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EstaPasta_de_trabalho" hidePivotFieldList="1" defaultThemeVersion="124226"/>
  <mc:AlternateContent xmlns:mc="http://schemas.openxmlformats.org/markup-compatibility/2006">
    <mc:Choice Requires="x15">
      <x15ac:absPath xmlns:x15ac="http://schemas.microsoft.com/office/spreadsheetml/2010/11/ac" url="https://d.docs.live.net/d0bfed87176d0b4b/LICITACAO 2021/2021/NOVA LOGO/APOLONIO/"/>
    </mc:Choice>
  </mc:AlternateContent>
  <xr:revisionPtr revIDLastSave="4" documentId="8_{583FF207-6591-4711-822E-CD823A006C83}" xr6:coauthVersionLast="46" xr6:coauthVersionMax="46" xr10:uidLastSave="{7B459A19-E3E1-463C-AED7-8F9C7C3C064B}"/>
  <bookViews>
    <workbookView xWindow="20370" yWindow="-120" windowWidth="29040" windowHeight="15840" tabRatio="871" activeTab="4" xr2:uid="{00000000-000D-0000-FFFF-FFFF00000000}"/>
  </bookViews>
  <sheets>
    <sheet name="SINAPI DEZEMBRO 2020" sheetId="39" r:id="rId1"/>
    <sheet name="QUANT" sheetId="44" r:id="rId2"/>
    <sheet name="1-RESUMO" sheetId="48" r:id="rId3"/>
    <sheet name="2-ORÇAMENTO" sheetId="41" r:id="rId4"/>
    <sheet name="cpu2" sheetId="59" r:id="rId5"/>
    <sheet name="3-CRONOGRAMA" sheetId="33" r:id="rId6"/>
    <sheet name="4-BDI" sheetId="45" r:id="rId7"/>
    <sheet name="COMP. PROPRIA" sheetId="43" r:id="rId8"/>
    <sheet name="CPUs" sheetId="58" r:id="rId9"/>
    <sheet name="ENCARGOS SOCIAIS" sheetId="54" r:id="rId10"/>
  </sheets>
  <externalReferences>
    <externalReference r:id="rId11"/>
    <externalReference r:id="rId12"/>
    <externalReference r:id="rId13"/>
    <externalReference r:id="rId14"/>
  </externalReferences>
  <definedNames>
    <definedName name="_Fill" hidden="1">#REF!</definedName>
    <definedName name="_xlnm._FilterDatabase" localSheetId="3" hidden="1">'2-ORÇAMENTO'!$B$1:$K$551</definedName>
    <definedName name="_xlnm._FilterDatabase" localSheetId="7" hidden="1">'COMP. PROPRIA'!$B$1:$I$866</definedName>
    <definedName name="_xlnm._FilterDatabase" localSheetId="1" hidden="1">QUANT!$B$1:$P$1718</definedName>
    <definedName name="_Key1" hidden="1">#REF!</definedName>
    <definedName name="_Key2" hidden="1">#REF!</definedName>
    <definedName name="_Order1" hidden="1">255</definedName>
    <definedName name="_Order2" hidden="1">255</definedName>
    <definedName name="_Sort" hidden="1">#REF!</definedName>
    <definedName name="ademir" hidden="1">{#N/A,#N/A,FALSE,"Cronograma";#N/A,#N/A,FALSE,"Cronogr. 2"}</definedName>
    <definedName name="_xlnm.Print_Area" localSheetId="2">'1-RESUMO'!$B$2:$E$53</definedName>
    <definedName name="_xlnm.Print_Area" localSheetId="3">'2-ORÇAMENTO'!$B$2:$K$478</definedName>
    <definedName name="_xlnm.Print_Area" localSheetId="5">'3-CRONOGRAMA'!$B$2:$L$57</definedName>
    <definedName name="_xlnm.Print_Area" localSheetId="6">'4-BDI'!$B$2:$D$51</definedName>
    <definedName name="_xlnm.Print_Area" localSheetId="7">'COMP. PROPRIA'!$B$2:$J$873</definedName>
    <definedName name="_xlnm.Print_Area" localSheetId="9">'ENCARGOS SOCIAIS'!$C$2:$M$56</definedName>
    <definedName name="_xlnm.Print_Area" localSheetId="1">QUANT!$B$2:$N$1695</definedName>
    <definedName name="_xlnm.Print_Area" localSheetId="0">'SINAPI DEZEMBRO 2020'!$A$1:$D$12090</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fileRecoveryPr autoRecover="0"/>
</workbook>
</file>

<file path=xl/calcChain.xml><?xml version="1.0" encoding="utf-8"?>
<calcChain xmlns="http://schemas.openxmlformats.org/spreadsheetml/2006/main">
  <c r="K43" i="33" l="1"/>
  <c r="I44" i="33"/>
  <c r="K41" i="33"/>
  <c r="I42" i="33"/>
  <c r="I21" i="33"/>
  <c r="K37" i="33"/>
  <c r="C117" i="41"/>
  <c r="D117" i="41"/>
  <c r="C118" i="41"/>
  <c r="F118" i="41" s="1"/>
  <c r="D118" i="41"/>
  <c r="H118" i="41" l="1"/>
  <c r="E118" i="41"/>
  <c r="H866" i="43"/>
  <c r="I866" i="43" s="1"/>
  <c r="H865" i="43"/>
  <c r="I865" i="43" s="1"/>
  <c r="H864" i="43"/>
  <c r="I864" i="43" s="1"/>
  <c r="I863" i="43" s="1"/>
  <c r="F866" i="43"/>
  <c r="E866" i="43"/>
  <c r="F865" i="43"/>
  <c r="E865" i="43"/>
  <c r="F864" i="43"/>
  <c r="E864" i="43"/>
  <c r="E47" i="44"/>
  <c r="K47" i="44" s="1"/>
  <c r="E48" i="44"/>
  <c r="K48" i="44" s="1"/>
  <c r="D460" i="41"/>
  <c r="D461" i="41"/>
  <c r="C461" i="41"/>
  <c r="C460" i="41"/>
  <c r="E463" i="41"/>
  <c r="L408" i="44"/>
  <c r="E122" i="41"/>
  <c r="E405" i="41"/>
  <c r="I327" i="43" l="1"/>
  <c r="I176" i="43"/>
  <c r="I49" i="43"/>
  <c r="D384" i="41"/>
  <c r="D332" i="41"/>
  <c r="C332" i="41"/>
  <c r="K1459" i="44"/>
  <c r="K1457" i="44" s="1"/>
  <c r="G332" i="41" s="1"/>
  <c r="I657" i="43"/>
  <c r="I658" i="43"/>
  <c r="I659" i="43"/>
  <c r="H656" i="43"/>
  <c r="I656" i="43" s="1"/>
  <c r="F656" i="43"/>
  <c r="E656" i="43"/>
  <c r="H655" i="43"/>
  <c r="I655" i="43" s="1"/>
  <c r="F655" i="43"/>
  <c r="E655" i="43"/>
  <c r="H654" i="43"/>
  <c r="I654" i="43" s="1"/>
  <c r="F654" i="43"/>
  <c r="E654" i="43"/>
  <c r="E224" i="44"/>
  <c r="L224" i="44"/>
  <c r="K225" i="44"/>
  <c r="K224" i="44" s="1"/>
  <c r="G76" i="41" s="1"/>
  <c r="C76" i="41"/>
  <c r="H76" i="41" s="1"/>
  <c r="D76" i="41"/>
  <c r="C43" i="41"/>
  <c r="E43" i="41" s="1"/>
  <c r="D43" i="41"/>
  <c r="K140" i="44"/>
  <c r="K139" i="44" s="1"/>
  <c r="G43" i="41" s="1"/>
  <c r="L139" i="44"/>
  <c r="L109" i="44"/>
  <c r="D143" i="41"/>
  <c r="G17" i="41"/>
  <c r="E419" i="43"/>
  <c r="F419" i="43"/>
  <c r="H419" i="43"/>
  <c r="I419" i="43" s="1"/>
  <c r="G34" i="41"/>
  <c r="D34" i="41"/>
  <c r="C34" i="41"/>
  <c r="H34" i="41" s="1"/>
  <c r="M106" i="44"/>
  <c r="L106" i="44"/>
  <c r="E106" i="44"/>
  <c r="F76" i="41" l="1"/>
  <c r="I653" i="43"/>
  <c r="J76" i="41"/>
  <c r="E76" i="41"/>
  <c r="H43" i="41"/>
  <c r="F43" i="41"/>
  <c r="E139" i="44"/>
  <c r="J34" i="41"/>
  <c r="E34" i="41"/>
  <c r="F34" i="41"/>
  <c r="C26" i="41"/>
  <c r="H490" i="43"/>
  <c r="E67" i="43"/>
  <c r="H67" i="43"/>
  <c r="I67" i="43" s="1"/>
  <c r="F67" i="43"/>
  <c r="K240" i="44"/>
  <c r="K236" i="44"/>
  <c r="K232" i="44"/>
  <c r="K228" i="44"/>
  <c r="C48" i="41"/>
  <c r="J43" i="41" l="1"/>
  <c r="D220" i="41"/>
  <c r="L894" i="44"/>
  <c r="K896" i="44"/>
  <c r="K894" i="44" s="1"/>
  <c r="G220" i="41" s="1"/>
  <c r="D159" i="41"/>
  <c r="D158" i="41"/>
  <c r="D157" i="41"/>
  <c r="E670" i="44"/>
  <c r="K674" i="44"/>
  <c r="K673" i="44"/>
  <c r="K672" i="44"/>
  <c r="L664" i="44"/>
  <c r="E661" i="44"/>
  <c r="K661" i="44" s="1"/>
  <c r="E660" i="44"/>
  <c r="K660" i="44" s="1"/>
  <c r="E659" i="44"/>
  <c r="K659" i="44" s="1"/>
  <c r="E658" i="44"/>
  <c r="K658" i="44" s="1"/>
  <c r="L656" i="44"/>
  <c r="K668" i="44"/>
  <c r="K667" i="44"/>
  <c r="K666" i="44"/>
  <c r="K664" i="44" s="1"/>
  <c r="G158" i="41" s="1"/>
  <c r="C220" i="41" l="1"/>
  <c r="H220" i="41" s="1"/>
  <c r="J220" i="41" s="1"/>
  <c r="K670" i="44"/>
  <c r="G159" i="41" s="1"/>
  <c r="E894" i="44"/>
  <c r="C159" i="41"/>
  <c r="H159" i="41" s="1"/>
  <c r="K656" i="44"/>
  <c r="G157" i="41" s="1"/>
  <c r="C157" i="41"/>
  <c r="C158" i="41"/>
  <c r="L670" i="44"/>
  <c r="E664" i="44"/>
  <c r="E656" i="44"/>
  <c r="L43" i="33"/>
  <c r="E220" i="41" l="1"/>
  <c r="F220" i="41"/>
  <c r="F159" i="41"/>
  <c r="E159" i="41"/>
  <c r="J159" i="41"/>
  <c r="H260" i="43"/>
  <c r="I260" i="43" s="1"/>
  <c r="F260" i="43"/>
  <c r="E260" i="43"/>
  <c r="H254" i="43"/>
  <c r="I254" i="43" s="1"/>
  <c r="F254" i="43"/>
  <c r="E254" i="43"/>
  <c r="H251" i="43"/>
  <c r="I251" i="43" s="1"/>
  <c r="H253" i="43"/>
  <c r="I253" i="43" s="1"/>
  <c r="F253" i="43"/>
  <c r="E253" i="43"/>
  <c r="H252" i="43"/>
  <c r="I252" i="43" s="1"/>
  <c r="F252" i="43"/>
  <c r="E252" i="43"/>
  <c r="I250" i="43" l="1"/>
  <c r="E251" i="43"/>
  <c r="F251" i="43"/>
  <c r="F250" i="43" s="1"/>
  <c r="D149" i="41"/>
  <c r="L628" i="44"/>
  <c r="K630" i="44"/>
  <c r="K628" i="44" s="1"/>
  <c r="G149" i="41" s="1"/>
  <c r="F256" i="43"/>
  <c r="D467" i="41"/>
  <c r="E1702" i="44"/>
  <c r="K1703" i="44"/>
  <c r="K1702" i="44" s="1"/>
  <c r="G467" i="41" s="1"/>
  <c r="K401" i="44"/>
  <c r="K399" i="44" s="1"/>
  <c r="K396" i="44"/>
  <c r="K397" i="44"/>
  <c r="K395" i="44"/>
  <c r="K394" i="44"/>
  <c r="G461" i="41" l="1"/>
  <c r="C149" i="41"/>
  <c r="F149" i="41" s="1"/>
  <c r="E628" i="44"/>
  <c r="K392" i="44"/>
  <c r="C467" i="41"/>
  <c r="H467" i="41" s="1"/>
  <c r="D466" i="41"/>
  <c r="D465" i="41"/>
  <c r="E1699" i="44"/>
  <c r="E1696" i="44"/>
  <c r="K1700" i="44"/>
  <c r="K1699" i="44" s="1"/>
  <c r="G466" i="41" s="1"/>
  <c r="K1697" i="44"/>
  <c r="K1696" i="44" s="1"/>
  <c r="G465" i="41" s="1"/>
  <c r="E427" i="41"/>
  <c r="C37" i="48" s="1"/>
  <c r="G460" i="41" l="1"/>
  <c r="E149" i="41"/>
  <c r="H149" i="41"/>
  <c r="F467" i="41"/>
  <c r="E467" i="41"/>
  <c r="J467" i="41"/>
  <c r="C466" i="41"/>
  <c r="E466" i="41" s="1"/>
  <c r="C465" i="41"/>
  <c r="F465" i="41" s="1"/>
  <c r="J149" i="41" l="1"/>
  <c r="F466" i="41"/>
  <c r="E465" i="41"/>
  <c r="D75" i="41" l="1"/>
  <c r="D69" i="41"/>
  <c r="D47" i="41"/>
  <c r="D58" i="41"/>
  <c r="L221" i="44"/>
  <c r="K222" i="44"/>
  <c r="K221" i="44" s="1"/>
  <c r="G75" i="41" s="1"/>
  <c r="L208" i="44"/>
  <c r="K209" i="44"/>
  <c r="K208" i="44" s="1"/>
  <c r="G69" i="41" s="1"/>
  <c r="L180" i="44"/>
  <c r="K181" i="44"/>
  <c r="K180" i="44" s="1"/>
  <c r="G58" i="41" s="1"/>
  <c r="E152" i="44"/>
  <c r="K153" i="44"/>
  <c r="K152" i="44" s="1"/>
  <c r="G47" i="41" s="1"/>
  <c r="C58" i="41" l="1"/>
  <c r="H58" i="41" s="1"/>
  <c r="C69" i="41"/>
  <c r="H69" i="41" s="1"/>
  <c r="C47" i="41"/>
  <c r="H47" i="41" s="1"/>
  <c r="C75" i="41"/>
  <c r="H75" i="41" s="1"/>
  <c r="E221" i="44"/>
  <c r="E208" i="44"/>
  <c r="E180" i="44"/>
  <c r="L152" i="44"/>
  <c r="C14" i="41"/>
  <c r="H14" i="41" s="1"/>
  <c r="D14" i="41"/>
  <c r="F58" i="41" l="1"/>
  <c r="E58" i="41"/>
  <c r="F47" i="41"/>
  <c r="J58" i="41"/>
  <c r="E75" i="41"/>
  <c r="E47" i="41"/>
  <c r="F69" i="41"/>
  <c r="E69" i="41"/>
  <c r="J69" i="41"/>
  <c r="J47" i="41"/>
  <c r="F75" i="41"/>
  <c r="J75" i="41"/>
  <c r="G14" i="41"/>
  <c r="J14" i="41" s="1"/>
  <c r="L19" i="44"/>
  <c r="E14" i="41"/>
  <c r="F14" i="41"/>
  <c r="E19" i="44"/>
  <c r="C53" i="48"/>
  <c r="C52" i="48"/>
  <c r="C51" i="48"/>
  <c r="B23" i="48"/>
  <c r="L13" i="33"/>
  <c r="C51" i="45"/>
  <c r="C50" i="45"/>
  <c r="C49" i="45"/>
  <c r="E861" i="43"/>
  <c r="E852" i="43"/>
  <c r="E851" i="43"/>
  <c r="E850" i="43"/>
  <c r="E847" i="43"/>
  <c r="E846" i="43"/>
  <c r="E845" i="43"/>
  <c r="E841" i="43"/>
  <c r="E840" i="43"/>
  <c r="E839" i="43"/>
  <c r="E836" i="43"/>
  <c r="E835" i="43"/>
  <c r="E831" i="43"/>
  <c r="E830" i="43"/>
  <c r="E826" i="43"/>
  <c r="E825" i="43"/>
  <c r="E820" i="43"/>
  <c r="E819" i="43"/>
  <c r="E815" i="43"/>
  <c r="E814" i="43"/>
  <c r="E810" i="43"/>
  <c r="E809" i="43"/>
  <c r="E806" i="43"/>
  <c r="E805" i="43"/>
  <c r="E804" i="43"/>
  <c r="E801" i="43"/>
  <c r="E800" i="43"/>
  <c r="E799" i="43"/>
  <c r="E795" i="43"/>
  <c r="E794" i="43"/>
  <c r="E790" i="43"/>
  <c r="E789" i="43"/>
  <c r="E785" i="43"/>
  <c r="E784" i="43"/>
  <c r="E781" i="43"/>
  <c r="E779" i="43"/>
  <c r="E778" i="43"/>
  <c r="E777" i="43"/>
  <c r="E775" i="43"/>
  <c r="E774" i="43"/>
  <c r="E773" i="43"/>
  <c r="E772" i="43"/>
  <c r="E770" i="43"/>
  <c r="E769" i="43"/>
  <c r="E768" i="43"/>
  <c r="E767" i="43"/>
  <c r="E762" i="43"/>
  <c r="E761" i="43"/>
  <c r="E758" i="43"/>
  <c r="E757" i="43"/>
  <c r="E756" i="43"/>
  <c r="E753" i="43"/>
  <c r="E752" i="43"/>
  <c r="E751" i="43"/>
  <c r="E748" i="43"/>
  <c r="E747" i="43"/>
  <c r="E746" i="43"/>
  <c r="E743" i="43"/>
  <c r="E742" i="43"/>
  <c r="E741" i="43"/>
  <c r="E735" i="43"/>
  <c r="E734" i="43"/>
  <c r="E730" i="43"/>
  <c r="E729" i="43"/>
  <c r="E725" i="43"/>
  <c r="E724" i="43"/>
  <c r="E721" i="43"/>
  <c r="E720" i="43"/>
  <c r="E719" i="43"/>
  <c r="E715" i="43"/>
  <c r="E714" i="43"/>
  <c r="E711" i="43"/>
  <c r="E709" i="43"/>
  <c r="E708" i="43"/>
  <c r="E703" i="43"/>
  <c r="E702" i="43"/>
  <c r="E701" i="43"/>
  <c r="E698" i="43"/>
  <c r="E697" i="43"/>
  <c r="E696" i="43"/>
  <c r="E692" i="43"/>
  <c r="E691" i="43"/>
  <c r="E688" i="43"/>
  <c r="E687" i="43"/>
  <c r="E686" i="43"/>
  <c r="E676" i="43"/>
  <c r="E675" i="43"/>
  <c r="E672" i="43"/>
  <c r="E671" i="43"/>
  <c r="E670" i="43"/>
  <c r="E664" i="43"/>
  <c r="E663" i="43"/>
  <c r="E651" i="43"/>
  <c r="E650" i="43"/>
  <c r="E649" i="43"/>
  <c r="E646" i="43"/>
  <c r="E645" i="43"/>
  <c r="E644" i="43"/>
  <c r="E640" i="43"/>
  <c r="E639" i="43"/>
  <c r="E636" i="43"/>
  <c r="E635" i="43"/>
  <c r="E634" i="43"/>
  <c r="E630" i="43"/>
  <c r="E629" i="43"/>
  <c r="E626" i="43"/>
  <c r="E624" i="43"/>
  <c r="E623" i="43"/>
  <c r="E622" i="43"/>
  <c r="E620" i="43"/>
  <c r="E619" i="43"/>
  <c r="E618" i="43"/>
  <c r="E617" i="43"/>
  <c r="E615" i="43"/>
  <c r="E614" i="43"/>
  <c r="E613" i="43"/>
  <c r="E612" i="43"/>
  <c r="E608" i="43"/>
  <c r="E607" i="43"/>
  <c r="E606" i="43"/>
  <c r="E603" i="43"/>
  <c r="E602" i="43"/>
  <c r="E598" i="43"/>
  <c r="E597" i="43"/>
  <c r="E593" i="43"/>
  <c r="E592" i="43"/>
  <c r="E587" i="43"/>
  <c r="E586" i="43"/>
  <c r="E582" i="43"/>
  <c r="E581" i="43"/>
  <c r="E580" i="43"/>
  <c r="E579" i="43"/>
  <c r="E576" i="43"/>
  <c r="E575" i="43"/>
  <c r="E574" i="43"/>
  <c r="E573" i="43"/>
  <c r="E570" i="43"/>
  <c r="E569" i="43"/>
  <c r="E568" i="43"/>
  <c r="E567" i="43"/>
  <c r="E564" i="43"/>
  <c r="E563" i="43"/>
  <c r="E562" i="43"/>
  <c r="E561" i="43"/>
  <c r="E557" i="43"/>
  <c r="E556" i="43"/>
  <c r="E555" i="43"/>
  <c r="E552" i="43"/>
  <c r="E551" i="43"/>
  <c r="E550" i="43"/>
  <c r="E547" i="43"/>
  <c r="E546" i="43"/>
  <c r="E545" i="43"/>
  <c r="E542" i="43"/>
  <c r="E541" i="43"/>
  <c r="E537" i="43"/>
  <c r="E536" i="43"/>
  <c r="E532" i="43"/>
  <c r="E531" i="43"/>
  <c r="E530" i="43"/>
  <c r="E527" i="43"/>
  <c r="E526" i="43"/>
  <c r="E522" i="43"/>
  <c r="E521" i="43"/>
  <c r="E517" i="43"/>
  <c r="E516" i="43"/>
  <c r="E512" i="43"/>
  <c r="E511" i="43"/>
  <c r="E510" i="43"/>
  <c r="E507" i="43"/>
  <c r="E506" i="43"/>
  <c r="E502" i="43"/>
  <c r="E501" i="43"/>
  <c r="E497" i="43"/>
  <c r="E496" i="43"/>
  <c r="E495" i="43"/>
  <c r="E492" i="43"/>
  <c r="E491" i="43"/>
  <c r="E490" i="43"/>
  <c r="E487" i="43"/>
  <c r="E486" i="43"/>
  <c r="E482" i="43"/>
  <c r="E481" i="43"/>
  <c r="E477" i="43"/>
  <c r="E476" i="43"/>
  <c r="E475" i="43"/>
  <c r="E472" i="43"/>
  <c r="E471" i="43"/>
  <c r="E470" i="43"/>
  <c r="E466" i="43"/>
  <c r="E465" i="43"/>
  <c r="E464" i="43"/>
  <c r="E460" i="43"/>
  <c r="E459" i="43"/>
  <c r="E458" i="43"/>
  <c r="E455" i="43"/>
  <c r="E454" i="43"/>
  <c r="E453" i="43"/>
  <c r="E450" i="43"/>
  <c r="E449" i="43"/>
  <c r="E446" i="43"/>
  <c r="E445" i="43"/>
  <c r="E441" i="43"/>
  <c r="E440" i="43"/>
  <c r="E436" i="43"/>
  <c r="E435" i="43"/>
  <c r="E429" i="43"/>
  <c r="E425" i="43"/>
  <c r="E424" i="43"/>
  <c r="E418" i="43"/>
  <c r="E417" i="43"/>
  <c r="E416" i="43"/>
  <c r="E415" i="43"/>
  <c r="E414" i="43"/>
  <c r="E413" i="43"/>
  <c r="E410" i="43"/>
  <c r="E409" i="43"/>
  <c r="E408" i="43"/>
  <c r="E407" i="43"/>
  <c r="E406" i="43"/>
  <c r="E403" i="43"/>
  <c r="E399" i="43"/>
  <c r="E398" i="43"/>
  <c r="E397" i="43"/>
  <c r="E394" i="43"/>
  <c r="E393" i="43"/>
  <c r="E392" i="43"/>
  <c r="E388" i="43"/>
  <c r="E387" i="43"/>
  <c r="E383" i="43"/>
  <c r="E382" i="43"/>
  <c r="E381" i="43"/>
  <c r="E380" i="43"/>
  <c r="E377" i="43"/>
  <c r="E376" i="43"/>
  <c r="E374" i="43"/>
  <c r="E371" i="43"/>
  <c r="E370" i="43"/>
  <c r="E369" i="43"/>
  <c r="E368" i="43"/>
  <c r="E367" i="43"/>
  <c r="E364" i="43"/>
  <c r="E363" i="43"/>
  <c r="E362" i="43"/>
  <c r="E361" i="43"/>
  <c r="E360" i="43"/>
  <c r="E357" i="43"/>
  <c r="E356" i="43"/>
  <c r="E355" i="43"/>
  <c r="E352" i="43"/>
  <c r="E351" i="43"/>
  <c r="E350" i="43"/>
  <c r="E349" i="43"/>
  <c r="E348" i="43"/>
  <c r="E346" i="43"/>
  <c r="E345" i="43"/>
  <c r="E344" i="43"/>
  <c r="E343" i="43"/>
  <c r="E342" i="43"/>
  <c r="E341" i="43"/>
  <c r="E339" i="43"/>
  <c r="E338" i="43"/>
  <c r="E337" i="43"/>
  <c r="E332" i="43"/>
  <c r="E328" i="43"/>
  <c r="E324" i="43"/>
  <c r="E323" i="43"/>
  <c r="E322" i="43"/>
  <c r="E319" i="43"/>
  <c r="E318" i="43"/>
  <c r="E317" i="43"/>
  <c r="E316" i="43"/>
  <c r="E315" i="43"/>
  <c r="E314" i="43"/>
  <c r="E313" i="43"/>
  <c r="E312" i="43"/>
  <c r="E311" i="43"/>
  <c r="E310" i="43"/>
  <c r="E309" i="43"/>
  <c r="E308" i="43"/>
  <c r="E307" i="43"/>
  <c r="E306" i="43"/>
  <c r="E305" i="43"/>
  <c r="E304" i="43"/>
  <c r="E303" i="43"/>
  <c r="E302" i="43"/>
  <c r="E301" i="43"/>
  <c r="E300" i="43"/>
  <c r="E299" i="43"/>
  <c r="E296" i="43"/>
  <c r="E295" i="43"/>
  <c r="E294" i="43"/>
  <c r="E291" i="43"/>
  <c r="E290" i="43"/>
  <c r="E287" i="43"/>
  <c r="E286" i="43"/>
  <c r="E285" i="43"/>
  <c r="E281" i="43"/>
  <c r="E280" i="43"/>
  <c r="E279" i="43"/>
  <c r="E275" i="43"/>
  <c r="E274" i="43"/>
  <c r="E273" i="43"/>
  <c r="E272" i="43"/>
  <c r="E269" i="43"/>
  <c r="E268" i="43"/>
  <c r="E267" i="43"/>
  <c r="E266" i="43"/>
  <c r="E265" i="43"/>
  <c r="E259" i="43"/>
  <c r="E258" i="43"/>
  <c r="E257" i="43"/>
  <c r="E248" i="43"/>
  <c r="E247" i="43"/>
  <c r="E246" i="43"/>
  <c r="E243" i="43"/>
  <c r="E242" i="43"/>
  <c r="E241" i="43"/>
  <c r="E238" i="43"/>
  <c r="E237" i="43"/>
  <c r="E236" i="43"/>
  <c r="E235" i="43"/>
  <c r="E234" i="43"/>
  <c r="E233" i="43"/>
  <c r="E232" i="43"/>
  <c r="E231" i="43"/>
  <c r="E230" i="43"/>
  <c r="E229" i="43"/>
  <c r="E228" i="43"/>
  <c r="E227" i="43"/>
  <c r="E223" i="43"/>
  <c r="E219" i="43"/>
  <c r="E215" i="43"/>
  <c r="E211" i="43"/>
  <c r="E207" i="43"/>
  <c r="E203" i="43"/>
  <c r="E199" i="43"/>
  <c r="E195" i="43"/>
  <c r="E191" i="43"/>
  <c r="E187" i="43"/>
  <c r="E186" i="43"/>
  <c r="E185" i="43"/>
  <c r="E182" i="43"/>
  <c r="E181" i="43"/>
  <c r="E180" i="43"/>
  <c r="E177" i="43"/>
  <c r="E173" i="43"/>
  <c r="E172" i="43"/>
  <c r="E171" i="43"/>
  <c r="E168" i="43"/>
  <c r="E167" i="43"/>
  <c r="E162" i="43"/>
  <c r="E158" i="43"/>
  <c r="E157" i="43"/>
  <c r="E156" i="43"/>
  <c r="E155" i="43"/>
  <c r="E154" i="43"/>
  <c r="E153" i="43"/>
  <c r="E152" i="43"/>
  <c r="E151" i="43"/>
  <c r="E150" i="43"/>
  <c r="E149" i="43"/>
  <c r="E148" i="43"/>
  <c r="E146" i="43"/>
  <c r="E145" i="43"/>
  <c r="E144" i="43"/>
  <c r="E143" i="43"/>
  <c r="E142" i="43"/>
  <c r="E141" i="43"/>
  <c r="E139" i="43"/>
  <c r="E138" i="43"/>
  <c r="E137" i="43"/>
  <c r="E136" i="43"/>
  <c r="E135" i="43"/>
  <c r="E134" i="43"/>
  <c r="E133" i="43"/>
  <c r="E132" i="43"/>
  <c r="E131" i="43"/>
  <c r="E126" i="43"/>
  <c r="E125" i="43"/>
  <c r="E120" i="43"/>
  <c r="E119" i="43"/>
  <c r="E116" i="43"/>
  <c r="E115" i="43"/>
  <c r="E114" i="43"/>
  <c r="E113" i="43"/>
  <c r="E112" i="43"/>
  <c r="E111" i="43"/>
  <c r="E110" i="43"/>
  <c r="E109" i="43"/>
  <c r="E106" i="43"/>
  <c r="E105" i="43"/>
  <c r="E104" i="43"/>
  <c r="E103" i="43"/>
  <c r="E102" i="43"/>
  <c r="E101" i="43"/>
  <c r="E100" i="43"/>
  <c r="E99" i="43"/>
  <c r="E95" i="43"/>
  <c r="E94" i="43"/>
  <c r="E93" i="43"/>
  <c r="E92" i="43"/>
  <c r="E91" i="43"/>
  <c r="E90" i="43"/>
  <c r="E89" i="43"/>
  <c r="E88" i="43"/>
  <c r="E85" i="43"/>
  <c r="E84" i="43"/>
  <c r="E83" i="43"/>
  <c r="E82" i="43"/>
  <c r="E81" i="43"/>
  <c r="E80" i="43"/>
  <c r="E79" i="43"/>
  <c r="E78" i="43"/>
  <c r="E75" i="43"/>
  <c r="E73" i="43"/>
  <c r="E72" i="43"/>
  <c r="E71" i="43"/>
  <c r="E68" i="43"/>
  <c r="E66" i="43"/>
  <c r="E65" i="43"/>
  <c r="E64" i="43"/>
  <c r="E63" i="43"/>
  <c r="E62" i="43"/>
  <c r="E61" i="43"/>
  <c r="E58" i="43"/>
  <c r="E57" i="43"/>
  <c r="E56" i="43"/>
  <c r="E55" i="43"/>
  <c r="E54" i="43"/>
  <c r="E53" i="43"/>
  <c r="E52" i="43"/>
  <c r="E48" i="43"/>
  <c r="E47" i="43"/>
  <c r="E46" i="43"/>
  <c r="E43" i="43"/>
  <c r="E41" i="43"/>
  <c r="E40" i="43"/>
  <c r="E39" i="43"/>
  <c r="E33" i="43"/>
  <c r="E32" i="43"/>
  <c r="E29" i="43"/>
  <c r="E26" i="43"/>
  <c r="E25" i="43"/>
  <c r="E21" i="43"/>
  <c r="E20" i="43"/>
  <c r="E19" i="43"/>
  <c r="E18" i="43"/>
  <c r="E17" i="43"/>
  <c r="E16" i="43"/>
  <c r="E15" i="43"/>
  <c r="I710" i="43"/>
  <c r="E452" i="41"/>
  <c r="Q320" i="44"/>
  <c r="Q319" i="44"/>
  <c r="Q317" i="44"/>
  <c r="Q318" i="44"/>
  <c r="C41" i="48" l="1"/>
  <c r="C43" i="33"/>
  <c r="Q321" i="44"/>
  <c r="I74" i="43"/>
  <c r="F408" i="43" l="1"/>
  <c r="G408" i="43"/>
  <c r="H408" i="43"/>
  <c r="G406" i="43"/>
  <c r="G407" i="43"/>
  <c r="F407" i="43"/>
  <c r="H407" i="43"/>
  <c r="E246" i="44"/>
  <c r="K503" i="44"/>
  <c r="K477" i="44"/>
  <c r="K451" i="44"/>
  <c r="E105" i="41"/>
  <c r="D219" i="41"/>
  <c r="E218" i="41"/>
  <c r="I408" i="43" l="1"/>
  <c r="C23" i="33"/>
  <c r="C23" i="48"/>
  <c r="I407" i="43"/>
  <c r="L1669" i="44" l="1"/>
  <c r="L1665" i="44"/>
  <c r="L1584" i="44"/>
  <c r="L1543" i="44"/>
  <c r="L1539" i="44"/>
  <c r="L1537" i="44"/>
  <c r="L1532" i="44"/>
  <c r="L1472" i="44"/>
  <c r="L1266" i="44"/>
  <c r="L1130" i="44"/>
  <c r="L1122" i="44"/>
  <c r="L1118" i="44"/>
  <c r="L1114" i="44"/>
  <c r="L1110" i="44"/>
  <c r="L1092" i="44"/>
  <c r="L1079" i="44"/>
  <c r="L1075" i="44"/>
  <c r="L1071" i="44"/>
  <c r="L1067" i="44"/>
  <c r="L1050" i="44"/>
  <c r="L1046" i="44"/>
  <c r="L1042" i="44"/>
  <c r="L1038" i="44"/>
  <c r="L1033" i="44"/>
  <c r="L1029" i="44"/>
  <c r="L1021" i="44"/>
  <c r="L1017" i="44"/>
  <c r="L1013" i="44"/>
  <c r="L1009" i="44"/>
  <c r="L1005" i="44"/>
  <c r="L1000" i="44"/>
  <c r="L996" i="44"/>
  <c r="L988" i="44"/>
  <c r="L984" i="44"/>
  <c r="L980" i="44"/>
  <c r="L976" i="44"/>
  <c r="L972" i="44"/>
  <c r="L968" i="44"/>
  <c r="L964" i="44"/>
  <c r="L960" i="44"/>
  <c r="L956" i="44"/>
  <c r="L952" i="44"/>
  <c r="L948" i="44"/>
  <c r="L944" i="44"/>
  <c r="L940" i="44"/>
  <c r="L936" i="44"/>
  <c r="L931" i="44"/>
  <c r="L927" i="44"/>
  <c r="L923" i="44"/>
  <c r="L919" i="44"/>
  <c r="L915" i="44"/>
  <c r="L883" i="44"/>
  <c r="L879" i="44"/>
  <c r="L875" i="44"/>
  <c r="L871" i="44"/>
  <c r="L867" i="44"/>
  <c r="L863" i="44"/>
  <c r="L859" i="44"/>
  <c r="L855" i="44"/>
  <c r="L851" i="44"/>
  <c r="L847" i="44"/>
  <c r="L843" i="44"/>
  <c r="L839" i="44"/>
  <c r="L835" i="44"/>
  <c r="L827" i="44"/>
  <c r="L823" i="44"/>
  <c r="L811" i="44"/>
  <c r="L807" i="44"/>
  <c r="L803" i="44"/>
  <c r="L799" i="44"/>
  <c r="L795" i="44"/>
  <c r="L791" i="44"/>
  <c r="L787" i="44"/>
  <c r="L783" i="44"/>
  <c r="L766" i="44"/>
  <c r="L762" i="44"/>
  <c r="L757" i="44"/>
  <c r="L753" i="44"/>
  <c r="L749" i="44"/>
  <c r="L745" i="44"/>
  <c r="L741" i="44"/>
  <c r="L737" i="44"/>
  <c r="L733" i="44"/>
  <c r="L729" i="44"/>
  <c r="L725" i="44"/>
  <c r="L721" i="44"/>
  <c r="L717" i="44"/>
  <c r="L713" i="44"/>
  <c r="L709" i="44"/>
  <c r="L693" i="44"/>
  <c r="L689" i="44"/>
  <c r="L685" i="44"/>
  <c r="L681" i="44"/>
  <c r="L677" i="44"/>
  <c r="L650" i="44"/>
  <c r="L646" i="44"/>
  <c r="L642" i="44"/>
  <c r="L638" i="44"/>
  <c r="L634" i="44"/>
  <c r="L611" i="44"/>
  <c r="L607" i="44"/>
  <c r="L598" i="44"/>
  <c r="L594" i="44"/>
  <c r="L590" i="44"/>
  <c r="L580" i="44"/>
  <c r="L575" i="44"/>
  <c r="L571" i="44"/>
  <c r="L565" i="44"/>
  <c r="L560" i="44"/>
  <c r="L365" i="44"/>
  <c r="L358" i="44"/>
  <c r="L351" i="44"/>
  <c r="L346" i="44"/>
  <c r="L337" i="44"/>
  <c r="L218" i="44"/>
  <c r="L215" i="44"/>
  <c r="L212" i="44"/>
  <c r="L205" i="44"/>
  <c r="L202" i="44"/>
  <c r="L199" i="44"/>
  <c r="L177" i="44"/>
  <c r="L174" i="44"/>
  <c r="L171" i="44"/>
  <c r="L168" i="44"/>
  <c r="L129" i="44"/>
  <c r="L68" i="44"/>
  <c r="L38" i="44"/>
  <c r="L34" i="44"/>
  <c r="L26" i="44"/>
  <c r="L13" i="44"/>
  <c r="L7" i="44"/>
  <c r="K26" i="44"/>
  <c r="K30" i="44"/>
  <c r="K34" i="44"/>
  <c r="K244" i="44"/>
  <c r="K248" i="44"/>
  <c r="E1669" i="44"/>
  <c r="E1665" i="44"/>
  <c r="E1584" i="44"/>
  <c r="E1543" i="44"/>
  <c r="E1539" i="44"/>
  <c r="E1537" i="44"/>
  <c r="E1532" i="44"/>
  <c r="E1472" i="44"/>
  <c r="E1266" i="44"/>
  <c r="E1130" i="44"/>
  <c r="E1122" i="44"/>
  <c r="E1118" i="44"/>
  <c r="E1114" i="44"/>
  <c r="E1110" i="44"/>
  <c r="E1092" i="44"/>
  <c r="E1079" i="44"/>
  <c r="E1075" i="44"/>
  <c r="E1071" i="44"/>
  <c r="E1067" i="44"/>
  <c r="E1050" i="44"/>
  <c r="E1046" i="44"/>
  <c r="E1042" i="44"/>
  <c r="E1038" i="44"/>
  <c r="E1033" i="44"/>
  <c r="E1029" i="44"/>
  <c r="E1021" i="44"/>
  <c r="E1017" i="44"/>
  <c r="E1013" i="44"/>
  <c r="E1009" i="44"/>
  <c r="E1005" i="44"/>
  <c r="E1000" i="44"/>
  <c r="E996" i="44"/>
  <c r="E988" i="44"/>
  <c r="E984" i="44"/>
  <c r="E980" i="44"/>
  <c r="E976" i="44"/>
  <c r="E972" i="44"/>
  <c r="E968" i="44"/>
  <c r="E964" i="44"/>
  <c r="E960" i="44"/>
  <c r="E956" i="44"/>
  <c r="E952" i="44"/>
  <c r="E948" i="44"/>
  <c r="E944" i="44"/>
  <c r="E940" i="44"/>
  <c r="E936" i="44"/>
  <c r="E931" i="44"/>
  <c r="E927" i="44"/>
  <c r="E923" i="44"/>
  <c r="E919" i="44"/>
  <c r="E915" i="44"/>
  <c r="E883" i="44"/>
  <c r="E879" i="44"/>
  <c r="E875" i="44"/>
  <c r="E871" i="44"/>
  <c r="E867" i="44"/>
  <c r="E863" i="44"/>
  <c r="E859" i="44"/>
  <c r="E855" i="44"/>
  <c r="E851" i="44"/>
  <c r="E847" i="44"/>
  <c r="E843" i="44"/>
  <c r="E839" i="44"/>
  <c r="E835" i="44"/>
  <c r="E827" i="44"/>
  <c r="E823" i="44"/>
  <c r="E811" i="44"/>
  <c r="E807" i="44"/>
  <c r="E803" i="44"/>
  <c r="E799" i="44"/>
  <c r="E795" i="44"/>
  <c r="E791" i="44"/>
  <c r="E787" i="44"/>
  <c r="E783" i="44"/>
  <c r="E766" i="44"/>
  <c r="E762" i="44"/>
  <c r="E757" i="44"/>
  <c r="E753" i="44"/>
  <c r="E749" i="44"/>
  <c r="E745" i="44"/>
  <c r="E741" i="44"/>
  <c r="E737" i="44"/>
  <c r="E733" i="44"/>
  <c r="E729" i="44"/>
  <c r="E725" i="44"/>
  <c r="E721" i="44"/>
  <c r="E717" i="44"/>
  <c r="E713" i="44"/>
  <c r="E709" i="44"/>
  <c r="E693" i="44"/>
  <c r="E689" i="44"/>
  <c r="E685" i="44"/>
  <c r="E681" i="44"/>
  <c r="E677" i="44"/>
  <c r="E650" i="44"/>
  <c r="E646" i="44"/>
  <c r="E642" i="44"/>
  <c r="E638" i="44"/>
  <c r="E634" i="44"/>
  <c r="E611" i="44"/>
  <c r="E607" i="44"/>
  <c r="E598" i="44"/>
  <c r="E594" i="44"/>
  <c r="E590" i="44"/>
  <c r="E580" i="44"/>
  <c r="E575" i="44"/>
  <c r="E571" i="44"/>
  <c r="E565" i="44"/>
  <c r="E560" i="44"/>
  <c r="E365" i="44"/>
  <c r="E358" i="44"/>
  <c r="E351" i="44"/>
  <c r="E346" i="44"/>
  <c r="E337" i="44"/>
  <c r="E218" i="44"/>
  <c r="E215" i="44"/>
  <c r="E212" i="44"/>
  <c r="E205" i="44"/>
  <c r="E202" i="44"/>
  <c r="E199" i="44"/>
  <c r="E177" i="44"/>
  <c r="E174" i="44"/>
  <c r="E171" i="44"/>
  <c r="E168" i="44"/>
  <c r="E129" i="44"/>
  <c r="E68" i="44"/>
  <c r="E38" i="44"/>
  <c r="E34" i="44"/>
  <c r="E26" i="44"/>
  <c r="E13" i="44"/>
  <c r="E7" i="44"/>
  <c r="C17" i="41"/>
  <c r="D464" i="41"/>
  <c r="D453" i="41"/>
  <c r="D454" i="41"/>
  <c r="D455" i="41"/>
  <c r="D456" i="41"/>
  <c r="D457" i="41"/>
  <c r="D458" i="41"/>
  <c r="D459" i="41"/>
  <c r="D445" i="41"/>
  <c r="D446" i="41"/>
  <c r="D447" i="41"/>
  <c r="D448" i="41"/>
  <c r="D428" i="41"/>
  <c r="D429" i="41"/>
  <c r="D430" i="41"/>
  <c r="D431" i="41"/>
  <c r="D432" i="41"/>
  <c r="D433" i="41"/>
  <c r="D434" i="41"/>
  <c r="D435" i="41"/>
  <c r="D436" i="41"/>
  <c r="D437" i="41"/>
  <c r="D438" i="41"/>
  <c r="D439" i="41"/>
  <c r="D440" i="41"/>
  <c r="D441" i="41"/>
  <c r="D442" i="41"/>
  <c r="D421" i="41"/>
  <c r="D422" i="41"/>
  <c r="D423" i="41"/>
  <c r="D424" i="41"/>
  <c r="D425" i="41"/>
  <c r="D406" i="41"/>
  <c r="D407" i="41"/>
  <c r="D408" i="41"/>
  <c r="D409" i="41"/>
  <c r="D410" i="41"/>
  <c r="D411" i="41"/>
  <c r="D412" i="41"/>
  <c r="D413" i="41"/>
  <c r="D414" i="41"/>
  <c r="D415" i="41"/>
  <c r="D416" i="41"/>
  <c r="D417" i="41"/>
  <c r="D418" i="41"/>
  <c r="D378" i="41"/>
  <c r="D379" i="41"/>
  <c r="D380" i="41"/>
  <c r="D381" i="41"/>
  <c r="D382" i="41"/>
  <c r="D383" i="41"/>
  <c r="D385" i="41"/>
  <c r="D386" i="41"/>
  <c r="D387" i="41"/>
  <c r="D388" i="41"/>
  <c r="D389" i="41"/>
  <c r="D390" i="41"/>
  <c r="D391" i="41"/>
  <c r="D392" i="41"/>
  <c r="D393" i="41"/>
  <c r="D394" i="41"/>
  <c r="D395" i="41"/>
  <c r="D396" i="41"/>
  <c r="D397" i="41"/>
  <c r="D398" i="41"/>
  <c r="D399" i="41"/>
  <c r="D400" i="41"/>
  <c r="D401" i="41"/>
  <c r="D402" i="41"/>
  <c r="D349" i="41"/>
  <c r="D350" i="41"/>
  <c r="D351" i="41"/>
  <c r="D352" i="41"/>
  <c r="D353" i="41"/>
  <c r="D354" i="41"/>
  <c r="D355" i="41"/>
  <c r="D356" i="41"/>
  <c r="D357" i="41"/>
  <c r="D358" i="41"/>
  <c r="D359" i="41"/>
  <c r="D360" i="41"/>
  <c r="D361" i="41"/>
  <c r="D362" i="41"/>
  <c r="D363" i="41"/>
  <c r="D364" i="41"/>
  <c r="D365" i="41"/>
  <c r="D366" i="41"/>
  <c r="D367" i="41"/>
  <c r="D368" i="41"/>
  <c r="D369" i="41"/>
  <c r="D370" i="41"/>
  <c r="D371" i="41"/>
  <c r="D372" i="41"/>
  <c r="D373" i="41"/>
  <c r="D374" i="41"/>
  <c r="D375" i="41"/>
  <c r="D341" i="41"/>
  <c r="D342" i="41"/>
  <c r="D343" i="41"/>
  <c r="D344" i="41"/>
  <c r="D345" i="41"/>
  <c r="D346" i="41"/>
  <c r="D335" i="41"/>
  <c r="D336" i="41"/>
  <c r="D337" i="41"/>
  <c r="D338" i="41"/>
  <c r="D296" i="41"/>
  <c r="D297" i="41"/>
  <c r="D298" i="41"/>
  <c r="D299" i="41"/>
  <c r="D300" i="41"/>
  <c r="D301" i="41"/>
  <c r="D302" i="41"/>
  <c r="D303" i="41"/>
  <c r="D304" i="41"/>
  <c r="D305" i="41"/>
  <c r="D306" i="41"/>
  <c r="D307" i="41"/>
  <c r="D308" i="41"/>
  <c r="D309" i="41"/>
  <c r="D310" i="41"/>
  <c r="D311" i="41"/>
  <c r="D312" i="41"/>
  <c r="D313" i="41"/>
  <c r="D314" i="41"/>
  <c r="D315" i="41"/>
  <c r="D316" i="41"/>
  <c r="D317" i="41"/>
  <c r="D318" i="41"/>
  <c r="D319" i="41"/>
  <c r="D320" i="41"/>
  <c r="D321" i="41"/>
  <c r="D322" i="41"/>
  <c r="D323" i="41"/>
  <c r="D324" i="41"/>
  <c r="D325" i="41"/>
  <c r="D326" i="41"/>
  <c r="D327" i="41"/>
  <c r="D328" i="41"/>
  <c r="D329" i="41"/>
  <c r="D330" i="41"/>
  <c r="D331" i="41"/>
  <c r="D286" i="41"/>
  <c r="D287" i="41"/>
  <c r="D288" i="41"/>
  <c r="D289" i="41"/>
  <c r="D290" i="41"/>
  <c r="D291" i="41"/>
  <c r="D283" i="41"/>
  <c r="D276" i="41"/>
  <c r="D277" i="41"/>
  <c r="D278" i="41"/>
  <c r="D279" i="41"/>
  <c r="D280" i="41"/>
  <c r="D270" i="41"/>
  <c r="D271" i="41"/>
  <c r="D272" i="41"/>
  <c r="D273" i="41"/>
  <c r="D261" i="41"/>
  <c r="D262" i="41"/>
  <c r="D263" i="41"/>
  <c r="D264" i="41"/>
  <c r="D265" i="41"/>
  <c r="D266" i="41"/>
  <c r="D267" i="41"/>
  <c r="D252" i="41"/>
  <c r="D253" i="41"/>
  <c r="D254" i="41"/>
  <c r="D255" i="41"/>
  <c r="D256" i="41"/>
  <c r="D257" i="41"/>
  <c r="D258" i="41"/>
  <c r="D233" i="41"/>
  <c r="D234" i="41"/>
  <c r="D235" i="41"/>
  <c r="D236" i="41"/>
  <c r="D237" i="41"/>
  <c r="D238" i="41"/>
  <c r="D239" i="41"/>
  <c r="D240" i="41"/>
  <c r="D241" i="41"/>
  <c r="D242" i="41"/>
  <c r="D243" i="41"/>
  <c r="D244" i="41"/>
  <c r="D245" i="41"/>
  <c r="D246" i="41"/>
  <c r="D247" i="41"/>
  <c r="D248" i="41"/>
  <c r="D249" i="41"/>
  <c r="D226" i="41"/>
  <c r="D227" i="41"/>
  <c r="D228" i="41"/>
  <c r="D229" i="41"/>
  <c r="D230" i="41"/>
  <c r="D221" i="41"/>
  <c r="D222" i="41"/>
  <c r="D185" i="41"/>
  <c r="D186" i="41"/>
  <c r="D187" i="41"/>
  <c r="D188" i="41"/>
  <c r="D189" i="41"/>
  <c r="D190" i="41"/>
  <c r="D191" i="41"/>
  <c r="D192" i="41"/>
  <c r="D193" i="41"/>
  <c r="D194" i="41"/>
  <c r="D195" i="41"/>
  <c r="D196" i="41"/>
  <c r="D197" i="41"/>
  <c r="D198" i="41"/>
  <c r="D199" i="41"/>
  <c r="D200" i="41"/>
  <c r="D201" i="41"/>
  <c r="D202" i="41"/>
  <c r="D203" i="41"/>
  <c r="D204" i="41"/>
  <c r="D205" i="41"/>
  <c r="D206" i="41"/>
  <c r="D207" i="41"/>
  <c r="D208" i="41"/>
  <c r="D209" i="41"/>
  <c r="D210" i="41"/>
  <c r="D211" i="41"/>
  <c r="D212" i="41"/>
  <c r="D213" i="41"/>
  <c r="D214" i="41"/>
  <c r="D215" i="41"/>
  <c r="D162" i="41"/>
  <c r="D163" i="41"/>
  <c r="D164" i="41"/>
  <c r="D165" i="41"/>
  <c r="D166" i="41"/>
  <c r="D167" i="41"/>
  <c r="D168" i="41"/>
  <c r="D169" i="41"/>
  <c r="D170" i="41"/>
  <c r="D171" i="41"/>
  <c r="D172" i="41"/>
  <c r="D173" i="41"/>
  <c r="D174" i="41"/>
  <c r="D175" i="41"/>
  <c r="D176" i="41"/>
  <c r="D177" i="41"/>
  <c r="D178" i="41"/>
  <c r="D179" i="41"/>
  <c r="D180" i="41"/>
  <c r="D181" i="41"/>
  <c r="D182" i="41"/>
  <c r="D152" i="41"/>
  <c r="D153" i="41"/>
  <c r="D154" i="41"/>
  <c r="D155" i="41"/>
  <c r="D156" i="41"/>
  <c r="D133" i="41"/>
  <c r="D134" i="41"/>
  <c r="D135" i="41"/>
  <c r="D136" i="41"/>
  <c r="D137" i="41"/>
  <c r="D138" i="41"/>
  <c r="D139" i="41"/>
  <c r="D140" i="41"/>
  <c r="D141" i="41"/>
  <c r="D142" i="41"/>
  <c r="D144" i="41"/>
  <c r="D145" i="41"/>
  <c r="D146" i="41"/>
  <c r="D147" i="41"/>
  <c r="D148" i="41"/>
  <c r="D128" i="41"/>
  <c r="D449" i="41"/>
  <c r="D450" i="41"/>
  <c r="D129" i="41"/>
  <c r="D119" i="41"/>
  <c r="D120" i="41"/>
  <c r="D121" i="41"/>
  <c r="D123" i="41"/>
  <c r="D124" i="41"/>
  <c r="D125" i="41"/>
  <c r="D126" i="41"/>
  <c r="D106" i="41"/>
  <c r="D107" i="41"/>
  <c r="D108" i="41"/>
  <c r="D109" i="41"/>
  <c r="D110" i="41"/>
  <c r="D111" i="41"/>
  <c r="D112" i="41"/>
  <c r="D113" i="41"/>
  <c r="D96" i="41"/>
  <c r="D97" i="41"/>
  <c r="D98" i="41"/>
  <c r="D99" i="41"/>
  <c r="D100" i="41"/>
  <c r="D101" i="41"/>
  <c r="D102" i="41"/>
  <c r="D103" i="41"/>
  <c r="D80" i="41"/>
  <c r="D81" i="41"/>
  <c r="D82" i="41"/>
  <c r="D83" i="41"/>
  <c r="D84" i="41"/>
  <c r="D85" i="41"/>
  <c r="D86" i="41"/>
  <c r="D87" i="41"/>
  <c r="D88" i="41"/>
  <c r="D89" i="41"/>
  <c r="D90" i="41"/>
  <c r="D91" i="41"/>
  <c r="D92" i="41"/>
  <c r="D93" i="41"/>
  <c r="D72" i="41"/>
  <c r="D73" i="41"/>
  <c r="D74" i="41"/>
  <c r="D66" i="41"/>
  <c r="D67" i="41"/>
  <c r="D68" i="41"/>
  <c r="D54" i="41"/>
  <c r="D55" i="41"/>
  <c r="D56" i="41"/>
  <c r="D57" i="41"/>
  <c r="D59" i="41"/>
  <c r="D60" i="41"/>
  <c r="D61" i="41"/>
  <c r="D62" i="41"/>
  <c r="D63" i="41"/>
  <c r="D42" i="41"/>
  <c r="D44" i="41"/>
  <c r="D45" i="41"/>
  <c r="D46" i="41"/>
  <c r="D48" i="41"/>
  <c r="D49" i="41"/>
  <c r="D50" i="41"/>
  <c r="D51" i="41"/>
  <c r="C454" i="41"/>
  <c r="F454" i="41" s="1"/>
  <c r="C453" i="41"/>
  <c r="H453" i="41" s="1"/>
  <c r="C425" i="41"/>
  <c r="H425" i="41" s="1"/>
  <c r="C409" i="41"/>
  <c r="H409" i="41" s="1"/>
  <c r="C407" i="41"/>
  <c r="F407" i="41" s="1"/>
  <c r="C406" i="41"/>
  <c r="E406" i="41" s="1"/>
  <c r="C402" i="41"/>
  <c r="H402" i="41" s="1"/>
  <c r="C387" i="41"/>
  <c r="E387" i="41" s="1"/>
  <c r="C328" i="41"/>
  <c r="E328" i="41" s="1"/>
  <c r="C291" i="41"/>
  <c r="H291" i="41" s="1"/>
  <c r="C289" i="41"/>
  <c r="H289" i="41" s="1"/>
  <c r="C288" i="41"/>
  <c r="H288" i="41" s="1"/>
  <c r="C287" i="41"/>
  <c r="H287" i="41" s="1"/>
  <c r="C286" i="41"/>
  <c r="E286" i="41" s="1"/>
  <c r="C278" i="41"/>
  <c r="E278" i="41" s="1"/>
  <c r="C273" i="41"/>
  <c r="H273" i="41" s="1"/>
  <c r="C272" i="41"/>
  <c r="H272" i="41" s="1"/>
  <c r="C271" i="41"/>
  <c r="E271" i="41" s="1"/>
  <c r="C270" i="41"/>
  <c r="H270" i="41" s="1"/>
  <c r="C264" i="41"/>
  <c r="H264" i="41" s="1"/>
  <c r="C263" i="41"/>
  <c r="H263" i="41" s="1"/>
  <c r="C262" i="41"/>
  <c r="F262" i="41" s="1"/>
  <c r="C261" i="41"/>
  <c r="F261" i="41" s="1"/>
  <c r="C258" i="41"/>
  <c r="H258" i="41" s="1"/>
  <c r="C256" i="41"/>
  <c r="E256" i="41" s="1"/>
  <c r="C255" i="41"/>
  <c r="H255" i="41" s="1"/>
  <c r="C254" i="41"/>
  <c r="H254" i="41" s="1"/>
  <c r="C253" i="41"/>
  <c r="H253" i="41" s="1"/>
  <c r="C252" i="41"/>
  <c r="F252" i="41" s="1"/>
  <c r="C249" i="41"/>
  <c r="F249" i="41" s="1"/>
  <c r="C248" i="41"/>
  <c r="H248" i="41" s="1"/>
  <c r="C246" i="41"/>
  <c r="H246" i="41" s="1"/>
  <c r="C245" i="41"/>
  <c r="H245" i="41" s="1"/>
  <c r="C244" i="41"/>
  <c r="H244" i="41" s="1"/>
  <c r="C243" i="41"/>
  <c r="H243" i="41" s="1"/>
  <c r="C242" i="41"/>
  <c r="H242" i="41" s="1"/>
  <c r="C241" i="41"/>
  <c r="F241" i="41" s="1"/>
  <c r="C240" i="41"/>
  <c r="H240" i="41" s="1"/>
  <c r="C239" i="41"/>
  <c r="H239" i="41" s="1"/>
  <c r="C238" i="41"/>
  <c r="H238" i="41" s="1"/>
  <c r="C237" i="41"/>
  <c r="E237" i="41" s="1"/>
  <c r="C236" i="41"/>
  <c r="H236" i="41" s="1"/>
  <c r="C235" i="41"/>
  <c r="H235" i="41" s="1"/>
  <c r="C234" i="41"/>
  <c r="H234" i="41" s="1"/>
  <c r="C233" i="41"/>
  <c r="H233" i="41" s="1"/>
  <c r="C230" i="41"/>
  <c r="H230" i="41" s="1"/>
  <c r="C229" i="41"/>
  <c r="H229" i="41" s="1"/>
  <c r="C228" i="41"/>
  <c r="H228" i="41" s="1"/>
  <c r="C227" i="41"/>
  <c r="E227" i="41" s="1"/>
  <c r="C226" i="41"/>
  <c r="H226" i="41" s="1"/>
  <c r="C215" i="41"/>
  <c r="E215" i="41" s="1"/>
  <c r="C214" i="41"/>
  <c r="F214" i="41" s="1"/>
  <c r="C213" i="41"/>
  <c r="H213" i="41" s="1"/>
  <c r="C212" i="41"/>
  <c r="H212" i="41" s="1"/>
  <c r="C211" i="41"/>
  <c r="H211" i="41" s="1"/>
  <c r="C210" i="41"/>
  <c r="E210" i="41" s="1"/>
  <c r="C209" i="41"/>
  <c r="H209" i="41" s="1"/>
  <c r="C208" i="41"/>
  <c r="F208" i="41" s="1"/>
  <c r="C207" i="41"/>
  <c r="E207" i="41" s="1"/>
  <c r="C206" i="41"/>
  <c r="H206" i="41" s="1"/>
  <c r="C205" i="41"/>
  <c r="H205" i="41" s="1"/>
  <c r="C204" i="41"/>
  <c r="H204" i="41" s="1"/>
  <c r="C203" i="41"/>
  <c r="H203" i="41" s="1"/>
  <c r="C201" i="41"/>
  <c r="E201" i="41" s="1"/>
  <c r="C200" i="41"/>
  <c r="H200" i="41" s="1"/>
  <c r="C197" i="41"/>
  <c r="H197" i="41" s="1"/>
  <c r="C196" i="41"/>
  <c r="E196" i="41" s="1"/>
  <c r="C195" i="41"/>
  <c r="F195" i="41" s="1"/>
  <c r="C194" i="41"/>
  <c r="H194" i="41" s="1"/>
  <c r="C193" i="41"/>
  <c r="E193" i="41" s="1"/>
  <c r="C192" i="41"/>
  <c r="E192" i="41" s="1"/>
  <c r="C191" i="41"/>
  <c r="E191" i="41" s="1"/>
  <c r="C190" i="41"/>
  <c r="H190" i="41" s="1"/>
  <c r="C186" i="41"/>
  <c r="H186" i="41" s="1"/>
  <c r="C185" i="41"/>
  <c r="H185" i="41" s="1"/>
  <c r="C182" i="41"/>
  <c r="F182" i="41" s="1"/>
  <c r="C180" i="41"/>
  <c r="H180" i="41" s="1"/>
  <c r="C181" i="41"/>
  <c r="H181" i="41" s="1"/>
  <c r="C179" i="41"/>
  <c r="F179" i="41" s="1"/>
  <c r="C178" i="41"/>
  <c r="H178" i="41" s="1"/>
  <c r="C177" i="41"/>
  <c r="H177" i="41" s="1"/>
  <c r="C176" i="41"/>
  <c r="F176" i="41" s="1"/>
  <c r="C175" i="41"/>
  <c r="F175" i="41" s="1"/>
  <c r="C174" i="41"/>
  <c r="E174" i="41" s="1"/>
  <c r="C173" i="41"/>
  <c r="H173" i="41" s="1"/>
  <c r="C172" i="41"/>
  <c r="F172" i="41" s="1"/>
  <c r="C171" i="41"/>
  <c r="H171" i="41" s="1"/>
  <c r="C170" i="41"/>
  <c r="H170" i="41" s="1"/>
  <c r="C166" i="41"/>
  <c r="H166" i="41" s="1"/>
  <c r="C165" i="41"/>
  <c r="H165" i="41" s="1"/>
  <c r="C164" i="41"/>
  <c r="F164" i="41" s="1"/>
  <c r="C163" i="41"/>
  <c r="E163" i="41" s="1"/>
  <c r="C162" i="41"/>
  <c r="H162" i="41" s="1"/>
  <c r="C156" i="41"/>
  <c r="F156" i="41" s="1"/>
  <c r="C155" i="41"/>
  <c r="F155" i="41" s="1"/>
  <c r="C154" i="41"/>
  <c r="F154" i="41" s="1"/>
  <c r="C153" i="41"/>
  <c r="H153" i="41" s="1"/>
  <c r="C152" i="41"/>
  <c r="H152" i="41" s="1"/>
  <c r="C145" i="41"/>
  <c r="H145" i="41" s="1"/>
  <c r="C144" i="41"/>
  <c r="E144" i="41" s="1"/>
  <c r="C142" i="41"/>
  <c r="H142" i="41" s="1"/>
  <c r="C141" i="41"/>
  <c r="F141" i="41" s="1"/>
  <c r="C140" i="41"/>
  <c r="F140" i="41" s="1"/>
  <c r="C139" i="41"/>
  <c r="H139" i="41" s="1"/>
  <c r="C138" i="41"/>
  <c r="H138" i="41" s="1"/>
  <c r="C137" i="41"/>
  <c r="F137" i="41" s="1"/>
  <c r="C136" i="41"/>
  <c r="H136" i="41" s="1"/>
  <c r="C135" i="41"/>
  <c r="H135" i="41" s="1"/>
  <c r="C121" i="41"/>
  <c r="C120" i="41"/>
  <c r="C109" i="41"/>
  <c r="H109" i="41" s="1"/>
  <c r="C108" i="41"/>
  <c r="H108" i="41" s="1"/>
  <c r="C107" i="41"/>
  <c r="H107" i="41" s="1"/>
  <c r="C106" i="41"/>
  <c r="H106" i="41" s="1"/>
  <c r="C103" i="41"/>
  <c r="C102" i="41"/>
  <c r="H102" i="41" s="1"/>
  <c r="C74" i="41"/>
  <c r="E74" i="41" s="1"/>
  <c r="C73" i="41"/>
  <c r="H73" i="41" s="1"/>
  <c r="C72" i="41"/>
  <c r="F72" i="41" s="1"/>
  <c r="C11" i="41"/>
  <c r="C13" i="41"/>
  <c r="C20" i="41"/>
  <c r="H20" i="41" s="1"/>
  <c r="C22" i="41"/>
  <c r="H22" i="41" s="1"/>
  <c r="C23" i="41"/>
  <c r="H23" i="41" s="1"/>
  <c r="C27" i="41"/>
  <c r="H27" i="41" s="1"/>
  <c r="C38" i="41"/>
  <c r="F38" i="41" s="1"/>
  <c r="C54" i="41"/>
  <c r="H54" i="41" s="1"/>
  <c r="C55" i="41"/>
  <c r="H55" i="41" s="1"/>
  <c r="C56" i="41"/>
  <c r="H56" i="41" s="1"/>
  <c r="C57" i="41"/>
  <c r="F57" i="41" s="1"/>
  <c r="C66" i="41"/>
  <c r="H66" i="41" s="1"/>
  <c r="C67" i="41"/>
  <c r="F67" i="41" s="1"/>
  <c r="C68" i="41"/>
  <c r="H68" i="41" s="1"/>
  <c r="D37" i="41"/>
  <c r="D38" i="41"/>
  <c r="D20" i="41"/>
  <c r="D21" i="41"/>
  <c r="D22" i="41"/>
  <c r="D23" i="41"/>
  <c r="D24" i="41"/>
  <c r="D25" i="41"/>
  <c r="D26" i="41"/>
  <c r="D27" i="41"/>
  <c r="D28" i="41"/>
  <c r="D29" i="41"/>
  <c r="D30" i="41"/>
  <c r="D31" i="41"/>
  <c r="D32" i="41"/>
  <c r="D33" i="41"/>
  <c r="D35" i="41"/>
  <c r="D36" i="41"/>
  <c r="D17" i="41"/>
  <c r="F238" i="43"/>
  <c r="F237" i="43"/>
  <c r="F236" i="43"/>
  <c r="F235" i="43"/>
  <c r="F234" i="43"/>
  <c r="F233" i="43"/>
  <c r="F232" i="43"/>
  <c r="F231" i="43"/>
  <c r="F230" i="43"/>
  <c r="F229" i="43"/>
  <c r="F228" i="43"/>
  <c r="F227" i="43"/>
  <c r="F328" i="41" l="1"/>
  <c r="F192" i="41"/>
  <c r="H387" i="41"/>
  <c r="E288" i="41"/>
  <c r="F166" i="41"/>
  <c r="H74" i="41"/>
  <c r="F193" i="41"/>
  <c r="F409" i="41"/>
  <c r="F215" i="41"/>
  <c r="E239" i="41"/>
  <c r="E264" i="41"/>
  <c r="E208" i="41"/>
  <c r="F212" i="41"/>
  <c r="F387" i="41"/>
  <c r="E172" i="41"/>
  <c r="E248" i="41"/>
  <c r="F273" i="41"/>
  <c r="E197" i="41"/>
  <c r="L889" i="44"/>
  <c r="C219" i="41"/>
  <c r="E205" i="41"/>
  <c r="F213" i="41"/>
  <c r="F244" i="41"/>
  <c r="E425" i="41"/>
  <c r="F209" i="41"/>
  <c r="E230" i="41"/>
  <c r="E255" i="41"/>
  <c r="F211" i="41"/>
  <c r="E102" i="41"/>
  <c r="E177" i="41"/>
  <c r="F194" i="41"/>
  <c r="E135" i="41"/>
  <c r="F190" i="41"/>
  <c r="F153" i="41"/>
  <c r="H67" i="41"/>
  <c r="F55" i="41"/>
  <c r="F27" i="41"/>
  <c r="E141" i="41"/>
  <c r="H141" i="41"/>
  <c r="E66" i="41"/>
  <c r="F135" i="41"/>
  <c r="E142" i="41"/>
  <c r="E162" i="41"/>
  <c r="F230" i="41"/>
  <c r="E240" i="41"/>
  <c r="F66" i="41"/>
  <c r="E108" i="41"/>
  <c r="E139" i="41"/>
  <c r="F142" i="41"/>
  <c r="F162" i="41"/>
  <c r="E173" i="41"/>
  <c r="E180" i="41"/>
  <c r="E200" i="41"/>
  <c r="E226" i="41"/>
  <c r="E236" i="41"/>
  <c r="F240" i="41"/>
  <c r="E249" i="41"/>
  <c r="E261" i="41"/>
  <c r="F270" i="41"/>
  <c r="F289" i="41"/>
  <c r="F402" i="41"/>
  <c r="H261" i="41"/>
  <c r="F102" i="41"/>
  <c r="F177" i="41"/>
  <c r="F205" i="41"/>
  <c r="F255" i="41"/>
  <c r="E270" i="41"/>
  <c r="E289" i="41"/>
  <c r="E402" i="41"/>
  <c r="F425" i="41"/>
  <c r="H249" i="41"/>
  <c r="E55" i="41"/>
  <c r="F108" i="41"/>
  <c r="F139" i="41"/>
  <c r="E153" i="41"/>
  <c r="E166" i="41"/>
  <c r="F173" i="41"/>
  <c r="E190" i="41"/>
  <c r="E194" i="41"/>
  <c r="F200" i="41"/>
  <c r="E209" i="41"/>
  <c r="E213" i="41"/>
  <c r="F226" i="41"/>
  <c r="F236" i="41"/>
  <c r="E244" i="41"/>
  <c r="F73" i="41"/>
  <c r="E107" i="41"/>
  <c r="E156" i="41"/>
  <c r="E229" i="41"/>
  <c r="E243" i="41"/>
  <c r="H176" i="41"/>
  <c r="F271" i="41"/>
  <c r="E152" i="41"/>
  <c r="E176" i="41"/>
  <c r="E186" i="41"/>
  <c r="H193" i="41"/>
  <c r="F20" i="41"/>
  <c r="F56" i="41"/>
  <c r="E138" i="41"/>
  <c r="E165" i="41"/>
  <c r="E204" i="41"/>
  <c r="E235" i="41"/>
  <c r="E254" i="41"/>
  <c r="H156" i="41"/>
  <c r="H237" i="41"/>
  <c r="H262" i="41"/>
  <c r="E20" i="41"/>
  <c r="F107" i="41"/>
  <c r="F186" i="41"/>
  <c r="F196" i="41"/>
  <c r="F287" i="41"/>
  <c r="H172" i="41"/>
  <c r="H208" i="41"/>
  <c r="E27" i="41"/>
  <c r="E56" i="41"/>
  <c r="E73" i="41"/>
  <c r="F138" i="41"/>
  <c r="F152" i="41"/>
  <c r="F165" i="41"/>
  <c r="F181" i="41"/>
  <c r="F197" i="41"/>
  <c r="F204" i="41"/>
  <c r="E212" i="41"/>
  <c r="F229" i="41"/>
  <c r="F235" i="41"/>
  <c r="F239" i="41"/>
  <c r="F243" i="41"/>
  <c r="F248" i="41"/>
  <c r="F254" i="41"/>
  <c r="F264" i="41"/>
  <c r="E273" i="41"/>
  <c r="F288" i="41"/>
  <c r="E409" i="41"/>
  <c r="F174" i="41"/>
  <c r="F227" i="41"/>
  <c r="F237" i="41"/>
  <c r="E109" i="41"/>
  <c r="F144" i="41"/>
  <c r="E206" i="41"/>
  <c r="F245" i="41"/>
  <c r="F453" i="41"/>
  <c r="H154" i="41"/>
  <c r="H182" i="41"/>
  <c r="E136" i="41"/>
  <c r="H195" i="41"/>
  <c r="F163" i="41"/>
  <c r="F191" i="41"/>
  <c r="F210" i="41"/>
  <c r="F256" i="41"/>
  <c r="F286" i="41"/>
  <c r="H140" i="41"/>
  <c r="H210" i="41"/>
  <c r="F109" i="41"/>
  <c r="F136" i="41"/>
  <c r="E154" i="41"/>
  <c r="F206" i="41"/>
  <c r="E252" i="41"/>
  <c r="H201" i="41"/>
  <c r="H214" i="41"/>
  <c r="H252" i="41"/>
  <c r="H271" i="41"/>
  <c r="H406" i="41"/>
  <c r="E170" i="41"/>
  <c r="E178" i="41"/>
  <c r="E182" i="41"/>
  <c r="E241" i="41"/>
  <c r="E262" i="41"/>
  <c r="H174" i="41"/>
  <c r="H241" i="41"/>
  <c r="F22" i="41"/>
  <c r="E54" i="41"/>
  <c r="E137" i="41"/>
  <c r="F170" i="41"/>
  <c r="F178" i="41"/>
  <c r="F185" i="41"/>
  <c r="E195" i="41"/>
  <c r="F201" i="41"/>
  <c r="F207" i="41"/>
  <c r="E214" i="41"/>
  <c r="F233" i="41"/>
  <c r="E291" i="41"/>
  <c r="F406" i="41"/>
  <c r="H144" i="41"/>
  <c r="H163" i="41"/>
  <c r="H191" i="41"/>
  <c r="H227" i="41"/>
  <c r="H256" i="41"/>
  <c r="H286" i="41"/>
  <c r="H407" i="41"/>
  <c r="E233" i="41"/>
  <c r="F23" i="41"/>
  <c r="E106" i="41"/>
  <c r="F203" i="41"/>
  <c r="E245" i="41"/>
  <c r="F291" i="41"/>
  <c r="E453" i="41"/>
  <c r="E57" i="41"/>
  <c r="E228" i="41"/>
  <c r="E234" i="41"/>
  <c r="E238" i="41"/>
  <c r="E242" i="41"/>
  <c r="E246" i="41"/>
  <c r="E253" i="41"/>
  <c r="E258" i="41"/>
  <c r="E263" i="41"/>
  <c r="E272" i="41"/>
  <c r="H57" i="41"/>
  <c r="H72" i="41"/>
  <c r="H164" i="41"/>
  <c r="H179" i="41"/>
  <c r="H196" i="41"/>
  <c r="H207" i="41"/>
  <c r="H215" i="41"/>
  <c r="H328" i="41"/>
  <c r="H454" i="41"/>
  <c r="F106" i="41"/>
  <c r="E68" i="41"/>
  <c r="E72" i="41"/>
  <c r="E140" i="41"/>
  <c r="E145" i="41"/>
  <c r="E155" i="41"/>
  <c r="E164" i="41"/>
  <c r="E171" i="41"/>
  <c r="E175" i="41"/>
  <c r="E179" i="41"/>
  <c r="F228" i="41"/>
  <c r="F234" i="41"/>
  <c r="F238" i="41"/>
  <c r="F242" i="41"/>
  <c r="F246" i="41"/>
  <c r="F253" i="41"/>
  <c r="F258" i="41"/>
  <c r="F263" i="41"/>
  <c r="F272" i="41"/>
  <c r="E454" i="41"/>
  <c r="H137" i="41"/>
  <c r="H155" i="41"/>
  <c r="H175" i="41"/>
  <c r="H192" i="41"/>
  <c r="E22" i="41"/>
  <c r="F68" i="41"/>
  <c r="F145" i="41"/>
  <c r="F171" i="41"/>
  <c r="E185" i="41"/>
  <c r="E203" i="41"/>
  <c r="E211" i="41"/>
  <c r="E287" i="41"/>
  <c r="E407" i="41"/>
  <c r="H278" i="41"/>
  <c r="F278" i="41"/>
  <c r="F180" i="41"/>
  <c r="E181" i="41"/>
  <c r="F74" i="41"/>
  <c r="H38" i="41"/>
  <c r="E67" i="41"/>
  <c r="F54" i="41"/>
  <c r="E38" i="41"/>
  <c r="E23" i="41"/>
  <c r="H820" i="43"/>
  <c r="I820" i="43" s="1"/>
  <c r="H819" i="43"/>
  <c r="I819" i="43" s="1"/>
  <c r="H815" i="43"/>
  <c r="I815" i="43" s="1"/>
  <c r="H814" i="43"/>
  <c r="I814" i="43" s="1"/>
  <c r="H810" i="43"/>
  <c r="I810" i="43" s="1"/>
  <c r="H809" i="43"/>
  <c r="I809" i="43" s="1"/>
  <c r="H806" i="43"/>
  <c r="I806" i="43" s="1"/>
  <c r="H805" i="43"/>
  <c r="I805" i="43" s="1"/>
  <c r="H804" i="43"/>
  <c r="I804" i="43" s="1"/>
  <c r="H801" i="43"/>
  <c r="I801" i="43" s="1"/>
  <c r="H800" i="43"/>
  <c r="I800" i="43" s="1"/>
  <c r="H799" i="43"/>
  <c r="I799" i="43" s="1"/>
  <c r="H795" i="43"/>
  <c r="I795" i="43" s="1"/>
  <c r="H794" i="43"/>
  <c r="I794" i="43" s="1"/>
  <c r="H790" i="43"/>
  <c r="I790" i="43" s="1"/>
  <c r="H789" i="43"/>
  <c r="I789" i="43" s="1"/>
  <c r="H785" i="43"/>
  <c r="I785" i="43" s="1"/>
  <c r="H784" i="43"/>
  <c r="I784" i="43" s="1"/>
  <c r="H781" i="43"/>
  <c r="I781" i="43" s="1"/>
  <c r="H779" i="43"/>
  <c r="I779" i="43" s="1"/>
  <c r="H778" i="43"/>
  <c r="I778" i="43" s="1"/>
  <c r="H777" i="43"/>
  <c r="I777" i="43" s="1"/>
  <c r="H775" i="43"/>
  <c r="I775" i="43" s="1"/>
  <c r="H774" i="43"/>
  <c r="I774" i="43" s="1"/>
  <c r="H773" i="43"/>
  <c r="I773" i="43" s="1"/>
  <c r="H772" i="43"/>
  <c r="I772" i="43" s="1"/>
  <c r="H770" i="43"/>
  <c r="I770" i="43" s="1"/>
  <c r="H769" i="43"/>
  <c r="I769" i="43" s="1"/>
  <c r="H768" i="43"/>
  <c r="I768" i="43" s="1"/>
  <c r="H767" i="43"/>
  <c r="I767" i="43" s="1"/>
  <c r="H762" i="43"/>
  <c r="I762" i="43" s="1"/>
  <c r="H761" i="43"/>
  <c r="I761" i="43" s="1"/>
  <c r="H758" i="43"/>
  <c r="I758" i="43" s="1"/>
  <c r="H757" i="43"/>
  <c r="I757" i="43" s="1"/>
  <c r="H756" i="43"/>
  <c r="I756" i="43" s="1"/>
  <c r="H753" i="43"/>
  <c r="I753" i="43" s="1"/>
  <c r="H752" i="43"/>
  <c r="I752" i="43" s="1"/>
  <c r="H751" i="43"/>
  <c r="I751" i="43" s="1"/>
  <c r="H748" i="43"/>
  <c r="I748" i="43" s="1"/>
  <c r="H747" i="43"/>
  <c r="I747" i="43" s="1"/>
  <c r="H746" i="43"/>
  <c r="I746" i="43" s="1"/>
  <c r="H743" i="43"/>
  <c r="I743" i="43" s="1"/>
  <c r="H742" i="43"/>
  <c r="I742" i="43" s="1"/>
  <c r="H741" i="43"/>
  <c r="I741" i="43" s="1"/>
  <c r="H735" i="43"/>
  <c r="I735" i="43" s="1"/>
  <c r="H734" i="43"/>
  <c r="I734" i="43" s="1"/>
  <c r="H730" i="43"/>
  <c r="I730" i="43" s="1"/>
  <c r="H729" i="43"/>
  <c r="I729" i="43" s="1"/>
  <c r="H725" i="43"/>
  <c r="I725" i="43" s="1"/>
  <c r="H724" i="43"/>
  <c r="I724" i="43" s="1"/>
  <c r="H721" i="43"/>
  <c r="I721" i="43" s="1"/>
  <c r="H720" i="43"/>
  <c r="I720" i="43" s="1"/>
  <c r="H719" i="43"/>
  <c r="I719" i="43" s="1"/>
  <c r="H715" i="43"/>
  <c r="I715" i="43" s="1"/>
  <c r="H714" i="43"/>
  <c r="I714" i="43" s="1"/>
  <c r="H711" i="43"/>
  <c r="I711" i="43" s="1"/>
  <c r="H709" i="43"/>
  <c r="I709" i="43" s="1"/>
  <c r="H708" i="43"/>
  <c r="I708" i="43" s="1"/>
  <c r="H703" i="43"/>
  <c r="I703" i="43" s="1"/>
  <c r="H702" i="43"/>
  <c r="I702" i="43" s="1"/>
  <c r="H701" i="43"/>
  <c r="I701" i="43" s="1"/>
  <c r="H698" i="43"/>
  <c r="I698" i="43" s="1"/>
  <c r="H697" i="43"/>
  <c r="I697" i="43" s="1"/>
  <c r="H696" i="43"/>
  <c r="I696" i="43" s="1"/>
  <c r="H692" i="43"/>
  <c r="I692" i="43" s="1"/>
  <c r="H691" i="43"/>
  <c r="I691" i="43" s="1"/>
  <c r="H688" i="43"/>
  <c r="I688" i="43" s="1"/>
  <c r="H687" i="43"/>
  <c r="I687" i="43" s="1"/>
  <c r="H686" i="43"/>
  <c r="I686" i="43" s="1"/>
  <c r="H676" i="43"/>
  <c r="I676" i="43" s="1"/>
  <c r="H675" i="43"/>
  <c r="I675" i="43" s="1"/>
  <c r="H672" i="43"/>
  <c r="I672" i="43" s="1"/>
  <c r="H671" i="43"/>
  <c r="I671" i="43" s="1"/>
  <c r="H670" i="43"/>
  <c r="I670" i="43" s="1"/>
  <c r="H664" i="43"/>
  <c r="I664" i="43" s="1"/>
  <c r="H663" i="43"/>
  <c r="I663" i="43" s="1"/>
  <c r="H651" i="43"/>
  <c r="I651" i="43" s="1"/>
  <c r="H650" i="43"/>
  <c r="I650" i="43" s="1"/>
  <c r="H649" i="43"/>
  <c r="I649" i="43" s="1"/>
  <c r="H646" i="43"/>
  <c r="I646" i="43" s="1"/>
  <c r="H645" i="43"/>
  <c r="I645" i="43" s="1"/>
  <c r="H644" i="43"/>
  <c r="I644" i="43" s="1"/>
  <c r="H640" i="43"/>
  <c r="I640" i="43" s="1"/>
  <c r="H639" i="43"/>
  <c r="I639" i="43" s="1"/>
  <c r="H636" i="43"/>
  <c r="I636" i="43" s="1"/>
  <c r="H635" i="43"/>
  <c r="I635" i="43" s="1"/>
  <c r="H634" i="43"/>
  <c r="I634" i="43" s="1"/>
  <c r="H630" i="43"/>
  <c r="I630" i="43" s="1"/>
  <c r="H629" i="43"/>
  <c r="I629" i="43" s="1"/>
  <c r="H626" i="43"/>
  <c r="I626" i="43" s="1"/>
  <c r="H624" i="43"/>
  <c r="I624" i="43" s="1"/>
  <c r="H623" i="43"/>
  <c r="I623" i="43" s="1"/>
  <c r="H622" i="43"/>
  <c r="I622" i="43" s="1"/>
  <c r="H620" i="43"/>
  <c r="I620" i="43" s="1"/>
  <c r="H619" i="43"/>
  <c r="I619" i="43" s="1"/>
  <c r="H618" i="43"/>
  <c r="I618" i="43" s="1"/>
  <c r="H617" i="43"/>
  <c r="I617" i="43" s="1"/>
  <c r="H615" i="43"/>
  <c r="I615" i="43" s="1"/>
  <c r="H614" i="43"/>
  <c r="I614" i="43" s="1"/>
  <c r="H613" i="43"/>
  <c r="I613" i="43" s="1"/>
  <c r="H612" i="43"/>
  <c r="I612" i="43" s="1"/>
  <c r="H238" i="43"/>
  <c r="I238" i="43" s="1"/>
  <c r="H237" i="43"/>
  <c r="I237" i="43" s="1"/>
  <c r="H236" i="43"/>
  <c r="I236" i="43" s="1"/>
  <c r="H235" i="43"/>
  <c r="I235" i="43" s="1"/>
  <c r="H234" i="43"/>
  <c r="I234" i="43" s="1"/>
  <c r="H233" i="43"/>
  <c r="I233" i="43" s="1"/>
  <c r="H232" i="43"/>
  <c r="I232" i="43" s="1"/>
  <c r="H231" i="43"/>
  <c r="I231" i="43" s="1"/>
  <c r="H230" i="43"/>
  <c r="I230" i="43" s="1"/>
  <c r="H229" i="43"/>
  <c r="I229" i="43" s="1"/>
  <c r="H228" i="43"/>
  <c r="I228" i="43" s="1"/>
  <c r="H227" i="43"/>
  <c r="I227" i="43" s="1"/>
  <c r="F831" i="43"/>
  <c r="F830" i="43"/>
  <c r="F826" i="43"/>
  <c r="F825" i="43"/>
  <c r="F820" i="43"/>
  <c r="F819" i="43"/>
  <c r="F815" i="43"/>
  <c r="F814" i="43"/>
  <c r="F810" i="43"/>
  <c r="F809" i="43"/>
  <c r="F806" i="43"/>
  <c r="F805" i="43"/>
  <c r="F804" i="43"/>
  <c r="F801" i="43"/>
  <c r="F800" i="43"/>
  <c r="F799" i="43"/>
  <c r="F795" i="43"/>
  <c r="F794" i="43"/>
  <c r="F790" i="43"/>
  <c r="F789" i="43"/>
  <c r="F785" i="43"/>
  <c r="F784" i="43"/>
  <c r="F781" i="43"/>
  <c r="F779" i="43"/>
  <c r="F778" i="43"/>
  <c r="F777" i="43"/>
  <c r="F775" i="43"/>
  <c r="F774" i="43"/>
  <c r="F773" i="43"/>
  <c r="F772" i="43"/>
  <c r="F770" i="43"/>
  <c r="F769" i="43"/>
  <c r="F768" i="43"/>
  <c r="F767" i="43"/>
  <c r="F762" i="43"/>
  <c r="F761" i="43"/>
  <c r="F758" i="43"/>
  <c r="F757" i="43"/>
  <c r="F756" i="43"/>
  <c r="F753" i="43"/>
  <c r="F752" i="43"/>
  <c r="F751" i="43"/>
  <c r="F748" i="43"/>
  <c r="F747" i="43"/>
  <c r="F746" i="43"/>
  <c r="F743" i="43"/>
  <c r="F742" i="43"/>
  <c r="F741" i="43"/>
  <c r="F735" i="43"/>
  <c r="F734" i="43"/>
  <c r="F730" i="43"/>
  <c r="F729" i="43"/>
  <c r="F725" i="43"/>
  <c r="F724" i="43"/>
  <c r="F721" i="43"/>
  <c r="F720" i="43"/>
  <c r="F719" i="43"/>
  <c r="F715" i="43"/>
  <c r="F714" i="43"/>
  <c r="F711" i="43"/>
  <c r="F709" i="43"/>
  <c r="F708" i="43"/>
  <c r="F703" i="43"/>
  <c r="F702" i="43"/>
  <c r="F701" i="43"/>
  <c r="F698" i="43"/>
  <c r="F697" i="43"/>
  <c r="F696" i="43"/>
  <c r="F692" i="43"/>
  <c r="F691" i="43"/>
  <c r="F688" i="43"/>
  <c r="F687" i="43"/>
  <c r="F686" i="43"/>
  <c r="F676" i="43"/>
  <c r="F675" i="43"/>
  <c r="F672" i="43"/>
  <c r="F671" i="43"/>
  <c r="F670" i="43"/>
  <c r="F664" i="43"/>
  <c r="F663" i="43"/>
  <c r="F651" i="43"/>
  <c r="F650" i="43"/>
  <c r="F649" i="43"/>
  <c r="F646" i="43"/>
  <c r="F645" i="43"/>
  <c r="F644" i="43"/>
  <c r="F640" i="43"/>
  <c r="F639" i="43"/>
  <c r="F636" i="43"/>
  <c r="F635" i="43"/>
  <c r="F634" i="43"/>
  <c r="F630" i="43"/>
  <c r="F629" i="43"/>
  <c r="F626" i="43"/>
  <c r="F624" i="43"/>
  <c r="F623" i="43"/>
  <c r="F622" i="43"/>
  <c r="F620" i="43"/>
  <c r="F619" i="43"/>
  <c r="F618" i="43"/>
  <c r="F617" i="43"/>
  <c r="F615" i="43"/>
  <c r="F614" i="43"/>
  <c r="F613" i="43"/>
  <c r="F612" i="43"/>
  <c r="I42" i="43"/>
  <c r="D11" i="41"/>
  <c r="B43" i="48"/>
  <c r="C33" i="48"/>
  <c r="B33" i="48"/>
  <c r="C31" i="48"/>
  <c r="B31" i="48"/>
  <c r="L41" i="33"/>
  <c r="L39" i="33"/>
  <c r="L37" i="33"/>
  <c r="L35" i="33"/>
  <c r="L33" i="33"/>
  <c r="L31" i="33"/>
  <c r="L29" i="33"/>
  <c r="L23" i="33"/>
  <c r="L21" i="33"/>
  <c r="L17" i="33"/>
  <c r="B4" i="33"/>
  <c r="B5" i="33"/>
  <c r="B6" i="33"/>
  <c r="B7" i="33"/>
  <c r="I798" i="43" l="1"/>
  <c r="I643" i="43"/>
  <c r="I669" i="43"/>
  <c r="I707" i="43"/>
  <c r="I750" i="43"/>
  <c r="I765" i="43"/>
  <c r="I633" i="43"/>
  <c r="I648" i="43"/>
  <c r="I755" i="43"/>
  <c r="I695" i="43"/>
  <c r="I740" i="43"/>
  <c r="I610" i="43"/>
  <c r="I685" i="43"/>
  <c r="I700" i="43"/>
  <c r="I718" i="43"/>
  <c r="I745" i="43"/>
  <c r="I803" i="43"/>
  <c r="E11" i="41"/>
  <c r="F11" i="41"/>
  <c r="H11" i="41"/>
  <c r="E13" i="41"/>
  <c r="F13" i="41"/>
  <c r="H13" i="41"/>
  <c r="XFD44" i="48"/>
  <c r="XFC44" i="48"/>
  <c r="XFB44" i="48"/>
  <c r="XFA44" i="48"/>
  <c r="XEZ44" i="48"/>
  <c r="XEY44" i="48"/>
  <c r="XEX44" i="48"/>
  <c r="XEW44" i="48"/>
  <c r="XEV44" i="48"/>
  <c r="XEU44" i="48"/>
  <c r="XET44" i="48"/>
  <c r="XES44" i="48"/>
  <c r="XER44" i="48"/>
  <c r="XEQ44" i="48"/>
  <c r="XEP44" i="48"/>
  <c r="XEO44" i="48"/>
  <c r="XEN44" i="48"/>
  <c r="XEM44" i="48"/>
  <c r="XEL44" i="48"/>
  <c r="XEK44" i="48"/>
  <c r="XEJ44" i="48"/>
  <c r="XEI44" i="48"/>
  <c r="XEH44" i="48"/>
  <c r="XEG44" i="48"/>
  <c r="XEF44" i="48"/>
  <c r="XEE44" i="48"/>
  <c r="XED44" i="48"/>
  <c r="XEC44" i="48"/>
  <c r="XEB44" i="48"/>
  <c r="XEA44" i="48"/>
  <c r="XDZ44" i="48"/>
  <c r="XDY44" i="48"/>
  <c r="XDX44" i="48"/>
  <c r="XDW44" i="48"/>
  <c r="XDV44" i="48"/>
  <c r="XDU44" i="48"/>
  <c r="XDT44" i="48"/>
  <c r="XDS44" i="48"/>
  <c r="XDR44" i="48"/>
  <c r="XDQ44" i="48"/>
  <c r="XDP44" i="48"/>
  <c r="XDO44" i="48"/>
  <c r="XDN44" i="48"/>
  <c r="XDM44" i="48"/>
  <c r="XDL44" i="48"/>
  <c r="XDK44" i="48"/>
  <c r="XDJ44" i="48"/>
  <c r="XDI44" i="48"/>
  <c r="XDH44" i="48"/>
  <c r="XDG44" i="48"/>
  <c r="XDF44" i="48"/>
  <c r="XDE44" i="48"/>
  <c r="XDD44" i="48"/>
  <c r="XDC44" i="48"/>
  <c r="XDB44" i="48"/>
  <c r="XDA44" i="48"/>
  <c r="XCZ44" i="48"/>
  <c r="XCY44" i="48"/>
  <c r="XCX44" i="48"/>
  <c r="XCW44" i="48"/>
  <c r="XCV44" i="48"/>
  <c r="XCU44" i="48"/>
  <c r="XCT44" i="48"/>
  <c r="XCS44" i="48"/>
  <c r="XCR44" i="48"/>
  <c r="XCQ44" i="48"/>
  <c r="XCP44" i="48"/>
  <c r="XCO44" i="48"/>
  <c r="XCN44" i="48"/>
  <c r="XCM44" i="48"/>
  <c r="XCL44" i="48"/>
  <c r="XCK44" i="48"/>
  <c r="XCJ44" i="48"/>
  <c r="XCI44" i="48"/>
  <c r="XCH44" i="48"/>
  <c r="XCG44" i="48"/>
  <c r="XCF44" i="48"/>
  <c r="XCE44" i="48"/>
  <c r="XCD44" i="48"/>
  <c r="XCC44" i="48"/>
  <c r="XCB44" i="48"/>
  <c r="XCA44" i="48"/>
  <c r="XBZ44" i="48"/>
  <c r="XBY44" i="48"/>
  <c r="XBX44" i="48"/>
  <c r="XBW44" i="48"/>
  <c r="XBV44" i="48"/>
  <c r="XBU44" i="48"/>
  <c r="XBT44" i="48"/>
  <c r="XBS44" i="48"/>
  <c r="XBR44" i="48"/>
  <c r="XBQ44" i="48"/>
  <c r="XBP44" i="48"/>
  <c r="XBO44" i="48"/>
  <c r="XBN44" i="48"/>
  <c r="XBM44" i="48"/>
  <c r="XBL44" i="48"/>
  <c r="XBK44" i="48"/>
  <c r="XBJ44" i="48"/>
  <c r="XBI44" i="48"/>
  <c r="XBH44" i="48"/>
  <c r="XBG44" i="48"/>
  <c r="XBF44" i="48"/>
  <c r="XBE44" i="48"/>
  <c r="XBD44" i="48"/>
  <c r="XBC44" i="48"/>
  <c r="XBB44" i="48"/>
  <c r="XBA44" i="48"/>
  <c r="XAZ44" i="48"/>
  <c r="XAY44" i="48"/>
  <c r="XAX44" i="48"/>
  <c r="XAW44" i="48"/>
  <c r="XAV44" i="48"/>
  <c r="XAU44" i="48"/>
  <c r="XAT44" i="48"/>
  <c r="XAS44" i="48"/>
  <c r="XAR44" i="48"/>
  <c r="XAQ44" i="48"/>
  <c r="XAP44" i="48"/>
  <c r="XAO44" i="48"/>
  <c r="XAN44" i="48"/>
  <c r="XAM44" i="48"/>
  <c r="XAL44" i="48"/>
  <c r="XAK44" i="48"/>
  <c r="XAJ44" i="48"/>
  <c r="XAI44" i="48"/>
  <c r="XAH44" i="48"/>
  <c r="XAG44" i="48"/>
  <c r="XAF44" i="48"/>
  <c r="XAE44" i="48"/>
  <c r="XAD44" i="48"/>
  <c r="XAC44" i="48"/>
  <c r="XAB44" i="48"/>
  <c r="XAA44" i="48"/>
  <c r="WZZ44" i="48"/>
  <c r="WZY44" i="48"/>
  <c r="WZX44" i="48"/>
  <c r="WZW44" i="48"/>
  <c r="WZV44" i="48"/>
  <c r="WZU44" i="48"/>
  <c r="WZT44" i="48"/>
  <c r="WZS44" i="48"/>
  <c r="WZR44" i="48"/>
  <c r="WZQ44" i="48"/>
  <c r="WZP44" i="48"/>
  <c r="WZO44" i="48"/>
  <c r="WZN44" i="48"/>
  <c r="WZM44" i="48"/>
  <c r="WZL44" i="48"/>
  <c r="WZK44" i="48"/>
  <c r="WZJ44" i="48"/>
  <c r="WZI44" i="48"/>
  <c r="WZH44" i="48"/>
  <c r="WZG44" i="48"/>
  <c r="WZF44" i="48"/>
  <c r="WZE44" i="48"/>
  <c r="WZD44" i="48"/>
  <c r="WZC44" i="48"/>
  <c r="WZB44" i="48"/>
  <c r="WZA44" i="48"/>
  <c r="WYZ44" i="48"/>
  <c r="WYY44" i="48"/>
  <c r="WYX44" i="48"/>
  <c r="WYW44" i="48"/>
  <c r="WYV44" i="48"/>
  <c r="WYU44" i="48"/>
  <c r="WYT44" i="48"/>
  <c r="WYS44" i="48"/>
  <c r="WYR44" i="48"/>
  <c r="WYQ44" i="48"/>
  <c r="WYP44" i="48"/>
  <c r="WYO44" i="48"/>
  <c r="WYN44" i="48"/>
  <c r="WYM44" i="48"/>
  <c r="WYL44" i="48"/>
  <c r="WYK44" i="48"/>
  <c r="WYJ44" i="48"/>
  <c r="WYI44" i="48"/>
  <c r="WYH44" i="48"/>
  <c r="WYG44" i="48"/>
  <c r="WYF44" i="48"/>
  <c r="WYE44" i="48"/>
  <c r="WYD44" i="48"/>
  <c r="WYC44" i="48"/>
  <c r="WYB44" i="48"/>
  <c r="WYA44" i="48"/>
  <c r="WXZ44" i="48"/>
  <c r="WXY44" i="48"/>
  <c r="WXX44" i="48"/>
  <c r="WXW44" i="48"/>
  <c r="WXV44" i="48"/>
  <c r="WXU44" i="48"/>
  <c r="WXT44" i="48"/>
  <c r="WXS44" i="48"/>
  <c r="WXR44" i="48"/>
  <c r="WXQ44" i="48"/>
  <c r="WXP44" i="48"/>
  <c r="WXO44" i="48"/>
  <c r="WXN44" i="48"/>
  <c r="WXM44" i="48"/>
  <c r="WXL44" i="48"/>
  <c r="WXK44" i="48"/>
  <c r="WXJ44" i="48"/>
  <c r="WXI44" i="48"/>
  <c r="WXH44" i="48"/>
  <c r="WXG44" i="48"/>
  <c r="WXF44" i="48"/>
  <c r="WXE44" i="48"/>
  <c r="WXD44" i="48"/>
  <c r="WXC44" i="48"/>
  <c r="WXB44" i="48"/>
  <c r="WXA44" i="48"/>
  <c r="WWZ44" i="48"/>
  <c r="WWY44" i="48"/>
  <c r="WWX44" i="48"/>
  <c r="WWW44" i="48"/>
  <c r="WWV44" i="48"/>
  <c r="WWU44" i="48"/>
  <c r="WWT44" i="48"/>
  <c r="WWS44" i="48"/>
  <c r="WWR44" i="48"/>
  <c r="WWQ44" i="48"/>
  <c r="WWP44" i="48"/>
  <c r="WWO44" i="48"/>
  <c r="WWN44" i="48"/>
  <c r="WWM44" i="48"/>
  <c r="WWL44" i="48"/>
  <c r="WWK44" i="48"/>
  <c r="WWJ44" i="48"/>
  <c r="WWI44" i="48"/>
  <c r="WWH44" i="48"/>
  <c r="WWG44" i="48"/>
  <c r="WWF44" i="48"/>
  <c r="WWE44" i="48"/>
  <c r="WWD44" i="48"/>
  <c r="WWC44" i="48"/>
  <c r="WWB44" i="48"/>
  <c r="WWA44" i="48"/>
  <c r="WVZ44" i="48"/>
  <c r="WVY44" i="48"/>
  <c r="WVX44" i="48"/>
  <c r="WVW44" i="48"/>
  <c r="WVV44" i="48"/>
  <c r="WVU44" i="48"/>
  <c r="WVT44" i="48"/>
  <c r="WVS44" i="48"/>
  <c r="WVR44" i="48"/>
  <c r="WVQ44" i="48"/>
  <c r="WVP44" i="48"/>
  <c r="WVO44" i="48"/>
  <c r="WVN44" i="48"/>
  <c r="WVM44" i="48"/>
  <c r="WVL44" i="48"/>
  <c r="WVK44" i="48"/>
  <c r="WVJ44" i="48"/>
  <c r="WVI44" i="48"/>
  <c r="WVH44" i="48"/>
  <c r="WVG44" i="48"/>
  <c r="WVF44" i="48"/>
  <c r="WVE44" i="48"/>
  <c r="WVD44" i="48"/>
  <c r="WVC44" i="48"/>
  <c r="WVB44" i="48"/>
  <c r="WVA44" i="48"/>
  <c r="WUZ44" i="48"/>
  <c r="WUY44" i="48"/>
  <c r="WUX44" i="48"/>
  <c r="WUW44" i="48"/>
  <c r="WUV44" i="48"/>
  <c r="WUU44" i="48"/>
  <c r="WUT44" i="48"/>
  <c r="WUS44" i="48"/>
  <c r="WUR44" i="48"/>
  <c r="WUQ44" i="48"/>
  <c r="WUP44" i="48"/>
  <c r="WUO44" i="48"/>
  <c r="WUN44" i="48"/>
  <c r="WUM44" i="48"/>
  <c r="WUL44" i="48"/>
  <c r="WUK44" i="48"/>
  <c r="WUJ44" i="48"/>
  <c r="WUI44" i="48"/>
  <c r="WUH44" i="48"/>
  <c r="WUG44" i="48"/>
  <c r="WUF44" i="48"/>
  <c r="WUE44" i="48"/>
  <c r="WUD44" i="48"/>
  <c r="WUC44" i="48"/>
  <c r="WUB44" i="48"/>
  <c r="WUA44" i="48"/>
  <c r="WTZ44" i="48"/>
  <c r="WTY44" i="48"/>
  <c r="WTX44" i="48"/>
  <c r="WTW44" i="48"/>
  <c r="WTV44" i="48"/>
  <c r="WTU44" i="48"/>
  <c r="WTT44" i="48"/>
  <c r="WTS44" i="48"/>
  <c r="WTR44" i="48"/>
  <c r="WTQ44" i="48"/>
  <c r="WTP44" i="48"/>
  <c r="WTO44" i="48"/>
  <c r="WTN44" i="48"/>
  <c r="WTM44" i="48"/>
  <c r="WTL44" i="48"/>
  <c r="WTK44" i="48"/>
  <c r="WTJ44" i="48"/>
  <c r="WTI44" i="48"/>
  <c r="WTH44" i="48"/>
  <c r="WTG44" i="48"/>
  <c r="WTF44" i="48"/>
  <c r="WTE44" i="48"/>
  <c r="WTD44" i="48"/>
  <c r="WTC44" i="48"/>
  <c r="WTB44" i="48"/>
  <c r="WTA44" i="48"/>
  <c r="WSZ44" i="48"/>
  <c r="WSY44" i="48"/>
  <c r="WSX44" i="48"/>
  <c r="WSW44" i="48"/>
  <c r="WSV44" i="48"/>
  <c r="WSU44" i="48"/>
  <c r="WST44" i="48"/>
  <c r="WSS44" i="48"/>
  <c r="WSR44" i="48"/>
  <c r="WSQ44" i="48"/>
  <c r="WSP44" i="48"/>
  <c r="WSO44" i="48"/>
  <c r="WSN44" i="48"/>
  <c r="WSM44" i="48"/>
  <c r="WSL44" i="48"/>
  <c r="WSK44" i="48"/>
  <c r="WSJ44" i="48"/>
  <c r="WSI44" i="48"/>
  <c r="WSH44" i="48"/>
  <c r="WSG44" i="48"/>
  <c r="WSF44" i="48"/>
  <c r="WSE44" i="48"/>
  <c r="WSD44" i="48"/>
  <c r="WSC44" i="48"/>
  <c r="WSB44" i="48"/>
  <c r="WSA44" i="48"/>
  <c r="WRZ44" i="48"/>
  <c r="WRY44" i="48"/>
  <c r="WRX44" i="48"/>
  <c r="WRW44" i="48"/>
  <c r="WRV44" i="48"/>
  <c r="WRU44" i="48"/>
  <c r="WRT44" i="48"/>
  <c r="WRS44" i="48"/>
  <c r="WRR44" i="48"/>
  <c r="WRQ44" i="48"/>
  <c r="WRP44" i="48"/>
  <c r="WRO44" i="48"/>
  <c r="WRN44" i="48"/>
  <c r="WRM44" i="48"/>
  <c r="WRL44" i="48"/>
  <c r="WRK44" i="48"/>
  <c r="WRJ44" i="48"/>
  <c r="WRI44" i="48"/>
  <c r="WRH44" i="48"/>
  <c r="WRG44" i="48"/>
  <c r="WRF44" i="48"/>
  <c r="WRE44" i="48"/>
  <c r="WRD44" i="48"/>
  <c r="WRC44" i="48"/>
  <c r="WRB44" i="48"/>
  <c r="WRA44" i="48"/>
  <c r="WQZ44" i="48"/>
  <c r="WQY44" i="48"/>
  <c r="WQX44" i="48"/>
  <c r="WQW44" i="48"/>
  <c r="WQV44" i="48"/>
  <c r="WQU44" i="48"/>
  <c r="WQT44" i="48"/>
  <c r="WQS44" i="48"/>
  <c r="WQR44" i="48"/>
  <c r="WQQ44" i="48"/>
  <c r="WQP44" i="48"/>
  <c r="WQO44" i="48"/>
  <c r="WQN44" i="48"/>
  <c r="WQM44" i="48"/>
  <c r="WQL44" i="48"/>
  <c r="WQK44" i="48"/>
  <c r="WQJ44" i="48"/>
  <c r="WQI44" i="48"/>
  <c r="WQH44" i="48"/>
  <c r="WQG44" i="48"/>
  <c r="WQF44" i="48"/>
  <c r="WQE44" i="48"/>
  <c r="WQD44" i="48"/>
  <c r="WQC44" i="48"/>
  <c r="WQB44" i="48"/>
  <c r="WQA44" i="48"/>
  <c r="WPZ44" i="48"/>
  <c r="WPY44" i="48"/>
  <c r="WPX44" i="48"/>
  <c r="WPW44" i="48"/>
  <c r="WPV44" i="48"/>
  <c r="WPU44" i="48"/>
  <c r="WPT44" i="48"/>
  <c r="WPS44" i="48"/>
  <c r="WPR44" i="48"/>
  <c r="WPQ44" i="48"/>
  <c r="WPP44" i="48"/>
  <c r="WPO44" i="48"/>
  <c r="WPN44" i="48"/>
  <c r="WPM44" i="48"/>
  <c r="WPL44" i="48"/>
  <c r="WPK44" i="48"/>
  <c r="WPJ44" i="48"/>
  <c r="WPI44" i="48"/>
  <c r="WPH44" i="48"/>
  <c r="WPG44" i="48"/>
  <c r="WPF44" i="48"/>
  <c r="WPE44" i="48"/>
  <c r="WPD44" i="48"/>
  <c r="WPC44" i="48"/>
  <c r="WPB44" i="48"/>
  <c r="WPA44" i="48"/>
  <c r="WOZ44" i="48"/>
  <c r="WOY44" i="48"/>
  <c r="WOX44" i="48"/>
  <c r="WOW44" i="48"/>
  <c r="WOV44" i="48"/>
  <c r="WOU44" i="48"/>
  <c r="WOT44" i="48"/>
  <c r="WOS44" i="48"/>
  <c r="WOR44" i="48"/>
  <c r="WOQ44" i="48"/>
  <c r="WOP44" i="48"/>
  <c r="WOO44" i="48"/>
  <c r="WON44" i="48"/>
  <c r="WOM44" i="48"/>
  <c r="WOL44" i="48"/>
  <c r="WOK44" i="48"/>
  <c r="WOJ44" i="48"/>
  <c r="WOI44" i="48"/>
  <c r="WOH44" i="48"/>
  <c r="WOG44" i="48"/>
  <c r="WOF44" i="48"/>
  <c r="WOE44" i="48"/>
  <c r="WOD44" i="48"/>
  <c r="WOC44" i="48"/>
  <c r="WOB44" i="48"/>
  <c r="WOA44" i="48"/>
  <c r="WNZ44" i="48"/>
  <c r="WNY44" i="48"/>
  <c r="WNX44" i="48"/>
  <c r="WNW44" i="48"/>
  <c r="WNV44" i="48"/>
  <c r="WNU44" i="48"/>
  <c r="WNT44" i="48"/>
  <c r="WNS44" i="48"/>
  <c r="WNR44" i="48"/>
  <c r="WNQ44" i="48"/>
  <c r="WNP44" i="48"/>
  <c r="WNO44" i="48"/>
  <c r="WNN44" i="48"/>
  <c r="WNM44" i="48"/>
  <c r="WNL44" i="48"/>
  <c r="WNK44" i="48"/>
  <c r="WNJ44" i="48"/>
  <c r="WNI44" i="48"/>
  <c r="WNH44" i="48"/>
  <c r="WNG44" i="48"/>
  <c r="WNF44" i="48"/>
  <c r="WNE44" i="48"/>
  <c r="WND44" i="48"/>
  <c r="WNC44" i="48"/>
  <c r="WNB44" i="48"/>
  <c r="WNA44" i="48"/>
  <c r="WMZ44" i="48"/>
  <c r="WMY44" i="48"/>
  <c r="WMX44" i="48"/>
  <c r="WMW44" i="48"/>
  <c r="WMV44" i="48"/>
  <c r="WMU44" i="48"/>
  <c r="WMT44" i="48"/>
  <c r="WMS44" i="48"/>
  <c r="WMR44" i="48"/>
  <c r="WMQ44" i="48"/>
  <c r="WMP44" i="48"/>
  <c r="WMO44" i="48"/>
  <c r="WMN44" i="48"/>
  <c r="WMM44" i="48"/>
  <c r="WML44" i="48"/>
  <c r="WMK44" i="48"/>
  <c r="WMJ44" i="48"/>
  <c r="WMI44" i="48"/>
  <c r="WMH44" i="48"/>
  <c r="WMG44" i="48"/>
  <c r="WMF44" i="48"/>
  <c r="WME44" i="48"/>
  <c r="WMD44" i="48"/>
  <c r="WMC44" i="48"/>
  <c r="WMB44" i="48"/>
  <c r="WMA44" i="48"/>
  <c r="WLZ44" i="48"/>
  <c r="WLY44" i="48"/>
  <c r="WLX44" i="48"/>
  <c r="WLW44" i="48"/>
  <c r="WLV44" i="48"/>
  <c r="WLU44" i="48"/>
  <c r="WLT44" i="48"/>
  <c r="WLS44" i="48"/>
  <c r="WLR44" i="48"/>
  <c r="WLQ44" i="48"/>
  <c r="WLP44" i="48"/>
  <c r="WLO44" i="48"/>
  <c r="WLN44" i="48"/>
  <c r="WLM44" i="48"/>
  <c r="WLL44" i="48"/>
  <c r="WLK44" i="48"/>
  <c r="WLJ44" i="48"/>
  <c r="WLI44" i="48"/>
  <c r="WLH44" i="48"/>
  <c r="WLG44" i="48"/>
  <c r="WLF44" i="48"/>
  <c r="WLE44" i="48"/>
  <c r="WLD44" i="48"/>
  <c r="WLC44" i="48"/>
  <c r="WLB44" i="48"/>
  <c r="WLA44" i="48"/>
  <c r="WKZ44" i="48"/>
  <c r="WKY44" i="48"/>
  <c r="WKX44" i="48"/>
  <c r="WKW44" i="48"/>
  <c r="WKV44" i="48"/>
  <c r="WKU44" i="48"/>
  <c r="WKT44" i="48"/>
  <c r="WKS44" i="48"/>
  <c r="WKR44" i="48"/>
  <c r="WKQ44" i="48"/>
  <c r="WKP44" i="48"/>
  <c r="WKO44" i="48"/>
  <c r="WKN44" i="48"/>
  <c r="WKM44" i="48"/>
  <c r="WKL44" i="48"/>
  <c r="WKK44" i="48"/>
  <c r="WKJ44" i="48"/>
  <c r="WKI44" i="48"/>
  <c r="WKH44" i="48"/>
  <c r="WKG44" i="48"/>
  <c r="WKF44" i="48"/>
  <c r="WKE44" i="48"/>
  <c r="WKD44" i="48"/>
  <c r="WKC44" i="48"/>
  <c r="WKB44" i="48"/>
  <c r="WKA44" i="48"/>
  <c r="WJZ44" i="48"/>
  <c r="WJY44" i="48"/>
  <c r="WJX44" i="48"/>
  <c r="WJW44" i="48"/>
  <c r="WJV44" i="48"/>
  <c r="WJU44" i="48"/>
  <c r="WJT44" i="48"/>
  <c r="WJS44" i="48"/>
  <c r="WJR44" i="48"/>
  <c r="WJQ44" i="48"/>
  <c r="WJP44" i="48"/>
  <c r="WJO44" i="48"/>
  <c r="WJN44" i="48"/>
  <c r="WJM44" i="48"/>
  <c r="WJL44" i="48"/>
  <c r="WJK44" i="48"/>
  <c r="WJJ44" i="48"/>
  <c r="WJI44" i="48"/>
  <c r="WJH44" i="48"/>
  <c r="WJG44" i="48"/>
  <c r="WJF44" i="48"/>
  <c r="WJE44" i="48"/>
  <c r="WJD44" i="48"/>
  <c r="WJC44" i="48"/>
  <c r="WJB44" i="48"/>
  <c r="WJA44" i="48"/>
  <c r="WIZ44" i="48"/>
  <c r="WIY44" i="48"/>
  <c r="WIX44" i="48"/>
  <c r="WIW44" i="48"/>
  <c r="WIV44" i="48"/>
  <c r="WIU44" i="48"/>
  <c r="WIT44" i="48"/>
  <c r="WIS44" i="48"/>
  <c r="WIR44" i="48"/>
  <c r="WIQ44" i="48"/>
  <c r="WIP44" i="48"/>
  <c r="WIO44" i="48"/>
  <c r="WIN44" i="48"/>
  <c r="WIM44" i="48"/>
  <c r="WIL44" i="48"/>
  <c r="WIK44" i="48"/>
  <c r="WIJ44" i="48"/>
  <c r="WII44" i="48"/>
  <c r="WIH44" i="48"/>
  <c r="WIG44" i="48"/>
  <c r="WIF44" i="48"/>
  <c r="WIE44" i="48"/>
  <c r="WID44" i="48"/>
  <c r="WIC44" i="48"/>
  <c r="WIB44" i="48"/>
  <c r="WIA44" i="48"/>
  <c r="WHZ44" i="48"/>
  <c r="WHY44" i="48"/>
  <c r="WHX44" i="48"/>
  <c r="WHW44" i="48"/>
  <c r="WHV44" i="48"/>
  <c r="WHU44" i="48"/>
  <c r="WHT44" i="48"/>
  <c r="WHS44" i="48"/>
  <c r="WHR44" i="48"/>
  <c r="WHQ44" i="48"/>
  <c r="WHP44" i="48"/>
  <c r="WHO44" i="48"/>
  <c r="WHN44" i="48"/>
  <c r="WHM44" i="48"/>
  <c r="WHL44" i="48"/>
  <c r="WHK44" i="48"/>
  <c r="WHJ44" i="48"/>
  <c r="WHI44" i="48"/>
  <c r="WHH44" i="48"/>
  <c r="WHG44" i="48"/>
  <c r="WHF44" i="48"/>
  <c r="WHE44" i="48"/>
  <c r="WHD44" i="48"/>
  <c r="WHC44" i="48"/>
  <c r="WHB44" i="48"/>
  <c r="WHA44" i="48"/>
  <c r="WGZ44" i="48"/>
  <c r="WGY44" i="48"/>
  <c r="WGX44" i="48"/>
  <c r="WGW44" i="48"/>
  <c r="WGV44" i="48"/>
  <c r="WGU44" i="48"/>
  <c r="WGT44" i="48"/>
  <c r="WGS44" i="48"/>
  <c r="WGR44" i="48"/>
  <c r="WGQ44" i="48"/>
  <c r="WGP44" i="48"/>
  <c r="WGO44" i="48"/>
  <c r="WGN44" i="48"/>
  <c r="WGM44" i="48"/>
  <c r="WGL44" i="48"/>
  <c r="WGK44" i="48"/>
  <c r="WGJ44" i="48"/>
  <c r="WGI44" i="48"/>
  <c r="WGH44" i="48"/>
  <c r="WGG44" i="48"/>
  <c r="WGF44" i="48"/>
  <c r="WGE44" i="48"/>
  <c r="WGD44" i="48"/>
  <c r="WGC44" i="48"/>
  <c r="WGB44" i="48"/>
  <c r="WGA44" i="48"/>
  <c r="WFZ44" i="48"/>
  <c r="WFY44" i="48"/>
  <c r="WFX44" i="48"/>
  <c r="WFW44" i="48"/>
  <c r="WFV44" i="48"/>
  <c r="WFU44" i="48"/>
  <c r="WFT44" i="48"/>
  <c r="WFS44" i="48"/>
  <c r="WFR44" i="48"/>
  <c r="WFQ44" i="48"/>
  <c r="WFP44" i="48"/>
  <c r="WFO44" i="48"/>
  <c r="WFN44" i="48"/>
  <c r="WFM44" i="48"/>
  <c r="WFL44" i="48"/>
  <c r="WFK44" i="48"/>
  <c r="WFJ44" i="48"/>
  <c r="WFI44" i="48"/>
  <c r="WFH44" i="48"/>
  <c r="WFG44" i="48"/>
  <c r="WFF44" i="48"/>
  <c r="WFE44" i="48"/>
  <c r="WFD44" i="48"/>
  <c r="WFC44" i="48"/>
  <c r="WFB44" i="48"/>
  <c r="WFA44" i="48"/>
  <c r="WEZ44" i="48"/>
  <c r="WEY44" i="48"/>
  <c r="WEX44" i="48"/>
  <c r="WEW44" i="48"/>
  <c r="WEV44" i="48"/>
  <c r="WEU44" i="48"/>
  <c r="WET44" i="48"/>
  <c r="WES44" i="48"/>
  <c r="WER44" i="48"/>
  <c r="WEQ44" i="48"/>
  <c r="WEP44" i="48"/>
  <c r="WEO44" i="48"/>
  <c r="WEN44" i="48"/>
  <c r="WEM44" i="48"/>
  <c r="WEL44" i="48"/>
  <c r="WEK44" i="48"/>
  <c r="WEJ44" i="48"/>
  <c r="WEI44" i="48"/>
  <c r="WEH44" i="48"/>
  <c r="WEG44" i="48"/>
  <c r="WEF44" i="48"/>
  <c r="WEE44" i="48"/>
  <c r="WED44" i="48"/>
  <c r="WEC44" i="48"/>
  <c r="WEB44" i="48"/>
  <c r="WEA44" i="48"/>
  <c r="WDZ44" i="48"/>
  <c r="WDY44" i="48"/>
  <c r="WDX44" i="48"/>
  <c r="WDW44" i="48"/>
  <c r="WDV44" i="48"/>
  <c r="WDU44" i="48"/>
  <c r="WDT44" i="48"/>
  <c r="WDS44" i="48"/>
  <c r="WDR44" i="48"/>
  <c r="WDQ44" i="48"/>
  <c r="WDP44" i="48"/>
  <c r="WDO44" i="48"/>
  <c r="WDN44" i="48"/>
  <c r="WDM44" i="48"/>
  <c r="WDL44" i="48"/>
  <c r="WDK44" i="48"/>
  <c r="WDJ44" i="48"/>
  <c r="WDI44" i="48"/>
  <c r="WDH44" i="48"/>
  <c r="WDG44" i="48"/>
  <c r="WDF44" i="48"/>
  <c r="WDE44" i="48"/>
  <c r="WDD44" i="48"/>
  <c r="WDC44" i="48"/>
  <c r="WDB44" i="48"/>
  <c r="WDA44" i="48"/>
  <c r="WCZ44" i="48"/>
  <c r="WCY44" i="48"/>
  <c r="WCX44" i="48"/>
  <c r="WCW44" i="48"/>
  <c r="WCV44" i="48"/>
  <c r="WCU44" i="48"/>
  <c r="WCT44" i="48"/>
  <c r="WCS44" i="48"/>
  <c r="WCR44" i="48"/>
  <c r="WCQ44" i="48"/>
  <c r="WCP44" i="48"/>
  <c r="WCO44" i="48"/>
  <c r="WCN44" i="48"/>
  <c r="WCM44" i="48"/>
  <c r="WCL44" i="48"/>
  <c r="WCK44" i="48"/>
  <c r="WCJ44" i="48"/>
  <c r="WCI44" i="48"/>
  <c r="WCH44" i="48"/>
  <c r="WCG44" i="48"/>
  <c r="WCF44" i="48"/>
  <c r="WCE44" i="48"/>
  <c r="WCD44" i="48"/>
  <c r="WCC44" i="48"/>
  <c r="WCB44" i="48"/>
  <c r="WCA44" i="48"/>
  <c r="WBZ44" i="48"/>
  <c r="WBY44" i="48"/>
  <c r="WBX44" i="48"/>
  <c r="WBW44" i="48"/>
  <c r="WBV44" i="48"/>
  <c r="WBU44" i="48"/>
  <c r="WBT44" i="48"/>
  <c r="WBS44" i="48"/>
  <c r="WBR44" i="48"/>
  <c r="WBQ44" i="48"/>
  <c r="WBP44" i="48"/>
  <c r="WBO44" i="48"/>
  <c r="WBN44" i="48"/>
  <c r="WBM44" i="48"/>
  <c r="WBL44" i="48"/>
  <c r="WBK44" i="48"/>
  <c r="WBJ44" i="48"/>
  <c r="WBI44" i="48"/>
  <c r="WBH44" i="48"/>
  <c r="WBG44" i="48"/>
  <c r="WBF44" i="48"/>
  <c r="WBE44" i="48"/>
  <c r="WBD44" i="48"/>
  <c r="WBC44" i="48"/>
  <c r="WBB44" i="48"/>
  <c r="WBA44" i="48"/>
  <c r="WAZ44" i="48"/>
  <c r="WAY44" i="48"/>
  <c r="WAX44" i="48"/>
  <c r="WAW44" i="48"/>
  <c r="WAV44" i="48"/>
  <c r="WAU44" i="48"/>
  <c r="WAT44" i="48"/>
  <c r="WAS44" i="48"/>
  <c r="WAR44" i="48"/>
  <c r="WAQ44" i="48"/>
  <c r="WAP44" i="48"/>
  <c r="WAO44" i="48"/>
  <c r="WAN44" i="48"/>
  <c r="WAM44" i="48"/>
  <c r="WAL44" i="48"/>
  <c r="WAK44" i="48"/>
  <c r="WAJ44" i="48"/>
  <c r="WAI44" i="48"/>
  <c r="WAH44" i="48"/>
  <c r="WAG44" i="48"/>
  <c r="WAF44" i="48"/>
  <c r="WAE44" i="48"/>
  <c r="WAD44" i="48"/>
  <c r="WAC44" i="48"/>
  <c r="WAB44" i="48"/>
  <c r="WAA44" i="48"/>
  <c r="VZZ44" i="48"/>
  <c r="VZY44" i="48"/>
  <c r="VZX44" i="48"/>
  <c r="VZW44" i="48"/>
  <c r="VZV44" i="48"/>
  <c r="VZU44" i="48"/>
  <c r="VZT44" i="48"/>
  <c r="VZS44" i="48"/>
  <c r="VZR44" i="48"/>
  <c r="VZQ44" i="48"/>
  <c r="VZP44" i="48"/>
  <c r="VZO44" i="48"/>
  <c r="VZN44" i="48"/>
  <c r="VZM44" i="48"/>
  <c r="VZL44" i="48"/>
  <c r="VZK44" i="48"/>
  <c r="VZJ44" i="48"/>
  <c r="VZI44" i="48"/>
  <c r="VZH44" i="48"/>
  <c r="VZG44" i="48"/>
  <c r="VZF44" i="48"/>
  <c r="VZE44" i="48"/>
  <c r="VZD44" i="48"/>
  <c r="VZC44" i="48"/>
  <c r="VZB44" i="48"/>
  <c r="VZA44" i="48"/>
  <c r="VYZ44" i="48"/>
  <c r="VYY44" i="48"/>
  <c r="VYX44" i="48"/>
  <c r="VYW44" i="48"/>
  <c r="VYV44" i="48"/>
  <c r="VYU44" i="48"/>
  <c r="VYT44" i="48"/>
  <c r="VYS44" i="48"/>
  <c r="VYR44" i="48"/>
  <c r="VYQ44" i="48"/>
  <c r="VYP44" i="48"/>
  <c r="VYO44" i="48"/>
  <c r="VYN44" i="48"/>
  <c r="VYM44" i="48"/>
  <c r="VYL44" i="48"/>
  <c r="VYK44" i="48"/>
  <c r="VYJ44" i="48"/>
  <c r="VYI44" i="48"/>
  <c r="VYH44" i="48"/>
  <c r="VYG44" i="48"/>
  <c r="VYF44" i="48"/>
  <c r="VYE44" i="48"/>
  <c r="VYD44" i="48"/>
  <c r="VYC44" i="48"/>
  <c r="VYB44" i="48"/>
  <c r="VYA44" i="48"/>
  <c r="VXZ44" i="48"/>
  <c r="VXY44" i="48"/>
  <c r="VXX44" i="48"/>
  <c r="VXW44" i="48"/>
  <c r="VXV44" i="48"/>
  <c r="VXU44" i="48"/>
  <c r="VXT44" i="48"/>
  <c r="VXS44" i="48"/>
  <c r="VXR44" i="48"/>
  <c r="VXQ44" i="48"/>
  <c r="VXP44" i="48"/>
  <c r="VXO44" i="48"/>
  <c r="VXN44" i="48"/>
  <c r="VXM44" i="48"/>
  <c r="VXL44" i="48"/>
  <c r="VXK44" i="48"/>
  <c r="VXJ44" i="48"/>
  <c r="VXI44" i="48"/>
  <c r="VXH44" i="48"/>
  <c r="VXG44" i="48"/>
  <c r="VXF44" i="48"/>
  <c r="VXE44" i="48"/>
  <c r="VXD44" i="48"/>
  <c r="VXC44" i="48"/>
  <c r="VXB44" i="48"/>
  <c r="VXA44" i="48"/>
  <c r="VWZ44" i="48"/>
  <c r="VWY44" i="48"/>
  <c r="VWX44" i="48"/>
  <c r="VWW44" i="48"/>
  <c r="VWV44" i="48"/>
  <c r="VWU44" i="48"/>
  <c r="VWT44" i="48"/>
  <c r="VWS44" i="48"/>
  <c r="VWR44" i="48"/>
  <c r="VWQ44" i="48"/>
  <c r="VWP44" i="48"/>
  <c r="VWO44" i="48"/>
  <c r="VWN44" i="48"/>
  <c r="VWM44" i="48"/>
  <c r="VWL44" i="48"/>
  <c r="VWK44" i="48"/>
  <c r="VWJ44" i="48"/>
  <c r="VWI44" i="48"/>
  <c r="VWH44" i="48"/>
  <c r="VWG44" i="48"/>
  <c r="VWF44" i="48"/>
  <c r="VWE44" i="48"/>
  <c r="VWD44" i="48"/>
  <c r="VWC44" i="48"/>
  <c r="VWB44" i="48"/>
  <c r="VWA44" i="48"/>
  <c r="VVZ44" i="48"/>
  <c r="VVY44" i="48"/>
  <c r="VVX44" i="48"/>
  <c r="VVW44" i="48"/>
  <c r="VVV44" i="48"/>
  <c r="VVU44" i="48"/>
  <c r="VVT44" i="48"/>
  <c r="VVS44" i="48"/>
  <c r="VVR44" i="48"/>
  <c r="VVQ44" i="48"/>
  <c r="VVP44" i="48"/>
  <c r="VVO44" i="48"/>
  <c r="VVN44" i="48"/>
  <c r="VVM44" i="48"/>
  <c r="VVL44" i="48"/>
  <c r="VVK44" i="48"/>
  <c r="VVJ44" i="48"/>
  <c r="VVI44" i="48"/>
  <c r="VVH44" i="48"/>
  <c r="VVG44" i="48"/>
  <c r="VVF44" i="48"/>
  <c r="VVE44" i="48"/>
  <c r="VVD44" i="48"/>
  <c r="VVC44" i="48"/>
  <c r="VVB44" i="48"/>
  <c r="VVA44" i="48"/>
  <c r="VUZ44" i="48"/>
  <c r="VUY44" i="48"/>
  <c r="VUX44" i="48"/>
  <c r="VUW44" i="48"/>
  <c r="VUV44" i="48"/>
  <c r="VUU44" i="48"/>
  <c r="VUT44" i="48"/>
  <c r="VUS44" i="48"/>
  <c r="VUR44" i="48"/>
  <c r="VUQ44" i="48"/>
  <c r="VUP44" i="48"/>
  <c r="VUO44" i="48"/>
  <c r="VUN44" i="48"/>
  <c r="VUM44" i="48"/>
  <c r="VUL44" i="48"/>
  <c r="VUK44" i="48"/>
  <c r="VUJ44" i="48"/>
  <c r="VUI44" i="48"/>
  <c r="VUH44" i="48"/>
  <c r="VUG44" i="48"/>
  <c r="VUF44" i="48"/>
  <c r="VUE44" i="48"/>
  <c r="VUD44" i="48"/>
  <c r="VUC44" i="48"/>
  <c r="VUB44" i="48"/>
  <c r="VUA44" i="48"/>
  <c r="VTZ44" i="48"/>
  <c r="VTY44" i="48"/>
  <c r="VTX44" i="48"/>
  <c r="VTW44" i="48"/>
  <c r="VTV44" i="48"/>
  <c r="VTU44" i="48"/>
  <c r="VTT44" i="48"/>
  <c r="VTS44" i="48"/>
  <c r="VTR44" i="48"/>
  <c r="VTQ44" i="48"/>
  <c r="VTP44" i="48"/>
  <c r="VTO44" i="48"/>
  <c r="VTN44" i="48"/>
  <c r="VTM44" i="48"/>
  <c r="VTL44" i="48"/>
  <c r="VTK44" i="48"/>
  <c r="VTJ44" i="48"/>
  <c r="VTI44" i="48"/>
  <c r="VTH44" i="48"/>
  <c r="VTG44" i="48"/>
  <c r="VTF44" i="48"/>
  <c r="VTE44" i="48"/>
  <c r="VTD44" i="48"/>
  <c r="VTC44" i="48"/>
  <c r="VTB44" i="48"/>
  <c r="VTA44" i="48"/>
  <c r="VSZ44" i="48"/>
  <c r="VSY44" i="48"/>
  <c r="VSX44" i="48"/>
  <c r="VSW44" i="48"/>
  <c r="VSV44" i="48"/>
  <c r="VSU44" i="48"/>
  <c r="VST44" i="48"/>
  <c r="VSS44" i="48"/>
  <c r="VSR44" i="48"/>
  <c r="VSQ44" i="48"/>
  <c r="VSP44" i="48"/>
  <c r="VSO44" i="48"/>
  <c r="VSN44" i="48"/>
  <c r="VSM44" i="48"/>
  <c r="VSL44" i="48"/>
  <c r="VSK44" i="48"/>
  <c r="VSJ44" i="48"/>
  <c r="VSI44" i="48"/>
  <c r="VSH44" i="48"/>
  <c r="VSG44" i="48"/>
  <c r="VSF44" i="48"/>
  <c r="VSE44" i="48"/>
  <c r="VSD44" i="48"/>
  <c r="VSC44" i="48"/>
  <c r="VSB44" i="48"/>
  <c r="VSA44" i="48"/>
  <c r="VRZ44" i="48"/>
  <c r="VRY44" i="48"/>
  <c r="VRX44" i="48"/>
  <c r="VRW44" i="48"/>
  <c r="VRV44" i="48"/>
  <c r="VRU44" i="48"/>
  <c r="VRT44" i="48"/>
  <c r="VRS44" i="48"/>
  <c r="VRR44" i="48"/>
  <c r="VRQ44" i="48"/>
  <c r="VRP44" i="48"/>
  <c r="VRO44" i="48"/>
  <c r="VRN44" i="48"/>
  <c r="VRM44" i="48"/>
  <c r="VRL44" i="48"/>
  <c r="VRK44" i="48"/>
  <c r="VRJ44" i="48"/>
  <c r="VRI44" i="48"/>
  <c r="VRH44" i="48"/>
  <c r="VRG44" i="48"/>
  <c r="VRF44" i="48"/>
  <c r="VRE44" i="48"/>
  <c r="VRD44" i="48"/>
  <c r="VRC44" i="48"/>
  <c r="VRB44" i="48"/>
  <c r="VRA44" i="48"/>
  <c r="VQZ44" i="48"/>
  <c r="VQY44" i="48"/>
  <c r="VQX44" i="48"/>
  <c r="VQW44" i="48"/>
  <c r="VQV44" i="48"/>
  <c r="VQU44" i="48"/>
  <c r="VQT44" i="48"/>
  <c r="VQS44" i="48"/>
  <c r="VQR44" i="48"/>
  <c r="VQQ44" i="48"/>
  <c r="VQP44" i="48"/>
  <c r="VQO44" i="48"/>
  <c r="VQN44" i="48"/>
  <c r="VQM44" i="48"/>
  <c r="VQL44" i="48"/>
  <c r="VQK44" i="48"/>
  <c r="VQJ44" i="48"/>
  <c r="VQI44" i="48"/>
  <c r="VQH44" i="48"/>
  <c r="VQG44" i="48"/>
  <c r="VQF44" i="48"/>
  <c r="VQE44" i="48"/>
  <c r="VQD44" i="48"/>
  <c r="VQC44" i="48"/>
  <c r="VQB44" i="48"/>
  <c r="VQA44" i="48"/>
  <c r="VPZ44" i="48"/>
  <c r="VPY44" i="48"/>
  <c r="VPX44" i="48"/>
  <c r="VPW44" i="48"/>
  <c r="VPV44" i="48"/>
  <c r="VPU44" i="48"/>
  <c r="VPT44" i="48"/>
  <c r="VPS44" i="48"/>
  <c r="VPR44" i="48"/>
  <c r="VPQ44" i="48"/>
  <c r="VPP44" i="48"/>
  <c r="VPO44" i="48"/>
  <c r="VPN44" i="48"/>
  <c r="VPM44" i="48"/>
  <c r="VPL44" i="48"/>
  <c r="VPK44" i="48"/>
  <c r="VPJ44" i="48"/>
  <c r="VPI44" i="48"/>
  <c r="VPH44" i="48"/>
  <c r="VPG44" i="48"/>
  <c r="VPF44" i="48"/>
  <c r="VPE44" i="48"/>
  <c r="VPD44" i="48"/>
  <c r="VPC44" i="48"/>
  <c r="VPB44" i="48"/>
  <c r="VPA44" i="48"/>
  <c r="VOZ44" i="48"/>
  <c r="VOY44" i="48"/>
  <c r="VOX44" i="48"/>
  <c r="VOW44" i="48"/>
  <c r="VOV44" i="48"/>
  <c r="VOU44" i="48"/>
  <c r="VOT44" i="48"/>
  <c r="VOS44" i="48"/>
  <c r="VOR44" i="48"/>
  <c r="VOQ44" i="48"/>
  <c r="VOP44" i="48"/>
  <c r="VOO44" i="48"/>
  <c r="VON44" i="48"/>
  <c r="VOM44" i="48"/>
  <c r="VOL44" i="48"/>
  <c r="VOK44" i="48"/>
  <c r="VOJ44" i="48"/>
  <c r="VOI44" i="48"/>
  <c r="VOH44" i="48"/>
  <c r="VOG44" i="48"/>
  <c r="VOF44" i="48"/>
  <c r="VOE44" i="48"/>
  <c r="VOD44" i="48"/>
  <c r="VOC44" i="48"/>
  <c r="VOB44" i="48"/>
  <c r="VOA44" i="48"/>
  <c r="VNZ44" i="48"/>
  <c r="VNY44" i="48"/>
  <c r="VNX44" i="48"/>
  <c r="VNW44" i="48"/>
  <c r="VNV44" i="48"/>
  <c r="VNU44" i="48"/>
  <c r="VNT44" i="48"/>
  <c r="VNS44" i="48"/>
  <c r="VNR44" i="48"/>
  <c r="VNQ44" i="48"/>
  <c r="VNP44" i="48"/>
  <c r="VNO44" i="48"/>
  <c r="VNN44" i="48"/>
  <c r="VNM44" i="48"/>
  <c r="VNL44" i="48"/>
  <c r="VNK44" i="48"/>
  <c r="VNJ44" i="48"/>
  <c r="VNI44" i="48"/>
  <c r="VNH44" i="48"/>
  <c r="VNG44" i="48"/>
  <c r="VNF44" i="48"/>
  <c r="VNE44" i="48"/>
  <c r="VND44" i="48"/>
  <c r="VNC44" i="48"/>
  <c r="VNB44" i="48"/>
  <c r="VNA44" i="48"/>
  <c r="VMZ44" i="48"/>
  <c r="VMY44" i="48"/>
  <c r="VMX44" i="48"/>
  <c r="VMW44" i="48"/>
  <c r="VMV44" i="48"/>
  <c r="VMU44" i="48"/>
  <c r="VMT44" i="48"/>
  <c r="VMS44" i="48"/>
  <c r="VMR44" i="48"/>
  <c r="VMQ44" i="48"/>
  <c r="VMP44" i="48"/>
  <c r="VMO44" i="48"/>
  <c r="VMN44" i="48"/>
  <c r="VMM44" i="48"/>
  <c r="VML44" i="48"/>
  <c r="VMK44" i="48"/>
  <c r="VMJ44" i="48"/>
  <c r="VMI44" i="48"/>
  <c r="VMH44" i="48"/>
  <c r="VMG44" i="48"/>
  <c r="VMF44" i="48"/>
  <c r="VME44" i="48"/>
  <c r="VMD44" i="48"/>
  <c r="VMC44" i="48"/>
  <c r="VMB44" i="48"/>
  <c r="VMA44" i="48"/>
  <c r="VLZ44" i="48"/>
  <c r="VLY44" i="48"/>
  <c r="VLX44" i="48"/>
  <c r="VLW44" i="48"/>
  <c r="VLV44" i="48"/>
  <c r="VLU44" i="48"/>
  <c r="VLT44" i="48"/>
  <c r="VLS44" i="48"/>
  <c r="VLR44" i="48"/>
  <c r="VLQ44" i="48"/>
  <c r="VLP44" i="48"/>
  <c r="VLO44" i="48"/>
  <c r="VLN44" i="48"/>
  <c r="VLM44" i="48"/>
  <c r="VLL44" i="48"/>
  <c r="VLK44" i="48"/>
  <c r="VLJ44" i="48"/>
  <c r="VLI44" i="48"/>
  <c r="VLH44" i="48"/>
  <c r="VLG44" i="48"/>
  <c r="VLF44" i="48"/>
  <c r="VLE44" i="48"/>
  <c r="VLD44" i="48"/>
  <c r="VLC44" i="48"/>
  <c r="VLB44" i="48"/>
  <c r="VLA44" i="48"/>
  <c r="VKZ44" i="48"/>
  <c r="VKY44" i="48"/>
  <c r="VKX44" i="48"/>
  <c r="VKW44" i="48"/>
  <c r="VKV44" i="48"/>
  <c r="VKU44" i="48"/>
  <c r="VKT44" i="48"/>
  <c r="VKS44" i="48"/>
  <c r="VKR44" i="48"/>
  <c r="VKQ44" i="48"/>
  <c r="VKP44" i="48"/>
  <c r="VKO44" i="48"/>
  <c r="VKN44" i="48"/>
  <c r="VKM44" i="48"/>
  <c r="VKL44" i="48"/>
  <c r="VKK44" i="48"/>
  <c r="VKJ44" i="48"/>
  <c r="VKI44" i="48"/>
  <c r="VKH44" i="48"/>
  <c r="VKG44" i="48"/>
  <c r="VKF44" i="48"/>
  <c r="VKE44" i="48"/>
  <c r="VKD44" i="48"/>
  <c r="VKC44" i="48"/>
  <c r="VKB44" i="48"/>
  <c r="VKA44" i="48"/>
  <c r="VJZ44" i="48"/>
  <c r="VJY44" i="48"/>
  <c r="VJX44" i="48"/>
  <c r="VJW44" i="48"/>
  <c r="VJV44" i="48"/>
  <c r="VJU44" i="48"/>
  <c r="VJT44" i="48"/>
  <c r="VJS44" i="48"/>
  <c r="VJR44" i="48"/>
  <c r="VJQ44" i="48"/>
  <c r="VJP44" i="48"/>
  <c r="VJO44" i="48"/>
  <c r="VJN44" i="48"/>
  <c r="VJM44" i="48"/>
  <c r="VJL44" i="48"/>
  <c r="VJK44" i="48"/>
  <c r="VJJ44" i="48"/>
  <c r="VJI44" i="48"/>
  <c r="VJH44" i="48"/>
  <c r="VJG44" i="48"/>
  <c r="VJF44" i="48"/>
  <c r="VJE44" i="48"/>
  <c r="VJD44" i="48"/>
  <c r="VJC44" i="48"/>
  <c r="VJB44" i="48"/>
  <c r="VJA44" i="48"/>
  <c r="VIZ44" i="48"/>
  <c r="VIY44" i="48"/>
  <c r="VIX44" i="48"/>
  <c r="VIW44" i="48"/>
  <c r="VIV44" i="48"/>
  <c r="VIU44" i="48"/>
  <c r="VIT44" i="48"/>
  <c r="VIS44" i="48"/>
  <c r="VIR44" i="48"/>
  <c r="VIQ44" i="48"/>
  <c r="VIP44" i="48"/>
  <c r="VIO44" i="48"/>
  <c r="VIN44" i="48"/>
  <c r="VIM44" i="48"/>
  <c r="VIL44" i="48"/>
  <c r="VIK44" i="48"/>
  <c r="VIJ44" i="48"/>
  <c r="VII44" i="48"/>
  <c r="VIH44" i="48"/>
  <c r="VIG44" i="48"/>
  <c r="VIF44" i="48"/>
  <c r="VIE44" i="48"/>
  <c r="VID44" i="48"/>
  <c r="VIC44" i="48"/>
  <c r="VIB44" i="48"/>
  <c r="VIA44" i="48"/>
  <c r="VHZ44" i="48"/>
  <c r="VHY44" i="48"/>
  <c r="VHX44" i="48"/>
  <c r="VHW44" i="48"/>
  <c r="VHV44" i="48"/>
  <c r="VHU44" i="48"/>
  <c r="VHT44" i="48"/>
  <c r="VHS44" i="48"/>
  <c r="VHR44" i="48"/>
  <c r="VHQ44" i="48"/>
  <c r="VHP44" i="48"/>
  <c r="VHO44" i="48"/>
  <c r="VHN44" i="48"/>
  <c r="VHM44" i="48"/>
  <c r="VHL44" i="48"/>
  <c r="VHK44" i="48"/>
  <c r="VHJ44" i="48"/>
  <c r="VHI44" i="48"/>
  <c r="VHH44" i="48"/>
  <c r="VHG44" i="48"/>
  <c r="VHF44" i="48"/>
  <c r="VHE44" i="48"/>
  <c r="VHD44" i="48"/>
  <c r="VHC44" i="48"/>
  <c r="VHB44" i="48"/>
  <c r="VHA44" i="48"/>
  <c r="VGZ44" i="48"/>
  <c r="VGY44" i="48"/>
  <c r="VGX44" i="48"/>
  <c r="VGW44" i="48"/>
  <c r="VGV44" i="48"/>
  <c r="VGU44" i="48"/>
  <c r="VGT44" i="48"/>
  <c r="VGS44" i="48"/>
  <c r="VGR44" i="48"/>
  <c r="VGQ44" i="48"/>
  <c r="VGP44" i="48"/>
  <c r="VGO44" i="48"/>
  <c r="VGN44" i="48"/>
  <c r="VGM44" i="48"/>
  <c r="VGL44" i="48"/>
  <c r="VGK44" i="48"/>
  <c r="VGJ44" i="48"/>
  <c r="VGI44" i="48"/>
  <c r="VGH44" i="48"/>
  <c r="VGG44" i="48"/>
  <c r="VGF44" i="48"/>
  <c r="VGE44" i="48"/>
  <c r="VGD44" i="48"/>
  <c r="VGC44" i="48"/>
  <c r="VGB44" i="48"/>
  <c r="VGA44" i="48"/>
  <c r="VFZ44" i="48"/>
  <c r="VFY44" i="48"/>
  <c r="VFX44" i="48"/>
  <c r="VFW44" i="48"/>
  <c r="VFV44" i="48"/>
  <c r="VFU44" i="48"/>
  <c r="VFT44" i="48"/>
  <c r="VFS44" i="48"/>
  <c r="VFR44" i="48"/>
  <c r="VFQ44" i="48"/>
  <c r="VFP44" i="48"/>
  <c r="VFO44" i="48"/>
  <c r="VFN44" i="48"/>
  <c r="VFM44" i="48"/>
  <c r="VFL44" i="48"/>
  <c r="VFK44" i="48"/>
  <c r="VFJ44" i="48"/>
  <c r="VFI44" i="48"/>
  <c r="VFH44" i="48"/>
  <c r="VFG44" i="48"/>
  <c r="VFF44" i="48"/>
  <c r="VFE44" i="48"/>
  <c r="VFD44" i="48"/>
  <c r="VFC44" i="48"/>
  <c r="VFB44" i="48"/>
  <c r="VFA44" i="48"/>
  <c r="VEZ44" i="48"/>
  <c r="VEY44" i="48"/>
  <c r="VEX44" i="48"/>
  <c r="VEW44" i="48"/>
  <c r="VEV44" i="48"/>
  <c r="VEU44" i="48"/>
  <c r="VET44" i="48"/>
  <c r="VES44" i="48"/>
  <c r="VER44" i="48"/>
  <c r="VEQ44" i="48"/>
  <c r="VEP44" i="48"/>
  <c r="VEO44" i="48"/>
  <c r="VEN44" i="48"/>
  <c r="VEM44" i="48"/>
  <c r="VEL44" i="48"/>
  <c r="VEK44" i="48"/>
  <c r="VEJ44" i="48"/>
  <c r="VEI44" i="48"/>
  <c r="VEH44" i="48"/>
  <c r="VEG44" i="48"/>
  <c r="VEF44" i="48"/>
  <c r="VEE44" i="48"/>
  <c r="VED44" i="48"/>
  <c r="VEC44" i="48"/>
  <c r="VEB44" i="48"/>
  <c r="VEA44" i="48"/>
  <c r="VDZ44" i="48"/>
  <c r="VDY44" i="48"/>
  <c r="VDX44" i="48"/>
  <c r="VDW44" i="48"/>
  <c r="VDV44" i="48"/>
  <c r="VDU44" i="48"/>
  <c r="VDT44" i="48"/>
  <c r="VDS44" i="48"/>
  <c r="VDR44" i="48"/>
  <c r="VDQ44" i="48"/>
  <c r="VDP44" i="48"/>
  <c r="VDO44" i="48"/>
  <c r="VDN44" i="48"/>
  <c r="VDM44" i="48"/>
  <c r="VDL44" i="48"/>
  <c r="VDK44" i="48"/>
  <c r="VDJ44" i="48"/>
  <c r="VDI44" i="48"/>
  <c r="VDH44" i="48"/>
  <c r="VDG44" i="48"/>
  <c r="VDF44" i="48"/>
  <c r="VDE44" i="48"/>
  <c r="VDD44" i="48"/>
  <c r="VDC44" i="48"/>
  <c r="VDB44" i="48"/>
  <c r="VDA44" i="48"/>
  <c r="VCZ44" i="48"/>
  <c r="VCY44" i="48"/>
  <c r="VCX44" i="48"/>
  <c r="VCW44" i="48"/>
  <c r="VCV44" i="48"/>
  <c r="VCU44" i="48"/>
  <c r="VCT44" i="48"/>
  <c r="VCS44" i="48"/>
  <c r="VCR44" i="48"/>
  <c r="VCQ44" i="48"/>
  <c r="VCP44" i="48"/>
  <c r="VCO44" i="48"/>
  <c r="VCN44" i="48"/>
  <c r="VCM44" i="48"/>
  <c r="VCL44" i="48"/>
  <c r="VCK44" i="48"/>
  <c r="VCJ44" i="48"/>
  <c r="VCI44" i="48"/>
  <c r="VCH44" i="48"/>
  <c r="VCG44" i="48"/>
  <c r="VCF44" i="48"/>
  <c r="VCE44" i="48"/>
  <c r="VCD44" i="48"/>
  <c r="VCC44" i="48"/>
  <c r="VCB44" i="48"/>
  <c r="VCA44" i="48"/>
  <c r="VBZ44" i="48"/>
  <c r="VBY44" i="48"/>
  <c r="VBX44" i="48"/>
  <c r="VBW44" i="48"/>
  <c r="VBV44" i="48"/>
  <c r="VBU44" i="48"/>
  <c r="VBT44" i="48"/>
  <c r="VBS44" i="48"/>
  <c r="VBR44" i="48"/>
  <c r="VBQ44" i="48"/>
  <c r="VBP44" i="48"/>
  <c r="VBO44" i="48"/>
  <c r="VBN44" i="48"/>
  <c r="VBM44" i="48"/>
  <c r="VBL44" i="48"/>
  <c r="VBK44" i="48"/>
  <c r="VBJ44" i="48"/>
  <c r="VBI44" i="48"/>
  <c r="VBH44" i="48"/>
  <c r="VBG44" i="48"/>
  <c r="VBF44" i="48"/>
  <c r="VBE44" i="48"/>
  <c r="VBD44" i="48"/>
  <c r="VBC44" i="48"/>
  <c r="VBB44" i="48"/>
  <c r="VBA44" i="48"/>
  <c r="VAZ44" i="48"/>
  <c r="VAY44" i="48"/>
  <c r="VAX44" i="48"/>
  <c r="VAW44" i="48"/>
  <c r="VAV44" i="48"/>
  <c r="VAU44" i="48"/>
  <c r="VAT44" i="48"/>
  <c r="VAS44" i="48"/>
  <c r="VAR44" i="48"/>
  <c r="VAQ44" i="48"/>
  <c r="VAP44" i="48"/>
  <c r="VAO44" i="48"/>
  <c r="VAN44" i="48"/>
  <c r="VAM44" i="48"/>
  <c r="VAL44" i="48"/>
  <c r="VAK44" i="48"/>
  <c r="VAJ44" i="48"/>
  <c r="VAI44" i="48"/>
  <c r="VAH44" i="48"/>
  <c r="VAG44" i="48"/>
  <c r="VAF44" i="48"/>
  <c r="VAE44" i="48"/>
  <c r="VAD44" i="48"/>
  <c r="VAC44" i="48"/>
  <c r="VAB44" i="48"/>
  <c r="VAA44" i="48"/>
  <c r="UZZ44" i="48"/>
  <c r="UZY44" i="48"/>
  <c r="UZX44" i="48"/>
  <c r="UZW44" i="48"/>
  <c r="UZV44" i="48"/>
  <c r="UZU44" i="48"/>
  <c r="UZT44" i="48"/>
  <c r="UZS44" i="48"/>
  <c r="UZR44" i="48"/>
  <c r="UZQ44" i="48"/>
  <c r="UZP44" i="48"/>
  <c r="UZO44" i="48"/>
  <c r="UZN44" i="48"/>
  <c r="UZM44" i="48"/>
  <c r="UZL44" i="48"/>
  <c r="UZK44" i="48"/>
  <c r="UZJ44" i="48"/>
  <c r="UZI44" i="48"/>
  <c r="UZH44" i="48"/>
  <c r="UZG44" i="48"/>
  <c r="UZF44" i="48"/>
  <c r="UZE44" i="48"/>
  <c r="UZD44" i="48"/>
  <c r="UZC44" i="48"/>
  <c r="UZB44" i="48"/>
  <c r="UZA44" i="48"/>
  <c r="UYZ44" i="48"/>
  <c r="UYY44" i="48"/>
  <c r="UYX44" i="48"/>
  <c r="UYW44" i="48"/>
  <c r="UYV44" i="48"/>
  <c r="UYU44" i="48"/>
  <c r="UYT44" i="48"/>
  <c r="UYS44" i="48"/>
  <c r="UYR44" i="48"/>
  <c r="UYQ44" i="48"/>
  <c r="UYP44" i="48"/>
  <c r="UYO44" i="48"/>
  <c r="UYN44" i="48"/>
  <c r="UYM44" i="48"/>
  <c r="UYL44" i="48"/>
  <c r="UYK44" i="48"/>
  <c r="UYJ44" i="48"/>
  <c r="UYI44" i="48"/>
  <c r="UYH44" i="48"/>
  <c r="UYG44" i="48"/>
  <c r="UYF44" i="48"/>
  <c r="UYE44" i="48"/>
  <c r="UYD44" i="48"/>
  <c r="UYC44" i="48"/>
  <c r="UYB44" i="48"/>
  <c r="UYA44" i="48"/>
  <c r="UXZ44" i="48"/>
  <c r="UXY44" i="48"/>
  <c r="UXX44" i="48"/>
  <c r="UXW44" i="48"/>
  <c r="UXV44" i="48"/>
  <c r="UXU44" i="48"/>
  <c r="UXT44" i="48"/>
  <c r="UXS44" i="48"/>
  <c r="UXR44" i="48"/>
  <c r="UXQ44" i="48"/>
  <c r="UXP44" i="48"/>
  <c r="UXO44" i="48"/>
  <c r="UXN44" i="48"/>
  <c r="UXM44" i="48"/>
  <c r="UXL44" i="48"/>
  <c r="UXK44" i="48"/>
  <c r="UXJ44" i="48"/>
  <c r="UXI44" i="48"/>
  <c r="UXH44" i="48"/>
  <c r="UXG44" i="48"/>
  <c r="UXF44" i="48"/>
  <c r="UXE44" i="48"/>
  <c r="UXD44" i="48"/>
  <c r="UXC44" i="48"/>
  <c r="UXB44" i="48"/>
  <c r="UXA44" i="48"/>
  <c r="UWZ44" i="48"/>
  <c r="UWY44" i="48"/>
  <c r="UWX44" i="48"/>
  <c r="UWW44" i="48"/>
  <c r="UWV44" i="48"/>
  <c r="UWU44" i="48"/>
  <c r="UWT44" i="48"/>
  <c r="UWS44" i="48"/>
  <c r="UWR44" i="48"/>
  <c r="UWQ44" i="48"/>
  <c r="UWP44" i="48"/>
  <c r="UWO44" i="48"/>
  <c r="UWN44" i="48"/>
  <c r="UWM44" i="48"/>
  <c r="UWL44" i="48"/>
  <c r="UWK44" i="48"/>
  <c r="UWJ44" i="48"/>
  <c r="UWI44" i="48"/>
  <c r="UWH44" i="48"/>
  <c r="UWG44" i="48"/>
  <c r="UWF44" i="48"/>
  <c r="UWE44" i="48"/>
  <c r="UWD44" i="48"/>
  <c r="UWC44" i="48"/>
  <c r="UWB44" i="48"/>
  <c r="UWA44" i="48"/>
  <c r="UVZ44" i="48"/>
  <c r="UVY44" i="48"/>
  <c r="UVX44" i="48"/>
  <c r="UVW44" i="48"/>
  <c r="UVV44" i="48"/>
  <c r="UVU44" i="48"/>
  <c r="UVT44" i="48"/>
  <c r="UVS44" i="48"/>
  <c r="UVR44" i="48"/>
  <c r="UVQ44" i="48"/>
  <c r="UVP44" i="48"/>
  <c r="UVO44" i="48"/>
  <c r="UVN44" i="48"/>
  <c r="UVM44" i="48"/>
  <c r="UVL44" i="48"/>
  <c r="UVK44" i="48"/>
  <c r="UVJ44" i="48"/>
  <c r="UVI44" i="48"/>
  <c r="UVH44" i="48"/>
  <c r="UVG44" i="48"/>
  <c r="UVF44" i="48"/>
  <c r="UVE44" i="48"/>
  <c r="UVD44" i="48"/>
  <c r="UVC44" i="48"/>
  <c r="UVB44" i="48"/>
  <c r="UVA44" i="48"/>
  <c r="UUZ44" i="48"/>
  <c r="UUY44" i="48"/>
  <c r="UUX44" i="48"/>
  <c r="UUW44" i="48"/>
  <c r="UUV44" i="48"/>
  <c r="UUU44" i="48"/>
  <c r="UUT44" i="48"/>
  <c r="UUS44" i="48"/>
  <c r="UUR44" i="48"/>
  <c r="UUQ44" i="48"/>
  <c r="UUP44" i="48"/>
  <c r="UUO44" i="48"/>
  <c r="UUN44" i="48"/>
  <c r="UUM44" i="48"/>
  <c r="UUL44" i="48"/>
  <c r="UUK44" i="48"/>
  <c r="UUJ44" i="48"/>
  <c r="UUI44" i="48"/>
  <c r="UUH44" i="48"/>
  <c r="UUG44" i="48"/>
  <c r="UUF44" i="48"/>
  <c r="UUE44" i="48"/>
  <c r="UUD44" i="48"/>
  <c r="UUC44" i="48"/>
  <c r="UUB44" i="48"/>
  <c r="UUA44" i="48"/>
  <c r="UTZ44" i="48"/>
  <c r="UTY44" i="48"/>
  <c r="UTX44" i="48"/>
  <c r="UTW44" i="48"/>
  <c r="UTV44" i="48"/>
  <c r="UTU44" i="48"/>
  <c r="UTT44" i="48"/>
  <c r="UTS44" i="48"/>
  <c r="UTR44" i="48"/>
  <c r="UTQ44" i="48"/>
  <c r="UTP44" i="48"/>
  <c r="UTO44" i="48"/>
  <c r="UTN44" i="48"/>
  <c r="UTM44" i="48"/>
  <c r="UTL44" i="48"/>
  <c r="UTK44" i="48"/>
  <c r="UTJ44" i="48"/>
  <c r="UTI44" i="48"/>
  <c r="UTH44" i="48"/>
  <c r="UTG44" i="48"/>
  <c r="UTF44" i="48"/>
  <c r="UTE44" i="48"/>
  <c r="UTD44" i="48"/>
  <c r="UTC44" i="48"/>
  <c r="UTB44" i="48"/>
  <c r="UTA44" i="48"/>
  <c r="USZ44" i="48"/>
  <c r="USY44" i="48"/>
  <c r="USX44" i="48"/>
  <c r="USW44" i="48"/>
  <c r="USV44" i="48"/>
  <c r="USU44" i="48"/>
  <c r="UST44" i="48"/>
  <c r="USS44" i="48"/>
  <c r="USR44" i="48"/>
  <c r="USQ44" i="48"/>
  <c r="USP44" i="48"/>
  <c r="USO44" i="48"/>
  <c r="USN44" i="48"/>
  <c r="USM44" i="48"/>
  <c r="USL44" i="48"/>
  <c r="USK44" i="48"/>
  <c r="USJ44" i="48"/>
  <c r="USI44" i="48"/>
  <c r="USH44" i="48"/>
  <c r="USG44" i="48"/>
  <c r="USF44" i="48"/>
  <c r="USE44" i="48"/>
  <c r="USD44" i="48"/>
  <c r="USC44" i="48"/>
  <c r="USB44" i="48"/>
  <c r="USA44" i="48"/>
  <c r="URZ44" i="48"/>
  <c r="URY44" i="48"/>
  <c r="URX44" i="48"/>
  <c r="URW44" i="48"/>
  <c r="URV44" i="48"/>
  <c r="URU44" i="48"/>
  <c r="URT44" i="48"/>
  <c r="URS44" i="48"/>
  <c r="URR44" i="48"/>
  <c r="URQ44" i="48"/>
  <c r="URP44" i="48"/>
  <c r="URO44" i="48"/>
  <c r="URN44" i="48"/>
  <c r="URM44" i="48"/>
  <c r="URL44" i="48"/>
  <c r="URK44" i="48"/>
  <c r="URJ44" i="48"/>
  <c r="URI44" i="48"/>
  <c r="URH44" i="48"/>
  <c r="URG44" i="48"/>
  <c r="URF44" i="48"/>
  <c r="URE44" i="48"/>
  <c r="URD44" i="48"/>
  <c r="URC44" i="48"/>
  <c r="URB44" i="48"/>
  <c r="URA44" i="48"/>
  <c r="UQZ44" i="48"/>
  <c r="UQY44" i="48"/>
  <c r="UQX44" i="48"/>
  <c r="UQW44" i="48"/>
  <c r="UQV44" i="48"/>
  <c r="UQU44" i="48"/>
  <c r="UQT44" i="48"/>
  <c r="UQS44" i="48"/>
  <c r="UQR44" i="48"/>
  <c r="UQQ44" i="48"/>
  <c r="UQP44" i="48"/>
  <c r="UQO44" i="48"/>
  <c r="UQN44" i="48"/>
  <c r="UQM44" i="48"/>
  <c r="UQL44" i="48"/>
  <c r="UQK44" i="48"/>
  <c r="UQJ44" i="48"/>
  <c r="UQI44" i="48"/>
  <c r="UQH44" i="48"/>
  <c r="UQG44" i="48"/>
  <c r="UQF44" i="48"/>
  <c r="UQE44" i="48"/>
  <c r="UQD44" i="48"/>
  <c r="UQC44" i="48"/>
  <c r="UQB44" i="48"/>
  <c r="UQA44" i="48"/>
  <c r="UPZ44" i="48"/>
  <c r="UPY44" i="48"/>
  <c r="UPX44" i="48"/>
  <c r="UPW44" i="48"/>
  <c r="UPV44" i="48"/>
  <c r="UPU44" i="48"/>
  <c r="UPT44" i="48"/>
  <c r="UPS44" i="48"/>
  <c r="UPR44" i="48"/>
  <c r="UPQ44" i="48"/>
  <c r="UPP44" i="48"/>
  <c r="UPO44" i="48"/>
  <c r="UPN44" i="48"/>
  <c r="UPM44" i="48"/>
  <c r="UPL44" i="48"/>
  <c r="UPK44" i="48"/>
  <c r="UPJ44" i="48"/>
  <c r="UPI44" i="48"/>
  <c r="UPH44" i="48"/>
  <c r="UPG44" i="48"/>
  <c r="UPF44" i="48"/>
  <c r="UPE44" i="48"/>
  <c r="UPD44" i="48"/>
  <c r="UPC44" i="48"/>
  <c r="UPB44" i="48"/>
  <c r="UPA44" i="48"/>
  <c r="UOZ44" i="48"/>
  <c r="UOY44" i="48"/>
  <c r="UOX44" i="48"/>
  <c r="UOW44" i="48"/>
  <c r="UOV44" i="48"/>
  <c r="UOU44" i="48"/>
  <c r="UOT44" i="48"/>
  <c r="UOS44" i="48"/>
  <c r="UOR44" i="48"/>
  <c r="UOQ44" i="48"/>
  <c r="UOP44" i="48"/>
  <c r="UOO44" i="48"/>
  <c r="UON44" i="48"/>
  <c r="UOM44" i="48"/>
  <c r="UOL44" i="48"/>
  <c r="UOK44" i="48"/>
  <c r="UOJ44" i="48"/>
  <c r="UOI44" i="48"/>
  <c r="UOH44" i="48"/>
  <c r="UOG44" i="48"/>
  <c r="UOF44" i="48"/>
  <c r="UOE44" i="48"/>
  <c r="UOD44" i="48"/>
  <c r="UOC44" i="48"/>
  <c r="UOB44" i="48"/>
  <c r="UOA44" i="48"/>
  <c r="UNZ44" i="48"/>
  <c r="UNY44" i="48"/>
  <c r="UNX44" i="48"/>
  <c r="UNW44" i="48"/>
  <c r="UNV44" i="48"/>
  <c r="UNU44" i="48"/>
  <c r="UNT44" i="48"/>
  <c r="UNS44" i="48"/>
  <c r="UNR44" i="48"/>
  <c r="UNQ44" i="48"/>
  <c r="UNP44" i="48"/>
  <c r="UNO44" i="48"/>
  <c r="UNN44" i="48"/>
  <c r="UNM44" i="48"/>
  <c r="UNL44" i="48"/>
  <c r="UNK44" i="48"/>
  <c r="UNJ44" i="48"/>
  <c r="UNI44" i="48"/>
  <c r="UNH44" i="48"/>
  <c r="UNG44" i="48"/>
  <c r="UNF44" i="48"/>
  <c r="UNE44" i="48"/>
  <c r="UND44" i="48"/>
  <c r="UNC44" i="48"/>
  <c r="UNB44" i="48"/>
  <c r="UNA44" i="48"/>
  <c r="UMZ44" i="48"/>
  <c r="UMY44" i="48"/>
  <c r="UMX44" i="48"/>
  <c r="UMW44" i="48"/>
  <c r="UMV44" i="48"/>
  <c r="UMU44" i="48"/>
  <c r="UMT44" i="48"/>
  <c r="UMS44" i="48"/>
  <c r="UMR44" i="48"/>
  <c r="UMQ44" i="48"/>
  <c r="UMP44" i="48"/>
  <c r="UMO44" i="48"/>
  <c r="UMN44" i="48"/>
  <c r="UMM44" i="48"/>
  <c r="UML44" i="48"/>
  <c r="UMK44" i="48"/>
  <c r="UMJ44" i="48"/>
  <c r="UMI44" i="48"/>
  <c r="UMH44" i="48"/>
  <c r="UMG44" i="48"/>
  <c r="UMF44" i="48"/>
  <c r="UME44" i="48"/>
  <c r="UMD44" i="48"/>
  <c r="UMC44" i="48"/>
  <c r="UMB44" i="48"/>
  <c r="UMA44" i="48"/>
  <c r="ULZ44" i="48"/>
  <c r="ULY44" i="48"/>
  <c r="ULX44" i="48"/>
  <c r="ULW44" i="48"/>
  <c r="ULV44" i="48"/>
  <c r="ULU44" i="48"/>
  <c r="ULT44" i="48"/>
  <c r="ULS44" i="48"/>
  <c r="ULR44" i="48"/>
  <c r="ULQ44" i="48"/>
  <c r="ULP44" i="48"/>
  <c r="ULO44" i="48"/>
  <c r="ULN44" i="48"/>
  <c r="ULM44" i="48"/>
  <c r="ULL44" i="48"/>
  <c r="ULK44" i="48"/>
  <c r="ULJ44" i="48"/>
  <c r="ULI44" i="48"/>
  <c r="ULH44" i="48"/>
  <c r="ULG44" i="48"/>
  <c r="ULF44" i="48"/>
  <c r="ULE44" i="48"/>
  <c r="ULD44" i="48"/>
  <c r="ULC44" i="48"/>
  <c r="ULB44" i="48"/>
  <c r="ULA44" i="48"/>
  <c r="UKZ44" i="48"/>
  <c r="UKY44" i="48"/>
  <c r="UKX44" i="48"/>
  <c r="UKW44" i="48"/>
  <c r="UKV44" i="48"/>
  <c r="UKU44" i="48"/>
  <c r="UKT44" i="48"/>
  <c r="UKS44" i="48"/>
  <c r="UKR44" i="48"/>
  <c r="UKQ44" i="48"/>
  <c r="UKP44" i="48"/>
  <c r="UKO44" i="48"/>
  <c r="UKN44" i="48"/>
  <c r="UKM44" i="48"/>
  <c r="UKL44" i="48"/>
  <c r="UKK44" i="48"/>
  <c r="UKJ44" i="48"/>
  <c r="UKI44" i="48"/>
  <c r="UKH44" i="48"/>
  <c r="UKG44" i="48"/>
  <c r="UKF44" i="48"/>
  <c r="UKE44" i="48"/>
  <c r="UKD44" i="48"/>
  <c r="UKC44" i="48"/>
  <c r="UKB44" i="48"/>
  <c r="UKA44" i="48"/>
  <c r="UJZ44" i="48"/>
  <c r="UJY44" i="48"/>
  <c r="UJX44" i="48"/>
  <c r="UJW44" i="48"/>
  <c r="UJV44" i="48"/>
  <c r="UJU44" i="48"/>
  <c r="UJT44" i="48"/>
  <c r="UJS44" i="48"/>
  <c r="UJR44" i="48"/>
  <c r="UJQ44" i="48"/>
  <c r="UJP44" i="48"/>
  <c r="UJO44" i="48"/>
  <c r="UJN44" i="48"/>
  <c r="UJM44" i="48"/>
  <c r="UJL44" i="48"/>
  <c r="UJK44" i="48"/>
  <c r="UJJ44" i="48"/>
  <c r="UJI44" i="48"/>
  <c r="UJH44" i="48"/>
  <c r="UJG44" i="48"/>
  <c r="UJF44" i="48"/>
  <c r="UJE44" i="48"/>
  <c r="UJD44" i="48"/>
  <c r="UJC44" i="48"/>
  <c r="UJB44" i="48"/>
  <c r="UJA44" i="48"/>
  <c r="UIZ44" i="48"/>
  <c r="UIY44" i="48"/>
  <c r="UIX44" i="48"/>
  <c r="UIW44" i="48"/>
  <c r="UIV44" i="48"/>
  <c r="UIU44" i="48"/>
  <c r="UIT44" i="48"/>
  <c r="UIS44" i="48"/>
  <c r="UIR44" i="48"/>
  <c r="UIQ44" i="48"/>
  <c r="UIP44" i="48"/>
  <c r="UIO44" i="48"/>
  <c r="UIN44" i="48"/>
  <c r="UIM44" i="48"/>
  <c r="UIL44" i="48"/>
  <c r="UIK44" i="48"/>
  <c r="UIJ44" i="48"/>
  <c r="UII44" i="48"/>
  <c r="UIH44" i="48"/>
  <c r="UIG44" i="48"/>
  <c r="UIF44" i="48"/>
  <c r="UIE44" i="48"/>
  <c r="UID44" i="48"/>
  <c r="UIC44" i="48"/>
  <c r="UIB44" i="48"/>
  <c r="UIA44" i="48"/>
  <c r="UHZ44" i="48"/>
  <c r="UHY44" i="48"/>
  <c r="UHX44" i="48"/>
  <c r="UHW44" i="48"/>
  <c r="UHV44" i="48"/>
  <c r="UHU44" i="48"/>
  <c r="UHT44" i="48"/>
  <c r="UHS44" i="48"/>
  <c r="UHR44" i="48"/>
  <c r="UHQ44" i="48"/>
  <c r="UHP44" i="48"/>
  <c r="UHO44" i="48"/>
  <c r="UHN44" i="48"/>
  <c r="UHM44" i="48"/>
  <c r="UHL44" i="48"/>
  <c r="UHK44" i="48"/>
  <c r="UHJ44" i="48"/>
  <c r="UHI44" i="48"/>
  <c r="UHH44" i="48"/>
  <c r="UHG44" i="48"/>
  <c r="UHF44" i="48"/>
  <c r="UHE44" i="48"/>
  <c r="UHD44" i="48"/>
  <c r="UHC44" i="48"/>
  <c r="UHB44" i="48"/>
  <c r="UHA44" i="48"/>
  <c r="UGZ44" i="48"/>
  <c r="UGY44" i="48"/>
  <c r="UGX44" i="48"/>
  <c r="UGW44" i="48"/>
  <c r="UGV44" i="48"/>
  <c r="UGU44" i="48"/>
  <c r="UGT44" i="48"/>
  <c r="UGS44" i="48"/>
  <c r="UGR44" i="48"/>
  <c r="UGQ44" i="48"/>
  <c r="UGP44" i="48"/>
  <c r="UGO44" i="48"/>
  <c r="UGN44" i="48"/>
  <c r="UGM44" i="48"/>
  <c r="UGL44" i="48"/>
  <c r="UGK44" i="48"/>
  <c r="UGJ44" i="48"/>
  <c r="UGI44" i="48"/>
  <c r="UGH44" i="48"/>
  <c r="UGG44" i="48"/>
  <c r="UGF44" i="48"/>
  <c r="UGE44" i="48"/>
  <c r="UGD44" i="48"/>
  <c r="UGC44" i="48"/>
  <c r="UGB44" i="48"/>
  <c r="UGA44" i="48"/>
  <c r="UFZ44" i="48"/>
  <c r="UFY44" i="48"/>
  <c r="UFX44" i="48"/>
  <c r="UFW44" i="48"/>
  <c r="UFV44" i="48"/>
  <c r="UFU44" i="48"/>
  <c r="UFT44" i="48"/>
  <c r="UFS44" i="48"/>
  <c r="UFR44" i="48"/>
  <c r="UFQ44" i="48"/>
  <c r="UFP44" i="48"/>
  <c r="UFO44" i="48"/>
  <c r="UFN44" i="48"/>
  <c r="UFM44" i="48"/>
  <c r="UFL44" i="48"/>
  <c r="UFK44" i="48"/>
  <c r="UFJ44" i="48"/>
  <c r="UFI44" i="48"/>
  <c r="UFH44" i="48"/>
  <c r="UFG44" i="48"/>
  <c r="UFF44" i="48"/>
  <c r="UFE44" i="48"/>
  <c r="UFD44" i="48"/>
  <c r="UFC44" i="48"/>
  <c r="UFB44" i="48"/>
  <c r="UFA44" i="48"/>
  <c r="UEZ44" i="48"/>
  <c r="UEY44" i="48"/>
  <c r="UEX44" i="48"/>
  <c r="UEW44" i="48"/>
  <c r="UEV44" i="48"/>
  <c r="UEU44" i="48"/>
  <c r="UET44" i="48"/>
  <c r="UES44" i="48"/>
  <c r="UER44" i="48"/>
  <c r="UEQ44" i="48"/>
  <c r="UEP44" i="48"/>
  <c r="UEO44" i="48"/>
  <c r="UEN44" i="48"/>
  <c r="UEM44" i="48"/>
  <c r="UEL44" i="48"/>
  <c r="UEK44" i="48"/>
  <c r="UEJ44" i="48"/>
  <c r="UEI44" i="48"/>
  <c r="UEH44" i="48"/>
  <c r="UEG44" i="48"/>
  <c r="UEF44" i="48"/>
  <c r="UEE44" i="48"/>
  <c r="UED44" i="48"/>
  <c r="UEC44" i="48"/>
  <c r="UEB44" i="48"/>
  <c r="UEA44" i="48"/>
  <c r="UDZ44" i="48"/>
  <c r="UDY44" i="48"/>
  <c r="UDX44" i="48"/>
  <c r="UDW44" i="48"/>
  <c r="UDV44" i="48"/>
  <c r="UDU44" i="48"/>
  <c r="UDT44" i="48"/>
  <c r="UDS44" i="48"/>
  <c r="UDR44" i="48"/>
  <c r="UDQ44" i="48"/>
  <c r="UDP44" i="48"/>
  <c r="UDO44" i="48"/>
  <c r="UDN44" i="48"/>
  <c r="UDM44" i="48"/>
  <c r="UDL44" i="48"/>
  <c r="UDK44" i="48"/>
  <c r="UDJ44" i="48"/>
  <c r="UDI44" i="48"/>
  <c r="UDH44" i="48"/>
  <c r="UDG44" i="48"/>
  <c r="UDF44" i="48"/>
  <c r="UDE44" i="48"/>
  <c r="UDD44" i="48"/>
  <c r="UDC44" i="48"/>
  <c r="UDB44" i="48"/>
  <c r="UDA44" i="48"/>
  <c r="UCZ44" i="48"/>
  <c r="UCY44" i="48"/>
  <c r="UCX44" i="48"/>
  <c r="UCW44" i="48"/>
  <c r="UCV44" i="48"/>
  <c r="UCU44" i="48"/>
  <c r="UCT44" i="48"/>
  <c r="UCS44" i="48"/>
  <c r="UCR44" i="48"/>
  <c r="UCQ44" i="48"/>
  <c r="UCP44" i="48"/>
  <c r="UCO44" i="48"/>
  <c r="UCN44" i="48"/>
  <c r="UCM44" i="48"/>
  <c r="UCL44" i="48"/>
  <c r="UCK44" i="48"/>
  <c r="UCJ44" i="48"/>
  <c r="UCI44" i="48"/>
  <c r="UCH44" i="48"/>
  <c r="UCG44" i="48"/>
  <c r="UCF44" i="48"/>
  <c r="UCE44" i="48"/>
  <c r="UCD44" i="48"/>
  <c r="UCC44" i="48"/>
  <c r="UCB44" i="48"/>
  <c r="UCA44" i="48"/>
  <c r="UBZ44" i="48"/>
  <c r="UBY44" i="48"/>
  <c r="UBX44" i="48"/>
  <c r="UBW44" i="48"/>
  <c r="UBV44" i="48"/>
  <c r="UBU44" i="48"/>
  <c r="UBT44" i="48"/>
  <c r="UBS44" i="48"/>
  <c r="UBR44" i="48"/>
  <c r="UBQ44" i="48"/>
  <c r="UBP44" i="48"/>
  <c r="UBO44" i="48"/>
  <c r="UBN44" i="48"/>
  <c r="UBM44" i="48"/>
  <c r="UBL44" i="48"/>
  <c r="UBK44" i="48"/>
  <c r="UBJ44" i="48"/>
  <c r="UBI44" i="48"/>
  <c r="UBH44" i="48"/>
  <c r="UBG44" i="48"/>
  <c r="UBF44" i="48"/>
  <c r="UBE44" i="48"/>
  <c r="UBD44" i="48"/>
  <c r="UBC44" i="48"/>
  <c r="UBB44" i="48"/>
  <c r="UBA44" i="48"/>
  <c r="UAZ44" i="48"/>
  <c r="UAY44" i="48"/>
  <c r="UAX44" i="48"/>
  <c r="UAW44" i="48"/>
  <c r="UAV44" i="48"/>
  <c r="UAU44" i="48"/>
  <c r="UAT44" i="48"/>
  <c r="UAS44" i="48"/>
  <c r="UAR44" i="48"/>
  <c r="UAQ44" i="48"/>
  <c r="UAP44" i="48"/>
  <c r="UAO44" i="48"/>
  <c r="UAN44" i="48"/>
  <c r="UAM44" i="48"/>
  <c r="UAL44" i="48"/>
  <c r="UAK44" i="48"/>
  <c r="UAJ44" i="48"/>
  <c r="UAI44" i="48"/>
  <c r="UAH44" i="48"/>
  <c r="UAG44" i="48"/>
  <c r="UAF44" i="48"/>
  <c r="UAE44" i="48"/>
  <c r="UAD44" i="48"/>
  <c r="UAC44" i="48"/>
  <c r="UAB44" i="48"/>
  <c r="UAA44" i="48"/>
  <c r="TZZ44" i="48"/>
  <c r="TZY44" i="48"/>
  <c r="TZX44" i="48"/>
  <c r="TZW44" i="48"/>
  <c r="TZV44" i="48"/>
  <c r="TZU44" i="48"/>
  <c r="TZT44" i="48"/>
  <c r="TZS44" i="48"/>
  <c r="TZR44" i="48"/>
  <c r="TZQ44" i="48"/>
  <c r="TZP44" i="48"/>
  <c r="TZO44" i="48"/>
  <c r="TZN44" i="48"/>
  <c r="TZM44" i="48"/>
  <c r="TZL44" i="48"/>
  <c r="TZK44" i="48"/>
  <c r="TZJ44" i="48"/>
  <c r="TZI44" i="48"/>
  <c r="TZH44" i="48"/>
  <c r="TZG44" i="48"/>
  <c r="TZF44" i="48"/>
  <c r="TZE44" i="48"/>
  <c r="TZD44" i="48"/>
  <c r="TZC44" i="48"/>
  <c r="TZB44" i="48"/>
  <c r="TZA44" i="48"/>
  <c r="TYZ44" i="48"/>
  <c r="TYY44" i="48"/>
  <c r="TYX44" i="48"/>
  <c r="TYW44" i="48"/>
  <c r="TYV44" i="48"/>
  <c r="TYU44" i="48"/>
  <c r="TYT44" i="48"/>
  <c r="TYS44" i="48"/>
  <c r="TYR44" i="48"/>
  <c r="TYQ44" i="48"/>
  <c r="TYP44" i="48"/>
  <c r="TYO44" i="48"/>
  <c r="TYN44" i="48"/>
  <c r="TYM44" i="48"/>
  <c r="TYL44" i="48"/>
  <c r="TYK44" i="48"/>
  <c r="TYJ44" i="48"/>
  <c r="TYI44" i="48"/>
  <c r="TYH44" i="48"/>
  <c r="TYG44" i="48"/>
  <c r="TYF44" i="48"/>
  <c r="TYE44" i="48"/>
  <c r="TYD44" i="48"/>
  <c r="TYC44" i="48"/>
  <c r="TYB44" i="48"/>
  <c r="TYA44" i="48"/>
  <c r="TXZ44" i="48"/>
  <c r="TXY44" i="48"/>
  <c r="TXX44" i="48"/>
  <c r="TXW44" i="48"/>
  <c r="TXV44" i="48"/>
  <c r="TXU44" i="48"/>
  <c r="TXT44" i="48"/>
  <c r="TXS44" i="48"/>
  <c r="TXR44" i="48"/>
  <c r="TXQ44" i="48"/>
  <c r="TXP44" i="48"/>
  <c r="TXO44" i="48"/>
  <c r="TXN44" i="48"/>
  <c r="TXM44" i="48"/>
  <c r="TXL44" i="48"/>
  <c r="TXK44" i="48"/>
  <c r="TXJ44" i="48"/>
  <c r="TXI44" i="48"/>
  <c r="TXH44" i="48"/>
  <c r="TXG44" i="48"/>
  <c r="TXF44" i="48"/>
  <c r="TXE44" i="48"/>
  <c r="TXD44" i="48"/>
  <c r="TXC44" i="48"/>
  <c r="TXB44" i="48"/>
  <c r="TXA44" i="48"/>
  <c r="TWZ44" i="48"/>
  <c r="TWY44" i="48"/>
  <c r="TWX44" i="48"/>
  <c r="TWW44" i="48"/>
  <c r="TWV44" i="48"/>
  <c r="TWU44" i="48"/>
  <c r="TWT44" i="48"/>
  <c r="TWS44" i="48"/>
  <c r="TWR44" i="48"/>
  <c r="TWQ44" i="48"/>
  <c r="TWP44" i="48"/>
  <c r="TWO44" i="48"/>
  <c r="TWN44" i="48"/>
  <c r="TWM44" i="48"/>
  <c r="TWL44" i="48"/>
  <c r="TWK44" i="48"/>
  <c r="TWJ44" i="48"/>
  <c r="TWI44" i="48"/>
  <c r="TWH44" i="48"/>
  <c r="TWG44" i="48"/>
  <c r="TWF44" i="48"/>
  <c r="TWE44" i="48"/>
  <c r="TWD44" i="48"/>
  <c r="TWC44" i="48"/>
  <c r="TWB44" i="48"/>
  <c r="TWA44" i="48"/>
  <c r="TVZ44" i="48"/>
  <c r="TVY44" i="48"/>
  <c r="TVX44" i="48"/>
  <c r="TVW44" i="48"/>
  <c r="TVV44" i="48"/>
  <c r="TVU44" i="48"/>
  <c r="TVT44" i="48"/>
  <c r="TVS44" i="48"/>
  <c r="TVR44" i="48"/>
  <c r="TVQ44" i="48"/>
  <c r="TVP44" i="48"/>
  <c r="TVO44" i="48"/>
  <c r="TVN44" i="48"/>
  <c r="TVM44" i="48"/>
  <c r="TVL44" i="48"/>
  <c r="TVK44" i="48"/>
  <c r="TVJ44" i="48"/>
  <c r="TVI44" i="48"/>
  <c r="TVH44" i="48"/>
  <c r="TVG44" i="48"/>
  <c r="TVF44" i="48"/>
  <c r="TVE44" i="48"/>
  <c r="TVD44" i="48"/>
  <c r="TVC44" i="48"/>
  <c r="TVB44" i="48"/>
  <c r="TVA44" i="48"/>
  <c r="TUZ44" i="48"/>
  <c r="TUY44" i="48"/>
  <c r="TUX44" i="48"/>
  <c r="TUW44" i="48"/>
  <c r="TUV44" i="48"/>
  <c r="TUU44" i="48"/>
  <c r="TUT44" i="48"/>
  <c r="TUS44" i="48"/>
  <c r="TUR44" i="48"/>
  <c r="TUQ44" i="48"/>
  <c r="TUP44" i="48"/>
  <c r="TUO44" i="48"/>
  <c r="TUN44" i="48"/>
  <c r="TUM44" i="48"/>
  <c r="TUL44" i="48"/>
  <c r="TUK44" i="48"/>
  <c r="TUJ44" i="48"/>
  <c r="TUI44" i="48"/>
  <c r="TUH44" i="48"/>
  <c r="TUG44" i="48"/>
  <c r="TUF44" i="48"/>
  <c r="TUE44" i="48"/>
  <c r="TUD44" i="48"/>
  <c r="TUC44" i="48"/>
  <c r="TUB44" i="48"/>
  <c r="TUA44" i="48"/>
  <c r="TTZ44" i="48"/>
  <c r="TTY44" i="48"/>
  <c r="TTX44" i="48"/>
  <c r="TTW44" i="48"/>
  <c r="TTV44" i="48"/>
  <c r="TTU44" i="48"/>
  <c r="TTT44" i="48"/>
  <c r="TTS44" i="48"/>
  <c r="TTR44" i="48"/>
  <c r="TTQ44" i="48"/>
  <c r="TTP44" i="48"/>
  <c r="TTO44" i="48"/>
  <c r="TTN44" i="48"/>
  <c r="TTM44" i="48"/>
  <c r="TTL44" i="48"/>
  <c r="TTK44" i="48"/>
  <c r="TTJ44" i="48"/>
  <c r="TTI44" i="48"/>
  <c r="TTH44" i="48"/>
  <c r="TTG44" i="48"/>
  <c r="TTF44" i="48"/>
  <c r="TTE44" i="48"/>
  <c r="TTD44" i="48"/>
  <c r="TTC44" i="48"/>
  <c r="TTB44" i="48"/>
  <c r="TTA44" i="48"/>
  <c r="TSZ44" i="48"/>
  <c r="TSY44" i="48"/>
  <c r="TSX44" i="48"/>
  <c r="TSW44" i="48"/>
  <c r="TSV44" i="48"/>
  <c r="TSU44" i="48"/>
  <c r="TST44" i="48"/>
  <c r="TSS44" i="48"/>
  <c r="TSR44" i="48"/>
  <c r="TSQ44" i="48"/>
  <c r="TSP44" i="48"/>
  <c r="TSO44" i="48"/>
  <c r="TSN44" i="48"/>
  <c r="TSM44" i="48"/>
  <c r="TSL44" i="48"/>
  <c r="TSK44" i="48"/>
  <c r="TSJ44" i="48"/>
  <c r="TSI44" i="48"/>
  <c r="TSH44" i="48"/>
  <c r="TSG44" i="48"/>
  <c r="TSF44" i="48"/>
  <c r="TSE44" i="48"/>
  <c r="TSD44" i="48"/>
  <c r="TSC44" i="48"/>
  <c r="TSB44" i="48"/>
  <c r="TSA44" i="48"/>
  <c r="TRZ44" i="48"/>
  <c r="TRY44" i="48"/>
  <c r="TRX44" i="48"/>
  <c r="TRW44" i="48"/>
  <c r="TRV44" i="48"/>
  <c r="TRU44" i="48"/>
  <c r="TRT44" i="48"/>
  <c r="TRS44" i="48"/>
  <c r="TRR44" i="48"/>
  <c r="TRQ44" i="48"/>
  <c r="TRP44" i="48"/>
  <c r="TRO44" i="48"/>
  <c r="TRN44" i="48"/>
  <c r="TRM44" i="48"/>
  <c r="TRL44" i="48"/>
  <c r="TRK44" i="48"/>
  <c r="TRJ44" i="48"/>
  <c r="TRI44" i="48"/>
  <c r="TRH44" i="48"/>
  <c r="TRG44" i="48"/>
  <c r="TRF44" i="48"/>
  <c r="TRE44" i="48"/>
  <c r="TRD44" i="48"/>
  <c r="TRC44" i="48"/>
  <c r="TRB44" i="48"/>
  <c r="TRA44" i="48"/>
  <c r="TQZ44" i="48"/>
  <c r="TQY44" i="48"/>
  <c r="TQX44" i="48"/>
  <c r="TQW44" i="48"/>
  <c r="TQV44" i="48"/>
  <c r="TQU44" i="48"/>
  <c r="TQT44" i="48"/>
  <c r="TQS44" i="48"/>
  <c r="TQR44" i="48"/>
  <c r="TQQ44" i="48"/>
  <c r="TQP44" i="48"/>
  <c r="TQO44" i="48"/>
  <c r="TQN44" i="48"/>
  <c r="TQM44" i="48"/>
  <c r="TQL44" i="48"/>
  <c r="TQK44" i="48"/>
  <c r="TQJ44" i="48"/>
  <c r="TQI44" i="48"/>
  <c r="TQH44" i="48"/>
  <c r="TQG44" i="48"/>
  <c r="TQF44" i="48"/>
  <c r="TQE44" i="48"/>
  <c r="TQD44" i="48"/>
  <c r="TQC44" i="48"/>
  <c r="TQB44" i="48"/>
  <c r="TQA44" i="48"/>
  <c r="TPZ44" i="48"/>
  <c r="TPY44" i="48"/>
  <c r="TPX44" i="48"/>
  <c r="TPW44" i="48"/>
  <c r="TPV44" i="48"/>
  <c r="TPU44" i="48"/>
  <c r="TPT44" i="48"/>
  <c r="TPS44" i="48"/>
  <c r="TPR44" i="48"/>
  <c r="TPQ44" i="48"/>
  <c r="TPP44" i="48"/>
  <c r="TPO44" i="48"/>
  <c r="TPN44" i="48"/>
  <c r="TPM44" i="48"/>
  <c r="TPL44" i="48"/>
  <c r="TPK44" i="48"/>
  <c r="TPJ44" i="48"/>
  <c r="TPI44" i="48"/>
  <c r="TPH44" i="48"/>
  <c r="TPG44" i="48"/>
  <c r="TPF44" i="48"/>
  <c r="TPE44" i="48"/>
  <c r="TPD44" i="48"/>
  <c r="TPC44" i="48"/>
  <c r="TPB44" i="48"/>
  <c r="TPA44" i="48"/>
  <c r="TOZ44" i="48"/>
  <c r="TOY44" i="48"/>
  <c r="TOX44" i="48"/>
  <c r="TOW44" i="48"/>
  <c r="TOV44" i="48"/>
  <c r="TOU44" i="48"/>
  <c r="TOT44" i="48"/>
  <c r="TOS44" i="48"/>
  <c r="TOR44" i="48"/>
  <c r="TOQ44" i="48"/>
  <c r="TOP44" i="48"/>
  <c r="TOO44" i="48"/>
  <c r="TON44" i="48"/>
  <c r="TOM44" i="48"/>
  <c r="TOL44" i="48"/>
  <c r="TOK44" i="48"/>
  <c r="TOJ44" i="48"/>
  <c r="TOI44" i="48"/>
  <c r="TOH44" i="48"/>
  <c r="TOG44" i="48"/>
  <c r="TOF44" i="48"/>
  <c r="TOE44" i="48"/>
  <c r="TOD44" i="48"/>
  <c r="TOC44" i="48"/>
  <c r="TOB44" i="48"/>
  <c r="TOA44" i="48"/>
  <c r="TNZ44" i="48"/>
  <c r="TNY44" i="48"/>
  <c r="TNX44" i="48"/>
  <c r="TNW44" i="48"/>
  <c r="TNV44" i="48"/>
  <c r="TNU44" i="48"/>
  <c r="TNT44" i="48"/>
  <c r="TNS44" i="48"/>
  <c r="TNR44" i="48"/>
  <c r="TNQ44" i="48"/>
  <c r="TNP44" i="48"/>
  <c r="TNO44" i="48"/>
  <c r="TNN44" i="48"/>
  <c r="TNM44" i="48"/>
  <c r="TNL44" i="48"/>
  <c r="TNK44" i="48"/>
  <c r="TNJ44" i="48"/>
  <c r="TNI44" i="48"/>
  <c r="TNH44" i="48"/>
  <c r="TNG44" i="48"/>
  <c r="TNF44" i="48"/>
  <c r="TNE44" i="48"/>
  <c r="TND44" i="48"/>
  <c r="TNC44" i="48"/>
  <c r="TNB44" i="48"/>
  <c r="TNA44" i="48"/>
  <c r="TMZ44" i="48"/>
  <c r="TMY44" i="48"/>
  <c r="TMX44" i="48"/>
  <c r="TMW44" i="48"/>
  <c r="TMV44" i="48"/>
  <c r="TMU44" i="48"/>
  <c r="TMT44" i="48"/>
  <c r="TMS44" i="48"/>
  <c r="TMR44" i="48"/>
  <c r="TMQ44" i="48"/>
  <c r="TMP44" i="48"/>
  <c r="TMO44" i="48"/>
  <c r="TMN44" i="48"/>
  <c r="TMM44" i="48"/>
  <c r="TML44" i="48"/>
  <c r="TMK44" i="48"/>
  <c r="TMJ44" i="48"/>
  <c r="TMI44" i="48"/>
  <c r="TMH44" i="48"/>
  <c r="TMG44" i="48"/>
  <c r="TMF44" i="48"/>
  <c r="TME44" i="48"/>
  <c r="TMD44" i="48"/>
  <c r="TMC44" i="48"/>
  <c r="TMB44" i="48"/>
  <c r="TMA44" i="48"/>
  <c r="TLZ44" i="48"/>
  <c r="TLY44" i="48"/>
  <c r="TLX44" i="48"/>
  <c r="TLW44" i="48"/>
  <c r="TLV44" i="48"/>
  <c r="TLU44" i="48"/>
  <c r="TLT44" i="48"/>
  <c r="TLS44" i="48"/>
  <c r="TLR44" i="48"/>
  <c r="TLQ44" i="48"/>
  <c r="TLP44" i="48"/>
  <c r="TLO44" i="48"/>
  <c r="TLN44" i="48"/>
  <c r="TLM44" i="48"/>
  <c r="TLL44" i="48"/>
  <c r="TLK44" i="48"/>
  <c r="TLJ44" i="48"/>
  <c r="TLI44" i="48"/>
  <c r="TLH44" i="48"/>
  <c r="TLG44" i="48"/>
  <c r="TLF44" i="48"/>
  <c r="TLE44" i="48"/>
  <c r="TLD44" i="48"/>
  <c r="TLC44" i="48"/>
  <c r="TLB44" i="48"/>
  <c r="TLA44" i="48"/>
  <c r="TKZ44" i="48"/>
  <c r="TKY44" i="48"/>
  <c r="TKX44" i="48"/>
  <c r="TKW44" i="48"/>
  <c r="TKV44" i="48"/>
  <c r="TKU44" i="48"/>
  <c r="TKT44" i="48"/>
  <c r="TKS44" i="48"/>
  <c r="TKR44" i="48"/>
  <c r="TKQ44" i="48"/>
  <c r="TKP44" i="48"/>
  <c r="TKO44" i="48"/>
  <c r="TKN44" i="48"/>
  <c r="TKM44" i="48"/>
  <c r="TKL44" i="48"/>
  <c r="TKK44" i="48"/>
  <c r="TKJ44" i="48"/>
  <c r="TKI44" i="48"/>
  <c r="TKH44" i="48"/>
  <c r="TKG44" i="48"/>
  <c r="TKF44" i="48"/>
  <c r="TKE44" i="48"/>
  <c r="TKD44" i="48"/>
  <c r="TKC44" i="48"/>
  <c r="TKB44" i="48"/>
  <c r="TKA44" i="48"/>
  <c r="TJZ44" i="48"/>
  <c r="TJY44" i="48"/>
  <c r="TJX44" i="48"/>
  <c r="TJW44" i="48"/>
  <c r="TJV44" i="48"/>
  <c r="TJU44" i="48"/>
  <c r="TJT44" i="48"/>
  <c r="TJS44" i="48"/>
  <c r="TJR44" i="48"/>
  <c r="TJQ44" i="48"/>
  <c r="TJP44" i="48"/>
  <c r="TJO44" i="48"/>
  <c r="TJN44" i="48"/>
  <c r="TJM44" i="48"/>
  <c r="TJL44" i="48"/>
  <c r="TJK44" i="48"/>
  <c r="TJJ44" i="48"/>
  <c r="TJI44" i="48"/>
  <c r="TJH44" i="48"/>
  <c r="TJG44" i="48"/>
  <c r="TJF44" i="48"/>
  <c r="TJE44" i="48"/>
  <c r="TJD44" i="48"/>
  <c r="TJC44" i="48"/>
  <c r="TJB44" i="48"/>
  <c r="TJA44" i="48"/>
  <c r="TIZ44" i="48"/>
  <c r="TIY44" i="48"/>
  <c r="TIX44" i="48"/>
  <c r="TIW44" i="48"/>
  <c r="TIV44" i="48"/>
  <c r="TIU44" i="48"/>
  <c r="TIT44" i="48"/>
  <c r="TIS44" i="48"/>
  <c r="TIR44" i="48"/>
  <c r="TIQ44" i="48"/>
  <c r="TIP44" i="48"/>
  <c r="TIO44" i="48"/>
  <c r="TIN44" i="48"/>
  <c r="TIM44" i="48"/>
  <c r="TIL44" i="48"/>
  <c r="TIK44" i="48"/>
  <c r="TIJ44" i="48"/>
  <c r="TII44" i="48"/>
  <c r="TIH44" i="48"/>
  <c r="TIG44" i="48"/>
  <c r="TIF44" i="48"/>
  <c r="TIE44" i="48"/>
  <c r="TID44" i="48"/>
  <c r="TIC44" i="48"/>
  <c r="TIB44" i="48"/>
  <c r="TIA44" i="48"/>
  <c r="THZ44" i="48"/>
  <c r="THY44" i="48"/>
  <c r="THX44" i="48"/>
  <c r="THW44" i="48"/>
  <c r="THV44" i="48"/>
  <c r="THU44" i="48"/>
  <c r="THT44" i="48"/>
  <c r="THS44" i="48"/>
  <c r="THR44" i="48"/>
  <c r="THQ44" i="48"/>
  <c r="THP44" i="48"/>
  <c r="THO44" i="48"/>
  <c r="THN44" i="48"/>
  <c r="THM44" i="48"/>
  <c r="THL44" i="48"/>
  <c r="THK44" i="48"/>
  <c r="THJ44" i="48"/>
  <c r="THI44" i="48"/>
  <c r="THH44" i="48"/>
  <c r="THG44" i="48"/>
  <c r="THF44" i="48"/>
  <c r="THE44" i="48"/>
  <c r="THD44" i="48"/>
  <c r="THC44" i="48"/>
  <c r="THB44" i="48"/>
  <c r="THA44" i="48"/>
  <c r="TGZ44" i="48"/>
  <c r="TGY44" i="48"/>
  <c r="TGX44" i="48"/>
  <c r="TGW44" i="48"/>
  <c r="TGV44" i="48"/>
  <c r="TGU44" i="48"/>
  <c r="TGT44" i="48"/>
  <c r="TGS44" i="48"/>
  <c r="TGR44" i="48"/>
  <c r="TGQ44" i="48"/>
  <c r="TGP44" i="48"/>
  <c r="TGO44" i="48"/>
  <c r="TGN44" i="48"/>
  <c r="TGM44" i="48"/>
  <c r="TGL44" i="48"/>
  <c r="TGK44" i="48"/>
  <c r="TGJ44" i="48"/>
  <c r="TGI44" i="48"/>
  <c r="TGH44" i="48"/>
  <c r="TGG44" i="48"/>
  <c r="TGF44" i="48"/>
  <c r="TGE44" i="48"/>
  <c r="TGD44" i="48"/>
  <c r="TGC44" i="48"/>
  <c r="TGB44" i="48"/>
  <c r="TGA44" i="48"/>
  <c r="TFZ44" i="48"/>
  <c r="TFY44" i="48"/>
  <c r="TFX44" i="48"/>
  <c r="TFW44" i="48"/>
  <c r="TFV44" i="48"/>
  <c r="TFU44" i="48"/>
  <c r="TFT44" i="48"/>
  <c r="TFS44" i="48"/>
  <c r="TFR44" i="48"/>
  <c r="TFQ44" i="48"/>
  <c r="TFP44" i="48"/>
  <c r="TFO44" i="48"/>
  <c r="TFN44" i="48"/>
  <c r="TFM44" i="48"/>
  <c r="TFL44" i="48"/>
  <c r="TFK44" i="48"/>
  <c r="TFJ44" i="48"/>
  <c r="TFI44" i="48"/>
  <c r="TFH44" i="48"/>
  <c r="TFG44" i="48"/>
  <c r="TFF44" i="48"/>
  <c r="TFE44" i="48"/>
  <c r="TFD44" i="48"/>
  <c r="TFC44" i="48"/>
  <c r="TFB44" i="48"/>
  <c r="TFA44" i="48"/>
  <c r="TEZ44" i="48"/>
  <c r="TEY44" i="48"/>
  <c r="TEX44" i="48"/>
  <c r="TEW44" i="48"/>
  <c r="TEV44" i="48"/>
  <c r="TEU44" i="48"/>
  <c r="TET44" i="48"/>
  <c r="TES44" i="48"/>
  <c r="TER44" i="48"/>
  <c r="TEQ44" i="48"/>
  <c r="TEP44" i="48"/>
  <c r="TEO44" i="48"/>
  <c r="TEN44" i="48"/>
  <c r="TEM44" i="48"/>
  <c r="TEL44" i="48"/>
  <c r="TEK44" i="48"/>
  <c r="TEJ44" i="48"/>
  <c r="TEI44" i="48"/>
  <c r="TEH44" i="48"/>
  <c r="TEG44" i="48"/>
  <c r="TEF44" i="48"/>
  <c r="TEE44" i="48"/>
  <c r="TED44" i="48"/>
  <c r="TEC44" i="48"/>
  <c r="TEB44" i="48"/>
  <c r="TEA44" i="48"/>
  <c r="TDZ44" i="48"/>
  <c r="TDY44" i="48"/>
  <c r="TDX44" i="48"/>
  <c r="TDW44" i="48"/>
  <c r="TDV44" i="48"/>
  <c r="TDU44" i="48"/>
  <c r="TDT44" i="48"/>
  <c r="TDS44" i="48"/>
  <c r="TDR44" i="48"/>
  <c r="TDQ44" i="48"/>
  <c r="TDP44" i="48"/>
  <c r="TDO44" i="48"/>
  <c r="TDN44" i="48"/>
  <c r="TDM44" i="48"/>
  <c r="TDL44" i="48"/>
  <c r="TDK44" i="48"/>
  <c r="TDJ44" i="48"/>
  <c r="TDI44" i="48"/>
  <c r="TDH44" i="48"/>
  <c r="TDG44" i="48"/>
  <c r="TDF44" i="48"/>
  <c r="TDE44" i="48"/>
  <c r="TDD44" i="48"/>
  <c r="TDC44" i="48"/>
  <c r="TDB44" i="48"/>
  <c r="TDA44" i="48"/>
  <c r="TCZ44" i="48"/>
  <c r="TCY44" i="48"/>
  <c r="TCX44" i="48"/>
  <c r="TCW44" i="48"/>
  <c r="TCV44" i="48"/>
  <c r="TCU44" i="48"/>
  <c r="TCT44" i="48"/>
  <c r="TCS44" i="48"/>
  <c r="TCR44" i="48"/>
  <c r="TCQ44" i="48"/>
  <c r="TCP44" i="48"/>
  <c r="TCO44" i="48"/>
  <c r="TCN44" i="48"/>
  <c r="TCM44" i="48"/>
  <c r="TCL44" i="48"/>
  <c r="TCK44" i="48"/>
  <c r="TCJ44" i="48"/>
  <c r="TCI44" i="48"/>
  <c r="TCH44" i="48"/>
  <c r="TCG44" i="48"/>
  <c r="TCF44" i="48"/>
  <c r="TCE44" i="48"/>
  <c r="TCD44" i="48"/>
  <c r="TCC44" i="48"/>
  <c r="TCB44" i="48"/>
  <c r="TCA44" i="48"/>
  <c r="TBZ44" i="48"/>
  <c r="TBY44" i="48"/>
  <c r="TBX44" i="48"/>
  <c r="TBW44" i="48"/>
  <c r="TBV44" i="48"/>
  <c r="TBU44" i="48"/>
  <c r="TBT44" i="48"/>
  <c r="TBS44" i="48"/>
  <c r="TBR44" i="48"/>
  <c r="TBQ44" i="48"/>
  <c r="TBP44" i="48"/>
  <c r="TBO44" i="48"/>
  <c r="TBN44" i="48"/>
  <c r="TBM44" i="48"/>
  <c r="TBL44" i="48"/>
  <c r="TBK44" i="48"/>
  <c r="TBJ44" i="48"/>
  <c r="TBI44" i="48"/>
  <c r="TBH44" i="48"/>
  <c r="TBG44" i="48"/>
  <c r="TBF44" i="48"/>
  <c r="TBE44" i="48"/>
  <c r="TBD44" i="48"/>
  <c r="TBC44" i="48"/>
  <c r="TBB44" i="48"/>
  <c r="TBA44" i="48"/>
  <c r="TAZ44" i="48"/>
  <c r="TAY44" i="48"/>
  <c r="TAX44" i="48"/>
  <c r="TAW44" i="48"/>
  <c r="TAV44" i="48"/>
  <c r="TAU44" i="48"/>
  <c r="TAT44" i="48"/>
  <c r="TAS44" i="48"/>
  <c r="TAR44" i="48"/>
  <c r="TAQ44" i="48"/>
  <c r="TAP44" i="48"/>
  <c r="TAO44" i="48"/>
  <c r="TAN44" i="48"/>
  <c r="TAM44" i="48"/>
  <c r="TAL44" i="48"/>
  <c r="TAK44" i="48"/>
  <c r="TAJ44" i="48"/>
  <c r="TAI44" i="48"/>
  <c r="TAH44" i="48"/>
  <c r="TAG44" i="48"/>
  <c r="TAF44" i="48"/>
  <c r="TAE44" i="48"/>
  <c r="TAD44" i="48"/>
  <c r="TAC44" i="48"/>
  <c r="TAB44" i="48"/>
  <c r="TAA44" i="48"/>
  <c r="SZZ44" i="48"/>
  <c r="SZY44" i="48"/>
  <c r="SZX44" i="48"/>
  <c r="SZW44" i="48"/>
  <c r="SZV44" i="48"/>
  <c r="SZU44" i="48"/>
  <c r="SZT44" i="48"/>
  <c r="SZS44" i="48"/>
  <c r="SZR44" i="48"/>
  <c r="SZQ44" i="48"/>
  <c r="SZP44" i="48"/>
  <c r="SZO44" i="48"/>
  <c r="SZN44" i="48"/>
  <c r="SZM44" i="48"/>
  <c r="SZL44" i="48"/>
  <c r="SZK44" i="48"/>
  <c r="SZJ44" i="48"/>
  <c r="SZI44" i="48"/>
  <c r="SZH44" i="48"/>
  <c r="SZG44" i="48"/>
  <c r="SZF44" i="48"/>
  <c r="SZE44" i="48"/>
  <c r="SZD44" i="48"/>
  <c r="SZC44" i="48"/>
  <c r="SZB44" i="48"/>
  <c r="SZA44" i="48"/>
  <c r="SYZ44" i="48"/>
  <c r="SYY44" i="48"/>
  <c r="SYX44" i="48"/>
  <c r="SYW44" i="48"/>
  <c r="SYV44" i="48"/>
  <c r="SYU44" i="48"/>
  <c r="SYT44" i="48"/>
  <c r="SYS44" i="48"/>
  <c r="SYR44" i="48"/>
  <c r="SYQ44" i="48"/>
  <c r="SYP44" i="48"/>
  <c r="SYO44" i="48"/>
  <c r="SYN44" i="48"/>
  <c r="SYM44" i="48"/>
  <c r="SYL44" i="48"/>
  <c r="SYK44" i="48"/>
  <c r="SYJ44" i="48"/>
  <c r="SYI44" i="48"/>
  <c r="SYH44" i="48"/>
  <c r="SYG44" i="48"/>
  <c r="SYF44" i="48"/>
  <c r="SYE44" i="48"/>
  <c r="SYD44" i="48"/>
  <c r="SYC44" i="48"/>
  <c r="SYB44" i="48"/>
  <c r="SYA44" i="48"/>
  <c r="SXZ44" i="48"/>
  <c r="SXY44" i="48"/>
  <c r="SXX44" i="48"/>
  <c r="SXW44" i="48"/>
  <c r="SXV44" i="48"/>
  <c r="SXU44" i="48"/>
  <c r="SXT44" i="48"/>
  <c r="SXS44" i="48"/>
  <c r="SXR44" i="48"/>
  <c r="SXQ44" i="48"/>
  <c r="SXP44" i="48"/>
  <c r="SXO44" i="48"/>
  <c r="SXN44" i="48"/>
  <c r="SXM44" i="48"/>
  <c r="SXL44" i="48"/>
  <c r="SXK44" i="48"/>
  <c r="SXJ44" i="48"/>
  <c r="SXI44" i="48"/>
  <c r="SXH44" i="48"/>
  <c r="SXG44" i="48"/>
  <c r="SXF44" i="48"/>
  <c r="SXE44" i="48"/>
  <c r="SXD44" i="48"/>
  <c r="SXC44" i="48"/>
  <c r="SXB44" i="48"/>
  <c r="SXA44" i="48"/>
  <c r="SWZ44" i="48"/>
  <c r="SWY44" i="48"/>
  <c r="SWX44" i="48"/>
  <c r="SWW44" i="48"/>
  <c r="SWV44" i="48"/>
  <c r="SWU44" i="48"/>
  <c r="SWT44" i="48"/>
  <c r="SWS44" i="48"/>
  <c r="SWR44" i="48"/>
  <c r="SWQ44" i="48"/>
  <c r="SWP44" i="48"/>
  <c r="SWO44" i="48"/>
  <c r="SWN44" i="48"/>
  <c r="SWM44" i="48"/>
  <c r="SWL44" i="48"/>
  <c r="SWK44" i="48"/>
  <c r="SWJ44" i="48"/>
  <c r="SWI44" i="48"/>
  <c r="SWH44" i="48"/>
  <c r="SWG44" i="48"/>
  <c r="SWF44" i="48"/>
  <c r="SWE44" i="48"/>
  <c r="SWD44" i="48"/>
  <c r="SWC44" i="48"/>
  <c r="SWB44" i="48"/>
  <c r="SWA44" i="48"/>
  <c r="SVZ44" i="48"/>
  <c r="SVY44" i="48"/>
  <c r="SVX44" i="48"/>
  <c r="SVW44" i="48"/>
  <c r="SVV44" i="48"/>
  <c r="SVU44" i="48"/>
  <c r="SVT44" i="48"/>
  <c r="SVS44" i="48"/>
  <c r="SVR44" i="48"/>
  <c r="SVQ44" i="48"/>
  <c r="SVP44" i="48"/>
  <c r="SVO44" i="48"/>
  <c r="SVN44" i="48"/>
  <c r="SVM44" i="48"/>
  <c r="SVL44" i="48"/>
  <c r="SVK44" i="48"/>
  <c r="SVJ44" i="48"/>
  <c r="SVI44" i="48"/>
  <c r="SVH44" i="48"/>
  <c r="SVG44" i="48"/>
  <c r="SVF44" i="48"/>
  <c r="SVE44" i="48"/>
  <c r="SVD44" i="48"/>
  <c r="SVC44" i="48"/>
  <c r="SVB44" i="48"/>
  <c r="SVA44" i="48"/>
  <c r="SUZ44" i="48"/>
  <c r="SUY44" i="48"/>
  <c r="SUX44" i="48"/>
  <c r="SUW44" i="48"/>
  <c r="SUV44" i="48"/>
  <c r="SUU44" i="48"/>
  <c r="SUT44" i="48"/>
  <c r="SUS44" i="48"/>
  <c r="SUR44" i="48"/>
  <c r="SUQ44" i="48"/>
  <c r="SUP44" i="48"/>
  <c r="SUO44" i="48"/>
  <c r="SUN44" i="48"/>
  <c r="SUM44" i="48"/>
  <c r="SUL44" i="48"/>
  <c r="SUK44" i="48"/>
  <c r="SUJ44" i="48"/>
  <c r="SUI44" i="48"/>
  <c r="SUH44" i="48"/>
  <c r="SUG44" i="48"/>
  <c r="SUF44" i="48"/>
  <c r="SUE44" i="48"/>
  <c r="SUD44" i="48"/>
  <c r="SUC44" i="48"/>
  <c r="SUB44" i="48"/>
  <c r="SUA44" i="48"/>
  <c r="STZ44" i="48"/>
  <c r="STY44" i="48"/>
  <c r="STX44" i="48"/>
  <c r="STW44" i="48"/>
  <c r="STV44" i="48"/>
  <c r="STU44" i="48"/>
  <c r="STT44" i="48"/>
  <c r="STS44" i="48"/>
  <c r="STR44" i="48"/>
  <c r="STQ44" i="48"/>
  <c r="STP44" i="48"/>
  <c r="STO44" i="48"/>
  <c r="STN44" i="48"/>
  <c r="STM44" i="48"/>
  <c r="STL44" i="48"/>
  <c r="STK44" i="48"/>
  <c r="STJ44" i="48"/>
  <c r="STI44" i="48"/>
  <c r="STH44" i="48"/>
  <c r="STG44" i="48"/>
  <c r="STF44" i="48"/>
  <c r="STE44" i="48"/>
  <c r="STD44" i="48"/>
  <c r="STC44" i="48"/>
  <c r="STB44" i="48"/>
  <c r="STA44" i="48"/>
  <c r="SSZ44" i="48"/>
  <c r="SSY44" i="48"/>
  <c r="SSX44" i="48"/>
  <c r="SSW44" i="48"/>
  <c r="SSV44" i="48"/>
  <c r="SSU44" i="48"/>
  <c r="SST44" i="48"/>
  <c r="SSS44" i="48"/>
  <c r="SSR44" i="48"/>
  <c r="SSQ44" i="48"/>
  <c r="SSP44" i="48"/>
  <c r="SSO44" i="48"/>
  <c r="SSN44" i="48"/>
  <c r="SSM44" i="48"/>
  <c r="SSL44" i="48"/>
  <c r="SSK44" i="48"/>
  <c r="SSJ44" i="48"/>
  <c r="SSI44" i="48"/>
  <c r="SSH44" i="48"/>
  <c r="SSG44" i="48"/>
  <c r="SSF44" i="48"/>
  <c r="SSE44" i="48"/>
  <c r="SSD44" i="48"/>
  <c r="SSC44" i="48"/>
  <c r="SSB44" i="48"/>
  <c r="SSA44" i="48"/>
  <c r="SRZ44" i="48"/>
  <c r="SRY44" i="48"/>
  <c r="SRX44" i="48"/>
  <c r="SRW44" i="48"/>
  <c r="SRV44" i="48"/>
  <c r="SRU44" i="48"/>
  <c r="SRT44" i="48"/>
  <c r="SRS44" i="48"/>
  <c r="SRR44" i="48"/>
  <c r="SRQ44" i="48"/>
  <c r="SRP44" i="48"/>
  <c r="SRO44" i="48"/>
  <c r="SRN44" i="48"/>
  <c r="SRM44" i="48"/>
  <c r="SRL44" i="48"/>
  <c r="SRK44" i="48"/>
  <c r="SRJ44" i="48"/>
  <c r="SRI44" i="48"/>
  <c r="SRH44" i="48"/>
  <c r="SRG44" i="48"/>
  <c r="SRF44" i="48"/>
  <c r="SRE44" i="48"/>
  <c r="SRD44" i="48"/>
  <c r="SRC44" i="48"/>
  <c r="SRB44" i="48"/>
  <c r="SRA44" i="48"/>
  <c r="SQZ44" i="48"/>
  <c r="SQY44" i="48"/>
  <c r="SQX44" i="48"/>
  <c r="SQW44" i="48"/>
  <c r="SQV44" i="48"/>
  <c r="SQU44" i="48"/>
  <c r="SQT44" i="48"/>
  <c r="SQS44" i="48"/>
  <c r="SQR44" i="48"/>
  <c r="SQQ44" i="48"/>
  <c r="SQP44" i="48"/>
  <c r="SQO44" i="48"/>
  <c r="SQN44" i="48"/>
  <c r="SQM44" i="48"/>
  <c r="SQL44" i="48"/>
  <c r="SQK44" i="48"/>
  <c r="SQJ44" i="48"/>
  <c r="SQI44" i="48"/>
  <c r="SQH44" i="48"/>
  <c r="SQG44" i="48"/>
  <c r="SQF44" i="48"/>
  <c r="SQE44" i="48"/>
  <c r="SQD44" i="48"/>
  <c r="SQC44" i="48"/>
  <c r="SQB44" i="48"/>
  <c r="SQA44" i="48"/>
  <c r="SPZ44" i="48"/>
  <c r="SPY44" i="48"/>
  <c r="SPX44" i="48"/>
  <c r="SPW44" i="48"/>
  <c r="SPV44" i="48"/>
  <c r="SPU44" i="48"/>
  <c r="SPT44" i="48"/>
  <c r="SPS44" i="48"/>
  <c r="SPR44" i="48"/>
  <c r="SPQ44" i="48"/>
  <c r="SPP44" i="48"/>
  <c r="SPO44" i="48"/>
  <c r="SPN44" i="48"/>
  <c r="SPM44" i="48"/>
  <c r="SPL44" i="48"/>
  <c r="SPK44" i="48"/>
  <c r="SPJ44" i="48"/>
  <c r="SPI44" i="48"/>
  <c r="SPH44" i="48"/>
  <c r="SPG44" i="48"/>
  <c r="SPF44" i="48"/>
  <c r="SPE44" i="48"/>
  <c r="SPD44" i="48"/>
  <c r="SPC44" i="48"/>
  <c r="SPB44" i="48"/>
  <c r="SPA44" i="48"/>
  <c r="SOZ44" i="48"/>
  <c r="SOY44" i="48"/>
  <c r="SOX44" i="48"/>
  <c r="SOW44" i="48"/>
  <c r="SOV44" i="48"/>
  <c r="SOU44" i="48"/>
  <c r="SOT44" i="48"/>
  <c r="SOS44" i="48"/>
  <c r="SOR44" i="48"/>
  <c r="SOQ44" i="48"/>
  <c r="SOP44" i="48"/>
  <c r="SOO44" i="48"/>
  <c r="SON44" i="48"/>
  <c r="SOM44" i="48"/>
  <c r="SOL44" i="48"/>
  <c r="SOK44" i="48"/>
  <c r="SOJ44" i="48"/>
  <c r="SOI44" i="48"/>
  <c r="SOH44" i="48"/>
  <c r="SOG44" i="48"/>
  <c r="SOF44" i="48"/>
  <c r="SOE44" i="48"/>
  <c r="SOD44" i="48"/>
  <c r="SOC44" i="48"/>
  <c r="SOB44" i="48"/>
  <c r="SOA44" i="48"/>
  <c r="SNZ44" i="48"/>
  <c r="SNY44" i="48"/>
  <c r="SNX44" i="48"/>
  <c r="SNW44" i="48"/>
  <c r="SNV44" i="48"/>
  <c r="SNU44" i="48"/>
  <c r="SNT44" i="48"/>
  <c r="SNS44" i="48"/>
  <c r="SNR44" i="48"/>
  <c r="SNQ44" i="48"/>
  <c r="SNP44" i="48"/>
  <c r="SNO44" i="48"/>
  <c r="SNN44" i="48"/>
  <c r="SNM44" i="48"/>
  <c r="SNL44" i="48"/>
  <c r="SNK44" i="48"/>
  <c r="SNJ44" i="48"/>
  <c r="SNI44" i="48"/>
  <c r="SNH44" i="48"/>
  <c r="SNG44" i="48"/>
  <c r="SNF44" i="48"/>
  <c r="SNE44" i="48"/>
  <c r="SND44" i="48"/>
  <c r="SNC44" i="48"/>
  <c r="SNB44" i="48"/>
  <c r="SNA44" i="48"/>
  <c r="SMZ44" i="48"/>
  <c r="SMY44" i="48"/>
  <c r="SMX44" i="48"/>
  <c r="SMW44" i="48"/>
  <c r="SMV44" i="48"/>
  <c r="SMU44" i="48"/>
  <c r="SMT44" i="48"/>
  <c r="SMS44" i="48"/>
  <c r="SMR44" i="48"/>
  <c r="SMQ44" i="48"/>
  <c r="SMP44" i="48"/>
  <c r="SMO44" i="48"/>
  <c r="SMN44" i="48"/>
  <c r="SMM44" i="48"/>
  <c r="SML44" i="48"/>
  <c r="SMK44" i="48"/>
  <c r="SMJ44" i="48"/>
  <c r="SMI44" i="48"/>
  <c r="SMH44" i="48"/>
  <c r="SMG44" i="48"/>
  <c r="SMF44" i="48"/>
  <c r="SME44" i="48"/>
  <c r="SMD44" i="48"/>
  <c r="SMC44" i="48"/>
  <c r="SMB44" i="48"/>
  <c r="SMA44" i="48"/>
  <c r="SLZ44" i="48"/>
  <c r="SLY44" i="48"/>
  <c r="SLX44" i="48"/>
  <c r="SLW44" i="48"/>
  <c r="SLV44" i="48"/>
  <c r="SLU44" i="48"/>
  <c r="SLT44" i="48"/>
  <c r="SLS44" i="48"/>
  <c r="SLR44" i="48"/>
  <c r="SLQ44" i="48"/>
  <c r="SLP44" i="48"/>
  <c r="SLO44" i="48"/>
  <c r="SLN44" i="48"/>
  <c r="SLM44" i="48"/>
  <c r="SLL44" i="48"/>
  <c r="SLK44" i="48"/>
  <c r="SLJ44" i="48"/>
  <c r="SLI44" i="48"/>
  <c r="SLH44" i="48"/>
  <c r="SLG44" i="48"/>
  <c r="SLF44" i="48"/>
  <c r="SLE44" i="48"/>
  <c r="SLD44" i="48"/>
  <c r="SLC44" i="48"/>
  <c r="SLB44" i="48"/>
  <c r="SLA44" i="48"/>
  <c r="SKZ44" i="48"/>
  <c r="SKY44" i="48"/>
  <c r="SKX44" i="48"/>
  <c r="SKW44" i="48"/>
  <c r="SKV44" i="48"/>
  <c r="SKU44" i="48"/>
  <c r="SKT44" i="48"/>
  <c r="SKS44" i="48"/>
  <c r="SKR44" i="48"/>
  <c r="SKQ44" i="48"/>
  <c r="SKP44" i="48"/>
  <c r="SKO44" i="48"/>
  <c r="SKN44" i="48"/>
  <c r="SKM44" i="48"/>
  <c r="SKL44" i="48"/>
  <c r="SKK44" i="48"/>
  <c r="SKJ44" i="48"/>
  <c r="SKI44" i="48"/>
  <c r="SKH44" i="48"/>
  <c r="SKG44" i="48"/>
  <c r="SKF44" i="48"/>
  <c r="SKE44" i="48"/>
  <c r="SKD44" i="48"/>
  <c r="SKC44" i="48"/>
  <c r="SKB44" i="48"/>
  <c r="SKA44" i="48"/>
  <c r="SJZ44" i="48"/>
  <c r="SJY44" i="48"/>
  <c r="SJX44" i="48"/>
  <c r="SJW44" i="48"/>
  <c r="SJV44" i="48"/>
  <c r="SJU44" i="48"/>
  <c r="SJT44" i="48"/>
  <c r="SJS44" i="48"/>
  <c r="SJR44" i="48"/>
  <c r="SJQ44" i="48"/>
  <c r="SJP44" i="48"/>
  <c r="SJO44" i="48"/>
  <c r="SJN44" i="48"/>
  <c r="SJM44" i="48"/>
  <c r="SJL44" i="48"/>
  <c r="SJK44" i="48"/>
  <c r="SJJ44" i="48"/>
  <c r="SJI44" i="48"/>
  <c r="SJH44" i="48"/>
  <c r="SJG44" i="48"/>
  <c r="SJF44" i="48"/>
  <c r="SJE44" i="48"/>
  <c r="SJD44" i="48"/>
  <c r="SJC44" i="48"/>
  <c r="SJB44" i="48"/>
  <c r="SJA44" i="48"/>
  <c r="SIZ44" i="48"/>
  <c r="SIY44" i="48"/>
  <c r="SIX44" i="48"/>
  <c r="SIW44" i="48"/>
  <c r="SIV44" i="48"/>
  <c r="SIU44" i="48"/>
  <c r="SIT44" i="48"/>
  <c r="SIS44" i="48"/>
  <c r="SIR44" i="48"/>
  <c r="SIQ44" i="48"/>
  <c r="SIP44" i="48"/>
  <c r="SIO44" i="48"/>
  <c r="SIN44" i="48"/>
  <c r="SIM44" i="48"/>
  <c r="SIL44" i="48"/>
  <c r="SIK44" i="48"/>
  <c r="SIJ44" i="48"/>
  <c r="SII44" i="48"/>
  <c r="SIH44" i="48"/>
  <c r="SIG44" i="48"/>
  <c r="SIF44" i="48"/>
  <c r="SIE44" i="48"/>
  <c r="SID44" i="48"/>
  <c r="SIC44" i="48"/>
  <c r="SIB44" i="48"/>
  <c r="SIA44" i="48"/>
  <c r="SHZ44" i="48"/>
  <c r="SHY44" i="48"/>
  <c r="SHX44" i="48"/>
  <c r="SHW44" i="48"/>
  <c r="SHV44" i="48"/>
  <c r="SHU44" i="48"/>
  <c r="SHT44" i="48"/>
  <c r="SHS44" i="48"/>
  <c r="SHR44" i="48"/>
  <c r="SHQ44" i="48"/>
  <c r="SHP44" i="48"/>
  <c r="SHO44" i="48"/>
  <c r="SHN44" i="48"/>
  <c r="SHM44" i="48"/>
  <c r="SHL44" i="48"/>
  <c r="SHK44" i="48"/>
  <c r="SHJ44" i="48"/>
  <c r="SHI44" i="48"/>
  <c r="SHH44" i="48"/>
  <c r="SHG44" i="48"/>
  <c r="SHF44" i="48"/>
  <c r="SHE44" i="48"/>
  <c r="SHD44" i="48"/>
  <c r="SHC44" i="48"/>
  <c r="SHB44" i="48"/>
  <c r="SHA44" i="48"/>
  <c r="SGZ44" i="48"/>
  <c r="SGY44" i="48"/>
  <c r="SGX44" i="48"/>
  <c r="SGW44" i="48"/>
  <c r="SGV44" i="48"/>
  <c r="SGU44" i="48"/>
  <c r="SGT44" i="48"/>
  <c r="SGS44" i="48"/>
  <c r="SGR44" i="48"/>
  <c r="SGQ44" i="48"/>
  <c r="SGP44" i="48"/>
  <c r="SGO44" i="48"/>
  <c r="SGN44" i="48"/>
  <c r="SGM44" i="48"/>
  <c r="SGL44" i="48"/>
  <c r="SGK44" i="48"/>
  <c r="SGJ44" i="48"/>
  <c r="SGI44" i="48"/>
  <c r="SGH44" i="48"/>
  <c r="SGG44" i="48"/>
  <c r="SGF44" i="48"/>
  <c r="SGE44" i="48"/>
  <c r="SGD44" i="48"/>
  <c r="SGC44" i="48"/>
  <c r="SGB44" i="48"/>
  <c r="SGA44" i="48"/>
  <c r="SFZ44" i="48"/>
  <c r="SFY44" i="48"/>
  <c r="SFX44" i="48"/>
  <c r="SFW44" i="48"/>
  <c r="SFV44" i="48"/>
  <c r="SFU44" i="48"/>
  <c r="SFT44" i="48"/>
  <c r="SFS44" i="48"/>
  <c r="SFR44" i="48"/>
  <c r="SFQ44" i="48"/>
  <c r="SFP44" i="48"/>
  <c r="SFO44" i="48"/>
  <c r="SFN44" i="48"/>
  <c r="SFM44" i="48"/>
  <c r="SFL44" i="48"/>
  <c r="SFK44" i="48"/>
  <c r="SFJ44" i="48"/>
  <c r="SFI44" i="48"/>
  <c r="SFH44" i="48"/>
  <c r="SFG44" i="48"/>
  <c r="SFF44" i="48"/>
  <c r="SFE44" i="48"/>
  <c r="SFD44" i="48"/>
  <c r="SFC44" i="48"/>
  <c r="SFB44" i="48"/>
  <c r="SFA44" i="48"/>
  <c r="SEZ44" i="48"/>
  <c r="SEY44" i="48"/>
  <c r="SEX44" i="48"/>
  <c r="SEW44" i="48"/>
  <c r="SEV44" i="48"/>
  <c r="SEU44" i="48"/>
  <c r="SET44" i="48"/>
  <c r="SES44" i="48"/>
  <c r="SER44" i="48"/>
  <c r="SEQ44" i="48"/>
  <c r="SEP44" i="48"/>
  <c r="SEO44" i="48"/>
  <c r="SEN44" i="48"/>
  <c r="SEM44" i="48"/>
  <c r="SEL44" i="48"/>
  <c r="SEK44" i="48"/>
  <c r="SEJ44" i="48"/>
  <c r="SEI44" i="48"/>
  <c r="SEH44" i="48"/>
  <c r="SEG44" i="48"/>
  <c r="SEF44" i="48"/>
  <c r="SEE44" i="48"/>
  <c r="SED44" i="48"/>
  <c r="SEC44" i="48"/>
  <c r="SEB44" i="48"/>
  <c r="SEA44" i="48"/>
  <c r="SDZ44" i="48"/>
  <c r="SDY44" i="48"/>
  <c r="SDX44" i="48"/>
  <c r="SDW44" i="48"/>
  <c r="SDV44" i="48"/>
  <c r="SDU44" i="48"/>
  <c r="SDT44" i="48"/>
  <c r="SDS44" i="48"/>
  <c r="SDR44" i="48"/>
  <c r="SDQ44" i="48"/>
  <c r="SDP44" i="48"/>
  <c r="SDO44" i="48"/>
  <c r="SDN44" i="48"/>
  <c r="SDM44" i="48"/>
  <c r="SDL44" i="48"/>
  <c r="SDK44" i="48"/>
  <c r="SDJ44" i="48"/>
  <c r="SDI44" i="48"/>
  <c r="SDH44" i="48"/>
  <c r="SDG44" i="48"/>
  <c r="SDF44" i="48"/>
  <c r="SDE44" i="48"/>
  <c r="SDD44" i="48"/>
  <c r="SDC44" i="48"/>
  <c r="SDB44" i="48"/>
  <c r="SDA44" i="48"/>
  <c r="SCZ44" i="48"/>
  <c r="SCY44" i="48"/>
  <c r="SCX44" i="48"/>
  <c r="SCW44" i="48"/>
  <c r="SCV44" i="48"/>
  <c r="SCU44" i="48"/>
  <c r="SCT44" i="48"/>
  <c r="SCS44" i="48"/>
  <c r="SCR44" i="48"/>
  <c r="SCQ44" i="48"/>
  <c r="SCP44" i="48"/>
  <c r="SCO44" i="48"/>
  <c r="SCN44" i="48"/>
  <c r="SCM44" i="48"/>
  <c r="SCL44" i="48"/>
  <c r="SCK44" i="48"/>
  <c r="SCJ44" i="48"/>
  <c r="SCI44" i="48"/>
  <c r="SCH44" i="48"/>
  <c r="SCG44" i="48"/>
  <c r="SCF44" i="48"/>
  <c r="SCE44" i="48"/>
  <c r="SCD44" i="48"/>
  <c r="SCC44" i="48"/>
  <c r="SCB44" i="48"/>
  <c r="SCA44" i="48"/>
  <c r="SBZ44" i="48"/>
  <c r="SBY44" i="48"/>
  <c r="SBX44" i="48"/>
  <c r="SBW44" i="48"/>
  <c r="SBV44" i="48"/>
  <c r="SBU44" i="48"/>
  <c r="SBT44" i="48"/>
  <c r="SBS44" i="48"/>
  <c r="SBR44" i="48"/>
  <c r="SBQ44" i="48"/>
  <c r="SBP44" i="48"/>
  <c r="SBO44" i="48"/>
  <c r="SBN44" i="48"/>
  <c r="SBM44" i="48"/>
  <c r="SBL44" i="48"/>
  <c r="SBK44" i="48"/>
  <c r="SBJ44" i="48"/>
  <c r="SBI44" i="48"/>
  <c r="SBH44" i="48"/>
  <c r="SBG44" i="48"/>
  <c r="SBF44" i="48"/>
  <c r="SBE44" i="48"/>
  <c r="SBD44" i="48"/>
  <c r="SBC44" i="48"/>
  <c r="SBB44" i="48"/>
  <c r="SBA44" i="48"/>
  <c r="SAZ44" i="48"/>
  <c r="SAY44" i="48"/>
  <c r="SAX44" i="48"/>
  <c r="SAW44" i="48"/>
  <c r="SAV44" i="48"/>
  <c r="SAU44" i="48"/>
  <c r="SAT44" i="48"/>
  <c r="SAS44" i="48"/>
  <c r="SAR44" i="48"/>
  <c r="SAQ44" i="48"/>
  <c r="SAP44" i="48"/>
  <c r="SAO44" i="48"/>
  <c r="SAN44" i="48"/>
  <c r="SAM44" i="48"/>
  <c r="SAL44" i="48"/>
  <c r="SAK44" i="48"/>
  <c r="SAJ44" i="48"/>
  <c r="SAI44" i="48"/>
  <c r="SAH44" i="48"/>
  <c r="SAG44" i="48"/>
  <c r="SAF44" i="48"/>
  <c r="SAE44" i="48"/>
  <c r="SAD44" i="48"/>
  <c r="SAC44" i="48"/>
  <c r="SAB44" i="48"/>
  <c r="SAA44" i="48"/>
  <c r="RZZ44" i="48"/>
  <c r="RZY44" i="48"/>
  <c r="RZX44" i="48"/>
  <c r="RZW44" i="48"/>
  <c r="RZV44" i="48"/>
  <c r="RZU44" i="48"/>
  <c r="RZT44" i="48"/>
  <c r="RZS44" i="48"/>
  <c r="RZR44" i="48"/>
  <c r="RZQ44" i="48"/>
  <c r="RZP44" i="48"/>
  <c r="RZO44" i="48"/>
  <c r="RZN44" i="48"/>
  <c r="RZM44" i="48"/>
  <c r="RZL44" i="48"/>
  <c r="RZK44" i="48"/>
  <c r="RZJ44" i="48"/>
  <c r="RZI44" i="48"/>
  <c r="RZH44" i="48"/>
  <c r="RZG44" i="48"/>
  <c r="RZF44" i="48"/>
  <c r="RZE44" i="48"/>
  <c r="RZD44" i="48"/>
  <c r="RZC44" i="48"/>
  <c r="RZB44" i="48"/>
  <c r="RZA44" i="48"/>
  <c r="RYZ44" i="48"/>
  <c r="RYY44" i="48"/>
  <c r="RYX44" i="48"/>
  <c r="RYW44" i="48"/>
  <c r="RYV44" i="48"/>
  <c r="RYU44" i="48"/>
  <c r="RYT44" i="48"/>
  <c r="RYS44" i="48"/>
  <c r="RYR44" i="48"/>
  <c r="RYQ44" i="48"/>
  <c r="RYP44" i="48"/>
  <c r="RYO44" i="48"/>
  <c r="RYN44" i="48"/>
  <c r="RYM44" i="48"/>
  <c r="RYL44" i="48"/>
  <c r="RYK44" i="48"/>
  <c r="RYJ44" i="48"/>
  <c r="RYI44" i="48"/>
  <c r="RYH44" i="48"/>
  <c r="RYG44" i="48"/>
  <c r="RYF44" i="48"/>
  <c r="RYE44" i="48"/>
  <c r="RYD44" i="48"/>
  <c r="RYC44" i="48"/>
  <c r="RYB44" i="48"/>
  <c r="RYA44" i="48"/>
  <c r="RXZ44" i="48"/>
  <c r="RXY44" i="48"/>
  <c r="RXX44" i="48"/>
  <c r="RXW44" i="48"/>
  <c r="RXV44" i="48"/>
  <c r="RXU44" i="48"/>
  <c r="RXT44" i="48"/>
  <c r="RXS44" i="48"/>
  <c r="RXR44" i="48"/>
  <c r="RXQ44" i="48"/>
  <c r="RXP44" i="48"/>
  <c r="RXO44" i="48"/>
  <c r="RXN44" i="48"/>
  <c r="RXM44" i="48"/>
  <c r="RXL44" i="48"/>
  <c r="RXK44" i="48"/>
  <c r="RXJ44" i="48"/>
  <c r="RXI44" i="48"/>
  <c r="RXH44" i="48"/>
  <c r="RXG44" i="48"/>
  <c r="RXF44" i="48"/>
  <c r="RXE44" i="48"/>
  <c r="RXD44" i="48"/>
  <c r="RXC44" i="48"/>
  <c r="RXB44" i="48"/>
  <c r="RXA44" i="48"/>
  <c r="RWZ44" i="48"/>
  <c r="RWY44" i="48"/>
  <c r="RWX44" i="48"/>
  <c r="RWW44" i="48"/>
  <c r="RWV44" i="48"/>
  <c r="RWU44" i="48"/>
  <c r="RWT44" i="48"/>
  <c r="RWS44" i="48"/>
  <c r="RWR44" i="48"/>
  <c r="RWQ44" i="48"/>
  <c r="RWP44" i="48"/>
  <c r="RWO44" i="48"/>
  <c r="RWN44" i="48"/>
  <c r="RWM44" i="48"/>
  <c r="RWL44" i="48"/>
  <c r="RWK44" i="48"/>
  <c r="RWJ44" i="48"/>
  <c r="RWI44" i="48"/>
  <c r="RWH44" i="48"/>
  <c r="RWG44" i="48"/>
  <c r="RWF44" i="48"/>
  <c r="RWE44" i="48"/>
  <c r="RWD44" i="48"/>
  <c r="RWC44" i="48"/>
  <c r="RWB44" i="48"/>
  <c r="RWA44" i="48"/>
  <c r="RVZ44" i="48"/>
  <c r="RVY44" i="48"/>
  <c r="RVX44" i="48"/>
  <c r="RVW44" i="48"/>
  <c r="RVV44" i="48"/>
  <c r="RVU44" i="48"/>
  <c r="RVT44" i="48"/>
  <c r="RVS44" i="48"/>
  <c r="RVR44" i="48"/>
  <c r="RVQ44" i="48"/>
  <c r="RVP44" i="48"/>
  <c r="RVO44" i="48"/>
  <c r="RVN44" i="48"/>
  <c r="RVM44" i="48"/>
  <c r="RVL44" i="48"/>
  <c r="RVK44" i="48"/>
  <c r="RVJ44" i="48"/>
  <c r="RVI44" i="48"/>
  <c r="RVH44" i="48"/>
  <c r="RVG44" i="48"/>
  <c r="RVF44" i="48"/>
  <c r="RVE44" i="48"/>
  <c r="RVD44" i="48"/>
  <c r="RVC44" i="48"/>
  <c r="RVB44" i="48"/>
  <c r="RVA44" i="48"/>
  <c r="RUZ44" i="48"/>
  <c r="RUY44" i="48"/>
  <c r="RUX44" i="48"/>
  <c r="RUW44" i="48"/>
  <c r="RUV44" i="48"/>
  <c r="RUU44" i="48"/>
  <c r="RUT44" i="48"/>
  <c r="RUS44" i="48"/>
  <c r="RUR44" i="48"/>
  <c r="RUQ44" i="48"/>
  <c r="RUP44" i="48"/>
  <c r="RUO44" i="48"/>
  <c r="RUN44" i="48"/>
  <c r="RUM44" i="48"/>
  <c r="RUL44" i="48"/>
  <c r="RUK44" i="48"/>
  <c r="RUJ44" i="48"/>
  <c r="RUI44" i="48"/>
  <c r="RUH44" i="48"/>
  <c r="RUG44" i="48"/>
  <c r="RUF44" i="48"/>
  <c r="RUE44" i="48"/>
  <c r="RUD44" i="48"/>
  <c r="RUC44" i="48"/>
  <c r="RUB44" i="48"/>
  <c r="RUA44" i="48"/>
  <c r="RTZ44" i="48"/>
  <c r="RTY44" i="48"/>
  <c r="RTX44" i="48"/>
  <c r="RTW44" i="48"/>
  <c r="RTV44" i="48"/>
  <c r="RTU44" i="48"/>
  <c r="RTT44" i="48"/>
  <c r="RTS44" i="48"/>
  <c r="RTR44" i="48"/>
  <c r="RTQ44" i="48"/>
  <c r="RTP44" i="48"/>
  <c r="RTO44" i="48"/>
  <c r="RTN44" i="48"/>
  <c r="RTM44" i="48"/>
  <c r="RTL44" i="48"/>
  <c r="RTK44" i="48"/>
  <c r="RTJ44" i="48"/>
  <c r="RTI44" i="48"/>
  <c r="RTH44" i="48"/>
  <c r="RTG44" i="48"/>
  <c r="RTF44" i="48"/>
  <c r="RTE44" i="48"/>
  <c r="RTD44" i="48"/>
  <c r="RTC44" i="48"/>
  <c r="RTB44" i="48"/>
  <c r="RTA44" i="48"/>
  <c r="RSZ44" i="48"/>
  <c r="RSY44" i="48"/>
  <c r="RSX44" i="48"/>
  <c r="RSW44" i="48"/>
  <c r="RSV44" i="48"/>
  <c r="RSU44" i="48"/>
  <c r="RST44" i="48"/>
  <c r="RSS44" i="48"/>
  <c r="RSR44" i="48"/>
  <c r="RSQ44" i="48"/>
  <c r="RSP44" i="48"/>
  <c r="RSO44" i="48"/>
  <c r="RSN44" i="48"/>
  <c r="RSM44" i="48"/>
  <c r="RSL44" i="48"/>
  <c r="RSK44" i="48"/>
  <c r="RSJ44" i="48"/>
  <c r="RSI44" i="48"/>
  <c r="RSH44" i="48"/>
  <c r="RSG44" i="48"/>
  <c r="RSF44" i="48"/>
  <c r="RSE44" i="48"/>
  <c r="RSD44" i="48"/>
  <c r="RSC44" i="48"/>
  <c r="RSB44" i="48"/>
  <c r="RSA44" i="48"/>
  <c r="RRZ44" i="48"/>
  <c r="RRY44" i="48"/>
  <c r="RRX44" i="48"/>
  <c r="RRW44" i="48"/>
  <c r="RRV44" i="48"/>
  <c r="RRU44" i="48"/>
  <c r="RRT44" i="48"/>
  <c r="RRS44" i="48"/>
  <c r="RRR44" i="48"/>
  <c r="RRQ44" i="48"/>
  <c r="RRP44" i="48"/>
  <c r="RRO44" i="48"/>
  <c r="RRN44" i="48"/>
  <c r="RRM44" i="48"/>
  <c r="RRL44" i="48"/>
  <c r="RRK44" i="48"/>
  <c r="RRJ44" i="48"/>
  <c r="RRI44" i="48"/>
  <c r="RRH44" i="48"/>
  <c r="RRG44" i="48"/>
  <c r="RRF44" i="48"/>
  <c r="RRE44" i="48"/>
  <c r="RRD44" i="48"/>
  <c r="RRC44" i="48"/>
  <c r="RRB44" i="48"/>
  <c r="RRA44" i="48"/>
  <c r="RQZ44" i="48"/>
  <c r="RQY44" i="48"/>
  <c r="RQX44" i="48"/>
  <c r="RQW44" i="48"/>
  <c r="RQV44" i="48"/>
  <c r="RQU44" i="48"/>
  <c r="RQT44" i="48"/>
  <c r="RQS44" i="48"/>
  <c r="RQR44" i="48"/>
  <c r="RQQ44" i="48"/>
  <c r="RQP44" i="48"/>
  <c r="RQO44" i="48"/>
  <c r="RQN44" i="48"/>
  <c r="RQM44" i="48"/>
  <c r="RQL44" i="48"/>
  <c r="RQK44" i="48"/>
  <c r="RQJ44" i="48"/>
  <c r="RQI44" i="48"/>
  <c r="RQH44" i="48"/>
  <c r="RQG44" i="48"/>
  <c r="RQF44" i="48"/>
  <c r="RQE44" i="48"/>
  <c r="RQD44" i="48"/>
  <c r="RQC44" i="48"/>
  <c r="RQB44" i="48"/>
  <c r="RQA44" i="48"/>
  <c r="RPZ44" i="48"/>
  <c r="RPY44" i="48"/>
  <c r="RPX44" i="48"/>
  <c r="RPW44" i="48"/>
  <c r="RPV44" i="48"/>
  <c r="RPU44" i="48"/>
  <c r="RPT44" i="48"/>
  <c r="RPS44" i="48"/>
  <c r="RPR44" i="48"/>
  <c r="RPQ44" i="48"/>
  <c r="RPP44" i="48"/>
  <c r="RPO44" i="48"/>
  <c r="RPN44" i="48"/>
  <c r="RPM44" i="48"/>
  <c r="RPL44" i="48"/>
  <c r="RPK44" i="48"/>
  <c r="RPJ44" i="48"/>
  <c r="RPI44" i="48"/>
  <c r="RPH44" i="48"/>
  <c r="RPG44" i="48"/>
  <c r="RPF44" i="48"/>
  <c r="RPE44" i="48"/>
  <c r="RPD44" i="48"/>
  <c r="RPC44" i="48"/>
  <c r="RPB44" i="48"/>
  <c r="RPA44" i="48"/>
  <c r="ROZ44" i="48"/>
  <c r="ROY44" i="48"/>
  <c r="ROX44" i="48"/>
  <c r="ROW44" i="48"/>
  <c r="ROV44" i="48"/>
  <c r="ROU44" i="48"/>
  <c r="ROT44" i="48"/>
  <c r="ROS44" i="48"/>
  <c r="ROR44" i="48"/>
  <c r="ROQ44" i="48"/>
  <c r="ROP44" i="48"/>
  <c r="ROO44" i="48"/>
  <c r="RON44" i="48"/>
  <c r="ROM44" i="48"/>
  <c r="ROL44" i="48"/>
  <c r="ROK44" i="48"/>
  <c r="ROJ44" i="48"/>
  <c r="ROI44" i="48"/>
  <c r="ROH44" i="48"/>
  <c r="ROG44" i="48"/>
  <c r="ROF44" i="48"/>
  <c r="ROE44" i="48"/>
  <c r="ROD44" i="48"/>
  <c r="ROC44" i="48"/>
  <c r="ROB44" i="48"/>
  <c r="ROA44" i="48"/>
  <c r="RNZ44" i="48"/>
  <c r="RNY44" i="48"/>
  <c r="RNX44" i="48"/>
  <c r="RNW44" i="48"/>
  <c r="RNV44" i="48"/>
  <c r="RNU44" i="48"/>
  <c r="RNT44" i="48"/>
  <c r="RNS44" i="48"/>
  <c r="RNR44" i="48"/>
  <c r="RNQ44" i="48"/>
  <c r="RNP44" i="48"/>
  <c r="RNO44" i="48"/>
  <c r="RNN44" i="48"/>
  <c r="RNM44" i="48"/>
  <c r="RNL44" i="48"/>
  <c r="RNK44" i="48"/>
  <c r="RNJ44" i="48"/>
  <c r="RNI44" i="48"/>
  <c r="RNH44" i="48"/>
  <c r="RNG44" i="48"/>
  <c r="RNF44" i="48"/>
  <c r="RNE44" i="48"/>
  <c r="RND44" i="48"/>
  <c r="RNC44" i="48"/>
  <c r="RNB44" i="48"/>
  <c r="RNA44" i="48"/>
  <c r="RMZ44" i="48"/>
  <c r="RMY44" i="48"/>
  <c r="RMX44" i="48"/>
  <c r="RMW44" i="48"/>
  <c r="RMV44" i="48"/>
  <c r="RMU44" i="48"/>
  <c r="RMT44" i="48"/>
  <c r="RMS44" i="48"/>
  <c r="RMR44" i="48"/>
  <c r="RMQ44" i="48"/>
  <c r="RMP44" i="48"/>
  <c r="RMO44" i="48"/>
  <c r="RMN44" i="48"/>
  <c r="RMM44" i="48"/>
  <c r="RML44" i="48"/>
  <c r="RMK44" i="48"/>
  <c r="RMJ44" i="48"/>
  <c r="RMI44" i="48"/>
  <c r="RMH44" i="48"/>
  <c r="RMG44" i="48"/>
  <c r="RMF44" i="48"/>
  <c r="RME44" i="48"/>
  <c r="RMD44" i="48"/>
  <c r="RMC44" i="48"/>
  <c r="RMB44" i="48"/>
  <c r="RMA44" i="48"/>
  <c r="RLZ44" i="48"/>
  <c r="RLY44" i="48"/>
  <c r="RLX44" i="48"/>
  <c r="RLW44" i="48"/>
  <c r="RLV44" i="48"/>
  <c r="RLU44" i="48"/>
  <c r="RLT44" i="48"/>
  <c r="RLS44" i="48"/>
  <c r="RLR44" i="48"/>
  <c r="RLQ44" i="48"/>
  <c r="RLP44" i="48"/>
  <c r="RLO44" i="48"/>
  <c r="RLN44" i="48"/>
  <c r="RLM44" i="48"/>
  <c r="RLL44" i="48"/>
  <c r="RLK44" i="48"/>
  <c r="RLJ44" i="48"/>
  <c r="RLI44" i="48"/>
  <c r="RLH44" i="48"/>
  <c r="RLG44" i="48"/>
  <c r="RLF44" i="48"/>
  <c r="RLE44" i="48"/>
  <c r="RLD44" i="48"/>
  <c r="RLC44" i="48"/>
  <c r="RLB44" i="48"/>
  <c r="RLA44" i="48"/>
  <c r="RKZ44" i="48"/>
  <c r="RKY44" i="48"/>
  <c r="RKX44" i="48"/>
  <c r="RKW44" i="48"/>
  <c r="RKV44" i="48"/>
  <c r="RKU44" i="48"/>
  <c r="RKT44" i="48"/>
  <c r="RKS44" i="48"/>
  <c r="RKR44" i="48"/>
  <c r="RKQ44" i="48"/>
  <c r="RKP44" i="48"/>
  <c r="RKO44" i="48"/>
  <c r="RKN44" i="48"/>
  <c r="RKM44" i="48"/>
  <c r="RKL44" i="48"/>
  <c r="RKK44" i="48"/>
  <c r="RKJ44" i="48"/>
  <c r="RKI44" i="48"/>
  <c r="RKH44" i="48"/>
  <c r="RKG44" i="48"/>
  <c r="RKF44" i="48"/>
  <c r="RKE44" i="48"/>
  <c r="RKD44" i="48"/>
  <c r="RKC44" i="48"/>
  <c r="RKB44" i="48"/>
  <c r="RKA44" i="48"/>
  <c r="RJZ44" i="48"/>
  <c r="RJY44" i="48"/>
  <c r="RJX44" i="48"/>
  <c r="RJW44" i="48"/>
  <c r="RJV44" i="48"/>
  <c r="RJU44" i="48"/>
  <c r="RJT44" i="48"/>
  <c r="RJS44" i="48"/>
  <c r="RJR44" i="48"/>
  <c r="RJQ44" i="48"/>
  <c r="RJP44" i="48"/>
  <c r="RJO44" i="48"/>
  <c r="RJN44" i="48"/>
  <c r="RJM44" i="48"/>
  <c r="RJL44" i="48"/>
  <c r="RJK44" i="48"/>
  <c r="RJJ44" i="48"/>
  <c r="RJI44" i="48"/>
  <c r="RJH44" i="48"/>
  <c r="RJG44" i="48"/>
  <c r="RJF44" i="48"/>
  <c r="RJE44" i="48"/>
  <c r="RJD44" i="48"/>
  <c r="RJC44" i="48"/>
  <c r="RJB44" i="48"/>
  <c r="RJA44" i="48"/>
  <c r="RIZ44" i="48"/>
  <c r="RIY44" i="48"/>
  <c r="RIX44" i="48"/>
  <c r="RIW44" i="48"/>
  <c r="RIV44" i="48"/>
  <c r="RIU44" i="48"/>
  <c r="RIT44" i="48"/>
  <c r="RIS44" i="48"/>
  <c r="RIR44" i="48"/>
  <c r="RIQ44" i="48"/>
  <c r="RIP44" i="48"/>
  <c r="RIO44" i="48"/>
  <c r="RIN44" i="48"/>
  <c r="RIM44" i="48"/>
  <c r="RIL44" i="48"/>
  <c r="RIK44" i="48"/>
  <c r="RIJ44" i="48"/>
  <c r="RII44" i="48"/>
  <c r="RIH44" i="48"/>
  <c r="RIG44" i="48"/>
  <c r="RIF44" i="48"/>
  <c r="RIE44" i="48"/>
  <c r="RID44" i="48"/>
  <c r="RIC44" i="48"/>
  <c r="RIB44" i="48"/>
  <c r="RIA44" i="48"/>
  <c r="RHZ44" i="48"/>
  <c r="RHY44" i="48"/>
  <c r="RHX44" i="48"/>
  <c r="RHW44" i="48"/>
  <c r="RHV44" i="48"/>
  <c r="RHU44" i="48"/>
  <c r="RHT44" i="48"/>
  <c r="RHS44" i="48"/>
  <c r="RHR44" i="48"/>
  <c r="RHQ44" i="48"/>
  <c r="RHP44" i="48"/>
  <c r="RHO44" i="48"/>
  <c r="RHN44" i="48"/>
  <c r="RHM44" i="48"/>
  <c r="RHL44" i="48"/>
  <c r="RHK44" i="48"/>
  <c r="RHJ44" i="48"/>
  <c r="RHI44" i="48"/>
  <c r="RHH44" i="48"/>
  <c r="RHG44" i="48"/>
  <c r="RHF44" i="48"/>
  <c r="RHE44" i="48"/>
  <c r="RHD44" i="48"/>
  <c r="RHC44" i="48"/>
  <c r="RHB44" i="48"/>
  <c r="RHA44" i="48"/>
  <c r="RGZ44" i="48"/>
  <c r="RGY44" i="48"/>
  <c r="RGX44" i="48"/>
  <c r="RGW44" i="48"/>
  <c r="RGV44" i="48"/>
  <c r="RGU44" i="48"/>
  <c r="RGT44" i="48"/>
  <c r="RGS44" i="48"/>
  <c r="RGR44" i="48"/>
  <c r="RGQ44" i="48"/>
  <c r="RGP44" i="48"/>
  <c r="RGO44" i="48"/>
  <c r="RGN44" i="48"/>
  <c r="RGM44" i="48"/>
  <c r="RGL44" i="48"/>
  <c r="RGK44" i="48"/>
  <c r="RGJ44" i="48"/>
  <c r="RGI44" i="48"/>
  <c r="RGH44" i="48"/>
  <c r="RGG44" i="48"/>
  <c r="RGF44" i="48"/>
  <c r="RGE44" i="48"/>
  <c r="RGD44" i="48"/>
  <c r="RGC44" i="48"/>
  <c r="RGB44" i="48"/>
  <c r="RGA44" i="48"/>
  <c r="RFZ44" i="48"/>
  <c r="RFY44" i="48"/>
  <c r="RFX44" i="48"/>
  <c r="RFW44" i="48"/>
  <c r="RFV44" i="48"/>
  <c r="RFU44" i="48"/>
  <c r="RFT44" i="48"/>
  <c r="RFS44" i="48"/>
  <c r="RFR44" i="48"/>
  <c r="RFQ44" i="48"/>
  <c r="RFP44" i="48"/>
  <c r="RFO44" i="48"/>
  <c r="RFN44" i="48"/>
  <c r="RFM44" i="48"/>
  <c r="RFL44" i="48"/>
  <c r="RFK44" i="48"/>
  <c r="RFJ44" i="48"/>
  <c r="RFI44" i="48"/>
  <c r="RFH44" i="48"/>
  <c r="RFG44" i="48"/>
  <c r="RFF44" i="48"/>
  <c r="RFE44" i="48"/>
  <c r="RFD44" i="48"/>
  <c r="RFC44" i="48"/>
  <c r="RFB44" i="48"/>
  <c r="RFA44" i="48"/>
  <c r="REZ44" i="48"/>
  <c r="REY44" i="48"/>
  <c r="REX44" i="48"/>
  <c r="REW44" i="48"/>
  <c r="REV44" i="48"/>
  <c r="REU44" i="48"/>
  <c r="RET44" i="48"/>
  <c r="RES44" i="48"/>
  <c r="RER44" i="48"/>
  <c r="REQ44" i="48"/>
  <c r="REP44" i="48"/>
  <c r="REO44" i="48"/>
  <c r="REN44" i="48"/>
  <c r="REM44" i="48"/>
  <c r="REL44" i="48"/>
  <c r="REK44" i="48"/>
  <c r="REJ44" i="48"/>
  <c r="REI44" i="48"/>
  <c r="REH44" i="48"/>
  <c r="REG44" i="48"/>
  <c r="REF44" i="48"/>
  <c r="REE44" i="48"/>
  <c r="RED44" i="48"/>
  <c r="REC44" i="48"/>
  <c r="REB44" i="48"/>
  <c r="REA44" i="48"/>
  <c r="RDZ44" i="48"/>
  <c r="RDY44" i="48"/>
  <c r="RDX44" i="48"/>
  <c r="RDW44" i="48"/>
  <c r="RDV44" i="48"/>
  <c r="RDU44" i="48"/>
  <c r="RDT44" i="48"/>
  <c r="RDS44" i="48"/>
  <c r="RDR44" i="48"/>
  <c r="RDQ44" i="48"/>
  <c r="RDP44" i="48"/>
  <c r="RDO44" i="48"/>
  <c r="RDN44" i="48"/>
  <c r="RDM44" i="48"/>
  <c r="RDL44" i="48"/>
  <c r="RDK44" i="48"/>
  <c r="RDJ44" i="48"/>
  <c r="RDI44" i="48"/>
  <c r="RDH44" i="48"/>
  <c r="RDG44" i="48"/>
  <c r="RDF44" i="48"/>
  <c r="RDE44" i="48"/>
  <c r="RDD44" i="48"/>
  <c r="RDC44" i="48"/>
  <c r="RDB44" i="48"/>
  <c r="RDA44" i="48"/>
  <c r="RCZ44" i="48"/>
  <c r="RCY44" i="48"/>
  <c r="RCX44" i="48"/>
  <c r="RCW44" i="48"/>
  <c r="RCV44" i="48"/>
  <c r="RCU44" i="48"/>
  <c r="RCT44" i="48"/>
  <c r="RCS44" i="48"/>
  <c r="RCR44" i="48"/>
  <c r="RCQ44" i="48"/>
  <c r="RCP44" i="48"/>
  <c r="RCO44" i="48"/>
  <c r="RCN44" i="48"/>
  <c r="RCM44" i="48"/>
  <c r="RCL44" i="48"/>
  <c r="RCK44" i="48"/>
  <c r="RCJ44" i="48"/>
  <c r="RCI44" i="48"/>
  <c r="RCH44" i="48"/>
  <c r="RCG44" i="48"/>
  <c r="RCF44" i="48"/>
  <c r="RCE44" i="48"/>
  <c r="RCD44" i="48"/>
  <c r="RCC44" i="48"/>
  <c r="RCB44" i="48"/>
  <c r="RCA44" i="48"/>
  <c r="RBZ44" i="48"/>
  <c r="RBY44" i="48"/>
  <c r="RBX44" i="48"/>
  <c r="RBW44" i="48"/>
  <c r="RBV44" i="48"/>
  <c r="RBU44" i="48"/>
  <c r="RBT44" i="48"/>
  <c r="RBS44" i="48"/>
  <c r="RBR44" i="48"/>
  <c r="RBQ44" i="48"/>
  <c r="RBP44" i="48"/>
  <c r="RBO44" i="48"/>
  <c r="RBN44" i="48"/>
  <c r="RBM44" i="48"/>
  <c r="RBL44" i="48"/>
  <c r="RBK44" i="48"/>
  <c r="RBJ44" i="48"/>
  <c r="RBI44" i="48"/>
  <c r="RBH44" i="48"/>
  <c r="RBG44" i="48"/>
  <c r="RBF44" i="48"/>
  <c r="RBE44" i="48"/>
  <c r="RBD44" i="48"/>
  <c r="RBC44" i="48"/>
  <c r="RBB44" i="48"/>
  <c r="RBA44" i="48"/>
  <c r="RAZ44" i="48"/>
  <c r="RAY44" i="48"/>
  <c r="RAX44" i="48"/>
  <c r="RAW44" i="48"/>
  <c r="RAV44" i="48"/>
  <c r="RAU44" i="48"/>
  <c r="RAT44" i="48"/>
  <c r="RAS44" i="48"/>
  <c r="RAR44" i="48"/>
  <c r="RAQ44" i="48"/>
  <c r="RAP44" i="48"/>
  <c r="RAO44" i="48"/>
  <c r="RAN44" i="48"/>
  <c r="RAM44" i="48"/>
  <c r="RAL44" i="48"/>
  <c r="RAK44" i="48"/>
  <c r="RAJ44" i="48"/>
  <c r="RAI44" i="48"/>
  <c r="RAH44" i="48"/>
  <c r="RAG44" i="48"/>
  <c r="RAF44" i="48"/>
  <c r="RAE44" i="48"/>
  <c r="RAD44" i="48"/>
  <c r="RAC44" i="48"/>
  <c r="RAB44" i="48"/>
  <c r="RAA44" i="48"/>
  <c r="QZZ44" i="48"/>
  <c r="QZY44" i="48"/>
  <c r="QZX44" i="48"/>
  <c r="QZW44" i="48"/>
  <c r="QZV44" i="48"/>
  <c r="QZU44" i="48"/>
  <c r="QZT44" i="48"/>
  <c r="QZS44" i="48"/>
  <c r="QZR44" i="48"/>
  <c r="QZQ44" i="48"/>
  <c r="QZP44" i="48"/>
  <c r="QZO44" i="48"/>
  <c r="QZN44" i="48"/>
  <c r="QZM44" i="48"/>
  <c r="QZL44" i="48"/>
  <c r="QZK44" i="48"/>
  <c r="QZJ44" i="48"/>
  <c r="QZI44" i="48"/>
  <c r="QZH44" i="48"/>
  <c r="QZG44" i="48"/>
  <c r="QZF44" i="48"/>
  <c r="QZE44" i="48"/>
  <c r="QZD44" i="48"/>
  <c r="QZC44" i="48"/>
  <c r="QZB44" i="48"/>
  <c r="QZA44" i="48"/>
  <c r="QYZ44" i="48"/>
  <c r="QYY44" i="48"/>
  <c r="QYX44" i="48"/>
  <c r="QYW44" i="48"/>
  <c r="QYV44" i="48"/>
  <c r="QYU44" i="48"/>
  <c r="QYT44" i="48"/>
  <c r="QYS44" i="48"/>
  <c r="QYR44" i="48"/>
  <c r="QYQ44" i="48"/>
  <c r="QYP44" i="48"/>
  <c r="QYO44" i="48"/>
  <c r="QYN44" i="48"/>
  <c r="QYM44" i="48"/>
  <c r="QYL44" i="48"/>
  <c r="QYK44" i="48"/>
  <c r="QYJ44" i="48"/>
  <c r="QYI44" i="48"/>
  <c r="QYH44" i="48"/>
  <c r="QYG44" i="48"/>
  <c r="QYF44" i="48"/>
  <c r="QYE44" i="48"/>
  <c r="QYD44" i="48"/>
  <c r="QYC44" i="48"/>
  <c r="QYB44" i="48"/>
  <c r="QYA44" i="48"/>
  <c r="QXZ44" i="48"/>
  <c r="QXY44" i="48"/>
  <c r="QXX44" i="48"/>
  <c r="QXW44" i="48"/>
  <c r="QXV44" i="48"/>
  <c r="QXU44" i="48"/>
  <c r="QXT44" i="48"/>
  <c r="QXS44" i="48"/>
  <c r="QXR44" i="48"/>
  <c r="QXQ44" i="48"/>
  <c r="QXP44" i="48"/>
  <c r="QXO44" i="48"/>
  <c r="QXN44" i="48"/>
  <c r="QXM44" i="48"/>
  <c r="QXL44" i="48"/>
  <c r="QXK44" i="48"/>
  <c r="QXJ44" i="48"/>
  <c r="QXI44" i="48"/>
  <c r="QXH44" i="48"/>
  <c r="QXG44" i="48"/>
  <c r="QXF44" i="48"/>
  <c r="QXE44" i="48"/>
  <c r="QXD44" i="48"/>
  <c r="QXC44" i="48"/>
  <c r="QXB44" i="48"/>
  <c r="QXA44" i="48"/>
  <c r="QWZ44" i="48"/>
  <c r="QWY44" i="48"/>
  <c r="QWX44" i="48"/>
  <c r="QWW44" i="48"/>
  <c r="QWV44" i="48"/>
  <c r="QWU44" i="48"/>
  <c r="QWT44" i="48"/>
  <c r="QWS44" i="48"/>
  <c r="QWR44" i="48"/>
  <c r="QWQ44" i="48"/>
  <c r="QWP44" i="48"/>
  <c r="QWO44" i="48"/>
  <c r="QWN44" i="48"/>
  <c r="QWM44" i="48"/>
  <c r="QWL44" i="48"/>
  <c r="QWK44" i="48"/>
  <c r="QWJ44" i="48"/>
  <c r="QWI44" i="48"/>
  <c r="QWH44" i="48"/>
  <c r="QWG44" i="48"/>
  <c r="QWF44" i="48"/>
  <c r="QWE44" i="48"/>
  <c r="QWD44" i="48"/>
  <c r="QWC44" i="48"/>
  <c r="QWB44" i="48"/>
  <c r="QWA44" i="48"/>
  <c r="QVZ44" i="48"/>
  <c r="QVY44" i="48"/>
  <c r="QVX44" i="48"/>
  <c r="QVW44" i="48"/>
  <c r="QVV44" i="48"/>
  <c r="QVU44" i="48"/>
  <c r="QVT44" i="48"/>
  <c r="QVS44" i="48"/>
  <c r="QVR44" i="48"/>
  <c r="QVQ44" i="48"/>
  <c r="QVP44" i="48"/>
  <c r="QVO44" i="48"/>
  <c r="QVN44" i="48"/>
  <c r="QVM44" i="48"/>
  <c r="QVL44" i="48"/>
  <c r="QVK44" i="48"/>
  <c r="QVJ44" i="48"/>
  <c r="QVI44" i="48"/>
  <c r="QVH44" i="48"/>
  <c r="QVG44" i="48"/>
  <c r="QVF44" i="48"/>
  <c r="QVE44" i="48"/>
  <c r="QVD44" i="48"/>
  <c r="QVC44" i="48"/>
  <c r="QVB44" i="48"/>
  <c r="QVA44" i="48"/>
  <c r="QUZ44" i="48"/>
  <c r="QUY44" i="48"/>
  <c r="QUX44" i="48"/>
  <c r="QUW44" i="48"/>
  <c r="QUV44" i="48"/>
  <c r="QUU44" i="48"/>
  <c r="QUT44" i="48"/>
  <c r="QUS44" i="48"/>
  <c r="QUR44" i="48"/>
  <c r="QUQ44" i="48"/>
  <c r="QUP44" i="48"/>
  <c r="QUO44" i="48"/>
  <c r="QUN44" i="48"/>
  <c r="QUM44" i="48"/>
  <c r="QUL44" i="48"/>
  <c r="QUK44" i="48"/>
  <c r="QUJ44" i="48"/>
  <c r="QUI44" i="48"/>
  <c r="QUH44" i="48"/>
  <c r="QUG44" i="48"/>
  <c r="QUF44" i="48"/>
  <c r="QUE44" i="48"/>
  <c r="QUD44" i="48"/>
  <c r="QUC44" i="48"/>
  <c r="QUB44" i="48"/>
  <c r="QUA44" i="48"/>
  <c r="QTZ44" i="48"/>
  <c r="QTY44" i="48"/>
  <c r="QTX44" i="48"/>
  <c r="QTW44" i="48"/>
  <c r="QTV44" i="48"/>
  <c r="QTU44" i="48"/>
  <c r="QTT44" i="48"/>
  <c r="QTS44" i="48"/>
  <c r="QTR44" i="48"/>
  <c r="QTQ44" i="48"/>
  <c r="QTP44" i="48"/>
  <c r="QTO44" i="48"/>
  <c r="QTN44" i="48"/>
  <c r="QTM44" i="48"/>
  <c r="QTL44" i="48"/>
  <c r="QTK44" i="48"/>
  <c r="QTJ44" i="48"/>
  <c r="QTI44" i="48"/>
  <c r="QTH44" i="48"/>
  <c r="QTG44" i="48"/>
  <c r="QTF44" i="48"/>
  <c r="QTE44" i="48"/>
  <c r="QTD44" i="48"/>
  <c r="QTC44" i="48"/>
  <c r="QTB44" i="48"/>
  <c r="QTA44" i="48"/>
  <c r="QSZ44" i="48"/>
  <c r="QSY44" i="48"/>
  <c r="QSX44" i="48"/>
  <c r="QSW44" i="48"/>
  <c r="QSV44" i="48"/>
  <c r="QSU44" i="48"/>
  <c r="QST44" i="48"/>
  <c r="QSS44" i="48"/>
  <c r="QSR44" i="48"/>
  <c r="QSQ44" i="48"/>
  <c r="QSP44" i="48"/>
  <c r="QSO44" i="48"/>
  <c r="QSN44" i="48"/>
  <c r="QSM44" i="48"/>
  <c r="QSL44" i="48"/>
  <c r="QSK44" i="48"/>
  <c r="QSJ44" i="48"/>
  <c r="QSI44" i="48"/>
  <c r="QSH44" i="48"/>
  <c r="QSG44" i="48"/>
  <c r="QSF44" i="48"/>
  <c r="QSE44" i="48"/>
  <c r="QSD44" i="48"/>
  <c r="QSC44" i="48"/>
  <c r="QSB44" i="48"/>
  <c r="QSA44" i="48"/>
  <c r="QRZ44" i="48"/>
  <c r="QRY44" i="48"/>
  <c r="QRX44" i="48"/>
  <c r="QRW44" i="48"/>
  <c r="QRV44" i="48"/>
  <c r="QRU44" i="48"/>
  <c r="QRT44" i="48"/>
  <c r="QRS44" i="48"/>
  <c r="QRR44" i="48"/>
  <c r="QRQ44" i="48"/>
  <c r="QRP44" i="48"/>
  <c r="QRO44" i="48"/>
  <c r="QRN44" i="48"/>
  <c r="QRM44" i="48"/>
  <c r="QRL44" i="48"/>
  <c r="QRK44" i="48"/>
  <c r="QRJ44" i="48"/>
  <c r="QRI44" i="48"/>
  <c r="QRH44" i="48"/>
  <c r="QRG44" i="48"/>
  <c r="QRF44" i="48"/>
  <c r="QRE44" i="48"/>
  <c r="QRD44" i="48"/>
  <c r="QRC44" i="48"/>
  <c r="QRB44" i="48"/>
  <c r="QRA44" i="48"/>
  <c r="QQZ44" i="48"/>
  <c r="QQY44" i="48"/>
  <c r="QQX44" i="48"/>
  <c r="QQW44" i="48"/>
  <c r="QQV44" i="48"/>
  <c r="QQU44" i="48"/>
  <c r="QQT44" i="48"/>
  <c r="QQS44" i="48"/>
  <c r="QQR44" i="48"/>
  <c r="QQQ44" i="48"/>
  <c r="QQP44" i="48"/>
  <c r="QQO44" i="48"/>
  <c r="QQN44" i="48"/>
  <c r="QQM44" i="48"/>
  <c r="QQL44" i="48"/>
  <c r="QQK44" i="48"/>
  <c r="QQJ44" i="48"/>
  <c r="QQI44" i="48"/>
  <c r="QQH44" i="48"/>
  <c r="QQG44" i="48"/>
  <c r="QQF44" i="48"/>
  <c r="QQE44" i="48"/>
  <c r="QQD44" i="48"/>
  <c r="QQC44" i="48"/>
  <c r="QQB44" i="48"/>
  <c r="QQA44" i="48"/>
  <c r="QPZ44" i="48"/>
  <c r="QPY44" i="48"/>
  <c r="QPX44" i="48"/>
  <c r="QPW44" i="48"/>
  <c r="QPV44" i="48"/>
  <c r="QPU44" i="48"/>
  <c r="QPT44" i="48"/>
  <c r="QPS44" i="48"/>
  <c r="QPR44" i="48"/>
  <c r="QPQ44" i="48"/>
  <c r="QPP44" i="48"/>
  <c r="QPO44" i="48"/>
  <c r="QPN44" i="48"/>
  <c r="QPM44" i="48"/>
  <c r="QPL44" i="48"/>
  <c r="QPK44" i="48"/>
  <c r="QPJ44" i="48"/>
  <c r="QPI44" i="48"/>
  <c r="QPH44" i="48"/>
  <c r="QPG44" i="48"/>
  <c r="QPF44" i="48"/>
  <c r="QPE44" i="48"/>
  <c r="QPD44" i="48"/>
  <c r="QPC44" i="48"/>
  <c r="QPB44" i="48"/>
  <c r="QPA44" i="48"/>
  <c r="QOZ44" i="48"/>
  <c r="QOY44" i="48"/>
  <c r="QOX44" i="48"/>
  <c r="QOW44" i="48"/>
  <c r="QOV44" i="48"/>
  <c r="QOU44" i="48"/>
  <c r="QOT44" i="48"/>
  <c r="QOS44" i="48"/>
  <c r="QOR44" i="48"/>
  <c r="QOQ44" i="48"/>
  <c r="QOP44" i="48"/>
  <c r="QOO44" i="48"/>
  <c r="QON44" i="48"/>
  <c r="QOM44" i="48"/>
  <c r="QOL44" i="48"/>
  <c r="QOK44" i="48"/>
  <c r="QOJ44" i="48"/>
  <c r="QOI44" i="48"/>
  <c r="QOH44" i="48"/>
  <c r="QOG44" i="48"/>
  <c r="QOF44" i="48"/>
  <c r="QOE44" i="48"/>
  <c r="QOD44" i="48"/>
  <c r="QOC44" i="48"/>
  <c r="QOB44" i="48"/>
  <c r="QOA44" i="48"/>
  <c r="QNZ44" i="48"/>
  <c r="QNY44" i="48"/>
  <c r="QNX44" i="48"/>
  <c r="QNW44" i="48"/>
  <c r="QNV44" i="48"/>
  <c r="QNU44" i="48"/>
  <c r="QNT44" i="48"/>
  <c r="QNS44" i="48"/>
  <c r="QNR44" i="48"/>
  <c r="QNQ44" i="48"/>
  <c r="QNP44" i="48"/>
  <c r="QNO44" i="48"/>
  <c r="QNN44" i="48"/>
  <c r="QNM44" i="48"/>
  <c r="QNL44" i="48"/>
  <c r="QNK44" i="48"/>
  <c r="QNJ44" i="48"/>
  <c r="QNI44" i="48"/>
  <c r="QNH44" i="48"/>
  <c r="QNG44" i="48"/>
  <c r="QNF44" i="48"/>
  <c r="QNE44" i="48"/>
  <c r="QND44" i="48"/>
  <c r="QNC44" i="48"/>
  <c r="QNB44" i="48"/>
  <c r="QNA44" i="48"/>
  <c r="QMZ44" i="48"/>
  <c r="QMY44" i="48"/>
  <c r="QMX44" i="48"/>
  <c r="QMW44" i="48"/>
  <c r="QMV44" i="48"/>
  <c r="QMU44" i="48"/>
  <c r="QMT44" i="48"/>
  <c r="QMS44" i="48"/>
  <c r="QMR44" i="48"/>
  <c r="QMQ44" i="48"/>
  <c r="QMP44" i="48"/>
  <c r="QMO44" i="48"/>
  <c r="QMN44" i="48"/>
  <c r="QMM44" i="48"/>
  <c r="QML44" i="48"/>
  <c r="QMK44" i="48"/>
  <c r="QMJ44" i="48"/>
  <c r="QMI44" i="48"/>
  <c r="QMH44" i="48"/>
  <c r="QMG44" i="48"/>
  <c r="QMF44" i="48"/>
  <c r="QME44" i="48"/>
  <c r="QMD44" i="48"/>
  <c r="QMC44" i="48"/>
  <c r="QMB44" i="48"/>
  <c r="QMA44" i="48"/>
  <c r="QLZ44" i="48"/>
  <c r="QLY44" i="48"/>
  <c r="QLX44" i="48"/>
  <c r="QLW44" i="48"/>
  <c r="QLV44" i="48"/>
  <c r="QLU44" i="48"/>
  <c r="QLT44" i="48"/>
  <c r="QLS44" i="48"/>
  <c r="QLR44" i="48"/>
  <c r="QLQ44" i="48"/>
  <c r="QLP44" i="48"/>
  <c r="QLO44" i="48"/>
  <c r="QLN44" i="48"/>
  <c r="QLM44" i="48"/>
  <c r="QLL44" i="48"/>
  <c r="QLK44" i="48"/>
  <c r="QLJ44" i="48"/>
  <c r="QLI44" i="48"/>
  <c r="QLH44" i="48"/>
  <c r="QLG44" i="48"/>
  <c r="QLF44" i="48"/>
  <c r="QLE44" i="48"/>
  <c r="QLD44" i="48"/>
  <c r="QLC44" i="48"/>
  <c r="QLB44" i="48"/>
  <c r="QLA44" i="48"/>
  <c r="QKZ44" i="48"/>
  <c r="QKY44" i="48"/>
  <c r="QKX44" i="48"/>
  <c r="QKW44" i="48"/>
  <c r="QKV44" i="48"/>
  <c r="QKU44" i="48"/>
  <c r="QKT44" i="48"/>
  <c r="QKS44" i="48"/>
  <c r="QKR44" i="48"/>
  <c r="QKQ44" i="48"/>
  <c r="QKP44" i="48"/>
  <c r="QKO44" i="48"/>
  <c r="QKN44" i="48"/>
  <c r="QKM44" i="48"/>
  <c r="QKL44" i="48"/>
  <c r="QKK44" i="48"/>
  <c r="QKJ44" i="48"/>
  <c r="QKI44" i="48"/>
  <c r="QKH44" i="48"/>
  <c r="QKG44" i="48"/>
  <c r="QKF44" i="48"/>
  <c r="QKE44" i="48"/>
  <c r="QKD44" i="48"/>
  <c r="QKC44" i="48"/>
  <c r="QKB44" i="48"/>
  <c r="QKA44" i="48"/>
  <c r="QJZ44" i="48"/>
  <c r="QJY44" i="48"/>
  <c r="QJX44" i="48"/>
  <c r="QJW44" i="48"/>
  <c r="QJV44" i="48"/>
  <c r="QJU44" i="48"/>
  <c r="QJT44" i="48"/>
  <c r="QJS44" i="48"/>
  <c r="QJR44" i="48"/>
  <c r="QJQ44" i="48"/>
  <c r="QJP44" i="48"/>
  <c r="QJO44" i="48"/>
  <c r="QJN44" i="48"/>
  <c r="QJM44" i="48"/>
  <c r="QJL44" i="48"/>
  <c r="QJK44" i="48"/>
  <c r="QJJ44" i="48"/>
  <c r="QJI44" i="48"/>
  <c r="QJH44" i="48"/>
  <c r="QJG44" i="48"/>
  <c r="QJF44" i="48"/>
  <c r="QJE44" i="48"/>
  <c r="QJD44" i="48"/>
  <c r="QJC44" i="48"/>
  <c r="QJB44" i="48"/>
  <c r="QJA44" i="48"/>
  <c r="QIZ44" i="48"/>
  <c r="QIY44" i="48"/>
  <c r="QIX44" i="48"/>
  <c r="QIW44" i="48"/>
  <c r="QIV44" i="48"/>
  <c r="QIU44" i="48"/>
  <c r="QIT44" i="48"/>
  <c r="QIS44" i="48"/>
  <c r="QIR44" i="48"/>
  <c r="QIQ44" i="48"/>
  <c r="QIP44" i="48"/>
  <c r="QIO44" i="48"/>
  <c r="QIN44" i="48"/>
  <c r="QIM44" i="48"/>
  <c r="QIL44" i="48"/>
  <c r="QIK44" i="48"/>
  <c r="QIJ44" i="48"/>
  <c r="QII44" i="48"/>
  <c r="QIH44" i="48"/>
  <c r="QIG44" i="48"/>
  <c r="QIF44" i="48"/>
  <c r="QIE44" i="48"/>
  <c r="QID44" i="48"/>
  <c r="QIC44" i="48"/>
  <c r="QIB44" i="48"/>
  <c r="QIA44" i="48"/>
  <c r="QHZ44" i="48"/>
  <c r="QHY44" i="48"/>
  <c r="QHX44" i="48"/>
  <c r="QHW44" i="48"/>
  <c r="QHV44" i="48"/>
  <c r="QHU44" i="48"/>
  <c r="QHT44" i="48"/>
  <c r="QHS44" i="48"/>
  <c r="QHR44" i="48"/>
  <c r="QHQ44" i="48"/>
  <c r="QHP44" i="48"/>
  <c r="QHO44" i="48"/>
  <c r="QHN44" i="48"/>
  <c r="QHM44" i="48"/>
  <c r="QHL44" i="48"/>
  <c r="QHK44" i="48"/>
  <c r="QHJ44" i="48"/>
  <c r="QHI44" i="48"/>
  <c r="QHH44" i="48"/>
  <c r="QHG44" i="48"/>
  <c r="QHF44" i="48"/>
  <c r="QHE44" i="48"/>
  <c r="QHD44" i="48"/>
  <c r="QHC44" i="48"/>
  <c r="QHB44" i="48"/>
  <c r="QHA44" i="48"/>
  <c r="QGZ44" i="48"/>
  <c r="QGY44" i="48"/>
  <c r="QGX44" i="48"/>
  <c r="QGW44" i="48"/>
  <c r="QGV44" i="48"/>
  <c r="QGU44" i="48"/>
  <c r="QGT44" i="48"/>
  <c r="QGS44" i="48"/>
  <c r="QGR44" i="48"/>
  <c r="QGQ44" i="48"/>
  <c r="QGP44" i="48"/>
  <c r="QGO44" i="48"/>
  <c r="QGN44" i="48"/>
  <c r="QGM44" i="48"/>
  <c r="QGL44" i="48"/>
  <c r="QGK44" i="48"/>
  <c r="QGJ44" i="48"/>
  <c r="QGI44" i="48"/>
  <c r="QGH44" i="48"/>
  <c r="QGG44" i="48"/>
  <c r="QGF44" i="48"/>
  <c r="QGE44" i="48"/>
  <c r="QGD44" i="48"/>
  <c r="QGC44" i="48"/>
  <c r="QGB44" i="48"/>
  <c r="QGA44" i="48"/>
  <c r="QFZ44" i="48"/>
  <c r="QFY44" i="48"/>
  <c r="QFX44" i="48"/>
  <c r="QFW44" i="48"/>
  <c r="QFV44" i="48"/>
  <c r="QFU44" i="48"/>
  <c r="QFT44" i="48"/>
  <c r="QFS44" i="48"/>
  <c r="QFR44" i="48"/>
  <c r="QFQ44" i="48"/>
  <c r="QFP44" i="48"/>
  <c r="QFO44" i="48"/>
  <c r="QFN44" i="48"/>
  <c r="QFM44" i="48"/>
  <c r="QFL44" i="48"/>
  <c r="QFK44" i="48"/>
  <c r="QFJ44" i="48"/>
  <c r="QFI44" i="48"/>
  <c r="QFH44" i="48"/>
  <c r="QFG44" i="48"/>
  <c r="QFF44" i="48"/>
  <c r="QFE44" i="48"/>
  <c r="QFD44" i="48"/>
  <c r="QFC44" i="48"/>
  <c r="QFB44" i="48"/>
  <c r="QFA44" i="48"/>
  <c r="QEZ44" i="48"/>
  <c r="QEY44" i="48"/>
  <c r="QEX44" i="48"/>
  <c r="QEW44" i="48"/>
  <c r="QEV44" i="48"/>
  <c r="QEU44" i="48"/>
  <c r="QET44" i="48"/>
  <c r="QES44" i="48"/>
  <c r="QER44" i="48"/>
  <c r="QEQ44" i="48"/>
  <c r="QEP44" i="48"/>
  <c r="QEO44" i="48"/>
  <c r="QEN44" i="48"/>
  <c r="QEM44" i="48"/>
  <c r="QEL44" i="48"/>
  <c r="QEK44" i="48"/>
  <c r="QEJ44" i="48"/>
  <c r="QEI44" i="48"/>
  <c r="QEH44" i="48"/>
  <c r="QEG44" i="48"/>
  <c r="QEF44" i="48"/>
  <c r="QEE44" i="48"/>
  <c r="QED44" i="48"/>
  <c r="QEC44" i="48"/>
  <c r="QEB44" i="48"/>
  <c r="QEA44" i="48"/>
  <c r="QDZ44" i="48"/>
  <c r="QDY44" i="48"/>
  <c r="QDX44" i="48"/>
  <c r="QDW44" i="48"/>
  <c r="QDV44" i="48"/>
  <c r="QDU44" i="48"/>
  <c r="QDT44" i="48"/>
  <c r="QDS44" i="48"/>
  <c r="QDR44" i="48"/>
  <c r="QDQ44" i="48"/>
  <c r="QDP44" i="48"/>
  <c r="QDO44" i="48"/>
  <c r="QDN44" i="48"/>
  <c r="QDM44" i="48"/>
  <c r="QDL44" i="48"/>
  <c r="QDK44" i="48"/>
  <c r="QDJ44" i="48"/>
  <c r="QDI44" i="48"/>
  <c r="QDH44" i="48"/>
  <c r="QDG44" i="48"/>
  <c r="QDF44" i="48"/>
  <c r="QDE44" i="48"/>
  <c r="QDD44" i="48"/>
  <c r="QDC44" i="48"/>
  <c r="QDB44" i="48"/>
  <c r="QDA44" i="48"/>
  <c r="QCZ44" i="48"/>
  <c r="QCY44" i="48"/>
  <c r="QCX44" i="48"/>
  <c r="QCW44" i="48"/>
  <c r="QCV44" i="48"/>
  <c r="QCU44" i="48"/>
  <c r="QCT44" i="48"/>
  <c r="QCS44" i="48"/>
  <c r="QCR44" i="48"/>
  <c r="QCQ44" i="48"/>
  <c r="QCP44" i="48"/>
  <c r="QCO44" i="48"/>
  <c r="QCN44" i="48"/>
  <c r="QCM44" i="48"/>
  <c r="QCL44" i="48"/>
  <c r="QCK44" i="48"/>
  <c r="QCJ44" i="48"/>
  <c r="QCI44" i="48"/>
  <c r="QCH44" i="48"/>
  <c r="QCG44" i="48"/>
  <c r="QCF44" i="48"/>
  <c r="QCE44" i="48"/>
  <c r="QCD44" i="48"/>
  <c r="QCC44" i="48"/>
  <c r="QCB44" i="48"/>
  <c r="QCA44" i="48"/>
  <c r="QBZ44" i="48"/>
  <c r="QBY44" i="48"/>
  <c r="QBX44" i="48"/>
  <c r="QBW44" i="48"/>
  <c r="QBV44" i="48"/>
  <c r="QBU44" i="48"/>
  <c r="QBT44" i="48"/>
  <c r="QBS44" i="48"/>
  <c r="QBR44" i="48"/>
  <c r="QBQ44" i="48"/>
  <c r="QBP44" i="48"/>
  <c r="QBO44" i="48"/>
  <c r="QBN44" i="48"/>
  <c r="QBM44" i="48"/>
  <c r="QBL44" i="48"/>
  <c r="QBK44" i="48"/>
  <c r="QBJ44" i="48"/>
  <c r="QBI44" i="48"/>
  <c r="QBH44" i="48"/>
  <c r="QBG44" i="48"/>
  <c r="QBF44" i="48"/>
  <c r="QBE44" i="48"/>
  <c r="QBD44" i="48"/>
  <c r="QBC44" i="48"/>
  <c r="QBB44" i="48"/>
  <c r="QBA44" i="48"/>
  <c r="QAZ44" i="48"/>
  <c r="QAY44" i="48"/>
  <c r="QAX44" i="48"/>
  <c r="QAW44" i="48"/>
  <c r="QAV44" i="48"/>
  <c r="QAU44" i="48"/>
  <c r="QAT44" i="48"/>
  <c r="QAS44" i="48"/>
  <c r="QAR44" i="48"/>
  <c r="QAQ44" i="48"/>
  <c r="QAP44" i="48"/>
  <c r="QAO44" i="48"/>
  <c r="QAN44" i="48"/>
  <c r="QAM44" i="48"/>
  <c r="QAL44" i="48"/>
  <c r="QAK44" i="48"/>
  <c r="QAJ44" i="48"/>
  <c r="QAI44" i="48"/>
  <c r="QAH44" i="48"/>
  <c r="QAG44" i="48"/>
  <c r="QAF44" i="48"/>
  <c r="QAE44" i="48"/>
  <c r="QAD44" i="48"/>
  <c r="QAC44" i="48"/>
  <c r="QAB44" i="48"/>
  <c r="QAA44" i="48"/>
  <c r="PZZ44" i="48"/>
  <c r="PZY44" i="48"/>
  <c r="PZX44" i="48"/>
  <c r="PZW44" i="48"/>
  <c r="PZV44" i="48"/>
  <c r="PZU44" i="48"/>
  <c r="PZT44" i="48"/>
  <c r="PZS44" i="48"/>
  <c r="PZR44" i="48"/>
  <c r="PZQ44" i="48"/>
  <c r="PZP44" i="48"/>
  <c r="PZO44" i="48"/>
  <c r="PZN44" i="48"/>
  <c r="PZM44" i="48"/>
  <c r="PZL44" i="48"/>
  <c r="PZK44" i="48"/>
  <c r="PZJ44" i="48"/>
  <c r="PZI44" i="48"/>
  <c r="PZH44" i="48"/>
  <c r="PZG44" i="48"/>
  <c r="PZF44" i="48"/>
  <c r="PZE44" i="48"/>
  <c r="PZD44" i="48"/>
  <c r="PZC44" i="48"/>
  <c r="PZB44" i="48"/>
  <c r="PZA44" i="48"/>
  <c r="PYZ44" i="48"/>
  <c r="PYY44" i="48"/>
  <c r="PYX44" i="48"/>
  <c r="PYW44" i="48"/>
  <c r="PYV44" i="48"/>
  <c r="PYU44" i="48"/>
  <c r="PYT44" i="48"/>
  <c r="PYS44" i="48"/>
  <c r="PYR44" i="48"/>
  <c r="PYQ44" i="48"/>
  <c r="PYP44" i="48"/>
  <c r="PYO44" i="48"/>
  <c r="PYN44" i="48"/>
  <c r="PYM44" i="48"/>
  <c r="PYL44" i="48"/>
  <c r="PYK44" i="48"/>
  <c r="PYJ44" i="48"/>
  <c r="PYI44" i="48"/>
  <c r="PYH44" i="48"/>
  <c r="PYG44" i="48"/>
  <c r="PYF44" i="48"/>
  <c r="PYE44" i="48"/>
  <c r="PYD44" i="48"/>
  <c r="PYC44" i="48"/>
  <c r="PYB44" i="48"/>
  <c r="PYA44" i="48"/>
  <c r="PXZ44" i="48"/>
  <c r="PXY44" i="48"/>
  <c r="PXX44" i="48"/>
  <c r="PXW44" i="48"/>
  <c r="PXV44" i="48"/>
  <c r="PXU44" i="48"/>
  <c r="PXT44" i="48"/>
  <c r="PXS44" i="48"/>
  <c r="PXR44" i="48"/>
  <c r="PXQ44" i="48"/>
  <c r="PXP44" i="48"/>
  <c r="PXO44" i="48"/>
  <c r="PXN44" i="48"/>
  <c r="PXM44" i="48"/>
  <c r="PXL44" i="48"/>
  <c r="PXK44" i="48"/>
  <c r="PXJ44" i="48"/>
  <c r="PXI44" i="48"/>
  <c r="PXH44" i="48"/>
  <c r="PXG44" i="48"/>
  <c r="PXF44" i="48"/>
  <c r="PXE44" i="48"/>
  <c r="PXD44" i="48"/>
  <c r="PXC44" i="48"/>
  <c r="PXB44" i="48"/>
  <c r="PXA44" i="48"/>
  <c r="PWZ44" i="48"/>
  <c r="PWY44" i="48"/>
  <c r="PWX44" i="48"/>
  <c r="PWW44" i="48"/>
  <c r="PWV44" i="48"/>
  <c r="PWU44" i="48"/>
  <c r="PWT44" i="48"/>
  <c r="PWS44" i="48"/>
  <c r="PWR44" i="48"/>
  <c r="PWQ44" i="48"/>
  <c r="PWP44" i="48"/>
  <c r="PWO44" i="48"/>
  <c r="PWN44" i="48"/>
  <c r="PWM44" i="48"/>
  <c r="PWL44" i="48"/>
  <c r="PWK44" i="48"/>
  <c r="PWJ44" i="48"/>
  <c r="PWI44" i="48"/>
  <c r="PWH44" i="48"/>
  <c r="PWG44" i="48"/>
  <c r="PWF44" i="48"/>
  <c r="PWE44" i="48"/>
  <c r="PWD44" i="48"/>
  <c r="PWC44" i="48"/>
  <c r="PWB44" i="48"/>
  <c r="PWA44" i="48"/>
  <c r="PVZ44" i="48"/>
  <c r="PVY44" i="48"/>
  <c r="PVX44" i="48"/>
  <c r="PVW44" i="48"/>
  <c r="PVV44" i="48"/>
  <c r="PVU44" i="48"/>
  <c r="PVT44" i="48"/>
  <c r="PVS44" i="48"/>
  <c r="PVR44" i="48"/>
  <c r="PVQ44" i="48"/>
  <c r="PVP44" i="48"/>
  <c r="PVO44" i="48"/>
  <c r="PVN44" i="48"/>
  <c r="PVM44" i="48"/>
  <c r="PVL44" i="48"/>
  <c r="PVK44" i="48"/>
  <c r="PVJ44" i="48"/>
  <c r="PVI44" i="48"/>
  <c r="PVH44" i="48"/>
  <c r="PVG44" i="48"/>
  <c r="PVF44" i="48"/>
  <c r="PVE44" i="48"/>
  <c r="PVD44" i="48"/>
  <c r="PVC44" i="48"/>
  <c r="PVB44" i="48"/>
  <c r="PVA44" i="48"/>
  <c r="PUZ44" i="48"/>
  <c r="PUY44" i="48"/>
  <c r="PUX44" i="48"/>
  <c r="PUW44" i="48"/>
  <c r="PUV44" i="48"/>
  <c r="PUU44" i="48"/>
  <c r="PUT44" i="48"/>
  <c r="PUS44" i="48"/>
  <c r="PUR44" i="48"/>
  <c r="PUQ44" i="48"/>
  <c r="PUP44" i="48"/>
  <c r="PUO44" i="48"/>
  <c r="PUN44" i="48"/>
  <c r="PUM44" i="48"/>
  <c r="PUL44" i="48"/>
  <c r="PUK44" i="48"/>
  <c r="PUJ44" i="48"/>
  <c r="PUI44" i="48"/>
  <c r="PUH44" i="48"/>
  <c r="PUG44" i="48"/>
  <c r="PUF44" i="48"/>
  <c r="PUE44" i="48"/>
  <c r="PUD44" i="48"/>
  <c r="PUC44" i="48"/>
  <c r="PUB44" i="48"/>
  <c r="PUA44" i="48"/>
  <c r="PTZ44" i="48"/>
  <c r="PTY44" i="48"/>
  <c r="PTX44" i="48"/>
  <c r="PTW44" i="48"/>
  <c r="PTV44" i="48"/>
  <c r="PTU44" i="48"/>
  <c r="PTT44" i="48"/>
  <c r="PTS44" i="48"/>
  <c r="PTR44" i="48"/>
  <c r="PTQ44" i="48"/>
  <c r="PTP44" i="48"/>
  <c r="PTO44" i="48"/>
  <c r="PTN44" i="48"/>
  <c r="PTM44" i="48"/>
  <c r="PTL44" i="48"/>
  <c r="PTK44" i="48"/>
  <c r="PTJ44" i="48"/>
  <c r="PTI44" i="48"/>
  <c r="PTH44" i="48"/>
  <c r="PTG44" i="48"/>
  <c r="PTF44" i="48"/>
  <c r="PTE44" i="48"/>
  <c r="PTD44" i="48"/>
  <c r="PTC44" i="48"/>
  <c r="PTB44" i="48"/>
  <c r="PTA44" i="48"/>
  <c r="PSZ44" i="48"/>
  <c r="PSY44" i="48"/>
  <c r="PSX44" i="48"/>
  <c r="PSW44" i="48"/>
  <c r="PSV44" i="48"/>
  <c r="PSU44" i="48"/>
  <c r="PST44" i="48"/>
  <c r="PSS44" i="48"/>
  <c r="PSR44" i="48"/>
  <c r="PSQ44" i="48"/>
  <c r="PSP44" i="48"/>
  <c r="PSO44" i="48"/>
  <c r="PSN44" i="48"/>
  <c r="PSM44" i="48"/>
  <c r="PSL44" i="48"/>
  <c r="PSK44" i="48"/>
  <c r="PSJ44" i="48"/>
  <c r="PSI44" i="48"/>
  <c r="PSH44" i="48"/>
  <c r="PSG44" i="48"/>
  <c r="PSF44" i="48"/>
  <c r="PSE44" i="48"/>
  <c r="PSD44" i="48"/>
  <c r="PSC44" i="48"/>
  <c r="PSB44" i="48"/>
  <c r="PSA44" i="48"/>
  <c r="PRZ44" i="48"/>
  <c r="PRY44" i="48"/>
  <c r="PRX44" i="48"/>
  <c r="PRW44" i="48"/>
  <c r="PRV44" i="48"/>
  <c r="PRU44" i="48"/>
  <c r="PRT44" i="48"/>
  <c r="PRS44" i="48"/>
  <c r="PRR44" i="48"/>
  <c r="PRQ44" i="48"/>
  <c r="PRP44" i="48"/>
  <c r="PRO44" i="48"/>
  <c r="PRN44" i="48"/>
  <c r="PRM44" i="48"/>
  <c r="PRL44" i="48"/>
  <c r="PRK44" i="48"/>
  <c r="PRJ44" i="48"/>
  <c r="PRI44" i="48"/>
  <c r="PRH44" i="48"/>
  <c r="PRG44" i="48"/>
  <c r="PRF44" i="48"/>
  <c r="PRE44" i="48"/>
  <c r="PRD44" i="48"/>
  <c r="PRC44" i="48"/>
  <c r="PRB44" i="48"/>
  <c r="PRA44" i="48"/>
  <c r="PQZ44" i="48"/>
  <c r="PQY44" i="48"/>
  <c r="PQX44" i="48"/>
  <c r="PQW44" i="48"/>
  <c r="PQV44" i="48"/>
  <c r="PQU44" i="48"/>
  <c r="PQT44" i="48"/>
  <c r="PQS44" i="48"/>
  <c r="PQR44" i="48"/>
  <c r="PQQ44" i="48"/>
  <c r="PQP44" i="48"/>
  <c r="PQO44" i="48"/>
  <c r="PQN44" i="48"/>
  <c r="PQM44" i="48"/>
  <c r="PQL44" i="48"/>
  <c r="PQK44" i="48"/>
  <c r="PQJ44" i="48"/>
  <c r="PQI44" i="48"/>
  <c r="PQH44" i="48"/>
  <c r="PQG44" i="48"/>
  <c r="PQF44" i="48"/>
  <c r="PQE44" i="48"/>
  <c r="PQD44" i="48"/>
  <c r="PQC44" i="48"/>
  <c r="PQB44" i="48"/>
  <c r="PQA44" i="48"/>
  <c r="PPZ44" i="48"/>
  <c r="PPY44" i="48"/>
  <c r="PPX44" i="48"/>
  <c r="PPW44" i="48"/>
  <c r="PPV44" i="48"/>
  <c r="PPU44" i="48"/>
  <c r="PPT44" i="48"/>
  <c r="PPS44" i="48"/>
  <c r="PPR44" i="48"/>
  <c r="PPQ44" i="48"/>
  <c r="PPP44" i="48"/>
  <c r="PPO44" i="48"/>
  <c r="PPN44" i="48"/>
  <c r="PPM44" i="48"/>
  <c r="PPL44" i="48"/>
  <c r="PPK44" i="48"/>
  <c r="PPJ44" i="48"/>
  <c r="PPI44" i="48"/>
  <c r="PPH44" i="48"/>
  <c r="PPG44" i="48"/>
  <c r="PPF44" i="48"/>
  <c r="PPE44" i="48"/>
  <c r="PPD44" i="48"/>
  <c r="PPC44" i="48"/>
  <c r="PPB44" i="48"/>
  <c r="PPA44" i="48"/>
  <c r="POZ44" i="48"/>
  <c r="POY44" i="48"/>
  <c r="POX44" i="48"/>
  <c r="POW44" i="48"/>
  <c r="POV44" i="48"/>
  <c r="POU44" i="48"/>
  <c r="POT44" i="48"/>
  <c r="POS44" i="48"/>
  <c r="POR44" i="48"/>
  <c r="POQ44" i="48"/>
  <c r="POP44" i="48"/>
  <c r="POO44" i="48"/>
  <c r="PON44" i="48"/>
  <c r="POM44" i="48"/>
  <c r="POL44" i="48"/>
  <c r="POK44" i="48"/>
  <c r="POJ44" i="48"/>
  <c r="POI44" i="48"/>
  <c r="POH44" i="48"/>
  <c r="POG44" i="48"/>
  <c r="POF44" i="48"/>
  <c r="POE44" i="48"/>
  <c r="POD44" i="48"/>
  <c r="POC44" i="48"/>
  <c r="POB44" i="48"/>
  <c r="POA44" i="48"/>
  <c r="PNZ44" i="48"/>
  <c r="PNY44" i="48"/>
  <c r="PNX44" i="48"/>
  <c r="PNW44" i="48"/>
  <c r="PNV44" i="48"/>
  <c r="PNU44" i="48"/>
  <c r="PNT44" i="48"/>
  <c r="PNS44" i="48"/>
  <c r="PNR44" i="48"/>
  <c r="PNQ44" i="48"/>
  <c r="PNP44" i="48"/>
  <c r="PNO44" i="48"/>
  <c r="PNN44" i="48"/>
  <c r="PNM44" i="48"/>
  <c r="PNL44" i="48"/>
  <c r="PNK44" i="48"/>
  <c r="PNJ44" i="48"/>
  <c r="PNI44" i="48"/>
  <c r="PNH44" i="48"/>
  <c r="PNG44" i="48"/>
  <c r="PNF44" i="48"/>
  <c r="PNE44" i="48"/>
  <c r="PND44" i="48"/>
  <c r="PNC44" i="48"/>
  <c r="PNB44" i="48"/>
  <c r="PNA44" i="48"/>
  <c r="PMZ44" i="48"/>
  <c r="PMY44" i="48"/>
  <c r="PMX44" i="48"/>
  <c r="PMW44" i="48"/>
  <c r="PMV44" i="48"/>
  <c r="PMU44" i="48"/>
  <c r="PMT44" i="48"/>
  <c r="PMS44" i="48"/>
  <c r="PMR44" i="48"/>
  <c r="PMQ44" i="48"/>
  <c r="PMP44" i="48"/>
  <c r="PMO44" i="48"/>
  <c r="PMN44" i="48"/>
  <c r="PMM44" i="48"/>
  <c r="PML44" i="48"/>
  <c r="PMK44" i="48"/>
  <c r="PMJ44" i="48"/>
  <c r="PMI44" i="48"/>
  <c r="PMH44" i="48"/>
  <c r="PMG44" i="48"/>
  <c r="PMF44" i="48"/>
  <c r="PME44" i="48"/>
  <c r="PMD44" i="48"/>
  <c r="PMC44" i="48"/>
  <c r="PMB44" i="48"/>
  <c r="PMA44" i="48"/>
  <c r="PLZ44" i="48"/>
  <c r="PLY44" i="48"/>
  <c r="PLX44" i="48"/>
  <c r="PLW44" i="48"/>
  <c r="PLV44" i="48"/>
  <c r="PLU44" i="48"/>
  <c r="PLT44" i="48"/>
  <c r="PLS44" i="48"/>
  <c r="PLR44" i="48"/>
  <c r="PLQ44" i="48"/>
  <c r="PLP44" i="48"/>
  <c r="PLO44" i="48"/>
  <c r="PLN44" i="48"/>
  <c r="PLM44" i="48"/>
  <c r="PLL44" i="48"/>
  <c r="PLK44" i="48"/>
  <c r="PLJ44" i="48"/>
  <c r="PLI44" i="48"/>
  <c r="PLH44" i="48"/>
  <c r="PLG44" i="48"/>
  <c r="PLF44" i="48"/>
  <c r="PLE44" i="48"/>
  <c r="PLD44" i="48"/>
  <c r="PLC44" i="48"/>
  <c r="PLB44" i="48"/>
  <c r="PLA44" i="48"/>
  <c r="PKZ44" i="48"/>
  <c r="PKY44" i="48"/>
  <c r="PKX44" i="48"/>
  <c r="PKW44" i="48"/>
  <c r="PKV44" i="48"/>
  <c r="PKU44" i="48"/>
  <c r="PKT44" i="48"/>
  <c r="PKS44" i="48"/>
  <c r="PKR44" i="48"/>
  <c r="PKQ44" i="48"/>
  <c r="PKP44" i="48"/>
  <c r="PKO44" i="48"/>
  <c r="PKN44" i="48"/>
  <c r="PKM44" i="48"/>
  <c r="PKL44" i="48"/>
  <c r="PKK44" i="48"/>
  <c r="PKJ44" i="48"/>
  <c r="PKI44" i="48"/>
  <c r="PKH44" i="48"/>
  <c r="PKG44" i="48"/>
  <c r="PKF44" i="48"/>
  <c r="PKE44" i="48"/>
  <c r="PKD44" i="48"/>
  <c r="PKC44" i="48"/>
  <c r="PKB44" i="48"/>
  <c r="PKA44" i="48"/>
  <c r="PJZ44" i="48"/>
  <c r="PJY44" i="48"/>
  <c r="PJX44" i="48"/>
  <c r="PJW44" i="48"/>
  <c r="PJV44" i="48"/>
  <c r="PJU44" i="48"/>
  <c r="PJT44" i="48"/>
  <c r="PJS44" i="48"/>
  <c r="PJR44" i="48"/>
  <c r="PJQ44" i="48"/>
  <c r="PJP44" i="48"/>
  <c r="PJO44" i="48"/>
  <c r="PJN44" i="48"/>
  <c r="PJM44" i="48"/>
  <c r="PJL44" i="48"/>
  <c r="PJK44" i="48"/>
  <c r="PJJ44" i="48"/>
  <c r="PJI44" i="48"/>
  <c r="PJH44" i="48"/>
  <c r="PJG44" i="48"/>
  <c r="PJF44" i="48"/>
  <c r="PJE44" i="48"/>
  <c r="PJD44" i="48"/>
  <c r="PJC44" i="48"/>
  <c r="PJB44" i="48"/>
  <c r="PJA44" i="48"/>
  <c r="PIZ44" i="48"/>
  <c r="PIY44" i="48"/>
  <c r="PIX44" i="48"/>
  <c r="PIW44" i="48"/>
  <c r="PIV44" i="48"/>
  <c r="PIU44" i="48"/>
  <c r="PIT44" i="48"/>
  <c r="PIS44" i="48"/>
  <c r="PIR44" i="48"/>
  <c r="PIQ44" i="48"/>
  <c r="PIP44" i="48"/>
  <c r="PIO44" i="48"/>
  <c r="PIN44" i="48"/>
  <c r="PIM44" i="48"/>
  <c r="PIL44" i="48"/>
  <c r="PIK44" i="48"/>
  <c r="PIJ44" i="48"/>
  <c r="PII44" i="48"/>
  <c r="PIH44" i="48"/>
  <c r="PIG44" i="48"/>
  <c r="PIF44" i="48"/>
  <c r="PIE44" i="48"/>
  <c r="PID44" i="48"/>
  <c r="PIC44" i="48"/>
  <c r="PIB44" i="48"/>
  <c r="PIA44" i="48"/>
  <c r="PHZ44" i="48"/>
  <c r="PHY44" i="48"/>
  <c r="PHX44" i="48"/>
  <c r="PHW44" i="48"/>
  <c r="PHV44" i="48"/>
  <c r="PHU44" i="48"/>
  <c r="PHT44" i="48"/>
  <c r="PHS44" i="48"/>
  <c r="PHR44" i="48"/>
  <c r="PHQ44" i="48"/>
  <c r="PHP44" i="48"/>
  <c r="PHO44" i="48"/>
  <c r="PHN44" i="48"/>
  <c r="PHM44" i="48"/>
  <c r="PHL44" i="48"/>
  <c r="PHK44" i="48"/>
  <c r="PHJ44" i="48"/>
  <c r="PHI44" i="48"/>
  <c r="PHH44" i="48"/>
  <c r="PHG44" i="48"/>
  <c r="PHF44" i="48"/>
  <c r="PHE44" i="48"/>
  <c r="PHD44" i="48"/>
  <c r="PHC44" i="48"/>
  <c r="PHB44" i="48"/>
  <c r="PHA44" i="48"/>
  <c r="PGZ44" i="48"/>
  <c r="PGY44" i="48"/>
  <c r="PGX44" i="48"/>
  <c r="PGW44" i="48"/>
  <c r="PGV44" i="48"/>
  <c r="PGU44" i="48"/>
  <c r="PGT44" i="48"/>
  <c r="PGS44" i="48"/>
  <c r="PGR44" i="48"/>
  <c r="PGQ44" i="48"/>
  <c r="PGP44" i="48"/>
  <c r="PGO44" i="48"/>
  <c r="PGN44" i="48"/>
  <c r="PGM44" i="48"/>
  <c r="PGL44" i="48"/>
  <c r="PGK44" i="48"/>
  <c r="PGJ44" i="48"/>
  <c r="PGI44" i="48"/>
  <c r="PGH44" i="48"/>
  <c r="PGG44" i="48"/>
  <c r="PGF44" i="48"/>
  <c r="PGE44" i="48"/>
  <c r="PGD44" i="48"/>
  <c r="PGC44" i="48"/>
  <c r="PGB44" i="48"/>
  <c r="PGA44" i="48"/>
  <c r="PFZ44" i="48"/>
  <c r="PFY44" i="48"/>
  <c r="PFX44" i="48"/>
  <c r="PFW44" i="48"/>
  <c r="PFV44" i="48"/>
  <c r="PFU44" i="48"/>
  <c r="PFT44" i="48"/>
  <c r="PFS44" i="48"/>
  <c r="PFR44" i="48"/>
  <c r="PFQ44" i="48"/>
  <c r="PFP44" i="48"/>
  <c r="PFO44" i="48"/>
  <c r="PFN44" i="48"/>
  <c r="PFM44" i="48"/>
  <c r="PFL44" i="48"/>
  <c r="PFK44" i="48"/>
  <c r="PFJ44" i="48"/>
  <c r="PFI44" i="48"/>
  <c r="PFH44" i="48"/>
  <c r="PFG44" i="48"/>
  <c r="PFF44" i="48"/>
  <c r="PFE44" i="48"/>
  <c r="PFD44" i="48"/>
  <c r="PFC44" i="48"/>
  <c r="PFB44" i="48"/>
  <c r="PFA44" i="48"/>
  <c r="PEZ44" i="48"/>
  <c r="PEY44" i="48"/>
  <c r="PEX44" i="48"/>
  <c r="PEW44" i="48"/>
  <c r="PEV44" i="48"/>
  <c r="PEU44" i="48"/>
  <c r="PET44" i="48"/>
  <c r="PES44" i="48"/>
  <c r="PER44" i="48"/>
  <c r="PEQ44" i="48"/>
  <c r="PEP44" i="48"/>
  <c r="PEO44" i="48"/>
  <c r="PEN44" i="48"/>
  <c r="PEM44" i="48"/>
  <c r="PEL44" i="48"/>
  <c r="PEK44" i="48"/>
  <c r="PEJ44" i="48"/>
  <c r="PEI44" i="48"/>
  <c r="PEH44" i="48"/>
  <c r="PEG44" i="48"/>
  <c r="PEF44" i="48"/>
  <c r="PEE44" i="48"/>
  <c r="PED44" i="48"/>
  <c r="PEC44" i="48"/>
  <c r="PEB44" i="48"/>
  <c r="PEA44" i="48"/>
  <c r="PDZ44" i="48"/>
  <c r="PDY44" i="48"/>
  <c r="PDX44" i="48"/>
  <c r="PDW44" i="48"/>
  <c r="PDV44" i="48"/>
  <c r="PDU44" i="48"/>
  <c r="PDT44" i="48"/>
  <c r="PDS44" i="48"/>
  <c r="PDR44" i="48"/>
  <c r="PDQ44" i="48"/>
  <c r="PDP44" i="48"/>
  <c r="PDO44" i="48"/>
  <c r="PDN44" i="48"/>
  <c r="PDM44" i="48"/>
  <c r="PDL44" i="48"/>
  <c r="PDK44" i="48"/>
  <c r="PDJ44" i="48"/>
  <c r="PDI44" i="48"/>
  <c r="PDH44" i="48"/>
  <c r="PDG44" i="48"/>
  <c r="PDF44" i="48"/>
  <c r="PDE44" i="48"/>
  <c r="PDD44" i="48"/>
  <c r="PDC44" i="48"/>
  <c r="PDB44" i="48"/>
  <c r="PDA44" i="48"/>
  <c r="PCZ44" i="48"/>
  <c r="PCY44" i="48"/>
  <c r="PCX44" i="48"/>
  <c r="PCW44" i="48"/>
  <c r="PCV44" i="48"/>
  <c r="PCU44" i="48"/>
  <c r="PCT44" i="48"/>
  <c r="PCS44" i="48"/>
  <c r="PCR44" i="48"/>
  <c r="PCQ44" i="48"/>
  <c r="PCP44" i="48"/>
  <c r="PCO44" i="48"/>
  <c r="PCN44" i="48"/>
  <c r="PCM44" i="48"/>
  <c r="PCL44" i="48"/>
  <c r="PCK44" i="48"/>
  <c r="PCJ44" i="48"/>
  <c r="PCI44" i="48"/>
  <c r="PCH44" i="48"/>
  <c r="PCG44" i="48"/>
  <c r="PCF44" i="48"/>
  <c r="PCE44" i="48"/>
  <c r="PCD44" i="48"/>
  <c r="PCC44" i="48"/>
  <c r="PCB44" i="48"/>
  <c r="PCA44" i="48"/>
  <c r="PBZ44" i="48"/>
  <c r="PBY44" i="48"/>
  <c r="PBX44" i="48"/>
  <c r="PBW44" i="48"/>
  <c r="PBV44" i="48"/>
  <c r="PBU44" i="48"/>
  <c r="PBT44" i="48"/>
  <c r="PBS44" i="48"/>
  <c r="PBR44" i="48"/>
  <c r="PBQ44" i="48"/>
  <c r="PBP44" i="48"/>
  <c r="PBO44" i="48"/>
  <c r="PBN44" i="48"/>
  <c r="PBM44" i="48"/>
  <c r="PBL44" i="48"/>
  <c r="PBK44" i="48"/>
  <c r="PBJ44" i="48"/>
  <c r="PBI44" i="48"/>
  <c r="PBH44" i="48"/>
  <c r="PBG44" i="48"/>
  <c r="PBF44" i="48"/>
  <c r="PBE44" i="48"/>
  <c r="PBD44" i="48"/>
  <c r="PBC44" i="48"/>
  <c r="PBB44" i="48"/>
  <c r="PBA44" i="48"/>
  <c r="PAZ44" i="48"/>
  <c r="PAY44" i="48"/>
  <c r="PAX44" i="48"/>
  <c r="PAW44" i="48"/>
  <c r="PAV44" i="48"/>
  <c r="PAU44" i="48"/>
  <c r="PAT44" i="48"/>
  <c r="PAS44" i="48"/>
  <c r="PAR44" i="48"/>
  <c r="PAQ44" i="48"/>
  <c r="PAP44" i="48"/>
  <c r="PAO44" i="48"/>
  <c r="PAN44" i="48"/>
  <c r="PAM44" i="48"/>
  <c r="PAL44" i="48"/>
  <c r="PAK44" i="48"/>
  <c r="PAJ44" i="48"/>
  <c r="PAI44" i="48"/>
  <c r="PAH44" i="48"/>
  <c r="PAG44" i="48"/>
  <c r="PAF44" i="48"/>
  <c r="PAE44" i="48"/>
  <c r="PAD44" i="48"/>
  <c r="PAC44" i="48"/>
  <c r="PAB44" i="48"/>
  <c r="PAA44" i="48"/>
  <c r="OZZ44" i="48"/>
  <c r="OZY44" i="48"/>
  <c r="OZX44" i="48"/>
  <c r="OZW44" i="48"/>
  <c r="OZV44" i="48"/>
  <c r="OZU44" i="48"/>
  <c r="OZT44" i="48"/>
  <c r="OZS44" i="48"/>
  <c r="OZR44" i="48"/>
  <c r="OZQ44" i="48"/>
  <c r="OZP44" i="48"/>
  <c r="OZO44" i="48"/>
  <c r="OZN44" i="48"/>
  <c r="OZM44" i="48"/>
  <c r="OZL44" i="48"/>
  <c r="OZK44" i="48"/>
  <c r="OZJ44" i="48"/>
  <c r="OZI44" i="48"/>
  <c r="OZH44" i="48"/>
  <c r="OZG44" i="48"/>
  <c r="OZF44" i="48"/>
  <c r="OZE44" i="48"/>
  <c r="OZD44" i="48"/>
  <c r="OZC44" i="48"/>
  <c r="OZB44" i="48"/>
  <c r="OZA44" i="48"/>
  <c r="OYZ44" i="48"/>
  <c r="OYY44" i="48"/>
  <c r="OYX44" i="48"/>
  <c r="OYW44" i="48"/>
  <c r="OYV44" i="48"/>
  <c r="OYU44" i="48"/>
  <c r="OYT44" i="48"/>
  <c r="OYS44" i="48"/>
  <c r="OYR44" i="48"/>
  <c r="OYQ44" i="48"/>
  <c r="OYP44" i="48"/>
  <c r="OYO44" i="48"/>
  <c r="OYN44" i="48"/>
  <c r="OYM44" i="48"/>
  <c r="OYL44" i="48"/>
  <c r="OYK44" i="48"/>
  <c r="OYJ44" i="48"/>
  <c r="OYI44" i="48"/>
  <c r="OYH44" i="48"/>
  <c r="OYG44" i="48"/>
  <c r="OYF44" i="48"/>
  <c r="OYE44" i="48"/>
  <c r="OYD44" i="48"/>
  <c r="OYC44" i="48"/>
  <c r="OYB44" i="48"/>
  <c r="OYA44" i="48"/>
  <c r="OXZ44" i="48"/>
  <c r="OXY44" i="48"/>
  <c r="OXX44" i="48"/>
  <c r="OXW44" i="48"/>
  <c r="OXV44" i="48"/>
  <c r="OXU44" i="48"/>
  <c r="OXT44" i="48"/>
  <c r="OXS44" i="48"/>
  <c r="OXR44" i="48"/>
  <c r="OXQ44" i="48"/>
  <c r="OXP44" i="48"/>
  <c r="OXO44" i="48"/>
  <c r="OXN44" i="48"/>
  <c r="OXM44" i="48"/>
  <c r="OXL44" i="48"/>
  <c r="OXK44" i="48"/>
  <c r="OXJ44" i="48"/>
  <c r="OXI44" i="48"/>
  <c r="OXH44" i="48"/>
  <c r="OXG44" i="48"/>
  <c r="OXF44" i="48"/>
  <c r="OXE44" i="48"/>
  <c r="OXD44" i="48"/>
  <c r="OXC44" i="48"/>
  <c r="OXB44" i="48"/>
  <c r="OXA44" i="48"/>
  <c r="OWZ44" i="48"/>
  <c r="OWY44" i="48"/>
  <c r="OWX44" i="48"/>
  <c r="OWW44" i="48"/>
  <c r="OWV44" i="48"/>
  <c r="OWU44" i="48"/>
  <c r="OWT44" i="48"/>
  <c r="OWS44" i="48"/>
  <c r="OWR44" i="48"/>
  <c r="OWQ44" i="48"/>
  <c r="OWP44" i="48"/>
  <c r="OWO44" i="48"/>
  <c r="OWN44" i="48"/>
  <c r="OWM44" i="48"/>
  <c r="OWL44" i="48"/>
  <c r="OWK44" i="48"/>
  <c r="OWJ44" i="48"/>
  <c r="OWI44" i="48"/>
  <c r="OWH44" i="48"/>
  <c r="OWG44" i="48"/>
  <c r="OWF44" i="48"/>
  <c r="OWE44" i="48"/>
  <c r="OWD44" i="48"/>
  <c r="OWC44" i="48"/>
  <c r="OWB44" i="48"/>
  <c r="OWA44" i="48"/>
  <c r="OVZ44" i="48"/>
  <c r="OVY44" i="48"/>
  <c r="OVX44" i="48"/>
  <c r="OVW44" i="48"/>
  <c r="OVV44" i="48"/>
  <c r="OVU44" i="48"/>
  <c r="OVT44" i="48"/>
  <c r="OVS44" i="48"/>
  <c r="OVR44" i="48"/>
  <c r="OVQ44" i="48"/>
  <c r="OVP44" i="48"/>
  <c r="OVO44" i="48"/>
  <c r="OVN44" i="48"/>
  <c r="OVM44" i="48"/>
  <c r="OVL44" i="48"/>
  <c r="OVK44" i="48"/>
  <c r="OVJ44" i="48"/>
  <c r="OVI44" i="48"/>
  <c r="OVH44" i="48"/>
  <c r="OVG44" i="48"/>
  <c r="OVF44" i="48"/>
  <c r="OVE44" i="48"/>
  <c r="OVD44" i="48"/>
  <c r="OVC44" i="48"/>
  <c r="OVB44" i="48"/>
  <c r="OVA44" i="48"/>
  <c r="OUZ44" i="48"/>
  <c r="OUY44" i="48"/>
  <c r="OUX44" i="48"/>
  <c r="OUW44" i="48"/>
  <c r="OUV44" i="48"/>
  <c r="OUU44" i="48"/>
  <c r="OUT44" i="48"/>
  <c r="OUS44" i="48"/>
  <c r="OUR44" i="48"/>
  <c r="OUQ44" i="48"/>
  <c r="OUP44" i="48"/>
  <c r="OUO44" i="48"/>
  <c r="OUN44" i="48"/>
  <c r="OUM44" i="48"/>
  <c r="OUL44" i="48"/>
  <c r="OUK44" i="48"/>
  <c r="OUJ44" i="48"/>
  <c r="OUI44" i="48"/>
  <c r="OUH44" i="48"/>
  <c r="OUG44" i="48"/>
  <c r="OUF44" i="48"/>
  <c r="OUE44" i="48"/>
  <c r="OUD44" i="48"/>
  <c r="OUC44" i="48"/>
  <c r="OUB44" i="48"/>
  <c r="OUA44" i="48"/>
  <c r="OTZ44" i="48"/>
  <c r="OTY44" i="48"/>
  <c r="OTX44" i="48"/>
  <c r="OTW44" i="48"/>
  <c r="OTV44" i="48"/>
  <c r="OTU44" i="48"/>
  <c r="OTT44" i="48"/>
  <c r="OTS44" i="48"/>
  <c r="OTR44" i="48"/>
  <c r="OTQ44" i="48"/>
  <c r="OTP44" i="48"/>
  <c r="OTO44" i="48"/>
  <c r="OTN44" i="48"/>
  <c r="OTM44" i="48"/>
  <c r="OTL44" i="48"/>
  <c r="OTK44" i="48"/>
  <c r="OTJ44" i="48"/>
  <c r="OTI44" i="48"/>
  <c r="OTH44" i="48"/>
  <c r="OTG44" i="48"/>
  <c r="OTF44" i="48"/>
  <c r="OTE44" i="48"/>
  <c r="OTD44" i="48"/>
  <c r="OTC44" i="48"/>
  <c r="OTB44" i="48"/>
  <c r="OTA44" i="48"/>
  <c r="OSZ44" i="48"/>
  <c r="OSY44" i="48"/>
  <c r="OSX44" i="48"/>
  <c r="OSW44" i="48"/>
  <c r="OSV44" i="48"/>
  <c r="OSU44" i="48"/>
  <c r="OST44" i="48"/>
  <c r="OSS44" i="48"/>
  <c r="OSR44" i="48"/>
  <c r="OSQ44" i="48"/>
  <c r="OSP44" i="48"/>
  <c r="OSO44" i="48"/>
  <c r="OSN44" i="48"/>
  <c r="OSM44" i="48"/>
  <c r="OSL44" i="48"/>
  <c r="OSK44" i="48"/>
  <c r="OSJ44" i="48"/>
  <c r="OSI44" i="48"/>
  <c r="OSH44" i="48"/>
  <c r="OSG44" i="48"/>
  <c r="OSF44" i="48"/>
  <c r="OSE44" i="48"/>
  <c r="OSD44" i="48"/>
  <c r="OSC44" i="48"/>
  <c r="OSB44" i="48"/>
  <c r="OSA44" i="48"/>
  <c r="ORZ44" i="48"/>
  <c r="ORY44" i="48"/>
  <c r="ORX44" i="48"/>
  <c r="ORW44" i="48"/>
  <c r="ORV44" i="48"/>
  <c r="ORU44" i="48"/>
  <c r="ORT44" i="48"/>
  <c r="ORS44" i="48"/>
  <c r="ORR44" i="48"/>
  <c r="ORQ44" i="48"/>
  <c r="ORP44" i="48"/>
  <c r="ORO44" i="48"/>
  <c r="ORN44" i="48"/>
  <c r="ORM44" i="48"/>
  <c r="ORL44" i="48"/>
  <c r="ORK44" i="48"/>
  <c r="ORJ44" i="48"/>
  <c r="ORI44" i="48"/>
  <c r="ORH44" i="48"/>
  <c r="ORG44" i="48"/>
  <c r="ORF44" i="48"/>
  <c r="ORE44" i="48"/>
  <c r="ORD44" i="48"/>
  <c r="ORC44" i="48"/>
  <c r="ORB44" i="48"/>
  <c r="ORA44" i="48"/>
  <c r="OQZ44" i="48"/>
  <c r="OQY44" i="48"/>
  <c r="OQX44" i="48"/>
  <c r="OQW44" i="48"/>
  <c r="OQV44" i="48"/>
  <c r="OQU44" i="48"/>
  <c r="OQT44" i="48"/>
  <c r="OQS44" i="48"/>
  <c r="OQR44" i="48"/>
  <c r="OQQ44" i="48"/>
  <c r="OQP44" i="48"/>
  <c r="OQO44" i="48"/>
  <c r="OQN44" i="48"/>
  <c r="OQM44" i="48"/>
  <c r="OQL44" i="48"/>
  <c r="OQK44" i="48"/>
  <c r="OQJ44" i="48"/>
  <c r="OQI44" i="48"/>
  <c r="OQH44" i="48"/>
  <c r="OQG44" i="48"/>
  <c r="OQF44" i="48"/>
  <c r="OQE44" i="48"/>
  <c r="OQD44" i="48"/>
  <c r="OQC44" i="48"/>
  <c r="OQB44" i="48"/>
  <c r="OQA44" i="48"/>
  <c r="OPZ44" i="48"/>
  <c r="OPY44" i="48"/>
  <c r="OPX44" i="48"/>
  <c r="OPW44" i="48"/>
  <c r="OPV44" i="48"/>
  <c r="OPU44" i="48"/>
  <c r="OPT44" i="48"/>
  <c r="OPS44" i="48"/>
  <c r="OPR44" i="48"/>
  <c r="OPQ44" i="48"/>
  <c r="OPP44" i="48"/>
  <c r="OPO44" i="48"/>
  <c r="OPN44" i="48"/>
  <c r="OPM44" i="48"/>
  <c r="OPL44" i="48"/>
  <c r="OPK44" i="48"/>
  <c r="OPJ44" i="48"/>
  <c r="OPI44" i="48"/>
  <c r="OPH44" i="48"/>
  <c r="OPG44" i="48"/>
  <c r="OPF44" i="48"/>
  <c r="OPE44" i="48"/>
  <c r="OPD44" i="48"/>
  <c r="OPC44" i="48"/>
  <c r="OPB44" i="48"/>
  <c r="OPA44" i="48"/>
  <c r="OOZ44" i="48"/>
  <c r="OOY44" i="48"/>
  <c r="OOX44" i="48"/>
  <c r="OOW44" i="48"/>
  <c r="OOV44" i="48"/>
  <c r="OOU44" i="48"/>
  <c r="OOT44" i="48"/>
  <c r="OOS44" i="48"/>
  <c r="OOR44" i="48"/>
  <c r="OOQ44" i="48"/>
  <c r="OOP44" i="48"/>
  <c r="OOO44" i="48"/>
  <c r="OON44" i="48"/>
  <c r="OOM44" i="48"/>
  <c r="OOL44" i="48"/>
  <c r="OOK44" i="48"/>
  <c r="OOJ44" i="48"/>
  <c r="OOI44" i="48"/>
  <c r="OOH44" i="48"/>
  <c r="OOG44" i="48"/>
  <c r="OOF44" i="48"/>
  <c r="OOE44" i="48"/>
  <c r="OOD44" i="48"/>
  <c r="OOC44" i="48"/>
  <c r="OOB44" i="48"/>
  <c r="OOA44" i="48"/>
  <c r="ONZ44" i="48"/>
  <c r="ONY44" i="48"/>
  <c r="ONX44" i="48"/>
  <c r="ONW44" i="48"/>
  <c r="ONV44" i="48"/>
  <c r="ONU44" i="48"/>
  <c r="ONT44" i="48"/>
  <c r="ONS44" i="48"/>
  <c r="ONR44" i="48"/>
  <c r="ONQ44" i="48"/>
  <c r="ONP44" i="48"/>
  <c r="ONO44" i="48"/>
  <c r="ONN44" i="48"/>
  <c r="ONM44" i="48"/>
  <c r="ONL44" i="48"/>
  <c r="ONK44" i="48"/>
  <c r="ONJ44" i="48"/>
  <c r="ONI44" i="48"/>
  <c r="ONH44" i="48"/>
  <c r="ONG44" i="48"/>
  <c r="ONF44" i="48"/>
  <c r="ONE44" i="48"/>
  <c r="OND44" i="48"/>
  <c r="ONC44" i="48"/>
  <c r="ONB44" i="48"/>
  <c r="ONA44" i="48"/>
  <c r="OMZ44" i="48"/>
  <c r="OMY44" i="48"/>
  <c r="OMX44" i="48"/>
  <c r="OMW44" i="48"/>
  <c r="OMV44" i="48"/>
  <c r="OMU44" i="48"/>
  <c r="OMT44" i="48"/>
  <c r="OMS44" i="48"/>
  <c r="OMR44" i="48"/>
  <c r="OMQ44" i="48"/>
  <c r="OMP44" i="48"/>
  <c r="OMO44" i="48"/>
  <c r="OMN44" i="48"/>
  <c r="OMM44" i="48"/>
  <c r="OML44" i="48"/>
  <c r="OMK44" i="48"/>
  <c r="OMJ44" i="48"/>
  <c r="OMI44" i="48"/>
  <c r="OMH44" i="48"/>
  <c r="OMG44" i="48"/>
  <c r="OMF44" i="48"/>
  <c r="OME44" i="48"/>
  <c r="OMD44" i="48"/>
  <c r="OMC44" i="48"/>
  <c r="OMB44" i="48"/>
  <c r="OMA44" i="48"/>
  <c r="OLZ44" i="48"/>
  <c r="OLY44" i="48"/>
  <c r="OLX44" i="48"/>
  <c r="OLW44" i="48"/>
  <c r="OLV44" i="48"/>
  <c r="OLU44" i="48"/>
  <c r="OLT44" i="48"/>
  <c r="OLS44" i="48"/>
  <c r="OLR44" i="48"/>
  <c r="OLQ44" i="48"/>
  <c r="OLP44" i="48"/>
  <c r="OLO44" i="48"/>
  <c r="OLN44" i="48"/>
  <c r="OLM44" i="48"/>
  <c r="OLL44" i="48"/>
  <c r="OLK44" i="48"/>
  <c r="OLJ44" i="48"/>
  <c r="OLI44" i="48"/>
  <c r="OLH44" i="48"/>
  <c r="OLG44" i="48"/>
  <c r="OLF44" i="48"/>
  <c r="OLE44" i="48"/>
  <c r="OLD44" i="48"/>
  <c r="OLC44" i="48"/>
  <c r="OLB44" i="48"/>
  <c r="OLA44" i="48"/>
  <c r="OKZ44" i="48"/>
  <c r="OKY44" i="48"/>
  <c r="OKX44" i="48"/>
  <c r="OKW44" i="48"/>
  <c r="OKV44" i="48"/>
  <c r="OKU44" i="48"/>
  <c r="OKT44" i="48"/>
  <c r="OKS44" i="48"/>
  <c r="OKR44" i="48"/>
  <c r="OKQ44" i="48"/>
  <c r="OKP44" i="48"/>
  <c r="OKO44" i="48"/>
  <c r="OKN44" i="48"/>
  <c r="OKM44" i="48"/>
  <c r="OKL44" i="48"/>
  <c r="OKK44" i="48"/>
  <c r="OKJ44" i="48"/>
  <c r="OKI44" i="48"/>
  <c r="OKH44" i="48"/>
  <c r="OKG44" i="48"/>
  <c r="OKF44" i="48"/>
  <c r="OKE44" i="48"/>
  <c r="OKD44" i="48"/>
  <c r="OKC44" i="48"/>
  <c r="OKB44" i="48"/>
  <c r="OKA44" i="48"/>
  <c r="OJZ44" i="48"/>
  <c r="OJY44" i="48"/>
  <c r="OJX44" i="48"/>
  <c r="OJW44" i="48"/>
  <c r="OJV44" i="48"/>
  <c r="OJU44" i="48"/>
  <c r="OJT44" i="48"/>
  <c r="OJS44" i="48"/>
  <c r="OJR44" i="48"/>
  <c r="OJQ44" i="48"/>
  <c r="OJP44" i="48"/>
  <c r="OJO44" i="48"/>
  <c r="OJN44" i="48"/>
  <c r="OJM44" i="48"/>
  <c r="OJL44" i="48"/>
  <c r="OJK44" i="48"/>
  <c r="OJJ44" i="48"/>
  <c r="OJI44" i="48"/>
  <c r="OJH44" i="48"/>
  <c r="OJG44" i="48"/>
  <c r="OJF44" i="48"/>
  <c r="OJE44" i="48"/>
  <c r="OJD44" i="48"/>
  <c r="OJC44" i="48"/>
  <c r="OJB44" i="48"/>
  <c r="OJA44" i="48"/>
  <c r="OIZ44" i="48"/>
  <c r="OIY44" i="48"/>
  <c r="OIX44" i="48"/>
  <c r="OIW44" i="48"/>
  <c r="OIV44" i="48"/>
  <c r="OIU44" i="48"/>
  <c r="OIT44" i="48"/>
  <c r="OIS44" i="48"/>
  <c r="OIR44" i="48"/>
  <c r="OIQ44" i="48"/>
  <c r="OIP44" i="48"/>
  <c r="OIO44" i="48"/>
  <c r="OIN44" i="48"/>
  <c r="OIM44" i="48"/>
  <c r="OIL44" i="48"/>
  <c r="OIK44" i="48"/>
  <c r="OIJ44" i="48"/>
  <c r="OII44" i="48"/>
  <c r="OIH44" i="48"/>
  <c r="OIG44" i="48"/>
  <c r="OIF44" i="48"/>
  <c r="OIE44" i="48"/>
  <c r="OID44" i="48"/>
  <c r="OIC44" i="48"/>
  <c r="OIB44" i="48"/>
  <c r="OIA44" i="48"/>
  <c r="OHZ44" i="48"/>
  <c r="OHY44" i="48"/>
  <c r="OHX44" i="48"/>
  <c r="OHW44" i="48"/>
  <c r="OHV44" i="48"/>
  <c r="OHU44" i="48"/>
  <c r="OHT44" i="48"/>
  <c r="OHS44" i="48"/>
  <c r="OHR44" i="48"/>
  <c r="OHQ44" i="48"/>
  <c r="OHP44" i="48"/>
  <c r="OHO44" i="48"/>
  <c r="OHN44" i="48"/>
  <c r="OHM44" i="48"/>
  <c r="OHL44" i="48"/>
  <c r="OHK44" i="48"/>
  <c r="OHJ44" i="48"/>
  <c r="OHI44" i="48"/>
  <c r="OHH44" i="48"/>
  <c r="OHG44" i="48"/>
  <c r="OHF44" i="48"/>
  <c r="OHE44" i="48"/>
  <c r="OHD44" i="48"/>
  <c r="OHC44" i="48"/>
  <c r="OHB44" i="48"/>
  <c r="OHA44" i="48"/>
  <c r="OGZ44" i="48"/>
  <c r="OGY44" i="48"/>
  <c r="OGX44" i="48"/>
  <c r="OGW44" i="48"/>
  <c r="OGV44" i="48"/>
  <c r="OGU44" i="48"/>
  <c r="OGT44" i="48"/>
  <c r="OGS44" i="48"/>
  <c r="OGR44" i="48"/>
  <c r="OGQ44" i="48"/>
  <c r="OGP44" i="48"/>
  <c r="OGO44" i="48"/>
  <c r="OGN44" i="48"/>
  <c r="OGM44" i="48"/>
  <c r="OGL44" i="48"/>
  <c r="OGK44" i="48"/>
  <c r="OGJ44" i="48"/>
  <c r="OGI44" i="48"/>
  <c r="OGH44" i="48"/>
  <c r="OGG44" i="48"/>
  <c r="OGF44" i="48"/>
  <c r="OGE44" i="48"/>
  <c r="OGD44" i="48"/>
  <c r="OGC44" i="48"/>
  <c r="OGB44" i="48"/>
  <c r="OGA44" i="48"/>
  <c r="OFZ44" i="48"/>
  <c r="OFY44" i="48"/>
  <c r="OFX44" i="48"/>
  <c r="OFW44" i="48"/>
  <c r="OFV44" i="48"/>
  <c r="OFU44" i="48"/>
  <c r="OFT44" i="48"/>
  <c r="OFS44" i="48"/>
  <c r="OFR44" i="48"/>
  <c r="OFQ44" i="48"/>
  <c r="OFP44" i="48"/>
  <c r="OFO44" i="48"/>
  <c r="OFN44" i="48"/>
  <c r="OFM44" i="48"/>
  <c r="OFL44" i="48"/>
  <c r="OFK44" i="48"/>
  <c r="OFJ44" i="48"/>
  <c r="OFI44" i="48"/>
  <c r="OFH44" i="48"/>
  <c r="OFG44" i="48"/>
  <c r="OFF44" i="48"/>
  <c r="OFE44" i="48"/>
  <c r="OFD44" i="48"/>
  <c r="OFC44" i="48"/>
  <c r="OFB44" i="48"/>
  <c r="OFA44" i="48"/>
  <c r="OEZ44" i="48"/>
  <c r="OEY44" i="48"/>
  <c r="OEX44" i="48"/>
  <c r="OEW44" i="48"/>
  <c r="OEV44" i="48"/>
  <c r="OEU44" i="48"/>
  <c r="OET44" i="48"/>
  <c r="OES44" i="48"/>
  <c r="OER44" i="48"/>
  <c r="OEQ44" i="48"/>
  <c r="OEP44" i="48"/>
  <c r="OEO44" i="48"/>
  <c r="OEN44" i="48"/>
  <c r="OEM44" i="48"/>
  <c r="OEL44" i="48"/>
  <c r="OEK44" i="48"/>
  <c r="OEJ44" i="48"/>
  <c r="OEI44" i="48"/>
  <c r="OEH44" i="48"/>
  <c r="OEG44" i="48"/>
  <c r="OEF44" i="48"/>
  <c r="OEE44" i="48"/>
  <c r="OED44" i="48"/>
  <c r="OEC44" i="48"/>
  <c r="OEB44" i="48"/>
  <c r="OEA44" i="48"/>
  <c r="ODZ44" i="48"/>
  <c r="ODY44" i="48"/>
  <c r="ODX44" i="48"/>
  <c r="ODW44" i="48"/>
  <c r="ODV44" i="48"/>
  <c r="ODU44" i="48"/>
  <c r="ODT44" i="48"/>
  <c r="ODS44" i="48"/>
  <c r="ODR44" i="48"/>
  <c r="ODQ44" i="48"/>
  <c r="ODP44" i="48"/>
  <c r="ODO44" i="48"/>
  <c r="ODN44" i="48"/>
  <c r="ODM44" i="48"/>
  <c r="ODL44" i="48"/>
  <c r="ODK44" i="48"/>
  <c r="ODJ44" i="48"/>
  <c r="ODI44" i="48"/>
  <c r="ODH44" i="48"/>
  <c r="ODG44" i="48"/>
  <c r="ODF44" i="48"/>
  <c r="ODE44" i="48"/>
  <c r="ODD44" i="48"/>
  <c r="ODC44" i="48"/>
  <c r="ODB44" i="48"/>
  <c r="ODA44" i="48"/>
  <c r="OCZ44" i="48"/>
  <c r="OCY44" i="48"/>
  <c r="OCX44" i="48"/>
  <c r="OCW44" i="48"/>
  <c r="OCV44" i="48"/>
  <c r="OCU44" i="48"/>
  <c r="OCT44" i="48"/>
  <c r="OCS44" i="48"/>
  <c r="OCR44" i="48"/>
  <c r="OCQ44" i="48"/>
  <c r="OCP44" i="48"/>
  <c r="OCO44" i="48"/>
  <c r="OCN44" i="48"/>
  <c r="OCM44" i="48"/>
  <c r="OCL44" i="48"/>
  <c r="OCK44" i="48"/>
  <c r="OCJ44" i="48"/>
  <c r="OCI44" i="48"/>
  <c r="OCH44" i="48"/>
  <c r="OCG44" i="48"/>
  <c r="OCF44" i="48"/>
  <c r="OCE44" i="48"/>
  <c r="OCD44" i="48"/>
  <c r="OCC44" i="48"/>
  <c r="OCB44" i="48"/>
  <c r="OCA44" i="48"/>
  <c r="OBZ44" i="48"/>
  <c r="OBY44" i="48"/>
  <c r="OBX44" i="48"/>
  <c r="OBW44" i="48"/>
  <c r="OBV44" i="48"/>
  <c r="OBU44" i="48"/>
  <c r="OBT44" i="48"/>
  <c r="OBS44" i="48"/>
  <c r="OBR44" i="48"/>
  <c r="OBQ44" i="48"/>
  <c r="OBP44" i="48"/>
  <c r="OBO44" i="48"/>
  <c r="OBN44" i="48"/>
  <c r="OBM44" i="48"/>
  <c r="OBL44" i="48"/>
  <c r="OBK44" i="48"/>
  <c r="OBJ44" i="48"/>
  <c r="OBI44" i="48"/>
  <c r="OBH44" i="48"/>
  <c r="OBG44" i="48"/>
  <c r="OBF44" i="48"/>
  <c r="OBE44" i="48"/>
  <c r="OBD44" i="48"/>
  <c r="OBC44" i="48"/>
  <c r="OBB44" i="48"/>
  <c r="OBA44" i="48"/>
  <c r="OAZ44" i="48"/>
  <c r="OAY44" i="48"/>
  <c r="OAX44" i="48"/>
  <c r="OAW44" i="48"/>
  <c r="OAV44" i="48"/>
  <c r="OAU44" i="48"/>
  <c r="OAT44" i="48"/>
  <c r="OAS44" i="48"/>
  <c r="OAR44" i="48"/>
  <c r="OAQ44" i="48"/>
  <c r="OAP44" i="48"/>
  <c r="OAO44" i="48"/>
  <c r="OAN44" i="48"/>
  <c r="OAM44" i="48"/>
  <c r="OAL44" i="48"/>
  <c r="OAK44" i="48"/>
  <c r="OAJ44" i="48"/>
  <c r="OAI44" i="48"/>
  <c r="OAH44" i="48"/>
  <c r="OAG44" i="48"/>
  <c r="OAF44" i="48"/>
  <c r="OAE44" i="48"/>
  <c r="OAD44" i="48"/>
  <c r="OAC44" i="48"/>
  <c r="OAB44" i="48"/>
  <c r="OAA44" i="48"/>
  <c r="NZZ44" i="48"/>
  <c r="NZY44" i="48"/>
  <c r="NZX44" i="48"/>
  <c r="NZW44" i="48"/>
  <c r="NZV44" i="48"/>
  <c r="NZU44" i="48"/>
  <c r="NZT44" i="48"/>
  <c r="NZS44" i="48"/>
  <c r="NZR44" i="48"/>
  <c r="NZQ44" i="48"/>
  <c r="NZP44" i="48"/>
  <c r="NZO44" i="48"/>
  <c r="NZN44" i="48"/>
  <c r="NZM44" i="48"/>
  <c r="NZL44" i="48"/>
  <c r="NZK44" i="48"/>
  <c r="NZJ44" i="48"/>
  <c r="NZI44" i="48"/>
  <c r="NZH44" i="48"/>
  <c r="NZG44" i="48"/>
  <c r="NZF44" i="48"/>
  <c r="NZE44" i="48"/>
  <c r="NZD44" i="48"/>
  <c r="NZC44" i="48"/>
  <c r="NZB44" i="48"/>
  <c r="NZA44" i="48"/>
  <c r="NYZ44" i="48"/>
  <c r="NYY44" i="48"/>
  <c r="NYX44" i="48"/>
  <c r="NYW44" i="48"/>
  <c r="NYV44" i="48"/>
  <c r="NYU44" i="48"/>
  <c r="NYT44" i="48"/>
  <c r="NYS44" i="48"/>
  <c r="NYR44" i="48"/>
  <c r="NYQ44" i="48"/>
  <c r="NYP44" i="48"/>
  <c r="NYO44" i="48"/>
  <c r="NYN44" i="48"/>
  <c r="NYM44" i="48"/>
  <c r="NYL44" i="48"/>
  <c r="NYK44" i="48"/>
  <c r="NYJ44" i="48"/>
  <c r="NYI44" i="48"/>
  <c r="NYH44" i="48"/>
  <c r="NYG44" i="48"/>
  <c r="NYF44" i="48"/>
  <c r="NYE44" i="48"/>
  <c r="NYD44" i="48"/>
  <c r="NYC44" i="48"/>
  <c r="NYB44" i="48"/>
  <c r="NYA44" i="48"/>
  <c r="NXZ44" i="48"/>
  <c r="NXY44" i="48"/>
  <c r="NXX44" i="48"/>
  <c r="NXW44" i="48"/>
  <c r="NXV44" i="48"/>
  <c r="NXU44" i="48"/>
  <c r="NXT44" i="48"/>
  <c r="NXS44" i="48"/>
  <c r="NXR44" i="48"/>
  <c r="NXQ44" i="48"/>
  <c r="NXP44" i="48"/>
  <c r="NXO44" i="48"/>
  <c r="NXN44" i="48"/>
  <c r="NXM44" i="48"/>
  <c r="NXL44" i="48"/>
  <c r="NXK44" i="48"/>
  <c r="NXJ44" i="48"/>
  <c r="NXI44" i="48"/>
  <c r="NXH44" i="48"/>
  <c r="NXG44" i="48"/>
  <c r="NXF44" i="48"/>
  <c r="NXE44" i="48"/>
  <c r="NXD44" i="48"/>
  <c r="NXC44" i="48"/>
  <c r="NXB44" i="48"/>
  <c r="NXA44" i="48"/>
  <c r="NWZ44" i="48"/>
  <c r="NWY44" i="48"/>
  <c r="NWX44" i="48"/>
  <c r="NWW44" i="48"/>
  <c r="NWV44" i="48"/>
  <c r="NWU44" i="48"/>
  <c r="NWT44" i="48"/>
  <c r="NWS44" i="48"/>
  <c r="NWR44" i="48"/>
  <c r="NWQ44" i="48"/>
  <c r="NWP44" i="48"/>
  <c r="NWO44" i="48"/>
  <c r="NWN44" i="48"/>
  <c r="NWM44" i="48"/>
  <c r="NWL44" i="48"/>
  <c r="NWK44" i="48"/>
  <c r="NWJ44" i="48"/>
  <c r="NWI44" i="48"/>
  <c r="NWH44" i="48"/>
  <c r="NWG44" i="48"/>
  <c r="NWF44" i="48"/>
  <c r="NWE44" i="48"/>
  <c r="NWD44" i="48"/>
  <c r="NWC44" i="48"/>
  <c r="NWB44" i="48"/>
  <c r="NWA44" i="48"/>
  <c r="NVZ44" i="48"/>
  <c r="NVY44" i="48"/>
  <c r="NVX44" i="48"/>
  <c r="NVW44" i="48"/>
  <c r="NVV44" i="48"/>
  <c r="NVU44" i="48"/>
  <c r="NVT44" i="48"/>
  <c r="NVS44" i="48"/>
  <c r="NVR44" i="48"/>
  <c r="NVQ44" i="48"/>
  <c r="NVP44" i="48"/>
  <c r="NVO44" i="48"/>
  <c r="NVN44" i="48"/>
  <c r="NVM44" i="48"/>
  <c r="NVL44" i="48"/>
  <c r="NVK44" i="48"/>
  <c r="NVJ44" i="48"/>
  <c r="NVI44" i="48"/>
  <c r="NVH44" i="48"/>
  <c r="NVG44" i="48"/>
  <c r="NVF44" i="48"/>
  <c r="NVE44" i="48"/>
  <c r="NVD44" i="48"/>
  <c r="NVC44" i="48"/>
  <c r="NVB44" i="48"/>
  <c r="NVA44" i="48"/>
  <c r="NUZ44" i="48"/>
  <c r="NUY44" i="48"/>
  <c r="NUX44" i="48"/>
  <c r="NUW44" i="48"/>
  <c r="NUV44" i="48"/>
  <c r="NUU44" i="48"/>
  <c r="NUT44" i="48"/>
  <c r="NUS44" i="48"/>
  <c r="NUR44" i="48"/>
  <c r="NUQ44" i="48"/>
  <c r="NUP44" i="48"/>
  <c r="NUO44" i="48"/>
  <c r="NUN44" i="48"/>
  <c r="NUM44" i="48"/>
  <c r="NUL44" i="48"/>
  <c r="NUK44" i="48"/>
  <c r="NUJ44" i="48"/>
  <c r="NUI44" i="48"/>
  <c r="NUH44" i="48"/>
  <c r="NUG44" i="48"/>
  <c r="NUF44" i="48"/>
  <c r="NUE44" i="48"/>
  <c r="NUD44" i="48"/>
  <c r="NUC44" i="48"/>
  <c r="NUB44" i="48"/>
  <c r="NUA44" i="48"/>
  <c r="NTZ44" i="48"/>
  <c r="NTY44" i="48"/>
  <c r="NTX44" i="48"/>
  <c r="NTW44" i="48"/>
  <c r="NTV44" i="48"/>
  <c r="NTU44" i="48"/>
  <c r="NTT44" i="48"/>
  <c r="NTS44" i="48"/>
  <c r="NTR44" i="48"/>
  <c r="NTQ44" i="48"/>
  <c r="NTP44" i="48"/>
  <c r="NTO44" i="48"/>
  <c r="NTN44" i="48"/>
  <c r="NTM44" i="48"/>
  <c r="NTL44" i="48"/>
  <c r="NTK44" i="48"/>
  <c r="NTJ44" i="48"/>
  <c r="NTI44" i="48"/>
  <c r="NTH44" i="48"/>
  <c r="NTG44" i="48"/>
  <c r="NTF44" i="48"/>
  <c r="NTE44" i="48"/>
  <c r="NTD44" i="48"/>
  <c r="NTC44" i="48"/>
  <c r="NTB44" i="48"/>
  <c r="NTA44" i="48"/>
  <c r="NSZ44" i="48"/>
  <c r="NSY44" i="48"/>
  <c r="NSX44" i="48"/>
  <c r="NSW44" i="48"/>
  <c r="NSV44" i="48"/>
  <c r="NSU44" i="48"/>
  <c r="NST44" i="48"/>
  <c r="NSS44" i="48"/>
  <c r="NSR44" i="48"/>
  <c r="NSQ44" i="48"/>
  <c r="NSP44" i="48"/>
  <c r="NSO44" i="48"/>
  <c r="NSN44" i="48"/>
  <c r="NSM44" i="48"/>
  <c r="NSL44" i="48"/>
  <c r="NSK44" i="48"/>
  <c r="NSJ44" i="48"/>
  <c r="NSI44" i="48"/>
  <c r="NSH44" i="48"/>
  <c r="NSG44" i="48"/>
  <c r="NSF44" i="48"/>
  <c r="NSE44" i="48"/>
  <c r="NSD44" i="48"/>
  <c r="NSC44" i="48"/>
  <c r="NSB44" i="48"/>
  <c r="NSA44" i="48"/>
  <c r="NRZ44" i="48"/>
  <c r="NRY44" i="48"/>
  <c r="NRX44" i="48"/>
  <c r="NRW44" i="48"/>
  <c r="NRV44" i="48"/>
  <c r="NRU44" i="48"/>
  <c r="NRT44" i="48"/>
  <c r="NRS44" i="48"/>
  <c r="NRR44" i="48"/>
  <c r="NRQ44" i="48"/>
  <c r="NRP44" i="48"/>
  <c r="NRO44" i="48"/>
  <c r="NRN44" i="48"/>
  <c r="NRM44" i="48"/>
  <c r="NRL44" i="48"/>
  <c r="NRK44" i="48"/>
  <c r="NRJ44" i="48"/>
  <c r="NRI44" i="48"/>
  <c r="NRH44" i="48"/>
  <c r="NRG44" i="48"/>
  <c r="NRF44" i="48"/>
  <c r="NRE44" i="48"/>
  <c r="NRD44" i="48"/>
  <c r="NRC44" i="48"/>
  <c r="NRB44" i="48"/>
  <c r="NRA44" i="48"/>
  <c r="NQZ44" i="48"/>
  <c r="NQY44" i="48"/>
  <c r="NQX44" i="48"/>
  <c r="NQW44" i="48"/>
  <c r="NQV44" i="48"/>
  <c r="NQU44" i="48"/>
  <c r="NQT44" i="48"/>
  <c r="NQS44" i="48"/>
  <c r="NQR44" i="48"/>
  <c r="NQQ44" i="48"/>
  <c r="NQP44" i="48"/>
  <c r="NQO44" i="48"/>
  <c r="NQN44" i="48"/>
  <c r="NQM44" i="48"/>
  <c r="NQL44" i="48"/>
  <c r="NQK44" i="48"/>
  <c r="NQJ44" i="48"/>
  <c r="NQI44" i="48"/>
  <c r="NQH44" i="48"/>
  <c r="NQG44" i="48"/>
  <c r="NQF44" i="48"/>
  <c r="NQE44" i="48"/>
  <c r="NQD44" i="48"/>
  <c r="NQC44" i="48"/>
  <c r="NQB44" i="48"/>
  <c r="NQA44" i="48"/>
  <c r="NPZ44" i="48"/>
  <c r="NPY44" i="48"/>
  <c r="NPX44" i="48"/>
  <c r="NPW44" i="48"/>
  <c r="NPV44" i="48"/>
  <c r="NPU44" i="48"/>
  <c r="NPT44" i="48"/>
  <c r="NPS44" i="48"/>
  <c r="NPR44" i="48"/>
  <c r="NPQ44" i="48"/>
  <c r="NPP44" i="48"/>
  <c r="NPO44" i="48"/>
  <c r="NPN44" i="48"/>
  <c r="NPM44" i="48"/>
  <c r="NPL44" i="48"/>
  <c r="NPK44" i="48"/>
  <c r="NPJ44" i="48"/>
  <c r="NPI44" i="48"/>
  <c r="NPH44" i="48"/>
  <c r="NPG44" i="48"/>
  <c r="NPF44" i="48"/>
  <c r="NPE44" i="48"/>
  <c r="NPD44" i="48"/>
  <c r="NPC44" i="48"/>
  <c r="NPB44" i="48"/>
  <c r="NPA44" i="48"/>
  <c r="NOZ44" i="48"/>
  <c r="NOY44" i="48"/>
  <c r="NOX44" i="48"/>
  <c r="NOW44" i="48"/>
  <c r="NOV44" i="48"/>
  <c r="NOU44" i="48"/>
  <c r="NOT44" i="48"/>
  <c r="NOS44" i="48"/>
  <c r="NOR44" i="48"/>
  <c r="NOQ44" i="48"/>
  <c r="NOP44" i="48"/>
  <c r="NOO44" i="48"/>
  <c r="NON44" i="48"/>
  <c r="NOM44" i="48"/>
  <c r="NOL44" i="48"/>
  <c r="NOK44" i="48"/>
  <c r="NOJ44" i="48"/>
  <c r="NOI44" i="48"/>
  <c r="NOH44" i="48"/>
  <c r="NOG44" i="48"/>
  <c r="NOF44" i="48"/>
  <c r="NOE44" i="48"/>
  <c r="NOD44" i="48"/>
  <c r="NOC44" i="48"/>
  <c r="NOB44" i="48"/>
  <c r="NOA44" i="48"/>
  <c r="NNZ44" i="48"/>
  <c r="NNY44" i="48"/>
  <c r="NNX44" i="48"/>
  <c r="NNW44" i="48"/>
  <c r="NNV44" i="48"/>
  <c r="NNU44" i="48"/>
  <c r="NNT44" i="48"/>
  <c r="NNS44" i="48"/>
  <c r="NNR44" i="48"/>
  <c r="NNQ44" i="48"/>
  <c r="NNP44" i="48"/>
  <c r="NNO44" i="48"/>
  <c r="NNN44" i="48"/>
  <c r="NNM44" i="48"/>
  <c r="NNL44" i="48"/>
  <c r="NNK44" i="48"/>
  <c r="NNJ44" i="48"/>
  <c r="NNI44" i="48"/>
  <c r="NNH44" i="48"/>
  <c r="NNG44" i="48"/>
  <c r="NNF44" i="48"/>
  <c r="NNE44" i="48"/>
  <c r="NND44" i="48"/>
  <c r="NNC44" i="48"/>
  <c r="NNB44" i="48"/>
  <c r="NNA44" i="48"/>
  <c r="NMZ44" i="48"/>
  <c r="NMY44" i="48"/>
  <c r="NMX44" i="48"/>
  <c r="NMW44" i="48"/>
  <c r="NMV44" i="48"/>
  <c r="NMU44" i="48"/>
  <c r="NMT44" i="48"/>
  <c r="NMS44" i="48"/>
  <c r="NMR44" i="48"/>
  <c r="NMQ44" i="48"/>
  <c r="NMP44" i="48"/>
  <c r="NMO44" i="48"/>
  <c r="NMN44" i="48"/>
  <c r="NMM44" i="48"/>
  <c r="NML44" i="48"/>
  <c r="NMK44" i="48"/>
  <c r="NMJ44" i="48"/>
  <c r="NMI44" i="48"/>
  <c r="NMH44" i="48"/>
  <c r="NMG44" i="48"/>
  <c r="NMF44" i="48"/>
  <c r="NME44" i="48"/>
  <c r="NMD44" i="48"/>
  <c r="NMC44" i="48"/>
  <c r="NMB44" i="48"/>
  <c r="NMA44" i="48"/>
  <c r="NLZ44" i="48"/>
  <c r="NLY44" i="48"/>
  <c r="NLX44" i="48"/>
  <c r="NLW44" i="48"/>
  <c r="NLV44" i="48"/>
  <c r="NLU44" i="48"/>
  <c r="NLT44" i="48"/>
  <c r="NLS44" i="48"/>
  <c r="NLR44" i="48"/>
  <c r="NLQ44" i="48"/>
  <c r="NLP44" i="48"/>
  <c r="NLO44" i="48"/>
  <c r="NLN44" i="48"/>
  <c r="NLM44" i="48"/>
  <c r="NLL44" i="48"/>
  <c r="NLK44" i="48"/>
  <c r="NLJ44" i="48"/>
  <c r="NLI44" i="48"/>
  <c r="NLH44" i="48"/>
  <c r="NLG44" i="48"/>
  <c r="NLF44" i="48"/>
  <c r="NLE44" i="48"/>
  <c r="NLD44" i="48"/>
  <c r="NLC44" i="48"/>
  <c r="NLB44" i="48"/>
  <c r="NLA44" i="48"/>
  <c r="NKZ44" i="48"/>
  <c r="NKY44" i="48"/>
  <c r="NKX44" i="48"/>
  <c r="NKW44" i="48"/>
  <c r="NKV44" i="48"/>
  <c r="NKU44" i="48"/>
  <c r="NKT44" i="48"/>
  <c r="NKS44" i="48"/>
  <c r="NKR44" i="48"/>
  <c r="NKQ44" i="48"/>
  <c r="NKP44" i="48"/>
  <c r="NKO44" i="48"/>
  <c r="NKN44" i="48"/>
  <c r="NKM44" i="48"/>
  <c r="NKL44" i="48"/>
  <c r="NKK44" i="48"/>
  <c r="NKJ44" i="48"/>
  <c r="NKI44" i="48"/>
  <c r="NKH44" i="48"/>
  <c r="NKG44" i="48"/>
  <c r="NKF44" i="48"/>
  <c r="NKE44" i="48"/>
  <c r="NKD44" i="48"/>
  <c r="NKC44" i="48"/>
  <c r="NKB44" i="48"/>
  <c r="NKA44" i="48"/>
  <c r="NJZ44" i="48"/>
  <c r="NJY44" i="48"/>
  <c r="NJX44" i="48"/>
  <c r="NJW44" i="48"/>
  <c r="NJV44" i="48"/>
  <c r="NJU44" i="48"/>
  <c r="NJT44" i="48"/>
  <c r="NJS44" i="48"/>
  <c r="NJR44" i="48"/>
  <c r="NJQ44" i="48"/>
  <c r="NJP44" i="48"/>
  <c r="NJO44" i="48"/>
  <c r="NJN44" i="48"/>
  <c r="NJM44" i="48"/>
  <c r="NJL44" i="48"/>
  <c r="NJK44" i="48"/>
  <c r="NJJ44" i="48"/>
  <c r="NJI44" i="48"/>
  <c r="NJH44" i="48"/>
  <c r="NJG44" i="48"/>
  <c r="NJF44" i="48"/>
  <c r="NJE44" i="48"/>
  <c r="NJD44" i="48"/>
  <c r="NJC44" i="48"/>
  <c r="NJB44" i="48"/>
  <c r="NJA44" i="48"/>
  <c r="NIZ44" i="48"/>
  <c r="NIY44" i="48"/>
  <c r="NIX44" i="48"/>
  <c r="NIW44" i="48"/>
  <c r="NIV44" i="48"/>
  <c r="NIU44" i="48"/>
  <c r="NIT44" i="48"/>
  <c r="NIS44" i="48"/>
  <c r="NIR44" i="48"/>
  <c r="NIQ44" i="48"/>
  <c r="NIP44" i="48"/>
  <c r="NIO44" i="48"/>
  <c r="NIN44" i="48"/>
  <c r="NIM44" i="48"/>
  <c r="NIL44" i="48"/>
  <c r="NIK44" i="48"/>
  <c r="NIJ44" i="48"/>
  <c r="NII44" i="48"/>
  <c r="NIH44" i="48"/>
  <c r="NIG44" i="48"/>
  <c r="NIF44" i="48"/>
  <c r="NIE44" i="48"/>
  <c r="NID44" i="48"/>
  <c r="NIC44" i="48"/>
  <c r="NIB44" i="48"/>
  <c r="NIA44" i="48"/>
  <c r="NHZ44" i="48"/>
  <c r="NHY44" i="48"/>
  <c r="NHX44" i="48"/>
  <c r="NHW44" i="48"/>
  <c r="NHV44" i="48"/>
  <c r="NHU44" i="48"/>
  <c r="NHT44" i="48"/>
  <c r="NHS44" i="48"/>
  <c r="NHR44" i="48"/>
  <c r="NHQ44" i="48"/>
  <c r="NHP44" i="48"/>
  <c r="NHO44" i="48"/>
  <c r="NHN44" i="48"/>
  <c r="NHM44" i="48"/>
  <c r="NHL44" i="48"/>
  <c r="NHK44" i="48"/>
  <c r="NHJ44" i="48"/>
  <c r="NHI44" i="48"/>
  <c r="NHH44" i="48"/>
  <c r="NHG44" i="48"/>
  <c r="NHF44" i="48"/>
  <c r="NHE44" i="48"/>
  <c r="NHD44" i="48"/>
  <c r="NHC44" i="48"/>
  <c r="NHB44" i="48"/>
  <c r="NHA44" i="48"/>
  <c r="NGZ44" i="48"/>
  <c r="NGY44" i="48"/>
  <c r="NGX44" i="48"/>
  <c r="NGW44" i="48"/>
  <c r="NGV44" i="48"/>
  <c r="NGU44" i="48"/>
  <c r="NGT44" i="48"/>
  <c r="NGS44" i="48"/>
  <c r="NGR44" i="48"/>
  <c r="NGQ44" i="48"/>
  <c r="NGP44" i="48"/>
  <c r="NGO44" i="48"/>
  <c r="NGN44" i="48"/>
  <c r="NGM44" i="48"/>
  <c r="NGL44" i="48"/>
  <c r="NGK44" i="48"/>
  <c r="NGJ44" i="48"/>
  <c r="NGI44" i="48"/>
  <c r="NGH44" i="48"/>
  <c r="NGG44" i="48"/>
  <c r="NGF44" i="48"/>
  <c r="NGE44" i="48"/>
  <c r="NGD44" i="48"/>
  <c r="NGC44" i="48"/>
  <c r="NGB44" i="48"/>
  <c r="NGA44" i="48"/>
  <c r="NFZ44" i="48"/>
  <c r="NFY44" i="48"/>
  <c r="NFX44" i="48"/>
  <c r="NFW44" i="48"/>
  <c r="NFV44" i="48"/>
  <c r="NFU44" i="48"/>
  <c r="NFT44" i="48"/>
  <c r="NFS44" i="48"/>
  <c r="NFR44" i="48"/>
  <c r="NFQ44" i="48"/>
  <c r="NFP44" i="48"/>
  <c r="NFO44" i="48"/>
  <c r="NFN44" i="48"/>
  <c r="NFM44" i="48"/>
  <c r="NFL44" i="48"/>
  <c r="NFK44" i="48"/>
  <c r="NFJ44" i="48"/>
  <c r="NFI44" i="48"/>
  <c r="NFH44" i="48"/>
  <c r="NFG44" i="48"/>
  <c r="NFF44" i="48"/>
  <c r="NFE44" i="48"/>
  <c r="NFD44" i="48"/>
  <c r="NFC44" i="48"/>
  <c r="NFB44" i="48"/>
  <c r="NFA44" i="48"/>
  <c r="NEZ44" i="48"/>
  <c r="NEY44" i="48"/>
  <c r="NEX44" i="48"/>
  <c r="NEW44" i="48"/>
  <c r="NEV44" i="48"/>
  <c r="NEU44" i="48"/>
  <c r="NET44" i="48"/>
  <c r="NES44" i="48"/>
  <c r="NER44" i="48"/>
  <c r="NEQ44" i="48"/>
  <c r="NEP44" i="48"/>
  <c r="NEO44" i="48"/>
  <c r="NEN44" i="48"/>
  <c r="NEM44" i="48"/>
  <c r="NEL44" i="48"/>
  <c r="NEK44" i="48"/>
  <c r="NEJ44" i="48"/>
  <c r="NEI44" i="48"/>
  <c r="NEH44" i="48"/>
  <c r="NEG44" i="48"/>
  <c r="NEF44" i="48"/>
  <c r="NEE44" i="48"/>
  <c r="NED44" i="48"/>
  <c r="NEC44" i="48"/>
  <c r="NEB44" i="48"/>
  <c r="NEA44" i="48"/>
  <c r="NDZ44" i="48"/>
  <c r="NDY44" i="48"/>
  <c r="NDX44" i="48"/>
  <c r="NDW44" i="48"/>
  <c r="NDV44" i="48"/>
  <c r="NDU44" i="48"/>
  <c r="NDT44" i="48"/>
  <c r="NDS44" i="48"/>
  <c r="NDR44" i="48"/>
  <c r="NDQ44" i="48"/>
  <c r="NDP44" i="48"/>
  <c r="NDO44" i="48"/>
  <c r="NDN44" i="48"/>
  <c r="NDM44" i="48"/>
  <c r="NDL44" i="48"/>
  <c r="NDK44" i="48"/>
  <c r="NDJ44" i="48"/>
  <c r="NDI44" i="48"/>
  <c r="NDH44" i="48"/>
  <c r="NDG44" i="48"/>
  <c r="NDF44" i="48"/>
  <c r="NDE44" i="48"/>
  <c r="NDD44" i="48"/>
  <c r="NDC44" i="48"/>
  <c r="NDB44" i="48"/>
  <c r="NDA44" i="48"/>
  <c r="NCZ44" i="48"/>
  <c r="NCY44" i="48"/>
  <c r="NCX44" i="48"/>
  <c r="NCW44" i="48"/>
  <c r="NCV44" i="48"/>
  <c r="NCU44" i="48"/>
  <c r="NCT44" i="48"/>
  <c r="NCS44" i="48"/>
  <c r="NCR44" i="48"/>
  <c r="NCQ44" i="48"/>
  <c r="NCP44" i="48"/>
  <c r="NCO44" i="48"/>
  <c r="NCN44" i="48"/>
  <c r="NCM44" i="48"/>
  <c r="NCL44" i="48"/>
  <c r="NCK44" i="48"/>
  <c r="NCJ44" i="48"/>
  <c r="NCI44" i="48"/>
  <c r="NCH44" i="48"/>
  <c r="NCG44" i="48"/>
  <c r="NCF44" i="48"/>
  <c r="NCE44" i="48"/>
  <c r="NCD44" i="48"/>
  <c r="NCC44" i="48"/>
  <c r="NCB44" i="48"/>
  <c r="NCA44" i="48"/>
  <c r="NBZ44" i="48"/>
  <c r="NBY44" i="48"/>
  <c r="NBX44" i="48"/>
  <c r="NBW44" i="48"/>
  <c r="NBV44" i="48"/>
  <c r="NBU44" i="48"/>
  <c r="NBT44" i="48"/>
  <c r="NBS44" i="48"/>
  <c r="NBR44" i="48"/>
  <c r="NBQ44" i="48"/>
  <c r="NBP44" i="48"/>
  <c r="NBO44" i="48"/>
  <c r="NBN44" i="48"/>
  <c r="NBM44" i="48"/>
  <c r="NBL44" i="48"/>
  <c r="NBK44" i="48"/>
  <c r="NBJ44" i="48"/>
  <c r="NBI44" i="48"/>
  <c r="NBH44" i="48"/>
  <c r="NBG44" i="48"/>
  <c r="NBF44" i="48"/>
  <c r="NBE44" i="48"/>
  <c r="NBD44" i="48"/>
  <c r="NBC44" i="48"/>
  <c r="NBB44" i="48"/>
  <c r="NBA44" i="48"/>
  <c r="NAZ44" i="48"/>
  <c r="NAY44" i="48"/>
  <c r="NAX44" i="48"/>
  <c r="NAW44" i="48"/>
  <c r="NAV44" i="48"/>
  <c r="NAU44" i="48"/>
  <c r="NAT44" i="48"/>
  <c r="NAS44" i="48"/>
  <c r="NAR44" i="48"/>
  <c r="NAQ44" i="48"/>
  <c r="NAP44" i="48"/>
  <c r="NAO44" i="48"/>
  <c r="NAN44" i="48"/>
  <c r="NAM44" i="48"/>
  <c r="NAL44" i="48"/>
  <c r="NAK44" i="48"/>
  <c r="NAJ44" i="48"/>
  <c r="NAI44" i="48"/>
  <c r="NAH44" i="48"/>
  <c r="NAG44" i="48"/>
  <c r="NAF44" i="48"/>
  <c r="NAE44" i="48"/>
  <c r="NAD44" i="48"/>
  <c r="NAC44" i="48"/>
  <c r="NAB44" i="48"/>
  <c r="NAA44" i="48"/>
  <c r="MZZ44" i="48"/>
  <c r="MZY44" i="48"/>
  <c r="MZX44" i="48"/>
  <c r="MZW44" i="48"/>
  <c r="MZV44" i="48"/>
  <c r="MZU44" i="48"/>
  <c r="MZT44" i="48"/>
  <c r="MZS44" i="48"/>
  <c r="MZR44" i="48"/>
  <c r="MZQ44" i="48"/>
  <c r="MZP44" i="48"/>
  <c r="MZO44" i="48"/>
  <c r="MZN44" i="48"/>
  <c r="MZM44" i="48"/>
  <c r="MZL44" i="48"/>
  <c r="MZK44" i="48"/>
  <c r="MZJ44" i="48"/>
  <c r="MZI44" i="48"/>
  <c r="MZH44" i="48"/>
  <c r="MZG44" i="48"/>
  <c r="MZF44" i="48"/>
  <c r="MZE44" i="48"/>
  <c r="MZD44" i="48"/>
  <c r="MZC44" i="48"/>
  <c r="MZB44" i="48"/>
  <c r="MZA44" i="48"/>
  <c r="MYZ44" i="48"/>
  <c r="MYY44" i="48"/>
  <c r="MYX44" i="48"/>
  <c r="MYW44" i="48"/>
  <c r="MYV44" i="48"/>
  <c r="MYU44" i="48"/>
  <c r="MYT44" i="48"/>
  <c r="MYS44" i="48"/>
  <c r="MYR44" i="48"/>
  <c r="MYQ44" i="48"/>
  <c r="MYP44" i="48"/>
  <c r="MYO44" i="48"/>
  <c r="MYN44" i="48"/>
  <c r="MYM44" i="48"/>
  <c r="MYL44" i="48"/>
  <c r="MYK44" i="48"/>
  <c r="MYJ44" i="48"/>
  <c r="MYI44" i="48"/>
  <c r="MYH44" i="48"/>
  <c r="MYG44" i="48"/>
  <c r="MYF44" i="48"/>
  <c r="MYE44" i="48"/>
  <c r="MYD44" i="48"/>
  <c r="MYC44" i="48"/>
  <c r="MYB44" i="48"/>
  <c r="MYA44" i="48"/>
  <c r="MXZ44" i="48"/>
  <c r="MXY44" i="48"/>
  <c r="MXX44" i="48"/>
  <c r="MXW44" i="48"/>
  <c r="MXV44" i="48"/>
  <c r="MXU44" i="48"/>
  <c r="MXT44" i="48"/>
  <c r="MXS44" i="48"/>
  <c r="MXR44" i="48"/>
  <c r="MXQ44" i="48"/>
  <c r="MXP44" i="48"/>
  <c r="MXO44" i="48"/>
  <c r="MXN44" i="48"/>
  <c r="MXM44" i="48"/>
  <c r="MXL44" i="48"/>
  <c r="MXK44" i="48"/>
  <c r="MXJ44" i="48"/>
  <c r="MXI44" i="48"/>
  <c r="MXH44" i="48"/>
  <c r="MXG44" i="48"/>
  <c r="MXF44" i="48"/>
  <c r="MXE44" i="48"/>
  <c r="MXD44" i="48"/>
  <c r="MXC44" i="48"/>
  <c r="MXB44" i="48"/>
  <c r="MXA44" i="48"/>
  <c r="MWZ44" i="48"/>
  <c r="MWY44" i="48"/>
  <c r="MWX44" i="48"/>
  <c r="MWW44" i="48"/>
  <c r="MWV44" i="48"/>
  <c r="MWU44" i="48"/>
  <c r="MWT44" i="48"/>
  <c r="MWS44" i="48"/>
  <c r="MWR44" i="48"/>
  <c r="MWQ44" i="48"/>
  <c r="MWP44" i="48"/>
  <c r="MWO44" i="48"/>
  <c r="MWN44" i="48"/>
  <c r="MWM44" i="48"/>
  <c r="MWL44" i="48"/>
  <c r="MWK44" i="48"/>
  <c r="MWJ44" i="48"/>
  <c r="MWI44" i="48"/>
  <c r="MWH44" i="48"/>
  <c r="MWG44" i="48"/>
  <c r="MWF44" i="48"/>
  <c r="MWE44" i="48"/>
  <c r="MWD44" i="48"/>
  <c r="MWC44" i="48"/>
  <c r="MWB44" i="48"/>
  <c r="MWA44" i="48"/>
  <c r="MVZ44" i="48"/>
  <c r="MVY44" i="48"/>
  <c r="MVX44" i="48"/>
  <c r="MVW44" i="48"/>
  <c r="MVV44" i="48"/>
  <c r="MVU44" i="48"/>
  <c r="MVT44" i="48"/>
  <c r="MVS44" i="48"/>
  <c r="MVR44" i="48"/>
  <c r="MVQ44" i="48"/>
  <c r="MVP44" i="48"/>
  <c r="MVO44" i="48"/>
  <c r="MVN44" i="48"/>
  <c r="MVM44" i="48"/>
  <c r="MVL44" i="48"/>
  <c r="MVK44" i="48"/>
  <c r="MVJ44" i="48"/>
  <c r="MVI44" i="48"/>
  <c r="MVH44" i="48"/>
  <c r="MVG44" i="48"/>
  <c r="MVF44" i="48"/>
  <c r="MVE44" i="48"/>
  <c r="MVD44" i="48"/>
  <c r="MVC44" i="48"/>
  <c r="MVB44" i="48"/>
  <c r="MVA44" i="48"/>
  <c r="MUZ44" i="48"/>
  <c r="MUY44" i="48"/>
  <c r="MUX44" i="48"/>
  <c r="MUW44" i="48"/>
  <c r="MUV44" i="48"/>
  <c r="MUU44" i="48"/>
  <c r="MUT44" i="48"/>
  <c r="MUS44" i="48"/>
  <c r="MUR44" i="48"/>
  <c r="MUQ44" i="48"/>
  <c r="MUP44" i="48"/>
  <c r="MUO44" i="48"/>
  <c r="MUN44" i="48"/>
  <c r="MUM44" i="48"/>
  <c r="MUL44" i="48"/>
  <c r="MUK44" i="48"/>
  <c r="MUJ44" i="48"/>
  <c r="MUI44" i="48"/>
  <c r="MUH44" i="48"/>
  <c r="MUG44" i="48"/>
  <c r="MUF44" i="48"/>
  <c r="MUE44" i="48"/>
  <c r="MUD44" i="48"/>
  <c r="MUC44" i="48"/>
  <c r="MUB44" i="48"/>
  <c r="MUA44" i="48"/>
  <c r="MTZ44" i="48"/>
  <c r="MTY44" i="48"/>
  <c r="MTX44" i="48"/>
  <c r="MTW44" i="48"/>
  <c r="MTV44" i="48"/>
  <c r="MTU44" i="48"/>
  <c r="MTT44" i="48"/>
  <c r="MTS44" i="48"/>
  <c r="MTR44" i="48"/>
  <c r="MTQ44" i="48"/>
  <c r="MTP44" i="48"/>
  <c r="MTO44" i="48"/>
  <c r="MTN44" i="48"/>
  <c r="MTM44" i="48"/>
  <c r="MTL44" i="48"/>
  <c r="MTK44" i="48"/>
  <c r="MTJ44" i="48"/>
  <c r="MTI44" i="48"/>
  <c r="MTH44" i="48"/>
  <c r="MTG44" i="48"/>
  <c r="MTF44" i="48"/>
  <c r="MTE44" i="48"/>
  <c r="MTD44" i="48"/>
  <c r="MTC44" i="48"/>
  <c r="MTB44" i="48"/>
  <c r="MTA44" i="48"/>
  <c r="MSZ44" i="48"/>
  <c r="MSY44" i="48"/>
  <c r="MSX44" i="48"/>
  <c r="MSW44" i="48"/>
  <c r="MSV44" i="48"/>
  <c r="MSU44" i="48"/>
  <c r="MST44" i="48"/>
  <c r="MSS44" i="48"/>
  <c r="MSR44" i="48"/>
  <c r="MSQ44" i="48"/>
  <c r="MSP44" i="48"/>
  <c r="MSO44" i="48"/>
  <c r="MSN44" i="48"/>
  <c r="MSM44" i="48"/>
  <c r="MSL44" i="48"/>
  <c r="MSK44" i="48"/>
  <c r="MSJ44" i="48"/>
  <c r="MSI44" i="48"/>
  <c r="MSH44" i="48"/>
  <c r="MSG44" i="48"/>
  <c r="MSF44" i="48"/>
  <c r="MSE44" i="48"/>
  <c r="MSD44" i="48"/>
  <c r="MSC44" i="48"/>
  <c r="MSB44" i="48"/>
  <c r="MSA44" i="48"/>
  <c r="MRZ44" i="48"/>
  <c r="MRY44" i="48"/>
  <c r="MRX44" i="48"/>
  <c r="MRW44" i="48"/>
  <c r="MRV44" i="48"/>
  <c r="MRU44" i="48"/>
  <c r="MRT44" i="48"/>
  <c r="MRS44" i="48"/>
  <c r="MRR44" i="48"/>
  <c r="MRQ44" i="48"/>
  <c r="MRP44" i="48"/>
  <c r="MRO44" i="48"/>
  <c r="MRN44" i="48"/>
  <c r="MRM44" i="48"/>
  <c r="MRL44" i="48"/>
  <c r="MRK44" i="48"/>
  <c r="MRJ44" i="48"/>
  <c r="MRI44" i="48"/>
  <c r="MRH44" i="48"/>
  <c r="MRG44" i="48"/>
  <c r="MRF44" i="48"/>
  <c r="MRE44" i="48"/>
  <c r="MRD44" i="48"/>
  <c r="MRC44" i="48"/>
  <c r="MRB44" i="48"/>
  <c r="MRA44" i="48"/>
  <c r="MQZ44" i="48"/>
  <c r="MQY44" i="48"/>
  <c r="MQX44" i="48"/>
  <c r="MQW44" i="48"/>
  <c r="MQV44" i="48"/>
  <c r="MQU44" i="48"/>
  <c r="MQT44" i="48"/>
  <c r="MQS44" i="48"/>
  <c r="MQR44" i="48"/>
  <c r="MQQ44" i="48"/>
  <c r="MQP44" i="48"/>
  <c r="MQO44" i="48"/>
  <c r="MQN44" i="48"/>
  <c r="MQM44" i="48"/>
  <c r="MQL44" i="48"/>
  <c r="MQK44" i="48"/>
  <c r="MQJ44" i="48"/>
  <c r="MQI44" i="48"/>
  <c r="MQH44" i="48"/>
  <c r="MQG44" i="48"/>
  <c r="MQF44" i="48"/>
  <c r="MQE44" i="48"/>
  <c r="MQD44" i="48"/>
  <c r="MQC44" i="48"/>
  <c r="MQB44" i="48"/>
  <c r="MQA44" i="48"/>
  <c r="MPZ44" i="48"/>
  <c r="MPY44" i="48"/>
  <c r="MPX44" i="48"/>
  <c r="MPW44" i="48"/>
  <c r="MPV44" i="48"/>
  <c r="MPU44" i="48"/>
  <c r="MPT44" i="48"/>
  <c r="MPS44" i="48"/>
  <c r="MPR44" i="48"/>
  <c r="MPQ44" i="48"/>
  <c r="MPP44" i="48"/>
  <c r="MPO44" i="48"/>
  <c r="MPN44" i="48"/>
  <c r="MPM44" i="48"/>
  <c r="MPL44" i="48"/>
  <c r="MPK44" i="48"/>
  <c r="MPJ44" i="48"/>
  <c r="MPI44" i="48"/>
  <c r="MPH44" i="48"/>
  <c r="MPG44" i="48"/>
  <c r="MPF44" i="48"/>
  <c r="MPE44" i="48"/>
  <c r="MPD44" i="48"/>
  <c r="MPC44" i="48"/>
  <c r="MPB44" i="48"/>
  <c r="MPA44" i="48"/>
  <c r="MOZ44" i="48"/>
  <c r="MOY44" i="48"/>
  <c r="MOX44" i="48"/>
  <c r="MOW44" i="48"/>
  <c r="MOV44" i="48"/>
  <c r="MOU44" i="48"/>
  <c r="MOT44" i="48"/>
  <c r="MOS44" i="48"/>
  <c r="MOR44" i="48"/>
  <c r="MOQ44" i="48"/>
  <c r="MOP44" i="48"/>
  <c r="MOO44" i="48"/>
  <c r="MON44" i="48"/>
  <c r="MOM44" i="48"/>
  <c r="MOL44" i="48"/>
  <c r="MOK44" i="48"/>
  <c r="MOJ44" i="48"/>
  <c r="MOI44" i="48"/>
  <c r="MOH44" i="48"/>
  <c r="MOG44" i="48"/>
  <c r="MOF44" i="48"/>
  <c r="MOE44" i="48"/>
  <c r="MOD44" i="48"/>
  <c r="MOC44" i="48"/>
  <c r="MOB44" i="48"/>
  <c r="MOA44" i="48"/>
  <c r="MNZ44" i="48"/>
  <c r="MNY44" i="48"/>
  <c r="MNX44" i="48"/>
  <c r="MNW44" i="48"/>
  <c r="MNV44" i="48"/>
  <c r="MNU44" i="48"/>
  <c r="MNT44" i="48"/>
  <c r="MNS44" i="48"/>
  <c r="MNR44" i="48"/>
  <c r="MNQ44" i="48"/>
  <c r="MNP44" i="48"/>
  <c r="MNO44" i="48"/>
  <c r="MNN44" i="48"/>
  <c r="MNM44" i="48"/>
  <c r="MNL44" i="48"/>
  <c r="MNK44" i="48"/>
  <c r="MNJ44" i="48"/>
  <c r="MNI44" i="48"/>
  <c r="MNH44" i="48"/>
  <c r="MNG44" i="48"/>
  <c r="MNF44" i="48"/>
  <c r="MNE44" i="48"/>
  <c r="MND44" i="48"/>
  <c r="MNC44" i="48"/>
  <c r="MNB44" i="48"/>
  <c r="MNA44" i="48"/>
  <c r="MMZ44" i="48"/>
  <c r="MMY44" i="48"/>
  <c r="MMX44" i="48"/>
  <c r="MMW44" i="48"/>
  <c r="MMV44" i="48"/>
  <c r="MMU44" i="48"/>
  <c r="MMT44" i="48"/>
  <c r="MMS44" i="48"/>
  <c r="MMR44" i="48"/>
  <c r="MMQ44" i="48"/>
  <c r="MMP44" i="48"/>
  <c r="MMO44" i="48"/>
  <c r="MMN44" i="48"/>
  <c r="MMM44" i="48"/>
  <c r="MML44" i="48"/>
  <c r="MMK44" i="48"/>
  <c r="MMJ44" i="48"/>
  <c r="MMI44" i="48"/>
  <c r="MMH44" i="48"/>
  <c r="MMG44" i="48"/>
  <c r="MMF44" i="48"/>
  <c r="MME44" i="48"/>
  <c r="MMD44" i="48"/>
  <c r="MMC44" i="48"/>
  <c r="MMB44" i="48"/>
  <c r="MMA44" i="48"/>
  <c r="MLZ44" i="48"/>
  <c r="MLY44" i="48"/>
  <c r="MLX44" i="48"/>
  <c r="MLW44" i="48"/>
  <c r="MLV44" i="48"/>
  <c r="MLU44" i="48"/>
  <c r="MLT44" i="48"/>
  <c r="MLS44" i="48"/>
  <c r="MLR44" i="48"/>
  <c r="MLQ44" i="48"/>
  <c r="MLP44" i="48"/>
  <c r="MLO44" i="48"/>
  <c r="MLN44" i="48"/>
  <c r="MLM44" i="48"/>
  <c r="MLL44" i="48"/>
  <c r="MLK44" i="48"/>
  <c r="MLJ44" i="48"/>
  <c r="MLI44" i="48"/>
  <c r="MLH44" i="48"/>
  <c r="MLG44" i="48"/>
  <c r="MLF44" i="48"/>
  <c r="MLE44" i="48"/>
  <c r="MLD44" i="48"/>
  <c r="MLC44" i="48"/>
  <c r="MLB44" i="48"/>
  <c r="MLA44" i="48"/>
  <c r="MKZ44" i="48"/>
  <c r="MKY44" i="48"/>
  <c r="MKX44" i="48"/>
  <c r="MKW44" i="48"/>
  <c r="MKV44" i="48"/>
  <c r="MKU44" i="48"/>
  <c r="MKT44" i="48"/>
  <c r="MKS44" i="48"/>
  <c r="MKR44" i="48"/>
  <c r="MKQ44" i="48"/>
  <c r="MKP44" i="48"/>
  <c r="MKO44" i="48"/>
  <c r="MKN44" i="48"/>
  <c r="MKM44" i="48"/>
  <c r="MKL44" i="48"/>
  <c r="MKK44" i="48"/>
  <c r="MKJ44" i="48"/>
  <c r="MKI44" i="48"/>
  <c r="MKH44" i="48"/>
  <c r="MKG44" i="48"/>
  <c r="MKF44" i="48"/>
  <c r="MKE44" i="48"/>
  <c r="MKD44" i="48"/>
  <c r="MKC44" i="48"/>
  <c r="MKB44" i="48"/>
  <c r="MKA44" i="48"/>
  <c r="MJZ44" i="48"/>
  <c r="MJY44" i="48"/>
  <c r="MJX44" i="48"/>
  <c r="MJW44" i="48"/>
  <c r="MJV44" i="48"/>
  <c r="MJU44" i="48"/>
  <c r="MJT44" i="48"/>
  <c r="MJS44" i="48"/>
  <c r="MJR44" i="48"/>
  <c r="MJQ44" i="48"/>
  <c r="MJP44" i="48"/>
  <c r="MJO44" i="48"/>
  <c r="MJN44" i="48"/>
  <c r="MJM44" i="48"/>
  <c r="MJL44" i="48"/>
  <c r="MJK44" i="48"/>
  <c r="MJJ44" i="48"/>
  <c r="MJI44" i="48"/>
  <c r="MJH44" i="48"/>
  <c r="MJG44" i="48"/>
  <c r="MJF44" i="48"/>
  <c r="MJE44" i="48"/>
  <c r="MJD44" i="48"/>
  <c r="MJC44" i="48"/>
  <c r="MJB44" i="48"/>
  <c r="MJA44" i="48"/>
  <c r="MIZ44" i="48"/>
  <c r="MIY44" i="48"/>
  <c r="MIX44" i="48"/>
  <c r="MIW44" i="48"/>
  <c r="MIV44" i="48"/>
  <c r="MIU44" i="48"/>
  <c r="MIT44" i="48"/>
  <c r="MIS44" i="48"/>
  <c r="MIR44" i="48"/>
  <c r="MIQ44" i="48"/>
  <c r="MIP44" i="48"/>
  <c r="MIO44" i="48"/>
  <c r="MIN44" i="48"/>
  <c r="MIM44" i="48"/>
  <c r="MIL44" i="48"/>
  <c r="MIK44" i="48"/>
  <c r="MIJ44" i="48"/>
  <c r="MII44" i="48"/>
  <c r="MIH44" i="48"/>
  <c r="MIG44" i="48"/>
  <c r="MIF44" i="48"/>
  <c r="MIE44" i="48"/>
  <c r="MID44" i="48"/>
  <c r="MIC44" i="48"/>
  <c r="MIB44" i="48"/>
  <c r="MIA44" i="48"/>
  <c r="MHZ44" i="48"/>
  <c r="MHY44" i="48"/>
  <c r="MHX44" i="48"/>
  <c r="MHW44" i="48"/>
  <c r="MHV44" i="48"/>
  <c r="MHU44" i="48"/>
  <c r="MHT44" i="48"/>
  <c r="MHS44" i="48"/>
  <c r="MHR44" i="48"/>
  <c r="MHQ44" i="48"/>
  <c r="MHP44" i="48"/>
  <c r="MHO44" i="48"/>
  <c r="MHN44" i="48"/>
  <c r="MHM44" i="48"/>
  <c r="MHL44" i="48"/>
  <c r="MHK44" i="48"/>
  <c r="MHJ44" i="48"/>
  <c r="MHI44" i="48"/>
  <c r="MHH44" i="48"/>
  <c r="MHG44" i="48"/>
  <c r="MHF44" i="48"/>
  <c r="MHE44" i="48"/>
  <c r="MHD44" i="48"/>
  <c r="MHC44" i="48"/>
  <c r="MHB44" i="48"/>
  <c r="MHA44" i="48"/>
  <c r="MGZ44" i="48"/>
  <c r="MGY44" i="48"/>
  <c r="MGX44" i="48"/>
  <c r="MGW44" i="48"/>
  <c r="MGV44" i="48"/>
  <c r="MGU44" i="48"/>
  <c r="MGT44" i="48"/>
  <c r="MGS44" i="48"/>
  <c r="MGR44" i="48"/>
  <c r="MGQ44" i="48"/>
  <c r="MGP44" i="48"/>
  <c r="MGO44" i="48"/>
  <c r="MGN44" i="48"/>
  <c r="MGM44" i="48"/>
  <c r="MGL44" i="48"/>
  <c r="MGK44" i="48"/>
  <c r="MGJ44" i="48"/>
  <c r="MGI44" i="48"/>
  <c r="MGH44" i="48"/>
  <c r="MGG44" i="48"/>
  <c r="MGF44" i="48"/>
  <c r="MGE44" i="48"/>
  <c r="MGD44" i="48"/>
  <c r="MGC44" i="48"/>
  <c r="MGB44" i="48"/>
  <c r="MGA44" i="48"/>
  <c r="MFZ44" i="48"/>
  <c r="MFY44" i="48"/>
  <c r="MFX44" i="48"/>
  <c r="MFW44" i="48"/>
  <c r="MFV44" i="48"/>
  <c r="MFU44" i="48"/>
  <c r="MFT44" i="48"/>
  <c r="MFS44" i="48"/>
  <c r="MFR44" i="48"/>
  <c r="MFQ44" i="48"/>
  <c r="MFP44" i="48"/>
  <c r="MFO44" i="48"/>
  <c r="MFN44" i="48"/>
  <c r="MFM44" i="48"/>
  <c r="MFL44" i="48"/>
  <c r="MFK44" i="48"/>
  <c r="MFJ44" i="48"/>
  <c r="MFI44" i="48"/>
  <c r="MFH44" i="48"/>
  <c r="MFG44" i="48"/>
  <c r="MFF44" i="48"/>
  <c r="MFE44" i="48"/>
  <c r="MFD44" i="48"/>
  <c r="MFC44" i="48"/>
  <c r="MFB44" i="48"/>
  <c r="MFA44" i="48"/>
  <c r="MEZ44" i="48"/>
  <c r="MEY44" i="48"/>
  <c r="MEX44" i="48"/>
  <c r="MEW44" i="48"/>
  <c r="MEV44" i="48"/>
  <c r="MEU44" i="48"/>
  <c r="MET44" i="48"/>
  <c r="MES44" i="48"/>
  <c r="MER44" i="48"/>
  <c r="MEQ44" i="48"/>
  <c r="MEP44" i="48"/>
  <c r="MEO44" i="48"/>
  <c r="MEN44" i="48"/>
  <c r="MEM44" i="48"/>
  <c r="MEL44" i="48"/>
  <c r="MEK44" i="48"/>
  <c r="MEJ44" i="48"/>
  <c r="MEI44" i="48"/>
  <c r="MEH44" i="48"/>
  <c r="MEG44" i="48"/>
  <c r="MEF44" i="48"/>
  <c r="MEE44" i="48"/>
  <c r="MED44" i="48"/>
  <c r="MEC44" i="48"/>
  <c r="MEB44" i="48"/>
  <c r="MEA44" i="48"/>
  <c r="MDZ44" i="48"/>
  <c r="MDY44" i="48"/>
  <c r="MDX44" i="48"/>
  <c r="MDW44" i="48"/>
  <c r="MDV44" i="48"/>
  <c r="MDU44" i="48"/>
  <c r="MDT44" i="48"/>
  <c r="MDS44" i="48"/>
  <c r="MDR44" i="48"/>
  <c r="MDQ44" i="48"/>
  <c r="MDP44" i="48"/>
  <c r="MDO44" i="48"/>
  <c r="MDN44" i="48"/>
  <c r="MDM44" i="48"/>
  <c r="MDL44" i="48"/>
  <c r="MDK44" i="48"/>
  <c r="MDJ44" i="48"/>
  <c r="MDI44" i="48"/>
  <c r="MDH44" i="48"/>
  <c r="MDG44" i="48"/>
  <c r="MDF44" i="48"/>
  <c r="MDE44" i="48"/>
  <c r="MDD44" i="48"/>
  <c r="MDC44" i="48"/>
  <c r="MDB44" i="48"/>
  <c r="MDA44" i="48"/>
  <c r="MCZ44" i="48"/>
  <c r="MCY44" i="48"/>
  <c r="MCX44" i="48"/>
  <c r="MCW44" i="48"/>
  <c r="MCV44" i="48"/>
  <c r="MCU44" i="48"/>
  <c r="MCT44" i="48"/>
  <c r="MCS44" i="48"/>
  <c r="MCR44" i="48"/>
  <c r="MCQ44" i="48"/>
  <c r="MCP44" i="48"/>
  <c r="MCO44" i="48"/>
  <c r="MCN44" i="48"/>
  <c r="MCM44" i="48"/>
  <c r="MCL44" i="48"/>
  <c r="MCK44" i="48"/>
  <c r="MCJ44" i="48"/>
  <c r="MCI44" i="48"/>
  <c r="MCH44" i="48"/>
  <c r="MCG44" i="48"/>
  <c r="MCF44" i="48"/>
  <c r="MCE44" i="48"/>
  <c r="MCD44" i="48"/>
  <c r="MCC44" i="48"/>
  <c r="MCB44" i="48"/>
  <c r="MCA44" i="48"/>
  <c r="MBZ44" i="48"/>
  <c r="MBY44" i="48"/>
  <c r="MBX44" i="48"/>
  <c r="MBW44" i="48"/>
  <c r="MBV44" i="48"/>
  <c r="MBU44" i="48"/>
  <c r="MBT44" i="48"/>
  <c r="MBS44" i="48"/>
  <c r="MBR44" i="48"/>
  <c r="MBQ44" i="48"/>
  <c r="MBP44" i="48"/>
  <c r="MBO44" i="48"/>
  <c r="MBN44" i="48"/>
  <c r="MBM44" i="48"/>
  <c r="MBL44" i="48"/>
  <c r="MBK44" i="48"/>
  <c r="MBJ44" i="48"/>
  <c r="MBI44" i="48"/>
  <c r="MBH44" i="48"/>
  <c r="MBG44" i="48"/>
  <c r="MBF44" i="48"/>
  <c r="MBE44" i="48"/>
  <c r="MBD44" i="48"/>
  <c r="MBC44" i="48"/>
  <c r="MBB44" i="48"/>
  <c r="MBA44" i="48"/>
  <c r="MAZ44" i="48"/>
  <c r="MAY44" i="48"/>
  <c r="MAX44" i="48"/>
  <c r="MAW44" i="48"/>
  <c r="MAV44" i="48"/>
  <c r="MAU44" i="48"/>
  <c r="MAT44" i="48"/>
  <c r="MAS44" i="48"/>
  <c r="MAR44" i="48"/>
  <c r="MAQ44" i="48"/>
  <c r="MAP44" i="48"/>
  <c r="MAO44" i="48"/>
  <c r="MAN44" i="48"/>
  <c r="MAM44" i="48"/>
  <c r="MAL44" i="48"/>
  <c r="MAK44" i="48"/>
  <c r="MAJ44" i="48"/>
  <c r="MAI44" i="48"/>
  <c r="MAH44" i="48"/>
  <c r="MAG44" i="48"/>
  <c r="MAF44" i="48"/>
  <c r="MAE44" i="48"/>
  <c r="MAD44" i="48"/>
  <c r="MAC44" i="48"/>
  <c r="MAB44" i="48"/>
  <c r="MAA44" i="48"/>
  <c r="LZZ44" i="48"/>
  <c r="LZY44" i="48"/>
  <c r="LZX44" i="48"/>
  <c r="LZW44" i="48"/>
  <c r="LZV44" i="48"/>
  <c r="LZU44" i="48"/>
  <c r="LZT44" i="48"/>
  <c r="LZS44" i="48"/>
  <c r="LZR44" i="48"/>
  <c r="LZQ44" i="48"/>
  <c r="LZP44" i="48"/>
  <c r="LZO44" i="48"/>
  <c r="LZN44" i="48"/>
  <c r="LZM44" i="48"/>
  <c r="LZL44" i="48"/>
  <c r="LZK44" i="48"/>
  <c r="LZJ44" i="48"/>
  <c r="LZI44" i="48"/>
  <c r="LZH44" i="48"/>
  <c r="LZG44" i="48"/>
  <c r="LZF44" i="48"/>
  <c r="LZE44" i="48"/>
  <c r="LZD44" i="48"/>
  <c r="LZC44" i="48"/>
  <c r="LZB44" i="48"/>
  <c r="LZA44" i="48"/>
  <c r="LYZ44" i="48"/>
  <c r="LYY44" i="48"/>
  <c r="LYX44" i="48"/>
  <c r="LYW44" i="48"/>
  <c r="LYV44" i="48"/>
  <c r="LYU44" i="48"/>
  <c r="LYT44" i="48"/>
  <c r="LYS44" i="48"/>
  <c r="LYR44" i="48"/>
  <c r="LYQ44" i="48"/>
  <c r="LYP44" i="48"/>
  <c r="LYO44" i="48"/>
  <c r="LYN44" i="48"/>
  <c r="LYM44" i="48"/>
  <c r="LYL44" i="48"/>
  <c r="LYK44" i="48"/>
  <c r="LYJ44" i="48"/>
  <c r="LYI44" i="48"/>
  <c r="LYH44" i="48"/>
  <c r="LYG44" i="48"/>
  <c r="LYF44" i="48"/>
  <c r="LYE44" i="48"/>
  <c r="LYD44" i="48"/>
  <c r="LYC44" i="48"/>
  <c r="LYB44" i="48"/>
  <c r="LYA44" i="48"/>
  <c r="LXZ44" i="48"/>
  <c r="LXY44" i="48"/>
  <c r="LXX44" i="48"/>
  <c r="LXW44" i="48"/>
  <c r="LXV44" i="48"/>
  <c r="LXU44" i="48"/>
  <c r="LXT44" i="48"/>
  <c r="LXS44" i="48"/>
  <c r="LXR44" i="48"/>
  <c r="LXQ44" i="48"/>
  <c r="LXP44" i="48"/>
  <c r="LXO44" i="48"/>
  <c r="LXN44" i="48"/>
  <c r="LXM44" i="48"/>
  <c r="LXL44" i="48"/>
  <c r="LXK44" i="48"/>
  <c r="LXJ44" i="48"/>
  <c r="LXI44" i="48"/>
  <c r="LXH44" i="48"/>
  <c r="LXG44" i="48"/>
  <c r="LXF44" i="48"/>
  <c r="LXE44" i="48"/>
  <c r="LXD44" i="48"/>
  <c r="LXC44" i="48"/>
  <c r="LXB44" i="48"/>
  <c r="LXA44" i="48"/>
  <c r="LWZ44" i="48"/>
  <c r="LWY44" i="48"/>
  <c r="LWX44" i="48"/>
  <c r="LWW44" i="48"/>
  <c r="LWV44" i="48"/>
  <c r="LWU44" i="48"/>
  <c r="LWT44" i="48"/>
  <c r="LWS44" i="48"/>
  <c r="LWR44" i="48"/>
  <c r="LWQ44" i="48"/>
  <c r="LWP44" i="48"/>
  <c r="LWO44" i="48"/>
  <c r="LWN44" i="48"/>
  <c r="LWM44" i="48"/>
  <c r="LWL44" i="48"/>
  <c r="LWK44" i="48"/>
  <c r="LWJ44" i="48"/>
  <c r="LWI44" i="48"/>
  <c r="LWH44" i="48"/>
  <c r="LWG44" i="48"/>
  <c r="LWF44" i="48"/>
  <c r="LWE44" i="48"/>
  <c r="LWD44" i="48"/>
  <c r="LWC44" i="48"/>
  <c r="LWB44" i="48"/>
  <c r="LWA44" i="48"/>
  <c r="LVZ44" i="48"/>
  <c r="LVY44" i="48"/>
  <c r="LVX44" i="48"/>
  <c r="LVW44" i="48"/>
  <c r="LVV44" i="48"/>
  <c r="LVU44" i="48"/>
  <c r="LVT44" i="48"/>
  <c r="LVS44" i="48"/>
  <c r="LVR44" i="48"/>
  <c r="LVQ44" i="48"/>
  <c r="LVP44" i="48"/>
  <c r="LVO44" i="48"/>
  <c r="LVN44" i="48"/>
  <c r="LVM44" i="48"/>
  <c r="LVL44" i="48"/>
  <c r="LVK44" i="48"/>
  <c r="LVJ44" i="48"/>
  <c r="LVI44" i="48"/>
  <c r="LVH44" i="48"/>
  <c r="LVG44" i="48"/>
  <c r="LVF44" i="48"/>
  <c r="LVE44" i="48"/>
  <c r="LVD44" i="48"/>
  <c r="LVC44" i="48"/>
  <c r="LVB44" i="48"/>
  <c r="LVA44" i="48"/>
  <c r="LUZ44" i="48"/>
  <c r="LUY44" i="48"/>
  <c r="LUX44" i="48"/>
  <c r="LUW44" i="48"/>
  <c r="LUV44" i="48"/>
  <c r="LUU44" i="48"/>
  <c r="LUT44" i="48"/>
  <c r="LUS44" i="48"/>
  <c r="LUR44" i="48"/>
  <c r="LUQ44" i="48"/>
  <c r="LUP44" i="48"/>
  <c r="LUO44" i="48"/>
  <c r="LUN44" i="48"/>
  <c r="LUM44" i="48"/>
  <c r="LUL44" i="48"/>
  <c r="LUK44" i="48"/>
  <c r="LUJ44" i="48"/>
  <c r="LUI44" i="48"/>
  <c r="LUH44" i="48"/>
  <c r="LUG44" i="48"/>
  <c r="LUF44" i="48"/>
  <c r="LUE44" i="48"/>
  <c r="LUD44" i="48"/>
  <c r="LUC44" i="48"/>
  <c r="LUB44" i="48"/>
  <c r="LUA44" i="48"/>
  <c r="LTZ44" i="48"/>
  <c r="LTY44" i="48"/>
  <c r="LTX44" i="48"/>
  <c r="LTW44" i="48"/>
  <c r="LTV44" i="48"/>
  <c r="LTU44" i="48"/>
  <c r="LTT44" i="48"/>
  <c r="LTS44" i="48"/>
  <c r="LTR44" i="48"/>
  <c r="LTQ44" i="48"/>
  <c r="LTP44" i="48"/>
  <c r="LTO44" i="48"/>
  <c r="LTN44" i="48"/>
  <c r="LTM44" i="48"/>
  <c r="LTL44" i="48"/>
  <c r="LTK44" i="48"/>
  <c r="LTJ44" i="48"/>
  <c r="LTI44" i="48"/>
  <c r="LTH44" i="48"/>
  <c r="LTG44" i="48"/>
  <c r="LTF44" i="48"/>
  <c r="LTE44" i="48"/>
  <c r="LTD44" i="48"/>
  <c r="LTC44" i="48"/>
  <c r="LTB44" i="48"/>
  <c r="LTA44" i="48"/>
  <c r="LSZ44" i="48"/>
  <c r="LSY44" i="48"/>
  <c r="LSX44" i="48"/>
  <c r="LSW44" i="48"/>
  <c r="LSV44" i="48"/>
  <c r="LSU44" i="48"/>
  <c r="LST44" i="48"/>
  <c r="LSS44" i="48"/>
  <c r="LSR44" i="48"/>
  <c r="LSQ44" i="48"/>
  <c r="LSP44" i="48"/>
  <c r="LSO44" i="48"/>
  <c r="LSN44" i="48"/>
  <c r="LSM44" i="48"/>
  <c r="LSL44" i="48"/>
  <c r="LSK44" i="48"/>
  <c r="LSJ44" i="48"/>
  <c r="LSI44" i="48"/>
  <c r="LSH44" i="48"/>
  <c r="LSG44" i="48"/>
  <c r="LSF44" i="48"/>
  <c r="LSE44" i="48"/>
  <c r="LSD44" i="48"/>
  <c r="LSC44" i="48"/>
  <c r="LSB44" i="48"/>
  <c r="LSA44" i="48"/>
  <c r="LRZ44" i="48"/>
  <c r="LRY44" i="48"/>
  <c r="LRX44" i="48"/>
  <c r="LRW44" i="48"/>
  <c r="LRV44" i="48"/>
  <c r="LRU44" i="48"/>
  <c r="LRT44" i="48"/>
  <c r="LRS44" i="48"/>
  <c r="LRR44" i="48"/>
  <c r="LRQ44" i="48"/>
  <c r="LRP44" i="48"/>
  <c r="LRO44" i="48"/>
  <c r="LRN44" i="48"/>
  <c r="LRM44" i="48"/>
  <c r="LRL44" i="48"/>
  <c r="LRK44" i="48"/>
  <c r="LRJ44" i="48"/>
  <c r="LRI44" i="48"/>
  <c r="LRH44" i="48"/>
  <c r="LRG44" i="48"/>
  <c r="LRF44" i="48"/>
  <c r="LRE44" i="48"/>
  <c r="LRD44" i="48"/>
  <c r="LRC44" i="48"/>
  <c r="LRB44" i="48"/>
  <c r="LRA44" i="48"/>
  <c r="LQZ44" i="48"/>
  <c r="LQY44" i="48"/>
  <c r="LQX44" i="48"/>
  <c r="LQW44" i="48"/>
  <c r="LQV44" i="48"/>
  <c r="LQU44" i="48"/>
  <c r="LQT44" i="48"/>
  <c r="LQS44" i="48"/>
  <c r="LQR44" i="48"/>
  <c r="LQQ44" i="48"/>
  <c r="LQP44" i="48"/>
  <c r="LQO44" i="48"/>
  <c r="LQN44" i="48"/>
  <c r="LQM44" i="48"/>
  <c r="LQL44" i="48"/>
  <c r="LQK44" i="48"/>
  <c r="LQJ44" i="48"/>
  <c r="LQI44" i="48"/>
  <c r="LQH44" i="48"/>
  <c r="LQG44" i="48"/>
  <c r="LQF44" i="48"/>
  <c r="LQE44" i="48"/>
  <c r="LQD44" i="48"/>
  <c r="LQC44" i="48"/>
  <c r="LQB44" i="48"/>
  <c r="LQA44" i="48"/>
  <c r="LPZ44" i="48"/>
  <c r="LPY44" i="48"/>
  <c r="LPX44" i="48"/>
  <c r="LPW44" i="48"/>
  <c r="LPV44" i="48"/>
  <c r="LPU44" i="48"/>
  <c r="LPT44" i="48"/>
  <c r="LPS44" i="48"/>
  <c r="LPR44" i="48"/>
  <c r="LPQ44" i="48"/>
  <c r="LPP44" i="48"/>
  <c r="LPO44" i="48"/>
  <c r="LPN44" i="48"/>
  <c r="LPM44" i="48"/>
  <c r="LPL44" i="48"/>
  <c r="LPK44" i="48"/>
  <c r="LPJ44" i="48"/>
  <c r="LPI44" i="48"/>
  <c r="LPH44" i="48"/>
  <c r="LPG44" i="48"/>
  <c r="LPF44" i="48"/>
  <c r="LPE44" i="48"/>
  <c r="LPD44" i="48"/>
  <c r="LPC44" i="48"/>
  <c r="LPB44" i="48"/>
  <c r="LPA44" i="48"/>
  <c r="LOZ44" i="48"/>
  <c r="LOY44" i="48"/>
  <c r="LOX44" i="48"/>
  <c r="LOW44" i="48"/>
  <c r="LOV44" i="48"/>
  <c r="LOU44" i="48"/>
  <c r="LOT44" i="48"/>
  <c r="LOS44" i="48"/>
  <c r="LOR44" i="48"/>
  <c r="LOQ44" i="48"/>
  <c r="LOP44" i="48"/>
  <c r="LOO44" i="48"/>
  <c r="LON44" i="48"/>
  <c r="LOM44" i="48"/>
  <c r="LOL44" i="48"/>
  <c r="LOK44" i="48"/>
  <c r="LOJ44" i="48"/>
  <c r="LOI44" i="48"/>
  <c r="LOH44" i="48"/>
  <c r="LOG44" i="48"/>
  <c r="LOF44" i="48"/>
  <c r="LOE44" i="48"/>
  <c r="LOD44" i="48"/>
  <c r="LOC44" i="48"/>
  <c r="LOB44" i="48"/>
  <c r="LOA44" i="48"/>
  <c r="LNZ44" i="48"/>
  <c r="LNY44" i="48"/>
  <c r="LNX44" i="48"/>
  <c r="LNW44" i="48"/>
  <c r="LNV44" i="48"/>
  <c r="LNU44" i="48"/>
  <c r="LNT44" i="48"/>
  <c r="LNS44" i="48"/>
  <c r="LNR44" i="48"/>
  <c r="LNQ44" i="48"/>
  <c r="LNP44" i="48"/>
  <c r="LNO44" i="48"/>
  <c r="LNN44" i="48"/>
  <c r="LNM44" i="48"/>
  <c r="LNL44" i="48"/>
  <c r="LNK44" i="48"/>
  <c r="LNJ44" i="48"/>
  <c r="LNI44" i="48"/>
  <c r="LNH44" i="48"/>
  <c r="LNG44" i="48"/>
  <c r="LNF44" i="48"/>
  <c r="LNE44" i="48"/>
  <c r="LND44" i="48"/>
  <c r="LNC44" i="48"/>
  <c r="LNB44" i="48"/>
  <c r="LNA44" i="48"/>
  <c r="LMZ44" i="48"/>
  <c r="LMY44" i="48"/>
  <c r="LMX44" i="48"/>
  <c r="LMW44" i="48"/>
  <c r="LMV44" i="48"/>
  <c r="LMU44" i="48"/>
  <c r="LMT44" i="48"/>
  <c r="LMS44" i="48"/>
  <c r="LMR44" i="48"/>
  <c r="LMQ44" i="48"/>
  <c r="LMP44" i="48"/>
  <c r="LMO44" i="48"/>
  <c r="LMN44" i="48"/>
  <c r="LMM44" i="48"/>
  <c r="LML44" i="48"/>
  <c r="LMK44" i="48"/>
  <c r="LMJ44" i="48"/>
  <c r="LMI44" i="48"/>
  <c r="LMH44" i="48"/>
  <c r="LMG44" i="48"/>
  <c r="LMF44" i="48"/>
  <c r="LME44" i="48"/>
  <c r="LMD44" i="48"/>
  <c r="LMC44" i="48"/>
  <c r="LMB44" i="48"/>
  <c r="LMA44" i="48"/>
  <c r="LLZ44" i="48"/>
  <c r="LLY44" i="48"/>
  <c r="LLX44" i="48"/>
  <c r="LLW44" i="48"/>
  <c r="LLV44" i="48"/>
  <c r="LLU44" i="48"/>
  <c r="LLT44" i="48"/>
  <c r="LLS44" i="48"/>
  <c r="LLR44" i="48"/>
  <c r="LLQ44" i="48"/>
  <c r="LLP44" i="48"/>
  <c r="LLO44" i="48"/>
  <c r="LLN44" i="48"/>
  <c r="LLM44" i="48"/>
  <c r="LLL44" i="48"/>
  <c r="LLK44" i="48"/>
  <c r="LLJ44" i="48"/>
  <c r="LLI44" i="48"/>
  <c r="LLH44" i="48"/>
  <c r="LLG44" i="48"/>
  <c r="LLF44" i="48"/>
  <c r="LLE44" i="48"/>
  <c r="LLD44" i="48"/>
  <c r="LLC44" i="48"/>
  <c r="LLB44" i="48"/>
  <c r="LLA44" i="48"/>
  <c r="LKZ44" i="48"/>
  <c r="LKY44" i="48"/>
  <c r="LKX44" i="48"/>
  <c r="LKW44" i="48"/>
  <c r="LKV44" i="48"/>
  <c r="LKU44" i="48"/>
  <c r="LKT44" i="48"/>
  <c r="LKS44" i="48"/>
  <c r="LKR44" i="48"/>
  <c r="LKQ44" i="48"/>
  <c r="LKP44" i="48"/>
  <c r="LKO44" i="48"/>
  <c r="LKN44" i="48"/>
  <c r="LKM44" i="48"/>
  <c r="LKL44" i="48"/>
  <c r="LKK44" i="48"/>
  <c r="LKJ44" i="48"/>
  <c r="LKI44" i="48"/>
  <c r="LKH44" i="48"/>
  <c r="LKG44" i="48"/>
  <c r="LKF44" i="48"/>
  <c r="LKE44" i="48"/>
  <c r="LKD44" i="48"/>
  <c r="LKC44" i="48"/>
  <c r="LKB44" i="48"/>
  <c r="LKA44" i="48"/>
  <c r="LJZ44" i="48"/>
  <c r="LJY44" i="48"/>
  <c r="LJX44" i="48"/>
  <c r="LJW44" i="48"/>
  <c r="LJV44" i="48"/>
  <c r="LJU44" i="48"/>
  <c r="LJT44" i="48"/>
  <c r="LJS44" i="48"/>
  <c r="LJR44" i="48"/>
  <c r="LJQ44" i="48"/>
  <c r="LJP44" i="48"/>
  <c r="LJO44" i="48"/>
  <c r="LJN44" i="48"/>
  <c r="LJM44" i="48"/>
  <c r="LJL44" i="48"/>
  <c r="LJK44" i="48"/>
  <c r="LJJ44" i="48"/>
  <c r="LJI44" i="48"/>
  <c r="LJH44" i="48"/>
  <c r="LJG44" i="48"/>
  <c r="LJF44" i="48"/>
  <c r="LJE44" i="48"/>
  <c r="LJD44" i="48"/>
  <c r="LJC44" i="48"/>
  <c r="LJB44" i="48"/>
  <c r="LJA44" i="48"/>
  <c r="LIZ44" i="48"/>
  <c r="LIY44" i="48"/>
  <c r="LIX44" i="48"/>
  <c r="LIW44" i="48"/>
  <c r="LIV44" i="48"/>
  <c r="LIU44" i="48"/>
  <c r="LIT44" i="48"/>
  <c r="LIS44" i="48"/>
  <c r="LIR44" i="48"/>
  <c r="LIQ44" i="48"/>
  <c r="LIP44" i="48"/>
  <c r="LIO44" i="48"/>
  <c r="LIN44" i="48"/>
  <c r="LIM44" i="48"/>
  <c r="LIL44" i="48"/>
  <c r="LIK44" i="48"/>
  <c r="LIJ44" i="48"/>
  <c r="LII44" i="48"/>
  <c r="LIH44" i="48"/>
  <c r="LIG44" i="48"/>
  <c r="LIF44" i="48"/>
  <c r="LIE44" i="48"/>
  <c r="LID44" i="48"/>
  <c r="LIC44" i="48"/>
  <c r="LIB44" i="48"/>
  <c r="LIA44" i="48"/>
  <c r="LHZ44" i="48"/>
  <c r="LHY44" i="48"/>
  <c r="LHX44" i="48"/>
  <c r="LHW44" i="48"/>
  <c r="LHV44" i="48"/>
  <c r="LHU44" i="48"/>
  <c r="LHT44" i="48"/>
  <c r="LHS44" i="48"/>
  <c r="LHR44" i="48"/>
  <c r="LHQ44" i="48"/>
  <c r="LHP44" i="48"/>
  <c r="LHO44" i="48"/>
  <c r="LHN44" i="48"/>
  <c r="LHM44" i="48"/>
  <c r="LHL44" i="48"/>
  <c r="LHK44" i="48"/>
  <c r="LHJ44" i="48"/>
  <c r="LHI44" i="48"/>
  <c r="LHH44" i="48"/>
  <c r="LHG44" i="48"/>
  <c r="LHF44" i="48"/>
  <c r="LHE44" i="48"/>
  <c r="LHD44" i="48"/>
  <c r="LHC44" i="48"/>
  <c r="LHB44" i="48"/>
  <c r="LHA44" i="48"/>
  <c r="LGZ44" i="48"/>
  <c r="LGY44" i="48"/>
  <c r="LGX44" i="48"/>
  <c r="LGW44" i="48"/>
  <c r="LGV44" i="48"/>
  <c r="LGU44" i="48"/>
  <c r="LGT44" i="48"/>
  <c r="LGS44" i="48"/>
  <c r="LGR44" i="48"/>
  <c r="LGQ44" i="48"/>
  <c r="LGP44" i="48"/>
  <c r="LGO44" i="48"/>
  <c r="LGN44" i="48"/>
  <c r="LGM44" i="48"/>
  <c r="LGL44" i="48"/>
  <c r="LGK44" i="48"/>
  <c r="LGJ44" i="48"/>
  <c r="LGI44" i="48"/>
  <c r="LGH44" i="48"/>
  <c r="LGG44" i="48"/>
  <c r="LGF44" i="48"/>
  <c r="LGE44" i="48"/>
  <c r="LGD44" i="48"/>
  <c r="LGC44" i="48"/>
  <c r="LGB44" i="48"/>
  <c r="LGA44" i="48"/>
  <c r="LFZ44" i="48"/>
  <c r="LFY44" i="48"/>
  <c r="LFX44" i="48"/>
  <c r="LFW44" i="48"/>
  <c r="LFV44" i="48"/>
  <c r="LFU44" i="48"/>
  <c r="LFT44" i="48"/>
  <c r="LFS44" i="48"/>
  <c r="LFR44" i="48"/>
  <c r="LFQ44" i="48"/>
  <c r="LFP44" i="48"/>
  <c r="LFO44" i="48"/>
  <c r="LFN44" i="48"/>
  <c r="LFM44" i="48"/>
  <c r="LFL44" i="48"/>
  <c r="LFK44" i="48"/>
  <c r="LFJ44" i="48"/>
  <c r="LFI44" i="48"/>
  <c r="LFH44" i="48"/>
  <c r="LFG44" i="48"/>
  <c r="LFF44" i="48"/>
  <c r="LFE44" i="48"/>
  <c r="LFD44" i="48"/>
  <c r="LFC44" i="48"/>
  <c r="LFB44" i="48"/>
  <c r="LFA44" i="48"/>
  <c r="LEZ44" i="48"/>
  <c r="LEY44" i="48"/>
  <c r="LEX44" i="48"/>
  <c r="LEW44" i="48"/>
  <c r="LEV44" i="48"/>
  <c r="LEU44" i="48"/>
  <c r="LET44" i="48"/>
  <c r="LES44" i="48"/>
  <c r="LER44" i="48"/>
  <c r="LEQ44" i="48"/>
  <c r="LEP44" i="48"/>
  <c r="LEO44" i="48"/>
  <c r="LEN44" i="48"/>
  <c r="LEM44" i="48"/>
  <c r="LEL44" i="48"/>
  <c r="LEK44" i="48"/>
  <c r="LEJ44" i="48"/>
  <c r="LEI44" i="48"/>
  <c r="LEH44" i="48"/>
  <c r="LEG44" i="48"/>
  <c r="LEF44" i="48"/>
  <c r="LEE44" i="48"/>
  <c r="LED44" i="48"/>
  <c r="LEC44" i="48"/>
  <c r="LEB44" i="48"/>
  <c r="LEA44" i="48"/>
  <c r="LDZ44" i="48"/>
  <c r="LDY44" i="48"/>
  <c r="LDX44" i="48"/>
  <c r="LDW44" i="48"/>
  <c r="LDV44" i="48"/>
  <c r="LDU44" i="48"/>
  <c r="LDT44" i="48"/>
  <c r="LDS44" i="48"/>
  <c r="LDR44" i="48"/>
  <c r="LDQ44" i="48"/>
  <c r="LDP44" i="48"/>
  <c r="LDO44" i="48"/>
  <c r="LDN44" i="48"/>
  <c r="LDM44" i="48"/>
  <c r="LDL44" i="48"/>
  <c r="LDK44" i="48"/>
  <c r="LDJ44" i="48"/>
  <c r="LDI44" i="48"/>
  <c r="LDH44" i="48"/>
  <c r="LDG44" i="48"/>
  <c r="LDF44" i="48"/>
  <c r="LDE44" i="48"/>
  <c r="LDD44" i="48"/>
  <c r="LDC44" i="48"/>
  <c r="LDB44" i="48"/>
  <c r="LDA44" i="48"/>
  <c r="LCZ44" i="48"/>
  <c r="LCY44" i="48"/>
  <c r="LCX44" i="48"/>
  <c r="LCW44" i="48"/>
  <c r="LCV44" i="48"/>
  <c r="LCU44" i="48"/>
  <c r="LCT44" i="48"/>
  <c r="LCS44" i="48"/>
  <c r="LCR44" i="48"/>
  <c r="LCQ44" i="48"/>
  <c r="LCP44" i="48"/>
  <c r="LCO44" i="48"/>
  <c r="LCN44" i="48"/>
  <c r="LCM44" i="48"/>
  <c r="LCL44" i="48"/>
  <c r="LCK44" i="48"/>
  <c r="LCJ44" i="48"/>
  <c r="LCI44" i="48"/>
  <c r="LCH44" i="48"/>
  <c r="LCG44" i="48"/>
  <c r="LCF44" i="48"/>
  <c r="LCE44" i="48"/>
  <c r="LCD44" i="48"/>
  <c r="LCC44" i="48"/>
  <c r="LCB44" i="48"/>
  <c r="LCA44" i="48"/>
  <c r="LBZ44" i="48"/>
  <c r="LBY44" i="48"/>
  <c r="LBX44" i="48"/>
  <c r="LBW44" i="48"/>
  <c r="LBV44" i="48"/>
  <c r="LBU44" i="48"/>
  <c r="LBT44" i="48"/>
  <c r="LBS44" i="48"/>
  <c r="LBR44" i="48"/>
  <c r="LBQ44" i="48"/>
  <c r="LBP44" i="48"/>
  <c r="LBO44" i="48"/>
  <c r="LBN44" i="48"/>
  <c r="LBM44" i="48"/>
  <c r="LBL44" i="48"/>
  <c r="LBK44" i="48"/>
  <c r="LBJ44" i="48"/>
  <c r="LBI44" i="48"/>
  <c r="LBH44" i="48"/>
  <c r="LBG44" i="48"/>
  <c r="LBF44" i="48"/>
  <c r="LBE44" i="48"/>
  <c r="LBD44" i="48"/>
  <c r="LBC44" i="48"/>
  <c r="LBB44" i="48"/>
  <c r="LBA44" i="48"/>
  <c r="LAZ44" i="48"/>
  <c r="LAY44" i="48"/>
  <c r="LAX44" i="48"/>
  <c r="LAW44" i="48"/>
  <c r="LAV44" i="48"/>
  <c r="LAU44" i="48"/>
  <c r="LAT44" i="48"/>
  <c r="LAS44" i="48"/>
  <c r="LAR44" i="48"/>
  <c r="LAQ44" i="48"/>
  <c r="LAP44" i="48"/>
  <c r="LAO44" i="48"/>
  <c r="LAN44" i="48"/>
  <c r="LAM44" i="48"/>
  <c r="LAL44" i="48"/>
  <c r="LAK44" i="48"/>
  <c r="LAJ44" i="48"/>
  <c r="LAI44" i="48"/>
  <c r="LAH44" i="48"/>
  <c r="LAG44" i="48"/>
  <c r="LAF44" i="48"/>
  <c r="LAE44" i="48"/>
  <c r="LAD44" i="48"/>
  <c r="LAC44" i="48"/>
  <c r="LAB44" i="48"/>
  <c r="LAA44" i="48"/>
  <c r="KZZ44" i="48"/>
  <c r="KZY44" i="48"/>
  <c r="KZX44" i="48"/>
  <c r="KZW44" i="48"/>
  <c r="KZV44" i="48"/>
  <c r="KZU44" i="48"/>
  <c r="KZT44" i="48"/>
  <c r="KZS44" i="48"/>
  <c r="KZR44" i="48"/>
  <c r="KZQ44" i="48"/>
  <c r="KZP44" i="48"/>
  <c r="KZO44" i="48"/>
  <c r="KZN44" i="48"/>
  <c r="KZM44" i="48"/>
  <c r="KZL44" i="48"/>
  <c r="KZK44" i="48"/>
  <c r="KZJ44" i="48"/>
  <c r="KZI44" i="48"/>
  <c r="KZH44" i="48"/>
  <c r="KZG44" i="48"/>
  <c r="KZF44" i="48"/>
  <c r="KZE44" i="48"/>
  <c r="KZD44" i="48"/>
  <c r="KZC44" i="48"/>
  <c r="KZB44" i="48"/>
  <c r="KZA44" i="48"/>
  <c r="KYZ44" i="48"/>
  <c r="KYY44" i="48"/>
  <c r="KYX44" i="48"/>
  <c r="KYW44" i="48"/>
  <c r="KYV44" i="48"/>
  <c r="KYU44" i="48"/>
  <c r="KYT44" i="48"/>
  <c r="KYS44" i="48"/>
  <c r="KYR44" i="48"/>
  <c r="KYQ44" i="48"/>
  <c r="KYP44" i="48"/>
  <c r="KYO44" i="48"/>
  <c r="KYN44" i="48"/>
  <c r="KYM44" i="48"/>
  <c r="KYL44" i="48"/>
  <c r="KYK44" i="48"/>
  <c r="KYJ44" i="48"/>
  <c r="KYI44" i="48"/>
  <c r="KYH44" i="48"/>
  <c r="KYG44" i="48"/>
  <c r="KYF44" i="48"/>
  <c r="KYE44" i="48"/>
  <c r="KYD44" i="48"/>
  <c r="KYC44" i="48"/>
  <c r="KYB44" i="48"/>
  <c r="KYA44" i="48"/>
  <c r="KXZ44" i="48"/>
  <c r="KXY44" i="48"/>
  <c r="KXX44" i="48"/>
  <c r="KXW44" i="48"/>
  <c r="KXV44" i="48"/>
  <c r="KXU44" i="48"/>
  <c r="KXT44" i="48"/>
  <c r="KXS44" i="48"/>
  <c r="KXR44" i="48"/>
  <c r="KXQ44" i="48"/>
  <c r="KXP44" i="48"/>
  <c r="KXO44" i="48"/>
  <c r="KXN44" i="48"/>
  <c r="KXM44" i="48"/>
  <c r="KXL44" i="48"/>
  <c r="KXK44" i="48"/>
  <c r="KXJ44" i="48"/>
  <c r="KXI44" i="48"/>
  <c r="KXH44" i="48"/>
  <c r="KXG44" i="48"/>
  <c r="KXF44" i="48"/>
  <c r="KXE44" i="48"/>
  <c r="KXD44" i="48"/>
  <c r="KXC44" i="48"/>
  <c r="KXB44" i="48"/>
  <c r="KXA44" i="48"/>
  <c r="KWZ44" i="48"/>
  <c r="KWY44" i="48"/>
  <c r="KWX44" i="48"/>
  <c r="KWW44" i="48"/>
  <c r="KWV44" i="48"/>
  <c r="KWU44" i="48"/>
  <c r="KWT44" i="48"/>
  <c r="KWS44" i="48"/>
  <c r="KWR44" i="48"/>
  <c r="KWQ44" i="48"/>
  <c r="KWP44" i="48"/>
  <c r="KWO44" i="48"/>
  <c r="KWN44" i="48"/>
  <c r="KWM44" i="48"/>
  <c r="KWL44" i="48"/>
  <c r="KWK44" i="48"/>
  <c r="KWJ44" i="48"/>
  <c r="KWI44" i="48"/>
  <c r="KWH44" i="48"/>
  <c r="KWG44" i="48"/>
  <c r="KWF44" i="48"/>
  <c r="KWE44" i="48"/>
  <c r="KWD44" i="48"/>
  <c r="KWC44" i="48"/>
  <c r="KWB44" i="48"/>
  <c r="KWA44" i="48"/>
  <c r="KVZ44" i="48"/>
  <c r="KVY44" i="48"/>
  <c r="KVX44" i="48"/>
  <c r="KVW44" i="48"/>
  <c r="KVV44" i="48"/>
  <c r="KVU44" i="48"/>
  <c r="KVT44" i="48"/>
  <c r="KVS44" i="48"/>
  <c r="KVR44" i="48"/>
  <c r="KVQ44" i="48"/>
  <c r="KVP44" i="48"/>
  <c r="KVO44" i="48"/>
  <c r="KVN44" i="48"/>
  <c r="KVM44" i="48"/>
  <c r="KVL44" i="48"/>
  <c r="KVK44" i="48"/>
  <c r="KVJ44" i="48"/>
  <c r="KVI44" i="48"/>
  <c r="KVH44" i="48"/>
  <c r="KVG44" i="48"/>
  <c r="KVF44" i="48"/>
  <c r="KVE44" i="48"/>
  <c r="KVD44" i="48"/>
  <c r="KVC44" i="48"/>
  <c r="KVB44" i="48"/>
  <c r="KVA44" i="48"/>
  <c r="KUZ44" i="48"/>
  <c r="KUY44" i="48"/>
  <c r="KUX44" i="48"/>
  <c r="KUW44" i="48"/>
  <c r="KUV44" i="48"/>
  <c r="KUU44" i="48"/>
  <c r="KUT44" i="48"/>
  <c r="KUS44" i="48"/>
  <c r="KUR44" i="48"/>
  <c r="KUQ44" i="48"/>
  <c r="KUP44" i="48"/>
  <c r="KUO44" i="48"/>
  <c r="KUN44" i="48"/>
  <c r="KUM44" i="48"/>
  <c r="KUL44" i="48"/>
  <c r="KUK44" i="48"/>
  <c r="KUJ44" i="48"/>
  <c r="KUI44" i="48"/>
  <c r="KUH44" i="48"/>
  <c r="KUG44" i="48"/>
  <c r="KUF44" i="48"/>
  <c r="KUE44" i="48"/>
  <c r="KUD44" i="48"/>
  <c r="KUC44" i="48"/>
  <c r="KUB44" i="48"/>
  <c r="KUA44" i="48"/>
  <c r="KTZ44" i="48"/>
  <c r="KTY44" i="48"/>
  <c r="KTX44" i="48"/>
  <c r="KTW44" i="48"/>
  <c r="KTV44" i="48"/>
  <c r="KTU44" i="48"/>
  <c r="KTT44" i="48"/>
  <c r="KTS44" i="48"/>
  <c r="KTR44" i="48"/>
  <c r="KTQ44" i="48"/>
  <c r="KTP44" i="48"/>
  <c r="KTO44" i="48"/>
  <c r="KTN44" i="48"/>
  <c r="KTM44" i="48"/>
  <c r="KTL44" i="48"/>
  <c r="KTK44" i="48"/>
  <c r="KTJ44" i="48"/>
  <c r="KTI44" i="48"/>
  <c r="KTH44" i="48"/>
  <c r="KTG44" i="48"/>
  <c r="KTF44" i="48"/>
  <c r="KTE44" i="48"/>
  <c r="KTD44" i="48"/>
  <c r="KTC44" i="48"/>
  <c r="KTB44" i="48"/>
  <c r="KTA44" i="48"/>
  <c r="KSZ44" i="48"/>
  <c r="KSY44" i="48"/>
  <c r="KSX44" i="48"/>
  <c r="KSW44" i="48"/>
  <c r="KSV44" i="48"/>
  <c r="KSU44" i="48"/>
  <c r="KST44" i="48"/>
  <c r="KSS44" i="48"/>
  <c r="KSR44" i="48"/>
  <c r="KSQ44" i="48"/>
  <c r="KSP44" i="48"/>
  <c r="KSO44" i="48"/>
  <c r="KSN44" i="48"/>
  <c r="KSM44" i="48"/>
  <c r="KSL44" i="48"/>
  <c r="KSK44" i="48"/>
  <c r="KSJ44" i="48"/>
  <c r="KSI44" i="48"/>
  <c r="KSH44" i="48"/>
  <c r="KSG44" i="48"/>
  <c r="KSF44" i="48"/>
  <c r="KSE44" i="48"/>
  <c r="KSD44" i="48"/>
  <c r="KSC44" i="48"/>
  <c r="KSB44" i="48"/>
  <c r="KSA44" i="48"/>
  <c r="KRZ44" i="48"/>
  <c r="KRY44" i="48"/>
  <c r="KRX44" i="48"/>
  <c r="KRW44" i="48"/>
  <c r="KRV44" i="48"/>
  <c r="KRU44" i="48"/>
  <c r="KRT44" i="48"/>
  <c r="KRS44" i="48"/>
  <c r="KRR44" i="48"/>
  <c r="KRQ44" i="48"/>
  <c r="KRP44" i="48"/>
  <c r="KRO44" i="48"/>
  <c r="KRN44" i="48"/>
  <c r="KRM44" i="48"/>
  <c r="KRL44" i="48"/>
  <c r="KRK44" i="48"/>
  <c r="KRJ44" i="48"/>
  <c r="KRI44" i="48"/>
  <c r="KRH44" i="48"/>
  <c r="KRG44" i="48"/>
  <c r="KRF44" i="48"/>
  <c r="KRE44" i="48"/>
  <c r="KRD44" i="48"/>
  <c r="KRC44" i="48"/>
  <c r="KRB44" i="48"/>
  <c r="KRA44" i="48"/>
  <c r="KQZ44" i="48"/>
  <c r="KQY44" i="48"/>
  <c r="KQX44" i="48"/>
  <c r="KQW44" i="48"/>
  <c r="KQV44" i="48"/>
  <c r="KQU44" i="48"/>
  <c r="KQT44" i="48"/>
  <c r="KQS44" i="48"/>
  <c r="KQR44" i="48"/>
  <c r="KQQ44" i="48"/>
  <c r="KQP44" i="48"/>
  <c r="KQO44" i="48"/>
  <c r="KQN44" i="48"/>
  <c r="KQM44" i="48"/>
  <c r="KQL44" i="48"/>
  <c r="KQK44" i="48"/>
  <c r="KQJ44" i="48"/>
  <c r="KQI44" i="48"/>
  <c r="KQH44" i="48"/>
  <c r="KQG44" i="48"/>
  <c r="KQF44" i="48"/>
  <c r="KQE44" i="48"/>
  <c r="KQD44" i="48"/>
  <c r="KQC44" i="48"/>
  <c r="KQB44" i="48"/>
  <c r="KQA44" i="48"/>
  <c r="KPZ44" i="48"/>
  <c r="KPY44" i="48"/>
  <c r="KPX44" i="48"/>
  <c r="KPW44" i="48"/>
  <c r="KPV44" i="48"/>
  <c r="KPU44" i="48"/>
  <c r="KPT44" i="48"/>
  <c r="KPS44" i="48"/>
  <c r="KPR44" i="48"/>
  <c r="KPQ44" i="48"/>
  <c r="KPP44" i="48"/>
  <c r="KPO44" i="48"/>
  <c r="KPN44" i="48"/>
  <c r="KPM44" i="48"/>
  <c r="KPL44" i="48"/>
  <c r="KPK44" i="48"/>
  <c r="KPJ44" i="48"/>
  <c r="KPI44" i="48"/>
  <c r="KPH44" i="48"/>
  <c r="KPG44" i="48"/>
  <c r="KPF44" i="48"/>
  <c r="KPE44" i="48"/>
  <c r="KPD44" i="48"/>
  <c r="KPC44" i="48"/>
  <c r="KPB44" i="48"/>
  <c r="KPA44" i="48"/>
  <c r="KOZ44" i="48"/>
  <c r="KOY44" i="48"/>
  <c r="KOX44" i="48"/>
  <c r="KOW44" i="48"/>
  <c r="KOV44" i="48"/>
  <c r="KOU44" i="48"/>
  <c r="KOT44" i="48"/>
  <c r="KOS44" i="48"/>
  <c r="KOR44" i="48"/>
  <c r="KOQ44" i="48"/>
  <c r="KOP44" i="48"/>
  <c r="KOO44" i="48"/>
  <c r="KON44" i="48"/>
  <c r="KOM44" i="48"/>
  <c r="KOL44" i="48"/>
  <c r="KOK44" i="48"/>
  <c r="KOJ44" i="48"/>
  <c r="KOI44" i="48"/>
  <c r="KOH44" i="48"/>
  <c r="KOG44" i="48"/>
  <c r="KOF44" i="48"/>
  <c r="KOE44" i="48"/>
  <c r="KOD44" i="48"/>
  <c r="KOC44" i="48"/>
  <c r="KOB44" i="48"/>
  <c r="KOA44" i="48"/>
  <c r="KNZ44" i="48"/>
  <c r="KNY44" i="48"/>
  <c r="KNX44" i="48"/>
  <c r="KNW44" i="48"/>
  <c r="KNV44" i="48"/>
  <c r="KNU44" i="48"/>
  <c r="KNT44" i="48"/>
  <c r="KNS44" i="48"/>
  <c r="KNR44" i="48"/>
  <c r="KNQ44" i="48"/>
  <c r="KNP44" i="48"/>
  <c r="KNO44" i="48"/>
  <c r="KNN44" i="48"/>
  <c r="KNM44" i="48"/>
  <c r="KNL44" i="48"/>
  <c r="KNK44" i="48"/>
  <c r="KNJ44" i="48"/>
  <c r="KNI44" i="48"/>
  <c r="KNH44" i="48"/>
  <c r="KNG44" i="48"/>
  <c r="KNF44" i="48"/>
  <c r="KNE44" i="48"/>
  <c r="KND44" i="48"/>
  <c r="KNC44" i="48"/>
  <c r="KNB44" i="48"/>
  <c r="KNA44" i="48"/>
  <c r="KMZ44" i="48"/>
  <c r="KMY44" i="48"/>
  <c r="KMX44" i="48"/>
  <c r="KMW44" i="48"/>
  <c r="KMV44" i="48"/>
  <c r="KMU44" i="48"/>
  <c r="KMT44" i="48"/>
  <c r="KMS44" i="48"/>
  <c r="KMR44" i="48"/>
  <c r="KMQ44" i="48"/>
  <c r="KMP44" i="48"/>
  <c r="KMO44" i="48"/>
  <c r="KMN44" i="48"/>
  <c r="KMM44" i="48"/>
  <c r="KML44" i="48"/>
  <c r="KMK44" i="48"/>
  <c r="KMJ44" i="48"/>
  <c r="KMI44" i="48"/>
  <c r="KMH44" i="48"/>
  <c r="KMG44" i="48"/>
  <c r="KMF44" i="48"/>
  <c r="KME44" i="48"/>
  <c r="KMD44" i="48"/>
  <c r="KMC44" i="48"/>
  <c r="KMB44" i="48"/>
  <c r="KMA44" i="48"/>
  <c r="KLZ44" i="48"/>
  <c r="KLY44" i="48"/>
  <c r="KLX44" i="48"/>
  <c r="KLW44" i="48"/>
  <c r="KLV44" i="48"/>
  <c r="KLU44" i="48"/>
  <c r="KLT44" i="48"/>
  <c r="KLS44" i="48"/>
  <c r="KLR44" i="48"/>
  <c r="KLQ44" i="48"/>
  <c r="KLP44" i="48"/>
  <c r="KLO44" i="48"/>
  <c r="KLN44" i="48"/>
  <c r="KLM44" i="48"/>
  <c r="KLL44" i="48"/>
  <c r="KLK44" i="48"/>
  <c r="KLJ44" i="48"/>
  <c r="KLI44" i="48"/>
  <c r="KLH44" i="48"/>
  <c r="KLG44" i="48"/>
  <c r="KLF44" i="48"/>
  <c r="KLE44" i="48"/>
  <c r="KLD44" i="48"/>
  <c r="KLC44" i="48"/>
  <c r="KLB44" i="48"/>
  <c r="KLA44" i="48"/>
  <c r="KKZ44" i="48"/>
  <c r="KKY44" i="48"/>
  <c r="KKX44" i="48"/>
  <c r="KKW44" i="48"/>
  <c r="KKV44" i="48"/>
  <c r="KKU44" i="48"/>
  <c r="KKT44" i="48"/>
  <c r="KKS44" i="48"/>
  <c r="KKR44" i="48"/>
  <c r="KKQ44" i="48"/>
  <c r="KKP44" i="48"/>
  <c r="KKO44" i="48"/>
  <c r="KKN44" i="48"/>
  <c r="KKM44" i="48"/>
  <c r="KKL44" i="48"/>
  <c r="KKK44" i="48"/>
  <c r="KKJ44" i="48"/>
  <c r="KKI44" i="48"/>
  <c r="KKH44" i="48"/>
  <c r="KKG44" i="48"/>
  <c r="KKF44" i="48"/>
  <c r="KKE44" i="48"/>
  <c r="KKD44" i="48"/>
  <c r="KKC44" i="48"/>
  <c r="KKB44" i="48"/>
  <c r="KKA44" i="48"/>
  <c r="KJZ44" i="48"/>
  <c r="KJY44" i="48"/>
  <c r="KJX44" i="48"/>
  <c r="KJW44" i="48"/>
  <c r="KJV44" i="48"/>
  <c r="KJU44" i="48"/>
  <c r="KJT44" i="48"/>
  <c r="KJS44" i="48"/>
  <c r="KJR44" i="48"/>
  <c r="KJQ44" i="48"/>
  <c r="KJP44" i="48"/>
  <c r="KJO44" i="48"/>
  <c r="KJN44" i="48"/>
  <c r="KJM44" i="48"/>
  <c r="KJL44" i="48"/>
  <c r="KJK44" i="48"/>
  <c r="KJJ44" i="48"/>
  <c r="KJI44" i="48"/>
  <c r="KJH44" i="48"/>
  <c r="KJG44" i="48"/>
  <c r="KJF44" i="48"/>
  <c r="KJE44" i="48"/>
  <c r="KJD44" i="48"/>
  <c r="KJC44" i="48"/>
  <c r="KJB44" i="48"/>
  <c r="KJA44" i="48"/>
  <c r="KIZ44" i="48"/>
  <c r="KIY44" i="48"/>
  <c r="KIX44" i="48"/>
  <c r="KIW44" i="48"/>
  <c r="KIV44" i="48"/>
  <c r="KIU44" i="48"/>
  <c r="KIT44" i="48"/>
  <c r="KIS44" i="48"/>
  <c r="KIR44" i="48"/>
  <c r="KIQ44" i="48"/>
  <c r="KIP44" i="48"/>
  <c r="KIO44" i="48"/>
  <c r="KIN44" i="48"/>
  <c r="KIM44" i="48"/>
  <c r="KIL44" i="48"/>
  <c r="KIK44" i="48"/>
  <c r="KIJ44" i="48"/>
  <c r="KII44" i="48"/>
  <c r="KIH44" i="48"/>
  <c r="KIG44" i="48"/>
  <c r="KIF44" i="48"/>
  <c r="KIE44" i="48"/>
  <c r="KID44" i="48"/>
  <c r="KIC44" i="48"/>
  <c r="KIB44" i="48"/>
  <c r="KIA44" i="48"/>
  <c r="KHZ44" i="48"/>
  <c r="KHY44" i="48"/>
  <c r="KHX44" i="48"/>
  <c r="KHW44" i="48"/>
  <c r="KHV44" i="48"/>
  <c r="KHU44" i="48"/>
  <c r="KHT44" i="48"/>
  <c r="KHS44" i="48"/>
  <c r="KHR44" i="48"/>
  <c r="KHQ44" i="48"/>
  <c r="KHP44" i="48"/>
  <c r="KHO44" i="48"/>
  <c r="KHN44" i="48"/>
  <c r="KHM44" i="48"/>
  <c r="KHL44" i="48"/>
  <c r="KHK44" i="48"/>
  <c r="KHJ44" i="48"/>
  <c r="KHI44" i="48"/>
  <c r="KHH44" i="48"/>
  <c r="KHG44" i="48"/>
  <c r="KHF44" i="48"/>
  <c r="KHE44" i="48"/>
  <c r="KHD44" i="48"/>
  <c r="KHC44" i="48"/>
  <c r="KHB44" i="48"/>
  <c r="KHA44" i="48"/>
  <c r="KGZ44" i="48"/>
  <c r="KGY44" i="48"/>
  <c r="KGX44" i="48"/>
  <c r="KGW44" i="48"/>
  <c r="KGV44" i="48"/>
  <c r="KGU44" i="48"/>
  <c r="KGT44" i="48"/>
  <c r="KGS44" i="48"/>
  <c r="KGR44" i="48"/>
  <c r="KGQ44" i="48"/>
  <c r="KGP44" i="48"/>
  <c r="KGO44" i="48"/>
  <c r="KGN44" i="48"/>
  <c r="KGM44" i="48"/>
  <c r="KGL44" i="48"/>
  <c r="KGK44" i="48"/>
  <c r="KGJ44" i="48"/>
  <c r="KGI44" i="48"/>
  <c r="KGH44" i="48"/>
  <c r="KGG44" i="48"/>
  <c r="KGF44" i="48"/>
  <c r="KGE44" i="48"/>
  <c r="KGD44" i="48"/>
  <c r="KGC44" i="48"/>
  <c r="KGB44" i="48"/>
  <c r="KGA44" i="48"/>
  <c r="KFZ44" i="48"/>
  <c r="KFY44" i="48"/>
  <c r="KFX44" i="48"/>
  <c r="KFW44" i="48"/>
  <c r="KFV44" i="48"/>
  <c r="KFU44" i="48"/>
  <c r="KFT44" i="48"/>
  <c r="KFS44" i="48"/>
  <c r="KFR44" i="48"/>
  <c r="KFQ44" i="48"/>
  <c r="KFP44" i="48"/>
  <c r="KFO44" i="48"/>
  <c r="KFN44" i="48"/>
  <c r="KFM44" i="48"/>
  <c r="KFL44" i="48"/>
  <c r="KFK44" i="48"/>
  <c r="KFJ44" i="48"/>
  <c r="KFI44" i="48"/>
  <c r="KFH44" i="48"/>
  <c r="KFG44" i="48"/>
  <c r="KFF44" i="48"/>
  <c r="KFE44" i="48"/>
  <c r="KFD44" i="48"/>
  <c r="KFC44" i="48"/>
  <c r="KFB44" i="48"/>
  <c r="KFA44" i="48"/>
  <c r="KEZ44" i="48"/>
  <c r="KEY44" i="48"/>
  <c r="KEX44" i="48"/>
  <c r="KEW44" i="48"/>
  <c r="KEV44" i="48"/>
  <c r="KEU44" i="48"/>
  <c r="KET44" i="48"/>
  <c r="KES44" i="48"/>
  <c r="KER44" i="48"/>
  <c r="KEQ44" i="48"/>
  <c r="KEP44" i="48"/>
  <c r="KEO44" i="48"/>
  <c r="KEN44" i="48"/>
  <c r="KEM44" i="48"/>
  <c r="KEL44" i="48"/>
  <c r="KEK44" i="48"/>
  <c r="KEJ44" i="48"/>
  <c r="KEI44" i="48"/>
  <c r="KEH44" i="48"/>
  <c r="KEG44" i="48"/>
  <c r="KEF44" i="48"/>
  <c r="KEE44" i="48"/>
  <c r="KED44" i="48"/>
  <c r="KEC44" i="48"/>
  <c r="KEB44" i="48"/>
  <c r="KEA44" i="48"/>
  <c r="KDZ44" i="48"/>
  <c r="KDY44" i="48"/>
  <c r="KDX44" i="48"/>
  <c r="KDW44" i="48"/>
  <c r="KDV44" i="48"/>
  <c r="KDU44" i="48"/>
  <c r="KDT44" i="48"/>
  <c r="KDS44" i="48"/>
  <c r="KDR44" i="48"/>
  <c r="KDQ44" i="48"/>
  <c r="KDP44" i="48"/>
  <c r="KDO44" i="48"/>
  <c r="KDN44" i="48"/>
  <c r="KDM44" i="48"/>
  <c r="KDL44" i="48"/>
  <c r="KDK44" i="48"/>
  <c r="KDJ44" i="48"/>
  <c r="KDI44" i="48"/>
  <c r="KDH44" i="48"/>
  <c r="KDG44" i="48"/>
  <c r="KDF44" i="48"/>
  <c r="KDE44" i="48"/>
  <c r="KDD44" i="48"/>
  <c r="KDC44" i="48"/>
  <c r="KDB44" i="48"/>
  <c r="KDA44" i="48"/>
  <c r="KCZ44" i="48"/>
  <c r="KCY44" i="48"/>
  <c r="KCX44" i="48"/>
  <c r="KCW44" i="48"/>
  <c r="KCV44" i="48"/>
  <c r="KCU44" i="48"/>
  <c r="KCT44" i="48"/>
  <c r="KCS44" i="48"/>
  <c r="KCR44" i="48"/>
  <c r="KCQ44" i="48"/>
  <c r="KCP44" i="48"/>
  <c r="KCO44" i="48"/>
  <c r="KCN44" i="48"/>
  <c r="KCM44" i="48"/>
  <c r="KCL44" i="48"/>
  <c r="KCK44" i="48"/>
  <c r="KCJ44" i="48"/>
  <c r="KCI44" i="48"/>
  <c r="KCH44" i="48"/>
  <c r="KCG44" i="48"/>
  <c r="KCF44" i="48"/>
  <c r="KCE44" i="48"/>
  <c r="KCD44" i="48"/>
  <c r="KCC44" i="48"/>
  <c r="KCB44" i="48"/>
  <c r="KCA44" i="48"/>
  <c r="KBZ44" i="48"/>
  <c r="KBY44" i="48"/>
  <c r="KBX44" i="48"/>
  <c r="KBW44" i="48"/>
  <c r="KBV44" i="48"/>
  <c r="KBU44" i="48"/>
  <c r="KBT44" i="48"/>
  <c r="KBS44" i="48"/>
  <c r="KBR44" i="48"/>
  <c r="KBQ44" i="48"/>
  <c r="KBP44" i="48"/>
  <c r="KBO44" i="48"/>
  <c r="KBN44" i="48"/>
  <c r="KBM44" i="48"/>
  <c r="KBL44" i="48"/>
  <c r="KBK44" i="48"/>
  <c r="KBJ44" i="48"/>
  <c r="KBI44" i="48"/>
  <c r="KBH44" i="48"/>
  <c r="KBG44" i="48"/>
  <c r="KBF44" i="48"/>
  <c r="KBE44" i="48"/>
  <c r="KBD44" i="48"/>
  <c r="KBC44" i="48"/>
  <c r="KBB44" i="48"/>
  <c r="KBA44" i="48"/>
  <c r="KAZ44" i="48"/>
  <c r="KAY44" i="48"/>
  <c r="KAX44" i="48"/>
  <c r="KAW44" i="48"/>
  <c r="KAV44" i="48"/>
  <c r="KAU44" i="48"/>
  <c r="KAT44" i="48"/>
  <c r="KAS44" i="48"/>
  <c r="KAR44" i="48"/>
  <c r="KAQ44" i="48"/>
  <c r="KAP44" i="48"/>
  <c r="KAO44" i="48"/>
  <c r="KAN44" i="48"/>
  <c r="KAM44" i="48"/>
  <c r="KAL44" i="48"/>
  <c r="KAK44" i="48"/>
  <c r="KAJ44" i="48"/>
  <c r="KAI44" i="48"/>
  <c r="KAH44" i="48"/>
  <c r="KAG44" i="48"/>
  <c r="KAF44" i="48"/>
  <c r="KAE44" i="48"/>
  <c r="KAD44" i="48"/>
  <c r="KAC44" i="48"/>
  <c r="KAB44" i="48"/>
  <c r="KAA44" i="48"/>
  <c r="JZZ44" i="48"/>
  <c r="JZY44" i="48"/>
  <c r="JZX44" i="48"/>
  <c r="JZW44" i="48"/>
  <c r="JZV44" i="48"/>
  <c r="JZU44" i="48"/>
  <c r="JZT44" i="48"/>
  <c r="JZS44" i="48"/>
  <c r="JZR44" i="48"/>
  <c r="JZQ44" i="48"/>
  <c r="JZP44" i="48"/>
  <c r="JZO44" i="48"/>
  <c r="JZN44" i="48"/>
  <c r="JZM44" i="48"/>
  <c r="JZL44" i="48"/>
  <c r="JZK44" i="48"/>
  <c r="JZJ44" i="48"/>
  <c r="JZI44" i="48"/>
  <c r="JZH44" i="48"/>
  <c r="JZG44" i="48"/>
  <c r="JZF44" i="48"/>
  <c r="JZE44" i="48"/>
  <c r="JZD44" i="48"/>
  <c r="JZC44" i="48"/>
  <c r="JZB44" i="48"/>
  <c r="JZA44" i="48"/>
  <c r="JYZ44" i="48"/>
  <c r="JYY44" i="48"/>
  <c r="JYX44" i="48"/>
  <c r="JYW44" i="48"/>
  <c r="JYV44" i="48"/>
  <c r="JYU44" i="48"/>
  <c r="JYT44" i="48"/>
  <c r="JYS44" i="48"/>
  <c r="JYR44" i="48"/>
  <c r="JYQ44" i="48"/>
  <c r="JYP44" i="48"/>
  <c r="JYO44" i="48"/>
  <c r="JYN44" i="48"/>
  <c r="JYM44" i="48"/>
  <c r="JYL44" i="48"/>
  <c r="JYK44" i="48"/>
  <c r="JYJ44" i="48"/>
  <c r="JYI44" i="48"/>
  <c r="JYH44" i="48"/>
  <c r="JYG44" i="48"/>
  <c r="JYF44" i="48"/>
  <c r="JYE44" i="48"/>
  <c r="JYD44" i="48"/>
  <c r="JYC44" i="48"/>
  <c r="JYB44" i="48"/>
  <c r="JYA44" i="48"/>
  <c r="JXZ44" i="48"/>
  <c r="JXY44" i="48"/>
  <c r="JXX44" i="48"/>
  <c r="JXW44" i="48"/>
  <c r="JXV44" i="48"/>
  <c r="JXU44" i="48"/>
  <c r="JXT44" i="48"/>
  <c r="JXS44" i="48"/>
  <c r="JXR44" i="48"/>
  <c r="JXQ44" i="48"/>
  <c r="JXP44" i="48"/>
  <c r="JXO44" i="48"/>
  <c r="JXN44" i="48"/>
  <c r="JXM44" i="48"/>
  <c r="JXL44" i="48"/>
  <c r="JXK44" i="48"/>
  <c r="JXJ44" i="48"/>
  <c r="JXI44" i="48"/>
  <c r="JXH44" i="48"/>
  <c r="JXG44" i="48"/>
  <c r="JXF44" i="48"/>
  <c r="JXE44" i="48"/>
  <c r="JXD44" i="48"/>
  <c r="JXC44" i="48"/>
  <c r="JXB44" i="48"/>
  <c r="JXA44" i="48"/>
  <c r="JWZ44" i="48"/>
  <c r="JWY44" i="48"/>
  <c r="JWX44" i="48"/>
  <c r="JWW44" i="48"/>
  <c r="JWV44" i="48"/>
  <c r="JWU44" i="48"/>
  <c r="JWT44" i="48"/>
  <c r="JWS44" i="48"/>
  <c r="JWR44" i="48"/>
  <c r="JWQ44" i="48"/>
  <c r="JWP44" i="48"/>
  <c r="JWO44" i="48"/>
  <c r="JWN44" i="48"/>
  <c r="JWM44" i="48"/>
  <c r="JWL44" i="48"/>
  <c r="JWK44" i="48"/>
  <c r="JWJ44" i="48"/>
  <c r="JWI44" i="48"/>
  <c r="JWH44" i="48"/>
  <c r="JWG44" i="48"/>
  <c r="JWF44" i="48"/>
  <c r="JWE44" i="48"/>
  <c r="JWD44" i="48"/>
  <c r="JWC44" i="48"/>
  <c r="JWB44" i="48"/>
  <c r="JWA44" i="48"/>
  <c r="JVZ44" i="48"/>
  <c r="JVY44" i="48"/>
  <c r="JVX44" i="48"/>
  <c r="JVW44" i="48"/>
  <c r="JVV44" i="48"/>
  <c r="JVU44" i="48"/>
  <c r="JVT44" i="48"/>
  <c r="JVS44" i="48"/>
  <c r="JVR44" i="48"/>
  <c r="JVQ44" i="48"/>
  <c r="JVP44" i="48"/>
  <c r="JVO44" i="48"/>
  <c r="JVN44" i="48"/>
  <c r="JVM44" i="48"/>
  <c r="JVL44" i="48"/>
  <c r="JVK44" i="48"/>
  <c r="JVJ44" i="48"/>
  <c r="JVI44" i="48"/>
  <c r="JVH44" i="48"/>
  <c r="JVG44" i="48"/>
  <c r="JVF44" i="48"/>
  <c r="JVE44" i="48"/>
  <c r="JVD44" i="48"/>
  <c r="JVC44" i="48"/>
  <c r="JVB44" i="48"/>
  <c r="JVA44" i="48"/>
  <c r="JUZ44" i="48"/>
  <c r="JUY44" i="48"/>
  <c r="JUX44" i="48"/>
  <c r="JUW44" i="48"/>
  <c r="JUV44" i="48"/>
  <c r="JUU44" i="48"/>
  <c r="JUT44" i="48"/>
  <c r="JUS44" i="48"/>
  <c r="JUR44" i="48"/>
  <c r="JUQ44" i="48"/>
  <c r="JUP44" i="48"/>
  <c r="JUO44" i="48"/>
  <c r="JUN44" i="48"/>
  <c r="JUM44" i="48"/>
  <c r="JUL44" i="48"/>
  <c r="JUK44" i="48"/>
  <c r="JUJ44" i="48"/>
  <c r="JUI44" i="48"/>
  <c r="JUH44" i="48"/>
  <c r="JUG44" i="48"/>
  <c r="JUF44" i="48"/>
  <c r="JUE44" i="48"/>
  <c r="JUD44" i="48"/>
  <c r="JUC44" i="48"/>
  <c r="JUB44" i="48"/>
  <c r="JUA44" i="48"/>
  <c r="JTZ44" i="48"/>
  <c r="JTY44" i="48"/>
  <c r="JTX44" i="48"/>
  <c r="JTW44" i="48"/>
  <c r="JTV44" i="48"/>
  <c r="JTU44" i="48"/>
  <c r="JTT44" i="48"/>
  <c r="JTS44" i="48"/>
  <c r="JTR44" i="48"/>
  <c r="JTQ44" i="48"/>
  <c r="JTP44" i="48"/>
  <c r="JTO44" i="48"/>
  <c r="JTN44" i="48"/>
  <c r="JTM44" i="48"/>
  <c r="JTL44" i="48"/>
  <c r="JTK44" i="48"/>
  <c r="JTJ44" i="48"/>
  <c r="JTI44" i="48"/>
  <c r="JTH44" i="48"/>
  <c r="JTG44" i="48"/>
  <c r="JTF44" i="48"/>
  <c r="JTE44" i="48"/>
  <c r="JTD44" i="48"/>
  <c r="JTC44" i="48"/>
  <c r="JTB44" i="48"/>
  <c r="JTA44" i="48"/>
  <c r="JSZ44" i="48"/>
  <c r="JSY44" i="48"/>
  <c r="JSX44" i="48"/>
  <c r="JSW44" i="48"/>
  <c r="JSV44" i="48"/>
  <c r="JSU44" i="48"/>
  <c r="JST44" i="48"/>
  <c r="JSS44" i="48"/>
  <c r="JSR44" i="48"/>
  <c r="JSQ44" i="48"/>
  <c r="JSP44" i="48"/>
  <c r="JSO44" i="48"/>
  <c r="JSN44" i="48"/>
  <c r="JSM44" i="48"/>
  <c r="JSL44" i="48"/>
  <c r="JSK44" i="48"/>
  <c r="JSJ44" i="48"/>
  <c r="JSI44" i="48"/>
  <c r="JSH44" i="48"/>
  <c r="JSG44" i="48"/>
  <c r="JSF44" i="48"/>
  <c r="JSE44" i="48"/>
  <c r="JSD44" i="48"/>
  <c r="JSC44" i="48"/>
  <c r="JSB44" i="48"/>
  <c r="JSA44" i="48"/>
  <c r="JRZ44" i="48"/>
  <c r="JRY44" i="48"/>
  <c r="JRX44" i="48"/>
  <c r="JRW44" i="48"/>
  <c r="JRV44" i="48"/>
  <c r="JRU44" i="48"/>
  <c r="JRT44" i="48"/>
  <c r="JRS44" i="48"/>
  <c r="JRR44" i="48"/>
  <c r="JRQ44" i="48"/>
  <c r="JRP44" i="48"/>
  <c r="JRO44" i="48"/>
  <c r="JRN44" i="48"/>
  <c r="JRM44" i="48"/>
  <c r="JRL44" i="48"/>
  <c r="JRK44" i="48"/>
  <c r="JRJ44" i="48"/>
  <c r="JRI44" i="48"/>
  <c r="JRH44" i="48"/>
  <c r="JRG44" i="48"/>
  <c r="JRF44" i="48"/>
  <c r="JRE44" i="48"/>
  <c r="JRD44" i="48"/>
  <c r="JRC44" i="48"/>
  <c r="JRB44" i="48"/>
  <c r="JRA44" i="48"/>
  <c r="JQZ44" i="48"/>
  <c r="JQY44" i="48"/>
  <c r="JQX44" i="48"/>
  <c r="JQW44" i="48"/>
  <c r="JQV44" i="48"/>
  <c r="JQU44" i="48"/>
  <c r="JQT44" i="48"/>
  <c r="JQS44" i="48"/>
  <c r="JQR44" i="48"/>
  <c r="JQQ44" i="48"/>
  <c r="JQP44" i="48"/>
  <c r="JQO44" i="48"/>
  <c r="JQN44" i="48"/>
  <c r="JQM44" i="48"/>
  <c r="JQL44" i="48"/>
  <c r="JQK44" i="48"/>
  <c r="JQJ44" i="48"/>
  <c r="JQI44" i="48"/>
  <c r="JQH44" i="48"/>
  <c r="JQG44" i="48"/>
  <c r="JQF44" i="48"/>
  <c r="JQE44" i="48"/>
  <c r="JQD44" i="48"/>
  <c r="JQC44" i="48"/>
  <c r="JQB44" i="48"/>
  <c r="JQA44" i="48"/>
  <c r="JPZ44" i="48"/>
  <c r="JPY44" i="48"/>
  <c r="JPX44" i="48"/>
  <c r="JPW44" i="48"/>
  <c r="JPV44" i="48"/>
  <c r="JPU44" i="48"/>
  <c r="JPT44" i="48"/>
  <c r="JPS44" i="48"/>
  <c r="JPR44" i="48"/>
  <c r="JPQ44" i="48"/>
  <c r="JPP44" i="48"/>
  <c r="JPO44" i="48"/>
  <c r="JPN44" i="48"/>
  <c r="JPM44" i="48"/>
  <c r="JPL44" i="48"/>
  <c r="JPK44" i="48"/>
  <c r="JPJ44" i="48"/>
  <c r="JPI44" i="48"/>
  <c r="JPH44" i="48"/>
  <c r="JPG44" i="48"/>
  <c r="JPF44" i="48"/>
  <c r="JPE44" i="48"/>
  <c r="JPD44" i="48"/>
  <c r="JPC44" i="48"/>
  <c r="JPB44" i="48"/>
  <c r="JPA44" i="48"/>
  <c r="JOZ44" i="48"/>
  <c r="JOY44" i="48"/>
  <c r="JOX44" i="48"/>
  <c r="JOW44" i="48"/>
  <c r="JOV44" i="48"/>
  <c r="JOU44" i="48"/>
  <c r="JOT44" i="48"/>
  <c r="JOS44" i="48"/>
  <c r="JOR44" i="48"/>
  <c r="JOQ44" i="48"/>
  <c r="JOP44" i="48"/>
  <c r="JOO44" i="48"/>
  <c r="JON44" i="48"/>
  <c r="JOM44" i="48"/>
  <c r="JOL44" i="48"/>
  <c r="JOK44" i="48"/>
  <c r="JOJ44" i="48"/>
  <c r="JOI44" i="48"/>
  <c r="JOH44" i="48"/>
  <c r="JOG44" i="48"/>
  <c r="JOF44" i="48"/>
  <c r="JOE44" i="48"/>
  <c r="JOD44" i="48"/>
  <c r="JOC44" i="48"/>
  <c r="JOB44" i="48"/>
  <c r="JOA44" i="48"/>
  <c r="JNZ44" i="48"/>
  <c r="JNY44" i="48"/>
  <c r="JNX44" i="48"/>
  <c r="JNW44" i="48"/>
  <c r="JNV44" i="48"/>
  <c r="JNU44" i="48"/>
  <c r="JNT44" i="48"/>
  <c r="JNS44" i="48"/>
  <c r="JNR44" i="48"/>
  <c r="JNQ44" i="48"/>
  <c r="JNP44" i="48"/>
  <c r="JNO44" i="48"/>
  <c r="JNN44" i="48"/>
  <c r="JNM44" i="48"/>
  <c r="JNL44" i="48"/>
  <c r="JNK44" i="48"/>
  <c r="JNJ44" i="48"/>
  <c r="JNI44" i="48"/>
  <c r="JNH44" i="48"/>
  <c r="JNG44" i="48"/>
  <c r="JNF44" i="48"/>
  <c r="JNE44" i="48"/>
  <c r="JND44" i="48"/>
  <c r="JNC44" i="48"/>
  <c r="JNB44" i="48"/>
  <c r="JNA44" i="48"/>
  <c r="JMZ44" i="48"/>
  <c r="JMY44" i="48"/>
  <c r="JMX44" i="48"/>
  <c r="JMW44" i="48"/>
  <c r="JMV44" i="48"/>
  <c r="JMU44" i="48"/>
  <c r="JMT44" i="48"/>
  <c r="JMS44" i="48"/>
  <c r="JMR44" i="48"/>
  <c r="JMQ44" i="48"/>
  <c r="JMP44" i="48"/>
  <c r="JMO44" i="48"/>
  <c r="JMN44" i="48"/>
  <c r="JMM44" i="48"/>
  <c r="JML44" i="48"/>
  <c r="JMK44" i="48"/>
  <c r="JMJ44" i="48"/>
  <c r="JMI44" i="48"/>
  <c r="JMH44" i="48"/>
  <c r="JMG44" i="48"/>
  <c r="JMF44" i="48"/>
  <c r="JME44" i="48"/>
  <c r="JMD44" i="48"/>
  <c r="JMC44" i="48"/>
  <c r="JMB44" i="48"/>
  <c r="JMA44" i="48"/>
  <c r="JLZ44" i="48"/>
  <c r="JLY44" i="48"/>
  <c r="JLX44" i="48"/>
  <c r="JLW44" i="48"/>
  <c r="JLV44" i="48"/>
  <c r="JLU44" i="48"/>
  <c r="JLT44" i="48"/>
  <c r="JLS44" i="48"/>
  <c r="JLR44" i="48"/>
  <c r="JLQ44" i="48"/>
  <c r="JLP44" i="48"/>
  <c r="JLO44" i="48"/>
  <c r="JLN44" i="48"/>
  <c r="JLM44" i="48"/>
  <c r="JLL44" i="48"/>
  <c r="JLK44" i="48"/>
  <c r="JLJ44" i="48"/>
  <c r="JLI44" i="48"/>
  <c r="JLH44" i="48"/>
  <c r="JLG44" i="48"/>
  <c r="JLF44" i="48"/>
  <c r="JLE44" i="48"/>
  <c r="JLD44" i="48"/>
  <c r="JLC44" i="48"/>
  <c r="JLB44" i="48"/>
  <c r="JLA44" i="48"/>
  <c r="JKZ44" i="48"/>
  <c r="JKY44" i="48"/>
  <c r="JKX44" i="48"/>
  <c r="JKW44" i="48"/>
  <c r="JKV44" i="48"/>
  <c r="JKU44" i="48"/>
  <c r="JKT44" i="48"/>
  <c r="JKS44" i="48"/>
  <c r="JKR44" i="48"/>
  <c r="JKQ44" i="48"/>
  <c r="JKP44" i="48"/>
  <c r="JKO44" i="48"/>
  <c r="JKN44" i="48"/>
  <c r="JKM44" i="48"/>
  <c r="JKL44" i="48"/>
  <c r="JKK44" i="48"/>
  <c r="JKJ44" i="48"/>
  <c r="JKI44" i="48"/>
  <c r="JKH44" i="48"/>
  <c r="JKG44" i="48"/>
  <c r="JKF44" i="48"/>
  <c r="JKE44" i="48"/>
  <c r="JKD44" i="48"/>
  <c r="JKC44" i="48"/>
  <c r="JKB44" i="48"/>
  <c r="JKA44" i="48"/>
  <c r="JJZ44" i="48"/>
  <c r="JJY44" i="48"/>
  <c r="JJX44" i="48"/>
  <c r="JJW44" i="48"/>
  <c r="JJV44" i="48"/>
  <c r="JJU44" i="48"/>
  <c r="JJT44" i="48"/>
  <c r="JJS44" i="48"/>
  <c r="JJR44" i="48"/>
  <c r="JJQ44" i="48"/>
  <c r="JJP44" i="48"/>
  <c r="JJO44" i="48"/>
  <c r="JJN44" i="48"/>
  <c r="JJM44" i="48"/>
  <c r="JJL44" i="48"/>
  <c r="JJK44" i="48"/>
  <c r="JJJ44" i="48"/>
  <c r="JJI44" i="48"/>
  <c r="JJH44" i="48"/>
  <c r="JJG44" i="48"/>
  <c r="JJF44" i="48"/>
  <c r="JJE44" i="48"/>
  <c r="JJD44" i="48"/>
  <c r="JJC44" i="48"/>
  <c r="JJB44" i="48"/>
  <c r="JJA44" i="48"/>
  <c r="JIZ44" i="48"/>
  <c r="JIY44" i="48"/>
  <c r="JIX44" i="48"/>
  <c r="JIW44" i="48"/>
  <c r="JIV44" i="48"/>
  <c r="JIU44" i="48"/>
  <c r="JIT44" i="48"/>
  <c r="JIS44" i="48"/>
  <c r="JIR44" i="48"/>
  <c r="JIQ44" i="48"/>
  <c r="JIP44" i="48"/>
  <c r="JIO44" i="48"/>
  <c r="JIN44" i="48"/>
  <c r="JIM44" i="48"/>
  <c r="JIL44" i="48"/>
  <c r="JIK44" i="48"/>
  <c r="JIJ44" i="48"/>
  <c r="JII44" i="48"/>
  <c r="JIH44" i="48"/>
  <c r="JIG44" i="48"/>
  <c r="JIF44" i="48"/>
  <c r="JIE44" i="48"/>
  <c r="JID44" i="48"/>
  <c r="JIC44" i="48"/>
  <c r="JIB44" i="48"/>
  <c r="JIA44" i="48"/>
  <c r="JHZ44" i="48"/>
  <c r="JHY44" i="48"/>
  <c r="JHX44" i="48"/>
  <c r="JHW44" i="48"/>
  <c r="JHV44" i="48"/>
  <c r="JHU44" i="48"/>
  <c r="JHT44" i="48"/>
  <c r="JHS44" i="48"/>
  <c r="JHR44" i="48"/>
  <c r="JHQ44" i="48"/>
  <c r="JHP44" i="48"/>
  <c r="JHO44" i="48"/>
  <c r="JHN44" i="48"/>
  <c r="JHM44" i="48"/>
  <c r="JHL44" i="48"/>
  <c r="JHK44" i="48"/>
  <c r="JHJ44" i="48"/>
  <c r="JHI44" i="48"/>
  <c r="JHH44" i="48"/>
  <c r="JHG44" i="48"/>
  <c r="JHF44" i="48"/>
  <c r="JHE44" i="48"/>
  <c r="JHD44" i="48"/>
  <c r="JHC44" i="48"/>
  <c r="JHB44" i="48"/>
  <c r="JHA44" i="48"/>
  <c r="JGZ44" i="48"/>
  <c r="JGY44" i="48"/>
  <c r="JGX44" i="48"/>
  <c r="JGW44" i="48"/>
  <c r="JGV44" i="48"/>
  <c r="JGU44" i="48"/>
  <c r="JGT44" i="48"/>
  <c r="JGS44" i="48"/>
  <c r="JGR44" i="48"/>
  <c r="JGQ44" i="48"/>
  <c r="JGP44" i="48"/>
  <c r="JGO44" i="48"/>
  <c r="JGN44" i="48"/>
  <c r="JGM44" i="48"/>
  <c r="JGL44" i="48"/>
  <c r="JGK44" i="48"/>
  <c r="JGJ44" i="48"/>
  <c r="JGI44" i="48"/>
  <c r="JGH44" i="48"/>
  <c r="JGG44" i="48"/>
  <c r="JGF44" i="48"/>
  <c r="JGE44" i="48"/>
  <c r="JGD44" i="48"/>
  <c r="JGC44" i="48"/>
  <c r="JGB44" i="48"/>
  <c r="JGA44" i="48"/>
  <c r="JFZ44" i="48"/>
  <c r="JFY44" i="48"/>
  <c r="JFX44" i="48"/>
  <c r="JFW44" i="48"/>
  <c r="JFV44" i="48"/>
  <c r="JFU44" i="48"/>
  <c r="JFT44" i="48"/>
  <c r="JFS44" i="48"/>
  <c r="JFR44" i="48"/>
  <c r="JFQ44" i="48"/>
  <c r="JFP44" i="48"/>
  <c r="JFO44" i="48"/>
  <c r="JFN44" i="48"/>
  <c r="JFM44" i="48"/>
  <c r="JFL44" i="48"/>
  <c r="JFK44" i="48"/>
  <c r="JFJ44" i="48"/>
  <c r="JFI44" i="48"/>
  <c r="JFH44" i="48"/>
  <c r="JFG44" i="48"/>
  <c r="JFF44" i="48"/>
  <c r="JFE44" i="48"/>
  <c r="JFD44" i="48"/>
  <c r="JFC44" i="48"/>
  <c r="JFB44" i="48"/>
  <c r="JFA44" i="48"/>
  <c r="JEZ44" i="48"/>
  <c r="JEY44" i="48"/>
  <c r="JEX44" i="48"/>
  <c r="JEW44" i="48"/>
  <c r="JEV44" i="48"/>
  <c r="JEU44" i="48"/>
  <c r="JET44" i="48"/>
  <c r="JES44" i="48"/>
  <c r="JER44" i="48"/>
  <c r="JEQ44" i="48"/>
  <c r="JEP44" i="48"/>
  <c r="JEO44" i="48"/>
  <c r="JEN44" i="48"/>
  <c r="JEM44" i="48"/>
  <c r="JEL44" i="48"/>
  <c r="JEK44" i="48"/>
  <c r="JEJ44" i="48"/>
  <c r="JEI44" i="48"/>
  <c r="JEH44" i="48"/>
  <c r="JEG44" i="48"/>
  <c r="JEF44" i="48"/>
  <c r="JEE44" i="48"/>
  <c r="JED44" i="48"/>
  <c r="JEC44" i="48"/>
  <c r="JEB44" i="48"/>
  <c r="JEA44" i="48"/>
  <c r="JDZ44" i="48"/>
  <c r="JDY44" i="48"/>
  <c r="JDX44" i="48"/>
  <c r="JDW44" i="48"/>
  <c r="JDV44" i="48"/>
  <c r="JDU44" i="48"/>
  <c r="JDT44" i="48"/>
  <c r="JDS44" i="48"/>
  <c r="JDR44" i="48"/>
  <c r="JDQ44" i="48"/>
  <c r="JDP44" i="48"/>
  <c r="JDO44" i="48"/>
  <c r="JDN44" i="48"/>
  <c r="JDM44" i="48"/>
  <c r="JDL44" i="48"/>
  <c r="JDK44" i="48"/>
  <c r="JDJ44" i="48"/>
  <c r="JDI44" i="48"/>
  <c r="JDH44" i="48"/>
  <c r="JDG44" i="48"/>
  <c r="JDF44" i="48"/>
  <c r="JDE44" i="48"/>
  <c r="JDD44" i="48"/>
  <c r="JDC44" i="48"/>
  <c r="JDB44" i="48"/>
  <c r="JDA44" i="48"/>
  <c r="JCZ44" i="48"/>
  <c r="JCY44" i="48"/>
  <c r="JCX44" i="48"/>
  <c r="JCW44" i="48"/>
  <c r="JCV44" i="48"/>
  <c r="JCU44" i="48"/>
  <c r="JCT44" i="48"/>
  <c r="JCS44" i="48"/>
  <c r="JCR44" i="48"/>
  <c r="JCQ44" i="48"/>
  <c r="JCP44" i="48"/>
  <c r="JCO44" i="48"/>
  <c r="JCN44" i="48"/>
  <c r="JCM44" i="48"/>
  <c r="JCL44" i="48"/>
  <c r="JCK44" i="48"/>
  <c r="JCJ44" i="48"/>
  <c r="JCI44" i="48"/>
  <c r="JCH44" i="48"/>
  <c r="JCG44" i="48"/>
  <c r="JCF44" i="48"/>
  <c r="JCE44" i="48"/>
  <c r="JCD44" i="48"/>
  <c r="JCC44" i="48"/>
  <c r="JCB44" i="48"/>
  <c r="JCA44" i="48"/>
  <c r="JBZ44" i="48"/>
  <c r="JBY44" i="48"/>
  <c r="JBX44" i="48"/>
  <c r="JBW44" i="48"/>
  <c r="JBV44" i="48"/>
  <c r="JBU44" i="48"/>
  <c r="JBT44" i="48"/>
  <c r="JBS44" i="48"/>
  <c r="JBR44" i="48"/>
  <c r="JBQ44" i="48"/>
  <c r="JBP44" i="48"/>
  <c r="JBO44" i="48"/>
  <c r="JBN44" i="48"/>
  <c r="JBM44" i="48"/>
  <c r="JBL44" i="48"/>
  <c r="JBK44" i="48"/>
  <c r="JBJ44" i="48"/>
  <c r="JBI44" i="48"/>
  <c r="JBH44" i="48"/>
  <c r="JBG44" i="48"/>
  <c r="JBF44" i="48"/>
  <c r="JBE44" i="48"/>
  <c r="JBD44" i="48"/>
  <c r="JBC44" i="48"/>
  <c r="JBB44" i="48"/>
  <c r="JBA44" i="48"/>
  <c r="JAZ44" i="48"/>
  <c r="JAY44" i="48"/>
  <c r="JAX44" i="48"/>
  <c r="JAW44" i="48"/>
  <c r="JAV44" i="48"/>
  <c r="JAU44" i="48"/>
  <c r="JAT44" i="48"/>
  <c r="JAS44" i="48"/>
  <c r="JAR44" i="48"/>
  <c r="JAQ44" i="48"/>
  <c r="JAP44" i="48"/>
  <c r="JAO44" i="48"/>
  <c r="JAN44" i="48"/>
  <c r="JAM44" i="48"/>
  <c r="JAL44" i="48"/>
  <c r="JAK44" i="48"/>
  <c r="JAJ44" i="48"/>
  <c r="JAI44" i="48"/>
  <c r="JAH44" i="48"/>
  <c r="JAG44" i="48"/>
  <c r="JAF44" i="48"/>
  <c r="JAE44" i="48"/>
  <c r="JAD44" i="48"/>
  <c r="JAC44" i="48"/>
  <c r="JAB44" i="48"/>
  <c r="JAA44" i="48"/>
  <c r="IZZ44" i="48"/>
  <c r="IZY44" i="48"/>
  <c r="IZX44" i="48"/>
  <c r="IZW44" i="48"/>
  <c r="IZV44" i="48"/>
  <c r="IZU44" i="48"/>
  <c r="IZT44" i="48"/>
  <c r="IZS44" i="48"/>
  <c r="IZR44" i="48"/>
  <c r="IZQ44" i="48"/>
  <c r="IZP44" i="48"/>
  <c r="IZO44" i="48"/>
  <c r="IZN44" i="48"/>
  <c r="IZM44" i="48"/>
  <c r="IZL44" i="48"/>
  <c r="IZK44" i="48"/>
  <c r="IZJ44" i="48"/>
  <c r="IZI44" i="48"/>
  <c r="IZH44" i="48"/>
  <c r="IZG44" i="48"/>
  <c r="IZF44" i="48"/>
  <c r="IZE44" i="48"/>
  <c r="IZD44" i="48"/>
  <c r="IZC44" i="48"/>
  <c r="IZB44" i="48"/>
  <c r="IZA44" i="48"/>
  <c r="IYZ44" i="48"/>
  <c r="IYY44" i="48"/>
  <c r="IYX44" i="48"/>
  <c r="IYW44" i="48"/>
  <c r="IYV44" i="48"/>
  <c r="IYU44" i="48"/>
  <c r="IYT44" i="48"/>
  <c r="IYS44" i="48"/>
  <c r="IYR44" i="48"/>
  <c r="IYQ44" i="48"/>
  <c r="IYP44" i="48"/>
  <c r="IYO44" i="48"/>
  <c r="IYN44" i="48"/>
  <c r="IYM44" i="48"/>
  <c r="IYL44" i="48"/>
  <c r="IYK44" i="48"/>
  <c r="IYJ44" i="48"/>
  <c r="IYI44" i="48"/>
  <c r="IYH44" i="48"/>
  <c r="IYG44" i="48"/>
  <c r="IYF44" i="48"/>
  <c r="IYE44" i="48"/>
  <c r="IYD44" i="48"/>
  <c r="IYC44" i="48"/>
  <c r="IYB44" i="48"/>
  <c r="IYA44" i="48"/>
  <c r="IXZ44" i="48"/>
  <c r="IXY44" i="48"/>
  <c r="IXX44" i="48"/>
  <c r="IXW44" i="48"/>
  <c r="IXV44" i="48"/>
  <c r="IXU44" i="48"/>
  <c r="IXT44" i="48"/>
  <c r="IXS44" i="48"/>
  <c r="IXR44" i="48"/>
  <c r="IXQ44" i="48"/>
  <c r="IXP44" i="48"/>
  <c r="IXO44" i="48"/>
  <c r="IXN44" i="48"/>
  <c r="IXM44" i="48"/>
  <c r="IXL44" i="48"/>
  <c r="IXK44" i="48"/>
  <c r="IXJ44" i="48"/>
  <c r="IXI44" i="48"/>
  <c r="IXH44" i="48"/>
  <c r="IXG44" i="48"/>
  <c r="IXF44" i="48"/>
  <c r="IXE44" i="48"/>
  <c r="IXD44" i="48"/>
  <c r="IXC44" i="48"/>
  <c r="IXB44" i="48"/>
  <c r="IXA44" i="48"/>
  <c r="IWZ44" i="48"/>
  <c r="IWY44" i="48"/>
  <c r="IWX44" i="48"/>
  <c r="IWW44" i="48"/>
  <c r="IWV44" i="48"/>
  <c r="IWU44" i="48"/>
  <c r="IWT44" i="48"/>
  <c r="IWS44" i="48"/>
  <c r="IWR44" i="48"/>
  <c r="IWQ44" i="48"/>
  <c r="IWP44" i="48"/>
  <c r="IWO44" i="48"/>
  <c r="IWN44" i="48"/>
  <c r="IWM44" i="48"/>
  <c r="IWL44" i="48"/>
  <c r="IWK44" i="48"/>
  <c r="IWJ44" i="48"/>
  <c r="IWI44" i="48"/>
  <c r="IWH44" i="48"/>
  <c r="IWG44" i="48"/>
  <c r="IWF44" i="48"/>
  <c r="IWE44" i="48"/>
  <c r="IWD44" i="48"/>
  <c r="IWC44" i="48"/>
  <c r="IWB44" i="48"/>
  <c r="IWA44" i="48"/>
  <c r="IVZ44" i="48"/>
  <c r="IVY44" i="48"/>
  <c r="IVX44" i="48"/>
  <c r="IVW44" i="48"/>
  <c r="IVV44" i="48"/>
  <c r="IVU44" i="48"/>
  <c r="IVT44" i="48"/>
  <c r="IVS44" i="48"/>
  <c r="IVR44" i="48"/>
  <c r="IVQ44" i="48"/>
  <c r="IVP44" i="48"/>
  <c r="IVO44" i="48"/>
  <c r="IVN44" i="48"/>
  <c r="IVM44" i="48"/>
  <c r="IVL44" i="48"/>
  <c r="IVK44" i="48"/>
  <c r="IVJ44" i="48"/>
  <c r="IVI44" i="48"/>
  <c r="IVH44" i="48"/>
  <c r="IVG44" i="48"/>
  <c r="IVF44" i="48"/>
  <c r="IVE44" i="48"/>
  <c r="IVD44" i="48"/>
  <c r="IVC44" i="48"/>
  <c r="IVB44" i="48"/>
  <c r="IVA44" i="48"/>
  <c r="IUZ44" i="48"/>
  <c r="IUY44" i="48"/>
  <c r="IUX44" i="48"/>
  <c r="IUW44" i="48"/>
  <c r="IUV44" i="48"/>
  <c r="IUU44" i="48"/>
  <c r="IUT44" i="48"/>
  <c r="IUS44" i="48"/>
  <c r="IUR44" i="48"/>
  <c r="IUQ44" i="48"/>
  <c r="IUP44" i="48"/>
  <c r="IUO44" i="48"/>
  <c r="IUN44" i="48"/>
  <c r="IUM44" i="48"/>
  <c r="IUL44" i="48"/>
  <c r="IUK44" i="48"/>
  <c r="IUJ44" i="48"/>
  <c r="IUI44" i="48"/>
  <c r="IUH44" i="48"/>
  <c r="IUG44" i="48"/>
  <c r="IUF44" i="48"/>
  <c r="IUE44" i="48"/>
  <c r="IUD44" i="48"/>
  <c r="IUC44" i="48"/>
  <c r="IUB44" i="48"/>
  <c r="IUA44" i="48"/>
  <c r="ITZ44" i="48"/>
  <c r="ITY44" i="48"/>
  <c r="ITX44" i="48"/>
  <c r="ITW44" i="48"/>
  <c r="ITV44" i="48"/>
  <c r="ITU44" i="48"/>
  <c r="ITT44" i="48"/>
  <c r="ITS44" i="48"/>
  <c r="ITR44" i="48"/>
  <c r="ITQ44" i="48"/>
  <c r="ITP44" i="48"/>
  <c r="ITO44" i="48"/>
  <c r="ITN44" i="48"/>
  <c r="ITM44" i="48"/>
  <c r="ITL44" i="48"/>
  <c r="ITK44" i="48"/>
  <c r="ITJ44" i="48"/>
  <c r="ITI44" i="48"/>
  <c r="ITH44" i="48"/>
  <c r="ITG44" i="48"/>
  <c r="ITF44" i="48"/>
  <c r="ITE44" i="48"/>
  <c r="ITD44" i="48"/>
  <c r="ITC44" i="48"/>
  <c r="ITB44" i="48"/>
  <c r="ITA44" i="48"/>
  <c r="ISZ44" i="48"/>
  <c r="ISY44" i="48"/>
  <c r="ISX44" i="48"/>
  <c r="ISW44" i="48"/>
  <c r="ISV44" i="48"/>
  <c r="ISU44" i="48"/>
  <c r="IST44" i="48"/>
  <c r="ISS44" i="48"/>
  <c r="ISR44" i="48"/>
  <c r="ISQ44" i="48"/>
  <c r="ISP44" i="48"/>
  <c r="ISO44" i="48"/>
  <c r="ISN44" i="48"/>
  <c r="ISM44" i="48"/>
  <c r="ISL44" i="48"/>
  <c r="ISK44" i="48"/>
  <c r="ISJ44" i="48"/>
  <c r="ISI44" i="48"/>
  <c r="ISH44" i="48"/>
  <c r="ISG44" i="48"/>
  <c r="ISF44" i="48"/>
  <c r="ISE44" i="48"/>
  <c r="ISD44" i="48"/>
  <c r="ISC44" i="48"/>
  <c r="ISB44" i="48"/>
  <c r="ISA44" i="48"/>
  <c r="IRZ44" i="48"/>
  <c r="IRY44" i="48"/>
  <c r="IRX44" i="48"/>
  <c r="IRW44" i="48"/>
  <c r="IRV44" i="48"/>
  <c r="IRU44" i="48"/>
  <c r="IRT44" i="48"/>
  <c r="IRS44" i="48"/>
  <c r="IRR44" i="48"/>
  <c r="IRQ44" i="48"/>
  <c r="IRP44" i="48"/>
  <c r="IRO44" i="48"/>
  <c r="IRN44" i="48"/>
  <c r="IRM44" i="48"/>
  <c r="IRL44" i="48"/>
  <c r="IRK44" i="48"/>
  <c r="IRJ44" i="48"/>
  <c r="IRI44" i="48"/>
  <c r="IRH44" i="48"/>
  <c r="IRG44" i="48"/>
  <c r="IRF44" i="48"/>
  <c r="IRE44" i="48"/>
  <c r="IRD44" i="48"/>
  <c r="IRC44" i="48"/>
  <c r="IRB44" i="48"/>
  <c r="IRA44" i="48"/>
  <c r="IQZ44" i="48"/>
  <c r="IQY44" i="48"/>
  <c r="IQX44" i="48"/>
  <c r="IQW44" i="48"/>
  <c r="IQV44" i="48"/>
  <c r="IQU44" i="48"/>
  <c r="IQT44" i="48"/>
  <c r="IQS44" i="48"/>
  <c r="IQR44" i="48"/>
  <c r="IQQ44" i="48"/>
  <c r="IQP44" i="48"/>
  <c r="IQO44" i="48"/>
  <c r="IQN44" i="48"/>
  <c r="IQM44" i="48"/>
  <c r="IQL44" i="48"/>
  <c r="IQK44" i="48"/>
  <c r="IQJ44" i="48"/>
  <c r="IQI44" i="48"/>
  <c r="IQH44" i="48"/>
  <c r="IQG44" i="48"/>
  <c r="IQF44" i="48"/>
  <c r="IQE44" i="48"/>
  <c r="IQD44" i="48"/>
  <c r="IQC44" i="48"/>
  <c r="IQB44" i="48"/>
  <c r="IQA44" i="48"/>
  <c r="IPZ44" i="48"/>
  <c r="IPY44" i="48"/>
  <c r="IPX44" i="48"/>
  <c r="IPW44" i="48"/>
  <c r="IPV44" i="48"/>
  <c r="IPU44" i="48"/>
  <c r="IPT44" i="48"/>
  <c r="IPS44" i="48"/>
  <c r="IPR44" i="48"/>
  <c r="IPQ44" i="48"/>
  <c r="IPP44" i="48"/>
  <c r="IPO44" i="48"/>
  <c r="IPN44" i="48"/>
  <c r="IPM44" i="48"/>
  <c r="IPL44" i="48"/>
  <c r="IPK44" i="48"/>
  <c r="IPJ44" i="48"/>
  <c r="IPI44" i="48"/>
  <c r="IPH44" i="48"/>
  <c r="IPG44" i="48"/>
  <c r="IPF44" i="48"/>
  <c r="IPE44" i="48"/>
  <c r="IPD44" i="48"/>
  <c r="IPC44" i="48"/>
  <c r="IPB44" i="48"/>
  <c r="IPA44" i="48"/>
  <c r="IOZ44" i="48"/>
  <c r="IOY44" i="48"/>
  <c r="IOX44" i="48"/>
  <c r="IOW44" i="48"/>
  <c r="IOV44" i="48"/>
  <c r="IOU44" i="48"/>
  <c r="IOT44" i="48"/>
  <c r="IOS44" i="48"/>
  <c r="IOR44" i="48"/>
  <c r="IOQ44" i="48"/>
  <c r="IOP44" i="48"/>
  <c r="IOO44" i="48"/>
  <c r="ION44" i="48"/>
  <c r="IOM44" i="48"/>
  <c r="IOL44" i="48"/>
  <c r="IOK44" i="48"/>
  <c r="IOJ44" i="48"/>
  <c r="IOI44" i="48"/>
  <c r="IOH44" i="48"/>
  <c r="IOG44" i="48"/>
  <c r="IOF44" i="48"/>
  <c r="IOE44" i="48"/>
  <c r="IOD44" i="48"/>
  <c r="IOC44" i="48"/>
  <c r="IOB44" i="48"/>
  <c r="IOA44" i="48"/>
  <c r="INZ44" i="48"/>
  <c r="INY44" i="48"/>
  <c r="INX44" i="48"/>
  <c r="INW44" i="48"/>
  <c r="INV44" i="48"/>
  <c r="INU44" i="48"/>
  <c r="INT44" i="48"/>
  <c r="INS44" i="48"/>
  <c r="INR44" i="48"/>
  <c r="INQ44" i="48"/>
  <c r="INP44" i="48"/>
  <c r="INO44" i="48"/>
  <c r="INN44" i="48"/>
  <c r="INM44" i="48"/>
  <c r="INL44" i="48"/>
  <c r="INK44" i="48"/>
  <c r="INJ44" i="48"/>
  <c r="INI44" i="48"/>
  <c r="INH44" i="48"/>
  <c r="ING44" i="48"/>
  <c r="INF44" i="48"/>
  <c r="INE44" i="48"/>
  <c r="IND44" i="48"/>
  <c r="INC44" i="48"/>
  <c r="INB44" i="48"/>
  <c r="INA44" i="48"/>
  <c r="IMZ44" i="48"/>
  <c r="IMY44" i="48"/>
  <c r="IMX44" i="48"/>
  <c r="IMW44" i="48"/>
  <c r="IMV44" i="48"/>
  <c r="IMU44" i="48"/>
  <c r="IMT44" i="48"/>
  <c r="IMS44" i="48"/>
  <c r="IMR44" i="48"/>
  <c r="IMQ44" i="48"/>
  <c r="IMP44" i="48"/>
  <c r="IMO44" i="48"/>
  <c r="IMN44" i="48"/>
  <c r="IMM44" i="48"/>
  <c r="IML44" i="48"/>
  <c r="IMK44" i="48"/>
  <c r="IMJ44" i="48"/>
  <c r="IMI44" i="48"/>
  <c r="IMH44" i="48"/>
  <c r="IMG44" i="48"/>
  <c r="IMF44" i="48"/>
  <c r="IME44" i="48"/>
  <c r="IMD44" i="48"/>
  <c r="IMC44" i="48"/>
  <c r="IMB44" i="48"/>
  <c r="IMA44" i="48"/>
  <c r="ILZ44" i="48"/>
  <c r="ILY44" i="48"/>
  <c r="ILX44" i="48"/>
  <c r="ILW44" i="48"/>
  <c r="ILV44" i="48"/>
  <c r="ILU44" i="48"/>
  <c r="ILT44" i="48"/>
  <c r="ILS44" i="48"/>
  <c r="ILR44" i="48"/>
  <c r="ILQ44" i="48"/>
  <c r="ILP44" i="48"/>
  <c r="ILO44" i="48"/>
  <c r="ILN44" i="48"/>
  <c r="ILM44" i="48"/>
  <c r="ILL44" i="48"/>
  <c r="ILK44" i="48"/>
  <c r="ILJ44" i="48"/>
  <c r="ILI44" i="48"/>
  <c r="ILH44" i="48"/>
  <c r="ILG44" i="48"/>
  <c r="ILF44" i="48"/>
  <c r="ILE44" i="48"/>
  <c r="ILD44" i="48"/>
  <c r="ILC44" i="48"/>
  <c r="ILB44" i="48"/>
  <c r="ILA44" i="48"/>
  <c r="IKZ44" i="48"/>
  <c r="IKY44" i="48"/>
  <c r="IKX44" i="48"/>
  <c r="IKW44" i="48"/>
  <c r="IKV44" i="48"/>
  <c r="IKU44" i="48"/>
  <c r="IKT44" i="48"/>
  <c r="IKS44" i="48"/>
  <c r="IKR44" i="48"/>
  <c r="IKQ44" i="48"/>
  <c r="IKP44" i="48"/>
  <c r="IKO44" i="48"/>
  <c r="IKN44" i="48"/>
  <c r="IKM44" i="48"/>
  <c r="IKL44" i="48"/>
  <c r="IKK44" i="48"/>
  <c r="IKJ44" i="48"/>
  <c r="IKI44" i="48"/>
  <c r="IKH44" i="48"/>
  <c r="IKG44" i="48"/>
  <c r="IKF44" i="48"/>
  <c r="IKE44" i="48"/>
  <c r="IKD44" i="48"/>
  <c r="IKC44" i="48"/>
  <c r="IKB44" i="48"/>
  <c r="IKA44" i="48"/>
  <c r="IJZ44" i="48"/>
  <c r="IJY44" i="48"/>
  <c r="IJX44" i="48"/>
  <c r="IJW44" i="48"/>
  <c r="IJV44" i="48"/>
  <c r="IJU44" i="48"/>
  <c r="IJT44" i="48"/>
  <c r="IJS44" i="48"/>
  <c r="IJR44" i="48"/>
  <c r="IJQ44" i="48"/>
  <c r="IJP44" i="48"/>
  <c r="IJO44" i="48"/>
  <c r="IJN44" i="48"/>
  <c r="IJM44" i="48"/>
  <c r="IJL44" i="48"/>
  <c r="IJK44" i="48"/>
  <c r="IJJ44" i="48"/>
  <c r="IJI44" i="48"/>
  <c r="IJH44" i="48"/>
  <c r="IJG44" i="48"/>
  <c r="IJF44" i="48"/>
  <c r="IJE44" i="48"/>
  <c r="IJD44" i="48"/>
  <c r="IJC44" i="48"/>
  <c r="IJB44" i="48"/>
  <c r="IJA44" i="48"/>
  <c r="IIZ44" i="48"/>
  <c r="IIY44" i="48"/>
  <c r="IIX44" i="48"/>
  <c r="IIW44" i="48"/>
  <c r="IIV44" i="48"/>
  <c r="IIU44" i="48"/>
  <c r="IIT44" i="48"/>
  <c r="IIS44" i="48"/>
  <c r="IIR44" i="48"/>
  <c r="IIQ44" i="48"/>
  <c r="IIP44" i="48"/>
  <c r="IIO44" i="48"/>
  <c r="IIN44" i="48"/>
  <c r="IIM44" i="48"/>
  <c r="IIL44" i="48"/>
  <c r="IIK44" i="48"/>
  <c r="IIJ44" i="48"/>
  <c r="III44" i="48"/>
  <c r="IIH44" i="48"/>
  <c r="IIG44" i="48"/>
  <c r="IIF44" i="48"/>
  <c r="IIE44" i="48"/>
  <c r="IID44" i="48"/>
  <c r="IIC44" i="48"/>
  <c r="IIB44" i="48"/>
  <c r="IIA44" i="48"/>
  <c r="IHZ44" i="48"/>
  <c r="IHY44" i="48"/>
  <c r="IHX44" i="48"/>
  <c r="IHW44" i="48"/>
  <c r="IHV44" i="48"/>
  <c r="IHU44" i="48"/>
  <c r="IHT44" i="48"/>
  <c r="IHS44" i="48"/>
  <c r="IHR44" i="48"/>
  <c r="IHQ44" i="48"/>
  <c r="IHP44" i="48"/>
  <c r="IHO44" i="48"/>
  <c r="IHN44" i="48"/>
  <c r="IHM44" i="48"/>
  <c r="IHL44" i="48"/>
  <c r="IHK44" i="48"/>
  <c r="IHJ44" i="48"/>
  <c r="IHI44" i="48"/>
  <c r="IHH44" i="48"/>
  <c r="IHG44" i="48"/>
  <c r="IHF44" i="48"/>
  <c r="IHE44" i="48"/>
  <c r="IHD44" i="48"/>
  <c r="IHC44" i="48"/>
  <c r="IHB44" i="48"/>
  <c r="IHA44" i="48"/>
  <c r="IGZ44" i="48"/>
  <c r="IGY44" i="48"/>
  <c r="IGX44" i="48"/>
  <c r="IGW44" i="48"/>
  <c r="IGV44" i="48"/>
  <c r="IGU44" i="48"/>
  <c r="IGT44" i="48"/>
  <c r="IGS44" i="48"/>
  <c r="IGR44" i="48"/>
  <c r="IGQ44" i="48"/>
  <c r="IGP44" i="48"/>
  <c r="IGO44" i="48"/>
  <c r="IGN44" i="48"/>
  <c r="IGM44" i="48"/>
  <c r="IGL44" i="48"/>
  <c r="IGK44" i="48"/>
  <c r="IGJ44" i="48"/>
  <c r="IGI44" i="48"/>
  <c r="IGH44" i="48"/>
  <c r="IGG44" i="48"/>
  <c r="IGF44" i="48"/>
  <c r="IGE44" i="48"/>
  <c r="IGD44" i="48"/>
  <c r="IGC44" i="48"/>
  <c r="IGB44" i="48"/>
  <c r="IGA44" i="48"/>
  <c r="IFZ44" i="48"/>
  <c r="IFY44" i="48"/>
  <c r="IFX44" i="48"/>
  <c r="IFW44" i="48"/>
  <c r="IFV44" i="48"/>
  <c r="IFU44" i="48"/>
  <c r="IFT44" i="48"/>
  <c r="IFS44" i="48"/>
  <c r="IFR44" i="48"/>
  <c r="IFQ44" i="48"/>
  <c r="IFP44" i="48"/>
  <c r="IFO44" i="48"/>
  <c r="IFN44" i="48"/>
  <c r="IFM44" i="48"/>
  <c r="IFL44" i="48"/>
  <c r="IFK44" i="48"/>
  <c r="IFJ44" i="48"/>
  <c r="IFI44" i="48"/>
  <c r="IFH44" i="48"/>
  <c r="IFG44" i="48"/>
  <c r="IFF44" i="48"/>
  <c r="IFE44" i="48"/>
  <c r="IFD44" i="48"/>
  <c r="IFC44" i="48"/>
  <c r="IFB44" i="48"/>
  <c r="IFA44" i="48"/>
  <c r="IEZ44" i="48"/>
  <c r="IEY44" i="48"/>
  <c r="IEX44" i="48"/>
  <c r="IEW44" i="48"/>
  <c r="IEV44" i="48"/>
  <c r="IEU44" i="48"/>
  <c r="IET44" i="48"/>
  <c r="IES44" i="48"/>
  <c r="IER44" i="48"/>
  <c r="IEQ44" i="48"/>
  <c r="IEP44" i="48"/>
  <c r="IEO44" i="48"/>
  <c r="IEN44" i="48"/>
  <c r="IEM44" i="48"/>
  <c r="IEL44" i="48"/>
  <c r="IEK44" i="48"/>
  <c r="IEJ44" i="48"/>
  <c r="IEI44" i="48"/>
  <c r="IEH44" i="48"/>
  <c r="IEG44" i="48"/>
  <c r="IEF44" i="48"/>
  <c r="IEE44" i="48"/>
  <c r="IED44" i="48"/>
  <c r="IEC44" i="48"/>
  <c r="IEB44" i="48"/>
  <c r="IEA44" i="48"/>
  <c r="IDZ44" i="48"/>
  <c r="IDY44" i="48"/>
  <c r="IDX44" i="48"/>
  <c r="IDW44" i="48"/>
  <c r="IDV44" i="48"/>
  <c r="IDU44" i="48"/>
  <c r="IDT44" i="48"/>
  <c r="IDS44" i="48"/>
  <c r="IDR44" i="48"/>
  <c r="IDQ44" i="48"/>
  <c r="IDP44" i="48"/>
  <c r="IDO44" i="48"/>
  <c r="IDN44" i="48"/>
  <c r="IDM44" i="48"/>
  <c r="IDL44" i="48"/>
  <c r="IDK44" i="48"/>
  <c r="IDJ44" i="48"/>
  <c r="IDI44" i="48"/>
  <c r="IDH44" i="48"/>
  <c r="IDG44" i="48"/>
  <c r="IDF44" i="48"/>
  <c r="IDE44" i="48"/>
  <c r="IDD44" i="48"/>
  <c r="IDC44" i="48"/>
  <c r="IDB44" i="48"/>
  <c r="IDA44" i="48"/>
  <c r="ICZ44" i="48"/>
  <c r="ICY44" i="48"/>
  <c r="ICX44" i="48"/>
  <c r="ICW44" i="48"/>
  <c r="ICV44" i="48"/>
  <c r="ICU44" i="48"/>
  <c r="ICT44" i="48"/>
  <c r="ICS44" i="48"/>
  <c r="ICR44" i="48"/>
  <c r="ICQ44" i="48"/>
  <c r="ICP44" i="48"/>
  <c r="ICO44" i="48"/>
  <c r="ICN44" i="48"/>
  <c r="ICM44" i="48"/>
  <c r="ICL44" i="48"/>
  <c r="ICK44" i="48"/>
  <c r="ICJ44" i="48"/>
  <c r="ICI44" i="48"/>
  <c r="ICH44" i="48"/>
  <c r="ICG44" i="48"/>
  <c r="ICF44" i="48"/>
  <c r="ICE44" i="48"/>
  <c r="ICD44" i="48"/>
  <c r="ICC44" i="48"/>
  <c r="ICB44" i="48"/>
  <c r="ICA44" i="48"/>
  <c r="IBZ44" i="48"/>
  <c r="IBY44" i="48"/>
  <c r="IBX44" i="48"/>
  <c r="IBW44" i="48"/>
  <c r="IBV44" i="48"/>
  <c r="IBU44" i="48"/>
  <c r="IBT44" i="48"/>
  <c r="IBS44" i="48"/>
  <c r="IBR44" i="48"/>
  <c r="IBQ44" i="48"/>
  <c r="IBP44" i="48"/>
  <c r="IBO44" i="48"/>
  <c r="IBN44" i="48"/>
  <c r="IBM44" i="48"/>
  <c r="IBL44" i="48"/>
  <c r="IBK44" i="48"/>
  <c r="IBJ44" i="48"/>
  <c r="IBI44" i="48"/>
  <c r="IBH44" i="48"/>
  <c r="IBG44" i="48"/>
  <c r="IBF44" i="48"/>
  <c r="IBE44" i="48"/>
  <c r="IBD44" i="48"/>
  <c r="IBC44" i="48"/>
  <c r="IBB44" i="48"/>
  <c r="IBA44" i="48"/>
  <c r="IAZ44" i="48"/>
  <c r="IAY44" i="48"/>
  <c r="IAX44" i="48"/>
  <c r="IAW44" i="48"/>
  <c r="IAV44" i="48"/>
  <c r="IAU44" i="48"/>
  <c r="IAT44" i="48"/>
  <c r="IAS44" i="48"/>
  <c r="IAR44" i="48"/>
  <c r="IAQ44" i="48"/>
  <c r="IAP44" i="48"/>
  <c r="IAO44" i="48"/>
  <c r="IAN44" i="48"/>
  <c r="IAM44" i="48"/>
  <c r="IAL44" i="48"/>
  <c r="IAK44" i="48"/>
  <c r="IAJ44" i="48"/>
  <c r="IAI44" i="48"/>
  <c r="IAH44" i="48"/>
  <c r="IAG44" i="48"/>
  <c r="IAF44" i="48"/>
  <c r="IAE44" i="48"/>
  <c r="IAD44" i="48"/>
  <c r="IAC44" i="48"/>
  <c r="IAB44" i="48"/>
  <c r="IAA44" i="48"/>
  <c r="HZZ44" i="48"/>
  <c r="HZY44" i="48"/>
  <c r="HZX44" i="48"/>
  <c r="HZW44" i="48"/>
  <c r="HZV44" i="48"/>
  <c r="HZU44" i="48"/>
  <c r="HZT44" i="48"/>
  <c r="HZS44" i="48"/>
  <c r="HZR44" i="48"/>
  <c r="HZQ44" i="48"/>
  <c r="HZP44" i="48"/>
  <c r="HZO44" i="48"/>
  <c r="HZN44" i="48"/>
  <c r="HZM44" i="48"/>
  <c r="HZL44" i="48"/>
  <c r="HZK44" i="48"/>
  <c r="HZJ44" i="48"/>
  <c r="HZI44" i="48"/>
  <c r="HZH44" i="48"/>
  <c r="HZG44" i="48"/>
  <c r="HZF44" i="48"/>
  <c r="HZE44" i="48"/>
  <c r="HZD44" i="48"/>
  <c r="HZC44" i="48"/>
  <c r="HZB44" i="48"/>
  <c r="HZA44" i="48"/>
  <c r="HYZ44" i="48"/>
  <c r="HYY44" i="48"/>
  <c r="HYX44" i="48"/>
  <c r="HYW44" i="48"/>
  <c r="HYV44" i="48"/>
  <c r="HYU44" i="48"/>
  <c r="HYT44" i="48"/>
  <c r="HYS44" i="48"/>
  <c r="HYR44" i="48"/>
  <c r="HYQ44" i="48"/>
  <c r="HYP44" i="48"/>
  <c r="HYO44" i="48"/>
  <c r="HYN44" i="48"/>
  <c r="HYM44" i="48"/>
  <c r="HYL44" i="48"/>
  <c r="HYK44" i="48"/>
  <c r="HYJ44" i="48"/>
  <c r="HYI44" i="48"/>
  <c r="HYH44" i="48"/>
  <c r="HYG44" i="48"/>
  <c r="HYF44" i="48"/>
  <c r="HYE44" i="48"/>
  <c r="HYD44" i="48"/>
  <c r="HYC44" i="48"/>
  <c r="HYB44" i="48"/>
  <c r="HYA44" i="48"/>
  <c r="HXZ44" i="48"/>
  <c r="HXY44" i="48"/>
  <c r="HXX44" i="48"/>
  <c r="HXW44" i="48"/>
  <c r="HXV44" i="48"/>
  <c r="HXU44" i="48"/>
  <c r="HXT44" i="48"/>
  <c r="HXS44" i="48"/>
  <c r="HXR44" i="48"/>
  <c r="HXQ44" i="48"/>
  <c r="HXP44" i="48"/>
  <c r="HXO44" i="48"/>
  <c r="HXN44" i="48"/>
  <c r="HXM44" i="48"/>
  <c r="HXL44" i="48"/>
  <c r="HXK44" i="48"/>
  <c r="HXJ44" i="48"/>
  <c r="HXI44" i="48"/>
  <c r="HXH44" i="48"/>
  <c r="HXG44" i="48"/>
  <c r="HXF44" i="48"/>
  <c r="HXE44" i="48"/>
  <c r="HXD44" i="48"/>
  <c r="HXC44" i="48"/>
  <c r="HXB44" i="48"/>
  <c r="HXA44" i="48"/>
  <c r="HWZ44" i="48"/>
  <c r="HWY44" i="48"/>
  <c r="HWX44" i="48"/>
  <c r="HWW44" i="48"/>
  <c r="HWV44" i="48"/>
  <c r="HWU44" i="48"/>
  <c r="HWT44" i="48"/>
  <c r="HWS44" i="48"/>
  <c r="HWR44" i="48"/>
  <c r="HWQ44" i="48"/>
  <c r="HWP44" i="48"/>
  <c r="HWO44" i="48"/>
  <c r="HWN44" i="48"/>
  <c r="HWM44" i="48"/>
  <c r="HWL44" i="48"/>
  <c r="HWK44" i="48"/>
  <c r="HWJ44" i="48"/>
  <c r="HWI44" i="48"/>
  <c r="HWH44" i="48"/>
  <c r="HWG44" i="48"/>
  <c r="HWF44" i="48"/>
  <c r="HWE44" i="48"/>
  <c r="HWD44" i="48"/>
  <c r="HWC44" i="48"/>
  <c r="HWB44" i="48"/>
  <c r="HWA44" i="48"/>
  <c r="HVZ44" i="48"/>
  <c r="HVY44" i="48"/>
  <c r="HVX44" i="48"/>
  <c r="HVW44" i="48"/>
  <c r="HVV44" i="48"/>
  <c r="HVU44" i="48"/>
  <c r="HVT44" i="48"/>
  <c r="HVS44" i="48"/>
  <c r="HVR44" i="48"/>
  <c r="HVQ44" i="48"/>
  <c r="HVP44" i="48"/>
  <c r="HVO44" i="48"/>
  <c r="HVN44" i="48"/>
  <c r="HVM44" i="48"/>
  <c r="HVL44" i="48"/>
  <c r="HVK44" i="48"/>
  <c r="HVJ44" i="48"/>
  <c r="HVI44" i="48"/>
  <c r="HVH44" i="48"/>
  <c r="HVG44" i="48"/>
  <c r="HVF44" i="48"/>
  <c r="HVE44" i="48"/>
  <c r="HVD44" i="48"/>
  <c r="HVC44" i="48"/>
  <c r="HVB44" i="48"/>
  <c r="HVA44" i="48"/>
  <c r="HUZ44" i="48"/>
  <c r="HUY44" i="48"/>
  <c r="HUX44" i="48"/>
  <c r="HUW44" i="48"/>
  <c r="HUV44" i="48"/>
  <c r="HUU44" i="48"/>
  <c r="HUT44" i="48"/>
  <c r="HUS44" i="48"/>
  <c r="HUR44" i="48"/>
  <c r="HUQ44" i="48"/>
  <c r="HUP44" i="48"/>
  <c r="HUO44" i="48"/>
  <c r="HUN44" i="48"/>
  <c r="HUM44" i="48"/>
  <c r="HUL44" i="48"/>
  <c r="HUK44" i="48"/>
  <c r="HUJ44" i="48"/>
  <c r="HUI44" i="48"/>
  <c r="HUH44" i="48"/>
  <c r="HUG44" i="48"/>
  <c r="HUF44" i="48"/>
  <c r="HUE44" i="48"/>
  <c r="HUD44" i="48"/>
  <c r="HUC44" i="48"/>
  <c r="HUB44" i="48"/>
  <c r="HUA44" i="48"/>
  <c r="HTZ44" i="48"/>
  <c r="HTY44" i="48"/>
  <c r="HTX44" i="48"/>
  <c r="HTW44" i="48"/>
  <c r="HTV44" i="48"/>
  <c r="HTU44" i="48"/>
  <c r="HTT44" i="48"/>
  <c r="HTS44" i="48"/>
  <c r="HTR44" i="48"/>
  <c r="HTQ44" i="48"/>
  <c r="HTP44" i="48"/>
  <c r="HTO44" i="48"/>
  <c r="HTN44" i="48"/>
  <c r="HTM44" i="48"/>
  <c r="HTL44" i="48"/>
  <c r="HTK44" i="48"/>
  <c r="HTJ44" i="48"/>
  <c r="HTI44" i="48"/>
  <c r="HTH44" i="48"/>
  <c r="HTG44" i="48"/>
  <c r="HTF44" i="48"/>
  <c r="HTE44" i="48"/>
  <c r="HTD44" i="48"/>
  <c r="HTC44" i="48"/>
  <c r="HTB44" i="48"/>
  <c r="HTA44" i="48"/>
  <c r="HSZ44" i="48"/>
  <c r="HSY44" i="48"/>
  <c r="HSX44" i="48"/>
  <c r="HSW44" i="48"/>
  <c r="HSV44" i="48"/>
  <c r="HSU44" i="48"/>
  <c r="HST44" i="48"/>
  <c r="HSS44" i="48"/>
  <c r="HSR44" i="48"/>
  <c r="HSQ44" i="48"/>
  <c r="HSP44" i="48"/>
  <c r="HSO44" i="48"/>
  <c r="HSN44" i="48"/>
  <c r="HSM44" i="48"/>
  <c r="HSL44" i="48"/>
  <c r="HSK44" i="48"/>
  <c r="HSJ44" i="48"/>
  <c r="HSI44" i="48"/>
  <c r="HSH44" i="48"/>
  <c r="HSG44" i="48"/>
  <c r="HSF44" i="48"/>
  <c r="HSE44" i="48"/>
  <c r="HSD44" i="48"/>
  <c r="HSC44" i="48"/>
  <c r="HSB44" i="48"/>
  <c r="HSA44" i="48"/>
  <c r="HRZ44" i="48"/>
  <c r="HRY44" i="48"/>
  <c r="HRX44" i="48"/>
  <c r="HRW44" i="48"/>
  <c r="HRV44" i="48"/>
  <c r="HRU44" i="48"/>
  <c r="HRT44" i="48"/>
  <c r="HRS44" i="48"/>
  <c r="HRR44" i="48"/>
  <c r="HRQ44" i="48"/>
  <c r="HRP44" i="48"/>
  <c r="HRO44" i="48"/>
  <c r="HRN44" i="48"/>
  <c r="HRM44" i="48"/>
  <c r="HRL44" i="48"/>
  <c r="HRK44" i="48"/>
  <c r="HRJ44" i="48"/>
  <c r="HRI44" i="48"/>
  <c r="HRH44" i="48"/>
  <c r="HRG44" i="48"/>
  <c r="HRF44" i="48"/>
  <c r="HRE44" i="48"/>
  <c r="HRD44" i="48"/>
  <c r="HRC44" i="48"/>
  <c r="HRB44" i="48"/>
  <c r="HRA44" i="48"/>
  <c r="HQZ44" i="48"/>
  <c r="HQY44" i="48"/>
  <c r="HQX44" i="48"/>
  <c r="HQW44" i="48"/>
  <c r="HQV44" i="48"/>
  <c r="HQU44" i="48"/>
  <c r="HQT44" i="48"/>
  <c r="HQS44" i="48"/>
  <c r="HQR44" i="48"/>
  <c r="HQQ44" i="48"/>
  <c r="HQP44" i="48"/>
  <c r="HQO44" i="48"/>
  <c r="HQN44" i="48"/>
  <c r="HQM44" i="48"/>
  <c r="HQL44" i="48"/>
  <c r="HQK44" i="48"/>
  <c r="HQJ44" i="48"/>
  <c r="HQI44" i="48"/>
  <c r="HQH44" i="48"/>
  <c r="HQG44" i="48"/>
  <c r="HQF44" i="48"/>
  <c r="HQE44" i="48"/>
  <c r="HQD44" i="48"/>
  <c r="HQC44" i="48"/>
  <c r="HQB44" i="48"/>
  <c r="HQA44" i="48"/>
  <c r="HPZ44" i="48"/>
  <c r="HPY44" i="48"/>
  <c r="HPX44" i="48"/>
  <c r="HPW44" i="48"/>
  <c r="HPV44" i="48"/>
  <c r="HPU44" i="48"/>
  <c r="HPT44" i="48"/>
  <c r="HPS44" i="48"/>
  <c r="HPR44" i="48"/>
  <c r="HPQ44" i="48"/>
  <c r="HPP44" i="48"/>
  <c r="HPO44" i="48"/>
  <c r="HPN44" i="48"/>
  <c r="HPM44" i="48"/>
  <c r="HPL44" i="48"/>
  <c r="HPK44" i="48"/>
  <c r="HPJ44" i="48"/>
  <c r="HPI44" i="48"/>
  <c r="HPH44" i="48"/>
  <c r="HPG44" i="48"/>
  <c r="HPF44" i="48"/>
  <c r="HPE44" i="48"/>
  <c r="HPD44" i="48"/>
  <c r="HPC44" i="48"/>
  <c r="HPB44" i="48"/>
  <c r="HPA44" i="48"/>
  <c r="HOZ44" i="48"/>
  <c r="HOY44" i="48"/>
  <c r="HOX44" i="48"/>
  <c r="HOW44" i="48"/>
  <c r="HOV44" i="48"/>
  <c r="HOU44" i="48"/>
  <c r="HOT44" i="48"/>
  <c r="HOS44" i="48"/>
  <c r="HOR44" i="48"/>
  <c r="HOQ44" i="48"/>
  <c r="HOP44" i="48"/>
  <c r="HOO44" i="48"/>
  <c r="HON44" i="48"/>
  <c r="HOM44" i="48"/>
  <c r="HOL44" i="48"/>
  <c r="HOK44" i="48"/>
  <c r="HOJ44" i="48"/>
  <c r="HOI44" i="48"/>
  <c r="HOH44" i="48"/>
  <c r="HOG44" i="48"/>
  <c r="HOF44" i="48"/>
  <c r="HOE44" i="48"/>
  <c r="HOD44" i="48"/>
  <c r="HOC44" i="48"/>
  <c r="HOB44" i="48"/>
  <c r="HOA44" i="48"/>
  <c r="HNZ44" i="48"/>
  <c r="HNY44" i="48"/>
  <c r="HNX44" i="48"/>
  <c r="HNW44" i="48"/>
  <c r="HNV44" i="48"/>
  <c r="HNU44" i="48"/>
  <c r="HNT44" i="48"/>
  <c r="HNS44" i="48"/>
  <c r="HNR44" i="48"/>
  <c r="HNQ44" i="48"/>
  <c r="HNP44" i="48"/>
  <c r="HNO44" i="48"/>
  <c r="HNN44" i="48"/>
  <c r="HNM44" i="48"/>
  <c r="HNL44" i="48"/>
  <c r="HNK44" i="48"/>
  <c r="HNJ44" i="48"/>
  <c r="HNI44" i="48"/>
  <c r="HNH44" i="48"/>
  <c r="HNG44" i="48"/>
  <c r="HNF44" i="48"/>
  <c r="HNE44" i="48"/>
  <c r="HND44" i="48"/>
  <c r="HNC44" i="48"/>
  <c r="HNB44" i="48"/>
  <c r="HNA44" i="48"/>
  <c r="HMZ44" i="48"/>
  <c r="HMY44" i="48"/>
  <c r="HMX44" i="48"/>
  <c r="HMW44" i="48"/>
  <c r="HMV44" i="48"/>
  <c r="HMU44" i="48"/>
  <c r="HMT44" i="48"/>
  <c r="HMS44" i="48"/>
  <c r="HMR44" i="48"/>
  <c r="HMQ44" i="48"/>
  <c r="HMP44" i="48"/>
  <c r="HMO44" i="48"/>
  <c r="HMN44" i="48"/>
  <c r="HMM44" i="48"/>
  <c r="HML44" i="48"/>
  <c r="HMK44" i="48"/>
  <c r="HMJ44" i="48"/>
  <c r="HMI44" i="48"/>
  <c r="HMH44" i="48"/>
  <c r="HMG44" i="48"/>
  <c r="HMF44" i="48"/>
  <c r="HME44" i="48"/>
  <c r="HMD44" i="48"/>
  <c r="HMC44" i="48"/>
  <c r="HMB44" i="48"/>
  <c r="HMA44" i="48"/>
  <c r="HLZ44" i="48"/>
  <c r="HLY44" i="48"/>
  <c r="HLX44" i="48"/>
  <c r="HLW44" i="48"/>
  <c r="HLV44" i="48"/>
  <c r="HLU44" i="48"/>
  <c r="HLT44" i="48"/>
  <c r="HLS44" i="48"/>
  <c r="HLR44" i="48"/>
  <c r="HLQ44" i="48"/>
  <c r="HLP44" i="48"/>
  <c r="HLO44" i="48"/>
  <c r="HLN44" i="48"/>
  <c r="HLM44" i="48"/>
  <c r="HLL44" i="48"/>
  <c r="HLK44" i="48"/>
  <c r="HLJ44" i="48"/>
  <c r="HLI44" i="48"/>
  <c r="HLH44" i="48"/>
  <c r="HLG44" i="48"/>
  <c r="HLF44" i="48"/>
  <c r="HLE44" i="48"/>
  <c r="HLD44" i="48"/>
  <c r="HLC44" i="48"/>
  <c r="HLB44" i="48"/>
  <c r="HLA44" i="48"/>
  <c r="HKZ44" i="48"/>
  <c r="HKY44" i="48"/>
  <c r="HKX44" i="48"/>
  <c r="HKW44" i="48"/>
  <c r="HKV44" i="48"/>
  <c r="HKU44" i="48"/>
  <c r="HKT44" i="48"/>
  <c r="HKS44" i="48"/>
  <c r="HKR44" i="48"/>
  <c r="HKQ44" i="48"/>
  <c r="HKP44" i="48"/>
  <c r="HKO44" i="48"/>
  <c r="HKN44" i="48"/>
  <c r="HKM44" i="48"/>
  <c r="HKL44" i="48"/>
  <c r="HKK44" i="48"/>
  <c r="HKJ44" i="48"/>
  <c r="HKI44" i="48"/>
  <c r="HKH44" i="48"/>
  <c r="HKG44" i="48"/>
  <c r="HKF44" i="48"/>
  <c r="HKE44" i="48"/>
  <c r="HKD44" i="48"/>
  <c r="HKC44" i="48"/>
  <c r="HKB44" i="48"/>
  <c r="HKA44" i="48"/>
  <c r="HJZ44" i="48"/>
  <c r="HJY44" i="48"/>
  <c r="HJX44" i="48"/>
  <c r="HJW44" i="48"/>
  <c r="HJV44" i="48"/>
  <c r="HJU44" i="48"/>
  <c r="HJT44" i="48"/>
  <c r="HJS44" i="48"/>
  <c r="HJR44" i="48"/>
  <c r="HJQ44" i="48"/>
  <c r="HJP44" i="48"/>
  <c r="HJO44" i="48"/>
  <c r="HJN44" i="48"/>
  <c r="HJM44" i="48"/>
  <c r="HJL44" i="48"/>
  <c r="HJK44" i="48"/>
  <c r="HJJ44" i="48"/>
  <c r="HJI44" i="48"/>
  <c r="HJH44" i="48"/>
  <c r="HJG44" i="48"/>
  <c r="HJF44" i="48"/>
  <c r="HJE44" i="48"/>
  <c r="HJD44" i="48"/>
  <c r="HJC44" i="48"/>
  <c r="HJB44" i="48"/>
  <c r="HJA44" i="48"/>
  <c r="HIZ44" i="48"/>
  <c r="HIY44" i="48"/>
  <c r="HIX44" i="48"/>
  <c r="HIW44" i="48"/>
  <c r="HIV44" i="48"/>
  <c r="HIU44" i="48"/>
  <c r="HIT44" i="48"/>
  <c r="HIS44" i="48"/>
  <c r="HIR44" i="48"/>
  <c r="HIQ44" i="48"/>
  <c r="HIP44" i="48"/>
  <c r="HIO44" i="48"/>
  <c r="HIN44" i="48"/>
  <c r="HIM44" i="48"/>
  <c r="HIL44" i="48"/>
  <c r="HIK44" i="48"/>
  <c r="HIJ44" i="48"/>
  <c r="HII44" i="48"/>
  <c r="HIH44" i="48"/>
  <c r="HIG44" i="48"/>
  <c r="HIF44" i="48"/>
  <c r="HIE44" i="48"/>
  <c r="HID44" i="48"/>
  <c r="HIC44" i="48"/>
  <c r="HIB44" i="48"/>
  <c r="HIA44" i="48"/>
  <c r="HHZ44" i="48"/>
  <c r="HHY44" i="48"/>
  <c r="HHX44" i="48"/>
  <c r="HHW44" i="48"/>
  <c r="HHV44" i="48"/>
  <c r="HHU44" i="48"/>
  <c r="HHT44" i="48"/>
  <c r="HHS44" i="48"/>
  <c r="HHR44" i="48"/>
  <c r="HHQ44" i="48"/>
  <c r="HHP44" i="48"/>
  <c r="HHO44" i="48"/>
  <c r="HHN44" i="48"/>
  <c r="HHM44" i="48"/>
  <c r="HHL44" i="48"/>
  <c r="HHK44" i="48"/>
  <c r="HHJ44" i="48"/>
  <c r="HHI44" i="48"/>
  <c r="HHH44" i="48"/>
  <c r="HHG44" i="48"/>
  <c r="HHF44" i="48"/>
  <c r="HHE44" i="48"/>
  <c r="HHD44" i="48"/>
  <c r="HHC44" i="48"/>
  <c r="HHB44" i="48"/>
  <c r="HHA44" i="48"/>
  <c r="HGZ44" i="48"/>
  <c r="HGY44" i="48"/>
  <c r="HGX44" i="48"/>
  <c r="HGW44" i="48"/>
  <c r="HGV44" i="48"/>
  <c r="HGU44" i="48"/>
  <c r="HGT44" i="48"/>
  <c r="HGS44" i="48"/>
  <c r="HGR44" i="48"/>
  <c r="HGQ44" i="48"/>
  <c r="HGP44" i="48"/>
  <c r="HGO44" i="48"/>
  <c r="HGN44" i="48"/>
  <c r="HGM44" i="48"/>
  <c r="HGL44" i="48"/>
  <c r="HGK44" i="48"/>
  <c r="HGJ44" i="48"/>
  <c r="HGI44" i="48"/>
  <c r="HGH44" i="48"/>
  <c r="HGG44" i="48"/>
  <c r="HGF44" i="48"/>
  <c r="HGE44" i="48"/>
  <c r="HGD44" i="48"/>
  <c r="HGC44" i="48"/>
  <c r="HGB44" i="48"/>
  <c r="HGA44" i="48"/>
  <c r="HFZ44" i="48"/>
  <c r="HFY44" i="48"/>
  <c r="HFX44" i="48"/>
  <c r="HFW44" i="48"/>
  <c r="HFV44" i="48"/>
  <c r="HFU44" i="48"/>
  <c r="HFT44" i="48"/>
  <c r="HFS44" i="48"/>
  <c r="HFR44" i="48"/>
  <c r="HFQ44" i="48"/>
  <c r="HFP44" i="48"/>
  <c r="HFO44" i="48"/>
  <c r="HFN44" i="48"/>
  <c r="HFM44" i="48"/>
  <c r="HFL44" i="48"/>
  <c r="HFK44" i="48"/>
  <c r="HFJ44" i="48"/>
  <c r="HFI44" i="48"/>
  <c r="HFH44" i="48"/>
  <c r="HFG44" i="48"/>
  <c r="HFF44" i="48"/>
  <c r="HFE44" i="48"/>
  <c r="HFD44" i="48"/>
  <c r="HFC44" i="48"/>
  <c r="HFB44" i="48"/>
  <c r="HFA44" i="48"/>
  <c r="HEZ44" i="48"/>
  <c r="HEY44" i="48"/>
  <c r="HEX44" i="48"/>
  <c r="HEW44" i="48"/>
  <c r="HEV44" i="48"/>
  <c r="HEU44" i="48"/>
  <c r="HET44" i="48"/>
  <c r="HES44" i="48"/>
  <c r="HER44" i="48"/>
  <c r="HEQ44" i="48"/>
  <c r="HEP44" i="48"/>
  <c r="HEO44" i="48"/>
  <c r="HEN44" i="48"/>
  <c r="HEM44" i="48"/>
  <c r="HEL44" i="48"/>
  <c r="HEK44" i="48"/>
  <c r="HEJ44" i="48"/>
  <c r="HEI44" i="48"/>
  <c r="HEH44" i="48"/>
  <c r="HEG44" i="48"/>
  <c r="HEF44" i="48"/>
  <c r="HEE44" i="48"/>
  <c r="HED44" i="48"/>
  <c r="HEC44" i="48"/>
  <c r="HEB44" i="48"/>
  <c r="HEA44" i="48"/>
  <c r="HDZ44" i="48"/>
  <c r="HDY44" i="48"/>
  <c r="HDX44" i="48"/>
  <c r="HDW44" i="48"/>
  <c r="HDV44" i="48"/>
  <c r="HDU44" i="48"/>
  <c r="HDT44" i="48"/>
  <c r="HDS44" i="48"/>
  <c r="HDR44" i="48"/>
  <c r="HDQ44" i="48"/>
  <c r="HDP44" i="48"/>
  <c r="HDO44" i="48"/>
  <c r="HDN44" i="48"/>
  <c r="HDM44" i="48"/>
  <c r="HDL44" i="48"/>
  <c r="HDK44" i="48"/>
  <c r="HDJ44" i="48"/>
  <c r="HDI44" i="48"/>
  <c r="HDH44" i="48"/>
  <c r="HDG44" i="48"/>
  <c r="HDF44" i="48"/>
  <c r="HDE44" i="48"/>
  <c r="HDD44" i="48"/>
  <c r="HDC44" i="48"/>
  <c r="HDB44" i="48"/>
  <c r="HDA44" i="48"/>
  <c r="HCZ44" i="48"/>
  <c r="HCY44" i="48"/>
  <c r="HCX44" i="48"/>
  <c r="HCW44" i="48"/>
  <c r="HCV44" i="48"/>
  <c r="HCU44" i="48"/>
  <c r="HCT44" i="48"/>
  <c r="HCS44" i="48"/>
  <c r="HCR44" i="48"/>
  <c r="HCQ44" i="48"/>
  <c r="HCP44" i="48"/>
  <c r="HCO44" i="48"/>
  <c r="HCN44" i="48"/>
  <c r="HCM44" i="48"/>
  <c r="HCL44" i="48"/>
  <c r="HCK44" i="48"/>
  <c r="HCJ44" i="48"/>
  <c r="HCI44" i="48"/>
  <c r="HCH44" i="48"/>
  <c r="HCG44" i="48"/>
  <c r="HCF44" i="48"/>
  <c r="HCE44" i="48"/>
  <c r="HCD44" i="48"/>
  <c r="HCC44" i="48"/>
  <c r="HCB44" i="48"/>
  <c r="HCA44" i="48"/>
  <c r="HBZ44" i="48"/>
  <c r="HBY44" i="48"/>
  <c r="HBX44" i="48"/>
  <c r="HBW44" i="48"/>
  <c r="HBV44" i="48"/>
  <c r="HBU44" i="48"/>
  <c r="HBT44" i="48"/>
  <c r="HBS44" i="48"/>
  <c r="HBR44" i="48"/>
  <c r="HBQ44" i="48"/>
  <c r="HBP44" i="48"/>
  <c r="HBO44" i="48"/>
  <c r="HBN44" i="48"/>
  <c r="HBM44" i="48"/>
  <c r="HBL44" i="48"/>
  <c r="HBK44" i="48"/>
  <c r="HBJ44" i="48"/>
  <c r="HBI44" i="48"/>
  <c r="HBH44" i="48"/>
  <c r="HBG44" i="48"/>
  <c r="HBF44" i="48"/>
  <c r="HBE44" i="48"/>
  <c r="HBD44" i="48"/>
  <c r="HBC44" i="48"/>
  <c r="HBB44" i="48"/>
  <c r="HBA44" i="48"/>
  <c r="HAZ44" i="48"/>
  <c r="HAY44" i="48"/>
  <c r="HAX44" i="48"/>
  <c r="HAW44" i="48"/>
  <c r="HAV44" i="48"/>
  <c r="HAU44" i="48"/>
  <c r="HAT44" i="48"/>
  <c r="HAS44" i="48"/>
  <c r="HAR44" i="48"/>
  <c r="HAQ44" i="48"/>
  <c r="HAP44" i="48"/>
  <c r="HAO44" i="48"/>
  <c r="HAN44" i="48"/>
  <c r="HAM44" i="48"/>
  <c r="HAL44" i="48"/>
  <c r="HAK44" i="48"/>
  <c r="HAJ44" i="48"/>
  <c r="HAI44" i="48"/>
  <c r="HAH44" i="48"/>
  <c r="HAG44" i="48"/>
  <c r="HAF44" i="48"/>
  <c r="HAE44" i="48"/>
  <c r="HAD44" i="48"/>
  <c r="HAC44" i="48"/>
  <c r="HAB44" i="48"/>
  <c r="HAA44" i="48"/>
  <c r="GZZ44" i="48"/>
  <c r="GZY44" i="48"/>
  <c r="GZX44" i="48"/>
  <c r="GZW44" i="48"/>
  <c r="GZV44" i="48"/>
  <c r="GZU44" i="48"/>
  <c r="GZT44" i="48"/>
  <c r="GZS44" i="48"/>
  <c r="GZR44" i="48"/>
  <c r="GZQ44" i="48"/>
  <c r="GZP44" i="48"/>
  <c r="GZO44" i="48"/>
  <c r="GZN44" i="48"/>
  <c r="GZM44" i="48"/>
  <c r="GZL44" i="48"/>
  <c r="GZK44" i="48"/>
  <c r="GZJ44" i="48"/>
  <c r="GZI44" i="48"/>
  <c r="GZH44" i="48"/>
  <c r="GZG44" i="48"/>
  <c r="GZF44" i="48"/>
  <c r="GZE44" i="48"/>
  <c r="GZD44" i="48"/>
  <c r="GZC44" i="48"/>
  <c r="GZB44" i="48"/>
  <c r="GZA44" i="48"/>
  <c r="GYZ44" i="48"/>
  <c r="GYY44" i="48"/>
  <c r="GYX44" i="48"/>
  <c r="GYW44" i="48"/>
  <c r="GYV44" i="48"/>
  <c r="GYU44" i="48"/>
  <c r="GYT44" i="48"/>
  <c r="GYS44" i="48"/>
  <c r="GYR44" i="48"/>
  <c r="GYQ44" i="48"/>
  <c r="GYP44" i="48"/>
  <c r="GYO44" i="48"/>
  <c r="GYN44" i="48"/>
  <c r="GYM44" i="48"/>
  <c r="GYL44" i="48"/>
  <c r="GYK44" i="48"/>
  <c r="GYJ44" i="48"/>
  <c r="GYI44" i="48"/>
  <c r="GYH44" i="48"/>
  <c r="GYG44" i="48"/>
  <c r="GYF44" i="48"/>
  <c r="GYE44" i="48"/>
  <c r="GYD44" i="48"/>
  <c r="GYC44" i="48"/>
  <c r="GYB44" i="48"/>
  <c r="GYA44" i="48"/>
  <c r="GXZ44" i="48"/>
  <c r="GXY44" i="48"/>
  <c r="GXX44" i="48"/>
  <c r="GXW44" i="48"/>
  <c r="GXV44" i="48"/>
  <c r="GXU44" i="48"/>
  <c r="GXT44" i="48"/>
  <c r="GXS44" i="48"/>
  <c r="GXR44" i="48"/>
  <c r="GXQ44" i="48"/>
  <c r="GXP44" i="48"/>
  <c r="GXO44" i="48"/>
  <c r="GXN44" i="48"/>
  <c r="GXM44" i="48"/>
  <c r="GXL44" i="48"/>
  <c r="GXK44" i="48"/>
  <c r="GXJ44" i="48"/>
  <c r="GXI44" i="48"/>
  <c r="GXH44" i="48"/>
  <c r="GXG44" i="48"/>
  <c r="GXF44" i="48"/>
  <c r="GXE44" i="48"/>
  <c r="GXD44" i="48"/>
  <c r="GXC44" i="48"/>
  <c r="GXB44" i="48"/>
  <c r="GXA44" i="48"/>
  <c r="GWZ44" i="48"/>
  <c r="GWY44" i="48"/>
  <c r="GWX44" i="48"/>
  <c r="GWW44" i="48"/>
  <c r="GWV44" i="48"/>
  <c r="GWU44" i="48"/>
  <c r="GWT44" i="48"/>
  <c r="GWS44" i="48"/>
  <c r="GWR44" i="48"/>
  <c r="GWQ44" i="48"/>
  <c r="GWP44" i="48"/>
  <c r="GWO44" i="48"/>
  <c r="GWN44" i="48"/>
  <c r="GWM44" i="48"/>
  <c r="GWL44" i="48"/>
  <c r="GWK44" i="48"/>
  <c r="GWJ44" i="48"/>
  <c r="GWI44" i="48"/>
  <c r="GWH44" i="48"/>
  <c r="GWG44" i="48"/>
  <c r="GWF44" i="48"/>
  <c r="GWE44" i="48"/>
  <c r="GWD44" i="48"/>
  <c r="GWC44" i="48"/>
  <c r="GWB44" i="48"/>
  <c r="GWA44" i="48"/>
  <c r="GVZ44" i="48"/>
  <c r="GVY44" i="48"/>
  <c r="GVX44" i="48"/>
  <c r="GVW44" i="48"/>
  <c r="GVV44" i="48"/>
  <c r="GVU44" i="48"/>
  <c r="GVT44" i="48"/>
  <c r="GVS44" i="48"/>
  <c r="GVR44" i="48"/>
  <c r="GVQ44" i="48"/>
  <c r="GVP44" i="48"/>
  <c r="GVO44" i="48"/>
  <c r="GVN44" i="48"/>
  <c r="GVM44" i="48"/>
  <c r="GVL44" i="48"/>
  <c r="GVK44" i="48"/>
  <c r="GVJ44" i="48"/>
  <c r="GVI44" i="48"/>
  <c r="GVH44" i="48"/>
  <c r="GVG44" i="48"/>
  <c r="GVF44" i="48"/>
  <c r="GVE44" i="48"/>
  <c r="GVD44" i="48"/>
  <c r="GVC44" i="48"/>
  <c r="GVB44" i="48"/>
  <c r="GVA44" i="48"/>
  <c r="GUZ44" i="48"/>
  <c r="GUY44" i="48"/>
  <c r="GUX44" i="48"/>
  <c r="GUW44" i="48"/>
  <c r="GUV44" i="48"/>
  <c r="GUU44" i="48"/>
  <c r="GUT44" i="48"/>
  <c r="GUS44" i="48"/>
  <c r="GUR44" i="48"/>
  <c r="GUQ44" i="48"/>
  <c r="GUP44" i="48"/>
  <c r="GUO44" i="48"/>
  <c r="GUN44" i="48"/>
  <c r="GUM44" i="48"/>
  <c r="GUL44" i="48"/>
  <c r="GUK44" i="48"/>
  <c r="GUJ44" i="48"/>
  <c r="GUI44" i="48"/>
  <c r="GUH44" i="48"/>
  <c r="GUG44" i="48"/>
  <c r="GUF44" i="48"/>
  <c r="GUE44" i="48"/>
  <c r="GUD44" i="48"/>
  <c r="GUC44" i="48"/>
  <c r="GUB44" i="48"/>
  <c r="GUA44" i="48"/>
  <c r="GTZ44" i="48"/>
  <c r="GTY44" i="48"/>
  <c r="GTX44" i="48"/>
  <c r="GTW44" i="48"/>
  <c r="GTV44" i="48"/>
  <c r="GTU44" i="48"/>
  <c r="GTT44" i="48"/>
  <c r="GTS44" i="48"/>
  <c r="GTR44" i="48"/>
  <c r="GTQ44" i="48"/>
  <c r="GTP44" i="48"/>
  <c r="GTO44" i="48"/>
  <c r="GTN44" i="48"/>
  <c r="GTM44" i="48"/>
  <c r="GTL44" i="48"/>
  <c r="GTK44" i="48"/>
  <c r="GTJ44" i="48"/>
  <c r="GTI44" i="48"/>
  <c r="GTH44" i="48"/>
  <c r="GTG44" i="48"/>
  <c r="GTF44" i="48"/>
  <c r="GTE44" i="48"/>
  <c r="GTD44" i="48"/>
  <c r="GTC44" i="48"/>
  <c r="GTB44" i="48"/>
  <c r="GTA44" i="48"/>
  <c r="GSZ44" i="48"/>
  <c r="GSY44" i="48"/>
  <c r="GSX44" i="48"/>
  <c r="GSW44" i="48"/>
  <c r="GSV44" i="48"/>
  <c r="GSU44" i="48"/>
  <c r="GST44" i="48"/>
  <c r="GSS44" i="48"/>
  <c r="GSR44" i="48"/>
  <c r="GSQ44" i="48"/>
  <c r="GSP44" i="48"/>
  <c r="GSO44" i="48"/>
  <c r="GSN44" i="48"/>
  <c r="GSM44" i="48"/>
  <c r="GSL44" i="48"/>
  <c r="GSK44" i="48"/>
  <c r="GSJ44" i="48"/>
  <c r="GSI44" i="48"/>
  <c r="GSH44" i="48"/>
  <c r="GSG44" i="48"/>
  <c r="GSF44" i="48"/>
  <c r="GSE44" i="48"/>
  <c r="GSD44" i="48"/>
  <c r="GSC44" i="48"/>
  <c r="GSB44" i="48"/>
  <c r="GSA44" i="48"/>
  <c r="GRZ44" i="48"/>
  <c r="GRY44" i="48"/>
  <c r="GRX44" i="48"/>
  <c r="GRW44" i="48"/>
  <c r="GRV44" i="48"/>
  <c r="GRU44" i="48"/>
  <c r="GRT44" i="48"/>
  <c r="GRS44" i="48"/>
  <c r="GRR44" i="48"/>
  <c r="GRQ44" i="48"/>
  <c r="GRP44" i="48"/>
  <c r="GRO44" i="48"/>
  <c r="GRN44" i="48"/>
  <c r="GRM44" i="48"/>
  <c r="GRL44" i="48"/>
  <c r="GRK44" i="48"/>
  <c r="GRJ44" i="48"/>
  <c r="GRI44" i="48"/>
  <c r="GRH44" i="48"/>
  <c r="GRG44" i="48"/>
  <c r="GRF44" i="48"/>
  <c r="GRE44" i="48"/>
  <c r="GRD44" i="48"/>
  <c r="GRC44" i="48"/>
  <c r="GRB44" i="48"/>
  <c r="GRA44" i="48"/>
  <c r="GQZ44" i="48"/>
  <c r="GQY44" i="48"/>
  <c r="GQX44" i="48"/>
  <c r="GQW44" i="48"/>
  <c r="GQV44" i="48"/>
  <c r="GQU44" i="48"/>
  <c r="GQT44" i="48"/>
  <c r="GQS44" i="48"/>
  <c r="GQR44" i="48"/>
  <c r="GQQ44" i="48"/>
  <c r="GQP44" i="48"/>
  <c r="GQO44" i="48"/>
  <c r="GQN44" i="48"/>
  <c r="GQM44" i="48"/>
  <c r="GQL44" i="48"/>
  <c r="GQK44" i="48"/>
  <c r="GQJ44" i="48"/>
  <c r="GQI44" i="48"/>
  <c r="GQH44" i="48"/>
  <c r="GQG44" i="48"/>
  <c r="GQF44" i="48"/>
  <c r="GQE44" i="48"/>
  <c r="GQD44" i="48"/>
  <c r="GQC44" i="48"/>
  <c r="GQB44" i="48"/>
  <c r="GQA44" i="48"/>
  <c r="GPZ44" i="48"/>
  <c r="GPY44" i="48"/>
  <c r="GPX44" i="48"/>
  <c r="GPW44" i="48"/>
  <c r="GPV44" i="48"/>
  <c r="GPU44" i="48"/>
  <c r="GPT44" i="48"/>
  <c r="GPS44" i="48"/>
  <c r="GPR44" i="48"/>
  <c r="GPQ44" i="48"/>
  <c r="GPP44" i="48"/>
  <c r="GPO44" i="48"/>
  <c r="GPN44" i="48"/>
  <c r="GPM44" i="48"/>
  <c r="GPL44" i="48"/>
  <c r="GPK44" i="48"/>
  <c r="GPJ44" i="48"/>
  <c r="GPI44" i="48"/>
  <c r="GPH44" i="48"/>
  <c r="GPG44" i="48"/>
  <c r="GPF44" i="48"/>
  <c r="GPE44" i="48"/>
  <c r="GPD44" i="48"/>
  <c r="GPC44" i="48"/>
  <c r="GPB44" i="48"/>
  <c r="GPA44" i="48"/>
  <c r="GOZ44" i="48"/>
  <c r="GOY44" i="48"/>
  <c r="GOX44" i="48"/>
  <c r="GOW44" i="48"/>
  <c r="GOV44" i="48"/>
  <c r="GOU44" i="48"/>
  <c r="GOT44" i="48"/>
  <c r="GOS44" i="48"/>
  <c r="GOR44" i="48"/>
  <c r="GOQ44" i="48"/>
  <c r="GOP44" i="48"/>
  <c r="GOO44" i="48"/>
  <c r="GON44" i="48"/>
  <c r="GOM44" i="48"/>
  <c r="GOL44" i="48"/>
  <c r="GOK44" i="48"/>
  <c r="GOJ44" i="48"/>
  <c r="GOI44" i="48"/>
  <c r="GOH44" i="48"/>
  <c r="GOG44" i="48"/>
  <c r="GOF44" i="48"/>
  <c r="GOE44" i="48"/>
  <c r="GOD44" i="48"/>
  <c r="GOC44" i="48"/>
  <c r="GOB44" i="48"/>
  <c r="GOA44" i="48"/>
  <c r="GNZ44" i="48"/>
  <c r="GNY44" i="48"/>
  <c r="GNX44" i="48"/>
  <c r="GNW44" i="48"/>
  <c r="GNV44" i="48"/>
  <c r="GNU44" i="48"/>
  <c r="GNT44" i="48"/>
  <c r="GNS44" i="48"/>
  <c r="GNR44" i="48"/>
  <c r="GNQ44" i="48"/>
  <c r="GNP44" i="48"/>
  <c r="GNO44" i="48"/>
  <c r="GNN44" i="48"/>
  <c r="GNM44" i="48"/>
  <c r="GNL44" i="48"/>
  <c r="GNK44" i="48"/>
  <c r="GNJ44" i="48"/>
  <c r="GNI44" i="48"/>
  <c r="GNH44" i="48"/>
  <c r="GNG44" i="48"/>
  <c r="GNF44" i="48"/>
  <c r="GNE44" i="48"/>
  <c r="GND44" i="48"/>
  <c r="GNC44" i="48"/>
  <c r="GNB44" i="48"/>
  <c r="GNA44" i="48"/>
  <c r="GMZ44" i="48"/>
  <c r="GMY44" i="48"/>
  <c r="GMX44" i="48"/>
  <c r="GMW44" i="48"/>
  <c r="GMV44" i="48"/>
  <c r="GMU44" i="48"/>
  <c r="GMT44" i="48"/>
  <c r="GMS44" i="48"/>
  <c r="GMR44" i="48"/>
  <c r="GMQ44" i="48"/>
  <c r="GMP44" i="48"/>
  <c r="GMO44" i="48"/>
  <c r="GMN44" i="48"/>
  <c r="GMM44" i="48"/>
  <c r="GML44" i="48"/>
  <c r="GMK44" i="48"/>
  <c r="GMJ44" i="48"/>
  <c r="GMI44" i="48"/>
  <c r="GMH44" i="48"/>
  <c r="GMG44" i="48"/>
  <c r="GMF44" i="48"/>
  <c r="GME44" i="48"/>
  <c r="GMD44" i="48"/>
  <c r="GMC44" i="48"/>
  <c r="GMB44" i="48"/>
  <c r="GMA44" i="48"/>
  <c r="GLZ44" i="48"/>
  <c r="GLY44" i="48"/>
  <c r="GLX44" i="48"/>
  <c r="GLW44" i="48"/>
  <c r="GLV44" i="48"/>
  <c r="GLU44" i="48"/>
  <c r="GLT44" i="48"/>
  <c r="GLS44" i="48"/>
  <c r="GLR44" i="48"/>
  <c r="GLQ44" i="48"/>
  <c r="GLP44" i="48"/>
  <c r="GLO44" i="48"/>
  <c r="GLN44" i="48"/>
  <c r="GLM44" i="48"/>
  <c r="GLL44" i="48"/>
  <c r="GLK44" i="48"/>
  <c r="GLJ44" i="48"/>
  <c r="GLI44" i="48"/>
  <c r="GLH44" i="48"/>
  <c r="GLG44" i="48"/>
  <c r="GLF44" i="48"/>
  <c r="GLE44" i="48"/>
  <c r="GLD44" i="48"/>
  <c r="GLC44" i="48"/>
  <c r="GLB44" i="48"/>
  <c r="GLA44" i="48"/>
  <c r="GKZ44" i="48"/>
  <c r="GKY44" i="48"/>
  <c r="GKX44" i="48"/>
  <c r="GKW44" i="48"/>
  <c r="GKV44" i="48"/>
  <c r="GKU44" i="48"/>
  <c r="GKT44" i="48"/>
  <c r="GKS44" i="48"/>
  <c r="GKR44" i="48"/>
  <c r="GKQ44" i="48"/>
  <c r="GKP44" i="48"/>
  <c r="GKO44" i="48"/>
  <c r="GKN44" i="48"/>
  <c r="GKM44" i="48"/>
  <c r="GKL44" i="48"/>
  <c r="GKK44" i="48"/>
  <c r="GKJ44" i="48"/>
  <c r="GKI44" i="48"/>
  <c r="GKH44" i="48"/>
  <c r="GKG44" i="48"/>
  <c r="GKF44" i="48"/>
  <c r="GKE44" i="48"/>
  <c r="GKD44" i="48"/>
  <c r="GKC44" i="48"/>
  <c r="GKB44" i="48"/>
  <c r="GKA44" i="48"/>
  <c r="GJZ44" i="48"/>
  <c r="GJY44" i="48"/>
  <c r="GJX44" i="48"/>
  <c r="GJW44" i="48"/>
  <c r="GJV44" i="48"/>
  <c r="GJU44" i="48"/>
  <c r="GJT44" i="48"/>
  <c r="GJS44" i="48"/>
  <c r="GJR44" i="48"/>
  <c r="GJQ44" i="48"/>
  <c r="GJP44" i="48"/>
  <c r="GJO44" i="48"/>
  <c r="GJN44" i="48"/>
  <c r="GJM44" i="48"/>
  <c r="GJL44" i="48"/>
  <c r="GJK44" i="48"/>
  <c r="GJJ44" i="48"/>
  <c r="GJI44" i="48"/>
  <c r="GJH44" i="48"/>
  <c r="GJG44" i="48"/>
  <c r="GJF44" i="48"/>
  <c r="GJE44" i="48"/>
  <c r="GJD44" i="48"/>
  <c r="GJC44" i="48"/>
  <c r="GJB44" i="48"/>
  <c r="GJA44" i="48"/>
  <c r="GIZ44" i="48"/>
  <c r="GIY44" i="48"/>
  <c r="GIX44" i="48"/>
  <c r="GIW44" i="48"/>
  <c r="GIV44" i="48"/>
  <c r="GIU44" i="48"/>
  <c r="GIT44" i="48"/>
  <c r="GIS44" i="48"/>
  <c r="GIR44" i="48"/>
  <c r="GIQ44" i="48"/>
  <c r="GIP44" i="48"/>
  <c r="GIO44" i="48"/>
  <c r="GIN44" i="48"/>
  <c r="GIM44" i="48"/>
  <c r="GIL44" i="48"/>
  <c r="GIK44" i="48"/>
  <c r="GIJ44" i="48"/>
  <c r="GII44" i="48"/>
  <c r="GIH44" i="48"/>
  <c r="GIG44" i="48"/>
  <c r="GIF44" i="48"/>
  <c r="GIE44" i="48"/>
  <c r="GID44" i="48"/>
  <c r="GIC44" i="48"/>
  <c r="GIB44" i="48"/>
  <c r="GIA44" i="48"/>
  <c r="GHZ44" i="48"/>
  <c r="GHY44" i="48"/>
  <c r="GHX44" i="48"/>
  <c r="GHW44" i="48"/>
  <c r="GHV44" i="48"/>
  <c r="GHU44" i="48"/>
  <c r="GHT44" i="48"/>
  <c r="GHS44" i="48"/>
  <c r="GHR44" i="48"/>
  <c r="GHQ44" i="48"/>
  <c r="GHP44" i="48"/>
  <c r="GHO44" i="48"/>
  <c r="GHN44" i="48"/>
  <c r="GHM44" i="48"/>
  <c r="GHL44" i="48"/>
  <c r="GHK44" i="48"/>
  <c r="GHJ44" i="48"/>
  <c r="GHI44" i="48"/>
  <c r="GHH44" i="48"/>
  <c r="GHG44" i="48"/>
  <c r="GHF44" i="48"/>
  <c r="GHE44" i="48"/>
  <c r="GHD44" i="48"/>
  <c r="GHC44" i="48"/>
  <c r="GHB44" i="48"/>
  <c r="GHA44" i="48"/>
  <c r="GGZ44" i="48"/>
  <c r="GGY44" i="48"/>
  <c r="GGX44" i="48"/>
  <c r="GGW44" i="48"/>
  <c r="GGV44" i="48"/>
  <c r="GGU44" i="48"/>
  <c r="GGT44" i="48"/>
  <c r="GGS44" i="48"/>
  <c r="GGR44" i="48"/>
  <c r="GGQ44" i="48"/>
  <c r="GGP44" i="48"/>
  <c r="GGO44" i="48"/>
  <c r="GGN44" i="48"/>
  <c r="GGM44" i="48"/>
  <c r="GGL44" i="48"/>
  <c r="GGK44" i="48"/>
  <c r="GGJ44" i="48"/>
  <c r="GGI44" i="48"/>
  <c r="GGH44" i="48"/>
  <c r="GGG44" i="48"/>
  <c r="GGF44" i="48"/>
  <c r="GGE44" i="48"/>
  <c r="GGD44" i="48"/>
  <c r="GGC44" i="48"/>
  <c r="GGB44" i="48"/>
  <c r="GGA44" i="48"/>
  <c r="GFZ44" i="48"/>
  <c r="GFY44" i="48"/>
  <c r="GFX44" i="48"/>
  <c r="GFW44" i="48"/>
  <c r="GFV44" i="48"/>
  <c r="GFU44" i="48"/>
  <c r="GFT44" i="48"/>
  <c r="GFS44" i="48"/>
  <c r="GFR44" i="48"/>
  <c r="GFQ44" i="48"/>
  <c r="GFP44" i="48"/>
  <c r="GFO44" i="48"/>
  <c r="GFN44" i="48"/>
  <c r="GFM44" i="48"/>
  <c r="GFL44" i="48"/>
  <c r="GFK44" i="48"/>
  <c r="GFJ44" i="48"/>
  <c r="GFI44" i="48"/>
  <c r="GFH44" i="48"/>
  <c r="GFG44" i="48"/>
  <c r="GFF44" i="48"/>
  <c r="GFE44" i="48"/>
  <c r="GFD44" i="48"/>
  <c r="GFC44" i="48"/>
  <c r="GFB44" i="48"/>
  <c r="GFA44" i="48"/>
  <c r="GEZ44" i="48"/>
  <c r="GEY44" i="48"/>
  <c r="GEX44" i="48"/>
  <c r="GEW44" i="48"/>
  <c r="GEV44" i="48"/>
  <c r="GEU44" i="48"/>
  <c r="GET44" i="48"/>
  <c r="GES44" i="48"/>
  <c r="GER44" i="48"/>
  <c r="GEQ44" i="48"/>
  <c r="GEP44" i="48"/>
  <c r="GEO44" i="48"/>
  <c r="GEN44" i="48"/>
  <c r="GEM44" i="48"/>
  <c r="GEL44" i="48"/>
  <c r="GEK44" i="48"/>
  <c r="GEJ44" i="48"/>
  <c r="GEI44" i="48"/>
  <c r="GEH44" i="48"/>
  <c r="GEG44" i="48"/>
  <c r="GEF44" i="48"/>
  <c r="GEE44" i="48"/>
  <c r="GED44" i="48"/>
  <c r="GEC44" i="48"/>
  <c r="GEB44" i="48"/>
  <c r="GEA44" i="48"/>
  <c r="GDZ44" i="48"/>
  <c r="GDY44" i="48"/>
  <c r="GDX44" i="48"/>
  <c r="GDW44" i="48"/>
  <c r="GDV44" i="48"/>
  <c r="GDU44" i="48"/>
  <c r="GDT44" i="48"/>
  <c r="GDS44" i="48"/>
  <c r="GDR44" i="48"/>
  <c r="GDQ44" i="48"/>
  <c r="GDP44" i="48"/>
  <c r="GDO44" i="48"/>
  <c r="GDN44" i="48"/>
  <c r="GDM44" i="48"/>
  <c r="GDL44" i="48"/>
  <c r="GDK44" i="48"/>
  <c r="GDJ44" i="48"/>
  <c r="GDI44" i="48"/>
  <c r="GDH44" i="48"/>
  <c r="GDG44" i="48"/>
  <c r="GDF44" i="48"/>
  <c r="GDE44" i="48"/>
  <c r="GDD44" i="48"/>
  <c r="GDC44" i="48"/>
  <c r="GDB44" i="48"/>
  <c r="GDA44" i="48"/>
  <c r="GCZ44" i="48"/>
  <c r="GCY44" i="48"/>
  <c r="GCX44" i="48"/>
  <c r="GCW44" i="48"/>
  <c r="GCV44" i="48"/>
  <c r="GCU44" i="48"/>
  <c r="GCT44" i="48"/>
  <c r="GCS44" i="48"/>
  <c r="GCR44" i="48"/>
  <c r="GCQ44" i="48"/>
  <c r="GCP44" i="48"/>
  <c r="GCO44" i="48"/>
  <c r="GCN44" i="48"/>
  <c r="GCM44" i="48"/>
  <c r="GCL44" i="48"/>
  <c r="GCK44" i="48"/>
  <c r="GCJ44" i="48"/>
  <c r="GCI44" i="48"/>
  <c r="GCH44" i="48"/>
  <c r="GCG44" i="48"/>
  <c r="GCF44" i="48"/>
  <c r="GCE44" i="48"/>
  <c r="GCD44" i="48"/>
  <c r="GCC44" i="48"/>
  <c r="GCB44" i="48"/>
  <c r="GCA44" i="48"/>
  <c r="GBZ44" i="48"/>
  <c r="GBY44" i="48"/>
  <c r="GBX44" i="48"/>
  <c r="GBW44" i="48"/>
  <c r="GBV44" i="48"/>
  <c r="GBU44" i="48"/>
  <c r="GBT44" i="48"/>
  <c r="GBS44" i="48"/>
  <c r="GBR44" i="48"/>
  <c r="GBQ44" i="48"/>
  <c r="GBP44" i="48"/>
  <c r="GBO44" i="48"/>
  <c r="GBN44" i="48"/>
  <c r="GBM44" i="48"/>
  <c r="GBL44" i="48"/>
  <c r="GBK44" i="48"/>
  <c r="GBJ44" i="48"/>
  <c r="GBI44" i="48"/>
  <c r="GBH44" i="48"/>
  <c r="GBG44" i="48"/>
  <c r="GBF44" i="48"/>
  <c r="GBE44" i="48"/>
  <c r="GBD44" i="48"/>
  <c r="GBC44" i="48"/>
  <c r="GBB44" i="48"/>
  <c r="GBA44" i="48"/>
  <c r="GAZ44" i="48"/>
  <c r="GAY44" i="48"/>
  <c r="GAX44" i="48"/>
  <c r="GAW44" i="48"/>
  <c r="GAV44" i="48"/>
  <c r="GAU44" i="48"/>
  <c r="GAT44" i="48"/>
  <c r="GAS44" i="48"/>
  <c r="GAR44" i="48"/>
  <c r="GAQ44" i="48"/>
  <c r="GAP44" i="48"/>
  <c r="GAO44" i="48"/>
  <c r="GAN44" i="48"/>
  <c r="GAM44" i="48"/>
  <c r="GAL44" i="48"/>
  <c r="GAK44" i="48"/>
  <c r="GAJ44" i="48"/>
  <c r="GAI44" i="48"/>
  <c r="GAH44" i="48"/>
  <c r="GAG44" i="48"/>
  <c r="GAF44" i="48"/>
  <c r="GAE44" i="48"/>
  <c r="GAD44" i="48"/>
  <c r="GAC44" i="48"/>
  <c r="GAB44" i="48"/>
  <c r="GAA44" i="48"/>
  <c r="FZZ44" i="48"/>
  <c r="FZY44" i="48"/>
  <c r="FZX44" i="48"/>
  <c r="FZW44" i="48"/>
  <c r="FZV44" i="48"/>
  <c r="FZU44" i="48"/>
  <c r="FZT44" i="48"/>
  <c r="FZS44" i="48"/>
  <c r="FZR44" i="48"/>
  <c r="FZQ44" i="48"/>
  <c r="FZP44" i="48"/>
  <c r="FZO44" i="48"/>
  <c r="FZN44" i="48"/>
  <c r="FZM44" i="48"/>
  <c r="FZL44" i="48"/>
  <c r="FZK44" i="48"/>
  <c r="FZJ44" i="48"/>
  <c r="FZI44" i="48"/>
  <c r="FZH44" i="48"/>
  <c r="FZG44" i="48"/>
  <c r="FZF44" i="48"/>
  <c r="FZE44" i="48"/>
  <c r="FZD44" i="48"/>
  <c r="FZC44" i="48"/>
  <c r="FZB44" i="48"/>
  <c r="FZA44" i="48"/>
  <c r="FYZ44" i="48"/>
  <c r="FYY44" i="48"/>
  <c r="FYX44" i="48"/>
  <c r="FYW44" i="48"/>
  <c r="FYV44" i="48"/>
  <c r="FYU44" i="48"/>
  <c r="FYT44" i="48"/>
  <c r="FYS44" i="48"/>
  <c r="FYR44" i="48"/>
  <c r="FYQ44" i="48"/>
  <c r="FYP44" i="48"/>
  <c r="FYO44" i="48"/>
  <c r="FYN44" i="48"/>
  <c r="FYM44" i="48"/>
  <c r="FYL44" i="48"/>
  <c r="FYK44" i="48"/>
  <c r="FYJ44" i="48"/>
  <c r="FYI44" i="48"/>
  <c r="FYH44" i="48"/>
  <c r="FYG44" i="48"/>
  <c r="FYF44" i="48"/>
  <c r="FYE44" i="48"/>
  <c r="FYD44" i="48"/>
  <c r="FYC44" i="48"/>
  <c r="FYB44" i="48"/>
  <c r="FYA44" i="48"/>
  <c r="FXZ44" i="48"/>
  <c r="FXY44" i="48"/>
  <c r="FXX44" i="48"/>
  <c r="FXW44" i="48"/>
  <c r="FXV44" i="48"/>
  <c r="FXU44" i="48"/>
  <c r="FXT44" i="48"/>
  <c r="FXS44" i="48"/>
  <c r="FXR44" i="48"/>
  <c r="FXQ44" i="48"/>
  <c r="FXP44" i="48"/>
  <c r="FXO44" i="48"/>
  <c r="FXN44" i="48"/>
  <c r="FXM44" i="48"/>
  <c r="FXL44" i="48"/>
  <c r="FXK44" i="48"/>
  <c r="FXJ44" i="48"/>
  <c r="FXI44" i="48"/>
  <c r="FXH44" i="48"/>
  <c r="FXG44" i="48"/>
  <c r="FXF44" i="48"/>
  <c r="FXE44" i="48"/>
  <c r="FXD44" i="48"/>
  <c r="FXC44" i="48"/>
  <c r="FXB44" i="48"/>
  <c r="FXA44" i="48"/>
  <c r="FWZ44" i="48"/>
  <c r="FWY44" i="48"/>
  <c r="FWX44" i="48"/>
  <c r="FWW44" i="48"/>
  <c r="FWV44" i="48"/>
  <c r="FWU44" i="48"/>
  <c r="FWT44" i="48"/>
  <c r="FWS44" i="48"/>
  <c r="FWR44" i="48"/>
  <c r="FWQ44" i="48"/>
  <c r="FWP44" i="48"/>
  <c r="FWO44" i="48"/>
  <c r="FWN44" i="48"/>
  <c r="FWM44" i="48"/>
  <c r="FWL44" i="48"/>
  <c r="FWK44" i="48"/>
  <c r="FWJ44" i="48"/>
  <c r="FWI44" i="48"/>
  <c r="FWH44" i="48"/>
  <c r="FWG44" i="48"/>
  <c r="FWF44" i="48"/>
  <c r="FWE44" i="48"/>
  <c r="FWD44" i="48"/>
  <c r="FWC44" i="48"/>
  <c r="FWB44" i="48"/>
  <c r="FWA44" i="48"/>
  <c r="FVZ44" i="48"/>
  <c r="FVY44" i="48"/>
  <c r="FVX44" i="48"/>
  <c r="FVW44" i="48"/>
  <c r="FVV44" i="48"/>
  <c r="FVU44" i="48"/>
  <c r="FVT44" i="48"/>
  <c r="FVS44" i="48"/>
  <c r="FVR44" i="48"/>
  <c r="FVQ44" i="48"/>
  <c r="FVP44" i="48"/>
  <c r="FVO44" i="48"/>
  <c r="FVN44" i="48"/>
  <c r="FVM44" i="48"/>
  <c r="FVL44" i="48"/>
  <c r="FVK44" i="48"/>
  <c r="FVJ44" i="48"/>
  <c r="FVI44" i="48"/>
  <c r="FVH44" i="48"/>
  <c r="FVG44" i="48"/>
  <c r="FVF44" i="48"/>
  <c r="FVE44" i="48"/>
  <c r="FVD44" i="48"/>
  <c r="FVC44" i="48"/>
  <c r="FVB44" i="48"/>
  <c r="FVA44" i="48"/>
  <c r="FUZ44" i="48"/>
  <c r="FUY44" i="48"/>
  <c r="FUX44" i="48"/>
  <c r="FUW44" i="48"/>
  <c r="FUV44" i="48"/>
  <c r="FUU44" i="48"/>
  <c r="FUT44" i="48"/>
  <c r="FUS44" i="48"/>
  <c r="FUR44" i="48"/>
  <c r="FUQ44" i="48"/>
  <c r="FUP44" i="48"/>
  <c r="FUO44" i="48"/>
  <c r="FUN44" i="48"/>
  <c r="FUM44" i="48"/>
  <c r="FUL44" i="48"/>
  <c r="FUK44" i="48"/>
  <c r="FUJ44" i="48"/>
  <c r="FUI44" i="48"/>
  <c r="FUH44" i="48"/>
  <c r="FUG44" i="48"/>
  <c r="FUF44" i="48"/>
  <c r="FUE44" i="48"/>
  <c r="FUD44" i="48"/>
  <c r="FUC44" i="48"/>
  <c r="FUB44" i="48"/>
  <c r="FUA44" i="48"/>
  <c r="FTZ44" i="48"/>
  <c r="FTY44" i="48"/>
  <c r="FTX44" i="48"/>
  <c r="FTW44" i="48"/>
  <c r="FTV44" i="48"/>
  <c r="FTU44" i="48"/>
  <c r="FTT44" i="48"/>
  <c r="FTS44" i="48"/>
  <c r="FTR44" i="48"/>
  <c r="FTQ44" i="48"/>
  <c r="FTP44" i="48"/>
  <c r="FTO44" i="48"/>
  <c r="FTN44" i="48"/>
  <c r="FTM44" i="48"/>
  <c r="FTL44" i="48"/>
  <c r="FTK44" i="48"/>
  <c r="FTJ44" i="48"/>
  <c r="FTI44" i="48"/>
  <c r="FTH44" i="48"/>
  <c r="FTG44" i="48"/>
  <c r="FTF44" i="48"/>
  <c r="FTE44" i="48"/>
  <c r="FTD44" i="48"/>
  <c r="FTC44" i="48"/>
  <c r="FTB44" i="48"/>
  <c r="FTA44" i="48"/>
  <c r="FSZ44" i="48"/>
  <c r="FSY44" i="48"/>
  <c r="FSX44" i="48"/>
  <c r="FSW44" i="48"/>
  <c r="FSV44" i="48"/>
  <c r="FSU44" i="48"/>
  <c r="FST44" i="48"/>
  <c r="FSS44" i="48"/>
  <c r="FSR44" i="48"/>
  <c r="FSQ44" i="48"/>
  <c r="FSP44" i="48"/>
  <c r="FSO44" i="48"/>
  <c r="FSN44" i="48"/>
  <c r="FSM44" i="48"/>
  <c r="FSL44" i="48"/>
  <c r="FSK44" i="48"/>
  <c r="FSJ44" i="48"/>
  <c r="FSI44" i="48"/>
  <c r="FSH44" i="48"/>
  <c r="FSG44" i="48"/>
  <c r="FSF44" i="48"/>
  <c r="FSE44" i="48"/>
  <c r="FSD44" i="48"/>
  <c r="FSC44" i="48"/>
  <c r="FSB44" i="48"/>
  <c r="FSA44" i="48"/>
  <c r="FRZ44" i="48"/>
  <c r="FRY44" i="48"/>
  <c r="FRX44" i="48"/>
  <c r="FRW44" i="48"/>
  <c r="FRV44" i="48"/>
  <c r="FRU44" i="48"/>
  <c r="FRT44" i="48"/>
  <c r="FRS44" i="48"/>
  <c r="FRR44" i="48"/>
  <c r="FRQ44" i="48"/>
  <c r="FRP44" i="48"/>
  <c r="FRO44" i="48"/>
  <c r="FRN44" i="48"/>
  <c r="FRM44" i="48"/>
  <c r="FRL44" i="48"/>
  <c r="FRK44" i="48"/>
  <c r="FRJ44" i="48"/>
  <c r="FRI44" i="48"/>
  <c r="FRH44" i="48"/>
  <c r="FRG44" i="48"/>
  <c r="FRF44" i="48"/>
  <c r="FRE44" i="48"/>
  <c r="FRD44" i="48"/>
  <c r="FRC44" i="48"/>
  <c r="FRB44" i="48"/>
  <c r="FRA44" i="48"/>
  <c r="FQZ44" i="48"/>
  <c r="FQY44" i="48"/>
  <c r="FQX44" i="48"/>
  <c r="FQW44" i="48"/>
  <c r="FQV44" i="48"/>
  <c r="FQU44" i="48"/>
  <c r="FQT44" i="48"/>
  <c r="FQS44" i="48"/>
  <c r="FQR44" i="48"/>
  <c r="FQQ44" i="48"/>
  <c r="FQP44" i="48"/>
  <c r="FQO44" i="48"/>
  <c r="FQN44" i="48"/>
  <c r="FQM44" i="48"/>
  <c r="FQL44" i="48"/>
  <c r="FQK44" i="48"/>
  <c r="FQJ44" i="48"/>
  <c r="FQI44" i="48"/>
  <c r="FQH44" i="48"/>
  <c r="FQG44" i="48"/>
  <c r="FQF44" i="48"/>
  <c r="FQE44" i="48"/>
  <c r="FQD44" i="48"/>
  <c r="FQC44" i="48"/>
  <c r="FQB44" i="48"/>
  <c r="FQA44" i="48"/>
  <c r="FPZ44" i="48"/>
  <c r="FPY44" i="48"/>
  <c r="FPX44" i="48"/>
  <c r="FPW44" i="48"/>
  <c r="FPV44" i="48"/>
  <c r="FPU44" i="48"/>
  <c r="FPT44" i="48"/>
  <c r="FPS44" i="48"/>
  <c r="FPR44" i="48"/>
  <c r="FPQ44" i="48"/>
  <c r="FPP44" i="48"/>
  <c r="FPO44" i="48"/>
  <c r="FPN44" i="48"/>
  <c r="FPM44" i="48"/>
  <c r="FPL44" i="48"/>
  <c r="FPK44" i="48"/>
  <c r="FPJ44" i="48"/>
  <c r="FPI44" i="48"/>
  <c r="FPH44" i="48"/>
  <c r="FPG44" i="48"/>
  <c r="FPF44" i="48"/>
  <c r="FPE44" i="48"/>
  <c r="FPD44" i="48"/>
  <c r="FPC44" i="48"/>
  <c r="FPB44" i="48"/>
  <c r="FPA44" i="48"/>
  <c r="FOZ44" i="48"/>
  <c r="FOY44" i="48"/>
  <c r="FOX44" i="48"/>
  <c r="FOW44" i="48"/>
  <c r="FOV44" i="48"/>
  <c r="FOU44" i="48"/>
  <c r="FOT44" i="48"/>
  <c r="FOS44" i="48"/>
  <c r="FOR44" i="48"/>
  <c r="FOQ44" i="48"/>
  <c r="FOP44" i="48"/>
  <c r="FOO44" i="48"/>
  <c r="FON44" i="48"/>
  <c r="FOM44" i="48"/>
  <c r="FOL44" i="48"/>
  <c r="FOK44" i="48"/>
  <c r="FOJ44" i="48"/>
  <c r="FOI44" i="48"/>
  <c r="FOH44" i="48"/>
  <c r="FOG44" i="48"/>
  <c r="FOF44" i="48"/>
  <c r="FOE44" i="48"/>
  <c r="FOD44" i="48"/>
  <c r="FOC44" i="48"/>
  <c r="FOB44" i="48"/>
  <c r="FOA44" i="48"/>
  <c r="FNZ44" i="48"/>
  <c r="FNY44" i="48"/>
  <c r="FNX44" i="48"/>
  <c r="FNW44" i="48"/>
  <c r="FNV44" i="48"/>
  <c r="FNU44" i="48"/>
  <c r="FNT44" i="48"/>
  <c r="FNS44" i="48"/>
  <c r="FNR44" i="48"/>
  <c r="FNQ44" i="48"/>
  <c r="FNP44" i="48"/>
  <c r="FNO44" i="48"/>
  <c r="FNN44" i="48"/>
  <c r="FNM44" i="48"/>
  <c r="FNL44" i="48"/>
  <c r="FNK44" i="48"/>
  <c r="FNJ44" i="48"/>
  <c r="FNI44" i="48"/>
  <c r="FNH44" i="48"/>
  <c r="FNG44" i="48"/>
  <c r="FNF44" i="48"/>
  <c r="FNE44" i="48"/>
  <c r="FND44" i="48"/>
  <c r="FNC44" i="48"/>
  <c r="FNB44" i="48"/>
  <c r="FNA44" i="48"/>
  <c r="FMZ44" i="48"/>
  <c r="FMY44" i="48"/>
  <c r="FMX44" i="48"/>
  <c r="FMW44" i="48"/>
  <c r="FMV44" i="48"/>
  <c r="FMU44" i="48"/>
  <c r="FMT44" i="48"/>
  <c r="FMS44" i="48"/>
  <c r="FMR44" i="48"/>
  <c r="FMQ44" i="48"/>
  <c r="FMP44" i="48"/>
  <c r="FMO44" i="48"/>
  <c r="FMN44" i="48"/>
  <c r="FMM44" i="48"/>
  <c r="FML44" i="48"/>
  <c r="FMK44" i="48"/>
  <c r="FMJ44" i="48"/>
  <c r="FMI44" i="48"/>
  <c r="FMH44" i="48"/>
  <c r="FMG44" i="48"/>
  <c r="FMF44" i="48"/>
  <c r="FME44" i="48"/>
  <c r="FMD44" i="48"/>
  <c r="FMC44" i="48"/>
  <c r="FMB44" i="48"/>
  <c r="FMA44" i="48"/>
  <c r="FLZ44" i="48"/>
  <c r="FLY44" i="48"/>
  <c r="FLX44" i="48"/>
  <c r="FLW44" i="48"/>
  <c r="FLV44" i="48"/>
  <c r="FLU44" i="48"/>
  <c r="FLT44" i="48"/>
  <c r="FLS44" i="48"/>
  <c r="FLR44" i="48"/>
  <c r="FLQ44" i="48"/>
  <c r="FLP44" i="48"/>
  <c r="FLO44" i="48"/>
  <c r="FLN44" i="48"/>
  <c r="FLM44" i="48"/>
  <c r="FLL44" i="48"/>
  <c r="FLK44" i="48"/>
  <c r="FLJ44" i="48"/>
  <c r="FLI44" i="48"/>
  <c r="FLH44" i="48"/>
  <c r="FLG44" i="48"/>
  <c r="FLF44" i="48"/>
  <c r="FLE44" i="48"/>
  <c r="FLD44" i="48"/>
  <c r="FLC44" i="48"/>
  <c r="FLB44" i="48"/>
  <c r="FLA44" i="48"/>
  <c r="FKZ44" i="48"/>
  <c r="FKY44" i="48"/>
  <c r="FKX44" i="48"/>
  <c r="FKW44" i="48"/>
  <c r="FKV44" i="48"/>
  <c r="FKU44" i="48"/>
  <c r="FKT44" i="48"/>
  <c r="FKS44" i="48"/>
  <c r="FKR44" i="48"/>
  <c r="FKQ44" i="48"/>
  <c r="FKP44" i="48"/>
  <c r="FKO44" i="48"/>
  <c r="FKN44" i="48"/>
  <c r="FKM44" i="48"/>
  <c r="FKL44" i="48"/>
  <c r="FKK44" i="48"/>
  <c r="FKJ44" i="48"/>
  <c r="FKI44" i="48"/>
  <c r="FKH44" i="48"/>
  <c r="FKG44" i="48"/>
  <c r="FKF44" i="48"/>
  <c r="FKE44" i="48"/>
  <c r="FKD44" i="48"/>
  <c r="FKC44" i="48"/>
  <c r="FKB44" i="48"/>
  <c r="FKA44" i="48"/>
  <c r="FJZ44" i="48"/>
  <c r="FJY44" i="48"/>
  <c r="FJX44" i="48"/>
  <c r="FJW44" i="48"/>
  <c r="FJV44" i="48"/>
  <c r="FJU44" i="48"/>
  <c r="FJT44" i="48"/>
  <c r="FJS44" i="48"/>
  <c r="FJR44" i="48"/>
  <c r="FJQ44" i="48"/>
  <c r="FJP44" i="48"/>
  <c r="FJO44" i="48"/>
  <c r="FJN44" i="48"/>
  <c r="FJM44" i="48"/>
  <c r="FJL44" i="48"/>
  <c r="FJK44" i="48"/>
  <c r="FJJ44" i="48"/>
  <c r="FJI44" i="48"/>
  <c r="FJH44" i="48"/>
  <c r="FJG44" i="48"/>
  <c r="FJF44" i="48"/>
  <c r="FJE44" i="48"/>
  <c r="FJD44" i="48"/>
  <c r="FJC44" i="48"/>
  <c r="FJB44" i="48"/>
  <c r="FJA44" i="48"/>
  <c r="FIZ44" i="48"/>
  <c r="FIY44" i="48"/>
  <c r="FIX44" i="48"/>
  <c r="FIW44" i="48"/>
  <c r="FIV44" i="48"/>
  <c r="FIU44" i="48"/>
  <c r="FIT44" i="48"/>
  <c r="FIS44" i="48"/>
  <c r="FIR44" i="48"/>
  <c r="FIQ44" i="48"/>
  <c r="FIP44" i="48"/>
  <c r="FIO44" i="48"/>
  <c r="FIN44" i="48"/>
  <c r="FIM44" i="48"/>
  <c r="FIL44" i="48"/>
  <c r="FIK44" i="48"/>
  <c r="FIJ44" i="48"/>
  <c r="FII44" i="48"/>
  <c r="FIH44" i="48"/>
  <c r="FIG44" i="48"/>
  <c r="FIF44" i="48"/>
  <c r="FIE44" i="48"/>
  <c r="FID44" i="48"/>
  <c r="FIC44" i="48"/>
  <c r="FIB44" i="48"/>
  <c r="FIA44" i="48"/>
  <c r="FHZ44" i="48"/>
  <c r="FHY44" i="48"/>
  <c r="FHX44" i="48"/>
  <c r="FHW44" i="48"/>
  <c r="FHV44" i="48"/>
  <c r="FHU44" i="48"/>
  <c r="FHT44" i="48"/>
  <c r="FHS44" i="48"/>
  <c r="FHR44" i="48"/>
  <c r="FHQ44" i="48"/>
  <c r="FHP44" i="48"/>
  <c r="FHO44" i="48"/>
  <c r="FHN44" i="48"/>
  <c r="FHM44" i="48"/>
  <c r="FHL44" i="48"/>
  <c r="FHK44" i="48"/>
  <c r="FHJ44" i="48"/>
  <c r="FHI44" i="48"/>
  <c r="FHH44" i="48"/>
  <c r="FHG44" i="48"/>
  <c r="FHF44" i="48"/>
  <c r="FHE44" i="48"/>
  <c r="FHD44" i="48"/>
  <c r="FHC44" i="48"/>
  <c r="FHB44" i="48"/>
  <c r="FHA44" i="48"/>
  <c r="FGZ44" i="48"/>
  <c r="FGY44" i="48"/>
  <c r="FGX44" i="48"/>
  <c r="FGW44" i="48"/>
  <c r="FGV44" i="48"/>
  <c r="FGU44" i="48"/>
  <c r="FGT44" i="48"/>
  <c r="FGS44" i="48"/>
  <c r="FGR44" i="48"/>
  <c r="FGQ44" i="48"/>
  <c r="FGP44" i="48"/>
  <c r="FGO44" i="48"/>
  <c r="FGN44" i="48"/>
  <c r="FGM44" i="48"/>
  <c r="FGL44" i="48"/>
  <c r="FGK44" i="48"/>
  <c r="FGJ44" i="48"/>
  <c r="FGI44" i="48"/>
  <c r="FGH44" i="48"/>
  <c r="FGG44" i="48"/>
  <c r="FGF44" i="48"/>
  <c r="FGE44" i="48"/>
  <c r="FGD44" i="48"/>
  <c r="FGC44" i="48"/>
  <c r="FGB44" i="48"/>
  <c r="FGA44" i="48"/>
  <c r="FFZ44" i="48"/>
  <c r="FFY44" i="48"/>
  <c r="FFX44" i="48"/>
  <c r="FFW44" i="48"/>
  <c r="FFV44" i="48"/>
  <c r="FFU44" i="48"/>
  <c r="FFT44" i="48"/>
  <c r="FFS44" i="48"/>
  <c r="FFR44" i="48"/>
  <c r="FFQ44" i="48"/>
  <c r="FFP44" i="48"/>
  <c r="FFO44" i="48"/>
  <c r="FFN44" i="48"/>
  <c r="FFM44" i="48"/>
  <c r="FFL44" i="48"/>
  <c r="FFK44" i="48"/>
  <c r="FFJ44" i="48"/>
  <c r="FFI44" i="48"/>
  <c r="FFH44" i="48"/>
  <c r="FFG44" i="48"/>
  <c r="FFF44" i="48"/>
  <c r="FFE44" i="48"/>
  <c r="FFD44" i="48"/>
  <c r="FFC44" i="48"/>
  <c r="FFB44" i="48"/>
  <c r="FFA44" i="48"/>
  <c r="FEZ44" i="48"/>
  <c r="FEY44" i="48"/>
  <c r="FEX44" i="48"/>
  <c r="FEW44" i="48"/>
  <c r="FEV44" i="48"/>
  <c r="FEU44" i="48"/>
  <c r="FET44" i="48"/>
  <c r="FES44" i="48"/>
  <c r="FER44" i="48"/>
  <c r="FEQ44" i="48"/>
  <c r="FEP44" i="48"/>
  <c r="FEO44" i="48"/>
  <c r="FEN44" i="48"/>
  <c r="FEM44" i="48"/>
  <c r="FEL44" i="48"/>
  <c r="FEK44" i="48"/>
  <c r="FEJ44" i="48"/>
  <c r="FEI44" i="48"/>
  <c r="FEH44" i="48"/>
  <c r="FEG44" i="48"/>
  <c r="FEF44" i="48"/>
  <c r="FEE44" i="48"/>
  <c r="FED44" i="48"/>
  <c r="FEC44" i="48"/>
  <c r="FEB44" i="48"/>
  <c r="FEA44" i="48"/>
  <c r="FDZ44" i="48"/>
  <c r="FDY44" i="48"/>
  <c r="FDX44" i="48"/>
  <c r="FDW44" i="48"/>
  <c r="FDV44" i="48"/>
  <c r="FDU44" i="48"/>
  <c r="FDT44" i="48"/>
  <c r="FDS44" i="48"/>
  <c r="FDR44" i="48"/>
  <c r="FDQ44" i="48"/>
  <c r="FDP44" i="48"/>
  <c r="FDO44" i="48"/>
  <c r="FDN44" i="48"/>
  <c r="FDM44" i="48"/>
  <c r="FDL44" i="48"/>
  <c r="FDK44" i="48"/>
  <c r="FDJ44" i="48"/>
  <c r="FDI44" i="48"/>
  <c r="FDH44" i="48"/>
  <c r="FDG44" i="48"/>
  <c r="FDF44" i="48"/>
  <c r="FDE44" i="48"/>
  <c r="FDD44" i="48"/>
  <c r="FDC44" i="48"/>
  <c r="FDB44" i="48"/>
  <c r="FDA44" i="48"/>
  <c r="FCZ44" i="48"/>
  <c r="FCY44" i="48"/>
  <c r="FCX44" i="48"/>
  <c r="FCW44" i="48"/>
  <c r="FCV44" i="48"/>
  <c r="FCU44" i="48"/>
  <c r="FCT44" i="48"/>
  <c r="FCS44" i="48"/>
  <c r="FCR44" i="48"/>
  <c r="FCQ44" i="48"/>
  <c r="FCP44" i="48"/>
  <c r="FCO44" i="48"/>
  <c r="FCN44" i="48"/>
  <c r="FCM44" i="48"/>
  <c r="FCL44" i="48"/>
  <c r="FCK44" i="48"/>
  <c r="FCJ44" i="48"/>
  <c r="FCI44" i="48"/>
  <c r="FCH44" i="48"/>
  <c r="FCG44" i="48"/>
  <c r="FCF44" i="48"/>
  <c r="FCE44" i="48"/>
  <c r="FCD44" i="48"/>
  <c r="FCC44" i="48"/>
  <c r="FCB44" i="48"/>
  <c r="FCA44" i="48"/>
  <c r="FBZ44" i="48"/>
  <c r="FBY44" i="48"/>
  <c r="FBX44" i="48"/>
  <c r="FBW44" i="48"/>
  <c r="FBV44" i="48"/>
  <c r="FBU44" i="48"/>
  <c r="FBT44" i="48"/>
  <c r="FBS44" i="48"/>
  <c r="FBR44" i="48"/>
  <c r="FBQ44" i="48"/>
  <c r="FBP44" i="48"/>
  <c r="FBO44" i="48"/>
  <c r="FBN44" i="48"/>
  <c r="FBM44" i="48"/>
  <c r="FBL44" i="48"/>
  <c r="FBK44" i="48"/>
  <c r="FBJ44" i="48"/>
  <c r="FBI44" i="48"/>
  <c r="FBH44" i="48"/>
  <c r="FBG44" i="48"/>
  <c r="FBF44" i="48"/>
  <c r="FBE44" i="48"/>
  <c r="FBD44" i="48"/>
  <c r="FBC44" i="48"/>
  <c r="FBB44" i="48"/>
  <c r="FBA44" i="48"/>
  <c r="FAZ44" i="48"/>
  <c r="FAY44" i="48"/>
  <c r="FAX44" i="48"/>
  <c r="FAW44" i="48"/>
  <c r="FAV44" i="48"/>
  <c r="FAU44" i="48"/>
  <c r="FAT44" i="48"/>
  <c r="FAS44" i="48"/>
  <c r="FAR44" i="48"/>
  <c r="FAQ44" i="48"/>
  <c r="FAP44" i="48"/>
  <c r="FAO44" i="48"/>
  <c r="FAN44" i="48"/>
  <c r="FAM44" i="48"/>
  <c r="FAL44" i="48"/>
  <c r="FAK44" i="48"/>
  <c r="FAJ44" i="48"/>
  <c r="FAI44" i="48"/>
  <c r="FAH44" i="48"/>
  <c r="FAG44" i="48"/>
  <c r="FAF44" i="48"/>
  <c r="FAE44" i="48"/>
  <c r="FAD44" i="48"/>
  <c r="FAC44" i="48"/>
  <c r="FAB44" i="48"/>
  <c r="FAA44" i="48"/>
  <c r="EZZ44" i="48"/>
  <c r="EZY44" i="48"/>
  <c r="EZX44" i="48"/>
  <c r="EZW44" i="48"/>
  <c r="EZV44" i="48"/>
  <c r="EZU44" i="48"/>
  <c r="EZT44" i="48"/>
  <c r="EZS44" i="48"/>
  <c r="EZR44" i="48"/>
  <c r="EZQ44" i="48"/>
  <c r="EZP44" i="48"/>
  <c r="EZO44" i="48"/>
  <c r="EZN44" i="48"/>
  <c r="EZM44" i="48"/>
  <c r="EZL44" i="48"/>
  <c r="EZK44" i="48"/>
  <c r="EZJ44" i="48"/>
  <c r="EZI44" i="48"/>
  <c r="EZH44" i="48"/>
  <c r="EZG44" i="48"/>
  <c r="EZF44" i="48"/>
  <c r="EZE44" i="48"/>
  <c r="EZD44" i="48"/>
  <c r="EZC44" i="48"/>
  <c r="EZB44" i="48"/>
  <c r="EZA44" i="48"/>
  <c r="EYZ44" i="48"/>
  <c r="EYY44" i="48"/>
  <c r="EYX44" i="48"/>
  <c r="EYW44" i="48"/>
  <c r="EYV44" i="48"/>
  <c r="EYU44" i="48"/>
  <c r="EYT44" i="48"/>
  <c r="EYS44" i="48"/>
  <c r="EYR44" i="48"/>
  <c r="EYQ44" i="48"/>
  <c r="EYP44" i="48"/>
  <c r="EYO44" i="48"/>
  <c r="EYN44" i="48"/>
  <c r="EYM44" i="48"/>
  <c r="EYL44" i="48"/>
  <c r="EYK44" i="48"/>
  <c r="EYJ44" i="48"/>
  <c r="EYI44" i="48"/>
  <c r="EYH44" i="48"/>
  <c r="EYG44" i="48"/>
  <c r="EYF44" i="48"/>
  <c r="EYE44" i="48"/>
  <c r="EYD44" i="48"/>
  <c r="EYC44" i="48"/>
  <c r="EYB44" i="48"/>
  <c r="EYA44" i="48"/>
  <c r="EXZ44" i="48"/>
  <c r="EXY44" i="48"/>
  <c r="EXX44" i="48"/>
  <c r="EXW44" i="48"/>
  <c r="EXV44" i="48"/>
  <c r="EXU44" i="48"/>
  <c r="EXT44" i="48"/>
  <c r="EXS44" i="48"/>
  <c r="EXR44" i="48"/>
  <c r="EXQ44" i="48"/>
  <c r="EXP44" i="48"/>
  <c r="EXO44" i="48"/>
  <c r="EXN44" i="48"/>
  <c r="EXM44" i="48"/>
  <c r="EXL44" i="48"/>
  <c r="EXK44" i="48"/>
  <c r="EXJ44" i="48"/>
  <c r="EXI44" i="48"/>
  <c r="EXH44" i="48"/>
  <c r="EXG44" i="48"/>
  <c r="EXF44" i="48"/>
  <c r="EXE44" i="48"/>
  <c r="EXD44" i="48"/>
  <c r="EXC44" i="48"/>
  <c r="EXB44" i="48"/>
  <c r="EXA44" i="48"/>
  <c r="EWZ44" i="48"/>
  <c r="EWY44" i="48"/>
  <c r="EWX44" i="48"/>
  <c r="EWW44" i="48"/>
  <c r="EWV44" i="48"/>
  <c r="EWU44" i="48"/>
  <c r="EWT44" i="48"/>
  <c r="EWS44" i="48"/>
  <c r="EWR44" i="48"/>
  <c r="EWQ44" i="48"/>
  <c r="EWP44" i="48"/>
  <c r="EWO44" i="48"/>
  <c r="EWN44" i="48"/>
  <c r="EWM44" i="48"/>
  <c r="EWL44" i="48"/>
  <c r="EWK44" i="48"/>
  <c r="EWJ44" i="48"/>
  <c r="EWI44" i="48"/>
  <c r="EWH44" i="48"/>
  <c r="EWG44" i="48"/>
  <c r="EWF44" i="48"/>
  <c r="EWE44" i="48"/>
  <c r="EWD44" i="48"/>
  <c r="EWC44" i="48"/>
  <c r="EWB44" i="48"/>
  <c r="EWA44" i="48"/>
  <c r="EVZ44" i="48"/>
  <c r="EVY44" i="48"/>
  <c r="EVX44" i="48"/>
  <c r="EVW44" i="48"/>
  <c r="EVV44" i="48"/>
  <c r="EVU44" i="48"/>
  <c r="EVT44" i="48"/>
  <c r="EVS44" i="48"/>
  <c r="EVR44" i="48"/>
  <c r="EVQ44" i="48"/>
  <c r="EVP44" i="48"/>
  <c r="EVO44" i="48"/>
  <c r="EVN44" i="48"/>
  <c r="EVM44" i="48"/>
  <c r="EVL44" i="48"/>
  <c r="EVK44" i="48"/>
  <c r="EVJ44" i="48"/>
  <c r="EVI44" i="48"/>
  <c r="EVH44" i="48"/>
  <c r="EVG44" i="48"/>
  <c r="EVF44" i="48"/>
  <c r="EVE44" i="48"/>
  <c r="EVD44" i="48"/>
  <c r="EVC44" i="48"/>
  <c r="EVB44" i="48"/>
  <c r="EVA44" i="48"/>
  <c r="EUZ44" i="48"/>
  <c r="EUY44" i="48"/>
  <c r="EUX44" i="48"/>
  <c r="EUW44" i="48"/>
  <c r="EUV44" i="48"/>
  <c r="EUU44" i="48"/>
  <c r="EUT44" i="48"/>
  <c r="EUS44" i="48"/>
  <c r="EUR44" i="48"/>
  <c r="EUQ44" i="48"/>
  <c r="EUP44" i="48"/>
  <c r="EUO44" i="48"/>
  <c r="EUN44" i="48"/>
  <c r="EUM44" i="48"/>
  <c r="EUL44" i="48"/>
  <c r="EUK44" i="48"/>
  <c r="EUJ44" i="48"/>
  <c r="EUI44" i="48"/>
  <c r="EUH44" i="48"/>
  <c r="EUG44" i="48"/>
  <c r="EUF44" i="48"/>
  <c r="EUE44" i="48"/>
  <c r="EUD44" i="48"/>
  <c r="EUC44" i="48"/>
  <c r="EUB44" i="48"/>
  <c r="EUA44" i="48"/>
  <c r="ETZ44" i="48"/>
  <c r="ETY44" i="48"/>
  <c r="ETX44" i="48"/>
  <c r="ETW44" i="48"/>
  <c r="ETV44" i="48"/>
  <c r="ETU44" i="48"/>
  <c r="ETT44" i="48"/>
  <c r="ETS44" i="48"/>
  <c r="ETR44" i="48"/>
  <c r="ETQ44" i="48"/>
  <c r="ETP44" i="48"/>
  <c r="ETO44" i="48"/>
  <c r="ETN44" i="48"/>
  <c r="ETM44" i="48"/>
  <c r="ETL44" i="48"/>
  <c r="ETK44" i="48"/>
  <c r="ETJ44" i="48"/>
  <c r="ETI44" i="48"/>
  <c r="ETH44" i="48"/>
  <c r="ETG44" i="48"/>
  <c r="ETF44" i="48"/>
  <c r="ETE44" i="48"/>
  <c r="ETD44" i="48"/>
  <c r="ETC44" i="48"/>
  <c r="ETB44" i="48"/>
  <c r="ETA44" i="48"/>
  <c r="ESZ44" i="48"/>
  <c r="ESY44" i="48"/>
  <c r="ESX44" i="48"/>
  <c r="ESW44" i="48"/>
  <c r="ESV44" i="48"/>
  <c r="ESU44" i="48"/>
  <c r="EST44" i="48"/>
  <c r="ESS44" i="48"/>
  <c r="ESR44" i="48"/>
  <c r="ESQ44" i="48"/>
  <c r="ESP44" i="48"/>
  <c r="ESO44" i="48"/>
  <c r="ESN44" i="48"/>
  <c r="ESM44" i="48"/>
  <c r="ESL44" i="48"/>
  <c r="ESK44" i="48"/>
  <c r="ESJ44" i="48"/>
  <c r="ESI44" i="48"/>
  <c r="ESH44" i="48"/>
  <c r="ESG44" i="48"/>
  <c r="ESF44" i="48"/>
  <c r="ESE44" i="48"/>
  <c r="ESD44" i="48"/>
  <c r="ESC44" i="48"/>
  <c r="ESB44" i="48"/>
  <c r="ESA44" i="48"/>
  <c r="ERZ44" i="48"/>
  <c r="ERY44" i="48"/>
  <c r="ERX44" i="48"/>
  <c r="ERW44" i="48"/>
  <c r="ERV44" i="48"/>
  <c r="ERU44" i="48"/>
  <c r="ERT44" i="48"/>
  <c r="ERS44" i="48"/>
  <c r="ERR44" i="48"/>
  <c r="ERQ44" i="48"/>
  <c r="ERP44" i="48"/>
  <c r="ERO44" i="48"/>
  <c r="ERN44" i="48"/>
  <c r="ERM44" i="48"/>
  <c r="ERL44" i="48"/>
  <c r="ERK44" i="48"/>
  <c r="ERJ44" i="48"/>
  <c r="ERI44" i="48"/>
  <c r="ERH44" i="48"/>
  <c r="ERG44" i="48"/>
  <c r="ERF44" i="48"/>
  <c r="ERE44" i="48"/>
  <c r="ERD44" i="48"/>
  <c r="ERC44" i="48"/>
  <c r="ERB44" i="48"/>
  <c r="ERA44" i="48"/>
  <c r="EQZ44" i="48"/>
  <c r="EQY44" i="48"/>
  <c r="EQX44" i="48"/>
  <c r="EQW44" i="48"/>
  <c r="EQV44" i="48"/>
  <c r="EQU44" i="48"/>
  <c r="EQT44" i="48"/>
  <c r="EQS44" i="48"/>
  <c r="EQR44" i="48"/>
  <c r="EQQ44" i="48"/>
  <c r="EQP44" i="48"/>
  <c r="EQO44" i="48"/>
  <c r="EQN44" i="48"/>
  <c r="EQM44" i="48"/>
  <c r="EQL44" i="48"/>
  <c r="EQK44" i="48"/>
  <c r="EQJ44" i="48"/>
  <c r="EQI44" i="48"/>
  <c r="EQH44" i="48"/>
  <c r="EQG44" i="48"/>
  <c r="EQF44" i="48"/>
  <c r="EQE44" i="48"/>
  <c r="EQD44" i="48"/>
  <c r="EQC44" i="48"/>
  <c r="EQB44" i="48"/>
  <c r="EQA44" i="48"/>
  <c r="EPZ44" i="48"/>
  <c r="EPY44" i="48"/>
  <c r="EPX44" i="48"/>
  <c r="EPW44" i="48"/>
  <c r="EPV44" i="48"/>
  <c r="EPU44" i="48"/>
  <c r="EPT44" i="48"/>
  <c r="EPS44" i="48"/>
  <c r="EPR44" i="48"/>
  <c r="EPQ44" i="48"/>
  <c r="EPP44" i="48"/>
  <c r="EPO44" i="48"/>
  <c r="EPN44" i="48"/>
  <c r="EPM44" i="48"/>
  <c r="EPL44" i="48"/>
  <c r="EPK44" i="48"/>
  <c r="EPJ44" i="48"/>
  <c r="EPI44" i="48"/>
  <c r="EPH44" i="48"/>
  <c r="EPG44" i="48"/>
  <c r="EPF44" i="48"/>
  <c r="EPE44" i="48"/>
  <c r="EPD44" i="48"/>
  <c r="EPC44" i="48"/>
  <c r="EPB44" i="48"/>
  <c r="EPA44" i="48"/>
  <c r="EOZ44" i="48"/>
  <c r="EOY44" i="48"/>
  <c r="EOX44" i="48"/>
  <c r="EOW44" i="48"/>
  <c r="EOV44" i="48"/>
  <c r="EOU44" i="48"/>
  <c r="EOT44" i="48"/>
  <c r="EOS44" i="48"/>
  <c r="EOR44" i="48"/>
  <c r="EOQ44" i="48"/>
  <c r="EOP44" i="48"/>
  <c r="EOO44" i="48"/>
  <c r="EON44" i="48"/>
  <c r="EOM44" i="48"/>
  <c r="EOL44" i="48"/>
  <c r="EOK44" i="48"/>
  <c r="EOJ44" i="48"/>
  <c r="EOI44" i="48"/>
  <c r="EOH44" i="48"/>
  <c r="EOG44" i="48"/>
  <c r="EOF44" i="48"/>
  <c r="EOE44" i="48"/>
  <c r="EOD44" i="48"/>
  <c r="EOC44" i="48"/>
  <c r="EOB44" i="48"/>
  <c r="EOA44" i="48"/>
  <c r="ENZ44" i="48"/>
  <c r="ENY44" i="48"/>
  <c r="ENX44" i="48"/>
  <c r="ENW44" i="48"/>
  <c r="ENV44" i="48"/>
  <c r="ENU44" i="48"/>
  <c r="ENT44" i="48"/>
  <c r="ENS44" i="48"/>
  <c r="ENR44" i="48"/>
  <c r="ENQ44" i="48"/>
  <c r="ENP44" i="48"/>
  <c r="ENO44" i="48"/>
  <c r="ENN44" i="48"/>
  <c r="ENM44" i="48"/>
  <c r="ENL44" i="48"/>
  <c r="ENK44" i="48"/>
  <c r="ENJ44" i="48"/>
  <c r="ENI44" i="48"/>
  <c r="ENH44" i="48"/>
  <c r="ENG44" i="48"/>
  <c r="ENF44" i="48"/>
  <c r="ENE44" i="48"/>
  <c r="END44" i="48"/>
  <c r="ENC44" i="48"/>
  <c r="ENB44" i="48"/>
  <c r="ENA44" i="48"/>
  <c r="EMZ44" i="48"/>
  <c r="EMY44" i="48"/>
  <c r="EMX44" i="48"/>
  <c r="EMW44" i="48"/>
  <c r="EMV44" i="48"/>
  <c r="EMU44" i="48"/>
  <c r="EMT44" i="48"/>
  <c r="EMS44" i="48"/>
  <c r="EMR44" i="48"/>
  <c r="EMQ44" i="48"/>
  <c r="EMP44" i="48"/>
  <c r="EMO44" i="48"/>
  <c r="EMN44" i="48"/>
  <c r="EMM44" i="48"/>
  <c r="EML44" i="48"/>
  <c r="EMK44" i="48"/>
  <c r="EMJ44" i="48"/>
  <c r="EMI44" i="48"/>
  <c r="EMH44" i="48"/>
  <c r="EMG44" i="48"/>
  <c r="EMF44" i="48"/>
  <c r="EME44" i="48"/>
  <c r="EMD44" i="48"/>
  <c r="EMC44" i="48"/>
  <c r="EMB44" i="48"/>
  <c r="EMA44" i="48"/>
  <c r="ELZ44" i="48"/>
  <c r="ELY44" i="48"/>
  <c r="ELX44" i="48"/>
  <c r="ELW44" i="48"/>
  <c r="ELV44" i="48"/>
  <c r="ELU44" i="48"/>
  <c r="ELT44" i="48"/>
  <c r="ELS44" i="48"/>
  <c r="ELR44" i="48"/>
  <c r="ELQ44" i="48"/>
  <c r="ELP44" i="48"/>
  <c r="ELO44" i="48"/>
  <c r="ELN44" i="48"/>
  <c r="ELM44" i="48"/>
  <c r="ELL44" i="48"/>
  <c r="ELK44" i="48"/>
  <c r="ELJ44" i="48"/>
  <c r="ELI44" i="48"/>
  <c r="ELH44" i="48"/>
  <c r="ELG44" i="48"/>
  <c r="ELF44" i="48"/>
  <c r="ELE44" i="48"/>
  <c r="ELD44" i="48"/>
  <c r="ELC44" i="48"/>
  <c r="ELB44" i="48"/>
  <c r="ELA44" i="48"/>
  <c r="EKZ44" i="48"/>
  <c r="EKY44" i="48"/>
  <c r="EKX44" i="48"/>
  <c r="EKW44" i="48"/>
  <c r="EKV44" i="48"/>
  <c r="EKU44" i="48"/>
  <c r="EKT44" i="48"/>
  <c r="EKS44" i="48"/>
  <c r="EKR44" i="48"/>
  <c r="EKQ44" i="48"/>
  <c r="EKP44" i="48"/>
  <c r="EKO44" i="48"/>
  <c r="EKN44" i="48"/>
  <c r="EKM44" i="48"/>
  <c r="EKL44" i="48"/>
  <c r="EKK44" i="48"/>
  <c r="EKJ44" i="48"/>
  <c r="EKI44" i="48"/>
  <c r="EKH44" i="48"/>
  <c r="EKG44" i="48"/>
  <c r="EKF44" i="48"/>
  <c r="EKE44" i="48"/>
  <c r="EKD44" i="48"/>
  <c r="EKC44" i="48"/>
  <c r="EKB44" i="48"/>
  <c r="EKA44" i="48"/>
  <c r="EJZ44" i="48"/>
  <c r="EJY44" i="48"/>
  <c r="EJX44" i="48"/>
  <c r="EJW44" i="48"/>
  <c r="EJV44" i="48"/>
  <c r="EJU44" i="48"/>
  <c r="EJT44" i="48"/>
  <c r="EJS44" i="48"/>
  <c r="EJR44" i="48"/>
  <c r="EJQ44" i="48"/>
  <c r="EJP44" i="48"/>
  <c r="EJO44" i="48"/>
  <c r="EJN44" i="48"/>
  <c r="EJM44" i="48"/>
  <c r="EJL44" i="48"/>
  <c r="EJK44" i="48"/>
  <c r="EJJ44" i="48"/>
  <c r="EJI44" i="48"/>
  <c r="EJH44" i="48"/>
  <c r="EJG44" i="48"/>
  <c r="EJF44" i="48"/>
  <c r="EJE44" i="48"/>
  <c r="EJD44" i="48"/>
  <c r="EJC44" i="48"/>
  <c r="EJB44" i="48"/>
  <c r="EJA44" i="48"/>
  <c r="EIZ44" i="48"/>
  <c r="EIY44" i="48"/>
  <c r="EIX44" i="48"/>
  <c r="EIW44" i="48"/>
  <c r="EIV44" i="48"/>
  <c r="EIU44" i="48"/>
  <c r="EIT44" i="48"/>
  <c r="EIS44" i="48"/>
  <c r="EIR44" i="48"/>
  <c r="EIQ44" i="48"/>
  <c r="EIP44" i="48"/>
  <c r="EIO44" i="48"/>
  <c r="EIN44" i="48"/>
  <c r="EIM44" i="48"/>
  <c r="EIL44" i="48"/>
  <c r="EIK44" i="48"/>
  <c r="EIJ44" i="48"/>
  <c r="EII44" i="48"/>
  <c r="EIH44" i="48"/>
  <c r="EIG44" i="48"/>
  <c r="EIF44" i="48"/>
  <c r="EIE44" i="48"/>
  <c r="EID44" i="48"/>
  <c r="EIC44" i="48"/>
  <c r="EIB44" i="48"/>
  <c r="EIA44" i="48"/>
  <c r="EHZ44" i="48"/>
  <c r="EHY44" i="48"/>
  <c r="EHX44" i="48"/>
  <c r="EHW44" i="48"/>
  <c r="EHV44" i="48"/>
  <c r="EHU44" i="48"/>
  <c r="EHT44" i="48"/>
  <c r="EHS44" i="48"/>
  <c r="EHR44" i="48"/>
  <c r="EHQ44" i="48"/>
  <c r="EHP44" i="48"/>
  <c r="EHO44" i="48"/>
  <c r="EHN44" i="48"/>
  <c r="EHM44" i="48"/>
  <c r="EHL44" i="48"/>
  <c r="EHK44" i="48"/>
  <c r="EHJ44" i="48"/>
  <c r="EHI44" i="48"/>
  <c r="EHH44" i="48"/>
  <c r="EHG44" i="48"/>
  <c r="EHF44" i="48"/>
  <c r="EHE44" i="48"/>
  <c r="EHD44" i="48"/>
  <c r="EHC44" i="48"/>
  <c r="EHB44" i="48"/>
  <c r="EHA44" i="48"/>
  <c r="EGZ44" i="48"/>
  <c r="EGY44" i="48"/>
  <c r="EGX44" i="48"/>
  <c r="EGW44" i="48"/>
  <c r="EGV44" i="48"/>
  <c r="EGU44" i="48"/>
  <c r="EGT44" i="48"/>
  <c r="EGS44" i="48"/>
  <c r="EGR44" i="48"/>
  <c r="EGQ44" i="48"/>
  <c r="EGP44" i="48"/>
  <c r="EGO44" i="48"/>
  <c r="EGN44" i="48"/>
  <c r="EGM44" i="48"/>
  <c r="EGL44" i="48"/>
  <c r="EGK44" i="48"/>
  <c r="EGJ44" i="48"/>
  <c r="EGI44" i="48"/>
  <c r="EGH44" i="48"/>
  <c r="EGG44" i="48"/>
  <c r="EGF44" i="48"/>
  <c r="EGE44" i="48"/>
  <c r="EGD44" i="48"/>
  <c r="EGC44" i="48"/>
  <c r="EGB44" i="48"/>
  <c r="EGA44" i="48"/>
  <c r="EFZ44" i="48"/>
  <c r="EFY44" i="48"/>
  <c r="EFX44" i="48"/>
  <c r="EFW44" i="48"/>
  <c r="EFV44" i="48"/>
  <c r="EFU44" i="48"/>
  <c r="EFT44" i="48"/>
  <c r="EFS44" i="48"/>
  <c r="EFR44" i="48"/>
  <c r="EFQ44" i="48"/>
  <c r="EFP44" i="48"/>
  <c r="EFO44" i="48"/>
  <c r="EFN44" i="48"/>
  <c r="EFM44" i="48"/>
  <c r="EFL44" i="48"/>
  <c r="EFK44" i="48"/>
  <c r="EFJ44" i="48"/>
  <c r="EFI44" i="48"/>
  <c r="EFH44" i="48"/>
  <c r="EFG44" i="48"/>
  <c r="EFF44" i="48"/>
  <c r="EFE44" i="48"/>
  <c r="EFD44" i="48"/>
  <c r="EFC44" i="48"/>
  <c r="EFB44" i="48"/>
  <c r="EFA44" i="48"/>
  <c r="EEZ44" i="48"/>
  <c r="EEY44" i="48"/>
  <c r="EEX44" i="48"/>
  <c r="EEW44" i="48"/>
  <c r="EEV44" i="48"/>
  <c r="EEU44" i="48"/>
  <c r="EET44" i="48"/>
  <c r="EES44" i="48"/>
  <c r="EER44" i="48"/>
  <c r="EEQ44" i="48"/>
  <c r="EEP44" i="48"/>
  <c r="EEO44" i="48"/>
  <c r="EEN44" i="48"/>
  <c r="EEM44" i="48"/>
  <c r="EEL44" i="48"/>
  <c r="EEK44" i="48"/>
  <c r="EEJ44" i="48"/>
  <c r="EEI44" i="48"/>
  <c r="EEH44" i="48"/>
  <c r="EEG44" i="48"/>
  <c r="EEF44" i="48"/>
  <c r="EEE44" i="48"/>
  <c r="EED44" i="48"/>
  <c r="EEC44" i="48"/>
  <c r="EEB44" i="48"/>
  <c r="EEA44" i="48"/>
  <c r="EDZ44" i="48"/>
  <c r="EDY44" i="48"/>
  <c r="EDX44" i="48"/>
  <c r="EDW44" i="48"/>
  <c r="EDV44" i="48"/>
  <c r="EDU44" i="48"/>
  <c r="EDT44" i="48"/>
  <c r="EDS44" i="48"/>
  <c r="EDR44" i="48"/>
  <c r="EDQ44" i="48"/>
  <c r="EDP44" i="48"/>
  <c r="EDO44" i="48"/>
  <c r="EDN44" i="48"/>
  <c r="EDM44" i="48"/>
  <c r="EDL44" i="48"/>
  <c r="EDK44" i="48"/>
  <c r="EDJ44" i="48"/>
  <c r="EDI44" i="48"/>
  <c r="EDH44" i="48"/>
  <c r="EDG44" i="48"/>
  <c r="EDF44" i="48"/>
  <c r="EDE44" i="48"/>
  <c r="EDD44" i="48"/>
  <c r="EDC44" i="48"/>
  <c r="EDB44" i="48"/>
  <c r="EDA44" i="48"/>
  <c r="ECZ44" i="48"/>
  <c r="ECY44" i="48"/>
  <c r="ECX44" i="48"/>
  <c r="ECW44" i="48"/>
  <c r="ECV44" i="48"/>
  <c r="ECU44" i="48"/>
  <c r="ECT44" i="48"/>
  <c r="ECS44" i="48"/>
  <c r="ECR44" i="48"/>
  <c r="ECQ44" i="48"/>
  <c r="ECP44" i="48"/>
  <c r="ECO44" i="48"/>
  <c r="ECN44" i="48"/>
  <c r="ECM44" i="48"/>
  <c r="ECL44" i="48"/>
  <c r="ECK44" i="48"/>
  <c r="ECJ44" i="48"/>
  <c r="ECI44" i="48"/>
  <c r="ECH44" i="48"/>
  <c r="ECG44" i="48"/>
  <c r="ECF44" i="48"/>
  <c r="ECE44" i="48"/>
  <c r="ECD44" i="48"/>
  <c r="ECC44" i="48"/>
  <c r="ECB44" i="48"/>
  <c r="ECA44" i="48"/>
  <c r="EBZ44" i="48"/>
  <c r="EBY44" i="48"/>
  <c r="EBX44" i="48"/>
  <c r="EBW44" i="48"/>
  <c r="EBV44" i="48"/>
  <c r="EBU44" i="48"/>
  <c r="EBT44" i="48"/>
  <c r="EBS44" i="48"/>
  <c r="EBR44" i="48"/>
  <c r="EBQ44" i="48"/>
  <c r="EBP44" i="48"/>
  <c r="EBO44" i="48"/>
  <c r="EBN44" i="48"/>
  <c r="EBM44" i="48"/>
  <c r="EBL44" i="48"/>
  <c r="EBK44" i="48"/>
  <c r="EBJ44" i="48"/>
  <c r="EBI44" i="48"/>
  <c r="EBH44" i="48"/>
  <c r="EBG44" i="48"/>
  <c r="EBF44" i="48"/>
  <c r="EBE44" i="48"/>
  <c r="EBD44" i="48"/>
  <c r="EBC44" i="48"/>
  <c r="EBB44" i="48"/>
  <c r="EBA44" i="48"/>
  <c r="EAZ44" i="48"/>
  <c r="EAY44" i="48"/>
  <c r="EAX44" i="48"/>
  <c r="EAW44" i="48"/>
  <c r="EAV44" i="48"/>
  <c r="EAU44" i="48"/>
  <c r="EAT44" i="48"/>
  <c r="EAS44" i="48"/>
  <c r="EAR44" i="48"/>
  <c r="EAQ44" i="48"/>
  <c r="EAP44" i="48"/>
  <c r="EAO44" i="48"/>
  <c r="EAN44" i="48"/>
  <c r="EAM44" i="48"/>
  <c r="EAL44" i="48"/>
  <c r="EAK44" i="48"/>
  <c r="EAJ44" i="48"/>
  <c r="EAI44" i="48"/>
  <c r="EAH44" i="48"/>
  <c r="EAG44" i="48"/>
  <c r="EAF44" i="48"/>
  <c r="EAE44" i="48"/>
  <c r="EAD44" i="48"/>
  <c r="EAC44" i="48"/>
  <c r="EAB44" i="48"/>
  <c r="EAA44" i="48"/>
  <c r="DZZ44" i="48"/>
  <c r="DZY44" i="48"/>
  <c r="DZX44" i="48"/>
  <c r="DZW44" i="48"/>
  <c r="DZV44" i="48"/>
  <c r="DZU44" i="48"/>
  <c r="DZT44" i="48"/>
  <c r="DZS44" i="48"/>
  <c r="DZR44" i="48"/>
  <c r="DZQ44" i="48"/>
  <c r="DZP44" i="48"/>
  <c r="DZO44" i="48"/>
  <c r="DZN44" i="48"/>
  <c r="DZM44" i="48"/>
  <c r="DZL44" i="48"/>
  <c r="DZK44" i="48"/>
  <c r="DZJ44" i="48"/>
  <c r="DZI44" i="48"/>
  <c r="DZH44" i="48"/>
  <c r="DZG44" i="48"/>
  <c r="DZF44" i="48"/>
  <c r="DZE44" i="48"/>
  <c r="DZD44" i="48"/>
  <c r="DZC44" i="48"/>
  <c r="DZB44" i="48"/>
  <c r="DZA44" i="48"/>
  <c r="DYZ44" i="48"/>
  <c r="DYY44" i="48"/>
  <c r="DYX44" i="48"/>
  <c r="DYW44" i="48"/>
  <c r="DYV44" i="48"/>
  <c r="DYU44" i="48"/>
  <c r="DYT44" i="48"/>
  <c r="DYS44" i="48"/>
  <c r="DYR44" i="48"/>
  <c r="DYQ44" i="48"/>
  <c r="DYP44" i="48"/>
  <c r="DYO44" i="48"/>
  <c r="DYN44" i="48"/>
  <c r="DYM44" i="48"/>
  <c r="DYL44" i="48"/>
  <c r="DYK44" i="48"/>
  <c r="DYJ44" i="48"/>
  <c r="DYI44" i="48"/>
  <c r="DYH44" i="48"/>
  <c r="DYG44" i="48"/>
  <c r="DYF44" i="48"/>
  <c r="DYE44" i="48"/>
  <c r="DYD44" i="48"/>
  <c r="DYC44" i="48"/>
  <c r="DYB44" i="48"/>
  <c r="DYA44" i="48"/>
  <c r="DXZ44" i="48"/>
  <c r="DXY44" i="48"/>
  <c r="DXX44" i="48"/>
  <c r="DXW44" i="48"/>
  <c r="DXV44" i="48"/>
  <c r="DXU44" i="48"/>
  <c r="DXT44" i="48"/>
  <c r="DXS44" i="48"/>
  <c r="DXR44" i="48"/>
  <c r="DXQ44" i="48"/>
  <c r="DXP44" i="48"/>
  <c r="DXO44" i="48"/>
  <c r="DXN44" i="48"/>
  <c r="DXM44" i="48"/>
  <c r="DXL44" i="48"/>
  <c r="DXK44" i="48"/>
  <c r="DXJ44" i="48"/>
  <c r="DXI44" i="48"/>
  <c r="DXH44" i="48"/>
  <c r="DXG44" i="48"/>
  <c r="DXF44" i="48"/>
  <c r="DXE44" i="48"/>
  <c r="DXD44" i="48"/>
  <c r="DXC44" i="48"/>
  <c r="DXB44" i="48"/>
  <c r="DXA44" i="48"/>
  <c r="DWZ44" i="48"/>
  <c r="DWY44" i="48"/>
  <c r="DWX44" i="48"/>
  <c r="DWW44" i="48"/>
  <c r="DWV44" i="48"/>
  <c r="DWU44" i="48"/>
  <c r="DWT44" i="48"/>
  <c r="DWS44" i="48"/>
  <c r="DWR44" i="48"/>
  <c r="DWQ44" i="48"/>
  <c r="DWP44" i="48"/>
  <c r="DWO44" i="48"/>
  <c r="DWN44" i="48"/>
  <c r="DWM44" i="48"/>
  <c r="DWL44" i="48"/>
  <c r="DWK44" i="48"/>
  <c r="DWJ44" i="48"/>
  <c r="DWI44" i="48"/>
  <c r="DWH44" i="48"/>
  <c r="DWG44" i="48"/>
  <c r="DWF44" i="48"/>
  <c r="DWE44" i="48"/>
  <c r="DWD44" i="48"/>
  <c r="DWC44" i="48"/>
  <c r="DWB44" i="48"/>
  <c r="DWA44" i="48"/>
  <c r="DVZ44" i="48"/>
  <c r="DVY44" i="48"/>
  <c r="DVX44" i="48"/>
  <c r="DVW44" i="48"/>
  <c r="DVV44" i="48"/>
  <c r="DVU44" i="48"/>
  <c r="DVT44" i="48"/>
  <c r="DVS44" i="48"/>
  <c r="DVR44" i="48"/>
  <c r="DVQ44" i="48"/>
  <c r="DVP44" i="48"/>
  <c r="DVO44" i="48"/>
  <c r="DVN44" i="48"/>
  <c r="DVM44" i="48"/>
  <c r="DVL44" i="48"/>
  <c r="DVK44" i="48"/>
  <c r="DVJ44" i="48"/>
  <c r="DVI44" i="48"/>
  <c r="DVH44" i="48"/>
  <c r="DVG44" i="48"/>
  <c r="DVF44" i="48"/>
  <c r="DVE44" i="48"/>
  <c r="DVD44" i="48"/>
  <c r="DVC44" i="48"/>
  <c r="DVB44" i="48"/>
  <c r="DVA44" i="48"/>
  <c r="DUZ44" i="48"/>
  <c r="DUY44" i="48"/>
  <c r="DUX44" i="48"/>
  <c r="DUW44" i="48"/>
  <c r="DUV44" i="48"/>
  <c r="DUU44" i="48"/>
  <c r="DUT44" i="48"/>
  <c r="DUS44" i="48"/>
  <c r="DUR44" i="48"/>
  <c r="DUQ44" i="48"/>
  <c r="DUP44" i="48"/>
  <c r="DUO44" i="48"/>
  <c r="DUN44" i="48"/>
  <c r="DUM44" i="48"/>
  <c r="DUL44" i="48"/>
  <c r="DUK44" i="48"/>
  <c r="DUJ44" i="48"/>
  <c r="DUI44" i="48"/>
  <c r="DUH44" i="48"/>
  <c r="DUG44" i="48"/>
  <c r="DUF44" i="48"/>
  <c r="DUE44" i="48"/>
  <c r="DUD44" i="48"/>
  <c r="DUC44" i="48"/>
  <c r="DUB44" i="48"/>
  <c r="DUA44" i="48"/>
  <c r="DTZ44" i="48"/>
  <c r="DTY44" i="48"/>
  <c r="DTX44" i="48"/>
  <c r="DTW44" i="48"/>
  <c r="DTV44" i="48"/>
  <c r="DTU44" i="48"/>
  <c r="DTT44" i="48"/>
  <c r="DTS44" i="48"/>
  <c r="DTR44" i="48"/>
  <c r="DTQ44" i="48"/>
  <c r="DTP44" i="48"/>
  <c r="DTO44" i="48"/>
  <c r="DTN44" i="48"/>
  <c r="DTM44" i="48"/>
  <c r="DTL44" i="48"/>
  <c r="DTK44" i="48"/>
  <c r="DTJ44" i="48"/>
  <c r="DTI44" i="48"/>
  <c r="DTH44" i="48"/>
  <c r="DTG44" i="48"/>
  <c r="DTF44" i="48"/>
  <c r="DTE44" i="48"/>
  <c r="DTD44" i="48"/>
  <c r="DTC44" i="48"/>
  <c r="DTB44" i="48"/>
  <c r="DTA44" i="48"/>
  <c r="DSZ44" i="48"/>
  <c r="DSY44" i="48"/>
  <c r="DSX44" i="48"/>
  <c r="DSW44" i="48"/>
  <c r="DSV44" i="48"/>
  <c r="DSU44" i="48"/>
  <c r="DST44" i="48"/>
  <c r="DSS44" i="48"/>
  <c r="DSR44" i="48"/>
  <c r="DSQ44" i="48"/>
  <c r="DSP44" i="48"/>
  <c r="DSO44" i="48"/>
  <c r="DSN44" i="48"/>
  <c r="DSM44" i="48"/>
  <c r="DSL44" i="48"/>
  <c r="DSK44" i="48"/>
  <c r="DSJ44" i="48"/>
  <c r="DSI44" i="48"/>
  <c r="DSH44" i="48"/>
  <c r="DSG44" i="48"/>
  <c r="DSF44" i="48"/>
  <c r="DSE44" i="48"/>
  <c r="DSD44" i="48"/>
  <c r="DSC44" i="48"/>
  <c r="DSB44" i="48"/>
  <c r="DSA44" i="48"/>
  <c r="DRZ44" i="48"/>
  <c r="DRY44" i="48"/>
  <c r="DRX44" i="48"/>
  <c r="DRW44" i="48"/>
  <c r="DRV44" i="48"/>
  <c r="DRU44" i="48"/>
  <c r="DRT44" i="48"/>
  <c r="DRS44" i="48"/>
  <c r="DRR44" i="48"/>
  <c r="DRQ44" i="48"/>
  <c r="DRP44" i="48"/>
  <c r="DRO44" i="48"/>
  <c r="DRN44" i="48"/>
  <c r="DRM44" i="48"/>
  <c r="DRL44" i="48"/>
  <c r="DRK44" i="48"/>
  <c r="DRJ44" i="48"/>
  <c r="DRI44" i="48"/>
  <c r="DRH44" i="48"/>
  <c r="DRG44" i="48"/>
  <c r="DRF44" i="48"/>
  <c r="DRE44" i="48"/>
  <c r="DRD44" i="48"/>
  <c r="DRC44" i="48"/>
  <c r="DRB44" i="48"/>
  <c r="DRA44" i="48"/>
  <c r="DQZ44" i="48"/>
  <c r="DQY44" i="48"/>
  <c r="DQX44" i="48"/>
  <c r="DQW44" i="48"/>
  <c r="DQV44" i="48"/>
  <c r="DQU44" i="48"/>
  <c r="DQT44" i="48"/>
  <c r="DQS44" i="48"/>
  <c r="DQR44" i="48"/>
  <c r="DQQ44" i="48"/>
  <c r="DQP44" i="48"/>
  <c r="DQO44" i="48"/>
  <c r="DQN44" i="48"/>
  <c r="DQM44" i="48"/>
  <c r="DQL44" i="48"/>
  <c r="DQK44" i="48"/>
  <c r="DQJ44" i="48"/>
  <c r="DQI44" i="48"/>
  <c r="DQH44" i="48"/>
  <c r="DQG44" i="48"/>
  <c r="DQF44" i="48"/>
  <c r="DQE44" i="48"/>
  <c r="DQD44" i="48"/>
  <c r="DQC44" i="48"/>
  <c r="DQB44" i="48"/>
  <c r="DQA44" i="48"/>
  <c r="DPZ44" i="48"/>
  <c r="DPY44" i="48"/>
  <c r="DPX44" i="48"/>
  <c r="DPW44" i="48"/>
  <c r="DPV44" i="48"/>
  <c r="DPU44" i="48"/>
  <c r="DPT44" i="48"/>
  <c r="DPS44" i="48"/>
  <c r="DPR44" i="48"/>
  <c r="DPQ44" i="48"/>
  <c r="DPP44" i="48"/>
  <c r="DPO44" i="48"/>
  <c r="DPN44" i="48"/>
  <c r="DPM44" i="48"/>
  <c r="DPL44" i="48"/>
  <c r="DPK44" i="48"/>
  <c r="DPJ44" i="48"/>
  <c r="DPI44" i="48"/>
  <c r="DPH44" i="48"/>
  <c r="DPG44" i="48"/>
  <c r="DPF44" i="48"/>
  <c r="DPE44" i="48"/>
  <c r="DPD44" i="48"/>
  <c r="DPC44" i="48"/>
  <c r="DPB44" i="48"/>
  <c r="DPA44" i="48"/>
  <c r="DOZ44" i="48"/>
  <c r="DOY44" i="48"/>
  <c r="DOX44" i="48"/>
  <c r="DOW44" i="48"/>
  <c r="DOV44" i="48"/>
  <c r="DOU44" i="48"/>
  <c r="DOT44" i="48"/>
  <c r="DOS44" i="48"/>
  <c r="DOR44" i="48"/>
  <c r="DOQ44" i="48"/>
  <c r="DOP44" i="48"/>
  <c r="DOO44" i="48"/>
  <c r="DON44" i="48"/>
  <c r="DOM44" i="48"/>
  <c r="DOL44" i="48"/>
  <c r="DOK44" i="48"/>
  <c r="DOJ44" i="48"/>
  <c r="DOI44" i="48"/>
  <c r="DOH44" i="48"/>
  <c r="DOG44" i="48"/>
  <c r="DOF44" i="48"/>
  <c r="DOE44" i="48"/>
  <c r="DOD44" i="48"/>
  <c r="DOC44" i="48"/>
  <c r="DOB44" i="48"/>
  <c r="DOA44" i="48"/>
  <c r="DNZ44" i="48"/>
  <c r="DNY44" i="48"/>
  <c r="DNX44" i="48"/>
  <c r="DNW44" i="48"/>
  <c r="DNV44" i="48"/>
  <c r="DNU44" i="48"/>
  <c r="DNT44" i="48"/>
  <c r="DNS44" i="48"/>
  <c r="DNR44" i="48"/>
  <c r="DNQ44" i="48"/>
  <c r="DNP44" i="48"/>
  <c r="DNO44" i="48"/>
  <c r="DNN44" i="48"/>
  <c r="DNM44" i="48"/>
  <c r="DNL44" i="48"/>
  <c r="DNK44" i="48"/>
  <c r="DNJ44" i="48"/>
  <c r="DNI44" i="48"/>
  <c r="DNH44" i="48"/>
  <c r="DNG44" i="48"/>
  <c r="DNF44" i="48"/>
  <c r="DNE44" i="48"/>
  <c r="DND44" i="48"/>
  <c r="DNC44" i="48"/>
  <c r="DNB44" i="48"/>
  <c r="DNA44" i="48"/>
  <c r="DMZ44" i="48"/>
  <c r="DMY44" i="48"/>
  <c r="DMX44" i="48"/>
  <c r="DMW44" i="48"/>
  <c r="DMV44" i="48"/>
  <c r="DMU44" i="48"/>
  <c r="DMT44" i="48"/>
  <c r="DMS44" i="48"/>
  <c r="DMR44" i="48"/>
  <c r="DMQ44" i="48"/>
  <c r="DMP44" i="48"/>
  <c r="DMO44" i="48"/>
  <c r="DMN44" i="48"/>
  <c r="DMM44" i="48"/>
  <c r="DML44" i="48"/>
  <c r="DMK44" i="48"/>
  <c r="DMJ44" i="48"/>
  <c r="DMI44" i="48"/>
  <c r="DMH44" i="48"/>
  <c r="DMG44" i="48"/>
  <c r="DMF44" i="48"/>
  <c r="DME44" i="48"/>
  <c r="DMD44" i="48"/>
  <c r="DMC44" i="48"/>
  <c r="DMB44" i="48"/>
  <c r="DMA44" i="48"/>
  <c r="DLZ44" i="48"/>
  <c r="DLY44" i="48"/>
  <c r="DLX44" i="48"/>
  <c r="DLW44" i="48"/>
  <c r="DLV44" i="48"/>
  <c r="DLU44" i="48"/>
  <c r="DLT44" i="48"/>
  <c r="DLS44" i="48"/>
  <c r="DLR44" i="48"/>
  <c r="DLQ44" i="48"/>
  <c r="DLP44" i="48"/>
  <c r="DLO44" i="48"/>
  <c r="DLN44" i="48"/>
  <c r="DLM44" i="48"/>
  <c r="DLL44" i="48"/>
  <c r="DLK44" i="48"/>
  <c r="DLJ44" i="48"/>
  <c r="DLI44" i="48"/>
  <c r="DLH44" i="48"/>
  <c r="DLG44" i="48"/>
  <c r="DLF44" i="48"/>
  <c r="DLE44" i="48"/>
  <c r="DLD44" i="48"/>
  <c r="DLC44" i="48"/>
  <c r="DLB44" i="48"/>
  <c r="DLA44" i="48"/>
  <c r="DKZ44" i="48"/>
  <c r="DKY44" i="48"/>
  <c r="DKX44" i="48"/>
  <c r="DKW44" i="48"/>
  <c r="DKV44" i="48"/>
  <c r="DKU44" i="48"/>
  <c r="DKT44" i="48"/>
  <c r="DKS44" i="48"/>
  <c r="DKR44" i="48"/>
  <c r="DKQ44" i="48"/>
  <c r="DKP44" i="48"/>
  <c r="DKO44" i="48"/>
  <c r="DKN44" i="48"/>
  <c r="DKM44" i="48"/>
  <c r="DKL44" i="48"/>
  <c r="DKK44" i="48"/>
  <c r="DKJ44" i="48"/>
  <c r="DKI44" i="48"/>
  <c r="DKH44" i="48"/>
  <c r="DKG44" i="48"/>
  <c r="DKF44" i="48"/>
  <c r="DKE44" i="48"/>
  <c r="DKD44" i="48"/>
  <c r="DKC44" i="48"/>
  <c r="DKB44" i="48"/>
  <c r="DKA44" i="48"/>
  <c r="DJZ44" i="48"/>
  <c r="DJY44" i="48"/>
  <c r="DJX44" i="48"/>
  <c r="DJW44" i="48"/>
  <c r="DJV44" i="48"/>
  <c r="DJU44" i="48"/>
  <c r="DJT44" i="48"/>
  <c r="DJS44" i="48"/>
  <c r="DJR44" i="48"/>
  <c r="DJQ44" i="48"/>
  <c r="DJP44" i="48"/>
  <c r="DJO44" i="48"/>
  <c r="DJN44" i="48"/>
  <c r="DJM44" i="48"/>
  <c r="DJL44" i="48"/>
  <c r="DJK44" i="48"/>
  <c r="DJJ44" i="48"/>
  <c r="DJI44" i="48"/>
  <c r="DJH44" i="48"/>
  <c r="DJG44" i="48"/>
  <c r="DJF44" i="48"/>
  <c r="DJE44" i="48"/>
  <c r="DJD44" i="48"/>
  <c r="DJC44" i="48"/>
  <c r="DJB44" i="48"/>
  <c r="DJA44" i="48"/>
  <c r="DIZ44" i="48"/>
  <c r="DIY44" i="48"/>
  <c r="DIX44" i="48"/>
  <c r="DIW44" i="48"/>
  <c r="DIV44" i="48"/>
  <c r="DIU44" i="48"/>
  <c r="DIT44" i="48"/>
  <c r="DIS44" i="48"/>
  <c r="DIR44" i="48"/>
  <c r="DIQ44" i="48"/>
  <c r="DIP44" i="48"/>
  <c r="DIO44" i="48"/>
  <c r="DIN44" i="48"/>
  <c r="DIM44" i="48"/>
  <c r="DIL44" i="48"/>
  <c r="DIK44" i="48"/>
  <c r="DIJ44" i="48"/>
  <c r="DII44" i="48"/>
  <c r="DIH44" i="48"/>
  <c r="DIG44" i="48"/>
  <c r="DIF44" i="48"/>
  <c r="DIE44" i="48"/>
  <c r="DID44" i="48"/>
  <c r="DIC44" i="48"/>
  <c r="DIB44" i="48"/>
  <c r="DIA44" i="48"/>
  <c r="DHZ44" i="48"/>
  <c r="DHY44" i="48"/>
  <c r="DHX44" i="48"/>
  <c r="DHW44" i="48"/>
  <c r="DHV44" i="48"/>
  <c r="DHU44" i="48"/>
  <c r="DHT44" i="48"/>
  <c r="DHS44" i="48"/>
  <c r="DHR44" i="48"/>
  <c r="DHQ44" i="48"/>
  <c r="DHP44" i="48"/>
  <c r="DHO44" i="48"/>
  <c r="DHN44" i="48"/>
  <c r="DHM44" i="48"/>
  <c r="DHL44" i="48"/>
  <c r="DHK44" i="48"/>
  <c r="DHJ44" i="48"/>
  <c r="DHI44" i="48"/>
  <c r="DHH44" i="48"/>
  <c r="DHG44" i="48"/>
  <c r="DHF44" i="48"/>
  <c r="DHE44" i="48"/>
  <c r="DHD44" i="48"/>
  <c r="DHC44" i="48"/>
  <c r="DHB44" i="48"/>
  <c r="DHA44" i="48"/>
  <c r="DGZ44" i="48"/>
  <c r="DGY44" i="48"/>
  <c r="DGX44" i="48"/>
  <c r="DGW44" i="48"/>
  <c r="DGV44" i="48"/>
  <c r="DGU44" i="48"/>
  <c r="DGT44" i="48"/>
  <c r="DGS44" i="48"/>
  <c r="DGR44" i="48"/>
  <c r="DGQ44" i="48"/>
  <c r="DGP44" i="48"/>
  <c r="DGO44" i="48"/>
  <c r="DGN44" i="48"/>
  <c r="DGM44" i="48"/>
  <c r="DGL44" i="48"/>
  <c r="DGK44" i="48"/>
  <c r="DGJ44" i="48"/>
  <c r="DGI44" i="48"/>
  <c r="DGH44" i="48"/>
  <c r="DGG44" i="48"/>
  <c r="DGF44" i="48"/>
  <c r="DGE44" i="48"/>
  <c r="DGD44" i="48"/>
  <c r="DGC44" i="48"/>
  <c r="DGB44" i="48"/>
  <c r="DGA44" i="48"/>
  <c r="DFZ44" i="48"/>
  <c r="DFY44" i="48"/>
  <c r="DFX44" i="48"/>
  <c r="DFW44" i="48"/>
  <c r="DFV44" i="48"/>
  <c r="DFU44" i="48"/>
  <c r="DFT44" i="48"/>
  <c r="DFS44" i="48"/>
  <c r="DFR44" i="48"/>
  <c r="DFQ44" i="48"/>
  <c r="DFP44" i="48"/>
  <c r="DFO44" i="48"/>
  <c r="DFN44" i="48"/>
  <c r="DFM44" i="48"/>
  <c r="DFL44" i="48"/>
  <c r="DFK44" i="48"/>
  <c r="DFJ44" i="48"/>
  <c r="DFI44" i="48"/>
  <c r="DFH44" i="48"/>
  <c r="DFG44" i="48"/>
  <c r="DFF44" i="48"/>
  <c r="DFE44" i="48"/>
  <c r="DFD44" i="48"/>
  <c r="DFC44" i="48"/>
  <c r="DFB44" i="48"/>
  <c r="DFA44" i="48"/>
  <c r="DEZ44" i="48"/>
  <c r="DEY44" i="48"/>
  <c r="DEX44" i="48"/>
  <c r="DEW44" i="48"/>
  <c r="DEV44" i="48"/>
  <c r="DEU44" i="48"/>
  <c r="DET44" i="48"/>
  <c r="DES44" i="48"/>
  <c r="DER44" i="48"/>
  <c r="DEQ44" i="48"/>
  <c r="DEP44" i="48"/>
  <c r="DEO44" i="48"/>
  <c r="DEN44" i="48"/>
  <c r="DEM44" i="48"/>
  <c r="DEL44" i="48"/>
  <c r="DEK44" i="48"/>
  <c r="DEJ44" i="48"/>
  <c r="DEI44" i="48"/>
  <c r="DEH44" i="48"/>
  <c r="DEG44" i="48"/>
  <c r="DEF44" i="48"/>
  <c r="DEE44" i="48"/>
  <c r="DED44" i="48"/>
  <c r="DEC44" i="48"/>
  <c r="DEB44" i="48"/>
  <c r="DEA44" i="48"/>
  <c r="DDZ44" i="48"/>
  <c r="DDY44" i="48"/>
  <c r="DDX44" i="48"/>
  <c r="DDW44" i="48"/>
  <c r="DDV44" i="48"/>
  <c r="DDU44" i="48"/>
  <c r="DDT44" i="48"/>
  <c r="DDS44" i="48"/>
  <c r="DDR44" i="48"/>
  <c r="DDQ44" i="48"/>
  <c r="DDP44" i="48"/>
  <c r="DDO44" i="48"/>
  <c r="DDN44" i="48"/>
  <c r="DDM44" i="48"/>
  <c r="DDL44" i="48"/>
  <c r="DDK44" i="48"/>
  <c r="DDJ44" i="48"/>
  <c r="DDI44" i="48"/>
  <c r="DDH44" i="48"/>
  <c r="DDG44" i="48"/>
  <c r="DDF44" i="48"/>
  <c r="DDE44" i="48"/>
  <c r="DDD44" i="48"/>
  <c r="DDC44" i="48"/>
  <c r="DDB44" i="48"/>
  <c r="DDA44" i="48"/>
  <c r="DCZ44" i="48"/>
  <c r="DCY44" i="48"/>
  <c r="DCX44" i="48"/>
  <c r="DCW44" i="48"/>
  <c r="DCV44" i="48"/>
  <c r="DCU44" i="48"/>
  <c r="DCT44" i="48"/>
  <c r="DCS44" i="48"/>
  <c r="DCR44" i="48"/>
  <c r="DCQ44" i="48"/>
  <c r="DCP44" i="48"/>
  <c r="DCO44" i="48"/>
  <c r="DCN44" i="48"/>
  <c r="DCM44" i="48"/>
  <c r="DCL44" i="48"/>
  <c r="DCK44" i="48"/>
  <c r="DCJ44" i="48"/>
  <c r="DCI44" i="48"/>
  <c r="DCH44" i="48"/>
  <c r="DCG44" i="48"/>
  <c r="DCF44" i="48"/>
  <c r="DCE44" i="48"/>
  <c r="DCD44" i="48"/>
  <c r="DCC44" i="48"/>
  <c r="DCB44" i="48"/>
  <c r="DCA44" i="48"/>
  <c r="DBZ44" i="48"/>
  <c r="DBY44" i="48"/>
  <c r="DBX44" i="48"/>
  <c r="DBW44" i="48"/>
  <c r="DBV44" i="48"/>
  <c r="DBU44" i="48"/>
  <c r="DBT44" i="48"/>
  <c r="DBS44" i="48"/>
  <c r="DBR44" i="48"/>
  <c r="DBQ44" i="48"/>
  <c r="DBP44" i="48"/>
  <c r="DBO44" i="48"/>
  <c r="DBN44" i="48"/>
  <c r="DBM44" i="48"/>
  <c r="DBL44" i="48"/>
  <c r="DBK44" i="48"/>
  <c r="DBJ44" i="48"/>
  <c r="DBI44" i="48"/>
  <c r="DBH44" i="48"/>
  <c r="DBG44" i="48"/>
  <c r="DBF44" i="48"/>
  <c r="DBE44" i="48"/>
  <c r="DBD44" i="48"/>
  <c r="DBC44" i="48"/>
  <c r="DBB44" i="48"/>
  <c r="DBA44" i="48"/>
  <c r="DAZ44" i="48"/>
  <c r="DAY44" i="48"/>
  <c r="DAX44" i="48"/>
  <c r="DAW44" i="48"/>
  <c r="DAV44" i="48"/>
  <c r="DAU44" i="48"/>
  <c r="DAT44" i="48"/>
  <c r="DAS44" i="48"/>
  <c r="DAR44" i="48"/>
  <c r="DAQ44" i="48"/>
  <c r="DAP44" i="48"/>
  <c r="DAO44" i="48"/>
  <c r="DAN44" i="48"/>
  <c r="DAM44" i="48"/>
  <c r="DAL44" i="48"/>
  <c r="DAK44" i="48"/>
  <c r="DAJ44" i="48"/>
  <c r="DAI44" i="48"/>
  <c r="DAH44" i="48"/>
  <c r="DAG44" i="48"/>
  <c r="DAF44" i="48"/>
  <c r="DAE44" i="48"/>
  <c r="DAD44" i="48"/>
  <c r="DAC44" i="48"/>
  <c r="DAB44" i="48"/>
  <c r="DAA44" i="48"/>
  <c r="CZZ44" i="48"/>
  <c r="CZY44" i="48"/>
  <c r="CZX44" i="48"/>
  <c r="CZW44" i="48"/>
  <c r="CZV44" i="48"/>
  <c r="CZU44" i="48"/>
  <c r="CZT44" i="48"/>
  <c r="CZS44" i="48"/>
  <c r="CZR44" i="48"/>
  <c r="CZQ44" i="48"/>
  <c r="CZP44" i="48"/>
  <c r="CZO44" i="48"/>
  <c r="CZN44" i="48"/>
  <c r="CZM44" i="48"/>
  <c r="CZL44" i="48"/>
  <c r="CZK44" i="48"/>
  <c r="CZJ44" i="48"/>
  <c r="CZI44" i="48"/>
  <c r="CZH44" i="48"/>
  <c r="CZG44" i="48"/>
  <c r="CZF44" i="48"/>
  <c r="CZE44" i="48"/>
  <c r="CZD44" i="48"/>
  <c r="CZC44" i="48"/>
  <c r="CZB44" i="48"/>
  <c r="CZA44" i="48"/>
  <c r="CYZ44" i="48"/>
  <c r="CYY44" i="48"/>
  <c r="CYX44" i="48"/>
  <c r="CYW44" i="48"/>
  <c r="CYV44" i="48"/>
  <c r="CYU44" i="48"/>
  <c r="CYT44" i="48"/>
  <c r="CYS44" i="48"/>
  <c r="CYR44" i="48"/>
  <c r="CYQ44" i="48"/>
  <c r="CYP44" i="48"/>
  <c r="CYO44" i="48"/>
  <c r="CYN44" i="48"/>
  <c r="CYM44" i="48"/>
  <c r="CYL44" i="48"/>
  <c r="CYK44" i="48"/>
  <c r="CYJ44" i="48"/>
  <c r="CYI44" i="48"/>
  <c r="CYH44" i="48"/>
  <c r="CYG44" i="48"/>
  <c r="CYF44" i="48"/>
  <c r="CYE44" i="48"/>
  <c r="CYD44" i="48"/>
  <c r="CYC44" i="48"/>
  <c r="CYB44" i="48"/>
  <c r="CYA44" i="48"/>
  <c r="CXZ44" i="48"/>
  <c r="CXY44" i="48"/>
  <c r="CXX44" i="48"/>
  <c r="CXW44" i="48"/>
  <c r="CXV44" i="48"/>
  <c r="CXU44" i="48"/>
  <c r="CXT44" i="48"/>
  <c r="CXS44" i="48"/>
  <c r="CXR44" i="48"/>
  <c r="CXQ44" i="48"/>
  <c r="CXP44" i="48"/>
  <c r="CXO44" i="48"/>
  <c r="CXN44" i="48"/>
  <c r="CXM44" i="48"/>
  <c r="CXL44" i="48"/>
  <c r="CXK44" i="48"/>
  <c r="CXJ44" i="48"/>
  <c r="CXI44" i="48"/>
  <c r="CXH44" i="48"/>
  <c r="CXG44" i="48"/>
  <c r="CXF44" i="48"/>
  <c r="CXE44" i="48"/>
  <c r="CXD44" i="48"/>
  <c r="CXC44" i="48"/>
  <c r="CXB44" i="48"/>
  <c r="CXA44" i="48"/>
  <c r="CWZ44" i="48"/>
  <c r="CWY44" i="48"/>
  <c r="CWX44" i="48"/>
  <c r="CWW44" i="48"/>
  <c r="CWV44" i="48"/>
  <c r="CWU44" i="48"/>
  <c r="CWT44" i="48"/>
  <c r="CWS44" i="48"/>
  <c r="CWR44" i="48"/>
  <c r="CWQ44" i="48"/>
  <c r="CWP44" i="48"/>
  <c r="CWO44" i="48"/>
  <c r="CWN44" i="48"/>
  <c r="CWM44" i="48"/>
  <c r="CWL44" i="48"/>
  <c r="CWK44" i="48"/>
  <c r="CWJ44" i="48"/>
  <c r="CWI44" i="48"/>
  <c r="CWH44" i="48"/>
  <c r="CWG44" i="48"/>
  <c r="CWF44" i="48"/>
  <c r="CWE44" i="48"/>
  <c r="CWD44" i="48"/>
  <c r="CWC44" i="48"/>
  <c r="CWB44" i="48"/>
  <c r="CWA44" i="48"/>
  <c r="CVZ44" i="48"/>
  <c r="CVY44" i="48"/>
  <c r="CVX44" i="48"/>
  <c r="CVW44" i="48"/>
  <c r="CVV44" i="48"/>
  <c r="CVU44" i="48"/>
  <c r="CVT44" i="48"/>
  <c r="CVS44" i="48"/>
  <c r="CVR44" i="48"/>
  <c r="CVQ44" i="48"/>
  <c r="CVP44" i="48"/>
  <c r="CVO44" i="48"/>
  <c r="CVN44" i="48"/>
  <c r="CVM44" i="48"/>
  <c r="CVL44" i="48"/>
  <c r="CVK44" i="48"/>
  <c r="CVJ44" i="48"/>
  <c r="CVI44" i="48"/>
  <c r="CVH44" i="48"/>
  <c r="CVG44" i="48"/>
  <c r="CVF44" i="48"/>
  <c r="CVE44" i="48"/>
  <c r="CVD44" i="48"/>
  <c r="CVC44" i="48"/>
  <c r="CVB44" i="48"/>
  <c r="CVA44" i="48"/>
  <c r="CUZ44" i="48"/>
  <c r="CUY44" i="48"/>
  <c r="CUX44" i="48"/>
  <c r="CUW44" i="48"/>
  <c r="CUV44" i="48"/>
  <c r="CUU44" i="48"/>
  <c r="CUT44" i="48"/>
  <c r="CUS44" i="48"/>
  <c r="CUR44" i="48"/>
  <c r="CUQ44" i="48"/>
  <c r="CUP44" i="48"/>
  <c r="CUO44" i="48"/>
  <c r="CUN44" i="48"/>
  <c r="CUM44" i="48"/>
  <c r="CUL44" i="48"/>
  <c r="CUK44" i="48"/>
  <c r="CUJ44" i="48"/>
  <c r="CUI44" i="48"/>
  <c r="CUH44" i="48"/>
  <c r="CUG44" i="48"/>
  <c r="CUF44" i="48"/>
  <c r="CUE44" i="48"/>
  <c r="CUD44" i="48"/>
  <c r="CUC44" i="48"/>
  <c r="CUB44" i="48"/>
  <c r="CUA44" i="48"/>
  <c r="CTZ44" i="48"/>
  <c r="CTY44" i="48"/>
  <c r="CTX44" i="48"/>
  <c r="CTW44" i="48"/>
  <c r="CTV44" i="48"/>
  <c r="CTU44" i="48"/>
  <c r="CTT44" i="48"/>
  <c r="CTS44" i="48"/>
  <c r="CTR44" i="48"/>
  <c r="CTQ44" i="48"/>
  <c r="CTP44" i="48"/>
  <c r="CTO44" i="48"/>
  <c r="CTN44" i="48"/>
  <c r="CTM44" i="48"/>
  <c r="CTL44" i="48"/>
  <c r="CTK44" i="48"/>
  <c r="CTJ44" i="48"/>
  <c r="CTI44" i="48"/>
  <c r="CTH44" i="48"/>
  <c r="CTG44" i="48"/>
  <c r="CTF44" i="48"/>
  <c r="CTE44" i="48"/>
  <c r="CTD44" i="48"/>
  <c r="CTC44" i="48"/>
  <c r="CTB44" i="48"/>
  <c r="CTA44" i="48"/>
  <c r="CSZ44" i="48"/>
  <c r="CSY44" i="48"/>
  <c r="CSX44" i="48"/>
  <c r="CSW44" i="48"/>
  <c r="CSV44" i="48"/>
  <c r="CSU44" i="48"/>
  <c r="CST44" i="48"/>
  <c r="CSS44" i="48"/>
  <c r="CSR44" i="48"/>
  <c r="CSQ44" i="48"/>
  <c r="CSP44" i="48"/>
  <c r="CSO44" i="48"/>
  <c r="CSN44" i="48"/>
  <c r="CSM44" i="48"/>
  <c r="CSL44" i="48"/>
  <c r="CSK44" i="48"/>
  <c r="CSJ44" i="48"/>
  <c r="CSI44" i="48"/>
  <c r="CSH44" i="48"/>
  <c r="CSG44" i="48"/>
  <c r="CSF44" i="48"/>
  <c r="CSE44" i="48"/>
  <c r="CSD44" i="48"/>
  <c r="CSC44" i="48"/>
  <c r="CSB44" i="48"/>
  <c r="CSA44" i="48"/>
  <c r="CRZ44" i="48"/>
  <c r="CRY44" i="48"/>
  <c r="CRX44" i="48"/>
  <c r="CRW44" i="48"/>
  <c r="CRV44" i="48"/>
  <c r="CRU44" i="48"/>
  <c r="CRT44" i="48"/>
  <c r="CRS44" i="48"/>
  <c r="CRR44" i="48"/>
  <c r="CRQ44" i="48"/>
  <c r="CRP44" i="48"/>
  <c r="CRO44" i="48"/>
  <c r="CRN44" i="48"/>
  <c r="CRM44" i="48"/>
  <c r="CRL44" i="48"/>
  <c r="CRK44" i="48"/>
  <c r="CRJ44" i="48"/>
  <c r="CRI44" i="48"/>
  <c r="CRH44" i="48"/>
  <c r="CRG44" i="48"/>
  <c r="CRF44" i="48"/>
  <c r="CRE44" i="48"/>
  <c r="CRD44" i="48"/>
  <c r="CRC44" i="48"/>
  <c r="CRB44" i="48"/>
  <c r="CRA44" i="48"/>
  <c r="CQZ44" i="48"/>
  <c r="CQY44" i="48"/>
  <c r="CQX44" i="48"/>
  <c r="CQW44" i="48"/>
  <c r="CQV44" i="48"/>
  <c r="CQU44" i="48"/>
  <c r="CQT44" i="48"/>
  <c r="CQS44" i="48"/>
  <c r="CQR44" i="48"/>
  <c r="CQQ44" i="48"/>
  <c r="CQP44" i="48"/>
  <c r="CQO44" i="48"/>
  <c r="CQN44" i="48"/>
  <c r="CQM44" i="48"/>
  <c r="CQL44" i="48"/>
  <c r="CQK44" i="48"/>
  <c r="CQJ44" i="48"/>
  <c r="CQI44" i="48"/>
  <c r="CQH44" i="48"/>
  <c r="CQG44" i="48"/>
  <c r="CQF44" i="48"/>
  <c r="CQE44" i="48"/>
  <c r="CQD44" i="48"/>
  <c r="CQC44" i="48"/>
  <c r="CQB44" i="48"/>
  <c r="CQA44" i="48"/>
  <c r="CPZ44" i="48"/>
  <c r="CPY44" i="48"/>
  <c r="CPX44" i="48"/>
  <c r="CPW44" i="48"/>
  <c r="CPV44" i="48"/>
  <c r="CPU44" i="48"/>
  <c r="CPT44" i="48"/>
  <c r="CPS44" i="48"/>
  <c r="CPR44" i="48"/>
  <c r="CPQ44" i="48"/>
  <c r="CPP44" i="48"/>
  <c r="CPO44" i="48"/>
  <c r="CPN44" i="48"/>
  <c r="CPM44" i="48"/>
  <c r="CPL44" i="48"/>
  <c r="CPK44" i="48"/>
  <c r="CPJ44" i="48"/>
  <c r="CPI44" i="48"/>
  <c r="CPH44" i="48"/>
  <c r="CPG44" i="48"/>
  <c r="CPF44" i="48"/>
  <c r="CPE44" i="48"/>
  <c r="CPD44" i="48"/>
  <c r="CPC44" i="48"/>
  <c r="CPB44" i="48"/>
  <c r="CPA44" i="48"/>
  <c r="COZ44" i="48"/>
  <c r="COY44" i="48"/>
  <c r="COX44" i="48"/>
  <c r="COW44" i="48"/>
  <c r="COV44" i="48"/>
  <c r="COU44" i="48"/>
  <c r="COT44" i="48"/>
  <c r="COS44" i="48"/>
  <c r="COR44" i="48"/>
  <c r="COQ44" i="48"/>
  <c r="COP44" i="48"/>
  <c r="COO44" i="48"/>
  <c r="CON44" i="48"/>
  <c r="COM44" i="48"/>
  <c r="COL44" i="48"/>
  <c r="COK44" i="48"/>
  <c r="COJ44" i="48"/>
  <c r="COI44" i="48"/>
  <c r="COH44" i="48"/>
  <c r="COG44" i="48"/>
  <c r="COF44" i="48"/>
  <c r="COE44" i="48"/>
  <c r="COD44" i="48"/>
  <c r="COC44" i="48"/>
  <c r="COB44" i="48"/>
  <c r="COA44" i="48"/>
  <c r="CNZ44" i="48"/>
  <c r="CNY44" i="48"/>
  <c r="CNX44" i="48"/>
  <c r="CNW44" i="48"/>
  <c r="CNV44" i="48"/>
  <c r="CNU44" i="48"/>
  <c r="CNT44" i="48"/>
  <c r="CNS44" i="48"/>
  <c r="CNR44" i="48"/>
  <c r="CNQ44" i="48"/>
  <c r="CNP44" i="48"/>
  <c r="CNO44" i="48"/>
  <c r="CNN44" i="48"/>
  <c r="CNM44" i="48"/>
  <c r="CNL44" i="48"/>
  <c r="CNK44" i="48"/>
  <c r="CNJ44" i="48"/>
  <c r="CNI44" i="48"/>
  <c r="CNH44" i="48"/>
  <c r="CNG44" i="48"/>
  <c r="CNF44" i="48"/>
  <c r="CNE44" i="48"/>
  <c r="CND44" i="48"/>
  <c r="CNC44" i="48"/>
  <c r="CNB44" i="48"/>
  <c r="CNA44" i="48"/>
  <c r="CMZ44" i="48"/>
  <c r="CMY44" i="48"/>
  <c r="CMX44" i="48"/>
  <c r="CMW44" i="48"/>
  <c r="CMV44" i="48"/>
  <c r="CMU44" i="48"/>
  <c r="CMT44" i="48"/>
  <c r="CMS44" i="48"/>
  <c r="CMR44" i="48"/>
  <c r="CMQ44" i="48"/>
  <c r="CMP44" i="48"/>
  <c r="CMO44" i="48"/>
  <c r="CMN44" i="48"/>
  <c r="CMM44" i="48"/>
  <c r="CML44" i="48"/>
  <c r="CMK44" i="48"/>
  <c r="CMJ44" i="48"/>
  <c r="CMI44" i="48"/>
  <c r="CMH44" i="48"/>
  <c r="CMG44" i="48"/>
  <c r="CMF44" i="48"/>
  <c r="CME44" i="48"/>
  <c r="CMD44" i="48"/>
  <c r="CMC44" i="48"/>
  <c r="CMB44" i="48"/>
  <c r="CMA44" i="48"/>
  <c r="CLZ44" i="48"/>
  <c r="CLY44" i="48"/>
  <c r="CLX44" i="48"/>
  <c r="CLW44" i="48"/>
  <c r="CLV44" i="48"/>
  <c r="CLU44" i="48"/>
  <c r="CLT44" i="48"/>
  <c r="CLS44" i="48"/>
  <c r="CLR44" i="48"/>
  <c r="CLQ44" i="48"/>
  <c r="CLP44" i="48"/>
  <c r="CLO44" i="48"/>
  <c r="CLN44" i="48"/>
  <c r="CLM44" i="48"/>
  <c r="CLL44" i="48"/>
  <c r="CLK44" i="48"/>
  <c r="CLJ44" i="48"/>
  <c r="CLI44" i="48"/>
  <c r="CLH44" i="48"/>
  <c r="CLG44" i="48"/>
  <c r="CLF44" i="48"/>
  <c r="CLE44" i="48"/>
  <c r="CLD44" i="48"/>
  <c r="CLC44" i="48"/>
  <c r="CLB44" i="48"/>
  <c r="CLA44" i="48"/>
  <c r="CKZ44" i="48"/>
  <c r="CKY44" i="48"/>
  <c r="CKX44" i="48"/>
  <c r="CKW44" i="48"/>
  <c r="CKV44" i="48"/>
  <c r="CKU44" i="48"/>
  <c r="CKT44" i="48"/>
  <c r="CKS44" i="48"/>
  <c r="CKR44" i="48"/>
  <c r="CKQ44" i="48"/>
  <c r="CKP44" i="48"/>
  <c r="CKO44" i="48"/>
  <c r="CKN44" i="48"/>
  <c r="CKM44" i="48"/>
  <c r="CKL44" i="48"/>
  <c r="CKK44" i="48"/>
  <c r="CKJ44" i="48"/>
  <c r="CKI44" i="48"/>
  <c r="CKH44" i="48"/>
  <c r="CKG44" i="48"/>
  <c r="CKF44" i="48"/>
  <c r="CKE44" i="48"/>
  <c r="CKD44" i="48"/>
  <c r="CKC44" i="48"/>
  <c r="CKB44" i="48"/>
  <c r="CKA44" i="48"/>
  <c r="CJZ44" i="48"/>
  <c r="CJY44" i="48"/>
  <c r="CJX44" i="48"/>
  <c r="CJW44" i="48"/>
  <c r="CJV44" i="48"/>
  <c r="CJU44" i="48"/>
  <c r="CJT44" i="48"/>
  <c r="CJS44" i="48"/>
  <c r="CJR44" i="48"/>
  <c r="CJQ44" i="48"/>
  <c r="CJP44" i="48"/>
  <c r="CJO44" i="48"/>
  <c r="CJN44" i="48"/>
  <c r="CJM44" i="48"/>
  <c r="CJL44" i="48"/>
  <c r="CJK44" i="48"/>
  <c r="CJJ44" i="48"/>
  <c r="CJI44" i="48"/>
  <c r="CJH44" i="48"/>
  <c r="CJG44" i="48"/>
  <c r="CJF44" i="48"/>
  <c r="CJE44" i="48"/>
  <c r="CJD44" i="48"/>
  <c r="CJC44" i="48"/>
  <c r="CJB44" i="48"/>
  <c r="CJA44" i="48"/>
  <c r="CIZ44" i="48"/>
  <c r="CIY44" i="48"/>
  <c r="CIX44" i="48"/>
  <c r="CIW44" i="48"/>
  <c r="CIV44" i="48"/>
  <c r="CIU44" i="48"/>
  <c r="CIT44" i="48"/>
  <c r="CIS44" i="48"/>
  <c r="CIR44" i="48"/>
  <c r="CIQ44" i="48"/>
  <c r="CIP44" i="48"/>
  <c r="CIO44" i="48"/>
  <c r="CIN44" i="48"/>
  <c r="CIM44" i="48"/>
  <c r="CIL44" i="48"/>
  <c r="CIK44" i="48"/>
  <c r="CIJ44" i="48"/>
  <c r="CII44" i="48"/>
  <c r="CIH44" i="48"/>
  <c r="CIG44" i="48"/>
  <c r="CIF44" i="48"/>
  <c r="CIE44" i="48"/>
  <c r="CID44" i="48"/>
  <c r="CIC44" i="48"/>
  <c r="CIB44" i="48"/>
  <c r="CIA44" i="48"/>
  <c r="CHZ44" i="48"/>
  <c r="CHY44" i="48"/>
  <c r="CHX44" i="48"/>
  <c r="CHW44" i="48"/>
  <c r="CHV44" i="48"/>
  <c r="CHU44" i="48"/>
  <c r="CHT44" i="48"/>
  <c r="CHS44" i="48"/>
  <c r="CHR44" i="48"/>
  <c r="CHQ44" i="48"/>
  <c r="CHP44" i="48"/>
  <c r="CHO44" i="48"/>
  <c r="CHN44" i="48"/>
  <c r="CHM44" i="48"/>
  <c r="CHL44" i="48"/>
  <c r="CHK44" i="48"/>
  <c r="CHJ44" i="48"/>
  <c r="CHI44" i="48"/>
  <c r="CHH44" i="48"/>
  <c r="CHG44" i="48"/>
  <c r="CHF44" i="48"/>
  <c r="CHE44" i="48"/>
  <c r="CHD44" i="48"/>
  <c r="CHC44" i="48"/>
  <c r="CHB44" i="48"/>
  <c r="CHA44" i="48"/>
  <c r="CGZ44" i="48"/>
  <c r="CGY44" i="48"/>
  <c r="CGX44" i="48"/>
  <c r="CGW44" i="48"/>
  <c r="CGV44" i="48"/>
  <c r="CGU44" i="48"/>
  <c r="CGT44" i="48"/>
  <c r="CGS44" i="48"/>
  <c r="CGR44" i="48"/>
  <c r="CGQ44" i="48"/>
  <c r="CGP44" i="48"/>
  <c r="CGO44" i="48"/>
  <c r="CGN44" i="48"/>
  <c r="CGM44" i="48"/>
  <c r="CGL44" i="48"/>
  <c r="CGK44" i="48"/>
  <c r="CGJ44" i="48"/>
  <c r="CGI44" i="48"/>
  <c r="CGH44" i="48"/>
  <c r="CGG44" i="48"/>
  <c r="CGF44" i="48"/>
  <c r="CGE44" i="48"/>
  <c r="CGD44" i="48"/>
  <c r="CGC44" i="48"/>
  <c r="CGB44" i="48"/>
  <c r="CGA44" i="48"/>
  <c r="CFZ44" i="48"/>
  <c r="CFY44" i="48"/>
  <c r="CFX44" i="48"/>
  <c r="CFW44" i="48"/>
  <c r="CFV44" i="48"/>
  <c r="CFU44" i="48"/>
  <c r="CFT44" i="48"/>
  <c r="CFS44" i="48"/>
  <c r="CFR44" i="48"/>
  <c r="CFQ44" i="48"/>
  <c r="CFP44" i="48"/>
  <c r="CFO44" i="48"/>
  <c r="CFN44" i="48"/>
  <c r="CFM44" i="48"/>
  <c r="CFL44" i="48"/>
  <c r="CFK44" i="48"/>
  <c r="CFJ44" i="48"/>
  <c r="CFI44" i="48"/>
  <c r="CFH44" i="48"/>
  <c r="CFG44" i="48"/>
  <c r="CFF44" i="48"/>
  <c r="CFE44" i="48"/>
  <c r="CFD44" i="48"/>
  <c r="CFC44" i="48"/>
  <c r="CFB44" i="48"/>
  <c r="CFA44" i="48"/>
  <c r="CEZ44" i="48"/>
  <c r="CEY44" i="48"/>
  <c r="CEX44" i="48"/>
  <c r="CEW44" i="48"/>
  <c r="CEV44" i="48"/>
  <c r="CEU44" i="48"/>
  <c r="CET44" i="48"/>
  <c r="CES44" i="48"/>
  <c r="CER44" i="48"/>
  <c r="CEQ44" i="48"/>
  <c r="CEP44" i="48"/>
  <c r="CEO44" i="48"/>
  <c r="CEN44" i="48"/>
  <c r="CEM44" i="48"/>
  <c r="CEL44" i="48"/>
  <c r="CEK44" i="48"/>
  <c r="CEJ44" i="48"/>
  <c r="CEI44" i="48"/>
  <c r="CEH44" i="48"/>
  <c r="CEG44" i="48"/>
  <c r="CEF44" i="48"/>
  <c r="CEE44" i="48"/>
  <c r="CED44" i="48"/>
  <c r="CEC44" i="48"/>
  <c r="CEB44" i="48"/>
  <c r="CEA44" i="48"/>
  <c r="CDZ44" i="48"/>
  <c r="CDY44" i="48"/>
  <c r="CDX44" i="48"/>
  <c r="CDW44" i="48"/>
  <c r="CDV44" i="48"/>
  <c r="CDU44" i="48"/>
  <c r="CDT44" i="48"/>
  <c r="CDS44" i="48"/>
  <c r="CDR44" i="48"/>
  <c r="CDQ44" i="48"/>
  <c r="CDP44" i="48"/>
  <c r="CDO44" i="48"/>
  <c r="CDN44" i="48"/>
  <c r="CDM44" i="48"/>
  <c r="CDL44" i="48"/>
  <c r="CDK44" i="48"/>
  <c r="CDJ44" i="48"/>
  <c r="CDI44" i="48"/>
  <c r="CDH44" i="48"/>
  <c r="CDG44" i="48"/>
  <c r="CDF44" i="48"/>
  <c r="CDE44" i="48"/>
  <c r="CDD44" i="48"/>
  <c r="CDC44" i="48"/>
  <c r="CDB44" i="48"/>
  <c r="CDA44" i="48"/>
  <c r="CCZ44" i="48"/>
  <c r="CCY44" i="48"/>
  <c r="CCX44" i="48"/>
  <c r="CCW44" i="48"/>
  <c r="CCV44" i="48"/>
  <c r="CCU44" i="48"/>
  <c r="CCT44" i="48"/>
  <c r="CCS44" i="48"/>
  <c r="CCR44" i="48"/>
  <c r="CCQ44" i="48"/>
  <c r="CCP44" i="48"/>
  <c r="CCO44" i="48"/>
  <c r="CCN44" i="48"/>
  <c r="CCM44" i="48"/>
  <c r="CCL44" i="48"/>
  <c r="CCK44" i="48"/>
  <c r="CCJ44" i="48"/>
  <c r="CCI44" i="48"/>
  <c r="CCH44" i="48"/>
  <c r="CCG44" i="48"/>
  <c r="CCF44" i="48"/>
  <c r="CCE44" i="48"/>
  <c r="CCD44" i="48"/>
  <c r="CCC44" i="48"/>
  <c r="CCB44" i="48"/>
  <c r="CCA44" i="48"/>
  <c r="CBZ44" i="48"/>
  <c r="CBY44" i="48"/>
  <c r="CBX44" i="48"/>
  <c r="CBW44" i="48"/>
  <c r="CBV44" i="48"/>
  <c r="CBU44" i="48"/>
  <c r="CBT44" i="48"/>
  <c r="CBS44" i="48"/>
  <c r="CBR44" i="48"/>
  <c r="CBQ44" i="48"/>
  <c r="CBP44" i="48"/>
  <c r="CBO44" i="48"/>
  <c r="CBN44" i="48"/>
  <c r="CBM44" i="48"/>
  <c r="CBL44" i="48"/>
  <c r="CBK44" i="48"/>
  <c r="CBJ44" i="48"/>
  <c r="CBI44" i="48"/>
  <c r="CBH44" i="48"/>
  <c r="CBG44" i="48"/>
  <c r="CBF44" i="48"/>
  <c r="CBE44" i="48"/>
  <c r="CBD44" i="48"/>
  <c r="CBC44" i="48"/>
  <c r="CBB44" i="48"/>
  <c r="CBA44" i="48"/>
  <c r="CAZ44" i="48"/>
  <c r="CAY44" i="48"/>
  <c r="CAX44" i="48"/>
  <c r="CAW44" i="48"/>
  <c r="CAV44" i="48"/>
  <c r="CAU44" i="48"/>
  <c r="CAT44" i="48"/>
  <c r="CAS44" i="48"/>
  <c r="CAR44" i="48"/>
  <c r="CAQ44" i="48"/>
  <c r="CAP44" i="48"/>
  <c r="CAO44" i="48"/>
  <c r="CAN44" i="48"/>
  <c r="CAM44" i="48"/>
  <c r="CAL44" i="48"/>
  <c r="CAK44" i="48"/>
  <c r="CAJ44" i="48"/>
  <c r="CAI44" i="48"/>
  <c r="CAH44" i="48"/>
  <c r="CAG44" i="48"/>
  <c r="CAF44" i="48"/>
  <c r="CAE44" i="48"/>
  <c r="CAD44" i="48"/>
  <c r="CAC44" i="48"/>
  <c r="CAB44" i="48"/>
  <c r="CAA44" i="48"/>
  <c r="BZZ44" i="48"/>
  <c r="BZY44" i="48"/>
  <c r="BZX44" i="48"/>
  <c r="BZW44" i="48"/>
  <c r="BZV44" i="48"/>
  <c r="BZU44" i="48"/>
  <c r="BZT44" i="48"/>
  <c r="BZS44" i="48"/>
  <c r="BZR44" i="48"/>
  <c r="BZQ44" i="48"/>
  <c r="BZP44" i="48"/>
  <c r="BZO44" i="48"/>
  <c r="BZN44" i="48"/>
  <c r="BZM44" i="48"/>
  <c r="BZL44" i="48"/>
  <c r="BZK44" i="48"/>
  <c r="BZJ44" i="48"/>
  <c r="BZI44" i="48"/>
  <c r="BZH44" i="48"/>
  <c r="BZG44" i="48"/>
  <c r="BZF44" i="48"/>
  <c r="BZE44" i="48"/>
  <c r="BZD44" i="48"/>
  <c r="BZC44" i="48"/>
  <c r="BZB44" i="48"/>
  <c r="BZA44" i="48"/>
  <c r="BYZ44" i="48"/>
  <c r="BYY44" i="48"/>
  <c r="BYX44" i="48"/>
  <c r="BYW44" i="48"/>
  <c r="BYV44" i="48"/>
  <c r="BYU44" i="48"/>
  <c r="BYT44" i="48"/>
  <c r="BYS44" i="48"/>
  <c r="BYR44" i="48"/>
  <c r="BYQ44" i="48"/>
  <c r="BYP44" i="48"/>
  <c r="BYO44" i="48"/>
  <c r="BYN44" i="48"/>
  <c r="BYM44" i="48"/>
  <c r="BYL44" i="48"/>
  <c r="BYK44" i="48"/>
  <c r="BYJ44" i="48"/>
  <c r="BYI44" i="48"/>
  <c r="BYH44" i="48"/>
  <c r="BYG44" i="48"/>
  <c r="BYF44" i="48"/>
  <c r="BYE44" i="48"/>
  <c r="BYD44" i="48"/>
  <c r="BYC44" i="48"/>
  <c r="BYB44" i="48"/>
  <c r="BYA44" i="48"/>
  <c r="BXZ44" i="48"/>
  <c r="BXY44" i="48"/>
  <c r="BXX44" i="48"/>
  <c r="BXW44" i="48"/>
  <c r="BXV44" i="48"/>
  <c r="BXU44" i="48"/>
  <c r="BXT44" i="48"/>
  <c r="BXS44" i="48"/>
  <c r="BXR44" i="48"/>
  <c r="BXQ44" i="48"/>
  <c r="BXP44" i="48"/>
  <c r="BXO44" i="48"/>
  <c r="BXN44" i="48"/>
  <c r="BXM44" i="48"/>
  <c r="BXL44" i="48"/>
  <c r="BXK44" i="48"/>
  <c r="BXJ44" i="48"/>
  <c r="BXI44" i="48"/>
  <c r="BXH44" i="48"/>
  <c r="BXG44" i="48"/>
  <c r="BXF44" i="48"/>
  <c r="BXE44" i="48"/>
  <c r="BXD44" i="48"/>
  <c r="BXC44" i="48"/>
  <c r="BXB44" i="48"/>
  <c r="BXA44" i="48"/>
  <c r="BWZ44" i="48"/>
  <c r="BWY44" i="48"/>
  <c r="BWX44" i="48"/>
  <c r="BWW44" i="48"/>
  <c r="BWV44" i="48"/>
  <c r="BWU44" i="48"/>
  <c r="BWT44" i="48"/>
  <c r="BWS44" i="48"/>
  <c r="BWR44" i="48"/>
  <c r="BWQ44" i="48"/>
  <c r="BWP44" i="48"/>
  <c r="BWO44" i="48"/>
  <c r="BWN44" i="48"/>
  <c r="BWM44" i="48"/>
  <c r="BWL44" i="48"/>
  <c r="BWK44" i="48"/>
  <c r="BWJ44" i="48"/>
  <c r="BWI44" i="48"/>
  <c r="BWH44" i="48"/>
  <c r="BWG44" i="48"/>
  <c r="BWF44" i="48"/>
  <c r="BWE44" i="48"/>
  <c r="BWD44" i="48"/>
  <c r="BWC44" i="48"/>
  <c r="BWB44" i="48"/>
  <c r="BWA44" i="48"/>
  <c r="BVZ44" i="48"/>
  <c r="BVY44" i="48"/>
  <c r="BVX44" i="48"/>
  <c r="BVW44" i="48"/>
  <c r="BVV44" i="48"/>
  <c r="BVU44" i="48"/>
  <c r="BVT44" i="48"/>
  <c r="BVS44" i="48"/>
  <c r="BVR44" i="48"/>
  <c r="BVQ44" i="48"/>
  <c r="BVP44" i="48"/>
  <c r="BVO44" i="48"/>
  <c r="BVN44" i="48"/>
  <c r="BVM44" i="48"/>
  <c r="BVL44" i="48"/>
  <c r="BVK44" i="48"/>
  <c r="BVJ44" i="48"/>
  <c r="BVI44" i="48"/>
  <c r="BVH44" i="48"/>
  <c r="BVG44" i="48"/>
  <c r="BVF44" i="48"/>
  <c r="BVE44" i="48"/>
  <c r="BVD44" i="48"/>
  <c r="BVC44" i="48"/>
  <c r="BVB44" i="48"/>
  <c r="BVA44" i="48"/>
  <c r="BUZ44" i="48"/>
  <c r="BUY44" i="48"/>
  <c r="BUX44" i="48"/>
  <c r="BUW44" i="48"/>
  <c r="BUV44" i="48"/>
  <c r="BUU44" i="48"/>
  <c r="BUT44" i="48"/>
  <c r="BUS44" i="48"/>
  <c r="BUR44" i="48"/>
  <c r="BUQ44" i="48"/>
  <c r="BUP44" i="48"/>
  <c r="BUO44" i="48"/>
  <c r="BUN44" i="48"/>
  <c r="BUM44" i="48"/>
  <c r="BUL44" i="48"/>
  <c r="BUK44" i="48"/>
  <c r="BUJ44" i="48"/>
  <c r="BUI44" i="48"/>
  <c r="BUH44" i="48"/>
  <c r="BUG44" i="48"/>
  <c r="BUF44" i="48"/>
  <c r="BUE44" i="48"/>
  <c r="BUD44" i="48"/>
  <c r="BUC44" i="48"/>
  <c r="BUB44" i="48"/>
  <c r="BUA44" i="48"/>
  <c r="BTZ44" i="48"/>
  <c r="BTY44" i="48"/>
  <c r="BTX44" i="48"/>
  <c r="BTW44" i="48"/>
  <c r="BTV44" i="48"/>
  <c r="BTU44" i="48"/>
  <c r="BTT44" i="48"/>
  <c r="BTS44" i="48"/>
  <c r="BTR44" i="48"/>
  <c r="BTQ44" i="48"/>
  <c r="BTP44" i="48"/>
  <c r="BTO44" i="48"/>
  <c r="BTN44" i="48"/>
  <c r="BTM44" i="48"/>
  <c r="BTL44" i="48"/>
  <c r="BTK44" i="48"/>
  <c r="BTJ44" i="48"/>
  <c r="BTI44" i="48"/>
  <c r="BTH44" i="48"/>
  <c r="BTG44" i="48"/>
  <c r="BTF44" i="48"/>
  <c r="BTE44" i="48"/>
  <c r="BTD44" i="48"/>
  <c r="BTC44" i="48"/>
  <c r="BTB44" i="48"/>
  <c r="BTA44" i="48"/>
  <c r="BSZ44" i="48"/>
  <c r="BSY44" i="48"/>
  <c r="BSX44" i="48"/>
  <c r="BSW44" i="48"/>
  <c r="BSV44" i="48"/>
  <c r="BSU44" i="48"/>
  <c r="BST44" i="48"/>
  <c r="BSS44" i="48"/>
  <c r="BSR44" i="48"/>
  <c r="BSQ44" i="48"/>
  <c r="BSP44" i="48"/>
  <c r="BSO44" i="48"/>
  <c r="BSN44" i="48"/>
  <c r="BSM44" i="48"/>
  <c r="BSL44" i="48"/>
  <c r="BSK44" i="48"/>
  <c r="BSJ44" i="48"/>
  <c r="BSI44" i="48"/>
  <c r="BSH44" i="48"/>
  <c r="BSG44" i="48"/>
  <c r="BSF44" i="48"/>
  <c r="BSE44" i="48"/>
  <c r="BSD44" i="48"/>
  <c r="BSC44" i="48"/>
  <c r="BSB44" i="48"/>
  <c r="BSA44" i="48"/>
  <c r="BRZ44" i="48"/>
  <c r="BRY44" i="48"/>
  <c r="BRX44" i="48"/>
  <c r="BRW44" i="48"/>
  <c r="BRV44" i="48"/>
  <c r="BRU44" i="48"/>
  <c r="BRT44" i="48"/>
  <c r="BRS44" i="48"/>
  <c r="BRR44" i="48"/>
  <c r="BRQ44" i="48"/>
  <c r="BRP44" i="48"/>
  <c r="BRO44" i="48"/>
  <c r="BRN44" i="48"/>
  <c r="BRM44" i="48"/>
  <c r="BRL44" i="48"/>
  <c r="BRK44" i="48"/>
  <c r="BRJ44" i="48"/>
  <c r="BRI44" i="48"/>
  <c r="BRH44" i="48"/>
  <c r="BRG44" i="48"/>
  <c r="BRF44" i="48"/>
  <c r="BRE44" i="48"/>
  <c r="BRD44" i="48"/>
  <c r="BRC44" i="48"/>
  <c r="BRB44" i="48"/>
  <c r="BRA44" i="48"/>
  <c r="BQZ44" i="48"/>
  <c r="BQY44" i="48"/>
  <c r="BQX44" i="48"/>
  <c r="BQW44" i="48"/>
  <c r="BQV44" i="48"/>
  <c r="BQU44" i="48"/>
  <c r="BQT44" i="48"/>
  <c r="BQS44" i="48"/>
  <c r="BQR44" i="48"/>
  <c r="BQQ44" i="48"/>
  <c r="BQP44" i="48"/>
  <c r="BQO44" i="48"/>
  <c r="BQN44" i="48"/>
  <c r="BQM44" i="48"/>
  <c r="BQL44" i="48"/>
  <c r="BQK44" i="48"/>
  <c r="BQJ44" i="48"/>
  <c r="BQI44" i="48"/>
  <c r="BQH44" i="48"/>
  <c r="BQG44" i="48"/>
  <c r="BQF44" i="48"/>
  <c r="BQE44" i="48"/>
  <c r="BQD44" i="48"/>
  <c r="BQC44" i="48"/>
  <c r="BQB44" i="48"/>
  <c r="BQA44" i="48"/>
  <c r="BPZ44" i="48"/>
  <c r="BPY44" i="48"/>
  <c r="BPX44" i="48"/>
  <c r="BPW44" i="48"/>
  <c r="BPV44" i="48"/>
  <c r="BPU44" i="48"/>
  <c r="BPT44" i="48"/>
  <c r="BPS44" i="48"/>
  <c r="BPR44" i="48"/>
  <c r="BPQ44" i="48"/>
  <c r="BPP44" i="48"/>
  <c r="BPO44" i="48"/>
  <c r="BPN44" i="48"/>
  <c r="BPM44" i="48"/>
  <c r="BPL44" i="48"/>
  <c r="BPK44" i="48"/>
  <c r="BPJ44" i="48"/>
  <c r="BPI44" i="48"/>
  <c r="BPH44" i="48"/>
  <c r="BPG44" i="48"/>
  <c r="BPF44" i="48"/>
  <c r="BPE44" i="48"/>
  <c r="BPD44" i="48"/>
  <c r="BPC44" i="48"/>
  <c r="BPB44" i="48"/>
  <c r="BPA44" i="48"/>
  <c r="BOZ44" i="48"/>
  <c r="BOY44" i="48"/>
  <c r="BOX44" i="48"/>
  <c r="BOW44" i="48"/>
  <c r="BOV44" i="48"/>
  <c r="BOU44" i="48"/>
  <c r="BOT44" i="48"/>
  <c r="BOS44" i="48"/>
  <c r="BOR44" i="48"/>
  <c r="BOQ44" i="48"/>
  <c r="BOP44" i="48"/>
  <c r="BOO44" i="48"/>
  <c r="BON44" i="48"/>
  <c r="BOM44" i="48"/>
  <c r="BOL44" i="48"/>
  <c r="BOK44" i="48"/>
  <c r="BOJ44" i="48"/>
  <c r="BOI44" i="48"/>
  <c r="BOH44" i="48"/>
  <c r="BOG44" i="48"/>
  <c r="BOF44" i="48"/>
  <c r="BOE44" i="48"/>
  <c r="BOD44" i="48"/>
  <c r="BOC44" i="48"/>
  <c r="BOB44" i="48"/>
  <c r="BOA44" i="48"/>
  <c r="BNZ44" i="48"/>
  <c r="BNY44" i="48"/>
  <c r="BNX44" i="48"/>
  <c r="BNW44" i="48"/>
  <c r="BNV44" i="48"/>
  <c r="BNU44" i="48"/>
  <c r="BNT44" i="48"/>
  <c r="BNS44" i="48"/>
  <c r="BNR44" i="48"/>
  <c r="BNQ44" i="48"/>
  <c r="BNP44" i="48"/>
  <c r="BNO44" i="48"/>
  <c r="BNN44" i="48"/>
  <c r="BNM44" i="48"/>
  <c r="BNL44" i="48"/>
  <c r="BNK44" i="48"/>
  <c r="BNJ44" i="48"/>
  <c r="BNI44" i="48"/>
  <c r="BNH44" i="48"/>
  <c r="BNG44" i="48"/>
  <c r="BNF44" i="48"/>
  <c r="BNE44" i="48"/>
  <c r="BND44" i="48"/>
  <c r="BNC44" i="48"/>
  <c r="BNB44" i="48"/>
  <c r="BNA44" i="48"/>
  <c r="BMZ44" i="48"/>
  <c r="BMY44" i="48"/>
  <c r="BMX44" i="48"/>
  <c r="BMW44" i="48"/>
  <c r="BMV44" i="48"/>
  <c r="BMU44" i="48"/>
  <c r="BMT44" i="48"/>
  <c r="BMS44" i="48"/>
  <c r="BMR44" i="48"/>
  <c r="BMQ44" i="48"/>
  <c r="BMP44" i="48"/>
  <c r="BMO44" i="48"/>
  <c r="BMN44" i="48"/>
  <c r="BMM44" i="48"/>
  <c r="BML44" i="48"/>
  <c r="BMK44" i="48"/>
  <c r="BMJ44" i="48"/>
  <c r="BMI44" i="48"/>
  <c r="BMH44" i="48"/>
  <c r="BMG44" i="48"/>
  <c r="BMF44" i="48"/>
  <c r="BME44" i="48"/>
  <c r="BMD44" i="48"/>
  <c r="BMC44" i="48"/>
  <c r="BMB44" i="48"/>
  <c r="BMA44" i="48"/>
  <c r="BLZ44" i="48"/>
  <c r="BLY44" i="48"/>
  <c r="BLX44" i="48"/>
  <c r="BLW44" i="48"/>
  <c r="BLV44" i="48"/>
  <c r="BLU44" i="48"/>
  <c r="BLT44" i="48"/>
  <c r="BLS44" i="48"/>
  <c r="BLR44" i="48"/>
  <c r="BLQ44" i="48"/>
  <c r="BLP44" i="48"/>
  <c r="BLO44" i="48"/>
  <c r="BLN44" i="48"/>
  <c r="BLM44" i="48"/>
  <c r="BLL44" i="48"/>
  <c r="BLK44" i="48"/>
  <c r="BLJ44" i="48"/>
  <c r="BLI44" i="48"/>
  <c r="BLH44" i="48"/>
  <c r="BLG44" i="48"/>
  <c r="BLF44" i="48"/>
  <c r="BLE44" i="48"/>
  <c r="BLD44" i="48"/>
  <c r="BLC44" i="48"/>
  <c r="BLB44" i="48"/>
  <c r="BLA44" i="48"/>
  <c r="BKZ44" i="48"/>
  <c r="BKY44" i="48"/>
  <c r="BKX44" i="48"/>
  <c r="BKW44" i="48"/>
  <c r="BKV44" i="48"/>
  <c r="BKU44" i="48"/>
  <c r="BKT44" i="48"/>
  <c r="BKS44" i="48"/>
  <c r="BKR44" i="48"/>
  <c r="BKQ44" i="48"/>
  <c r="BKP44" i="48"/>
  <c r="BKO44" i="48"/>
  <c r="BKN44" i="48"/>
  <c r="BKM44" i="48"/>
  <c r="BKL44" i="48"/>
  <c r="BKK44" i="48"/>
  <c r="BKJ44" i="48"/>
  <c r="BKI44" i="48"/>
  <c r="BKH44" i="48"/>
  <c r="BKG44" i="48"/>
  <c r="BKF44" i="48"/>
  <c r="BKE44" i="48"/>
  <c r="BKD44" i="48"/>
  <c r="BKC44" i="48"/>
  <c r="BKB44" i="48"/>
  <c r="BKA44" i="48"/>
  <c r="BJZ44" i="48"/>
  <c r="BJY44" i="48"/>
  <c r="BJX44" i="48"/>
  <c r="BJW44" i="48"/>
  <c r="BJV44" i="48"/>
  <c r="BJU44" i="48"/>
  <c r="BJT44" i="48"/>
  <c r="BJS44" i="48"/>
  <c r="BJR44" i="48"/>
  <c r="BJQ44" i="48"/>
  <c r="BJP44" i="48"/>
  <c r="BJO44" i="48"/>
  <c r="BJN44" i="48"/>
  <c r="BJM44" i="48"/>
  <c r="BJL44" i="48"/>
  <c r="BJK44" i="48"/>
  <c r="BJJ44" i="48"/>
  <c r="BJI44" i="48"/>
  <c r="BJH44" i="48"/>
  <c r="BJG44" i="48"/>
  <c r="BJF44" i="48"/>
  <c r="BJE44" i="48"/>
  <c r="BJD44" i="48"/>
  <c r="BJC44" i="48"/>
  <c r="BJB44" i="48"/>
  <c r="BJA44" i="48"/>
  <c r="BIZ44" i="48"/>
  <c r="BIY44" i="48"/>
  <c r="BIX44" i="48"/>
  <c r="BIW44" i="48"/>
  <c r="BIV44" i="48"/>
  <c r="BIU44" i="48"/>
  <c r="BIT44" i="48"/>
  <c r="BIS44" i="48"/>
  <c r="BIR44" i="48"/>
  <c r="BIQ44" i="48"/>
  <c r="BIP44" i="48"/>
  <c r="BIO44" i="48"/>
  <c r="BIN44" i="48"/>
  <c r="BIM44" i="48"/>
  <c r="BIL44" i="48"/>
  <c r="BIK44" i="48"/>
  <c r="BIJ44" i="48"/>
  <c r="BII44" i="48"/>
  <c r="BIH44" i="48"/>
  <c r="BIG44" i="48"/>
  <c r="BIF44" i="48"/>
  <c r="BIE44" i="48"/>
  <c r="BID44" i="48"/>
  <c r="BIC44" i="48"/>
  <c r="BIB44" i="48"/>
  <c r="BIA44" i="48"/>
  <c r="BHZ44" i="48"/>
  <c r="BHY44" i="48"/>
  <c r="BHX44" i="48"/>
  <c r="BHW44" i="48"/>
  <c r="BHV44" i="48"/>
  <c r="BHU44" i="48"/>
  <c r="BHT44" i="48"/>
  <c r="BHS44" i="48"/>
  <c r="BHR44" i="48"/>
  <c r="BHQ44" i="48"/>
  <c r="BHP44" i="48"/>
  <c r="BHO44" i="48"/>
  <c r="BHN44" i="48"/>
  <c r="BHM44" i="48"/>
  <c r="BHL44" i="48"/>
  <c r="BHK44" i="48"/>
  <c r="BHJ44" i="48"/>
  <c r="BHI44" i="48"/>
  <c r="BHH44" i="48"/>
  <c r="BHG44" i="48"/>
  <c r="BHF44" i="48"/>
  <c r="BHE44" i="48"/>
  <c r="BHD44" i="48"/>
  <c r="BHC44" i="48"/>
  <c r="BHB44" i="48"/>
  <c r="BHA44" i="48"/>
  <c r="BGZ44" i="48"/>
  <c r="BGY44" i="48"/>
  <c r="BGX44" i="48"/>
  <c r="BGW44" i="48"/>
  <c r="BGV44" i="48"/>
  <c r="BGU44" i="48"/>
  <c r="BGT44" i="48"/>
  <c r="BGS44" i="48"/>
  <c r="BGR44" i="48"/>
  <c r="BGQ44" i="48"/>
  <c r="BGP44" i="48"/>
  <c r="BGO44" i="48"/>
  <c r="BGN44" i="48"/>
  <c r="BGM44" i="48"/>
  <c r="BGL44" i="48"/>
  <c r="BGK44" i="48"/>
  <c r="BGJ44" i="48"/>
  <c r="BGI44" i="48"/>
  <c r="BGH44" i="48"/>
  <c r="BGG44" i="48"/>
  <c r="BGF44" i="48"/>
  <c r="BGE44" i="48"/>
  <c r="BGD44" i="48"/>
  <c r="BGC44" i="48"/>
  <c r="BGB44" i="48"/>
  <c r="BGA44" i="48"/>
  <c r="BFZ44" i="48"/>
  <c r="BFY44" i="48"/>
  <c r="BFX44" i="48"/>
  <c r="BFW44" i="48"/>
  <c r="BFV44" i="48"/>
  <c r="BFU44" i="48"/>
  <c r="BFT44" i="48"/>
  <c r="BFS44" i="48"/>
  <c r="BFR44" i="48"/>
  <c r="BFQ44" i="48"/>
  <c r="BFP44" i="48"/>
  <c r="BFO44" i="48"/>
  <c r="BFN44" i="48"/>
  <c r="BFM44" i="48"/>
  <c r="BFL44" i="48"/>
  <c r="BFK44" i="48"/>
  <c r="BFJ44" i="48"/>
  <c r="BFI44" i="48"/>
  <c r="BFH44" i="48"/>
  <c r="BFG44" i="48"/>
  <c r="BFF44" i="48"/>
  <c r="BFE44" i="48"/>
  <c r="BFD44" i="48"/>
  <c r="BFC44" i="48"/>
  <c r="BFB44" i="48"/>
  <c r="BFA44" i="48"/>
  <c r="BEZ44" i="48"/>
  <c r="BEY44" i="48"/>
  <c r="BEX44" i="48"/>
  <c r="BEW44" i="48"/>
  <c r="BEV44" i="48"/>
  <c r="BEU44" i="48"/>
  <c r="BET44" i="48"/>
  <c r="BES44" i="48"/>
  <c r="BER44" i="48"/>
  <c r="BEQ44" i="48"/>
  <c r="BEP44" i="48"/>
  <c r="BEO44" i="48"/>
  <c r="BEN44" i="48"/>
  <c r="BEM44" i="48"/>
  <c r="BEL44" i="48"/>
  <c r="BEK44" i="48"/>
  <c r="BEJ44" i="48"/>
  <c r="BEI44" i="48"/>
  <c r="BEH44" i="48"/>
  <c r="BEG44" i="48"/>
  <c r="BEF44" i="48"/>
  <c r="BEE44" i="48"/>
  <c r="BED44" i="48"/>
  <c r="BEC44" i="48"/>
  <c r="BEB44" i="48"/>
  <c r="BEA44" i="48"/>
  <c r="BDZ44" i="48"/>
  <c r="BDY44" i="48"/>
  <c r="BDX44" i="48"/>
  <c r="BDW44" i="48"/>
  <c r="BDV44" i="48"/>
  <c r="BDU44" i="48"/>
  <c r="BDT44" i="48"/>
  <c r="BDS44" i="48"/>
  <c r="BDR44" i="48"/>
  <c r="BDQ44" i="48"/>
  <c r="BDP44" i="48"/>
  <c r="BDO44" i="48"/>
  <c r="BDN44" i="48"/>
  <c r="BDM44" i="48"/>
  <c r="BDL44" i="48"/>
  <c r="BDK44" i="48"/>
  <c r="BDJ44" i="48"/>
  <c r="BDI44" i="48"/>
  <c r="BDH44" i="48"/>
  <c r="BDG44" i="48"/>
  <c r="BDF44" i="48"/>
  <c r="BDE44" i="48"/>
  <c r="BDD44" i="48"/>
  <c r="BDC44" i="48"/>
  <c r="BDB44" i="48"/>
  <c r="BDA44" i="48"/>
  <c r="BCZ44" i="48"/>
  <c r="BCY44" i="48"/>
  <c r="BCX44" i="48"/>
  <c r="BCW44" i="48"/>
  <c r="BCV44" i="48"/>
  <c r="BCU44" i="48"/>
  <c r="BCT44" i="48"/>
  <c r="BCS44" i="48"/>
  <c r="BCR44" i="48"/>
  <c r="BCQ44" i="48"/>
  <c r="BCP44" i="48"/>
  <c r="BCO44" i="48"/>
  <c r="BCN44" i="48"/>
  <c r="BCM44" i="48"/>
  <c r="BCL44" i="48"/>
  <c r="BCK44" i="48"/>
  <c r="BCJ44" i="48"/>
  <c r="BCI44" i="48"/>
  <c r="BCH44" i="48"/>
  <c r="BCG44" i="48"/>
  <c r="BCF44" i="48"/>
  <c r="BCE44" i="48"/>
  <c r="BCD44" i="48"/>
  <c r="BCC44" i="48"/>
  <c r="BCB44" i="48"/>
  <c r="BCA44" i="48"/>
  <c r="BBZ44" i="48"/>
  <c r="BBY44" i="48"/>
  <c r="BBX44" i="48"/>
  <c r="BBW44" i="48"/>
  <c r="BBV44" i="48"/>
  <c r="BBU44" i="48"/>
  <c r="BBT44" i="48"/>
  <c r="BBS44" i="48"/>
  <c r="BBR44" i="48"/>
  <c r="BBQ44" i="48"/>
  <c r="BBP44" i="48"/>
  <c r="BBO44" i="48"/>
  <c r="BBN44" i="48"/>
  <c r="BBM44" i="48"/>
  <c r="BBL44" i="48"/>
  <c r="BBK44" i="48"/>
  <c r="BBJ44" i="48"/>
  <c r="BBI44" i="48"/>
  <c r="BBH44" i="48"/>
  <c r="BBG44" i="48"/>
  <c r="BBF44" i="48"/>
  <c r="BBE44" i="48"/>
  <c r="BBD44" i="48"/>
  <c r="BBC44" i="48"/>
  <c r="BBB44" i="48"/>
  <c r="BBA44" i="48"/>
  <c r="BAZ44" i="48"/>
  <c r="BAY44" i="48"/>
  <c r="BAX44" i="48"/>
  <c r="BAW44" i="48"/>
  <c r="BAV44" i="48"/>
  <c r="BAU44" i="48"/>
  <c r="BAT44" i="48"/>
  <c r="BAS44" i="48"/>
  <c r="BAR44" i="48"/>
  <c r="BAQ44" i="48"/>
  <c r="BAP44" i="48"/>
  <c r="BAO44" i="48"/>
  <c r="BAN44" i="48"/>
  <c r="BAM44" i="48"/>
  <c r="BAL44" i="48"/>
  <c r="BAK44" i="48"/>
  <c r="BAJ44" i="48"/>
  <c r="BAI44" i="48"/>
  <c r="BAH44" i="48"/>
  <c r="BAG44" i="48"/>
  <c r="BAF44" i="48"/>
  <c r="BAE44" i="48"/>
  <c r="BAD44" i="48"/>
  <c r="BAC44" i="48"/>
  <c r="BAB44" i="48"/>
  <c r="BAA44" i="48"/>
  <c r="AZZ44" i="48"/>
  <c r="AZY44" i="48"/>
  <c r="AZX44" i="48"/>
  <c r="AZW44" i="48"/>
  <c r="AZV44" i="48"/>
  <c r="AZU44" i="48"/>
  <c r="AZT44" i="48"/>
  <c r="AZS44" i="48"/>
  <c r="AZR44" i="48"/>
  <c r="AZQ44" i="48"/>
  <c r="AZP44" i="48"/>
  <c r="AZO44" i="48"/>
  <c r="AZN44" i="48"/>
  <c r="AZM44" i="48"/>
  <c r="AZL44" i="48"/>
  <c r="AZK44" i="48"/>
  <c r="AZJ44" i="48"/>
  <c r="AZI44" i="48"/>
  <c r="AZH44" i="48"/>
  <c r="AZG44" i="48"/>
  <c r="AZF44" i="48"/>
  <c r="AZE44" i="48"/>
  <c r="AZD44" i="48"/>
  <c r="AZC44" i="48"/>
  <c r="AZB44" i="48"/>
  <c r="AZA44" i="48"/>
  <c r="AYZ44" i="48"/>
  <c r="AYY44" i="48"/>
  <c r="AYX44" i="48"/>
  <c r="AYW44" i="48"/>
  <c r="AYV44" i="48"/>
  <c r="AYU44" i="48"/>
  <c r="AYT44" i="48"/>
  <c r="AYS44" i="48"/>
  <c r="AYR44" i="48"/>
  <c r="AYQ44" i="48"/>
  <c r="AYP44" i="48"/>
  <c r="AYO44" i="48"/>
  <c r="AYN44" i="48"/>
  <c r="AYM44" i="48"/>
  <c r="AYL44" i="48"/>
  <c r="AYK44" i="48"/>
  <c r="AYJ44" i="48"/>
  <c r="AYI44" i="48"/>
  <c r="AYH44" i="48"/>
  <c r="AYG44" i="48"/>
  <c r="AYF44" i="48"/>
  <c r="AYE44" i="48"/>
  <c r="AYD44" i="48"/>
  <c r="AYC44" i="48"/>
  <c r="AYB44" i="48"/>
  <c r="AYA44" i="48"/>
  <c r="AXZ44" i="48"/>
  <c r="AXY44" i="48"/>
  <c r="AXX44" i="48"/>
  <c r="AXW44" i="48"/>
  <c r="AXV44" i="48"/>
  <c r="AXU44" i="48"/>
  <c r="AXT44" i="48"/>
  <c r="AXS44" i="48"/>
  <c r="AXR44" i="48"/>
  <c r="AXQ44" i="48"/>
  <c r="AXP44" i="48"/>
  <c r="AXO44" i="48"/>
  <c r="AXN44" i="48"/>
  <c r="AXM44" i="48"/>
  <c r="AXL44" i="48"/>
  <c r="AXK44" i="48"/>
  <c r="AXJ44" i="48"/>
  <c r="AXI44" i="48"/>
  <c r="AXH44" i="48"/>
  <c r="AXG44" i="48"/>
  <c r="AXF44" i="48"/>
  <c r="AXE44" i="48"/>
  <c r="AXD44" i="48"/>
  <c r="AXC44" i="48"/>
  <c r="AXB44" i="48"/>
  <c r="AXA44" i="48"/>
  <c r="AWZ44" i="48"/>
  <c r="AWY44" i="48"/>
  <c r="AWX44" i="48"/>
  <c r="AWW44" i="48"/>
  <c r="AWV44" i="48"/>
  <c r="AWU44" i="48"/>
  <c r="AWT44" i="48"/>
  <c r="AWS44" i="48"/>
  <c r="AWR44" i="48"/>
  <c r="AWQ44" i="48"/>
  <c r="AWP44" i="48"/>
  <c r="AWO44" i="48"/>
  <c r="AWN44" i="48"/>
  <c r="AWM44" i="48"/>
  <c r="AWL44" i="48"/>
  <c r="AWK44" i="48"/>
  <c r="AWJ44" i="48"/>
  <c r="AWI44" i="48"/>
  <c r="AWH44" i="48"/>
  <c r="AWG44" i="48"/>
  <c r="AWF44" i="48"/>
  <c r="AWE44" i="48"/>
  <c r="AWD44" i="48"/>
  <c r="AWC44" i="48"/>
  <c r="AWB44" i="48"/>
  <c r="AWA44" i="48"/>
  <c r="AVZ44" i="48"/>
  <c r="AVY44" i="48"/>
  <c r="AVX44" i="48"/>
  <c r="AVW44" i="48"/>
  <c r="AVV44" i="48"/>
  <c r="AVU44" i="48"/>
  <c r="AVT44" i="48"/>
  <c r="AVS44" i="48"/>
  <c r="AVR44" i="48"/>
  <c r="AVQ44" i="48"/>
  <c r="AVP44" i="48"/>
  <c r="AVO44" i="48"/>
  <c r="AVN44" i="48"/>
  <c r="AVM44" i="48"/>
  <c r="AVL44" i="48"/>
  <c r="AVK44" i="48"/>
  <c r="AVJ44" i="48"/>
  <c r="AVI44" i="48"/>
  <c r="AVH44" i="48"/>
  <c r="AVG44" i="48"/>
  <c r="AVF44" i="48"/>
  <c r="AVE44" i="48"/>
  <c r="AVD44" i="48"/>
  <c r="AVC44" i="48"/>
  <c r="AVB44" i="48"/>
  <c r="AVA44" i="48"/>
  <c r="AUZ44" i="48"/>
  <c r="AUY44" i="48"/>
  <c r="AUX44" i="48"/>
  <c r="AUW44" i="48"/>
  <c r="AUV44" i="48"/>
  <c r="AUU44" i="48"/>
  <c r="AUT44" i="48"/>
  <c r="AUS44" i="48"/>
  <c r="AUR44" i="48"/>
  <c r="AUQ44" i="48"/>
  <c r="AUP44" i="48"/>
  <c r="AUO44" i="48"/>
  <c r="AUN44" i="48"/>
  <c r="AUM44" i="48"/>
  <c r="AUL44" i="48"/>
  <c r="AUK44" i="48"/>
  <c r="AUJ44" i="48"/>
  <c r="AUI44" i="48"/>
  <c r="AUH44" i="48"/>
  <c r="AUG44" i="48"/>
  <c r="AUF44" i="48"/>
  <c r="AUE44" i="48"/>
  <c r="AUD44" i="48"/>
  <c r="AUC44" i="48"/>
  <c r="AUB44" i="48"/>
  <c r="AUA44" i="48"/>
  <c r="ATZ44" i="48"/>
  <c r="ATY44" i="48"/>
  <c r="ATX44" i="48"/>
  <c r="ATW44" i="48"/>
  <c r="ATV44" i="48"/>
  <c r="ATU44" i="48"/>
  <c r="ATT44" i="48"/>
  <c r="ATS44" i="48"/>
  <c r="ATR44" i="48"/>
  <c r="ATQ44" i="48"/>
  <c r="ATP44" i="48"/>
  <c r="ATO44" i="48"/>
  <c r="ATN44" i="48"/>
  <c r="ATM44" i="48"/>
  <c r="ATL44" i="48"/>
  <c r="ATK44" i="48"/>
  <c r="ATJ44" i="48"/>
  <c r="ATI44" i="48"/>
  <c r="ATH44" i="48"/>
  <c r="ATG44" i="48"/>
  <c r="ATF44" i="48"/>
  <c r="ATE44" i="48"/>
  <c r="ATD44" i="48"/>
  <c r="ATC44" i="48"/>
  <c r="ATB44" i="48"/>
  <c r="ATA44" i="48"/>
  <c r="ASZ44" i="48"/>
  <c r="ASY44" i="48"/>
  <c r="ASX44" i="48"/>
  <c r="ASW44" i="48"/>
  <c r="ASV44" i="48"/>
  <c r="ASU44" i="48"/>
  <c r="AST44" i="48"/>
  <c r="ASS44" i="48"/>
  <c r="ASR44" i="48"/>
  <c r="ASQ44" i="48"/>
  <c r="ASP44" i="48"/>
  <c r="ASO44" i="48"/>
  <c r="ASN44" i="48"/>
  <c r="ASM44" i="48"/>
  <c r="ASL44" i="48"/>
  <c r="ASK44" i="48"/>
  <c r="ASJ44" i="48"/>
  <c r="ASI44" i="48"/>
  <c r="ASH44" i="48"/>
  <c r="ASG44" i="48"/>
  <c r="ASF44" i="48"/>
  <c r="ASE44" i="48"/>
  <c r="ASD44" i="48"/>
  <c r="ASC44" i="48"/>
  <c r="ASB44" i="48"/>
  <c r="ASA44" i="48"/>
  <c r="ARZ44" i="48"/>
  <c r="ARY44" i="48"/>
  <c r="ARX44" i="48"/>
  <c r="ARW44" i="48"/>
  <c r="ARV44" i="48"/>
  <c r="ARU44" i="48"/>
  <c r="ART44" i="48"/>
  <c r="ARS44" i="48"/>
  <c r="ARR44" i="48"/>
  <c r="ARQ44" i="48"/>
  <c r="ARP44" i="48"/>
  <c r="ARO44" i="48"/>
  <c r="ARN44" i="48"/>
  <c r="ARM44" i="48"/>
  <c r="ARL44" i="48"/>
  <c r="ARK44" i="48"/>
  <c r="ARJ44" i="48"/>
  <c r="ARI44" i="48"/>
  <c r="ARH44" i="48"/>
  <c r="ARG44" i="48"/>
  <c r="ARF44" i="48"/>
  <c r="ARE44" i="48"/>
  <c r="ARD44" i="48"/>
  <c r="ARC44" i="48"/>
  <c r="ARB44" i="48"/>
  <c r="ARA44" i="48"/>
  <c r="AQZ44" i="48"/>
  <c r="AQY44" i="48"/>
  <c r="AQX44" i="48"/>
  <c r="AQW44" i="48"/>
  <c r="AQV44" i="48"/>
  <c r="AQU44" i="48"/>
  <c r="AQT44" i="48"/>
  <c r="AQS44" i="48"/>
  <c r="AQR44" i="48"/>
  <c r="AQQ44" i="48"/>
  <c r="AQP44" i="48"/>
  <c r="AQO44" i="48"/>
  <c r="AQN44" i="48"/>
  <c r="AQM44" i="48"/>
  <c r="AQL44" i="48"/>
  <c r="AQK44" i="48"/>
  <c r="AQJ44" i="48"/>
  <c r="AQI44" i="48"/>
  <c r="AQH44" i="48"/>
  <c r="AQG44" i="48"/>
  <c r="AQF44" i="48"/>
  <c r="AQE44" i="48"/>
  <c r="AQD44" i="48"/>
  <c r="AQC44" i="48"/>
  <c r="AQB44" i="48"/>
  <c r="AQA44" i="48"/>
  <c r="APZ44" i="48"/>
  <c r="APY44" i="48"/>
  <c r="APX44" i="48"/>
  <c r="APW44" i="48"/>
  <c r="APV44" i="48"/>
  <c r="APU44" i="48"/>
  <c r="APT44" i="48"/>
  <c r="APS44" i="48"/>
  <c r="APR44" i="48"/>
  <c r="APQ44" i="48"/>
  <c r="APP44" i="48"/>
  <c r="APO44" i="48"/>
  <c r="APN44" i="48"/>
  <c r="APM44" i="48"/>
  <c r="APL44" i="48"/>
  <c r="APK44" i="48"/>
  <c r="APJ44" i="48"/>
  <c r="API44" i="48"/>
  <c r="APH44" i="48"/>
  <c r="APG44" i="48"/>
  <c r="APF44" i="48"/>
  <c r="APE44" i="48"/>
  <c r="APD44" i="48"/>
  <c r="APC44" i="48"/>
  <c r="APB44" i="48"/>
  <c r="APA44" i="48"/>
  <c r="AOZ44" i="48"/>
  <c r="AOY44" i="48"/>
  <c r="AOX44" i="48"/>
  <c r="AOW44" i="48"/>
  <c r="AOV44" i="48"/>
  <c r="AOU44" i="48"/>
  <c r="AOT44" i="48"/>
  <c r="AOS44" i="48"/>
  <c r="AOR44" i="48"/>
  <c r="AOQ44" i="48"/>
  <c r="AOP44" i="48"/>
  <c r="AOO44" i="48"/>
  <c r="AON44" i="48"/>
  <c r="AOM44" i="48"/>
  <c r="AOL44" i="48"/>
  <c r="AOK44" i="48"/>
  <c r="AOJ44" i="48"/>
  <c r="AOI44" i="48"/>
  <c r="AOH44" i="48"/>
  <c r="AOG44" i="48"/>
  <c r="AOF44" i="48"/>
  <c r="AOE44" i="48"/>
  <c r="AOD44" i="48"/>
  <c r="AOC44" i="48"/>
  <c r="AOB44" i="48"/>
  <c r="AOA44" i="48"/>
  <c r="ANZ44" i="48"/>
  <c r="ANY44" i="48"/>
  <c r="ANX44" i="48"/>
  <c r="ANW44" i="48"/>
  <c r="ANV44" i="48"/>
  <c r="ANU44" i="48"/>
  <c r="ANT44" i="48"/>
  <c r="ANS44" i="48"/>
  <c r="ANR44" i="48"/>
  <c r="ANQ44" i="48"/>
  <c r="ANP44" i="48"/>
  <c r="ANO44" i="48"/>
  <c r="ANN44" i="48"/>
  <c r="ANM44" i="48"/>
  <c r="ANL44" i="48"/>
  <c r="ANK44" i="48"/>
  <c r="ANJ44" i="48"/>
  <c r="ANI44" i="48"/>
  <c r="ANH44" i="48"/>
  <c r="ANG44" i="48"/>
  <c r="ANF44" i="48"/>
  <c r="ANE44" i="48"/>
  <c r="AND44" i="48"/>
  <c r="ANC44" i="48"/>
  <c r="ANB44" i="48"/>
  <c r="ANA44" i="48"/>
  <c r="AMZ44" i="48"/>
  <c r="AMY44" i="48"/>
  <c r="AMX44" i="48"/>
  <c r="AMW44" i="48"/>
  <c r="AMV44" i="48"/>
  <c r="AMU44" i="48"/>
  <c r="AMT44" i="48"/>
  <c r="AMS44" i="48"/>
  <c r="AMR44" i="48"/>
  <c r="AMQ44" i="48"/>
  <c r="AMP44" i="48"/>
  <c r="AMO44" i="48"/>
  <c r="AMN44" i="48"/>
  <c r="AMM44" i="48"/>
  <c r="AML44" i="48"/>
  <c r="AMK44" i="48"/>
  <c r="AMJ44" i="48"/>
  <c r="AMI44" i="48"/>
  <c r="AMH44" i="48"/>
  <c r="AMG44" i="48"/>
  <c r="AMF44" i="48"/>
  <c r="AME44" i="48"/>
  <c r="AMD44" i="48"/>
  <c r="AMC44" i="48"/>
  <c r="AMB44" i="48"/>
  <c r="AMA44" i="48"/>
  <c r="ALZ44" i="48"/>
  <c r="ALY44" i="48"/>
  <c r="ALX44" i="48"/>
  <c r="ALW44" i="48"/>
  <c r="ALV44" i="48"/>
  <c r="ALU44" i="48"/>
  <c r="ALT44" i="48"/>
  <c r="ALS44" i="48"/>
  <c r="ALR44" i="48"/>
  <c r="ALQ44" i="48"/>
  <c r="ALP44" i="48"/>
  <c r="ALO44" i="48"/>
  <c r="ALN44" i="48"/>
  <c r="ALM44" i="48"/>
  <c r="ALL44" i="48"/>
  <c r="ALK44" i="48"/>
  <c r="ALJ44" i="48"/>
  <c r="ALI44" i="48"/>
  <c r="ALH44" i="48"/>
  <c r="ALG44" i="48"/>
  <c r="ALF44" i="48"/>
  <c r="ALE44" i="48"/>
  <c r="ALD44" i="48"/>
  <c r="ALC44" i="48"/>
  <c r="ALB44" i="48"/>
  <c r="ALA44" i="48"/>
  <c r="AKZ44" i="48"/>
  <c r="AKY44" i="48"/>
  <c r="AKX44" i="48"/>
  <c r="AKW44" i="48"/>
  <c r="AKV44" i="48"/>
  <c r="AKU44" i="48"/>
  <c r="AKT44" i="48"/>
  <c r="AKS44" i="48"/>
  <c r="AKR44" i="48"/>
  <c r="AKQ44" i="48"/>
  <c r="AKP44" i="48"/>
  <c r="AKO44" i="48"/>
  <c r="AKN44" i="48"/>
  <c r="AKM44" i="48"/>
  <c r="AKL44" i="48"/>
  <c r="AKK44" i="48"/>
  <c r="AKJ44" i="48"/>
  <c r="AKI44" i="48"/>
  <c r="AKH44" i="48"/>
  <c r="AKG44" i="48"/>
  <c r="AKF44" i="48"/>
  <c r="AKE44" i="48"/>
  <c r="AKD44" i="48"/>
  <c r="AKC44" i="48"/>
  <c r="AKB44" i="48"/>
  <c r="AKA44" i="48"/>
  <c r="AJZ44" i="48"/>
  <c r="AJY44" i="48"/>
  <c r="AJX44" i="48"/>
  <c r="AJW44" i="48"/>
  <c r="AJV44" i="48"/>
  <c r="AJU44" i="48"/>
  <c r="AJT44" i="48"/>
  <c r="AJS44" i="48"/>
  <c r="AJR44" i="48"/>
  <c r="AJQ44" i="48"/>
  <c r="AJP44" i="48"/>
  <c r="AJO44" i="48"/>
  <c r="AJN44" i="48"/>
  <c r="AJM44" i="48"/>
  <c r="AJL44" i="48"/>
  <c r="AJK44" i="48"/>
  <c r="AJJ44" i="48"/>
  <c r="AJI44" i="48"/>
  <c r="AJH44" i="48"/>
  <c r="AJG44" i="48"/>
  <c r="AJF44" i="48"/>
  <c r="AJE44" i="48"/>
  <c r="AJD44" i="48"/>
  <c r="AJC44" i="48"/>
  <c r="AJB44" i="48"/>
  <c r="AJA44" i="48"/>
  <c r="AIZ44" i="48"/>
  <c r="AIY44" i="48"/>
  <c r="AIX44" i="48"/>
  <c r="AIW44" i="48"/>
  <c r="AIV44" i="48"/>
  <c r="AIU44" i="48"/>
  <c r="AIT44" i="48"/>
  <c r="AIS44" i="48"/>
  <c r="AIR44" i="48"/>
  <c r="AIQ44" i="48"/>
  <c r="AIP44" i="48"/>
  <c r="AIO44" i="48"/>
  <c r="AIN44" i="48"/>
  <c r="AIM44" i="48"/>
  <c r="AIL44" i="48"/>
  <c r="AIK44" i="48"/>
  <c r="AIJ44" i="48"/>
  <c r="AII44" i="48"/>
  <c r="AIH44" i="48"/>
  <c r="AIG44" i="48"/>
  <c r="AIF44" i="48"/>
  <c r="AIE44" i="48"/>
  <c r="AID44" i="48"/>
  <c r="AIC44" i="48"/>
  <c r="AIB44" i="48"/>
  <c r="AIA44" i="48"/>
  <c r="AHZ44" i="48"/>
  <c r="AHY44" i="48"/>
  <c r="AHX44" i="48"/>
  <c r="AHW44" i="48"/>
  <c r="AHV44" i="48"/>
  <c r="AHU44" i="48"/>
  <c r="AHT44" i="48"/>
  <c r="AHS44" i="48"/>
  <c r="AHR44" i="48"/>
  <c r="AHQ44" i="48"/>
  <c r="AHP44" i="48"/>
  <c r="AHO44" i="48"/>
  <c r="AHN44" i="48"/>
  <c r="AHM44" i="48"/>
  <c r="AHL44" i="48"/>
  <c r="AHK44" i="48"/>
  <c r="AHJ44" i="48"/>
  <c r="AHI44" i="48"/>
  <c r="AHH44" i="48"/>
  <c r="AHG44" i="48"/>
  <c r="AHF44" i="48"/>
  <c r="AHE44" i="48"/>
  <c r="AHD44" i="48"/>
  <c r="AHC44" i="48"/>
  <c r="AHB44" i="48"/>
  <c r="AHA44" i="48"/>
  <c r="AGZ44" i="48"/>
  <c r="AGY44" i="48"/>
  <c r="AGX44" i="48"/>
  <c r="AGW44" i="48"/>
  <c r="AGV44" i="48"/>
  <c r="AGU44" i="48"/>
  <c r="AGT44" i="48"/>
  <c r="AGS44" i="48"/>
  <c r="AGR44" i="48"/>
  <c r="AGQ44" i="48"/>
  <c r="AGP44" i="48"/>
  <c r="AGO44" i="48"/>
  <c r="AGN44" i="48"/>
  <c r="AGM44" i="48"/>
  <c r="AGL44" i="48"/>
  <c r="AGK44" i="48"/>
  <c r="AGJ44" i="48"/>
  <c r="AGI44" i="48"/>
  <c r="AGH44" i="48"/>
  <c r="AGG44" i="48"/>
  <c r="AGF44" i="48"/>
  <c r="AGE44" i="48"/>
  <c r="AGD44" i="48"/>
  <c r="AGC44" i="48"/>
  <c r="AGB44" i="48"/>
  <c r="AGA44" i="48"/>
  <c r="AFZ44" i="48"/>
  <c r="AFY44" i="48"/>
  <c r="AFX44" i="48"/>
  <c r="AFW44" i="48"/>
  <c r="AFV44" i="48"/>
  <c r="AFU44" i="48"/>
  <c r="AFT44" i="48"/>
  <c r="AFS44" i="48"/>
  <c r="AFR44" i="48"/>
  <c r="AFQ44" i="48"/>
  <c r="AFP44" i="48"/>
  <c r="AFO44" i="48"/>
  <c r="AFN44" i="48"/>
  <c r="AFM44" i="48"/>
  <c r="AFL44" i="48"/>
  <c r="AFK44" i="48"/>
  <c r="AFJ44" i="48"/>
  <c r="AFI44" i="48"/>
  <c r="AFH44" i="48"/>
  <c r="AFG44" i="48"/>
  <c r="AFF44" i="48"/>
  <c r="AFE44" i="48"/>
  <c r="AFD44" i="48"/>
  <c r="AFC44" i="48"/>
  <c r="AFB44" i="48"/>
  <c r="AFA44" i="48"/>
  <c r="AEZ44" i="48"/>
  <c r="AEY44" i="48"/>
  <c r="AEX44" i="48"/>
  <c r="AEW44" i="48"/>
  <c r="AEV44" i="48"/>
  <c r="AEU44" i="48"/>
  <c r="AET44" i="48"/>
  <c r="AES44" i="48"/>
  <c r="AER44" i="48"/>
  <c r="AEQ44" i="48"/>
  <c r="AEP44" i="48"/>
  <c r="AEO44" i="48"/>
  <c r="AEN44" i="48"/>
  <c r="AEM44" i="48"/>
  <c r="AEL44" i="48"/>
  <c r="AEK44" i="48"/>
  <c r="AEJ44" i="48"/>
  <c r="AEI44" i="48"/>
  <c r="AEH44" i="48"/>
  <c r="AEG44" i="48"/>
  <c r="AEF44" i="48"/>
  <c r="AEE44" i="48"/>
  <c r="AED44" i="48"/>
  <c r="AEC44" i="48"/>
  <c r="AEB44" i="48"/>
  <c r="AEA44" i="48"/>
  <c r="ADZ44" i="48"/>
  <c r="ADY44" i="48"/>
  <c r="ADX44" i="48"/>
  <c r="ADW44" i="48"/>
  <c r="ADV44" i="48"/>
  <c r="ADU44" i="48"/>
  <c r="ADT44" i="48"/>
  <c r="ADS44" i="48"/>
  <c r="ADR44" i="48"/>
  <c r="ADQ44" i="48"/>
  <c r="ADP44" i="48"/>
  <c r="ADO44" i="48"/>
  <c r="ADN44" i="48"/>
  <c r="ADM44" i="48"/>
  <c r="ADL44" i="48"/>
  <c r="ADK44" i="48"/>
  <c r="ADJ44" i="48"/>
  <c r="ADI44" i="48"/>
  <c r="ADH44" i="48"/>
  <c r="ADG44" i="48"/>
  <c r="ADF44" i="48"/>
  <c r="ADE44" i="48"/>
  <c r="ADD44" i="48"/>
  <c r="ADC44" i="48"/>
  <c r="ADB44" i="48"/>
  <c r="ADA44" i="48"/>
  <c r="ACZ44" i="48"/>
  <c r="ACY44" i="48"/>
  <c r="ACX44" i="48"/>
  <c r="ACW44" i="48"/>
  <c r="ACV44" i="48"/>
  <c r="ACU44" i="48"/>
  <c r="ACT44" i="48"/>
  <c r="ACS44" i="48"/>
  <c r="ACR44" i="48"/>
  <c r="ACQ44" i="48"/>
  <c r="ACP44" i="48"/>
  <c r="ACO44" i="48"/>
  <c r="ACN44" i="48"/>
  <c r="ACM44" i="48"/>
  <c r="ACL44" i="48"/>
  <c r="ACK44" i="48"/>
  <c r="ACJ44" i="48"/>
  <c r="ACI44" i="48"/>
  <c r="ACH44" i="48"/>
  <c r="ACG44" i="48"/>
  <c r="ACF44" i="48"/>
  <c r="ACE44" i="48"/>
  <c r="ACD44" i="48"/>
  <c r="ACC44" i="48"/>
  <c r="ACB44" i="48"/>
  <c r="ACA44" i="48"/>
  <c r="ABZ44" i="48"/>
  <c r="ABY44" i="48"/>
  <c r="ABX44" i="48"/>
  <c r="ABW44" i="48"/>
  <c r="ABV44" i="48"/>
  <c r="ABU44" i="48"/>
  <c r="ABT44" i="48"/>
  <c r="ABS44" i="48"/>
  <c r="ABR44" i="48"/>
  <c r="ABQ44" i="48"/>
  <c r="ABP44" i="48"/>
  <c r="ABO44" i="48"/>
  <c r="ABN44" i="48"/>
  <c r="ABM44" i="48"/>
  <c r="ABL44" i="48"/>
  <c r="ABK44" i="48"/>
  <c r="ABJ44" i="48"/>
  <c r="ABI44" i="48"/>
  <c r="ABH44" i="48"/>
  <c r="ABG44" i="48"/>
  <c r="ABF44" i="48"/>
  <c r="ABE44" i="48"/>
  <c r="ABD44" i="48"/>
  <c r="ABC44" i="48"/>
  <c r="ABB44" i="48"/>
  <c r="ABA44" i="48"/>
  <c r="AAZ44" i="48"/>
  <c r="AAY44" i="48"/>
  <c r="AAX44" i="48"/>
  <c r="AAW44" i="48"/>
  <c r="AAV44" i="48"/>
  <c r="AAU44" i="48"/>
  <c r="AAT44" i="48"/>
  <c r="AAS44" i="48"/>
  <c r="AAR44" i="48"/>
  <c r="AAQ44" i="48"/>
  <c r="AAP44" i="48"/>
  <c r="AAO44" i="48"/>
  <c r="AAN44" i="48"/>
  <c r="AAM44" i="48"/>
  <c r="AAL44" i="48"/>
  <c r="AAK44" i="48"/>
  <c r="AAJ44" i="48"/>
  <c r="AAI44" i="48"/>
  <c r="AAH44" i="48"/>
  <c r="AAG44" i="48"/>
  <c r="AAF44" i="48"/>
  <c r="AAE44" i="48"/>
  <c r="AAD44" i="48"/>
  <c r="AAC44" i="48"/>
  <c r="AAB44" i="48"/>
  <c r="AAA44" i="48"/>
  <c r="ZZ44" i="48"/>
  <c r="ZY44" i="48"/>
  <c r="ZX44" i="48"/>
  <c r="ZW44" i="48"/>
  <c r="ZV44" i="48"/>
  <c r="ZU44" i="48"/>
  <c r="ZT44" i="48"/>
  <c r="ZS44" i="48"/>
  <c r="ZR44" i="48"/>
  <c r="ZQ44" i="48"/>
  <c r="ZP44" i="48"/>
  <c r="ZO44" i="48"/>
  <c r="ZN44" i="48"/>
  <c r="ZM44" i="48"/>
  <c r="ZL44" i="48"/>
  <c r="ZK44" i="48"/>
  <c r="ZJ44" i="48"/>
  <c r="ZI44" i="48"/>
  <c r="ZH44" i="48"/>
  <c r="ZG44" i="48"/>
  <c r="ZF44" i="48"/>
  <c r="ZE44" i="48"/>
  <c r="ZD44" i="48"/>
  <c r="ZC44" i="48"/>
  <c r="ZB44" i="48"/>
  <c r="ZA44" i="48"/>
  <c r="YZ44" i="48"/>
  <c r="YY44" i="48"/>
  <c r="YX44" i="48"/>
  <c r="YW44" i="48"/>
  <c r="YV44" i="48"/>
  <c r="YU44" i="48"/>
  <c r="YT44" i="48"/>
  <c r="YS44" i="48"/>
  <c r="YR44" i="48"/>
  <c r="YQ44" i="48"/>
  <c r="YP44" i="48"/>
  <c r="YO44" i="48"/>
  <c r="YN44" i="48"/>
  <c r="YM44" i="48"/>
  <c r="YL44" i="48"/>
  <c r="YK44" i="48"/>
  <c r="YJ44" i="48"/>
  <c r="YI44" i="48"/>
  <c r="YH44" i="48"/>
  <c r="YG44" i="48"/>
  <c r="YF44" i="48"/>
  <c r="YE44" i="48"/>
  <c r="YD44" i="48"/>
  <c r="YC44" i="48"/>
  <c r="YB44" i="48"/>
  <c r="YA44" i="48"/>
  <c r="XZ44" i="48"/>
  <c r="XY44" i="48"/>
  <c r="XX44" i="48"/>
  <c r="XW44" i="48"/>
  <c r="XV44" i="48"/>
  <c r="XU44" i="48"/>
  <c r="XT44" i="48"/>
  <c r="XS44" i="48"/>
  <c r="XR44" i="48"/>
  <c r="XQ44" i="48"/>
  <c r="XP44" i="48"/>
  <c r="XO44" i="48"/>
  <c r="XN44" i="48"/>
  <c r="XM44" i="48"/>
  <c r="XL44" i="48"/>
  <c r="XK44" i="48"/>
  <c r="XJ44" i="48"/>
  <c r="XI44" i="48"/>
  <c r="XH44" i="48"/>
  <c r="XG44" i="48"/>
  <c r="XF44" i="48"/>
  <c r="XE44" i="48"/>
  <c r="XD44" i="48"/>
  <c r="XC44" i="48"/>
  <c r="XB44" i="48"/>
  <c r="XA44" i="48"/>
  <c r="WZ44" i="48"/>
  <c r="WY44" i="48"/>
  <c r="WX44" i="48"/>
  <c r="WW44" i="48"/>
  <c r="WV44" i="48"/>
  <c r="WU44" i="48"/>
  <c r="WT44" i="48"/>
  <c r="WS44" i="48"/>
  <c r="WR44" i="48"/>
  <c r="WQ44" i="48"/>
  <c r="WP44" i="48"/>
  <c r="WO44" i="48"/>
  <c r="WN44" i="48"/>
  <c r="WM44" i="48"/>
  <c r="WL44" i="48"/>
  <c r="WK44" i="48"/>
  <c r="WJ44" i="48"/>
  <c r="WI44" i="48"/>
  <c r="WH44" i="48"/>
  <c r="WG44" i="48"/>
  <c r="WF44" i="48"/>
  <c r="WE44" i="48"/>
  <c r="WD44" i="48"/>
  <c r="WC44" i="48"/>
  <c r="WB44" i="48"/>
  <c r="WA44" i="48"/>
  <c r="VZ44" i="48"/>
  <c r="VY44" i="48"/>
  <c r="VX44" i="48"/>
  <c r="VW44" i="48"/>
  <c r="VV44" i="48"/>
  <c r="VU44" i="48"/>
  <c r="VT44" i="48"/>
  <c r="VS44" i="48"/>
  <c r="VR44" i="48"/>
  <c r="VQ44" i="48"/>
  <c r="VP44" i="48"/>
  <c r="VO44" i="48"/>
  <c r="VN44" i="48"/>
  <c r="VM44" i="48"/>
  <c r="VL44" i="48"/>
  <c r="VK44" i="48"/>
  <c r="VJ44" i="48"/>
  <c r="VI44" i="48"/>
  <c r="VH44" i="48"/>
  <c r="VG44" i="48"/>
  <c r="VF44" i="48"/>
  <c r="VE44" i="48"/>
  <c r="VD44" i="48"/>
  <c r="VC44" i="48"/>
  <c r="VB44" i="48"/>
  <c r="VA44" i="48"/>
  <c r="UZ44" i="48"/>
  <c r="UY44" i="48"/>
  <c r="UX44" i="48"/>
  <c r="UW44" i="48"/>
  <c r="UV44" i="48"/>
  <c r="UU44" i="48"/>
  <c r="UT44" i="48"/>
  <c r="US44" i="48"/>
  <c r="UR44" i="48"/>
  <c r="UQ44" i="48"/>
  <c r="UP44" i="48"/>
  <c r="UO44" i="48"/>
  <c r="UN44" i="48"/>
  <c r="UM44" i="48"/>
  <c r="UL44" i="48"/>
  <c r="UK44" i="48"/>
  <c r="UJ44" i="48"/>
  <c r="UI44" i="48"/>
  <c r="UH44" i="48"/>
  <c r="UG44" i="48"/>
  <c r="UF44" i="48"/>
  <c r="UE44" i="48"/>
  <c r="UD44" i="48"/>
  <c r="UC44" i="48"/>
  <c r="UB44" i="48"/>
  <c r="UA44" i="48"/>
  <c r="TZ44" i="48"/>
  <c r="TY44" i="48"/>
  <c r="TX44" i="48"/>
  <c r="TW44" i="48"/>
  <c r="TV44" i="48"/>
  <c r="TU44" i="48"/>
  <c r="TT44" i="48"/>
  <c r="TS44" i="48"/>
  <c r="TR44" i="48"/>
  <c r="TQ44" i="48"/>
  <c r="TP44" i="48"/>
  <c r="TO44" i="48"/>
  <c r="TN44" i="48"/>
  <c r="TM44" i="48"/>
  <c r="TL44" i="48"/>
  <c r="TK44" i="48"/>
  <c r="TJ44" i="48"/>
  <c r="TI44" i="48"/>
  <c r="TH44" i="48"/>
  <c r="TG44" i="48"/>
  <c r="TF44" i="48"/>
  <c r="TE44" i="48"/>
  <c r="TD44" i="48"/>
  <c r="TC44" i="48"/>
  <c r="TB44" i="48"/>
  <c r="TA44" i="48"/>
  <c r="SZ44" i="48"/>
  <c r="SY44" i="48"/>
  <c r="SX44" i="48"/>
  <c r="SW44" i="48"/>
  <c r="SV44" i="48"/>
  <c r="SU44" i="48"/>
  <c r="ST44" i="48"/>
  <c r="SS44" i="48"/>
  <c r="SR44" i="48"/>
  <c r="SQ44" i="48"/>
  <c r="SP44" i="48"/>
  <c r="SO44" i="48"/>
  <c r="SN44" i="48"/>
  <c r="SM44" i="48"/>
  <c r="SL44" i="48"/>
  <c r="SK44" i="48"/>
  <c r="SJ44" i="48"/>
  <c r="SI44" i="48"/>
  <c r="SH44" i="48"/>
  <c r="SG44" i="48"/>
  <c r="SF44" i="48"/>
  <c r="SE44" i="48"/>
  <c r="SD44" i="48"/>
  <c r="SC44" i="48"/>
  <c r="SB44" i="48"/>
  <c r="SA44" i="48"/>
  <c r="RZ44" i="48"/>
  <c r="RY44" i="48"/>
  <c r="RX44" i="48"/>
  <c r="RW44" i="48"/>
  <c r="RV44" i="48"/>
  <c r="RU44" i="48"/>
  <c r="RT44" i="48"/>
  <c r="RS44" i="48"/>
  <c r="RR44" i="48"/>
  <c r="RQ44" i="48"/>
  <c r="RP44" i="48"/>
  <c r="RO44" i="48"/>
  <c r="RN44" i="48"/>
  <c r="RM44" i="48"/>
  <c r="RL44" i="48"/>
  <c r="RK44" i="48"/>
  <c r="RJ44" i="48"/>
  <c r="RI44" i="48"/>
  <c r="RH44" i="48"/>
  <c r="RG44" i="48"/>
  <c r="RF44" i="48"/>
  <c r="RE44" i="48"/>
  <c r="RD44" i="48"/>
  <c r="RC44" i="48"/>
  <c r="RB44" i="48"/>
  <c r="RA44" i="48"/>
  <c r="QZ44" i="48"/>
  <c r="QY44" i="48"/>
  <c r="QX44" i="48"/>
  <c r="QW44" i="48"/>
  <c r="QV44" i="48"/>
  <c r="QU44" i="48"/>
  <c r="QT44" i="48"/>
  <c r="QS44" i="48"/>
  <c r="QR44" i="48"/>
  <c r="QQ44" i="48"/>
  <c r="QP44" i="48"/>
  <c r="QO44" i="48"/>
  <c r="QN44" i="48"/>
  <c r="QM44" i="48"/>
  <c r="QL44" i="48"/>
  <c r="QK44" i="48"/>
  <c r="QJ44" i="48"/>
  <c r="QI44" i="48"/>
  <c r="QH44" i="48"/>
  <c r="QG44" i="48"/>
  <c r="QF44" i="48"/>
  <c r="QE44" i="48"/>
  <c r="QD44" i="48"/>
  <c r="QC44" i="48"/>
  <c r="QB44" i="48"/>
  <c r="QA44" i="48"/>
  <c r="PZ44" i="48"/>
  <c r="PY44" i="48"/>
  <c r="PX44" i="48"/>
  <c r="PW44" i="48"/>
  <c r="PV44" i="48"/>
  <c r="PU44" i="48"/>
  <c r="PT44" i="48"/>
  <c r="PS44" i="48"/>
  <c r="PR44" i="48"/>
  <c r="PQ44" i="48"/>
  <c r="PP44" i="48"/>
  <c r="PO44" i="48"/>
  <c r="PN44" i="48"/>
  <c r="PM44" i="48"/>
  <c r="PL44" i="48"/>
  <c r="PK44" i="48"/>
  <c r="PJ44" i="48"/>
  <c r="PI44" i="48"/>
  <c r="PH44" i="48"/>
  <c r="PG44" i="48"/>
  <c r="PF44" i="48"/>
  <c r="PE44" i="48"/>
  <c r="PD44" i="48"/>
  <c r="PC44" i="48"/>
  <c r="PB44" i="48"/>
  <c r="PA44" i="48"/>
  <c r="OZ44" i="48"/>
  <c r="OY44" i="48"/>
  <c r="OX44" i="48"/>
  <c r="OW44" i="48"/>
  <c r="OV44" i="48"/>
  <c r="OU44" i="48"/>
  <c r="OT44" i="48"/>
  <c r="OS44" i="48"/>
  <c r="OR44" i="48"/>
  <c r="OQ44" i="48"/>
  <c r="OP44" i="48"/>
  <c r="OO44" i="48"/>
  <c r="ON44" i="48"/>
  <c r="OM44" i="48"/>
  <c r="OL44" i="48"/>
  <c r="OK44" i="48"/>
  <c r="OJ44" i="48"/>
  <c r="OI44" i="48"/>
  <c r="OH44" i="48"/>
  <c r="OG44" i="48"/>
  <c r="OF44" i="48"/>
  <c r="OE44" i="48"/>
  <c r="OD44" i="48"/>
  <c r="OC44" i="48"/>
  <c r="OB44" i="48"/>
  <c r="OA44" i="48"/>
  <c r="NZ44" i="48"/>
  <c r="NY44" i="48"/>
  <c r="NX44" i="48"/>
  <c r="NW44" i="48"/>
  <c r="NV44" i="48"/>
  <c r="NU44" i="48"/>
  <c r="NT44" i="48"/>
  <c r="NS44" i="48"/>
  <c r="NR44" i="48"/>
  <c r="NQ44" i="48"/>
  <c r="NP44" i="48"/>
  <c r="NO44" i="48"/>
  <c r="NN44" i="48"/>
  <c r="NM44" i="48"/>
  <c r="NL44" i="48"/>
  <c r="NK44" i="48"/>
  <c r="NJ44" i="48"/>
  <c r="NI44" i="48"/>
  <c r="NH44" i="48"/>
  <c r="NG44" i="48"/>
  <c r="NF44" i="48"/>
  <c r="NE44" i="48"/>
  <c r="ND44" i="48"/>
  <c r="NC44" i="48"/>
  <c r="NB44" i="48"/>
  <c r="NA44" i="48"/>
  <c r="MZ44" i="48"/>
  <c r="MY44" i="48"/>
  <c r="MX44" i="48"/>
  <c r="MW44" i="48"/>
  <c r="MV44" i="48"/>
  <c r="MU44" i="48"/>
  <c r="MT44" i="48"/>
  <c r="MS44" i="48"/>
  <c r="MR44" i="48"/>
  <c r="MQ44" i="48"/>
  <c r="MP44" i="48"/>
  <c r="MO44" i="48"/>
  <c r="MN44" i="48"/>
  <c r="MM44" i="48"/>
  <c r="ML44" i="48"/>
  <c r="MK44" i="48"/>
  <c r="MJ44" i="48"/>
  <c r="MI44" i="48"/>
  <c r="MH44" i="48"/>
  <c r="MG44" i="48"/>
  <c r="MF44" i="48"/>
  <c r="ME44" i="48"/>
  <c r="MD44" i="48"/>
  <c r="MC44" i="48"/>
  <c r="MB44" i="48"/>
  <c r="MA44" i="48"/>
  <c r="LZ44" i="48"/>
  <c r="LY44" i="48"/>
  <c r="LX44" i="48"/>
  <c r="LW44" i="48"/>
  <c r="LV44" i="48"/>
  <c r="LU44" i="48"/>
  <c r="LT44" i="48"/>
  <c r="LS44" i="48"/>
  <c r="LR44" i="48"/>
  <c r="LQ44" i="48"/>
  <c r="LP44" i="48"/>
  <c r="LO44" i="48"/>
  <c r="LN44" i="48"/>
  <c r="LM44" i="48"/>
  <c r="LL44" i="48"/>
  <c r="LK44" i="48"/>
  <c r="LJ44" i="48"/>
  <c r="LI44" i="48"/>
  <c r="LH44" i="48"/>
  <c r="LG44" i="48"/>
  <c r="LF44" i="48"/>
  <c r="LE44" i="48"/>
  <c r="LD44" i="48"/>
  <c r="LC44" i="48"/>
  <c r="LB44" i="48"/>
  <c r="LA44" i="48"/>
  <c r="KZ44" i="48"/>
  <c r="KY44" i="48"/>
  <c r="KX44" i="48"/>
  <c r="KW44" i="48"/>
  <c r="KV44" i="48"/>
  <c r="KU44" i="48"/>
  <c r="KT44" i="48"/>
  <c r="KS44" i="48"/>
  <c r="KR44" i="48"/>
  <c r="KQ44" i="48"/>
  <c r="KP44" i="48"/>
  <c r="KO44" i="48"/>
  <c r="KN44" i="48"/>
  <c r="KM44" i="48"/>
  <c r="KL44" i="48"/>
  <c r="KK44" i="48"/>
  <c r="KJ44" i="48"/>
  <c r="KI44" i="48"/>
  <c r="KH44" i="48"/>
  <c r="KG44" i="48"/>
  <c r="KF44" i="48"/>
  <c r="KE44" i="48"/>
  <c r="KD44" i="48"/>
  <c r="KC44" i="48"/>
  <c r="KB44" i="48"/>
  <c r="KA44" i="48"/>
  <c r="JZ44" i="48"/>
  <c r="JY44" i="48"/>
  <c r="JX44" i="48"/>
  <c r="JW44" i="48"/>
  <c r="JV44" i="48"/>
  <c r="JU44" i="48"/>
  <c r="JT44" i="48"/>
  <c r="JS44" i="48"/>
  <c r="JR44" i="48"/>
  <c r="JQ44" i="48"/>
  <c r="JP44" i="48"/>
  <c r="JO44" i="48"/>
  <c r="JN44" i="48"/>
  <c r="JM44" i="48"/>
  <c r="JL44" i="48"/>
  <c r="JK44" i="48"/>
  <c r="JJ44" i="48"/>
  <c r="JI44" i="48"/>
  <c r="JH44" i="48"/>
  <c r="JG44" i="48"/>
  <c r="JF44" i="48"/>
  <c r="JE44" i="48"/>
  <c r="JD44" i="48"/>
  <c r="JC44" i="48"/>
  <c r="JB44" i="48"/>
  <c r="JA44" i="48"/>
  <c r="IZ44" i="48"/>
  <c r="IY44" i="48"/>
  <c r="IX44" i="48"/>
  <c r="IW44" i="48"/>
  <c r="IV44" i="48"/>
  <c r="IU44" i="48"/>
  <c r="IT44" i="48"/>
  <c r="IS44" i="48"/>
  <c r="IR44" i="48"/>
  <c r="IQ44" i="48"/>
  <c r="IP44" i="48"/>
  <c r="IO44" i="48"/>
  <c r="IN44" i="48"/>
  <c r="IM44" i="48"/>
  <c r="IL44" i="48"/>
  <c r="IK44" i="48"/>
  <c r="IJ44" i="48"/>
  <c r="II44" i="48"/>
  <c r="IH44" i="48"/>
  <c r="IG44" i="48"/>
  <c r="IF44" i="48"/>
  <c r="IE44" i="48"/>
  <c r="ID44" i="48"/>
  <c r="IC44" i="48"/>
  <c r="IB44" i="48"/>
  <c r="IA44" i="48"/>
  <c r="HZ44" i="48"/>
  <c r="HY44" i="48"/>
  <c r="HX44" i="48"/>
  <c r="HW44" i="48"/>
  <c r="HV44" i="48"/>
  <c r="HU44" i="48"/>
  <c r="HT44" i="48"/>
  <c r="HS44" i="48"/>
  <c r="HR44" i="48"/>
  <c r="HQ44" i="48"/>
  <c r="HP44" i="48"/>
  <c r="HO44" i="48"/>
  <c r="HN44" i="48"/>
  <c r="HM44" i="48"/>
  <c r="HL44" i="48"/>
  <c r="HK44" i="48"/>
  <c r="HJ44" i="48"/>
  <c r="HI44" i="48"/>
  <c r="HH44" i="48"/>
  <c r="HG44" i="48"/>
  <c r="HF44" i="48"/>
  <c r="HE44" i="48"/>
  <c r="HD44" i="48"/>
  <c r="HC44" i="48"/>
  <c r="HB44" i="48"/>
  <c r="HA44" i="48"/>
  <c r="GZ44" i="48"/>
  <c r="GY44" i="48"/>
  <c r="GX44" i="48"/>
  <c r="GW44" i="48"/>
  <c r="GV44" i="48"/>
  <c r="GU44" i="48"/>
  <c r="GT44" i="48"/>
  <c r="GS44" i="48"/>
  <c r="GR44" i="48"/>
  <c r="GQ44" i="48"/>
  <c r="GP44" i="48"/>
  <c r="GO44" i="48"/>
  <c r="GN44" i="48"/>
  <c r="GM44" i="48"/>
  <c r="GL44" i="48"/>
  <c r="GK44" i="48"/>
  <c r="GJ44" i="48"/>
  <c r="GI44" i="48"/>
  <c r="GH44" i="48"/>
  <c r="GG44" i="48"/>
  <c r="GF44" i="48"/>
  <c r="GE44" i="48"/>
  <c r="GD44" i="48"/>
  <c r="GC44" i="48"/>
  <c r="GB44" i="48"/>
  <c r="GA44" i="48"/>
  <c r="FZ44" i="48"/>
  <c r="FY44" i="48"/>
  <c r="FX44" i="48"/>
  <c r="FW44" i="48"/>
  <c r="FV44" i="48"/>
  <c r="FU44" i="48"/>
  <c r="FT44" i="48"/>
  <c r="FS44" i="48"/>
  <c r="FR44" i="48"/>
  <c r="FQ44" i="48"/>
  <c r="FP44" i="48"/>
  <c r="FO44" i="48"/>
  <c r="FN44" i="48"/>
  <c r="FM44" i="48"/>
  <c r="XFD42" i="48"/>
  <c r="XFC42" i="48"/>
  <c r="XFB42" i="48"/>
  <c r="XFA42" i="48"/>
  <c r="XEZ42" i="48"/>
  <c r="XEY42" i="48"/>
  <c r="XEX42" i="48"/>
  <c r="XEW42" i="48"/>
  <c r="XEV42" i="48"/>
  <c r="XEU42" i="48"/>
  <c r="XET42" i="48"/>
  <c r="XES42" i="48"/>
  <c r="XER42" i="48"/>
  <c r="XEQ42" i="48"/>
  <c r="XEP42" i="48"/>
  <c r="XEO42" i="48"/>
  <c r="XEN42" i="48"/>
  <c r="XEM42" i="48"/>
  <c r="XEL42" i="48"/>
  <c r="XEK42" i="48"/>
  <c r="XEJ42" i="48"/>
  <c r="XEI42" i="48"/>
  <c r="XEH42" i="48"/>
  <c r="XEG42" i="48"/>
  <c r="XEF42" i="48"/>
  <c r="XEE42" i="48"/>
  <c r="XED42" i="48"/>
  <c r="XEC42" i="48"/>
  <c r="XEB42" i="48"/>
  <c r="XEA42" i="48"/>
  <c r="XDZ42" i="48"/>
  <c r="XDY42" i="48"/>
  <c r="XDX42" i="48"/>
  <c r="XDW42" i="48"/>
  <c r="XDV42" i="48"/>
  <c r="XDU42" i="48"/>
  <c r="XDT42" i="48"/>
  <c r="XDS42" i="48"/>
  <c r="XDR42" i="48"/>
  <c r="XDQ42" i="48"/>
  <c r="XDP42" i="48"/>
  <c r="XDO42" i="48"/>
  <c r="XDN42" i="48"/>
  <c r="XDM42" i="48"/>
  <c r="XDL42" i="48"/>
  <c r="XDK42" i="48"/>
  <c r="XDJ42" i="48"/>
  <c r="XDI42" i="48"/>
  <c r="XDH42" i="48"/>
  <c r="XDG42" i="48"/>
  <c r="XDF42" i="48"/>
  <c r="XDE42" i="48"/>
  <c r="XDD42" i="48"/>
  <c r="XDC42" i="48"/>
  <c r="XDB42" i="48"/>
  <c r="XDA42" i="48"/>
  <c r="XCZ42" i="48"/>
  <c r="XCY42" i="48"/>
  <c r="XCX42" i="48"/>
  <c r="XCW42" i="48"/>
  <c r="XCV42" i="48"/>
  <c r="XCU42" i="48"/>
  <c r="XCT42" i="48"/>
  <c r="XCS42" i="48"/>
  <c r="XCR42" i="48"/>
  <c r="XCQ42" i="48"/>
  <c r="XCP42" i="48"/>
  <c r="XCO42" i="48"/>
  <c r="XCN42" i="48"/>
  <c r="XCM42" i="48"/>
  <c r="XCL42" i="48"/>
  <c r="XCK42" i="48"/>
  <c r="XCJ42" i="48"/>
  <c r="XCI42" i="48"/>
  <c r="XCH42" i="48"/>
  <c r="XCG42" i="48"/>
  <c r="XCF42" i="48"/>
  <c r="XCE42" i="48"/>
  <c r="XCD42" i="48"/>
  <c r="XCC42" i="48"/>
  <c r="XCB42" i="48"/>
  <c r="XCA42" i="48"/>
  <c r="XBZ42" i="48"/>
  <c r="XBY42" i="48"/>
  <c r="XBX42" i="48"/>
  <c r="XBW42" i="48"/>
  <c r="XBV42" i="48"/>
  <c r="XBU42" i="48"/>
  <c r="XBT42" i="48"/>
  <c r="XBS42" i="48"/>
  <c r="XBR42" i="48"/>
  <c r="XBQ42" i="48"/>
  <c r="XBP42" i="48"/>
  <c r="XBO42" i="48"/>
  <c r="XBN42" i="48"/>
  <c r="XBM42" i="48"/>
  <c r="XBL42" i="48"/>
  <c r="XBK42" i="48"/>
  <c r="XBJ42" i="48"/>
  <c r="XBI42" i="48"/>
  <c r="XBH42" i="48"/>
  <c r="XBG42" i="48"/>
  <c r="XBF42" i="48"/>
  <c r="XBE42" i="48"/>
  <c r="XBD42" i="48"/>
  <c r="XBC42" i="48"/>
  <c r="XBB42" i="48"/>
  <c r="XBA42" i="48"/>
  <c r="XAZ42" i="48"/>
  <c r="XAY42" i="48"/>
  <c r="XAX42" i="48"/>
  <c r="XAW42" i="48"/>
  <c r="XAV42" i="48"/>
  <c r="XAU42" i="48"/>
  <c r="XAT42" i="48"/>
  <c r="XAS42" i="48"/>
  <c r="XAR42" i="48"/>
  <c r="XAQ42" i="48"/>
  <c r="XAP42" i="48"/>
  <c r="XAO42" i="48"/>
  <c r="XAN42" i="48"/>
  <c r="XAM42" i="48"/>
  <c r="XAL42" i="48"/>
  <c r="XAK42" i="48"/>
  <c r="XAJ42" i="48"/>
  <c r="XAI42" i="48"/>
  <c r="XAH42" i="48"/>
  <c r="XAG42" i="48"/>
  <c r="XAF42" i="48"/>
  <c r="XAE42" i="48"/>
  <c r="XAD42" i="48"/>
  <c r="XAC42" i="48"/>
  <c r="XAB42" i="48"/>
  <c r="XAA42" i="48"/>
  <c r="WZZ42" i="48"/>
  <c r="WZY42" i="48"/>
  <c r="WZX42" i="48"/>
  <c r="WZW42" i="48"/>
  <c r="WZV42" i="48"/>
  <c r="WZU42" i="48"/>
  <c r="WZT42" i="48"/>
  <c r="WZS42" i="48"/>
  <c r="WZR42" i="48"/>
  <c r="WZQ42" i="48"/>
  <c r="WZP42" i="48"/>
  <c r="WZO42" i="48"/>
  <c r="WZN42" i="48"/>
  <c r="WZM42" i="48"/>
  <c r="WZL42" i="48"/>
  <c r="WZK42" i="48"/>
  <c r="WZJ42" i="48"/>
  <c r="WZI42" i="48"/>
  <c r="WZH42" i="48"/>
  <c r="WZG42" i="48"/>
  <c r="WZF42" i="48"/>
  <c r="WZE42" i="48"/>
  <c r="WZD42" i="48"/>
  <c r="WZC42" i="48"/>
  <c r="WZB42" i="48"/>
  <c r="WZA42" i="48"/>
  <c r="WYZ42" i="48"/>
  <c r="WYY42" i="48"/>
  <c r="WYX42" i="48"/>
  <c r="WYW42" i="48"/>
  <c r="WYV42" i="48"/>
  <c r="WYU42" i="48"/>
  <c r="WYT42" i="48"/>
  <c r="WYS42" i="48"/>
  <c r="WYR42" i="48"/>
  <c r="WYQ42" i="48"/>
  <c r="WYP42" i="48"/>
  <c r="WYO42" i="48"/>
  <c r="WYN42" i="48"/>
  <c r="WYM42" i="48"/>
  <c r="WYL42" i="48"/>
  <c r="WYK42" i="48"/>
  <c r="WYJ42" i="48"/>
  <c r="WYI42" i="48"/>
  <c r="WYH42" i="48"/>
  <c r="WYG42" i="48"/>
  <c r="WYF42" i="48"/>
  <c r="WYE42" i="48"/>
  <c r="WYD42" i="48"/>
  <c r="WYC42" i="48"/>
  <c r="WYB42" i="48"/>
  <c r="WYA42" i="48"/>
  <c r="WXZ42" i="48"/>
  <c r="WXY42" i="48"/>
  <c r="WXX42" i="48"/>
  <c r="WXW42" i="48"/>
  <c r="WXV42" i="48"/>
  <c r="WXU42" i="48"/>
  <c r="WXT42" i="48"/>
  <c r="WXS42" i="48"/>
  <c r="WXR42" i="48"/>
  <c r="WXQ42" i="48"/>
  <c r="WXP42" i="48"/>
  <c r="WXO42" i="48"/>
  <c r="WXN42" i="48"/>
  <c r="WXM42" i="48"/>
  <c r="WXL42" i="48"/>
  <c r="WXK42" i="48"/>
  <c r="WXJ42" i="48"/>
  <c r="WXI42" i="48"/>
  <c r="WXH42" i="48"/>
  <c r="WXG42" i="48"/>
  <c r="WXF42" i="48"/>
  <c r="WXE42" i="48"/>
  <c r="WXD42" i="48"/>
  <c r="WXC42" i="48"/>
  <c r="WXB42" i="48"/>
  <c r="WXA42" i="48"/>
  <c r="WWZ42" i="48"/>
  <c r="WWY42" i="48"/>
  <c r="WWX42" i="48"/>
  <c r="WWW42" i="48"/>
  <c r="WWV42" i="48"/>
  <c r="WWU42" i="48"/>
  <c r="WWT42" i="48"/>
  <c r="WWS42" i="48"/>
  <c r="WWR42" i="48"/>
  <c r="WWQ42" i="48"/>
  <c r="WWP42" i="48"/>
  <c r="WWO42" i="48"/>
  <c r="WWN42" i="48"/>
  <c r="WWM42" i="48"/>
  <c r="WWL42" i="48"/>
  <c r="WWK42" i="48"/>
  <c r="WWJ42" i="48"/>
  <c r="WWI42" i="48"/>
  <c r="WWH42" i="48"/>
  <c r="WWG42" i="48"/>
  <c r="WWF42" i="48"/>
  <c r="WWE42" i="48"/>
  <c r="WWD42" i="48"/>
  <c r="WWC42" i="48"/>
  <c r="WWB42" i="48"/>
  <c r="WWA42" i="48"/>
  <c r="WVZ42" i="48"/>
  <c r="WVY42" i="48"/>
  <c r="WVX42" i="48"/>
  <c r="WVW42" i="48"/>
  <c r="WVV42" i="48"/>
  <c r="WVU42" i="48"/>
  <c r="WVT42" i="48"/>
  <c r="WVS42" i="48"/>
  <c r="WVR42" i="48"/>
  <c r="WVQ42" i="48"/>
  <c r="WVP42" i="48"/>
  <c r="WVO42" i="48"/>
  <c r="WVN42" i="48"/>
  <c r="WVM42" i="48"/>
  <c r="WVL42" i="48"/>
  <c r="WVK42" i="48"/>
  <c r="WVJ42" i="48"/>
  <c r="WVI42" i="48"/>
  <c r="WVH42" i="48"/>
  <c r="WVG42" i="48"/>
  <c r="WVF42" i="48"/>
  <c r="WVE42" i="48"/>
  <c r="WVD42" i="48"/>
  <c r="WVC42" i="48"/>
  <c r="WVB42" i="48"/>
  <c r="WVA42" i="48"/>
  <c r="WUZ42" i="48"/>
  <c r="WUY42" i="48"/>
  <c r="WUX42" i="48"/>
  <c r="WUW42" i="48"/>
  <c r="WUV42" i="48"/>
  <c r="WUU42" i="48"/>
  <c r="WUT42" i="48"/>
  <c r="WUS42" i="48"/>
  <c r="WUR42" i="48"/>
  <c r="WUQ42" i="48"/>
  <c r="WUP42" i="48"/>
  <c r="WUO42" i="48"/>
  <c r="WUN42" i="48"/>
  <c r="WUM42" i="48"/>
  <c r="WUL42" i="48"/>
  <c r="WUK42" i="48"/>
  <c r="WUJ42" i="48"/>
  <c r="WUI42" i="48"/>
  <c r="WUH42" i="48"/>
  <c r="WUG42" i="48"/>
  <c r="WUF42" i="48"/>
  <c r="WUE42" i="48"/>
  <c r="WUD42" i="48"/>
  <c r="WUC42" i="48"/>
  <c r="WUB42" i="48"/>
  <c r="WUA42" i="48"/>
  <c r="WTZ42" i="48"/>
  <c r="WTY42" i="48"/>
  <c r="WTX42" i="48"/>
  <c r="WTW42" i="48"/>
  <c r="WTV42" i="48"/>
  <c r="WTU42" i="48"/>
  <c r="WTT42" i="48"/>
  <c r="WTS42" i="48"/>
  <c r="WTR42" i="48"/>
  <c r="WTQ42" i="48"/>
  <c r="WTP42" i="48"/>
  <c r="WTO42" i="48"/>
  <c r="WTN42" i="48"/>
  <c r="WTM42" i="48"/>
  <c r="WTL42" i="48"/>
  <c r="WTK42" i="48"/>
  <c r="WTJ42" i="48"/>
  <c r="WTI42" i="48"/>
  <c r="WTH42" i="48"/>
  <c r="WTG42" i="48"/>
  <c r="WTF42" i="48"/>
  <c r="WTE42" i="48"/>
  <c r="WTD42" i="48"/>
  <c r="WTC42" i="48"/>
  <c r="WTB42" i="48"/>
  <c r="WTA42" i="48"/>
  <c r="WSZ42" i="48"/>
  <c r="WSY42" i="48"/>
  <c r="WSX42" i="48"/>
  <c r="WSW42" i="48"/>
  <c r="WSV42" i="48"/>
  <c r="WSU42" i="48"/>
  <c r="WST42" i="48"/>
  <c r="WSS42" i="48"/>
  <c r="WSR42" i="48"/>
  <c r="WSQ42" i="48"/>
  <c r="WSP42" i="48"/>
  <c r="WSO42" i="48"/>
  <c r="WSN42" i="48"/>
  <c r="WSM42" i="48"/>
  <c r="WSL42" i="48"/>
  <c r="WSK42" i="48"/>
  <c r="WSJ42" i="48"/>
  <c r="WSI42" i="48"/>
  <c r="WSH42" i="48"/>
  <c r="WSG42" i="48"/>
  <c r="WSF42" i="48"/>
  <c r="WSE42" i="48"/>
  <c r="WSD42" i="48"/>
  <c r="WSC42" i="48"/>
  <c r="WSB42" i="48"/>
  <c r="WSA42" i="48"/>
  <c r="WRZ42" i="48"/>
  <c r="WRY42" i="48"/>
  <c r="WRX42" i="48"/>
  <c r="WRW42" i="48"/>
  <c r="WRV42" i="48"/>
  <c r="WRU42" i="48"/>
  <c r="WRT42" i="48"/>
  <c r="WRS42" i="48"/>
  <c r="WRR42" i="48"/>
  <c r="WRQ42" i="48"/>
  <c r="WRP42" i="48"/>
  <c r="WRO42" i="48"/>
  <c r="WRN42" i="48"/>
  <c r="WRM42" i="48"/>
  <c r="WRL42" i="48"/>
  <c r="WRK42" i="48"/>
  <c r="WRJ42" i="48"/>
  <c r="WRI42" i="48"/>
  <c r="WRH42" i="48"/>
  <c r="WRG42" i="48"/>
  <c r="WRF42" i="48"/>
  <c r="WRE42" i="48"/>
  <c r="WRD42" i="48"/>
  <c r="WRC42" i="48"/>
  <c r="WRB42" i="48"/>
  <c r="WRA42" i="48"/>
  <c r="WQZ42" i="48"/>
  <c r="WQY42" i="48"/>
  <c r="WQX42" i="48"/>
  <c r="WQW42" i="48"/>
  <c r="WQV42" i="48"/>
  <c r="WQU42" i="48"/>
  <c r="WQT42" i="48"/>
  <c r="WQS42" i="48"/>
  <c r="WQR42" i="48"/>
  <c r="WQQ42" i="48"/>
  <c r="WQP42" i="48"/>
  <c r="WQO42" i="48"/>
  <c r="WQN42" i="48"/>
  <c r="WQM42" i="48"/>
  <c r="WQL42" i="48"/>
  <c r="WQK42" i="48"/>
  <c r="WQJ42" i="48"/>
  <c r="WQI42" i="48"/>
  <c r="WQH42" i="48"/>
  <c r="WQG42" i="48"/>
  <c r="WQF42" i="48"/>
  <c r="WQE42" i="48"/>
  <c r="WQD42" i="48"/>
  <c r="WQC42" i="48"/>
  <c r="WQB42" i="48"/>
  <c r="WQA42" i="48"/>
  <c r="WPZ42" i="48"/>
  <c r="WPY42" i="48"/>
  <c r="WPX42" i="48"/>
  <c r="WPW42" i="48"/>
  <c r="WPV42" i="48"/>
  <c r="WPU42" i="48"/>
  <c r="WPT42" i="48"/>
  <c r="WPS42" i="48"/>
  <c r="WPR42" i="48"/>
  <c r="WPQ42" i="48"/>
  <c r="WPP42" i="48"/>
  <c r="WPO42" i="48"/>
  <c r="WPN42" i="48"/>
  <c r="WPM42" i="48"/>
  <c r="WPL42" i="48"/>
  <c r="WPK42" i="48"/>
  <c r="WPJ42" i="48"/>
  <c r="WPI42" i="48"/>
  <c r="WPH42" i="48"/>
  <c r="WPG42" i="48"/>
  <c r="WPF42" i="48"/>
  <c r="WPE42" i="48"/>
  <c r="WPD42" i="48"/>
  <c r="WPC42" i="48"/>
  <c r="WPB42" i="48"/>
  <c r="WPA42" i="48"/>
  <c r="WOZ42" i="48"/>
  <c r="WOY42" i="48"/>
  <c r="WOX42" i="48"/>
  <c r="WOW42" i="48"/>
  <c r="WOV42" i="48"/>
  <c r="WOU42" i="48"/>
  <c r="WOT42" i="48"/>
  <c r="WOS42" i="48"/>
  <c r="WOR42" i="48"/>
  <c r="WOQ42" i="48"/>
  <c r="WOP42" i="48"/>
  <c r="WOO42" i="48"/>
  <c r="WON42" i="48"/>
  <c r="WOM42" i="48"/>
  <c r="WOL42" i="48"/>
  <c r="WOK42" i="48"/>
  <c r="WOJ42" i="48"/>
  <c r="WOI42" i="48"/>
  <c r="WOH42" i="48"/>
  <c r="WOG42" i="48"/>
  <c r="WOF42" i="48"/>
  <c r="WOE42" i="48"/>
  <c r="WOD42" i="48"/>
  <c r="WOC42" i="48"/>
  <c r="WOB42" i="48"/>
  <c r="WOA42" i="48"/>
  <c r="WNZ42" i="48"/>
  <c r="WNY42" i="48"/>
  <c r="WNX42" i="48"/>
  <c r="WNW42" i="48"/>
  <c r="WNV42" i="48"/>
  <c r="WNU42" i="48"/>
  <c r="WNT42" i="48"/>
  <c r="WNS42" i="48"/>
  <c r="WNR42" i="48"/>
  <c r="WNQ42" i="48"/>
  <c r="WNP42" i="48"/>
  <c r="WNO42" i="48"/>
  <c r="WNN42" i="48"/>
  <c r="WNM42" i="48"/>
  <c r="WNL42" i="48"/>
  <c r="WNK42" i="48"/>
  <c r="WNJ42" i="48"/>
  <c r="WNI42" i="48"/>
  <c r="WNH42" i="48"/>
  <c r="WNG42" i="48"/>
  <c r="WNF42" i="48"/>
  <c r="WNE42" i="48"/>
  <c r="WND42" i="48"/>
  <c r="WNC42" i="48"/>
  <c r="WNB42" i="48"/>
  <c r="WNA42" i="48"/>
  <c r="WMZ42" i="48"/>
  <c r="WMY42" i="48"/>
  <c r="WMX42" i="48"/>
  <c r="WMW42" i="48"/>
  <c r="WMV42" i="48"/>
  <c r="WMU42" i="48"/>
  <c r="WMT42" i="48"/>
  <c r="WMS42" i="48"/>
  <c r="WMR42" i="48"/>
  <c r="WMQ42" i="48"/>
  <c r="WMP42" i="48"/>
  <c r="WMO42" i="48"/>
  <c r="WMN42" i="48"/>
  <c r="WMM42" i="48"/>
  <c r="WML42" i="48"/>
  <c r="WMK42" i="48"/>
  <c r="WMJ42" i="48"/>
  <c r="WMI42" i="48"/>
  <c r="WMH42" i="48"/>
  <c r="WMG42" i="48"/>
  <c r="WMF42" i="48"/>
  <c r="WME42" i="48"/>
  <c r="WMD42" i="48"/>
  <c r="WMC42" i="48"/>
  <c r="WMB42" i="48"/>
  <c r="WMA42" i="48"/>
  <c r="WLZ42" i="48"/>
  <c r="WLY42" i="48"/>
  <c r="WLX42" i="48"/>
  <c r="WLW42" i="48"/>
  <c r="WLV42" i="48"/>
  <c r="WLU42" i="48"/>
  <c r="WLT42" i="48"/>
  <c r="WLS42" i="48"/>
  <c r="WLR42" i="48"/>
  <c r="WLQ42" i="48"/>
  <c r="WLP42" i="48"/>
  <c r="WLO42" i="48"/>
  <c r="WLN42" i="48"/>
  <c r="WLM42" i="48"/>
  <c r="WLL42" i="48"/>
  <c r="WLK42" i="48"/>
  <c r="WLJ42" i="48"/>
  <c r="WLI42" i="48"/>
  <c r="WLH42" i="48"/>
  <c r="WLG42" i="48"/>
  <c r="WLF42" i="48"/>
  <c r="WLE42" i="48"/>
  <c r="WLD42" i="48"/>
  <c r="WLC42" i="48"/>
  <c r="WLB42" i="48"/>
  <c r="WLA42" i="48"/>
  <c r="WKZ42" i="48"/>
  <c r="WKY42" i="48"/>
  <c r="WKX42" i="48"/>
  <c r="WKW42" i="48"/>
  <c r="WKV42" i="48"/>
  <c r="WKU42" i="48"/>
  <c r="WKT42" i="48"/>
  <c r="WKS42" i="48"/>
  <c r="WKR42" i="48"/>
  <c r="WKQ42" i="48"/>
  <c r="WKP42" i="48"/>
  <c r="WKO42" i="48"/>
  <c r="WKN42" i="48"/>
  <c r="WKM42" i="48"/>
  <c r="WKL42" i="48"/>
  <c r="WKK42" i="48"/>
  <c r="WKJ42" i="48"/>
  <c r="WKI42" i="48"/>
  <c r="WKH42" i="48"/>
  <c r="WKG42" i="48"/>
  <c r="WKF42" i="48"/>
  <c r="WKE42" i="48"/>
  <c r="WKD42" i="48"/>
  <c r="WKC42" i="48"/>
  <c r="WKB42" i="48"/>
  <c r="WKA42" i="48"/>
  <c r="WJZ42" i="48"/>
  <c r="WJY42" i="48"/>
  <c r="WJX42" i="48"/>
  <c r="WJW42" i="48"/>
  <c r="WJV42" i="48"/>
  <c r="WJU42" i="48"/>
  <c r="WJT42" i="48"/>
  <c r="WJS42" i="48"/>
  <c r="WJR42" i="48"/>
  <c r="WJQ42" i="48"/>
  <c r="WJP42" i="48"/>
  <c r="WJO42" i="48"/>
  <c r="WJN42" i="48"/>
  <c r="WJM42" i="48"/>
  <c r="WJL42" i="48"/>
  <c r="WJK42" i="48"/>
  <c r="WJJ42" i="48"/>
  <c r="WJI42" i="48"/>
  <c r="WJH42" i="48"/>
  <c r="WJG42" i="48"/>
  <c r="WJF42" i="48"/>
  <c r="WJE42" i="48"/>
  <c r="WJD42" i="48"/>
  <c r="WJC42" i="48"/>
  <c r="WJB42" i="48"/>
  <c r="WJA42" i="48"/>
  <c r="WIZ42" i="48"/>
  <c r="WIY42" i="48"/>
  <c r="WIX42" i="48"/>
  <c r="WIW42" i="48"/>
  <c r="WIV42" i="48"/>
  <c r="WIU42" i="48"/>
  <c r="WIT42" i="48"/>
  <c r="WIS42" i="48"/>
  <c r="WIR42" i="48"/>
  <c r="WIQ42" i="48"/>
  <c r="WIP42" i="48"/>
  <c r="WIO42" i="48"/>
  <c r="WIN42" i="48"/>
  <c r="WIM42" i="48"/>
  <c r="WIL42" i="48"/>
  <c r="WIK42" i="48"/>
  <c r="WIJ42" i="48"/>
  <c r="WII42" i="48"/>
  <c r="WIH42" i="48"/>
  <c r="WIG42" i="48"/>
  <c r="WIF42" i="48"/>
  <c r="WIE42" i="48"/>
  <c r="WID42" i="48"/>
  <c r="WIC42" i="48"/>
  <c r="WIB42" i="48"/>
  <c r="WIA42" i="48"/>
  <c r="WHZ42" i="48"/>
  <c r="WHY42" i="48"/>
  <c r="WHX42" i="48"/>
  <c r="WHW42" i="48"/>
  <c r="WHV42" i="48"/>
  <c r="WHU42" i="48"/>
  <c r="WHT42" i="48"/>
  <c r="WHS42" i="48"/>
  <c r="WHR42" i="48"/>
  <c r="WHQ42" i="48"/>
  <c r="WHP42" i="48"/>
  <c r="WHO42" i="48"/>
  <c r="WHN42" i="48"/>
  <c r="WHM42" i="48"/>
  <c r="WHL42" i="48"/>
  <c r="WHK42" i="48"/>
  <c r="WHJ42" i="48"/>
  <c r="WHI42" i="48"/>
  <c r="WHH42" i="48"/>
  <c r="WHG42" i="48"/>
  <c r="WHF42" i="48"/>
  <c r="WHE42" i="48"/>
  <c r="WHD42" i="48"/>
  <c r="WHC42" i="48"/>
  <c r="WHB42" i="48"/>
  <c r="WHA42" i="48"/>
  <c r="WGZ42" i="48"/>
  <c r="WGY42" i="48"/>
  <c r="WGX42" i="48"/>
  <c r="WGW42" i="48"/>
  <c r="WGV42" i="48"/>
  <c r="WGU42" i="48"/>
  <c r="WGT42" i="48"/>
  <c r="WGS42" i="48"/>
  <c r="WGR42" i="48"/>
  <c r="WGQ42" i="48"/>
  <c r="WGP42" i="48"/>
  <c r="WGO42" i="48"/>
  <c r="WGN42" i="48"/>
  <c r="WGM42" i="48"/>
  <c r="WGL42" i="48"/>
  <c r="WGK42" i="48"/>
  <c r="WGJ42" i="48"/>
  <c r="WGI42" i="48"/>
  <c r="WGH42" i="48"/>
  <c r="WGG42" i="48"/>
  <c r="WGF42" i="48"/>
  <c r="WGE42" i="48"/>
  <c r="WGD42" i="48"/>
  <c r="WGC42" i="48"/>
  <c r="WGB42" i="48"/>
  <c r="WGA42" i="48"/>
  <c r="WFZ42" i="48"/>
  <c r="WFY42" i="48"/>
  <c r="WFX42" i="48"/>
  <c r="WFW42" i="48"/>
  <c r="WFV42" i="48"/>
  <c r="WFU42" i="48"/>
  <c r="WFT42" i="48"/>
  <c r="WFS42" i="48"/>
  <c r="WFR42" i="48"/>
  <c r="WFQ42" i="48"/>
  <c r="WFP42" i="48"/>
  <c r="WFO42" i="48"/>
  <c r="WFN42" i="48"/>
  <c r="WFM42" i="48"/>
  <c r="WFL42" i="48"/>
  <c r="WFK42" i="48"/>
  <c r="WFJ42" i="48"/>
  <c r="WFI42" i="48"/>
  <c r="WFH42" i="48"/>
  <c r="WFG42" i="48"/>
  <c r="WFF42" i="48"/>
  <c r="WFE42" i="48"/>
  <c r="WFD42" i="48"/>
  <c r="WFC42" i="48"/>
  <c r="WFB42" i="48"/>
  <c r="WFA42" i="48"/>
  <c r="WEZ42" i="48"/>
  <c r="WEY42" i="48"/>
  <c r="WEX42" i="48"/>
  <c r="WEW42" i="48"/>
  <c r="WEV42" i="48"/>
  <c r="WEU42" i="48"/>
  <c r="WET42" i="48"/>
  <c r="WES42" i="48"/>
  <c r="WER42" i="48"/>
  <c r="WEQ42" i="48"/>
  <c r="WEP42" i="48"/>
  <c r="WEO42" i="48"/>
  <c r="WEN42" i="48"/>
  <c r="WEM42" i="48"/>
  <c r="WEL42" i="48"/>
  <c r="WEK42" i="48"/>
  <c r="WEJ42" i="48"/>
  <c r="WEI42" i="48"/>
  <c r="WEH42" i="48"/>
  <c r="WEG42" i="48"/>
  <c r="WEF42" i="48"/>
  <c r="WEE42" i="48"/>
  <c r="WED42" i="48"/>
  <c r="WEC42" i="48"/>
  <c r="WEB42" i="48"/>
  <c r="WEA42" i="48"/>
  <c r="WDZ42" i="48"/>
  <c r="WDY42" i="48"/>
  <c r="WDX42" i="48"/>
  <c r="WDW42" i="48"/>
  <c r="WDV42" i="48"/>
  <c r="WDU42" i="48"/>
  <c r="WDT42" i="48"/>
  <c r="WDS42" i="48"/>
  <c r="WDR42" i="48"/>
  <c r="WDQ42" i="48"/>
  <c r="WDP42" i="48"/>
  <c r="WDO42" i="48"/>
  <c r="WDN42" i="48"/>
  <c r="WDM42" i="48"/>
  <c r="WDL42" i="48"/>
  <c r="WDK42" i="48"/>
  <c r="WDJ42" i="48"/>
  <c r="WDI42" i="48"/>
  <c r="WDH42" i="48"/>
  <c r="WDG42" i="48"/>
  <c r="WDF42" i="48"/>
  <c r="WDE42" i="48"/>
  <c r="WDD42" i="48"/>
  <c r="WDC42" i="48"/>
  <c r="WDB42" i="48"/>
  <c r="WDA42" i="48"/>
  <c r="WCZ42" i="48"/>
  <c r="WCY42" i="48"/>
  <c r="WCX42" i="48"/>
  <c r="WCW42" i="48"/>
  <c r="WCV42" i="48"/>
  <c r="WCU42" i="48"/>
  <c r="WCT42" i="48"/>
  <c r="WCS42" i="48"/>
  <c r="WCR42" i="48"/>
  <c r="WCQ42" i="48"/>
  <c r="WCP42" i="48"/>
  <c r="WCO42" i="48"/>
  <c r="WCN42" i="48"/>
  <c r="WCM42" i="48"/>
  <c r="WCL42" i="48"/>
  <c r="WCK42" i="48"/>
  <c r="WCJ42" i="48"/>
  <c r="WCI42" i="48"/>
  <c r="WCH42" i="48"/>
  <c r="WCG42" i="48"/>
  <c r="WCF42" i="48"/>
  <c r="WCE42" i="48"/>
  <c r="WCD42" i="48"/>
  <c r="WCC42" i="48"/>
  <c r="WCB42" i="48"/>
  <c r="WCA42" i="48"/>
  <c r="WBZ42" i="48"/>
  <c r="WBY42" i="48"/>
  <c r="WBX42" i="48"/>
  <c r="WBW42" i="48"/>
  <c r="WBV42" i="48"/>
  <c r="WBU42" i="48"/>
  <c r="WBT42" i="48"/>
  <c r="WBS42" i="48"/>
  <c r="WBR42" i="48"/>
  <c r="WBQ42" i="48"/>
  <c r="WBP42" i="48"/>
  <c r="WBO42" i="48"/>
  <c r="WBN42" i="48"/>
  <c r="WBM42" i="48"/>
  <c r="WBL42" i="48"/>
  <c r="WBK42" i="48"/>
  <c r="WBJ42" i="48"/>
  <c r="WBI42" i="48"/>
  <c r="WBH42" i="48"/>
  <c r="WBG42" i="48"/>
  <c r="WBF42" i="48"/>
  <c r="WBE42" i="48"/>
  <c r="WBD42" i="48"/>
  <c r="WBC42" i="48"/>
  <c r="WBB42" i="48"/>
  <c r="WBA42" i="48"/>
  <c r="WAZ42" i="48"/>
  <c r="WAY42" i="48"/>
  <c r="WAX42" i="48"/>
  <c r="WAW42" i="48"/>
  <c r="WAV42" i="48"/>
  <c r="WAU42" i="48"/>
  <c r="WAT42" i="48"/>
  <c r="WAS42" i="48"/>
  <c r="WAR42" i="48"/>
  <c r="WAQ42" i="48"/>
  <c r="WAP42" i="48"/>
  <c r="WAO42" i="48"/>
  <c r="WAN42" i="48"/>
  <c r="WAM42" i="48"/>
  <c r="WAL42" i="48"/>
  <c r="WAK42" i="48"/>
  <c r="WAJ42" i="48"/>
  <c r="WAI42" i="48"/>
  <c r="WAH42" i="48"/>
  <c r="WAG42" i="48"/>
  <c r="WAF42" i="48"/>
  <c r="WAE42" i="48"/>
  <c r="WAD42" i="48"/>
  <c r="WAC42" i="48"/>
  <c r="WAB42" i="48"/>
  <c r="WAA42" i="48"/>
  <c r="VZZ42" i="48"/>
  <c r="VZY42" i="48"/>
  <c r="VZX42" i="48"/>
  <c r="VZW42" i="48"/>
  <c r="VZV42" i="48"/>
  <c r="VZU42" i="48"/>
  <c r="VZT42" i="48"/>
  <c r="VZS42" i="48"/>
  <c r="VZR42" i="48"/>
  <c r="VZQ42" i="48"/>
  <c r="VZP42" i="48"/>
  <c r="VZO42" i="48"/>
  <c r="VZN42" i="48"/>
  <c r="VZM42" i="48"/>
  <c r="VZL42" i="48"/>
  <c r="VZK42" i="48"/>
  <c r="VZJ42" i="48"/>
  <c r="VZI42" i="48"/>
  <c r="VZH42" i="48"/>
  <c r="VZG42" i="48"/>
  <c r="VZF42" i="48"/>
  <c r="VZE42" i="48"/>
  <c r="VZD42" i="48"/>
  <c r="VZC42" i="48"/>
  <c r="VZB42" i="48"/>
  <c r="VZA42" i="48"/>
  <c r="VYZ42" i="48"/>
  <c r="VYY42" i="48"/>
  <c r="VYX42" i="48"/>
  <c r="VYW42" i="48"/>
  <c r="VYV42" i="48"/>
  <c r="VYU42" i="48"/>
  <c r="VYT42" i="48"/>
  <c r="VYS42" i="48"/>
  <c r="VYR42" i="48"/>
  <c r="VYQ42" i="48"/>
  <c r="VYP42" i="48"/>
  <c r="VYO42" i="48"/>
  <c r="VYN42" i="48"/>
  <c r="VYM42" i="48"/>
  <c r="VYL42" i="48"/>
  <c r="VYK42" i="48"/>
  <c r="VYJ42" i="48"/>
  <c r="VYI42" i="48"/>
  <c r="VYH42" i="48"/>
  <c r="VYG42" i="48"/>
  <c r="VYF42" i="48"/>
  <c r="VYE42" i="48"/>
  <c r="VYD42" i="48"/>
  <c r="VYC42" i="48"/>
  <c r="VYB42" i="48"/>
  <c r="VYA42" i="48"/>
  <c r="VXZ42" i="48"/>
  <c r="VXY42" i="48"/>
  <c r="VXX42" i="48"/>
  <c r="VXW42" i="48"/>
  <c r="VXV42" i="48"/>
  <c r="VXU42" i="48"/>
  <c r="VXT42" i="48"/>
  <c r="VXS42" i="48"/>
  <c r="VXR42" i="48"/>
  <c r="VXQ42" i="48"/>
  <c r="VXP42" i="48"/>
  <c r="VXO42" i="48"/>
  <c r="VXN42" i="48"/>
  <c r="VXM42" i="48"/>
  <c r="VXL42" i="48"/>
  <c r="VXK42" i="48"/>
  <c r="VXJ42" i="48"/>
  <c r="VXI42" i="48"/>
  <c r="VXH42" i="48"/>
  <c r="VXG42" i="48"/>
  <c r="VXF42" i="48"/>
  <c r="VXE42" i="48"/>
  <c r="VXD42" i="48"/>
  <c r="VXC42" i="48"/>
  <c r="VXB42" i="48"/>
  <c r="VXA42" i="48"/>
  <c r="VWZ42" i="48"/>
  <c r="VWY42" i="48"/>
  <c r="VWX42" i="48"/>
  <c r="VWW42" i="48"/>
  <c r="VWV42" i="48"/>
  <c r="VWU42" i="48"/>
  <c r="VWT42" i="48"/>
  <c r="VWS42" i="48"/>
  <c r="VWR42" i="48"/>
  <c r="VWQ42" i="48"/>
  <c r="VWP42" i="48"/>
  <c r="VWO42" i="48"/>
  <c r="VWN42" i="48"/>
  <c r="VWM42" i="48"/>
  <c r="VWL42" i="48"/>
  <c r="VWK42" i="48"/>
  <c r="VWJ42" i="48"/>
  <c r="VWI42" i="48"/>
  <c r="VWH42" i="48"/>
  <c r="VWG42" i="48"/>
  <c r="VWF42" i="48"/>
  <c r="VWE42" i="48"/>
  <c r="VWD42" i="48"/>
  <c r="VWC42" i="48"/>
  <c r="VWB42" i="48"/>
  <c r="VWA42" i="48"/>
  <c r="VVZ42" i="48"/>
  <c r="VVY42" i="48"/>
  <c r="VVX42" i="48"/>
  <c r="VVW42" i="48"/>
  <c r="VVV42" i="48"/>
  <c r="VVU42" i="48"/>
  <c r="VVT42" i="48"/>
  <c r="VVS42" i="48"/>
  <c r="VVR42" i="48"/>
  <c r="VVQ42" i="48"/>
  <c r="VVP42" i="48"/>
  <c r="VVO42" i="48"/>
  <c r="VVN42" i="48"/>
  <c r="VVM42" i="48"/>
  <c r="VVL42" i="48"/>
  <c r="VVK42" i="48"/>
  <c r="VVJ42" i="48"/>
  <c r="VVI42" i="48"/>
  <c r="VVH42" i="48"/>
  <c r="VVG42" i="48"/>
  <c r="VVF42" i="48"/>
  <c r="VVE42" i="48"/>
  <c r="VVD42" i="48"/>
  <c r="VVC42" i="48"/>
  <c r="VVB42" i="48"/>
  <c r="VVA42" i="48"/>
  <c r="VUZ42" i="48"/>
  <c r="VUY42" i="48"/>
  <c r="VUX42" i="48"/>
  <c r="VUW42" i="48"/>
  <c r="VUV42" i="48"/>
  <c r="VUU42" i="48"/>
  <c r="VUT42" i="48"/>
  <c r="VUS42" i="48"/>
  <c r="VUR42" i="48"/>
  <c r="VUQ42" i="48"/>
  <c r="VUP42" i="48"/>
  <c r="VUO42" i="48"/>
  <c r="VUN42" i="48"/>
  <c r="VUM42" i="48"/>
  <c r="VUL42" i="48"/>
  <c r="VUK42" i="48"/>
  <c r="VUJ42" i="48"/>
  <c r="VUI42" i="48"/>
  <c r="VUH42" i="48"/>
  <c r="VUG42" i="48"/>
  <c r="VUF42" i="48"/>
  <c r="VUE42" i="48"/>
  <c r="VUD42" i="48"/>
  <c r="VUC42" i="48"/>
  <c r="VUB42" i="48"/>
  <c r="VUA42" i="48"/>
  <c r="VTZ42" i="48"/>
  <c r="VTY42" i="48"/>
  <c r="VTX42" i="48"/>
  <c r="VTW42" i="48"/>
  <c r="VTV42" i="48"/>
  <c r="VTU42" i="48"/>
  <c r="VTT42" i="48"/>
  <c r="VTS42" i="48"/>
  <c r="VTR42" i="48"/>
  <c r="VTQ42" i="48"/>
  <c r="VTP42" i="48"/>
  <c r="VTO42" i="48"/>
  <c r="VTN42" i="48"/>
  <c r="VTM42" i="48"/>
  <c r="VTL42" i="48"/>
  <c r="VTK42" i="48"/>
  <c r="VTJ42" i="48"/>
  <c r="VTI42" i="48"/>
  <c r="VTH42" i="48"/>
  <c r="VTG42" i="48"/>
  <c r="VTF42" i="48"/>
  <c r="VTE42" i="48"/>
  <c r="VTD42" i="48"/>
  <c r="VTC42" i="48"/>
  <c r="VTB42" i="48"/>
  <c r="VTA42" i="48"/>
  <c r="VSZ42" i="48"/>
  <c r="VSY42" i="48"/>
  <c r="VSX42" i="48"/>
  <c r="VSW42" i="48"/>
  <c r="VSV42" i="48"/>
  <c r="VSU42" i="48"/>
  <c r="VST42" i="48"/>
  <c r="VSS42" i="48"/>
  <c r="VSR42" i="48"/>
  <c r="VSQ42" i="48"/>
  <c r="VSP42" i="48"/>
  <c r="VSO42" i="48"/>
  <c r="VSN42" i="48"/>
  <c r="VSM42" i="48"/>
  <c r="VSL42" i="48"/>
  <c r="VSK42" i="48"/>
  <c r="VSJ42" i="48"/>
  <c r="VSI42" i="48"/>
  <c r="VSH42" i="48"/>
  <c r="VSG42" i="48"/>
  <c r="VSF42" i="48"/>
  <c r="VSE42" i="48"/>
  <c r="VSD42" i="48"/>
  <c r="VSC42" i="48"/>
  <c r="VSB42" i="48"/>
  <c r="VSA42" i="48"/>
  <c r="VRZ42" i="48"/>
  <c r="VRY42" i="48"/>
  <c r="VRX42" i="48"/>
  <c r="VRW42" i="48"/>
  <c r="VRV42" i="48"/>
  <c r="VRU42" i="48"/>
  <c r="VRT42" i="48"/>
  <c r="VRS42" i="48"/>
  <c r="VRR42" i="48"/>
  <c r="VRQ42" i="48"/>
  <c r="VRP42" i="48"/>
  <c r="VRO42" i="48"/>
  <c r="VRN42" i="48"/>
  <c r="VRM42" i="48"/>
  <c r="VRL42" i="48"/>
  <c r="VRK42" i="48"/>
  <c r="VRJ42" i="48"/>
  <c r="VRI42" i="48"/>
  <c r="VRH42" i="48"/>
  <c r="VRG42" i="48"/>
  <c r="VRF42" i="48"/>
  <c r="VRE42" i="48"/>
  <c r="VRD42" i="48"/>
  <c r="VRC42" i="48"/>
  <c r="VRB42" i="48"/>
  <c r="VRA42" i="48"/>
  <c r="VQZ42" i="48"/>
  <c r="VQY42" i="48"/>
  <c r="VQX42" i="48"/>
  <c r="VQW42" i="48"/>
  <c r="VQV42" i="48"/>
  <c r="VQU42" i="48"/>
  <c r="VQT42" i="48"/>
  <c r="VQS42" i="48"/>
  <c r="VQR42" i="48"/>
  <c r="VQQ42" i="48"/>
  <c r="VQP42" i="48"/>
  <c r="VQO42" i="48"/>
  <c r="VQN42" i="48"/>
  <c r="VQM42" i="48"/>
  <c r="VQL42" i="48"/>
  <c r="VQK42" i="48"/>
  <c r="VQJ42" i="48"/>
  <c r="VQI42" i="48"/>
  <c r="VQH42" i="48"/>
  <c r="VQG42" i="48"/>
  <c r="VQF42" i="48"/>
  <c r="VQE42" i="48"/>
  <c r="VQD42" i="48"/>
  <c r="VQC42" i="48"/>
  <c r="VQB42" i="48"/>
  <c r="VQA42" i="48"/>
  <c r="VPZ42" i="48"/>
  <c r="VPY42" i="48"/>
  <c r="VPX42" i="48"/>
  <c r="VPW42" i="48"/>
  <c r="VPV42" i="48"/>
  <c r="VPU42" i="48"/>
  <c r="VPT42" i="48"/>
  <c r="VPS42" i="48"/>
  <c r="VPR42" i="48"/>
  <c r="VPQ42" i="48"/>
  <c r="VPP42" i="48"/>
  <c r="VPO42" i="48"/>
  <c r="VPN42" i="48"/>
  <c r="VPM42" i="48"/>
  <c r="VPL42" i="48"/>
  <c r="VPK42" i="48"/>
  <c r="VPJ42" i="48"/>
  <c r="VPI42" i="48"/>
  <c r="VPH42" i="48"/>
  <c r="VPG42" i="48"/>
  <c r="VPF42" i="48"/>
  <c r="VPE42" i="48"/>
  <c r="VPD42" i="48"/>
  <c r="VPC42" i="48"/>
  <c r="VPB42" i="48"/>
  <c r="VPA42" i="48"/>
  <c r="VOZ42" i="48"/>
  <c r="VOY42" i="48"/>
  <c r="VOX42" i="48"/>
  <c r="VOW42" i="48"/>
  <c r="VOV42" i="48"/>
  <c r="VOU42" i="48"/>
  <c r="VOT42" i="48"/>
  <c r="VOS42" i="48"/>
  <c r="VOR42" i="48"/>
  <c r="VOQ42" i="48"/>
  <c r="VOP42" i="48"/>
  <c r="VOO42" i="48"/>
  <c r="VON42" i="48"/>
  <c r="VOM42" i="48"/>
  <c r="VOL42" i="48"/>
  <c r="VOK42" i="48"/>
  <c r="VOJ42" i="48"/>
  <c r="VOI42" i="48"/>
  <c r="VOH42" i="48"/>
  <c r="VOG42" i="48"/>
  <c r="VOF42" i="48"/>
  <c r="VOE42" i="48"/>
  <c r="VOD42" i="48"/>
  <c r="VOC42" i="48"/>
  <c r="VOB42" i="48"/>
  <c r="VOA42" i="48"/>
  <c r="VNZ42" i="48"/>
  <c r="VNY42" i="48"/>
  <c r="VNX42" i="48"/>
  <c r="VNW42" i="48"/>
  <c r="VNV42" i="48"/>
  <c r="VNU42" i="48"/>
  <c r="VNT42" i="48"/>
  <c r="VNS42" i="48"/>
  <c r="VNR42" i="48"/>
  <c r="VNQ42" i="48"/>
  <c r="VNP42" i="48"/>
  <c r="VNO42" i="48"/>
  <c r="VNN42" i="48"/>
  <c r="VNM42" i="48"/>
  <c r="VNL42" i="48"/>
  <c r="VNK42" i="48"/>
  <c r="VNJ42" i="48"/>
  <c r="VNI42" i="48"/>
  <c r="VNH42" i="48"/>
  <c r="VNG42" i="48"/>
  <c r="VNF42" i="48"/>
  <c r="VNE42" i="48"/>
  <c r="VND42" i="48"/>
  <c r="VNC42" i="48"/>
  <c r="VNB42" i="48"/>
  <c r="VNA42" i="48"/>
  <c r="VMZ42" i="48"/>
  <c r="VMY42" i="48"/>
  <c r="VMX42" i="48"/>
  <c r="VMW42" i="48"/>
  <c r="VMV42" i="48"/>
  <c r="VMU42" i="48"/>
  <c r="VMT42" i="48"/>
  <c r="VMS42" i="48"/>
  <c r="VMR42" i="48"/>
  <c r="VMQ42" i="48"/>
  <c r="VMP42" i="48"/>
  <c r="VMO42" i="48"/>
  <c r="VMN42" i="48"/>
  <c r="VMM42" i="48"/>
  <c r="VML42" i="48"/>
  <c r="VMK42" i="48"/>
  <c r="VMJ42" i="48"/>
  <c r="VMI42" i="48"/>
  <c r="VMH42" i="48"/>
  <c r="VMG42" i="48"/>
  <c r="VMF42" i="48"/>
  <c r="VME42" i="48"/>
  <c r="VMD42" i="48"/>
  <c r="VMC42" i="48"/>
  <c r="VMB42" i="48"/>
  <c r="VMA42" i="48"/>
  <c r="VLZ42" i="48"/>
  <c r="VLY42" i="48"/>
  <c r="VLX42" i="48"/>
  <c r="VLW42" i="48"/>
  <c r="VLV42" i="48"/>
  <c r="VLU42" i="48"/>
  <c r="VLT42" i="48"/>
  <c r="VLS42" i="48"/>
  <c r="VLR42" i="48"/>
  <c r="VLQ42" i="48"/>
  <c r="VLP42" i="48"/>
  <c r="VLO42" i="48"/>
  <c r="VLN42" i="48"/>
  <c r="VLM42" i="48"/>
  <c r="VLL42" i="48"/>
  <c r="VLK42" i="48"/>
  <c r="VLJ42" i="48"/>
  <c r="VLI42" i="48"/>
  <c r="VLH42" i="48"/>
  <c r="VLG42" i="48"/>
  <c r="VLF42" i="48"/>
  <c r="VLE42" i="48"/>
  <c r="VLD42" i="48"/>
  <c r="VLC42" i="48"/>
  <c r="VLB42" i="48"/>
  <c r="VLA42" i="48"/>
  <c r="VKZ42" i="48"/>
  <c r="VKY42" i="48"/>
  <c r="VKX42" i="48"/>
  <c r="VKW42" i="48"/>
  <c r="VKV42" i="48"/>
  <c r="VKU42" i="48"/>
  <c r="VKT42" i="48"/>
  <c r="VKS42" i="48"/>
  <c r="VKR42" i="48"/>
  <c r="VKQ42" i="48"/>
  <c r="VKP42" i="48"/>
  <c r="VKO42" i="48"/>
  <c r="VKN42" i="48"/>
  <c r="VKM42" i="48"/>
  <c r="VKL42" i="48"/>
  <c r="VKK42" i="48"/>
  <c r="VKJ42" i="48"/>
  <c r="VKI42" i="48"/>
  <c r="VKH42" i="48"/>
  <c r="VKG42" i="48"/>
  <c r="VKF42" i="48"/>
  <c r="VKE42" i="48"/>
  <c r="VKD42" i="48"/>
  <c r="VKC42" i="48"/>
  <c r="VKB42" i="48"/>
  <c r="VKA42" i="48"/>
  <c r="VJZ42" i="48"/>
  <c r="VJY42" i="48"/>
  <c r="VJX42" i="48"/>
  <c r="VJW42" i="48"/>
  <c r="VJV42" i="48"/>
  <c r="VJU42" i="48"/>
  <c r="VJT42" i="48"/>
  <c r="VJS42" i="48"/>
  <c r="VJR42" i="48"/>
  <c r="VJQ42" i="48"/>
  <c r="VJP42" i="48"/>
  <c r="VJO42" i="48"/>
  <c r="VJN42" i="48"/>
  <c r="VJM42" i="48"/>
  <c r="VJL42" i="48"/>
  <c r="VJK42" i="48"/>
  <c r="VJJ42" i="48"/>
  <c r="VJI42" i="48"/>
  <c r="VJH42" i="48"/>
  <c r="VJG42" i="48"/>
  <c r="VJF42" i="48"/>
  <c r="VJE42" i="48"/>
  <c r="VJD42" i="48"/>
  <c r="VJC42" i="48"/>
  <c r="VJB42" i="48"/>
  <c r="VJA42" i="48"/>
  <c r="VIZ42" i="48"/>
  <c r="VIY42" i="48"/>
  <c r="VIX42" i="48"/>
  <c r="VIW42" i="48"/>
  <c r="VIV42" i="48"/>
  <c r="VIU42" i="48"/>
  <c r="VIT42" i="48"/>
  <c r="VIS42" i="48"/>
  <c r="VIR42" i="48"/>
  <c r="VIQ42" i="48"/>
  <c r="VIP42" i="48"/>
  <c r="VIO42" i="48"/>
  <c r="VIN42" i="48"/>
  <c r="VIM42" i="48"/>
  <c r="VIL42" i="48"/>
  <c r="VIK42" i="48"/>
  <c r="VIJ42" i="48"/>
  <c r="VII42" i="48"/>
  <c r="VIH42" i="48"/>
  <c r="VIG42" i="48"/>
  <c r="VIF42" i="48"/>
  <c r="VIE42" i="48"/>
  <c r="VID42" i="48"/>
  <c r="VIC42" i="48"/>
  <c r="VIB42" i="48"/>
  <c r="VIA42" i="48"/>
  <c r="VHZ42" i="48"/>
  <c r="VHY42" i="48"/>
  <c r="VHX42" i="48"/>
  <c r="VHW42" i="48"/>
  <c r="VHV42" i="48"/>
  <c r="VHU42" i="48"/>
  <c r="VHT42" i="48"/>
  <c r="VHS42" i="48"/>
  <c r="VHR42" i="48"/>
  <c r="VHQ42" i="48"/>
  <c r="VHP42" i="48"/>
  <c r="VHO42" i="48"/>
  <c r="VHN42" i="48"/>
  <c r="VHM42" i="48"/>
  <c r="VHL42" i="48"/>
  <c r="VHK42" i="48"/>
  <c r="VHJ42" i="48"/>
  <c r="VHI42" i="48"/>
  <c r="VHH42" i="48"/>
  <c r="VHG42" i="48"/>
  <c r="VHF42" i="48"/>
  <c r="VHE42" i="48"/>
  <c r="VHD42" i="48"/>
  <c r="VHC42" i="48"/>
  <c r="VHB42" i="48"/>
  <c r="VHA42" i="48"/>
  <c r="VGZ42" i="48"/>
  <c r="VGY42" i="48"/>
  <c r="VGX42" i="48"/>
  <c r="VGW42" i="48"/>
  <c r="VGV42" i="48"/>
  <c r="VGU42" i="48"/>
  <c r="VGT42" i="48"/>
  <c r="VGS42" i="48"/>
  <c r="VGR42" i="48"/>
  <c r="VGQ42" i="48"/>
  <c r="VGP42" i="48"/>
  <c r="VGO42" i="48"/>
  <c r="VGN42" i="48"/>
  <c r="VGM42" i="48"/>
  <c r="VGL42" i="48"/>
  <c r="VGK42" i="48"/>
  <c r="VGJ42" i="48"/>
  <c r="VGI42" i="48"/>
  <c r="VGH42" i="48"/>
  <c r="VGG42" i="48"/>
  <c r="VGF42" i="48"/>
  <c r="VGE42" i="48"/>
  <c r="VGD42" i="48"/>
  <c r="VGC42" i="48"/>
  <c r="VGB42" i="48"/>
  <c r="VGA42" i="48"/>
  <c r="VFZ42" i="48"/>
  <c r="VFY42" i="48"/>
  <c r="VFX42" i="48"/>
  <c r="VFW42" i="48"/>
  <c r="VFV42" i="48"/>
  <c r="VFU42" i="48"/>
  <c r="VFT42" i="48"/>
  <c r="VFS42" i="48"/>
  <c r="VFR42" i="48"/>
  <c r="VFQ42" i="48"/>
  <c r="VFP42" i="48"/>
  <c r="VFO42" i="48"/>
  <c r="VFN42" i="48"/>
  <c r="VFM42" i="48"/>
  <c r="VFL42" i="48"/>
  <c r="VFK42" i="48"/>
  <c r="VFJ42" i="48"/>
  <c r="VFI42" i="48"/>
  <c r="VFH42" i="48"/>
  <c r="VFG42" i="48"/>
  <c r="VFF42" i="48"/>
  <c r="VFE42" i="48"/>
  <c r="VFD42" i="48"/>
  <c r="VFC42" i="48"/>
  <c r="VFB42" i="48"/>
  <c r="VFA42" i="48"/>
  <c r="VEZ42" i="48"/>
  <c r="VEY42" i="48"/>
  <c r="VEX42" i="48"/>
  <c r="VEW42" i="48"/>
  <c r="VEV42" i="48"/>
  <c r="VEU42" i="48"/>
  <c r="VET42" i="48"/>
  <c r="VES42" i="48"/>
  <c r="VER42" i="48"/>
  <c r="VEQ42" i="48"/>
  <c r="VEP42" i="48"/>
  <c r="VEO42" i="48"/>
  <c r="VEN42" i="48"/>
  <c r="VEM42" i="48"/>
  <c r="VEL42" i="48"/>
  <c r="VEK42" i="48"/>
  <c r="VEJ42" i="48"/>
  <c r="VEI42" i="48"/>
  <c r="VEH42" i="48"/>
  <c r="VEG42" i="48"/>
  <c r="VEF42" i="48"/>
  <c r="VEE42" i="48"/>
  <c r="VED42" i="48"/>
  <c r="VEC42" i="48"/>
  <c r="VEB42" i="48"/>
  <c r="VEA42" i="48"/>
  <c r="VDZ42" i="48"/>
  <c r="VDY42" i="48"/>
  <c r="VDX42" i="48"/>
  <c r="VDW42" i="48"/>
  <c r="VDV42" i="48"/>
  <c r="VDU42" i="48"/>
  <c r="VDT42" i="48"/>
  <c r="VDS42" i="48"/>
  <c r="VDR42" i="48"/>
  <c r="VDQ42" i="48"/>
  <c r="VDP42" i="48"/>
  <c r="VDO42" i="48"/>
  <c r="VDN42" i="48"/>
  <c r="VDM42" i="48"/>
  <c r="VDL42" i="48"/>
  <c r="VDK42" i="48"/>
  <c r="VDJ42" i="48"/>
  <c r="VDI42" i="48"/>
  <c r="VDH42" i="48"/>
  <c r="VDG42" i="48"/>
  <c r="VDF42" i="48"/>
  <c r="VDE42" i="48"/>
  <c r="VDD42" i="48"/>
  <c r="VDC42" i="48"/>
  <c r="VDB42" i="48"/>
  <c r="VDA42" i="48"/>
  <c r="VCZ42" i="48"/>
  <c r="VCY42" i="48"/>
  <c r="VCX42" i="48"/>
  <c r="VCW42" i="48"/>
  <c r="VCV42" i="48"/>
  <c r="VCU42" i="48"/>
  <c r="VCT42" i="48"/>
  <c r="VCS42" i="48"/>
  <c r="VCR42" i="48"/>
  <c r="VCQ42" i="48"/>
  <c r="VCP42" i="48"/>
  <c r="VCO42" i="48"/>
  <c r="VCN42" i="48"/>
  <c r="VCM42" i="48"/>
  <c r="VCL42" i="48"/>
  <c r="VCK42" i="48"/>
  <c r="VCJ42" i="48"/>
  <c r="VCI42" i="48"/>
  <c r="VCH42" i="48"/>
  <c r="VCG42" i="48"/>
  <c r="VCF42" i="48"/>
  <c r="VCE42" i="48"/>
  <c r="VCD42" i="48"/>
  <c r="VCC42" i="48"/>
  <c r="VCB42" i="48"/>
  <c r="VCA42" i="48"/>
  <c r="VBZ42" i="48"/>
  <c r="VBY42" i="48"/>
  <c r="VBX42" i="48"/>
  <c r="VBW42" i="48"/>
  <c r="VBV42" i="48"/>
  <c r="VBU42" i="48"/>
  <c r="VBT42" i="48"/>
  <c r="VBS42" i="48"/>
  <c r="VBR42" i="48"/>
  <c r="VBQ42" i="48"/>
  <c r="VBP42" i="48"/>
  <c r="VBO42" i="48"/>
  <c r="VBN42" i="48"/>
  <c r="VBM42" i="48"/>
  <c r="VBL42" i="48"/>
  <c r="VBK42" i="48"/>
  <c r="VBJ42" i="48"/>
  <c r="VBI42" i="48"/>
  <c r="VBH42" i="48"/>
  <c r="VBG42" i="48"/>
  <c r="VBF42" i="48"/>
  <c r="VBE42" i="48"/>
  <c r="VBD42" i="48"/>
  <c r="VBC42" i="48"/>
  <c r="VBB42" i="48"/>
  <c r="VBA42" i="48"/>
  <c r="VAZ42" i="48"/>
  <c r="VAY42" i="48"/>
  <c r="VAX42" i="48"/>
  <c r="VAW42" i="48"/>
  <c r="VAV42" i="48"/>
  <c r="VAU42" i="48"/>
  <c r="VAT42" i="48"/>
  <c r="VAS42" i="48"/>
  <c r="VAR42" i="48"/>
  <c r="VAQ42" i="48"/>
  <c r="VAP42" i="48"/>
  <c r="VAO42" i="48"/>
  <c r="VAN42" i="48"/>
  <c r="VAM42" i="48"/>
  <c r="VAL42" i="48"/>
  <c r="VAK42" i="48"/>
  <c r="VAJ42" i="48"/>
  <c r="VAI42" i="48"/>
  <c r="VAH42" i="48"/>
  <c r="VAG42" i="48"/>
  <c r="VAF42" i="48"/>
  <c r="VAE42" i="48"/>
  <c r="VAD42" i="48"/>
  <c r="VAC42" i="48"/>
  <c r="VAB42" i="48"/>
  <c r="VAA42" i="48"/>
  <c r="UZZ42" i="48"/>
  <c r="UZY42" i="48"/>
  <c r="UZX42" i="48"/>
  <c r="UZW42" i="48"/>
  <c r="UZV42" i="48"/>
  <c r="UZU42" i="48"/>
  <c r="UZT42" i="48"/>
  <c r="UZS42" i="48"/>
  <c r="UZR42" i="48"/>
  <c r="UZQ42" i="48"/>
  <c r="UZP42" i="48"/>
  <c r="UZO42" i="48"/>
  <c r="UZN42" i="48"/>
  <c r="UZM42" i="48"/>
  <c r="UZL42" i="48"/>
  <c r="UZK42" i="48"/>
  <c r="UZJ42" i="48"/>
  <c r="UZI42" i="48"/>
  <c r="UZH42" i="48"/>
  <c r="UZG42" i="48"/>
  <c r="UZF42" i="48"/>
  <c r="UZE42" i="48"/>
  <c r="UZD42" i="48"/>
  <c r="UZC42" i="48"/>
  <c r="UZB42" i="48"/>
  <c r="UZA42" i="48"/>
  <c r="UYZ42" i="48"/>
  <c r="UYY42" i="48"/>
  <c r="UYX42" i="48"/>
  <c r="UYW42" i="48"/>
  <c r="UYV42" i="48"/>
  <c r="UYU42" i="48"/>
  <c r="UYT42" i="48"/>
  <c r="UYS42" i="48"/>
  <c r="UYR42" i="48"/>
  <c r="UYQ42" i="48"/>
  <c r="UYP42" i="48"/>
  <c r="UYO42" i="48"/>
  <c r="UYN42" i="48"/>
  <c r="UYM42" i="48"/>
  <c r="UYL42" i="48"/>
  <c r="UYK42" i="48"/>
  <c r="UYJ42" i="48"/>
  <c r="UYI42" i="48"/>
  <c r="UYH42" i="48"/>
  <c r="UYG42" i="48"/>
  <c r="UYF42" i="48"/>
  <c r="UYE42" i="48"/>
  <c r="UYD42" i="48"/>
  <c r="UYC42" i="48"/>
  <c r="UYB42" i="48"/>
  <c r="UYA42" i="48"/>
  <c r="UXZ42" i="48"/>
  <c r="UXY42" i="48"/>
  <c r="UXX42" i="48"/>
  <c r="UXW42" i="48"/>
  <c r="UXV42" i="48"/>
  <c r="UXU42" i="48"/>
  <c r="UXT42" i="48"/>
  <c r="UXS42" i="48"/>
  <c r="UXR42" i="48"/>
  <c r="UXQ42" i="48"/>
  <c r="UXP42" i="48"/>
  <c r="UXO42" i="48"/>
  <c r="UXN42" i="48"/>
  <c r="UXM42" i="48"/>
  <c r="UXL42" i="48"/>
  <c r="UXK42" i="48"/>
  <c r="UXJ42" i="48"/>
  <c r="UXI42" i="48"/>
  <c r="UXH42" i="48"/>
  <c r="UXG42" i="48"/>
  <c r="UXF42" i="48"/>
  <c r="UXE42" i="48"/>
  <c r="UXD42" i="48"/>
  <c r="UXC42" i="48"/>
  <c r="UXB42" i="48"/>
  <c r="UXA42" i="48"/>
  <c r="UWZ42" i="48"/>
  <c r="UWY42" i="48"/>
  <c r="UWX42" i="48"/>
  <c r="UWW42" i="48"/>
  <c r="UWV42" i="48"/>
  <c r="UWU42" i="48"/>
  <c r="UWT42" i="48"/>
  <c r="UWS42" i="48"/>
  <c r="UWR42" i="48"/>
  <c r="UWQ42" i="48"/>
  <c r="UWP42" i="48"/>
  <c r="UWO42" i="48"/>
  <c r="UWN42" i="48"/>
  <c r="UWM42" i="48"/>
  <c r="UWL42" i="48"/>
  <c r="UWK42" i="48"/>
  <c r="UWJ42" i="48"/>
  <c r="UWI42" i="48"/>
  <c r="UWH42" i="48"/>
  <c r="UWG42" i="48"/>
  <c r="UWF42" i="48"/>
  <c r="UWE42" i="48"/>
  <c r="UWD42" i="48"/>
  <c r="UWC42" i="48"/>
  <c r="UWB42" i="48"/>
  <c r="UWA42" i="48"/>
  <c r="UVZ42" i="48"/>
  <c r="UVY42" i="48"/>
  <c r="UVX42" i="48"/>
  <c r="UVW42" i="48"/>
  <c r="UVV42" i="48"/>
  <c r="UVU42" i="48"/>
  <c r="UVT42" i="48"/>
  <c r="UVS42" i="48"/>
  <c r="UVR42" i="48"/>
  <c r="UVQ42" i="48"/>
  <c r="UVP42" i="48"/>
  <c r="UVO42" i="48"/>
  <c r="UVN42" i="48"/>
  <c r="UVM42" i="48"/>
  <c r="UVL42" i="48"/>
  <c r="UVK42" i="48"/>
  <c r="UVJ42" i="48"/>
  <c r="UVI42" i="48"/>
  <c r="UVH42" i="48"/>
  <c r="UVG42" i="48"/>
  <c r="UVF42" i="48"/>
  <c r="UVE42" i="48"/>
  <c r="UVD42" i="48"/>
  <c r="UVC42" i="48"/>
  <c r="UVB42" i="48"/>
  <c r="UVA42" i="48"/>
  <c r="UUZ42" i="48"/>
  <c r="UUY42" i="48"/>
  <c r="UUX42" i="48"/>
  <c r="UUW42" i="48"/>
  <c r="UUV42" i="48"/>
  <c r="UUU42" i="48"/>
  <c r="UUT42" i="48"/>
  <c r="UUS42" i="48"/>
  <c r="UUR42" i="48"/>
  <c r="UUQ42" i="48"/>
  <c r="UUP42" i="48"/>
  <c r="UUO42" i="48"/>
  <c r="UUN42" i="48"/>
  <c r="UUM42" i="48"/>
  <c r="UUL42" i="48"/>
  <c r="UUK42" i="48"/>
  <c r="UUJ42" i="48"/>
  <c r="UUI42" i="48"/>
  <c r="UUH42" i="48"/>
  <c r="UUG42" i="48"/>
  <c r="UUF42" i="48"/>
  <c r="UUE42" i="48"/>
  <c r="UUD42" i="48"/>
  <c r="UUC42" i="48"/>
  <c r="UUB42" i="48"/>
  <c r="UUA42" i="48"/>
  <c r="UTZ42" i="48"/>
  <c r="UTY42" i="48"/>
  <c r="UTX42" i="48"/>
  <c r="UTW42" i="48"/>
  <c r="UTV42" i="48"/>
  <c r="UTU42" i="48"/>
  <c r="UTT42" i="48"/>
  <c r="UTS42" i="48"/>
  <c r="UTR42" i="48"/>
  <c r="UTQ42" i="48"/>
  <c r="UTP42" i="48"/>
  <c r="UTO42" i="48"/>
  <c r="UTN42" i="48"/>
  <c r="UTM42" i="48"/>
  <c r="UTL42" i="48"/>
  <c r="UTK42" i="48"/>
  <c r="UTJ42" i="48"/>
  <c r="UTI42" i="48"/>
  <c r="UTH42" i="48"/>
  <c r="UTG42" i="48"/>
  <c r="UTF42" i="48"/>
  <c r="UTE42" i="48"/>
  <c r="UTD42" i="48"/>
  <c r="UTC42" i="48"/>
  <c r="UTB42" i="48"/>
  <c r="UTA42" i="48"/>
  <c r="USZ42" i="48"/>
  <c r="USY42" i="48"/>
  <c r="USX42" i="48"/>
  <c r="USW42" i="48"/>
  <c r="USV42" i="48"/>
  <c r="USU42" i="48"/>
  <c r="UST42" i="48"/>
  <c r="USS42" i="48"/>
  <c r="USR42" i="48"/>
  <c r="USQ42" i="48"/>
  <c r="USP42" i="48"/>
  <c r="USO42" i="48"/>
  <c r="USN42" i="48"/>
  <c r="USM42" i="48"/>
  <c r="USL42" i="48"/>
  <c r="USK42" i="48"/>
  <c r="USJ42" i="48"/>
  <c r="USI42" i="48"/>
  <c r="USH42" i="48"/>
  <c r="USG42" i="48"/>
  <c r="USF42" i="48"/>
  <c r="USE42" i="48"/>
  <c r="USD42" i="48"/>
  <c r="USC42" i="48"/>
  <c r="USB42" i="48"/>
  <c r="USA42" i="48"/>
  <c r="URZ42" i="48"/>
  <c r="URY42" i="48"/>
  <c r="URX42" i="48"/>
  <c r="URW42" i="48"/>
  <c r="URV42" i="48"/>
  <c r="URU42" i="48"/>
  <c r="URT42" i="48"/>
  <c r="URS42" i="48"/>
  <c r="URR42" i="48"/>
  <c r="URQ42" i="48"/>
  <c r="URP42" i="48"/>
  <c r="URO42" i="48"/>
  <c r="URN42" i="48"/>
  <c r="URM42" i="48"/>
  <c r="URL42" i="48"/>
  <c r="URK42" i="48"/>
  <c r="URJ42" i="48"/>
  <c r="URI42" i="48"/>
  <c r="URH42" i="48"/>
  <c r="URG42" i="48"/>
  <c r="URF42" i="48"/>
  <c r="URE42" i="48"/>
  <c r="URD42" i="48"/>
  <c r="URC42" i="48"/>
  <c r="URB42" i="48"/>
  <c r="URA42" i="48"/>
  <c r="UQZ42" i="48"/>
  <c r="UQY42" i="48"/>
  <c r="UQX42" i="48"/>
  <c r="UQW42" i="48"/>
  <c r="UQV42" i="48"/>
  <c r="UQU42" i="48"/>
  <c r="UQT42" i="48"/>
  <c r="UQS42" i="48"/>
  <c r="UQR42" i="48"/>
  <c r="UQQ42" i="48"/>
  <c r="UQP42" i="48"/>
  <c r="UQO42" i="48"/>
  <c r="UQN42" i="48"/>
  <c r="UQM42" i="48"/>
  <c r="UQL42" i="48"/>
  <c r="UQK42" i="48"/>
  <c r="UQJ42" i="48"/>
  <c r="UQI42" i="48"/>
  <c r="UQH42" i="48"/>
  <c r="UQG42" i="48"/>
  <c r="UQF42" i="48"/>
  <c r="UQE42" i="48"/>
  <c r="UQD42" i="48"/>
  <c r="UQC42" i="48"/>
  <c r="UQB42" i="48"/>
  <c r="UQA42" i="48"/>
  <c r="UPZ42" i="48"/>
  <c r="UPY42" i="48"/>
  <c r="UPX42" i="48"/>
  <c r="UPW42" i="48"/>
  <c r="UPV42" i="48"/>
  <c r="UPU42" i="48"/>
  <c r="UPT42" i="48"/>
  <c r="UPS42" i="48"/>
  <c r="UPR42" i="48"/>
  <c r="UPQ42" i="48"/>
  <c r="UPP42" i="48"/>
  <c r="UPO42" i="48"/>
  <c r="UPN42" i="48"/>
  <c r="UPM42" i="48"/>
  <c r="UPL42" i="48"/>
  <c r="UPK42" i="48"/>
  <c r="UPJ42" i="48"/>
  <c r="UPI42" i="48"/>
  <c r="UPH42" i="48"/>
  <c r="UPG42" i="48"/>
  <c r="UPF42" i="48"/>
  <c r="UPE42" i="48"/>
  <c r="UPD42" i="48"/>
  <c r="UPC42" i="48"/>
  <c r="UPB42" i="48"/>
  <c r="UPA42" i="48"/>
  <c r="UOZ42" i="48"/>
  <c r="UOY42" i="48"/>
  <c r="UOX42" i="48"/>
  <c r="UOW42" i="48"/>
  <c r="UOV42" i="48"/>
  <c r="UOU42" i="48"/>
  <c r="UOT42" i="48"/>
  <c r="UOS42" i="48"/>
  <c r="UOR42" i="48"/>
  <c r="UOQ42" i="48"/>
  <c r="UOP42" i="48"/>
  <c r="UOO42" i="48"/>
  <c r="UON42" i="48"/>
  <c r="UOM42" i="48"/>
  <c r="UOL42" i="48"/>
  <c r="UOK42" i="48"/>
  <c r="UOJ42" i="48"/>
  <c r="UOI42" i="48"/>
  <c r="UOH42" i="48"/>
  <c r="UOG42" i="48"/>
  <c r="UOF42" i="48"/>
  <c r="UOE42" i="48"/>
  <c r="UOD42" i="48"/>
  <c r="UOC42" i="48"/>
  <c r="UOB42" i="48"/>
  <c r="UOA42" i="48"/>
  <c r="UNZ42" i="48"/>
  <c r="UNY42" i="48"/>
  <c r="UNX42" i="48"/>
  <c r="UNW42" i="48"/>
  <c r="UNV42" i="48"/>
  <c r="UNU42" i="48"/>
  <c r="UNT42" i="48"/>
  <c r="UNS42" i="48"/>
  <c r="UNR42" i="48"/>
  <c r="UNQ42" i="48"/>
  <c r="UNP42" i="48"/>
  <c r="UNO42" i="48"/>
  <c r="UNN42" i="48"/>
  <c r="UNM42" i="48"/>
  <c r="UNL42" i="48"/>
  <c r="UNK42" i="48"/>
  <c r="UNJ42" i="48"/>
  <c r="UNI42" i="48"/>
  <c r="UNH42" i="48"/>
  <c r="UNG42" i="48"/>
  <c r="UNF42" i="48"/>
  <c r="UNE42" i="48"/>
  <c r="UND42" i="48"/>
  <c r="UNC42" i="48"/>
  <c r="UNB42" i="48"/>
  <c r="UNA42" i="48"/>
  <c r="UMZ42" i="48"/>
  <c r="UMY42" i="48"/>
  <c r="UMX42" i="48"/>
  <c r="UMW42" i="48"/>
  <c r="UMV42" i="48"/>
  <c r="UMU42" i="48"/>
  <c r="UMT42" i="48"/>
  <c r="UMS42" i="48"/>
  <c r="UMR42" i="48"/>
  <c r="UMQ42" i="48"/>
  <c r="UMP42" i="48"/>
  <c r="UMO42" i="48"/>
  <c r="UMN42" i="48"/>
  <c r="UMM42" i="48"/>
  <c r="UML42" i="48"/>
  <c r="UMK42" i="48"/>
  <c r="UMJ42" i="48"/>
  <c r="UMI42" i="48"/>
  <c r="UMH42" i="48"/>
  <c r="UMG42" i="48"/>
  <c r="UMF42" i="48"/>
  <c r="UME42" i="48"/>
  <c r="UMD42" i="48"/>
  <c r="UMC42" i="48"/>
  <c r="UMB42" i="48"/>
  <c r="UMA42" i="48"/>
  <c r="ULZ42" i="48"/>
  <c r="ULY42" i="48"/>
  <c r="ULX42" i="48"/>
  <c r="ULW42" i="48"/>
  <c r="ULV42" i="48"/>
  <c r="ULU42" i="48"/>
  <c r="ULT42" i="48"/>
  <c r="ULS42" i="48"/>
  <c r="ULR42" i="48"/>
  <c r="ULQ42" i="48"/>
  <c r="ULP42" i="48"/>
  <c r="ULO42" i="48"/>
  <c r="ULN42" i="48"/>
  <c r="ULM42" i="48"/>
  <c r="ULL42" i="48"/>
  <c r="ULK42" i="48"/>
  <c r="ULJ42" i="48"/>
  <c r="ULI42" i="48"/>
  <c r="ULH42" i="48"/>
  <c r="ULG42" i="48"/>
  <c r="ULF42" i="48"/>
  <c r="ULE42" i="48"/>
  <c r="ULD42" i="48"/>
  <c r="ULC42" i="48"/>
  <c r="ULB42" i="48"/>
  <c r="ULA42" i="48"/>
  <c r="UKZ42" i="48"/>
  <c r="UKY42" i="48"/>
  <c r="UKX42" i="48"/>
  <c r="UKW42" i="48"/>
  <c r="UKV42" i="48"/>
  <c r="UKU42" i="48"/>
  <c r="UKT42" i="48"/>
  <c r="UKS42" i="48"/>
  <c r="UKR42" i="48"/>
  <c r="UKQ42" i="48"/>
  <c r="UKP42" i="48"/>
  <c r="UKO42" i="48"/>
  <c r="UKN42" i="48"/>
  <c r="UKM42" i="48"/>
  <c r="UKL42" i="48"/>
  <c r="UKK42" i="48"/>
  <c r="UKJ42" i="48"/>
  <c r="UKI42" i="48"/>
  <c r="UKH42" i="48"/>
  <c r="UKG42" i="48"/>
  <c r="UKF42" i="48"/>
  <c r="UKE42" i="48"/>
  <c r="UKD42" i="48"/>
  <c r="UKC42" i="48"/>
  <c r="UKB42" i="48"/>
  <c r="UKA42" i="48"/>
  <c r="UJZ42" i="48"/>
  <c r="UJY42" i="48"/>
  <c r="UJX42" i="48"/>
  <c r="UJW42" i="48"/>
  <c r="UJV42" i="48"/>
  <c r="UJU42" i="48"/>
  <c r="UJT42" i="48"/>
  <c r="UJS42" i="48"/>
  <c r="UJR42" i="48"/>
  <c r="UJQ42" i="48"/>
  <c r="UJP42" i="48"/>
  <c r="UJO42" i="48"/>
  <c r="UJN42" i="48"/>
  <c r="UJM42" i="48"/>
  <c r="UJL42" i="48"/>
  <c r="UJK42" i="48"/>
  <c r="UJJ42" i="48"/>
  <c r="UJI42" i="48"/>
  <c r="UJH42" i="48"/>
  <c r="UJG42" i="48"/>
  <c r="UJF42" i="48"/>
  <c r="UJE42" i="48"/>
  <c r="UJD42" i="48"/>
  <c r="UJC42" i="48"/>
  <c r="UJB42" i="48"/>
  <c r="UJA42" i="48"/>
  <c r="UIZ42" i="48"/>
  <c r="UIY42" i="48"/>
  <c r="UIX42" i="48"/>
  <c r="UIW42" i="48"/>
  <c r="UIV42" i="48"/>
  <c r="UIU42" i="48"/>
  <c r="UIT42" i="48"/>
  <c r="UIS42" i="48"/>
  <c r="UIR42" i="48"/>
  <c r="UIQ42" i="48"/>
  <c r="UIP42" i="48"/>
  <c r="UIO42" i="48"/>
  <c r="UIN42" i="48"/>
  <c r="UIM42" i="48"/>
  <c r="UIL42" i="48"/>
  <c r="UIK42" i="48"/>
  <c r="UIJ42" i="48"/>
  <c r="UII42" i="48"/>
  <c r="UIH42" i="48"/>
  <c r="UIG42" i="48"/>
  <c r="UIF42" i="48"/>
  <c r="UIE42" i="48"/>
  <c r="UID42" i="48"/>
  <c r="UIC42" i="48"/>
  <c r="UIB42" i="48"/>
  <c r="UIA42" i="48"/>
  <c r="UHZ42" i="48"/>
  <c r="UHY42" i="48"/>
  <c r="UHX42" i="48"/>
  <c r="UHW42" i="48"/>
  <c r="UHV42" i="48"/>
  <c r="UHU42" i="48"/>
  <c r="UHT42" i="48"/>
  <c r="UHS42" i="48"/>
  <c r="UHR42" i="48"/>
  <c r="UHQ42" i="48"/>
  <c r="UHP42" i="48"/>
  <c r="UHO42" i="48"/>
  <c r="UHN42" i="48"/>
  <c r="UHM42" i="48"/>
  <c r="UHL42" i="48"/>
  <c r="UHK42" i="48"/>
  <c r="UHJ42" i="48"/>
  <c r="UHI42" i="48"/>
  <c r="UHH42" i="48"/>
  <c r="UHG42" i="48"/>
  <c r="UHF42" i="48"/>
  <c r="UHE42" i="48"/>
  <c r="UHD42" i="48"/>
  <c r="UHC42" i="48"/>
  <c r="UHB42" i="48"/>
  <c r="UHA42" i="48"/>
  <c r="UGZ42" i="48"/>
  <c r="UGY42" i="48"/>
  <c r="UGX42" i="48"/>
  <c r="UGW42" i="48"/>
  <c r="UGV42" i="48"/>
  <c r="UGU42" i="48"/>
  <c r="UGT42" i="48"/>
  <c r="UGS42" i="48"/>
  <c r="UGR42" i="48"/>
  <c r="UGQ42" i="48"/>
  <c r="UGP42" i="48"/>
  <c r="UGO42" i="48"/>
  <c r="UGN42" i="48"/>
  <c r="UGM42" i="48"/>
  <c r="UGL42" i="48"/>
  <c r="UGK42" i="48"/>
  <c r="UGJ42" i="48"/>
  <c r="UGI42" i="48"/>
  <c r="UGH42" i="48"/>
  <c r="UGG42" i="48"/>
  <c r="UGF42" i="48"/>
  <c r="UGE42" i="48"/>
  <c r="UGD42" i="48"/>
  <c r="UGC42" i="48"/>
  <c r="UGB42" i="48"/>
  <c r="UGA42" i="48"/>
  <c r="UFZ42" i="48"/>
  <c r="UFY42" i="48"/>
  <c r="UFX42" i="48"/>
  <c r="UFW42" i="48"/>
  <c r="UFV42" i="48"/>
  <c r="UFU42" i="48"/>
  <c r="UFT42" i="48"/>
  <c r="UFS42" i="48"/>
  <c r="UFR42" i="48"/>
  <c r="UFQ42" i="48"/>
  <c r="UFP42" i="48"/>
  <c r="UFO42" i="48"/>
  <c r="UFN42" i="48"/>
  <c r="UFM42" i="48"/>
  <c r="UFL42" i="48"/>
  <c r="UFK42" i="48"/>
  <c r="UFJ42" i="48"/>
  <c r="UFI42" i="48"/>
  <c r="UFH42" i="48"/>
  <c r="UFG42" i="48"/>
  <c r="UFF42" i="48"/>
  <c r="UFE42" i="48"/>
  <c r="UFD42" i="48"/>
  <c r="UFC42" i="48"/>
  <c r="UFB42" i="48"/>
  <c r="UFA42" i="48"/>
  <c r="UEZ42" i="48"/>
  <c r="UEY42" i="48"/>
  <c r="UEX42" i="48"/>
  <c r="UEW42" i="48"/>
  <c r="UEV42" i="48"/>
  <c r="UEU42" i="48"/>
  <c r="UET42" i="48"/>
  <c r="UES42" i="48"/>
  <c r="UER42" i="48"/>
  <c r="UEQ42" i="48"/>
  <c r="UEP42" i="48"/>
  <c r="UEO42" i="48"/>
  <c r="UEN42" i="48"/>
  <c r="UEM42" i="48"/>
  <c r="UEL42" i="48"/>
  <c r="UEK42" i="48"/>
  <c r="UEJ42" i="48"/>
  <c r="UEI42" i="48"/>
  <c r="UEH42" i="48"/>
  <c r="UEG42" i="48"/>
  <c r="UEF42" i="48"/>
  <c r="UEE42" i="48"/>
  <c r="UED42" i="48"/>
  <c r="UEC42" i="48"/>
  <c r="UEB42" i="48"/>
  <c r="UEA42" i="48"/>
  <c r="UDZ42" i="48"/>
  <c r="UDY42" i="48"/>
  <c r="UDX42" i="48"/>
  <c r="UDW42" i="48"/>
  <c r="UDV42" i="48"/>
  <c r="UDU42" i="48"/>
  <c r="UDT42" i="48"/>
  <c r="UDS42" i="48"/>
  <c r="UDR42" i="48"/>
  <c r="UDQ42" i="48"/>
  <c r="UDP42" i="48"/>
  <c r="UDO42" i="48"/>
  <c r="UDN42" i="48"/>
  <c r="UDM42" i="48"/>
  <c r="UDL42" i="48"/>
  <c r="UDK42" i="48"/>
  <c r="UDJ42" i="48"/>
  <c r="UDI42" i="48"/>
  <c r="UDH42" i="48"/>
  <c r="UDG42" i="48"/>
  <c r="UDF42" i="48"/>
  <c r="UDE42" i="48"/>
  <c r="UDD42" i="48"/>
  <c r="UDC42" i="48"/>
  <c r="UDB42" i="48"/>
  <c r="UDA42" i="48"/>
  <c r="UCZ42" i="48"/>
  <c r="UCY42" i="48"/>
  <c r="UCX42" i="48"/>
  <c r="UCW42" i="48"/>
  <c r="UCV42" i="48"/>
  <c r="UCU42" i="48"/>
  <c r="UCT42" i="48"/>
  <c r="UCS42" i="48"/>
  <c r="UCR42" i="48"/>
  <c r="UCQ42" i="48"/>
  <c r="UCP42" i="48"/>
  <c r="UCO42" i="48"/>
  <c r="UCN42" i="48"/>
  <c r="UCM42" i="48"/>
  <c r="UCL42" i="48"/>
  <c r="UCK42" i="48"/>
  <c r="UCJ42" i="48"/>
  <c r="UCI42" i="48"/>
  <c r="UCH42" i="48"/>
  <c r="UCG42" i="48"/>
  <c r="UCF42" i="48"/>
  <c r="UCE42" i="48"/>
  <c r="UCD42" i="48"/>
  <c r="UCC42" i="48"/>
  <c r="UCB42" i="48"/>
  <c r="UCA42" i="48"/>
  <c r="UBZ42" i="48"/>
  <c r="UBY42" i="48"/>
  <c r="UBX42" i="48"/>
  <c r="UBW42" i="48"/>
  <c r="UBV42" i="48"/>
  <c r="UBU42" i="48"/>
  <c r="UBT42" i="48"/>
  <c r="UBS42" i="48"/>
  <c r="UBR42" i="48"/>
  <c r="UBQ42" i="48"/>
  <c r="UBP42" i="48"/>
  <c r="UBO42" i="48"/>
  <c r="UBN42" i="48"/>
  <c r="UBM42" i="48"/>
  <c r="UBL42" i="48"/>
  <c r="UBK42" i="48"/>
  <c r="UBJ42" i="48"/>
  <c r="UBI42" i="48"/>
  <c r="UBH42" i="48"/>
  <c r="UBG42" i="48"/>
  <c r="UBF42" i="48"/>
  <c r="UBE42" i="48"/>
  <c r="UBD42" i="48"/>
  <c r="UBC42" i="48"/>
  <c r="UBB42" i="48"/>
  <c r="UBA42" i="48"/>
  <c r="UAZ42" i="48"/>
  <c r="UAY42" i="48"/>
  <c r="UAX42" i="48"/>
  <c r="UAW42" i="48"/>
  <c r="UAV42" i="48"/>
  <c r="UAU42" i="48"/>
  <c r="UAT42" i="48"/>
  <c r="UAS42" i="48"/>
  <c r="UAR42" i="48"/>
  <c r="UAQ42" i="48"/>
  <c r="UAP42" i="48"/>
  <c r="UAO42" i="48"/>
  <c r="UAN42" i="48"/>
  <c r="UAM42" i="48"/>
  <c r="UAL42" i="48"/>
  <c r="UAK42" i="48"/>
  <c r="UAJ42" i="48"/>
  <c r="UAI42" i="48"/>
  <c r="UAH42" i="48"/>
  <c r="UAG42" i="48"/>
  <c r="UAF42" i="48"/>
  <c r="UAE42" i="48"/>
  <c r="UAD42" i="48"/>
  <c r="UAC42" i="48"/>
  <c r="UAB42" i="48"/>
  <c r="UAA42" i="48"/>
  <c r="TZZ42" i="48"/>
  <c r="TZY42" i="48"/>
  <c r="TZX42" i="48"/>
  <c r="TZW42" i="48"/>
  <c r="TZV42" i="48"/>
  <c r="TZU42" i="48"/>
  <c r="TZT42" i="48"/>
  <c r="TZS42" i="48"/>
  <c r="TZR42" i="48"/>
  <c r="TZQ42" i="48"/>
  <c r="TZP42" i="48"/>
  <c r="TZO42" i="48"/>
  <c r="TZN42" i="48"/>
  <c r="TZM42" i="48"/>
  <c r="TZL42" i="48"/>
  <c r="TZK42" i="48"/>
  <c r="TZJ42" i="48"/>
  <c r="TZI42" i="48"/>
  <c r="TZH42" i="48"/>
  <c r="TZG42" i="48"/>
  <c r="TZF42" i="48"/>
  <c r="TZE42" i="48"/>
  <c r="TZD42" i="48"/>
  <c r="TZC42" i="48"/>
  <c r="TZB42" i="48"/>
  <c r="TZA42" i="48"/>
  <c r="TYZ42" i="48"/>
  <c r="TYY42" i="48"/>
  <c r="TYX42" i="48"/>
  <c r="TYW42" i="48"/>
  <c r="TYV42" i="48"/>
  <c r="TYU42" i="48"/>
  <c r="TYT42" i="48"/>
  <c r="TYS42" i="48"/>
  <c r="TYR42" i="48"/>
  <c r="TYQ42" i="48"/>
  <c r="TYP42" i="48"/>
  <c r="TYO42" i="48"/>
  <c r="TYN42" i="48"/>
  <c r="TYM42" i="48"/>
  <c r="TYL42" i="48"/>
  <c r="TYK42" i="48"/>
  <c r="TYJ42" i="48"/>
  <c r="TYI42" i="48"/>
  <c r="TYH42" i="48"/>
  <c r="TYG42" i="48"/>
  <c r="TYF42" i="48"/>
  <c r="TYE42" i="48"/>
  <c r="TYD42" i="48"/>
  <c r="TYC42" i="48"/>
  <c r="TYB42" i="48"/>
  <c r="TYA42" i="48"/>
  <c r="TXZ42" i="48"/>
  <c r="TXY42" i="48"/>
  <c r="TXX42" i="48"/>
  <c r="TXW42" i="48"/>
  <c r="TXV42" i="48"/>
  <c r="TXU42" i="48"/>
  <c r="TXT42" i="48"/>
  <c r="TXS42" i="48"/>
  <c r="TXR42" i="48"/>
  <c r="TXQ42" i="48"/>
  <c r="TXP42" i="48"/>
  <c r="TXO42" i="48"/>
  <c r="TXN42" i="48"/>
  <c r="TXM42" i="48"/>
  <c r="TXL42" i="48"/>
  <c r="TXK42" i="48"/>
  <c r="TXJ42" i="48"/>
  <c r="TXI42" i="48"/>
  <c r="TXH42" i="48"/>
  <c r="TXG42" i="48"/>
  <c r="TXF42" i="48"/>
  <c r="TXE42" i="48"/>
  <c r="TXD42" i="48"/>
  <c r="TXC42" i="48"/>
  <c r="TXB42" i="48"/>
  <c r="TXA42" i="48"/>
  <c r="TWZ42" i="48"/>
  <c r="TWY42" i="48"/>
  <c r="TWX42" i="48"/>
  <c r="TWW42" i="48"/>
  <c r="TWV42" i="48"/>
  <c r="TWU42" i="48"/>
  <c r="TWT42" i="48"/>
  <c r="TWS42" i="48"/>
  <c r="TWR42" i="48"/>
  <c r="TWQ42" i="48"/>
  <c r="TWP42" i="48"/>
  <c r="TWO42" i="48"/>
  <c r="TWN42" i="48"/>
  <c r="TWM42" i="48"/>
  <c r="TWL42" i="48"/>
  <c r="TWK42" i="48"/>
  <c r="TWJ42" i="48"/>
  <c r="TWI42" i="48"/>
  <c r="TWH42" i="48"/>
  <c r="TWG42" i="48"/>
  <c r="TWF42" i="48"/>
  <c r="TWE42" i="48"/>
  <c r="TWD42" i="48"/>
  <c r="TWC42" i="48"/>
  <c r="TWB42" i="48"/>
  <c r="TWA42" i="48"/>
  <c r="TVZ42" i="48"/>
  <c r="TVY42" i="48"/>
  <c r="TVX42" i="48"/>
  <c r="TVW42" i="48"/>
  <c r="TVV42" i="48"/>
  <c r="TVU42" i="48"/>
  <c r="TVT42" i="48"/>
  <c r="TVS42" i="48"/>
  <c r="TVR42" i="48"/>
  <c r="TVQ42" i="48"/>
  <c r="TVP42" i="48"/>
  <c r="TVO42" i="48"/>
  <c r="TVN42" i="48"/>
  <c r="TVM42" i="48"/>
  <c r="TVL42" i="48"/>
  <c r="TVK42" i="48"/>
  <c r="TVJ42" i="48"/>
  <c r="TVI42" i="48"/>
  <c r="TVH42" i="48"/>
  <c r="TVG42" i="48"/>
  <c r="TVF42" i="48"/>
  <c r="TVE42" i="48"/>
  <c r="TVD42" i="48"/>
  <c r="TVC42" i="48"/>
  <c r="TVB42" i="48"/>
  <c r="TVA42" i="48"/>
  <c r="TUZ42" i="48"/>
  <c r="TUY42" i="48"/>
  <c r="TUX42" i="48"/>
  <c r="TUW42" i="48"/>
  <c r="TUV42" i="48"/>
  <c r="TUU42" i="48"/>
  <c r="TUT42" i="48"/>
  <c r="TUS42" i="48"/>
  <c r="TUR42" i="48"/>
  <c r="TUQ42" i="48"/>
  <c r="TUP42" i="48"/>
  <c r="TUO42" i="48"/>
  <c r="TUN42" i="48"/>
  <c r="TUM42" i="48"/>
  <c r="TUL42" i="48"/>
  <c r="TUK42" i="48"/>
  <c r="TUJ42" i="48"/>
  <c r="TUI42" i="48"/>
  <c r="TUH42" i="48"/>
  <c r="TUG42" i="48"/>
  <c r="TUF42" i="48"/>
  <c r="TUE42" i="48"/>
  <c r="TUD42" i="48"/>
  <c r="TUC42" i="48"/>
  <c r="TUB42" i="48"/>
  <c r="TUA42" i="48"/>
  <c r="TTZ42" i="48"/>
  <c r="TTY42" i="48"/>
  <c r="TTX42" i="48"/>
  <c r="TTW42" i="48"/>
  <c r="TTV42" i="48"/>
  <c r="TTU42" i="48"/>
  <c r="TTT42" i="48"/>
  <c r="TTS42" i="48"/>
  <c r="TTR42" i="48"/>
  <c r="TTQ42" i="48"/>
  <c r="TTP42" i="48"/>
  <c r="TTO42" i="48"/>
  <c r="TTN42" i="48"/>
  <c r="TTM42" i="48"/>
  <c r="TTL42" i="48"/>
  <c r="TTK42" i="48"/>
  <c r="TTJ42" i="48"/>
  <c r="TTI42" i="48"/>
  <c r="TTH42" i="48"/>
  <c r="TTG42" i="48"/>
  <c r="TTF42" i="48"/>
  <c r="TTE42" i="48"/>
  <c r="TTD42" i="48"/>
  <c r="TTC42" i="48"/>
  <c r="TTB42" i="48"/>
  <c r="TTA42" i="48"/>
  <c r="TSZ42" i="48"/>
  <c r="TSY42" i="48"/>
  <c r="TSX42" i="48"/>
  <c r="TSW42" i="48"/>
  <c r="TSV42" i="48"/>
  <c r="TSU42" i="48"/>
  <c r="TST42" i="48"/>
  <c r="TSS42" i="48"/>
  <c r="TSR42" i="48"/>
  <c r="TSQ42" i="48"/>
  <c r="TSP42" i="48"/>
  <c r="TSO42" i="48"/>
  <c r="TSN42" i="48"/>
  <c r="TSM42" i="48"/>
  <c r="TSL42" i="48"/>
  <c r="TSK42" i="48"/>
  <c r="TSJ42" i="48"/>
  <c r="TSI42" i="48"/>
  <c r="TSH42" i="48"/>
  <c r="TSG42" i="48"/>
  <c r="TSF42" i="48"/>
  <c r="TSE42" i="48"/>
  <c r="TSD42" i="48"/>
  <c r="TSC42" i="48"/>
  <c r="TSB42" i="48"/>
  <c r="TSA42" i="48"/>
  <c r="TRZ42" i="48"/>
  <c r="TRY42" i="48"/>
  <c r="TRX42" i="48"/>
  <c r="TRW42" i="48"/>
  <c r="TRV42" i="48"/>
  <c r="TRU42" i="48"/>
  <c r="TRT42" i="48"/>
  <c r="TRS42" i="48"/>
  <c r="TRR42" i="48"/>
  <c r="TRQ42" i="48"/>
  <c r="TRP42" i="48"/>
  <c r="TRO42" i="48"/>
  <c r="TRN42" i="48"/>
  <c r="TRM42" i="48"/>
  <c r="TRL42" i="48"/>
  <c r="TRK42" i="48"/>
  <c r="TRJ42" i="48"/>
  <c r="TRI42" i="48"/>
  <c r="TRH42" i="48"/>
  <c r="TRG42" i="48"/>
  <c r="TRF42" i="48"/>
  <c r="TRE42" i="48"/>
  <c r="TRD42" i="48"/>
  <c r="TRC42" i="48"/>
  <c r="TRB42" i="48"/>
  <c r="TRA42" i="48"/>
  <c r="TQZ42" i="48"/>
  <c r="TQY42" i="48"/>
  <c r="TQX42" i="48"/>
  <c r="TQW42" i="48"/>
  <c r="TQV42" i="48"/>
  <c r="TQU42" i="48"/>
  <c r="TQT42" i="48"/>
  <c r="TQS42" i="48"/>
  <c r="TQR42" i="48"/>
  <c r="TQQ42" i="48"/>
  <c r="TQP42" i="48"/>
  <c r="TQO42" i="48"/>
  <c r="TQN42" i="48"/>
  <c r="TQM42" i="48"/>
  <c r="TQL42" i="48"/>
  <c r="TQK42" i="48"/>
  <c r="TQJ42" i="48"/>
  <c r="TQI42" i="48"/>
  <c r="TQH42" i="48"/>
  <c r="TQG42" i="48"/>
  <c r="TQF42" i="48"/>
  <c r="TQE42" i="48"/>
  <c r="TQD42" i="48"/>
  <c r="TQC42" i="48"/>
  <c r="TQB42" i="48"/>
  <c r="TQA42" i="48"/>
  <c r="TPZ42" i="48"/>
  <c r="TPY42" i="48"/>
  <c r="TPX42" i="48"/>
  <c r="TPW42" i="48"/>
  <c r="TPV42" i="48"/>
  <c r="TPU42" i="48"/>
  <c r="TPT42" i="48"/>
  <c r="TPS42" i="48"/>
  <c r="TPR42" i="48"/>
  <c r="TPQ42" i="48"/>
  <c r="TPP42" i="48"/>
  <c r="TPO42" i="48"/>
  <c r="TPN42" i="48"/>
  <c r="TPM42" i="48"/>
  <c r="TPL42" i="48"/>
  <c r="TPK42" i="48"/>
  <c r="TPJ42" i="48"/>
  <c r="TPI42" i="48"/>
  <c r="TPH42" i="48"/>
  <c r="TPG42" i="48"/>
  <c r="TPF42" i="48"/>
  <c r="TPE42" i="48"/>
  <c r="TPD42" i="48"/>
  <c r="TPC42" i="48"/>
  <c r="TPB42" i="48"/>
  <c r="TPA42" i="48"/>
  <c r="TOZ42" i="48"/>
  <c r="TOY42" i="48"/>
  <c r="TOX42" i="48"/>
  <c r="TOW42" i="48"/>
  <c r="TOV42" i="48"/>
  <c r="TOU42" i="48"/>
  <c r="TOT42" i="48"/>
  <c r="TOS42" i="48"/>
  <c r="TOR42" i="48"/>
  <c r="TOQ42" i="48"/>
  <c r="TOP42" i="48"/>
  <c r="TOO42" i="48"/>
  <c r="TON42" i="48"/>
  <c r="TOM42" i="48"/>
  <c r="TOL42" i="48"/>
  <c r="TOK42" i="48"/>
  <c r="TOJ42" i="48"/>
  <c r="TOI42" i="48"/>
  <c r="TOH42" i="48"/>
  <c r="TOG42" i="48"/>
  <c r="TOF42" i="48"/>
  <c r="TOE42" i="48"/>
  <c r="TOD42" i="48"/>
  <c r="TOC42" i="48"/>
  <c r="TOB42" i="48"/>
  <c r="TOA42" i="48"/>
  <c r="TNZ42" i="48"/>
  <c r="TNY42" i="48"/>
  <c r="TNX42" i="48"/>
  <c r="TNW42" i="48"/>
  <c r="TNV42" i="48"/>
  <c r="TNU42" i="48"/>
  <c r="TNT42" i="48"/>
  <c r="TNS42" i="48"/>
  <c r="TNR42" i="48"/>
  <c r="TNQ42" i="48"/>
  <c r="TNP42" i="48"/>
  <c r="TNO42" i="48"/>
  <c r="TNN42" i="48"/>
  <c r="TNM42" i="48"/>
  <c r="TNL42" i="48"/>
  <c r="TNK42" i="48"/>
  <c r="TNJ42" i="48"/>
  <c r="TNI42" i="48"/>
  <c r="TNH42" i="48"/>
  <c r="TNG42" i="48"/>
  <c r="TNF42" i="48"/>
  <c r="TNE42" i="48"/>
  <c r="TND42" i="48"/>
  <c r="TNC42" i="48"/>
  <c r="TNB42" i="48"/>
  <c r="TNA42" i="48"/>
  <c r="TMZ42" i="48"/>
  <c r="TMY42" i="48"/>
  <c r="TMX42" i="48"/>
  <c r="TMW42" i="48"/>
  <c r="TMV42" i="48"/>
  <c r="TMU42" i="48"/>
  <c r="TMT42" i="48"/>
  <c r="TMS42" i="48"/>
  <c r="TMR42" i="48"/>
  <c r="TMQ42" i="48"/>
  <c r="TMP42" i="48"/>
  <c r="TMO42" i="48"/>
  <c r="TMN42" i="48"/>
  <c r="TMM42" i="48"/>
  <c r="TML42" i="48"/>
  <c r="TMK42" i="48"/>
  <c r="TMJ42" i="48"/>
  <c r="TMI42" i="48"/>
  <c r="TMH42" i="48"/>
  <c r="TMG42" i="48"/>
  <c r="TMF42" i="48"/>
  <c r="TME42" i="48"/>
  <c r="TMD42" i="48"/>
  <c r="TMC42" i="48"/>
  <c r="TMB42" i="48"/>
  <c r="TMA42" i="48"/>
  <c r="TLZ42" i="48"/>
  <c r="TLY42" i="48"/>
  <c r="TLX42" i="48"/>
  <c r="TLW42" i="48"/>
  <c r="TLV42" i="48"/>
  <c r="TLU42" i="48"/>
  <c r="TLT42" i="48"/>
  <c r="TLS42" i="48"/>
  <c r="TLR42" i="48"/>
  <c r="TLQ42" i="48"/>
  <c r="TLP42" i="48"/>
  <c r="TLO42" i="48"/>
  <c r="TLN42" i="48"/>
  <c r="TLM42" i="48"/>
  <c r="TLL42" i="48"/>
  <c r="TLK42" i="48"/>
  <c r="TLJ42" i="48"/>
  <c r="TLI42" i="48"/>
  <c r="TLH42" i="48"/>
  <c r="TLG42" i="48"/>
  <c r="TLF42" i="48"/>
  <c r="TLE42" i="48"/>
  <c r="TLD42" i="48"/>
  <c r="TLC42" i="48"/>
  <c r="TLB42" i="48"/>
  <c r="TLA42" i="48"/>
  <c r="TKZ42" i="48"/>
  <c r="TKY42" i="48"/>
  <c r="TKX42" i="48"/>
  <c r="TKW42" i="48"/>
  <c r="TKV42" i="48"/>
  <c r="TKU42" i="48"/>
  <c r="TKT42" i="48"/>
  <c r="TKS42" i="48"/>
  <c r="TKR42" i="48"/>
  <c r="TKQ42" i="48"/>
  <c r="TKP42" i="48"/>
  <c r="TKO42" i="48"/>
  <c r="TKN42" i="48"/>
  <c r="TKM42" i="48"/>
  <c r="TKL42" i="48"/>
  <c r="TKK42" i="48"/>
  <c r="TKJ42" i="48"/>
  <c r="TKI42" i="48"/>
  <c r="TKH42" i="48"/>
  <c r="TKG42" i="48"/>
  <c r="TKF42" i="48"/>
  <c r="TKE42" i="48"/>
  <c r="TKD42" i="48"/>
  <c r="TKC42" i="48"/>
  <c r="TKB42" i="48"/>
  <c r="TKA42" i="48"/>
  <c r="TJZ42" i="48"/>
  <c r="TJY42" i="48"/>
  <c r="TJX42" i="48"/>
  <c r="TJW42" i="48"/>
  <c r="TJV42" i="48"/>
  <c r="TJU42" i="48"/>
  <c r="TJT42" i="48"/>
  <c r="TJS42" i="48"/>
  <c r="TJR42" i="48"/>
  <c r="TJQ42" i="48"/>
  <c r="TJP42" i="48"/>
  <c r="TJO42" i="48"/>
  <c r="TJN42" i="48"/>
  <c r="TJM42" i="48"/>
  <c r="TJL42" i="48"/>
  <c r="TJK42" i="48"/>
  <c r="TJJ42" i="48"/>
  <c r="TJI42" i="48"/>
  <c r="TJH42" i="48"/>
  <c r="TJG42" i="48"/>
  <c r="TJF42" i="48"/>
  <c r="TJE42" i="48"/>
  <c r="TJD42" i="48"/>
  <c r="TJC42" i="48"/>
  <c r="TJB42" i="48"/>
  <c r="TJA42" i="48"/>
  <c r="TIZ42" i="48"/>
  <c r="TIY42" i="48"/>
  <c r="TIX42" i="48"/>
  <c r="TIW42" i="48"/>
  <c r="TIV42" i="48"/>
  <c r="TIU42" i="48"/>
  <c r="TIT42" i="48"/>
  <c r="TIS42" i="48"/>
  <c r="TIR42" i="48"/>
  <c r="TIQ42" i="48"/>
  <c r="TIP42" i="48"/>
  <c r="TIO42" i="48"/>
  <c r="TIN42" i="48"/>
  <c r="TIM42" i="48"/>
  <c r="TIL42" i="48"/>
  <c r="TIK42" i="48"/>
  <c r="TIJ42" i="48"/>
  <c r="TII42" i="48"/>
  <c r="TIH42" i="48"/>
  <c r="TIG42" i="48"/>
  <c r="TIF42" i="48"/>
  <c r="TIE42" i="48"/>
  <c r="TID42" i="48"/>
  <c r="TIC42" i="48"/>
  <c r="TIB42" i="48"/>
  <c r="TIA42" i="48"/>
  <c r="THZ42" i="48"/>
  <c r="THY42" i="48"/>
  <c r="THX42" i="48"/>
  <c r="THW42" i="48"/>
  <c r="THV42" i="48"/>
  <c r="THU42" i="48"/>
  <c r="THT42" i="48"/>
  <c r="THS42" i="48"/>
  <c r="THR42" i="48"/>
  <c r="THQ42" i="48"/>
  <c r="THP42" i="48"/>
  <c r="THO42" i="48"/>
  <c r="THN42" i="48"/>
  <c r="THM42" i="48"/>
  <c r="THL42" i="48"/>
  <c r="THK42" i="48"/>
  <c r="THJ42" i="48"/>
  <c r="THI42" i="48"/>
  <c r="THH42" i="48"/>
  <c r="THG42" i="48"/>
  <c r="THF42" i="48"/>
  <c r="THE42" i="48"/>
  <c r="THD42" i="48"/>
  <c r="THC42" i="48"/>
  <c r="THB42" i="48"/>
  <c r="THA42" i="48"/>
  <c r="TGZ42" i="48"/>
  <c r="TGY42" i="48"/>
  <c r="TGX42" i="48"/>
  <c r="TGW42" i="48"/>
  <c r="TGV42" i="48"/>
  <c r="TGU42" i="48"/>
  <c r="TGT42" i="48"/>
  <c r="TGS42" i="48"/>
  <c r="TGR42" i="48"/>
  <c r="TGQ42" i="48"/>
  <c r="TGP42" i="48"/>
  <c r="TGO42" i="48"/>
  <c r="TGN42" i="48"/>
  <c r="TGM42" i="48"/>
  <c r="TGL42" i="48"/>
  <c r="TGK42" i="48"/>
  <c r="TGJ42" i="48"/>
  <c r="TGI42" i="48"/>
  <c r="TGH42" i="48"/>
  <c r="TGG42" i="48"/>
  <c r="TGF42" i="48"/>
  <c r="TGE42" i="48"/>
  <c r="TGD42" i="48"/>
  <c r="TGC42" i="48"/>
  <c r="TGB42" i="48"/>
  <c r="TGA42" i="48"/>
  <c r="TFZ42" i="48"/>
  <c r="TFY42" i="48"/>
  <c r="TFX42" i="48"/>
  <c r="TFW42" i="48"/>
  <c r="TFV42" i="48"/>
  <c r="TFU42" i="48"/>
  <c r="TFT42" i="48"/>
  <c r="TFS42" i="48"/>
  <c r="TFR42" i="48"/>
  <c r="TFQ42" i="48"/>
  <c r="TFP42" i="48"/>
  <c r="TFO42" i="48"/>
  <c r="TFN42" i="48"/>
  <c r="TFM42" i="48"/>
  <c r="TFL42" i="48"/>
  <c r="TFK42" i="48"/>
  <c r="TFJ42" i="48"/>
  <c r="TFI42" i="48"/>
  <c r="TFH42" i="48"/>
  <c r="TFG42" i="48"/>
  <c r="TFF42" i="48"/>
  <c r="TFE42" i="48"/>
  <c r="TFD42" i="48"/>
  <c r="TFC42" i="48"/>
  <c r="TFB42" i="48"/>
  <c r="TFA42" i="48"/>
  <c r="TEZ42" i="48"/>
  <c r="TEY42" i="48"/>
  <c r="TEX42" i="48"/>
  <c r="TEW42" i="48"/>
  <c r="TEV42" i="48"/>
  <c r="TEU42" i="48"/>
  <c r="TET42" i="48"/>
  <c r="TES42" i="48"/>
  <c r="TER42" i="48"/>
  <c r="TEQ42" i="48"/>
  <c r="TEP42" i="48"/>
  <c r="TEO42" i="48"/>
  <c r="TEN42" i="48"/>
  <c r="TEM42" i="48"/>
  <c r="TEL42" i="48"/>
  <c r="TEK42" i="48"/>
  <c r="TEJ42" i="48"/>
  <c r="TEI42" i="48"/>
  <c r="TEH42" i="48"/>
  <c r="TEG42" i="48"/>
  <c r="TEF42" i="48"/>
  <c r="TEE42" i="48"/>
  <c r="TED42" i="48"/>
  <c r="TEC42" i="48"/>
  <c r="TEB42" i="48"/>
  <c r="TEA42" i="48"/>
  <c r="TDZ42" i="48"/>
  <c r="TDY42" i="48"/>
  <c r="TDX42" i="48"/>
  <c r="TDW42" i="48"/>
  <c r="TDV42" i="48"/>
  <c r="TDU42" i="48"/>
  <c r="TDT42" i="48"/>
  <c r="TDS42" i="48"/>
  <c r="TDR42" i="48"/>
  <c r="TDQ42" i="48"/>
  <c r="TDP42" i="48"/>
  <c r="TDO42" i="48"/>
  <c r="TDN42" i="48"/>
  <c r="TDM42" i="48"/>
  <c r="TDL42" i="48"/>
  <c r="TDK42" i="48"/>
  <c r="TDJ42" i="48"/>
  <c r="TDI42" i="48"/>
  <c r="TDH42" i="48"/>
  <c r="TDG42" i="48"/>
  <c r="TDF42" i="48"/>
  <c r="TDE42" i="48"/>
  <c r="TDD42" i="48"/>
  <c r="TDC42" i="48"/>
  <c r="TDB42" i="48"/>
  <c r="TDA42" i="48"/>
  <c r="TCZ42" i="48"/>
  <c r="TCY42" i="48"/>
  <c r="TCX42" i="48"/>
  <c r="TCW42" i="48"/>
  <c r="TCV42" i="48"/>
  <c r="TCU42" i="48"/>
  <c r="TCT42" i="48"/>
  <c r="TCS42" i="48"/>
  <c r="TCR42" i="48"/>
  <c r="TCQ42" i="48"/>
  <c r="TCP42" i="48"/>
  <c r="TCO42" i="48"/>
  <c r="TCN42" i="48"/>
  <c r="TCM42" i="48"/>
  <c r="TCL42" i="48"/>
  <c r="TCK42" i="48"/>
  <c r="TCJ42" i="48"/>
  <c r="TCI42" i="48"/>
  <c r="TCH42" i="48"/>
  <c r="TCG42" i="48"/>
  <c r="TCF42" i="48"/>
  <c r="TCE42" i="48"/>
  <c r="TCD42" i="48"/>
  <c r="TCC42" i="48"/>
  <c r="TCB42" i="48"/>
  <c r="TCA42" i="48"/>
  <c r="TBZ42" i="48"/>
  <c r="TBY42" i="48"/>
  <c r="TBX42" i="48"/>
  <c r="TBW42" i="48"/>
  <c r="TBV42" i="48"/>
  <c r="TBU42" i="48"/>
  <c r="TBT42" i="48"/>
  <c r="TBS42" i="48"/>
  <c r="TBR42" i="48"/>
  <c r="TBQ42" i="48"/>
  <c r="TBP42" i="48"/>
  <c r="TBO42" i="48"/>
  <c r="TBN42" i="48"/>
  <c r="TBM42" i="48"/>
  <c r="TBL42" i="48"/>
  <c r="TBK42" i="48"/>
  <c r="TBJ42" i="48"/>
  <c r="TBI42" i="48"/>
  <c r="TBH42" i="48"/>
  <c r="TBG42" i="48"/>
  <c r="TBF42" i="48"/>
  <c r="TBE42" i="48"/>
  <c r="TBD42" i="48"/>
  <c r="TBC42" i="48"/>
  <c r="TBB42" i="48"/>
  <c r="TBA42" i="48"/>
  <c r="TAZ42" i="48"/>
  <c r="TAY42" i="48"/>
  <c r="TAX42" i="48"/>
  <c r="TAW42" i="48"/>
  <c r="TAV42" i="48"/>
  <c r="TAU42" i="48"/>
  <c r="TAT42" i="48"/>
  <c r="TAS42" i="48"/>
  <c r="TAR42" i="48"/>
  <c r="TAQ42" i="48"/>
  <c r="TAP42" i="48"/>
  <c r="TAO42" i="48"/>
  <c r="TAN42" i="48"/>
  <c r="TAM42" i="48"/>
  <c r="TAL42" i="48"/>
  <c r="TAK42" i="48"/>
  <c r="TAJ42" i="48"/>
  <c r="TAI42" i="48"/>
  <c r="TAH42" i="48"/>
  <c r="TAG42" i="48"/>
  <c r="TAF42" i="48"/>
  <c r="TAE42" i="48"/>
  <c r="TAD42" i="48"/>
  <c r="TAC42" i="48"/>
  <c r="TAB42" i="48"/>
  <c r="TAA42" i="48"/>
  <c r="SZZ42" i="48"/>
  <c r="SZY42" i="48"/>
  <c r="SZX42" i="48"/>
  <c r="SZW42" i="48"/>
  <c r="SZV42" i="48"/>
  <c r="SZU42" i="48"/>
  <c r="SZT42" i="48"/>
  <c r="SZS42" i="48"/>
  <c r="SZR42" i="48"/>
  <c r="SZQ42" i="48"/>
  <c r="SZP42" i="48"/>
  <c r="SZO42" i="48"/>
  <c r="SZN42" i="48"/>
  <c r="SZM42" i="48"/>
  <c r="SZL42" i="48"/>
  <c r="SZK42" i="48"/>
  <c r="SZJ42" i="48"/>
  <c r="SZI42" i="48"/>
  <c r="SZH42" i="48"/>
  <c r="SZG42" i="48"/>
  <c r="SZF42" i="48"/>
  <c r="SZE42" i="48"/>
  <c r="SZD42" i="48"/>
  <c r="SZC42" i="48"/>
  <c r="SZB42" i="48"/>
  <c r="SZA42" i="48"/>
  <c r="SYZ42" i="48"/>
  <c r="SYY42" i="48"/>
  <c r="SYX42" i="48"/>
  <c r="SYW42" i="48"/>
  <c r="SYV42" i="48"/>
  <c r="SYU42" i="48"/>
  <c r="SYT42" i="48"/>
  <c r="SYS42" i="48"/>
  <c r="SYR42" i="48"/>
  <c r="SYQ42" i="48"/>
  <c r="SYP42" i="48"/>
  <c r="SYO42" i="48"/>
  <c r="SYN42" i="48"/>
  <c r="SYM42" i="48"/>
  <c r="SYL42" i="48"/>
  <c r="SYK42" i="48"/>
  <c r="SYJ42" i="48"/>
  <c r="SYI42" i="48"/>
  <c r="SYH42" i="48"/>
  <c r="SYG42" i="48"/>
  <c r="SYF42" i="48"/>
  <c r="SYE42" i="48"/>
  <c r="SYD42" i="48"/>
  <c r="SYC42" i="48"/>
  <c r="SYB42" i="48"/>
  <c r="SYA42" i="48"/>
  <c r="SXZ42" i="48"/>
  <c r="SXY42" i="48"/>
  <c r="SXX42" i="48"/>
  <c r="SXW42" i="48"/>
  <c r="SXV42" i="48"/>
  <c r="SXU42" i="48"/>
  <c r="SXT42" i="48"/>
  <c r="SXS42" i="48"/>
  <c r="SXR42" i="48"/>
  <c r="SXQ42" i="48"/>
  <c r="SXP42" i="48"/>
  <c r="SXO42" i="48"/>
  <c r="SXN42" i="48"/>
  <c r="SXM42" i="48"/>
  <c r="SXL42" i="48"/>
  <c r="SXK42" i="48"/>
  <c r="SXJ42" i="48"/>
  <c r="SXI42" i="48"/>
  <c r="SXH42" i="48"/>
  <c r="SXG42" i="48"/>
  <c r="SXF42" i="48"/>
  <c r="SXE42" i="48"/>
  <c r="SXD42" i="48"/>
  <c r="SXC42" i="48"/>
  <c r="SXB42" i="48"/>
  <c r="SXA42" i="48"/>
  <c r="SWZ42" i="48"/>
  <c r="SWY42" i="48"/>
  <c r="SWX42" i="48"/>
  <c r="SWW42" i="48"/>
  <c r="SWV42" i="48"/>
  <c r="SWU42" i="48"/>
  <c r="SWT42" i="48"/>
  <c r="SWS42" i="48"/>
  <c r="SWR42" i="48"/>
  <c r="SWQ42" i="48"/>
  <c r="SWP42" i="48"/>
  <c r="SWO42" i="48"/>
  <c r="SWN42" i="48"/>
  <c r="SWM42" i="48"/>
  <c r="SWL42" i="48"/>
  <c r="SWK42" i="48"/>
  <c r="SWJ42" i="48"/>
  <c r="SWI42" i="48"/>
  <c r="SWH42" i="48"/>
  <c r="SWG42" i="48"/>
  <c r="SWF42" i="48"/>
  <c r="SWE42" i="48"/>
  <c r="SWD42" i="48"/>
  <c r="SWC42" i="48"/>
  <c r="SWB42" i="48"/>
  <c r="SWA42" i="48"/>
  <c r="SVZ42" i="48"/>
  <c r="SVY42" i="48"/>
  <c r="SVX42" i="48"/>
  <c r="SVW42" i="48"/>
  <c r="SVV42" i="48"/>
  <c r="SVU42" i="48"/>
  <c r="SVT42" i="48"/>
  <c r="SVS42" i="48"/>
  <c r="SVR42" i="48"/>
  <c r="SVQ42" i="48"/>
  <c r="SVP42" i="48"/>
  <c r="SVO42" i="48"/>
  <c r="SVN42" i="48"/>
  <c r="SVM42" i="48"/>
  <c r="SVL42" i="48"/>
  <c r="SVK42" i="48"/>
  <c r="SVJ42" i="48"/>
  <c r="SVI42" i="48"/>
  <c r="SVH42" i="48"/>
  <c r="SVG42" i="48"/>
  <c r="SVF42" i="48"/>
  <c r="SVE42" i="48"/>
  <c r="SVD42" i="48"/>
  <c r="SVC42" i="48"/>
  <c r="SVB42" i="48"/>
  <c r="SVA42" i="48"/>
  <c r="SUZ42" i="48"/>
  <c r="SUY42" i="48"/>
  <c r="SUX42" i="48"/>
  <c r="SUW42" i="48"/>
  <c r="SUV42" i="48"/>
  <c r="SUU42" i="48"/>
  <c r="SUT42" i="48"/>
  <c r="SUS42" i="48"/>
  <c r="SUR42" i="48"/>
  <c r="SUQ42" i="48"/>
  <c r="SUP42" i="48"/>
  <c r="SUO42" i="48"/>
  <c r="SUN42" i="48"/>
  <c r="SUM42" i="48"/>
  <c r="SUL42" i="48"/>
  <c r="SUK42" i="48"/>
  <c r="SUJ42" i="48"/>
  <c r="SUI42" i="48"/>
  <c r="SUH42" i="48"/>
  <c r="SUG42" i="48"/>
  <c r="SUF42" i="48"/>
  <c r="SUE42" i="48"/>
  <c r="SUD42" i="48"/>
  <c r="SUC42" i="48"/>
  <c r="SUB42" i="48"/>
  <c r="SUA42" i="48"/>
  <c r="STZ42" i="48"/>
  <c r="STY42" i="48"/>
  <c r="STX42" i="48"/>
  <c r="STW42" i="48"/>
  <c r="STV42" i="48"/>
  <c r="STU42" i="48"/>
  <c r="STT42" i="48"/>
  <c r="STS42" i="48"/>
  <c r="STR42" i="48"/>
  <c r="STQ42" i="48"/>
  <c r="STP42" i="48"/>
  <c r="STO42" i="48"/>
  <c r="STN42" i="48"/>
  <c r="STM42" i="48"/>
  <c r="STL42" i="48"/>
  <c r="STK42" i="48"/>
  <c r="STJ42" i="48"/>
  <c r="STI42" i="48"/>
  <c r="STH42" i="48"/>
  <c r="STG42" i="48"/>
  <c r="STF42" i="48"/>
  <c r="STE42" i="48"/>
  <c r="STD42" i="48"/>
  <c r="STC42" i="48"/>
  <c r="STB42" i="48"/>
  <c r="STA42" i="48"/>
  <c r="SSZ42" i="48"/>
  <c r="SSY42" i="48"/>
  <c r="SSX42" i="48"/>
  <c r="SSW42" i="48"/>
  <c r="SSV42" i="48"/>
  <c r="SSU42" i="48"/>
  <c r="SST42" i="48"/>
  <c r="SSS42" i="48"/>
  <c r="SSR42" i="48"/>
  <c r="SSQ42" i="48"/>
  <c r="SSP42" i="48"/>
  <c r="SSO42" i="48"/>
  <c r="SSN42" i="48"/>
  <c r="SSM42" i="48"/>
  <c r="SSL42" i="48"/>
  <c r="SSK42" i="48"/>
  <c r="SSJ42" i="48"/>
  <c r="SSI42" i="48"/>
  <c r="SSH42" i="48"/>
  <c r="SSG42" i="48"/>
  <c r="SSF42" i="48"/>
  <c r="SSE42" i="48"/>
  <c r="SSD42" i="48"/>
  <c r="SSC42" i="48"/>
  <c r="SSB42" i="48"/>
  <c r="SSA42" i="48"/>
  <c r="SRZ42" i="48"/>
  <c r="SRY42" i="48"/>
  <c r="SRX42" i="48"/>
  <c r="SRW42" i="48"/>
  <c r="SRV42" i="48"/>
  <c r="SRU42" i="48"/>
  <c r="SRT42" i="48"/>
  <c r="SRS42" i="48"/>
  <c r="SRR42" i="48"/>
  <c r="SRQ42" i="48"/>
  <c r="SRP42" i="48"/>
  <c r="SRO42" i="48"/>
  <c r="SRN42" i="48"/>
  <c r="SRM42" i="48"/>
  <c r="SRL42" i="48"/>
  <c r="SRK42" i="48"/>
  <c r="SRJ42" i="48"/>
  <c r="SRI42" i="48"/>
  <c r="SRH42" i="48"/>
  <c r="SRG42" i="48"/>
  <c r="SRF42" i="48"/>
  <c r="SRE42" i="48"/>
  <c r="SRD42" i="48"/>
  <c r="SRC42" i="48"/>
  <c r="SRB42" i="48"/>
  <c r="SRA42" i="48"/>
  <c r="SQZ42" i="48"/>
  <c r="SQY42" i="48"/>
  <c r="SQX42" i="48"/>
  <c r="SQW42" i="48"/>
  <c r="SQV42" i="48"/>
  <c r="SQU42" i="48"/>
  <c r="SQT42" i="48"/>
  <c r="SQS42" i="48"/>
  <c r="SQR42" i="48"/>
  <c r="SQQ42" i="48"/>
  <c r="SQP42" i="48"/>
  <c r="SQO42" i="48"/>
  <c r="SQN42" i="48"/>
  <c r="SQM42" i="48"/>
  <c r="SQL42" i="48"/>
  <c r="SQK42" i="48"/>
  <c r="SQJ42" i="48"/>
  <c r="SQI42" i="48"/>
  <c r="SQH42" i="48"/>
  <c r="SQG42" i="48"/>
  <c r="SQF42" i="48"/>
  <c r="SQE42" i="48"/>
  <c r="SQD42" i="48"/>
  <c r="SQC42" i="48"/>
  <c r="SQB42" i="48"/>
  <c r="SQA42" i="48"/>
  <c r="SPZ42" i="48"/>
  <c r="SPY42" i="48"/>
  <c r="SPX42" i="48"/>
  <c r="SPW42" i="48"/>
  <c r="SPV42" i="48"/>
  <c r="SPU42" i="48"/>
  <c r="SPT42" i="48"/>
  <c r="SPS42" i="48"/>
  <c r="SPR42" i="48"/>
  <c r="SPQ42" i="48"/>
  <c r="SPP42" i="48"/>
  <c r="SPO42" i="48"/>
  <c r="SPN42" i="48"/>
  <c r="SPM42" i="48"/>
  <c r="SPL42" i="48"/>
  <c r="SPK42" i="48"/>
  <c r="SPJ42" i="48"/>
  <c r="SPI42" i="48"/>
  <c r="SPH42" i="48"/>
  <c r="SPG42" i="48"/>
  <c r="SPF42" i="48"/>
  <c r="SPE42" i="48"/>
  <c r="SPD42" i="48"/>
  <c r="SPC42" i="48"/>
  <c r="SPB42" i="48"/>
  <c r="SPA42" i="48"/>
  <c r="SOZ42" i="48"/>
  <c r="SOY42" i="48"/>
  <c r="SOX42" i="48"/>
  <c r="SOW42" i="48"/>
  <c r="SOV42" i="48"/>
  <c r="SOU42" i="48"/>
  <c r="SOT42" i="48"/>
  <c r="SOS42" i="48"/>
  <c r="SOR42" i="48"/>
  <c r="SOQ42" i="48"/>
  <c r="SOP42" i="48"/>
  <c r="SOO42" i="48"/>
  <c r="SON42" i="48"/>
  <c r="SOM42" i="48"/>
  <c r="SOL42" i="48"/>
  <c r="SOK42" i="48"/>
  <c r="SOJ42" i="48"/>
  <c r="SOI42" i="48"/>
  <c r="SOH42" i="48"/>
  <c r="SOG42" i="48"/>
  <c r="SOF42" i="48"/>
  <c r="SOE42" i="48"/>
  <c r="SOD42" i="48"/>
  <c r="SOC42" i="48"/>
  <c r="SOB42" i="48"/>
  <c r="SOA42" i="48"/>
  <c r="SNZ42" i="48"/>
  <c r="SNY42" i="48"/>
  <c r="SNX42" i="48"/>
  <c r="SNW42" i="48"/>
  <c r="SNV42" i="48"/>
  <c r="SNU42" i="48"/>
  <c r="SNT42" i="48"/>
  <c r="SNS42" i="48"/>
  <c r="SNR42" i="48"/>
  <c r="SNQ42" i="48"/>
  <c r="SNP42" i="48"/>
  <c r="SNO42" i="48"/>
  <c r="SNN42" i="48"/>
  <c r="SNM42" i="48"/>
  <c r="SNL42" i="48"/>
  <c r="SNK42" i="48"/>
  <c r="SNJ42" i="48"/>
  <c r="SNI42" i="48"/>
  <c r="SNH42" i="48"/>
  <c r="SNG42" i="48"/>
  <c r="SNF42" i="48"/>
  <c r="SNE42" i="48"/>
  <c r="SND42" i="48"/>
  <c r="SNC42" i="48"/>
  <c r="SNB42" i="48"/>
  <c r="SNA42" i="48"/>
  <c r="SMZ42" i="48"/>
  <c r="SMY42" i="48"/>
  <c r="SMX42" i="48"/>
  <c r="SMW42" i="48"/>
  <c r="SMV42" i="48"/>
  <c r="SMU42" i="48"/>
  <c r="SMT42" i="48"/>
  <c r="SMS42" i="48"/>
  <c r="SMR42" i="48"/>
  <c r="SMQ42" i="48"/>
  <c r="SMP42" i="48"/>
  <c r="SMO42" i="48"/>
  <c r="SMN42" i="48"/>
  <c r="SMM42" i="48"/>
  <c r="SML42" i="48"/>
  <c r="SMK42" i="48"/>
  <c r="SMJ42" i="48"/>
  <c r="SMI42" i="48"/>
  <c r="SMH42" i="48"/>
  <c r="SMG42" i="48"/>
  <c r="SMF42" i="48"/>
  <c r="SME42" i="48"/>
  <c r="SMD42" i="48"/>
  <c r="SMC42" i="48"/>
  <c r="SMB42" i="48"/>
  <c r="SMA42" i="48"/>
  <c r="SLZ42" i="48"/>
  <c r="SLY42" i="48"/>
  <c r="SLX42" i="48"/>
  <c r="SLW42" i="48"/>
  <c r="SLV42" i="48"/>
  <c r="SLU42" i="48"/>
  <c r="SLT42" i="48"/>
  <c r="SLS42" i="48"/>
  <c r="SLR42" i="48"/>
  <c r="SLQ42" i="48"/>
  <c r="SLP42" i="48"/>
  <c r="SLO42" i="48"/>
  <c r="SLN42" i="48"/>
  <c r="SLM42" i="48"/>
  <c r="SLL42" i="48"/>
  <c r="SLK42" i="48"/>
  <c r="SLJ42" i="48"/>
  <c r="SLI42" i="48"/>
  <c r="SLH42" i="48"/>
  <c r="SLG42" i="48"/>
  <c r="SLF42" i="48"/>
  <c r="SLE42" i="48"/>
  <c r="SLD42" i="48"/>
  <c r="SLC42" i="48"/>
  <c r="SLB42" i="48"/>
  <c r="SLA42" i="48"/>
  <c r="SKZ42" i="48"/>
  <c r="SKY42" i="48"/>
  <c r="SKX42" i="48"/>
  <c r="SKW42" i="48"/>
  <c r="SKV42" i="48"/>
  <c r="SKU42" i="48"/>
  <c r="SKT42" i="48"/>
  <c r="SKS42" i="48"/>
  <c r="SKR42" i="48"/>
  <c r="SKQ42" i="48"/>
  <c r="SKP42" i="48"/>
  <c r="SKO42" i="48"/>
  <c r="SKN42" i="48"/>
  <c r="SKM42" i="48"/>
  <c r="SKL42" i="48"/>
  <c r="SKK42" i="48"/>
  <c r="SKJ42" i="48"/>
  <c r="SKI42" i="48"/>
  <c r="SKH42" i="48"/>
  <c r="SKG42" i="48"/>
  <c r="SKF42" i="48"/>
  <c r="SKE42" i="48"/>
  <c r="SKD42" i="48"/>
  <c r="SKC42" i="48"/>
  <c r="SKB42" i="48"/>
  <c r="SKA42" i="48"/>
  <c r="SJZ42" i="48"/>
  <c r="SJY42" i="48"/>
  <c r="SJX42" i="48"/>
  <c r="SJW42" i="48"/>
  <c r="SJV42" i="48"/>
  <c r="SJU42" i="48"/>
  <c r="SJT42" i="48"/>
  <c r="SJS42" i="48"/>
  <c r="SJR42" i="48"/>
  <c r="SJQ42" i="48"/>
  <c r="SJP42" i="48"/>
  <c r="SJO42" i="48"/>
  <c r="SJN42" i="48"/>
  <c r="SJM42" i="48"/>
  <c r="SJL42" i="48"/>
  <c r="SJK42" i="48"/>
  <c r="SJJ42" i="48"/>
  <c r="SJI42" i="48"/>
  <c r="SJH42" i="48"/>
  <c r="SJG42" i="48"/>
  <c r="SJF42" i="48"/>
  <c r="SJE42" i="48"/>
  <c r="SJD42" i="48"/>
  <c r="SJC42" i="48"/>
  <c r="SJB42" i="48"/>
  <c r="SJA42" i="48"/>
  <c r="SIZ42" i="48"/>
  <c r="SIY42" i="48"/>
  <c r="SIX42" i="48"/>
  <c r="SIW42" i="48"/>
  <c r="SIV42" i="48"/>
  <c r="SIU42" i="48"/>
  <c r="SIT42" i="48"/>
  <c r="SIS42" i="48"/>
  <c r="SIR42" i="48"/>
  <c r="SIQ42" i="48"/>
  <c r="SIP42" i="48"/>
  <c r="SIO42" i="48"/>
  <c r="SIN42" i="48"/>
  <c r="SIM42" i="48"/>
  <c r="SIL42" i="48"/>
  <c r="SIK42" i="48"/>
  <c r="SIJ42" i="48"/>
  <c r="SII42" i="48"/>
  <c r="SIH42" i="48"/>
  <c r="SIG42" i="48"/>
  <c r="SIF42" i="48"/>
  <c r="SIE42" i="48"/>
  <c r="SID42" i="48"/>
  <c r="SIC42" i="48"/>
  <c r="SIB42" i="48"/>
  <c r="SIA42" i="48"/>
  <c r="SHZ42" i="48"/>
  <c r="SHY42" i="48"/>
  <c r="SHX42" i="48"/>
  <c r="SHW42" i="48"/>
  <c r="SHV42" i="48"/>
  <c r="SHU42" i="48"/>
  <c r="SHT42" i="48"/>
  <c r="SHS42" i="48"/>
  <c r="SHR42" i="48"/>
  <c r="SHQ42" i="48"/>
  <c r="SHP42" i="48"/>
  <c r="SHO42" i="48"/>
  <c r="SHN42" i="48"/>
  <c r="SHM42" i="48"/>
  <c r="SHL42" i="48"/>
  <c r="SHK42" i="48"/>
  <c r="SHJ42" i="48"/>
  <c r="SHI42" i="48"/>
  <c r="SHH42" i="48"/>
  <c r="SHG42" i="48"/>
  <c r="SHF42" i="48"/>
  <c r="SHE42" i="48"/>
  <c r="SHD42" i="48"/>
  <c r="SHC42" i="48"/>
  <c r="SHB42" i="48"/>
  <c r="SHA42" i="48"/>
  <c r="SGZ42" i="48"/>
  <c r="SGY42" i="48"/>
  <c r="SGX42" i="48"/>
  <c r="SGW42" i="48"/>
  <c r="SGV42" i="48"/>
  <c r="SGU42" i="48"/>
  <c r="SGT42" i="48"/>
  <c r="SGS42" i="48"/>
  <c r="SGR42" i="48"/>
  <c r="SGQ42" i="48"/>
  <c r="SGP42" i="48"/>
  <c r="SGO42" i="48"/>
  <c r="SGN42" i="48"/>
  <c r="SGM42" i="48"/>
  <c r="SGL42" i="48"/>
  <c r="SGK42" i="48"/>
  <c r="SGJ42" i="48"/>
  <c r="SGI42" i="48"/>
  <c r="SGH42" i="48"/>
  <c r="SGG42" i="48"/>
  <c r="SGF42" i="48"/>
  <c r="SGE42" i="48"/>
  <c r="SGD42" i="48"/>
  <c r="SGC42" i="48"/>
  <c r="SGB42" i="48"/>
  <c r="SGA42" i="48"/>
  <c r="SFZ42" i="48"/>
  <c r="SFY42" i="48"/>
  <c r="SFX42" i="48"/>
  <c r="SFW42" i="48"/>
  <c r="SFV42" i="48"/>
  <c r="SFU42" i="48"/>
  <c r="SFT42" i="48"/>
  <c r="SFS42" i="48"/>
  <c r="SFR42" i="48"/>
  <c r="SFQ42" i="48"/>
  <c r="SFP42" i="48"/>
  <c r="SFO42" i="48"/>
  <c r="SFN42" i="48"/>
  <c r="SFM42" i="48"/>
  <c r="SFL42" i="48"/>
  <c r="SFK42" i="48"/>
  <c r="SFJ42" i="48"/>
  <c r="SFI42" i="48"/>
  <c r="SFH42" i="48"/>
  <c r="SFG42" i="48"/>
  <c r="SFF42" i="48"/>
  <c r="SFE42" i="48"/>
  <c r="SFD42" i="48"/>
  <c r="SFC42" i="48"/>
  <c r="SFB42" i="48"/>
  <c r="SFA42" i="48"/>
  <c r="SEZ42" i="48"/>
  <c r="SEY42" i="48"/>
  <c r="SEX42" i="48"/>
  <c r="SEW42" i="48"/>
  <c r="SEV42" i="48"/>
  <c r="SEU42" i="48"/>
  <c r="SET42" i="48"/>
  <c r="SES42" i="48"/>
  <c r="SER42" i="48"/>
  <c r="SEQ42" i="48"/>
  <c r="SEP42" i="48"/>
  <c r="SEO42" i="48"/>
  <c r="SEN42" i="48"/>
  <c r="SEM42" i="48"/>
  <c r="SEL42" i="48"/>
  <c r="SEK42" i="48"/>
  <c r="SEJ42" i="48"/>
  <c r="SEI42" i="48"/>
  <c r="SEH42" i="48"/>
  <c r="SEG42" i="48"/>
  <c r="SEF42" i="48"/>
  <c r="SEE42" i="48"/>
  <c r="SED42" i="48"/>
  <c r="SEC42" i="48"/>
  <c r="SEB42" i="48"/>
  <c r="SEA42" i="48"/>
  <c r="SDZ42" i="48"/>
  <c r="SDY42" i="48"/>
  <c r="SDX42" i="48"/>
  <c r="SDW42" i="48"/>
  <c r="SDV42" i="48"/>
  <c r="SDU42" i="48"/>
  <c r="SDT42" i="48"/>
  <c r="SDS42" i="48"/>
  <c r="SDR42" i="48"/>
  <c r="SDQ42" i="48"/>
  <c r="SDP42" i="48"/>
  <c r="SDO42" i="48"/>
  <c r="SDN42" i="48"/>
  <c r="SDM42" i="48"/>
  <c r="SDL42" i="48"/>
  <c r="SDK42" i="48"/>
  <c r="SDJ42" i="48"/>
  <c r="SDI42" i="48"/>
  <c r="SDH42" i="48"/>
  <c r="SDG42" i="48"/>
  <c r="SDF42" i="48"/>
  <c r="SDE42" i="48"/>
  <c r="SDD42" i="48"/>
  <c r="SDC42" i="48"/>
  <c r="SDB42" i="48"/>
  <c r="SDA42" i="48"/>
  <c r="SCZ42" i="48"/>
  <c r="SCY42" i="48"/>
  <c r="SCX42" i="48"/>
  <c r="SCW42" i="48"/>
  <c r="SCV42" i="48"/>
  <c r="SCU42" i="48"/>
  <c r="SCT42" i="48"/>
  <c r="SCS42" i="48"/>
  <c r="SCR42" i="48"/>
  <c r="SCQ42" i="48"/>
  <c r="SCP42" i="48"/>
  <c r="SCO42" i="48"/>
  <c r="SCN42" i="48"/>
  <c r="SCM42" i="48"/>
  <c r="SCL42" i="48"/>
  <c r="SCK42" i="48"/>
  <c r="SCJ42" i="48"/>
  <c r="SCI42" i="48"/>
  <c r="SCH42" i="48"/>
  <c r="SCG42" i="48"/>
  <c r="SCF42" i="48"/>
  <c r="SCE42" i="48"/>
  <c r="SCD42" i="48"/>
  <c r="SCC42" i="48"/>
  <c r="SCB42" i="48"/>
  <c r="SCA42" i="48"/>
  <c r="SBZ42" i="48"/>
  <c r="SBY42" i="48"/>
  <c r="SBX42" i="48"/>
  <c r="SBW42" i="48"/>
  <c r="SBV42" i="48"/>
  <c r="SBU42" i="48"/>
  <c r="SBT42" i="48"/>
  <c r="SBS42" i="48"/>
  <c r="SBR42" i="48"/>
  <c r="SBQ42" i="48"/>
  <c r="SBP42" i="48"/>
  <c r="SBO42" i="48"/>
  <c r="SBN42" i="48"/>
  <c r="SBM42" i="48"/>
  <c r="SBL42" i="48"/>
  <c r="SBK42" i="48"/>
  <c r="SBJ42" i="48"/>
  <c r="SBI42" i="48"/>
  <c r="SBH42" i="48"/>
  <c r="SBG42" i="48"/>
  <c r="SBF42" i="48"/>
  <c r="SBE42" i="48"/>
  <c r="SBD42" i="48"/>
  <c r="SBC42" i="48"/>
  <c r="SBB42" i="48"/>
  <c r="SBA42" i="48"/>
  <c r="SAZ42" i="48"/>
  <c r="SAY42" i="48"/>
  <c r="SAX42" i="48"/>
  <c r="SAW42" i="48"/>
  <c r="SAV42" i="48"/>
  <c r="SAU42" i="48"/>
  <c r="SAT42" i="48"/>
  <c r="SAS42" i="48"/>
  <c r="SAR42" i="48"/>
  <c r="SAQ42" i="48"/>
  <c r="SAP42" i="48"/>
  <c r="SAO42" i="48"/>
  <c r="SAN42" i="48"/>
  <c r="SAM42" i="48"/>
  <c r="SAL42" i="48"/>
  <c r="SAK42" i="48"/>
  <c r="SAJ42" i="48"/>
  <c r="SAI42" i="48"/>
  <c r="SAH42" i="48"/>
  <c r="SAG42" i="48"/>
  <c r="SAF42" i="48"/>
  <c r="SAE42" i="48"/>
  <c r="SAD42" i="48"/>
  <c r="SAC42" i="48"/>
  <c r="SAB42" i="48"/>
  <c r="SAA42" i="48"/>
  <c r="RZZ42" i="48"/>
  <c r="RZY42" i="48"/>
  <c r="RZX42" i="48"/>
  <c r="RZW42" i="48"/>
  <c r="RZV42" i="48"/>
  <c r="RZU42" i="48"/>
  <c r="RZT42" i="48"/>
  <c r="RZS42" i="48"/>
  <c r="RZR42" i="48"/>
  <c r="RZQ42" i="48"/>
  <c r="RZP42" i="48"/>
  <c r="RZO42" i="48"/>
  <c r="RZN42" i="48"/>
  <c r="RZM42" i="48"/>
  <c r="RZL42" i="48"/>
  <c r="RZK42" i="48"/>
  <c r="RZJ42" i="48"/>
  <c r="RZI42" i="48"/>
  <c r="RZH42" i="48"/>
  <c r="RZG42" i="48"/>
  <c r="RZF42" i="48"/>
  <c r="RZE42" i="48"/>
  <c r="RZD42" i="48"/>
  <c r="RZC42" i="48"/>
  <c r="RZB42" i="48"/>
  <c r="RZA42" i="48"/>
  <c r="RYZ42" i="48"/>
  <c r="RYY42" i="48"/>
  <c r="RYX42" i="48"/>
  <c r="RYW42" i="48"/>
  <c r="RYV42" i="48"/>
  <c r="RYU42" i="48"/>
  <c r="RYT42" i="48"/>
  <c r="RYS42" i="48"/>
  <c r="RYR42" i="48"/>
  <c r="RYQ42" i="48"/>
  <c r="RYP42" i="48"/>
  <c r="RYO42" i="48"/>
  <c r="RYN42" i="48"/>
  <c r="RYM42" i="48"/>
  <c r="RYL42" i="48"/>
  <c r="RYK42" i="48"/>
  <c r="RYJ42" i="48"/>
  <c r="RYI42" i="48"/>
  <c r="RYH42" i="48"/>
  <c r="RYG42" i="48"/>
  <c r="RYF42" i="48"/>
  <c r="RYE42" i="48"/>
  <c r="RYD42" i="48"/>
  <c r="RYC42" i="48"/>
  <c r="RYB42" i="48"/>
  <c r="RYA42" i="48"/>
  <c r="RXZ42" i="48"/>
  <c r="RXY42" i="48"/>
  <c r="RXX42" i="48"/>
  <c r="RXW42" i="48"/>
  <c r="RXV42" i="48"/>
  <c r="RXU42" i="48"/>
  <c r="RXT42" i="48"/>
  <c r="RXS42" i="48"/>
  <c r="RXR42" i="48"/>
  <c r="RXQ42" i="48"/>
  <c r="RXP42" i="48"/>
  <c r="RXO42" i="48"/>
  <c r="RXN42" i="48"/>
  <c r="RXM42" i="48"/>
  <c r="RXL42" i="48"/>
  <c r="RXK42" i="48"/>
  <c r="RXJ42" i="48"/>
  <c r="RXI42" i="48"/>
  <c r="RXH42" i="48"/>
  <c r="RXG42" i="48"/>
  <c r="RXF42" i="48"/>
  <c r="RXE42" i="48"/>
  <c r="RXD42" i="48"/>
  <c r="RXC42" i="48"/>
  <c r="RXB42" i="48"/>
  <c r="RXA42" i="48"/>
  <c r="RWZ42" i="48"/>
  <c r="RWY42" i="48"/>
  <c r="RWX42" i="48"/>
  <c r="RWW42" i="48"/>
  <c r="RWV42" i="48"/>
  <c r="RWU42" i="48"/>
  <c r="RWT42" i="48"/>
  <c r="RWS42" i="48"/>
  <c r="RWR42" i="48"/>
  <c r="RWQ42" i="48"/>
  <c r="RWP42" i="48"/>
  <c r="RWO42" i="48"/>
  <c r="RWN42" i="48"/>
  <c r="RWM42" i="48"/>
  <c r="RWL42" i="48"/>
  <c r="RWK42" i="48"/>
  <c r="RWJ42" i="48"/>
  <c r="RWI42" i="48"/>
  <c r="RWH42" i="48"/>
  <c r="RWG42" i="48"/>
  <c r="RWF42" i="48"/>
  <c r="RWE42" i="48"/>
  <c r="RWD42" i="48"/>
  <c r="RWC42" i="48"/>
  <c r="RWB42" i="48"/>
  <c r="RWA42" i="48"/>
  <c r="RVZ42" i="48"/>
  <c r="RVY42" i="48"/>
  <c r="RVX42" i="48"/>
  <c r="RVW42" i="48"/>
  <c r="RVV42" i="48"/>
  <c r="RVU42" i="48"/>
  <c r="RVT42" i="48"/>
  <c r="RVS42" i="48"/>
  <c r="RVR42" i="48"/>
  <c r="RVQ42" i="48"/>
  <c r="RVP42" i="48"/>
  <c r="RVO42" i="48"/>
  <c r="RVN42" i="48"/>
  <c r="RVM42" i="48"/>
  <c r="RVL42" i="48"/>
  <c r="RVK42" i="48"/>
  <c r="RVJ42" i="48"/>
  <c r="RVI42" i="48"/>
  <c r="RVH42" i="48"/>
  <c r="RVG42" i="48"/>
  <c r="RVF42" i="48"/>
  <c r="RVE42" i="48"/>
  <c r="RVD42" i="48"/>
  <c r="RVC42" i="48"/>
  <c r="RVB42" i="48"/>
  <c r="RVA42" i="48"/>
  <c r="RUZ42" i="48"/>
  <c r="RUY42" i="48"/>
  <c r="RUX42" i="48"/>
  <c r="RUW42" i="48"/>
  <c r="RUV42" i="48"/>
  <c r="RUU42" i="48"/>
  <c r="RUT42" i="48"/>
  <c r="RUS42" i="48"/>
  <c r="RUR42" i="48"/>
  <c r="RUQ42" i="48"/>
  <c r="RUP42" i="48"/>
  <c r="RUO42" i="48"/>
  <c r="RUN42" i="48"/>
  <c r="RUM42" i="48"/>
  <c r="RUL42" i="48"/>
  <c r="RUK42" i="48"/>
  <c r="RUJ42" i="48"/>
  <c r="RUI42" i="48"/>
  <c r="RUH42" i="48"/>
  <c r="RUG42" i="48"/>
  <c r="RUF42" i="48"/>
  <c r="RUE42" i="48"/>
  <c r="RUD42" i="48"/>
  <c r="RUC42" i="48"/>
  <c r="RUB42" i="48"/>
  <c r="RUA42" i="48"/>
  <c r="RTZ42" i="48"/>
  <c r="RTY42" i="48"/>
  <c r="RTX42" i="48"/>
  <c r="RTW42" i="48"/>
  <c r="RTV42" i="48"/>
  <c r="RTU42" i="48"/>
  <c r="RTT42" i="48"/>
  <c r="RTS42" i="48"/>
  <c r="RTR42" i="48"/>
  <c r="RTQ42" i="48"/>
  <c r="RTP42" i="48"/>
  <c r="RTO42" i="48"/>
  <c r="RTN42" i="48"/>
  <c r="RTM42" i="48"/>
  <c r="RTL42" i="48"/>
  <c r="RTK42" i="48"/>
  <c r="RTJ42" i="48"/>
  <c r="RTI42" i="48"/>
  <c r="RTH42" i="48"/>
  <c r="RTG42" i="48"/>
  <c r="RTF42" i="48"/>
  <c r="RTE42" i="48"/>
  <c r="RTD42" i="48"/>
  <c r="RTC42" i="48"/>
  <c r="RTB42" i="48"/>
  <c r="RTA42" i="48"/>
  <c r="RSZ42" i="48"/>
  <c r="RSY42" i="48"/>
  <c r="RSX42" i="48"/>
  <c r="RSW42" i="48"/>
  <c r="RSV42" i="48"/>
  <c r="RSU42" i="48"/>
  <c r="RST42" i="48"/>
  <c r="RSS42" i="48"/>
  <c r="RSR42" i="48"/>
  <c r="RSQ42" i="48"/>
  <c r="RSP42" i="48"/>
  <c r="RSO42" i="48"/>
  <c r="RSN42" i="48"/>
  <c r="RSM42" i="48"/>
  <c r="RSL42" i="48"/>
  <c r="RSK42" i="48"/>
  <c r="RSJ42" i="48"/>
  <c r="RSI42" i="48"/>
  <c r="RSH42" i="48"/>
  <c r="RSG42" i="48"/>
  <c r="RSF42" i="48"/>
  <c r="RSE42" i="48"/>
  <c r="RSD42" i="48"/>
  <c r="RSC42" i="48"/>
  <c r="RSB42" i="48"/>
  <c r="RSA42" i="48"/>
  <c r="RRZ42" i="48"/>
  <c r="RRY42" i="48"/>
  <c r="RRX42" i="48"/>
  <c r="RRW42" i="48"/>
  <c r="RRV42" i="48"/>
  <c r="RRU42" i="48"/>
  <c r="RRT42" i="48"/>
  <c r="RRS42" i="48"/>
  <c r="RRR42" i="48"/>
  <c r="RRQ42" i="48"/>
  <c r="RRP42" i="48"/>
  <c r="RRO42" i="48"/>
  <c r="RRN42" i="48"/>
  <c r="RRM42" i="48"/>
  <c r="RRL42" i="48"/>
  <c r="RRK42" i="48"/>
  <c r="RRJ42" i="48"/>
  <c r="RRI42" i="48"/>
  <c r="RRH42" i="48"/>
  <c r="RRG42" i="48"/>
  <c r="RRF42" i="48"/>
  <c r="RRE42" i="48"/>
  <c r="RRD42" i="48"/>
  <c r="RRC42" i="48"/>
  <c r="RRB42" i="48"/>
  <c r="RRA42" i="48"/>
  <c r="RQZ42" i="48"/>
  <c r="RQY42" i="48"/>
  <c r="RQX42" i="48"/>
  <c r="RQW42" i="48"/>
  <c r="RQV42" i="48"/>
  <c r="RQU42" i="48"/>
  <c r="RQT42" i="48"/>
  <c r="RQS42" i="48"/>
  <c r="RQR42" i="48"/>
  <c r="RQQ42" i="48"/>
  <c r="RQP42" i="48"/>
  <c r="RQO42" i="48"/>
  <c r="RQN42" i="48"/>
  <c r="RQM42" i="48"/>
  <c r="RQL42" i="48"/>
  <c r="RQK42" i="48"/>
  <c r="RQJ42" i="48"/>
  <c r="RQI42" i="48"/>
  <c r="RQH42" i="48"/>
  <c r="RQG42" i="48"/>
  <c r="RQF42" i="48"/>
  <c r="RQE42" i="48"/>
  <c r="RQD42" i="48"/>
  <c r="RQC42" i="48"/>
  <c r="RQB42" i="48"/>
  <c r="RQA42" i="48"/>
  <c r="RPZ42" i="48"/>
  <c r="RPY42" i="48"/>
  <c r="RPX42" i="48"/>
  <c r="RPW42" i="48"/>
  <c r="RPV42" i="48"/>
  <c r="RPU42" i="48"/>
  <c r="RPT42" i="48"/>
  <c r="RPS42" i="48"/>
  <c r="RPR42" i="48"/>
  <c r="RPQ42" i="48"/>
  <c r="RPP42" i="48"/>
  <c r="RPO42" i="48"/>
  <c r="RPN42" i="48"/>
  <c r="RPM42" i="48"/>
  <c r="RPL42" i="48"/>
  <c r="RPK42" i="48"/>
  <c r="RPJ42" i="48"/>
  <c r="RPI42" i="48"/>
  <c r="RPH42" i="48"/>
  <c r="RPG42" i="48"/>
  <c r="RPF42" i="48"/>
  <c r="RPE42" i="48"/>
  <c r="RPD42" i="48"/>
  <c r="RPC42" i="48"/>
  <c r="RPB42" i="48"/>
  <c r="RPA42" i="48"/>
  <c r="ROZ42" i="48"/>
  <c r="ROY42" i="48"/>
  <c r="ROX42" i="48"/>
  <c r="ROW42" i="48"/>
  <c r="ROV42" i="48"/>
  <c r="ROU42" i="48"/>
  <c r="ROT42" i="48"/>
  <c r="ROS42" i="48"/>
  <c r="ROR42" i="48"/>
  <c r="ROQ42" i="48"/>
  <c r="ROP42" i="48"/>
  <c r="ROO42" i="48"/>
  <c r="RON42" i="48"/>
  <c r="ROM42" i="48"/>
  <c r="ROL42" i="48"/>
  <c r="ROK42" i="48"/>
  <c r="ROJ42" i="48"/>
  <c r="ROI42" i="48"/>
  <c r="ROH42" i="48"/>
  <c r="ROG42" i="48"/>
  <c r="ROF42" i="48"/>
  <c r="ROE42" i="48"/>
  <c r="ROD42" i="48"/>
  <c r="ROC42" i="48"/>
  <c r="ROB42" i="48"/>
  <c r="ROA42" i="48"/>
  <c r="RNZ42" i="48"/>
  <c r="RNY42" i="48"/>
  <c r="RNX42" i="48"/>
  <c r="RNW42" i="48"/>
  <c r="RNV42" i="48"/>
  <c r="RNU42" i="48"/>
  <c r="RNT42" i="48"/>
  <c r="RNS42" i="48"/>
  <c r="RNR42" i="48"/>
  <c r="RNQ42" i="48"/>
  <c r="RNP42" i="48"/>
  <c r="RNO42" i="48"/>
  <c r="RNN42" i="48"/>
  <c r="RNM42" i="48"/>
  <c r="RNL42" i="48"/>
  <c r="RNK42" i="48"/>
  <c r="RNJ42" i="48"/>
  <c r="RNI42" i="48"/>
  <c r="RNH42" i="48"/>
  <c r="RNG42" i="48"/>
  <c r="RNF42" i="48"/>
  <c r="RNE42" i="48"/>
  <c r="RND42" i="48"/>
  <c r="RNC42" i="48"/>
  <c r="RNB42" i="48"/>
  <c r="RNA42" i="48"/>
  <c r="RMZ42" i="48"/>
  <c r="RMY42" i="48"/>
  <c r="RMX42" i="48"/>
  <c r="RMW42" i="48"/>
  <c r="RMV42" i="48"/>
  <c r="RMU42" i="48"/>
  <c r="RMT42" i="48"/>
  <c r="RMS42" i="48"/>
  <c r="RMR42" i="48"/>
  <c r="RMQ42" i="48"/>
  <c r="RMP42" i="48"/>
  <c r="RMO42" i="48"/>
  <c r="RMN42" i="48"/>
  <c r="RMM42" i="48"/>
  <c r="RML42" i="48"/>
  <c r="RMK42" i="48"/>
  <c r="RMJ42" i="48"/>
  <c r="RMI42" i="48"/>
  <c r="RMH42" i="48"/>
  <c r="RMG42" i="48"/>
  <c r="RMF42" i="48"/>
  <c r="RME42" i="48"/>
  <c r="RMD42" i="48"/>
  <c r="RMC42" i="48"/>
  <c r="RMB42" i="48"/>
  <c r="RMA42" i="48"/>
  <c r="RLZ42" i="48"/>
  <c r="RLY42" i="48"/>
  <c r="RLX42" i="48"/>
  <c r="RLW42" i="48"/>
  <c r="RLV42" i="48"/>
  <c r="RLU42" i="48"/>
  <c r="RLT42" i="48"/>
  <c r="RLS42" i="48"/>
  <c r="RLR42" i="48"/>
  <c r="RLQ42" i="48"/>
  <c r="RLP42" i="48"/>
  <c r="RLO42" i="48"/>
  <c r="RLN42" i="48"/>
  <c r="RLM42" i="48"/>
  <c r="RLL42" i="48"/>
  <c r="RLK42" i="48"/>
  <c r="RLJ42" i="48"/>
  <c r="RLI42" i="48"/>
  <c r="RLH42" i="48"/>
  <c r="RLG42" i="48"/>
  <c r="RLF42" i="48"/>
  <c r="RLE42" i="48"/>
  <c r="RLD42" i="48"/>
  <c r="RLC42" i="48"/>
  <c r="RLB42" i="48"/>
  <c r="RLA42" i="48"/>
  <c r="RKZ42" i="48"/>
  <c r="RKY42" i="48"/>
  <c r="RKX42" i="48"/>
  <c r="RKW42" i="48"/>
  <c r="RKV42" i="48"/>
  <c r="RKU42" i="48"/>
  <c r="RKT42" i="48"/>
  <c r="RKS42" i="48"/>
  <c r="RKR42" i="48"/>
  <c r="RKQ42" i="48"/>
  <c r="RKP42" i="48"/>
  <c r="RKO42" i="48"/>
  <c r="RKN42" i="48"/>
  <c r="RKM42" i="48"/>
  <c r="RKL42" i="48"/>
  <c r="RKK42" i="48"/>
  <c r="RKJ42" i="48"/>
  <c r="RKI42" i="48"/>
  <c r="RKH42" i="48"/>
  <c r="RKG42" i="48"/>
  <c r="RKF42" i="48"/>
  <c r="RKE42" i="48"/>
  <c r="RKD42" i="48"/>
  <c r="RKC42" i="48"/>
  <c r="RKB42" i="48"/>
  <c r="RKA42" i="48"/>
  <c r="RJZ42" i="48"/>
  <c r="RJY42" i="48"/>
  <c r="RJX42" i="48"/>
  <c r="RJW42" i="48"/>
  <c r="RJV42" i="48"/>
  <c r="RJU42" i="48"/>
  <c r="RJT42" i="48"/>
  <c r="RJS42" i="48"/>
  <c r="RJR42" i="48"/>
  <c r="RJQ42" i="48"/>
  <c r="RJP42" i="48"/>
  <c r="RJO42" i="48"/>
  <c r="RJN42" i="48"/>
  <c r="RJM42" i="48"/>
  <c r="RJL42" i="48"/>
  <c r="RJK42" i="48"/>
  <c r="RJJ42" i="48"/>
  <c r="RJI42" i="48"/>
  <c r="RJH42" i="48"/>
  <c r="RJG42" i="48"/>
  <c r="RJF42" i="48"/>
  <c r="RJE42" i="48"/>
  <c r="RJD42" i="48"/>
  <c r="RJC42" i="48"/>
  <c r="RJB42" i="48"/>
  <c r="RJA42" i="48"/>
  <c r="RIZ42" i="48"/>
  <c r="RIY42" i="48"/>
  <c r="RIX42" i="48"/>
  <c r="RIW42" i="48"/>
  <c r="RIV42" i="48"/>
  <c r="RIU42" i="48"/>
  <c r="RIT42" i="48"/>
  <c r="RIS42" i="48"/>
  <c r="RIR42" i="48"/>
  <c r="RIQ42" i="48"/>
  <c r="RIP42" i="48"/>
  <c r="RIO42" i="48"/>
  <c r="RIN42" i="48"/>
  <c r="RIM42" i="48"/>
  <c r="RIL42" i="48"/>
  <c r="RIK42" i="48"/>
  <c r="RIJ42" i="48"/>
  <c r="RII42" i="48"/>
  <c r="RIH42" i="48"/>
  <c r="RIG42" i="48"/>
  <c r="RIF42" i="48"/>
  <c r="RIE42" i="48"/>
  <c r="RID42" i="48"/>
  <c r="RIC42" i="48"/>
  <c r="RIB42" i="48"/>
  <c r="RIA42" i="48"/>
  <c r="RHZ42" i="48"/>
  <c r="RHY42" i="48"/>
  <c r="RHX42" i="48"/>
  <c r="RHW42" i="48"/>
  <c r="RHV42" i="48"/>
  <c r="RHU42" i="48"/>
  <c r="RHT42" i="48"/>
  <c r="RHS42" i="48"/>
  <c r="RHR42" i="48"/>
  <c r="RHQ42" i="48"/>
  <c r="RHP42" i="48"/>
  <c r="RHO42" i="48"/>
  <c r="RHN42" i="48"/>
  <c r="RHM42" i="48"/>
  <c r="RHL42" i="48"/>
  <c r="RHK42" i="48"/>
  <c r="RHJ42" i="48"/>
  <c r="RHI42" i="48"/>
  <c r="RHH42" i="48"/>
  <c r="RHG42" i="48"/>
  <c r="RHF42" i="48"/>
  <c r="RHE42" i="48"/>
  <c r="RHD42" i="48"/>
  <c r="RHC42" i="48"/>
  <c r="RHB42" i="48"/>
  <c r="RHA42" i="48"/>
  <c r="RGZ42" i="48"/>
  <c r="RGY42" i="48"/>
  <c r="RGX42" i="48"/>
  <c r="RGW42" i="48"/>
  <c r="RGV42" i="48"/>
  <c r="RGU42" i="48"/>
  <c r="RGT42" i="48"/>
  <c r="RGS42" i="48"/>
  <c r="RGR42" i="48"/>
  <c r="RGQ42" i="48"/>
  <c r="RGP42" i="48"/>
  <c r="RGO42" i="48"/>
  <c r="RGN42" i="48"/>
  <c r="RGM42" i="48"/>
  <c r="RGL42" i="48"/>
  <c r="RGK42" i="48"/>
  <c r="RGJ42" i="48"/>
  <c r="RGI42" i="48"/>
  <c r="RGH42" i="48"/>
  <c r="RGG42" i="48"/>
  <c r="RGF42" i="48"/>
  <c r="RGE42" i="48"/>
  <c r="RGD42" i="48"/>
  <c r="RGC42" i="48"/>
  <c r="RGB42" i="48"/>
  <c r="RGA42" i="48"/>
  <c r="RFZ42" i="48"/>
  <c r="RFY42" i="48"/>
  <c r="RFX42" i="48"/>
  <c r="RFW42" i="48"/>
  <c r="RFV42" i="48"/>
  <c r="RFU42" i="48"/>
  <c r="RFT42" i="48"/>
  <c r="RFS42" i="48"/>
  <c r="RFR42" i="48"/>
  <c r="RFQ42" i="48"/>
  <c r="RFP42" i="48"/>
  <c r="RFO42" i="48"/>
  <c r="RFN42" i="48"/>
  <c r="RFM42" i="48"/>
  <c r="RFL42" i="48"/>
  <c r="RFK42" i="48"/>
  <c r="RFJ42" i="48"/>
  <c r="RFI42" i="48"/>
  <c r="RFH42" i="48"/>
  <c r="RFG42" i="48"/>
  <c r="RFF42" i="48"/>
  <c r="RFE42" i="48"/>
  <c r="RFD42" i="48"/>
  <c r="RFC42" i="48"/>
  <c r="RFB42" i="48"/>
  <c r="RFA42" i="48"/>
  <c r="REZ42" i="48"/>
  <c r="REY42" i="48"/>
  <c r="REX42" i="48"/>
  <c r="REW42" i="48"/>
  <c r="REV42" i="48"/>
  <c r="REU42" i="48"/>
  <c r="RET42" i="48"/>
  <c r="RES42" i="48"/>
  <c r="RER42" i="48"/>
  <c r="REQ42" i="48"/>
  <c r="REP42" i="48"/>
  <c r="REO42" i="48"/>
  <c r="REN42" i="48"/>
  <c r="REM42" i="48"/>
  <c r="REL42" i="48"/>
  <c r="REK42" i="48"/>
  <c r="REJ42" i="48"/>
  <c r="REI42" i="48"/>
  <c r="REH42" i="48"/>
  <c r="REG42" i="48"/>
  <c r="REF42" i="48"/>
  <c r="REE42" i="48"/>
  <c r="RED42" i="48"/>
  <c r="REC42" i="48"/>
  <c r="REB42" i="48"/>
  <c r="REA42" i="48"/>
  <c r="RDZ42" i="48"/>
  <c r="RDY42" i="48"/>
  <c r="RDX42" i="48"/>
  <c r="RDW42" i="48"/>
  <c r="RDV42" i="48"/>
  <c r="RDU42" i="48"/>
  <c r="RDT42" i="48"/>
  <c r="RDS42" i="48"/>
  <c r="RDR42" i="48"/>
  <c r="RDQ42" i="48"/>
  <c r="RDP42" i="48"/>
  <c r="RDO42" i="48"/>
  <c r="RDN42" i="48"/>
  <c r="RDM42" i="48"/>
  <c r="RDL42" i="48"/>
  <c r="RDK42" i="48"/>
  <c r="RDJ42" i="48"/>
  <c r="RDI42" i="48"/>
  <c r="RDH42" i="48"/>
  <c r="RDG42" i="48"/>
  <c r="RDF42" i="48"/>
  <c r="RDE42" i="48"/>
  <c r="RDD42" i="48"/>
  <c r="RDC42" i="48"/>
  <c r="RDB42" i="48"/>
  <c r="RDA42" i="48"/>
  <c r="RCZ42" i="48"/>
  <c r="RCY42" i="48"/>
  <c r="RCX42" i="48"/>
  <c r="RCW42" i="48"/>
  <c r="RCV42" i="48"/>
  <c r="RCU42" i="48"/>
  <c r="RCT42" i="48"/>
  <c r="RCS42" i="48"/>
  <c r="RCR42" i="48"/>
  <c r="RCQ42" i="48"/>
  <c r="RCP42" i="48"/>
  <c r="RCO42" i="48"/>
  <c r="RCN42" i="48"/>
  <c r="RCM42" i="48"/>
  <c r="RCL42" i="48"/>
  <c r="RCK42" i="48"/>
  <c r="RCJ42" i="48"/>
  <c r="RCI42" i="48"/>
  <c r="RCH42" i="48"/>
  <c r="RCG42" i="48"/>
  <c r="RCF42" i="48"/>
  <c r="RCE42" i="48"/>
  <c r="RCD42" i="48"/>
  <c r="RCC42" i="48"/>
  <c r="RCB42" i="48"/>
  <c r="RCA42" i="48"/>
  <c r="RBZ42" i="48"/>
  <c r="RBY42" i="48"/>
  <c r="RBX42" i="48"/>
  <c r="RBW42" i="48"/>
  <c r="RBV42" i="48"/>
  <c r="RBU42" i="48"/>
  <c r="RBT42" i="48"/>
  <c r="RBS42" i="48"/>
  <c r="RBR42" i="48"/>
  <c r="RBQ42" i="48"/>
  <c r="RBP42" i="48"/>
  <c r="RBO42" i="48"/>
  <c r="RBN42" i="48"/>
  <c r="RBM42" i="48"/>
  <c r="RBL42" i="48"/>
  <c r="RBK42" i="48"/>
  <c r="RBJ42" i="48"/>
  <c r="RBI42" i="48"/>
  <c r="RBH42" i="48"/>
  <c r="RBG42" i="48"/>
  <c r="RBF42" i="48"/>
  <c r="RBE42" i="48"/>
  <c r="RBD42" i="48"/>
  <c r="RBC42" i="48"/>
  <c r="RBB42" i="48"/>
  <c r="RBA42" i="48"/>
  <c r="RAZ42" i="48"/>
  <c r="RAY42" i="48"/>
  <c r="RAX42" i="48"/>
  <c r="RAW42" i="48"/>
  <c r="RAV42" i="48"/>
  <c r="RAU42" i="48"/>
  <c r="RAT42" i="48"/>
  <c r="RAS42" i="48"/>
  <c r="RAR42" i="48"/>
  <c r="RAQ42" i="48"/>
  <c r="RAP42" i="48"/>
  <c r="RAO42" i="48"/>
  <c r="RAN42" i="48"/>
  <c r="RAM42" i="48"/>
  <c r="RAL42" i="48"/>
  <c r="RAK42" i="48"/>
  <c r="RAJ42" i="48"/>
  <c r="RAI42" i="48"/>
  <c r="RAH42" i="48"/>
  <c r="RAG42" i="48"/>
  <c r="RAF42" i="48"/>
  <c r="RAE42" i="48"/>
  <c r="RAD42" i="48"/>
  <c r="RAC42" i="48"/>
  <c r="RAB42" i="48"/>
  <c r="RAA42" i="48"/>
  <c r="QZZ42" i="48"/>
  <c r="QZY42" i="48"/>
  <c r="QZX42" i="48"/>
  <c r="QZW42" i="48"/>
  <c r="QZV42" i="48"/>
  <c r="QZU42" i="48"/>
  <c r="QZT42" i="48"/>
  <c r="QZS42" i="48"/>
  <c r="QZR42" i="48"/>
  <c r="QZQ42" i="48"/>
  <c r="QZP42" i="48"/>
  <c r="QZO42" i="48"/>
  <c r="QZN42" i="48"/>
  <c r="QZM42" i="48"/>
  <c r="QZL42" i="48"/>
  <c r="QZK42" i="48"/>
  <c r="QZJ42" i="48"/>
  <c r="QZI42" i="48"/>
  <c r="QZH42" i="48"/>
  <c r="QZG42" i="48"/>
  <c r="QZF42" i="48"/>
  <c r="QZE42" i="48"/>
  <c r="QZD42" i="48"/>
  <c r="QZC42" i="48"/>
  <c r="QZB42" i="48"/>
  <c r="QZA42" i="48"/>
  <c r="QYZ42" i="48"/>
  <c r="QYY42" i="48"/>
  <c r="QYX42" i="48"/>
  <c r="QYW42" i="48"/>
  <c r="QYV42" i="48"/>
  <c r="QYU42" i="48"/>
  <c r="QYT42" i="48"/>
  <c r="QYS42" i="48"/>
  <c r="QYR42" i="48"/>
  <c r="QYQ42" i="48"/>
  <c r="QYP42" i="48"/>
  <c r="QYO42" i="48"/>
  <c r="QYN42" i="48"/>
  <c r="QYM42" i="48"/>
  <c r="QYL42" i="48"/>
  <c r="QYK42" i="48"/>
  <c r="QYJ42" i="48"/>
  <c r="QYI42" i="48"/>
  <c r="QYH42" i="48"/>
  <c r="QYG42" i="48"/>
  <c r="QYF42" i="48"/>
  <c r="QYE42" i="48"/>
  <c r="QYD42" i="48"/>
  <c r="QYC42" i="48"/>
  <c r="QYB42" i="48"/>
  <c r="QYA42" i="48"/>
  <c r="QXZ42" i="48"/>
  <c r="QXY42" i="48"/>
  <c r="QXX42" i="48"/>
  <c r="QXW42" i="48"/>
  <c r="QXV42" i="48"/>
  <c r="QXU42" i="48"/>
  <c r="QXT42" i="48"/>
  <c r="QXS42" i="48"/>
  <c r="QXR42" i="48"/>
  <c r="QXQ42" i="48"/>
  <c r="QXP42" i="48"/>
  <c r="QXO42" i="48"/>
  <c r="QXN42" i="48"/>
  <c r="QXM42" i="48"/>
  <c r="QXL42" i="48"/>
  <c r="QXK42" i="48"/>
  <c r="QXJ42" i="48"/>
  <c r="QXI42" i="48"/>
  <c r="QXH42" i="48"/>
  <c r="QXG42" i="48"/>
  <c r="QXF42" i="48"/>
  <c r="QXE42" i="48"/>
  <c r="QXD42" i="48"/>
  <c r="QXC42" i="48"/>
  <c r="QXB42" i="48"/>
  <c r="QXA42" i="48"/>
  <c r="QWZ42" i="48"/>
  <c r="QWY42" i="48"/>
  <c r="QWX42" i="48"/>
  <c r="QWW42" i="48"/>
  <c r="QWV42" i="48"/>
  <c r="QWU42" i="48"/>
  <c r="QWT42" i="48"/>
  <c r="QWS42" i="48"/>
  <c r="QWR42" i="48"/>
  <c r="QWQ42" i="48"/>
  <c r="QWP42" i="48"/>
  <c r="QWO42" i="48"/>
  <c r="QWN42" i="48"/>
  <c r="QWM42" i="48"/>
  <c r="QWL42" i="48"/>
  <c r="QWK42" i="48"/>
  <c r="QWJ42" i="48"/>
  <c r="QWI42" i="48"/>
  <c r="QWH42" i="48"/>
  <c r="QWG42" i="48"/>
  <c r="QWF42" i="48"/>
  <c r="QWE42" i="48"/>
  <c r="QWD42" i="48"/>
  <c r="QWC42" i="48"/>
  <c r="QWB42" i="48"/>
  <c r="QWA42" i="48"/>
  <c r="QVZ42" i="48"/>
  <c r="QVY42" i="48"/>
  <c r="QVX42" i="48"/>
  <c r="QVW42" i="48"/>
  <c r="QVV42" i="48"/>
  <c r="QVU42" i="48"/>
  <c r="QVT42" i="48"/>
  <c r="QVS42" i="48"/>
  <c r="QVR42" i="48"/>
  <c r="QVQ42" i="48"/>
  <c r="QVP42" i="48"/>
  <c r="QVO42" i="48"/>
  <c r="QVN42" i="48"/>
  <c r="QVM42" i="48"/>
  <c r="QVL42" i="48"/>
  <c r="QVK42" i="48"/>
  <c r="QVJ42" i="48"/>
  <c r="QVI42" i="48"/>
  <c r="QVH42" i="48"/>
  <c r="QVG42" i="48"/>
  <c r="QVF42" i="48"/>
  <c r="QVE42" i="48"/>
  <c r="QVD42" i="48"/>
  <c r="QVC42" i="48"/>
  <c r="QVB42" i="48"/>
  <c r="QVA42" i="48"/>
  <c r="QUZ42" i="48"/>
  <c r="QUY42" i="48"/>
  <c r="QUX42" i="48"/>
  <c r="QUW42" i="48"/>
  <c r="QUV42" i="48"/>
  <c r="QUU42" i="48"/>
  <c r="QUT42" i="48"/>
  <c r="QUS42" i="48"/>
  <c r="QUR42" i="48"/>
  <c r="QUQ42" i="48"/>
  <c r="QUP42" i="48"/>
  <c r="QUO42" i="48"/>
  <c r="QUN42" i="48"/>
  <c r="QUM42" i="48"/>
  <c r="QUL42" i="48"/>
  <c r="QUK42" i="48"/>
  <c r="QUJ42" i="48"/>
  <c r="QUI42" i="48"/>
  <c r="QUH42" i="48"/>
  <c r="QUG42" i="48"/>
  <c r="QUF42" i="48"/>
  <c r="QUE42" i="48"/>
  <c r="QUD42" i="48"/>
  <c r="QUC42" i="48"/>
  <c r="QUB42" i="48"/>
  <c r="QUA42" i="48"/>
  <c r="QTZ42" i="48"/>
  <c r="QTY42" i="48"/>
  <c r="QTX42" i="48"/>
  <c r="QTW42" i="48"/>
  <c r="QTV42" i="48"/>
  <c r="QTU42" i="48"/>
  <c r="QTT42" i="48"/>
  <c r="QTS42" i="48"/>
  <c r="QTR42" i="48"/>
  <c r="QTQ42" i="48"/>
  <c r="QTP42" i="48"/>
  <c r="QTO42" i="48"/>
  <c r="QTN42" i="48"/>
  <c r="QTM42" i="48"/>
  <c r="QTL42" i="48"/>
  <c r="QTK42" i="48"/>
  <c r="QTJ42" i="48"/>
  <c r="QTI42" i="48"/>
  <c r="QTH42" i="48"/>
  <c r="QTG42" i="48"/>
  <c r="QTF42" i="48"/>
  <c r="QTE42" i="48"/>
  <c r="QTD42" i="48"/>
  <c r="QTC42" i="48"/>
  <c r="QTB42" i="48"/>
  <c r="QTA42" i="48"/>
  <c r="QSZ42" i="48"/>
  <c r="QSY42" i="48"/>
  <c r="QSX42" i="48"/>
  <c r="QSW42" i="48"/>
  <c r="QSV42" i="48"/>
  <c r="QSU42" i="48"/>
  <c r="QST42" i="48"/>
  <c r="QSS42" i="48"/>
  <c r="QSR42" i="48"/>
  <c r="QSQ42" i="48"/>
  <c r="QSP42" i="48"/>
  <c r="QSO42" i="48"/>
  <c r="QSN42" i="48"/>
  <c r="QSM42" i="48"/>
  <c r="QSL42" i="48"/>
  <c r="QSK42" i="48"/>
  <c r="QSJ42" i="48"/>
  <c r="QSI42" i="48"/>
  <c r="QSH42" i="48"/>
  <c r="QSG42" i="48"/>
  <c r="QSF42" i="48"/>
  <c r="QSE42" i="48"/>
  <c r="QSD42" i="48"/>
  <c r="QSC42" i="48"/>
  <c r="QSB42" i="48"/>
  <c r="QSA42" i="48"/>
  <c r="QRZ42" i="48"/>
  <c r="QRY42" i="48"/>
  <c r="QRX42" i="48"/>
  <c r="QRW42" i="48"/>
  <c r="QRV42" i="48"/>
  <c r="QRU42" i="48"/>
  <c r="QRT42" i="48"/>
  <c r="QRS42" i="48"/>
  <c r="QRR42" i="48"/>
  <c r="QRQ42" i="48"/>
  <c r="QRP42" i="48"/>
  <c r="QRO42" i="48"/>
  <c r="QRN42" i="48"/>
  <c r="QRM42" i="48"/>
  <c r="QRL42" i="48"/>
  <c r="QRK42" i="48"/>
  <c r="QRJ42" i="48"/>
  <c r="QRI42" i="48"/>
  <c r="QRH42" i="48"/>
  <c r="QRG42" i="48"/>
  <c r="QRF42" i="48"/>
  <c r="QRE42" i="48"/>
  <c r="QRD42" i="48"/>
  <c r="QRC42" i="48"/>
  <c r="QRB42" i="48"/>
  <c r="QRA42" i="48"/>
  <c r="QQZ42" i="48"/>
  <c r="QQY42" i="48"/>
  <c r="QQX42" i="48"/>
  <c r="QQW42" i="48"/>
  <c r="QQV42" i="48"/>
  <c r="QQU42" i="48"/>
  <c r="QQT42" i="48"/>
  <c r="QQS42" i="48"/>
  <c r="QQR42" i="48"/>
  <c r="QQQ42" i="48"/>
  <c r="QQP42" i="48"/>
  <c r="QQO42" i="48"/>
  <c r="QQN42" i="48"/>
  <c r="QQM42" i="48"/>
  <c r="QQL42" i="48"/>
  <c r="QQK42" i="48"/>
  <c r="QQJ42" i="48"/>
  <c r="QQI42" i="48"/>
  <c r="QQH42" i="48"/>
  <c r="QQG42" i="48"/>
  <c r="QQF42" i="48"/>
  <c r="QQE42" i="48"/>
  <c r="QQD42" i="48"/>
  <c r="QQC42" i="48"/>
  <c r="QQB42" i="48"/>
  <c r="QQA42" i="48"/>
  <c r="QPZ42" i="48"/>
  <c r="QPY42" i="48"/>
  <c r="QPX42" i="48"/>
  <c r="QPW42" i="48"/>
  <c r="QPV42" i="48"/>
  <c r="QPU42" i="48"/>
  <c r="QPT42" i="48"/>
  <c r="QPS42" i="48"/>
  <c r="QPR42" i="48"/>
  <c r="QPQ42" i="48"/>
  <c r="QPP42" i="48"/>
  <c r="QPO42" i="48"/>
  <c r="QPN42" i="48"/>
  <c r="QPM42" i="48"/>
  <c r="QPL42" i="48"/>
  <c r="QPK42" i="48"/>
  <c r="QPJ42" i="48"/>
  <c r="QPI42" i="48"/>
  <c r="QPH42" i="48"/>
  <c r="QPG42" i="48"/>
  <c r="QPF42" i="48"/>
  <c r="QPE42" i="48"/>
  <c r="QPD42" i="48"/>
  <c r="QPC42" i="48"/>
  <c r="QPB42" i="48"/>
  <c r="QPA42" i="48"/>
  <c r="QOZ42" i="48"/>
  <c r="QOY42" i="48"/>
  <c r="QOX42" i="48"/>
  <c r="QOW42" i="48"/>
  <c r="QOV42" i="48"/>
  <c r="QOU42" i="48"/>
  <c r="QOT42" i="48"/>
  <c r="QOS42" i="48"/>
  <c r="QOR42" i="48"/>
  <c r="QOQ42" i="48"/>
  <c r="QOP42" i="48"/>
  <c r="QOO42" i="48"/>
  <c r="QON42" i="48"/>
  <c r="QOM42" i="48"/>
  <c r="QOL42" i="48"/>
  <c r="QOK42" i="48"/>
  <c r="QOJ42" i="48"/>
  <c r="QOI42" i="48"/>
  <c r="QOH42" i="48"/>
  <c r="QOG42" i="48"/>
  <c r="QOF42" i="48"/>
  <c r="QOE42" i="48"/>
  <c r="QOD42" i="48"/>
  <c r="QOC42" i="48"/>
  <c r="QOB42" i="48"/>
  <c r="QOA42" i="48"/>
  <c r="QNZ42" i="48"/>
  <c r="QNY42" i="48"/>
  <c r="QNX42" i="48"/>
  <c r="QNW42" i="48"/>
  <c r="QNV42" i="48"/>
  <c r="QNU42" i="48"/>
  <c r="QNT42" i="48"/>
  <c r="QNS42" i="48"/>
  <c r="QNR42" i="48"/>
  <c r="QNQ42" i="48"/>
  <c r="QNP42" i="48"/>
  <c r="QNO42" i="48"/>
  <c r="QNN42" i="48"/>
  <c r="QNM42" i="48"/>
  <c r="QNL42" i="48"/>
  <c r="QNK42" i="48"/>
  <c r="QNJ42" i="48"/>
  <c r="QNI42" i="48"/>
  <c r="QNH42" i="48"/>
  <c r="QNG42" i="48"/>
  <c r="QNF42" i="48"/>
  <c r="QNE42" i="48"/>
  <c r="QND42" i="48"/>
  <c r="QNC42" i="48"/>
  <c r="QNB42" i="48"/>
  <c r="QNA42" i="48"/>
  <c r="QMZ42" i="48"/>
  <c r="QMY42" i="48"/>
  <c r="QMX42" i="48"/>
  <c r="QMW42" i="48"/>
  <c r="QMV42" i="48"/>
  <c r="QMU42" i="48"/>
  <c r="QMT42" i="48"/>
  <c r="QMS42" i="48"/>
  <c r="QMR42" i="48"/>
  <c r="QMQ42" i="48"/>
  <c r="QMP42" i="48"/>
  <c r="QMO42" i="48"/>
  <c r="QMN42" i="48"/>
  <c r="QMM42" i="48"/>
  <c r="QML42" i="48"/>
  <c r="QMK42" i="48"/>
  <c r="QMJ42" i="48"/>
  <c r="QMI42" i="48"/>
  <c r="QMH42" i="48"/>
  <c r="QMG42" i="48"/>
  <c r="QMF42" i="48"/>
  <c r="QME42" i="48"/>
  <c r="QMD42" i="48"/>
  <c r="QMC42" i="48"/>
  <c r="QMB42" i="48"/>
  <c r="QMA42" i="48"/>
  <c r="QLZ42" i="48"/>
  <c r="QLY42" i="48"/>
  <c r="QLX42" i="48"/>
  <c r="QLW42" i="48"/>
  <c r="QLV42" i="48"/>
  <c r="QLU42" i="48"/>
  <c r="QLT42" i="48"/>
  <c r="QLS42" i="48"/>
  <c r="QLR42" i="48"/>
  <c r="QLQ42" i="48"/>
  <c r="QLP42" i="48"/>
  <c r="QLO42" i="48"/>
  <c r="QLN42" i="48"/>
  <c r="QLM42" i="48"/>
  <c r="QLL42" i="48"/>
  <c r="QLK42" i="48"/>
  <c r="QLJ42" i="48"/>
  <c r="QLI42" i="48"/>
  <c r="QLH42" i="48"/>
  <c r="QLG42" i="48"/>
  <c r="QLF42" i="48"/>
  <c r="QLE42" i="48"/>
  <c r="QLD42" i="48"/>
  <c r="QLC42" i="48"/>
  <c r="QLB42" i="48"/>
  <c r="QLA42" i="48"/>
  <c r="QKZ42" i="48"/>
  <c r="QKY42" i="48"/>
  <c r="QKX42" i="48"/>
  <c r="QKW42" i="48"/>
  <c r="QKV42" i="48"/>
  <c r="QKU42" i="48"/>
  <c r="QKT42" i="48"/>
  <c r="QKS42" i="48"/>
  <c r="QKR42" i="48"/>
  <c r="QKQ42" i="48"/>
  <c r="QKP42" i="48"/>
  <c r="QKO42" i="48"/>
  <c r="QKN42" i="48"/>
  <c r="QKM42" i="48"/>
  <c r="QKL42" i="48"/>
  <c r="QKK42" i="48"/>
  <c r="QKJ42" i="48"/>
  <c r="QKI42" i="48"/>
  <c r="QKH42" i="48"/>
  <c r="QKG42" i="48"/>
  <c r="QKF42" i="48"/>
  <c r="QKE42" i="48"/>
  <c r="QKD42" i="48"/>
  <c r="QKC42" i="48"/>
  <c r="QKB42" i="48"/>
  <c r="QKA42" i="48"/>
  <c r="QJZ42" i="48"/>
  <c r="QJY42" i="48"/>
  <c r="QJX42" i="48"/>
  <c r="QJW42" i="48"/>
  <c r="QJV42" i="48"/>
  <c r="QJU42" i="48"/>
  <c r="QJT42" i="48"/>
  <c r="QJS42" i="48"/>
  <c r="QJR42" i="48"/>
  <c r="QJQ42" i="48"/>
  <c r="QJP42" i="48"/>
  <c r="QJO42" i="48"/>
  <c r="QJN42" i="48"/>
  <c r="QJM42" i="48"/>
  <c r="QJL42" i="48"/>
  <c r="QJK42" i="48"/>
  <c r="QJJ42" i="48"/>
  <c r="QJI42" i="48"/>
  <c r="QJH42" i="48"/>
  <c r="QJG42" i="48"/>
  <c r="QJF42" i="48"/>
  <c r="QJE42" i="48"/>
  <c r="QJD42" i="48"/>
  <c r="QJC42" i="48"/>
  <c r="QJB42" i="48"/>
  <c r="QJA42" i="48"/>
  <c r="QIZ42" i="48"/>
  <c r="QIY42" i="48"/>
  <c r="QIX42" i="48"/>
  <c r="QIW42" i="48"/>
  <c r="QIV42" i="48"/>
  <c r="QIU42" i="48"/>
  <c r="QIT42" i="48"/>
  <c r="QIS42" i="48"/>
  <c r="QIR42" i="48"/>
  <c r="QIQ42" i="48"/>
  <c r="QIP42" i="48"/>
  <c r="QIO42" i="48"/>
  <c r="QIN42" i="48"/>
  <c r="QIM42" i="48"/>
  <c r="QIL42" i="48"/>
  <c r="QIK42" i="48"/>
  <c r="QIJ42" i="48"/>
  <c r="QII42" i="48"/>
  <c r="QIH42" i="48"/>
  <c r="QIG42" i="48"/>
  <c r="QIF42" i="48"/>
  <c r="QIE42" i="48"/>
  <c r="QID42" i="48"/>
  <c r="QIC42" i="48"/>
  <c r="QIB42" i="48"/>
  <c r="QIA42" i="48"/>
  <c r="QHZ42" i="48"/>
  <c r="QHY42" i="48"/>
  <c r="QHX42" i="48"/>
  <c r="QHW42" i="48"/>
  <c r="QHV42" i="48"/>
  <c r="QHU42" i="48"/>
  <c r="QHT42" i="48"/>
  <c r="QHS42" i="48"/>
  <c r="QHR42" i="48"/>
  <c r="QHQ42" i="48"/>
  <c r="QHP42" i="48"/>
  <c r="QHO42" i="48"/>
  <c r="QHN42" i="48"/>
  <c r="QHM42" i="48"/>
  <c r="QHL42" i="48"/>
  <c r="QHK42" i="48"/>
  <c r="QHJ42" i="48"/>
  <c r="QHI42" i="48"/>
  <c r="QHH42" i="48"/>
  <c r="QHG42" i="48"/>
  <c r="QHF42" i="48"/>
  <c r="QHE42" i="48"/>
  <c r="QHD42" i="48"/>
  <c r="QHC42" i="48"/>
  <c r="QHB42" i="48"/>
  <c r="QHA42" i="48"/>
  <c r="QGZ42" i="48"/>
  <c r="QGY42" i="48"/>
  <c r="QGX42" i="48"/>
  <c r="QGW42" i="48"/>
  <c r="QGV42" i="48"/>
  <c r="QGU42" i="48"/>
  <c r="QGT42" i="48"/>
  <c r="QGS42" i="48"/>
  <c r="QGR42" i="48"/>
  <c r="QGQ42" i="48"/>
  <c r="QGP42" i="48"/>
  <c r="QGO42" i="48"/>
  <c r="QGN42" i="48"/>
  <c r="QGM42" i="48"/>
  <c r="QGL42" i="48"/>
  <c r="QGK42" i="48"/>
  <c r="QGJ42" i="48"/>
  <c r="QGI42" i="48"/>
  <c r="QGH42" i="48"/>
  <c r="QGG42" i="48"/>
  <c r="QGF42" i="48"/>
  <c r="QGE42" i="48"/>
  <c r="QGD42" i="48"/>
  <c r="QGC42" i="48"/>
  <c r="QGB42" i="48"/>
  <c r="QGA42" i="48"/>
  <c r="QFZ42" i="48"/>
  <c r="QFY42" i="48"/>
  <c r="QFX42" i="48"/>
  <c r="QFW42" i="48"/>
  <c r="QFV42" i="48"/>
  <c r="QFU42" i="48"/>
  <c r="QFT42" i="48"/>
  <c r="QFS42" i="48"/>
  <c r="QFR42" i="48"/>
  <c r="QFQ42" i="48"/>
  <c r="QFP42" i="48"/>
  <c r="QFO42" i="48"/>
  <c r="QFN42" i="48"/>
  <c r="QFM42" i="48"/>
  <c r="QFL42" i="48"/>
  <c r="QFK42" i="48"/>
  <c r="QFJ42" i="48"/>
  <c r="QFI42" i="48"/>
  <c r="QFH42" i="48"/>
  <c r="QFG42" i="48"/>
  <c r="QFF42" i="48"/>
  <c r="QFE42" i="48"/>
  <c r="QFD42" i="48"/>
  <c r="QFC42" i="48"/>
  <c r="QFB42" i="48"/>
  <c r="QFA42" i="48"/>
  <c r="QEZ42" i="48"/>
  <c r="QEY42" i="48"/>
  <c r="QEX42" i="48"/>
  <c r="QEW42" i="48"/>
  <c r="QEV42" i="48"/>
  <c r="QEU42" i="48"/>
  <c r="QET42" i="48"/>
  <c r="QES42" i="48"/>
  <c r="QER42" i="48"/>
  <c r="QEQ42" i="48"/>
  <c r="QEP42" i="48"/>
  <c r="QEO42" i="48"/>
  <c r="QEN42" i="48"/>
  <c r="QEM42" i="48"/>
  <c r="QEL42" i="48"/>
  <c r="QEK42" i="48"/>
  <c r="QEJ42" i="48"/>
  <c r="QEI42" i="48"/>
  <c r="QEH42" i="48"/>
  <c r="QEG42" i="48"/>
  <c r="QEF42" i="48"/>
  <c r="QEE42" i="48"/>
  <c r="QED42" i="48"/>
  <c r="QEC42" i="48"/>
  <c r="QEB42" i="48"/>
  <c r="QEA42" i="48"/>
  <c r="QDZ42" i="48"/>
  <c r="QDY42" i="48"/>
  <c r="QDX42" i="48"/>
  <c r="QDW42" i="48"/>
  <c r="QDV42" i="48"/>
  <c r="QDU42" i="48"/>
  <c r="QDT42" i="48"/>
  <c r="QDS42" i="48"/>
  <c r="QDR42" i="48"/>
  <c r="QDQ42" i="48"/>
  <c r="QDP42" i="48"/>
  <c r="QDO42" i="48"/>
  <c r="QDN42" i="48"/>
  <c r="QDM42" i="48"/>
  <c r="QDL42" i="48"/>
  <c r="QDK42" i="48"/>
  <c r="QDJ42" i="48"/>
  <c r="QDI42" i="48"/>
  <c r="QDH42" i="48"/>
  <c r="QDG42" i="48"/>
  <c r="QDF42" i="48"/>
  <c r="QDE42" i="48"/>
  <c r="QDD42" i="48"/>
  <c r="QDC42" i="48"/>
  <c r="QDB42" i="48"/>
  <c r="QDA42" i="48"/>
  <c r="QCZ42" i="48"/>
  <c r="QCY42" i="48"/>
  <c r="QCX42" i="48"/>
  <c r="QCW42" i="48"/>
  <c r="QCV42" i="48"/>
  <c r="QCU42" i="48"/>
  <c r="QCT42" i="48"/>
  <c r="QCS42" i="48"/>
  <c r="QCR42" i="48"/>
  <c r="QCQ42" i="48"/>
  <c r="QCP42" i="48"/>
  <c r="QCO42" i="48"/>
  <c r="QCN42" i="48"/>
  <c r="QCM42" i="48"/>
  <c r="QCL42" i="48"/>
  <c r="QCK42" i="48"/>
  <c r="QCJ42" i="48"/>
  <c r="QCI42" i="48"/>
  <c r="QCH42" i="48"/>
  <c r="QCG42" i="48"/>
  <c r="QCF42" i="48"/>
  <c r="QCE42" i="48"/>
  <c r="QCD42" i="48"/>
  <c r="QCC42" i="48"/>
  <c r="QCB42" i="48"/>
  <c r="QCA42" i="48"/>
  <c r="QBZ42" i="48"/>
  <c r="QBY42" i="48"/>
  <c r="QBX42" i="48"/>
  <c r="QBW42" i="48"/>
  <c r="QBV42" i="48"/>
  <c r="QBU42" i="48"/>
  <c r="QBT42" i="48"/>
  <c r="QBS42" i="48"/>
  <c r="QBR42" i="48"/>
  <c r="QBQ42" i="48"/>
  <c r="QBP42" i="48"/>
  <c r="QBO42" i="48"/>
  <c r="QBN42" i="48"/>
  <c r="QBM42" i="48"/>
  <c r="QBL42" i="48"/>
  <c r="QBK42" i="48"/>
  <c r="QBJ42" i="48"/>
  <c r="QBI42" i="48"/>
  <c r="QBH42" i="48"/>
  <c r="QBG42" i="48"/>
  <c r="QBF42" i="48"/>
  <c r="QBE42" i="48"/>
  <c r="QBD42" i="48"/>
  <c r="QBC42" i="48"/>
  <c r="QBB42" i="48"/>
  <c r="QBA42" i="48"/>
  <c r="QAZ42" i="48"/>
  <c r="QAY42" i="48"/>
  <c r="QAX42" i="48"/>
  <c r="QAW42" i="48"/>
  <c r="QAV42" i="48"/>
  <c r="QAU42" i="48"/>
  <c r="QAT42" i="48"/>
  <c r="QAS42" i="48"/>
  <c r="QAR42" i="48"/>
  <c r="QAQ42" i="48"/>
  <c r="QAP42" i="48"/>
  <c r="QAO42" i="48"/>
  <c r="QAN42" i="48"/>
  <c r="QAM42" i="48"/>
  <c r="QAL42" i="48"/>
  <c r="QAK42" i="48"/>
  <c r="QAJ42" i="48"/>
  <c r="QAI42" i="48"/>
  <c r="QAH42" i="48"/>
  <c r="QAG42" i="48"/>
  <c r="QAF42" i="48"/>
  <c r="QAE42" i="48"/>
  <c r="QAD42" i="48"/>
  <c r="QAC42" i="48"/>
  <c r="QAB42" i="48"/>
  <c r="QAA42" i="48"/>
  <c r="PZZ42" i="48"/>
  <c r="PZY42" i="48"/>
  <c r="PZX42" i="48"/>
  <c r="PZW42" i="48"/>
  <c r="PZV42" i="48"/>
  <c r="PZU42" i="48"/>
  <c r="PZT42" i="48"/>
  <c r="PZS42" i="48"/>
  <c r="PZR42" i="48"/>
  <c r="PZQ42" i="48"/>
  <c r="PZP42" i="48"/>
  <c r="PZO42" i="48"/>
  <c r="PZN42" i="48"/>
  <c r="PZM42" i="48"/>
  <c r="PZL42" i="48"/>
  <c r="PZK42" i="48"/>
  <c r="PZJ42" i="48"/>
  <c r="PZI42" i="48"/>
  <c r="PZH42" i="48"/>
  <c r="PZG42" i="48"/>
  <c r="PZF42" i="48"/>
  <c r="PZE42" i="48"/>
  <c r="PZD42" i="48"/>
  <c r="PZC42" i="48"/>
  <c r="PZB42" i="48"/>
  <c r="PZA42" i="48"/>
  <c r="PYZ42" i="48"/>
  <c r="PYY42" i="48"/>
  <c r="PYX42" i="48"/>
  <c r="PYW42" i="48"/>
  <c r="PYV42" i="48"/>
  <c r="PYU42" i="48"/>
  <c r="PYT42" i="48"/>
  <c r="PYS42" i="48"/>
  <c r="PYR42" i="48"/>
  <c r="PYQ42" i="48"/>
  <c r="PYP42" i="48"/>
  <c r="PYO42" i="48"/>
  <c r="PYN42" i="48"/>
  <c r="PYM42" i="48"/>
  <c r="PYL42" i="48"/>
  <c r="PYK42" i="48"/>
  <c r="PYJ42" i="48"/>
  <c r="PYI42" i="48"/>
  <c r="PYH42" i="48"/>
  <c r="PYG42" i="48"/>
  <c r="PYF42" i="48"/>
  <c r="PYE42" i="48"/>
  <c r="PYD42" i="48"/>
  <c r="PYC42" i="48"/>
  <c r="PYB42" i="48"/>
  <c r="PYA42" i="48"/>
  <c r="PXZ42" i="48"/>
  <c r="PXY42" i="48"/>
  <c r="PXX42" i="48"/>
  <c r="PXW42" i="48"/>
  <c r="PXV42" i="48"/>
  <c r="PXU42" i="48"/>
  <c r="PXT42" i="48"/>
  <c r="PXS42" i="48"/>
  <c r="PXR42" i="48"/>
  <c r="PXQ42" i="48"/>
  <c r="PXP42" i="48"/>
  <c r="PXO42" i="48"/>
  <c r="PXN42" i="48"/>
  <c r="PXM42" i="48"/>
  <c r="PXL42" i="48"/>
  <c r="PXK42" i="48"/>
  <c r="PXJ42" i="48"/>
  <c r="PXI42" i="48"/>
  <c r="PXH42" i="48"/>
  <c r="PXG42" i="48"/>
  <c r="PXF42" i="48"/>
  <c r="PXE42" i="48"/>
  <c r="PXD42" i="48"/>
  <c r="PXC42" i="48"/>
  <c r="PXB42" i="48"/>
  <c r="PXA42" i="48"/>
  <c r="PWZ42" i="48"/>
  <c r="PWY42" i="48"/>
  <c r="PWX42" i="48"/>
  <c r="PWW42" i="48"/>
  <c r="PWV42" i="48"/>
  <c r="PWU42" i="48"/>
  <c r="PWT42" i="48"/>
  <c r="PWS42" i="48"/>
  <c r="PWR42" i="48"/>
  <c r="PWQ42" i="48"/>
  <c r="PWP42" i="48"/>
  <c r="PWO42" i="48"/>
  <c r="PWN42" i="48"/>
  <c r="PWM42" i="48"/>
  <c r="PWL42" i="48"/>
  <c r="PWK42" i="48"/>
  <c r="PWJ42" i="48"/>
  <c r="PWI42" i="48"/>
  <c r="PWH42" i="48"/>
  <c r="PWG42" i="48"/>
  <c r="PWF42" i="48"/>
  <c r="PWE42" i="48"/>
  <c r="PWD42" i="48"/>
  <c r="PWC42" i="48"/>
  <c r="PWB42" i="48"/>
  <c r="PWA42" i="48"/>
  <c r="PVZ42" i="48"/>
  <c r="PVY42" i="48"/>
  <c r="PVX42" i="48"/>
  <c r="PVW42" i="48"/>
  <c r="PVV42" i="48"/>
  <c r="PVU42" i="48"/>
  <c r="PVT42" i="48"/>
  <c r="PVS42" i="48"/>
  <c r="PVR42" i="48"/>
  <c r="PVQ42" i="48"/>
  <c r="PVP42" i="48"/>
  <c r="PVO42" i="48"/>
  <c r="PVN42" i="48"/>
  <c r="PVM42" i="48"/>
  <c r="PVL42" i="48"/>
  <c r="PVK42" i="48"/>
  <c r="PVJ42" i="48"/>
  <c r="PVI42" i="48"/>
  <c r="PVH42" i="48"/>
  <c r="PVG42" i="48"/>
  <c r="PVF42" i="48"/>
  <c r="PVE42" i="48"/>
  <c r="PVD42" i="48"/>
  <c r="PVC42" i="48"/>
  <c r="PVB42" i="48"/>
  <c r="PVA42" i="48"/>
  <c r="PUZ42" i="48"/>
  <c r="PUY42" i="48"/>
  <c r="PUX42" i="48"/>
  <c r="PUW42" i="48"/>
  <c r="PUV42" i="48"/>
  <c r="PUU42" i="48"/>
  <c r="PUT42" i="48"/>
  <c r="PUS42" i="48"/>
  <c r="PUR42" i="48"/>
  <c r="PUQ42" i="48"/>
  <c r="PUP42" i="48"/>
  <c r="PUO42" i="48"/>
  <c r="PUN42" i="48"/>
  <c r="PUM42" i="48"/>
  <c r="PUL42" i="48"/>
  <c r="PUK42" i="48"/>
  <c r="PUJ42" i="48"/>
  <c r="PUI42" i="48"/>
  <c r="PUH42" i="48"/>
  <c r="PUG42" i="48"/>
  <c r="PUF42" i="48"/>
  <c r="PUE42" i="48"/>
  <c r="PUD42" i="48"/>
  <c r="PUC42" i="48"/>
  <c r="PUB42" i="48"/>
  <c r="PUA42" i="48"/>
  <c r="PTZ42" i="48"/>
  <c r="PTY42" i="48"/>
  <c r="PTX42" i="48"/>
  <c r="PTW42" i="48"/>
  <c r="PTV42" i="48"/>
  <c r="PTU42" i="48"/>
  <c r="PTT42" i="48"/>
  <c r="PTS42" i="48"/>
  <c r="PTR42" i="48"/>
  <c r="PTQ42" i="48"/>
  <c r="PTP42" i="48"/>
  <c r="PTO42" i="48"/>
  <c r="PTN42" i="48"/>
  <c r="PTM42" i="48"/>
  <c r="PTL42" i="48"/>
  <c r="PTK42" i="48"/>
  <c r="PTJ42" i="48"/>
  <c r="PTI42" i="48"/>
  <c r="PTH42" i="48"/>
  <c r="PTG42" i="48"/>
  <c r="PTF42" i="48"/>
  <c r="PTE42" i="48"/>
  <c r="PTD42" i="48"/>
  <c r="PTC42" i="48"/>
  <c r="PTB42" i="48"/>
  <c r="PTA42" i="48"/>
  <c r="PSZ42" i="48"/>
  <c r="PSY42" i="48"/>
  <c r="PSX42" i="48"/>
  <c r="PSW42" i="48"/>
  <c r="PSV42" i="48"/>
  <c r="PSU42" i="48"/>
  <c r="PST42" i="48"/>
  <c r="PSS42" i="48"/>
  <c r="PSR42" i="48"/>
  <c r="PSQ42" i="48"/>
  <c r="PSP42" i="48"/>
  <c r="PSO42" i="48"/>
  <c r="PSN42" i="48"/>
  <c r="PSM42" i="48"/>
  <c r="PSL42" i="48"/>
  <c r="PSK42" i="48"/>
  <c r="PSJ42" i="48"/>
  <c r="PSI42" i="48"/>
  <c r="PSH42" i="48"/>
  <c r="PSG42" i="48"/>
  <c r="PSF42" i="48"/>
  <c r="PSE42" i="48"/>
  <c r="PSD42" i="48"/>
  <c r="PSC42" i="48"/>
  <c r="PSB42" i="48"/>
  <c r="PSA42" i="48"/>
  <c r="PRZ42" i="48"/>
  <c r="PRY42" i="48"/>
  <c r="PRX42" i="48"/>
  <c r="PRW42" i="48"/>
  <c r="PRV42" i="48"/>
  <c r="PRU42" i="48"/>
  <c r="PRT42" i="48"/>
  <c r="PRS42" i="48"/>
  <c r="PRR42" i="48"/>
  <c r="PRQ42" i="48"/>
  <c r="PRP42" i="48"/>
  <c r="PRO42" i="48"/>
  <c r="PRN42" i="48"/>
  <c r="PRM42" i="48"/>
  <c r="PRL42" i="48"/>
  <c r="PRK42" i="48"/>
  <c r="PRJ42" i="48"/>
  <c r="PRI42" i="48"/>
  <c r="PRH42" i="48"/>
  <c r="PRG42" i="48"/>
  <c r="PRF42" i="48"/>
  <c r="PRE42" i="48"/>
  <c r="PRD42" i="48"/>
  <c r="PRC42" i="48"/>
  <c r="PRB42" i="48"/>
  <c r="PRA42" i="48"/>
  <c r="PQZ42" i="48"/>
  <c r="PQY42" i="48"/>
  <c r="PQX42" i="48"/>
  <c r="PQW42" i="48"/>
  <c r="PQV42" i="48"/>
  <c r="PQU42" i="48"/>
  <c r="PQT42" i="48"/>
  <c r="PQS42" i="48"/>
  <c r="PQR42" i="48"/>
  <c r="PQQ42" i="48"/>
  <c r="PQP42" i="48"/>
  <c r="PQO42" i="48"/>
  <c r="PQN42" i="48"/>
  <c r="PQM42" i="48"/>
  <c r="PQL42" i="48"/>
  <c r="PQK42" i="48"/>
  <c r="PQJ42" i="48"/>
  <c r="PQI42" i="48"/>
  <c r="PQH42" i="48"/>
  <c r="PQG42" i="48"/>
  <c r="PQF42" i="48"/>
  <c r="PQE42" i="48"/>
  <c r="PQD42" i="48"/>
  <c r="PQC42" i="48"/>
  <c r="PQB42" i="48"/>
  <c r="PQA42" i="48"/>
  <c r="PPZ42" i="48"/>
  <c r="PPY42" i="48"/>
  <c r="PPX42" i="48"/>
  <c r="PPW42" i="48"/>
  <c r="PPV42" i="48"/>
  <c r="PPU42" i="48"/>
  <c r="PPT42" i="48"/>
  <c r="PPS42" i="48"/>
  <c r="PPR42" i="48"/>
  <c r="PPQ42" i="48"/>
  <c r="PPP42" i="48"/>
  <c r="PPO42" i="48"/>
  <c r="PPN42" i="48"/>
  <c r="PPM42" i="48"/>
  <c r="PPL42" i="48"/>
  <c r="PPK42" i="48"/>
  <c r="PPJ42" i="48"/>
  <c r="PPI42" i="48"/>
  <c r="PPH42" i="48"/>
  <c r="PPG42" i="48"/>
  <c r="PPF42" i="48"/>
  <c r="PPE42" i="48"/>
  <c r="PPD42" i="48"/>
  <c r="PPC42" i="48"/>
  <c r="PPB42" i="48"/>
  <c r="PPA42" i="48"/>
  <c r="POZ42" i="48"/>
  <c r="POY42" i="48"/>
  <c r="POX42" i="48"/>
  <c r="POW42" i="48"/>
  <c r="POV42" i="48"/>
  <c r="POU42" i="48"/>
  <c r="POT42" i="48"/>
  <c r="POS42" i="48"/>
  <c r="POR42" i="48"/>
  <c r="POQ42" i="48"/>
  <c r="POP42" i="48"/>
  <c r="POO42" i="48"/>
  <c r="PON42" i="48"/>
  <c r="POM42" i="48"/>
  <c r="POL42" i="48"/>
  <c r="POK42" i="48"/>
  <c r="POJ42" i="48"/>
  <c r="POI42" i="48"/>
  <c r="POH42" i="48"/>
  <c r="POG42" i="48"/>
  <c r="POF42" i="48"/>
  <c r="POE42" i="48"/>
  <c r="POD42" i="48"/>
  <c r="POC42" i="48"/>
  <c r="POB42" i="48"/>
  <c r="POA42" i="48"/>
  <c r="PNZ42" i="48"/>
  <c r="PNY42" i="48"/>
  <c r="PNX42" i="48"/>
  <c r="PNW42" i="48"/>
  <c r="PNV42" i="48"/>
  <c r="PNU42" i="48"/>
  <c r="PNT42" i="48"/>
  <c r="PNS42" i="48"/>
  <c r="PNR42" i="48"/>
  <c r="PNQ42" i="48"/>
  <c r="PNP42" i="48"/>
  <c r="PNO42" i="48"/>
  <c r="PNN42" i="48"/>
  <c r="PNM42" i="48"/>
  <c r="PNL42" i="48"/>
  <c r="PNK42" i="48"/>
  <c r="PNJ42" i="48"/>
  <c r="PNI42" i="48"/>
  <c r="PNH42" i="48"/>
  <c r="PNG42" i="48"/>
  <c r="PNF42" i="48"/>
  <c r="PNE42" i="48"/>
  <c r="PND42" i="48"/>
  <c r="PNC42" i="48"/>
  <c r="PNB42" i="48"/>
  <c r="PNA42" i="48"/>
  <c r="PMZ42" i="48"/>
  <c r="PMY42" i="48"/>
  <c r="PMX42" i="48"/>
  <c r="PMW42" i="48"/>
  <c r="PMV42" i="48"/>
  <c r="PMU42" i="48"/>
  <c r="PMT42" i="48"/>
  <c r="PMS42" i="48"/>
  <c r="PMR42" i="48"/>
  <c r="PMQ42" i="48"/>
  <c r="PMP42" i="48"/>
  <c r="PMO42" i="48"/>
  <c r="PMN42" i="48"/>
  <c r="PMM42" i="48"/>
  <c r="PML42" i="48"/>
  <c r="PMK42" i="48"/>
  <c r="PMJ42" i="48"/>
  <c r="PMI42" i="48"/>
  <c r="PMH42" i="48"/>
  <c r="PMG42" i="48"/>
  <c r="PMF42" i="48"/>
  <c r="PME42" i="48"/>
  <c r="PMD42" i="48"/>
  <c r="PMC42" i="48"/>
  <c r="PMB42" i="48"/>
  <c r="PMA42" i="48"/>
  <c r="PLZ42" i="48"/>
  <c r="PLY42" i="48"/>
  <c r="PLX42" i="48"/>
  <c r="PLW42" i="48"/>
  <c r="PLV42" i="48"/>
  <c r="PLU42" i="48"/>
  <c r="PLT42" i="48"/>
  <c r="PLS42" i="48"/>
  <c r="PLR42" i="48"/>
  <c r="PLQ42" i="48"/>
  <c r="PLP42" i="48"/>
  <c r="PLO42" i="48"/>
  <c r="PLN42" i="48"/>
  <c r="PLM42" i="48"/>
  <c r="PLL42" i="48"/>
  <c r="PLK42" i="48"/>
  <c r="PLJ42" i="48"/>
  <c r="PLI42" i="48"/>
  <c r="PLH42" i="48"/>
  <c r="PLG42" i="48"/>
  <c r="PLF42" i="48"/>
  <c r="PLE42" i="48"/>
  <c r="PLD42" i="48"/>
  <c r="PLC42" i="48"/>
  <c r="PLB42" i="48"/>
  <c r="PLA42" i="48"/>
  <c r="PKZ42" i="48"/>
  <c r="PKY42" i="48"/>
  <c r="PKX42" i="48"/>
  <c r="PKW42" i="48"/>
  <c r="PKV42" i="48"/>
  <c r="PKU42" i="48"/>
  <c r="PKT42" i="48"/>
  <c r="PKS42" i="48"/>
  <c r="PKR42" i="48"/>
  <c r="PKQ42" i="48"/>
  <c r="PKP42" i="48"/>
  <c r="PKO42" i="48"/>
  <c r="PKN42" i="48"/>
  <c r="PKM42" i="48"/>
  <c r="PKL42" i="48"/>
  <c r="PKK42" i="48"/>
  <c r="PKJ42" i="48"/>
  <c r="PKI42" i="48"/>
  <c r="PKH42" i="48"/>
  <c r="PKG42" i="48"/>
  <c r="PKF42" i="48"/>
  <c r="PKE42" i="48"/>
  <c r="PKD42" i="48"/>
  <c r="PKC42" i="48"/>
  <c r="PKB42" i="48"/>
  <c r="PKA42" i="48"/>
  <c r="PJZ42" i="48"/>
  <c r="PJY42" i="48"/>
  <c r="PJX42" i="48"/>
  <c r="PJW42" i="48"/>
  <c r="PJV42" i="48"/>
  <c r="PJU42" i="48"/>
  <c r="PJT42" i="48"/>
  <c r="PJS42" i="48"/>
  <c r="PJR42" i="48"/>
  <c r="PJQ42" i="48"/>
  <c r="PJP42" i="48"/>
  <c r="PJO42" i="48"/>
  <c r="PJN42" i="48"/>
  <c r="PJM42" i="48"/>
  <c r="PJL42" i="48"/>
  <c r="PJK42" i="48"/>
  <c r="PJJ42" i="48"/>
  <c r="PJI42" i="48"/>
  <c r="PJH42" i="48"/>
  <c r="PJG42" i="48"/>
  <c r="PJF42" i="48"/>
  <c r="PJE42" i="48"/>
  <c r="PJD42" i="48"/>
  <c r="PJC42" i="48"/>
  <c r="PJB42" i="48"/>
  <c r="PJA42" i="48"/>
  <c r="PIZ42" i="48"/>
  <c r="PIY42" i="48"/>
  <c r="PIX42" i="48"/>
  <c r="PIW42" i="48"/>
  <c r="PIV42" i="48"/>
  <c r="PIU42" i="48"/>
  <c r="PIT42" i="48"/>
  <c r="PIS42" i="48"/>
  <c r="PIR42" i="48"/>
  <c r="PIQ42" i="48"/>
  <c r="PIP42" i="48"/>
  <c r="PIO42" i="48"/>
  <c r="PIN42" i="48"/>
  <c r="PIM42" i="48"/>
  <c r="PIL42" i="48"/>
  <c r="PIK42" i="48"/>
  <c r="PIJ42" i="48"/>
  <c r="PII42" i="48"/>
  <c r="PIH42" i="48"/>
  <c r="PIG42" i="48"/>
  <c r="PIF42" i="48"/>
  <c r="PIE42" i="48"/>
  <c r="PID42" i="48"/>
  <c r="PIC42" i="48"/>
  <c r="PIB42" i="48"/>
  <c r="PIA42" i="48"/>
  <c r="PHZ42" i="48"/>
  <c r="PHY42" i="48"/>
  <c r="PHX42" i="48"/>
  <c r="PHW42" i="48"/>
  <c r="PHV42" i="48"/>
  <c r="PHU42" i="48"/>
  <c r="PHT42" i="48"/>
  <c r="PHS42" i="48"/>
  <c r="PHR42" i="48"/>
  <c r="PHQ42" i="48"/>
  <c r="PHP42" i="48"/>
  <c r="PHO42" i="48"/>
  <c r="PHN42" i="48"/>
  <c r="PHM42" i="48"/>
  <c r="PHL42" i="48"/>
  <c r="PHK42" i="48"/>
  <c r="PHJ42" i="48"/>
  <c r="PHI42" i="48"/>
  <c r="PHH42" i="48"/>
  <c r="PHG42" i="48"/>
  <c r="PHF42" i="48"/>
  <c r="PHE42" i="48"/>
  <c r="PHD42" i="48"/>
  <c r="PHC42" i="48"/>
  <c r="PHB42" i="48"/>
  <c r="PHA42" i="48"/>
  <c r="PGZ42" i="48"/>
  <c r="PGY42" i="48"/>
  <c r="PGX42" i="48"/>
  <c r="PGW42" i="48"/>
  <c r="PGV42" i="48"/>
  <c r="PGU42" i="48"/>
  <c r="PGT42" i="48"/>
  <c r="PGS42" i="48"/>
  <c r="PGR42" i="48"/>
  <c r="PGQ42" i="48"/>
  <c r="PGP42" i="48"/>
  <c r="PGO42" i="48"/>
  <c r="PGN42" i="48"/>
  <c r="PGM42" i="48"/>
  <c r="PGL42" i="48"/>
  <c r="PGK42" i="48"/>
  <c r="PGJ42" i="48"/>
  <c r="PGI42" i="48"/>
  <c r="PGH42" i="48"/>
  <c r="PGG42" i="48"/>
  <c r="PGF42" i="48"/>
  <c r="PGE42" i="48"/>
  <c r="PGD42" i="48"/>
  <c r="PGC42" i="48"/>
  <c r="PGB42" i="48"/>
  <c r="PGA42" i="48"/>
  <c r="PFZ42" i="48"/>
  <c r="PFY42" i="48"/>
  <c r="PFX42" i="48"/>
  <c r="PFW42" i="48"/>
  <c r="PFV42" i="48"/>
  <c r="PFU42" i="48"/>
  <c r="PFT42" i="48"/>
  <c r="PFS42" i="48"/>
  <c r="PFR42" i="48"/>
  <c r="PFQ42" i="48"/>
  <c r="PFP42" i="48"/>
  <c r="PFO42" i="48"/>
  <c r="PFN42" i="48"/>
  <c r="PFM42" i="48"/>
  <c r="PFL42" i="48"/>
  <c r="PFK42" i="48"/>
  <c r="PFJ42" i="48"/>
  <c r="PFI42" i="48"/>
  <c r="PFH42" i="48"/>
  <c r="PFG42" i="48"/>
  <c r="PFF42" i="48"/>
  <c r="PFE42" i="48"/>
  <c r="PFD42" i="48"/>
  <c r="PFC42" i="48"/>
  <c r="PFB42" i="48"/>
  <c r="PFA42" i="48"/>
  <c r="PEZ42" i="48"/>
  <c r="PEY42" i="48"/>
  <c r="PEX42" i="48"/>
  <c r="PEW42" i="48"/>
  <c r="PEV42" i="48"/>
  <c r="PEU42" i="48"/>
  <c r="PET42" i="48"/>
  <c r="PES42" i="48"/>
  <c r="PER42" i="48"/>
  <c r="PEQ42" i="48"/>
  <c r="PEP42" i="48"/>
  <c r="PEO42" i="48"/>
  <c r="PEN42" i="48"/>
  <c r="PEM42" i="48"/>
  <c r="PEL42" i="48"/>
  <c r="PEK42" i="48"/>
  <c r="PEJ42" i="48"/>
  <c r="PEI42" i="48"/>
  <c r="PEH42" i="48"/>
  <c r="PEG42" i="48"/>
  <c r="PEF42" i="48"/>
  <c r="PEE42" i="48"/>
  <c r="PED42" i="48"/>
  <c r="PEC42" i="48"/>
  <c r="PEB42" i="48"/>
  <c r="PEA42" i="48"/>
  <c r="PDZ42" i="48"/>
  <c r="PDY42" i="48"/>
  <c r="PDX42" i="48"/>
  <c r="PDW42" i="48"/>
  <c r="PDV42" i="48"/>
  <c r="PDU42" i="48"/>
  <c r="PDT42" i="48"/>
  <c r="PDS42" i="48"/>
  <c r="PDR42" i="48"/>
  <c r="PDQ42" i="48"/>
  <c r="PDP42" i="48"/>
  <c r="PDO42" i="48"/>
  <c r="PDN42" i="48"/>
  <c r="PDM42" i="48"/>
  <c r="PDL42" i="48"/>
  <c r="PDK42" i="48"/>
  <c r="PDJ42" i="48"/>
  <c r="PDI42" i="48"/>
  <c r="PDH42" i="48"/>
  <c r="PDG42" i="48"/>
  <c r="PDF42" i="48"/>
  <c r="PDE42" i="48"/>
  <c r="PDD42" i="48"/>
  <c r="PDC42" i="48"/>
  <c r="PDB42" i="48"/>
  <c r="PDA42" i="48"/>
  <c r="PCZ42" i="48"/>
  <c r="PCY42" i="48"/>
  <c r="PCX42" i="48"/>
  <c r="PCW42" i="48"/>
  <c r="PCV42" i="48"/>
  <c r="PCU42" i="48"/>
  <c r="PCT42" i="48"/>
  <c r="PCS42" i="48"/>
  <c r="PCR42" i="48"/>
  <c r="PCQ42" i="48"/>
  <c r="PCP42" i="48"/>
  <c r="PCO42" i="48"/>
  <c r="PCN42" i="48"/>
  <c r="PCM42" i="48"/>
  <c r="PCL42" i="48"/>
  <c r="PCK42" i="48"/>
  <c r="PCJ42" i="48"/>
  <c r="PCI42" i="48"/>
  <c r="PCH42" i="48"/>
  <c r="PCG42" i="48"/>
  <c r="PCF42" i="48"/>
  <c r="PCE42" i="48"/>
  <c r="PCD42" i="48"/>
  <c r="PCC42" i="48"/>
  <c r="PCB42" i="48"/>
  <c r="PCA42" i="48"/>
  <c r="PBZ42" i="48"/>
  <c r="PBY42" i="48"/>
  <c r="PBX42" i="48"/>
  <c r="PBW42" i="48"/>
  <c r="PBV42" i="48"/>
  <c r="PBU42" i="48"/>
  <c r="PBT42" i="48"/>
  <c r="PBS42" i="48"/>
  <c r="PBR42" i="48"/>
  <c r="PBQ42" i="48"/>
  <c r="PBP42" i="48"/>
  <c r="PBO42" i="48"/>
  <c r="PBN42" i="48"/>
  <c r="PBM42" i="48"/>
  <c r="PBL42" i="48"/>
  <c r="PBK42" i="48"/>
  <c r="PBJ42" i="48"/>
  <c r="PBI42" i="48"/>
  <c r="PBH42" i="48"/>
  <c r="PBG42" i="48"/>
  <c r="PBF42" i="48"/>
  <c r="PBE42" i="48"/>
  <c r="PBD42" i="48"/>
  <c r="PBC42" i="48"/>
  <c r="PBB42" i="48"/>
  <c r="PBA42" i="48"/>
  <c r="PAZ42" i="48"/>
  <c r="PAY42" i="48"/>
  <c r="PAX42" i="48"/>
  <c r="PAW42" i="48"/>
  <c r="PAV42" i="48"/>
  <c r="PAU42" i="48"/>
  <c r="PAT42" i="48"/>
  <c r="PAS42" i="48"/>
  <c r="PAR42" i="48"/>
  <c r="PAQ42" i="48"/>
  <c r="PAP42" i="48"/>
  <c r="PAO42" i="48"/>
  <c r="PAN42" i="48"/>
  <c r="PAM42" i="48"/>
  <c r="PAL42" i="48"/>
  <c r="PAK42" i="48"/>
  <c r="PAJ42" i="48"/>
  <c r="PAI42" i="48"/>
  <c r="PAH42" i="48"/>
  <c r="PAG42" i="48"/>
  <c r="PAF42" i="48"/>
  <c r="PAE42" i="48"/>
  <c r="PAD42" i="48"/>
  <c r="PAC42" i="48"/>
  <c r="PAB42" i="48"/>
  <c r="PAA42" i="48"/>
  <c r="OZZ42" i="48"/>
  <c r="OZY42" i="48"/>
  <c r="OZX42" i="48"/>
  <c r="OZW42" i="48"/>
  <c r="OZV42" i="48"/>
  <c r="OZU42" i="48"/>
  <c r="OZT42" i="48"/>
  <c r="OZS42" i="48"/>
  <c r="OZR42" i="48"/>
  <c r="OZQ42" i="48"/>
  <c r="OZP42" i="48"/>
  <c r="OZO42" i="48"/>
  <c r="OZN42" i="48"/>
  <c r="OZM42" i="48"/>
  <c r="OZL42" i="48"/>
  <c r="OZK42" i="48"/>
  <c r="OZJ42" i="48"/>
  <c r="OZI42" i="48"/>
  <c r="OZH42" i="48"/>
  <c r="OZG42" i="48"/>
  <c r="OZF42" i="48"/>
  <c r="OZE42" i="48"/>
  <c r="OZD42" i="48"/>
  <c r="OZC42" i="48"/>
  <c r="OZB42" i="48"/>
  <c r="OZA42" i="48"/>
  <c r="OYZ42" i="48"/>
  <c r="OYY42" i="48"/>
  <c r="OYX42" i="48"/>
  <c r="OYW42" i="48"/>
  <c r="OYV42" i="48"/>
  <c r="OYU42" i="48"/>
  <c r="OYT42" i="48"/>
  <c r="OYS42" i="48"/>
  <c r="OYR42" i="48"/>
  <c r="OYQ42" i="48"/>
  <c r="OYP42" i="48"/>
  <c r="OYO42" i="48"/>
  <c r="OYN42" i="48"/>
  <c r="OYM42" i="48"/>
  <c r="OYL42" i="48"/>
  <c r="OYK42" i="48"/>
  <c r="OYJ42" i="48"/>
  <c r="OYI42" i="48"/>
  <c r="OYH42" i="48"/>
  <c r="OYG42" i="48"/>
  <c r="OYF42" i="48"/>
  <c r="OYE42" i="48"/>
  <c r="OYD42" i="48"/>
  <c r="OYC42" i="48"/>
  <c r="OYB42" i="48"/>
  <c r="OYA42" i="48"/>
  <c r="OXZ42" i="48"/>
  <c r="OXY42" i="48"/>
  <c r="OXX42" i="48"/>
  <c r="OXW42" i="48"/>
  <c r="OXV42" i="48"/>
  <c r="OXU42" i="48"/>
  <c r="OXT42" i="48"/>
  <c r="OXS42" i="48"/>
  <c r="OXR42" i="48"/>
  <c r="OXQ42" i="48"/>
  <c r="OXP42" i="48"/>
  <c r="OXO42" i="48"/>
  <c r="OXN42" i="48"/>
  <c r="OXM42" i="48"/>
  <c r="OXL42" i="48"/>
  <c r="OXK42" i="48"/>
  <c r="OXJ42" i="48"/>
  <c r="OXI42" i="48"/>
  <c r="OXH42" i="48"/>
  <c r="OXG42" i="48"/>
  <c r="OXF42" i="48"/>
  <c r="OXE42" i="48"/>
  <c r="OXD42" i="48"/>
  <c r="OXC42" i="48"/>
  <c r="OXB42" i="48"/>
  <c r="OXA42" i="48"/>
  <c r="OWZ42" i="48"/>
  <c r="OWY42" i="48"/>
  <c r="OWX42" i="48"/>
  <c r="OWW42" i="48"/>
  <c r="OWV42" i="48"/>
  <c r="OWU42" i="48"/>
  <c r="OWT42" i="48"/>
  <c r="OWS42" i="48"/>
  <c r="OWR42" i="48"/>
  <c r="OWQ42" i="48"/>
  <c r="OWP42" i="48"/>
  <c r="OWO42" i="48"/>
  <c r="OWN42" i="48"/>
  <c r="OWM42" i="48"/>
  <c r="OWL42" i="48"/>
  <c r="OWK42" i="48"/>
  <c r="OWJ42" i="48"/>
  <c r="OWI42" i="48"/>
  <c r="OWH42" i="48"/>
  <c r="OWG42" i="48"/>
  <c r="OWF42" i="48"/>
  <c r="OWE42" i="48"/>
  <c r="OWD42" i="48"/>
  <c r="OWC42" i="48"/>
  <c r="OWB42" i="48"/>
  <c r="OWA42" i="48"/>
  <c r="OVZ42" i="48"/>
  <c r="OVY42" i="48"/>
  <c r="OVX42" i="48"/>
  <c r="OVW42" i="48"/>
  <c r="OVV42" i="48"/>
  <c r="OVU42" i="48"/>
  <c r="OVT42" i="48"/>
  <c r="OVS42" i="48"/>
  <c r="OVR42" i="48"/>
  <c r="OVQ42" i="48"/>
  <c r="OVP42" i="48"/>
  <c r="OVO42" i="48"/>
  <c r="OVN42" i="48"/>
  <c r="OVM42" i="48"/>
  <c r="OVL42" i="48"/>
  <c r="OVK42" i="48"/>
  <c r="OVJ42" i="48"/>
  <c r="OVI42" i="48"/>
  <c r="OVH42" i="48"/>
  <c r="OVG42" i="48"/>
  <c r="OVF42" i="48"/>
  <c r="OVE42" i="48"/>
  <c r="OVD42" i="48"/>
  <c r="OVC42" i="48"/>
  <c r="OVB42" i="48"/>
  <c r="OVA42" i="48"/>
  <c r="OUZ42" i="48"/>
  <c r="OUY42" i="48"/>
  <c r="OUX42" i="48"/>
  <c r="OUW42" i="48"/>
  <c r="OUV42" i="48"/>
  <c r="OUU42" i="48"/>
  <c r="OUT42" i="48"/>
  <c r="OUS42" i="48"/>
  <c r="OUR42" i="48"/>
  <c r="OUQ42" i="48"/>
  <c r="OUP42" i="48"/>
  <c r="OUO42" i="48"/>
  <c r="OUN42" i="48"/>
  <c r="OUM42" i="48"/>
  <c r="OUL42" i="48"/>
  <c r="OUK42" i="48"/>
  <c r="OUJ42" i="48"/>
  <c r="OUI42" i="48"/>
  <c r="OUH42" i="48"/>
  <c r="OUG42" i="48"/>
  <c r="OUF42" i="48"/>
  <c r="OUE42" i="48"/>
  <c r="OUD42" i="48"/>
  <c r="OUC42" i="48"/>
  <c r="OUB42" i="48"/>
  <c r="OUA42" i="48"/>
  <c r="OTZ42" i="48"/>
  <c r="OTY42" i="48"/>
  <c r="OTX42" i="48"/>
  <c r="OTW42" i="48"/>
  <c r="OTV42" i="48"/>
  <c r="OTU42" i="48"/>
  <c r="OTT42" i="48"/>
  <c r="OTS42" i="48"/>
  <c r="OTR42" i="48"/>
  <c r="OTQ42" i="48"/>
  <c r="OTP42" i="48"/>
  <c r="OTO42" i="48"/>
  <c r="OTN42" i="48"/>
  <c r="OTM42" i="48"/>
  <c r="OTL42" i="48"/>
  <c r="OTK42" i="48"/>
  <c r="OTJ42" i="48"/>
  <c r="OTI42" i="48"/>
  <c r="OTH42" i="48"/>
  <c r="OTG42" i="48"/>
  <c r="OTF42" i="48"/>
  <c r="OTE42" i="48"/>
  <c r="OTD42" i="48"/>
  <c r="OTC42" i="48"/>
  <c r="OTB42" i="48"/>
  <c r="OTA42" i="48"/>
  <c r="OSZ42" i="48"/>
  <c r="OSY42" i="48"/>
  <c r="OSX42" i="48"/>
  <c r="OSW42" i="48"/>
  <c r="OSV42" i="48"/>
  <c r="OSU42" i="48"/>
  <c r="OST42" i="48"/>
  <c r="OSS42" i="48"/>
  <c r="OSR42" i="48"/>
  <c r="OSQ42" i="48"/>
  <c r="OSP42" i="48"/>
  <c r="OSO42" i="48"/>
  <c r="OSN42" i="48"/>
  <c r="OSM42" i="48"/>
  <c r="OSL42" i="48"/>
  <c r="OSK42" i="48"/>
  <c r="OSJ42" i="48"/>
  <c r="OSI42" i="48"/>
  <c r="OSH42" i="48"/>
  <c r="OSG42" i="48"/>
  <c r="OSF42" i="48"/>
  <c r="OSE42" i="48"/>
  <c r="OSD42" i="48"/>
  <c r="OSC42" i="48"/>
  <c r="OSB42" i="48"/>
  <c r="OSA42" i="48"/>
  <c r="ORZ42" i="48"/>
  <c r="ORY42" i="48"/>
  <c r="ORX42" i="48"/>
  <c r="ORW42" i="48"/>
  <c r="ORV42" i="48"/>
  <c r="ORU42" i="48"/>
  <c r="ORT42" i="48"/>
  <c r="ORS42" i="48"/>
  <c r="ORR42" i="48"/>
  <c r="ORQ42" i="48"/>
  <c r="ORP42" i="48"/>
  <c r="ORO42" i="48"/>
  <c r="ORN42" i="48"/>
  <c r="ORM42" i="48"/>
  <c r="ORL42" i="48"/>
  <c r="ORK42" i="48"/>
  <c r="ORJ42" i="48"/>
  <c r="ORI42" i="48"/>
  <c r="ORH42" i="48"/>
  <c r="ORG42" i="48"/>
  <c r="ORF42" i="48"/>
  <c r="ORE42" i="48"/>
  <c r="ORD42" i="48"/>
  <c r="ORC42" i="48"/>
  <c r="ORB42" i="48"/>
  <c r="ORA42" i="48"/>
  <c r="OQZ42" i="48"/>
  <c r="OQY42" i="48"/>
  <c r="OQX42" i="48"/>
  <c r="OQW42" i="48"/>
  <c r="OQV42" i="48"/>
  <c r="OQU42" i="48"/>
  <c r="OQT42" i="48"/>
  <c r="OQS42" i="48"/>
  <c r="OQR42" i="48"/>
  <c r="OQQ42" i="48"/>
  <c r="OQP42" i="48"/>
  <c r="OQO42" i="48"/>
  <c r="OQN42" i="48"/>
  <c r="OQM42" i="48"/>
  <c r="OQL42" i="48"/>
  <c r="OQK42" i="48"/>
  <c r="OQJ42" i="48"/>
  <c r="OQI42" i="48"/>
  <c r="OQH42" i="48"/>
  <c r="OQG42" i="48"/>
  <c r="OQF42" i="48"/>
  <c r="OQE42" i="48"/>
  <c r="OQD42" i="48"/>
  <c r="OQC42" i="48"/>
  <c r="OQB42" i="48"/>
  <c r="OQA42" i="48"/>
  <c r="OPZ42" i="48"/>
  <c r="OPY42" i="48"/>
  <c r="OPX42" i="48"/>
  <c r="OPW42" i="48"/>
  <c r="OPV42" i="48"/>
  <c r="OPU42" i="48"/>
  <c r="OPT42" i="48"/>
  <c r="OPS42" i="48"/>
  <c r="OPR42" i="48"/>
  <c r="OPQ42" i="48"/>
  <c r="OPP42" i="48"/>
  <c r="OPO42" i="48"/>
  <c r="OPN42" i="48"/>
  <c r="OPM42" i="48"/>
  <c r="OPL42" i="48"/>
  <c r="OPK42" i="48"/>
  <c r="OPJ42" i="48"/>
  <c r="OPI42" i="48"/>
  <c r="OPH42" i="48"/>
  <c r="OPG42" i="48"/>
  <c r="OPF42" i="48"/>
  <c r="OPE42" i="48"/>
  <c r="OPD42" i="48"/>
  <c r="OPC42" i="48"/>
  <c r="OPB42" i="48"/>
  <c r="OPA42" i="48"/>
  <c r="OOZ42" i="48"/>
  <c r="OOY42" i="48"/>
  <c r="OOX42" i="48"/>
  <c r="OOW42" i="48"/>
  <c r="OOV42" i="48"/>
  <c r="OOU42" i="48"/>
  <c r="OOT42" i="48"/>
  <c r="OOS42" i="48"/>
  <c r="OOR42" i="48"/>
  <c r="OOQ42" i="48"/>
  <c r="OOP42" i="48"/>
  <c r="OOO42" i="48"/>
  <c r="OON42" i="48"/>
  <c r="OOM42" i="48"/>
  <c r="OOL42" i="48"/>
  <c r="OOK42" i="48"/>
  <c r="OOJ42" i="48"/>
  <c r="OOI42" i="48"/>
  <c r="OOH42" i="48"/>
  <c r="OOG42" i="48"/>
  <c r="OOF42" i="48"/>
  <c r="OOE42" i="48"/>
  <c r="OOD42" i="48"/>
  <c r="OOC42" i="48"/>
  <c r="OOB42" i="48"/>
  <c r="OOA42" i="48"/>
  <c r="ONZ42" i="48"/>
  <c r="ONY42" i="48"/>
  <c r="ONX42" i="48"/>
  <c r="ONW42" i="48"/>
  <c r="ONV42" i="48"/>
  <c r="ONU42" i="48"/>
  <c r="ONT42" i="48"/>
  <c r="ONS42" i="48"/>
  <c r="ONR42" i="48"/>
  <c r="ONQ42" i="48"/>
  <c r="ONP42" i="48"/>
  <c r="ONO42" i="48"/>
  <c r="ONN42" i="48"/>
  <c r="ONM42" i="48"/>
  <c r="ONL42" i="48"/>
  <c r="ONK42" i="48"/>
  <c r="ONJ42" i="48"/>
  <c r="ONI42" i="48"/>
  <c r="ONH42" i="48"/>
  <c r="ONG42" i="48"/>
  <c r="ONF42" i="48"/>
  <c r="ONE42" i="48"/>
  <c r="OND42" i="48"/>
  <c r="ONC42" i="48"/>
  <c r="ONB42" i="48"/>
  <c r="ONA42" i="48"/>
  <c r="OMZ42" i="48"/>
  <c r="OMY42" i="48"/>
  <c r="OMX42" i="48"/>
  <c r="OMW42" i="48"/>
  <c r="OMV42" i="48"/>
  <c r="OMU42" i="48"/>
  <c r="OMT42" i="48"/>
  <c r="OMS42" i="48"/>
  <c r="OMR42" i="48"/>
  <c r="OMQ42" i="48"/>
  <c r="OMP42" i="48"/>
  <c r="OMO42" i="48"/>
  <c r="OMN42" i="48"/>
  <c r="OMM42" i="48"/>
  <c r="OML42" i="48"/>
  <c r="OMK42" i="48"/>
  <c r="OMJ42" i="48"/>
  <c r="OMI42" i="48"/>
  <c r="OMH42" i="48"/>
  <c r="OMG42" i="48"/>
  <c r="OMF42" i="48"/>
  <c r="OME42" i="48"/>
  <c r="OMD42" i="48"/>
  <c r="OMC42" i="48"/>
  <c r="OMB42" i="48"/>
  <c r="OMA42" i="48"/>
  <c r="OLZ42" i="48"/>
  <c r="OLY42" i="48"/>
  <c r="OLX42" i="48"/>
  <c r="OLW42" i="48"/>
  <c r="OLV42" i="48"/>
  <c r="OLU42" i="48"/>
  <c r="OLT42" i="48"/>
  <c r="OLS42" i="48"/>
  <c r="OLR42" i="48"/>
  <c r="OLQ42" i="48"/>
  <c r="OLP42" i="48"/>
  <c r="OLO42" i="48"/>
  <c r="OLN42" i="48"/>
  <c r="OLM42" i="48"/>
  <c r="OLL42" i="48"/>
  <c r="OLK42" i="48"/>
  <c r="OLJ42" i="48"/>
  <c r="OLI42" i="48"/>
  <c r="OLH42" i="48"/>
  <c r="OLG42" i="48"/>
  <c r="OLF42" i="48"/>
  <c r="OLE42" i="48"/>
  <c r="OLD42" i="48"/>
  <c r="OLC42" i="48"/>
  <c r="OLB42" i="48"/>
  <c r="OLA42" i="48"/>
  <c r="OKZ42" i="48"/>
  <c r="OKY42" i="48"/>
  <c r="OKX42" i="48"/>
  <c r="OKW42" i="48"/>
  <c r="OKV42" i="48"/>
  <c r="OKU42" i="48"/>
  <c r="OKT42" i="48"/>
  <c r="OKS42" i="48"/>
  <c r="OKR42" i="48"/>
  <c r="OKQ42" i="48"/>
  <c r="OKP42" i="48"/>
  <c r="OKO42" i="48"/>
  <c r="OKN42" i="48"/>
  <c r="OKM42" i="48"/>
  <c r="OKL42" i="48"/>
  <c r="OKK42" i="48"/>
  <c r="OKJ42" i="48"/>
  <c r="OKI42" i="48"/>
  <c r="OKH42" i="48"/>
  <c r="OKG42" i="48"/>
  <c r="OKF42" i="48"/>
  <c r="OKE42" i="48"/>
  <c r="OKD42" i="48"/>
  <c r="OKC42" i="48"/>
  <c r="OKB42" i="48"/>
  <c r="OKA42" i="48"/>
  <c r="OJZ42" i="48"/>
  <c r="OJY42" i="48"/>
  <c r="OJX42" i="48"/>
  <c r="OJW42" i="48"/>
  <c r="OJV42" i="48"/>
  <c r="OJU42" i="48"/>
  <c r="OJT42" i="48"/>
  <c r="OJS42" i="48"/>
  <c r="OJR42" i="48"/>
  <c r="OJQ42" i="48"/>
  <c r="OJP42" i="48"/>
  <c r="OJO42" i="48"/>
  <c r="OJN42" i="48"/>
  <c r="OJM42" i="48"/>
  <c r="OJL42" i="48"/>
  <c r="OJK42" i="48"/>
  <c r="OJJ42" i="48"/>
  <c r="OJI42" i="48"/>
  <c r="OJH42" i="48"/>
  <c r="OJG42" i="48"/>
  <c r="OJF42" i="48"/>
  <c r="OJE42" i="48"/>
  <c r="OJD42" i="48"/>
  <c r="OJC42" i="48"/>
  <c r="OJB42" i="48"/>
  <c r="OJA42" i="48"/>
  <c r="OIZ42" i="48"/>
  <c r="OIY42" i="48"/>
  <c r="OIX42" i="48"/>
  <c r="OIW42" i="48"/>
  <c r="OIV42" i="48"/>
  <c r="OIU42" i="48"/>
  <c r="OIT42" i="48"/>
  <c r="OIS42" i="48"/>
  <c r="OIR42" i="48"/>
  <c r="OIQ42" i="48"/>
  <c r="OIP42" i="48"/>
  <c r="OIO42" i="48"/>
  <c r="OIN42" i="48"/>
  <c r="OIM42" i="48"/>
  <c r="OIL42" i="48"/>
  <c r="OIK42" i="48"/>
  <c r="OIJ42" i="48"/>
  <c r="OII42" i="48"/>
  <c r="OIH42" i="48"/>
  <c r="OIG42" i="48"/>
  <c r="OIF42" i="48"/>
  <c r="OIE42" i="48"/>
  <c r="OID42" i="48"/>
  <c r="OIC42" i="48"/>
  <c r="OIB42" i="48"/>
  <c r="OIA42" i="48"/>
  <c r="OHZ42" i="48"/>
  <c r="OHY42" i="48"/>
  <c r="OHX42" i="48"/>
  <c r="OHW42" i="48"/>
  <c r="OHV42" i="48"/>
  <c r="OHU42" i="48"/>
  <c r="OHT42" i="48"/>
  <c r="OHS42" i="48"/>
  <c r="OHR42" i="48"/>
  <c r="OHQ42" i="48"/>
  <c r="OHP42" i="48"/>
  <c r="OHO42" i="48"/>
  <c r="OHN42" i="48"/>
  <c r="OHM42" i="48"/>
  <c r="OHL42" i="48"/>
  <c r="OHK42" i="48"/>
  <c r="OHJ42" i="48"/>
  <c r="OHI42" i="48"/>
  <c r="OHH42" i="48"/>
  <c r="OHG42" i="48"/>
  <c r="OHF42" i="48"/>
  <c r="OHE42" i="48"/>
  <c r="OHD42" i="48"/>
  <c r="OHC42" i="48"/>
  <c r="OHB42" i="48"/>
  <c r="OHA42" i="48"/>
  <c r="OGZ42" i="48"/>
  <c r="OGY42" i="48"/>
  <c r="OGX42" i="48"/>
  <c r="OGW42" i="48"/>
  <c r="OGV42" i="48"/>
  <c r="OGU42" i="48"/>
  <c r="OGT42" i="48"/>
  <c r="OGS42" i="48"/>
  <c r="OGR42" i="48"/>
  <c r="OGQ42" i="48"/>
  <c r="OGP42" i="48"/>
  <c r="OGO42" i="48"/>
  <c r="OGN42" i="48"/>
  <c r="OGM42" i="48"/>
  <c r="OGL42" i="48"/>
  <c r="OGK42" i="48"/>
  <c r="OGJ42" i="48"/>
  <c r="OGI42" i="48"/>
  <c r="OGH42" i="48"/>
  <c r="OGG42" i="48"/>
  <c r="OGF42" i="48"/>
  <c r="OGE42" i="48"/>
  <c r="OGD42" i="48"/>
  <c r="OGC42" i="48"/>
  <c r="OGB42" i="48"/>
  <c r="OGA42" i="48"/>
  <c r="OFZ42" i="48"/>
  <c r="OFY42" i="48"/>
  <c r="OFX42" i="48"/>
  <c r="OFW42" i="48"/>
  <c r="OFV42" i="48"/>
  <c r="OFU42" i="48"/>
  <c r="OFT42" i="48"/>
  <c r="OFS42" i="48"/>
  <c r="OFR42" i="48"/>
  <c r="OFQ42" i="48"/>
  <c r="OFP42" i="48"/>
  <c r="OFO42" i="48"/>
  <c r="OFN42" i="48"/>
  <c r="OFM42" i="48"/>
  <c r="OFL42" i="48"/>
  <c r="OFK42" i="48"/>
  <c r="OFJ42" i="48"/>
  <c r="OFI42" i="48"/>
  <c r="OFH42" i="48"/>
  <c r="OFG42" i="48"/>
  <c r="OFF42" i="48"/>
  <c r="OFE42" i="48"/>
  <c r="OFD42" i="48"/>
  <c r="OFC42" i="48"/>
  <c r="OFB42" i="48"/>
  <c r="OFA42" i="48"/>
  <c r="OEZ42" i="48"/>
  <c r="OEY42" i="48"/>
  <c r="OEX42" i="48"/>
  <c r="OEW42" i="48"/>
  <c r="OEV42" i="48"/>
  <c r="OEU42" i="48"/>
  <c r="OET42" i="48"/>
  <c r="OES42" i="48"/>
  <c r="OER42" i="48"/>
  <c r="OEQ42" i="48"/>
  <c r="OEP42" i="48"/>
  <c r="OEO42" i="48"/>
  <c r="OEN42" i="48"/>
  <c r="OEM42" i="48"/>
  <c r="OEL42" i="48"/>
  <c r="OEK42" i="48"/>
  <c r="OEJ42" i="48"/>
  <c r="OEI42" i="48"/>
  <c r="OEH42" i="48"/>
  <c r="OEG42" i="48"/>
  <c r="OEF42" i="48"/>
  <c r="OEE42" i="48"/>
  <c r="OED42" i="48"/>
  <c r="OEC42" i="48"/>
  <c r="OEB42" i="48"/>
  <c r="OEA42" i="48"/>
  <c r="ODZ42" i="48"/>
  <c r="ODY42" i="48"/>
  <c r="ODX42" i="48"/>
  <c r="ODW42" i="48"/>
  <c r="ODV42" i="48"/>
  <c r="ODU42" i="48"/>
  <c r="ODT42" i="48"/>
  <c r="ODS42" i="48"/>
  <c r="ODR42" i="48"/>
  <c r="ODQ42" i="48"/>
  <c r="ODP42" i="48"/>
  <c r="ODO42" i="48"/>
  <c r="ODN42" i="48"/>
  <c r="ODM42" i="48"/>
  <c r="ODL42" i="48"/>
  <c r="ODK42" i="48"/>
  <c r="ODJ42" i="48"/>
  <c r="ODI42" i="48"/>
  <c r="ODH42" i="48"/>
  <c r="ODG42" i="48"/>
  <c r="ODF42" i="48"/>
  <c r="ODE42" i="48"/>
  <c r="ODD42" i="48"/>
  <c r="ODC42" i="48"/>
  <c r="ODB42" i="48"/>
  <c r="ODA42" i="48"/>
  <c r="OCZ42" i="48"/>
  <c r="OCY42" i="48"/>
  <c r="OCX42" i="48"/>
  <c r="OCW42" i="48"/>
  <c r="OCV42" i="48"/>
  <c r="OCU42" i="48"/>
  <c r="OCT42" i="48"/>
  <c r="OCS42" i="48"/>
  <c r="OCR42" i="48"/>
  <c r="OCQ42" i="48"/>
  <c r="OCP42" i="48"/>
  <c r="OCO42" i="48"/>
  <c r="OCN42" i="48"/>
  <c r="OCM42" i="48"/>
  <c r="OCL42" i="48"/>
  <c r="OCK42" i="48"/>
  <c r="OCJ42" i="48"/>
  <c r="OCI42" i="48"/>
  <c r="OCH42" i="48"/>
  <c r="OCG42" i="48"/>
  <c r="OCF42" i="48"/>
  <c r="OCE42" i="48"/>
  <c r="OCD42" i="48"/>
  <c r="OCC42" i="48"/>
  <c r="OCB42" i="48"/>
  <c r="OCA42" i="48"/>
  <c r="OBZ42" i="48"/>
  <c r="OBY42" i="48"/>
  <c r="OBX42" i="48"/>
  <c r="OBW42" i="48"/>
  <c r="OBV42" i="48"/>
  <c r="OBU42" i="48"/>
  <c r="OBT42" i="48"/>
  <c r="OBS42" i="48"/>
  <c r="OBR42" i="48"/>
  <c r="OBQ42" i="48"/>
  <c r="OBP42" i="48"/>
  <c r="OBO42" i="48"/>
  <c r="OBN42" i="48"/>
  <c r="OBM42" i="48"/>
  <c r="OBL42" i="48"/>
  <c r="OBK42" i="48"/>
  <c r="OBJ42" i="48"/>
  <c r="OBI42" i="48"/>
  <c r="OBH42" i="48"/>
  <c r="OBG42" i="48"/>
  <c r="OBF42" i="48"/>
  <c r="OBE42" i="48"/>
  <c r="OBD42" i="48"/>
  <c r="OBC42" i="48"/>
  <c r="OBB42" i="48"/>
  <c r="OBA42" i="48"/>
  <c r="OAZ42" i="48"/>
  <c r="OAY42" i="48"/>
  <c r="OAX42" i="48"/>
  <c r="OAW42" i="48"/>
  <c r="OAV42" i="48"/>
  <c r="OAU42" i="48"/>
  <c r="OAT42" i="48"/>
  <c r="OAS42" i="48"/>
  <c r="OAR42" i="48"/>
  <c r="OAQ42" i="48"/>
  <c r="OAP42" i="48"/>
  <c r="OAO42" i="48"/>
  <c r="OAN42" i="48"/>
  <c r="OAM42" i="48"/>
  <c r="OAL42" i="48"/>
  <c r="OAK42" i="48"/>
  <c r="OAJ42" i="48"/>
  <c r="OAI42" i="48"/>
  <c r="OAH42" i="48"/>
  <c r="OAG42" i="48"/>
  <c r="OAF42" i="48"/>
  <c r="OAE42" i="48"/>
  <c r="OAD42" i="48"/>
  <c r="OAC42" i="48"/>
  <c r="OAB42" i="48"/>
  <c r="OAA42" i="48"/>
  <c r="NZZ42" i="48"/>
  <c r="NZY42" i="48"/>
  <c r="NZX42" i="48"/>
  <c r="NZW42" i="48"/>
  <c r="NZV42" i="48"/>
  <c r="NZU42" i="48"/>
  <c r="NZT42" i="48"/>
  <c r="NZS42" i="48"/>
  <c r="NZR42" i="48"/>
  <c r="NZQ42" i="48"/>
  <c r="NZP42" i="48"/>
  <c r="NZO42" i="48"/>
  <c r="NZN42" i="48"/>
  <c r="NZM42" i="48"/>
  <c r="NZL42" i="48"/>
  <c r="NZK42" i="48"/>
  <c r="NZJ42" i="48"/>
  <c r="NZI42" i="48"/>
  <c r="NZH42" i="48"/>
  <c r="NZG42" i="48"/>
  <c r="NZF42" i="48"/>
  <c r="NZE42" i="48"/>
  <c r="NZD42" i="48"/>
  <c r="NZC42" i="48"/>
  <c r="NZB42" i="48"/>
  <c r="NZA42" i="48"/>
  <c r="NYZ42" i="48"/>
  <c r="NYY42" i="48"/>
  <c r="NYX42" i="48"/>
  <c r="NYW42" i="48"/>
  <c r="NYV42" i="48"/>
  <c r="NYU42" i="48"/>
  <c r="NYT42" i="48"/>
  <c r="NYS42" i="48"/>
  <c r="NYR42" i="48"/>
  <c r="NYQ42" i="48"/>
  <c r="NYP42" i="48"/>
  <c r="NYO42" i="48"/>
  <c r="NYN42" i="48"/>
  <c r="NYM42" i="48"/>
  <c r="NYL42" i="48"/>
  <c r="NYK42" i="48"/>
  <c r="NYJ42" i="48"/>
  <c r="NYI42" i="48"/>
  <c r="NYH42" i="48"/>
  <c r="NYG42" i="48"/>
  <c r="NYF42" i="48"/>
  <c r="NYE42" i="48"/>
  <c r="NYD42" i="48"/>
  <c r="NYC42" i="48"/>
  <c r="NYB42" i="48"/>
  <c r="NYA42" i="48"/>
  <c r="NXZ42" i="48"/>
  <c r="NXY42" i="48"/>
  <c r="NXX42" i="48"/>
  <c r="NXW42" i="48"/>
  <c r="NXV42" i="48"/>
  <c r="NXU42" i="48"/>
  <c r="NXT42" i="48"/>
  <c r="NXS42" i="48"/>
  <c r="NXR42" i="48"/>
  <c r="NXQ42" i="48"/>
  <c r="NXP42" i="48"/>
  <c r="NXO42" i="48"/>
  <c r="NXN42" i="48"/>
  <c r="NXM42" i="48"/>
  <c r="NXL42" i="48"/>
  <c r="NXK42" i="48"/>
  <c r="NXJ42" i="48"/>
  <c r="NXI42" i="48"/>
  <c r="NXH42" i="48"/>
  <c r="NXG42" i="48"/>
  <c r="NXF42" i="48"/>
  <c r="NXE42" i="48"/>
  <c r="NXD42" i="48"/>
  <c r="NXC42" i="48"/>
  <c r="NXB42" i="48"/>
  <c r="NXA42" i="48"/>
  <c r="NWZ42" i="48"/>
  <c r="NWY42" i="48"/>
  <c r="NWX42" i="48"/>
  <c r="NWW42" i="48"/>
  <c r="NWV42" i="48"/>
  <c r="NWU42" i="48"/>
  <c r="NWT42" i="48"/>
  <c r="NWS42" i="48"/>
  <c r="NWR42" i="48"/>
  <c r="NWQ42" i="48"/>
  <c r="NWP42" i="48"/>
  <c r="NWO42" i="48"/>
  <c r="NWN42" i="48"/>
  <c r="NWM42" i="48"/>
  <c r="NWL42" i="48"/>
  <c r="NWK42" i="48"/>
  <c r="NWJ42" i="48"/>
  <c r="NWI42" i="48"/>
  <c r="NWH42" i="48"/>
  <c r="NWG42" i="48"/>
  <c r="NWF42" i="48"/>
  <c r="NWE42" i="48"/>
  <c r="NWD42" i="48"/>
  <c r="NWC42" i="48"/>
  <c r="NWB42" i="48"/>
  <c r="NWA42" i="48"/>
  <c r="NVZ42" i="48"/>
  <c r="NVY42" i="48"/>
  <c r="NVX42" i="48"/>
  <c r="NVW42" i="48"/>
  <c r="NVV42" i="48"/>
  <c r="NVU42" i="48"/>
  <c r="NVT42" i="48"/>
  <c r="NVS42" i="48"/>
  <c r="NVR42" i="48"/>
  <c r="NVQ42" i="48"/>
  <c r="NVP42" i="48"/>
  <c r="NVO42" i="48"/>
  <c r="NVN42" i="48"/>
  <c r="NVM42" i="48"/>
  <c r="NVL42" i="48"/>
  <c r="NVK42" i="48"/>
  <c r="NVJ42" i="48"/>
  <c r="NVI42" i="48"/>
  <c r="NVH42" i="48"/>
  <c r="NVG42" i="48"/>
  <c r="NVF42" i="48"/>
  <c r="NVE42" i="48"/>
  <c r="NVD42" i="48"/>
  <c r="NVC42" i="48"/>
  <c r="NVB42" i="48"/>
  <c r="NVA42" i="48"/>
  <c r="NUZ42" i="48"/>
  <c r="NUY42" i="48"/>
  <c r="NUX42" i="48"/>
  <c r="NUW42" i="48"/>
  <c r="NUV42" i="48"/>
  <c r="NUU42" i="48"/>
  <c r="NUT42" i="48"/>
  <c r="NUS42" i="48"/>
  <c r="NUR42" i="48"/>
  <c r="NUQ42" i="48"/>
  <c r="NUP42" i="48"/>
  <c r="NUO42" i="48"/>
  <c r="NUN42" i="48"/>
  <c r="NUM42" i="48"/>
  <c r="NUL42" i="48"/>
  <c r="NUK42" i="48"/>
  <c r="NUJ42" i="48"/>
  <c r="NUI42" i="48"/>
  <c r="NUH42" i="48"/>
  <c r="NUG42" i="48"/>
  <c r="NUF42" i="48"/>
  <c r="NUE42" i="48"/>
  <c r="NUD42" i="48"/>
  <c r="NUC42" i="48"/>
  <c r="NUB42" i="48"/>
  <c r="NUA42" i="48"/>
  <c r="NTZ42" i="48"/>
  <c r="NTY42" i="48"/>
  <c r="NTX42" i="48"/>
  <c r="NTW42" i="48"/>
  <c r="NTV42" i="48"/>
  <c r="NTU42" i="48"/>
  <c r="NTT42" i="48"/>
  <c r="NTS42" i="48"/>
  <c r="NTR42" i="48"/>
  <c r="NTQ42" i="48"/>
  <c r="NTP42" i="48"/>
  <c r="NTO42" i="48"/>
  <c r="NTN42" i="48"/>
  <c r="NTM42" i="48"/>
  <c r="NTL42" i="48"/>
  <c r="NTK42" i="48"/>
  <c r="NTJ42" i="48"/>
  <c r="NTI42" i="48"/>
  <c r="NTH42" i="48"/>
  <c r="NTG42" i="48"/>
  <c r="NTF42" i="48"/>
  <c r="NTE42" i="48"/>
  <c r="NTD42" i="48"/>
  <c r="NTC42" i="48"/>
  <c r="NTB42" i="48"/>
  <c r="NTA42" i="48"/>
  <c r="NSZ42" i="48"/>
  <c r="NSY42" i="48"/>
  <c r="NSX42" i="48"/>
  <c r="NSW42" i="48"/>
  <c r="NSV42" i="48"/>
  <c r="NSU42" i="48"/>
  <c r="NST42" i="48"/>
  <c r="NSS42" i="48"/>
  <c r="NSR42" i="48"/>
  <c r="NSQ42" i="48"/>
  <c r="NSP42" i="48"/>
  <c r="NSO42" i="48"/>
  <c r="NSN42" i="48"/>
  <c r="NSM42" i="48"/>
  <c r="NSL42" i="48"/>
  <c r="NSK42" i="48"/>
  <c r="NSJ42" i="48"/>
  <c r="NSI42" i="48"/>
  <c r="NSH42" i="48"/>
  <c r="NSG42" i="48"/>
  <c r="NSF42" i="48"/>
  <c r="NSE42" i="48"/>
  <c r="NSD42" i="48"/>
  <c r="NSC42" i="48"/>
  <c r="NSB42" i="48"/>
  <c r="NSA42" i="48"/>
  <c r="NRZ42" i="48"/>
  <c r="NRY42" i="48"/>
  <c r="NRX42" i="48"/>
  <c r="NRW42" i="48"/>
  <c r="NRV42" i="48"/>
  <c r="NRU42" i="48"/>
  <c r="NRT42" i="48"/>
  <c r="NRS42" i="48"/>
  <c r="NRR42" i="48"/>
  <c r="NRQ42" i="48"/>
  <c r="NRP42" i="48"/>
  <c r="NRO42" i="48"/>
  <c r="NRN42" i="48"/>
  <c r="NRM42" i="48"/>
  <c r="NRL42" i="48"/>
  <c r="NRK42" i="48"/>
  <c r="NRJ42" i="48"/>
  <c r="NRI42" i="48"/>
  <c r="NRH42" i="48"/>
  <c r="NRG42" i="48"/>
  <c r="NRF42" i="48"/>
  <c r="NRE42" i="48"/>
  <c r="NRD42" i="48"/>
  <c r="NRC42" i="48"/>
  <c r="NRB42" i="48"/>
  <c r="NRA42" i="48"/>
  <c r="NQZ42" i="48"/>
  <c r="NQY42" i="48"/>
  <c r="NQX42" i="48"/>
  <c r="NQW42" i="48"/>
  <c r="NQV42" i="48"/>
  <c r="NQU42" i="48"/>
  <c r="NQT42" i="48"/>
  <c r="NQS42" i="48"/>
  <c r="NQR42" i="48"/>
  <c r="NQQ42" i="48"/>
  <c r="NQP42" i="48"/>
  <c r="NQO42" i="48"/>
  <c r="NQN42" i="48"/>
  <c r="NQM42" i="48"/>
  <c r="NQL42" i="48"/>
  <c r="NQK42" i="48"/>
  <c r="NQJ42" i="48"/>
  <c r="NQI42" i="48"/>
  <c r="NQH42" i="48"/>
  <c r="NQG42" i="48"/>
  <c r="NQF42" i="48"/>
  <c r="NQE42" i="48"/>
  <c r="NQD42" i="48"/>
  <c r="NQC42" i="48"/>
  <c r="NQB42" i="48"/>
  <c r="NQA42" i="48"/>
  <c r="NPZ42" i="48"/>
  <c r="NPY42" i="48"/>
  <c r="NPX42" i="48"/>
  <c r="NPW42" i="48"/>
  <c r="NPV42" i="48"/>
  <c r="NPU42" i="48"/>
  <c r="NPT42" i="48"/>
  <c r="NPS42" i="48"/>
  <c r="NPR42" i="48"/>
  <c r="NPQ42" i="48"/>
  <c r="NPP42" i="48"/>
  <c r="NPO42" i="48"/>
  <c r="NPN42" i="48"/>
  <c r="NPM42" i="48"/>
  <c r="NPL42" i="48"/>
  <c r="NPK42" i="48"/>
  <c r="NPJ42" i="48"/>
  <c r="NPI42" i="48"/>
  <c r="NPH42" i="48"/>
  <c r="NPG42" i="48"/>
  <c r="NPF42" i="48"/>
  <c r="NPE42" i="48"/>
  <c r="NPD42" i="48"/>
  <c r="NPC42" i="48"/>
  <c r="NPB42" i="48"/>
  <c r="NPA42" i="48"/>
  <c r="NOZ42" i="48"/>
  <c r="NOY42" i="48"/>
  <c r="NOX42" i="48"/>
  <c r="NOW42" i="48"/>
  <c r="NOV42" i="48"/>
  <c r="NOU42" i="48"/>
  <c r="NOT42" i="48"/>
  <c r="NOS42" i="48"/>
  <c r="NOR42" i="48"/>
  <c r="NOQ42" i="48"/>
  <c r="NOP42" i="48"/>
  <c r="NOO42" i="48"/>
  <c r="NON42" i="48"/>
  <c r="NOM42" i="48"/>
  <c r="NOL42" i="48"/>
  <c r="NOK42" i="48"/>
  <c r="NOJ42" i="48"/>
  <c r="NOI42" i="48"/>
  <c r="NOH42" i="48"/>
  <c r="NOG42" i="48"/>
  <c r="NOF42" i="48"/>
  <c r="NOE42" i="48"/>
  <c r="NOD42" i="48"/>
  <c r="NOC42" i="48"/>
  <c r="NOB42" i="48"/>
  <c r="NOA42" i="48"/>
  <c r="NNZ42" i="48"/>
  <c r="NNY42" i="48"/>
  <c r="NNX42" i="48"/>
  <c r="NNW42" i="48"/>
  <c r="NNV42" i="48"/>
  <c r="NNU42" i="48"/>
  <c r="NNT42" i="48"/>
  <c r="NNS42" i="48"/>
  <c r="NNR42" i="48"/>
  <c r="NNQ42" i="48"/>
  <c r="NNP42" i="48"/>
  <c r="NNO42" i="48"/>
  <c r="NNN42" i="48"/>
  <c r="NNM42" i="48"/>
  <c r="NNL42" i="48"/>
  <c r="NNK42" i="48"/>
  <c r="NNJ42" i="48"/>
  <c r="NNI42" i="48"/>
  <c r="NNH42" i="48"/>
  <c r="NNG42" i="48"/>
  <c r="NNF42" i="48"/>
  <c r="NNE42" i="48"/>
  <c r="NND42" i="48"/>
  <c r="NNC42" i="48"/>
  <c r="NNB42" i="48"/>
  <c r="NNA42" i="48"/>
  <c r="NMZ42" i="48"/>
  <c r="NMY42" i="48"/>
  <c r="NMX42" i="48"/>
  <c r="NMW42" i="48"/>
  <c r="NMV42" i="48"/>
  <c r="NMU42" i="48"/>
  <c r="NMT42" i="48"/>
  <c r="NMS42" i="48"/>
  <c r="NMR42" i="48"/>
  <c r="NMQ42" i="48"/>
  <c r="NMP42" i="48"/>
  <c r="NMO42" i="48"/>
  <c r="NMN42" i="48"/>
  <c r="NMM42" i="48"/>
  <c r="NML42" i="48"/>
  <c r="NMK42" i="48"/>
  <c r="NMJ42" i="48"/>
  <c r="NMI42" i="48"/>
  <c r="NMH42" i="48"/>
  <c r="NMG42" i="48"/>
  <c r="NMF42" i="48"/>
  <c r="NME42" i="48"/>
  <c r="NMD42" i="48"/>
  <c r="NMC42" i="48"/>
  <c r="NMB42" i="48"/>
  <c r="NMA42" i="48"/>
  <c r="NLZ42" i="48"/>
  <c r="NLY42" i="48"/>
  <c r="NLX42" i="48"/>
  <c r="NLW42" i="48"/>
  <c r="NLV42" i="48"/>
  <c r="NLU42" i="48"/>
  <c r="NLT42" i="48"/>
  <c r="NLS42" i="48"/>
  <c r="NLR42" i="48"/>
  <c r="NLQ42" i="48"/>
  <c r="NLP42" i="48"/>
  <c r="NLO42" i="48"/>
  <c r="NLN42" i="48"/>
  <c r="NLM42" i="48"/>
  <c r="NLL42" i="48"/>
  <c r="NLK42" i="48"/>
  <c r="NLJ42" i="48"/>
  <c r="NLI42" i="48"/>
  <c r="NLH42" i="48"/>
  <c r="NLG42" i="48"/>
  <c r="NLF42" i="48"/>
  <c r="NLE42" i="48"/>
  <c r="NLD42" i="48"/>
  <c r="NLC42" i="48"/>
  <c r="NLB42" i="48"/>
  <c r="NLA42" i="48"/>
  <c r="NKZ42" i="48"/>
  <c r="NKY42" i="48"/>
  <c r="NKX42" i="48"/>
  <c r="NKW42" i="48"/>
  <c r="NKV42" i="48"/>
  <c r="NKU42" i="48"/>
  <c r="NKT42" i="48"/>
  <c r="NKS42" i="48"/>
  <c r="NKR42" i="48"/>
  <c r="NKQ42" i="48"/>
  <c r="NKP42" i="48"/>
  <c r="NKO42" i="48"/>
  <c r="NKN42" i="48"/>
  <c r="NKM42" i="48"/>
  <c r="NKL42" i="48"/>
  <c r="NKK42" i="48"/>
  <c r="NKJ42" i="48"/>
  <c r="NKI42" i="48"/>
  <c r="NKH42" i="48"/>
  <c r="NKG42" i="48"/>
  <c r="NKF42" i="48"/>
  <c r="NKE42" i="48"/>
  <c r="NKD42" i="48"/>
  <c r="NKC42" i="48"/>
  <c r="NKB42" i="48"/>
  <c r="NKA42" i="48"/>
  <c r="NJZ42" i="48"/>
  <c r="NJY42" i="48"/>
  <c r="NJX42" i="48"/>
  <c r="NJW42" i="48"/>
  <c r="NJV42" i="48"/>
  <c r="NJU42" i="48"/>
  <c r="NJT42" i="48"/>
  <c r="NJS42" i="48"/>
  <c r="NJR42" i="48"/>
  <c r="NJQ42" i="48"/>
  <c r="NJP42" i="48"/>
  <c r="NJO42" i="48"/>
  <c r="NJN42" i="48"/>
  <c r="NJM42" i="48"/>
  <c r="NJL42" i="48"/>
  <c r="NJK42" i="48"/>
  <c r="NJJ42" i="48"/>
  <c r="NJI42" i="48"/>
  <c r="NJH42" i="48"/>
  <c r="NJG42" i="48"/>
  <c r="NJF42" i="48"/>
  <c r="NJE42" i="48"/>
  <c r="NJD42" i="48"/>
  <c r="NJC42" i="48"/>
  <c r="NJB42" i="48"/>
  <c r="NJA42" i="48"/>
  <c r="NIZ42" i="48"/>
  <c r="NIY42" i="48"/>
  <c r="NIX42" i="48"/>
  <c r="NIW42" i="48"/>
  <c r="NIV42" i="48"/>
  <c r="NIU42" i="48"/>
  <c r="NIT42" i="48"/>
  <c r="NIS42" i="48"/>
  <c r="NIR42" i="48"/>
  <c r="NIQ42" i="48"/>
  <c r="NIP42" i="48"/>
  <c r="NIO42" i="48"/>
  <c r="NIN42" i="48"/>
  <c r="NIM42" i="48"/>
  <c r="NIL42" i="48"/>
  <c r="NIK42" i="48"/>
  <c r="NIJ42" i="48"/>
  <c r="NII42" i="48"/>
  <c r="NIH42" i="48"/>
  <c r="NIG42" i="48"/>
  <c r="NIF42" i="48"/>
  <c r="NIE42" i="48"/>
  <c r="NID42" i="48"/>
  <c r="NIC42" i="48"/>
  <c r="NIB42" i="48"/>
  <c r="NIA42" i="48"/>
  <c r="NHZ42" i="48"/>
  <c r="NHY42" i="48"/>
  <c r="NHX42" i="48"/>
  <c r="NHW42" i="48"/>
  <c r="NHV42" i="48"/>
  <c r="NHU42" i="48"/>
  <c r="NHT42" i="48"/>
  <c r="NHS42" i="48"/>
  <c r="NHR42" i="48"/>
  <c r="NHQ42" i="48"/>
  <c r="NHP42" i="48"/>
  <c r="NHO42" i="48"/>
  <c r="NHN42" i="48"/>
  <c r="NHM42" i="48"/>
  <c r="NHL42" i="48"/>
  <c r="NHK42" i="48"/>
  <c r="NHJ42" i="48"/>
  <c r="NHI42" i="48"/>
  <c r="NHH42" i="48"/>
  <c r="NHG42" i="48"/>
  <c r="NHF42" i="48"/>
  <c r="NHE42" i="48"/>
  <c r="NHD42" i="48"/>
  <c r="NHC42" i="48"/>
  <c r="NHB42" i="48"/>
  <c r="NHA42" i="48"/>
  <c r="NGZ42" i="48"/>
  <c r="NGY42" i="48"/>
  <c r="NGX42" i="48"/>
  <c r="NGW42" i="48"/>
  <c r="NGV42" i="48"/>
  <c r="NGU42" i="48"/>
  <c r="NGT42" i="48"/>
  <c r="NGS42" i="48"/>
  <c r="NGR42" i="48"/>
  <c r="NGQ42" i="48"/>
  <c r="NGP42" i="48"/>
  <c r="NGO42" i="48"/>
  <c r="NGN42" i="48"/>
  <c r="NGM42" i="48"/>
  <c r="NGL42" i="48"/>
  <c r="NGK42" i="48"/>
  <c r="NGJ42" i="48"/>
  <c r="NGI42" i="48"/>
  <c r="NGH42" i="48"/>
  <c r="NGG42" i="48"/>
  <c r="NGF42" i="48"/>
  <c r="NGE42" i="48"/>
  <c r="NGD42" i="48"/>
  <c r="NGC42" i="48"/>
  <c r="NGB42" i="48"/>
  <c r="NGA42" i="48"/>
  <c r="NFZ42" i="48"/>
  <c r="NFY42" i="48"/>
  <c r="NFX42" i="48"/>
  <c r="NFW42" i="48"/>
  <c r="NFV42" i="48"/>
  <c r="NFU42" i="48"/>
  <c r="NFT42" i="48"/>
  <c r="NFS42" i="48"/>
  <c r="NFR42" i="48"/>
  <c r="NFQ42" i="48"/>
  <c r="NFP42" i="48"/>
  <c r="NFO42" i="48"/>
  <c r="NFN42" i="48"/>
  <c r="NFM42" i="48"/>
  <c r="NFL42" i="48"/>
  <c r="NFK42" i="48"/>
  <c r="NFJ42" i="48"/>
  <c r="NFI42" i="48"/>
  <c r="NFH42" i="48"/>
  <c r="NFG42" i="48"/>
  <c r="NFF42" i="48"/>
  <c r="NFE42" i="48"/>
  <c r="NFD42" i="48"/>
  <c r="NFC42" i="48"/>
  <c r="NFB42" i="48"/>
  <c r="NFA42" i="48"/>
  <c r="NEZ42" i="48"/>
  <c r="NEY42" i="48"/>
  <c r="NEX42" i="48"/>
  <c r="NEW42" i="48"/>
  <c r="NEV42" i="48"/>
  <c r="NEU42" i="48"/>
  <c r="NET42" i="48"/>
  <c r="NES42" i="48"/>
  <c r="NER42" i="48"/>
  <c r="NEQ42" i="48"/>
  <c r="NEP42" i="48"/>
  <c r="NEO42" i="48"/>
  <c r="NEN42" i="48"/>
  <c r="NEM42" i="48"/>
  <c r="NEL42" i="48"/>
  <c r="NEK42" i="48"/>
  <c r="NEJ42" i="48"/>
  <c r="NEI42" i="48"/>
  <c r="NEH42" i="48"/>
  <c r="NEG42" i="48"/>
  <c r="NEF42" i="48"/>
  <c r="NEE42" i="48"/>
  <c r="NED42" i="48"/>
  <c r="NEC42" i="48"/>
  <c r="NEB42" i="48"/>
  <c r="NEA42" i="48"/>
  <c r="NDZ42" i="48"/>
  <c r="NDY42" i="48"/>
  <c r="NDX42" i="48"/>
  <c r="NDW42" i="48"/>
  <c r="NDV42" i="48"/>
  <c r="NDU42" i="48"/>
  <c r="NDT42" i="48"/>
  <c r="NDS42" i="48"/>
  <c r="NDR42" i="48"/>
  <c r="NDQ42" i="48"/>
  <c r="NDP42" i="48"/>
  <c r="NDO42" i="48"/>
  <c r="NDN42" i="48"/>
  <c r="NDM42" i="48"/>
  <c r="NDL42" i="48"/>
  <c r="NDK42" i="48"/>
  <c r="NDJ42" i="48"/>
  <c r="NDI42" i="48"/>
  <c r="NDH42" i="48"/>
  <c r="NDG42" i="48"/>
  <c r="NDF42" i="48"/>
  <c r="NDE42" i="48"/>
  <c r="NDD42" i="48"/>
  <c r="NDC42" i="48"/>
  <c r="NDB42" i="48"/>
  <c r="NDA42" i="48"/>
  <c r="NCZ42" i="48"/>
  <c r="NCY42" i="48"/>
  <c r="NCX42" i="48"/>
  <c r="NCW42" i="48"/>
  <c r="NCV42" i="48"/>
  <c r="NCU42" i="48"/>
  <c r="NCT42" i="48"/>
  <c r="NCS42" i="48"/>
  <c r="NCR42" i="48"/>
  <c r="NCQ42" i="48"/>
  <c r="NCP42" i="48"/>
  <c r="NCO42" i="48"/>
  <c r="NCN42" i="48"/>
  <c r="NCM42" i="48"/>
  <c r="NCL42" i="48"/>
  <c r="NCK42" i="48"/>
  <c r="NCJ42" i="48"/>
  <c r="NCI42" i="48"/>
  <c r="NCH42" i="48"/>
  <c r="NCG42" i="48"/>
  <c r="NCF42" i="48"/>
  <c r="NCE42" i="48"/>
  <c r="NCD42" i="48"/>
  <c r="NCC42" i="48"/>
  <c r="NCB42" i="48"/>
  <c r="NCA42" i="48"/>
  <c r="NBZ42" i="48"/>
  <c r="NBY42" i="48"/>
  <c r="NBX42" i="48"/>
  <c r="NBW42" i="48"/>
  <c r="NBV42" i="48"/>
  <c r="NBU42" i="48"/>
  <c r="NBT42" i="48"/>
  <c r="NBS42" i="48"/>
  <c r="NBR42" i="48"/>
  <c r="NBQ42" i="48"/>
  <c r="NBP42" i="48"/>
  <c r="NBO42" i="48"/>
  <c r="NBN42" i="48"/>
  <c r="NBM42" i="48"/>
  <c r="NBL42" i="48"/>
  <c r="NBK42" i="48"/>
  <c r="NBJ42" i="48"/>
  <c r="NBI42" i="48"/>
  <c r="NBH42" i="48"/>
  <c r="NBG42" i="48"/>
  <c r="NBF42" i="48"/>
  <c r="NBE42" i="48"/>
  <c r="NBD42" i="48"/>
  <c r="NBC42" i="48"/>
  <c r="NBB42" i="48"/>
  <c r="NBA42" i="48"/>
  <c r="NAZ42" i="48"/>
  <c r="NAY42" i="48"/>
  <c r="NAX42" i="48"/>
  <c r="NAW42" i="48"/>
  <c r="NAV42" i="48"/>
  <c r="NAU42" i="48"/>
  <c r="NAT42" i="48"/>
  <c r="NAS42" i="48"/>
  <c r="NAR42" i="48"/>
  <c r="NAQ42" i="48"/>
  <c r="NAP42" i="48"/>
  <c r="NAO42" i="48"/>
  <c r="NAN42" i="48"/>
  <c r="NAM42" i="48"/>
  <c r="NAL42" i="48"/>
  <c r="NAK42" i="48"/>
  <c r="NAJ42" i="48"/>
  <c r="NAI42" i="48"/>
  <c r="NAH42" i="48"/>
  <c r="NAG42" i="48"/>
  <c r="NAF42" i="48"/>
  <c r="NAE42" i="48"/>
  <c r="NAD42" i="48"/>
  <c r="NAC42" i="48"/>
  <c r="NAB42" i="48"/>
  <c r="NAA42" i="48"/>
  <c r="MZZ42" i="48"/>
  <c r="MZY42" i="48"/>
  <c r="MZX42" i="48"/>
  <c r="MZW42" i="48"/>
  <c r="MZV42" i="48"/>
  <c r="MZU42" i="48"/>
  <c r="MZT42" i="48"/>
  <c r="MZS42" i="48"/>
  <c r="MZR42" i="48"/>
  <c r="MZQ42" i="48"/>
  <c r="MZP42" i="48"/>
  <c r="MZO42" i="48"/>
  <c r="MZN42" i="48"/>
  <c r="MZM42" i="48"/>
  <c r="MZL42" i="48"/>
  <c r="MZK42" i="48"/>
  <c r="MZJ42" i="48"/>
  <c r="MZI42" i="48"/>
  <c r="MZH42" i="48"/>
  <c r="MZG42" i="48"/>
  <c r="MZF42" i="48"/>
  <c r="MZE42" i="48"/>
  <c r="MZD42" i="48"/>
  <c r="MZC42" i="48"/>
  <c r="MZB42" i="48"/>
  <c r="MZA42" i="48"/>
  <c r="MYZ42" i="48"/>
  <c r="MYY42" i="48"/>
  <c r="MYX42" i="48"/>
  <c r="MYW42" i="48"/>
  <c r="MYV42" i="48"/>
  <c r="MYU42" i="48"/>
  <c r="MYT42" i="48"/>
  <c r="MYS42" i="48"/>
  <c r="MYR42" i="48"/>
  <c r="MYQ42" i="48"/>
  <c r="MYP42" i="48"/>
  <c r="MYO42" i="48"/>
  <c r="MYN42" i="48"/>
  <c r="MYM42" i="48"/>
  <c r="MYL42" i="48"/>
  <c r="MYK42" i="48"/>
  <c r="MYJ42" i="48"/>
  <c r="MYI42" i="48"/>
  <c r="MYH42" i="48"/>
  <c r="MYG42" i="48"/>
  <c r="MYF42" i="48"/>
  <c r="MYE42" i="48"/>
  <c r="MYD42" i="48"/>
  <c r="MYC42" i="48"/>
  <c r="MYB42" i="48"/>
  <c r="MYA42" i="48"/>
  <c r="MXZ42" i="48"/>
  <c r="MXY42" i="48"/>
  <c r="MXX42" i="48"/>
  <c r="MXW42" i="48"/>
  <c r="MXV42" i="48"/>
  <c r="MXU42" i="48"/>
  <c r="MXT42" i="48"/>
  <c r="MXS42" i="48"/>
  <c r="MXR42" i="48"/>
  <c r="MXQ42" i="48"/>
  <c r="MXP42" i="48"/>
  <c r="MXO42" i="48"/>
  <c r="MXN42" i="48"/>
  <c r="MXM42" i="48"/>
  <c r="MXL42" i="48"/>
  <c r="MXK42" i="48"/>
  <c r="MXJ42" i="48"/>
  <c r="MXI42" i="48"/>
  <c r="MXH42" i="48"/>
  <c r="MXG42" i="48"/>
  <c r="MXF42" i="48"/>
  <c r="MXE42" i="48"/>
  <c r="MXD42" i="48"/>
  <c r="MXC42" i="48"/>
  <c r="MXB42" i="48"/>
  <c r="MXA42" i="48"/>
  <c r="MWZ42" i="48"/>
  <c r="MWY42" i="48"/>
  <c r="MWX42" i="48"/>
  <c r="MWW42" i="48"/>
  <c r="MWV42" i="48"/>
  <c r="MWU42" i="48"/>
  <c r="MWT42" i="48"/>
  <c r="MWS42" i="48"/>
  <c r="MWR42" i="48"/>
  <c r="MWQ42" i="48"/>
  <c r="MWP42" i="48"/>
  <c r="MWO42" i="48"/>
  <c r="MWN42" i="48"/>
  <c r="MWM42" i="48"/>
  <c r="MWL42" i="48"/>
  <c r="MWK42" i="48"/>
  <c r="MWJ42" i="48"/>
  <c r="MWI42" i="48"/>
  <c r="MWH42" i="48"/>
  <c r="MWG42" i="48"/>
  <c r="MWF42" i="48"/>
  <c r="MWE42" i="48"/>
  <c r="MWD42" i="48"/>
  <c r="MWC42" i="48"/>
  <c r="MWB42" i="48"/>
  <c r="MWA42" i="48"/>
  <c r="MVZ42" i="48"/>
  <c r="MVY42" i="48"/>
  <c r="MVX42" i="48"/>
  <c r="MVW42" i="48"/>
  <c r="MVV42" i="48"/>
  <c r="MVU42" i="48"/>
  <c r="MVT42" i="48"/>
  <c r="MVS42" i="48"/>
  <c r="MVR42" i="48"/>
  <c r="MVQ42" i="48"/>
  <c r="MVP42" i="48"/>
  <c r="MVO42" i="48"/>
  <c r="MVN42" i="48"/>
  <c r="MVM42" i="48"/>
  <c r="MVL42" i="48"/>
  <c r="MVK42" i="48"/>
  <c r="MVJ42" i="48"/>
  <c r="MVI42" i="48"/>
  <c r="MVH42" i="48"/>
  <c r="MVG42" i="48"/>
  <c r="MVF42" i="48"/>
  <c r="MVE42" i="48"/>
  <c r="MVD42" i="48"/>
  <c r="MVC42" i="48"/>
  <c r="MVB42" i="48"/>
  <c r="MVA42" i="48"/>
  <c r="MUZ42" i="48"/>
  <c r="MUY42" i="48"/>
  <c r="MUX42" i="48"/>
  <c r="MUW42" i="48"/>
  <c r="MUV42" i="48"/>
  <c r="MUU42" i="48"/>
  <c r="MUT42" i="48"/>
  <c r="MUS42" i="48"/>
  <c r="MUR42" i="48"/>
  <c r="MUQ42" i="48"/>
  <c r="MUP42" i="48"/>
  <c r="MUO42" i="48"/>
  <c r="MUN42" i="48"/>
  <c r="MUM42" i="48"/>
  <c r="MUL42" i="48"/>
  <c r="MUK42" i="48"/>
  <c r="MUJ42" i="48"/>
  <c r="MUI42" i="48"/>
  <c r="MUH42" i="48"/>
  <c r="MUG42" i="48"/>
  <c r="MUF42" i="48"/>
  <c r="MUE42" i="48"/>
  <c r="MUD42" i="48"/>
  <c r="MUC42" i="48"/>
  <c r="MUB42" i="48"/>
  <c r="MUA42" i="48"/>
  <c r="MTZ42" i="48"/>
  <c r="MTY42" i="48"/>
  <c r="MTX42" i="48"/>
  <c r="MTW42" i="48"/>
  <c r="MTV42" i="48"/>
  <c r="MTU42" i="48"/>
  <c r="MTT42" i="48"/>
  <c r="MTS42" i="48"/>
  <c r="MTR42" i="48"/>
  <c r="MTQ42" i="48"/>
  <c r="MTP42" i="48"/>
  <c r="MTO42" i="48"/>
  <c r="MTN42" i="48"/>
  <c r="MTM42" i="48"/>
  <c r="MTL42" i="48"/>
  <c r="MTK42" i="48"/>
  <c r="MTJ42" i="48"/>
  <c r="MTI42" i="48"/>
  <c r="MTH42" i="48"/>
  <c r="MTG42" i="48"/>
  <c r="MTF42" i="48"/>
  <c r="MTE42" i="48"/>
  <c r="MTD42" i="48"/>
  <c r="MTC42" i="48"/>
  <c r="MTB42" i="48"/>
  <c r="MTA42" i="48"/>
  <c r="MSZ42" i="48"/>
  <c r="MSY42" i="48"/>
  <c r="MSX42" i="48"/>
  <c r="MSW42" i="48"/>
  <c r="MSV42" i="48"/>
  <c r="MSU42" i="48"/>
  <c r="MST42" i="48"/>
  <c r="MSS42" i="48"/>
  <c r="MSR42" i="48"/>
  <c r="MSQ42" i="48"/>
  <c r="MSP42" i="48"/>
  <c r="MSO42" i="48"/>
  <c r="MSN42" i="48"/>
  <c r="MSM42" i="48"/>
  <c r="MSL42" i="48"/>
  <c r="MSK42" i="48"/>
  <c r="MSJ42" i="48"/>
  <c r="MSI42" i="48"/>
  <c r="MSH42" i="48"/>
  <c r="MSG42" i="48"/>
  <c r="MSF42" i="48"/>
  <c r="MSE42" i="48"/>
  <c r="MSD42" i="48"/>
  <c r="MSC42" i="48"/>
  <c r="MSB42" i="48"/>
  <c r="MSA42" i="48"/>
  <c r="MRZ42" i="48"/>
  <c r="MRY42" i="48"/>
  <c r="MRX42" i="48"/>
  <c r="MRW42" i="48"/>
  <c r="MRV42" i="48"/>
  <c r="MRU42" i="48"/>
  <c r="MRT42" i="48"/>
  <c r="MRS42" i="48"/>
  <c r="MRR42" i="48"/>
  <c r="MRQ42" i="48"/>
  <c r="MRP42" i="48"/>
  <c r="MRO42" i="48"/>
  <c r="MRN42" i="48"/>
  <c r="MRM42" i="48"/>
  <c r="MRL42" i="48"/>
  <c r="MRK42" i="48"/>
  <c r="MRJ42" i="48"/>
  <c r="MRI42" i="48"/>
  <c r="MRH42" i="48"/>
  <c r="MRG42" i="48"/>
  <c r="MRF42" i="48"/>
  <c r="MRE42" i="48"/>
  <c r="MRD42" i="48"/>
  <c r="MRC42" i="48"/>
  <c r="MRB42" i="48"/>
  <c r="MRA42" i="48"/>
  <c r="MQZ42" i="48"/>
  <c r="MQY42" i="48"/>
  <c r="MQX42" i="48"/>
  <c r="MQW42" i="48"/>
  <c r="MQV42" i="48"/>
  <c r="MQU42" i="48"/>
  <c r="MQT42" i="48"/>
  <c r="MQS42" i="48"/>
  <c r="MQR42" i="48"/>
  <c r="MQQ42" i="48"/>
  <c r="MQP42" i="48"/>
  <c r="MQO42" i="48"/>
  <c r="MQN42" i="48"/>
  <c r="MQM42" i="48"/>
  <c r="MQL42" i="48"/>
  <c r="MQK42" i="48"/>
  <c r="MQJ42" i="48"/>
  <c r="MQI42" i="48"/>
  <c r="MQH42" i="48"/>
  <c r="MQG42" i="48"/>
  <c r="MQF42" i="48"/>
  <c r="MQE42" i="48"/>
  <c r="MQD42" i="48"/>
  <c r="MQC42" i="48"/>
  <c r="MQB42" i="48"/>
  <c r="MQA42" i="48"/>
  <c r="MPZ42" i="48"/>
  <c r="MPY42" i="48"/>
  <c r="MPX42" i="48"/>
  <c r="MPW42" i="48"/>
  <c r="MPV42" i="48"/>
  <c r="MPU42" i="48"/>
  <c r="MPT42" i="48"/>
  <c r="MPS42" i="48"/>
  <c r="MPR42" i="48"/>
  <c r="MPQ42" i="48"/>
  <c r="MPP42" i="48"/>
  <c r="MPO42" i="48"/>
  <c r="MPN42" i="48"/>
  <c r="MPM42" i="48"/>
  <c r="MPL42" i="48"/>
  <c r="MPK42" i="48"/>
  <c r="MPJ42" i="48"/>
  <c r="MPI42" i="48"/>
  <c r="MPH42" i="48"/>
  <c r="MPG42" i="48"/>
  <c r="MPF42" i="48"/>
  <c r="MPE42" i="48"/>
  <c r="MPD42" i="48"/>
  <c r="MPC42" i="48"/>
  <c r="MPB42" i="48"/>
  <c r="MPA42" i="48"/>
  <c r="MOZ42" i="48"/>
  <c r="MOY42" i="48"/>
  <c r="MOX42" i="48"/>
  <c r="MOW42" i="48"/>
  <c r="MOV42" i="48"/>
  <c r="MOU42" i="48"/>
  <c r="MOT42" i="48"/>
  <c r="MOS42" i="48"/>
  <c r="MOR42" i="48"/>
  <c r="MOQ42" i="48"/>
  <c r="MOP42" i="48"/>
  <c r="MOO42" i="48"/>
  <c r="MON42" i="48"/>
  <c r="MOM42" i="48"/>
  <c r="MOL42" i="48"/>
  <c r="MOK42" i="48"/>
  <c r="MOJ42" i="48"/>
  <c r="MOI42" i="48"/>
  <c r="MOH42" i="48"/>
  <c r="MOG42" i="48"/>
  <c r="MOF42" i="48"/>
  <c r="MOE42" i="48"/>
  <c r="MOD42" i="48"/>
  <c r="MOC42" i="48"/>
  <c r="MOB42" i="48"/>
  <c r="MOA42" i="48"/>
  <c r="MNZ42" i="48"/>
  <c r="MNY42" i="48"/>
  <c r="MNX42" i="48"/>
  <c r="MNW42" i="48"/>
  <c r="MNV42" i="48"/>
  <c r="MNU42" i="48"/>
  <c r="MNT42" i="48"/>
  <c r="MNS42" i="48"/>
  <c r="MNR42" i="48"/>
  <c r="MNQ42" i="48"/>
  <c r="MNP42" i="48"/>
  <c r="MNO42" i="48"/>
  <c r="MNN42" i="48"/>
  <c r="MNM42" i="48"/>
  <c r="MNL42" i="48"/>
  <c r="MNK42" i="48"/>
  <c r="MNJ42" i="48"/>
  <c r="MNI42" i="48"/>
  <c r="MNH42" i="48"/>
  <c r="MNG42" i="48"/>
  <c r="MNF42" i="48"/>
  <c r="MNE42" i="48"/>
  <c r="MND42" i="48"/>
  <c r="MNC42" i="48"/>
  <c r="MNB42" i="48"/>
  <c r="MNA42" i="48"/>
  <c r="MMZ42" i="48"/>
  <c r="MMY42" i="48"/>
  <c r="MMX42" i="48"/>
  <c r="MMW42" i="48"/>
  <c r="MMV42" i="48"/>
  <c r="MMU42" i="48"/>
  <c r="MMT42" i="48"/>
  <c r="MMS42" i="48"/>
  <c r="MMR42" i="48"/>
  <c r="MMQ42" i="48"/>
  <c r="MMP42" i="48"/>
  <c r="MMO42" i="48"/>
  <c r="MMN42" i="48"/>
  <c r="MMM42" i="48"/>
  <c r="MML42" i="48"/>
  <c r="MMK42" i="48"/>
  <c r="MMJ42" i="48"/>
  <c r="MMI42" i="48"/>
  <c r="MMH42" i="48"/>
  <c r="MMG42" i="48"/>
  <c r="MMF42" i="48"/>
  <c r="MME42" i="48"/>
  <c r="MMD42" i="48"/>
  <c r="MMC42" i="48"/>
  <c r="MMB42" i="48"/>
  <c r="MMA42" i="48"/>
  <c r="MLZ42" i="48"/>
  <c r="MLY42" i="48"/>
  <c r="MLX42" i="48"/>
  <c r="MLW42" i="48"/>
  <c r="MLV42" i="48"/>
  <c r="MLU42" i="48"/>
  <c r="MLT42" i="48"/>
  <c r="MLS42" i="48"/>
  <c r="MLR42" i="48"/>
  <c r="MLQ42" i="48"/>
  <c r="MLP42" i="48"/>
  <c r="MLO42" i="48"/>
  <c r="MLN42" i="48"/>
  <c r="MLM42" i="48"/>
  <c r="MLL42" i="48"/>
  <c r="MLK42" i="48"/>
  <c r="MLJ42" i="48"/>
  <c r="MLI42" i="48"/>
  <c r="MLH42" i="48"/>
  <c r="MLG42" i="48"/>
  <c r="MLF42" i="48"/>
  <c r="MLE42" i="48"/>
  <c r="MLD42" i="48"/>
  <c r="MLC42" i="48"/>
  <c r="MLB42" i="48"/>
  <c r="MLA42" i="48"/>
  <c r="MKZ42" i="48"/>
  <c r="MKY42" i="48"/>
  <c r="MKX42" i="48"/>
  <c r="MKW42" i="48"/>
  <c r="MKV42" i="48"/>
  <c r="MKU42" i="48"/>
  <c r="MKT42" i="48"/>
  <c r="MKS42" i="48"/>
  <c r="MKR42" i="48"/>
  <c r="MKQ42" i="48"/>
  <c r="MKP42" i="48"/>
  <c r="MKO42" i="48"/>
  <c r="MKN42" i="48"/>
  <c r="MKM42" i="48"/>
  <c r="MKL42" i="48"/>
  <c r="MKK42" i="48"/>
  <c r="MKJ42" i="48"/>
  <c r="MKI42" i="48"/>
  <c r="MKH42" i="48"/>
  <c r="MKG42" i="48"/>
  <c r="MKF42" i="48"/>
  <c r="MKE42" i="48"/>
  <c r="MKD42" i="48"/>
  <c r="MKC42" i="48"/>
  <c r="MKB42" i="48"/>
  <c r="MKA42" i="48"/>
  <c r="MJZ42" i="48"/>
  <c r="MJY42" i="48"/>
  <c r="MJX42" i="48"/>
  <c r="MJW42" i="48"/>
  <c r="MJV42" i="48"/>
  <c r="MJU42" i="48"/>
  <c r="MJT42" i="48"/>
  <c r="MJS42" i="48"/>
  <c r="MJR42" i="48"/>
  <c r="MJQ42" i="48"/>
  <c r="MJP42" i="48"/>
  <c r="MJO42" i="48"/>
  <c r="MJN42" i="48"/>
  <c r="MJM42" i="48"/>
  <c r="MJL42" i="48"/>
  <c r="MJK42" i="48"/>
  <c r="MJJ42" i="48"/>
  <c r="MJI42" i="48"/>
  <c r="MJH42" i="48"/>
  <c r="MJG42" i="48"/>
  <c r="MJF42" i="48"/>
  <c r="MJE42" i="48"/>
  <c r="MJD42" i="48"/>
  <c r="MJC42" i="48"/>
  <c r="MJB42" i="48"/>
  <c r="MJA42" i="48"/>
  <c r="MIZ42" i="48"/>
  <c r="MIY42" i="48"/>
  <c r="MIX42" i="48"/>
  <c r="MIW42" i="48"/>
  <c r="MIV42" i="48"/>
  <c r="MIU42" i="48"/>
  <c r="MIT42" i="48"/>
  <c r="MIS42" i="48"/>
  <c r="MIR42" i="48"/>
  <c r="MIQ42" i="48"/>
  <c r="MIP42" i="48"/>
  <c r="MIO42" i="48"/>
  <c r="MIN42" i="48"/>
  <c r="MIM42" i="48"/>
  <c r="MIL42" i="48"/>
  <c r="MIK42" i="48"/>
  <c r="MIJ42" i="48"/>
  <c r="MII42" i="48"/>
  <c r="MIH42" i="48"/>
  <c r="MIG42" i="48"/>
  <c r="MIF42" i="48"/>
  <c r="MIE42" i="48"/>
  <c r="MID42" i="48"/>
  <c r="MIC42" i="48"/>
  <c r="MIB42" i="48"/>
  <c r="MIA42" i="48"/>
  <c r="MHZ42" i="48"/>
  <c r="MHY42" i="48"/>
  <c r="MHX42" i="48"/>
  <c r="MHW42" i="48"/>
  <c r="MHV42" i="48"/>
  <c r="MHU42" i="48"/>
  <c r="MHT42" i="48"/>
  <c r="MHS42" i="48"/>
  <c r="MHR42" i="48"/>
  <c r="MHQ42" i="48"/>
  <c r="MHP42" i="48"/>
  <c r="MHO42" i="48"/>
  <c r="MHN42" i="48"/>
  <c r="MHM42" i="48"/>
  <c r="MHL42" i="48"/>
  <c r="MHK42" i="48"/>
  <c r="MHJ42" i="48"/>
  <c r="MHI42" i="48"/>
  <c r="MHH42" i="48"/>
  <c r="MHG42" i="48"/>
  <c r="MHF42" i="48"/>
  <c r="MHE42" i="48"/>
  <c r="MHD42" i="48"/>
  <c r="MHC42" i="48"/>
  <c r="MHB42" i="48"/>
  <c r="MHA42" i="48"/>
  <c r="MGZ42" i="48"/>
  <c r="MGY42" i="48"/>
  <c r="MGX42" i="48"/>
  <c r="MGW42" i="48"/>
  <c r="MGV42" i="48"/>
  <c r="MGU42" i="48"/>
  <c r="MGT42" i="48"/>
  <c r="MGS42" i="48"/>
  <c r="MGR42" i="48"/>
  <c r="MGQ42" i="48"/>
  <c r="MGP42" i="48"/>
  <c r="MGO42" i="48"/>
  <c r="MGN42" i="48"/>
  <c r="MGM42" i="48"/>
  <c r="MGL42" i="48"/>
  <c r="MGK42" i="48"/>
  <c r="MGJ42" i="48"/>
  <c r="MGI42" i="48"/>
  <c r="MGH42" i="48"/>
  <c r="MGG42" i="48"/>
  <c r="MGF42" i="48"/>
  <c r="MGE42" i="48"/>
  <c r="MGD42" i="48"/>
  <c r="MGC42" i="48"/>
  <c r="MGB42" i="48"/>
  <c r="MGA42" i="48"/>
  <c r="MFZ42" i="48"/>
  <c r="MFY42" i="48"/>
  <c r="MFX42" i="48"/>
  <c r="MFW42" i="48"/>
  <c r="MFV42" i="48"/>
  <c r="MFU42" i="48"/>
  <c r="MFT42" i="48"/>
  <c r="MFS42" i="48"/>
  <c r="MFR42" i="48"/>
  <c r="MFQ42" i="48"/>
  <c r="MFP42" i="48"/>
  <c r="MFO42" i="48"/>
  <c r="MFN42" i="48"/>
  <c r="MFM42" i="48"/>
  <c r="MFL42" i="48"/>
  <c r="MFK42" i="48"/>
  <c r="MFJ42" i="48"/>
  <c r="MFI42" i="48"/>
  <c r="MFH42" i="48"/>
  <c r="MFG42" i="48"/>
  <c r="MFF42" i="48"/>
  <c r="MFE42" i="48"/>
  <c r="MFD42" i="48"/>
  <c r="MFC42" i="48"/>
  <c r="MFB42" i="48"/>
  <c r="MFA42" i="48"/>
  <c r="MEZ42" i="48"/>
  <c r="MEY42" i="48"/>
  <c r="MEX42" i="48"/>
  <c r="MEW42" i="48"/>
  <c r="MEV42" i="48"/>
  <c r="MEU42" i="48"/>
  <c r="MET42" i="48"/>
  <c r="MES42" i="48"/>
  <c r="MER42" i="48"/>
  <c r="MEQ42" i="48"/>
  <c r="MEP42" i="48"/>
  <c r="MEO42" i="48"/>
  <c r="MEN42" i="48"/>
  <c r="MEM42" i="48"/>
  <c r="MEL42" i="48"/>
  <c r="MEK42" i="48"/>
  <c r="MEJ42" i="48"/>
  <c r="MEI42" i="48"/>
  <c r="MEH42" i="48"/>
  <c r="MEG42" i="48"/>
  <c r="MEF42" i="48"/>
  <c r="MEE42" i="48"/>
  <c r="MED42" i="48"/>
  <c r="MEC42" i="48"/>
  <c r="MEB42" i="48"/>
  <c r="MEA42" i="48"/>
  <c r="MDZ42" i="48"/>
  <c r="MDY42" i="48"/>
  <c r="MDX42" i="48"/>
  <c r="MDW42" i="48"/>
  <c r="MDV42" i="48"/>
  <c r="MDU42" i="48"/>
  <c r="MDT42" i="48"/>
  <c r="MDS42" i="48"/>
  <c r="MDR42" i="48"/>
  <c r="MDQ42" i="48"/>
  <c r="MDP42" i="48"/>
  <c r="MDO42" i="48"/>
  <c r="MDN42" i="48"/>
  <c r="MDM42" i="48"/>
  <c r="MDL42" i="48"/>
  <c r="MDK42" i="48"/>
  <c r="MDJ42" i="48"/>
  <c r="MDI42" i="48"/>
  <c r="MDH42" i="48"/>
  <c r="MDG42" i="48"/>
  <c r="MDF42" i="48"/>
  <c r="MDE42" i="48"/>
  <c r="MDD42" i="48"/>
  <c r="MDC42" i="48"/>
  <c r="MDB42" i="48"/>
  <c r="MDA42" i="48"/>
  <c r="MCZ42" i="48"/>
  <c r="MCY42" i="48"/>
  <c r="MCX42" i="48"/>
  <c r="MCW42" i="48"/>
  <c r="MCV42" i="48"/>
  <c r="MCU42" i="48"/>
  <c r="MCT42" i="48"/>
  <c r="MCS42" i="48"/>
  <c r="MCR42" i="48"/>
  <c r="MCQ42" i="48"/>
  <c r="MCP42" i="48"/>
  <c r="MCO42" i="48"/>
  <c r="MCN42" i="48"/>
  <c r="MCM42" i="48"/>
  <c r="MCL42" i="48"/>
  <c r="MCK42" i="48"/>
  <c r="MCJ42" i="48"/>
  <c r="MCI42" i="48"/>
  <c r="MCH42" i="48"/>
  <c r="MCG42" i="48"/>
  <c r="MCF42" i="48"/>
  <c r="MCE42" i="48"/>
  <c r="MCD42" i="48"/>
  <c r="MCC42" i="48"/>
  <c r="MCB42" i="48"/>
  <c r="MCA42" i="48"/>
  <c r="MBZ42" i="48"/>
  <c r="MBY42" i="48"/>
  <c r="MBX42" i="48"/>
  <c r="MBW42" i="48"/>
  <c r="MBV42" i="48"/>
  <c r="MBU42" i="48"/>
  <c r="MBT42" i="48"/>
  <c r="MBS42" i="48"/>
  <c r="MBR42" i="48"/>
  <c r="MBQ42" i="48"/>
  <c r="MBP42" i="48"/>
  <c r="MBO42" i="48"/>
  <c r="MBN42" i="48"/>
  <c r="MBM42" i="48"/>
  <c r="MBL42" i="48"/>
  <c r="MBK42" i="48"/>
  <c r="MBJ42" i="48"/>
  <c r="MBI42" i="48"/>
  <c r="MBH42" i="48"/>
  <c r="MBG42" i="48"/>
  <c r="MBF42" i="48"/>
  <c r="MBE42" i="48"/>
  <c r="MBD42" i="48"/>
  <c r="MBC42" i="48"/>
  <c r="MBB42" i="48"/>
  <c r="MBA42" i="48"/>
  <c r="MAZ42" i="48"/>
  <c r="MAY42" i="48"/>
  <c r="MAX42" i="48"/>
  <c r="MAW42" i="48"/>
  <c r="MAV42" i="48"/>
  <c r="MAU42" i="48"/>
  <c r="MAT42" i="48"/>
  <c r="MAS42" i="48"/>
  <c r="MAR42" i="48"/>
  <c r="MAQ42" i="48"/>
  <c r="MAP42" i="48"/>
  <c r="MAO42" i="48"/>
  <c r="MAN42" i="48"/>
  <c r="MAM42" i="48"/>
  <c r="MAL42" i="48"/>
  <c r="MAK42" i="48"/>
  <c r="MAJ42" i="48"/>
  <c r="MAI42" i="48"/>
  <c r="MAH42" i="48"/>
  <c r="MAG42" i="48"/>
  <c r="MAF42" i="48"/>
  <c r="MAE42" i="48"/>
  <c r="MAD42" i="48"/>
  <c r="MAC42" i="48"/>
  <c r="MAB42" i="48"/>
  <c r="MAA42" i="48"/>
  <c r="LZZ42" i="48"/>
  <c r="LZY42" i="48"/>
  <c r="LZX42" i="48"/>
  <c r="LZW42" i="48"/>
  <c r="LZV42" i="48"/>
  <c r="LZU42" i="48"/>
  <c r="LZT42" i="48"/>
  <c r="LZS42" i="48"/>
  <c r="LZR42" i="48"/>
  <c r="LZQ42" i="48"/>
  <c r="LZP42" i="48"/>
  <c r="LZO42" i="48"/>
  <c r="LZN42" i="48"/>
  <c r="LZM42" i="48"/>
  <c r="LZL42" i="48"/>
  <c r="LZK42" i="48"/>
  <c r="LZJ42" i="48"/>
  <c r="LZI42" i="48"/>
  <c r="LZH42" i="48"/>
  <c r="LZG42" i="48"/>
  <c r="LZF42" i="48"/>
  <c r="LZE42" i="48"/>
  <c r="LZD42" i="48"/>
  <c r="LZC42" i="48"/>
  <c r="LZB42" i="48"/>
  <c r="LZA42" i="48"/>
  <c r="LYZ42" i="48"/>
  <c r="LYY42" i="48"/>
  <c r="LYX42" i="48"/>
  <c r="LYW42" i="48"/>
  <c r="LYV42" i="48"/>
  <c r="LYU42" i="48"/>
  <c r="LYT42" i="48"/>
  <c r="LYS42" i="48"/>
  <c r="LYR42" i="48"/>
  <c r="LYQ42" i="48"/>
  <c r="LYP42" i="48"/>
  <c r="LYO42" i="48"/>
  <c r="LYN42" i="48"/>
  <c r="LYM42" i="48"/>
  <c r="LYL42" i="48"/>
  <c r="LYK42" i="48"/>
  <c r="LYJ42" i="48"/>
  <c r="LYI42" i="48"/>
  <c r="LYH42" i="48"/>
  <c r="LYG42" i="48"/>
  <c r="LYF42" i="48"/>
  <c r="LYE42" i="48"/>
  <c r="LYD42" i="48"/>
  <c r="LYC42" i="48"/>
  <c r="LYB42" i="48"/>
  <c r="LYA42" i="48"/>
  <c r="LXZ42" i="48"/>
  <c r="LXY42" i="48"/>
  <c r="LXX42" i="48"/>
  <c r="LXW42" i="48"/>
  <c r="LXV42" i="48"/>
  <c r="LXU42" i="48"/>
  <c r="LXT42" i="48"/>
  <c r="LXS42" i="48"/>
  <c r="LXR42" i="48"/>
  <c r="LXQ42" i="48"/>
  <c r="LXP42" i="48"/>
  <c r="LXO42" i="48"/>
  <c r="LXN42" i="48"/>
  <c r="LXM42" i="48"/>
  <c r="LXL42" i="48"/>
  <c r="LXK42" i="48"/>
  <c r="LXJ42" i="48"/>
  <c r="LXI42" i="48"/>
  <c r="LXH42" i="48"/>
  <c r="LXG42" i="48"/>
  <c r="LXF42" i="48"/>
  <c r="LXE42" i="48"/>
  <c r="LXD42" i="48"/>
  <c r="LXC42" i="48"/>
  <c r="LXB42" i="48"/>
  <c r="LXA42" i="48"/>
  <c r="LWZ42" i="48"/>
  <c r="LWY42" i="48"/>
  <c r="LWX42" i="48"/>
  <c r="LWW42" i="48"/>
  <c r="LWV42" i="48"/>
  <c r="LWU42" i="48"/>
  <c r="LWT42" i="48"/>
  <c r="LWS42" i="48"/>
  <c r="LWR42" i="48"/>
  <c r="LWQ42" i="48"/>
  <c r="LWP42" i="48"/>
  <c r="LWO42" i="48"/>
  <c r="LWN42" i="48"/>
  <c r="LWM42" i="48"/>
  <c r="LWL42" i="48"/>
  <c r="LWK42" i="48"/>
  <c r="LWJ42" i="48"/>
  <c r="LWI42" i="48"/>
  <c r="LWH42" i="48"/>
  <c r="LWG42" i="48"/>
  <c r="LWF42" i="48"/>
  <c r="LWE42" i="48"/>
  <c r="LWD42" i="48"/>
  <c r="LWC42" i="48"/>
  <c r="LWB42" i="48"/>
  <c r="LWA42" i="48"/>
  <c r="LVZ42" i="48"/>
  <c r="LVY42" i="48"/>
  <c r="LVX42" i="48"/>
  <c r="LVW42" i="48"/>
  <c r="LVV42" i="48"/>
  <c r="LVU42" i="48"/>
  <c r="LVT42" i="48"/>
  <c r="LVS42" i="48"/>
  <c r="LVR42" i="48"/>
  <c r="LVQ42" i="48"/>
  <c r="LVP42" i="48"/>
  <c r="LVO42" i="48"/>
  <c r="LVN42" i="48"/>
  <c r="LVM42" i="48"/>
  <c r="LVL42" i="48"/>
  <c r="LVK42" i="48"/>
  <c r="LVJ42" i="48"/>
  <c r="LVI42" i="48"/>
  <c r="LVH42" i="48"/>
  <c r="LVG42" i="48"/>
  <c r="LVF42" i="48"/>
  <c r="LVE42" i="48"/>
  <c r="LVD42" i="48"/>
  <c r="LVC42" i="48"/>
  <c r="LVB42" i="48"/>
  <c r="LVA42" i="48"/>
  <c r="LUZ42" i="48"/>
  <c r="LUY42" i="48"/>
  <c r="LUX42" i="48"/>
  <c r="LUW42" i="48"/>
  <c r="LUV42" i="48"/>
  <c r="LUU42" i="48"/>
  <c r="LUT42" i="48"/>
  <c r="LUS42" i="48"/>
  <c r="LUR42" i="48"/>
  <c r="LUQ42" i="48"/>
  <c r="LUP42" i="48"/>
  <c r="LUO42" i="48"/>
  <c r="LUN42" i="48"/>
  <c r="LUM42" i="48"/>
  <c r="LUL42" i="48"/>
  <c r="LUK42" i="48"/>
  <c r="LUJ42" i="48"/>
  <c r="LUI42" i="48"/>
  <c r="LUH42" i="48"/>
  <c r="LUG42" i="48"/>
  <c r="LUF42" i="48"/>
  <c r="LUE42" i="48"/>
  <c r="LUD42" i="48"/>
  <c r="LUC42" i="48"/>
  <c r="LUB42" i="48"/>
  <c r="LUA42" i="48"/>
  <c r="LTZ42" i="48"/>
  <c r="LTY42" i="48"/>
  <c r="LTX42" i="48"/>
  <c r="LTW42" i="48"/>
  <c r="LTV42" i="48"/>
  <c r="LTU42" i="48"/>
  <c r="LTT42" i="48"/>
  <c r="LTS42" i="48"/>
  <c r="LTR42" i="48"/>
  <c r="LTQ42" i="48"/>
  <c r="LTP42" i="48"/>
  <c r="LTO42" i="48"/>
  <c r="LTN42" i="48"/>
  <c r="LTM42" i="48"/>
  <c r="LTL42" i="48"/>
  <c r="LTK42" i="48"/>
  <c r="LTJ42" i="48"/>
  <c r="LTI42" i="48"/>
  <c r="LTH42" i="48"/>
  <c r="LTG42" i="48"/>
  <c r="LTF42" i="48"/>
  <c r="LTE42" i="48"/>
  <c r="LTD42" i="48"/>
  <c r="LTC42" i="48"/>
  <c r="LTB42" i="48"/>
  <c r="LTA42" i="48"/>
  <c r="LSZ42" i="48"/>
  <c r="LSY42" i="48"/>
  <c r="LSX42" i="48"/>
  <c r="LSW42" i="48"/>
  <c r="LSV42" i="48"/>
  <c r="LSU42" i="48"/>
  <c r="LST42" i="48"/>
  <c r="LSS42" i="48"/>
  <c r="LSR42" i="48"/>
  <c r="LSQ42" i="48"/>
  <c r="LSP42" i="48"/>
  <c r="LSO42" i="48"/>
  <c r="LSN42" i="48"/>
  <c r="LSM42" i="48"/>
  <c r="LSL42" i="48"/>
  <c r="LSK42" i="48"/>
  <c r="LSJ42" i="48"/>
  <c r="LSI42" i="48"/>
  <c r="LSH42" i="48"/>
  <c r="LSG42" i="48"/>
  <c r="LSF42" i="48"/>
  <c r="LSE42" i="48"/>
  <c r="LSD42" i="48"/>
  <c r="LSC42" i="48"/>
  <c r="LSB42" i="48"/>
  <c r="LSA42" i="48"/>
  <c r="LRZ42" i="48"/>
  <c r="LRY42" i="48"/>
  <c r="LRX42" i="48"/>
  <c r="LRW42" i="48"/>
  <c r="LRV42" i="48"/>
  <c r="LRU42" i="48"/>
  <c r="LRT42" i="48"/>
  <c r="LRS42" i="48"/>
  <c r="LRR42" i="48"/>
  <c r="LRQ42" i="48"/>
  <c r="LRP42" i="48"/>
  <c r="LRO42" i="48"/>
  <c r="LRN42" i="48"/>
  <c r="LRM42" i="48"/>
  <c r="LRL42" i="48"/>
  <c r="LRK42" i="48"/>
  <c r="LRJ42" i="48"/>
  <c r="LRI42" i="48"/>
  <c r="LRH42" i="48"/>
  <c r="LRG42" i="48"/>
  <c r="LRF42" i="48"/>
  <c r="LRE42" i="48"/>
  <c r="LRD42" i="48"/>
  <c r="LRC42" i="48"/>
  <c r="LRB42" i="48"/>
  <c r="LRA42" i="48"/>
  <c r="LQZ42" i="48"/>
  <c r="LQY42" i="48"/>
  <c r="LQX42" i="48"/>
  <c r="LQW42" i="48"/>
  <c r="LQV42" i="48"/>
  <c r="LQU42" i="48"/>
  <c r="LQT42" i="48"/>
  <c r="LQS42" i="48"/>
  <c r="LQR42" i="48"/>
  <c r="LQQ42" i="48"/>
  <c r="LQP42" i="48"/>
  <c r="LQO42" i="48"/>
  <c r="LQN42" i="48"/>
  <c r="LQM42" i="48"/>
  <c r="LQL42" i="48"/>
  <c r="LQK42" i="48"/>
  <c r="LQJ42" i="48"/>
  <c r="LQI42" i="48"/>
  <c r="LQH42" i="48"/>
  <c r="LQG42" i="48"/>
  <c r="LQF42" i="48"/>
  <c r="LQE42" i="48"/>
  <c r="LQD42" i="48"/>
  <c r="LQC42" i="48"/>
  <c r="LQB42" i="48"/>
  <c r="LQA42" i="48"/>
  <c r="LPZ42" i="48"/>
  <c r="LPY42" i="48"/>
  <c r="LPX42" i="48"/>
  <c r="LPW42" i="48"/>
  <c r="LPV42" i="48"/>
  <c r="LPU42" i="48"/>
  <c r="LPT42" i="48"/>
  <c r="LPS42" i="48"/>
  <c r="LPR42" i="48"/>
  <c r="LPQ42" i="48"/>
  <c r="LPP42" i="48"/>
  <c r="LPO42" i="48"/>
  <c r="LPN42" i="48"/>
  <c r="LPM42" i="48"/>
  <c r="LPL42" i="48"/>
  <c r="LPK42" i="48"/>
  <c r="LPJ42" i="48"/>
  <c r="LPI42" i="48"/>
  <c r="LPH42" i="48"/>
  <c r="LPG42" i="48"/>
  <c r="LPF42" i="48"/>
  <c r="LPE42" i="48"/>
  <c r="LPD42" i="48"/>
  <c r="LPC42" i="48"/>
  <c r="LPB42" i="48"/>
  <c r="LPA42" i="48"/>
  <c r="LOZ42" i="48"/>
  <c r="LOY42" i="48"/>
  <c r="LOX42" i="48"/>
  <c r="LOW42" i="48"/>
  <c r="LOV42" i="48"/>
  <c r="LOU42" i="48"/>
  <c r="LOT42" i="48"/>
  <c r="LOS42" i="48"/>
  <c r="LOR42" i="48"/>
  <c r="LOQ42" i="48"/>
  <c r="LOP42" i="48"/>
  <c r="LOO42" i="48"/>
  <c r="LON42" i="48"/>
  <c r="LOM42" i="48"/>
  <c r="LOL42" i="48"/>
  <c r="LOK42" i="48"/>
  <c r="LOJ42" i="48"/>
  <c r="LOI42" i="48"/>
  <c r="LOH42" i="48"/>
  <c r="LOG42" i="48"/>
  <c r="LOF42" i="48"/>
  <c r="LOE42" i="48"/>
  <c r="LOD42" i="48"/>
  <c r="LOC42" i="48"/>
  <c r="LOB42" i="48"/>
  <c r="LOA42" i="48"/>
  <c r="LNZ42" i="48"/>
  <c r="LNY42" i="48"/>
  <c r="LNX42" i="48"/>
  <c r="LNW42" i="48"/>
  <c r="LNV42" i="48"/>
  <c r="LNU42" i="48"/>
  <c r="LNT42" i="48"/>
  <c r="LNS42" i="48"/>
  <c r="LNR42" i="48"/>
  <c r="LNQ42" i="48"/>
  <c r="LNP42" i="48"/>
  <c r="LNO42" i="48"/>
  <c r="LNN42" i="48"/>
  <c r="LNM42" i="48"/>
  <c r="LNL42" i="48"/>
  <c r="LNK42" i="48"/>
  <c r="LNJ42" i="48"/>
  <c r="LNI42" i="48"/>
  <c r="LNH42" i="48"/>
  <c r="LNG42" i="48"/>
  <c r="LNF42" i="48"/>
  <c r="LNE42" i="48"/>
  <c r="LND42" i="48"/>
  <c r="LNC42" i="48"/>
  <c r="LNB42" i="48"/>
  <c r="LNA42" i="48"/>
  <c r="LMZ42" i="48"/>
  <c r="LMY42" i="48"/>
  <c r="LMX42" i="48"/>
  <c r="LMW42" i="48"/>
  <c r="LMV42" i="48"/>
  <c r="LMU42" i="48"/>
  <c r="LMT42" i="48"/>
  <c r="LMS42" i="48"/>
  <c r="LMR42" i="48"/>
  <c r="LMQ42" i="48"/>
  <c r="LMP42" i="48"/>
  <c r="LMO42" i="48"/>
  <c r="LMN42" i="48"/>
  <c r="LMM42" i="48"/>
  <c r="LML42" i="48"/>
  <c r="LMK42" i="48"/>
  <c r="LMJ42" i="48"/>
  <c r="LMI42" i="48"/>
  <c r="LMH42" i="48"/>
  <c r="LMG42" i="48"/>
  <c r="LMF42" i="48"/>
  <c r="LME42" i="48"/>
  <c r="LMD42" i="48"/>
  <c r="LMC42" i="48"/>
  <c r="LMB42" i="48"/>
  <c r="LMA42" i="48"/>
  <c r="LLZ42" i="48"/>
  <c r="LLY42" i="48"/>
  <c r="LLX42" i="48"/>
  <c r="LLW42" i="48"/>
  <c r="LLV42" i="48"/>
  <c r="LLU42" i="48"/>
  <c r="LLT42" i="48"/>
  <c r="LLS42" i="48"/>
  <c r="LLR42" i="48"/>
  <c r="LLQ42" i="48"/>
  <c r="LLP42" i="48"/>
  <c r="LLO42" i="48"/>
  <c r="LLN42" i="48"/>
  <c r="LLM42" i="48"/>
  <c r="LLL42" i="48"/>
  <c r="LLK42" i="48"/>
  <c r="LLJ42" i="48"/>
  <c r="LLI42" i="48"/>
  <c r="LLH42" i="48"/>
  <c r="LLG42" i="48"/>
  <c r="LLF42" i="48"/>
  <c r="LLE42" i="48"/>
  <c r="LLD42" i="48"/>
  <c r="LLC42" i="48"/>
  <c r="LLB42" i="48"/>
  <c r="LLA42" i="48"/>
  <c r="LKZ42" i="48"/>
  <c r="LKY42" i="48"/>
  <c r="LKX42" i="48"/>
  <c r="LKW42" i="48"/>
  <c r="LKV42" i="48"/>
  <c r="LKU42" i="48"/>
  <c r="LKT42" i="48"/>
  <c r="LKS42" i="48"/>
  <c r="LKR42" i="48"/>
  <c r="LKQ42" i="48"/>
  <c r="LKP42" i="48"/>
  <c r="LKO42" i="48"/>
  <c r="LKN42" i="48"/>
  <c r="LKM42" i="48"/>
  <c r="LKL42" i="48"/>
  <c r="LKK42" i="48"/>
  <c r="LKJ42" i="48"/>
  <c r="LKI42" i="48"/>
  <c r="LKH42" i="48"/>
  <c r="LKG42" i="48"/>
  <c r="LKF42" i="48"/>
  <c r="LKE42" i="48"/>
  <c r="LKD42" i="48"/>
  <c r="LKC42" i="48"/>
  <c r="LKB42" i="48"/>
  <c r="LKA42" i="48"/>
  <c r="LJZ42" i="48"/>
  <c r="LJY42" i="48"/>
  <c r="LJX42" i="48"/>
  <c r="LJW42" i="48"/>
  <c r="LJV42" i="48"/>
  <c r="LJU42" i="48"/>
  <c r="LJT42" i="48"/>
  <c r="LJS42" i="48"/>
  <c r="LJR42" i="48"/>
  <c r="LJQ42" i="48"/>
  <c r="LJP42" i="48"/>
  <c r="LJO42" i="48"/>
  <c r="LJN42" i="48"/>
  <c r="LJM42" i="48"/>
  <c r="LJL42" i="48"/>
  <c r="LJK42" i="48"/>
  <c r="LJJ42" i="48"/>
  <c r="LJI42" i="48"/>
  <c r="LJH42" i="48"/>
  <c r="LJG42" i="48"/>
  <c r="LJF42" i="48"/>
  <c r="LJE42" i="48"/>
  <c r="LJD42" i="48"/>
  <c r="LJC42" i="48"/>
  <c r="LJB42" i="48"/>
  <c r="LJA42" i="48"/>
  <c r="LIZ42" i="48"/>
  <c r="LIY42" i="48"/>
  <c r="LIX42" i="48"/>
  <c r="LIW42" i="48"/>
  <c r="LIV42" i="48"/>
  <c r="LIU42" i="48"/>
  <c r="LIT42" i="48"/>
  <c r="LIS42" i="48"/>
  <c r="LIR42" i="48"/>
  <c r="LIQ42" i="48"/>
  <c r="LIP42" i="48"/>
  <c r="LIO42" i="48"/>
  <c r="LIN42" i="48"/>
  <c r="LIM42" i="48"/>
  <c r="LIL42" i="48"/>
  <c r="LIK42" i="48"/>
  <c r="LIJ42" i="48"/>
  <c r="LII42" i="48"/>
  <c r="LIH42" i="48"/>
  <c r="LIG42" i="48"/>
  <c r="LIF42" i="48"/>
  <c r="LIE42" i="48"/>
  <c r="LID42" i="48"/>
  <c r="LIC42" i="48"/>
  <c r="LIB42" i="48"/>
  <c r="LIA42" i="48"/>
  <c r="LHZ42" i="48"/>
  <c r="LHY42" i="48"/>
  <c r="LHX42" i="48"/>
  <c r="LHW42" i="48"/>
  <c r="LHV42" i="48"/>
  <c r="LHU42" i="48"/>
  <c r="LHT42" i="48"/>
  <c r="LHS42" i="48"/>
  <c r="LHR42" i="48"/>
  <c r="LHQ42" i="48"/>
  <c r="LHP42" i="48"/>
  <c r="LHO42" i="48"/>
  <c r="LHN42" i="48"/>
  <c r="LHM42" i="48"/>
  <c r="LHL42" i="48"/>
  <c r="LHK42" i="48"/>
  <c r="LHJ42" i="48"/>
  <c r="LHI42" i="48"/>
  <c r="LHH42" i="48"/>
  <c r="LHG42" i="48"/>
  <c r="LHF42" i="48"/>
  <c r="LHE42" i="48"/>
  <c r="LHD42" i="48"/>
  <c r="LHC42" i="48"/>
  <c r="LHB42" i="48"/>
  <c r="LHA42" i="48"/>
  <c r="LGZ42" i="48"/>
  <c r="LGY42" i="48"/>
  <c r="LGX42" i="48"/>
  <c r="LGW42" i="48"/>
  <c r="LGV42" i="48"/>
  <c r="LGU42" i="48"/>
  <c r="LGT42" i="48"/>
  <c r="LGS42" i="48"/>
  <c r="LGR42" i="48"/>
  <c r="LGQ42" i="48"/>
  <c r="LGP42" i="48"/>
  <c r="LGO42" i="48"/>
  <c r="LGN42" i="48"/>
  <c r="LGM42" i="48"/>
  <c r="LGL42" i="48"/>
  <c r="LGK42" i="48"/>
  <c r="LGJ42" i="48"/>
  <c r="LGI42" i="48"/>
  <c r="LGH42" i="48"/>
  <c r="LGG42" i="48"/>
  <c r="LGF42" i="48"/>
  <c r="LGE42" i="48"/>
  <c r="LGD42" i="48"/>
  <c r="LGC42" i="48"/>
  <c r="LGB42" i="48"/>
  <c r="LGA42" i="48"/>
  <c r="LFZ42" i="48"/>
  <c r="LFY42" i="48"/>
  <c r="LFX42" i="48"/>
  <c r="LFW42" i="48"/>
  <c r="LFV42" i="48"/>
  <c r="LFU42" i="48"/>
  <c r="LFT42" i="48"/>
  <c r="LFS42" i="48"/>
  <c r="LFR42" i="48"/>
  <c r="LFQ42" i="48"/>
  <c r="LFP42" i="48"/>
  <c r="LFO42" i="48"/>
  <c r="LFN42" i="48"/>
  <c r="LFM42" i="48"/>
  <c r="LFL42" i="48"/>
  <c r="LFK42" i="48"/>
  <c r="LFJ42" i="48"/>
  <c r="LFI42" i="48"/>
  <c r="LFH42" i="48"/>
  <c r="LFG42" i="48"/>
  <c r="LFF42" i="48"/>
  <c r="LFE42" i="48"/>
  <c r="LFD42" i="48"/>
  <c r="LFC42" i="48"/>
  <c r="LFB42" i="48"/>
  <c r="LFA42" i="48"/>
  <c r="LEZ42" i="48"/>
  <c r="LEY42" i="48"/>
  <c r="LEX42" i="48"/>
  <c r="LEW42" i="48"/>
  <c r="LEV42" i="48"/>
  <c r="LEU42" i="48"/>
  <c r="LET42" i="48"/>
  <c r="LES42" i="48"/>
  <c r="LER42" i="48"/>
  <c r="LEQ42" i="48"/>
  <c r="LEP42" i="48"/>
  <c r="LEO42" i="48"/>
  <c r="LEN42" i="48"/>
  <c r="LEM42" i="48"/>
  <c r="LEL42" i="48"/>
  <c r="LEK42" i="48"/>
  <c r="LEJ42" i="48"/>
  <c r="LEI42" i="48"/>
  <c r="LEH42" i="48"/>
  <c r="LEG42" i="48"/>
  <c r="LEF42" i="48"/>
  <c r="LEE42" i="48"/>
  <c r="LED42" i="48"/>
  <c r="LEC42" i="48"/>
  <c r="LEB42" i="48"/>
  <c r="LEA42" i="48"/>
  <c r="LDZ42" i="48"/>
  <c r="LDY42" i="48"/>
  <c r="LDX42" i="48"/>
  <c r="LDW42" i="48"/>
  <c r="LDV42" i="48"/>
  <c r="LDU42" i="48"/>
  <c r="LDT42" i="48"/>
  <c r="LDS42" i="48"/>
  <c r="LDR42" i="48"/>
  <c r="LDQ42" i="48"/>
  <c r="LDP42" i="48"/>
  <c r="LDO42" i="48"/>
  <c r="LDN42" i="48"/>
  <c r="LDM42" i="48"/>
  <c r="LDL42" i="48"/>
  <c r="LDK42" i="48"/>
  <c r="LDJ42" i="48"/>
  <c r="LDI42" i="48"/>
  <c r="LDH42" i="48"/>
  <c r="LDG42" i="48"/>
  <c r="LDF42" i="48"/>
  <c r="LDE42" i="48"/>
  <c r="LDD42" i="48"/>
  <c r="LDC42" i="48"/>
  <c r="LDB42" i="48"/>
  <c r="LDA42" i="48"/>
  <c r="LCZ42" i="48"/>
  <c r="LCY42" i="48"/>
  <c r="LCX42" i="48"/>
  <c r="LCW42" i="48"/>
  <c r="LCV42" i="48"/>
  <c r="LCU42" i="48"/>
  <c r="LCT42" i="48"/>
  <c r="LCS42" i="48"/>
  <c r="LCR42" i="48"/>
  <c r="LCQ42" i="48"/>
  <c r="LCP42" i="48"/>
  <c r="LCO42" i="48"/>
  <c r="LCN42" i="48"/>
  <c r="LCM42" i="48"/>
  <c r="LCL42" i="48"/>
  <c r="LCK42" i="48"/>
  <c r="LCJ42" i="48"/>
  <c r="LCI42" i="48"/>
  <c r="LCH42" i="48"/>
  <c r="LCG42" i="48"/>
  <c r="LCF42" i="48"/>
  <c r="LCE42" i="48"/>
  <c r="LCD42" i="48"/>
  <c r="LCC42" i="48"/>
  <c r="LCB42" i="48"/>
  <c r="LCA42" i="48"/>
  <c r="LBZ42" i="48"/>
  <c r="LBY42" i="48"/>
  <c r="LBX42" i="48"/>
  <c r="LBW42" i="48"/>
  <c r="LBV42" i="48"/>
  <c r="LBU42" i="48"/>
  <c r="LBT42" i="48"/>
  <c r="LBS42" i="48"/>
  <c r="LBR42" i="48"/>
  <c r="LBQ42" i="48"/>
  <c r="LBP42" i="48"/>
  <c r="LBO42" i="48"/>
  <c r="LBN42" i="48"/>
  <c r="LBM42" i="48"/>
  <c r="LBL42" i="48"/>
  <c r="LBK42" i="48"/>
  <c r="LBJ42" i="48"/>
  <c r="LBI42" i="48"/>
  <c r="LBH42" i="48"/>
  <c r="LBG42" i="48"/>
  <c r="LBF42" i="48"/>
  <c r="LBE42" i="48"/>
  <c r="LBD42" i="48"/>
  <c r="LBC42" i="48"/>
  <c r="LBB42" i="48"/>
  <c r="LBA42" i="48"/>
  <c r="LAZ42" i="48"/>
  <c r="LAY42" i="48"/>
  <c r="LAX42" i="48"/>
  <c r="LAW42" i="48"/>
  <c r="LAV42" i="48"/>
  <c r="LAU42" i="48"/>
  <c r="LAT42" i="48"/>
  <c r="LAS42" i="48"/>
  <c r="LAR42" i="48"/>
  <c r="LAQ42" i="48"/>
  <c r="LAP42" i="48"/>
  <c r="LAO42" i="48"/>
  <c r="LAN42" i="48"/>
  <c r="LAM42" i="48"/>
  <c r="LAL42" i="48"/>
  <c r="LAK42" i="48"/>
  <c r="LAJ42" i="48"/>
  <c r="LAI42" i="48"/>
  <c r="LAH42" i="48"/>
  <c r="LAG42" i="48"/>
  <c r="LAF42" i="48"/>
  <c r="LAE42" i="48"/>
  <c r="LAD42" i="48"/>
  <c r="LAC42" i="48"/>
  <c r="LAB42" i="48"/>
  <c r="LAA42" i="48"/>
  <c r="KZZ42" i="48"/>
  <c r="KZY42" i="48"/>
  <c r="KZX42" i="48"/>
  <c r="KZW42" i="48"/>
  <c r="KZV42" i="48"/>
  <c r="KZU42" i="48"/>
  <c r="KZT42" i="48"/>
  <c r="KZS42" i="48"/>
  <c r="KZR42" i="48"/>
  <c r="KZQ42" i="48"/>
  <c r="KZP42" i="48"/>
  <c r="KZO42" i="48"/>
  <c r="KZN42" i="48"/>
  <c r="KZM42" i="48"/>
  <c r="KZL42" i="48"/>
  <c r="KZK42" i="48"/>
  <c r="KZJ42" i="48"/>
  <c r="KZI42" i="48"/>
  <c r="KZH42" i="48"/>
  <c r="KZG42" i="48"/>
  <c r="KZF42" i="48"/>
  <c r="KZE42" i="48"/>
  <c r="KZD42" i="48"/>
  <c r="KZC42" i="48"/>
  <c r="KZB42" i="48"/>
  <c r="KZA42" i="48"/>
  <c r="KYZ42" i="48"/>
  <c r="KYY42" i="48"/>
  <c r="KYX42" i="48"/>
  <c r="KYW42" i="48"/>
  <c r="KYV42" i="48"/>
  <c r="KYU42" i="48"/>
  <c r="KYT42" i="48"/>
  <c r="KYS42" i="48"/>
  <c r="KYR42" i="48"/>
  <c r="KYQ42" i="48"/>
  <c r="KYP42" i="48"/>
  <c r="KYO42" i="48"/>
  <c r="KYN42" i="48"/>
  <c r="KYM42" i="48"/>
  <c r="KYL42" i="48"/>
  <c r="KYK42" i="48"/>
  <c r="KYJ42" i="48"/>
  <c r="KYI42" i="48"/>
  <c r="KYH42" i="48"/>
  <c r="KYG42" i="48"/>
  <c r="KYF42" i="48"/>
  <c r="KYE42" i="48"/>
  <c r="KYD42" i="48"/>
  <c r="KYC42" i="48"/>
  <c r="KYB42" i="48"/>
  <c r="KYA42" i="48"/>
  <c r="KXZ42" i="48"/>
  <c r="KXY42" i="48"/>
  <c r="KXX42" i="48"/>
  <c r="KXW42" i="48"/>
  <c r="KXV42" i="48"/>
  <c r="KXU42" i="48"/>
  <c r="KXT42" i="48"/>
  <c r="KXS42" i="48"/>
  <c r="KXR42" i="48"/>
  <c r="KXQ42" i="48"/>
  <c r="KXP42" i="48"/>
  <c r="KXO42" i="48"/>
  <c r="KXN42" i="48"/>
  <c r="KXM42" i="48"/>
  <c r="KXL42" i="48"/>
  <c r="KXK42" i="48"/>
  <c r="KXJ42" i="48"/>
  <c r="KXI42" i="48"/>
  <c r="KXH42" i="48"/>
  <c r="KXG42" i="48"/>
  <c r="KXF42" i="48"/>
  <c r="KXE42" i="48"/>
  <c r="KXD42" i="48"/>
  <c r="KXC42" i="48"/>
  <c r="KXB42" i="48"/>
  <c r="KXA42" i="48"/>
  <c r="KWZ42" i="48"/>
  <c r="KWY42" i="48"/>
  <c r="KWX42" i="48"/>
  <c r="KWW42" i="48"/>
  <c r="KWV42" i="48"/>
  <c r="KWU42" i="48"/>
  <c r="KWT42" i="48"/>
  <c r="KWS42" i="48"/>
  <c r="KWR42" i="48"/>
  <c r="KWQ42" i="48"/>
  <c r="KWP42" i="48"/>
  <c r="KWO42" i="48"/>
  <c r="KWN42" i="48"/>
  <c r="KWM42" i="48"/>
  <c r="KWL42" i="48"/>
  <c r="KWK42" i="48"/>
  <c r="KWJ42" i="48"/>
  <c r="KWI42" i="48"/>
  <c r="KWH42" i="48"/>
  <c r="KWG42" i="48"/>
  <c r="KWF42" i="48"/>
  <c r="KWE42" i="48"/>
  <c r="KWD42" i="48"/>
  <c r="KWC42" i="48"/>
  <c r="KWB42" i="48"/>
  <c r="KWA42" i="48"/>
  <c r="KVZ42" i="48"/>
  <c r="KVY42" i="48"/>
  <c r="KVX42" i="48"/>
  <c r="KVW42" i="48"/>
  <c r="KVV42" i="48"/>
  <c r="KVU42" i="48"/>
  <c r="KVT42" i="48"/>
  <c r="KVS42" i="48"/>
  <c r="KVR42" i="48"/>
  <c r="KVQ42" i="48"/>
  <c r="KVP42" i="48"/>
  <c r="KVO42" i="48"/>
  <c r="KVN42" i="48"/>
  <c r="KVM42" i="48"/>
  <c r="KVL42" i="48"/>
  <c r="KVK42" i="48"/>
  <c r="KVJ42" i="48"/>
  <c r="KVI42" i="48"/>
  <c r="KVH42" i="48"/>
  <c r="KVG42" i="48"/>
  <c r="KVF42" i="48"/>
  <c r="KVE42" i="48"/>
  <c r="KVD42" i="48"/>
  <c r="KVC42" i="48"/>
  <c r="KVB42" i="48"/>
  <c r="KVA42" i="48"/>
  <c r="KUZ42" i="48"/>
  <c r="KUY42" i="48"/>
  <c r="KUX42" i="48"/>
  <c r="KUW42" i="48"/>
  <c r="KUV42" i="48"/>
  <c r="KUU42" i="48"/>
  <c r="KUT42" i="48"/>
  <c r="KUS42" i="48"/>
  <c r="KUR42" i="48"/>
  <c r="KUQ42" i="48"/>
  <c r="KUP42" i="48"/>
  <c r="KUO42" i="48"/>
  <c r="KUN42" i="48"/>
  <c r="KUM42" i="48"/>
  <c r="KUL42" i="48"/>
  <c r="KUK42" i="48"/>
  <c r="KUJ42" i="48"/>
  <c r="KUI42" i="48"/>
  <c r="KUH42" i="48"/>
  <c r="KUG42" i="48"/>
  <c r="KUF42" i="48"/>
  <c r="KUE42" i="48"/>
  <c r="KUD42" i="48"/>
  <c r="KUC42" i="48"/>
  <c r="KUB42" i="48"/>
  <c r="KUA42" i="48"/>
  <c r="KTZ42" i="48"/>
  <c r="KTY42" i="48"/>
  <c r="KTX42" i="48"/>
  <c r="KTW42" i="48"/>
  <c r="KTV42" i="48"/>
  <c r="KTU42" i="48"/>
  <c r="KTT42" i="48"/>
  <c r="KTS42" i="48"/>
  <c r="KTR42" i="48"/>
  <c r="KTQ42" i="48"/>
  <c r="KTP42" i="48"/>
  <c r="KTO42" i="48"/>
  <c r="KTN42" i="48"/>
  <c r="KTM42" i="48"/>
  <c r="KTL42" i="48"/>
  <c r="KTK42" i="48"/>
  <c r="KTJ42" i="48"/>
  <c r="KTI42" i="48"/>
  <c r="KTH42" i="48"/>
  <c r="KTG42" i="48"/>
  <c r="KTF42" i="48"/>
  <c r="KTE42" i="48"/>
  <c r="KTD42" i="48"/>
  <c r="KTC42" i="48"/>
  <c r="KTB42" i="48"/>
  <c r="KTA42" i="48"/>
  <c r="KSZ42" i="48"/>
  <c r="KSY42" i="48"/>
  <c r="KSX42" i="48"/>
  <c r="KSW42" i="48"/>
  <c r="KSV42" i="48"/>
  <c r="KSU42" i="48"/>
  <c r="KST42" i="48"/>
  <c r="KSS42" i="48"/>
  <c r="KSR42" i="48"/>
  <c r="KSQ42" i="48"/>
  <c r="KSP42" i="48"/>
  <c r="KSO42" i="48"/>
  <c r="KSN42" i="48"/>
  <c r="KSM42" i="48"/>
  <c r="KSL42" i="48"/>
  <c r="KSK42" i="48"/>
  <c r="KSJ42" i="48"/>
  <c r="KSI42" i="48"/>
  <c r="KSH42" i="48"/>
  <c r="KSG42" i="48"/>
  <c r="KSF42" i="48"/>
  <c r="KSE42" i="48"/>
  <c r="KSD42" i="48"/>
  <c r="KSC42" i="48"/>
  <c r="KSB42" i="48"/>
  <c r="KSA42" i="48"/>
  <c r="KRZ42" i="48"/>
  <c r="KRY42" i="48"/>
  <c r="KRX42" i="48"/>
  <c r="KRW42" i="48"/>
  <c r="KRV42" i="48"/>
  <c r="KRU42" i="48"/>
  <c r="KRT42" i="48"/>
  <c r="KRS42" i="48"/>
  <c r="KRR42" i="48"/>
  <c r="KRQ42" i="48"/>
  <c r="KRP42" i="48"/>
  <c r="KRO42" i="48"/>
  <c r="KRN42" i="48"/>
  <c r="KRM42" i="48"/>
  <c r="KRL42" i="48"/>
  <c r="KRK42" i="48"/>
  <c r="KRJ42" i="48"/>
  <c r="KRI42" i="48"/>
  <c r="KRH42" i="48"/>
  <c r="KRG42" i="48"/>
  <c r="KRF42" i="48"/>
  <c r="KRE42" i="48"/>
  <c r="KRD42" i="48"/>
  <c r="KRC42" i="48"/>
  <c r="KRB42" i="48"/>
  <c r="KRA42" i="48"/>
  <c r="KQZ42" i="48"/>
  <c r="KQY42" i="48"/>
  <c r="KQX42" i="48"/>
  <c r="KQW42" i="48"/>
  <c r="KQV42" i="48"/>
  <c r="KQU42" i="48"/>
  <c r="KQT42" i="48"/>
  <c r="KQS42" i="48"/>
  <c r="KQR42" i="48"/>
  <c r="KQQ42" i="48"/>
  <c r="KQP42" i="48"/>
  <c r="KQO42" i="48"/>
  <c r="KQN42" i="48"/>
  <c r="KQM42" i="48"/>
  <c r="KQL42" i="48"/>
  <c r="KQK42" i="48"/>
  <c r="KQJ42" i="48"/>
  <c r="KQI42" i="48"/>
  <c r="KQH42" i="48"/>
  <c r="KQG42" i="48"/>
  <c r="KQF42" i="48"/>
  <c r="KQE42" i="48"/>
  <c r="KQD42" i="48"/>
  <c r="KQC42" i="48"/>
  <c r="KQB42" i="48"/>
  <c r="KQA42" i="48"/>
  <c r="KPZ42" i="48"/>
  <c r="KPY42" i="48"/>
  <c r="KPX42" i="48"/>
  <c r="KPW42" i="48"/>
  <c r="KPV42" i="48"/>
  <c r="KPU42" i="48"/>
  <c r="KPT42" i="48"/>
  <c r="KPS42" i="48"/>
  <c r="KPR42" i="48"/>
  <c r="KPQ42" i="48"/>
  <c r="KPP42" i="48"/>
  <c r="KPO42" i="48"/>
  <c r="KPN42" i="48"/>
  <c r="KPM42" i="48"/>
  <c r="KPL42" i="48"/>
  <c r="KPK42" i="48"/>
  <c r="KPJ42" i="48"/>
  <c r="KPI42" i="48"/>
  <c r="KPH42" i="48"/>
  <c r="KPG42" i="48"/>
  <c r="KPF42" i="48"/>
  <c r="KPE42" i="48"/>
  <c r="KPD42" i="48"/>
  <c r="KPC42" i="48"/>
  <c r="KPB42" i="48"/>
  <c r="KPA42" i="48"/>
  <c r="KOZ42" i="48"/>
  <c r="KOY42" i="48"/>
  <c r="KOX42" i="48"/>
  <c r="KOW42" i="48"/>
  <c r="KOV42" i="48"/>
  <c r="KOU42" i="48"/>
  <c r="KOT42" i="48"/>
  <c r="KOS42" i="48"/>
  <c r="KOR42" i="48"/>
  <c r="KOQ42" i="48"/>
  <c r="KOP42" i="48"/>
  <c r="KOO42" i="48"/>
  <c r="KON42" i="48"/>
  <c r="KOM42" i="48"/>
  <c r="KOL42" i="48"/>
  <c r="KOK42" i="48"/>
  <c r="KOJ42" i="48"/>
  <c r="KOI42" i="48"/>
  <c r="KOH42" i="48"/>
  <c r="KOG42" i="48"/>
  <c r="KOF42" i="48"/>
  <c r="KOE42" i="48"/>
  <c r="KOD42" i="48"/>
  <c r="KOC42" i="48"/>
  <c r="KOB42" i="48"/>
  <c r="KOA42" i="48"/>
  <c r="KNZ42" i="48"/>
  <c r="KNY42" i="48"/>
  <c r="KNX42" i="48"/>
  <c r="KNW42" i="48"/>
  <c r="KNV42" i="48"/>
  <c r="KNU42" i="48"/>
  <c r="KNT42" i="48"/>
  <c r="KNS42" i="48"/>
  <c r="KNR42" i="48"/>
  <c r="KNQ42" i="48"/>
  <c r="KNP42" i="48"/>
  <c r="KNO42" i="48"/>
  <c r="KNN42" i="48"/>
  <c r="KNM42" i="48"/>
  <c r="KNL42" i="48"/>
  <c r="KNK42" i="48"/>
  <c r="KNJ42" i="48"/>
  <c r="KNI42" i="48"/>
  <c r="KNH42" i="48"/>
  <c r="KNG42" i="48"/>
  <c r="KNF42" i="48"/>
  <c r="KNE42" i="48"/>
  <c r="KND42" i="48"/>
  <c r="KNC42" i="48"/>
  <c r="KNB42" i="48"/>
  <c r="KNA42" i="48"/>
  <c r="KMZ42" i="48"/>
  <c r="KMY42" i="48"/>
  <c r="KMX42" i="48"/>
  <c r="KMW42" i="48"/>
  <c r="KMV42" i="48"/>
  <c r="KMU42" i="48"/>
  <c r="KMT42" i="48"/>
  <c r="KMS42" i="48"/>
  <c r="KMR42" i="48"/>
  <c r="KMQ42" i="48"/>
  <c r="KMP42" i="48"/>
  <c r="KMO42" i="48"/>
  <c r="KMN42" i="48"/>
  <c r="KMM42" i="48"/>
  <c r="KML42" i="48"/>
  <c r="KMK42" i="48"/>
  <c r="KMJ42" i="48"/>
  <c r="KMI42" i="48"/>
  <c r="KMH42" i="48"/>
  <c r="KMG42" i="48"/>
  <c r="KMF42" i="48"/>
  <c r="KME42" i="48"/>
  <c r="KMD42" i="48"/>
  <c r="KMC42" i="48"/>
  <c r="KMB42" i="48"/>
  <c r="KMA42" i="48"/>
  <c r="KLZ42" i="48"/>
  <c r="KLY42" i="48"/>
  <c r="KLX42" i="48"/>
  <c r="KLW42" i="48"/>
  <c r="KLV42" i="48"/>
  <c r="KLU42" i="48"/>
  <c r="KLT42" i="48"/>
  <c r="KLS42" i="48"/>
  <c r="KLR42" i="48"/>
  <c r="KLQ42" i="48"/>
  <c r="KLP42" i="48"/>
  <c r="KLO42" i="48"/>
  <c r="KLN42" i="48"/>
  <c r="KLM42" i="48"/>
  <c r="KLL42" i="48"/>
  <c r="KLK42" i="48"/>
  <c r="KLJ42" i="48"/>
  <c r="KLI42" i="48"/>
  <c r="KLH42" i="48"/>
  <c r="KLG42" i="48"/>
  <c r="KLF42" i="48"/>
  <c r="KLE42" i="48"/>
  <c r="KLD42" i="48"/>
  <c r="KLC42" i="48"/>
  <c r="KLB42" i="48"/>
  <c r="KLA42" i="48"/>
  <c r="KKZ42" i="48"/>
  <c r="KKY42" i="48"/>
  <c r="KKX42" i="48"/>
  <c r="KKW42" i="48"/>
  <c r="KKV42" i="48"/>
  <c r="KKU42" i="48"/>
  <c r="KKT42" i="48"/>
  <c r="KKS42" i="48"/>
  <c r="KKR42" i="48"/>
  <c r="KKQ42" i="48"/>
  <c r="KKP42" i="48"/>
  <c r="KKO42" i="48"/>
  <c r="KKN42" i="48"/>
  <c r="KKM42" i="48"/>
  <c r="KKL42" i="48"/>
  <c r="KKK42" i="48"/>
  <c r="KKJ42" i="48"/>
  <c r="KKI42" i="48"/>
  <c r="KKH42" i="48"/>
  <c r="KKG42" i="48"/>
  <c r="KKF42" i="48"/>
  <c r="KKE42" i="48"/>
  <c r="KKD42" i="48"/>
  <c r="KKC42" i="48"/>
  <c r="KKB42" i="48"/>
  <c r="KKA42" i="48"/>
  <c r="KJZ42" i="48"/>
  <c r="KJY42" i="48"/>
  <c r="KJX42" i="48"/>
  <c r="KJW42" i="48"/>
  <c r="KJV42" i="48"/>
  <c r="KJU42" i="48"/>
  <c r="KJT42" i="48"/>
  <c r="KJS42" i="48"/>
  <c r="KJR42" i="48"/>
  <c r="KJQ42" i="48"/>
  <c r="KJP42" i="48"/>
  <c r="KJO42" i="48"/>
  <c r="KJN42" i="48"/>
  <c r="KJM42" i="48"/>
  <c r="KJL42" i="48"/>
  <c r="KJK42" i="48"/>
  <c r="KJJ42" i="48"/>
  <c r="KJI42" i="48"/>
  <c r="KJH42" i="48"/>
  <c r="KJG42" i="48"/>
  <c r="KJF42" i="48"/>
  <c r="KJE42" i="48"/>
  <c r="KJD42" i="48"/>
  <c r="KJC42" i="48"/>
  <c r="KJB42" i="48"/>
  <c r="KJA42" i="48"/>
  <c r="KIZ42" i="48"/>
  <c r="KIY42" i="48"/>
  <c r="KIX42" i="48"/>
  <c r="KIW42" i="48"/>
  <c r="KIV42" i="48"/>
  <c r="KIU42" i="48"/>
  <c r="KIT42" i="48"/>
  <c r="KIS42" i="48"/>
  <c r="KIR42" i="48"/>
  <c r="KIQ42" i="48"/>
  <c r="KIP42" i="48"/>
  <c r="KIO42" i="48"/>
  <c r="KIN42" i="48"/>
  <c r="KIM42" i="48"/>
  <c r="KIL42" i="48"/>
  <c r="KIK42" i="48"/>
  <c r="KIJ42" i="48"/>
  <c r="KII42" i="48"/>
  <c r="KIH42" i="48"/>
  <c r="KIG42" i="48"/>
  <c r="KIF42" i="48"/>
  <c r="KIE42" i="48"/>
  <c r="KID42" i="48"/>
  <c r="KIC42" i="48"/>
  <c r="KIB42" i="48"/>
  <c r="KIA42" i="48"/>
  <c r="KHZ42" i="48"/>
  <c r="KHY42" i="48"/>
  <c r="KHX42" i="48"/>
  <c r="KHW42" i="48"/>
  <c r="KHV42" i="48"/>
  <c r="KHU42" i="48"/>
  <c r="KHT42" i="48"/>
  <c r="KHS42" i="48"/>
  <c r="KHR42" i="48"/>
  <c r="KHQ42" i="48"/>
  <c r="KHP42" i="48"/>
  <c r="KHO42" i="48"/>
  <c r="KHN42" i="48"/>
  <c r="KHM42" i="48"/>
  <c r="KHL42" i="48"/>
  <c r="KHK42" i="48"/>
  <c r="KHJ42" i="48"/>
  <c r="KHI42" i="48"/>
  <c r="KHH42" i="48"/>
  <c r="KHG42" i="48"/>
  <c r="KHF42" i="48"/>
  <c r="KHE42" i="48"/>
  <c r="KHD42" i="48"/>
  <c r="KHC42" i="48"/>
  <c r="KHB42" i="48"/>
  <c r="KHA42" i="48"/>
  <c r="KGZ42" i="48"/>
  <c r="KGY42" i="48"/>
  <c r="KGX42" i="48"/>
  <c r="KGW42" i="48"/>
  <c r="KGV42" i="48"/>
  <c r="KGU42" i="48"/>
  <c r="KGT42" i="48"/>
  <c r="KGS42" i="48"/>
  <c r="KGR42" i="48"/>
  <c r="KGQ42" i="48"/>
  <c r="KGP42" i="48"/>
  <c r="KGO42" i="48"/>
  <c r="KGN42" i="48"/>
  <c r="KGM42" i="48"/>
  <c r="KGL42" i="48"/>
  <c r="KGK42" i="48"/>
  <c r="KGJ42" i="48"/>
  <c r="KGI42" i="48"/>
  <c r="KGH42" i="48"/>
  <c r="KGG42" i="48"/>
  <c r="KGF42" i="48"/>
  <c r="KGE42" i="48"/>
  <c r="KGD42" i="48"/>
  <c r="KGC42" i="48"/>
  <c r="KGB42" i="48"/>
  <c r="KGA42" i="48"/>
  <c r="KFZ42" i="48"/>
  <c r="KFY42" i="48"/>
  <c r="KFX42" i="48"/>
  <c r="KFW42" i="48"/>
  <c r="KFV42" i="48"/>
  <c r="KFU42" i="48"/>
  <c r="KFT42" i="48"/>
  <c r="KFS42" i="48"/>
  <c r="KFR42" i="48"/>
  <c r="KFQ42" i="48"/>
  <c r="KFP42" i="48"/>
  <c r="KFO42" i="48"/>
  <c r="KFN42" i="48"/>
  <c r="KFM42" i="48"/>
  <c r="KFL42" i="48"/>
  <c r="KFK42" i="48"/>
  <c r="KFJ42" i="48"/>
  <c r="KFI42" i="48"/>
  <c r="KFH42" i="48"/>
  <c r="KFG42" i="48"/>
  <c r="KFF42" i="48"/>
  <c r="KFE42" i="48"/>
  <c r="KFD42" i="48"/>
  <c r="KFC42" i="48"/>
  <c r="KFB42" i="48"/>
  <c r="KFA42" i="48"/>
  <c r="KEZ42" i="48"/>
  <c r="KEY42" i="48"/>
  <c r="KEX42" i="48"/>
  <c r="KEW42" i="48"/>
  <c r="KEV42" i="48"/>
  <c r="KEU42" i="48"/>
  <c r="KET42" i="48"/>
  <c r="KES42" i="48"/>
  <c r="KER42" i="48"/>
  <c r="KEQ42" i="48"/>
  <c r="KEP42" i="48"/>
  <c r="KEO42" i="48"/>
  <c r="KEN42" i="48"/>
  <c r="KEM42" i="48"/>
  <c r="KEL42" i="48"/>
  <c r="KEK42" i="48"/>
  <c r="KEJ42" i="48"/>
  <c r="KEI42" i="48"/>
  <c r="KEH42" i="48"/>
  <c r="KEG42" i="48"/>
  <c r="KEF42" i="48"/>
  <c r="KEE42" i="48"/>
  <c r="KED42" i="48"/>
  <c r="KEC42" i="48"/>
  <c r="KEB42" i="48"/>
  <c r="KEA42" i="48"/>
  <c r="KDZ42" i="48"/>
  <c r="KDY42" i="48"/>
  <c r="KDX42" i="48"/>
  <c r="KDW42" i="48"/>
  <c r="KDV42" i="48"/>
  <c r="KDU42" i="48"/>
  <c r="KDT42" i="48"/>
  <c r="KDS42" i="48"/>
  <c r="KDR42" i="48"/>
  <c r="KDQ42" i="48"/>
  <c r="KDP42" i="48"/>
  <c r="KDO42" i="48"/>
  <c r="KDN42" i="48"/>
  <c r="KDM42" i="48"/>
  <c r="KDL42" i="48"/>
  <c r="KDK42" i="48"/>
  <c r="KDJ42" i="48"/>
  <c r="KDI42" i="48"/>
  <c r="KDH42" i="48"/>
  <c r="KDG42" i="48"/>
  <c r="KDF42" i="48"/>
  <c r="KDE42" i="48"/>
  <c r="KDD42" i="48"/>
  <c r="KDC42" i="48"/>
  <c r="KDB42" i="48"/>
  <c r="KDA42" i="48"/>
  <c r="KCZ42" i="48"/>
  <c r="KCY42" i="48"/>
  <c r="KCX42" i="48"/>
  <c r="KCW42" i="48"/>
  <c r="KCV42" i="48"/>
  <c r="KCU42" i="48"/>
  <c r="KCT42" i="48"/>
  <c r="KCS42" i="48"/>
  <c r="KCR42" i="48"/>
  <c r="KCQ42" i="48"/>
  <c r="KCP42" i="48"/>
  <c r="KCO42" i="48"/>
  <c r="KCN42" i="48"/>
  <c r="KCM42" i="48"/>
  <c r="KCL42" i="48"/>
  <c r="KCK42" i="48"/>
  <c r="KCJ42" i="48"/>
  <c r="KCI42" i="48"/>
  <c r="KCH42" i="48"/>
  <c r="KCG42" i="48"/>
  <c r="KCF42" i="48"/>
  <c r="KCE42" i="48"/>
  <c r="KCD42" i="48"/>
  <c r="KCC42" i="48"/>
  <c r="KCB42" i="48"/>
  <c r="KCA42" i="48"/>
  <c r="KBZ42" i="48"/>
  <c r="KBY42" i="48"/>
  <c r="KBX42" i="48"/>
  <c r="KBW42" i="48"/>
  <c r="KBV42" i="48"/>
  <c r="KBU42" i="48"/>
  <c r="KBT42" i="48"/>
  <c r="KBS42" i="48"/>
  <c r="KBR42" i="48"/>
  <c r="KBQ42" i="48"/>
  <c r="KBP42" i="48"/>
  <c r="KBO42" i="48"/>
  <c r="KBN42" i="48"/>
  <c r="KBM42" i="48"/>
  <c r="KBL42" i="48"/>
  <c r="KBK42" i="48"/>
  <c r="KBJ42" i="48"/>
  <c r="KBI42" i="48"/>
  <c r="KBH42" i="48"/>
  <c r="KBG42" i="48"/>
  <c r="KBF42" i="48"/>
  <c r="KBE42" i="48"/>
  <c r="KBD42" i="48"/>
  <c r="KBC42" i="48"/>
  <c r="KBB42" i="48"/>
  <c r="KBA42" i="48"/>
  <c r="KAZ42" i="48"/>
  <c r="KAY42" i="48"/>
  <c r="KAX42" i="48"/>
  <c r="KAW42" i="48"/>
  <c r="KAV42" i="48"/>
  <c r="KAU42" i="48"/>
  <c r="KAT42" i="48"/>
  <c r="KAS42" i="48"/>
  <c r="KAR42" i="48"/>
  <c r="KAQ42" i="48"/>
  <c r="KAP42" i="48"/>
  <c r="KAO42" i="48"/>
  <c r="KAN42" i="48"/>
  <c r="KAM42" i="48"/>
  <c r="KAL42" i="48"/>
  <c r="KAK42" i="48"/>
  <c r="KAJ42" i="48"/>
  <c r="KAI42" i="48"/>
  <c r="KAH42" i="48"/>
  <c r="KAG42" i="48"/>
  <c r="KAF42" i="48"/>
  <c r="KAE42" i="48"/>
  <c r="KAD42" i="48"/>
  <c r="KAC42" i="48"/>
  <c r="KAB42" i="48"/>
  <c r="KAA42" i="48"/>
  <c r="JZZ42" i="48"/>
  <c r="JZY42" i="48"/>
  <c r="JZX42" i="48"/>
  <c r="JZW42" i="48"/>
  <c r="JZV42" i="48"/>
  <c r="JZU42" i="48"/>
  <c r="JZT42" i="48"/>
  <c r="JZS42" i="48"/>
  <c r="JZR42" i="48"/>
  <c r="JZQ42" i="48"/>
  <c r="JZP42" i="48"/>
  <c r="JZO42" i="48"/>
  <c r="JZN42" i="48"/>
  <c r="JZM42" i="48"/>
  <c r="JZL42" i="48"/>
  <c r="JZK42" i="48"/>
  <c r="JZJ42" i="48"/>
  <c r="JZI42" i="48"/>
  <c r="JZH42" i="48"/>
  <c r="JZG42" i="48"/>
  <c r="JZF42" i="48"/>
  <c r="JZE42" i="48"/>
  <c r="JZD42" i="48"/>
  <c r="JZC42" i="48"/>
  <c r="JZB42" i="48"/>
  <c r="JZA42" i="48"/>
  <c r="JYZ42" i="48"/>
  <c r="JYY42" i="48"/>
  <c r="JYX42" i="48"/>
  <c r="JYW42" i="48"/>
  <c r="JYV42" i="48"/>
  <c r="JYU42" i="48"/>
  <c r="JYT42" i="48"/>
  <c r="JYS42" i="48"/>
  <c r="JYR42" i="48"/>
  <c r="JYQ42" i="48"/>
  <c r="JYP42" i="48"/>
  <c r="JYO42" i="48"/>
  <c r="JYN42" i="48"/>
  <c r="JYM42" i="48"/>
  <c r="JYL42" i="48"/>
  <c r="JYK42" i="48"/>
  <c r="JYJ42" i="48"/>
  <c r="JYI42" i="48"/>
  <c r="JYH42" i="48"/>
  <c r="JYG42" i="48"/>
  <c r="JYF42" i="48"/>
  <c r="JYE42" i="48"/>
  <c r="JYD42" i="48"/>
  <c r="JYC42" i="48"/>
  <c r="JYB42" i="48"/>
  <c r="JYA42" i="48"/>
  <c r="JXZ42" i="48"/>
  <c r="JXY42" i="48"/>
  <c r="JXX42" i="48"/>
  <c r="JXW42" i="48"/>
  <c r="JXV42" i="48"/>
  <c r="JXU42" i="48"/>
  <c r="JXT42" i="48"/>
  <c r="JXS42" i="48"/>
  <c r="JXR42" i="48"/>
  <c r="JXQ42" i="48"/>
  <c r="JXP42" i="48"/>
  <c r="JXO42" i="48"/>
  <c r="JXN42" i="48"/>
  <c r="JXM42" i="48"/>
  <c r="JXL42" i="48"/>
  <c r="JXK42" i="48"/>
  <c r="JXJ42" i="48"/>
  <c r="JXI42" i="48"/>
  <c r="JXH42" i="48"/>
  <c r="JXG42" i="48"/>
  <c r="JXF42" i="48"/>
  <c r="JXE42" i="48"/>
  <c r="JXD42" i="48"/>
  <c r="JXC42" i="48"/>
  <c r="JXB42" i="48"/>
  <c r="JXA42" i="48"/>
  <c r="JWZ42" i="48"/>
  <c r="JWY42" i="48"/>
  <c r="JWX42" i="48"/>
  <c r="JWW42" i="48"/>
  <c r="JWV42" i="48"/>
  <c r="JWU42" i="48"/>
  <c r="JWT42" i="48"/>
  <c r="JWS42" i="48"/>
  <c r="JWR42" i="48"/>
  <c r="JWQ42" i="48"/>
  <c r="JWP42" i="48"/>
  <c r="JWO42" i="48"/>
  <c r="JWN42" i="48"/>
  <c r="JWM42" i="48"/>
  <c r="JWL42" i="48"/>
  <c r="JWK42" i="48"/>
  <c r="JWJ42" i="48"/>
  <c r="JWI42" i="48"/>
  <c r="JWH42" i="48"/>
  <c r="JWG42" i="48"/>
  <c r="JWF42" i="48"/>
  <c r="JWE42" i="48"/>
  <c r="JWD42" i="48"/>
  <c r="JWC42" i="48"/>
  <c r="JWB42" i="48"/>
  <c r="JWA42" i="48"/>
  <c r="JVZ42" i="48"/>
  <c r="JVY42" i="48"/>
  <c r="JVX42" i="48"/>
  <c r="JVW42" i="48"/>
  <c r="JVV42" i="48"/>
  <c r="JVU42" i="48"/>
  <c r="JVT42" i="48"/>
  <c r="JVS42" i="48"/>
  <c r="JVR42" i="48"/>
  <c r="JVQ42" i="48"/>
  <c r="JVP42" i="48"/>
  <c r="JVO42" i="48"/>
  <c r="JVN42" i="48"/>
  <c r="JVM42" i="48"/>
  <c r="JVL42" i="48"/>
  <c r="JVK42" i="48"/>
  <c r="JVJ42" i="48"/>
  <c r="JVI42" i="48"/>
  <c r="JVH42" i="48"/>
  <c r="JVG42" i="48"/>
  <c r="JVF42" i="48"/>
  <c r="JVE42" i="48"/>
  <c r="JVD42" i="48"/>
  <c r="JVC42" i="48"/>
  <c r="JVB42" i="48"/>
  <c r="JVA42" i="48"/>
  <c r="JUZ42" i="48"/>
  <c r="JUY42" i="48"/>
  <c r="JUX42" i="48"/>
  <c r="JUW42" i="48"/>
  <c r="JUV42" i="48"/>
  <c r="JUU42" i="48"/>
  <c r="JUT42" i="48"/>
  <c r="JUS42" i="48"/>
  <c r="JUR42" i="48"/>
  <c r="JUQ42" i="48"/>
  <c r="JUP42" i="48"/>
  <c r="JUO42" i="48"/>
  <c r="JUN42" i="48"/>
  <c r="JUM42" i="48"/>
  <c r="JUL42" i="48"/>
  <c r="JUK42" i="48"/>
  <c r="JUJ42" i="48"/>
  <c r="JUI42" i="48"/>
  <c r="JUH42" i="48"/>
  <c r="JUG42" i="48"/>
  <c r="JUF42" i="48"/>
  <c r="JUE42" i="48"/>
  <c r="JUD42" i="48"/>
  <c r="JUC42" i="48"/>
  <c r="JUB42" i="48"/>
  <c r="JUA42" i="48"/>
  <c r="JTZ42" i="48"/>
  <c r="JTY42" i="48"/>
  <c r="JTX42" i="48"/>
  <c r="JTW42" i="48"/>
  <c r="JTV42" i="48"/>
  <c r="JTU42" i="48"/>
  <c r="JTT42" i="48"/>
  <c r="JTS42" i="48"/>
  <c r="JTR42" i="48"/>
  <c r="JTQ42" i="48"/>
  <c r="JTP42" i="48"/>
  <c r="JTO42" i="48"/>
  <c r="JTN42" i="48"/>
  <c r="JTM42" i="48"/>
  <c r="JTL42" i="48"/>
  <c r="JTK42" i="48"/>
  <c r="JTJ42" i="48"/>
  <c r="JTI42" i="48"/>
  <c r="JTH42" i="48"/>
  <c r="JTG42" i="48"/>
  <c r="JTF42" i="48"/>
  <c r="JTE42" i="48"/>
  <c r="JTD42" i="48"/>
  <c r="JTC42" i="48"/>
  <c r="JTB42" i="48"/>
  <c r="JTA42" i="48"/>
  <c r="JSZ42" i="48"/>
  <c r="JSY42" i="48"/>
  <c r="JSX42" i="48"/>
  <c r="JSW42" i="48"/>
  <c r="JSV42" i="48"/>
  <c r="JSU42" i="48"/>
  <c r="JST42" i="48"/>
  <c r="JSS42" i="48"/>
  <c r="JSR42" i="48"/>
  <c r="JSQ42" i="48"/>
  <c r="JSP42" i="48"/>
  <c r="JSO42" i="48"/>
  <c r="JSN42" i="48"/>
  <c r="JSM42" i="48"/>
  <c r="JSL42" i="48"/>
  <c r="JSK42" i="48"/>
  <c r="JSJ42" i="48"/>
  <c r="JSI42" i="48"/>
  <c r="JSH42" i="48"/>
  <c r="JSG42" i="48"/>
  <c r="JSF42" i="48"/>
  <c r="JSE42" i="48"/>
  <c r="JSD42" i="48"/>
  <c r="JSC42" i="48"/>
  <c r="JSB42" i="48"/>
  <c r="JSA42" i="48"/>
  <c r="JRZ42" i="48"/>
  <c r="JRY42" i="48"/>
  <c r="JRX42" i="48"/>
  <c r="JRW42" i="48"/>
  <c r="JRV42" i="48"/>
  <c r="JRU42" i="48"/>
  <c r="JRT42" i="48"/>
  <c r="JRS42" i="48"/>
  <c r="JRR42" i="48"/>
  <c r="JRQ42" i="48"/>
  <c r="JRP42" i="48"/>
  <c r="JRO42" i="48"/>
  <c r="JRN42" i="48"/>
  <c r="JRM42" i="48"/>
  <c r="JRL42" i="48"/>
  <c r="JRK42" i="48"/>
  <c r="JRJ42" i="48"/>
  <c r="JRI42" i="48"/>
  <c r="JRH42" i="48"/>
  <c r="JRG42" i="48"/>
  <c r="JRF42" i="48"/>
  <c r="JRE42" i="48"/>
  <c r="JRD42" i="48"/>
  <c r="JRC42" i="48"/>
  <c r="JRB42" i="48"/>
  <c r="JRA42" i="48"/>
  <c r="JQZ42" i="48"/>
  <c r="JQY42" i="48"/>
  <c r="JQX42" i="48"/>
  <c r="JQW42" i="48"/>
  <c r="JQV42" i="48"/>
  <c r="JQU42" i="48"/>
  <c r="JQT42" i="48"/>
  <c r="JQS42" i="48"/>
  <c r="JQR42" i="48"/>
  <c r="JQQ42" i="48"/>
  <c r="JQP42" i="48"/>
  <c r="JQO42" i="48"/>
  <c r="JQN42" i="48"/>
  <c r="JQM42" i="48"/>
  <c r="JQL42" i="48"/>
  <c r="JQK42" i="48"/>
  <c r="JQJ42" i="48"/>
  <c r="JQI42" i="48"/>
  <c r="JQH42" i="48"/>
  <c r="JQG42" i="48"/>
  <c r="JQF42" i="48"/>
  <c r="JQE42" i="48"/>
  <c r="JQD42" i="48"/>
  <c r="JQC42" i="48"/>
  <c r="JQB42" i="48"/>
  <c r="JQA42" i="48"/>
  <c r="JPZ42" i="48"/>
  <c r="JPY42" i="48"/>
  <c r="JPX42" i="48"/>
  <c r="JPW42" i="48"/>
  <c r="JPV42" i="48"/>
  <c r="JPU42" i="48"/>
  <c r="JPT42" i="48"/>
  <c r="JPS42" i="48"/>
  <c r="JPR42" i="48"/>
  <c r="JPQ42" i="48"/>
  <c r="JPP42" i="48"/>
  <c r="JPO42" i="48"/>
  <c r="JPN42" i="48"/>
  <c r="JPM42" i="48"/>
  <c r="JPL42" i="48"/>
  <c r="JPK42" i="48"/>
  <c r="JPJ42" i="48"/>
  <c r="JPI42" i="48"/>
  <c r="JPH42" i="48"/>
  <c r="JPG42" i="48"/>
  <c r="JPF42" i="48"/>
  <c r="JPE42" i="48"/>
  <c r="JPD42" i="48"/>
  <c r="JPC42" i="48"/>
  <c r="JPB42" i="48"/>
  <c r="JPA42" i="48"/>
  <c r="JOZ42" i="48"/>
  <c r="JOY42" i="48"/>
  <c r="JOX42" i="48"/>
  <c r="JOW42" i="48"/>
  <c r="JOV42" i="48"/>
  <c r="JOU42" i="48"/>
  <c r="JOT42" i="48"/>
  <c r="JOS42" i="48"/>
  <c r="JOR42" i="48"/>
  <c r="JOQ42" i="48"/>
  <c r="JOP42" i="48"/>
  <c r="JOO42" i="48"/>
  <c r="JON42" i="48"/>
  <c r="JOM42" i="48"/>
  <c r="JOL42" i="48"/>
  <c r="JOK42" i="48"/>
  <c r="JOJ42" i="48"/>
  <c r="JOI42" i="48"/>
  <c r="JOH42" i="48"/>
  <c r="JOG42" i="48"/>
  <c r="JOF42" i="48"/>
  <c r="JOE42" i="48"/>
  <c r="JOD42" i="48"/>
  <c r="JOC42" i="48"/>
  <c r="JOB42" i="48"/>
  <c r="JOA42" i="48"/>
  <c r="JNZ42" i="48"/>
  <c r="JNY42" i="48"/>
  <c r="JNX42" i="48"/>
  <c r="JNW42" i="48"/>
  <c r="JNV42" i="48"/>
  <c r="JNU42" i="48"/>
  <c r="JNT42" i="48"/>
  <c r="JNS42" i="48"/>
  <c r="JNR42" i="48"/>
  <c r="JNQ42" i="48"/>
  <c r="JNP42" i="48"/>
  <c r="JNO42" i="48"/>
  <c r="JNN42" i="48"/>
  <c r="JNM42" i="48"/>
  <c r="JNL42" i="48"/>
  <c r="JNK42" i="48"/>
  <c r="JNJ42" i="48"/>
  <c r="JNI42" i="48"/>
  <c r="JNH42" i="48"/>
  <c r="JNG42" i="48"/>
  <c r="JNF42" i="48"/>
  <c r="JNE42" i="48"/>
  <c r="JND42" i="48"/>
  <c r="JNC42" i="48"/>
  <c r="JNB42" i="48"/>
  <c r="JNA42" i="48"/>
  <c r="JMZ42" i="48"/>
  <c r="JMY42" i="48"/>
  <c r="JMX42" i="48"/>
  <c r="JMW42" i="48"/>
  <c r="JMV42" i="48"/>
  <c r="JMU42" i="48"/>
  <c r="JMT42" i="48"/>
  <c r="JMS42" i="48"/>
  <c r="JMR42" i="48"/>
  <c r="JMQ42" i="48"/>
  <c r="JMP42" i="48"/>
  <c r="JMO42" i="48"/>
  <c r="JMN42" i="48"/>
  <c r="JMM42" i="48"/>
  <c r="JML42" i="48"/>
  <c r="JMK42" i="48"/>
  <c r="JMJ42" i="48"/>
  <c r="JMI42" i="48"/>
  <c r="JMH42" i="48"/>
  <c r="JMG42" i="48"/>
  <c r="JMF42" i="48"/>
  <c r="JME42" i="48"/>
  <c r="JMD42" i="48"/>
  <c r="JMC42" i="48"/>
  <c r="JMB42" i="48"/>
  <c r="JMA42" i="48"/>
  <c r="JLZ42" i="48"/>
  <c r="JLY42" i="48"/>
  <c r="JLX42" i="48"/>
  <c r="JLW42" i="48"/>
  <c r="JLV42" i="48"/>
  <c r="JLU42" i="48"/>
  <c r="JLT42" i="48"/>
  <c r="JLS42" i="48"/>
  <c r="JLR42" i="48"/>
  <c r="JLQ42" i="48"/>
  <c r="JLP42" i="48"/>
  <c r="JLO42" i="48"/>
  <c r="JLN42" i="48"/>
  <c r="JLM42" i="48"/>
  <c r="JLL42" i="48"/>
  <c r="JLK42" i="48"/>
  <c r="JLJ42" i="48"/>
  <c r="JLI42" i="48"/>
  <c r="JLH42" i="48"/>
  <c r="JLG42" i="48"/>
  <c r="JLF42" i="48"/>
  <c r="JLE42" i="48"/>
  <c r="JLD42" i="48"/>
  <c r="JLC42" i="48"/>
  <c r="JLB42" i="48"/>
  <c r="JLA42" i="48"/>
  <c r="JKZ42" i="48"/>
  <c r="JKY42" i="48"/>
  <c r="JKX42" i="48"/>
  <c r="JKW42" i="48"/>
  <c r="JKV42" i="48"/>
  <c r="JKU42" i="48"/>
  <c r="JKT42" i="48"/>
  <c r="JKS42" i="48"/>
  <c r="JKR42" i="48"/>
  <c r="JKQ42" i="48"/>
  <c r="JKP42" i="48"/>
  <c r="JKO42" i="48"/>
  <c r="JKN42" i="48"/>
  <c r="JKM42" i="48"/>
  <c r="JKL42" i="48"/>
  <c r="JKK42" i="48"/>
  <c r="JKJ42" i="48"/>
  <c r="JKI42" i="48"/>
  <c r="JKH42" i="48"/>
  <c r="JKG42" i="48"/>
  <c r="JKF42" i="48"/>
  <c r="JKE42" i="48"/>
  <c r="JKD42" i="48"/>
  <c r="JKC42" i="48"/>
  <c r="JKB42" i="48"/>
  <c r="JKA42" i="48"/>
  <c r="JJZ42" i="48"/>
  <c r="JJY42" i="48"/>
  <c r="JJX42" i="48"/>
  <c r="JJW42" i="48"/>
  <c r="JJV42" i="48"/>
  <c r="JJU42" i="48"/>
  <c r="JJT42" i="48"/>
  <c r="JJS42" i="48"/>
  <c r="JJR42" i="48"/>
  <c r="JJQ42" i="48"/>
  <c r="JJP42" i="48"/>
  <c r="JJO42" i="48"/>
  <c r="JJN42" i="48"/>
  <c r="JJM42" i="48"/>
  <c r="JJL42" i="48"/>
  <c r="JJK42" i="48"/>
  <c r="JJJ42" i="48"/>
  <c r="JJI42" i="48"/>
  <c r="JJH42" i="48"/>
  <c r="JJG42" i="48"/>
  <c r="JJF42" i="48"/>
  <c r="JJE42" i="48"/>
  <c r="JJD42" i="48"/>
  <c r="JJC42" i="48"/>
  <c r="JJB42" i="48"/>
  <c r="JJA42" i="48"/>
  <c r="JIZ42" i="48"/>
  <c r="JIY42" i="48"/>
  <c r="JIX42" i="48"/>
  <c r="JIW42" i="48"/>
  <c r="JIV42" i="48"/>
  <c r="JIU42" i="48"/>
  <c r="JIT42" i="48"/>
  <c r="JIS42" i="48"/>
  <c r="JIR42" i="48"/>
  <c r="JIQ42" i="48"/>
  <c r="JIP42" i="48"/>
  <c r="JIO42" i="48"/>
  <c r="JIN42" i="48"/>
  <c r="JIM42" i="48"/>
  <c r="JIL42" i="48"/>
  <c r="JIK42" i="48"/>
  <c r="JIJ42" i="48"/>
  <c r="JII42" i="48"/>
  <c r="JIH42" i="48"/>
  <c r="JIG42" i="48"/>
  <c r="JIF42" i="48"/>
  <c r="JIE42" i="48"/>
  <c r="JID42" i="48"/>
  <c r="JIC42" i="48"/>
  <c r="JIB42" i="48"/>
  <c r="JIA42" i="48"/>
  <c r="JHZ42" i="48"/>
  <c r="JHY42" i="48"/>
  <c r="JHX42" i="48"/>
  <c r="JHW42" i="48"/>
  <c r="JHV42" i="48"/>
  <c r="JHU42" i="48"/>
  <c r="JHT42" i="48"/>
  <c r="JHS42" i="48"/>
  <c r="JHR42" i="48"/>
  <c r="JHQ42" i="48"/>
  <c r="JHP42" i="48"/>
  <c r="JHO42" i="48"/>
  <c r="JHN42" i="48"/>
  <c r="JHM42" i="48"/>
  <c r="JHL42" i="48"/>
  <c r="JHK42" i="48"/>
  <c r="JHJ42" i="48"/>
  <c r="JHI42" i="48"/>
  <c r="JHH42" i="48"/>
  <c r="JHG42" i="48"/>
  <c r="JHF42" i="48"/>
  <c r="JHE42" i="48"/>
  <c r="JHD42" i="48"/>
  <c r="JHC42" i="48"/>
  <c r="JHB42" i="48"/>
  <c r="JHA42" i="48"/>
  <c r="JGZ42" i="48"/>
  <c r="JGY42" i="48"/>
  <c r="JGX42" i="48"/>
  <c r="JGW42" i="48"/>
  <c r="JGV42" i="48"/>
  <c r="JGU42" i="48"/>
  <c r="JGT42" i="48"/>
  <c r="JGS42" i="48"/>
  <c r="JGR42" i="48"/>
  <c r="JGQ42" i="48"/>
  <c r="JGP42" i="48"/>
  <c r="JGO42" i="48"/>
  <c r="JGN42" i="48"/>
  <c r="JGM42" i="48"/>
  <c r="JGL42" i="48"/>
  <c r="JGK42" i="48"/>
  <c r="JGJ42" i="48"/>
  <c r="JGI42" i="48"/>
  <c r="JGH42" i="48"/>
  <c r="JGG42" i="48"/>
  <c r="JGF42" i="48"/>
  <c r="JGE42" i="48"/>
  <c r="JGD42" i="48"/>
  <c r="JGC42" i="48"/>
  <c r="JGB42" i="48"/>
  <c r="JGA42" i="48"/>
  <c r="JFZ42" i="48"/>
  <c r="JFY42" i="48"/>
  <c r="JFX42" i="48"/>
  <c r="JFW42" i="48"/>
  <c r="JFV42" i="48"/>
  <c r="JFU42" i="48"/>
  <c r="JFT42" i="48"/>
  <c r="JFS42" i="48"/>
  <c r="JFR42" i="48"/>
  <c r="JFQ42" i="48"/>
  <c r="JFP42" i="48"/>
  <c r="JFO42" i="48"/>
  <c r="JFN42" i="48"/>
  <c r="JFM42" i="48"/>
  <c r="JFL42" i="48"/>
  <c r="JFK42" i="48"/>
  <c r="JFJ42" i="48"/>
  <c r="JFI42" i="48"/>
  <c r="JFH42" i="48"/>
  <c r="JFG42" i="48"/>
  <c r="JFF42" i="48"/>
  <c r="JFE42" i="48"/>
  <c r="JFD42" i="48"/>
  <c r="JFC42" i="48"/>
  <c r="JFB42" i="48"/>
  <c r="JFA42" i="48"/>
  <c r="JEZ42" i="48"/>
  <c r="JEY42" i="48"/>
  <c r="JEX42" i="48"/>
  <c r="JEW42" i="48"/>
  <c r="JEV42" i="48"/>
  <c r="JEU42" i="48"/>
  <c r="JET42" i="48"/>
  <c r="JES42" i="48"/>
  <c r="JER42" i="48"/>
  <c r="JEQ42" i="48"/>
  <c r="JEP42" i="48"/>
  <c r="JEO42" i="48"/>
  <c r="JEN42" i="48"/>
  <c r="JEM42" i="48"/>
  <c r="JEL42" i="48"/>
  <c r="JEK42" i="48"/>
  <c r="JEJ42" i="48"/>
  <c r="JEI42" i="48"/>
  <c r="JEH42" i="48"/>
  <c r="JEG42" i="48"/>
  <c r="JEF42" i="48"/>
  <c r="JEE42" i="48"/>
  <c r="JED42" i="48"/>
  <c r="JEC42" i="48"/>
  <c r="JEB42" i="48"/>
  <c r="JEA42" i="48"/>
  <c r="JDZ42" i="48"/>
  <c r="JDY42" i="48"/>
  <c r="JDX42" i="48"/>
  <c r="JDW42" i="48"/>
  <c r="JDV42" i="48"/>
  <c r="JDU42" i="48"/>
  <c r="JDT42" i="48"/>
  <c r="JDS42" i="48"/>
  <c r="JDR42" i="48"/>
  <c r="JDQ42" i="48"/>
  <c r="JDP42" i="48"/>
  <c r="JDO42" i="48"/>
  <c r="JDN42" i="48"/>
  <c r="JDM42" i="48"/>
  <c r="JDL42" i="48"/>
  <c r="JDK42" i="48"/>
  <c r="JDJ42" i="48"/>
  <c r="JDI42" i="48"/>
  <c r="JDH42" i="48"/>
  <c r="JDG42" i="48"/>
  <c r="JDF42" i="48"/>
  <c r="JDE42" i="48"/>
  <c r="JDD42" i="48"/>
  <c r="JDC42" i="48"/>
  <c r="JDB42" i="48"/>
  <c r="JDA42" i="48"/>
  <c r="JCZ42" i="48"/>
  <c r="JCY42" i="48"/>
  <c r="JCX42" i="48"/>
  <c r="JCW42" i="48"/>
  <c r="JCV42" i="48"/>
  <c r="JCU42" i="48"/>
  <c r="JCT42" i="48"/>
  <c r="JCS42" i="48"/>
  <c r="JCR42" i="48"/>
  <c r="JCQ42" i="48"/>
  <c r="JCP42" i="48"/>
  <c r="JCO42" i="48"/>
  <c r="JCN42" i="48"/>
  <c r="JCM42" i="48"/>
  <c r="JCL42" i="48"/>
  <c r="JCK42" i="48"/>
  <c r="JCJ42" i="48"/>
  <c r="JCI42" i="48"/>
  <c r="JCH42" i="48"/>
  <c r="JCG42" i="48"/>
  <c r="JCF42" i="48"/>
  <c r="JCE42" i="48"/>
  <c r="JCD42" i="48"/>
  <c r="JCC42" i="48"/>
  <c r="JCB42" i="48"/>
  <c r="JCA42" i="48"/>
  <c r="JBZ42" i="48"/>
  <c r="JBY42" i="48"/>
  <c r="JBX42" i="48"/>
  <c r="JBW42" i="48"/>
  <c r="JBV42" i="48"/>
  <c r="JBU42" i="48"/>
  <c r="JBT42" i="48"/>
  <c r="JBS42" i="48"/>
  <c r="JBR42" i="48"/>
  <c r="JBQ42" i="48"/>
  <c r="JBP42" i="48"/>
  <c r="JBO42" i="48"/>
  <c r="JBN42" i="48"/>
  <c r="JBM42" i="48"/>
  <c r="JBL42" i="48"/>
  <c r="JBK42" i="48"/>
  <c r="JBJ42" i="48"/>
  <c r="JBI42" i="48"/>
  <c r="JBH42" i="48"/>
  <c r="JBG42" i="48"/>
  <c r="JBF42" i="48"/>
  <c r="JBE42" i="48"/>
  <c r="JBD42" i="48"/>
  <c r="JBC42" i="48"/>
  <c r="JBB42" i="48"/>
  <c r="JBA42" i="48"/>
  <c r="JAZ42" i="48"/>
  <c r="JAY42" i="48"/>
  <c r="JAX42" i="48"/>
  <c r="JAW42" i="48"/>
  <c r="JAV42" i="48"/>
  <c r="JAU42" i="48"/>
  <c r="JAT42" i="48"/>
  <c r="JAS42" i="48"/>
  <c r="JAR42" i="48"/>
  <c r="JAQ42" i="48"/>
  <c r="JAP42" i="48"/>
  <c r="JAO42" i="48"/>
  <c r="JAN42" i="48"/>
  <c r="JAM42" i="48"/>
  <c r="JAL42" i="48"/>
  <c r="JAK42" i="48"/>
  <c r="JAJ42" i="48"/>
  <c r="JAI42" i="48"/>
  <c r="JAH42" i="48"/>
  <c r="JAG42" i="48"/>
  <c r="JAF42" i="48"/>
  <c r="JAE42" i="48"/>
  <c r="JAD42" i="48"/>
  <c r="JAC42" i="48"/>
  <c r="JAB42" i="48"/>
  <c r="JAA42" i="48"/>
  <c r="IZZ42" i="48"/>
  <c r="IZY42" i="48"/>
  <c r="IZX42" i="48"/>
  <c r="IZW42" i="48"/>
  <c r="IZV42" i="48"/>
  <c r="IZU42" i="48"/>
  <c r="IZT42" i="48"/>
  <c r="IZS42" i="48"/>
  <c r="IZR42" i="48"/>
  <c r="IZQ42" i="48"/>
  <c r="IZP42" i="48"/>
  <c r="IZO42" i="48"/>
  <c r="IZN42" i="48"/>
  <c r="IZM42" i="48"/>
  <c r="IZL42" i="48"/>
  <c r="IZK42" i="48"/>
  <c r="IZJ42" i="48"/>
  <c r="IZI42" i="48"/>
  <c r="IZH42" i="48"/>
  <c r="IZG42" i="48"/>
  <c r="IZF42" i="48"/>
  <c r="IZE42" i="48"/>
  <c r="IZD42" i="48"/>
  <c r="IZC42" i="48"/>
  <c r="IZB42" i="48"/>
  <c r="IZA42" i="48"/>
  <c r="IYZ42" i="48"/>
  <c r="IYY42" i="48"/>
  <c r="IYX42" i="48"/>
  <c r="IYW42" i="48"/>
  <c r="IYV42" i="48"/>
  <c r="IYU42" i="48"/>
  <c r="IYT42" i="48"/>
  <c r="IYS42" i="48"/>
  <c r="IYR42" i="48"/>
  <c r="IYQ42" i="48"/>
  <c r="IYP42" i="48"/>
  <c r="IYO42" i="48"/>
  <c r="IYN42" i="48"/>
  <c r="IYM42" i="48"/>
  <c r="IYL42" i="48"/>
  <c r="IYK42" i="48"/>
  <c r="IYJ42" i="48"/>
  <c r="IYI42" i="48"/>
  <c r="IYH42" i="48"/>
  <c r="IYG42" i="48"/>
  <c r="IYF42" i="48"/>
  <c r="IYE42" i="48"/>
  <c r="IYD42" i="48"/>
  <c r="IYC42" i="48"/>
  <c r="IYB42" i="48"/>
  <c r="IYA42" i="48"/>
  <c r="IXZ42" i="48"/>
  <c r="IXY42" i="48"/>
  <c r="IXX42" i="48"/>
  <c r="IXW42" i="48"/>
  <c r="IXV42" i="48"/>
  <c r="IXU42" i="48"/>
  <c r="IXT42" i="48"/>
  <c r="IXS42" i="48"/>
  <c r="IXR42" i="48"/>
  <c r="IXQ42" i="48"/>
  <c r="IXP42" i="48"/>
  <c r="IXO42" i="48"/>
  <c r="IXN42" i="48"/>
  <c r="IXM42" i="48"/>
  <c r="IXL42" i="48"/>
  <c r="IXK42" i="48"/>
  <c r="IXJ42" i="48"/>
  <c r="IXI42" i="48"/>
  <c r="IXH42" i="48"/>
  <c r="IXG42" i="48"/>
  <c r="IXF42" i="48"/>
  <c r="IXE42" i="48"/>
  <c r="IXD42" i="48"/>
  <c r="IXC42" i="48"/>
  <c r="IXB42" i="48"/>
  <c r="IXA42" i="48"/>
  <c r="IWZ42" i="48"/>
  <c r="IWY42" i="48"/>
  <c r="IWX42" i="48"/>
  <c r="IWW42" i="48"/>
  <c r="IWV42" i="48"/>
  <c r="IWU42" i="48"/>
  <c r="IWT42" i="48"/>
  <c r="IWS42" i="48"/>
  <c r="IWR42" i="48"/>
  <c r="IWQ42" i="48"/>
  <c r="IWP42" i="48"/>
  <c r="IWO42" i="48"/>
  <c r="IWN42" i="48"/>
  <c r="IWM42" i="48"/>
  <c r="IWL42" i="48"/>
  <c r="IWK42" i="48"/>
  <c r="IWJ42" i="48"/>
  <c r="IWI42" i="48"/>
  <c r="IWH42" i="48"/>
  <c r="IWG42" i="48"/>
  <c r="IWF42" i="48"/>
  <c r="IWE42" i="48"/>
  <c r="IWD42" i="48"/>
  <c r="IWC42" i="48"/>
  <c r="IWB42" i="48"/>
  <c r="IWA42" i="48"/>
  <c r="IVZ42" i="48"/>
  <c r="IVY42" i="48"/>
  <c r="IVX42" i="48"/>
  <c r="IVW42" i="48"/>
  <c r="IVV42" i="48"/>
  <c r="IVU42" i="48"/>
  <c r="IVT42" i="48"/>
  <c r="IVS42" i="48"/>
  <c r="IVR42" i="48"/>
  <c r="IVQ42" i="48"/>
  <c r="IVP42" i="48"/>
  <c r="IVO42" i="48"/>
  <c r="IVN42" i="48"/>
  <c r="IVM42" i="48"/>
  <c r="IVL42" i="48"/>
  <c r="IVK42" i="48"/>
  <c r="IVJ42" i="48"/>
  <c r="IVI42" i="48"/>
  <c r="IVH42" i="48"/>
  <c r="IVG42" i="48"/>
  <c r="IVF42" i="48"/>
  <c r="IVE42" i="48"/>
  <c r="IVD42" i="48"/>
  <c r="IVC42" i="48"/>
  <c r="IVB42" i="48"/>
  <c r="IVA42" i="48"/>
  <c r="IUZ42" i="48"/>
  <c r="IUY42" i="48"/>
  <c r="IUX42" i="48"/>
  <c r="IUW42" i="48"/>
  <c r="IUV42" i="48"/>
  <c r="IUU42" i="48"/>
  <c r="IUT42" i="48"/>
  <c r="IUS42" i="48"/>
  <c r="IUR42" i="48"/>
  <c r="IUQ42" i="48"/>
  <c r="IUP42" i="48"/>
  <c r="IUO42" i="48"/>
  <c r="IUN42" i="48"/>
  <c r="IUM42" i="48"/>
  <c r="IUL42" i="48"/>
  <c r="IUK42" i="48"/>
  <c r="IUJ42" i="48"/>
  <c r="IUI42" i="48"/>
  <c r="IUH42" i="48"/>
  <c r="IUG42" i="48"/>
  <c r="IUF42" i="48"/>
  <c r="IUE42" i="48"/>
  <c r="IUD42" i="48"/>
  <c r="IUC42" i="48"/>
  <c r="IUB42" i="48"/>
  <c r="IUA42" i="48"/>
  <c r="ITZ42" i="48"/>
  <c r="ITY42" i="48"/>
  <c r="ITX42" i="48"/>
  <c r="ITW42" i="48"/>
  <c r="ITV42" i="48"/>
  <c r="ITU42" i="48"/>
  <c r="ITT42" i="48"/>
  <c r="ITS42" i="48"/>
  <c r="ITR42" i="48"/>
  <c r="ITQ42" i="48"/>
  <c r="ITP42" i="48"/>
  <c r="ITO42" i="48"/>
  <c r="ITN42" i="48"/>
  <c r="ITM42" i="48"/>
  <c r="ITL42" i="48"/>
  <c r="ITK42" i="48"/>
  <c r="ITJ42" i="48"/>
  <c r="ITI42" i="48"/>
  <c r="ITH42" i="48"/>
  <c r="ITG42" i="48"/>
  <c r="ITF42" i="48"/>
  <c r="ITE42" i="48"/>
  <c r="ITD42" i="48"/>
  <c r="ITC42" i="48"/>
  <c r="ITB42" i="48"/>
  <c r="ITA42" i="48"/>
  <c r="ISZ42" i="48"/>
  <c r="ISY42" i="48"/>
  <c r="ISX42" i="48"/>
  <c r="ISW42" i="48"/>
  <c r="ISV42" i="48"/>
  <c r="ISU42" i="48"/>
  <c r="IST42" i="48"/>
  <c r="ISS42" i="48"/>
  <c r="ISR42" i="48"/>
  <c r="ISQ42" i="48"/>
  <c r="ISP42" i="48"/>
  <c r="ISO42" i="48"/>
  <c r="ISN42" i="48"/>
  <c r="ISM42" i="48"/>
  <c r="ISL42" i="48"/>
  <c r="ISK42" i="48"/>
  <c r="ISJ42" i="48"/>
  <c r="ISI42" i="48"/>
  <c r="ISH42" i="48"/>
  <c r="ISG42" i="48"/>
  <c r="ISF42" i="48"/>
  <c r="ISE42" i="48"/>
  <c r="ISD42" i="48"/>
  <c r="ISC42" i="48"/>
  <c r="ISB42" i="48"/>
  <c r="ISA42" i="48"/>
  <c r="IRZ42" i="48"/>
  <c r="IRY42" i="48"/>
  <c r="IRX42" i="48"/>
  <c r="IRW42" i="48"/>
  <c r="IRV42" i="48"/>
  <c r="IRU42" i="48"/>
  <c r="IRT42" i="48"/>
  <c r="IRS42" i="48"/>
  <c r="IRR42" i="48"/>
  <c r="IRQ42" i="48"/>
  <c r="IRP42" i="48"/>
  <c r="IRO42" i="48"/>
  <c r="IRN42" i="48"/>
  <c r="IRM42" i="48"/>
  <c r="IRL42" i="48"/>
  <c r="IRK42" i="48"/>
  <c r="IRJ42" i="48"/>
  <c r="IRI42" i="48"/>
  <c r="IRH42" i="48"/>
  <c r="IRG42" i="48"/>
  <c r="IRF42" i="48"/>
  <c r="IRE42" i="48"/>
  <c r="IRD42" i="48"/>
  <c r="IRC42" i="48"/>
  <c r="IRB42" i="48"/>
  <c r="IRA42" i="48"/>
  <c r="IQZ42" i="48"/>
  <c r="IQY42" i="48"/>
  <c r="IQX42" i="48"/>
  <c r="IQW42" i="48"/>
  <c r="IQV42" i="48"/>
  <c r="IQU42" i="48"/>
  <c r="IQT42" i="48"/>
  <c r="IQS42" i="48"/>
  <c r="IQR42" i="48"/>
  <c r="IQQ42" i="48"/>
  <c r="IQP42" i="48"/>
  <c r="IQO42" i="48"/>
  <c r="IQN42" i="48"/>
  <c r="IQM42" i="48"/>
  <c r="IQL42" i="48"/>
  <c r="IQK42" i="48"/>
  <c r="IQJ42" i="48"/>
  <c r="IQI42" i="48"/>
  <c r="IQH42" i="48"/>
  <c r="IQG42" i="48"/>
  <c r="IQF42" i="48"/>
  <c r="IQE42" i="48"/>
  <c r="IQD42" i="48"/>
  <c r="IQC42" i="48"/>
  <c r="IQB42" i="48"/>
  <c r="IQA42" i="48"/>
  <c r="IPZ42" i="48"/>
  <c r="IPY42" i="48"/>
  <c r="IPX42" i="48"/>
  <c r="IPW42" i="48"/>
  <c r="IPV42" i="48"/>
  <c r="IPU42" i="48"/>
  <c r="IPT42" i="48"/>
  <c r="IPS42" i="48"/>
  <c r="IPR42" i="48"/>
  <c r="IPQ42" i="48"/>
  <c r="IPP42" i="48"/>
  <c r="IPO42" i="48"/>
  <c r="IPN42" i="48"/>
  <c r="IPM42" i="48"/>
  <c r="IPL42" i="48"/>
  <c r="IPK42" i="48"/>
  <c r="IPJ42" i="48"/>
  <c r="IPI42" i="48"/>
  <c r="IPH42" i="48"/>
  <c r="IPG42" i="48"/>
  <c r="IPF42" i="48"/>
  <c r="IPE42" i="48"/>
  <c r="IPD42" i="48"/>
  <c r="IPC42" i="48"/>
  <c r="IPB42" i="48"/>
  <c r="IPA42" i="48"/>
  <c r="IOZ42" i="48"/>
  <c r="IOY42" i="48"/>
  <c r="IOX42" i="48"/>
  <c r="IOW42" i="48"/>
  <c r="IOV42" i="48"/>
  <c r="IOU42" i="48"/>
  <c r="IOT42" i="48"/>
  <c r="IOS42" i="48"/>
  <c r="IOR42" i="48"/>
  <c r="IOQ42" i="48"/>
  <c r="IOP42" i="48"/>
  <c r="IOO42" i="48"/>
  <c r="ION42" i="48"/>
  <c r="IOM42" i="48"/>
  <c r="IOL42" i="48"/>
  <c r="IOK42" i="48"/>
  <c r="IOJ42" i="48"/>
  <c r="IOI42" i="48"/>
  <c r="IOH42" i="48"/>
  <c r="IOG42" i="48"/>
  <c r="IOF42" i="48"/>
  <c r="IOE42" i="48"/>
  <c r="IOD42" i="48"/>
  <c r="IOC42" i="48"/>
  <c r="IOB42" i="48"/>
  <c r="IOA42" i="48"/>
  <c r="INZ42" i="48"/>
  <c r="INY42" i="48"/>
  <c r="INX42" i="48"/>
  <c r="INW42" i="48"/>
  <c r="INV42" i="48"/>
  <c r="INU42" i="48"/>
  <c r="INT42" i="48"/>
  <c r="INS42" i="48"/>
  <c r="INR42" i="48"/>
  <c r="INQ42" i="48"/>
  <c r="INP42" i="48"/>
  <c r="INO42" i="48"/>
  <c r="INN42" i="48"/>
  <c r="INM42" i="48"/>
  <c r="INL42" i="48"/>
  <c r="INK42" i="48"/>
  <c r="INJ42" i="48"/>
  <c r="INI42" i="48"/>
  <c r="INH42" i="48"/>
  <c r="ING42" i="48"/>
  <c r="INF42" i="48"/>
  <c r="INE42" i="48"/>
  <c r="IND42" i="48"/>
  <c r="INC42" i="48"/>
  <c r="INB42" i="48"/>
  <c r="INA42" i="48"/>
  <c r="IMZ42" i="48"/>
  <c r="IMY42" i="48"/>
  <c r="IMX42" i="48"/>
  <c r="IMW42" i="48"/>
  <c r="IMV42" i="48"/>
  <c r="IMU42" i="48"/>
  <c r="IMT42" i="48"/>
  <c r="IMS42" i="48"/>
  <c r="IMR42" i="48"/>
  <c r="IMQ42" i="48"/>
  <c r="IMP42" i="48"/>
  <c r="IMO42" i="48"/>
  <c r="IMN42" i="48"/>
  <c r="IMM42" i="48"/>
  <c r="IML42" i="48"/>
  <c r="IMK42" i="48"/>
  <c r="IMJ42" i="48"/>
  <c r="IMI42" i="48"/>
  <c r="IMH42" i="48"/>
  <c r="IMG42" i="48"/>
  <c r="IMF42" i="48"/>
  <c r="IME42" i="48"/>
  <c r="IMD42" i="48"/>
  <c r="IMC42" i="48"/>
  <c r="IMB42" i="48"/>
  <c r="IMA42" i="48"/>
  <c r="ILZ42" i="48"/>
  <c r="ILY42" i="48"/>
  <c r="ILX42" i="48"/>
  <c r="ILW42" i="48"/>
  <c r="ILV42" i="48"/>
  <c r="ILU42" i="48"/>
  <c r="ILT42" i="48"/>
  <c r="ILS42" i="48"/>
  <c r="ILR42" i="48"/>
  <c r="ILQ42" i="48"/>
  <c r="ILP42" i="48"/>
  <c r="ILO42" i="48"/>
  <c r="ILN42" i="48"/>
  <c r="ILM42" i="48"/>
  <c r="ILL42" i="48"/>
  <c r="ILK42" i="48"/>
  <c r="ILJ42" i="48"/>
  <c r="ILI42" i="48"/>
  <c r="ILH42" i="48"/>
  <c r="ILG42" i="48"/>
  <c r="ILF42" i="48"/>
  <c r="ILE42" i="48"/>
  <c r="ILD42" i="48"/>
  <c r="ILC42" i="48"/>
  <c r="ILB42" i="48"/>
  <c r="ILA42" i="48"/>
  <c r="IKZ42" i="48"/>
  <c r="IKY42" i="48"/>
  <c r="IKX42" i="48"/>
  <c r="IKW42" i="48"/>
  <c r="IKV42" i="48"/>
  <c r="IKU42" i="48"/>
  <c r="IKT42" i="48"/>
  <c r="IKS42" i="48"/>
  <c r="IKR42" i="48"/>
  <c r="IKQ42" i="48"/>
  <c r="IKP42" i="48"/>
  <c r="IKO42" i="48"/>
  <c r="IKN42" i="48"/>
  <c r="IKM42" i="48"/>
  <c r="IKL42" i="48"/>
  <c r="IKK42" i="48"/>
  <c r="IKJ42" i="48"/>
  <c r="IKI42" i="48"/>
  <c r="IKH42" i="48"/>
  <c r="IKG42" i="48"/>
  <c r="IKF42" i="48"/>
  <c r="IKE42" i="48"/>
  <c r="IKD42" i="48"/>
  <c r="IKC42" i="48"/>
  <c r="IKB42" i="48"/>
  <c r="IKA42" i="48"/>
  <c r="IJZ42" i="48"/>
  <c r="IJY42" i="48"/>
  <c r="IJX42" i="48"/>
  <c r="IJW42" i="48"/>
  <c r="IJV42" i="48"/>
  <c r="IJU42" i="48"/>
  <c r="IJT42" i="48"/>
  <c r="IJS42" i="48"/>
  <c r="IJR42" i="48"/>
  <c r="IJQ42" i="48"/>
  <c r="IJP42" i="48"/>
  <c r="IJO42" i="48"/>
  <c r="IJN42" i="48"/>
  <c r="IJM42" i="48"/>
  <c r="IJL42" i="48"/>
  <c r="IJK42" i="48"/>
  <c r="IJJ42" i="48"/>
  <c r="IJI42" i="48"/>
  <c r="IJH42" i="48"/>
  <c r="IJG42" i="48"/>
  <c r="IJF42" i="48"/>
  <c r="IJE42" i="48"/>
  <c r="IJD42" i="48"/>
  <c r="IJC42" i="48"/>
  <c r="IJB42" i="48"/>
  <c r="IJA42" i="48"/>
  <c r="IIZ42" i="48"/>
  <c r="IIY42" i="48"/>
  <c r="IIX42" i="48"/>
  <c r="IIW42" i="48"/>
  <c r="IIV42" i="48"/>
  <c r="IIU42" i="48"/>
  <c r="IIT42" i="48"/>
  <c r="IIS42" i="48"/>
  <c r="IIR42" i="48"/>
  <c r="IIQ42" i="48"/>
  <c r="IIP42" i="48"/>
  <c r="IIO42" i="48"/>
  <c r="IIN42" i="48"/>
  <c r="IIM42" i="48"/>
  <c r="IIL42" i="48"/>
  <c r="IIK42" i="48"/>
  <c r="IIJ42" i="48"/>
  <c r="III42" i="48"/>
  <c r="IIH42" i="48"/>
  <c r="IIG42" i="48"/>
  <c r="IIF42" i="48"/>
  <c r="IIE42" i="48"/>
  <c r="IID42" i="48"/>
  <c r="IIC42" i="48"/>
  <c r="IIB42" i="48"/>
  <c r="IIA42" i="48"/>
  <c r="IHZ42" i="48"/>
  <c r="IHY42" i="48"/>
  <c r="IHX42" i="48"/>
  <c r="IHW42" i="48"/>
  <c r="IHV42" i="48"/>
  <c r="IHU42" i="48"/>
  <c r="IHT42" i="48"/>
  <c r="IHS42" i="48"/>
  <c r="IHR42" i="48"/>
  <c r="IHQ42" i="48"/>
  <c r="IHP42" i="48"/>
  <c r="IHO42" i="48"/>
  <c r="IHN42" i="48"/>
  <c r="IHM42" i="48"/>
  <c r="IHL42" i="48"/>
  <c r="IHK42" i="48"/>
  <c r="IHJ42" i="48"/>
  <c r="IHI42" i="48"/>
  <c r="IHH42" i="48"/>
  <c r="IHG42" i="48"/>
  <c r="IHF42" i="48"/>
  <c r="IHE42" i="48"/>
  <c r="IHD42" i="48"/>
  <c r="IHC42" i="48"/>
  <c r="IHB42" i="48"/>
  <c r="IHA42" i="48"/>
  <c r="IGZ42" i="48"/>
  <c r="IGY42" i="48"/>
  <c r="IGX42" i="48"/>
  <c r="IGW42" i="48"/>
  <c r="IGV42" i="48"/>
  <c r="IGU42" i="48"/>
  <c r="IGT42" i="48"/>
  <c r="IGS42" i="48"/>
  <c r="IGR42" i="48"/>
  <c r="IGQ42" i="48"/>
  <c r="IGP42" i="48"/>
  <c r="IGO42" i="48"/>
  <c r="IGN42" i="48"/>
  <c r="IGM42" i="48"/>
  <c r="IGL42" i="48"/>
  <c r="IGK42" i="48"/>
  <c r="IGJ42" i="48"/>
  <c r="IGI42" i="48"/>
  <c r="IGH42" i="48"/>
  <c r="IGG42" i="48"/>
  <c r="IGF42" i="48"/>
  <c r="IGE42" i="48"/>
  <c r="IGD42" i="48"/>
  <c r="IGC42" i="48"/>
  <c r="IGB42" i="48"/>
  <c r="IGA42" i="48"/>
  <c r="IFZ42" i="48"/>
  <c r="IFY42" i="48"/>
  <c r="IFX42" i="48"/>
  <c r="IFW42" i="48"/>
  <c r="IFV42" i="48"/>
  <c r="IFU42" i="48"/>
  <c r="IFT42" i="48"/>
  <c r="IFS42" i="48"/>
  <c r="IFR42" i="48"/>
  <c r="IFQ42" i="48"/>
  <c r="IFP42" i="48"/>
  <c r="IFO42" i="48"/>
  <c r="IFN42" i="48"/>
  <c r="IFM42" i="48"/>
  <c r="IFL42" i="48"/>
  <c r="IFK42" i="48"/>
  <c r="IFJ42" i="48"/>
  <c r="IFI42" i="48"/>
  <c r="IFH42" i="48"/>
  <c r="IFG42" i="48"/>
  <c r="IFF42" i="48"/>
  <c r="IFE42" i="48"/>
  <c r="IFD42" i="48"/>
  <c r="IFC42" i="48"/>
  <c r="IFB42" i="48"/>
  <c r="IFA42" i="48"/>
  <c r="IEZ42" i="48"/>
  <c r="IEY42" i="48"/>
  <c r="IEX42" i="48"/>
  <c r="IEW42" i="48"/>
  <c r="IEV42" i="48"/>
  <c r="IEU42" i="48"/>
  <c r="IET42" i="48"/>
  <c r="IES42" i="48"/>
  <c r="IER42" i="48"/>
  <c r="IEQ42" i="48"/>
  <c r="IEP42" i="48"/>
  <c r="IEO42" i="48"/>
  <c r="IEN42" i="48"/>
  <c r="IEM42" i="48"/>
  <c r="IEL42" i="48"/>
  <c r="IEK42" i="48"/>
  <c r="IEJ42" i="48"/>
  <c r="IEI42" i="48"/>
  <c r="IEH42" i="48"/>
  <c r="IEG42" i="48"/>
  <c r="IEF42" i="48"/>
  <c r="IEE42" i="48"/>
  <c r="IED42" i="48"/>
  <c r="IEC42" i="48"/>
  <c r="IEB42" i="48"/>
  <c r="IEA42" i="48"/>
  <c r="IDZ42" i="48"/>
  <c r="IDY42" i="48"/>
  <c r="IDX42" i="48"/>
  <c r="IDW42" i="48"/>
  <c r="IDV42" i="48"/>
  <c r="IDU42" i="48"/>
  <c r="IDT42" i="48"/>
  <c r="IDS42" i="48"/>
  <c r="IDR42" i="48"/>
  <c r="IDQ42" i="48"/>
  <c r="IDP42" i="48"/>
  <c r="IDO42" i="48"/>
  <c r="IDN42" i="48"/>
  <c r="IDM42" i="48"/>
  <c r="IDL42" i="48"/>
  <c r="IDK42" i="48"/>
  <c r="IDJ42" i="48"/>
  <c r="IDI42" i="48"/>
  <c r="IDH42" i="48"/>
  <c r="IDG42" i="48"/>
  <c r="IDF42" i="48"/>
  <c r="IDE42" i="48"/>
  <c r="IDD42" i="48"/>
  <c r="IDC42" i="48"/>
  <c r="IDB42" i="48"/>
  <c r="IDA42" i="48"/>
  <c r="ICZ42" i="48"/>
  <c r="ICY42" i="48"/>
  <c r="ICX42" i="48"/>
  <c r="ICW42" i="48"/>
  <c r="ICV42" i="48"/>
  <c r="ICU42" i="48"/>
  <c r="ICT42" i="48"/>
  <c r="ICS42" i="48"/>
  <c r="ICR42" i="48"/>
  <c r="ICQ42" i="48"/>
  <c r="ICP42" i="48"/>
  <c r="ICO42" i="48"/>
  <c r="ICN42" i="48"/>
  <c r="ICM42" i="48"/>
  <c r="ICL42" i="48"/>
  <c r="ICK42" i="48"/>
  <c r="ICJ42" i="48"/>
  <c r="ICI42" i="48"/>
  <c r="ICH42" i="48"/>
  <c r="ICG42" i="48"/>
  <c r="ICF42" i="48"/>
  <c r="ICE42" i="48"/>
  <c r="ICD42" i="48"/>
  <c r="ICC42" i="48"/>
  <c r="ICB42" i="48"/>
  <c r="ICA42" i="48"/>
  <c r="IBZ42" i="48"/>
  <c r="IBY42" i="48"/>
  <c r="IBX42" i="48"/>
  <c r="IBW42" i="48"/>
  <c r="IBV42" i="48"/>
  <c r="IBU42" i="48"/>
  <c r="IBT42" i="48"/>
  <c r="IBS42" i="48"/>
  <c r="IBR42" i="48"/>
  <c r="IBQ42" i="48"/>
  <c r="IBP42" i="48"/>
  <c r="IBO42" i="48"/>
  <c r="IBN42" i="48"/>
  <c r="IBM42" i="48"/>
  <c r="IBL42" i="48"/>
  <c r="IBK42" i="48"/>
  <c r="IBJ42" i="48"/>
  <c r="IBI42" i="48"/>
  <c r="IBH42" i="48"/>
  <c r="IBG42" i="48"/>
  <c r="IBF42" i="48"/>
  <c r="IBE42" i="48"/>
  <c r="IBD42" i="48"/>
  <c r="IBC42" i="48"/>
  <c r="IBB42" i="48"/>
  <c r="IBA42" i="48"/>
  <c r="IAZ42" i="48"/>
  <c r="IAY42" i="48"/>
  <c r="IAX42" i="48"/>
  <c r="IAW42" i="48"/>
  <c r="IAV42" i="48"/>
  <c r="IAU42" i="48"/>
  <c r="IAT42" i="48"/>
  <c r="IAS42" i="48"/>
  <c r="IAR42" i="48"/>
  <c r="IAQ42" i="48"/>
  <c r="IAP42" i="48"/>
  <c r="IAO42" i="48"/>
  <c r="IAN42" i="48"/>
  <c r="IAM42" i="48"/>
  <c r="IAL42" i="48"/>
  <c r="IAK42" i="48"/>
  <c r="IAJ42" i="48"/>
  <c r="IAI42" i="48"/>
  <c r="IAH42" i="48"/>
  <c r="IAG42" i="48"/>
  <c r="IAF42" i="48"/>
  <c r="IAE42" i="48"/>
  <c r="IAD42" i="48"/>
  <c r="IAC42" i="48"/>
  <c r="IAB42" i="48"/>
  <c r="IAA42" i="48"/>
  <c r="HZZ42" i="48"/>
  <c r="HZY42" i="48"/>
  <c r="HZX42" i="48"/>
  <c r="HZW42" i="48"/>
  <c r="HZV42" i="48"/>
  <c r="HZU42" i="48"/>
  <c r="HZT42" i="48"/>
  <c r="HZS42" i="48"/>
  <c r="HZR42" i="48"/>
  <c r="HZQ42" i="48"/>
  <c r="HZP42" i="48"/>
  <c r="HZO42" i="48"/>
  <c r="HZN42" i="48"/>
  <c r="HZM42" i="48"/>
  <c r="HZL42" i="48"/>
  <c r="HZK42" i="48"/>
  <c r="HZJ42" i="48"/>
  <c r="HZI42" i="48"/>
  <c r="HZH42" i="48"/>
  <c r="HZG42" i="48"/>
  <c r="HZF42" i="48"/>
  <c r="HZE42" i="48"/>
  <c r="HZD42" i="48"/>
  <c r="HZC42" i="48"/>
  <c r="HZB42" i="48"/>
  <c r="HZA42" i="48"/>
  <c r="HYZ42" i="48"/>
  <c r="HYY42" i="48"/>
  <c r="HYX42" i="48"/>
  <c r="HYW42" i="48"/>
  <c r="HYV42" i="48"/>
  <c r="HYU42" i="48"/>
  <c r="HYT42" i="48"/>
  <c r="HYS42" i="48"/>
  <c r="HYR42" i="48"/>
  <c r="HYQ42" i="48"/>
  <c r="HYP42" i="48"/>
  <c r="HYO42" i="48"/>
  <c r="HYN42" i="48"/>
  <c r="HYM42" i="48"/>
  <c r="HYL42" i="48"/>
  <c r="HYK42" i="48"/>
  <c r="HYJ42" i="48"/>
  <c r="HYI42" i="48"/>
  <c r="HYH42" i="48"/>
  <c r="HYG42" i="48"/>
  <c r="HYF42" i="48"/>
  <c r="HYE42" i="48"/>
  <c r="HYD42" i="48"/>
  <c r="HYC42" i="48"/>
  <c r="HYB42" i="48"/>
  <c r="HYA42" i="48"/>
  <c r="HXZ42" i="48"/>
  <c r="HXY42" i="48"/>
  <c r="HXX42" i="48"/>
  <c r="HXW42" i="48"/>
  <c r="HXV42" i="48"/>
  <c r="HXU42" i="48"/>
  <c r="HXT42" i="48"/>
  <c r="HXS42" i="48"/>
  <c r="HXR42" i="48"/>
  <c r="HXQ42" i="48"/>
  <c r="HXP42" i="48"/>
  <c r="HXO42" i="48"/>
  <c r="HXN42" i="48"/>
  <c r="HXM42" i="48"/>
  <c r="HXL42" i="48"/>
  <c r="HXK42" i="48"/>
  <c r="HXJ42" i="48"/>
  <c r="HXI42" i="48"/>
  <c r="HXH42" i="48"/>
  <c r="HXG42" i="48"/>
  <c r="HXF42" i="48"/>
  <c r="HXE42" i="48"/>
  <c r="HXD42" i="48"/>
  <c r="HXC42" i="48"/>
  <c r="HXB42" i="48"/>
  <c r="HXA42" i="48"/>
  <c r="HWZ42" i="48"/>
  <c r="HWY42" i="48"/>
  <c r="HWX42" i="48"/>
  <c r="HWW42" i="48"/>
  <c r="HWV42" i="48"/>
  <c r="HWU42" i="48"/>
  <c r="HWT42" i="48"/>
  <c r="HWS42" i="48"/>
  <c r="HWR42" i="48"/>
  <c r="HWQ42" i="48"/>
  <c r="HWP42" i="48"/>
  <c r="HWO42" i="48"/>
  <c r="HWN42" i="48"/>
  <c r="HWM42" i="48"/>
  <c r="HWL42" i="48"/>
  <c r="HWK42" i="48"/>
  <c r="HWJ42" i="48"/>
  <c r="HWI42" i="48"/>
  <c r="HWH42" i="48"/>
  <c r="HWG42" i="48"/>
  <c r="HWF42" i="48"/>
  <c r="HWE42" i="48"/>
  <c r="HWD42" i="48"/>
  <c r="HWC42" i="48"/>
  <c r="HWB42" i="48"/>
  <c r="HWA42" i="48"/>
  <c r="HVZ42" i="48"/>
  <c r="HVY42" i="48"/>
  <c r="HVX42" i="48"/>
  <c r="HVW42" i="48"/>
  <c r="HVV42" i="48"/>
  <c r="HVU42" i="48"/>
  <c r="HVT42" i="48"/>
  <c r="HVS42" i="48"/>
  <c r="HVR42" i="48"/>
  <c r="HVQ42" i="48"/>
  <c r="HVP42" i="48"/>
  <c r="HVO42" i="48"/>
  <c r="HVN42" i="48"/>
  <c r="HVM42" i="48"/>
  <c r="HVL42" i="48"/>
  <c r="HVK42" i="48"/>
  <c r="HVJ42" i="48"/>
  <c r="HVI42" i="48"/>
  <c r="HVH42" i="48"/>
  <c r="HVG42" i="48"/>
  <c r="HVF42" i="48"/>
  <c r="HVE42" i="48"/>
  <c r="HVD42" i="48"/>
  <c r="HVC42" i="48"/>
  <c r="HVB42" i="48"/>
  <c r="HVA42" i="48"/>
  <c r="HUZ42" i="48"/>
  <c r="HUY42" i="48"/>
  <c r="HUX42" i="48"/>
  <c r="HUW42" i="48"/>
  <c r="HUV42" i="48"/>
  <c r="HUU42" i="48"/>
  <c r="HUT42" i="48"/>
  <c r="HUS42" i="48"/>
  <c r="HUR42" i="48"/>
  <c r="HUQ42" i="48"/>
  <c r="HUP42" i="48"/>
  <c r="HUO42" i="48"/>
  <c r="HUN42" i="48"/>
  <c r="HUM42" i="48"/>
  <c r="HUL42" i="48"/>
  <c r="HUK42" i="48"/>
  <c r="HUJ42" i="48"/>
  <c r="HUI42" i="48"/>
  <c r="HUH42" i="48"/>
  <c r="HUG42" i="48"/>
  <c r="HUF42" i="48"/>
  <c r="HUE42" i="48"/>
  <c r="HUD42" i="48"/>
  <c r="HUC42" i="48"/>
  <c r="HUB42" i="48"/>
  <c r="HUA42" i="48"/>
  <c r="HTZ42" i="48"/>
  <c r="HTY42" i="48"/>
  <c r="HTX42" i="48"/>
  <c r="HTW42" i="48"/>
  <c r="HTV42" i="48"/>
  <c r="HTU42" i="48"/>
  <c r="HTT42" i="48"/>
  <c r="HTS42" i="48"/>
  <c r="HTR42" i="48"/>
  <c r="HTQ42" i="48"/>
  <c r="HTP42" i="48"/>
  <c r="HTO42" i="48"/>
  <c r="HTN42" i="48"/>
  <c r="HTM42" i="48"/>
  <c r="HTL42" i="48"/>
  <c r="HTK42" i="48"/>
  <c r="HTJ42" i="48"/>
  <c r="HTI42" i="48"/>
  <c r="HTH42" i="48"/>
  <c r="HTG42" i="48"/>
  <c r="HTF42" i="48"/>
  <c r="HTE42" i="48"/>
  <c r="HTD42" i="48"/>
  <c r="HTC42" i="48"/>
  <c r="HTB42" i="48"/>
  <c r="HTA42" i="48"/>
  <c r="HSZ42" i="48"/>
  <c r="HSY42" i="48"/>
  <c r="HSX42" i="48"/>
  <c r="HSW42" i="48"/>
  <c r="HSV42" i="48"/>
  <c r="HSU42" i="48"/>
  <c r="HST42" i="48"/>
  <c r="HSS42" i="48"/>
  <c r="HSR42" i="48"/>
  <c r="HSQ42" i="48"/>
  <c r="HSP42" i="48"/>
  <c r="HSO42" i="48"/>
  <c r="HSN42" i="48"/>
  <c r="HSM42" i="48"/>
  <c r="HSL42" i="48"/>
  <c r="HSK42" i="48"/>
  <c r="HSJ42" i="48"/>
  <c r="HSI42" i="48"/>
  <c r="HSH42" i="48"/>
  <c r="HSG42" i="48"/>
  <c r="HSF42" i="48"/>
  <c r="HSE42" i="48"/>
  <c r="HSD42" i="48"/>
  <c r="HSC42" i="48"/>
  <c r="HSB42" i="48"/>
  <c r="HSA42" i="48"/>
  <c r="HRZ42" i="48"/>
  <c r="HRY42" i="48"/>
  <c r="HRX42" i="48"/>
  <c r="HRW42" i="48"/>
  <c r="HRV42" i="48"/>
  <c r="HRU42" i="48"/>
  <c r="HRT42" i="48"/>
  <c r="HRS42" i="48"/>
  <c r="HRR42" i="48"/>
  <c r="HRQ42" i="48"/>
  <c r="HRP42" i="48"/>
  <c r="HRO42" i="48"/>
  <c r="HRN42" i="48"/>
  <c r="HRM42" i="48"/>
  <c r="HRL42" i="48"/>
  <c r="HRK42" i="48"/>
  <c r="HRJ42" i="48"/>
  <c r="HRI42" i="48"/>
  <c r="HRH42" i="48"/>
  <c r="HRG42" i="48"/>
  <c r="HRF42" i="48"/>
  <c r="HRE42" i="48"/>
  <c r="HRD42" i="48"/>
  <c r="HRC42" i="48"/>
  <c r="HRB42" i="48"/>
  <c r="HRA42" i="48"/>
  <c r="HQZ42" i="48"/>
  <c r="HQY42" i="48"/>
  <c r="HQX42" i="48"/>
  <c r="HQW42" i="48"/>
  <c r="HQV42" i="48"/>
  <c r="HQU42" i="48"/>
  <c r="HQT42" i="48"/>
  <c r="HQS42" i="48"/>
  <c r="HQR42" i="48"/>
  <c r="HQQ42" i="48"/>
  <c r="HQP42" i="48"/>
  <c r="HQO42" i="48"/>
  <c r="HQN42" i="48"/>
  <c r="HQM42" i="48"/>
  <c r="HQL42" i="48"/>
  <c r="HQK42" i="48"/>
  <c r="HQJ42" i="48"/>
  <c r="HQI42" i="48"/>
  <c r="HQH42" i="48"/>
  <c r="HQG42" i="48"/>
  <c r="HQF42" i="48"/>
  <c r="HQE42" i="48"/>
  <c r="HQD42" i="48"/>
  <c r="HQC42" i="48"/>
  <c r="HQB42" i="48"/>
  <c r="HQA42" i="48"/>
  <c r="HPZ42" i="48"/>
  <c r="HPY42" i="48"/>
  <c r="HPX42" i="48"/>
  <c r="HPW42" i="48"/>
  <c r="HPV42" i="48"/>
  <c r="HPU42" i="48"/>
  <c r="HPT42" i="48"/>
  <c r="HPS42" i="48"/>
  <c r="HPR42" i="48"/>
  <c r="HPQ42" i="48"/>
  <c r="HPP42" i="48"/>
  <c r="HPO42" i="48"/>
  <c r="HPN42" i="48"/>
  <c r="HPM42" i="48"/>
  <c r="HPL42" i="48"/>
  <c r="HPK42" i="48"/>
  <c r="HPJ42" i="48"/>
  <c r="HPI42" i="48"/>
  <c r="HPH42" i="48"/>
  <c r="HPG42" i="48"/>
  <c r="HPF42" i="48"/>
  <c r="HPE42" i="48"/>
  <c r="HPD42" i="48"/>
  <c r="HPC42" i="48"/>
  <c r="HPB42" i="48"/>
  <c r="HPA42" i="48"/>
  <c r="HOZ42" i="48"/>
  <c r="HOY42" i="48"/>
  <c r="HOX42" i="48"/>
  <c r="HOW42" i="48"/>
  <c r="HOV42" i="48"/>
  <c r="HOU42" i="48"/>
  <c r="HOT42" i="48"/>
  <c r="HOS42" i="48"/>
  <c r="HOR42" i="48"/>
  <c r="HOQ42" i="48"/>
  <c r="HOP42" i="48"/>
  <c r="HOO42" i="48"/>
  <c r="HON42" i="48"/>
  <c r="HOM42" i="48"/>
  <c r="HOL42" i="48"/>
  <c r="HOK42" i="48"/>
  <c r="HOJ42" i="48"/>
  <c r="HOI42" i="48"/>
  <c r="HOH42" i="48"/>
  <c r="HOG42" i="48"/>
  <c r="HOF42" i="48"/>
  <c r="HOE42" i="48"/>
  <c r="HOD42" i="48"/>
  <c r="HOC42" i="48"/>
  <c r="HOB42" i="48"/>
  <c r="HOA42" i="48"/>
  <c r="HNZ42" i="48"/>
  <c r="HNY42" i="48"/>
  <c r="HNX42" i="48"/>
  <c r="HNW42" i="48"/>
  <c r="HNV42" i="48"/>
  <c r="HNU42" i="48"/>
  <c r="HNT42" i="48"/>
  <c r="HNS42" i="48"/>
  <c r="HNR42" i="48"/>
  <c r="HNQ42" i="48"/>
  <c r="HNP42" i="48"/>
  <c r="HNO42" i="48"/>
  <c r="HNN42" i="48"/>
  <c r="HNM42" i="48"/>
  <c r="HNL42" i="48"/>
  <c r="HNK42" i="48"/>
  <c r="HNJ42" i="48"/>
  <c r="HNI42" i="48"/>
  <c r="HNH42" i="48"/>
  <c r="HNG42" i="48"/>
  <c r="HNF42" i="48"/>
  <c r="HNE42" i="48"/>
  <c r="HND42" i="48"/>
  <c r="HNC42" i="48"/>
  <c r="HNB42" i="48"/>
  <c r="HNA42" i="48"/>
  <c r="HMZ42" i="48"/>
  <c r="HMY42" i="48"/>
  <c r="HMX42" i="48"/>
  <c r="HMW42" i="48"/>
  <c r="HMV42" i="48"/>
  <c r="HMU42" i="48"/>
  <c r="HMT42" i="48"/>
  <c r="HMS42" i="48"/>
  <c r="HMR42" i="48"/>
  <c r="HMQ42" i="48"/>
  <c r="HMP42" i="48"/>
  <c r="HMO42" i="48"/>
  <c r="HMN42" i="48"/>
  <c r="HMM42" i="48"/>
  <c r="HML42" i="48"/>
  <c r="HMK42" i="48"/>
  <c r="HMJ42" i="48"/>
  <c r="HMI42" i="48"/>
  <c r="HMH42" i="48"/>
  <c r="HMG42" i="48"/>
  <c r="HMF42" i="48"/>
  <c r="HME42" i="48"/>
  <c r="HMD42" i="48"/>
  <c r="HMC42" i="48"/>
  <c r="HMB42" i="48"/>
  <c r="HMA42" i="48"/>
  <c r="HLZ42" i="48"/>
  <c r="HLY42" i="48"/>
  <c r="HLX42" i="48"/>
  <c r="HLW42" i="48"/>
  <c r="HLV42" i="48"/>
  <c r="HLU42" i="48"/>
  <c r="HLT42" i="48"/>
  <c r="HLS42" i="48"/>
  <c r="HLR42" i="48"/>
  <c r="HLQ42" i="48"/>
  <c r="HLP42" i="48"/>
  <c r="HLO42" i="48"/>
  <c r="HLN42" i="48"/>
  <c r="HLM42" i="48"/>
  <c r="HLL42" i="48"/>
  <c r="HLK42" i="48"/>
  <c r="HLJ42" i="48"/>
  <c r="HLI42" i="48"/>
  <c r="HLH42" i="48"/>
  <c r="HLG42" i="48"/>
  <c r="HLF42" i="48"/>
  <c r="HLE42" i="48"/>
  <c r="HLD42" i="48"/>
  <c r="HLC42" i="48"/>
  <c r="HLB42" i="48"/>
  <c r="HLA42" i="48"/>
  <c r="HKZ42" i="48"/>
  <c r="HKY42" i="48"/>
  <c r="HKX42" i="48"/>
  <c r="HKW42" i="48"/>
  <c r="HKV42" i="48"/>
  <c r="HKU42" i="48"/>
  <c r="HKT42" i="48"/>
  <c r="HKS42" i="48"/>
  <c r="HKR42" i="48"/>
  <c r="HKQ42" i="48"/>
  <c r="HKP42" i="48"/>
  <c r="HKO42" i="48"/>
  <c r="HKN42" i="48"/>
  <c r="HKM42" i="48"/>
  <c r="HKL42" i="48"/>
  <c r="HKK42" i="48"/>
  <c r="HKJ42" i="48"/>
  <c r="HKI42" i="48"/>
  <c r="HKH42" i="48"/>
  <c r="HKG42" i="48"/>
  <c r="HKF42" i="48"/>
  <c r="HKE42" i="48"/>
  <c r="HKD42" i="48"/>
  <c r="HKC42" i="48"/>
  <c r="HKB42" i="48"/>
  <c r="HKA42" i="48"/>
  <c r="HJZ42" i="48"/>
  <c r="HJY42" i="48"/>
  <c r="HJX42" i="48"/>
  <c r="HJW42" i="48"/>
  <c r="HJV42" i="48"/>
  <c r="HJU42" i="48"/>
  <c r="HJT42" i="48"/>
  <c r="HJS42" i="48"/>
  <c r="HJR42" i="48"/>
  <c r="HJQ42" i="48"/>
  <c r="HJP42" i="48"/>
  <c r="HJO42" i="48"/>
  <c r="HJN42" i="48"/>
  <c r="HJM42" i="48"/>
  <c r="HJL42" i="48"/>
  <c r="HJK42" i="48"/>
  <c r="HJJ42" i="48"/>
  <c r="HJI42" i="48"/>
  <c r="HJH42" i="48"/>
  <c r="HJG42" i="48"/>
  <c r="HJF42" i="48"/>
  <c r="HJE42" i="48"/>
  <c r="HJD42" i="48"/>
  <c r="HJC42" i="48"/>
  <c r="HJB42" i="48"/>
  <c r="HJA42" i="48"/>
  <c r="HIZ42" i="48"/>
  <c r="HIY42" i="48"/>
  <c r="HIX42" i="48"/>
  <c r="HIW42" i="48"/>
  <c r="HIV42" i="48"/>
  <c r="HIU42" i="48"/>
  <c r="HIT42" i="48"/>
  <c r="HIS42" i="48"/>
  <c r="HIR42" i="48"/>
  <c r="HIQ42" i="48"/>
  <c r="HIP42" i="48"/>
  <c r="HIO42" i="48"/>
  <c r="HIN42" i="48"/>
  <c r="HIM42" i="48"/>
  <c r="HIL42" i="48"/>
  <c r="HIK42" i="48"/>
  <c r="HIJ42" i="48"/>
  <c r="HII42" i="48"/>
  <c r="HIH42" i="48"/>
  <c r="HIG42" i="48"/>
  <c r="HIF42" i="48"/>
  <c r="HIE42" i="48"/>
  <c r="HID42" i="48"/>
  <c r="HIC42" i="48"/>
  <c r="HIB42" i="48"/>
  <c r="HIA42" i="48"/>
  <c r="HHZ42" i="48"/>
  <c r="HHY42" i="48"/>
  <c r="HHX42" i="48"/>
  <c r="HHW42" i="48"/>
  <c r="HHV42" i="48"/>
  <c r="HHU42" i="48"/>
  <c r="HHT42" i="48"/>
  <c r="HHS42" i="48"/>
  <c r="HHR42" i="48"/>
  <c r="HHQ42" i="48"/>
  <c r="HHP42" i="48"/>
  <c r="HHO42" i="48"/>
  <c r="HHN42" i="48"/>
  <c r="HHM42" i="48"/>
  <c r="HHL42" i="48"/>
  <c r="HHK42" i="48"/>
  <c r="HHJ42" i="48"/>
  <c r="HHI42" i="48"/>
  <c r="HHH42" i="48"/>
  <c r="HHG42" i="48"/>
  <c r="HHF42" i="48"/>
  <c r="HHE42" i="48"/>
  <c r="HHD42" i="48"/>
  <c r="HHC42" i="48"/>
  <c r="HHB42" i="48"/>
  <c r="HHA42" i="48"/>
  <c r="HGZ42" i="48"/>
  <c r="HGY42" i="48"/>
  <c r="HGX42" i="48"/>
  <c r="HGW42" i="48"/>
  <c r="HGV42" i="48"/>
  <c r="HGU42" i="48"/>
  <c r="HGT42" i="48"/>
  <c r="HGS42" i="48"/>
  <c r="HGR42" i="48"/>
  <c r="HGQ42" i="48"/>
  <c r="HGP42" i="48"/>
  <c r="HGO42" i="48"/>
  <c r="HGN42" i="48"/>
  <c r="HGM42" i="48"/>
  <c r="HGL42" i="48"/>
  <c r="HGK42" i="48"/>
  <c r="HGJ42" i="48"/>
  <c r="HGI42" i="48"/>
  <c r="HGH42" i="48"/>
  <c r="HGG42" i="48"/>
  <c r="HGF42" i="48"/>
  <c r="HGE42" i="48"/>
  <c r="HGD42" i="48"/>
  <c r="HGC42" i="48"/>
  <c r="HGB42" i="48"/>
  <c r="HGA42" i="48"/>
  <c r="HFZ42" i="48"/>
  <c r="HFY42" i="48"/>
  <c r="HFX42" i="48"/>
  <c r="HFW42" i="48"/>
  <c r="HFV42" i="48"/>
  <c r="HFU42" i="48"/>
  <c r="HFT42" i="48"/>
  <c r="HFS42" i="48"/>
  <c r="HFR42" i="48"/>
  <c r="HFQ42" i="48"/>
  <c r="HFP42" i="48"/>
  <c r="HFO42" i="48"/>
  <c r="HFN42" i="48"/>
  <c r="HFM42" i="48"/>
  <c r="HFL42" i="48"/>
  <c r="HFK42" i="48"/>
  <c r="HFJ42" i="48"/>
  <c r="HFI42" i="48"/>
  <c r="HFH42" i="48"/>
  <c r="HFG42" i="48"/>
  <c r="HFF42" i="48"/>
  <c r="HFE42" i="48"/>
  <c r="HFD42" i="48"/>
  <c r="HFC42" i="48"/>
  <c r="HFB42" i="48"/>
  <c r="HFA42" i="48"/>
  <c r="HEZ42" i="48"/>
  <c r="HEY42" i="48"/>
  <c r="HEX42" i="48"/>
  <c r="HEW42" i="48"/>
  <c r="HEV42" i="48"/>
  <c r="HEU42" i="48"/>
  <c r="HET42" i="48"/>
  <c r="HES42" i="48"/>
  <c r="HER42" i="48"/>
  <c r="HEQ42" i="48"/>
  <c r="HEP42" i="48"/>
  <c r="HEO42" i="48"/>
  <c r="HEN42" i="48"/>
  <c r="HEM42" i="48"/>
  <c r="HEL42" i="48"/>
  <c r="HEK42" i="48"/>
  <c r="HEJ42" i="48"/>
  <c r="HEI42" i="48"/>
  <c r="HEH42" i="48"/>
  <c r="HEG42" i="48"/>
  <c r="HEF42" i="48"/>
  <c r="HEE42" i="48"/>
  <c r="HED42" i="48"/>
  <c r="HEC42" i="48"/>
  <c r="HEB42" i="48"/>
  <c r="HEA42" i="48"/>
  <c r="HDZ42" i="48"/>
  <c r="HDY42" i="48"/>
  <c r="HDX42" i="48"/>
  <c r="HDW42" i="48"/>
  <c r="HDV42" i="48"/>
  <c r="HDU42" i="48"/>
  <c r="HDT42" i="48"/>
  <c r="HDS42" i="48"/>
  <c r="HDR42" i="48"/>
  <c r="HDQ42" i="48"/>
  <c r="HDP42" i="48"/>
  <c r="HDO42" i="48"/>
  <c r="HDN42" i="48"/>
  <c r="HDM42" i="48"/>
  <c r="HDL42" i="48"/>
  <c r="HDK42" i="48"/>
  <c r="HDJ42" i="48"/>
  <c r="HDI42" i="48"/>
  <c r="HDH42" i="48"/>
  <c r="HDG42" i="48"/>
  <c r="HDF42" i="48"/>
  <c r="HDE42" i="48"/>
  <c r="HDD42" i="48"/>
  <c r="HDC42" i="48"/>
  <c r="HDB42" i="48"/>
  <c r="HDA42" i="48"/>
  <c r="HCZ42" i="48"/>
  <c r="HCY42" i="48"/>
  <c r="HCX42" i="48"/>
  <c r="HCW42" i="48"/>
  <c r="HCV42" i="48"/>
  <c r="HCU42" i="48"/>
  <c r="HCT42" i="48"/>
  <c r="HCS42" i="48"/>
  <c r="HCR42" i="48"/>
  <c r="HCQ42" i="48"/>
  <c r="HCP42" i="48"/>
  <c r="HCO42" i="48"/>
  <c r="HCN42" i="48"/>
  <c r="HCM42" i="48"/>
  <c r="HCL42" i="48"/>
  <c r="HCK42" i="48"/>
  <c r="HCJ42" i="48"/>
  <c r="HCI42" i="48"/>
  <c r="HCH42" i="48"/>
  <c r="HCG42" i="48"/>
  <c r="HCF42" i="48"/>
  <c r="HCE42" i="48"/>
  <c r="HCD42" i="48"/>
  <c r="HCC42" i="48"/>
  <c r="HCB42" i="48"/>
  <c r="HCA42" i="48"/>
  <c r="HBZ42" i="48"/>
  <c r="HBY42" i="48"/>
  <c r="HBX42" i="48"/>
  <c r="HBW42" i="48"/>
  <c r="HBV42" i="48"/>
  <c r="HBU42" i="48"/>
  <c r="HBT42" i="48"/>
  <c r="HBS42" i="48"/>
  <c r="HBR42" i="48"/>
  <c r="HBQ42" i="48"/>
  <c r="HBP42" i="48"/>
  <c r="HBO42" i="48"/>
  <c r="HBN42" i="48"/>
  <c r="HBM42" i="48"/>
  <c r="HBL42" i="48"/>
  <c r="HBK42" i="48"/>
  <c r="HBJ42" i="48"/>
  <c r="HBI42" i="48"/>
  <c r="HBH42" i="48"/>
  <c r="HBG42" i="48"/>
  <c r="HBF42" i="48"/>
  <c r="HBE42" i="48"/>
  <c r="HBD42" i="48"/>
  <c r="HBC42" i="48"/>
  <c r="HBB42" i="48"/>
  <c r="HBA42" i="48"/>
  <c r="HAZ42" i="48"/>
  <c r="HAY42" i="48"/>
  <c r="HAX42" i="48"/>
  <c r="HAW42" i="48"/>
  <c r="HAV42" i="48"/>
  <c r="HAU42" i="48"/>
  <c r="HAT42" i="48"/>
  <c r="HAS42" i="48"/>
  <c r="HAR42" i="48"/>
  <c r="HAQ42" i="48"/>
  <c r="HAP42" i="48"/>
  <c r="HAO42" i="48"/>
  <c r="HAN42" i="48"/>
  <c r="HAM42" i="48"/>
  <c r="HAL42" i="48"/>
  <c r="HAK42" i="48"/>
  <c r="HAJ42" i="48"/>
  <c r="HAI42" i="48"/>
  <c r="HAH42" i="48"/>
  <c r="HAG42" i="48"/>
  <c r="HAF42" i="48"/>
  <c r="HAE42" i="48"/>
  <c r="HAD42" i="48"/>
  <c r="HAC42" i="48"/>
  <c r="HAB42" i="48"/>
  <c r="HAA42" i="48"/>
  <c r="GZZ42" i="48"/>
  <c r="GZY42" i="48"/>
  <c r="GZX42" i="48"/>
  <c r="GZW42" i="48"/>
  <c r="GZV42" i="48"/>
  <c r="GZU42" i="48"/>
  <c r="GZT42" i="48"/>
  <c r="GZS42" i="48"/>
  <c r="GZR42" i="48"/>
  <c r="GZQ42" i="48"/>
  <c r="GZP42" i="48"/>
  <c r="GZO42" i="48"/>
  <c r="GZN42" i="48"/>
  <c r="GZM42" i="48"/>
  <c r="GZL42" i="48"/>
  <c r="GZK42" i="48"/>
  <c r="GZJ42" i="48"/>
  <c r="GZI42" i="48"/>
  <c r="GZH42" i="48"/>
  <c r="GZG42" i="48"/>
  <c r="GZF42" i="48"/>
  <c r="GZE42" i="48"/>
  <c r="GZD42" i="48"/>
  <c r="GZC42" i="48"/>
  <c r="GZB42" i="48"/>
  <c r="GZA42" i="48"/>
  <c r="GYZ42" i="48"/>
  <c r="GYY42" i="48"/>
  <c r="GYX42" i="48"/>
  <c r="GYW42" i="48"/>
  <c r="GYV42" i="48"/>
  <c r="GYU42" i="48"/>
  <c r="GYT42" i="48"/>
  <c r="GYS42" i="48"/>
  <c r="GYR42" i="48"/>
  <c r="GYQ42" i="48"/>
  <c r="GYP42" i="48"/>
  <c r="GYO42" i="48"/>
  <c r="GYN42" i="48"/>
  <c r="GYM42" i="48"/>
  <c r="GYL42" i="48"/>
  <c r="GYK42" i="48"/>
  <c r="GYJ42" i="48"/>
  <c r="GYI42" i="48"/>
  <c r="GYH42" i="48"/>
  <c r="GYG42" i="48"/>
  <c r="GYF42" i="48"/>
  <c r="GYE42" i="48"/>
  <c r="GYD42" i="48"/>
  <c r="GYC42" i="48"/>
  <c r="GYB42" i="48"/>
  <c r="GYA42" i="48"/>
  <c r="GXZ42" i="48"/>
  <c r="GXY42" i="48"/>
  <c r="GXX42" i="48"/>
  <c r="GXW42" i="48"/>
  <c r="GXV42" i="48"/>
  <c r="GXU42" i="48"/>
  <c r="GXT42" i="48"/>
  <c r="GXS42" i="48"/>
  <c r="GXR42" i="48"/>
  <c r="GXQ42" i="48"/>
  <c r="GXP42" i="48"/>
  <c r="GXO42" i="48"/>
  <c r="GXN42" i="48"/>
  <c r="GXM42" i="48"/>
  <c r="GXL42" i="48"/>
  <c r="GXK42" i="48"/>
  <c r="GXJ42" i="48"/>
  <c r="GXI42" i="48"/>
  <c r="GXH42" i="48"/>
  <c r="GXG42" i="48"/>
  <c r="GXF42" i="48"/>
  <c r="GXE42" i="48"/>
  <c r="GXD42" i="48"/>
  <c r="GXC42" i="48"/>
  <c r="GXB42" i="48"/>
  <c r="GXA42" i="48"/>
  <c r="GWZ42" i="48"/>
  <c r="GWY42" i="48"/>
  <c r="GWX42" i="48"/>
  <c r="GWW42" i="48"/>
  <c r="GWV42" i="48"/>
  <c r="GWU42" i="48"/>
  <c r="GWT42" i="48"/>
  <c r="GWS42" i="48"/>
  <c r="GWR42" i="48"/>
  <c r="GWQ42" i="48"/>
  <c r="GWP42" i="48"/>
  <c r="GWO42" i="48"/>
  <c r="GWN42" i="48"/>
  <c r="GWM42" i="48"/>
  <c r="GWL42" i="48"/>
  <c r="GWK42" i="48"/>
  <c r="GWJ42" i="48"/>
  <c r="GWI42" i="48"/>
  <c r="GWH42" i="48"/>
  <c r="GWG42" i="48"/>
  <c r="GWF42" i="48"/>
  <c r="GWE42" i="48"/>
  <c r="GWD42" i="48"/>
  <c r="GWC42" i="48"/>
  <c r="GWB42" i="48"/>
  <c r="GWA42" i="48"/>
  <c r="GVZ42" i="48"/>
  <c r="GVY42" i="48"/>
  <c r="GVX42" i="48"/>
  <c r="GVW42" i="48"/>
  <c r="GVV42" i="48"/>
  <c r="GVU42" i="48"/>
  <c r="GVT42" i="48"/>
  <c r="GVS42" i="48"/>
  <c r="GVR42" i="48"/>
  <c r="GVQ42" i="48"/>
  <c r="GVP42" i="48"/>
  <c r="GVO42" i="48"/>
  <c r="GVN42" i="48"/>
  <c r="GVM42" i="48"/>
  <c r="GVL42" i="48"/>
  <c r="GVK42" i="48"/>
  <c r="GVJ42" i="48"/>
  <c r="GVI42" i="48"/>
  <c r="GVH42" i="48"/>
  <c r="GVG42" i="48"/>
  <c r="GVF42" i="48"/>
  <c r="GVE42" i="48"/>
  <c r="GVD42" i="48"/>
  <c r="GVC42" i="48"/>
  <c r="GVB42" i="48"/>
  <c r="GVA42" i="48"/>
  <c r="GUZ42" i="48"/>
  <c r="GUY42" i="48"/>
  <c r="GUX42" i="48"/>
  <c r="GUW42" i="48"/>
  <c r="GUV42" i="48"/>
  <c r="GUU42" i="48"/>
  <c r="GUT42" i="48"/>
  <c r="GUS42" i="48"/>
  <c r="GUR42" i="48"/>
  <c r="GUQ42" i="48"/>
  <c r="GUP42" i="48"/>
  <c r="GUO42" i="48"/>
  <c r="GUN42" i="48"/>
  <c r="GUM42" i="48"/>
  <c r="GUL42" i="48"/>
  <c r="GUK42" i="48"/>
  <c r="GUJ42" i="48"/>
  <c r="GUI42" i="48"/>
  <c r="GUH42" i="48"/>
  <c r="GUG42" i="48"/>
  <c r="GUF42" i="48"/>
  <c r="GUE42" i="48"/>
  <c r="GUD42" i="48"/>
  <c r="GUC42" i="48"/>
  <c r="GUB42" i="48"/>
  <c r="GUA42" i="48"/>
  <c r="GTZ42" i="48"/>
  <c r="GTY42" i="48"/>
  <c r="GTX42" i="48"/>
  <c r="GTW42" i="48"/>
  <c r="GTV42" i="48"/>
  <c r="GTU42" i="48"/>
  <c r="GTT42" i="48"/>
  <c r="GTS42" i="48"/>
  <c r="GTR42" i="48"/>
  <c r="GTQ42" i="48"/>
  <c r="GTP42" i="48"/>
  <c r="GTO42" i="48"/>
  <c r="GTN42" i="48"/>
  <c r="GTM42" i="48"/>
  <c r="GTL42" i="48"/>
  <c r="GTK42" i="48"/>
  <c r="GTJ42" i="48"/>
  <c r="GTI42" i="48"/>
  <c r="GTH42" i="48"/>
  <c r="GTG42" i="48"/>
  <c r="GTF42" i="48"/>
  <c r="GTE42" i="48"/>
  <c r="GTD42" i="48"/>
  <c r="GTC42" i="48"/>
  <c r="GTB42" i="48"/>
  <c r="GTA42" i="48"/>
  <c r="GSZ42" i="48"/>
  <c r="GSY42" i="48"/>
  <c r="GSX42" i="48"/>
  <c r="GSW42" i="48"/>
  <c r="GSV42" i="48"/>
  <c r="GSU42" i="48"/>
  <c r="GST42" i="48"/>
  <c r="GSS42" i="48"/>
  <c r="GSR42" i="48"/>
  <c r="GSQ42" i="48"/>
  <c r="GSP42" i="48"/>
  <c r="GSO42" i="48"/>
  <c r="GSN42" i="48"/>
  <c r="GSM42" i="48"/>
  <c r="GSL42" i="48"/>
  <c r="GSK42" i="48"/>
  <c r="GSJ42" i="48"/>
  <c r="GSI42" i="48"/>
  <c r="GSH42" i="48"/>
  <c r="GSG42" i="48"/>
  <c r="GSF42" i="48"/>
  <c r="GSE42" i="48"/>
  <c r="GSD42" i="48"/>
  <c r="GSC42" i="48"/>
  <c r="GSB42" i="48"/>
  <c r="GSA42" i="48"/>
  <c r="GRZ42" i="48"/>
  <c r="GRY42" i="48"/>
  <c r="GRX42" i="48"/>
  <c r="GRW42" i="48"/>
  <c r="GRV42" i="48"/>
  <c r="GRU42" i="48"/>
  <c r="GRT42" i="48"/>
  <c r="GRS42" i="48"/>
  <c r="GRR42" i="48"/>
  <c r="GRQ42" i="48"/>
  <c r="GRP42" i="48"/>
  <c r="GRO42" i="48"/>
  <c r="GRN42" i="48"/>
  <c r="GRM42" i="48"/>
  <c r="GRL42" i="48"/>
  <c r="GRK42" i="48"/>
  <c r="GRJ42" i="48"/>
  <c r="GRI42" i="48"/>
  <c r="GRH42" i="48"/>
  <c r="GRG42" i="48"/>
  <c r="GRF42" i="48"/>
  <c r="GRE42" i="48"/>
  <c r="GRD42" i="48"/>
  <c r="GRC42" i="48"/>
  <c r="GRB42" i="48"/>
  <c r="GRA42" i="48"/>
  <c r="GQZ42" i="48"/>
  <c r="GQY42" i="48"/>
  <c r="GQX42" i="48"/>
  <c r="GQW42" i="48"/>
  <c r="GQV42" i="48"/>
  <c r="GQU42" i="48"/>
  <c r="GQT42" i="48"/>
  <c r="GQS42" i="48"/>
  <c r="GQR42" i="48"/>
  <c r="GQQ42" i="48"/>
  <c r="GQP42" i="48"/>
  <c r="GQO42" i="48"/>
  <c r="GQN42" i="48"/>
  <c r="GQM42" i="48"/>
  <c r="GQL42" i="48"/>
  <c r="GQK42" i="48"/>
  <c r="GQJ42" i="48"/>
  <c r="GQI42" i="48"/>
  <c r="GQH42" i="48"/>
  <c r="GQG42" i="48"/>
  <c r="GQF42" i="48"/>
  <c r="GQE42" i="48"/>
  <c r="GQD42" i="48"/>
  <c r="GQC42" i="48"/>
  <c r="GQB42" i="48"/>
  <c r="GQA42" i="48"/>
  <c r="GPZ42" i="48"/>
  <c r="GPY42" i="48"/>
  <c r="GPX42" i="48"/>
  <c r="GPW42" i="48"/>
  <c r="GPV42" i="48"/>
  <c r="GPU42" i="48"/>
  <c r="GPT42" i="48"/>
  <c r="GPS42" i="48"/>
  <c r="GPR42" i="48"/>
  <c r="GPQ42" i="48"/>
  <c r="GPP42" i="48"/>
  <c r="GPO42" i="48"/>
  <c r="GPN42" i="48"/>
  <c r="GPM42" i="48"/>
  <c r="GPL42" i="48"/>
  <c r="GPK42" i="48"/>
  <c r="GPJ42" i="48"/>
  <c r="GPI42" i="48"/>
  <c r="GPH42" i="48"/>
  <c r="GPG42" i="48"/>
  <c r="GPF42" i="48"/>
  <c r="GPE42" i="48"/>
  <c r="GPD42" i="48"/>
  <c r="GPC42" i="48"/>
  <c r="GPB42" i="48"/>
  <c r="GPA42" i="48"/>
  <c r="GOZ42" i="48"/>
  <c r="GOY42" i="48"/>
  <c r="GOX42" i="48"/>
  <c r="GOW42" i="48"/>
  <c r="GOV42" i="48"/>
  <c r="GOU42" i="48"/>
  <c r="GOT42" i="48"/>
  <c r="GOS42" i="48"/>
  <c r="GOR42" i="48"/>
  <c r="GOQ42" i="48"/>
  <c r="GOP42" i="48"/>
  <c r="GOO42" i="48"/>
  <c r="GON42" i="48"/>
  <c r="GOM42" i="48"/>
  <c r="GOL42" i="48"/>
  <c r="GOK42" i="48"/>
  <c r="GOJ42" i="48"/>
  <c r="GOI42" i="48"/>
  <c r="GOH42" i="48"/>
  <c r="GOG42" i="48"/>
  <c r="GOF42" i="48"/>
  <c r="GOE42" i="48"/>
  <c r="GOD42" i="48"/>
  <c r="GOC42" i="48"/>
  <c r="GOB42" i="48"/>
  <c r="GOA42" i="48"/>
  <c r="GNZ42" i="48"/>
  <c r="GNY42" i="48"/>
  <c r="GNX42" i="48"/>
  <c r="GNW42" i="48"/>
  <c r="GNV42" i="48"/>
  <c r="GNU42" i="48"/>
  <c r="GNT42" i="48"/>
  <c r="GNS42" i="48"/>
  <c r="GNR42" i="48"/>
  <c r="GNQ42" i="48"/>
  <c r="GNP42" i="48"/>
  <c r="GNO42" i="48"/>
  <c r="GNN42" i="48"/>
  <c r="GNM42" i="48"/>
  <c r="GNL42" i="48"/>
  <c r="GNK42" i="48"/>
  <c r="GNJ42" i="48"/>
  <c r="GNI42" i="48"/>
  <c r="GNH42" i="48"/>
  <c r="GNG42" i="48"/>
  <c r="GNF42" i="48"/>
  <c r="GNE42" i="48"/>
  <c r="GND42" i="48"/>
  <c r="GNC42" i="48"/>
  <c r="GNB42" i="48"/>
  <c r="GNA42" i="48"/>
  <c r="GMZ42" i="48"/>
  <c r="GMY42" i="48"/>
  <c r="GMX42" i="48"/>
  <c r="GMW42" i="48"/>
  <c r="GMV42" i="48"/>
  <c r="GMU42" i="48"/>
  <c r="GMT42" i="48"/>
  <c r="GMS42" i="48"/>
  <c r="GMR42" i="48"/>
  <c r="GMQ42" i="48"/>
  <c r="GMP42" i="48"/>
  <c r="GMO42" i="48"/>
  <c r="GMN42" i="48"/>
  <c r="GMM42" i="48"/>
  <c r="GML42" i="48"/>
  <c r="GMK42" i="48"/>
  <c r="GMJ42" i="48"/>
  <c r="GMI42" i="48"/>
  <c r="GMH42" i="48"/>
  <c r="GMG42" i="48"/>
  <c r="GMF42" i="48"/>
  <c r="GME42" i="48"/>
  <c r="GMD42" i="48"/>
  <c r="GMC42" i="48"/>
  <c r="GMB42" i="48"/>
  <c r="GMA42" i="48"/>
  <c r="GLZ42" i="48"/>
  <c r="GLY42" i="48"/>
  <c r="GLX42" i="48"/>
  <c r="GLW42" i="48"/>
  <c r="GLV42" i="48"/>
  <c r="GLU42" i="48"/>
  <c r="GLT42" i="48"/>
  <c r="GLS42" i="48"/>
  <c r="GLR42" i="48"/>
  <c r="GLQ42" i="48"/>
  <c r="GLP42" i="48"/>
  <c r="GLO42" i="48"/>
  <c r="GLN42" i="48"/>
  <c r="GLM42" i="48"/>
  <c r="GLL42" i="48"/>
  <c r="GLK42" i="48"/>
  <c r="GLJ42" i="48"/>
  <c r="GLI42" i="48"/>
  <c r="GLH42" i="48"/>
  <c r="GLG42" i="48"/>
  <c r="GLF42" i="48"/>
  <c r="GLE42" i="48"/>
  <c r="GLD42" i="48"/>
  <c r="GLC42" i="48"/>
  <c r="GLB42" i="48"/>
  <c r="GLA42" i="48"/>
  <c r="GKZ42" i="48"/>
  <c r="GKY42" i="48"/>
  <c r="GKX42" i="48"/>
  <c r="GKW42" i="48"/>
  <c r="GKV42" i="48"/>
  <c r="GKU42" i="48"/>
  <c r="GKT42" i="48"/>
  <c r="GKS42" i="48"/>
  <c r="GKR42" i="48"/>
  <c r="GKQ42" i="48"/>
  <c r="GKP42" i="48"/>
  <c r="GKO42" i="48"/>
  <c r="GKN42" i="48"/>
  <c r="GKM42" i="48"/>
  <c r="GKL42" i="48"/>
  <c r="GKK42" i="48"/>
  <c r="GKJ42" i="48"/>
  <c r="GKI42" i="48"/>
  <c r="GKH42" i="48"/>
  <c r="GKG42" i="48"/>
  <c r="GKF42" i="48"/>
  <c r="GKE42" i="48"/>
  <c r="GKD42" i="48"/>
  <c r="GKC42" i="48"/>
  <c r="GKB42" i="48"/>
  <c r="GKA42" i="48"/>
  <c r="GJZ42" i="48"/>
  <c r="GJY42" i="48"/>
  <c r="GJX42" i="48"/>
  <c r="GJW42" i="48"/>
  <c r="GJV42" i="48"/>
  <c r="GJU42" i="48"/>
  <c r="GJT42" i="48"/>
  <c r="GJS42" i="48"/>
  <c r="GJR42" i="48"/>
  <c r="GJQ42" i="48"/>
  <c r="GJP42" i="48"/>
  <c r="GJO42" i="48"/>
  <c r="GJN42" i="48"/>
  <c r="GJM42" i="48"/>
  <c r="GJL42" i="48"/>
  <c r="GJK42" i="48"/>
  <c r="GJJ42" i="48"/>
  <c r="GJI42" i="48"/>
  <c r="GJH42" i="48"/>
  <c r="GJG42" i="48"/>
  <c r="GJF42" i="48"/>
  <c r="GJE42" i="48"/>
  <c r="GJD42" i="48"/>
  <c r="GJC42" i="48"/>
  <c r="GJB42" i="48"/>
  <c r="GJA42" i="48"/>
  <c r="GIZ42" i="48"/>
  <c r="GIY42" i="48"/>
  <c r="GIX42" i="48"/>
  <c r="GIW42" i="48"/>
  <c r="GIV42" i="48"/>
  <c r="GIU42" i="48"/>
  <c r="GIT42" i="48"/>
  <c r="GIS42" i="48"/>
  <c r="GIR42" i="48"/>
  <c r="GIQ42" i="48"/>
  <c r="GIP42" i="48"/>
  <c r="GIO42" i="48"/>
  <c r="GIN42" i="48"/>
  <c r="GIM42" i="48"/>
  <c r="GIL42" i="48"/>
  <c r="GIK42" i="48"/>
  <c r="GIJ42" i="48"/>
  <c r="GII42" i="48"/>
  <c r="GIH42" i="48"/>
  <c r="GIG42" i="48"/>
  <c r="GIF42" i="48"/>
  <c r="GIE42" i="48"/>
  <c r="GID42" i="48"/>
  <c r="GIC42" i="48"/>
  <c r="GIB42" i="48"/>
  <c r="GIA42" i="48"/>
  <c r="GHZ42" i="48"/>
  <c r="GHY42" i="48"/>
  <c r="GHX42" i="48"/>
  <c r="GHW42" i="48"/>
  <c r="GHV42" i="48"/>
  <c r="GHU42" i="48"/>
  <c r="GHT42" i="48"/>
  <c r="GHS42" i="48"/>
  <c r="GHR42" i="48"/>
  <c r="GHQ42" i="48"/>
  <c r="GHP42" i="48"/>
  <c r="GHO42" i="48"/>
  <c r="GHN42" i="48"/>
  <c r="GHM42" i="48"/>
  <c r="GHL42" i="48"/>
  <c r="GHK42" i="48"/>
  <c r="GHJ42" i="48"/>
  <c r="GHI42" i="48"/>
  <c r="GHH42" i="48"/>
  <c r="GHG42" i="48"/>
  <c r="GHF42" i="48"/>
  <c r="GHE42" i="48"/>
  <c r="GHD42" i="48"/>
  <c r="GHC42" i="48"/>
  <c r="GHB42" i="48"/>
  <c r="GHA42" i="48"/>
  <c r="GGZ42" i="48"/>
  <c r="GGY42" i="48"/>
  <c r="GGX42" i="48"/>
  <c r="GGW42" i="48"/>
  <c r="GGV42" i="48"/>
  <c r="GGU42" i="48"/>
  <c r="GGT42" i="48"/>
  <c r="GGS42" i="48"/>
  <c r="GGR42" i="48"/>
  <c r="GGQ42" i="48"/>
  <c r="GGP42" i="48"/>
  <c r="GGO42" i="48"/>
  <c r="GGN42" i="48"/>
  <c r="GGM42" i="48"/>
  <c r="GGL42" i="48"/>
  <c r="GGK42" i="48"/>
  <c r="GGJ42" i="48"/>
  <c r="GGI42" i="48"/>
  <c r="GGH42" i="48"/>
  <c r="GGG42" i="48"/>
  <c r="GGF42" i="48"/>
  <c r="GGE42" i="48"/>
  <c r="GGD42" i="48"/>
  <c r="GGC42" i="48"/>
  <c r="GGB42" i="48"/>
  <c r="GGA42" i="48"/>
  <c r="GFZ42" i="48"/>
  <c r="GFY42" i="48"/>
  <c r="GFX42" i="48"/>
  <c r="GFW42" i="48"/>
  <c r="GFV42" i="48"/>
  <c r="GFU42" i="48"/>
  <c r="GFT42" i="48"/>
  <c r="GFS42" i="48"/>
  <c r="GFR42" i="48"/>
  <c r="GFQ42" i="48"/>
  <c r="GFP42" i="48"/>
  <c r="GFO42" i="48"/>
  <c r="GFN42" i="48"/>
  <c r="GFM42" i="48"/>
  <c r="GFL42" i="48"/>
  <c r="GFK42" i="48"/>
  <c r="GFJ42" i="48"/>
  <c r="GFI42" i="48"/>
  <c r="GFH42" i="48"/>
  <c r="GFG42" i="48"/>
  <c r="GFF42" i="48"/>
  <c r="GFE42" i="48"/>
  <c r="GFD42" i="48"/>
  <c r="GFC42" i="48"/>
  <c r="GFB42" i="48"/>
  <c r="GFA42" i="48"/>
  <c r="GEZ42" i="48"/>
  <c r="GEY42" i="48"/>
  <c r="GEX42" i="48"/>
  <c r="GEW42" i="48"/>
  <c r="GEV42" i="48"/>
  <c r="GEU42" i="48"/>
  <c r="GET42" i="48"/>
  <c r="GES42" i="48"/>
  <c r="GER42" i="48"/>
  <c r="GEQ42" i="48"/>
  <c r="GEP42" i="48"/>
  <c r="GEO42" i="48"/>
  <c r="GEN42" i="48"/>
  <c r="GEM42" i="48"/>
  <c r="GEL42" i="48"/>
  <c r="GEK42" i="48"/>
  <c r="GEJ42" i="48"/>
  <c r="GEI42" i="48"/>
  <c r="GEH42" i="48"/>
  <c r="GEG42" i="48"/>
  <c r="GEF42" i="48"/>
  <c r="GEE42" i="48"/>
  <c r="GED42" i="48"/>
  <c r="GEC42" i="48"/>
  <c r="GEB42" i="48"/>
  <c r="GEA42" i="48"/>
  <c r="GDZ42" i="48"/>
  <c r="GDY42" i="48"/>
  <c r="GDX42" i="48"/>
  <c r="GDW42" i="48"/>
  <c r="GDV42" i="48"/>
  <c r="GDU42" i="48"/>
  <c r="GDT42" i="48"/>
  <c r="GDS42" i="48"/>
  <c r="GDR42" i="48"/>
  <c r="GDQ42" i="48"/>
  <c r="GDP42" i="48"/>
  <c r="GDO42" i="48"/>
  <c r="GDN42" i="48"/>
  <c r="GDM42" i="48"/>
  <c r="GDL42" i="48"/>
  <c r="GDK42" i="48"/>
  <c r="GDJ42" i="48"/>
  <c r="GDI42" i="48"/>
  <c r="GDH42" i="48"/>
  <c r="GDG42" i="48"/>
  <c r="GDF42" i="48"/>
  <c r="GDE42" i="48"/>
  <c r="GDD42" i="48"/>
  <c r="GDC42" i="48"/>
  <c r="GDB42" i="48"/>
  <c r="GDA42" i="48"/>
  <c r="GCZ42" i="48"/>
  <c r="GCY42" i="48"/>
  <c r="GCX42" i="48"/>
  <c r="GCW42" i="48"/>
  <c r="GCV42" i="48"/>
  <c r="GCU42" i="48"/>
  <c r="GCT42" i="48"/>
  <c r="GCS42" i="48"/>
  <c r="GCR42" i="48"/>
  <c r="GCQ42" i="48"/>
  <c r="GCP42" i="48"/>
  <c r="GCO42" i="48"/>
  <c r="GCN42" i="48"/>
  <c r="GCM42" i="48"/>
  <c r="GCL42" i="48"/>
  <c r="GCK42" i="48"/>
  <c r="GCJ42" i="48"/>
  <c r="GCI42" i="48"/>
  <c r="GCH42" i="48"/>
  <c r="GCG42" i="48"/>
  <c r="GCF42" i="48"/>
  <c r="GCE42" i="48"/>
  <c r="GCD42" i="48"/>
  <c r="GCC42" i="48"/>
  <c r="GCB42" i="48"/>
  <c r="GCA42" i="48"/>
  <c r="GBZ42" i="48"/>
  <c r="GBY42" i="48"/>
  <c r="GBX42" i="48"/>
  <c r="GBW42" i="48"/>
  <c r="GBV42" i="48"/>
  <c r="GBU42" i="48"/>
  <c r="GBT42" i="48"/>
  <c r="GBS42" i="48"/>
  <c r="GBR42" i="48"/>
  <c r="GBQ42" i="48"/>
  <c r="GBP42" i="48"/>
  <c r="GBO42" i="48"/>
  <c r="GBN42" i="48"/>
  <c r="GBM42" i="48"/>
  <c r="GBL42" i="48"/>
  <c r="GBK42" i="48"/>
  <c r="GBJ42" i="48"/>
  <c r="GBI42" i="48"/>
  <c r="GBH42" i="48"/>
  <c r="GBG42" i="48"/>
  <c r="GBF42" i="48"/>
  <c r="GBE42" i="48"/>
  <c r="GBD42" i="48"/>
  <c r="GBC42" i="48"/>
  <c r="GBB42" i="48"/>
  <c r="GBA42" i="48"/>
  <c r="GAZ42" i="48"/>
  <c r="GAY42" i="48"/>
  <c r="GAX42" i="48"/>
  <c r="GAW42" i="48"/>
  <c r="GAV42" i="48"/>
  <c r="GAU42" i="48"/>
  <c r="GAT42" i="48"/>
  <c r="GAS42" i="48"/>
  <c r="GAR42" i="48"/>
  <c r="GAQ42" i="48"/>
  <c r="GAP42" i="48"/>
  <c r="GAO42" i="48"/>
  <c r="GAN42" i="48"/>
  <c r="GAM42" i="48"/>
  <c r="GAL42" i="48"/>
  <c r="GAK42" i="48"/>
  <c r="GAJ42" i="48"/>
  <c r="GAI42" i="48"/>
  <c r="GAH42" i="48"/>
  <c r="GAG42" i="48"/>
  <c r="GAF42" i="48"/>
  <c r="GAE42" i="48"/>
  <c r="GAD42" i="48"/>
  <c r="GAC42" i="48"/>
  <c r="GAB42" i="48"/>
  <c r="GAA42" i="48"/>
  <c r="FZZ42" i="48"/>
  <c r="FZY42" i="48"/>
  <c r="FZX42" i="48"/>
  <c r="FZW42" i="48"/>
  <c r="FZV42" i="48"/>
  <c r="FZU42" i="48"/>
  <c r="FZT42" i="48"/>
  <c r="FZS42" i="48"/>
  <c r="FZR42" i="48"/>
  <c r="FZQ42" i="48"/>
  <c r="FZP42" i="48"/>
  <c r="FZO42" i="48"/>
  <c r="FZN42" i="48"/>
  <c r="FZM42" i="48"/>
  <c r="FZL42" i="48"/>
  <c r="FZK42" i="48"/>
  <c r="FZJ42" i="48"/>
  <c r="FZI42" i="48"/>
  <c r="FZH42" i="48"/>
  <c r="FZG42" i="48"/>
  <c r="FZF42" i="48"/>
  <c r="FZE42" i="48"/>
  <c r="FZD42" i="48"/>
  <c r="FZC42" i="48"/>
  <c r="FZB42" i="48"/>
  <c r="FZA42" i="48"/>
  <c r="FYZ42" i="48"/>
  <c r="FYY42" i="48"/>
  <c r="FYX42" i="48"/>
  <c r="FYW42" i="48"/>
  <c r="FYV42" i="48"/>
  <c r="FYU42" i="48"/>
  <c r="FYT42" i="48"/>
  <c r="FYS42" i="48"/>
  <c r="FYR42" i="48"/>
  <c r="FYQ42" i="48"/>
  <c r="FYP42" i="48"/>
  <c r="FYO42" i="48"/>
  <c r="FYN42" i="48"/>
  <c r="FYM42" i="48"/>
  <c r="FYL42" i="48"/>
  <c r="FYK42" i="48"/>
  <c r="FYJ42" i="48"/>
  <c r="FYI42" i="48"/>
  <c r="FYH42" i="48"/>
  <c r="FYG42" i="48"/>
  <c r="FYF42" i="48"/>
  <c r="FYE42" i="48"/>
  <c r="FYD42" i="48"/>
  <c r="FYC42" i="48"/>
  <c r="FYB42" i="48"/>
  <c r="FYA42" i="48"/>
  <c r="FXZ42" i="48"/>
  <c r="FXY42" i="48"/>
  <c r="FXX42" i="48"/>
  <c r="FXW42" i="48"/>
  <c r="FXV42" i="48"/>
  <c r="FXU42" i="48"/>
  <c r="FXT42" i="48"/>
  <c r="FXS42" i="48"/>
  <c r="FXR42" i="48"/>
  <c r="FXQ42" i="48"/>
  <c r="FXP42" i="48"/>
  <c r="FXO42" i="48"/>
  <c r="FXN42" i="48"/>
  <c r="FXM42" i="48"/>
  <c r="FXL42" i="48"/>
  <c r="FXK42" i="48"/>
  <c r="FXJ42" i="48"/>
  <c r="FXI42" i="48"/>
  <c r="FXH42" i="48"/>
  <c r="FXG42" i="48"/>
  <c r="FXF42" i="48"/>
  <c r="FXE42" i="48"/>
  <c r="FXD42" i="48"/>
  <c r="FXC42" i="48"/>
  <c r="FXB42" i="48"/>
  <c r="FXA42" i="48"/>
  <c r="FWZ42" i="48"/>
  <c r="FWY42" i="48"/>
  <c r="FWX42" i="48"/>
  <c r="FWW42" i="48"/>
  <c r="FWV42" i="48"/>
  <c r="FWU42" i="48"/>
  <c r="FWT42" i="48"/>
  <c r="FWS42" i="48"/>
  <c r="FWR42" i="48"/>
  <c r="FWQ42" i="48"/>
  <c r="FWP42" i="48"/>
  <c r="FWO42" i="48"/>
  <c r="FWN42" i="48"/>
  <c r="FWM42" i="48"/>
  <c r="FWL42" i="48"/>
  <c r="FWK42" i="48"/>
  <c r="FWJ42" i="48"/>
  <c r="FWI42" i="48"/>
  <c r="FWH42" i="48"/>
  <c r="FWG42" i="48"/>
  <c r="FWF42" i="48"/>
  <c r="FWE42" i="48"/>
  <c r="FWD42" i="48"/>
  <c r="FWC42" i="48"/>
  <c r="FWB42" i="48"/>
  <c r="FWA42" i="48"/>
  <c r="FVZ42" i="48"/>
  <c r="FVY42" i="48"/>
  <c r="FVX42" i="48"/>
  <c r="FVW42" i="48"/>
  <c r="FVV42" i="48"/>
  <c r="FVU42" i="48"/>
  <c r="FVT42" i="48"/>
  <c r="FVS42" i="48"/>
  <c r="FVR42" i="48"/>
  <c r="FVQ42" i="48"/>
  <c r="FVP42" i="48"/>
  <c r="FVO42" i="48"/>
  <c r="FVN42" i="48"/>
  <c r="FVM42" i="48"/>
  <c r="FVL42" i="48"/>
  <c r="FVK42" i="48"/>
  <c r="FVJ42" i="48"/>
  <c r="FVI42" i="48"/>
  <c r="FVH42" i="48"/>
  <c r="FVG42" i="48"/>
  <c r="FVF42" i="48"/>
  <c r="FVE42" i="48"/>
  <c r="FVD42" i="48"/>
  <c r="FVC42" i="48"/>
  <c r="FVB42" i="48"/>
  <c r="FVA42" i="48"/>
  <c r="FUZ42" i="48"/>
  <c r="FUY42" i="48"/>
  <c r="FUX42" i="48"/>
  <c r="FUW42" i="48"/>
  <c r="FUV42" i="48"/>
  <c r="FUU42" i="48"/>
  <c r="FUT42" i="48"/>
  <c r="FUS42" i="48"/>
  <c r="FUR42" i="48"/>
  <c r="FUQ42" i="48"/>
  <c r="FUP42" i="48"/>
  <c r="FUO42" i="48"/>
  <c r="FUN42" i="48"/>
  <c r="FUM42" i="48"/>
  <c r="FUL42" i="48"/>
  <c r="FUK42" i="48"/>
  <c r="FUJ42" i="48"/>
  <c r="FUI42" i="48"/>
  <c r="FUH42" i="48"/>
  <c r="FUG42" i="48"/>
  <c r="FUF42" i="48"/>
  <c r="FUE42" i="48"/>
  <c r="FUD42" i="48"/>
  <c r="FUC42" i="48"/>
  <c r="FUB42" i="48"/>
  <c r="FUA42" i="48"/>
  <c r="FTZ42" i="48"/>
  <c r="FTY42" i="48"/>
  <c r="FTX42" i="48"/>
  <c r="FTW42" i="48"/>
  <c r="FTV42" i="48"/>
  <c r="FTU42" i="48"/>
  <c r="FTT42" i="48"/>
  <c r="FTS42" i="48"/>
  <c r="FTR42" i="48"/>
  <c r="FTQ42" i="48"/>
  <c r="FTP42" i="48"/>
  <c r="FTO42" i="48"/>
  <c r="FTN42" i="48"/>
  <c r="FTM42" i="48"/>
  <c r="FTL42" i="48"/>
  <c r="FTK42" i="48"/>
  <c r="FTJ42" i="48"/>
  <c r="FTI42" i="48"/>
  <c r="FTH42" i="48"/>
  <c r="FTG42" i="48"/>
  <c r="FTF42" i="48"/>
  <c r="FTE42" i="48"/>
  <c r="FTD42" i="48"/>
  <c r="FTC42" i="48"/>
  <c r="FTB42" i="48"/>
  <c r="FTA42" i="48"/>
  <c r="FSZ42" i="48"/>
  <c r="FSY42" i="48"/>
  <c r="FSX42" i="48"/>
  <c r="FSW42" i="48"/>
  <c r="FSV42" i="48"/>
  <c r="FSU42" i="48"/>
  <c r="FST42" i="48"/>
  <c r="FSS42" i="48"/>
  <c r="FSR42" i="48"/>
  <c r="FSQ42" i="48"/>
  <c r="FSP42" i="48"/>
  <c r="FSO42" i="48"/>
  <c r="FSN42" i="48"/>
  <c r="FSM42" i="48"/>
  <c r="FSL42" i="48"/>
  <c r="FSK42" i="48"/>
  <c r="FSJ42" i="48"/>
  <c r="FSI42" i="48"/>
  <c r="FSH42" i="48"/>
  <c r="FSG42" i="48"/>
  <c r="FSF42" i="48"/>
  <c r="FSE42" i="48"/>
  <c r="FSD42" i="48"/>
  <c r="FSC42" i="48"/>
  <c r="FSB42" i="48"/>
  <c r="FSA42" i="48"/>
  <c r="FRZ42" i="48"/>
  <c r="FRY42" i="48"/>
  <c r="FRX42" i="48"/>
  <c r="FRW42" i="48"/>
  <c r="FRV42" i="48"/>
  <c r="FRU42" i="48"/>
  <c r="FRT42" i="48"/>
  <c r="FRS42" i="48"/>
  <c r="FRR42" i="48"/>
  <c r="FRQ42" i="48"/>
  <c r="FRP42" i="48"/>
  <c r="FRO42" i="48"/>
  <c r="FRN42" i="48"/>
  <c r="FRM42" i="48"/>
  <c r="FRL42" i="48"/>
  <c r="FRK42" i="48"/>
  <c r="FRJ42" i="48"/>
  <c r="FRI42" i="48"/>
  <c r="FRH42" i="48"/>
  <c r="FRG42" i="48"/>
  <c r="FRF42" i="48"/>
  <c r="FRE42" i="48"/>
  <c r="FRD42" i="48"/>
  <c r="FRC42" i="48"/>
  <c r="FRB42" i="48"/>
  <c r="FRA42" i="48"/>
  <c r="FQZ42" i="48"/>
  <c r="FQY42" i="48"/>
  <c r="FQX42" i="48"/>
  <c r="FQW42" i="48"/>
  <c r="FQV42" i="48"/>
  <c r="FQU42" i="48"/>
  <c r="FQT42" i="48"/>
  <c r="FQS42" i="48"/>
  <c r="FQR42" i="48"/>
  <c r="FQQ42" i="48"/>
  <c r="FQP42" i="48"/>
  <c r="FQO42" i="48"/>
  <c r="FQN42" i="48"/>
  <c r="FQM42" i="48"/>
  <c r="FQL42" i="48"/>
  <c r="FQK42" i="48"/>
  <c r="FQJ42" i="48"/>
  <c r="FQI42" i="48"/>
  <c r="FQH42" i="48"/>
  <c r="FQG42" i="48"/>
  <c r="FQF42" i="48"/>
  <c r="FQE42" i="48"/>
  <c r="FQD42" i="48"/>
  <c r="FQC42" i="48"/>
  <c r="FQB42" i="48"/>
  <c r="FQA42" i="48"/>
  <c r="FPZ42" i="48"/>
  <c r="FPY42" i="48"/>
  <c r="FPX42" i="48"/>
  <c r="FPW42" i="48"/>
  <c r="FPV42" i="48"/>
  <c r="FPU42" i="48"/>
  <c r="FPT42" i="48"/>
  <c r="FPS42" i="48"/>
  <c r="FPR42" i="48"/>
  <c r="FPQ42" i="48"/>
  <c r="FPP42" i="48"/>
  <c r="FPO42" i="48"/>
  <c r="FPN42" i="48"/>
  <c r="FPM42" i="48"/>
  <c r="FPL42" i="48"/>
  <c r="FPK42" i="48"/>
  <c r="FPJ42" i="48"/>
  <c r="FPI42" i="48"/>
  <c r="FPH42" i="48"/>
  <c r="FPG42" i="48"/>
  <c r="FPF42" i="48"/>
  <c r="FPE42" i="48"/>
  <c r="FPD42" i="48"/>
  <c r="FPC42" i="48"/>
  <c r="FPB42" i="48"/>
  <c r="FPA42" i="48"/>
  <c r="FOZ42" i="48"/>
  <c r="FOY42" i="48"/>
  <c r="FOX42" i="48"/>
  <c r="FOW42" i="48"/>
  <c r="FOV42" i="48"/>
  <c r="FOU42" i="48"/>
  <c r="FOT42" i="48"/>
  <c r="FOS42" i="48"/>
  <c r="FOR42" i="48"/>
  <c r="FOQ42" i="48"/>
  <c r="FOP42" i="48"/>
  <c r="FOO42" i="48"/>
  <c r="FON42" i="48"/>
  <c r="FOM42" i="48"/>
  <c r="FOL42" i="48"/>
  <c r="FOK42" i="48"/>
  <c r="FOJ42" i="48"/>
  <c r="FOI42" i="48"/>
  <c r="FOH42" i="48"/>
  <c r="FOG42" i="48"/>
  <c r="FOF42" i="48"/>
  <c r="FOE42" i="48"/>
  <c r="FOD42" i="48"/>
  <c r="FOC42" i="48"/>
  <c r="FOB42" i="48"/>
  <c r="FOA42" i="48"/>
  <c r="FNZ42" i="48"/>
  <c r="FNY42" i="48"/>
  <c r="FNX42" i="48"/>
  <c r="FNW42" i="48"/>
  <c r="FNV42" i="48"/>
  <c r="FNU42" i="48"/>
  <c r="FNT42" i="48"/>
  <c r="FNS42" i="48"/>
  <c r="FNR42" i="48"/>
  <c r="FNQ42" i="48"/>
  <c r="FNP42" i="48"/>
  <c r="FNO42" i="48"/>
  <c r="FNN42" i="48"/>
  <c r="FNM42" i="48"/>
  <c r="FNL42" i="48"/>
  <c r="FNK42" i="48"/>
  <c r="FNJ42" i="48"/>
  <c r="FNI42" i="48"/>
  <c r="FNH42" i="48"/>
  <c r="FNG42" i="48"/>
  <c r="FNF42" i="48"/>
  <c r="FNE42" i="48"/>
  <c r="FND42" i="48"/>
  <c r="FNC42" i="48"/>
  <c r="FNB42" i="48"/>
  <c r="FNA42" i="48"/>
  <c r="FMZ42" i="48"/>
  <c r="FMY42" i="48"/>
  <c r="FMX42" i="48"/>
  <c r="FMW42" i="48"/>
  <c r="FMV42" i="48"/>
  <c r="FMU42" i="48"/>
  <c r="FMT42" i="48"/>
  <c r="FMS42" i="48"/>
  <c r="FMR42" i="48"/>
  <c r="FMQ42" i="48"/>
  <c r="FMP42" i="48"/>
  <c r="FMO42" i="48"/>
  <c r="FMN42" i="48"/>
  <c r="FMM42" i="48"/>
  <c r="FML42" i="48"/>
  <c r="FMK42" i="48"/>
  <c r="FMJ42" i="48"/>
  <c r="FMI42" i="48"/>
  <c r="FMH42" i="48"/>
  <c r="FMG42" i="48"/>
  <c r="FMF42" i="48"/>
  <c r="FME42" i="48"/>
  <c r="FMD42" i="48"/>
  <c r="FMC42" i="48"/>
  <c r="FMB42" i="48"/>
  <c r="FMA42" i="48"/>
  <c r="FLZ42" i="48"/>
  <c r="FLY42" i="48"/>
  <c r="FLX42" i="48"/>
  <c r="FLW42" i="48"/>
  <c r="FLV42" i="48"/>
  <c r="FLU42" i="48"/>
  <c r="FLT42" i="48"/>
  <c r="FLS42" i="48"/>
  <c r="FLR42" i="48"/>
  <c r="FLQ42" i="48"/>
  <c r="FLP42" i="48"/>
  <c r="FLO42" i="48"/>
  <c r="FLN42" i="48"/>
  <c r="FLM42" i="48"/>
  <c r="FLL42" i="48"/>
  <c r="FLK42" i="48"/>
  <c r="FLJ42" i="48"/>
  <c r="FLI42" i="48"/>
  <c r="FLH42" i="48"/>
  <c r="FLG42" i="48"/>
  <c r="FLF42" i="48"/>
  <c r="FLE42" i="48"/>
  <c r="FLD42" i="48"/>
  <c r="FLC42" i="48"/>
  <c r="FLB42" i="48"/>
  <c r="FLA42" i="48"/>
  <c r="FKZ42" i="48"/>
  <c r="FKY42" i="48"/>
  <c r="FKX42" i="48"/>
  <c r="FKW42" i="48"/>
  <c r="FKV42" i="48"/>
  <c r="FKU42" i="48"/>
  <c r="FKT42" i="48"/>
  <c r="FKS42" i="48"/>
  <c r="FKR42" i="48"/>
  <c r="FKQ42" i="48"/>
  <c r="FKP42" i="48"/>
  <c r="FKO42" i="48"/>
  <c r="FKN42" i="48"/>
  <c r="FKM42" i="48"/>
  <c r="FKL42" i="48"/>
  <c r="FKK42" i="48"/>
  <c r="FKJ42" i="48"/>
  <c r="FKI42" i="48"/>
  <c r="FKH42" i="48"/>
  <c r="FKG42" i="48"/>
  <c r="FKF42" i="48"/>
  <c r="FKE42" i="48"/>
  <c r="FKD42" i="48"/>
  <c r="FKC42" i="48"/>
  <c r="FKB42" i="48"/>
  <c r="FKA42" i="48"/>
  <c r="FJZ42" i="48"/>
  <c r="FJY42" i="48"/>
  <c r="FJX42" i="48"/>
  <c r="FJW42" i="48"/>
  <c r="FJV42" i="48"/>
  <c r="FJU42" i="48"/>
  <c r="FJT42" i="48"/>
  <c r="FJS42" i="48"/>
  <c r="FJR42" i="48"/>
  <c r="FJQ42" i="48"/>
  <c r="FJP42" i="48"/>
  <c r="FJO42" i="48"/>
  <c r="FJN42" i="48"/>
  <c r="FJM42" i="48"/>
  <c r="FJL42" i="48"/>
  <c r="FJK42" i="48"/>
  <c r="FJJ42" i="48"/>
  <c r="FJI42" i="48"/>
  <c r="FJH42" i="48"/>
  <c r="FJG42" i="48"/>
  <c r="FJF42" i="48"/>
  <c r="FJE42" i="48"/>
  <c r="FJD42" i="48"/>
  <c r="FJC42" i="48"/>
  <c r="FJB42" i="48"/>
  <c r="FJA42" i="48"/>
  <c r="FIZ42" i="48"/>
  <c r="FIY42" i="48"/>
  <c r="FIX42" i="48"/>
  <c r="FIW42" i="48"/>
  <c r="FIV42" i="48"/>
  <c r="FIU42" i="48"/>
  <c r="FIT42" i="48"/>
  <c r="FIS42" i="48"/>
  <c r="FIR42" i="48"/>
  <c r="FIQ42" i="48"/>
  <c r="FIP42" i="48"/>
  <c r="FIO42" i="48"/>
  <c r="FIN42" i="48"/>
  <c r="FIM42" i="48"/>
  <c r="FIL42" i="48"/>
  <c r="FIK42" i="48"/>
  <c r="FIJ42" i="48"/>
  <c r="FII42" i="48"/>
  <c r="FIH42" i="48"/>
  <c r="FIG42" i="48"/>
  <c r="FIF42" i="48"/>
  <c r="FIE42" i="48"/>
  <c r="FID42" i="48"/>
  <c r="FIC42" i="48"/>
  <c r="FIB42" i="48"/>
  <c r="FIA42" i="48"/>
  <c r="FHZ42" i="48"/>
  <c r="FHY42" i="48"/>
  <c r="FHX42" i="48"/>
  <c r="FHW42" i="48"/>
  <c r="FHV42" i="48"/>
  <c r="FHU42" i="48"/>
  <c r="FHT42" i="48"/>
  <c r="FHS42" i="48"/>
  <c r="FHR42" i="48"/>
  <c r="FHQ42" i="48"/>
  <c r="FHP42" i="48"/>
  <c r="FHO42" i="48"/>
  <c r="FHN42" i="48"/>
  <c r="FHM42" i="48"/>
  <c r="FHL42" i="48"/>
  <c r="FHK42" i="48"/>
  <c r="FHJ42" i="48"/>
  <c r="FHI42" i="48"/>
  <c r="FHH42" i="48"/>
  <c r="FHG42" i="48"/>
  <c r="FHF42" i="48"/>
  <c r="FHE42" i="48"/>
  <c r="FHD42" i="48"/>
  <c r="FHC42" i="48"/>
  <c r="FHB42" i="48"/>
  <c r="FHA42" i="48"/>
  <c r="FGZ42" i="48"/>
  <c r="FGY42" i="48"/>
  <c r="FGX42" i="48"/>
  <c r="FGW42" i="48"/>
  <c r="FGV42" i="48"/>
  <c r="FGU42" i="48"/>
  <c r="FGT42" i="48"/>
  <c r="FGS42" i="48"/>
  <c r="FGR42" i="48"/>
  <c r="FGQ42" i="48"/>
  <c r="FGP42" i="48"/>
  <c r="FGO42" i="48"/>
  <c r="FGN42" i="48"/>
  <c r="FGM42" i="48"/>
  <c r="FGL42" i="48"/>
  <c r="FGK42" i="48"/>
  <c r="FGJ42" i="48"/>
  <c r="FGI42" i="48"/>
  <c r="FGH42" i="48"/>
  <c r="FGG42" i="48"/>
  <c r="FGF42" i="48"/>
  <c r="FGE42" i="48"/>
  <c r="FGD42" i="48"/>
  <c r="FGC42" i="48"/>
  <c r="FGB42" i="48"/>
  <c r="FGA42" i="48"/>
  <c r="FFZ42" i="48"/>
  <c r="FFY42" i="48"/>
  <c r="FFX42" i="48"/>
  <c r="FFW42" i="48"/>
  <c r="FFV42" i="48"/>
  <c r="FFU42" i="48"/>
  <c r="FFT42" i="48"/>
  <c r="FFS42" i="48"/>
  <c r="FFR42" i="48"/>
  <c r="FFQ42" i="48"/>
  <c r="FFP42" i="48"/>
  <c r="FFO42" i="48"/>
  <c r="FFN42" i="48"/>
  <c r="FFM42" i="48"/>
  <c r="FFL42" i="48"/>
  <c r="FFK42" i="48"/>
  <c r="FFJ42" i="48"/>
  <c r="FFI42" i="48"/>
  <c r="FFH42" i="48"/>
  <c r="FFG42" i="48"/>
  <c r="FFF42" i="48"/>
  <c r="FFE42" i="48"/>
  <c r="FFD42" i="48"/>
  <c r="FFC42" i="48"/>
  <c r="FFB42" i="48"/>
  <c r="FFA42" i="48"/>
  <c r="FEZ42" i="48"/>
  <c r="FEY42" i="48"/>
  <c r="FEX42" i="48"/>
  <c r="FEW42" i="48"/>
  <c r="FEV42" i="48"/>
  <c r="FEU42" i="48"/>
  <c r="FET42" i="48"/>
  <c r="FES42" i="48"/>
  <c r="FER42" i="48"/>
  <c r="FEQ42" i="48"/>
  <c r="FEP42" i="48"/>
  <c r="FEO42" i="48"/>
  <c r="FEN42" i="48"/>
  <c r="FEM42" i="48"/>
  <c r="FEL42" i="48"/>
  <c r="FEK42" i="48"/>
  <c r="FEJ42" i="48"/>
  <c r="FEI42" i="48"/>
  <c r="FEH42" i="48"/>
  <c r="FEG42" i="48"/>
  <c r="FEF42" i="48"/>
  <c r="FEE42" i="48"/>
  <c r="FED42" i="48"/>
  <c r="FEC42" i="48"/>
  <c r="FEB42" i="48"/>
  <c r="FEA42" i="48"/>
  <c r="FDZ42" i="48"/>
  <c r="FDY42" i="48"/>
  <c r="FDX42" i="48"/>
  <c r="FDW42" i="48"/>
  <c r="FDV42" i="48"/>
  <c r="FDU42" i="48"/>
  <c r="FDT42" i="48"/>
  <c r="FDS42" i="48"/>
  <c r="FDR42" i="48"/>
  <c r="FDQ42" i="48"/>
  <c r="FDP42" i="48"/>
  <c r="FDO42" i="48"/>
  <c r="FDN42" i="48"/>
  <c r="FDM42" i="48"/>
  <c r="FDL42" i="48"/>
  <c r="FDK42" i="48"/>
  <c r="FDJ42" i="48"/>
  <c r="FDI42" i="48"/>
  <c r="FDH42" i="48"/>
  <c r="FDG42" i="48"/>
  <c r="FDF42" i="48"/>
  <c r="FDE42" i="48"/>
  <c r="FDD42" i="48"/>
  <c r="FDC42" i="48"/>
  <c r="FDB42" i="48"/>
  <c r="FDA42" i="48"/>
  <c r="FCZ42" i="48"/>
  <c r="FCY42" i="48"/>
  <c r="FCX42" i="48"/>
  <c r="FCW42" i="48"/>
  <c r="FCV42" i="48"/>
  <c r="FCU42" i="48"/>
  <c r="FCT42" i="48"/>
  <c r="FCS42" i="48"/>
  <c r="FCR42" i="48"/>
  <c r="FCQ42" i="48"/>
  <c r="FCP42" i="48"/>
  <c r="FCO42" i="48"/>
  <c r="FCN42" i="48"/>
  <c r="FCM42" i="48"/>
  <c r="FCL42" i="48"/>
  <c r="FCK42" i="48"/>
  <c r="FCJ42" i="48"/>
  <c r="FCI42" i="48"/>
  <c r="FCH42" i="48"/>
  <c r="FCG42" i="48"/>
  <c r="FCF42" i="48"/>
  <c r="FCE42" i="48"/>
  <c r="FCD42" i="48"/>
  <c r="FCC42" i="48"/>
  <c r="FCB42" i="48"/>
  <c r="FCA42" i="48"/>
  <c r="FBZ42" i="48"/>
  <c r="FBY42" i="48"/>
  <c r="FBX42" i="48"/>
  <c r="FBW42" i="48"/>
  <c r="FBV42" i="48"/>
  <c r="FBU42" i="48"/>
  <c r="FBT42" i="48"/>
  <c r="FBS42" i="48"/>
  <c r="FBR42" i="48"/>
  <c r="FBQ42" i="48"/>
  <c r="FBP42" i="48"/>
  <c r="FBO42" i="48"/>
  <c r="FBN42" i="48"/>
  <c r="FBM42" i="48"/>
  <c r="FBL42" i="48"/>
  <c r="FBK42" i="48"/>
  <c r="FBJ42" i="48"/>
  <c r="FBI42" i="48"/>
  <c r="FBH42" i="48"/>
  <c r="FBG42" i="48"/>
  <c r="FBF42" i="48"/>
  <c r="FBE42" i="48"/>
  <c r="FBD42" i="48"/>
  <c r="FBC42" i="48"/>
  <c r="FBB42" i="48"/>
  <c r="FBA42" i="48"/>
  <c r="FAZ42" i="48"/>
  <c r="FAY42" i="48"/>
  <c r="FAX42" i="48"/>
  <c r="FAW42" i="48"/>
  <c r="FAV42" i="48"/>
  <c r="FAU42" i="48"/>
  <c r="FAT42" i="48"/>
  <c r="FAS42" i="48"/>
  <c r="FAR42" i="48"/>
  <c r="FAQ42" i="48"/>
  <c r="FAP42" i="48"/>
  <c r="FAO42" i="48"/>
  <c r="FAN42" i="48"/>
  <c r="FAM42" i="48"/>
  <c r="FAL42" i="48"/>
  <c r="FAK42" i="48"/>
  <c r="FAJ42" i="48"/>
  <c r="FAI42" i="48"/>
  <c r="FAH42" i="48"/>
  <c r="FAG42" i="48"/>
  <c r="FAF42" i="48"/>
  <c r="FAE42" i="48"/>
  <c r="FAD42" i="48"/>
  <c r="FAC42" i="48"/>
  <c r="FAB42" i="48"/>
  <c r="FAA42" i="48"/>
  <c r="EZZ42" i="48"/>
  <c r="EZY42" i="48"/>
  <c r="EZX42" i="48"/>
  <c r="EZW42" i="48"/>
  <c r="EZV42" i="48"/>
  <c r="EZU42" i="48"/>
  <c r="EZT42" i="48"/>
  <c r="EZS42" i="48"/>
  <c r="EZR42" i="48"/>
  <c r="EZQ42" i="48"/>
  <c r="EZP42" i="48"/>
  <c r="EZO42" i="48"/>
  <c r="EZN42" i="48"/>
  <c r="EZM42" i="48"/>
  <c r="EZL42" i="48"/>
  <c r="EZK42" i="48"/>
  <c r="EZJ42" i="48"/>
  <c r="EZI42" i="48"/>
  <c r="EZH42" i="48"/>
  <c r="EZG42" i="48"/>
  <c r="EZF42" i="48"/>
  <c r="EZE42" i="48"/>
  <c r="EZD42" i="48"/>
  <c r="EZC42" i="48"/>
  <c r="EZB42" i="48"/>
  <c r="EZA42" i="48"/>
  <c r="EYZ42" i="48"/>
  <c r="EYY42" i="48"/>
  <c r="EYX42" i="48"/>
  <c r="EYW42" i="48"/>
  <c r="EYV42" i="48"/>
  <c r="EYU42" i="48"/>
  <c r="EYT42" i="48"/>
  <c r="EYS42" i="48"/>
  <c r="EYR42" i="48"/>
  <c r="EYQ42" i="48"/>
  <c r="EYP42" i="48"/>
  <c r="EYO42" i="48"/>
  <c r="EYN42" i="48"/>
  <c r="EYM42" i="48"/>
  <c r="EYL42" i="48"/>
  <c r="EYK42" i="48"/>
  <c r="EYJ42" i="48"/>
  <c r="EYI42" i="48"/>
  <c r="EYH42" i="48"/>
  <c r="EYG42" i="48"/>
  <c r="EYF42" i="48"/>
  <c r="EYE42" i="48"/>
  <c r="EYD42" i="48"/>
  <c r="EYC42" i="48"/>
  <c r="EYB42" i="48"/>
  <c r="EYA42" i="48"/>
  <c r="EXZ42" i="48"/>
  <c r="EXY42" i="48"/>
  <c r="EXX42" i="48"/>
  <c r="EXW42" i="48"/>
  <c r="EXV42" i="48"/>
  <c r="EXU42" i="48"/>
  <c r="EXT42" i="48"/>
  <c r="EXS42" i="48"/>
  <c r="EXR42" i="48"/>
  <c r="EXQ42" i="48"/>
  <c r="EXP42" i="48"/>
  <c r="EXO42" i="48"/>
  <c r="EXN42" i="48"/>
  <c r="EXM42" i="48"/>
  <c r="EXL42" i="48"/>
  <c r="EXK42" i="48"/>
  <c r="EXJ42" i="48"/>
  <c r="EXI42" i="48"/>
  <c r="EXH42" i="48"/>
  <c r="EXG42" i="48"/>
  <c r="EXF42" i="48"/>
  <c r="EXE42" i="48"/>
  <c r="EXD42" i="48"/>
  <c r="EXC42" i="48"/>
  <c r="EXB42" i="48"/>
  <c r="EXA42" i="48"/>
  <c r="EWZ42" i="48"/>
  <c r="EWY42" i="48"/>
  <c r="EWX42" i="48"/>
  <c r="EWW42" i="48"/>
  <c r="EWV42" i="48"/>
  <c r="EWU42" i="48"/>
  <c r="EWT42" i="48"/>
  <c r="EWS42" i="48"/>
  <c r="EWR42" i="48"/>
  <c r="EWQ42" i="48"/>
  <c r="EWP42" i="48"/>
  <c r="EWO42" i="48"/>
  <c r="EWN42" i="48"/>
  <c r="EWM42" i="48"/>
  <c r="EWL42" i="48"/>
  <c r="EWK42" i="48"/>
  <c r="EWJ42" i="48"/>
  <c r="EWI42" i="48"/>
  <c r="EWH42" i="48"/>
  <c r="EWG42" i="48"/>
  <c r="EWF42" i="48"/>
  <c r="EWE42" i="48"/>
  <c r="EWD42" i="48"/>
  <c r="EWC42" i="48"/>
  <c r="EWB42" i="48"/>
  <c r="EWA42" i="48"/>
  <c r="EVZ42" i="48"/>
  <c r="EVY42" i="48"/>
  <c r="EVX42" i="48"/>
  <c r="EVW42" i="48"/>
  <c r="EVV42" i="48"/>
  <c r="EVU42" i="48"/>
  <c r="EVT42" i="48"/>
  <c r="EVS42" i="48"/>
  <c r="EVR42" i="48"/>
  <c r="EVQ42" i="48"/>
  <c r="EVP42" i="48"/>
  <c r="EVO42" i="48"/>
  <c r="EVN42" i="48"/>
  <c r="EVM42" i="48"/>
  <c r="EVL42" i="48"/>
  <c r="EVK42" i="48"/>
  <c r="EVJ42" i="48"/>
  <c r="EVI42" i="48"/>
  <c r="EVH42" i="48"/>
  <c r="EVG42" i="48"/>
  <c r="EVF42" i="48"/>
  <c r="EVE42" i="48"/>
  <c r="EVD42" i="48"/>
  <c r="EVC42" i="48"/>
  <c r="EVB42" i="48"/>
  <c r="EVA42" i="48"/>
  <c r="EUZ42" i="48"/>
  <c r="EUY42" i="48"/>
  <c r="EUX42" i="48"/>
  <c r="EUW42" i="48"/>
  <c r="EUV42" i="48"/>
  <c r="EUU42" i="48"/>
  <c r="EUT42" i="48"/>
  <c r="EUS42" i="48"/>
  <c r="EUR42" i="48"/>
  <c r="EUQ42" i="48"/>
  <c r="EUP42" i="48"/>
  <c r="EUO42" i="48"/>
  <c r="EUN42" i="48"/>
  <c r="EUM42" i="48"/>
  <c r="EUL42" i="48"/>
  <c r="EUK42" i="48"/>
  <c r="EUJ42" i="48"/>
  <c r="EUI42" i="48"/>
  <c r="EUH42" i="48"/>
  <c r="EUG42" i="48"/>
  <c r="EUF42" i="48"/>
  <c r="EUE42" i="48"/>
  <c r="EUD42" i="48"/>
  <c r="EUC42" i="48"/>
  <c r="EUB42" i="48"/>
  <c r="EUA42" i="48"/>
  <c r="ETZ42" i="48"/>
  <c r="ETY42" i="48"/>
  <c r="ETX42" i="48"/>
  <c r="ETW42" i="48"/>
  <c r="ETV42" i="48"/>
  <c r="ETU42" i="48"/>
  <c r="ETT42" i="48"/>
  <c r="ETS42" i="48"/>
  <c r="ETR42" i="48"/>
  <c r="ETQ42" i="48"/>
  <c r="ETP42" i="48"/>
  <c r="ETO42" i="48"/>
  <c r="ETN42" i="48"/>
  <c r="ETM42" i="48"/>
  <c r="ETL42" i="48"/>
  <c r="ETK42" i="48"/>
  <c r="ETJ42" i="48"/>
  <c r="ETI42" i="48"/>
  <c r="ETH42" i="48"/>
  <c r="ETG42" i="48"/>
  <c r="ETF42" i="48"/>
  <c r="ETE42" i="48"/>
  <c r="ETD42" i="48"/>
  <c r="ETC42" i="48"/>
  <c r="ETB42" i="48"/>
  <c r="ETA42" i="48"/>
  <c r="ESZ42" i="48"/>
  <c r="ESY42" i="48"/>
  <c r="ESX42" i="48"/>
  <c r="ESW42" i="48"/>
  <c r="ESV42" i="48"/>
  <c r="ESU42" i="48"/>
  <c r="EST42" i="48"/>
  <c r="ESS42" i="48"/>
  <c r="ESR42" i="48"/>
  <c r="ESQ42" i="48"/>
  <c r="ESP42" i="48"/>
  <c r="ESO42" i="48"/>
  <c r="ESN42" i="48"/>
  <c r="ESM42" i="48"/>
  <c r="ESL42" i="48"/>
  <c r="ESK42" i="48"/>
  <c r="ESJ42" i="48"/>
  <c r="ESI42" i="48"/>
  <c r="ESH42" i="48"/>
  <c r="ESG42" i="48"/>
  <c r="ESF42" i="48"/>
  <c r="ESE42" i="48"/>
  <c r="ESD42" i="48"/>
  <c r="ESC42" i="48"/>
  <c r="ESB42" i="48"/>
  <c r="ESA42" i="48"/>
  <c r="ERZ42" i="48"/>
  <c r="ERY42" i="48"/>
  <c r="ERX42" i="48"/>
  <c r="ERW42" i="48"/>
  <c r="ERV42" i="48"/>
  <c r="ERU42" i="48"/>
  <c r="ERT42" i="48"/>
  <c r="ERS42" i="48"/>
  <c r="ERR42" i="48"/>
  <c r="ERQ42" i="48"/>
  <c r="ERP42" i="48"/>
  <c r="ERO42" i="48"/>
  <c r="ERN42" i="48"/>
  <c r="ERM42" i="48"/>
  <c r="ERL42" i="48"/>
  <c r="ERK42" i="48"/>
  <c r="ERJ42" i="48"/>
  <c r="ERI42" i="48"/>
  <c r="ERH42" i="48"/>
  <c r="ERG42" i="48"/>
  <c r="ERF42" i="48"/>
  <c r="ERE42" i="48"/>
  <c r="ERD42" i="48"/>
  <c r="ERC42" i="48"/>
  <c r="ERB42" i="48"/>
  <c r="ERA42" i="48"/>
  <c r="EQZ42" i="48"/>
  <c r="EQY42" i="48"/>
  <c r="EQX42" i="48"/>
  <c r="EQW42" i="48"/>
  <c r="EQV42" i="48"/>
  <c r="EQU42" i="48"/>
  <c r="EQT42" i="48"/>
  <c r="EQS42" i="48"/>
  <c r="EQR42" i="48"/>
  <c r="EQQ42" i="48"/>
  <c r="EQP42" i="48"/>
  <c r="EQO42" i="48"/>
  <c r="EQN42" i="48"/>
  <c r="EQM42" i="48"/>
  <c r="EQL42" i="48"/>
  <c r="EQK42" i="48"/>
  <c r="EQJ42" i="48"/>
  <c r="EQI42" i="48"/>
  <c r="EQH42" i="48"/>
  <c r="EQG42" i="48"/>
  <c r="EQF42" i="48"/>
  <c r="EQE42" i="48"/>
  <c r="EQD42" i="48"/>
  <c r="EQC42" i="48"/>
  <c r="EQB42" i="48"/>
  <c r="EQA42" i="48"/>
  <c r="EPZ42" i="48"/>
  <c r="EPY42" i="48"/>
  <c r="EPX42" i="48"/>
  <c r="EPW42" i="48"/>
  <c r="EPV42" i="48"/>
  <c r="EPU42" i="48"/>
  <c r="EPT42" i="48"/>
  <c r="EPS42" i="48"/>
  <c r="EPR42" i="48"/>
  <c r="EPQ42" i="48"/>
  <c r="EPP42" i="48"/>
  <c r="EPO42" i="48"/>
  <c r="EPN42" i="48"/>
  <c r="EPM42" i="48"/>
  <c r="EPL42" i="48"/>
  <c r="EPK42" i="48"/>
  <c r="EPJ42" i="48"/>
  <c r="EPI42" i="48"/>
  <c r="EPH42" i="48"/>
  <c r="EPG42" i="48"/>
  <c r="EPF42" i="48"/>
  <c r="EPE42" i="48"/>
  <c r="EPD42" i="48"/>
  <c r="EPC42" i="48"/>
  <c r="EPB42" i="48"/>
  <c r="EPA42" i="48"/>
  <c r="EOZ42" i="48"/>
  <c r="EOY42" i="48"/>
  <c r="EOX42" i="48"/>
  <c r="EOW42" i="48"/>
  <c r="EOV42" i="48"/>
  <c r="EOU42" i="48"/>
  <c r="EOT42" i="48"/>
  <c r="EOS42" i="48"/>
  <c r="EOR42" i="48"/>
  <c r="EOQ42" i="48"/>
  <c r="EOP42" i="48"/>
  <c r="EOO42" i="48"/>
  <c r="EON42" i="48"/>
  <c r="EOM42" i="48"/>
  <c r="EOL42" i="48"/>
  <c r="EOK42" i="48"/>
  <c r="EOJ42" i="48"/>
  <c r="EOI42" i="48"/>
  <c r="EOH42" i="48"/>
  <c r="EOG42" i="48"/>
  <c r="EOF42" i="48"/>
  <c r="EOE42" i="48"/>
  <c r="EOD42" i="48"/>
  <c r="EOC42" i="48"/>
  <c r="EOB42" i="48"/>
  <c r="EOA42" i="48"/>
  <c r="ENZ42" i="48"/>
  <c r="ENY42" i="48"/>
  <c r="ENX42" i="48"/>
  <c r="ENW42" i="48"/>
  <c r="ENV42" i="48"/>
  <c r="ENU42" i="48"/>
  <c r="ENT42" i="48"/>
  <c r="ENS42" i="48"/>
  <c r="ENR42" i="48"/>
  <c r="ENQ42" i="48"/>
  <c r="ENP42" i="48"/>
  <c r="ENO42" i="48"/>
  <c r="ENN42" i="48"/>
  <c r="ENM42" i="48"/>
  <c r="ENL42" i="48"/>
  <c r="ENK42" i="48"/>
  <c r="ENJ42" i="48"/>
  <c r="ENI42" i="48"/>
  <c r="ENH42" i="48"/>
  <c r="ENG42" i="48"/>
  <c r="ENF42" i="48"/>
  <c r="ENE42" i="48"/>
  <c r="END42" i="48"/>
  <c r="ENC42" i="48"/>
  <c r="ENB42" i="48"/>
  <c r="ENA42" i="48"/>
  <c r="EMZ42" i="48"/>
  <c r="EMY42" i="48"/>
  <c r="EMX42" i="48"/>
  <c r="EMW42" i="48"/>
  <c r="EMV42" i="48"/>
  <c r="EMU42" i="48"/>
  <c r="EMT42" i="48"/>
  <c r="EMS42" i="48"/>
  <c r="EMR42" i="48"/>
  <c r="EMQ42" i="48"/>
  <c r="EMP42" i="48"/>
  <c r="EMO42" i="48"/>
  <c r="EMN42" i="48"/>
  <c r="EMM42" i="48"/>
  <c r="EML42" i="48"/>
  <c r="EMK42" i="48"/>
  <c r="EMJ42" i="48"/>
  <c r="EMI42" i="48"/>
  <c r="EMH42" i="48"/>
  <c r="EMG42" i="48"/>
  <c r="EMF42" i="48"/>
  <c r="EME42" i="48"/>
  <c r="EMD42" i="48"/>
  <c r="EMC42" i="48"/>
  <c r="EMB42" i="48"/>
  <c r="EMA42" i="48"/>
  <c r="ELZ42" i="48"/>
  <c r="ELY42" i="48"/>
  <c r="ELX42" i="48"/>
  <c r="ELW42" i="48"/>
  <c r="ELV42" i="48"/>
  <c r="ELU42" i="48"/>
  <c r="ELT42" i="48"/>
  <c r="ELS42" i="48"/>
  <c r="ELR42" i="48"/>
  <c r="ELQ42" i="48"/>
  <c r="ELP42" i="48"/>
  <c r="ELO42" i="48"/>
  <c r="ELN42" i="48"/>
  <c r="ELM42" i="48"/>
  <c r="ELL42" i="48"/>
  <c r="ELK42" i="48"/>
  <c r="ELJ42" i="48"/>
  <c r="ELI42" i="48"/>
  <c r="ELH42" i="48"/>
  <c r="ELG42" i="48"/>
  <c r="ELF42" i="48"/>
  <c r="ELE42" i="48"/>
  <c r="ELD42" i="48"/>
  <c r="ELC42" i="48"/>
  <c r="ELB42" i="48"/>
  <c r="ELA42" i="48"/>
  <c r="EKZ42" i="48"/>
  <c r="EKY42" i="48"/>
  <c r="EKX42" i="48"/>
  <c r="EKW42" i="48"/>
  <c r="EKV42" i="48"/>
  <c r="EKU42" i="48"/>
  <c r="EKT42" i="48"/>
  <c r="EKS42" i="48"/>
  <c r="EKR42" i="48"/>
  <c r="EKQ42" i="48"/>
  <c r="EKP42" i="48"/>
  <c r="EKO42" i="48"/>
  <c r="EKN42" i="48"/>
  <c r="EKM42" i="48"/>
  <c r="EKL42" i="48"/>
  <c r="EKK42" i="48"/>
  <c r="EKJ42" i="48"/>
  <c r="EKI42" i="48"/>
  <c r="EKH42" i="48"/>
  <c r="EKG42" i="48"/>
  <c r="EKF42" i="48"/>
  <c r="EKE42" i="48"/>
  <c r="EKD42" i="48"/>
  <c r="EKC42" i="48"/>
  <c r="EKB42" i="48"/>
  <c r="EKA42" i="48"/>
  <c r="EJZ42" i="48"/>
  <c r="EJY42" i="48"/>
  <c r="EJX42" i="48"/>
  <c r="EJW42" i="48"/>
  <c r="EJV42" i="48"/>
  <c r="EJU42" i="48"/>
  <c r="EJT42" i="48"/>
  <c r="EJS42" i="48"/>
  <c r="EJR42" i="48"/>
  <c r="EJQ42" i="48"/>
  <c r="EJP42" i="48"/>
  <c r="EJO42" i="48"/>
  <c r="EJN42" i="48"/>
  <c r="EJM42" i="48"/>
  <c r="EJL42" i="48"/>
  <c r="EJK42" i="48"/>
  <c r="EJJ42" i="48"/>
  <c r="EJI42" i="48"/>
  <c r="EJH42" i="48"/>
  <c r="EJG42" i="48"/>
  <c r="EJF42" i="48"/>
  <c r="EJE42" i="48"/>
  <c r="EJD42" i="48"/>
  <c r="EJC42" i="48"/>
  <c r="EJB42" i="48"/>
  <c r="EJA42" i="48"/>
  <c r="EIZ42" i="48"/>
  <c r="EIY42" i="48"/>
  <c r="EIX42" i="48"/>
  <c r="EIW42" i="48"/>
  <c r="EIV42" i="48"/>
  <c r="EIU42" i="48"/>
  <c r="EIT42" i="48"/>
  <c r="EIS42" i="48"/>
  <c r="EIR42" i="48"/>
  <c r="EIQ42" i="48"/>
  <c r="EIP42" i="48"/>
  <c r="EIO42" i="48"/>
  <c r="EIN42" i="48"/>
  <c r="EIM42" i="48"/>
  <c r="EIL42" i="48"/>
  <c r="EIK42" i="48"/>
  <c r="EIJ42" i="48"/>
  <c r="EII42" i="48"/>
  <c r="EIH42" i="48"/>
  <c r="EIG42" i="48"/>
  <c r="EIF42" i="48"/>
  <c r="EIE42" i="48"/>
  <c r="EID42" i="48"/>
  <c r="EIC42" i="48"/>
  <c r="EIB42" i="48"/>
  <c r="EIA42" i="48"/>
  <c r="EHZ42" i="48"/>
  <c r="EHY42" i="48"/>
  <c r="EHX42" i="48"/>
  <c r="EHW42" i="48"/>
  <c r="EHV42" i="48"/>
  <c r="EHU42" i="48"/>
  <c r="EHT42" i="48"/>
  <c r="EHS42" i="48"/>
  <c r="EHR42" i="48"/>
  <c r="EHQ42" i="48"/>
  <c r="EHP42" i="48"/>
  <c r="EHO42" i="48"/>
  <c r="EHN42" i="48"/>
  <c r="EHM42" i="48"/>
  <c r="EHL42" i="48"/>
  <c r="EHK42" i="48"/>
  <c r="EHJ42" i="48"/>
  <c r="EHI42" i="48"/>
  <c r="EHH42" i="48"/>
  <c r="EHG42" i="48"/>
  <c r="EHF42" i="48"/>
  <c r="EHE42" i="48"/>
  <c r="EHD42" i="48"/>
  <c r="EHC42" i="48"/>
  <c r="EHB42" i="48"/>
  <c r="EHA42" i="48"/>
  <c r="EGZ42" i="48"/>
  <c r="EGY42" i="48"/>
  <c r="EGX42" i="48"/>
  <c r="EGW42" i="48"/>
  <c r="EGV42" i="48"/>
  <c r="EGU42" i="48"/>
  <c r="EGT42" i="48"/>
  <c r="EGS42" i="48"/>
  <c r="EGR42" i="48"/>
  <c r="EGQ42" i="48"/>
  <c r="EGP42" i="48"/>
  <c r="EGO42" i="48"/>
  <c r="EGN42" i="48"/>
  <c r="EGM42" i="48"/>
  <c r="EGL42" i="48"/>
  <c r="EGK42" i="48"/>
  <c r="EGJ42" i="48"/>
  <c r="EGI42" i="48"/>
  <c r="EGH42" i="48"/>
  <c r="EGG42" i="48"/>
  <c r="EGF42" i="48"/>
  <c r="EGE42" i="48"/>
  <c r="EGD42" i="48"/>
  <c r="EGC42" i="48"/>
  <c r="EGB42" i="48"/>
  <c r="EGA42" i="48"/>
  <c r="EFZ42" i="48"/>
  <c r="EFY42" i="48"/>
  <c r="EFX42" i="48"/>
  <c r="EFW42" i="48"/>
  <c r="EFV42" i="48"/>
  <c r="EFU42" i="48"/>
  <c r="EFT42" i="48"/>
  <c r="EFS42" i="48"/>
  <c r="EFR42" i="48"/>
  <c r="EFQ42" i="48"/>
  <c r="EFP42" i="48"/>
  <c r="EFO42" i="48"/>
  <c r="EFN42" i="48"/>
  <c r="EFM42" i="48"/>
  <c r="EFL42" i="48"/>
  <c r="EFK42" i="48"/>
  <c r="EFJ42" i="48"/>
  <c r="EFI42" i="48"/>
  <c r="EFH42" i="48"/>
  <c r="EFG42" i="48"/>
  <c r="EFF42" i="48"/>
  <c r="EFE42" i="48"/>
  <c r="EFD42" i="48"/>
  <c r="EFC42" i="48"/>
  <c r="EFB42" i="48"/>
  <c r="EFA42" i="48"/>
  <c r="EEZ42" i="48"/>
  <c r="EEY42" i="48"/>
  <c r="EEX42" i="48"/>
  <c r="EEW42" i="48"/>
  <c r="EEV42" i="48"/>
  <c r="EEU42" i="48"/>
  <c r="EET42" i="48"/>
  <c r="EES42" i="48"/>
  <c r="EER42" i="48"/>
  <c r="EEQ42" i="48"/>
  <c r="EEP42" i="48"/>
  <c r="EEO42" i="48"/>
  <c r="EEN42" i="48"/>
  <c r="EEM42" i="48"/>
  <c r="EEL42" i="48"/>
  <c r="EEK42" i="48"/>
  <c r="EEJ42" i="48"/>
  <c r="EEI42" i="48"/>
  <c r="EEH42" i="48"/>
  <c r="EEG42" i="48"/>
  <c r="EEF42" i="48"/>
  <c r="EEE42" i="48"/>
  <c r="EED42" i="48"/>
  <c r="EEC42" i="48"/>
  <c r="EEB42" i="48"/>
  <c r="EEA42" i="48"/>
  <c r="EDZ42" i="48"/>
  <c r="EDY42" i="48"/>
  <c r="EDX42" i="48"/>
  <c r="EDW42" i="48"/>
  <c r="EDV42" i="48"/>
  <c r="EDU42" i="48"/>
  <c r="EDT42" i="48"/>
  <c r="EDS42" i="48"/>
  <c r="EDR42" i="48"/>
  <c r="EDQ42" i="48"/>
  <c r="EDP42" i="48"/>
  <c r="EDO42" i="48"/>
  <c r="EDN42" i="48"/>
  <c r="EDM42" i="48"/>
  <c r="EDL42" i="48"/>
  <c r="EDK42" i="48"/>
  <c r="EDJ42" i="48"/>
  <c r="EDI42" i="48"/>
  <c r="EDH42" i="48"/>
  <c r="EDG42" i="48"/>
  <c r="EDF42" i="48"/>
  <c r="EDE42" i="48"/>
  <c r="EDD42" i="48"/>
  <c r="EDC42" i="48"/>
  <c r="EDB42" i="48"/>
  <c r="EDA42" i="48"/>
  <c r="ECZ42" i="48"/>
  <c r="ECY42" i="48"/>
  <c r="ECX42" i="48"/>
  <c r="ECW42" i="48"/>
  <c r="ECV42" i="48"/>
  <c r="ECU42" i="48"/>
  <c r="ECT42" i="48"/>
  <c r="ECS42" i="48"/>
  <c r="ECR42" i="48"/>
  <c r="ECQ42" i="48"/>
  <c r="ECP42" i="48"/>
  <c r="ECO42" i="48"/>
  <c r="ECN42" i="48"/>
  <c r="ECM42" i="48"/>
  <c r="ECL42" i="48"/>
  <c r="ECK42" i="48"/>
  <c r="ECJ42" i="48"/>
  <c r="ECI42" i="48"/>
  <c r="ECH42" i="48"/>
  <c r="ECG42" i="48"/>
  <c r="ECF42" i="48"/>
  <c r="ECE42" i="48"/>
  <c r="ECD42" i="48"/>
  <c r="ECC42" i="48"/>
  <c r="ECB42" i="48"/>
  <c r="ECA42" i="48"/>
  <c r="EBZ42" i="48"/>
  <c r="EBY42" i="48"/>
  <c r="EBX42" i="48"/>
  <c r="EBW42" i="48"/>
  <c r="EBV42" i="48"/>
  <c r="EBU42" i="48"/>
  <c r="EBT42" i="48"/>
  <c r="EBS42" i="48"/>
  <c r="EBR42" i="48"/>
  <c r="EBQ42" i="48"/>
  <c r="EBP42" i="48"/>
  <c r="EBO42" i="48"/>
  <c r="EBN42" i="48"/>
  <c r="EBM42" i="48"/>
  <c r="EBL42" i="48"/>
  <c r="EBK42" i="48"/>
  <c r="EBJ42" i="48"/>
  <c r="EBI42" i="48"/>
  <c r="EBH42" i="48"/>
  <c r="EBG42" i="48"/>
  <c r="EBF42" i="48"/>
  <c r="EBE42" i="48"/>
  <c r="EBD42" i="48"/>
  <c r="EBC42" i="48"/>
  <c r="EBB42" i="48"/>
  <c r="EBA42" i="48"/>
  <c r="EAZ42" i="48"/>
  <c r="EAY42" i="48"/>
  <c r="EAX42" i="48"/>
  <c r="EAW42" i="48"/>
  <c r="EAV42" i="48"/>
  <c r="EAU42" i="48"/>
  <c r="EAT42" i="48"/>
  <c r="EAS42" i="48"/>
  <c r="EAR42" i="48"/>
  <c r="EAQ42" i="48"/>
  <c r="EAP42" i="48"/>
  <c r="EAO42" i="48"/>
  <c r="EAN42" i="48"/>
  <c r="EAM42" i="48"/>
  <c r="EAL42" i="48"/>
  <c r="EAK42" i="48"/>
  <c r="EAJ42" i="48"/>
  <c r="EAI42" i="48"/>
  <c r="EAH42" i="48"/>
  <c r="EAG42" i="48"/>
  <c r="EAF42" i="48"/>
  <c r="EAE42" i="48"/>
  <c r="EAD42" i="48"/>
  <c r="EAC42" i="48"/>
  <c r="EAB42" i="48"/>
  <c r="EAA42" i="48"/>
  <c r="DZZ42" i="48"/>
  <c r="DZY42" i="48"/>
  <c r="DZX42" i="48"/>
  <c r="DZW42" i="48"/>
  <c r="DZV42" i="48"/>
  <c r="DZU42" i="48"/>
  <c r="DZT42" i="48"/>
  <c r="DZS42" i="48"/>
  <c r="DZR42" i="48"/>
  <c r="DZQ42" i="48"/>
  <c r="DZP42" i="48"/>
  <c r="DZO42" i="48"/>
  <c r="DZN42" i="48"/>
  <c r="DZM42" i="48"/>
  <c r="DZL42" i="48"/>
  <c r="DZK42" i="48"/>
  <c r="DZJ42" i="48"/>
  <c r="DZI42" i="48"/>
  <c r="DZH42" i="48"/>
  <c r="DZG42" i="48"/>
  <c r="DZF42" i="48"/>
  <c r="DZE42" i="48"/>
  <c r="DZD42" i="48"/>
  <c r="DZC42" i="48"/>
  <c r="DZB42" i="48"/>
  <c r="DZA42" i="48"/>
  <c r="DYZ42" i="48"/>
  <c r="DYY42" i="48"/>
  <c r="DYX42" i="48"/>
  <c r="DYW42" i="48"/>
  <c r="DYV42" i="48"/>
  <c r="DYU42" i="48"/>
  <c r="DYT42" i="48"/>
  <c r="DYS42" i="48"/>
  <c r="DYR42" i="48"/>
  <c r="DYQ42" i="48"/>
  <c r="DYP42" i="48"/>
  <c r="DYO42" i="48"/>
  <c r="DYN42" i="48"/>
  <c r="DYM42" i="48"/>
  <c r="DYL42" i="48"/>
  <c r="DYK42" i="48"/>
  <c r="DYJ42" i="48"/>
  <c r="DYI42" i="48"/>
  <c r="DYH42" i="48"/>
  <c r="DYG42" i="48"/>
  <c r="DYF42" i="48"/>
  <c r="DYE42" i="48"/>
  <c r="DYD42" i="48"/>
  <c r="DYC42" i="48"/>
  <c r="DYB42" i="48"/>
  <c r="DYA42" i="48"/>
  <c r="DXZ42" i="48"/>
  <c r="DXY42" i="48"/>
  <c r="DXX42" i="48"/>
  <c r="DXW42" i="48"/>
  <c r="DXV42" i="48"/>
  <c r="DXU42" i="48"/>
  <c r="DXT42" i="48"/>
  <c r="DXS42" i="48"/>
  <c r="DXR42" i="48"/>
  <c r="DXQ42" i="48"/>
  <c r="DXP42" i="48"/>
  <c r="DXO42" i="48"/>
  <c r="DXN42" i="48"/>
  <c r="DXM42" i="48"/>
  <c r="DXL42" i="48"/>
  <c r="DXK42" i="48"/>
  <c r="DXJ42" i="48"/>
  <c r="DXI42" i="48"/>
  <c r="DXH42" i="48"/>
  <c r="DXG42" i="48"/>
  <c r="DXF42" i="48"/>
  <c r="DXE42" i="48"/>
  <c r="DXD42" i="48"/>
  <c r="DXC42" i="48"/>
  <c r="DXB42" i="48"/>
  <c r="DXA42" i="48"/>
  <c r="DWZ42" i="48"/>
  <c r="DWY42" i="48"/>
  <c r="DWX42" i="48"/>
  <c r="DWW42" i="48"/>
  <c r="DWV42" i="48"/>
  <c r="DWU42" i="48"/>
  <c r="DWT42" i="48"/>
  <c r="DWS42" i="48"/>
  <c r="DWR42" i="48"/>
  <c r="DWQ42" i="48"/>
  <c r="DWP42" i="48"/>
  <c r="DWO42" i="48"/>
  <c r="DWN42" i="48"/>
  <c r="DWM42" i="48"/>
  <c r="DWL42" i="48"/>
  <c r="DWK42" i="48"/>
  <c r="DWJ42" i="48"/>
  <c r="DWI42" i="48"/>
  <c r="DWH42" i="48"/>
  <c r="DWG42" i="48"/>
  <c r="DWF42" i="48"/>
  <c r="DWE42" i="48"/>
  <c r="DWD42" i="48"/>
  <c r="DWC42" i="48"/>
  <c r="DWB42" i="48"/>
  <c r="DWA42" i="48"/>
  <c r="DVZ42" i="48"/>
  <c r="DVY42" i="48"/>
  <c r="DVX42" i="48"/>
  <c r="DVW42" i="48"/>
  <c r="DVV42" i="48"/>
  <c r="DVU42" i="48"/>
  <c r="DVT42" i="48"/>
  <c r="DVS42" i="48"/>
  <c r="DVR42" i="48"/>
  <c r="DVQ42" i="48"/>
  <c r="DVP42" i="48"/>
  <c r="DVO42" i="48"/>
  <c r="DVN42" i="48"/>
  <c r="DVM42" i="48"/>
  <c r="DVL42" i="48"/>
  <c r="DVK42" i="48"/>
  <c r="DVJ42" i="48"/>
  <c r="DVI42" i="48"/>
  <c r="DVH42" i="48"/>
  <c r="DVG42" i="48"/>
  <c r="DVF42" i="48"/>
  <c r="DVE42" i="48"/>
  <c r="DVD42" i="48"/>
  <c r="DVC42" i="48"/>
  <c r="DVB42" i="48"/>
  <c r="DVA42" i="48"/>
  <c r="DUZ42" i="48"/>
  <c r="DUY42" i="48"/>
  <c r="DUX42" i="48"/>
  <c r="DUW42" i="48"/>
  <c r="DUV42" i="48"/>
  <c r="DUU42" i="48"/>
  <c r="DUT42" i="48"/>
  <c r="DUS42" i="48"/>
  <c r="DUR42" i="48"/>
  <c r="DUQ42" i="48"/>
  <c r="DUP42" i="48"/>
  <c r="DUO42" i="48"/>
  <c r="DUN42" i="48"/>
  <c r="DUM42" i="48"/>
  <c r="DUL42" i="48"/>
  <c r="DUK42" i="48"/>
  <c r="DUJ42" i="48"/>
  <c r="DUI42" i="48"/>
  <c r="DUH42" i="48"/>
  <c r="DUG42" i="48"/>
  <c r="DUF42" i="48"/>
  <c r="DUE42" i="48"/>
  <c r="DUD42" i="48"/>
  <c r="DUC42" i="48"/>
  <c r="DUB42" i="48"/>
  <c r="DUA42" i="48"/>
  <c r="DTZ42" i="48"/>
  <c r="DTY42" i="48"/>
  <c r="DTX42" i="48"/>
  <c r="DTW42" i="48"/>
  <c r="DTV42" i="48"/>
  <c r="DTU42" i="48"/>
  <c r="DTT42" i="48"/>
  <c r="DTS42" i="48"/>
  <c r="DTR42" i="48"/>
  <c r="DTQ42" i="48"/>
  <c r="DTP42" i="48"/>
  <c r="DTO42" i="48"/>
  <c r="DTN42" i="48"/>
  <c r="DTM42" i="48"/>
  <c r="DTL42" i="48"/>
  <c r="DTK42" i="48"/>
  <c r="DTJ42" i="48"/>
  <c r="DTI42" i="48"/>
  <c r="DTH42" i="48"/>
  <c r="DTG42" i="48"/>
  <c r="DTF42" i="48"/>
  <c r="DTE42" i="48"/>
  <c r="DTD42" i="48"/>
  <c r="DTC42" i="48"/>
  <c r="DTB42" i="48"/>
  <c r="DTA42" i="48"/>
  <c r="DSZ42" i="48"/>
  <c r="DSY42" i="48"/>
  <c r="DSX42" i="48"/>
  <c r="DSW42" i="48"/>
  <c r="DSV42" i="48"/>
  <c r="DSU42" i="48"/>
  <c r="DST42" i="48"/>
  <c r="DSS42" i="48"/>
  <c r="DSR42" i="48"/>
  <c r="DSQ42" i="48"/>
  <c r="DSP42" i="48"/>
  <c r="DSO42" i="48"/>
  <c r="DSN42" i="48"/>
  <c r="DSM42" i="48"/>
  <c r="DSL42" i="48"/>
  <c r="DSK42" i="48"/>
  <c r="DSJ42" i="48"/>
  <c r="DSI42" i="48"/>
  <c r="DSH42" i="48"/>
  <c r="DSG42" i="48"/>
  <c r="DSF42" i="48"/>
  <c r="DSE42" i="48"/>
  <c r="DSD42" i="48"/>
  <c r="DSC42" i="48"/>
  <c r="DSB42" i="48"/>
  <c r="DSA42" i="48"/>
  <c r="DRZ42" i="48"/>
  <c r="DRY42" i="48"/>
  <c r="DRX42" i="48"/>
  <c r="DRW42" i="48"/>
  <c r="DRV42" i="48"/>
  <c r="DRU42" i="48"/>
  <c r="DRT42" i="48"/>
  <c r="DRS42" i="48"/>
  <c r="DRR42" i="48"/>
  <c r="DRQ42" i="48"/>
  <c r="DRP42" i="48"/>
  <c r="DRO42" i="48"/>
  <c r="DRN42" i="48"/>
  <c r="DRM42" i="48"/>
  <c r="DRL42" i="48"/>
  <c r="DRK42" i="48"/>
  <c r="DRJ42" i="48"/>
  <c r="DRI42" i="48"/>
  <c r="DRH42" i="48"/>
  <c r="DRG42" i="48"/>
  <c r="DRF42" i="48"/>
  <c r="DRE42" i="48"/>
  <c r="DRD42" i="48"/>
  <c r="DRC42" i="48"/>
  <c r="DRB42" i="48"/>
  <c r="DRA42" i="48"/>
  <c r="DQZ42" i="48"/>
  <c r="DQY42" i="48"/>
  <c r="DQX42" i="48"/>
  <c r="DQW42" i="48"/>
  <c r="DQV42" i="48"/>
  <c r="DQU42" i="48"/>
  <c r="DQT42" i="48"/>
  <c r="DQS42" i="48"/>
  <c r="DQR42" i="48"/>
  <c r="DQQ42" i="48"/>
  <c r="DQP42" i="48"/>
  <c r="DQO42" i="48"/>
  <c r="DQN42" i="48"/>
  <c r="DQM42" i="48"/>
  <c r="DQL42" i="48"/>
  <c r="DQK42" i="48"/>
  <c r="DQJ42" i="48"/>
  <c r="DQI42" i="48"/>
  <c r="DQH42" i="48"/>
  <c r="DQG42" i="48"/>
  <c r="DQF42" i="48"/>
  <c r="DQE42" i="48"/>
  <c r="DQD42" i="48"/>
  <c r="DQC42" i="48"/>
  <c r="DQB42" i="48"/>
  <c r="DQA42" i="48"/>
  <c r="DPZ42" i="48"/>
  <c r="DPY42" i="48"/>
  <c r="DPX42" i="48"/>
  <c r="DPW42" i="48"/>
  <c r="DPV42" i="48"/>
  <c r="DPU42" i="48"/>
  <c r="DPT42" i="48"/>
  <c r="DPS42" i="48"/>
  <c r="DPR42" i="48"/>
  <c r="DPQ42" i="48"/>
  <c r="DPP42" i="48"/>
  <c r="DPO42" i="48"/>
  <c r="DPN42" i="48"/>
  <c r="DPM42" i="48"/>
  <c r="DPL42" i="48"/>
  <c r="DPK42" i="48"/>
  <c r="DPJ42" i="48"/>
  <c r="DPI42" i="48"/>
  <c r="DPH42" i="48"/>
  <c r="DPG42" i="48"/>
  <c r="DPF42" i="48"/>
  <c r="DPE42" i="48"/>
  <c r="DPD42" i="48"/>
  <c r="DPC42" i="48"/>
  <c r="DPB42" i="48"/>
  <c r="DPA42" i="48"/>
  <c r="DOZ42" i="48"/>
  <c r="DOY42" i="48"/>
  <c r="DOX42" i="48"/>
  <c r="DOW42" i="48"/>
  <c r="DOV42" i="48"/>
  <c r="DOU42" i="48"/>
  <c r="DOT42" i="48"/>
  <c r="DOS42" i="48"/>
  <c r="DOR42" i="48"/>
  <c r="DOQ42" i="48"/>
  <c r="DOP42" i="48"/>
  <c r="DOO42" i="48"/>
  <c r="DON42" i="48"/>
  <c r="DOM42" i="48"/>
  <c r="DOL42" i="48"/>
  <c r="DOK42" i="48"/>
  <c r="DOJ42" i="48"/>
  <c r="DOI42" i="48"/>
  <c r="DOH42" i="48"/>
  <c r="DOG42" i="48"/>
  <c r="DOF42" i="48"/>
  <c r="DOE42" i="48"/>
  <c r="DOD42" i="48"/>
  <c r="DOC42" i="48"/>
  <c r="DOB42" i="48"/>
  <c r="DOA42" i="48"/>
  <c r="DNZ42" i="48"/>
  <c r="DNY42" i="48"/>
  <c r="DNX42" i="48"/>
  <c r="DNW42" i="48"/>
  <c r="DNV42" i="48"/>
  <c r="DNU42" i="48"/>
  <c r="DNT42" i="48"/>
  <c r="DNS42" i="48"/>
  <c r="DNR42" i="48"/>
  <c r="DNQ42" i="48"/>
  <c r="DNP42" i="48"/>
  <c r="DNO42" i="48"/>
  <c r="DNN42" i="48"/>
  <c r="DNM42" i="48"/>
  <c r="DNL42" i="48"/>
  <c r="DNK42" i="48"/>
  <c r="DNJ42" i="48"/>
  <c r="DNI42" i="48"/>
  <c r="DNH42" i="48"/>
  <c r="DNG42" i="48"/>
  <c r="DNF42" i="48"/>
  <c r="DNE42" i="48"/>
  <c r="DND42" i="48"/>
  <c r="DNC42" i="48"/>
  <c r="DNB42" i="48"/>
  <c r="DNA42" i="48"/>
  <c r="DMZ42" i="48"/>
  <c r="DMY42" i="48"/>
  <c r="DMX42" i="48"/>
  <c r="DMW42" i="48"/>
  <c r="DMV42" i="48"/>
  <c r="DMU42" i="48"/>
  <c r="DMT42" i="48"/>
  <c r="DMS42" i="48"/>
  <c r="DMR42" i="48"/>
  <c r="DMQ42" i="48"/>
  <c r="DMP42" i="48"/>
  <c r="DMO42" i="48"/>
  <c r="DMN42" i="48"/>
  <c r="DMM42" i="48"/>
  <c r="DML42" i="48"/>
  <c r="DMK42" i="48"/>
  <c r="DMJ42" i="48"/>
  <c r="DMI42" i="48"/>
  <c r="DMH42" i="48"/>
  <c r="DMG42" i="48"/>
  <c r="DMF42" i="48"/>
  <c r="DME42" i="48"/>
  <c r="DMD42" i="48"/>
  <c r="DMC42" i="48"/>
  <c r="DMB42" i="48"/>
  <c r="DMA42" i="48"/>
  <c r="DLZ42" i="48"/>
  <c r="DLY42" i="48"/>
  <c r="DLX42" i="48"/>
  <c r="DLW42" i="48"/>
  <c r="DLV42" i="48"/>
  <c r="DLU42" i="48"/>
  <c r="DLT42" i="48"/>
  <c r="DLS42" i="48"/>
  <c r="DLR42" i="48"/>
  <c r="DLQ42" i="48"/>
  <c r="DLP42" i="48"/>
  <c r="DLO42" i="48"/>
  <c r="DLN42" i="48"/>
  <c r="DLM42" i="48"/>
  <c r="DLL42" i="48"/>
  <c r="DLK42" i="48"/>
  <c r="DLJ42" i="48"/>
  <c r="DLI42" i="48"/>
  <c r="DLH42" i="48"/>
  <c r="DLG42" i="48"/>
  <c r="DLF42" i="48"/>
  <c r="DLE42" i="48"/>
  <c r="DLD42" i="48"/>
  <c r="DLC42" i="48"/>
  <c r="DLB42" i="48"/>
  <c r="DLA42" i="48"/>
  <c r="DKZ42" i="48"/>
  <c r="DKY42" i="48"/>
  <c r="DKX42" i="48"/>
  <c r="DKW42" i="48"/>
  <c r="DKV42" i="48"/>
  <c r="DKU42" i="48"/>
  <c r="DKT42" i="48"/>
  <c r="DKS42" i="48"/>
  <c r="DKR42" i="48"/>
  <c r="DKQ42" i="48"/>
  <c r="DKP42" i="48"/>
  <c r="DKO42" i="48"/>
  <c r="DKN42" i="48"/>
  <c r="DKM42" i="48"/>
  <c r="DKL42" i="48"/>
  <c r="DKK42" i="48"/>
  <c r="DKJ42" i="48"/>
  <c r="DKI42" i="48"/>
  <c r="DKH42" i="48"/>
  <c r="DKG42" i="48"/>
  <c r="DKF42" i="48"/>
  <c r="DKE42" i="48"/>
  <c r="DKD42" i="48"/>
  <c r="DKC42" i="48"/>
  <c r="DKB42" i="48"/>
  <c r="DKA42" i="48"/>
  <c r="DJZ42" i="48"/>
  <c r="DJY42" i="48"/>
  <c r="DJX42" i="48"/>
  <c r="DJW42" i="48"/>
  <c r="DJV42" i="48"/>
  <c r="DJU42" i="48"/>
  <c r="DJT42" i="48"/>
  <c r="DJS42" i="48"/>
  <c r="DJR42" i="48"/>
  <c r="DJQ42" i="48"/>
  <c r="DJP42" i="48"/>
  <c r="DJO42" i="48"/>
  <c r="DJN42" i="48"/>
  <c r="DJM42" i="48"/>
  <c r="DJL42" i="48"/>
  <c r="DJK42" i="48"/>
  <c r="DJJ42" i="48"/>
  <c r="DJI42" i="48"/>
  <c r="DJH42" i="48"/>
  <c r="DJG42" i="48"/>
  <c r="DJF42" i="48"/>
  <c r="DJE42" i="48"/>
  <c r="DJD42" i="48"/>
  <c r="DJC42" i="48"/>
  <c r="DJB42" i="48"/>
  <c r="DJA42" i="48"/>
  <c r="DIZ42" i="48"/>
  <c r="DIY42" i="48"/>
  <c r="DIX42" i="48"/>
  <c r="DIW42" i="48"/>
  <c r="DIV42" i="48"/>
  <c r="DIU42" i="48"/>
  <c r="DIT42" i="48"/>
  <c r="DIS42" i="48"/>
  <c r="DIR42" i="48"/>
  <c r="DIQ42" i="48"/>
  <c r="DIP42" i="48"/>
  <c r="DIO42" i="48"/>
  <c r="DIN42" i="48"/>
  <c r="DIM42" i="48"/>
  <c r="DIL42" i="48"/>
  <c r="DIK42" i="48"/>
  <c r="DIJ42" i="48"/>
  <c r="DII42" i="48"/>
  <c r="DIH42" i="48"/>
  <c r="DIG42" i="48"/>
  <c r="DIF42" i="48"/>
  <c r="DIE42" i="48"/>
  <c r="DID42" i="48"/>
  <c r="DIC42" i="48"/>
  <c r="DIB42" i="48"/>
  <c r="DIA42" i="48"/>
  <c r="DHZ42" i="48"/>
  <c r="DHY42" i="48"/>
  <c r="DHX42" i="48"/>
  <c r="DHW42" i="48"/>
  <c r="DHV42" i="48"/>
  <c r="DHU42" i="48"/>
  <c r="DHT42" i="48"/>
  <c r="DHS42" i="48"/>
  <c r="DHR42" i="48"/>
  <c r="DHQ42" i="48"/>
  <c r="DHP42" i="48"/>
  <c r="DHO42" i="48"/>
  <c r="DHN42" i="48"/>
  <c r="DHM42" i="48"/>
  <c r="DHL42" i="48"/>
  <c r="DHK42" i="48"/>
  <c r="DHJ42" i="48"/>
  <c r="DHI42" i="48"/>
  <c r="DHH42" i="48"/>
  <c r="DHG42" i="48"/>
  <c r="DHF42" i="48"/>
  <c r="DHE42" i="48"/>
  <c r="DHD42" i="48"/>
  <c r="DHC42" i="48"/>
  <c r="DHB42" i="48"/>
  <c r="DHA42" i="48"/>
  <c r="DGZ42" i="48"/>
  <c r="DGY42" i="48"/>
  <c r="DGX42" i="48"/>
  <c r="DGW42" i="48"/>
  <c r="DGV42" i="48"/>
  <c r="DGU42" i="48"/>
  <c r="DGT42" i="48"/>
  <c r="DGS42" i="48"/>
  <c r="DGR42" i="48"/>
  <c r="DGQ42" i="48"/>
  <c r="DGP42" i="48"/>
  <c r="DGO42" i="48"/>
  <c r="DGN42" i="48"/>
  <c r="DGM42" i="48"/>
  <c r="DGL42" i="48"/>
  <c r="DGK42" i="48"/>
  <c r="DGJ42" i="48"/>
  <c r="DGI42" i="48"/>
  <c r="DGH42" i="48"/>
  <c r="DGG42" i="48"/>
  <c r="DGF42" i="48"/>
  <c r="DGE42" i="48"/>
  <c r="DGD42" i="48"/>
  <c r="DGC42" i="48"/>
  <c r="DGB42" i="48"/>
  <c r="DGA42" i="48"/>
  <c r="DFZ42" i="48"/>
  <c r="DFY42" i="48"/>
  <c r="DFX42" i="48"/>
  <c r="DFW42" i="48"/>
  <c r="DFV42" i="48"/>
  <c r="DFU42" i="48"/>
  <c r="DFT42" i="48"/>
  <c r="DFS42" i="48"/>
  <c r="DFR42" i="48"/>
  <c r="DFQ42" i="48"/>
  <c r="DFP42" i="48"/>
  <c r="DFO42" i="48"/>
  <c r="DFN42" i="48"/>
  <c r="DFM42" i="48"/>
  <c r="DFL42" i="48"/>
  <c r="DFK42" i="48"/>
  <c r="DFJ42" i="48"/>
  <c r="DFI42" i="48"/>
  <c r="DFH42" i="48"/>
  <c r="DFG42" i="48"/>
  <c r="DFF42" i="48"/>
  <c r="DFE42" i="48"/>
  <c r="DFD42" i="48"/>
  <c r="DFC42" i="48"/>
  <c r="DFB42" i="48"/>
  <c r="DFA42" i="48"/>
  <c r="DEZ42" i="48"/>
  <c r="DEY42" i="48"/>
  <c r="DEX42" i="48"/>
  <c r="DEW42" i="48"/>
  <c r="DEV42" i="48"/>
  <c r="DEU42" i="48"/>
  <c r="DET42" i="48"/>
  <c r="DES42" i="48"/>
  <c r="DER42" i="48"/>
  <c r="DEQ42" i="48"/>
  <c r="DEP42" i="48"/>
  <c r="DEO42" i="48"/>
  <c r="DEN42" i="48"/>
  <c r="DEM42" i="48"/>
  <c r="DEL42" i="48"/>
  <c r="DEK42" i="48"/>
  <c r="DEJ42" i="48"/>
  <c r="DEI42" i="48"/>
  <c r="DEH42" i="48"/>
  <c r="DEG42" i="48"/>
  <c r="DEF42" i="48"/>
  <c r="DEE42" i="48"/>
  <c r="DED42" i="48"/>
  <c r="DEC42" i="48"/>
  <c r="DEB42" i="48"/>
  <c r="DEA42" i="48"/>
  <c r="DDZ42" i="48"/>
  <c r="DDY42" i="48"/>
  <c r="DDX42" i="48"/>
  <c r="DDW42" i="48"/>
  <c r="DDV42" i="48"/>
  <c r="DDU42" i="48"/>
  <c r="DDT42" i="48"/>
  <c r="DDS42" i="48"/>
  <c r="DDR42" i="48"/>
  <c r="DDQ42" i="48"/>
  <c r="DDP42" i="48"/>
  <c r="DDO42" i="48"/>
  <c r="DDN42" i="48"/>
  <c r="DDM42" i="48"/>
  <c r="DDL42" i="48"/>
  <c r="DDK42" i="48"/>
  <c r="DDJ42" i="48"/>
  <c r="DDI42" i="48"/>
  <c r="DDH42" i="48"/>
  <c r="DDG42" i="48"/>
  <c r="DDF42" i="48"/>
  <c r="DDE42" i="48"/>
  <c r="DDD42" i="48"/>
  <c r="DDC42" i="48"/>
  <c r="DDB42" i="48"/>
  <c r="DDA42" i="48"/>
  <c r="DCZ42" i="48"/>
  <c r="DCY42" i="48"/>
  <c r="DCX42" i="48"/>
  <c r="DCW42" i="48"/>
  <c r="DCV42" i="48"/>
  <c r="DCU42" i="48"/>
  <c r="DCT42" i="48"/>
  <c r="DCS42" i="48"/>
  <c r="DCR42" i="48"/>
  <c r="DCQ42" i="48"/>
  <c r="DCP42" i="48"/>
  <c r="DCO42" i="48"/>
  <c r="DCN42" i="48"/>
  <c r="DCM42" i="48"/>
  <c r="DCL42" i="48"/>
  <c r="DCK42" i="48"/>
  <c r="DCJ42" i="48"/>
  <c r="DCI42" i="48"/>
  <c r="DCH42" i="48"/>
  <c r="DCG42" i="48"/>
  <c r="DCF42" i="48"/>
  <c r="DCE42" i="48"/>
  <c r="DCD42" i="48"/>
  <c r="DCC42" i="48"/>
  <c r="DCB42" i="48"/>
  <c r="DCA42" i="48"/>
  <c r="DBZ42" i="48"/>
  <c r="DBY42" i="48"/>
  <c r="DBX42" i="48"/>
  <c r="DBW42" i="48"/>
  <c r="DBV42" i="48"/>
  <c r="DBU42" i="48"/>
  <c r="DBT42" i="48"/>
  <c r="DBS42" i="48"/>
  <c r="DBR42" i="48"/>
  <c r="DBQ42" i="48"/>
  <c r="DBP42" i="48"/>
  <c r="DBO42" i="48"/>
  <c r="DBN42" i="48"/>
  <c r="DBM42" i="48"/>
  <c r="DBL42" i="48"/>
  <c r="DBK42" i="48"/>
  <c r="DBJ42" i="48"/>
  <c r="DBI42" i="48"/>
  <c r="DBH42" i="48"/>
  <c r="DBG42" i="48"/>
  <c r="DBF42" i="48"/>
  <c r="DBE42" i="48"/>
  <c r="DBD42" i="48"/>
  <c r="DBC42" i="48"/>
  <c r="DBB42" i="48"/>
  <c r="DBA42" i="48"/>
  <c r="DAZ42" i="48"/>
  <c r="DAY42" i="48"/>
  <c r="DAX42" i="48"/>
  <c r="DAW42" i="48"/>
  <c r="DAV42" i="48"/>
  <c r="DAU42" i="48"/>
  <c r="DAT42" i="48"/>
  <c r="DAS42" i="48"/>
  <c r="DAR42" i="48"/>
  <c r="DAQ42" i="48"/>
  <c r="DAP42" i="48"/>
  <c r="DAO42" i="48"/>
  <c r="DAN42" i="48"/>
  <c r="DAM42" i="48"/>
  <c r="DAL42" i="48"/>
  <c r="DAK42" i="48"/>
  <c r="DAJ42" i="48"/>
  <c r="DAI42" i="48"/>
  <c r="DAH42" i="48"/>
  <c r="DAG42" i="48"/>
  <c r="DAF42" i="48"/>
  <c r="DAE42" i="48"/>
  <c r="DAD42" i="48"/>
  <c r="DAC42" i="48"/>
  <c r="DAB42" i="48"/>
  <c r="DAA42" i="48"/>
  <c r="CZZ42" i="48"/>
  <c r="CZY42" i="48"/>
  <c r="CZX42" i="48"/>
  <c r="CZW42" i="48"/>
  <c r="CZV42" i="48"/>
  <c r="CZU42" i="48"/>
  <c r="CZT42" i="48"/>
  <c r="CZS42" i="48"/>
  <c r="CZR42" i="48"/>
  <c r="CZQ42" i="48"/>
  <c r="CZP42" i="48"/>
  <c r="CZO42" i="48"/>
  <c r="CZN42" i="48"/>
  <c r="CZM42" i="48"/>
  <c r="CZL42" i="48"/>
  <c r="CZK42" i="48"/>
  <c r="CZJ42" i="48"/>
  <c r="CZI42" i="48"/>
  <c r="CZH42" i="48"/>
  <c r="CZG42" i="48"/>
  <c r="CZF42" i="48"/>
  <c r="CZE42" i="48"/>
  <c r="CZD42" i="48"/>
  <c r="CZC42" i="48"/>
  <c r="CZB42" i="48"/>
  <c r="CZA42" i="48"/>
  <c r="CYZ42" i="48"/>
  <c r="CYY42" i="48"/>
  <c r="CYX42" i="48"/>
  <c r="CYW42" i="48"/>
  <c r="CYV42" i="48"/>
  <c r="CYU42" i="48"/>
  <c r="CYT42" i="48"/>
  <c r="CYS42" i="48"/>
  <c r="CYR42" i="48"/>
  <c r="CYQ42" i="48"/>
  <c r="CYP42" i="48"/>
  <c r="CYO42" i="48"/>
  <c r="CYN42" i="48"/>
  <c r="CYM42" i="48"/>
  <c r="CYL42" i="48"/>
  <c r="CYK42" i="48"/>
  <c r="CYJ42" i="48"/>
  <c r="CYI42" i="48"/>
  <c r="CYH42" i="48"/>
  <c r="CYG42" i="48"/>
  <c r="CYF42" i="48"/>
  <c r="CYE42" i="48"/>
  <c r="CYD42" i="48"/>
  <c r="CYC42" i="48"/>
  <c r="CYB42" i="48"/>
  <c r="CYA42" i="48"/>
  <c r="CXZ42" i="48"/>
  <c r="CXY42" i="48"/>
  <c r="CXX42" i="48"/>
  <c r="CXW42" i="48"/>
  <c r="CXV42" i="48"/>
  <c r="CXU42" i="48"/>
  <c r="CXT42" i="48"/>
  <c r="CXS42" i="48"/>
  <c r="CXR42" i="48"/>
  <c r="CXQ42" i="48"/>
  <c r="CXP42" i="48"/>
  <c r="CXO42" i="48"/>
  <c r="CXN42" i="48"/>
  <c r="CXM42" i="48"/>
  <c r="CXL42" i="48"/>
  <c r="CXK42" i="48"/>
  <c r="CXJ42" i="48"/>
  <c r="CXI42" i="48"/>
  <c r="CXH42" i="48"/>
  <c r="CXG42" i="48"/>
  <c r="CXF42" i="48"/>
  <c r="CXE42" i="48"/>
  <c r="CXD42" i="48"/>
  <c r="CXC42" i="48"/>
  <c r="CXB42" i="48"/>
  <c r="CXA42" i="48"/>
  <c r="CWZ42" i="48"/>
  <c r="CWY42" i="48"/>
  <c r="CWX42" i="48"/>
  <c r="CWW42" i="48"/>
  <c r="CWV42" i="48"/>
  <c r="CWU42" i="48"/>
  <c r="CWT42" i="48"/>
  <c r="CWS42" i="48"/>
  <c r="CWR42" i="48"/>
  <c r="CWQ42" i="48"/>
  <c r="CWP42" i="48"/>
  <c r="CWO42" i="48"/>
  <c r="CWN42" i="48"/>
  <c r="CWM42" i="48"/>
  <c r="CWL42" i="48"/>
  <c r="CWK42" i="48"/>
  <c r="CWJ42" i="48"/>
  <c r="CWI42" i="48"/>
  <c r="CWH42" i="48"/>
  <c r="CWG42" i="48"/>
  <c r="CWF42" i="48"/>
  <c r="CWE42" i="48"/>
  <c r="CWD42" i="48"/>
  <c r="CWC42" i="48"/>
  <c r="CWB42" i="48"/>
  <c r="CWA42" i="48"/>
  <c r="CVZ42" i="48"/>
  <c r="CVY42" i="48"/>
  <c r="CVX42" i="48"/>
  <c r="CVW42" i="48"/>
  <c r="CVV42" i="48"/>
  <c r="CVU42" i="48"/>
  <c r="CVT42" i="48"/>
  <c r="CVS42" i="48"/>
  <c r="CVR42" i="48"/>
  <c r="CVQ42" i="48"/>
  <c r="CVP42" i="48"/>
  <c r="CVO42" i="48"/>
  <c r="CVN42" i="48"/>
  <c r="CVM42" i="48"/>
  <c r="CVL42" i="48"/>
  <c r="CVK42" i="48"/>
  <c r="CVJ42" i="48"/>
  <c r="CVI42" i="48"/>
  <c r="CVH42" i="48"/>
  <c r="CVG42" i="48"/>
  <c r="CVF42" i="48"/>
  <c r="CVE42" i="48"/>
  <c r="CVD42" i="48"/>
  <c r="CVC42" i="48"/>
  <c r="CVB42" i="48"/>
  <c r="CVA42" i="48"/>
  <c r="CUZ42" i="48"/>
  <c r="CUY42" i="48"/>
  <c r="CUX42" i="48"/>
  <c r="CUW42" i="48"/>
  <c r="CUV42" i="48"/>
  <c r="CUU42" i="48"/>
  <c r="CUT42" i="48"/>
  <c r="CUS42" i="48"/>
  <c r="CUR42" i="48"/>
  <c r="CUQ42" i="48"/>
  <c r="CUP42" i="48"/>
  <c r="CUO42" i="48"/>
  <c r="CUN42" i="48"/>
  <c r="CUM42" i="48"/>
  <c r="CUL42" i="48"/>
  <c r="CUK42" i="48"/>
  <c r="CUJ42" i="48"/>
  <c r="CUI42" i="48"/>
  <c r="CUH42" i="48"/>
  <c r="CUG42" i="48"/>
  <c r="CUF42" i="48"/>
  <c r="CUE42" i="48"/>
  <c r="CUD42" i="48"/>
  <c r="CUC42" i="48"/>
  <c r="CUB42" i="48"/>
  <c r="CUA42" i="48"/>
  <c r="CTZ42" i="48"/>
  <c r="CTY42" i="48"/>
  <c r="CTX42" i="48"/>
  <c r="CTW42" i="48"/>
  <c r="CTV42" i="48"/>
  <c r="CTU42" i="48"/>
  <c r="CTT42" i="48"/>
  <c r="CTS42" i="48"/>
  <c r="CTR42" i="48"/>
  <c r="CTQ42" i="48"/>
  <c r="CTP42" i="48"/>
  <c r="CTO42" i="48"/>
  <c r="CTN42" i="48"/>
  <c r="CTM42" i="48"/>
  <c r="CTL42" i="48"/>
  <c r="CTK42" i="48"/>
  <c r="CTJ42" i="48"/>
  <c r="CTI42" i="48"/>
  <c r="CTH42" i="48"/>
  <c r="CTG42" i="48"/>
  <c r="CTF42" i="48"/>
  <c r="CTE42" i="48"/>
  <c r="CTD42" i="48"/>
  <c r="CTC42" i="48"/>
  <c r="CTB42" i="48"/>
  <c r="CTA42" i="48"/>
  <c r="CSZ42" i="48"/>
  <c r="CSY42" i="48"/>
  <c r="CSX42" i="48"/>
  <c r="CSW42" i="48"/>
  <c r="CSV42" i="48"/>
  <c r="CSU42" i="48"/>
  <c r="CST42" i="48"/>
  <c r="CSS42" i="48"/>
  <c r="CSR42" i="48"/>
  <c r="CSQ42" i="48"/>
  <c r="CSP42" i="48"/>
  <c r="CSO42" i="48"/>
  <c r="CSN42" i="48"/>
  <c r="CSM42" i="48"/>
  <c r="CSL42" i="48"/>
  <c r="CSK42" i="48"/>
  <c r="CSJ42" i="48"/>
  <c r="CSI42" i="48"/>
  <c r="CSH42" i="48"/>
  <c r="CSG42" i="48"/>
  <c r="CSF42" i="48"/>
  <c r="CSE42" i="48"/>
  <c r="CSD42" i="48"/>
  <c r="CSC42" i="48"/>
  <c r="CSB42" i="48"/>
  <c r="CSA42" i="48"/>
  <c r="CRZ42" i="48"/>
  <c r="CRY42" i="48"/>
  <c r="CRX42" i="48"/>
  <c r="CRW42" i="48"/>
  <c r="CRV42" i="48"/>
  <c r="CRU42" i="48"/>
  <c r="CRT42" i="48"/>
  <c r="CRS42" i="48"/>
  <c r="CRR42" i="48"/>
  <c r="CRQ42" i="48"/>
  <c r="CRP42" i="48"/>
  <c r="CRO42" i="48"/>
  <c r="CRN42" i="48"/>
  <c r="CRM42" i="48"/>
  <c r="CRL42" i="48"/>
  <c r="CRK42" i="48"/>
  <c r="CRJ42" i="48"/>
  <c r="CRI42" i="48"/>
  <c r="CRH42" i="48"/>
  <c r="CRG42" i="48"/>
  <c r="CRF42" i="48"/>
  <c r="CRE42" i="48"/>
  <c r="CRD42" i="48"/>
  <c r="CRC42" i="48"/>
  <c r="CRB42" i="48"/>
  <c r="CRA42" i="48"/>
  <c r="CQZ42" i="48"/>
  <c r="CQY42" i="48"/>
  <c r="CQX42" i="48"/>
  <c r="CQW42" i="48"/>
  <c r="CQV42" i="48"/>
  <c r="CQU42" i="48"/>
  <c r="CQT42" i="48"/>
  <c r="CQS42" i="48"/>
  <c r="CQR42" i="48"/>
  <c r="CQQ42" i="48"/>
  <c r="CQP42" i="48"/>
  <c r="CQO42" i="48"/>
  <c r="CQN42" i="48"/>
  <c r="CQM42" i="48"/>
  <c r="CQL42" i="48"/>
  <c r="CQK42" i="48"/>
  <c r="CQJ42" i="48"/>
  <c r="CQI42" i="48"/>
  <c r="CQH42" i="48"/>
  <c r="CQG42" i="48"/>
  <c r="CQF42" i="48"/>
  <c r="CQE42" i="48"/>
  <c r="CQD42" i="48"/>
  <c r="CQC42" i="48"/>
  <c r="CQB42" i="48"/>
  <c r="CQA42" i="48"/>
  <c r="CPZ42" i="48"/>
  <c r="CPY42" i="48"/>
  <c r="CPX42" i="48"/>
  <c r="CPW42" i="48"/>
  <c r="CPV42" i="48"/>
  <c r="CPU42" i="48"/>
  <c r="CPT42" i="48"/>
  <c r="CPS42" i="48"/>
  <c r="CPR42" i="48"/>
  <c r="CPQ42" i="48"/>
  <c r="CPP42" i="48"/>
  <c r="CPO42" i="48"/>
  <c r="CPN42" i="48"/>
  <c r="CPM42" i="48"/>
  <c r="CPL42" i="48"/>
  <c r="CPK42" i="48"/>
  <c r="CPJ42" i="48"/>
  <c r="CPI42" i="48"/>
  <c r="CPH42" i="48"/>
  <c r="CPG42" i="48"/>
  <c r="CPF42" i="48"/>
  <c r="CPE42" i="48"/>
  <c r="CPD42" i="48"/>
  <c r="CPC42" i="48"/>
  <c r="CPB42" i="48"/>
  <c r="CPA42" i="48"/>
  <c r="COZ42" i="48"/>
  <c r="COY42" i="48"/>
  <c r="COX42" i="48"/>
  <c r="COW42" i="48"/>
  <c r="COV42" i="48"/>
  <c r="COU42" i="48"/>
  <c r="COT42" i="48"/>
  <c r="COS42" i="48"/>
  <c r="COR42" i="48"/>
  <c r="COQ42" i="48"/>
  <c r="COP42" i="48"/>
  <c r="COO42" i="48"/>
  <c r="CON42" i="48"/>
  <c r="COM42" i="48"/>
  <c r="COL42" i="48"/>
  <c r="COK42" i="48"/>
  <c r="COJ42" i="48"/>
  <c r="COI42" i="48"/>
  <c r="COH42" i="48"/>
  <c r="COG42" i="48"/>
  <c r="COF42" i="48"/>
  <c r="COE42" i="48"/>
  <c r="COD42" i="48"/>
  <c r="COC42" i="48"/>
  <c r="COB42" i="48"/>
  <c r="COA42" i="48"/>
  <c r="CNZ42" i="48"/>
  <c r="CNY42" i="48"/>
  <c r="CNX42" i="48"/>
  <c r="CNW42" i="48"/>
  <c r="CNV42" i="48"/>
  <c r="CNU42" i="48"/>
  <c r="CNT42" i="48"/>
  <c r="CNS42" i="48"/>
  <c r="CNR42" i="48"/>
  <c r="CNQ42" i="48"/>
  <c r="CNP42" i="48"/>
  <c r="CNO42" i="48"/>
  <c r="CNN42" i="48"/>
  <c r="CNM42" i="48"/>
  <c r="CNL42" i="48"/>
  <c r="CNK42" i="48"/>
  <c r="CNJ42" i="48"/>
  <c r="CNI42" i="48"/>
  <c r="CNH42" i="48"/>
  <c r="CNG42" i="48"/>
  <c r="CNF42" i="48"/>
  <c r="CNE42" i="48"/>
  <c r="CND42" i="48"/>
  <c r="CNC42" i="48"/>
  <c r="CNB42" i="48"/>
  <c r="CNA42" i="48"/>
  <c r="CMZ42" i="48"/>
  <c r="CMY42" i="48"/>
  <c r="CMX42" i="48"/>
  <c r="CMW42" i="48"/>
  <c r="CMV42" i="48"/>
  <c r="CMU42" i="48"/>
  <c r="CMT42" i="48"/>
  <c r="CMS42" i="48"/>
  <c r="CMR42" i="48"/>
  <c r="CMQ42" i="48"/>
  <c r="CMP42" i="48"/>
  <c r="CMO42" i="48"/>
  <c r="CMN42" i="48"/>
  <c r="CMM42" i="48"/>
  <c r="CML42" i="48"/>
  <c r="CMK42" i="48"/>
  <c r="CMJ42" i="48"/>
  <c r="CMI42" i="48"/>
  <c r="CMH42" i="48"/>
  <c r="CMG42" i="48"/>
  <c r="CMF42" i="48"/>
  <c r="CME42" i="48"/>
  <c r="CMD42" i="48"/>
  <c r="CMC42" i="48"/>
  <c r="CMB42" i="48"/>
  <c r="CMA42" i="48"/>
  <c r="CLZ42" i="48"/>
  <c r="CLY42" i="48"/>
  <c r="CLX42" i="48"/>
  <c r="CLW42" i="48"/>
  <c r="CLV42" i="48"/>
  <c r="CLU42" i="48"/>
  <c r="CLT42" i="48"/>
  <c r="CLS42" i="48"/>
  <c r="CLR42" i="48"/>
  <c r="CLQ42" i="48"/>
  <c r="CLP42" i="48"/>
  <c r="CLO42" i="48"/>
  <c r="CLN42" i="48"/>
  <c r="CLM42" i="48"/>
  <c r="CLL42" i="48"/>
  <c r="CLK42" i="48"/>
  <c r="CLJ42" i="48"/>
  <c r="CLI42" i="48"/>
  <c r="CLH42" i="48"/>
  <c r="CLG42" i="48"/>
  <c r="CLF42" i="48"/>
  <c r="CLE42" i="48"/>
  <c r="CLD42" i="48"/>
  <c r="CLC42" i="48"/>
  <c r="CLB42" i="48"/>
  <c r="CLA42" i="48"/>
  <c r="CKZ42" i="48"/>
  <c r="CKY42" i="48"/>
  <c r="CKX42" i="48"/>
  <c r="CKW42" i="48"/>
  <c r="CKV42" i="48"/>
  <c r="CKU42" i="48"/>
  <c r="CKT42" i="48"/>
  <c r="CKS42" i="48"/>
  <c r="CKR42" i="48"/>
  <c r="CKQ42" i="48"/>
  <c r="CKP42" i="48"/>
  <c r="CKO42" i="48"/>
  <c r="CKN42" i="48"/>
  <c r="CKM42" i="48"/>
  <c r="CKL42" i="48"/>
  <c r="CKK42" i="48"/>
  <c r="CKJ42" i="48"/>
  <c r="CKI42" i="48"/>
  <c r="CKH42" i="48"/>
  <c r="CKG42" i="48"/>
  <c r="CKF42" i="48"/>
  <c r="CKE42" i="48"/>
  <c r="CKD42" i="48"/>
  <c r="CKC42" i="48"/>
  <c r="CKB42" i="48"/>
  <c r="CKA42" i="48"/>
  <c r="CJZ42" i="48"/>
  <c r="CJY42" i="48"/>
  <c r="CJX42" i="48"/>
  <c r="CJW42" i="48"/>
  <c r="CJV42" i="48"/>
  <c r="CJU42" i="48"/>
  <c r="CJT42" i="48"/>
  <c r="CJS42" i="48"/>
  <c r="CJR42" i="48"/>
  <c r="CJQ42" i="48"/>
  <c r="CJP42" i="48"/>
  <c r="CJO42" i="48"/>
  <c r="CJN42" i="48"/>
  <c r="CJM42" i="48"/>
  <c r="CJL42" i="48"/>
  <c r="CJK42" i="48"/>
  <c r="CJJ42" i="48"/>
  <c r="CJI42" i="48"/>
  <c r="CJH42" i="48"/>
  <c r="CJG42" i="48"/>
  <c r="CJF42" i="48"/>
  <c r="CJE42" i="48"/>
  <c r="CJD42" i="48"/>
  <c r="CJC42" i="48"/>
  <c r="CJB42" i="48"/>
  <c r="CJA42" i="48"/>
  <c r="CIZ42" i="48"/>
  <c r="CIY42" i="48"/>
  <c r="CIX42" i="48"/>
  <c r="CIW42" i="48"/>
  <c r="CIV42" i="48"/>
  <c r="CIU42" i="48"/>
  <c r="CIT42" i="48"/>
  <c r="CIS42" i="48"/>
  <c r="CIR42" i="48"/>
  <c r="CIQ42" i="48"/>
  <c r="CIP42" i="48"/>
  <c r="CIO42" i="48"/>
  <c r="CIN42" i="48"/>
  <c r="CIM42" i="48"/>
  <c r="CIL42" i="48"/>
  <c r="CIK42" i="48"/>
  <c r="CIJ42" i="48"/>
  <c r="CII42" i="48"/>
  <c r="CIH42" i="48"/>
  <c r="CIG42" i="48"/>
  <c r="CIF42" i="48"/>
  <c r="CIE42" i="48"/>
  <c r="CID42" i="48"/>
  <c r="CIC42" i="48"/>
  <c r="CIB42" i="48"/>
  <c r="CIA42" i="48"/>
  <c r="CHZ42" i="48"/>
  <c r="CHY42" i="48"/>
  <c r="CHX42" i="48"/>
  <c r="CHW42" i="48"/>
  <c r="CHV42" i="48"/>
  <c r="CHU42" i="48"/>
  <c r="CHT42" i="48"/>
  <c r="CHS42" i="48"/>
  <c r="CHR42" i="48"/>
  <c r="CHQ42" i="48"/>
  <c r="CHP42" i="48"/>
  <c r="CHO42" i="48"/>
  <c r="CHN42" i="48"/>
  <c r="CHM42" i="48"/>
  <c r="CHL42" i="48"/>
  <c r="CHK42" i="48"/>
  <c r="CHJ42" i="48"/>
  <c r="CHI42" i="48"/>
  <c r="CHH42" i="48"/>
  <c r="CHG42" i="48"/>
  <c r="CHF42" i="48"/>
  <c r="CHE42" i="48"/>
  <c r="CHD42" i="48"/>
  <c r="CHC42" i="48"/>
  <c r="CHB42" i="48"/>
  <c r="CHA42" i="48"/>
  <c r="CGZ42" i="48"/>
  <c r="CGY42" i="48"/>
  <c r="CGX42" i="48"/>
  <c r="CGW42" i="48"/>
  <c r="CGV42" i="48"/>
  <c r="CGU42" i="48"/>
  <c r="CGT42" i="48"/>
  <c r="CGS42" i="48"/>
  <c r="CGR42" i="48"/>
  <c r="CGQ42" i="48"/>
  <c r="CGP42" i="48"/>
  <c r="CGO42" i="48"/>
  <c r="CGN42" i="48"/>
  <c r="CGM42" i="48"/>
  <c r="CGL42" i="48"/>
  <c r="CGK42" i="48"/>
  <c r="CGJ42" i="48"/>
  <c r="CGI42" i="48"/>
  <c r="CGH42" i="48"/>
  <c r="CGG42" i="48"/>
  <c r="CGF42" i="48"/>
  <c r="CGE42" i="48"/>
  <c r="CGD42" i="48"/>
  <c r="CGC42" i="48"/>
  <c r="CGB42" i="48"/>
  <c r="CGA42" i="48"/>
  <c r="CFZ42" i="48"/>
  <c r="CFY42" i="48"/>
  <c r="CFX42" i="48"/>
  <c r="CFW42" i="48"/>
  <c r="CFV42" i="48"/>
  <c r="CFU42" i="48"/>
  <c r="CFT42" i="48"/>
  <c r="CFS42" i="48"/>
  <c r="CFR42" i="48"/>
  <c r="CFQ42" i="48"/>
  <c r="CFP42" i="48"/>
  <c r="CFO42" i="48"/>
  <c r="CFN42" i="48"/>
  <c r="CFM42" i="48"/>
  <c r="CFL42" i="48"/>
  <c r="CFK42" i="48"/>
  <c r="CFJ42" i="48"/>
  <c r="CFI42" i="48"/>
  <c r="CFH42" i="48"/>
  <c r="CFG42" i="48"/>
  <c r="CFF42" i="48"/>
  <c r="CFE42" i="48"/>
  <c r="CFD42" i="48"/>
  <c r="CFC42" i="48"/>
  <c r="CFB42" i="48"/>
  <c r="CFA42" i="48"/>
  <c r="CEZ42" i="48"/>
  <c r="CEY42" i="48"/>
  <c r="CEX42" i="48"/>
  <c r="CEW42" i="48"/>
  <c r="CEV42" i="48"/>
  <c r="CEU42" i="48"/>
  <c r="CET42" i="48"/>
  <c r="CES42" i="48"/>
  <c r="CER42" i="48"/>
  <c r="CEQ42" i="48"/>
  <c r="CEP42" i="48"/>
  <c r="CEO42" i="48"/>
  <c r="CEN42" i="48"/>
  <c r="CEM42" i="48"/>
  <c r="CEL42" i="48"/>
  <c r="CEK42" i="48"/>
  <c r="CEJ42" i="48"/>
  <c r="CEI42" i="48"/>
  <c r="CEH42" i="48"/>
  <c r="CEG42" i="48"/>
  <c r="CEF42" i="48"/>
  <c r="CEE42" i="48"/>
  <c r="CED42" i="48"/>
  <c r="CEC42" i="48"/>
  <c r="CEB42" i="48"/>
  <c r="CEA42" i="48"/>
  <c r="CDZ42" i="48"/>
  <c r="CDY42" i="48"/>
  <c r="CDX42" i="48"/>
  <c r="CDW42" i="48"/>
  <c r="CDV42" i="48"/>
  <c r="CDU42" i="48"/>
  <c r="CDT42" i="48"/>
  <c r="CDS42" i="48"/>
  <c r="CDR42" i="48"/>
  <c r="CDQ42" i="48"/>
  <c r="CDP42" i="48"/>
  <c r="CDO42" i="48"/>
  <c r="CDN42" i="48"/>
  <c r="CDM42" i="48"/>
  <c r="CDL42" i="48"/>
  <c r="CDK42" i="48"/>
  <c r="CDJ42" i="48"/>
  <c r="CDI42" i="48"/>
  <c r="CDH42" i="48"/>
  <c r="CDG42" i="48"/>
  <c r="CDF42" i="48"/>
  <c r="CDE42" i="48"/>
  <c r="CDD42" i="48"/>
  <c r="CDC42" i="48"/>
  <c r="CDB42" i="48"/>
  <c r="CDA42" i="48"/>
  <c r="CCZ42" i="48"/>
  <c r="CCY42" i="48"/>
  <c r="CCX42" i="48"/>
  <c r="CCW42" i="48"/>
  <c r="CCV42" i="48"/>
  <c r="CCU42" i="48"/>
  <c r="CCT42" i="48"/>
  <c r="CCS42" i="48"/>
  <c r="CCR42" i="48"/>
  <c r="CCQ42" i="48"/>
  <c r="CCP42" i="48"/>
  <c r="CCO42" i="48"/>
  <c r="CCN42" i="48"/>
  <c r="CCM42" i="48"/>
  <c r="CCL42" i="48"/>
  <c r="CCK42" i="48"/>
  <c r="CCJ42" i="48"/>
  <c r="CCI42" i="48"/>
  <c r="CCH42" i="48"/>
  <c r="CCG42" i="48"/>
  <c r="CCF42" i="48"/>
  <c r="CCE42" i="48"/>
  <c r="CCD42" i="48"/>
  <c r="CCC42" i="48"/>
  <c r="CCB42" i="48"/>
  <c r="CCA42" i="48"/>
  <c r="CBZ42" i="48"/>
  <c r="CBY42" i="48"/>
  <c r="CBX42" i="48"/>
  <c r="CBW42" i="48"/>
  <c r="CBV42" i="48"/>
  <c r="CBU42" i="48"/>
  <c r="CBT42" i="48"/>
  <c r="CBS42" i="48"/>
  <c r="CBR42" i="48"/>
  <c r="CBQ42" i="48"/>
  <c r="CBP42" i="48"/>
  <c r="CBO42" i="48"/>
  <c r="CBN42" i="48"/>
  <c r="CBM42" i="48"/>
  <c r="CBL42" i="48"/>
  <c r="CBK42" i="48"/>
  <c r="CBJ42" i="48"/>
  <c r="CBI42" i="48"/>
  <c r="CBH42" i="48"/>
  <c r="CBG42" i="48"/>
  <c r="CBF42" i="48"/>
  <c r="CBE42" i="48"/>
  <c r="CBD42" i="48"/>
  <c r="CBC42" i="48"/>
  <c r="CBB42" i="48"/>
  <c r="CBA42" i="48"/>
  <c r="CAZ42" i="48"/>
  <c r="CAY42" i="48"/>
  <c r="CAX42" i="48"/>
  <c r="CAW42" i="48"/>
  <c r="CAV42" i="48"/>
  <c r="CAU42" i="48"/>
  <c r="CAT42" i="48"/>
  <c r="CAS42" i="48"/>
  <c r="CAR42" i="48"/>
  <c r="CAQ42" i="48"/>
  <c r="CAP42" i="48"/>
  <c r="CAO42" i="48"/>
  <c r="CAN42" i="48"/>
  <c r="CAM42" i="48"/>
  <c r="CAL42" i="48"/>
  <c r="CAK42" i="48"/>
  <c r="CAJ42" i="48"/>
  <c r="CAI42" i="48"/>
  <c r="CAH42" i="48"/>
  <c r="CAG42" i="48"/>
  <c r="CAF42" i="48"/>
  <c r="CAE42" i="48"/>
  <c r="CAD42" i="48"/>
  <c r="CAC42" i="48"/>
  <c r="CAB42" i="48"/>
  <c r="CAA42" i="48"/>
  <c r="BZZ42" i="48"/>
  <c r="BZY42" i="48"/>
  <c r="BZX42" i="48"/>
  <c r="BZW42" i="48"/>
  <c r="BZV42" i="48"/>
  <c r="BZU42" i="48"/>
  <c r="BZT42" i="48"/>
  <c r="BZS42" i="48"/>
  <c r="BZR42" i="48"/>
  <c r="BZQ42" i="48"/>
  <c r="BZP42" i="48"/>
  <c r="BZO42" i="48"/>
  <c r="BZN42" i="48"/>
  <c r="BZM42" i="48"/>
  <c r="BZL42" i="48"/>
  <c r="BZK42" i="48"/>
  <c r="BZJ42" i="48"/>
  <c r="BZI42" i="48"/>
  <c r="BZH42" i="48"/>
  <c r="BZG42" i="48"/>
  <c r="BZF42" i="48"/>
  <c r="BZE42" i="48"/>
  <c r="BZD42" i="48"/>
  <c r="BZC42" i="48"/>
  <c r="BZB42" i="48"/>
  <c r="BZA42" i="48"/>
  <c r="BYZ42" i="48"/>
  <c r="BYY42" i="48"/>
  <c r="BYX42" i="48"/>
  <c r="BYW42" i="48"/>
  <c r="BYV42" i="48"/>
  <c r="BYU42" i="48"/>
  <c r="BYT42" i="48"/>
  <c r="BYS42" i="48"/>
  <c r="BYR42" i="48"/>
  <c r="BYQ42" i="48"/>
  <c r="BYP42" i="48"/>
  <c r="BYO42" i="48"/>
  <c r="BYN42" i="48"/>
  <c r="BYM42" i="48"/>
  <c r="BYL42" i="48"/>
  <c r="BYK42" i="48"/>
  <c r="BYJ42" i="48"/>
  <c r="BYI42" i="48"/>
  <c r="BYH42" i="48"/>
  <c r="BYG42" i="48"/>
  <c r="BYF42" i="48"/>
  <c r="BYE42" i="48"/>
  <c r="BYD42" i="48"/>
  <c r="BYC42" i="48"/>
  <c r="BYB42" i="48"/>
  <c r="BYA42" i="48"/>
  <c r="BXZ42" i="48"/>
  <c r="BXY42" i="48"/>
  <c r="BXX42" i="48"/>
  <c r="BXW42" i="48"/>
  <c r="BXV42" i="48"/>
  <c r="BXU42" i="48"/>
  <c r="BXT42" i="48"/>
  <c r="BXS42" i="48"/>
  <c r="BXR42" i="48"/>
  <c r="BXQ42" i="48"/>
  <c r="BXP42" i="48"/>
  <c r="BXO42" i="48"/>
  <c r="BXN42" i="48"/>
  <c r="BXM42" i="48"/>
  <c r="BXL42" i="48"/>
  <c r="BXK42" i="48"/>
  <c r="BXJ42" i="48"/>
  <c r="BXI42" i="48"/>
  <c r="BXH42" i="48"/>
  <c r="BXG42" i="48"/>
  <c r="BXF42" i="48"/>
  <c r="BXE42" i="48"/>
  <c r="BXD42" i="48"/>
  <c r="BXC42" i="48"/>
  <c r="BXB42" i="48"/>
  <c r="BXA42" i="48"/>
  <c r="BWZ42" i="48"/>
  <c r="BWY42" i="48"/>
  <c r="BWX42" i="48"/>
  <c r="BWW42" i="48"/>
  <c r="BWV42" i="48"/>
  <c r="BWU42" i="48"/>
  <c r="BWT42" i="48"/>
  <c r="BWS42" i="48"/>
  <c r="BWR42" i="48"/>
  <c r="BWQ42" i="48"/>
  <c r="BWP42" i="48"/>
  <c r="BWO42" i="48"/>
  <c r="BWN42" i="48"/>
  <c r="BWM42" i="48"/>
  <c r="BWL42" i="48"/>
  <c r="BWK42" i="48"/>
  <c r="BWJ42" i="48"/>
  <c r="BWI42" i="48"/>
  <c r="BWH42" i="48"/>
  <c r="BWG42" i="48"/>
  <c r="BWF42" i="48"/>
  <c r="BWE42" i="48"/>
  <c r="BWD42" i="48"/>
  <c r="BWC42" i="48"/>
  <c r="BWB42" i="48"/>
  <c r="BWA42" i="48"/>
  <c r="BVZ42" i="48"/>
  <c r="BVY42" i="48"/>
  <c r="BVX42" i="48"/>
  <c r="BVW42" i="48"/>
  <c r="BVV42" i="48"/>
  <c r="BVU42" i="48"/>
  <c r="BVT42" i="48"/>
  <c r="BVS42" i="48"/>
  <c r="BVR42" i="48"/>
  <c r="BVQ42" i="48"/>
  <c r="BVP42" i="48"/>
  <c r="BVO42" i="48"/>
  <c r="BVN42" i="48"/>
  <c r="BVM42" i="48"/>
  <c r="BVL42" i="48"/>
  <c r="BVK42" i="48"/>
  <c r="BVJ42" i="48"/>
  <c r="BVI42" i="48"/>
  <c r="BVH42" i="48"/>
  <c r="BVG42" i="48"/>
  <c r="BVF42" i="48"/>
  <c r="BVE42" i="48"/>
  <c r="BVD42" i="48"/>
  <c r="BVC42" i="48"/>
  <c r="BVB42" i="48"/>
  <c r="BVA42" i="48"/>
  <c r="BUZ42" i="48"/>
  <c r="BUY42" i="48"/>
  <c r="BUX42" i="48"/>
  <c r="BUW42" i="48"/>
  <c r="BUV42" i="48"/>
  <c r="BUU42" i="48"/>
  <c r="BUT42" i="48"/>
  <c r="BUS42" i="48"/>
  <c r="BUR42" i="48"/>
  <c r="BUQ42" i="48"/>
  <c r="BUP42" i="48"/>
  <c r="BUO42" i="48"/>
  <c r="BUN42" i="48"/>
  <c r="BUM42" i="48"/>
  <c r="BUL42" i="48"/>
  <c r="BUK42" i="48"/>
  <c r="BUJ42" i="48"/>
  <c r="BUI42" i="48"/>
  <c r="BUH42" i="48"/>
  <c r="BUG42" i="48"/>
  <c r="BUF42" i="48"/>
  <c r="BUE42" i="48"/>
  <c r="BUD42" i="48"/>
  <c r="BUC42" i="48"/>
  <c r="BUB42" i="48"/>
  <c r="BUA42" i="48"/>
  <c r="BTZ42" i="48"/>
  <c r="BTY42" i="48"/>
  <c r="BTX42" i="48"/>
  <c r="BTW42" i="48"/>
  <c r="BTV42" i="48"/>
  <c r="BTU42" i="48"/>
  <c r="BTT42" i="48"/>
  <c r="BTS42" i="48"/>
  <c r="BTR42" i="48"/>
  <c r="BTQ42" i="48"/>
  <c r="BTP42" i="48"/>
  <c r="BTO42" i="48"/>
  <c r="BTN42" i="48"/>
  <c r="BTM42" i="48"/>
  <c r="BTL42" i="48"/>
  <c r="BTK42" i="48"/>
  <c r="BTJ42" i="48"/>
  <c r="BTI42" i="48"/>
  <c r="BTH42" i="48"/>
  <c r="BTG42" i="48"/>
  <c r="BTF42" i="48"/>
  <c r="BTE42" i="48"/>
  <c r="BTD42" i="48"/>
  <c r="BTC42" i="48"/>
  <c r="BTB42" i="48"/>
  <c r="BTA42" i="48"/>
  <c r="BSZ42" i="48"/>
  <c r="BSY42" i="48"/>
  <c r="BSX42" i="48"/>
  <c r="BSW42" i="48"/>
  <c r="BSV42" i="48"/>
  <c r="BSU42" i="48"/>
  <c r="BST42" i="48"/>
  <c r="BSS42" i="48"/>
  <c r="BSR42" i="48"/>
  <c r="BSQ42" i="48"/>
  <c r="BSP42" i="48"/>
  <c r="BSO42" i="48"/>
  <c r="BSN42" i="48"/>
  <c r="BSM42" i="48"/>
  <c r="BSL42" i="48"/>
  <c r="BSK42" i="48"/>
  <c r="BSJ42" i="48"/>
  <c r="BSI42" i="48"/>
  <c r="BSH42" i="48"/>
  <c r="BSG42" i="48"/>
  <c r="BSF42" i="48"/>
  <c r="BSE42" i="48"/>
  <c r="BSD42" i="48"/>
  <c r="BSC42" i="48"/>
  <c r="BSB42" i="48"/>
  <c r="BSA42" i="48"/>
  <c r="BRZ42" i="48"/>
  <c r="BRY42" i="48"/>
  <c r="BRX42" i="48"/>
  <c r="BRW42" i="48"/>
  <c r="BRV42" i="48"/>
  <c r="BRU42" i="48"/>
  <c r="BRT42" i="48"/>
  <c r="BRS42" i="48"/>
  <c r="BRR42" i="48"/>
  <c r="BRQ42" i="48"/>
  <c r="BRP42" i="48"/>
  <c r="BRO42" i="48"/>
  <c r="BRN42" i="48"/>
  <c r="BRM42" i="48"/>
  <c r="BRL42" i="48"/>
  <c r="BRK42" i="48"/>
  <c r="BRJ42" i="48"/>
  <c r="BRI42" i="48"/>
  <c r="BRH42" i="48"/>
  <c r="BRG42" i="48"/>
  <c r="BRF42" i="48"/>
  <c r="BRE42" i="48"/>
  <c r="BRD42" i="48"/>
  <c r="BRC42" i="48"/>
  <c r="BRB42" i="48"/>
  <c r="BRA42" i="48"/>
  <c r="BQZ42" i="48"/>
  <c r="BQY42" i="48"/>
  <c r="BQX42" i="48"/>
  <c r="BQW42" i="48"/>
  <c r="BQV42" i="48"/>
  <c r="BQU42" i="48"/>
  <c r="BQT42" i="48"/>
  <c r="BQS42" i="48"/>
  <c r="BQR42" i="48"/>
  <c r="BQQ42" i="48"/>
  <c r="BQP42" i="48"/>
  <c r="BQO42" i="48"/>
  <c r="BQN42" i="48"/>
  <c r="BQM42" i="48"/>
  <c r="BQL42" i="48"/>
  <c r="BQK42" i="48"/>
  <c r="BQJ42" i="48"/>
  <c r="BQI42" i="48"/>
  <c r="BQH42" i="48"/>
  <c r="BQG42" i="48"/>
  <c r="BQF42" i="48"/>
  <c r="BQE42" i="48"/>
  <c r="BQD42" i="48"/>
  <c r="BQC42" i="48"/>
  <c r="BQB42" i="48"/>
  <c r="BQA42" i="48"/>
  <c r="BPZ42" i="48"/>
  <c r="BPY42" i="48"/>
  <c r="BPX42" i="48"/>
  <c r="BPW42" i="48"/>
  <c r="BPV42" i="48"/>
  <c r="BPU42" i="48"/>
  <c r="BPT42" i="48"/>
  <c r="BPS42" i="48"/>
  <c r="BPR42" i="48"/>
  <c r="BPQ42" i="48"/>
  <c r="BPP42" i="48"/>
  <c r="BPO42" i="48"/>
  <c r="BPN42" i="48"/>
  <c r="BPM42" i="48"/>
  <c r="BPL42" i="48"/>
  <c r="BPK42" i="48"/>
  <c r="BPJ42" i="48"/>
  <c r="BPI42" i="48"/>
  <c r="BPH42" i="48"/>
  <c r="BPG42" i="48"/>
  <c r="BPF42" i="48"/>
  <c r="BPE42" i="48"/>
  <c r="BPD42" i="48"/>
  <c r="BPC42" i="48"/>
  <c r="BPB42" i="48"/>
  <c r="BPA42" i="48"/>
  <c r="BOZ42" i="48"/>
  <c r="BOY42" i="48"/>
  <c r="BOX42" i="48"/>
  <c r="BOW42" i="48"/>
  <c r="BOV42" i="48"/>
  <c r="BOU42" i="48"/>
  <c r="BOT42" i="48"/>
  <c r="BOS42" i="48"/>
  <c r="BOR42" i="48"/>
  <c r="BOQ42" i="48"/>
  <c r="BOP42" i="48"/>
  <c r="BOO42" i="48"/>
  <c r="BON42" i="48"/>
  <c r="BOM42" i="48"/>
  <c r="BOL42" i="48"/>
  <c r="BOK42" i="48"/>
  <c r="BOJ42" i="48"/>
  <c r="BOI42" i="48"/>
  <c r="BOH42" i="48"/>
  <c r="BOG42" i="48"/>
  <c r="BOF42" i="48"/>
  <c r="BOE42" i="48"/>
  <c r="BOD42" i="48"/>
  <c r="BOC42" i="48"/>
  <c r="BOB42" i="48"/>
  <c r="BOA42" i="48"/>
  <c r="BNZ42" i="48"/>
  <c r="BNY42" i="48"/>
  <c r="BNX42" i="48"/>
  <c r="BNW42" i="48"/>
  <c r="BNV42" i="48"/>
  <c r="BNU42" i="48"/>
  <c r="BNT42" i="48"/>
  <c r="BNS42" i="48"/>
  <c r="BNR42" i="48"/>
  <c r="BNQ42" i="48"/>
  <c r="BNP42" i="48"/>
  <c r="BNO42" i="48"/>
  <c r="BNN42" i="48"/>
  <c r="BNM42" i="48"/>
  <c r="BNL42" i="48"/>
  <c r="BNK42" i="48"/>
  <c r="BNJ42" i="48"/>
  <c r="BNI42" i="48"/>
  <c r="BNH42" i="48"/>
  <c r="BNG42" i="48"/>
  <c r="BNF42" i="48"/>
  <c r="BNE42" i="48"/>
  <c r="BND42" i="48"/>
  <c r="BNC42" i="48"/>
  <c r="BNB42" i="48"/>
  <c r="BNA42" i="48"/>
  <c r="BMZ42" i="48"/>
  <c r="BMY42" i="48"/>
  <c r="BMX42" i="48"/>
  <c r="BMW42" i="48"/>
  <c r="BMV42" i="48"/>
  <c r="BMU42" i="48"/>
  <c r="BMT42" i="48"/>
  <c r="BMS42" i="48"/>
  <c r="BMR42" i="48"/>
  <c r="BMQ42" i="48"/>
  <c r="BMP42" i="48"/>
  <c r="BMO42" i="48"/>
  <c r="BMN42" i="48"/>
  <c r="BMM42" i="48"/>
  <c r="BML42" i="48"/>
  <c r="BMK42" i="48"/>
  <c r="BMJ42" i="48"/>
  <c r="BMI42" i="48"/>
  <c r="BMH42" i="48"/>
  <c r="BMG42" i="48"/>
  <c r="BMF42" i="48"/>
  <c r="BME42" i="48"/>
  <c r="BMD42" i="48"/>
  <c r="BMC42" i="48"/>
  <c r="BMB42" i="48"/>
  <c r="BMA42" i="48"/>
  <c r="BLZ42" i="48"/>
  <c r="BLY42" i="48"/>
  <c r="BLX42" i="48"/>
  <c r="BLW42" i="48"/>
  <c r="BLV42" i="48"/>
  <c r="BLU42" i="48"/>
  <c r="BLT42" i="48"/>
  <c r="BLS42" i="48"/>
  <c r="BLR42" i="48"/>
  <c r="BLQ42" i="48"/>
  <c r="BLP42" i="48"/>
  <c r="BLO42" i="48"/>
  <c r="BLN42" i="48"/>
  <c r="BLM42" i="48"/>
  <c r="BLL42" i="48"/>
  <c r="BLK42" i="48"/>
  <c r="BLJ42" i="48"/>
  <c r="BLI42" i="48"/>
  <c r="BLH42" i="48"/>
  <c r="BLG42" i="48"/>
  <c r="BLF42" i="48"/>
  <c r="BLE42" i="48"/>
  <c r="BLD42" i="48"/>
  <c r="BLC42" i="48"/>
  <c r="BLB42" i="48"/>
  <c r="BLA42" i="48"/>
  <c r="BKZ42" i="48"/>
  <c r="BKY42" i="48"/>
  <c r="BKX42" i="48"/>
  <c r="BKW42" i="48"/>
  <c r="BKV42" i="48"/>
  <c r="BKU42" i="48"/>
  <c r="BKT42" i="48"/>
  <c r="BKS42" i="48"/>
  <c r="BKR42" i="48"/>
  <c r="BKQ42" i="48"/>
  <c r="BKP42" i="48"/>
  <c r="BKO42" i="48"/>
  <c r="BKN42" i="48"/>
  <c r="BKM42" i="48"/>
  <c r="BKL42" i="48"/>
  <c r="BKK42" i="48"/>
  <c r="BKJ42" i="48"/>
  <c r="BKI42" i="48"/>
  <c r="BKH42" i="48"/>
  <c r="BKG42" i="48"/>
  <c r="BKF42" i="48"/>
  <c r="BKE42" i="48"/>
  <c r="BKD42" i="48"/>
  <c r="BKC42" i="48"/>
  <c r="BKB42" i="48"/>
  <c r="BKA42" i="48"/>
  <c r="BJZ42" i="48"/>
  <c r="BJY42" i="48"/>
  <c r="BJX42" i="48"/>
  <c r="BJW42" i="48"/>
  <c r="BJV42" i="48"/>
  <c r="BJU42" i="48"/>
  <c r="BJT42" i="48"/>
  <c r="BJS42" i="48"/>
  <c r="BJR42" i="48"/>
  <c r="BJQ42" i="48"/>
  <c r="BJP42" i="48"/>
  <c r="BJO42" i="48"/>
  <c r="BJN42" i="48"/>
  <c r="BJM42" i="48"/>
  <c r="BJL42" i="48"/>
  <c r="BJK42" i="48"/>
  <c r="BJJ42" i="48"/>
  <c r="BJI42" i="48"/>
  <c r="BJH42" i="48"/>
  <c r="BJG42" i="48"/>
  <c r="BJF42" i="48"/>
  <c r="BJE42" i="48"/>
  <c r="BJD42" i="48"/>
  <c r="BJC42" i="48"/>
  <c r="BJB42" i="48"/>
  <c r="BJA42" i="48"/>
  <c r="BIZ42" i="48"/>
  <c r="BIY42" i="48"/>
  <c r="BIX42" i="48"/>
  <c r="BIW42" i="48"/>
  <c r="BIV42" i="48"/>
  <c r="BIU42" i="48"/>
  <c r="BIT42" i="48"/>
  <c r="BIS42" i="48"/>
  <c r="BIR42" i="48"/>
  <c r="BIQ42" i="48"/>
  <c r="BIP42" i="48"/>
  <c r="BIO42" i="48"/>
  <c r="BIN42" i="48"/>
  <c r="BIM42" i="48"/>
  <c r="BIL42" i="48"/>
  <c r="BIK42" i="48"/>
  <c r="BIJ42" i="48"/>
  <c r="BII42" i="48"/>
  <c r="BIH42" i="48"/>
  <c r="BIG42" i="48"/>
  <c r="BIF42" i="48"/>
  <c r="BIE42" i="48"/>
  <c r="BID42" i="48"/>
  <c r="BIC42" i="48"/>
  <c r="BIB42" i="48"/>
  <c r="BIA42" i="48"/>
  <c r="BHZ42" i="48"/>
  <c r="BHY42" i="48"/>
  <c r="BHX42" i="48"/>
  <c r="BHW42" i="48"/>
  <c r="BHV42" i="48"/>
  <c r="BHU42" i="48"/>
  <c r="BHT42" i="48"/>
  <c r="BHS42" i="48"/>
  <c r="BHR42" i="48"/>
  <c r="BHQ42" i="48"/>
  <c r="BHP42" i="48"/>
  <c r="BHO42" i="48"/>
  <c r="BHN42" i="48"/>
  <c r="BHM42" i="48"/>
  <c r="BHL42" i="48"/>
  <c r="BHK42" i="48"/>
  <c r="BHJ42" i="48"/>
  <c r="BHI42" i="48"/>
  <c r="BHH42" i="48"/>
  <c r="BHG42" i="48"/>
  <c r="BHF42" i="48"/>
  <c r="BHE42" i="48"/>
  <c r="BHD42" i="48"/>
  <c r="BHC42" i="48"/>
  <c r="BHB42" i="48"/>
  <c r="BHA42" i="48"/>
  <c r="BGZ42" i="48"/>
  <c r="BGY42" i="48"/>
  <c r="BGX42" i="48"/>
  <c r="BGW42" i="48"/>
  <c r="BGV42" i="48"/>
  <c r="BGU42" i="48"/>
  <c r="BGT42" i="48"/>
  <c r="BGS42" i="48"/>
  <c r="BGR42" i="48"/>
  <c r="BGQ42" i="48"/>
  <c r="BGP42" i="48"/>
  <c r="BGO42" i="48"/>
  <c r="BGN42" i="48"/>
  <c r="BGM42" i="48"/>
  <c r="BGL42" i="48"/>
  <c r="BGK42" i="48"/>
  <c r="BGJ42" i="48"/>
  <c r="BGI42" i="48"/>
  <c r="BGH42" i="48"/>
  <c r="BGG42" i="48"/>
  <c r="BGF42" i="48"/>
  <c r="BGE42" i="48"/>
  <c r="BGD42" i="48"/>
  <c r="BGC42" i="48"/>
  <c r="BGB42" i="48"/>
  <c r="BGA42" i="48"/>
  <c r="BFZ42" i="48"/>
  <c r="BFY42" i="48"/>
  <c r="BFX42" i="48"/>
  <c r="BFW42" i="48"/>
  <c r="BFV42" i="48"/>
  <c r="BFU42" i="48"/>
  <c r="BFT42" i="48"/>
  <c r="BFS42" i="48"/>
  <c r="BFR42" i="48"/>
  <c r="BFQ42" i="48"/>
  <c r="BFP42" i="48"/>
  <c r="BFO42" i="48"/>
  <c r="BFN42" i="48"/>
  <c r="BFM42" i="48"/>
  <c r="BFL42" i="48"/>
  <c r="BFK42" i="48"/>
  <c r="BFJ42" i="48"/>
  <c r="BFI42" i="48"/>
  <c r="BFH42" i="48"/>
  <c r="BFG42" i="48"/>
  <c r="BFF42" i="48"/>
  <c r="BFE42" i="48"/>
  <c r="BFD42" i="48"/>
  <c r="BFC42" i="48"/>
  <c r="BFB42" i="48"/>
  <c r="BFA42" i="48"/>
  <c r="BEZ42" i="48"/>
  <c r="BEY42" i="48"/>
  <c r="BEX42" i="48"/>
  <c r="BEW42" i="48"/>
  <c r="BEV42" i="48"/>
  <c r="BEU42" i="48"/>
  <c r="BET42" i="48"/>
  <c r="BES42" i="48"/>
  <c r="BER42" i="48"/>
  <c r="BEQ42" i="48"/>
  <c r="BEP42" i="48"/>
  <c r="BEO42" i="48"/>
  <c r="BEN42" i="48"/>
  <c r="BEM42" i="48"/>
  <c r="BEL42" i="48"/>
  <c r="BEK42" i="48"/>
  <c r="BEJ42" i="48"/>
  <c r="BEI42" i="48"/>
  <c r="BEH42" i="48"/>
  <c r="BEG42" i="48"/>
  <c r="BEF42" i="48"/>
  <c r="BEE42" i="48"/>
  <c r="BED42" i="48"/>
  <c r="BEC42" i="48"/>
  <c r="BEB42" i="48"/>
  <c r="BEA42" i="48"/>
  <c r="BDZ42" i="48"/>
  <c r="BDY42" i="48"/>
  <c r="BDX42" i="48"/>
  <c r="BDW42" i="48"/>
  <c r="BDV42" i="48"/>
  <c r="BDU42" i="48"/>
  <c r="BDT42" i="48"/>
  <c r="BDS42" i="48"/>
  <c r="BDR42" i="48"/>
  <c r="BDQ42" i="48"/>
  <c r="BDP42" i="48"/>
  <c r="BDO42" i="48"/>
  <c r="BDN42" i="48"/>
  <c r="BDM42" i="48"/>
  <c r="BDL42" i="48"/>
  <c r="BDK42" i="48"/>
  <c r="BDJ42" i="48"/>
  <c r="BDI42" i="48"/>
  <c r="BDH42" i="48"/>
  <c r="BDG42" i="48"/>
  <c r="BDF42" i="48"/>
  <c r="BDE42" i="48"/>
  <c r="BDD42" i="48"/>
  <c r="BDC42" i="48"/>
  <c r="BDB42" i="48"/>
  <c r="BDA42" i="48"/>
  <c r="BCZ42" i="48"/>
  <c r="BCY42" i="48"/>
  <c r="BCX42" i="48"/>
  <c r="BCW42" i="48"/>
  <c r="BCV42" i="48"/>
  <c r="BCU42" i="48"/>
  <c r="BCT42" i="48"/>
  <c r="BCS42" i="48"/>
  <c r="BCR42" i="48"/>
  <c r="BCQ42" i="48"/>
  <c r="BCP42" i="48"/>
  <c r="BCO42" i="48"/>
  <c r="BCN42" i="48"/>
  <c r="BCM42" i="48"/>
  <c r="BCL42" i="48"/>
  <c r="BCK42" i="48"/>
  <c r="BCJ42" i="48"/>
  <c r="BCI42" i="48"/>
  <c r="BCH42" i="48"/>
  <c r="BCG42" i="48"/>
  <c r="BCF42" i="48"/>
  <c r="BCE42" i="48"/>
  <c r="BCD42" i="48"/>
  <c r="BCC42" i="48"/>
  <c r="BCB42" i="48"/>
  <c r="BCA42" i="48"/>
  <c r="BBZ42" i="48"/>
  <c r="BBY42" i="48"/>
  <c r="BBX42" i="48"/>
  <c r="BBW42" i="48"/>
  <c r="BBV42" i="48"/>
  <c r="BBU42" i="48"/>
  <c r="BBT42" i="48"/>
  <c r="BBS42" i="48"/>
  <c r="BBR42" i="48"/>
  <c r="BBQ42" i="48"/>
  <c r="BBP42" i="48"/>
  <c r="BBO42" i="48"/>
  <c r="BBN42" i="48"/>
  <c r="BBM42" i="48"/>
  <c r="BBL42" i="48"/>
  <c r="BBK42" i="48"/>
  <c r="BBJ42" i="48"/>
  <c r="BBI42" i="48"/>
  <c r="BBH42" i="48"/>
  <c r="BBG42" i="48"/>
  <c r="BBF42" i="48"/>
  <c r="BBE42" i="48"/>
  <c r="BBD42" i="48"/>
  <c r="BBC42" i="48"/>
  <c r="BBB42" i="48"/>
  <c r="BBA42" i="48"/>
  <c r="BAZ42" i="48"/>
  <c r="BAY42" i="48"/>
  <c r="BAX42" i="48"/>
  <c r="BAW42" i="48"/>
  <c r="BAV42" i="48"/>
  <c r="BAU42" i="48"/>
  <c r="BAT42" i="48"/>
  <c r="BAS42" i="48"/>
  <c r="BAR42" i="48"/>
  <c r="BAQ42" i="48"/>
  <c r="BAP42" i="48"/>
  <c r="BAO42" i="48"/>
  <c r="BAN42" i="48"/>
  <c r="BAM42" i="48"/>
  <c r="BAL42" i="48"/>
  <c r="BAK42" i="48"/>
  <c r="BAJ42" i="48"/>
  <c r="BAI42" i="48"/>
  <c r="BAH42" i="48"/>
  <c r="BAG42" i="48"/>
  <c r="BAF42" i="48"/>
  <c r="BAE42" i="48"/>
  <c r="BAD42" i="48"/>
  <c r="BAC42" i="48"/>
  <c r="BAB42" i="48"/>
  <c r="BAA42" i="48"/>
  <c r="AZZ42" i="48"/>
  <c r="AZY42" i="48"/>
  <c r="AZX42" i="48"/>
  <c r="AZW42" i="48"/>
  <c r="AZV42" i="48"/>
  <c r="AZU42" i="48"/>
  <c r="AZT42" i="48"/>
  <c r="AZS42" i="48"/>
  <c r="AZR42" i="48"/>
  <c r="AZQ42" i="48"/>
  <c r="AZP42" i="48"/>
  <c r="AZO42" i="48"/>
  <c r="AZN42" i="48"/>
  <c r="AZM42" i="48"/>
  <c r="AZL42" i="48"/>
  <c r="AZK42" i="48"/>
  <c r="AZJ42" i="48"/>
  <c r="AZI42" i="48"/>
  <c r="AZH42" i="48"/>
  <c r="AZG42" i="48"/>
  <c r="AZF42" i="48"/>
  <c r="AZE42" i="48"/>
  <c r="AZD42" i="48"/>
  <c r="AZC42" i="48"/>
  <c r="AZB42" i="48"/>
  <c r="AZA42" i="48"/>
  <c r="AYZ42" i="48"/>
  <c r="AYY42" i="48"/>
  <c r="AYX42" i="48"/>
  <c r="AYW42" i="48"/>
  <c r="AYV42" i="48"/>
  <c r="AYU42" i="48"/>
  <c r="AYT42" i="48"/>
  <c r="AYS42" i="48"/>
  <c r="AYR42" i="48"/>
  <c r="AYQ42" i="48"/>
  <c r="AYP42" i="48"/>
  <c r="AYO42" i="48"/>
  <c r="AYN42" i="48"/>
  <c r="AYM42" i="48"/>
  <c r="AYL42" i="48"/>
  <c r="AYK42" i="48"/>
  <c r="AYJ42" i="48"/>
  <c r="AYI42" i="48"/>
  <c r="AYH42" i="48"/>
  <c r="AYG42" i="48"/>
  <c r="AYF42" i="48"/>
  <c r="AYE42" i="48"/>
  <c r="AYD42" i="48"/>
  <c r="AYC42" i="48"/>
  <c r="AYB42" i="48"/>
  <c r="AYA42" i="48"/>
  <c r="AXZ42" i="48"/>
  <c r="AXY42" i="48"/>
  <c r="AXX42" i="48"/>
  <c r="AXW42" i="48"/>
  <c r="AXV42" i="48"/>
  <c r="AXU42" i="48"/>
  <c r="AXT42" i="48"/>
  <c r="AXS42" i="48"/>
  <c r="AXR42" i="48"/>
  <c r="AXQ42" i="48"/>
  <c r="AXP42" i="48"/>
  <c r="AXO42" i="48"/>
  <c r="AXN42" i="48"/>
  <c r="AXM42" i="48"/>
  <c r="AXL42" i="48"/>
  <c r="AXK42" i="48"/>
  <c r="AXJ42" i="48"/>
  <c r="AXI42" i="48"/>
  <c r="AXH42" i="48"/>
  <c r="AXG42" i="48"/>
  <c r="AXF42" i="48"/>
  <c r="AXE42" i="48"/>
  <c r="AXD42" i="48"/>
  <c r="AXC42" i="48"/>
  <c r="AXB42" i="48"/>
  <c r="AXA42" i="48"/>
  <c r="AWZ42" i="48"/>
  <c r="AWY42" i="48"/>
  <c r="AWX42" i="48"/>
  <c r="AWW42" i="48"/>
  <c r="AWV42" i="48"/>
  <c r="AWU42" i="48"/>
  <c r="AWT42" i="48"/>
  <c r="AWS42" i="48"/>
  <c r="AWR42" i="48"/>
  <c r="AWQ42" i="48"/>
  <c r="AWP42" i="48"/>
  <c r="AWO42" i="48"/>
  <c r="AWN42" i="48"/>
  <c r="AWM42" i="48"/>
  <c r="AWL42" i="48"/>
  <c r="AWK42" i="48"/>
  <c r="AWJ42" i="48"/>
  <c r="AWI42" i="48"/>
  <c r="AWH42" i="48"/>
  <c r="AWG42" i="48"/>
  <c r="AWF42" i="48"/>
  <c r="AWE42" i="48"/>
  <c r="AWD42" i="48"/>
  <c r="AWC42" i="48"/>
  <c r="AWB42" i="48"/>
  <c r="AWA42" i="48"/>
  <c r="AVZ42" i="48"/>
  <c r="AVY42" i="48"/>
  <c r="AVX42" i="48"/>
  <c r="AVW42" i="48"/>
  <c r="AVV42" i="48"/>
  <c r="AVU42" i="48"/>
  <c r="AVT42" i="48"/>
  <c r="AVS42" i="48"/>
  <c r="AVR42" i="48"/>
  <c r="AVQ42" i="48"/>
  <c r="AVP42" i="48"/>
  <c r="AVO42" i="48"/>
  <c r="AVN42" i="48"/>
  <c r="AVM42" i="48"/>
  <c r="AVL42" i="48"/>
  <c r="AVK42" i="48"/>
  <c r="AVJ42" i="48"/>
  <c r="AVI42" i="48"/>
  <c r="AVH42" i="48"/>
  <c r="AVG42" i="48"/>
  <c r="AVF42" i="48"/>
  <c r="AVE42" i="48"/>
  <c r="AVD42" i="48"/>
  <c r="AVC42" i="48"/>
  <c r="AVB42" i="48"/>
  <c r="AVA42" i="48"/>
  <c r="AUZ42" i="48"/>
  <c r="AUY42" i="48"/>
  <c r="AUX42" i="48"/>
  <c r="AUW42" i="48"/>
  <c r="AUV42" i="48"/>
  <c r="AUU42" i="48"/>
  <c r="AUT42" i="48"/>
  <c r="AUS42" i="48"/>
  <c r="AUR42" i="48"/>
  <c r="AUQ42" i="48"/>
  <c r="AUP42" i="48"/>
  <c r="AUO42" i="48"/>
  <c r="AUN42" i="48"/>
  <c r="AUM42" i="48"/>
  <c r="AUL42" i="48"/>
  <c r="AUK42" i="48"/>
  <c r="AUJ42" i="48"/>
  <c r="AUI42" i="48"/>
  <c r="AUH42" i="48"/>
  <c r="AUG42" i="48"/>
  <c r="AUF42" i="48"/>
  <c r="AUE42" i="48"/>
  <c r="AUD42" i="48"/>
  <c r="AUC42" i="48"/>
  <c r="AUB42" i="48"/>
  <c r="AUA42" i="48"/>
  <c r="ATZ42" i="48"/>
  <c r="ATY42" i="48"/>
  <c r="ATX42" i="48"/>
  <c r="ATW42" i="48"/>
  <c r="ATV42" i="48"/>
  <c r="ATU42" i="48"/>
  <c r="ATT42" i="48"/>
  <c r="ATS42" i="48"/>
  <c r="ATR42" i="48"/>
  <c r="ATQ42" i="48"/>
  <c r="ATP42" i="48"/>
  <c r="ATO42" i="48"/>
  <c r="ATN42" i="48"/>
  <c r="ATM42" i="48"/>
  <c r="ATL42" i="48"/>
  <c r="ATK42" i="48"/>
  <c r="ATJ42" i="48"/>
  <c r="ATI42" i="48"/>
  <c r="ATH42" i="48"/>
  <c r="ATG42" i="48"/>
  <c r="ATF42" i="48"/>
  <c r="ATE42" i="48"/>
  <c r="ATD42" i="48"/>
  <c r="ATC42" i="48"/>
  <c r="ATB42" i="48"/>
  <c r="ATA42" i="48"/>
  <c r="ASZ42" i="48"/>
  <c r="ASY42" i="48"/>
  <c r="ASX42" i="48"/>
  <c r="ASW42" i="48"/>
  <c r="ASV42" i="48"/>
  <c r="ASU42" i="48"/>
  <c r="AST42" i="48"/>
  <c r="ASS42" i="48"/>
  <c r="ASR42" i="48"/>
  <c r="ASQ42" i="48"/>
  <c r="ASP42" i="48"/>
  <c r="ASO42" i="48"/>
  <c r="ASN42" i="48"/>
  <c r="ASM42" i="48"/>
  <c r="ASL42" i="48"/>
  <c r="ASK42" i="48"/>
  <c r="ASJ42" i="48"/>
  <c r="ASI42" i="48"/>
  <c r="ASH42" i="48"/>
  <c r="ASG42" i="48"/>
  <c r="ASF42" i="48"/>
  <c r="ASE42" i="48"/>
  <c r="ASD42" i="48"/>
  <c r="ASC42" i="48"/>
  <c r="ASB42" i="48"/>
  <c r="ASA42" i="48"/>
  <c r="ARZ42" i="48"/>
  <c r="ARY42" i="48"/>
  <c r="ARX42" i="48"/>
  <c r="ARW42" i="48"/>
  <c r="ARV42" i="48"/>
  <c r="ARU42" i="48"/>
  <c r="ART42" i="48"/>
  <c r="ARS42" i="48"/>
  <c r="ARR42" i="48"/>
  <c r="ARQ42" i="48"/>
  <c r="ARP42" i="48"/>
  <c r="ARO42" i="48"/>
  <c r="ARN42" i="48"/>
  <c r="ARM42" i="48"/>
  <c r="ARL42" i="48"/>
  <c r="ARK42" i="48"/>
  <c r="ARJ42" i="48"/>
  <c r="ARI42" i="48"/>
  <c r="ARH42" i="48"/>
  <c r="ARG42" i="48"/>
  <c r="ARF42" i="48"/>
  <c r="ARE42" i="48"/>
  <c r="ARD42" i="48"/>
  <c r="ARC42" i="48"/>
  <c r="ARB42" i="48"/>
  <c r="ARA42" i="48"/>
  <c r="AQZ42" i="48"/>
  <c r="AQY42" i="48"/>
  <c r="AQX42" i="48"/>
  <c r="AQW42" i="48"/>
  <c r="AQV42" i="48"/>
  <c r="AQU42" i="48"/>
  <c r="AQT42" i="48"/>
  <c r="AQS42" i="48"/>
  <c r="AQR42" i="48"/>
  <c r="AQQ42" i="48"/>
  <c r="AQP42" i="48"/>
  <c r="AQO42" i="48"/>
  <c r="AQN42" i="48"/>
  <c r="AQM42" i="48"/>
  <c r="AQL42" i="48"/>
  <c r="AQK42" i="48"/>
  <c r="AQJ42" i="48"/>
  <c r="AQI42" i="48"/>
  <c r="AQH42" i="48"/>
  <c r="AQG42" i="48"/>
  <c r="AQF42" i="48"/>
  <c r="AQE42" i="48"/>
  <c r="AQD42" i="48"/>
  <c r="AQC42" i="48"/>
  <c r="AQB42" i="48"/>
  <c r="AQA42" i="48"/>
  <c r="APZ42" i="48"/>
  <c r="APY42" i="48"/>
  <c r="APX42" i="48"/>
  <c r="APW42" i="48"/>
  <c r="APV42" i="48"/>
  <c r="APU42" i="48"/>
  <c r="APT42" i="48"/>
  <c r="APS42" i="48"/>
  <c r="APR42" i="48"/>
  <c r="APQ42" i="48"/>
  <c r="APP42" i="48"/>
  <c r="APO42" i="48"/>
  <c r="APN42" i="48"/>
  <c r="APM42" i="48"/>
  <c r="APL42" i="48"/>
  <c r="APK42" i="48"/>
  <c r="APJ42" i="48"/>
  <c r="API42" i="48"/>
  <c r="APH42" i="48"/>
  <c r="APG42" i="48"/>
  <c r="APF42" i="48"/>
  <c r="APE42" i="48"/>
  <c r="APD42" i="48"/>
  <c r="APC42" i="48"/>
  <c r="APB42" i="48"/>
  <c r="APA42" i="48"/>
  <c r="AOZ42" i="48"/>
  <c r="AOY42" i="48"/>
  <c r="AOX42" i="48"/>
  <c r="AOW42" i="48"/>
  <c r="AOV42" i="48"/>
  <c r="AOU42" i="48"/>
  <c r="AOT42" i="48"/>
  <c r="AOS42" i="48"/>
  <c r="AOR42" i="48"/>
  <c r="AOQ42" i="48"/>
  <c r="AOP42" i="48"/>
  <c r="AOO42" i="48"/>
  <c r="AON42" i="48"/>
  <c r="AOM42" i="48"/>
  <c r="AOL42" i="48"/>
  <c r="AOK42" i="48"/>
  <c r="AOJ42" i="48"/>
  <c r="AOI42" i="48"/>
  <c r="AOH42" i="48"/>
  <c r="AOG42" i="48"/>
  <c r="AOF42" i="48"/>
  <c r="AOE42" i="48"/>
  <c r="AOD42" i="48"/>
  <c r="AOC42" i="48"/>
  <c r="AOB42" i="48"/>
  <c r="AOA42" i="48"/>
  <c r="ANZ42" i="48"/>
  <c r="ANY42" i="48"/>
  <c r="ANX42" i="48"/>
  <c r="ANW42" i="48"/>
  <c r="ANV42" i="48"/>
  <c r="ANU42" i="48"/>
  <c r="ANT42" i="48"/>
  <c r="ANS42" i="48"/>
  <c r="ANR42" i="48"/>
  <c r="ANQ42" i="48"/>
  <c r="ANP42" i="48"/>
  <c r="ANO42" i="48"/>
  <c r="ANN42" i="48"/>
  <c r="ANM42" i="48"/>
  <c r="ANL42" i="48"/>
  <c r="ANK42" i="48"/>
  <c r="ANJ42" i="48"/>
  <c r="ANI42" i="48"/>
  <c r="ANH42" i="48"/>
  <c r="ANG42" i="48"/>
  <c r="ANF42" i="48"/>
  <c r="ANE42" i="48"/>
  <c r="AND42" i="48"/>
  <c r="ANC42" i="48"/>
  <c r="ANB42" i="48"/>
  <c r="ANA42" i="48"/>
  <c r="AMZ42" i="48"/>
  <c r="AMY42" i="48"/>
  <c r="AMX42" i="48"/>
  <c r="AMW42" i="48"/>
  <c r="AMV42" i="48"/>
  <c r="AMU42" i="48"/>
  <c r="AMT42" i="48"/>
  <c r="AMS42" i="48"/>
  <c r="AMR42" i="48"/>
  <c r="AMQ42" i="48"/>
  <c r="AMP42" i="48"/>
  <c r="AMO42" i="48"/>
  <c r="AMN42" i="48"/>
  <c r="AMM42" i="48"/>
  <c r="AML42" i="48"/>
  <c r="AMK42" i="48"/>
  <c r="AMJ42" i="48"/>
  <c r="AMI42" i="48"/>
  <c r="AMH42" i="48"/>
  <c r="AMG42" i="48"/>
  <c r="AMF42" i="48"/>
  <c r="AME42" i="48"/>
  <c r="AMD42" i="48"/>
  <c r="AMC42" i="48"/>
  <c r="AMB42" i="48"/>
  <c r="AMA42" i="48"/>
  <c r="ALZ42" i="48"/>
  <c r="ALY42" i="48"/>
  <c r="ALX42" i="48"/>
  <c r="ALW42" i="48"/>
  <c r="ALV42" i="48"/>
  <c r="ALU42" i="48"/>
  <c r="ALT42" i="48"/>
  <c r="ALS42" i="48"/>
  <c r="ALR42" i="48"/>
  <c r="ALQ42" i="48"/>
  <c r="ALP42" i="48"/>
  <c r="ALO42" i="48"/>
  <c r="ALN42" i="48"/>
  <c r="ALM42" i="48"/>
  <c r="ALL42" i="48"/>
  <c r="ALK42" i="48"/>
  <c r="ALJ42" i="48"/>
  <c r="ALI42" i="48"/>
  <c r="ALH42" i="48"/>
  <c r="ALG42" i="48"/>
  <c r="ALF42" i="48"/>
  <c r="ALE42" i="48"/>
  <c r="ALD42" i="48"/>
  <c r="ALC42" i="48"/>
  <c r="ALB42" i="48"/>
  <c r="ALA42" i="48"/>
  <c r="AKZ42" i="48"/>
  <c r="AKY42" i="48"/>
  <c r="AKX42" i="48"/>
  <c r="AKW42" i="48"/>
  <c r="AKV42" i="48"/>
  <c r="AKU42" i="48"/>
  <c r="AKT42" i="48"/>
  <c r="AKS42" i="48"/>
  <c r="AKR42" i="48"/>
  <c r="AKQ42" i="48"/>
  <c r="AKP42" i="48"/>
  <c r="AKO42" i="48"/>
  <c r="AKN42" i="48"/>
  <c r="AKM42" i="48"/>
  <c r="AKL42" i="48"/>
  <c r="AKK42" i="48"/>
  <c r="AKJ42" i="48"/>
  <c r="AKI42" i="48"/>
  <c r="AKH42" i="48"/>
  <c r="AKG42" i="48"/>
  <c r="AKF42" i="48"/>
  <c r="AKE42" i="48"/>
  <c r="AKD42" i="48"/>
  <c r="AKC42" i="48"/>
  <c r="AKB42" i="48"/>
  <c r="AKA42" i="48"/>
  <c r="AJZ42" i="48"/>
  <c r="AJY42" i="48"/>
  <c r="AJX42" i="48"/>
  <c r="AJW42" i="48"/>
  <c r="AJV42" i="48"/>
  <c r="AJU42" i="48"/>
  <c r="AJT42" i="48"/>
  <c r="AJS42" i="48"/>
  <c r="AJR42" i="48"/>
  <c r="AJQ42" i="48"/>
  <c r="AJP42" i="48"/>
  <c r="AJO42" i="48"/>
  <c r="AJN42" i="48"/>
  <c r="AJM42" i="48"/>
  <c r="AJL42" i="48"/>
  <c r="AJK42" i="48"/>
  <c r="AJJ42" i="48"/>
  <c r="AJI42" i="48"/>
  <c r="AJH42" i="48"/>
  <c r="AJG42" i="48"/>
  <c r="AJF42" i="48"/>
  <c r="AJE42" i="48"/>
  <c r="AJD42" i="48"/>
  <c r="AJC42" i="48"/>
  <c r="AJB42" i="48"/>
  <c r="AJA42" i="48"/>
  <c r="AIZ42" i="48"/>
  <c r="AIY42" i="48"/>
  <c r="AIX42" i="48"/>
  <c r="AIW42" i="48"/>
  <c r="AIV42" i="48"/>
  <c r="AIU42" i="48"/>
  <c r="AIT42" i="48"/>
  <c r="AIS42" i="48"/>
  <c r="AIR42" i="48"/>
  <c r="AIQ42" i="48"/>
  <c r="AIP42" i="48"/>
  <c r="AIO42" i="48"/>
  <c r="AIN42" i="48"/>
  <c r="AIM42" i="48"/>
  <c r="AIL42" i="48"/>
  <c r="AIK42" i="48"/>
  <c r="AIJ42" i="48"/>
  <c r="AII42" i="48"/>
  <c r="AIH42" i="48"/>
  <c r="AIG42" i="48"/>
  <c r="AIF42" i="48"/>
  <c r="AIE42" i="48"/>
  <c r="AID42" i="48"/>
  <c r="AIC42" i="48"/>
  <c r="AIB42" i="48"/>
  <c r="AIA42" i="48"/>
  <c r="AHZ42" i="48"/>
  <c r="AHY42" i="48"/>
  <c r="AHX42" i="48"/>
  <c r="AHW42" i="48"/>
  <c r="AHV42" i="48"/>
  <c r="AHU42" i="48"/>
  <c r="AHT42" i="48"/>
  <c r="AHS42" i="48"/>
  <c r="AHR42" i="48"/>
  <c r="AHQ42" i="48"/>
  <c r="AHP42" i="48"/>
  <c r="AHO42" i="48"/>
  <c r="AHN42" i="48"/>
  <c r="AHM42" i="48"/>
  <c r="AHL42" i="48"/>
  <c r="AHK42" i="48"/>
  <c r="AHJ42" i="48"/>
  <c r="AHI42" i="48"/>
  <c r="AHH42" i="48"/>
  <c r="AHG42" i="48"/>
  <c r="AHF42" i="48"/>
  <c r="AHE42" i="48"/>
  <c r="AHD42" i="48"/>
  <c r="AHC42" i="48"/>
  <c r="AHB42" i="48"/>
  <c r="AHA42" i="48"/>
  <c r="AGZ42" i="48"/>
  <c r="AGY42" i="48"/>
  <c r="AGX42" i="48"/>
  <c r="AGW42" i="48"/>
  <c r="AGV42" i="48"/>
  <c r="AGU42" i="48"/>
  <c r="AGT42" i="48"/>
  <c r="AGS42" i="48"/>
  <c r="AGR42" i="48"/>
  <c r="AGQ42" i="48"/>
  <c r="AGP42" i="48"/>
  <c r="AGO42" i="48"/>
  <c r="AGN42" i="48"/>
  <c r="AGM42" i="48"/>
  <c r="AGL42" i="48"/>
  <c r="AGK42" i="48"/>
  <c r="AGJ42" i="48"/>
  <c r="AGI42" i="48"/>
  <c r="AGH42" i="48"/>
  <c r="AGG42" i="48"/>
  <c r="AGF42" i="48"/>
  <c r="AGE42" i="48"/>
  <c r="AGD42" i="48"/>
  <c r="AGC42" i="48"/>
  <c r="AGB42" i="48"/>
  <c r="AGA42" i="48"/>
  <c r="AFZ42" i="48"/>
  <c r="AFY42" i="48"/>
  <c r="AFX42" i="48"/>
  <c r="AFW42" i="48"/>
  <c r="AFV42" i="48"/>
  <c r="AFU42" i="48"/>
  <c r="AFT42" i="48"/>
  <c r="AFS42" i="48"/>
  <c r="AFR42" i="48"/>
  <c r="AFQ42" i="48"/>
  <c r="AFP42" i="48"/>
  <c r="AFO42" i="48"/>
  <c r="AFN42" i="48"/>
  <c r="AFM42" i="48"/>
  <c r="AFL42" i="48"/>
  <c r="AFK42" i="48"/>
  <c r="AFJ42" i="48"/>
  <c r="AFI42" i="48"/>
  <c r="AFH42" i="48"/>
  <c r="AFG42" i="48"/>
  <c r="AFF42" i="48"/>
  <c r="AFE42" i="48"/>
  <c r="AFD42" i="48"/>
  <c r="AFC42" i="48"/>
  <c r="AFB42" i="48"/>
  <c r="AFA42" i="48"/>
  <c r="AEZ42" i="48"/>
  <c r="AEY42" i="48"/>
  <c r="AEX42" i="48"/>
  <c r="AEW42" i="48"/>
  <c r="AEV42" i="48"/>
  <c r="AEU42" i="48"/>
  <c r="AET42" i="48"/>
  <c r="AES42" i="48"/>
  <c r="AER42" i="48"/>
  <c r="AEQ42" i="48"/>
  <c r="AEP42" i="48"/>
  <c r="AEO42" i="48"/>
  <c r="AEN42" i="48"/>
  <c r="AEM42" i="48"/>
  <c r="AEL42" i="48"/>
  <c r="AEK42" i="48"/>
  <c r="AEJ42" i="48"/>
  <c r="AEI42" i="48"/>
  <c r="AEH42" i="48"/>
  <c r="AEG42" i="48"/>
  <c r="AEF42" i="48"/>
  <c r="AEE42" i="48"/>
  <c r="AED42" i="48"/>
  <c r="AEC42" i="48"/>
  <c r="AEB42" i="48"/>
  <c r="AEA42" i="48"/>
  <c r="ADZ42" i="48"/>
  <c r="ADY42" i="48"/>
  <c r="ADX42" i="48"/>
  <c r="ADW42" i="48"/>
  <c r="ADV42" i="48"/>
  <c r="ADU42" i="48"/>
  <c r="ADT42" i="48"/>
  <c r="ADS42" i="48"/>
  <c r="ADR42" i="48"/>
  <c r="ADQ42" i="48"/>
  <c r="ADP42" i="48"/>
  <c r="ADO42" i="48"/>
  <c r="ADN42" i="48"/>
  <c r="ADM42" i="48"/>
  <c r="ADL42" i="48"/>
  <c r="ADK42" i="48"/>
  <c r="ADJ42" i="48"/>
  <c r="ADI42" i="48"/>
  <c r="ADH42" i="48"/>
  <c r="ADG42" i="48"/>
  <c r="ADF42" i="48"/>
  <c r="ADE42" i="48"/>
  <c r="ADD42" i="48"/>
  <c r="ADC42" i="48"/>
  <c r="ADB42" i="48"/>
  <c r="ADA42" i="48"/>
  <c r="ACZ42" i="48"/>
  <c r="ACY42" i="48"/>
  <c r="ACX42" i="48"/>
  <c r="ACW42" i="48"/>
  <c r="ACV42" i="48"/>
  <c r="ACU42" i="48"/>
  <c r="ACT42" i="48"/>
  <c r="ACS42" i="48"/>
  <c r="ACR42" i="48"/>
  <c r="ACQ42" i="48"/>
  <c r="ACP42" i="48"/>
  <c r="ACO42" i="48"/>
  <c r="ACN42" i="48"/>
  <c r="ACM42" i="48"/>
  <c r="ACL42" i="48"/>
  <c r="ACK42" i="48"/>
  <c r="ACJ42" i="48"/>
  <c r="ACI42" i="48"/>
  <c r="ACH42" i="48"/>
  <c r="ACG42" i="48"/>
  <c r="ACF42" i="48"/>
  <c r="ACE42" i="48"/>
  <c r="ACD42" i="48"/>
  <c r="ACC42" i="48"/>
  <c r="ACB42" i="48"/>
  <c r="ACA42" i="48"/>
  <c r="ABZ42" i="48"/>
  <c r="ABY42" i="48"/>
  <c r="ABX42" i="48"/>
  <c r="ABW42" i="48"/>
  <c r="ABV42" i="48"/>
  <c r="ABU42" i="48"/>
  <c r="ABT42" i="48"/>
  <c r="ABS42" i="48"/>
  <c r="ABR42" i="48"/>
  <c r="ABQ42" i="48"/>
  <c r="ABP42" i="48"/>
  <c r="ABO42" i="48"/>
  <c r="ABN42" i="48"/>
  <c r="ABM42" i="48"/>
  <c r="ABL42" i="48"/>
  <c r="ABK42" i="48"/>
  <c r="ABJ42" i="48"/>
  <c r="ABI42" i="48"/>
  <c r="ABH42" i="48"/>
  <c r="ABG42" i="48"/>
  <c r="ABF42" i="48"/>
  <c r="ABE42" i="48"/>
  <c r="ABD42" i="48"/>
  <c r="ABC42" i="48"/>
  <c r="ABB42" i="48"/>
  <c r="ABA42" i="48"/>
  <c r="AAZ42" i="48"/>
  <c r="AAY42" i="48"/>
  <c r="AAX42" i="48"/>
  <c r="AAW42" i="48"/>
  <c r="AAV42" i="48"/>
  <c r="AAU42" i="48"/>
  <c r="AAT42" i="48"/>
  <c r="AAS42" i="48"/>
  <c r="AAR42" i="48"/>
  <c r="AAQ42" i="48"/>
  <c r="AAP42" i="48"/>
  <c r="AAO42" i="48"/>
  <c r="AAN42" i="48"/>
  <c r="AAM42" i="48"/>
  <c r="AAL42" i="48"/>
  <c r="AAK42" i="48"/>
  <c r="AAJ42" i="48"/>
  <c r="AAI42" i="48"/>
  <c r="AAH42" i="48"/>
  <c r="AAG42" i="48"/>
  <c r="AAF42" i="48"/>
  <c r="AAE42" i="48"/>
  <c r="AAD42" i="48"/>
  <c r="AAC42" i="48"/>
  <c r="AAB42" i="48"/>
  <c r="AAA42" i="48"/>
  <c r="ZZ42" i="48"/>
  <c r="ZY42" i="48"/>
  <c r="ZX42" i="48"/>
  <c r="ZW42" i="48"/>
  <c r="ZV42" i="48"/>
  <c r="ZU42" i="48"/>
  <c r="ZT42" i="48"/>
  <c r="ZS42" i="48"/>
  <c r="ZR42" i="48"/>
  <c r="ZQ42" i="48"/>
  <c r="ZP42" i="48"/>
  <c r="ZO42" i="48"/>
  <c r="ZN42" i="48"/>
  <c r="ZM42" i="48"/>
  <c r="ZL42" i="48"/>
  <c r="ZK42" i="48"/>
  <c r="ZJ42" i="48"/>
  <c r="ZI42" i="48"/>
  <c r="ZH42" i="48"/>
  <c r="ZG42" i="48"/>
  <c r="ZF42" i="48"/>
  <c r="ZE42" i="48"/>
  <c r="ZD42" i="48"/>
  <c r="ZC42" i="48"/>
  <c r="ZB42" i="48"/>
  <c r="ZA42" i="48"/>
  <c r="YZ42" i="48"/>
  <c r="YY42" i="48"/>
  <c r="YX42" i="48"/>
  <c r="YW42" i="48"/>
  <c r="YV42" i="48"/>
  <c r="YU42" i="48"/>
  <c r="YT42" i="48"/>
  <c r="YS42" i="48"/>
  <c r="YR42" i="48"/>
  <c r="YQ42" i="48"/>
  <c r="YP42" i="48"/>
  <c r="YO42" i="48"/>
  <c r="YN42" i="48"/>
  <c r="YM42" i="48"/>
  <c r="YL42" i="48"/>
  <c r="YK42" i="48"/>
  <c r="YJ42" i="48"/>
  <c r="YI42" i="48"/>
  <c r="YH42" i="48"/>
  <c r="YG42" i="48"/>
  <c r="YF42" i="48"/>
  <c r="YE42" i="48"/>
  <c r="YD42" i="48"/>
  <c r="YC42" i="48"/>
  <c r="YB42" i="48"/>
  <c r="YA42" i="48"/>
  <c r="XZ42" i="48"/>
  <c r="XY42" i="48"/>
  <c r="XX42" i="48"/>
  <c r="XW42" i="48"/>
  <c r="XV42" i="48"/>
  <c r="XU42" i="48"/>
  <c r="XT42" i="48"/>
  <c r="XS42" i="48"/>
  <c r="XR42" i="48"/>
  <c r="XQ42" i="48"/>
  <c r="XP42" i="48"/>
  <c r="XO42" i="48"/>
  <c r="XN42" i="48"/>
  <c r="XM42" i="48"/>
  <c r="XL42" i="48"/>
  <c r="XK42" i="48"/>
  <c r="XJ42" i="48"/>
  <c r="XI42" i="48"/>
  <c r="XH42" i="48"/>
  <c r="XG42" i="48"/>
  <c r="XF42" i="48"/>
  <c r="XE42" i="48"/>
  <c r="XD42" i="48"/>
  <c r="XC42" i="48"/>
  <c r="XB42" i="48"/>
  <c r="XA42" i="48"/>
  <c r="WZ42" i="48"/>
  <c r="WY42" i="48"/>
  <c r="WX42" i="48"/>
  <c r="WW42" i="48"/>
  <c r="WV42" i="48"/>
  <c r="WU42" i="48"/>
  <c r="WT42" i="48"/>
  <c r="WS42" i="48"/>
  <c r="WR42" i="48"/>
  <c r="WQ42" i="48"/>
  <c r="WP42" i="48"/>
  <c r="WO42" i="48"/>
  <c r="WN42" i="48"/>
  <c r="WM42" i="48"/>
  <c r="WL42" i="48"/>
  <c r="WK42" i="48"/>
  <c r="WJ42" i="48"/>
  <c r="WI42" i="48"/>
  <c r="WH42" i="48"/>
  <c r="WG42" i="48"/>
  <c r="WF42" i="48"/>
  <c r="WE42" i="48"/>
  <c r="WD42" i="48"/>
  <c r="WC42" i="48"/>
  <c r="WB42" i="48"/>
  <c r="WA42" i="48"/>
  <c r="VZ42" i="48"/>
  <c r="VY42" i="48"/>
  <c r="VX42" i="48"/>
  <c r="VW42" i="48"/>
  <c r="VV42" i="48"/>
  <c r="VU42" i="48"/>
  <c r="VT42" i="48"/>
  <c r="VS42" i="48"/>
  <c r="VR42" i="48"/>
  <c r="VQ42" i="48"/>
  <c r="VP42" i="48"/>
  <c r="VO42" i="48"/>
  <c r="VN42" i="48"/>
  <c r="VM42" i="48"/>
  <c r="VL42" i="48"/>
  <c r="VK42" i="48"/>
  <c r="VJ42" i="48"/>
  <c r="VI42" i="48"/>
  <c r="VH42" i="48"/>
  <c r="VG42" i="48"/>
  <c r="VF42" i="48"/>
  <c r="VE42" i="48"/>
  <c r="VD42" i="48"/>
  <c r="VC42" i="48"/>
  <c r="VB42" i="48"/>
  <c r="VA42" i="48"/>
  <c r="UZ42" i="48"/>
  <c r="UY42" i="48"/>
  <c r="UX42" i="48"/>
  <c r="UW42" i="48"/>
  <c r="UV42" i="48"/>
  <c r="UU42" i="48"/>
  <c r="UT42" i="48"/>
  <c r="US42" i="48"/>
  <c r="UR42" i="48"/>
  <c r="UQ42" i="48"/>
  <c r="UP42" i="48"/>
  <c r="UO42" i="48"/>
  <c r="UN42" i="48"/>
  <c r="UM42" i="48"/>
  <c r="UL42" i="48"/>
  <c r="UK42" i="48"/>
  <c r="UJ42" i="48"/>
  <c r="UI42" i="48"/>
  <c r="UH42" i="48"/>
  <c r="UG42" i="48"/>
  <c r="UF42" i="48"/>
  <c r="UE42" i="48"/>
  <c r="UD42" i="48"/>
  <c r="UC42" i="48"/>
  <c r="UB42" i="48"/>
  <c r="UA42" i="48"/>
  <c r="TZ42" i="48"/>
  <c r="TY42" i="48"/>
  <c r="TX42" i="48"/>
  <c r="TW42" i="48"/>
  <c r="TV42" i="48"/>
  <c r="TU42" i="48"/>
  <c r="TT42" i="48"/>
  <c r="TS42" i="48"/>
  <c r="TR42" i="48"/>
  <c r="TQ42" i="48"/>
  <c r="TP42" i="48"/>
  <c r="TO42" i="48"/>
  <c r="TN42" i="48"/>
  <c r="TM42" i="48"/>
  <c r="TL42" i="48"/>
  <c r="TK42" i="48"/>
  <c r="TJ42" i="48"/>
  <c r="TI42" i="48"/>
  <c r="TH42" i="48"/>
  <c r="TG42" i="48"/>
  <c r="TF42" i="48"/>
  <c r="TE42" i="48"/>
  <c r="TD42" i="48"/>
  <c r="TC42" i="48"/>
  <c r="TB42" i="48"/>
  <c r="TA42" i="48"/>
  <c r="SZ42" i="48"/>
  <c r="SY42" i="48"/>
  <c r="SX42" i="48"/>
  <c r="SW42" i="48"/>
  <c r="SV42" i="48"/>
  <c r="SU42" i="48"/>
  <c r="ST42" i="48"/>
  <c r="SS42" i="48"/>
  <c r="SR42" i="48"/>
  <c r="SQ42" i="48"/>
  <c r="SP42" i="48"/>
  <c r="SO42" i="48"/>
  <c r="SN42" i="48"/>
  <c r="SM42" i="48"/>
  <c r="SL42" i="48"/>
  <c r="SK42" i="48"/>
  <c r="SJ42" i="48"/>
  <c r="SI42" i="48"/>
  <c r="SH42" i="48"/>
  <c r="SG42" i="48"/>
  <c r="SF42" i="48"/>
  <c r="SE42" i="48"/>
  <c r="SD42" i="48"/>
  <c r="SC42" i="48"/>
  <c r="SB42" i="48"/>
  <c r="SA42" i="48"/>
  <c r="RZ42" i="48"/>
  <c r="RY42" i="48"/>
  <c r="RX42" i="48"/>
  <c r="RW42" i="48"/>
  <c r="RV42" i="48"/>
  <c r="RU42" i="48"/>
  <c r="RT42" i="48"/>
  <c r="RS42" i="48"/>
  <c r="RR42" i="48"/>
  <c r="RQ42" i="48"/>
  <c r="RP42" i="48"/>
  <c r="RO42" i="48"/>
  <c r="RN42" i="48"/>
  <c r="RM42" i="48"/>
  <c r="RL42" i="48"/>
  <c r="RK42" i="48"/>
  <c r="RJ42" i="48"/>
  <c r="RI42" i="48"/>
  <c r="RH42" i="48"/>
  <c r="RG42" i="48"/>
  <c r="RF42" i="48"/>
  <c r="RE42" i="48"/>
  <c r="RD42" i="48"/>
  <c r="RC42" i="48"/>
  <c r="RB42" i="48"/>
  <c r="RA42" i="48"/>
  <c r="QZ42" i="48"/>
  <c r="QY42" i="48"/>
  <c r="QX42" i="48"/>
  <c r="QW42" i="48"/>
  <c r="QV42" i="48"/>
  <c r="QU42" i="48"/>
  <c r="QT42" i="48"/>
  <c r="QS42" i="48"/>
  <c r="QR42" i="48"/>
  <c r="QQ42" i="48"/>
  <c r="QP42" i="48"/>
  <c r="QO42" i="48"/>
  <c r="QN42" i="48"/>
  <c r="QM42" i="48"/>
  <c r="QL42" i="48"/>
  <c r="QK42" i="48"/>
  <c r="QJ42" i="48"/>
  <c r="QI42" i="48"/>
  <c r="QH42" i="48"/>
  <c r="QG42" i="48"/>
  <c r="QF42" i="48"/>
  <c r="QE42" i="48"/>
  <c r="QD42" i="48"/>
  <c r="QC42" i="48"/>
  <c r="QB42" i="48"/>
  <c r="QA42" i="48"/>
  <c r="PZ42" i="48"/>
  <c r="PY42" i="48"/>
  <c r="PX42" i="48"/>
  <c r="PW42" i="48"/>
  <c r="PV42" i="48"/>
  <c r="PU42" i="48"/>
  <c r="PT42" i="48"/>
  <c r="PS42" i="48"/>
  <c r="PR42" i="48"/>
  <c r="PQ42" i="48"/>
  <c r="PP42" i="48"/>
  <c r="PO42" i="48"/>
  <c r="PN42" i="48"/>
  <c r="PM42" i="48"/>
  <c r="PL42" i="48"/>
  <c r="PK42" i="48"/>
  <c r="PJ42" i="48"/>
  <c r="PI42" i="48"/>
  <c r="PH42" i="48"/>
  <c r="PG42" i="48"/>
  <c r="PF42" i="48"/>
  <c r="PE42" i="48"/>
  <c r="PD42" i="48"/>
  <c r="PC42" i="48"/>
  <c r="PB42" i="48"/>
  <c r="PA42" i="48"/>
  <c r="OZ42" i="48"/>
  <c r="OY42" i="48"/>
  <c r="OX42" i="48"/>
  <c r="OW42" i="48"/>
  <c r="OV42" i="48"/>
  <c r="OU42" i="48"/>
  <c r="OT42" i="48"/>
  <c r="OS42" i="48"/>
  <c r="OR42" i="48"/>
  <c r="OQ42" i="48"/>
  <c r="OP42" i="48"/>
  <c r="OO42" i="48"/>
  <c r="ON42" i="48"/>
  <c r="OM42" i="48"/>
  <c r="OL42" i="48"/>
  <c r="OK42" i="48"/>
  <c r="OJ42" i="48"/>
  <c r="OI42" i="48"/>
  <c r="OH42" i="48"/>
  <c r="OG42" i="48"/>
  <c r="OF42" i="48"/>
  <c r="OE42" i="48"/>
  <c r="OD42" i="48"/>
  <c r="OC42" i="48"/>
  <c r="OB42" i="48"/>
  <c r="OA42" i="48"/>
  <c r="NZ42" i="48"/>
  <c r="NY42" i="48"/>
  <c r="NX42" i="48"/>
  <c r="NW42" i="48"/>
  <c r="NV42" i="48"/>
  <c r="NU42" i="48"/>
  <c r="NT42" i="48"/>
  <c r="NS42" i="48"/>
  <c r="NR42" i="48"/>
  <c r="NQ42" i="48"/>
  <c r="NP42" i="48"/>
  <c r="NO42" i="48"/>
  <c r="NN42" i="48"/>
  <c r="NM42" i="48"/>
  <c r="NL42" i="48"/>
  <c r="NK42" i="48"/>
  <c r="NJ42" i="48"/>
  <c r="NI42" i="48"/>
  <c r="NH42" i="48"/>
  <c r="NG42" i="48"/>
  <c r="NF42" i="48"/>
  <c r="NE42" i="48"/>
  <c r="ND42" i="48"/>
  <c r="NC42" i="48"/>
  <c r="NB42" i="48"/>
  <c r="NA42" i="48"/>
  <c r="MZ42" i="48"/>
  <c r="MY42" i="48"/>
  <c r="MX42" i="48"/>
  <c r="MW42" i="48"/>
  <c r="MV42" i="48"/>
  <c r="MU42" i="48"/>
  <c r="MT42" i="48"/>
  <c r="MS42" i="48"/>
  <c r="MR42" i="48"/>
  <c r="MQ42" i="48"/>
  <c r="MP42" i="48"/>
  <c r="MO42" i="48"/>
  <c r="MN42" i="48"/>
  <c r="MM42" i="48"/>
  <c r="ML42" i="48"/>
  <c r="MK42" i="48"/>
  <c r="MJ42" i="48"/>
  <c r="MI42" i="48"/>
  <c r="MH42" i="48"/>
  <c r="MG42" i="48"/>
  <c r="MF42" i="48"/>
  <c r="ME42" i="48"/>
  <c r="MD42" i="48"/>
  <c r="MC42" i="48"/>
  <c r="MB42" i="48"/>
  <c r="MA42" i="48"/>
  <c r="LZ42" i="48"/>
  <c r="LY42" i="48"/>
  <c r="LX42" i="48"/>
  <c r="LW42" i="48"/>
  <c r="LV42" i="48"/>
  <c r="LU42" i="48"/>
  <c r="LT42" i="48"/>
  <c r="LS42" i="48"/>
  <c r="LR42" i="48"/>
  <c r="LQ42" i="48"/>
  <c r="LP42" i="48"/>
  <c r="LO42" i="48"/>
  <c r="LN42" i="48"/>
  <c r="LM42" i="48"/>
  <c r="LL42" i="48"/>
  <c r="LK42" i="48"/>
  <c r="LJ42" i="48"/>
  <c r="LI42" i="48"/>
  <c r="LH42" i="48"/>
  <c r="LG42" i="48"/>
  <c r="LF42" i="48"/>
  <c r="LE42" i="48"/>
  <c r="LD42" i="48"/>
  <c r="LC42" i="48"/>
  <c r="LB42" i="48"/>
  <c r="LA42" i="48"/>
  <c r="KZ42" i="48"/>
  <c r="KY42" i="48"/>
  <c r="KX42" i="48"/>
  <c r="KW42" i="48"/>
  <c r="KV42" i="48"/>
  <c r="KU42" i="48"/>
  <c r="KT42" i="48"/>
  <c r="KS42" i="48"/>
  <c r="KR42" i="48"/>
  <c r="KQ42" i="48"/>
  <c r="KP42" i="48"/>
  <c r="KO42" i="48"/>
  <c r="KN42" i="48"/>
  <c r="KM42" i="48"/>
  <c r="KL42" i="48"/>
  <c r="KK42" i="48"/>
  <c r="KJ42" i="48"/>
  <c r="KI42" i="48"/>
  <c r="KH42" i="48"/>
  <c r="KG42" i="48"/>
  <c r="KF42" i="48"/>
  <c r="KE42" i="48"/>
  <c r="KD42" i="48"/>
  <c r="KC42" i="48"/>
  <c r="KB42" i="48"/>
  <c r="KA42" i="48"/>
  <c r="JZ42" i="48"/>
  <c r="JY42" i="48"/>
  <c r="JX42" i="48"/>
  <c r="JW42" i="48"/>
  <c r="JV42" i="48"/>
  <c r="JU42" i="48"/>
  <c r="JT42" i="48"/>
  <c r="JS42" i="48"/>
  <c r="JR42" i="48"/>
  <c r="JQ42" i="48"/>
  <c r="JP42" i="48"/>
  <c r="JO42" i="48"/>
  <c r="JN42" i="48"/>
  <c r="JM42" i="48"/>
  <c r="JL42" i="48"/>
  <c r="JK42" i="48"/>
  <c r="JJ42" i="48"/>
  <c r="JI42" i="48"/>
  <c r="JH42" i="48"/>
  <c r="JG42" i="48"/>
  <c r="JF42" i="48"/>
  <c r="JE42" i="48"/>
  <c r="JD42" i="48"/>
  <c r="JC42" i="48"/>
  <c r="JB42" i="48"/>
  <c r="JA42" i="48"/>
  <c r="IZ42" i="48"/>
  <c r="IY42" i="48"/>
  <c r="IX42" i="48"/>
  <c r="IW42" i="48"/>
  <c r="IV42" i="48"/>
  <c r="IU42" i="48"/>
  <c r="IT42" i="48"/>
  <c r="IS42" i="48"/>
  <c r="IR42" i="48"/>
  <c r="IQ42" i="48"/>
  <c r="IP42" i="48"/>
  <c r="IO42" i="48"/>
  <c r="IN42" i="48"/>
  <c r="IM42" i="48"/>
  <c r="IL42" i="48"/>
  <c r="IK42" i="48"/>
  <c r="IJ42" i="48"/>
  <c r="II42" i="48"/>
  <c r="IH42" i="48"/>
  <c r="IG42" i="48"/>
  <c r="IF42" i="48"/>
  <c r="IE42" i="48"/>
  <c r="ID42" i="48"/>
  <c r="IC42" i="48"/>
  <c r="IB42" i="48"/>
  <c r="IA42" i="48"/>
  <c r="HZ42" i="48"/>
  <c r="HY42" i="48"/>
  <c r="HX42" i="48"/>
  <c r="HW42" i="48"/>
  <c r="HV42" i="48"/>
  <c r="HU42" i="48"/>
  <c r="HT42" i="48"/>
  <c r="HS42" i="48"/>
  <c r="HR42" i="48"/>
  <c r="HQ42" i="48"/>
  <c r="HP42" i="48"/>
  <c r="HO42" i="48"/>
  <c r="HN42" i="48"/>
  <c r="HM42" i="48"/>
  <c r="HL42" i="48"/>
  <c r="HK42" i="48"/>
  <c r="HJ42" i="48"/>
  <c r="HI42" i="48"/>
  <c r="HH42" i="48"/>
  <c r="HG42" i="48"/>
  <c r="HF42" i="48"/>
  <c r="HE42" i="48"/>
  <c r="HD42" i="48"/>
  <c r="HC42" i="48"/>
  <c r="HB42" i="48"/>
  <c r="HA42" i="48"/>
  <c r="GZ42" i="48"/>
  <c r="GY42" i="48"/>
  <c r="GX42" i="48"/>
  <c r="GW42" i="48"/>
  <c r="GV42" i="48"/>
  <c r="GU42" i="48"/>
  <c r="GT42" i="48"/>
  <c r="GS42" i="48"/>
  <c r="GR42" i="48"/>
  <c r="GQ42" i="48"/>
  <c r="GP42" i="48"/>
  <c r="GO42" i="48"/>
  <c r="GN42" i="48"/>
  <c r="GM42" i="48"/>
  <c r="GL42" i="48"/>
  <c r="GK42" i="48"/>
  <c r="GJ42" i="48"/>
  <c r="GI42" i="48"/>
  <c r="GH42" i="48"/>
  <c r="GG42" i="48"/>
  <c r="GF42" i="48"/>
  <c r="GE42" i="48"/>
  <c r="GD42" i="48"/>
  <c r="GC42" i="48"/>
  <c r="GB42" i="48"/>
  <c r="GA42" i="48"/>
  <c r="FZ42" i="48"/>
  <c r="FY42" i="48"/>
  <c r="FX42" i="48"/>
  <c r="FW42" i="48"/>
  <c r="FV42" i="48"/>
  <c r="FU42" i="48"/>
  <c r="FT42" i="48"/>
  <c r="FS42" i="48"/>
  <c r="FR42" i="48"/>
  <c r="FQ42" i="48"/>
  <c r="FP42" i="48"/>
  <c r="FO42" i="48"/>
  <c r="FN42" i="48"/>
  <c r="FM42" i="48"/>
  <c r="XFD40" i="48"/>
  <c r="XFC40" i="48"/>
  <c r="XFB40" i="48"/>
  <c r="XFA40" i="48"/>
  <c r="XEZ40" i="48"/>
  <c r="XEY40" i="48"/>
  <c r="XEX40" i="48"/>
  <c r="XEW40" i="48"/>
  <c r="XEV40" i="48"/>
  <c r="XEU40" i="48"/>
  <c r="XET40" i="48"/>
  <c r="XES40" i="48"/>
  <c r="XER40" i="48"/>
  <c r="XEQ40" i="48"/>
  <c r="XEP40" i="48"/>
  <c r="XEO40" i="48"/>
  <c r="XEN40" i="48"/>
  <c r="XEM40" i="48"/>
  <c r="XEL40" i="48"/>
  <c r="XEK40" i="48"/>
  <c r="XEJ40" i="48"/>
  <c r="XEI40" i="48"/>
  <c r="XEH40" i="48"/>
  <c r="XEG40" i="48"/>
  <c r="XEF40" i="48"/>
  <c r="XEE40" i="48"/>
  <c r="XED40" i="48"/>
  <c r="XEC40" i="48"/>
  <c r="XEB40" i="48"/>
  <c r="XEA40" i="48"/>
  <c r="XDZ40" i="48"/>
  <c r="XDY40" i="48"/>
  <c r="XDX40" i="48"/>
  <c r="XDW40" i="48"/>
  <c r="XDV40" i="48"/>
  <c r="XDU40" i="48"/>
  <c r="XDT40" i="48"/>
  <c r="XDS40" i="48"/>
  <c r="XDR40" i="48"/>
  <c r="XDQ40" i="48"/>
  <c r="XDP40" i="48"/>
  <c r="XDO40" i="48"/>
  <c r="XDN40" i="48"/>
  <c r="XDM40" i="48"/>
  <c r="XDL40" i="48"/>
  <c r="XDK40" i="48"/>
  <c r="XDJ40" i="48"/>
  <c r="XDI40" i="48"/>
  <c r="XDH40" i="48"/>
  <c r="XDG40" i="48"/>
  <c r="XDF40" i="48"/>
  <c r="XDE40" i="48"/>
  <c r="XDD40" i="48"/>
  <c r="XDC40" i="48"/>
  <c r="XDB40" i="48"/>
  <c r="XDA40" i="48"/>
  <c r="XCZ40" i="48"/>
  <c r="XCY40" i="48"/>
  <c r="XCX40" i="48"/>
  <c r="XCW40" i="48"/>
  <c r="XCV40" i="48"/>
  <c r="XCU40" i="48"/>
  <c r="XCT40" i="48"/>
  <c r="XCS40" i="48"/>
  <c r="XCR40" i="48"/>
  <c r="XCQ40" i="48"/>
  <c r="XCP40" i="48"/>
  <c r="XCO40" i="48"/>
  <c r="XCN40" i="48"/>
  <c r="XCM40" i="48"/>
  <c r="XCL40" i="48"/>
  <c r="XCK40" i="48"/>
  <c r="XCJ40" i="48"/>
  <c r="XCI40" i="48"/>
  <c r="XCH40" i="48"/>
  <c r="XCG40" i="48"/>
  <c r="XCF40" i="48"/>
  <c r="XCE40" i="48"/>
  <c r="XCD40" i="48"/>
  <c r="XCC40" i="48"/>
  <c r="XCB40" i="48"/>
  <c r="XCA40" i="48"/>
  <c r="XBZ40" i="48"/>
  <c r="XBY40" i="48"/>
  <c r="XBX40" i="48"/>
  <c r="XBW40" i="48"/>
  <c r="XBV40" i="48"/>
  <c r="XBU40" i="48"/>
  <c r="XBT40" i="48"/>
  <c r="XBS40" i="48"/>
  <c r="XBR40" i="48"/>
  <c r="XBQ40" i="48"/>
  <c r="XBP40" i="48"/>
  <c r="XBO40" i="48"/>
  <c r="XBN40" i="48"/>
  <c r="XBM40" i="48"/>
  <c r="XBL40" i="48"/>
  <c r="XBK40" i="48"/>
  <c r="XBJ40" i="48"/>
  <c r="XBI40" i="48"/>
  <c r="XBH40" i="48"/>
  <c r="XBG40" i="48"/>
  <c r="XBF40" i="48"/>
  <c r="XBE40" i="48"/>
  <c r="XBD40" i="48"/>
  <c r="XBC40" i="48"/>
  <c r="XBB40" i="48"/>
  <c r="XBA40" i="48"/>
  <c r="XAZ40" i="48"/>
  <c r="XAY40" i="48"/>
  <c r="XAX40" i="48"/>
  <c r="XAW40" i="48"/>
  <c r="XAV40" i="48"/>
  <c r="XAU40" i="48"/>
  <c r="XAT40" i="48"/>
  <c r="XAS40" i="48"/>
  <c r="XAR40" i="48"/>
  <c r="XAQ40" i="48"/>
  <c r="XAP40" i="48"/>
  <c r="XAO40" i="48"/>
  <c r="XAN40" i="48"/>
  <c r="XAM40" i="48"/>
  <c r="XAL40" i="48"/>
  <c r="XAK40" i="48"/>
  <c r="XAJ40" i="48"/>
  <c r="XAI40" i="48"/>
  <c r="XAH40" i="48"/>
  <c r="XAG40" i="48"/>
  <c r="XAF40" i="48"/>
  <c r="XAE40" i="48"/>
  <c r="XAD40" i="48"/>
  <c r="XAC40" i="48"/>
  <c r="XAB40" i="48"/>
  <c r="XAA40" i="48"/>
  <c r="WZZ40" i="48"/>
  <c r="WZY40" i="48"/>
  <c r="WZX40" i="48"/>
  <c r="WZW40" i="48"/>
  <c r="WZV40" i="48"/>
  <c r="WZU40" i="48"/>
  <c r="WZT40" i="48"/>
  <c r="WZS40" i="48"/>
  <c r="WZR40" i="48"/>
  <c r="WZQ40" i="48"/>
  <c r="WZP40" i="48"/>
  <c r="WZO40" i="48"/>
  <c r="WZN40" i="48"/>
  <c r="WZM40" i="48"/>
  <c r="WZL40" i="48"/>
  <c r="WZK40" i="48"/>
  <c r="WZJ40" i="48"/>
  <c r="WZI40" i="48"/>
  <c r="WZH40" i="48"/>
  <c r="WZG40" i="48"/>
  <c r="WZF40" i="48"/>
  <c r="WZE40" i="48"/>
  <c r="WZD40" i="48"/>
  <c r="WZC40" i="48"/>
  <c r="WZB40" i="48"/>
  <c r="WZA40" i="48"/>
  <c r="WYZ40" i="48"/>
  <c r="WYY40" i="48"/>
  <c r="WYX40" i="48"/>
  <c r="WYW40" i="48"/>
  <c r="WYV40" i="48"/>
  <c r="WYU40" i="48"/>
  <c r="WYT40" i="48"/>
  <c r="WYS40" i="48"/>
  <c r="WYR40" i="48"/>
  <c r="WYQ40" i="48"/>
  <c r="WYP40" i="48"/>
  <c r="WYO40" i="48"/>
  <c r="WYN40" i="48"/>
  <c r="WYM40" i="48"/>
  <c r="WYL40" i="48"/>
  <c r="WYK40" i="48"/>
  <c r="WYJ40" i="48"/>
  <c r="WYI40" i="48"/>
  <c r="WYH40" i="48"/>
  <c r="WYG40" i="48"/>
  <c r="WYF40" i="48"/>
  <c r="WYE40" i="48"/>
  <c r="WYD40" i="48"/>
  <c r="WYC40" i="48"/>
  <c r="WYB40" i="48"/>
  <c r="WYA40" i="48"/>
  <c r="WXZ40" i="48"/>
  <c r="WXY40" i="48"/>
  <c r="WXX40" i="48"/>
  <c r="WXW40" i="48"/>
  <c r="WXV40" i="48"/>
  <c r="WXU40" i="48"/>
  <c r="WXT40" i="48"/>
  <c r="WXS40" i="48"/>
  <c r="WXR40" i="48"/>
  <c r="WXQ40" i="48"/>
  <c r="WXP40" i="48"/>
  <c r="WXO40" i="48"/>
  <c r="WXN40" i="48"/>
  <c r="WXM40" i="48"/>
  <c r="WXL40" i="48"/>
  <c r="WXK40" i="48"/>
  <c r="WXJ40" i="48"/>
  <c r="WXI40" i="48"/>
  <c r="WXH40" i="48"/>
  <c r="WXG40" i="48"/>
  <c r="WXF40" i="48"/>
  <c r="WXE40" i="48"/>
  <c r="WXD40" i="48"/>
  <c r="WXC40" i="48"/>
  <c r="WXB40" i="48"/>
  <c r="WXA40" i="48"/>
  <c r="WWZ40" i="48"/>
  <c r="WWY40" i="48"/>
  <c r="WWX40" i="48"/>
  <c r="WWW40" i="48"/>
  <c r="WWV40" i="48"/>
  <c r="WWU40" i="48"/>
  <c r="WWT40" i="48"/>
  <c r="WWS40" i="48"/>
  <c r="WWR40" i="48"/>
  <c r="WWQ40" i="48"/>
  <c r="WWP40" i="48"/>
  <c r="WWO40" i="48"/>
  <c r="WWN40" i="48"/>
  <c r="WWM40" i="48"/>
  <c r="WWL40" i="48"/>
  <c r="WWK40" i="48"/>
  <c r="WWJ40" i="48"/>
  <c r="WWI40" i="48"/>
  <c r="WWH40" i="48"/>
  <c r="WWG40" i="48"/>
  <c r="WWF40" i="48"/>
  <c r="WWE40" i="48"/>
  <c r="WWD40" i="48"/>
  <c r="WWC40" i="48"/>
  <c r="WWB40" i="48"/>
  <c r="WWA40" i="48"/>
  <c r="WVZ40" i="48"/>
  <c r="WVY40" i="48"/>
  <c r="WVX40" i="48"/>
  <c r="WVW40" i="48"/>
  <c r="WVV40" i="48"/>
  <c r="WVU40" i="48"/>
  <c r="WVT40" i="48"/>
  <c r="WVS40" i="48"/>
  <c r="WVR40" i="48"/>
  <c r="WVQ40" i="48"/>
  <c r="WVP40" i="48"/>
  <c r="WVO40" i="48"/>
  <c r="WVN40" i="48"/>
  <c r="WVM40" i="48"/>
  <c r="WVL40" i="48"/>
  <c r="WVK40" i="48"/>
  <c r="WVJ40" i="48"/>
  <c r="WVI40" i="48"/>
  <c r="WVH40" i="48"/>
  <c r="WVG40" i="48"/>
  <c r="WVF40" i="48"/>
  <c r="WVE40" i="48"/>
  <c r="WVD40" i="48"/>
  <c r="WVC40" i="48"/>
  <c r="WVB40" i="48"/>
  <c r="WVA40" i="48"/>
  <c r="WUZ40" i="48"/>
  <c r="WUY40" i="48"/>
  <c r="WUX40" i="48"/>
  <c r="WUW40" i="48"/>
  <c r="WUV40" i="48"/>
  <c r="WUU40" i="48"/>
  <c r="WUT40" i="48"/>
  <c r="WUS40" i="48"/>
  <c r="WUR40" i="48"/>
  <c r="WUQ40" i="48"/>
  <c r="WUP40" i="48"/>
  <c r="WUO40" i="48"/>
  <c r="WUN40" i="48"/>
  <c r="WUM40" i="48"/>
  <c r="WUL40" i="48"/>
  <c r="WUK40" i="48"/>
  <c r="WUJ40" i="48"/>
  <c r="WUI40" i="48"/>
  <c r="WUH40" i="48"/>
  <c r="WUG40" i="48"/>
  <c r="WUF40" i="48"/>
  <c r="WUE40" i="48"/>
  <c r="WUD40" i="48"/>
  <c r="WUC40" i="48"/>
  <c r="WUB40" i="48"/>
  <c r="WUA40" i="48"/>
  <c r="WTZ40" i="48"/>
  <c r="WTY40" i="48"/>
  <c r="WTX40" i="48"/>
  <c r="WTW40" i="48"/>
  <c r="WTV40" i="48"/>
  <c r="WTU40" i="48"/>
  <c r="WTT40" i="48"/>
  <c r="WTS40" i="48"/>
  <c r="WTR40" i="48"/>
  <c r="WTQ40" i="48"/>
  <c r="WTP40" i="48"/>
  <c r="WTO40" i="48"/>
  <c r="WTN40" i="48"/>
  <c r="WTM40" i="48"/>
  <c r="WTL40" i="48"/>
  <c r="WTK40" i="48"/>
  <c r="WTJ40" i="48"/>
  <c r="WTI40" i="48"/>
  <c r="WTH40" i="48"/>
  <c r="WTG40" i="48"/>
  <c r="WTF40" i="48"/>
  <c r="WTE40" i="48"/>
  <c r="WTD40" i="48"/>
  <c r="WTC40" i="48"/>
  <c r="WTB40" i="48"/>
  <c r="WTA40" i="48"/>
  <c r="WSZ40" i="48"/>
  <c r="WSY40" i="48"/>
  <c r="WSX40" i="48"/>
  <c r="WSW40" i="48"/>
  <c r="WSV40" i="48"/>
  <c r="WSU40" i="48"/>
  <c r="WST40" i="48"/>
  <c r="WSS40" i="48"/>
  <c r="WSR40" i="48"/>
  <c r="WSQ40" i="48"/>
  <c r="WSP40" i="48"/>
  <c r="WSO40" i="48"/>
  <c r="WSN40" i="48"/>
  <c r="WSM40" i="48"/>
  <c r="WSL40" i="48"/>
  <c r="WSK40" i="48"/>
  <c r="WSJ40" i="48"/>
  <c r="WSI40" i="48"/>
  <c r="WSH40" i="48"/>
  <c r="WSG40" i="48"/>
  <c r="WSF40" i="48"/>
  <c r="WSE40" i="48"/>
  <c r="WSD40" i="48"/>
  <c r="WSC40" i="48"/>
  <c r="WSB40" i="48"/>
  <c r="WSA40" i="48"/>
  <c r="WRZ40" i="48"/>
  <c r="WRY40" i="48"/>
  <c r="WRX40" i="48"/>
  <c r="WRW40" i="48"/>
  <c r="WRV40" i="48"/>
  <c r="WRU40" i="48"/>
  <c r="WRT40" i="48"/>
  <c r="WRS40" i="48"/>
  <c r="WRR40" i="48"/>
  <c r="WRQ40" i="48"/>
  <c r="WRP40" i="48"/>
  <c r="WRO40" i="48"/>
  <c r="WRN40" i="48"/>
  <c r="WRM40" i="48"/>
  <c r="WRL40" i="48"/>
  <c r="WRK40" i="48"/>
  <c r="WRJ40" i="48"/>
  <c r="WRI40" i="48"/>
  <c r="WRH40" i="48"/>
  <c r="WRG40" i="48"/>
  <c r="WRF40" i="48"/>
  <c r="WRE40" i="48"/>
  <c r="WRD40" i="48"/>
  <c r="WRC40" i="48"/>
  <c r="WRB40" i="48"/>
  <c r="WRA40" i="48"/>
  <c r="WQZ40" i="48"/>
  <c r="WQY40" i="48"/>
  <c r="WQX40" i="48"/>
  <c r="WQW40" i="48"/>
  <c r="WQV40" i="48"/>
  <c r="WQU40" i="48"/>
  <c r="WQT40" i="48"/>
  <c r="WQS40" i="48"/>
  <c r="WQR40" i="48"/>
  <c r="WQQ40" i="48"/>
  <c r="WQP40" i="48"/>
  <c r="WQO40" i="48"/>
  <c r="WQN40" i="48"/>
  <c r="WQM40" i="48"/>
  <c r="WQL40" i="48"/>
  <c r="WQK40" i="48"/>
  <c r="WQJ40" i="48"/>
  <c r="WQI40" i="48"/>
  <c r="WQH40" i="48"/>
  <c r="WQG40" i="48"/>
  <c r="WQF40" i="48"/>
  <c r="WQE40" i="48"/>
  <c r="WQD40" i="48"/>
  <c r="WQC40" i="48"/>
  <c r="WQB40" i="48"/>
  <c r="WQA40" i="48"/>
  <c r="WPZ40" i="48"/>
  <c r="WPY40" i="48"/>
  <c r="WPX40" i="48"/>
  <c r="WPW40" i="48"/>
  <c r="WPV40" i="48"/>
  <c r="WPU40" i="48"/>
  <c r="WPT40" i="48"/>
  <c r="WPS40" i="48"/>
  <c r="WPR40" i="48"/>
  <c r="WPQ40" i="48"/>
  <c r="WPP40" i="48"/>
  <c r="WPO40" i="48"/>
  <c r="WPN40" i="48"/>
  <c r="WPM40" i="48"/>
  <c r="WPL40" i="48"/>
  <c r="WPK40" i="48"/>
  <c r="WPJ40" i="48"/>
  <c r="WPI40" i="48"/>
  <c r="WPH40" i="48"/>
  <c r="WPG40" i="48"/>
  <c r="WPF40" i="48"/>
  <c r="WPE40" i="48"/>
  <c r="WPD40" i="48"/>
  <c r="WPC40" i="48"/>
  <c r="WPB40" i="48"/>
  <c r="WPA40" i="48"/>
  <c r="WOZ40" i="48"/>
  <c r="WOY40" i="48"/>
  <c r="WOX40" i="48"/>
  <c r="WOW40" i="48"/>
  <c r="WOV40" i="48"/>
  <c r="WOU40" i="48"/>
  <c r="WOT40" i="48"/>
  <c r="WOS40" i="48"/>
  <c r="WOR40" i="48"/>
  <c r="WOQ40" i="48"/>
  <c r="WOP40" i="48"/>
  <c r="WOO40" i="48"/>
  <c r="WON40" i="48"/>
  <c r="WOM40" i="48"/>
  <c r="WOL40" i="48"/>
  <c r="WOK40" i="48"/>
  <c r="WOJ40" i="48"/>
  <c r="WOI40" i="48"/>
  <c r="WOH40" i="48"/>
  <c r="WOG40" i="48"/>
  <c r="WOF40" i="48"/>
  <c r="WOE40" i="48"/>
  <c r="WOD40" i="48"/>
  <c r="WOC40" i="48"/>
  <c r="WOB40" i="48"/>
  <c r="WOA40" i="48"/>
  <c r="WNZ40" i="48"/>
  <c r="WNY40" i="48"/>
  <c r="WNX40" i="48"/>
  <c r="WNW40" i="48"/>
  <c r="WNV40" i="48"/>
  <c r="WNU40" i="48"/>
  <c r="WNT40" i="48"/>
  <c r="WNS40" i="48"/>
  <c r="WNR40" i="48"/>
  <c r="WNQ40" i="48"/>
  <c r="WNP40" i="48"/>
  <c r="WNO40" i="48"/>
  <c r="WNN40" i="48"/>
  <c r="WNM40" i="48"/>
  <c r="WNL40" i="48"/>
  <c r="WNK40" i="48"/>
  <c r="WNJ40" i="48"/>
  <c r="WNI40" i="48"/>
  <c r="WNH40" i="48"/>
  <c r="WNG40" i="48"/>
  <c r="WNF40" i="48"/>
  <c r="WNE40" i="48"/>
  <c r="WND40" i="48"/>
  <c r="WNC40" i="48"/>
  <c r="WNB40" i="48"/>
  <c r="WNA40" i="48"/>
  <c r="WMZ40" i="48"/>
  <c r="WMY40" i="48"/>
  <c r="WMX40" i="48"/>
  <c r="WMW40" i="48"/>
  <c r="WMV40" i="48"/>
  <c r="WMU40" i="48"/>
  <c r="WMT40" i="48"/>
  <c r="WMS40" i="48"/>
  <c r="WMR40" i="48"/>
  <c r="WMQ40" i="48"/>
  <c r="WMP40" i="48"/>
  <c r="WMO40" i="48"/>
  <c r="WMN40" i="48"/>
  <c r="WMM40" i="48"/>
  <c r="WML40" i="48"/>
  <c r="WMK40" i="48"/>
  <c r="WMJ40" i="48"/>
  <c r="WMI40" i="48"/>
  <c r="WMH40" i="48"/>
  <c r="WMG40" i="48"/>
  <c r="WMF40" i="48"/>
  <c r="WME40" i="48"/>
  <c r="WMD40" i="48"/>
  <c r="WMC40" i="48"/>
  <c r="WMB40" i="48"/>
  <c r="WMA40" i="48"/>
  <c r="WLZ40" i="48"/>
  <c r="WLY40" i="48"/>
  <c r="WLX40" i="48"/>
  <c r="WLW40" i="48"/>
  <c r="WLV40" i="48"/>
  <c r="WLU40" i="48"/>
  <c r="WLT40" i="48"/>
  <c r="WLS40" i="48"/>
  <c r="WLR40" i="48"/>
  <c r="WLQ40" i="48"/>
  <c r="WLP40" i="48"/>
  <c r="WLO40" i="48"/>
  <c r="WLN40" i="48"/>
  <c r="WLM40" i="48"/>
  <c r="WLL40" i="48"/>
  <c r="WLK40" i="48"/>
  <c r="WLJ40" i="48"/>
  <c r="WLI40" i="48"/>
  <c r="WLH40" i="48"/>
  <c r="WLG40" i="48"/>
  <c r="WLF40" i="48"/>
  <c r="WLE40" i="48"/>
  <c r="WLD40" i="48"/>
  <c r="WLC40" i="48"/>
  <c r="WLB40" i="48"/>
  <c r="WLA40" i="48"/>
  <c r="WKZ40" i="48"/>
  <c r="WKY40" i="48"/>
  <c r="WKX40" i="48"/>
  <c r="WKW40" i="48"/>
  <c r="WKV40" i="48"/>
  <c r="WKU40" i="48"/>
  <c r="WKT40" i="48"/>
  <c r="WKS40" i="48"/>
  <c r="WKR40" i="48"/>
  <c r="WKQ40" i="48"/>
  <c r="WKP40" i="48"/>
  <c r="WKO40" i="48"/>
  <c r="WKN40" i="48"/>
  <c r="WKM40" i="48"/>
  <c r="WKL40" i="48"/>
  <c r="WKK40" i="48"/>
  <c r="WKJ40" i="48"/>
  <c r="WKI40" i="48"/>
  <c r="WKH40" i="48"/>
  <c r="WKG40" i="48"/>
  <c r="WKF40" i="48"/>
  <c r="WKE40" i="48"/>
  <c r="WKD40" i="48"/>
  <c r="WKC40" i="48"/>
  <c r="WKB40" i="48"/>
  <c r="WKA40" i="48"/>
  <c r="WJZ40" i="48"/>
  <c r="WJY40" i="48"/>
  <c r="WJX40" i="48"/>
  <c r="WJW40" i="48"/>
  <c r="WJV40" i="48"/>
  <c r="WJU40" i="48"/>
  <c r="WJT40" i="48"/>
  <c r="WJS40" i="48"/>
  <c r="WJR40" i="48"/>
  <c r="WJQ40" i="48"/>
  <c r="WJP40" i="48"/>
  <c r="WJO40" i="48"/>
  <c r="WJN40" i="48"/>
  <c r="WJM40" i="48"/>
  <c r="WJL40" i="48"/>
  <c r="WJK40" i="48"/>
  <c r="WJJ40" i="48"/>
  <c r="WJI40" i="48"/>
  <c r="WJH40" i="48"/>
  <c r="WJG40" i="48"/>
  <c r="WJF40" i="48"/>
  <c r="WJE40" i="48"/>
  <c r="WJD40" i="48"/>
  <c r="WJC40" i="48"/>
  <c r="WJB40" i="48"/>
  <c r="WJA40" i="48"/>
  <c r="WIZ40" i="48"/>
  <c r="WIY40" i="48"/>
  <c r="WIX40" i="48"/>
  <c r="WIW40" i="48"/>
  <c r="WIV40" i="48"/>
  <c r="WIU40" i="48"/>
  <c r="WIT40" i="48"/>
  <c r="WIS40" i="48"/>
  <c r="WIR40" i="48"/>
  <c r="WIQ40" i="48"/>
  <c r="WIP40" i="48"/>
  <c r="WIO40" i="48"/>
  <c r="WIN40" i="48"/>
  <c r="WIM40" i="48"/>
  <c r="WIL40" i="48"/>
  <c r="WIK40" i="48"/>
  <c r="WIJ40" i="48"/>
  <c r="WII40" i="48"/>
  <c r="WIH40" i="48"/>
  <c r="WIG40" i="48"/>
  <c r="WIF40" i="48"/>
  <c r="WIE40" i="48"/>
  <c r="WID40" i="48"/>
  <c r="WIC40" i="48"/>
  <c r="WIB40" i="48"/>
  <c r="WIA40" i="48"/>
  <c r="WHZ40" i="48"/>
  <c r="WHY40" i="48"/>
  <c r="WHX40" i="48"/>
  <c r="WHW40" i="48"/>
  <c r="WHV40" i="48"/>
  <c r="WHU40" i="48"/>
  <c r="WHT40" i="48"/>
  <c r="WHS40" i="48"/>
  <c r="WHR40" i="48"/>
  <c r="WHQ40" i="48"/>
  <c r="WHP40" i="48"/>
  <c r="WHO40" i="48"/>
  <c r="WHN40" i="48"/>
  <c r="WHM40" i="48"/>
  <c r="WHL40" i="48"/>
  <c r="WHK40" i="48"/>
  <c r="WHJ40" i="48"/>
  <c r="WHI40" i="48"/>
  <c r="WHH40" i="48"/>
  <c r="WHG40" i="48"/>
  <c r="WHF40" i="48"/>
  <c r="WHE40" i="48"/>
  <c r="WHD40" i="48"/>
  <c r="WHC40" i="48"/>
  <c r="WHB40" i="48"/>
  <c r="WHA40" i="48"/>
  <c r="WGZ40" i="48"/>
  <c r="WGY40" i="48"/>
  <c r="WGX40" i="48"/>
  <c r="WGW40" i="48"/>
  <c r="WGV40" i="48"/>
  <c r="WGU40" i="48"/>
  <c r="WGT40" i="48"/>
  <c r="WGS40" i="48"/>
  <c r="WGR40" i="48"/>
  <c r="WGQ40" i="48"/>
  <c r="WGP40" i="48"/>
  <c r="WGO40" i="48"/>
  <c r="WGN40" i="48"/>
  <c r="WGM40" i="48"/>
  <c r="WGL40" i="48"/>
  <c r="WGK40" i="48"/>
  <c r="WGJ40" i="48"/>
  <c r="WGI40" i="48"/>
  <c r="WGH40" i="48"/>
  <c r="WGG40" i="48"/>
  <c r="WGF40" i="48"/>
  <c r="WGE40" i="48"/>
  <c r="WGD40" i="48"/>
  <c r="WGC40" i="48"/>
  <c r="WGB40" i="48"/>
  <c r="WGA40" i="48"/>
  <c r="WFZ40" i="48"/>
  <c r="WFY40" i="48"/>
  <c r="WFX40" i="48"/>
  <c r="WFW40" i="48"/>
  <c r="WFV40" i="48"/>
  <c r="WFU40" i="48"/>
  <c r="WFT40" i="48"/>
  <c r="WFS40" i="48"/>
  <c r="WFR40" i="48"/>
  <c r="WFQ40" i="48"/>
  <c r="WFP40" i="48"/>
  <c r="WFO40" i="48"/>
  <c r="WFN40" i="48"/>
  <c r="WFM40" i="48"/>
  <c r="WFL40" i="48"/>
  <c r="WFK40" i="48"/>
  <c r="WFJ40" i="48"/>
  <c r="WFI40" i="48"/>
  <c r="WFH40" i="48"/>
  <c r="WFG40" i="48"/>
  <c r="WFF40" i="48"/>
  <c r="WFE40" i="48"/>
  <c r="WFD40" i="48"/>
  <c r="WFC40" i="48"/>
  <c r="WFB40" i="48"/>
  <c r="WFA40" i="48"/>
  <c r="WEZ40" i="48"/>
  <c r="WEY40" i="48"/>
  <c r="WEX40" i="48"/>
  <c r="WEW40" i="48"/>
  <c r="WEV40" i="48"/>
  <c r="WEU40" i="48"/>
  <c r="WET40" i="48"/>
  <c r="WES40" i="48"/>
  <c r="WER40" i="48"/>
  <c r="WEQ40" i="48"/>
  <c r="WEP40" i="48"/>
  <c r="WEO40" i="48"/>
  <c r="WEN40" i="48"/>
  <c r="WEM40" i="48"/>
  <c r="WEL40" i="48"/>
  <c r="WEK40" i="48"/>
  <c r="WEJ40" i="48"/>
  <c r="WEI40" i="48"/>
  <c r="WEH40" i="48"/>
  <c r="WEG40" i="48"/>
  <c r="WEF40" i="48"/>
  <c r="WEE40" i="48"/>
  <c r="WED40" i="48"/>
  <c r="WEC40" i="48"/>
  <c r="WEB40" i="48"/>
  <c r="WEA40" i="48"/>
  <c r="WDZ40" i="48"/>
  <c r="WDY40" i="48"/>
  <c r="WDX40" i="48"/>
  <c r="WDW40" i="48"/>
  <c r="WDV40" i="48"/>
  <c r="WDU40" i="48"/>
  <c r="WDT40" i="48"/>
  <c r="WDS40" i="48"/>
  <c r="WDR40" i="48"/>
  <c r="WDQ40" i="48"/>
  <c r="WDP40" i="48"/>
  <c r="WDO40" i="48"/>
  <c r="WDN40" i="48"/>
  <c r="WDM40" i="48"/>
  <c r="WDL40" i="48"/>
  <c r="WDK40" i="48"/>
  <c r="WDJ40" i="48"/>
  <c r="WDI40" i="48"/>
  <c r="WDH40" i="48"/>
  <c r="WDG40" i="48"/>
  <c r="WDF40" i="48"/>
  <c r="WDE40" i="48"/>
  <c r="WDD40" i="48"/>
  <c r="WDC40" i="48"/>
  <c r="WDB40" i="48"/>
  <c r="WDA40" i="48"/>
  <c r="WCZ40" i="48"/>
  <c r="WCY40" i="48"/>
  <c r="WCX40" i="48"/>
  <c r="WCW40" i="48"/>
  <c r="WCV40" i="48"/>
  <c r="WCU40" i="48"/>
  <c r="WCT40" i="48"/>
  <c r="WCS40" i="48"/>
  <c r="WCR40" i="48"/>
  <c r="WCQ40" i="48"/>
  <c r="WCP40" i="48"/>
  <c r="WCO40" i="48"/>
  <c r="WCN40" i="48"/>
  <c r="WCM40" i="48"/>
  <c r="WCL40" i="48"/>
  <c r="WCK40" i="48"/>
  <c r="WCJ40" i="48"/>
  <c r="WCI40" i="48"/>
  <c r="WCH40" i="48"/>
  <c r="WCG40" i="48"/>
  <c r="WCF40" i="48"/>
  <c r="WCE40" i="48"/>
  <c r="WCD40" i="48"/>
  <c r="WCC40" i="48"/>
  <c r="WCB40" i="48"/>
  <c r="WCA40" i="48"/>
  <c r="WBZ40" i="48"/>
  <c r="WBY40" i="48"/>
  <c r="WBX40" i="48"/>
  <c r="WBW40" i="48"/>
  <c r="WBV40" i="48"/>
  <c r="WBU40" i="48"/>
  <c r="WBT40" i="48"/>
  <c r="WBS40" i="48"/>
  <c r="WBR40" i="48"/>
  <c r="WBQ40" i="48"/>
  <c r="WBP40" i="48"/>
  <c r="WBO40" i="48"/>
  <c r="WBN40" i="48"/>
  <c r="WBM40" i="48"/>
  <c r="WBL40" i="48"/>
  <c r="WBK40" i="48"/>
  <c r="WBJ40" i="48"/>
  <c r="WBI40" i="48"/>
  <c r="WBH40" i="48"/>
  <c r="WBG40" i="48"/>
  <c r="WBF40" i="48"/>
  <c r="WBE40" i="48"/>
  <c r="WBD40" i="48"/>
  <c r="WBC40" i="48"/>
  <c r="WBB40" i="48"/>
  <c r="WBA40" i="48"/>
  <c r="WAZ40" i="48"/>
  <c r="WAY40" i="48"/>
  <c r="WAX40" i="48"/>
  <c r="WAW40" i="48"/>
  <c r="WAV40" i="48"/>
  <c r="WAU40" i="48"/>
  <c r="WAT40" i="48"/>
  <c r="WAS40" i="48"/>
  <c r="WAR40" i="48"/>
  <c r="WAQ40" i="48"/>
  <c r="WAP40" i="48"/>
  <c r="WAO40" i="48"/>
  <c r="WAN40" i="48"/>
  <c r="WAM40" i="48"/>
  <c r="WAL40" i="48"/>
  <c r="WAK40" i="48"/>
  <c r="WAJ40" i="48"/>
  <c r="WAI40" i="48"/>
  <c r="WAH40" i="48"/>
  <c r="WAG40" i="48"/>
  <c r="WAF40" i="48"/>
  <c r="WAE40" i="48"/>
  <c r="WAD40" i="48"/>
  <c r="WAC40" i="48"/>
  <c r="WAB40" i="48"/>
  <c r="WAA40" i="48"/>
  <c r="VZZ40" i="48"/>
  <c r="VZY40" i="48"/>
  <c r="VZX40" i="48"/>
  <c r="VZW40" i="48"/>
  <c r="VZV40" i="48"/>
  <c r="VZU40" i="48"/>
  <c r="VZT40" i="48"/>
  <c r="VZS40" i="48"/>
  <c r="VZR40" i="48"/>
  <c r="VZQ40" i="48"/>
  <c r="VZP40" i="48"/>
  <c r="VZO40" i="48"/>
  <c r="VZN40" i="48"/>
  <c r="VZM40" i="48"/>
  <c r="VZL40" i="48"/>
  <c r="VZK40" i="48"/>
  <c r="VZJ40" i="48"/>
  <c r="VZI40" i="48"/>
  <c r="VZH40" i="48"/>
  <c r="VZG40" i="48"/>
  <c r="VZF40" i="48"/>
  <c r="VZE40" i="48"/>
  <c r="VZD40" i="48"/>
  <c r="VZC40" i="48"/>
  <c r="VZB40" i="48"/>
  <c r="VZA40" i="48"/>
  <c r="VYZ40" i="48"/>
  <c r="VYY40" i="48"/>
  <c r="VYX40" i="48"/>
  <c r="VYW40" i="48"/>
  <c r="VYV40" i="48"/>
  <c r="VYU40" i="48"/>
  <c r="VYT40" i="48"/>
  <c r="VYS40" i="48"/>
  <c r="VYR40" i="48"/>
  <c r="VYQ40" i="48"/>
  <c r="VYP40" i="48"/>
  <c r="VYO40" i="48"/>
  <c r="VYN40" i="48"/>
  <c r="VYM40" i="48"/>
  <c r="VYL40" i="48"/>
  <c r="VYK40" i="48"/>
  <c r="VYJ40" i="48"/>
  <c r="VYI40" i="48"/>
  <c r="VYH40" i="48"/>
  <c r="VYG40" i="48"/>
  <c r="VYF40" i="48"/>
  <c r="VYE40" i="48"/>
  <c r="VYD40" i="48"/>
  <c r="VYC40" i="48"/>
  <c r="VYB40" i="48"/>
  <c r="VYA40" i="48"/>
  <c r="VXZ40" i="48"/>
  <c r="VXY40" i="48"/>
  <c r="VXX40" i="48"/>
  <c r="VXW40" i="48"/>
  <c r="VXV40" i="48"/>
  <c r="VXU40" i="48"/>
  <c r="VXT40" i="48"/>
  <c r="VXS40" i="48"/>
  <c r="VXR40" i="48"/>
  <c r="VXQ40" i="48"/>
  <c r="VXP40" i="48"/>
  <c r="VXO40" i="48"/>
  <c r="VXN40" i="48"/>
  <c r="VXM40" i="48"/>
  <c r="VXL40" i="48"/>
  <c r="VXK40" i="48"/>
  <c r="VXJ40" i="48"/>
  <c r="VXI40" i="48"/>
  <c r="VXH40" i="48"/>
  <c r="VXG40" i="48"/>
  <c r="VXF40" i="48"/>
  <c r="VXE40" i="48"/>
  <c r="VXD40" i="48"/>
  <c r="VXC40" i="48"/>
  <c r="VXB40" i="48"/>
  <c r="VXA40" i="48"/>
  <c r="VWZ40" i="48"/>
  <c r="VWY40" i="48"/>
  <c r="VWX40" i="48"/>
  <c r="VWW40" i="48"/>
  <c r="VWV40" i="48"/>
  <c r="VWU40" i="48"/>
  <c r="VWT40" i="48"/>
  <c r="VWS40" i="48"/>
  <c r="VWR40" i="48"/>
  <c r="VWQ40" i="48"/>
  <c r="VWP40" i="48"/>
  <c r="VWO40" i="48"/>
  <c r="VWN40" i="48"/>
  <c r="VWM40" i="48"/>
  <c r="VWL40" i="48"/>
  <c r="VWK40" i="48"/>
  <c r="VWJ40" i="48"/>
  <c r="VWI40" i="48"/>
  <c r="VWH40" i="48"/>
  <c r="VWG40" i="48"/>
  <c r="VWF40" i="48"/>
  <c r="VWE40" i="48"/>
  <c r="VWD40" i="48"/>
  <c r="VWC40" i="48"/>
  <c r="VWB40" i="48"/>
  <c r="VWA40" i="48"/>
  <c r="VVZ40" i="48"/>
  <c r="VVY40" i="48"/>
  <c r="VVX40" i="48"/>
  <c r="VVW40" i="48"/>
  <c r="VVV40" i="48"/>
  <c r="VVU40" i="48"/>
  <c r="VVT40" i="48"/>
  <c r="VVS40" i="48"/>
  <c r="VVR40" i="48"/>
  <c r="VVQ40" i="48"/>
  <c r="VVP40" i="48"/>
  <c r="VVO40" i="48"/>
  <c r="VVN40" i="48"/>
  <c r="VVM40" i="48"/>
  <c r="VVL40" i="48"/>
  <c r="VVK40" i="48"/>
  <c r="VVJ40" i="48"/>
  <c r="VVI40" i="48"/>
  <c r="VVH40" i="48"/>
  <c r="VVG40" i="48"/>
  <c r="VVF40" i="48"/>
  <c r="VVE40" i="48"/>
  <c r="VVD40" i="48"/>
  <c r="VVC40" i="48"/>
  <c r="VVB40" i="48"/>
  <c r="VVA40" i="48"/>
  <c r="VUZ40" i="48"/>
  <c r="VUY40" i="48"/>
  <c r="VUX40" i="48"/>
  <c r="VUW40" i="48"/>
  <c r="VUV40" i="48"/>
  <c r="VUU40" i="48"/>
  <c r="VUT40" i="48"/>
  <c r="VUS40" i="48"/>
  <c r="VUR40" i="48"/>
  <c r="VUQ40" i="48"/>
  <c r="VUP40" i="48"/>
  <c r="VUO40" i="48"/>
  <c r="VUN40" i="48"/>
  <c r="VUM40" i="48"/>
  <c r="VUL40" i="48"/>
  <c r="VUK40" i="48"/>
  <c r="VUJ40" i="48"/>
  <c r="VUI40" i="48"/>
  <c r="VUH40" i="48"/>
  <c r="VUG40" i="48"/>
  <c r="VUF40" i="48"/>
  <c r="VUE40" i="48"/>
  <c r="VUD40" i="48"/>
  <c r="VUC40" i="48"/>
  <c r="VUB40" i="48"/>
  <c r="VUA40" i="48"/>
  <c r="VTZ40" i="48"/>
  <c r="VTY40" i="48"/>
  <c r="VTX40" i="48"/>
  <c r="VTW40" i="48"/>
  <c r="VTV40" i="48"/>
  <c r="VTU40" i="48"/>
  <c r="VTT40" i="48"/>
  <c r="VTS40" i="48"/>
  <c r="VTR40" i="48"/>
  <c r="VTQ40" i="48"/>
  <c r="VTP40" i="48"/>
  <c r="VTO40" i="48"/>
  <c r="VTN40" i="48"/>
  <c r="VTM40" i="48"/>
  <c r="VTL40" i="48"/>
  <c r="VTK40" i="48"/>
  <c r="VTJ40" i="48"/>
  <c r="VTI40" i="48"/>
  <c r="VTH40" i="48"/>
  <c r="VTG40" i="48"/>
  <c r="VTF40" i="48"/>
  <c r="VTE40" i="48"/>
  <c r="VTD40" i="48"/>
  <c r="VTC40" i="48"/>
  <c r="VTB40" i="48"/>
  <c r="VTA40" i="48"/>
  <c r="VSZ40" i="48"/>
  <c r="VSY40" i="48"/>
  <c r="VSX40" i="48"/>
  <c r="VSW40" i="48"/>
  <c r="VSV40" i="48"/>
  <c r="VSU40" i="48"/>
  <c r="VST40" i="48"/>
  <c r="VSS40" i="48"/>
  <c r="VSR40" i="48"/>
  <c r="VSQ40" i="48"/>
  <c r="VSP40" i="48"/>
  <c r="VSO40" i="48"/>
  <c r="VSN40" i="48"/>
  <c r="VSM40" i="48"/>
  <c r="VSL40" i="48"/>
  <c r="VSK40" i="48"/>
  <c r="VSJ40" i="48"/>
  <c r="VSI40" i="48"/>
  <c r="VSH40" i="48"/>
  <c r="VSG40" i="48"/>
  <c r="VSF40" i="48"/>
  <c r="VSE40" i="48"/>
  <c r="VSD40" i="48"/>
  <c r="VSC40" i="48"/>
  <c r="VSB40" i="48"/>
  <c r="VSA40" i="48"/>
  <c r="VRZ40" i="48"/>
  <c r="VRY40" i="48"/>
  <c r="VRX40" i="48"/>
  <c r="VRW40" i="48"/>
  <c r="VRV40" i="48"/>
  <c r="VRU40" i="48"/>
  <c r="VRT40" i="48"/>
  <c r="VRS40" i="48"/>
  <c r="VRR40" i="48"/>
  <c r="VRQ40" i="48"/>
  <c r="VRP40" i="48"/>
  <c r="VRO40" i="48"/>
  <c r="VRN40" i="48"/>
  <c r="VRM40" i="48"/>
  <c r="VRL40" i="48"/>
  <c r="VRK40" i="48"/>
  <c r="VRJ40" i="48"/>
  <c r="VRI40" i="48"/>
  <c r="VRH40" i="48"/>
  <c r="VRG40" i="48"/>
  <c r="VRF40" i="48"/>
  <c r="VRE40" i="48"/>
  <c r="VRD40" i="48"/>
  <c r="VRC40" i="48"/>
  <c r="VRB40" i="48"/>
  <c r="VRA40" i="48"/>
  <c r="VQZ40" i="48"/>
  <c r="VQY40" i="48"/>
  <c r="VQX40" i="48"/>
  <c r="VQW40" i="48"/>
  <c r="VQV40" i="48"/>
  <c r="VQU40" i="48"/>
  <c r="VQT40" i="48"/>
  <c r="VQS40" i="48"/>
  <c r="VQR40" i="48"/>
  <c r="VQQ40" i="48"/>
  <c r="VQP40" i="48"/>
  <c r="VQO40" i="48"/>
  <c r="VQN40" i="48"/>
  <c r="VQM40" i="48"/>
  <c r="VQL40" i="48"/>
  <c r="VQK40" i="48"/>
  <c r="VQJ40" i="48"/>
  <c r="VQI40" i="48"/>
  <c r="VQH40" i="48"/>
  <c r="VQG40" i="48"/>
  <c r="VQF40" i="48"/>
  <c r="VQE40" i="48"/>
  <c r="VQD40" i="48"/>
  <c r="VQC40" i="48"/>
  <c r="VQB40" i="48"/>
  <c r="VQA40" i="48"/>
  <c r="VPZ40" i="48"/>
  <c r="VPY40" i="48"/>
  <c r="VPX40" i="48"/>
  <c r="VPW40" i="48"/>
  <c r="VPV40" i="48"/>
  <c r="VPU40" i="48"/>
  <c r="VPT40" i="48"/>
  <c r="VPS40" i="48"/>
  <c r="VPR40" i="48"/>
  <c r="VPQ40" i="48"/>
  <c r="VPP40" i="48"/>
  <c r="VPO40" i="48"/>
  <c r="VPN40" i="48"/>
  <c r="VPM40" i="48"/>
  <c r="VPL40" i="48"/>
  <c r="VPK40" i="48"/>
  <c r="VPJ40" i="48"/>
  <c r="VPI40" i="48"/>
  <c r="VPH40" i="48"/>
  <c r="VPG40" i="48"/>
  <c r="VPF40" i="48"/>
  <c r="VPE40" i="48"/>
  <c r="VPD40" i="48"/>
  <c r="VPC40" i="48"/>
  <c r="VPB40" i="48"/>
  <c r="VPA40" i="48"/>
  <c r="VOZ40" i="48"/>
  <c r="VOY40" i="48"/>
  <c r="VOX40" i="48"/>
  <c r="VOW40" i="48"/>
  <c r="VOV40" i="48"/>
  <c r="VOU40" i="48"/>
  <c r="VOT40" i="48"/>
  <c r="VOS40" i="48"/>
  <c r="VOR40" i="48"/>
  <c r="VOQ40" i="48"/>
  <c r="VOP40" i="48"/>
  <c r="VOO40" i="48"/>
  <c r="VON40" i="48"/>
  <c r="VOM40" i="48"/>
  <c r="VOL40" i="48"/>
  <c r="VOK40" i="48"/>
  <c r="VOJ40" i="48"/>
  <c r="VOI40" i="48"/>
  <c r="VOH40" i="48"/>
  <c r="VOG40" i="48"/>
  <c r="VOF40" i="48"/>
  <c r="VOE40" i="48"/>
  <c r="VOD40" i="48"/>
  <c r="VOC40" i="48"/>
  <c r="VOB40" i="48"/>
  <c r="VOA40" i="48"/>
  <c r="VNZ40" i="48"/>
  <c r="VNY40" i="48"/>
  <c r="VNX40" i="48"/>
  <c r="VNW40" i="48"/>
  <c r="VNV40" i="48"/>
  <c r="VNU40" i="48"/>
  <c r="VNT40" i="48"/>
  <c r="VNS40" i="48"/>
  <c r="VNR40" i="48"/>
  <c r="VNQ40" i="48"/>
  <c r="VNP40" i="48"/>
  <c r="VNO40" i="48"/>
  <c r="VNN40" i="48"/>
  <c r="VNM40" i="48"/>
  <c r="VNL40" i="48"/>
  <c r="VNK40" i="48"/>
  <c r="VNJ40" i="48"/>
  <c r="VNI40" i="48"/>
  <c r="VNH40" i="48"/>
  <c r="VNG40" i="48"/>
  <c r="VNF40" i="48"/>
  <c r="VNE40" i="48"/>
  <c r="VND40" i="48"/>
  <c r="VNC40" i="48"/>
  <c r="VNB40" i="48"/>
  <c r="VNA40" i="48"/>
  <c r="VMZ40" i="48"/>
  <c r="VMY40" i="48"/>
  <c r="VMX40" i="48"/>
  <c r="VMW40" i="48"/>
  <c r="VMV40" i="48"/>
  <c r="VMU40" i="48"/>
  <c r="VMT40" i="48"/>
  <c r="VMS40" i="48"/>
  <c r="VMR40" i="48"/>
  <c r="VMQ40" i="48"/>
  <c r="VMP40" i="48"/>
  <c r="VMO40" i="48"/>
  <c r="VMN40" i="48"/>
  <c r="VMM40" i="48"/>
  <c r="VML40" i="48"/>
  <c r="VMK40" i="48"/>
  <c r="VMJ40" i="48"/>
  <c r="VMI40" i="48"/>
  <c r="VMH40" i="48"/>
  <c r="VMG40" i="48"/>
  <c r="VMF40" i="48"/>
  <c r="VME40" i="48"/>
  <c r="VMD40" i="48"/>
  <c r="VMC40" i="48"/>
  <c r="VMB40" i="48"/>
  <c r="VMA40" i="48"/>
  <c r="VLZ40" i="48"/>
  <c r="VLY40" i="48"/>
  <c r="VLX40" i="48"/>
  <c r="VLW40" i="48"/>
  <c r="VLV40" i="48"/>
  <c r="VLU40" i="48"/>
  <c r="VLT40" i="48"/>
  <c r="VLS40" i="48"/>
  <c r="VLR40" i="48"/>
  <c r="VLQ40" i="48"/>
  <c r="VLP40" i="48"/>
  <c r="VLO40" i="48"/>
  <c r="VLN40" i="48"/>
  <c r="VLM40" i="48"/>
  <c r="VLL40" i="48"/>
  <c r="VLK40" i="48"/>
  <c r="VLJ40" i="48"/>
  <c r="VLI40" i="48"/>
  <c r="VLH40" i="48"/>
  <c r="VLG40" i="48"/>
  <c r="VLF40" i="48"/>
  <c r="VLE40" i="48"/>
  <c r="VLD40" i="48"/>
  <c r="VLC40" i="48"/>
  <c r="VLB40" i="48"/>
  <c r="VLA40" i="48"/>
  <c r="VKZ40" i="48"/>
  <c r="VKY40" i="48"/>
  <c r="VKX40" i="48"/>
  <c r="VKW40" i="48"/>
  <c r="VKV40" i="48"/>
  <c r="VKU40" i="48"/>
  <c r="VKT40" i="48"/>
  <c r="VKS40" i="48"/>
  <c r="VKR40" i="48"/>
  <c r="VKQ40" i="48"/>
  <c r="VKP40" i="48"/>
  <c r="VKO40" i="48"/>
  <c r="VKN40" i="48"/>
  <c r="VKM40" i="48"/>
  <c r="VKL40" i="48"/>
  <c r="VKK40" i="48"/>
  <c r="VKJ40" i="48"/>
  <c r="VKI40" i="48"/>
  <c r="VKH40" i="48"/>
  <c r="VKG40" i="48"/>
  <c r="VKF40" i="48"/>
  <c r="VKE40" i="48"/>
  <c r="VKD40" i="48"/>
  <c r="VKC40" i="48"/>
  <c r="VKB40" i="48"/>
  <c r="VKA40" i="48"/>
  <c r="VJZ40" i="48"/>
  <c r="VJY40" i="48"/>
  <c r="VJX40" i="48"/>
  <c r="VJW40" i="48"/>
  <c r="VJV40" i="48"/>
  <c r="VJU40" i="48"/>
  <c r="VJT40" i="48"/>
  <c r="VJS40" i="48"/>
  <c r="VJR40" i="48"/>
  <c r="VJQ40" i="48"/>
  <c r="VJP40" i="48"/>
  <c r="VJO40" i="48"/>
  <c r="VJN40" i="48"/>
  <c r="VJM40" i="48"/>
  <c r="VJL40" i="48"/>
  <c r="VJK40" i="48"/>
  <c r="VJJ40" i="48"/>
  <c r="VJI40" i="48"/>
  <c r="VJH40" i="48"/>
  <c r="VJG40" i="48"/>
  <c r="VJF40" i="48"/>
  <c r="VJE40" i="48"/>
  <c r="VJD40" i="48"/>
  <c r="VJC40" i="48"/>
  <c r="VJB40" i="48"/>
  <c r="VJA40" i="48"/>
  <c r="VIZ40" i="48"/>
  <c r="VIY40" i="48"/>
  <c r="VIX40" i="48"/>
  <c r="VIW40" i="48"/>
  <c r="VIV40" i="48"/>
  <c r="VIU40" i="48"/>
  <c r="VIT40" i="48"/>
  <c r="VIS40" i="48"/>
  <c r="VIR40" i="48"/>
  <c r="VIQ40" i="48"/>
  <c r="VIP40" i="48"/>
  <c r="VIO40" i="48"/>
  <c r="VIN40" i="48"/>
  <c r="VIM40" i="48"/>
  <c r="VIL40" i="48"/>
  <c r="VIK40" i="48"/>
  <c r="VIJ40" i="48"/>
  <c r="VII40" i="48"/>
  <c r="VIH40" i="48"/>
  <c r="VIG40" i="48"/>
  <c r="VIF40" i="48"/>
  <c r="VIE40" i="48"/>
  <c r="VID40" i="48"/>
  <c r="VIC40" i="48"/>
  <c r="VIB40" i="48"/>
  <c r="VIA40" i="48"/>
  <c r="VHZ40" i="48"/>
  <c r="VHY40" i="48"/>
  <c r="VHX40" i="48"/>
  <c r="VHW40" i="48"/>
  <c r="VHV40" i="48"/>
  <c r="VHU40" i="48"/>
  <c r="VHT40" i="48"/>
  <c r="VHS40" i="48"/>
  <c r="VHR40" i="48"/>
  <c r="VHQ40" i="48"/>
  <c r="VHP40" i="48"/>
  <c r="VHO40" i="48"/>
  <c r="VHN40" i="48"/>
  <c r="VHM40" i="48"/>
  <c r="VHL40" i="48"/>
  <c r="VHK40" i="48"/>
  <c r="VHJ40" i="48"/>
  <c r="VHI40" i="48"/>
  <c r="VHH40" i="48"/>
  <c r="VHG40" i="48"/>
  <c r="VHF40" i="48"/>
  <c r="VHE40" i="48"/>
  <c r="VHD40" i="48"/>
  <c r="VHC40" i="48"/>
  <c r="VHB40" i="48"/>
  <c r="VHA40" i="48"/>
  <c r="VGZ40" i="48"/>
  <c r="VGY40" i="48"/>
  <c r="VGX40" i="48"/>
  <c r="VGW40" i="48"/>
  <c r="VGV40" i="48"/>
  <c r="VGU40" i="48"/>
  <c r="VGT40" i="48"/>
  <c r="VGS40" i="48"/>
  <c r="VGR40" i="48"/>
  <c r="VGQ40" i="48"/>
  <c r="VGP40" i="48"/>
  <c r="VGO40" i="48"/>
  <c r="VGN40" i="48"/>
  <c r="VGM40" i="48"/>
  <c r="VGL40" i="48"/>
  <c r="VGK40" i="48"/>
  <c r="VGJ40" i="48"/>
  <c r="VGI40" i="48"/>
  <c r="VGH40" i="48"/>
  <c r="VGG40" i="48"/>
  <c r="VGF40" i="48"/>
  <c r="VGE40" i="48"/>
  <c r="VGD40" i="48"/>
  <c r="VGC40" i="48"/>
  <c r="VGB40" i="48"/>
  <c r="VGA40" i="48"/>
  <c r="VFZ40" i="48"/>
  <c r="VFY40" i="48"/>
  <c r="VFX40" i="48"/>
  <c r="VFW40" i="48"/>
  <c r="VFV40" i="48"/>
  <c r="VFU40" i="48"/>
  <c r="VFT40" i="48"/>
  <c r="VFS40" i="48"/>
  <c r="VFR40" i="48"/>
  <c r="VFQ40" i="48"/>
  <c r="VFP40" i="48"/>
  <c r="VFO40" i="48"/>
  <c r="VFN40" i="48"/>
  <c r="VFM40" i="48"/>
  <c r="VFL40" i="48"/>
  <c r="VFK40" i="48"/>
  <c r="VFJ40" i="48"/>
  <c r="VFI40" i="48"/>
  <c r="VFH40" i="48"/>
  <c r="VFG40" i="48"/>
  <c r="VFF40" i="48"/>
  <c r="VFE40" i="48"/>
  <c r="VFD40" i="48"/>
  <c r="VFC40" i="48"/>
  <c r="VFB40" i="48"/>
  <c r="VFA40" i="48"/>
  <c r="VEZ40" i="48"/>
  <c r="VEY40" i="48"/>
  <c r="VEX40" i="48"/>
  <c r="VEW40" i="48"/>
  <c r="VEV40" i="48"/>
  <c r="VEU40" i="48"/>
  <c r="VET40" i="48"/>
  <c r="VES40" i="48"/>
  <c r="VER40" i="48"/>
  <c r="VEQ40" i="48"/>
  <c r="VEP40" i="48"/>
  <c r="VEO40" i="48"/>
  <c r="VEN40" i="48"/>
  <c r="VEM40" i="48"/>
  <c r="VEL40" i="48"/>
  <c r="VEK40" i="48"/>
  <c r="VEJ40" i="48"/>
  <c r="VEI40" i="48"/>
  <c r="VEH40" i="48"/>
  <c r="VEG40" i="48"/>
  <c r="VEF40" i="48"/>
  <c r="VEE40" i="48"/>
  <c r="VED40" i="48"/>
  <c r="VEC40" i="48"/>
  <c r="VEB40" i="48"/>
  <c r="VEA40" i="48"/>
  <c r="VDZ40" i="48"/>
  <c r="VDY40" i="48"/>
  <c r="VDX40" i="48"/>
  <c r="VDW40" i="48"/>
  <c r="VDV40" i="48"/>
  <c r="VDU40" i="48"/>
  <c r="VDT40" i="48"/>
  <c r="VDS40" i="48"/>
  <c r="VDR40" i="48"/>
  <c r="VDQ40" i="48"/>
  <c r="VDP40" i="48"/>
  <c r="VDO40" i="48"/>
  <c r="VDN40" i="48"/>
  <c r="VDM40" i="48"/>
  <c r="VDL40" i="48"/>
  <c r="VDK40" i="48"/>
  <c r="VDJ40" i="48"/>
  <c r="VDI40" i="48"/>
  <c r="VDH40" i="48"/>
  <c r="VDG40" i="48"/>
  <c r="VDF40" i="48"/>
  <c r="VDE40" i="48"/>
  <c r="VDD40" i="48"/>
  <c r="VDC40" i="48"/>
  <c r="VDB40" i="48"/>
  <c r="VDA40" i="48"/>
  <c r="VCZ40" i="48"/>
  <c r="VCY40" i="48"/>
  <c r="VCX40" i="48"/>
  <c r="VCW40" i="48"/>
  <c r="VCV40" i="48"/>
  <c r="VCU40" i="48"/>
  <c r="VCT40" i="48"/>
  <c r="VCS40" i="48"/>
  <c r="VCR40" i="48"/>
  <c r="VCQ40" i="48"/>
  <c r="VCP40" i="48"/>
  <c r="VCO40" i="48"/>
  <c r="VCN40" i="48"/>
  <c r="VCM40" i="48"/>
  <c r="VCL40" i="48"/>
  <c r="VCK40" i="48"/>
  <c r="VCJ40" i="48"/>
  <c r="VCI40" i="48"/>
  <c r="VCH40" i="48"/>
  <c r="VCG40" i="48"/>
  <c r="VCF40" i="48"/>
  <c r="VCE40" i="48"/>
  <c r="VCD40" i="48"/>
  <c r="VCC40" i="48"/>
  <c r="VCB40" i="48"/>
  <c r="VCA40" i="48"/>
  <c r="VBZ40" i="48"/>
  <c r="VBY40" i="48"/>
  <c r="VBX40" i="48"/>
  <c r="VBW40" i="48"/>
  <c r="VBV40" i="48"/>
  <c r="VBU40" i="48"/>
  <c r="VBT40" i="48"/>
  <c r="VBS40" i="48"/>
  <c r="VBR40" i="48"/>
  <c r="VBQ40" i="48"/>
  <c r="VBP40" i="48"/>
  <c r="VBO40" i="48"/>
  <c r="VBN40" i="48"/>
  <c r="VBM40" i="48"/>
  <c r="VBL40" i="48"/>
  <c r="VBK40" i="48"/>
  <c r="VBJ40" i="48"/>
  <c r="VBI40" i="48"/>
  <c r="VBH40" i="48"/>
  <c r="VBG40" i="48"/>
  <c r="VBF40" i="48"/>
  <c r="VBE40" i="48"/>
  <c r="VBD40" i="48"/>
  <c r="VBC40" i="48"/>
  <c r="VBB40" i="48"/>
  <c r="VBA40" i="48"/>
  <c r="VAZ40" i="48"/>
  <c r="VAY40" i="48"/>
  <c r="VAX40" i="48"/>
  <c r="VAW40" i="48"/>
  <c r="VAV40" i="48"/>
  <c r="VAU40" i="48"/>
  <c r="VAT40" i="48"/>
  <c r="VAS40" i="48"/>
  <c r="VAR40" i="48"/>
  <c r="VAQ40" i="48"/>
  <c r="VAP40" i="48"/>
  <c r="VAO40" i="48"/>
  <c r="VAN40" i="48"/>
  <c r="VAM40" i="48"/>
  <c r="VAL40" i="48"/>
  <c r="VAK40" i="48"/>
  <c r="VAJ40" i="48"/>
  <c r="VAI40" i="48"/>
  <c r="VAH40" i="48"/>
  <c r="VAG40" i="48"/>
  <c r="VAF40" i="48"/>
  <c r="VAE40" i="48"/>
  <c r="VAD40" i="48"/>
  <c r="VAC40" i="48"/>
  <c r="VAB40" i="48"/>
  <c r="VAA40" i="48"/>
  <c r="UZZ40" i="48"/>
  <c r="UZY40" i="48"/>
  <c r="UZX40" i="48"/>
  <c r="UZW40" i="48"/>
  <c r="UZV40" i="48"/>
  <c r="UZU40" i="48"/>
  <c r="UZT40" i="48"/>
  <c r="UZS40" i="48"/>
  <c r="UZR40" i="48"/>
  <c r="UZQ40" i="48"/>
  <c r="UZP40" i="48"/>
  <c r="UZO40" i="48"/>
  <c r="UZN40" i="48"/>
  <c r="UZM40" i="48"/>
  <c r="UZL40" i="48"/>
  <c r="UZK40" i="48"/>
  <c r="UZJ40" i="48"/>
  <c r="UZI40" i="48"/>
  <c r="UZH40" i="48"/>
  <c r="UZG40" i="48"/>
  <c r="UZF40" i="48"/>
  <c r="UZE40" i="48"/>
  <c r="UZD40" i="48"/>
  <c r="UZC40" i="48"/>
  <c r="UZB40" i="48"/>
  <c r="UZA40" i="48"/>
  <c r="UYZ40" i="48"/>
  <c r="UYY40" i="48"/>
  <c r="UYX40" i="48"/>
  <c r="UYW40" i="48"/>
  <c r="UYV40" i="48"/>
  <c r="UYU40" i="48"/>
  <c r="UYT40" i="48"/>
  <c r="UYS40" i="48"/>
  <c r="UYR40" i="48"/>
  <c r="UYQ40" i="48"/>
  <c r="UYP40" i="48"/>
  <c r="UYO40" i="48"/>
  <c r="UYN40" i="48"/>
  <c r="UYM40" i="48"/>
  <c r="UYL40" i="48"/>
  <c r="UYK40" i="48"/>
  <c r="UYJ40" i="48"/>
  <c r="UYI40" i="48"/>
  <c r="UYH40" i="48"/>
  <c r="UYG40" i="48"/>
  <c r="UYF40" i="48"/>
  <c r="UYE40" i="48"/>
  <c r="UYD40" i="48"/>
  <c r="UYC40" i="48"/>
  <c r="UYB40" i="48"/>
  <c r="UYA40" i="48"/>
  <c r="UXZ40" i="48"/>
  <c r="UXY40" i="48"/>
  <c r="UXX40" i="48"/>
  <c r="UXW40" i="48"/>
  <c r="UXV40" i="48"/>
  <c r="UXU40" i="48"/>
  <c r="UXT40" i="48"/>
  <c r="UXS40" i="48"/>
  <c r="UXR40" i="48"/>
  <c r="UXQ40" i="48"/>
  <c r="UXP40" i="48"/>
  <c r="UXO40" i="48"/>
  <c r="UXN40" i="48"/>
  <c r="UXM40" i="48"/>
  <c r="UXL40" i="48"/>
  <c r="UXK40" i="48"/>
  <c r="UXJ40" i="48"/>
  <c r="UXI40" i="48"/>
  <c r="UXH40" i="48"/>
  <c r="UXG40" i="48"/>
  <c r="UXF40" i="48"/>
  <c r="UXE40" i="48"/>
  <c r="UXD40" i="48"/>
  <c r="UXC40" i="48"/>
  <c r="UXB40" i="48"/>
  <c r="UXA40" i="48"/>
  <c r="UWZ40" i="48"/>
  <c r="UWY40" i="48"/>
  <c r="UWX40" i="48"/>
  <c r="UWW40" i="48"/>
  <c r="UWV40" i="48"/>
  <c r="UWU40" i="48"/>
  <c r="UWT40" i="48"/>
  <c r="UWS40" i="48"/>
  <c r="UWR40" i="48"/>
  <c r="UWQ40" i="48"/>
  <c r="UWP40" i="48"/>
  <c r="UWO40" i="48"/>
  <c r="UWN40" i="48"/>
  <c r="UWM40" i="48"/>
  <c r="UWL40" i="48"/>
  <c r="UWK40" i="48"/>
  <c r="UWJ40" i="48"/>
  <c r="UWI40" i="48"/>
  <c r="UWH40" i="48"/>
  <c r="UWG40" i="48"/>
  <c r="UWF40" i="48"/>
  <c r="UWE40" i="48"/>
  <c r="UWD40" i="48"/>
  <c r="UWC40" i="48"/>
  <c r="UWB40" i="48"/>
  <c r="UWA40" i="48"/>
  <c r="UVZ40" i="48"/>
  <c r="UVY40" i="48"/>
  <c r="UVX40" i="48"/>
  <c r="UVW40" i="48"/>
  <c r="UVV40" i="48"/>
  <c r="UVU40" i="48"/>
  <c r="UVT40" i="48"/>
  <c r="UVS40" i="48"/>
  <c r="UVR40" i="48"/>
  <c r="UVQ40" i="48"/>
  <c r="UVP40" i="48"/>
  <c r="UVO40" i="48"/>
  <c r="UVN40" i="48"/>
  <c r="UVM40" i="48"/>
  <c r="UVL40" i="48"/>
  <c r="UVK40" i="48"/>
  <c r="UVJ40" i="48"/>
  <c r="UVI40" i="48"/>
  <c r="UVH40" i="48"/>
  <c r="UVG40" i="48"/>
  <c r="UVF40" i="48"/>
  <c r="UVE40" i="48"/>
  <c r="UVD40" i="48"/>
  <c r="UVC40" i="48"/>
  <c r="UVB40" i="48"/>
  <c r="UVA40" i="48"/>
  <c r="UUZ40" i="48"/>
  <c r="UUY40" i="48"/>
  <c r="UUX40" i="48"/>
  <c r="UUW40" i="48"/>
  <c r="UUV40" i="48"/>
  <c r="UUU40" i="48"/>
  <c r="UUT40" i="48"/>
  <c r="UUS40" i="48"/>
  <c r="UUR40" i="48"/>
  <c r="UUQ40" i="48"/>
  <c r="UUP40" i="48"/>
  <c r="UUO40" i="48"/>
  <c r="UUN40" i="48"/>
  <c r="UUM40" i="48"/>
  <c r="UUL40" i="48"/>
  <c r="UUK40" i="48"/>
  <c r="UUJ40" i="48"/>
  <c r="UUI40" i="48"/>
  <c r="UUH40" i="48"/>
  <c r="UUG40" i="48"/>
  <c r="UUF40" i="48"/>
  <c r="UUE40" i="48"/>
  <c r="UUD40" i="48"/>
  <c r="UUC40" i="48"/>
  <c r="UUB40" i="48"/>
  <c r="UUA40" i="48"/>
  <c r="UTZ40" i="48"/>
  <c r="UTY40" i="48"/>
  <c r="UTX40" i="48"/>
  <c r="UTW40" i="48"/>
  <c r="UTV40" i="48"/>
  <c r="UTU40" i="48"/>
  <c r="UTT40" i="48"/>
  <c r="UTS40" i="48"/>
  <c r="UTR40" i="48"/>
  <c r="UTQ40" i="48"/>
  <c r="UTP40" i="48"/>
  <c r="UTO40" i="48"/>
  <c r="UTN40" i="48"/>
  <c r="UTM40" i="48"/>
  <c r="UTL40" i="48"/>
  <c r="UTK40" i="48"/>
  <c r="UTJ40" i="48"/>
  <c r="UTI40" i="48"/>
  <c r="UTH40" i="48"/>
  <c r="UTG40" i="48"/>
  <c r="UTF40" i="48"/>
  <c r="UTE40" i="48"/>
  <c r="UTD40" i="48"/>
  <c r="UTC40" i="48"/>
  <c r="UTB40" i="48"/>
  <c r="UTA40" i="48"/>
  <c r="USZ40" i="48"/>
  <c r="USY40" i="48"/>
  <c r="USX40" i="48"/>
  <c r="USW40" i="48"/>
  <c r="USV40" i="48"/>
  <c r="USU40" i="48"/>
  <c r="UST40" i="48"/>
  <c r="USS40" i="48"/>
  <c r="USR40" i="48"/>
  <c r="USQ40" i="48"/>
  <c r="USP40" i="48"/>
  <c r="USO40" i="48"/>
  <c r="USN40" i="48"/>
  <c r="USM40" i="48"/>
  <c r="USL40" i="48"/>
  <c r="USK40" i="48"/>
  <c r="USJ40" i="48"/>
  <c r="USI40" i="48"/>
  <c r="USH40" i="48"/>
  <c r="USG40" i="48"/>
  <c r="USF40" i="48"/>
  <c r="USE40" i="48"/>
  <c r="USD40" i="48"/>
  <c r="USC40" i="48"/>
  <c r="USB40" i="48"/>
  <c r="USA40" i="48"/>
  <c r="URZ40" i="48"/>
  <c r="URY40" i="48"/>
  <c r="URX40" i="48"/>
  <c r="URW40" i="48"/>
  <c r="URV40" i="48"/>
  <c r="URU40" i="48"/>
  <c r="URT40" i="48"/>
  <c r="URS40" i="48"/>
  <c r="URR40" i="48"/>
  <c r="URQ40" i="48"/>
  <c r="URP40" i="48"/>
  <c r="URO40" i="48"/>
  <c r="URN40" i="48"/>
  <c r="URM40" i="48"/>
  <c r="URL40" i="48"/>
  <c r="URK40" i="48"/>
  <c r="URJ40" i="48"/>
  <c r="URI40" i="48"/>
  <c r="URH40" i="48"/>
  <c r="URG40" i="48"/>
  <c r="URF40" i="48"/>
  <c r="URE40" i="48"/>
  <c r="URD40" i="48"/>
  <c r="URC40" i="48"/>
  <c r="URB40" i="48"/>
  <c r="URA40" i="48"/>
  <c r="UQZ40" i="48"/>
  <c r="UQY40" i="48"/>
  <c r="UQX40" i="48"/>
  <c r="UQW40" i="48"/>
  <c r="UQV40" i="48"/>
  <c r="UQU40" i="48"/>
  <c r="UQT40" i="48"/>
  <c r="UQS40" i="48"/>
  <c r="UQR40" i="48"/>
  <c r="UQQ40" i="48"/>
  <c r="UQP40" i="48"/>
  <c r="UQO40" i="48"/>
  <c r="UQN40" i="48"/>
  <c r="UQM40" i="48"/>
  <c r="UQL40" i="48"/>
  <c r="UQK40" i="48"/>
  <c r="UQJ40" i="48"/>
  <c r="UQI40" i="48"/>
  <c r="UQH40" i="48"/>
  <c r="UQG40" i="48"/>
  <c r="UQF40" i="48"/>
  <c r="UQE40" i="48"/>
  <c r="UQD40" i="48"/>
  <c r="UQC40" i="48"/>
  <c r="UQB40" i="48"/>
  <c r="UQA40" i="48"/>
  <c r="UPZ40" i="48"/>
  <c r="UPY40" i="48"/>
  <c r="UPX40" i="48"/>
  <c r="UPW40" i="48"/>
  <c r="UPV40" i="48"/>
  <c r="UPU40" i="48"/>
  <c r="UPT40" i="48"/>
  <c r="UPS40" i="48"/>
  <c r="UPR40" i="48"/>
  <c r="UPQ40" i="48"/>
  <c r="UPP40" i="48"/>
  <c r="UPO40" i="48"/>
  <c r="UPN40" i="48"/>
  <c r="UPM40" i="48"/>
  <c r="UPL40" i="48"/>
  <c r="UPK40" i="48"/>
  <c r="UPJ40" i="48"/>
  <c r="UPI40" i="48"/>
  <c r="UPH40" i="48"/>
  <c r="UPG40" i="48"/>
  <c r="UPF40" i="48"/>
  <c r="UPE40" i="48"/>
  <c r="UPD40" i="48"/>
  <c r="UPC40" i="48"/>
  <c r="UPB40" i="48"/>
  <c r="UPA40" i="48"/>
  <c r="UOZ40" i="48"/>
  <c r="UOY40" i="48"/>
  <c r="UOX40" i="48"/>
  <c r="UOW40" i="48"/>
  <c r="UOV40" i="48"/>
  <c r="UOU40" i="48"/>
  <c r="UOT40" i="48"/>
  <c r="UOS40" i="48"/>
  <c r="UOR40" i="48"/>
  <c r="UOQ40" i="48"/>
  <c r="UOP40" i="48"/>
  <c r="UOO40" i="48"/>
  <c r="UON40" i="48"/>
  <c r="UOM40" i="48"/>
  <c r="UOL40" i="48"/>
  <c r="UOK40" i="48"/>
  <c r="UOJ40" i="48"/>
  <c r="UOI40" i="48"/>
  <c r="UOH40" i="48"/>
  <c r="UOG40" i="48"/>
  <c r="UOF40" i="48"/>
  <c r="UOE40" i="48"/>
  <c r="UOD40" i="48"/>
  <c r="UOC40" i="48"/>
  <c r="UOB40" i="48"/>
  <c r="UOA40" i="48"/>
  <c r="UNZ40" i="48"/>
  <c r="UNY40" i="48"/>
  <c r="UNX40" i="48"/>
  <c r="UNW40" i="48"/>
  <c r="UNV40" i="48"/>
  <c r="UNU40" i="48"/>
  <c r="UNT40" i="48"/>
  <c r="UNS40" i="48"/>
  <c r="UNR40" i="48"/>
  <c r="UNQ40" i="48"/>
  <c r="UNP40" i="48"/>
  <c r="UNO40" i="48"/>
  <c r="UNN40" i="48"/>
  <c r="UNM40" i="48"/>
  <c r="UNL40" i="48"/>
  <c r="UNK40" i="48"/>
  <c r="UNJ40" i="48"/>
  <c r="UNI40" i="48"/>
  <c r="UNH40" i="48"/>
  <c r="UNG40" i="48"/>
  <c r="UNF40" i="48"/>
  <c r="UNE40" i="48"/>
  <c r="UND40" i="48"/>
  <c r="UNC40" i="48"/>
  <c r="UNB40" i="48"/>
  <c r="UNA40" i="48"/>
  <c r="UMZ40" i="48"/>
  <c r="UMY40" i="48"/>
  <c r="UMX40" i="48"/>
  <c r="UMW40" i="48"/>
  <c r="UMV40" i="48"/>
  <c r="UMU40" i="48"/>
  <c r="UMT40" i="48"/>
  <c r="UMS40" i="48"/>
  <c r="UMR40" i="48"/>
  <c r="UMQ40" i="48"/>
  <c r="UMP40" i="48"/>
  <c r="UMO40" i="48"/>
  <c r="UMN40" i="48"/>
  <c r="UMM40" i="48"/>
  <c r="UML40" i="48"/>
  <c r="UMK40" i="48"/>
  <c r="UMJ40" i="48"/>
  <c r="UMI40" i="48"/>
  <c r="UMH40" i="48"/>
  <c r="UMG40" i="48"/>
  <c r="UMF40" i="48"/>
  <c r="UME40" i="48"/>
  <c r="UMD40" i="48"/>
  <c r="UMC40" i="48"/>
  <c r="UMB40" i="48"/>
  <c r="UMA40" i="48"/>
  <c r="ULZ40" i="48"/>
  <c r="ULY40" i="48"/>
  <c r="ULX40" i="48"/>
  <c r="ULW40" i="48"/>
  <c r="ULV40" i="48"/>
  <c r="ULU40" i="48"/>
  <c r="ULT40" i="48"/>
  <c r="ULS40" i="48"/>
  <c r="ULR40" i="48"/>
  <c r="ULQ40" i="48"/>
  <c r="ULP40" i="48"/>
  <c r="ULO40" i="48"/>
  <c r="ULN40" i="48"/>
  <c r="ULM40" i="48"/>
  <c r="ULL40" i="48"/>
  <c r="ULK40" i="48"/>
  <c r="ULJ40" i="48"/>
  <c r="ULI40" i="48"/>
  <c r="ULH40" i="48"/>
  <c r="ULG40" i="48"/>
  <c r="ULF40" i="48"/>
  <c r="ULE40" i="48"/>
  <c r="ULD40" i="48"/>
  <c r="ULC40" i="48"/>
  <c r="ULB40" i="48"/>
  <c r="ULA40" i="48"/>
  <c r="UKZ40" i="48"/>
  <c r="UKY40" i="48"/>
  <c r="UKX40" i="48"/>
  <c r="UKW40" i="48"/>
  <c r="UKV40" i="48"/>
  <c r="UKU40" i="48"/>
  <c r="UKT40" i="48"/>
  <c r="UKS40" i="48"/>
  <c r="UKR40" i="48"/>
  <c r="UKQ40" i="48"/>
  <c r="UKP40" i="48"/>
  <c r="UKO40" i="48"/>
  <c r="UKN40" i="48"/>
  <c r="UKM40" i="48"/>
  <c r="UKL40" i="48"/>
  <c r="UKK40" i="48"/>
  <c r="UKJ40" i="48"/>
  <c r="UKI40" i="48"/>
  <c r="UKH40" i="48"/>
  <c r="UKG40" i="48"/>
  <c r="UKF40" i="48"/>
  <c r="UKE40" i="48"/>
  <c r="UKD40" i="48"/>
  <c r="UKC40" i="48"/>
  <c r="UKB40" i="48"/>
  <c r="UKA40" i="48"/>
  <c r="UJZ40" i="48"/>
  <c r="UJY40" i="48"/>
  <c r="UJX40" i="48"/>
  <c r="UJW40" i="48"/>
  <c r="UJV40" i="48"/>
  <c r="UJU40" i="48"/>
  <c r="UJT40" i="48"/>
  <c r="UJS40" i="48"/>
  <c r="UJR40" i="48"/>
  <c r="UJQ40" i="48"/>
  <c r="UJP40" i="48"/>
  <c r="UJO40" i="48"/>
  <c r="UJN40" i="48"/>
  <c r="UJM40" i="48"/>
  <c r="UJL40" i="48"/>
  <c r="UJK40" i="48"/>
  <c r="UJJ40" i="48"/>
  <c r="UJI40" i="48"/>
  <c r="UJH40" i="48"/>
  <c r="UJG40" i="48"/>
  <c r="UJF40" i="48"/>
  <c r="UJE40" i="48"/>
  <c r="UJD40" i="48"/>
  <c r="UJC40" i="48"/>
  <c r="UJB40" i="48"/>
  <c r="UJA40" i="48"/>
  <c r="UIZ40" i="48"/>
  <c r="UIY40" i="48"/>
  <c r="UIX40" i="48"/>
  <c r="UIW40" i="48"/>
  <c r="UIV40" i="48"/>
  <c r="UIU40" i="48"/>
  <c r="UIT40" i="48"/>
  <c r="UIS40" i="48"/>
  <c r="UIR40" i="48"/>
  <c r="UIQ40" i="48"/>
  <c r="UIP40" i="48"/>
  <c r="UIO40" i="48"/>
  <c r="UIN40" i="48"/>
  <c r="UIM40" i="48"/>
  <c r="UIL40" i="48"/>
  <c r="UIK40" i="48"/>
  <c r="UIJ40" i="48"/>
  <c r="UII40" i="48"/>
  <c r="UIH40" i="48"/>
  <c r="UIG40" i="48"/>
  <c r="UIF40" i="48"/>
  <c r="UIE40" i="48"/>
  <c r="UID40" i="48"/>
  <c r="UIC40" i="48"/>
  <c r="UIB40" i="48"/>
  <c r="UIA40" i="48"/>
  <c r="UHZ40" i="48"/>
  <c r="UHY40" i="48"/>
  <c r="UHX40" i="48"/>
  <c r="UHW40" i="48"/>
  <c r="UHV40" i="48"/>
  <c r="UHU40" i="48"/>
  <c r="UHT40" i="48"/>
  <c r="UHS40" i="48"/>
  <c r="UHR40" i="48"/>
  <c r="UHQ40" i="48"/>
  <c r="UHP40" i="48"/>
  <c r="UHO40" i="48"/>
  <c r="UHN40" i="48"/>
  <c r="UHM40" i="48"/>
  <c r="UHL40" i="48"/>
  <c r="UHK40" i="48"/>
  <c r="UHJ40" i="48"/>
  <c r="UHI40" i="48"/>
  <c r="UHH40" i="48"/>
  <c r="UHG40" i="48"/>
  <c r="UHF40" i="48"/>
  <c r="UHE40" i="48"/>
  <c r="UHD40" i="48"/>
  <c r="UHC40" i="48"/>
  <c r="UHB40" i="48"/>
  <c r="UHA40" i="48"/>
  <c r="UGZ40" i="48"/>
  <c r="UGY40" i="48"/>
  <c r="UGX40" i="48"/>
  <c r="UGW40" i="48"/>
  <c r="UGV40" i="48"/>
  <c r="UGU40" i="48"/>
  <c r="UGT40" i="48"/>
  <c r="UGS40" i="48"/>
  <c r="UGR40" i="48"/>
  <c r="UGQ40" i="48"/>
  <c r="UGP40" i="48"/>
  <c r="UGO40" i="48"/>
  <c r="UGN40" i="48"/>
  <c r="UGM40" i="48"/>
  <c r="UGL40" i="48"/>
  <c r="UGK40" i="48"/>
  <c r="UGJ40" i="48"/>
  <c r="UGI40" i="48"/>
  <c r="UGH40" i="48"/>
  <c r="UGG40" i="48"/>
  <c r="UGF40" i="48"/>
  <c r="UGE40" i="48"/>
  <c r="UGD40" i="48"/>
  <c r="UGC40" i="48"/>
  <c r="UGB40" i="48"/>
  <c r="UGA40" i="48"/>
  <c r="UFZ40" i="48"/>
  <c r="UFY40" i="48"/>
  <c r="UFX40" i="48"/>
  <c r="UFW40" i="48"/>
  <c r="UFV40" i="48"/>
  <c r="UFU40" i="48"/>
  <c r="UFT40" i="48"/>
  <c r="UFS40" i="48"/>
  <c r="UFR40" i="48"/>
  <c r="UFQ40" i="48"/>
  <c r="UFP40" i="48"/>
  <c r="UFO40" i="48"/>
  <c r="UFN40" i="48"/>
  <c r="UFM40" i="48"/>
  <c r="UFL40" i="48"/>
  <c r="UFK40" i="48"/>
  <c r="UFJ40" i="48"/>
  <c r="UFI40" i="48"/>
  <c r="UFH40" i="48"/>
  <c r="UFG40" i="48"/>
  <c r="UFF40" i="48"/>
  <c r="UFE40" i="48"/>
  <c r="UFD40" i="48"/>
  <c r="UFC40" i="48"/>
  <c r="UFB40" i="48"/>
  <c r="UFA40" i="48"/>
  <c r="UEZ40" i="48"/>
  <c r="UEY40" i="48"/>
  <c r="UEX40" i="48"/>
  <c r="UEW40" i="48"/>
  <c r="UEV40" i="48"/>
  <c r="UEU40" i="48"/>
  <c r="UET40" i="48"/>
  <c r="UES40" i="48"/>
  <c r="UER40" i="48"/>
  <c r="UEQ40" i="48"/>
  <c r="UEP40" i="48"/>
  <c r="UEO40" i="48"/>
  <c r="UEN40" i="48"/>
  <c r="UEM40" i="48"/>
  <c r="UEL40" i="48"/>
  <c r="UEK40" i="48"/>
  <c r="UEJ40" i="48"/>
  <c r="UEI40" i="48"/>
  <c r="UEH40" i="48"/>
  <c r="UEG40" i="48"/>
  <c r="UEF40" i="48"/>
  <c r="UEE40" i="48"/>
  <c r="UED40" i="48"/>
  <c r="UEC40" i="48"/>
  <c r="UEB40" i="48"/>
  <c r="UEA40" i="48"/>
  <c r="UDZ40" i="48"/>
  <c r="UDY40" i="48"/>
  <c r="UDX40" i="48"/>
  <c r="UDW40" i="48"/>
  <c r="UDV40" i="48"/>
  <c r="UDU40" i="48"/>
  <c r="UDT40" i="48"/>
  <c r="UDS40" i="48"/>
  <c r="UDR40" i="48"/>
  <c r="UDQ40" i="48"/>
  <c r="UDP40" i="48"/>
  <c r="UDO40" i="48"/>
  <c r="UDN40" i="48"/>
  <c r="UDM40" i="48"/>
  <c r="UDL40" i="48"/>
  <c r="UDK40" i="48"/>
  <c r="UDJ40" i="48"/>
  <c r="UDI40" i="48"/>
  <c r="UDH40" i="48"/>
  <c r="UDG40" i="48"/>
  <c r="UDF40" i="48"/>
  <c r="UDE40" i="48"/>
  <c r="UDD40" i="48"/>
  <c r="UDC40" i="48"/>
  <c r="UDB40" i="48"/>
  <c r="UDA40" i="48"/>
  <c r="UCZ40" i="48"/>
  <c r="UCY40" i="48"/>
  <c r="UCX40" i="48"/>
  <c r="UCW40" i="48"/>
  <c r="UCV40" i="48"/>
  <c r="UCU40" i="48"/>
  <c r="UCT40" i="48"/>
  <c r="UCS40" i="48"/>
  <c r="UCR40" i="48"/>
  <c r="UCQ40" i="48"/>
  <c r="UCP40" i="48"/>
  <c r="UCO40" i="48"/>
  <c r="UCN40" i="48"/>
  <c r="UCM40" i="48"/>
  <c r="UCL40" i="48"/>
  <c r="UCK40" i="48"/>
  <c r="UCJ40" i="48"/>
  <c r="UCI40" i="48"/>
  <c r="UCH40" i="48"/>
  <c r="UCG40" i="48"/>
  <c r="UCF40" i="48"/>
  <c r="UCE40" i="48"/>
  <c r="UCD40" i="48"/>
  <c r="UCC40" i="48"/>
  <c r="UCB40" i="48"/>
  <c r="UCA40" i="48"/>
  <c r="UBZ40" i="48"/>
  <c r="UBY40" i="48"/>
  <c r="UBX40" i="48"/>
  <c r="UBW40" i="48"/>
  <c r="UBV40" i="48"/>
  <c r="UBU40" i="48"/>
  <c r="UBT40" i="48"/>
  <c r="UBS40" i="48"/>
  <c r="UBR40" i="48"/>
  <c r="UBQ40" i="48"/>
  <c r="UBP40" i="48"/>
  <c r="UBO40" i="48"/>
  <c r="UBN40" i="48"/>
  <c r="UBM40" i="48"/>
  <c r="UBL40" i="48"/>
  <c r="UBK40" i="48"/>
  <c r="UBJ40" i="48"/>
  <c r="UBI40" i="48"/>
  <c r="UBH40" i="48"/>
  <c r="UBG40" i="48"/>
  <c r="UBF40" i="48"/>
  <c r="UBE40" i="48"/>
  <c r="UBD40" i="48"/>
  <c r="UBC40" i="48"/>
  <c r="UBB40" i="48"/>
  <c r="UBA40" i="48"/>
  <c r="UAZ40" i="48"/>
  <c r="UAY40" i="48"/>
  <c r="UAX40" i="48"/>
  <c r="UAW40" i="48"/>
  <c r="UAV40" i="48"/>
  <c r="UAU40" i="48"/>
  <c r="UAT40" i="48"/>
  <c r="UAS40" i="48"/>
  <c r="UAR40" i="48"/>
  <c r="UAQ40" i="48"/>
  <c r="UAP40" i="48"/>
  <c r="UAO40" i="48"/>
  <c r="UAN40" i="48"/>
  <c r="UAM40" i="48"/>
  <c r="UAL40" i="48"/>
  <c r="UAK40" i="48"/>
  <c r="UAJ40" i="48"/>
  <c r="UAI40" i="48"/>
  <c r="UAH40" i="48"/>
  <c r="UAG40" i="48"/>
  <c r="UAF40" i="48"/>
  <c r="UAE40" i="48"/>
  <c r="UAD40" i="48"/>
  <c r="UAC40" i="48"/>
  <c r="UAB40" i="48"/>
  <c r="UAA40" i="48"/>
  <c r="TZZ40" i="48"/>
  <c r="TZY40" i="48"/>
  <c r="TZX40" i="48"/>
  <c r="TZW40" i="48"/>
  <c r="TZV40" i="48"/>
  <c r="TZU40" i="48"/>
  <c r="TZT40" i="48"/>
  <c r="TZS40" i="48"/>
  <c r="TZR40" i="48"/>
  <c r="TZQ40" i="48"/>
  <c r="TZP40" i="48"/>
  <c r="TZO40" i="48"/>
  <c r="TZN40" i="48"/>
  <c r="TZM40" i="48"/>
  <c r="TZL40" i="48"/>
  <c r="TZK40" i="48"/>
  <c r="TZJ40" i="48"/>
  <c r="TZI40" i="48"/>
  <c r="TZH40" i="48"/>
  <c r="TZG40" i="48"/>
  <c r="TZF40" i="48"/>
  <c r="TZE40" i="48"/>
  <c r="TZD40" i="48"/>
  <c r="TZC40" i="48"/>
  <c r="TZB40" i="48"/>
  <c r="TZA40" i="48"/>
  <c r="TYZ40" i="48"/>
  <c r="TYY40" i="48"/>
  <c r="TYX40" i="48"/>
  <c r="TYW40" i="48"/>
  <c r="TYV40" i="48"/>
  <c r="TYU40" i="48"/>
  <c r="TYT40" i="48"/>
  <c r="TYS40" i="48"/>
  <c r="TYR40" i="48"/>
  <c r="TYQ40" i="48"/>
  <c r="TYP40" i="48"/>
  <c r="TYO40" i="48"/>
  <c r="TYN40" i="48"/>
  <c r="TYM40" i="48"/>
  <c r="TYL40" i="48"/>
  <c r="TYK40" i="48"/>
  <c r="TYJ40" i="48"/>
  <c r="TYI40" i="48"/>
  <c r="TYH40" i="48"/>
  <c r="TYG40" i="48"/>
  <c r="TYF40" i="48"/>
  <c r="TYE40" i="48"/>
  <c r="TYD40" i="48"/>
  <c r="TYC40" i="48"/>
  <c r="TYB40" i="48"/>
  <c r="TYA40" i="48"/>
  <c r="TXZ40" i="48"/>
  <c r="TXY40" i="48"/>
  <c r="TXX40" i="48"/>
  <c r="TXW40" i="48"/>
  <c r="TXV40" i="48"/>
  <c r="TXU40" i="48"/>
  <c r="TXT40" i="48"/>
  <c r="TXS40" i="48"/>
  <c r="TXR40" i="48"/>
  <c r="TXQ40" i="48"/>
  <c r="TXP40" i="48"/>
  <c r="TXO40" i="48"/>
  <c r="TXN40" i="48"/>
  <c r="TXM40" i="48"/>
  <c r="TXL40" i="48"/>
  <c r="TXK40" i="48"/>
  <c r="TXJ40" i="48"/>
  <c r="TXI40" i="48"/>
  <c r="TXH40" i="48"/>
  <c r="TXG40" i="48"/>
  <c r="TXF40" i="48"/>
  <c r="TXE40" i="48"/>
  <c r="TXD40" i="48"/>
  <c r="TXC40" i="48"/>
  <c r="TXB40" i="48"/>
  <c r="TXA40" i="48"/>
  <c r="TWZ40" i="48"/>
  <c r="TWY40" i="48"/>
  <c r="TWX40" i="48"/>
  <c r="TWW40" i="48"/>
  <c r="TWV40" i="48"/>
  <c r="TWU40" i="48"/>
  <c r="TWT40" i="48"/>
  <c r="TWS40" i="48"/>
  <c r="TWR40" i="48"/>
  <c r="TWQ40" i="48"/>
  <c r="TWP40" i="48"/>
  <c r="TWO40" i="48"/>
  <c r="TWN40" i="48"/>
  <c r="TWM40" i="48"/>
  <c r="TWL40" i="48"/>
  <c r="TWK40" i="48"/>
  <c r="TWJ40" i="48"/>
  <c r="TWI40" i="48"/>
  <c r="TWH40" i="48"/>
  <c r="TWG40" i="48"/>
  <c r="TWF40" i="48"/>
  <c r="TWE40" i="48"/>
  <c r="TWD40" i="48"/>
  <c r="TWC40" i="48"/>
  <c r="TWB40" i="48"/>
  <c r="TWA40" i="48"/>
  <c r="TVZ40" i="48"/>
  <c r="TVY40" i="48"/>
  <c r="TVX40" i="48"/>
  <c r="TVW40" i="48"/>
  <c r="TVV40" i="48"/>
  <c r="TVU40" i="48"/>
  <c r="TVT40" i="48"/>
  <c r="TVS40" i="48"/>
  <c r="TVR40" i="48"/>
  <c r="TVQ40" i="48"/>
  <c r="TVP40" i="48"/>
  <c r="TVO40" i="48"/>
  <c r="TVN40" i="48"/>
  <c r="TVM40" i="48"/>
  <c r="TVL40" i="48"/>
  <c r="TVK40" i="48"/>
  <c r="TVJ40" i="48"/>
  <c r="TVI40" i="48"/>
  <c r="TVH40" i="48"/>
  <c r="TVG40" i="48"/>
  <c r="TVF40" i="48"/>
  <c r="TVE40" i="48"/>
  <c r="TVD40" i="48"/>
  <c r="TVC40" i="48"/>
  <c r="TVB40" i="48"/>
  <c r="TVA40" i="48"/>
  <c r="TUZ40" i="48"/>
  <c r="TUY40" i="48"/>
  <c r="TUX40" i="48"/>
  <c r="TUW40" i="48"/>
  <c r="TUV40" i="48"/>
  <c r="TUU40" i="48"/>
  <c r="TUT40" i="48"/>
  <c r="TUS40" i="48"/>
  <c r="TUR40" i="48"/>
  <c r="TUQ40" i="48"/>
  <c r="TUP40" i="48"/>
  <c r="TUO40" i="48"/>
  <c r="TUN40" i="48"/>
  <c r="TUM40" i="48"/>
  <c r="TUL40" i="48"/>
  <c r="TUK40" i="48"/>
  <c r="TUJ40" i="48"/>
  <c r="TUI40" i="48"/>
  <c r="TUH40" i="48"/>
  <c r="TUG40" i="48"/>
  <c r="TUF40" i="48"/>
  <c r="TUE40" i="48"/>
  <c r="TUD40" i="48"/>
  <c r="TUC40" i="48"/>
  <c r="TUB40" i="48"/>
  <c r="TUA40" i="48"/>
  <c r="TTZ40" i="48"/>
  <c r="TTY40" i="48"/>
  <c r="TTX40" i="48"/>
  <c r="TTW40" i="48"/>
  <c r="TTV40" i="48"/>
  <c r="TTU40" i="48"/>
  <c r="TTT40" i="48"/>
  <c r="TTS40" i="48"/>
  <c r="TTR40" i="48"/>
  <c r="TTQ40" i="48"/>
  <c r="TTP40" i="48"/>
  <c r="TTO40" i="48"/>
  <c r="TTN40" i="48"/>
  <c r="TTM40" i="48"/>
  <c r="TTL40" i="48"/>
  <c r="TTK40" i="48"/>
  <c r="TTJ40" i="48"/>
  <c r="TTI40" i="48"/>
  <c r="TTH40" i="48"/>
  <c r="TTG40" i="48"/>
  <c r="TTF40" i="48"/>
  <c r="TTE40" i="48"/>
  <c r="TTD40" i="48"/>
  <c r="TTC40" i="48"/>
  <c r="TTB40" i="48"/>
  <c r="TTA40" i="48"/>
  <c r="TSZ40" i="48"/>
  <c r="TSY40" i="48"/>
  <c r="TSX40" i="48"/>
  <c r="TSW40" i="48"/>
  <c r="TSV40" i="48"/>
  <c r="TSU40" i="48"/>
  <c r="TST40" i="48"/>
  <c r="TSS40" i="48"/>
  <c r="TSR40" i="48"/>
  <c r="TSQ40" i="48"/>
  <c r="TSP40" i="48"/>
  <c r="TSO40" i="48"/>
  <c r="TSN40" i="48"/>
  <c r="TSM40" i="48"/>
  <c r="TSL40" i="48"/>
  <c r="TSK40" i="48"/>
  <c r="TSJ40" i="48"/>
  <c r="TSI40" i="48"/>
  <c r="TSH40" i="48"/>
  <c r="TSG40" i="48"/>
  <c r="TSF40" i="48"/>
  <c r="TSE40" i="48"/>
  <c r="TSD40" i="48"/>
  <c r="TSC40" i="48"/>
  <c r="TSB40" i="48"/>
  <c r="TSA40" i="48"/>
  <c r="TRZ40" i="48"/>
  <c r="TRY40" i="48"/>
  <c r="TRX40" i="48"/>
  <c r="TRW40" i="48"/>
  <c r="TRV40" i="48"/>
  <c r="TRU40" i="48"/>
  <c r="TRT40" i="48"/>
  <c r="TRS40" i="48"/>
  <c r="TRR40" i="48"/>
  <c r="TRQ40" i="48"/>
  <c r="TRP40" i="48"/>
  <c r="TRO40" i="48"/>
  <c r="TRN40" i="48"/>
  <c r="TRM40" i="48"/>
  <c r="TRL40" i="48"/>
  <c r="TRK40" i="48"/>
  <c r="TRJ40" i="48"/>
  <c r="TRI40" i="48"/>
  <c r="TRH40" i="48"/>
  <c r="TRG40" i="48"/>
  <c r="TRF40" i="48"/>
  <c r="TRE40" i="48"/>
  <c r="TRD40" i="48"/>
  <c r="TRC40" i="48"/>
  <c r="TRB40" i="48"/>
  <c r="TRA40" i="48"/>
  <c r="TQZ40" i="48"/>
  <c r="TQY40" i="48"/>
  <c r="TQX40" i="48"/>
  <c r="TQW40" i="48"/>
  <c r="TQV40" i="48"/>
  <c r="TQU40" i="48"/>
  <c r="TQT40" i="48"/>
  <c r="TQS40" i="48"/>
  <c r="TQR40" i="48"/>
  <c r="TQQ40" i="48"/>
  <c r="TQP40" i="48"/>
  <c r="TQO40" i="48"/>
  <c r="TQN40" i="48"/>
  <c r="TQM40" i="48"/>
  <c r="TQL40" i="48"/>
  <c r="TQK40" i="48"/>
  <c r="TQJ40" i="48"/>
  <c r="TQI40" i="48"/>
  <c r="TQH40" i="48"/>
  <c r="TQG40" i="48"/>
  <c r="TQF40" i="48"/>
  <c r="TQE40" i="48"/>
  <c r="TQD40" i="48"/>
  <c r="TQC40" i="48"/>
  <c r="TQB40" i="48"/>
  <c r="TQA40" i="48"/>
  <c r="TPZ40" i="48"/>
  <c r="TPY40" i="48"/>
  <c r="TPX40" i="48"/>
  <c r="TPW40" i="48"/>
  <c r="TPV40" i="48"/>
  <c r="TPU40" i="48"/>
  <c r="TPT40" i="48"/>
  <c r="TPS40" i="48"/>
  <c r="TPR40" i="48"/>
  <c r="TPQ40" i="48"/>
  <c r="TPP40" i="48"/>
  <c r="TPO40" i="48"/>
  <c r="TPN40" i="48"/>
  <c r="TPM40" i="48"/>
  <c r="TPL40" i="48"/>
  <c r="TPK40" i="48"/>
  <c r="TPJ40" i="48"/>
  <c r="TPI40" i="48"/>
  <c r="TPH40" i="48"/>
  <c r="TPG40" i="48"/>
  <c r="TPF40" i="48"/>
  <c r="TPE40" i="48"/>
  <c r="TPD40" i="48"/>
  <c r="TPC40" i="48"/>
  <c r="TPB40" i="48"/>
  <c r="TPA40" i="48"/>
  <c r="TOZ40" i="48"/>
  <c r="TOY40" i="48"/>
  <c r="TOX40" i="48"/>
  <c r="TOW40" i="48"/>
  <c r="TOV40" i="48"/>
  <c r="TOU40" i="48"/>
  <c r="TOT40" i="48"/>
  <c r="TOS40" i="48"/>
  <c r="TOR40" i="48"/>
  <c r="TOQ40" i="48"/>
  <c r="TOP40" i="48"/>
  <c r="TOO40" i="48"/>
  <c r="TON40" i="48"/>
  <c r="TOM40" i="48"/>
  <c r="TOL40" i="48"/>
  <c r="TOK40" i="48"/>
  <c r="TOJ40" i="48"/>
  <c r="TOI40" i="48"/>
  <c r="TOH40" i="48"/>
  <c r="TOG40" i="48"/>
  <c r="TOF40" i="48"/>
  <c r="TOE40" i="48"/>
  <c r="TOD40" i="48"/>
  <c r="TOC40" i="48"/>
  <c r="TOB40" i="48"/>
  <c r="TOA40" i="48"/>
  <c r="TNZ40" i="48"/>
  <c r="TNY40" i="48"/>
  <c r="TNX40" i="48"/>
  <c r="TNW40" i="48"/>
  <c r="TNV40" i="48"/>
  <c r="TNU40" i="48"/>
  <c r="TNT40" i="48"/>
  <c r="TNS40" i="48"/>
  <c r="TNR40" i="48"/>
  <c r="TNQ40" i="48"/>
  <c r="TNP40" i="48"/>
  <c r="TNO40" i="48"/>
  <c r="TNN40" i="48"/>
  <c r="TNM40" i="48"/>
  <c r="TNL40" i="48"/>
  <c r="TNK40" i="48"/>
  <c r="TNJ40" i="48"/>
  <c r="TNI40" i="48"/>
  <c r="TNH40" i="48"/>
  <c r="TNG40" i="48"/>
  <c r="TNF40" i="48"/>
  <c r="TNE40" i="48"/>
  <c r="TND40" i="48"/>
  <c r="TNC40" i="48"/>
  <c r="TNB40" i="48"/>
  <c r="TNA40" i="48"/>
  <c r="TMZ40" i="48"/>
  <c r="TMY40" i="48"/>
  <c r="TMX40" i="48"/>
  <c r="TMW40" i="48"/>
  <c r="TMV40" i="48"/>
  <c r="TMU40" i="48"/>
  <c r="TMT40" i="48"/>
  <c r="TMS40" i="48"/>
  <c r="TMR40" i="48"/>
  <c r="TMQ40" i="48"/>
  <c r="TMP40" i="48"/>
  <c r="TMO40" i="48"/>
  <c r="TMN40" i="48"/>
  <c r="TMM40" i="48"/>
  <c r="TML40" i="48"/>
  <c r="TMK40" i="48"/>
  <c r="TMJ40" i="48"/>
  <c r="TMI40" i="48"/>
  <c r="TMH40" i="48"/>
  <c r="TMG40" i="48"/>
  <c r="TMF40" i="48"/>
  <c r="TME40" i="48"/>
  <c r="TMD40" i="48"/>
  <c r="TMC40" i="48"/>
  <c r="TMB40" i="48"/>
  <c r="TMA40" i="48"/>
  <c r="TLZ40" i="48"/>
  <c r="TLY40" i="48"/>
  <c r="TLX40" i="48"/>
  <c r="TLW40" i="48"/>
  <c r="TLV40" i="48"/>
  <c r="TLU40" i="48"/>
  <c r="TLT40" i="48"/>
  <c r="TLS40" i="48"/>
  <c r="TLR40" i="48"/>
  <c r="TLQ40" i="48"/>
  <c r="TLP40" i="48"/>
  <c r="TLO40" i="48"/>
  <c r="TLN40" i="48"/>
  <c r="TLM40" i="48"/>
  <c r="TLL40" i="48"/>
  <c r="TLK40" i="48"/>
  <c r="TLJ40" i="48"/>
  <c r="TLI40" i="48"/>
  <c r="TLH40" i="48"/>
  <c r="TLG40" i="48"/>
  <c r="TLF40" i="48"/>
  <c r="TLE40" i="48"/>
  <c r="TLD40" i="48"/>
  <c r="TLC40" i="48"/>
  <c r="TLB40" i="48"/>
  <c r="TLA40" i="48"/>
  <c r="TKZ40" i="48"/>
  <c r="TKY40" i="48"/>
  <c r="TKX40" i="48"/>
  <c r="TKW40" i="48"/>
  <c r="TKV40" i="48"/>
  <c r="TKU40" i="48"/>
  <c r="TKT40" i="48"/>
  <c r="TKS40" i="48"/>
  <c r="TKR40" i="48"/>
  <c r="TKQ40" i="48"/>
  <c r="TKP40" i="48"/>
  <c r="TKO40" i="48"/>
  <c r="TKN40" i="48"/>
  <c r="TKM40" i="48"/>
  <c r="TKL40" i="48"/>
  <c r="TKK40" i="48"/>
  <c r="TKJ40" i="48"/>
  <c r="TKI40" i="48"/>
  <c r="TKH40" i="48"/>
  <c r="TKG40" i="48"/>
  <c r="TKF40" i="48"/>
  <c r="TKE40" i="48"/>
  <c r="TKD40" i="48"/>
  <c r="TKC40" i="48"/>
  <c r="TKB40" i="48"/>
  <c r="TKA40" i="48"/>
  <c r="TJZ40" i="48"/>
  <c r="TJY40" i="48"/>
  <c r="TJX40" i="48"/>
  <c r="TJW40" i="48"/>
  <c r="TJV40" i="48"/>
  <c r="TJU40" i="48"/>
  <c r="TJT40" i="48"/>
  <c r="TJS40" i="48"/>
  <c r="TJR40" i="48"/>
  <c r="TJQ40" i="48"/>
  <c r="TJP40" i="48"/>
  <c r="TJO40" i="48"/>
  <c r="TJN40" i="48"/>
  <c r="TJM40" i="48"/>
  <c r="TJL40" i="48"/>
  <c r="TJK40" i="48"/>
  <c r="TJJ40" i="48"/>
  <c r="TJI40" i="48"/>
  <c r="TJH40" i="48"/>
  <c r="TJG40" i="48"/>
  <c r="TJF40" i="48"/>
  <c r="TJE40" i="48"/>
  <c r="TJD40" i="48"/>
  <c r="TJC40" i="48"/>
  <c r="TJB40" i="48"/>
  <c r="TJA40" i="48"/>
  <c r="TIZ40" i="48"/>
  <c r="TIY40" i="48"/>
  <c r="TIX40" i="48"/>
  <c r="TIW40" i="48"/>
  <c r="TIV40" i="48"/>
  <c r="TIU40" i="48"/>
  <c r="TIT40" i="48"/>
  <c r="TIS40" i="48"/>
  <c r="TIR40" i="48"/>
  <c r="TIQ40" i="48"/>
  <c r="TIP40" i="48"/>
  <c r="TIO40" i="48"/>
  <c r="TIN40" i="48"/>
  <c r="TIM40" i="48"/>
  <c r="TIL40" i="48"/>
  <c r="TIK40" i="48"/>
  <c r="TIJ40" i="48"/>
  <c r="TII40" i="48"/>
  <c r="TIH40" i="48"/>
  <c r="TIG40" i="48"/>
  <c r="TIF40" i="48"/>
  <c r="TIE40" i="48"/>
  <c r="TID40" i="48"/>
  <c r="TIC40" i="48"/>
  <c r="TIB40" i="48"/>
  <c r="TIA40" i="48"/>
  <c r="THZ40" i="48"/>
  <c r="THY40" i="48"/>
  <c r="THX40" i="48"/>
  <c r="THW40" i="48"/>
  <c r="THV40" i="48"/>
  <c r="THU40" i="48"/>
  <c r="THT40" i="48"/>
  <c r="THS40" i="48"/>
  <c r="THR40" i="48"/>
  <c r="THQ40" i="48"/>
  <c r="THP40" i="48"/>
  <c r="THO40" i="48"/>
  <c r="THN40" i="48"/>
  <c r="THM40" i="48"/>
  <c r="THL40" i="48"/>
  <c r="THK40" i="48"/>
  <c r="THJ40" i="48"/>
  <c r="THI40" i="48"/>
  <c r="THH40" i="48"/>
  <c r="THG40" i="48"/>
  <c r="THF40" i="48"/>
  <c r="THE40" i="48"/>
  <c r="THD40" i="48"/>
  <c r="THC40" i="48"/>
  <c r="THB40" i="48"/>
  <c r="THA40" i="48"/>
  <c r="TGZ40" i="48"/>
  <c r="TGY40" i="48"/>
  <c r="TGX40" i="48"/>
  <c r="TGW40" i="48"/>
  <c r="TGV40" i="48"/>
  <c r="TGU40" i="48"/>
  <c r="TGT40" i="48"/>
  <c r="TGS40" i="48"/>
  <c r="TGR40" i="48"/>
  <c r="TGQ40" i="48"/>
  <c r="TGP40" i="48"/>
  <c r="TGO40" i="48"/>
  <c r="TGN40" i="48"/>
  <c r="TGM40" i="48"/>
  <c r="TGL40" i="48"/>
  <c r="TGK40" i="48"/>
  <c r="TGJ40" i="48"/>
  <c r="TGI40" i="48"/>
  <c r="TGH40" i="48"/>
  <c r="TGG40" i="48"/>
  <c r="TGF40" i="48"/>
  <c r="TGE40" i="48"/>
  <c r="TGD40" i="48"/>
  <c r="TGC40" i="48"/>
  <c r="TGB40" i="48"/>
  <c r="TGA40" i="48"/>
  <c r="TFZ40" i="48"/>
  <c r="TFY40" i="48"/>
  <c r="TFX40" i="48"/>
  <c r="TFW40" i="48"/>
  <c r="TFV40" i="48"/>
  <c r="TFU40" i="48"/>
  <c r="TFT40" i="48"/>
  <c r="TFS40" i="48"/>
  <c r="TFR40" i="48"/>
  <c r="TFQ40" i="48"/>
  <c r="TFP40" i="48"/>
  <c r="TFO40" i="48"/>
  <c r="TFN40" i="48"/>
  <c r="TFM40" i="48"/>
  <c r="TFL40" i="48"/>
  <c r="TFK40" i="48"/>
  <c r="TFJ40" i="48"/>
  <c r="TFI40" i="48"/>
  <c r="TFH40" i="48"/>
  <c r="TFG40" i="48"/>
  <c r="TFF40" i="48"/>
  <c r="TFE40" i="48"/>
  <c r="TFD40" i="48"/>
  <c r="TFC40" i="48"/>
  <c r="TFB40" i="48"/>
  <c r="TFA40" i="48"/>
  <c r="TEZ40" i="48"/>
  <c r="TEY40" i="48"/>
  <c r="TEX40" i="48"/>
  <c r="TEW40" i="48"/>
  <c r="TEV40" i="48"/>
  <c r="TEU40" i="48"/>
  <c r="TET40" i="48"/>
  <c r="TES40" i="48"/>
  <c r="TER40" i="48"/>
  <c r="TEQ40" i="48"/>
  <c r="TEP40" i="48"/>
  <c r="TEO40" i="48"/>
  <c r="TEN40" i="48"/>
  <c r="TEM40" i="48"/>
  <c r="TEL40" i="48"/>
  <c r="TEK40" i="48"/>
  <c r="TEJ40" i="48"/>
  <c r="TEI40" i="48"/>
  <c r="TEH40" i="48"/>
  <c r="TEG40" i="48"/>
  <c r="TEF40" i="48"/>
  <c r="TEE40" i="48"/>
  <c r="TED40" i="48"/>
  <c r="TEC40" i="48"/>
  <c r="TEB40" i="48"/>
  <c r="TEA40" i="48"/>
  <c r="TDZ40" i="48"/>
  <c r="TDY40" i="48"/>
  <c r="TDX40" i="48"/>
  <c r="TDW40" i="48"/>
  <c r="TDV40" i="48"/>
  <c r="TDU40" i="48"/>
  <c r="TDT40" i="48"/>
  <c r="TDS40" i="48"/>
  <c r="TDR40" i="48"/>
  <c r="TDQ40" i="48"/>
  <c r="TDP40" i="48"/>
  <c r="TDO40" i="48"/>
  <c r="TDN40" i="48"/>
  <c r="TDM40" i="48"/>
  <c r="TDL40" i="48"/>
  <c r="TDK40" i="48"/>
  <c r="TDJ40" i="48"/>
  <c r="TDI40" i="48"/>
  <c r="TDH40" i="48"/>
  <c r="TDG40" i="48"/>
  <c r="TDF40" i="48"/>
  <c r="TDE40" i="48"/>
  <c r="TDD40" i="48"/>
  <c r="TDC40" i="48"/>
  <c r="TDB40" i="48"/>
  <c r="TDA40" i="48"/>
  <c r="TCZ40" i="48"/>
  <c r="TCY40" i="48"/>
  <c r="TCX40" i="48"/>
  <c r="TCW40" i="48"/>
  <c r="TCV40" i="48"/>
  <c r="TCU40" i="48"/>
  <c r="TCT40" i="48"/>
  <c r="TCS40" i="48"/>
  <c r="TCR40" i="48"/>
  <c r="TCQ40" i="48"/>
  <c r="TCP40" i="48"/>
  <c r="TCO40" i="48"/>
  <c r="TCN40" i="48"/>
  <c r="TCM40" i="48"/>
  <c r="TCL40" i="48"/>
  <c r="TCK40" i="48"/>
  <c r="TCJ40" i="48"/>
  <c r="TCI40" i="48"/>
  <c r="TCH40" i="48"/>
  <c r="TCG40" i="48"/>
  <c r="TCF40" i="48"/>
  <c r="TCE40" i="48"/>
  <c r="TCD40" i="48"/>
  <c r="TCC40" i="48"/>
  <c r="TCB40" i="48"/>
  <c r="TCA40" i="48"/>
  <c r="TBZ40" i="48"/>
  <c r="TBY40" i="48"/>
  <c r="TBX40" i="48"/>
  <c r="TBW40" i="48"/>
  <c r="TBV40" i="48"/>
  <c r="TBU40" i="48"/>
  <c r="TBT40" i="48"/>
  <c r="TBS40" i="48"/>
  <c r="TBR40" i="48"/>
  <c r="TBQ40" i="48"/>
  <c r="TBP40" i="48"/>
  <c r="TBO40" i="48"/>
  <c r="TBN40" i="48"/>
  <c r="TBM40" i="48"/>
  <c r="TBL40" i="48"/>
  <c r="TBK40" i="48"/>
  <c r="TBJ40" i="48"/>
  <c r="TBI40" i="48"/>
  <c r="TBH40" i="48"/>
  <c r="TBG40" i="48"/>
  <c r="TBF40" i="48"/>
  <c r="TBE40" i="48"/>
  <c r="TBD40" i="48"/>
  <c r="TBC40" i="48"/>
  <c r="TBB40" i="48"/>
  <c r="TBA40" i="48"/>
  <c r="TAZ40" i="48"/>
  <c r="TAY40" i="48"/>
  <c r="TAX40" i="48"/>
  <c r="TAW40" i="48"/>
  <c r="TAV40" i="48"/>
  <c r="TAU40" i="48"/>
  <c r="TAT40" i="48"/>
  <c r="TAS40" i="48"/>
  <c r="TAR40" i="48"/>
  <c r="TAQ40" i="48"/>
  <c r="TAP40" i="48"/>
  <c r="TAO40" i="48"/>
  <c r="TAN40" i="48"/>
  <c r="TAM40" i="48"/>
  <c r="TAL40" i="48"/>
  <c r="TAK40" i="48"/>
  <c r="TAJ40" i="48"/>
  <c r="TAI40" i="48"/>
  <c r="TAH40" i="48"/>
  <c r="TAG40" i="48"/>
  <c r="TAF40" i="48"/>
  <c r="TAE40" i="48"/>
  <c r="TAD40" i="48"/>
  <c r="TAC40" i="48"/>
  <c r="TAB40" i="48"/>
  <c r="TAA40" i="48"/>
  <c r="SZZ40" i="48"/>
  <c r="SZY40" i="48"/>
  <c r="SZX40" i="48"/>
  <c r="SZW40" i="48"/>
  <c r="SZV40" i="48"/>
  <c r="SZU40" i="48"/>
  <c r="SZT40" i="48"/>
  <c r="SZS40" i="48"/>
  <c r="SZR40" i="48"/>
  <c r="SZQ40" i="48"/>
  <c r="SZP40" i="48"/>
  <c r="SZO40" i="48"/>
  <c r="SZN40" i="48"/>
  <c r="SZM40" i="48"/>
  <c r="SZL40" i="48"/>
  <c r="SZK40" i="48"/>
  <c r="SZJ40" i="48"/>
  <c r="SZI40" i="48"/>
  <c r="SZH40" i="48"/>
  <c r="SZG40" i="48"/>
  <c r="SZF40" i="48"/>
  <c r="SZE40" i="48"/>
  <c r="SZD40" i="48"/>
  <c r="SZC40" i="48"/>
  <c r="SZB40" i="48"/>
  <c r="SZA40" i="48"/>
  <c r="SYZ40" i="48"/>
  <c r="SYY40" i="48"/>
  <c r="SYX40" i="48"/>
  <c r="SYW40" i="48"/>
  <c r="SYV40" i="48"/>
  <c r="SYU40" i="48"/>
  <c r="SYT40" i="48"/>
  <c r="SYS40" i="48"/>
  <c r="SYR40" i="48"/>
  <c r="SYQ40" i="48"/>
  <c r="SYP40" i="48"/>
  <c r="SYO40" i="48"/>
  <c r="SYN40" i="48"/>
  <c r="SYM40" i="48"/>
  <c r="SYL40" i="48"/>
  <c r="SYK40" i="48"/>
  <c r="SYJ40" i="48"/>
  <c r="SYI40" i="48"/>
  <c r="SYH40" i="48"/>
  <c r="SYG40" i="48"/>
  <c r="SYF40" i="48"/>
  <c r="SYE40" i="48"/>
  <c r="SYD40" i="48"/>
  <c r="SYC40" i="48"/>
  <c r="SYB40" i="48"/>
  <c r="SYA40" i="48"/>
  <c r="SXZ40" i="48"/>
  <c r="SXY40" i="48"/>
  <c r="SXX40" i="48"/>
  <c r="SXW40" i="48"/>
  <c r="SXV40" i="48"/>
  <c r="SXU40" i="48"/>
  <c r="SXT40" i="48"/>
  <c r="SXS40" i="48"/>
  <c r="SXR40" i="48"/>
  <c r="SXQ40" i="48"/>
  <c r="SXP40" i="48"/>
  <c r="SXO40" i="48"/>
  <c r="SXN40" i="48"/>
  <c r="SXM40" i="48"/>
  <c r="SXL40" i="48"/>
  <c r="SXK40" i="48"/>
  <c r="SXJ40" i="48"/>
  <c r="SXI40" i="48"/>
  <c r="SXH40" i="48"/>
  <c r="SXG40" i="48"/>
  <c r="SXF40" i="48"/>
  <c r="SXE40" i="48"/>
  <c r="SXD40" i="48"/>
  <c r="SXC40" i="48"/>
  <c r="SXB40" i="48"/>
  <c r="SXA40" i="48"/>
  <c r="SWZ40" i="48"/>
  <c r="SWY40" i="48"/>
  <c r="SWX40" i="48"/>
  <c r="SWW40" i="48"/>
  <c r="SWV40" i="48"/>
  <c r="SWU40" i="48"/>
  <c r="SWT40" i="48"/>
  <c r="SWS40" i="48"/>
  <c r="SWR40" i="48"/>
  <c r="SWQ40" i="48"/>
  <c r="SWP40" i="48"/>
  <c r="SWO40" i="48"/>
  <c r="SWN40" i="48"/>
  <c r="SWM40" i="48"/>
  <c r="SWL40" i="48"/>
  <c r="SWK40" i="48"/>
  <c r="SWJ40" i="48"/>
  <c r="SWI40" i="48"/>
  <c r="SWH40" i="48"/>
  <c r="SWG40" i="48"/>
  <c r="SWF40" i="48"/>
  <c r="SWE40" i="48"/>
  <c r="SWD40" i="48"/>
  <c r="SWC40" i="48"/>
  <c r="SWB40" i="48"/>
  <c r="SWA40" i="48"/>
  <c r="SVZ40" i="48"/>
  <c r="SVY40" i="48"/>
  <c r="SVX40" i="48"/>
  <c r="SVW40" i="48"/>
  <c r="SVV40" i="48"/>
  <c r="SVU40" i="48"/>
  <c r="SVT40" i="48"/>
  <c r="SVS40" i="48"/>
  <c r="SVR40" i="48"/>
  <c r="SVQ40" i="48"/>
  <c r="SVP40" i="48"/>
  <c r="SVO40" i="48"/>
  <c r="SVN40" i="48"/>
  <c r="SVM40" i="48"/>
  <c r="SVL40" i="48"/>
  <c r="SVK40" i="48"/>
  <c r="SVJ40" i="48"/>
  <c r="SVI40" i="48"/>
  <c r="SVH40" i="48"/>
  <c r="SVG40" i="48"/>
  <c r="SVF40" i="48"/>
  <c r="SVE40" i="48"/>
  <c r="SVD40" i="48"/>
  <c r="SVC40" i="48"/>
  <c r="SVB40" i="48"/>
  <c r="SVA40" i="48"/>
  <c r="SUZ40" i="48"/>
  <c r="SUY40" i="48"/>
  <c r="SUX40" i="48"/>
  <c r="SUW40" i="48"/>
  <c r="SUV40" i="48"/>
  <c r="SUU40" i="48"/>
  <c r="SUT40" i="48"/>
  <c r="SUS40" i="48"/>
  <c r="SUR40" i="48"/>
  <c r="SUQ40" i="48"/>
  <c r="SUP40" i="48"/>
  <c r="SUO40" i="48"/>
  <c r="SUN40" i="48"/>
  <c r="SUM40" i="48"/>
  <c r="SUL40" i="48"/>
  <c r="SUK40" i="48"/>
  <c r="SUJ40" i="48"/>
  <c r="SUI40" i="48"/>
  <c r="SUH40" i="48"/>
  <c r="SUG40" i="48"/>
  <c r="SUF40" i="48"/>
  <c r="SUE40" i="48"/>
  <c r="SUD40" i="48"/>
  <c r="SUC40" i="48"/>
  <c r="SUB40" i="48"/>
  <c r="SUA40" i="48"/>
  <c r="STZ40" i="48"/>
  <c r="STY40" i="48"/>
  <c r="STX40" i="48"/>
  <c r="STW40" i="48"/>
  <c r="STV40" i="48"/>
  <c r="STU40" i="48"/>
  <c r="STT40" i="48"/>
  <c r="STS40" i="48"/>
  <c r="STR40" i="48"/>
  <c r="STQ40" i="48"/>
  <c r="STP40" i="48"/>
  <c r="STO40" i="48"/>
  <c r="STN40" i="48"/>
  <c r="STM40" i="48"/>
  <c r="STL40" i="48"/>
  <c r="STK40" i="48"/>
  <c r="STJ40" i="48"/>
  <c r="STI40" i="48"/>
  <c r="STH40" i="48"/>
  <c r="STG40" i="48"/>
  <c r="STF40" i="48"/>
  <c r="STE40" i="48"/>
  <c r="STD40" i="48"/>
  <c r="STC40" i="48"/>
  <c r="STB40" i="48"/>
  <c r="STA40" i="48"/>
  <c r="SSZ40" i="48"/>
  <c r="SSY40" i="48"/>
  <c r="SSX40" i="48"/>
  <c r="SSW40" i="48"/>
  <c r="SSV40" i="48"/>
  <c r="SSU40" i="48"/>
  <c r="SST40" i="48"/>
  <c r="SSS40" i="48"/>
  <c r="SSR40" i="48"/>
  <c r="SSQ40" i="48"/>
  <c r="SSP40" i="48"/>
  <c r="SSO40" i="48"/>
  <c r="SSN40" i="48"/>
  <c r="SSM40" i="48"/>
  <c r="SSL40" i="48"/>
  <c r="SSK40" i="48"/>
  <c r="SSJ40" i="48"/>
  <c r="SSI40" i="48"/>
  <c r="SSH40" i="48"/>
  <c r="SSG40" i="48"/>
  <c r="SSF40" i="48"/>
  <c r="SSE40" i="48"/>
  <c r="SSD40" i="48"/>
  <c r="SSC40" i="48"/>
  <c r="SSB40" i="48"/>
  <c r="SSA40" i="48"/>
  <c r="SRZ40" i="48"/>
  <c r="SRY40" i="48"/>
  <c r="SRX40" i="48"/>
  <c r="SRW40" i="48"/>
  <c r="SRV40" i="48"/>
  <c r="SRU40" i="48"/>
  <c r="SRT40" i="48"/>
  <c r="SRS40" i="48"/>
  <c r="SRR40" i="48"/>
  <c r="SRQ40" i="48"/>
  <c r="SRP40" i="48"/>
  <c r="SRO40" i="48"/>
  <c r="SRN40" i="48"/>
  <c r="SRM40" i="48"/>
  <c r="SRL40" i="48"/>
  <c r="SRK40" i="48"/>
  <c r="SRJ40" i="48"/>
  <c r="SRI40" i="48"/>
  <c r="SRH40" i="48"/>
  <c r="SRG40" i="48"/>
  <c r="SRF40" i="48"/>
  <c r="SRE40" i="48"/>
  <c r="SRD40" i="48"/>
  <c r="SRC40" i="48"/>
  <c r="SRB40" i="48"/>
  <c r="SRA40" i="48"/>
  <c r="SQZ40" i="48"/>
  <c r="SQY40" i="48"/>
  <c r="SQX40" i="48"/>
  <c r="SQW40" i="48"/>
  <c r="SQV40" i="48"/>
  <c r="SQU40" i="48"/>
  <c r="SQT40" i="48"/>
  <c r="SQS40" i="48"/>
  <c r="SQR40" i="48"/>
  <c r="SQQ40" i="48"/>
  <c r="SQP40" i="48"/>
  <c r="SQO40" i="48"/>
  <c r="SQN40" i="48"/>
  <c r="SQM40" i="48"/>
  <c r="SQL40" i="48"/>
  <c r="SQK40" i="48"/>
  <c r="SQJ40" i="48"/>
  <c r="SQI40" i="48"/>
  <c r="SQH40" i="48"/>
  <c r="SQG40" i="48"/>
  <c r="SQF40" i="48"/>
  <c r="SQE40" i="48"/>
  <c r="SQD40" i="48"/>
  <c r="SQC40" i="48"/>
  <c r="SQB40" i="48"/>
  <c r="SQA40" i="48"/>
  <c r="SPZ40" i="48"/>
  <c r="SPY40" i="48"/>
  <c r="SPX40" i="48"/>
  <c r="SPW40" i="48"/>
  <c r="SPV40" i="48"/>
  <c r="SPU40" i="48"/>
  <c r="SPT40" i="48"/>
  <c r="SPS40" i="48"/>
  <c r="SPR40" i="48"/>
  <c r="SPQ40" i="48"/>
  <c r="SPP40" i="48"/>
  <c r="SPO40" i="48"/>
  <c r="SPN40" i="48"/>
  <c r="SPM40" i="48"/>
  <c r="SPL40" i="48"/>
  <c r="SPK40" i="48"/>
  <c r="SPJ40" i="48"/>
  <c r="SPI40" i="48"/>
  <c r="SPH40" i="48"/>
  <c r="SPG40" i="48"/>
  <c r="SPF40" i="48"/>
  <c r="SPE40" i="48"/>
  <c r="SPD40" i="48"/>
  <c r="SPC40" i="48"/>
  <c r="SPB40" i="48"/>
  <c r="SPA40" i="48"/>
  <c r="SOZ40" i="48"/>
  <c r="SOY40" i="48"/>
  <c r="SOX40" i="48"/>
  <c r="SOW40" i="48"/>
  <c r="SOV40" i="48"/>
  <c r="SOU40" i="48"/>
  <c r="SOT40" i="48"/>
  <c r="SOS40" i="48"/>
  <c r="SOR40" i="48"/>
  <c r="SOQ40" i="48"/>
  <c r="SOP40" i="48"/>
  <c r="SOO40" i="48"/>
  <c r="SON40" i="48"/>
  <c r="SOM40" i="48"/>
  <c r="SOL40" i="48"/>
  <c r="SOK40" i="48"/>
  <c r="SOJ40" i="48"/>
  <c r="SOI40" i="48"/>
  <c r="SOH40" i="48"/>
  <c r="SOG40" i="48"/>
  <c r="SOF40" i="48"/>
  <c r="SOE40" i="48"/>
  <c r="SOD40" i="48"/>
  <c r="SOC40" i="48"/>
  <c r="SOB40" i="48"/>
  <c r="SOA40" i="48"/>
  <c r="SNZ40" i="48"/>
  <c r="SNY40" i="48"/>
  <c r="SNX40" i="48"/>
  <c r="SNW40" i="48"/>
  <c r="SNV40" i="48"/>
  <c r="SNU40" i="48"/>
  <c r="SNT40" i="48"/>
  <c r="SNS40" i="48"/>
  <c r="SNR40" i="48"/>
  <c r="SNQ40" i="48"/>
  <c r="SNP40" i="48"/>
  <c r="SNO40" i="48"/>
  <c r="SNN40" i="48"/>
  <c r="SNM40" i="48"/>
  <c r="SNL40" i="48"/>
  <c r="SNK40" i="48"/>
  <c r="SNJ40" i="48"/>
  <c r="SNI40" i="48"/>
  <c r="SNH40" i="48"/>
  <c r="SNG40" i="48"/>
  <c r="SNF40" i="48"/>
  <c r="SNE40" i="48"/>
  <c r="SND40" i="48"/>
  <c r="SNC40" i="48"/>
  <c r="SNB40" i="48"/>
  <c r="SNA40" i="48"/>
  <c r="SMZ40" i="48"/>
  <c r="SMY40" i="48"/>
  <c r="SMX40" i="48"/>
  <c r="SMW40" i="48"/>
  <c r="SMV40" i="48"/>
  <c r="SMU40" i="48"/>
  <c r="SMT40" i="48"/>
  <c r="SMS40" i="48"/>
  <c r="SMR40" i="48"/>
  <c r="SMQ40" i="48"/>
  <c r="SMP40" i="48"/>
  <c r="SMO40" i="48"/>
  <c r="SMN40" i="48"/>
  <c r="SMM40" i="48"/>
  <c r="SML40" i="48"/>
  <c r="SMK40" i="48"/>
  <c r="SMJ40" i="48"/>
  <c r="SMI40" i="48"/>
  <c r="SMH40" i="48"/>
  <c r="SMG40" i="48"/>
  <c r="SMF40" i="48"/>
  <c r="SME40" i="48"/>
  <c r="SMD40" i="48"/>
  <c r="SMC40" i="48"/>
  <c r="SMB40" i="48"/>
  <c r="SMA40" i="48"/>
  <c r="SLZ40" i="48"/>
  <c r="SLY40" i="48"/>
  <c r="SLX40" i="48"/>
  <c r="SLW40" i="48"/>
  <c r="SLV40" i="48"/>
  <c r="SLU40" i="48"/>
  <c r="SLT40" i="48"/>
  <c r="SLS40" i="48"/>
  <c r="SLR40" i="48"/>
  <c r="SLQ40" i="48"/>
  <c r="SLP40" i="48"/>
  <c r="SLO40" i="48"/>
  <c r="SLN40" i="48"/>
  <c r="SLM40" i="48"/>
  <c r="SLL40" i="48"/>
  <c r="SLK40" i="48"/>
  <c r="SLJ40" i="48"/>
  <c r="SLI40" i="48"/>
  <c r="SLH40" i="48"/>
  <c r="SLG40" i="48"/>
  <c r="SLF40" i="48"/>
  <c r="SLE40" i="48"/>
  <c r="SLD40" i="48"/>
  <c r="SLC40" i="48"/>
  <c r="SLB40" i="48"/>
  <c r="SLA40" i="48"/>
  <c r="SKZ40" i="48"/>
  <c r="SKY40" i="48"/>
  <c r="SKX40" i="48"/>
  <c r="SKW40" i="48"/>
  <c r="SKV40" i="48"/>
  <c r="SKU40" i="48"/>
  <c r="SKT40" i="48"/>
  <c r="SKS40" i="48"/>
  <c r="SKR40" i="48"/>
  <c r="SKQ40" i="48"/>
  <c r="SKP40" i="48"/>
  <c r="SKO40" i="48"/>
  <c r="SKN40" i="48"/>
  <c r="SKM40" i="48"/>
  <c r="SKL40" i="48"/>
  <c r="SKK40" i="48"/>
  <c r="SKJ40" i="48"/>
  <c r="SKI40" i="48"/>
  <c r="SKH40" i="48"/>
  <c r="SKG40" i="48"/>
  <c r="SKF40" i="48"/>
  <c r="SKE40" i="48"/>
  <c r="SKD40" i="48"/>
  <c r="SKC40" i="48"/>
  <c r="SKB40" i="48"/>
  <c r="SKA40" i="48"/>
  <c r="SJZ40" i="48"/>
  <c r="SJY40" i="48"/>
  <c r="SJX40" i="48"/>
  <c r="SJW40" i="48"/>
  <c r="SJV40" i="48"/>
  <c r="SJU40" i="48"/>
  <c r="SJT40" i="48"/>
  <c r="SJS40" i="48"/>
  <c r="SJR40" i="48"/>
  <c r="SJQ40" i="48"/>
  <c r="SJP40" i="48"/>
  <c r="SJO40" i="48"/>
  <c r="SJN40" i="48"/>
  <c r="SJM40" i="48"/>
  <c r="SJL40" i="48"/>
  <c r="SJK40" i="48"/>
  <c r="SJJ40" i="48"/>
  <c r="SJI40" i="48"/>
  <c r="SJH40" i="48"/>
  <c r="SJG40" i="48"/>
  <c r="SJF40" i="48"/>
  <c r="SJE40" i="48"/>
  <c r="SJD40" i="48"/>
  <c r="SJC40" i="48"/>
  <c r="SJB40" i="48"/>
  <c r="SJA40" i="48"/>
  <c r="SIZ40" i="48"/>
  <c r="SIY40" i="48"/>
  <c r="SIX40" i="48"/>
  <c r="SIW40" i="48"/>
  <c r="SIV40" i="48"/>
  <c r="SIU40" i="48"/>
  <c r="SIT40" i="48"/>
  <c r="SIS40" i="48"/>
  <c r="SIR40" i="48"/>
  <c r="SIQ40" i="48"/>
  <c r="SIP40" i="48"/>
  <c r="SIO40" i="48"/>
  <c r="SIN40" i="48"/>
  <c r="SIM40" i="48"/>
  <c r="SIL40" i="48"/>
  <c r="SIK40" i="48"/>
  <c r="SIJ40" i="48"/>
  <c r="SII40" i="48"/>
  <c r="SIH40" i="48"/>
  <c r="SIG40" i="48"/>
  <c r="SIF40" i="48"/>
  <c r="SIE40" i="48"/>
  <c r="SID40" i="48"/>
  <c r="SIC40" i="48"/>
  <c r="SIB40" i="48"/>
  <c r="SIA40" i="48"/>
  <c r="SHZ40" i="48"/>
  <c r="SHY40" i="48"/>
  <c r="SHX40" i="48"/>
  <c r="SHW40" i="48"/>
  <c r="SHV40" i="48"/>
  <c r="SHU40" i="48"/>
  <c r="SHT40" i="48"/>
  <c r="SHS40" i="48"/>
  <c r="SHR40" i="48"/>
  <c r="SHQ40" i="48"/>
  <c r="SHP40" i="48"/>
  <c r="SHO40" i="48"/>
  <c r="SHN40" i="48"/>
  <c r="SHM40" i="48"/>
  <c r="SHL40" i="48"/>
  <c r="SHK40" i="48"/>
  <c r="SHJ40" i="48"/>
  <c r="SHI40" i="48"/>
  <c r="SHH40" i="48"/>
  <c r="SHG40" i="48"/>
  <c r="SHF40" i="48"/>
  <c r="SHE40" i="48"/>
  <c r="SHD40" i="48"/>
  <c r="SHC40" i="48"/>
  <c r="SHB40" i="48"/>
  <c r="SHA40" i="48"/>
  <c r="SGZ40" i="48"/>
  <c r="SGY40" i="48"/>
  <c r="SGX40" i="48"/>
  <c r="SGW40" i="48"/>
  <c r="SGV40" i="48"/>
  <c r="SGU40" i="48"/>
  <c r="SGT40" i="48"/>
  <c r="SGS40" i="48"/>
  <c r="SGR40" i="48"/>
  <c r="SGQ40" i="48"/>
  <c r="SGP40" i="48"/>
  <c r="SGO40" i="48"/>
  <c r="SGN40" i="48"/>
  <c r="SGM40" i="48"/>
  <c r="SGL40" i="48"/>
  <c r="SGK40" i="48"/>
  <c r="SGJ40" i="48"/>
  <c r="SGI40" i="48"/>
  <c r="SGH40" i="48"/>
  <c r="SGG40" i="48"/>
  <c r="SGF40" i="48"/>
  <c r="SGE40" i="48"/>
  <c r="SGD40" i="48"/>
  <c r="SGC40" i="48"/>
  <c r="SGB40" i="48"/>
  <c r="SGA40" i="48"/>
  <c r="SFZ40" i="48"/>
  <c r="SFY40" i="48"/>
  <c r="SFX40" i="48"/>
  <c r="SFW40" i="48"/>
  <c r="SFV40" i="48"/>
  <c r="SFU40" i="48"/>
  <c r="SFT40" i="48"/>
  <c r="SFS40" i="48"/>
  <c r="SFR40" i="48"/>
  <c r="SFQ40" i="48"/>
  <c r="SFP40" i="48"/>
  <c r="SFO40" i="48"/>
  <c r="SFN40" i="48"/>
  <c r="SFM40" i="48"/>
  <c r="SFL40" i="48"/>
  <c r="SFK40" i="48"/>
  <c r="SFJ40" i="48"/>
  <c r="SFI40" i="48"/>
  <c r="SFH40" i="48"/>
  <c r="SFG40" i="48"/>
  <c r="SFF40" i="48"/>
  <c r="SFE40" i="48"/>
  <c r="SFD40" i="48"/>
  <c r="SFC40" i="48"/>
  <c r="SFB40" i="48"/>
  <c r="SFA40" i="48"/>
  <c r="SEZ40" i="48"/>
  <c r="SEY40" i="48"/>
  <c r="SEX40" i="48"/>
  <c r="SEW40" i="48"/>
  <c r="SEV40" i="48"/>
  <c r="SEU40" i="48"/>
  <c r="SET40" i="48"/>
  <c r="SES40" i="48"/>
  <c r="SER40" i="48"/>
  <c r="SEQ40" i="48"/>
  <c r="SEP40" i="48"/>
  <c r="SEO40" i="48"/>
  <c r="SEN40" i="48"/>
  <c r="SEM40" i="48"/>
  <c r="SEL40" i="48"/>
  <c r="SEK40" i="48"/>
  <c r="SEJ40" i="48"/>
  <c r="SEI40" i="48"/>
  <c r="SEH40" i="48"/>
  <c r="SEG40" i="48"/>
  <c r="SEF40" i="48"/>
  <c r="SEE40" i="48"/>
  <c r="SED40" i="48"/>
  <c r="SEC40" i="48"/>
  <c r="SEB40" i="48"/>
  <c r="SEA40" i="48"/>
  <c r="SDZ40" i="48"/>
  <c r="SDY40" i="48"/>
  <c r="SDX40" i="48"/>
  <c r="SDW40" i="48"/>
  <c r="SDV40" i="48"/>
  <c r="SDU40" i="48"/>
  <c r="SDT40" i="48"/>
  <c r="SDS40" i="48"/>
  <c r="SDR40" i="48"/>
  <c r="SDQ40" i="48"/>
  <c r="SDP40" i="48"/>
  <c r="SDO40" i="48"/>
  <c r="SDN40" i="48"/>
  <c r="SDM40" i="48"/>
  <c r="SDL40" i="48"/>
  <c r="SDK40" i="48"/>
  <c r="SDJ40" i="48"/>
  <c r="SDI40" i="48"/>
  <c r="SDH40" i="48"/>
  <c r="SDG40" i="48"/>
  <c r="SDF40" i="48"/>
  <c r="SDE40" i="48"/>
  <c r="SDD40" i="48"/>
  <c r="SDC40" i="48"/>
  <c r="SDB40" i="48"/>
  <c r="SDA40" i="48"/>
  <c r="SCZ40" i="48"/>
  <c r="SCY40" i="48"/>
  <c r="SCX40" i="48"/>
  <c r="SCW40" i="48"/>
  <c r="SCV40" i="48"/>
  <c r="SCU40" i="48"/>
  <c r="SCT40" i="48"/>
  <c r="SCS40" i="48"/>
  <c r="SCR40" i="48"/>
  <c r="SCQ40" i="48"/>
  <c r="SCP40" i="48"/>
  <c r="SCO40" i="48"/>
  <c r="SCN40" i="48"/>
  <c r="SCM40" i="48"/>
  <c r="SCL40" i="48"/>
  <c r="SCK40" i="48"/>
  <c r="SCJ40" i="48"/>
  <c r="SCI40" i="48"/>
  <c r="SCH40" i="48"/>
  <c r="SCG40" i="48"/>
  <c r="SCF40" i="48"/>
  <c r="SCE40" i="48"/>
  <c r="SCD40" i="48"/>
  <c r="SCC40" i="48"/>
  <c r="SCB40" i="48"/>
  <c r="SCA40" i="48"/>
  <c r="SBZ40" i="48"/>
  <c r="SBY40" i="48"/>
  <c r="SBX40" i="48"/>
  <c r="SBW40" i="48"/>
  <c r="SBV40" i="48"/>
  <c r="SBU40" i="48"/>
  <c r="SBT40" i="48"/>
  <c r="SBS40" i="48"/>
  <c r="SBR40" i="48"/>
  <c r="SBQ40" i="48"/>
  <c r="SBP40" i="48"/>
  <c r="SBO40" i="48"/>
  <c r="SBN40" i="48"/>
  <c r="SBM40" i="48"/>
  <c r="SBL40" i="48"/>
  <c r="SBK40" i="48"/>
  <c r="SBJ40" i="48"/>
  <c r="SBI40" i="48"/>
  <c r="SBH40" i="48"/>
  <c r="SBG40" i="48"/>
  <c r="SBF40" i="48"/>
  <c r="SBE40" i="48"/>
  <c r="SBD40" i="48"/>
  <c r="SBC40" i="48"/>
  <c r="SBB40" i="48"/>
  <c r="SBA40" i="48"/>
  <c r="SAZ40" i="48"/>
  <c r="SAY40" i="48"/>
  <c r="SAX40" i="48"/>
  <c r="SAW40" i="48"/>
  <c r="SAV40" i="48"/>
  <c r="SAU40" i="48"/>
  <c r="SAT40" i="48"/>
  <c r="SAS40" i="48"/>
  <c r="SAR40" i="48"/>
  <c r="SAQ40" i="48"/>
  <c r="SAP40" i="48"/>
  <c r="SAO40" i="48"/>
  <c r="SAN40" i="48"/>
  <c r="SAM40" i="48"/>
  <c r="SAL40" i="48"/>
  <c r="SAK40" i="48"/>
  <c r="SAJ40" i="48"/>
  <c r="SAI40" i="48"/>
  <c r="SAH40" i="48"/>
  <c r="SAG40" i="48"/>
  <c r="SAF40" i="48"/>
  <c r="SAE40" i="48"/>
  <c r="SAD40" i="48"/>
  <c r="SAC40" i="48"/>
  <c r="SAB40" i="48"/>
  <c r="SAA40" i="48"/>
  <c r="RZZ40" i="48"/>
  <c r="RZY40" i="48"/>
  <c r="RZX40" i="48"/>
  <c r="RZW40" i="48"/>
  <c r="RZV40" i="48"/>
  <c r="RZU40" i="48"/>
  <c r="RZT40" i="48"/>
  <c r="RZS40" i="48"/>
  <c r="RZR40" i="48"/>
  <c r="RZQ40" i="48"/>
  <c r="RZP40" i="48"/>
  <c r="RZO40" i="48"/>
  <c r="RZN40" i="48"/>
  <c r="RZM40" i="48"/>
  <c r="RZL40" i="48"/>
  <c r="RZK40" i="48"/>
  <c r="RZJ40" i="48"/>
  <c r="RZI40" i="48"/>
  <c r="RZH40" i="48"/>
  <c r="RZG40" i="48"/>
  <c r="RZF40" i="48"/>
  <c r="RZE40" i="48"/>
  <c r="RZD40" i="48"/>
  <c r="RZC40" i="48"/>
  <c r="RZB40" i="48"/>
  <c r="RZA40" i="48"/>
  <c r="RYZ40" i="48"/>
  <c r="RYY40" i="48"/>
  <c r="RYX40" i="48"/>
  <c r="RYW40" i="48"/>
  <c r="RYV40" i="48"/>
  <c r="RYU40" i="48"/>
  <c r="RYT40" i="48"/>
  <c r="RYS40" i="48"/>
  <c r="RYR40" i="48"/>
  <c r="RYQ40" i="48"/>
  <c r="RYP40" i="48"/>
  <c r="RYO40" i="48"/>
  <c r="RYN40" i="48"/>
  <c r="RYM40" i="48"/>
  <c r="RYL40" i="48"/>
  <c r="RYK40" i="48"/>
  <c r="RYJ40" i="48"/>
  <c r="RYI40" i="48"/>
  <c r="RYH40" i="48"/>
  <c r="RYG40" i="48"/>
  <c r="RYF40" i="48"/>
  <c r="RYE40" i="48"/>
  <c r="RYD40" i="48"/>
  <c r="RYC40" i="48"/>
  <c r="RYB40" i="48"/>
  <c r="RYA40" i="48"/>
  <c r="RXZ40" i="48"/>
  <c r="RXY40" i="48"/>
  <c r="RXX40" i="48"/>
  <c r="RXW40" i="48"/>
  <c r="RXV40" i="48"/>
  <c r="RXU40" i="48"/>
  <c r="RXT40" i="48"/>
  <c r="RXS40" i="48"/>
  <c r="RXR40" i="48"/>
  <c r="RXQ40" i="48"/>
  <c r="RXP40" i="48"/>
  <c r="RXO40" i="48"/>
  <c r="RXN40" i="48"/>
  <c r="RXM40" i="48"/>
  <c r="RXL40" i="48"/>
  <c r="RXK40" i="48"/>
  <c r="RXJ40" i="48"/>
  <c r="RXI40" i="48"/>
  <c r="RXH40" i="48"/>
  <c r="RXG40" i="48"/>
  <c r="RXF40" i="48"/>
  <c r="RXE40" i="48"/>
  <c r="RXD40" i="48"/>
  <c r="RXC40" i="48"/>
  <c r="RXB40" i="48"/>
  <c r="RXA40" i="48"/>
  <c r="RWZ40" i="48"/>
  <c r="RWY40" i="48"/>
  <c r="RWX40" i="48"/>
  <c r="RWW40" i="48"/>
  <c r="RWV40" i="48"/>
  <c r="RWU40" i="48"/>
  <c r="RWT40" i="48"/>
  <c r="RWS40" i="48"/>
  <c r="RWR40" i="48"/>
  <c r="RWQ40" i="48"/>
  <c r="RWP40" i="48"/>
  <c r="RWO40" i="48"/>
  <c r="RWN40" i="48"/>
  <c r="RWM40" i="48"/>
  <c r="RWL40" i="48"/>
  <c r="RWK40" i="48"/>
  <c r="RWJ40" i="48"/>
  <c r="RWI40" i="48"/>
  <c r="RWH40" i="48"/>
  <c r="RWG40" i="48"/>
  <c r="RWF40" i="48"/>
  <c r="RWE40" i="48"/>
  <c r="RWD40" i="48"/>
  <c r="RWC40" i="48"/>
  <c r="RWB40" i="48"/>
  <c r="RWA40" i="48"/>
  <c r="RVZ40" i="48"/>
  <c r="RVY40" i="48"/>
  <c r="RVX40" i="48"/>
  <c r="RVW40" i="48"/>
  <c r="RVV40" i="48"/>
  <c r="RVU40" i="48"/>
  <c r="RVT40" i="48"/>
  <c r="RVS40" i="48"/>
  <c r="RVR40" i="48"/>
  <c r="RVQ40" i="48"/>
  <c r="RVP40" i="48"/>
  <c r="RVO40" i="48"/>
  <c r="RVN40" i="48"/>
  <c r="RVM40" i="48"/>
  <c r="RVL40" i="48"/>
  <c r="RVK40" i="48"/>
  <c r="RVJ40" i="48"/>
  <c r="RVI40" i="48"/>
  <c r="RVH40" i="48"/>
  <c r="RVG40" i="48"/>
  <c r="RVF40" i="48"/>
  <c r="RVE40" i="48"/>
  <c r="RVD40" i="48"/>
  <c r="RVC40" i="48"/>
  <c r="RVB40" i="48"/>
  <c r="RVA40" i="48"/>
  <c r="RUZ40" i="48"/>
  <c r="RUY40" i="48"/>
  <c r="RUX40" i="48"/>
  <c r="RUW40" i="48"/>
  <c r="RUV40" i="48"/>
  <c r="RUU40" i="48"/>
  <c r="RUT40" i="48"/>
  <c r="RUS40" i="48"/>
  <c r="RUR40" i="48"/>
  <c r="RUQ40" i="48"/>
  <c r="RUP40" i="48"/>
  <c r="RUO40" i="48"/>
  <c r="RUN40" i="48"/>
  <c r="RUM40" i="48"/>
  <c r="RUL40" i="48"/>
  <c r="RUK40" i="48"/>
  <c r="RUJ40" i="48"/>
  <c r="RUI40" i="48"/>
  <c r="RUH40" i="48"/>
  <c r="RUG40" i="48"/>
  <c r="RUF40" i="48"/>
  <c r="RUE40" i="48"/>
  <c r="RUD40" i="48"/>
  <c r="RUC40" i="48"/>
  <c r="RUB40" i="48"/>
  <c r="RUA40" i="48"/>
  <c r="RTZ40" i="48"/>
  <c r="RTY40" i="48"/>
  <c r="RTX40" i="48"/>
  <c r="RTW40" i="48"/>
  <c r="RTV40" i="48"/>
  <c r="RTU40" i="48"/>
  <c r="RTT40" i="48"/>
  <c r="RTS40" i="48"/>
  <c r="RTR40" i="48"/>
  <c r="RTQ40" i="48"/>
  <c r="RTP40" i="48"/>
  <c r="RTO40" i="48"/>
  <c r="RTN40" i="48"/>
  <c r="RTM40" i="48"/>
  <c r="RTL40" i="48"/>
  <c r="RTK40" i="48"/>
  <c r="RTJ40" i="48"/>
  <c r="RTI40" i="48"/>
  <c r="RTH40" i="48"/>
  <c r="RTG40" i="48"/>
  <c r="RTF40" i="48"/>
  <c r="RTE40" i="48"/>
  <c r="RTD40" i="48"/>
  <c r="RTC40" i="48"/>
  <c r="RTB40" i="48"/>
  <c r="RTA40" i="48"/>
  <c r="RSZ40" i="48"/>
  <c r="RSY40" i="48"/>
  <c r="RSX40" i="48"/>
  <c r="RSW40" i="48"/>
  <c r="RSV40" i="48"/>
  <c r="RSU40" i="48"/>
  <c r="RST40" i="48"/>
  <c r="RSS40" i="48"/>
  <c r="RSR40" i="48"/>
  <c r="RSQ40" i="48"/>
  <c r="RSP40" i="48"/>
  <c r="RSO40" i="48"/>
  <c r="RSN40" i="48"/>
  <c r="RSM40" i="48"/>
  <c r="RSL40" i="48"/>
  <c r="RSK40" i="48"/>
  <c r="RSJ40" i="48"/>
  <c r="RSI40" i="48"/>
  <c r="RSH40" i="48"/>
  <c r="RSG40" i="48"/>
  <c r="RSF40" i="48"/>
  <c r="RSE40" i="48"/>
  <c r="RSD40" i="48"/>
  <c r="RSC40" i="48"/>
  <c r="RSB40" i="48"/>
  <c r="RSA40" i="48"/>
  <c r="RRZ40" i="48"/>
  <c r="RRY40" i="48"/>
  <c r="RRX40" i="48"/>
  <c r="RRW40" i="48"/>
  <c r="RRV40" i="48"/>
  <c r="RRU40" i="48"/>
  <c r="RRT40" i="48"/>
  <c r="RRS40" i="48"/>
  <c r="RRR40" i="48"/>
  <c r="RRQ40" i="48"/>
  <c r="RRP40" i="48"/>
  <c r="RRO40" i="48"/>
  <c r="RRN40" i="48"/>
  <c r="RRM40" i="48"/>
  <c r="RRL40" i="48"/>
  <c r="RRK40" i="48"/>
  <c r="RRJ40" i="48"/>
  <c r="RRI40" i="48"/>
  <c r="RRH40" i="48"/>
  <c r="RRG40" i="48"/>
  <c r="RRF40" i="48"/>
  <c r="RRE40" i="48"/>
  <c r="RRD40" i="48"/>
  <c r="RRC40" i="48"/>
  <c r="RRB40" i="48"/>
  <c r="RRA40" i="48"/>
  <c r="RQZ40" i="48"/>
  <c r="RQY40" i="48"/>
  <c r="RQX40" i="48"/>
  <c r="RQW40" i="48"/>
  <c r="RQV40" i="48"/>
  <c r="RQU40" i="48"/>
  <c r="RQT40" i="48"/>
  <c r="RQS40" i="48"/>
  <c r="RQR40" i="48"/>
  <c r="RQQ40" i="48"/>
  <c r="RQP40" i="48"/>
  <c r="RQO40" i="48"/>
  <c r="RQN40" i="48"/>
  <c r="RQM40" i="48"/>
  <c r="RQL40" i="48"/>
  <c r="RQK40" i="48"/>
  <c r="RQJ40" i="48"/>
  <c r="RQI40" i="48"/>
  <c r="RQH40" i="48"/>
  <c r="RQG40" i="48"/>
  <c r="RQF40" i="48"/>
  <c r="RQE40" i="48"/>
  <c r="RQD40" i="48"/>
  <c r="RQC40" i="48"/>
  <c r="RQB40" i="48"/>
  <c r="RQA40" i="48"/>
  <c r="RPZ40" i="48"/>
  <c r="RPY40" i="48"/>
  <c r="RPX40" i="48"/>
  <c r="RPW40" i="48"/>
  <c r="RPV40" i="48"/>
  <c r="RPU40" i="48"/>
  <c r="RPT40" i="48"/>
  <c r="RPS40" i="48"/>
  <c r="RPR40" i="48"/>
  <c r="RPQ40" i="48"/>
  <c r="RPP40" i="48"/>
  <c r="RPO40" i="48"/>
  <c r="RPN40" i="48"/>
  <c r="RPM40" i="48"/>
  <c r="RPL40" i="48"/>
  <c r="RPK40" i="48"/>
  <c r="RPJ40" i="48"/>
  <c r="RPI40" i="48"/>
  <c r="RPH40" i="48"/>
  <c r="RPG40" i="48"/>
  <c r="RPF40" i="48"/>
  <c r="RPE40" i="48"/>
  <c r="RPD40" i="48"/>
  <c r="RPC40" i="48"/>
  <c r="RPB40" i="48"/>
  <c r="RPA40" i="48"/>
  <c r="ROZ40" i="48"/>
  <c r="ROY40" i="48"/>
  <c r="ROX40" i="48"/>
  <c r="ROW40" i="48"/>
  <c r="ROV40" i="48"/>
  <c r="ROU40" i="48"/>
  <c r="ROT40" i="48"/>
  <c r="ROS40" i="48"/>
  <c r="ROR40" i="48"/>
  <c r="ROQ40" i="48"/>
  <c r="ROP40" i="48"/>
  <c r="ROO40" i="48"/>
  <c r="RON40" i="48"/>
  <c r="ROM40" i="48"/>
  <c r="ROL40" i="48"/>
  <c r="ROK40" i="48"/>
  <c r="ROJ40" i="48"/>
  <c r="ROI40" i="48"/>
  <c r="ROH40" i="48"/>
  <c r="ROG40" i="48"/>
  <c r="ROF40" i="48"/>
  <c r="ROE40" i="48"/>
  <c r="ROD40" i="48"/>
  <c r="ROC40" i="48"/>
  <c r="ROB40" i="48"/>
  <c r="ROA40" i="48"/>
  <c r="RNZ40" i="48"/>
  <c r="RNY40" i="48"/>
  <c r="RNX40" i="48"/>
  <c r="RNW40" i="48"/>
  <c r="RNV40" i="48"/>
  <c r="RNU40" i="48"/>
  <c r="RNT40" i="48"/>
  <c r="RNS40" i="48"/>
  <c r="RNR40" i="48"/>
  <c r="RNQ40" i="48"/>
  <c r="RNP40" i="48"/>
  <c r="RNO40" i="48"/>
  <c r="RNN40" i="48"/>
  <c r="RNM40" i="48"/>
  <c r="RNL40" i="48"/>
  <c r="RNK40" i="48"/>
  <c r="RNJ40" i="48"/>
  <c r="RNI40" i="48"/>
  <c r="RNH40" i="48"/>
  <c r="RNG40" i="48"/>
  <c r="RNF40" i="48"/>
  <c r="RNE40" i="48"/>
  <c r="RND40" i="48"/>
  <c r="RNC40" i="48"/>
  <c r="RNB40" i="48"/>
  <c r="RNA40" i="48"/>
  <c r="RMZ40" i="48"/>
  <c r="RMY40" i="48"/>
  <c r="RMX40" i="48"/>
  <c r="RMW40" i="48"/>
  <c r="RMV40" i="48"/>
  <c r="RMU40" i="48"/>
  <c r="RMT40" i="48"/>
  <c r="RMS40" i="48"/>
  <c r="RMR40" i="48"/>
  <c r="RMQ40" i="48"/>
  <c r="RMP40" i="48"/>
  <c r="RMO40" i="48"/>
  <c r="RMN40" i="48"/>
  <c r="RMM40" i="48"/>
  <c r="RML40" i="48"/>
  <c r="RMK40" i="48"/>
  <c r="RMJ40" i="48"/>
  <c r="RMI40" i="48"/>
  <c r="RMH40" i="48"/>
  <c r="RMG40" i="48"/>
  <c r="RMF40" i="48"/>
  <c r="RME40" i="48"/>
  <c r="RMD40" i="48"/>
  <c r="RMC40" i="48"/>
  <c r="RMB40" i="48"/>
  <c r="RMA40" i="48"/>
  <c r="RLZ40" i="48"/>
  <c r="RLY40" i="48"/>
  <c r="RLX40" i="48"/>
  <c r="RLW40" i="48"/>
  <c r="RLV40" i="48"/>
  <c r="RLU40" i="48"/>
  <c r="RLT40" i="48"/>
  <c r="RLS40" i="48"/>
  <c r="RLR40" i="48"/>
  <c r="RLQ40" i="48"/>
  <c r="RLP40" i="48"/>
  <c r="RLO40" i="48"/>
  <c r="RLN40" i="48"/>
  <c r="RLM40" i="48"/>
  <c r="RLL40" i="48"/>
  <c r="RLK40" i="48"/>
  <c r="RLJ40" i="48"/>
  <c r="RLI40" i="48"/>
  <c r="RLH40" i="48"/>
  <c r="RLG40" i="48"/>
  <c r="RLF40" i="48"/>
  <c r="RLE40" i="48"/>
  <c r="RLD40" i="48"/>
  <c r="RLC40" i="48"/>
  <c r="RLB40" i="48"/>
  <c r="RLA40" i="48"/>
  <c r="RKZ40" i="48"/>
  <c r="RKY40" i="48"/>
  <c r="RKX40" i="48"/>
  <c r="RKW40" i="48"/>
  <c r="RKV40" i="48"/>
  <c r="RKU40" i="48"/>
  <c r="RKT40" i="48"/>
  <c r="RKS40" i="48"/>
  <c r="RKR40" i="48"/>
  <c r="RKQ40" i="48"/>
  <c r="RKP40" i="48"/>
  <c r="RKO40" i="48"/>
  <c r="RKN40" i="48"/>
  <c r="RKM40" i="48"/>
  <c r="RKL40" i="48"/>
  <c r="RKK40" i="48"/>
  <c r="RKJ40" i="48"/>
  <c r="RKI40" i="48"/>
  <c r="RKH40" i="48"/>
  <c r="RKG40" i="48"/>
  <c r="RKF40" i="48"/>
  <c r="RKE40" i="48"/>
  <c r="RKD40" i="48"/>
  <c r="RKC40" i="48"/>
  <c r="RKB40" i="48"/>
  <c r="RKA40" i="48"/>
  <c r="RJZ40" i="48"/>
  <c r="RJY40" i="48"/>
  <c r="RJX40" i="48"/>
  <c r="RJW40" i="48"/>
  <c r="RJV40" i="48"/>
  <c r="RJU40" i="48"/>
  <c r="RJT40" i="48"/>
  <c r="RJS40" i="48"/>
  <c r="RJR40" i="48"/>
  <c r="RJQ40" i="48"/>
  <c r="RJP40" i="48"/>
  <c r="RJO40" i="48"/>
  <c r="RJN40" i="48"/>
  <c r="RJM40" i="48"/>
  <c r="RJL40" i="48"/>
  <c r="RJK40" i="48"/>
  <c r="RJJ40" i="48"/>
  <c r="RJI40" i="48"/>
  <c r="RJH40" i="48"/>
  <c r="RJG40" i="48"/>
  <c r="RJF40" i="48"/>
  <c r="RJE40" i="48"/>
  <c r="RJD40" i="48"/>
  <c r="RJC40" i="48"/>
  <c r="RJB40" i="48"/>
  <c r="RJA40" i="48"/>
  <c r="RIZ40" i="48"/>
  <c r="RIY40" i="48"/>
  <c r="RIX40" i="48"/>
  <c r="RIW40" i="48"/>
  <c r="RIV40" i="48"/>
  <c r="RIU40" i="48"/>
  <c r="RIT40" i="48"/>
  <c r="RIS40" i="48"/>
  <c r="RIR40" i="48"/>
  <c r="RIQ40" i="48"/>
  <c r="RIP40" i="48"/>
  <c r="RIO40" i="48"/>
  <c r="RIN40" i="48"/>
  <c r="RIM40" i="48"/>
  <c r="RIL40" i="48"/>
  <c r="RIK40" i="48"/>
  <c r="RIJ40" i="48"/>
  <c r="RII40" i="48"/>
  <c r="RIH40" i="48"/>
  <c r="RIG40" i="48"/>
  <c r="RIF40" i="48"/>
  <c r="RIE40" i="48"/>
  <c r="RID40" i="48"/>
  <c r="RIC40" i="48"/>
  <c r="RIB40" i="48"/>
  <c r="RIA40" i="48"/>
  <c r="RHZ40" i="48"/>
  <c r="RHY40" i="48"/>
  <c r="RHX40" i="48"/>
  <c r="RHW40" i="48"/>
  <c r="RHV40" i="48"/>
  <c r="RHU40" i="48"/>
  <c r="RHT40" i="48"/>
  <c r="RHS40" i="48"/>
  <c r="RHR40" i="48"/>
  <c r="RHQ40" i="48"/>
  <c r="RHP40" i="48"/>
  <c r="RHO40" i="48"/>
  <c r="RHN40" i="48"/>
  <c r="RHM40" i="48"/>
  <c r="RHL40" i="48"/>
  <c r="RHK40" i="48"/>
  <c r="RHJ40" i="48"/>
  <c r="RHI40" i="48"/>
  <c r="RHH40" i="48"/>
  <c r="RHG40" i="48"/>
  <c r="RHF40" i="48"/>
  <c r="RHE40" i="48"/>
  <c r="RHD40" i="48"/>
  <c r="RHC40" i="48"/>
  <c r="RHB40" i="48"/>
  <c r="RHA40" i="48"/>
  <c r="RGZ40" i="48"/>
  <c r="RGY40" i="48"/>
  <c r="RGX40" i="48"/>
  <c r="RGW40" i="48"/>
  <c r="RGV40" i="48"/>
  <c r="RGU40" i="48"/>
  <c r="RGT40" i="48"/>
  <c r="RGS40" i="48"/>
  <c r="RGR40" i="48"/>
  <c r="RGQ40" i="48"/>
  <c r="RGP40" i="48"/>
  <c r="RGO40" i="48"/>
  <c r="RGN40" i="48"/>
  <c r="RGM40" i="48"/>
  <c r="RGL40" i="48"/>
  <c r="RGK40" i="48"/>
  <c r="RGJ40" i="48"/>
  <c r="RGI40" i="48"/>
  <c r="RGH40" i="48"/>
  <c r="RGG40" i="48"/>
  <c r="RGF40" i="48"/>
  <c r="RGE40" i="48"/>
  <c r="RGD40" i="48"/>
  <c r="RGC40" i="48"/>
  <c r="RGB40" i="48"/>
  <c r="RGA40" i="48"/>
  <c r="RFZ40" i="48"/>
  <c r="RFY40" i="48"/>
  <c r="RFX40" i="48"/>
  <c r="RFW40" i="48"/>
  <c r="RFV40" i="48"/>
  <c r="RFU40" i="48"/>
  <c r="RFT40" i="48"/>
  <c r="RFS40" i="48"/>
  <c r="RFR40" i="48"/>
  <c r="RFQ40" i="48"/>
  <c r="RFP40" i="48"/>
  <c r="RFO40" i="48"/>
  <c r="RFN40" i="48"/>
  <c r="RFM40" i="48"/>
  <c r="RFL40" i="48"/>
  <c r="RFK40" i="48"/>
  <c r="RFJ40" i="48"/>
  <c r="RFI40" i="48"/>
  <c r="RFH40" i="48"/>
  <c r="RFG40" i="48"/>
  <c r="RFF40" i="48"/>
  <c r="RFE40" i="48"/>
  <c r="RFD40" i="48"/>
  <c r="RFC40" i="48"/>
  <c r="RFB40" i="48"/>
  <c r="RFA40" i="48"/>
  <c r="REZ40" i="48"/>
  <c r="REY40" i="48"/>
  <c r="REX40" i="48"/>
  <c r="REW40" i="48"/>
  <c r="REV40" i="48"/>
  <c r="REU40" i="48"/>
  <c r="RET40" i="48"/>
  <c r="RES40" i="48"/>
  <c r="RER40" i="48"/>
  <c r="REQ40" i="48"/>
  <c r="REP40" i="48"/>
  <c r="REO40" i="48"/>
  <c r="REN40" i="48"/>
  <c r="REM40" i="48"/>
  <c r="REL40" i="48"/>
  <c r="REK40" i="48"/>
  <c r="REJ40" i="48"/>
  <c r="REI40" i="48"/>
  <c r="REH40" i="48"/>
  <c r="REG40" i="48"/>
  <c r="REF40" i="48"/>
  <c r="REE40" i="48"/>
  <c r="RED40" i="48"/>
  <c r="REC40" i="48"/>
  <c r="REB40" i="48"/>
  <c r="REA40" i="48"/>
  <c r="RDZ40" i="48"/>
  <c r="RDY40" i="48"/>
  <c r="RDX40" i="48"/>
  <c r="RDW40" i="48"/>
  <c r="RDV40" i="48"/>
  <c r="RDU40" i="48"/>
  <c r="RDT40" i="48"/>
  <c r="RDS40" i="48"/>
  <c r="RDR40" i="48"/>
  <c r="RDQ40" i="48"/>
  <c r="RDP40" i="48"/>
  <c r="RDO40" i="48"/>
  <c r="RDN40" i="48"/>
  <c r="RDM40" i="48"/>
  <c r="RDL40" i="48"/>
  <c r="RDK40" i="48"/>
  <c r="RDJ40" i="48"/>
  <c r="RDI40" i="48"/>
  <c r="RDH40" i="48"/>
  <c r="RDG40" i="48"/>
  <c r="RDF40" i="48"/>
  <c r="RDE40" i="48"/>
  <c r="RDD40" i="48"/>
  <c r="RDC40" i="48"/>
  <c r="RDB40" i="48"/>
  <c r="RDA40" i="48"/>
  <c r="RCZ40" i="48"/>
  <c r="RCY40" i="48"/>
  <c r="RCX40" i="48"/>
  <c r="RCW40" i="48"/>
  <c r="RCV40" i="48"/>
  <c r="RCU40" i="48"/>
  <c r="RCT40" i="48"/>
  <c r="RCS40" i="48"/>
  <c r="RCR40" i="48"/>
  <c r="RCQ40" i="48"/>
  <c r="RCP40" i="48"/>
  <c r="RCO40" i="48"/>
  <c r="RCN40" i="48"/>
  <c r="RCM40" i="48"/>
  <c r="RCL40" i="48"/>
  <c r="RCK40" i="48"/>
  <c r="RCJ40" i="48"/>
  <c r="RCI40" i="48"/>
  <c r="RCH40" i="48"/>
  <c r="RCG40" i="48"/>
  <c r="RCF40" i="48"/>
  <c r="RCE40" i="48"/>
  <c r="RCD40" i="48"/>
  <c r="RCC40" i="48"/>
  <c r="RCB40" i="48"/>
  <c r="RCA40" i="48"/>
  <c r="RBZ40" i="48"/>
  <c r="RBY40" i="48"/>
  <c r="RBX40" i="48"/>
  <c r="RBW40" i="48"/>
  <c r="RBV40" i="48"/>
  <c r="RBU40" i="48"/>
  <c r="RBT40" i="48"/>
  <c r="RBS40" i="48"/>
  <c r="RBR40" i="48"/>
  <c r="RBQ40" i="48"/>
  <c r="RBP40" i="48"/>
  <c r="RBO40" i="48"/>
  <c r="RBN40" i="48"/>
  <c r="RBM40" i="48"/>
  <c r="RBL40" i="48"/>
  <c r="RBK40" i="48"/>
  <c r="RBJ40" i="48"/>
  <c r="RBI40" i="48"/>
  <c r="RBH40" i="48"/>
  <c r="RBG40" i="48"/>
  <c r="RBF40" i="48"/>
  <c r="RBE40" i="48"/>
  <c r="RBD40" i="48"/>
  <c r="RBC40" i="48"/>
  <c r="RBB40" i="48"/>
  <c r="RBA40" i="48"/>
  <c r="RAZ40" i="48"/>
  <c r="RAY40" i="48"/>
  <c r="RAX40" i="48"/>
  <c r="RAW40" i="48"/>
  <c r="RAV40" i="48"/>
  <c r="RAU40" i="48"/>
  <c r="RAT40" i="48"/>
  <c r="RAS40" i="48"/>
  <c r="RAR40" i="48"/>
  <c r="RAQ40" i="48"/>
  <c r="RAP40" i="48"/>
  <c r="RAO40" i="48"/>
  <c r="RAN40" i="48"/>
  <c r="RAM40" i="48"/>
  <c r="RAL40" i="48"/>
  <c r="RAK40" i="48"/>
  <c r="RAJ40" i="48"/>
  <c r="RAI40" i="48"/>
  <c r="RAH40" i="48"/>
  <c r="RAG40" i="48"/>
  <c r="RAF40" i="48"/>
  <c r="RAE40" i="48"/>
  <c r="RAD40" i="48"/>
  <c r="RAC40" i="48"/>
  <c r="RAB40" i="48"/>
  <c r="RAA40" i="48"/>
  <c r="QZZ40" i="48"/>
  <c r="QZY40" i="48"/>
  <c r="QZX40" i="48"/>
  <c r="QZW40" i="48"/>
  <c r="QZV40" i="48"/>
  <c r="QZU40" i="48"/>
  <c r="QZT40" i="48"/>
  <c r="QZS40" i="48"/>
  <c r="QZR40" i="48"/>
  <c r="QZQ40" i="48"/>
  <c r="QZP40" i="48"/>
  <c r="QZO40" i="48"/>
  <c r="QZN40" i="48"/>
  <c r="QZM40" i="48"/>
  <c r="QZL40" i="48"/>
  <c r="QZK40" i="48"/>
  <c r="QZJ40" i="48"/>
  <c r="QZI40" i="48"/>
  <c r="QZH40" i="48"/>
  <c r="QZG40" i="48"/>
  <c r="QZF40" i="48"/>
  <c r="QZE40" i="48"/>
  <c r="QZD40" i="48"/>
  <c r="QZC40" i="48"/>
  <c r="QZB40" i="48"/>
  <c r="QZA40" i="48"/>
  <c r="QYZ40" i="48"/>
  <c r="QYY40" i="48"/>
  <c r="QYX40" i="48"/>
  <c r="QYW40" i="48"/>
  <c r="QYV40" i="48"/>
  <c r="QYU40" i="48"/>
  <c r="QYT40" i="48"/>
  <c r="QYS40" i="48"/>
  <c r="QYR40" i="48"/>
  <c r="QYQ40" i="48"/>
  <c r="QYP40" i="48"/>
  <c r="QYO40" i="48"/>
  <c r="QYN40" i="48"/>
  <c r="QYM40" i="48"/>
  <c r="QYL40" i="48"/>
  <c r="QYK40" i="48"/>
  <c r="QYJ40" i="48"/>
  <c r="QYI40" i="48"/>
  <c r="QYH40" i="48"/>
  <c r="QYG40" i="48"/>
  <c r="QYF40" i="48"/>
  <c r="QYE40" i="48"/>
  <c r="QYD40" i="48"/>
  <c r="QYC40" i="48"/>
  <c r="QYB40" i="48"/>
  <c r="QYA40" i="48"/>
  <c r="QXZ40" i="48"/>
  <c r="QXY40" i="48"/>
  <c r="QXX40" i="48"/>
  <c r="QXW40" i="48"/>
  <c r="QXV40" i="48"/>
  <c r="QXU40" i="48"/>
  <c r="QXT40" i="48"/>
  <c r="QXS40" i="48"/>
  <c r="QXR40" i="48"/>
  <c r="QXQ40" i="48"/>
  <c r="QXP40" i="48"/>
  <c r="QXO40" i="48"/>
  <c r="QXN40" i="48"/>
  <c r="QXM40" i="48"/>
  <c r="QXL40" i="48"/>
  <c r="QXK40" i="48"/>
  <c r="QXJ40" i="48"/>
  <c r="QXI40" i="48"/>
  <c r="QXH40" i="48"/>
  <c r="QXG40" i="48"/>
  <c r="QXF40" i="48"/>
  <c r="QXE40" i="48"/>
  <c r="QXD40" i="48"/>
  <c r="QXC40" i="48"/>
  <c r="QXB40" i="48"/>
  <c r="QXA40" i="48"/>
  <c r="QWZ40" i="48"/>
  <c r="QWY40" i="48"/>
  <c r="QWX40" i="48"/>
  <c r="QWW40" i="48"/>
  <c r="QWV40" i="48"/>
  <c r="QWU40" i="48"/>
  <c r="QWT40" i="48"/>
  <c r="QWS40" i="48"/>
  <c r="QWR40" i="48"/>
  <c r="QWQ40" i="48"/>
  <c r="QWP40" i="48"/>
  <c r="QWO40" i="48"/>
  <c r="QWN40" i="48"/>
  <c r="QWM40" i="48"/>
  <c r="QWL40" i="48"/>
  <c r="QWK40" i="48"/>
  <c r="QWJ40" i="48"/>
  <c r="QWI40" i="48"/>
  <c r="QWH40" i="48"/>
  <c r="QWG40" i="48"/>
  <c r="QWF40" i="48"/>
  <c r="QWE40" i="48"/>
  <c r="QWD40" i="48"/>
  <c r="QWC40" i="48"/>
  <c r="QWB40" i="48"/>
  <c r="QWA40" i="48"/>
  <c r="QVZ40" i="48"/>
  <c r="QVY40" i="48"/>
  <c r="QVX40" i="48"/>
  <c r="QVW40" i="48"/>
  <c r="QVV40" i="48"/>
  <c r="QVU40" i="48"/>
  <c r="QVT40" i="48"/>
  <c r="QVS40" i="48"/>
  <c r="QVR40" i="48"/>
  <c r="QVQ40" i="48"/>
  <c r="QVP40" i="48"/>
  <c r="QVO40" i="48"/>
  <c r="QVN40" i="48"/>
  <c r="QVM40" i="48"/>
  <c r="QVL40" i="48"/>
  <c r="QVK40" i="48"/>
  <c r="QVJ40" i="48"/>
  <c r="QVI40" i="48"/>
  <c r="QVH40" i="48"/>
  <c r="QVG40" i="48"/>
  <c r="QVF40" i="48"/>
  <c r="QVE40" i="48"/>
  <c r="QVD40" i="48"/>
  <c r="QVC40" i="48"/>
  <c r="QVB40" i="48"/>
  <c r="QVA40" i="48"/>
  <c r="QUZ40" i="48"/>
  <c r="QUY40" i="48"/>
  <c r="QUX40" i="48"/>
  <c r="QUW40" i="48"/>
  <c r="QUV40" i="48"/>
  <c r="QUU40" i="48"/>
  <c r="QUT40" i="48"/>
  <c r="QUS40" i="48"/>
  <c r="QUR40" i="48"/>
  <c r="QUQ40" i="48"/>
  <c r="QUP40" i="48"/>
  <c r="QUO40" i="48"/>
  <c r="QUN40" i="48"/>
  <c r="QUM40" i="48"/>
  <c r="QUL40" i="48"/>
  <c r="QUK40" i="48"/>
  <c r="QUJ40" i="48"/>
  <c r="QUI40" i="48"/>
  <c r="QUH40" i="48"/>
  <c r="QUG40" i="48"/>
  <c r="QUF40" i="48"/>
  <c r="QUE40" i="48"/>
  <c r="QUD40" i="48"/>
  <c r="QUC40" i="48"/>
  <c r="QUB40" i="48"/>
  <c r="QUA40" i="48"/>
  <c r="QTZ40" i="48"/>
  <c r="QTY40" i="48"/>
  <c r="QTX40" i="48"/>
  <c r="QTW40" i="48"/>
  <c r="QTV40" i="48"/>
  <c r="QTU40" i="48"/>
  <c r="QTT40" i="48"/>
  <c r="QTS40" i="48"/>
  <c r="QTR40" i="48"/>
  <c r="QTQ40" i="48"/>
  <c r="QTP40" i="48"/>
  <c r="QTO40" i="48"/>
  <c r="QTN40" i="48"/>
  <c r="QTM40" i="48"/>
  <c r="QTL40" i="48"/>
  <c r="QTK40" i="48"/>
  <c r="QTJ40" i="48"/>
  <c r="QTI40" i="48"/>
  <c r="QTH40" i="48"/>
  <c r="QTG40" i="48"/>
  <c r="QTF40" i="48"/>
  <c r="QTE40" i="48"/>
  <c r="QTD40" i="48"/>
  <c r="QTC40" i="48"/>
  <c r="QTB40" i="48"/>
  <c r="QTA40" i="48"/>
  <c r="QSZ40" i="48"/>
  <c r="QSY40" i="48"/>
  <c r="QSX40" i="48"/>
  <c r="QSW40" i="48"/>
  <c r="QSV40" i="48"/>
  <c r="QSU40" i="48"/>
  <c r="QST40" i="48"/>
  <c r="QSS40" i="48"/>
  <c r="QSR40" i="48"/>
  <c r="QSQ40" i="48"/>
  <c r="QSP40" i="48"/>
  <c r="QSO40" i="48"/>
  <c r="QSN40" i="48"/>
  <c r="QSM40" i="48"/>
  <c r="QSL40" i="48"/>
  <c r="QSK40" i="48"/>
  <c r="QSJ40" i="48"/>
  <c r="QSI40" i="48"/>
  <c r="QSH40" i="48"/>
  <c r="QSG40" i="48"/>
  <c r="QSF40" i="48"/>
  <c r="QSE40" i="48"/>
  <c r="QSD40" i="48"/>
  <c r="QSC40" i="48"/>
  <c r="QSB40" i="48"/>
  <c r="QSA40" i="48"/>
  <c r="QRZ40" i="48"/>
  <c r="QRY40" i="48"/>
  <c r="QRX40" i="48"/>
  <c r="QRW40" i="48"/>
  <c r="QRV40" i="48"/>
  <c r="QRU40" i="48"/>
  <c r="QRT40" i="48"/>
  <c r="QRS40" i="48"/>
  <c r="QRR40" i="48"/>
  <c r="QRQ40" i="48"/>
  <c r="QRP40" i="48"/>
  <c r="QRO40" i="48"/>
  <c r="QRN40" i="48"/>
  <c r="QRM40" i="48"/>
  <c r="QRL40" i="48"/>
  <c r="QRK40" i="48"/>
  <c r="QRJ40" i="48"/>
  <c r="QRI40" i="48"/>
  <c r="QRH40" i="48"/>
  <c r="QRG40" i="48"/>
  <c r="QRF40" i="48"/>
  <c r="QRE40" i="48"/>
  <c r="QRD40" i="48"/>
  <c r="QRC40" i="48"/>
  <c r="QRB40" i="48"/>
  <c r="QRA40" i="48"/>
  <c r="QQZ40" i="48"/>
  <c r="QQY40" i="48"/>
  <c r="QQX40" i="48"/>
  <c r="QQW40" i="48"/>
  <c r="QQV40" i="48"/>
  <c r="QQU40" i="48"/>
  <c r="QQT40" i="48"/>
  <c r="QQS40" i="48"/>
  <c r="QQR40" i="48"/>
  <c r="QQQ40" i="48"/>
  <c r="QQP40" i="48"/>
  <c r="QQO40" i="48"/>
  <c r="QQN40" i="48"/>
  <c r="QQM40" i="48"/>
  <c r="QQL40" i="48"/>
  <c r="QQK40" i="48"/>
  <c r="QQJ40" i="48"/>
  <c r="QQI40" i="48"/>
  <c r="QQH40" i="48"/>
  <c r="QQG40" i="48"/>
  <c r="QQF40" i="48"/>
  <c r="QQE40" i="48"/>
  <c r="QQD40" i="48"/>
  <c r="QQC40" i="48"/>
  <c r="QQB40" i="48"/>
  <c r="QQA40" i="48"/>
  <c r="QPZ40" i="48"/>
  <c r="QPY40" i="48"/>
  <c r="QPX40" i="48"/>
  <c r="QPW40" i="48"/>
  <c r="QPV40" i="48"/>
  <c r="QPU40" i="48"/>
  <c r="QPT40" i="48"/>
  <c r="QPS40" i="48"/>
  <c r="QPR40" i="48"/>
  <c r="QPQ40" i="48"/>
  <c r="QPP40" i="48"/>
  <c r="QPO40" i="48"/>
  <c r="QPN40" i="48"/>
  <c r="QPM40" i="48"/>
  <c r="QPL40" i="48"/>
  <c r="QPK40" i="48"/>
  <c r="QPJ40" i="48"/>
  <c r="QPI40" i="48"/>
  <c r="QPH40" i="48"/>
  <c r="QPG40" i="48"/>
  <c r="QPF40" i="48"/>
  <c r="QPE40" i="48"/>
  <c r="QPD40" i="48"/>
  <c r="QPC40" i="48"/>
  <c r="QPB40" i="48"/>
  <c r="QPA40" i="48"/>
  <c r="QOZ40" i="48"/>
  <c r="QOY40" i="48"/>
  <c r="QOX40" i="48"/>
  <c r="QOW40" i="48"/>
  <c r="QOV40" i="48"/>
  <c r="QOU40" i="48"/>
  <c r="QOT40" i="48"/>
  <c r="QOS40" i="48"/>
  <c r="QOR40" i="48"/>
  <c r="QOQ40" i="48"/>
  <c r="QOP40" i="48"/>
  <c r="QOO40" i="48"/>
  <c r="QON40" i="48"/>
  <c r="QOM40" i="48"/>
  <c r="QOL40" i="48"/>
  <c r="QOK40" i="48"/>
  <c r="QOJ40" i="48"/>
  <c r="QOI40" i="48"/>
  <c r="QOH40" i="48"/>
  <c r="QOG40" i="48"/>
  <c r="QOF40" i="48"/>
  <c r="QOE40" i="48"/>
  <c r="QOD40" i="48"/>
  <c r="QOC40" i="48"/>
  <c r="QOB40" i="48"/>
  <c r="QOA40" i="48"/>
  <c r="QNZ40" i="48"/>
  <c r="QNY40" i="48"/>
  <c r="QNX40" i="48"/>
  <c r="QNW40" i="48"/>
  <c r="QNV40" i="48"/>
  <c r="QNU40" i="48"/>
  <c r="QNT40" i="48"/>
  <c r="QNS40" i="48"/>
  <c r="QNR40" i="48"/>
  <c r="QNQ40" i="48"/>
  <c r="QNP40" i="48"/>
  <c r="QNO40" i="48"/>
  <c r="QNN40" i="48"/>
  <c r="QNM40" i="48"/>
  <c r="QNL40" i="48"/>
  <c r="QNK40" i="48"/>
  <c r="QNJ40" i="48"/>
  <c r="QNI40" i="48"/>
  <c r="QNH40" i="48"/>
  <c r="QNG40" i="48"/>
  <c r="QNF40" i="48"/>
  <c r="QNE40" i="48"/>
  <c r="QND40" i="48"/>
  <c r="QNC40" i="48"/>
  <c r="QNB40" i="48"/>
  <c r="QNA40" i="48"/>
  <c r="QMZ40" i="48"/>
  <c r="QMY40" i="48"/>
  <c r="QMX40" i="48"/>
  <c r="QMW40" i="48"/>
  <c r="QMV40" i="48"/>
  <c r="QMU40" i="48"/>
  <c r="QMT40" i="48"/>
  <c r="QMS40" i="48"/>
  <c r="QMR40" i="48"/>
  <c r="QMQ40" i="48"/>
  <c r="QMP40" i="48"/>
  <c r="QMO40" i="48"/>
  <c r="QMN40" i="48"/>
  <c r="QMM40" i="48"/>
  <c r="QML40" i="48"/>
  <c r="QMK40" i="48"/>
  <c r="QMJ40" i="48"/>
  <c r="QMI40" i="48"/>
  <c r="QMH40" i="48"/>
  <c r="QMG40" i="48"/>
  <c r="QMF40" i="48"/>
  <c r="QME40" i="48"/>
  <c r="QMD40" i="48"/>
  <c r="QMC40" i="48"/>
  <c r="QMB40" i="48"/>
  <c r="QMA40" i="48"/>
  <c r="QLZ40" i="48"/>
  <c r="QLY40" i="48"/>
  <c r="QLX40" i="48"/>
  <c r="QLW40" i="48"/>
  <c r="QLV40" i="48"/>
  <c r="QLU40" i="48"/>
  <c r="QLT40" i="48"/>
  <c r="QLS40" i="48"/>
  <c r="QLR40" i="48"/>
  <c r="QLQ40" i="48"/>
  <c r="QLP40" i="48"/>
  <c r="QLO40" i="48"/>
  <c r="QLN40" i="48"/>
  <c r="QLM40" i="48"/>
  <c r="QLL40" i="48"/>
  <c r="QLK40" i="48"/>
  <c r="QLJ40" i="48"/>
  <c r="QLI40" i="48"/>
  <c r="QLH40" i="48"/>
  <c r="QLG40" i="48"/>
  <c r="QLF40" i="48"/>
  <c r="QLE40" i="48"/>
  <c r="QLD40" i="48"/>
  <c r="QLC40" i="48"/>
  <c r="QLB40" i="48"/>
  <c r="QLA40" i="48"/>
  <c r="QKZ40" i="48"/>
  <c r="QKY40" i="48"/>
  <c r="QKX40" i="48"/>
  <c r="QKW40" i="48"/>
  <c r="QKV40" i="48"/>
  <c r="QKU40" i="48"/>
  <c r="QKT40" i="48"/>
  <c r="QKS40" i="48"/>
  <c r="QKR40" i="48"/>
  <c r="QKQ40" i="48"/>
  <c r="QKP40" i="48"/>
  <c r="QKO40" i="48"/>
  <c r="QKN40" i="48"/>
  <c r="QKM40" i="48"/>
  <c r="QKL40" i="48"/>
  <c r="QKK40" i="48"/>
  <c r="QKJ40" i="48"/>
  <c r="QKI40" i="48"/>
  <c r="QKH40" i="48"/>
  <c r="QKG40" i="48"/>
  <c r="QKF40" i="48"/>
  <c r="QKE40" i="48"/>
  <c r="QKD40" i="48"/>
  <c r="QKC40" i="48"/>
  <c r="QKB40" i="48"/>
  <c r="QKA40" i="48"/>
  <c r="QJZ40" i="48"/>
  <c r="QJY40" i="48"/>
  <c r="QJX40" i="48"/>
  <c r="QJW40" i="48"/>
  <c r="QJV40" i="48"/>
  <c r="QJU40" i="48"/>
  <c r="QJT40" i="48"/>
  <c r="QJS40" i="48"/>
  <c r="QJR40" i="48"/>
  <c r="QJQ40" i="48"/>
  <c r="QJP40" i="48"/>
  <c r="QJO40" i="48"/>
  <c r="QJN40" i="48"/>
  <c r="QJM40" i="48"/>
  <c r="QJL40" i="48"/>
  <c r="QJK40" i="48"/>
  <c r="QJJ40" i="48"/>
  <c r="QJI40" i="48"/>
  <c r="QJH40" i="48"/>
  <c r="QJG40" i="48"/>
  <c r="QJF40" i="48"/>
  <c r="QJE40" i="48"/>
  <c r="QJD40" i="48"/>
  <c r="QJC40" i="48"/>
  <c r="QJB40" i="48"/>
  <c r="QJA40" i="48"/>
  <c r="QIZ40" i="48"/>
  <c r="QIY40" i="48"/>
  <c r="QIX40" i="48"/>
  <c r="QIW40" i="48"/>
  <c r="QIV40" i="48"/>
  <c r="QIU40" i="48"/>
  <c r="QIT40" i="48"/>
  <c r="QIS40" i="48"/>
  <c r="QIR40" i="48"/>
  <c r="QIQ40" i="48"/>
  <c r="QIP40" i="48"/>
  <c r="QIO40" i="48"/>
  <c r="QIN40" i="48"/>
  <c r="QIM40" i="48"/>
  <c r="QIL40" i="48"/>
  <c r="QIK40" i="48"/>
  <c r="QIJ40" i="48"/>
  <c r="QII40" i="48"/>
  <c r="QIH40" i="48"/>
  <c r="QIG40" i="48"/>
  <c r="QIF40" i="48"/>
  <c r="QIE40" i="48"/>
  <c r="QID40" i="48"/>
  <c r="QIC40" i="48"/>
  <c r="QIB40" i="48"/>
  <c r="QIA40" i="48"/>
  <c r="QHZ40" i="48"/>
  <c r="QHY40" i="48"/>
  <c r="QHX40" i="48"/>
  <c r="QHW40" i="48"/>
  <c r="QHV40" i="48"/>
  <c r="QHU40" i="48"/>
  <c r="QHT40" i="48"/>
  <c r="QHS40" i="48"/>
  <c r="QHR40" i="48"/>
  <c r="QHQ40" i="48"/>
  <c r="QHP40" i="48"/>
  <c r="QHO40" i="48"/>
  <c r="QHN40" i="48"/>
  <c r="QHM40" i="48"/>
  <c r="QHL40" i="48"/>
  <c r="QHK40" i="48"/>
  <c r="QHJ40" i="48"/>
  <c r="QHI40" i="48"/>
  <c r="QHH40" i="48"/>
  <c r="QHG40" i="48"/>
  <c r="QHF40" i="48"/>
  <c r="QHE40" i="48"/>
  <c r="QHD40" i="48"/>
  <c r="QHC40" i="48"/>
  <c r="QHB40" i="48"/>
  <c r="QHA40" i="48"/>
  <c r="QGZ40" i="48"/>
  <c r="QGY40" i="48"/>
  <c r="QGX40" i="48"/>
  <c r="QGW40" i="48"/>
  <c r="QGV40" i="48"/>
  <c r="QGU40" i="48"/>
  <c r="QGT40" i="48"/>
  <c r="QGS40" i="48"/>
  <c r="QGR40" i="48"/>
  <c r="QGQ40" i="48"/>
  <c r="QGP40" i="48"/>
  <c r="QGO40" i="48"/>
  <c r="QGN40" i="48"/>
  <c r="QGM40" i="48"/>
  <c r="QGL40" i="48"/>
  <c r="QGK40" i="48"/>
  <c r="QGJ40" i="48"/>
  <c r="QGI40" i="48"/>
  <c r="QGH40" i="48"/>
  <c r="QGG40" i="48"/>
  <c r="QGF40" i="48"/>
  <c r="QGE40" i="48"/>
  <c r="QGD40" i="48"/>
  <c r="QGC40" i="48"/>
  <c r="QGB40" i="48"/>
  <c r="QGA40" i="48"/>
  <c r="QFZ40" i="48"/>
  <c r="QFY40" i="48"/>
  <c r="QFX40" i="48"/>
  <c r="QFW40" i="48"/>
  <c r="QFV40" i="48"/>
  <c r="QFU40" i="48"/>
  <c r="QFT40" i="48"/>
  <c r="QFS40" i="48"/>
  <c r="QFR40" i="48"/>
  <c r="QFQ40" i="48"/>
  <c r="QFP40" i="48"/>
  <c r="QFO40" i="48"/>
  <c r="QFN40" i="48"/>
  <c r="QFM40" i="48"/>
  <c r="QFL40" i="48"/>
  <c r="QFK40" i="48"/>
  <c r="QFJ40" i="48"/>
  <c r="QFI40" i="48"/>
  <c r="QFH40" i="48"/>
  <c r="QFG40" i="48"/>
  <c r="QFF40" i="48"/>
  <c r="QFE40" i="48"/>
  <c r="QFD40" i="48"/>
  <c r="QFC40" i="48"/>
  <c r="QFB40" i="48"/>
  <c r="QFA40" i="48"/>
  <c r="QEZ40" i="48"/>
  <c r="QEY40" i="48"/>
  <c r="QEX40" i="48"/>
  <c r="QEW40" i="48"/>
  <c r="QEV40" i="48"/>
  <c r="QEU40" i="48"/>
  <c r="QET40" i="48"/>
  <c r="QES40" i="48"/>
  <c r="QER40" i="48"/>
  <c r="QEQ40" i="48"/>
  <c r="QEP40" i="48"/>
  <c r="QEO40" i="48"/>
  <c r="QEN40" i="48"/>
  <c r="QEM40" i="48"/>
  <c r="QEL40" i="48"/>
  <c r="QEK40" i="48"/>
  <c r="QEJ40" i="48"/>
  <c r="QEI40" i="48"/>
  <c r="QEH40" i="48"/>
  <c r="QEG40" i="48"/>
  <c r="QEF40" i="48"/>
  <c r="QEE40" i="48"/>
  <c r="QED40" i="48"/>
  <c r="QEC40" i="48"/>
  <c r="QEB40" i="48"/>
  <c r="QEA40" i="48"/>
  <c r="QDZ40" i="48"/>
  <c r="QDY40" i="48"/>
  <c r="QDX40" i="48"/>
  <c r="QDW40" i="48"/>
  <c r="QDV40" i="48"/>
  <c r="QDU40" i="48"/>
  <c r="QDT40" i="48"/>
  <c r="QDS40" i="48"/>
  <c r="QDR40" i="48"/>
  <c r="QDQ40" i="48"/>
  <c r="QDP40" i="48"/>
  <c r="QDO40" i="48"/>
  <c r="QDN40" i="48"/>
  <c r="QDM40" i="48"/>
  <c r="QDL40" i="48"/>
  <c r="QDK40" i="48"/>
  <c r="QDJ40" i="48"/>
  <c r="QDI40" i="48"/>
  <c r="QDH40" i="48"/>
  <c r="QDG40" i="48"/>
  <c r="QDF40" i="48"/>
  <c r="QDE40" i="48"/>
  <c r="QDD40" i="48"/>
  <c r="QDC40" i="48"/>
  <c r="QDB40" i="48"/>
  <c r="QDA40" i="48"/>
  <c r="QCZ40" i="48"/>
  <c r="QCY40" i="48"/>
  <c r="QCX40" i="48"/>
  <c r="QCW40" i="48"/>
  <c r="QCV40" i="48"/>
  <c r="QCU40" i="48"/>
  <c r="QCT40" i="48"/>
  <c r="QCS40" i="48"/>
  <c r="QCR40" i="48"/>
  <c r="QCQ40" i="48"/>
  <c r="QCP40" i="48"/>
  <c r="QCO40" i="48"/>
  <c r="QCN40" i="48"/>
  <c r="QCM40" i="48"/>
  <c r="QCL40" i="48"/>
  <c r="QCK40" i="48"/>
  <c r="QCJ40" i="48"/>
  <c r="QCI40" i="48"/>
  <c r="QCH40" i="48"/>
  <c r="QCG40" i="48"/>
  <c r="QCF40" i="48"/>
  <c r="QCE40" i="48"/>
  <c r="QCD40" i="48"/>
  <c r="QCC40" i="48"/>
  <c r="QCB40" i="48"/>
  <c r="QCA40" i="48"/>
  <c r="QBZ40" i="48"/>
  <c r="QBY40" i="48"/>
  <c r="QBX40" i="48"/>
  <c r="QBW40" i="48"/>
  <c r="QBV40" i="48"/>
  <c r="QBU40" i="48"/>
  <c r="QBT40" i="48"/>
  <c r="QBS40" i="48"/>
  <c r="QBR40" i="48"/>
  <c r="QBQ40" i="48"/>
  <c r="QBP40" i="48"/>
  <c r="QBO40" i="48"/>
  <c r="QBN40" i="48"/>
  <c r="QBM40" i="48"/>
  <c r="QBL40" i="48"/>
  <c r="QBK40" i="48"/>
  <c r="QBJ40" i="48"/>
  <c r="QBI40" i="48"/>
  <c r="QBH40" i="48"/>
  <c r="QBG40" i="48"/>
  <c r="QBF40" i="48"/>
  <c r="QBE40" i="48"/>
  <c r="QBD40" i="48"/>
  <c r="QBC40" i="48"/>
  <c r="QBB40" i="48"/>
  <c r="QBA40" i="48"/>
  <c r="QAZ40" i="48"/>
  <c r="QAY40" i="48"/>
  <c r="QAX40" i="48"/>
  <c r="QAW40" i="48"/>
  <c r="QAV40" i="48"/>
  <c r="QAU40" i="48"/>
  <c r="QAT40" i="48"/>
  <c r="QAS40" i="48"/>
  <c r="QAR40" i="48"/>
  <c r="QAQ40" i="48"/>
  <c r="QAP40" i="48"/>
  <c r="QAO40" i="48"/>
  <c r="QAN40" i="48"/>
  <c r="QAM40" i="48"/>
  <c r="QAL40" i="48"/>
  <c r="QAK40" i="48"/>
  <c r="QAJ40" i="48"/>
  <c r="QAI40" i="48"/>
  <c r="QAH40" i="48"/>
  <c r="QAG40" i="48"/>
  <c r="QAF40" i="48"/>
  <c r="QAE40" i="48"/>
  <c r="QAD40" i="48"/>
  <c r="QAC40" i="48"/>
  <c r="QAB40" i="48"/>
  <c r="QAA40" i="48"/>
  <c r="PZZ40" i="48"/>
  <c r="PZY40" i="48"/>
  <c r="PZX40" i="48"/>
  <c r="PZW40" i="48"/>
  <c r="PZV40" i="48"/>
  <c r="PZU40" i="48"/>
  <c r="PZT40" i="48"/>
  <c r="PZS40" i="48"/>
  <c r="PZR40" i="48"/>
  <c r="PZQ40" i="48"/>
  <c r="PZP40" i="48"/>
  <c r="PZO40" i="48"/>
  <c r="PZN40" i="48"/>
  <c r="PZM40" i="48"/>
  <c r="PZL40" i="48"/>
  <c r="PZK40" i="48"/>
  <c r="PZJ40" i="48"/>
  <c r="PZI40" i="48"/>
  <c r="PZH40" i="48"/>
  <c r="PZG40" i="48"/>
  <c r="PZF40" i="48"/>
  <c r="PZE40" i="48"/>
  <c r="PZD40" i="48"/>
  <c r="PZC40" i="48"/>
  <c r="PZB40" i="48"/>
  <c r="PZA40" i="48"/>
  <c r="PYZ40" i="48"/>
  <c r="PYY40" i="48"/>
  <c r="PYX40" i="48"/>
  <c r="PYW40" i="48"/>
  <c r="PYV40" i="48"/>
  <c r="PYU40" i="48"/>
  <c r="PYT40" i="48"/>
  <c r="PYS40" i="48"/>
  <c r="PYR40" i="48"/>
  <c r="PYQ40" i="48"/>
  <c r="PYP40" i="48"/>
  <c r="PYO40" i="48"/>
  <c r="PYN40" i="48"/>
  <c r="PYM40" i="48"/>
  <c r="PYL40" i="48"/>
  <c r="PYK40" i="48"/>
  <c r="PYJ40" i="48"/>
  <c r="PYI40" i="48"/>
  <c r="PYH40" i="48"/>
  <c r="PYG40" i="48"/>
  <c r="PYF40" i="48"/>
  <c r="PYE40" i="48"/>
  <c r="PYD40" i="48"/>
  <c r="PYC40" i="48"/>
  <c r="PYB40" i="48"/>
  <c r="PYA40" i="48"/>
  <c r="PXZ40" i="48"/>
  <c r="PXY40" i="48"/>
  <c r="PXX40" i="48"/>
  <c r="PXW40" i="48"/>
  <c r="PXV40" i="48"/>
  <c r="PXU40" i="48"/>
  <c r="PXT40" i="48"/>
  <c r="PXS40" i="48"/>
  <c r="PXR40" i="48"/>
  <c r="PXQ40" i="48"/>
  <c r="PXP40" i="48"/>
  <c r="PXO40" i="48"/>
  <c r="PXN40" i="48"/>
  <c r="PXM40" i="48"/>
  <c r="PXL40" i="48"/>
  <c r="PXK40" i="48"/>
  <c r="PXJ40" i="48"/>
  <c r="PXI40" i="48"/>
  <c r="PXH40" i="48"/>
  <c r="PXG40" i="48"/>
  <c r="PXF40" i="48"/>
  <c r="PXE40" i="48"/>
  <c r="PXD40" i="48"/>
  <c r="PXC40" i="48"/>
  <c r="PXB40" i="48"/>
  <c r="PXA40" i="48"/>
  <c r="PWZ40" i="48"/>
  <c r="PWY40" i="48"/>
  <c r="PWX40" i="48"/>
  <c r="PWW40" i="48"/>
  <c r="PWV40" i="48"/>
  <c r="PWU40" i="48"/>
  <c r="PWT40" i="48"/>
  <c r="PWS40" i="48"/>
  <c r="PWR40" i="48"/>
  <c r="PWQ40" i="48"/>
  <c r="PWP40" i="48"/>
  <c r="PWO40" i="48"/>
  <c r="PWN40" i="48"/>
  <c r="PWM40" i="48"/>
  <c r="PWL40" i="48"/>
  <c r="PWK40" i="48"/>
  <c r="PWJ40" i="48"/>
  <c r="PWI40" i="48"/>
  <c r="PWH40" i="48"/>
  <c r="PWG40" i="48"/>
  <c r="PWF40" i="48"/>
  <c r="PWE40" i="48"/>
  <c r="PWD40" i="48"/>
  <c r="PWC40" i="48"/>
  <c r="PWB40" i="48"/>
  <c r="PWA40" i="48"/>
  <c r="PVZ40" i="48"/>
  <c r="PVY40" i="48"/>
  <c r="PVX40" i="48"/>
  <c r="PVW40" i="48"/>
  <c r="PVV40" i="48"/>
  <c r="PVU40" i="48"/>
  <c r="PVT40" i="48"/>
  <c r="PVS40" i="48"/>
  <c r="PVR40" i="48"/>
  <c r="PVQ40" i="48"/>
  <c r="PVP40" i="48"/>
  <c r="PVO40" i="48"/>
  <c r="PVN40" i="48"/>
  <c r="PVM40" i="48"/>
  <c r="PVL40" i="48"/>
  <c r="PVK40" i="48"/>
  <c r="PVJ40" i="48"/>
  <c r="PVI40" i="48"/>
  <c r="PVH40" i="48"/>
  <c r="PVG40" i="48"/>
  <c r="PVF40" i="48"/>
  <c r="PVE40" i="48"/>
  <c r="PVD40" i="48"/>
  <c r="PVC40" i="48"/>
  <c r="PVB40" i="48"/>
  <c r="PVA40" i="48"/>
  <c r="PUZ40" i="48"/>
  <c r="PUY40" i="48"/>
  <c r="PUX40" i="48"/>
  <c r="PUW40" i="48"/>
  <c r="PUV40" i="48"/>
  <c r="PUU40" i="48"/>
  <c r="PUT40" i="48"/>
  <c r="PUS40" i="48"/>
  <c r="PUR40" i="48"/>
  <c r="PUQ40" i="48"/>
  <c r="PUP40" i="48"/>
  <c r="PUO40" i="48"/>
  <c r="PUN40" i="48"/>
  <c r="PUM40" i="48"/>
  <c r="PUL40" i="48"/>
  <c r="PUK40" i="48"/>
  <c r="PUJ40" i="48"/>
  <c r="PUI40" i="48"/>
  <c r="PUH40" i="48"/>
  <c r="PUG40" i="48"/>
  <c r="PUF40" i="48"/>
  <c r="PUE40" i="48"/>
  <c r="PUD40" i="48"/>
  <c r="PUC40" i="48"/>
  <c r="PUB40" i="48"/>
  <c r="PUA40" i="48"/>
  <c r="PTZ40" i="48"/>
  <c r="PTY40" i="48"/>
  <c r="PTX40" i="48"/>
  <c r="PTW40" i="48"/>
  <c r="PTV40" i="48"/>
  <c r="PTU40" i="48"/>
  <c r="PTT40" i="48"/>
  <c r="PTS40" i="48"/>
  <c r="PTR40" i="48"/>
  <c r="PTQ40" i="48"/>
  <c r="PTP40" i="48"/>
  <c r="PTO40" i="48"/>
  <c r="PTN40" i="48"/>
  <c r="PTM40" i="48"/>
  <c r="PTL40" i="48"/>
  <c r="PTK40" i="48"/>
  <c r="PTJ40" i="48"/>
  <c r="PTI40" i="48"/>
  <c r="PTH40" i="48"/>
  <c r="PTG40" i="48"/>
  <c r="PTF40" i="48"/>
  <c r="PTE40" i="48"/>
  <c r="PTD40" i="48"/>
  <c r="PTC40" i="48"/>
  <c r="PTB40" i="48"/>
  <c r="PTA40" i="48"/>
  <c r="PSZ40" i="48"/>
  <c r="PSY40" i="48"/>
  <c r="PSX40" i="48"/>
  <c r="PSW40" i="48"/>
  <c r="PSV40" i="48"/>
  <c r="PSU40" i="48"/>
  <c r="PST40" i="48"/>
  <c r="PSS40" i="48"/>
  <c r="PSR40" i="48"/>
  <c r="PSQ40" i="48"/>
  <c r="PSP40" i="48"/>
  <c r="PSO40" i="48"/>
  <c r="PSN40" i="48"/>
  <c r="PSM40" i="48"/>
  <c r="PSL40" i="48"/>
  <c r="PSK40" i="48"/>
  <c r="PSJ40" i="48"/>
  <c r="PSI40" i="48"/>
  <c r="PSH40" i="48"/>
  <c r="PSG40" i="48"/>
  <c r="PSF40" i="48"/>
  <c r="PSE40" i="48"/>
  <c r="PSD40" i="48"/>
  <c r="PSC40" i="48"/>
  <c r="PSB40" i="48"/>
  <c r="PSA40" i="48"/>
  <c r="PRZ40" i="48"/>
  <c r="PRY40" i="48"/>
  <c r="PRX40" i="48"/>
  <c r="PRW40" i="48"/>
  <c r="PRV40" i="48"/>
  <c r="PRU40" i="48"/>
  <c r="PRT40" i="48"/>
  <c r="PRS40" i="48"/>
  <c r="PRR40" i="48"/>
  <c r="PRQ40" i="48"/>
  <c r="PRP40" i="48"/>
  <c r="PRO40" i="48"/>
  <c r="PRN40" i="48"/>
  <c r="PRM40" i="48"/>
  <c r="PRL40" i="48"/>
  <c r="PRK40" i="48"/>
  <c r="PRJ40" i="48"/>
  <c r="PRI40" i="48"/>
  <c r="PRH40" i="48"/>
  <c r="PRG40" i="48"/>
  <c r="PRF40" i="48"/>
  <c r="PRE40" i="48"/>
  <c r="PRD40" i="48"/>
  <c r="PRC40" i="48"/>
  <c r="PRB40" i="48"/>
  <c r="PRA40" i="48"/>
  <c r="PQZ40" i="48"/>
  <c r="PQY40" i="48"/>
  <c r="PQX40" i="48"/>
  <c r="PQW40" i="48"/>
  <c r="PQV40" i="48"/>
  <c r="PQU40" i="48"/>
  <c r="PQT40" i="48"/>
  <c r="PQS40" i="48"/>
  <c r="PQR40" i="48"/>
  <c r="PQQ40" i="48"/>
  <c r="PQP40" i="48"/>
  <c r="PQO40" i="48"/>
  <c r="PQN40" i="48"/>
  <c r="PQM40" i="48"/>
  <c r="PQL40" i="48"/>
  <c r="PQK40" i="48"/>
  <c r="PQJ40" i="48"/>
  <c r="PQI40" i="48"/>
  <c r="PQH40" i="48"/>
  <c r="PQG40" i="48"/>
  <c r="PQF40" i="48"/>
  <c r="PQE40" i="48"/>
  <c r="PQD40" i="48"/>
  <c r="PQC40" i="48"/>
  <c r="PQB40" i="48"/>
  <c r="PQA40" i="48"/>
  <c r="PPZ40" i="48"/>
  <c r="PPY40" i="48"/>
  <c r="PPX40" i="48"/>
  <c r="PPW40" i="48"/>
  <c r="PPV40" i="48"/>
  <c r="PPU40" i="48"/>
  <c r="PPT40" i="48"/>
  <c r="PPS40" i="48"/>
  <c r="PPR40" i="48"/>
  <c r="PPQ40" i="48"/>
  <c r="PPP40" i="48"/>
  <c r="PPO40" i="48"/>
  <c r="PPN40" i="48"/>
  <c r="PPM40" i="48"/>
  <c r="PPL40" i="48"/>
  <c r="PPK40" i="48"/>
  <c r="PPJ40" i="48"/>
  <c r="PPI40" i="48"/>
  <c r="PPH40" i="48"/>
  <c r="PPG40" i="48"/>
  <c r="PPF40" i="48"/>
  <c r="PPE40" i="48"/>
  <c r="PPD40" i="48"/>
  <c r="PPC40" i="48"/>
  <c r="PPB40" i="48"/>
  <c r="PPA40" i="48"/>
  <c r="POZ40" i="48"/>
  <c r="POY40" i="48"/>
  <c r="POX40" i="48"/>
  <c r="POW40" i="48"/>
  <c r="POV40" i="48"/>
  <c r="POU40" i="48"/>
  <c r="POT40" i="48"/>
  <c r="POS40" i="48"/>
  <c r="POR40" i="48"/>
  <c r="POQ40" i="48"/>
  <c r="POP40" i="48"/>
  <c r="POO40" i="48"/>
  <c r="PON40" i="48"/>
  <c r="POM40" i="48"/>
  <c r="POL40" i="48"/>
  <c r="POK40" i="48"/>
  <c r="POJ40" i="48"/>
  <c r="POI40" i="48"/>
  <c r="POH40" i="48"/>
  <c r="POG40" i="48"/>
  <c r="POF40" i="48"/>
  <c r="POE40" i="48"/>
  <c r="POD40" i="48"/>
  <c r="POC40" i="48"/>
  <c r="POB40" i="48"/>
  <c r="POA40" i="48"/>
  <c r="PNZ40" i="48"/>
  <c r="PNY40" i="48"/>
  <c r="PNX40" i="48"/>
  <c r="PNW40" i="48"/>
  <c r="PNV40" i="48"/>
  <c r="PNU40" i="48"/>
  <c r="PNT40" i="48"/>
  <c r="PNS40" i="48"/>
  <c r="PNR40" i="48"/>
  <c r="PNQ40" i="48"/>
  <c r="PNP40" i="48"/>
  <c r="PNO40" i="48"/>
  <c r="PNN40" i="48"/>
  <c r="PNM40" i="48"/>
  <c r="PNL40" i="48"/>
  <c r="PNK40" i="48"/>
  <c r="PNJ40" i="48"/>
  <c r="PNI40" i="48"/>
  <c r="PNH40" i="48"/>
  <c r="PNG40" i="48"/>
  <c r="PNF40" i="48"/>
  <c r="PNE40" i="48"/>
  <c r="PND40" i="48"/>
  <c r="PNC40" i="48"/>
  <c r="PNB40" i="48"/>
  <c r="PNA40" i="48"/>
  <c r="PMZ40" i="48"/>
  <c r="PMY40" i="48"/>
  <c r="PMX40" i="48"/>
  <c r="PMW40" i="48"/>
  <c r="PMV40" i="48"/>
  <c r="PMU40" i="48"/>
  <c r="PMT40" i="48"/>
  <c r="PMS40" i="48"/>
  <c r="PMR40" i="48"/>
  <c r="PMQ40" i="48"/>
  <c r="PMP40" i="48"/>
  <c r="PMO40" i="48"/>
  <c r="PMN40" i="48"/>
  <c r="PMM40" i="48"/>
  <c r="PML40" i="48"/>
  <c r="PMK40" i="48"/>
  <c r="PMJ40" i="48"/>
  <c r="PMI40" i="48"/>
  <c r="PMH40" i="48"/>
  <c r="PMG40" i="48"/>
  <c r="PMF40" i="48"/>
  <c r="PME40" i="48"/>
  <c r="PMD40" i="48"/>
  <c r="PMC40" i="48"/>
  <c r="PMB40" i="48"/>
  <c r="PMA40" i="48"/>
  <c r="PLZ40" i="48"/>
  <c r="PLY40" i="48"/>
  <c r="PLX40" i="48"/>
  <c r="PLW40" i="48"/>
  <c r="PLV40" i="48"/>
  <c r="PLU40" i="48"/>
  <c r="PLT40" i="48"/>
  <c r="PLS40" i="48"/>
  <c r="PLR40" i="48"/>
  <c r="PLQ40" i="48"/>
  <c r="PLP40" i="48"/>
  <c r="PLO40" i="48"/>
  <c r="PLN40" i="48"/>
  <c r="PLM40" i="48"/>
  <c r="PLL40" i="48"/>
  <c r="PLK40" i="48"/>
  <c r="PLJ40" i="48"/>
  <c r="PLI40" i="48"/>
  <c r="PLH40" i="48"/>
  <c r="PLG40" i="48"/>
  <c r="PLF40" i="48"/>
  <c r="PLE40" i="48"/>
  <c r="PLD40" i="48"/>
  <c r="PLC40" i="48"/>
  <c r="PLB40" i="48"/>
  <c r="PLA40" i="48"/>
  <c r="PKZ40" i="48"/>
  <c r="PKY40" i="48"/>
  <c r="PKX40" i="48"/>
  <c r="PKW40" i="48"/>
  <c r="PKV40" i="48"/>
  <c r="PKU40" i="48"/>
  <c r="PKT40" i="48"/>
  <c r="PKS40" i="48"/>
  <c r="PKR40" i="48"/>
  <c r="PKQ40" i="48"/>
  <c r="PKP40" i="48"/>
  <c r="PKO40" i="48"/>
  <c r="PKN40" i="48"/>
  <c r="PKM40" i="48"/>
  <c r="PKL40" i="48"/>
  <c r="PKK40" i="48"/>
  <c r="PKJ40" i="48"/>
  <c r="PKI40" i="48"/>
  <c r="PKH40" i="48"/>
  <c r="PKG40" i="48"/>
  <c r="PKF40" i="48"/>
  <c r="PKE40" i="48"/>
  <c r="PKD40" i="48"/>
  <c r="PKC40" i="48"/>
  <c r="PKB40" i="48"/>
  <c r="PKA40" i="48"/>
  <c r="PJZ40" i="48"/>
  <c r="PJY40" i="48"/>
  <c r="PJX40" i="48"/>
  <c r="PJW40" i="48"/>
  <c r="PJV40" i="48"/>
  <c r="PJU40" i="48"/>
  <c r="PJT40" i="48"/>
  <c r="PJS40" i="48"/>
  <c r="PJR40" i="48"/>
  <c r="PJQ40" i="48"/>
  <c r="PJP40" i="48"/>
  <c r="PJO40" i="48"/>
  <c r="PJN40" i="48"/>
  <c r="PJM40" i="48"/>
  <c r="PJL40" i="48"/>
  <c r="PJK40" i="48"/>
  <c r="PJJ40" i="48"/>
  <c r="PJI40" i="48"/>
  <c r="PJH40" i="48"/>
  <c r="PJG40" i="48"/>
  <c r="PJF40" i="48"/>
  <c r="PJE40" i="48"/>
  <c r="PJD40" i="48"/>
  <c r="PJC40" i="48"/>
  <c r="PJB40" i="48"/>
  <c r="PJA40" i="48"/>
  <c r="PIZ40" i="48"/>
  <c r="PIY40" i="48"/>
  <c r="PIX40" i="48"/>
  <c r="PIW40" i="48"/>
  <c r="PIV40" i="48"/>
  <c r="PIU40" i="48"/>
  <c r="PIT40" i="48"/>
  <c r="PIS40" i="48"/>
  <c r="PIR40" i="48"/>
  <c r="PIQ40" i="48"/>
  <c r="PIP40" i="48"/>
  <c r="PIO40" i="48"/>
  <c r="PIN40" i="48"/>
  <c r="PIM40" i="48"/>
  <c r="PIL40" i="48"/>
  <c r="PIK40" i="48"/>
  <c r="PIJ40" i="48"/>
  <c r="PII40" i="48"/>
  <c r="PIH40" i="48"/>
  <c r="PIG40" i="48"/>
  <c r="PIF40" i="48"/>
  <c r="PIE40" i="48"/>
  <c r="PID40" i="48"/>
  <c r="PIC40" i="48"/>
  <c r="PIB40" i="48"/>
  <c r="PIA40" i="48"/>
  <c r="PHZ40" i="48"/>
  <c r="PHY40" i="48"/>
  <c r="PHX40" i="48"/>
  <c r="PHW40" i="48"/>
  <c r="PHV40" i="48"/>
  <c r="PHU40" i="48"/>
  <c r="PHT40" i="48"/>
  <c r="PHS40" i="48"/>
  <c r="PHR40" i="48"/>
  <c r="PHQ40" i="48"/>
  <c r="PHP40" i="48"/>
  <c r="PHO40" i="48"/>
  <c r="PHN40" i="48"/>
  <c r="PHM40" i="48"/>
  <c r="PHL40" i="48"/>
  <c r="PHK40" i="48"/>
  <c r="PHJ40" i="48"/>
  <c r="PHI40" i="48"/>
  <c r="PHH40" i="48"/>
  <c r="PHG40" i="48"/>
  <c r="PHF40" i="48"/>
  <c r="PHE40" i="48"/>
  <c r="PHD40" i="48"/>
  <c r="PHC40" i="48"/>
  <c r="PHB40" i="48"/>
  <c r="PHA40" i="48"/>
  <c r="PGZ40" i="48"/>
  <c r="PGY40" i="48"/>
  <c r="PGX40" i="48"/>
  <c r="PGW40" i="48"/>
  <c r="PGV40" i="48"/>
  <c r="PGU40" i="48"/>
  <c r="PGT40" i="48"/>
  <c r="PGS40" i="48"/>
  <c r="PGR40" i="48"/>
  <c r="PGQ40" i="48"/>
  <c r="PGP40" i="48"/>
  <c r="PGO40" i="48"/>
  <c r="PGN40" i="48"/>
  <c r="PGM40" i="48"/>
  <c r="PGL40" i="48"/>
  <c r="PGK40" i="48"/>
  <c r="PGJ40" i="48"/>
  <c r="PGI40" i="48"/>
  <c r="PGH40" i="48"/>
  <c r="PGG40" i="48"/>
  <c r="PGF40" i="48"/>
  <c r="PGE40" i="48"/>
  <c r="PGD40" i="48"/>
  <c r="PGC40" i="48"/>
  <c r="PGB40" i="48"/>
  <c r="PGA40" i="48"/>
  <c r="PFZ40" i="48"/>
  <c r="PFY40" i="48"/>
  <c r="PFX40" i="48"/>
  <c r="PFW40" i="48"/>
  <c r="PFV40" i="48"/>
  <c r="PFU40" i="48"/>
  <c r="PFT40" i="48"/>
  <c r="PFS40" i="48"/>
  <c r="PFR40" i="48"/>
  <c r="PFQ40" i="48"/>
  <c r="PFP40" i="48"/>
  <c r="PFO40" i="48"/>
  <c r="PFN40" i="48"/>
  <c r="PFM40" i="48"/>
  <c r="PFL40" i="48"/>
  <c r="PFK40" i="48"/>
  <c r="PFJ40" i="48"/>
  <c r="PFI40" i="48"/>
  <c r="PFH40" i="48"/>
  <c r="PFG40" i="48"/>
  <c r="PFF40" i="48"/>
  <c r="PFE40" i="48"/>
  <c r="PFD40" i="48"/>
  <c r="PFC40" i="48"/>
  <c r="PFB40" i="48"/>
  <c r="PFA40" i="48"/>
  <c r="PEZ40" i="48"/>
  <c r="PEY40" i="48"/>
  <c r="PEX40" i="48"/>
  <c r="PEW40" i="48"/>
  <c r="PEV40" i="48"/>
  <c r="PEU40" i="48"/>
  <c r="PET40" i="48"/>
  <c r="PES40" i="48"/>
  <c r="PER40" i="48"/>
  <c r="PEQ40" i="48"/>
  <c r="PEP40" i="48"/>
  <c r="PEO40" i="48"/>
  <c r="PEN40" i="48"/>
  <c r="PEM40" i="48"/>
  <c r="PEL40" i="48"/>
  <c r="PEK40" i="48"/>
  <c r="PEJ40" i="48"/>
  <c r="PEI40" i="48"/>
  <c r="PEH40" i="48"/>
  <c r="PEG40" i="48"/>
  <c r="PEF40" i="48"/>
  <c r="PEE40" i="48"/>
  <c r="PED40" i="48"/>
  <c r="PEC40" i="48"/>
  <c r="PEB40" i="48"/>
  <c r="PEA40" i="48"/>
  <c r="PDZ40" i="48"/>
  <c r="PDY40" i="48"/>
  <c r="PDX40" i="48"/>
  <c r="PDW40" i="48"/>
  <c r="PDV40" i="48"/>
  <c r="PDU40" i="48"/>
  <c r="PDT40" i="48"/>
  <c r="PDS40" i="48"/>
  <c r="PDR40" i="48"/>
  <c r="PDQ40" i="48"/>
  <c r="PDP40" i="48"/>
  <c r="PDO40" i="48"/>
  <c r="PDN40" i="48"/>
  <c r="PDM40" i="48"/>
  <c r="PDL40" i="48"/>
  <c r="PDK40" i="48"/>
  <c r="PDJ40" i="48"/>
  <c r="PDI40" i="48"/>
  <c r="PDH40" i="48"/>
  <c r="PDG40" i="48"/>
  <c r="PDF40" i="48"/>
  <c r="PDE40" i="48"/>
  <c r="PDD40" i="48"/>
  <c r="PDC40" i="48"/>
  <c r="PDB40" i="48"/>
  <c r="PDA40" i="48"/>
  <c r="PCZ40" i="48"/>
  <c r="PCY40" i="48"/>
  <c r="PCX40" i="48"/>
  <c r="PCW40" i="48"/>
  <c r="PCV40" i="48"/>
  <c r="PCU40" i="48"/>
  <c r="PCT40" i="48"/>
  <c r="PCS40" i="48"/>
  <c r="PCR40" i="48"/>
  <c r="PCQ40" i="48"/>
  <c r="PCP40" i="48"/>
  <c r="PCO40" i="48"/>
  <c r="PCN40" i="48"/>
  <c r="PCM40" i="48"/>
  <c r="PCL40" i="48"/>
  <c r="PCK40" i="48"/>
  <c r="PCJ40" i="48"/>
  <c r="PCI40" i="48"/>
  <c r="PCH40" i="48"/>
  <c r="PCG40" i="48"/>
  <c r="PCF40" i="48"/>
  <c r="PCE40" i="48"/>
  <c r="PCD40" i="48"/>
  <c r="PCC40" i="48"/>
  <c r="PCB40" i="48"/>
  <c r="PCA40" i="48"/>
  <c r="PBZ40" i="48"/>
  <c r="PBY40" i="48"/>
  <c r="PBX40" i="48"/>
  <c r="PBW40" i="48"/>
  <c r="PBV40" i="48"/>
  <c r="PBU40" i="48"/>
  <c r="PBT40" i="48"/>
  <c r="PBS40" i="48"/>
  <c r="PBR40" i="48"/>
  <c r="PBQ40" i="48"/>
  <c r="PBP40" i="48"/>
  <c r="PBO40" i="48"/>
  <c r="PBN40" i="48"/>
  <c r="PBM40" i="48"/>
  <c r="PBL40" i="48"/>
  <c r="PBK40" i="48"/>
  <c r="PBJ40" i="48"/>
  <c r="PBI40" i="48"/>
  <c r="PBH40" i="48"/>
  <c r="PBG40" i="48"/>
  <c r="PBF40" i="48"/>
  <c r="PBE40" i="48"/>
  <c r="PBD40" i="48"/>
  <c r="PBC40" i="48"/>
  <c r="PBB40" i="48"/>
  <c r="PBA40" i="48"/>
  <c r="PAZ40" i="48"/>
  <c r="PAY40" i="48"/>
  <c r="PAX40" i="48"/>
  <c r="PAW40" i="48"/>
  <c r="PAV40" i="48"/>
  <c r="PAU40" i="48"/>
  <c r="PAT40" i="48"/>
  <c r="PAS40" i="48"/>
  <c r="PAR40" i="48"/>
  <c r="PAQ40" i="48"/>
  <c r="PAP40" i="48"/>
  <c r="PAO40" i="48"/>
  <c r="PAN40" i="48"/>
  <c r="PAM40" i="48"/>
  <c r="PAL40" i="48"/>
  <c r="PAK40" i="48"/>
  <c r="PAJ40" i="48"/>
  <c r="PAI40" i="48"/>
  <c r="PAH40" i="48"/>
  <c r="PAG40" i="48"/>
  <c r="PAF40" i="48"/>
  <c r="PAE40" i="48"/>
  <c r="PAD40" i="48"/>
  <c r="PAC40" i="48"/>
  <c r="PAB40" i="48"/>
  <c r="PAA40" i="48"/>
  <c r="OZZ40" i="48"/>
  <c r="OZY40" i="48"/>
  <c r="OZX40" i="48"/>
  <c r="OZW40" i="48"/>
  <c r="OZV40" i="48"/>
  <c r="OZU40" i="48"/>
  <c r="OZT40" i="48"/>
  <c r="OZS40" i="48"/>
  <c r="OZR40" i="48"/>
  <c r="OZQ40" i="48"/>
  <c r="OZP40" i="48"/>
  <c r="OZO40" i="48"/>
  <c r="OZN40" i="48"/>
  <c r="OZM40" i="48"/>
  <c r="OZL40" i="48"/>
  <c r="OZK40" i="48"/>
  <c r="OZJ40" i="48"/>
  <c r="OZI40" i="48"/>
  <c r="OZH40" i="48"/>
  <c r="OZG40" i="48"/>
  <c r="OZF40" i="48"/>
  <c r="OZE40" i="48"/>
  <c r="OZD40" i="48"/>
  <c r="OZC40" i="48"/>
  <c r="OZB40" i="48"/>
  <c r="OZA40" i="48"/>
  <c r="OYZ40" i="48"/>
  <c r="OYY40" i="48"/>
  <c r="OYX40" i="48"/>
  <c r="OYW40" i="48"/>
  <c r="OYV40" i="48"/>
  <c r="OYU40" i="48"/>
  <c r="OYT40" i="48"/>
  <c r="OYS40" i="48"/>
  <c r="OYR40" i="48"/>
  <c r="OYQ40" i="48"/>
  <c r="OYP40" i="48"/>
  <c r="OYO40" i="48"/>
  <c r="OYN40" i="48"/>
  <c r="OYM40" i="48"/>
  <c r="OYL40" i="48"/>
  <c r="OYK40" i="48"/>
  <c r="OYJ40" i="48"/>
  <c r="OYI40" i="48"/>
  <c r="OYH40" i="48"/>
  <c r="OYG40" i="48"/>
  <c r="OYF40" i="48"/>
  <c r="OYE40" i="48"/>
  <c r="OYD40" i="48"/>
  <c r="OYC40" i="48"/>
  <c r="OYB40" i="48"/>
  <c r="OYA40" i="48"/>
  <c r="OXZ40" i="48"/>
  <c r="OXY40" i="48"/>
  <c r="OXX40" i="48"/>
  <c r="OXW40" i="48"/>
  <c r="OXV40" i="48"/>
  <c r="OXU40" i="48"/>
  <c r="OXT40" i="48"/>
  <c r="OXS40" i="48"/>
  <c r="OXR40" i="48"/>
  <c r="OXQ40" i="48"/>
  <c r="OXP40" i="48"/>
  <c r="OXO40" i="48"/>
  <c r="OXN40" i="48"/>
  <c r="OXM40" i="48"/>
  <c r="OXL40" i="48"/>
  <c r="OXK40" i="48"/>
  <c r="OXJ40" i="48"/>
  <c r="OXI40" i="48"/>
  <c r="OXH40" i="48"/>
  <c r="OXG40" i="48"/>
  <c r="OXF40" i="48"/>
  <c r="OXE40" i="48"/>
  <c r="OXD40" i="48"/>
  <c r="OXC40" i="48"/>
  <c r="OXB40" i="48"/>
  <c r="OXA40" i="48"/>
  <c r="OWZ40" i="48"/>
  <c r="OWY40" i="48"/>
  <c r="OWX40" i="48"/>
  <c r="OWW40" i="48"/>
  <c r="OWV40" i="48"/>
  <c r="OWU40" i="48"/>
  <c r="OWT40" i="48"/>
  <c r="OWS40" i="48"/>
  <c r="OWR40" i="48"/>
  <c r="OWQ40" i="48"/>
  <c r="OWP40" i="48"/>
  <c r="OWO40" i="48"/>
  <c r="OWN40" i="48"/>
  <c r="OWM40" i="48"/>
  <c r="OWL40" i="48"/>
  <c r="OWK40" i="48"/>
  <c r="OWJ40" i="48"/>
  <c r="OWI40" i="48"/>
  <c r="OWH40" i="48"/>
  <c r="OWG40" i="48"/>
  <c r="OWF40" i="48"/>
  <c r="OWE40" i="48"/>
  <c r="OWD40" i="48"/>
  <c r="OWC40" i="48"/>
  <c r="OWB40" i="48"/>
  <c r="OWA40" i="48"/>
  <c r="OVZ40" i="48"/>
  <c r="OVY40" i="48"/>
  <c r="OVX40" i="48"/>
  <c r="OVW40" i="48"/>
  <c r="OVV40" i="48"/>
  <c r="OVU40" i="48"/>
  <c r="OVT40" i="48"/>
  <c r="OVS40" i="48"/>
  <c r="OVR40" i="48"/>
  <c r="OVQ40" i="48"/>
  <c r="OVP40" i="48"/>
  <c r="OVO40" i="48"/>
  <c r="OVN40" i="48"/>
  <c r="OVM40" i="48"/>
  <c r="OVL40" i="48"/>
  <c r="OVK40" i="48"/>
  <c r="OVJ40" i="48"/>
  <c r="OVI40" i="48"/>
  <c r="OVH40" i="48"/>
  <c r="OVG40" i="48"/>
  <c r="OVF40" i="48"/>
  <c r="OVE40" i="48"/>
  <c r="OVD40" i="48"/>
  <c r="OVC40" i="48"/>
  <c r="OVB40" i="48"/>
  <c r="OVA40" i="48"/>
  <c r="OUZ40" i="48"/>
  <c r="OUY40" i="48"/>
  <c r="OUX40" i="48"/>
  <c r="OUW40" i="48"/>
  <c r="OUV40" i="48"/>
  <c r="OUU40" i="48"/>
  <c r="OUT40" i="48"/>
  <c r="OUS40" i="48"/>
  <c r="OUR40" i="48"/>
  <c r="OUQ40" i="48"/>
  <c r="OUP40" i="48"/>
  <c r="OUO40" i="48"/>
  <c r="OUN40" i="48"/>
  <c r="OUM40" i="48"/>
  <c r="OUL40" i="48"/>
  <c r="OUK40" i="48"/>
  <c r="OUJ40" i="48"/>
  <c r="OUI40" i="48"/>
  <c r="OUH40" i="48"/>
  <c r="OUG40" i="48"/>
  <c r="OUF40" i="48"/>
  <c r="OUE40" i="48"/>
  <c r="OUD40" i="48"/>
  <c r="OUC40" i="48"/>
  <c r="OUB40" i="48"/>
  <c r="OUA40" i="48"/>
  <c r="OTZ40" i="48"/>
  <c r="OTY40" i="48"/>
  <c r="OTX40" i="48"/>
  <c r="OTW40" i="48"/>
  <c r="OTV40" i="48"/>
  <c r="OTU40" i="48"/>
  <c r="OTT40" i="48"/>
  <c r="OTS40" i="48"/>
  <c r="OTR40" i="48"/>
  <c r="OTQ40" i="48"/>
  <c r="OTP40" i="48"/>
  <c r="OTO40" i="48"/>
  <c r="OTN40" i="48"/>
  <c r="OTM40" i="48"/>
  <c r="OTL40" i="48"/>
  <c r="OTK40" i="48"/>
  <c r="OTJ40" i="48"/>
  <c r="OTI40" i="48"/>
  <c r="OTH40" i="48"/>
  <c r="OTG40" i="48"/>
  <c r="OTF40" i="48"/>
  <c r="OTE40" i="48"/>
  <c r="OTD40" i="48"/>
  <c r="OTC40" i="48"/>
  <c r="OTB40" i="48"/>
  <c r="OTA40" i="48"/>
  <c r="OSZ40" i="48"/>
  <c r="OSY40" i="48"/>
  <c r="OSX40" i="48"/>
  <c r="OSW40" i="48"/>
  <c r="OSV40" i="48"/>
  <c r="OSU40" i="48"/>
  <c r="OST40" i="48"/>
  <c r="OSS40" i="48"/>
  <c r="OSR40" i="48"/>
  <c r="OSQ40" i="48"/>
  <c r="OSP40" i="48"/>
  <c r="OSO40" i="48"/>
  <c r="OSN40" i="48"/>
  <c r="OSM40" i="48"/>
  <c r="OSL40" i="48"/>
  <c r="OSK40" i="48"/>
  <c r="OSJ40" i="48"/>
  <c r="OSI40" i="48"/>
  <c r="OSH40" i="48"/>
  <c r="OSG40" i="48"/>
  <c r="OSF40" i="48"/>
  <c r="OSE40" i="48"/>
  <c r="OSD40" i="48"/>
  <c r="OSC40" i="48"/>
  <c r="OSB40" i="48"/>
  <c r="OSA40" i="48"/>
  <c r="ORZ40" i="48"/>
  <c r="ORY40" i="48"/>
  <c r="ORX40" i="48"/>
  <c r="ORW40" i="48"/>
  <c r="ORV40" i="48"/>
  <c r="ORU40" i="48"/>
  <c r="ORT40" i="48"/>
  <c r="ORS40" i="48"/>
  <c r="ORR40" i="48"/>
  <c r="ORQ40" i="48"/>
  <c r="ORP40" i="48"/>
  <c r="ORO40" i="48"/>
  <c r="ORN40" i="48"/>
  <c r="ORM40" i="48"/>
  <c r="ORL40" i="48"/>
  <c r="ORK40" i="48"/>
  <c r="ORJ40" i="48"/>
  <c r="ORI40" i="48"/>
  <c r="ORH40" i="48"/>
  <c r="ORG40" i="48"/>
  <c r="ORF40" i="48"/>
  <c r="ORE40" i="48"/>
  <c r="ORD40" i="48"/>
  <c r="ORC40" i="48"/>
  <c r="ORB40" i="48"/>
  <c r="ORA40" i="48"/>
  <c r="OQZ40" i="48"/>
  <c r="OQY40" i="48"/>
  <c r="OQX40" i="48"/>
  <c r="OQW40" i="48"/>
  <c r="OQV40" i="48"/>
  <c r="OQU40" i="48"/>
  <c r="OQT40" i="48"/>
  <c r="OQS40" i="48"/>
  <c r="OQR40" i="48"/>
  <c r="OQQ40" i="48"/>
  <c r="OQP40" i="48"/>
  <c r="OQO40" i="48"/>
  <c r="OQN40" i="48"/>
  <c r="OQM40" i="48"/>
  <c r="OQL40" i="48"/>
  <c r="OQK40" i="48"/>
  <c r="OQJ40" i="48"/>
  <c r="OQI40" i="48"/>
  <c r="OQH40" i="48"/>
  <c r="OQG40" i="48"/>
  <c r="OQF40" i="48"/>
  <c r="OQE40" i="48"/>
  <c r="OQD40" i="48"/>
  <c r="OQC40" i="48"/>
  <c r="OQB40" i="48"/>
  <c r="OQA40" i="48"/>
  <c r="OPZ40" i="48"/>
  <c r="OPY40" i="48"/>
  <c r="OPX40" i="48"/>
  <c r="OPW40" i="48"/>
  <c r="OPV40" i="48"/>
  <c r="OPU40" i="48"/>
  <c r="OPT40" i="48"/>
  <c r="OPS40" i="48"/>
  <c r="OPR40" i="48"/>
  <c r="OPQ40" i="48"/>
  <c r="OPP40" i="48"/>
  <c r="OPO40" i="48"/>
  <c r="OPN40" i="48"/>
  <c r="OPM40" i="48"/>
  <c r="OPL40" i="48"/>
  <c r="OPK40" i="48"/>
  <c r="OPJ40" i="48"/>
  <c r="OPI40" i="48"/>
  <c r="OPH40" i="48"/>
  <c r="OPG40" i="48"/>
  <c r="OPF40" i="48"/>
  <c r="OPE40" i="48"/>
  <c r="OPD40" i="48"/>
  <c r="OPC40" i="48"/>
  <c r="OPB40" i="48"/>
  <c r="OPA40" i="48"/>
  <c r="OOZ40" i="48"/>
  <c r="OOY40" i="48"/>
  <c r="OOX40" i="48"/>
  <c r="OOW40" i="48"/>
  <c r="OOV40" i="48"/>
  <c r="OOU40" i="48"/>
  <c r="OOT40" i="48"/>
  <c r="OOS40" i="48"/>
  <c r="OOR40" i="48"/>
  <c r="OOQ40" i="48"/>
  <c r="OOP40" i="48"/>
  <c r="OOO40" i="48"/>
  <c r="OON40" i="48"/>
  <c r="OOM40" i="48"/>
  <c r="OOL40" i="48"/>
  <c r="OOK40" i="48"/>
  <c r="OOJ40" i="48"/>
  <c r="OOI40" i="48"/>
  <c r="OOH40" i="48"/>
  <c r="OOG40" i="48"/>
  <c r="OOF40" i="48"/>
  <c r="OOE40" i="48"/>
  <c r="OOD40" i="48"/>
  <c r="OOC40" i="48"/>
  <c r="OOB40" i="48"/>
  <c r="OOA40" i="48"/>
  <c r="ONZ40" i="48"/>
  <c r="ONY40" i="48"/>
  <c r="ONX40" i="48"/>
  <c r="ONW40" i="48"/>
  <c r="ONV40" i="48"/>
  <c r="ONU40" i="48"/>
  <c r="ONT40" i="48"/>
  <c r="ONS40" i="48"/>
  <c r="ONR40" i="48"/>
  <c r="ONQ40" i="48"/>
  <c r="ONP40" i="48"/>
  <c r="ONO40" i="48"/>
  <c r="ONN40" i="48"/>
  <c r="ONM40" i="48"/>
  <c r="ONL40" i="48"/>
  <c r="ONK40" i="48"/>
  <c r="ONJ40" i="48"/>
  <c r="ONI40" i="48"/>
  <c r="ONH40" i="48"/>
  <c r="ONG40" i="48"/>
  <c r="ONF40" i="48"/>
  <c r="ONE40" i="48"/>
  <c r="OND40" i="48"/>
  <c r="ONC40" i="48"/>
  <c r="ONB40" i="48"/>
  <c r="ONA40" i="48"/>
  <c r="OMZ40" i="48"/>
  <c r="OMY40" i="48"/>
  <c r="OMX40" i="48"/>
  <c r="OMW40" i="48"/>
  <c r="OMV40" i="48"/>
  <c r="OMU40" i="48"/>
  <c r="OMT40" i="48"/>
  <c r="OMS40" i="48"/>
  <c r="OMR40" i="48"/>
  <c r="OMQ40" i="48"/>
  <c r="OMP40" i="48"/>
  <c r="OMO40" i="48"/>
  <c r="OMN40" i="48"/>
  <c r="OMM40" i="48"/>
  <c r="OML40" i="48"/>
  <c r="OMK40" i="48"/>
  <c r="OMJ40" i="48"/>
  <c r="OMI40" i="48"/>
  <c r="OMH40" i="48"/>
  <c r="OMG40" i="48"/>
  <c r="OMF40" i="48"/>
  <c r="OME40" i="48"/>
  <c r="OMD40" i="48"/>
  <c r="OMC40" i="48"/>
  <c r="OMB40" i="48"/>
  <c r="OMA40" i="48"/>
  <c r="OLZ40" i="48"/>
  <c r="OLY40" i="48"/>
  <c r="OLX40" i="48"/>
  <c r="OLW40" i="48"/>
  <c r="OLV40" i="48"/>
  <c r="OLU40" i="48"/>
  <c r="OLT40" i="48"/>
  <c r="OLS40" i="48"/>
  <c r="OLR40" i="48"/>
  <c r="OLQ40" i="48"/>
  <c r="OLP40" i="48"/>
  <c r="OLO40" i="48"/>
  <c r="OLN40" i="48"/>
  <c r="OLM40" i="48"/>
  <c r="OLL40" i="48"/>
  <c r="OLK40" i="48"/>
  <c r="OLJ40" i="48"/>
  <c r="OLI40" i="48"/>
  <c r="OLH40" i="48"/>
  <c r="OLG40" i="48"/>
  <c r="OLF40" i="48"/>
  <c r="OLE40" i="48"/>
  <c r="OLD40" i="48"/>
  <c r="OLC40" i="48"/>
  <c r="OLB40" i="48"/>
  <c r="OLA40" i="48"/>
  <c r="OKZ40" i="48"/>
  <c r="OKY40" i="48"/>
  <c r="OKX40" i="48"/>
  <c r="OKW40" i="48"/>
  <c r="OKV40" i="48"/>
  <c r="OKU40" i="48"/>
  <c r="OKT40" i="48"/>
  <c r="OKS40" i="48"/>
  <c r="OKR40" i="48"/>
  <c r="OKQ40" i="48"/>
  <c r="OKP40" i="48"/>
  <c r="OKO40" i="48"/>
  <c r="OKN40" i="48"/>
  <c r="OKM40" i="48"/>
  <c r="OKL40" i="48"/>
  <c r="OKK40" i="48"/>
  <c r="OKJ40" i="48"/>
  <c r="OKI40" i="48"/>
  <c r="OKH40" i="48"/>
  <c r="OKG40" i="48"/>
  <c r="OKF40" i="48"/>
  <c r="OKE40" i="48"/>
  <c r="OKD40" i="48"/>
  <c r="OKC40" i="48"/>
  <c r="OKB40" i="48"/>
  <c r="OKA40" i="48"/>
  <c r="OJZ40" i="48"/>
  <c r="OJY40" i="48"/>
  <c r="OJX40" i="48"/>
  <c r="OJW40" i="48"/>
  <c r="OJV40" i="48"/>
  <c r="OJU40" i="48"/>
  <c r="OJT40" i="48"/>
  <c r="OJS40" i="48"/>
  <c r="OJR40" i="48"/>
  <c r="OJQ40" i="48"/>
  <c r="OJP40" i="48"/>
  <c r="OJO40" i="48"/>
  <c r="OJN40" i="48"/>
  <c r="OJM40" i="48"/>
  <c r="OJL40" i="48"/>
  <c r="OJK40" i="48"/>
  <c r="OJJ40" i="48"/>
  <c r="OJI40" i="48"/>
  <c r="OJH40" i="48"/>
  <c r="OJG40" i="48"/>
  <c r="OJF40" i="48"/>
  <c r="OJE40" i="48"/>
  <c r="OJD40" i="48"/>
  <c r="OJC40" i="48"/>
  <c r="OJB40" i="48"/>
  <c r="OJA40" i="48"/>
  <c r="OIZ40" i="48"/>
  <c r="OIY40" i="48"/>
  <c r="OIX40" i="48"/>
  <c r="OIW40" i="48"/>
  <c r="OIV40" i="48"/>
  <c r="OIU40" i="48"/>
  <c r="OIT40" i="48"/>
  <c r="OIS40" i="48"/>
  <c r="OIR40" i="48"/>
  <c r="OIQ40" i="48"/>
  <c r="OIP40" i="48"/>
  <c r="OIO40" i="48"/>
  <c r="OIN40" i="48"/>
  <c r="OIM40" i="48"/>
  <c r="OIL40" i="48"/>
  <c r="OIK40" i="48"/>
  <c r="OIJ40" i="48"/>
  <c r="OII40" i="48"/>
  <c r="OIH40" i="48"/>
  <c r="OIG40" i="48"/>
  <c r="OIF40" i="48"/>
  <c r="OIE40" i="48"/>
  <c r="OID40" i="48"/>
  <c r="OIC40" i="48"/>
  <c r="OIB40" i="48"/>
  <c r="OIA40" i="48"/>
  <c r="OHZ40" i="48"/>
  <c r="OHY40" i="48"/>
  <c r="OHX40" i="48"/>
  <c r="OHW40" i="48"/>
  <c r="OHV40" i="48"/>
  <c r="OHU40" i="48"/>
  <c r="OHT40" i="48"/>
  <c r="OHS40" i="48"/>
  <c r="OHR40" i="48"/>
  <c r="OHQ40" i="48"/>
  <c r="OHP40" i="48"/>
  <c r="OHO40" i="48"/>
  <c r="OHN40" i="48"/>
  <c r="OHM40" i="48"/>
  <c r="OHL40" i="48"/>
  <c r="OHK40" i="48"/>
  <c r="OHJ40" i="48"/>
  <c r="OHI40" i="48"/>
  <c r="OHH40" i="48"/>
  <c r="OHG40" i="48"/>
  <c r="OHF40" i="48"/>
  <c r="OHE40" i="48"/>
  <c r="OHD40" i="48"/>
  <c r="OHC40" i="48"/>
  <c r="OHB40" i="48"/>
  <c r="OHA40" i="48"/>
  <c r="OGZ40" i="48"/>
  <c r="OGY40" i="48"/>
  <c r="OGX40" i="48"/>
  <c r="OGW40" i="48"/>
  <c r="OGV40" i="48"/>
  <c r="OGU40" i="48"/>
  <c r="OGT40" i="48"/>
  <c r="OGS40" i="48"/>
  <c r="OGR40" i="48"/>
  <c r="OGQ40" i="48"/>
  <c r="OGP40" i="48"/>
  <c r="OGO40" i="48"/>
  <c r="OGN40" i="48"/>
  <c r="OGM40" i="48"/>
  <c r="OGL40" i="48"/>
  <c r="OGK40" i="48"/>
  <c r="OGJ40" i="48"/>
  <c r="OGI40" i="48"/>
  <c r="OGH40" i="48"/>
  <c r="OGG40" i="48"/>
  <c r="OGF40" i="48"/>
  <c r="OGE40" i="48"/>
  <c r="OGD40" i="48"/>
  <c r="OGC40" i="48"/>
  <c r="OGB40" i="48"/>
  <c r="OGA40" i="48"/>
  <c r="OFZ40" i="48"/>
  <c r="OFY40" i="48"/>
  <c r="OFX40" i="48"/>
  <c r="OFW40" i="48"/>
  <c r="OFV40" i="48"/>
  <c r="OFU40" i="48"/>
  <c r="OFT40" i="48"/>
  <c r="OFS40" i="48"/>
  <c r="OFR40" i="48"/>
  <c r="OFQ40" i="48"/>
  <c r="OFP40" i="48"/>
  <c r="OFO40" i="48"/>
  <c r="OFN40" i="48"/>
  <c r="OFM40" i="48"/>
  <c r="OFL40" i="48"/>
  <c r="OFK40" i="48"/>
  <c r="OFJ40" i="48"/>
  <c r="OFI40" i="48"/>
  <c r="OFH40" i="48"/>
  <c r="OFG40" i="48"/>
  <c r="OFF40" i="48"/>
  <c r="OFE40" i="48"/>
  <c r="OFD40" i="48"/>
  <c r="OFC40" i="48"/>
  <c r="OFB40" i="48"/>
  <c r="OFA40" i="48"/>
  <c r="OEZ40" i="48"/>
  <c r="OEY40" i="48"/>
  <c r="OEX40" i="48"/>
  <c r="OEW40" i="48"/>
  <c r="OEV40" i="48"/>
  <c r="OEU40" i="48"/>
  <c r="OET40" i="48"/>
  <c r="OES40" i="48"/>
  <c r="OER40" i="48"/>
  <c r="OEQ40" i="48"/>
  <c r="OEP40" i="48"/>
  <c r="OEO40" i="48"/>
  <c r="OEN40" i="48"/>
  <c r="OEM40" i="48"/>
  <c r="OEL40" i="48"/>
  <c r="OEK40" i="48"/>
  <c r="OEJ40" i="48"/>
  <c r="OEI40" i="48"/>
  <c r="OEH40" i="48"/>
  <c r="OEG40" i="48"/>
  <c r="OEF40" i="48"/>
  <c r="OEE40" i="48"/>
  <c r="OED40" i="48"/>
  <c r="OEC40" i="48"/>
  <c r="OEB40" i="48"/>
  <c r="OEA40" i="48"/>
  <c r="ODZ40" i="48"/>
  <c r="ODY40" i="48"/>
  <c r="ODX40" i="48"/>
  <c r="ODW40" i="48"/>
  <c r="ODV40" i="48"/>
  <c r="ODU40" i="48"/>
  <c r="ODT40" i="48"/>
  <c r="ODS40" i="48"/>
  <c r="ODR40" i="48"/>
  <c r="ODQ40" i="48"/>
  <c r="ODP40" i="48"/>
  <c r="ODO40" i="48"/>
  <c r="ODN40" i="48"/>
  <c r="ODM40" i="48"/>
  <c r="ODL40" i="48"/>
  <c r="ODK40" i="48"/>
  <c r="ODJ40" i="48"/>
  <c r="ODI40" i="48"/>
  <c r="ODH40" i="48"/>
  <c r="ODG40" i="48"/>
  <c r="ODF40" i="48"/>
  <c r="ODE40" i="48"/>
  <c r="ODD40" i="48"/>
  <c r="ODC40" i="48"/>
  <c r="ODB40" i="48"/>
  <c r="ODA40" i="48"/>
  <c r="OCZ40" i="48"/>
  <c r="OCY40" i="48"/>
  <c r="OCX40" i="48"/>
  <c r="OCW40" i="48"/>
  <c r="OCV40" i="48"/>
  <c r="OCU40" i="48"/>
  <c r="OCT40" i="48"/>
  <c r="OCS40" i="48"/>
  <c r="OCR40" i="48"/>
  <c r="OCQ40" i="48"/>
  <c r="OCP40" i="48"/>
  <c r="OCO40" i="48"/>
  <c r="OCN40" i="48"/>
  <c r="OCM40" i="48"/>
  <c r="OCL40" i="48"/>
  <c r="OCK40" i="48"/>
  <c r="OCJ40" i="48"/>
  <c r="OCI40" i="48"/>
  <c r="OCH40" i="48"/>
  <c r="OCG40" i="48"/>
  <c r="OCF40" i="48"/>
  <c r="OCE40" i="48"/>
  <c r="OCD40" i="48"/>
  <c r="OCC40" i="48"/>
  <c r="OCB40" i="48"/>
  <c r="OCA40" i="48"/>
  <c r="OBZ40" i="48"/>
  <c r="OBY40" i="48"/>
  <c r="OBX40" i="48"/>
  <c r="OBW40" i="48"/>
  <c r="OBV40" i="48"/>
  <c r="OBU40" i="48"/>
  <c r="OBT40" i="48"/>
  <c r="OBS40" i="48"/>
  <c r="OBR40" i="48"/>
  <c r="OBQ40" i="48"/>
  <c r="OBP40" i="48"/>
  <c r="OBO40" i="48"/>
  <c r="OBN40" i="48"/>
  <c r="OBM40" i="48"/>
  <c r="OBL40" i="48"/>
  <c r="OBK40" i="48"/>
  <c r="OBJ40" i="48"/>
  <c r="OBI40" i="48"/>
  <c r="OBH40" i="48"/>
  <c r="OBG40" i="48"/>
  <c r="OBF40" i="48"/>
  <c r="OBE40" i="48"/>
  <c r="OBD40" i="48"/>
  <c r="OBC40" i="48"/>
  <c r="OBB40" i="48"/>
  <c r="OBA40" i="48"/>
  <c r="OAZ40" i="48"/>
  <c r="OAY40" i="48"/>
  <c r="OAX40" i="48"/>
  <c r="OAW40" i="48"/>
  <c r="OAV40" i="48"/>
  <c r="OAU40" i="48"/>
  <c r="OAT40" i="48"/>
  <c r="OAS40" i="48"/>
  <c r="OAR40" i="48"/>
  <c r="OAQ40" i="48"/>
  <c r="OAP40" i="48"/>
  <c r="OAO40" i="48"/>
  <c r="OAN40" i="48"/>
  <c r="OAM40" i="48"/>
  <c r="OAL40" i="48"/>
  <c r="OAK40" i="48"/>
  <c r="OAJ40" i="48"/>
  <c r="OAI40" i="48"/>
  <c r="OAH40" i="48"/>
  <c r="OAG40" i="48"/>
  <c r="OAF40" i="48"/>
  <c r="OAE40" i="48"/>
  <c r="OAD40" i="48"/>
  <c r="OAC40" i="48"/>
  <c r="OAB40" i="48"/>
  <c r="OAA40" i="48"/>
  <c r="NZZ40" i="48"/>
  <c r="NZY40" i="48"/>
  <c r="NZX40" i="48"/>
  <c r="NZW40" i="48"/>
  <c r="NZV40" i="48"/>
  <c r="NZU40" i="48"/>
  <c r="NZT40" i="48"/>
  <c r="NZS40" i="48"/>
  <c r="NZR40" i="48"/>
  <c r="NZQ40" i="48"/>
  <c r="NZP40" i="48"/>
  <c r="NZO40" i="48"/>
  <c r="NZN40" i="48"/>
  <c r="NZM40" i="48"/>
  <c r="NZL40" i="48"/>
  <c r="NZK40" i="48"/>
  <c r="NZJ40" i="48"/>
  <c r="NZI40" i="48"/>
  <c r="NZH40" i="48"/>
  <c r="NZG40" i="48"/>
  <c r="NZF40" i="48"/>
  <c r="NZE40" i="48"/>
  <c r="NZD40" i="48"/>
  <c r="NZC40" i="48"/>
  <c r="NZB40" i="48"/>
  <c r="NZA40" i="48"/>
  <c r="NYZ40" i="48"/>
  <c r="NYY40" i="48"/>
  <c r="NYX40" i="48"/>
  <c r="NYW40" i="48"/>
  <c r="NYV40" i="48"/>
  <c r="NYU40" i="48"/>
  <c r="NYT40" i="48"/>
  <c r="NYS40" i="48"/>
  <c r="NYR40" i="48"/>
  <c r="NYQ40" i="48"/>
  <c r="NYP40" i="48"/>
  <c r="NYO40" i="48"/>
  <c r="NYN40" i="48"/>
  <c r="NYM40" i="48"/>
  <c r="NYL40" i="48"/>
  <c r="NYK40" i="48"/>
  <c r="NYJ40" i="48"/>
  <c r="NYI40" i="48"/>
  <c r="NYH40" i="48"/>
  <c r="NYG40" i="48"/>
  <c r="NYF40" i="48"/>
  <c r="NYE40" i="48"/>
  <c r="NYD40" i="48"/>
  <c r="NYC40" i="48"/>
  <c r="NYB40" i="48"/>
  <c r="NYA40" i="48"/>
  <c r="NXZ40" i="48"/>
  <c r="NXY40" i="48"/>
  <c r="NXX40" i="48"/>
  <c r="NXW40" i="48"/>
  <c r="NXV40" i="48"/>
  <c r="NXU40" i="48"/>
  <c r="NXT40" i="48"/>
  <c r="NXS40" i="48"/>
  <c r="NXR40" i="48"/>
  <c r="NXQ40" i="48"/>
  <c r="NXP40" i="48"/>
  <c r="NXO40" i="48"/>
  <c r="NXN40" i="48"/>
  <c r="NXM40" i="48"/>
  <c r="NXL40" i="48"/>
  <c r="NXK40" i="48"/>
  <c r="NXJ40" i="48"/>
  <c r="NXI40" i="48"/>
  <c r="NXH40" i="48"/>
  <c r="NXG40" i="48"/>
  <c r="NXF40" i="48"/>
  <c r="NXE40" i="48"/>
  <c r="NXD40" i="48"/>
  <c r="NXC40" i="48"/>
  <c r="NXB40" i="48"/>
  <c r="NXA40" i="48"/>
  <c r="NWZ40" i="48"/>
  <c r="NWY40" i="48"/>
  <c r="NWX40" i="48"/>
  <c r="NWW40" i="48"/>
  <c r="NWV40" i="48"/>
  <c r="NWU40" i="48"/>
  <c r="NWT40" i="48"/>
  <c r="NWS40" i="48"/>
  <c r="NWR40" i="48"/>
  <c r="NWQ40" i="48"/>
  <c r="NWP40" i="48"/>
  <c r="NWO40" i="48"/>
  <c r="NWN40" i="48"/>
  <c r="NWM40" i="48"/>
  <c r="NWL40" i="48"/>
  <c r="NWK40" i="48"/>
  <c r="NWJ40" i="48"/>
  <c r="NWI40" i="48"/>
  <c r="NWH40" i="48"/>
  <c r="NWG40" i="48"/>
  <c r="NWF40" i="48"/>
  <c r="NWE40" i="48"/>
  <c r="NWD40" i="48"/>
  <c r="NWC40" i="48"/>
  <c r="NWB40" i="48"/>
  <c r="NWA40" i="48"/>
  <c r="NVZ40" i="48"/>
  <c r="NVY40" i="48"/>
  <c r="NVX40" i="48"/>
  <c r="NVW40" i="48"/>
  <c r="NVV40" i="48"/>
  <c r="NVU40" i="48"/>
  <c r="NVT40" i="48"/>
  <c r="NVS40" i="48"/>
  <c r="NVR40" i="48"/>
  <c r="NVQ40" i="48"/>
  <c r="NVP40" i="48"/>
  <c r="NVO40" i="48"/>
  <c r="NVN40" i="48"/>
  <c r="NVM40" i="48"/>
  <c r="NVL40" i="48"/>
  <c r="NVK40" i="48"/>
  <c r="NVJ40" i="48"/>
  <c r="NVI40" i="48"/>
  <c r="NVH40" i="48"/>
  <c r="NVG40" i="48"/>
  <c r="NVF40" i="48"/>
  <c r="NVE40" i="48"/>
  <c r="NVD40" i="48"/>
  <c r="NVC40" i="48"/>
  <c r="NVB40" i="48"/>
  <c r="NVA40" i="48"/>
  <c r="NUZ40" i="48"/>
  <c r="NUY40" i="48"/>
  <c r="NUX40" i="48"/>
  <c r="NUW40" i="48"/>
  <c r="NUV40" i="48"/>
  <c r="NUU40" i="48"/>
  <c r="NUT40" i="48"/>
  <c r="NUS40" i="48"/>
  <c r="NUR40" i="48"/>
  <c r="NUQ40" i="48"/>
  <c r="NUP40" i="48"/>
  <c r="NUO40" i="48"/>
  <c r="NUN40" i="48"/>
  <c r="NUM40" i="48"/>
  <c r="NUL40" i="48"/>
  <c r="NUK40" i="48"/>
  <c r="NUJ40" i="48"/>
  <c r="NUI40" i="48"/>
  <c r="NUH40" i="48"/>
  <c r="NUG40" i="48"/>
  <c r="NUF40" i="48"/>
  <c r="NUE40" i="48"/>
  <c r="NUD40" i="48"/>
  <c r="NUC40" i="48"/>
  <c r="NUB40" i="48"/>
  <c r="NUA40" i="48"/>
  <c r="NTZ40" i="48"/>
  <c r="NTY40" i="48"/>
  <c r="NTX40" i="48"/>
  <c r="NTW40" i="48"/>
  <c r="NTV40" i="48"/>
  <c r="NTU40" i="48"/>
  <c r="NTT40" i="48"/>
  <c r="NTS40" i="48"/>
  <c r="NTR40" i="48"/>
  <c r="NTQ40" i="48"/>
  <c r="NTP40" i="48"/>
  <c r="NTO40" i="48"/>
  <c r="NTN40" i="48"/>
  <c r="NTM40" i="48"/>
  <c r="NTL40" i="48"/>
  <c r="NTK40" i="48"/>
  <c r="NTJ40" i="48"/>
  <c r="NTI40" i="48"/>
  <c r="NTH40" i="48"/>
  <c r="NTG40" i="48"/>
  <c r="NTF40" i="48"/>
  <c r="NTE40" i="48"/>
  <c r="NTD40" i="48"/>
  <c r="NTC40" i="48"/>
  <c r="NTB40" i="48"/>
  <c r="NTA40" i="48"/>
  <c r="NSZ40" i="48"/>
  <c r="NSY40" i="48"/>
  <c r="NSX40" i="48"/>
  <c r="NSW40" i="48"/>
  <c r="NSV40" i="48"/>
  <c r="NSU40" i="48"/>
  <c r="NST40" i="48"/>
  <c r="NSS40" i="48"/>
  <c r="NSR40" i="48"/>
  <c r="NSQ40" i="48"/>
  <c r="NSP40" i="48"/>
  <c r="NSO40" i="48"/>
  <c r="NSN40" i="48"/>
  <c r="NSM40" i="48"/>
  <c r="NSL40" i="48"/>
  <c r="NSK40" i="48"/>
  <c r="NSJ40" i="48"/>
  <c r="NSI40" i="48"/>
  <c r="NSH40" i="48"/>
  <c r="NSG40" i="48"/>
  <c r="NSF40" i="48"/>
  <c r="NSE40" i="48"/>
  <c r="NSD40" i="48"/>
  <c r="NSC40" i="48"/>
  <c r="NSB40" i="48"/>
  <c r="NSA40" i="48"/>
  <c r="NRZ40" i="48"/>
  <c r="NRY40" i="48"/>
  <c r="NRX40" i="48"/>
  <c r="NRW40" i="48"/>
  <c r="NRV40" i="48"/>
  <c r="NRU40" i="48"/>
  <c r="NRT40" i="48"/>
  <c r="NRS40" i="48"/>
  <c r="NRR40" i="48"/>
  <c r="NRQ40" i="48"/>
  <c r="NRP40" i="48"/>
  <c r="NRO40" i="48"/>
  <c r="NRN40" i="48"/>
  <c r="NRM40" i="48"/>
  <c r="NRL40" i="48"/>
  <c r="NRK40" i="48"/>
  <c r="NRJ40" i="48"/>
  <c r="NRI40" i="48"/>
  <c r="NRH40" i="48"/>
  <c r="NRG40" i="48"/>
  <c r="NRF40" i="48"/>
  <c r="NRE40" i="48"/>
  <c r="NRD40" i="48"/>
  <c r="NRC40" i="48"/>
  <c r="NRB40" i="48"/>
  <c r="NRA40" i="48"/>
  <c r="NQZ40" i="48"/>
  <c r="NQY40" i="48"/>
  <c r="NQX40" i="48"/>
  <c r="NQW40" i="48"/>
  <c r="NQV40" i="48"/>
  <c r="NQU40" i="48"/>
  <c r="NQT40" i="48"/>
  <c r="NQS40" i="48"/>
  <c r="NQR40" i="48"/>
  <c r="NQQ40" i="48"/>
  <c r="NQP40" i="48"/>
  <c r="NQO40" i="48"/>
  <c r="NQN40" i="48"/>
  <c r="NQM40" i="48"/>
  <c r="NQL40" i="48"/>
  <c r="NQK40" i="48"/>
  <c r="NQJ40" i="48"/>
  <c r="NQI40" i="48"/>
  <c r="NQH40" i="48"/>
  <c r="NQG40" i="48"/>
  <c r="NQF40" i="48"/>
  <c r="NQE40" i="48"/>
  <c r="NQD40" i="48"/>
  <c r="NQC40" i="48"/>
  <c r="NQB40" i="48"/>
  <c r="NQA40" i="48"/>
  <c r="NPZ40" i="48"/>
  <c r="NPY40" i="48"/>
  <c r="NPX40" i="48"/>
  <c r="NPW40" i="48"/>
  <c r="NPV40" i="48"/>
  <c r="NPU40" i="48"/>
  <c r="NPT40" i="48"/>
  <c r="NPS40" i="48"/>
  <c r="NPR40" i="48"/>
  <c r="NPQ40" i="48"/>
  <c r="NPP40" i="48"/>
  <c r="NPO40" i="48"/>
  <c r="NPN40" i="48"/>
  <c r="NPM40" i="48"/>
  <c r="NPL40" i="48"/>
  <c r="NPK40" i="48"/>
  <c r="NPJ40" i="48"/>
  <c r="NPI40" i="48"/>
  <c r="NPH40" i="48"/>
  <c r="NPG40" i="48"/>
  <c r="NPF40" i="48"/>
  <c r="NPE40" i="48"/>
  <c r="NPD40" i="48"/>
  <c r="NPC40" i="48"/>
  <c r="NPB40" i="48"/>
  <c r="NPA40" i="48"/>
  <c r="NOZ40" i="48"/>
  <c r="NOY40" i="48"/>
  <c r="NOX40" i="48"/>
  <c r="NOW40" i="48"/>
  <c r="NOV40" i="48"/>
  <c r="NOU40" i="48"/>
  <c r="NOT40" i="48"/>
  <c r="NOS40" i="48"/>
  <c r="NOR40" i="48"/>
  <c r="NOQ40" i="48"/>
  <c r="NOP40" i="48"/>
  <c r="NOO40" i="48"/>
  <c r="NON40" i="48"/>
  <c r="NOM40" i="48"/>
  <c r="NOL40" i="48"/>
  <c r="NOK40" i="48"/>
  <c r="NOJ40" i="48"/>
  <c r="NOI40" i="48"/>
  <c r="NOH40" i="48"/>
  <c r="NOG40" i="48"/>
  <c r="NOF40" i="48"/>
  <c r="NOE40" i="48"/>
  <c r="NOD40" i="48"/>
  <c r="NOC40" i="48"/>
  <c r="NOB40" i="48"/>
  <c r="NOA40" i="48"/>
  <c r="NNZ40" i="48"/>
  <c r="NNY40" i="48"/>
  <c r="NNX40" i="48"/>
  <c r="NNW40" i="48"/>
  <c r="NNV40" i="48"/>
  <c r="NNU40" i="48"/>
  <c r="NNT40" i="48"/>
  <c r="NNS40" i="48"/>
  <c r="NNR40" i="48"/>
  <c r="NNQ40" i="48"/>
  <c r="NNP40" i="48"/>
  <c r="NNO40" i="48"/>
  <c r="NNN40" i="48"/>
  <c r="NNM40" i="48"/>
  <c r="NNL40" i="48"/>
  <c r="NNK40" i="48"/>
  <c r="NNJ40" i="48"/>
  <c r="NNI40" i="48"/>
  <c r="NNH40" i="48"/>
  <c r="NNG40" i="48"/>
  <c r="NNF40" i="48"/>
  <c r="NNE40" i="48"/>
  <c r="NND40" i="48"/>
  <c r="NNC40" i="48"/>
  <c r="NNB40" i="48"/>
  <c r="NNA40" i="48"/>
  <c r="NMZ40" i="48"/>
  <c r="NMY40" i="48"/>
  <c r="NMX40" i="48"/>
  <c r="NMW40" i="48"/>
  <c r="NMV40" i="48"/>
  <c r="NMU40" i="48"/>
  <c r="NMT40" i="48"/>
  <c r="NMS40" i="48"/>
  <c r="NMR40" i="48"/>
  <c r="NMQ40" i="48"/>
  <c r="NMP40" i="48"/>
  <c r="NMO40" i="48"/>
  <c r="NMN40" i="48"/>
  <c r="NMM40" i="48"/>
  <c r="NML40" i="48"/>
  <c r="NMK40" i="48"/>
  <c r="NMJ40" i="48"/>
  <c r="NMI40" i="48"/>
  <c r="NMH40" i="48"/>
  <c r="NMG40" i="48"/>
  <c r="NMF40" i="48"/>
  <c r="NME40" i="48"/>
  <c r="NMD40" i="48"/>
  <c r="NMC40" i="48"/>
  <c r="NMB40" i="48"/>
  <c r="NMA40" i="48"/>
  <c r="NLZ40" i="48"/>
  <c r="NLY40" i="48"/>
  <c r="NLX40" i="48"/>
  <c r="NLW40" i="48"/>
  <c r="NLV40" i="48"/>
  <c r="NLU40" i="48"/>
  <c r="NLT40" i="48"/>
  <c r="NLS40" i="48"/>
  <c r="NLR40" i="48"/>
  <c r="NLQ40" i="48"/>
  <c r="NLP40" i="48"/>
  <c r="NLO40" i="48"/>
  <c r="NLN40" i="48"/>
  <c r="NLM40" i="48"/>
  <c r="NLL40" i="48"/>
  <c r="NLK40" i="48"/>
  <c r="NLJ40" i="48"/>
  <c r="NLI40" i="48"/>
  <c r="NLH40" i="48"/>
  <c r="NLG40" i="48"/>
  <c r="NLF40" i="48"/>
  <c r="NLE40" i="48"/>
  <c r="NLD40" i="48"/>
  <c r="NLC40" i="48"/>
  <c r="NLB40" i="48"/>
  <c r="NLA40" i="48"/>
  <c r="NKZ40" i="48"/>
  <c r="NKY40" i="48"/>
  <c r="NKX40" i="48"/>
  <c r="NKW40" i="48"/>
  <c r="NKV40" i="48"/>
  <c r="NKU40" i="48"/>
  <c r="NKT40" i="48"/>
  <c r="NKS40" i="48"/>
  <c r="NKR40" i="48"/>
  <c r="NKQ40" i="48"/>
  <c r="NKP40" i="48"/>
  <c r="NKO40" i="48"/>
  <c r="NKN40" i="48"/>
  <c r="NKM40" i="48"/>
  <c r="NKL40" i="48"/>
  <c r="NKK40" i="48"/>
  <c r="NKJ40" i="48"/>
  <c r="NKI40" i="48"/>
  <c r="NKH40" i="48"/>
  <c r="NKG40" i="48"/>
  <c r="NKF40" i="48"/>
  <c r="NKE40" i="48"/>
  <c r="NKD40" i="48"/>
  <c r="NKC40" i="48"/>
  <c r="NKB40" i="48"/>
  <c r="NKA40" i="48"/>
  <c r="NJZ40" i="48"/>
  <c r="NJY40" i="48"/>
  <c r="NJX40" i="48"/>
  <c r="NJW40" i="48"/>
  <c r="NJV40" i="48"/>
  <c r="NJU40" i="48"/>
  <c r="NJT40" i="48"/>
  <c r="NJS40" i="48"/>
  <c r="NJR40" i="48"/>
  <c r="NJQ40" i="48"/>
  <c r="NJP40" i="48"/>
  <c r="NJO40" i="48"/>
  <c r="NJN40" i="48"/>
  <c r="NJM40" i="48"/>
  <c r="NJL40" i="48"/>
  <c r="NJK40" i="48"/>
  <c r="NJJ40" i="48"/>
  <c r="NJI40" i="48"/>
  <c r="NJH40" i="48"/>
  <c r="NJG40" i="48"/>
  <c r="NJF40" i="48"/>
  <c r="NJE40" i="48"/>
  <c r="NJD40" i="48"/>
  <c r="NJC40" i="48"/>
  <c r="NJB40" i="48"/>
  <c r="NJA40" i="48"/>
  <c r="NIZ40" i="48"/>
  <c r="NIY40" i="48"/>
  <c r="NIX40" i="48"/>
  <c r="NIW40" i="48"/>
  <c r="NIV40" i="48"/>
  <c r="NIU40" i="48"/>
  <c r="NIT40" i="48"/>
  <c r="NIS40" i="48"/>
  <c r="NIR40" i="48"/>
  <c r="NIQ40" i="48"/>
  <c r="NIP40" i="48"/>
  <c r="NIO40" i="48"/>
  <c r="NIN40" i="48"/>
  <c r="NIM40" i="48"/>
  <c r="NIL40" i="48"/>
  <c r="NIK40" i="48"/>
  <c r="NIJ40" i="48"/>
  <c r="NII40" i="48"/>
  <c r="NIH40" i="48"/>
  <c r="NIG40" i="48"/>
  <c r="NIF40" i="48"/>
  <c r="NIE40" i="48"/>
  <c r="NID40" i="48"/>
  <c r="NIC40" i="48"/>
  <c r="NIB40" i="48"/>
  <c r="NIA40" i="48"/>
  <c r="NHZ40" i="48"/>
  <c r="NHY40" i="48"/>
  <c r="NHX40" i="48"/>
  <c r="NHW40" i="48"/>
  <c r="NHV40" i="48"/>
  <c r="NHU40" i="48"/>
  <c r="NHT40" i="48"/>
  <c r="NHS40" i="48"/>
  <c r="NHR40" i="48"/>
  <c r="NHQ40" i="48"/>
  <c r="NHP40" i="48"/>
  <c r="NHO40" i="48"/>
  <c r="NHN40" i="48"/>
  <c r="NHM40" i="48"/>
  <c r="NHL40" i="48"/>
  <c r="NHK40" i="48"/>
  <c r="NHJ40" i="48"/>
  <c r="NHI40" i="48"/>
  <c r="NHH40" i="48"/>
  <c r="NHG40" i="48"/>
  <c r="NHF40" i="48"/>
  <c r="NHE40" i="48"/>
  <c r="NHD40" i="48"/>
  <c r="NHC40" i="48"/>
  <c r="NHB40" i="48"/>
  <c r="NHA40" i="48"/>
  <c r="NGZ40" i="48"/>
  <c r="NGY40" i="48"/>
  <c r="NGX40" i="48"/>
  <c r="NGW40" i="48"/>
  <c r="NGV40" i="48"/>
  <c r="NGU40" i="48"/>
  <c r="NGT40" i="48"/>
  <c r="NGS40" i="48"/>
  <c r="NGR40" i="48"/>
  <c r="NGQ40" i="48"/>
  <c r="NGP40" i="48"/>
  <c r="NGO40" i="48"/>
  <c r="NGN40" i="48"/>
  <c r="NGM40" i="48"/>
  <c r="NGL40" i="48"/>
  <c r="NGK40" i="48"/>
  <c r="NGJ40" i="48"/>
  <c r="NGI40" i="48"/>
  <c r="NGH40" i="48"/>
  <c r="NGG40" i="48"/>
  <c r="NGF40" i="48"/>
  <c r="NGE40" i="48"/>
  <c r="NGD40" i="48"/>
  <c r="NGC40" i="48"/>
  <c r="NGB40" i="48"/>
  <c r="NGA40" i="48"/>
  <c r="NFZ40" i="48"/>
  <c r="NFY40" i="48"/>
  <c r="NFX40" i="48"/>
  <c r="NFW40" i="48"/>
  <c r="NFV40" i="48"/>
  <c r="NFU40" i="48"/>
  <c r="NFT40" i="48"/>
  <c r="NFS40" i="48"/>
  <c r="NFR40" i="48"/>
  <c r="NFQ40" i="48"/>
  <c r="NFP40" i="48"/>
  <c r="NFO40" i="48"/>
  <c r="NFN40" i="48"/>
  <c r="NFM40" i="48"/>
  <c r="NFL40" i="48"/>
  <c r="NFK40" i="48"/>
  <c r="NFJ40" i="48"/>
  <c r="NFI40" i="48"/>
  <c r="NFH40" i="48"/>
  <c r="NFG40" i="48"/>
  <c r="NFF40" i="48"/>
  <c r="NFE40" i="48"/>
  <c r="NFD40" i="48"/>
  <c r="NFC40" i="48"/>
  <c r="NFB40" i="48"/>
  <c r="NFA40" i="48"/>
  <c r="NEZ40" i="48"/>
  <c r="NEY40" i="48"/>
  <c r="NEX40" i="48"/>
  <c r="NEW40" i="48"/>
  <c r="NEV40" i="48"/>
  <c r="NEU40" i="48"/>
  <c r="NET40" i="48"/>
  <c r="NES40" i="48"/>
  <c r="NER40" i="48"/>
  <c r="NEQ40" i="48"/>
  <c r="NEP40" i="48"/>
  <c r="NEO40" i="48"/>
  <c r="NEN40" i="48"/>
  <c r="NEM40" i="48"/>
  <c r="NEL40" i="48"/>
  <c r="NEK40" i="48"/>
  <c r="NEJ40" i="48"/>
  <c r="NEI40" i="48"/>
  <c r="NEH40" i="48"/>
  <c r="NEG40" i="48"/>
  <c r="NEF40" i="48"/>
  <c r="NEE40" i="48"/>
  <c r="NED40" i="48"/>
  <c r="NEC40" i="48"/>
  <c r="NEB40" i="48"/>
  <c r="NEA40" i="48"/>
  <c r="NDZ40" i="48"/>
  <c r="NDY40" i="48"/>
  <c r="NDX40" i="48"/>
  <c r="NDW40" i="48"/>
  <c r="NDV40" i="48"/>
  <c r="NDU40" i="48"/>
  <c r="NDT40" i="48"/>
  <c r="NDS40" i="48"/>
  <c r="NDR40" i="48"/>
  <c r="NDQ40" i="48"/>
  <c r="NDP40" i="48"/>
  <c r="NDO40" i="48"/>
  <c r="NDN40" i="48"/>
  <c r="NDM40" i="48"/>
  <c r="NDL40" i="48"/>
  <c r="NDK40" i="48"/>
  <c r="NDJ40" i="48"/>
  <c r="NDI40" i="48"/>
  <c r="NDH40" i="48"/>
  <c r="NDG40" i="48"/>
  <c r="NDF40" i="48"/>
  <c r="NDE40" i="48"/>
  <c r="NDD40" i="48"/>
  <c r="NDC40" i="48"/>
  <c r="NDB40" i="48"/>
  <c r="NDA40" i="48"/>
  <c r="NCZ40" i="48"/>
  <c r="NCY40" i="48"/>
  <c r="NCX40" i="48"/>
  <c r="NCW40" i="48"/>
  <c r="NCV40" i="48"/>
  <c r="NCU40" i="48"/>
  <c r="NCT40" i="48"/>
  <c r="NCS40" i="48"/>
  <c r="NCR40" i="48"/>
  <c r="NCQ40" i="48"/>
  <c r="NCP40" i="48"/>
  <c r="NCO40" i="48"/>
  <c r="NCN40" i="48"/>
  <c r="NCM40" i="48"/>
  <c r="NCL40" i="48"/>
  <c r="NCK40" i="48"/>
  <c r="NCJ40" i="48"/>
  <c r="NCI40" i="48"/>
  <c r="NCH40" i="48"/>
  <c r="NCG40" i="48"/>
  <c r="NCF40" i="48"/>
  <c r="NCE40" i="48"/>
  <c r="NCD40" i="48"/>
  <c r="NCC40" i="48"/>
  <c r="NCB40" i="48"/>
  <c r="NCA40" i="48"/>
  <c r="NBZ40" i="48"/>
  <c r="NBY40" i="48"/>
  <c r="NBX40" i="48"/>
  <c r="NBW40" i="48"/>
  <c r="NBV40" i="48"/>
  <c r="NBU40" i="48"/>
  <c r="NBT40" i="48"/>
  <c r="NBS40" i="48"/>
  <c r="NBR40" i="48"/>
  <c r="NBQ40" i="48"/>
  <c r="NBP40" i="48"/>
  <c r="NBO40" i="48"/>
  <c r="NBN40" i="48"/>
  <c r="NBM40" i="48"/>
  <c r="NBL40" i="48"/>
  <c r="NBK40" i="48"/>
  <c r="NBJ40" i="48"/>
  <c r="NBI40" i="48"/>
  <c r="NBH40" i="48"/>
  <c r="NBG40" i="48"/>
  <c r="NBF40" i="48"/>
  <c r="NBE40" i="48"/>
  <c r="NBD40" i="48"/>
  <c r="NBC40" i="48"/>
  <c r="NBB40" i="48"/>
  <c r="NBA40" i="48"/>
  <c r="NAZ40" i="48"/>
  <c r="NAY40" i="48"/>
  <c r="NAX40" i="48"/>
  <c r="NAW40" i="48"/>
  <c r="NAV40" i="48"/>
  <c r="NAU40" i="48"/>
  <c r="NAT40" i="48"/>
  <c r="NAS40" i="48"/>
  <c r="NAR40" i="48"/>
  <c r="NAQ40" i="48"/>
  <c r="NAP40" i="48"/>
  <c r="NAO40" i="48"/>
  <c r="NAN40" i="48"/>
  <c r="NAM40" i="48"/>
  <c r="NAL40" i="48"/>
  <c r="NAK40" i="48"/>
  <c r="NAJ40" i="48"/>
  <c r="NAI40" i="48"/>
  <c r="NAH40" i="48"/>
  <c r="NAG40" i="48"/>
  <c r="NAF40" i="48"/>
  <c r="NAE40" i="48"/>
  <c r="NAD40" i="48"/>
  <c r="NAC40" i="48"/>
  <c r="NAB40" i="48"/>
  <c r="NAA40" i="48"/>
  <c r="MZZ40" i="48"/>
  <c r="MZY40" i="48"/>
  <c r="MZX40" i="48"/>
  <c r="MZW40" i="48"/>
  <c r="MZV40" i="48"/>
  <c r="MZU40" i="48"/>
  <c r="MZT40" i="48"/>
  <c r="MZS40" i="48"/>
  <c r="MZR40" i="48"/>
  <c r="MZQ40" i="48"/>
  <c r="MZP40" i="48"/>
  <c r="MZO40" i="48"/>
  <c r="MZN40" i="48"/>
  <c r="MZM40" i="48"/>
  <c r="MZL40" i="48"/>
  <c r="MZK40" i="48"/>
  <c r="MZJ40" i="48"/>
  <c r="MZI40" i="48"/>
  <c r="MZH40" i="48"/>
  <c r="MZG40" i="48"/>
  <c r="MZF40" i="48"/>
  <c r="MZE40" i="48"/>
  <c r="MZD40" i="48"/>
  <c r="MZC40" i="48"/>
  <c r="MZB40" i="48"/>
  <c r="MZA40" i="48"/>
  <c r="MYZ40" i="48"/>
  <c r="MYY40" i="48"/>
  <c r="MYX40" i="48"/>
  <c r="MYW40" i="48"/>
  <c r="MYV40" i="48"/>
  <c r="MYU40" i="48"/>
  <c r="MYT40" i="48"/>
  <c r="MYS40" i="48"/>
  <c r="MYR40" i="48"/>
  <c r="MYQ40" i="48"/>
  <c r="MYP40" i="48"/>
  <c r="MYO40" i="48"/>
  <c r="MYN40" i="48"/>
  <c r="MYM40" i="48"/>
  <c r="MYL40" i="48"/>
  <c r="MYK40" i="48"/>
  <c r="MYJ40" i="48"/>
  <c r="MYI40" i="48"/>
  <c r="MYH40" i="48"/>
  <c r="MYG40" i="48"/>
  <c r="MYF40" i="48"/>
  <c r="MYE40" i="48"/>
  <c r="MYD40" i="48"/>
  <c r="MYC40" i="48"/>
  <c r="MYB40" i="48"/>
  <c r="MYA40" i="48"/>
  <c r="MXZ40" i="48"/>
  <c r="MXY40" i="48"/>
  <c r="MXX40" i="48"/>
  <c r="MXW40" i="48"/>
  <c r="MXV40" i="48"/>
  <c r="MXU40" i="48"/>
  <c r="MXT40" i="48"/>
  <c r="MXS40" i="48"/>
  <c r="MXR40" i="48"/>
  <c r="MXQ40" i="48"/>
  <c r="MXP40" i="48"/>
  <c r="MXO40" i="48"/>
  <c r="MXN40" i="48"/>
  <c r="MXM40" i="48"/>
  <c r="MXL40" i="48"/>
  <c r="MXK40" i="48"/>
  <c r="MXJ40" i="48"/>
  <c r="MXI40" i="48"/>
  <c r="MXH40" i="48"/>
  <c r="MXG40" i="48"/>
  <c r="MXF40" i="48"/>
  <c r="MXE40" i="48"/>
  <c r="MXD40" i="48"/>
  <c r="MXC40" i="48"/>
  <c r="MXB40" i="48"/>
  <c r="MXA40" i="48"/>
  <c r="MWZ40" i="48"/>
  <c r="MWY40" i="48"/>
  <c r="MWX40" i="48"/>
  <c r="MWW40" i="48"/>
  <c r="MWV40" i="48"/>
  <c r="MWU40" i="48"/>
  <c r="MWT40" i="48"/>
  <c r="MWS40" i="48"/>
  <c r="MWR40" i="48"/>
  <c r="MWQ40" i="48"/>
  <c r="MWP40" i="48"/>
  <c r="MWO40" i="48"/>
  <c r="MWN40" i="48"/>
  <c r="MWM40" i="48"/>
  <c r="MWL40" i="48"/>
  <c r="MWK40" i="48"/>
  <c r="MWJ40" i="48"/>
  <c r="MWI40" i="48"/>
  <c r="MWH40" i="48"/>
  <c r="MWG40" i="48"/>
  <c r="MWF40" i="48"/>
  <c r="MWE40" i="48"/>
  <c r="MWD40" i="48"/>
  <c r="MWC40" i="48"/>
  <c r="MWB40" i="48"/>
  <c r="MWA40" i="48"/>
  <c r="MVZ40" i="48"/>
  <c r="MVY40" i="48"/>
  <c r="MVX40" i="48"/>
  <c r="MVW40" i="48"/>
  <c r="MVV40" i="48"/>
  <c r="MVU40" i="48"/>
  <c r="MVT40" i="48"/>
  <c r="MVS40" i="48"/>
  <c r="MVR40" i="48"/>
  <c r="MVQ40" i="48"/>
  <c r="MVP40" i="48"/>
  <c r="MVO40" i="48"/>
  <c r="MVN40" i="48"/>
  <c r="MVM40" i="48"/>
  <c r="MVL40" i="48"/>
  <c r="MVK40" i="48"/>
  <c r="MVJ40" i="48"/>
  <c r="MVI40" i="48"/>
  <c r="MVH40" i="48"/>
  <c r="MVG40" i="48"/>
  <c r="MVF40" i="48"/>
  <c r="MVE40" i="48"/>
  <c r="MVD40" i="48"/>
  <c r="MVC40" i="48"/>
  <c r="MVB40" i="48"/>
  <c r="MVA40" i="48"/>
  <c r="MUZ40" i="48"/>
  <c r="MUY40" i="48"/>
  <c r="MUX40" i="48"/>
  <c r="MUW40" i="48"/>
  <c r="MUV40" i="48"/>
  <c r="MUU40" i="48"/>
  <c r="MUT40" i="48"/>
  <c r="MUS40" i="48"/>
  <c r="MUR40" i="48"/>
  <c r="MUQ40" i="48"/>
  <c r="MUP40" i="48"/>
  <c r="MUO40" i="48"/>
  <c r="MUN40" i="48"/>
  <c r="MUM40" i="48"/>
  <c r="MUL40" i="48"/>
  <c r="MUK40" i="48"/>
  <c r="MUJ40" i="48"/>
  <c r="MUI40" i="48"/>
  <c r="MUH40" i="48"/>
  <c r="MUG40" i="48"/>
  <c r="MUF40" i="48"/>
  <c r="MUE40" i="48"/>
  <c r="MUD40" i="48"/>
  <c r="MUC40" i="48"/>
  <c r="MUB40" i="48"/>
  <c r="MUA40" i="48"/>
  <c r="MTZ40" i="48"/>
  <c r="MTY40" i="48"/>
  <c r="MTX40" i="48"/>
  <c r="MTW40" i="48"/>
  <c r="MTV40" i="48"/>
  <c r="MTU40" i="48"/>
  <c r="MTT40" i="48"/>
  <c r="MTS40" i="48"/>
  <c r="MTR40" i="48"/>
  <c r="MTQ40" i="48"/>
  <c r="MTP40" i="48"/>
  <c r="MTO40" i="48"/>
  <c r="MTN40" i="48"/>
  <c r="MTM40" i="48"/>
  <c r="MTL40" i="48"/>
  <c r="MTK40" i="48"/>
  <c r="MTJ40" i="48"/>
  <c r="MTI40" i="48"/>
  <c r="MTH40" i="48"/>
  <c r="MTG40" i="48"/>
  <c r="MTF40" i="48"/>
  <c r="MTE40" i="48"/>
  <c r="MTD40" i="48"/>
  <c r="MTC40" i="48"/>
  <c r="MTB40" i="48"/>
  <c r="MTA40" i="48"/>
  <c r="MSZ40" i="48"/>
  <c r="MSY40" i="48"/>
  <c r="MSX40" i="48"/>
  <c r="MSW40" i="48"/>
  <c r="MSV40" i="48"/>
  <c r="MSU40" i="48"/>
  <c r="MST40" i="48"/>
  <c r="MSS40" i="48"/>
  <c r="MSR40" i="48"/>
  <c r="MSQ40" i="48"/>
  <c r="MSP40" i="48"/>
  <c r="MSO40" i="48"/>
  <c r="MSN40" i="48"/>
  <c r="MSM40" i="48"/>
  <c r="MSL40" i="48"/>
  <c r="MSK40" i="48"/>
  <c r="MSJ40" i="48"/>
  <c r="MSI40" i="48"/>
  <c r="MSH40" i="48"/>
  <c r="MSG40" i="48"/>
  <c r="MSF40" i="48"/>
  <c r="MSE40" i="48"/>
  <c r="MSD40" i="48"/>
  <c r="MSC40" i="48"/>
  <c r="MSB40" i="48"/>
  <c r="MSA40" i="48"/>
  <c r="MRZ40" i="48"/>
  <c r="MRY40" i="48"/>
  <c r="MRX40" i="48"/>
  <c r="MRW40" i="48"/>
  <c r="MRV40" i="48"/>
  <c r="MRU40" i="48"/>
  <c r="MRT40" i="48"/>
  <c r="MRS40" i="48"/>
  <c r="MRR40" i="48"/>
  <c r="MRQ40" i="48"/>
  <c r="MRP40" i="48"/>
  <c r="MRO40" i="48"/>
  <c r="MRN40" i="48"/>
  <c r="MRM40" i="48"/>
  <c r="MRL40" i="48"/>
  <c r="MRK40" i="48"/>
  <c r="MRJ40" i="48"/>
  <c r="MRI40" i="48"/>
  <c r="MRH40" i="48"/>
  <c r="MRG40" i="48"/>
  <c r="MRF40" i="48"/>
  <c r="MRE40" i="48"/>
  <c r="MRD40" i="48"/>
  <c r="MRC40" i="48"/>
  <c r="MRB40" i="48"/>
  <c r="MRA40" i="48"/>
  <c r="MQZ40" i="48"/>
  <c r="MQY40" i="48"/>
  <c r="MQX40" i="48"/>
  <c r="MQW40" i="48"/>
  <c r="MQV40" i="48"/>
  <c r="MQU40" i="48"/>
  <c r="MQT40" i="48"/>
  <c r="MQS40" i="48"/>
  <c r="MQR40" i="48"/>
  <c r="MQQ40" i="48"/>
  <c r="MQP40" i="48"/>
  <c r="MQO40" i="48"/>
  <c r="MQN40" i="48"/>
  <c r="MQM40" i="48"/>
  <c r="MQL40" i="48"/>
  <c r="MQK40" i="48"/>
  <c r="MQJ40" i="48"/>
  <c r="MQI40" i="48"/>
  <c r="MQH40" i="48"/>
  <c r="MQG40" i="48"/>
  <c r="MQF40" i="48"/>
  <c r="MQE40" i="48"/>
  <c r="MQD40" i="48"/>
  <c r="MQC40" i="48"/>
  <c r="MQB40" i="48"/>
  <c r="MQA40" i="48"/>
  <c r="MPZ40" i="48"/>
  <c r="MPY40" i="48"/>
  <c r="MPX40" i="48"/>
  <c r="MPW40" i="48"/>
  <c r="MPV40" i="48"/>
  <c r="MPU40" i="48"/>
  <c r="MPT40" i="48"/>
  <c r="MPS40" i="48"/>
  <c r="MPR40" i="48"/>
  <c r="MPQ40" i="48"/>
  <c r="MPP40" i="48"/>
  <c r="MPO40" i="48"/>
  <c r="MPN40" i="48"/>
  <c r="MPM40" i="48"/>
  <c r="MPL40" i="48"/>
  <c r="MPK40" i="48"/>
  <c r="MPJ40" i="48"/>
  <c r="MPI40" i="48"/>
  <c r="MPH40" i="48"/>
  <c r="MPG40" i="48"/>
  <c r="MPF40" i="48"/>
  <c r="MPE40" i="48"/>
  <c r="MPD40" i="48"/>
  <c r="MPC40" i="48"/>
  <c r="MPB40" i="48"/>
  <c r="MPA40" i="48"/>
  <c r="MOZ40" i="48"/>
  <c r="MOY40" i="48"/>
  <c r="MOX40" i="48"/>
  <c r="MOW40" i="48"/>
  <c r="MOV40" i="48"/>
  <c r="MOU40" i="48"/>
  <c r="MOT40" i="48"/>
  <c r="MOS40" i="48"/>
  <c r="MOR40" i="48"/>
  <c r="MOQ40" i="48"/>
  <c r="MOP40" i="48"/>
  <c r="MOO40" i="48"/>
  <c r="MON40" i="48"/>
  <c r="MOM40" i="48"/>
  <c r="MOL40" i="48"/>
  <c r="MOK40" i="48"/>
  <c r="MOJ40" i="48"/>
  <c r="MOI40" i="48"/>
  <c r="MOH40" i="48"/>
  <c r="MOG40" i="48"/>
  <c r="MOF40" i="48"/>
  <c r="MOE40" i="48"/>
  <c r="MOD40" i="48"/>
  <c r="MOC40" i="48"/>
  <c r="MOB40" i="48"/>
  <c r="MOA40" i="48"/>
  <c r="MNZ40" i="48"/>
  <c r="MNY40" i="48"/>
  <c r="MNX40" i="48"/>
  <c r="MNW40" i="48"/>
  <c r="MNV40" i="48"/>
  <c r="MNU40" i="48"/>
  <c r="MNT40" i="48"/>
  <c r="MNS40" i="48"/>
  <c r="MNR40" i="48"/>
  <c r="MNQ40" i="48"/>
  <c r="MNP40" i="48"/>
  <c r="MNO40" i="48"/>
  <c r="MNN40" i="48"/>
  <c r="MNM40" i="48"/>
  <c r="MNL40" i="48"/>
  <c r="MNK40" i="48"/>
  <c r="MNJ40" i="48"/>
  <c r="MNI40" i="48"/>
  <c r="MNH40" i="48"/>
  <c r="MNG40" i="48"/>
  <c r="MNF40" i="48"/>
  <c r="MNE40" i="48"/>
  <c r="MND40" i="48"/>
  <c r="MNC40" i="48"/>
  <c r="MNB40" i="48"/>
  <c r="MNA40" i="48"/>
  <c r="MMZ40" i="48"/>
  <c r="MMY40" i="48"/>
  <c r="MMX40" i="48"/>
  <c r="MMW40" i="48"/>
  <c r="MMV40" i="48"/>
  <c r="MMU40" i="48"/>
  <c r="MMT40" i="48"/>
  <c r="MMS40" i="48"/>
  <c r="MMR40" i="48"/>
  <c r="MMQ40" i="48"/>
  <c r="MMP40" i="48"/>
  <c r="MMO40" i="48"/>
  <c r="MMN40" i="48"/>
  <c r="MMM40" i="48"/>
  <c r="MML40" i="48"/>
  <c r="MMK40" i="48"/>
  <c r="MMJ40" i="48"/>
  <c r="MMI40" i="48"/>
  <c r="MMH40" i="48"/>
  <c r="MMG40" i="48"/>
  <c r="MMF40" i="48"/>
  <c r="MME40" i="48"/>
  <c r="MMD40" i="48"/>
  <c r="MMC40" i="48"/>
  <c r="MMB40" i="48"/>
  <c r="MMA40" i="48"/>
  <c r="MLZ40" i="48"/>
  <c r="MLY40" i="48"/>
  <c r="MLX40" i="48"/>
  <c r="MLW40" i="48"/>
  <c r="MLV40" i="48"/>
  <c r="MLU40" i="48"/>
  <c r="MLT40" i="48"/>
  <c r="MLS40" i="48"/>
  <c r="MLR40" i="48"/>
  <c r="MLQ40" i="48"/>
  <c r="MLP40" i="48"/>
  <c r="MLO40" i="48"/>
  <c r="MLN40" i="48"/>
  <c r="MLM40" i="48"/>
  <c r="MLL40" i="48"/>
  <c r="MLK40" i="48"/>
  <c r="MLJ40" i="48"/>
  <c r="MLI40" i="48"/>
  <c r="MLH40" i="48"/>
  <c r="MLG40" i="48"/>
  <c r="MLF40" i="48"/>
  <c r="MLE40" i="48"/>
  <c r="MLD40" i="48"/>
  <c r="MLC40" i="48"/>
  <c r="MLB40" i="48"/>
  <c r="MLA40" i="48"/>
  <c r="MKZ40" i="48"/>
  <c r="MKY40" i="48"/>
  <c r="MKX40" i="48"/>
  <c r="MKW40" i="48"/>
  <c r="MKV40" i="48"/>
  <c r="MKU40" i="48"/>
  <c r="MKT40" i="48"/>
  <c r="MKS40" i="48"/>
  <c r="MKR40" i="48"/>
  <c r="MKQ40" i="48"/>
  <c r="MKP40" i="48"/>
  <c r="MKO40" i="48"/>
  <c r="MKN40" i="48"/>
  <c r="MKM40" i="48"/>
  <c r="MKL40" i="48"/>
  <c r="MKK40" i="48"/>
  <c r="MKJ40" i="48"/>
  <c r="MKI40" i="48"/>
  <c r="MKH40" i="48"/>
  <c r="MKG40" i="48"/>
  <c r="MKF40" i="48"/>
  <c r="MKE40" i="48"/>
  <c r="MKD40" i="48"/>
  <c r="MKC40" i="48"/>
  <c r="MKB40" i="48"/>
  <c r="MKA40" i="48"/>
  <c r="MJZ40" i="48"/>
  <c r="MJY40" i="48"/>
  <c r="MJX40" i="48"/>
  <c r="MJW40" i="48"/>
  <c r="MJV40" i="48"/>
  <c r="MJU40" i="48"/>
  <c r="MJT40" i="48"/>
  <c r="MJS40" i="48"/>
  <c r="MJR40" i="48"/>
  <c r="MJQ40" i="48"/>
  <c r="MJP40" i="48"/>
  <c r="MJO40" i="48"/>
  <c r="MJN40" i="48"/>
  <c r="MJM40" i="48"/>
  <c r="MJL40" i="48"/>
  <c r="MJK40" i="48"/>
  <c r="MJJ40" i="48"/>
  <c r="MJI40" i="48"/>
  <c r="MJH40" i="48"/>
  <c r="MJG40" i="48"/>
  <c r="MJF40" i="48"/>
  <c r="MJE40" i="48"/>
  <c r="MJD40" i="48"/>
  <c r="MJC40" i="48"/>
  <c r="MJB40" i="48"/>
  <c r="MJA40" i="48"/>
  <c r="MIZ40" i="48"/>
  <c r="MIY40" i="48"/>
  <c r="MIX40" i="48"/>
  <c r="MIW40" i="48"/>
  <c r="MIV40" i="48"/>
  <c r="MIU40" i="48"/>
  <c r="MIT40" i="48"/>
  <c r="MIS40" i="48"/>
  <c r="MIR40" i="48"/>
  <c r="MIQ40" i="48"/>
  <c r="MIP40" i="48"/>
  <c r="MIO40" i="48"/>
  <c r="MIN40" i="48"/>
  <c r="MIM40" i="48"/>
  <c r="MIL40" i="48"/>
  <c r="MIK40" i="48"/>
  <c r="MIJ40" i="48"/>
  <c r="MII40" i="48"/>
  <c r="MIH40" i="48"/>
  <c r="MIG40" i="48"/>
  <c r="MIF40" i="48"/>
  <c r="MIE40" i="48"/>
  <c r="MID40" i="48"/>
  <c r="MIC40" i="48"/>
  <c r="MIB40" i="48"/>
  <c r="MIA40" i="48"/>
  <c r="MHZ40" i="48"/>
  <c r="MHY40" i="48"/>
  <c r="MHX40" i="48"/>
  <c r="MHW40" i="48"/>
  <c r="MHV40" i="48"/>
  <c r="MHU40" i="48"/>
  <c r="MHT40" i="48"/>
  <c r="MHS40" i="48"/>
  <c r="MHR40" i="48"/>
  <c r="MHQ40" i="48"/>
  <c r="MHP40" i="48"/>
  <c r="MHO40" i="48"/>
  <c r="MHN40" i="48"/>
  <c r="MHM40" i="48"/>
  <c r="MHL40" i="48"/>
  <c r="MHK40" i="48"/>
  <c r="MHJ40" i="48"/>
  <c r="MHI40" i="48"/>
  <c r="MHH40" i="48"/>
  <c r="MHG40" i="48"/>
  <c r="MHF40" i="48"/>
  <c r="MHE40" i="48"/>
  <c r="MHD40" i="48"/>
  <c r="MHC40" i="48"/>
  <c r="MHB40" i="48"/>
  <c r="MHA40" i="48"/>
  <c r="MGZ40" i="48"/>
  <c r="MGY40" i="48"/>
  <c r="MGX40" i="48"/>
  <c r="MGW40" i="48"/>
  <c r="MGV40" i="48"/>
  <c r="MGU40" i="48"/>
  <c r="MGT40" i="48"/>
  <c r="MGS40" i="48"/>
  <c r="MGR40" i="48"/>
  <c r="MGQ40" i="48"/>
  <c r="MGP40" i="48"/>
  <c r="MGO40" i="48"/>
  <c r="MGN40" i="48"/>
  <c r="MGM40" i="48"/>
  <c r="MGL40" i="48"/>
  <c r="MGK40" i="48"/>
  <c r="MGJ40" i="48"/>
  <c r="MGI40" i="48"/>
  <c r="MGH40" i="48"/>
  <c r="MGG40" i="48"/>
  <c r="MGF40" i="48"/>
  <c r="MGE40" i="48"/>
  <c r="MGD40" i="48"/>
  <c r="MGC40" i="48"/>
  <c r="MGB40" i="48"/>
  <c r="MGA40" i="48"/>
  <c r="MFZ40" i="48"/>
  <c r="MFY40" i="48"/>
  <c r="MFX40" i="48"/>
  <c r="MFW40" i="48"/>
  <c r="MFV40" i="48"/>
  <c r="MFU40" i="48"/>
  <c r="MFT40" i="48"/>
  <c r="MFS40" i="48"/>
  <c r="MFR40" i="48"/>
  <c r="MFQ40" i="48"/>
  <c r="MFP40" i="48"/>
  <c r="MFO40" i="48"/>
  <c r="MFN40" i="48"/>
  <c r="MFM40" i="48"/>
  <c r="MFL40" i="48"/>
  <c r="MFK40" i="48"/>
  <c r="MFJ40" i="48"/>
  <c r="MFI40" i="48"/>
  <c r="MFH40" i="48"/>
  <c r="MFG40" i="48"/>
  <c r="MFF40" i="48"/>
  <c r="MFE40" i="48"/>
  <c r="MFD40" i="48"/>
  <c r="MFC40" i="48"/>
  <c r="MFB40" i="48"/>
  <c r="MFA40" i="48"/>
  <c r="MEZ40" i="48"/>
  <c r="MEY40" i="48"/>
  <c r="MEX40" i="48"/>
  <c r="MEW40" i="48"/>
  <c r="MEV40" i="48"/>
  <c r="MEU40" i="48"/>
  <c r="MET40" i="48"/>
  <c r="MES40" i="48"/>
  <c r="MER40" i="48"/>
  <c r="MEQ40" i="48"/>
  <c r="MEP40" i="48"/>
  <c r="MEO40" i="48"/>
  <c r="MEN40" i="48"/>
  <c r="MEM40" i="48"/>
  <c r="MEL40" i="48"/>
  <c r="MEK40" i="48"/>
  <c r="MEJ40" i="48"/>
  <c r="MEI40" i="48"/>
  <c r="MEH40" i="48"/>
  <c r="MEG40" i="48"/>
  <c r="MEF40" i="48"/>
  <c r="MEE40" i="48"/>
  <c r="MED40" i="48"/>
  <c r="MEC40" i="48"/>
  <c r="MEB40" i="48"/>
  <c r="MEA40" i="48"/>
  <c r="MDZ40" i="48"/>
  <c r="MDY40" i="48"/>
  <c r="MDX40" i="48"/>
  <c r="MDW40" i="48"/>
  <c r="MDV40" i="48"/>
  <c r="MDU40" i="48"/>
  <c r="MDT40" i="48"/>
  <c r="MDS40" i="48"/>
  <c r="MDR40" i="48"/>
  <c r="MDQ40" i="48"/>
  <c r="MDP40" i="48"/>
  <c r="MDO40" i="48"/>
  <c r="MDN40" i="48"/>
  <c r="MDM40" i="48"/>
  <c r="MDL40" i="48"/>
  <c r="MDK40" i="48"/>
  <c r="MDJ40" i="48"/>
  <c r="MDI40" i="48"/>
  <c r="MDH40" i="48"/>
  <c r="MDG40" i="48"/>
  <c r="MDF40" i="48"/>
  <c r="MDE40" i="48"/>
  <c r="MDD40" i="48"/>
  <c r="MDC40" i="48"/>
  <c r="MDB40" i="48"/>
  <c r="MDA40" i="48"/>
  <c r="MCZ40" i="48"/>
  <c r="MCY40" i="48"/>
  <c r="MCX40" i="48"/>
  <c r="MCW40" i="48"/>
  <c r="MCV40" i="48"/>
  <c r="MCU40" i="48"/>
  <c r="MCT40" i="48"/>
  <c r="MCS40" i="48"/>
  <c r="MCR40" i="48"/>
  <c r="MCQ40" i="48"/>
  <c r="MCP40" i="48"/>
  <c r="MCO40" i="48"/>
  <c r="MCN40" i="48"/>
  <c r="MCM40" i="48"/>
  <c r="MCL40" i="48"/>
  <c r="MCK40" i="48"/>
  <c r="MCJ40" i="48"/>
  <c r="MCI40" i="48"/>
  <c r="MCH40" i="48"/>
  <c r="MCG40" i="48"/>
  <c r="MCF40" i="48"/>
  <c r="MCE40" i="48"/>
  <c r="MCD40" i="48"/>
  <c r="MCC40" i="48"/>
  <c r="MCB40" i="48"/>
  <c r="MCA40" i="48"/>
  <c r="MBZ40" i="48"/>
  <c r="MBY40" i="48"/>
  <c r="MBX40" i="48"/>
  <c r="MBW40" i="48"/>
  <c r="MBV40" i="48"/>
  <c r="MBU40" i="48"/>
  <c r="MBT40" i="48"/>
  <c r="MBS40" i="48"/>
  <c r="MBR40" i="48"/>
  <c r="MBQ40" i="48"/>
  <c r="MBP40" i="48"/>
  <c r="MBO40" i="48"/>
  <c r="MBN40" i="48"/>
  <c r="MBM40" i="48"/>
  <c r="MBL40" i="48"/>
  <c r="MBK40" i="48"/>
  <c r="MBJ40" i="48"/>
  <c r="MBI40" i="48"/>
  <c r="MBH40" i="48"/>
  <c r="MBG40" i="48"/>
  <c r="MBF40" i="48"/>
  <c r="MBE40" i="48"/>
  <c r="MBD40" i="48"/>
  <c r="MBC40" i="48"/>
  <c r="MBB40" i="48"/>
  <c r="MBA40" i="48"/>
  <c r="MAZ40" i="48"/>
  <c r="MAY40" i="48"/>
  <c r="MAX40" i="48"/>
  <c r="MAW40" i="48"/>
  <c r="MAV40" i="48"/>
  <c r="MAU40" i="48"/>
  <c r="MAT40" i="48"/>
  <c r="MAS40" i="48"/>
  <c r="MAR40" i="48"/>
  <c r="MAQ40" i="48"/>
  <c r="MAP40" i="48"/>
  <c r="MAO40" i="48"/>
  <c r="MAN40" i="48"/>
  <c r="MAM40" i="48"/>
  <c r="MAL40" i="48"/>
  <c r="MAK40" i="48"/>
  <c r="MAJ40" i="48"/>
  <c r="MAI40" i="48"/>
  <c r="MAH40" i="48"/>
  <c r="MAG40" i="48"/>
  <c r="MAF40" i="48"/>
  <c r="MAE40" i="48"/>
  <c r="MAD40" i="48"/>
  <c r="MAC40" i="48"/>
  <c r="MAB40" i="48"/>
  <c r="MAA40" i="48"/>
  <c r="LZZ40" i="48"/>
  <c r="LZY40" i="48"/>
  <c r="LZX40" i="48"/>
  <c r="LZW40" i="48"/>
  <c r="LZV40" i="48"/>
  <c r="LZU40" i="48"/>
  <c r="LZT40" i="48"/>
  <c r="LZS40" i="48"/>
  <c r="LZR40" i="48"/>
  <c r="LZQ40" i="48"/>
  <c r="LZP40" i="48"/>
  <c r="LZO40" i="48"/>
  <c r="LZN40" i="48"/>
  <c r="LZM40" i="48"/>
  <c r="LZL40" i="48"/>
  <c r="LZK40" i="48"/>
  <c r="LZJ40" i="48"/>
  <c r="LZI40" i="48"/>
  <c r="LZH40" i="48"/>
  <c r="LZG40" i="48"/>
  <c r="LZF40" i="48"/>
  <c r="LZE40" i="48"/>
  <c r="LZD40" i="48"/>
  <c r="LZC40" i="48"/>
  <c r="LZB40" i="48"/>
  <c r="LZA40" i="48"/>
  <c r="LYZ40" i="48"/>
  <c r="LYY40" i="48"/>
  <c r="LYX40" i="48"/>
  <c r="LYW40" i="48"/>
  <c r="LYV40" i="48"/>
  <c r="LYU40" i="48"/>
  <c r="LYT40" i="48"/>
  <c r="LYS40" i="48"/>
  <c r="LYR40" i="48"/>
  <c r="LYQ40" i="48"/>
  <c r="LYP40" i="48"/>
  <c r="LYO40" i="48"/>
  <c r="LYN40" i="48"/>
  <c r="LYM40" i="48"/>
  <c r="LYL40" i="48"/>
  <c r="LYK40" i="48"/>
  <c r="LYJ40" i="48"/>
  <c r="LYI40" i="48"/>
  <c r="LYH40" i="48"/>
  <c r="LYG40" i="48"/>
  <c r="LYF40" i="48"/>
  <c r="LYE40" i="48"/>
  <c r="LYD40" i="48"/>
  <c r="LYC40" i="48"/>
  <c r="LYB40" i="48"/>
  <c r="LYA40" i="48"/>
  <c r="LXZ40" i="48"/>
  <c r="LXY40" i="48"/>
  <c r="LXX40" i="48"/>
  <c r="LXW40" i="48"/>
  <c r="LXV40" i="48"/>
  <c r="LXU40" i="48"/>
  <c r="LXT40" i="48"/>
  <c r="LXS40" i="48"/>
  <c r="LXR40" i="48"/>
  <c r="LXQ40" i="48"/>
  <c r="LXP40" i="48"/>
  <c r="LXO40" i="48"/>
  <c r="LXN40" i="48"/>
  <c r="LXM40" i="48"/>
  <c r="LXL40" i="48"/>
  <c r="LXK40" i="48"/>
  <c r="LXJ40" i="48"/>
  <c r="LXI40" i="48"/>
  <c r="LXH40" i="48"/>
  <c r="LXG40" i="48"/>
  <c r="LXF40" i="48"/>
  <c r="LXE40" i="48"/>
  <c r="LXD40" i="48"/>
  <c r="LXC40" i="48"/>
  <c r="LXB40" i="48"/>
  <c r="LXA40" i="48"/>
  <c r="LWZ40" i="48"/>
  <c r="LWY40" i="48"/>
  <c r="LWX40" i="48"/>
  <c r="LWW40" i="48"/>
  <c r="LWV40" i="48"/>
  <c r="LWU40" i="48"/>
  <c r="LWT40" i="48"/>
  <c r="LWS40" i="48"/>
  <c r="LWR40" i="48"/>
  <c r="LWQ40" i="48"/>
  <c r="LWP40" i="48"/>
  <c r="LWO40" i="48"/>
  <c r="LWN40" i="48"/>
  <c r="LWM40" i="48"/>
  <c r="LWL40" i="48"/>
  <c r="LWK40" i="48"/>
  <c r="LWJ40" i="48"/>
  <c r="LWI40" i="48"/>
  <c r="LWH40" i="48"/>
  <c r="LWG40" i="48"/>
  <c r="LWF40" i="48"/>
  <c r="LWE40" i="48"/>
  <c r="LWD40" i="48"/>
  <c r="LWC40" i="48"/>
  <c r="LWB40" i="48"/>
  <c r="LWA40" i="48"/>
  <c r="LVZ40" i="48"/>
  <c r="LVY40" i="48"/>
  <c r="LVX40" i="48"/>
  <c r="LVW40" i="48"/>
  <c r="LVV40" i="48"/>
  <c r="LVU40" i="48"/>
  <c r="LVT40" i="48"/>
  <c r="LVS40" i="48"/>
  <c r="LVR40" i="48"/>
  <c r="LVQ40" i="48"/>
  <c r="LVP40" i="48"/>
  <c r="LVO40" i="48"/>
  <c r="LVN40" i="48"/>
  <c r="LVM40" i="48"/>
  <c r="LVL40" i="48"/>
  <c r="LVK40" i="48"/>
  <c r="LVJ40" i="48"/>
  <c r="LVI40" i="48"/>
  <c r="LVH40" i="48"/>
  <c r="LVG40" i="48"/>
  <c r="LVF40" i="48"/>
  <c r="LVE40" i="48"/>
  <c r="LVD40" i="48"/>
  <c r="LVC40" i="48"/>
  <c r="LVB40" i="48"/>
  <c r="LVA40" i="48"/>
  <c r="LUZ40" i="48"/>
  <c r="LUY40" i="48"/>
  <c r="LUX40" i="48"/>
  <c r="LUW40" i="48"/>
  <c r="LUV40" i="48"/>
  <c r="LUU40" i="48"/>
  <c r="LUT40" i="48"/>
  <c r="LUS40" i="48"/>
  <c r="LUR40" i="48"/>
  <c r="LUQ40" i="48"/>
  <c r="LUP40" i="48"/>
  <c r="LUO40" i="48"/>
  <c r="LUN40" i="48"/>
  <c r="LUM40" i="48"/>
  <c r="LUL40" i="48"/>
  <c r="LUK40" i="48"/>
  <c r="LUJ40" i="48"/>
  <c r="LUI40" i="48"/>
  <c r="LUH40" i="48"/>
  <c r="LUG40" i="48"/>
  <c r="LUF40" i="48"/>
  <c r="LUE40" i="48"/>
  <c r="LUD40" i="48"/>
  <c r="LUC40" i="48"/>
  <c r="LUB40" i="48"/>
  <c r="LUA40" i="48"/>
  <c r="LTZ40" i="48"/>
  <c r="LTY40" i="48"/>
  <c r="LTX40" i="48"/>
  <c r="LTW40" i="48"/>
  <c r="LTV40" i="48"/>
  <c r="LTU40" i="48"/>
  <c r="LTT40" i="48"/>
  <c r="LTS40" i="48"/>
  <c r="LTR40" i="48"/>
  <c r="LTQ40" i="48"/>
  <c r="LTP40" i="48"/>
  <c r="LTO40" i="48"/>
  <c r="LTN40" i="48"/>
  <c r="LTM40" i="48"/>
  <c r="LTL40" i="48"/>
  <c r="LTK40" i="48"/>
  <c r="LTJ40" i="48"/>
  <c r="LTI40" i="48"/>
  <c r="LTH40" i="48"/>
  <c r="LTG40" i="48"/>
  <c r="LTF40" i="48"/>
  <c r="LTE40" i="48"/>
  <c r="LTD40" i="48"/>
  <c r="LTC40" i="48"/>
  <c r="LTB40" i="48"/>
  <c r="LTA40" i="48"/>
  <c r="LSZ40" i="48"/>
  <c r="LSY40" i="48"/>
  <c r="LSX40" i="48"/>
  <c r="LSW40" i="48"/>
  <c r="LSV40" i="48"/>
  <c r="LSU40" i="48"/>
  <c r="LST40" i="48"/>
  <c r="LSS40" i="48"/>
  <c r="LSR40" i="48"/>
  <c r="LSQ40" i="48"/>
  <c r="LSP40" i="48"/>
  <c r="LSO40" i="48"/>
  <c r="LSN40" i="48"/>
  <c r="LSM40" i="48"/>
  <c r="LSL40" i="48"/>
  <c r="LSK40" i="48"/>
  <c r="LSJ40" i="48"/>
  <c r="LSI40" i="48"/>
  <c r="LSH40" i="48"/>
  <c r="LSG40" i="48"/>
  <c r="LSF40" i="48"/>
  <c r="LSE40" i="48"/>
  <c r="LSD40" i="48"/>
  <c r="LSC40" i="48"/>
  <c r="LSB40" i="48"/>
  <c r="LSA40" i="48"/>
  <c r="LRZ40" i="48"/>
  <c r="LRY40" i="48"/>
  <c r="LRX40" i="48"/>
  <c r="LRW40" i="48"/>
  <c r="LRV40" i="48"/>
  <c r="LRU40" i="48"/>
  <c r="LRT40" i="48"/>
  <c r="LRS40" i="48"/>
  <c r="LRR40" i="48"/>
  <c r="LRQ40" i="48"/>
  <c r="LRP40" i="48"/>
  <c r="LRO40" i="48"/>
  <c r="LRN40" i="48"/>
  <c r="LRM40" i="48"/>
  <c r="LRL40" i="48"/>
  <c r="LRK40" i="48"/>
  <c r="LRJ40" i="48"/>
  <c r="LRI40" i="48"/>
  <c r="LRH40" i="48"/>
  <c r="LRG40" i="48"/>
  <c r="LRF40" i="48"/>
  <c r="LRE40" i="48"/>
  <c r="LRD40" i="48"/>
  <c r="LRC40" i="48"/>
  <c r="LRB40" i="48"/>
  <c r="LRA40" i="48"/>
  <c r="LQZ40" i="48"/>
  <c r="LQY40" i="48"/>
  <c r="LQX40" i="48"/>
  <c r="LQW40" i="48"/>
  <c r="LQV40" i="48"/>
  <c r="LQU40" i="48"/>
  <c r="LQT40" i="48"/>
  <c r="LQS40" i="48"/>
  <c r="LQR40" i="48"/>
  <c r="LQQ40" i="48"/>
  <c r="LQP40" i="48"/>
  <c r="LQO40" i="48"/>
  <c r="LQN40" i="48"/>
  <c r="LQM40" i="48"/>
  <c r="LQL40" i="48"/>
  <c r="LQK40" i="48"/>
  <c r="LQJ40" i="48"/>
  <c r="LQI40" i="48"/>
  <c r="LQH40" i="48"/>
  <c r="LQG40" i="48"/>
  <c r="LQF40" i="48"/>
  <c r="LQE40" i="48"/>
  <c r="LQD40" i="48"/>
  <c r="LQC40" i="48"/>
  <c r="LQB40" i="48"/>
  <c r="LQA40" i="48"/>
  <c r="LPZ40" i="48"/>
  <c r="LPY40" i="48"/>
  <c r="LPX40" i="48"/>
  <c r="LPW40" i="48"/>
  <c r="LPV40" i="48"/>
  <c r="LPU40" i="48"/>
  <c r="LPT40" i="48"/>
  <c r="LPS40" i="48"/>
  <c r="LPR40" i="48"/>
  <c r="LPQ40" i="48"/>
  <c r="LPP40" i="48"/>
  <c r="LPO40" i="48"/>
  <c r="LPN40" i="48"/>
  <c r="LPM40" i="48"/>
  <c r="LPL40" i="48"/>
  <c r="LPK40" i="48"/>
  <c r="LPJ40" i="48"/>
  <c r="LPI40" i="48"/>
  <c r="LPH40" i="48"/>
  <c r="LPG40" i="48"/>
  <c r="LPF40" i="48"/>
  <c r="LPE40" i="48"/>
  <c r="LPD40" i="48"/>
  <c r="LPC40" i="48"/>
  <c r="LPB40" i="48"/>
  <c r="LPA40" i="48"/>
  <c r="LOZ40" i="48"/>
  <c r="LOY40" i="48"/>
  <c r="LOX40" i="48"/>
  <c r="LOW40" i="48"/>
  <c r="LOV40" i="48"/>
  <c r="LOU40" i="48"/>
  <c r="LOT40" i="48"/>
  <c r="LOS40" i="48"/>
  <c r="LOR40" i="48"/>
  <c r="LOQ40" i="48"/>
  <c r="LOP40" i="48"/>
  <c r="LOO40" i="48"/>
  <c r="LON40" i="48"/>
  <c r="LOM40" i="48"/>
  <c r="LOL40" i="48"/>
  <c r="LOK40" i="48"/>
  <c r="LOJ40" i="48"/>
  <c r="LOI40" i="48"/>
  <c r="LOH40" i="48"/>
  <c r="LOG40" i="48"/>
  <c r="LOF40" i="48"/>
  <c r="LOE40" i="48"/>
  <c r="LOD40" i="48"/>
  <c r="LOC40" i="48"/>
  <c r="LOB40" i="48"/>
  <c r="LOA40" i="48"/>
  <c r="LNZ40" i="48"/>
  <c r="LNY40" i="48"/>
  <c r="LNX40" i="48"/>
  <c r="LNW40" i="48"/>
  <c r="LNV40" i="48"/>
  <c r="LNU40" i="48"/>
  <c r="LNT40" i="48"/>
  <c r="LNS40" i="48"/>
  <c r="LNR40" i="48"/>
  <c r="LNQ40" i="48"/>
  <c r="LNP40" i="48"/>
  <c r="LNO40" i="48"/>
  <c r="LNN40" i="48"/>
  <c r="LNM40" i="48"/>
  <c r="LNL40" i="48"/>
  <c r="LNK40" i="48"/>
  <c r="LNJ40" i="48"/>
  <c r="LNI40" i="48"/>
  <c r="LNH40" i="48"/>
  <c r="LNG40" i="48"/>
  <c r="LNF40" i="48"/>
  <c r="LNE40" i="48"/>
  <c r="LND40" i="48"/>
  <c r="LNC40" i="48"/>
  <c r="LNB40" i="48"/>
  <c r="LNA40" i="48"/>
  <c r="LMZ40" i="48"/>
  <c r="LMY40" i="48"/>
  <c r="LMX40" i="48"/>
  <c r="LMW40" i="48"/>
  <c r="LMV40" i="48"/>
  <c r="LMU40" i="48"/>
  <c r="LMT40" i="48"/>
  <c r="LMS40" i="48"/>
  <c r="LMR40" i="48"/>
  <c r="LMQ40" i="48"/>
  <c r="LMP40" i="48"/>
  <c r="LMO40" i="48"/>
  <c r="LMN40" i="48"/>
  <c r="LMM40" i="48"/>
  <c r="LML40" i="48"/>
  <c r="LMK40" i="48"/>
  <c r="LMJ40" i="48"/>
  <c r="LMI40" i="48"/>
  <c r="LMH40" i="48"/>
  <c r="LMG40" i="48"/>
  <c r="LMF40" i="48"/>
  <c r="LME40" i="48"/>
  <c r="LMD40" i="48"/>
  <c r="LMC40" i="48"/>
  <c r="LMB40" i="48"/>
  <c r="LMA40" i="48"/>
  <c r="LLZ40" i="48"/>
  <c r="LLY40" i="48"/>
  <c r="LLX40" i="48"/>
  <c r="LLW40" i="48"/>
  <c r="LLV40" i="48"/>
  <c r="LLU40" i="48"/>
  <c r="LLT40" i="48"/>
  <c r="LLS40" i="48"/>
  <c r="LLR40" i="48"/>
  <c r="LLQ40" i="48"/>
  <c r="LLP40" i="48"/>
  <c r="LLO40" i="48"/>
  <c r="LLN40" i="48"/>
  <c r="LLM40" i="48"/>
  <c r="LLL40" i="48"/>
  <c r="LLK40" i="48"/>
  <c r="LLJ40" i="48"/>
  <c r="LLI40" i="48"/>
  <c r="LLH40" i="48"/>
  <c r="LLG40" i="48"/>
  <c r="LLF40" i="48"/>
  <c r="LLE40" i="48"/>
  <c r="LLD40" i="48"/>
  <c r="LLC40" i="48"/>
  <c r="LLB40" i="48"/>
  <c r="LLA40" i="48"/>
  <c r="LKZ40" i="48"/>
  <c r="LKY40" i="48"/>
  <c r="LKX40" i="48"/>
  <c r="LKW40" i="48"/>
  <c r="LKV40" i="48"/>
  <c r="LKU40" i="48"/>
  <c r="LKT40" i="48"/>
  <c r="LKS40" i="48"/>
  <c r="LKR40" i="48"/>
  <c r="LKQ40" i="48"/>
  <c r="LKP40" i="48"/>
  <c r="LKO40" i="48"/>
  <c r="LKN40" i="48"/>
  <c r="LKM40" i="48"/>
  <c r="LKL40" i="48"/>
  <c r="LKK40" i="48"/>
  <c r="LKJ40" i="48"/>
  <c r="LKI40" i="48"/>
  <c r="LKH40" i="48"/>
  <c r="LKG40" i="48"/>
  <c r="LKF40" i="48"/>
  <c r="LKE40" i="48"/>
  <c r="LKD40" i="48"/>
  <c r="LKC40" i="48"/>
  <c r="LKB40" i="48"/>
  <c r="LKA40" i="48"/>
  <c r="LJZ40" i="48"/>
  <c r="LJY40" i="48"/>
  <c r="LJX40" i="48"/>
  <c r="LJW40" i="48"/>
  <c r="LJV40" i="48"/>
  <c r="LJU40" i="48"/>
  <c r="LJT40" i="48"/>
  <c r="LJS40" i="48"/>
  <c r="LJR40" i="48"/>
  <c r="LJQ40" i="48"/>
  <c r="LJP40" i="48"/>
  <c r="LJO40" i="48"/>
  <c r="LJN40" i="48"/>
  <c r="LJM40" i="48"/>
  <c r="LJL40" i="48"/>
  <c r="LJK40" i="48"/>
  <c r="LJJ40" i="48"/>
  <c r="LJI40" i="48"/>
  <c r="LJH40" i="48"/>
  <c r="LJG40" i="48"/>
  <c r="LJF40" i="48"/>
  <c r="LJE40" i="48"/>
  <c r="LJD40" i="48"/>
  <c r="LJC40" i="48"/>
  <c r="LJB40" i="48"/>
  <c r="LJA40" i="48"/>
  <c r="LIZ40" i="48"/>
  <c r="LIY40" i="48"/>
  <c r="LIX40" i="48"/>
  <c r="LIW40" i="48"/>
  <c r="LIV40" i="48"/>
  <c r="LIU40" i="48"/>
  <c r="LIT40" i="48"/>
  <c r="LIS40" i="48"/>
  <c r="LIR40" i="48"/>
  <c r="LIQ40" i="48"/>
  <c r="LIP40" i="48"/>
  <c r="LIO40" i="48"/>
  <c r="LIN40" i="48"/>
  <c r="LIM40" i="48"/>
  <c r="LIL40" i="48"/>
  <c r="LIK40" i="48"/>
  <c r="LIJ40" i="48"/>
  <c r="LII40" i="48"/>
  <c r="LIH40" i="48"/>
  <c r="LIG40" i="48"/>
  <c r="LIF40" i="48"/>
  <c r="LIE40" i="48"/>
  <c r="LID40" i="48"/>
  <c r="LIC40" i="48"/>
  <c r="LIB40" i="48"/>
  <c r="LIA40" i="48"/>
  <c r="LHZ40" i="48"/>
  <c r="LHY40" i="48"/>
  <c r="LHX40" i="48"/>
  <c r="LHW40" i="48"/>
  <c r="LHV40" i="48"/>
  <c r="LHU40" i="48"/>
  <c r="LHT40" i="48"/>
  <c r="LHS40" i="48"/>
  <c r="LHR40" i="48"/>
  <c r="LHQ40" i="48"/>
  <c r="LHP40" i="48"/>
  <c r="LHO40" i="48"/>
  <c r="LHN40" i="48"/>
  <c r="LHM40" i="48"/>
  <c r="LHL40" i="48"/>
  <c r="LHK40" i="48"/>
  <c r="LHJ40" i="48"/>
  <c r="LHI40" i="48"/>
  <c r="LHH40" i="48"/>
  <c r="LHG40" i="48"/>
  <c r="LHF40" i="48"/>
  <c r="LHE40" i="48"/>
  <c r="LHD40" i="48"/>
  <c r="LHC40" i="48"/>
  <c r="LHB40" i="48"/>
  <c r="LHA40" i="48"/>
  <c r="LGZ40" i="48"/>
  <c r="LGY40" i="48"/>
  <c r="LGX40" i="48"/>
  <c r="LGW40" i="48"/>
  <c r="LGV40" i="48"/>
  <c r="LGU40" i="48"/>
  <c r="LGT40" i="48"/>
  <c r="LGS40" i="48"/>
  <c r="LGR40" i="48"/>
  <c r="LGQ40" i="48"/>
  <c r="LGP40" i="48"/>
  <c r="LGO40" i="48"/>
  <c r="LGN40" i="48"/>
  <c r="LGM40" i="48"/>
  <c r="LGL40" i="48"/>
  <c r="LGK40" i="48"/>
  <c r="LGJ40" i="48"/>
  <c r="LGI40" i="48"/>
  <c r="LGH40" i="48"/>
  <c r="LGG40" i="48"/>
  <c r="LGF40" i="48"/>
  <c r="LGE40" i="48"/>
  <c r="LGD40" i="48"/>
  <c r="LGC40" i="48"/>
  <c r="LGB40" i="48"/>
  <c r="LGA40" i="48"/>
  <c r="LFZ40" i="48"/>
  <c r="LFY40" i="48"/>
  <c r="LFX40" i="48"/>
  <c r="LFW40" i="48"/>
  <c r="LFV40" i="48"/>
  <c r="LFU40" i="48"/>
  <c r="LFT40" i="48"/>
  <c r="LFS40" i="48"/>
  <c r="LFR40" i="48"/>
  <c r="LFQ40" i="48"/>
  <c r="LFP40" i="48"/>
  <c r="LFO40" i="48"/>
  <c r="LFN40" i="48"/>
  <c r="LFM40" i="48"/>
  <c r="LFL40" i="48"/>
  <c r="LFK40" i="48"/>
  <c r="LFJ40" i="48"/>
  <c r="LFI40" i="48"/>
  <c r="LFH40" i="48"/>
  <c r="LFG40" i="48"/>
  <c r="LFF40" i="48"/>
  <c r="LFE40" i="48"/>
  <c r="LFD40" i="48"/>
  <c r="LFC40" i="48"/>
  <c r="LFB40" i="48"/>
  <c r="LFA40" i="48"/>
  <c r="LEZ40" i="48"/>
  <c r="LEY40" i="48"/>
  <c r="LEX40" i="48"/>
  <c r="LEW40" i="48"/>
  <c r="LEV40" i="48"/>
  <c r="LEU40" i="48"/>
  <c r="LET40" i="48"/>
  <c r="LES40" i="48"/>
  <c r="LER40" i="48"/>
  <c r="LEQ40" i="48"/>
  <c r="LEP40" i="48"/>
  <c r="LEO40" i="48"/>
  <c r="LEN40" i="48"/>
  <c r="LEM40" i="48"/>
  <c r="LEL40" i="48"/>
  <c r="LEK40" i="48"/>
  <c r="LEJ40" i="48"/>
  <c r="LEI40" i="48"/>
  <c r="LEH40" i="48"/>
  <c r="LEG40" i="48"/>
  <c r="LEF40" i="48"/>
  <c r="LEE40" i="48"/>
  <c r="LED40" i="48"/>
  <c r="LEC40" i="48"/>
  <c r="LEB40" i="48"/>
  <c r="LEA40" i="48"/>
  <c r="LDZ40" i="48"/>
  <c r="LDY40" i="48"/>
  <c r="LDX40" i="48"/>
  <c r="LDW40" i="48"/>
  <c r="LDV40" i="48"/>
  <c r="LDU40" i="48"/>
  <c r="LDT40" i="48"/>
  <c r="LDS40" i="48"/>
  <c r="LDR40" i="48"/>
  <c r="LDQ40" i="48"/>
  <c r="LDP40" i="48"/>
  <c r="LDO40" i="48"/>
  <c r="LDN40" i="48"/>
  <c r="LDM40" i="48"/>
  <c r="LDL40" i="48"/>
  <c r="LDK40" i="48"/>
  <c r="LDJ40" i="48"/>
  <c r="LDI40" i="48"/>
  <c r="LDH40" i="48"/>
  <c r="LDG40" i="48"/>
  <c r="LDF40" i="48"/>
  <c r="LDE40" i="48"/>
  <c r="LDD40" i="48"/>
  <c r="LDC40" i="48"/>
  <c r="LDB40" i="48"/>
  <c r="LDA40" i="48"/>
  <c r="LCZ40" i="48"/>
  <c r="LCY40" i="48"/>
  <c r="LCX40" i="48"/>
  <c r="LCW40" i="48"/>
  <c r="LCV40" i="48"/>
  <c r="LCU40" i="48"/>
  <c r="LCT40" i="48"/>
  <c r="LCS40" i="48"/>
  <c r="LCR40" i="48"/>
  <c r="LCQ40" i="48"/>
  <c r="LCP40" i="48"/>
  <c r="LCO40" i="48"/>
  <c r="LCN40" i="48"/>
  <c r="LCM40" i="48"/>
  <c r="LCL40" i="48"/>
  <c r="LCK40" i="48"/>
  <c r="LCJ40" i="48"/>
  <c r="LCI40" i="48"/>
  <c r="LCH40" i="48"/>
  <c r="LCG40" i="48"/>
  <c r="LCF40" i="48"/>
  <c r="LCE40" i="48"/>
  <c r="LCD40" i="48"/>
  <c r="LCC40" i="48"/>
  <c r="LCB40" i="48"/>
  <c r="LCA40" i="48"/>
  <c r="LBZ40" i="48"/>
  <c r="LBY40" i="48"/>
  <c r="LBX40" i="48"/>
  <c r="LBW40" i="48"/>
  <c r="LBV40" i="48"/>
  <c r="LBU40" i="48"/>
  <c r="LBT40" i="48"/>
  <c r="LBS40" i="48"/>
  <c r="LBR40" i="48"/>
  <c r="LBQ40" i="48"/>
  <c r="LBP40" i="48"/>
  <c r="LBO40" i="48"/>
  <c r="LBN40" i="48"/>
  <c r="LBM40" i="48"/>
  <c r="LBL40" i="48"/>
  <c r="LBK40" i="48"/>
  <c r="LBJ40" i="48"/>
  <c r="LBI40" i="48"/>
  <c r="LBH40" i="48"/>
  <c r="LBG40" i="48"/>
  <c r="LBF40" i="48"/>
  <c r="LBE40" i="48"/>
  <c r="LBD40" i="48"/>
  <c r="LBC40" i="48"/>
  <c r="LBB40" i="48"/>
  <c r="LBA40" i="48"/>
  <c r="LAZ40" i="48"/>
  <c r="LAY40" i="48"/>
  <c r="LAX40" i="48"/>
  <c r="LAW40" i="48"/>
  <c r="LAV40" i="48"/>
  <c r="LAU40" i="48"/>
  <c r="LAT40" i="48"/>
  <c r="LAS40" i="48"/>
  <c r="LAR40" i="48"/>
  <c r="LAQ40" i="48"/>
  <c r="LAP40" i="48"/>
  <c r="LAO40" i="48"/>
  <c r="LAN40" i="48"/>
  <c r="LAM40" i="48"/>
  <c r="LAL40" i="48"/>
  <c r="LAK40" i="48"/>
  <c r="LAJ40" i="48"/>
  <c r="LAI40" i="48"/>
  <c r="LAH40" i="48"/>
  <c r="LAG40" i="48"/>
  <c r="LAF40" i="48"/>
  <c r="LAE40" i="48"/>
  <c r="LAD40" i="48"/>
  <c r="LAC40" i="48"/>
  <c r="LAB40" i="48"/>
  <c r="LAA40" i="48"/>
  <c r="KZZ40" i="48"/>
  <c r="KZY40" i="48"/>
  <c r="KZX40" i="48"/>
  <c r="KZW40" i="48"/>
  <c r="KZV40" i="48"/>
  <c r="KZU40" i="48"/>
  <c r="KZT40" i="48"/>
  <c r="KZS40" i="48"/>
  <c r="KZR40" i="48"/>
  <c r="KZQ40" i="48"/>
  <c r="KZP40" i="48"/>
  <c r="KZO40" i="48"/>
  <c r="KZN40" i="48"/>
  <c r="KZM40" i="48"/>
  <c r="KZL40" i="48"/>
  <c r="KZK40" i="48"/>
  <c r="KZJ40" i="48"/>
  <c r="KZI40" i="48"/>
  <c r="KZH40" i="48"/>
  <c r="KZG40" i="48"/>
  <c r="KZF40" i="48"/>
  <c r="KZE40" i="48"/>
  <c r="KZD40" i="48"/>
  <c r="KZC40" i="48"/>
  <c r="KZB40" i="48"/>
  <c r="KZA40" i="48"/>
  <c r="KYZ40" i="48"/>
  <c r="KYY40" i="48"/>
  <c r="KYX40" i="48"/>
  <c r="KYW40" i="48"/>
  <c r="KYV40" i="48"/>
  <c r="KYU40" i="48"/>
  <c r="KYT40" i="48"/>
  <c r="KYS40" i="48"/>
  <c r="KYR40" i="48"/>
  <c r="KYQ40" i="48"/>
  <c r="KYP40" i="48"/>
  <c r="KYO40" i="48"/>
  <c r="KYN40" i="48"/>
  <c r="KYM40" i="48"/>
  <c r="KYL40" i="48"/>
  <c r="KYK40" i="48"/>
  <c r="KYJ40" i="48"/>
  <c r="KYI40" i="48"/>
  <c r="KYH40" i="48"/>
  <c r="KYG40" i="48"/>
  <c r="KYF40" i="48"/>
  <c r="KYE40" i="48"/>
  <c r="KYD40" i="48"/>
  <c r="KYC40" i="48"/>
  <c r="KYB40" i="48"/>
  <c r="KYA40" i="48"/>
  <c r="KXZ40" i="48"/>
  <c r="KXY40" i="48"/>
  <c r="KXX40" i="48"/>
  <c r="KXW40" i="48"/>
  <c r="KXV40" i="48"/>
  <c r="KXU40" i="48"/>
  <c r="KXT40" i="48"/>
  <c r="KXS40" i="48"/>
  <c r="KXR40" i="48"/>
  <c r="KXQ40" i="48"/>
  <c r="KXP40" i="48"/>
  <c r="KXO40" i="48"/>
  <c r="KXN40" i="48"/>
  <c r="KXM40" i="48"/>
  <c r="KXL40" i="48"/>
  <c r="KXK40" i="48"/>
  <c r="KXJ40" i="48"/>
  <c r="KXI40" i="48"/>
  <c r="KXH40" i="48"/>
  <c r="KXG40" i="48"/>
  <c r="KXF40" i="48"/>
  <c r="KXE40" i="48"/>
  <c r="KXD40" i="48"/>
  <c r="KXC40" i="48"/>
  <c r="KXB40" i="48"/>
  <c r="KXA40" i="48"/>
  <c r="KWZ40" i="48"/>
  <c r="KWY40" i="48"/>
  <c r="KWX40" i="48"/>
  <c r="KWW40" i="48"/>
  <c r="KWV40" i="48"/>
  <c r="KWU40" i="48"/>
  <c r="KWT40" i="48"/>
  <c r="KWS40" i="48"/>
  <c r="KWR40" i="48"/>
  <c r="KWQ40" i="48"/>
  <c r="KWP40" i="48"/>
  <c r="KWO40" i="48"/>
  <c r="KWN40" i="48"/>
  <c r="KWM40" i="48"/>
  <c r="KWL40" i="48"/>
  <c r="KWK40" i="48"/>
  <c r="KWJ40" i="48"/>
  <c r="KWI40" i="48"/>
  <c r="KWH40" i="48"/>
  <c r="KWG40" i="48"/>
  <c r="KWF40" i="48"/>
  <c r="KWE40" i="48"/>
  <c r="KWD40" i="48"/>
  <c r="KWC40" i="48"/>
  <c r="KWB40" i="48"/>
  <c r="KWA40" i="48"/>
  <c r="KVZ40" i="48"/>
  <c r="KVY40" i="48"/>
  <c r="KVX40" i="48"/>
  <c r="KVW40" i="48"/>
  <c r="KVV40" i="48"/>
  <c r="KVU40" i="48"/>
  <c r="KVT40" i="48"/>
  <c r="KVS40" i="48"/>
  <c r="KVR40" i="48"/>
  <c r="KVQ40" i="48"/>
  <c r="KVP40" i="48"/>
  <c r="KVO40" i="48"/>
  <c r="KVN40" i="48"/>
  <c r="KVM40" i="48"/>
  <c r="KVL40" i="48"/>
  <c r="KVK40" i="48"/>
  <c r="KVJ40" i="48"/>
  <c r="KVI40" i="48"/>
  <c r="KVH40" i="48"/>
  <c r="KVG40" i="48"/>
  <c r="KVF40" i="48"/>
  <c r="KVE40" i="48"/>
  <c r="KVD40" i="48"/>
  <c r="KVC40" i="48"/>
  <c r="KVB40" i="48"/>
  <c r="KVA40" i="48"/>
  <c r="KUZ40" i="48"/>
  <c r="KUY40" i="48"/>
  <c r="KUX40" i="48"/>
  <c r="KUW40" i="48"/>
  <c r="KUV40" i="48"/>
  <c r="KUU40" i="48"/>
  <c r="KUT40" i="48"/>
  <c r="KUS40" i="48"/>
  <c r="KUR40" i="48"/>
  <c r="KUQ40" i="48"/>
  <c r="KUP40" i="48"/>
  <c r="KUO40" i="48"/>
  <c r="KUN40" i="48"/>
  <c r="KUM40" i="48"/>
  <c r="KUL40" i="48"/>
  <c r="KUK40" i="48"/>
  <c r="KUJ40" i="48"/>
  <c r="KUI40" i="48"/>
  <c r="KUH40" i="48"/>
  <c r="KUG40" i="48"/>
  <c r="KUF40" i="48"/>
  <c r="KUE40" i="48"/>
  <c r="KUD40" i="48"/>
  <c r="KUC40" i="48"/>
  <c r="KUB40" i="48"/>
  <c r="KUA40" i="48"/>
  <c r="KTZ40" i="48"/>
  <c r="KTY40" i="48"/>
  <c r="KTX40" i="48"/>
  <c r="KTW40" i="48"/>
  <c r="KTV40" i="48"/>
  <c r="KTU40" i="48"/>
  <c r="KTT40" i="48"/>
  <c r="KTS40" i="48"/>
  <c r="KTR40" i="48"/>
  <c r="KTQ40" i="48"/>
  <c r="KTP40" i="48"/>
  <c r="KTO40" i="48"/>
  <c r="KTN40" i="48"/>
  <c r="KTM40" i="48"/>
  <c r="KTL40" i="48"/>
  <c r="KTK40" i="48"/>
  <c r="KTJ40" i="48"/>
  <c r="KTI40" i="48"/>
  <c r="KTH40" i="48"/>
  <c r="KTG40" i="48"/>
  <c r="KTF40" i="48"/>
  <c r="KTE40" i="48"/>
  <c r="KTD40" i="48"/>
  <c r="KTC40" i="48"/>
  <c r="KTB40" i="48"/>
  <c r="KTA40" i="48"/>
  <c r="KSZ40" i="48"/>
  <c r="KSY40" i="48"/>
  <c r="KSX40" i="48"/>
  <c r="KSW40" i="48"/>
  <c r="KSV40" i="48"/>
  <c r="KSU40" i="48"/>
  <c r="KST40" i="48"/>
  <c r="KSS40" i="48"/>
  <c r="KSR40" i="48"/>
  <c r="KSQ40" i="48"/>
  <c r="KSP40" i="48"/>
  <c r="KSO40" i="48"/>
  <c r="KSN40" i="48"/>
  <c r="KSM40" i="48"/>
  <c r="KSL40" i="48"/>
  <c r="KSK40" i="48"/>
  <c r="KSJ40" i="48"/>
  <c r="KSI40" i="48"/>
  <c r="KSH40" i="48"/>
  <c r="KSG40" i="48"/>
  <c r="KSF40" i="48"/>
  <c r="KSE40" i="48"/>
  <c r="KSD40" i="48"/>
  <c r="KSC40" i="48"/>
  <c r="KSB40" i="48"/>
  <c r="KSA40" i="48"/>
  <c r="KRZ40" i="48"/>
  <c r="KRY40" i="48"/>
  <c r="KRX40" i="48"/>
  <c r="KRW40" i="48"/>
  <c r="KRV40" i="48"/>
  <c r="KRU40" i="48"/>
  <c r="KRT40" i="48"/>
  <c r="KRS40" i="48"/>
  <c r="KRR40" i="48"/>
  <c r="KRQ40" i="48"/>
  <c r="KRP40" i="48"/>
  <c r="KRO40" i="48"/>
  <c r="KRN40" i="48"/>
  <c r="KRM40" i="48"/>
  <c r="KRL40" i="48"/>
  <c r="KRK40" i="48"/>
  <c r="KRJ40" i="48"/>
  <c r="KRI40" i="48"/>
  <c r="KRH40" i="48"/>
  <c r="KRG40" i="48"/>
  <c r="KRF40" i="48"/>
  <c r="KRE40" i="48"/>
  <c r="KRD40" i="48"/>
  <c r="KRC40" i="48"/>
  <c r="KRB40" i="48"/>
  <c r="KRA40" i="48"/>
  <c r="KQZ40" i="48"/>
  <c r="KQY40" i="48"/>
  <c r="KQX40" i="48"/>
  <c r="KQW40" i="48"/>
  <c r="KQV40" i="48"/>
  <c r="KQU40" i="48"/>
  <c r="KQT40" i="48"/>
  <c r="KQS40" i="48"/>
  <c r="KQR40" i="48"/>
  <c r="KQQ40" i="48"/>
  <c r="KQP40" i="48"/>
  <c r="KQO40" i="48"/>
  <c r="KQN40" i="48"/>
  <c r="KQM40" i="48"/>
  <c r="KQL40" i="48"/>
  <c r="KQK40" i="48"/>
  <c r="KQJ40" i="48"/>
  <c r="KQI40" i="48"/>
  <c r="KQH40" i="48"/>
  <c r="KQG40" i="48"/>
  <c r="KQF40" i="48"/>
  <c r="KQE40" i="48"/>
  <c r="KQD40" i="48"/>
  <c r="KQC40" i="48"/>
  <c r="KQB40" i="48"/>
  <c r="KQA40" i="48"/>
  <c r="KPZ40" i="48"/>
  <c r="KPY40" i="48"/>
  <c r="KPX40" i="48"/>
  <c r="KPW40" i="48"/>
  <c r="KPV40" i="48"/>
  <c r="KPU40" i="48"/>
  <c r="KPT40" i="48"/>
  <c r="KPS40" i="48"/>
  <c r="KPR40" i="48"/>
  <c r="KPQ40" i="48"/>
  <c r="KPP40" i="48"/>
  <c r="KPO40" i="48"/>
  <c r="KPN40" i="48"/>
  <c r="KPM40" i="48"/>
  <c r="KPL40" i="48"/>
  <c r="KPK40" i="48"/>
  <c r="KPJ40" i="48"/>
  <c r="KPI40" i="48"/>
  <c r="KPH40" i="48"/>
  <c r="KPG40" i="48"/>
  <c r="KPF40" i="48"/>
  <c r="KPE40" i="48"/>
  <c r="KPD40" i="48"/>
  <c r="KPC40" i="48"/>
  <c r="KPB40" i="48"/>
  <c r="KPA40" i="48"/>
  <c r="KOZ40" i="48"/>
  <c r="KOY40" i="48"/>
  <c r="KOX40" i="48"/>
  <c r="KOW40" i="48"/>
  <c r="KOV40" i="48"/>
  <c r="KOU40" i="48"/>
  <c r="KOT40" i="48"/>
  <c r="KOS40" i="48"/>
  <c r="KOR40" i="48"/>
  <c r="KOQ40" i="48"/>
  <c r="KOP40" i="48"/>
  <c r="KOO40" i="48"/>
  <c r="KON40" i="48"/>
  <c r="KOM40" i="48"/>
  <c r="KOL40" i="48"/>
  <c r="KOK40" i="48"/>
  <c r="KOJ40" i="48"/>
  <c r="KOI40" i="48"/>
  <c r="KOH40" i="48"/>
  <c r="KOG40" i="48"/>
  <c r="KOF40" i="48"/>
  <c r="KOE40" i="48"/>
  <c r="KOD40" i="48"/>
  <c r="KOC40" i="48"/>
  <c r="KOB40" i="48"/>
  <c r="KOA40" i="48"/>
  <c r="KNZ40" i="48"/>
  <c r="KNY40" i="48"/>
  <c r="KNX40" i="48"/>
  <c r="KNW40" i="48"/>
  <c r="KNV40" i="48"/>
  <c r="KNU40" i="48"/>
  <c r="KNT40" i="48"/>
  <c r="KNS40" i="48"/>
  <c r="KNR40" i="48"/>
  <c r="KNQ40" i="48"/>
  <c r="KNP40" i="48"/>
  <c r="KNO40" i="48"/>
  <c r="KNN40" i="48"/>
  <c r="KNM40" i="48"/>
  <c r="KNL40" i="48"/>
  <c r="KNK40" i="48"/>
  <c r="KNJ40" i="48"/>
  <c r="KNI40" i="48"/>
  <c r="KNH40" i="48"/>
  <c r="KNG40" i="48"/>
  <c r="KNF40" i="48"/>
  <c r="KNE40" i="48"/>
  <c r="KND40" i="48"/>
  <c r="KNC40" i="48"/>
  <c r="KNB40" i="48"/>
  <c r="KNA40" i="48"/>
  <c r="KMZ40" i="48"/>
  <c r="KMY40" i="48"/>
  <c r="KMX40" i="48"/>
  <c r="KMW40" i="48"/>
  <c r="KMV40" i="48"/>
  <c r="KMU40" i="48"/>
  <c r="KMT40" i="48"/>
  <c r="KMS40" i="48"/>
  <c r="KMR40" i="48"/>
  <c r="KMQ40" i="48"/>
  <c r="KMP40" i="48"/>
  <c r="KMO40" i="48"/>
  <c r="KMN40" i="48"/>
  <c r="KMM40" i="48"/>
  <c r="KML40" i="48"/>
  <c r="KMK40" i="48"/>
  <c r="KMJ40" i="48"/>
  <c r="KMI40" i="48"/>
  <c r="KMH40" i="48"/>
  <c r="KMG40" i="48"/>
  <c r="KMF40" i="48"/>
  <c r="KME40" i="48"/>
  <c r="KMD40" i="48"/>
  <c r="KMC40" i="48"/>
  <c r="KMB40" i="48"/>
  <c r="KMA40" i="48"/>
  <c r="KLZ40" i="48"/>
  <c r="KLY40" i="48"/>
  <c r="KLX40" i="48"/>
  <c r="KLW40" i="48"/>
  <c r="KLV40" i="48"/>
  <c r="KLU40" i="48"/>
  <c r="KLT40" i="48"/>
  <c r="KLS40" i="48"/>
  <c r="KLR40" i="48"/>
  <c r="KLQ40" i="48"/>
  <c r="KLP40" i="48"/>
  <c r="KLO40" i="48"/>
  <c r="KLN40" i="48"/>
  <c r="KLM40" i="48"/>
  <c r="KLL40" i="48"/>
  <c r="KLK40" i="48"/>
  <c r="KLJ40" i="48"/>
  <c r="KLI40" i="48"/>
  <c r="KLH40" i="48"/>
  <c r="KLG40" i="48"/>
  <c r="KLF40" i="48"/>
  <c r="KLE40" i="48"/>
  <c r="KLD40" i="48"/>
  <c r="KLC40" i="48"/>
  <c r="KLB40" i="48"/>
  <c r="KLA40" i="48"/>
  <c r="KKZ40" i="48"/>
  <c r="KKY40" i="48"/>
  <c r="KKX40" i="48"/>
  <c r="KKW40" i="48"/>
  <c r="KKV40" i="48"/>
  <c r="KKU40" i="48"/>
  <c r="KKT40" i="48"/>
  <c r="KKS40" i="48"/>
  <c r="KKR40" i="48"/>
  <c r="KKQ40" i="48"/>
  <c r="KKP40" i="48"/>
  <c r="KKO40" i="48"/>
  <c r="KKN40" i="48"/>
  <c r="KKM40" i="48"/>
  <c r="KKL40" i="48"/>
  <c r="KKK40" i="48"/>
  <c r="KKJ40" i="48"/>
  <c r="KKI40" i="48"/>
  <c r="KKH40" i="48"/>
  <c r="KKG40" i="48"/>
  <c r="KKF40" i="48"/>
  <c r="KKE40" i="48"/>
  <c r="KKD40" i="48"/>
  <c r="KKC40" i="48"/>
  <c r="KKB40" i="48"/>
  <c r="KKA40" i="48"/>
  <c r="KJZ40" i="48"/>
  <c r="KJY40" i="48"/>
  <c r="KJX40" i="48"/>
  <c r="KJW40" i="48"/>
  <c r="KJV40" i="48"/>
  <c r="KJU40" i="48"/>
  <c r="KJT40" i="48"/>
  <c r="KJS40" i="48"/>
  <c r="KJR40" i="48"/>
  <c r="KJQ40" i="48"/>
  <c r="KJP40" i="48"/>
  <c r="KJO40" i="48"/>
  <c r="KJN40" i="48"/>
  <c r="KJM40" i="48"/>
  <c r="KJL40" i="48"/>
  <c r="KJK40" i="48"/>
  <c r="KJJ40" i="48"/>
  <c r="KJI40" i="48"/>
  <c r="KJH40" i="48"/>
  <c r="KJG40" i="48"/>
  <c r="KJF40" i="48"/>
  <c r="KJE40" i="48"/>
  <c r="KJD40" i="48"/>
  <c r="KJC40" i="48"/>
  <c r="KJB40" i="48"/>
  <c r="KJA40" i="48"/>
  <c r="KIZ40" i="48"/>
  <c r="KIY40" i="48"/>
  <c r="KIX40" i="48"/>
  <c r="KIW40" i="48"/>
  <c r="KIV40" i="48"/>
  <c r="KIU40" i="48"/>
  <c r="KIT40" i="48"/>
  <c r="KIS40" i="48"/>
  <c r="KIR40" i="48"/>
  <c r="KIQ40" i="48"/>
  <c r="KIP40" i="48"/>
  <c r="KIO40" i="48"/>
  <c r="KIN40" i="48"/>
  <c r="KIM40" i="48"/>
  <c r="KIL40" i="48"/>
  <c r="KIK40" i="48"/>
  <c r="KIJ40" i="48"/>
  <c r="KII40" i="48"/>
  <c r="KIH40" i="48"/>
  <c r="KIG40" i="48"/>
  <c r="KIF40" i="48"/>
  <c r="KIE40" i="48"/>
  <c r="KID40" i="48"/>
  <c r="KIC40" i="48"/>
  <c r="KIB40" i="48"/>
  <c r="KIA40" i="48"/>
  <c r="KHZ40" i="48"/>
  <c r="KHY40" i="48"/>
  <c r="KHX40" i="48"/>
  <c r="KHW40" i="48"/>
  <c r="KHV40" i="48"/>
  <c r="KHU40" i="48"/>
  <c r="KHT40" i="48"/>
  <c r="KHS40" i="48"/>
  <c r="KHR40" i="48"/>
  <c r="KHQ40" i="48"/>
  <c r="KHP40" i="48"/>
  <c r="KHO40" i="48"/>
  <c r="KHN40" i="48"/>
  <c r="KHM40" i="48"/>
  <c r="KHL40" i="48"/>
  <c r="KHK40" i="48"/>
  <c r="KHJ40" i="48"/>
  <c r="KHI40" i="48"/>
  <c r="KHH40" i="48"/>
  <c r="KHG40" i="48"/>
  <c r="KHF40" i="48"/>
  <c r="KHE40" i="48"/>
  <c r="KHD40" i="48"/>
  <c r="KHC40" i="48"/>
  <c r="KHB40" i="48"/>
  <c r="KHA40" i="48"/>
  <c r="KGZ40" i="48"/>
  <c r="KGY40" i="48"/>
  <c r="KGX40" i="48"/>
  <c r="KGW40" i="48"/>
  <c r="KGV40" i="48"/>
  <c r="KGU40" i="48"/>
  <c r="KGT40" i="48"/>
  <c r="KGS40" i="48"/>
  <c r="KGR40" i="48"/>
  <c r="KGQ40" i="48"/>
  <c r="KGP40" i="48"/>
  <c r="KGO40" i="48"/>
  <c r="KGN40" i="48"/>
  <c r="KGM40" i="48"/>
  <c r="KGL40" i="48"/>
  <c r="KGK40" i="48"/>
  <c r="KGJ40" i="48"/>
  <c r="KGI40" i="48"/>
  <c r="KGH40" i="48"/>
  <c r="KGG40" i="48"/>
  <c r="KGF40" i="48"/>
  <c r="KGE40" i="48"/>
  <c r="KGD40" i="48"/>
  <c r="KGC40" i="48"/>
  <c r="KGB40" i="48"/>
  <c r="KGA40" i="48"/>
  <c r="KFZ40" i="48"/>
  <c r="KFY40" i="48"/>
  <c r="KFX40" i="48"/>
  <c r="KFW40" i="48"/>
  <c r="KFV40" i="48"/>
  <c r="KFU40" i="48"/>
  <c r="KFT40" i="48"/>
  <c r="KFS40" i="48"/>
  <c r="KFR40" i="48"/>
  <c r="KFQ40" i="48"/>
  <c r="KFP40" i="48"/>
  <c r="KFO40" i="48"/>
  <c r="KFN40" i="48"/>
  <c r="KFM40" i="48"/>
  <c r="KFL40" i="48"/>
  <c r="KFK40" i="48"/>
  <c r="KFJ40" i="48"/>
  <c r="KFI40" i="48"/>
  <c r="KFH40" i="48"/>
  <c r="KFG40" i="48"/>
  <c r="KFF40" i="48"/>
  <c r="KFE40" i="48"/>
  <c r="KFD40" i="48"/>
  <c r="KFC40" i="48"/>
  <c r="KFB40" i="48"/>
  <c r="KFA40" i="48"/>
  <c r="KEZ40" i="48"/>
  <c r="KEY40" i="48"/>
  <c r="KEX40" i="48"/>
  <c r="KEW40" i="48"/>
  <c r="KEV40" i="48"/>
  <c r="KEU40" i="48"/>
  <c r="KET40" i="48"/>
  <c r="KES40" i="48"/>
  <c r="KER40" i="48"/>
  <c r="KEQ40" i="48"/>
  <c r="KEP40" i="48"/>
  <c r="KEO40" i="48"/>
  <c r="KEN40" i="48"/>
  <c r="KEM40" i="48"/>
  <c r="KEL40" i="48"/>
  <c r="KEK40" i="48"/>
  <c r="KEJ40" i="48"/>
  <c r="KEI40" i="48"/>
  <c r="KEH40" i="48"/>
  <c r="KEG40" i="48"/>
  <c r="KEF40" i="48"/>
  <c r="KEE40" i="48"/>
  <c r="KED40" i="48"/>
  <c r="KEC40" i="48"/>
  <c r="KEB40" i="48"/>
  <c r="KEA40" i="48"/>
  <c r="KDZ40" i="48"/>
  <c r="KDY40" i="48"/>
  <c r="KDX40" i="48"/>
  <c r="KDW40" i="48"/>
  <c r="KDV40" i="48"/>
  <c r="KDU40" i="48"/>
  <c r="KDT40" i="48"/>
  <c r="KDS40" i="48"/>
  <c r="KDR40" i="48"/>
  <c r="KDQ40" i="48"/>
  <c r="KDP40" i="48"/>
  <c r="KDO40" i="48"/>
  <c r="KDN40" i="48"/>
  <c r="KDM40" i="48"/>
  <c r="KDL40" i="48"/>
  <c r="KDK40" i="48"/>
  <c r="KDJ40" i="48"/>
  <c r="KDI40" i="48"/>
  <c r="KDH40" i="48"/>
  <c r="KDG40" i="48"/>
  <c r="KDF40" i="48"/>
  <c r="KDE40" i="48"/>
  <c r="KDD40" i="48"/>
  <c r="KDC40" i="48"/>
  <c r="KDB40" i="48"/>
  <c r="KDA40" i="48"/>
  <c r="KCZ40" i="48"/>
  <c r="KCY40" i="48"/>
  <c r="KCX40" i="48"/>
  <c r="KCW40" i="48"/>
  <c r="KCV40" i="48"/>
  <c r="KCU40" i="48"/>
  <c r="KCT40" i="48"/>
  <c r="KCS40" i="48"/>
  <c r="KCR40" i="48"/>
  <c r="KCQ40" i="48"/>
  <c r="KCP40" i="48"/>
  <c r="KCO40" i="48"/>
  <c r="KCN40" i="48"/>
  <c r="KCM40" i="48"/>
  <c r="KCL40" i="48"/>
  <c r="KCK40" i="48"/>
  <c r="KCJ40" i="48"/>
  <c r="KCI40" i="48"/>
  <c r="KCH40" i="48"/>
  <c r="KCG40" i="48"/>
  <c r="KCF40" i="48"/>
  <c r="KCE40" i="48"/>
  <c r="KCD40" i="48"/>
  <c r="KCC40" i="48"/>
  <c r="KCB40" i="48"/>
  <c r="KCA40" i="48"/>
  <c r="KBZ40" i="48"/>
  <c r="KBY40" i="48"/>
  <c r="KBX40" i="48"/>
  <c r="KBW40" i="48"/>
  <c r="KBV40" i="48"/>
  <c r="KBU40" i="48"/>
  <c r="KBT40" i="48"/>
  <c r="KBS40" i="48"/>
  <c r="KBR40" i="48"/>
  <c r="KBQ40" i="48"/>
  <c r="KBP40" i="48"/>
  <c r="KBO40" i="48"/>
  <c r="KBN40" i="48"/>
  <c r="KBM40" i="48"/>
  <c r="KBL40" i="48"/>
  <c r="KBK40" i="48"/>
  <c r="KBJ40" i="48"/>
  <c r="KBI40" i="48"/>
  <c r="KBH40" i="48"/>
  <c r="KBG40" i="48"/>
  <c r="KBF40" i="48"/>
  <c r="KBE40" i="48"/>
  <c r="KBD40" i="48"/>
  <c r="KBC40" i="48"/>
  <c r="KBB40" i="48"/>
  <c r="KBA40" i="48"/>
  <c r="KAZ40" i="48"/>
  <c r="KAY40" i="48"/>
  <c r="KAX40" i="48"/>
  <c r="KAW40" i="48"/>
  <c r="KAV40" i="48"/>
  <c r="KAU40" i="48"/>
  <c r="KAT40" i="48"/>
  <c r="KAS40" i="48"/>
  <c r="KAR40" i="48"/>
  <c r="KAQ40" i="48"/>
  <c r="KAP40" i="48"/>
  <c r="KAO40" i="48"/>
  <c r="KAN40" i="48"/>
  <c r="KAM40" i="48"/>
  <c r="KAL40" i="48"/>
  <c r="KAK40" i="48"/>
  <c r="KAJ40" i="48"/>
  <c r="KAI40" i="48"/>
  <c r="KAH40" i="48"/>
  <c r="KAG40" i="48"/>
  <c r="KAF40" i="48"/>
  <c r="KAE40" i="48"/>
  <c r="KAD40" i="48"/>
  <c r="KAC40" i="48"/>
  <c r="KAB40" i="48"/>
  <c r="KAA40" i="48"/>
  <c r="JZZ40" i="48"/>
  <c r="JZY40" i="48"/>
  <c r="JZX40" i="48"/>
  <c r="JZW40" i="48"/>
  <c r="JZV40" i="48"/>
  <c r="JZU40" i="48"/>
  <c r="JZT40" i="48"/>
  <c r="JZS40" i="48"/>
  <c r="JZR40" i="48"/>
  <c r="JZQ40" i="48"/>
  <c r="JZP40" i="48"/>
  <c r="JZO40" i="48"/>
  <c r="JZN40" i="48"/>
  <c r="JZM40" i="48"/>
  <c r="JZL40" i="48"/>
  <c r="JZK40" i="48"/>
  <c r="JZJ40" i="48"/>
  <c r="JZI40" i="48"/>
  <c r="JZH40" i="48"/>
  <c r="JZG40" i="48"/>
  <c r="JZF40" i="48"/>
  <c r="JZE40" i="48"/>
  <c r="JZD40" i="48"/>
  <c r="JZC40" i="48"/>
  <c r="JZB40" i="48"/>
  <c r="JZA40" i="48"/>
  <c r="JYZ40" i="48"/>
  <c r="JYY40" i="48"/>
  <c r="JYX40" i="48"/>
  <c r="JYW40" i="48"/>
  <c r="JYV40" i="48"/>
  <c r="JYU40" i="48"/>
  <c r="JYT40" i="48"/>
  <c r="JYS40" i="48"/>
  <c r="JYR40" i="48"/>
  <c r="JYQ40" i="48"/>
  <c r="JYP40" i="48"/>
  <c r="JYO40" i="48"/>
  <c r="JYN40" i="48"/>
  <c r="JYM40" i="48"/>
  <c r="JYL40" i="48"/>
  <c r="JYK40" i="48"/>
  <c r="JYJ40" i="48"/>
  <c r="JYI40" i="48"/>
  <c r="JYH40" i="48"/>
  <c r="JYG40" i="48"/>
  <c r="JYF40" i="48"/>
  <c r="JYE40" i="48"/>
  <c r="JYD40" i="48"/>
  <c r="JYC40" i="48"/>
  <c r="JYB40" i="48"/>
  <c r="JYA40" i="48"/>
  <c r="JXZ40" i="48"/>
  <c r="JXY40" i="48"/>
  <c r="JXX40" i="48"/>
  <c r="JXW40" i="48"/>
  <c r="JXV40" i="48"/>
  <c r="JXU40" i="48"/>
  <c r="JXT40" i="48"/>
  <c r="JXS40" i="48"/>
  <c r="JXR40" i="48"/>
  <c r="JXQ40" i="48"/>
  <c r="JXP40" i="48"/>
  <c r="JXO40" i="48"/>
  <c r="JXN40" i="48"/>
  <c r="JXM40" i="48"/>
  <c r="JXL40" i="48"/>
  <c r="JXK40" i="48"/>
  <c r="JXJ40" i="48"/>
  <c r="JXI40" i="48"/>
  <c r="JXH40" i="48"/>
  <c r="JXG40" i="48"/>
  <c r="JXF40" i="48"/>
  <c r="JXE40" i="48"/>
  <c r="JXD40" i="48"/>
  <c r="JXC40" i="48"/>
  <c r="JXB40" i="48"/>
  <c r="JXA40" i="48"/>
  <c r="JWZ40" i="48"/>
  <c r="JWY40" i="48"/>
  <c r="JWX40" i="48"/>
  <c r="JWW40" i="48"/>
  <c r="JWV40" i="48"/>
  <c r="JWU40" i="48"/>
  <c r="JWT40" i="48"/>
  <c r="JWS40" i="48"/>
  <c r="JWR40" i="48"/>
  <c r="JWQ40" i="48"/>
  <c r="JWP40" i="48"/>
  <c r="JWO40" i="48"/>
  <c r="JWN40" i="48"/>
  <c r="JWM40" i="48"/>
  <c r="JWL40" i="48"/>
  <c r="JWK40" i="48"/>
  <c r="JWJ40" i="48"/>
  <c r="JWI40" i="48"/>
  <c r="JWH40" i="48"/>
  <c r="JWG40" i="48"/>
  <c r="JWF40" i="48"/>
  <c r="JWE40" i="48"/>
  <c r="JWD40" i="48"/>
  <c r="JWC40" i="48"/>
  <c r="JWB40" i="48"/>
  <c r="JWA40" i="48"/>
  <c r="JVZ40" i="48"/>
  <c r="JVY40" i="48"/>
  <c r="JVX40" i="48"/>
  <c r="JVW40" i="48"/>
  <c r="JVV40" i="48"/>
  <c r="JVU40" i="48"/>
  <c r="JVT40" i="48"/>
  <c r="JVS40" i="48"/>
  <c r="JVR40" i="48"/>
  <c r="JVQ40" i="48"/>
  <c r="JVP40" i="48"/>
  <c r="JVO40" i="48"/>
  <c r="JVN40" i="48"/>
  <c r="JVM40" i="48"/>
  <c r="JVL40" i="48"/>
  <c r="JVK40" i="48"/>
  <c r="JVJ40" i="48"/>
  <c r="JVI40" i="48"/>
  <c r="JVH40" i="48"/>
  <c r="JVG40" i="48"/>
  <c r="JVF40" i="48"/>
  <c r="JVE40" i="48"/>
  <c r="JVD40" i="48"/>
  <c r="JVC40" i="48"/>
  <c r="JVB40" i="48"/>
  <c r="JVA40" i="48"/>
  <c r="JUZ40" i="48"/>
  <c r="JUY40" i="48"/>
  <c r="JUX40" i="48"/>
  <c r="JUW40" i="48"/>
  <c r="JUV40" i="48"/>
  <c r="JUU40" i="48"/>
  <c r="JUT40" i="48"/>
  <c r="JUS40" i="48"/>
  <c r="JUR40" i="48"/>
  <c r="JUQ40" i="48"/>
  <c r="JUP40" i="48"/>
  <c r="JUO40" i="48"/>
  <c r="JUN40" i="48"/>
  <c r="JUM40" i="48"/>
  <c r="JUL40" i="48"/>
  <c r="JUK40" i="48"/>
  <c r="JUJ40" i="48"/>
  <c r="JUI40" i="48"/>
  <c r="JUH40" i="48"/>
  <c r="JUG40" i="48"/>
  <c r="JUF40" i="48"/>
  <c r="JUE40" i="48"/>
  <c r="JUD40" i="48"/>
  <c r="JUC40" i="48"/>
  <c r="JUB40" i="48"/>
  <c r="JUA40" i="48"/>
  <c r="JTZ40" i="48"/>
  <c r="JTY40" i="48"/>
  <c r="JTX40" i="48"/>
  <c r="JTW40" i="48"/>
  <c r="JTV40" i="48"/>
  <c r="JTU40" i="48"/>
  <c r="JTT40" i="48"/>
  <c r="JTS40" i="48"/>
  <c r="JTR40" i="48"/>
  <c r="JTQ40" i="48"/>
  <c r="JTP40" i="48"/>
  <c r="JTO40" i="48"/>
  <c r="JTN40" i="48"/>
  <c r="JTM40" i="48"/>
  <c r="JTL40" i="48"/>
  <c r="JTK40" i="48"/>
  <c r="JTJ40" i="48"/>
  <c r="JTI40" i="48"/>
  <c r="JTH40" i="48"/>
  <c r="JTG40" i="48"/>
  <c r="JTF40" i="48"/>
  <c r="JTE40" i="48"/>
  <c r="JTD40" i="48"/>
  <c r="JTC40" i="48"/>
  <c r="JTB40" i="48"/>
  <c r="JTA40" i="48"/>
  <c r="JSZ40" i="48"/>
  <c r="JSY40" i="48"/>
  <c r="JSX40" i="48"/>
  <c r="JSW40" i="48"/>
  <c r="JSV40" i="48"/>
  <c r="JSU40" i="48"/>
  <c r="JST40" i="48"/>
  <c r="JSS40" i="48"/>
  <c r="JSR40" i="48"/>
  <c r="JSQ40" i="48"/>
  <c r="JSP40" i="48"/>
  <c r="JSO40" i="48"/>
  <c r="JSN40" i="48"/>
  <c r="JSM40" i="48"/>
  <c r="JSL40" i="48"/>
  <c r="JSK40" i="48"/>
  <c r="JSJ40" i="48"/>
  <c r="JSI40" i="48"/>
  <c r="JSH40" i="48"/>
  <c r="JSG40" i="48"/>
  <c r="JSF40" i="48"/>
  <c r="JSE40" i="48"/>
  <c r="JSD40" i="48"/>
  <c r="JSC40" i="48"/>
  <c r="JSB40" i="48"/>
  <c r="JSA40" i="48"/>
  <c r="JRZ40" i="48"/>
  <c r="JRY40" i="48"/>
  <c r="JRX40" i="48"/>
  <c r="JRW40" i="48"/>
  <c r="JRV40" i="48"/>
  <c r="JRU40" i="48"/>
  <c r="JRT40" i="48"/>
  <c r="JRS40" i="48"/>
  <c r="JRR40" i="48"/>
  <c r="JRQ40" i="48"/>
  <c r="JRP40" i="48"/>
  <c r="JRO40" i="48"/>
  <c r="JRN40" i="48"/>
  <c r="JRM40" i="48"/>
  <c r="JRL40" i="48"/>
  <c r="JRK40" i="48"/>
  <c r="JRJ40" i="48"/>
  <c r="JRI40" i="48"/>
  <c r="JRH40" i="48"/>
  <c r="JRG40" i="48"/>
  <c r="JRF40" i="48"/>
  <c r="JRE40" i="48"/>
  <c r="JRD40" i="48"/>
  <c r="JRC40" i="48"/>
  <c r="JRB40" i="48"/>
  <c r="JRA40" i="48"/>
  <c r="JQZ40" i="48"/>
  <c r="JQY40" i="48"/>
  <c r="JQX40" i="48"/>
  <c r="JQW40" i="48"/>
  <c r="JQV40" i="48"/>
  <c r="JQU40" i="48"/>
  <c r="JQT40" i="48"/>
  <c r="JQS40" i="48"/>
  <c r="JQR40" i="48"/>
  <c r="JQQ40" i="48"/>
  <c r="JQP40" i="48"/>
  <c r="JQO40" i="48"/>
  <c r="JQN40" i="48"/>
  <c r="JQM40" i="48"/>
  <c r="JQL40" i="48"/>
  <c r="JQK40" i="48"/>
  <c r="JQJ40" i="48"/>
  <c r="JQI40" i="48"/>
  <c r="JQH40" i="48"/>
  <c r="JQG40" i="48"/>
  <c r="JQF40" i="48"/>
  <c r="JQE40" i="48"/>
  <c r="JQD40" i="48"/>
  <c r="JQC40" i="48"/>
  <c r="JQB40" i="48"/>
  <c r="JQA40" i="48"/>
  <c r="JPZ40" i="48"/>
  <c r="JPY40" i="48"/>
  <c r="JPX40" i="48"/>
  <c r="JPW40" i="48"/>
  <c r="JPV40" i="48"/>
  <c r="JPU40" i="48"/>
  <c r="JPT40" i="48"/>
  <c r="JPS40" i="48"/>
  <c r="JPR40" i="48"/>
  <c r="JPQ40" i="48"/>
  <c r="JPP40" i="48"/>
  <c r="JPO40" i="48"/>
  <c r="JPN40" i="48"/>
  <c r="JPM40" i="48"/>
  <c r="JPL40" i="48"/>
  <c r="JPK40" i="48"/>
  <c r="JPJ40" i="48"/>
  <c r="JPI40" i="48"/>
  <c r="JPH40" i="48"/>
  <c r="JPG40" i="48"/>
  <c r="JPF40" i="48"/>
  <c r="JPE40" i="48"/>
  <c r="JPD40" i="48"/>
  <c r="JPC40" i="48"/>
  <c r="JPB40" i="48"/>
  <c r="JPA40" i="48"/>
  <c r="JOZ40" i="48"/>
  <c r="JOY40" i="48"/>
  <c r="JOX40" i="48"/>
  <c r="JOW40" i="48"/>
  <c r="JOV40" i="48"/>
  <c r="JOU40" i="48"/>
  <c r="JOT40" i="48"/>
  <c r="JOS40" i="48"/>
  <c r="JOR40" i="48"/>
  <c r="JOQ40" i="48"/>
  <c r="JOP40" i="48"/>
  <c r="JOO40" i="48"/>
  <c r="JON40" i="48"/>
  <c r="JOM40" i="48"/>
  <c r="JOL40" i="48"/>
  <c r="JOK40" i="48"/>
  <c r="JOJ40" i="48"/>
  <c r="JOI40" i="48"/>
  <c r="JOH40" i="48"/>
  <c r="JOG40" i="48"/>
  <c r="JOF40" i="48"/>
  <c r="JOE40" i="48"/>
  <c r="JOD40" i="48"/>
  <c r="JOC40" i="48"/>
  <c r="JOB40" i="48"/>
  <c r="JOA40" i="48"/>
  <c r="JNZ40" i="48"/>
  <c r="JNY40" i="48"/>
  <c r="JNX40" i="48"/>
  <c r="JNW40" i="48"/>
  <c r="JNV40" i="48"/>
  <c r="JNU40" i="48"/>
  <c r="JNT40" i="48"/>
  <c r="JNS40" i="48"/>
  <c r="JNR40" i="48"/>
  <c r="JNQ40" i="48"/>
  <c r="JNP40" i="48"/>
  <c r="JNO40" i="48"/>
  <c r="JNN40" i="48"/>
  <c r="JNM40" i="48"/>
  <c r="JNL40" i="48"/>
  <c r="JNK40" i="48"/>
  <c r="JNJ40" i="48"/>
  <c r="JNI40" i="48"/>
  <c r="JNH40" i="48"/>
  <c r="JNG40" i="48"/>
  <c r="JNF40" i="48"/>
  <c r="JNE40" i="48"/>
  <c r="JND40" i="48"/>
  <c r="JNC40" i="48"/>
  <c r="JNB40" i="48"/>
  <c r="JNA40" i="48"/>
  <c r="JMZ40" i="48"/>
  <c r="JMY40" i="48"/>
  <c r="JMX40" i="48"/>
  <c r="JMW40" i="48"/>
  <c r="JMV40" i="48"/>
  <c r="JMU40" i="48"/>
  <c r="JMT40" i="48"/>
  <c r="JMS40" i="48"/>
  <c r="JMR40" i="48"/>
  <c r="JMQ40" i="48"/>
  <c r="JMP40" i="48"/>
  <c r="JMO40" i="48"/>
  <c r="JMN40" i="48"/>
  <c r="JMM40" i="48"/>
  <c r="JML40" i="48"/>
  <c r="JMK40" i="48"/>
  <c r="JMJ40" i="48"/>
  <c r="JMI40" i="48"/>
  <c r="JMH40" i="48"/>
  <c r="JMG40" i="48"/>
  <c r="JMF40" i="48"/>
  <c r="JME40" i="48"/>
  <c r="JMD40" i="48"/>
  <c r="JMC40" i="48"/>
  <c r="JMB40" i="48"/>
  <c r="JMA40" i="48"/>
  <c r="JLZ40" i="48"/>
  <c r="JLY40" i="48"/>
  <c r="JLX40" i="48"/>
  <c r="JLW40" i="48"/>
  <c r="JLV40" i="48"/>
  <c r="JLU40" i="48"/>
  <c r="JLT40" i="48"/>
  <c r="JLS40" i="48"/>
  <c r="JLR40" i="48"/>
  <c r="JLQ40" i="48"/>
  <c r="JLP40" i="48"/>
  <c r="JLO40" i="48"/>
  <c r="JLN40" i="48"/>
  <c r="JLM40" i="48"/>
  <c r="JLL40" i="48"/>
  <c r="JLK40" i="48"/>
  <c r="JLJ40" i="48"/>
  <c r="JLI40" i="48"/>
  <c r="JLH40" i="48"/>
  <c r="JLG40" i="48"/>
  <c r="JLF40" i="48"/>
  <c r="JLE40" i="48"/>
  <c r="JLD40" i="48"/>
  <c r="JLC40" i="48"/>
  <c r="JLB40" i="48"/>
  <c r="JLA40" i="48"/>
  <c r="JKZ40" i="48"/>
  <c r="JKY40" i="48"/>
  <c r="JKX40" i="48"/>
  <c r="JKW40" i="48"/>
  <c r="JKV40" i="48"/>
  <c r="JKU40" i="48"/>
  <c r="JKT40" i="48"/>
  <c r="JKS40" i="48"/>
  <c r="JKR40" i="48"/>
  <c r="JKQ40" i="48"/>
  <c r="JKP40" i="48"/>
  <c r="JKO40" i="48"/>
  <c r="JKN40" i="48"/>
  <c r="JKM40" i="48"/>
  <c r="JKL40" i="48"/>
  <c r="JKK40" i="48"/>
  <c r="JKJ40" i="48"/>
  <c r="JKI40" i="48"/>
  <c r="JKH40" i="48"/>
  <c r="JKG40" i="48"/>
  <c r="JKF40" i="48"/>
  <c r="JKE40" i="48"/>
  <c r="JKD40" i="48"/>
  <c r="JKC40" i="48"/>
  <c r="JKB40" i="48"/>
  <c r="JKA40" i="48"/>
  <c r="JJZ40" i="48"/>
  <c r="JJY40" i="48"/>
  <c r="JJX40" i="48"/>
  <c r="JJW40" i="48"/>
  <c r="JJV40" i="48"/>
  <c r="JJU40" i="48"/>
  <c r="JJT40" i="48"/>
  <c r="JJS40" i="48"/>
  <c r="JJR40" i="48"/>
  <c r="JJQ40" i="48"/>
  <c r="JJP40" i="48"/>
  <c r="JJO40" i="48"/>
  <c r="JJN40" i="48"/>
  <c r="JJM40" i="48"/>
  <c r="JJL40" i="48"/>
  <c r="JJK40" i="48"/>
  <c r="JJJ40" i="48"/>
  <c r="JJI40" i="48"/>
  <c r="JJH40" i="48"/>
  <c r="JJG40" i="48"/>
  <c r="JJF40" i="48"/>
  <c r="JJE40" i="48"/>
  <c r="JJD40" i="48"/>
  <c r="JJC40" i="48"/>
  <c r="JJB40" i="48"/>
  <c r="JJA40" i="48"/>
  <c r="JIZ40" i="48"/>
  <c r="JIY40" i="48"/>
  <c r="JIX40" i="48"/>
  <c r="JIW40" i="48"/>
  <c r="JIV40" i="48"/>
  <c r="JIU40" i="48"/>
  <c r="JIT40" i="48"/>
  <c r="JIS40" i="48"/>
  <c r="JIR40" i="48"/>
  <c r="JIQ40" i="48"/>
  <c r="JIP40" i="48"/>
  <c r="JIO40" i="48"/>
  <c r="JIN40" i="48"/>
  <c r="JIM40" i="48"/>
  <c r="JIL40" i="48"/>
  <c r="JIK40" i="48"/>
  <c r="JIJ40" i="48"/>
  <c r="JII40" i="48"/>
  <c r="JIH40" i="48"/>
  <c r="JIG40" i="48"/>
  <c r="JIF40" i="48"/>
  <c r="JIE40" i="48"/>
  <c r="JID40" i="48"/>
  <c r="JIC40" i="48"/>
  <c r="JIB40" i="48"/>
  <c r="JIA40" i="48"/>
  <c r="JHZ40" i="48"/>
  <c r="JHY40" i="48"/>
  <c r="JHX40" i="48"/>
  <c r="JHW40" i="48"/>
  <c r="JHV40" i="48"/>
  <c r="JHU40" i="48"/>
  <c r="JHT40" i="48"/>
  <c r="JHS40" i="48"/>
  <c r="JHR40" i="48"/>
  <c r="JHQ40" i="48"/>
  <c r="JHP40" i="48"/>
  <c r="JHO40" i="48"/>
  <c r="JHN40" i="48"/>
  <c r="JHM40" i="48"/>
  <c r="JHL40" i="48"/>
  <c r="JHK40" i="48"/>
  <c r="JHJ40" i="48"/>
  <c r="JHI40" i="48"/>
  <c r="JHH40" i="48"/>
  <c r="JHG40" i="48"/>
  <c r="JHF40" i="48"/>
  <c r="JHE40" i="48"/>
  <c r="JHD40" i="48"/>
  <c r="JHC40" i="48"/>
  <c r="JHB40" i="48"/>
  <c r="JHA40" i="48"/>
  <c r="JGZ40" i="48"/>
  <c r="JGY40" i="48"/>
  <c r="JGX40" i="48"/>
  <c r="JGW40" i="48"/>
  <c r="JGV40" i="48"/>
  <c r="JGU40" i="48"/>
  <c r="JGT40" i="48"/>
  <c r="JGS40" i="48"/>
  <c r="JGR40" i="48"/>
  <c r="JGQ40" i="48"/>
  <c r="JGP40" i="48"/>
  <c r="JGO40" i="48"/>
  <c r="JGN40" i="48"/>
  <c r="JGM40" i="48"/>
  <c r="JGL40" i="48"/>
  <c r="JGK40" i="48"/>
  <c r="JGJ40" i="48"/>
  <c r="JGI40" i="48"/>
  <c r="JGH40" i="48"/>
  <c r="JGG40" i="48"/>
  <c r="JGF40" i="48"/>
  <c r="JGE40" i="48"/>
  <c r="JGD40" i="48"/>
  <c r="JGC40" i="48"/>
  <c r="JGB40" i="48"/>
  <c r="JGA40" i="48"/>
  <c r="JFZ40" i="48"/>
  <c r="JFY40" i="48"/>
  <c r="JFX40" i="48"/>
  <c r="JFW40" i="48"/>
  <c r="JFV40" i="48"/>
  <c r="JFU40" i="48"/>
  <c r="JFT40" i="48"/>
  <c r="JFS40" i="48"/>
  <c r="JFR40" i="48"/>
  <c r="JFQ40" i="48"/>
  <c r="JFP40" i="48"/>
  <c r="JFO40" i="48"/>
  <c r="JFN40" i="48"/>
  <c r="JFM40" i="48"/>
  <c r="JFL40" i="48"/>
  <c r="JFK40" i="48"/>
  <c r="JFJ40" i="48"/>
  <c r="JFI40" i="48"/>
  <c r="JFH40" i="48"/>
  <c r="JFG40" i="48"/>
  <c r="JFF40" i="48"/>
  <c r="JFE40" i="48"/>
  <c r="JFD40" i="48"/>
  <c r="JFC40" i="48"/>
  <c r="JFB40" i="48"/>
  <c r="JFA40" i="48"/>
  <c r="JEZ40" i="48"/>
  <c r="JEY40" i="48"/>
  <c r="JEX40" i="48"/>
  <c r="JEW40" i="48"/>
  <c r="JEV40" i="48"/>
  <c r="JEU40" i="48"/>
  <c r="JET40" i="48"/>
  <c r="JES40" i="48"/>
  <c r="JER40" i="48"/>
  <c r="JEQ40" i="48"/>
  <c r="JEP40" i="48"/>
  <c r="JEO40" i="48"/>
  <c r="JEN40" i="48"/>
  <c r="JEM40" i="48"/>
  <c r="JEL40" i="48"/>
  <c r="JEK40" i="48"/>
  <c r="JEJ40" i="48"/>
  <c r="JEI40" i="48"/>
  <c r="JEH40" i="48"/>
  <c r="JEG40" i="48"/>
  <c r="JEF40" i="48"/>
  <c r="JEE40" i="48"/>
  <c r="JED40" i="48"/>
  <c r="JEC40" i="48"/>
  <c r="JEB40" i="48"/>
  <c r="JEA40" i="48"/>
  <c r="JDZ40" i="48"/>
  <c r="JDY40" i="48"/>
  <c r="JDX40" i="48"/>
  <c r="JDW40" i="48"/>
  <c r="JDV40" i="48"/>
  <c r="JDU40" i="48"/>
  <c r="JDT40" i="48"/>
  <c r="JDS40" i="48"/>
  <c r="JDR40" i="48"/>
  <c r="JDQ40" i="48"/>
  <c r="JDP40" i="48"/>
  <c r="JDO40" i="48"/>
  <c r="JDN40" i="48"/>
  <c r="JDM40" i="48"/>
  <c r="JDL40" i="48"/>
  <c r="JDK40" i="48"/>
  <c r="JDJ40" i="48"/>
  <c r="JDI40" i="48"/>
  <c r="JDH40" i="48"/>
  <c r="JDG40" i="48"/>
  <c r="JDF40" i="48"/>
  <c r="JDE40" i="48"/>
  <c r="JDD40" i="48"/>
  <c r="JDC40" i="48"/>
  <c r="JDB40" i="48"/>
  <c r="JDA40" i="48"/>
  <c r="JCZ40" i="48"/>
  <c r="JCY40" i="48"/>
  <c r="JCX40" i="48"/>
  <c r="JCW40" i="48"/>
  <c r="JCV40" i="48"/>
  <c r="JCU40" i="48"/>
  <c r="JCT40" i="48"/>
  <c r="JCS40" i="48"/>
  <c r="JCR40" i="48"/>
  <c r="JCQ40" i="48"/>
  <c r="JCP40" i="48"/>
  <c r="JCO40" i="48"/>
  <c r="JCN40" i="48"/>
  <c r="JCM40" i="48"/>
  <c r="JCL40" i="48"/>
  <c r="JCK40" i="48"/>
  <c r="JCJ40" i="48"/>
  <c r="JCI40" i="48"/>
  <c r="JCH40" i="48"/>
  <c r="JCG40" i="48"/>
  <c r="JCF40" i="48"/>
  <c r="JCE40" i="48"/>
  <c r="JCD40" i="48"/>
  <c r="JCC40" i="48"/>
  <c r="JCB40" i="48"/>
  <c r="JCA40" i="48"/>
  <c r="JBZ40" i="48"/>
  <c r="JBY40" i="48"/>
  <c r="JBX40" i="48"/>
  <c r="JBW40" i="48"/>
  <c r="JBV40" i="48"/>
  <c r="JBU40" i="48"/>
  <c r="JBT40" i="48"/>
  <c r="JBS40" i="48"/>
  <c r="JBR40" i="48"/>
  <c r="JBQ40" i="48"/>
  <c r="JBP40" i="48"/>
  <c r="JBO40" i="48"/>
  <c r="JBN40" i="48"/>
  <c r="JBM40" i="48"/>
  <c r="JBL40" i="48"/>
  <c r="JBK40" i="48"/>
  <c r="JBJ40" i="48"/>
  <c r="JBI40" i="48"/>
  <c r="JBH40" i="48"/>
  <c r="JBG40" i="48"/>
  <c r="JBF40" i="48"/>
  <c r="JBE40" i="48"/>
  <c r="JBD40" i="48"/>
  <c r="JBC40" i="48"/>
  <c r="JBB40" i="48"/>
  <c r="JBA40" i="48"/>
  <c r="JAZ40" i="48"/>
  <c r="JAY40" i="48"/>
  <c r="JAX40" i="48"/>
  <c r="JAW40" i="48"/>
  <c r="JAV40" i="48"/>
  <c r="JAU40" i="48"/>
  <c r="JAT40" i="48"/>
  <c r="JAS40" i="48"/>
  <c r="JAR40" i="48"/>
  <c r="JAQ40" i="48"/>
  <c r="JAP40" i="48"/>
  <c r="JAO40" i="48"/>
  <c r="JAN40" i="48"/>
  <c r="JAM40" i="48"/>
  <c r="JAL40" i="48"/>
  <c r="JAK40" i="48"/>
  <c r="JAJ40" i="48"/>
  <c r="JAI40" i="48"/>
  <c r="JAH40" i="48"/>
  <c r="JAG40" i="48"/>
  <c r="JAF40" i="48"/>
  <c r="JAE40" i="48"/>
  <c r="JAD40" i="48"/>
  <c r="JAC40" i="48"/>
  <c r="JAB40" i="48"/>
  <c r="JAA40" i="48"/>
  <c r="IZZ40" i="48"/>
  <c r="IZY40" i="48"/>
  <c r="IZX40" i="48"/>
  <c r="IZW40" i="48"/>
  <c r="IZV40" i="48"/>
  <c r="IZU40" i="48"/>
  <c r="IZT40" i="48"/>
  <c r="IZS40" i="48"/>
  <c r="IZR40" i="48"/>
  <c r="IZQ40" i="48"/>
  <c r="IZP40" i="48"/>
  <c r="IZO40" i="48"/>
  <c r="IZN40" i="48"/>
  <c r="IZM40" i="48"/>
  <c r="IZL40" i="48"/>
  <c r="IZK40" i="48"/>
  <c r="IZJ40" i="48"/>
  <c r="IZI40" i="48"/>
  <c r="IZH40" i="48"/>
  <c r="IZG40" i="48"/>
  <c r="IZF40" i="48"/>
  <c r="IZE40" i="48"/>
  <c r="IZD40" i="48"/>
  <c r="IZC40" i="48"/>
  <c r="IZB40" i="48"/>
  <c r="IZA40" i="48"/>
  <c r="IYZ40" i="48"/>
  <c r="IYY40" i="48"/>
  <c r="IYX40" i="48"/>
  <c r="IYW40" i="48"/>
  <c r="IYV40" i="48"/>
  <c r="IYU40" i="48"/>
  <c r="IYT40" i="48"/>
  <c r="IYS40" i="48"/>
  <c r="IYR40" i="48"/>
  <c r="IYQ40" i="48"/>
  <c r="IYP40" i="48"/>
  <c r="IYO40" i="48"/>
  <c r="IYN40" i="48"/>
  <c r="IYM40" i="48"/>
  <c r="IYL40" i="48"/>
  <c r="IYK40" i="48"/>
  <c r="IYJ40" i="48"/>
  <c r="IYI40" i="48"/>
  <c r="IYH40" i="48"/>
  <c r="IYG40" i="48"/>
  <c r="IYF40" i="48"/>
  <c r="IYE40" i="48"/>
  <c r="IYD40" i="48"/>
  <c r="IYC40" i="48"/>
  <c r="IYB40" i="48"/>
  <c r="IYA40" i="48"/>
  <c r="IXZ40" i="48"/>
  <c r="IXY40" i="48"/>
  <c r="IXX40" i="48"/>
  <c r="IXW40" i="48"/>
  <c r="IXV40" i="48"/>
  <c r="IXU40" i="48"/>
  <c r="IXT40" i="48"/>
  <c r="IXS40" i="48"/>
  <c r="IXR40" i="48"/>
  <c r="IXQ40" i="48"/>
  <c r="IXP40" i="48"/>
  <c r="IXO40" i="48"/>
  <c r="IXN40" i="48"/>
  <c r="IXM40" i="48"/>
  <c r="IXL40" i="48"/>
  <c r="IXK40" i="48"/>
  <c r="IXJ40" i="48"/>
  <c r="IXI40" i="48"/>
  <c r="IXH40" i="48"/>
  <c r="IXG40" i="48"/>
  <c r="IXF40" i="48"/>
  <c r="IXE40" i="48"/>
  <c r="IXD40" i="48"/>
  <c r="IXC40" i="48"/>
  <c r="IXB40" i="48"/>
  <c r="IXA40" i="48"/>
  <c r="IWZ40" i="48"/>
  <c r="IWY40" i="48"/>
  <c r="IWX40" i="48"/>
  <c r="IWW40" i="48"/>
  <c r="IWV40" i="48"/>
  <c r="IWU40" i="48"/>
  <c r="IWT40" i="48"/>
  <c r="IWS40" i="48"/>
  <c r="IWR40" i="48"/>
  <c r="IWQ40" i="48"/>
  <c r="IWP40" i="48"/>
  <c r="IWO40" i="48"/>
  <c r="IWN40" i="48"/>
  <c r="IWM40" i="48"/>
  <c r="IWL40" i="48"/>
  <c r="IWK40" i="48"/>
  <c r="IWJ40" i="48"/>
  <c r="IWI40" i="48"/>
  <c r="IWH40" i="48"/>
  <c r="IWG40" i="48"/>
  <c r="IWF40" i="48"/>
  <c r="IWE40" i="48"/>
  <c r="IWD40" i="48"/>
  <c r="IWC40" i="48"/>
  <c r="IWB40" i="48"/>
  <c r="IWA40" i="48"/>
  <c r="IVZ40" i="48"/>
  <c r="IVY40" i="48"/>
  <c r="IVX40" i="48"/>
  <c r="IVW40" i="48"/>
  <c r="IVV40" i="48"/>
  <c r="IVU40" i="48"/>
  <c r="IVT40" i="48"/>
  <c r="IVS40" i="48"/>
  <c r="IVR40" i="48"/>
  <c r="IVQ40" i="48"/>
  <c r="IVP40" i="48"/>
  <c r="IVO40" i="48"/>
  <c r="IVN40" i="48"/>
  <c r="IVM40" i="48"/>
  <c r="IVL40" i="48"/>
  <c r="IVK40" i="48"/>
  <c r="IVJ40" i="48"/>
  <c r="IVI40" i="48"/>
  <c r="IVH40" i="48"/>
  <c r="IVG40" i="48"/>
  <c r="IVF40" i="48"/>
  <c r="IVE40" i="48"/>
  <c r="IVD40" i="48"/>
  <c r="IVC40" i="48"/>
  <c r="IVB40" i="48"/>
  <c r="IVA40" i="48"/>
  <c r="IUZ40" i="48"/>
  <c r="IUY40" i="48"/>
  <c r="IUX40" i="48"/>
  <c r="IUW40" i="48"/>
  <c r="IUV40" i="48"/>
  <c r="IUU40" i="48"/>
  <c r="IUT40" i="48"/>
  <c r="IUS40" i="48"/>
  <c r="IUR40" i="48"/>
  <c r="IUQ40" i="48"/>
  <c r="IUP40" i="48"/>
  <c r="IUO40" i="48"/>
  <c r="IUN40" i="48"/>
  <c r="IUM40" i="48"/>
  <c r="IUL40" i="48"/>
  <c r="IUK40" i="48"/>
  <c r="IUJ40" i="48"/>
  <c r="IUI40" i="48"/>
  <c r="IUH40" i="48"/>
  <c r="IUG40" i="48"/>
  <c r="IUF40" i="48"/>
  <c r="IUE40" i="48"/>
  <c r="IUD40" i="48"/>
  <c r="IUC40" i="48"/>
  <c r="IUB40" i="48"/>
  <c r="IUA40" i="48"/>
  <c r="ITZ40" i="48"/>
  <c r="ITY40" i="48"/>
  <c r="ITX40" i="48"/>
  <c r="ITW40" i="48"/>
  <c r="ITV40" i="48"/>
  <c r="ITU40" i="48"/>
  <c r="ITT40" i="48"/>
  <c r="ITS40" i="48"/>
  <c r="ITR40" i="48"/>
  <c r="ITQ40" i="48"/>
  <c r="ITP40" i="48"/>
  <c r="ITO40" i="48"/>
  <c r="ITN40" i="48"/>
  <c r="ITM40" i="48"/>
  <c r="ITL40" i="48"/>
  <c r="ITK40" i="48"/>
  <c r="ITJ40" i="48"/>
  <c r="ITI40" i="48"/>
  <c r="ITH40" i="48"/>
  <c r="ITG40" i="48"/>
  <c r="ITF40" i="48"/>
  <c r="ITE40" i="48"/>
  <c r="ITD40" i="48"/>
  <c r="ITC40" i="48"/>
  <c r="ITB40" i="48"/>
  <c r="ITA40" i="48"/>
  <c r="ISZ40" i="48"/>
  <c r="ISY40" i="48"/>
  <c r="ISX40" i="48"/>
  <c r="ISW40" i="48"/>
  <c r="ISV40" i="48"/>
  <c r="ISU40" i="48"/>
  <c r="IST40" i="48"/>
  <c r="ISS40" i="48"/>
  <c r="ISR40" i="48"/>
  <c r="ISQ40" i="48"/>
  <c r="ISP40" i="48"/>
  <c r="ISO40" i="48"/>
  <c r="ISN40" i="48"/>
  <c r="ISM40" i="48"/>
  <c r="ISL40" i="48"/>
  <c r="ISK40" i="48"/>
  <c r="ISJ40" i="48"/>
  <c r="ISI40" i="48"/>
  <c r="ISH40" i="48"/>
  <c r="ISG40" i="48"/>
  <c r="ISF40" i="48"/>
  <c r="ISE40" i="48"/>
  <c r="ISD40" i="48"/>
  <c r="ISC40" i="48"/>
  <c r="ISB40" i="48"/>
  <c r="ISA40" i="48"/>
  <c r="IRZ40" i="48"/>
  <c r="IRY40" i="48"/>
  <c r="IRX40" i="48"/>
  <c r="IRW40" i="48"/>
  <c r="IRV40" i="48"/>
  <c r="IRU40" i="48"/>
  <c r="IRT40" i="48"/>
  <c r="IRS40" i="48"/>
  <c r="IRR40" i="48"/>
  <c r="IRQ40" i="48"/>
  <c r="IRP40" i="48"/>
  <c r="IRO40" i="48"/>
  <c r="IRN40" i="48"/>
  <c r="IRM40" i="48"/>
  <c r="IRL40" i="48"/>
  <c r="IRK40" i="48"/>
  <c r="IRJ40" i="48"/>
  <c r="IRI40" i="48"/>
  <c r="IRH40" i="48"/>
  <c r="IRG40" i="48"/>
  <c r="IRF40" i="48"/>
  <c r="IRE40" i="48"/>
  <c r="IRD40" i="48"/>
  <c r="IRC40" i="48"/>
  <c r="IRB40" i="48"/>
  <c r="IRA40" i="48"/>
  <c r="IQZ40" i="48"/>
  <c r="IQY40" i="48"/>
  <c r="IQX40" i="48"/>
  <c r="IQW40" i="48"/>
  <c r="IQV40" i="48"/>
  <c r="IQU40" i="48"/>
  <c r="IQT40" i="48"/>
  <c r="IQS40" i="48"/>
  <c r="IQR40" i="48"/>
  <c r="IQQ40" i="48"/>
  <c r="IQP40" i="48"/>
  <c r="IQO40" i="48"/>
  <c r="IQN40" i="48"/>
  <c r="IQM40" i="48"/>
  <c r="IQL40" i="48"/>
  <c r="IQK40" i="48"/>
  <c r="IQJ40" i="48"/>
  <c r="IQI40" i="48"/>
  <c r="IQH40" i="48"/>
  <c r="IQG40" i="48"/>
  <c r="IQF40" i="48"/>
  <c r="IQE40" i="48"/>
  <c r="IQD40" i="48"/>
  <c r="IQC40" i="48"/>
  <c r="IQB40" i="48"/>
  <c r="IQA40" i="48"/>
  <c r="IPZ40" i="48"/>
  <c r="IPY40" i="48"/>
  <c r="IPX40" i="48"/>
  <c r="IPW40" i="48"/>
  <c r="IPV40" i="48"/>
  <c r="IPU40" i="48"/>
  <c r="IPT40" i="48"/>
  <c r="IPS40" i="48"/>
  <c r="IPR40" i="48"/>
  <c r="IPQ40" i="48"/>
  <c r="IPP40" i="48"/>
  <c r="IPO40" i="48"/>
  <c r="IPN40" i="48"/>
  <c r="IPM40" i="48"/>
  <c r="IPL40" i="48"/>
  <c r="IPK40" i="48"/>
  <c r="IPJ40" i="48"/>
  <c r="IPI40" i="48"/>
  <c r="IPH40" i="48"/>
  <c r="IPG40" i="48"/>
  <c r="IPF40" i="48"/>
  <c r="IPE40" i="48"/>
  <c r="IPD40" i="48"/>
  <c r="IPC40" i="48"/>
  <c r="IPB40" i="48"/>
  <c r="IPA40" i="48"/>
  <c r="IOZ40" i="48"/>
  <c r="IOY40" i="48"/>
  <c r="IOX40" i="48"/>
  <c r="IOW40" i="48"/>
  <c r="IOV40" i="48"/>
  <c r="IOU40" i="48"/>
  <c r="IOT40" i="48"/>
  <c r="IOS40" i="48"/>
  <c r="IOR40" i="48"/>
  <c r="IOQ40" i="48"/>
  <c r="IOP40" i="48"/>
  <c r="IOO40" i="48"/>
  <c r="ION40" i="48"/>
  <c r="IOM40" i="48"/>
  <c r="IOL40" i="48"/>
  <c r="IOK40" i="48"/>
  <c r="IOJ40" i="48"/>
  <c r="IOI40" i="48"/>
  <c r="IOH40" i="48"/>
  <c r="IOG40" i="48"/>
  <c r="IOF40" i="48"/>
  <c r="IOE40" i="48"/>
  <c r="IOD40" i="48"/>
  <c r="IOC40" i="48"/>
  <c r="IOB40" i="48"/>
  <c r="IOA40" i="48"/>
  <c r="INZ40" i="48"/>
  <c r="INY40" i="48"/>
  <c r="INX40" i="48"/>
  <c r="INW40" i="48"/>
  <c r="INV40" i="48"/>
  <c r="INU40" i="48"/>
  <c r="INT40" i="48"/>
  <c r="INS40" i="48"/>
  <c r="INR40" i="48"/>
  <c r="INQ40" i="48"/>
  <c r="INP40" i="48"/>
  <c r="INO40" i="48"/>
  <c r="INN40" i="48"/>
  <c r="INM40" i="48"/>
  <c r="INL40" i="48"/>
  <c r="INK40" i="48"/>
  <c r="INJ40" i="48"/>
  <c r="INI40" i="48"/>
  <c r="INH40" i="48"/>
  <c r="ING40" i="48"/>
  <c r="INF40" i="48"/>
  <c r="INE40" i="48"/>
  <c r="IND40" i="48"/>
  <c r="INC40" i="48"/>
  <c r="INB40" i="48"/>
  <c r="INA40" i="48"/>
  <c r="IMZ40" i="48"/>
  <c r="IMY40" i="48"/>
  <c r="IMX40" i="48"/>
  <c r="IMW40" i="48"/>
  <c r="IMV40" i="48"/>
  <c r="IMU40" i="48"/>
  <c r="IMT40" i="48"/>
  <c r="IMS40" i="48"/>
  <c r="IMR40" i="48"/>
  <c r="IMQ40" i="48"/>
  <c r="IMP40" i="48"/>
  <c r="IMO40" i="48"/>
  <c r="IMN40" i="48"/>
  <c r="IMM40" i="48"/>
  <c r="IML40" i="48"/>
  <c r="IMK40" i="48"/>
  <c r="IMJ40" i="48"/>
  <c r="IMI40" i="48"/>
  <c r="IMH40" i="48"/>
  <c r="IMG40" i="48"/>
  <c r="IMF40" i="48"/>
  <c r="IME40" i="48"/>
  <c r="IMD40" i="48"/>
  <c r="IMC40" i="48"/>
  <c r="IMB40" i="48"/>
  <c r="IMA40" i="48"/>
  <c r="ILZ40" i="48"/>
  <c r="ILY40" i="48"/>
  <c r="ILX40" i="48"/>
  <c r="ILW40" i="48"/>
  <c r="ILV40" i="48"/>
  <c r="ILU40" i="48"/>
  <c r="ILT40" i="48"/>
  <c r="ILS40" i="48"/>
  <c r="ILR40" i="48"/>
  <c r="ILQ40" i="48"/>
  <c r="ILP40" i="48"/>
  <c r="ILO40" i="48"/>
  <c r="ILN40" i="48"/>
  <c r="ILM40" i="48"/>
  <c r="ILL40" i="48"/>
  <c r="ILK40" i="48"/>
  <c r="ILJ40" i="48"/>
  <c r="ILI40" i="48"/>
  <c r="ILH40" i="48"/>
  <c r="ILG40" i="48"/>
  <c r="ILF40" i="48"/>
  <c r="ILE40" i="48"/>
  <c r="ILD40" i="48"/>
  <c r="ILC40" i="48"/>
  <c r="ILB40" i="48"/>
  <c r="ILA40" i="48"/>
  <c r="IKZ40" i="48"/>
  <c r="IKY40" i="48"/>
  <c r="IKX40" i="48"/>
  <c r="IKW40" i="48"/>
  <c r="IKV40" i="48"/>
  <c r="IKU40" i="48"/>
  <c r="IKT40" i="48"/>
  <c r="IKS40" i="48"/>
  <c r="IKR40" i="48"/>
  <c r="IKQ40" i="48"/>
  <c r="IKP40" i="48"/>
  <c r="IKO40" i="48"/>
  <c r="IKN40" i="48"/>
  <c r="IKM40" i="48"/>
  <c r="IKL40" i="48"/>
  <c r="IKK40" i="48"/>
  <c r="IKJ40" i="48"/>
  <c r="IKI40" i="48"/>
  <c r="IKH40" i="48"/>
  <c r="IKG40" i="48"/>
  <c r="IKF40" i="48"/>
  <c r="IKE40" i="48"/>
  <c r="IKD40" i="48"/>
  <c r="IKC40" i="48"/>
  <c r="IKB40" i="48"/>
  <c r="IKA40" i="48"/>
  <c r="IJZ40" i="48"/>
  <c r="IJY40" i="48"/>
  <c r="IJX40" i="48"/>
  <c r="IJW40" i="48"/>
  <c r="IJV40" i="48"/>
  <c r="IJU40" i="48"/>
  <c r="IJT40" i="48"/>
  <c r="IJS40" i="48"/>
  <c r="IJR40" i="48"/>
  <c r="IJQ40" i="48"/>
  <c r="IJP40" i="48"/>
  <c r="IJO40" i="48"/>
  <c r="IJN40" i="48"/>
  <c r="IJM40" i="48"/>
  <c r="IJL40" i="48"/>
  <c r="IJK40" i="48"/>
  <c r="IJJ40" i="48"/>
  <c r="IJI40" i="48"/>
  <c r="IJH40" i="48"/>
  <c r="IJG40" i="48"/>
  <c r="IJF40" i="48"/>
  <c r="IJE40" i="48"/>
  <c r="IJD40" i="48"/>
  <c r="IJC40" i="48"/>
  <c r="IJB40" i="48"/>
  <c r="IJA40" i="48"/>
  <c r="IIZ40" i="48"/>
  <c r="IIY40" i="48"/>
  <c r="IIX40" i="48"/>
  <c r="IIW40" i="48"/>
  <c r="IIV40" i="48"/>
  <c r="IIU40" i="48"/>
  <c r="IIT40" i="48"/>
  <c r="IIS40" i="48"/>
  <c r="IIR40" i="48"/>
  <c r="IIQ40" i="48"/>
  <c r="IIP40" i="48"/>
  <c r="IIO40" i="48"/>
  <c r="IIN40" i="48"/>
  <c r="IIM40" i="48"/>
  <c r="IIL40" i="48"/>
  <c r="IIK40" i="48"/>
  <c r="IIJ40" i="48"/>
  <c r="III40" i="48"/>
  <c r="IIH40" i="48"/>
  <c r="IIG40" i="48"/>
  <c r="IIF40" i="48"/>
  <c r="IIE40" i="48"/>
  <c r="IID40" i="48"/>
  <c r="IIC40" i="48"/>
  <c r="IIB40" i="48"/>
  <c r="IIA40" i="48"/>
  <c r="IHZ40" i="48"/>
  <c r="IHY40" i="48"/>
  <c r="IHX40" i="48"/>
  <c r="IHW40" i="48"/>
  <c r="IHV40" i="48"/>
  <c r="IHU40" i="48"/>
  <c r="IHT40" i="48"/>
  <c r="IHS40" i="48"/>
  <c r="IHR40" i="48"/>
  <c r="IHQ40" i="48"/>
  <c r="IHP40" i="48"/>
  <c r="IHO40" i="48"/>
  <c r="IHN40" i="48"/>
  <c r="IHM40" i="48"/>
  <c r="IHL40" i="48"/>
  <c r="IHK40" i="48"/>
  <c r="IHJ40" i="48"/>
  <c r="IHI40" i="48"/>
  <c r="IHH40" i="48"/>
  <c r="IHG40" i="48"/>
  <c r="IHF40" i="48"/>
  <c r="IHE40" i="48"/>
  <c r="IHD40" i="48"/>
  <c r="IHC40" i="48"/>
  <c r="IHB40" i="48"/>
  <c r="IHA40" i="48"/>
  <c r="IGZ40" i="48"/>
  <c r="IGY40" i="48"/>
  <c r="IGX40" i="48"/>
  <c r="IGW40" i="48"/>
  <c r="IGV40" i="48"/>
  <c r="IGU40" i="48"/>
  <c r="IGT40" i="48"/>
  <c r="IGS40" i="48"/>
  <c r="IGR40" i="48"/>
  <c r="IGQ40" i="48"/>
  <c r="IGP40" i="48"/>
  <c r="IGO40" i="48"/>
  <c r="IGN40" i="48"/>
  <c r="IGM40" i="48"/>
  <c r="IGL40" i="48"/>
  <c r="IGK40" i="48"/>
  <c r="IGJ40" i="48"/>
  <c r="IGI40" i="48"/>
  <c r="IGH40" i="48"/>
  <c r="IGG40" i="48"/>
  <c r="IGF40" i="48"/>
  <c r="IGE40" i="48"/>
  <c r="IGD40" i="48"/>
  <c r="IGC40" i="48"/>
  <c r="IGB40" i="48"/>
  <c r="IGA40" i="48"/>
  <c r="IFZ40" i="48"/>
  <c r="IFY40" i="48"/>
  <c r="IFX40" i="48"/>
  <c r="IFW40" i="48"/>
  <c r="IFV40" i="48"/>
  <c r="IFU40" i="48"/>
  <c r="IFT40" i="48"/>
  <c r="IFS40" i="48"/>
  <c r="IFR40" i="48"/>
  <c r="IFQ40" i="48"/>
  <c r="IFP40" i="48"/>
  <c r="IFO40" i="48"/>
  <c r="IFN40" i="48"/>
  <c r="IFM40" i="48"/>
  <c r="IFL40" i="48"/>
  <c r="IFK40" i="48"/>
  <c r="IFJ40" i="48"/>
  <c r="IFI40" i="48"/>
  <c r="IFH40" i="48"/>
  <c r="IFG40" i="48"/>
  <c r="IFF40" i="48"/>
  <c r="IFE40" i="48"/>
  <c r="IFD40" i="48"/>
  <c r="IFC40" i="48"/>
  <c r="IFB40" i="48"/>
  <c r="IFA40" i="48"/>
  <c r="IEZ40" i="48"/>
  <c r="IEY40" i="48"/>
  <c r="IEX40" i="48"/>
  <c r="IEW40" i="48"/>
  <c r="IEV40" i="48"/>
  <c r="IEU40" i="48"/>
  <c r="IET40" i="48"/>
  <c r="IES40" i="48"/>
  <c r="IER40" i="48"/>
  <c r="IEQ40" i="48"/>
  <c r="IEP40" i="48"/>
  <c r="IEO40" i="48"/>
  <c r="IEN40" i="48"/>
  <c r="IEM40" i="48"/>
  <c r="IEL40" i="48"/>
  <c r="IEK40" i="48"/>
  <c r="IEJ40" i="48"/>
  <c r="IEI40" i="48"/>
  <c r="IEH40" i="48"/>
  <c r="IEG40" i="48"/>
  <c r="IEF40" i="48"/>
  <c r="IEE40" i="48"/>
  <c r="IED40" i="48"/>
  <c r="IEC40" i="48"/>
  <c r="IEB40" i="48"/>
  <c r="IEA40" i="48"/>
  <c r="IDZ40" i="48"/>
  <c r="IDY40" i="48"/>
  <c r="IDX40" i="48"/>
  <c r="IDW40" i="48"/>
  <c r="IDV40" i="48"/>
  <c r="IDU40" i="48"/>
  <c r="IDT40" i="48"/>
  <c r="IDS40" i="48"/>
  <c r="IDR40" i="48"/>
  <c r="IDQ40" i="48"/>
  <c r="IDP40" i="48"/>
  <c r="IDO40" i="48"/>
  <c r="IDN40" i="48"/>
  <c r="IDM40" i="48"/>
  <c r="IDL40" i="48"/>
  <c r="IDK40" i="48"/>
  <c r="IDJ40" i="48"/>
  <c r="IDI40" i="48"/>
  <c r="IDH40" i="48"/>
  <c r="IDG40" i="48"/>
  <c r="IDF40" i="48"/>
  <c r="IDE40" i="48"/>
  <c r="IDD40" i="48"/>
  <c r="IDC40" i="48"/>
  <c r="IDB40" i="48"/>
  <c r="IDA40" i="48"/>
  <c r="ICZ40" i="48"/>
  <c r="ICY40" i="48"/>
  <c r="ICX40" i="48"/>
  <c r="ICW40" i="48"/>
  <c r="ICV40" i="48"/>
  <c r="ICU40" i="48"/>
  <c r="ICT40" i="48"/>
  <c r="ICS40" i="48"/>
  <c r="ICR40" i="48"/>
  <c r="ICQ40" i="48"/>
  <c r="ICP40" i="48"/>
  <c r="ICO40" i="48"/>
  <c r="ICN40" i="48"/>
  <c r="ICM40" i="48"/>
  <c r="ICL40" i="48"/>
  <c r="ICK40" i="48"/>
  <c r="ICJ40" i="48"/>
  <c r="ICI40" i="48"/>
  <c r="ICH40" i="48"/>
  <c r="ICG40" i="48"/>
  <c r="ICF40" i="48"/>
  <c r="ICE40" i="48"/>
  <c r="ICD40" i="48"/>
  <c r="ICC40" i="48"/>
  <c r="ICB40" i="48"/>
  <c r="ICA40" i="48"/>
  <c r="IBZ40" i="48"/>
  <c r="IBY40" i="48"/>
  <c r="IBX40" i="48"/>
  <c r="IBW40" i="48"/>
  <c r="IBV40" i="48"/>
  <c r="IBU40" i="48"/>
  <c r="IBT40" i="48"/>
  <c r="IBS40" i="48"/>
  <c r="IBR40" i="48"/>
  <c r="IBQ40" i="48"/>
  <c r="IBP40" i="48"/>
  <c r="IBO40" i="48"/>
  <c r="IBN40" i="48"/>
  <c r="IBM40" i="48"/>
  <c r="IBL40" i="48"/>
  <c r="IBK40" i="48"/>
  <c r="IBJ40" i="48"/>
  <c r="IBI40" i="48"/>
  <c r="IBH40" i="48"/>
  <c r="IBG40" i="48"/>
  <c r="IBF40" i="48"/>
  <c r="IBE40" i="48"/>
  <c r="IBD40" i="48"/>
  <c r="IBC40" i="48"/>
  <c r="IBB40" i="48"/>
  <c r="IBA40" i="48"/>
  <c r="IAZ40" i="48"/>
  <c r="IAY40" i="48"/>
  <c r="IAX40" i="48"/>
  <c r="IAW40" i="48"/>
  <c r="IAV40" i="48"/>
  <c r="IAU40" i="48"/>
  <c r="IAT40" i="48"/>
  <c r="IAS40" i="48"/>
  <c r="IAR40" i="48"/>
  <c r="IAQ40" i="48"/>
  <c r="IAP40" i="48"/>
  <c r="IAO40" i="48"/>
  <c r="IAN40" i="48"/>
  <c r="IAM40" i="48"/>
  <c r="IAL40" i="48"/>
  <c r="IAK40" i="48"/>
  <c r="IAJ40" i="48"/>
  <c r="IAI40" i="48"/>
  <c r="IAH40" i="48"/>
  <c r="IAG40" i="48"/>
  <c r="IAF40" i="48"/>
  <c r="IAE40" i="48"/>
  <c r="IAD40" i="48"/>
  <c r="IAC40" i="48"/>
  <c r="IAB40" i="48"/>
  <c r="IAA40" i="48"/>
  <c r="HZZ40" i="48"/>
  <c r="HZY40" i="48"/>
  <c r="HZX40" i="48"/>
  <c r="HZW40" i="48"/>
  <c r="HZV40" i="48"/>
  <c r="HZU40" i="48"/>
  <c r="HZT40" i="48"/>
  <c r="HZS40" i="48"/>
  <c r="HZR40" i="48"/>
  <c r="HZQ40" i="48"/>
  <c r="HZP40" i="48"/>
  <c r="HZO40" i="48"/>
  <c r="HZN40" i="48"/>
  <c r="HZM40" i="48"/>
  <c r="HZL40" i="48"/>
  <c r="HZK40" i="48"/>
  <c r="HZJ40" i="48"/>
  <c r="HZI40" i="48"/>
  <c r="HZH40" i="48"/>
  <c r="HZG40" i="48"/>
  <c r="HZF40" i="48"/>
  <c r="HZE40" i="48"/>
  <c r="HZD40" i="48"/>
  <c r="HZC40" i="48"/>
  <c r="HZB40" i="48"/>
  <c r="HZA40" i="48"/>
  <c r="HYZ40" i="48"/>
  <c r="HYY40" i="48"/>
  <c r="HYX40" i="48"/>
  <c r="HYW40" i="48"/>
  <c r="HYV40" i="48"/>
  <c r="HYU40" i="48"/>
  <c r="HYT40" i="48"/>
  <c r="HYS40" i="48"/>
  <c r="HYR40" i="48"/>
  <c r="HYQ40" i="48"/>
  <c r="HYP40" i="48"/>
  <c r="HYO40" i="48"/>
  <c r="HYN40" i="48"/>
  <c r="HYM40" i="48"/>
  <c r="HYL40" i="48"/>
  <c r="HYK40" i="48"/>
  <c r="HYJ40" i="48"/>
  <c r="HYI40" i="48"/>
  <c r="HYH40" i="48"/>
  <c r="HYG40" i="48"/>
  <c r="HYF40" i="48"/>
  <c r="HYE40" i="48"/>
  <c r="HYD40" i="48"/>
  <c r="HYC40" i="48"/>
  <c r="HYB40" i="48"/>
  <c r="HYA40" i="48"/>
  <c r="HXZ40" i="48"/>
  <c r="HXY40" i="48"/>
  <c r="HXX40" i="48"/>
  <c r="HXW40" i="48"/>
  <c r="HXV40" i="48"/>
  <c r="HXU40" i="48"/>
  <c r="HXT40" i="48"/>
  <c r="HXS40" i="48"/>
  <c r="HXR40" i="48"/>
  <c r="HXQ40" i="48"/>
  <c r="HXP40" i="48"/>
  <c r="HXO40" i="48"/>
  <c r="HXN40" i="48"/>
  <c r="HXM40" i="48"/>
  <c r="HXL40" i="48"/>
  <c r="HXK40" i="48"/>
  <c r="HXJ40" i="48"/>
  <c r="HXI40" i="48"/>
  <c r="HXH40" i="48"/>
  <c r="HXG40" i="48"/>
  <c r="HXF40" i="48"/>
  <c r="HXE40" i="48"/>
  <c r="HXD40" i="48"/>
  <c r="HXC40" i="48"/>
  <c r="HXB40" i="48"/>
  <c r="HXA40" i="48"/>
  <c r="HWZ40" i="48"/>
  <c r="HWY40" i="48"/>
  <c r="HWX40" i="48"/>
  <c r="HWW40" i="48"/>
  <c r="HWV40" i="48"/>
  <c r="HWU40" i="48"/>
  <c r="HWT40" i="48"/>
  <c r="HWS40" i="48"/>
  <c r="HWR40" i="48"/>
  <c r="HWQ40" i="48"/>
  <c r="HWP40" i="48"/>
  <c r="HWO40" i="48"/>
  <c r="HWN40" i="48"/>
  <c r="HWM40" i="48"/>
  <c r="HWL40" i="48"/>
  <c r="HWK40" i="48"/>
  <c r="HWJ40" i="48"/>
  <c r="HWI40" i="48"/>
  <c r="HWH40" i="48"/>
  <c r="HWG40" i="48"/>
  <c r="HWF40" i="48"/>
  <c r="HWE40" i="48"/>
  <c r="HWD40" i="48"/>
  <c r="HWC40" i="48"/>
  <c r="HWB40" i="48"/>
  <c r="HWA40" i="48"/>
  <c r="HVZ40" i="48"/>
  <c r="HVY40" i="48"/>
  <c r="HVX40" i="48"/>
  <c r="HVW40" i="48"/>
  <c r="HVV40" i="48"/>
  <c r="HVU40" i="48"/>
  <c r="HVT40" i="48"/>
  <c r="HVS40" i="48"/>
  <c r="HVR40" i="48"/>
  <c r="HVQ40" i="48"/>
  <c r="HVP40" i="48"/>
  <c r="HVO40" i="48"/>
  <c r="HVN40" i="48"/>
  <c r="HVM40" i="48"/>
  <c r="HVL40" i="48"/>
  <c r="HVK40" i="48"/>
  <c r="HVJ40" i="48"/>
  <c r="HVI40" i="48"/>
  <c r="HVH40" i="48"/>
  <c r="HVG40" i="48"/>
  <c r="HVF40" i="48"/>
  <c r="HVE40" i="48"/>
  <c r="HVD40" i="48"/>
  <c r="HVC40" i="48"/>
  <c r="HVB40" i="48"/>
  <c r="HVA40" i="48"/>
  <c r="HUZ40" i="48"/>
  <c r="HUY40" i="48"/>
  <c r="HUX40" i="48"/>
  <c r="HUW40" i="48"/>
  <c r="HUV40" i="48"/>
  <c r="HUU40" i="48"/>
  <c r="HUT40" i="48"/>
  <c r="HUS40" i="48"/>
  <c r="HUR40" i="48"/>
  <c r="HUQ40" i="48"/>
  <c r="HUP40" i="48"/>
  <c r="HUO40" i="48"/>
  <c r="HUN40" i="48"/>
  <c r="HUM40" i="48"/>
  <c r="HUL40" i="48"/>
  <c r="HUK40" i="48"/>
  <c r="HUJ40" i="48"/>
  <c r="HUI40" i="48"/>
  <c r="HUH40" i="48"/>
  <c r="HUG40" i="48"/>
  <c r="HUF40" i="48"/>
  <c r="HUE40" i="48"/>
  <c r="HUD40" i="48"/>
  <c r="HUC40" i="48"/>
  <c r="HUB40" i="48"/>
  <c r="HUA40" i="48"/>
  <c r="HTZ40" i="48"/>
  <c r="HTY40" i="48"/>
  <c r="HTX40" i="48"/>
  <c r="HTW40" i="48"/>
  <c r="HTV40" i="48"/>
  <c r="HTU40" i="48"/>
  <c r="HTT40" i="48"/>
  <c r="HTS40" i="48"/>
  <c r="HTR40" i="48"/>
  <c r="HTQ40" i="48"/>
  <c r="HTP40" i="48"/>
  <c r="HTO40" i="48"/>
  <c r="HTN40" i="48"/>
  <c r="HTM40" i="48"/>
  <c r="HTL40" i="48"/>
  <c r="HTK40" i="48"/>
  <c r="HTJ40" i="48"/>
  <c r="HTI40" i="48"/>
  <c r="HTH40" i="48"/>
  <c r="HTG40" i="48"/>
  <c r="HTF40" i="48"/>
  <c r="HTE40" i="48"/>
  <c r="HTD40" i="48"/>
  <c r="HTC40" i="48"/>
  <c r="HTB40" i="48"/>
  <c r="HTA40" i="48"/>
  <c r="HSZ40" i="48"/>
  <c r="HSY40" i="48"/>
  <c r="HSX40" i="48"/>
  <c r="HSW40" i="48"/>
  <c r="HSV40" i="48"/>
  <c r="HSU40" i="48"/>
  <c r="HST40" i="48"/>
  <c r="HSS40" i="48"/>
  <c r="HSR40" i="48"/>
  <c r="HSQ40" i="48"/>
  <c r="HSP40" i="48"/>
  <c r="HSO40" i="48"/>
  <c r="HSN40" i="48"/>
  <c r="HSM40" i="48"/>
  <c r="HSL40" i="48"/>
  <c r="HSK40" i="48"/>
  <c r="HSJ40" i="48"/>
  <c r="HSI40" i="48"/>
  <c r="HSH40" i="48"/>
  <c r="HSG40" i="48"/>
  <c r="HSF40" i="48"/>
  <c r="HSE40" i="48"/>
  <c r="HSD40" i="48"/>
  <c r="HSC40" i="48"/>
  <c r="HSB40" i="48"/>
  <c r="HSA40" i="48"/>
  <c r="HRZ40" i="48"/>
  <c r="HRY40" i="48"/>
  <c r="HRX40" i="48"/>
  <c r="HRW40" i="48"/>
  <c r="HRV40" i="48"/>
  <c r="HRU40" i="48"/>
  <c r="HRT40" i="48"/>
  <c r="HRS40" i="48"/>
  <c r="HRR40" i="48"/>
  <c r="HRQ40" i="48"/>
  <c r="HRP40" i="48"/>
  <c r="HRO40" i="48"/>
  <c r="HRN40" i="48"/>
  <c r="HRM40" i="48"/>
  <c r="HRL40" i="48"/>
  <c r="HRK40" i="48"/>
  <c r="HRJ40" i="48"/>
  <c r="HRI40" i="48"/>
  <c r="HRH40" i="48"/>
  <c r="HRG40" i="48"/>
  <c r="HRF40" i="48"/>
  <c r="HRE40" i="48"/>
  <c r="HRD40" i="48"/>
  <c r="HRC40" i="48"/>
  <c r="HRB40" i="48"/>
  <c r="HRA40" i="48"/>
  <c r="HQZ40" i="48"/>
  <c r="HQY40" i="48"/>
  <c r="HQX40" i="48"/>
  <c r="HQW40" i="48"/>
  <c r="HQV40" i="48"/>
  <c r="HQU40" i="48"/>
  <c r="HQT40" i="48"/>
  <c r="HQS40" i="48"/>
  <c r="HQR40" i="48"/>
  <c r="HQQ40" i="48"/>
  <c r="HQP40" i="48"/>
  <c r="HQO40" i="48"/>
  <c r="HQN40" i="48"/>
  <c r="HQM40" i="48"/>
  <c r="HQL40" i="48"/>
  <c r="HQK40" i="48"/>
  <c r="HQJ40" i="48"/>
  <c r="HQI40" i="48"/>
  <c r="HQH40" i="48"/>
  <c r="HQG40" i="48"/>
  <c r="HQF40" i="48"/>
  <c r="HQE40" i="48"/>
  <c r="HQD40" i="48"/>
  <c r="HQC40" i="48"/>
  <c r="HQB40" i="48"/>
  <c r="HQA40" i="48"/>
  <c r="HPZ40" i="48"/>
  <c r="HPY40" i="48"/>
  <c r="HPX40" i="48"/>
  <c r="HPW40" i="48"/>
  <c r="HPV40" i="48"/>
  <c r="HPU40" i="48"/>
  <c r="HPT40" i="48"/>
  <c r="HPS40" i="48"/>
  <c r="HPR40" i="48"/>
  <c r="HPQ40" i="48"/>
  <c r="HPP40" i="48"/>
  <c r="HPO40" i="48"/>
  <c r="HPN40" i="48"/>
  <c r="HPM40" i="48"/>
  <c r="HPL40" i="48"/>
  <c r="HPK40" i="48"/>
  <c r="HPJ40" i="48"/>
  <c r="HPI40" i="48"/>
  <c r="HPH40" i="48"/>
  <c r="HPG40" i="48"/>
  <c r="HPF40" i="48"/>
  <c r="HPE40" i="48"/>
  <c r="HPD40" i="48"/>
  <c r="HPC40" i="48"/>
  <c r="HPB40" i="48"/>
  <c r="HPA40" i="48"/>
  <c r="HOZ40" i="48"/>
  <c r="HOY40" i="48"/>
  <c r="HOX40" i="48"/>
  <c r="HOW40" i="48"/>
  <c r="HOV40" i="48"/>
  <c r="HOU40" i="48"/>
  <c r="HOT40" i="48"/>
  <c r="HOS40" i="48"/>
  <c r="HOR40" i="48"/>
  <c r="HOQ40" i="48"/>
  <c r="HOP40" i="48"/>
  <c r="HOO40" i="48"/>
  <c r="HON40" i="48"/>
  <c r="HOM40" i="48"/>
  <c r="HOL40" i="48"/>
  <c r="HOK40" i="48"/>
  <c r="HOJ40" i="48"/>
  <c r="HOI40" i="48"/>
  <c r="HOH40" i="48"/>
  <c r="HOG40" i="48"/>
  <c r="HOF40" i="48"/>
  <c r="HOE40" i="48"/>
  <c r="HOD40" i="48"/>
  <c r="HOC40" i="48"/>
  <c r="HOB40" i="48"/>
  <c r="HOA40" i="48"/>
  <c r="HNZ40" i="48"/>
  <c r="HNY40" i="48"/>
  <c r="HNX40" i="48"/>
  <c r="HNW40" i="48"/>
  <c r="HNV40" i="48"/>
  <c r="HNU40" i="48"/>
  <c r="HNT40" i="48"/>
  <c r="HNS40" i="48"/>
  <c r="HNR40" i="48"/>
  <c r="HNQ40" i="48"/>
  <c r="HNP40" i="48"/>
  <c r="HNO40" i="48"/>
  <c r="HNN40" i="48"/>
  <c r="HNM40" i="48"/>
  <c r="HNL40" i="48"/>
  <c r="HNK40" i="48"/>
  <c r="HNJ40" i="48"/>
  <c r="HNI40" i="48"/>
  <c r="HNH40" i="48"/>
  <c r="HNG40" i="48"/>
  <c r="HNF40" i="48"/>
  <c r="HNE40" i="48"/>
  <c r="HND40" i="48"/>
  <c r="HNC40" i="48"/>
  <c r="HNB40" i="48"/>
  <c r="HNA40" i="48"/>
  <c r="HMZ40" i="48"/>
  <c r="HMY40" i="48"/>
  <c r="HMX40" i="48"/>
  <c r="HMW40" i="48"/>
  <c r="HMV40" i="48"/>
  <c r="HMU40" i="48"/>
  <c r="HMT40" i="48"/>
  <c r="HMS40" i="48"/>
  <c r="HMR40" i="48"/>
  <c r="HMQ40" i="48"/>
  <c r="HMP40" i="48"/>
  <c r="HMO40" i="48"/>
  <c r="HMN40" i="48"/>
  <c r="HMM40" i="48"/>
  <c r="HML40" i="48"/>
  <c r="HMK40" i="48"/>
  <c r="HMJ40" i="48"/>
  <c r="HMI40" i="48"/>
  <c r="HMH40" i="48"/>
  <c r="HMG40" i="48"/>
  <c r="HMF40" i="48"/>
  <c r="HME40" i="48"/>
  <c r="HMD40" i="48"/>
  <c r="HMC40" i="48"/>
  <c r="HMB40" i="48"/>
  <c r="HMA40" i="48"/>
  <c r="HLZ40" i="48"/>
  <c r="HLY40" i="48"/>
  <c r="HLX40" i="48"/>
  <c r="HLW40" i="48"/>
  <c r="HLV40" i="48"/>
  <c r="HLU40" i="48"/>
  <c r="HLT40" i="48"/>
  <c r="HLS40" i="48"/>
  <c r="HLR40" i="48"/>
  <c r="HLQ40" i="48"/>
  <c r="HLP40" i="48"/>
  <c r="HLO40" i="48"/>
  <c r="HLN40" i="48"/>
  <c r="HLM40" i="48"/>
  <c r="HLL40" i="48"/>
  <c r="HLK40" i="48"/>
  <c r="HLJ40" i="48"/>
  <c r="HLI40" i="48"/>
  <c r="HLH40" i="48"/>
  <c r="HLG40" i="48"/>
  <c r="HLF40" i="48"/>
  <c r="HLE40" i="48"/>
  <c r="HLD40" i="48"/>
  <c r="HLC40" i="48"/>
  <c r="HLB40" i="48"/>
  <c r="HLA40" i="48"/>
  <c r="HKZ40" i="48"/>
  <c r="HKY40" i="48"/>
  <c r="HKX40" i="48"/>
  <c r="HKW40" i="48"/>
  <c r="HKV40" i="48"/>
  <c r="HKU40" i="48"/>
  <c r="HKT40" i="48"/>
  <c r="HKS40" i="48"/>
  <c r="HKR40" i="48"/>
  <c r="HKQ40" i="48"/>
  <c r="HKP40" i="48"/>
  <c r="HKO40" i="48"/>
  <c r="HKN40" i="48"/>
  <c r="HKM40" i="48"/>
  <c r="HKL40" i="48"/>
  <c r="HKK40" i="48"/>
  <c r="HKJ40" i="48"/>
  <c r="HKI40" i="48"/>
  <c r="HKH40" i="48"/>
  <c r="HKG40" i="48"/>
  <c r="HKF40" i="48"/>
  <c r="HKE40" i="48"/>
  <c r="HKD40" i="48"/>
  <c r="HKC40" i="48"/>
  <c r="HKB40" i="48"/>
  <c r="HKA40" i="48"/>
  <c r="HJZ40" i="48"/>
  <c r="HJY40" i="48"/>
  <c r="HJX40" i="48"/>
  <c r="HJW40" i="48"/>
  <c r="HJV40" i="48"/>
  <c r="HJU40" i="48"/>
  <c r="HJT40" i="48"/>
  <c r="HJS40" i="48"/>
  <c r="HJR40" i="48"/>
  <c r="HJQ40" i="48"/>
  <c r="HJP40" i="48"/>
  <c r="HJO40" i="48"/>
  <c r="HJN40" i="48"/>
  <c r="HJM40" i="48"/>
  <c r="HJL40" i="48"/>
  <c r="HJK40" i="48"/>
  <c r="HJJ40" i="48"/>
  <c r="HJI40" i="48"/>
  <c r="HJH40" i="48"/>
  <c r="HJG40" i="48"/>
  <c r="HJF40" i="48"/>
  <c r="HJE40" i="48"/>
  <c r="HJD40" i="48"/>
  <c r="HJC40" i="48"/>
  <c r="HJB40" i="48"/>
  <c r="HJA40" i="48"/>
  <c r="HIZ40" i="48"/>
  <c r="HIY40" i="48"/>
  <c r="HIX40" i="48"/>
  <c r="HIW40" i="48"/>
  <c r="HIV40" i="48"/>
  <c r="HIU40" i="48"/>
  <c r="HIT40" i="48"/>
  <c r="HIS40" i="48"/>
  <c r="HIR40" i="48"/>
  <c r="HIQ40" i="48"/>
  <c r="HIP40" i="48"/>
  <c r="HIO40" i="48"/>
  <c r="HIN40" i="48"/>
  <c r="HIM40" i="48"/>
  <c r="HIL40" i="48"/>
  <c r="HIK40" i="48"/>
  <c r="HIJ40" i="48"/>
  <c r="HII40" i="48"/>
  <c r="HIH40" i="48"/>
  <c r="HIG40" i="48"/>
  <c r="HIF40" i="48"/>
  <c r="HIE40" i="48"/>
  <c r="HID40" i="48"/>
  <c r="HIC40" i="48"/>
  <c r="HIB40" i="48"/>
  <c r="HIA40" i="48"/>
  <c r="HHZ40" i="48"/>
  <c r="HHY40" i="48"/>
  <c r="HHX40" i="48"/>
  <c r="HHW40" i="48"/>
  <c r="HHV40" i="48"/>
  <c r="HHU40" i="48"/>
  <c r="HHT40" i="48"/>
  <c r="HHS40" i="48"/>
  <c r="HHR40" i="48"/>
  <c r="HHQ40" i="48"/>
  <c r="HHP40" i="48"/>
  <c r="HHO40" i="48"/>
  <c r="HHN40" i="48"/>
  <c r="HHM40" i="48"/>
  <c r="HHL40" i="48"/>
  <c r="HHK40" i="48"/>
  <c r="HHJ40" i="48"/>
  <c r="HHI40" i="48"/>
  <c r="HHH40" i="48"/>
  <c r="HHG40" i="48"/>
  <c r="HHF40" i="48"/>
  <c r="HHE40" i="48"/>
  <c r="HHD40" i="48"/>
  <c r="HHC40" i="48"/>
  <c r="HHB40" i="48"/>
  <c r="HHA40" i="48"/>
  <c r="HGZ40" i="48"/>
  <c r="HGY40" i="48"/>
  <c r="HGX40" i="48"/>
  <c r="HGW40" i="48"/>
  <c r="HGV40" i="48"/>
  <c r="HGU40" i="48"/>
  <c r="HGT40" i="48"/>
  <c r="HGS40" i="48"/>
  <c r="HGR40" i="48"/>
  <c r="HGQ40" i="48"/>
  <c r="HGP40" i="48"/>
  <c r="HGO40" i="48"/>
  <c r="HGN40" i="48"/>
  <c r="HGM40" i="48"/>
  <c r="HGL40" i="48"/>
  <c r="HGK40" i="48"/>
  <c r="HGJ40" i="48"/>
  <c r="HGI40" i="48"/>
  <c r="HGH40" i="48"/>
  <c r="HGG40" i="48"/>
  <c r="HGF40" i="48"/>
  <c r="HGE40" i="48"/>
  <c r="HGD40" i="48"/>
  <c r="HGC40" i="48"/>
  <c r="HGB40" i="48"/>
  <c r="HGA40" i="48"/>
  <c r="HFZ40" i="48"/>
  <c r="HFY40" i="48"/>
  <c r="HFX40" i="48"/>
  <c r="HFW40" i="48"/>
  <c r="HFV40" i="48"/>
  <c r="HFU40" i="48"/>
  <c r="HFT40" i="48"/>
  <c r="HFS40" i="48"/>
  <c r="HFR40" i="48"/>
  <c r="HFQ40" i="48"/>
  <c r="HFP40" i="48"/>
  <c r="HFO40" i="48"/>
  <c r="HFN40" i="48"/>
  <c r="HFM40" i="48"/>
  <c r="HFL40" i="48"/>
  <c r="HFK40" i="48"/>
  <c r="HFJ40" i="48"/>
  <c r="HFI40" i="48"/>
  <c r="HFH40" i="48"/>
  <c r="HFG40" i="48"/>
  <c r="HFF40" i="48"/>
  <c r="HFE40" i="48"/>
  <c r="HFD40" i="48"/>
  <c r="HFC40" i="48"/>
  <c r="HFB40" i="48"/>
  <c r="HFA40" i="48"/>
  <c r="HEZ40" i="48"/>
  <c r="HEY40" i="48"/>
  <c r="HEX40" i="48"/>
  <c r="HEW40" i="48"/>
  <c r="HEV40" i="48"/>
  <c r="HEU40" i="48"/>
  <c r="HET40" i="48"/>
  <c r="HES40" i="48"/>
  <c r="HER40" i="48"/>
  <c r="HEQ40" i="48"/>
  <c r="HEP40" i="48"/>
  <c r="HEO40" i="48"/>
  <c r="HEN40" i="48"/>
  <c r="HEM40" i="48"/>
  <c r="HEL40" i="48"/>
  <c r="HEK40" i="48"/>
  <c r="HEJ40" i="48"/>
  <c r="HEI40" i="48"/>
  <c r="HEH40" i="48"/>
  <c r="HEG40" i="48"/>
  <c r="HEF40" i="48"/>
  <c r="HEE40" i="48"/>
  <c r="HED40" i="48"/>
  <c r="HEC40" i="48"/>
  <c r="HEB40" i="48"/>
  <c r="HEA40" i="48"/>
  <c r="HDZ40" i="48"/>
  <c r="HDY40" i="48"/>
  <c r="HDX40" i="48"/>
  <c r="HDW40" i="48"/>
  <c r="HDV40" i="48"/>
  <c r="HDU40" i="48"/>
  <c r="HDT40" i="48"/>
  <c r="HDS40" i="48"/>
  <c r="HDR40" i="48"/>
  <c r="HDQ40" i="48"/>
  <c r="HDP40" i="48"/>
  <c r="HDO40" i="48"/>
  <c r="HDN40" i="48"/>
  <c r="HDM40" i="48"/>
  <c r="HDL40" i="48"/>
  <c r="HDK40" i="48"/>
  <c r="HDJ40" i="48"/>
  <c r="HDI40" i="48"/>
  <c r="HDH40" i="48"/>
  <c r="HDG40" i="48"/>
  <c r="HDF40" i="48"/>
  <c r="HDE40" i="48"/>
  <c r="HDD40" i="48"/>
  <c r="HDC40" i="48"/>
  <c r="HDB40" i="48"/>
  <c r="HDA40" i="48"/>
  <c r="HCZ40" i="48"/>
  <c r="HCY40" i="48"/>
  <c r="HCX40" i="48"/>
  <c r="HCW40" i="48"/>
  <c r="HCV40" i="48"/>
  <c r="HCU40" i="48"/>
  <c r="HCT40" i="48"/>
  <c r="HCS40" i="48"/>
  <c r="HCR40" i="48"/>
  <c r="HCQ40" i="48"/>
  <c r="HCP40" i="48"/>
  <c r="HCO40" i="48"/>
  <c r="HCN40" i="48"/>
  <c r="HCM40" i="48"/>
  <c r="HCL40" i="48"/>
  <c r="HCK40" i="48"/>
  <c r="HCJ40" i="48"/>
  <c r="HCI40" i="48"/>
  <c r="HCH40" i="48"/>
  <c r="HCG40" i="48"/>
  <c r="HCF40" i="48"/>
  <c r="HCE40" i="48"/>
  <c r="HCD40" i="48"/>
  <c r="HCC40" i="48"/>
  <c r="HCB40" i="48"/>
  <c r="HCA40" i="48"/>
  <c r="HBZ40" i="48"/>
  <c r="HBY40" i="48"/>
  <c r="HBX40" i="48"/>
  <c r="HBW40" i="48"/>
  <c r="HBV40" i="48"/>
  <c r="HBU40" i="48"/>
  <c r="HBT40" i="48"/>
  <c r="HBS40" i="48"/>
  <c r="HBR40" i="48"/>
  <c r="HBQ40" i="48"/>
  <c r="HBP40" i="48"/>
  <c r="HBO40" i="48"/>
  <c r="HBN40" i="48"/>
  <c r="HBM40" i="48"/>
  <c r="HBL40" i="48"/>
  <c r="HBK40" i="48"/>
  <c r="HBJ40" i="48"/>
  <c r="HBI40" i="48"/>
  <c r="HBH40" i="48"/>
  <c r="HBG40" i="48"/>
  <c r="HBF40" i="48"/>
  <c r="HBE40" i="48"/>
  <c r="HBD40" i="48"/>
  <c r="HBC40" i="48"/>
  <c r="HBB40" i="48"/>
  <c r="HBA40" i="48"/>
  <c r="HAZ40" i="48"/>
  <c r="HAY40" i="48"/>
  <c r="HAX40" i="48"/>
  <c r="HAW40" i="48"/>
  <c r="HAV40" i="48"/>
  <c r="HAU40" i="48"/>
  <c r="HAT40" i="48"/>
  <c r="HAS40" i="48"/>
  <c r="HAR40" i="48"/>
  <c r="HAQ40" i="48"/>
  <c r="HAP40" i="48"/>
  <c r="HAO40" i="48"/>
  <c r="HAN40" i="48"/>
  <c r="HAM40" i="48"/>
  <c r="HAL40" i="48"/>
  <c r="HAK40" i="48"/>
  <c r="HAJ40" i="48"/>
  <c r="HAI40" i="48"/>
  <c r="HAH40" i="48"/>
  <c r="HAG40" i="48"/>
  <c r="HAF40" i="48"/>
  <c r="HAE40" i="48"/>
  <c r="HAD40" i="48"/>
  <c r="HAC40" i="48"/>
  <c r="HAB40" i="48"/>
  <c r="HAA40" i="48"/>
  <c r="GZZ40" i="48"/>
  <c r="GZY40" i="48"/>
  <c r="GZX40" i="48"/>
  <c r="GZW40" i="48"/>
  <c r="GZV40" i="48"/>
  <c r="GZU40" i="48"/>
  <c r="GZT40" i="48"/>
  <c r="GZS40" i="48"/>
  <c r="GZR40" i="48"/>
  <c r="GZQ40" i="48"/>
  <c r="GZP40" i="48"/>
  <c r="GZO40" i="48"/>
  <c r="GZN40" i="48"/>
  <c r="GZM40" i="48"/>
  <c r="GZL40" i="48"/>
  <c r="GZK40" i="48"/>
  <c r="GZJ40" i="48"/>
  <c r="GZI40" i="48"/>
  <c r="GZH40" i="48"/>
  <c r="GZG40" i="48"/>
  <c r="GZF40" i="48"/>
  <c r="GZE40" i="48"/>
  <c r="GZD40" i="48"/>
  <c r="GZC40" i="48"/>
  <c r="GZB40" i="48"/>
  <c r="GZA40" i="48"/>
  <c r="GYZ40" i="48"/>
  <c r="GYY40" i="48"/>
  <c r="GYX40" i="48"/>
  <c r="GYW40" i="48"/>
  <c r="GYV40" i="48"/>
  <c r="GYU40" i="48"/>
  <c r="GYT40" i="48"/>
  <c r="GYS40" i="48"/>
  <c r="GYR40" i="48"/>
  <c r="GYQ40" i="48"/>
  <c r="GYP40" i="48"/>
  <c r="GYO40" i="48"/>
  <c r="GYN40" i="48"/>
  <c r="GYM40" i="48"/>
  <c r="GYL40" i="48"/>
  <c r="GYK40" i="48"/>
  <c r="GYJ40" i="48"/>
  <c r="GYI40" i="48"/>
  <c r="GYH40" i="48"/>
  <c r="GYG40" i="48"/>
  <c r="GYF40" i="48"/>
  <c r="GYE40" i="48"/>
  <c r="GYD40" i="48"/>
  <c r="GYC40" i="48"/>
  <c r="GYB40" i="48"/>
  <c r="GYA40" i="48"/>
  <c r="GXZ40" i="48"/>
  <c r="GXY40" i="48"/>
  <c r="GXX40" i="48"/>
  <c r="GXW40" i="48"/>
  <c r="GXV40" i="48"/>
  <c r="GXU40" i="48"/>
  <c r="GXT40" i="48"/>
  <c r="GXS40" i="48"/>
  <c r="GXR40" i="48"/>
  <c r="GXQ40" i="48"/>
  <c r="GXP40" i="48"/>
  <c r="GXO40" i="48"/>
  <c r="GXN40" i="48"/>
  <c r="GXM40" i="48"/>
  <c r="GXL40" i="48"/>
  <c r="GXK40" i="48"/>
  <c r="GXJ40" i="48"/>
  <c r="GXI40" i="48"/>
  <c r="GXH40" i="48"/>
  <c r="GXG40" i="48"/>
  <c r="GXF40" i="48"/>
  <c r="GXE40" i="48"/>
  <c r="GXD40" i="48"/>
  <c r="GXC40" i="48"/>
  <c r="GXB40" i="48"/>
  <c r="GXA40" i="48"/>
  <c r="GWZ40" i="48"/>
  <c r="GWY40" i="48"/>
  <c r="GWX40" i="48"/>
  <c r="GWW40" i="48"/>
  <c r="GWV40" i="48"/>
  <c r="GWU40" i="48"/>
  <c r="GWT40" i="48"/>
  <c r="GWS40" i="48"/>
  <c r="GWR40" i="48"/>
  <c r="GWQ40" i="48"/>
  <c r="GWP40" i="48"/>
  <c r="GWO40" i="48"/>
  <c r="GWN40" i="48"/>
  <c r="GWM40" i="48"/>
  <c r="GWL40" i="48"/>
  <c r="GWK40" i="48"/>
  <c r="GWJ40" i="48"/>
  <c r="GWI40" i="48"/>
  <c r="GWH40" i="48"/>
  <c r="GWG40" i="48"/>
  <c r="GWF40" i="48"/>
  <c r="GWE40" i="48"/>
  <c r="GWD40" i="48"/>
  <c r="GWC40" i="48"/>
  <c r="GWB40" i="48"/>
  <c r="GWA40" i="48"/>
  <c r="GVZ40" i="48"/>
  <c r="GVY40" i="48"/>
  <c r="GVX40" i="48"/>
  <c r="GVW40" i="48"/>
  <c r="GVV40" i="48"/>
  <c r="GVU40" i="48"/>
  <c r="GVT40" i="48"/>
  <c r="GVS40" i="48"/>
  <c r="GVR40" i="48"/>
  <c r="GVQ40" i="48"/>
  <c r="GVP40" i="48"/>
  <c r="GVO40" i="48"/>
  <c r="GVN40" i="48"/>
  <c r="GVM40" i="48"/>
  <c r="GVL40" i="48"/>
  <c r="GVK40" i="48"/>
  <c r="GVJ40" i="48"/>
  <c r="GVI40" i="48"/>
  <c r="GVH40" i="48"/>
  <c r="GVG40" i="48"/>
  <c r="GVF40" i="48"/>
  <c r="GVE40" i="48"/>
  <c r="GVD40" i="48"/>
  <c r="GVC40" i="48"/>
  <c r="GVB40" i="48"/>
  <c r="GVA40" i="48"/>
  <c r="GUZ40" i="48"/>
  <c r="GUY40" i="48"/>
  <c r="GUX40" i="48"/>
  <c r="GUW40" i="48"/>
  <c r="GUV40" i="48"/>
  <c r="GUU40" i="48"/>
  <c r="GUT40" i="48"/>
  <c r="GUS40" i="48"/>
  <c r="GUR40" i="48"/>
  <c r="GUQ40" i="48"/>
  <c r="GUP40" i="48"/>
  <c r="GUO40" i="48"/>
  <c r="GUN40" i="48"/>
  <c r="GUM40" i="48"/>
  <c r="GUL40" i="48"/>
  <c r="GUK40" i="48"/>
  <c r="GUJ40" i="48"/>
  <c r="GUI40" i="48"/>
  <c r="GUH40" i="48"/>
  <c r="GUG40" i="48"/>
  <c r="GUF40" i="48"/>
  <c r="GUE40" i="48"/>
  <c r="GUD40" i="48"/>
  <c r="GUC40" i="48"/>
  <c r="GUB40" i="48"/>
  <c r="GUA40" i="48"/>
  <c r="GTZ40" i="48"/>
  <c r="GTY40" i="48"/>
  <c r="GTX40" i="48"/>
  <c r="GTW40" i="48"/>
  <c r="GTV40" i="48"/>
  <c r="GTU40" i="48"/>
  <c r="GTT40" i="48"/>
  <c r="GTS40" i="48"/>
  <c r="GTR40" i="48"/>
  <c r="GTQ40" i="48"/>
  <c r="GTP40" i="48"/>
  <c r="GTO40" i="48"/>
  <c r="GTN40" i="48"/>
  <c r="GTM40" i="48"/>
  <c r="GTL40" i="48"/>
  <c r="GTK40" i="48"/>
  <c r="GTJ40" i="48"/>
  <c r="GTI40" i="48"/>
  <c r="GTH40" i="48"/>
  <c r="GTG40" i="48"/>
  <c r="GTF40" i="48"/>
  <c r="GTE40" i="48"/>
  <c r="GTD40" i="48"/>
  <c r="GTC40" i="48"/>
  <c r="GTB40" i="48"/>
  <c r="GTA40" i="48"/>
  <c r="GSZ40" i="48"/>
  <c r="GSY40" i="48"/>
  <c r="GSX40" i="48"/>
  <c r="GSW40" i="48"/>
  <c r="GSV40" i="48"/>
  <c r="GSU40" i="48"/>
  <c r="GST40" i="48"/>
  <c r="GSS40" i="48"/>
  <c r="GSR40" i="48"/>
  <c r="GSQ40" i="48"/>
  <c r="GSP40" i="48"/>
  <c r="GSO40" i="48"/>
  <c r="GSN40" i="48"/>
  <c r="GSM40" i="48"/>
  <c r="GSL40" i="48"/>
  <c r="GSK40" i="48"/>
  <c r="GSJ40" i="48"/>
  <c r="GSI40" i="48"/>
  <c r="GSH40" i="48"/>
  <c r="GSG40" i="48"/>
  <c r="GSF40" i="48"/>
  <c r="GSE40" i="48"/>
  <c r="GSD40" i="48"/>
  <c r="GSC40" i="48"/>
  <c r="GSB40" i="48"/>
  <c r="GSA40" i="48"/>
  <c r="GRZ40" i="48"/>
  <c r="GRY40" i="48"/>
  <c r="GRX40" i="48"/>
  <c r="GRW40" i="48"/>
  <c r="GRV40" i="48"/>
  <c r="GRU40" i="48"/>
  <c r="GRT40" i="48"/>
  <c r="GRS40" i="48"/>
  <c r="GRR40" i="48"/>
  <c r="GRQ40" i="48"/>
  <c r="GRP40" i="48"/>
  <c r="GRO40" i="48"/>
  <c r="GRN40" i="48"/>
  <c r="GRM40" i="48"/>
  <c r="GRL40" i="48"/>
  <c r="GRK40" i="48"/>
  <c r="GRJ40" i="48"/>
  <c r="GRI40" i="48"/>
  <c r="GRH40" i="48"/>
  <c r="GRG40" i="48"/>
  <c r="GRF40" i="48"/>
  <c r="GRE40" i="48"/>
  <c r="GRD40" i="48"/>
  <c r="GRC40" i="48"/>
  <c r="GRB40" i="48"/>
  <c r="GRA40" i="48"/>
  <c r="GQZ40" i="48"/>
  <c r="GQY40" i="48"/>
  <c r="GQX40" i="48"/>
  <c r="GQW40" i="48"/>
  <c r="GQV40" i="48"/>
  <c r="GQU40" i="48"/>
  <c r="GQT40" i="48"/>
  <c r="GQS40" i="48"/>
  <c r="GQR40" i="48"/>
  <c r="GQQ40" i="48"/>
  <c r="GQP40" i="48"/>
  <c r="GQO40" i="48"/>
  <c r="GQN40" i="48"/>
  <c r="GQM40" i="48"/>
  <c r="GQL40" i="48"/>
  <c r="GQK40" i="48"/>
  <c r="GQJ40" i="48"/>
  <c r="GQI40" i="48"/>
  <c r="GQH40" i="48"/>
  <c r="GQG40" i="48"/>
  <c r="GQF40" i="48"/>
  <c r="GQE40" i="48"/>
  <c r="GQD40" i="48"/>
  <c r="GQC40" i="48"/>
  <c r="GQB40" i="48"/>
  <c r="GQA40" i="48"/>
  <c r="GPZ40" i="48"/>
  <c r="GPY40" i="48"/>
  <c r="GPX40" i="48"/>
  <c r="GPW40" i="48"/>
  <c r="GPV40" i="48"/>
  <c r="GPU40" i="48"/>
  <c r="GPT40" i="48"/>
  <c r="GPS40" i="48"/>
  <c r="GPR40" i="48"/>
  <c r="GPQ40" i="48"/>
  <c r="GPP40" i="48"/>
  <c r="GPO40" i="48"/>
  <c r="GPN40" i="48"/>
  <c r="GPM40" i="48"/>
  <c r="GPL40" i="48"/>
  <c r="GPK40" i="48"/>
  <c r="GPJ40" i="48"/>
  <c r="GPI40" i="48"/>
  <c r="GPH40" i="48"/>
  <c r="GPG40" i="48"/>
  <c r="GPF40" i="48"/>
  <c r="GPE40" i="48"/>
  <c r="GPD40" i="48"/>
  <c r="GPC40" i="48"/>
  <c r="GPB40" i="48"/>
  <c r="GPA40" i="48"/>
  <c r="GOZ40" i="48"/>
  <c r="GOY40" i="48"/>
  <c r="GOX40" i="48"/>
  <c r="GOW40" i="48"/>
  <c r="GOV40" i="48"/>
  <c r="GOU40" i="48"/>
  <c r="GOT40" i="48"/>
  <c r="GOS40" i="48"/>
  <c r="GOR40" i="48"/>
  <c r="GOQ40" i="48"/>
  <c r="GOP40" i="48"/>
  <c r="GOO40" i="48"/>
  <c r="GON40" i="48"/>
  <c r="GOM40" i="48"/>
  <c r="GOL40" i="48"/>
  <c r="GOK40" i="48"/>
  <c r="GOJ40" i="48"/>
  <c r="GOI40" i="48"/>
  <c r="GOH40" i="48"/>
  <c r="GOG40" i="48"/>
  <c r="GOF40" i="48"/>
  <c r="GOE40" i="48"/>
  <c r="GOD40" i="48"/>
  <c r="GOC40" i="48"/>
  <c r="GOB40" i="48"/>
  <c r="GOA40" i="48"/>
  <c r="GNZ40" i="48"/>
  <c r="GNY40" i="48"/>
  <c r="GNX40" i="48"/>
  <c r="GNW40" i="48"/>
  <c r="GNV40" i="48"/>
  <c r="GNU40" i="48"/>
  <c r="GNT40" i="48"/>
  <c r="GNS40" i="48"/>
  <c r="GNR40" i="48"/>
  <c r="GNQ40" i="48"/>
  <c r="GNP40" i="48"/>
  <c r="GNO40" i="48"/>
  <c r="GNN40" i="48"/>
  <c r="GNM40" i="48"/>
  <c r="GNL40" i="48"/>
  <c r="GNK40" i="48"/>
  <c r="GNJ40" i="48"/>
  <c r="GNI40" i="48"/>
  <c r="GNH40" i="48"/>
  <c r="GNG40" i="48"/>
  <c r="GNF40" i="48"/>
  <c r="GNE40" i="48"/>
  <c r="GND40" i="48"/>
  <c r="GNC40" i="48"/>
  <c r="GNB40" i="48"/>
  <c r="GNA40" i="48"/>
  <c r="GMZ40" i="48"/>
  <c r="GMY40" i="48"/>
  <c r="GMX40" i="48"/>
  <c r="GMW40" i="48"/>
  <c r="GMV40" i="48"/>
  <c r="GMU40" i="48"/>
  <c r="GMT40" i="48"/>
  <c r="GMS40" i="48"/>
  <c r="GMR40" i="48"/>
  <c r="GMQ40" i="48"/>
  <c r="GMP40" i="48"/>
  <c r="GMO40" i="48"/>
  <c r="GMN40" i="48"/>
  <c r="GMM40" i="48"/>
  <c r="GML40" i="48"/>
  <c r="GMK40" i="48"/>
  <c r="GMJ40" i="48"/>
  <c r="GMI40" i="48"/>
  <c r="GMH40" i="48"/>
  <c r="GMG40" i="48"/>
  <c r="GMF40" i="48"/>
  <c r="GME40" i="48"/>
  <c r="GMD40" i="48"/>
  <c r="GMC40" i="48"/>
  <c r="GMB40" i="48"/>
  <c r="GMA40" i="48"/>
  <c r="GLZ40" i="48"/>
  <c r="GLY40" i="48"/>
  <c r="GLX40" i="48"/>
  <c r="GLW40" i="48"/>
  <c r="GLV40" i="48"/>
  <c r="GLU40" i="48"/>
  <c r="GLT40" i="48"/>
  <c r="GLS40" i="48"/>
  <c r="GLR40" i="48"/>
  <c r="GLQ40" i="48"/>
  <c r="GLP40" i="48"/>
  <c r="GLO40" i="48"/>
  <c r="GLN40" i="48"/>
  <c r="GLM40" i="48"/>
  <c r="GLL40" i="48"/>
  <c r="GLK40" i="48"/>
  <c r="GLJ40" i="48"/>
  <c r="GLI40" i="48"/>
  <c r="GLH40" i="48"/>
  <c r="GLG40" i="48"/>
  <c r="GLF40" i="48"/>
  <c r="GLE40" i="48"/>
  <c r="GLD40" i="48"/>
  <c r="GLC40" i="48"/>
  <c r="GLB40" i="48"/>
  <c r="GLA40" i="48"/>
  <c r="GKZ40" i="48"/>
  <c r="GKY40" i="48"/>
  <c r="GKX40" i="48"/>
  <c r="GKW40" i="48"/>
  <c r="GKV40" i="48"/>
  <c r="GKU40" i="48"/>
  <c r="GKT40" i="48"/>
  <c r="GKS40" i="48"/>
  <c r="GKR40" i="48"/>
  <c r="GKQ40" i="48"/>
  <c r="GKP40" i="48"/>
  <c r="GKO40" i="48"/>
  <c r="GKN40" i="48"/>
  <c r="GKM40" i="48"/>
  <c r="GKL40" i="48"/>
  <c r="GKK40" i="48"/>
  <c r="GKJ40" i="48"/>
  <c r="GKI40" i="48"/>
  <c r="GKH40" i="48"/>
  <c r="GKG40" i="48"/>
  <c r="GKF40" i="48"/>
  <c r="GKE40" i="48"/>
  <c r="GKD40" i="48"/>
  <c r="GKC40" i="48"/>
  <c r="GKB40" i="48"/>
  <c r="GKA40" i="48"/>
  <c r="GJZ40" i="48"/>
  <c r="GJY40" i="48"/>
  <c r="GJX40" i="48"/>
  <c r="GJW40" i="48"/>
  <c r="GJV40" i="48"/>
  <c r="GJU40" i="48"/>
  <c r="GJT40" i="48"/>
  <c r="GJS40" i="48"/>
  <c r="GJR40" i="48"/>
  <c r="GJQ40" i="48"/>
  <c r="GJP40" i="48"/>
  <c r="GJO40" i="48"/>
  <c r="GJN40" i="48"/>
  <c r="GJM40" i="48"/>
  <c r="GJL40" i="48"/>
  <c r="GJK40" i="48"/>
  <c r="GJJ40" i="48"/>
  <c r="GJI40" i="48"/>
  <c r="GJH40" i="48"/>
  <c r="GJG40" i="48"/>
  <c r="GJF40" i="48"/>
  <c r="GJE40" i="48"/>
  <c r="GJD40" i="48"/>
  <c r="GJC40" i="48"/>
  <c r="GJB40" i="48"/>
  <c r="GJA40" i="48"/>
  <c r="GIZ40" i="48"/>
  <c r="GIY40" i="48"/>
  <c r="GIX40" i="48"/>
  <c r="GIW40" i="48"/>
  <c r="GIV40" i="48"/>
  <c r="GIU40" i="48"/>
  <c r="GIT40" i="48"/>
  <c r="GIS40" i="48"/>
  <c r="GIR40" i="48"/>
  <c r="GIQ40" i="48"/>
  <c r="GIP40" i="48"/>
  <c r="GIO40" i="48"/>
  <c r="GIN40" i="48"/>
  <c r="GIM40" i="48"/>
  <c r="GIL40" i="48"/>
  <c r="GIK40" i="48"/>
  <c r="GIJ40" i="48"/>
  <c r="GII40" i="48"/>
  <c r="GIH40" i="48"/>
  <c r="GIG40" i="48"/>
  <c r="GIF40" i="48"/>
  <c r="GIE40" i="48"/>
  <c r="GID40" i="48"/>
  <c r="GIC40" i="48"/>
  <c r="GIB40" i="48"/>
  <c r="GIA40" i="48"/>
  <c r="GHZ40" i="48"/>
  <c r="GHY40" i="48"/>
  <c r="GHX40" i="48"/>
  <c r="GHW40" i="48"/>
  <c r="GHV40" i="48"/>
  <c r="GHU40" i="48"/>
  <c r="GHT40" i="48"/>
  <c r="GHS40" i="48"/>
  <c r="GHR40" i="48"/>
  <c r="GHQ40" i="48"/>
  <c r="GHP40" i="48"/>
  <c r="GHO40" i="48"/>
  <c r="GHN40" i="48"/>
  <c r="GHM40" i="48"/>
  <c r="GHL40" i="48"/>
  <c r="GHK40" i="48"/>
  <c r="GHJ40" i="48"/>
  <c r="GHI40" i="48"/>
  <c r="GHH40" i="48"/>
  <c r="GHG40" i="48"/>
  <c r="GHF40" i="48"/>
  <c r="GHE40" i="48"/>
  <c r="GHD40" i="48"/>
  <c r="GHC40" i="48"/>
  <c r="GHB40" i="48"/>
  <c r="GHA40" i="48"/>
  <c r="GGZ40" i="48"/>
  <c r="GGY40" i="48"/>
  <c r="GGX40" i="48"/>
  <c r="GGW40" i="48"/>
  <c r="GGV40" i="48"/>
  <c r="GGU40" i="48"/>
  <c r="GGT40" i="48"/>
  <c r="GGS40" i="48"/>
  <c r="GGR40" i="48"/>
  <c r="GGQ40" i="48"/>
  <c r="GGP40" i="48"/>
  <c r="GGO40" i="48"/>
  <c r="GGN40" i="48"/>
  <c r="GGM40" i="48"/>
  <c r="GGL40" i="48"/>
  <c r="GGK40" i="48"/>
  <c r="GGJ40" i="48"/>
  <c r="GGI40" i="48"/>
  <c r="GGH40" i="48"/>
  <c r="GGG40" i="48"/>
  <c r="GGF40" i="48"/>
  <c r="GGE40" i="48"/>
  <c r="GGD40" i="48"/>
  <c r="GGC40" i="48"/>
  <c r="GGB40" i="48"/>
  <c r="GGA40" i="48"/>
  <c r="GFZ40" i="48"/>
  <c r="GFY40" i="48"/>
  <c r="GFX40" i="48"/>
  <c r="GFW40" i="48"/>
  <c r="GFV40" i="48"/>
  <c r="GFU40" i="48"/>
  <c r="GFT40" i="48"/>
  <c r="GFS40" i="48"/>
  <c r="GFR40" i="48"/>
  <c r="GFQ40" i="48"/>
  <c r="GFP40" i="48"/>
  <c r="GFO40" i="48"/>
  <c r="GFN40" i="48"/>
  <c r="GFM40" i="48"/>
  <c r="GFL40" i="48"/>
  <c r="GFK40" i="48"/>
  <c r="GFJ40" i="48"/>
  <c r="GFI40" i="48"/>
  <c r="GFH40" i="48"/>
  <c r="GFG40" i="48"/>
  <c r="GFF40" i="48"/>
  <c r="GFE40" i="48"/>
  <c r="GFD40" i="48"/>
  <c r="GFC40" i="48"/>
  <c r="GFB40" i="48"/>
  <c r="GFA40" i="48"/>
  <c r="GEZ40" i="48"/>
  <c r="GEY40" i="48"/>
  <c r="GEX40" i="48"/>
  <c r="GEW40" i="48"/>
  <c r="GEV40" i="48"/>
  <c r="GEU40" i="48"/>
  <c r="GET40" i="48"/>
  <c r="GES40" i="48"/>
  <c r="GER40" i="48"/>
  <c r="GEQ40" i="48"/>
  <c r="GEP40" i="48"/>
  <c r="GEO40" i="48"/>
  <c r="GEN40" i="48"/>
  <c r="GEM40" i="48"/>
  <c r="GEL40" i="48"/>
  <c r="GEK40" i="48"/>
  <c r="GEJ40" i="48"/>
  <c r="GEI40" i="48"/>
  <c r="GEH40" i="48"/>
  <c r="GEG40" i="48"/>
  <c r="GEF40" i="48"/>
  <c r="GEE40" i="48"/>
  <c r="GED40" i="48"/>
  <c r="GEC40" i="48"/>
  <c r="GEB40" i="48"/>
  <c r="GEA40" i="48"/>
  <c r="GDZ40" i="48"/>
  <c r="GDY40" i="48"/>
  <c r="GDX40" i="48"/>
  <c r="GDW40" i="48"/>
  <c r="GDV40" i="48"/>
  <c r="GDU40" i="48"/>
  <c r="GDT40" i="48"/>
  <c r="GDS40" i="48"/>
  <c r="GDR40" i="48"/>
  <c r="GDQ40" i="48"/>
  <c r="GDP40" i="48"/>
  <c r="GDO40" i="48"/>
  <c r="GDN40" i="48"/>
  <c r="GDM40" i="48"/>
  <c r="GDL40" i="48"/>
  <c r="GDK40" i="48"/>
  <c r="GDJ40" i="48"/>
  <c r="GDI40" i="48"/>
  <c r="GDH40" i="48"/>
  <c r="GDG40" i="48"/>
  <c r="GDF40" i="48"/>
  <c r="GDE40" i="48"/>
  <c r="GDD40" i="48"/>
  <c r="GDC40" i="48"/>
  <c r="GDB40" i="48"/>
  <c r="GDA40" i="48"/>
  <c r="GCZ40" i="48"/>
  <c r="GCY40" i="48"/>
  <c r="GCX40" i="48"/>
  <c r="GCW40" i="48"/>
  <c r="GCV40" i="48"/>
  <c r="GCU40" i="48"/>
  <c r="GCT40" i="48"/>
  <c r="GCS40" i="48"/>
  <c r="GCR40" i="48"/>
  <c r="GCQ40" i="48"/>
  <c r="GCP40" i="48"/>
  <c r="GCO40" i="48"/>
  <c r="GCN40" i="48"/>
  <c r="GCM40" i="48"/>
  <c r="GCL40" i="48"/>
  <c r="GCK40" i="48"/>
  <c r="GCJ40" i="48"/>
  <c r="GCI40" i="48"/>
  <c r="GCH40" i="48"/>
  <c r="GCG40" i="48"/>
  <c r="GCF40" i="48"/>
  <c r="GCE40" i="48"/>
  <c r="GCD40" i="48"/>
  <c r="GCC40" i="48"/>
  <c r="GCB40" i="48"/>
  <c r="GCA40" i="48"/>
  <c r="GBZ40" i="48"/>
  <c r="GBY40" i="48"/>
  <c r="GBX40" i="48"/>
  <c r="GBW40" i="48"/>
  <c r="GBV40" i="48"/>
  <c r="GBU40" i="48"/>
  <c r="GBT40" i="48"/>
  <c r="GBS40" i="48"/>
  <c r="GBR40" i="48"/>
  <c r="GBQ40" i="48"/>
  <c r="GBP40" i="48"/>
  <c r="GBO40" i="48"/>
  <c r="GBN40" i="48"/>
  <c r="GBM40" i="48"/>
  <c r="GBL40" i="48"/>
  <c r="GBK40" i="48"/>
  <c r="GBJ40" i="48"/>
  <c r="GBI40" i="48"/>
  <c r="GBH40" i="48"/>
  <c r="GBG40" i="48"/>
  <c r="GBF40" i="48"/>
  <c r="GBE40" i="48"/>
  <c r="GBD40" i="48"/>
  <c r="GBC40" i="48"/>
  <c r="GBB40" i="48"/>
  <c r="GBA40" i="48"/>
  <c r="GAZ40" i="48"/>
  <c r="GAY40" i="48"/>
  <c r="GAX40" i="48"/>
  <c r="GAW40" i="48"/>
  <c r="GAV40" i="48"/>
  <c r="GAU40" i="48"/>
  <c r="GAT40" i="48"/>
  <c r="GAS40" i="48"/>
  <c r="GAR40" i="48"/>
  <c r="GAQ40" i="48"/>
  <c r="GAP40" i="48"/>
  <c r="GAO40" i="48"/>
  <c r="GAN40" i="48"/>
  <c r="GAM40" i="48"/>
  <c r="GAL40" i="48"/>
  <c r="GAK40" i="48"/>
  <c r="GAJ40" i="48"/>
  <c r="GAI40" i="48"/>
  <c r="GAH40" i="48"/>
  <c r="GAG40" i="48"/>
  <c r="GAF40" i="48"/>
  <c r="GAE40" i="48"/>
  <c r="GAD40" i="48"/>
  <c r="GAC40" i="48"/>
  <c r="GAB40" i="48"/>
  <c r="GAA40" i="48"/>
  <c r="FZZ40" i="48"/>
  <c r="FZY40" i="48"/>
  <c r="FZX40" i="48"/>
  <c r="FZW40" i="48"/>
  <c r="FZV40" i="48"/>
  <c r="FZU40" i="48"/>
  <c r="FZT40" i="48"/>
  <c r="FZS40" i="48"/>
  <c r="FZR40" i="48"/>
  <c r="FZQ40" i="48"/>
  <c r="FZP40" i="48"/>
  <c r="FZO40" i="48"/>
  <c r="FZN40" i="48"/>
  <c r="FZM40" i="48"/>
  <c r="FZL40" i="48"/>
  <c r="FZK40" i="48"/>
  <c r="FZJ40" i="48"/>
  <c r="FZI40" i="48"/>
  <c r="FZH40" i="48"/>
  <c r="FZG40" i="48"/>
  <c r="FZF40" i="48"/>
  <c r="FZE40" i="48"/>
  <c r="FZD40" i="48"/>
  <c r="FZC40" i="48"/>
  <c r="FZB40" i="48"/>
  <c r="FZA40" i="48"/>
  <c r="FYZ40" i="48"/>
  <c r="FYY40" i="48"/>
  <c r="FYX40" i="48"/>
  <c r="FYW40" i="48"/>
  <c r="FYV40" i="48"/>
  <c r="FYU40" i="48"/>
  <c r="FYT40" i="48"/>
  <c r="FYS40" i="48"/>
  <c r="FYR40" i="48"/>
  <c r="FYQ40" i="48"/>
  <c r="FYP40" i="48"/>
  <c r="FYO40" i="48"/>
  <c r="FYN40" i="48"/>
  <c r="FYM40" i="48"/>
  <c r="FYL40" i="48"/>
  <c r="FYK40" i="48"/>
  <c r="FYJ40" i="48"/>
  <c r="FYI40" i="48"/>
  <c r="FYH40" i="48"/>
  <c r="FYG40" i="48"/>
  <c r="FYF40" i="48"/>
  <c r="FYE40" i="48"/>
  <c r="FYD40" i="48"/>
  <c r="FYC40" i="48"/>
  <c r="FYB40" i="48"/>
  <c r="FYA40" i="48"/>
  <c r="FXZ40" i="48"/>
  <c r="FXY40" i="48"/>
  <c r="FXX40" i="48"/>
  <c r="FXW40" i="48"/>
  <c r="FXV40" i="48"/>
  <c r="FXU40" i="48"/>
  <c r="FXT40" i="48"/>
  <c r="FXS40" i="48"/>
  <c r="FXR40" i="48"/>
  <c r="FXQ40" i="48"/>
  <c r="FXP40" i="48"/>
  <c r="FXO40" i="48"/>
  <c r="FXN40" i="48"/>
  <c r="FXM40" i="48"/>
  <c r="FXL40" i="48"/>
  <c r="FXK40" i="48"/>
  <c r="FXJ40" i="48"/>
  <c r="FXI40" i="48"/>
  <c r="FXH40" i="48"/>
  <c r="FXG40" i="48"/>
  <c r="FXF40" i="48"/>
  <c r="FXE40" i="48"/>
  <c r="FXD40" i="48"/>
  <c r="FXC40" i="48"/>
  <c r="FXB40" i="48"/>
  <c r="FXA40" i="48"/>
  <c r="FWZ40" i="48"/>
  <c r="FWY40" i="48"/>
  <c r="FWX40" i="48"/>
  <c r="FWW40" i="48"/>
  <c r="FWV40" i="48"/>
  <c r="FWU40" i="48"/>
  <c r="FWT40" i="48"/>
  <c r="FWS40" i="48"/>
  <c r="FWR40" i="48"/>
  <c r="FWQ40" i="48"/>
  <c r="FWP40" i="48"/>
  <c r="FWO40" i="48"/>
  <c r="FWN40" i="48"/>
  <c r="FWM40" i="48"/>
  <c r="FWL40" i="48"/>
  <c r="FWK40" i="48"/>
  <c r="FWJ40" i="48"/>
  <c r="FWI40" i="48"/>
  <c r="FWH40" i="48"/>
  <c r="FWG40" i="48"/>
  <c r="FWF40" i="48"/>
  <c r="FWE40" i="48"/>
  <c r="FWD40" i="48"/>
  <c r="FWC40" i="48"/>
  <c r="FWB40" i="48"/>
  <c r="FWA40" i="48"/>
  <c r="FVZ40" i="48"/>
  <c r="FVY40" i="48"/>
  <c r="FVX40" i="48"/>
  <c r="FVW40" i="48"/>
  <c r="FVV40" i="48"/>
  <c r="FVU40" i="48"/>
  <c r="FVT40" i="48"/>
  <c r="FVS40" i="48"/>
  <c r="FVR40" i="48"/>
  <c r="FVQ40" i="48"/>
  <c r="FVP40" i="48"/>
  <c r="FVO40" i="48"/>
  <c r="FVN40" i="48"/>
  <c r="FVM40" i="48"/>
  <c r="FVL40" i="48"/>
  <c r="FVK40" i="48"/>
  <c r="FVJ40" i="48"/>
  <c r="FVI40" i="48"/>
  <c r="FVH40" i="48"/>
  <c r="FVG40" i="48"/>
  <c r="FVF40" i="48"/>
  <c r="FVE40" i="48"/>
  <c r="FVD40" i="48"/>
  <c r="FVC40" i="48"/>
  <c r="FVB40" i="48"/>
  <c r="FVA40" i="48"/>
  <c r="FUZ40" i="48"/>
  <c r="FUY40" i="48"/>
  <c r="FUX40" i="48"/>
  <c r="FUW40" i="48"/>
  <c r="FUV40" i="48"/>
  <c r="FUU40" i="48"/>
  <c r="FUT40" i="48"/>
  <c r="FUS40" i="48"/>
  <c r="FUR40" i="48"/>
  <c r="FUQ40" i="48"/>
  <c r="FUP40" i="48"/>
  <c r="FUO40" i="48"/>
  <c r="FUN40" i="48"/>
  <c r="FUM40" i="48"/>
  <c r="FUL40" i="48"/>
  <c r="FUK40" i="48"/>
  <c r="FUJ40" i="48"/>
  <c r="FUI40" i="48"/>
  <c r="FUH40" i="48"/>
  <c r="FUG40" i="48"/>
  <c r="FUF40" i="48"/>
  <c r="FUE40" i="48"/>
  <c r="FUD40" i="48"/>
  <c r="FUC40" i="48"/>
  <c r="FUB40" i="48"/>
  <c r="FUA40" i="48"/>
  <c r="FTZ40" i="48"/>
  <c r="FTY40" i="48"/>
  <c r="FTX40" i="48"/>
  <c r="FTW40" i="48"/>
  <c r="FTV40" i="48"/>
  <c r="FTU40" i="48"/>
  <c r="FTT40" i="48"/>
  <c r="FTS40" i="48"/>
  <c r="FTR40" i="48"/>
  <c r="FTQ40" i="48"/>
  <c r="FTP40" i="48"/>
  <c r="FTO40" i="48"/>
  <c r="FTN40" i="48"/>
  <c r="FTM40" i="48"/>
  <c r="FTL40" i="48"/>
  <c r="FTK40" i="48"/>
  <c r="FTJ40" i="48"/>
  <c r="FTI40" i="48"/>
  <c r="FTH40" i="48"/>
  <c r="FTG40" i="48"/>
  <c r="FTF40" i="48"/>
  <c r="FTE40" i="48"/>
  <c r="FTD40" i="48"/>
  <c r="FTC40" i="48"/>
  <c r="FTB40" i="48"/>
  <c r="FTA40" i="48"/>
  <c r="FSZ40" i="48"/>
  <c r="FSY40" i="48"/>
  <c r="FSX40" i="48"/>
  <c r="FSW40" i="48"/>
  <c r="FSV40" i="48"/>
  <c r="FSU40" i="48"/>
  <c r="FST40" i="48"/>
  <c r="FSS40" i="48"/>
  <c r="FSR40" i="48"/>
  <c r="FSQ40" i="48"/>
  <c r="FSP40" i="48"/>
  <c r="FSO40" i="48"/>
  <c r="FSN40" i="48"/>
  <c r="FSM40" i="48"/>
  <c r="FSL40" i="48"/>
  <c r="FSK40" i="48"/>
  <c r="FSJ40" i="48"/>
  <c r="FSI40" i="48"/>
  <c r="FSH40" i="48"/>
  <c r="FSG40" i="48"/>
  <c r="FSF40" i="48"/>
  <c r="FSE40" i="48"/>
  <c r="FSD40" i="48"/>
  <c r="FSC40" i="48"/>
  <c r="FSB40" i="48"/>
  <c r="FSA40" i="48"/>
  <c r="FRZ40" i="48"/>
  <c r="FRY40" i="48"/>
  <c r="FRX40" i="48"/>
  <c r="FRW40" i="48"/>
  <c r="FRV40" i="48"/>
  <c r="FRU40" i="48"/>
  <c r="FRT40" i="48"/>
  <c r="FRS40" i="48"/>
  <c r="FRR40" i="48"/>
  <c r="FRQ40" i="48"/>
  <c r="FRP40" i="48"/>
  <c r="FRO40" i="48"/>
  <c r="FRN40" i="48"/>
  <c r="FRM40" i="48"/>
  <c r="FRL40" i="48"/>
  <c r="FRK40" i="48"/>
  <c r="FRJ40" i="48"/>
  <c r="FRI40" i="48"/>
  <c r="FRH40" i="48"/>
  <c r="FRG40" i="48"/>
  <c r="FRF40" i="48"/>
  <c r="FRE40" i="48"/>
  <c r="FRD40" i="48"/>
  <c r="FRC40" i="48"/>
  <c r="FRB40" i="48"/>
  <c r="FRA40" i="48"/>
  <c r="FQZ40" i="48"/>
  <c r="FQY40" i="48"/>
  <c r="FQX40" i="48"/>
  <c r="FQW40" i="48"/>
  <c r="FQV40" i="48"/>
  <c r="FQU40" i="48"/>
  <c r="FQT40" i="48"/>
  <c r="FQS40" i="48"/>
  <c r="FQR40" i="48"/>
  <c r="FQQ40" i="48"/>
  <c r="FQP40" i="48"/>
  <c r="FQO40" i="48"/>
  <c r="FQN40" i="48"/>
  <c r="FQM40" i="48"/>
  <c r="FQL40" i="48"/>
  <c r="FQK40" i="48"/>
  <c r="FQJ40" i="48"/>
  <c r="FQI40" i="48"/>
  <c r="FQH40" i="48"/>
  <c r="FQG40" i="48"/>
  <c r="FQF40" i="48"/>
  <c r="FQE40" i="48"/>
  <c r="FQD40" i="48"/>
  <c r="FQC40" i="48"/>
  <c r="FQB40" i="48"/>
  <c r="FQA40" i="48"/>
  <c r="FPZ40" i="48"/>
  <c r="FPY40" i="48"/>
  <c r="FPX40" i="48"/>
  <c r="FPW40" i="48"/>
  <c r="FPV40" i="48"/>
  <c r="FPU40" i="48"/>
  <c r="FPT40" i="48"/>
  <c r="FPS40" i="48"/>
  <c r="FPR40" i="48"/>
  <c r="FPQ40" i="48"/>
  <c r="FPP40" i="48"/>
  <c r="FPO40" i="48"/>
  <c r="FPN40" i="48"/>
  <c r="FPM40" i="48"/>
  <c r="FPL40" i="48"/>
  <c r="FPK40" i="48"/>
  <c r="FPJ40" i="48"/>
  <c r="FPI40" i="48"/>
  <c r="FPH40" i="48"/>
  <c r="FPG40" i="48"/>
  <c r="FPF40" i="48"/>
  <c r="FPE40" i="48"/>
  <c r="FPD40" i="48"/>
  <c r="FPC40" i="48"/>
  <c r="FPB40" i="48"/>
  <c r="FPA40" i="48"/>
  <c r="FOZ40" i="48"/>
  <c r="FOY40" i="48"/>
  <c r="FOX40" i="48"/>
  <c r="FOW40" i="48"/>
  <c r="FOV40" i="48"/>
  <c r="FOU40" i="48"/>
  <c r="FOT40" i="48"/>
  <c r="FOS40" i="48"/>
  <c r="FOR40" i="48"/>
  <c r="FOQ40" i="48"/>
  <c r="FOP40" i="48"/>
  <c r="FOO40" i="48"/>
  <c r="FON40" i="48"/>
  <c r="FOM40" i="48"/>
  <c r="FOL40" i="48"/>
  <c r="FOK40" i="48"/>
  <c r="FOJ40" i="48"/>
  <c r="FOI40" i="48"/>
  <c r="FOH40" i="48"/>
  <c r="FOG40" i="48"/>
  <c r="FOF40" i="48"/>
  <c r="FOE40" i="48"/>
  <c r="FOD40" i="48"/>
  <c r="FOC40" i="48"/>
  <c r="FOB40" i="48"/>
  <c r="FOA40" i="48"/>
  <c r="FNZ40" i="48"/>
  <c r="FNY40" i="48"/>
  <c r="FNX40" i="48"/>
  <c r="FNW40" i="48"/>
  <c r="FNV40" i="48"/>
  <c r="FNU40" i="48"/>
  <c r="FNT40" i="48"/>
  <c r="FNS40" i="48"/>
  <c r="FNR40" i="48"/>
  <c r="FNQ40" i="48"/>
  <c r="FNP40" i="48"/>
  <c r="FNO40" i="48"/>
  <c r="FNN40" i="48"/>
  <c r="FNM40" i="48"/>
  <c r="FNL40" i="48"/>
  <c r="FNK40" i="48"/>
  <c r="FNJ40" i="48"/>
  <c r="FNI40" i="48"/>
  <c r="FNH40" i="48"/>
  <c r="FNG40" i="48"/>
  <c r="FNF40" i="48"/>
  <c r="FNE40" i="48"/>
  <c r="FND40" i="48"/>
  <c r="FNC40" i="48"/>
  <c r="FNB40" i="48"/>
  <c r="FNA40" i="48"/>
  <c r="FMZ40" i="48"/>
  <c r="FMY40" i="48"/>
  <c r="FMX40" i="48"/>
  <c r="FMW40" i="48"/>
  <c r="FMV40" i="48"/>
  <c r="FMU40" i="48"/>
  <c r="FMT40" i="48"/>
  <c r="FMS40" i="48"/>
  <c r="FMR40" i="48"/>
  <c r="FMQ40" i="48"/>
  <c r="FMP40" i="48"/>
  <c r="FMO40" i="48"/>
  <c r="FMN40" i="48"/>
  <c r="FMM40" i="48"/>
  <c r="FML40" i="48"/>
  <c r="FMK40" i="48"/>
  <c r="FMJ40" i="48"/>
  <c r="FMI40" i="48"/>
  <c r="FMH40" i="48"/>
  <c r="FMG40" i="48"/>
  <c r="FMF40" i="48"/>
  <c r="FME40" i="48"/>
  <c r="FMD40" i="48"/>
  <c r="FMC40" i="48"/>
  <c r="FMB40" i="48"/>
  <c r="FMA40" i="48"/>
  <c r="FLZ40" i="48"/>
  <c r="FLY40" i="48"/>
  <c r="FLX40" i="48"/>
  <c r="FLW40" i="48"/>
  <c r="FLV40" i="48"/>
  <c r="FLU40" i="48"/>
  <c r="FLT40" i="48"/>
  <c r="FLS40" i="48"/>
  <c r="FLR40" i="48"/>
  <c r="FLQ40" i="48"/>
  <c r="FLP40" i="48"/>
  <c r="FLO40" i="48"/>
  <c r="FLN40" i="48"/>
  <c r="FLM40" i="48"/>
  <c r="FLL40" i="48"/>
  <c r="FLK40" i="48"/>
  <c r="FLJ40" i="48"/>
  <c r="FLI40" i="48"/>
  <c r="FLH40" i="48"/>
  <c r="FLG40" i="48"/>
  <c r="FLF40" i="48"/>
  <c r="FLE40" i="48"/>
  <c r="FLD40" i="48"/>
  <c r="FLC40" i="48"/>
  <c r="FLB40" i="48"/>
  <c r="FLA40" i="48"/>
  <c r="FKZ40" i="48"/>
  <c r="FKY40" i="48"/>
  <c r="FKX40" i="48"/>
  <c r="FKW40" i="48"/>
  <c r="FKV40" i="48"/>
  <c r="FKU40" i="48"/>
  <c r="FKT40" i="48"/>
  <c r="FKS40" i="48"/>
  <c r="FKR40" i="48"/>
  <c r="FKQ40" i="48"/>
  <c r="FKP40" i="48"/>
  <c r="FKO40" i="48"/>
  <c r="FKN40" i="48"/>
  <c r="FKM40" i="48"/>
  <c r="FKL40" i="48"/>
  <c r="FKK40" i="48"/>
  <c r="FKJ40" i="48"/>
  <c r="FKI40" i="48"/>
  <c r="FKH40" i="48"/>
  <c r="FKG40" i="48"/>
  <c r="FKF40" i="48"/>
  <c r="FKE40" i="48"/>
  <c r="FKD40" i="48"/>
  <c r="FKC40" i="48"/>
  <c r="FKB40" i="48"/>
  <c r="FKA40" i="48"/>
  <c r="FJZ40" i="48"/>
  <c r="FJY40" i="48"/>
  <c r="FJX40" i="48"/>
  <c r="FJW40" i="48"/>
  <c r="FJV40" i="48"/>
  <c r="FJU40" i="48"/>
  <c r="FJT40" i="48"/>
  <c r="FJS40" i="48"/>
  <c r="FJR40" i="48"/>
  <c r="FJQ40" i="48"/>
  <c r="FJP40" i="48"/>
  <c r="FJO40" i="48"/>
  <c r="FJN40" i="48"/>
  <c r="FJM40" i="48"/>
  <c r="FJL40" i="48"/>
  <c r="FJK40" i="48"/>
  <c r="FJJ40" i="48"/>
  <c r="FJI40" i="48"/>
  <c r="FJH40" i="48"/>
  <c r="FJG40" i="48"/>
  <c r="FJF40" i="48"/>
  <c r="FJE40" i="48"/>
  <c r="FJD40" i="48"/>
  <c r="FJC40" i="48"/>
  <c r="FJB40" i="48"/>
  <c r="FJA40" i="48"/>
  <c r="FIZ40" i="48"/>
  <c r="FIY40" i="48"/>
  <c r="FIX40" i="48"/>
  <c r="FIW40" i="48"/>
  <c r="FIV40" i="48"/>
  <c r="FIU40" i="48"/>
  <c r="FIT40" i="48"/>
  <c r="FIS40" i="48"/>
  <c r="FIR40" i="48"/>
  <c r="FIQ40" i="48"/>
  <c r="FIP40" i="48"/>
  <c r="FIO40" i="48"/>
  <c r="FIN40" i="48"/>
  <c r="FIM40" i="48"/>
  <c r="FIL40" i="48"/>
  <c r="FIK40" i="48"/>
  <c r="FIJ40" i="48"/>
  <c r="FII40" i="48"/>
  <c r="FIH40" i="48"/>
  <c r="FIG40" i="48"/>
  <c r="FIF40" i="48"/>
  <c r="FIE40" i="48"/>
  <c r="FID40" i="48"/>
  <c r="FIC40" i="48"/>
  <c r="FIB40" i="48"/>
  <c r="FIA40" i="48"/>
  <c r="FHZ40" i="48"/>
  <c r="FHY40" i="48"/>
  <c r="FHX40" i="48"/>
  <c r="FHW40" i="48"/>
  <c r="FHV40" i="48"/>
  <c r="FHU40" i="48"/>
  <c r="FHT40" i="48"/>
  <c r="FHS40" i="48"/>
  <c r="FHR40" i="48"/>
  <c r="FHQ40" i="48"/>
  <c r="FHP40" i="48"/>
  <c r="FHO40" i="48"/>
  <c r="FHN40" i="48"/>
  <c r="FHM40" i="48"/>
  <c r="FHL40" i="48"/>
  <c r="FHK40" i="48"/>
  <c r="FHJ40" i="48"/>
  <c r="FHI40" i="48"/>
  <c r="FHH40" i="48"/>
  <c r="FHG40" i="48"/>
  <c r="FHF40" i="48"/>
  <c r="FHE40" i="48"/>
  <c r="FHD40" i="48"/>
  <c r="FHC40" i="48"/>
  <c r="FHB40" i="48"/>
  <c r="FHA40" i="48"/>
  <c r="FGZ40" i="48"/>
  <c r="FGY40" i="48"/>
  <c r="FGX40" i="48"/>
  <c r="FGW40" i="48"/>
  <c r="FGV40" i="48"/>
  <c r="FGU40" i="48"/>
  <c r="FGT40" i="48"/>
  <c r="FGS40" i="48"/>
  <c r="FGR40" i="48"/>
  <c r="FGQ40" i="48"/>
  <c r="FGP40" i="48"/>
  <c r="FGO40" i="48"/>
  <c r="FGN40" i="48"/>
  <c r="FGM40" i="48"/>
  <c r="FGL40" i="48"/>
  <c r="FGK40" i="48"/>
  <c r="FGJ40" i="48"/>
  <c r="FGI40" i="48"/>
  <c r="FGH40" i="48"/>
  <c r="FGG40" i="48"/>
  <c r="FGF40" i="48"/>
  <c r="FGE40" i="48"/>
  <c r="FGD40" i="48"/>
  <c r="FGC40" i="48"/>
  <c r="FGB40" i="48"/>
  <c r="FGA40" i="48"/>
  <c r="FFZ40" i="48"/>
  <c r="FFY40" i="48"/>
  <c r="FFX40" i="48"/>
  <c r="FFW40" i="48"/>
  <c r="FFV40" i="48"/>
  <c r="FFU40" i="48"/>
  <c r="FFT40" i="48"/>
  <c r="FFS40" i="48"/>
  <c r="FFR40" i="48"/>
  <c r="FFQ40" i="48"/>
  <c r="FFP40" i="48"/>
  <c r="FFO40" i="48"/>
  <c r="FFN40" i="48"/>
  <c r="FFM40" i="48"/>
  <c r="FFL40" i="48"/>
  <c r="FFK40" i="48"/>
  <c r="FFJ40" i="48"/>
  <c r="FFI40" i="48"/>
  <c r="FFH40" i="48"/>
  <c r="FFG40" i="48"/>
  <c r="FFF40" i="48"/>
  <c r="FFE40" i="48"/>
  <c r="FFD40" i="48"/>
  <c r="FFC40" i="48"/>
  <c r="FFB40" i="48"/>
  <c r="FFA40" i="48"/>
  <c r="FEZ40" i="48"/>
  <c r="FEY40" i="48"/>
  <c r="FEX40" i="48"/>
  <c r="FEW40" i="48"/>
  <c r="FEV40" i="48"/>
  <c r="FEU40" i="48"/>
  <c r="FET40" i="48"/>
  <c r="FES40" i="48"/>
  <c r="FER40" i="48"/>
  <c r="FEQ40" i="48"/>
  <c r="FEP40" i="48"/>
  <c r="FEO40" i="48"/>
  <c r="FEN40" i="48"/>
  <c r="FEM40" i="48"/>
  <c r="FEL40" i="48"/>
  <c r="FEK40" i="48"/>
  <c r="FEJ40" i="48"/>
  <c r="FEI40" i="48"/>
  <c r="FEH40" i="48"/>
  <c r="FEG40" i="48"/>
  <c r="FEF40" i="48"/>
  <c r="FEE40" i="48"/>
  <c r="FED40" i="48"/>
  <c r="FEC40" i="48"/>
  <c r="FEB40" i="48"/>
  <c r="FEA40" i="48"/>
  <c r="FDZ40" i="48"/>
  <c r="FDY40" i="48"/>
  <c r="FDX40" i="48"/>
  <c r="FDW40" i="48"/>
  <c r="FDV40" i="48"/>
  <c r="FDU40" i="48"/>
  <c r="FDT40" i="48"/>
  <c r="FDS40" i="48"/>
  <c r="FDR40" i="48"/>
  <c r="FDQ40" i="48"/>
  <c r="FDP40" i="48"/>
  <c r="FDO40" i="48"/>
  <c r="FDN40" i="48"/>
  <c r="FDM40" i="48"/>
  <c r="FDL40" i="48"/>
  <c r="FDK40" i="48"/>
  <c r="FDJ40" i="48"/>
  <c r="FDI40" i="48"/>
  <c r="FDH40" i="48"/>
  <c r="FDG40" i="48"/>
  <c r="FDF40" i="48"/>
  <c r="FDE40" i="48"/>
  <c r="FDD40" i="48"/>
  <c r="FDC40" i="48"/>
  <c r="FDB40" i="48"/>
  <c r="FDA40" i="48"/>
  <c r="FCZ40" i="48"/>
  <c r="FCY40" i="48"/>
  <c r="FCX40" i="48"/>
  <c r="FCW40" i="48"/>
  <c r="FCV40" i="48"/>
  <c r="FCU40" i="48"/>
  <c r="FCT40" i="48"/>
  <c r="FCS40" i="48"/>
  <c r="FCR40" i="48"/>
  <c r="FCQ40" i="48"/>
  <c r="FCP40" i="48"/>
  <c r="FCO40" i="48"/>
  <c r="FCN40" i="48"/>
  <c r="FCM40" i="48"/>
  <c r="FCL40" i="48"/>
  <c r="FCK40" i="48"/>
  <c r="FCJ40" i="48"/>
  <c r="FCI40" i="48"/>
  <c r="FCH40" i="48"/>
  <c r="FCG40" i="48"/>
  <c r="FCF40" i="48"/>
  <c r="FCE40" i="48"/>
  <c r="FCD40" i="48"/>
  <c r="FCC40" i="48"/>
  <c r="FCB40" i="48"/>
  <c r="FCA40" i="48"/>
  <c r="FBZ40" i="48"/>
  <c r="FBY40" i="48"/>
  <c r="FBX40" i="48"/>
  <c r="FBW40" i="48"/>
  <c r="FBV40" i="48"/>
  <c r="FBU40" i="48"/>
  <c r="FBT40" i="48"/>
  <c r="FBS40" i="48"/>
  <c r="FBR40" i="48"/>
  <c r="FBQ40" i="48"/>
  <c r="FBP40" i="48"/>
  <c r="FBO40" i="48"/>
  <c r="FBN40" i="48"/>
  <c r="FBM40" i="48"/>
  <c r="FBL40" i="48"/>
  <c r="FBK40" i="48"/>
  <c r="FBJ40" i="48"/>
  <c r="FBI40" i="48"/>
  <c r="FBH40" i="48"/>
  <c r="FBG40" i="48"/>
  <c r="FBF40" i="48"/>
  <c r="FBE40" i="48"/>
  <c r="FBD40" i="48"/>
  <c r="FBC40" i="48"/>
  <c r="FBB40" i="48"/>
  <c r="FBA40" i="48"/>
  <c r="FAZ40" i="48"/>
  <c r="FAY40" i="48"/>
  <c r="FAX40" i="48"/>
  <c r="FAW40" i="48"/>
  <c r="FAV40" i="48"/>
  <c r="FAU40" i="48"/>
  <c r="FAT40" i="48"/>
  <c r="FAS40" i="48"/>
  <c r="FAR40" i="48"/>
  <c r="FAQ40" i="48"/>
  <c r="FAP40" i="48"/>
  <c r="FAO40" i="48"/>
  <c r="FAN40" i="48"/>
  <c r="FAM40" i="48"/>
  <c r="FAL40" i="48"/>
  <c r="FAK40" i="48"/>
  <c r="FAJ40" i="48"/>
  <c r="FAI40" i="48"/>
  <c r="FAH40" i="48"/>
  <c r="FAG40" i="48"/>
  <c r="FAF40" i="48"/>
  <c r="FAE40" i="48"/>
  <c r="FAD40" i="48"/>
  <c r="FAC40" i="48"/>
  <c r="FAB40" i="48"/>
  <c r="FAA40" i="48"/>
  <c r="EZZ40" i="48"/>
  <c r="EZY40" i="48"/>
  <c r="EZX40" i="48"/>
  <c r="EZW40" i="48"/>
  <c r="EZV40" i="48"/>
  <c r="EZU40" i="48"/>
  <c r="EZT40" i="48"/>
  <c r="EZS40" i="48"/>
  <c r="EZR40" i="48"/>
  <c r="EZQ40" i="48"/>
  <c r="EZP40" i="48"/>
  <c r="EZO40" i="48"/>
  <c r="EZN40" i="48"/>
  <c r="EZM40" i="48"/>
  <c r="EZL40" i="48"/>
  <c r="EZK40" i="48"/>
  <c r="EZJ40" i="48"/>
  <c r="EZI40" i="48"/>
  <c r="EZH40" i="48"/>
  <c r="EZG40" i="48"/>
  <c r="EZF40" i="48"/>
  <c r="EZE40" i="48"/>
  <c r="EZD40" i="48"/>
  <c r="EZC40" i="48"/>
  <c r="EZB40" i="48"/>
  <c r="EZA40" i="48"/>
  <c r="EYZ40" i="48"/>
  <c r="EYY40" i="48"/>
  <c r="EYX40" i="48"/>
  <c r="EYW40" i="48"/>
  <c r="EYV40" i="48"/>
  <c r="EYU40" i="48"/>
  <c r="EYT40" i="48"/>
  <c r="EYS40" i="48"/>
  <c r="EYR40" i="48"/>
  <c r="EYQ40" i="48"/>
  <c r="EYP40" i="48"/>
  <c r="EYO40" i="48"/>
  <c r="EYN40" i="48"/>
  <c r="EYM40" i="48"/>
  <c r="EYL40" i="48"/>
  <c r="EYK40" i="48"/>
  <c r="EYJ40" i="48"/>
  <c r="EYI40" i="48"/>
  <c r="EYH40" i="48"/>
  <c r="EYG40" i="48"/>
  <c r="EYF40" i="48"/>
  <c r="EYE40" i="48"/>
  <c r="EYD40" i="48"/>
  <c r="EYC40" i="48"/>
  <c r="EYB40" i="48"/>
  <c r="EYA40" i="48"/>
  <c r="EXZ40" i="48"/>
  <c r="EXY40" i="48"/>
  <c r="EXX40" i="48"/>
  <c r="EXW40" i="48"/>
  <c r="EXV40" i="48"/>
  <c r="EXU40" i="48"/>
  <c r="EXT40" i="48"/>
  <c r="EXS40" i="48"/>
  <c r="EXR40" i="48"/>
  <c r="EXQ40" i="48"/>
  <c r="EXP40" i="48"/>
  <c r="EXO40" i="48"/>
  <c r="EXN40" i="48"/>
  <c r="EXM40" i="48"/>
  <c r="EXL40" i="48"/>
  <c r="EXK40" i="48"/>
  <c r="EXJ40" i="48"/>
  <c r="EXI40" i="48"/>
  <c r="EXH40" i="48"/>
  <c r="EXG40" i="48"/>
  <c r="EXF40" i="48"/>
  <c r="EXE40" i="48"/>
  <c r="EXD40" i="48"/>
  <c r="EXC40" i="48"/>
  <c r="EXB40" i="48"/>
  <c r="EXA40" i="48"/>
  <c r="EWZ40" i="48"/>
  <c r="EWY40" i="48"/>
  <c r="EWX40" i="48"/>
  <c r="EWW40" i="48"/>
  <c r="EWV40" i="48"/>
  <c r="EWU40" i="48"/>
  <c r="EWT40" i="48"/>
  <c r="EWS40" i="48"/>
  <c r="EWR40" i="48"/>
  <c r="EWQ40" i="48"/>
  <c r="EWP40" i="48"/>
  <c r="EWO40" i="48"/>
  <c r="EWN40" i="48"/>
  <c r="EWM40" i="48"/>
  <c r="EWL40" i="48"/>
  <c r="EWK40" i="48"/>
  <c r="EWJ40" i="48"/>
  <c r="EWI40" i="48"/>
  <c r="EWH40" i="48"/>
  <c r="EWG40" i="48"/>
  <c r="EWF40" i="48"/>
  <c r="EWE40" i="48"/>
  <c r="EWD40" i="48"/>
  <c r="EWC40" i="48"/>
  <c r="EWB40" i="48"/>
  <c r="EWA40" i="48"/>
  <c r="EVZ40" i="48"/>
  <c r="EVY40" i="48"/>
  <c r="EVX40" i="48"/>
  <c r="EVW40" i="48"/>
  <c r="EVV40" i="48"/>
  <c r="EVU40" i="48"/>
  <c r="EVT40" i="48"/>
  <c r="EVS40" i="48"/>
  <c r="EVR40" i="48"/>
  <c r="EVQ40" i="48"/>
  <c r="EVP40" i="48"/>
  <c r="EVO40" i="48"/>
  <c r="EVN40" i="48"/>
  <c r="EVM40" i="48"/>
  <c r="EVL40" i="48"/>
  <c r="EVK40" i="48"/>
  <c r="EVJ40" i="48"/>
  <c r="EVI40" i="48"/>
  <c r="EVH40" i="48"/>
  <c r="EVG40" i="48"/>
  <c r="EVF40" i="48"/>
  <c r="EVE40" i="48"/>
  <c r="EVD40" i="48"/>
  <c r="EVC40" i="48"/>
  <c r="EVB40" i="48"/>
  <c r="EVA40" i="48"/>
  <c r="EUZ40" i="48"/>
  <c r="EUY40" i="48"/>
  <c r="EUX40" i="48"/>
  <c r="EUW40" i="48"/>
  <c r="EUV40" i="48"/>
  <c r="EUU40" i="48"/>
  <c r="EUT40" i="48"/>
  <c r="EUS40" i="48"/>
  <c r="EUR40" i="48"/>
  <c r="EUQ40" i="48"/>
  <c r="EUP40" i="48"/>
  <c r="EUO40" i="48"/>
  <c r="EUN40" i="48"/>
  <c r="EUM40" i="48"/>
  <c r="EUL40" i="48"/>
  <c r="EUK40" i="48"/>
  <c r="EUJ40" i="48"/>
  <c r="EUI40" i="48"/>
  <c r="EUH40" i="48"/>
  <c r="EUG40" i="48"/>
  <c r="EUF40" i="48"/>
  <c r="EUE40" i="48"/>
  <c r="EUD40" i="48"/>
  <c r="EUC40" i="48"/>
  <c r="EUB40" i="48"/>
  <c r="EUA40" i="48"/>
  <c r="ETZ40" i="48"/>
  <c r="ETY40" i="48"/>
  <c r="ETX40" i="48"/>
  <c r="ETW40" i="48"/>
  <c r="ETV40" i="48"/>
  <c r="ETU40" i="48"/>
  <c r="ETT40" i="48"/>
  <c r="ETS40" i="48"/>
  <c r="ETR40" i="48"/>
  <c r="ETQ40" i="48"/>
  <c r="ETP40" i="48"/>
  <c r="ETO40" i="48"/>
  <c r="ETN40" i="48"/>
  <c r="ETM40" i="48"/>
  <c r="ETL40" i="48"/>
  <c r="ETK40" i="48"/>
  <c r="ETJ40" i="48"/>
  <c r="ETI40" i="48"/>
  <c r="ETH40" i="48"/>
  <c r="ETG40" i="48"/>
  <c r="ETF40" i="48"/>
  <c r="ETE40" i="48"/>
  <c r="ETD40" i="48"/>
  <c r="ETC40" i="48"/>
  <c r="ETB40" i="48"/>
  <c r="ETA40" i="48"/>
  <c r="ESZ40" i="48"/>
  <c r="ESY40" i="48"/>
  <c r="ESX40" i="48"/>
  <c r="ESW40" i="48"/>
  <c r="ESV40" i="48"/>
  <c r="ESU40" i="48"/>
  <c r="EST40" i="48"/>
  <c r="ESS40" i="48"/>
  <c r="ESR40" i="48"/>
  <c r="ESQ40" i="48"/>
  <c r="ESP40" i="48"/>
  <c r="ESO40" i="48"/>
  <c r="ESN40" i="48"/>
  <c r="ESM40" i="48"/>
  <c r="ESL40" i="48"/>
  <c r="ESK40" i="48"/>
  <c r="ESJ40" i="48"/>
  <c r="ESI40" i="48"/>
  <c r="ESH40" i="48"/>
  <c r="ESG40" i="48"/>
  <c r="ESF40" i="48"/>
  <c r="ESE40" i="48"/>
  <c r="ESD40" i="48"/>
  <c r="ESC40" i="48"/>
  <c r="ESB40" i="48"/>
  <c r="ESA40" i="48"/>
  <c r="ERZ40" i="48"/>
  <c r="ERY40" i="48"/>
  <c r="ERX40" i="48"/>
  <c r="ERW40" i="48"/>
  <c r="ERV40" i="48"/>
  <c r="ERU40" i="48"/>
  <c r="ERT40" i="48"/>
  <c r="ERS40" i="48"/>
  <c r="ERR40" i="48"/>
  <c r="ERQ40" i="48"/>
  <c r="ERP40" i="48"/>
  <c r="ERO40" i="48"/>
  <c r="ERN40" i="48"/>
  <c r="ERM40" i="48"/>
  <c r="ERL40" i="48"/>
  <c r="ERK40" i="48"/>
  <c r="ERJ40" i="48"/>
  <c r="ERI40" i="48"/>
  <c r="ERH40" i="48"/>
  <c r="ERG40" i="48"/>
  <c r="ERF40" i="48"/>
  <c r="ERE40" i="48"/>
  <c r="ERD40" i="48"/>
  <c r="ERC40" i="48"/>
  <c r="ERB40" i="48"/>
  <c r="ERA40" i="48"/>
  <c r="EQZ40" i="48"/>
  <c r="EQY40" i="48"/>
  <c r="EQX40" i="48"/>
  <c r="EQW40" i="48"/>
  <c r="EQV40" i="48"/>
  <c r="EQU40" i="48"/>
  <c r="EQT40" i="48"/>
  <c r="EQS40" i="48"/>
  <c r="EQR40" i="48"/>
  <c r="EQQ40" i="48"/>
  <c r="EQP40" i="48"/>
  <c r="EQO40" i="48"/>
  <c r="EQN40" i="48"/>
  <c r="EQM40" i="48"/>
  <c r="EQL40" i="48"/>
  <c r="EQK40" i="48"/>
  <c r="EQJ40" i="48"/>
  <c r="EQI40" i="48"/>
  <c r="EQH40" i="48"/>
  <c r="EQG40" i="48"/>
  <c r="EQF40" i="48"/>
  <c r="EQE40" i="48"/>
  <c r="EQD40" i="48"/>
  <c r="EQC40" i="48"/>
  <c r="EQB40" i="48"/>
  <c r="EQA40" i="48"/>
  <c r="EPZ40" i="48"/>
  <c r="EPY40" i="48"/>
  <c r="EPX40" i="48"/>
  <c r="EPW40" i="48"/>
  <c r="EPV40" i="48"/>
  <c r="EPU40" i="48"/>
  <c r="EPT40" i="48"/>
  <c r="EPS40" i="48"/>
  <c r="EPR40" i="48"/>
  <c r="EPQ40" i="48"/>
  <c r="EPP40" i="48"/>
  <c r="EPO40" i="48"/>
  <c r="EPN40" i="48"/>
  <c r="EPM40" i="48"/>
  <c r="EPL40" i="48"/>
  <c r="EPK40" i="48"/>
  <c r="EPJ40" i="48"/>
  <c r="EPI40" i="48"/>
  <c r="EPH40" i="48"/>
  <c r="EPG40" i="48"/>
  <c r="EPF40" i="48"/>
  <c r="EPE40" i="48"/>
  <c r="EPD40" i="48"/>
  <c r="EPC40" i="48"/>
  <c r="EPB40" i="48"/>
  <c r="EPA40" i="48"/>
  <c r="EOZ40" i="48"/>
  <c r="EOY40" i="48"/>
  <c r="EOX40" i="48"/>
  <c r="EOW40" i="48"/>
  <c r="EOV40" i="48"/>
  <c r="EOU40" i="48"/>
  <c r="EOT40" i="48"/>
  <c r="EOS40" i="48"/>
  <c r="EOR40" i="48"/>
  <c r="EOQ40" i="48"/>
  <c r="EOP40" i="48"/>
  <c r="EOO40" i="48"/>
  <c r="EON40" i="48"/>
  <c r="EOM40" i="48"/>
  <c r="EOL40" i="48"/>
  <c r="EOK40" i="48"/>
  <c r="EOJ40" i="48"/>
  <c r="EOI40" i="48"/>
  <c r="EOH40" i="48"/>
  <c r="EOG40" i="48"/>
  <c r="EOF40" i="48"/>
  <c r="EOE40" i="48"/>
  <c r="EOD40" i="48"/>
  <c r="EOC40" i="48"/>
  <c r="EOB40" i="48"/>
  <c r="EOA40" i="48"/>
  <c r="ENZ40" i="48"/>
  <c r="ENY40" i="48"/>
  <c r="ENX40" i="48"/>
  <c r="ENW40" i="48"/>
  <c r="ENV40" i="48"/>
  <c r="ENU40" i="48"/>
  <c r="ENT40" i="48"/>
  <c r="ENS40" i="48"/>
  <c r="ENR40" i="48"/>
  <c r="ENQ40" i="48"/>
  <c r="ENP40" i="48"/>
  <c r="ENO40" i="48"/>
  <c r="ENN40" i="48"/>
  <c r="ENM40" i="48"/>
  <c r="ENL40" i="48"/>
  <c r="ENK40" i="48"/>
  <c r="ENJ40" i="48"/>
  <c r="ENI40" i="48"/>
  <c r="ENH40" i="48"/>
  <c r="ENG40" i="48"/>
  <c r="ENF40" i="48"/>
  <c r="ENE40" i="48"/>
  <c r="END40" i="48"/>
  <c r="ENC40" i="48"/>
  <c r="ENB40" i="48"/>
  <c r="ENA40" i="48"/>
  <c r="EMZ40" i="48"/>
  <c r="EMY40" i="48"/>
  <c r="EMX40" i="48"/>
  <c r="EMW40" i="48"/>
  <c r="EMV40" i="48"/>
  <c r="EMU40" i="48"/>
  <c r="EMT40" i="48"/>
  <c r="EMS40" i="48"/>
  <c r="EMR40" i="48"/>
  <c r="EMQ40" i="48"/>
  <c r="EMP40" i="48"/>
  <c r="EMO40" i="48"/>
  <c r="EMN40" i="48"/>
  <c r="EMM40" i="48"/>
  <c r="EML40" i="48"/>
  <c r="EMK40" i="48"/>
  <c r="EMJ40" i="48"/>
  <c r="EMI40" i="48"/>
  <c r="EMH40" i="48"/>
  <c r="EMG40" i="48"/>
  <c r="EMF40" i="48"/>
  <c r="EME40" i="48"/>
  <c r="EMD40" i="48"/>
  <c r="EMC40" i="48"/>
  <c r="EMB40" i="48"/>
  <c r="EMA40" i="48"/>
  <c r="ELZ40" i="48"/>
  <c r="ELY40" i="48"/>
  <c r="ELX40" i="48"/>
  <c r="ELW40" i="48"/>
  <c r="ELV40" i="48"/>
  <c r="ELU40" i="48"/>
  <c r="ELT40" i="48"/>
  <c r="ELS40" i="48"/>
  <c r="ELR40" i="48"/>
  <c r="ELQ40" i="48"/>
  <c r="ELP40" i="48"/>
  <c r="ELO40" i="48"/>
  <c r="ELN40" i="48"/>
  <c r="ELM40" i="48"/>
  <c r="ELL40" i="48"/>
  <c r="ELK40" i="48"/>
  <c r="ELJ40" i="48"/>
  <c r="ELI40" i="48"/>
  <c r="ELH40" i="48"/>
  <c r="ELG40" i="48"/>
  <c r="ELF40" i="48"/>
  <c r="ELE40" i="48"/>
  <c r="ELD40" i="48"/>
  <c r="ELC40" i="48"/>
  <c r="ELB40" i="48"/>
  <c r="ELA40" i="48"/>
  <c r="EKZ40" i="48"/>
  <c r="EKY40" i="48"/>
  <c r="EKX40" i="48"/>
  <c r="EKW40" i="48"/>
  <c r="EKV40" i="48"/>
  <c r="EKU40" i="48"/>
  <c r="EKT40" i="48"/>
  <c r="EKS40" i="48"/>
  <c r="EKR40" i="48"/>
  <c r="EKQ40" i="48"/>
  <c r="EKP40" i="48"/>
  <c r="EKO40" i="48"/>
  <c r="EKN40" i="48"/>
  <c r="EKM40" i="48"/>
  <c r="EKL40" i="48"/>
  <c r="EKK40" i="48"/>
  <c r="EKJ40" i="48"/>
  <c r="EKI40" i="48"/>
  <c r="EKH40" i="48"/>
  <c r="EKG40" i="48"/>
  <c r="EKF40" i="48"/>
  <c r="EKE40" i="48"/>
  <c r="EKD40" i="48"/>
  <c r="EKC40" i="48"/>
  <c r="EKB40" i="48"/>
  <c r="EKA40" i="48"/>
  <c r="EJZ40" i="48"/>
  <c r="EJY40" i="48"/>
  <c r="EJX40" i="48"/>
  <c r="EJW40" i="48"/>
  <c r="EJV40" i="48"/>
  <c r="EJU40" i="48"/>
  <c r="EJT40" i="48"/>
  <c r="EJS40" i="48"/>
  <c r="EJR40" i="48"/>
  <c r="EJQ40" i="48"/>
  <c r="EJP40" i="48"/>
  <c r="EJO40" i="48"/>
  <c r="EJN40" i="48"/>
  <c r="EJM40" i="48"/>
  <c r="EJL40" i="48"/>
  <c r="EJK40" i="48"/>
  <c r="EJJ40" i="48"/>
  <c r="EJI40" i="48"/>
  <c r="EJH40" i="48"/>
  <c r="EJG40" i="48"/>
  <c r="EJF40" i="48"/>
  <c r="EJE40" i="48"/>
  <c r="EJD40" i="48"/>
  <c r="EJC40" i="48"/>
  <c r="EJB40" i="48"/>
  <c r="EJA40" i="48"/>
  <c r="EIZ40" i="48"/>
  <c r="EIY40" i="48"/>
  <c r="EIX40" i="48"/>
  <c r="EIW40" i="48"/>
  <c r="EIV40" i="48"/>
  <c r="EIU40" i="48"/>
  <c r="EIT40" i="48"/>
  <c r="EIS40" i="48"/>
  <c r="EIR40" i="48"/>
  <c r="EIQ40" i="48"/>
  <c r="EIP40" i="48"/>
  <c r="EIO40" i="48"/>
  <c r="EIN40" i="48"/>
  <c r="EIM40" i="48"/>
  <c r="EIL40" i="48"/>
  <c r="EIK40" i="48"/>
  <c r="EIJ40" i="48"/>
  <c r="EII40" i="48"/>
  <c r="EIH40" i="48"/>
  <c r="EIG40" i="48"/>
  <c r="EIF40" i="48"/>
  <c r="EIE40" i="48"/>
  <c r="EID40" i="48"/>
  <c r="EIC40" i="48"/>
  <c r="EIB40" i="48"/>
  <c r="EIA40" i="48"/>
  <c r="EHZ40" i="48"/>
  <c r="EHY40" i="48"/>
  <c r="EHX40" i="48"/>
  <c r="EHW40" i="48"/>
  <c r="EHV40" i="48"/>
  <c r="EHU40" i="48"/>
  <c r="EHT40" i="48"/>
  <c r="EHS40" i="48"/>
  <c r="EHR40" i="48"/>
  <c r="EHQ40" i="48"/>
  <c r="EHP40" i="48"/>
  <c r="EHO40" i="48"/>
  <c r="EHN40" i="48"/>
  <c r="EHM40" i="48"/>
  <c r="EHL40" i="48"/>
  <c r="EHK40" i="48"/>
  <c r="EHJ40" i="48"/>
  <c r="EHI40" i="48"/>
  <c r="EHH40" i="48"/>
  <c r="EHG40" i="48"/>
  <c r="EHF40" i="48"/>
  <c r="EHE40" i="48"/>
  <c r="EHD40" i="48"/>
  <c r="EHC40" i="48"/>
  <c r="EHB40" i="48"/>
  <c r="EHA40" i="48"/>
  <c r="EGZ40" i="48"/>
  <c r="EGY40" i="48"/>
  <c r="EGX40" i="48"/>
  <c r="EGW40" i="48"/>
  <c r="EGV40" i="48"/>
  <c r="EGU40" i="48"/>
  <c r="EGT40" i="48"/>
  <c r="EGS40" i="48"/>
  <c r="EGR40" i="48"/>
  <c r="EGQ40" i="48"/>
  <c r="EGP40" i="48"/>
  <c r="EGO40" i="48"/>
  <c r="EGN40" i="48"/>
  <c r="EGM40" i="48"/>
  <c r="EGL40" i="48"/>
  <c r="EGK40" i="48"/>
  <c r="EGJ40" i="48"/>
  <c r="EGI40" i="48"/>
  <c r="EGH40" i="48"/>
  <c r="EGG40" i="48"/>
  <c r="EGF40" i="48"/>
  <c r="EGE40" i="48"/>
  <c r="EGD40" i="48"/>
  <c r="EGC40" i="48"/>
  <c r="EGB40" i="48"/>
  <c r="EGA40" i="48"/>
  <c r="EFZ40" i="48"/>
  <c r="EFY40" i="48"/>
  <c r="EFX40" i="48"/>
  <c r="EFW40" i="48"/>
  <c r="EFV40" i="48"/>
  <c r="EFU40" i="48"/>
  <c r="EFT40" i="48"/>
  <c r="EFS40" i="48"/>
  <c r="EFR40" i="48"/>
  <c r="EFQ40" i="48"/>
  <c r="EFP40" i="48"/>
  <c r="EFO40" i="48"/>
  <c r="EFN40" i="48"/>
  <c r="EFM40" i="48"/>
  <c r="EFL40" i="48"/>
  <c r="EFK40" i="48"/>
  <c r="EFJ40" i="48"/>
  <c r="EFI40" i="48"/>
  <c r="EFH40" i="48"/>
  <c r="EFG40" i="48"/>
  <c r="EFF40" i="48"/>
  <c r="EFE40" i="48"/>
  <c r="EFD40" i="48"/>
  <c r="EFC40" i="48"/>
  <c r="EFB40" i="48"/>
  <c r="EFA40" i="48"/>
  <c r="EEZ40" i="48"/>
  <c r="EEY40" i="48"/>
  <c r="EEX40" i="48"/>
  <c r="EEW40" i="48"/>
  <c r="EEV40" i="48"/>
  <c r="EEU40" i="48"/>
  <c r="EET40" i="48"/>
  <c r="EES40" i="48"/>
  <c r="EER40" i="48"/>
  <c r="EEQ40" i="48"/>
  <c r="EEP40" i="48"/>
  <c r="EEO40" i="48"/>
  <c r="EEN40" i="48"/>
  <c r="EEM40" i="48"/>
  <c r="EEL40" i="48"/>
  <c r="EEK40" i="48"/>
  <c r="EEJ40" i="48"/>
  <c r="EEI40" i="48"/>
  <c r="EEH40" i="48"/>
  <c r="EEG40" i="48"/>
  <c r="EEF40" i="48"/>
  <c r="EEE40" i="48"/>
  <c r="EED40" i="48"/>
  <c r="EEC40" i="48"/>
  <c r="EEB40" i="48"/>
  <c r="EEA40" i="48"/>
  <c r="EDZ40" i="48"/>
  <c r="EDY40" i="48"/>
  <c r="EDX40" i="48"/>
  <c r="EDW40" i="48"/>
  <c r="EDV40" i="48"/>
  <c r="EDU40" i="48"/>
  <c r="EDT40" i="48"/>
  <c r="EDS40" i="48"/>
  <c r="EDR40" i="48"/>
  <c r="EDQ40" i="48"/>
  <c r="EDP40" i="48"/>
  <c r="EDO40" i="48"/>
  <c r="EDN40" i="48"/>
  <c r="EDM40" i="48"/>
  <c r="EDL40" i="48"/>
  <c r="EDK40" i="48"/>
  <c r="EDJ40" i="48"/>
  <c r="EDI40" i="48"/>
  <c r="EDH40" i="48"/>
  <c r="EDG40" i="48"/>
  <c r="EDF40" i="48"/>
  <c r="EDE40" i="48"/>
  <c r="EDD40" i="48"/>
  <c r="EDC40" i="48"/>
  <c r="EDB40" i="48"/>
  <c r="EDA40" i="48"/>
  <c r="ECZ40" i="48"/>
  <c r="ECY40" i="48"/>
  <c r="ECX40" i="48"/>
  <c r="ECW40" i="48"/>
  <c r="ECV40" i="48"/>
  <c r="ECU40" i="48"/>
  <c r="ECT40" i="48"/>
  <c r="ECS40" i="48"/>
  <c r="ECR40" i="48"/>
  <c r="ECQ40" i="48"/>
  <c r="ECP40" i="48"/>
  <c r="ECO40" i="48"/>
  <c r="ECN40" i="48"/>
  <c r="ECM40" i="48"/>
  <c r="ECL40" i="48"/>
  <c r="ECK40" i="48"/>
  <c r="ECJ40" i="48"/>
  <c r="ECI40" i="48"/>
  <c r="ECH40" i="48"/>
  <c r="ECG40" i="48"/>
  <c r="ECF40" i="48"/>
  <c r="ECE40" i="48"/>
  <c r="ECD40" i="48"/>
  <c r="ECC40" i="48"/>
  <c r="ECB40" i="48"/>
  <c r="ECA40" i="48"/>
  <c r="EBZ40" i="48"/>
  <c r="EBY40" i="48"/>
  <c r="EBX40" i="48"/>
  <c r="EBW40" i="48"/>
  <c r="EBV40" i="48"/>
  <c r="EBU40" i="48"/>
  <c r="EBT40" i="48"/>
  <c r="EBS40" i="48"/>
  <c r="EBR40" i="48"/>
  <c r="EBQ40" i="48"/>
  <c r="EBP40" i="48"/>
  <c r="EBO40" i="48"/>
  <c r="EBN40" i="48"/>
  <c r="EBM40" i="48"/>
  <c r="EBL40" i="48"/>
  <c r="EBK40" i="48"/>
  <c r="EBJ40" i="48"/>
  <c r="EBI40" i="48"/>
  <c r="EBH40" i="48"/>
  <c r="EBG40" i="48"/>
  <c r="EBF40" i="48"/>
  <c r="EBE40" i="48"/>
  <c r="EBD40" i="48"/>
  <c r="EBC40" i="48"/>
  <c r="EBB40" i="48"/>
  <c r="EBA40" i="48"/>
  <c r="EAZ40" i="48"/>
  <c r="EAY40" i="48"/>
  <c r="EAX40" i="48"/>
  <c r="EAW40" i="48"/>
  <c r="EAV40" i="48"/>
  <c r="EAU40" i="48"/>
  <c r="EAT40" i="48"/>
  <c r="EAS40" i="48"/>
  <c r="EAR40" i="48"/>
  <c r="EAQ40" i="48"/>
  <c r="EAP40" i="48"/>
  <c r="EAO40" i="48"/>
  <c r="EAN40" i="48"/>
  <c r="EAM40" i="48"/>
  <c r="EAL40" i="48"/>
  <c r="EAK40" i="48"/>
  <c r="EAJ40" i="48"/>
  <c r="EAI40" i="48"/>
  <c r="EAH40" i="48"/>
  <c r="EAG40" i="48"/>
  <c r="EAF40" i="48"/>
  <c r="EAE40" i="48"/>
  <c r="EAD40" i="48"/>
  <c r="EAC40" i="48"/>
  <c r="EAB40" i="48"/>
  <c r="EAA40" i="48"/>
  <c r="DZZ40" i="48"/>
  <c r="DZY40" i="48"/>
  <c r="DZX40" i="48"/>
  <c r="DZW40" i="48"/>
  <c r="DZV40" i="48"/>
  <c r="DZU40" i="48"/>
  <c r="DZT40" i="48"/>
  <c r="DZS40" i="48"/>
  <c r="DZR40" i="48"/>
  <c r="DZQ40" i="48"/>
  <c r="DZP40" i="48"/>
  <c r="DZO40" i="48"/>
  <c r="DZN40" i="48"/>
  <c r="DZM40" i="48"/>
  <c r="DZL40" i="48"/>
  <c r="DZK40" i="48"/>
  <c r="DZJ40" i="48"/>
  <c r="DZI40" i="48"/>
  <c r="DZH40" i="48"/>
  <c r="DZG40" i="48"/>
  <c r="DZF40" i="48"/>
  <c r="DZE40" i="48"/>
  <c r="DZD40" i="48"/>
  <c r="DZC40" i="48"/>
  <c r="DZB40" i="48"/>
  <c r="DZA40" i="48"/>
  <c r="DYZ40" i="48"/>
  <c r="DYY40" i="48"/>
  <c r="DYX40" i="48"/>
  <c r="DYW40" i="48"/>
  <c r="DYV40" i="48"/>
  <c r="DYU40" i="48"/>
  <c r="DYT40" i="48"/>
  <c r="DYS40" i="48"/>
  <c r="DYR40" i="48"/>
  <c r="DYQ40" i="48"/>
  <c r="DYP40" i="48"/>
  <c r="DYO40" i="48"/>
  <c r="DYN40" i="48"/>
  <c r="DYM40" i="48"/>
  <c r="DYL40" i="48"/>
  <c r="DYK40" i="48"/>
  <c r="DYJ40" i="48"/>
  <c r="DYI40" i="48"/>
  <c r="DYH40" i="48"/>
  <c r="DYG40" i="48"/>
  <c r="DYF40" i="48"/>
  <c r="DYE40" i="48"/>
  <c r="DYD40" i="48"/>
  <c r="DYC40" i="48"/>
  <c r="DYB40" i="48"/>
  <c r="DYA40" i="48"/>
  <c r="DXZ40" i="48"/>
  <c r="DXY40" i="48"/>
  <c r="DXX40" i="48"/>
  <c r="DXW40" i="48"/>
  <c r="DXV40" i="48"/>
  <c r="DXU40" i="48"/>
  <c r="DXT40" i="48"/>
  <c r="DXS40" i="48"/>
  <c r="DXR40" i="48"/>
  <c r="DXQ40" i="48"/>
  <c r="DXP40" i="48"/>
  <c r="DXO40" i="48"/>
  <c r="DXN40" i="48"/>
  <c r="DXM40" i="48"/>
  <c r="DXL40" i="48"/>
  <c r="DXK40" i="48"/>
  <c r="DXJ40" i="48"/>
  <c r="DXI40" i="48"/>
  <c r="DXH40" i="48"/>
  <c r="DXG40" i="48"/>
  <c r="DXF40" i="48"/>
  <c r="DXE40" i="48"/>
  <c r="DXD40" i="48"/>
  <c r="DXC40" i="48"/>
  <c r="DXB40" i="48"/>
  <c r="DXA40" i="48"/>
  <c r="DWZ40" i="48"/>
  <c r="DWY40" i="48"/>
  <c r="DWX40" i="48"/>
  <c r="DWW40" i="48"/>
  <c r="DWV40" i="48"/>
  <c r="DWU40" i="48"/>
  <c r="DWT40" i="48"/>
  <c r="DWS40" i="48"/>
  <c r="DWR40" i="48"/>
  <c r="DWQ40" i="48"/>
  <c r="DWP40" i="48"/>
  <c r="DWO40" i="48"/>
  <c r="DWN40" i="48"/>
  <c r="DWM40" i="48"/>
  <c r="DWL40" i="48"/>
  <c r="DWK40" i="48"/>
  <c r="DWJ40" i="48"/>
  <c r="DWI40" i="48"/>
  <c r="DWH40" i="48"/>
  <c r="DWG40" i="48"/>
  <c r="DWF40" i="48"/>
  <c r="DWE40" i="48"/>
  <c r="DWD40" i="48"/>
  <c r="DWC40" i="48"/>
  <c r="DWB40" i="48"/>
  <c r="DWA40" i="48"/>
  <c r="DVZ40" i="48"/>
  <c r="DVY40" i="48"/>
  <c r="DVX40" i="48"/>
  <c r="DVW40" i="48"/>
  <c r="DVV40" i="48"/>
  <c r="DVU40" i="48"/>
  <c r="DVT40" i="48"/>
  <c r="DVS40" i="48"/>
  <c r="DVR40" i="48"/>
  <c r="DVQ40" i="48"/>
  <c r="DVP40" i="48"/>
  <c r="DVO40" i="48"/>
  <c r="DVN40" i="48"/>
  <c r="DVM40" i="48"/>
  <c r="DVL40" i="48"/>
  <c r="DVK40" i="48"/>
  <c r="DVJ40" i="48"/>
  <c r="DVI40" i="48"/>
  <c r="DVH40" i="48"/>
  <c r="DVG40" i="48"/>
  <c r="DVF40" i="48"/>
  <c r="DVE40" i="48"/>
  <c r="DVD40" i="48"/>
  <c r="DVC40" i="48"/>
  <c r="DVB40" i="48"/>
  <c r="DVA40" i="48"/>
  <c r="DUZ40" i="48"/>
  <c r="DUY40" i="48"/>
  <c r="DUX40" i="48"/>
  <c r="DUW40" i="48"/>
  <c r="DUV40" i="48"/>
  <c r="DUU40" i="48"/>
  <c r="DUT40" i="48"/>
  <c r="DUS40" i="48"/>
  <c r="DUR40" i="48"/>
  <c r="DUQ40" i="48"/>
  <c r="DUP40" i="48"/>
  <c r="DUO40" i="48"/>
  <c r="DUN40" i="48"/>
  <c r="DUM40" i="48"/>
  <c r="DUL40" i="48"/>
  <c r="DUK40" i="48"/>
  <c r="DUJ40" i="48"/>
  <c r="DUI40" i="48"/>
  <c r="DUH40" i="48"/>
  <c r="DUG40" i="48"/>
  <c r="DUF40" i="48"/>
  <c r="DUE40" i="48"/>
  <c r="DUD40" i="48"/>
  <c r="DUC40" i="48"/>
  <c r="DUB40" i="48"/>
  <c r="DUA40" i="48"/>
  <c r="DTZ40" i="48"/>
  <c r="DTY40" i="48"/>
  <c r="DTX40" i="48"/>
  <c r="DTW40" i="48"/>
  <c r="DTV40" i="48"/>
  <c r="DTU40" i="48"/>
  <c r="DTT40" i="48"/>
  <c r="DTS40" i="48"/>
  <c r="DTR40" i="48"/>
  <c r="DTQ40" i="48"/>
  <c r="DTP40" i="48"/>
  <c r="DTO40" i="48"/>
  <c r="DTN40" i="48"/>
  <c r="DTM40" i="48"/>
  <c r="DTL40" i="48"/>
  <c r="DTK40" i="48"/>
  <c r="DTJ40" i="48"/>
  <c r="DTI40" i="48"/>
  <c r="DTH40" i="48"/>
  <c r="DTG40" i="48"/>
  <c r="DTF40" i="48"/>
  <c r="DTE40" i="48"/>
  <c r="DTD40" i="48"/>
  <c r="DTC40" i="48"/>
  <c r="DTB40" i="48"/>
  <c r="DTA40" i="48"/>
  <c r="DSZ40" i="48"/>
  <c r="DSY40" i="48"/>
  <c r="DSX40" i="48"/>
  <c r="DSW40" i="48"/>
  <c r="DSV40" i="48"/>
  <c r="DSU40" i="48"/>
  <c r="DST40" i="48"/>
  <c r="DSS40" i="48"/>
  <c r="DSR40" i="48"/>
  <c r="DSQ40" i="48"/>
  <c r="DSP40" i="48"/>
  <c r="DSO40" i="48"/>
  <c r="DSN40" i="48"/>
  <c r="DSM40" i="48"/>
  <c r="DSL40" i="48"/>
  <c r="DSK40" i="48"/>
  <c r="DSJ40" i="48"/>
  <c r="DSI40" i="48"/>
  <c r="DSH40" i="48"/>
  <c r="DSG40" i="48"/>
  <c r="DSF40" i="48"/>
  <c r="DSE40" i="48"/>
  <c r="DSD40" i="48"/>
  <c r="DSC40" i="48"/>
  <c r="DSB40" i="48"/>
  <c r="DSA40" i="48"/>
  <c r="DRZ40" i="48"/>
  <c r="DRY40" i="48"/>
  <c r="DRX40" i="48"/>
  <c r="DRW40" i="48"/>
  <c r="DRV40" i="48"/>
  <c r="DRU40" i="48"/>
  <c r="DRT40" i="48"/>
  <c r="DRS40" i="48"/>
  <c r="DRR40" i="48"/>
  <c r="DRQ40" i="48"/>
  <c r="DRP40" i="48"/>
  <c r="DRO40" i="48"/>
  <c r="DRN40" i="48"/>
  <c r="DRM40" i="48"/>
  <c r="DRL40" i="48"/>
  <c r="DRK40" i="48"/>
  <c r="DRJ40" i="48"/>
  <c r="DRI40" i="48"/>
  <c r="DRH40" i="48"/>
  <c r="DRG40" i="48"/>
  <c r="DRF40" i="48"/>
  <c r="DRE40" i="48"/>
  <c r="DRD40" i="48"/>
  <c r="DRC40" i="48"/>
  <c r="DRB40" i="48"/>
  <c r="DRA40" i="48"/>
  <c r="DQZ40" i="48"/>
  <c r="DQY40" i="48"/>
  <c r="DQX40" i="48"/>
  <c r="DQW40" i="48"/>
  <c r="DQV40" i="48"/>
  <c r="DQU40" i="48"/>
  <c r="DQT40" i="48"/>
  <c r="DQS40" i="48"/>
  <c r="DQR40" i="48"/>
  <c r="DQQ40" i="48"/>
  <c r="DQP40" i="48"/>
  <c r="DQO40" i="48"/>
  <c r="DQN40" i="48"/>
  <c r="DQM40" i="48"/>
  <c r="DQL40" i="48"/>
  <c r="DQK40" i="48"/>
  <c r="DQJ40" i="48"/>
  <c r="DQI40" i="48"/>
  <c r="DQH40" i="48"/>
  <c r="DQG40" i="48"/>
  <c r="DQF40" i="48"/>
  <c r="DQE40" i="48"/>
  <c r="DQD40" i="48"/>
  <c r="DQC40" i="48"/>
  <c r="DQB40" i="48"/>
  <c r="DQA40" i="48"/>
  <c r="DPZ40" i="48"/>
  <c r="DPY40" i="48"/>
  <c r="DPX40" i="48"/>
  <c r="DPW40" i="48"/>
  <c r="DPV40" i="48"/>
  <c r="DPU40" i="48"/>
  <c r="DPT40" i="48"/>
  <c r="DPS40" i="48"/>
  <c r="DPR40" i="48"/>
  <c r="DPQ40" i="48"/>
  <c r="DPP40" i="48"/>
  <c r="DPO40" i="48"/>
  <c r="DPN40" i="48"/>
  <c r="DPM40" i="48"/>
  <c r="DPL40" i="48"/>
  <c r="DPK40" i="48"/>
  <c r="DPJ40" i="48"/>
  <c r="DPI40" i="48"/>
  <c r="DPH40" i="48"/>
  <c r="DPG40" i="48"/>
  <c r="DPF40" i="48"/>
  <c r="DPE40" i="48"/>
  <c r="DPD40" i="48"/>
  <c r="DPC40" i="48"/>
  <c r="DPB40" i="48"/>
  <c r="DPA40" i="48"/>
  <c r="DOZ40" i="48"/>
  <c r="DOY40" i="48"/>
  <c r="DOX40" i="48"/>
  <c r="DOW40" i="48"/>
  <c r="DOV40" i="48"/>
  <c r="DOU40" i="48"/>
  <c r="DOT40" i="48"/>
  <c r="DOS40" i="48"/>
  <c r="DOR40" i="48"/>
  <c r="DOQ40" i="48"/>
  <c r="DOP40" i="48"/>
  <c r="DOO40" i="48"/>
  <c r="DON40" i="48"/>
  <c r="DOM40" i="48"/>
  <c r="DOL40" i="48"/>
  <c r="DOK40" i="48"/>
  <c r="DOJ40" i="48"/>
  <c r="DOI40" i="48"/>
  <c r="DOH40" i="48"/>
  <c r="DOG40" i="48"/>
  <c r="DOF40" i="48"/>
  <c r="DOE40" i="48"/>
  <c r="DOD40" i="48"/>
  <c r="DOC40" i="48"/>
  <c r="DOB40" i="48"/>
  <c r="DOA40" i="48"/>
  <c r="DNZ40" i="48"/>
  <c r="DNY40" i="48"/>
  <c r="DNX40" i="48"/>
  <c r="DNW40" i="48"/>
  <c r="DNV40" i="48"/>
  <c r="DNU40" i="48"/>
  <c r="DNT40" i="48"/>
  <c r="DNS40" i="48"/>
  <c r="DNR40" i="48"/>
  <c r="DNQ40" i="48"/>
  <c r="DNP40" i="48"/>
  <c r="DNO40" i="48"/>
  <c r="DNN40" i="48"/>
  <c r="DNM40" i="48"/>
  <c r="DNL40" i="48"/>
  <c r="DNK40" i="48"/>
  <c r="DNJ40" i="48"/>
  <c r="DNI40" i="48"/>
  <c r="DNH40" i="48"/>
  <c r="DNG40" i="48"/>
  <c r="DNF40" i="48"/>
  <c r="DNE40" i="48"/>
  <c r="DND40" i="48"/>
  <c r="DNC40" i="48"/>
  <c r="DNB40" i="48"/>
  <c r="DNA40" i="48"/>
  <c r="DMZ40" i="48"/>
  <c r="DMY40" i="48"/>
  <c r="DMX40" i="48"/>
  <c r="DMW40" i="48"/>
  <c r="DMV40" i="48"/>
  <c r="DMU40" i="48"/>
  <c r="DMT40" i="48"/>
  <c r="DMS40" i="48"/>
  <c r="DMR40" i="48"/>
  <c r="DMQ40" i="48"/>
  <c r="DMP40" i="48"/>
  <c r="DMO40" i="48"/>
  <c r="DMN40" i="48"/>
  <c r="DMM40" i="48"/>
  <c r="DML40" i="48"/>
  <c r="DMK40" i="48"/>
  <c r="DMJ40" i="48"/>
  <c r="DMI40" i="48"/>
  <c r="DMH40" i="48"/>
  <c r="DMG40" i="48"/>
  <c r="DMF40" i="48"/>
  <c r="DME40" i="48"/>
  <c r="DMD40" i="48"/>
  <c r="DMC40" i="48"/>
  <c r="DMB40" i="48"/>
  <c r="DMA40" i="48"/>
  <c r="DLZ40" i="48"/>
  <c r="DLY40" i="48"/>
  <c r="DLX40" i="48"/>
  <c r="DLW40" i="48"/>
  <c r="DLV40" i="48"/>
  <c r="DLU40" i="48"/>
  <c r="DLT40" i="48"/>
  <c r="DLS40" i="48"/>
  <c r="DLR40" i="48"/>
  <c r="DLQ40" i="48"/>
  <c r="DLP40" i="48"/>
  <c r="DLO40" i="48"/>
  <c r="DLN40" i="48"/>
  <c r="DLM40" i="48"/>
  <c r="DLL40" i="48"/>
  <c r="DLK40" i="48"/>
  <c r="DLJ40" i="48"/>
  <c r="DLI40" i="48"/>
  <c r="DLH40" i="48"/>
  <c r="DLG40" i="48"/>
  <c r="DLF40" i="48"/>
  <c r="DLE40" i="48"/>
  <c r="DLD40" i="48"/>
  <c r="DLC40" i="48"/>
  <c r="DLB40" i="48"/>
  <c r="DLA40" i="48"/>
  <c r="DKZ40" i="48"/>
  <c r="DKY40" i="48"/>
  <c r="DKX40" i="48"/>
  <c r="DKW40" i="48"/>
  <c r="DKV40" i="48"/>
  <c r="DKU40" i="48"/>
  <c r="DKT40" i="48"/>
  <c r="DKS40" i="48"/>
  <c r="DKR40" i="48"/>
  <c r="DKQ40" i="48"/>
  <c r="DKP40" i="48"/>
  <c r="DKO40" i="48"/>
  <c r="DKN40" i="48"/>
  <c r="DKM40" i="48"/>
  <c r="DKL40" i="48"/>
  <c r="DKK40" i="48"/>
  <c r="DKJ40" i="48"/>
  <c r="DKI40" i="48"/>
  <c r="DKH40" i="48"/>
  <c r="DKG40" i="48"/>
  <c r="DKF40" i="48"/>
  <c r="DKE40" i="48"/>
  <c r="DKD40" i="48"/>
  <c r="DKC40" i="48"/>
  <c r="DKB40" i="48"/>
  <c r="DKA40" i="48"/>
  <c r="DJZ40" i="48"/>
  <c r="DJY40" i="48"/>
  <c r="DJX40" i="48"/>
  <c r="DJW40" i="48"/>
  <c r="DJV40" i="48"/>
  <c r="DJU40" i="48"/>
  <c r="DJT40" i="48"/>
  <c r="DJS40" i="48"/>
  <c r="DJR40" i="48"/>
  <c r="DJQ40" i="48"/>
  <c r="DJP40" i="48"/>
  <c r="DJO40" i="48"/>
  <c r="DJN40" i="48"/>
  <c r="DJM40" i="48"/>
  <c r="DJL40" i="48"/>
  <c r="DJK40" i="48"/>
  <c r="DJJ40" i="48"/>
  <c r="DJI40" i="48"/>
  <c r="DJH40" i="48"/>
  <c r="DJG40" i="48"/>
  <c r="DJF40" i="48"/>
  <c r="DJE40" i="48"/>
  <c r="DJD40" i="48"/>
  <c r="DJC40" i="48"/>
  <c r="DJB40" i="48"/>
  <c r="DJA40" i="48"/>
  <c r="DIZ40" i="48"/>
  <c r="DIY40" i="48"/>
  <c r="DIX40" i="48"/>
  <c r="DIW40" i="48"/>
  <c r="DIV40" i="48"/>
  <c r="DIU40" i="48"/>
  <c r="DIT40" i="48"/>
  <c r="DIS40" i="48"/>
  <c r="DIR40" i="48"/>
  <c r="DIQ40" i="48"/>
  <c r="DIP40" i="48"/>
  <c r="DIO40" i="48"/>
  <c r="DIN40" i="48"/>
  <c r="DIM40" i="48"/>
  <c r="DIL40" i="48"/>
  <c r="DIK40" i="48"/>
  <c r="DIJ40" i="48"/>
  <c r="DII40" i="48"/>
  <c r="DIH40" i="48"/>
  <c r="DIG40" i="48"/>
  <c r="DIF40" i="48"/>
  <c r="DIE40" i="48"/>
  <c r="DID40" i="48"/>
  <c r="DIC40" i="48"/>
  <c r="DIB40" i="48"/>
  <c r="DIA40" i="48"/>
  <c r="DHZ40" i="48"/>
  <c r="DHY40" i="48"/>
  <c r="DHX40" i="48"/>
  <c r="DHW40" i="48"/>
  <c r="DHV40" i="48"/>
  <c r="DHU40" i="48"/>
  <c r="DHT40" i="48"/>
  <c r="DHS40" i="48"/>
  <c r="DHR40" i="48"/>
  <c r="DHQ40" i="48"/>
  <c r="DHP40" i="48"/>
  <c r="DHO40" i="48"/>
  <c r="DHN40" i="48"/>
  <c r="DHM40" i="48"/>
  <c r="DHL40" i="48"/>
  <c r="DHK40" i="48"/>
  <c r="DHJ40" i="48"/>
  <c r="DHI40" i="48"/>
  <c r="DHH40" i="48"/>
  <c r="DHG40" i="48"/>
  <c r="DHF40" i="48"/>
  <c r="DHE40" i="48"/>
  <c r="DHD40" i="48"/>
  <c r="DHC40" i="48"/>
  <c r="DHB40" i="48"/>
  <c r="DHA40" i="48"/>
  <c r="DGZ40" i="48"/>
  <c r="DGY40" i="48"/>
  <c r="DGX40" i="48"/>
  <c r="DGW40" i="48"/>
  <c r="DGV40" i="48"/>
  <c r="DGU40" i="48"/>
  <c r="DGT40" i="48"/>
  <c r="DGS40" i="48"/>
  <c r="DGR40" i="48"/>
  <c r="DGQ40" i="48"/>
  <c r="DGP40" i="48"/>
  <c r="DGO40" i="48"/>
  <c r="DGN40" i="48"/>
  <c r="DGM40" i="48"/>
  <c r="DGL40" i="48"/>
  <c r="DGK40" i="48"/>
  <c r="DGJ40" i="48"/>
  <c r="DGI40" i="48"/>
  <c r="DGH40" i="48"/>
  <c r="DGG40" i="48"/>
  <c r="DGF40" i="48"/>
  <c r="DGE40" i="48"/>
  <c r="DGD40" i="48"/>
  <c r="DGC40" i="48"/>
  <c r="DGB40" i="48"/>
  <c r="DGA40" i="48"/>
  <c r="DFZ40" i="48"/>
  <c r="DFY40" i="48"/>
  <c r="DFX40" i="48"/>
  <c r="DFW40" i="48"/>
  <c r="DFV40" i="48"/>
  <c r="DFU40" i="48"/>
  <c r="DFT40" i="48"/>
  <c r="DFS40" i="48"/>
  <c r="DFR40" i="48"/>
  <c r="DFQ40" i="48"/>
  <c r="DFP40" i="48"/>
  <c r="DFO40" i="48"/>
  <c r="DFN40" i="48"/>
  <c r="DFM40" i="48"/>
  <c r="DFL40" i="48"/>
  <c r="DFK40" i="48"/>
  <c r="DFJ40" i="48"/>
  <c r="DFI40" i="48"/>
  <c r="DFH40" i="48"/>
  <c r="DFG40" i="48"/>
  <c r="DFF40" i="48"/>
  <c r="DFE40" i="48"/>
  <c r="DFD40" i="48"/>
  <c r="DFC40" i="48"/>
  <c r="DFB40" i="48"/>
  <c r="DFA40" i="48"/>
  <c r="DEZ40" i="48"/>
  <c r="DEY40" i="48"/>
  <c r="DEX40" i="48"/>
  <c r="DEW40" i="48"/>
  <c r="DEV40" i="48"/>
  <c r="DEU40" i="48"/>
  <c r="DET40" i="48"/>
  <c r="DES40" i="48"/>
  <c r="DER40" i="48"/>
  <c r="DEQ40" i="48"/>
  <c r="DEP40" i="48"/>
  <c r="DEO40" i="48"/>
  <c r="DEN40" i="48"/>
  <c r="DEM40" i="48"/>
  <c r="DEL40" i="48"/>
  <c r="DEK40" i="48"/>
  <c r="DEJ40" i="48"/>
  <c r="DEI40" i="48"/>
  <c r="DEH40" i="48"/>
  <c r="DEG40" i="48"/>
  <c r="DEF40" i="48"/>
  <c r="DEE40" i="48"/>
  <c r="DED40" i="48"/>
  <c r="DEC40" i="48"/>
  <c r="DEB40" i="48"/>
  <c r="DEA40" i="48"/>
  <c r="DDZ40" i="48"/>
  <c r="DDY40" i="48"/>
  <c r="DDX40" i="48"/>
  <c r="DDW40" i="48"/>
  <c r="DDV40" i="48"/>
  <c r="DDU40" i="48"/>
  <c r="DDT40" i="48"/>
  <c r="DDS40" i="48"/>
  <c r="DDR40" i="48"/>
  <c r="DDQ40" i="48"/>
  <c r="DDP40" i="48"/>
  <c r="DDO40" i="48"/>
  <c r="DDN40" i="48"/>
  <c r="DDM40" i="48"/>
  <c r="DDL40" i="48"/>
  <c r="DDK40" i="48"/>
  <c r="DDJ40" i="48"/>
  <c r="DDI40" i="48"/>
  <c r="DDH40" i="48"/>
  <c r="DDG40" i="48"/>
  <c r="DDF40" i="48"/>
  <c r="DDE40" i="48"/>
  <c r="DDD40" i="48"/>
  <c r="DDC40" i="48"/>
  <c r="DDB40" i="48"/>
  <c r="DDA40" i="48"/>
  <c r="DCZ40" i="48"/>
  <c r="DCY40" i="48"/>
  <c r="DCX40" i="48"/>
  <c r="DCW40" i="48"/>
  <c r="DCV40" i="48"/>
  <c r="DCU40" i="48"/>
  <c r="DCT40" i="48"/>
  <c r="DCS40" i="48"/>
  <c r="DCR40" i="48"/>
  <c r="DCQ40" i="48"/>
  <c r="DCP40" i="48"/>
  <c r="DCO40" i="48"/>
  <c r="DCN40" i="48"/>
  <c r="DCM40" i="48"/>
  <c r="DCL40" i="48"/>
  <c r="DCK40" i="48"/>
  <c r="DCJ40" i="48"/>
  <c r="DCI40" i="48"/>
  <c r="DCH40" i="48"/>
  <c r="DCG40" i="48"/>
  <c r="DCF40" i="48"/>
  <c r="DCE40" i="48"/>
  <c r="DCD40" i="48"/>
  <c r="DCC40" i="48"/>
  <c r="DCB40" i="48"/>
  <c r="DCA40" i="48"/>
  <c r="DBZ40" i="48"/>
  <c r="DBY40" i="48"/>
  <c r="DBX40" i="48"/>
  <c r="DBW40" i="48"/>
  <c r="DBV40" i="48"/>
  <c r="DBU40" i="48"/>
  <c r="DBT40" i="48"/>
  <c r="DBS40" i="48"/>
  <c r="DBR40" i="48"/>
  <c r="DBQ40" i="48"/>
  <c r="DBP40" i="48"/>
  <c r="DBO40" i="48"/>
  <c r="DBN40" i="48"/>
  <c r="DBM40" i="48"/>
  <c r="DBL40" i="48"/>
  <c r="DBK40" i="48"/>
  <c r="DBJ40" i="48"/>
  <c r="DBI40" i="48"/>
  <c r="DBH40" i="48"/>
  <c r="DBG40" i="48"/>
  <c r="DBF40" i="48"/>
  <c r="DBE40" i="48"/>
  <c r="DBD40" i="48"/>
  <c r="DBC40" i="48"/>
  <c r="DBB40" i="48"/>
  <c r="DBA40" i="48"/>
  <c r="DAZ40" i="48"/>
  <c r="DAY40" i="48"/>
  <c r="DAX40" i="48"/>
  <c r="DAW40" i="48"/>
  <c r="DAV40" i="48"/>
  <c r="DAU40" i="48"/>
  <c r="DAT40" i="48"/>
  <c r="DAS40" i="48"/>
  <c r="DAR40" i="48"/>
  <c r="DAQ40" i="48"/>
  <c r="DAP40" i="48"/>
  <c r="DAO40" i="48"/>
  <c r="DAN40" i="48"/>
  <c r="DAM40" i="48"/>
  <c r="DAL40" i="48"/>
  <c r="DAK40" i="48"/>
  <c r="DAJ40" i="48"/>
  <c r="DAI40" i="48"/>
  <c r="DAH40" i="48"/>
  <c r="DAG40" i="48"/>
  <c r="DAF40" i="48"/>
  <c r="DAE40" i="48"/>
  <c r="DAD40" i="48"/>
  <c r="DAC40" i="48"/>
  <c r="DAB40" i="48"/>
  <c r="DAA40" i="48"/>
  <c r="CZZ40" i="48"/>
  <c r="CZY40" i="48"/>
  <c r="CZX40" i="48"/>
  <c r="CZW40" i="48"/>
  <c r="CZV40" i="48"/>
  <c r="CZU40" i="48"/>
  <c r="CZT40" i="48"/>
  <c r="CZS40" i="48"/>
  <c r="CZR40" i="48"/>
  <c r="CZQ40" i="48"/>
  <c r="CZP40" i="48"/>
  <c r="CZO40" i="48"/>
  <c r="CZN40" i="48"/>
  <c r="CZM40" i="48"/>
  <c r="CZL40" i="48"/>
  <c r="CZK40" i="48"/>
  <c r="CZJ40" i="48"/>
  <c r="CZI40" i="48"/>
  <c r="CZH40" i="48"/>
  <c r="CZG40" i="48"/>
  <c r="CZF40" i="48"/>
  <c r="CZE40" i="48"/>
  <c r="CZD40" i="48"/>
  <c r="CZC40" i="48"/>
  <c r="CZB40" i="48"/>
  <c r="CZA40" i="48"/>
  <c r="CYZ40" i="48"/>
  <c r="CYY40" i="48"/>
  <c r="CYX40" i="48"/>
  <c r="CYW40" i="48"/>
  <c r="CYV40" i="48"/>
  <c r="CYU40" i="48"/>
  <c r="CYT40" i="48"/>
  <c r="CYS40" i="48"/>
  <c r="CYR40" i="48"/>
  <c r="CYQ40" i="48"/>
  <c r="CYP40" i="48"/>
  <c r="CYO40" i="48"/>
  <c r="CYN40" i="48"/>
  <c r="CYM40" i="48"/>
  <c r="CYL40" i="48"/>
  <c r="CYK40" i="48"/>
  <c r="CYJ40" i="48"/>
  <c r="CYI40" i="48"/>
  <c r="CYH40" i="48"/>
  <c r="CYG40" i="48"/>
  <c r="CYF40" i="48"/>
  <c r="CYE40" i="48"/>
  <c r="CYD40" i="48"/>
  <c r="CYC40" i="48"/>
  <c r="CYB40" i="48"/>
  <c r="CYA40" i="48"/>
  <c r="CXZ40" i="48"/>
  <c r="CXY40" i="48"/>
  <c r="CXX40" i="48"/>
  <c r="CXW40" i="48"/>
  <c r="CXV40" i="48"/>
  <c r="CXU40" i="48"/>
  <c r="CXT40" i="48"/>
  <c r="CXS40" i="48"/>
  <c r="CXR40" i="48"/>
  <c r="CXQ40" i="48"/>
  <c r="CXP40" i="48"/>
  <c r="CXO40" i="48"/>
  <c r="CXN40" i="48"/>
  <c r="CXM40" i="48"/>
  <c r="CXL40" i="48"/>
  <c r="CXK40" i="48"/>
  <c r="CXJ40" i="48"/>
  <c r="CXI40" i="48"/>
  <c r="CXH40" i="48"/>
  <c r="CXG40" i="48"/>
  <c r="CXF40" i="48"/>
  <c r="CXE40" i="48"/>
  <c r="CXD40" i="48"/>
  <c r="CXC40" i="48"/>
  <c r="CXB40" i="48"/>
  <c r="CXA40" i="48"/>
  <c r="CWZ40" i="48"/>
  <c r="CWY40" i="48"/>
  <c r="CWX40" i="48"/>
  <c r="CWW40" i="48"/>
  <c r="CWV40" i="48"/>
  <c r="CWU40" i="48"/>
  <c r="CWT40" i="48"/>
  <c r="CWS40" i="48"/>
  <c r="CWR40" i="48"/>
  <c r="CWQ40" i="48"/>
  <c r="CWP40" i="48"/>
  <c r="CWO40" i="48"/>
  <c r="CWN40" i="48"/>
  <c r="CWM40" i="48"/>
  <c r="CWL40" i="48"/>
  <c r="CWK40" i="48"/>
  <c r="CWJ40" i="48"/>
  <c r="CWI40" i="48"/>
  <c r="CWH40" i="48"/>
  <c r="CWG40" i="48"/>
  <c r="CWF40" i="48"/>
  <c r="CWE40" i="48"/>
  <c r="CWD40" i="48"/>
  <c r="CWC40" i="48"/>
  <c r="CWB40" i="48"/>
  <c r="CWA40" i="48"/>
  <c r="CVZ40" i="48"/>
  <c r="CVY40" i="48"/>
  <c r="CVX40" i="48"/>
  <c r="CVW40" i="48"/>
  <c r="CVV40" i="48"/>
  <c r="CVU40" i="48"/>
  <c r="CVT40" i="48"/>
  <c r="CVS40" i="48"/>
  <c r="CVR40" i="48"/>
  <c r="CVQ40" i="48"/>
  <c r="CVP40" i="48"/>
  <c r="CVO40" i="48"/>
  <c r="CVN40" i="48"/>
  <c r="CVM40" i="48"/>
  <c r="CVL40" i="48"/>
  <c r="CVK40" i="48"/>
  <c r="CVJ40" i="48"/>
  <c r="CVI40" i="48"/>
  <c r="CVH40" i="48"/>
  <c r="CVG40" i="48"/>
  <c r="CVF40" i="48"/>
  <c r="CVE40" i="48"/>
  <c r="CVD40" i="48"/>
  <c r="CVC40" i="48"/>
  <c r="CVB40" i="48"/>
  <c r="CVA40" i="48"/>
  <c r="CUZ40" i="48"/>
  <c r="CUY40" i="48"/>
  <c r="CUX40" i="48"/>
  <c r="CUW40" i="48"/>
  <c r="CUV40" i="48"/>
  <c r="CUU40" i="48"/>
  <c r="CUT40" i="48"/>
  <c r="CUS40" i="48"/>
  <c r="CUR40" i="48"/>
  <c r="CUQ40" i="48"/>
  <c r="CUP40" i="48"/>
  <c r="CUO40" i="48"/>
  <c r="CUN40" i="48"/>
  <c r="CUM40" i="48"/>
  <c r="CUL40" i="48"/>
  <c r="CUK40" i="48"/>
  <c r="CUJ40" i="48"/>
  <c r="CUI40" i="48"/>
  <c r="CUH40" i="48"/>
  <c r="CUG40" i="48"/>
  <c r="CUF40" i="48"/>
  <c r="CUE40" i="48"/>
  <c r="CUD40" i="48"/>
  <c r="CUC40" i="48"/>
  <c r="CUB40" i="48"/>
  <c r="CUA40" i="48"/>
  <c r="CTZ40" i="48"/>
  <c r="CTY40" i="48"/>
  <c r="CTX40" i="48"/>
  <c r="CTW40" i="48"/>
  <c r="CTV40" i="48"/>
  <c r="CTU40" i="48"/>
  <c r="CTT40" i="48"/>
  <c r="CTS40" i="48"/>
  <c r="CTR40" i="48"/>
  <c r="CTQ40" i="48"/>
  <c r="CTP40" i="48"/>
  <c r="CTO40" i="48"/>
  <c r="CTN40" i="48"/>
  <c r="CTM40" i="48"/>
  <c r="CTL40" i="48"/>
  <c r="CTK40" i="48"/>
  <c r="CTJ40" i="48"/>
  <c r="CTI40" i="48"/>
  <c r="CTH40" i="48"/>
  <c r="CTG40" i="48"/>
  <c r="CTF40" i="48"/>
  <c r="CTE40" i="48"/>
  <c r="CTD40" i="48"/>
  <c r="CTC40" i="48"/>
  <c r="CTB40" i="48"/>
  <c r="CTA40" i="48"/>
  <c r="CSZ40" i="48"/>
  <c r="CSY40" i="48"/>
  <c r="CSX40" i="48"/>
  <c r="CSW40" i="48"/>
  <c r="CSV40" i="48"/>
  <c r="CSU40" i="48"/>
  <c r="CST40" i="48"/>
  <c r="CSS40" i="48"/>
  <c r="CSR40" i="48"/>
  <c r="CSQ40" i="48"/>
  <c r="CSP40" i="48"/>
  <c r="CSO40" i="48"/>
  <c r="CSN40" i="48"/>
  <c r="CSM40" i="48"/>
  <c r="CSL40" i="48"/>
  <c r="CSK40" i="48"/>
  <c r="CSJ40" i="48"/>
  <c r="CSI40" i="48"/>
  <c r="CSH40" i="48"/>
  <c r="CSG40" i="48"/>
  <c r="CSF40" i="48"/>
  <c r="CSE40" i="48"/>
  <c r="CSD40" i="48"/>
  <c r="CSC40" i="48"/>
  <c r="CSB40" i="48"/>
  <c r="CSA40" i="48"/>
  <c r="CRZ40" i="48"/>
  <c r="CRY40" i="48"/>
  <c r="CRX40" i="48"/>
  <c r="CRW40" i="48"/>
  <c r="CRV40" i="48"/>
  <c r="CRU40" i="48"/>
  <c r="CRT40" i="48"/>
  <c r="CRS40" i="48"/>
  <c r="CRR40" i="48"/>
  <c r="CRQ40" i="48"/>
  <c r="CRP40" i="48"/>
  <c r="CRO40" i="48"/>
  <c r="CRN40" i="48"/>
  <c r="CRM40" i="48"/>
  <c r="CRL40" i="48"/>
  <c r="CRK40" i="48"/>
  <c r="CRJ40" i="48"/>
  <c r="CRI40" i="48"/>
  <c r="CRH40" i="48"/>
  <c r="CRG40" i="48"/>
  <c r="CRF40" i="48"/>
  <c r="CRE40" i="48"/>
  <c r="CRD40" i="48"/>
  <c r="CRC40" i="48"/>
  <c r="CRB40" i="48"/>
  <c r="CRA40" i="48"/>
  <c r="CQZ40" i="48"/>
  <c r="CQY40" i="48"/>
  <c r="CQX40" i="48"/>
  <c r="CQW40" i="48"/>
  <c r="CQV40" i="48"/>
  <c r="CQU40" i="48"/>
  <c r="CQT40" i="48"/>
  <c r="CQS40" i="48"/>
  <c r="CQR40" i="48"/>
  <c r="CQQ40" i="48"/>
  <c r="CQP40" i="48"/>
  <c r="CQO40" i="48"/>
  <c r="CQN40" i="48"/>
  <c r="CQM40" i="48"/>
  <c r="CQL40" i="48"/>
  <c r="CQK40" i="48"/>
  <c r="CQJ40" i="48"/>
  <c r="CQI40" i="48"/>
  <c r="CQH40" i="48"/>
  <c r="CQG40" i="48"/>
  <c r="CQF40" i="48"/>
  <c r="CQE40" i="48"/>
  <c r="CQD40" i="48"/>
  <c r="CQC40" i="48"/>
  <c r="CQB40" i="48"/>
  <c r="CQA40" i="48"/>
  <c r="CPZ40" i="48"/>
  <c r="CPY40" i="48"/>
  <c r="CPX40" i="48"/>
  <c r="CPW40" i="48"/>
  <c r="CPV40" i="48"/>
  <c r="CPU40" i="48"/>
  <c r="CPT40" i="48"/>
  <c r="CPS40" i="48"/>
  <c r="CPR40" i="48"/>
  <c r="CPQ40" i="48"/>
  <c r="CPP40" i="48"/>
  <c r="CPO40" i="48"/>
  <c r="CPN40" i="48"/>
  <c r="CPM40" i="48"/>
  <c r="CPL40" i="48"/>
  <c r="CPK40" i="48"/>
  <c r="CPJ40" i="48"/>
  <c r="CPI40" i="48"/>
  <c r="CPH40" i="48"/>
  <c r="CPG40" i="48"/>
  <c r="CPF40" i="48"/>
  <c r="CPE40" i="48"/>
  <c r="CPD40" i="48"/>
  <c r="CPC40" i="48"/>
  <c r="CPB40" i="48"/>
  <c r="CPA40" i="48"/>
  <c r="COZ40" i="48"/>
  <c r="COY40" i="48"/>
  <c r="COX40" i="48"/>
  <c r="COW40" i="48"/>
  <c r="COV40" i="48"/>
  <c r="COU40" i="48"/>
  <c r="COT40" i="48"/>
  <c r="COS40" i="48"/>
  <c r="COR40" i="48"/>
  <c r="COQ40" i="48"/>
  <c r="COP40" i="48"/>
  <c r="COO40" i="48"/>
  <c r="CON40" i="48"/>
  <c r="COM40" i="48"/>
  <c r="COL40" i="48"/>
  <c r="COK40" i="48"/>
  <c r="COJ40" i="48"/>
  <c r="COI40" i="48"/>
  <c r="COH40" i="48"/>
  <c r="COG40" i="48"/>
  <c r="COF40" i="48"/>
  <c r="COE40" i="48"/>
  <c r="COD40" i="48"/>
  <c r="COC40" i="48"/>
  <c r="COB40" i="48"/>
  <c r="COA40" i="48"/>
  <c r="CNZ40" i="48"/>
  <c r="CNY40" i="48"/>
  <c r="CNX40" i="48"/>
  <c r="CNW40" i="48"/>
  <c r="CNV40" i="48"/>
  <c r="CNU40" i="48"/>
  <c r="CNT40" i="48"/>
  <c r="CNS40" i="48"/>
  <c r="CNR40" i="48"/>
  <c r="CNQ40" i="48"/>
  <c r="CNP40" i="48"/>
  <c r="CNO40" i="48"/>
  <c r="CNN40" i="48"/>
  <c r="CNM40" i="48"/>
  <c r="CNL40" i="48"/>
  <c r="CNK40" i="48"/>
  <c r="CNJ40" i="48"/>
  <c r="CNI40" i="48"/>
  <c r="CNH40" i="48"/>
  <c r="CNG40" i="48"/>
  <c r="CNF40" i="48"/>
  <c r="CNE40" i="48"/>
  <c r="CND40" i="48"/>
  <c r="CNC40" i="48"/>
  <c r="CNB40" i="48"/>
  <c r="CNA40" i="48"/>
  <c r="CMZ40" i="48"/>
  <c r="CMY40" i="48"/>
  <c r="CMX40" i="48"/>
  <c r="CMW40" i="48"/>
  <c r="CMV40" i="48"/>
  <c r="CMU40" i="48"/>
  <c r="CMT40" i="48"/>
  <c r="CMS40" i="48"/>
  <c r="CMR40" i="48"/>
  <c r="CMQ40" i="48"/>
  <c r="CMP40" i="48"/>
  <c r="CMO40" i="48"/>
  <c r="CMN40" i="48"/>
  <c r="CMM40" i="48"/>
  <c r="CML40" i="48"/>
  <c r="CMK40" i="48"/>
  <c r="CMJ40" i="48"/>
  <c r="CMI40" i="48"/>
  <c r="CMH40" i="48"/>
  <c r="CMG40" i="48"/>
  <c r="CMF40" i="48"/>
  <c r="CME40" i="48"/>
  <c r="CMD40" i="48"/>
  <c r="CMC40" i="48"/>
  <c r="CMB40" i="48"/>
  <c r="CMA40" i="48"/>
  <c r="CLZ40" i="48"/>
  <c r="CLY40" i="48"/>
  <c r="CLX40" i="48"/>
  <c r="CLW40" i="48"/>
  <c r="CLV40" i="48"/>
  <c r="CLU40" i="48"/>
  <c r="CLT40" i="48"/>
  <c r="CLS40" i="48"/>
  <c r="CLR40" i="48"/>
  <c r="CLQ40" i="48"/>
  <c r="CLP40" i="48"/>
  <c r="CLO40" i="48"/>
  <c r="CLN40" i="48"/>
  <c r="CLM40" i="48"/>
  <c r="CLL40" i="48"/>
  <c r="CLK40" i="48"/>
  <c r="CLJ40" i="48"/>
  <c r="CLI40" i="48"/>
  <c r="CLH40" i="48"/>
  <c r="CLG40" i="48"/>
  <c r="CLF40" i="48"/>
  <c r="CLE40" i="48"/>
  <c r="CLD40" i="48"/>
  <c r="CLC40" i="48"/>
  <c r="CLB40" i="48"/>
  <c r="CLA40" i="48"/>
  <c r="CKZ40" i="48"/>
  <c r="CKY40" i="48"/>
  <c r="CKX40" i="48"/>
  <c r="CKW40" i="48"/>
  <c r="CKV40" i="48"/>
  <c r="CKU40" i="48"/>
  <c r="CKT40" i="48"/>
  <c r="CKS40" i="48"/>
  <c r="CKR40" i="48"/>
  <c r="CKQ40" i="48"/>
  <c r="CKP40" i="48"/>
  <c r="CKO40" i="48"/>
  <c r="CKN40" i="48"/>
  <c r="CKM40" i="48"/>
  <c r="CKL40" i="48"/>
  <c r="CKK40" i="48"/>
  <c r="CKJ40" i="48"/>
  <c r="CKI40" i="48"/>
  <c r="CKH40" i="48"/>
  <c r="CKG40" i="48"/>
  <c r="CKF40" i="48"/>
  <c r="CKE40" i="48"/>
  <c r="CKD40" i="48"/>
  <c r="CKC40" i="48"/>
  <c r="CKB40" i="48"/>
  <c r="CKA40" i="48"/>
  <c r="CJZ40" i="48"/>
  <c r="CJY40" i="48"/>
  <c r="CJX40" i="48"/>
  <c r="CJW40" i="48"/>
  <c r="CJV40" i="48"/>
  <c r="CJU40" i="48"/>
  <c r="CJT40" i="48"/>
  <c r="CJS40" i="48"/>
  <c r="CJR40" i="48"/>
  <c r="CJQ40" i="48"/>
  <c r="CJP40" i="48"/>
  <c r="CJO40" i="48"/>
  <c r="CJN40" i="48"/>
  <c r="CJM40" i="48"/>
  <c r="CJL40" i="48"/>
  <c r="CJK40" i="48"/>
  <c r="CJJ40" i="48"/>
  <c r="CJI40" i="48"/>
  <c r="CJH40" i="48"/>
  <c r="CJG40" i="48"/>
  <c r="CJF40" i="48"/>
  <c r="CJE40" i="48"/>
  <c r="CJD40" i="48"/>
  <c r="CJC40" i="48"/>
  <c r="CJB40" i="48"/>
  <c r="CJA40" i="48"/>
  <c r="CIZ40" i="48"/>
  <c r="CIY40" i="48"/>
  <c r="CIX40" i="48"/>
  <c r="CIW40" i="48"/>
  <c r="CIV40" i="48"/>
  <c r="CIU40" i="48"/>
  <c r="CIT40" i="48"/>
  <c r="CIS40" i="48"/>
  <c r="CIR40" i="48"/>
  <c r="CIQ40" i="48"/>
  <c r="CIP40" i="48"/>
  <c r="CIO40" i="48"/>
  <c r="CIN40" i="48"/>
  <c r="CIM40" i="48"/>
  <c r="CIL40" i="48"/>
  <c r="CIK40" i="48"/>
  <c r="CIJ40" i="48"/>
  <c r="CII40" i="48"/>
  <c r="CIH40" i="48"/>
  <c r="CIG40" i="48"/>
  <c r="CIF40" i="48"/>
  <c r="CIE40" i="48"/>
  <c r="CID40" i="48"/>
  <c r="CIC40" i="48"/>
  <c r="CIB40" i="48"/>
  <c r="CIA40" i="48"/>
  <c r="CHZ40" i="48"/>
  <c r="CHY40" i="48"/>
  <c r="CHX40" i="48"/>
  <c r="CHW40" i="48"/>
  <c r="CHV40" i="48"/>
  <c r="CHU40" i="48"/>
  <c r="CHT40" i="48"/>
  <c r="CHS40" i="48"/>
  <c r="CHR40" i="48"/>
  <c r="CHQ40" i="48"/>
  <c r="CHP40" i="48"/>
  <c r="CHO40" i="48"/>
  <c r="CHN40" i="48"/>
  <c r="CHM40" i="48"/>
  <c r="CHL40" i="48"/>
  <c r="CHK40" i="48"/>
  <c r="CHJ40" i="48"/>
  <c r="CHI40" i="48"/>
  <c r="CHH40" i="48"/>
  <c r="CHG40" i="48"/>
  <c r="CHF40" i="48"/>
  <c r="CHE40" i="48"/>
  <c r="CHD40" i="48"/>
  <c r="CHC40" i="48"/>
  <c r="CHB40" i="48"/>
  <c r="CHA40" i="48"/>
  <c r="CGZ40" i="48"/>
  <c r="CGY40" i="48"/>
  <c r="CGX40" i="48"/>
  <c r="CGW40" i="48"/>
  <c r="CGV40" i="48"/>
  <c r="CGU40" i="48"/>
  <c r="CGT40" i="48"/>
  <c r="CGS40" i="48"/>
  <c r="CGR40" i="48"/>
  <c r="CGQ40" i="48"/>
  <c r="CGP40" i="48"/>
  <c r="CGO40" i="48"/>
  <c r="CGN40" i="48"/>
  <c r="CGM40" i="48"/>
  <c r="CGL40" i="48"/>
  <c r="CGK40" i="48"/>
  <c r="CGJ40" i="48"/>
  <c r="CGI40" i="48"/>
  <c r="CGH40" i="48"/>
  <c r="CGG40" i="48"/>
  <c r="CGF40" i="48"/>
  <c r="CGE40" i="48"/>
  <c r="CGD40" i="48"/>
  <c r="CGC40" i="48"/>
  <c r="CGB40" i="48"/>
  <c r="CGA40" i="48"/>
  <c r="CFZ40" i="48"/>
  <c r="CFY40" i="48"/>
  <c r="CFX40" i="48"/>
  <c r="CFW40" i="48"/>
  <c r="CFV40" i="48"/>
  <c r="CFU40" i="48"/>
  <c r="CFT40" i="48"/>
  <c r="CFS40" i="48"/>
  <c r="CFR40" i="48"/>
  <c r="CFQ40" i="48"/>
  <c r="CFP40" i="48"/>
  <c r="CFO40" i="48"/>
  <c r="CFN40" i="48"/>
  <c r="CFM40" i="48"/>
  <c r="CFL40" i="48"/>
  <c r="CFK40" i="48"/>
  <c r="CFJ40" i="48"/>
  <c r="CFI40" i="48"/>
  <c r="CFH40" i="48"/>
  <c r="CFG40" i="48"/>
  <c r="CFF40" i="48"/>
  <c r="CFE40" i="48"/>
  <c r="CFD40" i="48"/>
  <c r="CFC40" i="48"/>
  <c r="CFB40" i="48"/>
  <c r="CFA40" i="48"/>
  <c r="CEZ40" i="48"/>
  <c r="CEY40" i="48"/>
  <c r="CEX40" i="48"/>
  <c r="CEW40" i="48"/>
  <c r="CEV40" i="48"/>
  <c r="CEU40" i="48"/>
  <c r="CET40" i="48"/>
  <c r="CES40" i="48"/>
  <c r="CER40" i="48"/>
  <c r="CEQ40" i="48"/>
  <c r="CEP40" i="48"/>
  <c r="CEO40" i="48"/>
  <c r="CEN40" i="48"/>
  <c r="CEM40" i="48"/>
  <c r="CEL40" i="48"/>
  <c r="CEK40" i="48"/>
  <c r="CEJ40" i="48"/>
  <c r="CEI40" i="48"/>
  <c r="CEH40" i="48"/>
  <c r="CEG40" i="48"/>
  <c r="CEF40" i="48"/>
  <c r="CEE40" i="48"/>
  <c r="CED40" i="48"/>
  <c r="CEC40" i="48"/>
  <c r="CEB40" i="48"/>
  <c r="CEA40" i="48"/>
  <c r="CDZ40" i="48"/>
  <c r="CDY40" i="48"/>
  <c r="CDX40" i="48"/>
  <c r="CDW40" i="48"/>
  <c r="CDV40" i="48"/>
  <c r="CDU40" i="48"/>
  <c r="CDT40" i="48"/>
  <c r="CDS40" i="48"/>
  <c r="CDR40" i="48"/>
  <c r="CDQ40" i="48"/>
  <c r="CDP40" i="48"/>
  <c r="CDO40" i="48"/>
  <c r="CDN40" i="48"/>
  <c r="CDM40" i="48"/>
  <c r="CDL40" i="48"/>
  <c r="CDK40" i="48"/>
  <c r="CDJ40" i="48"/>
  <c r="CDI40" i="48"/>
  <c r="CDH40" i="48"/>
  <c r="CDG40" i="48"/>
  <c r="CDF40" i="48"/>
  <c r="CDE40" i="48"/>
  <c r="CDD40" i="48"/>
  <c r="CDC40" i="48"/>
  <c r="CDB40" i="48"/>
  <c r="CDA40" i="48"/>
  <c r="CCZ40" i="48"/>
  <c r="CCY40" i="48"/>
  <c r="CCX40" i="48"/>
  <c r="CCW40" i="48"/>
  <c r="CCV40" i="48"/>
  <c r="CCU40" i="48"/>
  <c r="CCT40" i="48"/>
  <c r="CCS40" i="48"/>
  <c r="CCR40" i="48"/>
  <c r="CCQ40" i="48"/>
  <c r="CCP40" i="48"/>
  <c r="CCO40" i="48"/>
  <c r="CCN40" i="48"/>
  <c r="CCM40" i="48"/>
  <c r="CCL40" i="48"/>
  <c r="CCK40" i="48"/>
  <c r="CCJ40" i="48"/>
  <c r="CCI40" i="48"/>
  <c r="CCH40" i="48"/>
  <c r="CCG40" i="48"/>
  <c r="CCF40" i="48"/>
  <c r="CCE40" i="48"/>
  <c r="CCD40" i="48"/>
  <c r="CCC40" i="48"/>
  <c r="CCB40" i="48"/>
  <c r="CCA40" i="48"/>
  <c r="CBZ40" i="48"/>
  <c r="CBY40" i="48"/>
  <c r="CBX40" i="48"/>
  <c r="CBW40" i="48"/>
  <c r="CBV40" i="48"/>
  <c r="CBU40" i="48"/>
  <c r="CBT40" i="48"/>
  <c r="CBS40" i="48"/>
  <c r="CBR40" i="48"/>
  <c r="CBQ40" i="48"/>
  <c r="CBP40" i="48"/>
  <c r="CBO40" i="48"/>
  <c r="CBN40" i="48"/>
  <c r="CBM40" i="48"/>
  <c r="CBL40" i="48"/>
  <c r="CBK40" i="48"/>
  <c r="CBJ40" i="48"/>
  <c r="CBI40" i="48"/>
  <c r="CBH40" i="48"/>
  <c r="CBG40" i="48"/>
  <c r="CBF40" i="48"/>
  <c r="CBE40" i="48"/>
  <c r="CBD40" i="48"/>
  <c r="CBC40" i="48"/>
  <c r="CBB40" i="48"/>
  <c r="CBA40" i="48"/>
  <c r="CAZ40" i="48"/>
  <c r="CAY40" i="48"/>
  <c r="CAX40" i="48"/>
  <c r="CAW40" i="48"/>
  <c r="CAV40" i="48"/>
  <c r="CAU40" i="48"/>
  <c r="CAT40" i="48"/>
  <c r="CAS40" i="48"/>
  <c r="CAR40" i="48"/>
  <c r="CAQ40" i="48"/>
  <c r="CAP40" i="48"/>
  <c r="CAO40" i="48"/>
  <c r="CAN40" i="48"/>
  <c r="CAM40" i="48"/>
  <c r="CAL40" i="48"/>
  <c r="CAK40" i="48"/>
  <c r="CAJ40" i="48"/>
  <c r="CAI40" i="48"/>
  <c r="CAH40" i="48"/>
  <c r="CAG40" i="48"/>
  <c r="CAF40" i="48"/>
  <c r="CAE40" i="48"/>
  <c r="CAD40" i="48"/>
  <c r="CAC40" i="48"/>
  <c r="CAB40" i="48"/>
  <c r="CAA40" i="48"/>
  <c r="BZZ40" i="48"/>
  <c r="BZY40" i="48"/>
  <c r="BZX40" i="48"/>
  <c r="BZW40" i="48"/>
  <c r="BZV40" i="48"/>
  <c r="BZU40" i="48"/>
  <c r="BZT40" i="48"/>
  <c r="BZS40" i="48"/>
  <c r="BZR40" i="48"/>
  <c r="BZQ40" i="48"/>
  <c r="BZP40" i="48"/>
  <c r="BZO40" i="48"/>
  <c r="BZN40" i="48"/>
  <c r="BZM40" i="48"/>
  <c r="BZL40" i="48"/>
  <c r="BZK40" i="48"/>
  <c r="BZJ40" i="48"/>
  <c r="BZI40" i="48"/>
  <c r="BZH40" i="48"/>
  <c r="BZG40" i="48"/>
  <c r="BZF40" i="48"/>
  <c r="BZE40" i="48"/>
  <c r="BZD40" i="48"/>
  <c r="BZC40" i="48"/>
  <c r="BZB40" i="48"/>
  <c r="BZA40" i="48"/>
  <c r="BYZ40" i="48"/>
  <c r="BYY40" i="48"/>
  <c r="BYX40" i="48"/>
  <c r="BYW40" i="48"/>
  <c r="BYV40" i="48"/>
  <c r="BYU40" i="48"/>
  <c r="BYT40" i="48"/>
  <c r="BYS40" i="48"/>
  <c r="BYR40" i="48"/>
  <c r="BYQ40" i="48"/>
  <c r="BYP40" i="48"/>
  <c r="BYO40" i="48"/>
  <c r="BYN40" i="48"/>
  <c r="BYM40" i="48"/>
  <c r="BYL40" i="48"/>
  <c r="BYK40" i="48"/>
  <c r="BYJ40" i="48"/>
  <c r="BYI40" i="48"/>
  <c r="BYH40" i="48"/>
  <c r="BYG40" i="48"/>
  <c r="BYF40" i="48"/>
  <c r="BYE40" i="48"/>
  <c r="BYD40" i="48"/>
  <c r="BYC40" i="48"/>
  <c r="BYB40" i="48"/>
  <c r="BYA40" i="48"/>
  <c r="BXZ40" i="48"/>
  <c r="BXY40" i="48"/>
  <c r="BXX40" i="48"/>
  <c r="BXW40" i="48"/>
  <c r="BXV40" i="48"/>
  <c r="BXU40" i="48"/>
  <c r="BXT40" i="48"/>
  <c r="BXS40" i="48"/>
  <c r="BXR40" i="48"/>
  <c r="BXQ40" i="48"/>
  <c r="BXP40" i="48"/>
  <c r="BXO40" i="48"/>
  <c r="BXN40" i="48"/>
  <c r="BXM40" i="48"/>
  <c r="BXL40" i="48"/>
  <c r="BXK40" i="48"/>
  <c r="BXJ40" i="48"/>
  <c r="BXI40" i="48"/>
  <c r="BXH40" i="48"/>
  <c r="BXG40" i="48"/>
  <c r="BXF40" i="48"/>
  <c r="BXE40" i="48"/>
  <c r="BXD40" i="48"/>
  <c r="BXC40" i="48"/>
  <c r="BXB40" i="48"/>
  <c r="BXA40" i="48"/>
  <c r="BWZ40" i="48"/>
  <c r="BWY40" i="48"/>
  <c r="BWX40" i="48"/>
  <c r="BWW40" i="48"/>
  <c r="BWV40" i="48"/>
  <c r="BWU40" i="48"/>
  <c r="BWT40" i="48"/>
  <c r="BWS40" i="48"/>
  <c r="BWR40" i="48"/>
  <c r="BWQ40" i="48"/>
  <c r="BWP40" i="48"/>
  <c r="BWO40" i="48"/>
  <c r="BWN40" i="48"/>
  <c r="BWM40" i="48"/>
  <c r="BWL40" i="48"/>
  <c r="BWK40" i="48"/>
  <c r="BWJ40" i="48"/>
  <c r="BWI40" i="48"/>
  <c r="BWH40" i="48"/>
  <c r="BWG40" i="48"/>
  <c r="BWF40" i="48"/>
  <c r="BWE40" i="48"/>
  <c r="BWD40" i="48"/>
  <c r="BWC40" i="48"/>
  <c r="BWB40" i="48"/>
  <c r="BWA40" i="48"/>
  <c r="BVZ40" i="48"/>
  <c r="BVY40" i="48"/>
  <c r="BVX40" i="48"/>
  <c r="BVW40" i="48"/>
  <c r="BVV40" i="48"/>
  <c r="BVU40" i="48"/>
  <c r="BVT40" i="48"/>
  <c r="BVS40" i="48"/>
  <c r="BVR40" i="48"/>
  <c r="BVQ40" i="48"/>
  <c r="BVP40" i="48"/>
  <c r="BVO40" i="48"/>
  <c r="BVN40" i="48"/>
  <c r="BVM40" i="48"/>
  <c r="BVL40" i="48"/>
  <c r="BVK40" i="48"/>
  <c r="BVJ40" i="48"/>
  <c r="BVI40" i="48"/>
  <c r="BVH40" i="48"/>
  <c r="BVG40" i="48"/>
  <c r="BVF40" i="48"/>
  <c r="BVE40" i="48"/>
  <c r="BVD40" i="48"/>
  <c r="BVC40" i="48"/>
  <c r="BVB40" i="48"/>
  <c r="BVA40" i="48"/>
  <c r="BUZ40" i="48"/>
  <c r="BUY40" i="48"/>
  <c r="BUX40" i="48"/>
  <c r="BUW40" i="48"/>
  <c r="BUV40" i="48"/>
  <c r="BUU40" i="48"/>
  <c r="BUT40" i="48"/>
  <c r="BUS40" i="48"/>
  <c r="BUR40" i="48"/>
  <c r="BUQ40" i="48"/>
  <c r="BUP40" i="48"/>
  <c r="BUO40" i="48"/>
  <c r="BUN40" i="48"/>
  <c r="BUM40" i="48"/>
  <c r="BUL40" i="48"/>
  <c r="BUK40" i="48"/>
  <c r="BUJ40" i="48"/>
  <c r="BUI40" i="48"/>
  <c r="BUH40" i="48"/>
  <c r="BUG40" i="48"/>
  <c r="BUF40" i="48"/>
  <c r="BUE40" i="48"/>
  <c r="BUD40" i="48"/>
  <c r="BUC40" i="48"/>
  <c r="BUB40" i="48"/>
  <c r="BUA40" i="48"/>
  <c r="BTZ40" i="48"/>
  <c r="BTY40" i="48"/>
  <c r="BTX40" i="48"/>
  <c r="BTW40" i="48"/>
  <c r="BTV40" i="48"/>
  <c r="BTU40" i="48"/>
  <c r="BTT40" i="48"/>
  <c r="BTS40" i="48"/>
  <c r="BTR40" i="48"/>
  <c r="BTQ40" i="48"/>
  <c r="BTP40" i="48"/>
  <c r="BTO40" i="48"/>
  <c r="BTN40" i="48"/>
  <c r="BTM40" i="48"/>
  <c r="BTL40" i="48"/>
  <c r="BTK40" i="48"/>
  <c r="BTJ40" i="48"/>
  <c r="BTI40" i="48"/>
  <c r="BTH40" i="48"/>
  <c r="BTG40" i="48"/>
  <c r="BTF40" i="48"/>
  <c r="BTE40" i="48"/>
  <c r="BTD40" i="48"/>
  <c r="BTC40" i="48"/>
  <c r="BTB40" i="48"/>
  <c r="BTA40" i="48"/>
  <c r="BSZ40" i="48"/>
  <c r="BSY40" i="48"/>
  <c r="BSX40" i="48"/>
  <c r="BSW40" i="48"/>
  <c r="BSV40" i="48"/>
  <c r="BSU40" i="48"/>
  <c r="BST40" i="48"/>
  <c r="BSS40" i="48"/>
  <c r="BSR40" i="48"/>
  <c r="BSQ40" i="48"/>
  <c r="BSP40" i="48"/>
  <c r="BSO40" i="48"/>
  <c r="BSN40" i="48"/>
  <c r="BSM40" i="48"/>
  <c r="BSL40" i="48"/>
  <c r="BSK40" i="48"/>
  <c r="BSJ40" i="48"/>
  <c r="BSI40" i="48"/>
  <c r="BSH40" i="48"/>
  <c r="BSG40" i="48"/>
  <c r="BSF40" i="48"/>
  <c r="BSE40" i="48"/>
  <c r="BSD40" i="48"/>
  <c r="BSC40" i="48"/>
  <c r="BSB40" i="48"/>
  <c r="BSA40" i="48"/>
  <c r="BRZ40" i="48"/>
  <c r="BRY40" i="48"/>
  <c r="BRX40" i="48"/>
  <c r="BRW40" i="48"/>
  <c r="BRV40" i="48"/>
  <c r="BRU40" i="48"/>
  <c r="BRT40" i="48"/>
  <c r="BRS40" i="48"/>
  <c r="BRR40" i="48"/>
  <c r="BRQ40" i="48"/>
  <c r="BRP40" i="48"/>
  <c r="BRO40" i="48"/>
  <c r="BRN40" i="48"/>
  <c r="BRM40" i="48"/>
  <c r="BRL40" i="48"/>
  <c r="BRK40" i="48"/>
  <c r="BRJ40" i="48"/>
  <c r="BRI40" i="48"/>
  <c r="BRH40" i="48"/>
  <c r="BRG40" i="48"/>
  <c r="BRF40" i="48"/>
  <c r="BRE40" i="48"/>
  <c r="BRD40" i="48"/>
  <c r="BRC40" i="48"/>
  <c r="BRB40" i="48"/>
  <c r="BRA40" i="48"/>
  <c r="BQZ40" i="48"/>
  <c r="BQY40" i="48"/>
  <c r="BQX40" i="48"/>
  <c r="BQW40" i="48"/>
  <c r="BQV40" i="48"/>
  <c r="BQU40" i="48"/>
  <c r="BQT40" i="48"/>
  <c r="BQS40" i="48"/>
  <c r="BQR40" i="48"/>
  <c r="BQQ40" i="48"/>
  <c r="BQP40" i="48"/>
  <c r="BQO40" i="48"/>
  <c r="BQN40" i="48"/>
  <c r="BQM40" i="48"/>
  <c r="BQL40" i="48"/>
  <c r="BQK40" i="48"/>
  <c r="BQJ40" i="48"/>
  <c r="BQI40" i="48"/>
  <c r="BQH40" i="48"/>
  <c r="BQG40" i="48"/>
  <c r="BQF40" i="48"/>
  <c r="BQE40" i="48"/>
  <c r="BQD40" i="48"/>
  <c r="BQC40" i="48"/>
  <c r="BQB40" i="48"/>
  <c r="BQA40" i="48"/>
  <c r="BPZ40" i="48"/>
  <c r="BPY40" i="48"/>
  <c r="BPX40" i="48"/>
  <c r="BPW40" i="48"/>
  <c r="BPV40" i="48"/>
  <c r="BPU40" i="48"/>
  <c r="BPT40" i="48"/>
  <c r="BPS40" i="48"/>
  <c r="BPR40" i="48"/>
  <c r="BPQ40" i="48"/>
  <c r="BPP40" i="48"/>
  <c r="BPO40" i="48"/>
  <c r="BPN40" i="48"/>
  <c r="BPM40" i="48"/>
  <c r="BPL40" i="48"/>
  <c r="BPK40" i="48"/>
  <c r="BPJ40" i="48"/>
  <c r="BPI40" i="48"/>
  <c r="BPH40" i="48"/>
  <c r="BPG40" i="48"/>
  <c r="BPF40" i="48"/>
  <c r="BPE40" i="48"/>
  <c r="BPD40" i="48"/>
  <c r="BPC40" i="48"/>
  <c r="BPB40" i="48"/>
  <c r="BPA40" i="48"/>
  <c r="BOZ40" i="48"/>
  <c r="BOY40" i="48"/>
  <c r="BOX40" i="48"/>
  <c r="BOW40" i="48"/>
  <c r="BOV40" i="48"/>
  <c r="BOU40" i="48"/>
  <c r="BOT40" i="48"/>
  <c r="BOS40" i="48"/>
  <c r="BOR40" i="48"/>
  <c r="BOQ40" i="48"/>
  <c r="BOP40" i="48"/>
  <c r="BOO40" i="48"/>
  <c r="BON40" i="48"/>
  <c r="BOM40" i="48"/>
  <c r="BOL40" i="48"/>
  <c r="BOK40" i="48"/>
  <c r="BOJ40" i="48"/>
  <c r="BOI40" i="48"/>
  <c r="BOH40" i="48"/>
  <c r="BOG40" i="48"/>
  <c r="BOF40" i="48"/>
  <c r="BOE40" i="48"/>
  <c r="BOD40" i="48"/>
  <c r="BOC40" i="48"/>
  <c r="BOB40" i="48"/>
  <c r="BOA40" i="48"/>
  <c r="BNZ40" i="48"/>
  <c r="BNY40" i="48"/>
  <c r="BNX40" i="48"/>
  <c r="BNW40" i="48"/>
  <c r="BNV40" i="48"/>
  <c r="BNU40" i="48"/>
  <c r="BNT40" i="48"/>
  <c r="BNS40" i="48"/>
  <c r="BNR40" i="48"/>
  <c r="BNQ40" i="48"/>
  <c r="BNP40" i="48"/>
  <c r="BNO40" i="48"/>
  <c r="BNN40" i="48"/>
  <c r="BNM40" i="48"/>
  <c r="BNL40" i="48"/>
  <c r="BNK40" i="48"/>
  <c r="BNJ40" i="48"/>
  <c r="BNI40" i="48"/>
  <c r="BNH40" i="48"/>
  <c r="BNG40" i="48"/>
  <c r="BNF40" i="48"/>
  <c r="BNE40" i="48"/>
  <c r="BND40" i="48"/>
  <c r="BNC40" i="48"/>
  <c r="BNB40" i="48"/>
  <c r="BNA40" i="48"/>
  <c r="BMZ40" i="48"/>
  <c r="BMY40" i="48"/>
  <c r="BMX40" i="48"/>
  <c r="BMW40" i="48"/>
  <c r="BMV40" i="48"/>
  <c r="BMU40" i="48"/>
  <c r="BMT40" i="48"/>
  <c r="BMS40" i="48"/>
  <c r="BMR40" i="48"/>
  <c r="BMQ40" i="48"/>
  <c r="BMP40" i="48"/>
  <c r="BMO40" i="48"/>
  <c r="BMN40" i="48"/>
  <c r="BMM40" i="48"/>
  <c r="BML40" i="48"/>
  <c r="BMK40" i="48"/>
  <c r="BMJ40" i="48"/>
  <c r="BMI40" i="48"/>
  <c r="BMH40" i="48"/>
  <c r="BMG40" i="48"/>
  <c r="BMF40" i="48"/>
  <c r="BME40" i="48"/>
  <c r="BMD40" i="48"/>
  <c r="BMC40" i="48"/>
  <c r="BMB40" i="48"/>
  <c r="BMA40" i="48"/>
  <c r="BLZ40" i="48"/>
  <c r="BLY40" i="48"/>
  <c r="BLX40" i="48"/>
  <c r="BLW40" i="48"/>
  <c r="BLV40" i="48"/>
  <c r="BLU40" i="48"/>
  <c r="BLT40" i="48"/>
  <c r="BLS40" i="48"/>
  <c r="BLR40" i="48"/>
  <c r="BLQ40" i="48"/>
  <c r="BLP40" i="48"/>
  <c r="BLO40" i="48"/>
  <c r="BLN40" i="48"/>
  <c r="BLM40" i="48"/>
  <c r="BLL40" i="48"/>
  <c r="BLK40" i="48"/>
  <c r="BLJ40" i="48"/>
  <c r="BLI40" i="48"/>
  <c r="BLH40" i="48"/>
  <c r="BLG40" i="48"/>
  <c r="BLF40" i="48"/>
  <c r="BLE40" i="48"/>
  <c r="BLD40" i="48"/>
  <c r="BLC40" i="48"/>
  <c r="BLB40" i="48"/>
  <c r="BLA40" i="48"/>
  <c r="BKZ40" i="48"/>
  <c r="BKY40" i="48"/>
  <c r="BKX40" i="48"/>
  <c r="BKW40" i="48"/>
  <c r="BKV40" i="48"/>
  <c r="BKU40" i="48"/>
  <c r="BKT40" i="48"/>
  <c r="BKS40" i="48"/>
  <c r="BKR40" i="48"/>
  <c r="BKQ40" i="48"/>
  <c r="BKP40" i="48"/>
  <c r="BKO40" i="48"/>
  <c r="BKN40" i="48"/>
  <c r="BKM40" i="48"/>
  <c r="BKL40" i="48"/>
  <c r="BKK40" i="48"/>
  <c r="BKJ40" i="48"/>
  <c r="BKI40" i="48"/>
  <c r="BKH40" i="48"/>
  <c r="BKG40" i="48"/>
  <c r="BKF40" i="48"/>
  <c r="BKE40" i="48"/>
  <c r="BKD40" i="48"/>
  <c r="BKC40" i="48"/>
  <c r="BKB40" i="48"/>
  <c r="BKA40" i="48"/>
  <c r="BJZ40" i="48"/>
  <c r="BJY40" i="48"/>
  <c r="BJX40" i="48"/>
  <c r="BJW40" i="48"/>
  <c r="BJV40" i="48"/>
  <c r="BJU40" i="48"/>
  <c r="BJT40" i="48"/>
  <c r="BJS40" i="48"/>
  <c r="BJR40" i="48"/>
  <c r="BJQ40" i="48"/>
  <c r="BJP40" i="48"/>
  <c r="BJO40" i="48"/>
  <c r="BJN40" i="48"/>
  <c r="BJM40" i="48"/>
  <c r="BJL40" i="48"/>
  <c r="BJK40" i="48"/>
  <c r="BJJ40" i="48"/>
  <c r="BJI40" i="48"/>
  <c r="BJH40" i="48"/>
  <c r="BJG40" i="48"/>
  <c r="BJF40" i="48"/>
  <c r="BJE40" i="48"/>
  <c r="BJD40" i="48"/>
  <c r="BJC40" i="48"/>
  <c r="BJB40" i="48"/>
  <c r="BJA40" i="48"/>
  <c r="BIZ40" i="48"/>
  <c r="BIY40" i="48"/>
  <c r="BIX40" i="48"/>
  <c r="BIW40" i="48"/>
  <c r="BIV40" i="48"/>
  <c r="BIU40" i="48"/>
  <c r="BIT40" i="48"/>
  <c r="BIS40" i="48"/>
  <c r="BIR40" i="48"/>
  <c r="BIQ40" i="48"/>
  <c r="BIP40" i="48"/>
  <c r="BIO40" i="48"/>
  <c r="BIN40" i="48"/>
  <c r="BIM40" i="48"/>
  <c r="BIL40" i="48"/>
  <c r="BIK40" i="48"/>
  <c r="BIJ40" i="48"/>
  <c r="BII40" i="48"/>
  <c r="BIH40" i="48"/>
  <c r="BIG40" i="48"/>
  <c r="BIF40" i="48"/>
  <c r="BIE40" i="48"/>
  <c r="BID40" i="48"/>
  <c r="BIC40" i="48"/>
  <c r="BIB40" i="48"/>
  <c r="BIA40" i="48"/>
  <c r="BHZ40" i="48"/>
  <c r="BHY40" i="48"/>
  <c r="BHX40" i="48"/>
  <c r="BHW40" i="48"/>
  <c r="BHV40" i="48"/>
  <c r="BHU40" i="48"/>
  <c r="BHT40" i="48"/>
  <c r="BHS40" i="48"/>
  <c r="BHR40" i="48"/>
  <c r="BHQ40" i="48"/>
  <c r="BHP40" i="48"/>
  <c r="BHO40" i="48"/>
  <c r="BHN40" i="48"/>
  <c r="BHM40" i="48"/>
  <c r="BHL40" i="48"/>
  <c r="BHK40" i="48"/>
  <c r="BHJ40" i="48"/>
  <c r="BHI40" i="48"/>
  <c r="BHH40" i="48"/>
  <c r="BHG40" i="48"/>
  <c r="BHF40" i="48"/>
  <c r="BHE40" i="48"/>
  <c r="BHD40" i="48"/>
  <c r="BHC40" i="48"/>
  <c r="BHB40" i="48"/>
  <c r="BHA40" i="48"/>
  <c r="BGZ40" i="48"/>
  <c r="BGY40" i="48"/>
  <c r="BGX40" i="48"/>
  <c r="BGW40" i="48"/>
  <c r="BGV40" i="48"/>
  <c r="BGU40" i="48"/>
  <c r="BGT40" i="48"/>
  <c r="BGS40" i="48"/>
  <c r="BGR40" i="48"/>
  <c r="BGQ40" i="48"/>
  <c r="BGP40" i="48"/>
  <c r="BGO40" i="48"/>
  <c r="BGN40" i="48"/>
  <c r="BGM40" i="48"/>
  <c r="BGL40" i="48"/>
  <c r="BGK40" i="48"/>
  <c r="BGJ40" i="48"/>
  <c r="BGI40" i="48"/>
  <c r="BGH40" i="48"/>
  <c r="BGG40" i="48"/>
  <c r="BGF40" i="48"/>
  <c r="BGE40" i="48"/>
  <c r="BGD40" i="48"/>
  <c r="BGC40" i="48"/>
  <c r="BGB40" i="48"/>
  <c r="BGA40" i="48"/>
  <c r="BFZ40" i="48"/>
  <c r="BFY40" i="48"/>
  <c r="BFX40" i="48"/>
  <c r="BFW40" i="48"/>
  <c r="BFV40" i="48"/>
  <c r="BFU40" i="48"/>
  <c r="BFT40" i="48"/>
  <c r="BFS40" i="48"/>
  <c r="BFR40" i="48"/>
  <c r="BFQ40" i="48"/>
  <c r="BFP40" i="48"/>
  <c r="BFO40" i="48"/>
  <c r="BFN40" i="48"/>
  <c r="BFM40" i="48"/>
  <c r="BFL40" i="48"/>
  <c r="BFK40" i="48"/>
  <c r="BFJ40" i="48"/>
  <c r="BFI40" i="48"/>
  <c r="BFH40" i="48"/>
  <c r="BFG40" i="48"/>
  <c r="BFF40" i="48"/>
  <c r="BFE40" i="48"/>
  <c r="BFD40" i="48"/>
  <c r="BFC40" i="48"/>
  <c r="BFB40" i="48"/>
  <c r="BFA40" i="48"/>
  <c r="BEZ40" i="48"/>
  <c r="BEY40" i="48"/>
  <c r="BEX40" i="48"/>
  <c r="BEW40" i="48"/>
  <c r="BEV40" i="48"/>
  <c r="BEU40" i="48"/>
  <c r="BET40" i="48"/>
  <c r="BES40" i="48"/>
  <c r="BER40" i="48"/>
  <c r="BEQ40" i="48"/>
  <c r="BEP40" i="48"/>
  <c r="BEO40" i="48"/>
  <c r="BEN40" i="48"/>
  <c r="BEM40" i="48"/>
  <c r="BEL40" i="48"/>
  <c r="BEK40" i="48"/>
  <c r="BEJ40" i="48"/>
  <c r="BEI40" i="48"/>
  <c r="BEH40" i="48"/>
  <c r="BEG40" i="48"/>
  <c r="BEF40" i="48"/>
  <c r="BEE40" i="48"/>
  <c r="BED40" i="48"/>
  <c r="BEC40" i="48"/>
  <c r="BEB40" i="48"/>
  <c r="BEA40" i="48"/>
  <c r="BDZ40" i="48"/>
  <c r="BDY40" i="48"/>
  <c r="BDX40" i="48"/>
  <c r="BDW40" i="48"/>
  <c r="BDV40" i="48"/>
  <c r="BDU40" i="48"/>
  <c r="BDT40" i="48"/>
  <c r="BDS40" i="48"/>
  <c r="BDR40" i="48"/>
  <c r="BDQ40" i="48"/>
  <c r="BDP40" i="48"/>
  <c r="BDO40" i="48"/>
  <c r="BDN40" i="48"/>
  <c r="BDM40" i="48"/>
  <c r="BDL40" i="48"/>
  <c r="BDK40" i="48"/>
  <c r="BDJ40" i="48"/>
  <c r="BDI40" i="48"/>
  <c r="BDH40" i="48"/>
  <c r="BDG40" i="48"/>
  <c r="BDF40" i="48"/>
  <c r="BDE40" i="48"/>
  <c r="BDD40" i="48"/>
  <c r="BDC40" i="48"/>
  <c r="BDB40" i="48"/>
  <c r="BDA40" i="48"/>
  <c r="BCZ40" i="48"/>
  <c r="BCY40" i="48"/>
  <c r="BCX40" i="48"/>
  <c r="BCW40" i="48"/>
  <c r="BCV40" i="48"/>
  <c r="BCU40" i="48"/>
  <c r="BCT40" i="48"/>
  <c r="BCS40" i="48"/>
  <c r="BCR40" i="48"/>
  <c r="BCQ40" i="48"/>
  <c r="BCP40" i="48"/>
  <c r="BCO40" i="48"/>
  <c r="BCN40" i="48"/>
  <c r="BCM40" i="48"/>
  <c r="BCL40" i="48"/>
  <c r="BCK40" i="48"/>
  <c r="BCJ40" i="48"/>
  <c r="BCI40" i="48"/>
  <c r="BCH40" i="48"/>
  <c r="BCG40" i="48"/>
  <c r="BCF40" i="48"/>
  <c r="BCE40" i="48"/>
  <c r="BCD40" i="48"/>
  <c r="BCC40" i="48"/>
  <c r="BCB40" i="48"/>
  <c r="BCA40" i="48"/>
  <c r="BBZ40" i="48"/>
  <c r="BBY40" i="48"/>
  <c r="BBX40" i="48"/>
  <c r="BBW40" i="48"/>
  <c r="BBV40" i="48"/>
  <c r="BBU40" i="48"/>
  <c r="BBT40" i="48"/>
  <c r="BBS40" i="48"/>
  <c r="BBR40" i="48"/>
  <c r="BBQ40" i="48"/>
  <c r="BBP40" i="48"/>
  <c r="BBO40" i="48"/>
  <c r="BBN40" i="48"/>
  <c r="BBM40" i="48"/>
  <c r="BBL40" i="48"/>
  <c r="BBK40" i="48"/>
  <c r="BBJ40" i="48"/>
  <c r="BBI40" i="48"/>
  <c r="BBH40" i="48"/>
  <c r="BBG40" i="48"/>
  <c r="BBF40" i="48"/>
  <c r="BBE40" i="48"/>
  <c r="BBD40" i="48"/>
  <c r="BBC40" i="48"/>
  <c r="BBB40" i="48"/>
  <c r="BBA40" i="48"/>
  <c r="BAZ40" i="48"/>
  <c r="BAY40" i="48"/>
  <c r="BAX40" i="48"/>
  <c r="BAW40" i="48"/>
  <c r="BAV40" i="48"/>
  <c r="BAU40" i="48"/>
  <c r="BAT40" i="48"/>
  <c r="BAS40" i="48"/>
  <c r="BAR40" i="48"/>
  <c r="BAQ40" i="48"/>
  <c r="BAP40" i="48"/>
  <c r="BAO40" i="48"/>
  <c r="BAN40" i="48"/>
  <c r="BAM40" i="48"/>
  <c r="BAL40" i="48"/>
  <c r="BAK40" i="48"/>
  <c r="BAJ40" i="48"/>
  <c r="BAI40" i="48"/>
  <c r="BAH40" i="48"/>
  <c r="BAG40" i="48"/>
  <c r="BAF40" i="48"/>
  <c r="BAE40" i="48"/>
  <c r="BAD40" i="48"/>
  <c r="BAC40" i="48"/>
  <c r="BAB40" i="48"/>
  <c r="BAA40" i="48"/>
  <c r="AZZ40" i="48"/>
  <c r="AZY40" i="48"/>
  <c r="AZX40" i="48"/>
  <c r="AZW40" i="48"/>
  <c r="AZV40" i="48"/>
  <c r="AZU40" i="48"/>
  <c r="AZT40" i="48"/>
  <c r="AZS40" i="48"/>
  <c r="AZR40" i="48"/>
  <c r="AZQ40" i="48"/>
  <c r="AZP40" i="48"/>
  <c r="AZO40" i="48"/>
  <c r="AZN40" i="48"/>
  <c r="AZM40" i="48"/>
  <c r="AZL40" i="48"/>
  <c r="AZK40" i="48"/>
  <c r="AZJ40" i="48"/>
  <c r="AZI40" i="48"/>
  <c r="AZH40" i="48"/>
  <c r="AZG40" i="48"/>
  <c r="AZF40" i="48"/>
  <c r="AZE40" i="48"/>
  <c r="AZD40" i="48"/>
  <c r="AZC40" i="48"/>
  <c r="AZB40" i="48"/>
  <c r="AZA40" i="48"/>
  <c r="AYZ40" i="48"/>
  <c r="AYY40" i="48"/>
  <c r="AYX40" i="48"/>
  <c r="AYW40" i="48"/>
  <c r="AYV40" i="48"/>
  <c r="AYU40" i="48"/>
  <c r="AYT40" i="48"/>
  <c r="AYS40" i="48"/>
  <c r="AYR40" i="48"/>
  <c r="AYQ40" i="48"/>
  <c r="AYP40" i="48"/>
  <c r="AYO40" i="48"/>
  <c r="AYN40" i="48"/>
  <c r="AYM40" i="48"/>
  <c r="AYL40" i="48"/>
  <c r="AYK40" i="48"/>
  <c r="AYJ40" i="48"/>
  <c r="AYI40" i="48"/>
  <c r="AYH40" i="48"/>
  <c r="AYG40" i="48"/>
  <c r="AYF40" i="48"/>
  <c r="AYE40" i="48"/>
  <c r="AYD40" i="48"/>
  <c r="AYC40" i="48"/>
  <c r="AYB40" i="48"/>
  <c r="AYA40" i="48"/>
  <c r="AXZ40" i="48"/>
  <c r="AXY40" i="48"/>
  <c r="AXX40" i="48"/>
  <c r="AXW40" i="48"/>
  <c r="AXV40" i="48"/>
  <c r="AXU40" i="48"/>
  <c r="AXT40" i="48"/>
  <c r="AXS40" i="48"/>
  <c r="AXR40" i="48"/>
  <c r="AXQ40" i="48"/>
  <c r="AXP40" i="48"/>
  <c r="AXO40" i="48"/>
  <c r="AXN40" i="48"/>
  <c r="AXM40" i="48"/>
  <c r="AXL40" i="48"/>
  <c r="AXK40" i="48"/>
  <c r="AXJ40" i="48"/>
  <c r="AXI40" i="48"/>
  <c r="AXH40" i="48"/>
  <c r="AXG40" i="48"/>
  <c r="AXF40" i="48"/>
  <c r="AXE40" i="48"/>
  <c r="AXD40" i="48"/>
  <c r="AXC40" i="48"/>
  <c r="AXB40" i="48"/>
  <c r="AXA40" i="48"/>
  <c r="AWZ40" i="48"/>
  <c r="AWY40" i="48"/>
  <c r="AWX40" i="48"/>
  <c r="AWW40" i="48"/>
  <c r="AWV40" i="48"/>
  <c r="AWU40" i="48"/>
  <c r="AWT40" i="48"/>
  <c r="AWS40" i="48"/>
  <c r="AWR40" i="48"/>
  <c r="AWQ40" i="48"/>
  <c r="AWP40" i="48"/>
  <c r="AWO40" i="48"/>
  <c r="AWN40" i="48"/>
  <c r="AWM40" i="48"/>
  <c r="AWL40" i="48"/>
  <c r="AWK40" i="48"/>
  <c r="AWJ40" i="48"/>
  <c r="AWI40" i="48"/>
  <c r="AWH40" i="48"/>
  <c r="AWG40" i="48"/>
  <c r="AWF40" i="48"/>
  <c r="AWE40" i="48"/>
  <c r="AWD40" i="48"/>
  <c r="AWC40" i="48"/>
  <c r="AWB40" i="48"/>
  <c r="AWA40" i="48"/>
  <c r="AVZ40" i="48"/>
  <c r="AVY40" i="48"/>
  <c r="AVX40" i="48"/>
  <c r="AVW40" i="48"/>
  <c r="AVV40" i="48"/>
  <c r="AVU40" i="48"/>
  <c r="AVT40" i="48"/>
  <c r="AVS40" i="48"/>
  <c r="AVR40" i="48"/>
  <c r="AVQ40" i="48"/>
  <c r="AVP40" i="48"/>
  <c r="AVO40" i="48"/>
  <c r="AVN40" i="48"/>
  <c r="AVM40" i="48"/>
  <c r="AVL40" i="48"/>
  <c r="AVK40" i="48"/>
  <c r="AVJ40" i="48"/>
  <c r="AVI40" i="48"/>
  <c r="AVH40" i="48"/>
  <c r="AVG40" i="48"/>
  <c r="AVF40" i="48"/>
  <c r="AVE40" i="48"/>
  <c r="AVD40" i="48"/>
  <c r="AVC40" i="48"/>
  <c r="AVB40" i="48"/>
  <c r="AVA40" i="48"/>
  <c r="AUZ40" i="48"/>
  <c r="AUY40" i="48"/>
  <c r="AUX40" i="48"/>
  <c r="AUW40" i="48"/>
  <c r="AUV40" i="48"/>
  <c r="AUU40" i="48"/>
  <c r="AUT40" i="48"/>
  <c r="AUS40" i="48"/>
  <c r="AUR40" i="48"/>
  <c r="AUQ40" i="48"/>
  <c r="AUP40" i="48"/>
  <c r="AUO40" i="48"/>
  <c r="AUN40" i="48"/>
  <c r="AUM40" i="48"/>
  <c r="AUL40" i="48"/>
  <c r="AUK40" i="48"/>
  <c r="AUJ40" i="48"/>
  <c r="AUI40" i="48"/>
  <c r="AUH40" i="48"/>
  <c r="AUG40" i="48"/>
  <c r="AUF40" i="48"/>
  <c r="AUE40" i="48"/>
  <c r="AUD40" i="48"/>
  <c r="AUC40" i="48"/>
  <c r="AUB40" i="48"/>
  <c r="AUA40" i="48"/>
  <c r="ATZ40" i="48"/>
  <c r="ATY40" i="48"/>
  <c r="ATX40" i="48"/>
  <c r="ATW40" i="48"/>
  <c r="ATV40" i="48"/>
  <c r="ATU40" i="48"/>
  <c r="ATT40" i="48"/>
  <c r="ATS40" i="48"/>
  <c r="ATR40" i="48"/>
  <c r="ATQ40" i="48"/>
  <c r="ATP40" i="48"/>
  <c r="ATO40" i="48"/>
  <c r="ATN40" i="48"/>
  <c r="ATM40" i="48"/>
  <c r="ATL40" i="48"/>
  <c r="ATK40" i="48"/>
  <c r="ATJ40" i="48"/>
  <c r="ATI40" i="48"/>
  <c r="ATH40" i="48"/>
  <c r="ATG40" i="48"/>
  <c r="ATF40" i="48"/>
  <c r="ATE40" i="48"/>
  <c r="ATD40" i="48"/>
  <c r="ATC40" i="48"/>
  <c r="ATB40" i="48"/>
  <c r="ATA40" i="48"/>
  <c r="ASZ40" i="48"/>
  <c r="ASY40" i="48"/>
  <c r="ASX40" i="48"/>
  <c r="ASW40" i="48"/>
  <c r="ASV40" i="48"/>
  <c r="ASU40" i="48"/>
  <c r="AST40" i="48"/>
  <c r="ASS40" i="48"/>
  <c r="ASR40" i="48"/>
  <c r="ASQ40" i="48"/>
  <c r="ASP40" i="48"/>
  <c r="ASO40" i="48"/>
  <c r="ASN40" i="48"/>
  <c r="ASM40" i="48"/>
  <c r="ASL40" i="48"/>
  <c r="ASK40" i="48"/>
  <c r="ASJ40" i="48"/>
  <c r="ASI40" i="48"/>
  <c r="ASH40" i="48"/>
  <c r="ASG40" i="48"/>
  <c r="ASF40" i="48"/>
  <c r="ASE40" i="48"/>
  <c r="ASD40" i="48"/>
  <c r="ASC40" i="48"/>
  <c r="ASB40" i="48"/>
  <c r="ASA40" i="48"/>
  <c r="ARZ40" i="48"/>
  <c r="ARY40" i="48"/>
  <c r="ARX40" i="48"/>
  <c r="ARW40" i="48"/>
  <c r="ARV40" i="48"/>
  <c r="ARU40" i="48"/>
  <c r="ART40" i="48"/>
  <c r="ARS40" i="48"/>
  <c r="ARR40" i="48"/>
  <c r="ARQ40" i="48"/>
  <c r="ARP40" i="48"/>
  <c r="ARO40" i="48"/>
  <c r="ARN40" i="48"/>
  <c r="ARM40" i="48"/>
  <c r="ARL40" i="48"/>
  <c r="ARK40" i="48"/>
  <c r="ARJ40" i="48"/>
  <c r="ARI40" i="48"/>
  <c r="ARH40" i="48"/>
  <c r="ARG40" i="48"/>
  <c r="ARF40" i="48"/>
  <c r="ARE40" i="48"/>
  <c r="ARD40" i="48"/>
  <c r="ARC40" i="48"/>
  <c r="ARB40" i="48"/>
  <c r="ARA40" i="48"/>
  <c r="AQZ40" i="48"/>
  <c r="AQY40" i="48"/>
  <c r="AQX40" i="48"/>
  <c r="AQW40" i="48"/>
  <c r="AQV40" i="48"/>
  <c r="AQU40" i="48"/>
  <c r="AQT40" i="48"/>
  <c r="AQS40" i="48"/>
  <c r="AQR40" i="48"/>
  <c r="AQQ40" i="48"/>
  <c r="AQP40" i="48"/>
  <c r="AQO40" i="48"/>
  <c r="AQN40" i="48"/>
  <c r="AQM40" i="48"/>
  <c r="AQL40" i="48"/>
  <c r="AQK40" i="48"/>
  <c r="AQJ40" i="48"/>
  <c r="AQI40" i="48"/>
  <c r="AQH40" i="48"/>
  <c r="AQG40" i="48"/>
  <c r="AQF40" i="48"/>
  <c r="AQE40" i="48"/>
  <c r="AQD40" i="48"/>
  <c r="AQC40" i="48"/>
  <c r="AQB40" i="48"/>
  <c r="AQA40" i="48"/>
  <c r="APZ40" i="48"/>
  <c r="APY40" i="48"/>
  <c r="APX40" i="48"/>
  <c r="APW40" i="48"/>
  <c r="APV40" i="48"/>
  <c r="APU40" i="48"/>
  <c r="APT40" i="48"/>
  <c r="APS40" i="48"/>
  <c r="APR40" i="48"/>
  <c r="APQ40" i="48"/>
  <c r="APP40" i="48"/>
  <c r="APO40" i="48"/>
  <c r="APN40" i="48"/>
  <c r="APM40" i="48"/>
  <c r="APL40" i="48"/>
  <c r="APK40" i="48"/>
  <c r="APJ40" i="48"/>
  <c r="API40" i="48"/>
  <c r="APH40" i="48"/>
  <c r="APG40" i="48"/>
  <c r="APF40" i="48"/>
  <c r="APE40" i="48"/>
  <c r="APD40" i="48"/>
  <c r="APC40" i="48"/>
  <c r="APB40" i="48"/>
  <c r="APA40" i="48"/>
  <c r="AOZ40" i="48"/>
  <c r="AOY40" i="48"/>
  <c r="AOX40" i="48"/>
  <c r="AOW40" i="48"/>
  <c r="AOV40" i="48"/>
  <c r="AOU40" i="48"/>
  <c r="AOT40" i="48"/>
  <c r="AOS40" i="48"/>
  <c r="AOR40" i="48"/>
  <c r="AOQ40" i="48"/>
  <c r="AOP40" i="48"/>
  <c r="AOO40" i="48"/>
  <c r="AON40" i="48"/>
  <c r="AOM40" i="48"/>
  <c r="AOL40" i="48"/>
  <c r="AOK40" i="48"/>
  <c r="AOJ40" i="48"/>
  <c r="AOI40" i="48"/>
  <c r="AOH40" i="48"/>
  <c r="AOG40" i="48"/>
  <c r="AOF40" i="48"/>
  <c r="AOE40" i="48"/>
  <c r="AOD40" i="48"/>
  <c r="AOC40" i="48"/>
  <c r="AOB40" i="48"/>
  <c r="AOA40" i="48"/>
  <c r="ANZ40" i="48"/>
  <c r="ANY40" i="48"/>
  <c r="ANX40" i="48"/>
  <c r="ANW40" i="48"/>
  <c r="ANV40" i="48"/>
  <c r="ANU40" i="48"/>
  <c r="ANT40" i="48"/>
  <c r="ANS40" i="48"/>
  <c r="ANR40" i="48"/>
  <c r="ANQ40" i="48"/>
  <c r="ANP40" i="48"/>
  <c r="ANO40" i="48"/>
  <c r="ANN40" i="48"/>
  <c r="ANM40" i="48"/>
  <c r="ANL40" i="48"/>
  <c r="ANK40" i="48"/>
  <c r="ANJ40" i="48"/>
  <c r="ANI40" i="48"/>
  <c r="ANH40" i="48"/>
  <c r="ANG40" i="48"/>
  <c r="ANF40" i="48"/>
  <c r="ANE40" i="48"/>
  <c r="AND40" i="48"/>
  <c r="ANC40" i="48"/>
  <c r="ANB40" i="48"/>
  <c r="ANA40" i="48"/>
  <c r="AMZ40" i="48"/>
  <c r="AMY40" i="48"/>
  <c r="AMX40" i="48"/>
  <c r="AMW40" i="48"/>
  <c r="AMV40" i="48"/>
  <c r="AMU40" i="48"/>
  <c r="AMT40" i="48"/>
  <c r="AMS40" i="48"/>
  <c r="AMR40" i="48"/>
  <c r="AMQ40" i="48"/>
  <c r="AMP40" i="48"/>
  <c r="AMO40" i="48"/>
  <c r="AMN40" i="48"/>
  <c r="AMM40" i="48"/>
  <c r="AML40" i="48"/>
  <c r="AMK40" i="48"/>
  <c r="AMJ40" i="48"/>
  <c r="AMI40" i="48"/>
  <c r="AMH40" i="48"/>
  <c r="AMG40" i="48"/>
  <c r="AMF40" i="48"/>
  <c r="AME40" i="48"/>
  <c r="AMD40" i="48"/>
  <c r="AMC40" i="48"/>
  <c r="AMB40" i="48"/>
  <c r="AMA40" i="48"/>
  <c r="ALZ40" i="48"/>
  <c r="ALY40" i="48"/>
  <c r="ALX40" i="48"/>
  <c r="ALW40" i="48"/>
  <c r="ALV40" i="48"/>
  <c r="ALU40" i="48"/>
  <c r="ALT40" i="48"/>
  <c r="ALS40" i="48"/>
  <c r="ALR40" i="48"/>
  <c r="ALQ40" i="48"/>
  <c r="ALP40" i="48"/>
  <c r="ALO40" i="48"/>
  <c r="ALN40" i="48"/>
  <c r="ALM40" i="48"/>
  <c r="ALL40" i="48"/>
  <c r="ALK40" i="48"/>
  <c r="ALJ40" i="48"/>
  <c r="ALI40" i="48"/>
  <c r="ALH40" i="48"/>
  <c r="ALG40" i="48"/>
  <c r="ALF40" i="48"/>
  <c r="ALE40" i="48"/>
  <c r="ALD40" i="48"/>
  <c r="ALC40" i="48"/>
  <c r="ALB40" i="48"/>
  <c r="ALA40" i="48"/>
  <c r="AKZ40" i="48"/>
  <c r="AKY40" i="48"/>
  <c r="AKX40" i="48"/>
  <c r="AKW40" i="48"/>
  <c r="AKV40" i="48"/>
  <c r="AKU40" i="48"/>
  <c r="AKT40" i="48"/>
  <c r="AKS40" i="48"/>
  <c r="AKR40" i="48"/>
  <c r="AKQ40" i="48"/>
  <c r="AKP40" i="48"/>
  <c r="AKO40" i="48"/>
  <c r="AKN40" i="48"/>
  <c r="AKM40" i="48"/>
  <c r="AKL40" i="48"/>
  <c r="AKK40" i="48"/>
  <c r="AKJ40" i="48"/>
  <c r="AKI40" i="48"/>
  <c r="AKH40" i="48"/>
  <c r="AKG40" i="48"/>
  <c r="AKF40" i="48"/>
  <c r="AKE40" i="48"/>
  <c r="AKD40" i="48"/>
  <c r="AKC40" i="48"/>
  <c r="AKB40" i="48"/>
  <c r="AKA40" i="48"/>
  <c r="AJZ40" i="48"/>
  <c r="AJY40" i="48"/>
  <c r="AJX40" i="48"/>
  <c r="AJW40" i="48"/>
  <c r="AJV40" i="48"/>
  <c r="AJU40" i="48"/>
  <c r="AJT40" i="48"/>
  <c r="AJS40" i="48"/>
  <c r="AJR40" i="48"/>
  <c r="AJQ40" i="48"/>
  <c r="AJP40" i="48"/>
  <c r="AJO40" i="48"/>
  <c r="AJN40" i="48"/>
  <c r="AJM40" i="48"/>
  <c r="AJL40" i="48"/>
  <c r="AJK40" i="48"/>
  <c r="AJJ40" i="48"/>
  <c r="AJI40" i="48"/>
  <c r="AJH40" i="48"/>
  <c r="AJG40" i="48"/>
  <c r="AJF40" i="48"/>
  <c r="AJE40" i="48"/>
  <c r="AJD40" i="48"/>
  <c r="AJC40" i="48"/>
  <c r="AJB40" i="48"/>
  <c r="AJA40" i="48"/>
  <c r="AIZ40" i="48"/>
  <c r="AIY40" i="48"/>
  <c r="AIX40" i="48"/>
  <c r="AIW40" i="48"/>
  <c r="AIV40" i="48"/>
  <c r="AIU40" i="48"/>
  <c r="AIT40" i="48"/>
  <c r="AIS40" i="48"/>
  <c r="AIR40" i="48"/>
  <c r="AIQ40" i="48"/>
  <c r="AIP40" i="48"/>
  <c r="AIO40" i="48"/>
  <c r="AIN40" i="48"/>
  <c r="AIM40" i="48"/>
  <c r="AIL40" i="48"/>
  <c r="AIK40" i="48"/>
  <c r="AIJ40" i="48"/>
  <c r="AII40" i="48"/>
  <c r="AIH40" i="48"/>
  <c r="AIG40" i="48"/>
  <c r="AIF40" i="48"/>
  <c r="AIE40" i="48"/>
  <c r="AID40" i="48"/>
  <c r="AIC40" i="48"/>
  <c r="AIB40" i="48"/>
  <c r="AIA40" i="48"/>
  <c r="AHZ40" i="48"/>
  <c r="AHY40" i="48"/>
  <c r="AHX40" i="48"/>
  <c r="AHW40" i="48"/>
  <c r="AHV40" i="48"/>
  <c r="AHU40" i="48"/>
  <c r="AHT40" i="48"/>
  <c r="AHS40" i="48"/>
  <c r="AHR40" i="48"/>
  <c r="AHQ40" i="48"/>
  <c r="AHP40" i="48"/>
  <c r="AHO40" i="48"/>
  <c r="AHN40" i="48"/>
  <c r="AHM40" i="48"/>
  <c r="AHL40" i="48"/>
  <c r="AHK40" i="48"/>
  <c r="AHJ40" i="48"/>
  <c r="AHI40" i="48"/>
  <c r="AHH40" i="48"/>
  <c r="AHG40" i="48"/>
  <c r="AHF40" i="48"/>
  <c r="AHE40" i="48"/>
  <c r="AHD40" i="48"/>
  <c r="AHC40" i="48"/>
  <c r="AHB40" i="48"/>
  <c r="AHA40" i="48"/>
  <c r="AGZ40" i="48"/>
  <c r="AGY40" i="48"/>
  <c r="AGX40" i="48"/>
  <c r="AGW40" i="48"/>
  <c r="AGV40" i="48"/>
  <c r="AGU40" i="48"/>
  <c r="AGT40" i="48"/>
  <c r="AGS40" i="48"/>
  <c r="AGR40" i="48"/>
  <c r="AGQ40" i="48"/>
  <c r="AGP40" i="48"/>
  <c r="AGO40" i="48"/>
  <c r="AGN40" i="48"/>
  <c r="AGM40" i="48"/>
  <c r="AGL40" i="48"/>
  <c r="AGK40" i="48"/>
  <c r="AGJ40" i="48"/>
  <c r="AGI40" i="48"/>
  <c r="AGH40" i="48"/>
  <c r="AGG40" i="48"/>
  <c r="AGF40" i="48"/>
  <c r="AGE40" i="48"/>
  <c r="AGD40" i="48"/>
  <c r="AGC40" i="48"/>
  <c r="AGB40" i="48"/>
  <c r="AGA40" i="48"/>
  <c r="AFZ40" i="48"/>
  <c r="AFY40" i="48"/>
  <c r="AFX40" i="48"/>
  <c r="AFW40" i="48"/>
  <c r="AFV40" i="48"/>
  <c r="AFU40" i="48"/>
  <c r="AFT40" i="48"/>
  <c r="AFS40" i="48"/>
  <c r="AFR40" i="48"/>
  <c r="AFQ40" i="48"/>
  <c r="AFP40" i="48"/>
  <c r="AFO40" i="48"/>
  <c r="AFN40" i="48"/>
  <c r="AFM40" i="48"/>
  <c r="AFL40" i="48"/>
  <c r="AFK40" i="48"/>
  <c r="AFJ40" i="48"/>
  <c r="AFI40" i="48"/>
  <c r="AFH40" i="48"/>
  <c r="AFG40" i="48"/>
  <c r="AFF40" i="48"/>
  <c r="AFE40" i="48"/>
  <c r="AFD40" i="48"/>
  <c r="AFC40" i="48"/>
  <c r="AFB40" i="48"/>
  <c r="AFA40" i="48"/>
  <c r="AEZ40" i="48"/>
  <c r="AEY40" i="48"/>
  <c r="AEX40" i="48"/>
  <c r="AEW40" i="48"/>
  <c r="AEV40" i="48"/>
  <c r="AEU40" i="48"/>
  <c r="AET40" i="48"/>
  <c r="AES40" i="48"/>
  <c r="AER40" i="48"/>
  <c r="AEQ40" i="48"/>
  <c r="AEP40" i="48"/>
  <c r="AEO40" i="48"/>
  <c r="AEN40" i="48"/>
  <c r="AEM40" i="48"/>
  <c r="AEL40" i="48"/>
  <c r="AEK40" i="48"/>
  <c r="AEJ40" i="48"/>
  <c r="AEI40" i="48"/>
  <c r="AEH40" i="48"/>
  <c r="AEG40" i="48"/>
  <c r="AEF40" i="48"/>
  <c r="AEE40" i="48"/>
  <c r="AED40" i="48"/>
  <c r="AEC40" i="48"/>
  <c r="AEB40" i="48"/>
  <c r="AEA40" i="48"/>
  <c r="ADZ40" i="48"/>
  <c r="ADY40" i="48"/>
  <c r="ADX40" i="48"/>
  <c r="ADW40" i="48"/>
  <c r="ADV40" i="48"/>
  <c r="ADU40" i="48"/>
  <c r="ADT40" i="48"/>
  <c r="ADS40" i="48"/>
  <c r="ADR40" i="48"/>
  <c r="ADQ40" i="48"/>
  <c r="ADP40" i="48"/>
  <c r="ADO40" i="48"/>
  <c r="ADN40" i="48"/>
  <c r="ADM40" i="48"/>
  <c r="ADL40" i="48"/>
  <c r="ADK40" i="48"/>
  <c r="ADJ40" i="48"/>
  <c r="ADI40" i="48"/>
  <c r="ADH40" i="48"/>
  <c r="ADG40" i="48"/>
  <c r="ADF40" i="48"/>
  <c r="ADE40" i="48"/>
  <c r="ADD40" i="48"/>
  <c r="ADC40" i="48"/>
  <c r="ADB40" i="48"/>
  <c r="ADA40" i="48"/>
  <c r="ACZ40" i="48"/>
  <c r="ACY40" i="48"/>
  <c r="ACX40" i="48"/>
  <c r="ACW40" i="48"/>
  <c r="ACV40" i="48"/>
  <c r="ACU40" i="48"/>
  <c r="ACT40" i="48"/>
  <c r="ACS40" i="48"/>
  <c r="ACR40" i="48"/>
  <c r="ACQ40" i="48"/>
  <c r="ACP40" i="48"/>
  <c r="ACO40" i="48"/>
  <c r="ACN40" i="48"/>
  <c r="ACM40" i="48"/>
  <c r="ACL40" i="48"/>
  <c r="ACK40" i="48"/>
  <c r="ACJ40" i="48"/>
  <c r="ACI40" i="48"/>
  <c r="ACH40" i="48"/>
  <c r="ACG40" i="48"/>
  <c r="ACF40" i="48"/>
  <c r="ACE40" i="48"/>
  <c r="ACD40" i="48"/>
  <c r="ACC40" i="48"/>
  <c r="ACB40" i="48"/>
  <c r="ACA40" i="48"/>
  <c r="ABZ40" i="48"/>
  <c r="ABY40" i="48"/>
  <c r="ABX40" i="48"/>
  <c r="ABW40" i="48"/>
  <c r="ABV40" i="48"/>
  <c r="ABU40" i="48"/>
  <c r="ABT40" i="48"/>
  <c r="ABS40" i="48"/>
  <c r="ABR40" i="48"/>
  <c r="ABQ40" i="48"/>
  <c r="ABP40" i="48"/>
  <c r="ABO40" i="48"/>
  <c r="ABN40" i="48"/>
  <c r="ABM40" i="48"/>
  <c r="ABL40" i="48"/>
  <c r="ABK40" i="48"/>
  <c r="ABJ40" i="48"/>
  <c r="ABI40" i="48"/>
  <c r="ABH40" i="48"/>
  <c r="ABG40" i="48"/>
  <c r="ABF40" i="48"/>
  <c r="ABE40" i="48"/>
  <c r="ABD40" i="48"/>
  <c r="ABC40" i="48"/>
  <c r="ABB40" i="48"/>
  <c r="ABA40" i="48"/>
  <c r="AAZ40" i="48"/>
  <c r="AAY40" i="48"/>
  <c r="AAX40" i="48"/>
  <c r="AAW40" i="48"/>
  <c r="AAV40" i="48"/>
  <c r="AAU40" i="48"/>
  <c r="AAT40" i="48"/>
  <c r="AAS40" i="48"/>
  <c r="AAR40" i="48"/>
  <c r="AAQ40" i="48"/>
  <c r="AAP40" i="48"/>
  <c r="AAO40" i="48"/>
  <c r="AAN40" i="48"/>
  <c r="AAM40" i="48"/>
  <c r="AAL40" i="48"/>
  <c r="AAK40" i="48"/>
  <c r="AAJ40" i="48"/>
  <c r="AAI40" i="48"/>
  <c r="AAH40" i="48"/>
  <c r="AAG40" i="48"/>
  <c r="AAF40" i="48"/>
  <c r="AAE40" i="48"/>
  <c r="AAD40" i="48"/>
  <c r="AAC40" i="48"/>
  <c r="AAB40" i="48"/>
  <c r="AAA40" i="48"/>
  <c r="ZZ40" i="48"/>
  <c r="ZY40" i="48"/>
  <c r="ZX40" i="48"/>
  <c r="ZW40" i="48"/>
  <c r="ZV40" i="48"/>
  <c r="ZU40" i="48"/>
  <c r="ZT40" i="48"/>
  <c r="ZS40" i="48"/>
  <c r="ZR40" i="48"/>
  <c r="ZQ40" i="48"/>
  <c r="ZP40" i="48"/>
  <c r="ZO40" i="48"/>
  <c r="ZN40" i="48"/>
  <c r="ZM40" i="48"/>
  <c r="ZL40" i="48"/>
  <c r="ZK40" i="48"/>
  <c r="ZJ40" i="48"/>
  <c r="ZI40" i="48"/>
  <c r="ZH40" i="48"/>
  <c r="ZG40" i="48"/>
  <c r="ZF40" i="48"/>
  <c r="ZE40" i="48"/>
  <c r="ZD40" i="48"/>
  <c r="ZC40" i="48"/>
  <c r="ZB40" i="48"/>
  <c r="ZA40" i="48"/>
  <c r="YZ40" i="48"/>
  <c r="YY40" i="48"/>
  <c r="YX40" i="48"/>
  <c r="YW40" i="48"/>
  <c r="YV40" i="48"/>
  <c r="YU40" i="48"/>
  <c r="YT40" i="48"/>
  <c r="YS40" i="48"/>
  <c r="YR40" i="48"/>
  <c r="YQ40" i="48"/>
  <c r="YP40" i="48"/>
  <c r="YO40" i="48"/>
  <c r="YN40" i="48"/>
  <c r="YM40" i="48"/>
  <c r="YL40" i="48"/>
  <c r="YK40" i="48"/>
  <c r="YJ40" i="48"/>
  <c r="YI40" i="48"/>
  <c r="YH40" i="48"/>
  <c r="YG40" i="48"/>
  <c r="YF40" i="48"/>
  <c r="YE40" i="48"/>
  <c r="YD40" i="48"/>
  <c r="YC40" i="48"/>
  <c r="YB40" i="48"/>
  <c r="YA40" i="48"/>
  <c r="XZ40" i="48"/>
  <c r="XY40" i="48"/>
  <c r="XX40" i="48"/>
  <c r="XW40" i="48"/>
  <c r="XV40" i="48"/>
  <c r="XU40" i="48"/>
  <c r="XT40" i="48"/>
  <c r="XS40" i="48"/>
  <c r="XR40" i="48"/>
  <c r="XQ40" i="48"/>
  <c r="XP40" i="48"/>
  <c r="XO40" i="48"/>
  <c r="XN40" i="48"/>
  <c r="XM40" i="48"/>
  <c r="XL40" i="48"/>
  <c r="XK40" i="48"/>
  <c r="XJ40" i="48"/>
  <c r="XI40" i="48"/>
  <c r="XH40" i="48"/>
  <c r="XG40" i="48"/>
  <c r="XF40" i="48"/>
  <c r="XE40" i="48"/>
  <c r="XD40" i="48"/>
  <c r="XC40" i="48"/>
  <c r="XB40" i="48"/>
  <c r="XA40" i="48"/>
  <c r="WZ40" i="48"/>
  <c r="WY40" i="48"/>
  <c r="WX40" i="48"/>
  <c r="WW40" i="48"/>
  <c r="WV40" i="48"/>
  <c r="WU40" i="48"/>
  <c r="WT40" i="48"/>
  <c r="WS40" i="48"/>
  <c r="WR40" i="48"/>
  <c r="WQ40" i="48"/>
  <c r="WP40" i="48"/>
  <c r="WO40" i="48"/>
  <c r="WN40" i="48"/>
  <c r="WM40" i="48"/>
  <c r="WL40" i="48"/>
  <c r="WK40" i="48"/>
  <c r="WJ40" i="48"/>
  <c r="WI40" i="48"/>
  <c r="WH40" i="48"/>
  <c r="WG40" i="48"/>
  <c r="WF40" i="48"/>
  <c r="WE40" i="48"/>
  <c r="WD40" i="48"/>
  <c r="WC40" i="48"/>
  <c r="WB40" i="48"/>
  <c r="WA40" i="48"/>
  <c r="VZ40" i="48"/>
  <c r="VY40" i="48"/>
  <c r="VX40" i="48"/>
  <c r="VW40" i="48"/>
  <c r="VV40" i="48"/>
  <c r="VU40" i="48"/>
  <c r="VT40" i="48"/>
  <c r="VS40" i="48"/>
  <c r="VR40" i="48"/>
  <c r="VQ40" i="48"/>
  <c r="VP40" i="48"/>
  <c r="VO40" i="48"/>
  <c r="VN40" i="48"/>
  <c r="VM40" i="48"/>
  <c r="VL40" i="48"/>
  <c r="VK40" i="48"/>
  <c r="VJ40" i="48"/>
  <c r="VI40" i="48"/>
  <c r="VH40" i="48"/>
  <c r="VG40" i="48"/>
  <c r="VF40" i="48"/>
  <c r="VE40" i="48"/>
  <c r="VD40" i="48"/>
  <c r="VC40" i="48"/>
  <c r="VB40" i="48"/>
  <c r="VA40" i="48"/>
  <c r="UZ40" i="48"/>
  <c r="UY40" i="48"/>
  <c r="UX40" i="48"/>
  <c r="UW40" i="48"/>
  <c r="UV40" i="48"/>
  <c r="UU40" i="48"/>
  <c r="UT40" i="48"/>
  <c r="US40" i="48"/>
  <c r="UR40" i="48"/>
  <c r="UQ40" i="48"/>
  <c r="UP40" i="48"/>
  <c r="UO40" i="48"/>
  <c r="UN40" i="48"/>
  <c r="UM40" i="48"/>
  <c r="UL40" i="48"/>
  <c r="UK40" i="48"/>
  <c r="UJ40" i="48"/>
  <c r="UI40" i="48"/>
  <c r="UH40" i="48"/>
  <c r="UG40" i="48"/>
  <c r="UF40" i="48"/>
  <c r="UE40" i="48"/>
  <c r="UD40" i="48"/>
  <c r="UC40" i="48"/>
  <c r="UB40" i="48"/>
  <c r="UA40" i="48"/>
  <c r="TZ40" i="48"/>
  <c r="TY40" i="48"/>
  <c r="TX40" i="48"/>
  <c r="TW40" i="48"/>
  <c r="TV40" i="48"/>
  <c r="TU40" i="48"/>
  <c r="TT40" i="48"/>
  <c r="TS40" i="48"/>
  <c r="TR40" i="48"/>
  <c r="TQ40" i="48"/>
  <c r="TP40" i="48"/>
  <c r="TO40" i="48"/>
  <c r="TN40" i="48"/>
  <c r="TM40" i="48"/>
  <c r="TL40" i="48"/>
  <c r="TK40" i="48"/>
  <c r="TJ40" i="48"/>
  <c r="TI40" i="48"/>
  <c r="TH40" i="48"/>
  <c r="TG40" i="48"/>
  <c r="TF40" i="48"/>
  <c r="TE40" i="48"/>
  <c r="TD40" i="48"/>
  <c r="TC40" i="48"/>
  <c r="TB40" i="48"/>
  <c r="TA40" i="48"/>
  <c r="SZ40" i="48"/>
  <c r="SY40" i="48"/>
  <c r="SX40" i="48"/>
  <c r="SW40" i="48"/>
  <c r="SV40" i="48"/>
  <c r="SU40" i="48"/>
  <c r="ST40" i="48"/>
  <c r="SS40" i="48"/>
  <c r="SR40" i="48"/>
  <c r="SQ40" i="48"/>
  <c r="SP40" i="48"/>
  <c r="SO40" i="48"/>
  <c r="SN40" i="48"/>
  <c r="SM40" i="48"/>
  <c r="SL40" i="48"/>
  <c r="SK40" i="48"/>
  <c r="SJ40" i="48"/>
  <c r="SI40" i="48"/>
  <c r="SH40" i="48"/>
  <c r="SG40" i="48"/>
  <c r="SF40" i="48"/>
  <c r="SE40" i="48"/>
  <c r="SD40" i="48"/>
  <c r="SC40" i="48"/>
  <c r="SB40" i="48"/>
  <c r="SA40" i="48"/>
  <c r="RZ40" i="48"/>
  <c r="RY40" i="48"/>
  <c r="RX40" i="48"/>
  <c r="RW40" i="48"/>
  <c r="RV40" i="48"/>
  <c r="RU40" i="48"/>
  <c r="RT40" i="48"/>
  <c r="RS40" i="48"/>
  <c r="RR40" i="48"/>
  <c r="RQ40" i="48"/>
  <c r="RP40" i="48"/>
  <c r="RO40" i="48"/>
  <c r="RN40" i="48"/>
  <c r="RM40" i="48"/>
  <c r="RL40" i="48"/>
  <c r="RK40" i="48"/>
  <c r="RJ40" i="48"/>
  <c r="RI40" i="48"/>
  <c r="RH40" i="48"/>
  <c r="RG40" i="48"/>
  <c r="RF40" i="48"/>
  <c r="RE40" i="48"/>
  <c r="RD40" i="48"/>
  <c r="RC40" i="48"/>
  <c r="RB40" i="48"/>
  <c r="RA40" i="48"/>
  <c r="QZ40" i="48"/>
  <c r="QY40" i="48"/>
  <c r="QX40" i="48"/>
  <c r="QW40" i="48"/>
  <c r="QV40" i="48"/>
  <c r="QU40" i="48"/>
  <c r="QT40" i="48"/>
  <c r="QS40" i="48"/>
  <c r="QR40" i="48"/>
  <c r="QQ40" i="48"/>
  <c r="QP40" i="48"/>
  <c r="QO40" i="48"/>
  <c r="QN40" i="48"/>
  <c r="QM40" i="48"/>
  <c r="QL40" i="48"/>
  <c r="QK40" i="48"/>
  <c r="QJ40" i="48"/>
  <c r="QI40" i="48"/>
  <c r="QH40" i="48"/>
  <c r="QG40" i="48"/>
  <c r="QF40" i="48"/>
  <c r="QE40" i="48"/>
  <c r="QD40" i="48"/>
  <c r="QC40" i="48"/>
  <c r="QB40" i="48"/>
  <c r="QA40" i="48"/>
  <c r="PZ40" i="48"/>
  <c r="PY40" i="48"/>
  <c r="PX40" i="48"/>
  <c r="PW40" i="48"/>
  <c r="PV40" i="48"/>
  <c r="PU40" i="48"/>
  <c r="PT40" i="48"/>
  <c r="PS40" i="48"/>
  <c r="PR40" i="48"/>
  <c r="PQ40" i="48"/>
  <c r="PP40" i="48"/>
  <c r="PO40" i="48"/>
  <c r="PN40" i="48"/>
  <c r="PM40" i="48"/>
  <c r="PL40" i="48"/>
  <c r="PK40" i="48"/>
  <c r="PJ40" i="48"/>
  <c r="PI40" i="48"/>
  <c r="PH40" i="48"/>
  <c r="PG40" i="48"/>
  <c r="PF40" i="48"/>
  <c r="PE40" i="48"/>
  <c r="PD40" i="48"/>
  <c r="PC40" i="48"/>
  <c r="PB40" i="48"/>
  <c r="PA40" i="48"/>
  <c r="OZ40" i="48"/>
  <c r="OY40" i="48"/>
  <c r="OX40" i="48"/>
  <c r="OW40" i="48"/>
  <c r="OV40" i="48"/>
  <c r="OU40" i="48"/>
  <c r="OT40" i="48"/>
  <c r="OS40" i="48"/>
  <c r="OR40" i="48"/>
  <c r="OQ40" i="48"/>
  <c r="OP40" i="48"/>
  <c r="OO40" i="48"/>
  <c r="ON40" i="48"/>
  <c r="OM40" i="48"/>
  <c r="OL40" i="48"/>
  <c r="OK40" i="48"/>
  <c r="OJ40" i="48"/>
  <c r="OI40" i="48"/>
  <c r="OH40" i="48"/>
  <c r="OG40" i="48"/>
  <c r="OF40" i="48"/>
  <c r="OE40" i="48"/>
  <c r="OD40" i="48"/>
  <c r="OC40" i="48"/>
  <c r="OB40" i="48"/>
  <c r="OA40" i="48"/>
  <c r="NZ40" i="48"/>
  <c r="NY40" i="48"/>
  <c r="NX40" i="48"/>
  <c r="NW40" i="48"/>
  <c r="NV40" i="48"/>
  <c r="NU40" i="48"/>
  <c r="NT40" i="48"/>
  <c r="NS40" i="48"/>
  <c r="NR40" i="48"/>
  <c r="NQ40" i="48"/>
  <c r="NP40" i="48"/>
  <c r="NO40" i="48"/>
  <c r="NN40" i="48"/>
  <c r="NM40" i="48"/>
  <c r="NL40" i="48"/>
  <c r="NK40" i="48"/>
  <c r="NJ40" i="48"/>
  <c r="NI40" i="48"/>
  <c r="NH40" i="48"/>
  <c r="NG40" i="48"/>
  <c r="NF40" i="48"/>
  <c r="NE40" i="48"/>
  <c r="ND40" i="48"/>
  <c r="NC40" i="48"/>
  <c r="NB40" i="48"/>
  <c r="NA40" i="48"/>
  <c r="MZ40" i="48"/>
  <c r="MY40" i="48"/>
  <c r="MX40" i="48"/>
  <c r="MW40" i="48"/>
  <c r="MV40" i="48"/>
  <c r="MU40" i="48"/>
  <c r="MT40" i="48"/>
  <c r="MS40" i="48"/>
  <c r="MR40" i="48"/>
  <c r="MQ40" i="48"/>
  <c r="MP40" i="48"/>
  <c r="MO40" i="48"/>
  <c r="MN40" i="48"/>
  <c r="MM40" i="48"/>
  <c r="ML40" i="48"/>
  <c r="MK40" i="48"/>
  <c r="MJ40" i="48"/>
  <c r="MI40" i="48"/>
  <c r="MH40" i="48"/>
  <c r="MG40" i="48"/>
  <c r="MF40" i="48"/>
  <c r="ME40" i="48"/>
  <c r="MD40" i="48"/>
  <c r="MC40" i="48"/>
  <c r="MB40" i="48"/>
  <c r="MA40" i="48"/>
  <c r="LZ40" i="48"/>
  <c r="LY40" i="48"/>
  <c r="LX40" i="48"/>
  <c r="LW40" i="48"/>
  <c r="LV40" i="48"/>
  <c r="LU40" i="48"/>
  <c r="LT40" i="48"/>
  <c r="LS40" i="48"/>
  <c r="LR40" i="48"/>
  <c r="LQ40" i="48"/>
  <c r="LP40" i="48"/>
  <c r="LO40" i="48"/>
  <c r="LN40" i="48"/>
  <c r="LM40" i="48"/>
  <c r="LL40" i="48"/>
  <c r="LK40" i="48"/>
  <c r="LJ40" i="48"/>
  <c r="LI40" i="48"/>
  <c r="LH40" i="48"/>
  <c r="LG40" i="48"/>
  <c r="LF40" i="48"/>
  <c r="LE40" i="48"/>
  <c r="LD40" i="48"/>
  <c r="LC40" i="48"/>
  <c r="LB40" i="48"/>
  <c r="LA40" i="48"/>
  <c r="KZ40" i="48"/>
  <c r="KY40" i="48"/>
  <c r="KX40" i="48"/>
  <c r="KW40" i="48"/>
  <c r="KV40" i="48"/>
  <c r="KU40" i="48"/>
  <c r="KT40" i="48"/>
  <c r="KS40" i="48"/>
  <c r="KR40" i="48"/>
  <c r="KQ40" i="48"/>
  <c r="KP40" i="48"/>
  <c r="KO40" i="48"/>
  <c r="KN40" i="48"/>
  <c r="KM40" i="48"/>
  <c r="KL40" i="48"/>
  <c r="KK40" i="48"/>
  <c r="KJ40" i="48"/>
  <c r="KI40" i="48"/>
  <c r="KH40" i="48"/>
  <c r="KG40" i="48"/>
  <c r="KF40" i="48"/>
  <c r="KE40" i="48"/>
  <c r="KD40" i="48"/>
  <c r="KC40" i="48"/>
  <c r="KB40" i="48"/>
  <c r="KA40" i="48"/>
  <c r="JZ40" i="48"/>
  <c r="JY40" i="48"/>
  <c r="JX40" i="48"/>
  <c r="JW40" i="48"/>
  <c r="JV40" i="48"/>
  <c r="JU40" i="48"/>
  <c r="JT40" i="48"/>
  <c r="JS40" i="48"/>
  <c r="JR40" i="48"/>
  <c r="JQ40" i="48"/>
  <c r="JP40" i="48"/>
  <c r="JO40" i="48"/>
  <c r="JN40" i="48"/>
  <c r="JM40" i="48"/>
  <c r="JL40" i="48"/>
  <c r="JK40" i="48"/>
  <c r="JJ40" i="48"/>
  <c r="JI40" i="48"/>
  <c r="JH40" i="48"/>
  <c r="JG40" i="48"/>
  <c r="JF40" i="48"/>
  <c r="JE40" i="48"/>
  <c r="JD40" i="48"/>
  <c r="JC40" i="48"/>
  <c r="JB40" i="48"/>
  <c r="JA40" i="48"/>
  <c r="IZ40" i="48"/>
  <c r="IY40" i="48"/>
  <c r="IX40" i="48"/>
  <c r="IW40" i="48"/>
  <c r="IV40" i="48"/>
  <c r="IU40" i="48"/>
  <c r="IT40" i="48"/>
  <c r="IS40" i="48"/>
  <c r="IR40" i="48"/>
  <c r="IQ40" i="48"/>
  <c r="IP40" i="48"/>
  <c r="IO40" i="48"/>
  <c r="IN40" i="48"/>
  <c r="IM40" i="48"/>
  <c r="IL40" i="48"/>
  <c r="IK40" i="48"/>
  <c r="IJ40" i="48"/>
  <c r="II40" i="48"/>
  <c r="IH40" i="48"/>
  <c r="IG40" i="48"/>
  <c r="IF40" i="48"/>
  <c r="IE40" i="48"/>
  <c r="ID40" i="48"/>
  <c r="IC40" i="48"/>
  <c r="IB40" i="48"/>
  <c r="IA40" i="48"/>
  <c r="HZ40" i="48"/>
  <c r="HY40" i="48"/>
  <c r="HX40" i="48"/>
  <c r="HW40" i="48"/>
  <c r="HV40" i="48"/>
  <c r="HU40" i="48"/>
  <c r="HT40" i="48"/>
  <c r="HS40" i="48"/>
  <c r="HR40" i="48"/>
  <c r="HQ40" i="48"/>
  <c r="HP40" i="48"/>
  <c r="HO40" i="48"/>
  <c r="HN40" i="48"/>
  <c r="HM40" i="48"/>
  <c r="HL40" i="48"/>
  <c r="HK40" i="48"/>
  <c r="HJ40" i="48"/>
  <c r="HI40" i="48"/>
  <c r="HH40" i="48"/>
  <c r="HG40" i="48"/>
  <c r="HF40" i="48"/>
  <c r="HE40" i="48"/>
  <c r="HD40" i="48"/>
  <c r="HC40" i="48"/>
  <c r="HB40" i="48"/>
  <c r="HA40" i="48"/>
  <c r="GZ40" i="48"/>
  <c r="GY40" i="48"/>
  <c r="GX40" i="48"/>
  <c r="GW40" i="48"/>
  <c r="GV40" i="48"/>
  <c r="GU40" i="48"/>
  <c r="GT40" i="48"/>
  <c r="GS40" i="48"/>
  <c r="GR40" i="48"/>
  <c r="GQ40" i="48"/>
  <c r="GP40" i="48"/>
  <c r="GO40" i="48"/>
  <c r="GN40" i="48"/>
  <c r="GM40" i="48"/>
  <c r="GL40" i="48"/>
  <c r="GK40" i="48"/>
  <c r="GJ40" i="48"/>
  <c r="GI40" i="48"/>
  <c r="GH40" i="48"/>
  <c r="GG40" i="48"/>
  <c r="GF40" i="48"/>
  <c r="GE40" i="48"/>
  <c r="GD40" i="48"/>
  <c r="GC40" i="48"/>
  <c r="GB40" i="48"/>
  <c r="GA40" i="48"/>
  <c r="FZ40" i="48"/>
  <c r="FY40" i="48"/>
  <c r="FX40" i="48"/>
  <c r="FW40" i="48"/>
  <c r="FV40" i="48"/>
  <c r="FU40" i="48"/>
  <c r="FT40" i="48"/>
  <c r="FS40" i="48"/>
  <c r="FR40" i="48"/>
  <c r="FQ40" i="48"/>
  <c r="FP40" i="48"/>
  <c r="FO40" i="48"/>
  <c r="FN40" i="48"/>
  <c r="FM40" i="48"/>
  <c r="L1100" i="44"/>
  <c r="K1102" i="44"/>
  <c r="K1100" i="44" s="1"/>
  <c r="G280" i="41" s="1"/>
  <c r="I439" i="43"/>
  <c r="F439" i="43"/>
  <c r="H436" i="43"/>
  <c r="I436" i="43" s="1"/>
  <c r="F436" i="43"/>
  <c r="H435" i="43"/>
  <c r="I435" i="43" s="1"/>
  <c r="F435" i="43"/>
  <c r="I434" i="43"/>
  <c r="E422" i="43"/>
  <c r="E331" i="43"/>
  <c r="L1661" i="44"/>
  <c r="C448" i="41"/>
  <c r="K1662" i="44"/>
  <c r="K1661" i="44" s="1"/>
  <c r="G448" i="41" s="1"/>
  <c r="E161" i="43"/>
  <c r="E121" i="43"/>
  <c r="E35" i="43"/>
  <c r="E34" i="43"/>
  <c r="L898" i="44"/>
  <c r="C33" i="33"/>
  <c r="C31" i="33"/>
  <c r="C25" i="33"/>
  <c r="I433" i="43" l="1"/>
  <c r="H423" i="43"/>
  <c r="I423" i="43" s="1"/>
  <c r="E423" i="43"/>
  <c r="C221" i="41"/>
  <c r="H221" i="41" s="1"/>
  <c r="E898" i="44"/>
  <c r="C133" i="41"/>
  <c r="C280" i="41"/>
  <c r="F423" i="43"/>
  <c r="H158" i="43"/>
  <c r="I158" i="43" s="1"/>
  <c r="F158" i="43"/>
  <c r="H157" i="43"/>
  <c r="I157" i="43" s="1"/>
  <c r="F157" i="43"/>
  <c r="H156" i="43"/>
  <c r="I156" i="43" s="1"/>
  <c r="F156" i="43"/>
  <c r="H155" i="43"/>
  <c r="I155" i="43" s="1"/>
  <c r="F155" i="43"/>
  <c r="H154" i="43"/>
  <c r="I154" i="43" s="1"/>
  <c r="F154" i="43"/>
  <c r="H153" i="43"/>
  <c r="I153" i="43" s="1"/>
  <c r="F153" i="43"/>
  <c r="H152" i="43"/>
  <c r="I152" i="43" s="1"/>
  <c r="F152" i="43"/>
  <c r="H151" i="43"/>
  <c r="I151" i="43" s="1"/>
  <c r="F151" i="43"/>
  <c r="H150" i="43"/>
  <c r="I150" i="43" s="1"/>
  <c r="F150" i="43"/>
  <c r="H149" i="43"/>
  <c r="I149" i="43" s="1"/>
  <c r="F149" i="43"/>
  <c r="H148" i="43"/>
  <c r="I148" i="43" s="1"/>
  <c r="F148" i="43"/>
  <c r="H146" i="43"/>
  <c r="I146" i="43" s="1"/>
  <c r="F146" i="43"/>
  <c r="H145" i="43"/>
  <c r="I145" i="43" s="1"/>
  <c r="F145" i="43"/>
  <c r="H144" i="43"/>
  <c r="I144" i="43" s="1"/>
  <c r="F144" i="43"/>
  <c r="H143" i="43"/>
  <c r="I143" i="43" s="1"/>
  <c r="F143" i="43"/>
  <c r="H142" i="43"/>
  <c r="I142" i="43" s="1"/>
  <c r="F142" i="43"/>
  <c r="H141" i="43"/>
  <c r="I141" i="43" s="1"/>
  <c r="F141" i="43"/>
  <c r="H139" i="43"/>
  <c r="I139" i="43" s="1"/>
  <c r="F139" i="43"/>
  <c r="H138" i="43"/>
  <c r="I138" i="43" s="1"/>
  <c r="F138" i="43"/>
  <c r="F131" i="43"/>
  <c r="H131" i="43"/>
  <c r="I131" i="43" s="1"/>
  <c r="F132" i="43"/>
  <c r="H132" i="43"/>
  <c r="I132" i="43" s="1"/>
  <c r="F133" i="43"/>
  <c r="H133" i="43"/>
  <c r="I133" i="43" s="1"/>
  <c r="F134" i="43"/>
  <c r="H134" i="43"/>
  <c r="I134" i="43" s="1"/>
  <c r="F135" i="43"/>
  <c r="H135" i="43"/>
  <c r="I135" i="43" s="1"/>
  <c r="F136" i="43"/>
  <c r="H136" i="43"/>
  <c r="I136" i="43" s="1"/>
  <c r="F137" i="43"/>
  <c r="H137" i="43"/>
  <c r="I137" i="43" s="1"/>
  <c r="I130" i="43" l="1"/>
  <c r="E221" i="41"/>
  <c r="F221" i="41"/>
  <c r="G425" i="41"/>
  <c r="G424" i="41"/>
  <c r="G423" i="41"/>
  <c r="E420" i="41"/>
  <c r="C36" i="48" s="1"/>
  <c r="G412" i="41"/>
  <c r="G411" i="41"/>
  <c r="G410" i="41"/>
  <c r="G409" i="41"/>
  <c r="G408" i="41"/>
  <c r="G407" i="41"/>
  <c r="G406" i="41"/>
  <c r="C35" i="48"/>
  <c r="E377" i="41"/>
  <c r="E285" i="41"/>
  <c r="E282" i="41"/>
  <c r="E275" i="41"/>
  <c r="E269" i="41"/>
  <c r="E260" i="41"/>
  <c r="E251" i="41"/>
  <c r="E222" i="43"/>
  <c r="E218" i="43"/>
  <c r="E214" i="43"/>
  <c r="E210" i="43"/>
  <c r="E206" i="43"/>
  <c r="E202" i="43"/>
  <c r="E198" i="43"/>
  <c r="E194" i="43"/>
  <c r="E190" i="43"/>
  <c r="E127" i="41"/>
  <c r="E124" i="43"/>
  <c r="K122" i="44"/>
  <c r="K121" i="44" s="1"/>
  <c r="K119" i="44"/>
  <c r="K118" i="44" s="1"/>
  <c r="K115" i="44"/>
  <c r="K114" i="44" s="1"/>
  <c r="K547" i="44"/>
  <c r="E548" i="44"/>
  <c r="K548" i="44" s="1"/>
  <c r="L252" i="44"/>
  <c r="L248" i="44"/>
  <c r="L240" i="44"/>
  <c r="L236" i="44"/>
  <c r="L232" i="44"/>
  <c r="L228" i="44"/>
  <c r="L1528" i="44"/>
  <c r="L1524" i="44"/>
  <c r="L1520" i="44"/>
  <c r="L1516" i="44"/>
  <c r="L1512" i="44"/>
  <c r="L1508" i="44"/>
  <c r="L1504" i="44"/>
  <c r="L1500" i="44"/>
  <c r="L1496" i="44"/>
  <c r="L1492" i="44"/>
  <c r="L1488" i="44"/>
  <c r="L1484" i="44"/>
  <c r="L1480" i="44"/>
  <c r="L1476" i="44"/>
  <c r="L1464" i="44"/>
  <c r="L1460" i="44"/>
  <c r="L1429" i="44"/>
  <c r="L1425" i="44"/>
  <c r="L1421" i="44"/>
  <c r="L1417" i="44"/>
  <c r="L1413" i="44"/>
  <c r="L1409" i="44"/>
  <c r="L1405" i="44"/>
  <c r="L1401" i="44"/>
  <c r="L1397" i="44"/>
  <c r="L1393" i="44"/>
  <c r="L1389" i="44"/>
  <c r="L1385" i="44"/>
  <c r="L1381" i="44"/>
  <c r="L1377" i="44"/>
  <c r="L1373" i="44"/>
  <c r="L1369" i="44"/>
  <c r="L1365" i="44"/>
  <c r="L1361" i="44"/>
  <c r="L1357" i="44"/>
  <c r="L1349" i="44"/>
  <c r="L1345" i="44"/>
  <c r="L1341" i="44"/>
  <c r="L1337" i="44"/>
  <c r="L1329" i="44"/>
  <c r="L1320" i="44"/>
  <c r="L1312" i="44"/>
  <c r="L1300" i="44"/>
  <c r="L1295" i="44"/>
  <c r="L1291" i="44"/>
  <c r="L1287" i="44"/>
  <c r="L1283" i="44"/>
  <c r="L1278" i="44"/>
  <c r="L1274" i="44"/>
  <c r="L1270" i="44"/>
  <c r="L1258" i="44"/>
  <c r="L1254" i="44"/>
  <c r="L1250" i="44"/>
  <c r="L1238" i="44"/>
  <c r="L1234" i="44"/>
  <c r="L1230" i="44"/>
  <c r="L1226" i="44"/>
  <c r="L1218" i="44"/>
  <c r="L1214" i="44"/>
  <c r="L1210" i="44"/>
  <c r="L1202" i="44"/>
  <c r="L1198" i="44"/>
  <c r="L1194" i="44"/>
  <c r="L1182" i="44"/>
  <c r="L1178" i="44"/>
  <c r="L1174" i="44"/>
  <c r="L1170" i="44"/>
  <c r="L1166" i="44"/>
  <c r="L1162" i="44"/>
  <c r="L1158" i="44"/>
  <c r="L1154" i="44"/>
  <c r="L1150" i="44"/>
  <c r="L1146" i="44"/>
  <c r="L1142" i="44"/>
  <c r="I821" i="43"/>
  <c r="I818" i="43" s="1"/>
  <c r="E818" i="43"/>
  <c r="I816" i="43"/>
  <c r="I813" i="43" s="1"/>
  <c r="I811" i="43"/>
  <c r="I808" i="43" s="1"/>
  <c r="I796" i="43"/>
  <c r="I793" i="43" s="1"/>
  <c r="I791" i="43"/>
  <c r="I788" i="43" s="1"/>
  <c r="I786" i="43"/>
  <c r="I783" i="43" s="1"/>
  <c r="I763" i="43"/>
  <c r="I760" i="43" s="1"/>
  <c r="I736" i="43"/>
  <c r="I733" i="43" s="1"/>
  <c r="I731" i="43"/>
  <c r="I728" i="43" s="1"/>
  <c r="I726" i="43"/>
  <c r="I723" i="43" s="1"/>
  <c r="I717" i="43"/>
  <c r="I716" i="43"/>
  <c r="I693" i="43"/>
  <c r="I690" i="43" s="1"/>
  <c r="I681" i="43"/>
  <c r="I680" i="43" s="1"/>
  <c r="I678" i="43"/>
  <c r="I677" i="43"/>
  <c r="I665" i="43"/>
  <c r="I662" i="43" s="1"/>
  <c r="I641" i="43"/>
  <c r="I638" i="43" s="1"/>
  <c r="I631" i="43"/>
  <c r="I628" i="43" s="1"/>
  <c r="I591" i="43"/>
  <c r="H582" i="43"/>
  <c r="I582" i="43" s="1"/>
  <c r="F582" i="43"/>
  <c r="H576" i="43"/>
  <c r="I576" i="43" s="1"/>
  <c r="F576" i="43"/>
  <c r="H570" i="43"/>
  <c r="I570" i="43" s="1"/>
  <c r="F570" i="43"/>
  <c r="H564" i="43"/>
  <c r="I564" i="43" s="1"/>
  <c r="F564" i="43"/>
  <c r="I558" i="43"/>
  <c r="I674" i="43" l="1"/>
  <c r="I713" i="43"/>
  <c r="C80" i="41"/>
  <c r="F80" i="41" s="1"/>
  <c r="E228" i="44"/>
  <c r="C85" i="41"/>
  <c r="E85" i="41" s="1"/>
  <c r="E248" i="44"/>
  <c r="C81" i="41"/>
  <c r="F81" i="41" s="1"/>
  <c r="E232" i="44"/>
  <c r="C86" i="41"/>
  <c r="E86" i="41" s="1"/>
  <c r="E252" i="44"/>
  <c r="C82" i="41"/>
  <c r="E82" i="41" s="1"/>
  <c r="E236" i="44"/>
  <c r="C83" i="41"/>
  <c r="E83" i="41" s="1"/>
  <c r="E240" i="44"/>
  <c r="J406" i="41"/>
  <c r="J425" i="41"/>
  <c r="J407" i="41"/>
  <c r="J409" i="41"/>
  <c r="C35" i="33"/>
  <c r="C37" i="33"/>
  <c r="H81" i="41" l="1"/>
  <c r="E81" i="41"/>
  <c r="H86" i="41"/>
  <c r="H82" i="41"/>
  <c r="F85" i="41"/>
  <c r="F86" i="41"/>
  <c r="F83" i="41"/>
  <c r="F82" i="41"/>
  <c r="H85" i="41"/>
  <c r="H83" i="41"/>
  <c r="E80" i="41"/>
  <c r="H80" i="41"/>
  <c r="L1555" i="44"/>
  <c r="I853" i="43"/>
  <c r="I842" i="43"/>
  <c r="L1096" i="44" l="1"/>
  <c r="L1054" i="44"/>
  <c r="L992" i="44"/>
  <c r="I467" i="43"/>
  <c r="I461" i="43"/>
  <c r="C459" i="41" l="1"/>
  <c r="L1688" i="44"/>
  <c r="E860" i="43"/>
  <c r="K1690" i="44"/>
  <c r="K1688" i="44" s="1"/>
  <c r="G459" i="41" s="1"/>
  <c r="L544" i="44"/>
  <c r="K546" i="44"/>
  <c r="L1684" i="44"/>
  <c r="K1686" i="44"/>
  <c r="L1658" i="44"/>
  <c r="K1659" i="44"/>
  <c r="K1652" i="44"/>
  <c r="L1650" i="44"/>
  <c r="C457" i="41"/>
  <c r="C456" i="41"/>
  <c r="K1682" i="44"/>
  <c r="K1681" i="44" s="1"/>
  <c r="G457" i="41" s="1"/>
  <c r="K1678" i="44"/>
  <c r="K1677" i="44" s="1"/>
  <c r="G456" i="41" s="1"/>
  <c r="K1675" i="44"/>
  <c r="K1673" i="44" s="1"/>
  <c r="G455" i="41" s="1"/>
  <c r="K1671" i="44"/>
  <c r="K1667" i="44"/>
  <c r="C455" i="41" l="1"/>
  <c r="K1665" i="44"/>
  <c r="G453" i="41" s="1"/>
  <c r="K1669" i="44"/>
  <c r="G454" i="41" s="1"/>
  <c r="K544" i="44"/>
  <c r="G129" i="41" s="1"/>
  <c r="K1650" i="44"/>
  <c r="G445" i="41" s="1"/>
  <c r="K1684" i="44"/>
  <c r="G458" i="41" s="1"/>
  <c r="C445" i="41"/>
  <c r="E445" i="41" s="1"/>
  <c r="E1650" i="44"/>
  <c r="C129" i="41"/>
  <c r="F129" i="41" s="1"/>
  <c r="E544" i="44"/>
  <c r="C458" i="41"/>
  <c r="H458" i="41" s="1"/>
  <c r="E1684" i="44"/>
  <c r="K1658" i="44"/>
  <c r="G447" i="41" s="1"/>
  <c r="L1681" i="44"/>
  <c r="L1582" i="44"/>
  <c r="C423" i="41"/>
  <c r="L1578" i="44"/>
  <c r="L1576" i="44"/>
  <c r="L1580" i="44"/>
  <c r="L1571" i="44"/>
  <c r="L1567" i="44"/>
  <c r="C415" i="41"/>
  <c r="C414" i="41"/>
  <c r="C413" i="41"/>
  <c r="K1573" i="44"/>
  <c r="K1569" i="44"/>
  <c r="K1565" i="44"/>
  <c r="K1563" i="44" s="1"/>
  <c r="G416" i="41" s="1"/>
  <c r="K1561" i="44"/>
  <c r="K1559" i="44" s="1"/>
  <c r="G415" i="41" s="1"/>
  <c r="K1557" i="44"/>
  <c r="K1555" i="44" s="1"/>
  <c r="G414" i="41" s="1"/>
  <c r="K1553" i="44"/>
  <c r="K1551" i="44" s="1"/>
  <c r="G413" i="41" s="1"/>
  <c r="C412" i="41"/>
  <c r="C411" i="41"/>
  <c r="L1545" i="44"/>
  <c r="C408" i="41"/>
  <c r="H861" i="43"/>
  <c r="I861" i="43" s="1"/>
  <c r="F861" i="43"/>
  <c r="H860" i="43"/>
  <c r="I860" i="43" s="1"/>
  <c r="F855" i="43"/>
  <c r="H852" i="43"/>
  <c r="I852" i="43" s="1"/>
  <c r="F852" i="43"/>
  <c r="H851" i="43"/>
  <c r="I851" i="43" s="1"/>
  <c r="F851" i="43"/>
  <c r="H850" i="43"/>
  <c r="I850" i="43" s="1"/>
  <c r="L1559" i="44"/>
  <c r="H847" i="43"/>
  <c r="I847" i="43" s="1"/>
  <c r="F847" i="43"/>
  <c r="H846" i="43"/>
  <c r="I846" i="43" s="1"/>
  <c r="F846" i="43"/>
  <c r="H845" i="43"/>
  <c r="I845" i="43" s="1"/>
  <c r="H841" i="43"/>
  <c r="I841" i="43" s="1"/>
  <c r="F841" i="43"/>
  <c r="H840" i="43"/>
  <c r="I840" i="43" s="1"/>
  <c r="F840" i="43"/>
  <c r="H839" i="43"/>
  <c r="I839" i="43" s="1"/>
  <c r="F838" i="43"/>
  <c r="L1551" i="44" s="1"/>
  <c r="H836" i="43"/>
  <c r="I836" i="43" s="1"/>
  <c r="F836" i="43"/>
  <c r="H835" i="43"/>
  <c r="I835" i="43" s="1"/>
  <c r="F835" i="43"/>
  <c r="L1549" i="44"/>
  <c r="H831" i="43"/>
  <c r="I831" i="43" s="1"/>
  <c r="H830" i="43"/>
  <c r="I830" i="43" s="1"/>
  <c r="I829" i="43"/>
  <c r="L1547" i="44"/>
  <c r="C401" i="41"/>
  <c r="C400" i="41"/>
  <c r="K1534" i="44"/>
  <c r="K1530" i="44"/>
  <c r="K1528" i="44" s="1"/>
  <c r="G401" i="41" s="1"/>
  <c r="K1526" i="44"/>
  <c r="K1524" i="44" s="1"/>
  <c r="G400" i="41" s="1"/>
  <c r="C399" i="41"/>
  <c r="C398" i="41"/>
  <c r="C397" i="41"/>
  <c r="C396" i="41"/>
  <c r="C395" i="41"/>
  <c r="K1522" i="44"/>
  <c r="K1520" i="44" s="1"/>
  <c r="G399" i="41" s="1"/>
  <c r="K1518" i="44"/>
  <c r="K1516" i="44" s="1"/>
  <c r="G398" i="41" s="1"/>
  <c r="K1514" i="44"/>
  <c r="K1512" i="44" s="1"/>
  <c r="G397" i="41" s="1"/>
  <c r="K1510" i="44"/>
  <c r="K1508" i="44" s="1"/>
  <c r="G396" i="41" s="1"/>
  <c r="K1506" i="44"/>
  <c r="K1504" i="44" s="1"/>
  <c r="G395" i="41" s="1"/>
  <c r="C394" i="41"/>
  <c r="L1468" i="44"/>
  <c r="C384" i="41"/>
  <c r="L1445" i="44"/>
  <c r="L1441" i="44"/>
  <c r="L1437" i="44"/>
  <c r="L1433" i="44"/>
  <c r="K1502" i="44"/>
  <c r="K1500" i="44" s="1"/>
  <c r="G394" i="41" s="1"/>
  <c r="K1498" i="44"/>
  <c r="K1496" i="44" s="1"/>
  <c r="G393" i="41" s="1"/>
  <c r="K1494" i="44"/>
  <c r="K1492" i="44" s="1"/>
  <c r="G392" i="41" s="1"/>
  <c r="K1490" i="44"/>
  <c r="K1488" i="44" s="1"/>
  <c r="G391" i="41" s="1"/>
  <c r="K1486" i="44"/>
  <c r="K1484" i="44" s="1"/>
  <c r="G390" i="41" s="1"/>
  <c r="K1482" i="44"/>
  <c r="K1480" i="44" s="1"/>
  <c r="G389" i="41" s="1"/>
  <c r="K1478" i="44"/>
  <c r="K1476" i="44" s="1"/>
  <c r="G388" i="41" s="1"/>
  <c r="K1474" i="44"/>
  <c r="K1470" i="44"/>
  <c r="K1466" i="44"/>
  <c r="K1464" i="44" s="1"/>
  <c r="G385" i="41" s="1"/>
  <c r="K1462" i="44"/>
  <c r="K1460" i="44" s="1"/>
  <c r="G384" i="41" s="1"/>
  <c r="K1455" i="44"/>
  <c r="K1453" i="44" s="1"/>
  <c r="K1451" i="44"/>
  <c r="K1449" i="44" s="1"/>
  <c r="G382" i="41" s="1"/>
  <c r="K1447" i="44"/>
  <c r="K1443" i="44"/>
  <c r="K1439" i="44"/>
  <c r="K1435" i="44"/>
  <c r="K1588" i="44"/>
  <c r="K1594" i="44"/>
  <c r="K1592" i="44" s="1"/>
  <c r="K1598" i="44"/>
  <c r="K1596" i="44" s="1"/>
  <c r="K1431" i="44"/>
  <c r="K1429" i="44" s="1"/>
  <c r="G375" i="41" s="1"/>
  <c r="K1427" i="44"/>
  <c r="K1425" i="44" s="1"/>
  <c r="G374" i="41" s="1"/>
  <c r="K1423" i="44"/>
  <c r="K1421" i="44" s="1"/>
  <c r="G373" i="41" s="1"/>
  <c r="K1419" i="44"/>
  <c r="K1417" i="44" s="1"/>
  <c r="G372" i="41" s="1"/>
  <c r="K1415" i="44"/>
  <c r="K1413" i="44" s="1"/>
  <c r="G371" i="41" s="1"/>
  <c r="K1411" i="44"/>
  <c r="K1409" i="44" s="1"/>
  <c r="G370" i="41" s="1"/>
  <c r="K1407" i="44"/>
  <c r="K1405" i="44" s="1"/>
  <c r="G369" i="41" s="1"/>
  <c r="K1403" i="44"/>
  <c r="K1401" i="44" s="1"/>
  <c r="G368" i="41" s="1"/>
  <c r="K1399" i="44"/>
  <c r="K1397" i="44" s="1"/>
  <c r="G367" i="41" s="1"/>
  <c r="K1395" i="44"/>
  <c r="K1393" i="44" s="1"/>
  <c r="G366" i="41" s="1"/>
  <c r="K1391" i="44"/>
  <c r="K1389" i="44" s="1"/>
  <c r="G365" i="41" s="1"/>
  <c r="K1387" i="44"/>
  <c r="K1385" i="44" s="1"/>
  <c r="G364" i="41" s="1"/>
  <c r="K1383" i="44"/>
  <c r="K1381" i="44" s="1"/>
  <c r="G363" i="41" s="1"/>
  <c r="K1379" i="44"/>
  <c r="K1377" i="44" s="1"/>
  <c r="G362" i="41" s="1"/>
  <c r="K1375" i="44"/>
  <c r="K1373" i="44" s="1"/>
  <c r="G361" i="41" s="1"/>
  <c r="K1371" i="44"/>
  <c r="K1369" i="44" s="1"/>
  <c r="G360" i="41" s="1"/>
  <c r="K1367" i="44"/>
  <c r="K1365" i="44" s="1"/>
  <c r="G359" i="41" s="1"/>
  <c r="K1363" i="44"/>
  <c r="K1361" i="44" s="1"/>
  <c r="G358" i="41" s="1"/>
  <c r="K1359" i="44"/>
  <c r="K1357" i="44" s="1"/>
  <c r="G357" i="41" s="1"/>
  <c r="K1355" i="44"/>
  <c r="K1353" i="44" s="1"/>
  <c r="G356" i="41" s="1"/>
  <c r="K1351" i="44"/>
  <c r="K1349" i="44" s="1"/>
  <c r="G355" i="41" s="1"/>
  <c r="K1347" i="44"/>
  <c r="K1345" i="44" s="1"/>
  <c r="G354" i="41" s="1"/>
  <c r="K1343" i="44"/>
  <c r="K1341" i="44" s="1"/>
  <c r="G353" i="41" s="1"/>
  <c r="K1339" i="44"/>
  <c r="K1337" i="44" s="1"/>
  <c r="G352" i="41" s="1"/>
  <c r="K1335" i="44"/>
  <c r="K1333" i="44" s="1"/>
  <c r="G351" i="41" s="1"/>
  <c r="K1331" i="44"/>
  <c r="K1329" i="44" s="1"/>
  <c r="G350" i="41" s="1"/>
  <c r="K1327" i="44"/>
  <c r="K1325" i="44" s="1"/>
  <c r="G349" i="41" s="1"/>
  <c r="L1316" i="44"/>
  <c r="L1308" i="44"/>
  <c r="L1304" i="44"/>
  <c r="K1322" i="44"/>
  <c r="K1320" i="44" s="1"/>
  <c r="G346" i="41" s="1"/>
  <c r="K1318" i="44"/>
  <c r="K1314" i="44"/>
  <c r="K1312" i="44" s="1"/>
  <c r="G344" i="41" s="1"/>
  <c r="K1310" i="44"/>
  <c r="K1306" i="44"/>
  <c r="K1302" i="44"/>
  <c r="K1300" i="44" s="1"/>
  <c r="G341" i="41" s="1"/>
  <c r="K1297" i="44"/>
  <c r="K1295" i="44" s="1"/>
  <c r="G338" i="41" s="1"/>
  <c r="K1293" i="44"/>
  <c r="K1291" i="44" s="1"/>
  <c r="G337" i="41" s="1"/>
  <c r="K1289" i="44"/>
  <c r="K1287" i="44" s="1"/>
  <c r="G336" i="41" s="1"/>
  <c r="K1285" i="44"/>
  <c r="K1283" i="44" s="1"/>
  <c r="G335" i="41" s="1"/>
  <c r="K1280" i="44"/>
  <c r="K1278" i="44" s="1"/>
  <c r="G331" i="41" s="1"/>
  <c r="K1276" i="44"/>
  <c r="K1274" i="44" s="1"/>
  <c r="G330" i="41" s="1"/>
  <c r="K1272" i="44"/>
  <c r="K1270" i="44" s="1"/>
  <c r="G329" i="41" s="1"/>
  <c r="K1268" i="44"/>
  <c r="L1262" i="44"/>
  <c r="L1246" i="44"/>
  <c r="L1242" i="44"/>
  <c r="K1264" i="44"/>
  <c r="K1260" i="44"/>
  <c r="K1258" i="44" s="1"/>
  <c r="G326" i="41" s="1"/>
  <c r="K1256" i="44"/>
  <c r="K1254" i="44" s="1"/>
  <c r="G325" i="41" s="1"/>
  <c r="K1252" i="44"/>
  <c r="K1250" i="44" s="1"/>
  <c r="G324" i="41" s="1"/>
  <c r="K1248" i="44"/>
  <c r="K1244" i="44"/>
  <c r="L1222" i="44"/>
  <c r="K1240" i="44"/>
  <c r="K1238" i="44" s="1"/>
  <c r="G321" i="41" s="1"/>
  <c r="K1236" i="44"/>
  <c r="K1234" i="44" s="1"/>
  <c r="G320" i="41" s="1"/>
  <c r="K1232" i="44"/>
  <c r="K1230" i="44" s="1"/>
  <c r="G319" i="41" s="1"/>
  <c r="K1228" i="44"/>
  <c r="K1226" i="44" s="1"/>
  <c r="G318" i="41" s="1"/>
  <c r="K1224" i="44"/>
  <c r="K1220" i="44"/>
  <c r="K1218" i="44" s="1"/>
  <c r="G316" i="41" s="1"/>
  <c r="K1216" i="44"/>
  <c r="K1214" i="44" s="1"/>
  <c r="G315" i="41" s="1"/>
  <c r="K1212" i="44"/>
  <c r="K1210" i="44" s="1"/>
  <c r="G314" i="41" s="1"/>
  <c r="K1208" i="44"/>
  <c r="K1206" i="44" s="1"/>
  <c r="G313" i="41" s="1"/>
  <c r="K1204" i="44"/>
  <c r="K1202" i="44" s="1"/>
  <c r="G312" i="41" s="1"/>
  <c r="K1200" i="44"/>
  <c r="K1198" i="44" s="1"/>
  <c r="G311" i="41" s="1"/>
  <c r="K1196" i="44"/>
  <c r="K1194" i="44" s="1"/>
  <c r="G310" i="41" s="1"/>
  <c r="K1192" i="44"/>
  <c r="K1190" i="44" s="1"/>
  <c r="G309" i="41" s="1"/>
  <c r="K1188" i="44"/>
  <c r="K1186" i="44" s="1"/>
  <c r="G308" i="41" s="1"/>
  <c r="K1184" i="44"/>
  <c r="K1182" i="44" s="1"/>
  <c r="G307" i="41" s="1"/>
  <c r="K1180" i="44"/>
  <c r="K1178" i="44" s="1"/>
  <c r="G306" i="41" s="1"/>
  <c r="K1176" i="44"/>
  <c r="K1174" i="44" s="1"/>
  <c r="G305" i="41" s="1"/>
  <c r="K1172" i="44"/>
  <c r="K1170" i="44" s="1"/>
  <c r="G304" i="41" s="1"/>
  <c r="K1168" i="44"/>
  <c r="K1166" i="44" s="1"/>
  <c r="G303" i="41" s="1"/>
  <c r="K1164" i="44"/>
  <c r="K1162" i="44" s="1"/>
  <c r="G302" i="41" s="1"/>
  <c r="K1160" i="44"/>
  <c r="K1158" i="44" s="1"/>
  <c r="G301" i="41" s="1"/>
  <c r="K1156" i="44"/>
  <c r="K1154" i="44" s="1"/>
  <c r="G300" i="41" s="1"/>
  <c r="K1152" i="44"/>
  <c r="K1150" i="44" s="1"/>
  <c r="G299" i="41" s="1"/>
  <c r="K1148" i="44"/>
  <c r="K1146" i="44" s="1"/>
  <c r="G298" i="41" s="1"/>
  <c r="K1144" i="44"/>
  <c r="K1142" i="44" s="1"/>
  <c r="G297" i="41" s="1"/>
  <c r="K1140" i="44"/>
  <c r="K1138" i="44" s="1"/>
  <c r="G296" i="41" s="1"/>
  <c r="H826" i="43"/>
  <c r="I826" i="43" s="1"/>
  <c r="H825" i="43"/>
  <c r="I825" i="43" s="1"/>
  <c r="I824" i="43"/>
  <c r="L1541" i="44"/>
  <c r="H608" i="43"/>
  <c r="I608" i="43" s="1"/>
  <c r="F608" i="43"/>
  <c r="H607" i="43"/>
  <c r="I607" i="43" s="1"/>
  <c r="F607" i="43"/>
  <c r="F606" i="43"/>
  <c r="H603" i="43"/>
  <c r="I603" i="43" s="1"/>
  <c r="F603" i="43"/>
  <c r="H602" i="43"/>
  <c r="I602" i="43" s="1"/>
  <c r="F602" i="43"/>
  <c r="I601" i="43"/>
  <c r="H598" i="43"/>
  <c r="I598" i="43" s="1"/>
  <c r="F598" i="43"/>
  <c r="H597" i="43"/>
  <c r="I597" i="43" s="1"/>
  <c r="F597" i="43"/>
  <c r="I596" i="43"/>
  <c r="H593" i="43"/>
  <c r="I593" i="43" s="1"/>
  <c r="F593" i="43"/>
  <c r="H592" i="43"/>
  <c r="I592" i="43" s="1"/>
  <c r="F592" i="43"/>
  <c r="H587" i="43"/>
  <c r="I587" i="43" s="1"/>
  <c r="F587" i="43"/>
  <c r="H586" i="43"/>
  <c r="I586" i="43" s="1"/>
  <c r="F586" i="43"/>
  <c r="I585" i="43"/>
  <c r="H581" i="43"/>
  <c r="I581" i="43" s="1"/>
  <c r="F581" i="43"/>
  <c r="H580" i="43"/>
  <c r="I580" i="43" s="1"/>
  <c r="F580" i="43"/>
  <c r="H575" i="43"/>
  <c r="I575" i="43" s="1"/>
  <c r="F575" i="43"/>
  <c r="H574" i="43"/>
  <c r="I574" i="43" s="1"/>
  <c r="F574" i="43"/>
  <c r="H573" i="43"/>
  <c r="I573" i="43" s="1"/>
  <c r="H569" i="43"/>
  <c r="I569" i="43" s="1"/>
  <c r="F569" i="43"/>
  <c r="H568" i="43"/>
  <c r="I568" i="43" s="1"/>
  <c r="F568" i="43"/>
  <c r="H567" i="43"/>
  <c r="I567" i="43" s="1"/>
  <c r="F566" i="43"/>
  <c r="H563" i="43"/>
  <c r="I563" i="43" s="1"/>
  <c r="F563" i="43"/>
  <c r="H562" i="43"/>
  <c r="I562" i="43" s="1"/>
  <c r="F562" i="43"/>
  <c r="F561" i="43"/>
  <c r="H557" i="43"/>
  <c r="I557" i="43" s="1"/>
  <c r="F557" i="43"/>
  <c r="H556" i="43"/>
  <c r="I556" i="43" s="1"/>
  <c r="F556" i="43"/>
  <c r="H555" i="43"/>
  <c r="I555" i="43" s="1"/>
  <c r="H552" i="43"/>
  <c r="I552" i="43" s="1"/>
  <c r="F552" i="43"/>
  <c r="H551" i="43"/>
  <c r="I551" i="43" s="1"/>
  <c r="F551" i="43"/>
  <c r="H550" i="43"/>
  <c r="I550" i="43" s="1"/>
  <c r="H547" i="43"/>
  <c r="I547" i="43" s="1"/>
  <c r="F547" i="43"/>
  <c r="H546" i="43"/>
  <c r="I546" i="43" s="1"/>
  <c r="F546" i="43"/>
  <c r="H545" i="43"/>
  <c r="I545" i="43" s="1"/>
  <c r="F544" i="43"/>
  <c r="L1190" i="44" s="1"/>
  <c r="H542" i="43"/>
  <c r="I542" i="43" s="1"/>
  <c r="F542" i="43"/>
  <c r="H541" i="43"/>
  <c r="I541" i="43" s="1"/>
  <c r="F541" i="43"/>
  <c r="I540" i="43"/>
  <c r="F539" i="43"/>
  <c r="H537" i="43"/>
  <c r="I537" i="43" s="1"/>
  <c r="F537" i="43"/>
  <c r="H536" i="43"/>
  <c r="I536" i="43" s="1"/>
  <c r="F536" i="43"/>
  <c r="H532" i="43"/>
  <c r="I532" i="43" s="1"/>
  <c r="F532" i="43"/>
  <c r="H531" i="43"/>
  <c r="I531" i="43" s="1"/>
  <c r="F531" i="43"/>
  <c r="H530" i="43"/>
  <c r="I530" i="43" s="1"/>
  <c r="H527" i="43"/>
  <c r="I527" i="43" s="1"/>
  <c r="F527" i="43"/>
  <c r="H526" i="43"/>
  <c r="I526" i="43" s="1"/>
  <c r="F526" i="43"/>
  <c r="I525" i="43"/>
  <c r="K1132" i="44"/>
  <c r="K1128" i="44"/>
  <c r="K1126" i="44" s="1"/>
  <c r="G290" i="41" s="1"/>
  <c r="K1125" i="44"/>
  <c r="K1124" i="44"/>
  <c r="K1120" i="44"/>
  <c r="K1116" i="44"/>
  <c r="K1112" i="44"/>
  <c r="L1105" i="44"/>
  <c r="K1107" i="44"/>
  <c r="K1098" i="44"/>
  <c r="K1096" i="44" s="1"/>
  <c r="G279" i="41" s="1"/>
  <c r="K1095" i="44"/>
  <c r="K1094" i="44"/>
  <c r="K1090" i="44"/>
  <c r="K1088" i="44" s="1"/>
  <c r="G277" i="41" s="1"/>
  <c r="K1086" i="44"/>
  <c r="K1084" i="44" s="1"/>
  <c r="G276" i="41" s="1"/>
  <c r="K1081" i="44"/>
  <c r="K1077" i="44"/>
  <c r="K1073" i="44"/>
  <c r="K1070" i="44"/>
  <c r="K1069" i="44"/>
  <c r="K1064" i="44"/>
  <c r="K1062" i="44" s="1"/>
  <c r="G267" i="41" s="1"/>
  <c r="K1060" i="44"/>
  <c r="K1058" i="44" s="1"/>
  <c r="G266" i="41" s="1"/>
  <c r="K1056" i="44"/>
  <c r="K1054" i="44" s="1"/>
  <c r="G265" i="41" s="1"/>
  <c r="K1052" i="44"/>
  <c r="K1049" i="44"/>
  <c r="K1048" i="44"/>
  <c r="K1044" i="44"/>
  <c r="K1040" i="44"/>
  <c r="K1035" i="44"/>
  <c r="K1032" i="44"/>
  <c r="K1031" i="44"/>
  <c r="K1027" i="44"/>
  <c r="K1025" i="44" s="1"/>
  <c r="G257" i="41" s="1"/>
  <c r="K1023" i="44"/>
  <c r="K1019" i="44"/>
  <c r="H522" i="43"/>
  <c r="I522" i="43" s="1"/>
  <c r="F522" i="43"/>
  <c r="H521" i="43"/>
  <c r="I521" i="43" s="1"/>
  <c r="F521" i="43"/>
  <c r="I520" i="43"/>
  <c r="H517" i="43"/>
  <c r="I517" i="43" s="1"/>
  <c r="F517" i="43"/>
  <c r="H516" i="43"/>
  <c r="I516" i="43" s="1"/>
  <c r="F516" i="43"/>
  <c r="H512" i="43"/>
  <c r="I512" i="43" s="1"/>
  <c r="F512" i="43"/>
  <c r="H511" i="43"/>
  <c r="I511" i="43" s="1"/>
  <c r="F511" i="43"/>
  <c r="F510" i="43"/>
  <c r="H507" i="43"/>
  <c r="I507" i="43" s="1"/>
  <c r="F507" i="43"/>
  <c r="H506" i="43"/>
  <c r="I506" i="43" s="1"/>
  <c r="F506" i="43"/>
  <c r="I505" i="43"/>
  <c r="H502" i="43"/>
  <c r="I502" i="43" s="1"/>
  <c r="F502" i="43"/>
  <c r="H501" i="43"/>
  <c r="I501" i="43" s="1"/>
  <c r="F501" i="43"/>
  <c r="H497" i="43"/>
  <c r="I497" i="43" s="1"/>
  <c r="F497" i="43"/>
  <c r="H496" i="43"/>
  <c r="I496" i="43" s="1"/>
  <c r="F496" i="43"/>
  <c r="H495" i="43"/>
  <c r="I495" i="43" s="1"/>
  <c r="H492" i="43"/>
  <c r="I492" i="43" s="1"/>
  <c r="F492" i="43"/>
  <c r="H491" i="43"/>
  <c r="I491" i="43" s="1"/>
  <c r="F491" i="43"/>
  <c r="I490" i="43"/>
  <c r="H487" i="43"/>
  <c r="I487" i="43" s="1"/>
  <c r="F487" i="43"/>
  <c r="H486" i="43"/>
  <c r="I486" i="43" s="1"/>
  <c r="F486" i="43"/>
  <c r="I485" i="43"/>
  <c r="H482" i="43"/>
  <c r="I482" i="43" s="1"/>
  <c r="F482" i="43"/>
  <c r="H481" i="43"/>
  <c r="I481" i="43" s="1"/>
  <c r="F481" i="43"/>
  <c r="I480" i="43"/>
  <c r="F479" i="43"/>
  <c r="H477" i="43"/>
  <c r="I477" i="43" s="1"/>
  <c r="F477" i="43"/>
  <c r="H476" i="43"/>
  <c r="I476" i="43" s="1"/>
  <c r="F476" i="43"/>
  <c r="F474" i="43"/>
  <c r="L1058" i="44" s="1"/>
  <c r="H472" i="43"/>
  <c r="I472" i="43" s="1"/>
  <c r="F472" i="43"/>
  <c r="H471" i="43"/>
  <c r="I471" i="43" s="1"/>
  <c r="F471" i="43"/>
  <c r="F470" i="43"/>
  <c r="F469" i="43"/>
  <c r="L1062" i="44" s="1"/>
  <c r="H466" i="43"/>
  <c r="I466" i="43" s="1"/>
  <c r="F466" i="43"/>
  <c r="H465" i="43"/>
  <c r="I465" i="43" s="1"/>
  <c r="F465" i="43"/>
  <c r="H464" i="43"/>
  <c r="I464" i="43" s="1"/>
  <c r="F463" i="43"/>
  <c r="L1084" i="44" s="1"/>
  <c r="H460" i="43"/>
  <c r="I460" i="43" s="1"/>
  <c r="F460" i="43"/>
  <c r="H459" i="43"/>
  <c r="I459" i="43" s="1"/>
  <c r="F459" i="43"/>
  <c r="F457" i="43"/>
  <c r="L1088" i="44" s="1"/>
  <c r="H455" i="43"/>
  <c r="I455" i="43" s="1"/>
  <c r="F455" i="43"/>
  <c r="H454" i="43"/>
  <c r="I454" i="43" s="1"/>
  <c r="F454" i="43"/>
  <c r="H453" i="43"/>
  <c r="I453" i="43" s="1"/>
  <c r="H450" i="43"/>
  <c r="I450" i="43" s="1"/>
  <c r="F450" i="43"/>
  <c r="H449" i="43"/>
  <c r="I449" i="43" s="1"/>
  <c r="F449" i="43"/>
  <c r="H446" i="43"/>
  <c r="I446" i="43" s="1"/>
  <c r="F446" i="43"/>
  <c r="H445" i="43"/>
  <c r="I445" i="43" s="1"/>
  <c r="F445" i="43"/>
  <c r="I444" i="43"/>
  <c r="H441" i="43"/>
  <c r="I441" i="43" s="1"/>
  <c r="F441" i="43"/>
  <c r="H440" i="43"/>
  <c r="I440" i="43" s="1"/>
  <c r="F440" i="43"/>
  <c r="K1015" i="44"/>
  <c r="K1011" i="44"/>
  <c r="K1007" i="44"/>
  <c r="K1003" i="44"/>
  <c r="K1002" i="44"/>
  <c r="K998" i="44"/>
  <c r="K994" i="44"/>
  <c r="K992" i="44" s="1"/>
  <c r="G247" i="41" s="1"/>
  <c r="K990" i="44"/>
  <c r="K986" i="44"/>
  <c r="K983" i="44"/>
  <c r="K982" i="44"/>
  <c r="K978" i="44"/>
  <c r="K974" i="44"/>
  <c r="K970" i="44"/>
  <c r="K966" i="44"/>
  <c r="K963" i="44"/>
  <c r="K962" i="44"/>
  <c r="K958" i="44"/>
  <c r="K954" i="44"/>
  <c r="K950" i="44"/>
  <c r="K946" i="44"/>
  <c r="K943" i="44"/>
  <c r="K942" i="44"/>
  <c r="K938" i="44"/>
  <c r="K933" i="44"/>
  <c r="K929" i="44"/>
  <c r="K925" i="44"/>
  <c r="K922" i="44"/>
  <c r="K921" i="44"/>
  <c r="K917" i="44"/>
  <c r="L907" i="44"/>
  <c r="I849" i="43" l="1"/>
  <c r="I823" i="43"/>
  <c r="I443" i="43"/>
  <c r="I452" i="43"/>
  <c r="I489" i="43"/>
  <c r="I519" i="43"/>
  <c r="I554" i="43"/>
  <c r="I572" i="43"/>
  <c r="I595" i="43"/>
  <c r="I438" i="43"/>
  <c r="I463" i="43"/>
  <c r="I484" i="43"/>
  <c r="I494" i="43"/>
  <c r="I524" i="43"/>
  <c r="I549" i="43"/>
  <c r="I566" i="43"/>
  <c r="I584" i="43"/>
  <c r="I844" i="43"/>
  <c r="I859" i="43"/>
  <c r="I479" i="43"/>
  <c r="I504" i="43"/>
  <c r="I529" i="43"/>
  <c r="I539" i="43"/>
  <c r="I544" i="43"/>
  <c r="I828" i="43"/>
  <c r="I838" i="43"/>
  <c r="I448" i="43"/>
  <c r="I600" i="43"/>
  <c r="E129" i="41"/>
  <c r="H856" i="43"/>
  <c r="I856" i="43" s="1"/>
  <c r="E856" i="43"/>
  <c r="F857" i="43"/>
  <c r="E857" i="43"/>
  <c r="E1563" i="44"/>
  <c r="L1563" i="44"/>
  <c r="F458" i="41"/>
  <c r="H129" i="41"/>
  <c r="J453" i="41"/>
  <c r="K1000" i="44"/>
  <c r="K980" i="44"/>
  <c r="K1092" i="44"/>
  <c r="G278" i="41" s="1"/>
  <c r="J454" i="41"/>
  <c r="K1021" i="44"/>
  <c r="G256" i="41" s="1"/>
  <c r="K1046" i="44"/>
  <c r="G263" i="41" s="1"/>
  <c r="K1071" i="44"/>
  <c r="G271" i="41" s="1"/>
  <c r="K1114" i="44"/>
  <c r="G287" i="41" s="1"/>
  <c r="K1242" i="44"/>
  <c r="G322" i="41" s="1"/>
  <c r="K1266" i="44"/>
  <c r="G328" i="41" s="1"/>
  <c r="K1441" i="44"/>
  <c r="G380" i="41" s="1"/>
  <c r="K931" i="44"/>
  <c r="G230" i="41" s="1"/>
  <c r="K952" i="44"/>
  <c r="G237" i="41" s="1"/>
  <c r="K972" i="44"/>
  <c r="G242" i="41" s="1"/>
  <c r="K1013" i="44"/>
  <c r="G254" i="41" s="1"/>
  <c r="K1017" i="44"/>
  <c r="G255" i="41" s="1"/>
  <c r="K1029" i="44"/>
  <c r="G258" i="41" s="1"/>
  <c r="K1038" i="44"/>
  <c r="G261" i="41" s="1"/>
  <c r="K1042" i="44"/>
  <c r="G262" i="41" s="1"/>
  <c r="K1050" i="44"/>
  <c r="G264" i="41" s="1"/>
  <c r="K1110" i="44"/>
  <c r="G286" i="41" s="1"/>
  <c r="K1122" i="44"/>
  <c r="K1130" i="44"/>
  <c r="G291" i="41" s="1"/>
  <c r="K1308" i="44"/>
  <c r="G343" i="41" s="1"/>
  <c r="K1437" i="44"/>
  <c r="G379" i="41" s="1"/>
  <c r="K1472" i="44"/>
  <c r="G387" i="41" s="1"/>
  <c r="K1571" i="44"/>
  <c r="G418" i="41" s="1"/>
  <c r="K927" i="44"/>
  <c r="G229" i="41" s="1"/>
  <c r="K948" i="44"/>
  <c r="G236" i="41" s="1"/>
  <c r="K968" i="44"/>
  <c r="G241" i="41" s="1"/>
  <c r="K988" i="44"/>
  <c r="G246" i="41" s="1"/>
  <c r="K1009" i="44"/>
  <c r="G253" i="41" s="1"/>
  <c r="K1033" i="44"/>
  <c r="K1079" i="44"/>
  <c r="G273" i="41" s="1"/>
  <c r="K1105" i="44"/>
  <c r="G283" i="41" s="1"/>
  <c r="K1118" i="44"/>
  <c r="G288" i="41" s="1"/>
  <c r="K1304" i="44"/>
  <c r="G342" i="41" s="1"/>
  <c r="K1433" i="44"/>
  <c r="G378" i="41" s="1"/>
  <c r="K1468" i="44"/>
  <c r="G386" i="41" s="1"/>
  <c r="K1567" i="44"/>
  <c r="G417" i="41" s="1"/>
  <c r="K919" i="44"/>
  <c r="G227" i="41" s="1"/>
  <c r="K940" i="44"/>
  <c r="K960" i="44"/>
  <c r="G239" i="41" s="1"/>
  <c r="K915" i="44"/>
  <c r="G226" i="41" s="1"/>
  <c r="K923" i="44"/>
  <c r="G228" i="41" s="1"/>
  <c r="K936" i="44"/>
  <c r="G233" i="41" s="1"/>
  <c r="K944" i="44"/>
  <c r="G235" i="41" s="1"/>
  <c r="K956" i="44"/>
  <c r="G238" i="41" s="1"/>
  <c r="K964" i="44"/>
  <c r="G240" i="41" s="1"/>
  <c r="K976" i="44"/>
  <c r="G243" i="41" s="1"/>
  <c r="K984" i="44"/>
  <c r="G245" i="41" s="1"/>
  <c r="K996" i="44"/>
  <c r="G248" i="41" s="1"/>
  <c r="K1005" i="44"/>
  <c r="G252" i="41" s="1"/>
  <c r="K1067" i="44"/>
  <c r="G270" i="41" s="1"/>
  <c r="K1075" i="44"/>
  <c r="G272" i="41" s="1"/>
  <c r="K1222" i="44"/>
  <c r="G317" i="41" s="1"/>
  <c r="K1246" i="44"/>
  <c r="G323" i="41" s="1"/>
  <c r="K1262" i="44"/>
  <c r="G327" i="41" s="1"/>
  <c r="K1316" i="44"/>
  <c r="G345" i="41" s="1"/>
  <c r="K1445" i="44"/>
  <c r="G381" i="41" s="1"/>
  <c r="K1532" i="44"/>
  <c r="G402" i="41" s="1"/>
  <c r="E458" i="41"/>
  <c r="J458" i="41"/>
  <c r="F445" i="41"/>
  <c r="H445" i="41"/>
  <c r="C222" i="41"/>
  <c r="E222" i="41" s="1"/>
  <c r="E907" i="44"/>
  <c r="C283" i="41"/>
  <c r="H283" i="41" s="1"/>
  <c r="E1105" i="44"/>
  <c r="C317" i="41"/>
  <c r="H317" i="41" s="1"/>
  <c r="E1222" i="44"/>
  <c r="C322" i="41"/>
  <c r="E322" i="41" s="1"/>
  <c r="E1242" i="44"/>
  <c r="C323" i="41"/>
  <c r="F323" i="41" s="1"/>
  <c r="E1246" i="44"/>
  <c r="C327" i="41"/>
  <c r="H327" i="41" s="1"/>
  <c r="E1262" i="44"/>
  <c r="C342" i="41"/>
  <c r="F342" i="41" s="1"/>
  <c r="E1304" i="44"/>
  <c r="C343" i="41"/>
  <c r="E343" i="41" s="1"/>
  <c r="E1308" i="44"/>
  <c r="C345" i="41"/>
  <c r="E345" i="41" s="1"/>
  <c r="E1316" i="44"/>
  <c r="C378" i="41"/>
  <c r="H378" i="41" s="1"/>
  <c r="E1433" i="44"/>
  <c r="C379" i="41"/>
  <c r="H379" i="41" s="1"/>
  <c r="E1437" i="44"/>
  <c r="C380" i="41"/>
  <c r="E380" i="41" s="1"/>
  <c r="E1441" i="44"/>
  <c r="C381" i="41"/>
  <c r="F381" i="41" s="1"/>
  <c r="E1445" i="44"/>
  <c r="C386" i="41"/>
  <c r="F386" i="41" s="1"/>
  <c r="E1468" i="44"/>
  <c r="C410" i="41"/>
  <c r="E410" i="41" s="1"/>
  <c r="E1545" i="44"/>
  <c r="C417" i="41"/>
  <c r="E417" i="41" s="1"/>
  <c r="E1567" i="44"/>
  <c r="C418" i="41"/>
  <c r="F418" i="41" s="1"/>
  <c r="E1571" i="44"/>
  <c r="C421" i="41"/>
  <c r="F421" i="41" s="1"/>
  <c r="E1576" i="44"/>
  <c r="C422" i="41"/>
  <c r="H422" i="41" s="1"/>
  <c r="E1578" i="44"/>
  <c r="C424" i="41"/>
  <c r="E424" i="41" s="1"/>
  <c r="E1582" i="44"/>
  <c r="C143" i="41"/>
  <c r="L1596" i="44"/>
  <c r="C430" i="41"/>
  <c r="L1592" i="44"/>
  <c r="C429" i="41"/>
  <c r="L1588" i="44"/>
  <c r="C428" i="41"/>
  <c r="C416" i="41"/>
  <c r="C302" i="41"/>
  <c r="C299" i="41"/>
  <c r="C303" i="41"/>
  <c r="C307" i="41"/>
  <c r="C311" i="41"/>
  <c r="C315" i="41"/>
  <c r="C319" i="41"/>
  <c r="C325" i="41"/>
  <c r="C329" i="41"/>
  <c r="C336" i="41"/>
  <c r="C344" i="41"/>
  <c r="C352" i="41"/>
  <c r="C358" i="41"/>
  <c r="C362" i="41"/>
  <c r="C366" i="41"/>
  <c r="C370" i="41"/>
  <c r="C373" i="41"/>
  <c r="C382" i="41"/>
  <c r="C391" i="41"/>
  <c r="C257" i="41"/>
  <c r="C266" i="41"/>
  <c r="C267" i="41"/>
  <c r="C296" i="41"/>
  <c r="C300" i="41"/>
  <c r="C304" i="41"/>
  <c r="C308" i="41"/>
  <c r="C312" i="41"/>
  <c r="C316" i="41"/>
  <c r="C320" i="41"/>
  <c r="C326" i="41"/>
  <c r="C330" i="41"/>
  <c r="C337" i="41"/>
  <c r="C341" i="41"/>
  <c r="C349" i="41"/>
  <c r="C353" i="41"/>
  <c r="C355" i="41"/>
  <c r="C359" i="41"/>
  <c r="C363" i="41"/>
  <c r="C367" i="41"/>
  <c r="C371" i="41"/>
  <c r="C374" i="41"/>
  <c r="C383" i="41"/>
  <c r="C388" i="41"/>
  <c r="C392" i="41"/>
  <c r="C277" i="41"/>
  <c r="C290" i="41"/>
  <c r="C298" i="41"/>
  <c r="C306" i="41"/>
  <c r="C310" i="41"/>
  <c r="C314" i="41"/>
  <c r="C318" i="41"/>
  <c r="C324" i="41"/>
  <c r="C335" i="41"/>
  <c r="C351" i="41"/>
  <c r="C357" i="41"/>
  <c r="C361" i="41"/>
  <c r="C365" i="41"/>
  <c r="C369" i="41"/>
  <c r="C385" i="41"/>
  <c r="C390" i="41"/>
  <c r="C265" i="41"/>
  <c r="C279" i="41"/>
  <c r="C247" i="41"/>
  <c r="C276" i="41"/>
  <c r="C297" i="41"/>
  <c r="C301" i="41"/>
  <c r="C305" i="41"/>
  <c r="C309" i="41"/>
  <c r="C313" i="41"/>
  <c r="C321" i="41"/>
  <c r="C331" i="41"/>
  <c r="C338" i="41"/>
  <c r="C346" i="41"/>
  <c r="C350" i="41"/>
  <c r="C354" i="41"/>
  <c r="C356" i="41"/>
  <c r="C360" i="41"/>
  <c r="C364" i="41"/>
  <c r="C368" i="41"/>
  <c r="C372" i="41"/>
  <c r="C375" i="41"/>
  <c r="C389" i="41"/>
  <c r="C393" i="41"/>
  <c r="L1206" i="44"/>
  <c r="L1353" i="44"/>
  <c r="L1138" i="44"/>
  <c r="L1325" i="44"/>
  <c r="L1333" i="44"/>
  <c r="L1186" i="44"/>
  <c r="G383" i="41"/>
  <c r="H857" i="43"/>
  <c r="I857" i="43" s="1"/>
  <c r="L1025" i="44"/>
  <c r="L1126" i="44"/>
  <c r="F845" i="43"/>
  <c r="F856" i="43"/>
  <c r="H470" i="43"/>
  <c r="I470" i="43" s="1"/>
  <c r="I469" i="43" s="1"/>
  <c r="H579" i="43"/>
  <c r="I579" i="43" s="1"/>
  <c r="I578" i="43" s="1"/>
  <c r="F550" i="43"/>
  <c r="F850" i="43"/>
  <c r="I834" i="43"/>
  <c r="I833" i="43" s="1"/>
  <c r="G289" i="41"/>
  <c r="F579" i="43"/>
  <c r="F839" i="43"/>
  <c r="F860" i="43"/>
  <c r="F545" i="43"/>
  <c r="I500" i="43"/>
  <c r="I499" i="43" s="1"/>
  <c r="G249" i="41"/>
  <c r="H561" i="43"/>
  <c r="I561" i="43" s="1"/>
  <c r="I560" i="43" s="1"/>
  <c r="I535" i="43"/>
  <c r="I534" i="43" s="1"/>
  <c r="H606" i="43"/>
  <c r="I606" i="43" s="1"/>
  <c r="I605" i="43" s="1"/>
  <c r="F458" i="43"/>
  <c r="F495" i="43"/>
  <c r="H458" i="43"/>
  <c r="I458" i="43" s="1"/>
  <c r="I457" i="43" s="1"/>
  <c r="F453" i="43"/>
  <c r="F490" i="43"/>
  <c r="H510" i="43"/>
  <c r="I510" i="43" s="1"/>
  <c r="I509" i="43" s="1"/>
  <c r="F444" i="43"/>
  <c r="F475" i="43"/>
  <c r="I590" i="43"/>
  <c r="I589" i="43" s="1"/>
  <c r="H475" i="43"/>
  <c r="I475" i="43" s="1"/>
  <c r="I474" i="43" s="1"/>
  <c r="I515" i="43"/>
  <c r="I514" i="43" s="1"/>
  <c r="G234" i="41"/>
  <c r="F464" i="43"/>
  <c r="F567" i="43"/>
  <c r="G244" i="41"/>
  <c r="F585" i="43"/>
  <c r="F555" i="43"/>
  <c r="F530" i="43"/>
  <c r="F573" i="43"/>
  <c r="L1677" i="44"/>
  <c r="L556" i="44"/>
  <c r="L540" i="44"/>
  <c r="L536" i="44"/>
  <c r="K542" i="44"/>
  <c r="K538" i="44"/>
  <c r="K534" i="44"/>
  <c r="K533" i="44"/>
  <c r="L531" i="44"/>
  <c r="H429" i="43"/>
  <c r="I429" i="43" s="1"/>
  <c r="F429" i="43"/>
  <c r="L505" i="44"/>
  <c r="K379" i="44"/>
  <c r="L385" i="44"/>
  <c r="L381" i="44"/>
  <c r="L376" i="44"/>
  <c r="L372" i="44"/>
  <c r="K388" i="44"/>
  <c r="K387" i="44"/>
  <c r="K383" i="44"/>
  <c r="K378" i="44"/>
  <c r="K374" i="44"/>
  <c r="K528" i="44"/>
  <c r="K527" i="44"/>
  <c r="K526" i="44"/>
  <c r="K525" i="44"/>
  <c r="K524" i="44"/>
  <c r="K523" i="44"/>
  <c r="K522" i="44"/>
  <c r="K521" i="44"/>
  <c r="K520" i="44"/>
  <c r="E519" i="44"/>
  <c r="K519" i="44" s="1"/>
  <c r="K518" i="44"/>
  <c r="K517" i="44"/>
  <c r="K516" i="44"/>
  <c r="K515" i="44"/>
  <c r="K514" i="44"/>
  <c r="E513" i="44"/>
  <c r="K513" i="44" s="1"/>
  <c r="K512" i="44"/>
  <c r="K511" i="44"/>
  <c r="K510" i="44"/>
  <c r="K509" i="44"/>
  <c r="K508" i="44"/>
  <c r="K507" i="44"/>
  <c r="L453" i="44"/>
  <c r="K502" i="44"/>
  <c r="K501" i="44"/>
  <c r="K500" i="44"/>
  <c r="K499" i="44"/>
  <c r="K498" i="44"/>
  <c r="K497" i="44"/>
  <c r="K496" i="44"/>
  <c r="K495" i="44"/>
  <c r="K494" i="44"/>
  <c r="E493" i="44"/>
  <c r="K493" i="44" s="1"/>
  <c r="K492" i="44"/>
  <c r="K491" i="44"/>
  <c r="K490" i="44"/>
  <c r="K489" i="44"/>
  <c r="K488" i="44"/>
  <c r="E487" i="44"/>
  <c r="K487" i="44" s="1"/>
  <c r="K486" i="44"/>
  <c r="K485" i="44"/>
  <c r="K484" i="44"/>
  <c r="K483" i="44"/>
  <c r="K482" i="44"/>
  <c r="K481" i="44"/>
  <c r="L479" i="44"/>
  <c r="K476" i="44"/>
  <c r="K450" i="44"/>
  <c r="K475" i="44"/>
  <c r="K474" i="44"/>
  <c r="K473" i="44"/>
  <c r="K472" i="44"/>
  <c r="K471" i="44"/>
  <c r="K470" i="44"/>
  <c r="K469" i="44"/>
  <c r="K468" i="44"/>
  <c r="E467" i="44"/>
  <c r="K467" i="44" s="1"/>
  <c r="K466" i="44"/>
  <c r="K465" i="44"/>
  <c r="K464" i="44"/>
  <c r="K463" i="44"/>
  <c r="K462" i="44"/>
  <c r="E461" i="44"/>
  <c r="K461" i="44" s="1"/>
  <c r="K460" i="44"/>
  <c r="K459" i="44"/>
  <c r="K458" i="44"/>
  <c r="K457" i="44"/>
  <c r="K456" i="44"/>
  <c r="K455" i="44"/>
  <c r="K447" i="44"/>
  <c r="E441" i="44"/>
  <c r="E435" i="44"/>
  <c r="K435" i="44" s="1"/>
  <c r="K414" i="44"/>
  <c r="K415" i="44"/>
  <c r="L410" i="44"/>
  <c r="K385" i="44" l="1"/>
  <c r="I855" i="43"/>
  <c r="F380" i="41"/>
  <c r="H410" i="41"/>
  <c r="J410" i="41" s="1"/>
  <c r="H418" i="41"/>
  <c r="J418" i="41" s="1"/>
  <c r="F345" i="41"/>
  <c r="K453" i="44"/>
  <c r="K479" i="44"/>
  <c r="E379" i="41"/>
  <c r="F327" i="41"/>
  <c r="F422" i="41"/>
  <c r="E422" i="41"/>
  <c r="F322" i="41"/>
  <c r="F317" i="41"/>
  <c r="F379" i="41"/>
  <c r="H386" i="41"/>
  <c r="J386" i="41" s="1"/>
  <c r="F424" i="41"/>
  <c r="E317" i="41"/>
  <c r="E323" i="41"/>
  <c r="H323" i="41"/>
  <c r="J323" i="41" s="1"/>
  <c r="E381" i="41"/>
  <c r="H381" i="41"/>
  <c r="J381" i="41" s="1"/>
  <c r="E418" i="41"/>
  <c r="H345" i="41"/>
  <c r="J345" i="41" s="1"/>
  <c r="H222" i="41"/>
  <c r="F410" i="41"/>
  <c r="E342" i="41"/>
  <c r="H342" i="41"/>
  <c r="J342" i="41" s="1"/>
  <c r="F222" i="41"/>
  <c r="H428" i="43"/>
  <c r="I428" i="43" s="1"/>
  <c r="I427" i="43" s="1"/>
  <c r="E428" i="43"/>
  <c r="H424" i="41"/>
  <c r="J424" i="41" s="1"/>
  <c r="E421" i="41"/>
  <c r="H417" i="41"/>
  <c r="E386" i="41"/>
  <c r="H421" i="41"/>
  <c r="J421" i="41" s="1"/>
  <c r="F417" i="41"/>
  <c r="H380" i="41"/>
  <c r="E378" i="41"/>
  <c r="F378" i="41"/>
  <c r="J253" i="41"/>
  <c r="J129" i="41"/>
  <c r="J387" i="41"/>
  <c r="J271" i="41"/>
  <c r="J328" i="41"/>
  <c r="F343" i="41"/>
  <c r="E327" i="41"/>
  <c r="J242" i="41"/>
  <c r="J240" i="41"/>
  <c r="J255" i="41"/>
  <c r="J287" i="41"/>
  <c r="H322" i="41"/>
  <c r="E283" i="41"/>
  <c r="K505" i="44"/>
  <c r="G126" i="41" s="1"/>
  <c r="J235" i="41"/>
  <c r="J254" i="41"/>
  <c r="J252" i="41"/>
  <c r="J228" i="41"/>
  <c r="J245" i="41"/>
  <c r="J237" i="41"/>
  <c r="H343" i="41"/>
  <c r="F283" i="41"/>
  <c r="J243" i="41"/>
  <c r="J241" i="41"/>
  <c r="J286" i="41"/>
  <c r="J272" i="41"/>
  <c r="J248" i="41"/>
  <c r="J226" i="41"/>
  <c r="J288" i="41"/>
  <c r="J236" i="41"/>
  <c r="J264" i="41"/>
  <c r="J230" i="41"/>
  <c r="J256" i="41"/>
  <c r="J233" i="41"/>
  <c r="J229" i="41"/>
  <c r="J291" i="41"/>
  <c r="J262" i="41"/>
  <c r="J402" i="41"/>
  <c r="J238" i="41"/>
  <c r="J273" i="41"/>
  <c r="J246" i="41"/>
  <c r="J261" i="41"/>
  <c r="G124" i="41"/>
  <c r="K376" i="44"/>
  <c r="G111" i="41" s="1"/>
  <c r="K531" i="44"/>
  <c r="G128" i="41" s="1"/>
  <c r="K372" i="44"/>
  <c r="G110" i="41" s="1"/>
  <c r="K536" i="44"/>
  <c r="G449" i="41" s="1"/>
  <c r="K381" i="44"/>
  <c r="G112" i="41" s="1"/>
  <c r="K540" i="44"/>
  <c r="G450" i="41" s="1"/>
  <c r="J445" i="41"/>
  <c r="C119" i="41"/>
  <c r="H119" i="41" s="1"/>
  <c r="E410" i="44"/>
  <c r="C125" i="41"/>
  <c r="E125" i="41" s="1"/>
  <c r="E479" i="44"/>
  <c r="C124" i="41"/>
  <c r="E124" i="41" s="1"/>
  <c r="E453" i="44"/>
  <c r="C110" i="41"/>
  <c r="E110" i="41" s="1"/>
  <c r="E372" i="44"/>
  <c r="C111" i="41"/>
  <c r="F111" i="41" s="1"/>
  <c r="E376" i="44"/>
  <c r="C112" i="41"/>
  <c r="F112" i="41" s="1"/>
  <c r="E381" i="44"/>
  <c r="C113" i="41"/>
  <c r="E113" i="41" s="1"/>
  <c r="E385" i="44"/>
  <c r="C126" i="41"/>
  <c r="E126" i="41" s="1"/>
  <c r="E505" i="44"/>
  <c r="C128" i="41"/>
  <c r="F128" i="41" s="1"/>
  <c r="E531" i="44"/>
  <c r="C449" i="41"/>
  <c r="E449" i="41" s="1"/>
  <c r="E536" i="44"/>
  <c r="C450" i="41"/>
  <c r="H450" i="41" s="1"/>
  <c r="E540" i="44"/>
  <c r="J379" i="41"/>
  <c r="J327" i="41"/>
  <c r="J317" i="41"/>
  <c r="J378" i="41"/>
  <c r="J422" i="41"/>
  <c r="F416" i="41"/>
  <c r="H416" i="41"/>
  <c r="E416" i="41"/>
  <c r="J278" i="41"/>
  <c r="J234" i="41"/>
  <c r="J289" i="41"/>
  <c r="J258" i="41"/>
  <c r="J239" i="41"/>
  <c r="J249" i="41"/>
  <c r="J270" i="41"/>
  <c r="J244" i="41"/>
  <c r="J227" i="41"/>
  <c r="J263" i="41"/>
  <c r="F428" i="43"/>
  <c r="G113" i="41"/>
  <c r="L298" i="44"/>
  <c r="L294" i="44"/>
  <c r="L290" i="44"/>
  <c r="L286" i="44"/>
  <c r="L282" i="44"/>
  <c r="L121" i="44"/>
  <c r="L93" i="44"/>
  <c r="L88" i="44"/>
  <c r="L30" i="44"/>
  <c r="L78" i="44"/>
  <c r="L164" i="44"/>
  <c r="E196" i="44"/>
  <c r="K196" i="44" s="1"/>
  <c r="L195" i="44"/>
  <c r="L192" i="44"/>
  <c r="L189" i="44"/>
  <c r="L186" i="44"/>
  <c r="L183" i="44"/>
  <c r="K193" i="44"/>
  <c r="K187" i="44"/>
  <c r="K184" i="44"/>
  <c r="L124" i="44"/>
  <c r="L161" i="44"/>
  <c r="L158" i="44"/>
  <c r="L155" i="44"/>
  <c r="K159" i="44"/>
  <c r="K156" i="44"/>
  <c r="E137" i="44"/>
  <c r="K316" i="44"/>
  <c r="K363" i="44"/>
  <c r="K356" i="44"/>
  <c r="K349" i="44"/>
  <c r="E71" i="41"/>
  <c r="E65" i="41"/>
  <c r="E53" i="41"/>
  <c r="E41" i="41"/>
  <c r="E40" i="41"/>
  <c r="K219" i="44"/>
  <c r="K216" i="44"/>
  <c r="K213" i="44"/>
  <c r="K169" i="44"/>
  <c r="K203" i="44"/>
  <c r="K206" i="44"/>
  <c r="K200" i="44"/>
  <c r="K178" i="44"/>
  <c r="K177" i="44" s="1"/>
  <c r="K175" i="44"/>
  <c r="K174" i="44" s="1"/>
  <c r="K172" i="44"/>
  <c r="K171" i="44" s="1"/>
  <c r="L149" i="44"/>
  <c r="J231" i="41" l="1"/>
  <c r="J274" i="41"/>
  <c r="H124" i="41"/>
  <c r="J124" i="41" s="1"/>
  <c r="H126" i="41"/>
  <c r="J126" i="41" s="1"/>
  <c r="H110" i="41"/>
  <c r="J110" i="41" s="1"/>
  <c r="E112" i="41"/>
  <c r="H125" i="41"/>
  <c r="J322" i="41"/>
  <c r="J380" i="41"/>
  <c r="J417" i="41"/>
  <c r="E114" i="44"/>
  <c r="L114" i="44"/>
  <c r="E314" i="44"/>
  <c r="L314" i="44"/>
  <c r="E118" i="44"/>
  <c r="L118" i="44"/>
  <c r="F449" i="41"/>
  <c r="F126" i="41"/>
  <c r="H112" i="41"/>
  <c r="H449" i="41"/>
  <c r="F110" i="41"/>
  <c r="F125" i="41"/>
  <c r="F450" i="41"/>
  <c r="E450" i="41"/>
  <c r="E128" i="41"/>
  <c r="H128" i="41"/>
  <c r="H113" i="41"/>
  <c r="F113" i="41"/>
  <c r="E111" i="41"/>
  <c r="H111" i="41"/>
  <c r="F124" i="41"/>
  <c r="F119" i="41"/>
  <c r="E119" i="41"/>
  <c r="J343" i="41"/>
  <c r="K155" i="44"/>
  <c r="G48" i="41" s="1"/>
  <c r="K186" i="44"/>
  <c r="G60" i="41" s="1"/>
  <c r="K195" i="44"/>
  <c r="G63" i="41" s="1"/>
  <c r="K202" i="44"/>
  <c r="G67" i="41" s="1"/>
  <c r="K215" i="44"/>
  <c r="G73" i="41" s="1"/>
  <c r="K158" i="44"/>
  <c r="G49" i="41" s="1"/>
  <c r="K314" i="44"/>
  <c r="G97" i="41" s="1"/>
  <c r="K192" i="44"/>
  <c r="G62" i="41" s="1"/>
  <c r="K205" i="44"/>
  <c r="G68" i="41" s="1"/>
  <c r="K212" i="44"/>
  <c r="G72" i="41" s="1"/>
  <c r="K199" i="44"/>
  <c r="G66" i="41" s="1"/>
  <c r="K168" i="44"/>
  <c r="K218" i="44"/>
  <c r="G74" i="41" s="1"/>
  <c r="K183" i="44"/>
  <c r="G59" i="41" s="1"/>
  <c r="C46" i="41"/>
  <c r="E46" i="41" s="1"/>
  <c r="E149" i="44"/>
  <c r="H48" i="41"/>
  <c r="E155" i="44"/>
  <c r="C49" i="41"/>
  <c r="F49" i="41" s="1"/>
  <c r="E158" i="44"/>
  <c r="C50" i="41"/>
  <c r="F50" i="41" s="1"/>
  <c r="E161" i="44"/>
  <c r="C37" i="41"/>
  <c r="E37" i="41" s="1"/>
  <c r="E124" i="44"/>
  <c r="C59" i="41"/>
  <c r="F59" i="41" s="1"/>
  <c r="E183" i="44"/>
  <c r="C60" i="41"/>
  <c r="F60" i="41" s="1"/>
  <c r="E186" i="44"/>
  <c r="C61" i="41"/>
  <c r="F61" i="41" s="1"/>
  <c r="E189" i="44"/>
  <c r="C62" i="41"/>
  <c r="E62" i="41" s="1"/>
  <c r="E192" i="44"/>
  <c r="C63" i="41"/>
  <c r="H63" i="41" s="1"/>
  <c r="E195" i="44"/>
  <c r="C51" i="41"/>
  <c r="F51" i="41" s="1"/>
  <c r="E164" i="44"/>
  <c r="C29" i="41"/>
  <c r="E78" i="44"/>
  <c r="C21" i="41"/>
  <c r="E21" i="41" s="1"/>
  <c r="E30" i="44"/>
  <c r="C31" i="41"/>
  <c r="E88" i="44"/>
  <c r="C32" i="41"/>
  <c r="E93" i="44"/>
  <c r="C36" i="41"/>
  <c r="E121" i="44"/>
  <c r="C88" i="41"/>
  <c r="E88" i="41" s="1"/>
  <c r="E282" i="44"/>
  <c r="C89" i="41"/>
  <c r="H89" i="41" s="1"/>
  <c r="E286" i="44"/>
  <c r="C90" i="41"/>
  <c r="F90" i="41" s="1"/>
  <c r="E290" i="44"/>
  <c r="C91" i="41"/>
  <c r="H91" i="41" s="1"/>
  <c r="E294" i="44"/>
  <c r="C92" i="41"/>
  <c r="E92" i="41" s="1"/>
  <c r="E298" i="44"/>
  <c r="J450" i="41"/>
  <c r="J416" i="41"/>
  <c r="E51" i="41"/>
  <c r="C97" i="41"/>
  <c r="C17" i="33"/>
  <c r="C17" i="48"/>
  <c r="K150" i="44"/>
  <c r="K147" i="44"/>
  <c r="L146" i="44"/>
  <c r="K144" i="44"/>
  <c r="L143" i="44"/>
  <c r="K137" i="44"/>
  <c r="L136" i="44"/>
  <c r="G57" i="41"/>
  <c r="G56" i="41"/>
  <c r="G55" i="41"/>
  <c r="K626" i="44"/>
  <c r="H259" i="43"/>
  <c r="I259" i="43" s="1"/>
  <c r="F259" i="43"/>
  <c r="F246" i="43"/>
  <c r="H248" i="43"/>
  <c r="I248" i="43" s="1"/>
  <c r="F248" i="43"/>
  <c r="H247" i="43"/>
  <c r="I247" i="43" s="1"/>
  <c r="H242" i="43"/>
  <c r="I242" i="43" s="1"/>
  <c r="F241" i="43"/>
  <c r="G54" i="41" l="1"/>
  <c r="J54" i="41" s="1"/>
  <c r="K190" i="44"/>
  <c r="K189" i="44" s="1"/>
  <c r="G61" i="41" s="1"/>
  <c r="H51" i="41"/>
  <c r="E60" i="41"/>
  <c r="H60" i="41"/>
  <c r="J60" i="41" s="1"/>
  <c r="E90" i="41"/>
  <c r="H90" i="41"/>
  <c r="E49" i="41"/>
  <c r="H49" i="41"/>
  <c r="J49" i="41" s="1"/>
  <c r="H88" i="41"/>
  <c r="E48" i="41"/>
  <c r="H21" i="41"/>
  <c r="F21" i="41"/>
  <c r="H59" i="41"/>
  <c r="J59" i="41" s="1"/>
  <c r="F46" i="41"/>
  <c r="F37" i="41"/>
  <c r="E50" i="41"/>
  <c r="H37" i="41"/>
  <c r="H92" i="41"/>
  <c r="F63" i="41"/>
  <c r="H46" i="41"/>
  <c r="H62" i="41"/>
  <c r="J62" i="41" s="1"/>
  <c r="F89" i="41"/>
  <c r="F92" i="41"/>
  <c r="F88" i="41"/>
  <c r="F62" i="41"/>
  <c r="E89" i="41"/>
  <c r="E91" i="41"/>
  <c r="E61" i="41"/>
  <c r="J113" i="41"/>
  <c r="J112" i="41"/>
  <c r="E63" i="41"/>
  <c r="J449" i="41"/>
  <c r="J111" i="41"/>
  <c r="J128" i="41"/>
  <c r="F91" i="41"/>
  <c r="H61" i="41"/>
  <c r="E59" i="41"/>
  <c r="J68" i="41"/>
  <c r="J66" i="41"/>
  <c r="J67" i="41"/>
  <c r="J74" i="41"/>
  <c r="H50" i="41"/>
  <c r="F48" i="41"/>
  <c r="J73" i="41"/>
  <c r="J72" i="41"/>
  <c r="J63" i="41"/>
  <c r="J48" i="41"/>
  <c r="K146" i="44"/>
  <c r="G45" i="41" s="1"/>
  <c r="K136" i="44"/>
  <c r="K149" i="44"/>
  <c r="G46" i="41" s="1"/>
  <c r="K143" i="44"/>
  <c r="G44" i="41" s="1"/>
  <c r="C42" i="41"/>
  <c r="F42" i="41" s="1"/>
  <c r="E136" i="44"/>
  <c r="C44" i="41"/>
  <c r="F44" i="41" s="1"/>
  <c r="E143" i="44"/>
  <c r="C45" i="41"/>
  <c r="H45" i="41" s="1"/>
  <c r="E146" i="44"/>
  <c r="E97" i="41"/>
  <c r="F97" i="41"/>
  <c r="H97" i="41"/>
  <c r="C146" i="41"/>
  <c r="C147" i="41"/>
  <c r="C148" i="41"/>
  <c r="J57" i="41"/>
  <c r="J56" i="41"/>
  <c r="J55" i="41"/>
  <c r="F243" i="43"/>
  <c r="H243" i="43"/>
  <c r="I243" i="43" s="1"/>
  <c r="H257" i="43"/>
  <c r="I257" i="43" s="1"/>
  <c r="F257" i="43"/>
  <c r="H241" i="43"/>
  <c r="I241" i="43" s="1"/>
  <c r="F242" i="43"/>
  <c r="H258" i="43"/>
  <c r="I258" i="43" s="1"/>
  <c r="F258" i="43"/>
  <c r="H246" i="43"/>
  <c r="I246" i="43" s="1"/>
  <c r="I245" i="43" s="1"/>
  <c r="F247" i="43"/>
  <c r="K625" i="44"/>
  <c r="K623" i="44" s="1"/>
  <c r="G148" i="41" s="1"/>
  <c r="K621" i="44"/>
  <c r="K619" i="44" s="1"/>
  <c r="G147" i="41" s="1"/>
  <c r="L619" i="44"/>
  <c r="K617" i="44"/>
  <c r="K615" i="44" s="1"/>
  <c r="G146" i="41" s="1"/>
  <c r="L615" i="44"/>
  <c r="K613" i="44"/>
  <c r="K605" i="44"/>
  <c r="H422" i="43"/>
  <c r="I422" i="43" s="1"/>
  <c r="H425" i="43"/>
  <c r="I425" i="43" s="1"/>
  <c r="F425" i="43"/>
  <c r="H424" i="43"/>
  <c r="I424" i="43" s="1"/>
  <c r="F424" i="43"/>
  <c r="K609" i="44"/>
  <c r="K604" i="44"/>
  <c r="K600" i="44"/>
  <c r="K596" i="44"/>
  <c r="K592" i="44"/>
  <c r="K590" i="44" s="1"/>
  <c r="K809" i="44"/>
  <c r="K805" i="44"/>
  <c r="G42" i="41" l="1"/>
  <c r="E162" i="44"/>
  <c r="I240" i="43"/>
  <c r="I421" i="43"/>
  <c r="I256" i="43"/>
  <c r="J77" i="41"/>
  <c r="J70" i="41"/>
  <c r="E42" i="41"/>
  <c r="E44" i="41"/>
  <c r="F45" i="41"/>
  <c r="J61" i="41"/>
  <c r="J64" i="41" s="1"/>
  <c r="H42" i="41"/>
  <c r="H44" i="41"/>
  <c r="E45" i="41"/>
  <c r="K602" i="44"/>
  <c r="G143" i="41" s="1"/>
  <c r="J46" i="41"/>
  <c r="K803" i="44"/>
  <c r="G195" i="41" s="1"/>
  <c r="K607" i="44"/>
  <c r="G144" i="41" s="1"/>
  <c r="K807" i="44"/>
  <c r="G196" i="41" s="1"/>
  <c r="K598" i="44"/>
  <c r="G142" i="41" s="1"/>
  <c r="K594" i="44"/>
  <c r="G141" i="41" s="1"/>
  <c r="K611" i="44"/>
  <c r="G145" i="41" s="1"/>
  <c r="J45" i="41"/>
  <c r="J97" i="41"/>
  <c r="F422" i="43"/>
  <c r="K885" i="44"/>
  <c r="K881" i="44"/>
  <c r="K877" i="44"/>
  <c r="K873" i="44"/>
  <c r="K869" i="44"/>
  <c r="K865" i="44"/>
  <c r="K861" i="44"/>
  <c r="K857" i="44"/>
  <c r="L831" i="44"/>
  <c r="E165" i="44" l="1"/>
  <c r="K165" i="44" s="1"/>
  <c r="K164" i="44" s="1"/>
  <c r="K162" i="44"/>
  <c r="K161" i="44" s="1"/>
  <c r="J44" i="41"/>
  <c r="J42" i="41"/>
  <c r="J142" i="41"/>
  <c r="J145" i="41"/>
  <c r="J195" i="41"/>
  <c r="J144" i="41"/>
  <c r="J141" i="41"/>
  <c r="J196" i="41"/>
  <c r="K855" i="44"/>
  <c r="G208" i="41" s="1"/>
  <c r="K863" i="44"/>
  <c r="G210" i="41" s="1"/>
  <c r="K879" i="44"/>
  <c r="G214" i="41" s="1"/>
  <c r="K859" i="44"/>
  <c r="G209" i="41" s="1"/>
  <c r="J209" i="41" s="1"/>
  <c r="K875" i="44"/>
  <c r="G213" i="41" s="1"/>
  <c r="K871" i="44"/>
  <c r="G212" i="41" s="1"/>
  <c r="K867" i="44"/>
  <c r="G211" i="41" s="1"/>
  <c r="K883" i="44"/>
  <c r="G215" i="41" s="1"/>
  <c r="J215" i="41" s="1"/>
  <c r="C202" i="41"/>
  <c r="G140" i="41"/>
  <c r="G50" i="41" l="1"/>
  <c r="J50" i="41" s="1"/>
  <c r="G51" i="41"/>
  <c r="J51" i="41" s="1"/>
  <c r="J211" i="41"/>
  <c r="J212" i="41"/>
  <c r="J210" i="41"/>
  <c r="J214" i="41"/>
  <c r="J213" i="41"/>
  <c r="J208" i="41"/>
  <c r="J140" i="41"/>
  <c r="F222" i="43"/>
  <c r="L819" i="44"/>
  <c r="H218" i="43"/>
  <c r="I218" i="43" s="1"/>
  <c r="L815" i="44"/>
  <c r="H223" i="43"/>
  <c r="I223" i="43" s="1"/>
  <c r="F223" i="43"/>
  <c r="H219" i="43"/>
  <c r="I219" i="43" s="1"/>
  <c r="F219" i="43"/>
  <c r="H215" i="43"/>
  <c r="I215" i="43" s="1"/>
  <c r="F215" i="43"/>
  <c r="K853" i="44"/>
  <c r="K849" i="44"/>
  <c r="K845" i="44"/>
  <c r="K841" i="44"/>
  <c r="K837" i="44"/>
  <c r="K833" i="44"/>
  <c r="K831" i="44" s="1"/>
  <c r="G202" i="41" s="1"/>
  <c r="K829" i="44"/>
  <c r="K825" i="44"/>
  <c r="K821" i="44"/>
  <c r="K819" i="44" s="1"/>
  <c r="G199" i="41" s="1"/>
  <c r="K817" i="44"/>
  <c r="K815" i="44" s="1"/>
  <c r="G198" i="41" s="1"/>
  <c r="K813" i="44"/>
  <c r="K801" i="44"/>
  <c r="K797" i="44"/>
  <c r="K793" i="44"/>
  <c r="K789" i="44"/>
  <c r="K785" i="44"/>
  <c r="K783" i="44" s="1"/>
  <c r="L774" i="44"/>
  <c r="L778" i="44"/>
  <c r="H210" i="43"/>
  <c r="I210" i="43" s="1"/>
  <c r="H206" i="43"/>
  <c r="I206" i="43" s="1"/>
  <c r="L770" i="44"/>
  <c r="F202" i="43"/>
  <c r="F203" i="43"/>
  <c r="H203" i="43"/>
  <c r="I203" i="43" s="1"/>
  <c r="F207" i="43"/>
  <c r="H207" i="43"/>
  <c r="I207" i="43" s="1"/>
  <c r="H211" i="43"/>
  <c r="I211" i="43" s="1"/>
  <c r="F211" i="43"/>
  <c r="J52" i="41" l="1"/>
  <c r="J78" i="41" s="1"/>
  <c r="I205" i="43"/>
  <c r="I209" i="43"/>
  <c r="I217" i="43"/>
  <c r="K795" i="44"/>
  <c r="G193" i="41" s="1"/>
  <c r="K835" i="44"/>
  <c r="G203" i="41" s="1"/>
  <c r="K851" i="44"/>
  <c r="G207" i="41" s="1"/>
  <c r="K791" i="44"/>
  <c r="G192" i="41" s="1"/>
  <c r="K847" i="44"/>
  <c r="G206" i="41" s="1"/>
  <c r="K787" i="44"/>
  <c r="G191" i="41" s="1"/>
  <c r="K811" i="44"/>
  <c r="G197" i="41" s="1"/>
  <c r="K827" i="44"/>
  <c r="G201" i="41" s="1"/>
  <c r="K843" i="44"/>
  <c r="G205" i="41" s="1"/>
  <c r="K799" i="44"/>
  <c r="G194" i="41" s="1"/>
  <c r="K823" i="44"/>
  <c r="G200" i="41" s="1"/>
  <c r="K839" i="44"/>
  <c r="G204" i="41" s="1"/>
  <c r="C188" i="41"/>
  <c r="C199" i="41"/>
  <c r="C187" i="41"/>
  <c r="C189" i="41"/>
  <c r="C198" i="41"/>
  <c r="F206" i="43"/>
  <c r="F218" i="43"/>
  <c r="H214" i="43"/>
  <c r="I214" i="43" s="1"/>
  <c r="I213" i="43" s="1"/>
  <c r="F214" i="43"/>
  <c r="G190" i="41"/>
  <c r="F210" i="43"/>
  <c r="H222" i="43"/>
  <c r="I222" i="43" s="1"/>
  <c r="I221" i="43" s="1"/>
  <c r="H202" i="43"/>
  <c r="I202" i="43" s="1"/>
  <c r="I201" i="43" s="1"/>
  <c r="J200" i="41" l="1"/>
  <c r="J207" i="41"/>
  <c r="J197" i="41"/>
  <c r="J205" i="41"/>
  <c r="J206" i="41"/>
  <c r="J193" i="41"/>
  <c r="J201" i="41"/>
  <c r="J194" i="41"/>
  <c r="J203" i="41"/>
  <c r="J204" i="41"/>
  <c r="J192" i="41"/>
  <c r="J191" i="41"/>
  <c r="J190" i="41"/>
  <c r="K780" i="44"/>
  <c r="K778" i="44" s="1"/>
  <c r="K776" i="44"/>
  <c r="K774" i="44" s="1"/>
  <c r="G188" i="41" s="1"/>
  <c r="K772" i="44"/>
  <c r="K770" i="44" s="1"/>
  <c r="K768" i="44"/>
  <c r="K766" i="44" s="1"/>
  <c r="K764" i="44"/>
  <c r="K762" i="44" s="1"/>
  <c r="K759" i="44"/>
  <c r="K757" i="44" s="1"/>
  <c r="K755" i="44"/>
  <c r="K753" i="44" s="1"/>
  <c r="K751" i="44"/>
  <c r="K749" i="44" s="1"/>
  <c r="L705" i="44"/>
  <c r="F198" i="43"/>
  <c r="H199" i="43"/>
  <c r="I199" i="43" s="1"/>
  <c r="F199" i="43"/>
  <c r="K747" i="44"/>
  <c r="K745" i="44" s="1"/>
  <c r="K743" i="44"/>
  <c r="K741" i="44" s="1"/>
  <c r="K739" i="44"/>
  <c r="K737" i="44" s="1"/>
  <c r="K735" i="44"/>
  <c r="K733" i="44" s="1"/>
  <c r="K731" i="44"/>
  <c r="K727" i="44"/>
  <c r="K723" i="44"/>
  <c r="K719" i="44"/>
  <c r="K715" i="44"/>
  <c r="K711" i="44"/>
  <c r="K707" i="44"/>
  <c r="K705" i="44" s="1"/>
  <c r="G169" i="41" s="1"/>
  <c r="K721" i="44" l="1"/>
  <c r="G173" i="41" s="1"/>
  <c r="K717" i="44"/>
  <c r="G172" i="41" s="1"/>
  <c r="K713" i="44"/>
  <c r="G171" i="41" s="1"/>
  <c r="K729" i="44"/>
  <c r="G175" i="41" s="1"/>
  <c r="K709" i="44"/>
  <c r="G170" i="41" s="1"/>
  <c r="K725" i="44"/>
  <c r="G174" i="41" s="1"/>
  <c r="C169" i="41"/>
  <c r="G189" i="41"/>
  <c r="G187" i="41"/>
  <c r="H198" i="43"/>
  <c r="I198" i="43" s="1"/>
  <c r="I197" i="43" s="1"/>
  <c r="G185" i="41"/>
  <c r="G186" i="41"/>
  <c r="G178" i="41"/>
  <c r="G180" i="41"/>
  <c r="G182" i="41"/>
  <c r="J171" i="41" l="1"/>
  <c r="J172" i="41"/>
  <c r="J174" i="41"/>
  <c r="J170" i="41"/>
  <c r="J175" i="41"/>
  <c r="J173" i="41"/>
  <c r="J180" i="41"/>
  <c r="J182" i="41"/>
  <c r="J186" i="41"/>
  <c r="J283" i="41"/>
  <c r="J284" i="41" s="1"/>
  <c r="J185" i="41"/>
  <c r="J178" i="41"/>
  <c r="G177" i="41"/>
  <c r="G176" i="41"/>
  <c r="G181" i="41"/>
  <c r="G179" i="41"/>
  <c r="J176" i="41" l="1"/>
  <c r="J177" i="41"/>
  <c r="J179" i="41"/>
  <c r="J181" i="41"/>
  <c r="K703" i="44" l="1"/>
  <c r="K679" i="44"/>
  <c r="K677" i="44" s="1"/>
  <c r="F161" i="43"/>
  <c r="H162" i="43"/>
  <c r="I162" i="43" s="1"/>
  <c r="F162" i="43"/>
  <c r="I226" i="43"/>
  <c r="I225" i="43" s="1"/>
  <c r="F265" i="43"/>
  <c r="H265" i="43"/>
  <c r="I265" i="43" s="1"/>
  <c r="F266" i="43"/>
  <c r="H266" i="43"/>
  <c r="I266" i="43" s="1"/>
  <c r="F267" i="43"/>
  <c r="H267" i="43"/>
  <c r="I267" i="43" s="1"/>
  <c r="F268" i="43"/>
  <c r="H268" i="43"/>
  <c r="I268" i="43" s="1"/>
  <c r="F269" i="43"/>
  <c r="H269" i="43"/>
  <c r="I269" i="43" s="1"/>
  <c r="I264" i="43" l="1"/>
  <c r="C134" i="41"/>
  <c r="C167" i="41"/>
  <c r="C168" i="41"/>
  <c r="H161" i="43"/>
  <c r="I161" i="43" s="1"/>
  <c r="I160" i="43" s="1"/>
  <c r="G162" i="41"/>
  <c r="J162" i="41" l="1"/>
  <c r="K328" i="44"/>
  <c r="K326" i="44" s="1"/>
  <c r="G100" i="41" s="1"/>
  <c r="C100" i="41" l="1"/>
  <c r="K320" i="44"/>
  <c r="K318" i="44" s="1"/>
  <c r="G98" i="41" s="1"/>
  <c r="H116" i="43"/>
  <c r="I116" i="43" s="1"/>
  <c r="F116" i="43"/>
  <c r="H115" i="43"/>
  <c r="I115" i="43" s="1"/>
  <c r="F115" i="43"/>
  <c r="H114" i="43"/>
  <c r="I114" i="43" s="1"/>
  <c r="F114" i="43"/>
  <c r="H113" i="43"/>
  <c r="I113" i="43" s="1"/>
  <c r="F113" i="43"/>
  <c r="H112" i="43"/>
  <c r="I112" i="43" s="1"/>
  <c r="F112" i="43"/>
  <c r="H111" i="43"/>
  <c r="I111" i="43" s="1"/>
  <c r="F111" i="43"/>
  <c r="H110" i="43"/>
  <c r="I110" i="43" s="1"/>
  <c r="F110" i="43"/>
  <c r="H109" i="43"/>
  <c r="I109" i="43" s="1"/>
  <c r="F109" i="43"/>
  <c r="I108" i="43" l="1"/>
  <c r="C98" i="41"/>
  <c r="K296" i="44"/>
  <c r="K294" i="44" l="1"/>
  <c r="G91" i="41" s="1"/>
  <c r="J91" i="41" l="1"/>
  <c r="K292" i="44"/>
  <c r="K288" i="44"/>
  <c r="G83" i="41"/>
  <c r="K290" i="44" l="1"/>
  <c r="G90" i="41" s="1"/>
  <c r="K286" i="44"/>
  <c r="G89" i="41" s="1"/>
  <c r="J83" i="41"/>
  <c r="J89" i="41" l="1"/>
  <c r="J90" i="41"/>
  <c r="E254" i="44"/>
  <c r="L244" i="44"/>
  <c r="G82" i="41"/>
  <c r="G81" i="41"/>
  <c r="E49" i="44"/>
  <c r="K49" i="44" s="1"/>
  <c r="K45" i="44" s="1"/>
  <c r="L45" i="44"/>
  <c r="K50" i="44"/>
  <c r="F35" i="43"/>
  <c r="H34" i="43"/>
  <c r="I34" i="43" s="1"/>
  <c r="H33" i="43"/>
  <c r="I33" i="43" s="1"/>
  <c r="F33" i="43"/>
  <c r="H32" i="43"/>
  <c r="I32" i="43" s="1"/>
  <c r="F32" i="43"/>
  <c r="M30" i="44"/>
  <c r="K91" i="44"/>
  <c r="K90" i="44"/>
  <c r="E97" i="44"/>
  <c r="K97" i="44" s="1"/>
  <c r="E62" i="44"/>
  <c r="K62" i="44" s="1"/>
  <c r="E61" i="44"/>
  <c r="K61" i="44" s="1"/>
  <c r="E96" i="44"/>
  <c r="K96" i="44" s="1"/>
  <c r="E95" i="44"/>
  <c r="K95" i="44" s="1"/>
  <c r="E59" i="44"/>
  <c r="K59" i="44" s="1"/>
  <c r="E56" i="44"/>
  <c r="E60" i="44"/>
  <c r="K57" i="44"/>
  <c r="K58" i="44"/>
  <c r="K41" i="44"/>
  <c r="H418" i="43"/>
  <c r="I418" i="43" s="1"/>
  <c r="H417" i="43"/>
  <c r="I417" i="43" s="1"/>
  <c r="H416" i="43"/>
  <c r="I416" i="43" s="1"/>
  <c r="H415" i="43"/>
  <c r="I415" i="43" s="1"/>
  <c r="H414" i="43"/>
  <c r="I414" i="43" s="1"/>
  <c r="H413" i="43"/>
  <c r="I413" i="43" s="1"/>
  <c r="H410" i="43"/>
  <c r="I410" i="43" s="1"/>
  <c r="H409" i="43"/>
  <c r="I409" i="43" s="1"/>
  <c r="H406" i="43"/>
  <c r="I406" i="43" s="1"/>
  <c r="H403" i="43"/>
  <c r="I403" i="43" s="1"/>
  <c r="H399" i="43"/>
  <c r="I399" i="43" s="1"/>
  <c r="H398" i="43"/>
  <c r="I398" i="43" s="1"/>
  <c r="H397" i="43"/>
  <c r="I397" i="43" s="1"/>
  <c r="H394" i="43"/>
  <c r="I394" i="43" s="1"/>
  <c r="H393" i="43"/>
  <c r="I393" i="43" s="1"/>
  <c r="H392" i="43"/>
  <c r="I392" i="43" s="1"/>
  <c r="H388" i="43"/>
  <c r="I388" i="43" s="1"/>
  <c r="H387" i="43"/>
  <c r="I387" i="43" s="1"/>
  <c r="H383" i="43"/>
  <c r="I383" i="43" s="1"/>
  <c r="H382" i="43"/>
  <c r="I382" i="43" s="1"/>
  <c r="H381" i="43"/>
  <c r="I381" i="43" s="1"/>
  <c r="H380" i="43"/>
  <c r="I380" i="43" s="1"/>
  <c r="H377" i="43"/>
  <c r="I377" i="43" s="1"/>
  <c r="H376" i="43"/>
  <c r="I376" i="43" s="1"/>
  <c r="H374" i="43"/>
  <c r="I374" i="43" s="1"/>
  <c r="H371" i="43"/>
  <c r="I371" i="43" s="1"/>
  <c r="H370" i="43"/>
  <c r="I370" i="43" s="1"/>
  <c r="H369" i="43"/>
  <c r="I369" i="43" s="1"/>
  <c r="H368" i="43"/>
  <c r="I368" i="43" s="1"/>
  <c r="H367" i="43"/>
  <c r="I367" i="43" s="1"/>
  <c r="H364" i="43"/>
  <c r="I364" i="43" s="1"/>
  <c r="H363" i="43"/>
  <c r="I363" i="43" s="1"/>
  <c r="H362" i="43"/>
  <c r="I362" i="43" s="1"/>
  <c r="H361" i="43"/>
  <c r="I361" i="43" s="1"/>
  <c r="H360" i="43"/>
  <c r="I360" i="43" s="1"/>
  <c r="H357" i="43"/>
  <c r="I357" i="43" s="1"/>
  <c r="H356" i="43"/>
  <c r="I356" i="43" s="1"/>
  <c r="H355" i="43"/>
  <c r="I355" i="43" s="1"/>
  <c r="H352" i="43"/>
  <c r="I352" i="43" s="1"/>
  <c r="H351" i="43"/>
  <c r="I351" i="43" s="1"/>
  <c r="H350" i="43"/>
  <c r="I350" i="43" s="1"/>
  <c r="H349" i="43"/>
  <c r="I349" i="43" s="1"/>
  <c r="H348" i="43"/>
  <c r="I348" i="43" s="1"/>
  <c r="H346" i="43"/>
  <c r="I346" i="43" s="1"/>
  <c r="H345" i="43"/>
  <c r="I345" i="43" s="1"/>
  <c r="H344" i="43"/>
  <c r="I344" i="43" s="1"/>
  <c r="H343" i="43"/>
  <c r="I343" i="43" s="1"/>
  <c r="H342" i="43"/>
  <c r="I342" i="43" s="1"/>
  <c r="H341" i="43"/>
  <c r="I341" i="43" s="1"/>
  <c r="H339" i="43"/>
  <c r="I339" i="43" s="1"/>
  <c r="H338" i="43"/>
  <c r="I338" i="43" s="1"/>
  <c r="H337" i="43"/>
  <c r="I337" i="43" s="1"/>
  <c r="H332" i="43"/>
  <c r="I332" i="43" s="1"/>
  <c r="H331" i="43"/>
  <c r="I331" i="43" s="1"/>
  <c r="H328" i="43"/>
  <c r="I328" i="43" s="1"/>
  <c r="H324" i="43"/>
  <c r="I324" i="43" s="1"/>
  <c r="H323" i="43"/>
  <c r="I323" i="43" s="1"/>
  <c r="H322" i="43"/>
  <c r="I322" i="43" s="1"/>
  <c r="H319" i="43"/>
  <c r="I319" i="43" s="1"/>
  <c r="H318" i="43"/>
  <c r="I318" i="43" s="1"/>
  <c r="H317" i="43"/>
  <c r="I317" i="43" s="1"/>
  <c r="H316" i="43"/>
  <c r="I316" i="43" s="1"/>
  <c r="H315" i="43"/>
  <c r="I315" i="43" s="1"/>
  <c r="H314" i="43"/>
  <c r="I314" i="43" s="1"/>
  <c r="H313" i="43"/>
  <c r="I313" i="43" s="1"/>
  <c r="H312" i="43"/>
  <c r="I312" i="43" s="1"/>
  <c r="H311" i="43"/>
  <c r="I311" i="43" s="1"/>
  <c r="H310" i="43"/>
  <c r="I310" i="43" s="1"/>
  <c r="H309" i="43"/>
  <c r="I309" i="43" s="1"/>
  <c r="H308" i="43"/>
  <c r="I308" i="43" s="1"/>
  <c r="H307" i="43"/>
  <c r="I307" i="43" s="1"/>
  <c r="H306" i="43"/>
  <c r="I306" i="43" s="1"/>
  <c r="H305" i="43"/>
  <c r="I305" i="43" s="1"/>
  <c r="H304" i="43"/>
  <c r="I304" i="43" s="1"/>
  <c r="H303" i="43"/>
  <c r="I303" i="43" s="1"/>
  <c r="H302" i="43"/>
  <c r="I302" i="43" s="1"/>
  <c r="H301" i="43"/>
  <c r="I301" i="43" s="1"/>
  <c r="H300" i="43"/>
  <c r="I300" i="43" s="1"/>
  <c r="H299" i="43"/>
  <c r="I299" i="43" s="1"/>
  <c r="H296" i="43"/>
  <c r="I296" i="43" s="1"/>
  <c r="H295" i="43"/>
  <c r="I295" i="43" s="1"/>
  <c r="H294" i="43"/>
  <c r="I294" i="43" s="1"/>
  <c r="H291" i="43"/>
  <c r="I291" i="43" s="1"/>
  <c r="H290" i="43"/>
  <c r="I290" i="43" s="1"/>
  <c r="H287" i="43"/>
  <c r="I287" i="43" s="1"/>
  <c r="H286" i="43"/>
  <c r="I286" i="43" s="1"/>
  <c r="H285" i="43"/>
  <c r="I285" i="43" s="1"/>
  <c r="H281" i="43"/>
  <c r="I281" i="43" s="1"/>
  <c r="H280" i="43"/>
  <c r="I280" i="43" s="1"/>
  <c r="H279" i="43"/>
  <c r="I279" i="43" s="1"/>
  <c r="H275" i="43"/>
  <c r="I275" i="43" s="1"/>
  <c r="H274" i="43"/>
  <c r="I274" i="43" s="1"/>
  <c r="H273" i="43"/>
  <c r="I273" i="43" s="1"/>
  <c r="H272" i="43"/>
  <c r="I272" i="43" s="1"/>
  <c r="H195" i="43"/>
  <c r="I195" i="43" s="1"/>
  <c r="H194" i="43"/>
  <c r="I194" i="43" s="1"/>
  <c r="H191" i="43"/>
  <c r="I191" i="43" s="1"/>
  <c r="H190" i="43"/>
  <c r="I190" i="43" s="1"/>
  <c r="H187" i="43"/>
  <c r="I187" i="43" s="1"/>
  <c r="H186" i="43"/>
  <c r="I186" i="43" s="1"/>
  <c r="H185" i="43"/>
  <c r="I185" i="43" s="1"/>
  <c r="H182" i="43"/>
  <c r="I182" i="43" s="1"/>
  <c r="H181" i="43"/>
  <c r="I181" i="43" s="1"/>
  <c r="H180" i="43"/>
  <c r="I180" i="43" s="1"/>
  <c r="H177" i="43"/>
  <c r="I177" i="43" s="1"/>
  <c r="H173" i="43"/>
  <c r="I173" i="43" s="1"/>
  <c r="H172" i="43"/>
  <c r="I172" i="43" s="1"/>
  <c r="H171" i="43"/>
  <c r="I171" i="43" s="1"/>
  <c r="H168" i="43"/>
  <c r="I168" i="43" s="1"/>
  <c r="H167" i="43"/>
  <c r="I167" i="43" s="1"/>
  <c r="H126" i="43"/>
  <c r="I126" i="43" s="1"/>
  <c r="H125" i="43"/>
  <c r="I125" i="43" s="1"/>
  <c r="H124" i="43"/>
  <c r="I124" i="43" s="1"/>
  <c r="H121" i="43"/>
  <c r="I121" i="43" s="1"/>
  <c r="H120" i="43"/>
  <c r="I120" i="43" s="1"/>
  <c r="H119" i="43"/>
  <c r="I119" i="43" s="1"/>
  <c r="H106" i="43"/>
  <c r="I106" i="43" s="1"/>
  <c r="H105" i="43"/>
  <c r="I105" i="43" s="1"/>
  <c r="H104" i="43"/>
  <c r="I104" i="43" s="1"/>
  <c r="H103" i="43"/>
  <c r="I103" i="43" s="1"/>
  <c r="H102" i="43"/>
  <c r="I102" i="43" s="1"/>
  <c r="H101" i="43"/>
  <c r="I101" i="43" s="1"/>
  <c r="H100" i="43"/>
  <c r="I100" i="43" s="1"/>
  <c r="H99" i="43"/>
  <c r="I99" i="43" s="1"/>
  <c r="H95" i="43"/>
  <c r="I95" i="43" s="1"/>
  <c r="H94" i="43"/>
  <c r="I94" i="43" s="1"/>
  <c r="H93" i="43"/>
  <c r="I93" i="43" s="1"/>
  <c r="H92" i="43"/>
  <c r="I92" i="43" s="1"/>
  <c r="H91" i="43"/>
  <c r="I91" i="43" s="1"/>
  <c r="H90" i="43"/>
  <c r="I90" i="43" s="1"/>
  <c r="H89" i="43"/>
  <c r="I89" i="43" s="1"/>
  <c r="H88" i="43"/>
  <c r="I88" i="43" s="1"/>
  <c r="H85" i="43"/>
  <c r="H84" i="43"/>
  <c r="I84" i="43" s="1"/>
  <c r="H83" i="43"/>
  <c r="I83" i="43" s="1"/>
  <c r="H82" i="43"/>
  <c r="I82" i="43" s="1"/>
  <c r="H81" i="43"/>
  <c r="I81" i="43" s="1"/>
  <c r="H80" i="43"/>
  <c r="I80" i="43" s="1"/>
  <c r="H79" i="43"/>
  <c r="I79" i="43" s="1"/>
  <c r="H78" i="43"/>
  <c r="I78" i="43" s="1"/>
  <c r="H75" i="43"/>
  <c r="I75" i="43" s="1"/>
  <c r="H73" i="43"/>
  <c r="I73" i="43" s="1"/>
  <c r="H72" i="43"/>
  <c r="I72" i="43" s="1"/>
  <c r="H71" i="43"/>
  <c r="I71" i="43" s="1"/>
  <c r="H68" i="43"/>
  <c r="I68" i="43" s="1"/>
  <c r="H66" i="43"/>
  <c r="I66" i="43" s="1"/>
  <c r="H65" i="43"/>
  <c r="I65" i="43" s="1"/>
  <c r="H64" i="43"/>
  <c r="I64" i="43" s="1"/>
  <c r="H63" i="43"/>
  <c r="I63" i="43" s="1"/>
  <c r="H62" i="43"/>
  <c r="I62" i="43" s="1"/>
  <c r="H61" i="43"/>
  <c r="I61" i="43" s="1"/>
  <c r="H58" i="43"/>
  <c r="I58" i="43" s="1"/>
  <c r="H57" i="43"/>
  <c r="I57" i="43" s="1"/>
  <c r="H56" i="43"/>
  <c r="I56" i="43" s="1"/>
  <c r="H55" i="43"/>
  <c r="I55" i="43" s="1"/>
  <c r="H54" i="43"/>
  <c r="I54" i="43" s="1"/>
  <c r="H53" i="43"/>
  <c r="I53" i="43" s="1"/>
  <c r="H52" i="43"/>
  <c r="I52" i="43" s="1"/>
  <c r="H48" i="43"/>
  <c r="I48" i="43" s="1"/>
  <c r="H47" i="43"/>
  <c r="I47" i="43" s="1"/>
  <c r="H46" i="43"/>
  <c r="I46" i="43" s="1"/>
  <c r="H43" i="43"/>
  <c r="I43" i="43" s="1"/>
  <c r="H41" i="43"/>
  <c r="I41" i="43" s="1"/>
  <c r="H40" i="43"/>
  <c r="I40" i="43" s="1"/>
  <c r="H39" i="43"/>
  <c r="I39" i="43" s="1"/>
  <c r="H29" i="43"/>
  <c r="I29" i="43" s="1"/>
  <c r="I28" i="43" s="1"/>
  <c r="H26" i="43"/>
  <c r="I26" i="43" s="1"/>
  <c r="H25" i="43"/>
  <c r="I25" i="43" s="1"/>
  <c r="H21" i="43"/>
  <c r="I21" i="43" s="1"/>
  <c r="H20" i="43"/>
  <c r="I20" i="43" s="1"/>
  <c r="H19" i="43"/>
  <c r="I19" i="43" s="1"/>
  <c r="H18" i="43"/>
  <c r="I18" i="43" s="1"/>
  <c r="H17" i="43"/>
  <c r="I17" i="43" s="1"/>
  <c r="H16" i="43"/>
  <c r="I16" i="43" s="1"/>
  <c r="H15" i="43"/>
  <c r="I15" i="43" s="1"/>
  <c r="F418" i="43"/>
  <c r="F417" i="43"/>
  <c r="F416" i="43"/>
  <c r="F415" i="43"/>
  <c r="F414" i="43"/>
  <c r="F413" i="43"/>
  <c r="F410" i="43"/>
  <c r="F409" i="43"/>
  <c r="F406" i="43"/>
  <c r="F403" i="43"/>
  <c r="F399" i="43"/>
  <c r="F398" i="43"/>
  <c r="F397" i="43"/>
  <c r="F394" i="43"/>
  <c r="F393" i="43"/>
  <c r="F392" i="43"/>
  <c r="F388" i="43"/>
  <c r="F387" i="43"/>
  <c r="F383" i="43"/>
  <c r="F382" i="43"/>
  <c r="F381" i="43"/>
  <c r="F380" i="43"/>
  <c r="F377" i="43"/>
  <c r="F376" i="43"/>
  <c r="F374" i="43"/>
  <c r="F371" i="43"/>
  <c r="F370" i="43"/>
  <c r="F369" i="43"/>
  <c r="F368" i="43"/>
  <c r="F367" i="43"/>
  <c r="F364" i="43"/>
  <c r="F363" i="43"/>
  <c r="F362" i="43"/>
  <c r="F361" i="43"/>
  <c r="F360" i="43"/>
  <c r="F357" i="43"/>
  <c r="F356" i="43"/>
  <c r="F355" i="43"/>
  <c r="F352" i="43"/>
  <c r="F351" i="43"/>
  <c r="F350" i="43"/>
  <c r="F349" i="43"/>
  <c r="F348" i="43"/>
  <c r="F346" i="43"/>
  <c r="F345" i="43"/>
  <c r="F344" i="43"/>
  <c r="F343" i="43"/>
  <c r="F342" i="43"/>
  <c r="F341" i="43"/>
  <c r="F339" i="43"/>
  <c r="F338" i="43"/>
  <c r="F337" i="43"/>
  <c r="F332" i="43"/>
  <c r="F331" i="43"/>
  <c r="F328" i="43"/>
  <c r="F324" i="43"/>
  <c r="F323" i="43"/>
  <c r="F322" i="43"/>
  <c r="F319" i="43"/>
  <c r="F318" i="43"/>
  <c r="F317" i="43"/>
  <c r="F316" i="43"/>
  <c r="F315" i="43"/>
  <c r="F314" i="43"/>
  <c r="F313" i="43"/>
  <c r="F312" i="43"/>
  <c r="F311" i="43"/>
  <c r="F310" i="43"/>
  <c r="F309" i="43"/>
  <c r="F308" i="43"/>
  <c r="F307" i="43"/>
  <c r="F306" i="43"/>
  <c r="F305" i="43"/>
  <c r="F304" i="43"/>
  <c r="F303" i="43"/>
  <c r="F302" i="43"/>
  <c r="F301" i="43"/>
  <c r="F300" i="43"/>
  <c r="F299" i="43"/>
  <c r="F296" i="43"/>
  <c r="F295" i="43"/>
  <c r="F294" i="43"/>
  <c r="F291" i="43"/>
  <c r="F290" i="43"/>
  <c r="F287" i="43"/>
  <c r="F286" i="43"/>
  <c r="F285" i="43"/>
  <c r="F281" i="43"/>
  <c r="F280" i="43"/>
  <c r="F279" i="43"/>
  <c r="F275" i="43"/>
  <c r="F274" i="43"/>
  <c r="F273" i="43"/>
  <c r="F272" i="43"/>
  <c r="F195" i="43"/>
  <c r="F194" i="43"/>
  <c r="F191" i="43"/>
  <c r="F190" i="43"/>
  <c r="F187" i="43"/>
  <c r="F186" i="43"/>
  <c r="F185" i="43"/>
  <c r="F182" i="43"/>
  <c r="F181" i="43"/>
  <c r="F180" i="43"/>
  <c r="F177" i="43"/>
  <c r="F173" i="43"/>
  <c r="F172" i="43"/>
  <c r="F171" i="43"/>
  <c r="F168" i="43"/>
  <c r="F167" i="43"/>
  <c r="F126" i="43"/>
  <c r="F125" i="43"/>
  <c r="F124" i="43"/>
  <c r="F121" i="43"/>
  <c r="F120" i="43"/>
  <c r="F119" i="43"/>
  <c r="F106" i="43"/>
  <c r="F105" i="43"/>
  <c r="F104" i="43"/>
  <c r="F103" i="43"/>
  <c r="F102" i="43"/>
  <c r="F101" i="43"/>
  <c r="F100" i="43"/>
  <c r="F99" i="43"/>
  <c r="F95" i="43"/>
  <c r="F94" i="43"/>
  <c r="F93" i="43"/>
  <c r="F92" i="43"/>
  <c r="F91" i="43"/>
  <c r="F90" i="43"/>
  <c r="F89" i="43"/>
  <c r="F88" i="43"/>
  <c r="F85" i="43"/>
  <c r="F84" i="43"/>
  <c r="F83" i="43"/>
  <c r="F82" i="43"/>
  <c r="F81" i="43"/>
  <c r="F80" i="43"/>
  <c r="F79" i="43"/>
  <c r="F78" i="43"/>
  <c r="F75" i="43"/>
  <c r="F73" i="43"/>
  <c r="F72" i="43"/>
  <c r="F71" i="43"/>
  <c r="F68" i="43"/>
  <c r="F66" i="43"/>
  <c r="F65" i="43"/>
  <c r="F64" i="43"/>
  <c r="F63" i="43"/>
  <c r="F62" i="43"/>
  <c r="F61" i="43"/>
  <c r="F58" i="43"/>
  <c r="F57" i="43"/>
  <c r="F56" i="43"/>
  <c r="F55" i="43"/>
  <c r="F54" i="43"/>
  <c r="F53" i="43"/>
  <c r="F52" i="43"/>
  <c r="F48" i="43"/>
  <c r="F47" i="43"/>
  <c r="F46" i="43"/>
  <c r="F43" i="43"/>
  <c r="F41" i="43"/>
  <c r="F40" i="43"/>
  <c r="F39" i="43"/>
  <c r="F29" i="43"/>
  <c r="F26" i="43"/>
  <c r="F25" i="43"/>
  <c r="F21" i="43"/>
  <c r="F20" i="43"/>
  <c r="F14" i="43" s="1"/>
  <c r="L23" i="44" s="1"/>
  <c r="F19" i="43"/>
  <c r="F18" i="43"/>
  <c r="F17" i="43"/>
  <c r="F16" i="43"/>
  <c r="F15" i="43"/>
  <c r="I51" i="43" l="1"/>
  <c r="I412" i="43"/>
  <c r="I60" i="43"/>
  <c r="I38" i="43"/>
  <c r="I70" i="43"/>
  <c r="I87" i="43"/>
  <c r="I335" i="43"/>
  <c r="I391" i="43"/>
  <c r="I405" i="43"/>
  <c r="I284" i="43"/>
  <c r="I98" i="43"/>
  <c r="I118" i="43"/>
  <c r="I170" i="43"/>
  <c r="I179" i="43"/>
  <c r="I193" i="43"/>
  <c r="I289" i="43"/>
  <c r="I373" i="43"/>
  <c r="I396" i="43"/>
  <c r="I123" i="43"/>
  <c r="I184" i="43"/>
  <c r="I330" i="43"/>
  <c r="I354" i="43"/>
  <c r="I366" i="43"/>
  <c r="I379" i="43"/>
  <c r="I402" i="43"/>
  <c r="I166" i="43"/>
  <c r="I189" i="43"/>
  <c r="I271" i="43"/>
  <c r="I278" i="43"/>
  <c r="I293" i="43"/>
  <c r="I359" i="43"/>
  <c r="K252" i="44"/>
  <c r="G86" i="41" s="1"/>
  <c r="I24" i="43"/>
  <c r="K88" i="44"/>
  <c r="K93" i="44"/>
  <c r="C84" i="41"/>
  <c r="H84" i="41" s="1"/>
  <c r="E244" i="44"/>
  <c r="C24" i="41"/>
  <c r="J81" i="41"/>
  <c r="J82" i="41"/>
  <c r="F34" i="43"/>
  <c r="H35" i="43"/>
  <c r="I35" i="43" s="1"/>
  <c r="I31" i="43" s="1"/>
  <c r="G24" i="41"/>
  <c r="G21" i="41"/>
  <c r="J86" i="41" l="1"/>
  <c r="F84" i="41"/>
  <c r="E84" i="41"/>
  <c r="J21" i="41"/>
  <c r="M88" i="44"/>
  <c r="G31" i="41"/>
  <c r="G32" i="41"/>
  <c r="L427" i="44"/>
  <c r="K413" i="44"/>
  <c r="K412" i="44"/>
  <c r="K424" i="44"/>
  <c r="K333" i="44"/>
  <c r="K60" i="44"/>
  <c r="K410" i="44" l="1"/>
  <c r="C123" i="41"/>
  <c r="G119" i="41" l="1"/>
  <c r="J119" i="41" s="1"/>
  <c r="I321" i="43"/>
  <c r="I320" i="43"/>
  <c r="C447" i="41"/>
  <c r="I386" i="43"/>
  <c r="I385" i="43" s="1"/>
  <c r="K1656" i="44"/>
  <c r="I298" i="43" l="1"/>
  <c r="C446" i="41"/>
  <c r="K111" i="44" l="1"/>
  <c r="C35" i="41" l="1"/>
  <c r="K307" i="44"/>
  <c r="C93" i="41"/>
  <c r="K648" i="44" l="1"/>
  <c r="K699" i="44"/>
  <c r="K695" i="44"/>
  <c r="K693" i="44" s="1"/>
  <c r="K691" i="44"/>
  <c r="K689" i="44" s="1"/>
  <c r="K654" i="44"/>
  <c r="K653" i="44"/>
  <c r="K652" i="44"/>
  <c r="K577" i="44"/>
  <c r="K644" i="44"/>
  <c r="K641" i="44"/>
  <c r="K640" i="44"/>
  <c r="K687" i="44"/>
  <c r="K685" i="44" s="1"/>
  <c r="K589" i="44"/>
  <c r="K584" i="44"/>
  <c r="K573" i="44"/>
  <c r="K650" i="44" l="1"/>
  <c r="K638" i="44"/>
  <c r="G153" i="41" s="1"/>
  <c r="K575" i="44"/>
  <c r="G138" i="41" s="1"/>
  <c r="K646" i="44"/>
  <c r="G155" i="41" s="1"/>
  <c r="K571" i="44"/>
  <c r="G137" i="41" s="1"/>
  <c r="K642" i="44"/>
  <c r="G154" i="41" s="1"/>
  <c r="G165" i="41"/>
  <c r="K697" i="44"/>
  <c r="G167" i="41" s="1"/>
  <c r="K701" i="44"/>
  <c r="G168" i="41" s="1"/>
  <c r="G164" i="41"/>
  <c r="K300" i="44"/>
  <c r="K298" i="44" s="1"/>
  <c r="K284" i="44"/>
  <c r="K282" i="44" s="1"/>
  <c r="K903" i="44"/>
  <c r="J154" i="41" l="1"/>
  <c r="J155" i="41"/>
  <c r="J137" i="41"/>
  <c r="J138" i="41"/>
  <c r="J165" i="41"/>
  <c r="J164" i="41"/>
  <c r="J153" i="41"/>
  <c r="G156" i="41"/>
  <c r="G166" i="41"/>
  <c r="J166" i="41" l="1"/>
  <c r="J156" i="41"/>
  <c r="K901" i="44"/>
  <c r="K902" i="44"/>
  <c r="E131" i="41"/>
  <c r="C27" i="33" s="1"/>
  <c r="K368" i="44"/>
  <c r="K369" i="44"/>
  <c r="K355" i="44"/>
  <c r="L330" i="44" l="1"/>
  <c r="K324" i="44" l="1"/>
  <c r="K322" i="44" s="1"/>
  <c r="K312" i="44"/>
  <c r="G85" i="43"/>
  <c r="I85" i="43" s="1"/>
  <c r="I77" i="43" s="1"/>
  <c r="K305" i="44"/>
  <c r="K306" i="44"/>
  <c r="G36" i="41"/>
  <c r="K104" i="44"/>
  <c r="K103" i="44"/>
  <c r="K56" i="44"/>
  <c r="K55" i="44"/>
  <c r="K42" i="44"/>
  <c r="K43" i="44"/>
  <c r="C96" i="41" l="1"/>
  <c r="C99" i="41"/>
  <c r="K53" i="44"/>
  <c r="I14" i="43"/>
  <c r="G84" i="41" l="1"/>
  <c r="G85" i="41"/>
  <c r="J85" i="41" l="1"/>
  <c r="J84" i="41"/>
  <c r="C27" i="48" l="1"/>
  <c r="C25" i="48"/>
  <c r="K362" i="44" l="1"/>
  <c r="L552" i="44"/>
  <c r="L1654" i="44"/>
  <c r="L417" i="44" l="1"/>
  <c r="L341" i="44"/>
  <c r="K9" i="44" l="1"/>
  <c r="H340" i="43" l="1"/>
  <c r="H347" i="43"/>
  <c r="C464" i="41"/>
  <c r="L586" i="44"/>
  <c r="L302" i="44"/>
  <c r="L256" i="44"/>
  <c r="L99" i="44"/>
  <c r="L82" i="44"/>
  <c r="L74" i="44"/>
  <c r="L11" i="44"/>
  <c r="E1628" i="44" l="1"/>
  <c r="L1628" i="44"/>
  <c r="E1644" i="44"/>
  <c r="L1644" i="44"/>
  <c r="E1632" i="44"/>
  <c r="L1632" i="44"/>
  <c r="E1636" i="44"/>
  <c r="L1636" i="44"/>
  <c r="E1624" i="44"/>
  <c r="L1624" i="44"/>
  <c r="E1640" i="44"/>
  <c r="L1640" i="44"/>
  <c r="C12" i="41"/>
  <c r="E12" i="41" s="1"/>
  <c r="E11" i="44"/>
  <c r="C28" i="41"/>
  <c r="F28" i="41" s="1"/>
  <c r="E74" i="44"/>
  <c r="C30" i="41"/>
  <c r="E82" i="44"/>
  <c r="C33" i="41"/>
  <c r="E99" i="44"/>
  <c r="C87" i="41"/>
  <c r="F87" i="41" s="1"/>
  <c r="E256" i="44"/>
  <c r="C25" i="41"/>
  <c r="C101" i="41"/>
  <c r="L1600" i="44"/>
  <c r="C431" i="41"/>
  <c r="L1604" i="44"/>
  <c r="C432" i="41"/>
  <c r="L1608" i="44"/>
  <c r="C433" i="41"/>
  <c r="L1612" i="44"/>
  <c r="C434" i="41"/>
  <c r="L1616" i="44"/>
  <c r="C435" i="41"/>
  <c r="L1620" i="44"/>
  <c r="C436" i="41"/>
  <c r="C437" i="41"/>
  <c r="C438" i="41"/>
  <c r="C439" i="41"/>
  <c r="C440" i="41"/>
  <c r="C441" i="41"/>
  <c r="C442" i="41"/>
  <c r="H12" i="41" l="1"/>
  <c r="E28" i="41"/>
  <c r="H28" i="41"/>
  <c r="E87" i="41"/>
  <c r="H87" i="41"/>
  <c r="F12" i="41"/>
  <c r="H442" i="41"/>
  <c r="F442" i="41"/>
  <c r="E442" i="41"/>
  <c r="E441" i="41"/>
  <c r="H441" i="41"/>
  <c r="F441" i="41"/>
  <c r="F440" i="41"/>
  <c r="H440" i="41"/>
  <c r="E440" i="41"/>
  <c r="E439" i="41"/>
  <c r="H439" i="41"/>
  <c r="F439" i="41"/>
  <c r="H438" i="41"/>
  <c r="F438" i="41"/>
  <c r="E438" i="41"/>
  <c r="E437" i="41"/>
  <c r="H437" i="41"/>
  <c r="F437" i="41"/>
  <c r="I326" i="43" l="1"/>
  <c r="G25" i="41" l="1"/>
  <c r="K913" i="44" l="1"/>
  <c r="K912" i="44"/>
  <c r="K911" i="44"/>
  <c r="K910" i="44"/>
  <c r="K909" i="44"/>
  <c r="K900" i="44"/>
  <c r="K898" i="44" s="1"/>
  <c r="K907" i="44" l="1"/>
  <c r="G222" i="41" s="1"/>
  <c r="G221" i="41"/>
  <c r="J222" i="41" l="1"/>
  <c r="J221" i="41"/>
  <c r="K304" i="44"/>
  <c r="K302" i="44" s="1"/>
  <c r="E112" i="44" s="1"/>
  <c r="K112" i="44" s="1"/>
  <c r="K109" i="44" s="1"/>
  <c r="G35" i="41" s="1"/>
  <c r="K86" i="44"/>
  <c r="K85" i="44"/>
  <c r="K84" i="44"/>
  <c r="K76" i="44"/>
  <c r="K1646" i="44"/>
  <c r="K1642" i="44"/>
  <c r="K1634" i="44"/>
  <c r="K1638" i="44"/>
  <c r="G432" i="41"/>
  <c r="K1630" i="44"/>
  <c r="K1626" i="44"/>
  <c r="K1622" i="44"/>
  <c r="K1620" i="44" s="1"/>
  <c r="G436" i="41" s="1"/>
  <c r="K1618" i="44"/>
  <c r="K1616" i="44" s="1"/>
  <c r="G435" i="41" s="1"/>
  <c r="K1614" i="44"/>
  <c r="K1612" i="44" s="1"/>
  <c r="G434" i="41" s="1"/>
  <c r="K1610" i="44"/>
  <c r="K1608" i="44" s="1"/>
  <c r="G433" i="41" s="1"/>
  <c r="K1606" i="44"/>
  <c r="K1602" i="44"/>
  <c r="K1600" i="44" s="1"/>
  <c r="G431" i="41" s="1"/>
  <c r="G430" i="41"/>
  <c r="G428" i="41"/>
  <c r="G429" i="41"/>
  <c r="K80" i="44"/>
  <c r="K82" i="44" l="1"/>
  <c r="K1628" i="44"/>
  <c r="G438" i="41" s="1"/>
  <c r="K1632" i="44"/>
  <c r="G439" i="41" s="1"/>
  <c r="K78" i="44"/>
  <c r="K1640" i="44"/>
  <c r="G441" i="41" s="1"/>
  <c r="K1644" i="44"/>
  <c r="G442" i="41" s="1"/>
  <c r="K1624" i="44"/>
  <c r="G437" i="41" s="1"/>
  <c r="K1636" i="44"/>
  <c r="G440" i="41" s="1"/>
  <c r="K74" i="44"/>
  <c r="G28" i="41" s="1"/>
  <c r="G93" i="41"/>
  <c r="G99" i="41"/>
  <c r="G92" i="41"/>
  <c r="G88" i="41"/>
  <c r="G29" i="41" l="1"/>
  <c r="M78" i="44"/>
  <c r="M74" i="44"/>
  <c r="J441" i="41"/>
  <c r="J28" i="41"/>
  <c r="J440" i="41"/>
  <c r="J442" i="41"/>
  <c r="J437" i="41"/>
  <c r="J439" i="41"/>
  <c r="J438" i="41"/>
  <c r="J88" i="41"/>
  <c r="J92" i="41"/>
  <c r="M82" i="44"/>
  <c r="G30" i="41"/>
  <c r="E444" i="41"/>
  <c r="K1654" i="44"/>
  <c r="K353" i="44"/>
  <c r="K102" i="44"/>
  <c r="K101" i="44"/>
  <c r="C45" i="33" l="1"/>
  <c r="C43" i="48"/>
  <c r="C41" i="33"/>
  <c r="C39" i="48"/>
  <c r="K99" i="44"/>
  <c r="G33" i="41" s="1"/>
  <c r="G446" i="41"/>
  <c r="K354" i="44" l="1"/>
  <c r="K351" i="44" s="1"/>
  <c r="E361" i="44"/>
  <c r="K361" i="44" s="1"/>
  <c r="M99" i="44"/>
  <c r="G107" i="41" l="1"/>
  <c r="J107" i="41" l="1"/>
  <c r="E309" i="44"/>
  <c r="E95" i="41" s="1"/>
  <c r="K332" i="44"/>
  <c r="K310" i="44"/>
  <c r="G96" i="41" s="1"/>
  <c r="C21" i="33" l="1"/>
  <c r="C21" i="48"/>
  <c r="K330" i="44"/>
  <c r="G101" i="41" s="1"/>
  <c r="K280" i="44"/>
  <c r="K279" i="44"/>
  <c r="K278" i="44"/>
  <c r="K277" i="44"/>
  <c r="K276" i="44"/>
  <c r="K275" i="44"/>
  <c r="K274" i="44"/>
  <c r="K273" i="44"/>
  <c r="K272" i="44"/>
  <c r="K271" i="44"/>
  <c r="K270" i="44"/>
  <c r="K269" i="44"/>
  <c r="K268" i="44"/>
  <c r="K267" i="44"/>
  <c r="K266" i="44"/>
  <c r="K265" i="44"/>
  <c r="K264" i="44"/>
  <c r="K263" i="44"/>
  <c r="K262" i="44"/>
  <c r="K261" i="44"/>
  <c r="K260" i="44"/>
  <c r="K259" i="44"/>
  <c r="K449" i="44"/>
  <c r="K446" i="44"/>
  <c r="K448" i="44"/>
  <c r="K445" i="44"/>
  <c r="K444" i="44"/>
  <c r="K443" i="44"/>
  <c r="K442" i="44"/>
  <c r="K440" i="44"/>
  <c r="K438" i="44"/>
  <c r="K419" i="44"/>
  <c r="K348" i="44"/>
  <c r="K346" i="44" s="1"/>
  <c r="K583" i="44"/>
  <c r="K582" i="44"/>
  <c r="K567" i="44"/>
  <c r="K565" i="44" s="1"/>
  <c r="I175" i="43"/>
  <c r="F176" i="43"/>
  <c r="K558" i="44"/>
  <c r="K555" i="44"/>
  <c r="K580" i="44" l="1"/>
  <c r="K256" i="44"/>
  <c r="G87" i="41" s="1"/>
  <c r="G125" i="41"/>
  <c r="G136" i="41"/>
  <c r="J136" i="41" l="1"/>
  <c r="J87" i="41"/>
  <c r="J125" i="41"/>
  <c r="G139" i="41"/>
  <c r="J139" i="41" l="1"/>
  <c r="K40" i="44" l="1"/>
  <c r="K38" i="44" s="1"/>
  <c r="G23" i="41" l="1"/>
  <c r="K360" i="44"/>
  <c r="K358" i="44" s="1"/>
  <c r="J23" i="41" l="1"/>
  <c r="G108" i="41"/>
  <c r="J108" i="41" l="1"/>
  <c r="D13" i="41"/>
  <c r="D12" i="41"/>
  <c r="H16" i="44"/>
  <c r="K16" i="44" s="1"/>
  <c r="H15" i="44"/>
  <c r="K15" i="44" s="1"/>
  <c r="G12" i="41" l="1"/>
  <c r="K13" i="44"/>
  <c r="G13" i="41" s="1"/>
  <c r="J12" i="41" l="1"/>
  <c r="J13" i="41"/>
  <c r="K1694" i="44"/>
  <c r="K1693" i="44" s="1"/>
  <c r="G464" i="41" s="1"/>
  <c r="B277" i="43"/>
  <c r="K343" i="44"/>
  <c r="K341" i="44" s="1"/>
  <c r="G103" i="41" s="1"/>
  <c r="C39" i="33" l="1"/>
  <c r="K683" i="44" l="1"/>
  <c r="K636" i="44"/>
  <c r="K634" i="44" s="1"/>
  <c r="K588" i="44"/>
  <c r="B129" i="43"/>
  <c r="K562" i="44"/>
  <c r="K554" i="44"/>
  <c r="K441" i="44"/>
  <c r="K439" i="44"/>
  <c r="K432" i="44"/>
  <c r="K433" i="44"/>
  <c r="K434" i="44"/>
  <c r="K436" i="44"/>
  <c r="K437" i="44"/>
  <c r="K431" i="44"/>
  <c r="K430" i="44"/>
  <c r="K429" i="44"/>
  <c r="K422" i="44"/>
  <c r="G121" i="41" s="1"/>
  <c r="K420" i="44"/>
  <c r="K417" i="44" s="1"/>
  <c r="K408" i="44" s="1"/>
  <c r="K367" i="44"/>
  <c r="K365" i="44" s="1"/>
  <c r="K339" i="44"/>
  <c r="G118" i="41" l="1"/>
  <c r="J118" i="41" s="1"/>
  <c r="K406" i="44"/>
  <c r="G117" i="41" s="1"/>
  <c r="K427" i="44"/>
  <c r="G123" i="41" s="1"/>
  <c r="G120" i="41"/>
  <c r="K337" i="44"/>
  <c r="G102" i="41" s="1"/>
  <c r="K560" i="44"/>
  <c r="G135" i="41" s="1"/>
  <c r="K681" i="44"/>
  <c r="G163" i="41" s="1"/>
  <c r="K586" i="44"/>
  <c r="G109" i="41"/>
  <c r="G106" i="41"/>
  <c r="G152" i="41"/>
  <c r="K552" i="44"/>
  <c r="G133" i="41" s="1"/>
  <c r="K556" i="44"/>
  <c r="J163" i="41" l="1"/>
  <c r="J135" i="41"/>
  <c r="J102" i="41"/>
  <c r="J152" i="41"/>
  <c r="J109" i="41"/>
  <c r="J106" i="41"/>
  <c r="G134" i="41"/>
  <c r="J114" i="41" l="1"/>
  <c r="I45" i="43"/>
  <c r="G80" i="41" l="1"/>
  <c r="E79" i="41"/>
  <c r="J80" i="41" l="1"/>
  <c r="C19" i="48"/>
  <c r="C19" i="33"/>
  <c r="K72" i="44" l="1"/>
  <c r="K71" i="44"/>
  <c r="K70" i="44"/>
  <c r="K66" i="44"/>
  <c r="K64" i="44" s="1"/>
  <c r="K68" i="44" l="1"/>
  <c r="G27" i="41" s="1"/>
  <c r="J27" i="41" l="1"/>
  <c r="M64" i="44"/>
  <c r="G26" i="41"/>
  <c r="M38" i="44"/>
  <c r="M68" i="44"/>
  <c r="G22" i="41" l="1"/>
  <c r="E19" i="41"/>
  <c r="J22" i="41" l="1"/>
  <c r="C15" i="48"/>
  <c r="C15" i="33"/>
  <c r="K891" i="44"/>
  <c r="M34" i="44"/>
  <c r="G20" i="41"/>
  <c r="M26" i="44"/>
  <c r="E126" i="44" l="1"/>
  <c r="K124" i="44" s="1"/>
  <c r="K889" i="44"/>
  <c r="G219" i="41" s="1"/>
  <c r="J20" i="41"/>
  <c r="B21" i="48"/>
  <c r="B11" i="48"/>
  <c r="B13" i="48"/>
  <c r="B15" i="48"/>
  <c r="B19" i="48"/>
  <c r="B25" i="48"/>
  <c r="B27" i="48"/>
  <c r="B29" i="48"/>
  <c r="B7" i="48" l="1"/>
  <c r="B6" i="48"/>
  <c r="B5" i="48"/>
  <c r="B4" i="48"/>
  <c r="B3" i="48"/>
  <c r="E131" i="44" l="1"/>
  <c r="G37" i="41"/>
  <c r="K131" i="44"/>
  <c r="K129" i="44" l="1"/>
  <c r="G38" i="41" s="1"/>
  <c r="J37" i="41"/>
  <c r="B401" i="43"/>
  <c r="J38" i="41" l="1"/>
  <c r="H32" i="41"/>
  <c r="F33" i="41"/>
  <c r="F32" i="41"/>
  <c r="E32" i="41"/>
  <c r="H29" i="41"/>
  <c r="H33" i="41"/>
  <c r="F36" i="41"/>
  <c r="F29" i="41"/>
  <c r="E29" i="41"/>
  <c r="H36" i="41"/>
  <c r="F30" i="41"/>
  <c r="E36" i="41"/>
  <c r="E30" i="41"/>
  <c r="E33" i="41"/>
  <c r="F31" i="41"/>
  <c r="E31" i="41"/>
  <c r="H30" i="41"/>
  <c r="H31" i="41"/>
  <c r="J29" i="41" l="1"/>
  <c r="J30" i="41"/>
  <c r="J36" i="41"/>
  <c r="J31" i="41"/>
  <c r="J33" i="41"/>
  <c r="J32" i="41"/>
  <c r="B3" i="44" l="1"/>
  <c r="B2" i="44"/>
  <c r="B7" i="43"/>
  <c r="B5" i="43"/>
  <c r="B4" i="43"/>
  <c r="B3" i="43"/>
  <c r="H460" i="41" l="1"/>
  <c r="H461" i="41"/>
  <c r="K7" i="44"/>
  <c r="G11" i="41" s="1"/>
  <c r="J11" i="41" s="1"/>
  <c r="J15" i="41" s="1"/>
  <c r="B6" i="43"/>
  <c r="J460" i="41" l="1"/>
  <c r="E461" i="41"/>
  <c r="E460" i="41"/>
  <c r="L64" i="44"/>
  <c r="F461" i="41"/>
  <c r="F460" i="41"/>
  <c r="J461" i="41"/>
  <c r="E602" i="44"/>
  <c r="L399" i="44"/>
  <c r="E399" i="44"/>
  <c r="E392" i="44"/>
  <c r="L392" i="44"/>
  <c r="H143" i="41"/>
  <c r="J143" i="41" s="1"/>
  <c r="L602" i="44"/>
  <c r="L310" i="44"/>
  <c r="E143" i="41"/>
  <c r="F143" i="41"/>
  <c r="E697" i="44"/>
  <c r="E778" i="44"/>
  <c r="E552" i="44"/>
  <c r="E623" i="44"/>
  <c r="E53" i="44"/>
  <c r="E109" i="44"/>
  <c r="E326" i="44"/>
  <c r="E417" i="44"/>
  <c r="E701" i="44"/>
  <c r="E815" i="44"/>
  <c r="E831" i="44"/>
  <c r="E556" i="44"/>
  <c r="E427" i="44"/>
  <c r="E23" i="44"/>
  <c r="E705" i="44"/>
  <c r="E770" i="44"/>
  <c r="E819" i="44"/>
  <c r="E615" i="44"/>
  <c r="E322" i="44"/>
  <c r="E45" i="44"/>
  <c r="E341" i="44"/>
  <c r="E422" i="44"/>
  <c r="E774" i="44"/>
  <c r="E586" i="44"/>
  <c r="E619" i="44"/>
  <c r="E330" i="44"/>
  <c r="E310" i="44"/>
  <c r="E318" i="44"/>
  <c r="E64" i="44"/>
  <c r="F35" i="41"/>
  <c r="H123" i="41"/>
  <c r="E100" i="41"/>
  <c r="H26" i="41"/>
  <c r="F123" i="41"/>
  <c r="F101" i="41"/>
  <c r="H99" i="41"/>
  <c r="F121" i="41"/>
  <c r="F26" i="41"/>
  <c r="E24" i="41"/>
  <c r="H17" i="41"/>
  <c r="E25" i="41"/>
  <c r="E202" i="41"/>
  <c r="F187" i="41"/>
  <c r="E169" i="41"/>
  <c r="F168" i="41"/>
  <c r="H188" i="41"/>
  <c r="H148" i="41"/>
  <c r="F199" i="41"/>
  <c r="E189" i="41"/>
  <c r="F198" i="41"/>
  <c r="H199" i="41"/>
  <c r="E168" i="41"/>
  <c r="F147" i="41"/>
  <c r="F133" i="41"/>
  <c r="H103" i="41"/>
  <c r="E98" i="41"/>
  <c r="H121" i="41"/>
  <c r="F120" i="41"/>
  <c r="F99" i="41"/>
  <c r="E123" i="41"/>
  <c r="E101" i="41"/>
  <c r="F100" i="41"/>
  <c r="H24" i="41"/>
  <c r="F25" i="41"/>
  <c r="H187" i="41"/>
  <c r="H189" i="41"/>
  <c r="E148" i="41"/>
  <c r="E134" i="41"/>
  <c r="H168" i="41"/>
  <c r="E199" i="41"/>
  <c r="F202" i="41"/>
  <c r="E188" i="41"/>
  <c r="F167" i="41"/>
  <c r="E147" i="41"/>
  <c r="F146" i="41"/>
  <c r="E35" i="41"/>
  <c r="H101" i="41"/>
  <c r="E96" i="41"/>
  <c r="H100" i="41"/>
  <c r="F103" i="41"/>
  <c r="H120" i="41"/>
  <c r="E120" i="41"/>
  <c r="E99" i="41"/>
  <c r="F98" i="41"/>
  <c r="E17" i="41"/>
  <c r="F17" i="41"/>
  <c r="H25" i="41"/>
  <c r="E198" i="41"/>
  <c r="F169" i="41"/>
  <c r="E167" i="41"/>
  <c r="F148" i="41"/>
  <c r="H134" i="41"/>
  <c r="H147" i="41"/>
  <c r="E133" i="41"/>
  <c r="H202" i="41"/>
  <c r="H35" i="41"/>
  <c r="E121" i="41"/>
  <c r="E26" i="41"/>
  <c r="H96" i="41"/>
  <c r="E103" i="41"/>
  <c r="H98" i="41"/>
  <c r="F96" i="41"/>
  <c r="F24" i="41"/>
  <c r="H198" i="41"/>
  <c r="H169" i="41"/>
  <c r="H167" i="41"/>
  <c r="E146" i="41"/>
  <c r="F134" i="41"/>
  <c r="H146" i="41"/>
  <c r="H133" i="41"/>
  <c r="F189" i="41"/>
  <c r="E187" i="41"/>
  <c r="F188" i="41"/>
  <c r="J167" i="41" l="1"/>
  <c r="J98" i="41"/>
  <c r="J96" i="41"/>
  <c r="J35" i="41"/>
  <c r="J100" i="41"/>
  <c r="J187" i="41"/>
  <c r="J103" i="41"/>
  <c r="J199" i="41"/>
  <c r="J99" i="41"/>
  <c r="J148" i="41"/>
  <c r="J123" i="41"/>
  <c r="J133" i="41"/>
  <c r="J169" i="41"/>
  <c r="J202" i="41"/>
  <c r="J146" i="41"/>
  <c r="J198" i="41"/>
  <c r="J147" i="41"/>
  <c r="J120" i="41"/>
  <c r="J101" i="41"/>
  <c r="J168" i="41"/>
  <c r="J121" i="41"/>
  <c r="J188" i="41"/>
  <c r="J134" i="41"/>
  <c r="J25" i="41"/>
  <c r="J189" i="41"/>
  <c r="J24" i="41"/>
  <c r="J17" i="41"/>
  <c r="J26" i="41"/>
  <c r="B3" i="33"/>
  <c r="B15" i="33"/>
  <c r="B13" i="33"/>
  <c r="B11" i="33"/>
  <c r="J39" i="41" l="1"/>
  <c r="J183" i="41"/>
  <c r="J104" i="41"/>
  <c r="J216" i="41"/>
  <c r="J150" i="41"/>
  <c r="J18" i="41"/>
  <c r="E16" i="41"/>
  <c r="C13" i="48" s="1"/>
  <c r="D9" i="45"/>
  <c r="C13" i="33" l="1"/>
  <c r="E10" i="41" l="1"/>
  <c r="C11" i="48" s="1"/>
  <c r="C11" i="33" l="1"/>
  <c r="D23" i="45"/>
  <c r="D17" i="45"/>
  <c r="D27" i="45" l="1"/>
  <c r="D29" i="45" s="1"/>
  <c r="E29" i="45" s="1"/>
  <c r="I118" i="41" l="1"/>
  <c r="K118" i="41" s="1"/>
  <c r="I460" i="41"/>
  <c r="K460" i="41" s="1"/>
  <c r="I461" i="41"/>
  <c r="K461" i="41" s="1"/>
  <c r="I76" i="41"/>
  <c r="K76" i="41" s="1"/>
  <c r="I34" i="41"/>
  <c r="K34" i="41" s="1"/>
  <c r="I43" i="41"/>
  <c r="K43" i="41" s="1"/>
  <c r="I159" i="41"/>
  <c r="K159" i="41" s="1"/>
  <c r="I220" i="41"/>
  <c r="K220" i="41" s="1"/>
  <c r="I467" i="41"/>
  <c r="K467" i="41" s="1"/>
  <c r="I149" i="41"/>
  <c r="K149" i="41" s="1"/>
  <c r="I75" i="41"/>
  <c r="K75" i="41" s="1"/>
  <c r="I47" i="41"/>
  <c r="K47" i="41" s="1"/>
  <c r="I69" i="41"/>
  <c r="K69" i="41" s="1"/>
  <c r="I14" i="41"/>
  <c r="K14" i="41" s="1"/>
  <c r="I58" i="41"/>
  <c r="K58" i="41" s="1"/>
  <c r="I289" i="41"/>
  <c r="K289" i="41" s="1"/>
  <c r="I254" i="41"/>
  <c r="K254" i="41" s="1"/>
  <c r="I238" i="41"/>
  <c r="K238" i="41" s="1"/>
  <c r="I248" i="41"/>
  <c r="K248" i="41" s="1"/>
  <c r="I194" i="41"/>
  <c r="K194" i="41" s="1"/>
  <c r="I211" i="41"/>
  <c r="K211" i="41" s="1"/>
  <c r="I173" i="41"/>
  <c r="K173" i="41" s="1"/>
  <c r="I136" i="41"/>
  <c r="K136" i="41" s="1"/>
  <c r="I109" i="41"/>
  <c r="K109" i="41" s="1"/>
  <c r="I54" i="41"/>
  <c r="K54" i="41" s="1"/>
  <c r="I453" i="41"/>
  <c r="K453" i="41" s="1"/>
  <c r="I291" i="41"/>
  <c r="K291" i="41" s="1"/>
  <c r="I255" i="41"/>
  <c r="K255" i="41" s="1"/>
  <c r="I239" i="41"/>
  <c r="K239" i="41" s="1"/>
  <c r="I226" i="41"/>
  <c r="K226" i="41" s="1"/>
  <c r="I197" i="41"/>
  <c r="K197" i="41" s="1"/>
  <c r="I212" i="41"/>
  <c r="K212" i="41" s="1"/>
  <c r="I177" i="41"/>
  <c r="K177" i="41" s="1"/>
  <c r="I138" i="41"/>
  <c r="K138" i="41" s="1"/>
  <c r="I55" i="41"/>
  <c r="K55" i="41" s="1"/>
  <c r="I425" i="41"/>
  <c r="K425" i="41" s="1"/>
  <c r="I270" i="41"/>
  <c r="K270" i="41" s="1"/>
  <c r="I258" i="41"/>
  <c r="K258" i="41" s="1"/>
  <c r="I240" i="41"/>
  <c r="K240" i="41" s="1"/>
  <c r="I228" i="41"/>
  <c r="K228" i="41" s="1"/>
  <c r="I200" i="41"/>
  <c r="K200" i="41" s="1"/>
  <c r="I213" i="41"/>
  <c r="K213" i="41" s="1"/>
  <c r="I178" i="41"/>
  <c r="K178" i="41" s="1"/>
  <c r="I139" i="41"/>
  <c r="K139" i="41" s="1"/>
  <c r="I102" i="41"/>
  <c r="K102" i="41" s="1"/>
  <c r="I56" i="41"/>
  <c r="K56" i="41" s="1"/>
  <c r="I288" i="41"/>
  <c r="K288" i="41" s="1"/>
  <c r="I209" i="41"/>
  <c r="K209" i="41" s="1"/>
  <c r="I409" i="41"/>
  <c r="K409" i="41" s="1"/>
  <c r="I272" i="41"/>
  <c r="K272" i="41" s="1"/>
  <c r="I242" i="41"/>
  <c r="K242" i="41" s="1"/>
  <c r="I229" i="41"/>
  <c r="K229" i="41" s="1"/>
  <c r="I203" i="41"/>
  <c r="K203" i="41" s="1"/>
  <c r="I162" i="41"/>
  <c r="K162" i="41" s="1"/>
  <c r="I180" i="41"/>
  <c r="K180" i="41" s="1"/>
  <c r="I142" i="41"/>
  <c r="K142" i="41" s="1"/>
  <c r="I73" i="41"/>
  <c r="K73" i="41" s="1"/>
  <c r="I20" i="41"/>
  <c r="K20" i="41" s="1"/>
  <c r="I236" i="41"/>
  <c r="K236" i="41" s="1"/>
  <c r="I190" i="41"/>
  <c r="K190" i="41" s="1"/>
  <c r="I135" i="41"/>
  <c r="K135" i="41" s="1"/>
  <c r="I68" i="41"/>
  <c r="K68" i="41" s="1"/>
  <c r="I387" i="41"/>
  <c r="K387" i="41" s="1"/>
  <c r="I273" i="41"/>
  <c r="K273" i="41" s="1"/>
  <c r="I233" i="41"/>
  <c r="K233" i="41" s="1"/>
  <c r="I243" i="41"/>
  <c r="K243" i="41" s="1"/>
  <c r="I230" i="41"/>
  <c r="K230" i="41" s="1"/>
  <c r="I204" i="41"/>
  <c r="K204" i="41" s="1"/>
  <c r="I165" i="41"/>
  <c r="K165" i="41" s="1"/>
  <c r="I181" i="41"/>
  <c r="K181" i="41" s="1"/>
  <c r="I145" i="41"/>
  <c r="K145" i="41" s="1"/>
  <c r="I74" i="41"/>
  <c r="K74" i="41" s="1"/>
  <c r="I22" i="41"/>
  <c r="K22" i="41" s="1"/>
  <c r="I402" i="41"/>
  <c r="K402" i="41" s="1"/>
  <c r="I263" i="41"/>
  <c r="K263" i="41" s="1"/>
  <c r="I234" i="41"/>
  <c r="K234" i="41" s="1"/>
  <c r="I244" i="41"/>
  <c r="K244" i="41" s="1"/>
  <c r="I185" i="41"/>
  <c r="K185" i="41" s="1"/>
  <c r="I205" i="41"/>
  <c r="K205" i="41" s="1"/>
  <c r="I166" i="41"/>
  <c r="K166" i="41" s="1"/>
  <c r="I153" i="41"/>
  <c r="K153" i="41" s="1"/>
  <c r="I106" i="41"/>
  <c r="K106" i="41" s="1"/>
  <c r="I23" i="41"/>
  <c r="K23" i="41" s="1"/>
  <c r="I287" i="41"/>
  <c r="K287" i="41" s="1"/>
  <c r="I264" i="41"/>
  <c r="K264" i="41" s="1"/>
  <c r="I235" i="41"/>
  <c r="K235" i="41" s="1"/>
  <c r="I245" i="41"/>
  <c r="K245" i="41" s="1"/>
  <c r="I186" i="41"/>
  <c r="K186" i="41" s="1"/>
  <c r="I206" i="41"/>
  <c r="K206" i="41" s="1"/>
  <c r="I170" i="41"/>
  <c r="K170" i="41" s="1"/>
  <c r="I152" i="41"/>
  <c r="K152" i="41" s="1"/>
  <c r="I107" i="41"/>
  <c r="K107" i="41" s="1"/>
  <c r="I66" i="41"/>
  <c r="K66" i="41" s="1"/>
  <c r="I27" i="41"/>
  <c r="K27" i="41" s="1"/>
  <c r="I253" i="41"/>
  <c r="K253" i="41" s="1"/>
  <c r="I246" i="41"/>
  <c r="K246" i="41" s="1"/>
  <c r="I171" i="41"/>
  <c r="K171" i="41" s="1"/>
  <c r="I108" i="41"/>
  <c r="K108" i="41" s="1"/>
  <c r="I407" i="41"/>
  <c r="K407" i="41" s="1"/>
  <c r="I208" i="41"/>
  <c r="K208" i="41" s="1"/>
  <c r="I156" i="41"/>
  <c r="K156" i="41" s="1"/>
  <c r="I214" i="41"/>
  <c r="K214" i="41" s="1"/>
  <c r="I328" i="41"/>
  <c r="K328" i="41" s="1"/>
  <c r="I271" i="41"/>
  <c r="K271" i="41" s="1"/>
  <c r="I140" i="41"/>
  <c r="K140" i="41" s="1"/>
  <c r="I237" i="41"/>
  <c r="K237" i="41" s="1"/>
  <c r="I193" i="41"/>
  <c r="K193" i="41" s="1"/>
  <c r="I175" i="41"/>
  <c r="K175" i="41" s="1"/>
  <c r="I163" i="41"/>
  <c r="K163" i="41" s="1"/>
  <c r="I207" i="41"/>
  <c r="K207" i="41" s="1"/>
  <c r="I196" i="41"/>
  <c r="K196" i="41" s="1"/>
  <c r="I262" i="41"/>
  <c r="K262" i="41" s="1"/>
  <c r="I454" i="41"/>
  <c r="K454" i="41" s="1"/>
  <c r="I406" i="41"/>
  <c r="K406" i="41" s="1"/>
  <c r="I278" i="41"/>
  <c r="K278" i="41" s="1"/>
  <c r="I67" i="41"/>
  <c r="K67" i="41" s="1"/>
  <c r="I57" i="41"/>
  <c r="K57" i="41" s="1"/>
  <c r="I261" i="41"/>
  <c r="K261" i="41" s="1"/>
  <c r="I174" i="41"/>
  <c r="K174" i="41" s="1"/>
  <c r="I179" i="41"/>
  <c r="K179" i="41" s="1"/>
  <c r="I164" i="41"/>
  <c r="K164" i="41" s="1"/>
  <c r="I38" i="41"/>
  <c r="K38" i="41" s="1"/>
  <c r="I191" i="41"/>
  <c r="K191" i="41" s="1"/>
  <c r="I137" i="41"/>
  <c r="K137" i="41" s="1"/>
  <c r="I252" i="41"/>
  <c r="K252" i="41" s="1"/>
  <c r="I286" i="41"/>
  <c r="K286" i="41" s="1"/>
  <c r="I256" i="41"/>
  <c r="K256" i="41" s="1"/>
  <c r="I192" i="41"/>
  <c r="K192" i="41" s="1"/>
  <c r="I249" i="41"/>
  <c r="K249" i="41" s="1"/>
  <c r="I215" i="41"/>
  <c r="K215" i="41" s="1"/>
  <c r="I210" i="41"/>
  <c r="K210" i="41" s="1"/>
  <c r="I201" i="41"/>
  <c r="K201" i="41" s="1"/>
  <c r="I154" i="41"/>
  <c r="K154" i="41" s="1"/>
  <c r="I72" i="41"/>
  <c r="K72" i="41" s="1"/>
  <c r="I141" i="41"/>
  <c r="K141" i="41" s="1"/>
  <c r="I144" i="41"/>
  <c r="K144" i="41" s="1"/>
  <c r="I195" i="41"/>
  <c r="K195" i="41" s="1"/>
  <c r="I182" i="41"/>
  <c r="K182" i="41" s="1"/>
  <c r="I172" i="41"/>
  <c r="K172" i="41" s="1"/>
  <c r="I227" i="41"/>
  <c r="K227" i="41" s="1"/>
  <c r="I155" i="41"/>
  <c r="K155" i="41" s="1"/>
  <c r="I241" i="41"/>
  <c r="K241" i="41" s="1"/>
  <c r="I176" i="41"/>
  <c r="K176" i="41" s="1"/>
  <c r="I13" i="41"/>
  <c r="K13" i="41" s="1"/>
  <c r="I221" i="41"/>
  <c r="K221" i="41" s="1"/>
  <c r="I86" i="41"/>
  <c r="K86" i="41" s="1"/>
  <c r="I85" i="41"/>
  <c r="K85" i="41" s="1"/>
  <c r="I81" i="41"/>
  <c r="K81" i="41" s="1"/>
  <c r="I82" i="41"/>
  <c r="K82" i="41" s="1"/>
  <c r="I83" i="41"/>
  <c r="K83" i="41" s="1"/>
  <c r="I80" i="41"/>
  <c r="K80" i="41" s="1"/>
  <c r="I458" i="41"/>
  <c r="K458" i="41" s="1"/>
  <c r="I317" i="41"/>
  <c r="K317" i="41" s="1"/>
  <c r="I283" i="41"/>
  <c r="K283" i="41" s="1"/>
  <c r="K284" i="41" s="1"/>
  <c r="I342" i="41"/>
  <c r="K342" i="41" s="1"/>
  <c r="I129" i="41"/>
  <c r="K129" i="41" s="1"/>
  <c r="I422" i="41"/>
  <c r="K422" i="41" s="1"/>
  <c r="I418" i="41"/>
  <c r="K418" i="41" s="1"/>
  <c r="I379" i="41"/>
  <c r="K379" i="41" s="1"/>
  <c r="I381" i="41"/>
  <c r="K381" i="41" s="1"/>
  <c r="I222" i="41"/>
  <c r="K222" i="41" s="1"/>
  <c r="I345" i="41"/>
  <c r="K345" i="41" s="1"/>
  <c r="I445" i="41"/>
  <c r="K445" i="41" s="1"/>
  <c r="I378" i="41"/>
  <c r="K378" i="41" s="1"/>
  <c r="I323" i="41"/>
  <c r="K323" i="41" s="1"/>
  <c r="I410" i="41"/>
  <c r="K410" i="41" s="1"/>
  <c r="I327" i="41"/>
  <c r="K327" i="41" s="1"/>
  <c r="I386" i="41"/>
  <c r="K386" i="41" s="1"/>
  <c r="I110" i="41"/>
  <c r="K110" i="41" s="1"/>
  <c r="I126" i="41"/>
  <c r="K126" i="41" s="1"/>
  <c r="I343" i="41"/>
  <c r="K343" i="41" s="1"/>
  <c r="I119" i="41"/>
  <c r="K119" i="41" s="1"/>
  <c r="I322" i="41"/>
  <c r="K322" i="41" s="1"/>
  <c r="I380" i="41"/>
  <c r="K380" i="41" s="1"/>
  <c r="I124" i="41"/>
  <c r="K124" i="41" s="1"/>
  <c r="I421" i="41"/>
  <c r="K421" i="41" s="1"/>
  <c r="I416" i="41"/>
  <c r="K416" i="41" s="1"/>
  <c r="I125" i="41"/>
  <c r="K125" i="41" s="1"/>
  <c r="I424" i="41"/>
  <c r="K424" i="41" s="1"/>
  <c r="I450" i="41"/>
  <c r="K450" i="41" s="1"/>
  <c r="I417" i="41"/>
  <c r="K417" i="41" s="1"/>
  <c r="I143" i="41"/>
  <c r="K143" i="41" s="1"/>
  <c r="I91" i="41"/>
  <c r="K91" i="41" s="1"/>
  <c r="I89" i="41"/>
  <c r="K89" i="41" s="1"/>
  <c r="I128" i="41"/>
  <c r="K128" i="41" s="1"/>
  <c r="I90" i="41"/>
  <c r="K90" i="41" s="1"/>
  <c r="I63" i="41"/>
  <c r="K63" i="41" s="1"/>
  <c r="I37" i="41"/>
  <c r="K37" i="41" s="1"/>
  <c r="I51" i="41"/>
  <c r="K51" i="41" s="1"/>
  <c r="I48" i="41"/>
  <c r="K48" i="41" s="1"/>
  <c r="I60" i="41"/>
  <c r="K60" i="41" s="1"/>
  <c r="I449" i="41"/>
  <c r="K449" i="41" s="1"/>
  <c r="I88" i="41"/>
  <c r="K88" i="41" s="1"/>
  <c r="I49" i="41"/>
  <c r="K49" i="41" s="1"/>
  <c r="I113" i="41"/>
  <c r="K113" i="41" s="1"/>
  <c r="I111" i="41"/>
  <c r="K111" i="41" s="1"/>
  <c r="I112" i="41"/>
  <c r="K112" i="41" s="1"/>
  <c r="I46" i="41"/>
  <c r="K46" i="41" s="1"/>
  <c r="I21" i="41"/>
  <c r="K21" i="41" s="1"/>
  <c r="I59" i="41"/>
  <c r="K59" i="41" s="1"/>
  <c r="I92" i="41"/>
  <c r="K92" i="41" s="1"/>
  <c r="I62" i="41"/>
  <c r="K62" i="41" s="1"/>
  <c r="I45" i="41"/>
  <c r="K45" i="41" s="1"/>
  <c r="I61" i="41"/>
  <c r="K61" i="41" s="1"/>
  <c r="I97" i="41"/>
  <c r="K97" i="41" s="1"/>
  <c r="I50" i="41"/>
  <c r="K50" i="41" s="1"/>
  <c r="I44" i="41"/>
  <c r="K44" i="41" s="1"/>
  <c r="I42" i="41"/>
  <c r="K42" i="41" s="1"/>
  <c r="I84" i="41"/>
  <c r="K84" i="41" s="1"/>
  <c r="I12" i="41"/>
  <c r="K12" i="41" s="1"/>
  <c r="I28" i="41"/>
  <c r="K28" i="41" s="1"/>
  <c r="I87" i="41"/>
  <c r="K87" i="41" s="1"/>
  <c r="I438" i="41"/>
  <c r="K438" i="41" s="1"/>
  <c r="I441" i="41"/>
  <c r="K441" i="41" s="1"/>
  <c r="I439" i="41"/>
  <c r="K439" i="41" s="1"/>
  <c r="I437" i="41"/>
  <c r="K437" i="41" s="1"/>
  <c r="I442" i="41"/>
  <c r="K442" i="41" s="1"/>
  <c r="I440" i="41"/>
  <c r="K440" i="41" s="1"/>
  <c r="I30" i="41"/>
  <c r="K30" i="41" s="1"/>
  <c r="I29" i="41"/>
  <c r="K29" i="41" s="1"/>
  <c r="I33" i="41"/>
  <c r="K33" i="41" s="1"/>
  <c r="I32" i="41"/>
  <c r="K32" i="41" s="1"/>
  <c r="I36" i="41"/>
  <c r="K36" i="41" s="1"/>
  <c r="I31" i="41"/>
  <c r="K31" i="41" s="1"/>
  <c r="I98" i="41"/>
  <c r="K98" i="41" s="1"/>
  <c r="I187" i="41"/>
  <c r="K187" i="41" s="1"/>
  <c r="I148" i="41"/>
  <c r="K148" i="41" s="1"/>
  <c r="I121" i="41"/>
  <c r="K121" i="41" s="1"/>
  <c r="I189" i="41"/>
  <c r="K189" i="41" s="1"/>
  <c r="I202" i="41"/>
  <c r="K202" i="41" s="1"/>
  <c r="I147" i="41"/>
  <c r="K147" i="41" s="1"/>
  <c r="I96" i="41"/>
  <c r="K96" i="41" s="1"/>
  <c r="I103" i="41"/>
  <c r="K103" i="41" s="1"/>
  <c r="I123" i="41"/>
  <c r="K123" i="41" s="1"/>
  <c r="I120" i="41"/>
  <c r="K120" i="41" s="1"/>
  <c r="I188" i="41"/>
  <c r="K188" i="41" s="1"/>
  <c r="I24" i="41"/>
  <c r="K24" i="41" s="1"/>
  <c r="I146" i="41"/>
  <c r="K146" i="41" s="1"/>
  <c r="I167" i="41"/>
  <c r="K167" i="41" s="1"/>
  <c r="I101" i="41"/>
  <c r="K101" i="41" s="1"/>
  <c r="I134" i="41"/>
  <c r="K134" i="41" s="1"/>
  <c r="I17" i="41"/>
  <c r="K17" i="41" s="1"/>
  <c r="K18" i="41" s="1"/>
  <c r="I35" i="41"/>
  <c r="K35" i="41" s="1"/>
  <c r="I199" i="41"/>
  <c r="K199" i="41" s="1"/>
  <c r="I133" i="41"/>
  <c r="K133" i="41" s="1"/>
  <c r="I198" i="41"/>
  <c r="K198" i="41" s="1"/>
  <c r="I100" i="41"/>
  <c r="K100" i="41" s="1"/>
  <c r="I99" i="41"/>
  <c r="K99" i="41" s="1"/>
  <c r="I169" i="41"/>
  <c r="K169" i="41" s="1"/>
  <c r="I168" i="41"/>
  <c r="K168" i="41" s="1"/>
  <c r="I25" i="41"/>
  <c r="K25" i="41" s="1"/>
  <c r="I26" i="41"/>
  <c r="K26" i="41" s="1"/>
  <c r="I11" i="41"/>
  <c r="K11" i="41" s="1"/>
  <c r="K77" i="41" l="1"/>
  <c r="K15" i="41"/>
  <c r="K150" i="41"/>
  <c r="K52" i="41"/>
  <c r="K104" i="41"/>
  <c r="K114" i="41"/>
  <c r="D23" i="33" s="1"/>
  <c r="K216" i="41"/>
  <c r="K39" i="41"/>
  <c r="K183" i="41"/>
  <c r="K231" i="41"/>
  <c r="K70" i="41"/>
  <c r="K274" i="41"/>
  <c r="K64" i="41"/>
  <c r="D13" i="33"/>
  <c r="K78" i="41" l="1"/>
  <c r="L14" i="33"/>
  <c r="M13" i="33"/>
  <c r="M14" i="33"/>
  <c r="M23" i="33"/>
  <c r="M24" i="33"/>
  <c r="F14" i="33"/>
  <c r="L24" i="33"/>
  <c r="G24" i="33"/>
  <c r="D21" i="48"/>
  <c r="D21" i="33"/>
  <c r="D11" i="48"/>
  <c r="D11" i="33"/>
  <c r="D15" i="48"/>
  <c r="D15" i="33"/>
  <c r="G15" i="33" s="1"/>
  <c r="L15" i="33" s="1"/>
  <c r="D13" i="48"/>
  <c r="D23" i="48"/>
  <c r="G16" i="33" l="1"/>
  <c r="F16" i="33"/>
  <c r="M22" i="33"/>
  <c r="M21" i="33"/>
  <c r="K11" i="33"/>
  <c r="H11" i="33"/>
  <c r="H47" i="33" s="1"/>
  <c r="G11" i="33"/>
  <c r="G47" i="33" s="1"/>
  <c r="I11" i="33"/>
  <c r="F11" i="33"/>
  <c r="F47" i="33" s="1"/>
  <c r="J11" i="33"/>
  <c r="L16" i="33"/>
  <c r="M16" i="33"/>
  <c r="M15" i="33"/>
  <c r="D17" i="33"/>
  <c r="D17" i="48"/>
  <c r="H22" i="33"/>
  <c r="L22" i="33"/>
  <c r="I22" i="33"/>
  <c r="K12" i="33" l="1"/>
  <c r="I12" i="33"/>
  <c r="J12" i="33"/>
  <c r="L11" i="33"/>
  <c r="M17" i="33"/>
  <c r="M18" i="33"/>
  <c r="L18" i="33"/>
  <c r="H12" i="33"/>
  <c r="F12" i="33"/>
  <c r="G12" i="33"/>
  <c r="M11" i="33" l="1"/>
  <c r="M12" i="33"/>
  <c r="L12" i="33"/>
  <c r="F18" i="33"/>
  <c r="F49" i="33" l="1"/>
  <c r="G49" i="33" s="1"/>
  <c r="H49" i="33" s="1"/>
  <c r="F464" i="41" l="1"/>
  <c r="E464" i="41"/>
  <c r="B262" i="43"/>
  <c r="F117" i="41" l="1"/>
  <c r="E117" i="41"/>
  <c r="H117" i="41"/>
  <c r="E406" i="44"/>
  <c r="L406" i="44"/>
  <c r="E409" i="44"/>
  <c r="E408" i="44"/>
  <c r="E332" i="41"/>
  <c r="H332" i="41"/>
  <c r="F332" i="41"/>
  <c r="L1673" i="44"/>
  <c r="L1449" i="44"/>
  <c r="L1457" i="44"/>
  <c r="E1457" i="44"/>
  <c r="L1453" i="44"/>
  <c r="H219" i="41"/>
  <c r="J219" i="41" s="1"/>
  <c r="J223" i="41" s="1"/>
  <c r="F157" i="41"/>
  <c r="H158" i="41"/>
  <c r="E157" i="41"/>
  <c r="E158" i="41"/>
  <c r="F158" i="41"/>
  <c r="H157" i="41"/>
  <c r="F384" i="41"/>
  <c r="E384" i="41"/>
  <c r="H384" i="41"/>
  <c r="H466" i="41"/>
  <c r="H465" i="41"/>
  <c r="F219" i="41"/>
  <c r="E219" i="41"/>
  <c r="E889" i="44"/>
  <c r="H247" i="41"/>
  <c r="J247" i="41" s="1"/>
  <c r="J250" i="41" s="1"/>
  <c r="H408" i="41"/>
  <c r="J408" i="41" s="1"/>
  <c r="H464" i="41"/>
  <c r="J464" i="41" s="1"/>
  <c r="H360" i="41"/>
  <c r="J360" i="41" s="1"/>
  <c r="E336" i="41"/>
  <c r="E296" i="41"/>
  <c r="F435" i="41"/>
  <c r="E1182" i="44"/>
  <c r="E388" i="41"/>
  <c r="E341" i="41"/>
  <c r="E331" i="41"/>
  <c r="F393" i="41"/>
  <c r="F395" i="41"/>
  <c r="E1484" i="44"/>
  <c r="E302" i="44"/>
  <c r="F354" i="41"/>
  <c r="E1549" i="44"/>
  <c r="E363" i="41"/>
  <c r="F459" i="41"/>
  <c r="F329" i="41"/>
  <c r="E302" i="41"/>
  <c r="E1464" i="44"/>
  <c r="E329" i="41"/>
  <c r="E1198" i="44"/>
  <c r="E1541" i="44"/>
  <c r="E1504" i="44"/>
  <c r="E408" i="41"/>
  <c r="E370" i="41"/>
  <c r="E303" i="41"/>
  <c r="F457" i="41"/>
  <c r="F308" i="41"/>
  <c r="F305" i="41"/>
  <c r="E423" i="41"/>
  <c r="F434" i="41"/>
  <c r="E316" i="41"/>
  <c r="E267" i="41"/>
  <c r="F428" i="41"/>
  <c r="E1357" i="44"/>
  <c r="E1661" i="44"/>
  <c r="F290" i="41"/>
  <c r="E1202" i="44"/>
  <c r="F374" i="41"/>
  <c r="E394" i="41"/>
  <c r="E1496" i="44"/>
  <c r="E1337" i="44"/>
  <c r="E356" i="41"/>
  <c r="F298" i="41"/>
  <c r="E431" i="41"/>
  <c r="E1295" i="44"/>
  <c r="E1476" i="44"/>
  <c r="E434" i="41"/>
  <c r="F446" i="41"/>
  <c r="F319" i="41"/>
  <c r="F371" i="41"/>
  <c r="E355" i="41"/>
  <c r="E277" i="41"/>
  <c r="E1283" i="44"/>
  <c r="E992" i="44"/>
  <c r="E279" i="41"/>
  <c r="E1381" i="44"/>
  <c r="E1592" i="44"/>
  <c r="F363" i="41"/>
  <c r="E415" i="41"/>
  <c r="E1449" i="44"/>
  <c r="F353" i="41"/>
  <c r="F306" i="41"/>
  <c r="E280" i="41"/>
  <c r="E1612" i="44"/>
  <c r="E307" i="41"/>
  <c r="E1528" i="44"/>
  <c r="E1025" i="44"/>
  <c r="F276" i="41"/>
  <c r="E365" i="41"/>
  <c r="E1658" i="44"/>
  <c r="F411" i="41"/>
  <c r="F388" i="41"/>
  <c r="E319" i="41"/>
  <c r="E1453" i="44"/>
  <c r="E353" i="41"/>
  <c r="E430" i="41"/>
  <c r="E257" i="41"/>
  <c r="E367" i="41"/>
  <c r="F330" i="41"/>
  <c r="E1194" i="44"/>
  <c r="E1377" i="44"/>
  <c r="E1365" i="44"/>
  <c r="F302" i="41"/>
  <c r="F296" i="41"/>
  <c r="E354" i="41"/>
  <c r="E265" i="41"/>
  <c r="E324" i="41"/>
  <c r="E364" i="41"/>
  <c r="F335" i="41"/>
  <c r="F436" i="41"/>
  <c r="F324" i="41"/>
  <c r="F257" i="41"/>
  <c r="F279" i="41"/>
  <c r="F401" i="41"/>
  <c r="F318" i="41"/>
  <c r="E1425" i="44"/>
  <c r="E326" i="41"/>
  <c r="F432" i="41"/>
  <c r="E457" i="41"/>
  <c r="E368" i="41"/>
  <c r="E1210" i="44"/>
  <c r="E247" i="41"/>
  <c r="E1278" i="44"/>
  <c r="F414" i="41"/>
  <c r="F372" i="41"/>
  <c r="E373" i="41"/>
  <c r="E1300" i="44"/>
  <c r="E1162" i="44"/>
  <c r="E358" i="41"/>
  <c r="E1429" i="44"/>
  <c r="F430" i="41"/>
  <c r="F448" i="41"/>
  <c r="F399" i="41"/>
  <c r="E1580" i="44"/>
  <c r="E1361" i="44"/>
  <c r="E383" i="41"/>
  <c r="E1062" i="44"/>
  <c r="E1345" i="44"/>
  <c r="F346" i="41"/>
  <c r="E429" i="41"/>
  <c r="E1291" i="44"/>
  <c r="F429" i="41"/>
  <c r="F301" i="41"/>
  <c r="E1673" i="44"/>
  <c r="F447" i="41"/>
  <c r="E360" i="41"/>
  <c r="E369" i="41"/>
  <c r="F336" i="41"/>
  <c r="F368" i="41"/>
  <c r="E1405" i="44"/>
  <c r="E1524" i="44"/>
  <c r="E1126" i="44"/>
  <c r="E1312" i="44"/>
  <c r="F309" i="41"/>
  <c r="F361" i="41"/>
  <c r="F412" i="41"/>
  <c r="E1588" i="44"/>
  <c r="E1373" i="44"/>
  <c r="E93" i="41"/>
  <c r="F359" i="41"/>
  <c r="E1226" i="44"/>
  <c r="E1460" i="44"/>
  <c r="E350" i="41"/>
  <c r="E298" i="41"/>
  <c r="E385" i="41"/>
  <c r="E338" i="41"/>
  <c r="F313" i="41"/>
  <c r="F331" i="41"/>
  <c r="E398" i="41"/>
  <c r="E1654" i="44"/>
  <c r="F390" i="41"/>
  <c r="E1190" i="44"/>
  <c r="E1385" i="44"/>
  <c r="E337" i="41"/>
  <c r="E432" i="41"/>
  <c r="E1084" i="44"/>
  <c r="F315" i="41"/>
  <c r="F423" i="41"/>
  <c r="F300" i="41"/>
  <c r="E1616" i="44"/>
  <c r="E1218" i="44"/>
  <c r="E346" i="41"/>
  <c r="F352" i="41"/>
  <c r="E1397" i="44"/>
  <c r="E401" i="41"/>
  <c r="E1341" i="44"/>
  <c r="E411" i="41"/>
  <c r="E1333" i="44"/>
  <c r="E1146" i="44"/>
  <c r="F307" i="41"/>
  <c r="E312" i="41"/>
  <c r="E1166" i="44"/>
  <c r="E1393" i="44"/>
  <c r="E306" i="41"/>
  <c r="E1287" i="44"/>
  <c r="E1186" i="44"/>
  <c r="F338" i="41"/>
  <c r="E297" i="41"/>
  <c r="F383" i="41"/>
  <c r="E459" i="41"/>
  <c r="E352" i="41"/>
  <c r="E1329" i="44"/>
  <c r="E305" i="41"/>
  <c r="E1270" i="44"/>
  <c r="E1230" i="44"/>
  <c r="E372" i="41"/>
  <c r="E311" i="41"/>
  <c r="E1325" i="44"/>
  <c r="F389" i="41"/>
  <c r="F314" i="41"/>
  <c r="E1274" i="44"/>
  <c r="F351" i="41"/>
  <c r="F266" i="41"/>
  <c r="E366" i="41"/>
  <c r="E321" i="41"/>
  <c r="E320" i="41"/>
  <c r="F400" i="41"/>
  <c r="E1142" i="44"/>
  <c r="E330" i="41"/>
  <c r="E1492" i="44"/>
  <c r="F364" i="41"/>
  <c r="E1206" i="44"/>
  <c r="E1688" i="44"/>
  <c r="F413" i="41"/>
  <c r="E308" i="41"/>
  <c r="E1178" i="44"/>
  <c r="E1600" i="44"/>
  <c r="E315" i="41"/>
  <c r="E1353" i="44"/>
  <c r="F382" i="41"/>
  <c r="F316" i="41"/>
  <c r="E299" i="41"/>
  <c r="F280" i="41"/>
  <c r="F375" i="41"/>
  <c r="E1174" i="44"/>
  <c r="E412" i="41"/>
  <c r="E371" i="41"/>
  <c r="E1054" i="44"/>
  <c r="F93" i="41"/>
  <c r="E313" i="41"/>
  <c r="E1555" i="44"/>
  <c r="F370" i="41"/>
  <c r="F325" i="41"/>
  <c r="E391" i="41"/>
  <c r="E310" i="41"/>
  <c r="F360" i="41"/>
  <c r="E1604" i="44"/>
  <c r="E1254" i="44"/>
  <c r="E1389" i="44"/>
  <c r="F303" i="41"/>
  <c r="F320" i="41"/>
  <c r="F415" i="41"/>
  <c r="F310" i="41"/>
  <c r="E361" i="41"/>
  <c r="F299" i="41"/>
  <c r="E1234" i="44"/>
  <c r="E318" i="41"/>
  <c r="E1500" i="44"/>
  <c r="E1693" i="44"/>
  <c r="E390" i="41"/>
  <c r="F408" i="41"/>
  <c r="F433" i="41"/>
  <c r="E1681" i="44"/>
  <c r="F373" i="41"/>
  <c r="F321" i="41"/>
  <c r="E1480" i="44"/>
  <c r="E1320" i="44"/>
  <c r="E428" i="41"/>
  <c r="E1551" i="44"/>
  <c r="E1547" i="44"/>
  <c r="E325" i="41"/>
  <c r="E395" i="41"/>
  <c r="F337" i="41"/>
  <c r="F391" i="41"/>
  <c r="E448" i="41"/>
  <c r="F394" i="41"/>
  <c r="E349" i="41"/>
  <c r="F369" i="41"/>
  <c r="E1058" i="44"/>
  <c r="F341" i="41"/>
  <c r="E397" i="41"/>
  <c r="F277" i="41"/>
  <c r="E1258" i="44"/>
  <c r="E1719" i="44"/>
  <c r="E1100" i="44"/>
  <c r="E1559" i="44"/>
  <c r="E374" i="41"/>
  <c r="E436" i="41"/>
  <c r="E357" i="41"/>
  <c r="E1369" i="44"/>
  <c r="E414" i="41"/>
  <c r="E1508" i="44"/>
  <c r="E1158" i="44"/>
  <c r="F357" i="41"/>
  <c r="E375" i="41"/>
  <c r="E314" i="41"/>
  <c r="E1349" i="44"/>
  <c r="E393" i="41"/>
  <c r="E344" i="41"/>
  <c r="E1250" i="44"/>
  <c r="E1421" i="44"/>
  <c r="E1096" i="44"/>
  <c r="E1238" i="44"/>
  <c r="E1677" i="44"/>
  <c r="F312" i="41"/>
  <c r="E447" i="41"/>
  <c r="E1520" i="44"/>
  <c r="F397" i="41"/>
  <c r="E300" i="41"/>
  <c r="E446" i="41"/>
  <c r="E456" i="41"/>
  <c r="E389" i="41"/>
  <c r="E309" i="41"/>
  <c r="E382" i="41"/>
  <c r="E1154" i="44"/>
  <c r="F366" i="41"/>
  <c r="F365" i="41"/>
  <c r="F398" i="41"/>
  <c r="E290" i="41"/>
  <c r="E1138" i="44"/>
  <c r="E1516" i="44"/>
  <c r="F392" i="41"/>
  <c r="F349" i="41"/>
  <c r="E1401" i="44"/>
  <c r="E1596" i="44"/>
  <c r="E1409" i="44"/>
  <c r="E351" i="41"/>
  <c r="E1608" i="44"/>
  <c r="F362" i="41"/>
  <c r="E276" i="41"/>
  <c r="F326" i="41"/>
  <c r="F455" i="41"/>
  <c r="F247" i="41"/>
  <c r="E335" i="41"/>
  <c r="E266" i="41"/>
  <c r="F431" i="41"/>
  <c r="E455" i="41"/>
  <c r="E433" i="41"/>
  <c r="E301" i="41"/>
  <c r="F311" i="41"/>
  <c r="F350" i="41"/>
  <c r="F356" i="41"/>
  <c r="F344" i="41"/>
  <c r="E435" i="41"/>
  <c r="E359" i="41"/>
  <c r="E392" i="41"/>
  <c r="E1488" i="44"/>
  <c r="H371" i="41"/>
  <c r="H280" i="41"/>
  <c r="H350" i="41"/>
  <c r="H363" i="41"/>
  <c r="H446" i="41"/>
  <c r="H303" i="41"/>
  <c r="H433" i="41"/>
  <c r="H344" i="41"/>
  <c r="H301" i="41"/>
  <c r="H276" i="41"/>
  <c r="H279" i="41"/>
  <c r="H398" i="41"/>
  <c r="H392" i="41"/>
  <c r="H319" i="41"/>
  <c r="H436" i="41"/>
  <c r="F358" i="41"/>
  <c r="E304" i="41"/>
  <c r="E1413" i="44"/>
  <c r="F297" i="41"/>
  <c r="F385" i="41"/>
  <c r="F367" i="41"/>
  <c r="E396" i="41"/>
  <c r="E400" i="41"/>
  <c r="H397" i="41"/>
  <c r="H290" i="41"/>
  <c r="H369" i="41"/>
  <c r="H456" i="41"/>
  <c r="H368" i="41"/>
  <c r="H306" i="41"/>
  <c r="H341" i="41"/>
  <c r="H448" i="41"/>
  <c r="H388" i="41"/>
  <c r="H358" i="41"/>
  <c r="H329" i="41"/>
  <c r="H267" i="41"/>
  <c r="H351" i="41"/>
  <c r="E1620" i="44"/>
  <c r="E1170" i="44"/>
  <c r="E362" i="41"/>
  <c r="F267" i="41"/>
  <c r="E1512" i="44"/>
  <c r="E413" i="41"/>
  <c r="E1088" i="44"/>
  <c r="E1214" i="44"/>
  <c r="H366" i="41"/>
  <c r="H411" i="41"/>
  <c r="H361" i="41"/>
  <c r="H382" i="41"/>
  <c r="H359" i="41"/>
  <c r="H352" i="41"/>
  <c r="H277" i="41"/>
  <c r="H265" i="41"/>
  <c r="H311" i="41"/>
  <c r="H316" i="41"/>
  <c r="H304" i="41"/>
  <c r="H391" i="41"/>
  <c r="H349" i="41"/>
  <c r="E1150" i="44"/>
  <c r="E399" i="41"/>
  <c r="F355" i="41"/>
  <c r="F456" i="41"/>
  <c r="E1417" i="44"/>
  <c r="F396" i="41"/>
  <c r="F265" i="41"/>
  <c r="F304" i="41"/>
  <c r="H429" i="41"/>
  <c r="H362" i="41"/>
  <c r="H455" i="41"/>
  <c r="H330" i="41"/>
  <c r="H431" i="41"/>
  <c r="H318" i="41"/>
  <c r="H257" i="41"/>
  <c r="H302" i="41"/>
  <c r="H374" i="41"/>
  <c r="H335" i="41"/>
  <c r="H457" i="41"/>
  <c r="H314" i="41"/>
  <c r="H312" i="41"/>
  <c r="H93" i="41"/>
  <c r="H428" i="41"/>
  <c r="H364" i="41"/>
  <c r="H375" i="41"/>
  <c r="H434" i="41"/>
  <c r="H355" i="41"/>
  <c r="H309" i="41"/>
  <c r="H305" i="41"/>
  <c r="H357" i="41"/>
  <c r="H435" i="41"/>
  <c r="H447" i="41"/>
  <c r="H394" i="41"/>
  <c r="H370" i="41"/>
  <c r="H356" i="41"/>
  <c r="H321" i="41"/>
  <c r="C29" i="48"/>
  <c r="C29" i="33"/>
  <c r="H296" i="41"/>
  <c r="H308" i="41"/>
  <c r="H325" i="41"/>
  <c r="H331" i="41"/>
  <c r="H313" i="41"/>
  <c r="H372" i="41"/>
  <c r="H401" i="41"/>
  <c r="H399" i="41"/>
  <c r="H353" i="41"/>
  <c r="H400" i="41"/>
  <c r="H415" i="41"/>
  <c r="H396" i="41"/>
  <c r="H365" i="41"/>
  <c r="H459" i="41"/>
  <c r="H414" i="41"/>
  <c r="H320" i="41"/>
  <c r="H297" i="41"/>
  <c r="H367" i="41"/>
  <c r="H326" i="41"/>
  <c r="H299" i="41"/>
  <c r="H300" i="41"/>
  <c r="H389" i="41"/>
  <c r="H412" i="41"/>
  <c r="H395" i="41"/>
  <c r="H298" i="41"/>
  <c r="H354" i="41"/>
  <c r="H430" i="41"/>
  <c r="H324" i="41"/>
  <c r="H346" i="41"/>
  <c r="H413" i="41"/>
  <c r="H423" i="41"/>
  <c r="I219" i="41"/>
  <c r="K219" i="41" s="1"/>
  <c r="K223" i="41" s="1"/>
  <c r="H393" i="41"/>
  <c r="H315" i="41"/>
  <c r="H432" i="41"/>
  <c r="H336" i="41"/>
  <c r="H385" i="41"/>
  <c r="H390" i="41"/>
  <c r="H373" i="41"/>
  <c r="H310" i="41"/>
  <c r="H266" i="41"/>
  <c r="H337" i="41"/>
  <c r="H338" i="41"/>
  <c r="H307" i="41"/>
  <c r="H383" i="41"/>
  <c r="I117" i="41" l="1"/>
  <c r="K117" i="41" s="1"/>
  <c r="K130" i="41" s="1"/>
  <c r="J117" i="41"/>
  <c r="J130" i="41" s="1"/>
  <c r="J332" i="41"/>
  <c r="I332" i="41"/>
  <c r="K332" i="41" s="1"/>
  <c r="J157" i="41"/>
  <c r="I157" i="41"/>
  <c r="K157" i="41" s="1"/>
  <c r="I158" i="41"/>
  <c r="K158" i="41" s="1"/>
  <c r="J158" i="41"/>
  <c r="I384" i="41"/>
  <c r="K384" i="41" s="1"/>
  <c r="J384" i="41"/>
  <c r="I408" i="41"/>
  <c r="K408" i="41" s="1"/>
  <c r="I465" i="41"/>
  <c r="K465" i="41" s="1"/>
  <c r="J465" i="41"/>
  <c r="J466" i="41"/>
  <c r="I466" i="41"/>
  <c r="K466" i="41" s="1"/>
  <c r="D29" i="48"/>
  <c r="I360" i="41"/>
  <c r="K360" i="41" s="1"/>
  <c r="I247" i="41"/>
  <c r="K247" i="41" s="1"/>
  <c r="K250" i="41" s="1"/>
  <c r="I464" i="41"/>
  <c r="K464" i="41" s="1"/>
  <c r="J390" i="41"/>
  <c r="I390" i="41"/>
  <c r="K390" i="41" s="1"/>
  <c r="J320" i="41"/>
  <c r="I320" i="41"/>
  <c r="K320" i="41" s="1"/>
  <c r="J331" i="41"/>
  <c r="I331" i="41"/>
  <c r="K331" i="41" s="1"/>
  <c r="J414" i="41"/>
  <c r="I414" i="41"/>
  <c r="K414" i="41" s="1"/>
  <c r="J325" i="41"/>
  <c r="I325" i="41"/>
  <c r="K325" i="41" s="1"/>
  <c r="J309" i="41"/>
  <c r="I309" i="41"/>
  <c r="K309" i="41" s="1"/>
  <c r="I330" i="41"/>
  <c r="K330" i="41" s="1"/>
  <c r="J330" i="41"/>
  <c r="I411" i="41"/>
  <c r="K411" i="41" s="1"/>
  <c r="J411" i="41"/>
  <c r="J329" i="41"/>
  <c r="I329" i="41"/>
  <c r="K329" i="41" s="1"/>
  <c r="J369" i="41"/>
  <c r="I369" i="41"/>
  <c r="K369" i="41" s="1"/>
  <c r="J319" i="41"/>
  <c r="I319" i="41"/>
  <c r="K319" i="41" s="1"/>
  <c r="J280" i="41"/>
  <c r="I280" i="41"/>
  <c r="K280" i="41" s="1"/>
  <c r="J315" i="41"/>
  <c r="I315" i="41"/>
  <c r="K315" i="41" s="1"/>
  <c r="I395" i="41"/>
  <c r="K395" i="41" s="1"/>
  <c r="J395" i="41"/>
  <c r="I396" i="41"/>
  <c r="K396" i="41" s="1"/>
  <c r="J396" i="41"/>
  <c r="J296" i="41"/>
  <c r="I296" i="41"/>
  <c r="K296" i="41" s="1"/>
  <c r="J305" i="41"/>
  <c r="I305" i="41"/>
  <c r="K305" i="41" s="1"/>
  <c r="J375" i="41"/>
  <c r="I375" i="41"/>
  <c r="K375" i="41" s="1"/>
  <c r="J385" i="41"/>
  <c r="I385" i="41"/>
  <c r="K385" i="41" s="1"/>
  <c r="J423" i="41"/>
  <c r="J426" i="41" s="1"/>
  <c r="I423" i="41"/>
  <c r="K423" i="41" s="1"/>
  <c r="K426" i="41" s="1"/>
  <c r="D36" i="48" s="1"/>
  <c r="J412" i="41"/>
  <c r="I412" i="41"/>
  <c r="K412" i="41" s="1"/>
  <c r="I415" i="41"/>
  <c r="K415" i="41" s="1"/>
  <c r="J415" i="41"/>
  <c r="J321" i="41"/>
  <c r="I321" i="41"/>
  <c r="K321" i="41" s="1"/>
  <c r="J364" i="41"/>
  <c r="I364" i="41"/>
  <c r="K364" i="41" s="1"/>
  <c r="J302" i="41"/>
  <c r="I302" i="41"/>
  <c r="K302" i="41" s="1"/>
  <c r="J349" i="41"/>
  <c r="I349" i="41"/>
  <c r="K349" i="41" s="1"/>
  <c r="J352" i="41"/>
  <c r="I352" i="41"/>
  <c r="K352" i="41" s="1"/>
  <c r="J276" i="41"/>
  <c r="I276" i="41"/>
  <c r="K276" i="41" s="1"/>
  <c r="J307" i="41"/>
  <c r="I307" i="41"/>
  <c r="K307" i="41" s="1"/>
  <c r="J310" i="41"/>
  <c r="I310" i="41"/>
  <c r="K310" i="41" s="1"/>
  <c r="J336" i="41"/>
  <c r="I336" i="41"/>
  <c r="K336" i="41" s="1"/>
  <c r="J413" i="41"/>
  <c r="I413" i="41"/>
  <c r="K413" i="41" s="1"/>
  <c r="I354" i="41"/>
  <c r="K354" i="41" s="1"/>
  <c r="J354" i="41"/>
  <c r="J389" i="41"/>
  <c r="I389" i="41"/>
  <c r="K389" i="41" s="1"/>
  <c r="J367" i="41"/>
  <c r="I367" i="41"/>
  <c r="K367" i="41" s="1"/>
  <c r="I459" i="41"/>
  <c r="K459" i="41" s="1"/>
  <c r="J459" i="41"/>
  <c r="I400" i="41"/>
  <c r="K400" i="41" s="1"/>
  <c r="J400" i="41"/>
  <c r="J372" i="41"/>
  <c r="I372" i="41"/>
  <c r="K372" i="41" s="1"/>
  <c r="J308" i="41"/>
  <c r="I308" i="41"/>
  <c r="K308" i="41" s="1"/>
  <c r="J356" i="41"/>
  <c r="I356" i="41"/>
  <c r="K356" i="41" s="1"/>
  <c r="J435" i="41"/>
  <c r="I435" i="41"/>
  <c r="K435" i="41" s="1"/>
  <c r="J355" i="41"/>
  <c r="I355" i="41"/>
  <c r="K355" i="41" s="1"/>
  <c r="I428" i="41"/>
  <c r="K428" i="41" s="1"/>
  <c r="J428" i="41"/>
  <c r="J457" i="41"/>
  <c r="I457" i="41"/>
  <c r="K457" i="41" s="1"/>
  <c r="I257" i="41"/>
  <c r="K257" i="41" s="1"/>
  <c r="K259" i="41" s="1"/>
  <c r="J257" i="41"/>
  <c r="J259" i="41" s="1"/>
  <c r="I455" i="41"/>
  <c r="K455" i="41" s="1"/>
  <c r="J455" i="41"/>
  <c r="J391" i="41"/>
  <c r="I391" i="41"/>
  <c r="K391" i="41" s="1"/>
  <c r="J311" i="41"/>
  <c r="I311" i="41"/>
  <c r="K311" i="41" s="1"/>
  <c r="J359" i="41"/>
  <c r="I359" i="41"/>
  <c r="K359" i="41" s="1"/>
  <c r="J366" i="41"/>
  <c r="I366" i="41"/>
  <c r="K366" i="41" s="1"/>
  <c r="I358" i="41"/>
  <c r="K358" i="41" s="1"/>
  <c r="J358" i="41"/>
  <c r="J306" i="41"/>
  <c r="I306" i="41"/>
  <c r="K306" i="41" s="1"/>
  <c r="I290" i="41"/>
  <c r="K290" i="41" s="1"/>
  <c r="K292" i="41" s="1"/>
  <c r="J290" i="41"/>
  <c r="J292" i="41" s="1"/>
  <c r="J392" i="41"/>
  <c r="I392" i="41"/>
  <c r="K392" i="41" s="1"/>
  <c r="J301" i="41"/>
  <c r="I301" i="41"/>
  <c r="K301" i="41" s="1"/>
  <c r="J446" i="41"/>
  <c r="I446" i="41"/>
  <c r="K446" i="41" s="1"/>
  <c r="I371" i="41"/>
  <c r="K371" i="41" s="1"/>
  <c r="J371" i="41"/>
  <c r="J337" i="41"/>
  <c r="I337" i="41"/>
  <c r="K337" i="41" s="1"/>
  <c r="I324" i="41"/>
  <c r="K324" i="41" s="1"/>
  <c r="J324" i="41"/>
  <c r="J299" i="41"/>
  <c r="I299" i="41"/>
  <c r="K299" i="41" s="1"/>
  <c r="J399" i="41"/>
  <c r="I399" i="41"/>
  <c r="K399" i="41" s="1"/>
  <c r="J394" i="41"/>
  <c r="I394" i="41"/>
  <c r="K394" i="41" s="1"/>
  <c r="J383" i="41"/>
  <c r="I383" i="41"/>
  <c r="K383" i="41" s="1"/>
  <c r="J266" i="41"/>
  <c r="I266" i="41"/>
  <c r="K266" i="41" s="1"/>
  <c r="J393" i="41"/>
  <c r="I393" i="41"/>
  <c r="K393" i="41" s="1"/>
  <c r="I430" i="41"/>
  <c r="K430" i="41" s="1"/>
  <c r="J430" i="41"/>
  <c r="J326" i="41"/>
  <c r="I326" i="41"/>
  <c r="K326" i="41" s="1"/>
  <c r="J401" i="41"/>
  <c r="I401" i="41"/>
  <c r="K401" i="41" s="1"/>
  <c r="J447" i="41"/>
  <c r="I447" i="41"/>
  <c r="K447" i="41" s="1"/>
  <c r="J314" i="41"/>
  <c r="I314" i="41"/>
  <c r="K314" i="41" s="1"/>
  <c r="I316" i="41"/>
  <c r="K316" i="41" s="1"/>
  <c r="J316" i="41"/>
  <c r="J341" i="41"/>
  <c r="I341" i="41"/>
  <c r="K341" i="41" s="1"/>
  <c r="J303" i="41"/>
  <c r="I303" i="41"/>
  <c r="K303" i="41" s="1"/>
  <c r="J338" i="41"/>
  <c r="I338" i="41"/>
  <c r="K338" i="41" s="1"/>
  <c r="J373" i="41"/>
  <c r="I373" i="41"/>
  <c r="K373" i="41" s="1"/>
  <c r="J432" i="41"/>
  <c r="I432" i="41"/>
  <c r="K432" i="41" s="1"/>
  <c r="J346" i="41"/>
  <c r="I346" i="41"/>
  <c r="K346" i="41" s="1"/>
  <c r="I298" i="41"/>
  <c r="K298" i="41" s="1"/>
  <c r="J298" i="41"/>
  <c r="J300" i="41"/>
  <c r="I300" i="41"/>
  <c r="K300" i="41" s="1"/>
  <c r="J297" i="41"/>
  <c r="I297" i="41"/>
  <c r="K297" i="41" s="1"/>
  <c r="I365" i="41"/>
  <c r="K365" i="41" s="1"/>
  <c r="J365" i="41"/>
  <c r="J353" i="41"/>
  <c r="I353" i="41"/>
  <c r="K353" i="41" s="1"/>
  <c r="J313" i="41"/>
  <c r="I313" i="41"/>
  <c r="K313" i="41" s="1"/>
  <c r="J370" i="41"/>
  <c r="I370" i="41"/>
  <c r="K370" i="41" s="1"/>
  <c r="J357" i="41"/>
  <c r="I357" i="41"/>
  <c r="K357" i="41" s="1"/>
  <c r="J434" i="41"/>
  <c r="I434" i="41"/>
  <c r="K434" i="41" s="1"/>
  <c r="J93" i="41"/>
  <c r="J94" i="41" s="1"/>
  <c r="I93" i="41"/>
  <c r="K93" i="41" s="1"/>
  <c r="K94" i="41" s="1"/>
  <c r="J335" i="41"/>
  <c r="I335" i="41"/>
  <c r="K335" i="41" s="1"/>
  <c r="I318" i="41"/>
  <c r="K318" i="41" s="1"/>
  <c r="J318" i="41"/>
  <c r="I362" i="41"/>
  <c r="K362" i="41" s="1"/>
  <c r="J362" i="41"/>
  <c r="J265" i="41"/>
  <c r="I265" i="41"/>
  <c r="K265" i="41" s="1"/>
  <c r="J382" i="41"/>
  <c r="I382" i="41"/>
  <c r="K382" i="41" s="1"/>
  <c r="J351" i="41"/>
  <c r="I351" i="41"/>
  <c r="K351" i="41" s="1"/>
  <c r="I388" i="41"/>
  <c r="K388" i="41" s="1"/>
  <c r="J388" i="41"/>
  <c r="J368" i="41"/>
  <c r="I368" i="41"/>
  <c r="K368" i="41" s="1"/>
  <c r="I397" i="41"/>
  <c r="K397" i="41" s="1"/>
  <c r="J397" i="41"/>
  <c r="J398" i="41"/>
  <c r="I398" i="41"/>
  <c r="K398" i="41" s="1"/>
  <c r="I344" i="41"/>
  <c r="K344" i="41" s="1"/>
  <c r="J344" i="41"/>
  <c r="J363" i="41"/>
  <c r="I363" i="41"/>
  <c r="K363" i="41" s="1"/>
  <c r="J312" i="41"/>
  <c r="I312" i="41"/>
  <c r="K312" i="41" s="1"/>
  <c r="J374" i="41"/>
  <c r="I374" i="41"/>
  <c r="K374" i="41" s="1"/>
  <c r="I431" i="41"/>
  <c r="K431" i="41" s="1"/>
  <c r="J431" i="41"/>
  <c r="I429" i="41"/>
  <c r="K429" i="41" s="1"/>
  <c r="J429" i="41"/>
  <c r="I304" i="41"/>
  <c r="K304" i="41" s="1"/>
  <c r="J304" i="41"/>
  <c r="J277" i="41"/>
  <c r="I277" i="41"/>
  <c r="K277" i="41" s="1"/>
  <c r="J361" i="41"/>
  <c r="I361" i="41"/>
  <c r="K361" i="41" s="1"/>
  <c r="J267" i="41"/>
  <c r="I267" i="41"/>
  <c r="K267" i="41" s="1"/>
  <c r="I448" i="41"/>
  <c r="K448" i="41" s="1"/>
  <c r="J448" i="41"/>
  <c r="J456" i="41"/>
  <c r="I456" i="41"/>
  <c r="K456" i="41" s="1"/>
  <c r="J436" i="41"/>
  <c r="I436" i="41"/>
  <c r="K436" i="41" s="1"/>
  <c r="J279" i="41"/>
  <c r="I279" i="41"/>
  <c r="K279" i="41" s="1"/>
  <c r="I433" i="41"/>
  <c r="K433" i="41" s="1"/>
  <c r="J433" i="41"/>
  <c r="I350" i="41"/>
  <c r="K350" i="41" s="1"/>
  <c r="J350" i="41"/>
  <c r="XFD130" i="41" l="1"/>
  <c r="K451" i="41"/>
  <c r="J462" i="41"/>
  <c r="K462" i="41"/>
  <c r="K333" i="41"/>
  <c r="J333" i="41"/>
  <c r="K281" i="41"/>
  <c r="K160" i="41"/>
  <c r="K217" i="41" s="1"/>
  <c r="D27" i="48" s="1"/>
  <c r="K268" i="41"/>
  <c r="J160" i="41"/>
  <c r="J217" i="41" s="1"/>
  <c r="K468" i="41"/>
  <c r="J468" i="41"/>
  <c r="J339" i="41"/>
  <c r="J347" i="41"/>
  <c r="K339" i="41"/>
  <c r="K347" i="41"/>
  <c r="J281" i="41"/>
  <c r="K419" i="41"/>
  <c r="D35" i="48" s="1"/>
  <c r="J443" i="41"/>
  <c r="J268" i="41"/>
  <c r="J376" i="41"/>
  <c r="J403" i="41"/>
  <c r="J419" i="41"/>
  <c r="J451" i="41"/>
  <c r="K403" i="41"/>
  <c r="K443" i="41"/>
  <c r="K376" i="41"/>
  <c r="D29" i="33"/>
  <c r="J30" i="33" s="1"/>
  <c r="D37" i="33"/>
  <c r="D25" i="48"/>
  <c r="D25" i="33"/>
  <c r="D19" i="33"/>
  <c r="D19" i="48"/>
  <c r="K25" i="33" l="1"/>
  <c r="H20" i="33"/>
  <c r="I19" i="33"/>
  <c r="G20" i="33"/>
  <c r="F20" i="33"/>
  <c r="D27" i="33"/>
  <c r="D41" i="48"/>
  <c r="D43" i="33"/>
  <c r="D39" i="33"/>
  <c r="D37" i="48"/>
  <c r="D41" i="33"/>
  <c r="J42" i="33" s="1"/>
  <c r="D39" i="48"/>
  <c r="D43" i="48"/>
  <c r="D45" i="33"/>
  <c r="K45" i="33" s="1"/>
  <c r="L45" i="33" s="1"/>
  <c r="K404" i="41"/>
  <c r="D33" i="48" s="1"/>
  <c r="K293" i="41"/>
  <c r="J293" i="41"/>
  <c r="J404" i="41"/>
  <c r="M30" i="33"/>
  <c r="L30" i="33"/>
  <c r="K30" i="33"/>
  <c r="M29" i="33"/>
  <c r="M37" i="33"/>
  <c r="M38" i="33"/>
  <c r="D35" i="33"/>
  <c r="K36" i="33" s="1"/>
  <c r="I26" i="33"/>
  <c r="J26" i="33"/>
  <c r="L38" i="33"/>
  <c r="K38" i="33"/>
  <c r="L25" i="33" l="1"/>
  <c r="K47" i="33"/>
  <c r="I20" i="33"/>
  <c r="L19" i="33"/>
  <c r="I47" i="33"/>
  <c r="I49" i="33" s="1"/>
  <c r="J44" i="33"/>
  <c r="K44" i="33"/>
  <c r="K26" i="33"/>
  <c r="J27" i="33"/>
  <c r="J28" i="33" s="1"/>
  <c r="I28" i="33"/>
  <c r="H28" i="33"/>
  <c r="G28" i="33"/>
  <c r="M41" i="33"/>
  <c r="L44" i="33"/>
  <c r="K46" i="33"/>
  <c r="L46" i="33"/>
  <c r="K471" i="41"/>
  <c r="J470" i="41"/>
  <c r="D33" i="33"/>
  <c r="K42" i="33"/>
  <c r="L42" i="33"/>
  <c r="M42" i="33"/>
  <c r="M36" i="33"/>
  <c r="M35" i="33"/>
  <c r="J36" i="33"/>
  <c r="M39" i="33"/>
  <c r="M40" i="33"/>
  <c r="L36" i="33"/>
  <c r="L40" i="33"/>
  <c r="J40" i="33"/>
  <c r="L20" i="33" l="1"/>
  <c r="M19" i="33"/>
  <c r="M20" i="33"/>
  <c r="L34" i="33"/>
  <c r="H34" i="33"/>
  <c r="I34" i="33"/>
  <c r="L27" i="33"/>
  <c r="L47" i="33" s="1"/>
  <c r="L49" i="33" s="1"/>
  <c r="J47" i="33"/>
  <c r="J49" i="33" s="1"/>
  <c r="K49" i="33" s="1"/>
  <c r="M26" i="33"/>
  <c r="M25" i="33"/>
  <c r="L26" i="33"/>
  <c r="M33" i="33"/>
  <c r="M34" i="33"/>
  <c r="D31" i="33"/>
  <c r="D47" i="33" s="1"/>
  <c r="M28" i="33" l="1"/>
  <c r="M27" i="33"/>
  <c r="L28" i="33"/>
  <c r="E43" i="33"/>
  <c r="E45" i="33"/>
  <c r="D31" i="48"/>
  <c r="D45" i="48" s="1"/>
  <c r="L32" i="33"/>
  <c r="M31" i="33"/>
  <c r="J32" i="33"/>
  <c r="M32" i="33"/>
  <c r="I32" i="33"/>
  <c r="G32" i="33"/>
  <c r="H32" i="33"/>
  <c r="E35" i="48" l="1"/>
  <c r="E36" i="48"/>
  <c r="E19" i="48"/>
  <c r="E39" i="48"/>
  <c r="E31" i="48"/>
  <c r="E25" i="48"/>
  <c r="E15" i="48"/>
  <c r="E43" i="48"/>
  <c r="E21" i="48"/>
  <c r="E11" i="48"/>
  <c r="E29" i="48"/>
  <c r="E41" i="48"/>
  <c r="E13" i="48"/>
  <c r="E17" i="48"/>
  <c r="E27" i="48"/>
  <c r="E37" i="48"/>
  <c r="E23" i="48"/>
  <c r="E33" i="48"/>
  <c r="J48" i="33"/>
  <c r="E37" i="33"/>
  <c r="E39" i="33"/>
  <c r="H48" i="33"/>
  <c r="E21" i="33"/>
  <c r="G48" i="33"/>
  <c r="E41" i="33"/>
  <c r="E17" i="33"/>
  <c r="E31" i="33"/>
  <c r="E35" i="33"/>
  <c r="E23" i="33"/>
  <c r="M47" i="33"/>
  <c r="M48" i="33"/>
  <c r="E29" i="33"/>
  <c r="E11" i="33"/>
  <c r="E33" i="33"/>
  <c r="F48" i="33"/>
  <c r="E27" i="33"/>
  <c r="E13" i="33"/>
  <c r="I48" i="33"/>
  <c r="E15" i="33"/>
  <c r="K48" i="33"/>
  <c r="E25" i="33"/>
  <c r="L48" i="33"/>
  <c r="E19" i="33"/>
  <c r="E47" i="33" l="1"/>
  <c r="E45" i="4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<sst xmlns="http://schemas.openxmlformats.org/spreadsheetml/2006/main" count="75876" uniqueCount="14385">
  <si>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</si>
  <si>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</si>
  <si>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</si>
  <si>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</si>
  <si>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</si>
  <si>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</si>
  <si>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</si>
  <si>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</si>
  <si>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</si>
  <si>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</si>
  <si>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</si>
  <si>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</si>
  <si>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</si>
  <si>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</si>
  <si>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</si>
  <si>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</si>
  <si>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</si>
  <si>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</si>
  <si>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</si>
  <si>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</si>
  <si>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</si>
  <si>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</si>
  <si>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</si>
  <si>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</si>
  <si>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</si>
  <si>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</si>
  <si>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</si>
  <si>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</si>
  <si>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</si>
  <si>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8.1</t>
  </si>
  <si>
    <t>8.2</t>
  </si>
  <si>
    <t>3.2</t>
  </si>
  <si>
    <t>4.1</t>
  </si>
  <si>
    <t>6.1</t>
  </si>
  <si>
    <t>3.3</t>
  </si>
  <si>
    <t>M3</t>
  </si>
  <si>
    <t>APLICAÇÃO MANUAL DE PINTURA COM TINTA LÁTEX ACRÍLICA EM PAREDES, DUAS DEMÃOS. AF_06/2014</t>
  </si>
  <si>
    <t/>
  </si>
  <si>
    <t>UN</t>
  </si>
  <si>
    <t>CRONOGRAMA FÍSICO-FINANCEIRO</t>
  </si>
  <si>
    <t>10.1</t>
  </si>
  <si>
    <t>10.2</t>
  </si>
  <si>
    <t>3.4</t>
  </si>
  <si>
    <t>3.5</t>
  </si>
  <si>
    <t>3.6</t>
  </si>
  <si>
    <t>3.7</t>
  </si>
  <si>
    <t>4.2</t>
  </si>
  <si>
    <t>4.3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</si>
  <si>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</si>
  <si>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</si>
  <si>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</si>
  <si>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</si>
  <si>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</si>
  <si>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</si>
  <si>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</si>
  <si>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</si>
  <si>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</si>
  <si>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</si>
  <si>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</si>
  <si>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</si>
  <si>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</si>
  <si>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</si>
  <si>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</si>
  <si>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</si>
  <si>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</si>
  <si>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</si>
  <si>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</si>
  <si>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</si>
  <si>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</si>
  <si>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</si>
  <si>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</si>
  <si>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</si>
  <si>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</si>
  <si>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</si>
  <si>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</si>
  <si>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</si>
  <si>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</si>
  <si>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</si>
  <si>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</si>
  <si>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</si>
  <si>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</si>
  <si>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</si>
  <si>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</si>
  <si>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</si>
  <si>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</si>
  <si>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</si>
  <si>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</si>
  <si>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</si>
  <si>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</si>
  <si>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</si>
  <si>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</si>
  <si>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</si>
  <si>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</si>
  <si>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</si>
  <si>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</si>
  <si>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</si>
  <si>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</si>
  <si>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</si>
  <si>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</si>
  <si>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</si>
  <si>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</si>
  <si>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</si>
  <si>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</si>
  <si>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</si>
  <si>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</si>
  <si>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</si>
  <si>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VIDRO LISO COMUM TRANSPARENTE, ESPESSURA 3MM</t>
  </si>
  <si>
    <t>VIDRO LISO COMUM TRANSPARENTE, ESPESSURA 4MM</t>
  </si>
  <si>
    <t>VIDRO FANTASIA TIPO CANELADO, ESPESSURA 4MM</t>
  </si>
  <si>
    <t>VIDRO ARAMADO, ESPESSURA 7MM</t>
  </si>
  <si>
    <t>APLICACAO DE TINTA A BASE DE EPOXI SOBRE PISO</t>
  </si>
  <si>
    <t>TXKM</t>
  </si>
  <si>
    <t>M3XKM</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</si>
  <si>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</si>
  <si>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</si>
  <si>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</si>
  <si>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</si>
  <si>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</si>
  <si>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</si>
  <si>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</si>
  <si>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A OLEO, 1 DEMAO</t>
  </si>
  <si>
    <t>PINTURA A OLEO, 2 DEMAOS</t>
  </si>
  <si>
    <t>PINTURA COM VERNIZ POLIURETANO, 2 DEMAOS</t>
  </si>
  <si>
    <t>ML</t>
  </si>
  <si>
    <t>DIVISORIA EM GRANITO BRANCO POLIDO, ESP = 3CM, ASSENTADO COM ARGAMASSA TRACO 1:4, ARREMATE EM CIMENTO BRANCO, EXCLUSIVE FERRAGENS</t>
  </si>
  <si>
    <t>TUBO PVC DN 75 MM PARA DRENAGEM - FORNECIMENTO E INSTALACAO</t>
  </si>
  <si>
    <t>TUBO PVC DN 100 MM PARA DRENAGEM - FORNECIMENTO E INSTALACAO</t>
  </si>
  <si>
    <t>CAIACAO EM MEIO FIO</t>
  </si>
  <si>
    <t>VERNIZ SINTETICO BRILHANTE, 2 DEMAOS</t>
  </si>
  <si>
    <t>FUNDO SINTETICO NIVELADOR BRANCO</t>
  </si>
  <si>
    <t>PINTURA ESMALTE FOSCO EM MADEIRA, DUAS DEMAOS</t>
  </si>
  <si>
    <t>PINTURA ACRILICA PARA SINALIZAÇÃO HORIZONTAL EM PISO CIMENTADO</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</si>
  <si>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</si>
  <si>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</si>
  <si>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</si>
  <si>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</si>
  <si>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</si>
  <si>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</si>
  <si>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</si>
  <si>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</si>
  <si>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</si>
  <si>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</si>
  <si>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</si>
  <si>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</si>
  <si>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</si>
  <si>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</si>
  <si>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</si>
  <si>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</si>
  <si>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</si>
  <si>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</si>
  <si>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</si>
  <si>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</si>
  <si>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</si>
  <si>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</si>
  <si>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</si>
  <si>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</si>
  <si>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</si>
  <si>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</si>
  <si>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</si>
  <si>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</si>
  <si>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</si>
  <si>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</si>
  <si>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</si>
  <si>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</si>
  <si>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</si>
  <si>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</si>
  <si>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</si>
  <si>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</si>
  <si>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</si>
  <si>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</si>
  <si>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</si>
  <si>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</si>
  <si>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</si>
  <si>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</si>
  <si>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</si>
  <si>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</si>
  <si>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</si>
  <si>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</si>
  <si>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</si>
  <si>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</si>
  <si>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</si>
  <si>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</si>
  <si>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</si>
  <si>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</si>
  <si>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</si>
  <si>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</si>
  <si>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</si>
  <si>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</si>
  <si>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</si>
  <si>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</si>
  <si>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</si>
  <si>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</si>
  <si>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</si>
  <si>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</si>
  <si>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</si>
  <si>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</si>
  <si>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</si>
  <si>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</si>
  <si>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</si>
  <si>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</si>
  <si>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</si>
  <si>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</si>
  <si>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</si>
  <si>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</si>
  <si>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</si>
  <si>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</si>
  <si>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</si>
  <si>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</si>
  <si>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</si>
  <si>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</si>
  <si>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</si>
  <si>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</si>
  <si>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</si>
  <si>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</si>
  <si>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</si>
  <si>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</si>
  <si>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</si>
  <si>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</si>
  <si>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</si>
  <si>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</si>
  <si>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</si>
  <si>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</si>
  <si>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</si>
  <si>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</si>
  <si>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</si>
  <si>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</si>
  <si>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</si>
  <si>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</si>
  <si>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</si>
  <si>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</si>
  <si>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</si>
  <si>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</si>
  <si>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</si>
  <si>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</si>
  <si>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</si>
  <si>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</si>
  <si>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</si>
  <si>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</si>
  <si>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</si>
  <si>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</si>
  <si>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</si>
  <si>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</si>
  <si>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</si>
  <si>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</si>
  <si>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</si>
  <si>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</si>
  <si>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</si>
  <si>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</si>
  <si>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</si>
  <si>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</si>
  <si>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</si>
  <si>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</si>
  <si>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</si>
  <si>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</si>
  <si>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</si>
  <si>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</si>
  <si>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</si>
  <si>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</si>
  <si>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</si>
  <si>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</si>
  <si>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</si>
  <si>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</si>
  <si>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</si>
  <si>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</si>
  <si>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</si>
  <si>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</si>
  <si>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</si>
  <si>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</si>
  <si>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</si>
  <si>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</si>
  <si>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</si>
  <si>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</si>
  <si>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</si>
  <si>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</si>
  <si>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</si>
  <si>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</si>
  <si>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</si>
  <si>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</si>
  <si>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</si>
  <si>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</si>
  <si>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</si>
  <si>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</si>
  <si>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</si>
  <si>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</si>
  <si>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</si>
  <si>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</si>
  <si>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</si>
  <si>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</si>
  <si>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</si>
  <si>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</si>
  <si>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</si>
  <si>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</si>
  <si>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</si>
  <si>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</si>
  <si>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</si>
  <si>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</si>
  <si>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</si>
  <si>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</si>
  <si>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</si>
  <si>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</si>
  <si>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</si>
  <si>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</si>
  <si>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</si>
  <si>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</si>
  <si>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</si>
  <si>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</si>
  <si>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</si>
  <si>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</si>
  <si>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</si>
  <si>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</si>
  <si>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</si>
  <si>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</si>
  <si>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</si>
  <si>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</si>
  <si>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</si>
  <si>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</si>
  <si>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</si>
  <si>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</si>
  <si>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</si>
  <si>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</si>
  <si>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</si>
  <si>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</si>
  <si>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</si>
  <si>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</si>
  <si>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</si>
  <si>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</si>
  <si>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</si>
  <si>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</si>
  <si>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</si>
  <si>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</si>
  <si>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</si>
  <si>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</si>
  <si>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</si>
  <si>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</si>
  <si>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</si>
  <si>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</si>
  <si>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</si>
  <si>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</si>
  <si>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</si>
  <si>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</si>
  <si>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</si>
  <si>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</si>
  <si>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</si>
  <si>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</si>
  <si>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</si>
  <si>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</si>
  <si>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</si>
  <si>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</si>
  <si>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</si>
  <si>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</si>
  <si>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</si>
  <si>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</si>
  <si>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</si>
  <si>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</si>
  <si>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</si>
  <si>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</si>
  <si>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</si>
  <si>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</si>
  <si>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</si>
  <si>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</si>
  <si>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</si>
  <si>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</si>
  <si>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</si>
  <si>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</si>
  <si>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</si>
  <si>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</si>
  <si>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</si>
  <si>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</si>
  <si>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</si>
  <si>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</si>
  <si>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</si>
  <si>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</si>
  <si>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</si>
  <si>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</si>
  <si>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</si>
  <si>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</si>
  <si>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</si>
  <si>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</si>
  <si>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</si>
  <si>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</si>
  <si>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</si>
  <si>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</si>
  <si>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</si>
  <si>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</si>
  <si>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</si>
  <si>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</si>
  <si>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</si>
  <si>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</si>
  <si>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</si>
  <si>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</si>
  <si>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</si>
  <si>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</si>
  <si>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</si>
  <si>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</si>
  <si>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</si>
  <si>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</si>
  <si>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</si>
  <si>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</si>
  <si>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</si>
  <si>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</si>
  <si>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</si>
  <si>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</si>
  <si>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</si>
  <si>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</si>
  <si>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</si>
  <si>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</si>
  <si>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</si>
  <si>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</si>
  <si>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</si>
  <si>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</si>
  <si>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</si>
  <si>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</si>
  <si>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</si>
  <si>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</si>
  <si>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</si>
  <si>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</si>
  <si>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</si>
  <si>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</si>
  <si>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</si>
  <si>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</si>
  <si>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</si>
  <si>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</si>
  <si>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</si>
  <si>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</si>
  <si>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</si>
  <si>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</si>
  <si>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</si>
  <si>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</si>
  <si>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</si>
  <si>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</si>
  <si>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</si>
  <si>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</si>
  <si>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</si>
  <si>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</si>
  <si>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</si>
  <si>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</si>
  <si>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</si>
  <si>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</si>
  <si>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</si>
  <si>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</si>
  <si>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</si>
  <si>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</si>
  <si>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</si>
  <si>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</si>
  <si>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</si>
  <si>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</si>
  <si>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</si>
  <si>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</si>
  <si>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</si>
  <si>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</si>
  <si>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</si>
  <si>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</si>
  <si>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</si>
  <si>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</si>
  <si>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</si>
  <si>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</si>
  <si>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</si>
  <si>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</si>
  <si>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</si>
  <si>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</si>
  <si>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</si>
  <si>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</si>
  <si>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</si>
  <si>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</si>
  <si>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</si>
  <si>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</si>
  <si>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</si>
  <si>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</si>
  <si>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</si>
  <si>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</si>
  <si>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</si>
  <si>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</si>
  <si>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</si>
  <si>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</si>
  <si>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</si>
  <si>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</si>
  <si>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</si>
  <si>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</si>
  <si>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</si>
  <si>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</si>
  <si>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</si>
  <si>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</si>
  <si>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</si>
  <si>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</si>
  <si>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</si>
  <si>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</si>
  <si>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</si>
  <si>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</si>
  <si>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</si>
  <si>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</si>
  <si>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</si>
  <si>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</si>
  <si>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</si>
  <si>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</si>
  <si>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</si>
  <si>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</si>
  <si>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</si>
  <si>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</si>
  <si>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</si>
  <si>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</si>
  <si>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</si>
  <si>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</si>
  <si>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</si>
  <si>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</si>
  <si>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</si>
  <si>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</si>
  <si>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</si>
  <si>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</si>
  <si>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</si>
  <si>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</si>
  <si>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</si>
  <si>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</si>
  <si>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</si>
  <si>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</si>
  <si>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</si>
  <si>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</si>
  <si>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</si>
  <si>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</si>
  <si>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</si>
  <si>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</si>
  <si>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</si>
  <si>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</si>
  <si>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</si>
  <si>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</si>
  <si>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</si>
  <si>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</si>
  <si>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</si>
  <si>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</si>
  <si>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</si>
  <si>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</si>
  <si>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</si>
  <si>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</si>
  <si>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</si>
  <si>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</si>
  <si>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</si>
  <si>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</si>
  <si>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</si>
  <si>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</si>
  <si>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</si>
  <si>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</si>
  <si>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</si>
  <si>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</si>
  <si>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</si>
  <si>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</si>
  <si>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</si>
  <si>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</si>
  <si>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</si>
  <si>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</si>
  <si>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</si>
  <si>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</si>
  <si>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</si>
  <si>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</si>
  <si>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</si>
  <si>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</si>
  <si>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</si>
  <si>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</si>
  <si>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</si>
  <si>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</si>
  <si>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</si>
  <si>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</si>
  <si>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</si>
  <si>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</si>
  <si>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</si>
  <si>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</si>
  <si>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</si>
  <si>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</si>
  <si>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</si>
  <si>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</si>
  <si>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</si>
  <si>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</si>
  <si>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</si>
  <si>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</si>
  <si>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</si>
  <si>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</si>
  <si>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</si>
  <si>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</si>
  <si>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</si>
  <si>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</si>
  <si>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</si>
  <si>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</si>
  <si>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</si>
  <si>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</si>
  <si>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</si>
  <si>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</si>
  <si>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</si>
  <si>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</si>
  <si>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</si>
  <si>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</si>
  <si>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</si>
  <si>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</si>
  <si>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</si>
  <si>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</si>
  <si>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</si>
  <si>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</si>
  <si>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</si>
  <si>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</si>
  <si>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</si>
  <si>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</si>
  <si>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</si>
  <si>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</si>
  <si>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</si>
  <si>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</si>
  <si>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</si>
  <si>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</si>
  <si>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</si>
  <si>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</si>
  <si>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</si>
  <si>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</si>
  <si>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</si>
  <si>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</si>
  <si>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</si>
  <si>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</si>
  <si>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</si>
  <si>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</si>
  <si>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</si>
  <si>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</si>
  <si>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</si>
  <si>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</si>
  <si>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</si>
  <si>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</si>
  <si>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</si>
  <si>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</si>
  <si>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</si>
  <si>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</si>
  <si>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</si>
  <si>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</si>
  <si>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</si>
  <si>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</si>
  <si>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</si>
  <si>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</si>
  <si>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</si>
  <si>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</si>
  <si>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</si>
  <si>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</si>
  <si>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</si>
  <si>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</si>
  <si>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</si>
  <si>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</si>
  <si>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</si>
  <si>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</si>
  <si>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</si>
  <si>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</si>
  <si>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EXECUCAO DE DRENO COM MANTA GEOTEXTIL 200 G/M2</t>
  </si>
  <si>
    <t>EXECUCAO DE DRENO FRANCES COM BRITA NUM 2</t>
  </si>
  <si>
    <t>DIVISORIA EM MADEIRA COMPENSADA RESINADA ESPESSURA 6MM, ESTRUTURADA EM MADEIRA DE LEI 3"X3"</t>
  </si>
  <si>
    <t>PINTURA ESMALTE FOSCO PARA MADEIRA, DUAS DEMAOS, SOBRE FUNDO NIVELADOR BRANCO</t>
  </si>
  <si>
    <t>ESPELHO CRISTAL ESPESSURA 4MM, COM MOLDURA DE MADEIRA</t>
  </si>
  <si>
    <t>PINTURA ACRILICA EM PISO CIMENTADO DUAS DEMAOS</t>
  </si>
  <si>
    <t>PINTURA A OLEO, 3 DEMAOS</t>
  </si>
  <si>
    <t>PINTURA ACRILICA EM PISO CIMENTADO, TRES DEMAOS</t>
  </si>
  <si>
    <t>ESCAVAÇÃO MANUAL DE VALA/CAVA EM LODO, ENTRE 3 E 4,5M DE PROFUNDIDADE</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</si>
  <si>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</si>
  <si>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</si>
  <si>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</si>
  <si>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</si>
  <si>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</si>
  <si>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</si>
  <si>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</si>
  <si>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</si>
  <si>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</si>
  <si>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</si>
  <si>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</si>
  <si>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</si>
  <si>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</si>
  <si>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</si>
  <si>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</si>
  <si>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</si>
  <si>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</si>
  <si>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</si>
  <si>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</si>
  <si>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</si>
  <si>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</si>
  <si>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</si>
  <si>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</si>
  <si>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</si>
  <si>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</si>
  <si>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</si>
  <si>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</si>
  <si>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</si>
  <si>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</si>
  <si>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</si>
  <si>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</si>
  <si>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</si>
  <si>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</si>
  <si>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</si>
  <si>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</si>
  <si>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</si>
  <si>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</si>
  <si>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</si>
  <si>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</si>
  <si>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</si>
  <si>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</si>
  <si>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</si>
  <si>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</si>
  <si>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</si>
  <si>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</si>
  <si>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</si>
  <si>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</si>
  <si>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</si>
  <si>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</si>
  <si>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</si>
  <si>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</si>
  <si>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</si>
  <si>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</si>
  <si>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</si>
  <si>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</si>
  <si>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</si>
  <si>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</si>
  <si>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</si>
  <si>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</si>
  <si>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</si>
  <si>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</si>
  <si>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</si>
  <si>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</si>
  <si>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</si>
  <si>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</si>
  <si>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</si>
  <si>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</si>
  <si>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</si>
  <si>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</si>
  <si>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</si>
  <si>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</si>
  <si>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</si>
  <si>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</si>
  <si>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</si>
  <si>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</si>
  <si>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</si>
  <si>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</si>
  <si>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</si>
  <si>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</si>
  <si>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</si>
  <si>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</si>
  <si>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</si>
  <si>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</si>
  <si>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</si>
  <si>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</si>
  <si>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</si>
  <si>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</si>
  <si>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</si>
  <si>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</si>
  <si>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</si>
  <si>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</si>
  <si>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</si>
  <si>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</si>
  <si>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</si>
  <si>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</si>
  <si>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comp (m) ou área (m2)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</si>
  <si>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</si>
  <si>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</si>
  <si>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</si>
  <si>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</si>
  <si>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</si>
  <si>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</si>
  <si>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</si>
  <si>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</si>
  <si>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</si>
  <si>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</si>
  <si>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</si>
  <si>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</si>
  <si>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</si>
  <si>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</si>
  <si>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</si>
  <si>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</si>
  <si>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</si>
  <si>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</si>
  <si>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</si>
  <si>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</si>
  <si>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</si>
  <si>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</si>
  <si>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</si>
  <si>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</si>
  <si>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</si>
  <si>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</si>
  <si>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</si>
  <si>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</si>
  <si>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</si>
  <si>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</si>
  <si>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</si>
  <si>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</si>
  <si>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</si>
  <si>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</si>
  <si>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</si>
  <si>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</si>
  <si>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</si>
  <si>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</si>
  <si>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</si>
  <si>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</si>
  <si>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</si>
  <si>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</si>
  <si>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</si>
  <si>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</si>
  <si>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</si>
  <si>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</si>
  <si>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</si>
  <si>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</si>
  <si>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</si>
  <si>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</si>
  <si>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</si>
  <si>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</si>
  <si>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</si>
  <si>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</si>
  <si>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</si>
  <si>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</si>
  <si>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</si>
  <si>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</si>
  <si>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</si>
  <si>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</si>
  <si>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</si>
  <si>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</si>
  <si>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</si>
  <si>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</si>
  <si>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</si>
  <si>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</si>
  <si>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</si>
  <si>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</si>
  <si>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</si>
  <si>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</si>
  <si>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</si>
  <si>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</si>
  <si>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</si>
  <si>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</si>
  <si>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</si>
  <si>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</si>
  <si>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</si>
  <si>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</si>
  <si>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</si>
  <si>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</si>
  <si>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</si>
  <si>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</si>
  <si>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</si>
  <si>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</si>
  <si>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</si>
  <si>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</si>
  <si>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</si>
  <si>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</si>
  <si>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</si>
  <si>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</si>
  <si>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</si>
  <si>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</si>
  <si>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</si>
  <si>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</si>
  <si>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</si>
  <si>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</si>
  <si>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</si>
  <si>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</si>
  <si>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</si>
  <si>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</si>
  <si>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</si>
  <si>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</si>
  <si>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</si>
  <si>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</si>
  <si>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</si>
  <si>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</si>
  <si>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</si>
  <si>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</si>
  <si>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</si>
  <si>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</si>
  <si>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</si>
  <si>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</si>
  <si>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</si>
  <si>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</si>
  <si>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</si>
  <si>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</si>
  <si>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</si>
  <si>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</si>
  <si>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</si>
  <si>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</si>
  <si>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</si>
  <si>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</si>
  <si>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</si>
  <si>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</si>
  <si>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</si>
  <si>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</si>
  <si>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</si>
  <si>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</si>
  <si>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</si>
  <si>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</si>
  <si>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</si>
  <si>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</si>
  <si>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</si>
  <si>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</si>
  <si>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</si>
  <si>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</si>
  <si>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</si>
  <si>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</si>
  <si>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</si>
  <si>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</si>
  <si>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</si>
  <si>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</si>
  <si>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</si>
  <si>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</si>
  <si>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</si>
  <si>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</si>
  <si>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</si>
  <si>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</si>
  <si>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</si>
  <si>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</si>
  <si>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</si>
  <si>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</si>
  <si>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</si>
  <si>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</si>
  <si>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</si>
  <si>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</si>
  <si>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</si>
  <si>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</si>
  <si>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</si>
  <si>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</si>
  <si>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</si>
  <si>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</si>
  <si>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</si>
  <si>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</si>
  <si>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</si>
  <si>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</si>
  <si>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</si>
  <si>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</si>
  <si>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</si>
  <si>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</si>
  <si>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</si>
  <si>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</si>
  <si>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</si>
  <si>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</si>
  <si>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</si>
  <si>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</si>
  <si>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</si>
  <si>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</si>
  <si>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</si>
  <si>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</si>
  <si>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</si>
  <si>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</si>
  <si>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</si>
  <si>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</si>
  <si>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</si>
  <si>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</si>
  <si>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</si>
  <si>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</si>
  <si>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</si>
  <si>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</si>
  <si>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</si>
  <si>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</si>
  <si>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</si>
  <si>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</si>
  <si>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</si>
  <si>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</si>
  <si>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</si>
  <si>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</si>
  <si>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</si>
  <si>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</si>
  <si>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</si>
  <si>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</si>
  <si>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</si>
  <si>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</si>
  <si>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</si>
  <si>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</si>
  <si>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</si>
  <si>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</si>
  <si>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</si>
  <si>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</si>
  <si>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</si>
  <si>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</si>
  <si>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</si>
  <si>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</si>
  <si>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</si>
  <si>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</si>
  <si>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</si>
  <si>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</si>
  <si>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</si>
  <si>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</si>
  <si>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</si>
  <si>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</si>
  <si>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</si>
  <si>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</si>
  <si>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</si>
  <si>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</si>
  <si>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</si>
  <si>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</si>
  <si>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</si>
  <si>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</si>
  <si>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</si>
  <si>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</si>
  <si>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</si>
  <si>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</si>
  <si>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</si>
  <si>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</si>
  <si>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</si>
  <si>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</si>
  <si>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</si>
  <si>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</si>
  <si>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</si>
  <si>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</si>
  <si>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</si>
  <si>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</si>
  <si>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</si>
  <si>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</si>
  <si>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</si>
  <si>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</si>
  <si>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</si>
  <si>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</si>
  <si>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</si>
  <si>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</si>
  <si>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</si>
  <si>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</si>
  <si>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</si>
  <si>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</si>
  <si>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</si>
  <si>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</si>
  <si>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</si>
  <si>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</si>
  <si>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</si>
  <si>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</si>
  <si>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</si>
  <si>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</si>
  <si>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</si>
  <si>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</si>
  <si>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</si>
  <si>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</si>
  <si>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</si>
  <si>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</si>
  <si>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</si>
  <si>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</si>
  <si>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</si>
  <si>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</si>
  <si>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</si>
  <si>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</si>
  <si>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</si>
  <si>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</si>
  <si>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</si>
  <si>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</si>
  <si>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</si>
  <si>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</si>
  <si>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</si>
  <si>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</si>
  <si>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</si>
  <si>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</si>
  <si>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</si>
  <si>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</si>
  <si>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</si>
  <si>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</si>
  <si>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</si>
  <si>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</si>
  <si>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</si>
  <si>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</si>
  <si>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</si>
  <si>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</si>
  <si>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</si>
  <si>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</si>
  <si>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</si>
  <si>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</si>
  <si>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</si>
  <si>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</si>
  <si>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</si>
  <si>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</si>
  <si>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</si>
  <si>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</si>
  <si>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</si>
  <si>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</si>
  <si>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</si>
  <si>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</si>
  <si>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</si>
  <si>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</si>
  <si>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</si>
  <si>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</si>
  <si>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</si>
  <si>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</si>
  <si>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</si>
  <si>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</si>
  <si>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</si>
  <si>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</si>
  <si>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</si>
  <si>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</si>
  <si>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</si>
  <si>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</si>
  <si>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</si>
  <si>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</si>
  <si>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</si>
  <si>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</si>
  <si>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</si>
  <si>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</si>
  <si>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</si>
  <si>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</si>
  <si>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</si>
  <si>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</si>
  <si>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</si>
  <si>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</si>
  <si>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</si>
  <si>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</si>
  <si>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</si>
  <si>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</si>
  <si>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</si>
  <si>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</si>
  <si>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</si>
  <si>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</si>
  <si>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</si>
  <si>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</si>
  <si>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</si>
  <si>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</si>
  <si>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</si>
  <si>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</si>
  <si>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</si>
  <si>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</si>
  <si>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</si>
  <si>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</si>
  <si>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</si>
  <si>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</si>
  <si>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</si>
  <si>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</si>
  <si>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</si>
  <si>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</si>
  <si>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</si>
  <si>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</si>
  <si>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</si>
  <si>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</si>
  <si>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</si>
  <si>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</si>
  <si>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</si>
  <si>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</si>
  <si>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</si>
  <si>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</si>
  <si>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</si>
  <si>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</si>
  <si>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</si>
  <si>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</si>
  <si>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</si>
  <si>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</si>
  <si>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</si>
  <si>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</si>
  <si>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</si>
  <si>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</si>
  <si>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</si>
  <si>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</si>
  <si>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</si>
  <si>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</si>
  <si>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</si>
  <si>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</si>
  <si>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</si>
  <si>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</si>
  <si>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</si>
  <si>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</si>
  <si>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</si>
  <si>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</si>
  <si>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</si>
  <si>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</si>
  <si>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</si>
  <si>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</si>
  <si>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</si>
  <si>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</si>
  <si>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</si>
  <si>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</si>
  <si>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</si>
  <si>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</si>
  <si>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</si>
  <si>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</si>
  <si>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</si>
  <si>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</si>
  <si>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</si>
  <si>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</si>
  <si>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</si>
  <si>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</si>
  <si>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</si>
  <si>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</si>
  <si>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</si>
  <si>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</si>
  <si>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</si>
  <si>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</si>
  <si>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</si>
  <si>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</si>
  <si>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</si>
  <si>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</si>
  <si>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</si>
  <si>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</si>
  <si>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</si>
  <si>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</si>
  <si>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</si>
  <si>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</si>
  <si>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</si>
  <si>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</si>
  <si>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</si>
  <si>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</si>
  <si>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</si>
  <si>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</si>
  <si>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</si>
  <si>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</si>
  <si>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</si>
  <si>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</si>
  <si>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</si>
  <si>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</si>
  <si>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</si>
  <si>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</si>
  <si>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</si>
  <si>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</si>
  <si>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</si>
  <si>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</si>
  <si>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</si>
  <si>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</si>
  <si>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</si>
  <si>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</si>
  <si>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</si>
  <si>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</si>
  <si>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</si>
  <si>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</si>
  <si>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</si>
  <si>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</si>
  <si>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</si>
  <si>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</si>
  <si>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</si>
  <si>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</si>
  <si>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</si>
  <si>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</si>
  <si>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</si>
  <si>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</si>
  <si>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</si>
  <si>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</si>
  <si>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</si>
  <si>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</si>
  <si>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</si>
  <si>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</si>
  <si>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</si>
  <si>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</si>
  <si>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</si>
  <si>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</si>
  <si>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</si>
  <si>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</si>
  <si>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</si>
  <si>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</si>
  <si>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</si>
  <si>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</si>
  <si>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</si>
  <si>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</si>
  <si>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</si>
  <si>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</si>
  <si>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</si>
  <si>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</si>
  <si>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</si>
  <si>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</si>
  <si>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</si>
  <si>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</si>
  <si>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</si>
  <si>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</si>
  <si>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</si>
  <si>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</si>
  <si>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</si>
  <si>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</si>
  <si>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</si>
  <si>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</si>
  <si>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</si>
  <si>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</si>
  <si>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</si>
  <si>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</si>
  <si>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</si>
  <si>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</si>
  <si>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</si>
  <si>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</si>
  <si>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</si>
  <si>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</si>
  <si>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</si>
  <si>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</si>
  <si>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</si>
  <si>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</si>
  <si>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</si>
  <si>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</si>
  <si>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</si>
  <si>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</si>
  <si>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</si>
  <si>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</si>
  <si>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</si>
  <si>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</si>
  <si>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</si>
  <si>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</si>
  <si>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</si>
  <si>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</si>
  <si>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</si>
  <si>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</si>
  <si>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</si>
  <si>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</si>
  <si>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</si>
  <si>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</si>
  <si>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</si>
  <si>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</si>
  <si>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</si>
  <si>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</si>
  <si>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</si>
  <si>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</si>
  <si>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</si>
  <si>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</si>
  <si>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</si>
  <si>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</si>
  <si>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</si>
  <si>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</si>
  <si>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</si>
  <si>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</si>
  <si>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</si>
  <si>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</si>
  <si>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</si>
  <si>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</si>
  <si>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</si>
  <si>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</si>
  <si>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</si>
  <si>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</si>
  <si>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</si>
  <si>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</si>
  <si>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</si>
  <si>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</si>
  <si>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</si>
  <si>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</si>
  <si>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</si>
  <si>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</si>
  <si>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</si>
  <si>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</si>
  <si>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</si>
  <si>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</si>
  <si>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</si>
  <si>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</si>
  <si>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</si>
  <si>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</si>
  <si>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</si>
  <si>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</si>
  <si>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</si>
  <si>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</si>
  <si>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</si>
  <si>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</si>
  <si>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</si>
  <si>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</si>
  <si>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</si>
  <si>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</si>
  <si>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</si>
  <si>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</si>
  <si>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</si>
  <si>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</si>
  <si>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</si>
  <si>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</si>
  <si>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</si>
  <si>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</si>
  <si>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</si>
  <si>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</si>
  <si>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</si>
  <si>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</si>
  <si>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</si>
  <si>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</si>
  <si>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</si>
  <si>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</si>
  <si>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</si>
  <si>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</si>
  <si>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</si>
  <si>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</si>
  <si>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</si>
  <si>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</si>
  <si>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</si>
  <si>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</si>
  <si>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</si>
  <si>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</si>
  <si>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</si>
  <si>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</si>
  <si>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</si>
  <si>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</si>
  <si>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</si>
  <si>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</si>
  <si>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</si>
  <si>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</si>
  <si>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</si>
  <si>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</si>
  <si>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</si>
  <si>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</si>
  <si>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</si>
  <si>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</si>
  <si>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</si>
  <si>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</si>
  <si>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</si>
  <si>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</si>
  <si>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</si>
  <si>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</si>
  <si>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</si>
  <si>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</si>
  <si>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</si>
  <si>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</si>
  <si>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</si>
  <si>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</si>
  <si>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</si>
  <si>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</si>
  <si>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</si>
  <si>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</si>
  <si>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</si>
  <si>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</si>
  <si>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</si>
  <si>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</si>
  <si>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</si>
  <si>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</si>
  <si>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</si>
  <si>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</si>
  <si>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</si>
  <si>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</si>
  <si>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</si>
  <si>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</si>
  <si>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</si>
  <si>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</si>
  <si>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</si>
  <si>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</si>
  <si>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</si>
  <si>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</si>
  <si>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</si>
  <si>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</si>
  <si>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</si>
  <si>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</si>
  <si>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</si>
  <si>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</si>
  <si>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</si>
  <si>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</si>
  <si>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</si>
  <si>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</si>
  <si>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</si>
  <si>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</si>
  <si>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</si>
  <si>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</si>
  <si>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</si>
  <si>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</si>
  <si>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</si>
  <si>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</si>
  <si>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</si>
  <si>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</si>
  <si>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</si>
  <si>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</si>
  <si>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</si>
  <si>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</si>
  <si>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</si>
  <si>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</si>
  <si>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</si>
  <si>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</si>
  <si>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</si>
  <si>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</si>
  <si>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</si>
  <si>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</si>
  <si>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</si>
  <si>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</si>
  <si>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</si>
  <si>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</si>
  <si>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</si>
  <si>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</si>
  <si>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</si>
  <si>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</si>
  <si>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</si>
  <si>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</si>
  <si>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</si>
  <si>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</si>
  <si>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</si>
  <si>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</si>
  <si>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</si>
  <si>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</si>
  <si>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</si>
  <si>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</si>
  <si>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</si>
  <si>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</si>
  <si>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</si>
  <si>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</si>
  <si>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</si>
  <si>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</si>
  <si>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</si>
  <si>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</si>
  <si>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</si>
  <si>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</si>
  <si>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</si>
  <si>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</si>
  <si>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</si>
  <si>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</si>
  <si>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</si>
  <si>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</si>
  <si>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</si>
  <si>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</si>
  <si>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</si>
  <si>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</si>
  <si>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</si>
  <si>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</si>
  <si>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</si>
  <si>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</si>
  <si>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</si>
  <si>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</si>
  <si>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</si>
  <si>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</si>
  <si>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</si>
  <si>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</si>
  <si>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</si>
  <si>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</si>
  <si>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</si>
  <si>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</si>
  <si>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</si>
  <si>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</si>
  <si>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</si>
  <si>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</si>
  <si>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</si>
  <si>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</si>
  <si>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</si>
  <si>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</si>
  <si>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</si>
  <si>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</si>
  <si>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</si>
  <si>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</si>
  <si>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</si>
  <si>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</si>
  <si>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</si>
  <si>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</si>
  <si>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</si>
  <si>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</si>
  <si>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</si>
  <si>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</si>
  <si>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</si>
  <si>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</si>
  <si>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</si>
  <si>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</si>
  <si>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</si>
  <si>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</si>
  <si>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</si>
  <si>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</si>
  <si>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</si>
  <si>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</si>
  <si>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</si>
  <si>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</si>
  <si>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</si>
  <si>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</si>
  <si>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</si>
  <si>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</si>
  <si>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</si>
  <si>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</si>
  <si>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</si>
  <si>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</si>
  <si>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</si>
  <si>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</si>
  <si>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</si>
  <si>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</si>
  <si>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</si>
  <si>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</si>
  <si>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</si>
  <si>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</si>
  <si>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</si>
  <si>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</si>
  <si>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</si>
  <si>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</si>
  <si>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</si>
  <si>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</si>
  <si>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</si>
  <si>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</si>
  <si>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</si>
  <si>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</si>
  <si>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</si>
  <si>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</si>
  <si>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</si>
  <si>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</si>
  <si>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</si>
  <si>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</si>
  <si>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</si>
  <si>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</si>
  <si>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</si>
  <si>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</si>
  <si>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</si>
  <si>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</si>
  <si>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</si>
  <si>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</si>
  <si>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</si>
  <si>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</si>
  <si>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</si>
  <si>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</si>
  <si>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</si>
  <si>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</si>
  <si>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</si>
  <si>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</si>
  <si>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</si>
  <si>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</si>
  <si>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</si>
  <si>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</si>
  <si>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</si>
  <si>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</si>
  <si>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</si>
  <si>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</si>
  <si>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</si>
  <si>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</si>
  <si>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</si>
  <si>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</si>
  <si>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</si>
  <si>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</si>
  <si>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</si>
  <si>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</si>
  <si>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</si>
  <si>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</si>
  <si>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</si>
  <si>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</si>
  <si>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</si>
  <si>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</si>
  <si>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</si>
  <si>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</si>
  <si>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</si>
  <si>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</si>
  <si>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</si>
  <si>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</si>
  <si>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</si>
  <si>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</si>
  <si>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</si>
  <si>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</si>
  <si>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</si>
  <si>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</si>
  <si>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</si>
  <si>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</si>
  <si>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</si>
  <si>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</si>
  <si>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</si>
  <si>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</si>
  <si>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</si>
  <si>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</si>
  <si>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</si>
  <si>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</si>
  <si>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</si>
  <si>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</si>
  <si>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</si>
  <si>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</si>
  <si>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</si>
  <si>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</si>
  <si>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</si>
  <si>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</si>
  <si>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</si>
  <si>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</si>
  <si>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</si>
  <si>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</si>
  <si>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</si>
  <si>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</si>
  <si>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</si>
  <si>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</si>
  <si>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</si>
  <si>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</si>
  <si>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</si>
  <si>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</si>
  <si>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</si>
  <si>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</si>
  <si>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</si>
  <si>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</si>
  <si>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</si>
  <si>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</si>
  <si>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</si>
  <si>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</si>
  <si>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</si>
  <si>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</si>
  <si>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</si>
  <si>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</si>
  <si>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</si>
  <si>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</si>
  <si>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</si>
  <si>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</si>
  <si>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</si>
  <si>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</si>
  <si>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</si>
  <si>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</si>
  <si>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</si>
  <si>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</si>
  <si>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</si>
  <si>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</si>
  <si>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</si>
  <si>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</si>
  <si>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</si>
  <si>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</si>
  <si>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</si>
  <si>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</si>
  <si>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</si>
  <si>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</si>
  <si>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</si>
  <si>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</si>
  <si>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</si>
  <si>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</si>
  <si>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</si>
  <si>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</si>
  <si>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</si>
  <si>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</si>
  <si>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</si>
  <si>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</si>
  <si>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</si>
  <si>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</si>
  <si>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</si>
  <si>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</si>
  <si>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</si>
  <si>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</si>
  <si>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</si>
  <si>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</si>
  <si>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</si>
  <si>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</si>
  <si>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</si>
  <si>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</si>
  <si>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</si>
  <si>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</si>
  <si>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</si>
  <si>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</si>
  <si>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</si>
  <si>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</si>
  <si>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</si>
  <si>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</si>
  <si>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</si>
  <si>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</si>
  <si>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</si>
  <si>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</si>
  <si>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</si>
  <si>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</si>
  <si>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</si>
  <si>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</si>
  <si>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</si>
  <si>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</si>
  <si>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</si>
  <si>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</si>
  <si>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</si>
  <si>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</si>
  <si>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</si>
  <si>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</si>
  <si>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</si>
  <si>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</si>
  <si>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</si>
  <si>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</si>
  <si>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</si>
  <si>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</si>
  <si>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</si>
  <si>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</si>
  <si>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</si>
  <si>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</si>
  <si>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</si>
  <si>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</si>
  <si>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</si>
  <si>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</si>
  <si>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</si>
  <si>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</si>
  <si>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</si>
  <si>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</si>
  <si>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</si>
  <si>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</si>
  <si>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</si>
  <si>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</si>
  <si>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</si>
  <si>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</si>
  <si>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</si>
  <si>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</si>
  <si>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</si>
  <si>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</si>
  <si>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</si>
  <si>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</si>
  <si>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</si>
  <si>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</si>
  <si>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</si>
  <si>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</si>
  <si>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</si>
  <si>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</si>
  <si>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</si>
  <si>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</si>
  <si>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</si>
  <si>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</si>
  <si>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</si>
  <si>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</si>
  <si>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</si>
  <si>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</si>
  <si>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</si>
  <si>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</si>
  <si>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</si>
  <si>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</si>
  <si>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</si>
  <si>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</si>
  <si>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</si>
  <si>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</si>
  <si>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</si>
  <si>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</si>
  <si>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</si>
  <si>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</si>
  <si>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</si>
  <si>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</si>
  <si>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</si>
  <si>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</si>
  <si>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</si>
  <si>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</si>
  <si>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</si>
  <si>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</si>
  <si>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</si>
  <si>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</si>
  <si>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</si>
  <si>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</si>
  <si>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</si>
  <si>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</si>
  <si>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</si>
  <si>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</si>
  <si>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</si>
  <si>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</si>
  <si>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</si>
  <si>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</si>
  <si>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</si>
  <si>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</si>
  <si>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</si>
  <si>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</si>
  <si>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</si>
  <si>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</si>
  <si>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</si>
  <si>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</si>
  <si>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</si>
  <si>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</si>
  <si>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</si>
  <si>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</si>
  <si>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</si>
  <si>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</si>
  <si>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</si>
  <si>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</si>
  <si>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</si>
  <si>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</si>
  <si>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</si>
  <si>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</si>
  <si>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</si>
  <si>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</si>
  <si>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</si>
  <si>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</si>
  <si>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</si>
  <si>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</si>
  <si>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</si>
  <si>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</si>
  <si>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</si>
  <si>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</si>
  <si>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</si>
  <si>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</si>
  <si>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</si>
  <si>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</si>
  <si>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</si>
  <si>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</si>
  <si>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</si>
  <si>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</si>
  <si>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</si>
  <si>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</si>
  <si>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</si>
  <si>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</si>
  <si>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</si>
  <si>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</si>
  <si>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</si>
  <si>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</si>
  <si>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</si>
  <si>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</si>
  <si>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</si>
  <si>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</si>
  <si>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</si>
  <si>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</si>
  <si>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</si>
  <si>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</si>
  <si>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</si>
  <si>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</si>
  <si>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</si>
  <si>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</si>
  <si>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</si>
  <si>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</si>
  <si>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</si>
  <si>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</si>
  <si>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</si>
  <si>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</si>
  <si>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</si>
  <si>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</si>
  <si>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</si>
  <si>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</si>
  <si>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</si>
  <si>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</si>
  <si>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</si>
  <si>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</si>
  <si>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</si>
  <si>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</si>
  <si>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</si>
  <si>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</si>
  <si>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</si>
  <si>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</si>
  <si>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</si>
  <si>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</si>
  <si>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</si>
  <si>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</si>
  <si>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</si>
  <si>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</si>
  <si>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</si>
  <si>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</si>
  <si>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</si>
  <si>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</si>
  <si>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</si>
  <si>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</si>
  <si>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</si>
  <si>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</si>
  <si>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</si>
  <si>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</si>
  <si>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</si>
  <si>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</si>
  <si>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</si>
  <si>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</si>
  <si>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</si>
  <si>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</si>
  <si>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</si>
  <si>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</si>
  <si>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</si>
  <si>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</si>
  <si>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</si>
  <si>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</si>
  <si>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</si>
  <si>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</si>
  <si>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</si>
  <si>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</si>
  <si>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</si>
  <si>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</si>
  <si>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</si>
  <si>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</si>
  <si>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</si>
  <si>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</si>
  <si>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</si>
  <si>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</si>
  <si>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</si>
  <si>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</si>
  <si>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</si>
  <si>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</si>
  <si>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</si>
  <si>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</si>
  <si>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</si>
  <si>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</si>
  <si>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</si>
  <si>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</si>
  <si>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</si>
  <si>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</si>
  <si>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</si>
  <si>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</si>
  <si>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</si>
  <si>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</si>
  <si>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</si>
  <si>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</si>
  <si>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</si>
  <si>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</si>
  <si>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</si>
  <si>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</si>
  <si>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</si>
  <si>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</si>
  <si>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</si>
  <si>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</si>
  <si>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</si>
  <si>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</si>
  <si>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</si>
  <si>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</si>
  <si>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</si>
  <si>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</si>
  <si>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</si>
  <si>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</si>
  <si>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</si>
  <si>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</si>
  <si>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</si>
  <si>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</si>
  <si>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</si>
  <si>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</si>
  <si>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</si>
  <si>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</si>
  <si>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</si>
  <si>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</si>
  <si>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</si>
  <si>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</si>
  <si>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</si>
  <si>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</si>
  <si>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</si>
  <si>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</si>
  <si>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</si>
  <si>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</si>
  <si>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</si>
  <si>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</si>
  <si>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</si>
  <si>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</si>
  <si>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</si>
  <si>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</si>
  <si>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</si>
  <si>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</si>
  <si>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</si>
  <si>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</si>
  <si>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</si>
  <si>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</si>
  <si>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</si>
  <si>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</si>
  <si>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</si>
  <si>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</si>
  <si>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</si>
  <si>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</si>
  <si>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</si>
  <si>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</si>
  <si>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</si>
  <si>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</si>
  <si>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</si>
  <si>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</si>
  <si>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</si>
  <si>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</si>
  <si>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</si>
  <si>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</si>
  <si>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</si>
  <si>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</si>
  <si>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</si>
  <si>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</si>
  <si>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</si>
  <si>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</si>
  <si>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</si>
  <si>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</si>
  <si>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</si>
  <si>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</si>
  <si>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</si>
  <si>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</si>
  <si>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</si>
  <si>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</si>
  <si>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</si>
  <si>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</si>
  <si>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</si>
  <si>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</si>
  <si>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</si>
  <si>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</si>
  <si>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</si>
  <si>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</si>
  <si>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</si>
  <si>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</si>
  <si>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</si>
  <si>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</si>
  <si>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</si>
  <si>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</si>
  <si>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</si>
  <si>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</si>
  <si>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</si>
  <si>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</si>
  <si>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</si>
  <si>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</si>
  <si>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</si>
  <si>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</si>
  <si>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</si>
  <si>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</si>
  <si>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</si>
  <si>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</si>
  <si>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</si>
  <si>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</si>
  <si>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</si>
  <si>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</si>
  <si>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</si>
  <si>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</si>
  <si>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</si>
  <si>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</si>
  <si>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</si>
  <si>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</si>
  <si>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</si>
  <si>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</si>
  <si>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</si>
  <si>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</si>
  <si>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</si>
  <si>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</si>
  <si>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</si>
  <si>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</si>
  <si>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</si>
  <si>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</si>
  <si>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</si>
  <si>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</si>
  <si>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</si>
  <si>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</si>
  <si>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</si>
  <si>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</si>
  <si>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</si>
  <si>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</si>
  <si>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</si>
  <si>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</si>
  <si>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</si>
  <si>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</si>
  <si>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</si>
  <si>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</si>
  <si>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</si>
  <si>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</si>
  <si>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</si>
  <si>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</si>
  <si>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</si>
  <si>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</si>
  <si>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</si>
  <si>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</si>
  <si>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</si>
  <si>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</si>
  <si>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</si>
  <si>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</si>
  <si>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</si>
  <si>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</si>
  <si>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</si>
  <si>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</si>
  <si>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</si>
  <si>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</si>
  <si>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</si>
  <si>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</si>
  <si>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</si>
  <si>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</si>
  <si>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</si>
  <si>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</si>
  <si>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</si>
  <si>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</si>
  <si>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</si>
  <si>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</si>
  <si>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</si>
  <si>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</si>
  <si>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</si>
  <si>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</si>
  <si>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</si>
  <si>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</si>
  <si>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</si>
  <si>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</si>
  <si>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</si>
  <si>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</si>
  <si>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</si>
  <si>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</si>
  <si>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</si>
  <si>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</si>
  <si>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</si>
  <si>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</si>
  <si>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</si>
  <si>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</si>
  <si>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</si>
  <si>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</si>
  <si>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</si>
  <si>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</si>
  <si>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</si>
  <si>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</si>
  <si>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</si>
  <si>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</si>
  <si>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</si>
  <si>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</si>
  <si>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</si>
  <si>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</si>
  <si>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</si>
  <si>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</si>
  <si>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</si>
  <si>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</si>
  <si>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</si>
  <si>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</si>
  <si>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</si>
  <si>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</si>
  <si>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</si>
  <si>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</si>
  <si>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</si>
  <si>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</si>
  <si>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</si>
  <si>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</si>
  <si>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</si>
  <si>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</si>
  <si>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</si>
  <si>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</si>
  <si>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</si>
  <si>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</si>
  <si>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</si>
  <si>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</si>
  <si>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</si>
  <si>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</si>
  <si>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</si>
  <si>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</si>
  <si>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</si>
  <si>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</si>
  <si>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</si>
  <si>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</si>
  <si>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</si>
  <si>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</si>
  <si>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</si>
  <si>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</si>
  <si>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</si>
  <si>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</si>
  <si>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</si>
  <si>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</si>
  <si>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</si>
  <si>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</si>
  <si>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</si>
  <si>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</si>
  <si>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</si>
  <si>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</si>
  <si>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</si>
  <si>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</si>
  <si>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</si>
  <si>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</si>
  <si>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</si>
  <si>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</si>
  <si>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</si>
  <si>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</si>
  <si>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</si>
  <si>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</si>
  <si>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</si>
  <si>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</si>
  <si>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</si>
  <si>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</si>
  <si>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</si>
  <si>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</si>
  <si>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</si>
  <si>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</si>
  <si>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</si>
  <si>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</si>
  <si>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</si>
  <si>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</si>
  <si>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</si>
  <si>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</si>
  <si>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</si>
  <si>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</si>
  <si>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</si>
  <si>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</si>
  <si>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</si>
  <si>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</si>
  <si>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</si>
  <si>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</si>
  <si>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</si>
  <si>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</si>
  <si>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</si>
  <si>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</si>
  <si>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</si>
  <si>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</si>
  <si>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</si>
  <si>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</si>
  <si>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</si>
  <si>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</si>
  <si>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</si>
  <si>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</si>
  <si>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</si>
  <si>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</si>
  <si>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</si>
  <si>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</si>
  <si>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</si>
  <si>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</si>
  <si>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</si>
  <si>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</si>
  <si>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</si>
  <si>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</si>
  <si>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</si>
  <si>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</si>
  <si>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</si>
  <si>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</si>
  <si>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</si>
  <si>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</si>
  <si>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</si>
  <si>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</si>
  <si>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</si>
  <si>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</si>
  <si>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</si>
  <si>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</si>
  <si>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</si>
  <si>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</si>
  <si>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</si>
  <si>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</si>
  <si>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</si>
  <si>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</si>
  <si>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</si>
  <si>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</si>
  <si>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</si>
  <si>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</si>
  <si>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</si>
  <si>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</si>
  <si>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</si>
  <si>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</si>
  <si>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</si>
  <si>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</si>
  <si>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</si>
  <si>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</si>
  <si>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</si>
  <si>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</si>
  <si>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</si>
  <si>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</si>
  <si>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</si>
  <si>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</si>
  <si>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</si>
  <si>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</si>
  <si>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</si>
  <si>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</si>
  <si>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</si>
  <si>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</si>
  <si>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</si>
  <si>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</si>
  <si>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</si>
  <si>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</si>
  <si>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</si>
  <si>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</si>
  <si>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</si>
  <si>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</si>
  <si>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</si>
  <si>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</si>
  <si>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</si>
  <si>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</si>
  <si>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</si>
  <si>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</si>
  <si>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</si>
  <si>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</si>
  <si>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</si>
  <si>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</si>
  <si>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</si>
  <si>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</si>
  <si>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</si>
  <si>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</si>
  <si>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</si>
  <si>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</si>
  <si>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</si>
  <si>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</si>
  <si>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</si>
  <si>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</si>
  <si>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</si>
  <si>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</si>
  <si>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</si>
  <si>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</si>
  <si>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</si>
  <si>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</si>
  <si>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</si>
  <si>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</si>
  <si>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</si>
  <si>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</si>
  <si>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</si>
  <si>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</si>
  <si>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</si>
  <si>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</si>
  <si>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</si>
  <si>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</si>
  <si>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</si>
  <si>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</si>
  <si>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</si>
  <si>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</si>
  <si>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</si>
  <si>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</si>
  <si>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</si>
  <si>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</si>
  <si>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</si>
  <si>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</si>
  <si>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</si>
  <si>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</si>
  <si>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</si>
  <si>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</si>
  <si>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</si>
  <si>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</si>
  <si>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</si>
  <si>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</si>
  <si>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</si>
  <si>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</si>
  <si>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</si>
  <si>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</si>
  <si>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</si>
  <si>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</si>
  <si>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</si>
  <si>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</si>
  <si>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</si>
  <si>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</si>
  <si>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</si>
  <si>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</si>
  <si>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</si>
  <si>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</si>
  <si>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</si>
  <si>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</si>
  <si>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</si>
  <si>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</si>
  <si>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</si>
  <si>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</si>
  <si>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</si>
  <si>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</si>
  <si>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</si>
  <si>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</si>
  <si>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</si>
  <si>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</si>
  <si>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</si>
  <si>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</si>
  <si>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</si>
  <si>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</si>
  <si>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</si>
  <si>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</si>
  <si>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</si>
  <si>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</si>
  <si>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</si>
  <si>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</si>
  <si>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</si>
  <si>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</si>
  <si>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</si>
  <si>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</si>
  <si>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</si>
  <si>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</si>
  <si>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</si>
  <si>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</si>
  <si>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</si>
  <si>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</si>
  <si>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</si>
  <si>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</si>
  <si>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</si>
  <si>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</si>
  <si>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</si>
  <si>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</si>
  <si>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</si>
  <si>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</si>
  <si>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</si>
  <si>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</si>
  <si>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</si>
  <si>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</si>
  <si>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</si>
  <si>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</si>
  <si>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</si>
  <si>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</si>
  <si>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</si>
  <si>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</si>
  <si>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</si>
  <si>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</si>
  <si>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</si>
  <si>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</si>
  <si>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</si>
  <si>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</si>
  <si>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</si>
  <si>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</si>
  <si>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</si>
  <si>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</si>
  <si>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</si>
  <si>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</si>
  <si>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</si>
  <si>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</si>
  <si>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</si>
  <si>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</si>
  <si>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</si>
  <si>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</si>
  <si>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</si>
  <si>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</si>
  <si>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</si>
  <si>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</si>
  <si>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</si>
  <si>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</si>
  <si>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</si>
  <si>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</si>
  <si>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</si>
  <si>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</si>
  <si>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</si>
  <si>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</si>
  <si>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</si>
  <si>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</si>
  <si>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</si>
  <si>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</si>
  <si>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</si>
  <si>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</si>
  <si>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</si>
  <si>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</si>
  <si>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</si>
  <si>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</si>
  <si>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</si>
  <si>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</si>
  <si>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</si>
  <si>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</si>
  <si>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</si>
  <si>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</si>
  <si>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</si>
  <si>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</si>
  <si>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</si>
  <si>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</si>
  <si>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</si>
  <si>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</si>
  <si>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</si>
  <si>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</si>
  <si>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</si>
  <si>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</si>
  <si>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</si>
  <si>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</si>
  <si>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</si>
  <si>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</si>
  <si>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</si>
  <si>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</si>
  <si>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</si>
  <si>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</si>
  <si>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</si>
  <si>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</si>
  <si>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</si>
  <si>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</si>
  <si>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</si>
  <si>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</si>
  <si>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</si>
  <si>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</si>
  <si>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</si>
  <si>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</si>
  <si>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</si>
  <si>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</si>
  <si>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</si>
  <si>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</si>
  <si>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</si>
  <si>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</si>
  <si>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</si>
  <si>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</si>
  <si>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</si>
  <si>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</si>
  <si>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</si>
  <si>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</si>
  <si>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</si>
  <si>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</si>
  <si>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</si>
  <si>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</si>
  <si>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</si>
  <si>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</si>
  <si>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</si>
  <si>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</si>
  <si>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</si>
  <si>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</si>
  <si>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</si>
  <si>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</si>
  <si>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</si>
  <si>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</si>
  <si>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</si>
  <si>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</si>
  <si>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</si>
  <si>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</si>
  <si>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</si>
  <si>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</si>
  <si>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</si>
  <si>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</si>
  <si>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</si>
  <si>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</si>
  <si>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</si>
  <si>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</si>
  <si>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</si>
  <si>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</si>
  <si>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</si>
  <si>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</si>
  <si>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</si>
  <si>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</si>
  <si>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</si>
  <si>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</si>
  <si>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</si>
  <si>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</si>
  <si>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</si>
  <si>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</si>
  <si>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</si>
  <si>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</si>
  <si>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</si>
  <si>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</si>
  <si>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</si>
  <si>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</si>
  <si>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</si>
  <si>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</si>
  <si>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</si>
  <si>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</si>
  <si>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</si>
  <si>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</si>
  <si>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</si>
  <si>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</si>
  <si>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</si>
  <si>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</si>
  <si>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</si>
  <si>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</si>
  <si>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</si>
  <si>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</si>
  <si>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</si>
  <si>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</si>
  <si>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</si>
  <si>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</si>
  <si>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</si>
  <si>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</si>
  <si>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</si>
  <si>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</si>
  <si>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</si>
  <si>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</si>
  <si>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</si>
  <si>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</si>
  <si>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</si>
  <si>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</si>
  <si>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</si>
  <si>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</si>
  <si>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</si>
  <si>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</si>
  <si>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</si>
  <si>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</si>
  <si>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</si>
  <si>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</si>
  <si>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</si>
  <si>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</si>
  <si>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</si>
  <si>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</si>
  <si>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</si>
  <si>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</si>
  <si>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</si>
  <si>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</si>
  <si>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</si>
  <si>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</si>
  <si>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</si>
  <si>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</si>
  <si>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</si>
  <si>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</si>
  <si>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</si>
  <si>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</si>
  <si>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</si>
  <si>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</si>
  <si>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</si>
  <si>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</si>
  <si>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</si>
  <si>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</si>
  <si>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</si>
  <si>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</si>
  <si>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</si>
  <si>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</si>
  <si>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</si>
  <si>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</si>
  <si>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</si>
  <si>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</si>
  <si>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</si>
  <si>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</si>
  <si>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</si>
  <si>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</si>
  <si>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</si>
  <si>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</si>
  <si>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</si>
  <si>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</si>
  <si>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</si>
  <si>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</si>
  <si>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</si>
  <si>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</si>
  <si>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</si>
  <si>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</si>
  <si>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</si>
  <si>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</si>
  <si>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</si>
  <si>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</si>
  <si>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</si>
  <si>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</si>
  <si>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</si>
  <si>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</si>
  <si>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</si>
  <si>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</si>
  <si>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</si>
  <si>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</si>
  <si>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</si>
  <si>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</si>
  <si>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</si>
  <si>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</si>
  <si>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</si>
  <si>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</si>
  <si>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</si>
  <si>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</si>
  <si>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</si>
  <si>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</si>
  <si>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</si>
  <si>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</si>
  <si>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</si>
  <si>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</si>
  <si>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</si>
  <si>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</si>
  <si>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</si>
  <si>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</si>
  <si>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</si>
  <si>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</si>
  <si>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</si>
  <si>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</si>
  <si>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</si>
  <si>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</si>
  <si>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</si>
  <si>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</si>
  <si>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</si>
  <si>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</si>
  <si>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</si>
  <si>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</si>
  <si>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</si>
  <si>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</si>
  <si>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</si>
  <si>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</si>
  <si>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</si>
  <si>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</si>
  <si>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</si>
  <si>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</si>
  <si>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</si>
  <si>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</si>
  <si>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</si>
  <si>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</si>
  <si>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</si>
  <si>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</si>
  <si>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</si>
  <si>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</si>
  <si>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</si>
  <si>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</si>
  <si>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</si>
  <si>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</si>
  <si>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</si>
  <si>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</si>
  <si>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</si>
  <si>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</si>
  <si>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</si>
  <si>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</si>
  <si>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</si>
  <si>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</si>
  <si>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</si>
  <si>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</si>
  <si>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</si>
  <si>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</si>
  <si>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</si>
  <si>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</si>
  <si>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</si>
  <si>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</si>
  <si>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</si>
  <si>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</si>
  <si>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</si>
  <si>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</si>
  <si>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</si>
  <si>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</si>
  <si>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</si>
  <si>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</si>
  <si>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</si>
  <si>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</si>
  <si>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</si>
  <si>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</si>
  <si>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</si>
  <si>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</si>
  <si>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</si>
  <si>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</si>
  <si>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</si>
  <si>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</si>
  <si>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</si>
  <si>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</si>
  <si>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</si>
  <si>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</si>
  <si>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</si>
  <si>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</si>
  <si>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</si>
  <si>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</si>
  <si>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</si>
  <si>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</si>
  <si>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</si>
  <si>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</si>
  <si>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</si>
  <si>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</si>
  <si>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</si>
  <si>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</si>
  <si>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</si>
  <si>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</si>
  <si>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</si>
  <si>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</si>
  <si>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</si>
  <si>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</si>
  <si>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</si>
  <si>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</si>
  <si>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</si>
  <si>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</si>
  <si>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</si>
  <si>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</si>
  <si>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</si>
  <si>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</si>
  <si>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</si>
  <si>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</si>
  <si>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</si>
  <si>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</si>
  <si>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</si>
  <si>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</si>
  <si>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</si>
  <si>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</si>
  <si>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</si>
  <si>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</si>
  <si>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</si>
  <si>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</si>
  <si>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</si>
  <si>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</si>
  <si>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</si>
  <si>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</si>
  <si>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</si>
  <si>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</si>
  <si>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</si>
  <si>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</si>
  <si>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</si>
  <si>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</si>
  <si>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</si>
  <si>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</si>
  <si>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</si>
  <si>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</si>
  <si>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</si>
  <si>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</si>
  <si>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</si>
  <si>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</si>
  <si>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</si>
  <si>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</si>
  <si>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</si>
  <si>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</si>
  <si>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</si>
  <si>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</si>
  <si>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</si>
  <si>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</si>
  <si>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</si>
  <si>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</si>
  <si>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</si>
  <si>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</si>
  <si>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</si>
  <si>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</si>
  <si>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</si>
  <si>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</si>
  <si>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</si>
  <si>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</si>
  <si>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</si>
  <si>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</si>
  <si>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</si>
  <si>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</si>
  <si>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</si>
  <si>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</si>
  <si>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</si>
  <si>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</si>
  <si>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</si>
  <si>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</si>
  <si>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</si>
  <si>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</si>
  <si>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</si>
  <si>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</si>
  <si>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</si>
  <si>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</si>
  <si>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</si>
  <si>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</si>
  <si>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</si>
  <si>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</si>
  <si>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</si>
  <si>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</si>
  <si>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</si>
  <si>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</si>
  <si>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</si>
  <si>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</si>
  <si>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</si>
  <si>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</si>
  <si>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</si>
  <si>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</si>
  <si>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</si>
  <si>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</si>
  <si>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</si>
  <si>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</si>
  <si>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</si>
  <si>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</si>
  <si>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</si>
  <si>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</si>
  <si>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</si>
  <si>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</si>
  <si>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</si>
  <si>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</si>
  <si>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</si>
  <si>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</si>
  <si>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</si>
  <si>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</si>
  <si>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</si>
  <si>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</si>
  <si>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</si>
  <si>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</si>
  <si>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</si>
  <si>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</si>
  <si>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</si>
  <si>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</si>
  <si>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</si>
  <si>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</si>
  <si>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</si>
  <si>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</si>
  <si>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</si>
  <si>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</si>
  <si>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</si>
  <si>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</si>
  <si>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</si>
  <si>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</si>
  <si>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</si>
  <si>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</si>
  <si>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</si>
  <si>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</si>
  <si>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</si>
  <si>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</si>
  <si>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</si>
  <si>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</si>
  <si>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</si>
  <si>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</si>
  <si>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</si>
  <si>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</si>
  <si>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</si>
  <si>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</si>
  <si>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</si>
  <si>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</si>
  <si>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</si>
  <si>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</si>
  <si>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</si>
  <si>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</si>
  <si>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</si>
  <si>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</si>
  <si>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</si>
  <si>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</si>
  <si>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</si>
  <si>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</si>
  <si>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</si>
  <si>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</si>
  <si>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</si>
  <si>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</si>
  <si>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</si>
  <si>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</si>
  <si>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</si>
  <si>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</si>
  <si>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</si>
  <si>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</si>
  <si>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</si>
  <si>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</si>
  <si>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</si>
  <si>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</si>
  <si>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</si>
  <si>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</si>
  <si>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</si>
  <si>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</si>
  <si>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</si>
  <si>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</si>
  <si>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</si>
  <si>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</si>
  <si>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</si>
  <si>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</si>
  <si>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</si>
  <si>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</si>
  <si>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</si>
  <si>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</si>
  <si>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</si>
  <si>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</si>
  <si>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</si>
  <si>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</si>
  <si>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</si>
  <si>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</si>
  <si>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</si>
  <si>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</si>
  <si>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</si>
  <si>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</si>
  <si>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</si>
  <si>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</si>
  <si>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</si>
  <si>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</si>
  <si>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</si>
  <si>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</si>
  <si>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</si>
  <si>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</si>
  <si>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</si>
  <si>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</si>
  <si>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</si>
  <si>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</si>
  <si>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</si>
  <si>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</si>
  <si>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</si>
  <si>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</si>
  <si>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</si>
  <si>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</si>
  <si>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</si>
  <si>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</si>
  <si>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</si>
  <si>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</si>
  <si>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</si>
  <si>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</si>
  <si>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</si>
  <si>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</si>
  <si>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</si>
  <si>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</si>
  <si>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</si>
  <si>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</si>
  <si>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</si>
  <si>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</si>
  <si>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</si>
  <si>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</si>
  <si>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</si>
  <si>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</si>
  <si>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</si>
  <si>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</si>
  <si>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</si>
  <si>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</si>
  <si>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</si>
  <si>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</si>
  <si>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</si>
  <si>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</si>
  <si>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</si>
  <si>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</si>
  <si>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</si>
  <si>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</si>
  <si>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</si>
  <si>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</si>
  <si>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</si>
  <si>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</si>
  <si>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</si>
  <si>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</si>
  <si>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</si>
  <si>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</si>
  <si>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</si>
  <si>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</si>
  <si>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</si>
  <si>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</si>
  <si>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</si>
  <si>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</si>
  <si>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</si>
  <si>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</si>
  <si>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</si>
  <si>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</si>
  <si>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</si>
  <si>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</si>
  <si>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</si>
  <si>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</si>
  <si>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</si>
  <si>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</si>
  <si>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</si>
  <si>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</si>
  <si>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</si>
  <si>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</si>
  <si>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</si>
  <si>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</si>
  <si>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</si>
  <si>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</si>
  <si>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</si>
  <si>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</si>
  <si>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</si>
  <si>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</si>
  <si>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</si>
  <si>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</si>
  <si>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</si>
  <si>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</si>
  <si>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</si>
  <si>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</si>
  <si>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</si>
  <si>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</si>
  <si>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</si>
  <si>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</si>
  <si>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</si>
  <si>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</si>
  <si>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</si>
  <si>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</si>
  <si>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</si>
  <si>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</si>
  <si>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</si>
  <si>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</si>
  <si>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</si>
  <si>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</si>
  <si>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</si>
  <si>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</si>
  <si>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</si>
  <si>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</si>
  <si>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</si>
  <si>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</si>
  <si>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</si>
  <si>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</si>
  <si>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</si>
  <si>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</si>
  <si>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</si>
  <si>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</si>
  <si>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</si>
  <si>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</si>
  <si>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</si>
  <si>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</si>
  <si>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</si>
  <si>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</si>
  <si>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</si>
  <si>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</si>
  <si>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</si>
  <si>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</si>
  <si>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</si>
  <si>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</si>
  <si>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</si>
  <si>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</si>
  <si>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</si>
  <si>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</si>
  <si>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</si>
  <si>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</si>
  <si>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</si>
  <si>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</si>
  <si>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</si>
  <si>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</si>
  <si>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</si>
  <si>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</si>
  <si>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</si>
  <si>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</si>
  <si>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</si>
  <si>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</si>
  <si>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</si>
  <si>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</si>
  <si>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</si>
  <si>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</si>
  <si>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</si>
  <si>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</si>
  <si>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</si>
  <si>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</si>
  <si>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</si>
  <si>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</si>
  <si>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</si>
  <si>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</si>
  <si>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</si>
  <si>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</si>
  <si>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</si>
  <si>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</si>
  <si>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</si>
  <si>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</si>
  <si>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</si>
  <si>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</si>
  <si>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</si>
  <si>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</si>
  <si>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</si>
  <si>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</si>
  <si>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</si>
  <si>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</si>
  <si>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</si>
  <si>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</si>
  <si>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</si>
  <si>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</si>
  <si>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</si>
  <si>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</si>
  <si>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</si>
  <si>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</si>
  <si>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</si>
  <si>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</si>
  <si>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</si>
  <si>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</si>
  <si>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</si>
  <si>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</si>
  <si>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</si>
  <si>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</si>
  <si>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</si>
  <si>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</si>
  <si>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</si>
  <si>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</si>
  <si>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</si>
  <si>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</si>
  <si>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</si>
  <si>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</si>
  <si>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</si>
  <si>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</si>
  <si>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</si>
  <si>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</si>
  <si>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</si>
  <si>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</si>
  <si>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</si>
  <si>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</si>
  <si>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</si>
  <si>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</si>
  <si>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</si>
  <si>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</si>
  <si>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</si>
  <si>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</si>
  <si>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</si>
  <si>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</si>
  <si>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</si>
  <si>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</si>
  <si>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</si>
  <si>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</si>
  <si>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</si>
  <si>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</si>
  <si>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</si>
  <si>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</si>
  <si>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</si>
  <si>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</si>
  <si>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</si>
  <si>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</si>
  <si>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</si>
  <si>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</si>
  <si>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</si>
  <si>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</si>
  <si>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</si>
  <si>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</si>
  <si>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</si>
  <si>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</si>
  <si>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</si>
  <si>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</si>
  <si>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</si>
  <si>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</si>
  <si>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</si>
  <si>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</si>
  <si>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</si>
  <si>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</si>
  <si>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</si>
  <si>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</si>
  <si>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</si>
  <si>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</si>
  <si>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</si>
  <si>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</si>
  <si>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</si>
  <si>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</si>
  <si>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</si>
  <si>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</si>
  <si>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</si>
  <si>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</si>
  <si>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</si>
  <si>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</si>
  <si>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</si>
  <si>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</si>
  <si>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</si>
  <si>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</si>
  <si>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</si>
  <si>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</si>
  <si>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</si>
  <si>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</si>
  <si>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</si>
  <si>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</si>
  <si>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</si>
  <si>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</si>
  <si>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</si>
  <si>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</si>
  <si>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</si>
  <si>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</si>
  <si>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</si>
  <si>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</si>
  <si>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</si>
  <si>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</si>
  <si>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</si>
  <si>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</si>
  <si>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</si>
  <si>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</si>
  <si>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</si>
  <si>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</si>
  <si>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</si>
  <si>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</si>
  <si>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</si>
  <si>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</si>
  <si>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</si>
  <si>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</si>
  <si>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</si>
  <si>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</si>
  <si>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</si>
  <si>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</si>
  <si>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</si>
  <si>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</si>
  <si>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</si>
  <si>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</si>
  <si>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</si>
  <si>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</si>
  <si>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</si>
  <si>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</si>
  <si>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</si>
  <si>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</si>
  <si>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</si>
  <si>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</si>
  <si>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</si>
  <si>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</si>
  <si>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</si>
  <si>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</si>
  <si>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</si>
  <si>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</si>
  <si>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</si>
  <si>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</si>
  <si>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</si>
  <si>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</si>
  <si>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</si>
  <si>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</si>
  <si>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</si>
  <si>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</si>
  <si>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</si>
  <si>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</si>
  <si>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</si>
  <si>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</si>
  <si>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</si>
  <si>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</si>
  <si>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</si>
  <si>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</si>
  <si>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</si>
  <si>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</si>
  <si>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</si>
  <si>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</si>
  <si>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</si>
  <si>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</si>
  <si>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</si>
  <si>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</si>
  <si>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</si>
  <si>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</si>
  <si>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</si>
  <si>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</si>
  <si>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</si>
  <si>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</si>
  <si>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</si>
  <si>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</si>
  <si>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</si>
  <si>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</si>
  <si>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</si>
  <si>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</si>
  <si>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</si>
  <si>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</si>
  <si>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</si>
  <si>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</si>
  <si>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</si>
  <si>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</si>
  <si>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</si>
  <si>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</si>
  <si>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</si>
  <si>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</si>
  <si>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</si>
  <si>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</si>
  <si>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</si>
  <si>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</si>
  <si>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</si>
  <si>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</si>
  <si>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</si>
  <si>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</si>
  <si>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</si>
  <si>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</si>
  <si>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</si>
  <si>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</si>
  <si>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</si>
  <si>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</si>
  <si>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</si>
  <si>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</si>
  <si>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</si>
  <si>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</si>
  <si>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</si>
  <si>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</si>
  <si>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</si>
  <si>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</si>
  <si>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</si>
  <si>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</si>
  <si>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</si>
  <si>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</si>
  <si>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</si>
  <si>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</si>
  <si>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</si>
  <si>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</si>
  <si>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</si>
  <si>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</si>
  <si>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</si>
  <si>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</si>
  <si>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</si>
  <si>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</si>
  <si>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</si>
  <si>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</si>
  <si>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</si>
  <si>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</si>
  <si>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</si>
  <si>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</si>
  <si>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</si>
  <si>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</si>
  <si>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</si>
  <si>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</si>
  <si>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</si>
  <si>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</si>
  <si>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</si>
  <si>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</si>
  <si>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</si>
  <si>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</si>
  <si>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</si>
  <si>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</si>
  <si>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</si>
  <si>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</si>
  <si>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</si>
  <si>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</si>
  <si>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</si>
  <si>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</si>
  <si>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</si>
  <si>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</si>
  <si>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</si>
  <si>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</si>
  <si>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</si>
  <si>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</si>
  <si>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</si>
  <si>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</si>
  <si>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</si>
  <si>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</si>
  <si>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</si>
  <si>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</si>
  <si>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</si>
  <si>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</si>
  <si>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</si>
  <si>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</si>
  <si>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</si>
  <si>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</si>
  <si>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</si>
  <si>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</si>
  <si>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</si>
  <si>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</si>
  <si>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</si>
  <si>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</si>
  <si>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</si>
  <si>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</si>
  <si>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</si>
  <si>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</si>
  <si>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</si>
  <si>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</si>
  <si>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</si>
  <si>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</si>
  <si>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</si>
  <si>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</si>
  <si>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</si>
  <si>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</si>
  <si>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</si>
  <si>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</si>
  <si>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</si>
  <si>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</si>
  <si>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</si>
  <si>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</si>
  <si>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</si>
  <si>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</si>
  <si>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</si>
  <si>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</si>
  <si>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</si>
  <si>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</si>
  <si>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</si>
  <si>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</si>
  <si>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</si>
  <si>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</si>
  <si>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</si>
  <si>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</si>
  <si>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</si>
  <si>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</si>
  <si>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</si>
  <si>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</si>
  <si>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</si>
  <si>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</si>
  <si>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</si>
  <si>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</si>
  <si>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</si>
  <si>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</si>
  <si>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</si>
  <si>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</si>
  <si>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</si>
  <si>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</si>
  <si>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</si>
  <si>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</si>
  <si>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</si>
  <si>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</si>
  <si>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</si>
  <si>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</si>
  <si>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</si>
  <si>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</si>
  <si>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</si>
  <si>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</si>
  <si>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</si>
  <si>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</si>
  <si>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</si>
  <si>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</si>
  <si>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</si>
  <si>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</si>
  <si>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</si>
  <si>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</si>
  <si>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</si>
  <si>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</si>
  <si>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</si>
  <si>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</si>
  <si>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</si>
  <si>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</si>
  <si>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</si>
  <si>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</si>
  <si>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</si>
  <si>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</si>
  <si>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</si>
  <si>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</si>
  <si>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</si>
  <si>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</si>
  <si>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</si>
  <si>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</si>
  <si>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</si>
  <si>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</si>
  <si>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</si>
  <si>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</si>
  <si>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</si>
  <si>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</si>
  <si>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</si>
  <si>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</si>
  <si>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</si>
  <si>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</si>
  <si>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</si>
  <si>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</si>
  <si>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</si>
  <si>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</si>
  <si>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</si>
  <si>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</si>
  <si>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</si>
  <si>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</si>
  <si>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</si>
  <si>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</si>
  <si>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</si>
  <si>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</si>
  <si>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</si>
  <si>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</si>
  <si>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</si>
  <si>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</si>
  <si>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</si>
  <si>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</si>
  <si>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</si>
  <si>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</si>
  <si>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</si>
  <si>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</si>
  <si>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</si>
  <si>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</si>
  <si>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</si>
  <si>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</si>
  <si>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</si>
  <si>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</si>
  <si>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</si>
  <si>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</si>
  <si>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</si>
  <si>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</si>
  <si>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</si>
  <si>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</si>
  <si>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</si>
  <si>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</si>
  <si>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</si>
  <si>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</si>
  <si>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</si>
  <si>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</si>
  <si>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</si>
  <si>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</si>
  <si>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</si>
  <si>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</si>
  <si>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</si>
  <si>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</si>
  <si>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</si>
  <si>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</si>
  <si>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</si>
  <si>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</si>
  <si>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</si>
  <si>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</si>
  <si>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</si>
  <si>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</si>
  <si>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</si>
  <si>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</si>
  <si>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</si>
  <si>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</si>
  <si>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</si>
  <si>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</si>
  <si>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</si>
  <si>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</si>
  <si>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</si>
  <si>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</si>
  <si>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</si>
  <si>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</si>
  <si>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</si>
  <si>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</si>
  <si>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</si>
  <si>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</si>
  <si>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</si>
  <si>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</si>
  <si>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</si>
  <si>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</si>
  <si>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</si>
  <si>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</si>
  <si>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</si>
  <si>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</si>
  <si>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</si>
  <si>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</si>
  <si>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</si>
  <si>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</si>
  <si>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</si>
  <si>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</si>
  <si>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</si>
  <si>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</si>
  <si>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</si>
  <si>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</si>
  <si>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</si>
  <si>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</si>
  <si>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</si>
  <si>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</si>
  <si>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</si>
  <si>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</si>
  <si>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</si>
  <si>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</si>
  <si>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</si>
  <si>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</si>
  <si>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</si>
  <si>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</si>
  <si>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</si>
  <si>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</si>
  <si>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</si>
  <si>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</si>
  <si>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</si>
  <si>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</si>
  <si>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</si>
  <si>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</si>
  <si>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</si>
  <si>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</si>
  <si>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</si>
  <si>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</si>
  <si>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</si>
  <si>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</si>
  <si>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</si>
  <si>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</si>
  <si>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</si>
  <si>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</si>
  <si>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</si>
  <si>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</si>
  <si>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</si>
  <si>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</si>
  <si>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</si>
  <si>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</si>
  <si>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</si>
  <si>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</si>
  <si>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</si>
  <si>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</si>
  <si>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</si>
  <si>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</si>
  <si>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</si>
  <si>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</si>
  <si>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</si>
  <si>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</si>
  <si>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</si>
  <si>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</si>
  <si>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</si>
  <si>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</si>
  <si>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</si>
  <si>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</si>
  <si>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</si>
  <si>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</si>
  <si>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</si>
  <si>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</si>
  <si>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</si>
  <si>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</si>
  <si>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</si>
  <si>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</si>
  <si>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</si>
  <si>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</si>
  <si>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</si>
  <si>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</si>
  <si>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</si>
  <si>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</si>
  <si>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</si>
  <si>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</si>
  <si>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</si>
  <si>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</si>
  <si>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</si>
  <si>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</si>
  <si>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</si>
  <si>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</si>
  <si>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</si>
  <si>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</si>
  <si>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</si>
  <si>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</si>
  <si>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</si>
  <si>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</si>
  <si>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</si>
  <si>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</si>
  <si>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</si>
  <si>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</si>
  <si>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</si>
  <si>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</si>
  <si>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</si>
  <si>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</si>
  <si>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</si>
  <si>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</si>
  <si>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</si>
  <si>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</si>
  <si>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</si>
  <si>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</si>
  <si>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</si>
  <si>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</si>
  <si>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</si>
  <si>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</si>
  <si>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</si>
  <si>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</si>
  <si>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</si>
  <si>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</si>
  <si>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</si>
  <si>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</si>
  <si>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</si>
  <si>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</si>
  <si>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</si>
  <si>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</si>
  <si>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</si>
  <si>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</si>
  <si>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</si>
  <si>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</si>
  <si>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</si>
  <si>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</si>
  <si>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</si>
  <si>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</si>
  <si>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</si>
  <si>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</si>
  <si>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</si>
  <si>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</si>
  <si>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</si>
  <si>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</si>
  <si>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73739/1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</si>
  <si>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</si>
  <si>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</si>
  <si>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</si>
  <si>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</si>
  <si>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</si>
  <si>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</si>
  <si>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</si>
  <si>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</si>
  <si>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73838/1</t>
  </si>
  <si>
    <t>PORTA DE VIDRO TEMPERADO, 0,9X2,10M, ESPESSURA 10MM, INCLUSIVE ACESSORIOS</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</si>
  <si>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</si>
  <si>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</si>
  <si>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</si>
  <si>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</si>
  <si>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</si>
  <si>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</si>
  <si>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</si>
  <si>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</si>
  <si>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</si>
  <si>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</si>
  <si>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73909/1</t>
  </si>
  <si>
    <t>73965/9</t>
  </si>
  <si>
    <t>ESCAVACAO MANUAL DE VALA EM LODO, DE 1,5 ATE 3M, EXCLUINDO ESGOTAMENTO/ESCORAMENTO.</t>
  </si>
  <si>
    <t>74065/1</t>
  </si>
  <si>
    <t>74065/2</t>
  </si>
  <si>
    <t>PINTURA ESMALTE ACETINADO PARA MADEIRA, DUAS DEMAOS, SOBRE FUNDO NIVELADOR BRANCO</t>
  </si>
  <si>
    <t>74065/3</t>
  </si>
  <si>
    <t>PINTURA ESMALTE BRILHANTE PARA MADEIRA, DUAS DEMAOS, SOBRE FUNDO NIVELADOR BRANCO</t>
  </si>
  <si>
    <t>74125/1</t>
  </si>
  <si>
    <t>74125/2</t>
  </si>
  <si>
    <t>ESPELHO CRISTAL ESPESSURA 4MM, COM MOLDURA EM ALUMINIO E COMPENSADO 6MM PLASTIFICADO COLADO</t>
  </si>
  <si>
    <t>74229/1</t>
  </si>
  <si>
    <t>DIVISORIA EM MARMORE BRANCO POLIDO, ESPESSURA 3 CM, ASSENTADO COM ARGAMASSA TRACO 1:4 (CIMENTO E AREIA), ARREMATE COM CIMENTO BRANCO, EXCLUSIVE FERRAGENS</t>
  </si>
  <si>
    <t>74244/1</t>
  </si>
  <si>
    <t>ALAMBRADO PARA QUADRA POLIESPORTIVA, ESTRUTURADO POR TUBOS DE ACO GALVANIZADO, COM COSTURA, DIN 2440, DIAMETRO 2", COM TELA DE ARAME GALVANIZADO, FIO 14 BWG E MALHA QUADRADA 5X5CM</t>
  </si>
  <si>
    <t>74245/1</t>
  </si>
  <si>
    <t>79497/1</t>
  </si>
  <si>
    <t>79500/2</t>
  </si>
  <si>
    <t>79506/2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</si>
  <si>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</si>
  <si>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</si>
  <si>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</si>
  <si>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</si>
  <si>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</si>
  <si>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</si>
  <si>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</si>
  <si>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</si>
  <si>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</si>
  <si>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</si>
  <si>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</si>
  <si>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</si>
  <si>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</si>
  <si>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</si>
  <si>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</si>
  <si>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</si>
  <si>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</si>
  <si>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</si>
  <si>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</si>
  <si>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</si>
  <si>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</si>
  <si>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</si>
  <si>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</si>
  <si>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6.2</t>
  </si>
  <si>
    <t>6.3</t>
  </si>
  <si>
    <t>11.1</t>
  </si>
  <si>
    <t>TÊ GALVANIZADO Ø3/4" PARA INSTALAÇÃO EM RAMAL DE GÁS - FORNECIMENTO E INSTALAÇÃO</t>
  </si>
  <si>
    <t>MANOMETRO COM CAIXA EM ACO PINTADO, ESCALA *10* KGF/CM2 (*10* BAR), DIAMETRO NOMINAL DE 100 MM, CONEXAO DE 1/2" - FORNECIMENTO E INSTALAÇÃO</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</si>
  <si>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</si>
  <si>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</si>
  <si>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</si>
  <si>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</si>
  <si>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PORCENTAGEM PREVISTA</t>
  </si>
  <si>
    <t>FORNECIMENTO E INSTALAÇÃO DE PLACA DE INAUGURAÇÃO DE 40X60CM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</si>
  <si>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</si>
  <si>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</si>
  <si>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</si>
  <si>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</si>
  <si>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</si>
  <si>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</si>
  <si>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</si>
  <si>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</si>
  <si>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</si>
  <si>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</si>
  <si>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</si>
  <si>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</si>
  <si>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</si>
  <si>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</si>
  <si>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</si>
  <si>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</si>
  <si>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</si>
  <si>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</si>
  <si>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</si>
  <si>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</si>
  <si>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</si>
  <si>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</si>
  <si>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</si>
  <si>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</si>
  <si>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</si>
  <si>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</si>
  <si>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</si>
  <si>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</si>
  <si>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</si>
  <si>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</si>
  <si>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</si>
  <si>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</si>
  <si>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</si>
  <si>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</si>
  <si>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</si>
  <si>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</si>
  <si>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</si>
  <si>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</si>
  <si>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</si>
  <si>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</si>
  <si>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</si>
  <si>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</si>
  <si>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</si>
  <si>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</si>
  <si>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</si>
  <si>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</si>
  <si>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</si>
  <si>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</si>
  <si>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</si>
  <si>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</si>
  <si>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</si>
  <si>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</si>
  <si>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</si>
  <si>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</si>
  <si>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</si>
  <si>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</si>
  <si>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</si>
  <si>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</si>
  <si>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</si>
  <si>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</si>
  <si>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</si>
  <si>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</si>
  <si>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</si>
  <si>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</si>
  <si>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</si>
  <si>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</si>
  <si>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</si>
  <si>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</si>
  <si>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</si>
  <si>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</si>
  <si>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</si>
  <si>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</si>
  <si>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</si>
  <si>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</si>
  <si>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</si>
  <si>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</si>
  <si>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</si>
  <si>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</si>
  <si>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</si>
  <si>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</si>
  <si>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</si>
  <si>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</si>
  <si>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</si>
  <si>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</si>
  <si>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</si>
  <si>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</si>
  <si>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</si>
  <si>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</si>
  <si>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</si>
  <si>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</si>
  <si>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</si>
  <si>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</si>
  <si>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</si>
  <si>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</si>
  <si>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</si>
  <si>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</si>
  <si>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</si>
  <si>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</si>
  <si>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</si>
  <si>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</si>
  <si>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CONJUNTO ESPORTIVO CONTENDO PAR DE TRAVE DE FUTSAL OFICIAL DE AÇO GALVANIZADO 3" COM ACABAMENTO EM ESMALTE SINTÉTICO INCLUSO REDE, E PAR DE TABELA DE BASQUETE EM COMPENSADO NAVAL COM ARO DE METAL E REDE</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</si>
  <si>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</si>
  <si>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</si>
  <si>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</si>
  <si>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</si>
  <si>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</si>
  <si>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</si>
  <si>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</si>
  <si>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</si>
  <si>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</si>
  <si>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</si>
  <si>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</si>
  <si>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</si>
  <si>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</si>
  <si>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</si>
  <si>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</si>
  <si>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</si>
  <si>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</si>
  <si>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</si>
  <si>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</si>
  <si>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</si>
  <si>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</si>
  <si>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</si>
  <si>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</si>
  <si>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</si>
  <si>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</si>
  <si>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</si>
  <si>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</si>
  <si>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</si>
  <si>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</si>
  <si>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</si>
  <si>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</si>
  <si>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</si>
  <si>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</si>
  <si>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</si>
  <si>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</si>
  <si>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</si>
  <si>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</si>
  <si>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</si>
  <si>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</si>
  <si>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</si>
  <si>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</si>
  <si>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</si>
  <si>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</si>
  <si>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</si>
  <si>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</si>
  <si>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</si>
  <si>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</si>
  <si>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</si>
  <si>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</si>
  <si>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</si>
  <si>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</si>
  <si>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</si>
  <si>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</si>
  <si>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</si>
  <si>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</si>
  <si>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</si>
  <si>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</si>
  <si>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</si>
  <si>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</si>
  <si>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</si>
  <si>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</si>
  <si>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</si>
  <si>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</si>
  <si>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</si>
  <si>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</si>
  <si>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</si>
  <si>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</si>
  <si>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</si>
  <si>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</si>
  <si>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</si>
  <si>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</si>
  <si>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</si>
  <si>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ACIDO MURIATICO, DILUICAO 10% A 12% PARA USO EM LIMPEZA</t>
  </si>
  <si>
    <t>FITA VEDA ROSCA EM ROLOS DE 18 MM X 10 M (L X C)</t>
  </si>
  <si>
    <t>FITA VEDA ROSCA EM ROLOS DE 18 MM X 50 M (L X C)</t>
  </si>
  <si>
    <t>JOELHO PVC,  SOLDAVEL COM ROSCA, 90 GRAUS, 20 MM X 1/2", PARA AGUA FRIA PREDIAL</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</si>
  <si>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</si>
  <si>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</si>
  <si>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</si>
  <si>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</si>
  <si>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</si>
  <si>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TUBO PVC, SOLDAVEL, DN 20 MM, AGUA FRIA (NBR-5648)</t>
  </si>
  <si>
    <t>ELETRODO REVESTIDO AWS - E-6010, DIAMETRO IGUAL A 4,00 MM</t>
  </si>
  <si>
    <t>VALVULA DE ESFERA BRUTA EM BRONZE, BITOLA 3/4 " (REF 1552-B)</t>
  </si>
  <si>
    <t>MANOMETRO COM CAIXA EM ACO PINTADO, ESCALA *10* KGF/CM2 (*10* BAR), DIAMETRO NOMINAL DE 100 MM, CONEXAO DE 1/2"</t>
  </si>
  <si>
    <t>PORTA VIDRO TEMPERADO INCOLOR, 2 FOLHAS DE CORRER, E = 10 MM (SEM FERRAGENS E SEM COLOCACAO)</t>
  </si>
  <si>
    <t>TUBO MULTICAMADA PEX, DN 20 MM, PARA INSTALACOES A GAS (AMARELO)</t>
  </si>
  <si>
    <t>FITA ADESIVA ANTICORROSIVA DE PVC FLEXIVEL, COR PRETA, PARA PROTECAO TUBULACAO, 50 MM X 30 M (L X C), E= *0,25* MM</t>
  </si>
  <si>
    <t>4.4</t>
  </si>
  <si>
    <t>5.4</t>
  </si>
  <si>
    <t xml:space="preserve">TOTAL DO ITEM </t>
  </si>
  <si>
    <t>TOTAL DO ITEM</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</si>
  <si>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</si>
  <si>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</si>
  <si>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</si>
  <si>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</si>
  <si>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</si>
  <si>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</si>
  <si>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</si>
  <si>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M2XMES</t>
  </si>
  <si>
    <t xml:space="preserve">MXMES </t>
  </si>
  <si>
    <t>MAQUINA TRANSFORMADORA MONOFASICA PARA SOLDA ELETRICA, TENSAO DE 220 V, FREQUENCIA DE 60 HZ, FAIXA DE CORRENTE ENTRE 80 A (+/- 10 A) E 250 A, POTENCIA ENTRE 14,00 KVA E 15,0 KVA, CICLO DE TRABALHO ENTRE 10% E 20% A 250 A</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</si>
  <si>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</si>
  <si>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</si>
  <si>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</si>
  <si>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</si>
  <si>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</si>
  <si>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</si>
  <si>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</si>
  <si>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</si>
  <si>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</si>
  <si>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</si>
  <si>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</si>
  <si>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</si>
  <si>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</si>
  <si>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</si>
  <si>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</si>
  <si>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</si>
  <si>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</si>
  <si>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</si>
  <si>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</si>
  <si>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</si>
  <si>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</si>
  <si>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</si>
  <si>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</si>
  <si>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</si>
  <si>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</si>
  <si>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</si>
  <si>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</si>
  <si>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</si>
  <si>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</si>
  <si>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</si>
  <si>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</si>
  <si>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</si>
  <si>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</si>
  <si>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</si>
  <si>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</si>
  <si>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</si>
  <si>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</si>
  <si>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</si>
  <si>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</si>
  <si>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</si>
  <si>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</si>
  <si>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</si>
  <si>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</si>
  <si>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</si>
  <si>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</si>
  <si>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</si>
  <si>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</si>
  <si>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</si>
  <si>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</si>
  <si>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</si>
  <si>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</si>
  <si>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</si>
  <si>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</si>
  <si>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</si>
  <si>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</si>
  <si>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</si>
  <si>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</si>
  <si>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</si>
  <si>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</si>
  <si>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</si>
  <si>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</si>
  <si>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</si>
  <si>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</si>
  <si>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</si>
  <si>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</si>
  <si>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</si>
  <si>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</si>
  <si>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</si>
  <si>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</si>
  <si>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</si>
  <si>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</si>
  <si>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</si>
  <si>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</si>
  <si>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</si>
  <si>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</si>
  <si>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</si>
  <si>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</si>
  <si>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</si>
  <si>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</si>
  <si>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</si>
  <si>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</si>
  <si>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</si>
  <si>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</si>
  <si>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</si>
  <si>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</si>
  <si>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</si>
  <si>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</si>
  <si>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</si>
  <si>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</si>
  <si>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</si>
  <si>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</si>
  <si>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</si>
  <si>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</si>
  <si>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</si>
  <si>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</si>
  <si>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</si>
  <si>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</si>
  <si>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</si>
  <si>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</si>
  <si>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</si>
  <si>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</si>
  <si>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</si>
  <si>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</si>
  <si>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</si>
  <si>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</si>
  <si>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</si>
  <si>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</si>
  <si>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</si>
  <si>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</si>
  <si>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</si>
  <si>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</si>
  <si>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</si>
  <si>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</si>
  <si>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</si>
  <si>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</si>
  <si>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</si>
  <si>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</si>
  <si>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</si>
  <si>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</si>
  <si>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</si>
  <si>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</si>
  <si>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</si>
  <si>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</si>
  <si>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</si>
  <si>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</si>
  <si>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</si>
  <si>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</si>
  <si>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</si>
  <si>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</si>
  <si>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</si>
  <si>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</si>
  <si>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</si>
  <si>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</si>
  <si>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</si>
  <si>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</si>
  <si>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</si>
  <si>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</si>
  <si>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</si>
  <si>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</si>
  <si>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</si>
  <si>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</si>
  <si>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</si>
  <si>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</si>
  <si>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</si>
  <si>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</si>
  <si>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</si>
  <si>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</si>
  <si>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</si>
  <si>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</si>
  <si>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</si>
  <si>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</si>
  <si>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</si>
  <si>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</si>
  <si>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</si>
  <si>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</si>
  <si>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</si>
  <si>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</si>
  <si>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</si>
  <si>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</si>
  <si>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</si>
  <si>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</si>
  <si>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</si>
  <si>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</si>
  <si>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</si>
  <si>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</si>
  <si>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</si>
  <si>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</si>
  <si>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</si>
  <si>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</si>
  <si>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</si>
  <si>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</si>
  <si>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</si>
  <si>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</si>
  <si>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</si>
  <si>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</si>
  <si>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</si>
  <si>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</si>
  <si>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</si>
  <si>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</si>
  <si>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</si>
  <si>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</si>
  <si>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</si>
  <si>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</si>
  <si>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</si>
  <si>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</si>
  <si>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</si>
  <si>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</si>
  <si>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</si>
  <si>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</si>
  <si>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</si>
  <si>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</si>
  <si>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</si>
  <si>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</si>
  <si>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</si>
  <si>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</si>
  <si>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</si>
  <si>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</si>
  <si>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</si>
  <si>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</si>
  <si>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</si>
  <si>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</si>
  <si>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</si>
  <si>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</si>
  <si>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</si>
  <si>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</si>
  <si>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</si>
  <si>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</si>
  <si>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</si>
  <si>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</si>
  <si>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</si>
  <si>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</si>
  <si>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</si>
  <si>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</si>
  <si>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</si>
  <si>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</si>
  <si>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</si>
  <si>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</si>
  <si>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</si>
  <si>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</si>
  <si>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</si>
  <si>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</si>
  <si>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</si>
  <si>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</si>
  <si>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</si>
  <si>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</si>
  <si>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</si>
  <si>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</si>
  <si>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</si>
  <si>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</si>
  <si>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</si>
  <si>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</si>
  <si>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</si>
  <si>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</si>
  <si>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</si>
  <si>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</si>
  <si>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</si>
  <si>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</si>
  <si>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</si>
  <si>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</si>
  <si>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</si>
  <si>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</si>
  <si>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</si>
  <si>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</si>
  <si>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</si>
  <si>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</si>
  <si>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</si>
  <si>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</si>
  <si>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</si>
  <si>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</si>
  <si>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</si>
  <si>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</si>
  <si>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</si>
  <si>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</si>
  <si>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</si>
  <si>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</si>
  <si>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</si>
  <si>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</si>
  <si>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</si>
  <si>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</si>
  <si>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</si>
  <si>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</si>
  <si>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</si>
  <si>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</si>
  <si>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</si>
  <si>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</si>
  <si>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</si>
  <si>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</si>
  <si>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</si>
  <si>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</si>
  <si>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</si>
  <si>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</si>
  <si>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</si>
  <si>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</si>
  <si>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</si>
  <si>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</si>
  <si>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</si>
  <si>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</si>
  <si>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</si>
  <si>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</si>
  <si>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</si>
  <si>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</si>
  <si>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</si>
  <si>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</si>
  <si>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</si>
  <si>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</si>
  <si>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</si>
  <si>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</si>
  <si>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</si>
  <si>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</si>
  <si>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</si>
  <si>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</si>
  <si>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</si>
  <si>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</si>
  <si>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</si>
  <si>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</si>
  <si>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</si>
  <si>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</si>
  <si>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</si>
  <si>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</si>
  <si>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</si>
  <si>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</si>
  <si>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</si>
  <si>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</si>
  <si>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</si>
  <si>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</si>
  <si>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</si>
  <si>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</si>
  <si>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</si>
  <si>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</si>
  <si>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</si>
  <si>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</si>
  <si>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</si>
  <si>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</si>
  <si>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</si>
  <si>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</si>
  <si>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</si>
  <si>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</si>
  <si>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</si>
  <si>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</si>
  <si>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</si>
  <si>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</si>
  <si>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</si>
  <si>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</si>
  <si>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</si>
  <si>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</si>
  <si>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</si>
  <si>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</si>
  <si>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</si>
  <si>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</si>
  <si>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</si>
  <si>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</si>
  <si>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</si>
  <si>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</si>
  <si>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</si>
  <si>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</si>
  <si>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</si>
  <si>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</si>
  <si>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</si>
  <si>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</si>
  <si>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</si>
  <si>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</si>
  <si>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</si>
  <si>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</si>
  <si>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</si>
  <si>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</si>
  <si>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</si>
  <si>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</si>
  <si>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</si>
  <si>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</si>
  <si>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</si>
  <si>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</si>
  <si>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</si>
  <si>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</si>
  <si>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</si>
  <si>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</si>
  <si>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</si>
  <si>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</si>
  <si>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</si>
  <si>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</si>
  <si>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</si>
  <si>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</si>
  <si>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</si>
  <si>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</si>
  <si>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</si>
  <si>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</si>
  <si>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</si>
  <si>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</si>
  <si>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</si>
  <si>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</si>
  <si>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</si>
  <si>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</si>
  <si>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</si>
  <si>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</si>
  <si>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</si>
  <si>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</si>
  <si>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</si>
  <si>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</si>
  <si>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</si>
  <si>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</si>
  <si>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</si>
  <si>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</si>
  <si>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</si>
  <si>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</si>
  <si>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</si>
  <si>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</si>
  <si>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</si>
  <si>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</si>
  <si>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</si>
  <si>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</si>
  <si>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</si>
  <si>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</si>
  <si>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</si>
  <si>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</si>
  <si>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</si>
  <si>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</si>
  <si>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</si>
  <si>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</si>
  <si>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</si>
  <si>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</si>
  <si>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</si>
  <si>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</si>
  <si>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</si>
  <si>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</si>
  <si>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</si>
  <si>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</si>
  <si>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</si>
  <si>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</si>
  <si>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</si>
  <si>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</si>
  <si>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</si>
  <si>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</si>
  <si>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</si>
  <si>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</si>
  <si>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</si>
  <si>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</si>
  <si>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</si>
  <si>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</si>
  <si>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</si>
  <si>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</si>
  <si>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</si>
  <si>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</si>
  <si>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</si>
  <si>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</si>
  <si>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</si>
  <si>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</si>
  <si>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</si>
  <si>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</si>
  <si>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</si>
  <si>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</si>
  <si>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</si>
  <si>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</si>
  <si>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</si>
  <si>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</si>
  <si>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</si>
  <si>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</si>
  <si>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</si>
  <si>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</si>
  <si>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</si>
  <si>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</si>
  <si>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</si>
  <si>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</si>
  <si>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</si>
  <si>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</si>
  <si>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</si>
  <si>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</si>
  <si>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</si>
  <si>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</si>
  <si>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</si>
  <si>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</si>
  <si>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</si>
  <si>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</si>
  <si>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</si>
  <si>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</si>
  <si>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</si>
  <si>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</si>
  <si>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</si>
  <si>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</si>
  <si>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</si>
  <si>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</si>
  <si>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</si>
  <si>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</si>
  <si>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</si>
  <si>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</si>
  <si>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</si>
  <si>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</si>
  <si>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</si>
  <si>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</si>
  <si>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</si>
  <si>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</si>
  <si>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</si>
  <si>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</si>
  <si>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</si>
  <si>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</si>
  <si>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</si>
  <si>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</si>
  <si>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</si>
  <si>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</si>
  <si>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</si>
  <si>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</si>
  <si>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</si>
  <si>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</si>
  <si>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</si>
  <si>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</si>
  <si>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</si>
  <si>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</si>
  <si>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</si>
  <si>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</si>
  <si>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</si>
  <si>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</si>
  <si>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</si>
  <si>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</si>
  <si>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</si>
  <si>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</si>
  <si>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</si>
  <si>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</si>
  <si>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</si>
  <si>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</si>
  <si>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</si>
  <si>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</si>
  <si>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</si>
  <si>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</si>
  <si>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</si>
  <si>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</si>
  <si>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</si>
  <si>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</si>
  <si>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</si>
  <si>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</si>
  <si>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</si>
  <si>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</si>
  <si>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</si>
  <si>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</si>
  <si>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</si>
  <si>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</si>
  <si>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</si>
  <si>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</si>
  <si>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</si>
  <si>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</si>
  <si>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</si>
  <si>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</si>
  <si>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</si>
  <si>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</si>
  <si>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</si>
  <si>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</si>
  <si>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</si>
  <si>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</si>
  <si>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</si>
  <si>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</si>
  <si>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</si>
  <si>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</si>
  <si>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</si>
  <si>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</si>
  <si>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</si>
  <si>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</si>
  <si>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</si>
  <si>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</si>
  <si>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</si>
  <si>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</si>
  <si>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</si>
  <si>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</si>
  <si>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</si>
  <si>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</si>
  <si>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</si>
  <si>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</si>
  <si>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</si>
  <si>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</si>
  <si>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</si>
  <si>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</si>
  <si>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</si>
  <si>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</si>
  <si>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</si>
  <si>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</si>
  <si>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</si>
  <si>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</si>
  <si>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</si>
  <si>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</si>
  <si>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</si>
  <si>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</si>
  <si>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</si>
  <si>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</si>
  <si>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</si>
  <si>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</si>
  <si>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</si>
  <si>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</si>
  <si>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</si>
  <si>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</si>
  <si>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</si>
  <si>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</si>
  <si>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</si>
  <si>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</si>
  <si>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</si>
  <si>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</si>
  <si>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</si>
  <si>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</si>
  <si>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</si>
  <si>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</si>
  <si>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</si>
  <si>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</si>
  <si>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</si>
  <si>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</si>
  <si>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</si>
  <si>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</si>
  <si>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</si>
  <si>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</si>
  <si>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</si>
  <si>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</si>
  <si>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</si>
  <si>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</si>
  <si>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</si>
  <si>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</si>
  <si>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</si>
  <si>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</si>
  <si>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</si>
  <si>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</si>
  <si>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</si>
  <si>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</si>
  <si>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</si>
  <si>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</si>
  <si>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</si>
  <si>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</si>
  <si>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</si>
  <si>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</si>
  <si>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</si>
  <si>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</si>
  <si>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</si>
  <si>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</si>
  <si>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</si>
  <si>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</si>
  <si>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</si>
  <si>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</si>
  <si>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</si>
  <si>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</si>
  <si>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</si>
  <si>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</si>
  <si>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</si>
  <si>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</si>
  <si>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</si>
  <si>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</si>
  <si>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</si>
  <si>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</si>
  <si>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</si>
  <si>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</si>
  <si>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</si>
  <si>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</si>
  <si>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</si>
  <si>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</si>
  <si>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</si>
  <si>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</si>
  <si>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</si>
  <si>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</si>
  <si>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</si>
  <si>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</si>
  <si>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</si>
  <si>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</si>
  <si>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</si>
  <si>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</si>
  <si>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</si>
  <si>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</si>
  <si>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</si>
  <si>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</si>
  <si>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</si>
  <si>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</si>
  <si>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</si>
  <si>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</si>
  <si>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</si>
  <si>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</si>
  <si>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</si>
  <si>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</si>
  <si>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</si>
  <si>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</si>
  <si>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</si>
  <si>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</si>
  <si>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</si>
  <si>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</si>
  <si>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</si>
  <si>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</si>
  <si>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</si>
  <si>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</si>
  <si>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</si>
  <si>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</si>
  <si>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</si>
  <si>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</si>
  <si>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</si>
  <si>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</si>
  <si>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</si>
  <si>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</si>
  <si>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</si>
  <si>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</si>
  <si>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</si>
  <si>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</si>
  <si>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</si>
  <si>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</si>
  <si>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</si>
  <si>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</si>
  <si>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</si>
  <si>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</si>
  <si>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</si>
  <si>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</si>
  <si>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</si>
  <si>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</si>
  <si>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</si>
  <si>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</si>
  <si>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</si>
  <si>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</si>
  <si>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</si>
  <si>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</si>
  <si>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</si>
  <si>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</si>
  <si>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</si>
  <si>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</si>
  <si>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</si>
  <si>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</si>
  <si>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</si>
  <si>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</si>
  <si>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</si>
  <si>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</si>
  <si>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</si>
  <si>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</si>
  <si>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</si>
  <si>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</si>
  <si>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</si>
  <si>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</si>
  <si>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</si>
  <si>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</si>
  <si>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</si>
  <si>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</si>
  <si>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</si>
  <si>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</si>
  <si>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</si>
  <si>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</si>
  <si>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</si>
  <si>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</si>
  <si>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</si>
  <si>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</si>
  <si>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</si>
  <si>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</si>
  <si>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</si>
  <si>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</si>
  <si>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</si>
  <si>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</si>
  <si>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</si>
  <si>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</si>
  <si>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</si>
  <si>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</si>
  <si>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</si>
  <si>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</si>
  <si>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</si>
  <si>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</si>
  <si>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</si>
  <si>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</si>
  <si>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</si>
  <si>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</si>
  <si>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</si>
  <si>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</si>
  <si>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</si>
  <si>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</si>
  <si>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</si>
  <si>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</si>
  <si>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</si>
  <si>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</si>
  <si>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</si>
  <si>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</si>
  <si>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</si>
  <si>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</si>
  <si>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</si>
  <si>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</si>
  <si>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</si>
  <si>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</si>
  <si>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</si>
  <si>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</si>
  <si>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</si>
  <si>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</si>
  <si>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</si>
  <si>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</si>
  <si>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</si>
  <si>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</si>
  <si>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</si>
  <si>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</si>
  <si>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</si>
  <si>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</si>
  <si>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</si>
  <si>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</si>
  <si>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</si>
  <si>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</si>
  <si>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</si>
  <si>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</si>
  <si>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</si>
  <si>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COMPOSIÇÕES PARA DEMOLIÇÕES E RETIRADAS</t>
  </si>
  <si>
    <t>PRÓPRIA</t>
  </si>
  <si>
    <t>CP-DEM-02</t>
  </si>
  <si>
    <t>sala 7</t>
  </si>
  <si>
    <t>sala 9</t>
  </si>
  <si>
    <t>RETIRADA DE CAIXAS DE AR CONDICIONADO</t>
  </si>
  <si>
    <t>CP-DEM-03</t>
  </si>
  <si>
    <t>volumes de demolições e retiradas (m3)</t>
  </si>
  <si>
    <t>empolamenteo p/demolições</t>
  </si>
  <si>
    <t>Geralmente considera-se o dobro da quantidade demolida - devido após a demolição o material praticamente dobra seu volume por aumentar os vazios</t>
  </si>
  <si>
    <t xml:space="preserve">Exatamente o volume total da caga x a distancia de transporte </t>
  </si>
  <si>
    <t>COBERTURA</t>
  </si>
  <si>
    <t>5.5</t>
  </si>
  <si>
    <t>5.6</t>
  </si>
  <si>
    <t>PORTA DE FERRO, DE ABRIR, TIPO CHAPA CORRUGADA, COM GUARNICOES E FECHADURA - 0,90 X 2,10 M</t>
  </si>
  <si>
    <t>CP-ESQ-01</t>
  </si>
  <si>
    <t>PORTA DE FERRO, DE ABRIR, TIPO CHAPA CORRUGADA, COM GUARNICOES (0,90 X 2,10)M</t>
  </si>
  <si>
    <t>CP-ESQ-02</t>
  </si>
  <si>
    <t>PORTA DE FERRO, DE ABRIR, TIPO CHAPA CORRUGADA, COM GUARNICOES (0,80 X 2,10)M</t>
  </si>
  <si>
    <t>CP-ESQ-03</t>
  </si>
  <si>
    <t>REVESTIMENTOS INTERNOS E EXTERNOS</t>
  </si>
  <si>
    <t>quantidade</t>
  </si>
  <si>
    <t>MURO</t>
  </si>
  <si>
    <t>CP-PIN-02</t>
  </si>
  <si>
    <t xml:space="preserve">PINTURA COM TINTA ESMALTE SINTÉTICO </t>
  </si>
  <si>
    <t>CP-PIN-01</t>
  </si>
  <si>
    <t>PINTURA INTERNA E EXTERNA</t>
  </si>
  <si>
    <t>sala 6</t>
  </si>
  <si>
    <t>sala 8</t>
  </si>
  <si>
    <t>secretaria</t>
  </si>
  <si>
    <t>CP-HID-01</t>
  </si>
  <si>
    <t>CP-HID-02</t>
  </si>
  <si>
    <t>PAPELARIA PLÁSTICA TIPO DISPENSER PARA PAPEL HIGIENICO ROLAO, FORNECIMENTO E INSTALAÇÃO</t>
  </si>
  <si>
    <t>CP-ESQ-05</t>
  </si>
  <si>
    <t>janela guilhotina para cozinha</t>
  </si>
  <si>
    <t>POLIMENTO E IMPERMEABILIZAÇÃO DE PISO GRANILITE</t>
  </si>
  <si>
    <t>CP-PIS-01</t>
  </si>
  <si>
    <t>RECUPERAÇÃO DE CONCRETO ARMADO COM CONCRETO GRAUTE</t>
  </si>
  <si>
    <t>CP-SD-01</t>
  </si>
  <si>
    <t>CASA DE GÁS</t>
  </si>
  <si>
    <t>CP-GAS-01</t>
  </si>
  <si>
    <t>RADIER</t>
  </si>
  <si>
    <t>FECHAMENTO</t>
  </si>
  <si>
    <t>LAJE</t>
  </si>
  <si>
    <t>CP-GAS-02</t>
  </si>
  <si>
    <t>CP-GAS-03</t>
  </si>
  <si>
    <t>CP-GAS-04</t>
  </si>
  <si>
    <t>CP-GAS-05</t>
  </si>
  <si>
    <t>CP-GAS-06</t>
  </si>
  <si>
    <t>CP-GAS-07</t>
  </si>
  <si>
    <t>CP-CBI-01</t>
  </si>
  <si>
    <t>CP-CBI-02</t>
  </si>
  <si>
    <t>CP-SD-5</t>
  </si>
  <si>
    <t>CP-SD-6</t>
  </si>
  <si>
    <t>CP-LP-01</t>
  </si>
  <si>
    <t>CONJUNTO DE MASTRO PARA TRÊS BANDEIRAS E PEDESTAL</t>
  </si>
  <si>
    <t>CP-SD-07</t>
  </si>
  <si>
    <t>periodo de trabalho por noite (h)</t>
  </si>
  <si>
    <t>dias trabalhados por mês (dias)</t>
  </si>
  <si>
    <t>horas trabalhadas por mês (h)</t>
  </si>
  <si>
    <t xml:space="preserve">Todas as noites </t>
  </si>
  <si>
    <t>Todos os FDS</t>
  </si>
  <si>
    <t>1.2</t>
  </si>
  <si>
    <t>1.3</t>
  </si>
  <si>
    <t>10.3</t>
  </si>
  <si>
    <t>6.4</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</si>
  <si>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</si>
  <si>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</si>
  <si>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</si>
  <si>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</si>
  <si>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</si>
  <si>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</si>
  <si>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</si>
  <si>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</si>
  <si>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</si>
  <si>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</si>
  <si>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</si>
  <si>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</si>
  <si>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</si>
  <si>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</si>
  <si>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</si>
  <si>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</si>
  <si>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</si>
  <si>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</si>
  <si>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</si>
  <si>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</si>
  <si>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</si>
  <si>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</si>
  <si>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</si>
  <si>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</si>
  <si>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</si>
  <si>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</si>
  <si>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</si>
  <si>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</si>
  <si>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</si>
  <si>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</si>
  <si>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</si>
  <si>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</si>
  <si>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</si>
  <si>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</si>
  <si>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</si>
  <si>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</si>
  <si>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</si>
  <si>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</si>
  <si>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</si>
  <si>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</si>
  <si>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</si>
  <si>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</si>
  <si>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</si>
  <si>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</si>
  <si>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</si>
  <si>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</si>
  <si>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</si>
  <si>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</si>
  <si>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</si>
  <si>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</si>
  <si>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</si>
  <si>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</si>
  <si>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</si>
  <si>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</si>
  <si>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</si>
  <si>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</si>
  <si>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</si>
  <si>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</si>
  <si>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</si>
  <si>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</si>
  <si>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</si>
  <si>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</si>
  <si>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</si>
  <si>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</si>
  <si>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</si>
  <si>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</si>
  <si>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</si>
  <si>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</si>
  <si>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</si>
  <si>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</si>
  <si>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</si>
  <si>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</si>
  <si>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</si>
  <si>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</si>
  <si>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</si>
  <si>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</si>
  <si>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</si>
  <si>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</si>
  <si>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</si>
  <si>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</si>
  <si>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</si>
  <si>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</si>
  <si>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</si>
  <si>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</si>
  <si>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</si>
  <si>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</si>
  <si>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</si>
  <si>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</si>
  <si>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</si>
  <si>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</si>
  <si>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</si>
  <si>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</si>
  <si>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</si>
  <si>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</si>
  <si>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</si>
  <si>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</si>
  <si>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</si>
  <si>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</si>
  <si>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</si>
  <si>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</si>
  <si>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</si>
  <si>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</si>
  <si>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</si>
  <si>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</si>
  <si>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</si>
  <si>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</si>
  <si>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</si>
  <si>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</si>
  <si>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</si>
  <si>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</si>
  <si>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</si>
  <si>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</si>
  <si>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</si>
  <si>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</si>
  <si>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</si>
  <si>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</si>
  <si>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</si>
  <si>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</si>
  <si>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</si>
  <si>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</si>
  <si>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</si>
  <si>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</si>
  <si>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</si>
  <si>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</si>
  <si>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</si>
  <si>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</si>
  <si>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</si>
  <si>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</si>
  <si>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</si>
  <si>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</si>
  <si>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</si>
  <si>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</si>
  <si>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</si>
  <si>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</si>
  <si>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</si>
  <si>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</si>
  <si>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</si>
  <si>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</si>
  <si>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</si>
  <si>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</si>
  <si>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</si>
  <si>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</si>
  <si>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CP-ESQ-07</t>
  </si>
  <si>
    <t>PORTA DE FERRO, DE ABRIR, TIPO CHAPA CORRUGADA, COM GUARNICOES E FECHADURA - 1,00 X 2,10 M</t>
  </si>
  <si>
    <t>CP-HID-03</t>
  </si>
  <si>
    <t>CP-HID-04</t>
  </si>
  <si>
    <t>BARRA DE APOIO EM L , FORNECIMETO E INSTALAÇÃO</t>
  </si>
  <si>
    <t>WC FEMININO</t>
  </si>
  <si>
    <t>WC MASCULINO</t>
  </si>
  <si>
    <t>FORNECIMENTO E INSTALAÇÃO DE ACABAMENTO PARA VALVULA DE DESCARGA</t>
  </si>
  <si>
    <t>Toda area em piso granilite da escola</t>
  </si>
  <si>
    <t>sala 10</t>
  </si>
  <si>
    <t>refeitorio</t>
  </si>
  <si>
    <t>cozinha</t>
  </si>
  <si>
    <t>3.9</t>
  </si>
  <si>
    <t>azulejo</t>
  </si>
  <si>
    <t>LIMPEZA GERAL DA OBRA</t>
  </si>
  <si>
    <t>limpeza final da obra</t>
  </si>
  <si>
    <t>REGULADOR DE 1º ESTÁGIO PARA 10KG</t>
  </si>
  <si>
    <t xml:space="preserve">REGULADOR DE 1º ESTÁGIO PARA 10KG - FORNECIMENTO E INSTALAÇÃO </t>
  </si>
  <si>
    <t>9.1</t>
  </si>
  <si>
    <t>Quantidade</t>
  </si>
  <si>
    <t>Toda cobertura</t>
  </si>
  <si>
    <t>PEDRO HENRIQUE FRANÇA ROCHA</t>
  </si>
  <si>
    <t>3.10</t>
  </si>
  <si>
    <t>trechos com falhas a serem apontados na obra</t>
  </si>
  <si>
    <t xml:space="preserve">torneiras </t>
  </si>
  <si>
    <t>sifao</t>
  </si>
  <si>
    <t>engate</t>
  </si>
  <si>
    <t>3.11</t>
  </si>
  <si>
    <t>CP-PIS-02</t>
  </si>
  <si>
    <t>PINTURA DE AMARELINHA E CARACOL SOBRE PISO DE CONCRETO</t>
  </si>
  <si>
    <t>UM</t>
  </si>
  <si>
    <t>9.2</t>
  </si>
  <si>
    <t>quant</t>
  </si>
  <si>
    <t>7.3</t>
  </si>
  <si>
    <t>soma de todos os volumes gerados pelas retiradas e demolições .</t>
  </si>
  <si>
    <t>3.12</t>
  </si>
  <si>
    <t>3.13</t>
  </si>
  <si>
    <t>3.14</t>
  </si>
  <si>
    <t>CP-SD-08</t>
  </si>
  <si>
    <t>3.15</t>
  </si>
  <si>
    <t>construção de muro</t>
  </si>
  <si>
    <t>CP-DIV-01</t>
  </si>
  <si>
    <t>*****</t>
  </si>
  <si>
    <t>11.2</t>
  </si>
  <si>
    <t>11.3</t>
  </si>
  <si>
    <t>11.4</t>
  </si>
  <si>
    <t>11.5</t>
  </si>
  <si>
    <t>11.6</t>
  </si>
  <si>
    <t>12.1</t>
  </si>
  <si>
    <t>11.7</t>
  </si>
  <si>
    <t>12.2</t>
  </si>
  <si>
    <t>12.3</t>
  </si>
  <si>
    <t>12.4</t>
  </si>
  <si>
    <t>12.5</t>
  </si>
  <si>
    <t>CREA-MT 046214</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</si>
  <si>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</si>
  <si>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</si>
  <si>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</si>
  <si>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</si>
  <si>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</si>
  <si>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</si>
  <si>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</si>
  <si>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</si>
  <si>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</si>
  <si>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</si>
  <si>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</si>
  <si>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</si>
  <si>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</si>
  <si>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</si>
  <si>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</si>
  <si>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</si>
  <si>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</si>
  <si>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</si>
  <si>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</si>
  <si>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</si>
  <si>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</si>
  <si>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</si>
  <si>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</si>
  <si>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</si>
  <si>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</si>
  <si>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</si>
  <si>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</si>
  <si>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</si>
  <si>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</si>
  <si>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</si>
  <si>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</si>
  <si>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</si>
  <si>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</si>
  <si>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</si>
  <si>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</si>
  <si>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</si>
  <si>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</si>
  <si>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</si>
  <si>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</si>
  <si>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</si>
  <si>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</si>
  <si>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</si>
  <si>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</si>
  <si>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</si>
  <si>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</si>
  <si>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</si>
  <si>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</si>
  <si>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</si>
  <si>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</si>
  <si>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</si>
  <si>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</si>
  <si>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</si>
  <si>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</si>
  <si>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</si>
  <si>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</si>
  <si>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</si>
  <si>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</si>
  <si>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</si>
  <si>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</si>
  <si>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</si>
  <si>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</si>
  <si>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</si>
  <si>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</si>
  <si>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</si>
  <si>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</si>
  <si>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</si>
  <si>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</si>
  <si>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</si>
  <si>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</si>
  <si>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</si>
  <si>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</si>
  <si>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</si>
  <si>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</si>
  <si>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</si>
  <si>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</si>
  <si>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</si>
  <si>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</si>
  <si>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</si>
  <si>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</si>
  <si>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</si>
  <si>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</si>
  <si>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</si>
  <si>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</si>
  <si>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</si>
  <si>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</si>
  <si>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</si>
  <si>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</si>
  <si>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</si>
  <si>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</si>
  <si>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</si>
  <si>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</si>
  <si>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</si>
  <si>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</si>
  <si>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</si>
  <si>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</si>
  <si>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</si>
  <si>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</si>
  <si>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</si>
  <si>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</si>
  <si>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</si>
  <si>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</si>
  <si>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</si>
  <si>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</si>
  <si>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</si>
  <si>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</si>
  <si>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</si>
  <si>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</si>
  <si>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</si>
  <si>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</si>
  <si>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</si>
  <si>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</si>
  <si>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</si>
  <si>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</si>
  <si>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</si>
  <si>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</si>
  <si>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</si>
  <si>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</si>
  <si>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</si>
  <si>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</si>
  <si>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</si>
  <si>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</si>
  <si>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</si>
  <si>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</si>
  <si>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</si>
  <si>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</si>
  <si>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</si>
  <si>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</si>
  <si>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</si>
  <si>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</si>
  <si>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</si>
  <si>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</si>
  <si>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</si>
  <si>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</si>
  <si>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</si>
  <si>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</si>
  <si>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</si>
  <si>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</si>
  <si>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</si>
  <si>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</si>
  <si>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</si>
  <si>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</si>
  <si>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</si>
  <si>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</si>
  <si>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</si>
  <si>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</si>
  <si>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</si>
  <si>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</si>
  <si>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</si>
  <si>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</si>
  <si>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</si>
  <si>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</si>
  <si>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</si>
  <si>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</si>
  <si>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</si>
  <si>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</si>
  <si>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</si>
  <si>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</si>
  <si>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</si>
  <si>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</si>
  <si>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</si>
  <si>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</si>
  <si>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</si>
  <si>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</si>
  <si>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</si>
  <si>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</si>
  <si>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</si>
  <si>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</si>
  <si>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</si>
  <si>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</si>
  <si>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</si>
  <si>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</si>
  <si>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</si>
  <si>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</si>
  <si>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</si>
  <si>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</si>
  <si>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</si>
  <si>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</si>
  <si>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</si>
  <si>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</si>
  <si>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</si>
  <si>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</si>
  <si>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</si>
  <si>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</si>
  <si>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</si>
  <si>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</si>
  <si>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</si>
  <si>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</si>
  <si>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</si>
  <si>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</si>
  <si>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</si>
  <si>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</si>
  <si>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</si>
  <si>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</si>
  <si>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</si>
  <si>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</si>
  <si>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</si>
  <si>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</si>
  <si>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</si>
  <si>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</si>
  <si>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</si>
  <si>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</si>
  <si>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</si>
  <si>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</si>
  <si>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</si>
  <si>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</si>
  <si>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</si>
  <si>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</si>
  <si>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</si>
  <si>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</si>
  <si>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</si>
  <si>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</si>
  <si>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</si>
  <si>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</si>
  <si>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</si>
  <si>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</si>
  <si>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</si>
  <si>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</si>
  <si>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</si>
  <si>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</si>
  <si>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</si>
  <si>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</si>
  <si>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</si>
  <si>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</si>
  <si>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</si>
  <si>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</si>
  <si>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</si>
  <si>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</si>
  <si>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</si>
  <si>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</si>
  <si>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</si>
  <si>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</si>
  <si>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</si>
  <si>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</si>
  <si>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</si>
  <si>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</si>
  <si>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</si>
  <si>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</si>
  <si>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</si>
  <si>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</si>
  <si>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</si>
  <si>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</si>
  <si>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</si>
  <si>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</si>
  <si>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</si>
  <si>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</si>
  <si>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</si>
  <si>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</si>
  <si>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</si>
  <si>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</si>
  <si>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</si>
  <si>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</si>
  <si>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</si>
  <si>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</si>
  <si>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</si>
  <si>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</si>
  <si>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</si>
  <si>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</si>
  <si>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</si>
  <si>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</si>
  <si>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</si>
  <si>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</si>
  <si>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</si>
  <si>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</si>
  <si>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</si>
  <si>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</si>
  <si>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</si>
  <si>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</si>
  <si>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</si>
  <si>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</si>
  <si>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</si>
  <si>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</si>
  <si>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</si>
  <si>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</si>
  <si>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</si>
  <si>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</si>
  <si>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</si>
  <si>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</si>
  <si>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</si>
  <si>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</si>
  <si>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</si>
  <si>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</si>
  <si>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</si>
  <si>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</si>
  <si>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</si>
  <si>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</si>
  <si>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</si>
  <si>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</si>
  <si>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</si>
  <si>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</si>
  <si>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</si>
  <si>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</si>
  <si>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</si>
  <si>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</si>
  <si>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</si>
  <si>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</si>
  <si>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</si>
  <si>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</si>
  <si>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</si>
  <si>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</si>
  <si>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</si>
  <si>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</si>
  <si>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</si>
  <si>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</si>
  <si>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</si>
  <si>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</si>
  <si>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</si>
  <si>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</si>
  <si>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</si>
  <si>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</si>
  <si>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</si>
  <si>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</si>
  <si>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</si>
  <si>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</si>
  <si>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</si>
  <si>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</si>
  <si>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</si>
  <si>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</si>
  <si>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</si>
  <si>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</si>
  <si>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</si>
  <si>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</si>
  <si>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</si>
  <si>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</si>
  <si>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</si>
  <si>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</si>
  <si>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</si>
  <si>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</si>
  <si>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</si>
  <si>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</si>
  <si>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</si>
  <si>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</si>
  <si>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</si>
  <si>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</si>
  <si>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</si>
  <si>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</si>
  <si>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</si>
  <si>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</si>
  <si>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</si>
  <si>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</si>
  <si>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</si>
  <si>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</si>
  <si>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</si>
  <si>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</si>
  <si>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</si>
  <si>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</si>
  <si>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</si>
  <si>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</si>
  <si>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</si>
  <si>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</si>
  <si>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</si>
  <si>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</si>
  <si>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</si>
  <si>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</si>
  <si>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</si>
  <si>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</si>
  <si>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</si>
  <si>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</si>
  <si>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</si>
  <si>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</si>
  <si>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</si>
  <si>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</si>
  <si>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</si>
  <si>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</si>
  <si>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</si>
  <si>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</si>
  <si>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</si>
  <si>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</si>
  <si>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</si>
  <si>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</si>
  <si>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</si>
  <si>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</si>
  <si>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</si>
  <si>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</si>
  <si>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</si>
  <si>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</si>
  <si>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</si>
  <si>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</si>
  <si>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</si>
  <si>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</si>
  <si>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</si>
  <si>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</si>
  <si>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</si>
  <si>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</si>
  <si>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</si>
  <si>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</si>
  <si>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</si>
  <si>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</si>
  <si>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</si>
  <si>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</si>
  <si>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</si>
  <si>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</si>
  <si>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</si>
  <si>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</si>
  <si>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</si>
  <si>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</si>
  <si>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</si>
  <si>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</si>
  <si>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</si>
  <si>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</si>
  <si>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</si>
  <si>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</si>
  <si>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</si>
  <si>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</si>
  <si>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</si>
  <si>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</si>
  <si>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</si>
  <si>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</si>
  <si>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</si>
  <si>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</si>
  <si>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</si>
  <si>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</si>
  <si>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</si>
  <si>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</si>
  <si>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</si>
  <si>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</si>
  <si>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</si>
  <si>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</si>
  <si>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</si>
  <si>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</si>
  <si>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</si>
  <si>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</si>
  <si>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</si>
  <si>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</si>
  <si>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</si>
  <si>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</si>
  <si>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</si>
  <si>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</si>
  <si>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</si>
  <si>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</si>
  <si>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</si>
  <si>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</si>
  <si>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</si>
  <si>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</si>
  <si>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</si>
  <si>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</si>
  <si>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</si>
  <si>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</si>
  <si>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</si>
  <si>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</si>
  <si>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</si>
  <si>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</si>
  <si>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</si>
  <si>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</si>
  <si>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</si>
  <si>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</si>
  <si>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</si>
  <si>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</si>
  <si>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</si>
  <si>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</si>
  <si>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</si>
  <si>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</si>
  <si>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</si>
  <si>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</si>
  <si>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</si>
  <si>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</si>
  <si>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</si>
  <si>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</si>
  <si>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</si>
  <si>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</si>
  <si>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</si>
  <si>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</si>
  <si>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</si>
  <si>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</si>
  <si>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</si>
  <si>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</si>
  <si>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</si>
  <si>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</si>
  <si>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</si>
  <si>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</si>
  <si>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</si>
  <si>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</si>
  <si>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</si>
  <si>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</si>
  <si>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</si>
  <si>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</si>
  <si>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</si>
  <si>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</si>
  <si>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</si>
  <si>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</si>
  <si>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</si>
  <si>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</si>
  <si>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</si>
  <si>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</si>
  <si>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</si>
  <si>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</si>
  <si>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</si>
  <si>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</si>
  <si>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</si>
  <si>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</si>
  <si>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</si>
  <si>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</si>
  <si>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</si>
  <si>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</si>
  <si>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</si>
  <si>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</si>
  <si>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</si>
  <si>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</si>
  <si>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</si>
  <si>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</si>
  <si>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</si>
  <si>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</si>
  <si>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</si>
  <si>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</si>
  <si>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</si>
  <si>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</si>
  <si>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</si>
  <si>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</si>
  <si>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</si>
  <si>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</si>
  <si>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</si>
  <si>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</si>
  <si>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</si>
  <si>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</si>
  <si>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</si>
  <si>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</si>
  <si>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</si>
  <si>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</si>
  <si>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</si>
  <si>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</si>
  <si>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</si>
  <si>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</si>
  <si>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</si>
  <si>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</si>
  <si>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</si>
  <si>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</si>
  <si>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</si>
  <si>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</si>
  <si>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</si>
  <si>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</si>
  <si>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</si>
  <si>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</si>
  <si>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</si>
  <si>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</si>
  <si>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</si>
  <si>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</si>
  <si>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</si>
  <si>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</si>
  <si>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</si>
  <si>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</si>
  <si>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</si>
  <si>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</si>
  <si>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</si>
  <si>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</si>
  <si>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</si>
  <si>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</si>
  <si>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</si>
  <si>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</si>
  <si>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</si>
  <si>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</si>
  <si>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</si>
  <si>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</si>
  <si>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</si>
  <si>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</si>
  <si>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</si>
  <si>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</si>
  <si>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</si>
  <si>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</si>
  <si>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</si>
  <si>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</si>
  <si>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</si>
  <si>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</si>
  <si>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</si>
  <si>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</si>
  <si>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</si>
  <si>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</si>
  <si>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</si>
  <si>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</si>
  <si>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</si>
  <si>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</si>
  <si>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</si>
  <si>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</si>
  <si>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</si>
  <si>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</si>
  <si>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</si>
  <si>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</si>
  <si>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</si>
  <si>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</si>
  <si>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</si>
  <si>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</si>
  <si>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</si>
  <si>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</si>
  <si>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</si>
  <si>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</si>
  <si>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</si>
  <si>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</si>
  <si>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</si>
  <si>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</si>
  <si>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</si>
  <si>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</si>
  <si>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</si>
  <si>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</si>
  <si>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</si>
  <si>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</si>
  <si>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</si>
  <si>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</si>
  <si>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</si>
  <si>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</si>
  <si>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</si>
  <si>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</si>
  <si>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</si>
  <si>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</si>
  <si>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</si>
  <si>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</si>
  <si>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</si>
  <si>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</si>
  <si>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</si>
  <si>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</si>
  <si>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</si>
  <si>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</si>
  <si>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</si>
  <si>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</si>
  <si>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</si>
  <si>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</si>
  <si>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</si>
  <si>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</si>
  <si>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</si>
  <si>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</si>
  <si>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</si>
  <si>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</si>
  <si>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</si>
  <si>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</si>
  <si>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</si>
  <si>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</si>
  <si>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</si>
  <si>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</si>
  <si>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</si>
  <si>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</si>
  <si>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</si>
  <si>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</si>
  <si>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</si>
  <si>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</si>
  <si>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</si>
  <si>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</si>
  <si>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</si>
  <si>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</si>
  <si>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</si>
  <si>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</si>
  <si>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</si>
  <si>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</si>
  <si>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</si>
  <si>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</si>
  <si>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</si>
  <si>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</si>
  <si>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</si>
  <si>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</si>
  <si>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</si>
  <si>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</si>
  <si>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</si>
  <si>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</si>
  <si>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</si>
  <si>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</si>
  <si>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</si>
  <si>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</si>
  <si>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</si>
  <si>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</si>
  <si>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</si>
  <si>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</si>
  <si>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</si>
  <si>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</si>
  <si>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</si>
  <si>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</si>
  <si>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</si>
  <si>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</si>
  <si>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</si>
  <si>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</si>
  <si>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</si>
  <si>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</si>
  <si>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</si>
  <si>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</si>
  <si>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</si>
  <si>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</si>
  <si>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</si>
  <si>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</si>
  <si>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</si>
  <si>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</si>
  <si>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</si>
  <si>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</si>
  <si>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</si>
  <si>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</si>
  <si>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</si>
  <si>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</si>
  <si>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</si>
  <si>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</si>
  <si>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</si>
  <si>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</si>
  <si>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</si>
  <si>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</si>
  <si>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</si>
  <si>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</si>
  <si>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</si>
  <si>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</si>
  <si>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</si>
  <si>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</si>
  <si>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</si>
  <si>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</si>
  <si>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</si>
  <si>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</si>
  <si>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</si>
  <si>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</si>
  <si>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</si>
  <si>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</si>
  <si>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</si>
  <si>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</si>
  <si>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</si>
  <si>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</si>
  <si>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</si>
  <si>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</si>
  <si>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</si>
  <si>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</si>
  <si>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</si>
  <si>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</si>
  <si>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</si>
  <si>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</si>
  <si>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</si>
  <si>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</si>
  <si>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</si>
  <si>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</si>
  <si>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</si>
  <si>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</si>
  <si>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</si>
  <si>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</si>
  <si>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</si>
  <si>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</si>
  <si>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</si>
  <si>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</si>
  <si>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</si>
  <si>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</si>
  <si>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</si>
  <si>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</si>
  <si>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</si>
  <si>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</si>
  <si>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</si>
  <si>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</si>
  <si>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</si>
  <si>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</si>
  <si>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</si>
  <si>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</si>
  <si>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</si>
  <si>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</si>
  <si>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</si>
  <si>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</si>
  <si>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</si>
  <si>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</si>
  <si>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</si>
  <si>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</si>
  <si>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</si>
  <si>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</si>
  <si>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</si>
  <si>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</si>
  <si>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</si>
  <si>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</si>
  <si>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</si>
  <si>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</si>
  <si>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</si>
  <si>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</si>
  <si>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</si>
  <si>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</si>
  <si>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</si>
  <si>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</si>
  <si>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</si>
  <si>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</si>
  <si>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</si>
  <si>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</si>
  <si>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</si>
  <si>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</si>
  <si>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</si>
  <si>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</si>
  <si>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</si>
  <si>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</si>
  <si>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</si>
  <si>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</si>
  <si>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</si>
  <si>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</si>
  <si>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</si>
  <si>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</si>
  <si>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</si>
  <si>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</si>
  <si>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</si>
  <si>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</si>
  <si>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</si>
  <si>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</si>
  <si>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</si>
  <si>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</si>
  <si>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</si>
  <si>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</si>
  <si>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</si>
  <si>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</si>
  <si>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</si>
  <si>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</si>
  <si>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</si>
  <si>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</si>
  <si>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</si>
  <si>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</si>
  <si>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</si>
  <si>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</si>
  <si>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</si>
  <si>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</si>
  <si>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</si>
  <si>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</si>
  <si>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</si>
  <si>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</si>
  <si>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</si>
  <si>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</si>
  <si>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</si>
  <si>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</si>
  <si>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</si>
  <si>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</si>
  <si>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</si>
  <si>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</si>
  <si>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</si>
  <si>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</si>
  <si>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</si>
  <si>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</si>
  <si>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</si>
  <si>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</si>
  <si>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</si>
  <si>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</si>
  <si>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</si>
  <si>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</si>
  <si>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</si>
  <si>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</si>
  <si>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</si>
  <si>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</si>
  <si>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</si>
  <si>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</si>
  <si>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</si>
  <si>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</si>
  <si>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</si>
  <si>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</si>
  <si>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</si>
  <si>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</si>
  <si>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</si>
  <si>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</si>
  <si>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</si>
  <si>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</si>
  <si>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</si>
  <si>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</si>
  <si>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</si>
  <si>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</si>
  <si>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</si>
  <si>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</si>
  <si>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</si>
  <si>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</si>
  <si>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</si>
  <si>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</si>
  <si>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</si>
  <si>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</si>
  <si>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</si>
  <si>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</si>
  <si>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</si>
  <si>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</si>
  <si>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</si>
  <si>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</si>
  <si>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</si>
  <si>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</si>
  <si>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</si>
  <si>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</si>
  <si>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</si>
  <si>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</si>
  <si>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</si>
  <si>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</si>
  <si>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</si>
  <si>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</si>
  <si>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</si>
  <si>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</si>
  <si>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</si>
  <si>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</si>
  <si>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</si>
  <si>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</si>
  <si>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</si>
  <si>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</si>
  <si>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</si>
  <si>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</si>
  <si>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</si>
  <si>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</si>
  <si>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</si>
  <si>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</si>
  <si>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</si>
  <si>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</si>
  <si>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</si>
  <si>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</si>
  <si>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</si>
  <si>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</si>
  <si>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</si>
  <si>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</si>
  <si>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</si>
  <si>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</si>
  <si>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</si>
  <si>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</si>
  <si>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</si>
  <si>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</si>
  <si>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</si>
  <si>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</si>
  <si>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</si>
  <si>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</si>
  <si>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</si>
  <si>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</si>
  <si>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</si>
  <si>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</si>
  <si>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</si>
  <si>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</si>
  <si>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</si>
  <si>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</si>
  <si>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</si>
  <si>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</si>
  <si>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</si>
  <si>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</si>
  <si>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</si>
  <si>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</si>
  <si>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</si>
  <si>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</si>
  <si>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</si>
  <si>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</si>
  <si>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</si>
  <si>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</si>
  <si>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</si>
  <si>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</si>
  <si>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</si>
  <si>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</si>
  <si>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</si>
  <si>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</si>
  <si>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</si>
  <si>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</si>
  <si>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</si>
  <si>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</si>
  <si>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</si>
  <si>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</si>
  <si>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</si>
  <si>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</si>
  <si>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</si>
  <si>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</si>
  <si>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</si>
  <si>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</si>
  <si>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</si>
  <si>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</si>
  <si>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</si>
  <si>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</si>
  <si>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</si>
  <si>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</si>
  <si>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</si>
  <si>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</si>
  <si>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</si>
  <si>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</si>
  <si>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</si>
  <si>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</si>
  <si>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</si>
  <si>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</si>
  <si>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</si>
  <si>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</si>
  <si>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</si>
  <si>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</si>
  <si>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</si>
  <si>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</si>
  <si>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</si>
  <si>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</si>
  <si>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</si>
  <si>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</si>
  <si>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</si>
  <si>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</si>
  <si>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</si>
  <si>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</si>
  <si>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</si>
  <si>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</si>
  <si>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</si>
  <si>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</si>
  <si>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</si>
  <si>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</si>
  <si>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</si>
  <si>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</si>
  <si>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</si>
  <si>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</si>
  <si>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</si>
  <si>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</si>
  <si>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</si>
  <si>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</si>
  <si>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</si>
  <si>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</si>
  <si>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</si>
  <si>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</si>
  <si>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</si>
  <si>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</si>
  <si>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</si>
  <si>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</si>
  <si>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</si>
  <si>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</si>
  <si>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</si>
  <si>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</si>
  <si>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</si>
  <si>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</si>
  <si>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</si>
  <si>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</si>
  <si>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</si>
  <si>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</si>
  <si>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</si>
  <si>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</si>
  <si>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</si>
  <si>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</si>
  <si>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</si>
  <si>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</si>
  <si>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</si>
  <si>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</si>
  <si>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</si>
  <si>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</si>
  <si>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</si>
  <si>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</si>
  <si>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</si>
  <si>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</si>
  <si>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</si>
  <si>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</si>
  <si>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</si>
  <si>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</si>
  <si>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</si>
  <si>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</si>
  <si>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</si>
  <si>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</si>
  <si>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</si>
  <si>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</si>
  <si>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</si>
  <si>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</si>
  <si>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</si>
  <si>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</si>
  <si>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</si>
  <si>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</si>
  <si>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</si>
  <si>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</si>
  <si>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</si>
  <si>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</si>
  <si>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</si>
  <si>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</si>
  <si>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</si>
  <si>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</si>
  <si>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</si>
  <si>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</si>
  <si>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</si>
  <si>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</si>
  <si>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</si>
  <si>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</si>
  <si>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</si>
  <si>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</si>
  <si>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</si>
  <si>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</si>
  <si>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</si>
  <si>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</si>
  <si>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</si>
  <si>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</si>
  <si>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</si>
  <si>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</si>
  <si>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</si>
  <si>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</si>
  <si>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</si>
  <si>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</si>
  <si>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</si>
  <si>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</si>
  <si>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</si>
  <si>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</si>
  <si>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</si>
  <si>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</si>
  <si>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</si>
  <si>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</si>
  <si>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</si>
  <si>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</si>
  <si>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</si>
  <si>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</si>
  <si>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</si>
  <si>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</si>
  <si>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</si>
  <si>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</si>
  <si>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</si>
  <si>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</si>
  <si>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</si>
  <si>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</si>
  <si>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</si>
  <si>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</si>
  <si>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</si>
  <si>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</si>
  <si>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</si>
  <si>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</si>
  <si>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</si>
  <si>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</si>
  <si>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</si>
  <si>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</si>
  <si>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</si>
  <si>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</si>
  <si>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</si>
  <si>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</si>
  <si>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</si>
  <si>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</si>
  <si>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</si>
  <si>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</si>
  <si>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</si>
  <si>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</si>
  <si>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</si>
  <si>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</si>
  <si>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</si>
  <si>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</si>
  <si>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</si>
  <si>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</si>
  <si>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</si>
  <si>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</si>
  <si>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</si>
  <si>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</si>
  <si>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</si>
  <si>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</si>
  <si>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</si>
  <si>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</si>
  <si>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</si>
  <si>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</si>
  <si>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</si>
  <si>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</si>
  <si>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</si>
  <si>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</si>
  <si>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</si>
  <si>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</si>
  <si>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</si>
  <si>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</si>
  <si>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</si>
  <si>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</si>
  <si>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</si>
  <si>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</si>
  <si>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</si>
  <si>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</si>
  <si>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</si>
  <si>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</si>
  <si>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</si>
  <si>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</si>
  <si>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</si>
  <si>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</si>
  <si>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</si>
  <si>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</si>
  <si>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</si>
  <si>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</si>
  <si>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</si>
  <si>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</si>
  <si>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</si>
  <si>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</si>
  <si>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</si>
  <si>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</si>
  <si>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</si>
  <si>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</si>
  <si>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</si>
  <si>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</si>
  <si>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</si>
  <si>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</si>
  <si>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</si>
  <si>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</si>
  <si>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</si>
  <si>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</si>
  <si>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</si>
  <si>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</si>
  <si>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</si>
  <si>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</si>
  <si>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</si>
  <si>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</si>
  <si>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</si>
  <si>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</si>
  <si>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</si>
  <si>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</si>
  <si>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</si>
  <si>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</si>
  <si>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</si>
  <si>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</si>
  <si>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</si>
  <si>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</si>
  <si>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</si>
  <si>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</si>
  <si>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</si>
  <si>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</si>
  <si>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</si>
  <si>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</si>
  <si>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</si>
  <si>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</si>
  <si>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</si>
  <si>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</si>
  <si>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</si>
  <si>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</si>
  <si>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</si>
  <si>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</si>
  <si>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</si>
  <si>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</si>
  <si>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</si>
  <si>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</si>
  <si>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</si>
  <si>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</si>
  <si>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</si>
  <si>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</si>
  <si>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</si>
  <si>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</si>
  <si>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</si>
  <si>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</si>
  <si>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</si>
  <si>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</si>
  <si>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</si>
  <si>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</si>
  <si>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</si>
  <si>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</si>
  <si>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</si>
  <si>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</si>
  <si>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</si>
  <si>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</si>
  <si>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</si>
  <si>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</si>
  <si>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</si>
  <si>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</si>
  <si>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</si>
  <si>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</si>
  <si>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</si>
  <si>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</si>
  <si>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</si>
  <si>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</si>
  <si>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</si>
  <si>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</si>
  <si>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</si>
  <si>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</si>
  <si>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</si>
  <si>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</si>
  <si>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</si>
  <si>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</si>
  <si>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</si>
  <si>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</si>
  <si>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</si>
  <si>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</si>
  <si>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</si>
  <si>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</si>
  <si>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</si>
  <si>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</si>
  <si>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</si>
  <si>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</si>
  <si>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</si>
  <si>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</si>
  <si>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</si>
  <si>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</si>
  <si>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</si>
  <si>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</si>
  <si>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</si>
  <si>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</si>
  <si>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</si>
  <si>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</si>
  <si>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</si>
  <si>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</si>
  <si>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</si>
  <si>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</si>
  <si>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</si>
  <si>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</si>
  <si>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</si>
  <si>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</si>
  <si>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</si>
  <si>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</si>
  <si>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</si>
  <si>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</si>
  <si>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</si>
  <si>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</si>
  <si>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</si>
  <si>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</si>
  <si>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</si>
  <si>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</si>
  <si>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</si>
  <si>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</si>
  <si>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</si>
  <si>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</si>
  <si>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</si>
  <si>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</si>
  <si>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</si>
  <si>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</si>
  <si>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</si>
  <si>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</si>
  <si>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</si>
  <si>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</si>
  <si>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</si>
  <si>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</si>
  <si>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</si>
  <si>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</si>
  <si>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</si>
  <si>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</si>
  <si>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</si>
  <si>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</si>
  <si>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</si>
  <si>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</si>
  <si>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</si>
  <si>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</si>
  <si>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</si>
  <si>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</si>
  <si>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</si>
  <si>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</si>
  <si>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</si>
  <si>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</si>
  <si>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</si>
  <si>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</si>
  <si>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</si>
  <si>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</si>
  <si>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</si>
  <si>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</si>
  <si>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</si>
  <si>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</si>
  <si>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</si>
  <si>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</si>
  <si>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</si>
  <si>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</si>
  <si>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</si>
  <si>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</si>
  <si>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</si>
  <si>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</si>
  <si>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</si>
  <si>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</si>
  <si>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</si>
  <si>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</si>
  <si>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</si>
  <si>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</si>
  <si>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</si>
  <si>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</si>
  <si>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</si>
  <si>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</si>
  <si>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</si>
  <si>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</si>
  <si>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</si>
  <si>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</si>
  <si>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</si>
  <si>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</si>
  <si>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</si>
  <si>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</si>
  <si>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</si>
  <si>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</si>
  <si>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</si>
  <si>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</si>
  <si>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</si>
  <si>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</si>
  <si>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</si>
  <si>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</si>
  <si>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</si>
  <si>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</si>
  <si>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</si>
  <si>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</si>
  <si>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</si>
  <si>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</si>
  <si>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</si>
  <si>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</si>
  <si>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</si>
  <si>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</si>
  <si>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</si>
  <si>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</si>
  <si>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</si>
  <si>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</si>
  <si>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</si>
  <si>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</si>
  <si>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</si>
  <si>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</si>
  <si>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</si>
  <si>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</si>
  <si>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</si>
  <si>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</si>
  <si>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</si>
  <si>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</si>
  <si>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</si>
  <si>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</si>
  <si>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</si>
  <si>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</si>
  <si>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</si>
  <si>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</si>
  <si>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</si>
  <si>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</si>
  <si>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</si>
  <si>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</si>
  <si>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</si>
  <si>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</si>
  <si>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</si>
  <si>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</si>
  <si>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</si>
  <si>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</si>
  <si>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</si>
  <si>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</si>
  <si>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</si>
  <si>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</si>
  <si>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</si>
  <si>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</si>
  <si>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</si>
  <si>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</si>
  <si>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</si>
  <si>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</si>
  <si>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</si>
  <si>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</si>
  <si>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</si>
  <si>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</si>
  <si>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</si>
  <si>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</si>
  <si>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</si>
  <si>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</si>
  <si>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</si>
  <si>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</si>
  <si>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</si>
  <si>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</si>
  <si>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</si>
  <si>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</si>
  <si>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</si>
  <si>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</si>
  <si>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</si>
  <si>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</si>
  <si>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</si>
  <si>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</si>
  <si>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</si>
  <si>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</si>
  <si>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</si>
  <si>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</si>
  <si>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</si>
  <si>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</si>
  <si>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</si>
  <si>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</si>
  <si>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</si>
  <si>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</si>
  <si>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</si>
  <si>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</si>
  <si>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</si>
  <si>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</si>
  <si>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</si>
  <si>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</si>
  <si>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</si>
  <si>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</si>
  <si>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</si>
  <si>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</si>
  <si>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</si>
  <si>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</si>
  <si>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</si>
  <si>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</si>
  <si>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</si>
  <si>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</si>
  <si>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</si>
  <si>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</si>
  <si>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</si>
  <si>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</si>
  <si>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</si>
  <si>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</si>
  <si>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</si>
  <si>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</si>
  <si>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</si>
  <si>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</si>
  <si>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</si>
  <si>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</si>
  <si>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</si>
  <si>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</si>
  <si>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</si>
  <si>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</si>
  <si>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</si>
  <si>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</si>
  <si>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</si>
  <si>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</si>
  <si>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</si>
  <si>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</si>
  <si>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</si>
  <si>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</si>
  <si>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</si>
  <si>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</si>
  <si>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</si>
  <si>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</si>
  <si>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</si>
  <si>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</si>
  <si>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</si>
  <si>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</si>
  <si>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</si>
  <si>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</si>
  <si>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</si>
  <si>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</si>
  <si>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</si>
  <si>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</si>
  <si>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</si>
  <si>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</si>
  <si>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</si>
  <si>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</si>
  <si>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</si>
  <si>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</si>
  <si>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</si>
  <si>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</si>
  <si>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</si>
  <si>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</si>
  <si>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</si>
  <si>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</si>
  <si>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</si>
  <si>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</si>
  <si>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</si>
  <si>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</si>
  <si>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</si>
  <si>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</si>
  <si>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</si>
  <si>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</si>
  <si>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</si>
  <si>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</si>
  <si>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</si>
  <si>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</si>
  <si>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</si>
  <si>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</si>
  <si>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</si>
  <si>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</si>
  <si>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</si>
  <si>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</si>
  <si>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</si>
  <si>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</si>
  <si>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</si>
  <si>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</si>
  <si>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</si>
  <si>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</si>
  <si>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</si>
  <si>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</si>
  <si>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</si>
  <si>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</si>
  <si>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</si>
  <si>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</si>
  <si>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</si>
  <si>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</si>
  <si>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</si>
  <si>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</si>
  <si>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</si>
  <si>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</si>
  <si>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</si>
  <si>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</si>
  <si>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</si>
  <si>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</si>
  <si>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</si>
  <si>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</si>
  <si>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</si>
  <si>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</si>
  <si>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</si>
  <si>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</si>
  <si>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</si>
  <si>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</si>
  <si>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</si>
  <si>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</si>
  <si>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</si>
  <si>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</si>
  <si>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</si>
  <si>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</si>
  <si>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</si>
  <si>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</si>
  <si>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</si>
  <si>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</si>
  <si>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</si>
  <si>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</si>
  <si>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</si>
  <si>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</si>
  <si>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</si>
  <si>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</si>
  <si>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</si>
  <si>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</si>
  <si>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</si>
  <si>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</si>
  <si>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</si>
  <si>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</si>
  <si>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</si>
  <si>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</si>
  <si>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</si>
  <si>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</si>
  <si>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</si>
  <si>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</si>
  <si>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</si>
  <si>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</si>
  <si>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</si>
  <si>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</si>
  <si>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</si>
  <si>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</si>
  <si>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</si>
  <si>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</si>
  <si>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</si>
  <si>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</si>
  <si>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</si>
  <si>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</si>
  <si>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</si>
  <si>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</si>
  <si>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</si>
  <si>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</si>
  <si>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</si>
  <si>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</si>
  <si>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</si>
  <si>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</si>
  <si>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</si>
  <si>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</si>
  <si>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</si>
  <si>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</si>
  <si>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</si>
  <si>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</si>
  <si>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</si>
  <si>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</si>
  <si>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</si>
  <si>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</si>
  <si>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</si>
  <si>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</si>
  <si>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</si>
  <si>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</si>
  <si>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</si>
  <si>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</si>
  <si>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</si>
  <si>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</si>
  <si>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</si>
  <si>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</si>
  <si>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</si>
  <si>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</si>
  <si>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</si>
  <si>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</si>
  <si>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</si>
  <si>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</si>
  <si>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</si>
  <si>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</si>
  <si>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</si>
  <si>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</si>
  <si>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</si>
  <si>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</si>
  <si>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</si>
  <si>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</si>
  <si>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</si>
  <si>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</si>
  <si>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</si>
  <si>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</si>
  <si>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</si>
  <si>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</si>
  <si>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</si>
  <si>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</si>
  <si>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</si>
  <si>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</si>
  <si>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</si>
  <si>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</si>
  <si>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</si>
  <si>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</si>
  <si>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</si>
  <si>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</si>
  <si>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</si>
  <si>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</si>
  <si>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</si>
  <si>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</si>
  <si>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</si>
  <si>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</si>
  <si>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</si>
  <si>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</si>
  <si>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</si>
  <si>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</si>
  <si>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</si>
  <si>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</si>
  <si>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</si>
  <si>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</si>
  <si>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</si>
  <si>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</si>
  <si>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</si>
  <si>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</si>
  <si>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</si>
  <si>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</si>
  <si>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</si>
  <si>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</si>
  <si>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</si>
  <si>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</si>
  <si>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</si>
  <si>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</si>
  <si>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</si>
  <si>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</si>
  <si>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</si>
  <si>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</si>
  <si>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</si>
  <si>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</si>
  <si>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</si>
  <si>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</si>
  <si>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</si>
  <si>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</si>
  <si>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</si>
  <si>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</si>
  <si>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</si>
  <si>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</si>
  <si>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</si>
  <si>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</si>
  <si>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</si>
  <si>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</si>
  <si>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</si>
  <si>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</si>
  <si>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</si>
  <si>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</si>
  <si>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</si>
  <si>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</si>
  <si>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</si>
  <si>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</si>
  <si>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</si>
  <si>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</si>
  <si>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</si>
  <si>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</si>
  <si>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</si>
  <si>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</si>
  <si>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</si>
  <si>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</si>
  <si>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</si>
  <si>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</si>
  <si>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</si>
  <si>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</si>
  <si>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</si>
  <si>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</si>
  <si>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</si>
  <si>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</si>
  <si>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</si>
  <si>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</si>
  <si>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</si>
  <si>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</si>
  <si>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</si>
  <si>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</si>
  <si>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</si>
  <si>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</si>
  <si>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</si>
  <si>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</si>
  <si>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</si>
  <si>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</si>
  <si>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</si>
  <si>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</si>
  <si>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</si>
  <si>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</si>
  <si>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</si>
  <si>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</si>
  <si>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</si>
  <si>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</si>
  <si>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</si>
  <si>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</si>
  <si>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</si>
  <si>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</si>
  <si>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</si>
  <si>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</si>
  <si>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</si>
  <si>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</si>
  <si>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</si>
  <si>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</si>
  <si>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</si>
  <si>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</si>
  <si>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</si>
  <si>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</si>
  <si>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</si>
  <si>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</si>
  <si>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</si>
  <si>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</si>
  <si>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</si>
  <si>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</si>
  <si>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</si>
  <si>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</si>
  <si>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</si>
  <si>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</si>
  <si>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</si>
  <si>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</si>
  <si>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</si>
  <si>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</si>
  <si>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</si>
  <si>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</si>
  <si>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</si>
  <si>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</si>
  <si>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</si>
  <si>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</si>
  <si>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</si>
  <si>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</si>
  <si>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</si>
  <si>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</si>
  <si>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</si>
  <si>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</si>
  <si>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</si>
  <si>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</si>
  <si>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</si>
  <si>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</si>
  <si>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</si>
  <si>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</si>
  <si>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</si>
  <si>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</si>
  <si>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</si>
  <si>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</si>
  <si>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</si>
  <si>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</si>
  <si>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</si>
  <si>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</si>
  <si>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</si>
  <si>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</si>
  <si>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</si>
  <si>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</si>
  <si>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</si>
  <si>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</si>
  <si>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</si>
  <si>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</si>
  <si>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</si>
  <si>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</si>
  <si>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</si>
  <si>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</si>
  <si>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</si>
  <si>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</si>
  <si>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</si>
  <si>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</si>
  <si>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</si>
  <si>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</si>
  <si>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</si>
  <si>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</si>
  <si>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</si>
  <si>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</si>
  <si>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</si>
  <si>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</si>
  <si>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</si>
  <si>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</si>
  <si>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</si>
  <si>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</si>
  <si>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</si>
  <si>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</si>
  <si>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</si>
  <si>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</si>
  <si>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</si>
  <si>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</si>
  <si>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</si>
  <si>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</si>
  <si>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</si>
  <si>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</si>
  <si>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</si>
  <si>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</si>
  <si>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</si>
  <si>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</si>
  <si>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</si>
  <si>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</si>
  <si>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</si>
  <si>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</si>
  <si>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</si>
  <si>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</si>
  <si>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</si>
  <si>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</si>
  <si>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</si>
  <si>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</si>
  <si>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</si>
  <si>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</si>
  <si>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</si>
  <si>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</si>
  <si>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</si>
  <si>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</si>
  <si>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</si>
  <si>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</si>
  <si>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</si>
  <si>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</si>
  <si>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</si>
  <si>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</si>
  <si>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</si>
  <si>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</si>
  <si>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</si>
  <si>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</si>
  <si>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</si>
  <si>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</si>
  <si>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</si>
  <si>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</si>
  <si>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</si>
  <si>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</si>
  <si>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</si>
  <si>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</si>
  <si>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</si>
  <si>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</si>
  <si>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</si>
  <si>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</si>
  <si>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</si>
  <si>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</si>
  <si>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</si>
  <si>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</si>
  <si>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</si>
  <si>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</si>
  <si>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</si>
  <si>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</si>
  <si>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</si>
  <si>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</si>
  <si>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</si>
  <si>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</si>
  <si>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</si>
  <si>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</si>
  <si>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</si>
  <si>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</si>
  <si>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</si>
  <si>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</si>
  <si>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</si>
  <si>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</si>
  <si>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</si>
  <si>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</si>
  <si>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</si>
  <si>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</si>
  <si>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</si>
  <si>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</si>
  <si>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</si>
  <si>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</si>
  <si>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</si>
  <si>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</si>
  <si>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</si>
  <si>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</si>
  <si>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</si>
  <si>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</si>
  <si>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</si>
  <si>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</si>
  <si>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</si>
  <si>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</si>
  <si>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</si>
  <si>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</si>
  <si>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</si>
  <si>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</si>
  <si>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</si>
  <si>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</si>
  <si>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</si>
  <si>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</si>
  <si>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</si>
  <si>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</si>
  <si>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</si>
  <si>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</si>
  <si>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</si>
  <si>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</si>
  <si>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</si>
  <si>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</si>
  <si>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</si>
  <si>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</si>
  <si>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</si>
  <si>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</si>
  <si>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</si>
  <si>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</si>
  <si>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</si>
  <si>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</si>
  <si>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</si>
  <si>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</si>
  <si>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</si>
  <si>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</si>
  <si>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</si>
  <si>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</si>
  <si>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</si>
  <si>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</si>
  <si>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</si>
  <si>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</si>
  <si>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</si>
  <si>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</si>
  <si>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</si>
  <si>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</si>
  <si>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</si>
  <si>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</si>
  <si>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</si>
  <si>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</si>
  <si>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</si>
  <si>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</si>
  <si>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</si>
  <si>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</si>
  <si>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</si>
  <si>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</si>
  <si>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</si>
  <si>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</si>
  <si>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</si>
  <si>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</si>
  <si>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</si>
  <si>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</si>
  <si>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</si>
  <si>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</si>
  <si>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</si>
  <si>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</si>
  <si>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</si>
  <si>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</si>
  <si>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</si>
  <si>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</si>
  <si>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</si>
  <si>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</si>
  <si>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</si>
  <si>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</si>
  <si>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</si>
  <si>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</si>
  <si>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</si>
  <si>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</si>
  <si>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</si>
  <si>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</si>
  <si>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</si>
  <si>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</si>
  <si>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</si>
  <si>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</si>
  <si>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</si>
  <si>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</si>
  <si>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</si>
  <si>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</si>
  <si>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</si>
  <si>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</si>
  <si>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</si>
  <si>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</si>
  <si>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</si>
  <si>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</si>
  <si>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</si>
  <si>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</si>
  <si>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</si>
  <si>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</si>
  <si>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</si>
  <si>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</si>
  <si>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</si>
  <si>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</si>
  <si>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</si>
  <si>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</si>
  <si>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</si>
  <si>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</si>
  <si>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</si>
  <si>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</si>
  <si>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</si>
  <si>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</si>
  <si>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</si>
  <si>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</si>
  <si>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</si>
  <si>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</si>
  <si>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</si>
  <si>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</si>
  <si>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</si>
  <si>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</si>
  <si>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</si>
  <si>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</si>
  <si>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</si>
  <si>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</si>
  <si>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</si>
  <si>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</si>
  <si>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</si>
  <si>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</si>
  <si>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</si>
  <si>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</si>
  <si>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</si>
  <si>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</si>
  <si>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</si>
  <si>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</si>
  <si>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</si>
  <si>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</si>
  <si>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</si>
  <si>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</si>
  <si>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</si>
  <si>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</si>
  <si>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</si>
  <si>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</si>
  <si>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</si>
  <si>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</si>
  <si>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</si>
  <si>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</si>
  <si>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</si>
  <si>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</si>
  <si>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</si>
  <si>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</si>
  <si>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</si>
  <si>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</si>
  <si>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</si>
  <si>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</si>
  <si>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</si>
  <si>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</si>
  <si>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</si>
  <si>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</si>
  <si>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</si>
  <si>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</si>
  <si>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</si>
  <si>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</si>
  <si>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</si>
  <si>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</si>
  <si>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</si>
  <si>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</si>
  <si>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</si>
  <si>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</si>
  <si>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</si>
  <si>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</si>
  <si>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</si>
  <si>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</si>
  <si>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</si>
  <si>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</si>
  <si>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</si>
  <si>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</si>
  <si>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</si>
  <si>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</si>
  <si>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</si>
  <si>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</si>
  <si>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</si>
  <si>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</si>
  <si>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</si>
  <si>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</si>
  <si>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</si>
  <si>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</si>
  <si>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</si>
  <si>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</si>
  <si>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</si>
  <si>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</si>
  <si>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</si>
  <si>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</si>
  <si>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</si>
  <si>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</si>
  <si>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</si>
  <si>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</si>
  <si>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</si>
  <si>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</si>
  <si>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</si>
  <si>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</si>
  <si>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</si>
  <si>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</si>
  <si>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</si>
  <si>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</si>
  <si>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</si>
  <si>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</si>
  <si>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</si>
  <si>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</si>
  <si>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</si>
  <si>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</si>
  <si>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</si>
  <si>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</si>
  <si>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</si>
  <si>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</si>
  <si>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</si>
  <si>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</si>
  <si>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</si>
  <si>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</si>
  <si>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</si>
  <si>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</si>
  <si>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</si>
  <si>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</si>
  <si>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</si>
  <si>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</si>
  <si>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</si>
  <si>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</si>
  <si>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</si>
  <si>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</si>
  <si>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</si>
  <si>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</si>
  <si>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</si>
  <si>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</si>
  <si>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</si>
  <si>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</si>
  <si>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</si>
  <si>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</si>
  <si>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</si>
  <si>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</si>
  <si>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</si>
  <si>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</si>
  <si>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</si>
  <si>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</si>
  <si>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</si>
  <si>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</si>
  <si>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</si>
  <si>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</si>
  <si>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</si>
  <si>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</si>
  <si>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</si>
  <si>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</si>
  <si>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</si>
  <si>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</si>
  <si>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</si>
  <si>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</si>
  <si>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</si>
  <si>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</si>
  <si>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</si>
  <si>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</si>
  <si>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</si>
  <si>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</si>
  <si>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</si>
  <si>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</si>
  <si>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</si>
  <si>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</si>
  <si>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</si>
  <si>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</si>
  <si>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</si>
  <si>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</si>
  <si>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</si>
  <si>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</si>
  <si>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</si>
  <si>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</si>
  <si>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</si>
  <si>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</si>
  <si>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</si>
  <si>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</si>
  <si>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</si>
  <si>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</si>
  <si>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</si>
  <si>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</si>
  <si>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</si>
  <si>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</si>
  <si>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</si>
  <si>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</si>
  <si>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</si>
  <si>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</si>
  <si>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</si>
  <si>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</si>
  <si>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</si>
  <si>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</si>
  <si>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</si>
  <si>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</si>
  <si>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</si>
  <si>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</si>
  <si>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</si>
  <si>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</si>
  <si>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</si>
  <si>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</si>
  <si>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</si>
  <si>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</si>
  <si>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</si>
  <si>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</si>
  <si>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</si>
  <si>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</si>
  <si>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</si>
  <si>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</si>
  <si>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</si>
  <si>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</si>
  <si>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</si>
  <si>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</si>
  <si>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</si>
  <si>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</si>
  <si>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</si>
  <si>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</si>
  <si>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</si>
  <si>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</si>
  <si>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</si>
  <si>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</si>
  <si>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</si>
  <si>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</si>
  <si>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</si>
  <si>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</si>
  <si>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</si>
  <si>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</si>
  <si>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</si>
  <si>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</si>
  <si>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</si>
  <si>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</si>
  <si>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</si>
  <si>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</si>
  <si>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</si>
  <si>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</si>
  <si>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</si>
  <si>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</si>
  <si>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</si>
  <si>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</si>
  <si>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</si>
  <si>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</si>
  <si>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</si>
  <si>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</si>
  <si>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</si>
  <si>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</si>
  <si>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</si>
  <si>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</si>
  <si>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</si>
  <si>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</si>
  <si>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</si>
  <si>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</si>
  <si>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</si>
  <si>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</si>
  <si>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</si>
  <si>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</si>
  <si>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</si>
  <si>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</si>
  <si>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</si>
  <si>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</si>
  <si>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</si>
  <si>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</si>
  <si>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</si>
  <si>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</si>
  <si>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</si>
  <si>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</si>
  <si>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</si>
  <si>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</si>
  <si>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</si>
  <si>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</si>
  <si>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</si>
  <si>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</si>
  <si>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</si>
  <si>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</si>
  <si>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</si>
  <si>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</si>
  <si>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</si>
  <si>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</si>
  <si>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</si>
  <si>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</si>
  <si>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</si>
  <si>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</si>
  <si>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</si>
  <si>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</si>
  <si>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</si>
  <si>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</si>
  <si>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</si>
  <si>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</si>
  <si>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</si>
  <si>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</si>
  <si>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</si>
  <si>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</si>
  <si>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</si>
  <si>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</si>
  <si>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</si>
  <si>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</si>
  <si>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</si>
  <si>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</si>
  <si>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</si>
  <si>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</si>
  <si>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</si>
  <si>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</si>
  <si>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</si>
  <si>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</si>
  <si>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</si>
  <si>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</si>
  <si>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</si>
  <si>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</si>
  <si>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</si>
  <si>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</si>
  <si>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</si>
  <si>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</si>
  <si>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</si>
  <si>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</si>
  <si>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</si>
  <si>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</si>
  <si>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</si>
  <si>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</si>
  <si>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</si>
  <si>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</si>
  <si>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</si>
  <si>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</si>
  <si>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</si>
  <si>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</si>
  <si>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</si>
  <si>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</si>
  <si>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</si>
  <si>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</si>
  <si>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</si>
  <si>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</si>
  <si>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</si>
  <si>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</si>
  <si>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</si>
  <si>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</si>
  <si>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</si>
  <si>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</si>
  <si>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</si>
  <si>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</si>
  <si>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</si>
  <si>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</si>
  <si>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</si>
  <si>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</si>
  <si>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</si>
  <si>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</si>
  <si>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</si>
  <si>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</si>
  <si>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</si>
  <si>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</si>
  <si>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</si>
  <si>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</si>
  <si>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</si>
  <si>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</si>
  <si>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</si>
  <si>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</si>
  <si>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</si>
  <si>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</si>
  <si>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</si>
  <si>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</si>
  <si>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</si>
  <si>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</si>
  <si>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</si>
  <si>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</si>
  <si>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</si>
  <si>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</si>
  <si>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</si>
  <si>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</si>
  <si>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</si>
  <si>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</si>
  <si>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</si>
  <si>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</si>
  <si>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</si>
  <si>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</si>
  <si>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</si>
  <si>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</si>
  <si>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</si>
  <si>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</si>
  <si>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</si>
  <si>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</si>
  <si>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</si>
  <si>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</si>
  <si>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</si>
  <si>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</si>
  <si>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</si>
  <si>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</si>
  <si>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</si>
  <si>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</si>
  <si>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</si>
  <si>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</si>
  <si>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</si>
  <si>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</si>
  <si>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</si>
  <si>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</si>
  <si>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</si>
  <si>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</si>
  <si>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</si>
  <si>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</si>
  <si>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</si>
  <si>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</si>
  <si>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</si>
  <si>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</si>
  <si>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</si>
  <si>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</si>
  <si>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</si>
  <si>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</si>
  <si>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</si>
  <si>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</si>
  <si>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</si>
  <si>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</si>
  <si>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</si>
  <si>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</si>
  <si>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</si>
  <si>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</si>
  <si>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</si>
  <si>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</si>
  <si>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</si>
  <si>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</si>
  <si>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</si>
  <si>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</si>
  <si>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</si>
  <si>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</si>
  <si>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</si>
  <si>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</si>
  <si>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</si>
  <si>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</si>
  <si>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</si>
  <si>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</si>
  <si>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</si>
  <si>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</si>
  <si>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</si>
  <si>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</si>
  <si>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</si>
  <si>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</si>
  <si>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</si>
  <si>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</si>
  <si>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</si>
  <si>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</si>
  <si>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</si>
  <si>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</si>
  <si>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</si>
  <si>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</si>
  <si>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</si>
  <si>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</si>
  <si>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</si>
  <si>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</si>
  <si>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</si>
  <si>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</si>
  <si>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</si>
  <si>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</si>
  <si>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</si>
  <si>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</si>
  <si>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</si>
  <si>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</si>
  <si>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</si>
  <si>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</si>
  <si>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</si>
  <si>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</si>
  <si>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</si>
  <si>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</si>
  <si>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</si>
  <si>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</si>
  <si>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</si>
  <si>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</si>
  <si>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</si>
  <si>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</si>
  <si>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</si>
  <si>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</si>
  <si>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</si>
  <si>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</si>
  <si>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</si>
  <si>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</si>
  <si>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</si>
  <si>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</si>
  <si>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</si>
  <si>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</si>
  <si>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</si>
  <si>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</si>
  <si>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</si>
  <si>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</si>
  <si>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</si>
  <si>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</si>
  <si>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</si>
  <si>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</si>
  <si>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</si>
  <si>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</si>
  <si>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</si>
  <si>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</si>
  <si>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</si>
  <si>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</si>
  <si>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</si>
  <si>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</si>
  <si>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</si>
  <si>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</si>
  <si>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</si>
  <si>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</si>
  <si>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</si>
  <si>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</si>
  <si>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</si>
  <si>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</si>
  <si>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</si>
  <si>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</si>
  <si>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</si>
  <si>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</si>
  <si>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</si>
  <si>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</si>
  <si>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</si>
  <si>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</si>
  <si>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</si>
  <si>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</si>
  <si>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</si>
  <si>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</si>
  <si>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</si>
  <si>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</si>
  <si>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</si>
  <si>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</si>
  <si>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</si>
  <si>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</si>
  <si>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</si>
  <si>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</si>
  <si>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</si>
  <si>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</si>
  <si>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</si>
  <si>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</si>
  <si>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</si>
  <si>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</si>
  <si>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</si>
  <si>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</si>
  <si>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</si>
  <si>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</si>
  <si>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</si>
  <si>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</si>
  <si>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</si>
  <si>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</si>
  <si>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</si>
  <si>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</si>
  <si>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</si>
  <si>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</si>
  <si>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</si>
  <si>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</si>
  <si>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</si>
  <si>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</si>
  <si>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</si>
  <si>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</si>
  <si>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</si>
  <si>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</si>
  <si>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</si>
  <si>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</si>
  <si>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</si>
  <si>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</si>
  <si>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</si>
  <si>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</si>
  <si>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</si>
  <si>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</si>
  <si>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</si>
  <si>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</si>
  <si>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</si>
  <si>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</si>
  <si>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</si>
  <si>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</si>
  <si>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</si>
  <si>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</si>
  <si>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</si>
  <si>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</si>
  <si>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</si>
  <si>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</si>
  <si>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</si>
  <si>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</si>
  <si>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</si>
  <si>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</si>
  <si>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</si>
  <si>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</si>
  <si>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</si>
  <si>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</si>
  <si>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</si>
  <si>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</si>
  <si>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</si>
  <si>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</si>
  <si>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</si>
  <si>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</si>
  <si>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</si>
  <si>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</si>
  <si>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</si>
  <si>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</si>
  <si>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</si>
  <si>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</si>
  <si>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</si>
  <si>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</si>
  <si>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</si>
  <si>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</si>
  <si>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</si>
  <si>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</si>
  <si>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</si>
  <si>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</si>
  <si>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</si>
  <si>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</si>
  <si>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</si>
  <si>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</si>
  <si>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</si>
  <si>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</si>
  <si>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</si>
  <si>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</si>
  <si>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</si>
  <si>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</si>
  <si>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</si>
  <si>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</si>
  <si>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</si>
  <si>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</si>
  <si>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</si>
  <si>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</si>
  <si>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</si>
  <si>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</si>
  <si>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</si>
  <si>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</si>
  <si>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</si>
  <si>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</si>
  <si>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</si>
  <si>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</si>
  <si>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</si>
  <si>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</si>
  <si>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</si>
  <si>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</si>
  <si>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</si>
  <si>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</si>
  <si>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</si>
  <si>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</si>
  <si>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</si>
  <si>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</si>
  <si>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</si>
  <si>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</si>
  <si>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</si>
  <si>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</si>
  <si>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</si>
  <si>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</si>
  <si>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</si>
  <si>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</si>
  <si>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</si>
  <si>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</si>
  <si>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</si>
  <si>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</si>
  <si>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</si>
  <si>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</si>
  <si>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</si>
  <si>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</si>
  <si>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</si>
  <si>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</si>
  <si>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</si>
  <si>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</si>
  <si>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</si>
  <si>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</si>
  <si>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</si>
  <si>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</si>
  <si>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</si>
  <si>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</si>
  <si>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</si>
  <si>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</si>
  <si>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</si>
  <si>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</si>
  <si>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</si>
  <si>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</si>
  <si>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</si>
  <si>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</si>
  <si>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</si>
  <si>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</si>
  <si>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</si>
  <si>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</si>
  <si>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</si>
  <si>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</si>
  <si>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</si>
  <si>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</si>
  <si>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</si>
  <si>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</si>
  <si>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</si>
  <si>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</si>
  <si>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</si>
  <si>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</si>
  <si>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</si>
  <si>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</si>
  <si>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</si>
  <si>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</si>
  <si>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</si>
  <si>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</si>
  <si>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</si>
  <si>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</si>
  <si>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</si>
  <si>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</si>
  <si>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</si>
  <si>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</si>
  <si>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</si>
  <si>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</si>
  <si>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</si>
  <si>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</si>
  <si>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</si>
  <si>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</si>
  <si>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</si>
  <si>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</si>
  <si>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</si>
  <si>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</si>
  <si>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</si>
  <si>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</si>
  <si>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</si>
  <si>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</si>
  <si>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</si>
  <si>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</si>
  <si>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</si>
  <si>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</si>
  <si>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</si>
  <si>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</si>
  <si>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</si>
  <si>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</si>
  <si>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</si>
  <si>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</si>
  <si>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</si>
  <si>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</si>
  <si>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</si>
  <si>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</si>
  <si>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</si>
  <si>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</si>
  <si>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</si>
  <si>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</si>
  <si>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</si>
  <si>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</si>
  <si>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</si>
  <si>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</si>
  <si>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</si>
  <si>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</si>
  <si>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</si>
  <si>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</si>
  <si>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</si>
  <si>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</si>
  <si>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</si>
  <si>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</si>
  <si>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</si>
  <si>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</si>
  <si>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</si>
  <si>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</si>
  <si>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</si>
  <si>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</si>
  <si>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</si>
  <si>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</si>
  <si>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</si>
  <si>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</si>
  <si>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</si>
  <si>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</si>
  <si>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</si>
  <si>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</si>
  <si>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</si>
  <si>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</si>
  <si>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</si>
  <si>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</si>
  <si>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</si>
  <si>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</si>
  <si>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</si>
  <si>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</si>
  <si>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</si>
  <si>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</si>
  <si>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</si>
  <si>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</si>
  <si>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</si>
  <si>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</si>
  <si>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</si>
  <si>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</si>
  <si>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</si>
  <si>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</si>
  <si>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</si>
  <si>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</si>
  <si>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</si>
  <si>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</si>
  <si>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</si>
  <si>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</si>
  <si>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</si>
  <si>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</si>
  <si>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</si>
  <si>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</si>
  <si>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</si>
  <si>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</si>
  <si>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</si>
  <si>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</si>
  <si>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</si>
  <si>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</si>
  <si>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</si>
  <si>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</si>
  <si>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</si>
  <si>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</si>
  <si>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</si>
  <si>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</si>
  <si>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</si>
  <si>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</si>
  <si>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</si>
  <si>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</si>
  <si>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</si>
  <si>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</si>
  <si>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</si>
  <si>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</si>
  <si>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</si>
  <si>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</si>
  <si>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</si>
  <si>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</si>
  <si>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</si>
  <si>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</si>
  <si>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</si>
  <si>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</si>
  <si>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</si>
  <si>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</si>
  <si>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</si>
  <si>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</si>
  <si>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</si>
  <si>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</si>
  <si>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</si>
  <si>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</si>
  <si>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</si>
  <si>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</si>
  <si>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</si>
  <si>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</si>
  <si>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</si>
  <si>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</si>
  <si>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</si>
  <si>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</si>
  <si>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</si>
  <si>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</si>
  <si>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</si>
  <si>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</si>
  <si>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</si>
  <si>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</si>
  <si>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</si>
  <si>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</si>
  <si>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</si>
  <si>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</si>
  <si>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</si>
  <si>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</si>
  <si>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</si>
  <si>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</si>
  <si>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</si>
  <si>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</si>
  <si>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</si>
  <si>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</si>
  <si>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</si>
  <si>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</si>
  <si>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</si>
  <si>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</si>
  <si>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</si>
  <si>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</si>
  <si>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</si>
  <si>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</si>
  <si>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</si>
  <si>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</si>
  <si>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</si>
  <si>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</si>
  <si>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</si>
  <si>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</si>
  <si>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</si>
  <si>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</si>
  <si>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</si>
  <si>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</si>
  <si>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</si>
  <si>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</si>
  <si>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</si>
  <si>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</si>
  <si>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</si>
  <si>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</si>
  <si>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</si>
  <si>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</si>
  <si>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</si>
  <si>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</si>
  <si>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</si>
  <si>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</si>
  <si>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</si>
  <si>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</si>
  <si>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</si>
  <si>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</si>
  <si>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</si>
  <si>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</si>
  <si>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</si>
  <si>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</si>
  <si>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</si>
  <si>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</si>
  <si>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</si>
  <si>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</si>
  <si>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</si>
  <si>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</si>
  <si>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</si>
  <si>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</si>
  <si>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</si>
  <si>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</si>
  <si>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</si>
  <si>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</si>
  <si>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</si>
  <si>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</si>
  <si>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</si>
  <si>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</si>
  <si>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</si>
  <si>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</si>
  <si>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</si>
  <si>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</si>
  <si>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</si>
  <si>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</si>
  <si>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</si>
  <si>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</si>
  <si>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</si>
  <si>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</si>
  <si>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</si>
  <si>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</si>
  <si>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</si>
  <si>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</si>
  <si>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</si>
  <si>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</si>
  <si>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</si>
  <si>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</si>
  <si>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</si>
  <si>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</si>
  <si>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</si>
  <si>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</si>
  <si>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</si>
  <si>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</si>
  <si>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</si>
  <si>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</si>
  <si>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</si>
  <si>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</si>
  <si>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</si>
  <si>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</si>
  <si>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</si>
  <si>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</si>
  <si>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</si>
  <si>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</si>
  <si>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</si>
  <si>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</si>
  <si>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</si>
  <si>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</si>
  <si>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</si>
  <si>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</si>
  <si>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</si>
  <si>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</si>
  <si>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</si>
  <si>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</si>
  <si>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</si>
  <si>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</si>
  <si>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</si>
  <si>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</si>
  <si>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</si>
  <si>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</si>
  <si>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</si>
  <si>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</si>
  <si>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</si>
  <si>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</si>
  <si>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</si>
  <si>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</si>
  <si>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</si>
  <si>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</si>
  <si>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</si>
  <si>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</si>
  <si>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</si>
  <si>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</si>
  <si>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</si>
  <si>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</si>
  <si>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</si>
  <si>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</si>
  <si>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</si>
  <si>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</si>
  <si>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</si>
  <si>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</si>
  <si>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</si>
  <si>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</si>
  <si>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</si>
  <si>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</si>
  <si>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</si>
  <si>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</si>
  <si>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</si>
  <si>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</si>
  <si>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</si>
  <si>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</si>
  <si>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</si>
  <si>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</si>
  <si>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</si>
  <si>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</si>
  <si>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</si>
  <si>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</si>
  <si>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</si>
  <si>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</si>
  <si>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</si>
  <si>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</si>
  <si>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</si>
  <si>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</si>
  <si>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</si>
  <si>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</si>
  <si>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</si>
  <si>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</si>
  <si>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</si>
  <si>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</si>
  <si>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</si>
  <si>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</si>
  <si>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</si>
  <si>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</si>
  <si>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</si>
  <si>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</si>
  <si>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</si>
  <si>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</si>
  <si>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</si>
  <si>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</si>
  <si>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</si>
  <si>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</si>
  <si>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</si>
  <si>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</si>
  <si>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</si>
  <si>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</si>
  <si>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</si>
  <si>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</si>
  <si>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</si>
  <si>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</si>
  <si>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</si>
  <si>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</si>
  <si>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</si>
  <si>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</si>
  <si>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</si>
  <si>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</si>
  <si>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</si>
  <si>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</si>
  <si>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</si>
  <si>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</si>
  <si>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</si>
  <si>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</si>
  <si>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</si>
  <si>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</si>
  <si>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</si>
  <si>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</si>
  <si>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</si>
  <si>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</si>
  <si>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</si>
  <si>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</si>
  <si>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</si>
  <si>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</si>
  <si>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</si>
  <si>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</si>
  <si>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</si>
  <si>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</si>
  <si>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</si>
  <si>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</si>
  <si>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</si>
  <si>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</si>
  <si>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</si>
  <si>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</si>
  <si>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</si>
  <si>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</si>
  <si>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</si>
  <si>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</si>
  <si>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</si>
  <si>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</si>
  <si>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</si>
  <si>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</si>
  <si>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</si>
  <si>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</si>
  <si>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</si>
  <si>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</si>
  <si>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</si>
  <si>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</si>
  <si>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</si>
  <si>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</si>
  <si>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</si>
  <si>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</si>
  <si>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</si>
  <si>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</si>
  <si>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</si>
  <si>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</si>
  <si>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</si>
  <si>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</si>
  <si>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</si>
  <si>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</si>
  <si>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</si>
  <si>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</si>
  <si>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</si>
  <si>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</si>
  <si>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</si>
  <si>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</si>
  <si>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</si>
  <si>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</si>
  <si>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</si>
  <si>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</si>
  <si>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</si>
  <si>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</si>
  <si>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</si>
  <si>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</si>
  <si>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</si>
  <si>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</si>
  <si>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</si>
  <si>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</si>
  <si>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</si>
  <si>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</si>
  <si>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</si>
  <si>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</si>
  <si>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</si>
  <si>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</si>
  <si>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</si>
  <si>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</si>
  <si>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</si>
  <si>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</si>
  <si>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</si>
  <si>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</si>
  <si>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</si>
  <si>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</si>
  <si>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</si>
  <si>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</si>
  <si>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</si>
  <si>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</si>
  <si>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</si>
  <si>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</si>
  <si>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</si>
  <si>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</si>
  <si>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</si>
  <si>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</si>
  <si>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</si>
  <si>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</si>
  <si>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</si>
  <si>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</si>
  <si>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</si>
  <si>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</si>
  <si>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</si>
  <si>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</si>
  <si>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</si>
  <si>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</si>
  <si>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</si>
  <si>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</si>
  <si>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</si>
  <si>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</si>
  <si>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</si>
  <si>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</si>
  <si>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</si>
  <si>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</si>
  <si>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</si>
  <si>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</si>
  <si>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</si>
  <si>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</si>
  <si>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</si>
  <si>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</si>
  <si>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</si>
  <si>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</si>
  <si>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</si>
  <si>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</si>
  <si>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</si>
  <si>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</si>
  <si>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</si>
  <si>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</si>
  <si>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</si>
  <si>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</si>
  <si>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</si>
  <si>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</si>
  <si>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</si>
  <si>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</si>
  <si>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</si>
  <si>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</si>
  <si>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</si>
  <si>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</si>
  <si>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</si>
  <si>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</si>
  <si>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</si>
  <si>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</si>
  <si>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</si>
  <si>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</si>
  <si>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</si>
  <si>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</si>
  <si>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</si>
  <si>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</si>
  <si>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</si>
  <si>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</si>
  <si>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</si>
  <si>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</si>
  <si>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</si>
  <si>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</si>
  <si>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</si>
  <si>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</si>
  <si>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</si>
  <si>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</si>
  <si>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</si>
  <si>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</si>
  <si>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</si>
  <si>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</si>
  <si>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</si>
  <si>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</si>
  <si>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</si>
  <si>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</si>
  <si>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</si>
  <si>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</si>
  <si>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</si>
  <si>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</si>
  <si>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</si>
  <si>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</si>
  <si>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</si>
  <si>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</si>
  <si>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</si>
  <si>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</si>
  <si>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</si>
  <si>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</si>
  <si>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</si>
  <si>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</si>
  <si>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</si>
  <si>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</si>
  <si>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</si>
  <si>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</si>
  <si>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</si>
  <si>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</si>
  <si>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</si>
  <si>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</si>
  <si>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</si>
  <si>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</si>
  <si>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</si>
  <si>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</si>
  <si>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</si>
  <si>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</si>
  <si>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</si>
  <si>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</si>
  <si>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</si>
  <si>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</si>
  <si>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</si>
  <si>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</si>
  <si>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</si>
  <si>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</si>
  <si>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</si>
  <si>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</si>
  <si>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</si>
  <si>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</si>
  <si>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</si>
  <si>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</si>
  <si>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</si>
  <si>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</si>
  <si>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</si>
  <si>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</si>
  <si>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</si>
  <si>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</si>
  <si>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</si>
  <si>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</si>
  <si>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</si>
  <si>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</si>
  <si>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</si>
  <si>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</si>
  <si>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</si>
  <si>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</si>
  <si>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</si>
  <si>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</si>
  <si>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</si>
  <si>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</si>
  <si>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</si>
  <si>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</si>
  <si>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</si>
  <si>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</si>
  <si>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</si>
  <si>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</si>
  <si>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</si>
  <si>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</si>
  <si>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</si>
  <si>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</si>
  <si>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</si>
  <si>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</si>
  <si>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</si>
  <si>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</si>
  <si>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</si>
  <si>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</si>
  <si>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</si>
  <si>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</si>
  <si>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</si>
  <si>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</si>
  <si>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</si>
  <si>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</si>
  <si>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</si>
  <si>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</si>
  <si>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</si>
  <si>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</si>
  <si>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</si>
  <si>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</si>
  <si>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</si>
  <si>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</si>
  <si>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</si>
  <si>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</si>
  <si>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</si>
  <si>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</si>
  <si>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</si>
  <si>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</si>
  <si>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</si>
  <si>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</si>
  <si>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</si>
  <si>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</si>
  <si>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</si>
  <si>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</si>
  <si>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</si>
  <si>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</si>
  <si>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</si>
  <si>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</si>
  <si>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</si>
  <si>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</si>
  <si>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</si>
  <si>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</si>
  <si>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</si>
  <si>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</si>
  <si>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</si>
  <si>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</si>
  <si>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</si>
  <si>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</si>
  <si>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</si>
  <si>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</si>
  <si>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</si>
  <si>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</si>
  <si>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</si>
  <si>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</si>
  <si>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</si>
  <si>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</si>
  <si>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</si>
  <si>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</si>
  <si>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</si>
  <si>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</si>
  <si>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</si>
  <si>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</si>
  <si>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</si>
  <si>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</si>
  <si>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</si>
  <si>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</si>
  <si>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</si>
  <si>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</si>
  <si>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</si>
  <si>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</si>
  <si>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</si>
  <si>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</si>
  <si>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</si>
  <si>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</si>
  <si>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</si>
  <si>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</si>
  <si>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</si>
  <si>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</si>
  <si>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</si>
  <si>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</si>
  <si>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</si>
  <si>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</si>
  <si>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</si>
  <si>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</si>
  <si>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</si>
  <si>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</si>
  <si>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</si>
  <si>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</si>
  <si>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</si>
  <si>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</si>
  <si>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</si>
  <si>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</si>
  <si>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</si>
  <si>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</si>
  <si>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</si>
  <si>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</si>
  <si>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</si>
  <si>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</si>
  <si>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</si>
  <si>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</si>
  <si>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</si>
  <si>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</si>
  <si>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</si>
  <si>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</si>
  <si>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</si>
  <si>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</si>
  <si>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</si>
  <si>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</si>
  <si>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</si>
  <si>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</si>
  <si>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</si>
  <si>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</si>
  <si>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</si>
  <si>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</si>
  <si>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</si>
  <si>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</si>
  <si>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</si>
  <si>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</si>
  <si>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</si>
  <si>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</si>
  <si>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</si>
  <si>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</si>
  <si>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</si>
  <si>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</si>
  <si>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</si>
  <si>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</si>
  <si>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</si>
  <si>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</si>
  <si>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</si>
  <si>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</si>
  <si>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</si>
  <si>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</si>
  <si>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</si>
  <si>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</si>
  <si>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</si>
  <si>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</si>
  <si>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</si>
  <si>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</si>
  <si>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</si>
  <si>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</si>
  <si>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</si>
  <si>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</si>
  <si>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</si>
  <si>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</si>
  <si>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</si>
  <si>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</si>
  <si>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</si>
  <si>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</si>
  <si>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</si>
  <si>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</si>
  <si>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</si>
  <si>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</si>
  <si>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</si>
  <si>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</si>
  <si>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</si>
  <si>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</si>
  <si>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</si>
  <si>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</si>
  <si>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</si>
  <si>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</si>
  <si>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</si>
  <si>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</si>
  <si>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</si>
  <si>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</si>
  <si>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</si>
  <si>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</si>
  <si>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</si>
  <si>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</si>
  <si>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</si>
  <si>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</si>
  <si>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</si>
  <si>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</si>
  <si>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</si>
  <si>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</si>
  <si>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</si>
  <si>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</si>
  <si>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</si>
  <si>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</si>
  <si>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</si>
  <si>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</si>
  <si>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</si>
  <si>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</si>
  <si>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</si>
  <si>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</si>
  <si>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</si>
  <si>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</si>
  <si>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</si>
  <si>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</si>
  <si>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</si>
  <si>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</si>
  <si>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</si>
  <si>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</si>
  <si>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</si>
  <si>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</si>
  <si>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</si>
  <si>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</si>
  <si>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</si>
  <si>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</si>
  <si>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</si>
  <si>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</si>
  <si>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</si>
  <si>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</si>
  <si>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</si>
  <si>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</si>
  <si>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</si>
  <si>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</si>
  <si>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</si>
  <si>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</si>
  <si>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</si>
  <si>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</si>
  <si>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</si>
  <si>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</si>
  <si>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</si>
  <si>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</si>
  <si>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</si>
  <si>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</si>
  <si>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</si>
  <si>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</si>
  <si>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</si>
  <si>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</si>
  <si>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</si>
  <si>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</si>
  <si>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</si>
  <si>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</si>
  <si>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</si>
  <si>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</si>
  <si>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</si>
  <si>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</si>
  <si>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</si>
  <si>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</si>
  <si>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</si>
  <si>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</si>
  <si>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</si>
  <si>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</si>
  <si>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</si>
  <si>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</si>
  <si>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</si>
  <si>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</si>
  <si>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</si>
  <si>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</si>
  <si>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</si>
  <si>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</si>
  <si>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</si>
  <si>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</si>
  <si>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</si>
  <si>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</si>
  <si>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</si>
  <si>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</si>
  <si>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</si>
  <si>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</si>
  <si>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</si>
  <si>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</si>
  <si>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</si>
  <si>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</si>
  <si>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</si>
  <si>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</si>
  <si>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</si>
  <si>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</si>
  <si>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</si>
  <si>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</si>
  <si>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</si>
  <si>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</si>
  <si>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</si>
  <si>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</si>
  <si>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</si>
  <si>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</si>
  <si>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</si>
  <si>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</si>
  <si>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</si>
  <si>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</si>
  <si>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</si>
  <si>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</si>
  <si>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</si>
  <si>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</si>
  <si>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</si>
  <si>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</si>
  <si>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</si>
  <si>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</si>
  <si>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</si>
  <si>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</si>
  <si>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</si>
  <si>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</si>
  <si>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</si>
  <si>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</si>
  <si>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</si>
  <si>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</si>
  <si>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</si>
  <si>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</si>
  <si>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</si>
  <si>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</si>
  <si>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</si>
  <si>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</si>
  <si>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</si>
  <si>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</si>
  <si>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</si>
  <si>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</si>
  <si>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</si>
  <si>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</si>
  <si>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</si>
  <si>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</si>
  <si>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</si>
  <si>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</si>
  <si>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</si>
  <si>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</si>
  <si>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</si>
  <si>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</si>
  <si>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</si>
  <si>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</si>
  <si>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</si>
  <si>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</si>
  <si>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</si>
  <si>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</si>
  <si>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</si>
  <si>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</si>
  <si>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</si>
  <si>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</si>
  <si>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</si>
  <si>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</si>
  <si>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</si>
  <si>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</si>
  <si>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</si>
  <si>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</si>
  <si>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</si>
  <si>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</si>
  <si>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</si>
  <si>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</si>
  <si>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</si>
  <si>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</si>
  <si>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</si>
  <si>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</si>
  <si>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</si>
  <si>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</si>
  <si>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</si>
  <si>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</si>
  <si>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</si>
  <si>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</si>
  <si>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</si>
  <si>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</si>
  <si>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</si>
  <si>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</si>
  <si>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</si>
  <si>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</si>
  <si>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</si>
  <si>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</si>
  <si>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</si>
  <si>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</si>
  <si>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</si>
  <si>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</si>
  <si>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</si>
  <si>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</si>
  <si>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</si>
  <si>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</si>
  <si>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</si>
  <si>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</si>
  <si>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</si>
  <si>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</si>
  <si>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</si>
  <si>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</si>
  <si>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</si>
  <si>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</si>
  <si>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</si>
  <si>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</si>
  <si>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</si>
  <si>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</si>
  <si>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</si>
  <si>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</si>
  <si>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</si>
  <si>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</si>
  <si>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</si>
  <si>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</si>
  <si>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</si>
  <si>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</si>
  <si>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</si>
  <si>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</si>
  <si>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</si>
  <si>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</si>
  <si>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</si>
  <si>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</si>
  <si>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</si>
  <si>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</si>
  <si>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</si>
  <si>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</si>
  <si>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</si>
  <si>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</si>
  <si>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</si>
  <si>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</si>
  <si>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</si>
  <si>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</si>
  <si>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</si>
  <si>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</si>
  <si>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</si>
  <si>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</si>
  <si>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</si>
  <si>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</si>
  <si>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</si>
  <si>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</si>
  <si>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</si>
  <si>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</si>
  <si>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</si>
  <si>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</si>
  <si>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</si>
  <si>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</si>
  <si>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</si>
  <si>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</si>
  <si>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</si>
  <si>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</si>
  <si>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</si>
  <si>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</si>
  <si>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</si>
  <si>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</si>
  <si>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</si>
  <si>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</si>
  <si>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</si>
  <si>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</si>
  <si>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</si>
  <si>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</si>
  <si>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</si>
  <si>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</si>
  <si>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</si>
  <si>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</si>
  <si>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</si>
  <si>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</si>
  <si>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</si>
  <si>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</si>
  <si>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</si>
  <si>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</si>
  <si>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</si>
  <si>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</si>
  <si>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</si>
  <si>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</si>
  <si>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</si>
  <si>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</si>
  <si>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</si>
  <si>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</si>
  <si>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</si>
  <si>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</si>
  <si>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</si>
  <si>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</si>
  <si>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</si>
  <si>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</si>
  <si>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</si>
  <si>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</si>
  <si>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</si>
  <si>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</si>
  <si>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</si>
  <si>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</si>
  <si>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</si>
  <si>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</si>
  <si>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</si>
  <si>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</si>
  <si>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</si>
  <si>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</si>
  <si>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</si>
  <si>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</si>
  <si>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</si>
  <si>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</si>
  <si>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</si>
  <si>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</si>
  <si>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</si>
  <si>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</si>
  <si>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</si>
  <si>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</si>
  <si>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</si>
  <si>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</si>
  <si>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</si>
  <si>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</si>
  <si>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</si>
  <si>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</si>
  <si>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</si>
  <si>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</si>
  <si>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</si>
  <si>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</si>
  <si>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</si>
  <si>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</si>
  <si>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</si>
  <si>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</si>
  <si>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</si>
  <si>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</si>
  <si>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</si>
  <si>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</si>
  <si>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</si>
  <si>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</si>
  <si>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</si>
  <si>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</si>
  <si>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</si>
  <si>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</si>
  <si>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</si>
  <si>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</si>
  <si>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</si>
  <si>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</si>
  <si>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</si>
  <si>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</si>
  <si>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</si>
  <si>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</si>
  <si>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</si>
  <si>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</si>
  <si>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</si>
  <si>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</si>
  <si>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</si>
  <si>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</si>
  <si>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</si>
  <si>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</si>
  <si>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</si>
  <si>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</si>
  <si>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</si>
  <si>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</si>
  <si>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</si>
  <si>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</si>
  <si>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</si>
  <si>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</si>
  <si>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</si>
  <si>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</si>
  <si>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</si>
  <si>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</si>
  <si>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</si>
  <si>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</si>
  <si>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</si>
  <si>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</si>
  <si>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</si>
  <si>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</si>
  <si>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</si>
  <si>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</si>
  <si>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</si>
  <si>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</si>
  <si>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</si>
  <si>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</si>
  <si>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</si>
  <si>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</si>
  <si>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</si>
  <si>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</si>
  <si>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</si>
  <si>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</si>
  <si>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</si>
  <si>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</si>
  <si>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</si>
  <si>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</si>
  <si>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</si>
  <si>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</si>
  <si>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</si>
  <si>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</si>
  <si>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</si>
  <si>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</si>
  <si>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</si>
  <si>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</si>
  <si>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</si>
  <si>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</si>
  <si>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</si>
  <si>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</si>
  <si>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</si>
  <si>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</si>
  <si>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</si>
  <si>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</si>
  <si>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</si>
  <si>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</si>
  <si>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</si>
  <si>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</si>
  <si>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</si>
  <si>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</si>
  <si>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</si>
  <si>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</si>
  <si>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</si>
  <si>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</si>
  <si>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</si>
  <si>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</si>
  <si>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</si>
  <si>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</si>
  <si>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</si>
  <si>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</si>
  <si>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</si>
  <si>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</si>
  <si>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</si>
  <si>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</si>
  <si>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</si>
  <si>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</si>
  <si>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</si>
  <si>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</si>
  <si>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</si>
  <si>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</si>
  <si>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</si>
  <si>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</si>
  <si>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</si>
  <si>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</si>
  <si>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</si>
  <si>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</si>
  <si>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</si>
  <si>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</si>
  <si>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</si>
  <si>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</si>
  <si>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</si>
  <si>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</si>
  <si>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</si>
  <si>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</si>
  <si>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</si>
  <si>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</si>
  <si>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</si>
  <si>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</si>
  <si>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</si>
  <si>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</si>
  <si>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</si>
  <si>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</si>
  <si>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</si>
  <si>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</si>
  <si>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</si>
  <si>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</si>
  <si>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</si>
  <si>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</si>
  <si>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</si>
  <si>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</si>
  <si>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</si>
  <si>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</si>
  <si>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</si>
  <si>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</si>
  <si>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</si>
  <si>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</si>
  <si>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</si>
  <si>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</si>
  <si>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</si>
  <si>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</si>
  <si>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</si>
  <si>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</si>
  <si>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</si>
  <si>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</si>
  <si>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</si>
  <si>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</si>
  <si>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</si>
  <si>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</si>
  <si>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</si>
  <si>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</si>
  <si>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</si>
  <si>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</si>
  <si>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</si>
  <si>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</si>
  <si>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</si>
  <si>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</si>
  <si>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</si>
  <si>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</si>
  <si>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</si>
  <si>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</si>
  <si>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</si>
  <si>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</si>
  <si>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</si>
  <si>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</si>
  <si>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</si>
  <si>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</si>
  <si>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</si>
  <si>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</si>
  <si>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</si>
  <si>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</si>
  <si>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</si>
  <si>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</si>
  <si>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</si>
  <si>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</si>
  <si>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</si>
  <si>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</si>
  <si>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</si>
  <si>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</si>
  <si>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</si>
  <si>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</si>
  <si>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</si>
  <si>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</si>
  <si>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</si>
  <si>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</si>
  <si>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</si>
  <si>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</si>
  <si>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</si>
  <si>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</si>
  <si>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</si>
  <si>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</si>
  <si>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</si>
  <si>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</si>
  <si>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</si>
  <si>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</si>
  <si>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</si>
  <si>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</si>
  <si>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</si>
  <si>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</si>
  <si>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</si>
  <si>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</si>
  <si>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</si>
  <si>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</si>
  <si>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</si>
  <si>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</si>
  <si>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</si>
  <si>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</si>
  <si>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</si>
  <si>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</si>
  <si>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</si>
  <si>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</si>
  <si>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</si>
  <si>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</si>
  <si>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</si>
  <si>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</si>
  <si>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</si>
  <si>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</si>
  <si>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</si>
  <si>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</si>
  <si>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</si>
  <si>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</si>
  <si>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</si>
  <si>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</si>
  <si>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</si>
  <si>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</si>
  <si>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</si>
  <si>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</si>
  <si>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</si>
  <si>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</si>
  <si>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</si>
  <si>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</si>
  <si>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</si>
  <si>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</si>
  <si>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</si>
  <si>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</si>
  <si>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</si>
  <si>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</si>
  <si>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</si>
  <si>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</si>
  <si>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</si>
  <si>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</si>
  <si>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</si>
  <si>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</si>
  <si>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</si>
  <si>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</si>
  <si>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</si>
  <si>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</si>
  <si>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</si>
  <si>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</si>
  <si>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</si>
  <si>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</si>
  <si>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</si>
  <si>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</si>
  <si>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</si>
  <si>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</si>
  <si>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</si>
  <si>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</si>
  <si>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</si>
  <si>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</si>
  <si>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</si>
  <si>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</si>
  <si>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</si>
  <si>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</si>
  <si>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</si>
  <si>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</si>
  <si>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</si>
  <si>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</si>
  <si>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</si>
  <si>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</si>
  <si>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</si>
  <si>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</si>
  <si>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</si>
  <si>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</si>
  <si>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</si>
  <si>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</si>
  <si>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</si>
  <si>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</si>
  <si>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</si>
  <si>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</si>
  <si>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</si>
  <si>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</si>
  <si>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</si>
  <si>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</si>
  <si>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</si>
  <si>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</si>
  <si>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</si>
  <si>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</si>
  <si>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</si>
  <si>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</si>
  <si>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</si>
  <si>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</si>
  <si>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</si>
  <si>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</si>
  <si>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</si>
  <si>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</si>
  <si>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</si>
  <si>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</si>
  <si>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</si>
  <si>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</si>
  <si>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</si>
  <si>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</si>
  <si>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</si>
  <si>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</si>
  <si>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</si>
  <si>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</si>
  <si>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</si>
  <si>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</si>
  <si>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</si>
  <si>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</si>
  <si>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</si>
  <si>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</si>
  <si>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</si>
  <si>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</si>
  <si>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</si>
  <si>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</si>
  <si>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</si>
  <si>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</si>
  <si>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</si>
  <si>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</si>
  <si>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</si>
  <si>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</si>
  <si>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</si>
  <si>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</si>
  <si>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</si>
  <si>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</si>
  <si>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</si>
  <si>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</si>
  <si>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</si>
  <si>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</si>
  <si>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</si>
  <si>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</si>
  <si>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</si>
  <si>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</si>
  <si>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</si>
  <si>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</si>
  <si>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</si>
  <si>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</si>
  <si>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</si>
  <si>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</si>
  <si>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</si>
  <si>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</si>
  <si>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</si>
  <si>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</si>
  <si>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</si>
  <si>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</si>
  <si>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</si>
  <si>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</si>
  <si>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</si>
  <si>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</si>
  <si>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</si>
  <si>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</si>
  <si>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</si>
  <si>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</si>
  <si>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</si>
  <si>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</si>
  <si>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</si>
  <si>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</si>
  <si>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</si>
  <si>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</si>
  <si>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</si>
  <si>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</si>
  <si>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</si>
  <si>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</si>
  <si>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</si>
  <si>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</si>
  <si>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</si>
  <si>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</si>
  <si>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</si>
  <si>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</si>
  <si>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</si>
  <si>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</si>
  <si>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</si>
  <si>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</si>
  <si>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</si>
  <si>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</si>
  <si>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</si>
  <si>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</si>
  <si>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</si>
  <si>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</si>
  <si>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</si>
  <si>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</si>
  <si>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</si>
  <si>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</si>
  <si>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</si>
  <si>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</si>
  <si>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</si>
  <si>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</si>
  <si>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</si>
  <si>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</si>
  <si>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</si>
  <si>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</si>
  <si>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</si>
  <si>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</si>
  <si>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</si>
  <si>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</si>
  <si>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</si>
  <si>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</si>
  <si>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</si>
  <si>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</si>
  <si>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</si>
  <si>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</si>
  <si>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</si>
  <si>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</si>
  <si>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</si>
  <si>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</si>
  <si>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</si>
  <si>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</si>
  <si>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</si>
  <si>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</si>
  <si>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</si>
  <si>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</si>
  <si>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</si>
  <si>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</si>
  <si>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</si>
  <si>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</si>
  <si>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</si>
  <si>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</si>
  <si>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</si>
  <si>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</si>
  <si>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</si>
  <si>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</si>
  <si>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</si>
  <si>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</si>
  <si>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</si>
  <si>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</si>
  <si>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</si>
  <si>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</si>
  <si>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</si>
  <si>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</si>
  <si>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</si>
  <si>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</si>
  <si>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</si>
  <si>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</si>
  <si>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</si>
  <si>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</si>
  <si>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</si>
  <si>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</si>
  <si>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</si>
  <si>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</si>
  <si>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</si>
  <si>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</si>
  <si>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</si>
  <si>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</si>
  <si>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</si>
  <si>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</si>
  <si>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</si>
  <si>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</si>
  <si>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</si>
  <si>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</si>
  <si>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</si>
  <si>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</si>
  <si>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</si>
  <si>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</si>
  <si>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</si>
  <si>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</si>
  <si>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</si>
  <si>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</si>
  <si>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</si>
  <si>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</si>
  <si>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</si>
  <si>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</si>
  <si>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</si>
  <si>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</si>
  <si>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</si>
  <si>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</si>
  <si>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</si>
  <si>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</si>
  <si>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</si>
  <si>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</si>
  <si>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</si>
  <si>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</si>
  <si>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</si>
  <si>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</si>
  <si>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</si>
  <si>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</si>
  <si>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</si>
  <si>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</si>
  <si>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</si>
  <si>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</si>
  <si>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</si>
  <si>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</si>
  <si>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</si>
  <si>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</si>
  <si>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</si>
  <si>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</si>
  <si>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</si>
  <si>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</si>
  <si>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</si>
  <si>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</si>
  <si>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</si>
  <si>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</si>
  <si>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</si>
  <si>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</si>
  <si>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</si>
  <si>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</si>
  <si>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</si>
  <si>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</si>
  <si>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</si>
  <si>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</si>
  <si>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</si>
  <si>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</si>
  <si>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</si>
  <si>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</si>
  <si>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</si>
  <si>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</si>
  <si>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</si>
  <si>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</si>
  <si>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</si>
  <si>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</si>
  <si>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</si>
  <si>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</si>
  <si>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</si>
  <si>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</si>
  <si>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</si>
  <si>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</si>
  <si>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</si>
  <si>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</si>
  <si>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</si>
  <si>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</si>
  <si>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</si>
  <si>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</si>
  <si>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</si>
  <si>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</si>
  <si>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</si>
  <si>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</si>
  <si>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</si>
  <si>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</si>
  <si>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</si>
  <si>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</si>
  <si>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</si>
  <si>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</si>
  <si>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</si>
  <si>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</si>
  <si>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</si>
  <si>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</si>
  <si>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</si>
  <si>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</si>
  <si>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</si>
  <si>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</si>
  <si>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</si>
  <si>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</si>
  <si>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</si>
  <si>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</si>
  <si>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</si>
  <si>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</si>
  <si>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</si>
  <si>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</si>
  <si>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</si>
  <si>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</si>
  <si>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</si>
  <si>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</si>
  <si>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</si>
  <si>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</si>
  <si>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</si>
  <si>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</si>
  <si>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</si>
  <si>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</si>
  <si>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</si>
  <si>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</si>
  <si>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</si>
  <si>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</si>
  <si>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</si>
  <si>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</si>
  <si>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</si>
  <si>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</si>
  <si>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</si>
  <si>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</si>
  <si>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</si>
  <si>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</si>
  <si>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</si>
  <si>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</si>
  <si>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</si>
  <si>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</si>
  <si>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</si>
  <si>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</si>
  <si>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</si>
  <si>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</si>
  <si>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</si>
  <si>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</si>
  <si>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</si>
  <si>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</si>
  <si>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</si>
  <si>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</si>
  <si>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</si>
  <si>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</si>
  <si>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</si>
  <si>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</si>
  <si>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</si>
  <si>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</si>
  <si>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</si>
  <si>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</si>
  <si>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</si>
  <si>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</si>
  <si>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</si>
  <si>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</si>
  <si>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</si>
  <si>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</si>
  <si>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</si>
  <si>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</si>
  <si>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</si>
  <si>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</si>
  <si>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</si>
  <si>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</si>
  <si>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</si>
  <si>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</si>
  <si>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</si>
  <si>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</si>
  <si>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</si>
  <si>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</si>
  <si>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</si>
  <si>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</si>
  <si>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</si>
  <si>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</si>
  <si>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</si>
  <si>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</si>
  <si>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</si>
  <si>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</si>
  <si>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</si>
  <si>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</si>
  <si>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</si>
  <si>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</si>
  <si>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</si>
  <si>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</si>
  <si>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</si>
  <si>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</si>
  <si>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</si>
  <si>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</si>
  <si>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</si>
  <si>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</si>
  <si>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</si>
  <si>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</si>
  <si>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</si>
  <si>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</si>
  <si>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</si>
  <si>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</si>
  <si>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</si>
  <si>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</si>
  <si>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</si>
  <si>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</si>
  <si>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</si>
  <si>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</si>
  <si>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</si>
  <si>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</si>
  <si>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</si>
  <si>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</si>
  <si>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</si>
  <si>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</si>
  <si>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</si>
  <si>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</si>
  <si>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</si>
  <si>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</si>
  <si>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</si>
  <si>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</si>
  <si>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</si>
  <si>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</si>
  <si>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</si>
  <si>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</si>
  <si>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</si>
  <si>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</si>
  <si>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</si>
  <si>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</si>
  <si>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</si>
  <si>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</si>
  <si>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</si>
  <si>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</si>
  <si>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</si>
  <si>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</si>
  <si>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</si>
  <si>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</si>
  <si>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</si>
  <si>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</si>
  <si>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</si>
  <si>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</si>
  <si>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</si>
  <si>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</si>
  <si>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</si>
  <si>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</si>
  <si>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</si>
  <si>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</si>
  <si>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</si>
  <si>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</si>
  <si>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</si>
  <si>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</si>
  <si>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</si>
  <si>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</si>
  <si>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</si>
  <si>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</si>
  <si>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</si>
  <si>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</si>
  <si>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</si>
  <si>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</si>
  <si>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</si>
  <si>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</si>
  <si>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</si>
  <si>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</si>
  <si>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</si>
  <si>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</si>
  <si>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</si>
  <si>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</si>
  <si>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</si>
  <si>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</si>
  <si>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</si>
  <si>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</si>
  <si>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</si>
  <si>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</si>
  <si>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</si>
  <si>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</si>
  <si>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</si>
  <si>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</si>
  <si>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</si>
  <si>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</si>
  <si>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</si>
  <si>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</si>
  <si>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</si>
  <si>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</si>
  <si>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</si>
  <si>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</si>
  <si>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</si>
  <si>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</si>
  <si>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</si>
  <si>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</si>
  <si>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</si>
  <si>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</si>
  <si>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</si>
  <si>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</si>
  <si>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</si>
  <si>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</si>
  <si>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</si>
  <si>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</si>
  <si>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</si>
  <si>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</si>
  <si>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</si>
  <si>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</si>
  <si>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</si>
  <si>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</si>
  <si>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</si>
  <si>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</si>
  <si>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</si>
  <si>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</si>
  <si>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</si>
  <si>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</si>
  <si>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</si>
  <si>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</si>
  <si>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</si>
  <si>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</si>
  <si>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</si>
  <si>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</si>
  <si>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</si>
  <si>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</si>
  <si>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</si>
  <si>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</si>
  <si>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</si>
  <si>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</si>
  <si>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</si>
  <si>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</si>
  <si>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</si>
  <si>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</si>
  <si>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</si>
  <si>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</si>
  <si>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</si>
  <si>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</si>
  <si>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</si>
  <si>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</si>
  <si>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</si>
  <si>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</si>
  <si>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</si>
  <si>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</si>
  <si>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</si>
  <si>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</si>
  <si>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</si>
  <si>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</si>
  <si>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</si>
  <si>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</si>
  <si>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</si>
  <si>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</si>
  <si>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</si>
  <si>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</si>
  <si>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</si>
  <si>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</si>
  <si>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</si>
  <si>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</si>
  <si>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</si>
  <si>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</si>
  <si>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</si>
  <si>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</si>
  <si>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</si>
  <si>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</si>
  <si>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</si>
  <si>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</si>
  <si>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</si>
  <si>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</si>
  <si>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</si>
  <si>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</si>
  <si>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</si>
  <si>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</si>
  <si>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</si>
  <si>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</si>
  <si>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</si>
  <si>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</si>
  <si>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</si>
  <si>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</si>
  <si>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</si>
  <si>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</si>
  <si>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</si>
  <si>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</si>
  <si>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</si>
  <si>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</si>
  <si>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</si>
  <si>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</si>
  <si>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</si>
  <si>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</si>
  <si>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</si>
  <si>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</si>
  <si>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</si>
  <si>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</si>
  <si>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</si>
  <si>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</si>
  <si>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</si>
  <si>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</si>
  <si>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</si>
  <si>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</si>
  <si>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</si>
  <si>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</si>
  <si>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</si>
  <si>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</si>
  <si>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</si>
  <si>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</si>
  <si>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</si>
  <si>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</si>
  <si>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</si>
  <si>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</si>
  <si>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</si>
  <si>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</si>
  <si>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</si>
  <si>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</si>
  <si>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</si>
  <si>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</si>
  <si>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</si>
  <si>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</si>
  <si>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</si>
  <si>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</si>
  <si>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</si>
  <si>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</si>
  <si>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</si>
  <si>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</si>
  <si>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</si>
  <si>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</si>
  <si>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</si>
  <si>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</si>
  <si>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</si>
  <si>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CONJUNTO PARA QUADRA DE  VOLEI COM POSTES EM TUBO DE ACO GALVANIZADO 3", H = *255* CM, PINTURA EM TINTA ESMALTE SINTETICO, REDE DE NYLON COM 2 MM, MALHA 10 X 10 CM E ANTENAS OFICIAIS EM FIBRA DE VIDRO, FORNECIMENTO E INSTALAÇÃO</t>
  </si>
  <si>
    <t>13.1</t>
  </si>
  <si>
    <t>11.0</t>
  </si>
  <si>
    <t>12.0</t>
  </si>
  <si>
    <t>13.0</t>
  </si>
  <si>
    <t>LOCAL: EMEB APOLONIO FRUTUOSO</t>
  </si>
  <si>
    <t>ENDEREÇO: Av. Valter Fontana, S/n°, Bairro: Construmat - Cristo Rei , VÁRZEA GRANDE - MT</t>
  </si>
  <si>
    <t>REMOÇÃO DA TELHA CERÂMICA DE TODO PREDIO</t>
  </si>
  <si>
    <t>REMOÇÃO DE 3 CX DE AR CONDICIONADO</t>
  </si>
  <si>
    <t>parede externa refeitorio</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</si>
  <si>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</si>
  <si>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</si>
  <si>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</si>
  <si>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</si>
  <si>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</si>
  <si>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</si>
  <si>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</si>
  <si>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</si>
  <si>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</si>
  <si>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</si>
  <si>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</si>
  <si>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</si>
  <si>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</si>
  <si>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</si>
  <si>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</si>
  <si>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</si>
  <si>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</si>
  <si>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</si>
  <si>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</si>
  <si>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</si>
  <si>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</si>
  <si>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</si>
  <si>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</si>
  <si>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</si>
  <si>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</si>
  <si>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</si>
  <si>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</si>
  <si>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</si>
  <si>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</si>
  <si>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</si>
  <si>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</si>
  <si>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</si>
  <si>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</si>
  <si>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</si>
  <si>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</si>
  <si>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</si>
  <si>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</si>
  <si>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</si>
  <si>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</si>
  <si>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</si>
  <si>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</si>
  <si>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</si>
  <si>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</si>
  <si>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</si>
  <si>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</si>
  <si>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</si>
  <si>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</si>
  <si>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</si>
  <si>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</si>
  <si>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</si>
  <si>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</si>
  <si>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</si>
  <si>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</si>
  <si>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</si>
  <si>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</si>
  <si>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</si>
  <si>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</si>
  <si>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</si>
  <si>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</si>
  <si>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</si>
  <si>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</si>
  <si>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</si>
  <si>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</si>
  <si>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</si>
  <si>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</si>
  <si>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</si>
  <si>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</si>
  <si>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</si>
  <si>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</si>
  <si>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</si>
  <si>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</si>
  <si>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</si>
  <si>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</si>
  <si>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</si>
  <si>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</si>
  <si>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</si>
  <si>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</si>
  <si>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</si>
  <si>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</si>
  <si>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</si>
  <si>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</si>
  <si>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</si>
  <si>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</si>
  <si>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</si>
  <si>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</si>
  <si>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</si>
  <si>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</si>
  <si>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</si>
  <si>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</si>
  <si>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</si>
  <si>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</si>
  <si>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</si>
  <si>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</si>
  <si>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</si>
  <si>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</si>
  <si>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</si>
  <si>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</si>
  <si>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</si>
  <si>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</si>
  <si>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</si>
  <si>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</si>
  <si>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</si>
  <si>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</si>
  <si>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</si>
  <si>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</si>
  <si>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</si>
  <si>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</si>
  <si>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</si>
  <si>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</si>
  <si>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</si>
  <si>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</si>
  <si>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</si>
  <si>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</si>
  <si>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</si>
  <si>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</si>
  <si>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</si>
  <si>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</si>
  <si>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</si>
  <si>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</si>
  <si>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</si>
  <si>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</si>
  <si>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</si>
  <si>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</si>
  <si>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</si>
  <si>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</si>
  <si>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</si>
  <si>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</si>
  <si>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</si>
  <si>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</si>
  <si>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</si>
  <si>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</si>
  <si>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</si>
  <si>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</si>
  <si>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</si>
  <si>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</si>
  <si>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</si>
  <si>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</si>
  <si>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</si>
  <si>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</si>
  <si>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</si>
  <si>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</si>
  <si>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</si>
  <si>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</si>
  <si>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</si>
  <si>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</si>
  <si>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</si>
  <si>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</si>
  <si>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</si>
  <si>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</si>
  <si>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</si>
  <si>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</si>
  <si>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</si>
  <si>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</si>
  <si>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</si>
  <si>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</si>
  <si>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</si>
  <si>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</si>
  <si>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</si>
  <si>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</si>
  <si>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</si>
  <si>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</si>
  <si>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</si>
  <si>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</si>
  <si>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</si>
  <si>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</si>
  <si>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</si>
  <si>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</si>
  <si>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</si>
  <si>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</si>
  <si>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</si>
  <si>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</si>
  <si>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</si>
  <si>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</si>
  <si>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</si>
  <si>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</si>
  <si>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</si>
  <si>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</si>
  <si>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</si>
  <si>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</si>
  <si>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</si>
  <si>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</si>
  <si>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</si>
  <si>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</si>
  <si>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</si>
  <si>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</si>
  <si>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</si>
  <si>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</si>
  <si>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</si>
  <si>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</si>
  <si>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</si>
  <si>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</si>
  <si>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</si>
  <si>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</si>
  <si>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</si>
  <si>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</si>
  <si>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</si>
  <si>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</si>
  <si>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</si>
  <si>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</si>
  <si>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</si>
  <si>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</si>
  <si>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</si>
  <si>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</si>
  <si>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</si>
  <si>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</si>
  <si>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</si>
  <si>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</si>
  <si>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</si>
  <si>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</si>
  <si>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</si>
  <si>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</si>
  <si>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</si>
  <si>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</si>
  <si>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</si>
  <si>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</si>
  <si>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</si>
  <si>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</si>
  <si>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</si>
  <si>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</si>
  <si>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</si>
  <si>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</si>
  <si>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</si>
  <si>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</si>
  <si>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</si>
  <si>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</si>
  <si>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</si>
  <si>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</si>
  <si>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</si>
  <si>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</si>
  <si>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</si>
  <si>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</si>
  <si>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</si>
  <si>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</si>
  <si>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</si>
  <si>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</si>
  <si>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</si>
  <si>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</si>
  <si>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</si>
  <si>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</si>
  <si>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</si>
  <si>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</si>
  <si>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</si>
  <si>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</si>
  <si>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</si>
  <si>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</si>
  <si>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</si>
  <si>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</si>
  <si>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</si>
  <si>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</si>
  <si>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</si>
  <si>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</si>
  <si>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</si>
  <si>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</si>
  <si>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</si>
  <si>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</si>
  <si>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</si>
  <si>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</si>
  <si>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</si>
  <si>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</si>
  <si>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</si>
  <si>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</si>
  <si>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</si>
  <si>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</si>
  <si>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</si>
  <si>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</si>
  <si>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</si>
  <si>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</si>
  <si>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</si>
  <si>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</si>
  <si>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</si>
  <si>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</si>
  <si>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</si>
  <si>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</si>
  <si>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</si>
  <si>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</si>
  <si>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</si>
  <si>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</si>
  <si>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</si>
  <si>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</si>
  <si>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</si>
  <si>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</si>
  <si>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</si>
  <si>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</si>
  <si>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</si>
  <si>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</si>
  <si>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</si>
  <si>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</si>
  <si>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</si>
  <si>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</si>
  <si>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</si>
  <si>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</si>
  <si>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</si>
  <si>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</si>
  <si>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</si>
  <si>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</si>
  <si>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</si>
  <si>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</si>
  <si>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</si>
  <si>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</si>
  <si>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</si>
  <si>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</si>
  <si>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</si>
  <si>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</si>
  <si>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</si>
  <si>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</si>
  <si>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</si>
  <si>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</si>
  <si>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</si>
  <si>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</si>
  <si>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</si>
  <si>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</si>
  <si>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</si>
  <si>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</si>
  <si>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</si>
  <si>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</si>
  <si>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</si>
  <si>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</si>
  <si>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</si>
  <si>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</si>
  <si>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</si>
  <si>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</si>
  <si>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</si>
  <si>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</si>
  <si>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</si>
  <si>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</si>
  <si>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</si>
  <si>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</si>
  <si>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</si>
  <si>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</si>
  <si>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</si>
  <si>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</si>
  <si>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</si>
  <si>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</si>
  <si>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</si>
  <si>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</si>
  <si>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</si>
  <si>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</si>
  <si>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</si>
  <si>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</si>
  <si>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</si>
  <si>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</si>
  <si>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</si>
  <si>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</si>
  <si>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</si>
  <si>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</si>
  <si>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</si>
  <si>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</si>
  <si>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</si>
  <si>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</si>
  <si>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</si>
  <si>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</si>
  <si>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</si>
  <si>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</si>
  <si>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</si>
  <si>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</si>
  <si>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</si>
  <si>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</si>
  <si>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</si>
  <si>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</si>
  <si>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</si>
  <si>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</si>
  <si>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</si>
  <si>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</si>
  <si>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</si>
  <si>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</si>
  <si>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</si>
  <si>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</si>
  <si>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</si>
  <si>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</si>
  <si>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</si>
  <si>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</si>
  <si>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</si>
  <si>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</si>
  <si>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</si>
  <si>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</si>
  <si>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</si>
  <si>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</si>
  <si>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</si>
  <si>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</si>
  <si>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</si>
  <si>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</si>
  <si>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</si>
  <si>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</si>
  <si>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</si>
  <si>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</si>
  <si>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</si>
  <si>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</si>
  <si>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</si>
  <si>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</si>
  <si>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</si>
  <si>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</si>
  <si>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</si>
  <si>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</si>
  <si>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</si>
  <si>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</si>
  <si>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</si>
  <si>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</si>
  <si>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</si>
  <si>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</si>
  <si>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</si>
  <si>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</si>
  <si>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</si>
  <si>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</si>
  <si>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</si>
  <si>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</si>
  <si>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</si>
  <si>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</si>
  <si>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</si>
  <si>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</si>
  <si>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</si>
  <si>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</si>
  <si>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</si>
  <si>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</si>
  <si>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</si>
  <si>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</si>
  <si>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</si>
  <si>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</si>
  <si>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</si>
  <si>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</si>
  <si>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</si>
  <si>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</si>
  <si>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</si>
  <si>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</si>
  <si>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</si>
  <si>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</si>
  <si>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</si>
  <si>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</si>
  <si>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</si>
  <si>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</si>
  <si>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</si>
  <si>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</si>
  <si>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</si>
  <si>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</si>
  <si>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</si>
  <si>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</si>
  <si>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</si>
  <si>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</si>
  <si>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</si>
  <si>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</si>
  <si>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</si>
  <si>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</si>
  <si>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</si>
  <si>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</si>
  <si>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</si>
  <si>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</si>
  <si>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</si>
  <si>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</si>
  <si>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</si>
  <si>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</si>
  <si>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</si>
  <si>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</si>
  <si>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</si>
  <si>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</si>
  <si>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</si>
  <si>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</si>
  <si>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</si>
  <si>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</si>
  <si>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</si>
  <si>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</si>
  <si>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</si>
  <si>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</si>
  <si>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</si>
  <si>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</si>
  <si>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</si>
  <si>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</si>
  <si>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</si>
  <si>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</si>
  <si>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</si>
  <si>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</si>
  <si>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</si>
  <si>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</si>
  <si>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</si>
  <si>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</si>
  <si>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</si>
  <si>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</si>
  <si>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</si>
  <si>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</si>
  <si>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</si>
  <si>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</si>
  <si>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</si>
  <si>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</si>
  <si>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</si>
  <si>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</si>
  <si>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</si>
  <si>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</si>
  <si>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</si>
  <si>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</si>
  <si>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</si>
  <si>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</si>
  <si>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</si>
  <si>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</si>
  <si>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</si>
  <si>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</si>
  <si>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</si>
  <si>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</si>
  <si>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</si>
  <si>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</si>
  <si>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</si>
  <si>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</si>
  <si>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</si>
  <si>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</si>
  <si>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</si>
  <si>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</si>
  <si>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</si>
  <si>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</si>
  <si>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</si>
  <si>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</si>
  <si>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</si>
  <si>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</si>
  <si>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</si>
  <si>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</si>
  <si>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</si>
  <si>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</si>
  <si>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</si>
  <si>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</si>
  <si>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</si>
  <si>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</si>
  <si>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</si>
  <si>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</si>
  <si>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</si>
  <si>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</si>
  <si>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</si>
  <si>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</si>
  <si>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</si>
  <si>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</si>
  <si>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</si>
  <si>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</si>
  <si>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</si>
  <si>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</si>
  <si>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</si>
  <si>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</si>
  <si>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</si>
  <si>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</si>
  <si>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</si>
  <si>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</si>
  <si>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</si>
  <si>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</si>
  <si>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</si>
  <si>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</si>
  <si>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</si>
  <si>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</si>
  <si>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</si>
  <si>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</si>
  <si>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</si>
  <si>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</si>
  <si>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</si>
  <si>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</si>
  <si>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</si>
  <si>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</si>
  <si>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</si>
  <si>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</si>
  <si>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</si>
  <si>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</si>
  <si>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</si>
  <si>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</si>
  <si>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</si>
  <si>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</si>
  <si>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</si>
  <si>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</si>
  <si>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</si>
  <si>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</si>
  <si>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</si>
  <si>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</si>
  <si>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</si>
  <si>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</si>
  <si>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</si>
  <si>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</si>
  <si>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</si>
  <si>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</si>
  <si>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</si>
  <si>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</si>
  <si>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</si>
  <si>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</si>
  <si>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</si>
  <si>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</si>
  <si>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</si>
  <si>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</si>
  <si>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</si>
  <si>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</si>
  <si>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</si>
  <si>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</si>
  <si>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</si>
  <si>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</si>
  <si>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</si>
  <si>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</si>
  <si>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</si>
  <si>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</si>
  <si>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</si>
  <si>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</si>
  <si>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</si>
  <si>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</si>
  <si>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</si>
  <si>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</si>
  <si>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</si>
  <si>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</si>
  <si>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</si>
  <si>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</si>
  <si>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</si>
  <si>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</si>
  <si>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</si>
  <si>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</si>
  <si>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</si>
  <si>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</si>
  <si>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</si>
  <si>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</si>
  <si>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</si>
  <si>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</si>
  <si>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</si>
  <si>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</si>
  <si>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</si>
  <si>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</si>
  <si>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</si>
  <si>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</si>
  <si>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</si>
  <si>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</si>
  <si>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</si>
  <si>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</si>
  <si>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</si>
  <si>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</si>
  <si>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</si>
  <si>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</si>
  <si>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</si>
  <si>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</si>
  <si>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</si>
  <si>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</si>
  <si>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</si>
  <si>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</si>
  <si>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</si>
  <si>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</si>
  <si>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</si>
  <si>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</si>
  <si>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</si>
  <si>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</si>
  <si>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</si>
  <si>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</si>
  <si>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</si>
  <si>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</si>
  <si>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</si>
  <si>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</si>
  <si>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</si>
  <si>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</si>
  <si>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</si>
  <si>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</si>
  <si>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</si>
  <si>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</si>
  <si>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</si>
  <si>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</si>
  <si>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</si>
  <si>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</si>
  <si>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</si>
  <si>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</si>
  <si>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</si>
  <si>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</si>
  <si>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</si>
  <si>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</si>
  <si>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</si>
  <si>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</si>
  <si>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</si>
  <si>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</si>
  <si>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</si>
  <si>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</si>
  <si>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</si>
  <si>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</si>
  <si>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</si>
  <si>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</si>
  <si>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</si>
  <si>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</si>
  <si>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</si>
  <si>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</si>
  <si>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</si>
  <si>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</si>
  <si>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</si>
  <si>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</si>
  <si>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</si>
  <si>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</si>
  <si>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</si>
  <si>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</si>
  <si>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</si>
  <si>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</si>
  <si>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</si>
  <si>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</si>
  <si>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</si>
  <si>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</si>
  <si>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</si>
  <si>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</si>
  <si>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</si>
  <si>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</si>
  <si>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</si>
  <si>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</si>
  <si>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</si>
  <si>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</si>
  <si>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</si>
  <si>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</si>
  <si>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</si>
  <si>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</si>
  <si>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</si>
  <si>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</si>
  <si>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</si>
  <si>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</si>
  <si>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</si>
  <si>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</si>
  <si>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</si>
  <si>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</si>
  <si>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</si>
  <si>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</si>
  <si>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</si>
  <si>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</si>
  <si>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</si>
  <si>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</si>
  <si>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</si>
  <si>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</si>
  <si>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</si>
  <si>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</si>
  <si>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</si>
  <si>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</si>
  <si>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</si>
  <si>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</si>
  <si>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</si>
  <si>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</si>
  <si>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</si>
  <si>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</si>
  <si>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</si>
  <si>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</si>
  <si>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</si>
  <si>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</si>
  <si>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</si>
  <si>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</si>
  <si>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</si>
  <si>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</si>
  <si>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</si>
  <si>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</si>
  <si>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</si>
  <si>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</si>
  <si>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</si>
  <si>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</si>
  <si>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</si>
  <si>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</si>
  <si>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</si>
  <si>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</si>
  <si>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</si>
  <si>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</si>
  <si>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</si>
  <si>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</si>
  <si>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</si>
  <si>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</si>
  <si>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</si>
  <si>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</si>
  <si>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</si>
  <si>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</si>
  <si>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</si>
  <si>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</si>
  <si>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</si>
  <si>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</si>
  <si>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</si>
  <si>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</si>
  <si>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</si>
  <si>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</si>
  <si>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</si>
  <si>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</si>
  <si>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</si>
  <si>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</si>
  <si>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</si>
  <si>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</si>
  <si>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</si>
  <si>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</si>
  <si>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</si>
  <si>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</si>
  <si>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</si>
  <si>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</si>
  <si>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</si>
  <si>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</si>
  <si>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</si>
  <si>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</si>
  <si>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</si>
  <si>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</si>
  <si>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</si>
  <si>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</si>
  <si>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</si>
  <si>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</si>
  <si>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</si>
  <si>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</si>
  <si>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</si>
  <si>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</si>
  <si>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</si>
  <si>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</si>
  <si>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</si>
  <si>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</si>
  <si>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</si>
  <si>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</si>
  <si>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</si>
  <si>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</si>
  <si>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</si>
  <si>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</si>
  <si>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</si>
  <si>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</si>
  <si>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</si>
  <si>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</si>
  <si>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</si>
  <si>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</si>
  <si>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</si>
  <si>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</si>
  <si>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</si>
  <si>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</si>
  <si>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</si>
  <si>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</si>
  <si>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</si>
  <si>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</si>
  <si>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</si>
  <si>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</si>
  <si>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</si>
  <si>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</si>
  <si>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</si>
  <si>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</si>
  <si>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</si>
  <si>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</si>
  <si>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</si>
  <si>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</si>
  <si>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</si>
  <si>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</si>
  <si>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</si>
  <si>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</si>
  <si>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LONA PLASTICA, PRETA, LARGURA 8 M, E= 150 MICRA</t>
  </si>
  <si>
    <t>!EM PROCESSO DE DESATIVACAO! MASSA CORRIDA PVA PARA PAREDES INTERNAS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</si>
  <si>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</si>
  <si>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</si>
  <si>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</si>
  <si>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</si>
  <si>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</si>
  <si>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</si>
  <si>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</si>
  <si>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</si>
  <si>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</si>
  <si>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</si>
  <si>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</si>
  <si>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</si>
  <si>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</si>
  <si>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</si>
  <si>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</si>
  <si>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</si>
  <si>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</si>
  <si>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</si>
  <si>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</si>
  <si>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</si>
  <si>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</si>
  <si>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</si>
  <si>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</si>
  <si>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</si>
  <si>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</si>
  <si>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</si>
  <si>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</si>
  <si>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</si>
  <si>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</si>
  <si>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</si>
  <si>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</si>
  <si>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</si>
  <si>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</si>
  <si>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</si>
  <si>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</si>
  <si>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</si>
  <si>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</si>
  <si>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</si>
  <si>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</si>
  <si>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</si>
  <si>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</si>
  <si>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</si>
  <si>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</si>
  <si>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</si>
  <si>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</si>
  <si>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</si>
  <si>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</si>
  <si>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</si>
  <si>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</si>
  <si>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</si>
  <si>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</si>
  <si>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</si>
  <si>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</si>
  <si>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</si>
  <si>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</si>
  <si>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</si>
  <si>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AUXILIAR DE LABORATORISTA DE SOLOS E DE CONCRETO</t>
  </si>
  <si>
    <t>AZULEJISTA OU LADRILHEIRO</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</si>
  <si>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</si>
  <si>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</si>
  <si>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</si>
  <si>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</si>
  <si>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</si>
  <si>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</si>
  <si>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</si>
  <si>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</si>
  <si>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</si>
  <si>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</si>
  <si>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</si>
  <si>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</si>
  <si>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</si>
  <si>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</si>
  <si>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</si>
  <si>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</si>
  <si>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</si>
  <si>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</si>
  <si>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</si>
  <si>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</si>
  <si>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</si>
  <si>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</si>
  <si>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</si>
  <si>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</si>
  <si>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</si>
  <si>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</si>
  <si>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</si>
  <si>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</si>
  <si>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</si>
  <si>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</si>
  <si>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</si>
  <si>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</si>
  <si>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</si>
  <si>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</si>
  <si>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</si>
  <si>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</si>
  <si>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</si>
  <si>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</si>
  <si>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</si>
  <si>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</si>
  <si>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</si>
  <si>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</si>
  <si>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</si>
  <si>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</si>
  <si>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</si>
  <si>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</si>
  <si>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</si>
  <si>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</si>
  <si>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</si>
  <si>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</si>
  <si>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</si>
  <si>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</si>
  <si>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</si>
  <si>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</si>
  <si>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</si>
  <si>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</si>
  <si>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</si>
  <si>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</si>
  <si>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</si>
  <si>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</si>
  <si>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</si>
  <si>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</si>
  <si>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</si>
  <si>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</si>
  <si>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</si>
  <si>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</si>
  <si>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</si>
  <si>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</si>
  <si>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</si>
  <si>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</si>
  <si>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</si>
  <si>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</si>
  <si>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</si>
  <si>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</si>
  <si>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</si>
  <si>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</si>
  <si>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</si>
  <si>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</si>
  <si>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</si>
  <si>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</si>
  <si>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</si>
  <si>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</si>
  <si>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</si>
  <si>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</si>
  <si>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</si>
  <si>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</si>
  <si>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CUMEEIRA PARA TELHA DE CONCRETO, PARA 2 AGUAS DE TELHADO, COR CINZA, RENDIMENTO DE *3* TELHAS/M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</si>
  <si>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</si>
  <si>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</si>
  <si>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</si>
  <si>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</si>
  <si>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</si>
  <si>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</si>
  <si>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</si>
  <si>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</si>
  <si>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</si>
  <si>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</si>
  <si>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</si>
  <si>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</si>
  <si>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</si>
  <si>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</si>
  <si>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</si>
  <si>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</si>
  <si>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</si>
  <si>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</si>
  <si>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</si>
  <si>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</si>
  <si>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</si>
  <si>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</si>
  <si>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</si>
  <si>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</si>
  <si>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</si>
  <si>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</si>
  <si>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</si>
  <si>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</si>
  <si>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</si>
  <si>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</si>
  <si>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</si>
  <si>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</si>
  <si>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</si>
  <si>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</si>
  <si>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</si>
  <si>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</si>
  <si>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</si>
  <si>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</si>
  <si>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</si>
  <si>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</si>
  <si>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</si>
  <si>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</si>
  <si>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</si>
  <si>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</si>
  <si>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</si>
  <si>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</si>
  <si>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</si>
  <si>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</si>
  <si>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</si>
  <si>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</si>
  <si>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</si>
  <si>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</si>
  <si>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</si>
  <si>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</si>
  <si>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</si>
  <si>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</si>
  <si>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</si>
  <si>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</si>
  <si>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</si>
  <si>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</si>
  <si>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</si>
  <si>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</si>
  <si>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</si>
  <si>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</si>
  <si>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</si>
  <si>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</si>
  <si>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</si>
  <si>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</si>
  <si>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</si>
  <si>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</si>
  <si>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</si>
  <si>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</si>
  <si>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</si>
  <si>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</si>
  <si>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</si>
  <si>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</si>
  <si>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</si>
  <si>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</si>
  <si>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</si>
  <si>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</si>
  <si>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</si>
  <si>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</si>
  <si>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</si>
  <si>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</si>
  <si>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</si>
  <si>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</si>
  <si>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</si>
  <si>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</si>
  <si>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</si>
  <si>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</si>
  <si>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</si>
  <si>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</si>
  <si>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</si>
  <si>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</si>
  <si>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</si>
  <si>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</si>
  <si>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</si>
  <si>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</si>
  <si>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</si>
  <si>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</si>
  <si>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</si>
  <si>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</si>
  <si>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</si>
  <si>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</si>
  <si>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</si>
  <si>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</si>
  <si>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</si>
  <si>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</si>
  <si>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</si>
  <si>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</si>
  <si>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</si>
  <si>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</si>
  <si>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TRELICA NERVURADA (ESPACADOR), ALTURA = 120,0 MM, DIAMETRO DOS BANZOS INFERIORES E SUPERIOR = 6,0 MM, DIAMETRO DA DIAGONAL = 4,2 MM</t>
  </si>
  <si>
    <t>CP-IP-02</t>
  </si>
  <si>
    <t>PLACA DE OBRA EM CHAPA DE AÇO GALVANIZADO</t>
  </si>
  <si>
    <t>REMOÇÃO DE TODAS JANELAS DA ESCOLA</t>
  </si>
  <si>
    <t>PLACA DE OBRA</t>
  </si>
  <si>
    <t>SALAS/BANHEIRO</t>
  </si>
  <si>
    <t>PORTA W.C</t>
  </si>
  <si>
    <t>PORTA PCD</t>
  </si>
  <si>
    <t>REMOÇÃO DE TODOS OS FORROS DA ESCOLA</t>
  </si>
  <si>
    <t>DEMOLIÇAO DE ESTRURA DE BANHEIRO P/ MUDANÇA DIVISORIA EM MARMORITE</t>
  </si>
  <si>
    <t>DEMOLIÇÃO DE CONTRAPISO CAIXA DÁGUA</t>
  </si>
  <si>
    <t>wc</t>
  </si>
  <si>
    <t>RETIRADA DE 44M3 DE ARVORES</t>
  </si>
  <si>
    <t>sala 01</t>
  </si>
  <si>
    <t>sala 02</t>
  </si>
  <si>
    <t>sala 03</t>
  </si>
  <si>
    <t>sala 04</t>
  </si>
  <si>
    <t>sala 05</t>
  </si>
  <si>
    <t>corredor bloco a  + beiral</t>
  </si>
  <si>
    <t>sala multifuncional+wc</t>
  </si>
  <si>
    <t xml:space="preserve">cozinha </t>
  </si>
  <si>
    <t>deposito+despensa</t>
  </si>
  <si>
    <t>passarela bloco b para bloco c</t>
  </si>
  <si>
    <t>w.c masc.+ dep</t>
  </si>
  <si>
    <t>wc. fem. + dep.</t>
  </si>
  <si>
    <t>sala de informatica</t>
  </si>
  <si>
    <t xml:space="preserve">deposito bloco c </t>
  </si>
  <si>
    <t xml:space="preserve">  corredor bloco c + beiral</t>
  </si>
  <si>
    <t xml:space="preserve">refeitorio </t>
  </si>
  <si>
    <t>bloco c</t>
  </si>
  <si>
    <t>bloco b+passarela</t>
  </si>
  <si>
    <t>CP-ESQ-08</t>
  </si>
  <si>
    <t>UNID</t>
  </si>
  <si>
    <t>JANELA DE ALUMINIO COM VIDRO TEMPERADO 2,00 X 1,20 FORNECIMENTO E INSTALAÇÃO</t>
  </si>
  <si>
    <t>CP-ESQ-09</t>
  </si>
  <si>
    <t>CP-ESQ-10</t>
  </si>
  <si>
    <t>JANELA MAXIMAR COM VIDRO TEMPERADO 2,00 X 0,50 FORNECIMENTO E INSTALAÇÃO</t>
  </si>
  <si>
    <t>JANELA MAXIMAR COM VIDRO TEMPERADO 0,50 X 0,50 FORNECIMENTO E INSTALAÇÃO</t>
  </si>
  <si>
    <t>sala multifuncional; deposito;  w.c masc.; w.c fem.</t>
  </si>
  <si>
    <t>JANELA DE ALUMINIO COM GUILHOTINA PARA PASSAR PRATO, FORNECIMENTO E INSTALAÇÃO</t>
  </si>
  <si>
    <t>salas 01;02;03;04;05</t>
  </si>
  <si>
    <t>w.c</t>
  </si>
  <si>
    <t>bebedouro</t>
  </si>
  <si>
    <t>TE DE RED. 50 X 25</t>
  </si>
  <si>
    <t>CP- CON- 03</t>
  </si>
  <si>
    <t>area(m²)</t>
  </si>
  <si>
    <t>CP-HID-05</t>
  </si>
  <si>
    <t xml:space="preserve">tabeira </t>
  </si>
  <si>
    <t>CONSTRUÇÃO DA CASA DE GÁS MODELO PADRÃO DE 2,00X1,00</t>
  </si>
  <si>
    <t xml:space="preserve">banheiro </t>
  </si>
  <si>
    <t>rampa frente da escola</t>
  </si>
  <si>
    <t>rampa fundo da escola</t>
  </si>
  <si>
    <t xml:space="preserve">rampa fundo da escola </t>
  </si>
  <si>
    <t>9.3</t>
  </si>
  <si>
    <t xml:space="preserve">secretaria; sal multifuncional; cozinha; despensa; dep.; w.c masc.; w.c fem.; dep.; sala informatica; sala 6; sala 7; sala 8; deposito; sala 9; sala 10;w.c pne.  </t>
  </si>
  <si>
    <t>5.3</t>
  </si>
  <si>
    <t>5.7</t>
  </si>
  <si>
    <t>WC PCD</t>
  </si>
  <si>
    <t>ASSENTO VASO PCD SEM FURO</t>
  </si>
  <si>
    <t>ASSENTO VASO PCD SEM FURO FORNECIMENTO E INSTALAÇÃO</t>
  </si>
  <si>
    <t>CP-COB-001</t>
  </si>
  <si>
    <t>ACABAMENTO DE BEIRAL METÁLICO HORIZONTAL L=20CM, COM PINTURA, FORNECIMENTO E INSTALAÇÃO</t>
  </si>
  <si>
    <t>bloco a reparo</t>
  </si>
  <si>
    <t>REMOÇÃO DE LOUÇAS 10 VASOS E 6 PIAS</t>
  </si>
  <si>
    <t>REMOÇÃO DA TRAMA DOS BLOCOS ANTIGOS B e C</t>
  </si>
  <si>
    <t>M²</t>
  </si>
  <si>
    <t>3.16</t>
  </si>
  <si>
    <t>pintura de tubos de alambrado</t>
  </si>
  <si>
    <t>CP-QUA-01</t>
  </si>
  <si>
    <t>recuperação de piso da quadra</t>
  </si>
  <si>
    <t>MANGUEIRA DE GÁS FLEXIVEL REVESTIDA EM AÇO FORNECIMENTO E INSTALAÇÃO.</t>
  </si>
  <si>
    <t xml:space="preserve">MANGUEIRA DE GÁS FLEXIVEL REVESTIDA EM AÇO </t>
  </si>
  <si>
    <t>Casa de gás locada  no projeto</t>
  </si>
  <si>
    <t>CP-MOLA-01</t>
  </si>
  <si>
    <t>MOLA AEREA FORNECIMENTO E INSTALAÇÃO</t>
  </si>
  <si>
    <t>mola aerea a serem instaladas nas portas da cozinha</t>
  </si>
  <si>
    <t>PREGO 18X27</t>
  </si>
  <si>
    <t>SARRAFO DE 1/4</t>
  </si>
  <si>
    <t>local de instalação indicado no projeto</t>
  </si>
  <si>
    <t>gramas a serem instaladas conforme projeto</t>
  </si>
  <si>
    <t>identificação de plantio conforme projeto</t>
  </si>
  <si>
    <t>DEMOLIÇÃO DE MURO LATERAL PARA CONSTRUÇÃO DE PORTA DE ACESSO A QUADRA.</t>
  </si>
  <si>
    <t>porta p/ acesso a quadra</t>
  </si>
  <si>
    <t>pintura a ser definida  pelo fiscal</t>
  </si>
  <si>
    <t>pintura de muro interno</t>
  </si>
  <si>
    <t>muro frontal para quadra</t>
  </si>
  <si>
    <t>muro lateral para rua</t>
  </si>
  <si>
    <t>pintura de laterais onde não contemplam faixas</t>
  </si>
  <si>
    <t>pintura interna da escola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</si>
  <si>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</si>
  <si>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</si>
  <si>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</si>
  <si>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</si>
  <si>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</si>
  <si>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</si>
  <si>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</si>
  <si>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</si>
  <si>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</si>
  <si>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</si>
  <si>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</si>
  <si>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</si>
  <si>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</si>
  <si>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</si>
  <si>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</si>
  <si>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</si>
  <si>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</si>
  <si>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</si>
  <si>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</si>
  <si>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</si>
  <si>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</si>
  <si>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</si>
  <si>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</si>
  <si>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</si>
  <si>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</si>
  <si>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</si>
  <si>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</si>
  <si>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</si>
  <si>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</si>
  <si>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</si>
  <si>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</si>
  <si>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</si>
  <si>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</si>
  <si>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</si>
  <si>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</si>
  <si>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</si>
  <si>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</si>
  <si>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</si>
  <si>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</si>
  <si>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</si>
  <si>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</si>
  <si>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</si>
  <si>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</si>
  <si>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</si>
  <si>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</si>
  <si>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</si>
  <si>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</si>
  <si>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</si>
  <si>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</si>
  <si>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</si>
  <si>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</si>
  <si>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</si>
  <si>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</si>
  <si>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</si>
  <si>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</si>
  <si>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</si>
  <si>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</si>
  <si>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</si>
  <si>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</si>
  <si>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</si>
  <si>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</si>
  <si>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</si>
  <si>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</si>
  <si>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</si>
  <si>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</si>
  <si>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</si>
  <si>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</si>
  <si>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</si>
  <si>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</si>
  <si>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</si>
  <si>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</si>
  <si>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</si>
  <si>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</si>
  <si>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</si>
  <si>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</si>
  <si>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</si>
  <si>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</si>
  <si>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</si>
  <si>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</si>
  <si>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</si>
  <si>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</si>
  <si>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</si>
  <si>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</si>
  <si>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</si>
  <si>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</si>
  <si>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</si>
  <si>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</si>
  <si>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</si>
  <si>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</si>
  <si>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</si>
  <si>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</si>
  <si>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</si>
  <si>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</si>
  <si>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</si>
  <si>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</si>
  <si>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</si>
  <si>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</si>
  <si>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</si>
  <si>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</si>
  <si>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</si>
  <si>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</si>
  <si>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</si>
  <si>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</si>
  <si>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</si>
  <si>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</si>
  <si>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</si>
  <si>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</si>
  <si>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</si>
  <si>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</si>
  <si>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</si>
  <si>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</si>
  <si>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</si>
  <si>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</si>
  <si>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</si>
  <si>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</si>
  <si>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</si>
  <si>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</si>
  <si>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</si>
  <si>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</si>
  <si>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</si>
  <si>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</si>
  <si>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</si>
  <si>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</si>
  <si>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</si>
  <si>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</si>
  <si>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</si>
  <si>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</si>
  <si>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</si>
  <si>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</si>
  <si>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EXECUÇÃO DE PAVIMENTO EM PEDRAS POLIÉDRICAS, REJUNTAMENTO COM PEDRISCO E EMULSÃO ASFÁLTICA. AF_05/2020_P</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</si>
  <si>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</si>
  <si>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</si>
  <si>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</si>
  <si>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</si>
  <si>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</si>
  <si>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</si>
  <si>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</si>
  <si>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</si>
  <si>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</si>
  <si>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</si>
  <si>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</si>
  <si>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</si>
  <si>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</si>
  <si>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</si>
  <si>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</si>
  <si>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</si>
  <si>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</si>
  <si>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</si>
  <si>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</si>
  <si>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</si>
  <si>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</si>
  <si>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</si>
  <si>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</si>
  <si>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</si>
  <si>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</si>
  <si>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</si>
  <si>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</si>
  <si>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</si>
  <si>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</si>
  <si>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</si>
  <si>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</si>
  <si>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</si>
  <si>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</si>
  <si>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</si>
  <si>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</si>
  <si>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</si>
  <si>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</si>
  <si>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</si>
  <si>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</si>
  <si>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</si>
  <si>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</si>
  <si>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</si>
  <si>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</si>
  <si>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</si>
  <si>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</si>
  <si>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</si>
  <si>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</si>
  <si>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</si>
  <si>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</si>
  <si>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</si>
  <si>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</si>
  <si>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</si>
  <si>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</si>
  <si>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</si>
  <si>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</si>
  <si>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</si>
  <si>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</si>
  <si>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</si>
  <si>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</si>
  <si>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</si>
  <si>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</si>
  <si>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</si>
  <si>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</si>
  <si>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</si>
  <si>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</si>
  <si>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</si>
  <si>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</si>
  <si>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</si>
  <si>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</si>
  <si>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</si>
  <si>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</si>
  <si>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</si>
  <si>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</si>
  <si>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</si>
  <si>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</si>
  <si>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</si>
  <si>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</si>
  <si>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</si>
  <si>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</si>
  <si>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</si>
  <si>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</si>
  <si>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</si>
  <si>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</si>
  <si>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</si>
  <si>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</si>
  <si>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</si>
  <si>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</si>
  <si>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</si>
  <si>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</si>
  <si>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</si>
  <si>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</si>
  <si>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</si>
  <si>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</si>
  <si>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</si>
  <si>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</si>
  <si>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</si>
  <si>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</si>
  <si>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</si>
  <si>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</si>
  <si>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</si>
  <si>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</si>
  <si>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</si>
  <si>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</si>
  <si>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</si>
  <si>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</si>
  <si>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</si>
  <si>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</si>
  <si>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</si>
  <si>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</si>
  <si>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</si>
  <si>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</si>
  <si>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</si>
  <si>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</si>
  <si>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</si>
  <si>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</si>
  <si>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</si>
  <si>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</si>
  <si>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</si>
  <si>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</si>
  <si>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</si>
  <si>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</si>
  <si>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</si>
  <si>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</si>
  <si>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</si>
  <si>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</si>
  <si>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</si>
  <si>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</si>
  <si>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</si>
  <si>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</si>
  <si>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</si>
  <si>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</si>
  <si>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</si>
  <si>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</si>
  <si>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</si>
  <si>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</si>
  <si>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</si>
  <si>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</si>
  <si>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</si>
  <si>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</si>
  <si>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</si>
  <si>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</si>
  <si>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</si>
  <si>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</si>
  <si>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</si>
  <si>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</si>
  <si>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</si>
  <si>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</si>
  <si>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</si>
  <si>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</si>
  <si>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</si>
  <si>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</si>
  <si>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</si>
  <si>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</si>
  <si>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</si>
  <si>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</si>
  <si>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</si>
  <si>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</si>
  <si>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</si>
  <si>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</si>
  <si>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</si>
  <si>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</si>
  <si>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</si>
  <si>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</si>
  <si>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</si>
  <si>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</si>
  <si>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</si>
  <si>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</si>
  <si>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</si>
  <si>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</si>
  <si>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</si>
  <si>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ARRUELA LISA, REDONDA, DE LATAO POLIDO, DIAMETRO NOMINAL 5/8", DIAMETRO EXTERNO = 34 MM, DIAMETRO DO FURO = 17 MM, ESPESSURA = *2,5* MM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</si>
  <si>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</si>
  <si>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</si>
  <si>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</si>
  <si>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</si>
  <si>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</si>
  <si>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</si>
  <si>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</si>
  <si>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</si>
  <si>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</si>
  <si>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</si>
  <si>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</si>
  <si>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</si>
  <si>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</si>
  <si>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</si>
  <si>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</si>
  <si>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</si>
  <si>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</si>
  <si>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</si>
  <si>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</si>
  <si>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</si>
  <si>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</si>
  <si>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</si>
  <si>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</si>
  <si>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</si>
  <si>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</si>
  <si>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</si>
  <si>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</si>
  <si>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</si>
  <si>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</si>
  <si>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</si>
  <si>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</si>
  <si>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</si>
  <si>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</si>
  <si>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</si>
  <si>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</si>
  <si>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</si>
  <si>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</si>
  <si>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</si>
  <si>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</si>
  <si>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</si>
  <si>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</si>
  <si>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</si>
  <si>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</si>
  <si>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</si>
  <si>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</si>
  <si>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</si>
  <si>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</si>
  <si>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</si>
  <si>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</si>
  <si>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</si>
  <si>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</si>
  <si>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</si>
  <si>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</si>
  <si>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</si>
  <si>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</si>
  <si>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</si>
  <si>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</si>
  <si>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</si>
  <si>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</si>
  <si>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</si>
  <si>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</si>
  <si>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</si>
  <si>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</si>
  <si>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</si>
  <si>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</si>
  <si>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</si>
  <si>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</si>
  <si>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</si>
  <si>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</si>
  <si>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</si>
  <si>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</si>
  <si>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</si>
  <si>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</si>
  <si>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</si>
  <si>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</si>
  <si>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</si>
  <si>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</si>
  <si>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</si>
  <si>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</si>
  <si>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</si>
  <si>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</si>
  <si>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</si>
  <si>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</si>
  <si>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</si>
  <si>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</si>
  <si>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</si>
  <si>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</si>
  <si>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</si>
  <si>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</si>
  <si>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</si>
  <si>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</si>
  <si>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</si>
  <si>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</si>
  <si>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</si>
  <si>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</si>
  <si>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</si>
  <si>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</si>
  <si>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</si>
  <si>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</si>
  <si>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</si>
  <si>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</si>
  <si>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</si>
  <si>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</si>
  <si>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</si>
  <si>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</si>
  <si>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</si>
  <si>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</si>
  <si>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</si>
  <si>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</si>
  <si>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</si>
  <si>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</si>
  <si>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</si>
  <si>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</si>
  <si>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</si>
  <si>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</si>
  <si>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</si>
  <si>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</si>
  <si>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</si>
  <si>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</si>
  <si>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</si>
  <si>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</si>
  <si>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</si>
  <si>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</si>
  <si>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</si>
  <si>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</si>
  <si>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</si>
  <si>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</si>
  <si>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</si>
  <si>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DEMOLIÇÃO DE PAREDE /DESPENSA</t>
  </si>
  <si>
    <t>DEMOLIÇAO DE ESTRUTURA PARA AUMENTAR VAOS DA JANELA</t>
  </si>
  <si>
    <t>DEMOLIÇÃO PAREDE DA COZINHA</t>
  </si>
  <si>
    <t>poda de 7 arvores</t>
  </si>
  <si>
    <t>corte de 7 arvores</t>
  </si>
  <si>
    <t>remoção de 7 raizes</t>
  </si>
  <si>
    <t>3.8</t>
  </si>
  <si>
    <t>pilares</t>
  </si>
  <si>
    <t>vigas</t>
  </si>
  <si>
    <t>larg(m) ou área (m3)</t>
  </si>
  <si>
    <t>DEMOLIÇÃO DE PAREDE/SALA PARA NOVA PORTA</t>
  </si>
  <si>
    <t>DEMOLIÇÃO DE PAREDE FRONTAL / SECRETARIA</t>
  </si>
  <si>
    <t>viga secretaria</t>
  </si>
  <si>
    <t>REMOÇÃO DE TESOURAS DOS BLOCOS ANTIGOS B e C</t>
  </si>
  <si>
    <t xml:space="preserve">BANHEIROS </t>
  </si>
  <si>
    <t>COZINHA</t>
  </si>
  <si>
    <t>CP-DEM-05</t>
  </si>
  <si>
    <t>DEMOLIÇÃO DE GRANILITE/CONTRAPISO</t>
  </si>
  <si>
    <t>WC</t>
  </si>
  <si>
    <t>3.17</t>
  </si>
  <si>
    <t>COZINHA/DESPENSA</t>
  </si>
  <si>
    <t>RAMPA/BLOCO C</t>
  </si>
  <si>
    <t>3.18</t>
  </si>
  <si>
    <t>BLOCO B e C NO PROJETO</t>
  </si>
  <si>
    <t>BLOCO B NO PROJETO</t>
  </si>
  <si>
    <t>LIGAÇÃO DOS BLOCOS</t>
  </si>
  <si>
    <t>Toda cobertura bloco B, corredor de ligação e bloco C</t>
  </si>
  <si>
    <t>rufo destacado no projeto</t>
  </si>
  <si>
    <t>pingadeira destacado no projeto</t>
  </si>
  <si>
    <t>rincão destacado no projeto</t>
  </si>
  <si>
    <t>2 meia tesoura a ser instalada na cobertura da entrada da escola</t>
  </si>
  <si>
    <t>CP-ESQ-11</t>
  </si>
  <si>
    <t>JANELA DE ALUMINIO COM VIDRO TEMPERADO 1,50 X 1,20 FORNECIMENTO E INSTALAÇÃO</t>
  </si>
  <si>
    <t>5.8</t>
  </si>
  <si>
    <t>5.9</t>
  </si>
  <si>
    <t>INSTALAÇÕES HIDROSSANITÁRIAS  ÁGUA FRIA ;ESGOTO;LOUÇAS E METAIS</t>
  </si>
  <si>
    <t>FORNECIMENTO E INSTALAÇÃO DE BEBEDOURO ESCOLAR EM INOX COM CAPACIDADE 100L INCLUSO ESCOVODROMO DE CONCRETO ARMADO.</t>
  </si>
  <si>
    <t>***</t>
  </si>
  <si>
    <t xml:space="preserve">BEBEDOURO MODELO ESCOLAR EM INOX - CAP 100L </t>
  </si>
  <si>
    <t>APARELHOS</t>
  </si>
  <si>
    <t>W.C FEM/ MASC.</t>
  </si>
  <si>
    <t>WC MASCULINO PCD</t>
  </si>
  <si>
    <t>8.1.1</t>
  </si>
  <si>
    <t>8.1.2</t>
  </si>
  <si>
    <t>METAIS</t>
  </si>
  <si>
    <t>8.2.1</t>
  </si>
  <si>
    <t>VALVULA DE DESCARGA FORNECIMENTO E INSTALAÇÃO</t>
  </si>
  <si>
    <t>PVC ACESSORIOS</t>
  </si>
  <si>
    <t>8.2.2</t>
  </si>
  <si>
    <t>8.2.3</t>
  </si>
  <si>
    <t>8.2.4</t>
  </si>
  <si>
    <t>BUCHA DE RED. SOLDAVEL LONGA 50 X 25 FORNECIMENTO E INSTALAÇÃO.</t>
  </si>
  <si>
    <t>BUCHA DE RED. SOLD. LONGA 75 X 50 FORNECIMENTO E INSTALAÇÃO.</t>
  </si>
  <si>
    <t>CP- CON- 04</t>
  </si>
  <si>
    <t>CURVA 90 GRAUS SOLDAVEL 75MM FORNECIMENTO E INSTALAÇÃO.</t>
  </si>
  <si>
    <t>ESGOTO</t>
  </si>
  <si>
    <t>CP- CON- 05</t>
  </si>
  <si>
    <t>CAIXA SINFONADA PVC 150X150X50 COM GRELHA QUADRADA FORNECIMENTO E INSTALAÇÃO.</t>
  </si>
  <si>
    <t>CP- CON- 06</t>
  </si>
  <si>
    <t>SIFAO FLEXIVEL FORNECIMENTO E INSTALAÇÃO</t>
  </si>
  <si>
    <t>CP- CON- 07</t>
  </si>
  <si>
    <t>VALVULA P/ PIA FORNECIMENTO E INSTALAÇÃO</t>
  </si>
  <si>
    <t>CONEXOES ESGOTO</t>
  </si>
  <si>
    <t>CP- CON- 08</t>
  </si>
  <si>
    <t>JUNÇÃO SIMPLES ESGOTO 100X50 FORNECIMENTO E INSTALAÇÃO</t>
  </si>
  <si>
    <t>CP- CON- 09</t>
  </si>
  <si>
    <t>JUNÇÃO SIMPLES ESGOTO 100 X 75 FORNECIMENTO E INSTALAÇÃO</t>
  </si>
  <si>
    <t>CP- CON- 10</t>
  </si>
  <si>
    <t>JUNÇÃO SIMPLES ESGOTO 75 X 50 FORNECIMENTO E INSTALAÇÃO</t>
  </si>
  <si>
    <t>pcd</t>
  </si>
  <si>
    <t>wcfem/masc</t>
  </si>
  <si>
    <t>WC PCD DIVISORIA A 2,80 DE ALTURA</t>
  </si>
  <si>
    <t>WC MASC/FEM DIVISORIA SEPARAÇÃO DO VASOS</t>
  </si>
  <si>
    <t>CP- HID- 02</t>
  </si>
  <si>
    <t>CP-GRA- 01</t>
  </si>
  <si>
    <t>PILARES</t>
  </si>
  <si>
    <t>VIGAS BALDRAME</t>
  </si>
  <si>
    <t>4.1.1</t>
  </si>
  <si>
    <t>4.1.2</t>
  </si>
  <si>
    <t>4.1.3</t>
  </si>
  <si>
    <t>4.1.4</t>
  </si>
  <si>
    <t>4.1.5</t>
  </si>
  <si>
    <t>4.2.1</t>
  </si>
  <si>
    <t>4.2.2</t>
  </si>
  <si>
    <t>4.2.3</t>
  </si>
  <si>
    <t>4.2.4</t>
  </si>
  <si>
    <t>4.2.5</t>
  </si>
  <si>
    <t>4.3.1</t>
  </si>
  <si>
    <t>4.3.2</t>
  </si>
  <si>
    <t>4.3.3</t>
  </si>
  <si>
    <t>4.3.4</t>
  </si>
  <si>
    <t>4.4.1</t>
  </si>
  <si>
    <t>4.4.2</t>
  </si>
  <si>
    <t>4.4.3</t>
  </si>
  <si>
    <t>4.4.4</t>
  </si>
  <si>
    <t>fechamento de portão existente</t>
  </si>
  <si>
    <t xml:space="preserve">gradil nas janelas sala de informatica </t>
  </si>
  <si>
    <t>5.10</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</si>
  <si>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</si>
  <si>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</si>
  <si>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</si>
  <si>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</si>
  <si>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</si>
  <si>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</si>
  <si>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</si>
  <si>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</si>
  <si>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</si>
  <si>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</si>
  <si>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</si>
  <si>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</si>
  <si>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</si>
  <si>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</si>
  <si>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</si>
  <si>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</si>
  <si>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</si>
  <si>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</si>
  <si>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</si>
  <si>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</si>
  <si>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</si>
  <si>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</si>
  <si>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</si>
  <si>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</si>
  <si>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</si>
  <si>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</si>
  <si>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</si>
  <si>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</si>
  <si>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</si>
  <si>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</si>
  <si>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</si>
  <si>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</si>
  <si>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</si>
  <si>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</si>
  <si>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</si>
  <si>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</si>
  <si>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</si>
  <si>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</si>
  <si>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</si>
  <si>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</si>
  <si>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</si>
  <si>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</si>
  <si>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</si>
  <si>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</si>
  <si>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</si>
  <si>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</si>
  <si>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</si>
  <si>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</si>
  <si>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</si>
  <si>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</si>
  <si>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</si>
  <si>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</si>
  <si>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</si>
  <si>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</si>
  <si>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</si>
  <si>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</si>
  <si>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</si>
  <si>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</si>
  <si>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</si>
  <si>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</si>
  <si>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</si>
  <si>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</si>
  <si>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</si>
  <si>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</si>
  <si>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</si>
  <si>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</si>
  <si>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</si>
  <si>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</si>
  <si>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</si>
  <si>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</si>
  <si>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</si>
  <si>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</si>
  <si>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</si>
  <si>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</si>
  <si>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</si>
  <si>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</si>
  <si>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</si>
  <si>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</si>
  <si>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</si>
  <si>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</si>
  <si>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</si>
  <si>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</si>
  <si>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</si>
  <si>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</si>
  <si>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</si>
  <si>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</si>
  <si>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</si>
  <si>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</si>
  <si>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</si>
  <si>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</si>
  <si>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</si>
  <si>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</si>
  <si>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</si>
  <si>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</si>
  <si>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</si>
  <si>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</si>
  <si>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</si>
  <si>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</si>
  <si>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</si>
  <si>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</si>
  <si>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</si>
  <si>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</si>
  <si>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</si>
  <si>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</si>
  <si>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</si>
  <si>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</si>
  <si>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</si>
  <si>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</si>
  <si>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</si>
  <si>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</si>
  <si>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</si>
  <si>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</si>
  <si>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</si>
  <si>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</si>
  <si>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</si>
  <si>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</si>
  <si>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</si>
  <si>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</si>
  <si>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</si>
  <si>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</si>
  <si>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</si>
  <si>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</si>
  <si>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</si>
  <si>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</si>
  <si>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</si>
  <si>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</si>
  <si>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</si>
  <si>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</si>
  <si>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</si>
  <si>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</si>
  <si>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</si>
  <si>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</si>
  <si>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</si>
  <si>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</si>
  <si>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</si>
  <si>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</si>
  <si>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</si>
  <si>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</si>
  <si>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</si>
  <si>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</si>
  <si>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</si>
  <si>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</si>
  <si>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</si>
  <si>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</si>
  <si>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</si>
  <si>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</si>
  <si>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</si>
  <si>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</si>
  <si>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</si>
  <si>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</si>
  <si>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</si>
  <si>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</si>
  <si>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</si>
  <si>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</si>
  <si>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</si>
  <si>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</si>
  <si>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</si>
  <si>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</si>
  <si>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</si>
  <si>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</si>
  <si>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</si>
  <si>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</si>
  <si>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</si>
  <si>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</si>
  <si>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</si>
  <si>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</si>
  <si>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</si>
  <si>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</si>
  <si>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</si>
  <si>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</si>
  <si>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</si>
  <si>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</si>
  <si>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</si>
  <si>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</si>
  <si>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</si>
  <si>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</si>
  <si>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</si>
  <si>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</si>
  <si>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</si>
  <si>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</si>
  <si>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</si>
  <si>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</si>
  <si>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</si>
  <si>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</si>
  <si>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</si>
  <si>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</si>
  <si>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</si>
  <si>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</si>
  <si>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</si>
  <si>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</si>
  <si>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</si>
  <si>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</si>
  <si>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</si>
  <si>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</si>
  <si>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</si>
  <si>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</si>
  <si>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</si>
  <si>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</si>
  <si>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</si>
  <si>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</si>
  <si>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</si>
  <si>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</si>
  <si>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</si>
  <si>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</si>
  <si>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</si>
  <si>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</si>
  <si>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</si>
  <si>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</si>
  <si>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</si>
  <si>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</si>
  <si>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</si>
  <si>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</si>
  <si>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</si>
  <si>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</si>
  <si>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</si>
  <si>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</si>
  <si>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</si>
  <si>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</si>
  <si>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</si>
  <si>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</si>
  <si>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</si>
  <si>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</si>
  <si>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</si>
  <si>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</si>
  <si>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</si>
  <si>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</si>
  <si>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</si>
  <si>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</si>
  <si>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</si>
  <si>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</si>
  <si>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</si>
  <si>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</si>
  <si>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</si>
  <si>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</si>
  <si>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</si>
  <si>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</si>
  <si>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</si>
  <si>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</si>
  <si>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</si>
  <si>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</si>
  <si>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</si>
  <si>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</si>
  <si>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</si>
  <si>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</si>
  <si>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</si>
  <si>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</si>
  <si>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</si>
  <si>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</si>
  <si>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</si>
  <si>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</si>
  <si>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</si>
  <si>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</si>
  <si>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</si>
  <si>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</si>
  <si>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</si>
  <si>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</si>
  <si>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</si>
  <si>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</si>
  <si>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</si>
  <si>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</si>
  <si>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</si>
  <si>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</si>
  <si>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</si>
  <si>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</si>
  <si>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</si>
  <si>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</si>
  <si>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</si>
  <si>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</si>
  <si>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</si>
  <si>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</si>
  <si>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</si>
  <si>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</si>
  <si>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</si>
  <si>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</si>
  <si>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</si>
  <si>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</si>
  <si>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</si>
  <si>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</si>
  <si>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</si>
  <si>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</si>
  <si>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</si>
  <si>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</si>
  <si>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</si>
  <si>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</si>
  <si>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</si>
  <si>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</si>
  <si>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</si>
  <si>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</si>
  <si>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</si>
  <si>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</si>
  <si>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</si>
  <si>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</si>
  <si>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</si>
  <si>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</si>
  <si>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</si>
  <si>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</si>
  <si>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</si>
  <si>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</si>
  <si>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</si>
  <si>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</si>
  <si>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</si>
  <si>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</si>
  <si>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</si>
  <si>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</si>
  <si>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</si>
  <si>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</si>
  <si>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</si>
  <si>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</si>
  <si>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</si>
  <si>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</si>
  <si>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</si>
  <si>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</si>
  <si>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</si>
  <si>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</si>
  <si>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</si>
  <si>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</si>
  <si>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</si>
  <si>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</si>
  <si>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</si>
  <si>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</si>
  <si>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</si>
  <si>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</si>
  <si>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</si>
  <si>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</si>
  <si>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</si>
  <si>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</si>
  <si>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</si>
  <si>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</si>
  <si>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</si>
  <si>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</si>
  <si>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</si>
  <si>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</si>
  <si>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</si>
  <si>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</si>
  <si>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</si>
  <si>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</si>
  <si>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</si>
  <si>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</si>
  <si>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</si>
  <si>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</si>
  <si>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</si>
  <si>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</si>
  <si>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</si>
  <si>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</si>
  <si>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</si>
  <si>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</si>
  <si>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</si>
  <si>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</si>
  <si>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</si>
  <si>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</si>
  <si>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</si>
  <si>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</si>
  <si>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</si>
  <si>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</si>
  <si>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</si>
  <si>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</si>
  <si>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</si>
  <si>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</si>
  <si>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</si>
  <si>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</si>
  <si>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</si>
  <si>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</si>
  <si>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</si>
  <si>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</si>
  <si>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</si>
  <si>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</si>
  <si>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</si>
  <si>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</si>
  <si>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</si>
  <si>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</si>
  <si>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</si>
  <si>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</si>
  <si>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</si>
  <si>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</si>
  <si>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</si>
  <si>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</si>
  <si>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</si>
  <si>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</si>
  <si>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</si>
  <si>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</si>
  <si>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</si>
  <si>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</si>
  <si>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</si>
  <si>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</si>
  <si>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</si>
  <si>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</si>
  <si>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</si>
  <si>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</si>
  <si>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</si>
  <si>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</si>
  <si>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</si>
  <si>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</si>
  <si>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</si>
  <si>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</si>
  <si>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</si>
  <si>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</si>
  <si>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</si>
  <si>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</si>
  <si>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</si>
  <si>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</si>
  <si>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</si>
  <si>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</si>
  <si>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</si>
  <si>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</si>
  <si>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</si>
  <si>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</si>
  <si>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</si>
  <si>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</si>
  <si>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</si>
  <si>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</si>
  <si>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</si>
  <si>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</si>
  <si>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</si>
  <si>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</si>
  <si>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</si>
  <si>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</si>
  <si>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</si>
  <si>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</si>
  <si>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</si>
  <si>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</si>
  <si>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</si>
  <si>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</si>
  <si>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</si>
  <si>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</si>
  <si>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</si>
  <si>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</si>
  <si>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</si>
  <si>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</si>
  <si>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</si>
  <si>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</si>
  <si>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</si>
  <si>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</si>
  <si>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</si>
  <si>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</si>
  <si>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</si>
  <si>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</si>
  <si>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</si>
  <si>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</si>
  <si>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</si>
  <si>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</si>
  <si>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</si>
  <si>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</si>
  <si>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</si>
  <si>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</si>
  <si>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</si>
  <si>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</si>
  <si>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</si>
  <si>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</si>
  <si>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</si>
  <si>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</si>
  <si>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</si>
  <si>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</si>
  <si>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</si>
  <si>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</si>
  <si>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</si>
  <si>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</si>
  <si>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</si>
  <si>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</si>
  <si>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</si>
  <si>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</si>
  <si>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</si>
  <si>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</si>
  <si>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</si>
  <si>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</si>
  <si>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</si>
  <si>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</si>
  <si>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</si>
  <si>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</si>
  <si>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</si>
  <si>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</si>
  <si>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</si>
  <si>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</si>
  <si>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</si>
  <si>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</si>
  <si>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</si>
  <si>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</si>
  <si>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</si>
  <si>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</si>
  <si>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</si>
  <si>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</si>
  <si>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</si>
  <si>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</si>
  <si>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</si>
  <si>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</si>
  <si>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</si>
  <si>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</si>
  <si>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</si>
  <si>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</si>
  <si>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</si>
  <si>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</si>
  <si>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</si>
  <si>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</si>
  <si>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</si>
  <si>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</si>
  <si>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</si>
  <si>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</si>
  <si>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</si>
  <si>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</si>
  <si>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</si>
  <si>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</si>
  <si>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</si>
  <si>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</si>
  <si>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</si>
  <si>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</si>
  <si>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</si>
  <si>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</si>
  <si>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</si>
  <si>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</si>
  <si>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</si>
  <si>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</si>
  <si>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</si>
  <si>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</si>
  <si>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</si>
  <si>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</si>
  <si>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</si>
  <si>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</si>
  <si>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</si>
  <si>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</si>
  <si>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</si>
  <si>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</si>
  <si>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</si>
  <si>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</si>
  <si>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</si>
  <si>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</si>
  <si>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</si>
  <si>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</si>
  <si>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</si>
  <si>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</si>
  <si>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</si>
  <si>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</si>
  <si>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</si>
  <si>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</si>
  <si>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</si>
  <si>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</si>
  <si>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</si>
  <si>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</si>
  <si>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</si>
  <si>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</si>
  <si>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</si>
  <si>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</si>
  <si>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</si>
  <si>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</si>
  <si>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</si>
  <si>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</si>
  <si>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</si>
  <si>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</si>
  <si>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</si>
  <si>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</si>
  <si>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</si>
  <si>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</si>
  <si>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</si>
  <si>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</si>
  <si>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</si>
  <si>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</si>
  <si>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</si>
  <si>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</si>
  <si>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</si>
  <si>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</si>
  <si>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</si>
  <si>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</si>
  <si>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</si>
  <si>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</si>
  <si>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</si>
  <si>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</si>
  <si>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</si>
  <si>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</si>
  <si>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</si>
  <si>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</si>
  <si>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</si>
  <si>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</si>
  <si>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</si>
  <si>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</si>
  <si>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</si>
  <si>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</si>
  <si>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</si>
  <si>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</si>
  <si>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</si>
  <si>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</si>
  <si>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</si>
  <si>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</si>
  <si>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</si>
  <si>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</si>
  <si>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</si>
  <si>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</si>
  <si>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</si>
  <si>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</si>
  <si>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</si>
  <si>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</si>
  <si>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</si>
  <si>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</si>
  <si>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</si>
  <si>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</si>
  <si>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</si>
  <si>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</si>
  <si>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</si>
  <si>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</si>
  <si>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</si>
  <si>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</si>
  <si>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</si>
  <si>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</si>
  <si>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</si>
  <si>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</si>
  <si>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</si>
  <si>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</si>
  <si>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</si>
  <si>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</si>
  <si>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</si>
  <si>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</si>
  <si>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</si>
  <si>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</si>
  <si>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</si>
  <si>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</si>
  <si>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</si>
  <si>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</si>
  <si>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</si>
  <si>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</si>
  <si>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</si>
  <si>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</si>
  <si>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</si>
  <si>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</si>
  <si>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</si>
  <si>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</si>
  <si>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</si>
  <si>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</si>
  <si>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</si>
  <si>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</si>
  <si>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</si>
  <si>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</si>
  <si>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</si>
  <si>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</si>
  <si>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</si>
  <si>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</si>
  <si>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</si>
  <si>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</si>
  <si>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</si>
  <si>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</si>
  <si>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</si>
  <si>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</si>
  <si>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</si>
  <si>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</si>
  <si>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</si>
  <si>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</si>
  <si>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</si>
  <si>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</si>
  <si>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</si>
  <si>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</si>
  <si>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</si>
  <si>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</si>
  <si>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</si>
  <si>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</si>
  <si>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</si>
  <si>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</si>
  <si>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</si>
  <si>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</si>
  <si>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</si>
  <si>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</si>
  <si>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</si>
  <si>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</si>
  <si>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</si>
  <si>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</si>
  <si>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</si>
  <si>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</si>
  <si>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</si>
  <si>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</si>
  <si>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</si>
  <si>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</si>
  <si>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</si>
  <si>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</si>
  <si>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</si>
  <si>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</si>
  <si>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</si>
  <si>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</si>
  <si>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</si>
  <si>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</si>
  <si>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</si>
  <si>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</si>
  <si>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</si>
  <si>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</si>
  <si>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</si>
  <si>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</si>
  <si>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</si>
  <si>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</si>
  <si>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</si>
  <si>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FUNDAÇÃO</t>
  </si>
  <si>
    <t>SAPATA</t>
  </si>
  <si>
    <t>corredor bloco b + beiral + refeitorio</t>
  </si>
  <si>
    <t>sala multifuncional</t>
  </si>
  <si>
    <t>altura</t>
  </si>
  <si>
    <t>perimetro/dist</t>
  </si>
  <si>
    <t>pilares entorno da escola</t>
  </si>
  <si>
    <t>sala multiuso</t>
  </si>
  <si>
    <t>bloco a externo</t>
  </si>
  <si>
    <t>bloco b externo</t>
  </si>
  <si>
    <t>sala11</t>
  </si>
  <si>
    <t>bloco c externo</t>
  </si>
  <si>
    <t>casa de gás</t>
  </si>
  <si>
    <t>Janelas</t>
  </si>
  <si>
    <t>janela maximar</t>
  </si>
  <si>
    <t>janelas maximar</t>
  </si>
  <si>
    <t>Entorno da escola</t>
  </si>
  <si>
    <t>Area</t>
  </si>
  <si>
    <t>calçada</t>
  </si>
  <si>
    <t>quadra poliesportiva</t>
  </si>
  <si>
    <t>CP-DIV-02</t>
  </si>
  <si>
    <t>ELETRICA BAIXA TENSÃO</t>
  </si>
  <si>
    <t>ELETRICA EMBUTIDOS</t>
  </si>
  <si>
    <t>ELETRICA</t>
  </si>
  <si>
    <t>CP-ELE-2</t>
  </si>
  <si>
    <t>CP-ELE-1</t>
  </si>
  <si>
    <t>QUEBRA E RASGO EM ALVENARIA , VALAS, CARGA E TRANSPORTE DE ENTULHO</t>
  </si>
  <si>
    <t>ELETRICA-DISJUNTORES</t>
  </si>
  <si>
    <t>CP-ELE-3</t>
  </si>
  <si>
    <t>CP-ELE-4</t>
  </si>
  <si>
    <t>CP-ELE-5</t>
  </si>
  <si>
    <t>CP-ELE-6</t>
  </si>
  <si>
    <t>CP-ELE-7</t>
  </si>
  <si>
    <t>ELETRICA - ELETRODUTO PVC FLEXIVEL</t>
  </si>
  <si>
    <t>ELETRICA - LUMINARIA E ACESSORIOS</t>
  </si>
  <si>
    <t>ELETRICA- QUADROS DE DISTRIBUIÇÃO</t>
  </si>
  <si>
    <t>DRENO AR</t>
  </si>
  <si>
    <t>POSTO DE TRANSFORMAÇÃO</t>
  </si>
  <si>
    <t>EXTENSÃO DE REDE 13,8 KV E POSTO DE TRANSFORMAÇÃO 112,5 KVA</t>
  </si>
  <si>
    <t>POSTO DE TRANSFORMAÇÃO 112,5 KVA E MURETA DE MEDIÇÃO E PROTEÇÃO</t>
  </si>
  <si>
    <t>CP-PT-01</t>
  </si>
  <si>
    <t>CP-PT-02</t>
  </si>
  <si>
    <t>CP-PT-03</t>
  </si>
  <si>
    <t>CP-PT-04</t>
  </si>
  <si>
    <t>CP-PT-05</t>
  </si>
  <si>
    <t>CP-PT-06</t>
  </si>
  <si>
    <t>CP-PT-07</t>
  </si>
  <si>
    <t>CP-PT-08</t>
  </si>
  <si>
    <t>CP-PT-09</t>
  </si>
  <si>
    <t>CP-PT-10</t>
  </si>
  <si>
    <t>CP-PT-11</t>
  </si>
  <si>
    <t>CP-PT-12</t>
  </si>
  <si>
    <t>CP-PT-13</t>
  </si>
  <si>
    <t>CP-PT-14</t>
  </si>
  <si>
    <t>CP-PT-15</t>
  </si>
  <si>
    <t>CP-PT-16</t>
  </si>
  <si>
    <t>CP-PT-17</t>
  </si>
  <si>
    <t>CP-PT-18</t>
  </si>
  <si>
    <t>CP-PT-19</t>
  </si>
  <si>
    <t>CP-PT-20</t>
  </si>
  <si>
    <t>CP-PT-21</t>
  </si>
  <si>
    <t>CP-PT-22</t>
  </si>
  <si>
    <t>CP-PT-23</t>
  </si>
  <si>
    <t>CP-PT-24</t>
  </si>
  <si>
    <t>CP-PT-25</t>
  </si>
  <si>
    <t>CP-PT-26</t>
  </si>
  <si>
    <t>CP-PT-27</t>
  </si>
  <si>
    <t>CP-PT-28</t>
  </si>
  <si>
    <t>CP-PT-29</t>
  </si>
  <si>
    <t>CP-PT-30</t>
  </si>
  <si>
    <t>CP-PT-31</t>
  </si>
  <si>
    <t>CP-PT-32</t>
  </si>
  <si>
    <t>CP-PT-33</t>
  </si>
  <si>
    <t>CP-PT-34</t>
  </si>
  <si>
    <t>CP-PT-35</t>
  </si>
  <si>
    <t>CP-PT-36</t>
  </si>
  <si>
    <t>CP-PT-37</t>
  </si>
  <si>
    <t>CP-PT-38</t>
  </si>
  <si>
    <t>CP-PT-39</t>
  </si>
  <si>
    <t>CP-PT-40</t>
  </si>
  <si>
    <t>CP-PT-41</t>
  </si>
  <si>
    <t>CP-PT-42</t>
  </si>
  <si>
    <t>CP-PT-43</t>
  </si>
  <si>
    <t>CP-PT-44</t>
  </si>
  <si>
    <t>CP-PT-45</t>
  </si>
  <si>
    <t>CP-PT-46</t>
  </si>
  <si>
    <t>CP-PT-47</t>
  </si>
  <si>
    <t>CP-PT-48</t>
  </si>
  <si>
    <t>CP-PT-49</t>
  </si>
  <si>
    <t>CP-PT-50</t>
  </si>
  <si>
    <t>CP-PT-51</t>
  </si>
  <si>
    <t>CP-PT-52</t>
  </si>
  <si>
    <t>CP-PT-53</t>
  </si>
  <si>
    <t>CP-PT-54</t>
  </si>
  <si>
    <t>CP-PT-55</t>
  </si>
  <si>
    <t>CP-PT-56</t>
  </si>
  <si>
    <t>CP-PT-57</t>
  </si>
  <si>
    <t>CP-PT-58</t>
  </si>
  <si>
    <t>CP-PT-59</t>
  </si>
  <si>
    <t>REDE DE DISTRIBUIÇÃO MEDIA TENSÃO</t>
  </si>
  <si>
    <t>ATERRAMENTO</t>
  </si>
  <si>
    <t>2X CLEA -DC3 - CFU</t>
  </si>
  <si>
    <t>INTERLIGAÇÃO DO POSTO DE TRANSFORMAÇÃO AO QGBT</t>
  </si>
  <si>
    <t>CP-SPDA-01</t>
  </si>
  <si>
    <t>CP-SPDA-02</t>
  </si>
  <si>
    <t>CP-SPDA-03</t>
  </si>
  <si>
    <t>CP-SPDA-04</t>
  </si>
  <si>
    <t>CP-SPDA-05</t>
  </si>
  <si>
    <t>CP-SPDA-06</t>
  </si>
  <si>
    <t>CP-INC-01</t>
  </si>
  <si>
    <t>pintura de parquinho</t>
  </si>
  <si>
    <t xml:space="preserve">brita </t>
  </si>
  <si>
    <t>CP-BRITA-01</t>
  </si>
  <si>
    <t>PEDRA BRITADA N. 2 (19 A 38 MM) FORNECIMENTO E INSTALAÇÃO</t>
  </si>
  <si>
    <t>VENTILADOR DE PAREDE DE 50 CM</t>
  </si>
  <si>
    <t>REFLETOR LED 50 W-FORNECIMENTO E INSTALAÇÃO</t>
  </si>
  <si>
    <t>VENTILADOR DE PAREDE DE 50 CM -FORNECIMENTO E INSTALAÇÃO</t>
  </si>
  <si>
    <t>REPARO EM RASGO DE PAREDE</t>
  </si>
  <si>
    <t>DISJUNTOR TIPO DIN, TRIPOLAR 80A</t>
  </si>
  <si>
    <t xml:space="preserve">LUMINARIA Á PROVA DE EXPLOSÃO </t>
  </si>
  <si>
    <t>LUMINARIA Á PROVA DE EXPLOSÃO LED  (INCLUI LAMPADA) - FORNECIMENTO E INSTALAÇÃO</t>
  </si>
  <si>
    <t>LAMPADA LED 50W</t>
  </si>
  <si>
    <t>LUMINARIA DE TETO PLAFON/PLAFONIER EM PLASTICO COM BASE E27, POTENCIA 50 W (INCLUI LAMPADA LED) - FORNECIMENTO E INSTALAÇÃO</t>
  </si>
  <si>
    <t xml:space="preserve">DISPOSITIVO DE PROTEÇÃO CONTRA SURTO - 175V - 40KA </t>
  </si>
  <si>
    <t>DISJUNTOR EM CAIXA MOLDADA TRIPOLAR 125A</t>
  </si>
  <si>
    <t>CAIXA DE INSPEÇÃO, PVC DE 12'', COM TAMPA DE FERRO FUNDIDO, CONFORME DETALHE NO PROJETO, FORNECIMENTO E INSTALAÇÃO</t>
  </si>
  <si>
    <t>CAIXA DE INSPEÇÃO, PVC DE 12'', COM TAMPA DE FERRO FUNDIDO, CONFORME DETALHE NO PROJETO</t>
  </si>
  <si>
    <t>GRAMPO CONECTOR GTDU PARA HASTE DE ATERRAMENTO DUPLO 5/8'' - 50MM² - FORNECIMENTO E INSTALAÇÃO</t>
  </si>
  <si>
    <t>GRAMPO CONECTOR GTDU PARA HASTE DE ATERRAMENTO DUPLO 5/8'' - 50MM²</t>
  </si>
  <si>
    <t>GRAMPO CONECTOR MINI-BAR EM BRONZE ESTANHADO TEL-583 - FORNECIMENTO E INSTALAÇÃO</t>
  </si>
  <si>
    <t>GRAMPO CONECTOR MINI-BAR EM BRONZE ESTANHADO TEL-583</t>
  </si>
  <si>
    <t>TERMINAL AÉREO - DN 100MM - ALTURA 600MM - FORNECIMENTO E INSTALAÇÃO</t>
  </si>
  <si>
    <t>TERMINAL AÉREO - DN 100MM - ALTURA 600MM, COM ROSCA SOBERBA E BUCHA</t>
  </si>
  <si>
    <t>CAIXA DE EQUALIZAÇÃO DE POTÊNCIAS 200X200MM EM AÇO COM BARRAMENTO, EXPESSURA 9MM - FORNECIMENTO E INSTALAÇÃO</t>
  </si>
  <si>
    <t xml:space="preserve">CORDOALHA DE COBRE NU 35 MM², NÃO ENTERRADA, SEM ISOLADOR - FORNECIMENTO E INSTALAÇÃO. </t>
  </si>
  <si>
    <t>CAIXA DE EQUALIZAÇÃO DE POTENCIAS - 200X200MM - EM AÇO COM BARRAMENTO E TERMINAIS DE PRESSÃO PARA CABO DE COBRE 50 E 16 MM²</t>
  </si>
  <si>
    <t>POSTE DE CONCRETO DUPLO T, 600 DAN, H=11M</t>
  </si>
  <si>
    <t>POSTE DE CONCRETO DT 11/600 DAN COM BASE CONCRETADA - FORNECIMENTO E INSTALAÇÃO</t>
  </si>
  <si>
    <t>ALÇA PREFORMADA PARA CORDOALHA AÇO 9,5MM²</t>
  </si>
  <si>
    <t>ALÇA PREFORMADA DE ESTAI PARA CABO DE AÇO GALVANIZADO 9,5MM² - FORNECIMENTO E INSTALAÇÃO</t>
  </si>
  <si>
    <t>SAPATILHA EM AÇO GALVANIZADO - FORNECIMENTO E INSTALAÇÃO</t>
  </si>
  <si>
    <t>OLHAL PARA PARAFUSO - FORNECIMENTO E INSTALAÇÃO</t>
  </si>
  <si>
    <t>ISOLADOR POLIMÉRICO TIPO SUSPENSÃO 15KV PARA ANCORAGEM</t>
  </si>
  <si>
    <t>ISOLADOR DE ANCORAGEM TIPO BASTÃO POLIMÉRICO 15KV - FORNECIMENTO E INSTALAÇÃO</t>
  </si>
  <si>
    <t>MANILHA SAPATILHA 110MM ZINCADO</t>
  </si>
  <si>
    <t>MANILHA SAPATILHA - FORNECIMENTO E INSTALAÇÃO</t>
  </si>
  <si>
    <t>GANCHO OLHAL - FORNECIMENTO E INSTALAÇÃO</t>
  </si>
  <si>
    <t>PERFIL U PARA REDE COMPACTA</t>
  </si>
  <si>
    <t>PERFIL U - FORNECIMENTO E INSTALAÇÃO</t>
  </si>
  <si>
    <t>FIXADOR DE PERFIL U PARA REDE COMPACTA</t>
  </si>
  <si>
    <t>FIXADOR DE PERFIL U - FORNECIMENTO E INSTALAÇÃO</t>
  </si>
  <si>
    <t>PARA RAIO POLIMÉRICO DE DISTRIBUIÇÃO 15KV 10KA</t>
  </si>
  <si>
    <t>PARA RAIO POLIMÉRICO DE DISTRIBUIÇÃO 15KV 10KA - FORNECIMENTO E INSTALAÇÃO</t>
  </si>
  <si>
    <t>CRUZETA DE CONCRETO 250 DAN RETANGULAR - FORNECIMENTO E INSTALAÇÃO</t>
  </si>
  <si>
    <t>GRAMPO DE ANCORAGEM PARA CABO COBERTO COMPACTA 50MM</t>
  </si>
  <si>
    <t>GRAMPO DE ANCORAGEM 15KV - 50MM² - FORNECIMENTO E INSTALAÇÃO</t>
  </si>
  <si>
    <t>MÃO FRANCESA 619MM - FORNECIMENTO E INSTALAÇÃO</t>
  </si>
  <si>
    <t>MÃO FRACESA PLANA 710X32X5MM AÇO GALV. A FOGO</t>
  </si>
  <si>
    <t>SUPORTE EM ACO GALVANIZADO PARA TRANSFORMADOR PARA POSTE DUPLO T - FORNECIMENTO E INSTALAÇÃO</t>
  </si>
  <si>
    <t>ARRUELA QUADRADA EM ACO GALVANIZADO - FORNECIMENTO E INSTALAÇÃO</t>
  </si>
  <si>
    <t>PARAFUSO CABECA QUADRADA DE 100MM - FORNECIMENTO E INSTALAÇÃO</t>
  </si>
  <si>
    <t>PARAFUSO M16 EM ACO GALVANIZADO, COMPRIMENTO = 100 MM, DIAMETRO = 16 MM, ROSCA MAQUINA, CABECA QUADRADA</t>
  </si>
  <si>
    <t>PARAFUSO CABECA QUADRADA DE 125MM - FORNECIMENTO E INSTALAÇÃO</t>
  </si>
  <si>
    <t>PARAFUSO CABECA QUADRADA DE 200MM - FORNECIMENTO E INSTALAÇÃO</t>
  </si>
  <si>
    <t>PARAFUSO CABECA QUADRADA DE 250MM - FORNECIMENTO E INSTALAÇÃO</t>
  </si>
  <si>
    <t>PARAFUSO CABECA QUADRADA DE 300MM - FORNECIMENTO E INSTALAÇÃO</t>
  </si>
  <si>
    <t>PROTETOR DE BUCHA DE AT 15KV</t>
  </si>
  <si>
    <t>PROTETOR DE BUCHA DE AT DE TRANSFORMADOR 15KV - FORNECIMENTO E INSTALAÇÃO</t>
  </si>
  <si>
    <t xml:space="preserve">ISOLADOR DE PINO POLIMÉRICO COM ANEL DE AMARRAÇÃO - 15KV - FORNECIMENTO E INSTALAÇÃO </t>
  </si>
  <si>
    <t>ISOLADOR DE PINO POLIMÉRICO 15KV</t>
  </si>
  <si>
    <t>ANEL DE AMARRAÇÃO ESPAÇADOR SILICONE 15KV</t>
  </si>
  <si>
    <t>PINO CURTO PARA ISOLADOR DE PINO 15KV - FORNECIMENTO E INSTALAÇÃO</t>
  </si>
  <si>
    <t>PINO RETO 15KV M16X294MM (CABEÇA DE CHUMBO) AÇO GALVANIZADO</t>
  </si>
  <si>
    <t>CABO DE COBRE SINGELO XLPE - 15KV - 16MM² - FORNECIMENTO E INSTALAÇÃO</t>
  </si>
  <si>
    <t>CABO DE COBRE SINGELO XLPE 16MM - 15KV</t>
  </si>
  <si>
    <t>CABEÇOTE PARA ENTRADA DE LINHA DE ALIMENTAÇÃO PARA ELETRODUTO DE Ø4'' COM ACABAMENTO ANTI CORRESIVO - FORNECIMENTO E INSTALAÇÃO</t>
  </si>
  <si>
    <t>MURETA EM ALVENARIA 2 VEZ DIM 2,20X2,20 METROS COM COBERTURA DE 5% DE INCLINAÇÃO</t>
  </si>
  <si>
    <t>MALHA COM TELA DE AÇO NERVURADO COM BITOLA 5MM COM ESPAÇAMENTO DE 10X10CM</t>
  </si>
  <si>
    <t>MURETA</t>
  </si>
  <si>
    <t>ARMARIO DE MEDIÇÃO DIRETA 800A E PROTEÇÃO ENERGISA-MT - NDU 002 - FORNECIMENTO E INSTALAÇÃO</t>
  </si>
  <si>
    <t>CAIXA METÁLICA EM CHAPA N°18, USG COM DIMENSÃO 600X1600MM, COM COMPARTIMENTO PARA DISJUNTOR, TC`S, CHAVE DE AFERIÇÃO E MEDIDOR, CONFORME PADRÃO ENERGISA-MT</t>
  </si>
  <si>
    <t>DISJUNTOR TERMOMAGNETICO TRIPOLAR 300 A - 600 V - FORNECIMENTO E INSTALAÇÃO</t>
  </si>
  <si>
    <t>ELETRODUTO AÇO CARBONO COM COSTURA GALVANIZADO A FOGO Ø100MM - FORNECIMENTO E INSTALAÇÃO</t>
  </si>
  <si>
    <t>ELETRODUTO AÇO CARBONO COM COSTURA GALVANIZADO A FOGO Ø100MM</t>
  </si>
  <si>
    <t>TERMINAL METALICO A PRESSAO PARA 1 CABO DE 185 MM2, COM 1 FURO DE FIXACAO - FORNECIMENTO E INSTALAÇÃO</t>
  </si>
  <si>
    <t>TERMINAL METALICO A PRESSAO PARA 1 CABO DE 95 MM2, COM 1 FURO DE FIXACAO - FORNECIMENTO E INSTALAÇÃO</t>
  </si>
  <si>
    <t>REDE DE DISTRIBUIÇÃO DE MÉDIA TENSÃO</t>
  </si>
  <si>
    <t>CABO DE ALUMINIO PROTEGIDO 50MM² - 15KV - XLPE - FORNECIMENTO E INSTALAÇÃO</t>
  </si>
  <si>
    <t>CABO DE ALUMINIO PROTEGIDO 50MM² - 15KV - XLPE</t>
  </si>
  <si>
    <t>CABO DE ACO GALVANIZADO 9,5MM - FORNECIMENTO E INSTALAÇÃO</t>
  </si>
  <si>
    <t>ESPAÇADOR LOSANGULAR POLIMÉRICO PARA CABO DE ALUMÍNIO - 15KV - FORNECIMENTO E INSTALAÇÃO</t>
  </si>
  <si>
    <t>ESPAÇADOR LOSANGULAR POLIMÉRICO PARA CABO DE ALUMÍNIO - 15KV</t>
  </si>
  <si>
    <t>ANEL DE AMARRAÇÃO ESPAÇADOR SILICONE - 15KV</t>
  </si>
  <si>
    <t>SERVIÇO DE CAMINHÃO DE LINHA VIVA PARA DE CONEXÃO EM REDE DE MÉDIA TENSÃO - 13,8KV</t>
  </si>
  <si>
    <t>ARAME DE AÇO GALVANIZADO 14 BWG - FORNECIMENTO E INSTALAÇÃO</t>
  </si>
  <si>
    <t>CONECTOR DE DERIVAÇÃO CUNHA - FORNECIMENTO E INSTALAÇÃO</t>
  </si>
  <si>
    <t>CONECTOR DE DERIVAÇÃO CUNHA</t>
  </si>
  <si>
    <t>HASTE DE ATERRAMENTO EM ACO COM 3,00 M DE COMPRIMENTO E DN = 5/8", REVESTIDA COM BAIXA CAMADA DE COBRE, COM CONECTOR TIPO GRAMPO</t>
  </si>
  <si>
    <t>TERMINAL METALICO A PRESSAO PARA 1 CABO DE 50 MM2, COM 1 FURO DE FIXACAO - FORNECIMENTO E INSTALAÇÃO</t>
  </si>
  <si>
    <t>2x CLEA1 - DC3 - Cfu</t>
  </si>
  <si>
    <t>CHAVE FUSIVEL PARA REDES DE DISTRIBUICAO - 15,0 KV - 100 A - 10,00 KA, COM SUPORTE - FORNECIMENTO E INSTALAÇÃO</t>
  </si>
  <si>
    <t>SUPORTE TIPO "Z" GALVANIZADO A FOGO</t>
  </si>
  <si>
    <t>CONECTOR CUNHA TIPO ESTRIBO DE ALUMÍNIO COM CAPA - 50MM² - FORNECIMENTO E INSTALAÇÃO</t>
  </si>
  <si>
    <t>CONECTOR CUNHA TIPO ESTRIBO DE ALUMÍNIO - 50MM²</t>
  </si>
  <si>
    <t>CAPA PARA CONECTOR ESTRIBO DE ALUMÍNIO - 50MM²</t>
  </si>
  <si>
    <t>GRAMPO LINHA VIVA - FORNECIMENTO E INSTALAÇÃO</t>
  </si>
  <si>
    <t>BRAÇO TIPO ‘L’ COM PRENSA FIO 15KV GALVANIZADO A FOGO - FORNECIMENTO E INSTALAÇÃO</t>
  </si>
  <si>
    <t>BRAÇO TIPO ‘L’ COM PRENSA FIO 15KV GALVANIZADO A FOGO</t>
  </si>
  <si>
    <t>ESTRIBO PARA BRAÇO TIPO ‘L’ - FORNECIMENTO E INSTALAÇÃO</t>
  </si>
  <si>
    <t>ESTRIBO PARA BRAÇO TIPO ‘L’ 139X70MM REDE COMPACTA</t>
  </si>
  <si>
    <t>BRAÇO ANTI-BALANÇO - POLIMÉRICO - 15 kV - FORNECIMENTO E INSTALAÇÃO</t>
  </si>
  <si>
    <t>BRAÇO ANTI-BALANÇO - POLIMÉRICO - 15 Kv</t>
  </si>
  <si>
    <t>INTERLIGAÇÃO DO POSTO DE TRANSFORMAÇÃO AO QGBT PROJETADO</t>
  </si>
  <si>
    <t>FITA ISOLANTE ADESIVA ANTICHAMA, USO ATE 750 V, EM ROLO DE 19 MM X 20 M - VERMELHO - FORNECIMENTO E INSTALAÇÃO</t>
  </si>
  <si>
    <t>FITA ISOLANTE ADESIVA ANTICHAMA, USO ATE 750 V, EM ROLO DE 19 MM X 20 M - BRANCO - FORNECIMENTO E INSTALAÇÃO</t>
  </si>
  <si>
    <t>FITA ISOLANTE ADESIVA ANTICHAMA, USO ATE 750 V, EM ROLO DE 19 MM X 20 M - VERDE - FORNECIMENTO E INSTALAÇÃO</t>
  </si>
  <si>
    <t>BUCHA EM ALUMINIO, COM ROSCA, DE 4", PARA ELETRODUTO - FORNECIMENTO E INSTALAÇÃO</t>
  </si>
  <si>
    <t>QUADRO DE DISTRIBUIÇÃO GERAL TIPO QUADRO DE COMANDO (QGBT) METÁLICO DE 600X1000X200CM - FORNECIMENTO E INSTALAÇÃO</t>
  </si>
  <si>
    <t>QUADRO DE DISTRIBUIÇÃO GERAL TIPO QUADRO DE COMANDO (QGBT) METÁLICO DE 600X1000X200CM</t>
  </si>
  <si>
    <t>MURETA  EM ALVENARIA 1 VEZ DIM 2,20X1,00 METROS COM COBERTURA DE 5% INCLINAÇÃO - QGBT</t>
  </si>
  <si>
    <t>BARRAMENTO DE COBRE PARA 400A - FORNECIMENTO E INSTALAÇÃO</t>
  </si>
  <si>
    <t>BARRA CHATA DE COBRE ELETROLÍTICO 2" X 1/8"</t>
  </si>
  <si>
    <t>BARRAMENTO DE COBRE PARA 200A - FORNECIMENTO E INSTALAÇÃO</t>
  </si>
  <si>
    <t>BARRA CHATA DE COBRE ELETROLÍTICO 1" X 1/8"</t>
  </si>
  <si>
    <t>ISOLADOR POXI 3/4" - FORNECIMENTO E INSTALAÇÃO</t>
  </si>
  <si>
    <t>ISOLADOR POXI 3/4"</t>
  </si>
  <si>
    <t>CHAPA ACRÍLICA TRANSPARENTE - FORNECIMENTO E INSTALAÇÃO</t>
  </si>
  <si>
    <t>DISJUNTOR TERMOMAGNETICO CAIXA MOLDADA TRIPOLAR 125A - FORNECIMENTO E INSTALAÇÃO</t>
  </si>
  <si>
    <t>DISJUNTOR TERMOMAGNÉTICO DIN TRIPOLAR 80A - FORNECIMENTO E INSTALAÇÃO</t>
  </si>
  <si>
    <t>DISJUNTOR TERMOMAGNÉTICO DIN TRIPOLAR 80A</t>
  </si>
  <si>
    <t>PARAFUSO SEXTAVADO INOXIDÁVEL DE Ø5/16"</t>
  </si>
  <si>
    <t>PARAFUSO SEXTAVADO ROSCA INTEIRA INOX 304 - M5-0,80 X 40</t>
  </si>
  <si>
    <t>PARAFUSO COBREADO DE Ø3/8"</t>
  </si>
  <si>
    <t>PÇ</t>
  </si>
  <si>
    <t>pintura guarda-corpo</t>
  </si>
  <si>
    <t>beiral metalico</t>
  </si>
  <si>
    <t>4.1.6</t>
  </si>
  <si>
    <t>4.1.8</t>
  </si>
  <si>
    <t>4.1.9</t>
  </si>
  <si>
    <t>4.2.7</t>
  </si>
  <si>
    <t>4.2.8</t>
  </si>
  <si>
    <t>4.2.9</t>
  </si>
  <si>
    <t>4.2.10</t>
  </si>
  <si>
    <t>5.11</t>
  </si>
  <si>
    <t>5.12</t>
  </si>
  <si>
    <t>5.13</t>
  </si>
  <si>
    <t>5.14</t>
  </si>
  <si>
    <t>6.5</t>
  </si>
  <si>
    <t>6.6</t>
  </si>
  <si>
    <t>7.4</t>
  </si>
  <si>
    <t>7.5</t>
  </si>
  <si>
    <t>7.6</t>
  </si>
  <si>
    <t>7.7</t>
  </si>
  <si>
    <t>7.8</t>
  </si>
  <si>
    <t>8.1.3</t>
  </si>
  <si>
    <t>9.1.1</t>
  </si>
  <si>
    <t>CP- HID- 05</t>
  </si>
  <si>
    <t>9.1.2</t>
  </si>
  <si>
    <t>9.1.3</t>
  </si>
  <si>
    <t>9.1.4</t>
  </si>
  <si>
    <t>9.1.5</t>
  </si>
  <si>
    <t>9.1.6</t>
  </si>
  <si>
    <t>9.1.7</t>
  </si>
  <si>
    <t>9.1.8</t>
  </si>
  <si>
    <t>9.1.9</t>
  </si>
  <si>
    <t>9.1.10</t>
  </si>
  <si>
    <t>9.1.11</t>
  </si>
  <si>
    <t>9.1.12</t>
  </si>
  <si>
    <t>9.1.13</t>
  </si>
  <si>
    <t>9.1.14</t>
  </si>
  <si>
    <t>9.1.15</t>
  </si>
  <si>
    <t>9.1.16</t>
  </si>
  <si>
    <t>9.2.1</t>
  </si>
  <si>
    <t>9.2.2</t>
  </si>
  <si>
    <t>9.2.3</t>
  </si>
  <si>
    <t>9.2.4</t>
  </si>
  <si>
    <t>9.2.5</t>
  </si>
  <si>
    <t>9.3.1</t>
  </si>
  <si>
    <t>9.3.2</t>
  </si>
  <si>
    <t>9.3.3</t>
  </si>
  <si>
    <t>9.3.4</t>
  </si>
  <si>
    <t>9.3.5</t>
  </si>
  <si>
    <t>9.3.6</t>
  </si>
  <si>
    <t>9.3.7</t>
  </si>
  <si>
    <t>9.3.8</t>
  </si>
  <si>
    <t>9.3.9</t>
  </si>
  <si>
    <t>9.3.10</t>
  </si>
  <si>
    <t>9.3.11</t>
  </si>
  <si>
    <t>9.3.12</t>
  </si>
  <si>
    <t>9.3.13</t>
  </si>
  <si>
    <t>9.3.14</t>
  </si>
  <si>
    <t>9.3.15</t>
  </si>
  <si>
    <t>9.3.16</t>
  </si>
  <si>
    <t>9.3.17</t>
  </si>
  <si>
    <t>9.3.18</t>
  </si>
  <si>
    <t>9.3.19</t>
  </si>
  <si>
    <t>9.3.20</t>
  </si>
  <si>
    <t>9.3.21</t>
  </si>
  <si>
    <t>9.4</t>
  </si>
  <si>
    <t>9.4.1</t>
  </si>
  <si>
    <t>9.4.2</t>
  </si>
  <si>
    <t>9.4.3</t>
  </si>
  <si>
    <t>9.4.4</t>
  </si>
  <si>
    <t>9.4.5</t>
  </si>
  <si>
    <t>9.4.6</t>
  </si>
  <si>
    <t>9.4.7</t>
  </si>
  <si>
    <t>9.4.8</t>
  </si>
  <si>
    <t>9.4.9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</si>
  <si>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</si>
  <si>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</si>
  <si>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</si>
  <si>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</si>
  <si>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</si>
  <si>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</si>
  <si>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</si>
  <si>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</si>
  <si>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</si>
  <si>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</si>
  <si>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</si>
  <si>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</si>
  <si>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</si>
  <si>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</si>
  <si>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</si>
  <si>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</si>
  <si>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</si>
  <si>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</si>
  <si>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</si>
  <si>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</si>
  <si>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</si>
  <si>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</si>
  <si>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INSTALAÇÕES ELETRICAS</t>
  </si>
  <si>
    <t>11.1.1</t>
  </si>
  <si>
    <t>ELÉTRICA-CABO UNIPOLAR(COBRE)</t>
  </si>
  <si>
    <t>11.1.2</t>
  </si>
  <si>
    <t>11.1.3</t>
  </si>
  <si>
    <t>11.1.4</t>
  </si>
  <si>
    <t>11.1.5</t>
  </si>
  <si>
    <t>ELETRICA-EMBUTIDOS</t>
  </si>
  <si>
    <t>11.2.1</t>
  </si>
  <si>
    <t>11.2.2</t>
  </si>
  <si>
    <t>11.2.3</t>
  </si>
  <si>
    <t>11.2.4</t>
  </si>
  <si>
    <t>11.2.5</t>
  </si>
  <si>
    <t>11.2.6</t>
  </si>
  <si>
    <t>11.2.7</t>
  </si>
  <si>
    <t>11.2.8</t>
  </si>
  <si>
    <t>11.2.9</t>
  </si>
  <si>
    <t>11.2.10</t>
  </si>
  <si>
    <t>11.2.11</t>
  </si>
  <si>
    <t>11.2.12</t>
  </si>
  <si>
    <t>11.2.13</t>
  </si>
  <si>
    <t>11.2.14</t>
  </si>
  <si>
    <t>11.2.15</t>
  </si>
  <si>
    <t>11.2.16</t>
  </si>
  <si>
    <t>11.2.17</t>
  </si>
  <si>
    <t>11.3.1</t>
  </si>
  <si>
    <t>11.3.2</t>
  </si>
  <si>
    <t>11.3.3</t>
  </si>
  <si>
    <t>11.3.4</t>
  </si>
  <si>
    <t>11.3.5</t>
  </si>
  <si>
    <t>11.3.6</t>
  </si>
  <si>
    <t>11.3.7</t>
  </si>
  <si>
    <t>11.4.1</t>
  </si>
  <si>
    <t>11.4.2</t>
  </si>
  <si>
    <t>11.4.3</t>
  </si>
  <si>
    <t>11.4.4</t>
  </si>
  <si>
    <t>11.4.5</t>
  </si>
  <si>
    <t>11.4.6</t>
  </si>
  <si>
    <t>11.4.7</t>
  </si>
  <si>
    <t>11.5.1</t>
  </si>
  <si>
    <t>11.5.2</t>
  </si>
  <si>
    <t>11.5.3</t>
  </si>
  <si>
    <t>11.5.4</t>
  </si>
  <si>
    <t>11.6.1</t>
  </si>
  <si>
    <t>11.7.1</t>
  </si>
  <si>
    <t>11.8</t>
  </si>
  <si>
    <t>11.8.1</t>
  </si>
  <si>
    <t>11.8.2</t>
  </si>
  <si>
    <t>11.8.3</t>
  </si>
  <si>
    <t>11.8.4</t>
  </si>
  <si>
    <t>11.8.5</t>
  </si>
  <si>
    <t>11.8.6</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</si>
  <si>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</si>
  <si>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</si>
  <si>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</si>
  <si>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</si>
  <si>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</si>
  <si>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</si>
  <si>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</si>
  <si>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</si>
  <si>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</si>
  <si>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</si>
  <si>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</si>
  <si>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</si>
  <si>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</si>
  <si>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</si>
  <si>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</si>
  <si>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</si>
  <si>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</si>
  <si>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</si>
  <si>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</si>
  <si>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</si>
  <si>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</si>
  <si>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</si>
  <si>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</si>
  <si>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</si>
  <si>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</si>
  <si>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</si>
  <si>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</si>
  <si>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</si>
  <si>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</si>
  <si>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</si>
  <si>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</si>
  <si>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</si>
  <si>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</si>
  <si>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</si>
  <si>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</si>
  <si>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</si>
  <si>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REDE DISTRIBUIÇÃO MÉDIA TENSÃO</t>
  </si>
  <si>
    <t>12.2.1</t>
  </si>
  <si>
    <t>12.3.1</t>
  </si>
  <si>
    <t>12.2.2</t>
  </si>
  <si>
    <t>12.2.3</t>
  </si>
  <si>
    <t>12.2.4</t>
  </si>
  <si>
    <t>12.3.2</t>
  </si>
  <si>
    <t>12.3.3</t>
  </si>
  <si>
    <t>12.3.4</t>
  </si>
  <si>
    <t>12.3.5</t>
  </si>
  <si>
    <t>12.3.6</t>
  </si>
  <si>
    <t>12.4.1</t>
  </si>
  <si>
    <t>12.4.2</t>
  </si>
  <si>
    <t>12.4.3</t>
  </si>
  <si>
    <t>12.4.4</t>
  </si>
  <si>
    <t>12.4.5</t>
  </si>
  <si>
    <t>12.4.6</t>
  </si>
  <si>
    <t>12.4.7</t>
  </si>
  <si>
    <t>12.4.8</t>
  </si>
  <si>
    <t>12.4.9</t>
  </si>
  <si>
    <t>12.4.10</t>
  </si>
  <si>
    <t>12.4.11</t>
  </si>
  <si>
    <t>12.4.12</t>
  </si>
  <si>
    <t>12.4.13</t>
  </si>
  <si>
    <t>12.4.14</t>
  </si>
  <si>
    <t>12.4.15</t>
  </si>
  <si>
    <t>12.4.16</t>
  </si>
  <si>
    <t>12.4.17</t>
  </si>
  <si>
    <t>12.4.18</t>
  </si>
  <si>
    <t>12.4.19</t>
  </si>
  <si>
    <t>12.4.20</t>
  </si>
  <si>
    <t>12.4.21</t>
  </si>
  <si>
    <t>12.4.22</t>
  </si>
  <si>
    <t>12.4.23</t>
  </si>
  <si>
    <t>12.4.24</t>
  </si>
  <si>
    <t>12.4.25</t>
  </si>
  <si>
    <t>12.4.26</t>
  </si>
  <si>
    <t>12.4.27</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</si>
  <si>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</si>
  <si>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</si>
  <si>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</si>
  <si>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</si>
  <si>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</si>
  <si>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</si>
  <si>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</si>
  <si>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</si>
  <si>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</si>
  <si>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</si>
  <si>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</si>
  <si>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</si>
  <si>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</si>
  <si>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</si>
  <si>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</si>
  <si>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</si>
  <si>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</si>
  <si>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</si>
  <si>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</si>
  <si>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</si>
  <si>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</si>
  <si>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12.5.22</t>
  </si>
  <si>
    <t>12.5.23</t>
  </si>
  <si>
    <t>12.5.24</t>
  </si>
  <si>
    <t>12.5.25</t>
  </si>
  <si>
    <t>13.2</t>
  </si>
  <si>
    <t>13.3</t>
  </si>
  <si>
    <t>13.4</t>
  </si>
  <si>
    <t>13.5</t>
  </si>
  <si>
    <t>13.6</t>
  </si>
  <si>
    <t>13.7</t>
  </si>
  <si>
    <t>13.8</t>
  </si>
  <si>
    <t>13.9</t>
  </si>
  <si>
    <t>13.10</t>
  </si>
  <si>
    <t>13.11</t>
  </si>
  <si>
    <t>13.12</t>
  </si>
  <si>
    <t>13.13</t>
  </si>
  <si>
    <t>14.1</t>
  </si>
  <si>
    <t>14.2</t>
  </si>
  <si>
    <t>14.3</t>
  </si>
  <si>
    <t>14.4</t>
  </si>
  <si>
    <t>14.5</t>
  </si>
  <si>
    <t>15.1</t>
  </si>
  <si>
    <t>15.2</t>
  </si>
  <si>
    <t>15.4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</si>
  <si>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</si>
  <si>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BLOCO DE CONCRETO ARMADO</t>
  </si>
  <si>
    <t>14.0</t>
  </si>
  <si>
    <t>15.0</t>
  </si>
  <si>
    <t>16.0</t>
  </si>
  <si>
    <t>16.1</t>
  </si>
  <si>
    <t>PORTA DE FERRO, DE ABRIR, TIPO CHAPA CORRUGADA, COM GUARNICOES (1,00 X 2,10) FORNECIMENTO E INSTALAÇÃO</t>
  </si>
  <si>
    <t>CP-ELE-8</t>
  </si>
  <si>
    <t>REFLETOR LED 100 W-FORNECIMENTO E INSTALAÇÃO</t>
  </si>
  <si>
    <t>****</t>
  </si>
  <si>
    <t>LUMINARIA LED REFLETOR RETANGULAR BIVOLT, LUZ BRANCA, 100W</t>
  </si>
  <si>
    <t>11.6.5</t>
  </si>
  <si>
    <t>mês 05</t>
  </si>
  <si>
    <t>mês 06</t>
  </si>
  <si>
    <t>VALOR TOTAL COM BDI</t>
  </si>
  <si>
    <t>PISOS INTERNOS, EXTERNOS E CALÇAMENTOS</t>
  </si>
  <si>
    <t>INTERNA E EXTERNA</t>
  </si>
  <si>
    <t>OUTROS</t>
  </si>
  <si>
    <t>ALAMBRADO</t>
  </si>
  <si>
    <t>BEIRAL</t>
  </si>
  <si>
    <t>ENGENHEIRO CIVIL</t>
  </si>
  <si>
    <t>VALOR TOTAL ACUMULADO COM BDI</t>
  </si>
  <si>
    <t xml:space="preserve"> PCD</t>
  </si>
  <si>
    <t>1.4</t>
  </si>
  <si>
    <t>4.1.10</t>
  </si>
  <si>
    <t>4.2.11</t>
  </si>
  <si>
    <t>4.4.5</t>
  </si>
  <si>
    <t>TOTAL DO SUBITEM</t>
  </si>
  <si>
    <t>15.3</t>
  </si>
  <si>
    <t>15.5</t>
  </si>
  <si>
    <t>15.6</t>
  </si>
  <si>
    <t>15.7</t>
  </si>
  <si>
    <t>15.8</t>
  </si>
  <si>
    <t>15.9</t>
  </si>
  <si>
    <t>15.10</t>
  </si>
  <si>
    <t>15.11</t>
  </si>
  <si>
    <t>15.12</t>
  </si>
  <si>
    <t>15.13</t>
  </si>
  <si>
    <t>15.14</t>
  </si>
  <si>
    <t>15.15</t>
  </si>
  <si>
    <t>16.2</t>
  </si>
  <si>
    <t>16.3</t>
  </si>
  <si>
    <t>16.4</t>
  </si>
  <si>
    <t>17.1</t>
  </si>
  <si>
    <t>17.2</t>
  </si>
  <si>
    <t>17.3</t>
  </si>
  <si>
    <t>17.4</t>
  </si>
  <si>
    <t>17.5</t>
  </si>
  <si>
    <t>17.6</t>
  </si>
  <si>
    <t>17.7</t>
  </si>
  <si>
    <t>18.1</t>
  </si>
  <si>
    <t>18.2</t>
  </si>
  <si>
    <t>18.3</t>
  </si>
  <si>
    <t>18.0</t>
  </si>
  <si>
    <t>17.0</t>
  </si>
  <si>
    <t>CP-PEI-01</t>
  </si>
  <si>
    <t>PEITORIL FORNECIMENTO E INSTALAÇÃO</t>
  </si>
  <si>
    <t xml:space="preserve">2 x 1 </t>
  </si>
  <si>
    <t>1,50 x 1</t>
  </si>
  <si>
    <t>2 x 0,50</t>
  </si>
  <si>
    <t>0,50 x 0,50</t>
  </si>
  <si>
    <t>peitoril passa prato</t>
  </si>
  <si>
    <t>peitoril 100% das janelas</t>
  </si>
  <si>
    <t>6.8</t>
  </si>
  <si>
    <t>18.4</t>
  </si>
  <si>
    <t>BANCADA DE GRANITO- FORNECIMENTO E INSTALAÇÃO</t>
  </si>
  <si>
    <t>TANQUE DML</t>
  </si>
  <si>
    <t>WC UNISEX PCD</t>
  </si>
  <si>
    <t>DIVISORIA EM GRANITO POLIDO , COM DUAS FACES POLIDAS, TIPO ANDORINHA/QUARTZ/CASTELO/CORUMBA OU OUTROS EQUIVALENTES DA REGIÃO- FORNECIMENTO E INSTALAÇÃO</t>
  </si>
  <si>
    <t>w</t>
  </si>
  <si>
    <t>WC COORDENAÇÃO</t>
  </si>
  <si>
    <t>9.2.6</t>
  </si>
  <si>
    <t>9.2.7</t>
  </si>
  <si>
    <t>9.2.8</t>
  </si>
  <si>
    <t>PINTURA DA QUADRA, PARQUINHO , GUARDA CORPO E PISO CIMENTADO.</t>
  </si>
  <si>
    <t>guarda corpo definido no projeto podendo sofrer alguma alterações in loco</t>
  </si>
  <si>
    <t>aterro para regularização de terreno conforme projeto</t>
  </si>
  <si>
    <t>regularização de cimentado em torno da escola após troca de tubulação conforme projeto</t>
  </si>
  <si>
    <t>10.4</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</si>
  <si>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</si>
  <si>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</si>
  <si>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</si>
  <si>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</si>
  <si>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</si>
  <si>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</si>
  <si>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</si>
  <si>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</si>
  <si>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</si>
  <si>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</si>
  <si>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</si>
  <si>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</si>
  <si>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</si>
  <si>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</si>
  <si>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</si>
  <si>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</si>
  <si>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</si>
  <si>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</si>
  <si>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</si>
  <si>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</si>
  <si>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</si>
  <si>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</si>
  <si>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</si>
  <si>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</si>
  <si>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</si>
  <si>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</si>
  <si>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</si>
  <si>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</si>
  <si>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</si>
  <si>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</si>
  <si>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</si>
  <si>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</si>
  <si>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</si>
  <si>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</si>
  <si>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</si>
  <si>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</si>
  <si>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</si>
  <si>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</si>
  <si>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</si>
  <si>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</si>
  <si>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</si>
  <si>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</si>
  <si>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</si>
  <si>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</si>
  <si>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</si>
  <si>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</si>
  <si>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</si>
  <si>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</si>
  <si>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</si>
  <si>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</si>
  <si>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</si>
  <si>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</si>
  <si>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</si>
  <si>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</si>
  <si>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</si>
  <si>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</si>
  <si>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</si>
  <si>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</si>
  <si>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</si>
  <si>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</si>
  <si>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</si>
  <si>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</si>
  <si>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</si>
  <si>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</si>
  <si>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</si>
  <si>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</si>
  <si>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</si>
  <si>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</si>
  <si>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</si>
  <si>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</si>
  <si>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</si>
  <si>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</si>
  <si>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</si>
  <si>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</si>
  <si>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</si>
  <si>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</si>
  <si>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</si>
  <si>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</si>
  <si>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</si>
  <si>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</si>
  <si>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</si>
  <si>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</si>
  <si>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</si>
  <si>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</si>
  <si>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</si>
  <si>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</si>
  <si>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</si>
  <si>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</si>
  <si>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</si>
  <si>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</si>
  <si>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</si>
  <si>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</si>
  <si>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</si>
  <si>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</si>
  <si>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</si>
  <si>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</si>
  <si>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</si>
  <si>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</si>
  <si>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</si>
  <si>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</si>
  <si>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</si>
  <si>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</si>
  <si>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</si>
  <si>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</si>
  <si>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</si>
  <si>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</si>
  <si>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</si>
  <si>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</si>
  <si>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</si>
  <si>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</si>
  <si>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</si>
  <si>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</si>
  <si>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</si>
  <si>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</si>
  <si>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</si>
  <si>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</si>
  <si>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</si>
  <si>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</si>
  <si>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</si>
  <si>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</si>
  <si>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</si>
  <si>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</si>
  <si>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</si>
  <si>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</si>
  <si>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</si>
  <si>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</si>
  <si>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</si>
  <si>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</si>
  <si>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</si>
  <si>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</si>
  <si>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</si>
  <si>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</si>
  <si>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</si>
  <si>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</si>
  <si>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</si>
  <si>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</si>
  <si>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</si>
  <si>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</si>
  <si>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</si>
  <si>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</si>
  <si>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</si>
  <si>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</si>
  <si>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</si>
  <si>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</si>
  <si>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</si>
  <si>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</si>
  <si>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</si>
  <si>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</si>
  <si>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</si>
  <si>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</si>
  <si>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</si>
  <si>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</si>
  <si>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</si>
  <si>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</si>
  <si>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</si>
  <si>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</si>
  <si>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</si>
  <si>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</si>
  <si>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</si>
  <si>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</si>
  <si>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</si>
  <si>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</si>
  <si>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</si>
  <si>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</si>
  <si>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</si>
  <si>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</si>
  <si>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</si>
  <si>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</si>
  <si>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</si>
  <si>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</si>
  <si>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</si>
  <si>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</si>
  <si>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</si>
  <si>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</si>
  <si>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</si>
  <si>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</si>
  <si>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</si>
  <si>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</si>
  <si>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</si>
  <si>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</si>
  <si>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</si>
  <si>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</si>
  <si>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</si>
  <si>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</si>
  <si>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</si>
  <si>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</si>
  <si>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</si>
  <si>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</si>
  <si>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</si>
  <si>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</si>
  <si>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</si>
  <si>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</si>
  <si>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</si>
  <si>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</si>
  <si>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</si>
  <si>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</si>
  <si>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</si>
  <si>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</si>
  <si>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</si>
  <si>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</si>
  <si>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</si>
  <si>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</si>
  <si>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</si>
  <si>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</si>
  <si>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</si>
  <si>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</si>
  <si>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</si>
  <si>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</si>
  <si>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</si>
  <si>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</si>
  <si>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</si>
  <si>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</si>
  <si>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</si>
  <si>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</si>
  <si>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</si>
  <si>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</si>
  <si>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</si>
  <si>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</si>
  <si>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</si>
  <si>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</si>
  <si>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</si>
  <si>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</si>
  <si>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</si>
  <si>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</si>
  <si>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</si>
  <si>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</si>
  <si>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</si>
  <si>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</si>
  <si>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</si>
  <si>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</si>
  <si>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</si>
  <si>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</si>
  <si>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</si>
  <si>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</si>
  <si>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</si>
  <si>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</si>
  <si>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</si>
  <si>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</si>
  <si>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</si>
  <si>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</si>
  <si>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</si>
  <si>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</si>
  <si>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</si>
  <si>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</si>
  <si>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</si>
  <si>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</si>
  <si>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</si>
  <si>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</si>
  <si>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</si>
  <si>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</si>
  <si>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</si>
  <si>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</si>
  <si>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</si>
  <si>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</si>
  <si>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</si>
  <si>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</si>
  <si>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</si>
  <si>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</si>
  <si>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</si>
  <si>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</si>
  <si>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</si>
  <si>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</si>
  <si>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</si>
  <si>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 xml:space="preserve">Deve ser considerado sempre pois a obra não pode estar sem as condições minimas de proteção </t>
  </si>
  <si>
    <t>calha aonde será refeitorio destacados no projeto</t>
  </si>
  <si>
    <t>CP-BEB-01</t>
  </si>
  <si>
    <t>CP-GRA-03</t>
  </si>
  <si>
    <t>CP- CON-01</t>
  </si>
  <si>
    <t>CP- CON-02</t>
  </si>
  <si>
    <t>CP-ELE-REP-01</t>
  </si>
  <si>
    <t>6.7</t>
  </si>
  <si>
    <t>11.6.2</t>
  </si>
  <si>
    <t>11.6.3</t>
  </si>
  <si>
    <t>11.6.4</t>
  </si>
  <si>
    <t>tela mosquiteiro nas janela da cozinha E DESPENSA</t>
  </si>
  <si>
    <t>3.19</t>
  </si>
  <si>
    <t>LIMPEZA DE ESQUADRIAS COM PANO ÚMIDO</t>
  </si>
  <si>
    <t>PROPRIA</t>
  </si>
  <si>
    <t>Engenheiro Civil CREA MT: 046214</t>
  </si>
  <si>
    <t xml:space="preserve">LIXAMENTO E TRATAMENTO DE PISO DE QUADRA EM CONCRETO ESTUQUE </t>
  </si>
  <si>
    <t>MUNICÍPIO: VÁRZEA GRANDE - MT</t>
  </si>
  <si>
    <t>2.1</t>
  </si>
  <si>
    <t>4.1.11</t>
  </si>
  <si>
    <t>VIGAS SUPERIOR</t>
  </si>
  <si>
    <t>CP-PT-60</t>
  </si>
  <si>
    <t>PARARAIO DE BAIXA TENSAO - FORNECIMENTO E INSTALAÇÃO</t>
  </si>
  <si>
    <t>CONECTOR DERIVAÇÃO PERFURANTE</t>
  </si>
  <si>
    <t>CABO DE COBRE SINGELO XLPE- 16MM-15KV</t>
  </si>
  <si>
    <t>12.1.37</t>
  </si>
  <si>
    <t>TELA DE PROTEÇÃO DE FIBRA DE VIDRO ANTI CHAMAS COM BORDA DE ALUMINIO</t>
  </si>
  <si>
    <t>TELA DE PROTEÇÃO DE FIBRA DE VIDRO ANTI CHAMAS COM BORDA DE ALUMINIO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</si>
  <si>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</si>
  <si>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</si>
  <si>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</si>
  <si>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</si>
  <si>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</si>
  <si>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</si>
  <si>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</si>
  <si>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</si>
  <si>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</si>
  <si>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</si>
  <si>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</si>
  <si>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</si>
  <si>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</si>
  <si>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</si>
  <si>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</si>
  <si>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</si>
  <si>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</si>
  <si>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</si>
  <si>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</si>
  <si>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</si>
  <si>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</si>
  <si>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</si>
  <si>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</si>
  <si>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</si>
  <si>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</si>
  <si>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</si>
  <si>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</si>
  <si>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</si>
  <si>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</si>
  <si>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</si>
  <si>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</si>
  <si>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</si>
  <si>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</si>
  <si>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</si>
  <si>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</si>
  <si>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</si>
  <si>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</si>
  <si>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</si>
  <si>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</si>
  <si>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</si>
  <si>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</si>
  <si>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</si>
  <si>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</si>
  <si>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</si>
  <si>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</si>
  <si>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</si>
  <si>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</si>
  <si>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</si>
  <si>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</si>
  <si>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</si>
  <si>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</si>
  <si>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</si>
  <si>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</si>
  <si>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</si>
  <si>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</si>
  <si>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</si>
  <si>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</si>
  <si>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</si>
  <si>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</si>
  <si>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</si>
  <si>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</si>
  <si>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</si>
  <si>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</si>
  <si>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</si>
  <si>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</si>
  <si>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</si>
  <si>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</si>
  <si>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</si>
  <si>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</si>
  <si>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</si>
  <si>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</si>
  <si>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</si>
  <si>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</si>
  <si>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</si>
  <si>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</si>
  <si>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</si>
  <si>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</si>
  <si>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</si>
  <si>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</si>
  <si>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</si>
  <si>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</si>
  <si>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</si>
  <si>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</si>
  <si>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</si>
  <si>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</si>
  <si>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</si>
  <si>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</si>
  <si>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</si>
  <si>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</si>
  <si>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</si>
  <si>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</si>
  <si>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</si>
  <si>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</si>
  <si>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</si>
  <si>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</si>
  <si>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</si>
  <si>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</si>
  <si>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</si>
  <si>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</si>
  <si>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</si>
  <si>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</si>
  <si>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</si>
  <si>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</si>
  <si>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</si>
  <si>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</si>
  <si>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</si>
  <si>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</si>
  <si>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</si>
  <si>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</si>
  <si>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</si>
  <si>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</si>
  <si>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</si>
  <si>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</si>
  <si>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</si>
  <si>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</si>
  <si>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</si>
  <si>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</si>
  <si>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</si>
  <si>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</si>
  <si>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</si>
  <si>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</si>
  <si>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</si>
  <si>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</si>
  <si>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</si>
  <si>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</si>
  <si>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</si>
  <si>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</si>
  <si>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</si>
  <si>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</si>
  <si>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</si>
  <si>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</si>
  <si>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</si>
  <si>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</si>
  <si>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</si>
  <si>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</si>
  <si>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</si>
  <si>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</si>
  <si>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</si>
  <si>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</si>
  <si>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</si>
  <si>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</si>
  <si>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</si>
  <si>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</si>
  <si>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</si>
  <si>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</si>
  <si>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</si>
  <si>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</si>
  <si>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</si>
  <si>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</si>
  <si>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</si>
  <si>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</si>
  <si>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</si>
  <si>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</si>
  <si>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</si>
  <si>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</si>
  <si>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</si>
  <si>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</si>
  <si>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</si>
  <si>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</si>
  <si>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</si>
  <si>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</si>
  <si>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</si>
  <si>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</si>
  <si>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</si>
  <si>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</si>
  <si>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</si>
  <si>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</si>
  <si>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</si>
  <si>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</si>
  <si>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</si>
  <si>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</si>
  <si>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</si>
  <si>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</si>
  <si>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</si>
  <si>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</si>
  <si>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</si>
  <si>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</si>
  <si>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</si>
  <si>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</si>
  <si>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</si>
  <si>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</si>
  <si>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</si>
  <si>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</si>
  <si>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</si>
  <si>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</si>
  <si>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</si>
  <si>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</si>
  <si>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</si>
  <si>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</si>
  <si>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</si>
  <si>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</si>
  <si>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</si>
  <si>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</si>
  <si>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</si>
  <si>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</si>
  <si>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</si>
  <si>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</si>
  <si>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</si>
  <si>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</si>
  <si>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</si>
  <si>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</si>
  <si>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</si>
  <si>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</si>
  <si>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</si>
  <si>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</si>
  <si>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</si>
  <si>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</si>
  <si>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</si>
  <si>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</si>
  <si>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</si>
  <si>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</si>
  <si>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</si>
  <si>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</si>
  <si>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</si>
  <si>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</si>
  <si>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</si>
  <si>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</si>
  <si>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</si>
  <si>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</si>
  <si>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</si>
  <si>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</si>
  <si>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</si>
  <si>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</si>
  <si>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</si>
  <si>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</si>
  <si>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</si>
  <si>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</si>
  <si>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</si>
  <si>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</si>
  <si>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</si>
  <si>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</si>
  <si>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</si>
  <si>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</si>
  <si>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</si>
  <si>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</si>
  <si>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</si>
  <si>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</si>
  <si>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</si>
  <si>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</si>
  <si>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</si>
  <si>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</si>
  <si>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</si>
  <si>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</si>
  <si>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</si>
  <si>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</si>
  <si>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</si>
  <si>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</si>
  <si>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</si>
  <si>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</si>
  <si>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</si>
  <si>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</si>
  <si>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</si>
  <si>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</si>
  <si>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</si>
  <si>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</si>
  <si>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</si>
  <si>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</si>
  <si>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</si>
  <si>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</si>
  <si>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</si>
  <si>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</si>
  <si>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</si>
  <si>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</si>
  <si>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</si>
  <si>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</si>
  <si>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</si>
  <si>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</si>
  <si>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</si>
  <si>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</si>
  <si>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</si>
  <si>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</si>
  <si>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</si>
  <si>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</si>
  <si>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</si>
  <si>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</si>
  <si>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</si>
  <si>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</si>
  <si>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</si>
  <si>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</si>
  <si>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</si>
  <si>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</si>
  <si>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</si>
  <si>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</si>
  <si>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</si>
  <si>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</si>
  <si>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</si>
  <si>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</si>
  <si>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</si>
  <si>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</si>
  <si>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</si>
  <si>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</si>
  <si>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</si>
  <si>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</si>
  <si>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</si>
  <si>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</si>
  <si>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</si>
  <si>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</si>
  <si>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</si>
  <si>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</si>
  <si>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</si>
  <si>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</si>
  <si>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</si>
  <si>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REATERRO MANUAL DE VALAS COM COMPACTAÇÃO MECANIZADA. AF_04/2016</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</si>
  <si>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</si>
  <si>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</si>
  <si>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</si>
  <si>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</si>
  <si>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</si>
  <si>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</si>
  <si>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</si>
  <si>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</si>
  <si>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</si>
  <si>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</si>
  <si>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</si>
  <si>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</si>
  <si>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</si>
  <si>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</si>
  <si>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</si>
  <si>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</si>
  <si>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</si>
  <si>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</si>
  <si>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</si>
  <si>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</si>
  <si>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</si>
  <si>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</si>
  <si>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</si>
  <si>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</si>
  <si>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</si>
  <si>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</si>
  <si>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</si>
  <si>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</si>
  <si>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</si>
  <si>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</si>
  <si>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</si>
  <si>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</si>
  <si>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</si>
  <si>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</si>
  <si>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</si>
  <si>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</si>
  <si>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</si>
  <si>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</si>
  <si>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</si>
  <si>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</si>
  <si>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</si>
  <si>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</si>
  <si>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</si>
  <si>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</si>
  <si>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</si>
  <si>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</si>
  <si>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</si>
  <si>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</si>
  <si>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</si>
  <si>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</si>
  <si>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</si>
  <si>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</si>
  <si>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</si>
  <si>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</si>
  <si>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</si>
  <si>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</si>
  <si>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</si>
  <si>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</si>
  <si>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</si>
  <si>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</si>
  <si>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</si>
  <si>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</si>
  <si>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</si>
  <si>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</si>
  <si>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</si>
  <si>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</si>
  <si>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</si>
  <si>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</si>
  <si>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</si>
  <si>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</si>
  <si>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</si>
  <si>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</si>
  <si>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</si>
  <si>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</si>
  <si>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</si>
  <si>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</si>
  <si>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</si>
  <si>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</si>
  <si>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</si>
  <si>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</si>
  <si>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</si>
  <si>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</si>
  <si>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</si>
  <si>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</si>
  <si>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</si>
  <si>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</si>
  <si>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</si>
  <si>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</si>
  <si>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</si>
  <si>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</si>
  <si>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</si>
  <si>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</si>
  <si>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</si>
  <si>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</si>
  <si>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</si>
  <si>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</si>
  <si>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</si>
  <si>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</si>
  <si>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</si>
  <si>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</si>
  <si>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</si>
  <si>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</si>
  <si>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</si>
  <si>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</si>
  <si>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</si>
  <si>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</si>
  <si>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</si>
  <si>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</si>
  <si>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</si>
  <si>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</si>
  <si>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</si>
  <si>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</si>
  <si>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</si>
  <si>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</si>
  <si>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</si>
  <si>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</si>
  <si>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</si>
  <si>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</si>
  <si>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</si>
  <si>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</si>
  <si>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</si>
  <si>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</si>
  <si>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</si>
  <si>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</si>
  <si>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</si>
  <si>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</si>
  <si>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</si>
  <si>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</si>
  <si>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</si>
  <si>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</si>
  <si>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</si>
  <si>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</si>
  <si>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</si>
  <si>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</si>
  <si>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</si>
  <si>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</si>
  <si>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</si>
  <si>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</si>
  <si>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</si>
  <si>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</si>
  <si>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</si>
  <si>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</si>
  <si>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</si>
  <si>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</si>
  <si>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</si>
  <si>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</si>
  <si>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</si>
  <si>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</si>
  <si>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</si>
  <si>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</si>
  <si>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</si>
  <si>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</si>
  <si>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</si>
  <si>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</si>
  <si>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</si>
  <si>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</si>
  <si>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DATA BASE: SINAPI DEZEMBRO - COM DESONERAÇÃO / 2020 - BDI - 28,24%</t>
  </si>
  <si>
    <t>Composições Analíticas com Preço Unitário</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</si>
  <si>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</si>
  <si>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</si>
  <si>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</si>
  <si>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</si>
  <si>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</si>
  <si>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</si>
  <si>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</si>
  <si>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</si>
  <si>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</si>
  <si>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</si>
  <si>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</si>
  <si>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</si>
  <si>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</si>
  <si>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</si>
  <si>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</si>
  <si>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</si>
  <si>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</si>
  <si>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</si>
  <si>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00002706 </t>
  </si>
  <si>
    <t>Mão de Obra</t>
  </si>
  <si>
    <t xml:space="preserve"> 00043486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</si>
  <si>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</si>
  <si>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</si>
  <si>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</si>
  <si>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</si>
  <si>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</si>
  <si>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</si>
  <si>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</si>
  <si>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</si>
  <si>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</si>
  <si>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</si>
  <si>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</si>
  <si>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</si>
  <si>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</si>
  <si>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00043475 </t>
  </si>
  <si>
    <t xml:space="preserve"> 00040863 </t>
  </si>
  <si>
    <t>Material</t>
  </si>
  <si>
    <t xml:space="preserve"> 00043499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</si>
  <si>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</si>
  <si>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</si>
  <si>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</si>
  <si>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</si>
  <si>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</si>
  <si>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</si>
  <si>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</si>
  <si>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</si>
  <si>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</si>
  <si>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</si>
  <si>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</si>
  <si>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</si>
  <si>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</si>
  <si>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</si>
  <si>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</si>
  <si>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</si>
  <si>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</si>
  <si>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</si>
  <si>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3.1 </t>
  </si>
  <si>
    <t xml:space="preserve"> 97647 </t>
  </si>
  <si>
    <t>SERP - SERVIÇOS PRELIMINARES</t>
  </si>
  <si>
    <t>m²</t>
  </si>
  <si>
    <t xml:space="preserve"> 88316 </t>
  </si>
  <si>
    <t xml:space="preserve"> 88323 </t>
  </si>
  <si>
    <t xml:space="preserve"> 3.2 </t>
  </si>
  <si>
    <t xml:space="preserve"> 97652 </t>
  </si>
  <si>
    <t xml:space="preserve"> 3.3 </t>
  </si>
  <si>
    <t xml:space="preserve"> 97650 </t>
  </si>
  <si>
    <t xml:space="preserve"> 3.4 </t>
  </si>
  <si>
    <t xml:space="preserve"> 97645 </t>
  </si>
  <si>
    <t xml:space="preserve"> 88309 </t>
  </si>
  <si>
    <t xml:space="preserve"> 00041954 </t>
  </si>
  <si>
    <t xml:space="preserve"> 3.8 </t>
  </si>
  <si>
    <t xml:space="preserve"> 97644 </t>
  </si>
  <si>
    <t xml:space="preserve"> 3.9 </t>
  </si>
  <si>
    <t xml:space="preserve"> 97640 </t>
  </si>
  <si>
    <t xml:space="preserve"> 88278 </t>
  </si>
  <si>
    <t xml:space="preserve"> 3.10 </t>
  </si>
  <si>
    <t xml:space="preserve"> 97663 </t>
  </si>
  <si>
    <t xml:space="preserve"> 88267 </t>
  </si>
  <si>
    <t xml:space="preserve"> 3.11 </t>
  </si>
  <si>
    <t xml:space="preserve"> 97664 </t>
  </si>
  <si>
    <t xml:space="preserve"> 3.12 </t>
  </si>
  <si>
    <t xml:space="preserve"> 97662 </t>
  </si>
  <si>
    <t xml:space="preserve"> 3.13 </t>
  </si>
  <si>
    <t xml:space="preserve"> 97626 </t>
  </si>
  <si>
    <t>m³</t>
  </si>
  <si>
    <t xml:space="preserve"> 3.14 </t>
  </si>
  <si>
    <t xml:space="preserve"> 97634 </t>
  </si>
  <si>
    <t xml:space="preserve"> 5795 </t>
  </si>
  <si>
    <t>CHOR - CUSTOS HORÁRIOS DE MÁQUINAS E EQUIPAMENTOS</t>
  </si>
  <si>
    <t xml:space="preserve"> 5952 </t>
  </si>
  <si>
    <t xml:space="preserve"> 88256 </t>
  </si>
  <si>
    <t xml:space="preserve"> 3.15 </t>
  </si>
  <si>
    <t xml:space="preserve"> 97661 </t>
  </si>
  <si>
    <t xml:space="preserve"> 88264 </t>
  </si>
  <si>
    <t xml:space="preserve"> 3.16 </t>
  </si>
  <si>
    <t xml:space="preserve"> 97637 </t>
  </si>
  <si>
    <t xml:space="preserve"> 3.17 </t>
  </si>
  <si>
    <t xml:space="preserve"> 98528 </t>
  </si>
  <si>
    <t>URBA - URBANIZAÇÃO</t>
  </si>
  <si>
    <t xml:space="preserve"> 5680 </t>
  </si>
  <si>
    <t xml:space="preserve"> 5679 </t>
  </si>
  <si>
    <t xml:space="preserve"> 88441 </t>
  </si>
  <si>
    <t xml:space="preserve"> 3.18 </t>
  </si>
  <si>
    <t xml:space="preserve"> 100973 </t>
  </si>
  <si>
    <t>TRAN - TRANSPORTES, CARGAS E DESCARGAS</t>
  </si>
  <si>
    <t xml:space="preserve"> 5940 </t>
  </si>
  <si>
    <t xml:space="preserve"> 67826 </t>
  </si>
  <si>
    <t xml:space="preserve"> 5942 </t>
  </si>
  <si>
    <t xml:space="preserve"> 67827 </t>
  </si>
  <si>
    <t xml:space="preserve"> 3.19 </t>
  </si>
  <si>
    <t xml:space="preserve"> 97914 </t>
  </si>
  <si>
    <t xml:space="preserve"> 4.1.1 </t>
  </si>
  <si>
    <t xml:space="preserve"> 96521 </t>
  </si>
  <si>
    <t>MOVT - MOVIMENTO DE TERRA</t>
  </si>
  <si>
    <t xml:space="preserve"> 5678 </t>
  </si>
  <si>
    <t xml:space="preserve"> 4.1.2 </t>
  </si>
  <si>
    <t xml:space="preserve"> 96617 </t>
  </si>
  <si>
    <t>FUES - FUNDAÇÕES E ESTRUTURAS</t>
  </si>
  <si>
    <t xml:space="preserve"> 94968 </t>
  </si>
  <si>
    <t xml:space="preserve"> 4.1.3 </t>
  </si>
  <si>
    <t xml:space="preserve"> 96546 </t>
  </si>
  <si>
    <t xml:space="preserve"> 92794 </t>
  </si>
  <si>
    <t xml:space="preserve"> 88245 </t>
  </si>
  <si>
    <t xml:space="preserve"> 88238 </t>
  </si>
  <si>
    <t xml:space="preserve"> 00043132 </t>
  </si>
  <si>
    <t xml:space="preserve"> 00039017 </t>
  </si>
  <si>
    <t xml:space="preserve"> 4.1.4 </t>
  </si>
  <si>
    <t xml:space="preserve"> 96543 </t>
  </si>
  <si>
    <t xml:space="preserve"> 92791 </t>
  </si>
  <si>
    <t xml:space="preserve"> 4.1.5 </t>
  </si>
  <si>
    <t xml:space="preserve"> 96531 </t>
  </si>
  <si>
    <t xml:space="preserve"> 91693 </t>
  </si>
  <si>
    <t xml:space="preserve"> 91692 </t>
  </si>
  <si>
    <t xml:space="preserve"> 88239 </t>
  </si>
  <si>
    <t xml:space="preserve"> 88262 </t>
  </si>
  <si>
    <t xml:space="preserve"> 00002692 </t>
  </si>
  <si>
    <t xml:space="preserve"> 00004491 </t>
  </si>
  <si>
    <t xml:space="preserve"> 00005074 </t>
  </si>
  <si>
    <t xml:space="preserve"> 00040304 </t>
  </si>
  <si>
    <t xml:space="preserve"> 00004517 </t>
  </si>
  <si>
    <t xml:space="preserve"> 00006189 </t>
  </si>
  <si>
    <t xml:space="preserve"> 4.1.6 </t>
  </si>
  <si>
    <t xml:space="preserve"> 96558 </t>
  </si>
  <si>
    <t xml:space="preserve"> 90587 </t>
  </si>
  <si>
    <t xml:space="preserve"> 90586 </t>
  </si>
  <si>
    <t xml:space="preserve"> 00001525 </t>
  </si>
  <si>
    <t xml:space="preserve"> 4.1.8 </t>
  </si>
  <si>
    <t xml:space="preserve"> 98557 </t>
  </si>
  <si>
    <t>IMPE - IMPERMEABILIZAÇÕES E PROTEÇÕES DIVERSAS</t>
  </si>
  <si>
    <t xml:space="preserve"> 88243 </t>
  </si>
  <si>
    <t xml:space="preserve"> 88270 </t>
  </si>
  <si>
    <t xml:space="preserve"> 00000626 </t>
  </si>
  <si>
    <t xml:space="preserve"> 4.1.9 </t>
  </si>
  <si>
    <t xml:space="preserve"> 96995 </t>
  </si>
  <si>
    <t xml:space="preserve"> 4.2.1 </t>
  </si>
  <si>
    <t xml:space="preserve"> 96525 </t>
  </si>
  <si>
    <t xml:space="preserve"> 96245 </t>
  </si>
  <si>
    <t xml:space="preserve"> 96246 </t>
  </si>
  <si>
    <t xml:space="preserve"> 4.2.4 </t>
  </si>
  <si>
    <t xml:space="preserve"> 96533 </t>
  </si>
  <si>
    <t xml:space="preserve"> 00005073 </t>
  </si>
  <si>
    <t xml:space="preserve"> 4.2.5 </t>
  </si>
  <si>
    <t xml:space="preserve"> 96557 </t>
  </si>
  <si>
    <t xml:space="preserve"> 4.3.1 </t>
  </si>
  <si>
    <t xml:space="preserve"> 92778 </t>
  </si>
  <si>
    <t xml:space="preserve"> 4.3.2 </t>
  </si>
  <si>
    <t xml:space="preserve"> 92775 </t>
  </si>
  <si>
    <t xml:space="preserve"> 4.3.3 </t>
  </si>
  <si>
    <t xml:space="preserve"> 92413 </t>
  </si>
  <si>
    <t xml:space="preserve"> 92269 </t>
  </si>
  <si>
    <t xml:space="preserve"> 4.3.4 </t>
  </si>
  <si>
    <t xml:space="preserve"> 92722 </t>
  </si>
  <si>
    <t xml:space="preserve"> 00001527 </t>
  </si>
  <si>
    <t xml:space="preserve"> 4.4.3 </t>
  </si>
  <si>
    <t xml:space="preserve"> 92479 </t>
  </si>
  <si>
    <t xml:space="preserve"> 92266 </t>
  </si>
  <si>
    <t xml:space="preserve"> 92272 </t>
  </si>
  <si>
    <t xml:space="preserve"> 00006193 </t>
  </si>
  <si>
    <t xml:space="preserve"> 4.4.4 </t>
  </si>
  <si>
    <t xml:space="preserve"> 92873 </t>
  </si>
  <si>
    <t xml:space="preserve"> 4.4.5 </t>
  </si>
  <si>
    <t xml:space="preserve"> 94971 </t>
  </si>
  <si>
    <t xml:space="preserve"> 89226 </t>
  </si>
  <si>
    <t xml:space="preserve"> 89225 </t>
  </si>
  <si>
    <t xml:space="preserve"> 88377 </t>
  </si>
  <si>
    <t xml:space="preserve"> 00000370 </t>
  </si>
  <si>
    <t xml:space="preserve"> 00001379 </t>
  </si>
  <si>
    <t xml:space="preserve"> 00004721 </t>
  </si>
  <si>
    <t xml:space="preserve"> 5.1 </t>
  </si>
  <si>
    <t xml:space="preserve"> 92620 </t>
  </si>
  <si>
    <t>COBE - COBERTURA</t>
  </si>
  <si>
    <t xml:space="preserve"> 92258 </t>
  </si>
  <si>
    <t xml:space="preserve"> 00004777 </t>
  </si>
  <si>
    <t xml:space="preserve"> 00010997 </t>
  </si>
  <si>
    <t xml:space="preserve"> 00040598 </t>
  </si>
  <si>
    <t xml:space="preserve"> 5.2 </t>
  </si>
  <si>
    <t xml:space="preserve"> 92616 </t>
  </si>
  <si>
    <t xml:space="preserve"> 5.3 </t>
  </si>
  <si>
    <t xml:space="preserve"> 92604 </t>
  </si>
  <si>
    <t xml:space="preserve"> 92255 </t>
  </si>
  <si>
    <t xml:space="preserve"> 93288 </t>
  </si>
  <si>
    <t xml:space="preserve"> 93287 </t>
  </si>
  <si>
    <t xml:space="preserve"> 00011964 </t>
  </si>
  <si>
    <t xml:space="preserve"> 5.5 </t>
  </si>
  <si>
    <t xml:space="preserve"> 92580 </t>
  </si>
  <si>
    <t xml:space="preserve"> 93281 </t>
  </si>
  <si>
    <t xml:space="preserve"> 93282 </t>
  </si>
  <si>
    <t xml:space="preserve"> 00040549 </t>
  </si>
  <si>
    <t>CENTO</t>
  </si>
  <si>
    <t xml:space="preserve"> 00043083 </t>
  </si>
  <si>
    <t xml:space="preserve"> 5.6 </t>
  </si>
  <si>
    <t xml:space="preserve"> 94210 </t>
  </si>
  <si>
    <t xml:space="preserve"> 00001607 </t>
  </si>
  <si>
    <t>CJ</t>
  </si>
  <si>
    <t xml:space="preserve"> 00004302 </t>
  </si>
  <si>
    <t xml:space="preserve"> 00007194 </t>
  </si>
  <si>
    <t xml:space="preserve"> 5.7 </t>
  </si>
  <si>
    <t xml:space="preserve"> 94223 </t>
  </si>
  <si>
    <t xml:space="preserve"> 00007219 </t>
  </si>
  <si>
    <t xml:space="preserve"> 5.8 </t>
  </si>
  <si>
    <t xml:space="preserve"> 96116 </t>
  </si>
  <si>
    <t>REVE - REVESTIMENTO E TRATAMENTO DE SUPERFÍCIES</t>
  </si>
  <si>
    <t xml:space="preserve"> 00043131 </t>
  </si>
  <si>
    <t xml:space="preserve"> 00036238 </t>
  </si>
  <si>
    <t xml:space="preserve"> 00040547 </t>
  </si>
  <si>
    <t xml:space="preserve"> 00039443 </t>
  </si>
  <si>
    <t xml:space="preserve"> 00040552 </t>
  </si>
  <si>
    <t xml:space="preserve"> 00039427 </t>
  </si>
  <si>
    <t xml:space="preserve"> 00039430 </t>
  </si>
  <si>
    <t xml:space="preserve"> 5.9 </t>
  </si>
  <si>
    <t xml:space="preserve"> 94229 </t>
  </si>
  <si>
    <t xml:space="preserve"> 00040784 </t>
  </si>
  <si>
    <t xml:space="preserve"> 00005061 </t>
  </si>
  <si>
    <t xml:space="preserve"> 00005104 </t>
  </si>
  <si>
    <t xml:space="preserve"> 00000142 </t>
  </si>
  <si>
    <t>310ML</t>
  </si>
  <si>
    <t xml:space="preserve"> 00013388 </t>
  </si>
  <si>
    <t xml:space="preserve"> 5.10 </t>
  </si>
  <si>
    <t xml:space="preserve"> 94231 </t>
  </si>
  <si>
    <t xml:space="preserve"> 00040873 </t>
  </si>
  <si>
    <t xml:space="preserve"> 5.11 </t>
  </si>
  <si>
    <t xml:space="preserve"> 94227 </t>
  </si>
  <si>
    <t xml:space="preserve"> 00040782 </t>
  </si>
  <si>
    <t xml:space="preserve"> 5.12 </t>
  </si>
  <si>
    <t xml:space="preserve"> 94228 </t>
  </si>
  <si>
    <t xml:space="preserve"> 00040783 </t>
  </si>
  <si>
    <t xml:space="preserve"> 5.13 </t>
  </si>
  <si>
    <t xml:space="preserve"> 89578 </t>
  </si>
  <si>
    <t>INHI - INSTALAÇÕES HIDROS SANITÁRIAS</t>
  </si>
  <si>
    <t xml:space="preserve"> 88248 </t>
  </si>
  <si>
    <t xml:space="preserve"> 00000122 </t>
  </si>
  <si>
    <t xml:space="preserve"> 00038383 </t>
  </si>
  <si>
    <t xml:space="preserve"> 00020083 </t>
  </si>
  <si>
    <t xml:space="preserve"> 00009841 </t>
  </si>
  <si>
    <t xml:space="preserve"> 6.2 </t>
  </si>
  <si>
    <t xml:space="preserve"> 99862 </t>
  </si>
  <si>
    <t>ESQV - ESQUADRIAS/FERRAGENS/VIDROS</t>
  </si>
  <si>
    <t xml:space="preserve"> 88251 </t>
  </si>
  <si>
    <t xml:space="preserve"> 88315 </t>
  </si>
  <si>
    <t xml:space="preserve"> 00007568 </t>
  </si>
  <si>
    <t xml:space="preserve"> 00011002 </t>
  </si>
  <si>
    <t xml:space="preserve"> 00034360 </t>
  </si>
  <si>
    <t xml:space="preserve"> 6.7 </t>
  </si>
  <si>
    <t xml:space="preserve"> 91304 </t>
  </si>
  <si>
    <t xml:space="preserve"> 88261 </t>
  </si>
  <si>
    <t xml:space="preserve"> 00003080 </t>
  </si>
  <si>
    <t xml:space="preserve"> 7.1 </t>
  </si>
  <si>
    <t xml:space="preserve"> 87491 </t>
  </si>
  <si>
    <t>PARE - PAREDES/PAINEIS</t>
  </si>
  <si>
    <t xml:space="preserve"> 87292 </t>
  </si>
  <si>
    <t xml:space="preserve"> 00037593 </t>
  </si>
  <si>
    <t xml:space="preserve"> 00037395 </t>
  </si>
  <si>
    <t xml:space="preserve"> 00034547 </t>
  </si>
  <si>
    <t xml:space="preserve"> 7.2 </t>
  </si>
  <si>
    <t xml:space="preserve"> 87905 </t>
  </si>
  <si>
    <t xml:space="preserve"> 87313 </t>
  </si>
  <si>
    <t xml:space="preserve"> 7.3 </t>
  </si>
  <si>
    <t xml:space="preserve"> 87529 </t>
  </si>
  <si>
    <t xml:space="preserve"> 7.4 </t>
  </si>
  <si>
    <t xml:space="preserve"> 87273 </t>
  </si>
  <si>
    <t xml:space="preserve"> 00001381 </t>
  </si>
  <si>
    <t xml:space="preserve"> 00034357 </t>
  </si>
  <si>
    <t xml:space="preserve"> 00000536 </t>
  </si>
  <si>
    <t xml:space="preserve"> 7.5 </t>
  </si>
  <si>
    <t xml:space="preserve"> 93186 </t>
  </si>
  <si>
    <t xml:space="preserve"> 92270 </t>
  </si>
  <si>
    <t xml:space="preserve"> 92792 </t>
  </si>
  <si>
    <t xml:space="preserve"> 94970 </t>
  </si>
  <si>
    <t xml:space="preserve"> 7.6 </t>
  </si>
  <si>
    <t xml:space="preserve"> 93187 </t>
  </si>
  <si>
    <t xml:space="preserve"> 92793 </t>
  </si>
  <si>
    <t xml:space="preserve"> 7.7 </t>
  </si>
  <si>
    <t xml:space="preserve"> 93194 </t>
  </si>
  <si>
    <t xml:space="preserve"> 87294 </t>
  </si>
  <si>
    <t xml:space="preserve"> 7.8 </t>
  </si>
  <si>
    <t xml:space="preserve"> 93197 </t>
  </si>
  <si>
    <t>PINT - PINTURAS</t>
  </si>
  <si>
    <t xml:space="preserve"> 95218 </t>
  </si>
  <si>
    <t xml:space="preserve"> 95219 </t>
  </si>
  <si>
    <t xml:space="preserve"> 88493 </t>
  </si>
  <si>
    <t xml:space="preserve"> 00007356 </t>
  </si>
  <si>
    <t xml:space="preserve"> 88310 </t>
  </si>
  <si>
    <t xml:space="preserve"> 00004051 </t>
  </si>
  <si>
    <t>18L</t>
  </si>
  <si>
    <t xml:space="preserve"> 00003767 </t>
  </si>
  <si>
    <t xml:space="preserve"> 88485 </t>
  </si>
  <si>
    <t xml:space="preserve"> 00006085 </t>
  </si>
  <si>
    <t xml:space="preserve"> 8.2.1 </t>
  </si>
  <si>
    <t xml:space="preserve"> 74245/001 </t>
  </si>
  <si>
    <t xml:space="preserve"> 00007348 </t>
  </si>
  <si>
    <t xml:space="preserve"> 8.2.2 </t>
  </si>
  <si>
    <t xml:space="preserve"> 72815 </t>
  </si>
  <si>
    <t>PISO - PISOS</t>
  </si>
  <si>
    <t xml:space="preserve"> 00007304 </t>
  </si>
  <si>
    <t xml:space="preserve"> 8.2.3 </t>
  </si>
  <si>
    <t xml:space="preserve"> 41595 </t>
  </si>
  <si>
    <t xml:space="preserve"> 00012815 </t>
  </si>
  <si>
    <t xml:space="preserve"> 8.2.4 </t>
  </si>
  <si>
    <t xml:space="preserve"> 100741 </t>
  </si>
  <si>
    <t xml:space="preserve"> 96309 </t>
  </si>
  <si>
    <t xml:space="preserve"> 96308 </t>
  </si>
  <si>
    <t xml:space="preserve"> 00005318 </t>
  </si>
  <si>
    <t xml:space="preserve"> 00007311 </t>
  </si>
  <si>
    <t xml:space="preserve"> 9.1.3 </t>
  </si>
  <si>
    <t xml:space="preserve"> 86910 </t>
  </si>
  <si>
    <t xml:space="preserve"> 00003146 </t>
  </si>
  <si>
    <t xml:space="preserve"> 00011773 </t>
  </si>
  <si>
    <t xml:space="preserve"> 9.1.4 </t>
  </si>
  <si>
    <t xml:space="preserve"> 86906 </t>
  </si>
  <si>
    <t xml:space="preserve"> 00013415 </t>
  </si>
  <si>
    <t xml:space="preserve"> 9.1.5 </t>
  </si>
  <si>
    <t xml:space="preserve"> 95470 </t>
  </si>
  <si>
    <t xml:space="preserve"> 95469 </t>
  </si>
  <si>
    <t xml:space="preserve"> 00006142 </t>
  </si>
  <si>
    <t xml:space="preserve"> 9.1.6 </t>
  </si>
  <si>
    <t xml:space="preserve"> 100849 </t>
  </si>
  <si>
    <t xml:space="preserve"> 00000377 </t>
  </si>
  <si>
    <t xml:space="preserve"> 9.1.7 </t>
  </si>
  <si>
    <t xml:space="preserve"> 95472 </t>
  </si>
  <si>
    <t xml:space="preserve"> 95471 </t>
  </si>
  <si>
    <t xml:space="preserve"> 9.1.8 </t>
  </si>
  <si>
    <t xml:space="preserve"> 86895 </t>
  </si>
  <si>
    <t xml:space="preserve"> 88274 </t>
  </si>
  <si>
    <t xml:space="preserve"> 00011795 </t>
  </si>
  <si>
    <t xml:space="preserve"> 00004823 </t>
  </si>
  <si>
    <t xml:space="preserve"> 00037329 </t>
  </si>
  <si>
    <t xml:space="preserve"> 00037590 </t>
  </si>
  <si>
    <t xml:space="preserve"> 9.1.9 </t>
  </si>
  <si>
    <t xml:space="preserve"> 86901 </t>
  </si>
  <si>
    <t xml:space="preserve"> 00020269 </t>
  </si>
  <si>
    <t xml:space="preserve"> 9.1.10 </t>
  </si>
  <si>
    <t xml:space="preserve"> 93441 </t>
  </si>
  <si>
    <t xml:space="preserve"> 86884 </t>
  </si>
  <si>
    <t xml:space="preserve"> 86889 </t>
  </si>
  <si>
    <t xml:space="preserve"> 86911 </t>
  </si>
  <si>
    <t xml:space="preserve"> 86935 </t>
  </si>
  <si>
    <t xml:space="preserve"> 9.1.12 </t>
  </si>
  <si>
    <t xml:space="preserve"> 100870 </t>
  </si>
  <si>
    <t xml:space="preserve"> 00036218 </t>
  </si>
  <si>
    <t xml:space="preserve"> 00004351 </t>
  </si>
  <si>
    <t xml:space="preserve"> 9.1.13 </t>
  </si>
  <si>
    <t xml:space="preserve"> 86919 </t>
  </si>
  <si>
    <t xml:space="preserve"> 86872 </t>
  </si>
  <si>
    <t xml:space="preserve"> 86877 </t>
  </si>
  <si>
    <t xml:space="preserve"> 86883 </t>
  </si>
  <si>
    <t xml:space="preserve"> 86914 </t>
  </si>
  <si>
    <t xml:space="preserve"> 100871 </t>
  </si>
  <si>
    <t xml:space="preserve"> 00036220 </t>
  </si>
  <si>
    <t xml:space="preserve"> 9.2.1 </t>
  </si>
  <si>
    <t xml:space="preserve"> 94499 </t>
  </si>
  <si>
    <t xml:space="preserve"> 00003148 </t>
  </si>
  <si>
    <t xml:space="preserve"> 00006011 </t>
  </si>
  <si>
    <t xml:space="preserve"> 9.2.2 </t>
  </si>
  <si>
    <t xml:space="preserve"> 94497 </t>
  </si>
  <si>
    <t xml:space="preserve"> 00006010 </t>
  </si>
  <si>
    <t xml:space="preserve"> 9.2.3 </t>
  </si>
  <si>
    <t xml:space="preserve"> 94494 </t>
  </si>
  <si>
    <t xml:space="preserve"> 00006016 </t>
  </si>
  <si>
    <t xml:space="preserve"> 9.2.4 </t>
  </si>
  <si>
    <t xml:space="preserve"> 89351 </t>
  </si>
  <si>
    <t xml:space="preserve"> 00011753 </t>
  </si>
  <si>
    <t xml:space="preserve"> 9.2.5 </t>
  </si>
  <si>
    <t xml:space="preserve"> 99635 </t>
  </si>
  <si>
    <t xml:space="preserve"> 00010228 </t>
  </si>
  <si>
    <t xml:space="preserve"> 9.2.6 </t>
  </si>
  <si>
    <t xml:space="preserve"> 85005 </t>
  </si>
  <si>
    <t xml:space="preserve"> 88325 </t>
  </si>
  <si>
    <t xml:space="preserve"> 00011186 </t>
  </si>
  <si>
    <t xml:space="preserve"> 00000442 </t>
  </si>
  <si>
    <t xml:space="preserve"> 9.2.7 </t>
  </si>
  <si>
    <t xml:space="preserve"> 95544 </t>
  </si>
  <si>
    <t xml:space="preserve"> 00011703 </t>
  </si>
  <si>
    <t xml:space="preserve"> 9.2.8 </t>
  </si>
  <si>
    <t xml:space="preserve"> 95545 </t>
  </si>
  <si>
    <t xml:space="preserve"> 00011757 </t>
  </si>
  <si>
    <t xml:space="preserve"> 9.3.1 </t>
  </si>
  <si>
    <t xml:space="preserve"> 86885 </t>
  </si>
  <si>
    <t xml:space="preserve"> 00011681 </t>
  </si>
  <si>
    <t xml:space="preserve"> 9.3.2 </t>
  </si>
  <si>
    <t xml:space="preserve"> 89385 </t>
  </si>
  <si>
    <t xml:space="preserve"> 00003906 </t>
  </si>
  <si>
    <t xml:space="preserve"> 9.3.3 </t>
  </si>
  <si>
    <t xml:space="preserve"> 94789 </t>
  </si>
  <si>
    <t xml:space="preserve"> 00020080 </t>
  </si>
  <si>
    <t xml:space="preserve"> 00000082 </t>
  </si>
  <si>
    <t xml:space="preserve"> 9.3.4 </t>
  </si>
  <si>
    <t xml:space="preserve"> 94656 </t>
  </si>
  <si>
    <t xml:space="preserve"> 00000065 </t>
  </si>
  <si>
    <t xml:space="preserve"> 9.3.5 </t>
  </si>
  <si>
    <t xml:space="preserve"> 94662 </t>
  </si>
  <si>
    <t xml:space="preserve"> 00000112 </t>
  </si>
  <si>
    <t xml:space="preserve"> 9.3.9 </t>
  </si>
  <si>
    <t xml:space="preserve"> 89515 </t>
  </si>
  <si>
    <t xml:space="preserve"> 00003478 </t>
  </si>
  <si>
    <t xml:space="preserve"> 9.3.10 </t>
  </si>
  <si>
    <t xml:space="preserve"> 89481 </t>
  </si>
  <si>
    <t xml:space="preserve"> 00003529 </t>
  </si>
  <si>
    <t xml:space="preserve"> 9.3.11 </t>
  </si>
  <si>
    <t xml:space="preserve"> 89501 </t>
  </si>
  <si>
    <t xml:space="preserve"> 00003540 </t>
  </si>
  <si>
    <t xml:space="preserve"> 9.3.12 </t>
  </si>
  <si>
    <t xml:space="preserve"> 89402 </t>
  </si>
  <si>
    <t xml:space="preserve"> 00009868 </t>
  </si>
  <si>
    <t xml:space="preserve"> 9.3.13 </t>
  </si>
  <si>
    <t xml:space="preserve"> 89449 </t>
  </si>
  <si>
    <t xml:space="preserve"> 00009875 </t>
  </si>
  <si>
    <t xml:space="preserve"> 9.3.14 </t>
  </si>
  <si>
    <t xml:space="preserve"> 89451 </t>
  </si>
  <si>
    <t xml:space="preserve"> 00009871 </t>
  </si>
  <si>
    <t xml:space="preserve"> 9.3.15 </t>
  </si>
  <si>
    <t xml:space="preserve"> 89440 </t>
  </si>
  <si>
    <t xml:space="preserve"> 00007139 </t>
  </si>
  <si>
    <t xml:space="preserve"> 9.3.16 </t>
  </si>
  <si>
    <t xml:space="preserve"> 89625 </t>
  </si>
  <si>
    <t xml:space="preserve"> 00007142 </t>
  </si>
  <si>
    <t xml:space="preserve"> 9.3.17 </t>
  </si>
  <si>
    <t xml:space="preserve"> 89629 </t>
  </si>
  <si>
    <t xml:space="preserve"> 00007144 </t>
  </si>
  <si>
    <t xml:space="preserve"> 9.3.18 </t>
  </si>
  <si>
    <t xml:space="preserve"> 89627 </t>
  </si>
  <si>
    <t xml:space="preserve"> 00007129 </t>
  </si>
  <si>
    <t xml:space="preserve"> 9.3.19 </t>
  </si>
  <si>
    <t xml:space="preserve"> 89366 </t>
  </si>
  <si>
    <t xml:space="preserve"> 00003524 </t>
  </si>
  <si>
    <t xml:space="preserve"> 9.3.20 </t>
  </si>
  <si>
    <t xml:space="preserve"> 90373 </t>
  </si>
  <si>
    <t xml:space="preserve"> 00020147 </t>
  </si>
  <si>
    <t xml:space="preserve"> 9.3.21 </t>
  </si>
  <si>
    <t xml:space="preserve"> 89396 </t>
  </si>
  <si>
    <t xml:space="preserve"> 00007137 </t>
  </si>
  <si>
    <t xml:space="preserve"> 9.4.1 </t>
  </si>
  <si>
    <t xml:space="preserve"> 97902 </t>
  </si>
  <si>
    <t xml:space="preserve"> 97735 </t>
  </si>
  <si>
    <t xml:space="preserve"> 101616 </t>
  </si>
  <si>
    <t xml:space="preserve"> 87316 </t>
  </si>
  <si>
    <t xml:space="preserve"> 100475 </t>
  </si>
  <si>
    <t xml:space="preserve"> 00007258 </t>
  </si>
  <si>
    <t xml:space="preserve"> 9.4.2 </t>
  </si>
  <si>
    <t xml:space="preserve"> 89707 </t>
  </si>
  <si>
    <t xml:space="preserve"> 00000296 </t>
  </si>
  <si>
    <t xml:space="preserve"> 00005103 </t>
  </si>
  <si>
    <t xml:space="preserve"> 00020078 </t>
  </si>
  <si>
    <t xml:space="preserve"> 9.4.6 </t>
  </si>
  <si>
    <t xml:space="preserve"> 89728 </t>
  </si>
  <si>
    <t xml:space="preserve"> 00001933 </t>
  </si>
  <si>
    <t xml:space="preserve"> 9.4.7 </t>
  </si>
  <si>
    <t xml:space="preserve"> 89531 </t>
  </si>
  <si>
    <t xml:space="preserve"> 00000301 </t>
  </si>
  <si>
    <t xml:space="preserve"> 00020151 </t>
  </si>
  <si>
    <t xml:space="preserve"> 9.4.8 </t>
  </si>
  <si>
    <t xml:space="preserve"> 89726 </t>
  </si>
  <si>
    <t xml:space="preserve"> 00003516 </t>
  </si>
  <si>
    <t xml:space="preserve"> 9.4.9 </t>
  </si>
  <si>
    <t xml:space="preserve"> 89732 </t>
  </si>
  <si>
    <t xml:space="preserve"> 00003518 </t>
  </si>
  <si>
    <t xml:space="preserve"> 9.4.10 </t>
  </si>
  <si>
    <t xml:space="preserve"> 89739 </t>
  </si>
  <si>
    <t xml:space="preserve"> 00000297 </t>
  </si>
  <si>
    <t xml:space="preserve"> 00003519 </t>
  </si>
  <si>
    <t xml:space="preserve"> 9.4.11 </t>
  </si>
  <si>
    <t xml:space="preserve"> 89744 </t>
  </si>
  <si>
    <t xml:space="preserve"> 00003520 </t>
  </si>
  <si>
    <t xml:space="preserve"> 9.4.12 </t>
  </si>
  <si>
    <t xml:space="preserve"> 89731 </t>
  </si>
  <si>
    <t xml:space="preserve"> 00003526 </t>
  </si>
  <si>
    <t xml:space="preserve"> 9.4.13 </t>
  </si>
  <si>
    <t xml:space="preserve"> 89724 </t>
  </si>
  <si>
    <t xml:space="preserve"> 00003517 </t>
  </si>
  <si>
    <t xml:space="preserve"> 9.4.16 </t>
  </si>
  <si>
    <t xml:space="preserve"> 89567 </t>
  </si>
  <si>
    <t xml:space="preserve"> 00020144 </t>
  </si>
  <si>
    <t xml:space="preserve"> 9.4.17 </t>
  </si>
  <si>
    <t xml:space="preserve"> 89785 </t>
  </si>
  <si>
    <t xml:space="preserve"> 00003662 </t>
  </si>
  <si>
    <t xml:space="preserve"> 9.4.19 </t>
  </si>
  <si>
    <t xml:space="preserve"> 89830 </t>
  </si>
  <si>
    <t xml:space="preserve"> 00003658 </t>
  </si>
  <si>
    <t xml:space="preserve"> 9.4.20 </t>
  </si>
  <si>
    <t xml:space="preserve"> 89557 </t>
  </si>
  <si>
    <t xml:space="preserve"> 00020046 </t>
  </si>
  <si>
    <t xml:space="preserve"> 9.4.21 </t>
  </si>
  <si>
    <t xml:space="preserve"> 89549 </t>
  </si>
  <si>
    <t xml:space="preserve"> 00000298 </t>
  </si>
  <si>
    <t xml:space="preserve"> 00020045 </t>
  </si>
  <si>
    <t xml:space="preserve"> 9.4.22 </t>
  </si>
  <si>
    <t xml:space="preserve"> 89714 </t>
  </si>
  <si>
    <t xml:space="preserve"> 00009836 </t>
  </si>
  <si>
    <t xml:space="preserve"> 9.4.23 </t>
  </si>
  <si>
    <t xml:space="preserve"> 89711 </t>
  </si>
  <si>
    <t xml:space="preserve"> 00009835 </t>
  </si>
  <si>
    <t xml:space="preserve"> 9.4.24 </t>
  </si>
  <si>
    <t xml:space="preserve"> 89712 </t>
  </si>
  <si>
    <t xml:space="preserve"> 00009838 </t>
  </si>
  <si>
    <t xml:space="preserve"> 9.4.25 </t>
  </si>
  <si>
    <t xml:space="preserve"> 89713 </t>
  </si>
  <si>
    <t xml:space="preserve"> 00009837 </t>
  </si>
  <si>
    <t xml:space="preserve"> 9.4.26 </t>
  </si>
  <si>
    <t xml:space="preserve"> 89733 </t>
  </si>
  <si>
    <t xml:space="preserve"> 00001932 </t>
  </si>
  <si>
    <t xml:space="preserve"> 9.4.27 </t>
  </si>
  <si>
    <t xml:space="preserve"> 89742 </t>
  </si>
  <si>
    <t xml:space="preserve"> 00001951 </t>
  </si>
  <si>
    <t xml:space="preserve"> 9.4.29 </t>
  </si>
  <si>
    <t xml:space="preserve"> 89737 </t>
  </si>
  <si>
    <t xml:space="preserve"> 00003509 </t>
  </si>
  <si>
    <t xml:space="preserve"> 9.4.30 </t>
  </si>
  <si>
    <t xml:space="preserve"> 89825 </t>
  </si>
  <si>
    <t xml:space="preserve"> 00007097 </t>
  </si>
  <si>
    <t xml:space="preserve"> 9.4.31 </t>
  </si>
  <si>
    <t xml:space="preserve"> 89829 </t>
  </si>
  <si>
    <t xml:space="preserve"> 00011658 </t>
  </si>
  <si>
    <t xml:space="preserve"> 10.2 </t>
  </si>
  <si>
    <t xml:space="preserve"> 94319 </t>
  </si>
  <si>
    <t xml:space="preserve"> 5901 </t>
  </si>
  <si>
    <t xml:space="preserve"> 91533 </t>
  </si>
  <si>
    <t xml:space="preserve"> 91534 </t>
  </si>
  <si>
    <t xml:space="preserve"> 5903 </t>
  </si>
  <si>
    <t xml:space="preserve"> 00006079 </t>
  </si>
  <si>
    <t xml:space="preserve"> 10.3 </t>
  </si>
  <si>
    <t xml:space="preserve"> 94992 </t>
  </si>
  <si>
    <t xml:space="preserve"> 94964 </t>
  </si>
  <si>
    <t xml:space="preserve"> 00003777 </t>
  </si>
  <si>
    <t xml:space="preserve"> 00007156 </t>
  </si>
  <si>
    <t xml:space="preserve"> 10.4 </t>
  </si>
  <si>
    <t xml:space="preserve"> 101752 </t>
  </si>
  <si>
    <t xml:space="preserve"> 95277 </t>
  </si>
  <si>
    <t xml:space="preserve"> 95276 </t>
  </si>
  <si>
    <t xml:space="preserve"> 87298 </t>
  </si>
  <si>
    <t xml:space="preserve"> 00004824 </t>
  </si>
  <si>
    <t xml:space="preserve"> 00003671 </t>
  </si>
  <si>
    <t xml:space="preserve"> 11.1.1 </t>
  </si>
  <si>
    <t xml:space="preserve"> 91926 </t>
  </si>
  <si>
    <t>INEL - INSTALAÇÃO ELÉTRICA/ELETRIFICAÇÃO E ILUMINAÇÃO EXTERNA</t>
  </si>
  <si>
    <t xml:space="preserve"> 88247 </t>
  </si>
  <si>
    <t xml:space="preserve"> 00001014 </t>
  </si>
  <si>
    <t xml:space="preserve"> 00021127 </t>
  </si>
  <si>
    <t xml:space="preserve"> 11.1.2 </t>
  </si>
  <si>
    <t xml:space="preserve"> 91928 </t>
  </si>
  <si>
    <t xml:space="preserve"> 00000981 </t>
  </si>
  <si>
    <t xml:space="preserve"> 11.1.3 </t>
  </si>
  <si>
    <t xml:space="preserve"> 92982 </t>
  </si>
  <si>
    <t xml:space="preserve"> 00000995 </t>
  </si>
  <si>
    <t xml:space="preserve"> 11.1.4 </t>
  </si>
  <si>
    <t xml:space="preserve"> 92984 </t>
  </si>
  <si>
    <t xml:space="preserve"> 00000996 </t>
  </si>
  <si>
    <t xml:space="preserve"> 11.1.5 </t>
  </si>
  <si>
    <t xml:space="preserve"> 92986 </t>
  </si>
  <si>
    <t xml:space="preserve"> 00001019 </t>
  </si>
  <si>
    <t xml:space="preserve"> 11.2.1 </t>
  </si>
  <si>
    <t xml:space="preserve"> 91953 </t>
  </si>
  <si>
    <t xml:space="preserve"> 91946 </t>
  </si>
  <si>
    <t xml:space="preserve"> 91952 </t>
  </si>
  <si>
    <t xml:space="preserve"> 11.2.2 </t>
  </si>
  <si>
    <t xml:space="preserve"> 92023 </t>
  </si>
  <si>
    <t xml:space="preserve"> 92022 </t>
  </si>
  <si>
    <t xml:space="preserve"> 11.2.3 </t>
  </si>
  <si>
    <t xml:space="preserve"> 91959 </t>
  </si>
  <si>
    <t xml:space="preserve"> 91958 </t>
  </si>
  <si>
    <t xml:space="preserve"> 11.2.4 </t>
  </si>
  <si>
    <t xml:space="preserve"> 91997 </t>
  </si>
  <si>
    <t xml:space="preserve"> 91995 </t>
  </si>
  <si>
    <t xml:space="preserve"> 11.2.5 </t>
  </si>
  <si>
    <t xml:space="preserve"> 91992 </t>
  </si>
  <si>
    <t xml:space="preserve"> 91990 </t>
  </si>
  <si>
    <t xml:space="preserve"> 11.2.6 </t>
  </si>
  <si>
    <t xml:space="preserve"> 91996 </t>
  </si>
  <si>
    <t xml:space="preserve"> 91994 </t>
  </si>
  <si>
    <t xml:space="preserve"> 11.2.7 </t>
  </si>
  <si>
    <t xml:space="preserve"> 92004 </t>
  </si>
  <si>
    <t xml:space="preserve"> 92002 </t>
  </si>
  <si>
    <t xml:space="preserve"> 11.2.8 </t>
  </si>
  <si>
    <t xml:space="preserve"> 92008 </t>
  </si>
  <si>
    <t xml:space="preserve"> 92006 </t>
  </si>
  <si>
    <t xml:space="preserve"> 11.2.9 </t>
  </si>
  <si>
    <t xml:space="preserve"> 91993 </t>
  </si>
  <si>
    <t xml:space="preserve"> 91991 </t>
  </si>
  <si>
    <t xml:space="preserve"> 11.2.10 </t>
  </si>
  <si>
    <t xml:space="preserve"> 92000 </t>
  </si>
  <si>
    <t xml:space="preserve"> 91998 </t>
  </si>
  <si>
    <t xml:space="preserve"> 11.2.11 </t>
  </si>
  <si>
    <t xml:space="preserve"> 91941 </t>
  </si>
  <si>
    <t xml:space="preserve"> 88629 </t>
  </si>
  <si>
    <t xml:space="preserve"> 00001872 </t>
  </si>
  <si>
    <t xml:space="preserve"> 11.2.12 </t>
  </si>
  <si>
    <t xml:space="preserve"> 91940 </t>
  </si>
  <si>
    <t xml:space="preserve"> 11.2.13 </t>
  </si>
  <si>
    <t xml:space="preserve"> 91939 </t>
  </si>
  <si>
    <t xml:space="preserve"> 11.2.14 </t>
  </si>
  <si>
    <t xml:space="preserve"> 97881 </t>
  </si>
  <si>
    <t xml:space="preserve"> 97733 </t>
  </si>
  <si>
    <t xml:space="preserve"> 101619 </t>
  </si>
  <si>
    <t xml:space="preserve"> 00043429 </t>
  </si>
  <si>
    <t xml:space="preserve"> 11.2.16 </t>
  </si>
  <si>
    <t xml:space="preserve"> 100860 </t>
  </si>
  <si>
    <t xml:space="preserve"> 00001368 </t>
  </si>
  <si>
    <t xml:space="preserve"> 11.2.17 </t>
  </si>
  <si>
    <t xml:space="preserve"> 102137 </t>
  </si>
  <si>
    <t xml:space="preserve"> 00007588 </t>
  </si>
  <si>
    <t xml:space="preserve"> 11.3.1 </t>
  </si>
  <si>
    <t xml:space="preserve"> 90447 </t>
  </si>
  <si>
    <t xml:space="preserve"> 11.3.2 </t>
  </si>
  <si>
    <t xml:space="preserve"> 91222 </t>
  </si>
  <si>
    <t xml:space="preserve"> 11.3.3 </t>
  </si>
  <si>
    <t xml:space="preserve"> 97916 </t>
  </si>
  <si>
    <t xml:space="preserve"> 11.3.4 </t>
  </si>
  <si>
    <t xml:space="preserve"> 90456 </t>
  </si>
  <si>
    <t xml:space="preserve"> 11.3.5 </t>
  </si>
  <si>
    <t xml:space="preserve"> 90444 </t>
  </si>
  <si>
    <t xml:space="preserve"> 11.3.7 </t>
  </si>
  <si>
    <t xml:space="preserve"> 90458 </t>
  </si>
  <si>
    <t xml:space="preserve"> 11.4.1 </t>
  </si>
  <si>
    <t xml:space="preserve"> 93653 </t>
  </si>
  <si>
    <t xml:space="preserve"> 00034653 </t>
  </si>
  <si>
    <t xml:space="preserve"> 00001570 </t>
  </si>
  <si>
    <t xml:space="preserve"> 11.4.2 </t>
  </si>
  <si>
    <t xml:space="preserve"> 93654 </t>
  </si>
  <si>
    <t xml:space="preserve"> 11.4.3 </t>
  </si>
  <si>
    <t xml:space="preserve"> 93663 </t>
  </si>
  <si>
    <t xml:space="preserve"> 00034616 </t>
  </si>
  <si>
    <t xml:space="preserve"> 00001571 </t>
  </si>
  <si>
    <t xml:space="preserve"> 11.4.4 </t>
  </si>
  <si>
    <t xml:space="preserve"> 93670 </t>
  </si>
  <si>
    <t xml:space="preserve"> 00034709 </t>
  </si>
  <si>
    <t xml:space="preserve"> 11.5.1 </t>
  </si>
  <si>
    <t xml:space="preserve"> 91834 </t>
  </si>
  <si>
    <t xml:space="preserve"> 91170 </t>
  </si>
  <si>
    <t xml:space="preserve"> 00002688 </t>
  </si>
  <si>
    <t xml:space="preserve"> 11.5.2 </t>
  </si>
  <si>
    <t xml:space="preserve"> 91836 </t>
  </si>
  <si>
    <t xml:space="preserve"> 00002690 </t>
  </si>
  <si>
    <t xml:space="preserve"> 11.5.3 </t>
  </si>
  <si>
    <t xml:space="preserve"> 91840 </t>
  </si>
  <si>
    <t xml:space="preserve"> 00039247 </t>
  </si>
  <si>
    <t xml:space="preserve"> 11.5.4 </t>
  </si>
  <si>
    <t xml:space="preserve"> 97668 </t>
  </si>
  <si>
    <t xml:space="preserve"> 00002446 </t>
  </si>
  <si>
    <t xml:space="preserve"> 11.6.3 </t>
  </si>
  <si>
    <t xml:space="preserve"> 97599 </t>
  </si>
  <si>
    <t xml:space="preserve"> 00038774 </t>
  </si>
  <si>
    <t xml:space="preserve"> 11.7.1 </t>
  </si>
  <si>
    <t xml:space="preserve"> 101881 </t>
  </si>
  <si>
    <t xml:space="preserve"> 87367 </t>
  </si>
  <si>
    <t xml:space="preserve"> 00012042 </t>
  </si>
  <si>
    <t xml:space="preserve"> 11.8.1 </t>
  </si>
  <si>
    <t xml:space="preserve"> 89865 </t>
  </si>
  <si>
    <t xml:space="preserve"> 11.8.2 </t>
  </si>
  <si>
    <t xml:space="preserve"> 89866 </t>
  </si>
  <si>
    <t xml:space="preserve"> 11.8.3 </t>
  </si>
  <si>
    <t xml:space="preserve"> 89869 </t>
  </si>
  <si>
    <t xml:space="preserve"> 11.8.6 </t>
  </si>
  <si>
    <t xml:space="preserve"> 97882 </t>
  </si>
  <si>
    <t xml:space="preserve"> 97734 </t>
  </si>
  <si>
    <t xml:space="preserve"> 00043430 </t>
  </si>
  <si>
    <t xml:space="preserve"> 12.1.22 </t>
  </si>
  <si>
    <t xml:space="preserve"> 102105 </t>
  </si>
  <si>
    <t xml:space="preserve"> 5928 </t>
  </si>
  <si>
    <t xml:space="preserve"> 00007619 </t>
  </si>
  <si>
    <t xml:space="preserve"> 12.1.27 </t>
  </si>
  <si>
    <t xml:space="preserve"> 97893 </t>
  </si>
  <si>
    <t xml:space="preserve"> 101625 </t>
  </si>
  <si>
    <t xml:space="preserve"> 88628 </t>
  </si>
  <si>
    <t xml:space="preserve"> 00000650 </t>
  </si>
  <si>
    <t xml:space="preserve"> 12.1.28 </t>
  </si>
  <si>
    <t xml:space="preserve"> 91862 </t>
  </si>
  <si>
    <t xml:space="preserve"> 00002673 </t>
  </si>
  <si>
    <t xml:space="preserve"> 12.1.32 </t>
  </si>
  <si>
    <t xml:space="preserve"> 92998 </t>
  </si>
  <si>
    <t xml:space="preserve"> 00001000 </t>
  </si>
  <si>
    <t xml:space="preserve"> 12.1.33 </t>
  </si>
  <si>
    <t xml:space="preserve"> 92992 </t>
  </si>
  <si>
    <t xml:space="preserve"> 00000998 </t>
  </si>
  <si>
    <t xml:space="preserve"> 12.3.2 </t>
  </si>
  <si>
    <t xml:space="preserve"> 91933 </t>
  </si>
  <si>
    <t xml:space="preserve"> 00001020 </t>
  </si>
  <si>
    <t xml:space="preserve"> 12.3.3 </t>
  </si>
  <si>
    <t xml:space="preserve"> 97886 </t>
  </si>
  <si>
    <t xml:space="preserve"> 12.3.5 </t>
  </si>
  <si>
    <t xml:space="preserve"> 96977 </t>
  </si>
  <si>
    <t xml:space="preserve"> 00000867 </t>
  </si>
  <si>
    <t xml:space="preserve"> 12.5.1 </t>
  </si>
  <si>
    <t xml:space="preserve"> 97670 </t>
  </si>
  <si>
    <t xml:space="preserve"> 00039248 </t>
  </si>
  <si>
    <t xml:space="preserve"> 12.5.9 </t>
  </si>
  <si>
    <t xml:space="preserve"> 93358 </t>
  </si>
  <si>
    <t xml:space="preserve"> 13.1 </t>
  </si>
  <si>
    <t xml:space="preserve"> 96984 </t>
  </si>
  <si>
    <t xml:space="preserve"> 91173 </t>
  </si>
  <si>
    <t xml:space="preserve"> 00012070 </t>
  </si>
  <si>
    <t xml:space="preserve"> 13.2 </t>
  </si>
  <si>
    <t xml:space="preserve"> 96985 </t>
  </si>
  <si>
    <t xml:space="preserve"> 00003379 </t>
  </si>
  <si>
    <t xml:space="preserve"> 13.5 </t>
  </si>
  <si>
    <t xml:space="preserve"> 96974 </t>
  </si>
  <si>
    <t xml:space="preserve"> 98463 </t>
  </si>
  <si>
    <t xml:space="preserve"> 13.13 </t>
  </si>
  <si>
    <t xml:space="preserve"> 96989 </t>
  </si>
  <si>
    <t xml:space="preserve"> 00004274 </t>
  </si>
  <si>
    <t xml:space="preserve"> 14.1 </t>
  </si>
  <si>
    <t xml:space="preserve"> 101905 </t>
  </si>
  <si>
    <t>INES - INSTALAÇÕES ESPECIAIS</t>
  </si>
  <si>
    <t xml:space="preserve"> 00004350 </t>
  </si>
  <si>
    <t xml:space="preserve"> 00010886 </t>
  </si>
  <si>
    <t xml:space="preserve"> 14.2 </t>
  </si>
  <si>
    <t xml:space="preserve"> 101909 </t>
  </si>
  <si>
    <t xml:space="preserve"> 00010892 </t>
  </si>
  <si>
    <t xml:space="preserve"> 14.5 </t>
  </si>
  <si>
    <t xml:space="preserve"> 84665 </t>
  </si>
  <si>
    <t xml:space="preserve"> 00007343 </t>
  </si>
  <si>
    <t xml:space="preserve"> 15.10 </t>
  </si>
  <si>
    <t xml:space="preserve"> 92688 </t>
  </si>
  <si>
    <t xml:space="preserve"> 00007700 </t>
  </si>
  <si>
    <t xml:space="preserve"> 15.11 </t>
  </si>
  <si>
    <t xml:space="preserve"> 92905 </t>
  </si>
  <si>
    <t xml:space="preserve"> 00007307 </t>
  </si>
  <si>
    <t xml:space="preserve"> 00009885 </t>
  </si>
  <si>
    <t xml:space="preserve"> 15.12 </t>
  </si>
  <si>
    <t xml:space="preserve"> 92694 </t>
  </si>
  <si>
    <t xml:space="preserve"> 00004178 </t>
  </si>
  <si>
    <t xml:space="preserve"> 15.13 </t>
  </si>
  <si>
    <t xml:space="preserve"> 92692 </t>
  </si>
  <si>
    <t xml:space="preserve"> 00004177 </t>
  </si>
  <si>
    <t xml:space="preserve"> 15.14 </t>
  </si>
  <si>
    <t xml:space="preserve"> 92953 </t>
  </si>
  <si>
    <t xml:space="preserve"> 00012406 </t>
  </si>
  <si>
    <t xml:space="preserve"> 15.15 </t>
  </si>
  <si>
    <t xml:space="preserve"> 92701 </t>
  </si>
  <si>
    <t xml:space="preserve"> 00003456 </t>
  </si>
  <si>
    <t xml:space="preserve"> 16.1 </t>
  </si>
  <si>
    <t xml:space="preserve"> 74244/001 </t>
  </si>
  <si>
    <t xml:space="preserve"> 00043130 </t>
  </si>
  <si>
    <t xml:space="preserve"> 00007167 </t>
  </si>
  <si>
    <t xml:space="preserve"> 00007696 </t>
  </si>
  <si>
    <t xml:space="preserve"> 17.1 </t>
  </si>
  <si>
    <t xml:space="preserve"> 98504 </t>
  </si>
  <si>
    <t xml:space="preserve"> 00003324 </t>
  </si>
  <si>
    <t xml:space="preserve"> 17.2 </t>
  </si>
  <si>
    <t xml:space="preserve"> 98511 </t>
  </si>
  <si>
    <t xml:space="preserve"> 00000359 </t>
  </si>
  <si>
    <t xml:space="preserve"> 17.6 </t>
  </si>
  <si>
    <t xml:space="preserve"> 99839 </t>
  </si>
  <si>
    <t xml:space="preserve"> 00000546 </t>
  </si>
  <si>
    <t xml:space="preserve"> 00001332 </t>
  </si>
  <si>
    <t xml:space="preserve"> 00021013 </t>
  </si>
  <si>
    <t xml:space="preserve"> 00021012 </t>
  </si>
  <si>
    <t xml:space="preserve"> 18.2 </t>
  </si>
  <si>
    <t xml:space="preserve"> 99806 </t>
  </si>
  <si>
    <t xml:space="preserve"> 18.3 </t>
  </si>
  <si>
    <t xml:space="preserve"> 99814 </t>
  </si>
  <si>
    <t xml:space="preserve"> 99833 </t>
  </si>
  <si>
    <t xml:space="preserve"> 18.4 </t>
  </si>
  <si>
    <t xml:space="preserve"> 98524 </t>
  </si>
  <si>
    <t xml:space="preserve"> INSUMO </t>
  </si>
  <si>
    <t xml:space="preserve"> 72118 </t>
  </si>
  <si>
    <t xml:space="preserve"> 00010498 </t>
  </si>
  <si>
    <t xml:space="preserve"> 00010505 </t>
  </si>
  <si>
    <t xml:space="preserve"> 87307 </t>
  </si>
  <si>
    <t xml:space="preserve"> 88830 </t>
  </si>
  <si>
    <t xml:space="preserve"> 88831 </t>
  </si>
  <si>
    <t xml:space="preserve"> 88631 </t>
  </si>
  <si>
    <t xml:space="preserve"> 95372 </t>
  </si>
  <si>
    <t xml:space="preserve"> 00043466 </t>
  </si>
  <si>
    <t xml:space="preserve"> 00043490 </t>
  </si>
  <si>
    <t xml:space="preserve"> 00004783 </t>
  </si>
  <si>
    <t xml:space="preserve"> 95378 </t>
  </si>
  <si>
    <t xml:space="preserve"> 00006111 </t>
  </si>
  <si>
    <t xml:space="preserve"> 95371 </t>
  </si>
  <si>
    <t xml:space="preserve"> 00043465 </t>
  </si>
  <si>
    <t xml:space="preserve"> 00043489 </t>
  </si>
  <si>
    <t xml:space="preserve"> 00004750 </t>
  </si>
  <si>
    <t xml:space="preserve"> COMPOSIÇÃO </t>
  </si>
  <si>
    <t xml:space="preserve"> 53863 </t>
  </si>
  <si>
    <t xml:space="preserve"> 95115 </t>
  </si>
  <si>
    <t xml:space="preserve"> 95114 </t>
  </si>
  <si>
    <t xml:space="preserve"> 88298 </t>
  </si>
  <si>
    <t xml:space="preserve"> 95273 </t>
  </si>
  <si>
    <t xml:space="preserve"> 95272 </t>
  </si>
  <si>
    <t xml:space="preserve"> 95274 </t>
  </si>
  <si>
    <t xml:space="preserve"> 95275 </t>
  </si>
  <si>
    <t xml:space="preserve"> 92716 </t>
  </si>
  <si>
    <t xml:space="preserve"> 92715 </t>
  </si>
  <si>
    <t xml:space="preserve"> 92713 </t>
  </si>
  <si>
    <t xml:space="preserve"> 92712 </t>
  </si>
  <si>
    <t xml:space="preserve"> 92714 </t>
  </si>
  <si>
    <t xml:space="preserve"> 89272 </t>
  </si>
  <si>
    <t xml:space="preserve"> 89270 </t>
  </si>
  <si>
    <t xml:space="preserve"> 89267 </t>
  </si>
  <si>
    <t xml:space="preserve"> 89269 </t>
  </si>
  <si>
    <t xml:space="preserve"> 89271 </t>
  </si>
  <si>
    <t xml:space="preserve"> 89268 </t>
  </si>
  <si>
    <t xml:space="preserve"> 88296 </t>
  </si>
  <si>
    <t xml:space="preserve"> 95240 </t>
  </si>
  <si>
    <t xml:space="preserve"> 95601 </t>
  </si>
  <si>
    <t xml:space="preserve"> 95621 </t>
  </si>
  <si>
    <t xml:space="preserve"> 95620 </t>
  </si>
  <si>
    <t xml:space="preserve"> 100651 </t>
  </si>
  <si>
    <t xml:space="preserve"> 90674 </t>
  </si>
  <si>
    <t xml:space="preserve"> 90675 </t>
  </si>
  <si>
    <t xml:space="preserve"> 95579 </t>
  </si>
  <si>
    <t xml:space="preserve"> 95584 </t>
  </si>
  <si>
    <t xml:space="preserve"> 97913 </t>
  </si>
  <si>
    <t xml:space="preserve"> 90776 </t>
  </si>
  <si>
    <t xml:space="preserve"> 90778 </t>
  </si>
  <si>
    <t xml:space="preserve"> 00043360 </t>
  </si>
  <si>
    <t xml:space="preserve"> 97094 </t>
  </si>
  <si>
    <t xml:space="preserve"> 97084 </t>
  </si>
  <si>
    <t xml:space="preserve"> 91277 </t>
  </si>
  <si>
    <t xml:space="preserve"> 97086 </t>
  </si>
  <si>
    <t xml:space="preserve"> 00005068 </t>
  </si>
  <si>
    <t xml:space="preserve"> 92448 </t>
  </si>
  <si>
    <t xml:space="preserve"> 92273 </t>
  </si>
  <si>
    <t xml:space="preserve"> 96534 </t>
  </si>
  <si>
    <t xml:space="preserve"> 92767 </t>
  </si>
  <si>
    <t xml:space="preserve"> 92799 </t>
  </si>
  <si>
    <t xml:space="preserve"> 92786 </t>
  </si>
  <si>
    <t xml:space="preserve"> 92802 </t>
  </si>
  <si>
    <t xml:space="preserve"> 00000033 </t>
  </si>
  <si>
    <t xml:space="preserve"> 96547 </t>
  </si>
  <si>
    <t xml:space="preserve"> 92795 </t>
  </si>
  <si>
    <t xml:space="preserve"> 95583 </t>
  </si>
  <si>
    <t xml:space="preserve"> 95445 </t>
  </si>
  <si>
    <t xml:space="preserve"> 96545 </t>
  </si>
  <si>
    <t xml:space="preserve"> 95578 </t>
  </si>
  <si>
    <t xml:space="preserve"> 94962 </t>
  </si>
  <si>
    <t xml:space="preserve"> 94965 </t>
  </si>
  <si>
    <t xml:space="preserve"> 89993 </t>
  </si>
  <si>
    <t xml:space="preserve"> 90279 </t>
  </si>
  <si>
    <t xml:space="preserve"> 101963 </t>
  </si>
  <si>
    <t xml:space="preserve"> 92783 </t>
  </si>
  <si>
    <t xml:space="preserve"> 92723 </t>
  </si>
  <si>
    <t xml:space="preserve"> 00003743 </t>
  </si>
  <si>
    <t xml:space="preserve"> 100778 </t>
  </si>
  <si>
    <t xml:space="preserve"> 100716 </t>
  </si>
  <si>
    <t xml:space="preserve"> 100719 </t>
  </si>
  <si>
    <t xml:space="preserve"> 88240 </t>
  </si>
  <si>
    <t xml:space="preserve"> 00001333 </t>
  </si>
  <si>
    <t xml:space="preserve"> 00010966 </t>
  </si>
  <si>
    <t xml:space="preserve"> 100612 </t>
  </si>
  <si>
    <t xml:space="preserve"> 00000863 </t>
  </si>
  <si>
    <t xml:space="preserve"> 96523 </t>
  </si>
  <si>
    <t xml:space="preserve"> 73965/009 </t>
  </si>
  <si>
    <t xml:space="preserve"> 87504 </t>
  </si>
  <si>
    <t xml:space="preserve"> 87369 </t>
  </si>
  <si>
    <t xml:space="preserve"> 00007266 </t>
  </si>
  <si>
    <t>MIL</t>
  </si>
  <si>
    <t xml:space="preserve"> 00034557 </t>
  </si>
  <si>
    <t xml:space="preserve"> 87497 </t>
  </si>
  <si>
    <t xml:space="preserve"> 00038783 </t>
  </si>
  <si>
    <t xml:space="preserve"> 00034558 </t>
  </si>
  <si>
    <t xml:space="preserve"> 89312 </t>
  </si>
  <si>
    <t xml:space="preserve"> 87286 </t>
  </si>
  <si>
    <t xml:space="preserve"> 00034586 </t>
  </si>
  <si>
    <t xml:space="preserve"> 00034649 </t>
  </si>
  <si>
    <t xml:space="preserve"> 00034788 </t>
  </si>
  <si>
    <t xml:space="preserve"> 88415 </t>
  </si>
  <si>
    <t xml:space="preserve"> 00011174 </t>
  </si>
  <si>
    <t xml:space="preserve"> 100754 </t>
  </si>
  <si>
    <t xml:space="preserve"> 88489 </t>
  </si>
  <si>
    <t xml:space="preserve"> 100759 </t>
  </si>
  <si>
    <t xml:space="preserve"> 00007292 </t>
  </si>
  <si>
    <t xml:space="preserve"> 87275 </t>
  </si>
  <si>
    <t xml:space="preserve"> 87878 </t>
  </si>
  <si>
    <t xml:space="preserve"> 87377 </t>
  </si>
  <si>
    <t xml:space="preserve"> 87794 </t>
  </si>
  <si>
    <t xml:space="preserve"> 00037411 </t>
  </si>
  <si>
    <t xml:space="preserve"> 87546 </t>
  </si>
  <si>
    <t xml:space="preserve"> 87556 </t>
  </si>
  <si>
    <t xml:space="preserve"> 87407 </t>
  </si>
  <si>
    <t xml:space="preserve"> 88627 </t>
  </si>
  <si>
    <t xml:space="preserve"> 00001106 </t>
  </si>
  <si>
    <t xml:space="preserve"> 93590 </t>
  </si>
  <si>
    <t xml:space="preserve"> 91387 </t>
  </si>
  <si>
    <t xml:space="preserve"> 91386 </t>
  </si>
  <si>
    <t xml:space="preserve"> 100981 </t>
  </si>
  <si>
    <t xml:space="preserve"> 5631 </t>
  </si>
  <si>
    <t xml:space="preserve"> 5632 </t>
  </si>
  <si>
    <t xml:space="preserve"> 95314 </t>
  </si>
  <si>
    <t xml:space="preserve"> 00000378 </t>
  </si>
  <si>
    <t xml:space="preserve"> 95324 </t>
  </si>
  <si>
    <t xml:space="preserve"> 00004760 </t>
  </si>
  <si>
    <t xml:space="preserve"> 95320 </t>
  </si>
  <si>
    <t xml:space="preserve"> 00000252 </t>
  </si>
  <si>
    <t xml:space="preserve"> 95317 </t>
  </si>
  <si>
    <t xml:space="preserve"> 00000246 </t>
  </si>
  <si>
    <t xml:space="preserve"> 00043485 </t>
  </si>
  <si>
    <t xml:space="preserve"> 00043461 </t>
  </si>
  <si>
    <t xml:space="preserve"> 95308 </t>
  </si>
  <si>
    <t xml:space="preserve"> 00006114 </t>
  </si>
  <si>
    <t xml:space="preserve"> 95309 </t>
  </si>
  <si>
    <t xml:space="preserve"> 00006117 </t>
  </si>
  <si>
    <t xml:space="preserve"> 00043483 </t>
  </si>
  <si>
    <t xml:space="preserve"> 00043459 </t>
  </si>
  <si>
    <t xml:space="preserve"> 95316 </t>
  </si>
  <si>
    <t xml:space="preserve"> 00000247 </t>
  </si>
  <si>
    <t xml:space="preserve"> 00043484 </t>
  </si>
  <si>
    <t xml:space="preserve"> 00043460 </t>
  </si>
  <si>
    <t xml:space="preserve"> 95330 </t>
  </si>
  <si>
    <t xml:space="preserve"> 00001213 </t>
  </si>
  <si>
    <t xml:space="preserve"> 95338 </t>
  </si>
  <si>
    <t xml:space="preserve"> 00012873 </t>
  </si>
  <si>
    <t xml:space="preserve"> 88259 </t>
  </si>
  <si>
    <t xml:space="preserve"> 95327 </t>
  </si>
  <si>
    <t xml:space="preserve"> 00004758 </t>
  </si>
  <si>
    <t xml:space="preserve"> 95332 </t>
  </si>
  <si>
    <t xml:space="preserve"> 00002436 </t>
  </si>
  <si>
    <t xml:space="preserve"> 95335 </t>
  </si>
  <si>
    <t xml:space="preserve"> 00002696 </t>
  </si>
  <si>
    <t xml:space="preserve"> 88311 </t>
  </si>
  <si>
    <t xml:space="preserve"> 95373 </t>
  </si>
  <si>
    <t xml:space="preserve"> 00012874 </t>
  </si>
  <si>
    <t xml:space="preserve"> 88317 </t>
  </si>
  <si>
    <t xml:space="preserve"> 95379 </t>
  </si>
  <si>
    <t xml:space="preserve"> 00043492 </t>
  </si>
  <si>
    <t xml:space="preserve"> 00043468 </t>
  </si>
  <si>
    <t xml:space="preserve"> 00006160 </t>
  </si>
  <si>
    <t xml:space="preserve"> 95341 </t>
  </si>
  <si>
    <t xml:space="preserve"> 00004755 </t>
  </si>
  <si>
    <t xml:space="preserve"> 95377 </t>
  </si>
  <si>
    <t xml:space="preserve"> 00006110 </t>
  </si>
  <si>
    <t xml:space="preserve"> 95344 </t>
  </si>
  <si>
    <t xml:space="preserve"> 00043488 </t>
  </si>
  <si>
    <t xml:space="preserve"> 00043464 </t>
  </si>
  <si>
    <t xml:space="preserve"> 00025957 </t>
  </si>
  <si>
    <t>Composições Auxiliares</t>
  </si>
  <si>
    <t xml:space="preserve"> 95310 </t>
  </si>
  <si>
    <t xml:space="preserve"> 00025958 </t>
  </si>
  <si>
    <t xml:space="preserve"> 95313 </t>
  </si>
  <si>
    <t xml:space="preserve"> 00000242 </t>
  </si>
  <si>
    <t xml:space="preserve"> 00013761 </t>
  </si>
  <si>
    <t xml:space="preserve"> 00000001 </t>
  </si>
  <si>
    <t xml:space="preserve"> 00000002 </t>
  </si>
  <si>
    <t xml:space="preserve"> 88418 </t>
  </si>
  <si>
    <t xml:space="preserve"> 88430 </t>
  </si>
  <si>
    <t xml:space="preserve"> 00000371 </t>
  </si>
  <si>
    <t xml:space="preserve"> 00000367 </t>
  </si>
  <si>
    <t xml:space="preserve"> 00000123 </t>
  </si>
  <si>
    <t xml:space="preserve"> 00037591 </t>
  </si>
  <si>
    <t xml:space="preserve"> 88827 </t>
  </si>
  <si>
    <t xml:space="preserve"> 88826 </t>
  </si>
  <si>
    <t xml:space="preserve"> 88828 </t>
  </si>
  <si>
    <t xml:space="preserve"> 88829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</si>
  <si>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</si>
  <si>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</si>
  <si>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</si>
  <si>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</si>
  <si>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</si>
  <si>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</si>
  <si>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</si>
  <si>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</si>
  <si>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91381 </t>
  </si>
  <si>
    <t xml:space="preserve"> 91382 </t>
  </si>
  <si>
    <t xml:space="preserve"> 91380 </t>
  </si>
  <si>
    <t xml:space="preserve"> 88281 </t>
  </si>
  <si>
    <t xml:space="preserve"> 91383 </t>
  </si>
  <si>
    <t xml:space="preserve"> 91384 </t>
  </si>
  <si>
    <t xml:space="preserve"> 00037734 </t>
  </si>
  <si>
    <t xml:space="preserve"> 00037747 </t>
  </si>
  <si>
    <t xml:space="preserve"> 00004221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</si>
  <si>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</si>
  <si>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</si>
  <si>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</si>
  <si>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</si>
  <si>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</si>
  <si>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</si>
  <si>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</si>
  <si>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</si>
  <si>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</si>
  <si>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</si>
  <si>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</si>
  <si>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53831 </t>
  </si>
  <si>
    <t xml:space="preserve"> 5763 </t>
  </si>
  <si>
    <t xml:space="preserve"> 00037736 </t>
  </si>
  <si>
    <t xml:space="preserve"> 95329 </t>
  </si>
  <si>
    <t xml:space="preserve"> 00001214 </t>
  </si>
  <si>
    <t xml:space="preserve"> 91529 </t>
  </si>
  <si>
    <t xml:space="preserve"> 91530 </t>
  </si>
  <si>
    <t xml:space="preserve"> 88297 </t>
  </si>
  <si>
    <t xml:space="preserve"> 91532 </t>
  </si>
  <si>
    <t xml:space="preserve"> 91531 </t>
  </si>
  <si>
    <t xml:space="preserve"> 00013458 </t>
  </si>
  <si>
    <t xml:space="preserve"> 00004222 </t>
  </si>
  <si>
    <t xml:space="preserve"> 96305 </t>
  </si>
  <si>
    <t xml:space="preserve"> 96304 </t>
  </si>
  <si>
    <t xml:space="preserve"> 00041991 </t>
  </si>
  <si>
    <t xml:space="preserve"> 96306 </t>
  </si>
  <si>
    <t xml:space="preserve"> 96307 </t>
  </si>
  <si>
    <t xml:space="preserve"> 00001524 </t>
  </si>
  <si>
    <t xml:space="preserve"> 94972 </t>
  </si>
  <si>
    <t xml:space="preserve"> 00000034 </t>
  </si>
  <si>
    <t xml:space="preserve"> 00043055 </t>
  </si>
  <si>
    <t xml:space="preserve"> 92796 </t>
  </si>
  <si>
    <t xml:space="preserve"> 95446 </t>
  </si>
  <si>
    <t xml:space="preserve"> 00000032 </t>
  </si>
  <si>
    <t xml:space="preserve"> 00043059 </t>
  </si>
  <si>
    <t xml:space="preserve"> 86900 </t>
  </si>
  <si>
    <t xml:space="preserve"> 86878 </t>
  </si>
  <si>
    <t xml:space="preserve"> 00001743 </t>
  </si>
  <si>
    <t xml:space="preserve"> 95401 </t>
  </si>
  <si>
    <t xml:space="preserve"> 00004083 </t>
  </si>
  <si>
    <t xml:space="preserve"> 95403 </t>
  </si>
  <si>
    <t xml:space="preserve"> 00002707 </t>
  </si>
  <si>
    <t xml:space="preserve"> 95390 </t>
  </si>
  <si>
    <t xml:space="preserve"> 00025964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</si>
  <si>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</si>
  <si>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</si>
  <si>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</si>
  <si>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</si>
  <si>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</si>
  <si>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</si>
  <si>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</si>
  <si>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</si>
  <si>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</si>
  <si>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</si>
  <si>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</si>
  <si>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</si>
  <si>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</si>
  <si>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</si>
  <si>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</si>
  <si>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</si>
  <si>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</si>
  <si>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</si>
  <si>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</si>
  <si>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</si>
  <si>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95368 </t>
  </si>
  <si>
    <t xml:space="preserve"> 00004251 </t>
  </si>
  <si>
    <t xml:space="preserve"> 95385 </t>
  </si>
  <si>
    <t xml:space="preserve"> 00012869 </t>
  </si>
  <si>
    <t xml:space="preserve"> 95387 </t>
  </si>
  <si>
    <t xml:space="preserve"> 00010489 </t>
  </si>
  <si>
    <t xml:space="preserve"> 00043487 </t>
  </si>
  <si>
    <t xml:space="preserve"> 00043463 </t>
  </si>
  <si>
    <t xml:space="preserve"> 00006141 </t>
  </si>
  <si>
    <t xml:space="preserve"> 5628 </t>
  </si>
  <si>
    <t xml:space="preserve"> 5627 </t>
  </si>
  <si>
    <t xml:space="preserve"> 88294 </t>
  </si>
  <si>
    <t xml:space="preserve"> 5629 </t>
  </si>
  <si>
    <t xml:space="preserve"> 5630 </t>
  </si>
  <si>
    <t xml:space="preserve"> 00010685 </t>
  </si>
  <si>
    <t xml:space="preserve"> 00001345 </t>
  </si>
  <si>
    <t xml:space="preserve"> 00000392 </t>
  </si>
  <si>
    <t xml:space="preserve"> 00004720 </t>
  </si>
  <si>
    <t xml:space="preserve"> 93278 </t>
  </si>
  <si>
    <t xml:space="preserve"> 93277 </t>
  </si>
  <si>
    <t xml:space="preserve"> 88295 </t>
  </si>
  <si>
    <t xml:space="preserve"> 93280 </t>
  </si>
  <si>
    <t xml:space="preserve"> 93279 </t>
  </si>
  <si>
    <t xml:space="preserve"> 00036487 </t>
  </si>
  <si>
    <t xml:space="preserve"> 00025952 </t>
  </si>
  <si>
    <t xml:space="preserve"> 93284 </t>
  </si>
  <si>
    <t xml:space="preserve"> 93283 </t>
  </si>
  <si>
    <t xml:space="preserve"> 93296 </t>
  </si>
  <si>
    <t xml:space="preserve"> 93285 </t>
  </si>
  <si>
    <t xml:space="preserve"> 93286 </t>
  </si>
  <si>
    <t xml:space="preserve"> 00025954 </t>
  </si>
  <si>
    <t xml:space="preserve"> 89262 </t>
  </si>
  <si>
    <t xml:space="preserve"> 89259 </t>
  </si>
  <si>
    <t xml:space="preserve"> 89260 </t>
  </si>
  <si>
    <t xml:space="preserve"> 91467 </t>
  </si>
  <si>
    <t xml:space="preserve"> 91466 </t>
  </si>
  <si>
    <t xml:space="preserve"> 88286 </t>
  </si>
  <si>
    <t xml:space="preserve"> 00037761 </t>
  </si>
  <si>
    <t xml:space="preserve"> 00003363 </t>
  </si>
  <si>
    <t xml:space="preserve"> 00038112 </t>
  </si>
  <si>
    <t xml:space="preserve"> 00038101 </t>
  </si>
  <si>
    <t xml:space="preserve"> 93409 </t>
  </si>
  <si>
    <t xml:space="preserve"> 93408 </t>
  </si>
  <si>
    <t xml:space="preserve"> 88306 </t>
  </si>
  <si>
    <t xml:space="preserve"> 00036785 </t>
  </si>
  <si>
    <t xml:space="preserve"> 99830 </t>
  </si>
  <si>
    <t xml:space="preserve"> 99829 </t>
  </si>
  <si>
    <t xml:space="preserve"> 99832 </t>
  </si>
  <si>
    <t xml:space="preserve"> 99831 </t>
  </si>
  <si>
    <t xml:space="preserve"> 00000746 </t>
  </si>
  <si>
    <t xml:space="preserve"> 00041898 </t>
  </si>
  <si>
    <t xml:space="preserve"> 96241 </t>
  </si>
  <si>
    <t xml:space="preserve"> 96242 </t>
  </si>
  <si>
    <t xml:space="preserve"> 96244 </t>
  </si>
  <si>
    <t xml:space="preserve"> 96243 </t>
  </si>
  <si>
    <t xml:space="preserve"> 00037520 </t>
  </si>
  <si>
    <t xml:space="preserve"> 93404 </t>
  </si>
  <si>
    <t xml:space="preserve"> 93405 </t>
  </si>
  <si>
    <t xml:space="preserve"> 93406 </t>
  </si>
  <si>
    <t xml:space="preserve"> 93407 </t>
  </si>
  <si>
    <t xml:space="preserve"> 00036522 </t>
  </si>
  <si>
    <t xml:space="preserve"> 00039813 </t>
  </si>
  <si>
    <t xml:space="preserve"> 88301 </t>
  </si>
  <si>
    <t xml:space="preserve"> 90670 </t>
  </si>
  <si>
    <t xml:space="preserve"> 90671 </t>
  </si>
  <si>
    <t xml:space="preserve"> 90673 </t>
  </si>
  <si>
    <t xml:space="preserve"> 90672 </t>
  </si>
  <si>
    <t xml:space="preserve"> 00038541 </t>
  </si>
  <si>
    <t xml:space="preserve"> 95618 </t>
  </si>
  <si>
    <t xml:space="preserve"> 95617 </t>
  </si>
  <si>
    <t xml:space="preserve"> 95619 </t>
  </si>
  <si>
    <t xml:space="preserve"> 00011651 </t>
  </si>
  <si>
    <t xml:space="preserve"> 00001358 </t>
  </si>
  <si>
    <t xml:space="preserve"> 00020247 </t>
  </si>
  <si>
    <t xml:space="preserve"> 91275 </t>
  </si>
  <si>
    <t xml:space="preserve"> 91274 </t>
  </si>
  <si>
    <t xml:space="preserve"> 91273 </t>
  </si>
  <si>
    <t xml:space="preserve"> 91276 </t>
  </si>
  <si>
    <t xml:space="preserve"> 00001442 </t>
  </si>
  <si>
    <t xml:space="preserve"> 00013954 </t>
  </si>
  <si>
    <t xml:space="preserve"> 88422 </t>
  </si>
  <si>
    <t xml:space="preserve"> 88419 </t>
  </si>
  <si>
    <t xml:space="preserve"> 88427 </t>
  </si>
  <si>
    <t xml:space="preserve"> 88425 </t>
  </si>
  <si>
    <t xml:space="preserve"> 00037540 </t>
  </si>
  <si>
    <t xml:space="preserve"> 95215 </t>
  </si>
  <si>
    <t xml:space="preserve"> 95214 </t>
  </si>
  <si>
    <t xml:space="preserve"> 95216 </t>
  </si>
  <si>
    <t xml:space="preserve"> 95217 </t>
  </si>
  <si>
    <t xml:space="preserve"> 00041757 </t>
  </si>
  <si>
    <t xml:space="preserve"> 89129 </t>
  </si>
  <si>
    <t xml:space="preserve"> 89128 </t>
  </si>
  <si>
    <t xml:space="preserve"> 53858 </t>
  </si>
  <si>
    <t xml:space="preserve"> 53857 </t>
  </si>
  <si>
    <t xml:space="preserve"> 00004262 </t>
  </si>
  <si>
    <t xml:space="preserve"> 5667 </t>
  </si>
  <si>
    <t xml:space="preserve"> 5668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</si>
  <si>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</si>
  <si>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</si>
  <si>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</si>
  <si>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</si>
  <si>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</si>
  <si>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</si>
  <si>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</si>
  <si>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</si>
  <si>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</si>
  <si>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</si>
  <si>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</si>
  <si>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</si>
  <si>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</si>
  <si>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</si>
  <si>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00004356 </t>
  </si>
  <si>
    <t xml:space="preserve"> 00007572 </t>
  </si>
  <si>
    <t xml:space="preserve"> 00038094 </t>
  </si>
  <si>
    <t xml:space="preserve"> 00038099 </t>
  </si>
  <si>
    <t xml:space="preserve"> 00020271 </t>
  </si>
  <si>
    <t xml:space="preserve"> 00038102 </t>
  </si>
  <si>
    <t xml:space="preserve"> 00013417 </t>
  </si>
  <si>
    <t xml:space="preserve"> 00013416 </t>
  </si>
  <si>
    <t xml:space="preserve"> 00010420 </t>
  </si>
  <si>
    <t xml:space="preserve"> 00004384 </t>
  </si>
  <si>
    <t xml:space="preserve"> 00006138 </t>
  </si>
  <si>
    <t xml:space="preserve"> 00036520 </t>
  </si>
  <si>
    <t xml:space="preserve"> 90583 </t>
  </si>
  <si>
    <t xml:space="preserve"> 90582 </t>
  </si>
  <si>
    <t xml:space="preserve"> 90585 </t>
  </si>
  <si>
    <t xml:space="preserve"> 90584 </t>
  </si>
  <si>
    <t xml:space="preserve"> 00013896 </t>
  </si>
  <si>
    <t xml:space="preserve"> 00037588 </t>
  </si>
  <si>
    <t xml:space="preserve"> 00006157 </t>
  </si>
  <si>
    <t xml:space="preserve">OBRA:  REFORMA E AMPLIAÇÃO DA ESCOLA MUNICIPAL DE EDUCAÇÃO BASICA </t>
  </si>
  <si>
    <t>SISTEMA DE PROTEÇÃO CONTRA DESCARGA ATMOSFERICA (SPDA)</t>
  </si>
  <si>
    <t>SERVIÇOS COMPLEMENTARES - REFORMA DE QUADRA EXTERNA</t>
  </si>
  <si>
    <t>DIVISÓRIAS, GRANITOS E BANCADAS</t>
  </si>
  <si>
    <t>17.8</t>
  </si>
  <si>
    <t>17.9</t>
  </si>
  <si>
    <t>DEPOSITO; DESPENSA; WC FUNC.</t>
  </si>
  <si>
    <t>CP-LIX-01</t>
  </si>
  <si>
    <t>LIXAMENTO MANUAL DE CONCRETO APARENTE</t>
  </si>
  <si>
    <t>Total Geral</t>
  </si>
  <si>
    <t>Total do BDI</t>
  </si>
  <si>
    <t>Total sem BDI</t>
  </si>
  <si>
    <t xml:space="preserve"> 00043617 </t>
  </si>
  <si>
    <t xml:space="preserve"> 87283 </t>
  </si>
  <si>
    <t xml:space="preserve"> 00034747 </t>
  </si>
  <si>
    <t xml:space="preserve"> 101965 </t>
  </si>
  <si>
    <t xml:space="preserve"> 17.8 </t>
  </si>
  <si>
    <t xml:space="preserve"> 8.1.3 </t>
  </si>
  <si>
    <t xml:space="preserve"> 88496 </t>
  </si>
  <si>
    <t xml:space="preserve"> 8.1.2 </t>
  </si>
  <si>
    <t>Desonerado: 
Horista:  84,06%
Mensalista:  48,23%</t>
  </si>
  <si>
    <t xml:space="preserve"> 28,24%</t>
  </si>
  <si>
    <t xml:space="preserve">SINAPI - 12/2020 - Mato Grosso
</t>
  </si>
  <si>
    <t>APOLONIO OFICIAL FINAL</t>
  </si>
  <si>
    <t>Encargos Sociais</t>
  </si>
  <si>
    <t>B.D.I.</t>
  </si>
  <si>
    <t>Bancos</t>
  </si>
  <si>
    <t>PREVENÇÃO E COMBATE A INCÊNDIO E PÂNICO</t>
  </si>
  <si>
    <t>ABRIGO DE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</si>
</sst>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 #,##0.000000_);_(* \(#,##0.000000\);_(* &quot;-&quot;??_);_(@_)"/>
    <numFmt numFmtId="174" formatCode="#,##0.00&quot; &quot;;&quot; (&quot;#,##0.00&quot;)&quot;;&quot; -&quot;#&quot; &quot;;@&quot; &quot;"/>
    <numFmt numFmtId="175" formatCode="_(* #,##0.0000000000_);_(* \(#,##0.0000000000\);_(* &quot;-&quot;??_);_(@_)"/>
    <numFmt numFmtId="176" formatCode="_-[$R$-416]\ * #,##0.00_-;\-[$R$-416]\ * #,##0.00_-;_-[$R$-416]\ * &quot;-&quot;??_-;_-@_-"/>
    <numFmt numFmtId="177" formatCode="#,##0.0000000"/>
  </numFmts>
  <fonts count="10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theme="1"/>
      <name val="Arial"/>
      <family val="2"/>
    </font>
    <font>
      <sz val="11"/>
      <color rgb="FF000000"/>
      <name val="Calibri"/>
      <family val="2"/>
    </font>
    <font>
      <b/>
      <sz val="8"/>
      <color indexed="8"/>
      <name val="Courier"/>
      <family val="3"/>
    </font>
    <font>
      <b/>
      <sz val="10"/>
      <color indexed="8"/>
      <name val="Arial"/>
      <family val="2"/>
    </font>
    <font>
      <sz val="10"/>
      <color indexed="8"/>
      <name val="Arial"/>
      <family val="2"/>
    </font>
    <font>
      <b/>
      <u/>
      <sz val="10"/>
      <color theme="1"/>
      <name val="Arial"/>
      <family val="2"/>
    </font>
    <font>
      <b/>
      <u/>
      <sz val="10"/>
      <name val="Arial"/>
      <family val="2"/>
    </font>
    <font>
      <sz val="11"/>
      <name val="Arial"/>
      <family val="1"/>
    </font>
    <font>
      <b/>
      <sz val="10"/>
      <color theme="1"/>
      <name val="Calibri"/>
      <family val="2"/>
      <scheme val="minor"/>
    </font>
    <font>
      <b/>
      <sz val="11"/>
      <name val="Arial Narrow"/>
      <family val="2"/>
    </font>
    <font>
      <b/>
      <sz val="11"/>
      <name val="Arial"/>
      <family val="1"/>
    </font>
    <font>
      <sz val="10"/>
      <color rgb="FF000000"/>
      <name val="Arial"/>
      <family val="1"/>
    </font>
    <font>
      <sz val="10"/>
      <name val="Arial"/>
      <family val="1"/>
    </font>
    <font>
      <b/>
      <sz val="10"/>
      <name val="Arial"/>
      <family val="1"/>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indexed="9"/>
        <bgColor indexed="8"/>
      </patternFill>
    </fill>
    <fill>
      <patternFill patternType="solid">
        <fgColor rgb="FF00B050"/>
        <bgColor indexed="8"/>
      </patternFill>
    </fill>
    <fill>
      <patternFill patternType="solid">
        <fgColor theme="4"/>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108">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7" fillId="2" borderId="0" applyNumberFormat="0" applyFont="0" applyFill="0" applyProtection="0"/>
    <xf numFmtId="0" fontId="16" fillId="8" borderId="0" applyNumberFormat="0" applyBorder="0" applyAlignment="0" applyProtection="0"/>
    <xf numFmtId="0" fontId="17" fillId="3" borderId="0" applyNumberFormat="0" applyFont="0" applyFill="0" applyProtection="0"/>
    <xf numFmtId="0" fontId="16" fillId="9" borderId="0" applyNumberFormat="0" applyBorder="0" applyAlignment="0" applyProtection="0"/>
    <xf numFmtId="0" fontId="17" fillId="4" borderId="0" applyNumberFormat="0" applyFont="0" applyFill="0" applyProtection="0"/>
    <xf numFmtId="0" fontId="16" fillId="10" borderId="0" applyNumberFormat="0" applyBorder="0" applyAlignment="0" applyProtection="0"/>
    <xf numFmtId="0" fontId="17" fillId="2" borderId="0" applyNumberFormat="0" applyFont="0" applyFill="0" applyProtection="0"/>
    <xf numFmtId="0" fontId="16" fillId="7" borderId="0" applyNumberFormat="0" applyBorder="0" applyAlignment="0" applyProtection="0"/>
    <xf numFmtId="0" fontId="17" fillId="4" borderId="0" applyNumberFormat="0" applyFont="0" applyFill="0" applyProtection="0"/>
    <xf numFmtId="0" fontId="16" fillId="6" borderId="0" applyNumberFormat="0" applyBorder="0" applyAlignment="0" applyProtection="0"/>
    <xf numFmtId="0" fontId="17" fillId="3" borderId="0" applyNumberFormat="0" applyFont="0" applyFill="0" applyProtection="0"/>
    <xf numFmtId="0" fontId="16" fillId="10"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9" borderId="0" applyNumberFormat="0" applyFont="0" applyFill="0" applyProtection="0"/>
    <xf numFmtId="0" fontId="16" fillId="9" borderId="0" applyNumberFormat="0" applyBorder="0" applyAlignment="0" applyProtection="0"/>
    <xf numFmtId="0" fontId="17" fillId="13" borderId="0" applyNumberFormat="0" applyFont="0" applyFill="0" applyProtection="0"/>
    <xf numFmtId="0" fontId="16" fillId="14"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15" borderId="0" applyNumberFormat="0" applyFont="0" applyFill="0" applyProtection="0"/>
    <xf numFmtId="0" fontId="16" fillId="10" borderId="0" applyNumberFormat="0" applyBorder="0" applyAlignment="0" applyProtection="0"/>
    <xf numFmtId="0" fontId="47" fillId="16" borderId="0" applyNumberFormat="0" applyBorder="0" applyAlignment="0" applyProtection="0"/>
    <xf numFmtId="0" fontId="47" fillId="9" borderId="0" applyNumberFormat="0" applyBorder="0" applyAlignment="0" applyProtection="0"/>
    <xf numFmtId="0" fontId="47" fillId="11"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8" fillId="16" borderId="0" applyNumberFormat="0" applyFont="0" applyFill="0" applyProtection="0"/>
    <xf numFmtId="0" fontId="47" fillId="6"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20" borderId="0" applyNumberFormat="0" applyBorder="0" applyAlignment="0" applyProtection="0"/>
    <xf numFmtId="0" fontId="48" fillId="3"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49" fillId="25" borderId="1" applyNumberFormat="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50" fillId="28" borderId="3" applyNumberFormat="0" applyAlignment="0" applyProtection="0"/>
    <xf numFmtId="3" fontId="17" fillId="0" borderId="0" applyFont="0" applyFill="0" applyBorder="0" applyAlignment="0" applyProtection="0"/>
    <xf numFmtId="3" fontId="17" fillId="0" borderId="0" applyFont="0" applyFill="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6" fillId="0" borderId="0"/>
    <xf numFmtId="0" fontId="51" fillId="0" borderId="0" applyNumberFormat="0" applyFill="0" applyBorder="0" applyAlignment="0" applyProtection="0"/>
    <xf numFmtId="0" fontId="52" fillId="4" borderId="0" applyNumberFormat="0" applyBorder="0" applyAlignment="0" applyProtection="0"/>
    <xf numFmtId="0" fontId="53" fillId="0" borderId="6" applyNumberFormat="0" applyFill="0" applyAlignment="0" applyProtection="0"/>
    <xf numFmtId="0" fontId="54" fillId="0" borderId="7" applyNumberFormat="0" applyFill="0" applyAlignment="0" applyProtection="0"/>
    <xf numFmtId="0" fontId="55" fillId="0" borderId="8" applyNumberFormat="0" applyFill="0" applyAlignment="0" applyProtection="0"/>
    <xf numFmtId="0" fontId="55" fillId="0" borderId="0" applyNumberFormat="0" applyFill="0" applyBorder="0" applyAlignment="0" applyProtection="0"/>
    <xf numFmtId="0" fontId="24" fillId="3" borderId="0" applyNumberFormat="0" applyFont="0" applyFill="0" applyProtection="0"/>
    <xf numFmtId="0" fontId="48" fillId="5" borderId="0" applyNumberFormat="0" applyBorder="0" applyAlignment="0" applyProtection="0"/>
    <xf numFmtId="0" fontId="56" fillId="7" borderId="1" applyNumberFormat="0" applyAlignment="0" applyProtection="0"/>
    <xf numFmtId="0" fontId="57" fillId="0" borderId="9" applyNumberFormat="0" applyFill="0" applyAlignment="0" applyProtection="0"/>
    <xf numFmtId="165" fontId="4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58" fillId="14" borderId="0" applyNumberFormat="0" applyBorder="0" applyAlignment="0" applyProtection="0"/>
    <xf numFmtId="0" fontId="17" fillId="0" borderId="0"/>
    <xf numFmtId="0" fontId="69" fillId="0" borderId="0"/>
    <xf numFmtId="0" fontId="17" fillId="0" borderId="0"/>
    <xf numFmtId="0" fontId="17" fillId="0" borderId="0"/>
    <xf numFmtId="0" fontId="17" fillId="0" borderId="0"/>
    <xf numFmtId="0" fontId="17" fillId="10" borderId="10" applyNumberFormat="0" applyFont="0" applyBorder="0" applyProtection="0"/>
    <xf numFmtId="0" fontId="46" fillId="10" borderId="10" applyNumberFormat="0" applyFont="0" applyAlignment="0" applyProtection="0"/>
    <xf numFmtId="0" fontId="16" fillId="10" borderId="10" applyNumberFormat="0" applyFont="0" applyAlignment="0" applyProtection="0"/>
    <xf numFmtId="0" fontId="59" fillId="25" borderId="11" applyNumberFormat="0" applyAlignment="0" applyProtection="0"/>
    <xf numFmtId="9" fontId="3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6" fillId="26" borderId="12" applyNumberFormat="0" applyFont="0" applyProtection="0"/>
    <xf numFmtId="0" fontId="59" fillId="27" borderId="11"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70" fontId="17" fillId="0" borderId="0" applyFont="0" applyFill="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60"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166" fontId="45" fillId="0" borderId="0" applyFont="0" applyFill="0" applyBorder="0" applyAlignment="0" applyProtection="0"/>
    <xf numFmtId="170" fontId="17" fillId="0" borderId="0" applyFont="0" applyFill="0" applyBorder="0" applyAlignment="0" applyProtection="0"/>
    <xf numFmtId="166" fontId="17" fillId="0" borderId="0" applyFont="0" applyFill="0" applyBorder="0" applyAlignment="0" applyProtection="0"/>
    <xf numFmtId="0" fontId="62" fillId="0" borderId="0" applyNumberFormat="0" applyFill="0" applyBorder="0" applyAlignment="0" applyProtection="0"/>
    <xf numFmtId="0" fontId="15" fillId="0" borderId="0"/>
    <xf numFmtId="0" fontId="91" fillId="0" borderId="0"/>
    <xf numFmtId="0" fontId="17" fillId="0" borderId="0"/>
    <xf numFmtId="168" fontId="17" fillId="0" borderId="0" applyFont="0" applyFill="0" applyBorder="0" applyAlignment="0" applyProtection="0"/>
    <xf numFmtId="166" fontId="17" fillId="0" borderId="0" applyFont="0" applyFill="0" applyBorder="0" applyAlignment="0" applyProtection="0"/>
    <xf numFmtId="0" fontId="17" fillId="0" borderId="0"/>
    <xf numFmtId="165" fontId="17" fillId="0" borderId="0" applyFont="0" applyFill="0" applyBorder="0" applyAlignment="0" applyProtection="0"/>
    <xf numFmtId="0" fontId="17" fillId="10" borderId="10" applyNumberFormat="0" applyFont="0" applyAlignment="0" applyProtection="0"/>
    <xf numFmtId="0" fontId="11" fillId="0" borderId="0"/>
    <xf numFmtId="0" fontId="95" fillId="0" borderId="0"/>
    <xf numFmtId="0" fontId="11" fillId="0" borderId="0"/>
    <xf numFmtId="43" fontId="11" fillId="0" borderId="0" applyFont="0" applyFill="0" applyBorder="0" applyAlignment="0" applyProtection="0"/>
    <xf numFmtId="164" fontId="1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0" fontId="42" fillId="0" borderId="0"/>
    <xf numFmtId="0" fontId="17" fillId="0" borderId="0" applyFont="0" applyFill="0" applyBorder="0" applyAlignment="0" applyProtection="0"/>
    <xf numFmtId="166" fontId="17" fillId="0" borderId="0" applyFont="0" applyFill="0" applyBorder="0" applyAlignment="0" applyProtection="0"/>
    <xf numFmtId="0" fontId="17" fillId="0" borderId="0"/>
    <xf numFmtId="17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45" fillId="0" borderId="0" applyFont="0" applyFill="0" applyBorder="0" applyAlignment="0" applyProtection="0"/>
    <xf numFmtId="43" fontId="17" fillId="0" borderId="0" applyFont="0" applyFill="0" applyBorder="0" applyAlignment="0" applyProtection="0"/>
    <xf numFmtId="0" fontId="3"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4" fontId="17" fillId="0" borderId="0" applyFont="0" applyFill="0" applyBorder="0" applyAlignment="0" applyProtection="0"/>
    <xf numFmtId="0" fontId="17" fillId="0" borderId="0"/>
    <xf numFmtId="0" fontId="47" fillId="12" borderId="0" applyNumberFormat="0" applyBorder="0" applyAlignment="0" applyProtection="0"/>
    <xf numFmtId="0" fontId="18" fillId="13" borderId="0" applyNumberFormat="0" applyFont="0" applyFill="0" applyProtection="0"/>
    <xf numFmtId="0" fontId="47" fillId="20" borderId="0" applyNumberFormat="0" applyBorder="0" applyAlignment="0" applyProtection="0"/>
    <xf numFmtId="0" fontId="18" fillId="9"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17" fillId="2" borderId="0" applyNumberFormat="0" applyFont="0" applyFill="0" applyProtection="0"/>
    <xf numFmtId="0" fontId="16" fillId="8" borderId="0" applyNumberFormat="0" applyBorder="0" applyAlignment="0" applyProtection="0"/>
    <xf numFmtId="0" fontId="17" fillId="3" borderId="0" applyNumberFormat="0" applyFont="0" applyFill="0" applyProtection="0"/>
    <xf numFmtId="0" fontId="16" fillId="9" borderId="0" applyNumberFormat="0" applyBorder="0" applyAlignment="0" applyProtection="0"/>
    <xf numFmtId="0" fontId="17" fillId="4" borderId="0" applyNumberFormat="0" applyFont="0" applyFill="0" applyProtection="0"/>
    <xf numFmtId="0" fontId="16" fillId="10" borderId="0" applyNumberFormat="0" applyBorder="0" applyAlignment="0" applyProtection="0"/>
    <xf numFmtId="0" fontId="17" fillId="2" borderId="0" applyNumberFormat="0" applyFont="0" applyFill="0" applyProtection="0"/>
    <xf numFmtId="0" fontId="16" fillId="7" borderId="0" applyNumberFormat="0" applyBorder="0" applyAlignment="0" applyProtection="0"/>
    <xf numFmtId="0" fontId="17" fillId="4" borderId="0" applyNumberFormat="0" applyFont="0" applyFill="0" applyProtection="0"/>
    <xf numFmtId="0" fontId="16" fillId="6" borderId="0" applyNumberFormat="0" applyBorder="0" applyAlignment="0" applyProtection="0"/>
    <xf numFmtId="0" fontId="17" fillId="3" borderId="0" applyNumberFormat="0" applyFont="0" applyFill="0" applyProtection="0"/>
    <xf numFmtId="0" fontId="16" fillId="10" borderId="0" applyNumberFormat="0" applyBorder="0" applyAlignment="0" applyProtection="0"/>
    <xf numFmtId="0" fontId="47" fillId="9" borderId="0" applyNumberFormat="0" applyBorder="0" applyAlignment="0" applyProtection="0"/>
    <xf numFmtId="0" fontId="18" fillId="15" borderId="0" applyNumberFormat="0" applyFont="0" applyFill="0" applyProtection="0"/>
    <xf numFmtId="0" fontId="47" fillId="6" borderId="0" applyNumberFormat="0" applyBorder="0" applyAlignment="0" applyProtection="0"/>
    <xf numFmtId="0" fontId="18" fillId="18" borderId="0" applyNumberFormat="0" applyFont="0" applyFill="0" applyProtection="0"/>
    <xf numFmtId="0" fontId="47" fillId="3" borderId="0" applyNumberFormat="0" applyBorder="0" applyAlignment="0" applyProtection="0"/>
    <xf numFmtId="0" fontId="18" fillId="21" borderId="0" applyNumberFormat="0" applyFont="0" applyFill="0" applyProtection="0"/>
    <xf numFmtId="0" fontId="17" fillId="2" borderId="0" applyNumberFormat="0" applyFont="0" applyFill="0" applyProtection="0"/>
    <xf numFmtId="0" fontId="16" fillId="6" borderId="0" applyNumberFormat="0" applyBorder="0" applyAlignment="0" applyProtection="0"/>
    <xf numFmtId="0" fontId="17" fillId="9" borderId="0" applyNumberFormat="0" applyFont="0" applyFill="0" applyProtection="0"/>
    <xf numFmtId="0" fontId="16" fillId="9" borderId="0" applyNumberFormat="0" applyBorder="0" applyAlignment="0" applyProtection="0"/>
    <xf numFmtId="0" fontId="17" fillId="13" borderId="0" applyNumberFormat="0" applyFont="0" applyFill="0" applyProtection="0"/>
    <xf numFmtId="0" fontId="16" fillId="14"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15" borderId="0" applyNumberFormat="0" applyFont="0" applyFill="0" applyProtection="0"/>
    <xf numFmtId="0" fontId="16" fillId="10" borderId="0" applyNumberFormat="0" applyBorder="0" applyAlignment="0" applyProtection="0"/>
    <xf numFmtId="0" fontId="47" fillId="12" borderId="0" applyNumberFormat="0" applyBorder="0" applyAlignment="0" applyProtection="0"/>
    <xf numFmtId="0" fontId="18" fillId="13" borderId="0" applyNumberFormat="0" applyFont="0" applyFill="0" applyProtection="0"/>
    <xf numFmtId="0" fontId="47" fillId="20" borderId="0" applyNumberFormat="0" applyBorder="0" applyAlignment="0" applyProtection="0"/>
    <xf numFmtId="0" fontId="18" fillId="9" borderId="0" applyNumberFormat="0" applyFont="0" applyFill="0" applyProtection="0"/>
    <xf numFmtId="0" fontId="47" fillId="6" borderId="0" applyNumberFormat="0" applyBorder="0" applyAlignment="0" applyProtection="0"/>
    <xf numFmtId="0" fontId="18" fillId="16"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6" fillId="10"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17" fillId="15"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44" fontId="17" fillId="0" borderId="0" applyFont="0" applyFill="0" applyBorder="0" applyAlignment="0" applyProtection="0"/>
    <xf numFmtId="0" fontId="18" fillId="15"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8" fillId="16" borderId="0" applyNumberFormat="0" applyFont="0" applyFill="0" applyProtection="0"/>
    <xf numFmtId="0" fontId="17" fillId="0" borderId="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2" borderId="0" applyNumberFormat="0" applyFont="0" applyFill="0" applyProtection="0"/>
    <xf numFmtId="0" fontId="17" fillId="10" borderId="10" applyNumberFormat="0" applyFont="0" applyBorder="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9" fontId="17" fillId="0" borderId="0" applyFont="0" applyFill="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43" fontId="17" fillId="0" borderId="0" applyFont="0" applyFill="0" applyBorder="0" applyAlignment="0" applyProtection="0"/>
    <xf numFmtId="0" fontId="17" fillId="2" borderId="0" applyNumberFormat="0" applyFont="0" applyFill="0" applyProtection="0"/>
    <xf numFmtId="0" fontId="47" fillId="2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8" fillId="16" borderId="0" applyNumberFormat="0" applyFont="0" applyFill="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47" fillId="6" borderId="0" applyNumberFormat="0" applyBorder="0" applyAlignment="0" applyProtection="0"/>
    <xf numFmtId="0" fontId="18" fillId="9" borderId="0" applyNumberFormat="0" applyFont="0" applyFill="0" applyProtection="0"/>
    <xf numFmtId="0" fontId="19" fillId="4" borderId="0" applyNumberFormat="0" applyFont="0" applyFill="0" applyProtection="0"/>
    <xf numFmtId="0" fontId="3" fillId="0" borderId="0"/>
    <xf numFmtId="0" fontId="17" fillId="0" borderId="0"/>
    <xf numFmtId="0" fontId="16" fillId="10" borderId="0" applyNumberFormat="0" applyBorder="0" applyAlignment="0" applyProtection="0"/>
    <xf numFmtId="0" fontId="47" fillId="9" borderId="0" applyNumberFormat="0" applyBorder="0" applyAlignment="0" applyProtection="0"/>
    <xf numFmtId="0" fontId="18" fillId="9" borderId="0" applyNumberFormat="0" applyFont="0" applyFill="0" applyProtection="0"/>
    <xf numFmtId="0" fontId="17" fillId="3" borderId="0" applyNumberFormat="0" applyFont="0" applyFill="0" applyProtection="0"/>
    <xf numFmtId="0" fontId="47"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18" fillId="21" borderId="0" applyNumberFormat="0" applyFont="0" applyFill="0" applyProtection="0"/>
    <xf numFmtId="0" fontId="19" fillId="4" borderId="0" applyNumberFormat="0" applyFont="0" applyFill="0" applyProtection="0"/>
    <xf numFmtId="0" fontId="52" fillId="6" borderId="0" applyNumberFormat="0" applyBorder="0" applyAlignment="0" applyProtection="0"/>
    <xf numFmtId="0" fontId="47" fillId="3"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18"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9"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21"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6" fillId="10"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7" fillId="15" borderId="0" applyNumberFormat="0" applyFont="0" applyFill="0" applyProtection="0"/>
    <xf numFmtId="0" fontId="16" fillId="6" borderId="0" applyNumberFormat="0" applyBorder="0" applyAlignment="0" applyProtection="0"/>
    <xf numFmtId="0" fontId="19" fillId="4" borderId="0" applyNumberFormat="0" applyFont="0" applyFill="0" applyProtection="0"/>
    <xf numFmtId="0" fontId="3" fillId="0" borderId="0"/>
    <xf numFmtId="0" fontId="17" fillId="0" borderId="0"/>
    <xf numFmtId="0" fontId="18" fillId="13" borderId="0" applyNumberFormat="0" applyFont="0" applyFill="0" applyProtection="0"/>
    <xf numFmtId="0" fontId="47" fillId="6" borderId="0" applyNumberFormat="0" applyBorder="0" applyAlignment="0" applyProtection="0"/>
    <xf numFmtId="0" fontId="47" fillId="3" borderId="0" applyNumberFormat="0" applyBorder="0" applyAlignment="0" applyProtection="0"/>
    <xf numFmtId="0" fontId="47" fillId="12" borderId="0" applyNumberFormat="0" applyBorder="0" applyAlignment="0" applyProtection="0"/>
    <xf numFmtId="0" fontId="18" fillId="15"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47" fillId="20"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13"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3"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15"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6"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8" fillId="16"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3" fillId="0" borderId="0"/>
    <xf numFmtId="0" fontId="17" fillId="0" borderId="0"/>
    <xf numFmtId="0" fontId="18" fillId="18" borderId="0" applyNumberFormat="0" applyFont="0" applyFill="0" applyProtection="0"/>
    <xf numFmtId="0" fontId="47" fillId="12" borderId="0" applyNumberFormat="0" applyBorder="0" applyAlignment="0" applyProtection="0"/>
    <xf numFmtId="0" fontId="47" fillId="9" borderId="0" applyNumberFormat="0" applyBorder="0" applyAlignment="0" applyProtection="0"/>
    <xf numFmtId="0" fontId="47" fillId="6" borderId="0" applyNumberFormat="0" applyBorder="0" applyAlignment="0" applyProtection="0"/>
    <xf numFmtId="0" fontId="18" fillId="21"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17" fillId="2"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18" fillId="18" borderId="0" applyNumberFormat="0" applyFont="0" applyFill="0" applyProtection="0"/>
    <xf numFmtId="0" fontId="47" fillId="6" borderId="0" applyNumberFormat="0" applyBorder="0" applyAlignment="0" applyProtection="0"/>
    <xf numFmtId="0" fontId="24" fillId="3" borderId="0" applyNumberFormat="0" applyFont="0" applyFill="0" applyProtection="0"/>
    <xf numFmtId="0" fontId="48" fillId="5"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44" fontId="17" fillId="0" borderId="0" applyFont="0" applyFill="0" applyBorder="0" applyAlignment="0" applyProtection="0"/>
    <xf numFmtId="0" fontId="18" fillId="9"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7" fillId="3" borderId="0" applyNumberFormat="0" applyFont="0" applyFill="0" applyProtection="0"/>
    <xf numFmtId="0" fontId="17" fillId="0" borderId="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9" borderId="0" applyNumberFormat="0" applyBorder="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13" borderId="0" applyNumberFormat="0" applyFont="0" applyFill="0" applyProtection="0"/>
    <xf numFmtId="0" fontId="26" fillId="26" borderId="12" applyNumberFormat="0" applyFont="0" applyProtection="0"/>
    <xf numFmtId="0" fontId="59" fillId="27" borderId="11" applyNumberFormat="0" applyAlignment="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6" fillId="1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7" fillId="0" borderId="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16" fillId="6" borderId="0" applyNumberFormat="0" applyBorder="0" applyAlignment="0" applyProtection="0"/>
    <xf numFmtId="0" fontId="47" fillId="20" borderId="0" applyNumberFormat="0" applyBorder="0" applyAlignment="0" applyProtection="0"/>
    <xf numFmtId="0" fontId="19" fillId="4" borderId="0" applyNumberFormat="0" applyFont="0" applyFill="0" applyProtection="0"/>
    <xf numFmtId="0" fontId="17" fillId="4" borderId="0" applyNumberFormat="0" applyFont="0" applyFill="0" applyProtection="0"/>
    <xf numFmtId="0" fontId="16"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19" fillId="4" borderId="0" applyNumberFormat="0" applyFont="0" applyFill="0" applyProtection="0"/>
    <xf numFmtId="0" fontId="52" fillId="6" borderId="0" applyNumberFormat="0" applyBorder="0" applyAlignment="0" applyProtection="0"/>
    <xf numFmtId="0" fontId="47" fillId="12"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21"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47" fillId="6"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20"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3" fillId="0" borderId="0"/>
    <xf numFmtId="0" fontId="3" fillId="0" borderId="0"/>
    <xf numFmtId="0" fontId="17" fillId="0" borderId="0"/>
    <xf numFmtId="0" fontId="18" fillId="15" borderId="0" applyNumberFormat="0" applyFont="0" applyFill="0" applyProtection="0"/>
    <xf numFmtId="0" fontId="47" fillId="3" borderId="0" applyNumberFormat="0" applyBorder="0" applyAlignment="0" applyProtection="0"/>
    <xf numFmtId="0" fontId="18" fillId="16" borderId="0" applyNumberFormat="0" applyFont="0" applyFill="0" applyProtection="0"/>
    <xf numFmtId="0" fontId="47" fillId="9" borderId="0" applyNumberFormat="0" applyBorder="0" applyAlignment="0" applyProtection="0"/>
    <xf numFmtId="0" fontId="18" fillId="18"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17" fillId="15"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44" fontId="17" fillId="0" borderId="0" applyFont="0" applyFill="0" applyBorder="0" applyAlignment="0" applyProtection="0"/>
    <xf numFmtId="0" fontId="18" fillId="15"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2" borderId="0" applyNumberFormat="0" applyFont="0" applyFill="0" applyProtection="0"/>
    <xf numFmtId="0" fontId="17" fillId="10" borderId="10" applyNumberFormat="0" applyFont="0" applyBorder="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16" fillId="8"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2" borderId="0" applyNumberFormat="0" applyFont="0" applyFill="0" applyProtection="0"/>
    <xf numFmtId="0" fontId="18" fillId="16" borderId="0" applyNumberFormat="0" applyFont="0" applyFill="0" applyProtection="0"/>
    <xf numFmtId="0" fontId="18" fillId="9" borderId="0" applyNumberFormat="0" applyFont="0" applyFill="0" applyProtection="0"/>
    <xf numFmtId="0" fontId="47" fillId="2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12"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3" fillId="0" borderId="0"/>
    <xf numFmtId="0" fontId="3" fillId="0" borderId="0"/>
    <xf numFmtId="0" fontId="17" fillId="0" borderId="0"/>
    <xf numFmtId="0" fontId="16" fillId="10" borderId="0" applyNumberFormat="0" applyBorder="0" applyAlignment="0" applyProtection="0"/>
    <xf numFmtId="0" fontId="47" fillId="9" borderId="0" applyNumberFormat="0" applyBorder="0" applyAlignment="0" applyProtection="0"/>
    <xf numFmtId="0" fontId="18" fillId="13" borderId="0" applyNumberFormat="0" applyFont="0" applyFill="0" applyProtection="0"/>
    <xf numFmtId="0" fontId="17" fillId="3" borderId="0" applyNumberFormat="0" applyFont="0" applyFill="0" applyProtection="0"/>
    <xf numFmtId="0" fontId="18" fillId="9"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47" fillId="3"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18" fillId="18"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47" fillId="6" borderId="0" applyNumberFormat="0" applyBorder="0" applyAlignment="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10" borderId="10" applyNumberFormat="0" applyFont="0" applyBorder="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52" fillId="6" borderId="0" applyNumberFormat="0" applyBorder="0" applyAlignment="0" applyProtection="0"/>
    <xf numFmtId="0" fontId="3" fillId="0" borderId="0"/>
    <xf numFmtId="0" fontId="17" fillId="0" borderId="0"/>
    <xf numFmtId="0" fontId="18" fillId="16" borderId="0" applyNumberFormat="0" applyFont="0" applyFill="0" applyProtection="0"/>
    <xf numFmtId="0" fontId="18" fillId="15" borderId="0" applyNumberFormat="0" applyFont="0" applyFill="0" applyProtection="0"/>
    <xf numFmtId="0" fontId="16" fillId="10" borderId="0" applyNumberFormat="0" applyBorder="0" applyAlignment="0" applyProtection="0"/>
    <xf numFmtId="0" fontId="47" fillId="9"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52" fillId="6" borderId="0" applyNumberFormat="0" applyBorder="0" applyAlignment="0" applyProtection="0"/>
    <xf numFmtId="0" fontId="18" fillId="21"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47" fillId="3" borderId="0" applyNumberFormat="0" applyBorder="0" applyAlignment="0" applyProtection="0"/>
    <xf numFmtId="0" fontId="16" fillId="10" borderId="0" applyNumberFormat="0" applyBorder="0" applyAlignment="0" applyProtection="0"/>
    <xf numFmtId="0" fontId="17" fillId="15" borderId="0" applyNumberFormat="0" applyFont="0" applyFill="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24" fillId="3" borderId="0" applyNumberFormat="0" applyFont="0" applyFill="0" applyProtection="0"/>
    <xf numFmtId="0" fontId="48" fillId="5"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44" fontId="17" fillId="0" borderId="0" applyFont="0" applyFill="0" applyBorder="0" applyAlignment="0" applyProtection="0"/>
    <xf numFmtId="0" fontId="17" fillId="2"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8" fillId="15" borderId="0" applyNumberFormat="0" applyFont="0" applyFill="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3" fillId="0" borderId="0"/>
    <xf numFmtId="0" fontId="3" fillId="0" borderId="0"/>
    <xf numFmtId="0" fontId="17" fillId="0" borderId="0"/>
    <xf numFmtId="0" fontId="47" fillId="9"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17" fillId="0" borderId="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10" borderId="10" applyNumberFormat="0" applyFont="0" applyBorder="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16"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52" fillId="6"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24" fillId="3" borderId="0" applyNumberFormat="0" applyFont="0" applyFill="0" applyProtection="0"/>
    <xf numFmtId="0" fontId="48" fillId="5" borderId="0" applyNumberFormat="0" applyBorder="0" applyAlignment="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17" fillId="0" borderId="0"/>
    <xf numFmtId="0" fontId="17" fillId="10" borderId="10" applyNumberFormat="0" applyFont="0" applyBorder="0" applyProtection="0"/>
    <xf numFmtId="0" fontId="26" fillId="26" borderId="12" applyNumberFormat="0" applyFont="0" applyProtection="0"/>
    <xf numFmtId="0" fontId="59" fillId="27" borderId="11" applyNumberFormat="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164" fontId="17" fillId="0" borderId="0" applyFont="0" applyFill="0" applyBorder="0" applyAlignment="0" applyProtection="0"/>
    <xf numFmtId="43" fontId="17" fillId="0" borderId="0" applyFont="0" applyFill="0" applyBorder="0" applyAlignment="0" applyProtection="0"/>
    <xf numFmtId="164" fontId="17" fillId="0" borderId="0" applyFont="0" applyFill="0" applyBorder="0" applyAlignment="0" applyProtection="0"/>
    <xf numFmtId="43" fontId="45" fillId="0" borderId="0" applyFont="0" applyFill="0" applyBorder="0" applyAlignment="0" applyProtection="0"/>
    <xf numFmtId="43" fontId="17" fillId="0" borderId="0" applyFont="0" applyFill="0" applyBorder="0" applyAlignment="0" applyProtection="0"/>
    <xf numFmtId="0" fontId="3" fillId="0" borderId="0"/>
    <xf numFmtId="43" fontId="17" fillId="0" borderId="0" applyFont="0" applyFill="0" applyBorder="0" applyAlignment="0" applyProtection="0"/>
    <xf numFmtId="164" fontId="1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0" fontId="3"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3" fillId="0" borderId="0"/>
    <xf numFmtId="44" fontId="3" fillId="0" borderId="0" applyFont="0" applyFill="0" applyBorder="0" applyAlignment="0" applyProtection="0"/>
    <xf numFmtId="44" fontId="17" fillId="0" borderId="0" applyFont="0" applyFill="0" applyBorder="0" applyAlignment="0" applyProtection="0"/>
    <xf numFmtId="0" fontId="3" fillId="0" borderId="0"/>
    <xf numFmtId="0" fontId="17" fillId="0" borderId="0"/>
    <xf numFmtId="0" fontId="17" fillId="0" borderId="0"/>
    <xf numFmtId="0" fontId="101" fillId="0" borderId="0"/>
  </cellStyleXfs>
  <cellXfs count="860">
    <xf numFmtId="0" fontId="0" fillId="0" borderId="0" xfId="0"/>
    <xf numFmtId="166" fontId="0" fillId="0" borderId="0" xfId="119" applyFont="1"/>
    <xf numFmtId="10" fontId="0" fillId="0" borderId="0" xfId="0" applyNumberFormat="1"/>
    <xf numFmtId="0" fontId="0" fillId="0" borderId="0" xfId="0" applyAlignment="1">
      <alignment vertical="center"/>
    </xf>
    <xf numFmtId="0" fontId="0" fillId="0" borderId="0" xfId="0" applyAlignment="1">
      <alignment wrapText="1"/>
    </xf>
    <xf numFmtId="165" fontId="0" fillId="0" borderId="0" xfId="99" applyFont="1"/>
    <xf numFmtId="0" fontId="71" fillId="0" borderId="20" xfId="0" applyFont="1" applyFill="1" applyBorder="1" applyAlignment="1">
      <alignment horizontal="center" vertical="center"/>
    </xf>
    <xf numFmtId="0" fontId="71" fillId="0" borderId="20" xfId="0" applyFont="1" applyFill="1" applyBorder="1" applyAlignment="1">
      <alignment horizontal="center" vertical="center" wrapText="1"/>
    </xf>
    <xf numFmtId="0" fontId="71" fillId="0" borderId="20" xfId="0" applyNumberFormat="1" applyFont="1" applyFill="1" applyBorder="1" applyAlignment="1">
      <alignment horizontal="center" vertical="center"/>
    </xf>
    <xf numFmtId="166" fontId="17" fillId="0" borderId="0" xfId="119" applyFont="1" applyFill="1" applyBorder="1" applyAlignment="1">
      <alignment horizontal="center" vertical="center"/>
    </xf>
    <xf numFmtId="165" fontId="17" fillId="0" borderId="0" xfId="99" applyFont="1" applyFill="1" applyBorder="1" applyAlignment="1">
      <alignment horizontal="center" vertical="center"/>
    </xf>
    <xf numFmtId="165" fontId="17" fillId="0" borderId="0" xfId="99" applyFont="1" applyFill="1" applyBorder="1" applyAlignment="1">
      <alignment vertical="center"/>
    </xf>
    <xf numFmtId="165" fontId="0" fillId="0" borderId="0" xfId="99" applyFont="1" applyBorder="1"/>
    <xf numFmtId="0" fontId="0" fillId="0" borderId="0" xfId="0" applyBorder="1" applyAlignment="1">
      <alignment horizontal="center" vertical="center"/>
    </xf>
    <xf numFmtId="0" fontId="72" fillId="0" borderId="0" xfId="0" applyFont="1" applyBorder="1" applyAlignment="1"/>
    <xf numFmtId="0" fontId="72" fillId="0" borderId="0" xfId="0" applyFont="1" applyBorder="1" applyAlignment="1">
      <alignment wrapText="1"/>
    </xf>
    <xf numFmtId="0" fontId="0" fillId="0" borderId="27" xfId="0" applyBorder="1" applyAlignment="1">
      <alignment horizontal="center" vertical="center"/>
    </xf>
    <xf numFmtId="0" fontId="72" fillId="0" borderId="0" xfId="0" applyFont="1" applyBorder="1" applyAlignment="1">
      <alignment vertical="center"/>
    </xf>
    <xf numFmtId="0" fontId="75" fillId="36" borderId="19" xfId="0" applyFont="1" applyFill="1" applyBorder="1" applyAlignment="1">
      <alignment horizontal="center" vertical="center"/>
    </xf>
    <xf numFmtId="10" fontId="76" fillId="34" borderId="19" xfId="115" applyNumberFormat="1" applyFont="1" applyFill="1" applyBorder="1" applyAlignment="1">
      <alignment horizontal="center"/>
    </xf>
    <xf numFmtId="0" fontId="77" fillId="34" borderId="19" xfId="0" applyFont="1" applyFill="1" applyBorder="1" applyAlignment="1">
      <alignment horizontal="center" vertical="center"/>
    </xf>
    <xf numFmtId="0" fontId="74" fillId="34" borderId="19" xfId="0" applyFont="1" applyFill="1" applyBorder="1" applyAlignment="1">
      <alignment vertical="center" wrapText="1"/>
    </xf>
    <xf numFmtId="10" fontId="79" fillId="34" borderId="19" xfId="115" applyNumberFormat="1" applyFont="1" applyFill="1" applyBorder="1" applyAlignment="1">
      <alignment horizontal="center" vertical="center"/>
    </xf>
    <xf numFmtId="0" fontId="74" fillId="34" borderId="19" xfId="0" applyFont="1" applyFill="1" applyBorder="1" applyAlignment="1">
      <alignment horizontal="right" vertical="center" wrapText="1"/>
    </xf>
    <xf numFmtId="10" fontId="77" fillId="34" borderId="19" xfId="115" applyNumberFormat="1" applyFont="1" applyFill="1" applyBorder="1" applyAlignment="1">
      <alignment horizontal="center" vertical="center"/>
    </xf>
    <xf numFmtId="0" fontId="77" fillId="34" borderId="19" xfId="0" applyFont="1" applyFill="1" applyBorder="1" applyAlignment="1">
      <alignment vertical="center" wrapText="1"/>
    </xf>
    <xf numFmtId="0" fontId="74" fillId="34" borderId="19" xfId="0" applyFont="1" applyFill="1" applyBorder="1" applyAlignment="1">
      <alignment vertical="center"/>
    </xf>
    <xf numFmtId="0" fontId="74" fillId="37" borderId="19" xfId="0" applyFont="1" applyFill="1" applyBorder="1" applyAlignment="1">
      <alignment vertical="center" wrapText="1"/>
    </xf>
    <xf numFmtId="0" fontId="78" fillId="34" borderId="19" xfId="0" applyFont="1" applyFill="1" applyBorder="1" applyAlignment="1">
      <alignment horizontal="right" vertical="center"/>
    </xf>
    <xf numFmtId="9" fontId="78" fillId="34" borderId="19" xfId="0" applyNumberFormat="1" applyFont="1" applyFill="1" applyBorder="1" applyAlignment="1">
      <alignment horizontal="right" vertical="center"/>
    </xf>
    <xf numFmtId="9" fontId="74" fillId="34" borderId="19" xfId="0" applyNumberFormat="1" applyFont="1" applyFill="1" applyBorder="1" applyAlignment="1">
      <alignment horizontal="right" vertical="center"/>
    </xf>
    <xf numFmtId="10" fontId="76" fillId="34" borderId="19" xfId="115" applyNumberFormat="1" applyFont="1" applyFill="1" applyBorder="1" applyAlignment="1">
      <alignment horizontal="center" vertical="center"/>
    </xf>
    <xf numFmtId="0" fontId="76" fillId="34" borderId="19" xfId="0" applyFont="1" applyFill="1" applyBorder="1" applyAlignment="1"/>
    <xf numFmtId="166" fontId="0" fillId="0" borderId="0" xfId="119" applyFont="1" applyAlignment="1">
      <alignment horizontal="center" vertical="center"/>
    </xf>
    <xf numFmtId="166" fontId="84" fillId="0" borderId="0" xfId="119" applyFont="1" applyBorder="1" applyAlignment="1">
      <alignment horizontal="center" vertical="center"/>
    </xf>
    <xf numFmtId="166" fontId="0" fillId="0" borderId="0" xfId="119" applyFont="1" applyFill="1" applyBorder="1" applyAlignment="1">
      <alignment horizontal="center" vertical="center"/>
    </xf>
    <xf numFmtId="166" fontId="17" fillId="0" borderId="0" xfId="119" applyFont="1" applyBorder="1" applyAlignment="1">
      <alignment horizontal="left" vertical="center"/>
    </xf>
    <xf numFmtId="166" fontId="0" fillId="0" borderId="0" xfId="119" applyFont="1" applyBorder="1" applyAlignment="1">
      <alignment horizontal="center" vertical="center" wrapText="1"/>
    </xf>
    <xf numFmtId="0" fontId="33" fillId="0" borderId="37" xfId="0" applyFont="1" applyFill="1" applyBorder="1" applyAlignment="1">
      <alignment horizontal="center" vertical="center" wrapText="1"/>
    </xf>
    <xf numFmtId="166" fontId="17" fillId="0" borderId="0" xfId="119" applyFont="1" applyFill="1" applyBorder="1" applyAlignment="1">
      <alignment horizontal="center" vertical="center" wrapText="1"/>
    </xf>
    <xf numFmtId="166" fontId="0" fillId="0" borderId="27" xfId="119" applyFont="1" applyBorder="1" applyAlignment="1">
      <alignment horizontal="center" vertical="center"/>
    </xf>
    <xf numFmtId="166" fontId="0" fillId="41" borderId="0" xfId="119" applyFont="1" applyFill="1" applyBorder="1" applyAlignment="1">
      <alignment horizontal="center" vertical="center"/>
    </xf>
    <xf numFmtId="166" fontId="17" fillId="41" borderId="0" xfId="119" applyFont="1" applyFill="1" applyBorder="1" applyAlignment="1">
      <alignment horizontal="center" vertical="center"/>
    </xf>
    <xf numFmtId="0" fontId="33" fillId="0" borderId="32" xfId="0" applyFont="1" applyFill="1" applyBorder="1" applyAlignment="1">
      <alignment horizontal="center" vertical="center" wrapText="1"/>
    </xf>
    <xf numFmtId="166" fontId="17" fillId="0" borderId="29" xfId="119" applyFont="1" applyBorder="1" applyAlignment="1">
      <alignment vertical="center"/>
    </xf>
    <xf numFmtId="0" fontId="0" fillId="0" borderId="0" xfId="0" applyAlignment="1">
      <alignment horizontal="center" vertical="center"/>
    </xf>
    <xf numFmtId="0" fontId="27"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33" fillId="0" borderId="37" xfId="119" applyFont="1" applyBorder="1" applyAlignment="1">
      <alignment horizontal="center" vertical="center" wrapText="1"/>
    </xf>
    <xf numFmtId="166" fontId="33" fillId="0" borderId="37" xfId="119" applyFont="1" applyBorder="1" applyAlignment="1">
      <alignment horizontal="center" vertical="center"/>
    </xf>
    <xf numFmtId="166" fontId="0" fillId="0" borderId="0" xfId="119" applyFont="1" applyAlignment="1">
      <alignment horizontal="left" vertical="center"/>
    </xf>
    <xf numFmtId="166" fontId="0" fillId="0" borderId="27" xfId="119" applyFont="1" applyBorder="1" applyAlignment="1">
      <alignment horizontal="left" vertical="center"/>
    </xf>
    <xf numFmtId="166" fontId="0" fillId="0" borderId="26" xfId="119" applyFont="1" applyBorder="1" applyAlignment="1">
      <alignment horizontal="center" vertical="center"/>
    </xf>
    <xf numFmtId="0" fontId="33" fillId="0" borderId="26" xfId="0" applyFont="1" applyBorder="1" applyAlignment="1">
      <alignment horizontal="center" vertical="center"/>
    </xf>
    <xf numFmtId="0" fontId="17" fillId="0" borderId="0" xfId="0" applyFont="1" applyAlignment="1">
      <alignment vertical="center"/>
    </xf>
    <xf numFmtId="166" fontId="0" fillId="0" borderId="28" xfId="119" applyFont="1" applyBorder="1" applyAlignment="1">
      <alignment horizontal="center" vertical="center"/>
    </xf>
    <xf numFmtId="0" fontId="0" fillId="0" borderId="28" xfId="0" applyBorder="1" applyAlignment="1">
      <alignment vertical="center"/>
    </xf>
    <xf numFmtId="0" fontId="17" fillId="0" borderId="0" xfId="0" applyFont="1"/>
    <xf numFmtId="0" fontId="33" fillId="0" borderId="0" xfId="0" applyFont="1" applyBorder="1" applyAlignment="1">
      <alignment vertical="center"/>
    </xf>
    <xf numFmtId="171" fontId="0" fillId="0" borderId="0" xfId="119" applyNumberFormat="1" applyFont="1"/>
    <xf numFmtId="166" fontId="17" fillId="0" borderId="26" xfId="119" applyFont="1" applyFill="1" applyBorder="1" applyAlignment="1">
      <alignment horizontal="center" vertical="center"/>
    </xf>
    <xf numFmtId="0" fontId="17" fillId="0" borderId="0" xfId="0" applyFont="1" applyAlignment="1">
      <alignment horizontal="right" vertical="center" wrapText="1"/>
    </xf>
    <xf numFmtId="0" fontId="17" fillId="0" borderId="29" xfId="0" applyFont="1" applyBorder="1" applyAlignment="1">
      <alignment horizontal="right" vertical="center" wrapText="1"/>
    </xf>
    <xf numFmtId="0" fontId="27" fillId="0" borderId="29" xfId="0" applyFont="1" applyBorder="1" applyAlignment="1">
      <alignment horizontal="right" vertical="center" wrapText="1"/>
    </xf>
    <xf numFmtId="0" fontId="17" fillId="0" borderId="29" xfId="0" applyFont="1" applyBorder="1" applyAlignment="1">
      <alignment horizontal="left" vertical="center" wrapText="1"/>
    </xf>
    <xf numFmtId="0" fontId="17" fillId="0" borderId="30" xfId="0" applyFont="1" applyBorder="1" applyAlignment="1">
      <alignment horizontal="right" vertical="center" wrapText="1"/>
    </xf>
    <xf numFmtId="0" fontId="17" fillId="0" borderId="50" xfId="0" applyFont="1" applyBorder="1" applyAlignment="1">
      <alignment horizontal="right" vertical="center" wrapText="1"/>
    </xf>
    <xf numFmtId="0" fontId="36" fillId="0" borderId="24" xfId="0" applyFont="1" applyFill="1" applyBorder="1" applyAlignment="1">
      <alignment horizontal="center" vertical="center"/>
    </xf>
    <xf numFmtId="166" fontId="41" fillId="0" borderId="24" xfId="119" applyFont="1" applyFill="1" applyBorder="1" applyAlignment="1">
      <alignment horizontal="center" vertical="center"/>
    </xf>
    <xf numFmtId="166" fontId="41" fillId="0" borderId="49" xfId="119" applyFont="1" applyFill="1" applyBorder="1" applyAlignment="1">
      <alignment horizontal="center" vertical="center"/>
    </xf>
    <xf numFmtId="0" fontId="42" fillId="0" borderId="0" xfId="0" applyFont="1" applyFill="1" applyAlignment="1">
      <alignment horizontal="center"/>
    </xf>
    <xf numFmtId="0" fontId="42" fillId="0" borderId="0" xfId="0" applyFont="1" applyFill="1"/>
    <xf numFmtId="0" fontId="42" fillId="0" borderId="0" xfId="0" applyFont="1" applyFill="1" applyAlignment="1">
      <alignment horizontal="left" wrapText="1"/>
    </xf>
    <xf numFmtId="0" fontId="42" fillId="0" borderId="0" xfId="0" applyFont="1" applyFill="1" applyAlignment="1">
      <alignment horizontal="center" vertical="center"/>
    </xf>
    <xf numFmtId="1" fontId="14" fillId="34" borderId="19" xfId="0" applyNumberFormat="1" applyFont="1" applyFill="1" applyBorder="1" applyAlignment="1">
      <alignment horizontal="center" vertical="center" wrapText="1"/>
    </xf>
    <xf numFmtId="0" fontId="14" fillId="0" borderId="19" xfId="0" applyFont="1" applyFill="1" applyBorder="1" applyAlignment="1">
      <alignment horizontal="left" vertical="center" wrapText="1"/>
    </xf>
    <xf numFmtId="0" fontId="14" fillId="0" borderId="19" xfId="0" applyFont="1" applyFill="1" applyBorder="1" applyAlignment="1">
      <alignment horizontal="center" vertical="center" wrapText="1"/>
    </xf>
    <xf numFmtId="0" fontId="42" fillId="0" borderId="0" xfId="0" applyFont="1"/>
    <xf numFmtId="0" fontId="42" fillId="36" borderId="0" xfId="0" applyFont="1" applyFill="1"/>
    <xf numFmtId="44" fontId="42" fillId="0" borderId="0" xfId="0" applyNumberFormat="1" applyFont="1" applyFill="1"/>
    <xf numFmtId="0" fontId="42" fillId="38" borderId="0" xfId="0" applyFont="1" applyFill="1"/>
    <xf numFmtId="0" fontId="42" fillId="0" borderId="0" xfId="0" applyFont="1" applyFill="1" applyAlignment="1">
      <alignment vertical="center"/>
    </xf>
    <xf numFmtId="44" fontId="42" fillId="0" borderId="0" xfId="0" applyNumberFormat="1" applyFont="1"/>
    <xf numFmtId="166" fontId="0" fillId="0" borderId="29" xfId="119" applyFont="1" applyBorder="1" applyAlignment="1">
      <alignment vertical="center"/>
    </xf>
    <xf numFmtId="166" fontId="0" fillId="0" borderId="0" xfId="119" applyFont="1" applyBorder="1" applyAlignment="1">
      <alignment vertical="center"/>
    </xf>
    <xf numFmtId="166" fontId="0" fillId="0" borderId="26" xfId="119" applyFont="1" applyBorder="1" applyAlignment="1">
      <alignment vertical="center"/>
    </xf>
    <xf numFmtId="0" fontId="0" fillId="0" borderId="0" xfId="0" applyBorder="1"/>
    <xf numFmtId="166" fontId="0" fillId="0" borderId="0" xfId="119" applyFont="1" applyAlignment="1">
      <alignment horizontal="right" vertical="center"/>
    </xf>
    <xf numFmtId="166" fontId="33" fillId="0" borderId="34" xfId="119" applyFont="1" applyBorder="1" applyAlignment="1">
      <alignment horizontal="right" vertical="center"/>
    </xf>
    <xf numFmtId="166" fontId="41" fillId="0" borderId="24" xfId="119" applyFont="1" applyFill="1" applyBorder="1" applyAlignment="1">
      <alignment horizontal="right" vertical="center"/>
    </xf>
    <xf numFmtId="166" fontId="33" fillId="0" borderId="0" xfId="119" applyFont="1" applyFill="1" applyBorder="1" applyAlignment="1">
      <alignment horizontal="right" vertical="center"/>
    </xf>
    <xf numFmtId="166" fontId="0" fillId="0" borderId="0" xfId="119" applyFont="1" applyBorder="1" applyAlignment="1">
      <alignment horizontal="right" vertical="center"/>
    </xf>
    <xf numFmtId="166" fontId="33" fillId="0" borderId="0" xfId="119" applyFont="1" applyBorder="1" applyAlignment="1">
      <alignment horizontal="right" vertical="center"/>
    </xf>
    <xf numFmtId="166" fontId="0" fillId="0" borderId="27" xfId="119" applyFont="1" applyBorder="1" applyAlignment="1">
      <alignment horizontal="right" vertical="center"/>
    </xf>
    <xf numFmtId="10" fontId="38" fillId="33" borderId="19" xfId="0" applyNumberFormat="1" applyFont="1" applyFill="1" applyBorder="1" applyAlignment="1">
      <alignment horizontal="center"/>
    </xf>
    <xf numFmtId="166" fontId="0" fillId="0" borderId="0" xfId="119" applyFont="1" applyBorder="1" applyAlignment="1">
      <alignment horizontal="left" vertical="center"/>
    </xf>
    <xf numFmtId="166" fontId="0" fillId="42" borderId="0" xfId="119" applyFont="1" applyFill="1" applyBorder="1" applyAlignment="1">
      <alignment horizontal="center" vertical="center"/>
    </xf>
    <xf numFmtId="166" fontId="17" fillId="0" borderId="26" xfId="119" applyFont="1" applyBorder="1" applyAlignment="1">
      <alignment horizontal="center" vertical="center"/>
    </xf>
    <xf numFmtId="0" fontId="33" fillId="0" borderId="0" xfId="0" applyFont="1"/>
    <xf numFmtId="0" fontId="17" fillId="0" borderId="0" xfId="0" applyFont="1" applyBorder="1" applyAlignment="1">
      <alignment vertical="center"/>
    </xf>
    <xf numFmtId="166" fontId="0" fillId="0" borderId="0" xfId="119" applyFont="1" applyBorder="1" applyAlignment="1">
      <alignment horizontal="center" vertical="center"/>
    </xf>
    <xf numFmtId="1" fontId="13" fillId="34" borderId="19" xfId="0" applyNumberFormat="1" applyFont="1" applyFill="1" applyBorder="1" applyAlignment="1">
      <alignment horizontal="center" vertical="center" wrapText="1"/>
    </xf>
    <xf numFmtId="1" fontId="12"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2" fontId="17" fillId="0" borderId="0" xfId="0" applyNumberFormat="1" applyFont="1" applyBorder="1" applyAlignment="1">
      <alignment vertical="center"/>
    </xf>
    <xf numFmtId="0" fontId="33" fillId="0" borderId="0" xfId="0" applyFont="1" applyBorder="1" applyAlignment="1">
      <alignment horizontal="center" vertical="center"/>
    </xf>
    <xf numFmtId="0" fontId="17" fillId="0" borderId="27" xfId="0" applyFont="1" applyBorder="1" applyAlignment="1">
      <alignment vertical="center"/>
    </xf>
    <xf numFmtId="0" fontId="93" fillId="0" borderId="29" xfId="0" applyFont="1" applyFill="1" applyBorder="1" applyAlignment="1">
      <alignment horizontal="right" vertical="center" wrapText="1"/>
    </xf>
    <xf numFmtId="166" fontId="0" fillId="43" borderId="0" xfId="119" applyFont="1" applyFill="1" applyBorder="1" applyAlignment="1">
      <alignment horizontal="center" vertical="center"/>
    </xf>
    <xf numFmtId="44" fontId="42" fillId="0" borderId="0" xfId="99" applyNumberFormat="1" applyFont="1" applyFill="1" applyAlignment="1">
      <alignment horizontal="center" vertical="center"/>
    </xf>
    <xf numFmtId="44" fontId="42" fillId="0" borderId="0" xfId="99" applyNumberFormat="1" applyFont="1" applyFill="1" applyAlignment="1">
      <alignment vertical="center"/>
    </xf>
    <xf numFmtId="44" fontId="70" fillId="38" borderId="19" xfId="99" applyNumberFormat="1" applyFont="1" applyFill="1" applyBorder="1" applyAlignment="1">
      <alignment horizontal="right" vertical="center"/>
    </xf>
    <xf numFmtId="44" fontId="70" fillId="38" borderId="21" xfId="99" applyNumberFormat="1" applyFont="1" applyFill="1" applyBorder="1" applyAlignment="1">
      <alignment horizontal="right" vertical="center"/>
    </xf>
    <xf numFmtId="44" fontId="14" fillId="0" borderId="19" xfId="99" applyNumberFormat="1" applyFont="1" applyFill="1" applyBorder="1" applyAlignment="1">
      <alignment horizontal="left" vertical="center" wrapText="1"/>
    </xf>
    <xf numFmtId="44" fontId="14" fillId="0" borderId="19" xfId="99" applyNumberFormat="1" applyFont="1" applyFill="1" applyBorder="1" applyAlignment="1">
      <alignment horizontal="center" vertical="center" wrapText="1"/>
    </xf>
    <xf numFmtId="44" fontId="71" fillId="0" borderId="19" xfId="99" applyNumberFormat="1" applyFont="1" applyFill="1" applyBorder="1" applyAlignment="1">
      <alignment horizontal="left" vertical="center"/>
    </xf>
    <xf numFmtId="44" fontId="71" fillId="0" borderId="21" xfId="99" applyNumberFormat="1" applyFont="1" applyFill="1" applyBorder="1" applyAlignment="1">
      <alignment horizontal="right" vertical="center"/>
    </xf>
    <xf numFmtId="2" fontId="42" fillId="0" borderId="0" xfId="119" applyNumberFormat="1" applyFont="1" applyFill="1" applyAlignment="1">
      <alignment horizontal="center" vertical="center"/>
    </xf>
    <xf numFmtId="2" fontId="14" fillId="0" borderId="19" xfId="119" applyNumberFormat="1" applyFont="1" applyFill="1" applyBorder="1" applyAlignment="1">
      <alignment horizontal="center" vertical="center"/>
    </xf>
    <xf numFmtId="166" fontId="0" fillId="41" borderId="29" xfId="119" applyFont="1" applyFill="1" applyBorder="1" applyAlignment="1">
      <alignment vertical="center"/>
    </xf>
    <xf numFmtId="0" fontId="17" fillId="0" borderId="0" xfId="0" applyFont="1"/>
    <xf numFmtId="0" fontId="17" fillId="0" borderId="0" xfId="0" applyFont="1" applyBorder="1" applyAlignment="1">
      <alignment horizontal="center" vertical="center"/>
    </xf>
    <xf numFmtId="1" fontId="17" fillId="0" borderId="0" xfId="0" applyNumberFormat="1" applyFont="1" applyBorder="1" applyAlignment="1">
      <alignment horizontal="center" vertical="center"/>
    </xf>
    <xf numFmtId="166" fontId="17" fillId="0" borderId="19" xfId="119" applyFont="1" applyBorder="1" applyAlignment="1">
      <alignment horizontal="center" vertical="center" wrapText="1"/>
    </xf>
    <xf numFmtId="166" fontId="17" fillId="0" borderId="0" xfId="119" applyFont="1" applyBorder="1" applyAlignment="1">
      <alignment horizontal="center" vertical="center"/>
    </xf>
    <xf numFmtId="166" fontId="0" fillId="34" borderId="0" xfId="119" applyFont="1" applyFill="1" applyBorder="1" applyAlignment="1">
      <alignment horizontal="center" vertical="center"/>
    </xf>
    <xf numFmtId="172" fontId="0" fillId="34" borderId="0" xfId="119" applyNumberFormat="1" applyFont="1" applyFill="1" applyBorder="1" applyAlignment="1">
      <alignment horizontal="center" vertical="center"/>
    </xf>
    <xf numFmtId="0" fontId="17" fillId="0" borderId="29" xfId="0" applyFont="1" applyFill="1" applyBorder="1" applyAlignment="1">
      <alignment horizontal="right" vertical="center" wrapText="1"/>
    </xf>
    <xf numFmtId="0" fontId="17" fillId="0" borderId="0" xfId="0" applyFont="1" applyFill="1" applyBorder="1" applyAlignment="1">
      <alignment horizontal="center" vertical="center"/>
    </xf>
    <xf numFmtId="166" fontId="17" fillId="0" borderId="26" xfId="119" applyFont="1" applyBorder="1" applyAlignment="1">
      <alignment horizontal="center" vertical="center" wrapText="1"/>
    </xf>
    <xf numFmtId="166" fontId="0" fillId="34" borderId="29" xfId="119" applyFont="1" applyFill="1" applyBorder="1" applyAlignment="1">
      <alignment vertical="center"/>
    </xf>
    <xf numFmtId="166" fontId="17" fillId="0" borderId="0" xfId="119" applyFont="1" applyBorder="1" applyAlignment="1">
      <alignment horizontal="center" vertical="center" wrapText="1"/>
    </xf>
    <xf numFmtId="166" fontId="17" fillId="34" borderId="0" xfId="119" applyFont="1" applyFill="1" applyBorder="1" applyAlignment="1">
      <alignment horizontal="center" vertical="center"/>
    </xf>
    <xf numFmtId="166" fontId="0" fillId="34" borderId="0" xfId="119" applyFont="1" applyFill="1" applyBorder="1" applyAlignment="1">
      <alignment horizontal="left" vertical="center"/>
    </xf>
    <xf numFmtId="166" fontId="17" fillId="41" borderId="29" xfId="119" applyFont="1" applyFill="1" applyBorder="1" applyAlignment="1">
      <alignment vertical="center"/>
    </xf>
    <xf numFmtId="1" fontId="9" fillId="34" borderId="19" xfId="0" applyNumberFormat="1" applyFont="1" applyFill="1" applyBorder="1" applyAlignment="1">
      <alignment horizontal="center" vertical="center" wrapText="1"/>
    </xf>
    <xf numFmtId="44" fontId="17" fillId="0" borderId="0" xfId="99" applyNumberFormat="1" applyFont="1"/>
    <xf numFmtId="44" fontId="17" fillId="0" borderId="0" xfId="99" applyNumberFormat="1" applyFont="1" applyAlignment="1">
      <alignment horizontal="center" vertical="center"/>
    </xf>
    <xf numFmtId="44" fontId="42" fillId="0" borderId="0" xfId="0" applyNumberFormat="1" applyFont="1" applyBorder="1"/>
    <xf numFmtId="168" fontId="70" fillId="38" borderId="19" xfId="0" applyNumberFormat="1" applyFont="1" applyFill="1" applyBorder="1" applyAlignment="1">
      <alignment horizontal="center" vertical="center" wrapText="1"/>
    </xf>
    <xf numFmtId="167" fontId="70" fillId="38" borderId="19" xfId="0" applyNumberFormat="1" applyFont="1" applyFill="1" applyBorder="1" applyAlignment="1">
      <alignment horizontal="left" vertical="center" wrapText="1"/>
    </xf>
    <xf numFmtId="167" fontId="70" fillId="38" borderId="19" xfId="0" applyNumberFormat="1" applyFont="1" applyFill="1" applyBorder="1" applyAlignment="1">
      <alignment horizontal="center" vertical="center"/>
    </xf>
    <xf numFmtId="2" fontId="70" fillId="38" borderId="19" xfId="119" applyNumberFormat="1" applyFont="1" applyFill="1" applyBorder="1" applyAlignment="1">
      <alignment horizontal="center" vertical="center"/>
    </xf>
    <xf numFmtId="44" fontId="70" fillId="38" borderId="19" xfId="99" applyNumberFormat="1" applyFont="1" applyFill="1" applyBorder="1" applyAlignment="1">
      <alignment horizontal="center" vertical="center"/>
    </xf>
    <xf numFmtId="44" fontId="70" fillId="33" borderId="19" xfId="99" applyNumberFormat="1" applyFont="1" applyFill="1" applyBorder="1" applyAlignment="1">
      <alignment horizontal="right" vertical="center" wrapText="1"/>
    </xf>
    <xf numFmtId="44" fontId="70" fillId="33" borderId="19" xfId="99" applyNumberFormat="1" applyFont="1" applyFill="1" applyBorder="1" applyAlignment="1">
      <alignment horizontal="right" vertical="center"/>
    </xf>
    <xf numFmtId="44" fontId="14" fillId="33" borderId="19" xfId="99" applyNumberFormat="1" applyFont="1" applyFill="1" applyBorder="1" applyAlignment="1">
      <alignment horizontal="center" vertical="center" wrapText="1"/>
    </xf>
    <xf numFmtId="0" fontId="70" fillId="38" borderId="20" xfId="0" applyNumberFormat="1" applyFont="1" applyFill="1" applyBorder="1" applyAlignment="1">
      <alignment horizontal="center" vertical="center"/>
    </xf>
    <xf numFmtId="44" fontId="70" fillId="33" borderId="21" xfId="99" applyNumberFormat="1" applyFont="1" applyFill="1" applyBorder="1" applyAlignment="1">
      <alignment horizontal="right" vertical="center"/>
    </xf>
    <xf numFmtId="166" fontId="17" fillId="0" borderId="0" xfId="119" applyBorder="1" applyAlignment="1">
      <alignment horizontal="center" vertical="center"/>
    </xf>
    <xf numFmtId="166" fontId="17" fillId="0" borderId="0" xfId="119" applyBorder="1" applyAlignment="1">
      <alignment horizontal="center" vertical="center" wrapText="1"/>
    </xf>
    <xf numFmtId="0" fontId="93" fillId="0" borderId="0" xfId="0" applyFont="1" applyFill="1" applyBorder="1" applyAlignment="1">
      <alignment horizontal="center" vertical="center"/>
    </xf>
    <xf numFmtId="9" fontId="0" fillId="0" borderId="0" xfId="115" applyFont="1" applyBorder="1" applyAlignment="1">
      <alignment horizontal="center" vertical="center"/>
    </xf>
    <xf numFmtId="166" fontId="33" fillId="0" borderId="0" xfId="119" applyFont="1" applyBorder="1" applyAlignment="1">
      <alignment vertical="center" wrapText="1"/>
    </xf>
    <xf numFmtId="0" fontId="42" fillId="0" borderId="0" xfId="0" applyFont="1" applyFill="1" applyBorder="1"/>
    <xf numFmtId="0" fontId="42" fillId="0" borderId="0" xfId="0" applyFont="1" applyFill="1" applyBorder="1" applyAlignment="1">
      <alignment horizontal="left" wrapText="1"/>
    </xf>
    <xf numFmtId="0" fontId="42" fillId="0" borderId="0" xfId="0" applyFont="1" applyFill="1" applyBorder="1" applyAlignment="1">
      <alignment horizontal="center" vertical="center"/>
    </xf>
    <xf numFmtId="2" fontId="42" fillId="0" borderId="0" xfId="119" applyNumberFormat="1" applyFont="1" applyFill="1" applyBorder="1" applyAlignment="1">
      <alignment horizontal="center" vertical="center"/>
    </xf>
    <xf numFmtId="44" fontId="42" fillId="0" borderId="0" xfId="99" applyNumberFormat="1" applyFont="1" applyFill="1" applyBorder="1" applyAlignment="1">
      <alignment horizontal="center" vertical="center"/>
    </xf>
    <xf numFmtId="44" fontId="42" fillId="0" borderId="0" xfId="99" applyNumberFormat="1" applyFont="1" applyFill="1" applyBorder="1" applyAlignment="1">
      <alignment vertical="center"/>
    </xf>
    <xf numFmtId="0" fontId="42" fillId="0" borderId="0" xfId="0" applyFont="1" applyFill="1" applyBorder="1" applyAlignment="1">
      <alignment horizontal="center"/>
    </xf>
    <xf numFmtId="0" fontId="92" fillId="0" borderId="0" xfId="0" applyFont="1" applyFill="1" applyBorder="1" applyAlignment="1">
      <alignment vertical="center"/>
    </xf>
    <xf numFmtId="0" fontId="92" fillId="0" borderId="0" xfId="0" applyFont="1" applyFill="1" applyBorder="1" applyAlignment="1">
      <alignment horizontal="center" vertical="center"/>
    </xf>
    <xf numFmtId="0" fontId="42" fillId="0" borderId="0" xfId="0" applyFont="1" applyFill="1" applyBorder="1" applyAlignment="1">
      <alignment horizontal="center" wrapText="1"/>
    </xf>
    <xf numFmtId="166" fontId="0" fillId="0" borderId="0" xfId="119" applyFont="1" applyAlignment="1">
      <alignment vertical="center"/>
    </xf>
    <xf numFmtId="166" fontId="41" fillId="0" borderId="50" xfId="119" applyFont="1" applyFill="1" applyBorder="1" applyAlignment="1">
      <alignment vertical="center"/>
    </xf>
    <xf numFmtId="166" fontId="17" fillId="0" borderId="29" xfId="119" applyFont="1" applyBorder="1" applyAlignment="1">
      <alignment vertical="center" wrapText="1"/>
    </xf>
    <xf numFmtId="166" fontId="17" fillId="0" borderId="29" xfId="119" applyBorder="1" applyAlignment="1">
      <alignment vertical="center" wrapText="1"/>
    </xf>
    <xf numFmtId="166" fontId="17" fillId="41" borderId="29" xfId="119" applyFill="1" applyBorder="1" applyAlignment="1">
      <alignment vertical="center"/>
    </xf>
    <xf numFmtId="166" fontId="17" fillId="0" borderId="29" xfId="119" applyBorder="1" applyAlignment="1">
      <alignment vertical="center"/>
    </xf>
    <xf numFmtId="166" fontId="0" fillId="0" borderId="29" xfId="119" applyFont="1" applyFill="1" applyBorder="1" applyAlignment="1">
      <alignment vertical="center"/>
    </xf>
    <xf numFmtId="166" fontId="17" fillId="0" borderId="29" xfId="119" applyFont="1" applyFill="1" applyBorder="1" applyAlignment="1">
      <alignment vertical="center" wrapText="1"/>
    </xf>
    <xf numFmtId="166" fontId="33" fillId="0" borderId="29" xfId="119" applyFont="1" applyBorder="1" applyAlignment="1">
      <alignment vertical="center" wrapText="1"/>
    </xf>
    <xf numFmtId="166" fontId="33" fillId="41" borderId="29" xfId="119" applyFont="1" applyFill="1" applyBorder="1" applyAlignment="1">
      <alignment vertical="center" wrapText="1"/>
    </xf>
    <xf numFmtId="166" fontId="17" fillId="34" borderId="29" xfId="119" applyFont="1" applyFill="1" applyBorder="1" applyAlignment="1">
      <alignment vertical="center"/>
    </xf>
    <xf numFmtId="166" fontId="17" fillId="41" borderId="29" xfId="119" applyFont="1" applyFill="1" applyBorder="1" applyAlignment="1">
      <alignment vertical="center" wrapText="1"/>
    </xf>
    <xf numFmtId="166" fontId="0" fillId="0" borderId="29" xfId="119" applyFont="1" applyBorder="1" applyAlignment="1">
      <alignment vertical="center" wrapText="1"/>
    </xf>
    <xf numFmtId="0" fontId="17" fillId="0" borderId="29" xfId="0" applyFont="1" applyBorder="1" applyAlignment="1">
      <alignment vertical="center"/>
    </xf>
    <xf numFmtId="166" fontId="0" fillId="0" borderId="30" xfId="119" applyFont="1" applyBorder="1" applyAlignment="1">
      <alignment vertical="center"/>
    </xf>
    <xf numFmtId="1" fontId="17" fillId="0" borderId="0" xfId="0" applyNumberFormat="1" applyFont="1" applyFill="1" applyBorder="1" applyAlignment="1">
      <alignment horizontal="center" vertical="center"/>
    </xf>
    <xf numFmtId="0" fontId="33" fillId="0" borderId="0" xfId="119" applyNumberFormat="1" applyFont="1" applyBorder="1" applyAlignment="1">
      <alignment vertical="center" wrapText="1"/>
    </xf>
    <xf numFmtId="166" fontId="33" fillId="34" borderId="29" xfId="119" applyFont="1" applyFill="1" applyBorder="1" applyAlignment="1">
      <alignment vertical="center" wrapText="1"/>
    </xf>
    <xf numFmtId="0" fontId="17" fillId="0" borderId="0" xfId="0" applyFont="1" applyAlignment="1">
      <alignment horizontal="right"/>
    </xf>
    <xf numFmtId="0" fontId="0" fillId="0" borderId="0" xfId="0" applyFill="1" applyBorder="1"/>
    <xf numFmtId="166" fontId="0" fillId="41" borderId="19" xfId="119" applyFont="1" applyFill="1" applyBorder="1" applyAlignment="1">
      <alignment horizontal="center" vertical="center"/>
    </xf>
    <xf numFmtId="172" fontId="0" fillId="41" borderId="19" xfId="119" applyNumberFormat="1" applyFont="1" applyFill="1" applyBorder="1" applyAlignment="1">
      <alignment horizontal="center" vertical="center"/>
    </xf>
    <xf numFmtId="0" fontId="86" fillId="0" borderId="0" xfId="0" applyFont="1" applyBorder="1" applyAlignment="1">
      <alignment horizontal="center" vertical="center"/>
    </xf>
    <xf numFmtId="0" fontId="86" fillId="0" borderId="29" xfId="0" applyFont="1" applyBorder="1" applyAlignment="1">
      <alignment horizontal="right" vertical="center" wrapText="1"/>
    </xf>
    <xf numFmtId="166" fontId="89" fillId="0" borderId="29" xfId="119" applyFont="1" applyFill="1" applyBorder="1" applyAlignment="1">
      <alignment vertical="center"/>
    </xf>
    <xf numFmtId="166" fontId="89" fillId="0" borderId="0" xfId="119" applyFont="1" applyFill="1" applyBorder="1" applyAlignment="1">
      <alignment horizontal="left" vertical="center"/>
    </xf>
    <xf numFmtId="166" fontId="89" fillId="0" borderId="26" xfId="119" applyFont="1" applyFill="1" applyBorder="1" applyAlignment="1">
      <alignment horizontal="left" vertical="center"/>
    </xf>
    <xf numFmtId="166" fontId="89" fillId="0" borderId="0" xfId="119" applyFont="1" applyBorder="1" applyAlignment="1">
      <alignment vertical="center" wrapText="1"/>
    </xf>
    <xf numFmtId="0" fontId="89" fillId="0" borderId="0" xfId="0" applyFont="1" applyBorder="1" applyAlignment="1">
      <alignment horizontal="center" vertical="center"/>
    </xf>
    <xf numFmtId="1" fontId="86" fillId="0" borderId="0" xfId="0" applyNumberFormat="1" applyFont="1" applyBorder="1" applyAlignment="1">
      <alignment horizontal="center" vertical="center"/>
    </xf>
    <xf numFmtId="166" fontId="17" fillId="41" borderId="19" xfId="119" applyFont="1" applyFill="1" applyBorder="1" applyAlignment="1">
      <alignment horizontal="center" vertical="center"/>
    </xf>
    <xf numFmtId="44" fontId="17" fillId="0" borderId="0" xfId="0" applyNumberFormat="1" applyFont="1"/>
    <xf numFmtId="0" fontId="85" fillId="0" borderId="29" xfId="0" applyNumberFormat="1" applyFont="1" applyFill="1" applyBorder="1" applyAlignment="1">
      <alignment horizontal="left" vertical="center" wrapText="1"/>
    </xf>
    <xf numFmtId="0" fontId="0" fillId="34" borderId="0" xfId="0" applyFill="1" applyBorder="1" applyAlignment="1">
      <alignment horizontal="center" vertical="center"/>
    </xf>
    <xf numFmtId="166" fontId="0" fillId="34" borderId="0" xfId="119" applyFont="1" applyFill="1" applyBorder="1" applyAlignment="1">
      <alignment vertical="center"/>
    </xf>
    <xf numFmtId="166" fontId="17" fillId="34" borderId="0" xfId="119" applyFont="1" applyFill="1" applyBorder="1" applyAlignment="1">
      <alignment horizontal="center" vertical="center" wrapText="1"/>
    </xf>
    <xf numFmtId="166" fontId="0" fillId="41" borderId="23" xfId="119" applyFont="1" applyFill="1" applyBorder="1" applyAlignment="1">
      <alignment horizontal="center" vertical="center"/>
    </xf>
    <xf numFmtId="172" fontId="0" fillId="41" borderId="23" xfId="119" applyNumberFormat="1" applyFont="1" applyFill="1" applyBorder="1" applyAlignment="1">
      <alignment horizontal="center" vertical="center"/>
    </xf>
    <xf numFmtId="166" fontId="17" fillId="41" borderId="19" xfId="119" applyFont="1" applyFill="1" applyBorder="1" applyAlignment="1">
      <alignment horizontal="center" vertical="center" wrapText="1"/>
    </xf>
    <xf numFmtId="0" fontId="17" fillId="34" borderId="29" xfId="0" applyFont="1" applyFill="1" applyBorder="1" applyAlignment="1">
      <alignment horizontal="right" vertical="center" wrapText="1"/>
    </xf>
    <xf numFmtId="166" fontId="33" fillId="34" borderId="29" xfId="119" applyFont="1" applyFill="1" applyBorder="1" applyAlignment="1">
      <alignment horizontal="left" vertical="center"/>
    </xf>
    <xf numFmtId="166" fontId="33" fillId="34" borderId="0" xfId="119" applyFont="1" applyFill="1" applyBorder="1" applyAlignment="1">
      <alignment horizontal="left" vertical="center"/>
    </xf>
    <xf numFmtId="166" fontId="33" fillId="34" borderId="26" xfId="119" applyFont="1" applyFill="1" applyBorder="1" applyAlignment="1">
      <alignment horizontal="left" vertical="center"/>
    </xf>
    <xf numFmtId="166" fontId="0" fillId="43" borderId="19" xfId="119" applyFont="1" applyFill="1" applyBorder="1" applyAlignment="1">
      <alignment horizontal="center" vertical="center"/>
    </xf>
    <xf numFmtId="165" fontId="0" fillId="0" borderId="0" xfId="99" applyNumberFormat="1" applyFont="1"/>
    <xf numFmtId="166" fontId="17" fillId="34" borderId="26" xfId="119" applyFont="1" applyFill="1" applyBorder="1" applyAlignment="1">
      <alignment horizontal="center" vertical="center"/>
    </xf>
    <xf numFmtId="166" fontId="33" fillId="34" borderId="0" xfId="119" applyFont="1" applyFill="1" applyBorder="1" applyAlignment="1">
      <alignment vertical="center" wrapText="1"/>
    </xf>
    <xf numFmtId="0" fontId="17" fillId="34" borderId="0" xfId="0" applyFont="1" applyFill="1" applyBorder="1" applyAlignment="1">
      <alignment vertical="center"/>
    </xf>
    <xf numFmtId="0" fontId="0" fillId="34" borderId="26" xfId="0" applyFill="1" applyBorder="1" applyAlignment="1">
      <alignment vertical="center"/>
    </xf>
    <xf numFmtId="1" fontId="0" fillId="34" borderId="0" xfId="0" applyNumberFormat="1" applyFill="1" applyBorder="1" applyAlignment="1">
      <alignment horizontal="center" vertical="center"/>
    </xf>
    <xf numFmtId="0" fontId="17" fillId="34" borderId="0" xfId="0" applyFont="1" applyFill="1" applyBorder="1" applyAlignment="1">
      <alignment horizontal="center" vertical="center"/>
    </xf>
    <xf numFmtId="0" fontId="17" fillId="34" borderId="29" xfId="119" applyNumberFormat="1" applyFont="1" applyFill="1" applyBorder="1" applyAlignment="1">
      <alignment vertical="center"/>
    </xf>
    <xf numFmtId="0" fontId="27" fillId="34" borderId="29" xfId="0" applyFont="1" applyFill="1" applyBorder="1" applyAlignment="1">
      <alignment horizontal="right" vertical="center" wrapText="1"/>
    </xf>
    <xf numFmtId="166" fontId="17" fillId="34" borderId="29" xfId="119" applyFont="1" applyFill="1" applyBorder="1" applyAlignment="1">
      <alignment vertical="center" wrapText="1"/>
    </xf>
    <xf numFmtId="166" fontId="17" fillId="0" borderId="22" xfId="119" applyFont="1" applyBorder="1" applyAlignment="1">
      <alignment horizontal="center" vertical="center" wrapText="1"/>
    </xf>
    <xf numFmtId="0" fontId="17" fillId="0" borderId="22" xfId="0" applyFont="1" applyBorder="1" applyAlignment="1">
      <alignment horizontal="center" vertical="center"/>
    </xf>
    <xf numFmtId="0" fontId="4" fillId="0" borderId="20" xfId="0" applyFont="1" applyFill="1" applyBorder="1" applyAlignment="1">
      <alignment horizontal="center" vertical="center" wrapText="1"/>
    </xf>
    <xf numFmtId="0" fontId="71" fillId="34" borderId="20" xfId="0" applyNumberFormat="1" applyFont="1" applyFill="1" applyBorder="1" applyAlignment="1">
      <alignment horizontal="center" vertical="center"/>
    </xf>
    <xf numFmtId="0" fontId="4" fillId="0" borderId="20" xfId="0" applyFont="1" applyFill="1" applyBorder="1" applyAlignment="1">
      <alignment horizontal="center" vertical="center"/>
    </xf>
    <xf numFmtId="0" fontId="38" fillId="0" borderId="23" xfId="0" applyFont="1" applyFill="1" applyBorder="1" applyAlignment="1">
      <alignment horizontal="left" vertical="center" wrapText="1"/>
    </xf>
    <xf numFmtId="169" fontId="39" fillId="0" borderId="20" xfId="0" applyNumberFormat="1" applyFont="1" applyFill="1" applyBorder="1" applyAlignment="1">
      <alignment horizontal="center" vertical="center" wrapText="1"/>
    </xf>
    <xf numFmtId="165" fontId="17" fillId="0" borderId="0" xfId="100" applyNumberFormat="1" applyFont="1" applyBorder="1" applyAlignment="1">
      <alignment horizontal="left" vertical="center"/>
    </xf>
    <xf numFmtId="165" fontId="86" fillId="0" borderId="0" xfId="100" applyNumberFormat="1" applyFont="1" applyFill="1" applyBorder="1" applyAlignment="1">
      <alignment vertical="center" wrapText="1"/>
    </xf>
    <xf numFmtId="1" fontId="94" fillId="34" borderId="0" xfId="0" applyNumberFormat="1" applyFont="1" applyFill="1" applyBorder="1" applyAlignment="1">
      <alignment horizontal="center" vertical="center" wrapText="1"/>
    </xf>
    <xf numFmtId="0" fontId="42" fillId="0" borderId="0" xfId="0" applyFont="1" applyBorder="1" applyAlignment="1">
      <alignment horizontal="center" vertical="center"/>
    </xf>
    <xf numFmtId="0" fontId="70" fillId="38" borderId="0" xfId="0" applyNumberFormat="1" applyFont="1" applyFill="1" applyBorder="1" applyAlignment="1">
      <alignment horizontal="center" vertical="center"/>
    </xf>
    <xf numFmtId="1" fontId="5" fillId="34"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4" fontId="70" fillId="33" borderId="0" xfId="99" applyNumberFormat="1" applyFont="1" applyFill="1" applyBorder="1" applyAlignment="1">
      <alignment horizontal="right" vertical="center" wrapText="1"/>
    </xf>
    <xf numFmtId="44" fontId="71" fillId="0" borderId="0" xfId="99" applyNumberFormat="1" applyFont="1" applyFill="1" applyBorder="1" applyAlignment="1">
      <alignment horizontal="left" vertical="center"/>
    </xf>
    <xf numFmtId="0" fontId="92" fillId="0" borderId="0" xfId="0" applyFont="1" applyFill="1" applyBorder="1" applyAlignment="1">
      <alignment horizontal="left" vertical="center"/>
    </xf>
    <xf numFmtId="0" fontId="8" fillId="0" borderId="0" xfId="0" applyFont="1" applyFill="1" applyBorder="1" applyAlignment="1">
      <alignment horizontal="center" vertical="center" wrapText="1"/>
    </xf>
    <xf numFmtId="0" fontId="94" fillId="0" borderId="0" xfId="0" applyFont="1" applyBorder="1" applyAlignment="1">
      <alignment vertical="center" wrapText="1"/>
    </xf>
    <xf numFmtId="0" fontId="94" fillId="34" borderId="0" xfId="0" applyFont="1" applyFill="1" applyBorder="1" applyAlignment="1">
      <alignment horizontal="left" vertical="center" wrapText="1"/>
    </xf>
    <xf numFmtId="0" fontId="71" fillId="0" borderId="0" xfId="0" applyFont="1" applyFill="1" applyBorder="1" applyAlignment="1">
      <alignment horizontal="center" vertical="center" wrapText="1"/>
    </xf>
    <xf numFmtId="44" fontId="14" fillId="0" borderId="0" xfId="99" applyNumberFormat="1" applyFont="1" applyFill="1" applyBorder="1" applyAlignment="1">
      <alignment horizontal="center" vertical="center" wrapText="1"/>
    </xf>
    <xf numFmtId="44" fontId="70" fillId="38" borderId="0" xfId="99" applyNumberFormat="1" applyFont="1" applyFill="1" applyBorder="1" applyAlignment="1">
      <alignment horizontal="right" vertical="center" wrapText="1"/>
    </xf>
    <xf numFmtId="1" fontId="17" fillId="0" borderId="0" xfId="159" applyNumberFormat="1" applyFont="1" applyBorder="1" applyAlignment="1">
      <alignment horizontal="center" vertical="center"/>
    </xf>
    <xf numFmtId="1" fontId="6" fillId="34" borderId="0" xfId="0" applyNumberFormat="1" applyFont="1" applyFill="1" applyBorder="1" applyAlignment="1">
      <alignment horizontal="center" vertical="center" wrapText="1"/>
    </xf>
    <xf numFmtId="44" fontId="70" fillId="38" borderId="0" xfId="99" applyNumberFormat="1" applyFont="1" applyFill="1" applyBorder="1" applyAlignment="1">
      <alignment horizontal="right" vertical="center"/>
    </xf>
    <xf numFmtId="44" fontId="14" fillId="0" borderId="0" xfId="99" applyNumberFormat="1" applyFont="1" applyFill="1" applyBorder="1" applyAlignment="1">
      <alignment horizontal="left" vertical="center" wrapText="1"/>
    </xf>
    <xf numFmtId="1" fontId="92" fillId="38" borderId="0" xfId="0" applyNumberFormat="1" applyFont="1" applyFill="1" applyBorder="1" applyAlignment="1">
      <alignment horizontal="left" vertical="center" wrapText="1"/>
    </xf>
    <xf numFmtId="166" fontId="42" fillId="34" borderId="0" xfId="140" applyFont="1" applyFill="1" applyBorder="1" applyAlignment="1">
      <alignment horizontal="center" vertical="center" wrapText="1"/>
    </xf>
    <xf numFmtId="44" fontId="70" fillId="38" borderId="0" xfId="99" applyNumberFormat="1" applyFont="1" applyFill="1" applyBorder="1" applyAlignment="1">
      <alignment horizontal="center" vertical="center"/>
    </xf>
    <xf numFmtId="2" fontId="14" fillId="0" borderId="0" xfId="119" applyNumberFormat="1" applyFont="1" applyFill="1" applyBorder="1" applyAlignment="1">
      <alignment horizontal="center" vertical="center"/>
    </xf>
    <xf numFmtId="0" fontId="70" fillId="38" borderId="0" xfId="0" applyFont="1" applyFill="1" applyBorder="1" applyAlignment="1">
      <alignment horizontal="right" vertical="center" wrapText="1"/>
    </xf>
    <xf numFmtId="0" fontId="17" fillId="0" borderId="0" xfId="0" applyFont="1" applyBorder="1" applyAlignment="1">
      <alignment horizontal="center" vertical="center" wrapText="1"/>
    </xf>
    <xf numFmtId="0" fontId="94" fillId="0" borderId="0" xfId="0" applyFont="1" applyBorder="1" applyAlignment="1">
      <alignment horizontal="left" vertical="center" wrapText="1"/>
    </xf>
    <xf numFmtId="2" fontId="70" fillId="38" borderId="0" xfId="119" applyNumberFormat="1" applyFont="1" applyFill="1" applyBorder="1" applyAlignment="1">
      <alignment horizontal="center" vertical="center"/>
    </xf>
    <xf numFmtId="0" fontId="14" fillId="0" borderId="0" xfId="0" applyFont="1" applyFill="1" applyBorder="1" applyAlignment="1">
      <alignment horizontal="center" vertical="center" wrapText="1"/>
    </xf>
    <xf numFmtId="0" fontId="70" fillId="38" borderId="0" xfId="0" applyFont="1" applyFill="1" applyBorder="1" applyAlignment="1">
      <alignment horizontal="center" vertical="center" wrapText="1"/>
    </xf>
    <xf numFmtId="166" fontId="94" fillId="0" borderId="0" xfId="140" applyFont="1" applyBorder="1" applyAlignment="1">
      <alignment horizontal="center" vertical="center"/>
    </xf>
    <xf numFmtId="1" fontId="42" fillId="0" borderId="0" xfId="0" applyNumberFormat="1" applyFont="1" applyBorder="1" applyAlignment="1">
      <alignment horizontal="center" vertical="center"/>
    </xf>
    <xf numFmtId="167" fontId="70" fillId="38" borderId="0" xfId="0" applyNumberFormat="1" applyFont="1" applyFill="1" applyBorder="1" applyAlignment="1">
      <alignment horizontal="center" vertical="center"/>
    </xf>
    <xf numFmtId="0" fontId="14" fillId="34" borderId="0" xfId="0" applyFont="1" applyFill="1" applyBorder="1" applyAlignment="1">
      <alignment horizontal="left" vertical="center" wrapText="1"/>
    </xf>
    <xf numFmtId="44" fontId="17" fillId="0" borderId="0" xfId="100" applyFont="1" applyBorder="1" applyAlignment="1">
      <alignment horizontal="center" vertical="center"/>
    </xf>
    <xf numFmtId="1" fontId="8" fillId="34" borderId="0" xfId="0" applyNumberFormat="1" applyFont="1" applyFill="1" applyBorder="1" applyAlignment="1">
      <alignment horizontal="center" vertical="center" wrapText="1"/>
    </xf>
    <xf numFmtId="0" fontId="94" fillId="0" borderId="0" xfId="0" applyFont="1" applyBorder="1" applyAlignment="1">
      <alignment horizontal="center" vertical="center" wrapText="1"/>
    </xf>
    <xf numFmtId="2" fontId="17" fillId="0" borderId="0" xfId="140" applyNumberFormat="1" applyFont="1" applyBorder="1" applyAlignment="1">
      <alignment horizontal="center" vertical="center"/>
    </xf>
    <xf numFmtId="167" fontId="70" fillId="38" borderId="0" xfId="0" applyNumberFormat="1" applyFont="1" applyFill="1" applyBorder="1" applyAlignment="1">
      <alignment horizontal="left" vertical="center" wrapText="1"/>
    </xf>
    <xf numFmtId="1" fontId="7" fillId="34" borderId="0" xfId="0" applyNumberFormat="1" applyFont="1" applyFill="1" applyBorder="1" applyAlignment="1">
      <alignment horizontal="center" vertical="center" wrapText="1"/>
    </xf>
    <xf numFmtId="166" fontId="17" fillId="0" borderId="29" xfId="119" applyFont="1" applyBorder="1" applyAlignment="1">
      <alignment horizontal="center" vertical="center" wrapText="1"/>
    </xf>
    <xf numFmtId="165" fontId="17" fillId="0" borderId="0" xfId="100" applyNumberFormat="1" applyFont="1" applyBorder="1" applyAlignment="1">
      <alignment horizontal="center" vertical="center"/>
    </xf>
    <xf numFmtId="1" fontId="10" fillId="34" borderId="0" xfId="0" applyNumberFormat="1" applyFont="1" applyFill="1" applyBorder="1" applyAlignment="1">
      <alignment horizontal="center" vertical="center" wrapText="1"/>
    </xf>
    <xf numFmtId="1" fontId="94" fillId="34" borderId="0" xfId="0" applyNumberFormat="1" applyFont="1" applyFill="1" applyBorder="1" applyAlignment="1">
      <alignment horizontal="left" vertical="center" wrapText="1"/>
    </xf>
    <xf numFmtId="0" fontId="86" fillId="0" borderId="0" xfId="0" applyFont="1" applyBorder="1" applyAlignment="1">
      <alignment horizontal="center" vertical="center" wrapText="1"/>
    </xf>
    <xf numFmtId="168" fontId="70" fillId="38" borderId="0" xfId="0" applyNumberFormat="1" applyFont="1" applyFill="1" applyBorder="1" applyAlignment="1">
      <alignment horizontal="center" vertical="center" wrapText="1"/>
    </xf>
    <xf numFmtId="44" fontId="70" fillId="33" borderId="0" xfId="0" applyNumberFormat="1" applyFont="1" applyFill="1" applyBorder="1" applyAlignment="1">
      <alignment vertical="center" wrapText="1"/>
    </xf>
    <xf numFmtId="0" fontId="70" fillId="33" borderId="0" xfId="0" applyFont="1" applyFill="1" applyBorder="1" applyAlignment="1">
      <alignment vertical="center" wrapText="1"/>
    </xf>
    <xf numFmtId="44" fontId="70" fillId="33" borderId="0" xfId="99" applyNumberFormat="1" applyFont="1" applyFill="1" applyBorder="1" applyAlignment="1">
      <alignment horizontal="right" vertical="center"/>
    </xf>
    <xf numFmtId="44" fontId="71" fillId="0" borderId="0" xfId="99" applyNumberFormat="1" applyFont="1" applyFill="1" applyBorder="1" applyAlignment="1">
      <alignment horizontal="right" vertical="center"/>
    </xf>
    <xf numFmtId="0" fontId="34" fillId="0" borderId="0" xfId="0" applyFont="1" applyFill="1" applyBorder="1" applyAlignment="1">
      <alignment horizontal="left"/>
    </xf>
    <xf numFmtId="0" fontId="0" fillId="0" borderId="0" xfId="0"/>
    <xf numFmtId="0" fontId="0" fillId="0" borderId="0" xfId="0" applyAlignment="1">
      <alignment vertical="center"/>
    </xf>
    <xf numFmtId="0" fontId="0" fillId="0" borderId="26" xfId="0" applyBorder="1" applyAlignment="1">
      <alignment vertical="center"/>
    </xf>
    <xf numFmtId="0" fontId="42" fillId="0" borderId="0" xfId="0" applyFont="1" applyFill="1"/>
    <xf numFmtId="0" fontId="42" fillId="0" borderId="0" xfId="0" applyFont="1"/>
    <xf numFmtId="0" fontId="42" fillId="0" borderId="0" xfId="0" applyFont="1" applyBorder="1"/>
    <xf numFmtId="0" fontId="17" fillId="0" borderId="0" xfId="0" applyFont="1" applyAlignment="1">
      <alignment horizontal="center" vertical="center"/>
    </xf>
    <xf numFmtId="0" fontId="17" fillId="0" borderId="26" xfId="0" applyFont="1" applyBorder="1" applyAlignment="1">
      <alignment vertical="center"/>
    </xf>
    <xf numFmtId="0" fontId="17" fillId="0" borderId="0" xfId="0" applyFont="1"/>
    <xf numFmtId="1" fontId="17" fillId="0" borderId="0" xfId="0" applyNumberFormat="1" applyFont="1" applyAlignment="1">
      <alignment horizontal="center" vertical="center"/>
    </xf>
    <xf numFmtId="0" fontId="17" fillId="0" borderId="0" xfId="0" applyFont="1" applyAlignment="1">
      <alignment horizontal="left" wrapText="1"/>
    </xf>
    <xf numFmtId="0" fontId="34" fillId="0" borderId="19" xfId="0" applyFont="1" applyBorder="1" applyAlignment="1">
      <alignment horizontal="center"/>
    </xf>
    <xf numFmtId="10" fontId="39" fillId="36" borderId="19" xfId="114" applyNumberFormat="1" applyFont="1" applyFill="1" applyBorder="1" applyAlignment="1">
      <alignment horizontal="center"/>
    </xf>
    <xf numFmtId="0" fontId="17" fillId="0" borderId="0" xfId="0" applyFont="1" applyFill="1" applyBorder="1" applyAlignment="1">
      <alignment horizontal="center"/>
    </xf>
    <xf numFmtId="165" fontId="38" fillId="0" borderId="59" xfId="99" applyFont="1" applyBorder="1" applyAlignment="1">
      <alignment horizontal="center"/>
    </xf>
    <xf numFmtId="44" fontId="38" fillId="0" borderId="19" xfId="119" applyNumberFormat="1" applyFont="1" applyBorder="1" applyAlignment="1">
      <alignment horizontal="center"/>
    </xf>
    <xf numFmtId="10" fontId="0" fillId="0" borderId="0" xfId="0" applyNumberFormat="1" applyBorder="1"/>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69" fontId="39" fillId="0" borderId="57" xfId="0" applyNumberFormat="1" applyFont="1" applyFill="1" applyBorder="1" applyAlignment="1">
      <alignment horizontal="center" vertical="center" wrapText="1"/>
    </xf>
    <xf numFmtId="166" fontId="33" fillId="0" borderId="29" xfId="119" applyFont="1" applyBorder="1" applyAlignment="1">
      <alignment horizontal="left" vertical="center" wrapText="1"/>
    </xf>
    <xf numFmtId="166" fontId="33" fillId="0" borderId="0" xfId="119" applyFont="1" applyBorder="1" applyAlignment="1">
      <alignment horizontal="left" vertical="center" wrapText="1"/>
    </xf>
    <xf numFmtId="166" fontId="33" fillId="0" borderId="26" xfId="119" applyFont="1" applyBorder="1" applyAlignment="1">
      <alignment horizontal="left" vertical="center" wrapText="1"/>
    </xf>
    <xf numFmtId="0" fontId="17" fillId="0" borderId="29" xfId="0" applyFont="1" applyBorder="1" applyAlignment="1">
      <alignment horizontal="center" vertical="center" wrapText="1"/>
    </xf>
    <xf numFmtId="0" fontId="39" fillId="0" borderId="32" xfId="0" applyFont="1" applyBorder="1" applyAlignment="1">
      <alignment horizontal="left" vertical="center" wrapText="1"/>
    </xf>
    <xf numFmtId="0" fontId="39" fillId="0" borderId="33" xfId="0" applyFont="1" applyBorder="1" applyAlignment="1">
      <alignment horizontal="left" vertical="center" wrapText="1"/>
    </xf>
    <xf numFmtId="0" fontId="39" fillId="0" borderId="34" xfId="0" applyFont="1" applyBorder="1" applyAlignment="1">
      <alignment horizontal="left" vertical="center" wrapText="1"/>
    </xf>
    <xf numFmtId="0" fontId="85" fillId="0" borderId="33" xfId="0" applyFont="1" applyBorder="1" applyAlignment="1">
      <alignment horizontal="left" vertical="center" wrapText="1"/>
    </xf>
    <xf numFmtId="0" fontId="85" fillId="0" borderId="34" xfId="0" applyFont="1" applyBorder="1" applyAlignment="1">
      <alignment horizontal="left" vertical="center" wrapText="1"/>
    </xf>
    <xf numFmtId="166" fontId="33" fillId="0" borderId="34" xfId="119" applyFont="1" applyBorder="1" applyAlignment="1">
      <alignment horizontal="center" vertical="center"/>
    </xf>
    <xf numFmtId="166" fontId="33" fillId="0" borderId="0" xfId="119" applyFont="1" applyFill="1" applyBorder="1" applyAlignment="1">
      <alignment horizontal="left" vertical="center"/>
    </xf>
    <xf numFmtId="0" fontId="17" fillId="0" borderId="19" xfId="0" applyFont="1" applyBorder="1" applyAlignment="1">
      <alignment horizontal="center" vertical="center"/>
    </xf>
    <xf numFmtId="166" fontId="17" fillId="0" borderId="19" xfId="119" applyFont="1" applyBorder="1" applyAlignment="1">
      <alignment horizontal="center" vertical="center"/>
    </xf>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 fontId="42" fillId="0" borderId="0" xfId="119" applyNumberFormat="1" applyFont="1" applyAlignment="1">
      <alignment horizontal="center" vertical="center"/>
    </xf>
    <xf numFmtId="1" fontId="13" fillId="34" borderId="19" xfId="119" applyNumberFormat="1" applyFont="1" applyFill="1" applyBorder="1" applyAlignment="1">
      <alignment horizontal="center" vertical="center" wrapText="1"/>
    </xf>
    <xf numFmtId="1" fontId="14" fillId="0" borderId="19" xfId="119" applyNumberFormat="1" applyFont="1" applyFill="1" applyBorder="1" applyAlignment="1">
      <alignment horizontal="center" vertical="center"/>
    </xf>
    <xf numFmtId="1" fontId="70" fillId="38" borderId="19" xfId="119" applyNumberFormat="1" applyFont="1" applyFill="1" applyBorder="1" applyAlignment="1">
      <alignment horizontal="center" vertical="center" wrapText="1"/>
    </xf>
    <xf numFmtId="1" fontId="12" fillId="34" borderId="19" xfId="119" applyNumberFormat="1" applyFont="1" applyFill="1" applyBorder="1" applyAlignment="1">
      <alignment horizontal="center" vertical="center" wrapText="1"/>
    </xf>
    <xf numFmtId="1" fontId="42" fillId="0" borderId="0" xfId="119" applyNumberFormat="1" applyFont="1" applyFill="1" applyBorder="1" applyAlignment="1">
      <alignment horizontal="center" vertical="center"/>
    </xf>
    <xf numFmtId="1" fontId="70" fillId="38" borderId="0" xfId="119" applyNumberFormat="1" applyFont="1" applyFill="1" applyBorder="1" applyAlignment="1">
      <alignment horizontal="center" vertical="center" wrapText="1"/>
    </xf>
    <xf numFmtId="1" fontId="14" fillId="34" borderId="0" xfId="119" applyNumberFormat="1" applyFont="1" applyFill="1" applyBorder="1" applyAlignment="1">
      <alignment horizontal="center" vertical="center" wrapText="1"/>
    </xf>
    <xf numFmtId="1" fontId="42" fillId="0" borderId="0" xfId="119" applyNumberFormat="1" applyFont="1" applyBorder="1" applyAlignment="1">
      <alignment horizontal="center" vertical="center"/>
    </xf>
    <xf numFmtId="1" fontId="94" fillId="34" borderId="0" xfId="119" applyNumberFormat="1" applyFont="1" applyFill="1" applyBorder="1" applyAlignment="1">
      <alignment horizontal="center" vertical="center" wrapText="1"/>
    </xf>
    <xf numFmtId="1" fontId="17" fillId="0" borderId="0" xfId="119" applyNumberFormat="1" applyFont="1" applyBorder="1" applyAlignment="1">
      <alignment horizontal="center" vertical="center"/>
    </xf>
    <xf numFmtId="1" fontId="70" fillId="33" borderId="0" xfId="119" applyNumberFormat="1" applyFont="1" applyFill="1" applyBorder="1" applyAlignment="1">
      <alignment horizontal="center" vertical="center" wrapText="1"/>
    </xf>
    <xf numFmtId="0" fontId="17" fillId="0" borderId="29" xfId="0" applyFont="1" applyBorder="1" applyAlignment="1">
      <alignment vertical="center" wrapText="1"/>
    </xf>
    <xf numFmtId="166" fontId="0" fillId="41" borderId="20" xfId="119" applyFont="1" applyFill="1" applyBorder="1" applyAlignment="1">
      <alignment vertical="center"/>
    </xf>
    <xf numFmtId="166" fontId="17" fillId="41" borderId="20" xfId="119" applyFont="1" applyFill="1" applyBorder="1" applyAlignment="1">
      <alignment vertical="center"/>
    </xf>
    <xf numFmtId="2" fontId="17" fillId="41" borderId="20" xfId="119" applyNumberFormat="1" applyFont="1" applyFill="1" applyBorder="1" applyAlignment="1">
      <alignment vertical="center"/>
    </xf>
    <xf numFmtId="166" fontId="0" fillId="41" borderId="43" xfId="119" applyFont="1" applyFill="1" applyBorder="1" applyAlignment="1">
      <alignment vertical="center"/>
    </xf>
    <xf numFmtId="166" fontId="17" fillId="41" borderId="20" xfId="119" applyFont="1" applyFill="1" applyBorder="1" applyAlignment="1">
      <alignment vertical="center" wrapText="1"/>
    </xf>
    <xf numFmtId="166" fontId="17" fillId="0" borderId="20" xfId="119" applyFont="1" applyBorder="1" applyAlignment="1">
      <alignment vertical="center" wrapText="1"/>
    </xf>
    <xf numFmtId="166" fontId="0" fillId="34" borderId="20" xfId="119" applyFont="1" applyFill="1" applyBorder="1" applyAlignment="1">
      <alignment vertical="center"/>
    </xf>
    <xf numFmtId="0" fontId="17" fillId="0" borderId="20" xfId="0" applyFont="1" applyBorder="1" applyAlignment="1">
      <alignment vertical="center"/>
    </xf>
    <xf numFmtId="166" fontId="17" fillId="0" borderId="31" xfId="119" applyFont="1" applyBorder="1" applyAlignment="1">
      <alignment vertical="center" wrapText="1"/>
    </xf>
    <xf numFmtId="166" fontId="17" fillId="41" borderId="31" xfId="119" applyFont="1" applyFill="1" applyBorder="1" applyAlignment="1">
      <alignment vertical="center"/>
    </xf>
    <xf numFmtId="171" fontId="17" fillId="0" borderId="0" xfId="119" applyNumberFormat="1" applyFont="1" applyAlignment="1">
      <alignment horizontal="center" vertical="center"/>
    </xf>
    <xf numFmtId="164" fontId="17" fillId="0" borderId="0" xfId="0" applyNumberFormat="1" applyFont="1"/>
    <xf numFmtId="165" fontId="70" fillId="0" borderId="50" xfId="99" applyFont="1" applyFill="1" applyBorder="1" applyAlignment="1">
      <alignment horizontal="center" vertical="center"/>
    </xf>
    <xf numFmtId="1" fontId="70" fillId="0" borderId="42" xfId="119" applyNumberFormat="1" applyFont="1" applyFill="1" applyBorder="1" applyAlignment="1">
      <alignment horizontal="center" vertical="center" wrapText="1"/>
    </xf>
    <xf numFmtId="1" fontId="70" fillId="0" borderId="42" xfId="99" applyNumberFormat="1" applyFont="1" applyFill="1" applyBorder="1" applyAlignment="1">
      <alignment horizontal="center" vertical="center" wrapText="1"/>
    </xf>
    <xf numFmtId="165" fontId="70" fillId="0" borderId="42" xfId="99" applyFont="1" applyFill="1" applyBorder="1" applyAlignment="1">
      <alignment horizontal="center" vertical="center" wrapText="1"/>
    </xf>
    <xf numFmtId="165" fontId="70" fillId="0" borderId="24" xfId="99" applyFont="1" applyFill="1" applyBorder="1" applyAlignment="1">
      <alignment horizontal="center" vertical="center"/>
    </xf>
    <xf numFmtId="2" fontId="70" fillId="0" borderId="42" xfId="119" applyNumberFormat="1" applyFont="1" applyFill="1" applyBorder="1" applyAlignment="1">
      <alignment horizontal="center" vertical="center"/>
    </xf>
    <xf numFmtId="44" fontId="70" fillId="0" borderId="42" xfId="99" applyNumberFormat="1" applyFont="1" applyFill="1" applyBorder="1" applyAlignment="1">
      <alignment horizontal="center" vertical="center" wrapText="1"/>
    </xf>
    <xf numFmtId="44" fontId="70" fillId="0" borderId="24" xfId="99" applyNumberFormat="1" applyFont="1" applyFill="1" applyBorder="1" applyAlignment="1">
      <alignment horizontal="center" vertical="center" wrapText="1"/>
    </xf>
    <xf numFmtId="0" fontId="70" fillId="38" borderId="51" xfId="0" applyNumberFormat="1" applyFont="1" applyFill="1" applyBorder="1" applyAlignment="1">
      <alignment horizontal="center" vertical="center"/>
    </xf>
    <xf numFmtId="1" fontId="70" fillId="38" borderId="52" xfId="119" applyNumberFormat="1" applyFont="1" applyFill="1" applyBorder="1" applyAlignment="1">
      <alignment horizontal="center" vertical="center" wrapText="1"/>
    </xf>
    <xf numFmtId="168" fontId="70" fillId="38" borderId="52" xfId="0" applyNumberFormat="1" applyFont="1" applyFill="1" applyBorder="1" applyAlignment="1">
      <alignment horizontal="center" vertical="center" wrapText="1"/>
    </xf>
    <xf numFmtId="167" fontId="70" fillId="38" borderId="52" xfId="0" applyNumberFormat="1" applyFont="1" applyFill="1" applyBorder="1" applyAlignment="1">
      <alignment horizontal="left" vertical="center" wrapText="1"/>
    </xf>
    <xf numFmtId="167" fontId="70" fillId="38" borderId="52" xfId="0" applyNumberFormat="1" applyFont="1" applyFill="1" applyBorder="1" applyAlignment="1">
      <alignment horizontal="center" vertical="center"/>
    </xf>
    <xf numFmtId="2" fontId="70" fillId="38" borderId="52" xfId="119" applyNumberFormat="1" applyFont="1" applyFill="1" applyBorder="1" applyAlignment="1">
      <alignment horizontal="center" vertical="center"/>
    </xf>
    <xf numFmtId="44" fontId="70" fillId="38" borderId="52" xfId="99" applyNumberFormat="1" applyFont="1" applyFill="1" applyBorder="1" applyAlignment="1">
      <alignment horizontal="center" vertical="center"/>
    </xf>
    <xf numFmtId="44" fontId="70" fillId="38" borderId="52" xfId="99" applyNumberFormat="1" applyFont="1" applyFill="1" applyBorder="1" applyAlignment="1">
      <alignment horizontal="right" vertical="center"/>
    </xf>
    <xf numFmtId="44" fontId="70" fillId="38" borderId="60" xfId="99" applyNumberFormat="1" applyFont="1" applyFill="1" applyBorder="1" applyAlignment="1">
      <alignment horizontal="right" vertical="center"/>
    </xf>
    <xf numFmtId="0" fontId="42" fillId="0" borderId="29" xfId="0" applyFont="1" applyFill="1" applyBorder="1" applyAlignment="1">
      <alignment horizontal="center"/>
    </xf>
    <xf numFmtId="0" fontId="42" fillId="0" borderId="26" xfId="0" applyFont="1" applyFill="1" applyBorder="1" applyAlignment="1">
      <alignment horizontal="center"/>
    </xf>
    <xf numFmtId="0" fontId="92" fillId="0" borderId="26" xfId="0" applyFont="1" applyFill="1" applyBorder="1" applyAlignment="1">
      <alignment vertical="center"/>
    </xf>
    <xf numFmtId="0" fontId="42" fillId="0" borderId="30" xfId="0" applyFont="1" applyFill="1" applyBorder="1" applyAlignment="1">
      <alignment horizontal="center"/>
    </xf>
    <xf numFmtId="1" fontId="42" fillId="0" borderId="27" xfId="119" applyNumberFormat="1" applyFont="1" applyBorder="1" applyAlignment="1">
      <alignment horizontal="center" vertical="center"/>
    </xf>
    <xf numFmtId="0" fontId="42" fillId="0" borderId="27" xfId="0" applyFont="1" applyFill="1" applyBorder="1" applyAlignment="1">
      <alignment horizontal="center"/>
    </xf>
    <xf numFmtId="0" fontId="34" fillId="0" borderId="27" xfId="0" applyFont="1" applyFill="1" applyBorder="1" applyAlignment="1"/>
    <xf numFmtId="2" fontId="42" fillId="0" borderId="27" xfId="119" applyNumberFormat="1" applyFont="1" applyFill="1" applyBorder="1" applyAlignment="1">
      <alignment horizontal="center" vertical="center"/>
    </xf>
    <xf numFmtId="44" fontId="42" fillId="0" borderId="27" xfId="99" applyNumberFormat="1" applyFont="1" applyFill="1" applyBorder="1" applyAlignment="1">
      <alignment horizontal="center" vertical="center"/>
    </xf>
    <xf numFmtId="44" fontId="42" fillId="0" borderId="27" xfId="99" applyNumberFormat="1" applyFont="1" applyFill="1" applyBorder="1" applyAlignment="1">
      <alignment vertical="center"/>
    </xf>
    <xf numFmtId="44" fontId="42" fillId="0" borderId="28" xfId="99" applyNumberFormat="1" applyFont="1" applyFill="1" applyBorder="1" applyAlignment="1">
      <alignment vertical="center"/>
    </xf>
    <xf numFmtId="0" fontId="17" fillId="0" borderId="19" xfId="0" applyFont="1" applyBorder="1" applyAlignment="1">
      <alignment wrapText="1" readingOrder="1"/>
    </xf>
    <xf numFmtId="0" fontId="17" fillId="0" borderId="19" xfId="0" applyFont="1" applyBorder="1" applyAlignment="1">
      <alignment vertical="center" readingOrder="1"/>
    </xf>
    <xf numFmtId="171" fontId="17" fillId="0" borderId="19" xfId="119" applyNumberFormat="1" applyFont="1" applyBorder="1" applyAlignment="1">
      <alignment vertical="center" readingOrder="1"/>
    </xf>
    <xf numFmtId="44" fontId="17" fillId="0" borderId="19" xfId="99" applyNumberFormat="1" applyFont="1" applyBorder="1" applyAlignment="1">
      <alignment readingOrder="1"/>
    </xf>
    <xf numFmtId="44" fontId="17" fillId="0" borderId="19" xfId="99" applyNumberFormat="1" applyFont="1" applyBorder="1" applyAlignment="1">
      <alignment vertical="center" readingOrder="1"/>
    </xf>
    <xf numFmtId="0" fontId="85" fillId="0" borderId="19" xfId="0" applyFont="1" applyBorder="1" applyAlignment="1">
      <alignment vertical="center" readingOrder="1"/>
    </xf>
    <xf numFmtId="1" fontId="33" fillId="39" borderId="19" xfId="0" applyNumberFormat="1" applyFont="1" applyFill="1" applyBorder="1" applyAlignment="1">
      <alignment vertical="center" wrapText="1" readingOrder="1"/>
    </xf>
    <xf numFmtId="0" fontId="33" fillId="39" borderId="19" xfId="0" applyFont="1" applyFill="1" applyBorder="1" applyAlignment="1">
      <alignment vertical="center" wrapText="1" readingOrder="1"/>
    </xf>
    <xf numFmtId="171" fontId="33" fillId="39" borderId="19" xfId="119" applyNumberFormat="1" applyFont="1" applyFill="1" applyBorder="1" applyAlignment="1">
      <alignment vertical="center" wrapText="1" readingOrder="1"/>
    </xf>
    <xf numFmtId="165" fontId="33" fillId="39" borderId="19" xfId="150" applyFont="1" applyFill="1" applyBorder="1" applyAlignment="1">
      <alignment vertical="center" wrapText="1" readingOrder="1"/>
    </xf>
    <xf numFmtId="165" fontId="33" fillId="39" borderId="19" xfId="150" applyFont="1" applyFill="1" applyBorder="1" applyAlignment="1">
      <alignment vertical="center" readingOrder="1"/>
    </xf>
    <xf numFmtId="0" fontId="86" fillId="0" borderId="19" xfId="0" applyFont="1" applyFill="1" applyBorder="1" applyAlignment="1">
      <alignment vertical="center" wrapText="1" readingOrder="1"/>
    </xf>
    <xf numFmtId="171" fontId="17" fillId="0" borderId="19" xfId="119" applyNumberFormat="1" applyFont="1" applyBorder="1" applyAlignment="1">
      <alignment vertical="center" wrapText="1" readingOrder="1"/>
    </xf>
    <xf numFmtId="44" fontId="86" fillId="0" borderId="19" xfId="99" applyNumberFormat="1" applyFont="1" applyFill="1" applyBorder="1" applyAlignment="1">
      <alignment vertical="center" wrapText="1" readingOrder="1"/>
    </xf>
    <xf numFmtId="165" fontId="17" fillId="0" borderId="19" xfId="150" applyFont="1" applyBorder="1" applyAlignment="1">
      <alignment vertical="center" wrapText="1" readingOrder="1"/>
    </xf>
    <xf numFmtId="44" fontId="33" fillId="39" borderId="19" xfId="99" applyNumberFormat="1" applyFont="1" applyFill="1" applyBorder="1" applyAlignment="1">
      <alignment vertical="center" wrapText="1" readingOrder="1"/>
    </xf>
    <xf numFmtId="44" fontId="33" fillId="39" borderId="19" xfId="99" applyNumberFormat="1" applyFont="1" applyFill="1" applyBorder="1" applyAlignment="1">
      <alignment vertical="center" readingOrder="1"/>
    </xf>
    <xf numFmtId="0" fontId="17" fillId="0" borderId="19" xfId="0" applyFont="1" applyFill="1" applyBorder="1" applyAlignment="1">
      <alignment vertical="center" readingOrder="1"/>
    </xf>
    <xf numFmtId="171" fontId="17" fillId="0" borderId="19" xfId="119" applyNumberFormat="1" applyFont="1" applyFill="1" applyBorder="1" applyAlignment="1">
      <alignment vertical="center" wrapText="1" readingOrder="1"/>
    </xf>
    <xf numFmtId="1" fontId="33" fillId="38" borderId="19" xfId="0" applyNumberFormat="1" applyFont="1" applyFill="1" applyBorder="1" applyAlignment="1">
      <alignment vertical="center" readingOrder="1"/>
    </xf>
    <xf numFmtId="0" fontId="33" fillId="38" borderId="19" xfId="0" applyFont="1" applyFill="1" applyBorder="1" applyAlignment="1">
      <alignment wrapText="1" readingOrder="1"/>
    </xf>
    <xf numFmtId="0" fontId="33" fillId="38" borderId="19" xfId="0" applyFont="1" applyFill="1" applyBorder="1" applyAlignment="1">
      <alignment vertical="center" readingOrder="1"/>
    </xf>
    <xf numFmtId="171" fontId="33" fillId="38" borderId="19" xfId="119" applyNumberFormat="1" applyFont="1" applyFill="1" applyBorder="1" applyAlignment="1">
      <alignment vertical="center" readingOrder="1"/>
    </xf>
    <xf numFmtId="44" fontId="33" fillId="38" borderId="19" xfId="99" applyNumberFormat="1" applyFont="1" applyFill="1" applyBorder="1" applyAlignment="1">
      <alignment readingOrder="1"/>
    </xf>
    <xf numFmtId="0" fontId="33" fillId="38" borderId="19" xfId="0" applyFont="1" applyFill="1" applyBorder="1" applyAlignment="1">
      <alignment readingOrder="1"/>
    </xf>
    <xf numFmtId="0" fontId="42" fillId="0" borderId="19" xfId="146" applyFont="1" applyBorder="1" applyAlignment="1">
      <alignment vertical="center" readingOrder="1"/>
    </xf>
    <xf numFmtId="0" fontId="42" fillId="0" borderId="19" xfId="0" applyFont="1" applyBorder="1" applyAlignment="1">
      <alignment vertical="center" readingOrder="1"/>
    </xf>
    <xf numFmtId="171" fontId="42" fillId="0" borderId="19" xfId="148" applyNumberFormat="1" applyFont="1" applyBorder="1" applyAlignment="1">
      <alignment vertical="center" readingOrder="1"/>
    </xf>
    <xf numFmtId="0" fontId="42" fillId="0" borderId="19" xfId="147" applyNumberFormat="1" applyFont="1" applyFill="1" applyBorder="1" applyAlignment="1">
      <alignment vertical="center" wrapText="1" readingOrder="1"/>
    </xf>
    <xf numFmtId="44" fontId="42" fillId="0" borderId="19" xfId="147" applyNumberFormat="1" applyFont="1" applyBorder="1" applyAlignment="1">
      <alignment vertical="center" readingOrder="1"/>
    </xf>
    <xf numFmtId="44" fontId="42" fillId="0" borderId="19" xfId="147" applyNumberFormat="1" applyFont="1" applyFill="1" applyBorder="1" applyAlignment="1" applyProtection="1">
      <alignment vertical="center" wrapText="1" readingOrder="1"/>
    </xf>
    <xf numFmtId="0" fontId="34" fillId="38" borderId="19" xfId="147" applyNumberFormat="1" applyFont="1" applyFill="1" applyBorder="1" applyAlignment="1">
      <alignment vertical="center" wrapText="1" readingOrder="1"/>
    </xf>
    <xf numFmtId="0" fontId="89" fillId="38" borderId="19" xfId="0" applyFont="1" applyFill="1" applyBorder="1" applyAlignment="1">
      <alignment vertical="center" wrapText="1" readingOrder="1"/>
    </xf>
    <xf numFmtId="44" fontId="33" fillId="38" borderId="19" xfId="150" applyNumberFormat="1" applyFont="1" applyFill="1" applyBorder="1" applyAlignment="1">
      <alignment readingOrder="1"/>
    </xf>
    <xf numFmtId="171" fontId="42" fillId="0" borderId="19" xfId="119" applyNumberFormat="1" applyFont="1" applyFill="1" applyBorder="1" applyAlignment="1">
      <alignment vertical="center" readingOrder="1"/>
    </xf>
    <xf numFmtId="171" fontId="34" fillId="39" borderId="19" xfId="119" applyNumberFormat="1" applyFont="1" applyFill="1" applyBorder="1" applyAlignment="1">
      <alignment vertical="center" wrapText="1" readingOrder="1"/>
    </xf>
    <xf numFmtId="165" fontId="34" fillId="39" borderId="19" xfId="150" applyFont="1" applyFill="1" applyBorder="1" applyAlignment="1">
      <alignment vertical="center" wrapText="1" readingOrder="1"/>
    </xf>
    <xf numFmtId="0" fontId="42" fillId="36" borderId="19" xfId="0" applyFont="1" applyFill="1" applyBorder="1" applyAlignment="1">
      <alignment vertical="center" readingOrder="1"/>
    </xf>
    <xf numFmtId="0" fontId="99" fillId="36" borderId="19" xfId="0" applyFont="1" applyFill="1" applyBorder="1" applyAlignment="1">
      <alignment vertical="center" wrapText="1" readingOrder="1"/>
    </xf>
    <xf numFmtId="44" fontId="86" fillId="36" borderId="19" xfId="99" applyNumberFormat="1" applyFont="1" applyFill="1" applyBorder="1" applyAlignment="1">
      <alignment vertical="center" wrapText="1" readingOrder="1"/>
    </xf>
    <xf numFmtId="165" fontId="17" fillId="36" borderId="19" xfId="150" applyFont="1" applyFill="1" applyBorder="1" applyAlignment="1">
      <alignment vertical="center" wrapText="1" readingOrder="1"/>
    </xf>
    <xf numFmtId="0" fontId="33" fillId="38" borderId="19" xfId="105" applyFont="1" applyFill="1" applyBorder="1" applyAlignment="1">
      <alignment vertical="center" wrapText="1" readingOrder="1"/>
    </xf>
    <xf numFmtId="173" fontId="33" fillId="39" borderId="19" xfId="160" applyNumberFormat="1" applyFont="1" applyFill="1" applyBorder="1" applyAlignment="1">
      <alignment vertical="center" wrapText="1" readingOrder="1"/>
    </xf>
    <xf numFmtId="166" fontId="33" fillId="38" borderId="19" xfId="161" applyNumberFormat="1" applyFont="1" applyFill="1" applyBorder="1" applyAlignment="1">
      <alignment vertical="center" wrapText="1" readingOrder="1"/>
    </xf>
    <xf numFmtId="0" fontId="87" fillId="0" borderId="19" xfId="0" applyFont="1" applyBorder="1" applyAlignment="1">
      <alignment vertical="center" readingOrder="1"/>
    </xf>
    <xf numFmtId="0" fontId="86" fillId="0" borderId="19" xfId="0" applyFont="1" applyBorder="1" applyAlignment="1">
      <alignment vertical="center" wrapText="1" readingOrder="1"/>
    </xf>
    <xf numFmtId="171" fontId="86" fillId="0" borderId="19" xfId="158" applyNumberFormat="1" applyFont="1" applyFill="1" applyBorder="1" applyAlignment="1">
      <alignment vertical="center" wrapText="1" readingOrder="1"/>
    </xf>
    <xf numFmtId="1" fontId="33" fillId="39" borderId="19" xfId="146" applyNumberFormat="1" applyFont="1" applyFill="1" applyBorder="1" applyAlignment="1">
      <alignment vertical="center" wrapText="1" readingOrder="1"/>
    </xf>
    <xf numFmtId="0" fontId="34" fillId="39" borderId="19" xfId="146" applyFont="1" applyFill="1" applyBorder="1" applyAlignment="1">
      <alignment vertical="center" wrapText="1" readingOrder="1"/>
    </xf>
    <xf numFmtId="44" fontId="34" fillId="39" borderId="19" xfId="150" applyNumberFormat="1" applyFont="1" applyFill="1" applyBorder="1" applyAlignment="1">
      <alignment vertical="center" wrapText="1" readingOrder="1"/>
    </xf>
    <xf numFmtId="0" fontId="17" fillId="0" borderId="19" xfId="146" applyFont="1" applyBorder="1" applyAlignment="1">
      <alignment vertical="center" readingOrder="1"/>
    </xf>
    <xf numFmtId="0" fontId="86" fillId="0" borderId="19" xfId="0" applyFont="1" applyBorder="1" applyAlignment="1">
      <alignment vertical="center" readingOrder="1"/>
    </xf>
    <xf numFmtId="0" fontId="97" fillId="45" borderId="19" xfId="153" applyFont="1" applyFill="1" applyBorder="1" applyAlignment="1">
      <alignment vertical="center" wrapText="1" readingOrder="1"/>
    </xf>
    <xf numFmtId="0" fontId="89" fillId="38" borderId="19" xfId="146" applyFont="1" applyFill="1" applyBorder="1" applyAlignment="1">
      <alignment vertical="center" wrapText="1" readingOrder="1"/>
    </xf>
    <xf numFmtId="171" fontId="98" fillId="44" borderId="19" xfId="153" applyNumberFormat="1" applyFont="1" applyFill="1" applyBorder="1" applyAlignment="1">
      <alignment vertical="center" wrapText="1" readingOrder="1"/>
    </xf>
    <xf numFmtId="0" fontId="86" fillId="0" borderId="19" xfId="146" applyFont="1" applyFill="1" applyBorder="1" applyAlignment="1">
      <alignment vertical="center" wrapText="1" readingOrder="1"/>
    </xf>
    <xf numFmtId="44" fontId="86" fillId="0" borderId="19" xfId="150" applyNumberFormat="1" applyFont="1" applyFill="1" applyBorder="1" applyAlignment="1">
      <alignment vertical="center" wrapText="1" readingOrder="1"/>
    </xf>
    <xf numFmtId="44" fontId="17" fillId="0" borderId="19" xfId="150" applyNumberFormat="1" applyFont="1" applyBorder="1" applyAlignment="1">
      <alignment vertical="center" readingOrder="1"/>
    </xf>
    <xf numFmtId="171" fontId="87" fillId="0" borderId="19" xfId="119" applyNumberFormat="1" applyFont="1" applyBorder="1" applyAlignment="1">
      <alignment vertical="center" readingOrder="1"/>
    </xf>
    <xf numFmtId="0" fontId="87" fillId="0" borderId="19" xfId="0" applyFont="1" applyBorder="1" applyAlignment="1">
      <alignment readingOrder="1"/>
    </xf>
    <xf numFmtId="0" fontId="87" fillId="0" borderId="19" xfId="0" applyFont="1" applyBorder="1" applyAlignment="1">
      <alignment vertical="justify" wrapText="1" readingOrder="1"/>
    </xf>
    <xf numFmtId="171" fontId="87" fillId="0" borderId="19" xfId="119" applyNumberFormat="1" applyFont="1" applyBorder="1" applyAlignment="1">
      <alignment readingOrder="1"/>
    </xf>
    <xf numFmtId="44" fontId="87" fillId="0" borderId="19" xfId="119" applyNumberFormat="1" applyFont="1" applyBorder="1" applyAlignment="1">
      <alignment readingOrder="1"/>
    </xf>
    <xf numFmtId="44" fontId="33" fillId="39" borderId="19" xfId="147" applyNumberFormat="1" applyFont="1" applyFill="1" applyBorder="1" applyAlignment="1">
      <alignment vertical="center" wrapText="1" readingOrder="1"/>
    </xf>
    <xf numFmtId="44" fontId="17" fillId="0" borderId="19" xfId="150" applyNumberFormat="1" applyFont="1" applyBorder="1" applyAlignment="1">
      <alignment readingOrder="1"/>
    </xf>
    <xf numFmtId="0" fontId="99" fillId="38" borderId="19" xfId="0" applyFont="1" applyFill="1" applyBorder="1" applyAlignment="1">
      <alignment vertical="center" readingOrder="1"/>
    </xf>
    <xf numFmtId="171" fontId="33" fillId="39" borderId="19" xfId="158" applyNumberFormat="1" applyFont="1" applyFill="1" applyBorder="1" applyAlignment="1">
      <alignment vertical="center" wrapText="1" readingOrder="1"/>
    </xf>
    <xf numFmtId="44" fontId="33" fillId="39" borderId="19" xfId="100" applyNumberFormat="1" applyFont="1" applyFill="1" applyBorder="1" applyAlignment="1">
      <alignment vertical="center" wrapText="1" readingOrder="1"/>
    </xf>
    <xf numFmtId="171" fontId="0" fillId="0" borderId="19" xfId="0" applyNumberFormat="1" applyBorder="1" applyAlignment="1">
      <alignment readingOrder="1"/>
    </xf>
    <xf numFmtId="44" fontId="33" fillId="39" borderId="19" xfId="150" applyNumberFormat="1" applyFont="1" applyFill="1" applyBorder="1" applyAlignment="1">
      <alignment vertical="center" wrapText="1" readingOrder="1"/>
    </xf>
    <xf numFmtId="0" fontId="89" fillId="0" borderId="19" xfId="0" applyFont="1" applyBorder="1" applyAlignment="1">
      <alignment vertical="center" readingOrder="1"/>
    </xf>
    <xf numFmtId="0" fontId="33" fillId="39" borderId="19" xfId="146" applyFont="1" applyFill="1" applyBorder="1" applyAlignment="1">
      <alignment vertical="center" wrapText="1" readingOrder="1"/>
    </xf>
    <xf numFmtId="1" fontId="70" fillId="0" borderId="19" xfId="146" applyNumberFormat="1" applyFont="1" applyFill="1" applyBorder="1" applyAlignment="1">
      <alignment vertical="center" wrapText="1" readingOrder="1"/>
    </xf>
    <xf numFmtId="44" fontId="0" fillId="0" borderId="19" xfId="0" applyNumberFormat="1" applyBorder="1" applyAlignment="1">
      <alignment readingOrder="1"/>
    </xf>
    <xf numFmtId="0" fontId="17" fillId="0" borderId="19" xfId="146" applyFont="1" applyBorder="1" applyAlignment="1">
      <alignment wrapText="1" readingOrder="1"/>
    </xf>
    <xf numFmtId="0" fontId="33" fillId="39" borderId="19" xfId="154" applyFont="1" applyFill="1" applyBorder="1" applyAlignment="1">
      <alignment vertical="center" wrapText="1" readingOrder="1"/>
    </xf>
    <xf numFmtId="171" fontId="33" fillId="39" borderId="19" xfId="155" applyNumberFormat="1" applyFont="1" applyFill="1" applyBorder="1" applyAlignment="1">
      <alignment vertical="center" wrapText="1" readingOrder="1"/>
    </xf>
    <xf numFmtId="44" fontId="33" fillId="39" borderId="19" xfId="156" applyNumberFormat="1" applyFont="1" applyFill="1" applyBorder="1" applyAlignment="1">
      <alignment vertical="center" wrapText="1" readingOrder="1"/>
    </xf>
    <xf numFmtId="171" fontId="17" fillId="0" borderId="19" xfId="154" applyNumberFormat="1" applyFont="1" applyBorder="1" applyAlignment="1">
      <alignment vertical="center" readingOrder="1"/>
    </xf>
    <xf numFmtId="171" fontId="33" fillId="38" borderId="19" xfId="119" applyNumberFormat="1" applyFont="1" applyFill="1" applyBorder="1" applyAlignment="1">
      <alignment vertical="center" wrapText="1" readingOrder="1"/>
    </xf>
    <xf numFmtId="165" fontId="89" fillId="38" borderId="19" xfId="150" applyFont="1" applyFill="1" applyBorder="1" applyAlignment="1">
      <alignment vertical="center" wrapText="1" readingOrder="1"/>
    </xf>
    <xf numFmtId="0" fontId="33" fillId="38" borderId="19" xfId="0" applyFont="1" applyFill="1" applyBorder="1" applyAlignment="1">
      <alignment vertical="center" wrapText="1" readingOrder="1"/>
    </xf>
    <xf numFmtId="0" fontId="17" fillId="0" borderId="19" xfId="0" applyFont="1" applyBorder="1" applyAlignment="1">
      <alignment vertical="center" wrapText="1" readingOrder="1"/>
    </xf>
    <xf numFmtId="0" fontId="17" fillId="0" borderId="19" xfId="105" applyBorder="1" applyAlignment="1">
      <alignment vertical="center" wrapText="1" readingOrder="1"/>
    </xf>
    <xf numFmtId="1" fontId="33" fillId="39" borderId="19" xfId="162" applyNumberFormat="1" applyFont="1" applyFill="1" applyBorder="1" applyAlignment="1">
      <alignment vertical="center" wrapText="1" readingOrder="1"/>
    </xf>
    <xf numFmtId="171" fontId="17" fillId="38" borderId="19" xfId="150" applyNumberFormat="1" applyFont="1" applyFill="1" applyBorder="1" applyAlignment="1">
      <alignment vertical="center" readingOrder="1"/>
    </xf>
    <xf numFmtId="165" fontId="17" fillId="38" borderId="19" xfId="150" applyFont="1" applyFill="1" applyBorder="1" applyAlignment="1">
      <alignment vertical="center" wrapText="1" readingOrder="1"/>
    </xf>
    <xf numFmtId="171" fontId="17" fillId="0" borderId="19" xfId="150" applyNumberFormat="1" applyFont="1" applyBorder="1" applyAlignment="1">
      <alignment vertical="center" readingOrder="1"/>
    </xf>
    <xf numFmtId="165" fontId="17" fillId="0" borderId="19" xfId="150" applyFont="1" applyFill="1" applyBorder="1" applyAlignment="1">
      <alignment vertical="center" wrapText="1" readingOrder="1"/>
    </xf>
    <xf numFmtId="0" fontId="17" fillId="34" borderId="19" xfId="0" applyFont="1" applyFill="1" applyBorder="1" applyAlignment="1">
      <alignment vertical="center" wrapText="1" readingOrder="1"/>
    </xf>
    <xf numFmtId="171" fontId="17" fillId="38" borderId="19" xfId="105" applyNumberFormat="1" applyFill="1" applyBorder="1" applyAlignment="1">
      <alignment vertical="center" wrapText="1" readingOrder="1"/>
    </xf>
    <xf numFmtId="165" fontId="17" fillId="0" borderId="19" xfId="150" applyFont="1" applyBorder="1" applyAlignment="1">
      <alignment vertical="center" readingOrder="1"/>
    </xf>
    <xf numFmtId="0" fontId="33" fillId="0" borderId="19" xfId="0" applyFont="1" applyBorder="1" applyAlignment="1">
      <alignment horizontal="center" vertical="center" readingOrder="1"/>
    </xf>
    <xf numFmtId="1" fontId="33" fillId="0" borderId="19" xfId="0" applyNumberFormat="1" applyFont="1" applyBorder="1" applyAlignment="1">
      <alignment horizontal="center" vertical="center" readingOrder="1"/>
    </xf>
    <xf numFmtId="0" fontId="17" fillId="0" borderId="19" xfId="0" applyFont="1" applyBorder="1" applyAlignment="1">
      <alignment horizontal="center" vertical="center" readingOrder="1"/>
    </xf>
    <xf numFmtId="0" fontId="17" fillId="0" borderId="19" xfId="0" applyFont="1" applyBorder="1" applyAlignment="1">
      <alignment horizontal="left" readingOrder="1"/>
    </xf>
    <xf numFmtId="171" fontId="17" fillId="0" borderId="19" xfId="0" applyNumberFormat="1" applyFont="1" applyBorder="1" applyAlignment="1">
      <alignment horizontal="left" readingOrder="1"/>
    </xf>
    <xf numFmtId="1" fontId="33" fillId="39" borderId="19" xfId="0" applyNumberFormat="1" applyFont="1" applyFill="1" applyBorder="1" applyAlignment="1">
      <alignment horizontal="center" vertical="center" wrapText="1" readingOrder="1"/>
    </xf>
    <xf numFmtId="0" fontId="33" fillId="39" borderId="19" xfId="0" applyFont="1" applyFill="1" applyBorder="1" applyAlignment="1">
      <alignment horizontal="center" vertical="center" wrapText="1" readingOrder="1"/>
    </xf>
    <xf numFmtId="1" fontId="17" fillId="0" borderId="19" xfId="0" applyNumberFormat="1" applyFont="1" applyBorder="1" applyAlignment="1">
      <alignment horizontal="center" vertical="center" readingOrder="1"/>
    </xf>
    <xf numFmtId="0" fontId="86" fillId="0" borderId="19" xfId="0" applyFont="1" applyFill="1" applyBorder="1" applyAlignment="1">
      <alignment horizontal="center" vertical="center" wrapText="1" readingOrder="1"/>
    </xf>
    <xf numFmtId="0" fontId="17" fillId="0" borderId="19" xfId="0" applyFont="1" applyBorder="1" applyAlignment="1">
      <alignment horizontal="center" readingOrder="1"/>
    </xf>
    <xf numFmtId="0" fontId="17" fillId="0" borderId="19" xfId="0" applyFont="1" applyFill="1" applyBorder="1" applyAlignment="1">
      <alignment horizontal="center" vertical="center" readingOrder="1"/>
    </xf>
    <xf numFmtId="1" fontId="33" fillId="38" borderId="19" xfId="0" applyNumberFormat="1" applyFont="1" applyFill="1" applyBorder="1" applyAlignment="1">
      <alignment horizontal="center" vertical="center" readingOrder="1"/>
    </xf>
    <xf numFmtId="0" fontId="42" fillId="0" borderId="19" xfId="146" applyFont="1" applyBorder="1" applyAlignment="1">
      <alignment horizontal="center" vertical="center" readingOrder="1"/>
    </xf>
    <xf numFmtId="0" fontId="42" fillId="0" borderId="19" xfId="0" applyFont="1" applyBorder="1" applyAlignment="1">
      <alignment horizontal="center" vertical="center" readingOrder="1"/>
    </xf>
    <xf numFmtId="0" fontId="94" fillId="0" borderId="19" xfId="0" applyFont="1" applyBorder="1" applyAlignment="1">
      <alignment horizontal="center" vertical="center" readingOrder="1"/>
    </xf>
    <xf numFmtId="0" fontId="33" fillId="38" borderId="19" xfId="0" applyFont="1" applyFill="1" applyBorder="1" applyAlignment="1">
      <alignment horizontal="center" vertical="center" readingOrder="1"/>
    </xf>
    <xf numFmtId="0" fontId="96" fillId="45" borderId="19" xfId="153" applyFont="1" applyFill="1" applyBorder="1" applyAlignment="1">
      <alignment horizontal="center" vertical="center" wrapText="1" readingOrder="1"/>
    </xf>
    <xf numFmtId="1" fontId="17" fillId="0" borderId="19" xfId="0" applyNumberFormat="1" applyFont="1" applyFill="1" applyBorder="1" applyAlignment="1">
      <alignment horizontal="center" vertical="center" readingOrder="1"/>
    </xf>
    <xf numFmtId="1" fontId="42" fillId="0" borderId="19" xfId="105" applyNumberFormat="1" applyFont="1" applyFill="1" applyBorder="1" applyAlignment="1">
      <alignment horizontal="center" vertical="center" readingOrder="1"/>
    </xf>
    <xf numFmtId="1" fontId="34" fillId="39" borderId="19" xfId="0" applyNumberFormat="1" applyFont="1" applyFill="1" applyBorder="1" applyAlignment="1">
      <alignment horizontal="center" vertical="center" wrapText="1" readingOrder="1"/>
    </xf>
    <xf numFmtId="0" fontId="42" fillId="36" borderId="19" xfId="0" applyFont="1" applyFill="1" applyBorder="1" applyAlignment="1">
      <alignment horizontal="center" vertical="center" readingOrder="1"/>
    </xf>
    <xf numFmtId="1" fontId="42" fillId="36" borderId="19" xfId="105" applyNumberFormat="1" applyFont="1" applyFill="1" applyBorder="1" applyAlignment="1">
      <alignment horizontal="center" vertical="center" readingOrder="1"/>
    </xf>
    <xf numFmtId="1" fontId="33" fillId="39" borderId="19" xfId="146" applyNumberFormat="1" applyFont="1" applyFill="1" applyBorder="1" applyAlignment="1">
      <alignment horizontal="center" vertical="center" wrapText="1" readingOrder="1"/>
    </xf>
    <xf numFmtId="0" fontId="17" fillId="0" borderId="19" xfId="146" applyFont="1" applyBorder="1" applyAlignment="1">
      <alignment horizontal="center" vertical="center" readingOrder="1"/>
    </xf>
    <xf numFmtId="1" fontId="42" fillId="0" borderId="19" xfId="146" applyNumberFormat="1" applyFont="1" applyFill="1" applyBorder="1" applyAlignment="1">
      <alignment horizontal="center" vertical="center" readingOrder="1"/>
    </xf>
    <xf numFmtId="0" fontId="33" fillId="38" borderId="19" xfId="146" applyFont="1" applyFill="1" applyBorder="1" applyAlignment="1">
      <alignment horizontal="center" vertical="center" readingOrder="1"/>
    </xf>
    <xf numFmtId="0" fontId="97" fillId="45" borderId="19" xfId="153" applyFont="1" applyFill="1" applyBorder="1" applyAlignment="1">
      <alignment horizontal="center" vertical="center" wrapText="1" readingOrder="1"/>
    </xf>
    <xf numFmtId="0" fontId="98" fillId="44" borderId="19" xfId="153" applyFont="1" applyFill="1" applyBorder="1" applyAlignment="1">
      <alignment horizontal="center" vertical="center" wrapText="1" readingOrder="1"/>
    </xf>
    <xf numFmtId="0" fontId="87" fillId="0" borderId="19" xfId="0" applyFont="1" applyBorder="1" applyAlignment="1">
      <alignment horizontal="center" vertical="center" readingOrder="1"/>
    </xf>
    <xf numFmtId="0" fontId="87" fillId="0" borderId="19" xfId="0" applyFont="1" applyBorder="1" applyAlignment="1">
      <alignment horizontal="center" readingOrder="1"/>
    </xf>
    <xf numFmtId="0" fontId="17" fillId="38" borderId="19" xfId="0" applyFont="1" applyFill="1" applyBorder="1" applyAlignment="1">
      <alignment horizontal="center" vertical="center" readingOrder="1"/>
    </xf>
    <xf numFmtId="1" fontId="17" fillId="38" borderId="19" xfId="0" applyNumberFormat="1" applyFont="1" applyFill="1" applyBorder="1" applyAlignment="1">
      <alignment horizontal="center" vertical="center" readingOrder="1"/>
    </xf>
    <xf numFmtId="0" fontId="0" fillId="0" borderId="19" xfId="0" applyBorder="1" applyAlignment="1">
      <alignment horizontal="center" readingOrder="1"/>
    </xf>
    <xf numFmtId="0" fontId="17" fillId="0" borderId="19" xfId="146" applyFont="1" applyBorder="1" applyAlignment="1">
      <alignment horizontal="center" readingOrder="1"/>
    </xf>
    <xf numFmtId="1" fontId="17" fillId="0" borderId="19" xfId="146" applyNumberFormat="1" applyFont="1" applyFill="1" applyBorder="1" applyAlignment="1">
      <alignment horizontal="center" vertical="center" readingOrder="1"/>
    </xf>
    <xf numFmtId="0" fontId="43" fillId="0" borderId="19" xfId="119" applyNumberFormat="1" applyFont="1" applyFill="1" applyBorder="1" applyAlignment="1">
      <alignment horizontal="center" vertical="center" readingOrder="1"/>
    </xf>
    <xf numFmtId="1" fontId="17" fillId="0" borderId="19" xfId="146" applyNumberFormat="1" applyFont="1" applyBorder="1" applyAlignment="1">
      <alignment horizontal="center" vertical="center" readingOrder="1"/>
    </xf>
    <xf numFmtId="1" fontId="42" fillId="0" borderId="19" xfId="0" applyNumberFormat="1" applyFont="1" applyFill="1" applyBorder="1" applyAlignment="1">
      <alignment horizontal="center" vertical="center" readingOrder="1"/>
    </xf>
    <xf numFmtId="1" fontId="33" fillId="39" borderId="19" xfId="154" applyNumberFormat="1" applyFont="1" applyFill="1" applyBorder="1" applyAlignment="1">
      <alignment horizontal="center" vertical="center" wrapText="1" readingOrder="1"/>
    </xf>
    <xf numFmtId="0" fontId="17" fillId="0" borderId="19" xfId="154" applyFont="1" applyBorder="1" applyAlignment="1">
      <alignment horizontal="center" vertical="center" readingOrder="1"/>
    </xf>
    <xf numFmtId="1" fontId="33" fillId="39" borderId="19" xfId="120" applyNumberFormat="1" applyFont="1" applyFill="1" applyBorder="1" applyAlignment="1">
      <alignment horizontal="center" vertical="center" wrapText="1" readingOrder="1"/>
    </xf>
    <xf numFmtId="1" fontId="17" fillId="0" borderId="19" xfId="120" applyNumberFormat="1" applyFont="1" applyBorder="1" applyAlignment="1">
      <alignment horizontal="center" vertical="center" readingOrder="1"/>
    </xf>
    <xf numFmtId="0" fontId="42" fillId="0" borderId="19" xfId="146" applyFont="1" applyFill="1" applyBorder="1" applyAlignment="1">
      <alignment horizontal="center" vertical="center" wrapText="1" readingOrder="1"/>
    </xf>
    <xf numFmtId="0" fontId="89" fillId="38" borderId="19" xfId="0" applyFont="1" applyFill="1" applyBorder="1" applyAlignment="1">
      <alignment horizontal="center" vertical="center" wrapText="1" readingOrder="1"/>
    </xf>
    <xf numFmtId="0" fontId="34" fillId="39" borderId="19" xfId="0" applyFont="1" applyFill="1" applyBorder="1" applyAlignment="1">
      <alignment horizontal="center" vertical="center" wrapText="1" readingOrder="1"/>
    </xf>
    <xf numFmtId="0" fontId="86" fillId="36" borderId="19" xfId="0" applyFont="1" applyFill="1" applyBorder="1" applyAlignment="1">
      <alignment horizontal="center" vertical="center" wrapText="1" readingOrder="1"/>
    </xf>
    <xf numFmtId="0" fontId="86" fillId="38" borderId="19" xfId="0" applyFont="1" applyFill="1" applyBorder="1" applyAlignment="1">
      <alignment horizontal="center" vertical="center" wrapText="1" readingOrder="1"/>
    </xf>
    <xf numFmtId="0" fontId="33" fillId="39" borderId="19" xfId="0" applyFont="1" applyFill="1" applyBorder="1" applyAlignment="1">
      <alignment horizontal="center" vertical="center" readingOrder="1"/>
    </xf>
    <xf numFmtId="0" fontId="86" fillId="0" borderId="19" xfId="0" applyFont="1" applyBorder="1" applyAlignment="1">
      <alignment horizontal="center" vertical="center" wrapText="1" readingOrder="1"/>
    </xf>
    <xf numFmtId="0" fontId="34" fillId="39" borderId="19" xfId="146" applyFont="1" applyFill="1" applyBorder="1" applyAlignment="1">
      <alignment horizontal="center" vertical="center" wrapText="1" readingOrder="1"/>
    </xf>
    <xf numFmtId="0" fontId="89" fillId="38" borderId="19" xfId="146" applyFont="1" applyFill="1" applyBorder="1" applyAlignment="1">
      <alignment horizontal="center" vertical="center" wrapText="1" readingOrder="1"/>
    </xf>
    <xf numFmtId="0" fontId="86" fillId="0" borderId="19" xfId="146" applyFont="1" applyFill="1" applyBorder="1" applyAlignment="1">
      <alignment horizontal="center" vertical="center" wrapText="1" readingOrder="1"/>
    </xf>
    <xf numFmtId="0" fontId="33" fillId="39" borderId="19" xfId="146" applyFont="1" applyFill="1" applyBorder="1" applyAlignment="1">
      <alignment horizontal="center" vertical="center" wrapText="1" readingOrder="1"/>
    </xf>
    <xf numFmtId="0" fontId="33" fillId="39" borderId="19" xfId="154" applyFont="1" applyFill="1" applyBorder="1" applyAlignment="1">
      <alignment horizontal="center" vertical="center" wrapText="1" readingOrder="1"/>
    </xf>
    <xf numFmtId="166" fontId="33" fillId="39" borderId="19" xfId="0" applyNumberFormat="1" applyFont="1" applyFill="1" applyBorder="1" applyAlignment="1">
      <alignment horizontal="center" vertical="center" wrapText="1" readingOrder="1"/>
    </xf>
    <xf numFmtId="166" fontId="17" fillId="0" borderId="19" xfId="163" applyNumberFormat="1" applyFont="1" applyBorder="1" applyAlignment="1">
      <alignment horizontal="center" vertical="center" wrapText="1" readingOrder="1"/>
    </xf>
    <xf numFmtId="0" fontId="17" fillId="0" borderId="19" xfId="0" applyFont="1" applyBorder="1" applyAlignment="1">
      <alignment horizontal="center" vertical="center" wrapText="1" readingOrder="1"/>
    </xf>
    <xf numFmtId="0" fontId="17" fillId="0" borderId="19" xfId="105" applyBorder="1" applyAlignment="1">
      <alignment horizontal="center" vertical="center" wrapText="1" readingOrder="1"/>
    </xf>
    <xf numFmtId="0" fontId="17" fillId="0" borderId="0" xfId="0" applyFont="1" applyBorder="1" applyAlignment="1">
      <alignment vertical="center" readingOrder="1"/>
    </xf>
    <xf numFmtId="0" fontId="17" fillId="0" borderId="0" xfId="0" applyFont="1" applyBorder="1" applyAlignment="1">
      <alignment horizontal="center" vertical="center" readingOrder="1"/>
    </xf>
    <xf numFmtId="1" fontId="17" fillId="0" borderId="0" xfId="0" applyNumberFormat="1" applyFont="1" applyBorder="1" applyAlignment="1">
      <alignment horizontal="center" vertical="center" readingOrder="1"/>
    </xf>
    <xf numFmtId="0" fontId="17" fillId="0" borderId="0" xfId="0" applyFont="1" applyBorder="1" applyAlignment="1">
      <alignment wrapText="1" readingOrder="1"/>
    </xf>
    <xf numFmtId="171" fontId="17" fillId="0" borderId="0" xfId="119" applyNumberFormat="1" applyFont="1" applyBorder="1" applyAlignment="1">
      <alignment vertical="center" readingOrder="1"/>
    </xf>
    <xf numFmtId="44" fontId="17" fillId="0" borderId="0" xfId="99" applyNumberFormat="1" applyFont="1" applyBorder="1" applyAlignment="1">
      <alignment readingOrder="1"/>
    </xf>
    <xf numFmtId="44" fontId="17" fillId="0" borderId="0" xfId="99" applyNumberFormat="1" applyFont="1" applyBorder="1" applyAlignment="1">
      <alignment vertical="center" readingOrder="1"/>
    </xf>
    <xf numFmtId="0" fontId="85" fillId="0" borderId="0" xfId="0" applyFont="1" applyBorder="1" applyAlignment="1">
      <alignment vertical="center" readingOrder="1"/>
    </xf>
    <xf numFmtId="0" fontId="90" fillId="0" borderId="19" xfId="0" applyFont="1" applyBorder="1" applyAlignment="1">
      <alignment vertical="center" readingOrder="1"/>
    </xf>
    <xf numFmtId="0" fontId="90" fillId="0" borderId="19" xfId="0" applyFont="1" applyBorder="1" applyAlignment="1">
      <alignment horizontal="center" vertical="center" readingOrder="1"/>
    </xf>
    <xf numFmtId="171" fontId="90" fillId="0" borderId="19" xfId="0" applyNumberFormat="1" applyFont="1" applyBorder="1" applyAlignment="1">
      <alignment vertical="center" readingOrder="1"/>
    </xf>
    <xf numFmtId="0" fontId="85" fillId="0" borderId="19" xfId="0" applyFont="1" applyBorder="1" applyAlignment="1">
      <alignment horizontal="center" vertical="center" readingOrder="1"/>
    </xf>
    <xf numFmtId="166" fontId="33" fillId="33" borderId="19" xfId="119" applyFont="1" applyFill="1" applyBorder="1" applyAlignment="1">
      <alignment vertical="center" readingOrder="1"/>
    </xf>
    <xf numFmtId="166" fontId="33" fillId="33" borderId="19" xfId="119" applyFont="1" applyFill="1" applyBorder="1" applyAlignment="1">
      <alignment horizontal="center" vertical="center" readingOrder="1"/>
    </xf>
    <xf numFmtId="171" fontId="33" fillId="33" borderId="19" xfId="119" applyNumberFormat="1" applyFont="1" applyFill="1" applyBorder="1" applyAlignment="1">
      <alignment vertical="center" readingOrder="1"/>
    </xf>
    <xf numFmtId="0" fontId="100" fillId="0" borderId="19" xfId="0" applyFont="1" applyBorder="1" applyAlignment="1">
      <alignment vertical="center" readingOrder="1"/>
    </xf>
    <xf numFmtId="165" fontId="36" fillId="0" borderId="19" xfId="99" applyFont="1" applyBorder="1" applyAlignment="1">
      <alignment horizontal="center" vertical="justify"/>
    </xf>
    <xf numFmtId="0" fontId="36" fillId="0" borderId="19" xfId="0" applyFont="1" applyBorder="1" applyAlignment="1">
      <alignment horizontal="center" vertical="justify"/>
    </xf>
    <xf numFmtId="165" fontId="39" fillId="0" borderId="19" xfId="99" applyFont="1" applyBorder="1" applyAlignment="1"/>
    <xf numFmtId="10" fontId="39" fillId="0" borderId="19" xfId="99" applyNumberFormat="1" applyFont="1" applyBorder="1" applyAlignment="1">
      <alignment horizontal="center"/>
    </xf>
    <xf numFmtId="165" fontId="39" fillId="0" borderId="19" xfId="99" applyFont="1" applyBorder="1" applyAlignment="1">
      <alignment horizontal="center"/>
    </xf>
    <xf numFmtId="166" fontId="38" fillId="0" borderId="19" xfId="119" applyFont="1" applyBorder="1" applyAlignment="1">
      <alignment horizontal="center"/>
    </xf>
    <xf numFmtId="0" fontId="36" fillId="0" borderId="21" xfId="0" applyFont="1" applyBorder="1" applyAlignment="1">
      <alignment horizontal="center" vertical="justify"/>
    </xf>
    <xf numFmtId="175" fontId="0" fillId="0" borderId="0" xfId="0" applyNumberFormat="1"/>
    <xf numFmtId="44" fontId="70" fillId="38" borderId="59" xfId="99" applyNumberFormat="1" applyFont="1" applyFill="1" applyBorder="1" applyAlignment="1">
      <alignment horizontal="right" vertical="center"/>
    </xf>
    <xf numFmtId="44" fontId="70" fillId="38" borderId="61" xfId="99" applyNumberFormat="1" applyFont="1" applyFill="1" applyBorder="1" applyAlignment="1">
      <alignment horizontal="right" vertical="center"/>
    </xf>
    <xf numFmtId="44" fontId="70" fillId="38" borderId="56" xfId="99" applyNumberFormat="1" applyFont="1" applyFill="1" applyBorder="1" applyAlignment="1">
      <alignment horizontal="right" vertical="center"/>
    </xf>
    <xf numFmtId="10" fontId="39" fillId="33" borderId="21" xfId="99" applyNumberFormat="1" applyFont="1" applyFill="1" applyBorder="1" applyAlignment="1">
      <alignment horizontal="center"/>
    </xf>
    <xf numFmtId="0" fontId="37" fillId="0" borderId="26" xfId="0" applyFont="1" applyBorder="1" applyAlignment="1">
      <alignment vertical="center" wrapText="1"/>
    </xf>
    <xf numFmtId="0" fontId="34" fillId="0" borderId="26" xfId="0" applyFont="1" applyBorder="1" applyAlignment="1">
      <alignment horizontal="center"/>
    </xf>
    <xf numFmtId="166" fontId="38" fillId="0" borderId="26" xfId="119" applyFont="1" applyBorder="1" applyAlignment="1">
      <alignment horizontal="center"/>
    </xf>
    <xf numFmtId="10" fontId="38" fillId="33" borderId="26" xfId="0" applyNumberFormat="1" applyFont="1" applyFill="1" applyBorder="1" applyAlignment="1">
      <alignment horizontal="center"/>
    </xf>
    <xf numFmtId="165" fontId="38" fillId="0" borderId="28" xfId="99" applyFont="1" applyBorder="1" applyAlignment="1">
      <alignment horizontal="center"/>
    </xf>
    <xf numFmtId="0" fontId="92" fillId="38" borderId="20" xfId="0" applyFont="1" applyFill="1" applyBorder="1" applyAlignment="1">
      <alignment horizontal="center" vertical="center" wrapText="1"/>
    </xf>
    <xf numFmtId="1" fontId="92" fillId="38" borderId="19" xfId="119" applyNumberFormat="1" applyFont="1" applyFill="1" applyBorder="1" applyAlignment="1">
      <alignment horizontal="center" vertical="center" wrapText="1"/>
    </xf>
    <xf numFmtId="168" fontId="92" fillId="38" borderId="19" xfId="0" applyNumberFormat="1" applyFont="1" applyFill="1" applyBorder="1" applyAlignment="1">
      <alignment horizontal="center" vertical="center" wrapText="1"/>
    </xf>
    <xf numFmtId="1" fontId="92" fillId="38" borderId="19" xfId="0" applyNumberFormat="1" applyFont="1" applyFill="1" applyBorder="1" applyAlignment="1">
      <alignment horizontal="left" vertical="center" wrapText="1"/>
    </xf>
    <xf numFmtId="167" fontId="92" fillId="38" borderId="19" xfId="0" applyNumberFormat="1" applyFont="1" applyFill="1" applyBorder="1" applyAlignment="1">
      <alignment horizontal="center" vertical="center" wrapText="1"/>
    </xf>
    <xf numFmtId="2" fontId="92" fillId="38" borderId="19" xfId="119" applyNumberFormat="1" applyFont="1" applyFill="1" applyBorder="1" applyAlignment="1">
      <alignment horizontal="center" vertical="center"/>
    </xf>
    <xf numFmtId="44" fontId="92" fillId="38" borderId="19" xfId="99" applyNumberFormat="1" applyFont="1" applyFill="1" applyBorder="1" applyAlignment="1">
      <alignment horizontal="left" vertical="center" wrapText="1"/>
    </xf>
    <xf numFmtId="44" fontId="92" fillId="38" borderId="19" xfId="99" applyNumberFormat="1" applyFont="1" applyFill="1" applyBorder="1" applyAlignment="1">
      <alignment horizontal="center" vertical="center" wrapText="1"/>
    </xf>
    <xf numFmtId="44" fontId="70" fillId="38" borderId="19" xfId="99" applyNumberFormat="1" applyFont="1" applyFill="1" applyBorder="1" applyAlignment="1">
      <alignment horizontal="left" vertical="center"/>
    </xf>
    <xf numFmtId="44" fontId="70" fillId="33" borderId="19" xfId="99" applyNumberFormat="1" applyFont="1" applyFill="1" applyBorder="1" applyAlignment="1">
      <alignment horizontal="left" vertical="center"/>
    </xf>
    <xf numFmtId="0" fontId="92" fillId="33" borderId="20" xfId="0" applyFont="1" applyFill="1" applyBorder="1" applyAlignment="1">
      <alignment horizontal="center" vertical="center" wrapText="1"/>
    </xf>
    <xf numFmtId="1" fontId="92" fillId="33" borderId="19" xfId="119" applyNumberFormat="1" applyFont="1" applyFill="1" applyBorder="1" applyAlignment="1">
      <alignment horizontal="center" vertical="center" wrapText="1"/>
    </xf>
    <xf numFmtId="168" fontId="92" fillId="33" borderId="19" xfId="0" applyNumberFormat="1" applyFont="1" applyFill="1" applyBorder="1" applyAlignment="1">
      <alignment horizontal="center" vertical="center" wrapText="1"/>
    </xf>
    <xf numFmtId="1" fontId="92" fillId="33" borderId="19" xfId="0" applyNumberFormat="1" applyFont="1" applyFill="1" applyBorder="1" applyAlignment="1">
      <alignment horizontal="left" vertical="center" wrapText="1"/>
    </xf>
    <xf numFmtId="167" fontId="92" fillId="33" borderId="19" xfId="0" applyNumberFormat="1" applyFont="1" applyFill="1" applyBorder="1" applyAlignment="1">
      <alignment horizontal="center" vertical="center" wrapText="1"/>
    </xf>
    <xf numFmtId="2" fontId="92" fillId="33" borderId="19" xfId="119" applyNumberFormat="1" applyFont="1" applyFill="1" applyBorder="1" applyAlignment="1">
      <alignment horizontal="center" vertical="center"/>
    </xf>
    <xf numFmtId="44" fontId="92" fillId="33" borderId="19" xfId="99" applyNumberFormat="1" applyFont="1" applyFill="1" applyBorder="1" applyAlignment="1">
      <alignment horizontal="left" vertical="center" wrapText="1"/>
    </xf>
    <xf numFmtId="44" fontId="92" fillId="33" borderId="19" xfId="99" applyNumberFormat="1" applyFont="1" applyFill="1" applyBorder="1" applyAlignment="1">
      <alignment horizontal="center" vertical="center" wrapText="1"/>
    </xf>
    <xf numFmtId="0" fontId="42" fillId="33" borderId="0" xfId="0" applyFont="1" applyFill="1"/>
    <xf numFmtId="0" fontId="33" fillId="33" borderId="29" xfId="119" applyNumberFormat="1" applyFont="1" applyFill="1" applyBorder="1" applyAlignment="1">
      <alignment horizontal="left" vertical="center"/>
    </xf>
    <xf numFmtId="0" fontId="33" fillId="33" borderId="0" xfId="119" applyNumberFormat="1" applyFont="1" applyFill="1" applyBorder="1" applyAlignment="1">
      <alignment horizontal="left" vertical="center"/>
    </xf>
    <xf numFmtId="0" fontId="33" fillId="33" borderId="26" xfId="119" applyNumberFormat="1" applyFont="1" applyFill="1" applyBorder="1" applyAlignment="1">
      <alignment horizontal="left" vertical="center"/>
    </xf>
    <xf numFmtId="0" fontId="2" fillId="0" borderId="20" xfId="0" applyFont="1" applyFill="1" applyBorder="1" applyAlignment="1">
      <alignment horizontal="center" vertical="center" wrapText="1"/>
    </xf>
    <xf numFmtId="166" fontId="0" fillId="41" borderId="19" xfId="119" applyFont="1" applyFill="1" applyBorder="1" applyAlignment="1">
      <alignment vertical="center"/>
    </xf>
    <xf numFmtId="0" fontId="38" fillId="0" borderId="19" xfId="0" applyFont="1" applyFill="1" applyBorder="1" applyAlignment="1">
      <alignment horizontal="left" vertical="center" wrapText="1"/>
    </xf>
    <xf numFmtId="10" fontId="38" fillId="0" borderId="21" xfId="120" applyNumberFormat="1" applyFont="1" applyBorder="1" applyAlignment="1">
      <alignment horizontal="center" vertical="center"/>
    </xf>
    <xf numFmtId="0" fontId="39" fillId="0" borderId="20" xfId="0" applyNumberFormat="1" applyFont="1" applyFill="1" applyBorder="1" applyAlignment="1">
      <alignment horizontal="center" vertical="center" wrapText="1"/>
    </xf>
    <xf numFmtId="166" fontId="17" fillId="0" borderId="19" xfId="150" applyNumberFormat="1" applyFont="1" applyBorder="1" applyAlignment="1">
      <alignment vertical="center" readingOrder="1"/>
    </xf>
    <xf numFmtId="166" fontId="17" fillId="0" borderId="19" xfId="150" applyNumberFormat="1" applyFont="1" applyFill="1" applyBorder="1" applyAlignment="1">
      <alignment vertical="center" wrapText="1" readingOrder="1"/>
    </xf>
    <xf numFmtId="44" fontId="0" fillId="0" borderId="0" xfId="99" applyNumberFormat="1" applyFont="1"/>
    <xf numFmtId="44" fontId="36" fillId="0" borderId="19" xfId="99" applyNumberFormat="1" applyFont="1" applyBorder="1" applyAlignment="1">
      <alignment horizontal="center" vertical="justify"/>
    </xf>
    <xf numFmtId="44" fontId="38" fillId="0" borderId="19" xfId="99" applyNumberFormat="1" applyFont="1" applyFill="1" applyBorder="1" applyAlignment="1">
      <alignment horizontal="center" vertical="center"/>
    </xf>
    <xf numFmtId="44" fontId="39" fillId="33" borderId="19" xfId="99" applyNumberFormat="1" applyFont="1" applyFill="1" applyBorder="1" applyAlignment="1"/>
    <xf numFmtId="44" fontId="0" fillId="0" borderId="0" xfId="0" applyNumberFormat="1" applyBorder="1" applyAlignment="1">
      <alignment horizontal="center" vertical="center"/>
    </xf>
    <xf numFmtId="44" fontId="0" fillId="0" borderId="0" xfId="99" applyNumberFormat="1" applyFont="1" applyBorder="1"/>
    <xf numFmtId="44" fontId="17" fillId="0" borderId="0" xfId="99" quotePrefix="1" applyNumberFormat="1" applyFont="1"/>
    <xf numFmtId="0" fontId="33" fillId="0" borderId="45" xfId="0" applyFont="1" applyBorder="1" applyAlignment="1">
      <alignment horizontal="left"/>
    </xf>
    <xf numFmtId="0" fontId="33" fillId="0" borderId="0" xfId="0" applyFont="1" applyAlignment="1">
      <alignment horizontal="left"/>
    </xf>
    <xf numFmtId="0" fontId="0" fillId="35" borderId="0" xfId="0" applyFill="1" applyAlignment="1">
      <alignment vertical="center"/>
    </xf>
    <xf numFmtId="0" fontId="33" fillId="0" borderId="45" xfId="0" applyFont="1" applyBorder="1" applyAlignment="1">
      <alignment horizontal="left" vertical="center"/>
    </xf>
    <xf numFmtId="0" fontId="33" fillId="0" borderId="0" xfId="0" applyFont="1" applyBorder="1" applyAlignment="1">
      <alignment horizontal="left" vertical="center"/>
    </xf>
    <xf numFmtId="166" fontId="0" fillId="34" borderId="0" xfId="119" applyFont="1" applyFill="1" applyBorder="1" applyAlignment="1">
      <alignment horizontal="right" vertical="center"/>
    </xf>
    <xf numFmtId="0" fontId="33" fillId="34" borderId="0" xfId="0" applyFont="1" applyFill="1" applyAlignment="1">
      <alignment horizontal="left" vertical="center"/>
    </xf>
    <xf numFmtId="0" fontId="33" fillId="34" borderId="26" xfId="0" applyFont="1" applyFill="1" applyBorder="1" applyAlignment="1">
      <alignment horizontal="left" vertical="center"/>
    </xf>
    <xf numFmtId="0" fontId="33" fillId="34" borderId="29" xfId="0" applyFont="1" applyFill="1" applyBorder="1" applyAlignment="1">
      <alignment horizontal="left" vertical="center" wrapText="1"/>
    </xf>
    <xf numFmtId="0" fontId="33" fillId="34" borderId="0" xfId="0" applyFont="1" applyFill="1" applyBorder="1" applyAlignment="1">
      <alignment horizontal="left" vertical="center" wrapText="1"/>
    </xf>
    <xf numFmtId="0" fontId="33" fillId="34" borderId="26" xfId="0" applyFont="1" applyFill="1" applyBorder="1" applyAlignment="1">
      <alignment horizontal="left" vertical="center" wrapText="1"/>
    </xf>
    <xf numFmtId="166" fontId="0" fillId="34" borderId="26" xfId="119" applyFont="1" applyFill="1" applyBorder="1" applyAlignment="1">
      <alignment vertical="center"/>
    </xf>
    <xf numFmtId="166" fontId="17" fillId="0" borderId="19" xfId="119" applyFont="1" applyBorder="1" applyAlignment="1">
      <alignment vertical="center" wrapText="1"/>
    </xf>
    <xf numFmtId="166" fontId="17" fillId="41" borderId="19" xfId="119" applyFont="1" applyFill="1" applyBorder="1" applyAlignment="1">
      <alignment vertical="center"/>
    </xf>
    <xf numFmtId="166" fontId="0" fillId="43" borderId="57" xfId="119" applyFont="1" applyFill="1" applyBorder="1" applyAlignment="1">
      <alignment horizontal="center" vertical="center"/>
    </xf>
    <xf numFmtId="0" fontId="33" fillId="0" borderId="32" xfId="0" applyFont="1" applyBorder="1" applyAlignment="1">
      <alignment horizontal="left" vertical="center" wrapText="1"/>
    </xf>
    <xf numFmtId="1" fontId="1" fillId="0" borderId="19" xfId="119" applyNumberFormat="1" applyFont="1" applyFill="1" applyBorder="1" applyAlignment="1">
      <alignment horizontal="center" vertical="center"/>
    </xf>
    <xf numFmtId="0" fontId="69" fillId="0" borderId="0" xfId="106"/>
    <xf numFmtId="0" fontId="92" fillId="0" borderId="0" xfId="0" applyFont="1" applyAlignment="1">
      <alignment horizontal="left" wrapText="1"/>
    </xf>
    <xf numFmtId="0" fontId="92" fillId="0" borderId="45" xfId="0" applyFont="1" applyBorder="1" applyAlignment="1">
      <alignment horizontal="center" wrapText="1"/>
    </xf>
    <xf numFmtId="0" fontId="92" fillId="0" borderId="0" xfId="0" applyFont="1" applyAlignment="1">
      <alignment horizontal="center" wrapText="1"/>
    </xf>
    <xf numFmtId="0" fontId="17" fillId="0" borderId="19" xfId="0" applyFont="1" applyBorder="1" applyAlignment="1">
      <alignment horizontal="left" vertical="center" wrapText="1"/>
    </xf>
    <xf numFmtId="0" fontId="42" fillId="0" borderId="19" xfId="149" applyFont="1" applyFill="1" applyBorder="1" applyAlignment="1">
      <alignment horizontal="center" vertical="center" readingOrder="1"/>
    </xf>
    <xf numFmtId="0" fontId="17" fillId="0" borderId="19" xfId="146" applyBorder="1" applyAlignment="1">
      <alignment horizontal="center" vertical="center" readingOrder="1"/>
    </xf>
    <xf numFmtId="0" fontId="17" fillId="46" borderId="19" xfId="0" applyFont="1" applyFill="1" applyBorder="1" applyAlignment="1">
      <alignment horizontal="left" vertical="center" wrapText="1"/>
    </xf>
    <xf numFmtId="0" fontId="17" fillId="46" borderId="19" xfId="0" applyFont="1" applyFill="1" applyBorder="1" applyAlignment="1">
      <alignment vertical="center" wrapText="1"/>
    </xf>
    <xf numFmtId="0" fontId="17" fillId="46" borderId="19" xfId="0" applyFont="1" applyFill="1" applyBorder="1" applyAlignment="1">
      <alignment horizontal="center" vertical="center" wrapText="1"/>
    </xf>
    <xf numFmtId="176" fontId="17" fillId="46" borderId="19" xfId="0" applyNumberFormat="1" applyFont="1" applyFill="1" applyBorder="1" applyAlignment="1">
      <alignment horizontal="center" vertical="center" wrapText="1"/>
    </xf>
    <xf numFmtId="0" fontId="17" fillId="41" borderId="19" xfId="0" applyFont="1" applyFill="1" applyBorder="1" applyAlignment="1">
      <alignment horizontal="center" vertical="center"/>
    </xf>
    <xf numFmtId="0" fontId="17" fillId="41" borderId="19" xfId="0" applyFont="1" applyFill="1" applyBorder="1" applyAlignment="1">
      <alignment vertical="center" wrapText="1"/>
    </xf>
    <xf numFmtId="164" fontId="17" fillId="41" borderId="19" xfId="0" applyNumberFormat="1" applyFont="1" applyFill="1" applyBorder="1" applyAlignment="1">
      <alignment horizontal="right"/>
    </xf>
    <xf numFmtId="0" fontId="92" fillId="0" borderId="45" xfId="0" applyFont="1" applyFill="1" applyBorder="1" applyAlignment="1">
      <alignment horizontal="center" vertical="center"/>
    </xf>
    <xf numFmtId="0" fontId="92" fillId="0" borderId="27" xfId="0" applyFont="1" applyFill="1" applyBorder="1" applyAlignment="1">
      <alignment horizontal="center" vertical="center"/>
    </xf>
    <xf numFmtId="173" fontId="17" fillId="0" borderId="19" xfId="163" applyNumberFormat="1" applyFont="1" applyBorder="1" applyAlignment="1">
      <alignment horizontal="center" vertical="center" wrapText="1"/>
    </xf>
    <xf numFmtId="44" fontId="70" fillId="36" borderId="19" xfId="100" applyFont="1" applyFill="1" applyBorder="1" applyAlignment="1">
      <alignment horizontal="center" vertical="center"/>
    </xf>
    <xf numFmtId="43" fontId="70" fillId="36" borderId="19" xfId="421" applyFont="1" applyFill="1" applyBorder="1" applyAlignment="1">
      <alignment horizontal="center" vertical="center"/>
    </xf>
    <xf numFmtId="1" fontId="17" fillId="0" borderId="19" xfId="0" applyNumberFormat="1" applyFont="1" applyBorder="1" applyAlignment="1">
      <alignment horizontal="center" vertical="center"/>
    </xf>
    <xf numFmtId="1" fontId="33" fillId="38" borderId="19" xfId="0" applyNumberFormat="1" applyFont="1" applyFill="1" applyBorder="1" applyAlignment="1">
      <alignment horizontal="left" vertical="center"/>
    </xf>
    <xf numFmtId="1" fontId="33" fillId="38" borderId="19" xfId="0" applyNumberFormat="1" applyFont="1" applyFill="1" applyBorder="1" applyAlignment="1">
      <alignment horizontal="center" vertical="center"/>
    </xf>
    <xf numFmtId="0" fontId="33" fillId="38" borderId="19" xfId="0" applyFont="1" applyFill="1" applyBorder="1" applyAlignment="1">
      <alignment horizontal="left" wrapText="1"/>
    </xf>
    <xf numFmtId="0" fontId="33" fillId="38" borderId="19" xfId="0" applyFont="1" applyFill="1" applyBorder="1" applyAlignment="1">
      <alignment horizontal="center" vertical="center"/>
    </xf>
    <xf numFmtId="166" fontId="33" fillId="38" borderId="19" xfId="119" applyFont="1" applyFill="1" applyBorder="1" applyAlignment="1">
      <alignment horizontal="center" vertical="center"/>
    </xf>
    <xf numFmtId="165" fontId="33" fillId="38" borderId="19" xfId="150" applyFont="1" applyFill="1" applyBorder="1"/>
    <xf numFmtId="165" fontId="33" fillId="38" borderId="19" xfId="150" applyFont="1" applyFill="1" applyBorder="1" applyAlignment="1">
      <alignment horizontal="center" vertical="center"/>
    </xf>
    <xf numFmtId="0" fontId="17" fillId="0" borderId="19" xfId="0" applyFont="1" applyBorder="1" applyAlignment="1">
      <alignment horizontal="left" vertical="center"/>
    </xf>
    <xf numFmtId="0" fontId="17" fillId="0" borderId="0" xfId="0" applyFont="1" applyBorder="1" applyAlignment="1">
      <alignment horizontal="left" vertical="center"/>
    </xf>
    <xf numFmtId="0" fontId="86" fillId="0" borderId="0" xfId="0" applyFont="1" applyFill="1" applyBorder="1" applyAlignment="1">
      <alignment vertical="center" wrapText="1" readingOrder="1"/>
    </xf>
    <xf numFmtId="0" fontId="86" fillId="0" borderId="0" xfId="0" applyFont="1" applyFill="1" applyBorder="1" applyAlignment="1">
      <alignment horizontal="center" vertical="center" wrapText="1" readingOrder="1"/>
    </xf>
    <xf numFmtId="44" fontId="86" fillId="0" borderId="0" xfId="99" applyNumberFormat="1" applyFont="1" applyFill="1" applyBorder="1" applyAlignment="1">
      <alignment vertical="center" wrapText="1" readingOrder="1"/>
    </xf>
    <xf numFmtId="165" fontId="17" fillId="0" borderId="0" xfId="150" applyFont="1" applyBorder="1" applyAlignment="1">
      <alignment vertical="center" wrapText="1" readingOrder="1"/>
    </xf>
    <xf numFmtId="0" fontId="101" fillId="0" borderId="0" xfId="1107"/>
    <xf numFmtId="0" fontId="107" fillId="47" borderId="0" xfId="1107" applyFont="1" applyFill="1" applyAlignment="1">
      <alignment horizontal="right" vertical="top" wrapText="1"/>
    </xf>
    <xf numFmtId="0" fontId="106" fillId="47" borderId="0" xfId="1107" applyFont="1" applyFill="1" applyAlignment="1">
      <alignment horizontal="left" vertical="top" wrapText="1"/>
    </xf>
    <xf numFmtId="0" fontId="106" fillId="47" borderId="0" xfId="1107" applyFont="1" applyFill="1" applyAlignment="1">
      <alignment horizontal="center" vertical="top" wrapText="1"/>
    </xf>
    <xf numFmtId="0" fontId="105" fillId="48" borderId="67" xfId="1107" applyFont="1" applyFill="1" applyBorder="1" applyAlignment="1">
      <alignment horizontal="left" vertical="top" wrapText="1"/>
    </xf>
    <xf numFmtId="4" fontId="106" fillId="47" borderId="0" xfId="1107" applyNumberFormat="1" applyFont="1" applyFill="1" applyAlignment="1">
      <alignment horizontal="right" vertical="top" wrapText="1"/>
    </xf>
    <xf numFmtId="0" fontId="106" fillId="47" borderId="0" xfId="1107" applyFont="1" applyFill="1" applyAlignment="1">
      <alignment horizontal="right" vertical="top" wrapText="1"/>
    </xf>
    <xf numFmtId="4" fontId="106" fillId="50" borderId="66" xfId="1107" applyNumberFormat="1" applyFont="1" applyFill="1" applyBorder="1" applyAlignment="1">
      <alignment horizontal="right" vertical="top" wrapText="1"/>
    </xf>
    <xf numFmtId="177" fontId="106" fillId="50" borderId="66" xfId="1107" applyNumberFormat="1" applyFont="1" applyFill="1" applyBorder="1" applyAlignment="1">
      <alignment horizontal="right" vertical="top" wrapText="1"/>
    </xf>
    <xf numFmtId="0" fontId="106" fillId="50" borderId="66" xfId="1107" applyFont="1" applyFill="1" applyBorder="1" applyAlignment="1">
      <alignment horizontal="center" vertical="top" wrapText="1"/>
    </xf>
    <xf numFmtId="0" fontId="106" fillId="50" borderId="66" xfId="1107" applyFont="1" applyFill="1" applyBorder="1" applyAlignment="1">
      <alignment horizontal="left" vertical="top" wrapText="1"/>
    </xf>
    <xf numFmtId="0" fontId="106" fillId="50" borderId="66" xfId="1107" applyFont="1" applyFill="1" applyBorder="1" applyAlignment="1">
      <alignment horizontal="right" vertical="top" wrapText="1"/>
    </xf>
    <xf numFmtId="4" fontId="106" fillId="49" borderId="66" xfId="1107" applyNumberFormat="1" applyFont="1" applyFill="1" applyBorder="1" applyAlignment="1">
      <alignment horizontal="right" vertical="top" wrapText="1"/>
    </xf>
    <xf numFmtId="177" fontId="106" fillId="49" borderId="66" xfId="1107" applyNumberFormat="1" applyFont="1" applyFill="1" applyBorder="1" applyAlignment="1">
      <alignment horizontal="right" vertical="top" wrapText="1"/>
    </xf>
    <xf numFmtId="0" fontId="106" fillId="49" borderId="66" xfId="1107" applyFont="1" applyFill="1" applyBorder="1" applyAlignment="1">
      <alignment horizontal="center" vertical="top" wrapText="1"/>
    </xf>
    <xf numFmtId="0" fontId="106" fillId="49" borderId="66" xfId="1107" applyFont="1" applyFill="1" applyBorder="1" applyAlignment="1">
      <alignment horizontal="left" vertical="top" wrapText="1"/>
    </xf>
    <xf numFmtId="0" fontId="106" fillId="49" borderId="66" xfId="1107" applyFont="1" applyFill="1" applyBorder="1" applyAlignment="1">
      <alignment horizontal="right" vertical="top" wrapText="1"/>
    </xf>
    <xf numFmtId="4" fontId="105" fillId="48" borderId="66" xfId="1107" applyNumberFormat="1" applyFont="1" applyFill="1" applyBorder="1" applyAlignment="1">
      <alignment horizontal="right" vertical="top" wrapText="1"/>
    </xf>
    <xf numFmtId="177" fontId="105" fillId="48" borderId="66" xfId="1107" applyNumberFormat="1" applyFont="1" applyFill="1" applyBorder="1" applyAlignment="1">
      <alignment horizontal="right" vertical="top" wrapText="1"/>
    </xf>
    <xf numFmtId="0" fontId="105" fillId="48" borderId="66" xfId="1107" applyFont="1" applyFill="1" applyBorder="1" applyAlignment="1">
      <alignment horizontal="center" vertical="top" wrapText="1"/>
    </xf>
    <xf numFmtId="0" fontId="105" fillId="48" borderId="66" xfId="1107" applyFont="1" applyFill="1" applyBorder="1" applyAlignment="1">
      <alignment horizontal="left" vertical="top" wrapText="1"/>
    </xf>
    <xf numFmtId="0" fontId="105" fillId="48" borderId="66" xfId="1107" applyFont="1" applyFill="1" applyBorder="1" applyAlignment="1">
      <alignment horizontal="right" vertical="top" wrapText="1"/>
    </xf>
    <xf numFmtId="0" fontId="104" fillId="47" borderId="66" xfId="1107" applyFont="1" applyFill="1" applyBorder="1" applyAlignment="1">
      <alignment horizontal="right" vertical="top" wrapText="1"/>
    </xf>
    <xf numFmtId="0" fontId="104" fillId="47" borderId="66" xfId="1107" applyFont="1" applyFill="1" applyBorder="1" applyAlignment="1">
      <alignment horizontal="center" vertical="top" wrapText="1"/>
    </xf>
    <xf numFmtId="0" fontId="104" fillId="47" borderId="66" xfId="1107" applyFont="1" applyFill="1" applyBorder="1" applyAlignment="1">
      <alignment horizontal="left" vertical="top" wrapText="1"/>
    </xf>
    <xf numFmtId="0" fontId="107" fillId="47" borderId="0" xfId="1107" applyFont="1" applyFill="1" applyAlignment="1">
      <alignment horizontal="left" vertical="top" wrapText="1"/>
    </xf>
    <xf numFmtId="0" fontId="104" fillId="47" borderId="0" xfId="1107" applyFont="1" applyFill="1" applyAlignment="1">
      <alignment horizontal="left" vertical="top" wrapText="1"/>
    </xf>
    <xf numFmtId="0" fontId="17" fillId="0" borderId="0" xfId="0" applyFont="1" applyFill="1" applyBorder="1" applyAlignment="1">
      <alignment horizontal="center" wrapText="1"/>
    </xf>
    <xf numFmtId="166" fontId="33" fillId="0" borderId="50" xfId="119" applyFont="1" applyBorder="1" applyAlignment="1">
      <alignment horizontal="left" vertical="center" wrapText="1"/>
    </xf>
    <xf numFmtId="166" fontId="33" fillId="0" borderId="24" xfId="119" applyFont="1" applyBorder="1" applyAlignment="1">
      <alignment horizontal="left" vertical="center" wrapText="1"/>
    </xf>
    <xf numFmtId="166" fontId="33" fillId="0" borderId="49" xfId="119" applyFont="1" applyBorder="1" applyAlignment="1">
      <alignment horizontal="left" vertical="center" wrapText="1"/>
    </xf>
    <xf numFmtId="1" fontId="33" fillId="40" borderId="30" xfId="119" applyNumberFormat="1" applyFont="1" applyFill="1" applyBorder="1" applyAlignment="1">
      <alignment horizontal="center" vertical="center"/>
    </xf>
    <xf numFmtId="1" fontId="33" fillId="40" borderId="27" xfId="119" applyNumberFormat="1" applyFont="1" applyFill="1" applyBorder="1" applyAlignment="1">
      <alignment horizontal="center" vertical="center"/>
    </xf>
    <xf numFmtId="1" fontId="33" fillId="40" borderId="28" xfId="119" applyNumberFormat="1" applyFont="1" applyFill="1" applyBorder="1" applyAlignment="1">
      <alignment horizontal="center" vertical="center"/>
    </xf>
    <xf numFmtId="166" fontId="33" fillId="40" borderId="30" xfId="119" applyFont="1" applyFill="1" applyBorder="1" applyAlignment="1">
      <alignment horizontal="center" vertical="center"/>
    </xf>
    <xf numFmtId="166" fontId="33" fillId="40" borderId="27" xfId="119" applyFont="1" applyFill="1" applyBorder="1" applyAlignment="1">
      <alignment horizontal="center" vertical="center"/>
    </xf>
    <xf numFmtId="166" fontId="33" fillId="40" borderId="28" xfId="119" applyFont="1" applyFill="1" applyBorder="1" applyAlignment="1">
      <alignment horizontal="center" vertical="center"/>
    </xf>
    <xf numFmtId="166" fontId="33" fillId="0" borderId="32" xfId="119" applyFont="1" applyBorder="1" applyAlignment="1">
      <alignment horizontal="left" vertical="center" wrapText="1"/>
    </xf>
    <xf numFmtId="166" fontId="33" fillId="0" borderId="33" xfId="119" applyFont="1" applyBorder="1" applyAlignment="1">
      <alignment horizontal="left" vertical="center" wrapText="1"/>
    </xf>
    <xf numFmtId="166" fontId="33" fillId="0" borderId="34" xfId="119" applyFont="1" applyBorder="1" applyAlignment="1">
      <alignment horizontal="left" vertical="center" wrapText="1"/>
    </xf>
    <xf numFmtId="166" fontId="33" fillId="33" borderId="32" xfId="119" applyFont="1" applyFill="1" applyBorder="1" applyAlignment="1">
      <alignment horizontal="center" vertical="center" wrapText="1"/>
    </xf>
    <xf numFmtId="166" fontId="33" fillId="33" borderId="33" xfId="119" applyFont="1" applyFill="1" applyBorder="1" applyAlignment="1">
      <alignment horizontal="center" vertical="center" wrapText="1"/>
    </xf>
    <xf numFmtId="166" fontId="33" fillId="33" borderId="34" xfId="119" applyFont="1" applyFill="1" applyBorder="1" applyAlignment="1">
      <alignment horizontal="center" vertical="center" wrapText="1"/>
    </xf>
    <xf numFmtId="166" fontId="33" fillId="33" borderId="30" xfId="119" applyFont="1" applyFill="1" applyBorder="1" applyAlignment="1">
      <alignment horizontal="center" vertical="center"/>
    </xf>
    <xf numFmtId="166" fontId="33" fillId="33" borderId="27" xfId="119" applyFont="1" applyFill="1" applyBorder="1" applyAlignment="1">
      <alignment horizontal="center" vertical="center"/>
    </xf>
    <xf numFmtId="166" fontId="33" fillId="33" borderId="28" xfId="119" applyFont="1" applyFill="1" applyBorder="1" applyAlignment="1">
      <alignment horizontal="center" vertical="center"/>
    </xf>
    <xf numFmtId="166" fontId="33" fillId="33" borderId="32" xfId="119" applyFont="1" applyFill="1" applyBorder="1" applyAlignment="1">
      <alignment horizontal="center" vertical="center"/>
    </xf>
    <xf numFmtId="166" fontId="33" fillId="33" borderId="33" xfId="119" applyFont="1" applyFill="1" applyBorder="1" applyAlignment="1">
      <alignment horizontal="center" vertical="center"/>
    </xf>
    <xf numFmtId="166" fontId="33" fillId="33" borderId="34" xfId="119" applyFont="1" applyFill="1" applyBorder="1" applyAlignment="1">
      <alignment horizontal="center" vertical="center"/>
    </xf>
    <xf numFmtId="166" fontId="33" fillId="34" borderId="50" xfId="119" applyFont="1" applyFill="1" applyBorder="1" applyAlignment="1">
      <alignment horizontal="left" vertical="center" wrapText="1"/>
    </xf>
    <xf numFmtId="166" fontId="33" fillId="34" borderId="24" xfId="119" applyFont="1" applyFill="1" applyBorder="1" applyAlignment="1">
      <alignment horizontal="left" vertical="center" wrapText="1"/>
    </xf>
    <xf numFmtId="166" fontId="33" fillId="34" borderId="49" xfId="119" applyFont="1" applyFill="1" applyBorder="1" applyAlignment="1">
      <alignment horizontal="left" vertical="center" wrapText="1"/>
    </xf>
    <xf numFmtId="166" fontId="33" fillId="33" borderId="50" xfId="119" applyFont="1" applyFill="1" applyBorder="1" applyAlignment="1">
      <alignment horizontal="center" vertical="center" wrapText="1"/>
    </xf>
    <xf numFmtId="166" fontId="33" fillId="33" borderId="24" xfId="119" applyFont="1" applyFill="1" applyBorder="1" applyAlignment="1">
      <alignment horizontal="center" vertical="center" wrapText="1"/>
    </xf>
    <xf numFmtId="166" fontId="33" fillId="33" borderId="49" xfId="119" applyFont="1" applyFill="1" applyBorder="1" applyAlignment="1">
      <alignment horizontal="center" vertical="center" wrapText="1"/>
    </xf>
    <xf numFmtId="9" fontId="33" fillId="0" borderId="50" xfId="114" applyFont="1" applyBorder="1" applyAlignment="1">
      <alignment horizontal="left" vertical="center" wrapText="1"/>
    </xf>
    <xf numFmtId="9" fontId="33" fillId="0" borderId="24" xfId="114" applyFont="1" applyBorder="1" applyAlignment="1">
      <alignment horizontal="left" vertical="center" wrapText="1"/>
    </xf>
    <xf numFmtId="9" fontId="33" fillId="0" borderId="49" xfId="114" applyFont="1" applyBorder="1" applyAlignment="1">
      <alignment horizontal="left" vertical="center" wrapText="1"/>
    </xf>
    <xf numFmtId="166" fontId="33" fillId="40" borderId="29" xfId="119" applyFont="1" applyFill="1" applyBorder="1" applyAlignment="1">
      <alignment horizontal="center" vertical="center"/>
    </xf>
    <xf numFmtId="166" fontId="33" fillId="40" borderId="0" xfId="119" applyFont="1" applyFill="1" applyBorder="1" applyAlignment="1">
      <alignment horizontal="center" vertical="center"/>
    </xf>
    <xf numFmtId="166" fontId="33" fillId="40" borderId="26" xfId="119" applyFont="1" applyFill="1" applyBorder="1" applyAlignment="1">
      <alignment horizontal="center" vertical="center"/>
    </xf>
    <xf numFmtId="166" fontId="33" fillId="34" borderId="32" xfId="119" applyFont="1" applyFill="1" applyBorder="1" applyAlignment="1">
      <alignment horizontal="center" vertical="center"/>
    </xf>
    <xf numFmtId="166" fontId="33" fillId="34" borderId="33" xfId="119" applyFont="1" applyFill="1" applyBorder="1" applyAlignment="1">
      <alignment horizontal="center" vertical="center"/>
    </xf>
    <xf numFmtId="166" fontId="33" fillId="34" borderId="34" xfId="119" applyFont="1" applyFill="1" applyBorder="1" applyAlignment="1">
      <alignment horizontal="center" vertical="center"/>
    </xf>
    <xf numFmtId="166" fontId="33" fillId="0" borderId="50" xfId="119" applyFont="1" applyBorder="1" applyAlignment="1">
      <alignment horizontal="center" vertical="center" wrapText="1"/>
    </xf>
    <xf numFmtId="166" fontId="33" fillId="0" borderId="24" xfId="119" applyFont="1" applyBorder="1" applyAlignment="1">
      <alignment horizontal="center" vertical="center" wrapText="1"/>
    </xf>
    <xf numFmtId="166" fontId="33" fillId="0" borderId="49" xfId="119" applyFont="1" applyBorder="1" applyAlignment="1">
      <alignment horizontal="center" vertical="center" wrapText="1"/>
    </xf>
    <xf numFmtId="166" fontId="33" fillId="34" borderId="32" xfId="119" applyFont="1" applyFill="1" applyBorder="1" applyAlignment="1">
      <alignment horizontal="left" vertical="center" wrapText="1"/>
    </xf>
    <xf numFmtId="166" fontId="33" fillId="34" borderId="33" xfId="119" applyFont="1" applyFill="1" applyBorder="1" applyAlignment="1">
      <alignment horizontal="left" vertical="center" wrapText="1"/>
    </xf>
    <xf numFmtId="166" fontId="33" fillId="34" borderId="34" xfId="119" applyFont="1" applyFill="1" applyBorder="1" applyAlignment="1">
      <alignment horizontal="left" vertical="center" wrapText="1"/>
    </xf>
    <xf numFmtId="166" fontId="33" fillId="0" borderId="32" xfId="119" applyFont="1" applyBorder="1" applyAlignment="1">
      <alignment horizontal="center" vertical="center"/>
    </xf>
    <xf numFmtId="166" fontId="33" fillId="0" borderId="33" xfId="119" applyFont="1" applyBorder="1" applyAlignment="1">
      <alignment horizontal="center" vertical="center"/>
    </xf>
    <xf numFmtId="166" fontId="33" fillId="0" borderId="34" xfId="119" applyFont="1" applyBorder="1" applyAlignment="1">
      <alignment horizontal="center" vertical="center"/>
    </xf>
    <xf numFmtId="0" fontId="38" fillId="0" borderId="23" xfId="0" applyFont="1" applyFill="1" applyBorder="1" applyAlignment="1">
      <alignment horizontal="left" vertical="center" wrapText="1"/>
    </xf>
    <xf numFmtId="0" fontId="38" fillId="0" borderId="22" xfId="0" applyFont="1" applyFill="1" applyBorder="1" applyAlignment="1">
      <alignment horizontal="left" vertical="center" wrapText="1"/>
    </xf>
    <xf numFmtId="169" fontId="39" fillId="0" borderId="20" xfId="0" applyNumberFormat="1" applyFont="1" applyFill="1" applyBorder="1" applyAlignment="1">
      <alignment horizontal="center" vertical="center" wrapText="1"/>
    </xf>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69" fontId="39" fillId="0" borderId="57" xfId="0" applyNumberFormat="1" applyFont="1" applyFill="1" applyBorder="1" applyAlignment="1">
      <alignment horizontal="center" vertical="center" wrapText="1"/>
    </xf>
    <xf numFmtId="169" fontId="39" fillId="0" borderId="51" xfId="0" applyNumberFormat="1" applyFont="1" applyFill="1" applyBorder="1" applyAlignment="1">
      <alignment horizontal="center" vertical="center" wrapText="1"/>
    </xf>
    <xf numFmtId="0" fontId="38" fillId="0" borderId="52" xfId="0" applyFont="1" applyFill="1" applyBorder="1" applyAlignment="1">
      <alignment horizontal="left" vertical="center" wrapText="1"/>
    </xf>
    <xf numFmtId="0" fontId="38" fillId="0" borderId="19" xfId="0" applyFont="1" applyFill="1" applyBorder="1" applyAlignment="1">
      <alignment horizontal="left" vertical="center" wrapText="1"/>
    </xf>
    <xf numFmtId="169" fontId="39" fillId="0" borderId="56" xfId="0" applyNumberFormat="1" applyFont="1" applyFill="1" applyBorder="1" applyAlignment="1">
      <alignment horizontal="center" vertical="center" wrapText="1"/>
    </xf>
    <xf numFmtId="0" fontId="39" fillId="33" borderId="35" xfId="0" applyFont="1" applyFill="1" applyBorder="1" applyAlignment="1">
      <alignment horizontal="right"/>
    </xf>
    <xf numFmtId="0" fontId="39" fillId="33" borderId="57" xfId="0" applyFont="1" applyFill="1" applyBorder="1" applyAlignment="1">
      <alignment horizontal="right"/>
    </xf>
    <xf numFmtId="0" fontId="39" fillId="0" borderId="20" xfId="0" applyNumberFormat="1" applyFont="1" applyFill="1" applyBorder="1" applyAlignment="1">
      <alignment horizontal="center" vertical="center" wrapText="1"/>
    </xf>
    <xf numFmtId="1" fontId="38" fillId="0" borderId="19" xfId="0" applyNumberFormat="1" applyFont="1" applyFill="1" applyBorder="1" applyAlignment="1">
      <alignment horizontal="left" vertical="center" wrapText="1"/>
    </xf>
    <xf numFmtId="44" fontId="38" fillId="34" borderId="19" xfId="99" applyNumberFormat="1" applyFont="1" applyFill="1" applyBorder="1" applyAlignment="1">
      <alignment horizontal="center" vertical="center"/>
    </xf>
    <xf numFmtId="10" fontId="38" fillId="0" borderId="21" xfId="120" applyNumberFormat="1" applyFont="1" applyBorder="1" applyAlignment="1">
      <alignment horizontal="center" vertical="center"/>
    </xf>
    <xf numFmtId="44" fontId="38" fillId="0" borderId="19" xfId="99" applyNumberFormat="1" applyFont="1" applyFill="1" applyBorder="1" applyAlignment="1">
      <alignment horizontal="center" vertical="center"/>
    </xf>
    <xf numFmtId="166" fontId="38" fillId="0" borderId="19" xfId="0" applyNumberFormat="1" applyFont="1" applyFill="1" applyBorder="1" applyAlignment="1">
      <alignment horizontal="left" vertical="center" wrapText="1"/>
    </xf>
    <xf numFmtId="0" fontId="37" fillId="0" borderId="20"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1" xfId="0" applyFont="1" applyBorder="1" applyAlignment="1">
      <alignment horizontal="center" vertical="center" wrapText="1"/>
    </xf>
    <xf numFmtId="0" fontId="36" fillId="0" borderId="20" xfId="0" applyFont="1" applyBorder="1" applyAlignment="1">
      <alignment horizontal="center" vertical="center"/>
    </xf>
    <xf numFmtId="0" fontId="36" fillId="0" borderId="19" xfId="0" applyFont="1" applyBorder="1" applyAlignment="1">
      <alignment horizontal="center" vertical="center"/>
    </xf>
    <xf numFmtId="0" fontId="36" fillId="0" borderId="21" xfId="0" applyFont="1" applyBorder="1" applyAlignment="1">
      <alignment horizontal="center" vertical="center"/>
    </xf>
    <xf numFmtId="0" fontId="34" fillId="0" borderId="20" xfId="105" applyFont="1" applyFill="1" applyBorder="1" applyAlignment="1">
      <alignment horizontal="left" vertical="center" readingOrder="1"/>
    </xf>
    <xf numFmtId="0" fontId="34" fillId="0" borderId="19" xfId="105" applyFont="1" applyFill="1" applyBorder="1" applyAlignment="1">
      <alignment horizontal="left" vertical="center" readingOrder="1"/>
    </xf>
    <xf numFmtId="0" fontId="34" fillId="0" borderId="21" xfId="105" applyFont="1" applyFill="1" applyBorder="1" applyAlignment="1">
      <alignment horizontal="left" vertical="center" readingOrder="1"/>
    </xf>
    <xf numFmtId="0" fontId="17" fillId="0" borderId="51" xfId="0" applyFont="1" applyFill="1" applyBorder="1" applyAlignment="1">
      <alignment horizontal="center"/>
    </xf>
    <xf numFmtId="0" fontId="17" fillId="0" borderId="52" xfId="0" applyFont="1" applyFill="1" applyBorder="1" applyAlignment="1">
      <alignment horizontal="center"/>
    </xf>
    <xf numFmtId="0" fontId="17" fillId="0" borderId="60" xfId="0" applyFont="1" applyFill="1" applyBorder="1" applyAlignment="1">
      <alignment horizontal="center"/>
    </xf>
    <xf numFmtId="0" fontId="70" fillId="33" borderId="35" xfId="0" applyNumberFormat="1" applyFont="1" applyFill="1" applyBorder="1" applyAlignment="1">
      <alignment horizontal="right" vertical="center"/>
    </xf>
    <xf numFmtId="0" fontId="70" fillId="33" borderId="54" xfId="0" applyNumberFormat="1" applyFont="1" applyFill="1" applyBorder="1" applyAlignment="1">
      <alignment horizontal="right" vertical="center"/>
    </xf>
    <xf numFmtId="0" fontId="70" fillId="33" borderId="57" xfId="0" applyNumberFormat="1" applyFont="1" applyFill="1" applyBorder="1" applyAlignment="1">
      <alignment horizontal="right" vertical="center"/>
    </xf>
    <xf numFmtId="0" fontId="70" fillId="33" borderId="0" xfId="0" applyFont="1" applyFill="1" applyBorder="1" applyAlignment="1">
      <alignment horizontal="right" vertical="center" wrapText="1"/>
    </xf>
    <xf numFmtId="0" fontId="42" fillId="0" borderId="32" xfId="0" applyFont="1" applyFill="1" applyBorder="1" applyAlignment="1">
      <alignment horizontal="center"/>
    </xf>
    <xf numFmtId="0" fontId="42" fillId="0" borderId="33" xfId="0" applyFont="1" applyFill="1" applyBorder="1" applyAlignment="1">
      <alignment horizontal="center"/>
    </xf>
    <xf numFmtId="0" fontId="42" fillId="0" borderId="34" xfId="0" applyFont="1" applyFill="1" applyBorder="1" applyAlignment="1">
      <alignment horizontal="center"/>
    </xf>
    <xf numFmtId="0" fontId="88" fillId="38" borderId="50" xfId="0" applyFont="1" applyFill="1" applyBorder="1" applyAlignment="1">
      <alignment horizontal="center" vertical="center" wrapText="1"/>
    </xf>
    <xf numFmtId="0" fontId="88" fillId="38" borderId="24" xfId="0" applyFont="1" applyFill="1" applyBorder="1" applyAlignment="1">
      <alignment horizontal="center" vertical="center" wrapText="1"/>
    </xf>
    <xf numFmtId="0" fontId="88" fillId="38" borderId="49" xfId="0" applyFont="1" applyFill="1" applyBorder="1" applyAlignment="1">
      <alignment horizontal="center" vertical="center" wrapText="1"/>
    </xf>
    <xf numFmtId="0" fontId="103" fillId="0" borderId="32" xfId="105" applyFont="1" applyFill="1" applyBorder="1" applyAlignment="1">
      <alignment horizontal="left" vertical="center" readingOrder="1"/>
    </xf>
    <xf numFmtId="0" fontId="103" fillId="0" borderId="33" xfId="105" applyFont="1" applyFill="1" applyBorder="1" applyAlignment="1">
      <alignment horizontal="left" vertical="center" readingOrder="1"/>
    </xf>
    <xf numFmtId="0" fontId="103" fillId="0" borderId="34" xfId="105" applyFont="1" applyFill="1" applyBorder="1" applyAlignment="1">
      <alignment horizontal="left" vertical="center" readingOrder="1"/>
    </xf>
    <xf numFmtId="0" fontId="103" fillId="0" borderId="38" xfId="105" applyFont="1" applyFill="1" applyBorder="1" applyAlignment="1">
      <alignment horizontal="left" vertical="center" readingOrder="1"/>
    </xf>
    <xf numFmtId="0" fontId="103" fillId="0" borderId="39" xfId="105" applyFont="1" applyFill="1" applyBorder="1" applyAlignment="1">
      <alignment horizontal="left" vertical="center" readingOrder="1"/>
    </xf>
    <xf numFmtId="0" fontId="103" fillId="0" borderId="40" xfId="105" applyFont="1" applyFill="1" applyBorder="1" applyAlignment="1">
      <alignment horizontal="left" vertical="center" readingOrder="1"/>
    </xf>
    <xf numFmtId="0" fontId="70" fillId="33" borderId="20" xfId="0" applyFont="1" applyFill="1" applyBorder="1" applyAlignment="1">
      <alignment horizontal="right" vertical="center" wrapText="1"/>
    </xf>
    <xf numFmtId="0" fontId="70" fillId="33" borderId="19" xfId="0" applyFont="1" applyFill="1" applyBorder="1" applyAlignment="1">
      <alignment horizontal="right" vertical="center" wrapText="1"/>
    </xf>
    <xf numFmtId="0" fontId="70" fillId="33" borderId="35" xfId="0" applyFont="1" applyFill="1" applyBorder="1" applyAlignment="1">
      <alignment horizontal="right" vertical="center" wrapText="1"/>
    </xf>
    <xf numFmtId="0" fontId="70" fillId="33" borderId="54" xfId="0" applyFont="1" applyFill="1" applyBorder="1" applyAlignment="1">
      <alignment horizontal="right" vertical="center" wrapText="1"/>
    </xf>
    <xf numFmtId="0" fontId="70" fillId="33" borderId="57" xfId="0" applyFont="1" applyFill="1" applyBorder="1" applyAlignment="1">
      <alignment horizontal="right" vertical="center" wrapText="1"/>
    </xf>
    <xf numFmtId="0" fontId="71" fillId="33" borderId="54" xfId="0" applyFont="1" applyFill="1" applyBorder="1" applyAlignment="1">
      <alignment horizontal="right" vertical="center" wrapText="1"/>
    </xf>
    <xf numFmtId="0" fontId="71" fillId="33" borderId="57" xfId="0" applyFont="1" applyFill="1" applyBorder="1" applyAlignment="1">
      <alignment horizontal="right" vertical="center" wrapText="1"/>
    </xf>
    <xf numFmtId="0" fontId="70" fillId="35" borderId="43" xfId="0" applyFont="1" applyFill="1" applyBorder="1" applyAlignment="1">
      <alignment horizontal="center" vertical="center" wrapText="1"/>
    </xf>
    <xf numFmtId="0" fontId="70" fillId="35" borderId="23" xfId="0" applyFont="1" applyFill="1" applyBorder="1" applyAlignment="1">
      <alignment horizontal="center" vertical="center" wrapText="1"/>
    </xf>
    <xf numFmtId="0" fontId="70" fillId="35" borderId="53" xfId="0" applyFont="1" applyFill="1" applyBorder="1" applyAlignment="1">
      <alignment horizontal="center" vertical="center" wrapText="1"/>
    </xf>
    <xf numFmtId="0" fontId="70" fillId="38" borderId="32" xfId="0" applyNumberFormat="1" applyFont="1" applyFill="1" applyBorder="1" applyAlignment="1">
      <alignment horizontal="right" vertical="center"/>
    </xf>
    <xf numFmtId="0" fontId="70" fillId="38" borderId="33" xfId="0" applyNumberFormat="1" applyFont="1" applyFill="1" applyBorder="1" applyAlignment="1">
      <alignment horizontal="right" vertical="center"/>
    </xf>
    <xf numFmtId="0" fontId="70" fillId="38" borderId="34" xfId="0" applyNumberFormat="1" applyFont="1" applyFill="1" applyBorder="1" applyAlignment="1">
      <alignment horizontal="right" vertical="center"/>
    </xf>
    <xf numFmtId="0" fontId="42" fillId="0" borderId="50" xfId="0" applyFont="1" applyFill="1" applyBorder="1" applyAlignment="1">
      <alignment horizontal="center"/>
    </xf>
    <xf numFmtId="0" fontId="42" fillId="0" borderId="24" xfId="0" applyFont="1" applyFill="1" applyBorder="1" applyAlignment="1">
      <alignment horizontal="center"/>
    </xf>
    <xf numFmtId="0" fontId="42" fillId="0" borderId="49" xfId="0" applyFont="1" applyFill="1" applyBorder="1" applyAlignment="1">
      <alignment horizontal="center"/>
    </xf>
    <xf numFmtId="0" fontId="70" fillId="33" borderId="0" xfId="0" applyFont="1" applyFill="1" applyBorder="1" applyAlignment="1">
      <alignment horizontal="left" vertical="center" wrapText="1"/>
    </xf>
    <xf numFmtId="0" fontId="34" fillId="33" borderId="0" xfId="0" applyFont="1" applyFill="1" applyBorder="1" applyAlignment="1">
      <alignment horizontal="left"/>
    </xf>
    <xf numFmtId="0" fontId="17" fillId="0" borderId="50" xfId="0" applyFont="1" applyFill="1" applyBorder="1" applyAlignment="1">
      <alignment horizontal="center"/>
    </xf>
    <xf numFmtId="0" fontId="17" fillId="0" borderId="24" xfId="0" applyFont="1" applyFill="1" applyBorder="1" applyAlignment="1">
      <alignment horizontal="center"/>
    </xf>
    <xf numFmtId="0" fontId="17" fillId="0" borderId="49" xfId="0" applyFont="1" applyFill="1" applyBorder="1" applyAlignment="1">
      <alignment horizontal="center"/>
    </xf>
    <xf numFmtId="0" fontId="39" fillId="40" borderId="65" xfId="0" applyFont="1" applyFill="1" applyBorder="1" applyAlignment="1">
      <alignment horizontal="right"/>
    </xf>
    <xf numFmtId="0" fontId="39" fillId="40" borderId="36" xfId="0" applyFont="1" applyFill="1" applyBorder="1" applyAlignment="1">
      <alignment horizontal="right"/>
    </xf>
    <xf numFmtId="0" fontId="39" fillId="40" borderId="41" xfId="0" applyFont="1" applyFill="1" applyBorder="1" applyAlignment="1">
      <alignment horizontal="right"/>
    </xf>
    <xf numFmtId="10" fontId="38" fillId="0" borderId="19" xfId="120" applyNumberFormat="1" applyFont="1" applyBorder="1" applyAlignment="1">
      <alignment horizontal="center" vertical="center"/>
    </xf>
    <xf numFmtId="165" fontId="38" fillId="0" borderId="19" xfId="99" applyFont="1" applyFill="1" applyBorder="1" applyAlignment="1">
      <alignment horizontal="center" vertical="center"/>
    </xf>
    <xf numFmtId="0" fontId="36" fillId="0" borderId="22" xfId="0" applyFont="1" applyBorder="1" applyAlignment="1">
      <alignment horizontal="center" vertical="center"/>
    </xf>
    <xf numFmtId="0" fontId="39" fillId="40" borderId="30" xfId="0" applyFont="1" applyFill="1" applyBorder="1" applyAlignment="1">
      <alignment horizontal="right"/>
    </xf>
    <xf numFmtId="0" fontId="39" fillId="40" borderId="27" xfId="0" applyFont="1" applyFill="1" applyBorder="1" applyAlignment="1">
      <alignment horizontal="right"/>
    </xf>
    <xf numFmtId="0" fontId="39" fillId="40" borderId="64" xfId="0" applyFont="1" applyFill="1" applyBorder="1" applyAlignment="1">
      <alignment horizontal="right"/>
    </xf>
    <xf numFmtId="165" fontId="38" fillId="34" borderId="19" xfId="99" applyFont="1" applyFill="1" applyBorder="1" applyAlignment="1">
      <alignment horizontal="center" vertical="center"/>
    </xf>
    <xf numFmtId="0" fontId="39" fillId="40" borderId="20" xfId="0" applyFont="1" applyFill="1" applyBorder="1" applyAlignment="1">
      <alignment horizontal="right" wrapText="1"/>
    </xf>
    <xf numFmtId="0" fontId="39" fillId="40" borderId="19" xfId="0" applyFont="1" applyFill="1" applyBorder="1" applyAlignment="1">
      <alignment horizontal="right" wrapText="1"/>
    </xf>
    <xf numFmtId="0" fontId="34" fillId="0" borderId="20" xfId="105" applyFont="1" applyFill="1" applyBorder="1" applyAlignment="1">
      <alignment horizontal="left" vertical="center" wrapText="1" readingOrder="1"/>
    </xf>
    <xf numFmtId="0" fontId="34" fillId="0" borderId="19" xfId="105" applyFont="1" applyFill="1" applyBorder="1" applyAlignment="1">
      <alignment horizontal="left" vertical="center" wrapText="1" readingOrder="1"/>
    </xf>
    <xf numFmtId="0" fontId="34" fillId="0" borderId="21" xfId="105" applyFont="1" applyFill="1" applyBorder="1" applyAlignment="1">
      <alignment horizontal="left" vertical="center" wrapText="1" readingOrder="1"/>
    </xf>
    <xf numFmtId="0" fontId="37" fillId="0" borderId="22" xfId="0" applyFont="1" applyBorder="1" applyAlignment="1">
      <alignment horizontal="center" vertical="center" wrapText="1"/>
    </xf>
    <xf numFmtId="0" fontId="37" fillId="0" borderId="20" xfId="0" applyFont="1" applyBorder="1" applyAlignment="1">
      <alignment horizontal="left" vertical="center"/>
    </xf>
    <xf numFmtId="0" fontId="37" fillId="0" borderId="19" xfId="0" applyFont="1" applyBorder="1" applyAlignment="1">
      <alignment horizontal="left" vertical="center"/>
    </xf>
    <xf numFmtId="0" fontId="37" fillId="0" borderId="21" xfId="0" applyFont="1" applyBorder="1" applyAlignment="1">
      <alignment horizontal="left" vertical="center"/>
    </xf>
    <xf numFmtId="0" fontId="36" fillId="0" borderId="31" xfId="0" applyFont="1" applyBorder="1" applyAlignment="1">
      <alignment horizontal="center" vertical="center"/>
    </xf>
    <xf numFmtId="169" fontId="38" fillId="0" borderId="19" xfId="0" applyNumberFormat="1" applyFont="1" applyFill="1" applyBorder="1" applyAlignment="1">
      <alignment horizontal="left" vertical="center" wrapText="1"/>
    </xf>
    <xf numFmtId="0" fontId="82" fillId="34" borderId="19" xfId="0" applyFont="1" applyFill="1" applyBorder="1" applyAlignment="1" applyProtection="1">
      <alignment horizontal="left" vertical="center" wrapText="1"/>
    </xf>
    <xf numFmtId="0" fontId="73" fillId="0" borderId="44" xfId="0" applyFont="1" applyBorder="1" applyAlignment="1">
      <alignment horizontal="center" vertical="center"/>
    </xf>
    <xf numFmtId="0" fontId="73" fillId="0" borderId="45" xfId="0" applyFont="1" applyBorder="1" applyAlignment="1">
      <alignment horizontal="center" vertical="center"/>
    </xf>
    <xf numFmtId="0" fontId="73" fillId="0" borderId="46" xfId="0" applyFont="1" applyBorder="1" applyAlignment="1">
      <alignment horizontal="center" vertical="center"/>
    </xf>
    <xf numFmtId="0" fontId="73" fillId="0" borderId="25" xfId="0" applyFont="1" applyBorder="1" applyAlignment="1">
      <alignment horizontal="center" vertical="center"/>
    </xf>
    <xf numFmtId="0" fontId="73" fillId="0" borderId="0" xfId="0" applyFont="1" applyBorder="1" applyAlignment="1">
      <alignment horizontal="center" vertical="center"/>
    </xf>
    <xf numFmtId="0" fontId="73" fillId="0" borderId="47" xfId="0" applyFont="1" applyBorder="1" applyAlignment="1">
      <alignment horizontal="center" vertical="center"/>
    </xf>
    <xf numFmtId="0" fontId="73" fillId="0" borderId="48" xfId="0" applyFont="1" applyBorder="1" applyAlignment="1">
      <alignment horizontal="center" vertical="center"/>
    </xf>
    <xf numFmtId="0" fontId="73" fillId="0" borderId="36" xfId="0" applyFont="1" applyBorder="1" applyAlignment="1">
      <alignment horizontal="center" vertical="center"/>
    </xf>
    <xf numFmtId="0" fontId="73" fillId="0" borderId="41" xfId="0" applyFont="1" applyBorder="1" applyAlignment="1">
      <alignment horizontal="center" vertical="center"/>
    </xf>
    <xf numFmtId="0" fontId="74" fillId="36" borderId="19" xfId="0" applyFont="1" applyFill="1" applyBorder="1" applyAlignment="1">
      <alignment horizontal="center" vertical="center" wrapText="1"/>
    </xf>
    <xf numFmtId="0" fontId="74" fillId="34" borderId="19" xfId="0" applyFont="1" applyFill="1" applyBorder="1" applyAlignment="1">
      <alignment horizontal="center" vertical="center"/>
    </xf>
    <xf numFmtId="0" fontId="85" fillId="0" borderId="25" xfId="0" applyFont="1" applyBorder="1" applyAlignment="1">
      <alignment horizontal="left" vertical="center" readingOrder="1"/>
    </xf>
    <xf numFmtId="0" fontId="85" fillId="0" borderId="0" xfId="0" applyFont="1" applyBorder="1" applyAlignment="1">
      <alignment horizontal="left" vertical="center" readingOrder="1"/>
    </xf>
    <xf numFmtId="0" fontId="85" fillId="0" borderId="47" xfId="0" applyFont="1" applyBorder="1" applyAlignment="1">
      <alignment horizontal="left" vertical="center" readingOrder="1"/>
    </xf>
    <xf numFmtId="0" fontId="33" fillId="0" borderId="55" xfId="105" applyFont="1" applyFill="1" applyBorder="1" applyAlignment="1">
      <alignment horizontal="left" vertical="center" readingOrder="1"/>
    </xf>
    <xf numFmtId="0" fontId="33" fillId="0" borderId="54" xfId="105" applyFont="1" applyFill="1" applyBorder="1" applyAlignment="1">
      <alignment horizontal="left" vertical="center" readingOrder="1"/>
    </xf>
    <xf numFmtId="0" fontId="33" fillId="0" borderId="57" xfId="105" applyFont="1" applyFill="1" applyBorder="1" applyAlignment="1">
      <alignment horizontal="left" vertical="center" readingOrder="1"/>
    </xf>
    <xf numFmtId="0" fontId="33" fillId="0" borderId="19" xfId="0" applyFont="1" applyBorder="1" applyAlignment="1">
      <alignment horizontal="center" vertical="center" wrapText="1" readingOrder="1"/>
    </xf>
    <xf numFmtId="0" fontId="33" fillId="0" borderId="19" xfId="0" applyFont="1" applyBorder="1" applyAlignment="1">
      <alignment horizontal="center" vertical="center" readingOrder="1"/>
    </xf>
    <xf numFmtId="0" fontId="17" fillId="0" borderId="58" xfId="0" applyFont="1" applyFill="1" applyBorder="1" applyAlignment="1">
      <alignment horizontal="center"/>
    </xf>
    <xf numFmtId="0" fontId="17" fillId="0" borderId="62" xfId="0" applyFont="1" applyFill="1" applyBorder="1" applyAlignment="1">
      <alignment horizontal="center"/>
    </xf>
    <xf numFmtId="0" fontId="17" fillId="0" borderId="63" xfId="0" applyFont="1" applyFill="1" applyBorder="1" applyAlignment="1">
      <alignment horizontal="center"/>
    </xf>
    <xf numFmtId="0" fontId="107" fillId="47" borderId="0" xfId="1107" applyFont="1" applyFill="1" applyAlignment="1">
      <alignment horizontal="right" vertical="top" wrapText="1"/>
    </xf>
    <xf numFmtId="0" fontId="107" fillId="47" borderId="0" xfId="1107" applyFont="1" applyFill="1" applyAlignment="1">
      <alignment horizontal="left" vertical="top" wrapText="1"/>
    </xf>
    <xf numFmtId="4" fontId="107" fillId="47" borderId="0" xfId="1107" applyNumberFormat="1" applyFont="1" applyFill="1" applyAlignment="1">
      <alignment horizontal="right" vertical="top" wrapText="1"/>
    </xf>
    <xf numFmtId="0" fontId="106" fillId="50" borderId="66" xfId="1107" applyFont="1" applyFill="1" applyBorder="1" applyAlignment="1">
      <alignment horizontal="left" vertical="top" wrapText="1"/>
    </xf>
    <xf numFmtId="0" fontId="106" fillId="47" borderId="0" xfId="1107" applyFont="1" applyFill="1" applyAlignment="1">
      <alignment horizontal="right" vertical="top" wrapText="1"/>
    </xf>
    <xf numFmtId="0" fontId="104" fillId="47" borderId="66" xfId="1107" applyFont="1" applyFill="1" applyBorder="1" applyAlignment="1">
      <alignment horizontal="left" vertical="top" wrapText="1"/>
    </xf>
    <xf numFmtId="0" fontId="105" fillId="48" borderId="66" xfId="1107" applyFont="1" applyFill="1" applyBorder="1" applyAlignment="1">
      <alignment horizontal="left" vertical="top" wrapText="1"/>
    </xf>
    <xf numFmtId="0" fontId="106" fillId="49" borderId="66" xfId="1107" applyFont="1" applyFill="1" applyBorder="1" applyAlignment="1">
      <alignment horizontal="left" vertical="top" wrapText="1"/>
    </xf>
    <xf numFmtId="0" fontId="104" fillId="47" borderId="0" xfId="1107" applyFont="1" applyFill="1" applyAlignment="1">
      <alignment horizontal="center" wrapText="1"/>
    </xf>
    <xf numFmtId="0" fontId="101" fillId="0" borderId="0" xfId="1107"/>
    <xf numFmtId="0" fontId="104" fillId="47" borderId="0" xfId="1107" applyFont="1" applyFill="1" applyAlignment="1">
      <alignment horizontal="left" vertical="top" wrapText="1"/>
    </xf>
    <xf numFmtId="0" fontId="102" fillId="0" borderId="45" xfId="0" applyFont="1" applyBorder="1" applyAlignment="1">
      <alignment horizontal="center" wrapText="1"/>
    </xf>
    <xf numFmtId="0" fontId="102" fillId="0" borderId="0" xfId="0" applyFont="1" applyAlignment="1">
      <alignment horizontal="center" wrapText="1"/>
    </xf>
    <xf numFmtId="0" fontId="104" fillId="47" borderId="0" xfId="0" applyFont="1" applyFill="1" applyAlignment="1">
      <alignment horizontal="center" wrapText="1"/>
    </xf>
    <xf numFmtId="0" fontId="0" fillId="0" borderId="0" xfId="0"/>
    <xf numFmtId="0" fontId="104" fillId="47" borderId="66" xfId="0" applyFont="1" applyFill="1" applyBorder="1" applyAlignment="1">
      <alignment horizontal="left" vertical="top" wrapText="1"/>
    </xf>
    <xf numFmtId="0" fontId="104" fillId="47" borderId="66" xfId="0" applyFont="1" applyFill="1" applyBorder="1" applyAlignment="1">
      <alignment horizontal="right" vertical="top" wrapText="1"/>
    </xf>
    <xf numFmtId="0" fontId="104" fillId="47" borderId="66" xfId="0" applyFont="1" applyFill="1" applyBorder="1" applyAlignment="1">
      <alignment horizontal="left" vertical="top" wrapText="1"/>
    </xf>
    <xf numFmtId="0" fontId="104" fillId="47" borderId="66" xfId="0" applyFont="1" applyFill="1" applyBorder="1" applyAlignment="1">
      <alignment horizontal="center" vertical="top" wrapText="1"/>
    </xf>
    <xf numFmtId="0" fontId="105" fillId="48" borderId="66" xfId="0" applyFont="1" applyFill="1" applyBorder="1" applyAlignment="1">
      <alignment horizontal="left" vertical="top" wrapText="1"/>
    </xf>
    <xf numFmtId="0" fontId="105" fillId="48" borderId="66" xfId="0" applyFont="1" applyFill="1" applyBorder="1" applyAlignment="1">
      <alignment horizontal="right" vertical="top" wrapText="1"/>
    </xf>
    <xf numFmtId="0" fontId="105" fillId="48" borderId="66" xfId="0" applyFont="1" applyFill="1" applyBorder="1" applyAlignment="1">
      <alignment horizontal="left" vertical="top" wrapText="1"/>
    </xf>
    <xf numFmtId="0" fontId="105" fillId="48" borderId="66" xfId="0" applyFont="1" applyFill="1" applyBorder="1" applyAlignment="1">
      <alignment horizontal="center" vertical="top" wrapText="1"/>
    </xf>
    <xf numFmtId="177" fontId="105" fillId="48" borderId="66" xfId="0" applyNumberFormat="1" applyFont="1" applyFill="1" applyBorder="1" applyAlignment="1">
      <alignment horizontal="right" vertical="top" wrapText="1"/>
    </xf>
    <xf numFmtId="4" fontId="105" fillId="48" borderId="66" xfId="0" applyNumberFormat="1" applyFont="1" applyFill="1" applyBorder="1" applyAlignment="1">
      <alignment horizontal="right" vertical="top" wrapText="1"/>
    </xf>
    <xf numFmtId="0" fontId="106" fillId="49" borderId="66" xfId="0" applyFont="1" applyFill="1" applyBorder="1" applyAlignment="1">
      <alignment horizontal="left" vertical="top" wrapText="1"/>
    </xf>
    <xf numFmtId="0" fontId="106" fillId="49" borderId="66" xfId="0" applyFont="1" applyFill="1" applyBorder="1" applyAlignment="1">
      <alignment horizontal="right" vertical="top" wrapText="1"/>
    </xf>
    <xf numFmtId="0" fontId="106" fillId="49" borderId="66" xfId="0" applyFont="1" applyFill="1" applyBorder="1" applyAlignment="1">
      <alignment horizontal="left" vertical="top" wrapText="1"/>
    </xf>
    <xf numFmtId="0" fontId="106" fillId="49" borderId="66" xfId="0" applyFont="1" applyFill="1" applyBorder="1" applyAlignment="1">
      <alignment horizontal="center" vertical="top" wrapText="1"/>
    </xf>
    <xf numFmtId="177" fontId="106" fillId="49" borderId="66" xfId="0" applyNumberFormat="1" applyFont="1" applyFill="1" applyBorder="1" applyAlignment="1">
      <alignment horizontal="right" vertical="top" wrapText="1"/>
    </xf>
    <xf numFmtId="4" fontId="106" fillId="49" borderId="66" xfId="0" applyNumberFormat="1" applyFont="1" applyFill="1" applyBorder="1" applyAlignment="1">
      <alignment horizontal="right" vertical="top" wrapText="1"/>
    </xf>
    <xf numFmtId="0" fontId="106" fillId="50" borderId="66" xfId="0" applyFont="1" applyFill="1" applyBorder="1" applyAlignment="1">
      <alignment horizontal="left" vertical="top" wrapText="1"/>
    </xf>
    <xf numFmtId="0" fontId="106" fillId="50" borderId="66" xfId="0" applyFont="1" applyFill="1" applyBorder="1" applyAlignment="1">
      <alignment horizontal="right" vertical="top" wrapText="1"/>
    </xf>
    <xf numFmtId="0" fontId="106" fillId="50" borderId="66" xfId="0" applyFont="1" applyFill="1" applyBorder="1" applyAlignment="1">
      <alignment horizontal="left" vertical="top" wrapText="1"/>
    </xf>
    <xf numFmtId="0" fontId="106" fillId="50" borderId="66" xfId="0" applyFont="1" applyFill="1" applyBorder="1" applyAlignment="1">
      <alignment horizontal="center" vertical="top" wrapText="1"/>
    </xf>
    <xf numFmtId="177" fontId="106" fillId="50" borderId="66" xfId="0" applyNumberFormat="1" applyFont="1" applyFill="1" applyBorder="1" applyAlignment="1">
      <alignment horizontal="right" vertical="top" wrapText="1"/>
    </xf>
    <xf numFmtId="4" fontId="106" fillId="50" borderId="66" xfId="0" applyNumberFormat="1" applyFont="1" applyFill="1" applyBorder="1" applyAlignment="1">
      <alignment horizontal="right" vertical="top" wrapText="1"/>
    </xf>
    <xf numFmtId="0" fontId="106" fillId="47" borderId="0" xfId="0" applyFont="1" applyFill="1" applyAlignment="1">
      <alignment horizontal="right" vertical="top" wrapText="1"/>
    </xf>
    <xf numFmtId="4" fontId="106" fillId="47" borderId="0" xfId="0" applyNumberFormat="1" applyFont="1" applyFill="1" applyAlignment="1">
      <alignment horizontal="right" vertical="top" wrapText="1"/>
    </xf>
    <xf numFmtId="0" fontId="106" fillId="47" borderId="0" xfId="0" applyFont="1" applyFill="1" applyAlignment="1">
      <alignment horizontal="right" vertical="top" wrapText="1"/>
    </xf>
    <xf numFmtId="0" fontId="105" fillId="48" borderId="67" xfId="0" applyFont="1" applyFill="1" applyBorder="1" applyAlignment="1">
      <alignment horizontal="left" vertical="top" wrapText="1"/>
    </xf>
    <xf numFmtId="0" fontId="106" fillId="47" borderId="0" xfId="0" applyFont="1" applyFill="1" applyAlignment="1">
      <alignment horizontal="center" vertical="top" wrapText="1"/>
    </xf>
  </cellXfs>
  <cellStyles count="110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1 2" xfId="8" xr:uid="{00000000-0005-0000-0000-000007000000}"/>
    <cellStyle name="20% - Ênfase1 2 10" xfId="925" xr:uid="{00000000-0005-0000-0000-000008000000}"/>
    <cellStyle name="20% - Ênfase1 2 11" xfId="1004" xr:uid="{00000000-0005-0000-0000-000009000000}"/>
    <cellStyle name="20% - Ênfase1 2 2" xfId="186" xr:uid="{00000000-0005-0000-0000-00000A000000}"/>
    <cellStyle name="20% - Ênfase1 2 2 10" xfId="924" xr:uid="{00000000-0005-0000-0000-00000B000000}"/>
    <cellStyle name="20% - Ênfase1 2 2 11" xfId="1003" xr:uid="{00000000-0005-0000-0000-00000C000000}"/>
    <cellStyle name="20% - Ênfase1 2 2 2" xfId="187" xr:uid="{00000000-0005-0000-0000-00000D000000}"/>
    <cellStyle name="20% - Ênfase1 2 2 3" xfId="296" xr:uid="{00000000-0005-0000-0000-00000E000000}"/>
    <cellStyle name="20% - Ênfase1 2 2 4" xfId="389" xr:uid="{00000000-0005-0000-0000-00000F000000}"/>
    <cellStyle name="20% - Ênfase1 2 2 5" xfId="479" xr:uid="{00000000-0005-0000-0000-000010000000}"/>
    <cellStyle name="20% - Ênfase1 2 2 6" xfId="563" xr:uid="{00000000-0005-0000-0000-000011000000}"/>
    <cellStyle name="20% - Ênfase1 2 2 7" xfId="659" xr:uid="{00000000-0005-0000-0000-000012000000}"/>
    <cellStyle name="20% - Ênfase1 2 2 8" xfId="746" xr:uid="{00000000-0005-0000-0000-000013000000}"/>
    <cellStyle name="20% - Ênfase1 2 2 9" xfId="839" xr:uid="{00000000-0005-0000-0000-000014000000}"/>
    <cellStyle name="20% - Ênfase1 2 3" xfId="298" xr:uid="{00000000-0005-0000-0000-000015000000}"/>
    <cellStyle name="20% - Ênfase1 2 4" xfId="390" xr:uid="{00000000-0005-0000-0000-000016000000}"/>
    <cellStyle name="20% - Ênfase1 2 5" xfId="480" xr:uid="{00000000-0005-0000-0000-000017000000}"/>
    <cellStyle name="20% - Ênfase1 2 6" xfId="564" xr:uid="{00000000-0005-0000-0000-000018000000}"/>
    <cellStyle name="20% - Ênfase1 2 7" xfId="660" xr:uid="{00000000-0005-0000-0000-000019000000}"/>
    <cellStyle name="20% - Ênfase1 2 8" xfId="749" xr:uid="{00000000-0005-0000-0000-00001A000000}"/>
    <cellStyle name="20% - Ênfase1 2 9" xfId="840" xr:uid="{00000000-0005-0000-0000-00001B000000}"/>
    <cellStyle name="20% - Ênfase2" xfId="9" builtinId="34" customBuiltin="1"/>
    <cellStyle name="20% - Ênfase2 2" xfId="10" xr:uid="{00000000-0005-0000-0000-00001D000000}"/>
    <cellStyle name="20% - Ênfase2 2 10" xfId="923" xr:uid="{00000000-0005-0000-0000-00001E000000}"/>
    <cellStyle name="20% - Ênfase2 2 11" xfId="1000" xr:uid="{00000000-0005-0000-0000-00001F000000}"/>
    <cellStyle name="20% - Ênfase2 2 2" xfId="188" xr:uid="{00000000-0005-0000-0000-000020000000}"/>
    <cellStyle name="20% - Ênfase2 2 2 10" xfId="920" xr:uid="{00000000-0005-0000-0000-000021000000}"/>
    <cellStyle name="20% - Ênfase2 2 2 11" xfId="999" xr:uid="{00000000-0005-0000-0000-000022000000}"/>
    <cellStyle name="20% - Ênfase2 2 2 2" xfId="189" xr:uid="{00000000-0005-0000-0000-000023000000}"/>
    <cellStyle name="20% - Ênfase2 2 2 3" xfId="291" xr:uid="{00000000-0005-0000-0000-000024000000}"/>
    <cellStyle name="20% - Ênfase2 2 2 4" xfId="385" xr:uid="{00000000-0005-0000-0000-000025000000}"/>
    <cellStyle name="20% - Ênfase2 2 2 5" xfId="475" xr:uid="{00000000-0005-0000-0000-000026000000}"/>
    <cellStyle name="20% - Ênfase2 2 2 6" xfId="561" xr:uid="{00000000-0005-0000-0000-000027000000}"/>
    <cellStyle name="20% - Ênfase2 2 2 7" xfId="655" xr:uid="{00000000-0005-0000-0000-000028000000}"/>
    <cellStyle name="20% - Ênfase2 2 2 8" xfId="744" xr:uid="{00000000-0005-0000-0000-000029000000}"/>
    <cellStyle name="20% - Ênfase2 2 2 9" xfId="835" xr:uid="{00000000-0005-0000-0000-00002A000000}"/>
    <cellStyle name="20% - Ênfase2 2 3" xfId="293" xr:uid="{00000000-0005-0000-0000-00002B000000}"/>
    <cellStyle name="20% - Ênfase2 2 4" xfId="388" xr:uid="{00000000-0005-0000-0000-00002C000000}"/>
    <cellStyle name="20% - Ênfase2 2 5" xfId="478" xr:uid="{00000000-0005-0000-0000-00002D000000}"/>
    <cellStyle name="20% - Ênfase2 2 6" xfId="562" xr:uid="{00000000-0005-0000-0000-00002E000000}"/>
    <cellStyle name="20% - Ênfase2 2 7" xfId="658" xr:uid="{00000000-0005-0000-0000-00002F000000}"/>
    <cellStyle name="20% - Ênfase2 2 8" xfId="745" xr:uid="{00000000-0005-0000-0000-000030000000}"/>
    <cellStyle name="20% - Ênfase2 2 9" xfId="836" xr:uid="{00000000-0005-0000-0000-000031000000}"/>
    <cellStyle name="20% - Ênfase3" xfId="11" builtinId="38" customBuiltin="1"/>
    <cellStyle name="20% - Ênfase3 2" xfId="12" xr:uid="{00000000-0005-0000-0000-000033000000}"/>
    <cellStyle name="20% - Ênfase3 2 10" xfId="919" xr:uid="{00000000-0005-0000-0000-000034000000}"/>
    <cellStyle name="20% - Ênfase3 2 11" xfId="998" xr:uid="{00000000-0005-0000-0000-000035000000}"/>
    <cellStyle name="20% - Ênfase3 2 2" xfId="190" xr:uid="{00000000-0005-0000-0000-000036000000}"/>
    <cellStyle name="20% - Ênfase3 2 2 10" xfId="918" xr:uid="{00000000-0005-0000-0000-000037000000}"/>
    <cellStyle name="20% - Ênfase3 2 2 11" xfId="997" xr:uid="{00000000-0005-0000-0000-000038000000}"/>
    <cellStyle name="20% - Ênfase3 2 2 2" xfId="191" xr:uid="{00000000-0005-0000-0000-000039000000}"/>
    <cellStyle name="20% - Ênfase3 2 2 3" xfId="289" xr:uid="{00000000-0005-0000-0000-00003A000000}"/>
    <cellStyle name="20% - Ênfase3 2 2 4" xfId="383" xr:uid="{00000000-0005-0000-0000-00003B000000}"/>
    <cellStyle name="20% - Ênfase3 2 2 5" xfId="473" xr:uid="{00000000-0005-0000-0000-00003C000000}"/>
    <cellStyle name="20% - Ênfase3 2 2 6" xfId="558" xr:uid="{00000000-0005-0000-0000-00003D000000}"/>
    <cellStyle name="20% - Ênfase3 2 2 7" xfId="653" xr:uid="{00000000-0005-0000-0000-00003E000000}"/>
    <cellStyle name="20% - Ênfase3 2 2 8" xfId="742" xr:uid="{00000000-0005-0000-0000-00003F000000}"/>
    <cellStyle name="20% - Ênfase3 2 2 9" xfId="833" xr:uid="{00000000-0005-0000-0000-000040000000}"/>
    <cellStyle name="20% - Ênfase3 2 3" xfId="290" xr:uid="{00000000-0005-0000-0000-000041000000}"/>
    <cellStyle name="20% - Ênfase3 2 4" xfId="384" xr:uid="{00000000-0005-0000-0000-000042000000}"/>
    <cellStyle name="20% - Ênfase3 2 5" xfId="474" xr:uid="{00000000-0005-0000-0000-000043000000}"/>
    <cellStyle name="20% - Ênfase3 2 6" xfId="559" xr:uid="{00000000-0005-0000-0000-000044000000}"/>
    <cellStyle name="20% - Ênfase3 2 7" xfId="654" xr:uid="{00000000-0005-0000-0000-000045000000}"/>
    <cellStyle name="20% - Ênfase3 2 8" xfId="743" xr:uid="{00000000-0005-0000-0000-000046000000}"/>
    <cellStyle name="20% - Ênfase3 2 9" xfId="834" xr:uid="{00000000-0005-0000-0000-000047000000}"/>
    <cellStyle name="20% - Ênfase4" xfId="13" builtinId="42" customBuiltin="1"/>
    <cellStyle name="20% - Ênfase4 2" xfId="14" xr:uid="{00000000-0005-0000-0000-000049000000}"/>
    <cellStyle name="20% - Ênfase4 2 10" xfId="917" xr:uid="{00000000-0005-0000-0000-00004A000000}"/>
    <cellStyle name="20% - Ênfase4 2 11" xfId="996" xr:uid="{00000000-0005-0000-0000-00004B000000}"/>
    <cellStyle name="20% - Ênfase4 2 2" xfId="192" xr:uid="{00000000-0005-0000-0000-00004C000000}"/>
    <cellStyle name="20% - Ênfase4 2 2 10" xfId="916" xr:uid="{00000000-0005-0000-0000-00004D000000}"/>
    <cellStyle name="20% - Ênfase4 2 2 11" xfId="994" xr:uid="{00000000-0005-0000-0000-00004E000000}"/>
    <cellStyle name="20% - Ênfase4 2 2 2" xfId="193" xr:uid="{00000000-0005-0000-0000-00004F000000}"/>
    <cellStyle name="20% - Ênfase4 2 2 3" xfId="286" xr:uid="{00000000-0005-0000-0000-000050000000}"/>
    <cellStyle name="20% - Ênfase4 2 2 4" xfId="381" xr:uid="{00000000-0005-0000-0000-000051000000}"/>
    <cellStyle name="20% - Ênfase4 2 2 5" xfId="471" xr:uid="{00000000-0005-0000-0000-000052000000}"/>
    <cellStyle name="20% - Ênfase4 2 2 6" xfId="556" xr:uid="{00000000-0005-0000-0000-000053000000}"/>
    <cellStyle name="20% - Ênfase4 2 2 7" xfId="651" xr:uid="{00000000-0005-0000-0000-000054000000}"/>
    <cellStyle name="20% - Ênfase4 2 2 8" xfId="739" xr:uid="{00000000-0005-0000-0000-000055000000}"/>
    <cellStyle name="20% - Ênfase4 2 2 9" xfId="830" xr:uid="{00000000-0005-0000-0000-000056000000}"/>
    <cellStyle name="20% - Ênfase4 2 3" xfId="287" xr:uid="{00000000-0005-0000-0000-000057000000}"/>
    <cellStyle name="20% - Ênfase4 2 4" xfId="382" xr:uid="{00000000-0005-0000-0000-000058000000}"/>
    <cellStyle name="20% - Ênfase4 2 5" xfId="472" xr:uid="{00000000-0005-0000-0000-000059000000}"/>
    <cellStyle name="20% - Ênfase4 2 6" xfId="557" xr:uid="{00000000-0005-0000-0000-00005A000000}"/>
    <cellStyle name="20% - Ênfase4 2 7" xfId="652" xr:uid="{00000000-0005-0000-0000-00005B000000}"/>
    <cellStyle name="20% - Ênfase4 2 8" xfId="740" xr:uid="{00000000-0005-0000-0000-00005C000000}"/>
    <cellStyle name="20% - Ênfase4 2 9" xfId="832" xr:uid="{00000000-0005-0000-0000-00005D000000}"/>
    <cellStyle name="20% - Ênfase5" xfId="15" builtinId="46" customBuiltin="1"/>
    <cellStyle name="20% - Ênfase5 2" xfId="16" xr:uid="{00000000-0005-0000-0000-00005F000000}"/>
    <cellStyle name="20% - Ênfase5 2 10" xfId="914" xr:uid="{00000000-0005-0000-0000-000060000000}"/>
    <cellStyle name="20% - Ênfase5 2 11" xfId="993" xr:uid="{00000000-0005-0000-0000-000061000000}"/>
    <cellStyle name="20% - Ênfase5 2 2" xfId="194" xr:uid="{00000000-0005-0000-0000-000062000000}"/>
    <cellStyle name="20% - Ênfase5 2 2 10" xfId="913" xr:uid="{00000000-0005-0000-0000-000063000000}"/>
    <cellStyle name="20% - Ênfase5 2 2 11" xfId="992" xr:uid="{00000000-0005-0000-0000-000064000000}"/>
    <cellStyle name="20% - Ênfase5 2 2 2" xfId="195" xr:uid="{00000000-0005-0000-0000-000065000000}"/>
    <cellStyle name="20% - Ênfase5 2 2 3" xfId="284" xr:uid="{00000000-0005-0000-0000-000066000000}"/>
    <cellStyle name="20% - Ênfase5 2 2 4" xfId="378" xr:uid="{00000000-0005-0000-0000-000067000000}"/>
    <cellStyle name="20% - Ênfase5 2 2 5" xfId="468" xr:uid="{00000000-0005-0000-0000-000068000000}"/>
    <cellStyle name="20% - Ênfase5 2 2 6" xfId="591" xr:uid="{00000000-0005-0000-0000-000069000000}"/>
    <cellStyle name="20% - Ênfase5 2 2 7" xfId="648" xr:uid="{00000000-0005-0000-0000-00006A000000}"/>
    <cellStyle name="20% - Ênfase5 2 2 8" xfId="737" xr:uid="{00000000-0005-0000-0000-00006B000000}"/>
    <cellStyle name="20% - Ênfase5 2 2 9" xfId="828" xr:uid="{00000000-0005-0000-0000-00006C000000}"/>
    <cellStyle name="20% - Ênfase5 2 3" xfId="285" xr:uid="{00000000-0005-0000-0000-00006D000000}"/>
    <cellStyle name="20% - Ênfase5 2 4" xfId="379" xr:uid="{00000000-0005-0000-0000-00006E000000}"/>
    <cellStyle name="20% - Ênfase5 2 5" xfId="469" xr:uid="{00000000-0005-0000-0000-00006F000000}"/>
    <cellStyle name="20% - Ênfase5 2 6" xfId="594" xr:uid="{00000000-0005-0000-0000-000070000000}"/>
    <cellStyle name="20% - Ênfase5 2 7" xfId="649" xr:uid="{00000000-0005-0000-0000-000071000000}"/>
    <cellStyle name="20% - Ênfase5 2 8" xfId="738" xr:uid="{00000000-0005-0000-0000-000072000000}"/>
    <cellStyle name="20% - Ênfase5 2 9" xfId="829" xr:uid="{00000000-0005-0000-0000-000073000000}"/>
    <cellStyle name="20% - Ênfase6" xfId="17" builtinId="50" customBuiltin="1"/>
    <cellStyle name="20% - Ênfase6 2" xfId="18" xr:uid="{00000000-0005-0000-0000-000075000000}"/>
    <cellStyle name="20% - Ênfase6 2 10" xfId="912" xr:uid="{00000000-0005-0000-0000-000076000000}"/>
    <cellStyle name="20% - Ênfase6 2 11" xfId="991" xr:uid="{00000000-0005-0000-0000-000077000000}"/>
    <cellStyle name="20% - Ênfase6 2 2" xfId="196" xr:uid="{00000000-0005-0000-0000-000078000000}"/>
    <cellStyle name="20% - Ênfase6 2 2 10" xfId="911" xr:uid="{00000000-0005-0000-0000-000079000000}"/>
    <cellStyle name="20% - Ênfase6 2 2 11" xfId="1023" xr:uid="{00000000-0005-0000-0000-00007A000000}"/>
    <cellStyle name="20% - Ênfase6 2 2 2" xfId="197" xr:uid="{00000000-0005-0000-0000-00007B000000}"/>
    <cellStyle name="20% - Ênfase6 2 2 3" xfId="322" xr:uid="{00000000-0005-0000-0000-00007C000000}"/>
    <cellStyle name="20% - Ênfase6 2 2 4" xfId="376" xr:uid="{00000000-0005-0000-0000-00007D000000}"/>
    <cellStyle name="20% - Ênfase6 2 2 5" xfId="466" xr:uid="{00000000-0005-0000-0000-00007E000000}"/>
    <cellStyle name="20% - Ênfase6 2 2 6" xfId="595" xr:uid="{00000000-0005-0000-0000-00007F000000}"/>
    <cellStyle name="20% - Ênfase6 2 2 7" xfId="646" xr:uid="{00000000-0005-0000-0000-000080000000}"/>
    <cellStyle name="20% - Ênfase6 2 2 8" xfId="774" xr:uid="{00000000-0005-0000-0000-000081000000}"/>
    <cellStyle name="20% - Ênfase6 2 2 9" xfId="863" xr:uid="{00000000-0005-0000-0000-000082000000}"/>
    <cellStyle name="20% - Ênfase6 2 3" xfId="325" xr:uid="{00000000-0005-0000-0000-000083000000}"/>
    <cellStyle name="20% - Ênfase6 2 4" xfId="377" xr:uid="{00000000-0005-0000-0000-000084000000}"/>
    <cellStyle name="20% - Ênfase6 2 5" xfId="467" xr:uid="{00000000-0005-0000-0000-000085000000}"/>
    <cellStyle name="20% - Ênfase6 2 6" xfId="554" xr:uid="{00000000-0005-0000-0000-000086000000}"/>
    <cellStyle name="20% - Ênfase6 2 7" xfId="647" xr:uid="{00000000-0005-0000-0000-000087000000}"/>
    <cellStyle name="20% - Ênfase6 2 8" xfId="777" xr:uid="{00000000-0005-0000-0000-000088000000}"/>
    <cellStyle name="20% - Ênfase6 2 9" xfId="827" xr:uid="{00000000-0005-0000-0000-000089000000}"/>
    <cellStyle name="40% - Accent1" xfId="19" xr:uid="{00000000-0005-0000-0000-00008A000000}"/>
    <cellStyle name="40% - Accent2" xfId="20" xr:uid="{00000000-0005-0000-0000-00008B000000}"/>
    <cellStyle name="40% - Accent3" xfId="21" xr:uid="{00000000-0005-0000-0000-00008C000000}"/>
    <cellStyle name="40% - Accent4" xfId="22" xr:uid="{00000000-0005-0000-0000-00008D000000}"/>
    <cellStyle name="40% - Accent5" xfId="23" xr:uid="{00000000-0005-0000-0000-00008E000000}"/>
    <cellStyle name="40% - Accent6" xfId="24" xr:uid="{00000000-0005-0000-0000-00008F000000}"/>
    <cellStyle name="40% - Ênfase1" xfId="25" builtinId="31" customBuiltin="1"/>
    <cellStyle name="40% - Ênfase1 2" xfId="26" xr:uid="{00000000-0005-0000-0000-000091000000}"/>
    <cellStyle name="40% - Ênfase1 2 10" xfId="906" xr:uid="{00000000-0005-0000-0000-000092000000}"/>
    <cellStyle name="40% - Ênfase1 2 11" xfId="986" xr:uid="{00000000-0005-0000-0000-000093000000}"/>
    <cellStyle name="40% - Ênfase1 2 2" xfId="204" xr:uid="{00000000-0005-0000-0000-000094000000}"/>
    <cellStyle name="40% - Ênfase1 2 2 10" xfId="904" xr:uid="{00000000-0005-0000-0000-000095000000}"/>
    <cellStyle name="40% - Ênfase1 2 2 11" xfId="985" xr:uid="{00000000-0005-0000-0000-000096000000}"/>
    <cellStyle name="40% - Ênfase1 2 2 2" xfId="205" xr:uid="{00000000-0005-0000-0000-000097000000}"/>
    <cellStyle name="40% - Ênfase1 2 2 3" xfId="272" xr:uid="{00000000-0005-0000-0000-000098000000}"/>
    <cellStyle name="40% - Ênfase1 2 2 4" xfId="368" xr:uid="{00000000-0005-0000-0000-000099000000}"/>
    <cellStyle name="40% - Ênfase1 2 2 5" xfId="458" xr:uid="{00000000-0005-0000-0000-00009A000000}"/>
    <cellStyle name="40% - Ênfase1 2 2 6" xfId="542" xr:uid="{00000000-0005-0000-0000-00009B000000}"/>
    <cellStyle name="40% - Ênfase1 2 2 7" xfId="638" xr:uid="{00000000-0005-0000-0000-00009C000000}"/>
    <cellStyle name="40% - Ênfase1 2 2 8" xfId="725" xr:uid="{00000000-0005-0000-0000-00009D000000}"/>
    <cellStyle name="40% - Ênfase1 2 2 9" xfId="819" xr:uid="{00000000-0005-0000-0000-00009E000000}"/>
    <cellStyle name="40% - Ênfase1 2 3" xfId="273" xr:uid="{00000000-0005-0000-0000-00009F000000}"/>
    <cellStyle name="40% - Ênfase1 2 4" xfId="369" xr:uid="{00000000-0005-0000-0000-0000A0000000}"/>
    <cellStyle name="40% - Ênfase1 2 5" xfId="459" xr:uid="{00000000-0005-0000-0000-0000A1000000}"/>
    <cellStyle name="40% - Ênfase1 2 6" xfId="543" xr:uid="{00000000-0005-0000-0000-0000A2000000}"/>
    <cellStyle name="40% - Ênfase1 2 7" xfId="639" xr:uid="{00000000-0005-0000-0000-0000A3000000}"/>
    <cellStyle name="40% - Ênfase1 2 8" xfId="726" xr:uid="{00000000-0005-0000-0000-0000A4000000}"/>
    <cellStyle name="40% - Ênfase1 2 9" xfId="820" xr:uid="{00000000-0005-0000-0000-0000A5000000}"/>
    <cellStyle name="40% - Ênfase2" xfId="27" builtinId="35" customBuiltin="1"/>
    <cellStyle name="40% - Ênfase2 2" xfId="28" xr:uid="{00000000-0005-0000-0000-0000A7000000}"/>
    <cellStyle name="40% - Ênfase2 2 10" xfId="903" xr:uid="{00000000-0005-0000-0000-0000A8000000}"/>
    <cellStyle name="40% - Ênfase2 2 11" xfId="982" xr:uid="{00000000-0005-0000-0000-0000A9000000}"/>
    <cellStyle name="40% - Ênfase2 2 2" xfId="206" xr:uid="{00000000-0005-0000-0000-0000AA000000}"/>
    <cellStyle name="40% - Ênfase2 2 2 10" xfId="900" xr:uid="{00000000-0005-0000-0000-0000AB000000}"/>
    <cellStyle name="40% - Ênfase2 2 2 11" xfId="981" xr:uid="{00000000-0005-0000-0000-0000AC000000}"/>
    <cellStyle name="40% - Ênfase2 2 2 2" xfId="207" xr:uid="{00000000-0005-0000-0000-0000AD000000}"/>
    <cellStyle name="40% - Ênfase2 2 2 3" xfId="270" xr:uid="{00000000-0005-0000-0000-0000AE000000}"/>
    <cellStyle name="40% - Ênfase2 2 2 4" xfId="364" xr:uid="{00000000-0005-0000-0000-0000AF000000}"/>
    <cellStyle name="40% - Ênfase2 2 2 5" xfId="454" xr:uid="{00000000-0005-0000-0000-0000B0000000}"/>
    <cellStyle name="40% - Ênfase2 2 2 6" xfId="540" xr:uid="{00000000-0005-0000-0000-0000B1000000}"/>
    <cellStyle name="40% - Ênfase2 2 2 7" xfId="634" xr:uid="{00000000-0005-0000-0000-0000B2000000}"/>
    <cellStyle name="40% - Ênfase2 2 2 8" xfId="723" xr:uid="{00000000-0005-0000-0000-0000B3000000}"/>
    <cellStyle name="40% - Ênfase2 2 2 9" xfId="815" xr:uid="{00000000-0005-0000-0000-0000B4000000}"/>
    <cellStyle name="40% - Ênfase2 2 3" xfId="271" xr:uid="{00000000-0005-0000-0000-0000B5000000}"/>
    <cellStyle name="40% - Ênfase2 2 4" xfId="365" xr:uid="{00000000-0005-0000-0000-0000B6000000}"/>
    <cellStyle name="40% - Ênfase2 2 5" xfId="455" xr:uid="{00000000-0005-0000-0000-0000B7000000}"/>
    <cellStyle name="40% - Ênfase2 2 6" xfId="541" xr:uid="{00000000-0005-0000-0000-0000B8000000}"/>
    <cellStyle name="40% - Ênfase2 2 7" xfId="635" xr:uid="{00000000-0005-0000-0000-0000B9000000}"/>
    <cellStyle name="40% - Ênfase2 2 8" xfId="724" xr:uid="{00000000-0005-0000-0000-0000BA000000}"/>
    <cellStyle name="40% - Ênfase2 2 9" xfId="816" xr:uid="{00000000-0005-0000-0000-0000BB000000}"/>
    <cellStyle name="40% - Ênfase3" xfId="29" builtinId="39" customBuiltin="1"/>
    <cellStyle name="40% - Ênfase3 2" xfId="30" xr:uid="{00000000-0005-0000-0000-0000BD000000}"/>
    <cellStyle name="40% - Ênfase3 2 10" xfId="899" xr:uid="{00000000-0005-0000-0000-0000BE000000}"/>
    <cellStyle name="40% - Ênfase3 2 11" xfId="980" xr:uid="{00000000-0005-0000-0000-0000BF000000}"/>
    <cellStyle name="40% - Ênfase3 2 2" xfId="208" xr:uid="{00000000-0005-0000-0000-0000C0000000}"/>
    <cellStyle name="40% - Ênfase3 2 2 10" xfId="898" xr:uid="{00000000-0005-0000-0000-0000C1000000}"/>
    <cellStyle name="40% - Ênfase3 2 2 11" xfId="979" xr:uid="{00000000-0005-0000-0000-0000C2000000}"/>
    <cellStyle name="40% - Ênfase3 2 2 2" xfId="209" xr:uid="{00000000-0005-0000-0000-0000C3000000}"/>
    <cellStyle name="40% - Ênfase3 2 2 3" xfId="268" xr:uid="{00000000-0005-0000-0000-0000C4000000}"/>
    <cellStyle name="40% - Ênfase3 2 2 4" xfId="362" xr:uid="{00000000-0005-0000-0000-0000C5000000}"/>
    <cellStyle name="40% - Ênfase3 2 2 5" xfId="452" xr:uid="{00000000-0005-0000-0000-0000C6000000}"/>
    <cellStyle name="40% - Ênfase3 2 2 6" xfId="524" xr:uid="{00000000-0005-0000-0000-0000C7000000}"/>
    <cellStyle name="40% - Ênfase3 2 2 7" xfId="632" xr:uid="{00000000-0005-0000-0000-0000C8000000}"/>
    <cellStyle name="40% - Ênfase3 2 2 8" xfId="721" xr:uid="{00000000-0005-0000-0000-0000C9000000}"/>
    <cellStyle name="40% - Ênfase3 2 2 9" xfId="813" xr:uid="{00000000-0005-0000-0000-0000CA000000}"/>
    <cellStyle name="40% - Ênfase3 2 3" xfId="269" xr:uid="{00000000-0005-0000-0000-0000CB000000}"/>
    <cellStyle name="40% - Ênfase3 2 4" xfId="363" xr:uid="{00000000-0005-0000-0000-0000CC000000}"/>
    <cellStyle name="40% - Ênfase3 2 5" xfId="453" xr:uid="{00000000-0005-0000-0000-0000CD000000}"/>
    <cellStyle name="40% - Ênfase3 2 6" xfId="539" xr:uid="{00000000-0005-0000-0000-0000CE000000}"/>
    <cellStyle name="40% - Ênfase3 2 7" xfId="633" xr:uid="{00000000-0005-0000-0000-0000CF000000}"/>
    <cellStyle name="40% - Ênfase3 2 8" xfId="722" xr:uid="{00000000-0005-0000-0000-0000D0000000}"/>
    <cellStyle name="40% - Ênfase3 2 9" xfId="814" xr:uid="{00000000-0005-0000-0000-0000D1000000}"/>
    <cellStyle name="40% - Ênfase4" xfId="31" builtinId="43" customBuiltin="1"/>
    <cellStyle name="40% - Ênfase4 2" xfId="32" xr:uid="{00000000-0005-0000-0000-0000D3000000}"/>
    <cellStyle name="40% - Ênfase4 2 10" xfId="897" xr:uid="{00000000-0005-0000-0000-0000D4000000}"/>
    <cellStyle name="40% - Ênfase4 2 11" xfId="978" xr:uid="{00000000-0005-0000-0000-0000D5000000}"/>
    <cellStyle name="40% - Ênfase4 2 2" xfId="210" xr:uid="{00000000-0005-0000-0000-0000D6000000}"/>
    <cellStyle name="40% - Ênfase4 2 2 10" xfId="896" xr:uid="{00000000-0005-0000-0000-0000D7000000}"/>
    <cellStyle name="40% - Ênfase4 2 2 11" xfId="977" xr:uid="{00000000-0005-0000-0000-0000D8000000}"/>
    <cellStyle name="40% - Ênfase4 2 2 2" xfId="211" xr:uid="{00000000-0005-0000-0000-0000D9000000}"/>
    <cellStyle name="40% - Ênfase4 2 2 3" xfId="252" xr:uid="{00000000-0005-0000-0000-0000DA000000}"/>
    <cellStyle name="40% - Ênfase4 2 2 4" xfId="360" xr:uid="{00000000-0005-0000-0000-0000DB000000}"/>
    <cellStyle name="40% - Ênfase4 2 2 5" xfId="450" xr:uid="{00000000-0005-0000-0000-0000DC000000}"/>
    <cellStyle name="40% - Ênfase4 2 2 6" xfId="522" xr:uid="{00000000-0005-0000-0000-0000DD000000}"/>
    <cellStyle name="40% - Ênfase4 2 2 7" xfId="630" xr:uid="{00000000-0005-0000-0000-0000DE000000}"/>
    <cellStyle name="40% - Ênfase4 2 2 8" xfId="705" xr:uid="{00000000-0005-0000-0000-0000DF000000}"/>
    <cellStyle name="40% - Ênfase4 2 2 9" xfId="811" xr:uid="{00000000-0005-0000-0000-0000E0000000}"/>
    <cellStyle name="40% - Ênfase4 2 3" xfId="267" xr:uid="{00000000-0005-0000-0000-0000E1000000}"/>
    <cellStyle name="40% - Ênfase4 2 4" xfId="361" xr:uid="{00000000-0005-0000-0000-0000E2000000}"/>
    <cellStyle name="40% - Ênfase4 2 5" xfId="451" xr:uid="{00000000-0005-0000-0000-0000E3000000}"/>
    <cellStyle name="40% - Ênfase4 2 6" xfId="523" xr:uid="{00000000-0005-0000-0000-0000E4000000}"/>
    <cellStyle name="40% - Ênfase4 2 7" xfId="631" xr:uid="{00000000-0005-0000-0000-0000E5000000}"/>
    <cellStyle name="40% - Ênfase4 2 8" xfId="720" xr:uid="{00000000-0005-0000-0000-0000E6000000}"/>
    <cellStyle name="40% - Ênfase4 2 9" xfId="812" xr:uid="{00000000-0005-0000-0000-0000E7000000}"/>
    <cellStyle name="40% - Ênfase5" xfId="33" builtinId="47" customBuiltin="1"/>
    <cellStyle name="40% - Ênfase5 2" xfId="34" xr:uid="{00000000-0005-0000-0000-0000E9000000}"/>
    <cellStyle name="40% - Ênfase5 2 10" xfId="895" xr:uid="{00000000-0005-0000-0000-0000EA000000}"/>
    <cellStyle name="40% - Ênfase5 2 11" xfId="976" xr:uid="{00000000-0005-0000-0000-0000EB000000}"/>
    <cellStyle name="40% - Ênfase5 2 2" xfId="212" xr:uid="{00000000-0005-0000-0000-0000EC000000}"/>
    <cellStyle name="40% - Ênfase5 2 2 10" xfId="894" xr:uid="{00000000-0005-0000-0000-0000ED000000}"/>
    <cellStyle name="40% - Ênfase5 2 2 11" xfId="961" xr:uid="{00000000-0005-0000-0000-0000EE000000}"/>
    <cellStyle name="40% - Ênfase5 2 2 2" xfId="213" xr:uid="{00000000-0005-0000-0000-0000EF000000}"/>
    <cellStyle name="40% - Ênfase5 2 2 3" xfId="250" xr:uid="{00000000-0005-0000-0000-0000F0000000}"/>
    <cellStyle name="40% - Ênfase5 2 2 4" xfId="344" xr:uid="{00000000-0005-0000-0000-0000F1000000}"/>
    <cellStyle name="40% - Ênfase5 2 2 5" xfId="434" xr:uid="{00000000-0005-0000-0000-0000F2000000}"/>
    <cellStyle name="40% - Ênfase5 2 2 6" xfId="410" xr:uid="{00000000-0005-0000-0000-0000F3000000}"/>
    <cellStyle name="40% - Ênfase5 2 2 7" xfId="614" xr:uid="{00000000-0005-0000-0000-0000F4000000}"/>
    <cellStyle name="40% - Ênfase5 2 2 8" xfId="703" xr:uid="{00000000-0005-0000-0000-0000F5000000}"/>
    <cellStyle name="40% - Ênfase5 2 2 9" xfId="795" xr:uid="{00000000-0005-0000-0000-0000F6000000}"/>
    <cellStyle name="40% - Ênfase5 2 3" xfId="251" xr:uid="{00000000-0005-0000-0000-0000F7000000}"/>
    <cellStyle name="40% - Ênfase5 2 4" xfId="359" xr:uid="{00000000-0005-0000-0000-0000F8000000}"/>
    <cellStyle name="40% - Ênfase5 2 5" xfId="449" xr:uid="{00000000-0005-0000-0000-0000F9000000}"/>
    <cellStyle name="40% - Ênfase5 2 6" xfId="515" xr:uid="{00000000-0005-0000-0000-0000FA000000}"/>
    <cellStyle name="40% - Ênfase5 2 7" xfId="629" xr:uid="{00000000-0005-0000-0000-0000FB000000}"/>
    <cellStyle name="40% - Ênfase5 2 8" xfId="704" xr:uid="{00000000-0005-0000-0000-0000FC000000}"/>
    <cellStyle name="40% - Ênfase5 2 9" xfId="810" xr:uid="{00000000-0005-0000-0000-0000FD000000}"/>
    <cellStyle name="40% - Ênfase6" xfId="35" builtinId="51" customBuiltin="1"/>
    <cellStyle name="40% - Ênfase6 2" xfId="36" xr:uid="{00000000-0005-0000-0000-0000FF000000}"/>
    <cellStyle name="40% - Ênfase6 2 10" xfId="879" xr:uid="{00000000-0005-0000-0000-000000010000}"/>
    <cellStyle name="40% - Ênfase6 2 11" xfId="960" xr:uid="{00000000-0005-0000-0000-000001010000}"/>
    <cellStyle name="40% - Ênfase6 2 2" xfId="214" xr:uid="{00000000-0005-0000-0000-000002010000}"/>
    <cellStyle name="40% - Ênfase6 2 2 10" xfId="878" xr:uid="{00000000-0005-0000-0000-000003010000}"/>
    <cellStyle name="40% - Ênfase6 2 2 11" xfId="959" xr:uid="{00000000-0005-0000-0000-000004010000}"/>
    <cellStyle name="40% - Ênfase6 2 2 2" xfId="215" xr:uid="{00000000-0005-0000-0000-000005010000}"/>
    <cellStyle name="40% - Ênfase6 2 2 3" xfId="240" xr:uid="{00000000-0005-0000-0000-000006010000}"/>
    <cellStyle name="40% - Ênfase6 2 2 4" xfId="342" xr:uid="{00000000-0005-0000-0000-000007010000}"/>
    <cellStyle name="40% - Ênfase6 2 2 5" xfId="432" xr:uid="{00000000-0005-0000-0000-000008010000}"/>
    <cellStyle name="40% - Ênfase6 2 2 6" xfId="396" xr:uid="{00000000-0005-0000-0000-000009010000}"/>
    <cellStyle name="40% - Ênfase6 2 2 7" xfId="612" xr:uid="{00000000-0005-0000-0000-00000A010000}"/>
    <cellStyle name="40% - Ênfase6 2 2 8" xfId="571" xr:uid="{00000000-0005-0000-0000-00000B010000}"/>
    <cellStyle name="40% - Ênfase6 2 2 9" xfId="793" xr:uid="{00000000-0005-0000-0000-00000C010000}"/>
    <cellStyle name="40% - Ênfase6 2 3" xfId="243" xr:uid="{00000000-0005-0000-0000-00000D010000}"/>
    <cellStyle name="40% - Ênfase6 2 4" xfId="343" xr:uid="{00000000-0005-0000-0000-00000E010000}"/>
    <cellStyle name="40% - Ênfase6 2 5" xfId="433" xr:uid="{00000000-0005-0000-0000-00000F010000}"/>
    <cellStyle name="40% - Ênfase6 2 6" xfId="409" xr:uid="{00000000-0005-0000-0000-000010010000}"/>
    <cellStyle name="40% - Ênfase6 2 7" xfId="613" xr:uid="{00000000-0005-0000-0000-000011010000}"/>
    <cellStyle name="40% - Ênfase6 2 8" xfId="696" xr:uid="{00000000-0005-0000-0000-000012010000}"/>
    <cellStyle name="40% - Ênfase6 2 9" xfId="794" xr:uid="{00000000-0005-0000-0000-000013010000}"/>
    <cellStyle name="60% - Accent1" xfId="37" xr:uid="{00000000-0005-0000-0000-000014010000}"/>
    <cellStyle name="60% - Accent2" xfId="38" xr:uid="{00000000-0005-0000-0000-000015010000}"/>
    <cellStyle name="60% - Accent3" xfId="39" xr:uid="{00000000-0005-0000-0000-000016010000}"/>
    <cellStyle name="60% - Accent4" xfId="40" xr:uid="{00000000-0005-0000-0000-000017010000}"/>
    <cellStyle name="60% - Accent5" xfId="41" xr:uid="{00000000-0005-0000-0000-000018010000}"/>
    <cellStyle name="60% - Accent6" xfId="42" xr:uid="{00000000-0005-0000-0000-000019010000}"/>
    <cellStyle name="60% - Ênfase1" xfId="43" builtinId="32" customBuiltin="1"/>
    <cellStyle name="60% - Ênfase1 2" xfId="44" xr:uid="{00000000-0005-0000-0000-00001B010000}"/>
    <cellStyle name="60% - Ênfase1 2 10" xfId="750" xr:uid="{00000000-0005-0000-0000-00001C010000}"/>
    <cellStyle name="60% - Ênfase1 2 11" xfId="861" xr:uid="{00000000-0005-0000-0000-00001D010000}"/>
    <cellStyle name="60% - Ênfase1 2 2" xfId="222" xr:uid="{00000000-0005-0000-0000-00001E010000}"/>
    <cellStyle name="60% - Ênfase1 2 2 10" xfId="735" xr:uid="{00000000-0005-0000-0000-00001F010000}"/>
    <cellStyle name="60% - Ênfase1 2 2 11" xfId="825" xr:uid="{00000000-0005-0000-0000-000020010000}"/>
    <cellStyle name="60% - Ênfase1 2 2 2" xfId="223" xr:uid="{00000000-0005-0000-0000-000021010000}"/>
    <cellStyle name="60% - Ênfase1 2 2 3" xfId="220" xr:uid="{00000000-0005-0000-0000-000022010000}"/>
    <cellStyle name="60% - Ênfase1 2 2 4" xfId="185" xr:uid="{00000000-0005-0000-0000-000023010000}"/>
    <cellStyle name="60% - Ênfase1 2 2 5" xfId="326" xr:uid="{00000000-0005-0000-0000-000024010000}"/>
    <cellStyle name="60% - Ênfase1 2 2 6" xfId="317" xr:uid="{00000000-0005-0000-0000-000025010000}"/>
    <cellStyle name="60% - Ênfase1 2 2 7" xfId="486" xr:uid="{00000000-0005-0000-0000-000026010000}"/>
    <cellStyle name="60% - Ênfase1 2 2 8" xfId="501" xr:uid="{00000000-0005-0000-0000-000027010000}"/>
    <cellStyle name="60% - Ênfase1 2 2 9" xfId="661" xr:uid="{00000000-0005-0000-0000-000028010000}"/>
    <cellStyle name="60% - Ênfase1 2 3" xfId="221" xr:uid="{00000000-0005-0000-0000-000029010000}"/>
    <cellStyle name="60% - Ênfase1 2 4" xfId="184" xr:uid="{00000000-0005-0000-0000-00002A010000}"/>
    <cellStyle name="60% - Ênfase1 2 5" xfId="282" xr:uid="{00000000-0005-0000-0000-00002B010000}"/>
    <cellStyle name="60% - Ênfase1 2 6" xfId="304" xr:uid="{00000000-0005-0000-0000-00002C010000}"/>
    <cellStyle name="60% - Ênfase1 2 7" xfId="499" xr:uid="{00000000-0005-0000-0000-00002D010000}"/>
    <cellStyle name="60% - Ênfase1 2 8" xfId="500" xr:uid="{00000000-0005-0000-0000-00002E010000}"/>
    <cellStyle name="60% - Ênfase1 2 9" xfId="687" xr:uid="{00000000-0005-0000-0000-00002F010000}"/>
    <cellStyle name="60% - Ênfase2" xfId="45" builtinId="36" customBuiltin="1"/>
    <cellStyle name="60% - Ênfase2 2" xfId="46" xr:uid="{00000000-0005-0000-0000-000031010000}"/>
    <cellStyle name="60% - Ênfase2 2 10" xfId="778" xr:uid="{00000000-0005-0000-0000-000032010000}"/>
    <cellStyle name="60% - Ênfase2 2 11" xfId="751" xr:uid="{00000000-0005-0000-0000-000033010000}"/>
    <cellStyle name="60% - Ênfase2 2 2" xfId="224" xr:uid="{00000000-0005-0000-0000-000034010000}"/>
    <cellStyle name="60% - Ênfase2 2 2 10" xfId="666" xr:uid="{00000000-0005-0000-0000-000035010000}"/>
    <cellStyle name="60% - Ênfase2 2 2 11" xfId="752" xr:uid="{00000000-0005-0000-0000-000036010000}"/>
    <cellStyle name="60% - Ênfase2 2 2 2" xfId="225" xr:uid="{00000000-0005-0000-0000-000037010000}"/>
    <cellStyle name="60% - Ênfase2 2 2 3" xfId="218" xr:uid="{00000000-0005-0000-0000-000038010000}"/>
    <cellStyle name="60% - Ênfase2 2 2 4" xfId="235" xr:uid="{00000000-0005-0000-0000-000039010000}"/>
    <cellStyle name="60% - Ênfase2 2 2 5" xfId="182" xr:uid="{00000000-0005-0000-0000-00003A010000}"/>
    <cellStyle name="60% - Ênfase2 2 2 6" xfId="425" xr:uid="{00000000-0005-0000-0000-00003B010000}"/>
    <cellStyle name="60% - Ênfase2 2 2 7" xfId="299" xr:uid="{00000000-0005-0000-0000-00003C010000}"/>
    <cellStyle name="60% - Ênfase2 2 2 8" xfId="601" xr:uid="{00000000-0005-0000-0000-00003D010000}"/>
    <cellStyle name="60% - Ênfase2 2 2 9" xfId="592" xr:uid="{00000000-0005-0000-0000-00003E010000}"/>
    <cellStyle name="60% - Ênfase2 2 3" xfId="219" xr:uid="{00000000-0005-0000-0000-00003F010000}"/>
    <cellStyle name="60% - Ênfase2 2 4" xfId="234" xr:uid="{00000000-0005-0000-0000-000040010000}"/>
    <cellStyle name="60% - Ênfase2 2 5" xfId="183" xr:uid="{00000000-0005-0000-0000-000041010000}"/>
    <cellStyle name="60% - Ênfase2 2 6" xfId="318" xr:uid="{00000000-0005-0000-0000-000042010000}"/>
    <cellStyle name="60% - Ênfase2 2 7" xfId="324" xr:uid="{00000000-0005-0000-0000-000043010000}"/>
    <cellStyle name="60% - Ênfase2 2 8" xfId="600" xr:uid="{00000000-0005-0000-0000-000044010000}"/>
    <cellStyle name="60% - Ênfase2 2 9" xfId="551" xr:uid="{00000000-0005-0000-0000-000045010000}"/>
    <cellStyle name="60% - Ênfase3" xfId="47" builtinId="40" customBuiltin="1"/>
    <cellStyle name="60% - Ênfase3 2" xfId="48" xr:uid="{00000000-0005-0000-0000-000047010000}"/>
    <cellStyle name="60% - Ênfase3 2 10" xfId="679" xr:uid="{00000000-0005-0000-0000-000048010000}"/>
    <cellStyle name="60% - Ênfase3 2 11" xfId="776" xr:uid="{00000000-0005-0000-0000-000049010000}"/>
    <cellStyle name="60% - Ênfase3 2 2" xfId="226" xr:uid="{00000000-0005-0000-0000-00004A010000}"/>
    <cellStyle name="60% - Ênfase3 2 2 10" xfId="680" xr:uid="{00000000-0005-0000-0000-00004B010000}"/>
    <cellStyle name="60% - Ênfase3 2 2 11" xfId="757" xr:uid="{00000000-0005-0000-0000-00004C010000}"/>
    <cellStyle name="60% - Ênfase3 2 2 2" xfId="227" xr:uid="{00000000-0005-0000-0000-00004D010000}"/>
    <cellStyle name="60% - Ênfase3 2 2 3" xfId="216" xr:uid="{00000000-0005-0000-0000-00004E010000}"/>
    <cellStyle name="60% - Ênfase3 2 2 4" xfId="237" xr:uid="{00000000-0005-0000-0000-00004F010000}"/>
    <cellStyle name="60% - Ênfase3 2 2 5" xfId="180" xr:uid="{00000000-0005-0000-0000-000050010000}"/>
    <cellStyle name="60% - Ênfase3 2 2 6" xfId="505" xr:uid="{00000000-0005-0000-0000-000051010000}"/>
    <cellStyle name="60% - Ênfase3 2 2 7" xfId="417" xr:uid="{00000000-0005-0000-0000-000052010000}"/>
    <cellStyle name="60% - Ênfase3 2 2 8" xfId="605" xr:uid="{00000000-0005-0000-0000-000053010000}"/>
    <cellStyle name="60% - Ênfase3 2 2 9" xfId="568" xr:uid="{00000000-0005-0000-0000-000054010000}"/>
    <cellStyle name="60% - Ênfase3 2 3" xfId="217" xr:uid="{00000000-0005-0000-0000-000055010000}"/>
    <cellStyle name="60% - Ênfase3 2 4" xfId="236" xr:uid="{00000000-0005-0000-0000-000056010000}"/>
    <cellStyle name="60% - Ênfase3 2 5" xfId="181" xr:uid="{00000000-0005-0000-0000-000057010000}"/>
    <cellStyle name="60% - Ênfase3 2 6" xfId="461" xr:uid="{00000000-0005-0000-0000-000058010000}"/>
    <cellStyle name="60% - Ênfase3 2 7" xfId="414" xr:uid="{00000000-0005-0000-0000-000059010000}"/>
    <cellStyle name="60% - Ênfase3 2 8" xfId="602" xr:uid="{00000000-0005-0000-0000-00005A010000}"/>
    <cellStyle name="60% - Ênfase3 2 9" xfId="565" xr:uid="{00000000-0005-0000-0000-00005B010000}"/>
    <cellStyle name="60% - Ênfase4" xfId="49" builtinId="44" customBuiltin="1"/>
    <cellStyle name="60% - Ênfase4 2" xfId="50" xr:uid="{00000000-0005-0000-0000-00005D010000}"/>
    <cellStyle name="60% - Ênfase4 2 10" xfId="681" xr:uid="{00000000-0005-0000-0000-00005E010000}"/>
    <cellStyle name="60% - Ênfase4 2 11" xfId="870" xr:uid="{00000000-0005-0000-0000-00005F010000}"/>
    <cellStyle name="60% - Ênfase4 2 2" xfId="228" xr:uid="{00000000-0005-0000-0000-000060010000}"/>
    <cellStyle name="60% - Ênfase4 2 2 10" xfId="783" xr:uid="{00000000-0005-0000-0000-000061010000}"/>
    <cellStyle name="60% - Ênfase4 2 2 11" xfId="877" xr:uid="{00000000-0005-0000-0000-000062010000}"/>
    <cellStyle name="60% - Ênfase4 2 2 2" xfId="229" xr:uid="{00000000-0005-0000-0000-000063010000}"/>
    <cellStyle name="60% - Ênfase4 2 2 3" xfId="202" xr:uid="{00000000-0005-0000-0000-000064010000}"/>
    <cellStyle name="60% - Ênfase4 2 2 4" xfId="239" xr:uid="{00000000-0005-0000-0000-000065010000}"/>
    <cellStyle name="60% - Ênfase4 2 2 5" xfId="335" xr:uid="{00000000-0005-0000-0000-000066010000}"/>
    <cellStyle name="60% - Ênfase4 2 2 6" xfId="464" xr:uid="{00000000-0005-0000-0000-000067010000}"/>
    <cellStyle name="60% - Ênfase4 2 2 7" xfId="416" xr:uid="{00000000-0005-0000-0000-000068010000}"/>
    <cellStyle name="60% - Ênfase4 2 2 8" xfId="686" xr:uid="{00000000-0005-0000-0000-000069010000}"/>
    <cellStyle name="60% - Ênfase4 2 2 9" xfId="570" xr:uid="{00000000-0005-0000-0000-00006A010000}"/>
    <cellStyle name="60% - Ênfase4 2 3" xfId="203" xr:uid="{00000000-0005-0000-0000-00006B010000}"/>
    <cellStyle name="60% - Ênfase4 2 4" xfId="238" xr:uid="{00000000-0005-0000-0000-00006C010000}"/>
    <cellStyle name="60% - Ênfase4 2 5" xfId="332" xr:uid="{00000000-0005-0000-0000-00006D010000}"/>
    <cellStyle name="60% - Ênfase4 2 6" xfId="508" xr:uid="{00000000-0005-0000-0000-00006E010000}"/>
    <cellStyle name="60% - Ênfase4 2 7" xfId="391" xr:uid="{00000000-0005-0000-0000-00006F010000}"/>
    <cellStyle name="60% - Ênfase4 2 8" xfId="641" xr:uid="{00000000-0005-0000-0000-000070010000}"/>
    <cellStyle name="60% - Ênfase4 2 9" xfId="569" xr:uid="{00000000-0005-0000-0000-000071010000}"/>
    <cellStyle name="60% - Ênfase5" xfId="51" builtinId="48" customBuiltin="1"/>
    <cellStyle name="60% - Ênfase5 2" xfId="52" xr:uid="{00000000-0005-0000-0000-000073010000}"/>
    <cellStyle name="60% - Ênfase5 2 10" xfId="786" xr:uid="{00000000-0005-0000-0000-000074010000}"/>
    <cellStyle name="60% - Ênfase5 2 11" xfId="947" xr:uid="{00000000-0005-0000-0000-000075010000}"/>
    <cellStyle name="60% - Ênfase5 2 2" xfId="230" xr:uid="{00000000-0005-0000-0000-000076010000}"/>
    <cellStyle name="60% - Ênfase5 2 2 10" xfId="822" xr:uid="{00000000-0005-0000-0000-000077010000}"/>
    <cellStyle name="60% - Ênfase5 2 2 11" xfId="948" xr:uid="{00000000-0005-0000-0000-000078010000}"/>
    <cellStyle name="60% - Ênfase5 2 2 2" xfId="231" xr:uid="{00000000-0005-0000-0000-000079010000}"/>
    <cellStyle name="60% - Ênfase5 2 2 3" xfId="200" xr:uid="{00000000-0005-0000-0000-00007A010000}"/>
    <cellStyle name="60% - Ênfase5 2 2 4" xfId="277" xr:uid="{00000000-0005-0000-0000-00007B010000}"/>
    <cellStyle name="60% - Ênfase5 2 2 5" xfId="415" xr:uid="{00000000-0005-0000-0000-00007C010000}"/>
    <cellStyle name="60% - Ênfase5 2 2 6" xfId="507" xr:uid="{00000000-0005-0000-0000-00007D010000}"/>
    <cellStyle name="60% - Ênfase5 2 2 7" xfId="545" xr:uid="{00000000-0005-0000-0000-00007E010000}"/>
    <cellStyle name="60% - Ênfase5 2 2 8" xfId="644" xr:uid="{00000000-0005-0000-0000-00007F010000}"/>
    <cellStyle name="60% - Ênfase5 2 2 9" xfId="730" xr:uid="{00000000-0005-0000-0000-000080010000}"/>
    <cellStyle name="60% - Ênfase5 2 3" xfId="201" xr:uid="{00000000-0005-0000-0000-000081010000}"/>
    <cellStyle name="60% - Ênfase5 2 4" xfId="276" xr:uid="{00000000-0005-0000-0000-000082010000}"/>
    <cellStyle name="60% - Ênfase5 2 5" xfId="371" xr:uid="{00000000-0005-0000-0000-000083010000}"/>
    <cellStyle name="60% - Ênfase5 2 6" xfId="504" xr:uid="{00000000-0005-0000-0000-000084010000}"/>
    <cellStyle name="60% - Ênfase5 2 7" xfId="544" xr:uid="{00000000-0005-0000-0000-000085010000}"/>
    <cellStyle name="60% - Ênfase5 2 8" xfId="689" xr:uid="{00000000-0005-0000-0000-000086010000}"/>
    <cellStyle name="60% - Ênfase5 2 9" xfId="729" xr:uid="{00000000-0005-0000-0000-000087010000}"/>
    <cellStyle name="60% - Ênfase6" xfId="53" builtinId="52" customBuiltin="1"/>
    <cellStyle name="60% - Ênfase6 2" xfId="54" xr:uid="{00000000-0005-0000-0000-000089010000}"/>
    <cellStyle name="60% - Ênfase6 2 10" xfId="862" xr:uid="{00000000-0005-0000-0000-00008A010000}"/>
    <cellStyle name="60% - Ênfase6 2 11" xfId="909" xr:uid="{00000000-0005-0000-0000-00008B010000}"/>
    <cellStyle name="60% - Ênfase6 2 2" xfId="232" xr:uid="{00000000-0005-0000-0000-00008C010000}"/>
    <cellStyle name="60% - Ênfase6 2 2 10" xfId="864" xr:uid="{00000000-0005-0000-0000-00008D010000}"/>
    <cellStyle name="60% - Ênfase6 2 2 11" xfId="946" xr:uid="{00000000-0005-0000-0000-00008E010000}"/>
    <cellStyle name="60% - Ênfase6 2 2 2" xfId="233" xr:uid="{00000000-0005-0000-0000-00008F010000}"/>
    <cellStyle name="60% - Ênfase6 2 2 3" xfId="198" xr:uid="{00000000-0005-0000-0000-000090010000}"/>
    <cellStyle name="60% - Ênfase6 2 2 4" xfId="323" xr:uid="{00000000-0005-0000-0000-000091010000}"/>
    <cellStyle name="60% - Ênfase6 2 2 5" xfId="374" xr:uid="{00000000-0005-0000-0000-000092010000}"/>
    <cellStyle name="60% - Ênfase6 2 2 6" xfId="506" xr:uid="{00000000-0005-0000-0000-000093010000}"/>
    <cellStyle name="60% - Ênfase6 2 2 7" xfId="549" xr:uid="{00000000-0005-0000-0000-000094010000}"/>
    <cellStyle name="60% - Ênfase6 2 2 8" xfId="688" xr:uid="{00000000-0005-0000-0000-000095010000}"/>
    <cellStyle name="60% - Ênfase6 2 2 9" xfId="775" xr:uid="{00000000-0005-0000-0000-000096010000}"/>
    <cellStyle name="60% - Ênfase6 2 3" xfId="199" xr:uid="{00000000-0005-0000-0000-000097010000}"/>
    <cellStyle name="60% - Ênfase6 2 4" xfId="279" xr:uid="{00000000-0005-0000-0000-000098010000}"/>
    <cellStyle name="60% - Ênfase6 2 5" xfId="418" xr:uid="{00000000-0005-0000-0000-000099010000}"/>
    <cellStyle name="60% - Ênfase6 2 6" xfId="481" xr:uid="{00000000-0005-0000-0000-00009A010000}"/>
    <cellStyle name="60% - Ênfase6 2 7" xfId="548" xr:uid="{00000000-0005-0000-0000-00009B010000}"/>
    <cellStyle name="60% - Ênfase6 2 8" xfId="685" xr:uid="{00000000-0005-0000-0000-00009C010000}"/>
    <cellStyle name="60% - Ênfase6 2 9" xfId="732" xr:uid="{00000000-0005-0000-0000-00009D010000}"/>
    <cellStyle name="Accent1" xfId="55" xr:uid="{00000000-0005-0000-0000-00009E010000}"/>
    <cellStyle name="Accent2" xfId="56" xr:uid="{00000000-0005-0000-0000-00009F010000}"/>
    <cellStyle name="Accent3" xfId="57" xr:uid="{00000000-0005-0000-0000-0000A0010000}"/>
    <cellStyle name="Accent4" xfId="58" xr:uid="{00000000-0005-0000-0000-0000A1010000}"/>
    <cellStyle name="Accent5" xfId="59" xr:uid="{00000000-0005-0000-0000-0000A2010000}"/>
    <cellStyle name="Accent6" xfId="60" xr:uid="{00000000-0005-0000-0000-0000A3010000}"/>
    <cellStyle name="Bad" xfId="61" xr:uid="{00000000-0005-0000-0000-0000A4010000}"/>
    <cellStyle name="Bom" xfId="62" builtinId="26" customBuiltin="1"/>
    <cellStyle name="Bom 2" xfId="63" xr:uid="{00000000-0005-0000-0000-0000A6010000}"/>
    <cellStyle name="Bom 2 10" xfId="857" xr:uid="{00000000-0005-0000-0000-0000A7010000}"/>
    <cellStyle name="Bom 2 11" xfId="942" xr:uid="{00000000-0005-0000-0000-0000A8010000}"/>
    <cellStyle name="Bom 2 2" xfId="241" xr:uid="{00000000-0005-0000-0000-0000A9010000}"/>
    <cellStyle name="Bom 2 2 10" xfId="858" xr:uid="{00000000-0005-0000-0000-0000AA010000}"/>
    <cellStyle name="Bom 2 2 11" xfId="1029" xr:uid="{00000000-0005-0000-0000-0000AB010000}"/>
    <cellStyle name="Bom 2 2 2" xfId="242" xr:uid="{00000000-0005-0000-0000-0000AC010000}"/>
    <cellStyle name="Bom 2 2 3" xfId="334" xr:uid="{00000000-0005-0000-0000-0000AD010000}"/>
    <cellStyle name="Bom 2 2 4" xfId="424" xr:uid="{00000000-0005-0000-0000-0000AE010000}"/>
    <cellStyle name="Bom 2 2 5" xfId="514" xr:uid="{00000000-0005-0000-0000-0000AF010000}"/>
    <cellStyle name="Bom 2 2 6" xfId="604" xr:uid="{00000000-0005-0000-0000-0000B0010000}"/>
    <cellStyle name="Bom 2 2 7" xfId="695" xr:uid="{00000000-0005-0000-0000-0000B1010000}"/>
    <cellStyle name="Bom 2 2 8" xfId="785" xr:uid="{00000000-0005-0000-0000-0000B2010000}"/>
    <cellStyle name="Bom 2 2 9" xfId="869" xr:uid="{00000000-0005-0000-0000-0000B3010000}"/>
    <cellStyle name="Bom 2 3" xfId="333" xr:uid="{00000000-0005-0000-0000-0000B4010000}"/>
    <cellStyle name="Bom 2 4" xfId="319" xr:uid="{00000000-0005-0000-0000-0000B5010000}"/>
    <cellStyle name="Bom 2 5" xfId="411" xr:uid="{00000000-0005-0000-0000-0000B6010000}"/>
    <cellStyle name="Bom 2 6" xfId="603" xr:uid="{00000000-0005-0000-0000-0000B7010000}"/>
    <cellStyle name="Bom 2 7" xfId="593" xr:uid="{00000000-0005-0000-0000-0000B8010000}"/>
    <cellStyle name="Bom 2 8" xfId="784" xr:uid="{00000000-0005-0000-0000-0000B9010000}"/>
    <cellStyle name="Bom 2 9" xfId="770" xr:uid="{00000000-0005-0000-0000-0000BA010000}"/>
    <cellStyle name="Calculation" xfId="64" xr:uid="{00000000-0005-0000-0000-0000BB010000}"/>
    <cellStyle name="Cálculo" xfId="65" builtinId="22" customBuiltin="1"/>
    <cellStyle name="Cálculo 2" xfId="66" xr:uid="{00000000-0005-0000-0000-0000BD010000}"/>
    <cellStyle name="Cálculo 2 10" xfId="953" xr:uid="{00000000-0005-0000-0000-0000BE010000}"/>
    <cellStyle name="Cálculo 2 11" xfId="1030" xr:uid="{00000000-0005-0000-0000-0000BF010000}"/>
    <cellStyle name="Cálculo 2 2" xfId="244" xr:uid="{00000000-0005-0000-0000-0000C0010000}"/>
    <cellStyle name="Cálculo 2 2 10" xfId="954" xr:uid="{00000000-0005-0000-0000-0000C1010000}"/>
    <cellStyle name="Cálculo 2 2 11" xfId="1031" xr:uid="{00000000-0005-0000-0000-0000C2010000}"/>
    <cellStyle name="Cálculo 2 2 2" xfId="245" xr:uid="{00000000-0005-0000-0000-0000C3010000}"/>
    <cellStyle name="Cálculo 2 2 3" xfId="337" xr:uid="{00000000-0005-0000-0000-0000C4010000}"/>
    <cellStyle name="Cálculo 2 2 4" xfId="427" xr:uid="{00000000-0005-0000-0000-0000C5010000}"/>
    <cellStyle name="Cálculo 2 2 5" xfId="517" xr:uid="{00000000-0005-0000-0000-0000C6010000}"/>
    <cellStyle name="Cálculo 2 2 6" xfId="607" xr:uid="{00000000-0005-0000-0000-0000C7010000}"/>
    <cellStyle name="Cálculo 2 2 7" xfId="698" xr:uid="{00000000-0005-0000-0000-0000C8010000}"/>
    <cellStyle name="Cálculo 2 2 8" xfId="788" xr:uid="{00000000-0005-0000-0000-0000C9010000}"/>
    <cellStyle name="Cálculo 2 2 9" xfId="872" xr:uid="{00000000-0005-0000-0000-0000CA010000}"/>
    <cellStyle name="Cálculo 2 3" xfId="336" xr:uid="{00000000-0005-0000-0000-0000CB010000}"/>
    <cellStyle name="Cálculo 2 4" xfId="426" xr:uid="{00000000-0005-0000-0000-0000CC010000}"/>
    <cellStyle name="Cálculo 2 5" xfId="516" xr:uid="{00000000-0005-0000-0000-0000CD010000}"/>
    <cellStyle name="Cálculo 2 6" xfId="606" xr:uid="{00000000-0005-0000-0000-0000CE010000}"/>
    <cellStyle name="Cálculo 2 7" xfId="697" xr:uid="{00000000-0005-0000-0000-0000CF010000}"/>
    <cellStyle name="Cálculo 2 8" xfId="787" xr:uid="{00000000-0005-0000-0000-0000D0010000}"/>
    <cellStyle name="Cálculo 2 9" xfId="871" xr:uid="{00000000-0005-0000-0000-0000D1010000}"/>
    <cellStyle name="Célula de Verificação" xfId="67" builtinId="23" customBuiltin="1"/>
    <cellStyle name="Célula de Verificação 2" xfId="68" xr:uid="{00000000-0005-0000-0000-0000D3010000}"/>
    <cellStyle name="Célula de Verificação 2 10" xfId="955" xr:uid="{00000000-0005-0000-0000-0000D4010000}"/>
    <cellStyle name="Célula de Verificação 2 11" xfId="1032" xr:uid="{00000000-0005-0000-0000-0000D5010000}"/>
    <cellStyle name="Célula de Verificação 2 2" xfId="246" xr:uid="{00000000-0005-0000-0000-0000D6010000}"/>
    <cellStyle name="Célula de Verificação 2 2 10" xfId="956" xr:uid="{00000000-0005-0000-0000-0000D7010000}"/>
    <cellStyle name="Célula de Verificação 2 2 11" xfId="1033" xr:uid="{00000000-0005-0000-0000-0000D8010000}"/>
    <cellStyle name="Célula de Verificação 2 2 2" xfId="247" xr:uid="{00000000-0005-0000-0000-0000D9010000}"/>
    <cellStyle name="Célula de Verificação 2 2 3" xfId="339" xr:uid="{00000000-0005-0000-0000-0000DA010000}"/>
    <cellStyle name="Célula de Verificação 2 2 4" xfId="429" xr:uid="{00000000-0005-0000-0000-0000DB010000}"/>
    <cellStyle name="Célula de Verificação 2 2 5" xfId="519" xr:uid="{00000000-0005-0000-0000-0000DC010000}"/>
    <cellStyle name="Célula de Verificação 2 2 6" xfId="609" xr:uid="{00000000-0005-0000-0000-0000DD010000}"/>
    <cellStyle name="Célula de Verificação 2 2 7" xfId="700" xr:uid="{00000000-0005-0000-0000-0000DE010000}"/>
    <cellStyle name="Célula de Verificação 2 2 8" xfId="790" xr:uid="{00000000-0005-0000-0000-0000DF010000}"/>
    <cellStyle name="Célula de Verificação 2 2 9" xfId="874" xr:uid="{00000000-0005-0000-0000-0000E0010000}"/>
    <cellStyle name="Célula de Verificação 2 3" xfId="338" xr:uid="{00000000-0005-0000-0000-0000E1010000}"/>
    <cellStyle name="Célula de Verificação 2 4" xfId="428" xr:uid="{00000000-0005-0000-0000-0000E2010000}"/>
    <cellStyle name="Célula de Verificação 2 5" xfId="518" xr:uid="{00000000-0005-0000-0000-0000E3010000}"/>
    <cellStyle name="Célula de Verificação 2 6" xfId="608" xr:uid="{00000000-0005-0000-0000-0000E4010000}"/>
    <cellStyle name="Célula de Verificação 2 7" xfId="699" xr:uid="{00000000-0005-0000-0000-0000E5010000}"/>
    <cellStyle name="Célula de Verificação 2 8" xfId="789" xr:uid="{00000000-0005-0000-0000-0000E6010000}"/>
    <cellStyle name="Célula de Verificação 2 9" xfId="873" xr:uid="{00000000-0005-0000-0000-0000E7010000}"/>
    <cellStyle name="Célula Vinculada" xfId="69" builtinId="24" customBuiltin="1"/>
    <cellStyle name="Célula Vinculada 2" xfId="70" xr:uid="{00000000-0005-0000-0000-0000E9010000}"/>
    <cellStyle name="Célula Vinculada 2 10" xfId="957" xr:uid="{00000000-0005-0000-0000-0000EA010000}"/>
    <cellStyle name="Célula Vinculada 2 11" xfId="1034" xr:uid="{00000000-0005-0000-0000-0000EB010000}"/>
    <cellStyle name="Célula Vinculada 2 2" xfId="248" xr:uid="{00000000-0005-0000-0000-0000EC010000}"/>
    <cellStyle name="Célula Vinculada 2 2 10" xfId="958" xr:uid="{00000000-0005-0000-0000-0000ED010000}"/>
    <cellStyle name="Célula Vinculada 2 2 11" xfId="1035" xr:uid="{00000000-0005-0000-0000-0000EE010000}"/>
    <cellStyle name="Célula Vinculada 2 2 2" xfId="249" xr:uid="{00000000-0005-0000-0000-0000EF010000}"/>
    <cellStyle name="Célula Vinculada 2 2 3" xfId="341" xr:uid="{00000000-0005-0000-0000-0000F0010000}"/>
    <cellStyle name="Célula Vinculada 2 2 4" xfId="431" xr:uid="{00000000-0005-0000-0000-0000F1010000}"/>
    <cellStyle name="Célula Vinculada 2 2 5" xfId="521" xr:uid="{00000000-0005-0000-0000-0000F2010000}"/>
    <cellStyle name="Célula Vinculada 2 2 6" xfId="611" xr:uid="{00000000-0005-0000-0000-0000F3010000}"/>
    <cellStyle name="Célula Vinculada 2 2 7" xfId="702" xr:uid="{00000000-0005-0000-0000-0000F4010000}"/>
    <cellStyle name="Célula Vinculada 2 2 8" xfId="792" xr:uid="{00000000-0005-0000-0000-0000F5010000}"/>
    <cellStyle name="Célula Vinculada 2 2 9" xfId="876" xr:uid="{00000000-0005-0000-0000-0000F6010000}"/>
    <cellStyle name="Célula Vinculada 2 3" xfId="340" xr:uid="{00000000-0005-0000-0000-0000F7010000}"/>
    <cellStyle name="Célula Vinculada 2 4" xfId="430" xr:uid="{00000000-0005-0000-0000-0000F8010000}"/>
    <cellStyle name="Célula Vinculada 2 5" xfId="520" xr:uid="{00000000-0005-0000-0000-0000F9010000}"/>
    <cellStyle name="Célula Vinculada 2 6" xfId="610" xr:uid="{00000000-0005-0000-0000-0000FA010000}"/>
    <cellStyle name="Célula Vinculada 2 7" xfId="701" xr:uid="{00000000-0005-0000-0000-0000FB010000}"/>
    <cellStyle name="Célula Vinculada 2 8" xfId="791" xr:uid="{00000000-0005-0000-0000-0000FC010000}"/>
    <cellStyle name="Célula Vinculada 2 9" xfId="875" xr:uid="{00000000-0005-0000-0000-0000FD010000}"/>
    <cellStyle name="Check Cell" xfId="71" xr:uid="{00000000-0005-0000-0000-0000FE010000}"/>
    <cellStyle name="Comma0" xfId="72" xr:uid="{00000000-0005-0000-0000-0000FF010000}"/>
    <cellStyle name="Currency0" xfId="73" xr:uid="{00000000-0005-0000-0000-000000020000}"/>
    <cellStyle name="Ênfase1" xfId="74" builtinId="29" customBuiltin="1"/>
    <cellStyle name="Ênfase1 2" xfId="75" xr:uid="{00000000-0005-0000-0000-000002020000}"/>
    <cellStyle name="Ênfase1 2 10" xfId="962" xr:uid="{00000000-0005-0000-0000-000003020000}"/>
    <cellStyle name="Ênfase1 2 11" xfId="1036" xr:uid="{00000000-0005-0000-0000-000004020000}"/>
    <cellStyle name="Ênfase1 2 2" xfId="253" xr:uid="{00000000-0005-0000-0000-000005020000}"/>
    <cellStyle name="Ênfase1 2 2 10" xfId="963" xr:uid="{00000000-0005-0000-0000-000006020000}"/>
    <cellStyle name="Ênfase1 2 2 11" xfId="1037" xr:uid="{00000000-0005-0000-0000-000007020000}"/>
    <cellStyle name="Ênfase1 2 2 2" xfId="254" xr:uid="{00000000-0005-0000-0000-000008020000}"/>
    <cellStyle name="Ênfase1 2 2 3" xfId="346" xr:uid="{00000000-0005-0000-0000-000009020000}"/>
    <cellStyle name="Ênfase1 2 2 4" xfId="436" xr:uid="{00000000-0005-0000-0000-00000A020000}"/>
    <cellStyle name="Ênfase1 2 2 5" xfId="526" xr:uid="{00000000-0005-0000-0000-00000B020000}"/>
    <cellStyle name="Ênfase1 2 2 6" xfId="616" xr:uid="{00000000-0005-0000-0000-00000C020000}"/>
    <cellStyle name="Ênfase1 2 2 7" xfId="707" xr:uid="{00000000-0005-0000-0000-00000D020000}"/>
    <cellStyle name="Ênfase1 2 2 8" xfId="797" xr:uid="{00000000-0005-0000-0000-00000E020000}"/>
    <cellStyle name="Ênfase1 2 2 9" xfId="881" xr:uid="{00000000-0005-0000-0000-00000F020000}"/>
    <cellStyle name="Ênfase1 2 3" xfId="345" xr:uid="{00000000-0005-0000-0000-000010020000}"/>
    <cellStyle name="Ênfase1 2 4" xfId="435" xr:uid="{00000000-0005-0000-0000-000011020000}"/>
    <cellStyle name="Ênfase1 2 5" xfId="525" xr:uid="{00000000-0005-0000-0000-000012020000}"/>
    <cellStyle name="Ênfase1 2 6" xfId="615" xr:uid="{00000000-0005-0000-0000-000013020000}"/>
    <cellStyle name="Ênfase1 2 7" xfId="706" xr:uid="{00000000-0005-0000-0000-000014020000}"/>
    <cellStyle name="Ênfase1 2 8" xfId="796" xr:uid="{00000000-0005-0000-0000-000015020000}"/>
    <cellStyle name="Ênfase1 2 9" xfId="880" xr:uid="{00000000-0005-0000-0000-000016020000}"/>
    <cellStyle name="Ênfase2" xfId="76" builtinId="33" customBuiltin="1"/>
    <cellStyle name="Ênfase2 2" xfId="77" xr:uid="{00000000-0005-0000-0000-000018020000}"/>
    <cellStyle name="Ênfase2 2 10" xfId="964" xr:uid="{00000000-0005-0000-0000-000019020000}"/>
    <cellStyle name="Ênfase2 2 11" xfId="1038" xr:uid="{00000000-0005-0000-0000-00001A020000}"/>
    <cellStyle name="Ênfase2 2 2" xfId="255" xr:uid="{00000000-0005-0000-0000-00001B020000}"/>
    <cellStyle name="Ênfase2 2 2 10" xfId="965" xr:uid="{00000000-0005-0000-0000-00001C020000}"/>
    <cellStyle name="Ênfase2 2 2 11" xfId="1039" xr:uid="{00000000-0005-0000-0000-00001D020000}"/>
    <cellStyle name="Ênfase2 2 2 2" xfId="256" xr:uid="{00000000-0005-0000-0000-00001E020000}"/>
    <cellStyle name="Ênfase2 2 2 3" xfId="348" xr:uid="{00000000-0005-0000-0000-00001F020000}"/>
    <cellStyle name="Ênfase2 2 2 4" xfId="438" xr:uid="{00000000-0005-0000-0000-000020020000}"/>
    <cellStyle name="Ênfase2 2 2 5" xfId="528" xr:uid="{00000000-0005-0000-0000-000021020000}"/>
    <cellStyle name="Ênfase2 2 2 6" xfId="618" xr:uid="{00000000-0005-0000-0000-000022020000}"/>
    <cellStyle name="Ênfase2 2 2 7" xfId="709" xr:uid="{00000000-0005-0000-0000-000023020000}"/>
    <cellStyle name="Ênfase2 2 2 8" xfId="799" xr:uid="{00000000-0005-0000-0000-000024020000}"/>
    <cellStyle name="Ênfase2 2 2 9" xfId="883" xr:uid="{00000000-0005-0000-0000-000025020000}"/>
    <cellStyle name="Ênfase2 2 3" xfId="347" xr:uid="{00000000-0005-0000-0000-000026020000}"/>
    <cellStyle name="Ênfase2 2 4" xfId="437" xr:uid="{00000000-0005-0000-0000-000027020000}"/>
    <cellStyle name="Ênfase2 2 5" xfId="527" xr:uid="{00000000-0005-0000-0000-000028020000}"/>
    <cellStyle name="Ênfase2 2 6" xfId="617" xr:uid="{00000000-0005-0000-0000-000029020000}"/>
    <cellStyle name="Ênfase2 2 7" xfId="708" xr:uid="{00000000-0005-0000-0000-00002A020000}"/>
    <cellStyle name="Ênfase2 2 8" xfId="798" xr:uid="{00000000-0005-0000-0000-00002B020000}"/>
    <cellStyle name="Ênfase2 2 9" xfId="882" xr:uid="{00000000-0005-0000-0000-00002C020000}"/>
    <cellStyle name="Ênfase3" xfId="78" builtinId="37" customBuiltin="1"/>
    <cellStyle name="Ênfase3 2" xfId="79" xr:uid="{00000000-0005-0000-0000-00002E020000}"/>
    <cellStyle name="Ênfase3 2 10" xfId="966" xr:uid="{00000000-0005-0000-0000-00002F020000}"/>
    <cellStyle name="Ênfase3 2 11" xfId="1040" xr:uid="{00000000-0005-0000-0000-000030020000}"/>
    <cellStyle name="Ênfase3 2 2" xfId="257" xr:uid="{00000000-0005-0000-0000-000031020000}"/>
    <cellStyle name="Ênfase3 2 2 10" xfId="967" xr:uid="{00000000-0005-0000-0000-000032020000}"/>
    <cellStyle name="Ênfase3 2 2 11" xfId="1041" xr:uid="{00000000-0005-0000-0000-000033020000}"/>
    <cellStyle name="Ênfase3 2 2 2" xfId="258" xr:uid="{00000000-0005-0000-0000-000034020000}"/>
    <cellStyle name="Ênfase3 2 2 3" xfId="350" xr:uid="{00000000-0005-0000-0000-000035020000}"/>
    <cellStyle name="Ênfase3 2 2 4" xfId="440" xr:uid="{00000000-0005-0000-0000-000036020000}"/>
    <cellStyle name="Ênfase3 2 2 5" xfId="530" xr:uid="{00000000-0005-0000-0000-000037020000}"/>
    <cellStyle name="Ênfase3 2 2 6" xfId="620" xr:uid="{00000000-0005-0000-0000-000038020000}"/>
    <cellStyle name="Ênfase3 2 2 7" xfId="711" xr:uid="{00000000-0005-0000-0000-000039020000}"/>
    <cellStyle name="Ênfase3 2 2 8" xfId="801" xr:uid="{00000000-0005-0000-0000-00003A020000}"/>
    <cellStyle name="Ênfase3 2 2 9" xfId="885" xr:uid="{00000000-0005-0000-0000-00003B020000}"/>
    <cellStyle name="Ênfase3 2 3" xfId="349" xr:uid="{00000000-0005-0000-0000-00003C020000}"/>
    <cellStyle name="Ênfase3 2 4" xfId="439" xr:uid="{00000000-0005-0000-0000-00003D020000}"/>
    <cellStyle name="Ênfase3 2 5" xfId="529" xr:uid="{00000000-0005-0000-0000-00003E020000}"/>
    <cellStyle name="Ênfase3 2 6" xfId="619" xr:uid="{00000000-0005-0000-0000-00003F020000}"/>
    <cellStyle name="Ênfase3 2 7" xfId="710" xr:uid="{00000000-0005-0000-0000-000040020000}"/>
    <cellStyle name="Ênfase3 2 8" xfId="800" xr:uid="{00000000-0005-0000-0000-000041020000}"/>
    <cellStyle name="Ênfase3 2 9" xfId="884" xr:uid="{00000000-0005-0000-0000-000042020000}"/>
    <cellStyle name="Ênfase4" xfId="80" builtinId="41" customBuiltin="1"/>
    <cellStyle name="Ênfase4 2" xfId="81" xr:uid="{00000000-0005-0000-0000-000044020000}"/>
    <cellStyle name="Ênfase4 2 10" xfId="968" xr:uid="{00000000-0005-0000-0000-000045020000}"/>
    <cellStyle name="Ênfase4 2 11" xfId="1042" xr:uid="{00000000-0005-0000-0000-000046020000}"/>
    <cellStyle name="Ênfase4 2 2" xfId="259" xr:uid="{00000000-0005-0000-0000-000047020000}"/>
    <cellStyle name="Ênfase4 2 2 10" xfId="969" xr:uid="{00000000-0005-0000-0000-000048020000}"/>
    <cellStyle name="Ênfase4 2 2 11" xfId="1043" xr:uid="{00000000-0005-0000-0000-000049020000}"/>
    <cellStyle name="Ênfase4 2 2 2" xfId="260" xr:uid="{00000000-0005-0000-0000-00004A020000}"/>
    <cellStyle name="Ênfase4 2 2 3" xfId="352" xr:uid="{00000000-0005-0000-0000-00004B020000}"/>
    <cellStyle name="Ênfase4 2 2 4" xfId="442" xr:uid="{00000000-0005-0000-0000-00004C020000}"/>
    <cellStyle name="Ênfase4 2 2 5" xfId="532" xr:uid="{00000000-0005-0000-0000-00004D020000}"/>
    <cellStyle name="Ênfase4 2 2 6" xfId="622" xr:uid="{00000000-0005-0000-0000-00004E020000}"/>
    <cellStyle name="Ênfase4 2 2 7" xfId="713" xr:uid="{00000000-0005-0000-0000-00004F020000}"/>
    <cellStyle name="Ênfase4 2 2 8" xfId="803" xr:uid="{00000000-0005-0000-0000-000050020000}"/>
    <cellStyle name="Ênfase4 2 2 9" xfId="887" xr:uid="{00000000-0005-0000-0000-000051020000}"/>
    <cellStyle name="Ênfase4 2 3" xfId="351" xr:uid="{00000000-0005-0000-0000-000052020000}"/>
    <cellStyle name="Ênfase4 2 4" xfId="441" xr:uid="{00000000-0005-0000-0000-000053020000}"/>
    <cellStyle name="Ênfase4 2 5" xfId="531" xr:uid="{00000000-0005-0000-0000-000054020000}"/>
    <cellStyle name="Ênfase4 2 6" xfId="621" xr:uid="{00000000-0005-0000-0000-000055020000}"/>
    <cellStyle name="Ênfase4 2 7" xfId="712" xr:uid="{00000000-0005-0000-0000-000056020000}"/>
    <cellStyle name="Ênfase4 2 8" xfId="802" xr:uid="{00000000-0005-0000-0000-000057020000}"/>
    <cellStyle name="Ênfase4 2 9" xfId="886" xr:uid="{00000000-0005-0000-0000-000058020000}"/>
    <cellStyle name="Ênfase5" xfId="82" builtinId="45" customBuiltin="1"/>
    <cellStyle name="Ênfase5 2" xfId="83" xr:uid="{00000000-0005-0000-0000-00005A020000}"/>
    <cellStyle name="Ênfase5 2 10" xfId="970" xr:uid="{00000000-0005-0000-0000-00005B020000}"/>
    <cellStyle name="Ênfase5 2 11" xfId="1044" xr:uid="{00000000-0005-0000-0000-00005C020000}"/>
    <cellStyle name="Ênfase5 2 2" xfId="261" xr:uid="{00000000-0005-0000-0000-00005D020000}"/>
    <cellStyle name="Ênfase5 2 2 10" xfId="971" xr:uid="{00000000-0005-0000-0000-00005E020000}"/>
    <cellStyle name="Ênfase5 2 2 11" xfId="1045" xr:uid="{00000000-0005-0000-0000-00005F020000}"/>
    <cellStyle name="Ênfase5 2 2 2" xfId="262" xr:uid="{00000000-0005-0000-0000-000060020000}"/>
    <cellStyle name="Ênfase5 2 2 3" xfId="354" xr:uid="{00000000-0005-0000-0000-000061020000}"/>
    <cellStyle name="Ênfase5 2 2 4" xfId="444" xr:uid="{00000000-0005-0000-0000-000062020000}"/>
    <cellStyle name="Ênfase5 2 2 5" xfId="534" xr:uid="{00000000-0005-0000-0000-000063020000}"/>
    <cellStyle name="Ênfase5 2 2 6" xfId="624" xr:uid="{00000000-0005-0000-0000-000064020000}"/>
    <cellStyle name="Ênfase5 2 2 7" xfId="715" xr:uid="{00000000-0005-0000-0000-000065020000}"/>
    <cellStyle name="Ênfase5 2 2 8" xfId="805" xr:uid="{00000000-0005-0000-0000-000066020000}"/>
    <cellStyle name="Ênfase5 2 2 9" xfId="889" xr:uid="{00000000-0005-0000-0000-000067020000}"/>
    <cellStyle name="Ênfase5 2 3" xfId="353" xr:uid="{00000000-0005-0000-0000-000068020000}"/>
    <cellStyle name="Ênfase5 2 4" xfId="443" xr:uid="{00000000-0005-0000-0000-000069020000}"/>
    <cellStyle name="Ênfase5 2 5" xfId="533" xr:uid="{00000000-0005-0000-0000-00006A020000}"/>
    <cellStyle name="Ênfase5 2 6" xfId="623" xr:uid="{00000000-0005-0000-0000-00006B020000}"/>
    <cellStyle name="Ênfase5 2 7" xfId="714" xr:uid="{00000000-0005-0000-0000-00006C020000}"/>
    <cellStyle name="Ênfase5 2 8" xfId="804" xr:uid="{00000000-0005-0000-0000-00006D020000}"/>
    <cellStyle name="Ênfase5 2 9" xfId="888" xr:uid="{00000000-0005-0000-0000-00006E020000}"/>
    <cellStyle name="Ênfase6" xfId="84" builtinId="49" customBuiltin="1"/>
    <cellStyle name="Ênfase6 2" xfId="85" xr:uid="{00000000-0005-0000-0000-000070020000}"/>
    <cellStyle name="Ênfase6 2 10" xfId="972" xr:uid="{00000000-0005-0000-0000-000071020000}"/>
    <cellStyle name="Ênfase6 2 11" xfId="1046" xr:uid="{00000000-0005-0000-0000-000072020000}"/>
    <cellStyle name="Ênfase6 2 2" xfId="263" xr:uid="{00000000-0005-0000-0000-000073020000}"/>
    <cellStyle name="Ênfase6 2 2 10" xfId="973" xr:uid="{00000000-0005-0000-0000-000074020000}"/>
    <cellStyle name="Ênfase6 2 2 11" xfId="1047" xr:uid="{00000000-0005-0000-0000-000075020000}"/>
    <cellStyle name="Ênfase6 2 2 2" xfId="264" xr:uid="{00000000-0005-0000-0000-000076020000}"/>
    <cellStyle name="Ênfase6 2 2 3" xfId="356" xr:uid="{00000000-0005-0000-0000-000077020000}"/>
    <cellStyle name="Ênfase6 2 2 4" xfId="446" xr:uid="{00000000-0005-0000-0000-000078020000}"/>
    <cellStyle name="Ênfase6 2 2 5" xfId="536" xr:uid="{00000000-0005-0000-0000-000079020000}"/>
    <cellStyle name="Ênfase6 2 2 6" xfId="626" xr:uid="{00000000-0005-0000-0000-00007A020000}"/>
    <cellStyle name="Ênfase6 2 2 7" xfId="717" xr:uid="{00000000-0005-0000-0000-00007B020000}"/>
    <cellStyle name="Ênfase6 2 2 8" xfId="807" xr:uid="{00000000-0005-0000-0000-00007C020000}"/>
    <cellStyle name="Ênfase6 2 2 9" xfId="891" xr:uid="{00000000-0005-0000-0000-00007D020000}"/>
    <cellStyle name="Ênfase6 2 3" xfId="355" xr:uid="{00000000-0005-0000-0000-00007E020000}"/>
    <cellStyle name="Ênfase6 2 4" xfId="445" xr:uid="{00000000-0005-0000-0000-00007F020000}"/>
    <cellStyle name="Ênfase6 2 5" xfId="535" xr:uid="{00000000-0005-0000-0000-000080020000}"/>
    <cellStyle name="Ênfase6 2 6" xfId="625" xr:uid="{00000000-0005-0000-0000-000081020000}"/>
    <cellStyle name="Ênfase6 2 7" xfId="716" xr:uid="{00000000-0005-0000-0000-000082020000}"/>
    <cellStyle name="Ênfase6 2 8" xfId="806" xr:uid="{00000000-0005-0000-0000-000083020000}"/>
    <cellStyle name="Ênfase6 2 9" xfId="890" xr:uid="{00000000-0005-0000-0000-000084020000}"/>
    <cellStyle name="Entrada" xfId="86" builtinId="20" customBuiltin="1"/>
    <cellStyle name="Entrada 2" xfId="87" xr:uid="{00000000-0005-0000-0000-000086020000}"/>
    <cellStyle name="Entrada 2 10" xfId="974" xr:uid="{00000000-0005-0000-0000-000087020000}"/>
    <cellStyle name="Entrada 2 11" xfId="1048" xr:uid="{00000000-0005-0000-0000-000088020000}"/>
    <cellStyle name="Entrada 2 2" xfId="265" xr:uid="{00000000-0005-0000-0000-000089020000}"/>
    <cellStyle name="Entrada 2 2 10" xfId="975" xr:uid="{00000000-0005-0000-0000-00008A020000}"/>
    <cellStyle name="Entrada 2 2 11" xfId="1049" xr:uid="{00000000-0005-0000-0000-00008B020000}"/>
    <cellStyle name="Entrada 2 2 2" xfId="266" xr:uid="{00000000-0005-0000-0000-00008C020000}"/>
    <cellStyle name="Entrada 2 2 3" xfId="358" xr:uid="{00000000-0005-0000-0000-00008D020000}"/>
    <cellStyle name="Entrada 2 2 4" xfId="448" xr:uid="{00000000-0005-0000-0000-00008E020000}"/>
    <cellStyle name="Entrada 2 2 5" xfId="538" xr:uid="{00000000-0005-0000-0000-00008F020000}"/>
    <cellStyle name="Entrada 2 2 6" xfId="628" xr:uid="{00000000-0005-0000-0000-000090020000}"/>
    <cellStyle name="Entrada 2 2 7" xfId="719" xr:uid="{00000000-0005-0000-0000-000091020000}"/>
    <cellStyle name="Entrada 2 2 8" xfId="809" xr:uid="{00000000-0005-0000-0000-000092020000}"/>
    <cellStyle name="Entrada 2 2 9" xfId="893" xr:uid="{00000000-0005-0000-0000-000093020000}"/>
    <cellStyle name="Entrada 2 3" xfId="357" xr:uid="{00000000-0005-0000-0000-000094020000}"/>
    <cellStyle name="Entrada 2 4" xfId="447" xr:uid="{00000000-0005-0000-0000-000095020000}"/>
    <cellStyle name="Entrada 2 5" xfId="537" xr:uid="{00000000-0005-0000-0000-000096020000}"/>
    <cellStyle name="Entrada 2 6" xfId="627" xr:uid="{00000000-0005-0000-0000-000097020000}"/>
    <cellStyle name="Entrada 2 7" xfId="718" xr:uid="{00000000-0005-0000-0000-000098020000}"/>
    <cellStyle name="Entrada 2 8" xfId="808" xr:uid="{00000000-0005-0000-0000-000099020000}"/>
    <cellStyle name="Entrada 2 9" xfId="892" xr:uid="{00000000-0005-0000-0000-00009A020000}"/>
    <cellStyle name="Excel Built-in Normal" xfId="88" xr:uid="{00000000-0005-0000-0000-00009B020000}"/>
    <cellStyle name="Explanatory Text" xfId="89" xr:uid="{00000000-0005-0000-0000-00009C020000}"/>
    <cellStyle name="Good" xfId="90" xr:uid="{00000000-0005-0000-0000-00009D020000}"/>
    <cellStyle name="Heading 1" xfId="91" xr:uid="{00000000-0005-0000-0000-00009E020000}"/>
    <cellStyle name="Heading 2" xfId="92" xr:uid="{00000000-0005-0000-0000-00009F020000}"/>
    <cellStyle name="Heading 3" xfId="93" xr:uid="{00000000-0005-0000-0000-0000A0020000}"/>
    <cellStyle name="Heading 4" xfId="94" xr:uid="{00000000-0005-0000-0000-0000A1020000}"/>
    <cellStyle name="Incorreto 2" xfId="96" xr:uid="{00000000-0005-0000-0000-0000A3020000}"/>
    <cellStyle name="Incorreto 2 10" xfId="983" xr:uid="{00000000-0005-0000-0000-0000A4020000}"/>
    <cellStyle name="Incorreto 2 11" xfId="1050" xr:uid="{00000000-0005-0000-0000-0000A5020000}"/>
    <cellStyle name="Incorreto 2 2" xfId="274" xr:uid="{00000000-0005-0000-0000-0000A6020000}"/>
    <cellStyle name="Incorreto 2 2 10" xfId="984" xr:uid="{00000000-0005-0000-0000-0000A7020000}"/>
    <cellStyle name="Incorreto 2 2 11" xfId="1051" xr:uid="{00000000-0005-0000-0000-0000A8020000}"/>
    <cellStyle name="Incorreto 2 2 2" xfId="275" xr:uid="{00000000-0005-0000-0000-0000A9020000}"/>
    <cellStyle name="Incorreto 2 2 3" xfId="367" xr:uid="{00000000-0005-0000-0000-0000AA020000}"/>
    <cellStyle name="Incorreto 2 2 4" xfId="457" xr:uid="{00000000-0005-0000-0000-0000AB020000}"/>
    <cellStyle name="Incorreto 2 2 5" xfId="547" xr:uid="{00000000-0005-0000-0000-0000AC020000}"/>
    <cellStyle name="Incorreto 2 2 6" xfId="637" xr:uid="{00000000-0005-0000-0000-0000AD020000}"/>
    <cellStyle name="Incorreto 2 2 7" xfId="728" xr:uid="{00000000-0005-0000-0000-0000AE020000}"/>
    <cellStyle name="Incorreto 2 2 8" xfId="818" xr:uid="{00000000-0005-0000-0000-0000AF020000}"/>
    <cellStyle name="Incorreto 2 2 9" xfId="902" xr:uid="{00000000-0005-0000-0000-0000B0020000}"/>
    <cellStyle name="Incorreto 2 3" xfId="366" xr:uid="{00000000-0005-0000-0000-0000B1020000}"/>
    <cellStyle name="Incorreto 2 4" xfId="456" xr:uid="{00000000-0005-0000-0000-0000B2020000}"/>
    <cellStyle name="Incorreto 2 5" xfId="546" xr:uid="{00000000-0005-0000-0000-0000B3020000}"/>
    <cellStyle name="Incorreto 2 6" xfId="636" xr:uid="{00000000-0005-0000-0000-0000B4020000}"/>
    <cellStyle name="Incorreto 2 7" xfId="727" xr:uid="{00000000-0005-0000-0000-0000B5020000}"/>
    <cellStyle name="Incorreto 2 8" xfId="817" xr:uid="{00000000-0005-0000-0000-0000B6020000}"/>
    <cellStyle name="Incorreto 2 9" xfId="901" xr:uid="{00000000-0005-0000-0000-0000B7020000}"/>
    <cellStyle name="Input" xfId="97" xr:uid="{00000000-0005-0000-0000-0000B8020000}"/>
    <cellStyle name="Linked Cell" xfId="98" xr:uid="{00000000-0005-0000-0000-0000B9020000}"/>
    <cellStyle name="Moeda" xfId="99" builtinId="4"/>
    <cellStyle name="Moeda 2" xfId="100" xr:uid="{00000000-0005-0000-0000-0000BB020000}"/>
    <cellStyle name="Moeda 2 2" xfId="156" xr:uid="{00000000-0005-0000-0000-0000BC020000}"/>
    <cellStyle name="Moeda 2 2 10" xfId="987" xr:uid="{00000000-0005-0000-0000-0000BD020000}"/>
    <cellStyle name="Moeda 2 2 11" xfId="1052" xr:uid="{00000000-0005-0000-0000-0000BE020000}"/>
    <cellStyle name="Moeda 2 2 12" xfId="1093" xr:uid="{00000000-0005-0000-0000-0000BF020000}"/>
    <cellStyle name="Moeda 2 2 13" xfId="177" xr:uid="{00000000-0005-0000-0000-0000C0020000}"/>
    <cellStyle name="Moeda 2 2 2" xfId="278" xr:uid="{00000000-0005-0000-0000-0000C1020000}"/>
    <cellStyle name="Moeda 2 2 2 10" xfId="1027" xr:uid="{00000000-0005-0000-0000-0000C2020000}"/>
    <cellStyle name="Moeda 2 2 2 11" xfId="1080" xr:uid="{00000000-0005-0000-0000-0000C3020000}"/>
    <cellStyle name="Moeda 2 2 2 2" xfId="330" xr:uid="{00000000-0005-0000-0000-0000C4020000}"/>
    <cellStyle name="Moeda 2 2 2 3" xfId="422" xr:uid="{00000000-0005-0000-0000-0000C5020000}"/>
    <cellStyle name="Moeda 2 2 2 4" xfId="512" xr:uid="{00000000-0005-0000-0000-0000C6020000}"/>
    <cellStyle name="Moeda 2 2 2 5" xfId="599" xr:uid="{00000000-0005-0000-0000-0000C7020000}"/>
    <cellStyle name="Moeda 2 2 2 6" xfId="693" xr:uid="{00000000-0005-0000-0000-0000C8020000}"/>
    <cellStyle name="Moeda 2 2 2 7" xfId="782" xr:uid="{00000000-0005-0000-0000-0000C9020000}"/>
    <cellStyle name="Moeda 2 2 2 8" xfId="868" xr:uid="{00000000-0005-0000-0000-0000CA020000}"/>
    <cellStyle name="Moeda 2 2 2 9" xfId="952" xr:uid="{00000000-0005-0000-0000-0000CB020000}"/>
    <cellStyle name="Moeda 2 2 3" xfId="370" xr:uid="{00000000-0005-0000-0000-0000CC020000}"/>
    <cellStyle name="Moeda 2 2 3 2 3" xfId="1102" xr:uid="{00000000-0005-0000-0000-0000CD020000}"/>
    <cellStyle name="Moeda 2 2 4" xfId="460" xr:uid="{00000000-0005-0000-0000-0000CE020000}"/>
    <cellStyle name="Moeda 2 2 5" xfId="550" xr:uid="{00000000-0005-0000-0000-0000CF020000}"/>
    <cellStyle name="Moeda 2 2 6" xfId="640" xr:uid="{00000000-0005-0000-0000-0000D0020000}"/>
    <cellStyle name="Moeda 2 2 7" xfId="731" xr:uid="{00000000-0005-0000-0000-0000D1020000}"/>
    <cellStyle name="Moeda 2 2 8" xfId="821" xr:uid="{00000000-0005-0000-0000-0000D2020000}"/>
    <cellStyle name="Moeda 2 2 9" xfId="905" xr:uid="{00000000-0005-0000-0000-0000D3020000}"/>
    <cellStyle name="Moeda 2 3" xfId="164" xr:uid="{00000000-0005-0000-0000-0000D4020000}"/>
    <cellStyle name="Moeda 3" xfId="101" xr:uid="{00000000-0005-0000-0000-0000D5020000}"/>
    <cellStyle name="Moeda 3 2" xfId="165" xr:uid="{00000000-0005-0000-0000-0000D6020000}"/>
    <cellStyle name="Moeda 4" xfId="147" xr:uid="{00000000-0005-0000-0000-0000D7020000}"/>
    <cellStyle name="Moeda 4 3" xfId="160" xr:uid="{00000000-0005-0000-0000-0000D8020000}"/>
    <cellStyle name="Moeda 5" xfId="150" xr:uid="{00000000-0005-0000-0000-0000D9020000}"/>
    <cellStyle name="Moeda 5 2" xfId="1089" xr:uid="{00000000-0005-0000-0000-0000DA020000}"/>
    <cellStyle name="Moeda 5 2 2" xfId="1103" xr:uid="{00000000-0005-0000-0000-0000DB020000}"/>
    <cellStyle name="Moeda 5 3" xfId="173" xr:uid="{00000000-0005-0000-0000-0000DC020000}"/>
    <cellStyle name="Moeda 6" xfId="1082" xr:uid="{00000000-0005-0000-0000-0000DD020000}"/>
    <cellStyle name="Neutra 2" xfId="103" xr:uid="{00000000-0005-0000-0000-0000DF020000}"/>
    <cellStyle name="Neutra 2 10" xfId="988" xr:uid="{00000000-0005-0000-0000-0000E0020000}"/>
    <cellStyle name="Neutra 2 11" xfId="1053" xr:uid="{00000000-0005-0000-0000-0000E1020000}"/>
    <cellStyle name="Neutra 2 2" xfId="280" xr:uid="{00000000-0005-0000-0000-0000E2020000}"/>
    <cellStyle name="Neutra 2 2 10" xfId="989" xr:uid="{00000000-0005-0000-0000-0000E3020000}"/>
    <cellStyle name="Neutra 2 2 11" xfId="1054" xr:uid="{00000000-0005-0000-0000-0000E4020000}"/>
    <cellStyle name="Neutra 2 2 2" xfId="281" xr:uid="{00000000-0005-0000-0000-0000E5020000}"/>
    <cellStyle name="Neutra 2 2 3" xfId="373" xr:uid="{00000000-0005-0000-0000-0000E6020000}"/>
    <cellStyle name="Neutra 2 2 4" xfId="463" xr:uid="{00000000-0005-0000-0000-0000E7020000}"/>
    <cellStyle name="Neutra 2 2 5" xfId="553" xr:uid="{00000000-0005-0000-0000-0000E8020000}"/>
    <cellStyle name="Neutra 2 2 6" xfId="643" xr:uid="{00000000-0005-0000-0000-0000E9020000}"/>
    <cellStyle name="Neutra 2 2 7" xfId="734" xr:uid="{00000000-0005-0000-0000-0000EA020000}"/>
    <cellStyle name="Neutra 2 2 8" xfId="824" xr:uid="{00000000-0005-0000-0000-0000EB020000}"/>
    <cellStyle name="Neutra 2 2 9" xfId="908" xr:uid="{00000000-0005-0000-0000-0000EC020000}"/>
    <cellStyle name="Neutra 2 3" xfId="372" xr:uid="{00000000-0005-0000-0000-0000ED020000}"/>
    <cellStyle name="Neutra 2 4" xfId="462" xr:uid="{00000000-0005-0000-0000-0000EE020000}"/>
    <cellStyle name="Neutra 2 5" xfId="552" xr:uid="{00000000-0005-0000-0000-0000EF020000}"/>
    <cellStyle name="Neutra 2 6" xfId="642" xr:uid="{00000000-0005-0000-0000-0000F0020000}"/>
    <cellStyle name="Neutra 2 7" xfId="733" xr:uid="{00000000-0005-0000-0000-0000F1020000}"/>
    <cellStyle name="Neutra 2 8" xfId="823" xr:uid="{00000000-0005-0000-0000-0000F2020000}"/>
    <cellStyle name="Neutra 2 9" xfId="907" xr:uid="{00000000-0005-0000-0000-0000F3020000}"/>
    <cellStyle name="Neutral" xfId="104" xr:uid="{00000000-0005-0000-0000-0000F4020000}"/>
    <cellStyle name="Neutro" xfId="102" builtinId="28" customBuiltin="1"/>
    <cellStyle name="Normal" xfId="0" builtinId="0"/>
    <cellStyle name="Normal 10" xfId="1099" xr:uid="{00000000-0005-0000-0000-0000F6020000}"/>
    <cellStyle name="Normal 11" xfId="146" xr:uid="{00000000-0005-0000-0000-0000F7020000}"/>
    <cellStyle name="Normal 12" xfId="682" xr:uid="{00000000-0005-0000-0000-0000F8020000}"/>
    <cellStyle name="Normal 13" xfId="771" xr:uid="{00000000-0005-0000-0000-0000F9020000}"/>
    <cellStyle name="Normal 15" xfId="943" xr:uid="{00000000-0005-0000-0000-0000FA020000}"/>
    <cellStyle name="Normal 16" xfId="1028" xr:uid="{00000000-0005-0000-0000-0000FB020000}"/>
    <cellStyle name="Normal 181" xfId="162" xr:uid="{00000000-0005-0000-0000-0000FC020000}"/>
    <cellStyle name="Normal 2" xfId="105" xr:uid="{00000000-0005-0000-0000-0000FD020000}"/>
    <cellStyle name="Normal 2 2" xfId="179" xr:uid="{00000000-0005-0000-0000-0000FE020000}"/>
    <cellStyle name="Normal 2 2 10" xfId="990" xr:uid="{00000000-0005-0000-0000-0000FF020000}"/>
    <cellStyle name="Normal 2 2 11" xfId="1055" xr:uid="{00000000-0005-0000-0000-000000030000}"/>
    <cellStyle name="Normal 2 2 2" xfId="283" xr:uid="{00000000-0005-0000-0000-000001030000}"/>
    <cellStyle name="Normal 2 2 3" xfId="375" xr:uid="{00000000-0005-0000-0000-000002030000}"/>
    <cellStyle name="Normal 2 2 4" xfId="465" xr:uid="{00000000-0005-0000-0000-000003030000}"/>
    <cellStyle name="Normal 2 2 5" xfId="555" xr:uid="{00000000-0005-0000-0000-000004030000}"/>
    <cellStyle name="Normal 2 2 6" xfId="645" xr:uid="{00000000-0005-0000-0000-000005030000}"/>
    <cellStyle name="Normal 2 2 7" xfId="736" xr:uid="{00000000-0005-0000-0000-000006030000}"/>
    <cellStyle name="Normal 2 2 8" xfId="826" xr:uid="{00000000-0005-0000-0000-000007030000}"/>
    <cellStyle name="Normal 2 2 9" xfId="910" xr:uid="{00000000-0005-0000-0000-000008030000}"/>
    <cellStyle name="Normal 2 3" xfId="331" xr:uid="{00000000-0005-0000-0000-000009030000}"/>
    <cellStyle name="Normal 2 4" xfId="423" xr:uid="{00000000-0005-0000-0000-00000A030000}"/>
    <cellStyle name="Normal 2 5" xfId="513" xr:uid="{00000000-0005-0000-0000-00000B030000}"/>
    <cellStyle name="Normal 2 6" xfId="576" xr:uid="{00000000-0005-0000-0000-00000C030000}"/>
    <cellStyle name="Normal 2 7" xfId="694" xr:uid="{00000000-0005-0000-0000-00000D030000}"/>
    <cellStyle name="Normal 21" xfId="149" xr:uid="{00000000-0005-0000-0000-00000E030000}"/>
    <cellStyle name="Normal 3" xfId="145" xr:uid="{00000000-0005-0000-0000-00000F030000}"/>
    <cellStyle name="Normal 3 10" xfId="860" xr:uid="{00000000-0005-0000-0000-000010030000}"/>
    <cellStyle name="Normal 3 11" xfId="945" xr:uid="{00000000-0005-0000-0000-000011030000}"/>
    <cellStyle name="Normal 3 12" xfId="1022" xr:uid="{00000000-0005-0000-0000-000012030000}"/>
    <cellStyle name="Normal 3 13" xfId="1076" xr:uid="{00000000-0005-0000-0000-000013030000}"/>
    <cellStyle name="Normal 3 14" xfId="171" xr:uid="{00000000-0005-0000-0000-000014030000}"/>
    <cellStyle name="Normal 3 2" xfId="154" xr:uid="{00000000-0005-0000-0000-000015030000}"/>
    <cellStyle name="Normal 3 2 10" xfId="1025" xr:uid="{00000000-0005-0000-0000-000016030000}"/>
    <cellStyle name="Normal 3 2 11" xfId="1078" xr:uid="{00000000-0005-0000-0000-000017030000}"/>
    <cellStyle name="Normal 3 2 12" xfId="1091" xr:uid="{00000000-0005-0000-0000-000018030000}"/>
    <cellStyle name="Normal 3 2 13" xfId="175" xr:uid="{00000000-0005-0000-0000-000019030000}"/>
    <cellStyle name="Normal 3 2 2" xfId="328" xr:uid="{00000000-0005-0000-0000-00001A030000}"/>
    <cellStyle name="Normal 3 2 2 2 2 3 2 2" xfId="1095" xr:uid="{00000000-0005-0000-0000-00001B030000}"/>
    <cellStyle name="Normal 3 2 3" xfId="420" xr:uid="{00000000-0005-0000-0000-00001C030000}"/>
    <cellStyle name="Normal 3 2 4" xfId="510" xr:uid="{00000000-0005-0000-0000-00001D030000}"/>
    <cellStyle name="Normal 3 2 4 2 3" xfId="1101" xr:uid="{00000000-0005-0000-0000-00001E030000}"/>
    <cellStyle name="Normal 3 2 5" xfId="597" xr:uid="{00000000-0005-0000-0000-00001F030000}"/>
    <cellStyle name="Normal 3 2 6" xfId="691" xr:uid="{00000000-0005-0000-0000-000020030000}"/>
    <cellStyle name="Normal 3 2 7" xfId="780" xr:uid="{00000000-0005-0000-0000-000021030000}"/>
    <cellStyle name="Normal 3 2 8" xfId="866" xr:uid="{00000000-0005-0000-0000-000022030000}"/>
    <cellStyle name="Normal 3 2 9" xfId="950" xr:uid="{00000000-0005-0000-0000-000023030000}"/>
    <cellStyle name="Normal 3 3" xfId="106" xr:uid="{00000000-0005-0000-0000-000024030000}"/>
    <cellStyle name="Normal 3 4" xfId="321" xr:uid="{00000000-0005-0000-0000-000025030000}"/>
    <cellStyle name="Normal 3 5" xfId="413" xr:uid="{00000000-0005-0000-0000-000026030000}"/>
    <cellStyle name="Normal 3 6" xfId="503" xr:uid="{00000000-0005-0000-0000-000027030000}"/>
    <cellStyle name="Normal 3 7" xfId="590" xr:uid="{00000000-0005-0000-0000-000028030000}"/>
    <cellStyle name="Normal 3 8" xfId="684" xr:uid="{00000000-0005-0000-0000-000029030000}"/>
    <cellStyle name="Normal 3 9" xfId="773" xr:uid="{00000000-0005-0000-0000-00002A030000}"/>
    <cellStyle name="Normal 30" xfId="107" xr:uid="{00000000-0005-0000-0000-00002B030000}"/>
    <cellStyle name="Normal 4" xfId="108" xr:uid="{00000000-0005-0000-0000-00002C030000}"/>
    <cellStyle name="Normal 4 2" xfId="144" xr:uid="{00000000-0005-0000-0000-00002D030000}"/>
    <cellStyle name="Normal 4 2 10" xfId="944" xr:uid="{00000000-0005-0000-0000-00002E030000}"/>
    <cellStyle name="Normal 4 2 11" xfId="1021" xr:uid="{00000000-0005-0000-0000-00002F030000}"/>
    <cellStyle name="Normal 4 2 12" xfId="1075" xr:uid="{00000000-0005-0000-0000-000030030000}"/>
    <cellStyle name="Normal 4 2 13" xfId="1087" xr:uid="{00000000-0005-0000-0000-000031030000}"/>
    <cellStyle name="Normal 4 2 14" xfId="170" xr:uid="{00000000-0005-0000-0000-000032030000}"/>
    <cellStyle name="Normal 4 2 2" xfId="152" xr:uid="{00000000-0005-0000-0000-000033030000}"/>
    <cellStyle name="Normal 4 2 2 10" xfId="1024" xr:uid="{00000000-0005-0000-0000-000034030000}"/>
    <cellStyle name="Normal 4 2 2 11" xfId="1077" xr:uid="{00000000-0005-0000-0000-000035030000}"/>
    <cellStyle name="Normal 4 2 2 12" xfId="1090" xr:uid="{00000000-0005-0000-0000-000036030000}"/>
    <cellStyle name="Normal 4 2 2 13" xfId="174" xr:uid="{00000000-0005-0000-0000-000037030000}"/>
    <cellStyle name="Normal 4 2 2 2" xfId="327" xr:uid="{00000000-0005-0000-0000-000038030000}"/>
    <cellStyle name="Normal 4 2 2 3" xfId="419" xr:uid="{00000000-0005-0000-0000-000039030000}"/>
    <cellStyle name="Normal 4 2 2 4" xfId="509" xr:uid="{00000000-0005-0000-0000-00003A030000}"/>
    <cellStyle name="Normal 4 2 2 5" xfId="596" xr:uid="{00000000-0005-0000-0000-00003B030000}"/>
    <cellStyle name="Normal 4 2 2 6" xfId="690" xr:uid="{00000000-0005-0000-0000-00003C030000}"/>
    <cellStyle name="Normal 4 2 2 7" xfId="779" xr:uid="{00000000-0005-0000-0000-00003D030000}"/>
    <cellStyle name="Normal 4 2 2 8" xfId="865" xr:uid="{00000000-0005-0000-0000-00003E030000}"/>
    <cellStyle name="Normal 4 2 2 9" xfId="949" xr:uid="{00000000-0005-0000-0000-00003F030000}"/>
    <cellStyle name="Normal 4 2 3" xfId="320" xr:uid="{00000000-0005-0000-0000-000040030000}"/>
    <cellStyle name="Normal 4 2 4" xfId="412" xr:uid="{00000000-0005-0000-0000-000041030000}"/>
    <cellStyle name="Normal 4 2 5" xfId="502" xr:uid="{00000000-0005-0000-0000-000042030000}"/>
    <cellStyle name="Normal 4 2 6" xfId="589" xr:uid="{00000000-0005-0000-0000-000043030000}"/>
    <cellStyle name="Normal 4 2 7" xfId="683" xr:uid="{00000000-0005-0000-0000-000044030000}"/>
    <cellStyle name="Normal 4 2 8" xfId="772" xr:uid="{00000000-0005-0000-0000-000045030000}"/>
    <cellStyle name="Normal 4 2 9" xfId="859" xr:uid="{00000000-0005-0000-0000-000046030000}"/>
    <cellStyle name="Normal 5" xfId="1104" xr:uid="{00000000-0005-0000-0000-000047030000}"/>
    <cellStyle name="Normal 56" xfId="1096" xr:uid="{00000000-0005-0000-0000-000048030000}"/>
    <cellStyle name="Normal 57" xfId="1100" xr:uid="{00000000-0005-0000-0000-000049030000}"/>
    <cellStyle name="Normal 6" xfId="109" xr:uid="{00000000-0005-0000-0000-00004A030000}"/>
    <cellStyle name="Normal 6 2 4 2" xfId="1097" xr:uid="{00000000-0005-0000-0000-00004B030000}"/>
    <cellStyle name="Normal 7" xfId="1107" xr:uid="{00000000-0005-0000-0000-00004C030000}"/>
    <cellStyle name="Normal 85" xfId="1106" xr:uid="{00000000-0005-0000-0000-00004D030000}"/>
    <cellStyle name="Normal 87" xfId="1105" xr:uid="{00000000-0005-0000-0000-00004E030000}"/>
    <cellStyle name="Normal_Pesquisa no referencial 10 de maio de 2013 2" xfId="153" xr:uid="{00000000-0005-0000-0000-00004F030000}"/>
    <cellStyle name="Normal_Planilha Casa A=50,00 m²" xfId="159" xr:uid="{00000000-0005-0000-0000-000050030000}"/>
    <cellStyle name="Nota" xfId="110" builtinId="10" customBuiltin="1"/>
    <cellStyle name="Nota 2" xfId="111" xr:uid="{00000000-0005-0000-0000-000052030000}"/>
    <cellStyle name="Nota 2 10" xfId="915" xr:uid="{00000000-0005-0000-0000-000053030000}"/>
    <cellStyle name="Nota 2 11" xfId="995" xr:uid="{00000000-0005-0000-0000-000054030000}"/>
    <cellStyle name="Nota 2 12" xfId="1056" xr:uid="{00000000-0005-0000-0000-000055030000}"/>
    <cellStyle name="Nota 2 2" xfId="151" xr:uid="{00000000-0005-0000-0000-000056030000}"/>
    <cellStyle name="Nota 2 3" xfId="288" xr:uid="{00000000-0005-0000-0000-000057030000}"/>
    <cellStyle name="Nota 2 4" xfId="380" xr:uid="{00000000-0005-0000-0000-000058030000}"/>
    <cellStyle name="Nota 2 5" xfId="470" xr:uid="{00000000-0005-0000-0000-000059030000}"/>
    <cellStyle name="Nota 2 6" xfId="560" xr:uid="{00000000-0005-0000-0000-00005A030000}"/>
    <cellStyle name="Nota 2 7" xfId="650" xr:uid="{00000000-0005-0000-0000-00005B030000}"/>
    <cellStyle name="Nota 2 8" xfId="741" xr:uid="{00000000-0005-0000-0000-00005C030000}"/>
    <cellStyle name="Nota 2 9" xfId="831" xr:uid="{00000000-0005-0000-0000-00005D030000}"/>
    <cellStyle name="Note" xfId="112" xr:uid="{00000000-0005-0000-0000-00005E030000}"/>
    <cellStyle name="Output" xfId="113" xr:uid="{00000000-0005-0000-0000-00005F030000}"/>
    <cellStyle name="Porcentagem" xfId="114" builtinId="5"/>
    <cellStyle name="Porcentagem 2" xfId="115" xr:uid="{00000000-0005-0000-0000-000061030000}"/>
    <cellStyle name="Porcentagem 2 2" xfId="292" xr:uid="{00000000-0005-0000-0000-000062030000}"/>
    <cellStyle name="Porcentagem 3" xfId="116" xr:uid="{00000000-0005-0000-0000-000063030000}"/>
    <cellStyle name="Ruim" xfId="95" builtinId="27" customBuiltin="1"/>
    <cellStyle name="Saída" xfId="117" builtinId="21" customBuiltin="1"/>
    <cellStyle name="Saída 2" xfId="118" xr:uid="{00000000-0005-0000-0000-000065030000}"/>
    <cellStyle name="Saída 2 10" xfId="1001" xr:uid="{00000000-0005-0000-0000-000066030000}"/>
    <cellStyle name="Saída 2 11" xfId="1057" xr:uid="{00000000-0005-0000-0000-000067030000}"/>
    <cellStyle name="Saída 2 2" xfId="294" xr:uid="{00000000-0005-0000-0000-000068030000}"/>
    <cellStyle name="Saída 2 2 10" xfId="1002" xr:uid="{00000000-0005-0000-0000-000069030000}"/>
    <cellStyle name="Saída 2 2 11" xfId="1058" xr:uid="{00000000-0005-0000-0000-00006A030000}"/>
    <cellStyle name="Saída 2 2 2" xfId="295" xr:uid="{00000000-0005-0000-0000-00006B030000}"/>
    <cellStyle name="Saída 2 2 3" xfId="387" xr:uid="{00000000-0005-0000-0000-00006C030000}"/>
    <cellStyle name="Saída 2 2 4" xfId="477" xr:uid="{00000000-0005-0000-0000-00006D030000}"/>
    <cellStyle name="Saída 2 2 5" xfId="567" xr:uid="{00000000-0005-0000-0000-00006E030000}"/>
    <cellStyle name="Saída 2 2 6" xfId="657" xr:uid="{00000000-0005-0000-0000-00006F030000}"/>
    <cellStyle name="Saída 2 2 7" xfId="748" xr:uid="{00000000-0005-0000-0000-000070030000}"/>
    <cellStyle name="Saída 2 2 8" xfId="838" xr:uid="{00000000-0005-0000-0000-000071030000}"/>
    <cellStyle name="Saída 2 2 9" xfId="922" xr:uid="{00000000-0005-0000-0000-000072030000}"/>
    <cellStyle name="Saída 2 3" xfId="386" xr:uid="{00000000-0005-0000-0000-000073030000}"/>
    <cellStyle name="Saída 2 4" xfId="476" xr:uid="{00000000-0005-0000-0000-000074030000}"/>
    <cellStyle name="Saída 2 5" xfId="566" xr:uid="{00000000-0005-0000-0000-000075030000}"/>
    <cellStyle name="Saída 2 6" xfId="656" xr:uid="{00000000-0005-0000-0000-000076030000}"/>
    <cellStyle name="Saída 2 7" xfId="747" xr:uid="{00000000-0005-0000-0000-000077030000}"/>
    <cellStyle name="Saída 2 8" xfId="837" xr:uid="{00000000-0005-0000-0000-000078030000}"/>
    <cellStyle name="Saída 2 9" xfId="921" xr:uid="{00000000-0005-0000-0000-000079030000}"/>
    <cellStyle name="Separador de milhares 2" xfId="120" xr:uid="{00000000-0005-0000-0000-00007A030000}"/>
    <cellStyle name="Separador de milhares 2 10 2" xfId="1098" xr:uid="{00000000-0005-0000-0000-00007B030000}"/>
    <cellStyle name="Separador de milhares 2 2" xfId="297" xr:uid="{00000000-0005-0000-0000-00007C030000}"/>
    <cellStyle name="Separador de milhares 2 3" xfId="1083" xr:uid="{00000000-0005-0000-0000-00007D030000}"/>
    <cellStyle name="Separador de milhares 2 4" xfId="166" xr:uid="{00000000-0005-0000-0000-00007E030000}"/>
    <cellStyle name="Separador de milhares 3" xfId="121" xr:uid="{00000000-0005-0000-0000-00007F030000}"/>
    <cellStyle name="Separador de milhares 3 2" xfId="122" xr:uid="{00000000-0005-0000-0000-000080030000}"/>
    <cellStyle name="Separador de milhares 3 3" xfId="1084" xr:uid="{00000000-0005-0000-0000-000081030000}"/>
    <cellStyle name="Separador de milhares 3 4" xfId="167" xr:uid="{00000000-0005-0000-0000-000082030000}"/>
    <cellStyle name="Separador de milhares 4" xfId="148" xr:uid="{00000000-0005-0000-0000-000083030000}"/>
    <cellStyle name="Separador de milhares 4 2" xfId="1088" xr:uid="{00000000-0005-0000-0000-000084030000}"/>
    <cellStyle name="Separador de milhares 4 3" xfId="172" xr:uid="{00000000-0005-0000-0000-000085030000}"/>
    <cellStyle name="Texto de Aviso" xfId="123" builtinId="11" customBuiltin="1"/>
    <cellStyle name="Texto de Aviso 2" xfId="124" xr:uid="{00000000-0005-0000-0000-000087030000}"/>
    <cellStyle name="Texto de Aviso 2 10" xfId="1005" xr:uid="{00000000-0005-0000-0000-000088030000}"/>
    <cellStyle name="Texto de Aviso 2 11" xfId="1059" xr:uid="{00000000-0005-0000-0000-000089030000}"/>
    <cellStyle name="Texto de Aviso 2 2" xfId="300" xr:uid="{00000000-0005-0000-0000-00008A030000}"/>
    <cellStyle name="Texto de Aviso 2 2 10" xfId="1006" xr:uid="{00000000-0005-0000-0000-00008B030000}"/>
    <cellStyle name="Texto de Aviso 2 2 11" xfId="1060" xr:uid="{00000000-0005-0000-0000-00008C030000}"/>
    <cellStyle name="Texto de Aviso 2 2 2" xfId="301" xr:uid="{00000000-0005-0000-0000-00008D030000}"/>
    <cellStyle name="Texto de Aviso 2 2 3" xfId="393" xr:uid="{00000000-0005-0000-0000-00008E030000}"/>
    <cellStyle name="Texto de Aviso 2 2 4" xfId="483" xr:uid="{00000000-0005-0000-0000-00008F030000}"/>
    <cellStyle name="Texto de Aviso 2 2 5" xfId="573" xr:uid="{00000000-0005-0000-0000-000090030000}"/>
    <cellStyle name="Texto de Aviso 2 2 6" xfId="663" xr:uid="{00000000-0005-0000-0000-000091030000}"/>
    <cellStyle name="Texto de Aviso 2 2 7" xfId="754" xr:uid="{00000000-0005-0000-0000-000092030000}"/>
    <cellStyle name="Texto de Aviso 2 2 8" xfId="842" xr:uid="{00000000-0005-0000-0000-000093030000}"/>
    <cellStyle name="Texto de Aviso 2 2 9" xfId="927" xr:uid="{00000000-0005-0000-0000-000094030000}"/>
    <cellStyle name="Texto de Aviso 2 3" xfId="392" xr:uid="{00000000-0005-0000-0000-000095030000}"/>
    <cellStyle name="Texto de Aviso 2 4" xfId="482" xr:uid="{00000000-0005-0000-0000-000096030000}"/>
    <cellStyle name="Texto de Aviso 2 5" xfId="572" xr:uid="{00000000-0005-0000-0000-000097030000}"/>
    <cellStyle name="Texto de Aviso 2 6" xfId="662" xr:uid="{00000000-0005-0000-0000-000098030000}"/>
    <cellStyle name="Texto de Aviso 2 7" xfId="753" xr:uid="{00000000-0005-0000-0000-000099030000}"/>
    <cellStyle name="Texto de Aviso 2 8" xfId="841" xr:uid="{00000000-0005-0000-0000-00009A030000}"/>
    <cellStyle name="Texto de Aviso 2 9" xfId="926" xr:uid="{00000000-0005-0000-0000-00009B030000}"/>
    <cellStyle name="Texto Explicativo" xfId="125" builtinId="53" customBuiltin="1"/>
    <cellStyle name="Texto Explicativo 2" xfId="126" xr:uid="{00000000-0005-0000-0000-00009D030000}"/>
    <cellStyle name="Texto Explicativo 2 10" xfId="1007" xr:uid="{00000000-0005-0000-0000-00009E030000}"/>
    <cellStyle name="Texto Explicativo 2 11" xfId="1061" xr:uid="{00000000-0005-0000-0000-00009F030000}"/>
    <cellStyle name="Texto Explicativo 2 2" xfId="302" xr:uid="{00000000-0005-0000-0000-0000A0030000}"/>
    <cellStyle name="Texto Explicativo 2 2 10" xfId="1008" xr:uid="{00000000-0005-0000-0000-0000A1030000}"/>
    <cellStyle name="Texto Explicativo 2 2 11" xfId="1062" xr:uid="{00000000-0005-0000-0000-0000A2030000}"/>
    <cellStyle name="Texto Explicativo 2 2 2" xfId="303" xr:uid="{00000000-0005-0000-0000-0000A3030000}"/>
    <cellStyle name="Texto Explicativo 2 2 3" xfId="395" xr:uid="{00000000-0005-0000-0000-0000A4030000}"/>
    <cellStyle name="Texto Explicativo 2 2 4" xfId="485" xr:uid="{00000000-0005-0000-0000-0000A5030000}"/>
    <cellStyle name="Texto Explicativo 2 2 5" xfId="575" xr:uid="{00000000-0005-0000-0000-0000A6030000}"/>
    <cellStyle name="Texto Explicativo 2 2 6" xfId="665" xr:uid="{00000000-0005-0000-0000-0000A7030000}"/>
    <cellStyle name="Texto Explicativo 2 2 7" xfId="756" xr:uid="{00000000-0005-0000-0000-0000A8030000}"/>
    <cellStyle name="Texto Explicativo 2 2 8" xfId="844" xr:uid="{00000000-0005-0000-0000-0000A9030000}"/>
    <cellStyle name="Texto Explicativo 2 2 9" xfId="929" xr:uid="{00000000-0005-0000-0000-0000AA030000}"/>
    <cellStyle name="Texto Explicativo 2 3" xfId="394" xr:uid="{00000000-0005-0000-0000-0000AB030000}"/>
    <cellStyle name="Texto Explicativo 2 4" xfId="484" xr:uid="{00000000-0005-0000-0000-0000AC030000}"/>
    <cellStyle name="Texto Explicativo 2 5" xfId="574" xr:uid="{00000000-0005-0000-0000-0000AD030000}"/>
    <cellStyle name="Texto Explicativo 2 6" xfId="664" xr:uid="{00000000-0005-0000-0000-0000AE030000}"/>
    <cellStyle name="Texto Explicativo 2 7" xfId="755" xr:uid="{00000000-0005-0000-0000-0000AF030000}"/>
    <cellStyle name="Texto Explicativo 2 8" xfId="843" xr:uid="{00000000-0005-0000-0000-0000B0030000}"/>
    <cellStyle name="Texto Explicativo 2 9" xfId="928" xr:uid="{00000000-0005-0000-0000-0000B1030000}"/>
    <cellStyle name="Title" xfId="127" xr:uid="{00000000-0005-0000-0000-0000B2030000}"/>
    <cellStyle name="Título" xfId="128" builtinId="15" customBuiltin="1"/>
    <cellStyle name="Título 1" xfId="129" builtinId="16" customBuiltin="1"/>
    <cellStyle name="Título 1 2" xfId="130" xr:uid="{00000000-0005-0000-0000-0000B5030000}"/>
    <cellStyle name="Título 1 2 10" xfId="1010" xr:uid="{00000000-0005-0000-0000-0000B6030000}"/>
    <cellStyle name="Título 1 2 11" xfId="1064" xr:uid="{00000000-0005-0000-0000-0000B7030000}"/>
    <cellStyle name="Título 1 2 2" xfId="306" xr:uid="{00000000-0005-0000-0000-0000B8030000}"/>
    <cellStyle name="Título 1 2 2 10" xfId="1011" xr:uid="{00000000-0005-0000-0000-0000B9030000}"/>
    <cellStyle name="Título 1 2 2 11" xfId="1065" xr:uid="{00000000-0005-0000-0000-0000BA030000}"/>
    <cellStyle name="Título 1 2 2 2" xfId="307" xr:uid="{00000000-0005-0000-0000-0000BB030000}"/>
    <cellStyle name="Título 1 2 2 3" xfId="399" xr:uid="{00000000-0005-0000-0000-0000BC030000}"/>
    <cellStyle name="Título 1 2 2 4" xfId="489" xr:uid="{00000000-0005-0000-0000-0000BD030000}"/>
    <cellStyle name="Título 1 2 2 5" xfId="579" xr:uid="{00000000-0005-0000-0000-0000BE030000}"/>
    <cellStyle name="Título 1 2 2 6" xfId="669" xr:uid="{00000000-0005-0000-0000-0000BF030000}"/>
    <cellStyle name="Título 1 2 2 7" xfId="760" xr:uid="{00000000-0005-0000-0000-0000C0030000}"/>
    <cellStyle name="Título 1 2 2 8" xfId="847" xr:uid="{00000000-0005-0000-0000-0000C1030000}"/>
    <cellStyle name="Título 1 2 2 9" xfId="932" xr:uid="{00000000-0005-0000-0000-0000C2030000}"/>
    <cellStyle name="Título 1 2 3" xfId="398" xr:uid="{00000000-0005-0000-0000-0000C3030000}"/>
    <cellStyle name="Título 1 2 4" xfId="488" xr:uid="{00000000-0005-0000-0000-0000C4030000}"/>
    <cellStyle name="Título 1 2 5" xfId="578" xr:uid="{00000000-0005-0000-0000-0000C5030000}"/>
    <cellStyle name="Título 1 2 6" xfId="668" xr:uid="{00000000-0005-0000-0000-0000C6030000}"/>
    <cellStyle name="Título 1 2 7" xfId="759" xr:uid="{00000000-0005-0000-0000-0000C7030000}"/>
    <cellStyle name="Título 1 2 8" xfId="846" xr:uid="{00000000-0005-0000-0000-0000C8030000}"/>
    <cellStyle name="Título 1 2 9" xfId="931" xr:uid="{00000000-0005-0000-0000-0000C9030000}"/>
    <cellStyle name="Título 2" xfId="131" builtinId="17" customBuiltin="1"/>
    <cellStyle name="Título 2 2" xfId="132" xr:uid="{00000000-0005-0000-0000-0000CB030000}"/>
    <cellStyle name="Título 2 2 10" xfId="1012" xr:uid="{00000000-0005-0000-0000-0000CC030000}"/>
    <cellStyle name="Título 2 2 11" xfId="1066" xr:uid="{00000000-0005-0000-0000-0000CD030000}"/>
    <cellStyle name="Título 2 2 2" xfId="308" xr:uid="{00000000-0005-0000-0000-0000CE030000}"/>
    <cellStyle name="Título 2 2 2 10" xfId="1013" xr:uid="{00000000-0005-0000-0000-0000CF030000}"/>
    <cellStyle name="Título 2 2 2 11" xfId="1067" xr:uid="{00000000-0005-0000-0000-0000D0030000}"/>
    <cellStyle name="Título 2 2 2 2" xfId="309" xr:uid="{00000000-0005-0000-0000-0000D1030000}"/>
    <cellStyle name="Título 2 2 2 3" xfId="401" xr:uid="{00000000-0005-0000-0000-0000D2030000}"/>
    <cellStyle name="Título 2 2 2 4" xfId="491" xr:uid="{00000000-0005-0000-0000-0000D3030000}"/>
    <cellStyle name="Título 2 2 2 5" xfId="581" xr:uid="{00000000-0005-0000-0000-0000D4030000}"/>
    <cellStyle name="Título 2 2 2 6" xfId="671" xr:uid="{00000000-0005-0000-0000-0000D5030000}"/>
    <cellStyle name="Título 2 2 2 7" xfId="762" xr:uid="{00000000-0005-0000-0000-0000D6030000}"/>
    <cellStyle name="Título 2 2 2 8" xfId="849" xr:uid="{00000000-0005-0000-0000-0000D7030000}"/>
    <cellStyle name="Título 2 2 2 9" xfId="934" xr:uid="{00000000-0005-0000-0000-0000D8030000}"/>
    <cellStyle name="Título 2 2 3" xfId="400" xr:uid="{00000000-0005-0000-0000-0000D9030000}"/>
    <cellStyle name="Título 2 2 4" xfId="490" xr:uid="{00000000-0005-0000-0000-0000DA030000}"/>
    <cellStyle name="Título 2 2 5" xfId="580" xr:uid="{00000000-0005-0000-0000-0000DB030000}"/>
    <cellStyle name="Título 2 2 6" xfId="670" xr:uid="{00000000-0005-0000-0000-0000DC030000}"/>
    <cellStyle name="Título 2 2 7" xfId="761" xr:uid="{00000000-0005-0000-0000-0000DD030000}"/>
    <cellStyle name="Título 2 2 8" xfId="848" xr:uid="{00000000-0005-0000-0000-0000DE030000}"/>
    <cellStyle name="Título 2 2 9" xfId="933" xr:uid="{00000000-0005-0000-0000-0000DF030000}"/>
    <cellStyle name="Título 3" xfId="133" builtinId="18" customBuiltin="1"/>
    <cellStyle name="Título 3 2" xfId="134" xr:uid="{00000000-0005-0000-0000-0000E1030000}"/>
    <cellStyle name="Título 3 2 10" xfId="1014" xr:uid="{00000000-0005-0000-0000-0000E2030000}"/>
    <cellStyle name="Título 3 2 11" xfId="1068" xr:uid="{00000000-0005-0000-0000-0000E3030000}"/>
    <cellStyle name="Título 3 2 2" xfId="310" xr:uid="{00000000-0005-0000-0000-0000E4030000}"/>
    <cellStyle name="Título 3 2 2 10" xfId="1015" xr:uid="{00000000-0005-0000-0000-0000E5030000}"/>
    <cellStyle name="Título 3 2 2 11" xfId="1069" xr:uid="{00000000-0005-0000-0000-0000E6030000}"/>
    <cellStyle name="Título 3 2 2 2" xfId="311" xr:uid="{00000000-0005-0000-0000-0000E7030000}"/>
    <cellStyle name="Título 3 2 2 3" xfId="403" xr:uid="{00000000-0005-0000-0000-0000E8030000}"/>
    <cellStyle name="Título 3 2 2 4" xfId="493" xr:uid="{00000000-0005-0000-0000-0000E9030000}"/>
    <cellStyle name="Título 3 2 2 5" xfId="583" xr:uid="{00000000-0005-0000-0000-0000EA030000}"/>
    <cellStyle name="Título 3 2 2 6" xfId="673" xr:uid="{00000000-0005-0000-0000-0000EB030000}"/>
    <cellStyle name="Título 3 2 2 7" xfId="764" xr:uid="{00000000-0005-0000-0000-0000EC030000}"/>
    <cellStyle name="Título 3 2 2 8" xfId="851" xr:uid="{00000000-0005-0000-0000-0000ED030000}"/>
    <cellStyle name="Título 3 2 2 9" xfId="936" xr:uid="{00000000-0005-0000-0000-0000EE030000}"/>
    <cellStyle name="Título 3 2 3" xfId="402" xr:uid="{00000000-0005-0000-0000-0000EF030000}"/>
    <cellStyle name="Título 3 2 4" xfId="492" xr:uid="{00000000-0005-0000-0000-0000F0030000}"/>
    <cellStyle name="Título 3 2 5" xfId="582" xr:uid="{00000000-0005-0000-0000-0000F1030000}"/>
    <cellStyle name="Título 3 2 6" xfId="672" xr:uid="{00000000-0005-0000-0000-0000F2030000}"/>
    <cellStyle name="Título 3 2 7" xfId="763" xr:uid="{00000000-0005-0000-0000-0000F3030000}"/>
    <cellStyle name="Título 3 2 8" xfId="850" xr:uid="{00000000-0005-0000-0000-0000F4030000}"/>
    <cellStyle name="Título 3 2 9" xfId="935" xr:uid="{00000000-0005-0000-0000-0000F5030000}"/>
    <cellStyle name="Título 4" xfId="135" builtinId="19" customBuiltin="1"/>
    <cellStyle name="Título 4 2" xfId="136" xr:uid="{00000000-0005-0000-0000-0000F7030000}"/>
    <cellStyle name="Título 4 2 10" xfId="1016" xr:uid="{00000000-0005-0000-0000-0000F8030000}"/>
    <cellStyle name="Título 4 2 11" xfId="1070" xr:uid="{00000000-0005-0000-0000-0000F9030000}"/>
    <cellStyle name="Título 4 2 2" xfId="312" xr:uid="{00000000-0005-0000-0000-0000FA030000}"/>
    <cellStyle name="Título 4 2 2 10" xfId="1017" xr:uid="{00000000-0005-0000-0000-0000FB030000}"/>
    <cellStyle name="Título 4 2 2 11" xfId="1071" xr:uid="{00000000-0005-0000-0000-0000FC030000}"/>
    <cellStyle name="Título 4 2 2 2" xfId="313" xr:uid="{00000000-0005-0000-0000-0000FD030000}"/>
    <cellStyle name="Título 4 2 2 3" xfId="405" xr:uid="{00000000-0005-0000-0000-0000FE030000}"/>
    <cellStyle name="Título 4 2 2 4" xfId="495" xr:uid="{00000000-0005-0000-0000-0000FF030000}"/>
    <cellStyle name="Título 4 2 2 5" xfId="585" xr:uid="{00000000-0005-0000-0000-000000040000}"/>
    <cellStyle name="Título 4 2 2 6" xfId="675" xr:uid="{00000000-0005-0000-0000-000001040000}"/>
    <cellStyle name="Título 4 2 2 7" xfId="766" xr:uid="{00000000-0005-0000-0000-000002040000}"/>
    <cellStyle name="Título 4 2 2 8" xfId="853" xr:uid="{00000000-0005-0000-0000-000003040000}"/>
    <cellStyle name="Título 4 2 2 9" xfId="938" xr:uid="{00000000-0005-0000-0000-000004040000}"/>
    <cellStyle name="Título 4 2 3" xfId="404" xr:uid="{00000000-0005-0000-0000-000005040000}"/>
    <cellStyle name="Título 4 2 4" xfId="494" xr:uid="{00000000-0005-0000-0000-000006040000}"/>
    <cellStyle name="Título 4 2 5" xfId="584" xr:uid="{00000000-0005-0000-0000-000007040000}"/>
    <cellStyle name="Título 4 2 6" xfId="674" xr:uid="{00000000-0005-0000-0000-000008040000}"/>
    <cellStyle name="Título 4 2 7" xfId="765" xr:uid="{00000000-0005-0000-0000-000009040000}"/>
    <cellStyle name="Título 4 2 8" xfId="852" xr:uid="{00000000-0005-0000-0000-00000A040000}"/>
    <cellStyle name="Título 4 2 9" xfId="937" xr:uid="{00000000-0005-0000-0000-00000B040000}"/>
    <cellStyle name="Título 5" xfId="137" xr:uid="{00000000-0005-0000-0000-00000C040000}"/>
    <cellStyle name="Título 5 10" xfId="1009" xr:uid="{00000000-0005-0000-0000-00000D040000}"/>
    <cellStyle name="Título 5 11" xfId="1063" xr:uid="{00000000-0005-0000-0000-00000E040000}"/>
    <cellStyle name="Título 5 2" xfId="305" xr:uid="{00000000-0005-0000-0000-00000F040000}"/>
    <cellStyle name="Título 5 2 10" xfId="1018" xr:uid="{00000000-0005-0000-0000-000010040000}"/>
    <cellStyle name="Título 5 2 11" xfId="1072" xr:uid="{00000000-0005-0000-0000-000011040000}"/>
    <cellStyle name="Título 5 2 2" xfId="314" xr:uid="{00000000-0005-0000-0000-000012040000}"/>
    <cellStyle name="Título 5 2 3" xfId="406" xr:uid="{00000000-0005-0000-0000-000013040000}"/>
    <cellStyle name="Título 5 2 4" xfId="496" xr:uid="{00000000-0005-0000-0000-000014040000}"/>
    <cellStyle name="Título 5 2 5" xfId="586" xr:uid="{00000000-0005-0000-0000-000015040000}"/>
    <cellStyle name="Título 5 2 6" xfId="676" xr:uid="{00000000-0005-0000-0000-000016040000}"/>
    <cellStyle name="Título 5 2 7" xfId="767" xr:uid="{00000000-0005-0000-0000-000017040000}"/>
    <cellStyle name="Título 5 2 8" xfId="854" xr:uid="{00000000-0005-0000-0000-000018040000}"/>
    <cellStyle name="Título 5 2 9" xfId="939" xr:uid="{00000000-0005-0000-0000-000019040000}"/>
    <cellStyle name="Título 5 3" xfId="397" xr:uid="{00000000-0005-0000-0000-00001A040000}"/>
    <cellStyle name="Título 5 4" xfId="487" xr:uid="{00000000-0005-0000-0000-00001B040000}"/>
    <cellStyle name="Título 5 5" xfId="577" xr:uid="{00000000-0005-0000-0000-00001C040000}"/>
    <cellStyle name="Título 5 6" xfId="667" xr:uid="{00000000-0005-0000-0000-00001D040000}"/>
    <cellStyle name="Título 5 7" xfId="758" xr:uid="{00000000-0005-0000-0000-00001E040000}"/>
    <cellStyle name="Título 5 8" xfId="845" xr:uid="{00000000-0005-0000-0000-00001F040000}"/>
    <cellStyle name="Título 5 9" xfId="930" xr:uid="{00000000-0005-0000-0000-000020040000}"/>
    <cellStyle name="Total" xfId="138" builtinId="25" customBuiltin="1"/>
    <cellStyle name="Total 2" xfId="139" xr:uid="{00000000-0005-0000-0000-000022040000}"/>
    <cellStyle name="Total 2 10" xfId="1019" xr:uid="{00000000-0005-0000-0000-000023040000}"/>
    <cellStyle name="Total 2 11" xfId="1073" xr:uid="{00000000-0005-0000-0000-000024040000}"/>
    <cellStyle name="Total 2 2" xfId="315" xr:uid="{00000000-0005-0000-0000-000025040000}"/>
    <cellStyle name="Total 2 2 10" xfId="1020" xr:uid="{00000000-0005-0000-0000-000026040000}"/>
    <cellStyle name="Total 2 2 11" xfId="1074" xr:uid="{00000000-0005-0000-0000-000027040000}"/>
    <cellStyle name="Total 2 2 2" xfId="316" xr:uid="{00000000-0005-0000-0000-000028040000}"/>
    <cellStyle name="Total 2 2 3" xfId="408" xr:uid="{00000000-0005-0000-0000-000029040000}"/>
    <cellStyle name="Total 2 2 4" xfId="498" xr:uid="{00000000-0005-0000-0000-00002A040000}"/>
    <cellStyle name="Total 2 2 5" xfId="588" xr:uid="{00000000-0005-0000-0000-00002B040000}"/>
    <cellStyle name="Total 2 2 6" xfId="678" xr:uid="{00000000-0005-0000-0000-00002C040000}"/>
    <cellStyle name="Total 2 2 7" xfId="769" xr:uid="{00000000-0005-0000-0000-00002D040000}"/>
    <cellStyle name="Total 2 2 8" xfId="856" xr:uid="{00000000-0005-0000-0000-00002E040000}"/>
    <cellStyle name="Total 2 2 9" xfId="941" xr:uid="{00000000-0005-0000-0000-00002F040000}"/>
    <cellStyle name="Total 2 3" xfId="407" xr:uid="{00000000-0005-0000-0000-000030040000}"/>
    <cellStyle name="Total 2 4" xfId="497" xr:uid="{00000000-0005-0000-0000-000031040000}"/>
    <cellStyle name="Total 2 5" xfId="587" xr:uid="{00000000-0005-0000-0000-000032040000}"/>
    <cellStyle name="Total 2 6" xfId="677" xr:uid="{00000000-0005-0000-0000-000033040000}"/>
    <cellStyle name="Total 2 7" xfId="768" xr:uid="{00000000-0005-0000-0000-000034040000}"/>
    <cellStyle name="Total 2 8" xfId="855" xr:uid="{00000000-0005-0000-0000-000035040000}"/>
    <cellStyle name="Total 2 9" xfId="940" xr:uid="{00000000-0005-0000-0000-000036040000}"/>
    <cellStyle name="Vírgula" xfId="119" builtinId="3"/>
    <cellStyle name="Vírgula 13" xfId="163" xr:uid="{00000000-0005-0000-0000-000038040000}"/>
    <cellStyle name="Vírgula 2" xfId="140" xr:uid="{00000000-0005-0000-0000-000039040000}"/>
    <cellStyle name="Vírgula 2 2" xfId="155" xr:uid="{00000000-0005-0000-0000-00003A040000}"/>
    <cellStyle name="Vírgula 2 2 10" xfId="1026" xr:uid="{00000000-0005-0000-0000-00003B040000}"/>
    <cellStyle name="Vírgula 2 2 11" xfId="1079" xr:uid="{00000000-0005-0000-0000-00003C040000}"/>
    <cellStyle name="Vírgula 2 2 12" xfId="1092" xr:uid="{00000000-0005-0000-0000-00003D040000}"/>
    <cellStyle name="Vírgula 2 2 13" xfId="176" xr:uid="{00000000-0005-0000-0000-00003E040000}"/>
    <cellStyle name="Vírgula 2 2 2" xfId="329" xr:uid="{00000000-0005-0000-0000-00003F040000}"/>
    <cellStyle name="Vírgula 2 2 3" xfId="421" xr:uid="{00000000-0005-0000-0000-000040040000}"/>
    <cellStyle name="Vírgula 2 2 4" xfId="511" xr:uid="{00000000-0005-0000-0000-000041040000}"/>
    <cellStyle name="Vírgula 2 2 5" xfId="598" xr:uid="{00000000-0005-0000-0000-000042040000}"/>
    <cellStyle name="Vírgula 2 2 6" xfId="692" xr:uid="{00000000-0005-0000-0000-000043040000}"/>
    <cellStyle name="Vírgula 2 2 7" xfId="781" xr:uid="{00000000-0005-0000-0000-000044040000}"/>
    <cellStyle name="Vírgula 2 2 8" xfId="867" xr:uid="{00000000-0005-0000-0000-000045040000}"/>
    <cellStyle name="Vírgula 2 2 9" xfId="951" xr:uid="{00000000-0005-0000-0000-000046040000}"/>
    <cellStyle name="Vírgula 2 3" xfId="1085" xr:uid="{00000000-0005-0000-0000-000047040000}"/>
    <cellStyle name="Vírgula 2 4" xfId="168" xr:uid="{00000000-0005-0000-0000-000048040000}"/>
    <cellStyle name="Vírgula 3" xfId="141" xr:uid="{00000000-0005-0000-0000-000049040000}"/>
    <cellStyle name="Vírgula 4" xfId="158" xr:uid="{00000000-0005-0000-0000-00004A040000}"/>
    <cellStyle name="Vírgula 4 2" xfId="1081" xr:uid="{00000000-0005-0000-0000-00004B040000}"/>
    <cellStyle name="Vírgula 5" xfId="142" xr:uid="{00000000-0005-0000-0000-00004C040000}"/>
    <cellStyle name="Vírgula 5 2" xfId="1086" xr:uid="{00000000-0005-0000-0000-00004D040000}"/>
    <cellStyle name="Vírgula 5 3" xfId="169" xr:uid="{00000000-0005-0000-0000-00004E040000}"/>
    <cellStyle name="Vírgula 6" xfId="157" xr:uid="{00000000-0005-0000-0000-00004F040000}"/>
    <cellStyle name="Vírgula 6 2" xfId="161" xr:uid="{00000000-0005-0000-0000-000050040000}"/>
    <cellStyle name="Vírgula 6 2 2" xfId="1094" xr:uid="{00000000-0005-0000-0000-000051040000}"/>
    <cellStyle name="Vírgula 6 3" xfId="178" xr:uid="{00000000-0005-0000-0000-000052040000}"/>
    <cellStyle name="Warning Text" xfId="143" xr:uid="{00000000-0005-0000-0000-000053040000}"/>
  </cellStyles>
  <dxfs count="356">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cat>
            <c:strRef>
              <c:f>'1-RESUMO'!$C$11:$C$44</c:f>
              <c:strCache>
                <c:ptCount val="33"/>
                <c:pt idx="0">
                  <c:v>ADIMINISTRAÇÃO DE OBRA </c:v>
                </c:pt>
                <c:pt idx="2">
                  <c:v>INSTALAÇÕES DE CANTEIRO E SERVIÇOS PRELIMINARES</c:v>
                </c:pt>
                <c:pt idx="4">
                  <c:v>DEMOLIÇÕES E RETIRADAS</c:v>
                </c:pt>
                <c:pt idx="6">
                  <c:v>FUNDAÇÃO</c:v>
                </c:pt>
                <c:pt idx="8">
                  <c:v>COBERTURA</c:v>
                </c:pt>
                <c:pt idx="10">
                  <c:v>ESQUADRIAS</c:v>
                </c:pt>
                <c:pt idx="12">
                  <c:v>REVESTIMENTOS INTERNOS E EXTERNOS</c:v>
                </c:pt>
                <c:pt idx="14">
                  <c:v>PINTURA INTERNA E EXTERNA</c:v>
                </c:pt>
                <c:pt idx="16">
                  <c:v> INSTALAÇÕES HIDROSSANITÁRIAS  ÁGUA FRIA ;ESGOTO;LOUÇAS E METAIS </c:v>
                </c:pt>
                <c:pt idx="18">
                  <c:v>PISOS INTERNOS, EXTERNOS E CALÇAMENTOS</c:v>
                </c:pt>
                <c:pt idx="20">
                  <c:v>INSTALAÇÕES ELETRICAS</c:v>
                </c:pt>
                <c:pt idx="22">
                  <c:v>POSTO DE TRANSFORMAÇÃO</c:v>
                </c:pt>
                <c:pt idx="24">
                  <c:v>SISTEMA DE PROTEÇÃO CONTRA DESCARGA ATMOSFERICA (SPDA)</c:v>
                </c:pt>
                <c:pt idx="25">
                  <c:v>PREVENÇÃO E COMBATE A INCÊNDIO E PÂNICO</c:v>
                </c:pt>
                <c:pt idx="26">
                  <c:v>ABRIGO DE GAS</c:v>
                </c:pt>
                <c:pt idx="28">
                  <c:v>SERVIÇOS COMPLEMENTARES - REFORMA DE QUADRA EXTERNA</c:v>
                </c:pt>
                <c:pt idx="30">
                  <c:v>SERVIÇOS DIVERSOS</c:v>
                </c:pt>
                <c:pt idx="32">
                  <c:v>LIMPEZA GERAL DA OBRA</c:v>
                </c:pt>
              </c:strCache>
            </c:strRef>
          </c:cat>
          <c:val>
            <c:numRef>
              <c:f>'1-RESUMO'!$D$11:$D$44</c:f>
              <c:numCache>
                <c:formatCode>_("R$"* #,##0.00_);_("R$"* \(#,##0.00\);_("R$"* "-"??_);_(@_)</c:formatCode>
                <c:ptCount val="34"/>
                <c:pt idx="0">
                  <c:v>98164.83</c:v>
                </c:pt>
                <c:pt idx="2">
                  <c:v>2147.19</c:v>
                </c:pt>
                <c:pt idx="4">
                  <c:v>37613.25</c:v>
                </c:pt>
                <c:pt idx="6">
                  <c:v>12825.6</c:v>
                </c:pt>
                <c:pt idx="8">
                  <c:v>271549.45</c:v>
                </c:pt>
                <c:pt idx="10">
                  <c:v>88515.91</c:v>
                </c:pt>
                <c:pt idx="12">
                  <c:v>35906.839999999997</c:v>
                </c:pt>
                <c:pt idx="14">
                  <c:v>128642.69</c:v>
                </c:pt>
                <c:pt idx="16">
                  <c:v>107994.51</c:v>
                </c:pt>
                <c:pt idx="18">
                  <c:v>61135.66</c:v>
                </c:pt>
                <c:pt idx="20">
                  <c:v>97234.65</c:v>
                </c:pt>
                <c:pt idx="22">
                  <c:v>58836.69</c:v>
                </c:pt>
                <c:pt idx="24">
                  <c:v>38452.36</c:v>
                </c:pt>
                <c:pt idx="25">
                  <c:v>2502.34</c:v>
                </c:pt>
                <c:pt idx="26">
                  <c:v>4969.21</c:v>
                </c:pt>
                <c:pt idx="28">
                  <c:v>90033.8</c:v>
                </c:pt>
                <c:pt idx="30">
                  <c:v>60786.28</c:v>
                </c:pt>
                <c:pt idx="32">
                  <c:v>3965.53</c:v>
                </c:pt>
              </c:numCache>
            </c:numRef>
          </c:val>
          <c:extLst>
            <c:ext xmlns:c16="http://schemas.microsoft.com/office/drawing/2014/chart" uri="{C3380CC4-5D6E-409C-BE32-E72D297353CC}">
              <c16:uniqueId val="{00000000-7039-4B35-8418-72F2A6424127}"/>
            </c:ext>
          </c:extLst>
        </c:ser>
        <c:dLbls>
          <c:showLegendKey val="0"/>
          <c:showVal val="0"/>
          <c:showCatName val="0"/>
          <c:showSerName val="0"/>
          <c:showPercent val="0"/>
          <c:showBubbleSize val="0"/>
        </c:dLbls>
        <c:gapWidth val="150"/>
        <c:shape val="box"/>
        <c:axId val="336480768"/>
        <c:axId val="204743232"/>
        <c:axId val="0"/>
      </c:bar3DChart>
      <c:catAx>
        <c:axId val="336480768"/>
        <c:scaling>
          <c:orientation val="minMax"/>
        </c:scaling>
        <c:delete val="0"/>
        <c:axPos val="b"/>
        <c:numFmt formatCode="General" sourceLinked="0"/>
        <c:majorTickMark val="out"/>
        <c:minorTickMark val="none"/>
        <c:tickLblPos val="nextTo"/>
        <c:crossAx val="204743232"/>
        <c:crosses val="autoZero"/>
        <c:auto val="1"/>
        <c:lblAlgn val="ctr"/>
        <c:lblOffset val="100"/>
        <c:noMultiLvlLbl val="0"/>
      </c:catAx>
      <c:valAx>
        <c:axId val="204743232"/>
        <c:scaling>
          <c:orientation val="minMax"/>
        </c:scaling>
        <c:delete val="0"/>
        <c:axPos val="l"/>
        <c:majorGridlines/>
        <c:numFmt formatCode="_(&quot;R$&quot;* #,##0.00_);_(&quot;R$&quot;* \(#,##0.00\);_(&quot;R$&quot;* &quot;-&quot;??_);_(@_)" sourceLinked="1"/>
        <c:majorTickMark val="out"/>
        <c:minorTickMark val="none"/>
        <c:tickLblPos val="nextTo"/>
        <c:crossAx val="336480768"/>
        <c:crosses val="autoZero"/>
        <c:crossBetween val="between"/>
      </c:valAx>
    </c:plotArea>
    <c:plotVisOnly val="1"/>
    <c:dispBlanksAs val="gap"/>
    <c:showDLblsOverMax val="0"/>
  </c:chart>
  <c:printSettings>
    <c:headerFooter/>
    <c:pageMargins b="0.78740157499999996" l="0.511811024" r="0.511811024" t="0.78740157499999996" header="0.31496062000000413" footer="0.3149606200000041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2830287</xdr:colOff>
      <xdr:row>1</xdr:row>
      <xdr:rowOff>136072</xdr:rowOff>
    </xdr:from>
    <xdr:to>
      <xdr:col>4</xdr:col>
      <xdr:colOff>942290</xdr:colOff>
      <xdr:row>1</xdr:row>
      <xdr:rowOff>1115786</xdr:rowOff>
    </xdr:to>
    <xdr:pic>
      <xdr:nvPicPr>
        <xdr:cNvPr id="2" name="Imagem 1" descr="PREFEITURA DE VÁRZEA GRAND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163787" y="734786"/>
          <a:ext cx="3459610" cy="979714"/>
        </a:xfrm>
        <a:prstGeom prst="rect">
          <a:avLst/>
        </a:prstGeom>
      </xdr:spPr>
    </xdr:pic>
    <xdr:clientData/>
  </xdr:twoCellAnchor>
  <xdr:twoCellAnchor>
    <xdr:from>
      <xdr:col>7</xdr:col>
      <xdr:colOff>1</xdr:colOff>
      <xdr:row>1</xdr:row>
      <xdr:rowOff>13608</xdr:rowOff>
    </xdr:from>
    <xdr:to>
      <xdr:col>29</xdr:col>
      <xdr:colOff>176894</xdr:colOff>
      <xdr:row>46</xdr:row>
      <xdr:rowOff>27214</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142875</xdr:colOff>
      <xdr:row>1</xdr:row>
      <xdr:rowOff>58511</xdr:rowOff>
    </xdr:from>
    <xdr:to>
      <xdr:col>2</xdr:col>
      <xdr:colOff>625929</xdr:colOff>
      <xdr:row>1</xdr:row>
      <xdr:rowOff>1209811</xdr:rowOff>
    </xdr:to>
    <xdr:pic>
      <xdr:nvPicPr>
        <xdr:cNvPr id="6" name="Imagem 1" descr="https://upload.wikimedia.org/wikipedia/commons/a/a1/Bras%C3%A3o_de_VG.jpg">
          <a:extLst>
            <a:ext uri="{FF2B5EF4-FFF2-40B4-BE49-F238E27FC236}">
              <a16:creationId xmlns:a16="http://schemas.microsoft.com/office/drawing/2014/main" id="{DE7873C7-D535-429C-A9AB-345CA15B1A7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5196" y="657225"/>
          <a:ext cx="1204233" cy="115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2682938</xdr:colOff>
      <xdr:row>1</xdr:row>
      <xdr:rowOff>113077</xdr:rowOff>
    </xdr:from>
    <xdr:to>
      <xdr:col>8</xdr:col>
      <xdr:colOff>613487</xdr:colOff>
      <xdr:row>1</xdr:row>
      <xdr:rowOff>1211135</xdr:rowOff>
    </xdr:to>
    <xdr:pic>
      <xdr:nvPicPr>
        <xdr:cNvPr id="2" name="Imagem 1" descr="PREFEITURA DE VÁRZEA GRAND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713620" y="303577"/>
          <a:ext cx="4632685" cy="1098058"/>
        </a:xfrm>
        <a:prstGeom prst="rect">
          <a:avLst/>
        </a:prstGeom>
      </xdr:spPr>
    </xdr:pic>
    <xdr:clientData/>
  </xdr:twoCellAnchor>
  <xdr:twoCellAnchor>
    <xdr:from>
      <xdr:col>1</xdr:col>
      <xdr:colOff>186171</xdr:colOff>
      <xdr:row>1</xdr:row>
      <xdr:rowOff>120362</xdr:rowOff>
    </xdr:from>
    <xdr:to>
      <xdr:col>2</xdr:col>
      <xdr:colOff>813955</xdr:colOff>
      <xdr:row>1</xdr:row>
      <xdr:rowOff>1283487</xdr:rowOff>
    </xdr:to>
    <xdr:pic>
      <xdr:nvPicPr>
        <xdr:cNvPr id="6" name="Imagem 1" descr="https://upload.wikimedia.org/wikipedia/commons/a/a1/Bras%C3%A3o_de_VG.jpg">
          <a:extLst>
            <a:ext uri="{FF2B5EF4-FFF2-40B4-BE49-F238E27FC236}">
              <a16:creationId xmlns:a16="http://schemas.microsoft.com/office/drawing/2014/main" id="{BE1C6321-0A4B-4DFF-B912-AB5BEAA5D4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52080" y="310862"/>
          <a:ext cx="1216602" cy="116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721178</xdr:colOff>
      <xdr:row>1</xdr:row>
      <xdr:rowOff>146945</xdr:rowOff>
    </xdr:from>
    <xdr:to>
      <xdr:col>8</xdr:col>
      <xdr:colOff>934102</xdr:colOff>
      <xdr:row>1</xdr:row>
      <xdr:rowOff>1367630</xdr:rowOff>
    </xdr:to>
    <xdr:pic>
      <xdr:nvPicPr>
        <xdr:cNvPr id="2" name="Imagem 1" descr="PREFEITURA DE VÁRZEA GRANDE.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8137071" y="446302"/>
          <a:ext cx="5165924" cy="1220685"/>
        </a:xfrm>
        <a:prstGeom prst="rect">
          <a:avLst/>
        </a:prstGeom>
      </xdr:spPr>
    </xdr:pic>
    <xdr:clientData/>
  </xdr:twoCellAnchor>
  <xdr:twoCellAnchor>
    <xdr:from>
      <xdr:col>1</xdr:col>
      <xdr:colOff>197305</xdr:colOff>
      <xdr:row>1</xdr:row>
      <xdr:rowOff>123824</xdr:rowOff>
    </xdr:from>
    <xdr:to>
      <xdr:col>2</xdr:col>
      <xdr:colOff>867751</xdr:colOff>
      <xdr:row>1</xdr:row>
      <xdr:rowOff>1469571</xdr:rowOff>
    </xdr:to>
    <xdr:pic>
      <xdr:nvPicPr>
        <xdr:cNvPr id="5" name="Imagem 1" descr="https://upload.wikimedia.org/wikipedia/commons/a/a1/Bras%C3%A3o_de_VG.jpg">
          <a:extLst>
            <a:ext uri="{FF2B5EF4-FFF2-40B4-BE49-F238E27FC236}">
              <a16:creationId xmlns:a16="http://schemas.microsoft.com/office/drawing/2014/main" id="{B8EE31FF-14FB-47E3-80A4-30572CDB76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626" y="423181"/>
          <a:ext cx="1391625" cy="1345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898071</xdr:colOff>
      <xdr:row>1</xdr:row>
      <xdr:rowOff>95250</xdr:rowOff>
    </xdr:from>
    <xdr:to>
      <xdr:col>6</xdr:col>
      <xdr:colOff>95251</xdr:colOff>
      <xdr:row>1</xdr:row>
      <xdr:rowOff>1115093</xdr:rowOff>
    </xdr:to>
    <xdr:pic>
      <xdr:nvPicPr>
        <xdr:cNvPr id="3" name="Imagem 2" descr="PREFEITURA DE VÁRZEA GRANDE.PNG">
          <a:extLst>
            <a:ext uri="{FF2B5EF4-FFF2-40B4-BE49-F238E27FC236}">
              <a16:creationId xmlns:a16="http://schemas.microsoft.com/office/drawing/2014/main" id="{1045BE62-9EA8-484B-B863-0B8A8D3CBADD}"/>
            </a:ext>
          </a:extLst>
        </xdr:cNvPr>
        <xdr:cNvPicPr>
          <a:picLocks noChangeAspect="1"/>
        </xdr:cNvPicPr>
      </xdr:nvPicPr>
      <xdr:blipFill>
        <a:blip xmlns:r="http://schemas.openxmlformats.org/officeDocument/2006/relationships" r:embed="rId1" cstate="print"/>
        <a:stretch>
          <a:fillRect/>
        </a:stretch>
      </xdr:blipFill>
      <xdr:spPr>
        <a:xfrm>
          <a:off x="4313464" y="272143"/>
          <a:ext cx="4299858" cy="1019843"/>
        </a:xfrm>
        <a:prstGeom prst="rect">
          <a:avLst/>
        </a:prstGeom>
      </xdr:spPr>
    </xdr:pic>
    <xdr:clientData/>
  </xdr:twoCellAnchor>
  <xdr:twoCellAnchor>
    <xdr:from>
      <xdr:col>1</xdr:col>
      <xdr:colOff>127908</xdr:colOff>
      <xdr:row>1</xdr:row>
      <xdr:rowOff>91168</xdr:rowOff>
    </xdr:from>
    <xdr:to>
      <xdr:col>1</xdr:col>
      <xdr:colOff>1211036</xdr:colOff>
      <xdr:row>1</xdr:row>
      <xdr:rowOff>1131787</xdr:rowOff>
    </xdr:to>
    <xdr:pic>
      <xdr:nvPicPr>
        <xdr:cNvPr id="5" name="Imagem 1" descr="https://upload.wikimedia.org/wikipedia/commons/a/a1/Bras%C3%A3o_de_VG.jpg">
          <a:extLst>
            <a:ext uri="{FF2B5EF4-FFF2-40B4-BE49-F238E27FC236}">
              <a16:creationId xmlns:a16="http://schemas.microsoft.com/office/drawing/2014/main" id="{E13DF6C2-B826-472C-BBE1-860D28A70B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479" y="268061"/>
          <a:ext cx="1083128" cy="104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13</xdr:col>
      <xdr:colOff>1120</xdr:colOff>
      <xdr:row>47</xdr:row>
      <xdr:rowOff>154642</xdr:rowOff>
    </xdr:to>
    <xdr:pic>
      <xdr:nvPicPr>
        <xdr:cNvPr id="2" name="Imagem 1">
          <a:extLst>
            <a:ext uri="{FF2B5EF4-FFF2-40B4-BE49-F238E27FC236}">
              <a16:creationId xmlns:a16="http://schemas.microsoft.com/office/drawing/2014/main" id="{DA08A7B8-2A8E-4504-9715-A650C5AA9C37}"/>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eo.silva/Desktop/Aureo/CRECHE%20DO%20IDOSO/CRECHE%20DO%20IDOSO%20-%20IPASE/PROJETO%20E%20OR&#199;AMENTO%20-%20FINAL/CRECHE%20DO%20IDOSO%20-%20ENVIAR%20-%20LICITA&#199;&#195;O/PLANILHA%20-%20CRECHE%20DO%20IDOSO%20-%20IPASE%20-%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edro.rocha/Downloads/OR&#199;AMENTO%20PRE&#199;O%20CHEIO-%20EDNILSON%20KOLING%20TES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OUTUBRO2019"/>
      <sheetName val="QUANT"/>
      <sheetName val="1-RESUMO"/>
      <sheetName val="2-ORÇAMENTO"/>
      <sheetName val="3-CRONOGRAMA"/>
      <sheetName val="4-BDI"/>
      <sheetName val="COMP. PROPRIA"/>
      <sheetName val="COMPOSIÇÕES PREÇO UNITÁRIO"/>
      <sheetName val="ORÇAMENTO ANALÍTICO"/>
    </sheetNames>
    <sheetDataSet>
      <sheetData sheetId="0" refreshError="1">
        <row r="1">
          <cell r="A1">
            <v>97141</v>
          </cell>
          <cell r="B1" t="str">
            <v>ASSENTAMENTO DE TUBO DE FERRO FUNDIDO PARA REDE DE ÁGUA, DN 80 MM, JUNTA ELÁSTICA, INSTALADO EM LOCAL COM NÍVEL ALTO DE INTERFERÊNCIAS (NÃO INCLUI FORNECIMENTO). AF_11/2017</v>
          </cell>
          <cell r="C1" t="str">
            <v>M</v>
          </cell>
          <cell r="D1">
            <v>5.21</v>
          </cell>
        </row>
        <row r="2">
          <cell r="A2">
            <v>97142</v>
          </cell>
          <cell r="B2" t="str">
            <v>ASSENTAMENTO DE TUBO DE FERRO FUNDIDO PARA REDE DE ÁGUA, DN 100 MM, JUNTA ELÁSTICA, INSTALADO EM LOCAL COM NÍVEL ALTO DE INTERFERÊNCIAS (NÃO INCLUI FORNECIMENTO). AF_11/2017</v>
          </cell>
          <cell r="C2" t="str">
            <v>M</v>
          </cell>
          <cell r="D2">
            <v>5.82</v>
          </cell>
        </row>
        <row r="3">
          <cell r="A3">
            <v>97143</v>
          </cell>
          <cell r="B3" t="str">
            <v>ASSENTAMENTO DE TUBO DE FERRO FUNDIDO PARA REDE DE ÁGUA, DN 150 MM, JUNTA ELÁSTICA, INSTALADO EM LOCAL COM NÍVEL ALTO DE INTERFERÊNCIAS (NÃO INCLUI FORNECIMENTO). AF_11/2017</v>
          </cell>
          <cell r="C3" t="str">
            <v>M</v>
          </cell>
          <cell r="D3">
            <v>7.33</v>
          </cell>
        </row>
        <row r="4">
          <cell r="A4">
            <v>97144</v>
          </cell>
          <cell r="B4" t="str">
            <v>ASSENTAMENTO DE TUBO DE FERRO FUNDIDO PARA REDE DE ÁGUA, DN 200 MM, JUNTA ELÁSTICA, INSTALADO EM LOCAL COM NÍVEL ALTO DE INTERFERÊNCIAS (NÃO INCLUI FORNECIMENTO). AF_11/2017</v>
          </cell>
          <cell r="C4" t="str">
            <v>M</v>
          </cell>
          <cell r="D4">
            <v>8.84</v>
          </cell>
        </row>
        <row r="5">
          <cell r="A5">
            <v>97145</v>
          </cell>
          <cell r="B5" t="str">
            <v>ASSENTAMENTO DE TUBO DE FERRO FUNDIDO PARA REDE DE ÁGUA, DN 250 MM, JUNTA ELÁSTICA, INSTALADO EM LOCAL COM NÍVEL ALTO DE INTERFERÊNCIAS (NÃO INCLUI FORNECIMENTO). AF_11/2017</v>
          </cell>
          <cell r="C5" t="str">
            <v>M</v>
          </cell>
          <cell r="D5">
            <v>10.37</v>
          </cell>
        </row>
        <row r="6">
          <cell r="A6">
            <v>97146</v>
          </cell>
          <cell r="B6" t="str">
            <v>ASSENTAMENTO DE TUBO DE FERRO FUNDIDO PARA REDE DE ÁGUA, DN 300 MM, JUNTA ELÁSTICA, INSTALADO EM LOCAL COM NÍVEL ALTO DE INTERFERÊNCIAS (NÃO INCLUI FORNECIMENTO). AF_11/2017</v>
          </cell>
          <cell r="C6" t="str">
            <v>M</v>
          </cell>
          <cell r="D6">
            <v>11.89</v>
          </cell>
        </row>
        <row r="7">
          <cell r="A7">
            <v>97147</v>
          </cell>
          <cell r="B7" t="str">
            <v>ASSENTAMENTO DE TUBO DE FERRO FUNDIDO PARA REDE DE ÁGUA, DN 350 MM, JUNTA ELÁSTICA, INSTALADO EM LOCAL COM NÍVEL ALTO DE INTERFERÊNCIAS (NÃO INCLUI FORNECIMENTO). AF_11/2017</v>
          </cell>
          <cell r="C7" t="str">
            <v>M</v>
          </cell>
          <cell r="D7">
            <v>13.43</v>
          </cell>
        </row>
        <row r="8">
          <cell r="A8">
            <v>97148</v>
          </cell>
          <cell r="B8" t="str">
            <v>ASSENTAMENTO DE TUBO DE FERRO FUNDIDO PARA REDE DE ÁGUA, DN 400 MM, JUNTA ELÁSTICA, INSTALADO EM LOCAL COM NÍVEL ALTO DE INTERFERÊNCIAS (NÃO INCLUI FORNECIMENTO). AF_11/2017</v>
          </cell>
          <cell r="C8" t="str">
            <v>M</v>
          </cell>
          <cell r="D8">
            <v>14.95</v>
          </cell>
        </row>
        <row r="9">
          <cell r="A9">
            <v>97149</v>
          </cell>
          <cell r="B9" t="str">
            <v>ASSENTAMENTO DE TUBO DE FERRO FUNDIDO PARA REDE DE ÁGUA, DN 450 MM, JUNTA ELÁSTICA, INSTALADO EM LOCAL COM NÍVEL ALTO DE INTERFERÊNCIAS (NÃO INCLUI FORNECIMENTO). AF_11/2017</v>
          </cell>
          <cell r="C9" t="str">
            <v>M</v>
          </cell>
          <cell r="D9">
            <v>16.510000000000002</v>
          </cell>
        </row>
        <row r="10">
          <cell r="A10">
            <v>97150</v>
          </cell>
          <cell r="B10" t="str">
            <v>ASSENTAMENTO DE TUBO DE FERRO FUNDIDO PARA REDE DE ÁGUA, DN 500 MM, JUNTA ELÁSTICA, INSTALADO EM LOCAL COM NÍVEL ALTO DE INTERFERÊNCIAS (NÃO INCLUI FORNECIMENTO). AF_11/2017</v>
          </cell>
          <cell r="C10" t="str">
            <v>M</v>
          </cell>
          <cell r="D10">
            <v>20.14</v>
          </cell>
        </row>
        <row r="11">
          <cell r="A11">
            <v>97151</v>
          </cell>
          <cell r="B11" t="str">
            <v>ASSENTAMENTO DE TUBO DE FERRO FUNDIDO PARA REDE DE ÁGUA, DN 600 MM, JUNTA ELÁSTICA, INSTALADO EM LOCAL COM NÍVEL ALTO DE INTERFERÊNCIAS (NÃO INCLUI FORNECIMENTO). AF_11/2017</v>
          </cell>
          <cell r="C11" t="str">
            <v>M</v>
          </cell>
          <cell r="D11">
            <v>23.53</v>
          </cell>
        </row>
        <row r="12">
          <cell r="A12">
            <v>97152</v>
          </cell>
          <cell r="B12" t="str">
            <v>ASSENTAMENTO DE TUBO DE FERRO FUNDIDO PARA REDE DE ÁGUA, DN 700 MM, JUNTA ELÁSTICA, INSTALADO EM LOCAL COM NÍVEL ALTO DE INTERFERÊNCIAS (NÃO INCLUI FORNECIMENTO). AF_11/2017</v>
          </cell>
          <cell r="C12" t="str">
            <v>M</v>
          </cell>
          <cell r="D12">
            <v>26.69</v>
          </cell>
        </row>
        <row r="13">
          <cell r="A13">
            <v>97153</v>
          </cell>
          <cell r="B13" t="str">
            <v>ASSENTAMENTO DE TUBO DE FERRO FUNDIDO PARA REDE DE ÁGUA, DN 800 MM, JUNTA ELÁSTICA, INSTALADO EM LOCAL COM NÍVEL ALTO DE INTERFERÊNCIAS (NÃO INCLUI FORNECIMENTO). AF_11/2017</v>
          </cell>
          <cell r="C13" t="str">
            <v>M</v>
          </cell>
          <cell r="D13">
            <v>30</v>
          </cell>
        </row>
        <row r="14">
          <cell r="A14">
            <v>97154</v>
          </cell>
          <cell r="B14" t="str">
            <v>ASSENTAMENTO DE TUBO DE FERRO FUNDIDO PARA REDE DE ÁGUA, DN 900 MM, JUNTA ELÁSTICA, INSTALADO EM LOCAL COM NÍVEL ALTO DE INTERFERÊNCIAS (NÃO INCLUI FORNECIMENTO). AF_11/2017</v>
          </cell>
          <cell r="C14" t="str">
            <v>M</v>
          </cell>
          <cell r="D14">
            <v>33.340000000000003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36.69</v>
          </cell>
        </row>
        <row r="16">
          <cell r="A16">
            <v>97156</v>
          </cell>
          <cell r="B16" t="str">
            <v>ASSENTAMENTO DE TUBO DE FERRO FUNDIDO PARA REDE DE ÁGUA, DN 1200 MM, JUNTA ELÁSTICA, INSTALADO EM LOCAL COM NÍVEL ALTO DE INTERFERÊNCIAS (NÃO INCLUI FORNECIMENTO). AF_11/2017</v>
          </cell>
          <cell r="C16" t="str">
            <v>M</v>
          </cell>
          <cell r="D16">
            <v>43.74</v>
          </cell>
        </row>
        <row r="17">
          <cell r="A17">
            <v>97157</v>
          </cell>
          <cell r="B17" t="str">
            <v>ASSENTAMENTO DE TUBO DE FERRO FUNDIDO PARA REDE DE ÁGUA, DN 80 MM, JUNTA ELÁSTICA, INSTALADO EM LOCAL COM NÍVEL BAIXO DE INTERFERÊNCIAS (NÃO INCLUI FORNECIMENTO). AF_11/2017</v>
          </cell>
          <cell r="C17" t="str">
            <v>M</v>
          </cell>
          <cell r="D17">
            <v>3.2</v>
          </cell>
        </row>
        <row r="18">
          <cell r="A18">
            <v>97158</v>
          </cell>
          <cell r="B18" t="str">
            <v>ASSENTAMENTO DE TUBO DE FERRO FUNDIDO PARA REDE DE ÁGUA, DN 100 MM, JUNTA ELÁSTICA, INSTALADO EM LOCAL COM NÍVEL BAIXO DE INTERFERÊNCIAS (NÃO INCLUI FORNECIMENTO). AF_11/2017</v>
          </cell>
          <cell r="C18" t="str">
            <v>M</v>
          </cell>
          <cell r="D18">
            <v>3.56</v>
          </cell>
        </row>
        <row r="19">
          <cell r="A19">
            <v>97159</v>
          </cell>
          <cell r="B19" t="str">
            <v>ASSENTAMENTO DE TUBO DE FERRO FUNDIDO PARA REDE DE ÁGUA, DN 150 MM, JUNTA ELÁSTICA, INSTALADO EM LOCAL COM NÍVEL BAIXO DE INTERFERÊNCIAS (NÃO INCLUI FORNECIMENTO). AF_11/2017</v>
          </cell>
          <cell r="C19" t="str">
            <v>M</v>
          </cell>
          <cell r="D19">
            <v>4.5</v>
          </cell>
        </row>
        <row r="20">
          <cell r="A20">
            <v>97160</v>
          </cell>
          <cell r="B20" t="str">
            <v>ASSENTAMENTO DE TUBO DE FERRO FUNDIDO PARA REDE DE ÁGUA, DN 200 MM, JUNTA ELÁSTICA, INSTALADO EM LOCAL COM NÍVEL BAIXO DE INTERFERÊNCIAS (NÃO INCLUI FORNECIMENTO). AF_11/2017</v>
          </cell>
          <cell r="C20" t="str">
            <v>M</v>
          </cell>
          <cell r="D20">
            <v>5.44</v>
          </cell>
        </row>
        <row r="21">
          <cell r="A21">
            <v>97161</v>
          </cell>
          <cell r="B21" t="str">
            <v>ASSENTAMENTO DE TUBO DE FERRO FUNDIDO PARA REDE DE ÁGUA, DN 250 MM, JUNTA ELÁSTICA, INSTALADO EM LOCAL COM NÍVEL BAIXO DE INTERFERÊNCIAS (NÃO INCLUI FORNECIMENTO). AF_11/2017</v>
          </cell>
          <cell r="C21" t="str">
            <v>M</v>
          </cell>
          <cell r="D21">
            <v>6.39</v>
          </cell>
        </row>
        <row r="22">
          <cell r="A22">
            <v>97162</v>
          </cell>
          <cell r="B22" t="str">
            <v>ASSENTAMENTO DE TUBO DE FERRO FUNDIDO PARA REDE DE ÁGUA, DN 300 MM, JUNTA ELÁSTICA, INSTALADO EM LOCAL COM NÍVEL BAIXO DE INTERFERÊNCIAS (NÃO INCLUI FORNECIMENTO). AF_11/2017</v>
          </cell>
          <cell r="C22" t="str">
            <v>M</v>
          </cell>
          <cell r="D22">
            <v>7.32</v>
          </cell>
        </row>
        <row r="23">
          <cell r="A23">
            <v>97163</v>
          </cell>
          <cell r="B23" t="str">
            <v>ASSENTAMENTO DE TUBO DE FERRO FUNDIDO PARA REDE DE ÁGUA, DN 350 MM, JUNTA ELÁSTICA, INSTALADO EM LOCAL COM NÍVEL BAIXO DE INTERFERÊNCIAS (NÃO INCLUI FORNECIMENTO). AF_11/2017</v>
          </cell>
          <cell r="C23" t="str">
            <v>M</v>
          </cell>
          <cell r="D23">
            <v>8.2899999999999991</v>
          </cell>
        </row>
        <row r="24">
          <cell r="A24">
            <v>97164</v>
          </cell>
          <cell r="B24" t="str">
            <v>ASSENTAMENTO DE TUBO DE FERRO FUNDIDO PARA REDE DE ÁGUA, DN 400 MM, JUNTA ELÁSTICA, INSTALADO EM LOCAL COM NÍVEL BAIXO DE INTERFERÊNCIAS (NÃO INCLUI FORNECIMENTO). AF_11/2017</v>
          </cell>
          <cell r="C24" t="str">
            <v>M</v>
          </cell>
          <cell r="D24">
            <v>9.23</v>
          </cell>
        </row>
        <row r="25">
          <cell r="A25">
            <v>97165</v>
          </cell>
          <cell r="B25" t="str">
            <v>ASSENTAMENTO DE TUBO DE FERRO FUNDIDO PARA REDE DE ÁGUA, DN 450 MM, JUNTA ELÁSTICA, INSTALADO EM LOCAL COM NÍVEL BAIXO DE INTERFERÊNCIAS (NÃO INCLUI FORNECIMENTO). AF_11/2017</v>
          </cell>
          <cell r="C25" t="str">
            <v>M</v>
          </cell>
          <cell r="D25">
            <v>10.210000000000001</v>
          </cell>
        </row>
        <row r="26">
          <cell r="A26">
            <v>97166</v>
          </cell>
          <cell r="B26" t="str">
            <v>ASSENTAMENTO DE TUBO DE FERRO FUNDIDO PARA REDE DE ÁGUA, DN 500 MM, JUNTA ELÁSTICA, INSTALADO EM LOCAL COM NÍVEL BAIXO DE INTERFERÊNCIAS (NÃO INCLUI FORNECIMENTO). AF_11/2017</v>
          </cell>
          <cell r="C26" t="str">
            <v>M</v>
          </cell>
          <cell r="D26">
            <v>12.44</v>
          </cell>
        </row>
        <row r="27">
          <cell r="A27">
            <v>97167</v>
          </cell>
          <cell r="B27" t="str">
            <v>ASSENTAMENTO DE TUBO DE FERRO FUNDIDO PARA REDE DE ÁGUA, DN 600 MM, JUNTA ELÁSTICA, INSTALADO EM LOCAL COM NÍVEL BAIXO DE INTERFERÊNCIAS (NÃO INCLUI FORNECIMENTO). AF_11/2017</v>
          </cell>
          <cell r="C27" t="str">
            <v>M</v>
          </cell>
          <cell r="D27">
            <v>14.56</v>
          </cell>
        </row>
        <row r="28">
          <cell r="A28">
            <v>97168</v>
          </cell>
          <cell r="B28" t="str">
            <v>ASSENTAMENTO DE TUBO DE FERRO FUNDIDO PARA REDE DE ÁGUA, DN 700 MM, JUNTA ELÁSTICA, INSTALADO EM LOCAL COM NÍVEL BAIXO DE INTERFERÊNCIAS (NÃO INCLUI FORNECIMENTO). AF_11/2017</v>
          </cell>
          <cell r="C28" t="str">
            <v>M</v>
          </cell>
          <cell r="D28">
            <v>16.46</v>
          </cell>
        </row>
        <row r="29">
          <cell r="A29">
            <v>97169</v>
          </cell>
          <cell r="B29" t="str">
            <v>ASSENTAMENTO DE TUBO DE FERRO FUNDIDO PARA REDE DE ÁGUA, DN 800 MM, JUNTA ELÁSTICA, INSTALADO EM LOCAL COM NÍVEL BAIXO DE INTERFERÊNCIAS (NÃO INCLUI FORNECIMENTO). AF_11/2017</v>
          </cell>
          <cell r="C29" t="str">
            <v>M</v>
          </cell>
          <cell r="D29">
            <v>18.489999999999998</v>
          </cell>
        </row>
        <row r="30">
          <cell r="A30">
            <v>97170</v>
          </cell>
          <cell r="B30" t="str">
            <v>ASSENTAMENTO DE TUBO DE FERRO FUNDIDO PARA REDE DE ÁGUA, DN 900 MM, JUNTA ELÁSTICA, INSTALADO EM LOCAL COM NÍVEL BAIXO DE INTERFERÊNCIAS (NÃO INCLUI FORNECIMENTO). AF_11/2017</v>
          </cell>
          <cell r="C30" t="str">
            <v>M</v>
          </cell>
          <cell r="D30">
            <v>20.56</v>
          </cell>
        </row>
        <row r="31">
          <cell r="A31">
            <v>97171</v>
          </cell>
          <cell r="B31" t="str">
            <v>ASSENTAMENTO DE TUBO DE FERRO FUNDIDO PARA REDE DE ÁGUA, DN 1000 MM, JUNTA ELÁSTICA, INSTALADO EM LOCAL COM NÍVEL BAIXO DE INTERFERÊNCIAS (NÃO INCLUI FORNECIMENTO). AF_11/2017</v>
          </cell>
          <cell r="C31" t="str">
            <v>M</v>
          </cell>
          <cell r="D31">
            <v>22.62</v>
          </cell>
        </row>
        <row r="32">
          <cell r="A32">
            <v>97172</v>
          </cell>
          <cell r="B32" t="str">
            <v>ASSENTAMENTO DE TUBO DE FERRO FUNDIDO PARA REDE DE ÁGUA, DN 1200 MM, JUNTA ELÁSTICA, INSTALADO EM LOCAL COM NÍVEL BAIXO DE INTERFERÊNCIAS (NÃO INCLUI FORNECIMENTO). AF_11/2017</v>
          </cell>
          <cell r="C32" t="str">
            <v>M</v>
          </cell>
          <cell r="D32">
            <v>27.15</v>
          </cell>
        </row>
        <row r="33">
          <cell r="A33">
            <v>97173</v>
          </cell>
          <cell r="B33" t="str">
            <v>ASSENTAMENTO DE TUBO DE AÇO CARBONO PARA REDE DE ÁGUA, DN 600 MM (24), JUNTA SOLDADA, INSTALADO EM LOCAL COM NÍVEL ALTO DE INTERFERÊNCIAS (NÃO INCLUI FORNECIMENTO). AF_11/2017</v>
          </cell>
          <cell r="C33" t="str">
            <v>M</v>
          </cell>
          <cell r="D33">
            <v>21.4</v>
          </cell>
        </row>
        <row r="34">
          <cell r="A34">
            <v>97174</v>
          </cell>
          <cell r="B34" t="str">
            <v>ASSENTAMENTO DE TUBO DE AÇO CARBONO PARA REDE DE ÁGUA, DN 700 MM (28), JUNTA SOLDADA, INSTALADO EM LOCAL COM NÍVEL ALTO DE INTERFERÊNCIAS (NÃO INCLUI FORNECIMENTO). AF_11/2017</v>
          </cell>
          <cell r="C34" t="str">
            <v>M</v>
          </cell>
          <cell r="D34">
            <v>24.74</v>
          </cell>
        </row>
        <row r="35">
          <cell r="A35">
            <v>97175</v>
          </cell>
          <cell r="B35" t="str">
            <v>ASSENTAMENTO DE TUBO DE AÇO CARBONO PARA REDE DE ÁGUA, DN 800 MM (32), JUNTA SOLDADA, INSTALADO EM LOCAL COM NÍVEL ALTO DE INTERFERÊNCIAS (NÃO INCLUI FORNECIMENTO). AF_11/2017</v>
          </cell>
          <cell r="C35" t="str">
            <v>M</v>
          </cell>
          <cell r="D35">
            <v>28.08</v>
          </cell>
        </row>
        <row r="36">
          <cell r="A36">
            <v>97176</v>
          </cell>
          <cell r="B36" t="str">
            <v>ASSENTAMENTO DE TUBO DE AÇO CARBONO PARA REDE DE ÁGUA, DN 900 MM (36), JUNTA SOLDADA, INSTALADO EM LOCAL COM NÍVEL ALTO DE INTERFERÊNCIAS (NÃO INCLUI FORNECIMENTO). AF_11/2017</v>
          </cell>
          <cell r="C36" t="str">
            <v>M</v>
          </cell>
          <cell r="D36">
            <v>31.42</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38.119999999999997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44.82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51.51</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58.19</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74.459999999999994</v>
          </cell>
        </row>
        <row r="43">
          <cell r="A43">
            <v>97183</v>
          </cell>
          <cell r="B43" t="str">
            <v>ASSENTAMENTO DE TUBO DE AÇO CARBONO PARA REDE DE ÁGUA, DN 600 MM (24), JUNTA SOLDADA, INSTALADO EM LOCAL COM NÍVEL BAIXO DE INTERFERÊNCIAS (NÃO INCLUI FORNECIMENTO). AF_11/2017</v>
          </cell>
          <cell r="C43" t="str">
            <v>M</v>
          </cell>
          <cell r="D43">
            <v>17.39</v>
          </cell>
        </row>
        <row r="44">
          <cell r="A44">
            <v>97184</v>
          </cell>
          <cell r="B44" t="str">
            <v>ASSENTAMENTO DE TUBO DE AÇO CARBONO PARA REDE DE ÁGUA, DN 700 MM (28), JUNTA SOLDADA, INSTALADO EM LOCAL COM NÍVEL BAIXO DE INTERFERÊNCIAS (NÃO INCLUI FORNECIMENTO). AF_11/2017</v>
          </cell>
          <cell r="C44" t="str">
            <v>M</v>
          </cell>
          <cell r="D44">
            <v>20.149999999999999</v>
          </cell>
        </row>
        <row r="45">
          <cell r="A45">
            <v>97185</v>
          </cell>
          <cell r="B45" t="str">
            <v>ASSENTAMENTO DE TUBO DE AÇO CARBONO PARA REDE DE ÁGUA, DN 800 MM (32), JUNTA SOLDADA, INSTALADO EM LOCAL COM NÍVEL BAIXO DE INTERFERÊNCIAS (NÃO INCLUI FORNECIMENTO). AF_11/2017</v>
          </cell>
          <cell r="C45" t="str">
            <v>M</v>
          </cell>
          <cell r="D45">
            <v>22.91</v>
          </cell>
        </row>
        <row r="46">
          <cell r="A46">
            <v>97186</v>
          </cell>
          <cell r="B46" t="str">
            <v>ASSENTAMENTO DE TUBO DE AÇO CARBONO PARA REDE DE ÁGUA, DN 900 MM (36), JUNTA SOLDADA, INSTALADO EM LOCAL COM NÍVEL BAIXO DE INTERFERÊNCIAS (NÃO INCLUI FORNECIMENTO). AF_11/2017</v>
          </cell>
          <cell r="C46" t="str">
            <v>M</v>
          </cell>
          <cell r="D46">
            <v>25.67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31.22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36.76</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42.28</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47.81</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61.07</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22.59</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46.87</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69.58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117.09</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187.5</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231.77</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304.27999999999997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40.450000000000003</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63.16</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102.53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141.06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197.89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236.84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637.44000000000005</v>
          </cell>
        </row>
        <row r="67">
          <cell r="A67">
            <v>90709</v>
          </cell>
          <cell r="B67" t="str">
            <v>TUBO DE PVC PARA REDE COLETORA DE ESGOTO DE PAREDE MACIÇA, DN 100 MM, JUNTA ELÁSTICA, INSTALADO EM LOCAL COM NÍVEL ALTO DE INTERFERÊNCIAS - FORNECIMENTO E ASSENTAMENTO. AF_06/2015</v>
          </cell>
          <cell r="C67" t="str">
            <v>M</v>
          </cell>
          <cell r="D67">
            <v>23.98</v>
          </cell>
        </row>
        <row r="68">
          <cell r="A68">
            <v>90710</v>
          </cell>
          <cell r="B68" t="str">
            <v>TUBO DE PVC PARA REDE COLETORA DE ESGOTO DE PAREDE MACIÇA, DN 150 MM, JUNTA ELÁSTICA, INSTALADO EM LOCAL COM NÍVEL ALTO DE INTERFERÊNCIAS - FORNECIMENTO E ASSENTAMENTO. AF_06/2015</v>
          </cell>
          <cell r="C68" t="str">
            <v>M</v>
          </cell>
          <cell r="D68">
            <v>48.28</v>
          </cell>
        </row>
        <row r="69">
          <cell r="A69">
            <v>90711</v>
          </cell>
          <cell r="B69" t="str">
            <v>TUBO DE PVC PARA REDE COLETORA DE ESGOTO DE PAREDE MACIÇA, DN 200 MM, JUNTA ELÁSTICA, INSTALADO EM LOCAL COM NÍVEL ALTO DE INTERFERÊNCIAS - FORNECIMENTO E ASSENTAMENTO. AF_06/2015</v>
          </cell>
          <cell r="C69" t="str">
            <v>M</v>
          </cell>
          <cell r="D69">
            <v>70.98</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118.48</v>
          </cell>
        </row>
        <row r="71">
          <cell r="A71">
            <v>90713</v>
          </cell>
          <cell r="B71" t="str">
            <v>TUBO DE PVC PARA REDE COLETORA DE ESGOTO DE PAREDE MACIÇA, DN 300 MM, JUNTA ELÁSTICA, INSTALADO EM LOCAL COM NÍVEL ALTO DE INTERFERÊNCIAS - FORNECIMENTO E ASSENTAMENTO. AF_06/2015</v>
          </cell>
          <cell r="C71" t="str">
            <v>M</v>
          </cell>
          <cell r="D71">
            <v>188.9</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233.17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307.32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41.85</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64.55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103.93</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142.46</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199.28</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239.89</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639.34</v>
          </cell>
        </row>
        <row r="81">
          <cell r="A81">
            <v>90724</v>
          </cell>
          <cell r="B81" t="str">
            <v>JUNTA ARGAMASSADA ENTRE TUBO DN 100 MM E O POÇO DE VISITA/ CAIXA DE CONCRETO OU ALVENARIA EM REDES DE ESGOTO. AF_06/2015</v>
          </cell>
          <cell r="C81" t="str">
            <v>UN</v>
          </cell>
          <cell r="D81">
            <v>16.53</v>
          </cell>
        </row>
        <row r="82">
          <cell r="A82">
            <v>90725</v>
          </cell>
          <cell r="B82" t="str">
            <v>JUNTA ARGAMASSADA ENTRE TUBO DN 150 MM E O POÇO DE VISITA/ CAIXA DE CONCRETO OU ALVENARIA EM REDES DE ESGOTO. AF_06/2015</v>
          </cell>
          <cell r="C82" t="str">
            <v>UN</v>
          </cell>
          <cell r="D82">
            <v>20.46</v>
          </cell>
        </row>
        <row r="83">
          <cell r="A83">
            <v>90726</v>
          </cell>
          <cell r="B83" t="str">
            <v>JUNTA ARGAMASSADA ENTRE TUBO DN 200 MM E O POÇO/ CAIXA DE CONCRETO OU ALVENARIA EM REDES DE ESGOTO. AF_06/2015</v>
          </cell>
          <cell r="C83" t="str">
            <v>UN</v>
          </cell>
          <cell r="D83">
            <v>24.38</v>
          </cell>
        </row>
        <row r="84">
          <cell r="A84">
            <v>90727</v>
          </cell>
          <cell r="B84" t="str">
            <v>JUNTA ARGAMASSADA ENTRE TUBO DN 250 MM E O POÇO DE VISITA/ CAIXA DE CONCRETO OU ALVENARIA EM REDES DE ESGOTO. AF_06/2015</v>
          </cell>
          <cell r="C84" t="str">
            <v>UN</v>
          </cell>
          <cell r="D84">
            <v>28.31</v>
          </cell>
        </row>
        <row r="85">
          <cell r="A85">
            <v>90728</v>
          </cell>
          <cell r="B85" t="str">
            <v>JUNTA ARGAMASSADA ENTRE TUBO DN 300 MM E O POÇO DE VISITA/ CAIXA DE CONCRETO OU ALVENARIA EM REDES DE ESGOTO. AF_06/2015</v>
          </cell>
          <cell r="C85" t="str">
            <v>UN</v>
          </cell>
          <cell r="D85">
            <v>32.229999999999997</v>
          </cell>
        </row>
        <row r="86">
          <cell r="A86">
            <v>90729</v>
          </cell>
          <cell r="B86" t="str">
            <v>JUNTA ARGAMASSADA ENTRE TUBO DN 350 MM E O POÇO DE VISITA/ CAIXA DE CONCRETO OU ALVENARIA EM REDES DE ESGOTO. AF_06/2015</v>
          </cell>
          <cell r="C86" t="str">
            <v>UN</v>
          </cell>
          <cell r="D86">
            <v>36.15</v>
          </cell>
        </row>
        <row r="87">
          <cell r="A87">
            <v>90730</v>
          </cell>
          <cell r="B87" t="str">
            <v>JUNTA ARGAMASSADA ENTRE TUBO DN 400 MM E O POÇO DE VISITA/ CAIXA DE CONCRETO OU ALVENARIA EM REDES DE ESGOTO. AF_06/2015</v>
          </cell>
          <cell r="C87" t="str">
            <v>UN</v>
          </cell>
          <cell r="D87">
            <v>40.119999999999997</v>
          </cell>
        </row>
        <row r="88">
          <cell r="A88">
            <v>90731</v>
          </cell>
          <cell r="B88" t="str">
            <v>JUNTA ARGAMASSADA ENTRE TUBO DN 450 MM E O POÇO DE VISITA/ CAIXA DE CONCRETO OU ALVENARIA EM REDES DE ESGOTO. AF_06/2015</v>
          </cell>
          <cell r="C88" t="str">
            <v>UN</v>
          </cell>
          <cell r="D88">
            <v>44.04</v>
          </cell>
        </row>
        <row r="89">
          <cell r="A89">
            <v>90732</v>
          </cell>
          <cell r="B89" t="str">
            <v>JUNTA ARGAMASSADA ENTRE TUBO DN 600 MM E O POÇO DE VISITA/ CAIXA DE CONCRETO OU ALVENARIA EM REDES DE ESGOTO. AF_06/2015</v>
          </cell>
          <cell r="C89" t="str">
            <v>UN</v>
          </cell>
          <cell r="D89">
            <v>55.81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1.76</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2.14</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3.33</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3.72</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5.0999999999999996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12.87</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2.39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9.93</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3.15</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3.55</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4.7300000000000004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5.12</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12.04</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5.32</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5.71</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6.89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15.92</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2.93</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11.83</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0.57999999999999996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1.02</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900.73</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15.04</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17.66</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1200.51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21.62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1873.09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25.65</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33.83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130.01</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0.75</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903.16</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17.47</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20.3</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1203.42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1876.2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28.76</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37.22</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0.87</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1.1100000000000001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142.1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5.47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186.27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6.98</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234.96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8.4</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307.83999999999997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9.93</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347.8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11.34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12.9</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14.29</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604.46</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15.85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146.9</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10.34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192.27</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13.07</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242.37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15.91</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316.55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18.760000000000002</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357.78</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21.47</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24.38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27.2</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618.47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30.06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135.15</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173.76</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232.65</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265.37</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322.18</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360.89</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110.89</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142.68</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182.59</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276.83999999999997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334.94</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375.14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24.69</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31.7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38.61</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46.04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53.38</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62.08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71.2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81.849999999999994</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497.87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102.42</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726.08</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137.87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29.46</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37.79</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46.14</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54.87</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63.63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73.55</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83.96</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96.1</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514.66</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119.21</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746.69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158.47999999999999</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93.53</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98.22</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56.58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73.88</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99.81</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61.27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79.87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107.23</v>
          </cell>
        </row>
        <row r="224">
          <cell r="A224">
            <v>73606</v>
          </cell>
          <cell r="B224" t="str">
            <v>ASSENTAMENTO DE TAMPAO DE FERRO FUNDIDO 900 MM</v>
          </cell>
          <cell r="C224" t="str">
            <v>UN</v>
          </cell>
          <cell r="D224">
            <v>111.01</v>
          </cell>
        </row>
        <row r="225">
          <cell r="A225">
            <v>73607</v>
          </cell>
          <cell r="B225" t="str">
            <v>ASSENTAMENTO DE TAMPAO DE FERRO FUNDIDO 600 MM</v>
          </cell>
          <cell r="C225" t="str">
            <v>UN</v>
          </cell>
          <cell r="D225">
            <v>74.010000000000005</v>
          </cell>
        </row>
        <row r="226">
          <cell r="A226">
            <v>83623</v>
          </cell>
          <cell r="B226" t="str">
            <v>GRELHA DE FERRO FUNDIDO PARA CANALETA LARG = 30CM, FORNECIMENTO E ASSENTAMENTO</v>
          </cell>
          <cell r="C226" t="str">
            <v>M</v>
          </cell>
          <cell r="D226">
            <v>197.9</v>
          </cell>
        </row>
        <row r="227">
          <cell r="A227">
            <v>83624</v>
          </cell>
          <cell r="B227" t="str">
            <v>GRELHA DE FERRO FUNDIDO PARA CANALETA LARG = 20CM, FORNECIMENTO E ASSENTAMENTO</v>
          </cell>
          <cell r="C227" t="str">
            <v>M</v>
          </cell>
          <cell r="D227">
            <v>139.44999999999999</v>
          </cell>
        </row>
        <row r="228">
          <cell r="A228">
            <v>83626</v>
          </cell>
          <cell r="B228" t="str">
            <v>GRELHA DE FERRO FUNDIDO PARA CANALETA LARG = 15CM, FORNECIMENTO E ASSENTAMENTO</v>
          </cell>
          <cell r="C228" t="str">
            <v>M</v>
          </cell>
          <cell r="D228">
            <v>110.22</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385.48</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6.59</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9.6199999999999992</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11.13</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12.63</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15.67</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1.61</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4.97</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6.53</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v>
          </cell>
        </row>
        <row r="247">
          <cell r="A247">
            <v>83520</v>
          </cell>
          <cell r="B247" t="str">
            <v>TE PVC PARA COLETOR ESGOTO, EB644, D=100MM, COM JUNTA ELASTICA.</v>
          </cell>
          <cell r="C247" t="str">
            <v>UN</v>
          </cell>
          <cell r="D247">
            <v>81.150000000000006</v>
          </cell>
        </row>
        <row r="248">
          <cell r="A248">
            <v>83531</v>
          </cell>
          <cell r="B248" t="str">
            <v>CURVA PARA REDE COLETOR ESGOTO, EB 644, 90GR, DN=200MM, COM JUNTA ELASTICA</v>
          </cell>
          <cell r="C248" t="str">
            <v>UN</v>
          </cell>
          <cell r="D248">
            <v>372.68</v>
          </cell>
        </row>
        <row r="249">
          <cell r="A249">
            <v>83535</v>
          </cell>
          <cell r="B249" t="str">
            <v>CURVA PVC PARA REDE COLETOR ESGOTO, EB-644, 45 GR, 200 MM, COM JUNTA ELASTICA.</v>
          </cell>
          <cell r="C249" t="str">
            <v>UN</v>
          </cell>
          <cell r="D249">
            <v>307.87</v>
          </cell>
        </row>
        <row r="250">
          <cell r="A250">
            <v>92235</v>
          </cell>
          <cell r="B250" t="str">
            <v>FECHAMENTO DE CONSTRUÇÃO TEMPORÁRIA EM CHAPA DE MADEIRA COMPENSADA E=10MM, COM REAPROVEITAMENTO DE 2X.</v>
          </cell>
          <cell r="C250" t="str">
            <v>M2</v>
          </cell>
          <cell r="D250">
            <v>51.97</v>
          </cell>
        </row>
        <row r="251">
          <cell r="A251">
            <v>93206</v>
          </cell>
          <cell r="B251" t="str">
            <v>EXECUÇÃO DE ESCRITÓRIO EM CANTEIRO DE OBRA EM ALVENARIA, NÃO INCLUSO MOBILIÁRIO E EQUIPAMENTOS. AF_02/2016</v>
          </cell>
          <cell r="C251" t="str">
            <v>M2</v>
          </cell>
          <cell r="D251">
            <v>773.57</v>
          </cell>
        </row>
        <row r="252">
          <cell r="A252">
            <v>93207</v>
          </cell>
          <cell r="B252" t="str">
            <v>EXECUÇÃO DE ESCRITÓRIO EM CANTEIRO DE OBRA EM CHAPA DE MADEIRA COMPENSADA, NÃO INCLUSO MOBILIÁRIO E EQUIPAMENTOS. AF_02/2016</v>
          </cell>
          <cell r="C252" t="str">
            <v>M2</v>
          </cell>
          <cell r="D252">
            <v>666.39</v>
          </cell>
        </row>
        <row r="253">
          <cell r="A253">
            <v>93208</v>
          </cell>
          <cell r="B253" t="str">
            <v>EXECUÇÃO DE ALMOXARIFADO EM CANTEIRO DE OBRA EM CHAPA DE MADEIRA COMPENSADA, INCLUSO PRATELEIRAS. AF_02/2016</v>
          </cell>
          <cell r="C253" t="str">
            <v>M2</v>
          </cell>
          <cell r="D253">
            <v>499.83</v>
          </cell>
        </row>
        <row r="254">
          <cell r="A254">
            <v>93209</v>
          </cell>
          <cell r="B254" t="str">
            <v>EXECUÇÃO DE ALMOXARIFADO EM CANTEIRO DE OBRA EM ALVENARIA, INCLUSO PRATELEIRAS. AF_02/2016</v>
          </cell>
          <cell r="C254" t="str">
            <v>M2</v>
          </cell>
          <cell r="D254">
            <v>605.65</v>
          </cell>
        </row>
        <row r="255">
          <cell r="A255">
            <v>93210</v>
          </cell>
          <cell r="B255" t="str">
            <v>EXECUÇÃO DE REFEITÓRIO EM CANTEIRO DE OBRA EM CHAPA DE MADEIRA COMPENSADA, NÃO INCLUSO MOBILIÁRIO E EQUIPAMENTOS. AF_02/2016</v>
          </cell>
          <cell r="C255" t="str">
            <v>M2</v>
          </cell>
          <cell r="D255">
            <v>339.7</v>
          </cell>
        </row>
        <row r="256">
          <cell r="A256">
            <v>93211</v>
          </cell>
          <cell r="B256" t="str">
            <v>EXECUÇÃO DE REFEITÓRIO EM CANTEIRO DE OBRA EM ALVENARIA, NÃO INCLUSO MOBILIÁRIO E EQUIPAMENTOS. AF_02/2016</v>
          </cell>
          <cell r="C256" t="str">
            <v>M2</v>
          </cell>
          <cell r="D256">
            <v>361.69</v>
          </cell>
        </row>
        <row r="257">
          <cell r="A257">
            <v>93212</v>
          </cell>
          <cell r="B257" t="str">
            <v>EXECUÇÃO DE SANITÁRIO E VESTIÁRIO EM CANTEIRO DE OBRA EM CHAPA DE MADEIRA COMPENSADA, NÃO INCLUSO MOBILIÁRIO. AF_02/2016</v>
          </cell>
          <cell r="C257" t="str">
            <v>M2</v>
          </cell>
          <cell r="D257">
            <v>595.28</v>
          </cell>
        </row>
        <row r="258">
          <cell r="A258">
            <v>93213</v>
          </cell>
          <cell r="B258" t="str">
            <v>EXECUÇÃO DE SANITÁRIO E VESTIÁRIO EM CANTEIRO DE OBRA EM ALVENARIA, NÃO INCLUSO MOBILIÁRIO. AF_02/2016</v>
          </cell>
          <cell r="C258" t="str">
            <v>M2</v>
          </cell>
          <cell r="D258">
            <v>688.13</v>
          </cell>
        </row>
        <row r="259">
          <cell r="A259">
            <v>93214</v>
          </cell>
          <cell r="B259" t="str">
            <v>EXECUÇÃO DE RESERVATÓRIO ELEVADO DE ÁGUA (1000 LITROS) EM CANTEIRO DE OBRA, APOIADO EM ESTRUTURA DE MADEIRA. AF_02/2016</v>
          </cell>
          <cell r="C259" t="str">
            <v>UN</v>
          </cell>
          <cell r="D259">
            <v>3291.69</v>
          </cell>
        </row>
        <row r="260">
          <cell r="A260">
            <v>93243</v>
          </cell>
          <cell r="B260" t="str">
            <v>EXECUÇÃO DE RESERVATÓRIO ELEVADO DE ÁGUA (2000 LITROS) EM CANTEIRO DE OBRA, APOIADO EM ESTRUTURA DE MADEIRA. AF_02/2016</v>
          </cell>
          <cell r="C260" t="str">
            <v>UN</v>
          </cell>
          <cell r="D260">
            <v>4946.1499999999996</v>
          </cell>
        </row>
        <row r="261">
          <cell r="A261">
            <v>93582</v>
          </cell>
          <cell r="B261" t="str">
            <v>EXECUÇÃO DE CENTRAL DE ARMADURA EM CANTEIRO DE OBRA, NÃO INCLUSO MOBILIÁRIO E EQUIPAMENTOS. AF_04/2016</v>
          </cell>
          <cell r="C261" t="str">
            <v>M2</v>
          </cell>
          <cell r="D261">
            <v>160.13</v>
          </cell>
        </row>
        <row r="262">
          <cell r="A262">
            <v>93583</v>
          </cell>
          <cell r="B262" t="str">
            <v>EXECUÇÃO DE CENTRAL DE FÔRMAS, PRODUÇÃO DE ARGAMASSA OU CONCRETO EM CANTEIRO DE OBRA, NÃO INCLUSO MOBILIÁRIO E EQUIPAMENTOS. AF_04/2016</v>
          </cell>
          <cell r="C262" t="str">
            <v>M2</v>
          </cell>
          <cell r="D262">
            <v>271</v>
          </cell>
        </row>
        <row r="263">
          <cell r="A263">
            <v>93584</v>
          </cell>
          <cell r="B263" t="str">
            <v>EXECUÇÃO DE DEPÓSITO EM CANTEIRO DE OBRA EM CHAPA DE MADEIRA COMPENSADA, NÃO INCLUSO MOBILIÁRIO. AF_04/2016</v>
          </cell>
          <cell r="C263" t="str">
            <v>M2</v>
          </cell>
          <cell r="D263">
            <v>518.45000000000005</v>
          </cell>
        </row>
        <row r="264">
          <cell r="A264">
            <v>93585</v>
          </cell>
          <cell r="B264" t="str">
            <v>EXECUÇÃO DE GUARITA EM CANTEIRO DE OBRA EM CHAPA DE MADEIRA COMPENSADA, NÃO INCLUSO MOBILIÁRIO. AF_04/2016</v>
          </cell>
          <cell r="C264" t="str">
            <v>M2</v>
          </cell>
          <cell r="D264">
            <v>693.69</v>
          </cell>
        </row>
        <row r="265">
          <cell r="A265">
            <v>98441</v>
          </cell>
          <cell r="B265" t="str">
            <v>PAREDE DE MADEIRA COMPENSADA PARA CONSTRUÇÃO TEMPORÁRIA EM CHAPA SIMPLES, EXTERNA, COM ÁREA LÍQUIDA MAIOR OU IGUAL A 6 M², SEM VÃO. AF_05/2018</v>
          </cell>
          <cell r="C265" t="str">
            <v>M2</v>
          </cell>
          <cell r="D265">
            <v>67.05</v>
          </cell>
        </row>
        <row r="266">
          <cell r="A266">
            <v>98442</v>
          </cell>
          <cell r="B266" t="str">
            <v>PAREDE DE MADEIRA COMPENSADA PARA CONSTRUÇÃO TEMPORÁRIA EM CHAPA SIMPLES, EXTERNA, COM ÁREA LÍQUIDA MENOR QUE 6 M², SEM VÃO. AF_05/2018</v>
          </cell>
          <cell r="C266" t="str">
            <v>M2</v>
          </cell>
          <cell r="D266">
            <v>69.27</v>
          </cell>
        </row>
        <row r="267">
          <cell r="A267">
            <v>98443</v>
          </cell>
          <cell r="B267" t="str">
            <v>PAREDE DE MADEIRA COMPENSADA PARA CONSTRUÇÃO TEMPORÁRIA EM CHAPA SIMPLES, INTERNA, COM ÁREA LÍQUIDA MAIOR OU IGUAL A 6 M², SEM VÃO. AF_05/2018</v>
          </cell>
          <cell r="C267" t="str">
            <v>M2</v>
          </cell>
          <cell r="D267">
            <v>56.77</v>
          </cell>
        </row>
        <row r="268">
          <cell r="A268">
            <v>98444</v>
          </cell>
          <cell r="B268" t="str">
            <v>PAREDE DE MADEIRA COMPENSADA PARA CONSTRUÇÃO TEMPORÁRIA EM CHAPA SIMPLES, INTERNA, COM ÁREA LÍQUIDA MENOR QUE 6 M², SEM VÃO. AF_05/2018</v>
          </cell>
          <cell r="C268" t="str">
            <v>M2</v>
          </cell>
          <cell r="D268">
            <v>58.36</v>
          </cell>
        </row>
        <row r="269">
          <cell r="A269">
            <v>98445</v>
          </cell>
          <cell r="B269" t="str">
            <v>PAREDE DE MADEIRA COMPENSADA PARA CONSTRUÇÃO TEMPORÁRIA EM CHAPA SIMPLES, EXTERNA, COM ÁREA LÍQUIDA MAIOR OU IGUAL A 6 M², COM VÃO. AF_05/2018</v>
          </cell>
          <cell r="C269" t="str">
            <v>M2</v>
          </cell>
          <cell r="D269">
            <v>80.88</v>
          </cell>
        </row>
        <row r="270">
          <cell r="A270">
            <v>98446</v>
          </cell>
          <cell r="B270" t="str">
            <v>PAREDE DE MADEIRA COMPENSADA PARA CONSTRUÇÃO TEMPORÁRIA EM CHAPA SIMPLES, EXTERNA, COM ÁREA LÍQUIDA MENOR QUE 6 M², COM VÃO. AF_05/2018</v>
          </cell>
          <cell r="C270" t="str">
            <v>M2</v>
          </cell>
          <cell r="D270">
            <v>105.73</v>
          </cell>
        </row>
        <row r="271">
          <cell r="A271">
            <v>98447</v>
          </cell>
          <cell r="B271" t="str">
            <v>PAREDE DE MADEIRA COMPENSADA PARA CONSTRUÇÃO TEMPORÁRIA EM CHAPA SIMPLES, INTERNA, COM ÁREA LÍQUIDA MAIOR OU IGUAL A 6 M², COM VÃO. AF_05/2018</v>
          </cell>
          <cell r="C271" t="str">
            <v>M2</v>
          </cell>
          <cell r="D271">
            <v>66.739999999999995</v>
          </cell>
        </row>
        <row r="272">
          <cell r="A272">
            <v>98448</v>
          </cell>
          <cell r="B272" t="str">
            <v>PAREDE DE MADEIRA COMPENSADA PARA CONSTRUÇÃO TEMPORÁRIA EM CHAPA SIMPLES, INTERNA, COM ÁREA LÍQUIDA MENOR QUE 6 M², COM VÃO. AF_05/2018</v>
          </cell>
          <cell r="C272" t="str">
            <v>M2</v>
          </cell>
          <cell r="D272">
            <v>85.42</v>
          </cell>
        </row>
        <row r="273">
          <cell r="A273">
            <v>98449</v>
          </cell>
          <cell r="B273" t="str">
            <v>PAREDE DE MADEIRA COMPENSADA PARA CONSTRUÇÃO TEMPORÁRIA EM CHAPA DUPLA, EXTERNA, COM ÁREA LÍQUIDA MAIOR OU IGUAL A 6 M², SEM VÃO. AF_05/2018</v>
          </cell>
          <cell r="C273" t="str">
            <v>M2</v>
          </cell>
          <cell r="D273">
            <v>85.87</v>
          </cell>
        </row>
        <row r="274">
          <cell r="A274">
            <v>98450</v>
          </cell>
          <cell r="B274" t="str">
            <v>PAREDE DE MADEIRA COMPENSADA PARA CONSTRUÇÃO TEMPORÁRIA EM CHAPA DUPLA, EXTERNA, COM ÁREA LÍQUIDA MENOR QUE 6 M², SEM VÃO. AF_05/2018</v>
          </cell>
          <cell r="C274" t="str">
            <v>M2</v>
          </cell>
          <cell r="D274">
            <v>89.11</v>
          </cell>
        </row>
        <row r="275">
          <cell r="A275">
            <v>98451</v>
          </cell>
          <cell r="B275" t="str">
            <v>PAREDE DE MADEIRA COMPENSADA PARA CONSTRUÇÃO TEMPORÁRIA EM CHAPA DUPLA, INTERNA, COM ÁREA LÍQUIDA MAIOR OU IGUAL A 6 M², SEM VÃO. AF_05/2018</v>
          </cell>
          <cell r="C275" t="str">
            <v>M2</v>
          </cell>
          <cell r="D275">
            <v>73.69</v>
          </cell>
        </row>
        <row r="276">
          <cell r="A276">
            <v>98452</v>
          </cell>
          <cell r="B276" t="str">
            <v>PAREDE DE MADEIRA COMPENSADA PARA CONSTRUÇÃO TEMPORÁRIA EM CHAPA DUPLA, INTERNA, COM ÁREA LÍQUIDA MENOR QUE 6 M², SEM VÃO. AF_05/2018</v>
          </cell>
          <cell r="C276" t="str">
            <v>M2</v>
          </cell>
          <cell r="D276">
            <v>75.66</v>
          </cell>
        </row>
        <row r="277">
          <cell r="A277">
            <v>98453</v>
          </cell>
          <cell r="B277" t="str">
            <v>PAREDE DE MADEIRA COMPENSADA PARA CONSTRUÇÃO TEMPORÁRIA EM CHAPA DUPLA, EXTERNA, COM ÁREA LÍQUIDA MAIOR OU IGUAL A QUE 6 M², COM VÃO. AF_05/2018</v>
          </cell>
          <cell r="C277" t="str">
            <v>M2</v>
          </cell>
          <cell r="D277">
            <v>103.46</v>
          </cell>
        </row>
        <row r="278">
          <cell r="A278">
            <v>98454</v>
          </cell>
          <cell r="B278" t="str">
            <v>PAREDE DE MADEIRA COMPENSADA PARA CONSTRUÇÃO TEMPORÁRIA EM CHAPA DUPLA, EXTERNA, COM ÁREA LÍQUIDA MENOR QUE 6 M², COM VÃO. AF_05/2018</v>
          </cell>
          <cell r="C278" t="str">
            <v>M2</v>
          </cell>
          <cell r="D278">
            <v>137.47999999999999</v>
          </cell>
        </row>
        <row r="279">
          <cell r="A279">
            <v>98455</v>
          </cell>
          <cell r="B279" t="str">
            <v>PAREDE DE MADEIRA COMPENSADA PARA CONSTRUÇÃO TEMPORÁRIA EM CHAPA DUPLA, INTERNA, COM ÁREA LÍQUIDA MAIOR OU IGUAL A 6 M², COM VÃO. AF_05/2018</v>
          </cell>
          <cell r="C279" t="str">
            <v>M2</v>
          </cell>
          <cell r="D279">
            <v>87.42</v>
          </cell>
        </row>
        <row r="280">
          <cell r="A280">
            <v>98456</v>
          </cell>
          <cell r="B280" t="str">
            <v>PAREDE DE MADEIRA COMPENSADA PARA CONSTRUÇÃO TEMPORÁRIA EM CHAPA DUPLA, INTERNA, COM ÁREA LÍQUIDA MENOR QUE 6 M², COM VÃO. AF_05/2018</v>
          </cell>
          <cell r="C280" t="str">
            <v>M2</v>
          </cell>
          <cell r="D280">
            <v>114.64</v>
          </cell>
        </row>
        <row r="281">
          <cell r="A281">
            <v>98458</v>
          </cell>
          <cell r="B281" t="str">
            <v>TAPUME COM COMPENSADO DE MADEIRA. AF_05/2018</v>
          </cell>
          <cell r="C281" t="str">
            <v>M2</v>
          </cell>
          <cell r="D281">
            <v>63.44</v>
          </cell>
        </row>
        <row r="282">
          <cell r="A282">
            <v>98459</v>
          </cell>
          <cell r="B282" t="str">
            <v>TAPUME COM TELHA METÁLICA. AF_05/2018</v>
          </cell>
          <cell r="C282" t="str">
            <v>M2</v>
          </cell>
          <cell r="D282">
            <v>53.01</v>
          </cell>
        </row>
        <row r="283">
          <cell r="A283">
            <v>98460</v>
          </cell>
          <cell r="B283" t="str">
            <v>PISO PARA CONSTRUÇÃO TEMPORÁRIA EM MADEIRA, SEM REAPROVEITAMENTO. AF_05/2018</v>
          </cell>
          <cell r="C283" t="str">
            <v>M2</v>
          </cell>
          <cell r="D283">
            <v>63.23</v>
          </cell>
        </row>
        <row r="284">
          <cell r="A284">
            <v>98461</v>
          </cell>
          <cell r="B284" t="str">
            <v>ESTRUTURA DE MADEIRA PROVISÓRIA PARA SUPORTE DE CAIXA DÁGUA ELEVADA DE 1000 LITROS. AF_05/2018</v>
          </cell>
          <cell r="C284" t="str">
            <v>UN</v>
          </cell>
          <cell r="D284">
            <v>2773.94</v>
          </cell>
        </row>
        <row r="285">
          <cell r="A285">
            <v>98462</v>
          </cell>
          <cell r="B285" t="str">
            <v>ESTRUTURA DE MADEIRA PROVISÓRIA PARA SUPORTE DE CAIXA DÁGUA ELEVADA DE 3000 LITROS. AF_05/2018</v>
          </cell>
          <cell r="C285" t="str">
            <v>UN</v>
          </cell>
          <cell r="D285">
            <v>4058.42</v>
          </cell>
        </row>
        <row r="286">
          <cell r="A286" t="str">
            <v>74209/1</v>
          </cell>
          <cell r="B286" t="str">
            <v>PLACA DE OBRA EM CHAPA DE ACO GALVANIZADO</v>
          </cell>
          <cell r="C286" t="str">
            <v>M2</v>
          </cell>
          <cell r="D286">
            <v>373.69</v>
          </cell>
        </row>
        <row r="287">
          <cell r="A287">
            <v>5631</v>
          </cell>
          <cell r="B287" t="str">
            <v>ESCAVADEIRA HIDRÁULICA SOBRE ESTEIRAS, CAÇAMBA 0,80 M3, PESO OPERACIONAL 17 T, POTENCIA BRUTA 111 HP - CHP DIURNO. AF_06/2014</v>
          </cell>
          <cell r="C287" t="str">
            <v>CHP</v>
          </cell>
          <cell r="D287">
            <v>117</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86.65</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80.13</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89.18</v>
          </cell>
        </row>
        <row r="291">
          <cell r="A291">
            <v>5689</v>
          </cell>
          <cell r="B291" t="str">
            <v>GRADE DE DISCO CONTROLE REMOTO REBOCÁVEL, COM 24 DISCOS 24 X 6 MM COM PNEUS PARA TRANSPORTE - CHP DIURNO. AF_06/2014</v>
          </cell>
          <cell r="C291" t="str">
            <v>CHP</v>
          </cell>
          <cell r="D291">
            <v>3.36</v>
          </cell>
        </row>
        <row r="292">
          <cell r="A292">
            <v>5795</v>
          </cell>
          <cell r="B292" t="str">
            <v>MARTELETE OU ROMPEDOR PNEUMÁTICO MANUAL, 28 KG, COM SILENCIADOR - CHP DIURNO. AF_07/2016</v>
          </cell>
          <cell r="C292" t="str">
            <v>CHP</v>
          </cell>
          <cell r="D292">
            <v>14.33</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121.08</v>
          </cell>
        </row>
        <row r="294">
          <cell r="A294">
            <v>5823</v>
          </cell>
          <cell r="B294" t="str">
            <v>USINA DE CONCRETO FIXA, CAPACIDADE NOMINAL DE 90 A 120 M3/H, SEM SILO - CHP DIURNO. AF_07/2016</v>
          </cell>
          <cell r="C294" t="str">
            <v>CHP</v>
          </cell>
          <cell r="D294">
            <v>162.97</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117.47</v>
          </cell>
        </row>
        <row r="296">
          <cell r="A296">
            <v>5835</v>
          </cell>
          <cell r="B296" t="str">
            <v>VIBROACABADORA DE ASFALTO SOBRE ESTEIRAS, LARGURA DE PAVIMENTAÇÃO 1,90 M A 5,30 M, POTÊNCIA 105 HP CAPACIDADE 450 T/H - CHP DIURNO. AF_11/2014</v>
          </cell>
          <cell r="C296" t="str">
            <v>CHP</v>
          </cell>
          <cell r="D296">
            <v>259.79000000000002</v>
          </cell>
        </row>
        <row r="297">
          <cell r="A297">
            <v>5839</v>
          </cell>
          <cell r="B297" t="str">
            <v>VASSOURA MECÂNICA REBOCÁVEL COM ESCOVA CILÍNDRICA, LARGURA ÚTIL DE VARRIMENTO DE 2,44 M - CHP DIURNO. AF_06/2014</v>
          </cell>
          <cell r="C297" t="str">
            <v>CHP</v>
          </cell>
          <cell r="D297">
            <v>4.97</v>
          </cell>
        </row>
        <row r="298">
          <cell r="A298">
            <v>5843</v>
          </cell>
          <cell r="B298" t="str">
            <v>TRATOR DE PNEUS, POTÊNCIA 122 CV, TRAÇÃO 4X4, PESO COM LASTRO DE 4.510 KG - CHP DIURNO. AF_06/2014</v>
          </cell>
          <cell r="C298" t="str">
            <v>CHP</v>
          </cell>
          <cell r="D298">
            <v>151.18</v>
          </cell>
        </row>
        <row r="299">
          <cell r="A299">
            <v>5847</v>
          </cell>
          <cell r="B299" t="str">
            <v>TRATOR DE ESTEIRAS, POTÊNCIA 170 HP, PESO OPERACIONAL 19 T, CAÇAMBA 5,2 M3 - CHP DIURNO. AF_06/2014</v>
          </cell>
          <cell r="C299" t="str">
            <v>CHP</v>
          </cell>
          <cell r="D299">
            <v>156.61000000000001</v>
          </cell>
        </row>
        <row r="300">
          <cell r="A300">
            <v>5851</v>
          </cell>
          <cell r="B300" t="str">
            <v>TRATOR DE ESTEIRAS, POTÊNCIA 150 HP, PESO OPERACIONAL 16,7 T, COM RODA MOTRIZ ELEVADA E LÂMINA 3,18 M3 - CHP DIURNO. AF_06/2014</v>
          </cell>
          <cell r="C300" t="str">
            <v>CHP</v>
          </cell>
          <cell r="D300">
            <v>148.66</v>
          </cell>
        </row>
        <row r="301">
          <cell r="A301">
            <v>5855</v>
          </cell>
          <cell r="B301" t="str">
            <v>TRATOR DE ESTEIRAS, POTÊNCIA 347 HP, PESO OPERACIONAL 38,5 T, COM LÂMINA 8,70 M3 - CHP DIURNO. AF_06/2014</v>
          </cell>
          <cell r="C301" t="str">
            <v>CHP</v>
          </cell>
          <cell r="D301">
            <v>395.18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11.22</v>
          </cell>
        </row>
        <row r="303">
          <cell r="A303">
            <v>5867</v>
          </cell>
          <cell r="B303" t="str">
            <v>ROLO COMPACTADOR VIBRATÓRIO TANDEM AÇO LISO, POTÊNCIA 58 HP, PESO SEM/COM LASTRO 6,5 / 9,4 T, LARGURA DE TRABALHO 1,2 M - CHP DIURNO. AF_06/2014</v>
          </cell>
          <cell r="C303" t="str">
            <v>CHP</v>
          </cell>
          <cell r="D303">
            <v>87.08</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79.989999999999995</v>
          </cell>
        </row>
        <row r="305">
          <cell r="A305">
            <v>5879</v>
          </cell>
          <cell r="B305" t="str">
            <v>ROLO COMPACTADOR VIBRATÓRIO PÉ DE CARNEIRO, OPERADO POR CONTROLE REMOTO, POTÊNCIA 12,5 KW, PESO OPERACIONAL 1,675 T, LARGURA DE TRABALHO 0,85 M - CHP DIURNO. AF_02/2016</v>
          </cell>
          <cell r="C305" t="str">
            <v>CHP</v>
          </cell>
          <cell r="D305">
            <v>72.459999999999994</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80.680000000000007</v>
          </cell>
        </row>
        <row r="307">
          <cell r="A307">
            <v>5890</v>
          </cell>
          <cell r="B307" t="str">
            <v>CAMINHÃO TOCO, PESO BRUTO TOTAL 14.300 KG, CARGA ÚTIL MÁXIMA 9590 KG, DISTÂNCIA ENTRE EIXOS 4,76 M, POTÊNCIA 185 CV (NÃO INCLUI CARROCERIA) - CHP DIURNO. AF_06/2014</v>
          </cell>
          <cell r="C307" t="str">
            <v>CHP</v>
          </cell>
          <cell r="D307">
            <v>118.31</v>
          </cell>
        </row>
        <row r="308">
          <cell r="A308">
            <v>5894</v>
          </cell>
          <cell r="B308" t="str">
            <v>CAMINHÃO TOCO, PESO BRUTO TOTAL 16.000 KG, CARGA ÚTIL MÁXIMA DE 10.685 KG, DISTÂNCIA ENTRE EIXOS 4,80 M, POTÊNCIA 189 CV EXCLUSIVE CARROCERIA - CHP DIURNO. AF_06/2014</v>
          </cell>
          <cell r="C308" t="str">
            <v>CHP</v>
          </cell>
          <cell r="D308">
            <v>115.63</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183.14</v>
          </cell>
        </row>
        <row r="310">
          <cell r="A310">
            <v>5909</v>
          </cell>
          <cell r="B310" t="str">
            <v>ESPARGIDOR DE ASFALTO PRESSURIZADO COM TANQUE DE 2500 L, REBOCÁVEL COM MOTOR A GASOLINA POTÊNCIA 3,4 HP - CHP DIURNO. AF_07/2014</v>
          </cell>
          <cell r="C310" t="str">
            <v>CHP</v>
          </cell>
          <cell r="D310">
            <v>22.89</v>
          </cell>
        </row>
        <row r="311">
          <cell r="A311">
            <v>5921</v>
          </cell>
          <cell r="B311" t="str">
            <v>GRADE DE DISCO REBOCÁVEL COM 20 DISCOS 24" X 6 MM COM PNEUS PARA TRANSPORTE - CHP DIURNO. AF_06/2014</v>
          </cell>
          <cell r="C311" t="str">
            <v>CHP</v>
          </cell>
          <cell r="D311">
            <v>2.62</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153.71</v>
          </cell>
        </row>
        <row r="313">
          <cell r="A313">
            <v>5932</v>
          </cell>
          <cell r="B313" t="str">
            <v>MOTONIVELADORA POTÊNCIA BÁSICA LÍQUIDA (PRIMEIRA MARCHA) 125 HP, PESO BRUTO 13032 KG, LARGURA DA LÂMINA DE 3,7 M - CHP DIURNO. AF_06/2014</v>
          </cell>
          <cell r="C313" t="str">
            <v>CHP</v>
          </cell>
          <cell r="D313">
            <v>139.1</v>
          </cell>
        </row>
        <row r="314">
          <cell r="A314">
            <v>5940</v>
          </cell>
          <cell r="B314" t="str">
            <v>PÁ CARREGADEIRA SOBRE RODAS, POTÊNCIA LÍQUIDA 128 HP, CAPACIDADE DA CAÇAMBA 1,7 A 2,8 M3, PESO OPERACIONAL 11632 KG - CHP DIURNO. AF_06/2014</v>
          </cell>
          <cell r="C314" t="str">
            <v>CHP</v>
          </cell>
          <cell r="D314">
            <v>119.65</v>
          </cell>
        </row>
        <row r="315">
          <cell r="A315">
            <v>5944</v>
          </cell>
          <cell r="B315" t="str">
            <v>PÁ CARREGADEIRA SOBRE RODAS, POTÊNCIA 197 HP, CAPACIDADE DA CAÇAMBA 2,5 A 3,5 M3, PESO OPERACIONAL 18338 KG - CHP DIURNO. AF_06/2014</v>
          </cell>
          <cell r="C315" t="str">
            <v>CHP</v>
          </cell>
          <cell r="D315">
            <v>133.08000000000001</v>
          </cell>
        </row>
        <row r="316">
          <cell r="A316">
            <v>5953</v>
          </cell>
          <cell r="B316" t="str">
            <v>COMPRESSOR DE AR REBOCÁVEL, VAZÃO 189 PCM, PRESSÃO EFETIVA DE TRABALHO 102 PSI, MOTOR DIESEL, POTÊNCIA 63 CV - CHP DIURNO. AF_06/2015</v>
          </cell>
          <cell r="C316" t="str">
            <v>CHP</v>
          </cell>
          <cell r="D316">
            <v>37.53</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151.37</v>
          </cell>
        </row>
        <row r="318">
          <cell r="A318">
            <v>6879</v>
          </cell>
          <cell r="B318" t="str">
            <v>ROLO COMPACTADOR DE PNEUS ESTÁTICO, PRESSÃO VARIÁVEL, POTÊNCIA 111 HP, PESO SEM/COM LASTRO 9,5 / 26 T, LARGURA DE TRABALHO 1,90 M - CHP DIURNO. AF_07/2014</v>
          </cell>
          <cell r="C318" t="str">
            <v>CHP</v>
          </cell>
          <cell r="D318">
            <v>115.02</v>
          </cell>
        </row>
        <row r="319">
          <cell r="A319">
            <v>7030</v>
          </cell>
          <cell r="B319" t="str">
            <v>TANQUE DE ASFALTO ESTACIONÁRIO COM SERPENTINA, CAPACIDADE 30.000 L - CHP DIURNO. AF_06/2014</v>
          </cell>
          <cell r="C319" t="str">
            <v>CHP</v>
          </cell>
          <cell r="D319">
            <v>152.78</v>
          </cell>
        </row>
        <row r="320">
          <cell r="A320">
            <v>7042</v>
          </cell>
          <cell r="B320" t="str">
            <v>MOTOBOMBA TRASH (PARA ÁGUA SUJA) AUTO ESCORVANTE, MOTOR GASOLINA DE 6,41 HP, DIÂMETROS DE SUCÇÃO X RECALQUE: 3" X 3", HM/Q = 10 MCA / 60 M3/H A 23 MCA / 0 M3/H - CHP DIURNO. AF_10/2014</v>
          </cell>
          <cell r="C320" t="str">
            <v>CHP</v>
          </cell>
          <cell r="D320">
            <v>7.91</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125.12</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106</v>
          </cell>
        </row>
        <row r="323">
          <cell r="A323">
            <v>73417</v>
          </cell>
          <cell r="B323" t="str">
            <v>GRUPO GERADOR ESTACIONÁRIO, MOTOR DIESEL POTÊNCIA 170 KVA - CHP DIURNO. AF_02/2016</v>
          </cell>
          <cell r="C323" t="str">
            <v>CHP</v>
          </cell>
          <cell r="D323">
            <v>127.57</v>
          </cell>
        </row>
        <row r="324">
          <cell r="A324">
            <v>73436</v>
          </cell>
          <cell r="B324" t="str">
            <v>ROLO COMPACTADOR VIBRATÓRIO PÉ DE CARNEIRO PARA SOLOS, POTÊNCIA 80 HP, PESO OPERACIONAL SEM/COM LASTRO 7,4 / 8,8 T, LARGURA DE TRABALHO 1,68 M - CHP DIURNO. AF_02/2016</v>
          </cell>
          <cell r="C324" t="str">
            <v>CHP</v>
          </cell>
          <cell r="D324">
            <v>117.83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98.65</v>
          </cell>
        </row>
        <row r="326">
          <cell r="A326">
            <v>73536</v>
          </cell>
          <cell r="B326" t="str">
            <v>MOTOBOMBA CENTRÍFUGA, MOTOR A GASOLINA, POTÊNCIA 5,42 HP, BOCAIS 1 1/2" X 1", DIÂMETRO ROTOR 143 MM HM/Q = 6 MCA / 16,8 M3/H A 38 MCA / 6,6 M3/H - CHP DIURNO. AF_06/2014</v>
          </cell>
          <cell r="C326" t="str">
            <v>CHP</v>
          </cell>
          <cell r="D326">
            <v>6.7</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187.28</v>
          </cell>
        </row>
        <row r="328">
          <cell r="A328">
            <v>83765</v>
          </cell>
          <cell r="B328" t="str">
            <v>GRUPO DE SOLDAGEM COM GERADOR A DIESEL 60 CV PARA SOLDA ELÉTRICA, SOBRE 04 RODAS, COM MOTOR 4 CILINDROS 600 A - CHP DIURNO. AF_02/2016</v>
          </cell>
          <cell r="C328" t="str">
            <v>CHP</v>
          </cell>
          <cell r="D328">
            <v>73.900000000000006</v>
          </cell>
        </row>
        <row r="329">
          <cell r="A329">
            <v>87445</v>
          </cell>
          <cell r="B329" t="str">
            <v>BETONEIRA CAPACIDADE NOMINAL 400 L, CAPACIDADE DE MISTURA 310 L, MOTOR A DIESEL POTÊNCIA 5,0 HP, SEM CARREGADOR - CHP DIURNO. AF_06/2014</v>
          </cell>
          <cell r="C329" t="str">
            <v>CHP</v>
          </cell>
          <cell r="D329">
            <v>3.58</v>
          </cell>
        </row>
        <row r="330">
          <cell r="A330">
            <v>88386</v>
          </cell>
          <cell r="B330" t="str">
            <v>MISTURADOR DE ARGAMASSA, EIXO HORIZONTAL, CAPACIDADE DE MISTURA 300 KG, MOTOR ELÉTRICO POTÊNCIA 5 CV - CHP DIURNO. AF_06/2014</v>
          </cell>
          <cell r="C330" t="str">
            <v>CHP</v>
          </cell>
          <cell r="D330">
            <v>3.5</v>
          </cell>
        </row>
        <row r="331">
          <cell r="A331">
            <v>88393</v>
          </cell>
          <cell r="B331" t="str">
            <v>MISTURADOR DE ARGAMASSA, EIXO HORIZONTAL, CAPACIDADE DE MISTURA 600 KG, MOTOR ELÉTRICO POTÊNCIA 7,5 CV - CHP DIURNO. AF_06/2014</v>
          </cell>
          <cell r="C331" t="str">
            <v>CHP</v>
          </cell>
          <cell r="D331">
            <v>4.74</v>
          </cell>
        </row>
        <row r="332">
          <cell r="A332">
            <v>88399</v>
          </cell>
          <cell r="B332" t="str">
            <v>MISTURADOR DE ARGAMASSA, EIXO HORIZONTAL, CAPACIDADE DE MISTURA 160 KG, MOTOR ELÉTRICO POTÊNCIA 3 CV - CHP DIURNO. AF_06/2014</v>
          </cell>
          <cell r="C332" t="str">
            <v>CHP</v>
          </cell>
          <cell r="D332">
            <v>2.68</v>
          </cell>
        </row>
        <row r="333">
          <cell r="A333">
            <v>88418</v>
          </cell>
          <cell r="B333" t="str">
            <v>PROJETOR DE ARGAMASSA, CAPACIDADE DE PROJEÇÃO 1,5 M3/H, ALCANCE DE 30 ATÉ 60 M, MOTOR ELÉTRICO POTÊNCIA 7,5 HP - CHP DIURNO. AF_06/2014</v>
          </cell>
          <cell r="C333" t="str">
            <v>CHP</v>
          </cell>
          <cell r="D333">
            <v>12.46</v>
          </cell>
        </row>
        <row r="334">
          <cell r="A334">
            <v>88433</v>
          </cell>
          <cell r="B334" t="str">
            <v>PROJETOR DE ARGAMASSA, CAPACIDADE DE PROJEÇÃO 2 M3/H, ALCANCE ATÉ 50 M, MOTOR ELÉTRICO POTÊNCIA 7,5 HP - CHP DIURNO. AF_06/2014</v>
          </cell>
          <cell r="C334" t="str">
            <v>CHP</v>
          </cell>
          <cell r="D334">
            <v>15.62</v>
          </cell>
        </row>
        <row r="335">
          <cell r="A335">
            <v>88830</v>
          </cell>
          <cell r="B335" t="str">
            <v>BETONEIRA CAPACIDADE NOMINAL DE 400 L, CAPACIDADE DE MISTURA 280 L, MOTOR ELÉTRICO TRIFÁSICO POTÊNCIA DE 2 CV, SEM CARREGADOR - CHP DIURNO. AF_10/2014</v>
          </cell>
          <cell r="C335" t="str">
            <v>CHP</v>
          </cell>
          <cell r="D335">
            <v>1.27</v>
          </cell>
        </row>
        <row r="336">
          <cell r="A336">
            <v>88843</v>
          </cell>
          <cell r="B336" t="str">
            <v>TRATOR DE ESTEIRAS, POTÊNCIA 125 HP, PESO OPERACIONAL 12,9 T, COM LÂMINA 2,7 M3 - CHP DIURNO. AF_10/2014</v>
          </cell>
          <cell r="C336" t="str">
            <v>CHP</v>
          </cell>
          <cell r="D336">
            <v>124.29</v>
          </cell>
        </row>
        <row r="337">
          <cell r="A337">
            <v>88907</v>
          </cell>
          <cell r="B337" t="str">
            <v>ESCAVADEIRA HIDRÁULICA SOBRE ESTEIRAS, CAÇAMBA 1,20 M3, PESO OPERACIONAL 21 T, POTÊNCIA BRUTA 155 HP - CHP DIURNO. AF_06/2014</v>
          </cell>
          <cell r="C337" t="str">
            <v>CHP</v>
          </cell>
          <cell r="D337">
            <v>140.56</v>
          </cell>
        </row>
        <row r="338">
          <cell r="A338">
            <v>89021</v>
          </cell>
          <cell r="B338" t="str">
            <v>BOMBA SUBMERSÍVEL ELÉTRICA TRIFÁSICA, POTÊNCIA 2,96 HP, Ø ROTOR 144 MM SEMI-ABERTO, BOCAL DE SAÍDA Ø 2, HM/Q = 2 MCA / 38,8 M3/H A 28 MCA / 5 M3/H - CHP DIURNO. AF_06/2014</v>
          </cell>
          <cell r="C338" t="str">
            <v>CHP</v>
          </cell>
          <cell r="D338">
            <v>1.76</v>
          </cell>
        </row>
        <row r="339">
          <cell r="A339">
            <v>89028</v>
          </cell>
          <cell r="B339" t="str">
            <v>TANQUE DE ASFALTO ESTACIONÁRIO COM MAÇARICO, CAPACIDADE 20.000 L - CHP DIURNO. AF_06/2014</v>
          </cell>
          <cell r="C339" t="str">
            <v>CHP</v>
          </cell>
          <cell r="D339">
            <v>141.26</v>
          </cell>
        </row>
        <row r="340">
          <cell r="A340">
            <v>89032</v>
          </cell>
          <cell r="B340" t="str">
            <v>TRATOR DE ESTEIRAS, POTÊNCIA 100 HP, PESO OPERACIONAL 9,4 T, COM LÂMINA 2,19 M3 - CHP DIURNO. AF_06/2014</v>
          </cell>
          <cell r="C340" t="str">
            <v>CHP</v>
          </cell>
          <cell r="D340">
            <v>111.16</v>
          </cell>
        </row>
        <row r="341">
          <cell r="A341">
            <v>89035</v>
          </cell>
          <cell r="B341" t="str">
            <v>TRATOR DE PNEUS, POTÊNCIA 85 CV, TRAÇÃO 4X4, PESO COM LASTRO DE 4.675 KG - CHP DIURNO. AF_06/2014</v>
          </cell>
          <cell r="C341" t="str">
            <v>CHP</v>
          </cell>
          <cell r="D341">
            <v>110.29</v>
          </cell>
        </row>
        <row r="342">
          <cell r="A342">
            <v>89225</v>
          </cell>
          <cell r="B342" t="str">
            <v>BETONEIRA CAPACIDADE NOMINAL DE 600 L, CAPACIDADE DE MISTURA 360 L, MOTOR ELÉTRICO TRIFÁSICO POTÊNCIA DE 4 CV, SEM CARREGADOR - CHP DIURNO. AF_11/2014</v>
          </cell>
          <cell r="C342" t="str">
            <v>CHP</v>
          </cell>
          <cell r="D342">
            <v>3.71</v>
          </cell>
        </row>
        <row r="343">
          <cell r="A343">
            <v>89234</v>
          </cell>
          <cell r="B343" t="str">
            <v>FRESADORA DE ASFALTO A FRIO SOBRE RODAS, LARGURA FRESAGEM DE 1,0 M, POTÊNCIA 208 HP - CHP DIURNO. AF_11/2014</v>
          </cell>
          <cell r="C343" t="str">
            <v>CHP</v>
          </cell>
          <cell r="D343">
            <v>396.5</v>
          </cell>
        </row>
        <row r="344">
          <cell r="A344">
            <v>89242</v>
          </cell>
          <cell r="B344" t="str">
            <v>FRESADORA DE ASFALTO A FRIO SOBRE RODAS, LARGURA FRESAGEM DE 2,0 M, POTÊNCIA 550 HP - CHP DIURNO. AF_11/2014</v>
          </cell>
          <cell r="C344" t="str">
            <v>CHP</v>
          </cell>
          <cell r="D344">
            <v>939.42</v>
          </cell>
        </row>
        <row r="345">
          <cell r="A345">
            <v>89250</v>
          </cell>
          <cell r="B345" t="str">
            <v>RECICLADORA DE ASFALTO A FRIO SOBRE RODAS, LARGURA FRESAGEM DE 2,0 M, POTÊNCIA 422 HP - CHP DIURNO. AF_11/2014</v>
          </cell>
          <cell r="C345" t="str">
            <v>CHP</v>
          </cell>
          <cell r="D345">
            <v>813.51</v>
          </cell>
        </row>
        <row r="346">
          <cell r="A346">
            <v>89257</v>
          </cell>
          <cell r="B346" t="str">
            <v>VIBROACABADORA DE ASFALTO SOBRE ESTEIRAS, LARGURA DE PAVIMENTAÇÃO 2,13 M A 4,55 M, POTÊNCIA 100 HP CAPACIDADE 400 T/H - CHP DIURNO. AF_11/2014</v>
          </cell>
          <cell r="C346" t="str">
            <v>CHP</v>
          </cell>
          <cell r="D346">
            <v>223.74</v>
          </cell>
        </row>
        <row r="347">
          <cell r="A347">
            <v>89272</v>
          </cell>
          <cell r="B347" t="str">
            <v>GUINDASTE HIDRÁULICO AUTOPROPELIDO, COM LANÇA TELESCÓPICA 28,80 M, CAPACIDADE MÁXIMA 30 T, POTÊNCIA 97 KW, TRAÇÃO 4 X 4 - CHP DIURNO. AF_11/2014</v>
          </cell>
          <cell r="C347" t="str">
            <v>CHP</v>
          </cell>
          <cell r="D347">
            <v>110.59</v>
          </cell>
        </row>
        <row r="348">
          <cell r="A348">
            <v>89278</v>
          </cell>
          <cell r="B348" t="str">
            <v>BETONEIRA CAPACIDADE NOMINAL DE 600 L, CAPACIDADE DE MISTURA 440 L, MOTOR A DIESEL POTÊNCIA 10 HP, COM CARREGADOR - CHP DIURNO. AF_11/2014</v>
          </cell>
          <cell r="C348" t="str">
            <v>CHP</v>
          </cell>
          <cell r="D348">
            <v>8.42</v>
          </cell>
        </row>
        <row r="349">
          <cell r="A349">
            <v>89843</v>
          </cell>
          <cell r="B349" t="str">
            <v>BATE-ESTACAS POR GRAVIDADE, POTÊNCIA DE 160 HP, PESO DO MARTELO ATÉ 3 TONELADAS - CHP DIURNO. AF_11/2014</v>
          </cell>
          <cell r="C349" t="str">
            <v>CHP</v>
          </cell>
          <cell r="D349">
            <v>125.34</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197.78</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219.36</v>
          </cell>
        </row>
        <row r="352">
          <cell r="A352">
            <v>90586</v>
          </cell>
          <cell r="B352" t="str">
            <v>VIBRADOR DE IMERSÃO, DIÂMETRO DE PONTEIRA 45MM, MOTOR ELÉTRICO TRIFÁSICO POTÊNCIA DE 2 CV - CHP DIURNO. AF_06/2015</v>
          </cell>
          <cell r="C352" t="str">
            <v>CHP</v>
          </cell>
          <cell r="D352">
            <v>1.27</v>
          </cell>
        </row>
        <row r="353">
          <cell r="A353">
            <v>90625</v>
          </cell>
          <cell r="B353" t="str">
            <v>PERFURATRIZ MANUAL, TORQUE MÁXIMO 83 N.M, POTÊNCIA 5 CV, COM DIÂMETRO MÁXIMO 4" - CHP DIURNO. AF_06/2015</v>
          </cell>
          <cell r="C353" t="str">
            <v>CHP</v>
          </cell>
          <cell r="D353">
            <v>5.55</v>
          </cell>
        </row>
        <row r="354">
          <cell r="A354">
            <v>90631</v>
          </cell>
          <cell r="B354" t="str">
            <v>PERFURATRIZ SOBRE ESTEIRA, TORQUE MÁXIMO 600 KGF, PESO MÉDIO 1000 KG, POTÊNCIA 20 HP, DIÂMETRO MÁXIMO 10" - CHP DIURNO. AF_06/2015</v>
          </cell>
          <cell r="C354" t="str">
            <v>CHP</v>
          </cell>
          <cell r="D354">
            <v>79.37</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11.13</v>
          </cell>
        </row>
        <row r="356">
          <cell r="A356">
            <v>90643</v>
          </cell>
          <cell r="B356" t="str">
            <v>BOMBA TRIPLEX, PARA INJEÇÃO DE NATA DE CIMENTO, VAZÃO MÁXIMA DE 100 LITROS/MINUTO, PRESSÃO MÁXIMA DE 70 BAR - CHP DIURNO. AF_06/2015</v>
          </cell>
          <cell r="C356" t="str">
            <v>CHP</v>
          </cell>
          <cell r="D356">
            <v>17.29</v>
          </cell>
        </row>
        <row r="357">
          <cell r="A357">
            <v>90650</v>
          </cell>
          <cell r="B357" t="str">
            <v>BOMBA CENTRÍFUGA MONOESTÁGIO COM MOTOR ELÉTRICO MONOFÁSICO, POTÊNCIA 15 HP, DIÂMETRO DO ROTOR 173 MM, HM/Q = 30 MCA / 90 M3/H A 45 MCA / 55 M3/H - CHP DIURNO. AF_06/2015</v>
          </cell>
          <cell r="C357" t="str">
            <v>CHP</v>
          </cell>
          <cell r="D357">
            <v>6.9</v>
          </cell>
        </row>
        <row r="358">
          <cell r="A358">
            <v>90656</v>
          </cell>
          <cell r="B358" t="str">
            <v>BOMBA DE PROJEÇÃO DE CONCRETO SECO, POTÊNCIA 10 CV, VAZÃO 3 M3/H - CHP DIURNO. AF_06/2015</v>
          </cell>
          <cell r="C358" t="str">
            <v>CHP</v>
          </cell>
          <cell r="D358">
            <v>10.98</v>
          </cell>
        </row>
        <row r="359">
          <cell r="A359">
            <v>90662</v>
          </cell>
          <cell r="B359" t="str">
            <v>BOMBA DE PROJEÇÃO DE CONCRETO SECO, POTÊNCIA 10 CV, VAZÃO 6 M3/H - CHP DIURNO. AF_06/2015</v>
          </cell>
          <cell r="C359" t="str">
            <v>CHP</v>
          </cell>
          <cell r="D359">
            <v>11.49</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18.78</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361.55</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219.16</v>
          </cell>
        </row>
        <row r="363">
          <cell r="A363">
            <v>90686</v>
          </cell>
          <cell r="B363" t="str">
            <v>MANIPULADOR TELESCÓPICO, POTÊNCIA DE 85 HP, CAPACIDADE DE CARGA DE 3.500 KG, ALTURA MÁXIMA DE ELEVAÇÃO DE 12,3 M - CHP DIURNO. AF_06/2015</v>
          </cell>
          <cell r="C363" t="str">
            <v>CHP</v>
          </cell>
          <cell r="D363">
            <v>101.09</v>
          </cell>
        </row>
        <row r="364">
          <cell r="A364">
            <v>90692</v>
          </cell>
          <cell r="B364" t="str">
            <v>MINICARREGADEIRA SOBRE RODAS, POTÊNCIA LÍQUIDA DE 47 HP, CAPACIDADE NOMINAL DE OPERAÇÃO DE 646 KG - CHP DIURNO. AF_06/2015</v>
          </cell>
          <cell r="C364" t="str">
            <v>CHP</v>
          </cell>
          <cell r="D364">
            <v>77.959999999999994</v>
          </cell>
        </row>
        <row r="365">
          <cell r="A365">
            <v>90964</v>
          </cell>
          <cell r="B365" t="str">
            <v>COMPRESSOR DE AR REBOCÁVEL, VAZÃO 89 PCM, PRESSÃO EFETIVA DE TRABALHO 102 PSI, MOTOR DIESEL, POTÊNCIA 20 CV - CHP DIURNO. AF_06/2015</v>
          </cell>
          <cell r="C365" t="str">
            <v>CHP</v>
          </cell>
          <cell r="D365">
            <v>17.86</v>
          </cell>
        </row>
        <row r="366">
          <cell r="A366">
            <v>90972</v>
          </cell>
          <cell r="B366" t="str">
            <v>COMPRESSOR DE AR REBOCAVEL, VAZÃO 250 PCM, PRESSAO DE TRABALHO 102 PSI, MOTOR A DIESEL POTÊNCIA 81 CV - CHP DIURNO. AF_06/2015</v>
          </cell>
          <cell r="C366" t="str">
            <v>CHP</v>
          </cell>
          <cell r="D366">
            <v>48.57</v>
          </cell>
        </row>
        <row r="367">
          <cell r="A367">
            <v>90979</v>
          </cell>
          <cell r="B367" t="str">
            <v>COMPRESSOR DE AR REBOCÁVEL, VAZÃO 748 PCM, PRESSÃO EFETIVA DE TRABALHO 102 PSI, MOTOR DIESEL, POTÊNCIA 210 CV - CHP DIURNO. AF_06/2015</v>
          </cell>
          <cell r="C367" t="str">
            <v>CHP</v>
          </cell>
          <cell r="D367">
            <v>125.57</v>
          </cell>
        </row>
        <row r="368">
          <cell r="A368">
            <v>90991</v>
          </cell>
          <cell r="B368" t="str">
            <v>ESCAVADEIRA HIDRÁULICA SOBRE ESTEIRAS, CAÇAMBA 0,80 M3, PESO OPERACIONAL 17,8 T, POTÊNCIA LÍQUIDA 110 HP - CHP DIURNO. AF_10/2014</v>
          </cell>
          <cell r="C368" t="str">
            <v>CHP</v>
          </cell>
          <cell r="D368">
            <v>113.98</v>
          </cell>
        </row>
        <row r="369">
          <cell r="A369">
            <v>90999</v>
          </cell>
          <cell r="B369" t="str">
            <v>COMPRESSOR DE AR REBOCAVEL, VAZÃO 400 PCM, PRESSAO DE TRABALHO 102 PSI, MOTOR A DIESEL POTÊNCIA 110 CV - CHP DIURNO. AF_06/2015</v>
          </cell>
          <cell r="C369" t="str">
            <v>CHP</v>
          </cell>
          <cell r="D369">
            <v>64.61</v>
          </cell>
        </row>
        <row r="370">
          <cell r="A370">
            <v>91031</v>
          </cell>
          <cell r="B370" t="str">
            <v>CAMINHÃO TRUCADO (C/ TERCEIRO EIXO) ELETRÔNICO - POTÊNCIA 231CV - PBT = 22000KG - DIST. ENTRE EIXOS 5170 MM - INCLUI CARROCERIA FIXA ABERTA DE MADEIRA - CHP DIURNO. AF_06/2015</v>
          </cell>
          <cell r="C370" t="str">
            <v>CHP</v>
          </cell>
          <cell r="D370">
            <v>145.22</v>
          </cell>
        </row>
        <row r="371">
          <cell r="A371">
            <v>91277</v>
          </cell>
          <cell r="B371" t="str">
            <v>PLACA VIBRATÓRIA REVERSÍVEL COM MOTOR 4 TEMPOS A GASOLINA, FORÇA CENTRÍFUGA DE 25 KN (2500 KGF), POTÊNCIA 5,5 CV - CHP DIURNO. AF_08/2015</v>
          </cell>
          <cell r="C371" t="str">
            <v>CHP</v>
          </cell>
          <cell r="D371">
            <v>7.52</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17.38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153.4</v>
          </cell>
        </row>
        <row r="374">
          <cell r="A374">
            <v>91533</v>
          </cell>
          <cell r="B374" t="str">
            <v>COMPACTADOR DE SOLOS DE PERCUSSÃO (SOQUETE) COM MOTOR A GASOLINA 4 TEMPOS, POTÊNCIA 4 CV - CHP DIURNO. AF_08/2015</v>
          </cell>
          <cell r="C374" t="str">
            <v>CHP</v>
          </cell>
          <cell r="D374">
            <v>19.93</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135</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291.07</v>
          </cell>
        </row>
        <row r="377">
          <cell r="A377">
            <v>91692</v>
          </cell>
          <cell r="B377" t="str">
            <v>SERRA CIRCULAR DE BANCADA COM MOTOR ELÉTRICO POTÊNCIA DE 5HP, COM COIFA PARA DISCO 10" - CHP DIURNO. AF_08/2015</v>
          </cell>
          <cell r="C377" t="str">
            <v>CHP</v>
          </cell>
          <cell r="D377">
            <v>15.67</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188.95</v>
          </cell>
        </row>
        <row r="380">
          <cell r="A380">
            <v>92112</v>
          </cell>
          <cell r="B380" t="str">
            <v>PENEIRA ROTATIVA COM MOTOR ELÉTRICO TRIFÁSICO DE 2 CV, CILINDRO DE 1 M X 0,60 M, COM FUROS DE 3,17 MM - CHP DIURNO. AF_11/2015</v>
          </cell>
          <cell r="C380" t="str">
            <v>CHP</v>
          </cell>
          <cell r="D380">
            <v>2.2200000000000002</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59.16</v>
          </cell>
        </row>
        <row r="383">
          <cell r="A383">
            <v>92145</v>
          </cell>
          <cell r="B383" t="str">
            <v>CAMINHONETE CABINE SIMPLES COM MOTOR 1.6 FLEX, CÂMBIO MANUAL, POTÊNCIA 101/104 CV, 2 PORTAS - CHP DIURNO. AF_11/2015</v>
          </cell>
          <cell r="C383" t="str">
            <v>CHP</v>
          </cell>
          <cell r="D383">
            <v>49.37</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255.09</v>
          </cell>
        </row>
        <row r="385">
          <cell r="A385">
            <v>92716</v>
          </cell>
          <cell r="B385" t="str">
            <v>APARELHO PARA CORTE E SOLDA OXI-ACETILENO SOBRE RODAS, INCLUSIVE CILINDROS E MAÇARICOS - CHP DIURNO. AF_12/2015</v>
          </cell>
          <cell r="C385" t="str">
            <v>CHP</v>
          </cell>
          <cell r="D385">
            <v>22.73</v>
          </cell>
        </row>
        <row r="386">
          <cell r="A386">
            <v>92960</v>
          </cell>
          <cell r="B386" t="str">
            <v>MÁQUINA EXTRUSORA DE CONCRETO PARA GUIAS E SARJETAS, MOTOR A DIESEL, POTÊNCIA 14 CV - CHP DIURNO. AF_12/2015</v>
          </cell>
          <cell r="C386" t="str">
            <v>CHP</v>
          </cell>
          <cell r="D386">
            <v>17.84</v>
          </cell>
        </row>
        <row r="387">
          <cell r="A387">
            <v>92966</v>
          </cell>
          <cell r="B387" t="str">
            <v>MARTELO PERFURADOR PNEUMÁTICO MANUAL, HASTE 25 X 75 MM, 21 KG - CHP DIURNO. AF_12/2015</v>
          </cell>
          <cell r="C387" t="str">
            <v>CHP</v>
          </cell>
          <cell r="D387">
            <v>14.42</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534.62</v>
          </cell>
        </row>
        <row r="389">
          <cell r="A389">
            <v>93233</v>
          </cell>
          <cell r="B389" t="str">
            <v>BETONEIRA CAPACIDADE NOMINAL 400 L, CAPACIDADE DE MISTURA 310 L, MOTOR A GASOLINA POTÊNCIA 5,5 HP, SEM CARREGADOR - CHP DIURNO. AF_02/2016</v>
          </cell>
          <cell r="C389" t="str">
            <v>CHP</v>
          </cell>
          <cell r="D389">
            <v>7.15</v>
          </cell>
        </row>
        <row r="390">
          <cell r="A390">
            <v>93272</v>
          </cell>
          <cell r="B390" t="str">
            <v>GRUA ASCENSIONAL, LANCA DE 30 M, CAPACIDADE DE 1,0 T A 30 M, ALTURA ATE 39 M - CHP DIURNO. AF_03/2016</v>
          </cell>
          <cell r="C390" t="str">
            <v>CHP</v>
          </cell>
          <cell r="D390">
            <v>73.42</v>
          </cell>
        </row>
        <row r="391">
          <cell r="A391">
            <v>93281</v>
          </cell>
          <cell r="B391" t="str">
            <v>GUINCHO ELÉTRICO DE COLUNA, CAPACIDADE 400 KG, COM MOTO FREIO, MOTOR TRIFÁSICO DE 1,25 CV - CHP DIURNO. AF_03/2016</v>
          </cell>
          <cell r="C391" t="str">
            <v>CHP</v>
          </cell>
          <cell r="D391">
            <v>14.15</v>
          </cell>
        </row>
        <row r="392">
          <cell r="A392">
            <v>93287</v>
          </cell>
          <cell r="B392" t="str">
            <v>GUINDASTE HIDRÁULICO AUTOPROPELIDO, COM LANÇA TELESCÓPICA 40 M, CAPACIDADE MÁXIMA 60 T, POTÊNCIA 260 KW - CHP DIURNO. AF_03/2016</v>
          </cell>
          <cell r="C392" t="str">
            <v>CHP</v>
          </cell>
          <cell r="D392">
            <v>293.47000000000003</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151.32</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60.23</v>
          </cell>
        </row>
        <row r="395">
          <cell r="A395">
            <v>93415</v>
          </cell>
          <cell r="B395" t="str">
            <v>GERADOR PORTÁTIL MONOFÁSICO, POTÊNCIA 5500 VA, MOTOR A GASOLINA, POTÊNCIA DO MOTOR 13 CV - CHP DIURNO. AF_03/2016</v>
          </cell>
          <cell r="C395" t="str">
            <v>CHP</v>
          </cell>
          <cell r="D395">
            <v>11.57</v>
          </cell>
        </row>
        <row r="396">
          <cell r="A396">
            <v>93421</v>
          </cell>
          <cell r="B396" t="str">
            <v>GRUPO GERADOR REBOCÁVEL, POTÊNCIA 66 KVA, MOTOR A DIESEL - CHP DIURNO. AF_03/2016</v>
          </cell>
          <cell r="C396" t="str">
            <v>CHP</v>
          </cell>
          <cell r="D396">
            <v>50.92</v>
          </cell>
        </row>
        <row r="397">
          <cell r="A397">
            <v>93427</v>
          </cell>
          <cell r="B397" t="str">
            <v>GRUPO GERADOR ESTACIONÁRIO, POTÊNCIA 150 KVA, MOTOR A DIESEL- CHP DIURNO. AF_03/2016</v>
          </cell>
          <cell r="C397" t="str">
            <v>CHP</v>
          </cell>
          <cell r="D397">
            <v>116</v>
          </cell>
        </row>
        <row r="398">
          <cell r="A398">
            <v>93433</v>
          </cell>
          <cell r="B398" t="str">
            <v>USINA DE MISTURA ASFÁLTICA À QUENTE, TIPO CONTRA FLUXO, PROD 40 A 80 TON/HORA - CHP DIURNO. AF_03/2016</v>
          </cell>
          <cell r="C398" t="str">
            <v>CHP</v>
          </cell>
          <cell r="D398">
            <v>2183.66</v>
          </cell>
        </row>
        <row r="399">
          <cell r="A399">
            <v>93439</v>
          </cell>
          <cell r="B399" t="str">
            <v>USINA DE ASFALTO À FRIO, CAPACIDADE DE 40 A 60 TON/HORA, ELÉTRICA POTÊNCIA 30 CV - CHP DIURNO. AF_03/2016</v>
          </cell>
          <cell r="C399" t="str">
            <v>CHP</v>
          </cell>
          <cell r="D399">
            <v>103.2</v>
          </cell>
        </row>
        <row r="400">
          <cell r="A400">
            <v>95121</v>
          </cell>
          <cell r="B400" t="str">
            <v>USINA MISTURADORA DE SOLOS, CAPACIDADE DE 200 A 500 TON/H, POTENCIA 75KW - CHP DIURNO. AF_07/2016</v>
          </cell>
          <cell r="C400" t="str">
            <v>CHP</v>
          </cell>
          <cell r="D400">
            <v>192.33</v>
          </cell>
        </row>
        <row r="401">
          <cell r="A401">
            <v>95127</v>
          </cell>
          <cell r="B401" t="str">
            <v>DISTRIBUIDOR DE AGREGADOS AUTOPROPELIDO, CAP 3 M3, A DIESEL, POTÊNCIA 176CV - CHP DIURNO. AF_07/2016</v>
          </cell>
          <cell r="C401" t="str">
            <v>CHP</v>
          </cell>
          <cell r="D401">
            <v>139.82</v>
          </cell>
        </row>
        <row r="402">
          <cell r="A402">
            <v>95133</v>
          </cell>
          <cell r="B402" t="str">
            <v>MÁQUINA DEMARCADORA DE FAIXA DE TRÁFEGO À FRIO, AUTOPROPELIDA, POTÊNCIA 38 HP - CHP DIURNO. AF_07/2016</v>
          </cell>
          <cell r="C402" t="str">
            <v>CHP</v>
          </cell>
          <cell r="D402">
            <v>102.39</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80.709999999999994</v>
          </cell>
        </row>
        <row r="405">
          <cell r="A405">
            <v>95218</v>
          </cell>
          <cell r="B405" t="str">
            <v>PULVERIZADOR DE TINTA ELÉTRICO/MÁQUINA DE PINTURA AIRLESS, VAZÃO 2 L/MIN - CHP DIURNO. AF_08/2016</v>
          </cell>
          <cell r="C405" t="str">
            <v>CHP</v>
          </cell>
          <cell r="D405">
            <v>20.28</v>
          </cell>
        </row>
        <row r="406">
          <cell r="A406">
            <v>95258</v>
          </cell>
          <cell r="B406" t="str">
            <v>MARTELO DEMOLIDOR PNEUMÁTICO MANUAL, 32 KG - CHP DIURNO. AF_09/2016</v>
          </cell>
          <cell r="C406" t="str">
            <v>CHP</v>
          </cell>
          <cell r="D406">
            <v>14.02</v>
          </cell>
        </row>
        <row r="407">
          <cell r="A407">
            <v>95264</v>
          </cell>
          <cell r="B407" t="str">
            <v>COMPACTADOR DE SOLOS DE PERCUSÃO (SOQUETE) COM MOTOR A GASOLINA, POTÊNCIA 3 CV - CHP DIURNO. AF_09/2016</v>
          </cell>
          <cell r="C407" t="str">
            <v>CHP</v>
          </cell>
          <cell r="D407">
            <v>5.24</v>
          </cell>
        </row>
        <row r="408">
          <cell r="A408">
            <v>95270</v>
          </cell>
          <cell r="B408" t="str">
            <v>RÉGUA VIBRATÓRIA DUPLA PARA CONCRETO, PESO DE 60KG, COMPRIMENTO 4 M, COM MOTOR A GASOLINA, POTÊNCIA 5,5 HP - CHP DIURNO. AF_09/2016</v>
          </cell>
          <cell r="C408" t="str">
            <v>CHP</v>
          </cell>
          <cell r="D408">
            <v>7.11</v>
          </cell>
        </row>
        <row r="409">
          <cell r="A409">
            <v>95276</v>
          </cell>
          <cell r="B409" t="str">
            <v>POLIDORA DE PISO (POLITRIZ), PESO DE 100KG, DIÂMETRO 450 MM, MOTOR ELÉTRICO, POTÊNCIA 4 HP - CHP DIURNO. AF_09/2016</v>
          </cell>
          <cell r="C409" t="str">
            <v>CHP</v>
          </cell>
          <cell r="D409">
            <v>2.08</v>
          </cell>
        </row>
        <row r="410">
          <cell r="A410">
            <v>95282</v>
          </cell>
          <cell r="B410" t="str">
            <v>DESEMPENADEIRA DE CONCRETO, PESO DE 75KG, 4 PÁS, MOTOR A GASOLINA, POTÊNCIA 5,5 HP - CHP DIURNO. AF_09/2016</v>
          </cell>
          <cell r="C410" t="str">
            <v>CHP</v>
          </cell>
          <cell r="D410">
            <v>7.1</v>
          </cell>
        </row>
        <row r="411">
          <cell r="A411">
            <v>95620</v>
          </cell>
          <cell r="B411" t="str">
            <v>PERFURATRIZ PNEUMATICA MANUAL DE PESO MEDIO, MARTELETE, 18KG, COMPRIMENTO MÁXIMO DE CURSO DE 6 M, DIAMETRO DO PISTAO DE 5,5 CM - CHP DIURNO. AF_11/2016</v>
          </cell>
          <cell r="C411" t="str">
            <v>CHP</v>
          </cell>
          <cell r="D411">
            <v>13.57</v>
          </cell>
        </row>
        <row r="412">
          <cell r="A412">
            <v>95631</v>
          </cell>
          <cell r="B412" t="str">
            <v>ROLO COMPACTADOR VIBRATORIO TANDEM, ACO LISO, POTENCIA 125 HP, PESO SEM/COM LASTRO 10,20/11,65 T, LARGURA DE TRABALHO 1,73 M - CHP DIURNO. AF_11/2016</v>
          </cell>
          <cell r="C412" t="str">
            <v>CHP</v>
          </cell>
          <cell r="D412">
            <v>129.21</v>
          </cell>
        </row>
        <row r="413">
          <cell r="A413">
            <v>95702</v>
          </cell>
          <cell r="B413" t="str">
            <v>PERFURATRIZ MANUAL, TORQUE MAXIMO 55 KGF.M, POTENCIA 5 CV, COM DIAMETRO MAXIMO 8 1/2" - CHP DIURNO. AF_11/2016</v>
          </cell>
          <cell r="C413" t="str">
            <v>CHP</v>
          </cell>
          <cell r="D413">
            <v>23.69</v>
          </cell>
        </row>
        <row r="414">
          <cell r="A414">
            <v>95708</v>
          </cell>
          <cell r="B414" t="str">
            <v>PERFURATRIZ SOBRE ESTEIRA, TORQUE MÁXIMO 600 KGF, POTÊNCIA ENTRE 50 E 60 HP, DIÂMETRO MÁXIMO 10 - CHP DIURNO. AF_11/2016</v>
          </cell>
          <cell r="C414" t="str">
            <v>CHP</v>
          </cell>
          <cell r="D414">
            <v>90.04</v>
          </cell>
        </row>
        <row r="415">
          <cell r="A415">
            <v>95714</v>
          </cell>
          <cell r="B415" t="str">
            <v>ESCAVADEIRA HIDRAULICA SOBRE ESTEIRA, COM GARRA GIRATORIA DE MANDIBULAS, PESO OPERACIONAL ENTRE 22,00 E 25,50 TON, POTENCIA LIQUIDA ENTRE 150 E 160 HP - CHP DIURNO. AF_11/2016</v>
          </cell>
          <cell r="C415" t="str">
            <v>CHP</v>
          </cell>
          <cell r="D415">
            <v>143.99</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141.49</v>
          </cell>
        </row>
        <row r="417">
          <cell r="A417">
            <v>95872</v>
          </cell>
          <cell r="B417" t="str">
            <v>GRUPO GERADOR COM CARENAGEM, MOTOR DIESEL POTÊNCIA STANDART ENTRE 250 E 260 KVA - CHP DIURNO. AF_12/2016</v>
          </cell>
          <cell r="C417" t="str">
            <v>CHP</v>
          </cell>
          <cell r="D417">
            <v>196.74</v>
          </cell>
        </row>
        <row r="418">
          <cell r="A418">
            <v>96013</v>
          </cell>
          <cell r="B418" t="str">
            <v>TRATOR DE PNEUS COM POTÊNCIA DE 122 CV, TRAÇÃO 4X4, COM VASSOURA MECÂNICA ACOPLADA - CHP DIURNO. AF_02/2017</v>
          </cell>
          <cell r="C418" t="str">
            <v>CHP</v>
          </cell>
          <cell r="D418">
            <v>155.62</v>
          </cell>
        </row>
        <row r="419">
          <cell r="A419">
            <v>96020</v>
          </cell>
          <cell r="B419" t="str">
            <v>TRATOR DE PNEUS COM POTÊNCIA DE 122 CV, TRAÇÃO 4X4, COM GRADE DE DISCOS ACOPLADA - CHP DIURNO. AF_02/2017</v>
          </cell>
          <cell r="C419" t="str">
            <v>CHP</v>
          </cell>
          <cell r="D419">
            <v>155.37</v>
          </cell>
        </row>
        <row r="420">
          <cell r="A420">
            <v>96028</v>
          </cell>
          <cell r="B420" t="str">
            <v>TRATOR DE PNEUS COM POTÊNCIA DE 85 CV, TRAÇÃO 4X4, COM GRADE DE DISCOS ACOPLADA - CHP DIURNO. AF_02/2017</v>
          </cell>
          <cell r="C420" t="str">
            <v>CHP</v>
          </cell>
          <cell r="D420">
            <v>114.48</v>
          </cell>
        </row>
        <row r="421">
          <cell r="A421">
            <v>96035</v>
          </cell>
          <cell r="B421" t="str">
            <v>CAMINHÃO BASCULANTE 10 M3, TRUCADO, POTÊNCIA 230 CV, INCLUSIVE CAÇAMBA METÁLICA, COM DISTRIBUIDOR DE AGREGADOS ACOPLADO - CHP DIURNO. AF_02/2017</v>
          </cell>
          <cell r="C421" t="str">
            <v>CHP</v>
          </cell>
          <cell r="D421">
            <v>160.94999999999999</v>
          </cell>
        </row>
        <row r="422">
          <cell r="A422">
            <v>96157</v>
          </cell>
          <cell r="B422" t="str">
            <v>TRATOR DE PNEUS COM POTÊNCIA DE 85 CV, TRAÇÃO 4X4, COM VASSOURA MECÂNICA ACOPLADA - CHP DIURNO. AF_03/2017</v>
          </cell>
          <cell r="C422" t="str">
            <v>CHP</v>
          </cell>
          <cell r="D422">
            <v>114.73</v>
          </cell>
        </row>
        <row r="423">
          <cell r="A423">
            <v>96158</v>
          </cell>
          <cell r="B423" t="str">
            <v>MINICARREGADEIRA SOBRE RODAS POTENCIA 47HP CAPACIDADE OPERACAO 646 KG, COM VASSOURA MECÂNICA ACOPLADA - CHP DIURNO. AF_03/2017</v>
          </cell>
          <cell r="C423" t="str">
            <v>CHP</v>
          </cell>
          <cell r="D423">
            <v>84.87</v>
          </cell>
        </row>
        <row r="424">
          <cell r="A424">
            <v>96245</v>
          </cell>
          <cell r="B424" t="str">
            <v>MINIESCAVADEIRA SOBRE ESTEIRAS, POTENCIA LIQUIDA DE *30* HP, PESO OPERACIONAL DE *3.500* KG - CHP DIURNO. AF_04/2017</v>
          </cell>
          <cell r="C424" t="str">
            <v>CHP</v>
          </cell>
          <cell r="D424">
            <v>59.16</v>
          </cell>
        </row>
        <row r="425">
          <cell r="A425">
            <v>96303</v>
          </cell>
          <cell r="B425" t="str">
            <v>PERFURATRIZ ROTATIVA SOBRE ESTEIRA, TORQUE MAXIMO 2500 KGM, POTENCIA 110 HP, MOTOR DIESEL- CHP DIURNO. AF_05/2017</v>
          </cell>
          <cell r="C425" t="str">
            <v>CHP</v>
          </cell>
          <cell r="D425">
            <v>133.83000000000001</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118.19</v>
          </cell>
        </row>
        <row r="428">
          <cell r="A428">
            <v>98764</v>
          </cell>
          <cell r="B428" t="str">
            <v>INVERSOR DE SOLDA MONOFÁSICO DE 160 A, POTÊNCIA DE 5400 W, TENSÃO DE 220 V, PARA SOLDA COM ELETRODOS DE 2,0 A 4,0 MM E PROCESSO TIG - CHP DIURNO. AF_06/2018</v>
          </cell>
          <cell r="C428" t="str">
            <v>CHP</v>
          </cell>
          <cell r="D428">
            <v>2.92</v>
          </cell>
        </row>
        <row r="429">
          <cell r="A429">
            <v>99833</v>
          </cell>
          <cell r="B429" t="str">
            <v>LAVADORA DE ALTA PRESSAO (LAVA-JATO) PARA AGUA FRIA, PRESSAO DE OPERACAO ENTRE 1400 E 1900 LIB/POL2, VAZAO MAXIMA ENTRE 400 E 700 L/H - CHP DIURNO. AF_04/2019</v>
          </cell>
          <cell r="C429" t="str">
            <v>CHP</v>
          </cell>
          <cell r="D429">
            <v>1.35</v>
          </cell>
        </row>
        <row r="430">
          <cell r="A430">
            <v>5632</v>
          </cell>
          <cell r="B430" t="str">
            <v>ESCAVADEIRA HIDRÁULICA SOBRE ESTEIRAS, CAÇAMBA 0,80 M3, PESO OPERACIONAL 17 T, POTENCIA BRUTA 111 HP - CHI DIURNO. AF_06/2014</v>
          </cell>
          <cell r="C430" t="str">
            <v>CHI</v>
          </cell>
          <cell r="D430">
            <v>45.24</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33.75</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31.85</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32.270000000000003</v>
          </cell>
        </row>
        <row r="434">
          <cell r="A434">
            <v>5690</v>
          </cell>
          <cell r="B434" t="str">
            <v>GRADE DE DISCO CONTROLE REMOTO REBOCÁVEL, COM 24 DISCOS 24 X 6 MM COM PNEUS PARA TRANSPORTE - CHI DIURNO. AF_06/2014</v>
          </cell>
          <cell r="C434" t="str">
            <v>CHI</v>
          </cell>
          <cell r="D434">
            <v>2.17</v>
          </cell>
        </row>
        <row r="435">
          <cell r="A435">
            <v>5806</v>
          </cell>
          <cell r="B435" t="str">
            <v>MOTOBOMBA CENTRÍFUGA, MOTOR A GASOLINA, POTÊNCIA 5,42 HP, BOCAIS 1 1/2" X 1", DIÂMETRO ROTOR 143 MM HM/Q = 6 MCA / 16,8 M3/H A 38 MCA / 6,6 M3/H - CHI DIURNO. AF_06/2014</v>
          </cell>
          <cell r="C435" t="str">
            <v>CHI</v>
          </cell>
          <cell r="D435">
            <v>0.17</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25.29</v>
          </cell>
        </row>
        <row r="437">
          <cell r="A437">
            <v>5829</v>
          </cell>
          <cell r="B437" t="str">
            <v>USINA DE CONCRETO FIXA, CAPACIDADE NOMINAL DE 90 A 120 M3/H, SEM SILO - CHI DIURNO. AF_07/2016</v>
          </cell>
          <cell r="C437" t="str">
            <v>CHI</v>
          </cell>
          <cell r="D437">
            <v>113.93</v>
          </cell>
        </row>
        <row r="438">
          <cell r="A438">
            <v>5837</v>
          </cell>
          <cell r="B438" t="str">
            <v>VIBROACABADORA DE ASFALTO SOBRE ESTEIRAS, LARGURA DE PAVIMENTAÇÃO 1,90 M A 5,30 M, POTÊNCIA 105 HP CAPACIDADE 450 T/H - CHI DIURNO. AF_11/2014</v>
          </cell>
          <cell r="C438" t="str">
            <v>CHI</v>
          </cell>
          <cell r="D438">
            <v>99.76</v>
          </cell>
        </row>
        <row r="439">
          <cell r="A439">
            <v>5841</v>
          </cell>
          <cell r="B439" t="str">
            <v>VASSOURA MECÂNICA REBOCÁVEL COM ESCOVA CILÍNDRICA, LARGURA ÚTIL DE VARRIMENTO DE 2,44 M - CHI DIURNO. AF_06/2014</v>
          </cell>
          <cell r="C439" t="str">
            <v>CHI</v>
          </cell>
          <cell r="D439">
            <v>2.4900000000000002</v>
          </cell>
        </row>
        <row r="440">
          <cell r="A440">
            <v>5845</v>
          </cell>
          <cell r="B440" t="str">
            <v>TRATOR DE PNEUS, POTÊNCIA 122 CV, TRAÇÃO 4X4, PESO COM LASTRO DE 4.510 KG - CHI DIURNO. AF_06/2014</v>
          </cell>
          <cell r="C440" t="str">
            <v>CHI</v>
          </cell>
          <cell r="D440">
            <v>25.47</v>
          </cell>
        </row>
        <row r="441">
          <cell r="A441">
            <v>5849</v>
          </cell>
          <cell r="B441" t="str">
            <v>TRATOR DE ESTEIRAS, POTÊNCIA 170 HP, PESO OPERACIONAL 19 T, CAÇAMBA 5,2 M3 - CHI DIURNO. AF_06/2014</v>
          </cell>
          <cell r="C441" t="str">
            <v>CHI</v>
          </cell>
          <cell r="D441">
            <v>45.44</v>
          </cell>
        </row>
        <row r="442">
          <cell r="A442">
            <v>5853</v>
          </cell>
          <cell r="B442" t="str">
            <v>TRATOR DE ESTEIRAS, POTÊNCIA 150 HP, PESO OPERACIONAL 16,7 T, COM RODA MOTRIZ ELEVADA E LÂMINA 3,18 M3 - CHI DIURNO. AF_06/2014</v>
          </cell>
          <cell r="C442" t="str">
            <v>CHI</v>
          </cell>
          <cell r="D442">
            <v>45.64</v>
          </cell>
        </row>
        <row r="443">
          <cell r="A443">
            <v>5857</v>
          </cell>
          <cell r="B443" t="str">
            <v>TRATOR DE ESTEIRAS, POTÊNCIA 347 HP, PESO OPERACIONAL 38,5 T, COM LÂMINA 8,70 M3 - CHI DIURNO. AF_06/2014</v>
          </cell>
          <cell r="C443" t="str">
            <v>CHI</v>
          </cell>
          <cell r="D443">
            <v>118.38</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36.53</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33.15</v>
          </cell>
        </row>
        <row r="447">
          <cell r="A447">
            <v>5881</v>
          </cell>
          <cell r="B447" t="str">
            <v>ROLO COMPACTADOR VIBRATÓRIO PÉ DE CARNEIRO, OPERADO POR CONTROLE REMOTO, POTÊNCIA 12,5 KW, PESO OPERACIONAL 1,675 T, LARGURA DE TRABALHO 0,85 M - CHI DIURNO. AF_02/2016</v>
          </cell>
          <cell r="C447" t="str">
            <v>CHI</v>
          </cell>
          <cell r="D447">
            <v>39.119999999999997</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34.86</v>
          </cell>
        </row>
        <row r="449">
          <cell r="A449">
            <v>5892</v>
          </cell>
          <cell r="B449" t="str">
            <v>CAMINHÃO TOCO, PESO BRUTO TOTAL 14.300 KG, CARGA ÚTIL MÁXIMA 9590 KG, DISTÂNCIA ENTRE EIXOS 4,76 M, POTÊNCIA 185 CV (NÃO INCLUI CARROCERIA) - CHI DIURNO. AF_06/2014</v>
          </cell>
          <cell r="C449" t="str">
            <v>CHI</v>
          </cell>
          <cell r="D449">
            <v>26.39</v>
          </cell>
        </row>
        <row r="450">
          <cell r="A450">
            <v>5896</v>
          </cell>
          <cell r="B450" t="str">
            <v>CAMINHÃO TOCO, PESO BRUTO TOTAL 16.000 KG, CARGA ÚTIL MÁXIMA DE 10.685 KG, DISTÂNCIA ENTRE EIXOS 4,80 M, POTÊNCIA 189 CV EXCLUSIVE CARROCERIA - CHI DIURNO. AF_06/2014</v>
          </cell>
          <cell r="C450" t="str">
            <v>CHI</v>
          </cell>
          <cell r="D450">
            <v>24.48</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31.75</v>
          </cell>
        </row>
        <row r="452">
          <cell r="A452">
            <v>5911</v>
          </cell>
          <cell r="B452" t="str">
            <v>ESPARGIDOR DE ASFALTO PRESSURIZADO COM TANQUE DE 2500 L, REBOCÁVEL COM MOTOR A GASOLINA POTÊNCIA 3,4 HP - CHI DIURNO. AF_07/2014</v>
          </cell>
          <cell r="C452" t="str">
            <v>CHI</v>
          </cell>
          <cell r="D452">
            <v>17.79</v>
          </cell>
        </row>
        <row r="453">
          <cell r="A453">
            <v>5923</v>
          </cell>
          <cell r="B453" t="str">
            <v>GRADE DE DISCO REBOCÁVEL COM 20 DISCOS 24" X 6 MM COM PNEUS PARA TRANSPORTE - CHI DIURNO. AF_06/2014</v>
          </cell>
          <cell r="C453" t="str">
            <v>CHI</v>
          </cell>
          <cell r="D453">
            <v>1.69</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29.98</v>
          </cell>
        </row>
        <row r="455">
          <cell r="A455">
            <v>5934</v>
          </cell>
          <cell r="B455" t="str">
            <v>MOTONIVELADORA POTÊNCIA BÁSICA LÍQUIDA (PRIMEIRA MARCHA) 125 HP, PESO BRUTO 13032 KG, LARGURA DA LÂMINA DE 3,7 M - CHI DIURNO. AF_06/2014</v>
          </cell>
          <cell r="C455" t="str">
            <v>CHI</v>
          </cell>
          <cell r="D455">
            <v>47.7</v>
          </cell>
        </row>
        <row r="456">
          <cell r="A456">
            <v>5942</v>
          </cell>
          <cell r="B456" t="str">
            <v>PÁ CARREGADEIRA SOBRE RODAS, POTÊNCIA LÍQUIDA 128 HP, CAPACIDADE DA CAÇAMBA 1,7 A 2,8 M3, PESO OPERACIONAL 11632 KG - CHI DIURNO. AF_06/2014</v>
          </cell>
          <cell r="C456" t="str">
            <v>CHI</v>
          </cell>
          <cell r="D456">
            <v>40.25</v>
          </cell>
        </row>
        <row r="457">
          <cell r="A457">
            <v>5946</v>
          </cell>
          <cell r="B457" t="str">
            <v>PÁ CARREGADEIRA SOBRE RODAS, POTÊNCIA 197 HP, CAPACIDADE DA CAÇAMBA 2,5 A 3,5 M3, PESO OPERACIONAL 18338 KG - CHI DIURNO. AF_06/2014</v>
          </cell>
          <cell r="C457" t="str">
            <v>CHI</v>
          </cell>
          <cell r="D457">
            <v>50.23</v>
          </cell>
        </row>
        <row r="458">
          <cell r="A458">
            <v>5952</v>
          </cell>
          <cell r="B458" t="str">
            <v>MARTELETE OU ROMPEDOR PNEUMÁTICO MANUAL, 28 KG, COM SILENCIADOR - CHI DIURNO. AF_07/2016</v>
          </cell>
          <cell r="C458" t="str">
            <v>CHI</v>
          </cell>
          <cell r="D458">
            <v>12.92</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30.67</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27.9</v>
          </cell>
        </row>
        <row r="462">
          <cell r="A462">
            <v>6880</v>
          </cell>
          <cell r="B462" t="str">
            <v>ROLO COMPACTADOR DE PNEUS ESTÁTICO, PRESSÃO VARIÁVEL, POTÊNCIA 111 HP, PESO SEM/COM LASTRO 9,5 / 26 T, LARGURA DE TRABALHO 1,90 M - CHI DIURNO. AF_07/2014</v>
          </cell>
          <cell r="C462" t="str">
            <v>CHI</v>
          </cell>
          <cell r="D462">
            <v>42.79</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0.22</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39.479999999999997</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29.9</v>
          </cell>
        </row>
        <row r="467">
          <cell r="A467">
            <v>73395</v>
          </cell>
          <cell r="B467" t="str">
            <v>GRUPO GERADOR ESTACIONÁRIO, MOTOR DIESEL POTÊNCIA 170 KVA - CHI DIURNO. AF_02/2016</v>
          </cell>
          <cell r="C467" t="str">
            <v>CHI</v>
          </cell>
          <cell r="D467">
            <v>5.6</v>
          </cell>
        </row>
        <row r="468">
          <cell r="A468">
            <v>83766</v>
          </cell>
          <cell r="B468" t="str">
            <v>GRUPO DE SOLDAGEM COM GERADOR A DIESEL 60 CV PARA SOLDA ELÉTRICA, SOBRE 04 RODAS, COM MOTOR 4 CILINDROS 600 A - CHI DIURNO. AF_02/2016</v>
          </cell>
          <cell r="C468" t="str">
            <v>CHI</v>
          </cell>
          <cell r="D468">
            <v>29.05</v>
          </cell>
        </row>
        <row r="469">
          <cell r="A469">
            <v>84013</v>
          </cell>
          <cell r="B469" t="str">
            <v>ESCAVADEIRA HIDRÁULICA SOBRE ESTEIRAS, CAÇAMBA 0,80 M3, PESO OPERACIONAL 17,8 T, POTÊNCIA LÍQUIDA 110 HP - CHI DIURNO. AF_10/2014</v>
          </cell>
          <cell r="C469" t="str">
            <v>CHI</v>
          </cell>
          <cell r="D469">
            <v>43.92</v>
          </cell>
        </row>
        <row r="470">
          <cell r="A470">
            <v>87446</v>
          </cell>
          <cell r="B470" t="str">
            <v>BETONEIRA CAPACIDADE NOMINAL 400 L, CAPACIDADE DE MISTURA 310 L, MOTOR A DIESEL POTÊNCIA 5,0 HP, SEM CARREGADOR - CHI DIURNO. AF_06/2014</v>
          </cell>
          <cell r="C470" t="str">
            <v>CHI</v>
          </cell>
          <cell r="D470">
            <v>0.41</v>
          </cell>
        </row>
        <row r="471">
          <cell r="A471">
            <v>88392</v>
          </cell>
          <cell r="B471" t="str">
            <v>MISTURADOR DE ARGAMASSA, EIXO HORIZONTAL, CAPACIDADE DE MISTURA 300 KG, MOTOR ELÉTRICO POTÊNCIA 5 CV - CHI DIURNO. AF_06/2014</v>
          </cell>
          <cell r="C471" t="str">
            <v>CHI</v>
          </cell>
          <cell r="D471">
            <v>0.82</v>
          </cell>
        </row>
        <row r="472">
          <cell r="A472">
            <v>88398</v>
          </cell>
          <cell r="B472" t="str">
            <v>MISTURADOR DE ARGAMASSA, EIXO HORIZONTAL, CAPACIDADE DE MISTURA 600 KG, MOTOR ELÉTRICO POTÊNCIA 7,5 CV - CHI DIURNO. AF_06/2014</v>
          </cell>
          <cell r="C472" t="str">
            <v>CHI</v>
          </cell>
          <cell r="D472">
            <v>0.98</v>
          </cell>
        </row>
        <row r="473">
          <cell r="A473">
            <v>88404</v>
          </cell>
          <cell r="B473" t="str">
            <v>MISTURADOR DE ARGAMASSA, EIXO HORIZONTAL, CAPACIDADE DE MISTURA 160 KG, MOTOR ELÉTRICO POTÊNCIA 3 CV - CHI DIURNO. AF_06/2014</v>
          </cell>
          <cell r="C473" t="str">
            <v>CHI</v>
          </cell>
          <cell r="D473">
            <v>0.78</v>
          </cell>
        </row>
        <row r="474">
          <cell r="A474">
            <v>88430</v>
          </cell>
          <cell r="B474" t="str">
            <v>PROJETOR DE ARGAMASSA, CAPACIDADE DE PROJEÇÃO 1,5 M3/H, ALCANCE DE 30 ATÉ 60 M, MOTOR ELÉTRICO POTÊNCIA 7,5 HP - CHI DIURNO. AF_06/2014</v>
          </cell>
          <cell r="C474" t="str">
            <v>CHI</v>
          </cell>
          <cell r="D474">
            <v>5.0999999999999996</v>
          </cell>
        </row>
        <row r="475">
          <cell r="A475">
            <v>88438</v>
          </cell>
          <cell r="B475" t="str">
            <v>PROJETOR DE ARGAMASSA, CAPACIDADE DE PROJEÇÃO 2 M3/H, ALCANCE ATÉ 50 M, MOTOR ELÉTRICO POTÊNCIA 7,5 HP - CHI DIURNO. AF_06/2014</v>
          </cell>
          <cell r="C475" t="str">
            <v>CHI</v>
          </cell>
          <cell r="D475">
            <v>6.77</v>
          </cell>
        </row>
        <row r="476">
          <cell r="A476">
            <v>88831</v>
          </cell>
          <cell r="B476" t="str">
            <v>BETONEIRA CAPACIDADE NOMINAL DE 400 L, CAPACIDADE DE MISTURA 280 L, MOTOR ELÉTRICO TRIFÁSICO POTÊNCIA DE 2 CV, SEM CARREGADOR - CHI DIURNO. AF_10/2014</v>
          </cell>
          <cell r="C476" t="str">
            <v>CHI</v>
          </cell>
          <cell r="D476">
            <v>0.3</v>
          </cell>
        </row>
        <row r="477">
          <cell r="A477">
            <v>88844</v>
          </cell>
          <cell r="B477" t="str">
            <v>TRATOR DE ESTEIRAS, POTÊNCIA 125 HP, PESO OPERACIONAL 12,9 T, COM LÂMINA 2,7 M3 - CHI DIURNO. AF_10/2014</v>
          </cell>
          <cell r="C477" t="str">
            <v>CHI</v>
          </cell>
          <cell r="D477">
            <v>39.479999999999997</v>
          </cell>
        </row>
        <row r="478">
          <cell r="A478">
            <v>88908</v>
          </cell>
          <cell r="B478" t="str">
            <v>ESCAVADEIRA HIDRÁULICA SOBRE ESTEIRAS, CAÇAMBA 1,20 M3, PESO OPERACIONAL 21 T, POTÊNCIA BRUTA 155 HP - CHI DIURNO. AF_06/2014</v>
          </cell>
          <cell r="C478" t="str">
            <v>CHI</v>
          </cell>
          <cell r="D478">
            <v>48.46</v>
          </cell>
        </row>
        <row r="479">
          <cell r="A479">
            <v>89022</v>
          </cell>
          <cell r="B479" t="str">
            <v>BOMBA SUBMERSÍVEL ELÉTRICA TRIFÁSICA, POTÊNCIA 2,96 HP, Ø ROTOR 144 MM SEMI-ABERTO, BOCAL DE SAÍDA Ø 2, HM/Q = 2 MCA / 38,8 M3/H A 28 MCA / 5 M3/H - CHI DIURNO. AF_06/2014</v>
          </cell>
          <cell r="C479" t="str">
            <v>CHI</v>
          </cell>
          <cell r="D479">
            <v>0.34</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38.33</v>
          </cell>
        </row>
        <row r="482">
          <cell r="A482">
            <v>89036</v>
          </cell>
          <cell r="B482" t="str">
            <v>TRATOR DE PNEUS, POTÊNCIA 85 CV, TRAÇÃO 4X4, PESO COM LASTRO DE 4.675 KG - CHI DIURNO. AF_06/2014</v>
          </cell>
          <cell r="C482" t="str">
            <v>CHI</v>
          </cell>
          <cell r="D482">
            <v>22.32</v>
          </cell>
        </row>
        <row r="483">
          <cell r="A483">
            <v>89218</v>
          </cell>
          <cell r="B483" t="str">
            <v>BATE-ESTACAS POR GRAVIDADE, POTÊNCIA DE 160 HP, PESO DO MARTELO ATÉ 3 TONELADAS - CHI DIURNO. AF_11/2014</v>
          </cell>
          <cell r="C483" t="str">
            <v>CHI</v>
          </cell>
          <cell r="D483">
            <v>49.03</v>
          </cell>
        </row>
        <row r="484">
          <cell r="A484">
            <v>89226</v>
          </cell>
          <cell r="B484" t="str">
            <v>BETONEIRA CAPACIDADE NOMINAL DE 600 L, CAPACIDADE DE MISTURA 360 L, MOTOR ELÉTRICO TRIFÁSICO POTÊNCIA DE 4 CV, SEM CARREGADOR - CHI DIURNO. AF_11/2014</v>
          </cell>
          <cell r="C484" t="str">
            <v>CHI</v>
          </cell>
          <cell r="D484">
            <v>1.27</v>
          </cell>
        </row>
        <row r="485">
          <cell r="A485">
            <v>89235</v>
          </cell>
          <cell r="B485" t="str">
            <v>FRESADORA DE ASFALTO A FRIO SOBRE RODAS, LARGURA FRESAGEM DE 1,0 M, POTÊNCIA 208 HP - CHI DIURNO. AF_11/2014</v>
          </cell>
          <cell r="C485" t="str">
            <v>CHI</v>
          </cell>
          <cell r="D485">
            <v>129.1</v>
          </cell>
        </row>
        <row r="486">
          <cell r="A486">
            <v>89243</v>
          </cell>
          <cell r="B486" t="str">
            <v>FRESADORA DE ASFALTO A FRIO SOBRE RODAS, LARGURA FRESAGEM DE 2,0 M, POTÊNCIA 550 HP - CHI DIURNO. AF_11/2014</v>
          </cell>
          <cell r="C486" t="str">
            <v>CHI</v>
          </cell>
          <cell r="D486">
            <v>280.12</v>
          </cell>
        </row>
        <row r="487">
          <cell r="A487">
            <v>89251</v>
          </cell>
          <cell r="B487" t="str">
            <v>RECICLADORA DE ASFALTO A FRIO SOBRE RODAS, LARGURA FRESAGEM DE 2,0 M, POTÊNCIA 422 HP - CHI DIURNO. AF_11/2014</v>
          </cell>
          <cell r="C487" t="str">
            <v>CHI</v>
          </cell>
          <cell r="D487">
            <v>245.52</v>
          </cell>
        </row>
        <row r="488">
          <cell r="A488">
            <v>89258</v>
          </cell>
          <cell r="B488" t="str">
            <v>VIBROACABADORA DE ASFALTO SOBRE ESTEIRAS, LARGURA DE PAVIMENTAÇÃO 2,13 M A 4,55 M, POTÊNCIA 100 HP, CAPACIDADE 400 T/H - CHI DIURNO. AF_11/2014</v>
          </cell>
          <cell r="C488" t="str">
            <v>CHI</v>
          </cell>
          <cell r="D488">
            <v>84.65</v>
          </cell>
        </row>
        <row r="489">
          <cell r="A489">
            <v>89273</v>
          </cell>
          <cell r="B489" t="str">
            <v>GUINDASTE HIDRÁULICO AUTOPROPELIDO, COM LANÇA TELESCÓPICA 28,80 M, CAPACIDADE MÁXIMA 30 T, POTÊNCIA 97 KW, TRAÇÃO 4 X 4 - CHI DIURNO. AF_11/2014</v>
          </cell>
          <cell r="C489" t="str">
            <v>CHI</v>
          </cell>
          <cell r="D489">
            <v>49.6</v>
          </cell>
        </row>
        <row r="490">
          <cell r="A490">
            <v>89279</v>
          </cell>
          <cell r="B490" t="str">
            <v>BETONEIRA CAPACIDADE NOMINAL DE 600 L, CAPACIDADE DE MISTURA 440 L, MOTOR A DIESEL POTÊNCIA 10 HP, COM CARREGADOR - CHI DIURNO. AF_11/2014</v>
          </cell>
          <cell r="C490" t="str">
            <v>CHI</v>
          </cell>
          <cell r="D490">
            <v>1.54</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42.02</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43.47</v>
          </cell>
        </row>
        <row r="493">
          <cell r="A493">
            <v>90587</v>
          </cell>
          <cell r="B493" t="str">
            <v>VIBRADOR DE IMERSÃO, DIÂMETRO DE PONTEIRA 45MM, MOTOR ELÉTRICO TRIFÁSICO POTÊNCIA DE 2 CV - CHI DIURNO. AF_06/2015</v>
          </cell>
          <cell r="C493" t="str">
            <v>CHI</v>
          </cell>
          <cell r="D493">
            <v>0.33</v>
          </cell>
        </row>
        <row r="494">
          <cell r="A494">
            <v>90626</v>
          </cell>
          <cell r="B494" t="str">
            <v>PERFURATRIZ MANUAL, TORQUE MÁXIMO 83 N.M, POTÊNCIA 5 CV, COM DIÂMETRO MÁXIMO 4" - CHI DIURNO. AF_06/2015</v>
          </cell>
          <cell r="C494" t="str">
            <v>CHI</v>
          </cell>
          <cell r="D494">
            <v>1.83</v>
          </cell>
        </row>
        <row r="495">
          <cell r="A495">
            <v>90632</v>
          </cell>
          <cell r="B495" t="str">
            <v>PERFURATRIZ SOBRE ESTEIRA, TORQUE MÁXIMO 600 KGF, PESO MÉDIO 1000 KG, POTÊNCIA 20 HP, DIÂMETRO MÁXIMO 10" - CHI DIURNO. AF_06/2015</v>
          </cell>
          <cell r="C495" t="str">
            <v>CHI</v>
          </cell>
          <cell r="D495">
            <v>42.88</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3.93</v>
          </cell>
        </row>
        <row r="497">
          <cell r="A497">
            <v>90644</v>
          </cell>
          <cell r="B497" t="str">
            <v>BOMBA TRIPLEX, PARA INJEÇÃO DE NATA DE CIMENTO, VAZÃO MÁXIMA DE 100 LITROS/MINUTO, PRESSÃO MÁXIMA DE 70 BAR - CHI DIURNO. AF_06/2015</v>
          </cell>
          <cell r="C497" t="str">
            <v>CHI</v>
          </cell>
          <cell r="D497">
            <v>5.86</v>
          </cell>
        </row>
        <row r="498">
          <cell r="A498">
            <v>90651</v>
          </cell>
          <cell r="B498" t="str">
            <v>BOMBA CENTRÍFUGA MONOESTÁGIO COM MOTOR ELÉTRICO MONOFÁSICO, POTÊNCIA 15 HP, DIÂMETRO DO ROTOR 173 MM, HM/Q = 30 MCA / 90 M3/H A 45 MCA / 55 M3/H - CHI DIURNO. AF_06/2015</v>
          </cell>
          <cell r="C498" t="str">
            <v>CHI</v>
          </cell>
          <cell r="D498">
            <v>0.63</v>
          </cell>
        </row>
        <row r="499">
          <cell r="A499">
            <v>90657</v>
          </cell>
          <cell r="B499" t="str">
            <v>BOMBA DE PROJEÇÃO DE CONCRETO SECO, POTÊNCIA 10 CV, VAZÃO 3 M3/H - CHI DIURNO. AF_06/2015</v>
          </cell>
          <cell r="C499" t="str">
            <v>CHI</v>
          </cell>
          <cell r="D499">
            <v>3.82</v>
          </cell>
        </row>
        <row r="500">
          <cell r="A500">
            <v>90663</v>
          </cell>
          <cell r="B500" t="str">
            <v>BOMBA DE PROJEÇÃO DE CONCRETO SECO, POTÊNCIA 10 CV, VAZÃO 6 M3/H - CHI DIURNO. AF_06/2015</v>
          </cell>
          <cell r="C500" t="str">
            <v>CHI</v>
          </cell>
          <cell r="D500">
            <v>4.09</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147.97999999999999</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87.41</v>
          </cell>
        </row>
        <row r="504">
          <cell r="A504">
            <v>90687</v>
          </cell>
          <cell r="B504" t="str">
            <v>MANIPULADOR TELESCÓPICO, POTÊNCIA DE 85 HP, CAPACIDADE DE CARGA DE 3.500 KG, ALTURA MÁXIMA DE ELEVAÇÃO DE 12,3 M - CHI DIURNO. AF_06/2015</v>
          </cell>
          <cell r="C504" t="str">
            <v>CHI</v>
          </cell>
          <cell r="D504">
            <v>40.020000000000003</v>
          </cell>
        </row>
        <row r="505">
          <cell r="A505">
            <v>90693</v>
          </cell>
          <cell r="B505" t="str">
            <v>MINICARREGADEIRA SOBRE RODAS, POTÊNCIA LÍQUIDA DE 47 HP, CAPACIDADE NOMINAL DE OPERAÇÃO DE 646 KG - CHI DIURNO. AF_06/2015</v>
          </cell>
          <cell r="C505" t="str">
            <v>CHI</v>
          </cell>
          <cell r="D505">
            <v>28.27</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29.85</v>
          </cell>
        </row>
        <row r="511">
          <cell r="A511">
            <v>91278</v>
          </cell>
          <cell r="B511" t="str">
            <v>PLACA VIBRATÓRIA REVERSÍVEL COM MOTOR 4 TEMPOS A GASOLINA, FORÇA CENTRÍFUGA DE 25 KN (2500 KGF), POTÊNCIA 5,5 CV - CHI DIURNO. AF_08/2015</v>
          </cell>
          <cell r="C511" t="str">
            <v>CHI</v>
          </cell>
          <cell r="D511">
            <v>0.57999999999999996</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1.05</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32.880000000000003</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27.36</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32.82</v>
          </cell>
        </row>
        <row r="516">
          <cell r="A516">
            <v>91534</v>
          </cell>
          <cell r="B516" t="str">
            <v>COMPACTADOR DE SOLOS DE PERCUSSÃO (SOQUETE) COM MOTOR A GASOLINA 4 TEMPOS, POTÊNCIA 4 CV - CHI DIURNO. AF_08/2015</v>
          </cell>
          <cell r="C516" t="str">
            <v>CHI</v>
          </cell>
          <cell r="D516">
            <v>14.46</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28.92</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49.08</v>
          </cell>
        </row>
        <row r="519">
          <cell r="A519">
            <v>91693</v>
          </cell>
          <cell r="B519" t="str">
            <v>SERRA CIRCULAR DE BANCADA COM MOTOR ELÉTRICO POTÊNCIA DE 5HP, COM COIFA PARA DISCO 10" - CHI DIURNO. AF_08/2015</v>
          </cell>
          <cell r="C519" t="str">
            <v>CHI</v>
          </cell>
          <cell r="D519">
            <v>13.73</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34.31</v>
          </cell>
        </row>
        <row r="522">
          <cell r="A522">
            <v>92113</v>
          </cell>
          <cell r="B522" t="str">
            <v>PENEIRA ROTATIVA COM MOTOR ELÉTRICO TRIFÁSICO DE 2 CV, CILINDRO DE 1 M X 0,60 M, COM FUROS DE 3,17 MM - CHI DIURNO. AF_11/2015</v>
          </cell>
          <cell r="C522" t="str">
            <v>CHI</v>
          </cell>
          <cell r="D522">
            <v>0.91</v>
          </cell>
        </row>
        <row r="523">
          <cell r="A523">
            <v>92119</v>
          </cell>
          <cell r="B523" t="str">
            <v>DOSADOR DE AREIA, CAPACIDADE DE 26 LITROS - CHI DIURNO. AF_11/2015</v>
          </cell>
          <cell r="C523" t="str">
            <v>CHI</v>
          </cell>
          <cell r="D523">
            <v>0.09</v>
          </cell>
        </row>
        <row r="524">
          <cell r="A524">
            <v>92139</v>
          </cell>
          <cell r="B524" t="str">
            <v>CAMINHONETE COM MOTOR A DIESEL, POTÊNCIA 180 CV, CABINE DUPLA, 4X4 - CHI DIURNO. AF_11/2015</v>
          </cell>
          <cell r="C524" t="str">
            <v>CHI</v>
          </cell>
          <cell r="D524">
            <v>23.47</v>
          </cell>
        </row>
        <row r="525">
          <cell r="A525">
            <v>92146</v>
          </cell>
          <cell r="B525" t="str">
            <v>CAMINHONETE CABINE SIMPLES COM MOTOR 1.6 FLEX, CÂMBIO MANUAL, POTÊNCIA 101/104 CV, 2 PORTAS - CHI DIURNO. AF_11/2015</v>
          </cell>
          <cell r="C525" t="str">
            <v>CHI</v>
          </cell>
          <cell r="D525">
            <v>16.57</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40.630000000000003</v>
          </cell>
        </row>
        <row r="527">
          <cell r="A527">
            <v>92717</v>
          </cell>
          <cell r="B527" t="str">
            <v>APARELHO PARA CORTE E SOLDA OXI-ACETILENO SOBRE RODAS, INCLUSIVE CILINDROS E MAÇARICOS - CHI DIURNO. AF_12/2015</v>
          </cell>
          <cell r="C527" t="str">
            <v>CHI</v>
          </cell>
          <cell r="D527">
            <v>0.3</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12.97</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222.54</v>
          </cell>
        </row>
        <row r="531">
          <cell r="A531">
            <v>93234</v>
          </cell>
          <cell r="B531" t="str">
            <v>BETONEIRA CAPACIDADE NOMINAL 400 L, CAPACIDADE DE MISTURA 310 L, MOTOR A GASOLINA POTÊNCIA 5,5 HP, SEM CARREGADOR - CHI DIURNO. AF_02/2016</v>
          </cell>
          <cell r="C531" t="str">
            <v>CHI</v>
          </cell>
          <cell r="D531">
            <v>0.39</v>
          </cell>
        </row>
        <row r="532">
          <cell r="A532">
            <v>93244</v>
          </cell>
          <cell r="B532" t="str">
            <v>ROLO COMPACTADOR VIBRATÓRIO PÉ DE CARNEIRO PARA SOLOS, POTÊNCIA 80 HP, PESO OPERACIONAL SEM/COM LASTRO 7,4 / 8,8 T, LARGURA DE TRABALHO 1,68 M - CHI DIURNO. AF_02/2016</v>
          </cell>
          <cell r="C532" t="str">
            <v>CHI</v>
          </cell>
          <cell r="D532">
            <v>33.01</v>
          </cell>
        </row>
        <row r="533">
          <cell r="A533">
            <v>93274</v>
          </cell>
          <cell r="B533" t="str">
            <v>GRUA ASCENSIONAL, LANÇA DE 30 M, CAPACIDADE DE 1,0 T A 30 M, ALTURA ATÉ 39 M - CHI DIURNO. AF_03/2016</v>
          </cell>
          <cell r="C533" t="str">
            <v>CHI</v>
          </cell>
          <cell r="D533">
            <v>42.08</v>
          </cell>
        </row>
        <row r="534">
          <cell r="A534">
            <v>93282</v>
          </cell>
          <cell r="B534" t="str">
            <v>GUINCHO ELÉTRICO DE COLUNA, CAPACIDADE 400 KG, COM MOTO FREIO, MOTOR TRIFÁSICO DE 1,25 CV - CHI DIURNO. AF_03/2016</v>
          </cell>
          <cell r="C534" t="str">
            <v>CHI</v>
          </cell>
          <cell r="D534">
            <v>13.43</v>
          </cell>
        </row>
        <row r="535">
          <cell r="A535">
            <v>93288</v>
          </cell>
          <cell r="B535" t="str">
            <v>GUINDASTE HIDRÁULICO AUTOPROPELIDO, COM LANÇA TELESCÓPICA 40 M, CAPACIDADE MÁXIMA 60 T, POTÊNCIA 260 KW - CHI DIURNO. AF_03/2016</v>
          </cell>
          <cell r="C535" t="str">
            <v>CHI</v>
          </cell>
          <cell r="D535">
            <v>83.27</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28.92</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23.07</v>
          </cell>
        </row>
        <row r="538">
          <cell r="A538">
            <v>93416</v>
          </cell>
          <cell r="B538" t="str">
            <v>GERADOR PORTÁTIL MONOFÁSICO, POTÊNCIA 5500 VA, MOTOR A GASOLINA, POTÊNCIA DO MOTOR 13 CV - CHI DIURNO. AF_03/2016</v>
          </cell>
          <cell r="C538" t="str">
            <v>CHI</v>
          </cell>
          <cell r="D538">
            <v>0.26</v>
          </cell>
        </row>
        <row r="539">
          <cell r="A539">
            <v>93422</v>
          </cell>
          <cell r="B539" t="str">
            <v>GRUPO GERADOR REBOCÁVEL, POTÊNCIA 66 KVA, MOTOR A DIESEL - CHI DIURNO. AF_03/2016</v>
          </cell>
          <cell r="C539" t="str">
            <v>CHI</v>
          </cell>
          <cell r="D539">
            <v>3.52</v>
          </cell>
        </row>
        <row r="540">
          <cell r="A540">
            <v>93428</v>
          </cell>
          <cell r="B540" t="str">
            <v>GRUPO GERADOR ESTACIONÁRIO, POTÊNCIA 150 KVA, MOTOR A DIESEL- CHI DIURNO. AF_03/2016</v>
          </cell>
          <cell r="C540" t="str">
            <v>CHI</v>
          </cell>
          <cell r="D540">
            <v>4.99</v>
          </cell>
        </row>
        <row r="541">
          <cell r="A541">
            <v>93434</v>
          </cell>
          <cell r="B541" t="str">
            <v>USINA DE MISTURA ASFÁLTICA À QUENTE, TIPO CONTRA FLUXO, PROD 40 A 80 TON/HORA - CHI DIURNO. AF_03/2016</v>
          </cell>
          <cell r="C541" t="str">
            <v>CHI</v>
          </cell>
          <cell r="D541">
            <v>155.04</v>
          </cell>
        </row>
        <row r="542">
          <cell r="A542">
            <v>93440</v>
          </cell>
          <cell r="B542" t="str">
            <v>USINA DE ASFALTO À FRIO, CAPACIDADE DE 40 A 60 TON/HORA, ELÉTRICA POTÊNCIA 30 CV - CHI DIURNO. AF_03/2016</v>
          </cell>
          <cell r="C542" t="str">
            <v>CHI</v>
          </cell>
          <cell r="D542">
            <v>77.010000000000005</v>
          </cell>
        </row>
        <row r="543">
          <cell r="A543">
            <v>95122</v>
          </cell>
          <cell r="B543" t="str">
            <v>USINA MISTURADORA DE SOLOS, CAPACIDADE DE 200 A 500 TON/H, POTENCIA 75KW - CHI DIURNO. AF_07/2016</v>
          </cell>
          <cell r="C543" t="str">
            <v>CHI</v>
          </cell>
          <cell r="D543">
            <v>115</v>
          </cell>
        </row>
        <row r="544">
          <cell r="A544">
            <v>95128</v>
          </cell>
          <cell r="B544" t="str">
            <v>DISTRIBUIDOR DE AGREGADOS AUTOPROPELIDO, CAP 3 M3, A DIESEL, POTÊNCIA 176CV - CHI DIURNO. AF_07/2016</v>
          </cell>
          <cell r="C544" t="str">
            <v>CHI</v>
          </cell>
          <cell r="D544">
            <v>28.42</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45.93</v>
          </cell>
        </row>
        <row r="547">
          <cell r="A547">
            <v>95219</v>
          </cell>
          <cell r="B547" t="str">
            <v>PULVERIZADOR DE TINTA ELÉTRICO/MÁQUINA DE PINTURA AIRLESS, VAZÃO 2 L/MIN - CHI DIURNO. AF_08/2016</v>
          </cell>
          <cell r="C547" t="str">
            <v>CHI</v>
          </cell>
          <cell r="D547">
            <v>19.59</v>
          </cell>
        </row>
        <row r="548">
          <cell r="A548">
            <v>95259</v>
          </cell>
          <cell r="B548" t="str">
            <v>MARTELO DEMOLIDOR PNEUMÁTICO MANUAL, 32 KG - CHI DIURNO. AF_09/2016</v>
          </cell>
          <cell r="C548" t="str">
            <v>CHI</v>
          </cell>
          <cell r="D548">
            <v>12.77</v>
          </cell>
        </row>
        <row r="549">
          <cell r="A549">
            <v>95265</v>
          </cell>
          <cell r="B549" t="str">
            <v>COMPACTADOR DE SOLOS DE PERCUSÃO (SOQUETE) COM MOTOR A GASOLINA, POTÊNCIA 3 CV - CHI DIURNO. AF_09/2016</v>
          </cell>
          <cell r="C549" t="str">
            <v>CHI</v>
          </cell>
          <cell r="D549">
            <v>0.75</v>
          </cell>
        </row>
        <row r="550">
          <cell r="A550">
            <v>95271</v>
          </cell>
          <cell r="B550" t="str">
            <v>RÉGUA VIBRATÓRIA DUPLA PARA CONCRETO, PESO DE 60KG, COMPRIMENTO 4 M, COM MOTOR A GASOLINA, POTÊNCIA 5,5 HP - CHI DIURNO. AF_09/2016</v>
          </cell>
          <cell r="C550" t="str">
            <v>CHI</v>
          </cell>
          <cell r="D550">
            <v>0.36</v>
          </cell>
        </row>
        <row r="551">
          <cell r="A551">
            <v>95277</v>
          </cell>
          <cell r="B551" t="str">
            <v>POLIDORA DE PISO (POLITRIZ), PESO DE 100KG, DIÂMETRO 450 MM, MOTOR ELÉTRICO, POTÊNCIA 4 HP - CHI DIURNO. AF_09/2016</v>
          </cell>
          <cell r="C551" t="str">
            <v>CHI</v>
          </cell>
          <cell r="D551">
            <v>0.36</v>
          </cell>
        </row>
        <row r="552">
          <cell r="A552">
            <v>95283</v>
          </cell>
          <cell r="B552" t="str">
            <v>DESEMPENADEIRA DE CONCRETO, PESO DE 75KG, 4 PÁS, MOTOR A GASOLINA, POTÊNCIA 5,5 HP - CHI DIURNO. AF_09/2016</v>
          </cell>
          <cell r="C552" t="str">
            <v>CHI</v>
          </cell>
          <cell r="D552">
            <v>0.39</v>
          </cell>
        </row>
        <row r="553">
          <cell r="A553">
            <v>95621</v>
          </cell>
          <cell r="B553" t="str">
            <v>PERFURATRIZ PNEUMATICA MANUAL DE PESO MEDIO, MARTELETE, 18KG, COMPRIMENTO MÁXIMO DE CURSO DE 6 M, DIAMETRO DO PISTAO DE 5,5 CM - CHI DIURNO. AF_11/2016</v>
          </cell>
          <cell r="C553" t="str">
            <v>CHI</v>
          </cell>
          <cell r="D553">
            <v>12.55</v>
          </cell>
        </row>
        <row r="554">
          <cell r="A554">
            <v>95632</v>
          </cell>
          <cell r="B554" t="str">
            <v>ROLO COMPACTADOR VIBRATORIO TANDEM, ACO LISO, POTENCIA 125 HP, PESO SEM/COM LASTRO 10,20/11,65 T, LARGURA DE TRABALHO 1,73 M - CHI DIURNO. AF_11/2016</v>
          </cell>
          <cell r="C554" t="str">
            <v>CHI</v>
          </cell>
          <cell r="D554">
            <v>41.54</v>
          </cell>
        </row>
        <row r="555">
          <cell r="A555">
            <v>95703</v>
          </cell>
          <cell r="B555" t="str">
            <v>PERFURATRIZ MANUAL, TORQUE MAXIMO 55 KGF.M, POTENCIA 5 CV, COM DIAMETRO MAXIMO 8 1/2" - CHI DIURNO. AF_11/2016</v>
          </cell>
          <cell r="C555" t="str">
            <v>CHI</v>
          </cell>
          <cell r="D555">
            <v>17.690000000000001</v>
          </cell>
        </row>
        <row r="556">
          <cell r="A556">
            <v>95709</v>
          </cell>
          <cell r="B556" t="str">
            <v>PERFURATRIZ SOBRE ESTEIRA, TORQUE MÁXIMO 600 KGF, POTÊNCIA ENTRE 50 E 60 HP, DIÂMETRO MÁXIMO 10 - CHI DIURNO. AF_11/2016</v>
          </cell>
          <cell r="C556" t="str">
            <v>CHI</v>
          </cell>
          <cell r="D556">
            <v>41.66</v>
          </cell>
        </row>
        <row r="557">
          <cell r="A557">
            <v>95715</v>
          </cell>
          <cell r="B557" t="str">
            <v>ESCAVADEIRA HIDRAULICA SOBRE ESTEIRA, COM GARRA GIRATORIA DE MANDIBULAS, PESO OPERACIONAL ENTRE 22,00 E 25,50 TON, POTENCIA LIQUIDA ENTRE 150 E 160 HP - CHI DIURNO. AF_11/2016</v>
          </cell>
          <cell r="C557" t="str">
            <v>CHI</v>
          </cell>
          <cell r="D557">
            <v>50.18</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48.93</v>
          </cell>
        </row>
        <row r="559">
          <cell r="A559">
            <v>95873</v>
          </cell>
          <cell r="B559" t="str">
            <v>GRUPO GERADOR COM CARENAGEM, MOTOR DIESEL POTÊNCIA STANDART ENTRE 250 E 260 KVA - CHI DIURNO. AF_12/2016</v>
          </cell>
          <cell r="C559" t="str">
            <v>CHI</v>
          </cell>
          <cell r="D559">
            <v>7.97</v>
          </cell>
        </row>
        <row r="560">
          <cell r="A560">
            <v>96014</v>
          </cell>
          <cell r="B560" t="str">
            <v>TRATOR DE PNEUS COM POTÊNCIA DE 122 CV, TRAÇÃO 4X4, COM VASSOURA MECÂNICA ACOPLADA - CHI DIURNO. AF_02/2017</v>
          </cell>
          <cell r="C560" t="str">
            <v>CHI</v>
          </cell>
          <cell r="D560">
            <v>27.85</v>
          </cell>
        </row>
        <row r="561">
          <cell r="A561">
            <v>96021</v>
          </cell>
          <cell r="B561" t="str">
            <v>TRATOR DE PNEUS COM POTÊNCIA DE 122 CV, TRAÇÃO 4X4, COM GRADE DE DISCOS ACOPLADA - CHI DIURNO. AF_02/2017</v>
          </cell>
          <cell r="C561" t="str">
            <v>CHI</v>
          </cell>
          <cell r="D561">
            <v>27.71</v>
          </cell>
        </row>
        <row r="562">
          <cell r="A562">
            <v>96029</v>
          </cell>
          <cell r="B562" t="str">
            <v>TRATOR DE PNEUS COM POTÊNCIA DE 85 CV, TRAÇÃO 4X4, COM GRADE DE DISCOS ACOPLADA - CHI DIURNO. AF_02/2017</v>
          </cell>
          <cell r="C562" t="str">
            <v>CHI</v>
          </cell>
          <cell r="D562">
            <v>24.56</v>
          </cell>
        </row>
        <row r="563">
          <cell r="A563">
            <v>96036</v>
          </cell>
          <cell r="B563" t="str">
            <v>CAMINHÃO BASCULANTE 10 M3, TRUCADO, POTÊNCIA 230 CV, INCLUSIVE CAÇAMBA METÁLICA, COM DISTRIBUIDOR DE AGREGADOS ACOPLADO - CHI DIURNO. AF_02/2017</v>
          </cell>
          <cell r="C563" t="str">
            <v>CHI</v>
          </cell>
          <cell r="D563">
            <v>36.130000000000003</v>
          </cell>
        </row>
        <row r="564">
          <cell r="A564">
            <v>96155</v>
          </cell>
          <cell r="B564" t="str">
            <v>TRATOR DE PNEUS COM POTÊNCIA DE 85 CV, TRAÇÃO 4X4, COM VASSOURA MECÂNICA ACOPLADA - CHI DIURNO. AF_02/2017</v>
          </cell>
          <cell r="C564" t="str">
            <v>CHI</v>
          </cell>
          <cell r="D564">
            <v>24.7</v>
          </cell>
        </row>
        <row r="565">
          <cell r="A565">
            <v>96156</v>
          </cell>
          <cell r="B565" t="str">
            <v>MINICARREGADEIRA SOBRE RODAS POTENCIA 47HP CAPACIDADE OPERACAO 646 KG, COM VASSOURA MECÂNICA ACOPLADA - CHI DIURNO. AF_03/2017</v>
          </cell>
          <cell r="C565" t="str">
            <v>CHI</v>
          </cell>
          <cell r="D565">
            <v>31.64</v>
          </cell>
        </row>
        <row r="566">
          <cell r="A566">
            <v>96159</v>
          </cell>
          <cell r="B566" t="str">
            <v>MÁQUINA DEMARCADORA DE FAIXA DE TRÁFEGO À FRIO, AUTOPROPELIDA, POTÊNCIA 38 HP - CHI DIURNO. AF_07/2016</v>
          </cell>
          <cell r="C566" t="str">
            <v>CHI</v>
          </cell>
          <cell r="D566">
            <v>42.79</v>
          </cell>
        </row>
        <row r="567">
          <cell r="A567">
            <v>96246</v>
          </cell>
          <cell r="B567" t="str">
            <v>MINIESCAVADEIRA SOBRE ESTEIRAS, POTENCIA LIQUIDA DE *30* HP, PESO OPERACIONAL DE *3.500* KG - CHI DIURNO. AF_04/2017</v>
          </cell>
          <cell r="C567" t="str">
            <v>CHI</v>
          </cell>
          <cell r="D567">
            <v>32.08</v>
          </cell>
        </row>
        <row r="568">
          <cell r="A568">
            <v>96302</v>
          </cell>
          <cell r="B568" t="str">
            <v>PERFURATRIZ ROTATIVA SOBRE ESTEIRA, TORQUE MAXIMO 2500 KGM, POTENCIA 110 HP, MOTOR DIESEL - CHI DIURNO. AF_05/2017</v>
          </cell>
          <cell r="C568" t="str">
            <v>CHI</v>
          </cell>
          <cell r="D568">
            <v>57.41</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44.58</v>
          </cell>
        </row>
        <row r="571">
          <cell r="A571">
            <v>98765</v>
          </cell>
          <cell r="B571" t="str">
            <v>INVERSOR DE SOLDA MONOFÁSICO DE 160 A, POTÊNCIA DE 5400 W, TENSÃO DE 220 V, PARA SOLDA COM ELETRODOS DE 2,0 A 4,0 MM E PROCESSO TIG - CHI DIURNO. AF_06/2018</v>
          </cell>
          <cell r="C571" t="str">
            <v>CHI</v>
          </cell>
          <cell r="D571">
            <v>0.11</v>
          </cell>
        </row>
        <row r="572">
          <cell r="A572">
            <v>99834</v>
          </cell>
          <cell r="B572" t="str">
            <v>LAVADORA DE ALTA PRESSAO (LAVA-JATO) PARA AGUA FRIA, PRESSAO DE OPERACAO ENTRE 1400 E 1900 LIB/POL2, VAZAO MAXIMA ENTRE 400 E 700 L/H - CHI DIURNO. AF_04/2019</v>
          </cell>
          <cell r="C572" t="str">
            <v>CHI</v>
          </cell>
          <cell r="D572">
            <v>0.3</v>
          </cell>
        </row>
        <row r="573">
          <cell r="A573">
            <v>5089</v>
          </cell>
          <cell r="B573" t="str">
            <v>ROLO COMPACTADOR VIBRATÓRIO PÉ DE CARNEIRO PARA SOLOS, POTÊNCIA 80 HP, PESO OPERACIONAL SEM/COM LASTRO 7,4 / 8,8 T, LARGURA DE TRABALHO 1,68 M - MANUTENÇÃO. AF_02/2016</v>
          </cell>
          <cell r="C573" t="str">
            <v>H</v>
          </cell>
          <cell r="D573">
            <v>19.25</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43.29</v>
          </cell>
        </row>
        <row r="578">
          <cell r="A578">
            <v>5658</v>
          </cell>
          <cell r="B578" t="str">
            <v>GRADE DE DISCO CONTROLE REMOTO REBOCÁVEL, COM 24 DISCOS 24 X 6 MM COM PNEUS PARA TRANSPORTE - MANUTENÇÃO. AF_06/2014</v>
          </cell>
          <cell r="C578" t="str">
            <v>H</v>
          </cell>
          <cell r="D578">
            <v>1.19</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33.119999999999997</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18.52</v>
          </cell>
        </row>
        <row r="583">
          <cell r="A583">
            <v>5692</v>
          </cell>
          <cell r="B583" t="str">
            <v>MOTOBOMBA CENTRÍFUGA, MOTOR A GASOLINA, POTÊNCIA 5,42 HP, BOCAIS 1 1/2" X 1", DIÂMETRO ROTOR 143 MM HM/Q = 6 MCA / 16,8 M3/H A 38 MCA / 6,6 M3/H - MANUTENÇÃO. AF_06/2014</v>
          </cell>
          <cell r="C583" t="str">
            <v>H</v>
          </cell>
          <cell r="D583">
            <v>0.16</v>
          </cell>
        </row>
        <row r="584">
          <cell r="A584">
            <v>5693</v>
          </cell>
          <cell r="B584" t="str">
            <v>MOTOBOMBA CENTRÍFUGA, MOTOR A GASOLINA, POTÊNCIA 5,42 HP, BOCAIS 1 1/2" X 1", DIÂMETRO ROTOR 143 MM HM/Q = 6 MCA / 16,8 M3/H A 38 MCA / 6,6 M3/H - MATERIAIS NA OPERAÇÃO. AF_06/2014</v>
          </cell>
          <cell r="C584" t="str">
            <v>H</v>
          </cell>
          <cell r="D584">
            <v>6.37</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22.36</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13.92</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100.22</v>
          </cell>
        </row>
        <row r="590">
          <cell r="A590">
            <v>5711</v>
          </cell>
          <cell r="B590" t="str">
            <v>VIBROACABADORA DE ASFALTO SOBRE ESTEIRAS, LARGURA DE PAVIMENTAÇÃO 1,90 M A 5,30 M, POTÊNCIA 105 HP CAPACIDADE 450 T/H - MATERIAIS NA OPERAÇÃO. AF_11/2014</v>
          </cell>
          <cell r="C590" t="str">
            <v>H</v>
          </cell>
          <cell r="D590">
            <v>59.81</v>
          </cell>
        </row>
        <row r="591">
          <cell r="A591">
            <v>5714</v>
          </cell>
          <cell r="B591" t="str">
            <v>TRATOR DE PNEUS, POTÊNCIA 85 CV, TRAÇÃO 4X4, PESO COM LASTRO DE 4.675 KG - MANUTENÇÃO. AF_06/2014</v>
          </cell>
          <cell r="C591" t="str">
            <v>H</v>
          </cell>
          <cell r="D591">
            <v>7.49</v>
          </cell>
        </row>
        <row r="592">
          <cell r="A592">
            <v>5715</v>
          </cell>
          <cell r="B592" t="str">
            <v>TRATOR DE PNEUS, POTÊNCIA 85 CV, TRAÇÃO 4X4, PESO COM LASTRO DE 4.675 KG - MATERIAIS NA OPERAÇÃO. AF_06/2014</v>
          </cell>
          <cell r="C592" t="str">
            <v>H</v>
          </cell>
          <cell r="D592">
            <v>80.48</v>
          </cell>
        </row>
        <row r="593">
          <cell r="A593">
            <v>5718</v>
          </cell>
          <cell r="B593" t="str">
            <v>TRATOR DE ESTEIRAS, POTÊNCIA 170 HP, PESO OPERACIONAL 19 T, CAÇAMBA 5,2 M3 - MATERIAIS NA OPERAÇÃO. AF_06/2014</v>
          </cell>
          <cell r="C593" t="str">
            <v>H</v>
          </cell>
          <cell r="D593">
            <v>71.39</v>
          </cell>
        </row>
        <row r="594">
          <cell r="A594">
            <v>5721</v>
          </cell>
          <cell r="B594" t="str">
            <v>TRATOR DE ESTEIRAS, POTÊNCIA 150 HP, PESO OPERACIONAL 16,7 T, COM RODA MOTRIZ ELEVADA E LÂMINA 3,18 M3 - MATERIAIS NA OPERAÇÃO. AF_06/2014</v>
          </cell>
          <cell r="C594" t="str">
            <v>H</v>
          </cell>
          <cell r="D594">
            <v>62.99</v>
          </cell>
        </row>
        <row r="595">
          <cell r="A595">
            <v>5722</v>
          </cell>
          <cell r="B595" t="str">
            <v>TRATOR DE ESTEIRAS, POTÊNCIA 347 HP, PESO OPERACIONAL 38,5 T, COM LÂMINA 8,70 M3 - MATERIAIS NA OPERAÇÃO. AF_06/2014</v>
          </cell>
          <cell r="C595" t="str">
            <v>H</v>
          </cell>
          <cell r="D595">
            <v>145.68</v>
          </cell>
        </row>
        <row r="596">
          <cell r="A596">
            <v>5724</v>
          </cell>
          <cell r="B596" t="str">
            <v>TRATOR DE ESTEIRAS, POTÊNCIA 100 HP, PESO OPERACIONAL 9,4 T, COM LÂMINA 2,19 M3 - MANUTENÇÃO. AF_06/2014</v>
          </cell>
          <cell r="C596" t="str">
            <v>H</v>
          </cell>
          <cell r="D596">
            <v>30.87</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5.59</v>
          </cell>
        </row>
        <row r="598">
          <cell r="A598">
            <v>5729</v>
          </cell>
          <cell r="B598" t="str">
            <v>ROLO COMPACTADOR VIBRATÓRIO TANDEM AÇO LISO, POTÊNCIA 58 HP, PESO SEM/COM LASTRO 6,5 / 9,4 T, LARGURA DE TRABALHO 1,2 M - MANUTENÇÃO. AF_06/2014</v>
          </cell>
          <cell r="C598" t="str">
            <v>H</v>
          </cell>
          <cell r="D598">
            <v>22.74</v>
          </cell>
        </row>
        <row r="599">
          <cell r="A599">
            <v>5730</v>
          </cell>
          <cell r="B599" t="str">
            <v>ROLO COMPACTADOR VIBRATÓRIO TANDEM AÇO LISO, POTÊNCIA 58 HP, PESO SEM/COM LASTRO 6,5 / 9,4 T, LARGURA DE TRABALHO 1,2 M - MATERIAIS NA OPERAÇÃO. AF_06/2014</v>
          </cell>
          <cell r="C599" t="str">
            <v>H</v>
          </cell>
          <cell r="D599">
            <v>27.81</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30.39</v>
          </cell>
        </row>
        <row r="602">
          <cell r="A602">
            <v>5738</v>
          </cell>
          <cell r="B602" t="str">
            <v>ROLO COMPACTADOR VIBRATÓRIO PÉ DE CARNEIRO, OPERADO POR CONTROLE REMOTO, POTÊNCIA 12,5 KW, PESO OPERACIONAL 1,675 T, LARGURA DE TRABALHO 0,85 M - DEPRECIAÇÃO. AF_02/2016</v>
          </cell>
          <cell r="C602" t="str">
            <v>H</v>
          </cell>
          <cell r="D602">
            <v>20.22</v>
          </cell>
        </row>
        <row r="603">
          <cell r="A603">
            <v>5739</v>
          </cell>
          <cell r="B603" t="str">
            <v>ROLO COMPACTADOR VIBRATÓRIO PÉ DE CARNEIRO, OPERADO POR CONTROLE REMOTO, POTÊNCIA 12,5 KW, PESO OPERACIONAL 1,675 T, LARGURA DE TRABALHO 0,85 M - MANUTENÇÃO. AF_02/2016</v>
          </cell>
          <cell r="C603" t="str">
            <v>H</v>
          </cell>
          <cell r="D603">
            <v>25.3</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18.53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106.24</v>
          </cell>
        </row>
        <row r="607">
          <cell r="A607">
            <v>5751</v>
          </cell>
          <cell r="B607" t="str">
            <v>CAMINHÃO TOCO, PESO BRUTO TOTAL 14.300 KG, CARGA ÚTIL MÁXIMA 9590 KG, DISTÂNCIA ENTRE EIXOS 4,76 M, POTÊNCIA 185 CV (NÃO INCLUI CARROCERIA) - MANUTENÇÃO. AF_06/2014</v>
          </cell>
          <cell r="C607" t="str">
            <v>H</v>
          </cell>
          <cell r="D607">
            <v>15.3</v>
          </cell>
        </row>
        <row r="608">
          <cell r="A608">
            <v>5754</v>
          </cell>
          <cell r="B608" t="str">
            <v>CAMINHÃO TOCO, PESO BRUTO TOTAL 16.000 KG, CARGA ÚTIL MÁXIMA DE 10.685 KG, DISTÂNCIA ENTRE EIXOS 4,80 M, POTÊNCIA 189 CV EXCLUSIVE CARROCERIA - MANUTENÇÃO. AF_06/2014</v>
          </cell>
          <cell r="C608" t="str">
            <v>H</v>
          </cell>
          <cell r="D608">
            <v>12.89</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22.11</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3.18</v>
          </cell>
        </row>
        <row r="612">
          <cell r="A612">
            <v>5779</v>
          </cell>
          <cell r="B612" t="str">
            <v>MOTONIVELADORA POTÊNCIA BÁSICA LÍQUIDA (PRIMEIRA MARCHA) 125 HP, PESO BRUTO 13032 KG, LARGURA DA LÂMINA DE 3,7 M - MANUTENÇÃO. AF_06/2014</v>
          </cell>
          <cell r="C612" t="str">
            <v>H</v>
          </cell>
          <cell r="D612">
            <v>35.17</v>
          </cell>
        </row>
        <row r="613">
          <cell r="A613">
            <v>5787</v>
          </cell>
          <cell r="B613" t="str">
            <v>PÁ CARREGADEIRA SOBRE RODAS, POTÊNCIA 197 HP, CAPACIDADE DA CAÇAMBA 2,5 A 3,5 M3, PESO OPERACIONAL 18338 KG - MATERIAIS NA OPERAÇÃO. AF_06/2014</v>
          </cell>
          <cell r="C613" t="str">
            <v>H</v>
          </cell>
          <cell r="D613">
            <v>47.27</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0.3</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143.58000000000001</v>
          </cell>
        </row>
        <row r="620">
          <cell r="A620">
            <v>7038</v>
          </cell>
          <cell r="B620" t="str">
            <v>ROLO COMPACTADOR DE PNEUS ESTÁTICO, PRESSÃO VARIÁVEL, POTÊNCIA 111 HP, PESO SEM/COM LASTRO 9,5 / 26 T, LARGURA DE TRABALHO 1,90 M - DEPRECIAÇÃO. AF_07/2014</v>
          </cell>
          <cell r="C620" t="str">
            <v>H</v>
          </cell>
          <cell r="D620">
            <v>23.13</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28.94</v>
          </cell>
        </row>
        <row r="623">
          <cell r="A623">
            <v>7044</v>
          </cell>
          <cell r="B623" t="str">
            <v>MOTOBOMBA TRASH (PARA ÁGUA SUJA) AUTO ESCORVANTE, MOTOR GASOLINA DE 6,41 HP, DIÂMETROS DE SUCÇÃO X RECALQUE: 3" X 3", HM/Q = 10 MCA / 60 M3/H A 23 MCA / 0 M3/H - DEPRECIAÇÃO. AF_10/2014</v>
          </cell>
          <cell r="C623" t="str">
            <v>H</v>
          </cell>
          <cell r="D623">
            <v>0.18</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0.2</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7.49</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20.51</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25.67</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59.97</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11.38</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3.97</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21.35</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54.75</v>
          </cell>
        </row>
        <row r="635">
          <cell r="A635">
            <v>7063</v>
          </cell>
          <cell r="B635" t="str">
            <v>TRATOR DE PNEUS, POTÊNCIA 122 CV, TRAÇÃO 4X4, PESO COM LASTRO DE 4.510 KG - DEPRECIAÇÃO. AF_06/2014</v>
          </cell>
          <cell r="C635" t="str">
            <v>H</v>
          </cell>
          <cell r="D635">
            <v>9.34</v>
          </cell>
        </row>
        <row r="636">
          <cell r="A636">
            <v>7064</v>
          </cell>
          <cell r="B636" t="str">
            <v>TRATOR DE PNEUS, POTÊNCIA 122 CV, TRAÇÃO 4X4, PESO COM LASTRO DE 4.510 KG - JUROS. AF_06/2014</v>
          </cell>
          <cell r="C636" t="str">
            <v>H</v>
          </cell>
          <cell r="D636">
            <v>2.4500000000000002</v>
          </cell>
        </row>
        <row r="637">
          <cell r="A637">
            <v>7065</v>
          </cell>
          <cell r="B637" t="str">
            <v>TRATOR DE PNEUS, POTÊNCIA 122 CV, TRAÇÃO 4X4, PESO COM LASTRO DE 4.510 KG - MANUTENÇÃO. AF_06/2014</v>
          </cell>
          <cell r="C637" t="str">
            <v>H</v>
          </cell>
          <cell r="D637">
            <v>10.220000000000001</v>
          </cell>
        </row>
        <row r="638">
          <cell r="A638">
            <v>7066</v>
          </cell>
          <cell r="B638" t="str">
            <v>TRATOR DE PNEUS, POTÊNCIA 122 CV, TRAÇÃO 4X4, PESO COM LASTRO DE 4.510 KG - MATERIAIS NA OPERAÇÃO. AF_06/2014</v>
          </cell>
          <cell r="C638" t="str">
            <v>H</v>
          </cell>
          <cell r="D638">
            <v>115.49</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35.85</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38.39</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68.05</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78.260000000000005</v>
          </cell>
        </row>
        <row r="644">
          <cell r="A644">
            <v>53804</v>
          </cell>
          <cell r="B644" t="str">
            <v>VASSOURA MECÂNICA REBOCÁVEL COM ESCOVA CILÍNDRICA, LARGURA ÚTIL DE VARRIMENTO DE 2,44 M - MANUTENÇÃO. AF_06/2014</v>
          </cell>
          <cell r="C644" t="str">
            <v>H</v>
          </cell>
          <cell r="D644">
            <v>2.48</v>
          </cell>
        </row>
        <row r="645">
          <cell r="A645">
            <v>53806</v>
          </cell>
          <cell r="B645" t="str">
            <v>TRATOR DE ESTEIRAS, POTÊNCIA 170 HP, PESO OPERACIONAL 19 T, CAÇAMBA 5,2 M3 - MANUTENÇÃO. AF_06/2014</v>
          </cell>
          <cell r="C645" t="str">
            <v>H</v>
          </cell>
          <cell r="D645">
            <v>39.78</v>
          </cell>
        </row>
        <row r="646">
          <cell r="A646">
            <v>53810</v>
          </cell>
          <cell r="B646" t="str">
            <v>TRATOR DE ESTEIRAS, POTÊNCIA 150 HP, PESO OPERACIONAL 16,7 T, COM RODA MOTRIZ ELEVADA E LÂMINA 3,18 M3 - MANUTENÇÃO. AF_06/2014</v>
          </cell>
          <cell r="C646" t="str">
            <v>H</v>
          </cell>
          <cell r="D646">
            <v>40.03</v>
          </cell>
        </row>
        <row r="647">
          <cell r="A647">
            <v>53814</v>
          </cell>
          <cell r="B647" t="str">
            <v>TRATOR DE ESTEIRAS, POTÊNCIA 347 HP, PESO OPERACIONAL 38,5 T, COM LÂMINA 8,70 M3 - MANUTENÇÃO. AF_06/2014</v>
          </cell>
          <cell r="C647" t="str">
            <v>H</v>
          </cell>
          <cell r="D647">
            <v>131.12</v>
          </cell>
        </row>
        <row r="648">
          <cell r="A648">
            <v>53817</v>
          </cell>
          <cell r="B648" t="str">
            <v>TRATOR DE ESTEIRAS, POTÊNCIA 100 HP, PESO OPERACIONAL 9,4 T, COM LÂMINA 2,19 M3 - MATERIAIS NA OPERAÇÃO. AF_06/2014</v>
          </cell>
          <cell r="C648" t="str">
            <v>H</v>
          </cell>
          <cell r="D648">
            <v>41.96</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76.62</v>
          </cell>
        </row>
        <row r="651">
          <cell r="A651">
            <v>53829</v>
          </cell>
          <cell r="B651" t="str">
            <v>CAMINHÃO TOCO, PESO BRUTO TOTAL 16.000 KG, CARGA ÚTIL MÁXIMA DE 10.685 KG, DISTÂNCIA ENTRE EIXOS 4,80 M, POTÊNCIA 189 CV EXCLUSIVE CARROCERIA - MATERIAIS NA OPERAÇÃO. AF_06/2014</v>
          </cell>
          <cell r="C651" t="str">
            <v>H</v>
          </cell>
          <cell r="D651">
            <v>78.260000000000005</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129.28</v>
          </cell>
        </row>
        <row r="653">
          <cell r="A653">
            <v>53840</v>
          </cell>
          <cell r="B653" t="str">
            <v>GRADE DE DISCO REBOCÁVEL COM 20 DISCOS 24" X 6 MM COM PNEUS PARA TRANSPORTE - DEPRECIAÇÃO. AF_06/2014</v>
          </cell>
          <cell r="C653" t="str">
            <v>H</v>
          </cell>
          <cell r="D653">
            <v>1.34</v>
          </cell>
        </row>
        <row r="654">
          <cell r="A654">
            <v>53841</v>
          </cell>
          <cell r="B654" t="str">
            <v>GRADE DE DISCO REBOCÁVEL COM 20 DISCOS 24" X 6 MM COM PNEUS PARA TRANSPORTE - MANUTENÇÃO. AF_06/2014</v>
          </cell>
          <cell r="C654" t="str">
            <v>H</v>
          </cell>
          <cell r="D654">
            <v>0.93</v>
          </cell>
        </row>
        <row r="655">
          <cell r="A655">
            <v>53849</v>
          </cell>
          <cell r="B655" t="str">
            <v>MOTONIVELADORA POTÊNCIA BÁSICA LÍQUIDA (PRIMEIRA MARCHA) 125 HP, PESO BRUTO 13032 KG, LARGURA DA LÂMINA DE 3,7 M - MATERIAIS NA OPERAÇÃO. AF_06/2014</v>
          </cell>
          <cell r="C655" t="str">
            <v>H</v>
          </cell>
          <cell r="D655">
            <v>56.23</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53.74</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1.41</v>
          </cell>
        </row>
        <row r="660">
          <cell r="A660">
            <v>53865</v>
          </cell>
          <cell r="B660" t="str">
            <v>COMPRESSOR DE AR REBOCÁVEL, VAZÃO 189 PCM, PRESSÃO EFETIVA DE TRABALHO 102 PSI, MOTOR DIESEL, POTÊNCIA 63 CV - MATERIAIS NA OPERAÇÃO. AF_06/2015</v>
          </cell>
          <cell r="C660" t="str">
            <v>H</v>
          </cell>
          <cell r="D660">
            <v>31.67</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17.23</v>
          </cell>
        </row>
        <row r="663">
          <cell r="A663">
            <v>55263</v>
          </cell>
          <cell r="B663" t="str">
            <v>ROLO COMPACTADOR DE PNEUS ESTÁTICO, PRESSÃO VARIÁVEL, POTÊNCIA 111 HP, PESO SEM/COM LASTRO 9,5 / 26 T, LARGURA DE TRABALHO 1,90 M - MATERIAIS NA OPERAÇÃO. AF_07/2014</v>
          </cell>
          <cell r="C663" t="str">
            <v>H</v>
          </cell>
          <cell r="D663">
            <v>43.29</v>
          </cell>
        </row>
        <row r="664">
          <cell r="A664">
            <v>73303</v>
          </cell>
          <cell r="B664" t="str">
            <v>GRUPO GERADOR ESTACIONÁRIO, MOTOR DIESEL POTÊNCIA 170 KVA - DEPRECIAÇÃO. AF_02/2016</v>
          </cell>
          <cell r="C664" t="str">
            <v>H</v>
          </cell>
          <cell r="D664">
            <v>4.17</v>
          </cell>
        </row>
        <row r="665">
          <cell r="A665">
            <v>73307</v>
          </cell>
          <cell r="B665" t="str">
            <v>GRUPO GERADOR ESTACIONÁRIO, MOTOR DIESEL POTÊNCIA 170 KVA - MANUTENÇÃO. AF_02/2016</v>
          </cell>
          <cell r="C665" t="str">
            <v>H</v>
          </cell>
          <cell r="D665">
            <v>3.73</v>
          </cell>
        </row>
        <row r="666">
          <cell r="A666">
            <v>73309</v>
          </cell>
          <cell r="B666" t="str">
            <v>ROLO COMPACTADOR VIBRATÓRIO PÉ DE CARNEIRO PARA SOLOS, POTÊNCIA 80 HP, PESO OPERACIONAL SEM/COM LASTRO 7,4 / 8,8 T, LARGURA DE TRABALHO 1,68 M - DEPRECIAÇÃO. AF_02/2016</v>
          </cell>
          <cell r="C666" t="str">
            <v>H</v>
          </cell>
          <cell r="D666">
            <v>15.38</v>
          </cell>
        </row>
        <row r="667">
          <cell r="A667">
            <v>73311</v>
          </cell>
          <cell r="B667" t="str">
            <v>GRUPO GERADOR ESTACIONÁRIO, MOTOR DIESEL POTÊNCIA 170 KVA - MATERIAIS NA OPERAÇÃO. AF_02/2016</v>
          </cell>
          <cell r="C667" t="str">
            <v>H</v>
          </cell>
          <cell r="D667">
            <v>119.67</v>
          </cell>
        </row>
        <row r="668">
          <cell r="A668">
            <v>73313</v>
          </cell>
          <cell r="B668" t="str">
            <v>ROLO COMPACTADOR VIBRATÓRIO PÉ DE CARNEIRO PARA SOLOS, POTÊNCIA 80 HP, PESO OPERACIONAL SEM/COM LASTRO 7,4 / 8,8 T, LARGURA DE TRABALHO 1,68 M - JUROS. AF_02/2016</v>
          </cell>
          <cell r="C668" t="str">
            <v>H</v>
          </cell>
          <cell r="D668">
            <v>4.04</v>
          </cell>
        </row>
        <row r="669">
          <cell r="A669">
            <v>73315</v>
          </cell>
          <cell r="B669" t="str">
            <v>ROLO COMPACTADOR VIBRATÓRIO PÉ DE CARNEIRO PARA SOLOS, POTÊNCIA 80 HP, PESO OPERACIONAL SEM/COM LASTRO 7,4 / 8,8 T, LARGURA DE TRABALHO 1,68 M - MATERIAIS NA OPERAÇÃO. AF_02/2016</v>
          </cell>
          <cell r="C669" t="str">
            <v>H</v>
          </cell>
          <cell r="D669">
            <v>38.39</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16.54</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54.75</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10.27</v>
          </cell>
        </row>
        <row r="673">
          <cell r="A673">
            <v>83761</v>
          </cell>
          <cell r="B673" t="str">
            <v>GRUPO DE SOLDAGEM COM GERADOR A DIESEL 60 CV PARA SOLDA ELÉTRICA, SOBRE 04 RODAS, COM MOTOR 4 CILINDROS 600 A - DEPRECIAÇÃO. AF_02/2016</v>
          </cell>
          <cell r="C673" t="str">
            <v>H</v>
          </cell>
          <cell r="D673">
            <v>8.91</v>
          </cell>
        </row>
        <row r="674">
          <cell r="A674">
            <v>83762</v>
          </cell>
          <cell r="B674" t="str">
            <v>GRUPO DE SOLDAGEM COM GERADOR A DIESEL 60 CV PARA SOLDA ELÉTRICA, SOBRE 04 RODAS, COM MOTOR 4 CILINDROS 600 A - MANUTENÇÃO. AF_02/2016</v>
          </cell>
          <cell r="C674" t="str">
            <v>H</v>
          </cell>
          <cell r="D674">
            <v>11.13</v>
          </cell>
        </row>
        <row r="675">
          <cell r="A675">
            <v>83763</v>
          </cell>
          <cell r="B675" t="str">
            <v>GRUPO DE SOLDAGEM COM GERADOR A DIESEL 60 CV PARA SOLDA ELÉTRICA, SOBRE 04 RODAS, COM MOTOR 4 CILINDROS 600 A - MATERIAIS NA OPERAÇÃO. AF_02/2016</v>
          </cell>
          <cell r="C675" t="str">
            <v>H</v>
          </cell>
          <cell r="D675">
            <v>33.72</v>
          </cell>
        </row>
        <row r="676">
          <cell r="A676">
            <v>83764</v>
          </cell>
          <cell r="B676" t="str">
            <v>GRUPO DE SOLDAGEM COM GERADOR A DIESEL 60 CV PARA SOLDA ELÉTRICA, SOBRE 04 RODAS, COM MOTOR 4 CILINDROS 600 A - JUROS. AF_02/2016</v>
          </cell>
          <cell r="C676" t="str">
            <v>H</v>
          </cell>
          <cell r="D676">
            <v>2</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0.34</v>
          </cell>
        </row>
        <row r="679">
          <cell r="A679">
            <v>87442</v>
          </cell>
          <cell r="B679" t="str">
            <v>BETONEIRA CAPACIDADE NOMINAL 400 L, CAPACIDADE DE MISTURA 310 L, MOTOR A DIESEL POTÊNCIA 5,0 HP, SEM CARREGADOR - JUROS. AF_06/2014</v>
          </cell>
          <cell r="C679" t="str">
            <v>H</v>
          </cell>
          <cell r="D679">
            <v>7.0000000000000007E-2</v>
          </cell>
        </row>
        <row r="680">
          <cell r="A680">
            <v>87443</v>
          </cell>
          <cell r="B680" t="str">
            <v>BETONEIRA CAPACIDADE NOMINAL 400 L, CAPACIDADE DE MISTURA 310 L, MOTOR A DIESEL POTÊNCIA 5,0 HP, SEM CARREGADOR - MANUTENÇÃO. AF_06/2014</v>
          </cell>
          <cell r="C680" t="str">
            <v>H</v>
          </cell>
          <cell r="D680">
            <v>0.32</v>
          </cell>
        </row>
        <row r="681">
          <cell r="A681">
            <v>87444</v>
          </cell>
          <cell r="B681" t="str">
            <v>BETONEIRA CAPACIDADE NOMINAL 400 L, CAPACIDADE DE MISTURA 310 L, MOTOR A DIESEL POTÊNCIA 5,0 HP, SEM CARREGADOR - MATERIAIS NA OPERAÇÃO. AF_06/2014</v>
          </cell>
          <cell r="C681" t="str">
            <v>H</v>
          </cell>
          <cell r="D681">
            <v>2.85</v>
          </cell>
        </row>
        <row r="682">
          <cell r="A682">
            <v>88387</v>
          </cell>
          <cell r="B682" t="str">
            <v>MISTURADOR DE ARGAMASSA, EIXO HORIZONTAL, CAPACIDADE DE MISTURA 300 KG, MOTOR ELÉTRICO POTÊNCIA 5 CV - DEPRECIAÇÃO. AF_06/2014</v>
          </cell>
          <cell r="C682" t="str">
            <v>H</v>
          </cell>
          <cell r="D682">
            <v>0.67</v>
          </cell>
        </row>
        <row r="683">
          <cell r="A683">
            <v>88389</v>
          </cell>
          <cell r="B683" t="str">
            <v>MISTURADOR DE ARGAMASSA, EIXO HORIZONTAL, CAPACIDADE DE MISTURA 300 KG, MOTOR ELÉTRICO POTÊNCIA 5 CV - JUROS. AF_06/2014</v>
          </cell>
          <cell r="C683" t="str">
            <v>H</v>
          </cell>
          <cell r="D683">
            <v>0.15</v>
          </cell>
        </row>
        <row r="684">
          <cell r="A684">
            <v>88390</v>
          </cell>
          <cell r="B684" t="str">
            <v>MISTURADOR DE ARGAMASSA, EIXO HORIZONTAL, CAPACIDADE DE MISTURA 300 KG, MOTOR ELÉTRICO POTÊNCIA 5 CV - MANUTENÇÃO. AF_06/2014</v>
          </cell>
          <cell r="C684" t="str">
            <v>H</v>
          </cell>
          <cell r="D684">
            <v>0.84</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0.8</v>
          </cell>
        </row>
        <row r="687">
          <cell r="A687">
            <v>88395</v>
          </cell>
          <cell r="B687" t="str">
            <v>MISTURADOR DE ARGAMASSA, EIXO HORIZONTAL, CAPACIDADE DE MISTURA 600 KG, MOTOR ELÉTRICO POTÊNCIA 7,5 CV - JUROS. AF_06/2014</v>
          </cell>
          <cell r="C687" t="str">
            <v>H</v>
          </cell>
          <cell r="D687">
            <v>0.18</v>
          </cell>
        </row>
        <row r="688">
          <cell r="A688">
            <v>88396</v>
          </cell>
          <cell r="B688" t="str">
            <v>MISTURADOR DE ARGAMASSA, EIXO HORIZONTAL, CAPACIDADE DE MISTURA 600 KG, MOTOR ELÉTRICO POTÊNCIA 7,5 CV - MANUTENÇÃO. AF_06/2014</v>
          </cell>
          <cell r="C688" t="str">
            <v>H</v>
          </cell>
          <cell r="D688">
            <v>1</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0.64</v>
          </cell>
        </row>
        <row r="691">
          <cell r="A691">
            <v>88401</v>
          </cell>
          <cell r="B691" t="str">
            <v>MISTURADOR DE ARGAMASSA, EIXO HORIZONTAL, CAPACIDADE DE MISTURA 160 KG, MOTOR ELÉTRICO POTÊNCIA 3 CV - JUROS. AF_06/2014</v>
          </cell>
          <cell r="C691" t="str">
            <v>H</v>
          </cell>
          <cell r="D691">
            <v>0.14000000000000001</v>
          </cell>
        </row>
        <row r="692">
          <cell r="A692">
            <v>88402</v>
          </cell>
          <cell r="B692" t="str">
            <v>MISTURADOR DE ARGAMASSA, EIXO HORIZONTAL, CAPACIDADE DE MISTURA 160 KG, MOTOR ELÉTRICO POTÊNCIA 3 CV - MANUTENÇÃO. AF_06/2014</v>
          </cell>
          <cell r="C692" t="str">
            <v>H</v>
          </cell>
          <cell r="D692">
            <v>0.8</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4.17</v>
          </cell>
        </row>
        <row r="695">
          <cell r="A695">
            <v>88422</v>
          </cell>
          <cell r="B695" t="str">
            <v>PROJETOR DE ARGAMASSA, CAPACIDADE DE PROJEÇÃO 1,5 M3/H, ALCANCE DE 30 ATÉ 60 M, MOTOR ELÉTRICO POTÊNCIA 7,5 HP - JUROS. AF_06/2014</v>
          </cell>
          <cell r="C695" t="str">
            <v>H</v>
          </cell>
          <cell r="D695">
            <v>0.93</v>
          </cell>
        </row>
        <row r="696">
          <cell r="A696">
            <v>88425</v>
          </cell>
          <cell r="B696" t="str">
            <v>PROJETOR DE ARGAMASSA, CAPACIDADE DE PROJEÇÃO 1,5 M3/H, ALCANCE DE 30 ATÉ 60 M, MOTOR ELÉTRICO POTÊNCIA 7,5 HP - MANUTENÇÃO. AF_06/2014</v>
          </cell>
          <cell r="C696" t="str">
            <v>H</v>
          </cell>
          <cell r="D696">
            <v>4.5599999999999996</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5.53</v>
          </cell>
        </row>
        <row r="699">
          <cell r="A699">
            <v>88435</v>
          </cell>
          <cell r="B699" t="str">
            <v>PROJETOR DE ARGAMASSA, CAPACIDADE DE PROJEÇÃO 2 M3/H, ALCANCE ATÉ 50 M, MOTOR ELÉTRICO POTÊNCIA 7,5 HP - JUROS. AF_06/2014</v>
          </cell>
          <cell r="C699" t="str">
            <v>H</v>
          </cell>
          <cell r="D699">
            <v>1.24</v>
          </cell>
        </row>
        <row r="700">
          <cell r="A700">
            <v>88436</v>
          </cell>
          <cell r="B700" t="str">
            <v>PROJETOR DE ARGAMASSA, CAPACIDADE DE PROJEÇÃO 2 M3/H, ALCANCE ATÉ 50 M, MOTOR ELÉTRICO POTÊNCIA 7,5 HP - MANUTENÇÃO. AF_06/2014</v>
          </cell>
          <cell r="C700" t="str">
            <v>H</v>
          </cell>
          <cell r="D700">
            <v>6.05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0.25</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0.24</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42.89</v>
          </cell>
        </row>
        <row r="712">
          <cell r="A712">
            <v>88839</v>
          </cell>
          <cell r="B712" t="str">
            <v>TRATOR DE ESTEIRAS, POTÊNCIA 125 HP, PESO OPERACIONAL 12,9 T, COM LÂMINA 2,7 M3 - DEPRECIAÇÃO. AF_10/2014</v>
          </cell>
          <cell r="C712" t="str">
            <v>H</v>
          </cell>
          <cell r="D712">
            <v>18.07</v>
          </cell>
        </row>
        <row r="713">
          <cell r="A713">
            <v>88840</v>
          </cell>
          <cell r="B713" t="str">
            <v>TRATOR DE ESTEIRAS, POTÊNCIA 125 HP, PESO OPERACIONAL 12,9 T, COM LÂMINA 2,7 M3 - JUROS. AF_10/2014</v>
          </cell>
          <cell r="C713" t="str">
            <v>H</v>
          </cell>
          <cell r="D713">
            <v>7.73</v>
          </cell>
        </row>
        <row r="714">
          <cell r="A714">
            <v>88841</v>
          </cell>
          <cell r="B714" t="str">
            <v>TRATOR DE ESTEIRAS, POTÊNCIA 125 HP, PESO OPERACIONAL 12,9 T, COM LÂMINA 2,7 M3 - MANUTENÇÃO. AF_10/2014</v>
          </cell>
          <cell r="C714" t="str">
            <v>H</v>
          </cell>
          <cell r="D714">
            <v>32.31</v>
          </cell>
        </row>
        <row r="715">
          <cell r="A715">
            <v>88842</v>
          </cell>
          <cell r="B715" t="str">
            <v>TRATOR DE ESTEIRAS, POTÊNCIA 125 HP, PESO OPERACIONAL 12,9 T, COM LÂMINA 2,7 M3 - MATERIAIS NA OPERAÇÃO. AF_10/2014</v>
          </cell>
          <cell r="C715" t="str">
            <v>H</v>
          </cell>
          <cell r="D715">
            <v>52.5</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0.14000000000000001</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1.72</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60.42</v>
          </cell>
        </row>
        <row r="730">
          <cell r="A730">
            <v>89009</v>
          </cell>
          <cell r="B730" t="str">
            <v>TRATOR DE ESTEIRAS, POTÊNCIA 150 HP, PESO OPERACIONAL 16,7 T, COM RODA MOTRIZ ELEVADA E LÂMINA 3,18 M3 - DEPRECIAÇÃO. AF_06/2014</v>
          </cell>
          <cell r="C730" t="str">
            <v>H</v>
          </cell>
          <cell r="D730">
            <v>22.39</v>
          </cell>
        </row>
        <row r="731">
          <cell r="A731">
            <v>89010</v>
          </cell>
          <cell r="B731" t="str">
            <v>TRATOR DE ESTEIRAS, POTÊNCIA 150 HP, PESO OPERACIONAL 16,7 T, COM RODA MOTRIZ ELEVADA E LÂMINA 3,18 M3 - JUROS. AF_06/2014</v>
          </cell>
          <cell r="C731" t="str">
            <v>H</v>
          </cell>
          <cell r="D731">
            <v>9.57</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73.34</v>
          </cell>
        </row>
        <row r="735">
          <cell r="A735">
            <v>89014</v>
          </cell>
          <cell r="B735" t="str">
            <v>TRATOR DE ESTEIRAS, POTÊNCIA 347 HP, PESO OPERACIONAL 38,5 T, COM LÂMINA 8,70 M3 - JUROS. AF_06/2014</v>
          </cell>
          <cell r="C735" t="str">
            <v>H</v>
          </cell>
          <cell r="D735">
            <v>31.36</v>
          </cell>
        </row>
        <row r="736">
          <cell r="A736">
            <v>89015</v>
          </cell>
          <cell r="B736" t="str">
            <v>VASSOURA MECÂNICA REBOCÁVEL COM ESCOVA CILÍNDRICA, LARGURA ÚTIL DE VARRIMENTO DE 2,44 M - DEPRECIAÇÃO. AF_06/2014</v>
          </cell>
          <cell r="C736" t="str">
            <v>H</v>
          </cell>
          <cell r="D736">
            <v>1.98</v>
          </cell>
        </row>
        <row r="737">
          <cell r="A737">
            <v>89016</v>
          </cell>
          <cell r="B737" t="str">
            <v>VASSOURA MECÂNICA REBOCÁVEL COM ESCOVA CILÍNDRICA, LARGURA ÚTIL DE VARRIMENTO DE 2,44 M - JUROS. AF_06/2014</v>
          </cell>
          <cell r="C737" t="str">
            <v>H</v>
          </cell>
          <cell r="D737">
            <v>0.51</v>
          </cell>
        </row>
        <row r="738">
          <cell r="A738">
            <v>89017</v>
          </cell>
          <cell r="B738" t="str">
            <v>TRATOR DE ESTEIRAS, POTÊNCIA 170 HP, PESO OPERACIONAL 19 T, CAÇAMBA 5,2 M3 - DEPRECIAÇÃO. AF_06/2014</v>
          </cell>
          <cell r="C738" t="str">
            <v>H</v>
          </cell>
          <cell r="D738">
            <v>22.25</v>
          </cell>
        </row>
        <row r="739">
          <cell r="A739">
            <v>89018</v>
          </cell>
          <cell r="B739" t="str">
            <v>TRATOR DE ESTEIRAS, POTÊNCIA 170 HP, PESO OPERACIONAL 19 T, CAÇAMBA 5,2 M3 - JUROS. AF_06/2014</v>
          </cell>
          <cell r="C739" t="str">
            <v>H</v>
          </cell>
          <cell r="D739">
            <v>9.51</v>
          </cell>
        </row>
        <row r="740">
          <cell r="A740">
            <v>89019</v>
          </cell>
          <cell r="B740" t="str">
            <v>BOMBA SUBMERSÍVEL ELÉTRICA TRIFÁSICA, POTÊNCIA 2,96 HP, Ø ROTOR 144 MM SEMI-ABERTO, BOCAL DE SAÍDA Ø 2, HM/Q = 2 MCA / 38,8 M3/H A 28 MCA / 5 M3/H - DEPRECIAÇÃO. AF_06/2014</v>
          </cell>
          <cell r="C740" t="str">
            <v>H</v>
          </cell>
          <cell r="D740">
            <v>0.28000000000000003</v>
          </cell>
        </row>
        <row r="741">
          <cell r="A741">
            <v>89020</v>
          </cell>
          <cell r="B741" t="str">
            <v>BOMBA SUBMERSÍVEL ELÉTRICA TRIFÁSICA, POTÊNCIA 2,96 HP, Ø ROTOR 144 MM SEMI-ABERTO, BOCAL DE SAÍDA Ø 2, HM/Q = 2 MCA / 38,8 M3/H A 28 MCA / 5 M3/H - JUROS. AF_06/2014</v>
          </cell>
          <cell r="C741" t="str">
            <v>H</v>
          </cell>
          <cell r="D741">
            <v>0.06</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133.78</v>
          </cell>
        </row>
        <row r="746">
          <cell r="A746">
            <v>89029</v>
          </cell>
          <cell r="B746" t="str">
            <v>TRATOR DE ESTEIRAS, POTÊNCIA 100 HP, PESO OPERACIONAL 9,4 T, COM LÂMINA 2,19 M3 - DEPRECIAÇÃO. AF_06/2014</v>
          </cell>
          <cell r="C746" t="str">
            <v>H</v>
          </cell>
          <cell r="D746">
            <v>17.27</v>
          </cell>
        </row>
        <row r="747">
          <cell r="A747">
            <v>89030</v>
          </cell>
          <cell r="B747" t="str">
            <v>TRATOR DE ESTEIRAS, POTÊNCIA 100 HP, PESO OPERACIONAL 9,4 T, COM LÂMINA 2,19 M3 - JUROS. AF_06/2014</v>
          </cell>
          <cell r="C747" t="str">
            <v>H</v>
          </cell>
          <cell r="D747">
            <v>7.38</v>
          </cell>
        </row>
        <row r="748">
          <cell r="A748">
            <v>89033</v>
          </cell>
          <cell r="B748" t="str">
            <v>TRATOR DE PNEUS, POTÊNCIA 85 CV, TRAÇÃO 4X4, PESO COM LASTRO DE 4.675 KG - DEPRECIAÇÃO. AF_06/2014</v>
          </cell>
          <cell r="C748" t="str">
            <v>H</v>
          </cell>
          <cell r="D748">
            <v>6.85</v>
          </cell>
        </row>
        <row r="749">
          <cell r="A749">
            <v>89034</v>
          </cell>
          <cell r="B749" t="str">
            <v>TRATOR DE PNEUS, POTÊNCIA 85 CV, TRAÇÃO 4X4, PESO COM LASTRO DE 4.675 KG - JUROS. AF_06/2014</v>
          </cell>
          <cell r="C749" t="str">
            <v>H</v>
          </cell>
          <cell r="D749">
            <v>1.79</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14.8</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14.83</v>
          </cell>
        </row>
        <row r="757">
          <cell r="A757">
            <v>89213</v>
          </cell>
          <cell r="B757" t="str">
            <v>BATE-ESTACAS POR GRAVIDADE, POTÊNCIA DE 160 HP, PESO DO MARTELO ATÉ 3 TONELADAS - JUROS. AF_11/2014</v>
          </cell>
          <cell r="C757" t="str">
            <v>H</v>
          </cell>
          <cell r="D757">
            <v>4.4400000000000004</v>
          </cell>
        </row>
        <row r="758">
          <cell r="A758">
            <v>89214</v>
          </cell>
          <cell r="B758" t="str">
            <v>BATE-ESTACAS POR GRAVIDADE, POTÊNCIA DE 160 HP, PESO DO MARTELO ATÉ 3 TONELADAS - MANUTENÇÃO. AF_11/2014</v>
          </cell>
          <cell r="C758" t="str">
            <v>H</v>
          </cell>
          <cell r="D758">
            <v>13.92</v>
          </cell>
        </row>
        <row r="759">
          <cell r="A759">
            <v>89215</v>
          </cell>
          <cell r="B759" t="str">
            <v>BATE-ESTACAS POR GRAVIDADE, POTÊNCIA DE 160 HP, PESO DO MARTELO ATÉ 3 TONELADAS - MATERIAIS NA OPERAÇÃO. AF_11/2014</v>
          </cell>
          <cell r="C759" t="str">
            <v>H</v>
          </cell>
          <cell r="D759">
            <v>62.39</v>
          </cell>
        </row>
        <row r="760">
          <cell r="A760">
            <v>89221</v>
          </cell>
          <cell r="B760" t="str">
            <v>BETONEIRA CAPACIDADE NOMINAL DE 600 L, CAPACIDADE DE MISTURA 360 L, MOTOR ELÉTRICO TRIFÁSICO POTÊNCIA DE 4 CV, SEM CARREGADOR - DEPRECIAÇÃO. AF_11/2014</v>
          </cell>
          <cell r="C760" t="str">
            <v>H</v>
          </cell>
          <cell r="D760">
            <v>1.04</v>
          </cell>
        </row>
        <row r="761">
          <cell r="A761">
            <v>89222</v>
          </cell>
          <cell r="B761" t="str">
            <v>BETONEIRA CAPACIDADE NOMINAL DE 600 L, CAPACIDADE DE MISTURA 360 L, MOTOR ELÉTRICO TRIFÁSICO POTÊNCIA DE 4 CV, SEM CARREGADOR - JUROS. AF_11/2014</v>
          </cell>
          <cell r="C761" t="str">
            <v>H</v>
          </cell>
          <cell r="D761">
            <v>0.23</v>
          </cell>
        </row>
        <row r="762">
          <cell r="A762">
            <v>89223</v>
          </cell>
          <cell r="B762" t="str">
            <v>BETONEIRA CAPACIDADE NOMINAL DE 600 L, CAPACIDADE DE MISTURA 360 L, MOTOR ELÉTRICO TRIFÁSICO POTÊNCIA DE 4 CV, SEM CARREGADOR - MANUTENÇÃO. AF_11/2014</v>
          </cell>
          <cell r="C762" t="str">
            <v>H</v>
          </cell>
          <cell r="D762">
            <v>0.97</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21.88</v>
          </cell>
        </row>
        <row r="765">
          <cell r="A765">
            <v>89229</v>
          </cell>
          <cell r="B765" t="str">
            <v>MOTONIVELADORA POTÊNCIA BÁSICA LÍQUIDA (PRIMEIRA MARCHA) 125 HP, PESO BRUTO 13032 KG, LARGURA DA LÂMINA DE 3,7 M - JUROS. AF_06/2014</v>
          </cell>
          <cell r="C765" t="str">
            <v>H</v>
          </cell>
          <cell r="D765">
            <v>7.49</v>
          </cell>
        </row>
        <row r="766">
          <cell r="A766">
            <v>89230</v>
          </cell>
          <cell r="B766" t="str">
            <v>FRESADORA DE ASFALTO A FRIO SOBRE RODAS, LARGURA FRESAGEM DE 1,0 M, POTÊNCIA 208 HP - DEPRECIAÇÃO. AF_11/2014</v>
          </cell>
          <cell r="C766" t="str">
            <v>H</v>
          </cell>
          <cell r="D766">
            <v>86.97</v>
          </cell>
        </row>
        <row r="767">
          <cell r="A767">
            <v>89231</v>
          </cell>
          <cell r="B767" t="str">
            <v>FRESADORA DE ASFALTO A FRIO SOBRE RODAS, LARGURA FRESAGEM DE 1,0 M, POTÊNCIA 208 HP - JUROS. AF_11/2014</v>
          </cell>
          <cell r="C767" t="str">
            <v>H</v>
          </cell>
          <cell r="D767">
            <v>26.07</v>
          </cell>
        </row>
        <row r="768">
          <cell r="A768">
            <v>89232</v>
          </cell>
          <cell r="B768" t="str">
            <v>FRESADORA DE ASFALTO A FRIO SOBRE RODAS, LARGURA FRESAGEM DE 1,0 M, POTÊNCIA 208 HP - MANUTENÇÃO. AF_11/2014</v>
          </cell>
          <cell r="C768" t="str">
            <v>H</v>
          </cell>
          <cell r="D768">
            <v>155.13</v>
          </cell>
        </row>
        <row r="769">
          <cell r="A769">
            <v>89233</v>
          </cell>
          <cell r="B769" t="str">
            <v>FRESADORA DE ASFALTO A FRIO SOBRE RODAS, LARGURA FRESAGEM DE 1,0 M, POTÊNCIA 208 HP - MATERIAIS NA OPERAÇÃO. AF_11/2014</v>
          </cell>
          <cell r="C769" t="str">
            <v>H</v>
          </cell>
          <cell r="D769">
            <v>112.27</v>
          </cell>
        </row>
        <row r="770">
          <cell r="A770">
            <v>89236</v>
          </cell>
          <cell r="B770" t="str">
            <v>FRESADORA DE ASFALTO A FRIO SOBRE RODAS, LARGURA FRESAGEM DE 2,0 M, POTÊNCIA 550 HP - DEPRECIAÇÃO. AF_11/2014</v>
          </cell>
          <cell r="C770" t="str">
            <v>H</v>
          </cell>
          <cell r="D770">
            <v>203.16</v>
          </cell>
        </row>
        <row r="771">
          <cell r="A771">
            <v>89237</v>
          </cell>
          <cell r="B771" t="str">
            <v>FRESADORA DE ASFALTO A FRIO SOBRE RODAS, LARGURA FRESAGEM DE 2,0 M, POTÊNCIA 550 HP - JUROS. AF_11/2014</v>
          </cell>
          <cell r="C771" t="str">
            <v>H</v>
          </cell>
          <cell r="D771">
            <v>60.9</v>
          </cell>
        </row>
        <row r="772">
          <cell r="A772">
            <v>89238</v>
          </cell>
          <cell r="B772" t="str">
            <v>FRESADORA DE ASFALTO A FRIO SOBRE RODAS, LARGURA FRESAGEM DE 2,0 M, POTÊNCIA 550 HP - MANUTENÇÃO. AF_11/2014</v>
          </cell>
          <cell r="C772" t="str">
            <v>H</v>
          </cell>
          <cell r="D772">
            <v>362.39</v>
          </cell>
        </row>
        <row r="773">
          <cell r="A773">
            <v>89239</v>
          </cell>
          <cell r="B773" t="str">
            <v>FRESADORA DE ASFALTO A FRIO SOBRE RODAS, LARGURA FRESAGEM DE 2,0 M, POTÊNCIA 550 HP - MATERIAIS NA OPERAÇÃO. AF_11/2014</v>
          </cell>
          <cell r="C773" t="str">
            <v>H</v>
          </cell>
          <cell r="D773">
            <v>296.91000000000003</v>
          </cell>
        </row>
        <row r="774">
          <cell r="A774">
            <v>89240</v>
          </cell>
          <cell r="B774" t="str">
            <v>VIBROACABADORA DE ASFALTO SOBRE ESTEIRAS, LARGURA DE PAVIMENTAÇÃO 1,90 M A 5,30 M, POTÊNCIA 105 HP CAPACIDADE 450 T/H - DEPRECIAÇÃO. AF_11/2014</v>
          </cell>
          <cell r="C774" t="str">
            <v>H</v>
          </cell>
          <cell r="D774">
            <v>62.35</v>
          </cell>
        </row>
        <row r="775">
          <cell r="A775">
            <v>89241</v>
          </cell>
          <cell r="B775" t="str">
            <v>VIBROACABADORA DE ASFALTO SOBRE ESTEIRAS, LARGURA DE PAVIMENTAÇÃO 1,90 M A 5,30 M, POTÊNCIA 105 HP CAPACIDADE 450 T/H - JUROS. AF_11/2014</v>
          </cell>
          <cell r="C775" t="str">
            <v>H</v>
          </cell>
          <cell r="D775">
            <v>21.35</v>
          </cell>
        </row>
        <row r="776">
          <cell r="A776">
            <v>89246</v>
          </cell>
          <cell r="B776" t="str">
            <v>RECICLADORA DE ASFALTO A FRIO SOBRE RODAS, LARGURA FRESAGEM DE 2,0 M, POTÊNCIA 422 HP - DEPRECIAÇÃO. AF_11/2014</v>
          </cell>
          <cell r="C776" t="str">
            <v>H</v>
          </cell>
          <cell r="D776">
            <v>176.54</v>
          </cell>
        </row>
        <row r="777">
          <cell r="A777">
            <v>89247</v>
          </cell>
          <cell r="B777" t="str">
            <v>RECICLADORA DE ASFALTO A FRIO SOBRE RODAS, LARGURA FRESAGEM DE 2,0 M, POTÊNCIA 422 HP - JUROS. AF_11/2014</v>
          </cell>
          <cell r="C777" t="str">
            <v>H</v>
          </cell>
          <cell r="D777">
            <v>52.92</v>
          </cell>
        </row>
        <row r="778">
          <cell r="A778">
            <v>89248</v>
          </cell>
          <cell r="B778" t="str">
            <v>RECICLADORA DE ASFALTO A FRIO SOBRE RODAS, LARGURA FRESAGEM DE 2,0 M, POTÊNCIA 422 HP - MANUTENÇÃO. AF_11/2014</v>
          </cell>
          <cell r="C778" t="str">
            <v>H</v>
          </cell>
          <cell r="D778">
            <v>314.89999999999998</v>
          </cell>
        </row>
        <row r="779">
          <cell r="A779">
            <v>89249</v>
          </cell>
          <cell r="B779" t="str">
            <v>RECICLADORA DE ASFALTO A FRIO SOBRE RODAS, LARGURA FRESAGEM DE 2,0 M, POTÊNCIA 422 HP - MATERIAIS NA OPERAÇÃO. AF_11/2014</v>
          </cell>
          <cell r="C779" t="str">
            <v>H</v>
          </cell>
          <cell r="D779">
            <v>253.09</v>
          </cell>
        </row>
        <row r="780">
          <cell r="A780">
            <v>89253</v>
          </cell>
          <cell r="B780" t="str">
            <v>VIBROACABADORA DE ASFALTO SOBRE ESTEIRAS, LARGURA DE PAVIMENTAÇÃO 2,13 M A 4,55 M, POTÊNCIA 100 HP, CAPACIDADE 400 T/H - DEPRECIAÇÃO. AF_11/2014</v>
          </cell>
          <cell r="C780" t="str">
            <v>H</v>
          </cell>
          <cell r="D780">
            <v>51.09</v>
          </cell>
        </row>
        <row r="781">
          <cell r="A781">
            <v>89254</v>
          </cell>
          <cell r="B781" t="str">
            <v>VIBROACABADORA DE ASFALTO SOBRE ESTEIRAS, LARGURA DE PAVIMENTAÇÃO 2,13 M A 4,55 M, POTÊNCIA 100 HP, CAPACIDADE 400 T/H - JUROS. AF_11/2014</v>
          </cell>
          <cell r="C781" t="str">
            <v>H</v>
          </cell>
          <cell r="D781">
            <v>17.5</v>
          </cell>
        </row>
        <row r="782">
          <cell r="A782">
            <v>89255</v>
          </cell>
          <cell r="B782" t="str">
            <v>VIBROACABADORA DE ASFALTO SOBRE ESTEIRAS, LARGURA DE PAVIMENTAÇÃO 2,13 M A 4,55 M, POTÊNCIA 100 HP, CAPACIDADE 400 T/H - MANUTENÇÃO. AF_11/2014</v>
          </cell>
          <cell r="C782" t="str">
            <v>H</v>
          </cell>
          <cell r="D782">
            <v>82.13</v>
          </cell>
        </row>
        <row r="783">
          <cell r="A783">
            <v>89256</v>
          </cell>
          <cell r="B783" t="str">
            <v>VIBROACABADORA DE ASFALTO SOBRE ESTEIRAS, LARGURA DE PAVIMENTAÇÃO 2,13 M A 4,55 M, POTÊNCIA 100 HP, CAPACIDADE 400 T/H - MATERIAIS NA OPERAÇÃO. AF_11/2014</v>
          </cell>
          <cell r="C783" t="str">
            <v>H</v>
          </cell>
          <cell r="D783">
            <v>56.96</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9.32</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3.72</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17.489999999999998</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7.42</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2.96</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25.81</v>
          </cell>
        </row>
        <row r="791">
          <cell r="A791">
            <v>89268</v>
          </cell>
          <cell r="B791" t="str">
            <v>GUINDASTE HIDRÁULICO AUTOPROPELIDO, COM LANÇA TELESCÓPICA 28,80 M, CAPACIDADE MÁXIMA 30 T, POTÊNCIA 97 KW, TRAÇÃO 4 X 4 - JUROS. AF_11/2014</v>
          </cell>
          <cell r="C791" t="str">
            <v>H</v>
          </cell>
          <cell r="D791">
            <v>8.84</v>
          </cell>
        </row>
        <row r="792">
          <cell r="A792">
            <v>89269</v>
          </cell>
          <cell r="B792" t="str">
            <v>GUINDASTE HIDRÁULICO AUTOPROPELIDO, COM LANÇA TELESCÓPICA 28,80 M, CAPACIDADE MÁXIMA 30 T, POTÊNCIA 97 KW, TRAÇÃO 4 X 4 - IMPOSTOS E SEGUROS. AF_11/2014</v>
          </cell>
          <cell r="C792" t="str">
            <v>H</v>
          </cell>
          <cell r="D792">
            <v>1.8</v>
          </cell>
        </row>
        <row r="793">
          <cell r="A793">
            <v>89270</v>
          </cell>
          <cell r="B793" t="str">
            <v>GUINDASTE HIDRÁULICO AUTOPROPELIDO, COM LANÇA TELESCÓPICA 28,80 M, CAPACIDADE MÁXIMA 30 T, POTÊNCIA 97 KW, TRAÇÃO 4 X 4 - MANUTENÇÃO. AF_11/2014</v>
          </cell>
          <cell r="C793" t="str">
            <v>H</v>
          </cell>
          <cell r="D793">
            <v>41.5</v>
          </cell>
        </row>
        <row r="794">
          <cell r="A794">
            <v>89271</v>
          </cell>
          <cell r="B794" t="str">
            <v>GUINDASTE HIDRÁULICO AUTOPROPELIDO, COM LANÇA TELESCÓPICA 28,80 M, CAPACIDADE MÁXIMA 30 T, POTÊNCIA 97 KW, TRAÇÃO 4 X 4 - MATERIAIS NA OPERAÇÃO. AF_11/2014</v>
          </cell>
          <cell r="C794" t="str">
            <v>H</v>
          </cell>
          <cell r="D794">
            <v>19.489999999999998</v>
          </cell>
        </row>
        <row r="795">
          <cell r="A795">
            <v>89274</v>
          </cell>
          <cell r="B795" t="str">
            <v>BETONEIRA CAPACIDADE NOMINAL DE 600 L, CAPACIDADE DE MISTURA 440 L, MOTOR A DIESEL POTÊNCIA 10 HP, COM CARREGADOR - DEPRECIAÇÃO. AF_11/2014</v>
          </cell>
          <cell r="C795" t="str">
            <v>H</v>
          </cell>
          <cell r="D795">
            <v>1.26</v>
          </cell>
        </row>
        <row r="796">
          <cell r="A796">
            <v>89275</v>
          </cell>
          <cell r="B796" t="str">
            <v>BETONEIRA CAPACIDADE NOMINAL DE 600 L, CAPACIDADE DE MISTURA 440 L, MOTOR A DIESEL POTÊNCIA 10 HP, COM CARREGADOR - JUROS. AF_11/2014</v>
          </cell>
          <cell r="C796" t="str">
            <v>H</v>
          </cell>
          <cell r="D796">
            <v>0.28000000000000003</v>
          </cell>
        </row>
        <row r="797">
          <cell r="A797">
            <v>89276</v>
          </cell>
          <cell r="B797" t="str">
            <v>BETONEIRA CAPACIDADE NOMINAL DE 600 L, CAPACIDADE DE MISTURA 440 L, MOTOR A DIESEL POTÊNCIA 10 HP, COM CARREGADOR - MANUTENÇÃO. AF_11/2014</v>
          </cell>
          <cell r="C797" t="str">
            <v>H</v>
          </cell>
          <cell r="D797">
            <v>1.18</v>
          </cell>
        </row>
        <row r="798">
          <cell r="A798">
            <v>89277</v>
          </cell>
          <cell r="B798" t="str">
            <v>BETONEIRA CAPACIDADE NOMINAL DE 600 L, CAPACIDADE DE MISTURA 440 L, MOTOR A DIESEL POTÊNCIA 10 HP, COM CARREGADOR - MATERIAIS NA OPERAÇÃO. AF_11/2014</v>
          </cell>
          <cell r="C798" t="str">
            <v>H</v>
          </cell>
          <cell r="D798">
            <v>5.7</v>
          </cell>
        </row>
        <row r="799">
          <cell r="A799">
            <v>89280</v>
          </cell>
          <cell r="B799" t="str">
            <v>ROLO COMPACTADOR VIBRATÓRIO TANDEM AÇO LISO, POTÊNCIA 58 HP, PESO SEM/COM LASTRO 6,5 / 9,4 T, LARGURA DE TRABALHO 1,2 M - DEPRECIAÇÃO. AF_06/2014</v>
          </cell>
          <cell r="C799" t="str">
            <v>H</v>
          </cell>
          <cell r="D799">
            <v>18.170000000000002</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19.89</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6.96</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1.43</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37.299999999999997</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118.46</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20.91</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7.31</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1.51</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39.21</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136.68</v>
          </cell>
        </row>
        <row r="811">
          <cell r="A811">
            <v>90582</v>
          </cell>
          <cell r="B811" t="str">
            <v>VIBRADOR DE IMERSÃO, DIÂMETRO DE PONTEIRA 45MM, MOTOR ELÉTRICO TRIFÁSICO POTÊNCIA DE 2 CV - DEPRECIAÇÃO. AF_06/2015</v>
          </cell>
          <cell r="C811" t="str">
            <v>H</v>
          </cell>
          <cell r="D811">
            <v>0.27</v>
          </cell>
        </row>
        <row r="812">
          <cell r="A812">
            <v>90583</v>
          </cell>
          <cell r="B812" t="str">
            <v>VIBRADOR DE IMERSÃO, DIÂMETRO DE PONTEIRA 45MM, MOTOR ELÉTRICO TRIFÁSICO POTÊNCIA DE 2 CV - JUROS. AF_06/2015</v>
          </cell>
          <cell r="C812" t="str">
            <v>H</v>
          </cell>
          <cell r="D812">
            <v>0.06</v>
          </cell>
        </row>
        <row r="813">
          <cell r="A813">
            <v>90584</v>
          </cell>
          <cell r="B813" t="str">
            <v>VIBRADOR DE IMERSÃO, DIÂMETRO DE PONTEIRA 45MM, MOTOR ELÉTRICO TRIFÁSICO POTÊNCIA DE 2 CV - MANUTENÇÃO. AF_06/2015</v>
          </cell>
          <cell r="C813" t="str">
            <v>H</v>
          </cell>
          <cell r="D813">
            <v>0.21</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1.5</v>
          </cell>
        </row>
        <row r="816">
          <cell r="A816">
            <v>90622</v>
          </cell>
          <cell r="B816" t="str">
            <v>PERFURATRIZ MANUAL, TORQUE MÁXIMO 83 N.M, POTÊNCIA 5 CV, COM DIÂMETRO MÁXIMO 4" - JUROS. AF_06/2015</v>
          </cell>
          <cell r="C816" t="str">
            <v>H</v>
          </cell>
          <cell r="D816">
            <v>0.33</v>
          </cell>
        </row>
        <row r="817">
          <cell r="A817">
            <v>90623</v>
          </cell>
          <cell r="B817" t="str">
            <v>PERFURATRIZ MANUAL, TORQUE MÁXIMO 83 N.M, POTÊNCIA 5 CV, COM DIÂMETRO MÁXIMO 4" - MANUTENÇÃO. AF_06/2015</v>
          </cell>
          <cell r="C817" t="str">
            <v>H</v>
          </cell>
          <cell r="D817">
            <v>1.88</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3.21</v>
          </cell>
        </row>
        <row r="824">
          <cell r="A824">
            <v>90634</v>
          </cell>
          <cell r="B824" t="str">
            <v>MISTURADOR DUPLO HORIZONTAL DE ALTA TURBULÊNCIA, CAPACIDADE / VOLUME 2 X 500 LITROS, MOTORES ELÉTRICOS MÍNIMO 5 CV CADA, PARA NATA CIMENTO, ARGAMASSA E OUTROS - JUROS. AF_06/2015</v>
          </cell>
          <cell r="C824" t="str">
            <v>H</v>
          </cell>
          <cell r="D824">
            <v>0.72</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3.51</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4.79</v>
          </cell>
        </row>
        <row r="828">
          <cell r="A828">
            <v>90640</v>
          </cell>
          <cell r="B828" t="str">
            <v>BOMBA TRIPLEX, PARA INJEÇÃO DE NATA DE CIMENTO, VAZÃO MÁXIMA DE 100 LITROS/MINUTO, PRESSÃO MÁXIMA DE 70 BAR - JUROS. AF_06/2015</v>
          </cell>
          <cell r="C828" t="str">
            <v>H</v>
          </cell>
          <cell r="D828">
            <v>1.07</v>
          </cell>
        </row>
        <row r="829">
          <cell r="A829">
            <v>90641</v>
          </cell>
          <cell r="B829" t="str">
            <v>BOMBA TRIPLEX, PARA INJEÇÃO DE NATA DE CIMENTO, VAZÃO MÁXIMA DE 100 LITROS/MINUTO, PRESSÃO MÁXIMA DE 70 BAR - MANUTENÇÃO. AF_06/2015</v>
          </cell>
          <cell r="C829" t="str">
            <v>H</v>
          </cell>
          <cell r="D829">
            <v>5.24</v>
          </cell>
        </row>
        <row r="830">
          <cell r="A830">
            <v>90642</v>
          </cell>
          <cell r="B830" t="str">
            <v>BOMBA TRIPLEX, PARA INJEÇÃO DE NATA DE CIMENTO, VAZÃO MÁXIMA DE 100 LITROS/MINUTO, PRESSÃO MÁXIMA DE 70 BAR - MATERIAIS NA OPERAÇÃO. AF_06/2015</v>
          </cell>
          <cell r="C830" t="str">
            <v>H</v>
          </cell>
          <cell r="D830">
            <v>6.19</v>
          </cell>
        </row>
        <row r="831">
          <cell r="A831">
            <v>90646</v>
          </cell>
          <cell r="B831" t="str">
            <v>BOMBA CENTRÍFUGA MONOESTÁGIO COM MOTOR ELÉTRICO MONOFÁSICO, POTÊNCIA 15 HP, DIÂMETRO DO ROTOR 173 MM, HM/Q = 30 MCA / 90 M3/H A 45 MCA / 55 M3/H - DEPRECIAÇÃO. AF_06/2015</v>
          </cell>
          <cell r="C831" t="str">
            <v>H</v>
          </cell>
          <cell r="D831">
            <v>0.52</v>
          </cell>
        </row>
        <row r="832">
          <cell r="A832">
            <v>90647</v>
          </cell>
          <cell r="B832" t="str">
            <v>BOMBA CENTRÍFUGA MONOESTÁGIO COM MOTOR ELÉTRICO MONOFÁSICO, POTÊNCIA 15 HP, DIÂMETRO DO ROTOR 173 MM, HM/Q = 30 MCA / 90 M3/H A 45 MCA / 55 M3/H - JUROS. AF_06/2015</v>
          </cell>
          <cell r="C832" t="str">
            <v>H</v>
          </cell>
          <cell r="D832">
            <v>0.11</v>
          </cell>
        </row>
        <row r="833">
          <cell r="A833">
            <v>90648</v>
          </cell>
          <cell r="B833" t="str">
            <v>BOMBA CENTRÍFUGA MONOESTÁGIO COM MOTOR ELÉTRICO MONOFÁSICO, POTÊNCIA 15 HP, DIÂMETRO DO ROTOR 173 MM, HM/Q = 30 MCA / 90 M3/H A 45 MCA / 55 M3/H - MANUTENÇÃO. AF_06/2015</v>
          </cell>
          <cell r="C833" t="str">
            <v>H</v>
          </cell>
          <cell r="D833">
            <v>0.56999999999999995</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3.12</v>
          </cell>
        </row>
        <row r="836">
          <cell r="A836">
            <v>90653</v>
          </cell>
          <cell r="B836" t="str">
            <v>BOMBA DE PROJEÇÃO DE CONCRETO SECO, POTÊNCIA 10 CV, VAZÃO 3 M3/H - JUROS. AF_06/2015</v>
          </cell>
          <cell r="C836" t="str">
            <v>H</v>
          </cell>
          <cell r="D836">
            <v>0.7</v>
          </cell>
        </row>
        <row r="837">
          <cell r="A837">
            <v>90654</v>
          </cell>
          <cell r="B837" t="str">
            <v>BOMBA DE PROJEÇÃO DE CONCRETO SECO, POTÊNCIA 10 CV, VAZÃO 3 M3/H - MANUTENÇÃO. AF_06/2015</v>
          </cell>
          <cell r="C837" t="str">
            <v>H</v>
          </cell>
          <cell r="D837">
            <v>3.41</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3.34</v>
          </cell>
        </row>
        <row r="840">
          <cell r="A840">
            <v>90659</v>
          </cell>
          <cell r="B840" t="str">
            <v>BOMBA DE PROJEÇÃO DE CONCRETO SECO, POTÊNCIA 10 CV, VAZÃO 6 M3/H - JUROS. AF_06/2015</v>
          </cell>
          <cell r="C840" t="str">
            <v>H</v>
          </cell>
          <cell r="D840">
            <v>0.75</v>
          </cell>
        </row>
        <row r="841">
          <cell r="A841">
            <v>90660</v>
          </cell>
          <cell r="B841" t="str">
            <v>BOMBA DE PROJEÇÃO DE CONCRETO SECO, POTÊNCIA 10 CV, VAZÃO 6 M3/H - MANUTENÇÃO. AF_06/2015</v>
          </cell>
          <cell r="C841" t="str">
            <v>H</v>
          </cell>
          <cell r="D841">
            <v>3.65</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10.050000000000001</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80.400000000000006</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56.04</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14.72</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70.13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61.62</v>
          </cell>
        </row>
        <row r="855">
          <cell r="A855">
            <v>90682</v>
          </cell>
          <cell r="B855" t="str">
            <v>MANIPULADOR TELESCÓPICO, POTÊNCIA DE 85 HP, CAPACIDADE DE CARGA DE 3.500 KG, ALTURA MÁXIMA DE ELEVAÇÃO DE 12,3 M - DEPRECIAÇÃO. AF_06/2015</v>
          </cell>
          <cell r="C855" t="str">
            <v>H</v>
          </cell>
          <cell r="D855">
            <v>20.88</v>
          </cell>
        </row>
        <row r="856">
          <cell r="A856">
            <v>90683</v>
          </cell>
          <cell r="B856" t="str">
            <v>MANIPULADOR TELESCÓPICO, POTÊNCIA DE 85 HP, CAPACIDADE DE CARGA DE 3.500 KG, ALTURA MÁXIMA DE ELEVAÇÃO DE 12,3 M - JUROS. AF_06/2015</v>
          </cell>
          <cell r="C856" t="str">
            <v>H</v>
          </cell>
          <cell r="D856">
            <v>4.6900000000000004</v>
          </cell>
        </row>
        <row r="857">
          <cell r="A857">
            <v>90684</v>
          </cell>
          <cell r="B857" t="str">
            <v>MANIPULADOR TELESCÓPICO, POTÊNCIA DE 85 HP, CAPACIDADE DE CARGA DE 3.500 KG, ALTURA MÁXIMA DE ELEVAÇÃO DE 12,3 M - MANUTENÇÃO. AF_06/2015</v>
          </cell>
          <cell r="C857" t="str">
            <v>H</v>
          </cell>
          <cell r="D857">
            <v>22.84</v>
          </cell>
        </row>
        <row r="858">
          <cell r="A858">
            <v>90685</v>
          </cell>
          <cell r="B858" t="str">
            <v>MANIPULADOR TELESCÓPICO, POTÊNCIA DE 85 HP, CAPACIDADE DE CARGA DE 3.500 KG, ALTURA MÁXIMA DE ELEVAÇÃO DE 12,3 M - MATERIAIS NA OPERAÇÃO. AF_06/2015</v>
          </cell>
          <cell r="C858" t="str">
            <v>H</v>
          </cell>
          <cell r="D858">
            <v>38.229999999999997</v>
          </cell>
        </row>
        <row r="859">
          <cell r="A859">
            <v>90688</v>
          </cell>
          <cell r="B859" t="str">
            <v>MINICARREGADEIRA SOBRE RODAS, POTÊNCIA LÍQUIDA DE 47 HP, CAPACIDADE NOMINAL DE OPERAÇÃO DE 646 KG - DEPRECIAÇÃO. AF_06/2015</v>
          </cell>
          <cell r="C859" t="str">
            <v>H</v>
          </cell>
          <cell r="D859">
            <v>11.59</v>
          </cell>
        </row>
        <row r="860">
          <cell r="A860">
            <v>90689</v>
          </cell>
          <cell r="B860" t="str">
            <v>MINICARREGADEIRA SOBRE RODAS, POTÊNCIA LÍQUIDA DE 47 HP, CAPACIDADE NOMINAL DE OPERAÇÃO DE 646 KG - JUROS. AF_06/2015</v>
          </cell>
          <cell r="C860" t="str">
            <v>H</v>
          </cell>
          <cell r="D860">
            <v>2.23</v>
          </cell>
        </row>
        <row r="861">
          <cell r="A861">
            <v>90690</v>
          </cell>
          <cell r="B861" t="str">
            <v>MINICARREGADEIRA SOBRE RODAS, POTÊNCIA LÍQUIDA DE 47 HP, CAPACIDADE NOMINAL DE OPERAÇÃO DE 646 KG - MANUTENÇÃO. AF_06/2015</v>
          </cell>
          <cell r="C861" t="str">
            <v>H</v>
          </cell>
          <cell r="D861">
            <v>14.48</v>
          </cell>
        </row>
        <row r="862">
          <cell r="A862">
            <v>90691</v>
          </cell>
          <cell r="B862" t="str">
            <v>MINICARREGADEIRA SOBRE RODAS, POTÊNCIA LÍQUIDA DE 47 HP, CAPACIDADE NOMINAL DE OPERAÇÃO DE 646 KG - MATERIAIS NA OPERAÇÃO. AF_06/2015</v>
          </cell>
          <cell r="C862" t="str">
            <v>H</v>
          </cell>
          <cell r="D862">
            <v>35.21</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10.050000000000001</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40.72</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105.64</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55.31</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3.04</v>
          </cell>
        </row>
        <row r="882">
          <cell r="A882">
            <v>91026</v>
          </cell>
          <cell r="B882" t="str">
            <v>CAMINHÃO TRUCADO (C/ TERCEIRO EIXO) ELETRÔNICO - POTÊNCIA 231CV - PBT = 22000KG - DIST. ENTRE EIXOS 5170 MM - INCLUI CARROCERIA FIXA ABERTA DE MADEIRA - DEPRECIAÇÃO. AF_06/2015</v>
          </cell>
          <cell r="C882" t="str">
            <v>H</v>
          </cell>
          <cell r="D882">
            <v>10.5</v>
          </cell>
        </row>
        <row r="883">
          <cell r="A883">
            <v>91027</v>
          </cell>
          <cell r="B883" t="str">
            <v>CAMINHÃO TRUCADO (C/ TERCEIRO EIXO) ELETRÔNICO - POTÊNCIA 231CV - PBT = 22000KG - DIST. ENTRE EIXOS 5170 MM - INCLUI CARROCERIA FIXA ABERTA DE MADEIRA - JUROS. AF_06/2015</v>
          </cell>
          <cell r="C883" t="str">
            <v>H</v>
          </cell>
          <cell r="D883">
            <v>4.1900000000000004</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0.85</v>
          </cell>
        </row>
        <row r="885">
          <cell r="A885">
            <v>91029</v>
          </cell>
          <cell r="B885" t="str">
            <v>CAMINHÃO TRUCADO (C/ TERCEIRO EIXO) ELETRÔNICO - POTÊNCIA 231CV - PBT = 22000KG - DIST. ENTRE EIXOS 5170 MM - INCLUI CARROCERIA FIXA ABERTA DE MADEIRA - MANUTENÇÃO. AF_06/2015</v>
          </cell>
          <cell r="C885" t="str">
            <v>H</v>
          </cell>
          <cell r="D885">
            <v>19.7</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95.67</v>
          </cell>
        </row>
        <row r="887">
          <cell r="A887">
            <v>91273</v>
          </cell>
          <cell r="B887" t="str">
            <v>PLACA VIBRATÓRIA REVERSÍVEL COM MOTOR 4 TEMPOS A GASOLINA, FORÇA CENTRÍFUGA DE 25 KN (2500 KGF), POTÊNCIA 5,5 CV - DEPRECIAÇÃO. AF_08/2015</v>
          </cell>
          <cell r="C887" t="str">
            <v>H</v>
          </cell>
          <cell r="D887">
            <v>0.46</v>
          </cell>
        </row>
        <row r="888">
          <cell r="A888">
            <v>91274</v>
          </cell>
          <cell r="B888" t="str">
            <v>PLACA VIBRATÓRIA REVERSÍVEL COM MOTOR 4 TEMPOS A GASOLINA, FORÇA CENTRÍFUGA DE 25 KN (2500 KGF), POTÊNCIA 5,5 CV - JUROS. AF_08/2015</v>
          </cell>
          <cell r="C888" t="str">
            <v>H</v>
          </cell>
          <cell r="D888">
            <v>0.12</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6.37</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0.87</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0.18</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1.0900000000000001</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15.24</v>
          </cell>
        </row>
        <row r="895">
          <cell r="A895">
            <v>91354</v>
          </cell>
          <cell r="B895" t="str">
            <v>CAMINHÃO TOCO, PESO BRUTO TOTAL 14.300 KG, CARGA ÚTIL MÁXIMA 9590 KG, DISTÂNCIA ENTRE EIXOS 4,76 M, POTÊNCIA 185 CV (NÃO INCLUI CARROCERIA) - DEPRECIAÇÃO. AF_06/2014</v>
          </cell>
          <cell r="C895" t="str">
            <v>H</v>
          </cell>
          <cell r="D895">
            <v>8.16</v>
          </cell>
        </row>
        <row r="896">
          <cell r="A896">
            <v>91355</v>
          </cell>
          <cell r="B896" t="str">
            <v>CAMINHÃO TOCO, PESO BRUTO TOTAL 14.300 KG, CARGA ÚTIL MÁXIMA 9590 KG, DISTÂNCIA ENTRE EIXOS 4,76 M, POTÊNCIA 185 CV (NÃO INCLUI CARROCERIA) - JUROS. AF_06/2014</v>
          </cell>
          <cell r="C896" t="str">
            <v>H</v>
          </cell>
          <cell r="D896">
            <v>3.26</v>
          </cell>
        </row>
        <row r="897">
          <cell r="A897">
            <v>91356</v>
          </cell>
          <cell r="B897" t="str">
            <v>CAMINHÃO TOCO, PESO BRUTO TOTAL 14.300 KG, CARGA ÚTIL MÁXIMA 9590 KG, DISTÂNCIA ENTRE EIXOS 4,76 M, POTÊNCIA 185 CV (NÃO INCLUI CARROCERIA) - IMPOSTOS E SEGUROS. AF_06/2014</v>
          </cell>
          <cell r="C897" t="str">
            <v>H</v>
          </cell>
          <cell r="D897">
            <v>0.66</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9.19</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3.66</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0.74</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11.92</v>
          </cell>
        </row>
        <row r="902">
          <cell r="A902">
            <v>91368</v>
          </cell>
          <cell r="B902" t="str">
            <v>CAMINHÃO BASCULANTE 6 M3, PESO BRUTO TOTAL 16.000 KG, CARGA ÚTIL MÁXIMA 13.071 KG, DISTÂNCIA ENTRE EIXOS 4,80 M, POTÊNCIA 230 CV INCLUSIVE CAÇAMBA METÁLICA - JUROS. AF_06/2014</v>
          </cell>
          <cell r="C902" t="str">
            <v>H</v>
          </cell>
          <cell r="D902">
            <v>4.16</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0.85</v>
          </cell>
        </row>
        <row r="904">
          <cell r="A904">
            <v>91375</v>
          </cell>
          <cell r="B904" t="str">
            <v>CAMINHÃO TOCO, PESO BRUTO TOTAL 16.000 KG, CARGA ÚTIL MÁXIMA DE 10.685 KG, DISTÂNCIA ENTRE EIXOS 4,80 M, POTÊNCIA 189 CV EXCLUSIVE CARROCERIA - DEPRECIAÇÃO. AF_06/2014</v>
          </cell>
          <cell r="C904" t="str">
            <v>H</v>
          </cell>
          <cell r="D904">
            <v>6.87</v>
          </cell>
        </row>
        <row r="905">
          <cell r="A905">
            <v>91376</v>
          </cell>
          <cell r="B905" t="str">
            <v>CAMINHÃO TOCO, PESO BRUTO TOTAL 16.000 KG, CARGA ÚTIL MÁXIMA DE 10.685 KG, DISTÂNCIA ENTRE EIXOS 4,80 M, POTÊNCIA 189 CV EXCLUSIVE CARROCERIA - JUROS. AF_06/2014</v>
          </cell>
          <cell r="C905" t="str">
            <v>H</v>
          </cell>
          <cell r="D905">
            <v>2.74</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13.47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4.71</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0.96</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25.25</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95.27</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8.82</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3.52</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0.71</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11.79</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0.95</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0.81</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0.76</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106.24</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13.15</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4.46</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144.19</v>
          </cell>
        </row>
        <row r="925">
          <cell r="A925">
            <v>91529</v>
          </cell>
          <cell r="B925" t="str">
            <v>COMPACTADOR DE SOLOS DE PERCUSSÃO (SOQUETE) COM MOTOR A GASOLINA 4 TEMPOS, POTÊNCIA 4 CV - DEPRECIAÇÃO. AF_08/2015</v>
          </cell>
          <cell r="C925" t="str">
            <v>H</v>
          </cell>
          <cell r="D925">
            <v>0.68</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0.85</v>
          </cell>
        </row>
        <row r="928">
          <cell r="A928">
            <v>91532</v>
          </cell>
          <cell r="B928" t="str">
            <v>COMPACTADOR DE SOLOS DE PERCUSSÃO (SOQUETE) COM MOTOR A GASOLINA 4 TEMPOS, POTÊNCIA 4 CV - MATERIAIS NA OPERAÇÃO. AF_08/2015</v>
          </cell>
          <cell r="C928" t="str">
            <v>H</v>
          </cell>
          <cell r="D928">
            <v>4.62</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8.61</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3.43</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0.7</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16.16</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89.92</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21.14</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8.44</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1.71</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39.630000000000003</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202.36</v>
          </cell>
        </row>
        <row r="939">
          <cell r="A939">
            <v>91688</v>
          </cell>
          <cell r="B939" t="str">
            <v>SERRA CIRCULAR DE BANCADA COM MOTOR ELÉTRICO POTÊNCIA DE 5HP, COM COIFA PARA DISCO 10" - DEPRECIAÇÃO. AF_08/2015</v>
          </cell>
          <cell r="C939" t="str">
            <v>H</v>
          </cell>
          <cell r="D939">
            <v>0.1</v>
          </cell>
        </row>
        <row r="940">
          <cell r="A940">
            <v>91689</v>
          </cell>
          <cell r="B940" t="str">
            <v>SERRA CIRCULAR DE BANCADA COM MOTOR ELÉTRICO POTÊNCIA DE 5HP, COM COIFA PARA DISCO 10" - JUROS. AF_08/2015</v>
          </cell>
          <cell r="C940" t="str">
            <v>H</v>
          </cell>
          <cell r="D940">
            <v>0.02</v>
          </cell>
        </row>
        <row r="941">
          <cell r="A941">
            <v>91690</v>
          </cell>
          <cell r="B941" t="str">
            <v>SERRA CIRCULAR DE BANCADA COM MOTOR ELÉTRICO POTÊNCIA DE 5HP, COM COIFA PARA DISCO 10" - MANUTENÇÃO. AF_08/2015</v>
          </cell>
          <cell r="C941" t="str">
            <v>H</v>
          </cell>
          <cell r="D941">
            <v>7.0000000000000007E-2</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13.52</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5.39</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1.0900000000000001</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25.36</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129.28</v>
          </cell>
        </row>
        <row r="951">
          <cell r="A951">
            <v>92108</v>
          </cell>
          <cell r="B951" t="str">
            <v>PENEIRA ROTATIVA COM MOTOR ELÉTRICO TRIFÁSICO DE 2 CV, CILINDRO DE 1 M X 0,60 M, COM FUROS DE 3,17 MM - DEPRECIAÇÃO. AF_11/2015</v>
          </cell>
          <cell r="C951" t="str">
            <v>H</v>
          </cell>
          <cell r="D951">
            <v>0.75</v>
          </cell>
        </row>
        <row r="952">
          <cell r="A952">
            <v>92109</v>
          </cell>
          <cell r="B952" t="str">
            <v>PENEIRA ROTATIVA COM MOTOR ELÉTRICO TRIFÁSICO DE 2 CV, CILINDRO DE 1 M X 0,60 M, COM FUROS DE 3,17 MM - JUROS. AF_11/2015</v>
          </cell>
          <cell r="C952" t="str">
            <v>H</v>
          </cell>
          <cell r="D952">
            <v>0.16</v>
          </cell>
        </row>
        <row r="953">
          <cell r="A953">
            <v>92110</v>
          </cell>
          <cell r="B953" t="str">
            <v>PENEIRA ROTATIVA COM MOTOR ELÉTRICO TRIFÁSICO DE 2 CV, CILINDRO DE 1 M X 0,60 M, COM FUROS DE 3,17 MM - MANUTENÇÃO. AF_11/2015</v>
          </cell>
          <cell r="C953" t="str">
            <v>H</v>
          </cell>
          <cell r="D953">
            <v>0.57999999999999996</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0.08</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0.1</v>
          </cell>
        </row>
        <row r="958">
          <cell r="A958">
            <v>92133</v>
          </cell>
          <cell r="B958" t="str">
            <v>CAMINHONETE COM MOTOR A DIESEL, POTÊNCIA 180 CV, CABINE DUPLA, 4X4 - DEPRECIAÇÃO. AF_11/2015</v>
          </cell>
          <cell r="C958" t="str">
            <v>H</v>
          </cell>
          <cell r="D958">
            <v>7.27</v>
          </cell>
        </row>
        <row r="959">
          <cell r="A959">
            <v>92134</v>
          </cell>
          <cell r="B959" t="str">
            <v>CAMINHONETE COM MOTOR A DIESEL, POTÊNCIA 180 CV, CABINE DUPLA, 4X4 - JUROS. AF_11/2015</v>
          </cell>
          <cell r="C959" t="str">
            <v>H</v>
          </cell>
          <cell r="D959">
            <v>2.1800000000000002</v>
          </cell>
        </row>
        <row r="960">
          <cell r="A960">
            <v>92135</v>
          </cell>
          <cell r="B960" t="str">
            <v>CAMINHONETE COM MOTOR A DIESEL, POTÊNCIA 180 CV, CABINE DUPLA, 4X4 - IMPOSTOS E SEGUROS. AF_11/2015</v>
          </cell>
          <cell r="C960" t="str">
            <v>H</v>
          </cell>
          <cell r="D960">
            <v>0.45</v>
          </cell>
        </row>
        <row r="961">
          <cell r="A961">
            <v>92136</v>
          </cell>
          <cell r="B961" t="str">
            <v>CAMINHONETE COM MOTOR A DIESEL, POTÊNCIA 180 CV, CABINE DUPLA, 4X4 - MANUTENÇÃO. AF_11/2015</v>
          </cell>
          <cell r="C961" t="str">
            <v>H</v>
          </cell>
          <cell r="D961">
            <v>9.08</v>
          </cell>
        </row>
        <row r="962">
          <cell r="A962">
            <v>92137</v>
          </cell>
          <cell r="B962" t="str">
            <v>CAMINHONETE COM MOTOR A DIESEL, POTÊNCIA 180 CV, CABINE DUPLA, 4X4 - MATERIAIS NA OPERAÇÃO. AF_11/2015</v>
          </cell>
          <cell r="C962" t="str">
            <v>H</v>
          </cell>
          <cell r="D962">
            <v>26.61</v>
          </cell>
        </row>
        <row r="963">
          <cell r="A963">
            <v>92140</v>
          </cell>
          <cell r="B963" t="str">
            <v>CAMINHONETE CABINE SIMPLES COM MOTOR 1.6 FLEX, CÂMBIO MANUAL, POTÊNCIA 101/104 CV, 2 PORTAS - DEPRECIAÇÃO. AF_11/2015</v>
          </cell>
          <cell r="C963" t="str">
            <v>H</v>
          </cell>
          <cell r="D963">
            <v>2.21</v>
          </cell>
        </row>
        <row r="964">
          <cell r="A964">
            <v>92141</v>
          </cell>
          <cell r="B964" t="str">
            <v>CAMINHONETE CABINE SIMPLES COM MOTOR 1.6 FLEX, CÂMBIO MANUAL, POTÊNCIA 101/104 CV, 2 PORTAS - JUROS. AF_11/2015</v>
          </cell>
          <cell r="C964" t="str">
            <v>H</v>
          </cell>
          <cell r="D964">
            <v>0.66</v>
          </cell>
        </row>
        <row r="965">
          <cell r="A965">
            <v>92142</v>
          </cell>
          <cell r="B965" t="str">
            <v>CAMINHONETE CABINE SIMPLES COM MOTOR 1.6 FLEX, CÂMBIO MANUAL, POTÊNCIA 101/104 CV, 2 PORTAS - IMPOSTOS E SEGUROS. AF_11/2015</v>
          </cell>
          <cell r="C965" t="str">
            <v>H</v>
          </cell>
          <cell r="D965">
            <v>0.13</v>
          </cell>
        </row>
        <row r="966">
          <cell r="A966">
            <v>92143</v>
          </cell>
          <cell r="B966" t="str">
            <v>CAMINHONETE CABINE SIMPLES COM MOTOR 1.6 FLEX, CÂMBIO MANUAL, POTÊNCIA 101/104 CV, 2 PORTAS - MANUTENÇÃO. AF_11/2015</v>
          </cell>
          <cell r="C966" t="str">
            <v>H</v>
          </cell>
          <cell r="D966">
            <v>2.77</v>
          </cell>
        </row>
        <row r="967">
          <cell r="A967">
            <v>92144</v>
          </cell>
          <cell r="B967" t="str">
            <v>CAMINHONETE CABINE SIMPLES COM MOTOR 1.6 FLEX, CÂMBIO MANUAL, POTÊNCIA 101/104 CV, 2 PORTAS - MATERIAIS NA OPERAÇÃO. AF_11/2015</v>
          </cell>
          <cell r="C967" t="str">
            <v>H</v>
          </cell>
          <cell r="D967">
            <v>30.03</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15.43</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6.16</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1.25</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28.94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185.52</v>
          </cell>
        </row>
        <row r="973">
          <cell r="A973">
            <v>92712</v>
          </cell>
          <cell r="B973" t="str">
            <v>APARELHO PARA CORTE E SOLDA OXI-ACETILENO SOBRE RODAS, INCLUSIVE CILINDROS E MAÇARICOS - DEPRECIAÇÃO. AF_12/2015</v>
          </cell>
          <cell r="C973" t="str">
            <v>H</v>
          </cell>
          <cell r="D973">
            <v>0.25</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0.31</v>
          </cell>
        </row>
        <row r="976">
          <cell r="A976">
            <v>92715</v>
          </cell>
          <cell r="B976" t="str">
            <v>APARELHO PARA CORTE E SOLDA OXI-ACETILENO SOBRE RODAS, INCLUSIVE CILINDROS E MAÇARICOS - MATERIAIS NA OPERAÇÃO. AF_12/2015</v>
          </cell>
          <cell r="C976" t="str">
            <v>H</v>
          </cell>
          <cell r="D976">
            <v>22.12</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6.23</v>
          </cell>
        </row>
        <row r="981">
          <cell r="A981">
            <v>92963</v>
          </cell>
          <cell r="B981" t="str">
            <v>MARTELO PERFURADOR PNEUMÁTICO MANUAL, HASTE 25 X 75 MM, 21 KG - DEPRECIAÇÃO. AF_12/2015</v>
          </cell>
          <cell r="C981" t="str">
            <v>H</v>
          </cell>
          <cell r="D981">
            <v>1.1599999999999999</v>
          </cell>
        </row>
        <row r="982">
          <cell r="A982">
            <v>92964</v>
          </cell>
          <cell r="B982" t="str">
            <v>MARTELO PERFURADOR PNEUMÁTICO MANUAL, HASTE 25 X 75 MM, 21 KG - JUROS. AF_12/2015</v>
          </cell>
          <cell r="C982" t="str">
            <v>H</v>
          </cell>
          <cell r="D982">
            <v>0.26</v>
          </cell>
        </row>
        <row r="983">
          <cell r="A983">
            <v>92965</v>
          </cell>
          <cell r="B983" t="str">
            <v>MARTELO PERFURADOR PNEUMÁTICO MANUAL, HASTE 25 X 75 MM, 21 KG - MANUTENÇÃO. AF_12/2015</v>
          </cell>
          <cell r="C983" t="str">
            <v>H</v>
          </cell>
          <cell r="D983">
            <v>1.45</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105</v>
          </cell>
        </row>
        <row r="988">
          <cell r="A988">
            <v>93229</v>
          </cell>
          <cell r="B988" t="str">
            <v>BETONEIRA CAPACIDADE NOMINAL 400 L, CAPACIDADE DE MISTURA 310 L, MOTOR A GASOLINA POTÊNCIA 5,5 HP, SEM CARREGADOR - DEPRECIAÇÃO. AF_02/2016</v>
          </cell>
          <cell r="C988" t="str">
            <v>H</v>
          </cell>
          <cell r="D988">
            <v>0.32</v>
          </cell>
        </row>
        <row r="989">
          <cell r="A989">
            <v>93230</v>
          </cell>
          <cell r="B989" t="str">
            <v>BETONEIRA CAPACIDADE NOMINAL 400 L, CAPACIDADE DE MISTURA 310 L, MOTOR A GASOLINA POTÊNCIA 5,5 HP, SEM CARREGADOR - JUROS. AF_02/2016</v>
          </cell>
          <cell r="C989" t="str">
            <v>H</v>
          </cell>
          <cell r="D989">
            <v>7.0000000000000007E-2</v>
          </cell>
        </row>
        <row r="990">
          <cell r="A990">
            <v>93231</v>
          </cell>
          <cell r="B990" t="str">
            <v>BETONEIRA CAPACIDADE NOMINAL 400 L, CAPACIDADE DE MISTURA 310 L, MOTOR A GASOLINA POTÊNCIA 5,5 HP, SEM CARREGADOR - MANUTENÇÃO. AF_02/2016</v>
          </cell>
          <cell r="C990" t="str">
            <v>H</v>
          </cell>
          <cell r="D990">
            <v>0.3</v>
          </cell>
        </row>
        <row r="991">
          <cell r="A991">
            <v>93232</v>
          </cell>
          <cell r="B991" t="str">
            <v>BETONEIRA CAPACIDADE NOMINAL 400 L, CAPACIDADE DE MISTURA 310 L, MOTOR A GASOLINA POTÊNCIA 5,5 HP, SEM CARREGADOR - MATERIAIS NA OPERAÇÃO. AF_02/2016</v>
          </cell>
          <cell r="C991" t="str">
            <v>H</v>
          </cell>
          <cell r="D991">
            <v>6.46</v>
          </cell>
        </row>
        <row r="992">
          <cell r="A992">
            <v>93235</v>
          </cell>
          <cell r="B992" t="str">
            <v>GRUPO GERADOR ESTACIONÁRIO, MOTOR DIESEL POTÊNCIA 170 KVA - JUROS. AF_02/2016</v>
          </cell>
          <cell r="C992" t="str">
            <v>H</v>
          </cell>
          <cell r="D992">
            <v>1.43</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5.31</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8.0399999999999991</v>
          </cell>
        </row>
        <row r="996">
          <cell r="A996">
            <v>93267</v>
          </cell>
          <cell r="B996" t="str">
            <v>GRUA ASCENCIONAL, LANÇA DE 30 M, CAPACIDADE DE 1,0 T A 30 M, ALTURA ATÉ 39 M  DEPRECIAÇÃO. AF_03/2016</v>
          </cell>
          <cell r="C996" t="str">
            <v>H</v>
          </cell>
          <cell r="D996">
            <v>23.62</v>
          </cell>
        </row>
        <row r="997">
          <cell r="A997">
            <v>93269</v>
          </cell>
          <cell r="B997" t="str">
            <v>GRUA ASCENCIONAL, LANÇA DE 30 M, CAPACIDADE DE 1,0 T A 30 M, ALTURA ATÉ 39 M   JUROS. AF_03/2016</v>
          </cell>
          <cell r="C997" t="str">
            <v>H</v>
          </cell>
          <cell r="D997">
            <v>5.31</v>
          </cell>
        </row>
        <row r="998">
          <cell r="A998">
            <v>93270</v>
          </cell>
          <cell r="B998" t="str">
            <v>GRUA ASCENCIONAL, LANÇA DE 30 M, CAPACIDADE DE 1,0 T A 30 M, ALTURA ATÉ 39 M   MANUTENÇÃO. AF_03/2016</v>
          </cell>
          <cell r="C998" t="str">
            <v>H</v>
          </cell>
          <cell r="D998">
            <v>25.83</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0.26</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49.65</v>
          </cell>
        </row>
        <row r="1005">
          <cell r="A1005">
            <v>93284</v>
          </cell>
          <cell r="B1005" t="str">
            <v>GUINDASTE HIDRÁULICO AUTOPROPELIDO, COM LANÇA TELESCÓPICA 40 M, CAPACIDADE MÁXIMA 60 T, POTÊNCIA 260 KW - JUROS. AF_03/2016</v>
          </cell>
          <cell r="C1005" t="str">
            <v>H</v>
          </cell>
          <cell r="D1005">
            <v>17</v>
          </cell>
        </row>
        <row r="1006">
          <cell r="A1006">
            <v>93285</v>
          </cell>
          <cell r="B1006" t="str">
            <v>GUINDASTE HIDRÁULICO AUTOPROPELIDO, COM LANÇA TELESCÓPICA 40 M, CAPACIDADE MÁXIMA 60 T, POTÊNCIA 260 KW - MANUTENÇÃO. AF_03/2016</v>
          </cell>
          <cell r="C1006" t="str">
            <v>H</v>
          </cell>
          <cell r="D1006">
            <v>79.81</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3.47</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8.61</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3.43</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0.7</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16.16</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106.24</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31.67</v>
          </cell>
        </row>
        <row r="1018">
          <cell r="A1018">
            <v>93411</v>
          </cell>
          <cell r="B1018" t="str">
            <v>GERADOR PORTÁTIL MONOFÁSICO, POTÊNCIA 5500 VA, MOTOR A GASOLINA, POTÊNCIA DO MOTOR 13 CV - DEPRECIAÇÃO. AF_03/2016</v>
          </cell>
          <cell r="C1018" t="str">
            <v>H</v>
          </cell>
          <cell r="D1018">
            <v>0.2</v>
          </cell>
        </row>
        <row r="1019">
          <cell r="A1019">
            <v>93412</v>
          </cell>
          <cell r="B1019" t="str">
            <v>GERADOR PORTÁTIL MONOFÁSICO, POTÊNCIA 5500 VA, MOTOR A GASOLINA, POTÊNCIA DO MOTOR 13 CV - JUROS. AF_03/2016</v>
          </cell>
          <cell r="C1019" t="str">
            <v>H</v>
          </cell>
          <cell r="D1019">
            <v>0.06</v>
          </cell>
        </row>
        <row r="1020">
          <cell r="A1020">
            <v>93413</v>
          </cell>
          <cell r="B1020" t="str">
            <v>GERADOR PORTÁTIL MONOFÁSICO, POTÊNCIA 5500 VA, MOTOR A GASOLINA, POTÊNCIA DO MOTOR 13 CV - MANUTENÇÃO. AF_03/2016</v>
          </cell>
          <cell r="C1020" t="str">
            <v>H</v>
          </cell>
          <cell r="D1020">
            <v>0.17</v>
          </cell>
        </row>
        <row r="1021">
          <cell r="A1021">
            <v>93414</v>
          </cell>
          <cell r="B1021" t="str">
            <v>GERADOR PORTÁTIL MONOFÁSICO, POTÊNCIA 5500 VA, MOTOR A GASOLINA, POTÊNCIA DO MOTOR 13 CV - MATERIAIS NA OPERAÇÃO. AF_03/2016</v>
          </cell>
          <cell r="C1021" t="str">
            <v>H</v>
          </cell>
          <cell r="D1021">
            <v>11.14</v>
          </cell>
        </row>
        <row r="1022">
          <cell r="A1022">
            <v>93417</v>
          </cell>
          <cell r="B1022" t="str">
            <v>GRUPO GERADOR REBOCÁVEL, POTÊNCIA 66 KVA, MOTOR A DIESEL - DEPRECIAÇÃO. AF_03/2016</v>
          </cell>
          <cell r="C1022" t="str">
            <v>H</v>
          </cell>
          <cell r="D1022">
            <v>2.62</v>
          </cell>
        </row>
        <row r="1023">
          <cell r="A1023">
            <v>93418</v>
          </cell>
          <cell r="B1023" t="str">
            <v>GRUPO GERADOR REBOCÁVEL, POTÊNCIA 66 KVA, MOTOR A DIESEL - JUROS. AF_03/2016</v>
          </cell>
          <cell r="C1023" t="str">
            <v>H</v>
          </cell>
          <cell r="D1023">
            <v>0.9</v>
          </cell>
        </row>
        <row r="1024">
          <cell r="A1024">
            <v>93419</v>
          </cell>
          <cell r="B1024" t="str">
            <v>GRUPO GERADOR REBOCÁVEL, POTÊNCIA 66 KVA, MOTOR A DIESEL - MANUTENÇÃO. AF_03/2016</v>
          </cell>
          <cell r="C1024" t="str">
            <v>H</v>
          </cell>
          <cell r="D1024">
            <v>2.34</v>
          </cell>
        </row>
        <row r="1025">
          <cell r="A1025">
            <v>93420</v>
          </cell>
          <cell r="B1025" t="str">
            <v>GRUPO GERADOR REBOCÁVEL, POTÊNCIA 66 KVA, MOTOR A DIESEL - MATERIAIS NA OPERAÇÃO. AF_03/2016</v>
          </cell>
          <cell r="C1025" t="str">
            <v>H</v>
          </cell>
          <cell r="D1025">
            <v>45.06</v>
          </cell>
        </row>
        <row r="1026">
          <cell r="A1026">
            <v>93423</v>
          </cell>
          <cell r="B1026" t="str">
            <v>GRUPO GERADOR ESTACIONÁRIO, POTÊNCIA 150 KVA, MOTOR A DIESEL- DEPRECIAÇÃO. AF_03/2016</v>
          </cell>
          <cell r="C1026" t="str">
            <v>H</v>
          </cell>
          <cell r="D1026">
            <v>3.72</v>
          </cell>
        </row>
        <row r="1027">
          <cell r="A1027">
            <v>93424</v>
          </cell>
          <cell r="B1027" t="str">
            <v>GRUPO GERADOR ESTACIONÁRIO, POTÊNCIA 150 KVA, MOTOR A DIESEL- JUROS. AF_03/2016</v>
          </cell>
          <cell r="C1027" t="str">
            <v>H</v>
          </cell>
          <cell r="D1027">
            <v>1.27</v>
          </cell>
        </row>
        <row r="1028">
          <cell r="A1028">
            <v>93425</v>
          </cell>
          <cell r="B1028" t="str">
            <v>GRUPO GERADOR ESTACIONÁRIO, POTÊNCIA 150 KVA, MOTOR A DIESEL- MANUTENÇÃO. AF_03/2016</v>
          </cell>
          <cell r="C1028" t="str">
            <v>H</v>
          </cell>
          <cell r="D1028">
            <v>3.32</v>
          </cell>
        </row>
        <row r="1029">
          <cell r="A1029">
            <v>93426</v>
          </cell>
          <cell r="B1029" t="str">
            <v>GRUPO GERADOR ESTACIONÁRIO, POTÊNCIA 150 KVA, MOTOR A DIESEL- MATERIAIS NA OPERAÇÃO. AF_03/2016</v>
          </cell>
          <cell r="C1029" t="str">
            <v>H</v>
          </cell>
          <cell r="D1029">
            <v>107.69</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1929.6</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19.940000000000001</v>
          </cell>
        </row>
        <row r="1038">
          <cell r="A1038">
            <v>95114</v>
          </cell>
          <cell r="B1038" t="str">
            <v>MARTELETE OU ROMPEDOR PNEUMÁTICO MANUAL, 28 KG, COM SILENCIADOR - DEPRECIAÇÃO. AF_07/2016</v>
          </cell>
          <cell r="C1038" t="str">
            <v>H</v>
          </cell>
          <cell r="D1038">
            <v>1.1200000000000001</v>
          </cell>
        </row>
        <row r="1039">
          <cell r="A1039">
            <v>95115</v>
          </cell>
          <cell r="B1039" t="str">
            <v>MARTELETE OU ROMPEDOR PNEUMÁTICO MANUAL, 28 KG, COM SILENCIADOR - JUROS. AF_07/2016</v>
          </cell>
          <cell r="C1039" t="str">
            <v>H</v>
          </cell>
          <cell r="D1039">
            <v>0.25</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98.93</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21.66</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26.76</v>
          </cell>
        </row>
        <row r="1057">
          <cell r="A1057">
            <v>95209</v>
          </cell>
          <cell r="B1057" t="str">
            <v>GRUA ASCENCIONAL, LANCA DE 42 M, CAPACIDADE DE 1,5 T A 30 M, ALTURA ATE 39 M  JUROS. AF_08/2016</v>
          </cell>
          <cell r="C1057" t="str">
            <v>H</v>
          </cell>
          <cell r="D1057">
            <v>6.02</v>
          </cell>
        </row>
        <row r="1058">
          <cell r="A1058">
            <v>95210</v>
          </cell>
          <cell r="B1058" t="str">
            <v>GRUA ASCENCIONAL, LANCA DE 42 M, CAPACIDADE DE 1,5 T A 30 M, ALTURA ATE 39 M  MANUTENÇÃO. AF_08/2016</v>
          </cell>
          <cell r="C1058" t="str">
            <v>H</v>
          </cell>
          <cell r="D1058">
            <v>29.27</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0.46</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0.32</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1</v>
          </cell>
        </row>
        <row r="1065">
          <cell r="A1065">
            <v>95256</v>
          </cell>
          <cell r="B1065" t="str">
            <v>MARTELO DEMOLIDOR PNEUMÁTICO MANUAL, 32 KG - JUROS. AF_09/2016</v>
          </cell>
          <cell r="C1065" t="str">
            <v>H</v>
          </cell>
          <cell r="D1065">
            <v>0.22</v>
          </cell>
        </row>
        <row r="1066">
          <cell r="A1066">
            <v>95257</v>
          </cell>
          <cell r="B1066" t="str">
            <v>MARTELO DEMOLIDOR PNEUMÁTICO MANUAL, 32 KG - MANUTENÇÃO. AF_09/2016</v>
          </cell>
          <cell r="C1066" t="str">
            <v>H</v>
          </cell>
          <cell r="D1066">
            <v>1.25</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0.21</v>
          </cell>
        </row>
        <row r="1069">
          <cell r="A1069">
            <v>95262</v>
          </cell>
          <cell r="B1069" t="str">
            <v>COMPACTADOR DE SOLOS DE PERCUSÃO (SOQUETE) COM MOTOR A GASOLINA, POTÊNCIA 3 CV - MANUTENÇÃO. AF_09/2016</v>
          </cell>
          <cell r="C1069" t="str">
            <v>H</v>
          </cell>
          <cell r="D1069">
            <v>1.04</v>
          </cell>
        </row>
        <row r="1070">
          <cell r="A1070">
            <v>95263</v>
          </cell>
          <cell r="B1070" t="str">
            <v>COMPACTADOR DE SOLOS DE PERCUSÃO (SOQUETE) COM MOTOR A GASOLINA, POTÊNCIA 3 CV - MATERIAIS NA OPERAÇÃO. AF_09/2016</v>
          </cell>
          <cell r="C1070" t="str">
            <v>H</v>
          </cell>
          <cell r="D1070">
            <v>3.45</v>
          </cell>
        </row>
        <row r="1071">
          <cell r="A1071">
            <v>95266</v>
          </cell>
          <cell r="B1071" t="str">
            <v>RÉGUA VIBRATÓRIA DUPLA PARA CONCRETO, PESO DE 60KG, COMPRIMENTO 4 M, COM MOTOR A GASOLINA, POTÊNCIA 5,5 HP - DEPRECIAÇÃO. AF_09/2016</v>
          </cell>
          <cell r="C1071" t="str">
            <v>H</v>
          </cell>
          <cell r="D1071">
            <v>0.3</v>
          </cell>
        </row>
        <row r="1072">
          <cell r="A1072">
            <v>95267</v>
          </cell>
          <cell r="B1072" t="str">
            <v>RÉGUA VIBRATÓRIA DUPLA PARA CONCRETO, PESO DE 60KG, COMPRIMENTO 4 M, COM MOTOR A GASOLINA, POTÊNCIA 5,5 HP - JUROS. AF_09/2016</v>
          </cell>
          <cell r="C1072" t="str">
            <v>H</v>
          </cell>
          <cell r="D1072">
            <v>0.06</v>
          </cell>
        </row>
        <row r="1073">
          <cell r="A1073">
            <v>95268</v>
          </cell>
          <cell r="B1073" t="str">
            <v>RÉGUA VIBRATÓRIA DUPLA PARA CONCRETO, PESO DE 60KG, COMPRIMENTO 4 M, COM MOTOR A GASOLINA, POTÊNCIA 5,5 HP - MANUTENÇÃO. AF_09/2016</v>
          </cell>
          <cell r="C1073" t="str">
            <v>H</v>
          </cell>
          <cell r="D1073">
            <v>0.28999999999999998</v>
          </cell>
        </row>
        <row r="1074">
          <cell r="A1074">
            <v>95269</v>
          </cell>
          <cell r="B1074" t="str">
            <v>RÉGUA VIBRATÓRIA DUPLA PARA CONCRETO, PESO DE 60KG, COMPRIMENTO 4 M, COM MOTOR A GASOLINA, POTÊNCIA 5,5 HP  MATERIAIS NA OPERAÇÃO. AF_09/2016</v>
          </cell>
          <cell r="C1074" t="str">
            <v>H</v>
          </cell>
          <cell r="D1074">
            <v>6.46</v>
          </cell>
        </row>
        <row r="1075">
          <cell r="A1075">
            <v>95272</v>
          </cell>
          <cell r="B1075" t="str">
            <v>POLIDORA DE PISO (POLITRIZ), PESO DE 100KG, DIÂMETRO 450 MM, MOTOR ELÉTRICO, POTÊNCIA 4 HP - DEPRECIAÇÃO. AF_09/2016</v>
          </cell>
          <cell r="C1075" t="str">
            <v>H</v>
          </cell>
          <cell r="D1075">
            <v>0.3</v>
          </cell>
        </row>
        <row r="1076">
          <cell r="A1076">
            <v>95273</v>
          </cell>
          <cell r="B1076" t="str">
            <v>POLIDORA DE PISO (POLITRIZ), PESO DE 100KG, DIÂMETRO 450 MM, MOTOR ELÉTRICO, POTÊNCIA 4 HP - JUROS. AF_09/2016</v>
          </cell>
          <cell r="C1076" t="str">
            <v>H</v>
          </cell>
          <cell r="D1076">
            <v>0.06</v>
          </cell>
        </row>
        <row r="1077">
          <cell r="A1077">
            <v>95274</v>
          </cell>
          <cell r="B1077" t="str">
            <v>POLIDORA DE PISO (POLITRIZ), PESO DE 100KG, DIÂMETRO 450 MM, MOTOR ELÉTRICO, POTÊNCIA 4 HP - MANUTENÇÃO. AF_09/2016</v>
          </cell>
          <cell r="C1077" t="str">
            <v>H</v>
          </cell>
          <cell r="D1077">
            <v>0.23</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0.32</v>
          </cell>
        </row>
        <row r="1080">
          <cell r="A1080">
            <v>95279</v>
          </cell>
          <cell r="B1080" t="str">
            <v>DESEMPENADEIRA DE CONCRETO, PESO DE 75KG, 4 PÁS, MOTOR A GASOLINA, POTÊNCIA 5,5 HP - JUROS. AF_09/2016</v>
          </cell>
          <cell r="C1080" t="str">
            <v>H</v>
          </cell>
          <cell r="D1080">
            <v>7.0000000000000007E-2</v>
          </cell>
        </row>
        <row r="1081">
          <cell r="A1081">
            <v>95280</v>
          </cell>
          <cell r="B1081" t="str">
            <v>DESEMPENADEIRA DE CONCRETO, PESO DE 75KG, 4 PÁS, MOTOR A GASOLINA, POTÊNCIA 5,5 HP - MANUTENÇÃO. AF_09/2016</v>
          </cell>
          <cell r="C1081" t="str">
            <v>H</v>
          </cell>
          <cell r="D1081">
            <v>0.25</v>
          </cell>
        </row>
        <row r="1082">
          <cell r="A1082">
            <v>95281</v>
          </cell>
          <cell r="B1082" t="str">
            <v>DESEMPENADEIRA DE CONCRETO, PESO DE 75KG, 4 PÁS, MOTOR A GASOLINA, POTÊNCIA 5,5 HP  MATERIAIS NA OPERAÇÃO. AF_09/2016</v>
          </cell>
          <cell r="C1082" t="str">
            <v>H</v>
          </cell>
          <cell r="D1082">
            <v>6.46</v>
          </cell>
        </row>
        <row r="1083">
          <cell r="A1083">
            <v>95617</v>
          </cell>
          <cell r="B1083" t="str">
            <v>PERFURATRIZ PNEUMATICA MANUAL DE PESO MEDIO, MARTELETE, 18KG, COMPRIMENTO MÁXIMO DE CURSO DE 6 M, DIAMETRO DO PISTAO DE 5,5 CM - DEPRECIAÇÃO. AF_11/2016</v>
          </cell>
          <cell r="C1083" t="str">
            <v>H</v>
          </cell>
          <cell r="D1083">
            <v>0.82</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1.02</v>
          </cell>
        </row>
        <row r="1086">
          <cell r="A1086">
            <v>95627</v>
          </cell>
          <cell r="B1086" t="str">
            <v>ROLO COMPACTADOR VIBRATORIO TANDEM, ACO LISO, POTENCIA 125 HP, PESO SEM/COM LASTRO 10,20/11,65 T, LARGURA DE TRABALHO 1,73 M - DEPRECIAÇÃO. AF_11/2016</v>
          </cell>
          <cell r="C1086" t="str">
            <v>H</v>
          </cell>
          <cell r="D1086">
            <v>22.14</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27.7</v>
          </cell>
        </row>
        <row r="1089">
          <cell r="A1089">
            <v>95630</v>
          </cell>
          <cell r="B1089" t="str">
            <v>ROLO COMPACTADOR VIBRATORIO TANDEM, ACO LISO, POTENCIA 125 HP, PESO SEM/COM LASTRO 10,20/11,65 T, LARGURA DE TRABALHO 1,73 M - MATERIAIS NA OPERAÇÃO. AF_11/2016</v>
          </cell>
          <cell r="C1089" t="str">
            <v>H</v>
          </cell>
          <cell r="D1089">
            <v>59.97</v>
          </cell>
        </row>
        <row r="1090">
          <cell r="A1090">
            <v>95698</v>
          </cell>
          <cell r="B1090" t="str">
            <v>PERFURATRIZ MANUAL, TORQUE MAXIMO 55 KGF.M, POTENCIA 5 CV, COM DIAMETRO MAXIMO 8 1/2" - DEPRECIAÇÃO. AF_11/2016</v>
          </cell>
          <cell r="C1090" t="str">
            <v>H</v>
          </cell>
          <cell r="D1090">
            <v>3.33</v>
          </cell>
        </row>
        <row r="1091">
          <cell r="A1091">
            <v>95699</v>
          </cell>
          <cell r="B1091" t="str">
            <v>PERFURATRIZ MANUAL, TORQUE MAXIMO 55 KGF.M, POTENCIA 5 CV, COM DIAMETRO MAXIMO 8 1/2" - JUROS. AF_11/2016</v>
          </cell>
          <cell r="C1091" t="str">
            <v>H</v>
          </cell>
          <cell r="D1091">
            <v>0.75</v>
          </cell>
        </row>
        <row r="1092">
          <cell r="A1092">
            <v>95700</v>
          </cell>
          <cell r="B1092" t="str">
            <v>PERFURATRIZ MANUAL, TORQUE MAXIMO 55 KGF.M, POTENCIA 5 CV, COM DIAMETRO MAXIMO 8 1/2" - MANUTENÇÃO. AF_11/2016</v>
          </cell>
          <cell r="C1092" t="str">
            <v>H</v>
          </cell>
          <cell r="D1092">
            <v>4.16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60.42</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60.42</v>
          </cell>
        </row>
        <row r="1106">
          <cell r="A1106">
            <v>95869</v>
          </cell>
          <cell r="B1106" t="str">
            <v>GRUPO GERADOR COM CARENAGEM, MOTOR DIESEL POTÊNCIA STANDART ENTRE 250 E 260 KVA - JUROS. AF_12/2016</v>
          </cell>
          <cell r="C1106" t="str">
            <v>H</v>
          </cell>
          <cell r="D1106">
            <v>2.0299999999999998</v>
          </cell>
        </row>
        <row r="1107">
          <cell r="A1107">
            <v>95870</v>
          </cell>
          <cell r="B1107" t="str">
            <v>GRUPO GERADOR COM CARENAGEM, MOTOR DIESEL POTÊNCIA STANDART ENTRE 250 E 260 KVA - MANUTENÇÃO. AF_12/2016</v>
          </cell>
          <cell r="C1107" t="str">
            <v>H</v>
          </cell>
          <cell r="D1107">
            <v>5.3</v>
          </cell>
        </row>
        <row r="1108">
          <cell r="A1108">
            <v>95871</v>
          </cell>
          <cell r="B1108" t="str">
            <v>GRUPO GERADOR COM CARENAGEM, MOTOR DIESEL POTÊNCIA STANDART ENTRE 250 E 260 KVA - MATERIAIS NA OPERAÇÃO. AF_12/2016</v>
          </cell>
          <cell r="C1108" t="str">
            <v>H</v>
          </cell>
          <cell r="D1108">
            <v>183.47</v>
          </cell>
        </row>
        <row r="1109">
          <cell r="A1109">
            <v>95874</v>
          </cell>
          <cell r="B1109" t="str">
            <v>GRUPO GERADOR COM CARENAGEM, MOTOR DIESEL POTÊNCIA STANDART ENTRE 250 E 260 KVA - DEPRECIAÇÃO. AF_12/2016</v>
          </cell>
          <cell r="C1109" t="str">
            <v>H</v>
          </cell>
          <cell r="D1109">
            <v>5.94</v>
          </cell>
        </row>
        <row r="1110">
          <cell r="A1110">
            <v>96008</v>
          </cell>
          <cell r="B1110" t="str">
            <v>TRATOR DE PNEUS COM POTÊNCIA DE 122 CV, TRAÇÃO 4X4, COM VASSOURA MECÂNICA ACOPLADA - DEPRECIAÇÃO. AF_02/2017</v>
          </cell>
          <cell r="C1110" t="str">
            <v>H</v>
          </cell>
          <cell r="D1110">
            <v>11.23</v>
          </cell>
        </row>
        <row r="1111">
          <cell r="A1111">
            <v>96009</v>
          </cell>
          <cell r="B1111" t="str">
            <v>TRATOR DE PNEUS COM POTÊNCIA DE 122 CV, TRAÇÃO 4X4, COM VASSOURA MECÂNICA ACOPLADA - JUROS. AF_02/2017</v>
          </cell>
          <cell r="C1111" t="str">
            <v>H</v>
          </cell>
          <cell r="D1111">
            <v>2.94</v>
          </cell>
        </row>
        <row r="1112">
          <cell r="A1112">
            <v>96011</v>
          </cell>
          <cell r="B1112" t="str">
            <v>TRATOR DE PNEUS COM POTÊNCIA DE 122 CV, TRAÇÃO 4X4, COM VASSOURA MECÂNICA ACOPLADA - MANUTENÇÃO. AF_02/2017</v>
          </cell>
          <cell r="C1112" t="str">
            <v>H</v>
          </cell>
          <cell r="D1112">
            <v>12.28</v>
          </cell>
        </row>
        <row r="1113">
          <cell r="A1113">
            <v>96012</v>
          </cell>
          <cell r="B1113" t="str">
            <v>TRATOR DE PNEUS COM POTÊNCIA DE 122 CV, TRAÇÃO 4X4, COM VASSOURA MECÂNICA ACOPLADA - MATERIAIS NA OPERAÇÃO. AF_02/2017</v>
          </cell>
          <cell r="C1113" t="str">
            <v>H</v>
          </cell>
          <cell r="D1113">
            <v>115.49</v>
          </cell>
        </row>
        <row r="1114">
          <cell r="A1114">
            <v>96015</v>
          </cell>
          <cell r="B1114" t="str">
            <v>TRATOR DE PNEUS COM POTÊNCIA DE 122 CV, TRAÇÃO 4X4, COM GRADE DE DISCOS ACOPLADA - DEPRECIAÇÃO. AF_02/2017</v>
          </cell>
          <cell r="C1114" t="str">
            <v>H</v>
          </cell>
          <cell r="D1114">
            <v>11.12</v>
          </cell>
        </row>
        <row r="1115">
          <cell r="A1115">
            <v>96016</v>
          </cell>
          <cell r="B1115" t="str">
            <v>TRATOR DE PNEUS COM POTÊNCIA DE 122 CV, TRAÇÃO 4X4, COM GRADE DE DISCOS ACOPLADA - JUROS. AF_02/2017</v>
          </cell>
          <cell r="C1115" t="str">
            <v>H</v>
          </cell>
          <cell r="D1115">
            <v>2.91</v>
          </cell>
        </row>
        <row r="1116">
          <cell r="A1116">
            <v>96018</v>
          </cell>
          <cell r="B1116" t="str">
            <v>TRATOR DE PNEUS COM POTÊNCIA DE 122 CV, TRAÇÃO 4X4, COM GRADE DE DISCOS ACOPLADA - MANUTENÇÃO. AF_02/2017</v>
          </cell>
          <cell r="C1116" t="str">
            <v>H</v>
          </cell>
          <cell r="D1116">
            <v>12.17</v>
          </cell>
        </row>
        <row r="1117">
          <cell r="A1117">
            <v>96019</v>
          </cell>
          <cell r="B1117" t="str">
            <v>TRATOR DE PNEUS COM POTÊNCIA DE 122 CV, TRAÇÃO 4X4, COM GRADE DE DISCOS ACOPLADA - MATERIAIS NA OPERAÇÃO. AF_02/2017</v>
          </cell>
          <cell r="C1117" t="str">
            <v>H</v>
          </cell>
          <cell r="D1117">
            <v>115.49</v>
          </cell>
        </row>
        <row r="1118">
          <cell r="A1118">
            <v>96023</v>
          </cell>
          <cell r="B1118" t="str">
            <v>TRATOR DE PNEUS COM POTÊNCIA DE 85 CV, TRAÇÃO 4X4, COM GRADE DE DISCOS ACOPLADA - DEPRECIAÇÃO. AF_02/2017</v>
          </cell>
          <cell r="C1118" t="str">
            <v>H</v>
          </cell>
          <cell r="D1118">
            <v>8.6300000000000008</v>
          </cell>
        </row>
        <row r="1119">
          <cell r="A1119">
            <v>96024</v>
          </cell>
          <cell r="B1119" t="str">
            <v>TRATOR DE PNEUS COM POTÊNCIA DE 85 CV, TRAÇÃO 4X4, COM GRADE DE DISCOS ACOPLADA - JUROS. AF_02/2017</v>
          </cell>
          <cell r="C1119" t="str">
            <v>H</v>
          </cell>
          <cell r="D1119">
            <v>2.25</v>
          </cell>
        </row>
        <row r="1120">
          <cell r="A1120">
            <v>96026</v>
          </cell>
          <cell r="B1120" t="str">
            <v>TRATOR DE PNEUS COM POTÊNCIA DE 85 CV, TRAÇÃO 4X4, COM GRADE DE DISCOS ACOPLADA - MANUTENÇÃO. AF_02/2017</v>
          </cell>
          <cell r="C1120" t="str">
            <v>H</v>
          </cell>
          <cell r="D1120">
            <v>9.44</v>
          </cell>
        </row>
        <row r="1121">
          <cell r="A1121">
            <v>96027</v>
          </cell>
          <cell r="B1121" t="str">
            <v>TRATOR DE PNEUS COM POTÊNCIA DE 85 CV, TRAÇÃO 4X4, COM GRADE DE DISCOS ACOPLADA - MATERIAIS NA OPERAÇÃO. AF_02/2017</v>
          </cell>
          <cell r="C1121" t="str">
            <v>H</v>
          </cell>
          <cell r="D1121">
            <v>80.48</v>
          </cell>
        </row>
        <row r="1122">
          <cell r="A1122">
            <v>96030</v>
          </cell>
          <cell r="B1122" t="str">
            <v>CAMINHÃO BASCULANTE 10 M3, TRUCADO, POTÊNCIA 230 CV, INCLUSIVE CAÇAMBA METÁLICA, COM DISTRIBUIDOR DE AGREGADOS ACOPLADO - DEPRECIAÇÃO. AF_02/2017</v>
          </cell>
          <cell r="C1122" t="str">
            <v>H</v>
          </cell>
          <cell r="D1122">
            <v>15.76</v>
          </cell>
        </row>
        <row r="1123">
          <cell r="A1123">
            <v>96031</v>
          </cell>
          <cell r="B1123" t="str">
            <v>CAMINHÃO BASCULANTE 10 M3, TRUCADO, POTÊNCIA 230 CV, INCLUSIVE CAÇAMBA METÁLICA, COM DISTRIBUIDOR DE AGREGADOS ACOPLADO - JUROS. AF_02/2017</v>
          </cell>
          <cell r="C1123" t="str">
            <v>H</v>
          </cell>
          <cell r="D1123">
            <v>5.51</v>
          </cell>
        </row>
        <row r="1124">
          <cell r="A1124">
            <v>96032</v>
          </cell>
          <cell r="B1124" t="str">
            <v>CAMINHÃO BASCULANTE 10 M3, TRUCADO, POTÊNCIA 230 CV, INCLUSIVE CAÇAMBA METÁLICA, COM DISTRIBUIDOR DE AGREGADOS ACOPLADO - IMPOSTOS E SEGUROS. AF_02/2017</v>
          </cell>
          <cell r="C1124" t="str">
            <v>H</v>
          </cell>
          <cell r="D1124">
            <v>1.1200000000000001</v>
          </cell>
        </row>
        <row r="1125">
          <cell r="A1125">
            <v>96033</v>
          </cell>
          <cell r="B1125" t="str">
            <v>CAMINHÃO BASCULANTE 10 M3, TRUCADO, POTÊNCIA 230 CV, INCLUSIVE CAÇAMBA METÁLICA, COM DISTRIBUIDOR DE AGREGADOS ACOPLADO - MANUTENÇÃO. AF_02/2017</v>
          </cell>
          <cell r="C1125" t="str">
            <v>H</v>
          </cell>
          <cell r="D1125">
            <v>29.55</v>
          </cell>
        </row>
        <row r="1126">
          <cell r="A1126">
            <v>96034</v>
          </cell>
          <cell r="B1126" t="str">
            <v>CAMINHÃO BASCULANTE 10 M3, TRUCADO, POTÊNCIA 230 CV, INCLUSIVE CAÇAMBA METÁLICA, COM DISTRIBUIDOR DE AGREGADOS ACOPLADO - MATERIAIS NA OPERAÇÃO. AF_02/2017</v>
          </cell>
          <cell r="C1126" t="str">
            <v>H</v>
          </cell>
          <cell r="D1126">
            <v>95.27</v>
          </cell>
        </row>
        <row r="1127">
          <cell r="A1127">
            <v>96053</v>
          </cell>
          <cell r="B1127" t="str">
            <v>TRATOR DE PNEUS COM POTÊNCIA DE 85 CV, TRAÇÃO 4X4, COM VASSOURA MECÂNICA ACOPLADA - DEPRECIAÇÃO. AF_03/2017</v>
          </cell>
          <cell r="C1127" t="str">
            <v>H</v>
          </cell>
          <cell r="D1127">
            <v>8.74</v>
          </cell>
        </row>
        <row r="1128">
          <cell r="A1128">
            <v>96054</v>
          </cell>
          <cell r="B1128" t="str">
            <v>MINICARREGADEIRA SOBRE RODAS POTENCIA 47HP CAPACIDADE OPERACAO 646 KG, COM VASSOURA MECÂNICA ACOPLADA - DEPRECIAÇÃO. AF_03/2017</v>
          </cell>
          <cell r="C1128" t="str">
            <v>H</v>
          </cell>
          <cell r="D1128">
            <v>14.42</v>
          </cell>
        </row>
        <row r="1129">
          <cell r="A1129">
            <v>96055</v>
          </cell>
          <cell r="B1129" t="str">
            <v>TRATOR DE PNEUS COM POTÊNCIA DE 85 CV, TRAÇÃO 4X4, COM VASSOURA MECÂNICA ACOPLADA - JUROS. AF_03/2017</v>
          </cell>
          <cell r="C1129" t="str">
            <v>H</v>
          </cell>
          <cell r="D1129">
            <v>2.2799999999999998</v>
          </cell>
        </row>
        <row r="1130">
          <cell r="A1130">
            <v>96056</v>
          </cell>
          <cell r="B1130" t="str">
            <v>TRATOR DE PNEUS COM POTÊNCIA DE 85 CV, TRAÇÃO 4X4, COM VASSOURA MECÂNICA ACOPLADA - MANUTENÇÃO. AF_03/2017</v>
          </cell>
          <cell r="C1130" t="str">
            <v>H</v>
          </cell>
          <cell r="D1130">
            <v>9.5500000000000007</v>
          </cell>
        </row>
        <row r="1131">
          <cell r="A1131">
            <v>96057</v>
          </cell>
          <cell r="B1131" t="str">
            <v>TRATOR DE PNEUS COM POTÊNCIA DE 85 CV, TRAÇÃO 4X4, COM VASSOURA MECÂNICA ACOPLADA - MATERIAIS NA OPERAÇÃO. AF_03/2017</v>
          </cell>
          <cell r="C1131" t="str">
            <v>H</v>
          </cell>
          <cell r="D1131">
            <v>80.48</v>
          </cell>
        </row>
        <row r="1132">
          <cell r="A1132">
            <v>96060</v>
          </cell>
          <cell r="B1132" t="str">
            <v>MINICARREGADEIRA SOBRE RODAS POTENCIA 47HP CAPACIDADE OPERACAO 646 KG, COM VASSOURA MECÂNICA ACOPLADA - JUROS. AF_03/2017</v>
          </cell>
          <cell r="C1132" t="str">
            <v>H</v>
          </cell>
          <cell r="D1132">
            <v>2.77</v>
          </cell>
        </row>
        <row r="1133">
          <cell r="A1133">
            <v>96061</v>
          </cell>
          <cell r="B1133" t="str">
            <v>MINICARREGADEIRA SOBRE RODAS POTENCIA 47HP CAPACIDADE OPERACAO 646 KG, COM VASSOURA MECÂNICA ACOPLADA - MANUTENÇÃO. AF_03/2017</v>
          </cell>
          <cell r="C1133" t="str">
            <v>H</v>
          </cell>
          <cell r="D1133">
            <v>18.02</v>
          </cell>
        </row>
        <row r="1134">
          <cell r="A1134">
            <v>96062</v>
          </cell>
          <cell r="B1134" t="str">
            <v>MINICARREGADEIRA SOBRE RODAS POTENCIA 47HP CAPACIDADE OPERACAO 646 KG, COM VASSOURA MECÂNICA ACOPLADA - MATERIAIS NA OPERAÇÃO. AF_03/2017</v>
          </cell>
          <cell r="C1134" t="str">
            <v>H</v>
          </cell>
          <cell r="D1134">
            <v>35.21</v>
          </cell>
        </row>
        <row r="1135">
          <cell r="A1135">
            <v>96241</v>
          </cell>
          <cell r="B1135" t="str">
            <v>MINIESCAVADEIRA SOBRE ESTEIRAS, POTENCIA LIQUIDA DE *30* HP, PESO OPERACIONAL DE *3.500* KG - DEPRECIACAO. AF_04/2017</v>
          </cell>
          <cell r="C1135" t="str">
            <v>H</v>
          </cell>
          <cell r="D1135">
            <v>12.31</v>
          </cell>
        </row>
        <row r="1136">
          <cell r="A1136">
            <v>96242</v>
          </cell>
          <cell r="B1136" t="str">
            <v>MINIESCAVADEIRA SOBRE ESTEIRAS, POTENCIA LIQUIDA DE *30* HP, PESO OPERACIONAL DE *3.500* KG - JUROS. AF_04/2017</v>
          </cell>
          <cell r="C1136" t="str">
            <v>H</v>
          </cell>
          <cell r="D1136">
            <v>3.16</v>
          </cell>
        </row>
        <row r="1137">
          <cell r="A1137">
            <v>96243</v>
          </cell>
          <cell r="B1137" t="str">
            <v>MINIESCAVADEIRA SOBRE ESTEIRAS, POTENCIA LIQUIDA DE *30* HP, PESO OPERACIONAL DE *3.500* KG - MANUTENCAO. AF_04/2017</v>
          </cell>
          <cell r="C1137" t="str">
            <v>H</v>
          </cell>
          <cell r="D1137">
            <v>15.39</v>
          </cell>
        </row>
        <row r="1138">
          <cell r="A1138">
            <v>96244</v>
          </cell>
          <cell r="B1138" t="str">
            <v>MINIESCAVADEIRA SOBRE ESTEIRAS, POTENCIA LIQUIDA DE *30* HP, PESO OPERACIONAL DE *3.500* KG - MATERIAIS NA OPERACAO. AF_04/2017</v>
          </cell>
          <cell r="C1138" t="str">
            <v>H</v>
          </cell>
          <cell r="D1138">
            <v>11.69</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33</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42.89</v>
          </cell>
        </row>
        <row r="1148">
          <cell r="A1148">
            <v>96458</v>
          </cell>
          <cell r="B1148" t="str">
            <v>ROLO COMPACTADOR DE PNEUS, ESTATICO, PRESSAO VARIAVEL, POTENCIA 110 HP, PESO SEM/COM LASTRO 10,8/27 T, LARGURA DE ROLAGEM 2,30 M - MANUTENCAO. AF_06/2017</v>
          </cell>
          <cell r="C1148" t="str">
            <v>H</v>
          </cell>
          <cell r="D1148">
            <v>30.72</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24.55</v>
          </cell>
        </row>
        <row r="1151">
          <cell r="A1151">
            <v>98760</v>
          </cell>
          <cell r="B1151" t="str">
            <v>INVERSOR DE SOLDA MONOFÁSICO DE 160 A, POTÊNCIA DE 5400 W, TENSÃO DE 220 V, PARA SOLDA COM ELETRODOS DE 2,0 A 4,0 MM E PROCESSO TIG - DEPRECIAÇÃO. AF_06/2018</v>
          </cell>
          <cell r="C1151" t="str">
            <v>H</v>
          </cell>
          <cell r="D1151">
            <v>0.09</v>
          </cell>
        </row>
        <row r="1152">
          <cell r="A1152">
            <v>98761</v>
          </cell>
          <cell r="B1152" t="str">
            <v>INVERSOR DE SOLDA MONOFÁSICO DE 160 A, POTÊNCIA DE 5400 W, TENSÃO DE 220 V, PARA SOLDA COM ELETRODOS DE 2,0 A 4,0 MM E PROCESSO TIG - JUROS. AF_06/2018</v>
          </cell>
          <cell r="C1152" t="str">
            <v>H</v>
          </cell>
          <cell r="D1152">
            <v>0.02</v>
          </cell>
        </row>
        <row r="1153">
          <cell r="A1153">
            <v>98762</v>
          </cell>
          <cell r="B1153" t="str">
            <v>INVERSOR DE SOLDA MONOFÁSICO DE 160 A, POTÊNCIA DE 5400 W, TENSÃO DE 220 V, PARA SOLDA COM ELETRODOS DE 2,0 A 4,0 MM E PROCESSO TIG - MANUTENÇÃO. AF_06/2018</v>
          </cell>
          <cell r="C1153" t="str">
            <v>H</v>
          </cell>
          <cell r="D1153">
            <v>0.11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0.25</v>
          </cell>
        </row>
        <row r="1156">
          <cell r="A1156">
            <v>99830</v>
          </cell>
          <cell r="B1156" t="str">
            <v>LAVADORA DE ALTA PRESSAO (LAVA-JATO) PARA AGUA FRIA, PRESSAO DE OPERACAO ENTRE 1400 E 1900 LIB/POL2, VAZAO MAXIMA ENTRE 400 E 700 L/H - JUROS. AF_04/2019</v>
          </cell>
          <cell r="C1156" t="str">
            <v>H</v>
          </cell>
          <cell r="D1156">
            <v>0.05</v>
          </cell>
        </row>
        <row r="1157">
          <cell r="A1157">
            <v>99831</v>
          </cell>
          <cell r="B1157" t="str">
            <v>LAVADORA DE ALTA PRESSAO (LAVA-JATO) PARA AGUA FRIA, PRESSAO DE OPERACAO ENTRE 1400 E 1900 LIB/POL2, VAZAO MAXIMA ENTRE 400 E 700 L/H - MANUTENÇÃO. AF_04/2019</v>
          </cell>
          <cell r="C1157" t="str">
            <v>H</v>
          </cell>
          <cell r="D1157">
            <v>0.35</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4.71</v>
          </cell>
        </row>
        <row r="1160">
          <cell r="A1160">
            <v>92259</v>
          </cell>
          <cell r="B1160" t="str">
            <v>INSTALAÇÃO DE TESOURA (INTEIRA OU MEIA), BIAPOIADA, EM MADEIRA NÃO APARELHADA, PARA VÃOS MAIORES OU IGUAIS A 3,0 M E MENORES QUE 6,0 M, INCLUSO IÇAMENTO. AF_07/2019</v>
          </cell>
          <cell r="C1160" t="str">
            <v>UN</v>
          </cell>
          <cell r="D1160">
            <v>239.45</v>
          </cell>
        </row>
        <row r="1161">
          <cell r="A1161">
            <v>92260</v>
          </cell>
          <cell r="B1161" t="str">
            <v>INSTALAÇÃO DE TESOURA (INTEIRA OU MEIA), BIAPOIADA, EM MADEIRA NÃO APARELHADA, PARA VÃOS MAIORES OU IGUAIS A 6,0 M E MENORES QUE 8,0 M, INCLUSO IÇAMENTO. AF_07/2019</v>
          </cell>
          <cell r="C1161" t="str">
            <v>UN</v>
          </cell>
          <cell r="D1161">
            <v>281.97000000000003</v>
          </cell>
        </row>
        <row r="1162">
          <cell r="A1162">
            <v>92261</v>
          </cell>
          <cell r="B1162" t="str">
            <v>INSTALAÇÃO DE TESOURA (INTEIRA OU MEIA), BIAPOIADA, EM MADEIRA NÃO APARELHADA, PARA VÃOS MAIORES OU IGUAIS A 8,0 M E MENORES QUE 10,0 M, INCLUSO IÇAMENTO. AF_07/2019</v>
          </cell>
          <cell r="C1162" t="str">
            <v>UN</v>
          </cell>
          <cell r="D1162">
            <v>323.19</v>
          </cell>
        </row>
        <row r="1163">
          <cell r="A1163">
            <v>92262</v>
          </cell>
          <cell r="B1163" t="str">
            <v>INSTALAÇÃO DE TESOURA (INTEIRA OU MEIA), BIAPOIADA, EM MADEIRA NÃO APARELHADA, PARA VÃOS MAIORES OU IGUAIS A 10,0 M E MENORES QUE 12,0 M, INCLUSO IÇAMENTO. AF_07/2019</v>
          </cell>
          <cell r="C1163" t="str">
            <v>UN</v>
          </cell>
          <cell r="D1163">
            <v>389.55</v>
          </cell>
        </row>
        <row r="1164">
          <cell r="A1164">
            <v>92539</v>
          </cell>
          <cell r="B1164" t="str">
            <v>TRAMA DE MADEIRA COMPOSTA POR RIPAS, CAIBROS E TERÇAS PARA TELHADOS DE ATÉ 2 ÁGUAS PARA TELHA DE ENCAIXE DE CERÂMICA OU DE CONCRETO, INCLUSO TRANSPORTE VERTICAL. AF_07/2019</v>
          </cell>
          <cell r="C1164" t="str">
            <v>M2</v>
          </cell>
          <cell r="D1164">
            <v>37.520000000000003</v>
          </cell>
        </row>
        <row r="1165">
          <cell r="A1165">
            <v>92540</v>
          </cell>
          <cell r="B1165" t="str">
            <v>TRAMA DE MADEIRA COMPOSTA POR RIPAS, CAIBROS E TERÇAS PARA TELHADOS DE MAIS QUE 2 ÁGUAS PARA TELHA DE ENCAIXE DE CERÂMICA OU DE CONCRETO, INCLUSO TRANSPORTE VERTICAL. AF_07/2019</v>
          </cell>
          <cell r="C1165" t="str">
            <v>M2</v>
          </cell>
          <cell r="D1165">
            <v>43.74</v>
          </cell>
        </row>
        <row r="1166">
          <cell r="A1166">
            <v>92541</v>
          </cell>
          <cell r="B1166" t="str">
            <v>TRAMA DE MADEIRA COMPOSTA POR RIPAS, CAIBROS E TERÇAS PARA TELHADOS DE ATÉ 2 ÁGUAS PARA TELHA CERÂMICA CAPA-CANAL, INCLUSO TRANSPORTE VERTICAL. AF_07/2019</v>
          </cell>
          <cell r="C1166" t="str">
            <v>M2</v>
          </cell>
          <cell r="D1166">
            <v>40.01</v>
          </cell>
        </row>
        <row r="1167">
          <cell r="A1167">
            <v>92542</v>
          </cell>
          <cell r="B1167" t="str">
            <v>TRAMA DE MADEIRA COMPOSTA POR RIPAS, CAIBROS E TERÇAS PARA TELHADOS DE MAIS QUE 2 ÁGUAS PARA TELHA CERÂMICA CAPA-CANAL, INCLUSO TRANSPORTE VERTICAL. AF_07/2019</v>
          </cell>
          <cell r="C1167" t="str">
            <v>M2</v>
          </cell>
          <cell r="D1167">
            <v>49.55</v>
          </cell>
        </row>
        <row r="1168">
          <cell r="A1168">
            <v>92543</v>
          </cell>
          <cell r="B1168" t="str">
            <v>TRAMA DE MADEIRA COMPOSTA POR TERÇAS PARA TELHADOS DE ATÉ 2 ÁGUAS PARA TELHA ONDULADA DE FIBROCIMENTO, METÁLICA, PLÁSTICA OU TERMOACÚSTICA, INCLUSO TRANSPORTE VERTICAL. AF_07/2019</v>
          </cell>
          <cell r="C1168" t="str">
            <v>M2</v>
          </cell>
          <cell r="D1168">
            <v>10.29</v>
          </cell>
        </row>
        <row r="1169">
          <cell r="A1169">
            <v>92544</v>
          </cell>
          <cell r="B1169" t="str">
            <v>TRAMA DE MADEIRA COMPOSTA POR TERÇAS PARA TELHADOS DE ATÉ 2 ÁGUAS PARA TELHA ESTRUTURAL DE FIBROCIMENTO, INCLUSO TRANSPORTE VERTICAL. AF_07/2019</v>
          </cell>
          <cell r="C1169" t="str">
            <v>M2</v>
          </cell>
          <cell r="D1169">
            <v>8.67</v>
          </cell>
        </row>
        <row r="1170">
          <cell r="A1170">
            <v>92545</v>
          </cell>
          <cell r="B1170" t="str">
            <v>FABRICAÇÃO E INSTALAÇÃO DE TESOURA INTEIRA EM MADEIRA NÃO APARELHADA, VÃO DE 3 M, PARA TELHA CERÂMICA OU DE CONCRETO, INCLUSO IÇAMENTO. AF_07/2019</v>
          </cell>
          <cell r="C1170" t="str">
            <v>UN</v>
          </cell>
          <cell r="D1170">
            <v>524.67999999999995</v>
          </cell>
        </row>
        <row r="1171">
          <cell r="A1171">
            <v>92546</v>
          </cell>
          <cell r="B1171" t="str">
            <v>FABRICAÇÃO E INSTALAÇÃO DE TESOURA INTEIRA EM MADEIRA NÃO APARELHADA, VÃO DE 4 M, PARA TELHA CERÂMICA OU DE CONCRETO, INCLUSO IÇAMENTO. AF_07/2019</v>
          </cell>
          <cell r="C1171" t="str">
            <v>UN</v>
          </cell>
          <cell r="D1171">
            <v>646.1</v>
          </cell>
        </row>
        <row r="1172">
          <cell r="A1172">
            <v>92547</v>
          </cell>
          <cell r="B1172" t="str">
            <v>FABRICAÇÃO E INSTALAÇÃO DE TESOURA INTEIRA EM MADEIRA NÃO APARELHADA, VÃO DE 5 M, PARA TELHA CERÂMICA OU DE CONCRETO, INCLUSO IÇAMENTO. AF_07/2019</v>
          </cell>
          <cell r="C1172" t="str">
            <v>UN</v>
          </cell>
          <cell r="D1172">
            <v>673.95</v>
          </cell>
        </row>
        <row r="1173">
          <cell r="A1173">
            <v>92548</v>
          </cell>
          <cell r="B1173" t="str">
            <v>FABRICAÇÃO E INSTALAÇÃO DE TESOURA INTEIRA EM MADEIRA NÃO APARELHADA, VÃO DE 6 M, PARA TELHA CERÂMICA OU DE CONCRETO, INCLUSO IÇAMENTO. AF_07/2019</v>
          </cell>
          <cell r="C1173" t="str">
            <v>UN</v>
          </cell>
          <cell r="D1173">
            <v>749.64</v>
          </cell>
        </row>
        <row r="1174">
          <cell r="A1174">
            <v>92549</v>
          </cell>
          <cell r="B1174" t="str">
            <v>FABRICAÇÃO E INSTALAÇÃO DE TESOURA INTEIRA EM MADEIRA NÃO APARELHADA, VÃO DE 7 M, PARA TELHA CERÂMICA OU DE CONCRETO, INCLUSO IÇAMENTO. AF_07/2019</v>
          </cell>
          <cell r="C1174" t="str">
            <v>UN</v>
          </cell>
          <cell r="D1174">
            <v>959.27</v>
          </cell>
        </row>
        <row r="1175">
          <cell r="A1175">
            <v>92550</v>
          </cell>
          <cell r="B1175" t="str">
            <v>FABRICAÇÃO E INSTALAÇÃO DE TESOURA INTEIRA EM MADEIRA NÃO APARELHADA, VÃO DE 8 M, PARA TELHA CERÂMICA OU DE CONCRETO, INCLUSO IÇAMENTO. AF_07/2019</v>
          </cell>
          <cell r="C1175" t="str">
            <v>UN</v>
          </cell>
          <cell r="D1175">
            <v>1170.96</v>
          </cell>
        </row>
        <row r="1176">
          <cell r="A1176">
            <v>92551</v>
          </cell>
          <cell r="B1176" t="str">
            <v>FABRICAÇÃO E INSTALAÇÃO DE TESOURA INTEIRA EM MADEIRA NÃO APARELHADA, VÃO DE 9 M, PARA TELHA CERÂMICA OU DE CONCRETO, INCLUSO IÇAMENTO. AF_07/2019</v>
          </cell>
          <cell r="C1176" t="str">
            <v>UN</v>
          </cell>
          <cell r="D1176">
            <v>1207.6099999999999</v>
          </cell>
        </row>
        <row r="1177">
          <cell r="A1177">
            <v>92552</v>
          </cell>
          <cell r="B1177" t="str">
            <v>FABRICAÇÃO E INSTALAÇÃO DE TESOURA INTEIRA EM MADEIRA NÃO APARELHADA, VÃO DE 10 M, PARA TELHA CERÂMICA OU DE CONCRETO, INCLUSO IÇAMENTO. AF_07/2019</v>
          </cell>
          <cell r="C1177" t="str">
            <v>UN</v>
          </cell>
          <cell r="D1177">
            <v>1315.96</v>
          </cell>
        </row>
        <row r="1178">
          <cell r="A1178">
            <v>92553</v>
          </cell>
          <cell r="B1178" t="str">
            <v>FABRICAÇÃO E INSTALAÇÃO DE TESOURA INTEIRA EM MADEIRA NÃO APARELHADA, VÃO DE 11 M, PARA TELHA CERÂMICA OU DE CONCRETO, INCLUSO IÇAMENTO. AF_07/2019</v>
          </cell>
          <cell r="C1178" t="str">
            <v>UN</v>
          </cell>
          <cell r="D1178">
            <v>1532.97</v>
          </cell>
        </row>
        <row r="1179">
          <cell r="A1179">
            <v>92554</v>
          </cell>
          <cell r="B1179" t="str">
            <v>FABRICAÇÃO E INSTALAÇÃO DE TESOURA INTEIRA EM MADEIRA NÃO APARELHADA, VÃO DE 12 M, PARA TELHA CERÂMICA OU DE CONCRETO, INCLUSO IÇAMENTO. AF_07/2019</v>
          </cell>
          <cell r="C1179" t="str">
            <v>UN</v>
          </cell>
          <cell r="D1179">
            <v>1574.6</v>
          </cell>
        </row>
        <row r="1180">
          <cell r="A1180">
            <v>92555</v>
          </cell>
          <cell r="B1180" t="str">
            <v>FABRICAÇÃO E INSTALAÇÃO DE TESOURA INTEIRA EM MADEIRA NÃO APARELHADA, VÃO DE 3 M, PARA TELHA ONDULADA DE FIBROCIMENTO, METÁLICA, PLÁSTICA OU TERMOACÚSTICA, INCLUSO IÇAMENTO. AF_07/2019</v>
          </cell>
          <cell r="C1180" t="str">
            <v>UN</v>
          </cell>
          <cell r="D1180">
            <v>519.36</v>
          </cell>
        </row>
        <row r="1181">
          <cell r="A1181">
            <v>92556</v>
          </cell>
          <cell r="B1181" t="str">
            <v>FABRICAÇÃO E INSTALAÇÃO DE TESOURA INTEIRA EM MADEIRA NÃO APARELHADA, VÃO DE 4 M, PARA TELHA ONDULADA DE FIBROCIMENTO, METÁLICA, PLÁSTICA OU TERMOACÚSTICA, INCLUSO IÇAMENTO. AF_07/2019</v>
          </cell>
          <cell r="C1181" t="str">
            <v>UN</v>
          </cell>
          <cell r="D1181">
            <v>637.30999999999995</v>
          </cell>
        </row>
        <row r="1182">
          <cell r="A1182">
            <v>92557</v>
          </cell>
          <cell r="B1182" t="str">
            <v>FABRICAÇÃO E INSTALAÇÃO DE TESOURA INTEIRA EM MADEIRA NÃO APARELHADA, VÃO DE 5 M, PARA TELHA ONDULADA DE FIBROCIMENTO, METÁLICA, PLÁSTICA OU TERMOACÚSTICA, INCLUSO IÇAMENTO. AF_07/2019</v>
          </cell>
          <cell r="C1182" t="str">
            <v>UN</v>
          </cell>
          <cell r="D1182">
            <v>665.16</v>
          </cell>
        </row>
        <row r="1183">
          <cell r="A1183">
            <v>92558</v>
          </cell>
          <cell r="B1183" t="str">
            <v>FABRICAÇÃO E INSTALAÇÃO DE TESOURA INTEIRA EM MADEIRA NÃO APARELHADA, VÃO DE 6 M, PARA TELHA ONDULADA DE FIBROCIMENTO, METÁLICA, PLÁSTICA OU TERMOACÚSTICA, INCLUSO IÇAMENTO. AF_07/2019</v>
          </cell>
          <cell r="C1183" t="str">
            <v>UN</v>
          </cell>
          <cell r="D1183">
            <v>744.31</v>
          </cell>
        </row>
        <row r="1184">
          <cell r="A1184">
            <v>92559</v>
          </cell>
          <cell r="B1184" t="str">
            <v>FABRICAÇÃO E INSTALAÇÃO DE TESOURA INTEIRA EM MADEIRA NÃO APARELHADA, VÃO DE 7 M, PARA TELHA ONDULADA DE FIBROCIMENTO, METÁLICA, PLÁSTICA OU TERMOACÚSTICA, INCLUSO IÇAMENTO. AF_07/2019</v>
          </cell>
          <cell r="C1184" t="str">
            <v>UN</v>
          </cell>
          <cell r="D1184">
            <v>949.9</v>
          </cell>
        </row>
        <row r="1185">
          <cell r="A1185">
            <v>92560</v>
          </cell>
          <cell r="B1185" t="str">
            <v>FABRICAÇÃO E INSTALAÇÃO DE TESOURA INTEIRA EM MADEIRA NÃO APARELHADA, VÃO DE 8 M, PARA TELHA ONDULADA DE FIBROCIMENTO, METÁLICA, PLÁSTICA OU TERMOACÚSTICA, INCLUSO IÇAMENTO. AF_07/2019</v>
          </cell>
          <cell r="C1185" t="str">
            <v>UN</v>
          </cell>
          <cell r="D1185">
            <v>1156.6600000000001</v>
          </cell>
        </row>
        <row r="1186">
          <cell r="A1186">
            <v>92561</v>
          </cell>
          <cell r="B1186" t="str">
            <v>FABRICAÇÃO E INSTALAÇÃO DE TESOURA INTEIRA EM MADEIRA NÃO APARELHADA, VÃO DE 9 M, PARA TELHA ONDULADA DE FIBROCIMENTO, METÁLICA, PLÁSTICA OU TERMOACÚSTICA, INCLUSO IÇAMENTO. AF_07/2019</v>
          </cell>
          <cell r="C1186" t="str">
            <v>UN</v>
          </cell>
          <cell r="D1186">
            <v>1193.95</v>
          </cell>
        </row>
        <row r="1187">
          <cell r="A1187">
            <v>92562</v>
          </cell>
          <cell r="B1187" t="str">
            <v>FABRICAÇÃO E INSTALAÇÃO DE TESOURA INTEIRA EM MADEIRA NÃO APARELHADA, VÃO DE 10 M, PARA TELHA ONDULADA DE FIBROCIMENTO, METÁLICA, PLÁSTICA OU TERMOACÚSTICA, INCLUSO IÇAMENTO. AF_07/2019</v>
          </cell>
          <cell r="C1187" t="str">
            <v>UN</v>
          </cell>
          <cell r="D1187">
            <v>1293.51</v>
          </cell>
        </row>
        <row r="1188">
          <cell r="A1188">
            <v>92563</v>
          </cell>
          <cell r="B1188" t="str">
            <v>FABRICAÇÃO E INSTALAÇÃO DE TESOURA INTEIRA EM MADEIRA NÃO APARELHADA, VÃO DE 11 M, PARA TELHA ONDULADA DE FIBROCIMENTO, METÁLICA, PLÁSTICA OU TERMOACÚSTICA, INCLUSO IÇAMENTO. AF_07/2019</v>
          </cell>
          <cell r="C1188" t="str">
            <v>UN</v>
          </cell>
          <cell r="D1188">
            <v>1505.66</v>
          </cell>
        </row>
        <row r="1189">
          <cell r="A1189">
            <v>92564</v>
          </cell>
          <cell r="B1189" t="str">
            <v>FABRICAÇÃO E INSTALAÇÃO DE TESOURA INTEIRA EM MADEIRA NÃO APARELHADA, VÃO DE 12 M, PARA TELHA ONDULADA DE FIBROCIMENTO, METÁLICA, PLÁSTICA OU TERMOACÚSTICA, INCLUSO IÇAMENTO. AF_07/2019</v>
          </cell>
          <cell r="C1189" t="str">
            <v>UN</v>
          </cell>
          <cell r="D1189">
            <v>1541.39</v>
          </cell>
        </row>
        <row r="1190">
          <cell r="A1190">
            <v>92565</v>
          </cell>
          <cell r="B1190" t="str">
            <v>FABRICAÇÃO E INSTALAÇÃO DE ESTRUTURA PONTALETADA DE MADEIRA NÃO APARELHADA PARA TELHADOS COM ATÉ 2 ÁGUAS E PARA TELHA CERÂMICA OU DE CONCRETO, INCLUSO TRANSPORTE VERTICAL. AF_12/2015</v>
          </cell>
          <cell r="C1190" t="str">
            <v>M2</v>
          </cell>
          <cell r="D1190">
            <v>19.690000000000001</v>
          </cell>
        </row>
        <row r="1191">
          <cell r="A1191">
            <v>92566</v>
          </cell>
          <cell r="B1191" t="str">
            <v>FABRICAÇÃO E INSTALAÇÃO DE ESTRUTURA PONTALETADA DE MADEIRA NÃO APARELHADA PARA TELHADOS COM ATÉ 2 ÁGUAS E PARA TELHA ONDULADA DE FIBROCIMENTO, METÁLICA, PLÁSTICA OU TERMOACÚSTICA, INCLUSO TRANSPORTE VERTICAL. AF_12/2015</v>
          </cell>
          <cell r="C1191" t="str">
            <v>M2</v>
          </cell>
          <cell r="D1191">
            <v>11.17</v>
          </cell>
        </row>
        <row r="1192">
          <cell r="A1192">
            <v>92567</v>
          </cell>
          <cell r="B1192" t="str">
            <v>FABRICAÇÃO E INSTALAÇÃO DE ESTRUTURA PONTALETADA DE MADEIRA NÃO APARELHADA PARA TELHADOS COM MAIS QUE 2 ÁGUAS E PARA TELHA CERÂMICA OU DE CONCRETO, INCLUSO TRANSPORTE VERTICAL. AF_12/2015</v>
          </cell>
          <cell r="C1192" t="str">
            <v>M2</v>
          </cell>
          <cell r="D1192">
            <v>17.239999999999998</v>
          </cell>
        </row>
        <row r="1193">
          <cell r="A1193">
            <v>100379</v>
          </cell>
          <cell r="B1193" t="str">
            <v>FABRICAÇÃO E INSTALAÇÃO DE PONTALETES DE MADEIRA NÃO APARELHADA PARA TELHADOS COM ATÉ 2 ÁGUAS E COM TELHA CERÂMICA OU DE CONCRETO EM EDIFÍCIO RESIDENCIAL TÉRREO, INCLUSO TRANSPORTE VERTICAL. AF_07/2019</v>
          </cell>
          <cell r="C1193" t="str">
            <v>M2</v>
          </cell>
          <cell r="D1193">
            <v>19.690000000000001</v>
          </cell>
        </row>
        <row r="1194">
          <cell r="A1194">
            <v>100380</v>
          </cell>
          <cell r="B1194" t="str">
            <v>FABRICAÇÃO E INSTALAÇÃO DE PONTALETES DE MADEIRA NÃO APARELHADA PARA TELHADOS COM ATÉ 2 ÁGUAS E COM TELHA CERÂMICA OU DE CONCRETO EM EDIFÍCIO RESIDENCIAL DE MÚLTIPLOS PAVIMENTOS, INCLUSO TRANSPORTE VERTICAL. AF_07/2019</v>
          </cell>
          <cell r="C1194" t="str">
            <v>M2</v>
          </cell>
          <cell r="D1194">
            <v>26.89</v>
          </cell>
        </row>
        <row r="1195">
          <cell r="A1195">
            <v>100381</v>
          </cell>
          <cell r="B1195" t="str">
            <v>FABRICAÇÃO E INSTALAÇÃO DE PONTALETES DE MADEIRA NÃO APARELHADA PARA TELHADOS COM ATÉ 2 ÁGUAS E COM TELHA CERÂMICA OU DE CONCRETO EM EDIFÍCIO INSTITUCIONAL TÉRREO, INCLUSO TRANSPORTE VERTICAL. AF_07/2019</v>
          </cell>
          <cell r="C1195" t="str">
            <v>M2</v>
          </cell>
          <cell r="D1195">
            <v>30.66</v>
          </cell>
        </row>
        <row r="1196">
          <cell r="A1196">
            <v>100383</v>
          </cell>
          <cell r="B1196" t="str">
            <v>FABRICAÇÃO E INSTALAÇÃO DE PONTALETES DE MADEIRA NÃO APARELHADA PARA TELHADOS COM ATÉ 2 ÁGUAS E COM TELHA ONDULADA DE FIBROCIMENTO, ALUMÍNIO OU PLÁSTICA EM EDIFÍCIO RESIDENCIAL DE MÚLTIPLOS PAVIMENTOS, INCLUSO TRANSPORTE VERTICAL. AF_07/2019</v>
          </cell>
          <cell r="C1196" t="str">
            <v>M2</v>
          </cell>
          <cell r="D1196">
            <v>12.3</v>
          </cell>
        </row>
        <row r="1197">
          <cell r="A1197">
            <v>100384</v>
          </cell>
          <cell r="B1197" t="str">
            <v>FABRICAÇÃO E INSTALAÇÃO DE PONTALETES DE MADEIRA NÃO APARELHADA PARA TELHADOS COM ATÉ 2 ÁGUAS E COM TELHA ONDULADA DE FIBROCIMENTO, ALUMÍNIO OU PLÁSTICA EM EDIFÍCIO INSTITUCIONAL TÉRREO, INCLUSO TRANSPORTE VERTICAL. AF_07/2019</v>
          </cell>
          <cell r="C1197" t="str">
            <v>M2</v>
          </cell>
          <cell r="D1197">
            <v>13.13</v>
          </cell>
        </row>
        <row r="1198">
          <cell r="A1198">
            <v>100385</v>
          </cell>
          <cell r="B1198" t="str">
            <v>FABRICAÇÃO E INSTALAÇÃO DE PONTALETES DE MADEIRA NÃO APARELHADA PARA TELHADOS COM MAIS QUE 2 ÁGUAS E COM TELHA CERÂMICA OU DE CONCRETO EM EDIFÍCIO RESIDENCIAL TÉRREO, INCLUSO TRANSPORTE VERTICAL. AF_07/2019</v>
          </cell>
          <cell r="C1198" t="str">
            <v>M2</v>
          </cell>
          <cell r="D1198">
            <v>17.239999999999998</v>
          </cell>
        </row>
        <row r="1199">
          <cell r="A1199">
            <v>100386</v>
          </cell>
          <cell r="B1199" t="str">
            <v>FABRICAÇÃO E INSTALAÇÃO DE PONTALETES DE MADEIRA NÃO APARELHADA PARA TELHADOS COM MAIS QUE 2 ÁGUAS E COM TELHA CERÂMICA OU DE CONCRETO EM EDIFÍCIO RESIDENCIAL DE MÚLTIPLOS PAVIMENTOS. AF_07/2019</v>
          </cell>
          <cell r="C1199" t="str">
            <v>M2</v>
          </cell>
          <cell r="D1199">
            <v>22.66</v>
          </cell>
        </row>
        <row r="1200">
          <cell r="A1200">
            <v>100387</v>
          </cell>
          <cell r="B1200" t="str">
            <v>FABRICAÇÃO E INSTALAÇÃO DE PONTALETES DE MADEIRA NÃO APARELHADA PARA TELHADOS COM MAIS QUE 2 ÁGUAS E COM TELHA CERÂMICA OU DE CONCRETO EM EDIFÍCIO INSTITUCIONAL TÉRREO, INCLUSO TRANSPORTE VERTICAL. AF_07/2019</v>
          </cell>
          <cell r="C1200" t="str">
            <v>M2</v>
          </cell>
          <cell r="D1200">
            <v>27.59</v>
          </cell>
        </row>
        <row r="1201">
          <cell r="A1201">
            <v>100388</v>
          </cell>
          <cell r="B1201" t="str">
            <v>RETIRADA E RECOLOCAÇÃO DE RIPA EM TELHADOS DE ATÉ 2 ÁGUAS COM TELHA CERÂMICA OU DE CONCRETO DE ENCAIXE, INCLUSO TRANSPORTE VERTICAL. AF_07/2019</v>
          </cell>
          <cell r="C1201" t="str">
            <v>M2</v>
          </cell>
          <cell r="D1201">
            <v>11.2</v>
          </cell>
        </row>
        <row r="1202">
          <cell r="A1202">
            <v>100389</v>
          </cell>
          <cell r="B1202" t="str">
            <v>RETIRADA E RECOLOCAÇÃO DE CAIBRO EM TELHADOS DE ATÉ 2 ÁGUAS COM TELHA CERÂMICA OU DE CONCRETO DE ENCAIXE, INCLUSO TRANSPORTE VERTICAL. AF_07/2019</v>
          </cell>
          <cell r="C1202" t="str">
            <v>M2</v>
          </cell>
          <cell r="D1202">
            <v>10.09</v>
          </cell>
        </row>
        <row r="1203">
          <cell r="A1203">
            <v>100390</v>
          </cell>
          <cell r="B1203" t="str">
            <v>RETIRADA E RECOLOCAÇÃO DE RIPA EM TELHADOS DE MAIS DE 2 ÁGUAS COM TELHA CERÂMICA OU DE CONCRETO DE ENCAIXE, INCLUSO TRANSPORTE VERTICAL. AF_07/2019</v>
          </cell>
          <cell r="C1203" t="str">
            <v>M2</v>
          </cell>
          <cell r="D1203">
            <v>13.7</v>
          </cell>
        </row>
        <row r="1204">
          <cell r="A1204">
            <v>100391</v>
          </cell>
          <cell r="B1204" t="str">
            <v>RETIRADA E RECOLOCAÇÃO DE CAIBRO EM TELHADOS DE MAIS DE 2 ÁGUAS COM TELHA CERÂMICA OU DE CONCRETO DE ENCAIXE, INCLUSO TRANSPORTE VERTICAL. AF_07/2019</v>
          </cell>
          <cell r="C1204" t="str">
            <v>M2</v>
          </cell>
          <cell r="D1204">
            <v>11.83</v>
          </cell>
        </row>
        <row r="1205">
          <cell r="A1205">
            <v>100392</v>
          </cell>
          <cell r="B1205" t="str">
            <v>RETIRADA E RECOLOCAÇÃO DE RIPA EM TELHADOS DE ATÉ 2 ÁGUAS COM TELHA CERÂMICA CAPA-CANAL, INCLUSO TRANSPORTE VERTICAL. AF_07/2019</v>
          </cell>
          <cell r="C1205" t="str">
            <v>M2</v>
          </cell>
          <cell r="D1205">
            <v>8.82</v>
          </cell>
        </row>
        <row r="1206">
          <cell r="A1206">
            <v>100393</v>
          </cell>
          <cell r="B1206" t="str">
            <v>RETIRADA E RECOLOCAÇÃO DE CAIBRO EM TELHADOS DE ATÉ 2 ÁGUAS COM TELHA CERÂMICA CAPA-CANAL, INCLUSO TRANSPORTE VERTICAL. AF_07/2019</v>
          </cell>
          <cell r="C1206" t="str">
            <v>M2</v>
          </cell>
          <cell r="D1206">
            <v>11.59</v>
          </cell>
        </row>
        <row r="1207">
          <cell r="A1207">
            <v>100394</v>
          </cell>
          <cell r="B1207" t="str">
            <v>RETIRADA E RECOLOCAÇÃO DE RIPA EM TELHADOS DE MAIS DE 2 ÁGUAS COM TELHA CERÂMICA CAPA-CANAL, INCLUSO TRANSPORTE VERTICAL. AF_07/2019</v>
          </cell>
          <cell r="C1207" t="str">
            <v>M2</v>
          </cell>
          <cell r="D1207">
            <v>10.79</v>
          </cell>
        </row>
        <row r="1208">
          <cell r="A1208">
            <v>100395</v>
          </cell>
          <cell r="B1208" t="str">
            <v>RETIRADA E RECOLOCAÇÃO DE CAIBRO EM TELHADOS DE MAIS DE 2 ÁGUAS COM TELHA CERÂMICA CAPA-CANAL, INCLUSO TRANSPORTE VERTICAL. AF_07/2019</v>
          </cell>
          <cell r="C1208" t="str">
            <v>M2</v>
          </cell>
          <cell r="D1208">
            <v>14.1</v>
          </cell>
        </row>
        <row r="1209">
          <cell r="A1209">
            <v>94189</v>
          </cell>
          <cell r="B1209" t="str">
            <v>TELHAMENTO COM TELHA DE CONCRETO DE ENCAIXE, COM ATÉ 2 ÁGUAS, INCLUSO TRANSPORTE VERTICAL. AF_07/2019</v>
          </cell>
          <cell r="C1209" t="str">
            <v>M2</v>
          </cell>
          <cell r="D1209">
            <v>26.57</v>
          </cell>
        </row>
        <row r="1210">
          <cell r="A1210">
            <v>94192</v>
          </cell>
          <cell r="B1210" t="str">
            <v>TELHAMENTO COM TELHA DE CONCRETO DE ENCAIXE, COM MAIS DE 2 ÁGUAS, INCLUSO TRANSPORTE VERTICAL. AF_07/2019</v>
          </cell>
          <cell r="C1210" t="str">
            <v>M2</v>
          </cell>
          <cell r="D1210">
            <v>28.39</v>
          </cell>
        </row>
        <row r="1211">
          <cell r="A1211">
            <v>94195</v>
          </cell>
          <cell r="B1211" t="str">
            <v>TELHAMENTO COM TELHA CERÂMICA DE ENCAIXE, TIPO PORTUGUESA, COM ATÉ 2 ÁGUAS, INCLUSO TRANSPORTE VERTICAL. AF_07/2019</v>
          </cell>
          <cell r="C1211" t="str">
            <v>M2</v>
          </cell>
          <cell r="D1211">
            <v>37.04</v>
          </cell>
        </row>
        <row r="1212">
          <cell r="A1212">
            <v>94198</v>
          </cell>
          <cell r="B1212" t="str">
            <v>TELHAMENTO COM TELHA CERÂMICA DE ENCAIXE, TIPO PORTUGUESA, COM MAIS DE 2 ÁGUAS, INCLUSO TRANSPORTE VERTICAL. AF_07/2019</v>
          </cell>
          <cell r="C1212" t="str">
            <v>M2</v>
          </cell>
          <cell r="D1212">
            <v>39.44</v>
          </cell>
        </row>
        <row r="1213">
          <cell r="A1213">
            <v>94201</v>
          </cell>
          <cell r="B1213" t="str">
            <v>TELHAMENTO COM TELHA CERÂMICA CAPA-CANAL, TIPO COLONIAL, COM ATÉ 2 ÁGUAS, INCLUSO TRANSPORTE VERTICAL. AF_07/2019</v>
          </cell>
          <cell r="C1213" t="str">
            <v>M2</v>
          </cell>
          <cell r="D1213">
            <v>52.13</v>
          </cell>
        </row>
        <row r="1214">
          <cell r="A1214">
            <v>94204</v>
          </cell>
          <cell r="B1214" t="str">
            <v>TELHAMENTO COM TELHA CERÂMICA CAPA-CANAL, TIPO COLONIAL, COM MAIS DE 2 ÁGUAS, INCLUSO TRANSPORTE VERTICAL. AF_07/2019</v>
          </cell>
          <cell r="C1214" t="str">
            <v>M2</v>
          </cell>
          <cell r="D1214">
            <v>56.2</v>
          </cell>
        </row>
        <row r="1215">
          <cell r="A1215">
            <v>94224</v>
          </cell>
          <cell r="B1215" t="str">
            <v>EMBOÇAMENTO COM ARGAMASSA TRAÇO 1:2:9 (CIMENTO, CAL E AREIA). AF_07/2019</v>
          </cell>
          <cell r="C1215" t="str">
            <v>M</v>
          </cell>
          <cell r="D1215">
            <v>17.43</v>
          </cell>
        </row>
        <row r="1216">
          <cell r="A1216">
            <v>94225</v>
          </cell>
          <cell r="B1216" t="str">
            <v>ISOLAMENTO TERMOACÚSTICO COM LÃ MINERAL NA SUBCOBERTURA, INCLUSO TRANSPORTE VERTICAL. AF_07/2019</v>
          </cell>
          <cell r="C1216" t="str">
            <v>M2</v>
          </cell>
          <cell r="D1216">
            <v>27.7</v>
          </cell>
        </row>
        <row r="1217">
          <cell r="A1217">
            <v>94226</v>
          </cell>
          <cell r="B1217" t="str">
            <v>SUBCOBERTURA COM MANTA PLÁSTICA REVESTIDA POR PELÍCULA DE ALUMÍNO, INCLUSO TRANSPORTE VERTICAL. AF_07/2019</v>
          </cell>
          <cell r="C1217" t="str">
            <v>M2</v>
          </cell>
          <cell r="D1217">
            <v>13.72</v>
          </cell>
        </row>
        <row r="1218">
          <cell r="A1218">
            <v>94232</v>
          </cell>
          <cell r="B1218" t="str">
            <v>AMARRAÇÃO DE TELHAS CERÂMICAS OU DE CONCRETO. AF_07/2019</v>
          </cell>
          <cell r="C1218" t="str">
            <v>UN</v>
          </cell>
          <cell r="D1218">
            <v>2.0099999999999998</v>
          </cell>
        </row>
        <row r="1219">
          <cell r="A1219">
            <v>94440</v>
          </cell>
          <cell r="B1219" t="str">
            <v>TELHAMENTO COM TELHA CERÂMICA DE ENCAIXE, TIPO FRANCESA, COM ATÉ 2 ÁGUAS, INCLUSO TRANSPORTE VERTICAL. AF_07/2019</v>
          </cell>
          <cell r="C1219" t="str">
            <v>M2</v>
          </cell>
          <cell r="D1219">
            <v>37.04</v>
          </cell>
        </row>
        <row r="1220">
          <cell r="A1220">
            <v>94441</v>
          </cell>
          <cell r="B1220" t="str">
            <v>TELHAMENTO COM TELHA CERÂMICA DE ENCAIXE, TIPO FRANCESA, COM MAIS DE 2 ÁGUAS, INCLUSO TRANSPORTE VERTICAL. AF_07/2019</v>
          </cell>
          <cell r="C1220" t="str">
            <v>M2</v>
          </cell>
          <cell r="D1220">
            <v>39.44</v>
          </cell>
        </row>
        <row r="1221">
          <cell r="A1221">
            <v>94442</v>
          </cell>
          <cell r="B1221" t="str">
            <v>TELHAMENTO COM TELHA CERÂMICA DE ENCAIXE, TIPO ROMANA, COM ATÉ 2 ÁGUAS, INCLUSO TRANSPORTE VERTICAL. AF_07/2019</v>
          </cell>
          <cell r="C1221" t="str">
            <v>M2</v>
          </cell>
          <cell r="D1221">
            <v>37.04</v>
          </cell>
        </row>
        <row r="1222">
          <cell r="A1222">
            <v>94443</v>
          </cell>
          <cell r="B1222" t="str">
            <v>TELHAMENTO COM TELHA CERÂMICA DE ENCAIXE, TIPO ROMANA, COM MAIS DE 2 ÁGUAS, INCLUSO TRANSPORTE VERTICAL. AF_07/2019</v>
          </cell>
          <cell r="C1222" t="str">
            <v>M2</v>
          </cell>
          <cell r="D1222">
            <v>39.44</v>
          </cell>
        </row>
        <row r="1223">
          <cell r="A1223">
            <v>94445</v>
          </cell>
          <cell r="B1223" t="str">
            <v>TELHAMENTO COM TELHA CERÂMICA CAPA-CANAL, TIPO PLAN, COM ATÉ 2 ÁGUAS, INCLUSO TRANSPORTE VERTICAL. AF_07/2019</v>
          </cell>
          <cell r="C1223" t="str">
            <v>M2</v>
          </cell>
          <cell r="D1223">
            <v>52.13</v>
          </cell>
        </row>
        <row r="1224">
          <cell r="A1224">
            <v>94446</v>
          </cell>
          <cell r="B1224" t="str">
            <v>TELHAMENTO COM TELHA CERÂMICA CAPA-CANAL, TIPO PLAN, COM MAIS DE 2 ÁGUAS, INCLUSO TRANSPORTE VERTICAL. AF_07/2019</v>
          </cell>
          <cell r="C1224" t="str">
            <v>M2</v>
          </cell>
          <cell r="D1224">
            <v>56.2</v>
          </cell>
        </row>
        <row r="1225">
          <cell r="A1225">
            <v>94447</v>
          </cell>
          <cell r="B1225" t="str">
            <v>TELHAMENTO COM TELHA CERÂMICA CAPA-CANAL, TIPO PAULISTA, COM ATÉ 2 ÁGUAS, INCLUSO TRANSPORTE VERTICAL. AF_07/2019</v>
          </cell>
          <cell r="C1225" t="str">
            <v>M2</v>
          </cell>
          <cell r="D1225">
            <v>52.13</v>
          </cell>
        </row>
        <row r="1226">
          <cell r="A1226">
            <v>94448</v>
          </cell>
          <cell r="B1226" t="str">
            <v>TELHAMENTO COM TELHA CERÂMICA CAPA-CANAL, TIPO PAULISTA, COM MAIS DE 2 ÁGUAS, INCLUSO TRANSPORTE VERTICAL. AF_07/2019</v>
          </cell>
          <cell r="C1226" t="str">
            <v>M2</v>
          </cell>
          <cell r="D1226">
            <v>56.2</v>
          </cell>
        </row>
        <row r="1227">
          <cell r="A1227">
            <v>94207</v>
          </cell>
          <cell r="B1227" t="str">
            <v>TELHAMENTO COM TELHA ONDULADA DE FIBROCIMENTO E = 6 MM, COM RECOBRIMENTO LATERAL DE 1/4 DE ONDA PARA TELHADO COM INCLINAÇÃO MAIOR QUE 10°, COM ATÉ 2 ÁGUAS, INCLUSO IÇAMENTO. AF_07/2019</v>
          </cell>
          <cell r="C1227" t="str">
            <v>M2</v>
          </cell>
          <cell r="D1227">
            <v>34.01</v>
          </cell>
        </row>
        <row r="1228">
          <cell r="A1228">
            <v>94210</v>
          </cell>
          <cell r="B1228" t="str">
            <v>TELHAMENTO COM TELHA ONDULADA DE FIBROCIMENTO E = 6 MM, COM RECOBRIMENTO LATERAL DE 1 1/4 DE ONDA PARA TELHADO COM INCLINAÇÃO MÁXIMA DE 10°, COM ATÉ 2 ÁGUAS, INCLUSO IÇAMENTO. AF_07/2019</v>
          </cell>
          <cell r="C1228" t="str">
            <v>M2</v>
          </cell>
          <cell r="D1228">
            <v>36.14</v>
          </cell>
        </row>
        <row r="1229">
          <cell r="A1229">
            <v>94218</v>
          </cell>
          <cell r="B1229" t="str">
            <v>TELHAMENTO COM TELHA ESTRUTURAL DE FIBROCIMENTO E= 6 MM, COM ATÉ 2 ÁGUAS, INCLUSO IÇAMENTO. AF_07/2019</v>
          </cell>
          <cell r="C1229" t="str">
            <v>M2</v>
          </cell>
          <cell r="D1229">
            <v>75.239999999999995</v>
          </cell>
        </row>
        <row r="1230">
          <cell r="A1230">
            <v>94213</v>
          </cell>
          <cell r="B1230" t="str">
            <v>TELHAMENTO COM TELHA DE AÇO/ALUMÍNIO E = 0,5 MM, COM ATÉ 2 ÁGUAS, INCLUSO IÇAMENTO. AF_07/2019</v>
          </cell>
          <cell r="C1230" t="str">
            <v>M2</v>
          </cell>
          <cell r="D1230">
            <v>39.700000000000003</v>
          </cell>
        </row>
        <row r="1231">
          <cell r="A1231">
            <v>94216</v>
          </cell>
          <cell r="B1231" t="str">
            <v>TELHAMENTO COM TELHA METÁLICA TERMOACÚSTICA E = 30 MM, COM ATÉ 2 ÁGUAS, INCLUSO IÇAMENTO. AF_07/2019</v>
          </cell>
          <cell r="C1231" t="str">
            <v>M2</v>
          </cell>
          <cell r="D1231">
            <v>167.83</v>
          </cell>
        </row>
        <row r="1232">
          <cell r="A1232">
            <v>94219</v>
          </cell>
          <cell r="B1232" t="str">
            <v>CUMEEIRA E ESPIGÃO PARA TELHA CERÂMICA EMBOÇADA COM ARGAMASSA TRAÇO 1:2:9 (CIMENTO, CAL E AREIA), PARA TELHADOS COM MAIS DE 2 ÁGUAS, INCLUSO TRANSPORTE VERTICAL. AF_07/2019</v>
          </cell>
          <cell r="C1232" t="str">
            <v>M</v>
          </cell>
          <cell r="D1232">
            <v>26.71</v>
          </cell>
        </row>
        <row r="1233">
          <cell r="A1233">
            <v>94220</v>
          </cell>
          <cell r="B1233" t="str">
            <v>CUMEEIRA E ESPIGÃO PARA TELHA DE CONCRETO EMBOÇADA COM ARGAMASSA TRAÇO 1:2:9 (CIMENTO, CAL E AREIA), PARA TELHADOS COM MAIS DE 2 ÁGUAS, INCLUSO TRANSPORTE VERTICAL. AF_07/2019</v>
          </cell>
          <cell r="C1233" t="str">
            <v>M</v>
          </cell>
          <cell r="D1233">
            <v>36.97</v>
          </cell>
        </row>
        <row r="1234">
          <cell r="A1234">
            <v>94221</v>
          </cell>
          <cell r="B1234" t="str">
            <v>CUMEEIRA PARA TELHA CERÂMICA EMBOÇADA COM ARGAMASSA TRAÇO 1:2:9 (CIMENTO, CAL E AREIA) PARA TELHADOS COM ATÉ 2 ÁGUAS, INCLUSO TRANSPORTE VERTICAL. AF_07/2019</v>
          </cell>
          <cell r="C1234" t="str">
            <v>M</v>
          </cell>
          <cell r="D1234">
            <v>22</v>
          </cell>
        </row>
        <row r="1235">
          <cell r="A1235">
            <v>94222</v>
          </cell>
          <cell r="B1235" t="str">
            <v>CUMEEIRA PARA TELHA DE CONCRETO EMBOÇADA COM ARGAMASSA TRAÇO 1:2:9 (CIMENTO, CAL E AREIA) PARA TELHADOS COM ATÉ 2 ÁGUAS, INCLUSO TRANSPORTE VERTICAL. AF_07/2019</v>
          </cell>
          <cell r="C1235" t="str">
            <v>M</v>
          </cell>
          <cell r="D1235">
            <v>32.26</v>
          </cell>
        </row>
        <row r="1236">
          <cell r="A1236">
            <v>94223</v>
          </cell>
          <cell r="B1236" t="str">
            <v>CUMEEIRA PARA TELHA DE FIBROCIMENTO ONDULADA E = 6 MM, INCLUSO ACESSÓRIOS DE FIXAÇÃO E IÇAMENTO. AF_07/2019</v>
          </cell>
          <cell r="C1236" t="str">
            <v>M</v>
          </cell>
          <cell r="D1236">
            <v>42.98</v>
          </cell>
        </row>
        <row r="1237">
          <cell r="A1237">
            <v>94451</v>
          </cell>
          <cell r="B1237" t="str">
            <v>CUMEEIRA PARA TELHA DE FIBROCIMENTO ESTRUTURAL E = 6 MM, INCLUSO ACESSÓRIOS DE FIXAÇÃO E IÇAMENTO. AF_07/2019</v>
          </cell>
          <cell r="C1237" t="str">
            <v>M</v>
          </cell>
          <cell r="D1237">
            <v>97.93</v>
          </cell>
        </row>
        <row r="1238">
          <cell r="A1238">
            <v>100325</v>
          </cell>
          <cell r="B1238" t="str">
            <v>CUMEEIRA SHED PARA TELHA ONDULADA DE FIBROCIMENTO, E = 6 MM, INCLUSO ACESSÓRIOS DE FIXAÇÃO E IÇAMENTO. AF_07/2019</v>
          </cell>
          <cell r="C1238" t="str">
            <v>M</v>
          </cell>
          <cell r="D1238">
            <v>41.33</v>
          </cell>
        </row>
        <row r="1239">
          <cell r="A1239">
            <v>100327</v>
          </cell>
          <cell r="B1239" t="str">
            <v>RUFO EXTERNO/INTERNO EM CHAPA DE AÇO GALVANIZADO NÚMERO 26, CORTE DE 33 CM, INCLUSO IÇAMENTO. AF_07/2019</v>
          </cell>
          <cell r="C1239" t="str">
            <v>M</v>
          </cell>
          <cell r="D1239">
            <v>41.73</v>
          </cell>
        </row>
        <row r="1240">
          <cell r="A1240">
            <v>100328</v>
          </cell>
          <cell r="B1240" t="str">
            <v>RETIRADA E RECOLOCAÇÃO DE  TELHA CERÂMICA DE ENCAIXE, COM ATÉ DUAS ÁGUAS, INCLUSO IÇAMENTO. AF_07/2019</v>
          </cell>
          <cell r="C1240" t="str">
            <v>M2</v>
          </cell>
          <cell r="D1240">
            <v>12.03</v>
          </cell>
        </row>
        <row r="1241">
          <cell r="A1241">
            <v>100329</v>
          </cell>
          <cell r="B1241" t="str">
            <v>RETIRADA E RECOLOCAÇÃO DE  TELHA CERÂMICA DE ENCAIXE, COM MAIS DE DUAS ÁGUAS, INCLUSO IÇAMENTO. AF_07/2019</v>
          </cell>
          <cell r="C1241" t="str">
            <v>M2</v>
          </cell>
          <cell r="D1241">
            <v>14.43</v>
          </cell>
        </row>
        <row r="1242">
          <cell r="A1242">
            <v>100330</v>
          </cell>
          <cell r="B1242" t="str">
            <v>RETIRADA E RECOLOCAÇÃO DE  TELHA CERÂMICA CAPA-CANAL, COM ATÉ DUAS ÁGUAS, INCLUSO IÇAMENTO. AF_07/2019</v>
          </cell>
          <cell r="C1242" t="str">
            <v>M2</v>
          </cell>
          <cell r="D1242">
            <v>16.350000000000001</v>
          </cell>
        </row>
        <row r="1243">
          <cell r="A1243">
            <v>100331</v>
          </cell>
          <cell r="B1243" t="str">
            <v>RETIRADA E RECOLOCAÇÃO DE  TELHA CERÂMICA CAPA-CANAL, COM MAIS DE DUAS ÁGUAS, INCLUSO IÇAMENTO. AF_07/2019</v>
          </cell>
          <cell r="C1243" t="str">
            <v>M2</v>
          </cell>
          <cell r="D1243">
            <v>20.43</v>
          </cell>
        </row>
        <row r="1244">
          <cell r="A1244">
            <v>100434</v>
          </cell>
          <cell r="B1244" t="str">
            <v>CALHA DE BEIRAL, SEMICIRCULAR DE PVC, DIAMETRO 125 MM, INCLUINDO CABECEIRAS, EMENDAS, BOCAIS, SUPORTES E VEDAÇÕES, EXCLUINDO CONDUTORES, INCLUSO TRANSPORTE VERTICAL. AF_07/2019</v>
          </cell>
          <cell r="C1244" t="str">
            <v>M</v>
          </cell>
          <cell r="D1244">
            <v>52.48</v>
          </cell>
        </row>
        <row r="1245">
          <cell r="A1245">
            <v>100435</v>
          </cell>
          <cell r="B1245" t="str">
            <v>RUFO EM FIBROCIMENTO PARA TELHA ONDULADA E = 6 MM, ABA DE 26 CM, INCLUSO TRANSPORTE VERTICAL, EXCETO CONTRARRUFO. AF_07/2019</v>
          </cell>
          <cell r="C1245" t="str">
            <v>M</v>
          </cell>
          <cell r="D1245">
            <v>22.79</v>
          </cell>
        </row>
        <row r="1246">
          <cell r="A1246">
            <v>94227</v>
          </cell>
          <cell r="B1246" t="str">
            <v>CALHA EM CHAPA DE AÇO GALVANIZADO NÚMERO 24, DESENVOLVIMENTO DE 33 CM, INCLUSO TRANSPORTE VERTICAL. AF_07/2019</v>
          </cell>
          <cell r="C1246" t="str">
            <v>M</v>
          </cell>
          <cell r="D1246">
            <v>41.63</v>
          </cell>
        </row>
        <row r="1247">
          <cell r="A1247">
            <v>94228</v>
          </cell>
          <cell r="B1247" t="str">
            <v>CALHA EM CHAPA DE AÇO GALVANIZADO NÚMERO 24, DESENVOLVIMENTO DE 50 CM, INCLUSO TRANSPORTE VERTICAL. AF_07/2019</v>
          </cell>
          <cell r="C1247" t="str">
            <v>M</v>
          </cell>
          <cell r="D1247">
            <v>62.35</v>
          </cell>
        </row>
        <row r="1248">
          <cell r="A1248">
            <v>94229</v>
          </cell>
          <cell r="B1248" t="str">
            <v>CALHA EM CHAPA DE AÇO GALVANIZADO NÚMERO 24, DESENVOLVIMENTO DE 100 CM, INCLUSO TRANSPORTE VERTICAL. AF_07/2019</v>
          </cell>
          <cell r="C1248" t="str">
            <v>M</v>
          </cell>
          <cell r="D1248">
            <v>122.14</v>
          </cell>
        </row>
        <row r="1249">
          <cell r="A1249">
            <v>94231</v>
          </cell>
          <cell r="B1249" t="str">
            <v>RUFO EM CHAPA DE AÇO GALVANIZADO NÚMERO 24, CORTE DE 25 CM, INCLUSO TRANSPORTE VERTICAL. AF_07/2019</v>
          </cell>
          <cell r="C1249" t="str">
            <v>M</v>
          </cell>
          <cell r="D1249">
            <v>35.67</v>
          </cell>
        </row>
        <row r="1250">
          <cell r="A1250">
            <v>94449</v>
          </cell>
          <cell r="B1250" t="str">
            <v>TELHAMENTO COM TELHA ONDULADA DE FIBRA DE VIDRO E = 0,6 MM, PARA TELHADO COM INCLINAÇÃO MAIOR QUE 10°, COM ATÉ 2 ÁGUAS, INCLUSO IÇAMENTO. AF_07/2019</v>
          </cell>
          <cell r="C1250" t="str">
            <v>M2</v>
          </cell>
          <cell r="D1250">
            <v>42.8</v>
          </cell>
        </row>
        <row r="1251">
          <cell r="A1251" t="str">
            <v>73970/1</v>
          </cell>
          <cell r="B1251" t="str">
            <v>ESTRUTURA METALICA EM ACO ESTRUTURAL PERFIL I 12 X 5 1/4</v>
          </cell>
          <cell r="C1251" t="str">
            <v>KG</v>
          </cell>
          <cell r="D1251">
            <v>10.69</v>
          </cell>
        </row>
        <row r="1252">
          <cell r="A1252" t="str">
            <v>73970/2</v>
          </cell>
          <cell r="B1252" t="str">
            <v>ESTRUTURA METALICA EM ACO ESTRUTURAL PERFIL I 6 X 3 3/8</v>
          </cell>
          <cell r="C1252" t="str">
            <v>KG</v>
          </cell>
          <cell r="D1252">
            <v>8.1</v>
          </cell>
        </row>
        <row r="1253">
          <cell r="A1253">
            <v>92255</v>
          </cell>
          <cell r="B1253" t="str">
            <v>INSTALAÇÃO DE TESOURA (INTEIRA OU MEIA), EM AÇO, PARA VÃOS MAIORES OU IGUAIS A 3,0 M E MENORES QUE 6,0 M, INCLUSO IÇAMENTO. AF_07/2019</v>
          </cell>
          <cell r="C1253" t="str">
            <v>UN</v>
          </cell>
          <cell r="D1253">
            <v>121.35</v>
          </cell>
        </row>
        <row r="1254">
          <cell r="A1254">
            <v>92256</v>
          </cell>
          <cell r="B1254" t="str">
            <v>INSTALAÇÃO DE TESOURA (INTEIRA OU MEIA), EM AÇO, PARA VÃOS MAIORES OU IGUAIS A 6,0 M E MENORES QUE 8,0 M, INCLUSO IÇAMENTO. AF_07/2019</v>
          </cell>
          <cell r="C1254" t="str">
            <v>UN</v>
          </cell>
          <cell r="D1254">
            <v>145.62</v>
          </cell>
        </row>
        <row r="1255">
          <cell r="A1255">
            <v>92257</v>
          </cell>
          <cell r="B1255" t="str">
            <v>INSTALAÇÃO DE TESOURA (INTEIRA OU MEIA), EM AÇO, PARA VÃOS MAIORES OU IGUAIS A 8,0 M E MENORES QUE 10,0 M, INCLUSO IÇAMENTO. AF_07/2019</v>
          </cell>
          <cell r="C1255" t="str">
            <v>UN</v>
          </cell>
          <cell r="D1255">
            <v>169.73</v>
          </cell>
        </row>
        <row r="1256">
          <cell r="A1256">
            <v>92258</v>
          </cell>
          <cell r="B1256" t="str">
            <v>INSTALAÇÃO DE TESOURA (INTEIRA OU MEIA), EM AÇO, PARA VÃOS MAIORES OU IGUAIS A 10,0 M E MENORES QUE 12,0 M, INCLUSO IÇAMENTO. AF_07/2019</v>
          </cell>
          <cell r="C1256" t="str">
            <v>UN</v>
          </cell>
          <cell r="D1256">
            <v>208.5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76.739999999999995</v>
          </cell>
        </row>
        <row r="1258">
          <cell r="A1258">
            <v>92569</v>
          </cell>
          <cell r="B1258" t="str">
            <v>TRAMA DE AÇO COMPOSTA POR RIPAS E CAIBROS PARA TELHADOS DE ATÉ 2 ÁGUAS PARA TELHA DE ENCAIXE DE CERÂMICA OU DE CONCRETO, INCLUSO TRANSPORTE VERTICAL. AF_07/2019</v>
          </cell>
          <cell r="C1258" t="str">
            <v>M2</v>
          </cell>
          <cell r="D1258">
            <v>34.979999999999997</v>
          </cell>
        </row>
        <row r="1259">
          <cell r="A1259">
            <v>92570</v>
          </cell>
          <cell r="B1259" t="str">
            <v>TRAMA DE AÇO COMPOSTA POR RIPAS PARA TELHADOS DE ATÉ 2 ÁGUAS PARA TELHA DE ENCAIXE DE CERÂMICA OU DE CONCRETO, INCLUSO TRANSPORTE VERTICAL. AF_07/2019</v>
          </cell>
          <cell r="C1259" t="str">
            <v>M2</v>
          </cell>
          <cell r="D1259">
            <v>15.86</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81.599999999999994</v>
          </cell>
        </row>
        <row r="1261">
          <cell r="A1261">
            <v>92572</v>
          </cell>
          <cell r="B1261" t="str">
            <v>TRAMA DE AÇO COMPOSTA POR RIPAS E CAIBROS PARA TELHADOS DE MAIS DE 2 ÁGUAS PARA TELHA DE ENCAIXE DE CERÂMICA OU DE CONCRETO, INCLUSO TRANSPORTE VERTICAL. AF_07/2019</v>
          </cell>
          <cell r="C1261" t="str">
            <v>M2</v>
          </cell>
          <cell r="D1261">
            <v>41.97</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17.82</v>
          </cell>
        </row>
        <row r="1263">
          <cell r="A1263">
            <v>92574</v>
          </cell>
          <cell r="B1263" t="str">
            <v>TRAMA DE AÇO COMPOSTA POR RIPAS, CAIBROS E TERÇAS PARA TELHADOS DE ATÉ 2 ÁGUAS PARA TELHA CERÂMICA CAPA-CANAL, INCLUSO TRANSPORTE VERTICAL. AF_07/2019</v>
          </cell>
          <cell r="C1263" t="str">
            <v>M2</v>
          </cell>
          <cell r="D1263">
            <v>82.16</v>
          </cell>
        </row>
        <row r="1264">
          <cell r="A1264">
            <v>92575</v>
          </cell>
          <cell r="B1264" t="str">
            <v>TRAMA DE AÇO COMPOSTA POR RIPAS E CAIBROS PARA TELHADOS DE ATÉ 2 ÁGUAS PARA TELHA CERÂMICA CAPA-CANAL, INCLUSO TRANSPORTE VERTICAL. AF_07/2019</v>
          </cell>
          <cell r="C1264" t="str">
            <v>M2</v>
          </cell>
          <cell r="D1264">
            <v>34.340000000000003</v>
          </cell>
        </row>
        <row r="1265">
          <cell r="A1265">
            <v>92576</v>
          </cell>
          <cell r="B1265" t="str">
            <v>TRAMA DE AÇO COMPOSTA POR RIPAS PARA TELHADOS DE ATÉ 2 ÁGUAS PARA TELHA CERÂMICA CAPA-CANAL, INCLUSO TRANSPORTE VERTICAL. AF_07/2019</v>
          </cell>
          <cell r="C1265" t="str">
            <v>M2</v>
          </cell>
          <cell r="D1265">
            <v>12.67</v>
          </cell>
        </row>
        <row r="1266">
          <cell r="A1266">
            <v>92577</v>
          </cell>
          <cell r="B1266" t="str">
            <v>TRAMA DE AÇO COMPOSTA POR RIPAS, CAIBROS E TERÇAS PARA TELHADOS DE MAIS DE 2 ÁGUAS PARA TELHA CERÂMICA CAPA-CANAL, INCLUSO TRANSPORTE VERTICAL. AF_07/2019</v>
          </cell>
          <cell r="C1266" t="str">
            <v>M2</v>
          </cell>
          <cell r="D1266">
            <v>87.4</v>
          </cell>
        </row>
        <row r="1267">
          <cell r="A1267">
            <v>92578</v>
          </cell>
          <cell r="B1267" t="str">
            <v>TRAMA DE AÇO COMPOSTA POR RIPAS E CAIBROS PARA TELHADOS DE MAIS DE 2 ÁGUAS PARA TELHA CERÂMICA CAPA-CANAL, INCLUSO TRANSPORTE VERTICAL. AF_07/2019</v>
          </cell>
          <cell r="C1267" t="str">
            <v>M2</v>
          </cell>
          <cell r="D1267">
            <v>37.200000000000003</v>
          </cell>
        </row>
        <row r="1268">
          <cell r="A1268">
            <v>92579</v>
          </cell>
          <cell r="B1268" t="str">
            <v>TRAMA DE AÇO COMPOSTA POR RIPAS PARA TELHADOS DE MAIS DE 2 ÁGUAS PARA TELHA CERÂMICA CAPA-CANAL, INCLUSO TRANSPORTE VERTICAL. AF_07/2019</v>
          </cell>
          <cell r="C1268" t="str">
            <v>M2</v>
          </cell>
          <cell r="D1268">
            <v>14.25</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35.46</v>
          </cell>
        </row>
        <row r="1270">
          <cell r="A1270">
            <v>92581</v>
          </cell>
          <cell r="B1270" t="str">
            <v>TRAMA DE AÇO COMPOSTA POR TERÇAS PARA TELHADOS DE ATÉ 2 ÁGUAS PARA TELHA ESTRUTURAL DE FIBROCIMENTO, INCLUSO TRANSPORTE VERTICAL. AF_07/2019</v>
          </cell>
          <cell r="C1270" t="str">
            <v>M2</v>
          </cell>
          <cell r="D1270">
            <v>37.159999999999997</v>
          </cell>
        </row>
        <row r="1271">
          <cell r="A1271">
            <v>92582</v>
          </cell>
          <cell r="B1271" t="str">
            <v>FABRICAÇÃO E INSTALAÇÃO DE TESOURA INTEIRA EM AÇO, VÃO DE 3 M, PARA TELHA CERÂMICA OU DE CONCRETO, INCLUSO IÇAMENTO. AF_12/2015</v>
          </cell>
          <cell r="C1271" t="str">
            <v>UN</v>
          </cell>
          <cell r="D1271">
            <v>493.01</v>
          </cell>
        </row>
        <row r="1272">
          <cell r="A1272">
            <v>92584</v>
          </cell>
          <cell r="B1272" t="str">
            <v>FABRICAÇÃO E INSTALAÇÃO DE TESOURA INTEIRA EM AÇO, VÃO DE 4 M, PARA TELHA CERÂMICA OU DE CONCRETO, INCLUSO IÇAMENTO. AF_12/2015</v>
          </cell>
          <cell r="C1272" t="str">
            <v>UN</v>
          </cell>
          <cell r="D1272">
            <v>581.30999999999995</v>
          </cell>
        </row>
        <row r="1273">
          <cell r="A1273">
            <v>92586</v>
          </cell>
          <cell r="B1273" t="str">
            <v>FABRICAÇÃO E INSTALAÇÃO DE TESOURA INTEIRA EM AÇO, VÃO DE 5 M, PARA TELHA CERÂMICA OU DE CONCRETO, INCLUSO IÇAMENTO. AF_12/2015</v>
          </cell>
          <cell r="C1273" t="str">
            <v>UN</v>
          </cell>
          <cell r="D1273">
            <v>669.63</v>
          </cell>
        </row>
        <row r="1274">
          <cell r="A1274">
            <v>92588</v>
          </cell>
          <cell r="B1274" t="str">
            <v>FABRICAÇÃO E INSTALAÇÃO DE TESOURA INTEIRA EM AÇO, VÃO DE 6 M, PARA TELHA CERÂMICA OU DE CONCRETO, INCLUSO IÇAMENTO. AF_12/2015</v>
          </cell>
          <cell r="C1274" t="str">
            <v>UN</v>
          </cell>
          <cell r="D1274">
            <v>830.1</v>
          </cell>
        </row>
        <row r="1275">
          <cell r="A1275">
            <v>92590</v>
          </cell>
          <cell r="B1275" t="str">
            <v>FABRICAÇÃO E INSTALAÇÃO DE TESOURA INTEIRA EM AÇO, VÃO DE 7 M, PARA TELHA CERÂMICA OU DE CONCRETO, INCLUSO IÇAMENTO. AF_12/2015</v>
          </cell>
          <cell r="C1275" t="str">
            <v>UN</v>
          </cell>
          <cell r="D1275">
            <v>918.4</v>
          </cell>
        </row>
        <row r="1276">
          <cell r="A1276">
            <v>92592</v>
          </cell>
          <cell r="B1276" t="str">
            <v>FABRICAÇÃO E INSTALAÇÃO DE TESOURA INTEIRA EM AÇO, VÃO DE 8 M, PARA TELHA CERÂMICA OU DE CONCRETO, INCLUSO IÇAMENTO. AF_12/2015</v>
          </cell>
          <cell r="C1276" t="str">
            <v>UN</v>
          </cell>
          <cell r="D1276">
            <v>1030.82</v>
          </cell>
        </row>
        <row r="1277">
          <cell r="A1277">
            <v>92593</v>
          </cell>
          <cell r="B1277" t="str">
            <v>(COMPOSIÇÃO REPRESENTATIVA) FABRICAÇÃO E INSTALAÇÃO DE TESOURA INTEIRA EM AÇO, PARA VÃOS DE 3 A 12 M E PARA QUALQUER TIPO DE TELHA, INCLUSO IÇAMENTO. AF_12/2015</v>
          </cell>
          <cell r="C1277" t="str">
            <v>KG</v>
          </cell>
          <cell r="D1277">
            <v>7.8</v>
          </cell>
        </row>
        <row r="1278">
          <cell r="A1278">
            <v>92594</v>
          </cell>
          <cell r="B1278" t="str">
            <v>FABRICAÇÃO E INSTALAÇÃO DE TESOURA INTEIRA EM AÇO, VÃO DE 9 M, PARA TELHA CERÂMICA OU DE CONCRETO, INCLUSO IÇAMENTO. AF_12/2015</v>
          </cell>
          <cell r="C1278" t="str">
            <v>UN</v>
          </cell>
          <cell r="D1278">
            <v>1184.22</v>
          </cell>
        </row>
        <row r="1279">
          <cell r="A1279">
            <v>92596</v>
          </cell>
          <cell r="B1279" t="str">
            <v>FABRICAÇÃO E INSTALAÇÃO DE TESOURA INTEIRA EM AÇO, VÃO DE 10 M, PARA TELHA CERÂMICA OU DE CONCRETO, INCLUSO IÇAMENTO. AF_12/2015</v>
          </cell>
          <cell r="C1279" t="str">
            <v>UN</v>
          </cell>
          <cell r="D1279">
            <v>1314.21</v>
          </cell>
        </row>
        <row r="1280">
          <cell r="A1280">
            <v>92598</v>
          </cell>
          <cell r="B1280" t="str">
            <v>FABRICAÇÃO E INSTALAÇÃO DE TESOURA INTEIRA EM AÇO, VÃO DE 11 M, PARA TELHA CERÂMICA OU DE CONCRETO, INCLUSO IÇAMENTO. AF_12/2015</v>
          </cell>
          <cell r="C1280" t="str">
            <v>UN</v>
          </cell>
          <cell r="D1280">
            <v>1402.52</v>
          </cell>
        </row>
        <row r="1281">
          <cell r="A1281">
            <v>92600</v>
          </cell>
          <cell r="B1281" t="str">
            <v>FABRICAÇÃO E INSTALAÇÃO DE TESOURA INTEIRA EM AÇO, VÃO DE 12 M, PARA TELHA CERÂMICA OU DE CONCRETO, INCLUSO IÇAMENTO. AF_12/2015</v>
          </cell>
          <cell r="C1281" t="str">
            <v>UN</v>
          </cell>
          <cell r="D1281">
            <v>1508.03</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493.01</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564.11</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652.41999999999996</v>
          </cell>
        </row>
        <row r="1285">
          <cell r="A1285">
            <v>92608</v>
          </cell>
          <cell r="B1285" t="str">
            <v>FABRICAÇÃO E INSTALAÇÃO DE TESOURA INTEIRA EM AÇO, VÃO DE 6 M, PARA TELHA ONDULADA DE FIBROCIMENTO, METÁLICA, PLÁSTICA OU TERMOACÚSTICA, INCLUSO IÇAMENTO. AF_12/2015</v>
          </cell>
          <cell r="C1285" t="str">
            <v>UN</v>
          </cell>
          <cell r="D1285">
            <v>795.7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884</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996.41</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1115.42</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1262.5999999999999</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1350.92</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1439.22</v>
          </cell>
        </row>
        <row r="1292">
          <cell r="A1292">
            <v>100357</v>
          </cell>
          <cell r="B1292" t="str">
            <v>FABRICAÇÃO E INSTALAÇÃO DE MEIA TESOURA DE MADEIRA NÃO APARELHADA, COM VÃO DE 3 M, PARA TELHA CERÂMICA OU DE CONCRETO, INCLUSO IÇAMENTO. AF_07/2019</v>
          </cell>
          <cell r="C1292" t="str">
            <v>UN</v>
          </cell>
          <cell r="D1292">
            <v>536.88</v>
          </cell>
        </row>
        <row r="1293">
          <cell r="A1293">
            <v>100358</v>
          </cell>
          <cell r="B1293" t="str">
            <v>FABRICAÇÃO E INSTALAÇÃO DE MEIA TESOURA DE MADEIRA NÃO APARELHADA, COM VÃO DE 4 M, PARA TELHA CERÂMICA OU DE CONCRETO, INCLUSO IÇAMENTO. AF_07/2019</v>
          </cell>
          <cell r="C1293" t="str">
            <v>UN</v>
          </cell>
          <cell r="D1293">
            <v>749.04</v>
          </cell>
        </row>
        <row r="1294">
          <cell r="A1294">
            <v>100359</v>
          </cell>
          <cell r="B1294" t="str">
            <v>FABRICAÇÃO E INSTALAÇÃO DE MEIA TESOURA DE MADEIRA NÃO APARELHADA, COM VÃO DE 5 M, PARA TELHA CERÂMICA OU DE CONCRETO, INCLUSO IÇAMENTO. AF_07/2019</v>
          </cell>
          <cell r="C1294" t="str">
            <v>UN</v>
          </cell>
          <cell r="D1294">
            <v>777.53</v>
          </cell>
        </row>
        <row r="1295">
          <cell r="A1295">
            <v>100360</v>
          </cell>
          <cell r="B1295" t="str">
            <v>FABRICAÇÃO E INSTALAÇÃO DE MEIA TESOURA DE MADEIRA NÃO APARELHADA, COM VÃO DE 6 M, PARA TELHA CERÂMICA OU DE CONCRETO, INCLUSO IÇAMENTO. AF_07/2019</v>
          </cell>
          <cell r="C1295" t="str">
            <v>UN</v>
          </cell>
          <cell r="D1295">
            <v>858.56</v>
          </cell>
        </row>
        <row r="1296">
          <cell r="A1296">
            <v>100361</v>
          </cell>
          <cell r="B1296" t="str">
            <v>FABRICAÇÃO E INSTALAÇÃO DE MEIA TESOURA DE MADEIRA NÃO APARELHADA, COM VÃO DE 7 M, PARA TELHA CERÂMICA OU DE CONCRETO, INCLUSO IÇAMENTO. AF_07/2019</v>
          </cell>
          <cell r="C1296" t="str">
            <v>UN</v>
          </cell>
          <cell r="D1296">
            <v>1082.49</v>
          </cell>
        </row>
        <row r="1297">
          <cell r="A1297">
            <v>100362</v>
          </cell>
          <cell r="B1297" t="str">
            <v>FABRICAÇÃO E INSTALAÇÃO DE MEIA TESOURA DE MADEIRA NÃO APARELHADA, COM VÃO DE 8 M, PARA TELHA CERÂMICA OU DE CONCRETO, INCLUSO IÇAMENTO. AF_07/2019</v>
          </cell>
          <cell r="C1297" t="str">
            <v>UN</v>
          </cell>
          <cell r="D1297">
            <v>1410.44</v>
          </cell>
        </row>
        <row r="1298">
          <cell r="A1298">
            <v>100363</v>
          </cell>
          <cell r="B1298" t="str">
            <v>FABRICAÇÃO E INSTALAÇÃO DE MEIA TESOURA DE MADEIRA NÃO APARELHADA, COM VÃO DE 9 M, PARA TELHA CERÂMICA OU DE CONCRETO, INCLUSO IÇAMENTO. AF_07/2019</v>
          </cell>
          <cell r="C1298" t="str">
            <v>UN</v>
          </cell>
          <cell r="D1298">
            <v>1453.09</v>
          </cell>
        </row>
        <row r="1299">
          <cell r="A1299">
            <v>100364</v>
          </cell>
          <cell r="B1299" t="str">
            <v>FABRICAÇÃO E INSTALAÇÃO DE MEIA TESOURA DE MADEIRA NÃO APARELHADA, COM VÃO DE 10 M, PARA TELHA CERÂMICA OU DE CONCRETO, INCLUSO IÇAMENTO. AF_07/2019</v>
          </cell>
          <cell r="C1299" t="str">
            <v>UN</v>
          </cell>
          <cell r="D1299">
            <v>1580.26</v>
          </cell>
        </row>
        <row r="1300">
          <cell r="A1300">
            <v>100365</v>
          </cell>
          <cell r="B1300" t="str">
            <v>FABRICAÇÃO E INSTALAÇÃO DE MEIA TESOURA DE MADEIRA NÃO APARELHADA, COM VÃO DE 11 M, PARA TELHA CERÂMICA OU DE CONCRETO, INCLUSO IÇAMENTO. AF_07/2019</v>
          </cell>
          <cell r="C1300" t="str">
            <v>UN</v>
          </cell>
          <cell r="D1300">
            <v>1828.49</v>
          </cell>
        </row>
        <row r="1301">
          <cell r="A1301">
            <v>100366</v>
          </cell>
          <cell r="B1301" t="str">
            <v>FABRICAÇÃO E INSTALAÇÃO DE MEIA TESOURA DE MADEIRA NÃO APARELHADA, COM VÃO DE 12 M, PARA TELHA CERÂMICA OU DE CONCRETO, INCLUSO IÇAMENTO. AF_07/2019</v>
          </cell>
          <cell r="C1301" t="str">
            <v>UN</v>
          </cell>
          <cell r="D1301">
            <v>1927.4</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526.23</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735.38</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763.87</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885.08</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1045.6400000000001</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1351.55</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1386.43</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1490.11</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1698.24</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1662.92</v>
          </cell>
        </row>
        <row r="1312">
          <cell r="A1312">
            <v>100377</v>
          </cell>
          <cell r="B1312" t="str">
            <v>FABRICAÇÃO E INSTALAÇÃO DE TESOURA (INTEIRA OU MEIA) EM AÇO, VÃOS MAIORES OU IGUAIS A 3,0 M E MENORES OU IGUAL A 6,0 M, INCLUSO IÇAMENTO. AF_07/2019</v>
          </cell>
          <cell r="C1312" t="str">
            <v>KG</v>
          </cell>
          <cell r="D1312">
            <v>8.33</v>
          </cell>
        </row>
        <row r="1313">
          <cell r="A1313">
            <v>100378</v>
          </cell>
          <cell r="B1313" t="str">
            <v>FABRICAÇÃO E INSTALAÇÃO DE TESOURA (INTEIRA OU MEIA) EM AÇO, VÃOS MAIORES QUE 6,0 M E MENORES QUE 12,0 M, INCLUSO IÇAMENTO. AF_07/2019</v>
          </cell>
          <cell r="C1313" t="str">
            <v>KG</v>
          </cell>
          <cell r="D1313">
            <v>7.45</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11.17</v>
          </cell>
        </row>
        <row r="1315">
          <cell r="A1315">
            <v>94444</v>
          </cell>
          <cell r="B1315" t="str">
            <v>TELHAMENTO COM TELHA DE ENCAIXE, TIPO FRANCESA DE VIDRO, COM ATÉ 2 ÁGUAS, INCLUSO TRANSPORTE VERTICAL. AF_07/2019</v>
          </cell>
          <cell r="C1315" t="str">
            <v>M2</v>
          </cell>
          <cell r="D1315">
            <v>619.03</v>
          </cell>
        </row>
        <row r="1316">
          <cell r="A1316" t="str">
            <v>73882/1</v>
          </cell>
          <cell r="B1316" t="str">
            <v>CALHA EM CONCRETO SIMPLES, EM MEIA CANA, DIAMETRO 200 MM</v>
          </cell>
          <cell r="C1316" t="str">
            <v>M</v>
          </cell>
          <cell r="D1316">
            <v>26.86</v>
          </cell>
        </row>
        <row r="1317">
          <cell r="A1317" t="str">
            <v>73882/5</v>
          </cell>
          <cell r="B1317" t="str">
            <v>CALHA EM CONCRETO SIMPLES, EM MEIA CANA DE CONCRETO, DIAMETRO 600 MM</v>
          </cell>
          <cell r="C1317" t="str">
            <v>M</v>
          </cell>
          <cell r="D1317">
            <v>75.59</v>
          </cell>
        </row>
        <row r="1318">
          <cell r="A1318" t="str">
            <v>73816/1</v>
          </cell>
          <cell r="B1318" t="str">
            <v>EXECUCAO DE DRENO COM TUBOS DE PVC CORRUGADO FLEXIVEL PERFURADO - DN 100</v>
          </cell>
          <cell r="C1318" t="str">
            <v>M</v>
          </cell>
          <cell r="D1318">
            <v>27.78</v>
          </cell>
        </row>
        <row r="1319">
          <cell r="A1319" t="str">
            <v>73816/2</v>
          </cell>
          <cell r="B1319" t="str">
            <v>EXECUCAO DE DRENO VERTICAL COM PEDRISCO, DIAMETRO 200MM</v>
          </cell>
          <cell r="C1319" t="str">
            <v>M</v>
          </cell>
          <cell r="D1319">
            <v>22.49</v>
          </cell>
        </row>
        <row r="1320">
          <cell r="A1320" t="str">
            <v>73881/1</v>
          </cell>
          <cell r="B1320" t="str">
            <v>EXECUCAO DE DRENO COM MANTA GEOTEXTIL 200 G/M2</v>
          </cell>
          <cell r="C1320" t="str">
            <v>M2</v>
          </cell>
          <cell r="D1320">
            <v>6.34</v>
          </cell>
        </row>
        <row r="1321">
          <cell r="A1321" t="str">
            <v>73881/3</v>
          </cell>
          <cell r="B1321" t="str">
            <v>EXECUCAO DE DRENO COM MANTA GEOTEXTIL 400 G/M2</v>
          </cell>
          <cell r="C1321" t="str">
            <v>M2</v>
          </cell>
          <cell r="D1321">
            <v>12.44</v>
          </cell>
        </row>
        <row r="1322">
          <cell r="A1322" t="str">
            <v>73883/1</v>
          </cell>
          <cell r="B1322" t="str">
            <v>EXECUCAO DE DRENO FRANCES COM AREIA MEDIA</v>
          </cell>
          <cell r="C1322" t="str">
            <v>M3</v>
          </cell>
          <cell r="D1322">
            <v>92.35</v>
          </cell>
        </row>
        <row r="1323">
          <cell r="A1323" t="str">
            <v>73883/2</v>
          </cell>
          <cell r="B1323" t="str">
            <v>EXECUCAO DE DRENO FRANCES COM BRITA NUM 2</v>
          </cell>
          <cell r="C1323" t="str">
            <v>M3</v>
          </cell>
          <cell r="D1323">
            <v>106.31</v>
          </cell>
        </row>
        <row r="1324">
          <cell r="A1324" t="str">
            <v>73883/3</v>
          </cell>
          <cell r="B1324" t="str">
            <v>EXECUCAO DE DRENO FRANCES COM CASCALHO</v>
          </cell>
          <cell r="C1324" t="str">
            <v>M3</v>
          </cell>
          <cell r="D1324">
            <v>65.7</v>
          </cell>
        </row>
        <row r="1325">
          <cell r="A1325" t="str">
            <v>73969/1</v>
          </cell>
          <cell r="B1325" t="str">
            <v>EXECUCAO DE DRENOS DE CHORUME EM TUBOS DRENANTES DE CONCRETO, DIAM=200MM, ENVOLTOS EM BRITA E GEOTEXTIL</v>
          </cell>
          <cell r="C1325" t="str">
            <v>M</v>
          </cell>
          <cell r="D1325">
            <v>69.16</v>
          </cell>
        </row>
        <row r="1326">
          <cell r="A1326" t="str">
            <v>74017/1</v>
          </cell>
          <cell r="B1326" t="str">
            <v>EXECUCAO DE DRENOS DE CHORUME EM TUBOS DRENANTES, PVC, DIAM=100 MM, ENVOLTOS EM BRITA E GEOTEXTIL</v>
          </cell>
          <cell r="C1326" t="str">
            <v>M</v>
          </cell>
          <cell r="D1326">
            <v>47.85</v>
          </cell>
        </row>
        <row r="1327">
          <cell r="A1327" t="str">
            <v>74017/2</v>
          </cell>
          <cell r="B1327" t="str">
            <v>EXECUCAO DE DRENOS DE CHORUME EM TUBOS DRENANTES, PVC, DIAM=150 MM, ENVOLTOS EM BRITA E GEOTEXTIL</v>
          </cell>
          <cell r="C1327" t="str">
            <v>M</v>
          </cell>
          <cell r="D1327">
            <v>65.58</v>
          </cell>
        </row>
        <row r="1328">
          <cell r="A1328" t="str">
            <v>75029/1</v>
          </cell>
          <cell r="B1328" t="str">
            <v>TUBO PVC CORRUGADO RIGIDO PERFURADO DN 150 PARA DRENAGEM - FORNECIMENTO E INSTALACAO</v>
          </cell>
          <cell r="C1328" t="str">
            <v>M</v>
          </cell>
          <cell r="D1328">
            <v>42.86</v>
          </cell>
        </row>
        <row r="1329">
          <cell r="A1329">
            <v>83651</v>
          </cell>
          <cell r="B1329" t="str">
            <v>TUBO PVC CORRUGADO PERFURADO 100 MM C/ JUNTA ELASTICA PARA DRENAGEM.</v>
          </cell>
          <cell r="C1329" t="str">
            <v>M</v>
          </cell>
          <cell r="D1329">
            <v>31.1</v>
          </cell>
        </row>
        <row r="1330">
          <cell r="A1330">
            <v>83658</v>
          </cell>
          <cell r="B1330" t="str">
            <v>EXECUCAO DRENO PROFUNDO, COM CORTE TRAPEZOIDAL EM SOLO, DE 70X80X150CM EXCL TUBO INCL MATERIAL EXECUCAO, COM SELO ENCHIMENTO MATERIAL DRENANTE E ESCAVACAO</v>
          </cell>
          <cell r="C1330" t="str">
            <v>M</v>
          </cell>
          <cell r="D1330">
            <v>146.30000000000001</v>
          </cell>
        </row>
        <row r="1331">
          <cell r="A1331">
            <v>83661</v>
          </cell>
          <cell r="B1331" t="str">
            <v>EXECUCAO DE DRENO PROFUNDO, CORTE EM SOLO, COM TUBO POROSO D=0,20M</v>
          </cell>
          <cell r="C1331" t="str">
            <v>M</v>
          </cell>
          <cell r="D1331">
            <v>102.45</v>
          </cell>
        </row>
        <row r="1332">
          <cell r="A1332">
            <v>83662</v>
          </cell>
          <cell r="B1332" t="str">
            <v>EXECUCAO DE DRENO CEGO</v>
          </cell>
          <cell r="C1332" t="str">
            <v>M3</v>
          </cell>
          <cell r="D1332">
            <v>97.27</v>
          </cell>
        </row>
        <row r="1333">
          <cell r="A1333">
            <v>83664</v>
          </cell>
          <cell r="B1333" t="str">
            <v>EXECUCAO DE DRENO DE TUBO DE CONRETO SIMPLES POROSO D=0,20 M (0,5MX0,5M) PARA GALERIAS DE AGUAS PLUVIAIS</v>
          </cell>
          <cell r="C1333" t="str">
            <v>M</v>
          </cell>
          <cell r="D1333">
            <v>63.14</v>
          </cell>
        </row>
        <row r="1334">
          <cell r="A1334">
            <v>83665</v>
          </cell>
          <cell r="B1334" t="str">
            <v>FORNECIMENTO E INSTALACAO DE MANTA BIDIM RT - 14</v>
          </cell>
          <cell r="C1334" t="str">
            <v>M2</v>
          </cell>
          <cell r="D1334">
            <v>8.1999999999999993</v>
          </cell>
        </row>
        <row r="1335">
          <cell r="A1335">
            <v>83669</v>
          </cell>
          <cell r="B1335" t="str">
            <v>FORNECIMENTO/INSTALACAO MANTA BIDIM RT-16</v>
          </cell>
          <cell r="C1335" t="str">
            <v>M2</v>
          </cell>
          <cell r="D1335">
            <v>9.76</v>
          </cell>
        </row>
        <row r="1336">
          <cell r="A1336">
            <v>83670</v>
          </cell>
          <cell r="B1336" t="str">
            <v>TUBO PVC DN 75 MM PARA DRENAGEM - FORNECIMENTO E INSTALACAO</v>
          </cell>
          <cell r="C1336" t="str">
            <v>M</v>
          </cell>
          <cell r="D1336">
            <v>43.62</v>
          </cell>
        </row>
        <row r="1337">
          <cell r="A1337">
            <v>83671</v>
          </cell>
          <cell r="B1337" t="str">
            <v>TUBO PVC DN 100 MM PARA DRENAGEM - FORNECIMENTO E INSTALACAO</v>
          </cell>
          <cell r="C1337" t="str">
            <v>M</v>
          </cell>
          <cell r="D1337">
            <v>46.84</v>
          </cell>
        </row>
        <row r="1338">
          <cell r="A1338">
            <v>83679</v>
          </cell>
          <cell r="B1338" t="str">
            <v>TUBO PVC D=2 COM MATERIAL DRENANTE PARA DRENO/BARBACA - FORNECIMENTO E INSTALACAO</v>
          </cell>
          <cell r="C1338" t="str">
            <v>M</v>
          </cell>
          <cell r="D1338">
            <v>12.99</v>
          </cell>
        </row>
        <row r="1339">
          <cell r="A1339">
            <v>83680</v>
          </cell>
          <cell r="B1339" t="str">
            <v>TUBO PVC D=3" COM MATERIAL DRENANTE PARA DRENO/BARBACA - FORNECIMENTO E INSTALACAO</v>
          </cell>
          <cell r="C1339" t="str">
            <v>M</v>
          </cell>
          <cell r="D1339">
            <v>15.59</v>
          </cell>
        </row>
        <row r="1340">
          <cell r="A1340">
            <v>83681</v>
          </cell>
          <cell r="B1340" t="str">
            <v>TUBO PVC D=4" COM MATERIAL DRENANTE PARA DRENO/BARBACA - FORNECIMENTO E INSTALACAO</v>
          </cell>
          <cell r="C1340" t="str">
            <v>M</v>
          </cell>
          <cell r="D1340">
            <v>16.77</v>
          </cell>
        </row>
        <row r="1341">
          <cell r="A1341">
            <v>83682</v>
          </cell>
          <cell r="B1341" t="str">
            <v>CAMADA VERTICAL DRENANTE C/ PEDRA BRITADA NUMS 1 E 2</v>
          </cell>
          <cell r="C1341" t="str">
            <v>M3</v>
          </cell>
          <cell r="D1341">
            <v>110.19</v>
          </cell>
        </row>
        <row r="1342">
          <cell r="A1342">
            <v>83729</v>
          </cell>
          <cell r="B1342" t="str">
            <v>FORNECIMENTO/INSTALACAO DE MANTA BIDIM RT-31</v>
          </cell>
          <cell r="C1342" t="str">
            <v>M2</v>
          </cell>
          <cell r="D1342">
            <v>19.18</v>
          </cell>
        </row>
        <row r="1343">
          <cell r="A1343">
            <v>83739</v>
          </cell>
          <cell r="B1343" t="str">
            <v>FORNECIMENTO/INSTALACAO DE MANTA BIDIM RT-10</v>
          </cell>
          <cell r="C1343" t="str">
            <v>M2</v>
          </cell>
          <cell r="D1343">
            <v>6.66</v>
          </cell>
        </row>
        <row r="1344">
          <cell r="A1344">
            <v>6454</v>
          </cell>
          <cell r="B1344" t="str">
            <v>FORNECIMENTO E LANCAMENTO DE PEDRA DE MAO</v>
          </cell>
          <cell r="C1344" t="str">
            <v>M3</v>
          </cell>
          <cell r="D1344">
            <v>164.31</v>
          </cell>
        </row>
        <row r="1345">
          <cell r="A1345">
            <v>73611</v>
          </cell>
          <cell r="B1345" t="str">
            <v>ENROCAMENTO COM PEDRA ARGAMASSADA TRAÇO 1:4 COM PEDRA DE MÃO</v>
          </cell>
          <cell r="C1345" t="str">
            <v>M3</v>
          </cell>
          <cell r="D1345">
            <v>356.45</v>
          </cell>
        </row>
        <row r="1346">
          <cell r="A1346">
            <v>73697</v>
          </cell>
          <cell r="B1346" t="str">
            <v>ENROCAMENTO MANUAL, SEM ARRUMACAO DO MATERIAL</v>
          </cell>
          <cell r="C1346" t="str">
            <v>M3</v>
          </cell>
          <cell r="D1346">
            <v>162.15</v>
          </cell>
        </row>
        <row r="1347">
          <cell r="A1347">
            <v>73698</v>
          </cell>
          <cell r="B1347" t="str">
            <v>ENROCAMENTO MANUAL, COM ARRUMACAO DO MATERIAL</v>
          </cell>
          <cell r="C1347" t="str">
            <v>M3</v>
          </cell>
          <cell r="D1347">
            <v>210.76</v>
          </cell>
        </row>
        <row r="1348">
          <cell r="A1348" t="str">
            <v>73890/1</v>
          </cell>
          <cell r="B1348" t="str">
            <v>ENSECADEIRA DE MADEIRA COM PAREDE SIMPLES</v>
          </cell>
          <cell r="C1348" t="str">
            <v>M2</v>
          </cell>
          <cell r="D1348">
            <v>102.86</v>
          </cell>
        </row>
        <row r="1349">
          <cell r="A1349" t="str">
            <v>73890/2</v>
          </cell>
          <cell r="B1349" t="str">
            <v>ENSECADEIRA DE MADEIRA COM PAREDE DUPLA</v>
          </cell>
          <cell r="C1349" t="str">
            <v>M2</v>
          </cell>
          <cell r="D1349">
            <v>258.38</v>
          </cell>
        </row>
        <row r="1350">
          <cell r="A1350">
            <v>92743</v>
          </cell>
          <cell r="B1350" t="str">
            <v>MURO DE GABIÃO, ENCHIMENTO COM PEDRA DE MÃO TIPO RACHÃO, DE GRAVIDADE, COM GAIOLAS DE COMPRIMENTO IGUAL A 2 M, PARA MUROS COM ALTURA MENOR OU IGUAL A 4 M  FORNECIMENTO E EXECUÇÃO. AF_12/2015</v>
          </cell>
          <cell r="C1350" t="str">
            <v>M3</v>
          </cell>
          <cell r="D1350">
            <v>481.41</v>
          </cell>
        </row>
        <row r="1351">
          <cell r="A1351">
            <v>92744</v>
          </cell>
          <cell r="B1351" t="str">
            <v>MURO DE GABIÃO, ENCHIMENTO COM PEDRA DE MÃO TIPO RACHÃO, DE GRAVIDADE, COM GAIOLAS DE COMPRIMENTO IGUAL A 5 M, PARA MUROS COM ALTURA MENOR OU IGUAL A 4 M  FORNECIMENTO E EXECUÇÃO. AF_12/2015</v>
          </cell>
          <cell r="C1351" t="str">
            <v>M3</v>
          </cell>
          <cell r="D1351">
            <v>474.59</v>
          </cell>
        </row>
        <row r="1352">
          <cell r="A1352">
            <v>92745</v>
          </cell>
          <cell r="B1352" t="str">
            <v>MURO DE GABIÃO, ENCHIMENTO COM PEDRA DE MÃO TIPO RACHÃO, DE GRAVIDADE, COM GAIOLAS DE COMPRIMENTO IGUAL A 2 M, PARA MUROS COM ALTURA MAIOR QUE 4 M E MENOR OU IGUAL A 6 M  FORNECIMENTO E EXECUÇÃO. AF_12/2015</v>
          </cell>
          <cell r="C1352" t="str">
            <v>M3</v>
          </cell>
          <cell r="D1352">
            <v>599.83000000000004</v>
          </cell>
        </row>
        <row r="1353">
          <cell r="A1353">
            <v>92746</v>
          </cell>
          <cell r="B1353" t="str">
            <v>MURO DE GABIÃO, ENCHIMENTO COM PEDRA DE MÃO TIPO RACHÃO, DE GRAVIDADE, COM GAIOLAS DE COMPRIMENTO IGUAL A 5 M, PARA MUROS COM ALTURA MAIOR QUE 4 M E MENOR OU IGUAL A 6 M   FORNECIMENTO E EXECUÇÃO. AF_12/2015</v>
          </cell>
          <cell r="C1353" t="str">
            <v>M3</v>
          </cell>
          <cell r="D1353">
            <v>560.70000000000005</v>
          </cell>
        </row>
        <row r="1354">
          <cell r="A1354">
            <v>92747</v>
          </cell>
          <cell r="B1354" t="str">
            <v>MURO DE GABIÃO, ENCHIMENTO COM PEDRA DE MÃO TIPO RACHÃO, DE GRAVIDADE, COM GAIOLAS DE COMPRIMENTO IGUAL A 2 M, PARA MUROS COM ALTURA MAIOR QUE 6 M E MENOR OU IGUAL A 10 M   FORNECIMENTO E EXECUÇÃO. AF_12/2015</v>
          </cell>
          <cell r="C1354" t="str">
            <v>M3</v>
          </cell>
          <cell r="D1354">
            <v>667.22</v>
          </cell>
        </row>
        <row r="1355">
          <cell r="A1355">
            <v>92748</v>
          </cell>
          <cell r="B1355" t="str">
            <v>MURO DE GABIÃO, ENCHIMENTO COM PEDRA DE MÃO TIPO RACHÃO, DE GRAVIDADE, COM GAIOLAS DE COMPRIMENTO IGUAL A 5 M, PARA MUROS COM ALTURA MAIOR QUE 6 M E MENOR OU IGUAL A 10 M FORNECIMENTO E EXECUÇÃO. AF_12/2015</v>
          </cell>
          <cell r="C1355" t="str">
            <v>M3</v>
          </cell>
          <cell r="D1355">
            <v>609.92999999999995</v>
          </cell>
        </row>
        <row r="1356">
          <cell r="A1356">
            <v>92749</v>
          </cell>
          <cell r="B1356" t="str">
            <v>MURO DE GABIÃO, ENCHIMENTO COM PEDRA DE MÃO TIPO RACHÃO, COM SOLO REFORÇADO, PARA MUROS COM ALTURA MENOR OU IGUAL A 4 M   FORNECIMENTO E EXECUÇÃO. AF_12/2015</v>
          </cell>
          <cell r="C1356" t="str">
            <v>M3</v>
          </cell>
          <cell r="D1356">
            <v>699.79</v>
          </cell>
        </row>
        <row r="1357">
          <cell r="A1357">
            <v>92750</v>
          </cell>
          <cell r="B1357" t="str">
            <v>MURO DE GABIÃO, ENCHIMENTO COM PEDRA DE MÃO TIPO RACHÃO, COM SOLO REFORÇADO, PARA MUROS COM ALTURA MAIOR QUE 4 M E MENOR OU IGUAL A 12 M   FORNECIMENTO E EXECUÇÃO. AF_12/2015</v>
          </cell>
          <cell r="C1357" t="str">
            <v>M3</v>
          </cell>
          <cell r="D1357">
            <v>1216.8599999999999</v>
          </cell>
        </row>
        <row r="1358">
          <cell r="A1358">
            <v>92751</v>
          </cell>
          <cell r="B1358" t="str">
            <v>MURO DE GABIÃO, ENCHIMENTO COM PEDRA DE MÃO TIPO RACHÃO, COM SOLO REFORÇADO, PARA MUROS COM ALTURA MAIOR QUE 12 M E MENOR OU IGUAL A 20 M    FORNECIMENTO E EXECUÇÃO. AF_12/2015</v>
          </cell>
          <cell r="C1358" t="str">
            <v>M3</v>
          </cell>
          <cell r="D1358">
            <v>1517.73</v>
          </cell>
        </row>
        <row r="1359">
          <cell r="A1359">
            <v>92752</v>
          </cell>
          <cell r="B1359" t="str">
            <v>MURO DE GABIÃO, ENCHIMENTO COM PEDRA DE MÃO TIPO RACHÃO, COM SOLO REFORÇADO, PARA MUROS COM ALTURA MAIOR QUE 20 M E MENOR OU IGUAL A 28 M   FORNECIMENTO E EXECUÇÃO. AF_12/2015</v>
          </cell>
          <cell r="C1359" t="str">
            <v>M3</v>
          </cell>
          <cell r="D1359">
            <v>1817.61</v>
          </cell>
        </row>
        <row r="1360">
          <cell r="A1360">
            <v>92753</v>
          </cell>
          <cell r="B1360" t="str">
            <v>MURO DE GABIÃO, ENCHIMENTO COM RESÍDUO DE CONSTRUÇÃO E DEMOLIÇÃO, DE GRAVIDADE, COM GAIOLA TRAPEZOIDAL DE COMPRIMENTO IGUAL A 2 M, PARA MUROS COM ALTURA MENOR OU IGUAL A 2 M   FORNECIMENTO E EXECUÇÃO. AF_12/2015</v>
          </cell>
          <cell r="C1360" t="str">
            <v>M3</v>
          </cell>
          <cell r="D1360">
            <v>458.5</v>
          </cell>
        </row>
        <row r="1361">
          <cell r="A1361">
            <v>92754</v>
          </cell>
          <cell r="B1361" t="str">
            <v>MURO DE GABIÃO, ENCHIMENTO COM RESÍDUO DE CONSTRUÇÃO E DEMOLIÇÃO, DE GRAVIDADE, COM GAIOLA TRAPEZOIDAL DE COMPRIMENTO IGUAL A 2 M, PARA MUROS COM ALTURA MAIOR QUE 2 M E MENOR OU IGUAL A 4 M    FORNECIMENTO E EXECUÇÃO. AF_12/2015</v>
          </cell>
          <cell r="C1361" t="str">
            <v>M3</v>
          </cell>
          <cell r="D1361">
            <v>419.84</v>
          </cell>
        </row>
        <row r="1362">
          <cell r="A1362">
            <v>92755</v>
          </cell>
          <cell r="B1362" t="str">
            <v>PROTEÇÃO SUPERFICIAL DE CANAL EM GABIÃO TIPO COLCHÃO, ALTURA DE 17 CENTÍMETROS, ENCHIMENTO COM PEDRA DE MÃO TIPO RACHÃO - FORNECIMENTO E EXECUÇÃO. AF_12/2015</v>
          </cell>
          <cell r="C1362" t="str">
            <v>M2</v>
          </cell>
          <cell r="D1362">
            <v>178.08</v>
          </cell>
        </row>
        <row r="1363">
          <cell r="A1363">
            <v>92756</v>
          </cell>
          <cell r="B1363" t="str">
            <v>PROTEÇÃO SUPERFICIAL DE CANAL EM GABIÃO TIPO COLCHÃO, ALTURA DE 23 CENTÍMETROS, ENCHIMENTO COM PEDRA DE MÃO TIPO RACHÃO - FORNECIMENTO E EXECUÇÃO. AF_12/2015</v>
          </cell>
          <cell r="C1363" t="str">
            <v>M2</v>
          </cell>
          <cell r="D1363">
            <v>201.44</v>
          </cell>
        </row>
        <row r="1364">
          <cell r="A1364">
            <v>92757</v>
          </cell>
          <cell r="B1364" t="str">
            <v>PROTEÇÃO SUPERFICIAL DE CANAL EM GABIÃO TIPO COLCHÃO, ALTURA DE 30 CENTÍMETROS, ENCHIMENTO COM PEDRA DE MÃO TIPO RACHÃO - FORNECIMENTO E EXECUÇÃO. AF_12/2015</v>
          </cell>
          <cell r="C1364" t="str">
            <v>M2</v>
          </cell>
          <cell r="D1364">
            <v>229.89</v>
          </cell>
        </row>
        <row r="1365">
          <cell r="A1365">
            <v>92758</v>
          </cell>
          <cell r="B1365" t="str">
            <v>PROTEÇÃO SUPERFICIAL DE CANAL EM GABIÃO TIPO SACO, DIÂMETRO DE 65 CENTÍMETROS, ENCHIMENTO MANUAL COM PEDRA DE MÃO TIPO RACHÃO - FORNECIMENTO E EXECUÇÃO. AF_12/2015</v>
          </cell>
          <cell r="C1365" t="str">
            <v>M3</v>
          </cell>
          <cell r="D1365">
            <v>568.03</v>
          </cell>
        </row>
        <row r="1366">
          <cell r="A1366">
            <v>91069</v>
          </cell>
          <cell r="B1366" t="str">
            <v>EXECUÇÃO DE REVESTIMENTO DE CONCRETO PROJETADO COM ESPESSURA DE 7 CM, ARMADO COM TELA, INCLINAÇÃO MENOR QUE 90°, APLICAÇÃO CONTÍNUA, UTILIZANDO EQUIPAMENTO DE PROJEÇÃO COM 6 M³/H DE CAPACIDADE. AF_01/2016</v>
          </cell>
          <cell r="C1366" t="str">
            <v>M2</v>
          </cell>
          <cell r="D1366">
            <v>76.63</v>
          </cell>
        </row>
        <row r="1367">
          <cell r="A1367">
            <v>91070</v>
          </cell>
          <cell r="B1367" t="str">
            <v>EXECUÇÃO DE REVESTIMENTO DE CONCRETO PROJETADO COM ESPESSURA DE 10 CM, ARMADO COM TELA, INCLINAÇÃO MENOR QUE 90°, APLICAÇÃO CONTÍNUA, UTILIZANDO EQUIPAMENTO DE PROJEÇÃO COM 6 M³/H DE CAPACIDADE. AF_01/2016</v>
          </cell>
          <cell r="C1367" t="str">
            <v>M2</v>
          </cell>
          <cell r="D1367">
            <v>85.16</v>
          </cell>
        </row>
        <row r="1368">
          <cell r="A1368">
            <v>91071</v>
          </cell>
          <cell r="B1368" t="str">
            <v>EXECUÇÃO DE REVESTIMENTO DE CONCRETO PROJETADO COM ESPESSURA DE 7 CM, ARMADO COM TELA, INCLINAÇÃO DE 90°, APLICAÇÃO CONTÍNUA, UTILIZANDO EQUIPAMENTO DE PROJEÇÃO COM 6 M³/H DE CAPACIDADE. AF_01/2016</v>
          </cell>
          <cell r="C1368" t="str">
            <v>M2</v>
          </cell>
          <cell r="D1368">
            <v>104.66</v>
          </cell>
        </row>
        <row r="1369">
          <cell r="A1369">
            <v>91072</v>
          </cell>
          <cell r="B1369" t="str">
            <v>EXECUÇÃO DE REVESTIMENTO DE CONCRETO PROJETADO COM ESPESSURA DE 10 CM, ARMADO COM TELA, INCLINAÇÃO DE 90°, APLICAÇÃO CONTÍNUA, UTILIZANDO EQUIPAMENTO DE PROJEÇÃO COM 6 M³/H DE CAPACIDADE. AF_01/2016</v>
          </cell>
          <cell r="C1369" t="str">
            <v>M2</v>
          </cell>
          <cell r="D1369">
            <v>113.19</v>
          </cell>
        </row>
        <row r="1370">
          <cell r="A1370">
            <v>91073</v>
          </cell>
          <cell r="B1370" t="str">
            <v>EXECUÇÃO DE REVESTIMENTO DE CONCRETO PROJETADO COM ESPESSURA DE 7 CM, ARMADO COM TELA, INCLINAÇÃO MENOR QUE 90°, APLICAÇÃO CONTÍNUA, UTILIZANDO EQUIPAMENTO DE PROJEÇÃO COM 3 M³/H DE CAPACIDADE. AF_01/2016</v>
          </cell>
          <cell r="C1370" t="str">
            <v>M2</v>
          </cell>
          <cell r="D1370">
            <v>86.15</v>
          </cell>
        </row>
        <row r="1371">
          <cell r="A1371">
            <v>91074</v>
          </cell>
          <cell r="B1371" t="str">
            <v>EXECUÇÃO DE REVESTIMENTO DE CONCRETO PROJETADO COM ESPESSURA DE 10 CM, ARMADO COM TELA, INCLINAÇÃO MENOR QUE 90°, APLICAÇÃO CONTÍNUA, UTILIZANDO EQUIPAMENTO DE PROJEÇÃO COM 3 M³/H DE CAPACIDADE. AF_01/2016</v>
          </cell>
          <cell r="C1371" t="str">
            <v>M2</v>
          </cell>
          <cell r="D1371">
            <v>95.67</v>
          </cell>
        </row>
        <row r="1372">
          <cell r="A1372">
            <v>91075</v>
          </cell>
          <cell r="B1372" t="str">
            <v>EXECUÇÃO DE REVESTIMENTO DE CONCRETO PROJETADO COM ESPESSURA DE 7 CM, ARMADO COM TELA, INCLINAÇÃO DE 90°, APLICAÇÃO CONTÍNUA, UTILIZANDO EQUIPAMENTO DE PROJEÇÃO COM 3 M³/H DE CAPACIDADE. AF_01/2016</v>
          </cell>
          <cell r="C1372" t="str">
            <v>M2</v>
          </cell>
          <cell r="D1372">
            <v>115.94</v>
          </cell>
        </row>
        <row r="1373">
          <cell r="A1373">
            <v>91076</v>
          </cell>
          <cell r="B1373" t="str">
            <v>EXECUÇÃO DE REVESTIMENTO DE CONCRETO PROJETADO COM ESPESSURA DE 10 CM, ARMADO COM TELA, INCLINAÇÃO DE 90°, APLICAÇÃO CONTÍNUA, UTILIZANDO EQUIPAMENTO DE PROJEÇÃO COM 3 M³/H DE CAPACIDADE. AF_01/2016</v>
          </cell>
          <cell r="C1373" t="str">
            <v>M2</v>
          </cell>
          <cell r="D1373">
            <v>125.48</v>
          </cell>
        </row>
        <row r="1374">
          <cell r="A1374">
            <v>91077</v>
          </cell>
          <cell r="B1374" t="str">
            <v>EXECUÇÃO DE REVESTIMENTO DE CONCRETO PROJETADO COM ESPESSURA DE 7 CM, ARMADO COM FIBRAS DE AÇO, INCLINAÇÃO MENOR QUE 90°, APLICAÇÃO CONTÍNUA, UTILIZANDO EQUIPAMENTO DE PROJEÇÃO COM 6 M³/H DE CAPACIDADE. AF_01/2016</v>
          </cell>
          <cell r="C1374" t="str">
            <v>M2</v>
          </cell>
          <cell r="D1374">
            <v>122.52</v>
          </cell>
        </row>
        <row r="1375">
          <cell r="A1375">
            <v>91078</v>
          </cell>
          <cell r="B1375" t="str">
            <v>EXECUÇÃO DE REVESTIMENTO DE CONCRETO PROJETADO COM ESPESSURA DE 10 CM, ARMADO COM FIBRAS DE AÇO, INCLINAÇÃO MENOR QUE 90°, APLICAÇÃO CONTÍNUA, UTILIZANDO EQUIPAMENTO DE PROJEÇÃO COM 6 M³/H DE CAPACIDADE. AF_01/2016</v>
          </cell>
          <cell r="C1375" t="str">
            <v>M2</v>
          </cell>
          <cell r="D1375">
            <v>145.05000000000001</v>
          </cell>
        </row>
        <row r="1376">
          <cell r="A1376">
            <v>91079</v>
          </cell>
          <cell r="B1376" t="str">
            <v>EXECUÇÃO DE REVESTIMENTO DE CONCRETO PROJETADO COM ESPESSURA DE 7 CM, ARMADO COM FIBRAS DE AÇO, INCLINAÇÃO DE 90°, APLICAÇÃO CONTÍNUA, UTILIZANDO EQUIPAMENTO DE PROJEÇÃO COM 6 M³/H DE CAPACIDADE. AF_01/2016</v>
          </cell>
          <cell r="C1376" t="str">
            <v>M2</v>
          </cell>
          <cell r="D1376">
            <v>126.67</v>
          </cell>
        </row>
        <row r="1377">
          <cell r="A1377">
            <v>91080</v>
          </cell>
          <cell r="B1377" t="str">
            <v>EXECUÇÃO DE REVESTIMENTO DE CONCRETO PROJETADO COM ESPESSURA DE 10 CM, ARMADO COM FIBRAS DE AÇO, INCLINAÇÃO DE 90°, APLICAÇÃO CONTÍNUA, UTILIZANDO EQUIPAMENTO DE PROJEÇÃO COM 6 M³/H DE CAPACIDADE. AF_01/2016</v>
          </cell>
          <cell r="C1377" t="str">
            <v>M2</v>
          </cell>
          <cell r="D1377">
            <v>149.06</v>
          </cell>
        </row>
        <row r="1378">
          <cell r="A1378">
            <v>91081</v>
          </cell>
          <cell r="B1378" t="str">
            <v>EXECUÇÃO DE REVESTIMENTO DE CONCRETO PROJETADO COM ESPESSURA DE 7 CM, ARMADO COM FIBRAS DE AÇO, INCLINAÇÃO MENOR QUE 90°, APLICAÇÃO CONTÍNUA, UTILIZANDO EQUIPAMENTO DE PROJEÇÃO COM 3 M³/H DE CAPACIDADE. AF_01/2016</v>
          </cell>
          <cell r="C1378" t="str">
            <v>M2</v>
          </cell>
          <cell r="D1378">
            <v>133.19</v>
          </cell>
        </row>
        <row r="1379">
          <cell r="A1379">
            <v>91082</v>
          </cell>
          <cell r="B1379" t="str">
            <v>EXECUÇÃO DE REVESTIMENTO DE CONCRETO PROJETADO COM ESPESSURA DE 10 CM, ARMADO COM FIBRAS DE AÇO, INCLINAÇÃO MENOR QUE 90°, APLICAÇÃO CONTÍNUA, UTILIZANDO EQUIPAMENTO DE PROJEÇÃO COM 3 M³/H DE CAPACIDADE. AF_01/2016</v>
          </cell>
          <cell r="C1379" t="str">
            <v>M2</v>
          </cell>
          <cell r="D1379">
            <v>156.59</v>
          </cell>
        </row>
        <row r="1380">
          <cell r="A1380">
            <v>91083</v>
          </cell>
          <cell r="B1380" t="str">
            <v>EXECUÇÃO DE REVESTIMENTO DE CONCRETO PROJETADO COM ESPESSURA DE 7 CM, ARMADO COM FIBRAS DE AÇO, INCLINAÇÃO DE 90°, APLICAÇÃO CONTÍNUA, UTILIZANDO EQUIPAMENTO DE PROJEÇÃO COM 3 M³/H DE CAPACIDADE. AF_01/2016</v>
          </cell>
          <cell r="C1380" t="str">
            <v>M2</v>
          </cell>
          <cell r="D1380">
            <v>140.47999999999999</v>
          </cell>
        </row>
        <row r="1381">
          <cell r="A1381">
            <v>91084</v>
          </cell>
          <cell r="B1381" t="str">
            <v>EXECUÇÃO DE REVESTIMENTO DE CONCRETO PROJETADO COM ESPESSURA DE 10 CM, ARMADO COM FIBRAS DE AÇO, INCLINAÇÃO DE 90°, APLICAÇÃO CONTÍNUA, UTILIZANDO EQUIPAMENTO DE PROJEÇÃO COM 3 M³/H DE CAPACIDADE. AF_01/2016</v>
          </cell>
          <cell r="C1381" t="str">
            <v>M2</v>
          </cell>
          <cell r="D1381">
            <v>163.69</v>
          </cell>
        </row>
        <row r="1382">
          <cell r="A1382">
            <v>91086</v>
          </cell>
          <cell r="B1382" t="str">
            <v>EXECUÇÃO DE REVESTIMENTO DE CONCRETO PROJETADO COM ESPESSURA DE 7 CM, ARMADO COM TELA, INCLINAÇÃO MENOR QUE 90°, APLICAÇÃO DESCONTÍNUA, UTILIZANDO EQUIPAMENTO DE PROJEÇÃO COM 6 M³/H DE CAPACIDADE. AF_01/2016</v>
          </cell>
          <cell r="C1382" t="str">
            <v>M2</v>
          </cell>
          <cell r="D1382">
            <v>83.74</v>
          </cell>
        </row>
        <row r="1383">
          <cell r="A1383">
            <v>91087</v>
          </cell>
          <cell r="B1383" t="str">
            <v>EXECUÇÃO DE REVESTIMENTO DE CONCRETO PROJETADO COM ESPESSURA DE 10 CM, ARMADO COM TELA, INCLINAÇÃO MENOR QUE 90°, APLICAÇÃO DESCONTÍNUA, UTILIZANDO EQUIPAMENTO DE PROJEÇÃO COM 6 M³/H DE CAPACIDADE. AF_01/2016</v>
          </cell>
          <cell r="C1383" t="str">
            <v>M2</v>
          </cell>
          <cell r="D1383">
            <v>92.48</v>
          </cell>
        </row>
        <row r="1384">
          <cell r="A1384">
            <v>91088</v>
          </cell>
          <cell r="B1384" t="str">
            <v>EXECUÇÃO DE REVESTIMENTO DE CONCRETO PROJETADO COM ESPESSURA DE 7 CM, ARMADO COM TELA, INCLINAÇÃO DE 90°, APLICAÇÃO DESCONTÍNUA, UTILIZANDO EQUIPAMENTO DE PROJEÇÃO COM 6 M³/H DE CAPACIDADE. AF_01/2016</v>
          </cell>
          <cell r="C1384" t="str">
            <v>M2</v>
          </cell>
          <cell r="D1384">
            <v>112.85</v>
          </cell>
        </row>
        <row r="1385">
          <cell r="A1385">
            <v>91089</v>
          </cell>
          <cell r="B1385" t="str">
            <v>EXECUÇÃO DE REVESTIMENTO DE CONCRETO PROJETADO COM ESPESSURA DE 10 CM, ARMADO COM TELA, INCLINAÇÃO DE 90°, APLICAÇÃO DESCONTÍNUA, UTILIZANDO EQUIPAMENTO DE PROJEÇÃO COM 6 M³/H DE CAPACIDADE. AF_01/2016</v>
          </cell>
          <cell r="C1385" t="str">
            <v>M2</v>
          </cell>
          <cell r="D1385">
            <v>121.69</v>
          </cell>
        </row>
        <row r="1386">
          <cell r="A1386">
            <v>91090</v>
          </cell>
          <cell r="B1386" t="str">
            <v>EXECUÇÃO DE REVESTIMENTO DE CONCRETO PROJETADO COM ESPESSURA DE 7 CM, ARMADO COM TELA, INCLINAÇÃO MENOR QUE 90°, APLICAÇÃO DESCONTÍNUA, UTILIZANDO EQUIPAMENTO DE PROJEÇÃO COM 3 M³/H DE CAPACIDADE. AF_01/2016</v>
          </cell>
          <cell r="C1386" t="str">
            <v>M2</v>
          </cell>
          <cell r="D1386">
            <v>91.88</v>
          </cell>
        </row>
        <row r="1387">
          <cell r="A1387">
            <v>91091</v>
          </cell>
          <cell r="B1387" t="str">
            <v>EXECUÇÃO DE REVESTIMENTO DE CONCRETO PROJETADO COM ESPESSURA DE 10 CM, ARMADO COM TELA, INCLINAÇÃO MENOR QUE 90°, APLICAÇÃO DESCONTÍNUA, UTILIZANDO EQUIPAMENTO DE PROJEÇÃO COM 3 M³/H DE CAPACIDADE. AF_01/2016</v>
          </cell>
          <cell r="C1387" t="str">
            <v>M2</v>
          </cell>
          <cell r="D1387">
            <v>101.75</v>
          </cell>
        </row>
        <row r="1388">
          <cell r="A1388">
            <v>91092</v>
          </cell>
          <cell r="B1388" t="str">
            <v>EXECUÇÃO DE REVESTIMENTO DE CONCRETO PROJETADO COM ESPESSURA DE 7 CM, ARMADO COM TELA, INCLINAÇÃO DE 90°, APLICAÇÃO DESCONTÍNUA, UTILIZANDO EQUIPAMENTO DE PROJEÇÃO COM 3 M³/H DE CAPACIDADE. AF_01/2016</v>
          </cell>
          <cell r="C1388" t="str">
            <v>M2</v>
          </cell>
          <cell r="D1388">
            <v>122.4</v>
          </cell>
        </row>
        <row r="1389">
          <cell r="A1389">
            <v>91093</v>
          </cell>
          <cell r="B1389" t="str">
            <v>EXECUÇÃO DE REVESTIMENTO DE CONCRETO PROJETADO COM ESPESSURA DE 10 CM, ARMADO COM TELA, INCLINAÇÃO DE 90°, APLICAÇÃO DESCONTÍNUA, UTILIZANDO EQUIPAMENTO DE PROJEÇÃO COM 3 M³/H DE CAPACIDADE. AF_01/2016</v>
          </cell>
          <cell r="C1389" t="str">
            <v>M2</v>
          </cell>
          <cell r="D1389">
            <v>132.5</v>
          </cell>
        </row>
        <row r="1390">
          <cell r="A1390">
            <v>91094</v>
          </cell>
          <cell r="B1390" t="str">
            <v>EXECUÇÃO DE REVESTIMENTO DE CONCRETO PROJETADO COM ESPESSURA DE 7 CM, ARMADO COM FIBRAS DE AÇO, INCLINAÇÃO MENOR QUE 90°, APLICAÇÃO DESCONTÍNUA, UTILIZANDO EQUIPAMENTO DE PROJEÇÃO COM 6 M³/H DE CAPACIDADE. AF_01/2016</v>
          </cell>
          <cell r="C1390" t="str">
            <v>M2</v>
          </cell>
          <cell r="D1390">
            <v>126.76</v>
          </cell>
        </row>
        <row r="1391">
          <cell r="A1391">
            <v>91095</v>
          </cell>
          <cell r="B1391" t="str">
            <v>EXECUÇÃO DE REVESTIMENTO DE CONCRETO PROJETADO COM ESPESSURA DE 10 CM, ARMADO COM FIBRAS DE AÇO, INCLINAÇÃO MENOR QUE 90°, APLICAÇÃO DESCONTÍNUA, UTILIZANDO EQUIPAMENTO DE PROJEÇÃO COM 6 M³/H DE CAPACIDADE. AF_01/2016</v>
          </cell>
          <cell r="C1391" t="str">
            <v>M2</v>
          </cell>
          <cell r="D1391">
            <v>149.59</v>
          </cell>
        </row>
        <row r="1392">
          <cell r="A1392">
            <v>91096</v>
          </cell>
          <cell r="B1392" t="str">
            <v>EXECUÇÃO DE REVESTIMENTO DE CONCRETO PROJETADO COM ESPESSURA DE 7 CM, ARMADO COM FIBRAS DE AÇO, INCLINAÇÃO DE 90°, APLICAÇÃO DESCONTÍNUA, UTILIZANDO EQUIPAMENTO DE PROJEÇÃO COM 6 M³/H DE CAPACIDADE. AF_01/2016</v>
          </cell>
          <cell r="C1392" t="str">
            <v>M2</v>
          </cell>
          <cell r="D1392">
            <v>128.96</v>
          </cell>
        </row>
        <row r="1393">
          <cell r="A1393">
            <v>91097</v>
          </cell>
          <cell r="B1393" t="str">
            <v>EXECUÇÃO DE REVESTIMENTO DE CONCRETO PROJETADO COM ESPESSURA DE 10 CM, ARMADO COM FIBRAS DE AÇO, INCLINAÇÃO DE 90°, APLICAÇÃO DESCONTÍNUA, UTILIZANDO EQUIPAMENTO DE PROJEÇÃO COM 6 M³/H DE CAPACIDADE. AF_01/2016</v>
          </cell>
          <cell r="C1393" t="str">
            <v>M2</v>
          </cell>
          <cell r="D1393">
            <v>151.66999999999999</v>
          </cell>
        </row>
        <row r="1394">
          <cell r="A1394">
            <v>91098</v>
          </cell>
          <cell r="B1394" t="str">
            <v>EXECUÇÃO DE REVESTIMENTO DE CONCRETO PROJETADO COM ESPESSURA DE 7 CM, ARMADO COM FIBRAS DE AÇO, INCLINAÇÃO MENOR QUE 90°, APLICAÇÃO DESCONTÍNUA, UTILIZANDO EQUIPAMENTO DE PROJEÇÃO COM 3 M³/H DE CAPACIDADE. AF_01/2016</v>
          </cell>
          <cell r="C1394" t="str">
            <v>M2</v>
          </cell>
          <cell r="D1394">
            <v>137.30000000000001</v>
          </cell>
        </row>
        <row r="1395">
          <cell r="A1395">
            <v>91099</v>
          </cell>
          <cell r="B1395" t="str">
            <v>EXECUÇÃO DE REVESTIMENTO DE CONCRETO PROJETADO COM ESPESSURA DE 10 CM, ARMADO COM FIBRAS DE AÇO, INCLINAÇÃO MENOR QUE 90°, APLICAÇÃO DESCONTÍNUA, UTILIZANDO EQUIPAMENTO DE PROJEÇÃO COM 3 M³/H DE CAPACIDADE. AF_01/2016</v>
          </cell>
          <cell r="C1395" t="str">
            <v>M2</v>
          </cell>
          <cell r="D1395">
            <v>161.08000000000001</v>
          </cell>
        </row>
        <row r="1396">
          <cell r="A1396">
            <v>91100</v>
          </cell>
          <cell r="B1396" t="str">
            <v>EXECUÇÃO DE REVESTIMENTO DE CONCRETO PROJETADO COM ESPESSURA DE 7 CM, ARMADO COM FIBRAS DE AÇO, INCLINAÇÃO DE 90°, APLICAÇÃO DESCONTÍNUA, UTILIZANDO EQUIPAMENTO DE PROJEÇÃO COM 3 M³/H DE CAPACIDADE. AF_01/2016</v>
          </cell>
          <cell r="C1396" t="str">
            <v>M2</v>
          </cell>
          <cell r="D1396">
            <v>143.18</v>
          </cell>
        </row>
        <row r="1397">
          <cell r="A1397">
            <v>91101</v>
          </cell>
          <cell r="B1397" t="str">
            <v>EXECUÇÃO DE REVESTIMENTO DE CONCRETO PROJETADO COM ESPESSURA DE 10 CM, ARMADO COM FIBRAS DE AÇO, INCLINAÇÃO DE 90°, APLICAÇÃO DESCONTÍNUA, UTILIZANDO EQUIPAMENTO DE PROJEÇÃO COM 3 M³/H DE CAPACIDADE. AF_01/2016</v>
          </cell>
          <cell r="C1397" t="str">
            <v>M2</v>
          </cell>
          <cell r="D1397">
            <v>166.86</v>
          </cell>
        </row>
        <row r="1398">
          <cell r="A1398">
            <v>93952</v>
          </cell>
          <cell r="B1398" t="str">
            <v>EXECUÇÃO DE GRAMPO PARA SOLO GRAMPEADO COM COMPRIMENTO MENOR OU IGUAL A 4 M, DIÂMETRO DE 10 CM, PERFURAÇÃO COM EQUIPAMENTO MANUAL E ARMADURA COM DIÂMETRO DE 16 MM. AF_05/2016</v>
          </cell>
          <cell r="C1398" t="str">
            <v>M</v>
          </cell>
          <cell r="D1398">
            <v>145.53</v>
          </cell>
        </row>
        <row r="1399">
          <cell r="A1399">
            <v>93953</v>
          </cell>
          <cell r="B1399" t="str">
            <v>EXECUÇÃO DE GRAMPO PARA SOLO GRAMPEADO COM COMPRIMENTO MAIOR QUE 4 M E MENOR OU IGUAL A 6 M, DIÂMETRO DE 10 CM, PERFURAÇÃO COM EQUIPAMENTO MANUAL E ARMADURA COM DIÂMETRO DE 16 MM. AF_05/2016</v>
          </cell>
          <cell r="C1399" t="str">
            <v>M</v>
          </cell>
          <cell r="D1399">
            <v>135.35</v>
          </cell>
        </row>
        <row r="1400">
          <cell r="A1400">
            <v>93954</v>
          </cell>
          <cell r="B1400" t="str">
            <v>EXECUÇÃO DE GRAMPO PARA SOLO GRAMPEADO COM COMPRIMENTO MAIOR QUE 6 M E MENOR OU IGUAL A 8 M, DIÂMETRO DE 10 CM, PERFURAÇÃO COM EQUIPAMENTO MANUAL E ARMADURA COM DIÂMETRO DE 16 MM. AF_05/2016</v>
          </cell>
          <cell r="C1400" t="str">
            <v>M</v>
          </cell>
          <cell r="D1400">
            <v>129.22999999999999</v>
          </cell>
        </row>
        <row r="1401">
          <cell r="A1401">
            <v>93955</v>
          </cell>
          <cell r="B1401" t="str">
            <v>EXECUÇÃO DE GRAMPO PARA SOLO GRAMPEADO COM COMPRIMENTO MAIOR QUE 8 M E MENOR OU IGUAL A 10 M, DIÂMETRO DE 10 CM, PERFURAÇÃO COM EQUIPAMENTO MANUAL E ARMADURA COM DIÂMETRO DE 16 MM. AF_05/2016</v>
          </cell>
          <cell r="C1401" t="str">
            <v>M</v>
          </cell>
          <cell r="D1401">
            <v>124.88</v>
          </cell>
        </row>
        <row r="1402">
          <cell r="A1402">
            <v>93956</v>
          </cell>
          <cell r="B1402" t="str">
            <v>EXECUÇÃO DE GRAMPO PARA SOLO GRAMPEADO COM COMPRIMENTO MAIOR QUE 10 M, DIÂMETRO DE 10 CM, PERFURAÇÃO COM EQUIPAMENTO MANUAL E ARMADURA COM DIÂMETRO DE 16 MM. AF_05/2016</v>
          </cell>
          <cell r="C1402" t="str">
            <v>M</v>
          </cell>
          <cell r="D1402">
            <v>121.44</v>
          </cell>
        </row>
        <row r="1403">
          <cell r="A1403">
            <v>93957</v>
          </cell>
          <cell r="B1403" t="str">
            <v>EXECUÇÃO DE GRAMPO PARA SOLO GRAMPEADO COM COMPRIMENTO MENOR OU IGUAL A 4 M, DIÂMETRO DE 10 CM, PERFURAÇÃO COM EQUIPAMENTO MANUAL E ARMADURA COM DIÂMETRO DE 20 MM. AF_05/2016</v>
          </cell>
          <cell r="C1403" t="str">
            <v>M</v>
          </cell>
          <cell r="D1403">
            <v>151.37</v>
          </cell>
        </row>
        <row r="1404">
          <cell r="A1404">
            <v>93958</v>
          </cell>
          <cell r="B1404" t="str">
            <v>EXECUÇÃO DE GRAMPO PARA SOLO GRAMPEADO COM COMPRIMENTO MAIOR QUE 4 M E MENOR OU IGUAL A 6 M, DIÂMETRO DE 10 CM, PERFURAÇÃO COM EQUIPAMENTO MANUAL E ARMADURA COM DIÂMETRO DE 20 MM. AF_05/2016</v>
          </cell>
          <cell r="C1404" t="str">
            <v>M</v>
          </cell>
          <cell r="D1404">
            <v>140.63</v>
          </cell>
        </row>
        <row r="1405">
          <cell r="A1405">
            <v>93959</v>
          </cell>
          <cell r="B1405" t="str">
            <v>EXECUÇÃO DE GRAMPO PARA SOLO GRAMPEADO COM COMPRIMENTO MAIOR QUE 6 M E MENOR OU IGUAL A 8 M, DIÂMETRO DE 10 CM, PERFURAÇÃO COM EQUIPAMENTO MANUAL E ARMADURA COM DIÂMETRO DE 20 MM. AF_05/2016</v>
          </cell>
          <cell r="C1405" t="str">
            <v>M</v>
          </cell>
          <cell r="D1405">
            <v>134.25</v>
          </cell>
        </row>
        <row r="1406">
          <cell r="A1406">
            <v>93960</v>
          </cell>
          <cell r="B1406" t="str">
            <v>EXECUÇÃO DE GRAMPO PARA SOLO GRAMPEADO COM COMPRIMENTO MAIOR QUE 8 M E MENOR OU IGUAL A 10 M, DIÂMETRO DE 10 CM, PERFURAÇÃO COM EQUIPAMENTO MANUAL E ARMADURA COM DIÂMETRO DE 20 MM. AF_05/2016</v>
          </cell>
          <cell r="C1406" t="str">
            <v>M</v>
          </cell>
          <cell r="D1406">
            <v>129.74</v>
          </cell>
        </row>
        <row r="1407">
          <cell r="A1407">
            <v>93961</v>
          </cell>
          <cell r="B1407" t="str">
            <v>EXECUÇÃO DE GRAMPO PARA SOLO GRAMPEADO COM COMPRIMENTO MAIOR QUE 10 M, DIÂMETRO DE 10 CM, PERFURAÇÃO COM EQUIPAMENTO MANUAL E ARMADURA COM DIÂMETRO DE 20 MM. AF_05/2016</v>
          </cell>
          <cell r="C1407" t="str">
            <v>M</v>
          </cell>
          <cell r="D1407">
            <v>126.19</v>
          </cell>
        </row>
        <row r="1408">
          <cell r="A1408">
            <v>93962</v>
          </cell>
          <cell r="B1408" t="str">
            <v>EXECUÇÃO DE GRAMPO PARA SOLO GRAMPEADO COM COMPRIMENTO MENOR OU IGUAL A 4 M, DIÂMETRO DE 7 CM, PERFURAÇÃO COM EQUIPAMENTO MANUAL E ARMADURA COM DIÂMETRO DE 16 MM. AF_05/2016</v>
          </cell>
          <cell r="C1408" t="str">
            <v>M</v>
          </cell>
          <cell r="D1408">
            <v>136.74</v>
          </cell>
        </row>
        <row r="1409">
          <cell r="A1409">
            <v>93963</v>
          </cell>
          <cell r="B1409" t="str">
            <v>EXECUÇÃO DE GRAMPO PARA SOLO GRAMPEADO COM COMPRIMENTO MAIOR QUE 4 E MENOR OU IGUAL A 6 M, DIÂMETRO DE 7 CM, PERFURAÇÃO COM EQUIPAMENTO MANUAL E ARMADURA COM DIÂMETRO DE 16 MM. AF_05/2016</v>
          </cell>
          <cell r="C1409" t="str">
            <v>M</v>
          </cell>
          <cell r="D1409">
            <v>126.55</v>
          </cell>
        </row>
        <row r="1410">
          <cell r="A1410">
            <v>93964</v>
          </cell>
          <cell r="B1410" t="str">
            <v>EXECUÇÃO DE GRAMPO PARA SOLO GRAMPEADO COM COMPRIMENTO MAIOR QUE 6 M E MENOR OU IGUAL A 8 M, DIÂMETRO DE 7 CM, PERFURAÇÃO COM EQUIPAMENTO MANUAL E ARMADURA COM DIÂMETRO DE 16 MM. AF_05/2016</v>
          </cell>
          <cell r="C1410" t="str">
            <v>M</v>
          </cell>
          <cell r="D1410">
            <v>120.5</v>
          </cell>
        </row>
        <row r="1411">
          <cell r="A1411">
            <v>93965</v>
          </cell>
          <cell r="B1411" t="str">
            <v>EXECUÇÃO DE GRAMPO PARA SOLO GRAMPEADO COM COMPRIMENTO MAIOR QUE 8 M E MENOR OU IGUAL A 10 M, DIÂMETRO DE 7 CM, PERFURAÇÃO COM EQUIPAMENTO MANUAL E ARMADURA COM DIÂMETRO DE 16 MM. AF_05/2016</v>
          </cell>
          <cell r="C1411" t="str">
            <v>M</v>
          </cell>
          <cell r="D1411">
            <v>114.79</v>
          </cell>
        </row>
        <row r="1412">
          <cell r="A1412">
            <v>93966</v>
          </cell>
          <cell r="B1412" t="str">
            <v>EXECUÇÃO DE GRAMPO PARA SOLO GRAMPEADO COM COMPRIMENTO MAIOR QUE 10 M, DIÂMETRO DE 7 CM, PERFURAÇÃO COM EQUIPAMENTO MANUAL E ARMADURA COM DIÂMETRO DE 16 MM. AF_05/2016</v>
          </cell>
          <cell r="C1412" t="str">
            <v>M</v>
          </cell>
          <cell r="D1412">
            <v>112.77</v>
          </cell>
        </row>
        <row r="1413">
          <cell r="A1413">
            <v>93967</v>
          </cell>
          <cell r="B1413" t="str">
            <v>EXECUÇÃO DE GRAMPO PARA SOLO GRAMPEADO COM COMPRIMENTO MENOR OU IGUAL A 4 M, DIÂMETRO DE 7 CM, PERFURAÇÃO COM EQUIPAMENTO MANUAL E ARMADURA COM DIÂMETRO DE 20 MM. AF_05/2016</v>
          </cell>
          <cell r="C1413" t="str">
            <v>M</v>
          </cell>
          <cell r="D1413">
            <v>142.58000000000001</v>
          </cell>
        </row>
        <row r="1414">
          <cell r="A1414">
            <v>93968</v>
          </cell>
          <cell r="B1414" t="str">
            <v>EXECUÇÃO DE GRAMPO PARA SOLO GRAMPEADO COM COMPRIMENTO MAIOR QUE 4 E MENOR OU IGUAL A 6 M, DIÂMETRO DE 7 CM, PERFURAÇÃO COM EQUIPAMENTO MANUAL E ARMADURA COM DIÂMETRO DE 20 MM. AF_05/2016</v>
          </cell>
          <cell r="C1414" t="str">
            <v>M</v>
          </cell>
          <cell r="D1414">
            <v>131.86000000000001</v>
          </cell>
        </row>
        <row r="1415">
          <cell r="A1415">
            <v>93969</v>
          </cell>
          <cell r="B1415" t="str">
            <v>EXECUÇÃO DE GRAMPO PARA SOLO GRAMPEADO COM COMPRIMENTO MAIOR QUE 6 M E MENOR OU IGUAL A 8 M, DIÂMETRO DE 7 CM, PERFURAÇÃO COM EQUIPAMENTO MANUAL E ARMADURA COM DIÂMETRO DE 20 MM. AF_05/2016</v>
          </cell>
          <cell r="C1415" t="str">
            <v>M</v>
          </cell>
          <cell r="D1415">
            <v>125.49</v>
          </cell>
        </row>
        <row r="1416">
          <cell r="A1416">
            <v>93970</v>
          </cell>
          <cell r="B1416" t="str">
            <v>EXECUÇÃO DE GRAMPO PARA SOLO GRAMPEADO COM COMPRIMENTO MAIOR QUE 8 MENOR OU IGUAL A 10 M, DIÂMETRO DE 7 CM, PERFURAÇÃO COM EQUIPAMENTO MANUAL E ARMADURA COM DIÂMETRO DE 20 MM. AF_05/2016</v>
          </cell>
          <cell r="C1416" t="str">
            <v>M</v>
          </cell>
          <cell r="D1416">
            <v>121.02</v>
          </cell>
        </row>
        <row r="1417">
          <cell r="A1417">
            <v>93971</v>
          </cell>
          <cell r="B1417" t="str">
            <v>EXECUÇÃO DE GRAMPO PARA SOLO GRAMPEADO COM COMPRIMENTO MAIOR QUE 10 M, DIÂMETRO DE 7 CM, PERFURAÇÃO COM EQUIPAMENTO MANUAL E ARMADURA COM DIÂMETRO DE 20 MM. AF_05/2016</v>
          </cell>
          <cell r="C1417" t="str">
            <v>M</v>
          </cell>
          <cell r="D1417">
            <v>114.05</v>
          </cell>
        </row>
        <row r="1418">
          <cell r="A1418">
            <v>95108</v>
          </cell>
          <cell r="B1418" t="str">
            <v>EXECUÇÃO DE PROTEÇÃO DA CABEÇA DO TIRANTE COM USO DE FÔRMAS EM CHAPA COMPENSADA PLASTIFICADA DE MADEIRA E CONCRETO FCK =15 MPA. AF_07/2016</v>
          </cell>
          <cell r="C1418" t="str">
            <v>UN</v>
          </cell>
          <cell r="D1418">
            <v>20.6</v>
          </cell>
        </row>
        <row r="1419">
          <cell r="A1419">
            <v>100332</v>
          </cell>
          <cell r="B1419" t="str">
            <v>CONTENÇÃO EM PERFIL PRANCHADO COM PRANCHÃO DE MADEIRA, PERFIS ESPAÇADOS A 1,5 M PARA 1 SUBSOLO. AF_07/2019</v>
          </cell>
          <cell r="C1419" t="str">
            <v>M2</v>
          </cell>
          <cell r="D1419">
            <v>535.04</v>
          </cell>
        </row>
        <row r="1420">
          <cell r="A1420">
            <v>100333</v>
          </cell>
          <cell r="B1420" t="str">
            <v>CONTENÇÃO EM PERFIL PRANCHADO COM PRANCHÃO DE MADEIRA, PERFIS ESPAÇADOS A 1,5 M PARA 2 OU MAIS SUBSOLOS. AF_07/2019</v>
          </cell>
          <cell r="C1420" t="str">
            <v>M2</v>
          </cell>
          <cell r="D1420">
            <v>340.48</v>
          </cell>
        </row>
        <row r="1421">
          <cell r="A1421">
            <v>100334</v>
          </cell>
          <cell r="B1421" t="str">
            <v>CONTENÇÃO EM PERFIL PRANCHADO COM PRANCHÃO DE MADEIRA, PERFIS ESPAÇADOS A 2 M PARA 1 SUBSOLO. AF_07/2019</v>
          </cell>
          <cell r="C1421" t="str">
            <v>M2</v>
          </cell>
          <cell r="D1421">
            <v>429.32</v>
          </cell>
        </row>
        <row r="1422">
          <cell r="A1422">
            <v>100335</v>
          </cell>
          <cell r="B1422" t="str">
            <v>CONTENÇÃO EM PERFIL PRANCHADO COM PRANCHÃO DE MADEIRA, PERFIS ESPAÇADOS A 2 M PARA 2 OU MAIS SUBSOLOS. AF_07/2019</v>
          </cell>
          <cell r="C1422" t="str">
            <v>M2</v>
          </cell>
          <cell r="D1422">
            <v>283.39999999999998</v>
          </cell>
        </row>
        <row r="1423">
          <cell r="A1423">
            <v>100341</v>
          </cell>
          <cell r="B1423" t="str">
            <v>FABRICAÇÃO, MONTAGEM E DESMONTAGEM DE FÔRMA PARA CORTINA DE CONTENÇÃO, EM CHAPA DE MADEIRA COMPENSADA PLASTIFICADA, E = 18 MM, 10 UTILIZAÇÕES. AF_07/2019</v>
          </cell>
          <cell r="C1423" t="str">
            <v>M2</v>
          </cell>
          <cell r="D1423">
            <v>23.12</v>
          </cell>
        </row>
        <row r="1424">
          <cell r="A1424">
            <v>100342</v>
          </cell>
          <cell r="B1424" t="str">
            <v>ARMAÇÃO DE CORTINA DE CONTENÇÃO EM CONCRETO ARMADO, COM AÇO CA-50 DE 6,3 MM - MONTAGEM. AF_07/2019</v>
          </cell>
          <cell r="C1424" t="str">
            <v>KG</v>
          </cell>
          <cell r="D1424">
            <v>8.98</v>
          </cell>
        </row>
        <row r="1425">
          <cell r="A1425">
            <v>100343</v>
          </cell>
          <cell r="B1425" t="str">
            <v>ARMAÇÃO DE CORTINA DE CONTENÇÃO EM CONCRETO ARMADO, COM AÇO CA-50 DE 8 MM - MONTAGEM. AF_07/2019</v>
          </cell>
          <cell r="C1425" t="str">
            <v>KG</v>
          </cell>
          <cell r="D1425">
            <v>8.93</v>
          </cell>
        </row>
        <row r="1426">
          <cell r="A1426">
            <v>100344</v>
          </cell>
          <cell r="B1426" t="str">
            <v>ARMAÇÃO DE CORTINA DE CONTENÇÃO EM CONCRETO ARMADO, COM AÇO CA-50 DE 10 MM - MONTAGEM. AF_07/2019</v>
          </cell>
          <cell r="C1426" t="str">
            <v>KG</v>
          </cell>
          <cell r="D1426">
            <v>7.32</v>
          </cell>
        </row>
        <row r="1427">
          <cell r="A1427">
            <v>100345</v>
          </cell>
          <cell r="B1427" t="str">
            <v>ARMAÇÃO DE CORTINA DE CONTENÇÃO EM CONCRETO ARMADO, COM AÇO CA-50 DE 12,5 MM - MONTAGEM. AF_07/2019</v>
          </cell>
          <cell r="C1427" t="str">
            <v>KG</v>
          </cell>
          <cell r="D1427">
            <v>6.62</v>
          </cell>
        </row>
        <row r="1428">
          <cell r="A1428">
            <v>100346</v>
          </cell>
          <cell r="B1428" t="str">
            <v>ARMAÇÃO DE CORTINA DE CONTENÇÃO EM CONCRETO ARMADO, COM AÇO CA-50 DE 16 MM - MONTAGEM. AF_07/2019</v>
          </cell>
          <cell r="C1428" t="str">
            <v>KG</v>
          </cell>
          <cell r="D1428">
            <v>6.22</v>
          </cell>
        </row>
        <row r="1429">
          <cell r="A1429">
            <v>100347</v>
          </cell>
          <cell r="B1429" t="str">
            <v>ARMAÇÃO DE CORTINA DE CONTENÇÃO EM CONCRETO ARMADO, COM AÇO CA-50 DE 20 MM - MONTAGEM. AF_07/2019</v>
          </cell>
          <cell r="C1429" t="str">
            <v>KG</v>
          </cell>
          <cell r="D1429">
            <v>5.77</v>
          </cell>
        </row>
        <row r="1430">
          <cell r="A1430">
            <v>100348</v>
          </cell>
          <cell r="B1430" t="str">
            <v>ARMAÇÃO DE CORTINA DE CONTENÇÃO EM CONCRETO ARMADO, COM AÇO CA-50 DE 25 MM - MONTAGEM. AF_07/2019</v>
          </cell>
          <cell r="C1430" t="str">
            <v>KG</v>
          </cell>
          <cell r="D1430">
            <v>6.36</v>
          </cell>
        </row>
        <row r="1431">
          <cell r="A1431">
            <v>100349</v>
          </cell>
          <cell r="B1431" t="str">
            <v>CONCRETAGEM DE CORTINA DE CONTENÇÃO, ATRAVÉS DE BOMBA   LANÇAMENTO, ADENSAMENTO E ACABAMENTO. AF_07/2019</v>
          </cell>
          <cell r="C1431" t="str">
            <v>M3</v>
          </cell>
          <cell r="D1431">
            <v>465.76</v>
          </cell>
        </row>
        <row r="1432">
          <cell r="A1432" t="str">
            <v>73799/1</v>
          </cell>
          <cell r="B1432" t="str">
            <v>GRELHA EM FERRO FUNDIDO SIMPLES COM REQUADRO, CARGA MÁXIMA 12,5 T,  300 X 1000 MM, E = 15 MM, FORNECIDA E ASSENTADA COM ARGAMASSA 1:4 CIMENTO:AREIA.</v>
          </cell>
          <cell r="C1432" t="str">
            <v>UN</v>
          </cell>
          <cell r="D1432">
            <v>282.88</v>
          </cell>
        </row>
        <row r="1433">
          <cell r="A1433" t="str">
            <v>73856/1</v>
          </cell>
          <cell r="B1433" t="str">
            <v>BOCA P/BUEIRO SIMPLES TUBULAR D=0,40M EM CONCRETO CICLOPICO, INCLINDO FORMAS, ESCAVACAO, REATERRO E MATERIAIS, EXCLUINDO MATERIAL REATERRO JAZIDA E TRANSPORTE</v>
          </cell>
          <cell r="C1433" t="str">
            <v>UN</v>
          </cell>
          <cell r="D1433">
            <v>507.92</v>
          </cell>
        </row>
        <row r="1434">
          <cell r="A1434" t="str">
            <v>73856/2</v>
          </cell>
          <cell r="B1434" t="str">
            <v>BOCA PARA BUEIRO SIMPLES TUBULAR, DIAMETRO =0,60M, EM CONCRETO CICLOPICO, INCLUINDO FORMAS, ESCAVACAO, REATERRO E MATERIAIS, EXCLUINDO MATERIAL REATERRO JAZIDA E TRANSPORTE.</v>
          </cell>
          <cell r="C1434" t="str">
            <v>UN</v>
          </cell>
          <cell r="D1434">
            <v>833.18</v>
          </cell>
        </row>
        <row r="1435">
          <cell r="A1435" t="str">
            <v>73856/3</v>
          </cell>
          <cell r="B1435" t="str">
            <v>BOCA PARA BUEIRO SIMPLES TUBULAR, DIAMETRO =0,80M, EM CONCRETO CICLOPICO, INCLUINDO FORMAS, ESCAVACAO, REATERRO E MATERIAIS, EXCLUINDO MATERIAL REATERRO JAZIDA E TRANSPORTE.</v>
          </cell>
          <cell r="C1435" t="str">
            <v>UN</v>
          </cell>
          <cell r="D1435">
            <v>1249.6500000000001</v>
          </cell>
        </row>
        <row r="1436">
          <cell r="A1436" t="str">
            <v>73856/4</v>
          </cell>
          <cell r="B1436" t="str">
            <v>BOCA PARA BUEIRO SIMPLES TUBULAR, DIAMETRO =1,00M, EM CONCRETO CICLOPICO, INCLUINDO FORMAS, ESCAVACAO, REATERRO E MATERIAIS, EXCLUINDO MATERIAL REATERRO JAZIDA E TRANSPORTE.</v>
          </cell>
          <cell r="C1436" t="str">
            <v>UN</v>
          </cell>
          <cell r="D1436">
            <v>1763.46</v>
          </cell>
        </row>
        <row r="1437">
          <cell r="A1437" t="str">
            <v>73856/5</v>
          </cell>
          <cell r="B1437" t="str">
            <v>BOCA PARA BUEIRO SIMPLES TUBULAR, DIAMETRO =1,20M, EM CONCRETO CICLOPICO, INCLUINDO FORMAS, ESCAVACAO, REATERRO E MATERIAIS, EXCLUINDO MATERIAL REATERRO JAZIDA E TRANSPORTE.</v>
          </cell>
          <cell r="C1437" t="str">
            <v>UN</v>
          </cell>
          <cell r="D1437">
            <v>2379.48</v>
          </cell>
        </row>
        <row r="1438">
          <cell r="A1438" t="str">
            <v>73856/6</v>
          </cell>
          <cell r="B1438" t="str">
            <v>BOCA PARA BUEIRO DUPLO TUBULAR, DIAMETRO =0,40M, EM CONCRETO CICLOPICO, INCLUINDO FORMAS, ESCAVACAO, REATERRO E MATERIAIS, EXCLUINDO MATERIAL REATERRO JAZIDA E TRANSPORTE.</v>
          </cell>
          <cell r="C1438" t="str">
            <v>UN</v>
          </cell>
          <cell r="D1438">
            <v>717.75</v>
          </cell>
        </row>
        <row r="1439">
          <cell r="A1439" t="str">
            <v>73856/7</v>
          </cell>
          <cell r="B1439" t="str">
            <v>BOCA PARA BUEIRO DUPLO TUBULAR, DIAMETRO =0,60M, EM CONCRETO CICLOPICO, INCLUINDO FORMAS, ESCAVACAO, REATERRO E MATERIAIS, EXCLUINDO MATERIAL REATERRO JAZIDA E TRANSPORTE.</v>
          </cell>
          <cell r="C1439" t="str">
            <v>UN</v>
          </cell>
          <cell r="D1439">
            <v>1184.25</v>
          </cell>
        </row>
        <row r="1440">
          <cell r="A1440" t="str">
            <v>73856/8</v>
          </cell>
          <cell r="B1440" t="str">
            <v>BOCA PARA BUEIRO DUPLO TUBULAR, DIAMETRO =0,80M, EM CONCRETO CICLOPICO, INCLUINDO FORMAS, ESCAVACAO, REATERRO E MATERIAIS, EXCLUINDO MATERIAL REATERRO JAZIDA E TRANSPORTE.</v>
          </cell>
          <cell r="C1440" t="str">
            <v>UN</v>
          </cell>
          <cell r="D1440">
            <v>1779.17</v>
          </cell>
        </row>
        <row r="1441">
          <cell r="A1441" t="str">
            <v>73856/9</v>
          </cell>
          <cell r="B1441" t="str">
            <v>BOCA PARA BUEIRO DUPLO TUBULAR, DIAMETRO =1,00M, EM CONCRETO CICLOPICO, INCLUINDO FORMAS, ESCAVACAO, REATERRO E MATERIAIS, EXCLUINDO MATERIAL REATERRO JAZIDA E TRANSPORTE.</v>
          </cell>
          <cell r="C1441" t="str">
            <v>UN</v>
          </cell>
          <cell r="D1441">
            <v>2215.9899999999998</v>
          </cell>
        </row>
        <row r="1442">
          <cell r="A1442" t="str">
            <v>73856/10</v>
          </cell>
          <cell r="B1442" t="str">
            <v>BOCA PARA BUEIRO DUPLOTUBULAR, DIAMETRO =1,20M, EM CONCRETO CICLOPICO, INCLUINDO FORMAS, ESCAVACAO, REATERRO E MATERIAIS, EXCLUINDO MATERIAL REATERRO JAZIDA E TRANSPORTE.</v>
          </cell>
          <cell r="C1442" t="str">
            <v>UN</v>
          </cell>
          <cell r="D1442">
            <v>3381.26</v>
          </cell>
        </row>
        <row r="1443">
          <cell r="A1443" t="str">
            <v>73856/11</v>
          </cell>
          <cell r="B1443" t="str">
            <v>BOCA PARA BUEIRO TRIPLO TUBULAR, DIAMETRO =0,40M, EM CONCRETO CICLOPICO, INCLUINDO FORMAS, ESCAVACAO, REATERRO E MATERIAIS, EXCLUINDO MATERIAL REATERRO JAZIDA E TRANSPORTE.</v>
          </cell>
          <cell r="C1443" t="str">
            <v>UN</v>
          </cell>
          <cell r="D1443">
            <v>927.17</v>
          </cell>
        </row>
        <row r="1444">
          <cell r="A1444" t="str">
            <v>73856/12</v>
          </cell>
          <cell r="B1444" t="str">
            <v>BOCA PARA BUEIRO TRIPLO TUBULAR, DIAMETRO =0,60M, EM CONCRETO CICLOPICO, INCLUINDO FORMAS, ESCAVACAO, REATERRO E MATERIAIS, EXCLUINDO MATERIAL REATERRO JAZIDA E TRANSPORTE.</v>
          </cell>
          <cell r="C1444" t="str">
            <v>UN</v>
          </cell>
          <cell r="D1444">
            <v>1534.87</v>
          </cell>
        </row>
        <row r="1445">
          <cell r="A1445" t="str">
            <v>73856/13</v>
          </cell>
          <cell r="B1445" t="str">
            <v>BOCA PARA BUEIRO TRIPLO TUBULAR, DIAMETRO =0,80M, EM CONCRETO CICLOPICO, INCLUINDO FORMAS, ESCAVACAO, REATERRO E MATERIAIS, EXCLUINDO MATERIAL REATERRO JAZIDA E TRANSPORTE.</v>
          </cell>
          <cell r="C1445" t="str">
            <v>UN</v>
          </cell>
          <cell r="D1445">
            <v>2308.36</v>
          </cell>
        </row>
        <row r="1446">
          <cell r="A1446" t="str">
            <v>73856/14</v>
          </cell>
          <cell r="B1446" t="str">
            <v>BOCA PARA BUEIRO TRIPLO TUBULAR, DIAMETRO =1,00M, EM CONCRETO CICLOPICO, INCLUINDO FORMAS, ESCAVACAO, REATERRO E MATERIAIS, EXCLUINDO MATERIAL REATERRO JAZIDA E TRANSPORTE.</v>
          </cell>
          <cell r="C1446" t="str">
            <v>UN</v>
          </cell>
          <cell r="D1446">
            <v>3255.3</v>
          </cell>
        </row>
        <row r="1447">
          <cell r="A1447" t="str">
            <v>73856/15</v>
          </cell>
          <cell r="B1447" t="str">
            <v>BOCA PARA BUEIRO TRIPLO TUBULAR, DIAMETRO =1,20M, EM CONCRETO CICLOPICO, INCLUINDO FORMAS, ESCAVACAO, REATERRO E MATERIAIS, EXCLUINDO MATERIAL REATERRO JAZIDA E TRANSPORTE.</v>
          </cell>
          <cell r="C1447" t="str">
            <v>UN</v>
          </cell>
          <cell r="D1447">
            <v>4383.12</v>
          </cell>
        </row>
        <row r="1448">
          <cell r="A1448" t="str">
            <v>74224/1</v>
          </cell>
          <cell r="B1448" t="str">
            <v>POCO DE VISITA PARA DRENAGEM PLUVIAL, EM CONCRETO ESTRUTURAL, DIMENSOES INTERNAS DE 90X150X80CM (LARGXCOMPXALT), PARA REDE DE 600 MM, EXCLUSOS TAMPAO E CHAMINE.</v>
          </cell>
          <cell r="C1448" t="str">
            <v>UN</v>
          </cell>
          <cell r="D1448">
            <v>1330.77</v>
          </cell>
        </row>
        <row r="1449">
          <cell r="A1449">
            <v>83659</v>
          </cell>
          <cell r="B1449" t="str">
            <v>BOCA DE LOBO EM ALVENARIA TIJOLO MACICO, REVESTIDA C/ ARGAMASSA DE CIMENTO E AREIA 1:3, SOBRE LASTRO DE CONCRETO 10CM E TAMPA DE CONCRETO ARMADO</v>
          </cell>
          <cell r="C1449" t="str">
            <v>UN</v>
          </cell>
          <cell r="D1449">
            <v>711.12</v>
          </cell>
        </row>
        <row r="1450">
          <cell r="A1450">
            <v>83716</v>
          </cell>
          <cell r="B1450" t="str">
            <v>GRELHA FF 30X90CM, 135KG, P/ CX RALO COM ASSENTAMENTO DE ARGAMASSA CIMENTO/AREIA 1:4 - FORNECIMENTO E INSTALAÇÃO</v>
          </cell>
          <cell r="C1450" t="str">
            <v>UN</v>
          </cell>
          <cell r="D1450">
            <v>282.14999999999998</v>
          </cell>
        </row>
        <row r="1451">
          <cell r="A1451">
            <v>97976</v>
          </cell>
          <cell r="B1451" t="str">
            <v>POÇO DE INSPEÇÃO CIRCULAR PARA ESGOTO, EM ALVENARIA COM TIJOLOS CERÂMICOS MACIÇOS, DIÂMETRO INTERNO = 0,6 M, PROFUNDIDADE = 1 M, EXCLUINDO TAMPÃO. AF_05/2018</v>
          </cell>
          <cell r="C1451" t="str">
            <v>UN</v>
          </cell>
          <cell r="D1451">
            <v>798.08</v>
          </cell>
        </row>
        <row r="1452">
          <cell r="A1452">
            <v>97977</v>
          </cell>
          <cell r="B1452" t="str">
            <v>POÇO DE INSPEÇÃO CIRCULAR PARA ESGOTO, EM ALVENARIA COM TIJOLOS CERÂMICOS MACIÇOS, DIÂMETRO INTERNO = 0,6 M, PROFUNDIDADE = 1,5 M, EXCLUINDO TAMPÃO. AF_05/2018</v>
          </cell>
          <cell r="C1452" t="str">
            <v>UN</v>
          </cell>
          <cell r="D1452">
            <v>1165.26</v>
          </cell>
        </row>
        <row r="1453">
          <cell r="A1453">
            <v>97980</v>
          </cell>
          <cell r="B1453" t="str">
            <v>BASE PARA POÇO DE VISITA CIRCULAR PARA  ESGOTO, EM ALVENARIA COM TIJOLOS CERÂMICOS MACIÇOS, DIÂMETRO INTERNO = 0,8 M, PROFUNDIDADE = 1,45 M, EXCLUINDO TAMPÃO. AF_05/2018</v>
          </cell>
          <cell r="C1453" t="str">
            <v>UN</v>
          </cell>
          <cell r="D1453">
            <v>1490.72</v>
          </cell>
        </row>
        <row r="1454">
          <cell r="A1454">
            <v>97981</v>
          </cell>
          <cell r="B1454" t="str">
            <v>ACRÉSCIMO PARA POÇO DE VISITA CIRCULAR PARA ESGOTO, EM ALVENARIA COM TIJOLOS CERÂMICOS MACIÇOS, DIÂMETRO INTERNO = 0,8 M. AF_05/2018</v>
          </cell>
          <cell r="C1454" t="str">
            <v>M</v>
          </cell>
          <cell r="D1454">
            <v>897.04</v>
          </cell>
        </row>
        <row r="1455">
          <cell r="A1455">
            <v>97983</v>
          </cell>
          <cell r="B1455" t="str">
            <v>ACRÉSCIMO PARA POÇO DE VISITA CIRCULAR PARA ESGOTO, EM CONCRETO PRÉ-MOLDADO, DIÂMETRO INTERNO = 1 M. AF_05/2018</v>
          </cell>
          <cell r="C1455" t="str">
            <v>M</v>
          </cell>
          <cell r="D1455">
            <v>373.62</v>
          </cell>
        </row>
        <row r="1456">
          <cell r="A1456">
            <v>97985</v>
          </cell>
          <cell r="B1456" t="str">
            <v>ACRÉSCIMO PARA POÇO DE VISITA CIRCULAR PARA  ESGOTO, EM ALVENARIA COM TIJOLOS CERÂMICOS MACIÇOS, DIÂMETRO INTERNO = 1 M. AF_05/2018</v>
          </cell>
          <cell r="C1456" t="str">
            <v>M</v>
          </cell>
          <cell r="D1456">
            <v>1086.03</v>
          </cell>
        </row>
        <row r="1457">
          <cell r="A1457">
            <v>97987</v>
          </cell>
          <cell r="B1457" t="str">
            <v>ACRÉSCIMO PARA POÇO DE VISITA CIRCULAR PARA ESGOTO, EM CONCRETO PRÉ-MOLDADO, DIÂMETRO INTERNO = 1,2 M. AF_05/2018</v>
          </cell>
          <cell r="C1457" t="str">
            <v>M</v>
          </cell>
          <cell r="D1457">
            <v>417.49</v>
          </cell>
        </row>
        <row r="1458">
          <cell r="A1458">
            <v>97988</v>
          </cell>
          <cell r="B1458" t="str">
            <v>BASE PARA POÇO DE VISITA CIRCULAR PARA  ESGOTO, EM ALVENARIA COM TIJOLOS CERÂMICOS MACIÇOS, DIÂMETRO INTERNO = 1,2 M, PROFUNDIDADE = 1,45 M, EXCLUINDO TAMPÃO. AF_05/2018</v>
          </cell>
          <cell r="C1458" t="str">
            <v>UN</v>
          </cell>
          <cell r="D1458">
            <v>2160.0100000000002</v>
          </cell>
        </row>
        <row r="1459">
          <cell r="A1459">
            <v>97989</v>
          </cell>
          <cell r="B1459" t="str">
            <v>ACRÉSCIMO PARA POÇO DE VISITA CIRCULAR PARA ESGOTO, EM ALVENARIA COM TIJOLOS CERÂMICOS MACIÇOS, DIÂMETRO INTERNO = 1,2 M. AF_05/2018</v>
          </cell>
          <cell r="C1459" t="str">
            <v>M</v>
          </cell>
          <cell r="D1459">
            <v>1275.02</v>
          </cell>
        </row>
        <row r="1460">
          <cell r="A1460">
            <v>97991</v>
          </cell>
          <cell r="B1460" t="str">
            <v>ACRÉSCIMO PARA POÇO DE VISITA CIRCULAR PARA  ESGOTO, EM CONCRETO PRÉ-MOLDADO, DIÂMETRO INTERNO = 1,5 M. AF_05/2018</v>
          </cell>
          <cell r="C1460" t="str">
            <v>M</v>
          </cell>
          <cell r="D1460">
            <v>648.87</v>
          </cell>
        </row>
        <row r="1461">
          <cell r="A1461">
            <v>97992</v>
          </cell>
          <cell r="B1461" t="str">
            <v>BASE PARA POÇO DE VISITA CIRCULAR PARA  ESGOTO, EM ALVENARIA COM TIJOLOS CERÂMICOS MACIÇOS, DIÂMETRO INTERNO = 1,5 M, PROFUNDIDADE = 1,45 M, EXCLUINDO TAMPÃO. AF_05/2018</v>
          </cell>
          <cell r="C1461" t="str">
            <v>UN</v>
          </cell>
          <cell r="D1461">
            <v>2744.92</v>
          </cell>
        </row>
        <row r="1462">
          <cell r="A1462">
            <v>97993</v>
          </cell>
          <cell r="B1462" t="str">
            <v>ACRÉSCIMO PARA POÇO DE VISITA CIRCULAR PARA  ESGOTO, EM ALVENARIA COM TIJOLOS CERÂMICOS MACIÇOS, DIÂMETRO INTERNO = 1,5 M. AF_05/2018</v>
          </cell>
          <cell r="C1462" t="str">
            <v>M</v>
          </cell>
          <cell r="D1462">
            <v>1558.5</v>
          </cell>
        </row>
        <row r="1463">
          <cell r="A1463">
            <v>97994</v>
          </cell>
          <cell r="B1463" t="str">
            <v>BASE PARA POÇO DE VISITA RETANGULAR PARA  ESGOTO, EM ALVENARIA COM BLOCOS DE CONCRETO, DIMENSÕES INTERNAS = 1X1 M, PROFUNDIDADE = 1,45 M, EXCLUINDO TAMPÃO. AF_05/2018</v>
          </cell>
          <cell r="C1463" t="str">
            <v>UN</v>
          </cell>
          <cell r="D1463">
            <v>1879.06</v>
          </cell>
        </row>
        <row r="1464">
          <cell r="A1464">
            <v>97995</v>
          </cell>
          <cell r="B1464" t="str">
            <v>ACRÉSCIMO PARA POÇO DE VISITA RETANGULAR PARA ESGOTO, EM ALVENARIA COM BLOCOS DE CONCRETO, DIMENSÕES INTERNAS = 1X1 M. AF_05/2018</v>
          </cell>
          <cell r="C1464" t="str">
            <v>M</v>
          </cell>
          <cell r="D1464">
            <v>962.68</v>
          </cell>
        </row>
        <row r="1465">
          <cell r="A1465">
            <v>97996</v>
          </cell>
          <cell r="B1465" t="str">
            <v>BASE PARA POÇO DE VISITA RETANGULAR PARA ESGOTO, EM ALVENARIA COM BLOCOS DE CONCRETO, DIMENSÕES INTERNAS = 1X1,5 M, PROFUNDIDADE = 1,45 M, EXCLUINDO TAMPÃO. AF_05/2018</v>
          </cell>
          <cell r="C1465" t="str">
            <v>UN</v>
          </cell>
          <cell r="D1465">
            <v>2375.52</v>
          </cell>
        </row>
        <row r="1466">
          <cell r="A1466">
            <v>97997</v>
          </cell>
          <cell r="B1466" t="str">
            <v>ACRÉSCIMO PARA POÇO DE VISITA RETANGULAR PARA ESGOTO, EM ALVENARIA COM BLOCOS DE CONCRETO, DIMENSÕES INTERNAS = 1X1,5 M. AF_05/2018</v>
          </cell>
          <cell r="C1466" t="str">
            <v>M</v>
          </cell>
          <cell r="D1466">
            <v>1153.2</v>
          </cell>
        </row>
        <row r="1467">
          <cell r="A1467">
            <v>97999</v>
          </cell>
          <cell r="B1467" t="str">
            <v>ACRÉSCIMO PARA POÇO DE VISITA RETANGULAR PARA ESGOTO, EM ALVENARIA COM BLOCOS DE CONCRETO, DIMENSÕES INTERNAS = 1X2 M. AF_05/2018</v>
          </cell>
          <cell r="C1467" t="str">
            <v>M</v>
          </cell>
          <cell r="D1467">
            <v>1343.74</v>
          </cell>
        </row>
        <row r="1468">
          <cell r="A1468">
            <v>98001</v>
          </cell>
          <cell r="B1468" t="str">
            <v>ACRÉSCIMO PARA POÇO DE VISITA RETANGULAR PARA ESGOTO, EM ALVENARIA COM BLOCOS DE CONCRETO, DIMENSÕES INTERNAS = 1X2,5 M. AF_05/2018</v>
          </cell>
          <cell r="C1468" t="str">
            <v>M</v>
          </cell>
          <cell r="D1468">
            <v>1534.25</v>
          </cell>
        </row>
        <row r="1469">
          <cell r="A1469">
            <v>98002</v>
          </cell>
          <cell r="B1469" t="str">
            <v>BASE PARA POÇO DE VISITA RETANGULAR PARA ESGOTO, EM ALVENARIA COM BLOCOS DE CONCRETO, DIMENSÕES INTERNAS = 1X3 M, PROFUNDIDADE = 1,45 M, EXCLUINDO TAMPÃO. AF_05/2018</v>
          </cell>
          <cell r="C1469" t="str">
            <v>UN</v>
          </cell>
          <cell r="D1469">
            <v>3885.77</v>
          </cell>
        </row>
        <row r="1470">
          <cell r="A1470">
            <v>98003</v>
          </cell>
          <cell r="B1470" t="str">
            <v>ACRÉSCIMO PARA POÇO DE VISITA RETANGULAR PARA ESGOTO, EM ALVENARIA COM BLOCOS DE CONCRETO, DIMENSÕES INTERNAS = 1X3 M. AF_05/2018</v>
          </cell>
          <cell r="C1470" t="str">
            <v>M</v>
          </cell>
          <cell r="D1470">
            <v>1724.78</v>
          </cell>
        </row>
        <row r="1471">
          <cell r="A1471">
            <v>98005</v>
          </cell>
          <cell r="B1471" t="str">
            <v>ACRÉSCIMO PARA POÇO DE VISITA RETANGULAR PARA ESGOTO, EM ALVENARIA COM BLOCOS DE CONCRETO, DIMENSÕES INTERNAS = 1X3,5 M. AF_05/2018</v>
          </cell>
          <cell r="C1471" t="str">
            <v>M</v>
          </cell>
          <cell r="D1471">
            <v>1915.29</v>
          </cell>
        </row>
        <row r="1472">
          <cell r="A1472">
            <v>98006</v>
          </cell>
          <cell r="B1472" t="str">
            <v>BASE PARA POÇO DE VISITA RETANGULAR PARA ESGOTO, EM ALVENARIA COM BLOCOS DE CONCRETO, DIMENSÕES INTERNAS = 1X4 M, PROFUNDIDADE = 1,45 M, EXCLUINDO TAMPÃO. AF_05/2018</v>
          </cell>
          <cell r="C1472" t="str">
            <v>UN</v>
          </cell>
          <cell r="D1472">
            <v>4883.9399999999996</v>
          </cell>
        </row>
        <row r="1473">
          <cell r="A1473">
            <v>98007</v>
          </cell>
          <cell r="B1473" t="str">
            <v>ACRÉSCIMO PARA POÇO DE VISITA RETANGULAR PARA ESGOTO, EM ALVENARIA COM BLOCOS DE CONCRETO, DIMENSÕES INTERNAS = 1X4 M. AF_05/2018</v>
          </cell>
          <cell r="C1473" t="str">
            <v>M</v>
          </cell>
          <cell r="D1473">
            <v>2105.83</v>
          </cell>
        </row>
        <row r="1474">
          <cell r="A1474">
            <v>98008</v>
          </cell>
          <cell r="B1474" t="str">
            <v>BASE PARA POÇO DE VISITA RETANGULAR PARA ESGOTO, EM ALVENARIA COM BLOCOS DE CONCRETO, DIMENSÕES INTERNAS = 1,5X1,5 M, PROFUNDIDADE = 1,45 M, EXCLUINDO TAMPÃO . AF_05/2018</v>
          </cell>
          <cell r="C1474" t="str">
            <v>UN</v>
          </cell>
          <cell r="D1474">
            <v>2944.3</v>
          </cell>
        </row>
        <row r="1475">
          <cell r="A1475">
            <v>98009</v>
          </cell>
          <cell r="B1475" t="str">
            <v>ACRÉSCIMO PARA POÇO DE VISITA RETANGULAR PARA ESGOTO, EM ALVENARIA COM BLOCOS DE CONCRETO, DIMENSÕES INTERNAS = 1,5X1,5 M. AF_05/2018</v>
          </cell>
          <cell r="C1475" t="str">
            <v>M</v>
          </cell>
          <cell r="D1475">
            <v>1343.74</v>
          </cell>
        </row>
        <row r="1476">
          <cell r="A1476">
            <v>98010</v>
          </cell>
          <cell r="B1476" t="str">
            <v>BASE PARA POÇO DE VISITA RETANGULAR PARA ESGOTO, EM ALVENARIA COM BLOCOS DE CONCRETO, DIMENSÕES INTERNAS = 1,5X2 M, PROFUNDIDADE = 1,45 M, EXCLUINDO TAMPÃO. AF_05/2018</v>
          </cell>
          <cell r="C1476" t="str">
            <v>UN</v>
          </cell>
          <cell r="D1476">
            <v>3585.73</v>
          </cell>
        </row>
        <row r="1477">
          <cell r="A1477">
            <v>98011</v>
          </cell>
          <cell r="B1477" t="str">
            <v>ACRÉSCIMO PARA POÇO DE VISITA RETANGULAR PARA ESGOTO, EM ALVENARIA COM BLOCOS DE CONCRETO, DIMENSÕES INTERNAS = 1,5X2 M. AF_05/2018</v>
          </cell>
          <cell r="C1477" t="str">
            <v>M</v>
          </cell>
          <cell r="D1477">
            <v>1534.25</v>
          </cell>
        </row>
        <row r="1478">
          <cell r="A1478">
            <v>98012</v>
          </cell>
          <cell r="B1478" t="str">
            <v>BASE PARA POÇO DE VISITA RETANGULAR PARA ESGOTO, EM ALVENARIA COM BLOCOS DE CONCRETO, DIMENSÕES INTERNAS = 1,5X2,5 M, PROFUNDIDADE = 1,45 M, EXCLUINDO TAMPÃO. AF_05/2018</v>
          </cell>
          <cell r="C1478" t="str">
            <v>UN</v>
          </cell>
          <cell r="D1478">
            <v>4210.7299999999996</v>
          </cell>
        </row>
        <row r="1479">
          <cell r="A1479">
            <v>98013</v>
          </cell>
          <cell r="B1479" t="str">
            <v>ACRÉSCIMO PARA POÇO DE VISITA RETANGULAR PARA ESGOTO, EM ALVENARIA COM BLOCOS DE CONCRETO, DIMENSÕES INTERNAS = 1,5X2,5 M. AF_05/2018</v>
          </cell>
          <cell r="C1479" t="str">
            <v>M</v>
          </cell>
          <cell r="D1479">
            <v>1724.78</v>
          </cell>
        </row>
        <row r="1480">
          <cell r="A1480">
            <v>98014</v>
          </cell>
          <cell r="B1480" t="str">
            <v>BASE PARA POÇO DE VISITA RETANGULAR PARA ESGOTO, EM ALVENARIA COM BLOCOS DE CONCRETO, DIMENSÕES INTERNAS = 1,5X3 M, PROFUNDIDADE = 1,45 M, EXCLUINDO TAMPÃO. AF_05/2018</v>
          </cell>
          <cell r="C1480" t="str">
            <v>UN</v>
          </cell>
          <cell r="D1480">
            <v>4835.6000000000004</v>
          </cell>
        </row>
        <row r="1481">
          <cell r="A1481">
            <v>98015</v>
          </cell>
          <cell r="B1481" t="str">
            <v>ACRÉSCIMO PARA POÇO DE VISITA RETANGULAR PARA ESGOTO, EM ALVENARIA COM BLOCOS DE CONCRETO, DIMENSÕES INTERNAS = 1,5X3 M. AF_05/2018</v>
          </cell>
          <cell r="C1481" t="str">
            <v>M</v>
          </cell>
          <cell r="D1481">
            <v>1915.29</v>
          </cell>
        </row>
        <row r="1482">
          <cell r="A1482">
            <v>98016</v>
          </cell>
          <cell r="B1482" t="str">
            <v>BASE PARA POÇO DE VISITA RETANGULAR PARA ESGOTO, EM ALVENARIA COM BLOCOS DE CONCRETO, DIMENSÕES INTERNAS = 1,5X3,5 M, PROFUNDIDADE = 1,45 M, EXCLUINDO TAMPÃO. AF_05/2018</v>
          </cell>
          <cell r="C1482" t="str">
            <v>UN</v>
          </cell>
          <cell r="D1482">
            <v>5460.58</v>
          </cell>
        </row>
        <row r="1483">
          <cell r="A1483">
            <v>98017</v>
          </cell>
          <cell r="B1483" t="str">
            <v>ACRÉSCIMO PARA POÇO DE VISITA RETANGULAR PARA ESGOTO, EM ALVENARIA COM BLOCOS DE CONCRETO, DIMENSÕES INTERNAS = 1,5X3,5 M. AF_05/2018</v>
          </cell>
          <cell r="C1483" t="str">
            <v>M</v>
          </cell>
          <cell r="D1483">
            <v>2105.83</v>
          </cell>
        </row>
        <row r="1484">
          <cell r="A1484">
            <v>98018</v>
          </cell>
          <cell r="B1484" t="str">
            <v>BASE PARA POÇO DE VISITA RETANGULAR PARA ESGOTO, EM ALVENARIA COM BLOCOS DE CONCRETO, DIMENSÕES INTERNAS = 1,5X4 M, PROFUNDIDADE = 1,45 M, EXCLUINDO TAMPÃO. AF_05/2018</v>
          </cell>
          <cell r="C1484" t="str">
            <v>UN</v>
          </cell>
          <cell r="D1484">
            <v>6085.54</v>
          </cell>
        </row>
        <row r="1485">
          <cell r="A1485">
            <v>98019</v>
          </cell>
          <cell r="B1485" t="str">
            <v>ACRÉSCIMO PARA POÇO DE VISITA RETANGULAR PARA ESGOTO, EM ALVENARIA COM BLOCOS DE CONCRETO, DIMENSÕES INTERNAS = 1,5X4 M. AF_05/2018</v>
          </cell>
          <cell r="C1485" t="str">
            <v>M</v>
          </cell>
          <cell r="D1485">
            <v>2322.4899999999998</v>
          </cell>
        </row>
        <row r="1486">
          <cell r="A1486">
            <v>98020</v>
          </cell>
          <cell r="B1486" t="str">
            <v>BASE PARA POÇO DE VISITA RETANGULAR PARA ESGOTO, EM ALVENARIA COM BLOCOS DE CONCRETO, DIMENSÕES INTERNAS = 2X2 M, PROFUNDIDADE = 1,45 M, EXCLUINDO TAMPÃO. AF_05/2018</v>
          </cell>
          <cell r="C1486" t="str">
            <v>UN</v>
          </cell>
          <cell r="D1486">
            <v>4341.79</v>
          </cell>
        </row>
        <row r="1487">
          <cell r="A1487">
            <v>98021</v>
          </cell>
          <cell r="B1487" t="str">
            <v>ACRÉSCIMO PARA POÇO DE VISITA RETANGULAR PARA ESGOTO, EM ALVENARIA COM BLOCOS DE CONCRETO, DIMENSÕES INTERNAS = 2X2 M. AF_05/2018</v>
          </cell>
          <cell r="C1487" t="str">
            <v>M</v>
          </cell>
          <cell r="D1487">
            <v>1750.94</v>
          </cell>
        </row>
        <row r="1488">
          <cell r="A1488">
            <v>98022</v>
          </cell>
          <cell r="B1488" t="str">
            <v>BASE PARA POÇO DE VISITA RETANGULAR PARA ESGOTO, EM ALVENARIA COM BLOCOS DE CONCRETO, DIMENSÕES INTERNAS = 2X2,5 M, PROFUNDIDADE = 1,45 M, EXCLUINDO TAMPÃO. AF_05/2018</v>
          </cell>
          <cell r="C1488" t="str">
            <v>UN</v>
          </cell>
          <cell r="D1488">
            <v>5086.07</v>
          </cell>
        </row>
        <row r="1489">
          <cell r="A1489">
            <v>98023</v>
          </cell>
          <cell r="B1489" t="str">
            <v>ACRÉSCIMO PARA POÇO DE VISITA RETANGULAR PARA ESGOTO, EM ALVENARIA COM BLOCOS DE CONCRETO, DIMENSÕES INTERNAS = 2X2,5 M. AF_05/2018</v>
          </cell>
          <cell r="C1489" t="str">
            <v>M</v>
          </cell>
          <cell r="D1489">
            <v>1941.45</v>
          </cell>
        </row>
        <row r="1490">
          <cell r="A1490">
            <v>98024</v>
          </cell>
          <cell r="B1490" t="str">
            <v>BASE PARA POÇO DE VISITA RETANGULAR PARA ESGOTO, EM ALVENARIA COM BLOCOS DE CONCRETO, DIMENSÕES INTERNAS = 2X3 M, PROFUNDIDADE = 1,45 M, EXCLUINDO TAMPÃO. AF_05/2018</v>
          </cell>
          <cell r="C1490" t="str">
            <v>UN</v>
          </cell>
          <cell r="D1490">
            <v>5867.95</v>
          </cell>
        </row>
        <row r="1491">
          <cell r="A1491">
            <v>98025</v>
          </cell>
          <cell r="B1491" t="str">
            <v>ACRÉSCIMO PARA POÇO DE VISITA RETANGULAR PARA ESGOTO, EM ALVENARIA COM BLOCOS DE CONCRETO, DIMENSÕES INTERNAS = 2X3 M. AF_05/2018</v>
          </cell>
          <cell r="C1491" t="str">
            <v>M</v>
          </cell>
          <cell r="D1491">
            <v>2131.9899999999998</v>
          </cell>
        </row>
        <row r="1492">
          <cell r="A1492">
            <v>98026</v>
          </cell>
          <cell r="B1492" t="str">
            <v>BASE PARA POÇO DE VISITA RETANGULAR PARA ESGOTO, EM ALVENARIA COM BLOCOS DE CONCRETO, DIMENSÕES INTERNAS = 2X3,5 M, PROFUNDIDADE = 1,45 M, EXCLUINDO TAMPÃO. AF_05/2018</v>
          </cell>
          <cell r="C1492" t="str">
            <v>UN</v>
          </cell>
          <cell r="D1492">
            <v>6616.88</v>
          </cell>
        </row>
        <row r="1493">
          <cell r="A1493">
            <v>98027</v>
          </cell>
          <cell r="B1493" t="str">
            <v>ACRÉSCIMO PARA POÇO DE VISITA RETANGULAR PARA ESGOTO, EM ALVENARIA COM BLOCOS DE CONCRETO, DIMENSÕES INTERNAS = 2X3,5 M. AF_05/2018</v>
          </cell>
          <cell r="C1493" t="str">
            <v>M</v>
          </cell>
          <cell r="D1493">
            <v>2322.4899999999998</v>
          </cell>
        </row>
        <row r="1494">
          <cell r="A1494">
            <v>98028</v>
          </cell>
          <cell r="B1494" t="str">
            <v>BASE PARA POÇO DE VISITA RETANGULAR PARA ESGOTO, EM ALVENARIA COM BLOCOS DE CONCRETO, DIMENSÕES INTERNAS = 2X4 M, PROFUNDIDADE = 1,45 M, EXCLUINDO TAMPÃO. AF_05/2018</v>
          </cell>
          <cell r="C1494" t="str">
            <v>UN</v>
          </cell>
          <cell r="D1494">
            <v>7365.77</v>
          </cell>
        </row>
        <row r="1495">
          <cell r="A1495">
            <v>98029</v>
          </cell>
          <cell r="B1495" t="str">
            <v>ACRÉSCIMO PARA POÇO DE VISITA RETANGULAR PARA ESGOTO, EM ALVENARIA COM BLOCOS DE CONCRETO, DIMENSÕES INTERNAS = 2X4 M. AF_05/2018</v>
          </cell>
          <cell r="C1495" t="str">
            <v>M</v>
          </cell>
          <cell r="D1495">
            <v>2518.41</v>
          </cell>
        </row>
        <row r="1496">
          <cell r="A1496">
            <v>98030</v>
          </cell>
          <cell r="B1496" t="str">
            <v>BASE PARA POÇO DE VISITA RETANGULAR PARA ESGOTO, EM ALVENARIA COM BLOCOS DE CONCRETO, DIMENSÕES INTERNAS = 2,5X2,5 M, PROFUNDIDADE = 1,45 M, EXCLUINDO TAMPÃO. AF_05/2018</v>
          </cell>
          <cell r="C1496" t="str">
            <v>UN</v>
          </cell>
          <cell r="D1496">
            <v>6015.02</v>
          </cell>
        </row>
        <row r="1497">
          <cell r="A1497">
            <v>98031</v>
          </cell>
          <cell r="B1497" t="str">
            <v>ACRÉSCIMO PARA POÇO DE VISITA RETANGULAR PARA ESGOTO, EM ALVENARIA COM BLOCOS DE CONCRETO, DIMENSÕES INTERNAS = 2,5X2,5 M. AF_05/2018</v>
          </cell>
          <cell r="C1497" t="str">
            <v>M</v>
          </cell>
          <cell r="D1497">
            <v>2137.44</v>
          </cell>
        </row>
        <row r="1498">
          <cell r="A1498">
            <v>98032</v>
          </cell>
          <cell r="B1498" t="str">
            <v>BASE PARA POÇO DE VISITA RETANGULAR PARA ESGOTO, EM ALVENARIA COM BLOCOS DE CONCRETO, DIMENSÕES INTERNAS = 2,5X3 M, PROFUNDIDADE = 1,45 M, EXCLUINDO TAMPÃO. AF_05/2018</v>
          </cell>
          <cell r="C1498" t="str">
            <v>UN</v>
          </cell>
          <cell r="D1498">
            <v>6917.66</v>
          </cell>
        </row>
        <row r="1499">
          <cell r="A1499">
            <v>98033</v>
          </cell>
          <cell r="B1499" t="str">
            <v>ACRÉSCIMO PARA POÇO DE VISITA RETANGULAR PARA ESGOTO, EM ALVENARIA COM BLOCOS DE CONCRETO, DIMENSÕES INTERNAS = 2,5X3 M. AF_05/2018</v>
          </cell>
          <cell r="C1499" t="str">
            <v>M</v>
          </cell>
          <cell r="D1499">
            <v>2327.96</v>
          </cell>
        </row>
        <row r="1500">
          <cell r="A1500">
            <v>98034</v>
          </cell>
          <cell r="B1500" t="str">
            <v>BASE PARA POÇO DE VISITA RETANGULAR PARA ESGOTO, EM ALVENARIA COM BLOCOS DE CONCRETO, DIMENSÕES INTERNAS = 2,5X3,5 M, PROFUNDIDADE = 1,45 M, EXCLUINDO TAMPÃO. AF_05/2018</v>
          </cell>
          <cell r="C1500" t="str">
            <v>UN</v>
          </cell>
          <cell r="D1500">
            <v>7820.31</v>
          </cell>
        </row>
        <row r="1501">
          <cell r="A1501">
            <v>98035</v>
          </cell>
          <cell r="B1501" t="str">
            <v>ACRÉSCIMO PARA POÇO DE VISITA RETANGULAR PARA ESGOTO, EM ALVENARIA COM BLOCOS DE CONCRETO, DIMENSÕES INTERNAS = 2,5X3,5 M. AF_05/2018</v>
          </cell>
          <cell r="C1501" t="str">
            <v>M</v>
          </cell>
          <cell r="D1501">
            <v>2518.41</v>
          </cell>
        </row>
        <row r="1502">
          <cell r="A1502">
            <v>98036</v>
          </cell>
          <cell r="B1502" t="str">
            <v>BASE PARA POÇO DE VISITA RETANGULAR PARA ESGOTO, EM ALVENARIA COM BLOCOS DE CONCRETO, DIMENSÕES INTERNAS = 2,5X4 M, PROFUNDIDADE = 1,45 M, EXCLUINDO TAMPÃO. AF_05/2018</v>
          </cell>
          <cell r="C1502" t="str">
            <v>UN</v>
          </cell>
          <cell r="D1502">
            <v>8723.01</v>
          </cell>
        </row>
        <row r="1503">
          <cell r="A1503">
            <v>98037</v>
          </cell>
          <cell r="B1503" t="str">
            <v>ACRÉSCIMO PARA POÇO DE VISITA RETANGULAR PARA ESGOTO, EM ALVENARIA COM BLOCOS DE CONCRETO, DIMENSÕES INTERNAS = 2,5X4 M. AF_05/2018</v>
          </cell>
          <cell r="C1503" t="str">
            <v>M</v>
          </cell>
          <cell r="D1503">
            <v>2714.37</v>
          </cell>
        </row>
        <row r="1504">
          <cell r="A1504">
            <v>98038</v>
          </cell>
          <cell r="B1504" t="str">
            <v>BASE PARA POÇO DE VISITA RETANGULAR PARA ESGOTO, EM ALVENARIA COM BLOCOS DE CONCRETO, DIMENSÕES INTERNAS = 3X3 M, PROFUNDIDADE = 1,45 M, EXCLUINDO TAMPÃO. AF_05/2018</v>
          </cell>
          <cell r="C1504" t="str">
            <v>UN</v>
          </cell>
          <cell r="D1504">
            <v>8002.24</v>
          </cell>
        </row>
        <row r="1505">
          <cell r="A1505">
            <v>98039</v>
          </cell>
          <cell r="B1505" t="str">
            <v>ACRÉSCIMO PARA POÇO DE VISITA RETANGULAR PARA ESGOTO, EM ALVENARIA COM BLOCOS DE CONCRETO, DIMENSÕES INTERNAS = 3X3 M. AF_05/2018</v>
          </cell>
          <cell r="C1505" t="str">
            <v>M</v>
          </cell>
          <cell r="D1505">
            <v>2523.86</v>
          </cell>
        </row>
        <row r="1506">
          <cell r="A1506">
            <v>98040</v>
          </cell>
          <cell r="B1506" t="str">
            <v>BASE PARA POÇO DE VISITA RETANGULAR PARA ESGOTO, EM ALVENARIA COM BLOCOS DE CONCRETO, DIMENSÕES INTERNAS = 3X3,5 M, PROFUNDIDADE = 1,45 M, EXCLUINDO TAMPÃO. AF_05/2018</v>
          </cell>
          <cell r="C1506" t="str">
            <v>UN</v>
          </cell>
          <cell r="D1506">
            <v>9042.4599999999991</v>
          </cell>
        </row>
        <row r="1507">
          <cell r="A1507">
            <v>98041</v>
          </cell>
          <cell r="B1507" t="str">
            <v>ACRÉSCIMO PARA POÇO DE VISITA RETANGULAR PARA ESGOTO, EM ALVENARIA COM BLOCOS DE CONCRETO, DIMENSÕES INTERNAS = 3X3,5 M. AF_05/2018</v>
          </cell>
          <cell r="C1507" t="str">
            <v>M</v>
          </cell>
          <cell r="D1507">
            <v>2714.37</v>
          </cell>
        </row>
        <row r="1508">
          <cell r="A1508">
            <v>98042</v>
          </cell>
          <cell r="B1508" t="str">
            <v>BASE PARA POÇO DE VISITA RETANGULAR PARA ESGOTO, EM ALVENARIA COM BLOCOS DE CONCRETO, DIMENSÕES INTERNAS = 3X4 M, PROFUNDIDADE = 1,45 M, EXCLUINDO TAMPÃO. AF_05/2018</v>
          </cell>
          <cell r="C1508" t="str">
            <v>UN</v>
          </cell>
          <cell r="D1508">
            <v>10082.68</v>
          </cell>
        </row>
        <row r="1509">
          <cell r="A1509">
            <v>98043</v>
          </cell>
          <cell r="B1509" t="str">
            <v>ACRÉSCIMO PARA POÇO DE VISITA RETANGULAR PARA ESGOTO, EM ALVENARIA COM BLOCOS DE CONCRETO, DIMENSÕES INTERNAS = 3X4 M. AF_05/2018</v>
          </cell>
          <cell r="C1509" t="str">
            <v>M</v>
          </cell>
          <cell r="D1509">
            <v>2910.35</v>
          </cell>
        </row>
        <row r="1510">
          <cell r="A1510">
            <v>98044</v>
          </cell>
          <cell r="B1510" t="str">
            <v>BASE PARA POÇO DE VISITA RETANGULAR PARA ESGOTO, EM ALVENARIA COM BLOCOS DE CONCRETO, DIMENSÕES INTERNAS = 3,5X3,5 M, PROFUNDIDADE = 1,45 M, EXCLUINDO TAMPÃO. AF_05/2018</v>
          </cell>
          <cell r="C1510" t="str">
            <v>UN</v>
          </cell>
          <cell r="D1510">
            <v>10272.57</v>
          </cell>
        </row>
        <row r="1511">
          <cell r="A1511">
            <v>98045</v>
          </cell>
          <cell r="B1511" t="str">
            <v>ACRÉSCIMO PARA POÇO DE VISITA RETANGULAR PARA ESGOTO, EM ALVENARIA COM BLOCOS DE CONCRETO, DIMENSÕES INTERNAS = 3,5X3,5 M. AF_05/2018</v>
          </cell>
          <cell r="C1511" t="str">
            <v>M</v>
          </cell>
          <cell r="D1511">
            <v>2910.35</v>
          </cell>
        </row>
        <row r="1512">
          <cell r="A1512">
            <v>98046</v>
          </cell>
          <cell r="B1512" t="str">
            <v>BASE PARA POÇO DE VISITA RETANGULAR PARA ESGOTO, EM ALVENARIA COM BLOCOS DE CONCRETO, DIMENSÕES INTERNAS = 3,5X4 M, PROFUNDIDADE = 1,45 M, EXCLUINDO TAMPÃO. AF_05/2018</v>
          </cell>
          <cell r="C1512" t="str">
            <v>UN</v>
          </cell>
          <cell r="D1512">
            <v>11451.54</v>
          </cell>
        </row>
        <row r="1513">
          <cell r="A1513">
            <v>98047</v>
          </cell>
          <cell r="B1513" t="str">
            <v>ACRÉSCIMO PARA POÇO DE VISITA RETANGULAR PARA ESGOTO, EM ALVENARIA COM BLOCOS DE CONCRETO, DIMENSÕES INTERNAS = 3,5X4 M. AF_05/2018</v>
          </cell>
          <cell r="C1513" t="str">
            <v>M</v>
          </cell>
          <cell r="D1513">
            <v>3106.32</v>
          </cell>
        </row>
        <row r="1514">
          <cell r="A1514">
            <v>98048</v>
          </cell>
          <cell r="B1514" t="str">
            <v>BASE PARA POÇO DE VISITA RETANGULAR PARA ESGOTO, EM ALVENARIA COM BLOCOS DE CONCRETO, DIMENSÕES INTERNAS = 4X4 M, PROFUNDIDADE = 1,45 M, EXCLUINDO TAMPÃO. AF_05/2018</v>
          </cell>
          <cell r="C1514" t="str">
            <v>UN</v>
          </cell>
          <cell r="D1514">
            <v>12829.65</v>
          </cell>
        </row>
        <row r="1515">
          <cell r="A1515">
            <v>98049</v>
          </cell>
          <cell r="B1515" t="str">
            <v>ACRÉSCIMO PARA POÇO DE VISITA RETANGULAR PARA ESGOTO, EM ALVENARIA COM BLOCOS DE CONCRETO, DIMENSÕES INTERNAS = 4X4 M. AF_05/2018</v>
          </cell>
          <cell r="C1515" t="str">
            <v>M</v>
          </cell>
          <cell r="D1515">
            <v>3248.88</v>
          </cell>
        </row>
        <row r="1516">
          <cell r="A1516">
            <v>98050</v>
          </cell>
          <cell r="B1516" t="str">
            <v>CHAMINÉ CIRCULAR PARA POÇO DE VISITA PARA ESGOTO, EM CONCRETO PRÉ-MOLDADO, DIÂMETRO INTERNO = 0,6 M. AF_05/2018</v>
          </cell>
          <cell r="C1516" t="str">
            <v>M</v>
          </cell>
          <cell r="D1516">
            <v>202.91</v>
          </cell>
        </row>
        <row r="1517">
          <cell r="A1517">
            <v>98051</v>
          </cell>
          <cell r="B1517" t="str">
            <v>CHAMINÉ CIRCULAR PARA POÇO DE VISITA PARA ESGOTO, EM ALVENARIA COM TIJOLOS CERÂMICOS MACIÇOS, DIÂMETRO INTERNO = 0,6 M. AF_05/2018</v>
          </cell>
          <cell r="C1517" t="str">
            <v>M</v>
          </cell>
          <cell r="D1517">
            <v>705.19</v>
          </cell>
        </row>
        <row r="1518">
          <cell r="A1518">
            <v>98405</v>
          </cell>
          <cell r="B1518" t="str">
            <v>BASE PARA POÇO DE VISITA CIRCULAR PARA  ESGOTO, EM ALVENARIA COM TIJOLOS CERÂMICOS MACIÇOS, DIÂMETRO INTERNO = 1 M, PROFUNDIDADE = 1,45 M, EXCLUINDO TAMPÃO. AF_05/2018</v>
          </cell>
          <cell r="C1518" t="str">
            <v>UN</v>
          </cell>
          <cell r="D1518">
            <v>1828.3</v>
          </cell>
        </row>
        <row r="1519">
          <cell r="A1519">
            <v>98406</v>
          </cell>
          <cell r="B1519" t="str">
            <v>BASE PARA POÇO DE VISITA RETANGULAR PARA ESGOTO, EM ALVENARIA COM BLOCOS DE CONCRETO, DIMENSÕES INTERNAS = 1X3,5 M, PROFUNDIDADE = 1,45 M, EXCLUINDO TAMPÃO. AF_05/2018</v>
          </cell>
          <cell r="C1519" t="str">
            <v>UN</v>
          </cell>
          <cell r="D1519">
            <v>4384.78</v>
          </cell>
        </row>
        <row r="1520">
          <cell r="A1520">
            <v>98407</v>
          </cell>
          <cell r="B1520" t="str">
            <v>BASE PARA POÇO DE VISITA RETANGULAR PARA ESGOTO, EM ALVENARIA COM BLOCOS DE CONCRETO, DIMENSÕES INTERNAS = 1X2 M, PROFUNDIDADE = 1,45 M, EXCLUINDO TAMPÃO. AF_05/2018</v>
          </cell>
          <cell r="C1520" t="str">
            <v>UN</v>
          </cell>
          <cell r="D1520">
            <v>2871.93</v>
          </cell>
        </row>
        <row r="1521">
          <cell r="A1521">
            <v>98408</v>
          </cell>
          <cell r="B1521" t="str">
            <v>BASE PARA POÇO DE VISITA RETANGULAR PARA ESGOTO, EM ALVENARIA COM BLOCOS DE CONCRETO, DIMENSÕES INTERNAS = 1X2,5 M, PROFUNDIDADE = 1,45 M, EXCLUINDO TAMPÃO. AF_05/2018</v>
          </cell>
          <cell r="C1521" t="str">
            <v>UN</v>
          </cell>
          <cell r="D1521">
            <v>3368.39</v>
          </cell>
        </row>
        <row r="1522">
          <cell r="A1522">
            <v>98409</v>
          </cell>
          <cell r="B1522" t="str">
            <v>ACRÉSCIMO PARA POÇO DE VISITA CIRCULAR PARA ESGOTO, EM CONCRETO PRÉ-MOLDADO, DIÂMETRO INTERNO = 0,8 M. AF_05/2018</v>
          </cell>
          <cell r="C1522" t="str">
            <v>M</v>
          </cell>
          <cell r="D1522">
            <v>308.8</v>
          </cell>
        </row>
        <row r="1523">
          <cell r="A1523">
            <v>98414</v>
          </cell>
          <cell r="B1523" t="str">
            <v>BASE PARA POÇO DE VISITA CIRCULAR PARA  ESGOTO, EM CONCRETO PRÉ-MOLDADO, DIÂMETRO INTERNO = 1 M, PROFUNDIDADE = 1,45 M, EXCLUINDO TAMPÃO. AF_05/2018_P</v>
          </cell>
          <cell r="C1523" t="str">
            <v>UN</v>
          </cell>
          <cell r="D1523">
            <v>900.73</v>
          </cell>
        </row>
        <row r="1524">
          <cell r="A1524">
            <v>98415</v>
          </cell>
          <cell r="B1524" t="str">
            <v>(COMPOSIÇÃO REPRESENTATIVA) POÇO DE VISITA CIRCULAR PARA ESGOTO, EM CONCRETO PRÉ-MOLDADO, DIÂMETRO INTERNO = 1,0 M, PROFUNDIDADE ATÉ 1,50 M, EXCLUINDO TAMPÃO. AF_04/2018</v>
          </cell>
          <cell r="C1524" t="str">
            <v>UN</v>
          </cell>
          <cell r="D1524">
            <v>900.73</v>
          </cell>
        </row>
        <row r="1525">
          <cell r="A1525">
            <v>98416</v>
          </cell>
          <cell r="B1525" t="str">
            <v>(COMPOSIÇÃO REPRESENTATIVA) POÇO DE VISITA CIRCULAR PARA ESGOTO, EM CONCRETO PRÉ-MOLDADO, DIÂMETRO INTERNO = 1,0 M, PROFUNDIDADE DE 1,50 A 2,00 M, EXCLUINDO TAMPÃO. AF_04/2018</v>
          </cell>
          <cell r="C1525" t="str">
            <v>UN</v>
          </cell>
          <cell r="D1525">
            <v>1087.54</v>
          </cell>
        </row>
        <row r="1526">
          <cell r="A1526">
            <v>98417</v>
          </cell>
          <cell r="B1526" t="str">
            <v>(COMPOSIÇÃO REPRESENTATIVA) POÇO DE VISITA CIRCULAR PARA ESGOTO, EM CONCRETO PRÉ-MOLDADO, DIÂMETRO INTERNO = 1,0 M, PROFUNDIDADE DE 2,00 A 2,50 M, EXCLUINDO TAMPÃO. AF_04/2018</v>
          </cell>
          <cell r="C1526" t="str">
            <v>UN</v>
          </cell>
          <cell r="D1526">
            <v>1274.3499999999999</v>
          </cell>
        </row>
        <row r="1527">
          <cell r="A1527">
            <v>98418</v>
          </cell>
          <cell r="B1527" t="str">
            <v>(COMPOSIÇÃO REPRESENTATIVA) POÇO DE VISITA CIRCULAR PARA ESGOTO, EM CONCRETO PRÉ-MOLDADO, DIÂMETRO INTERNO = 1,0 M, PROFUNDIDADE DE 2,50 A 3,00 M, EXCLUINDO TAMPÃO. AF_04/2018</v>
          </cell>
          <cell r="C1527" t="str">
            <v>UN</v>
          </cell>
          <cell r="D1527">
            <v>1375.8</v>
          </cell>
        </row>
        <row r="1528">
          <cell r="A1528">
            <v>98419</v>
          </cell>
          <cell r="B1528" t="str">
            <v>(COMPOSIÇÃO REPRESENTATIVA) POÇO DE VISITA CIRCULAR PARA ESGOTO, EM CONCRETO PRÉ-MOLDADO, DIÂMETRO INTERNO = 1,0 M, PROFUNDIDADE DE 3,00 A 3,50 M, EXCLUINDO TAMPÃO. AF_04/2018</v>
          </cell>
          <cell r="C1528" t="str">
            <v>UN</v>
          </cell>
          <cell r="D1528">
            <v>1477.26</v>
          </cell>
        </row>
        <row r="1529">
          <cell r="A1529">
            <v>98420</v>
          </cell>
          <cell r="B1529" t="str">
            <v>(COMPOSIÇÃO REPRESENTATIVA) POÇO DE VISITA CIRCULAR PARA ESGOTO, EM CONCRETO PRÉ-MOLDADO, DIÂMETRO INTERNO = 1,0 M, PROFUNDIDADE ATÉ 1,50 M, INCLUINDO TAMPÃO DE FERRO FUNDIDO, DIÂMETRO DE 60 CM. AF_04/2018</v>
          </cell>
          <cell r="C1529" t="str">
            <v>UN</v>
          </cell>
          <cell r="D1529">
            <v>1273.6600000000001</v>
          </cell>
        </row>
        <row r="1530">
          <cell r="A1530">
            <v>98421</v>
          </cell>
          <cell r="B1530" t="str">
            <v>(COMPOSIÇÃO REPRESENTATIVA) POÇO DE VISITA CIRCULAR PARA ESGOTO, EM CONCRETO PRÉ-MOLDADO, DIÂMETRO INTERNO = 1,0 M, PROFUNDIDADE DE 1,50 A 2,00 M, INCLUINDO TAMPÃO DE FERRO FUNDIDO, DIÂMETRO DE 60 CM. AF_04/2018</v>
          </cell>
          <cell r="C1530" t="str">
            <v>UN</v>
          </cell>
          <cell r="D1530">
            <v>1460.47</v>
          </cell>
        </row>
        <row r="1531">
          <cell r="A1531">
            <v>98422</v>
          </cell>
          <cell r="B1531" t="str">
            <v>(COMPOSIÇÃO REPRESENTATIVA) POÇO DE VISITA CIRCULAR PARA ESGOTO, EM CONCRETO PRÉ-MOLDADO, DIÂMETRO INTERNO = 1,0 M, PROFUNDIDADE DE 2,00 A 2,50 M, INCLUINDO TAMPÃO DE FERRO FUNDIDO, DIÂMETRO DE 60 CM. AF_04/2018</v>
          </cell>
          <cell r="C1531" t="str">
            <v>UN</v>
          </cell>
          <cell r="D1531">
            <v>1647.28</v>
          </cell>
        </row>
        <row r="1532">
          <cell r="A1532">
            <v>98423</v>
          </cell>
          <cell r="B1532" t="str">
            <v>(COMPOSIÇÃO REPRESENTATIVA) POÇO DE VISITA CIRCULAR PARA ESGOTO, EM CONCRETO PRÉ-MOLDADO, DIÂMETRO INTERNO = 1,0 M, PROFUNDIDADE DE 2,50 A 3,00 M, INCLUINDO TAMPÃO DE FERRO FUNDIDO, DIÂMETRO DE 60 CM. AF_04/2018</v>
          </cell>
          <cell r="C1532" t="str">
            <v>UN</v>
          </cell>
          <cell r="D1532">
            <v>1748.73</v>
          </cell>
        </row>
        <row r="1533">
          <cell r="A1533">
            <v>98424</v>
          </cell>
          <cell r="B1533" t="str">
            <v>(COMPOSIÇÃO REPRESENTATIVA) POÇO DE VISITA CIRCULAR PARA ESGOTO, EM CONCRETO PRÉ-MOLDADO, DIÂMETRO INTERNO = 1,0 M, PROFUNDIDADE DE 3,00 A 3,50 M, INCLUINDO TAMPÃO DE FERRO FUNDIDO, DIÂMETRO DE 60 CM. AF_04/2018</v>
          </cell>
          <cell r="C1533" t="str">
            <v>UN</v>
          </cell>
          <cell r="D1533">
            <v>1850.19</v>
          </cell>
        </row>
        <row r="1534">
          <cell r="A1534">
            <v>98425</v>
          </cell>
          <cell r="B1534" t="str">
            <v>(COMPOSIÇÃO REPRESENTATIVA) POÇO DE VISITA CIRCULAR PARA ESGOTO, EM ALVENARIA COM TIJOLOS CERÂMICOS MACIÇOS, DIÂMETRO INTERNO = 1,2 M, PROFUNDIDADE ATÉ 1,50 M, EXCLUINDO TAMPÃO. AF_04/2018</v>
          </cell>
          <cell r="C1534" t="str">
            <v>UN</v>
          </cell>
          <cell r="D1534">
            <v>2160.0100000000002</v>
          </cell>
        </row>
        <row r="1535">
          <cell r="A1535">
            <v>98426</v>
          </cell>
          <cell r="B1535" t="str">
            <v>(COMPOSIÇÃO REPRESENTATIVA) POÇO DE VISITA CIRCULAR PARA ESGOTO, EM ALVENARIA COM TIJOLOS CERÂMICOS MACIÇOS, DIÂMETRO INTERNO = 1,2 M, PROFUNDIDADE DE 1,50 A 2,00 M, EXCLUINDO TAMPÃO. AF_04/2018</v>
          </cell>
          <cell r="C1535" t="str">
            <v>UN</v>
          </cell>
          <cell r="D1535">
            <v>2797.52</v>
          </cell>
        </row>
        <row r="1536">
          <cell r="A1536">
            <v>98427</v>
          </cell>
          <cell r="B1536" t="str">
            <v>(COMPOSIÇÃO REPRESENTATIVA) POÇO DE VISITA CIRCULAR PARA ESGOTO, EM ALVENARIA COM TIJOLOS CERÂMICOS MACIÇOS, DIÂMETRO INTERNO = 1,2 M, PROFUNDIDADE DE 2,00 A 2,50 M, EXCLUINDO TAMPÃO. AF_04/2018</v>
          </cell>
          <cell r="C1536" t="str">
            <v>UN</v>
          </cell>
          <cell r="D1536">
            <v>3435.03</v>
          </cell>
        </row>
        <row r="1537">
          <cell r="A1537">
            <v>98428</v>
          </cell>
          <cell r="B1537" t="str">
            <v>(COMPOSIÇÃO REPRESENTATIVA) POÇO DE VISITA CIRCULAR PARA ESGOTO, EM ALVENARIA COM TIJOLOS CERÂMICOS MACIÇOS, DIÂMETRO INTERNO = 1,2 M, PROFUNDIDADE DE 2,50 A 3,00 M, EXCLUINDO TAMPÃO. AF_04/2018</v>
          </cell>
          <cell r="C1537" t="str">
            <v>UN</v>
          </cell>
          <cell r="D1537">
            <v>3787.62</v>
          </cell>
        </row>
        <row r="1538">
          <cell r="A1538">
            <v>98429</v>
          </cell>
          <cell r="B1538" t="str">
            <v>(COMPOSIÇÃO REPRESENTATIVA) POÇO DE VISITA CIRCULAR PARA ESGOTO, EM ALVENARIA COM TIJOLOS CERÂMICOS MACIÇOS, DIÂMETRO INTERNO = 1,2 M, PROFUNDIDADE DE 3,00 A 3,50 M, EXCLUINDO TAMPÃO. AF_04/2018</v>
          </cell>
          <cell r="C1538" t="str">
            <v>UN</v>
          </cell>
          <cell r="D1538">
            <v>4140.22</v>
          </cell>
        </row>
        <row r="1539">
          <cell r="A1539">
            <v>98430</v>
          </cell>
          <cell r="B1539" t="str">
            <v>(COMPOSIÇÃO REPRESENTATIVA) POÇO DE VISITA CIRCULAR PARA ESGOTO, EM ALVENARIA COM TIJOLOS CERÂMICOS MACIÇOS, DIÂMETRO INTERNO = 1,2 M, PROFUNDIDADE ATÉ 1,50 M, INCLUINDO TAMPÃO DE FERRO FUNDIDO, DIÂMETRO DE 60 CM. AF_04/2018</v>
          </cell>
          <cell r="C1539" t="str">
            <v>UN</v>
          </cell>
          <cell r="D1539">
            <v>2532.94</v>
          </cell>
        </row>
        <row r="1540">
          <cell r="A1540">
            <v>98431</v>
          </cell>
          <cell r="B1540" t="str">
            <v>(COMPOSIÇÃO REPRESENTATIVA) POÇO DE VISITA CIRCULAR PARA ESGOTO, EM ALVENARIA COM TIJOLOS CERÂMICOS MACIÇOS, DIÂMETRO INTERNO = 1,2 M, PROFUNDIDADE DE 1,50 A 2,00 M, INCLUINDO TAMPÃO DE FERRO FUNDIDO, DIÂMETRO DE 60 CM. AF_04/2018</v>
          </cell>
          <cell r="C1540" t="str">
            <v>UN</v>
          </cell>
          <cell r="D1540">
            <v>3170.45</v>
          </cell>
        </row>
        <row r="1541">
          <cell r="A1541">
            <v>98432</v>
          </cell>
          <cell r="B1541" t="str">
            <v>(COMPOSIÇÃO REPRESENTATIVA) POÇO DE VISITA CIRCULAR PARA ESGOTO, EM ALVENARIA COM TIJOLOS CERÂMICOS MACIÇOS, DIÂMETRO INTERNO = 1,2 M, PROFUNDIDADE DE 2,00 A 2,50 M, INCLUINDO TAMPÃO DE FERRO FUNDIDO, DIÂMETRO DE 60 CM. AF_04/2018</v>
          </cell>
          <cell r="C1541" t="str">
            <v>UN</v>
          </cell>
          <cell r="D1541">
            <v>3807.96</v>
          </cell>
        </row>
        <row r="1542">
          <cell r="A1542">
            <v>98433</v>
          </cell>
          <cell r="B1542" t="str">
            <v>(COMPOSIÇÃO REPRESENTATIVA) POÇO DE VISITA CIRCULAR PARA ESGOTO, EM ALVENARIA COM TIJOLOS CERÂMICOS MACIÇOS, DIÂMETRO INTERNO = 1,2 M, PROFUNDIDADE DE 2,50 A 3,00 M, INCLUINDO TAMPÃO DE FERRO FUNDIDO, DIÂMETRO DE 60 CM. AF_04/2018</v>
          </cell>
          <cell r="C1542" t="str">
            <v>UN</v>
          </cell>
          <cell r="D1542">
            <v>4160.55</v>
          </cell>
        </row>
        <row r="1543">
          <cell r="A1543">
            <v>98434</v>
          </cell>
          <cell r="B1543" t="str">
            <v>(COMPOSIÇÃO REPRESENTATIVA) POÇO DE VISITA CIRCULAR PARA ESGOTO, EM ALVENARIA COM TIJOLOS CERÂMICOS MACIÇOS, DIÂMETRO INTERNO = 1,2 M, PROFUNDIDADE DE 3,00 A 3,50 M, INCLUINDO TAMPÃO DE FERRO FUNDIDO, DIÂMETRO DE 60 CM. AF_04/2018</v>
          </cell>
          <cell r="C1543" t="str">
            <v>UN</v>
          </cell>
          <cell r="D1543">
            <v>4513.1499999999996</v>
          </cell>
        </row>
        <row r="1544">
          <cell r="A1544">
            <v>99240</v>
          </cell>
          <cell r="B1544" t="str">
            <v>ACRÉSCIMO PARA POÇO DE VISITA CIRCULAR PARA DRENAGEM, EM CONCRETO PRÉ-MOLDADO, DIÂMETRO INTERNO = 1,2 M. AF_05/2018</v>
          </cell>
          <cell r="C1544" t="str">
            <v>M</v>
          </cell>
          <cell r="D1544">
            <v>409.03</v>
          </cell>
        </row>
        <row r="1545">
          <cell r="A1545">
            <v>99241</v>
          </cell>
          <cell r="B1545" t="str">
            <v>ACRÉSCIMO PARA POÇO DE VISITA RETANGULAR PARA DRENAGEM, EM ALVENARIA COM BLOCOS DE CONCRETO, DIMENSÕES INTERNAS = 1,5X1,5 M. AF_05/2018</v>
          </cell>
          <cell r="C1545" t="str">
            <v>M</v>
          </cell>
          <cell r="D1545">
            <v>1299.3900000000001</v>
          </cell>
        </row>
        <row r="1546">
          <cell r="A1546">
            <v>99242</v>
          </cell>
          <cell r="B1546" t="str">
            <v>BASE PARA POÇO DE VISITA CIRCULAR PARA DRENAGEM, EM ALVENARIA COM TIJOLOS CERÂMICOS MACIÇOS, DIÂMETRO INTERNO = 1,2 M, PROFUNDIDADE = 1,45 M, EXCLUINDO TAMPÃO. AF_05/2018</v>
          </cell>
          <cell r="C1546" t="str">
            <v>UN</v>
          </cell>
          <cell r="D1546">
            <v>2088.75</v>
          </cell>
        </row>
        <row r="1547">
          <cell r="A1547">
            <v>99243</v>
          </cell>
          <cell r="B1547" t="str">
            <v>ACRÉSCIMO PARA POÇO DE VISITA CIRCULAR PARA DRENAGEM, EM ALVENARIA COM TIJOLOS CERÂMICOS MACIÇOS, DIÂMETRO INTERNO = 1,2 M. AF_05/2018</v>
          </cell>
          <cell r="C1547" t="str">
            <v>M</v>
          </cell>
          <cell r="D1547">
            <v>1217.9100000000001</v>
          </cell>
        </row>
        <row r="1548">
          <cell r="A1548">
            <v>99244</v>
          </cell>
          <cell r="B1548" t="str">
            <v>BASE PARA POÇO DE VISITA RETANGULAR PARA DRENAGEM, EM ALVENARIA COM BLOCOS DE CONCRETO, DIMENSÕES INTERNAS = 1,5X2 M, PROFUNDIDADE = 1,45 M, EXCLUINDO TAMPÃO. AF_05/2018</v>
          </cell>
          <cell r="C1548" t="str">
            <v>UN</v>
          </cell>
          <cell r="D1548">
            <v>3494.47</v>
          </cell>
        </row>
        <row r="1549">
          <cell r="A1549">
            <v>99246</v>
          </cell>
          <cell r="B1549" t="str">
            <v>ACRÉSCIMO PARA POÇO DE VISITA CIRCULAR PARA DRENAGEM, EM CONCRETO PRÉ-MOLDADO, DIÂMETRO INTERNO = 1,5 M. AF_05/2018</v>
          </cell>
          <cell r="C1549" t="str">
            <v>M</v>
          </cell>
          <cell r="D1549">
            <v>637.33000000000004</v>
          </cell>
        </row>
        <row r="1550">
          <cell r="A1550">
            <v>99247</v>
          </cell>
          <cell r="B1550" t="str">
            <v>ACRÉSCIMO PARA POÇO DE VISITA RETANGULAR PARA DRENAGEM, EM ALVENARIA COM BLOCOS DE CONCRETO, DIMENSÕES INTERNAS = 1,5X2 M. AF_05/2018</v>
          </cell>
          <cell r="C1550" t="str">
            <v>M</v>
          </cell>
          <cell r="D1550">
            <v>1483.39</v>
          </cell>
        </row>
        <row r="1551">
          <cell r="A1551">
            <v>99248</v>
          </cell>
          <cell r="B1551" t="str">
            <v>BASE PARA POÇO DE VISITA CIRCULAR PARA DRENAGEM, EM ALVENARIA COM TIJOLOS CERÂMICOS MACIÇOS, DIÂMETRO INTERNO = 1,5 M, PROFUNDIDADE = 1,45 M, EXCLUINDO TAMPÃO. AF_05/2018</v>
          </cell>
          <cell r="C1551" t="str">
            <v>UN</v>
          </cell>
          <cell r="D1551">
            <v>2656.46</v>
          </cell>
        </row>
        <row r="1552">
          <cell r="A1552">
            <v>99249</v>
          </cell>
          <cell r="B1552" t="str">
            <v>ACRÉSCIMO PARA POÇO DE VISITA CIRCULAR PARA DRENAGEM, EM ALVENARIA COM TIJOLOS CERÂMICOS MACIÇOS, DIÂMETRO INTERNO = 1,5 M. AF_05/2018</v>
          </cell>
          <cell r="C1552" t="str">
            <v>M</v>
          </cell>
          <cell r="D1552">
            <v>1492.51</v>
          </cell>
        </row>
        <row r="1553">
          <cell r="A1553">
            <v>99252</v>
          </cell>
          <cell r="B1553" t="str">
            <v>BASE PARA POÇO DE VISITA RETANGULAR PARA DRENAGEM, EM ALVENARIA COM BLOCOS DE CONCRETO, DIMENSÕES INTERNAS = 1X1 M, PROFUNDIDADE = 1,45 M, EXCLUINDO TAMPÃO. AF_05/2018</v>
          </cell>
          <cell r="C1553" t="str">
            <v>UN</v>
          </cell>
          <cell r="D1553">
            <v>1832.27</v>
          </cell>
        </row>
        <row r="1554">
          <cell r="A1554">
            <v>99254</v>
          </cell>
          <cell r="B1554" t="str">
            <v>ACRÉSCIMO PARA POÇO DE VISITA RETANGULAR PARA DRENAGEM, EM ALVENARIA COM BLOCOS DE CONCRETO, DIMENSÕES INTERNAS = 1X1 M. AF_05/2018</v>
          </cell>
          <cell r="C1554" t="str">
            <v>M</v>
          </cell>
          <cell r="D1554">
            <v>931.38</v>
          </cell>
        </row>
        <row r="1555">
          <cell r="A1555">
            <v>99256</v>
          </cell>
          <cell r="B1555" t="str">
            <v>BASE PARA POÇO DE VISITA RETANGULAR PARA DRENAGEM, EM ALVENARIA COM BLOCOS DE CONCRETO, DIMENSÕES INTERNAS = 1,5X2,5 M, PROFUNDIDADE = 1,45 M, EXCLUINDO TAMPÃO. AF_05/2018</v>
          </cell>
          <cell r="C1555" t="str">
            <v>UN</v>
          </cell>
          <cell r="D1555">
            <v>4102.97</v>
          </cell>
        </row>
        <row r="1556">
          <cell r="A1556">
            <v>99259</v>
          </cell>
          <cell r="B1556" t="str">
            <v>BASE PARA POÇO DE VISITA RETANGULAR PARA DRENAGEM, EM ALVENARIA COM BLOCOS DE CONCRETO, DIMENSÕES INTERNAS = 1X1,5 M, PROFUNDIDADE = 1,45 M, EXCLUINDO TAMPÃO. AF_05/2018</v>
          </cell>
          <cell r="C1556" t="str">
            <v>UN</v>
          </cell>
          <cell r="D1556">
            <v>2316.15</v>
          </cell>
        </row>
        <row r="1557">
          <cell r="A1557">
            <v>99261</v>
          </cell>
          <cell r="B1557" t="str">
            <v>ACRÉSCIMO PARA POÇO DE VISITA RETANGULAR PARA DRENAGEM, EM ALVENARIA COM BLOCOS DE CONCRETO, DIMENSÕES INTERNAS = 1X1,5 M. AF_05/2018</v>
          </cell>
          <cell r="C1557" t="str">
            <v>M</v>
          </cell>
          <cell r="D1557">
            <v>1115.3900000000001</v>
          </cell>
        </row>
        <row r="1558">
          <cell r="A1558">
            <v>99263</v>
          </cell>
          <cell r="B1558" t="str">
            <v>ACRÉSCIMO PARA POÇO DE VISITA RETANGULAR PARA DRENAGEM, EM ALVENARIA COM BLOCOS DE CONCRETO, DIMENSÕES INTERNAS = 1,5X2,5 M. AF_05/2018</v>
          </cell>
          <cell r="C1558" t="str">
            <v>M</v>
          </cell>
          <cell r="D1558">
            <v>1667.4</v>
          </cell>
        </row>
        <row r="1559">
          <cell r="A1559">
            <v>99265</v>
          </cell>
          <cell r="B1559" t="str">
            <v>BASE PARA POÇO DE VISITA RETANGULAR PARA DRENAGEM, EM ALVENARIA COM BLOCOS DE CONCRETO, DIMENSÕES INTERNAS = 1X2 M, PROFUNDIDADE = 1,45 M, EXCLUINDO TAMPÃO. AF_05/2018</v>
          </cell>
          <cell r="C1559" t="str">
            <v>UN</v>
          </cell>
          <cell r="D1559">
            <v>2799.99</v>
          </cell>
        </row>
        <row r="1560">
          <cell r="A1560">
            <v>99266</v>
          </cell>
          <cell r="B1560" t="str">
            <v>ACRÉSCIMO PARA POÇO DE VISITA RETANGULAR PARA DRENAGEM, EM ALVENARIA COM BLOCOS DE CONCRETO, DIMENSÕES INTERNAS = 1X2 M. AF_05/2018</v>
          </cell>
          <cell r="C1560" t="str">
            <v>M</v>
          </cell>
          <cell r="D1560">
            <v>1299.3900000000001</v>
          </cell>
        </row>
        <row r="1561">
          <cell r="A1561">
            <v>99267</v>
          </cell>
          <cell r="B1561" t="str">
            <v>BASE PARA POÇO DE VISITA RETANGULAR PARA DRENAGEM, EM ALVENARIA COM BLOCOS DE CONCRETO, DIMENSÕES INTERNAS = 1X2,5 M, PROFUNDIDADE = 1,45 M, EXCLUINDO TAMPÃO. AF_05/2018</v>
          </cell>
          <cell r="C1561" t="str">
            <v>UN</v>
          </cell>
          <cell r="D1561">
            <v>3283.88</v>
          </cell>
        </row>
        <row r="1562">
          <cell r="A1562">
            <v>99269</v>
          </cell>
          <cell r="B1562" t="str">
            <v>ACRÉSCIMO PARA POÇO DE VISITA RETANGULAR PARA DRENAGEM, EM ALVENARIA COM BLOCOS DE CONCRETO, DIMENSÕES INTERNAS = 1X2,5 M. AF_05/2018</v>
          </cell>
          <cell r="C1562" t="str">
            <v>M</v>
          </cell>
          <cell r="D1562">
            <v>1483.39</v>
          </cell>
        </row>
        <row r="1563">
          <cell r="A1563">
            <v>99271</v>
          </cell>
          <cell r="B1563" t="str">
            <v>BASE PARA POÇO DE VISITA RETANGULAR PARA DRENAGEM, EM ALVENARIA COM BLOCOS DE CONCRETO, DIMENSÕES INTERNAS = 1,5X3 M, PROFUNDIDADE = 1,45 M, EXCLUINDO TAMPÃO. AF_05/2018</v>
          </cell>
          <cell r="C1563" t="str">
            <v>UN</v>
          </cell>
          <cell r="D1563">
            <v>4711.33</v>
          </cell>
        </row>
        <row r="1564">
          <cell r="A1564">
            <v>99272</v>
          </cell>
          <cell r="B1564" t="str">
            <v>POÇO DE INSPEÇÃO CIRCULAR PARA DRENAGEM, EM ALVENARIA COM TIJOLOS CERÂMICOS MACIÇOS, DIÂMETRO INTERNO = 0,6 M, PROFUNDIDADE = 1 M, EXCLUINDO TAMPÃO. AF_05/2018</v>
          </cell>
          <cell r="C1564" t="str">
            <v>UN</v>
          </cell>
          <cell r="D1564">
            <v>767.97</v>
          </cell>
        </row>
        <row r="1565">
          <cell r="A1565">
            <v>99273</v>
          </cell>
          <cell r="B1565" t="str">
            <v>POÇO DE INSPEÇÃO CIRCULAR PARA DRENAGEM, EM ALVENARIA COM TIJOLOS CERÂMICOS MACIÇOS, DIÂMETRO INTERNO = 0,6 M, PROFUNDIDADE = 1,5 M, EXCLUINDO TAMPÃO. AF_05/2018</v>
          </cell>
          <cell r="C1565" t="str">
            <v>UN</v>
          </cell>
          <cell r="D1565">
            <v>1114.17</v>
          </cell>
        </row>
        <row r="1566">
          <cell r="A1566">
            <v>99274</v>
          </cell>
          <cell r="B1566" t="str">
            <v>BASE PARA POÇO DE VISITA RETANGULAR PARA DRENAGEM, EM ALVENARIA COM BLOCOS DE CONCRETO, DIMENSÕES INTERNAS = 1X3 M, PROFUNDIDADE = 1,45 M, EXCLUINDO TAMPÃO. AF_05/2018</v>
          </cell>
          <cell r="C1566" t="str">
            <v>UN</v>
          </cell>
          <cell r="D1566">
            <v>3788.67</v>
          </cell>
        </row>
        <row r="1567">
          <cell r="A1567">
            <v>99276</v>
          </cell>
          <cell r="B1567" t="str">
            <v>ACRÉSCIMO PARA POÇO DE VISITA RETANGULAR PARA DRENAGEM, EM ALVENARIA COM BLOCOS DE CONCRETO, DIMENSÕES INTERNAS = 1,5X3 M. AF_05/2018</v>
          </cell>
          <cell r="C1567" t="str">
            <v>M</v>
          </cell>
          <cell r="D1567">
            <v>1851.38</v>
          </cell>
        </row>
        <row r="1568">
          <cell r="A1568">
            <v>99277</v>
          </cell>
          <cell r="B1568" t="str">
            <v>ACRÉSCIMO PARA POÇO DE VISITA RETANGULAR PARA DRENAGEM, EM ALVENARIA COM BLOCOS DE CONCRETO, DIMENSÕES INTERNAS = 1X3 M. AF_05/2018</v>
          </cell>
          <cell r="C1568" t="str">
            <v>M</v>
          </cell>
          <cell r="D1568">
            <v>1667.4</v>
          </cell>
        </row>
        <row r="1569">
          <cell r="A1569">
            <v>99278</v>
          </cell>
          <cell r="B1569" t="str">
            <v>ACRÉSCIMO PARA POÇO DE VISITA CIRCULAR PARA DRENAGEM, EM CONCRETO PRÉ-MOLDADO, DIÂMETRO INTERNO = 0,8 M. AF_05/2018</v>
          </cell>
          <cell r="C1569" t="str">
            <v>M</v>
          </cell>
          <cell r="D1569">
            <v>303.67</v>
          </cell>
        </row>
        <row r="1570">
          <cell r="A1570">
            <v>99279</v>
          </cell>
          <cell r="B1570" t="str">
            <v>BASE PARA POÇO DE VISITA RETANGULAR PARA DRENAGEM, EM ALVENARIA COM BLOCOS DE CONCRETO, DIMENSÕES INTERNAS = 1X3,5 M, PROFUNDIDADE = 1,45 M, EXCLUINDO TAMPÃO. AF_05/2018</v>
          </cell>
          <cell r="C1570" t="str">
            <v>UN</v>
          </cell>
          <cell r="D1570">
            <v>4275.1000000000004</v>
          </cell>
        </row>
        <row r="1571">
          <cell r="A1571">
            <v>99280</v>
          </cell>
          <cell r="B1571" t="str">
            <v>BASE PARA POÇO DE VISITA CIRCULAR PARA DRENAGEM, EM ALVENARIA COM TIJOLOS CERÂMICOS MACIÇOS, DIÂMETRO INTERNO = 0,8 M, PROFUNDIDADE = 1,45 M, EXCLUINDO TAMPÃO. AF_05/2018</v>
          </cell>
          <cell r="C1571" t="str">
            <v>UN</v>
          </cell>
          <cell r="D1571">
            <v>1436.55</v>
          </cell>
        </row>
        <row r="1572">
          <cell r="A1572">
            <v>99281</v>
          </cell>
          <cell r="B1572" t="str">
            <v>ACRÉSCIMO PARA POÇO DE VISITA RETANGULAR PARA DRENAGEM, EM ALVENARIA COM BLOCOS DE CONCRETO, DIMENSÕES INTERNAS = 1X3,5 M. AF_05/2018</v>
          </cell>
          <cell r="C1572" t="str">
            <v>M</v>
          </cell>
          <cell r="D1572">
            <v>1851.38</v>
          </cell>
        </row>
        <row r="1573">
          <cell r="A1573">
            <v>99282</v>
          </cell>
          <cell r="B1573" t="str">
            <v>ACRÉSCIMO PARA POÇO DE VISITA RETANGULAR PARA DRENAGEM, EM ALVENARIA COM BLOCOS DE CONCRETO, DIMENSÕES INTERNAS = 2,5X2,5 M. AF_05/2018</v>
          </cell>
          <cell r="C1573" t="str">
            <v>M</v>
          </cell>
          <cell r="D1573">
            <v>2062.2800000000002</v>
          </cell>
        </row>
        <row r="1574">
          <cell r="A1574">
            <v>99283</v>
          </cell>
          <cell r="B1574" t="str">
            <v>ACRÉSCIMO PARA POÇO DE VISITA CIRCULAR PARA DRENAGEM, EM ALVENARIA COM TIJOLOS CERÂMICOS MACIÇOS, DIÂMETRO INTERNO = 0,8 M. AF_05/2018</v>
          </cell>
          <cell r="C1574" t="str">
            <v>M</v>
          </cell>
          <cell r="D1574">
            <v>851.78</v>
          </cell>
        </row>
        <row r="1575">
          <cell r="A1575">
            <v>99284</v>
          </cell>
          <cell r="B1575" t="str">
            <v>BASE PARA POÇO DE VISITA RETANGULAR PARA DRENAGEM, EM ALVENARIA COM BLOCOS DE CONCRETO, DIMENSÕES INTERNAS = 1,5X3,5 M, PROFUNDIDADE = 1,45 M, EXCLUINDO TAMPÃO. AF_05/2018</v>
          </cell>
          <cell r="C1575" t="str">
            <v>UN</v>
          </cell>
          <cell r="D1575">
            <v>5319.82</v>
          </cell>
        </row>
        <row r="1576">
          <cell r="A1576">
            <v>99286</v>
          </cell>
          <cell r="B1576" t="str">
            <v>BASE PARA POÇO DE VISITA RETANGULAR PARA DRENAGEM, EM ALVENARIA COM BLOCOS DE CONCRETO, DIMENSÕES INTERNAS = 1X4 M, PROFUNDIDADE = 1,45 M, EXCLUINDO TAMPÃO. AF_05/2018</v>
          </cell>
          <cell r="C1576" t="str">
            <v>UN</v>
          </cell>
          <cell r="D1576">
            <v>4761.6899999999996</v>
          </cell>
        </row>
        <row r="1577">
          <cell r="A1577">
            <v>99287</v>
          </cell>
          <cell r="B1577" t="str">
            <v>BASE PARA POÇO DE VISITA RETANGULAR PARA DRENAGEM, EM ALVENARIA COM BLOCOS DE CONCRETO, DIMENSÕES INTERNAS = 2,5X3 M, PROFUNDIDADE = 1,45 M, EXCLUINDO TAMPÃO. AF_05/2018</v>
          </cell>
          <cell r="C1577" t="str">
            <v>UN</v>
          </cell>
          <cell r="D1577">
            <v>6728.92</v>
          </cell>
        </row>
        <row r="1578">
          <cell r="A1578">
            <v>99288</v>
          </cell>
          <cell r="B1578" t="str">
            <v>ACRÉSCIMO PARA POÇO DE VISITA CIRCULAR PARA DRENAGEM, EM CONCRETO PRÉ-MOLDADO, DIÂMETRO INTERNO = 1 M. AF_05/2018</v>
          </cell>
          <cell r="C1578" t="str">
            <v>M</v>
          </cell>
          <cell r="D1578">
            <v>366.89</v>
          </cell>
        </row>
        <row r="1579">
          <cell r="A1579">
            <v>99289</v>
          </cell>
          <cell r="B1579" t="str">
            <v>ACRÉSCIMO PARA POÇO DE VISITA RETANGULAR PARA DRENAGEM, EM ALVENARIA COM BLOCOS DE CONCRETO, DIMENSÕES INTERNAS = 1X4 M. AF_05/2018</v>
          </cell>
          <cell r="C1579" t="str">
            <v>M</v>
          </cell>
          <cell r="D1579">
            <v>2035.41</v>
          </cell>
        </row>
        <row r="1580">
          <cell r="A1580">
            <v>99290</v>
          </cell>
          <cell r="B1580" t="str">
            <v>BASE PARA POÇO DE VISITA RETANGULAR PARA DRENAGEM, EM ALVENARIA COM BLOCOS DE CONCRETO, DIMENSÕES INTERNAS = 1,5X1,5 M, PROFUNDIDADE = 1,45 M, EXCLUINDO TAMPÃO. AF_05/2018</v>
          </cell>
          <cell r="C1580" t="str">
            <v>UN</v>
          </cell>
          <cell r="D1580">
            <v>2869.53</v>
          </cell>
        </row>
        <row r="1581">
          <cell r="A1581">
            <v>99291</v>
          </cell>
          <cell r="B1581" t="str">
            <v>ACRÉSCIMO PARA POÇO DE VISITA RETANGULAR PARA DRENAGEM, EM ALVENARIA COM BLOCOS DE CONCRETO, DIMENSÕES INTERNAS = 1,5X3,5 M. AF_05/2018</v>
          </cell>
          <cell r="C1581" t="str">
            <v>M</v>
          </cell>
          <cell r="D1581">
            <v>2035.41</v>
          </cell>
        </row>
        <row r="1582">
          <cell r="A1582">
            <v>99292</v>
          </cell>
          <cell r="B1582" t="str">
            <v>BASE PARA POÇO DE VISITA CIRCULAR PARA DRENAGEM, EM ALVENARIA COM TIJOLOS CERÂMICOS MACIÇOS, DIÂMETRO INTERNO = 1 M, PROFUNDIDADE = 1,45 M, EXCLUINDO TAMPÃO. AF_05/2018</v>
          </cell>
          <cell r="C1582" t="str">
            <v>UN</v>
          </cell>
          <cell r="D1582">
            <v>1765.45</v>
          </cell>
        </row>
        <row r="1583">
          <cell r="A1583">
            <v>99293</v>
          </cell>
          <cell r="B1583" t="str">
            <v>ACRÉSCIMO PARA POÇO DE VISITA CIRCULAR PARA DRENAGEM, EM ALVENARIA COM TIJOLOS CERÂMICOS MACIÇOS, DIÂMETRO INTERNO = 1 M. AF_05/2018</v>
          </cell>
          <cell r="C1583" t="str">
            <v>M</v>
          </cell>
          <cell r="D1583">
            <v>1034.8399999999999</v>
          </cell>
        </row>
        <row r="1584">
          <cell r="A1584">
            <v>99294</v>
          </cell>
          <cell r="B1584" t="str">
            <v>BASE PARA POÇO DE VISITA RETANGULAR PARA DRENAGEM, EM ALVENARIA COM BLOCOS DE CONCRETO, DIMENSÕES INTERNAS = 1,5X4 M, PROFUNDIDADE = 1,45 M, EXCLUINDO TAMPÃO. AF_05/2018</v>
          </cell>
          <cell r="C1584" t="str">
            <v>UN</v>
          </cell>
          <cell r="D1584">
            <v>5928.28</v>
          </cell>
        </row>
        <row r="1585">
          <cell r="A1585">
            <v>99296</v>
          </cell>
          <cell r="B1585" t="str">
            <v>ACRÉSCIMO PARA POÇO DE VISITA RETANGULAR PARA DRENAGEM, EM ALVENARIA COM BLOCOS DE CONCRETO, DIMENSÕES INTERNAS = 2,5X3 M. AF_05/2018</v>
          </cell>
          <cell r="C1585" t="str">
            <v>M</v>
          </cell>
          <cell r="D1585">
            <v>2246.27</v>
          </cell>
        </row>
        <row r="1586">
          <cell r="A1586">
            <v>99297</v>
          </cell>
          <cell r="B1586" t="str">
            <v>ACRÉSCIMO PARA POÇO DE VISITA RETANGULAR PARA DRENAGEM, EM ALVENARIA COM BLOCOS DE CONCRETO, DIMENSÕES INTERNAS = 1,5X4 M. AF_05/2018</v>
          </cell>
          <cell r="C1586" t="str">
            <v>M</v>
          </cell>
          <cell r="D1586">
            <v>2241.62</v>
          </cell>
        </row>
        <row r="1587">
          <cell r="A1587">
            <v>99298</v>
          </cell>
          <cell r="B1587" t="str">
            <v>BASE PARA POÇO DE VISITA RETANGULAR PARA DRENAGEM, EM ALVENARIA COM BLOCOS DE CONCRETO, DIMENSÕES INTERNAS = 2,5X3,5 M, PROFUNDIDADE = 1,45 M, EXCLUINDO TAMPÃO. AF_05/2018</v>
          </cell>
          <cell r="C1587" t="str">
            <v>UN</v>
          </cell>
          <cell r="D1587">
            <v>7605.46</v>
          </cell>
        </row>
        <row r="1588">
          <cell r="A1588">
            <v>99299</v>
          </cell>
          <cell r="B1588" t="str">
            <v>ACRÉSCIMO PARA POÇO DE VISITA RETANGULAR PARA DRENAGEM, EM ALVENARIA COM BLOCOS DE CONCRETO, DIMENSÕES INTERNAS = 2,5X3,5 M. AF_05/2018</v>
          </cell>
          <cell r="C1588" t="str">
            <v>M</v>
          </cell>
          <cell r="D1588">
            <v>2430.1999999999998</v>
          </cell>
        </row>
        <row r="1589">
          <cell r="A1589">
            <v>99300</v>
          </cell>
          <cell r="B1589" t="str">
            <v>BASE PARA POÇO DE VISITA RETANGULAR PARA DRENAGEM, EM ALVENARIA COM BLOCOS DE CONCRETO, DIMENSÕES INTERNAS = 2,5X4 M, PROFUNDIDADE = 1,45 M, EXCLUINDO TAMPÃO. AF_05/2018</v>
          </cell>
          <cell r="C1589" t="str">
            <v>UN</v>
          </cell>
          <cell r="D1589">
            <v>8482.0499999999993</v>
          </cell>
        </row>
        <row r="1590">
          <cell r="A1590">
            <v>99301</v>
          </cell>
          <cell r="B1590" t="str">
            <v>BASE PARA POÇO DE VISITA RETANGULAR PARA DRENAGEM, EM ALVENARIA COM BLOCOS DE CONCRETO, DIMENSÕES INTERNAS = 2X2 M, PROFUNDIDADE = 1,45 M, EXCLUINDO TAMPÃO. AF_05/2018</v>
          </cell>
          <cell r="C1590" t="str">
            <v>UN</v>
          </cell>
          <cell r="D1590">
            <v>4228.97</v>
          </cell>
        </row>
        <row r="1591">
          <cell r="A1591">
            <v>99302</v>
          </cell>
          <cell r="B1591" t="str">
            <v>ACRÉSCIMO PARA POÇO DE VISITA RETANGULAR PARA DRENAGEM, EM ALVENARIA COM BLOCOS DE CONCRETO, DIMENSÕES INTERNAS = 2,5X4 M. AF_05/2018</v>
          </cell>
          <cell r="C1591" t="str">
            <v>M</v>
          </cell>
          <cell r="D1591">
            <v>2618.83</v>
          </cell>
        </row>
        <row r="1592">
          <cell r="A1592">
            <v>99303</v>
          </cell>
          <cell r="B1592" t="str">
            <v>BASE PARA POÇO DE VISITA RETANGULAR PARA DRENAGEM, EM ALVENARIA COM BLOCOS DE CONCRETO, DIMENSÕES INTERNAS = 3X3 M, PROFUNDIDADE = 1,45 M, EXCLUINDO TAMPÃO. AF_05/2018</v>
          </cell>
          <cell r="C1592" t="str">
            <v>UN</v>
          </cell>
          <cell r="D1592">
            <v>7779.8</v>
          </cell>
        </row>
        <row r="1593">
          <cell r="A1593">
            <v>99304</v>
          </cell>
          <cell r="B1593" t="str">
            <v>ACRÉSCIMO PARA POÇO DE VISITA RETANGULAR PARA DRENAGEM, EM ALVENARIA COM BLOCOS DE CONCRETO, DIMENSÕES INTERNAS = 3X3 M. AF_05/2018</v>
          </cell>
          <cell r="C1593" t="str">
            <v>M</v>
          </cell>
          <cell r="D1593">
            <v>2434.84</v>
          </cell>
        </row>
        <row r="1594">
          <cell r="A1594">
            <v>99305</v>
          </cell>
          <cell r="B1594" t="str">
            <v>BASE PARA POÇO DE VISITA RETANGULAR PARA DRENAGEM, EM ALVENARIA COM BLOCOS DE CONCRETO, DIMENSÕES INTERNAS = 3X3,5 M, PROFUNDIDADE = 1,45 M, EXCLUINDO TAMPÃO. AF_05/2018</v>
          </cell>
          <cell r="C1594" t="str">
            <v>UN</v>
          </cell>
          <cell r="D1594">
            <v>8789.27</v>
          </cell>
        </row>
        <row r="1595">
          <cell r="A1595">
            <v>99306</v>
          </cell>
          <cell r="B1595" t="str">
            <v>ACRÉSCIMO PARA POÇO DE VISITA RETANGULAR PARA DRENAGEM, EM ALVENARIA COM BLOCOS DE CONCRETO, DIMENSÕES INTERNAS = 3X3,5 M. AF_05/2018</v>
          </cell>
          <cell r="C1595" t="str">
            <v>M</v>
          </cell>
          <cell r="D1595">
            <v>2618.83</v>
          </cell>
        </row>
        <row r="1596">
          <cell r="A1596">
            <v>99307</v>
          </cell>
          <cell r="B1596" t="str">
            <v>ACRÉSCIMO PARA POÇO DE VISITA RETANGULAR PARA DRENAGEM, EM ALVENARIA COM BLOCOS DE CONCRETO, DIMENSÕES INTERNAS = 2X2 M. AF_05/2018</v>
          </cell>
          <cell r="C1596" t="str">
            <v>M</v>
          </cell>
          <cell r="D1596">
            <v>1689.63</v>
          </cell>
        </row>
        <row r="1597">
          <cell r="A1597">
            <v>99308</v>
          </cell>
          <cell r="B1597" t="str">
            <v>BASE PARA POÇO DE VISITA RETANGULAR PARA DRENAGEM, EM ALVENARIA COM BLOCOS DE CONCRETO, DIMENSÕES INTERNAS = 3X4 M, PROFUNDIDADE = 1,45 M, EXCLUINDO TAMPÃO. AF_05/2018</v>
          </cell>
          <cell r="C1597" t="str">
            <v>UN</v>
          </cell>
          <cell r="D1597">
            <v>9798.75</v>
          </cell>
        </row>
        <row r="1598">
          <cell r="A1598">
            <v>99309</v>
          </cell>
          <cell r="B1598" t="str">
            <v>ACRÉSCIMO PARA POÇO DE VISITA RETANGULAR PARA DRENAGEM, EM ALVENARIA COM BLOCOS DE CONCRETO, DIMENSÕES INTERNAS = 3X4 M. AF_05/2018</v>
          </cell>
          <cell r="C1598" t="str">
            <v>M</v>
          </cell>
          <cell r="D1598">
            <v>2807.47</v>
          </cell>
        </row>
        <row r="1599">
          <cell r="A1599">
            <v>99310</v>
          </cell>
          <cell r="B1599" t="str">
            <v>BASE PARA POÇO DE VISITA RETANGULAR PARA DRENAGEM, EM ALVENARIA COM BLOCOS DE CONCRETO, DIMENSÕES INTERNAS = 3,5X3,5 M, PROFUNDIDADE = 1,45 M, EXCLUINDO TAMPÃO. AF_05/2018</v>
          </cell>
          <cell r="C1599" t="str">
            <v>UN</v>
          </cell>
          <cell r="D1599">
            <v>9980.4599999999991</v>
          </cell>
        </row>
        <row r="1600">
          <cell r="A1600">
            <v>99311</v>
          </cell>
          <cell r="B1600" t="str">
            <v>ACRÉSCIMO PARA POÇO DE VISITA RETANGULAR PARA DRENAGEM, EM ALVENARIA COM BLOCOS DE CONCRETO, DIMENSÕES INTERNAS = 3,5X3,5 M. AF_05/2018</v>
          </cell>
          <cell r="C1600" t="str">
            <v>M</v>
          </cell>
          <cell r="D1600">
            <v>2807.47</v>
          </cell>
        </row>
        <row r="1601">
          <cell r="A1601">
            <v>99312</v>
          </cell>
          <cell r="B1601" t="str">
            <v>BASE PARA POÇO DE VISITA RETANGULAR PARA DRENAGEM, EM ALVENARIA COM BLOCOS DE CONCRETO, DIMENSÕES INTERNAS = 2X2,5 M, PROFUNDIDADE = 1,45 M, EXCLUINDO TAMPÃO. AF_05/2018</v>
          </cell>
          <cell r="C1601" t="str">
            <v>UN</v>
          </cell>
          <cell r="D1601">
            <v>4953.12</v>
          </cell>
        </row>
        <row r="1602">
          <cell r="A1602">
            <v>99313</v>
          </cell>
          <cell r="B1602" t="str">
            <v>BASE PARA POÇO DE VISITA RETANGULAR PARA DRENAGEM, EM ALVENARIA COM BLOCOS DE CONCRETO, DIMENSÕES INTERNAS = 3,5X4 M, PROFUNDIDADE = 1,45 M, EXCLUINDO TAMPÃO. AF_05/2018</v>
          </cell>
          <cell r="C1602" t="str">
            <v>UN</v>
          </cell>
          <cell r="D1602">
            <v>11123.95</v>
          </cell>
        </row>
        <row r="1603">
          <cell r="A1603">
            <v>99314</v>
          </cell>
          <cell r="B1603" t="str">
            <v>ACRÉSCIMO PARA POÇO DE VISITA RETANGULAR PARA DRENAGEM, EM ALVENARIA COM BLOCOS DE CONCRETO, DIMENSÕES INTERNAS = 3,5X4 M. AF_05/2018</v>
          </cell>
          <cell r="C1603" t="str">
            <v>M</v>
          </cell>
          <cell r="D1603">
            <v>2996.11</v>
          </cell>
        </row>
        <row r="1604">
          <cell r="A1604">
            <v>99315</v>
          </cell>
          <cell r="B1604" t="str">
            <v>BASE PARA POÇO DE VISITA RETANGULAR PARA DRENAGEM, EM ALVENARIA COM BLOCOS DE CONCRETO, DIMENSÕES INTERNAS = 4X4 M, PROFUNDIDADE = 1,45 M, EXCLUINDO TAMPÃO. AF_05/2018</v>
          </cell>
          <cell r="C1604" t="str">
            <v>UN</v>
          </cell>
          <cell r="D1604">
            <v>12457.74</v>
          </cell>
        </row>
        <row r="1605">
          <cell r="A1605">
            <v>99317</v>
          </cell>
          <cell r="B1605" t="str">
            <v>ACRÉSCIMO PARA POÇO DE VISITA RETANGULAR PARA DRENAGEM, EM ALVENARIA COM BLOCOS DE CONCRETO, DIMENSÕES INTERNAS = 2X2,5 M. AF_05/2018</v>
          </cell>
          <cell r="C1605" t="str">
            <v>M</v>
          </cell>
          <cell r="D1605">
            <v>1873.62</v>
          </cell>
        </row>
        <row r="1606">
          <cell r="A1606">
            <v>99318</v>
          </cell>
          <cell r="B1606" t="str">
            <v>CHAMINÉ CIRCULAR PARA POÇO DE VISITA PARA DRENAGEM, EM CONCRETO PRÉ-MOLDADO, DIÂMETRO INTERNO = 0,6 M. AF_05/2018</v>
          </cell>
          <cell r="C1606" t="str">
            <v>M</v>
          </cell>
          <cell r="D1606">
            <v>200.6</v>
          </cell>
        </row>
        <row r="1607">
          <cell r="A1607">
            <v>99319</v>
          </cell>
          <cell r="B1607" t="str">
            <v>CHAMINÉ CIRCULAR PARA POÇO DE VISITA PARA DRENAGEM, EM ALVENARIA COM TIJOLOS CERÂMICOS MACIÇOS, DIÂMETRO INTERNO = 0,6 M. AF_05/2018</v>
          </cell>
          <cell r="C1607" t="str">
            <v>M</v>
          </cell>
          <cell r="D1607">
            <v>667.33</v>
          </cell>
        </row>
        <row r="1608">
          <cell r="A1608">
            <v>99320</v>
          </cell>
          <cell r="B1608" t="str">
            <v>BASE PARA POÇO DE VISITA RETANGULAR PARA DRENAGEM, EM ALVENARIA COM BLOCOS DE CONCRETO, DIMENSÕES INTERNAS = 2X3 M, PROFUNDIDADE = 1,45 M, EXCLUINDO TAMPÃO. AF_05/2018</v>
          </cell>
          <cell r="C1608" t="str">
            <v>UN</v>
          </cell>
          <cell r="D1608">
            <v>5714.84</v>
          </cell>
        </row>
        <row r="1609">
          <cell r="A1609">
            <v>99321</v>
          </cell>
          <cell r="B1609" t="str">
            <v>ACRÉSCIMO PARA POÇO DE VISITA RETANGULAR PARA DRENAGEM, EM ALVENARIA COM BLOCOS DE CONCRETO, DIMENSÕES INTERNAS = 2X3 M. AF_05/2018</v>
          </cell>
          <cell r="C1609" t="str">
            <v>M</v>
          </cell>
          <cell r="D1609">
            <v>2057.65</v>
          </cell>
        </row>
        <row r="1610">
          <cell r="A1610">
            <v>99322</v>
          </cell>
          <cell r="B1610" t="str">
            <v>BASE PARA POÇO DE VISITA RETANGULAR PARA DRENAGEM, EM ALVENARIA COM BLOCOS DE CONCRETO, DIMENSÕES INTERNAS = 2X3,5 M, PROFUNDIDADE = 1,45 M, EXCLUINDO TAMPÃO. AF_05/2018</v>
          </cell>
          <cell r="C1610" t="str">
            <v>UN</v>
          </cell>
          <cell r="D1610">
            <v>6443.63</v>
          </cell>
        </row>
        <row r="1611">
          <cell r="A1611">
            <v>99323</v>
          </cell>
          <cell r="B1611" t="str">
            <v>ACRÉSCIMO PARA POÇO DE VISITA RETANGULAR PARA DRENAGEM, EM ALVENARIA COM BLOCOS DE CONCRETO, DIMENSÕES INTERNAS = 2X3,5 M. AF_05/2018</v>
          </cell>
          <cell r="C1611" t="str">
            <v>M</v>
          </cell>
          <cell r="D1611">
            <v>2241.62</v>
          </cell>
        </row>
        <row r="1612">
          <cell r="A1612">
            <v>99324</v>
          </cell>
          <cell r="B1612" t="str">
            <v>BASE PARA POÇO DE VISITA RETANGULAR PARA DRENAGEM, EM ALVENARIA COM BLOCOS DE CONCRETO, DIMENSÕES INTERNAS = 2X4 M, PROFUNDIDADE = 1,45 M, EXCLUINDO TAMPÃO. AF_05/2018</v>
          </cell>
          <cell r="C1612" t="str">
            <v>UN</v>
          </cell>
          <cell r="D1612">
            <v>7172.38</v>
          </cell>
        </row>
        <row r="1613">
          <cell r="A1613">
            <v>99325</v>
          </cell>
          <cell r="B1613" t="str">
            <v>ACRÉSCIMO PARA POÇO DE VISITA RETANGULAR PARA DRENAGEM, EM ALVENARIA COM BLOCOS DE CONCRETO, DIMENSÕES INTERNAS = 2X4 M. AF_05/2018</v>
          </cell>
          <cell r="C1613" t="str">
            <v>M</v>
          </cell>
          <cell r="D1613">
            <v>2430.1999999999998</v>
          </cell>
        </row>
        <row r="1614">
          <cell r="A1614">
            <v>99326</v>
          </cell>
          <cell r="B1614" t="str">
            <v>BASE PARA POÇO DE VISITA RETANGULAR PARA DRENAGEM, EM ALVENARIA COM BLOCOS DE CONCRETO, DIMENSÕES INTERNAS = 2,5X2,5 M, PROFUNDIDADE = 1,45 M, EXCLUINDO TAMPÃO. AF_05/2018</v>
          </cell>
          <cell r="C1614" t="str">
            <v>UN</v>
          </cell>
          <cell r="D1614">
            <v>5852.38</v>
          </cell>
        </row>
        <row r="1615">
          <cell r="A1615">
            <v>99327</v>
          </cell>
          <cell r="B1615" t="str">
            <v>ACRÉSCIMO PARA POÇO DE VISITA RETANGULAR PARA DRENAGEM, EM ALVENARIA COM BLOCOS DE CONCRETO, DIMENSÕES INTERNAS = 4X4 M. AF_05/2018</v>
          </cell>
          <cell r="C1615" t="str">
            <v>M</v>
          </cell>
          <cell r="D1615">
            <v>3139.33</v>
          </cell>
        </row>
        <row r="1616">
          <cell r="A1616">
            <v>94263</v>
          </cell>
          <cell r="B1616" t="str">
            <v>GUIA (MEIO-FIO) CONCRETO, MOLDADA  IN LOCO  EM TRECHO RETO COM EXTRUSORA, 13 CM BASE X 22 CM ALTURA. AF_06/2016</v>
          </cell>
          <cell r="C1616" t="str">
            <v>M</v>
          </cell>
          <cell r="D1616">
            <v>23.39</v>
          </cell>
        </row>
        <row r="1617">
          <cell r="A1617">
            <v>94264</v>
          </cell>
          <cell r="B1617" t="str">
            <v>GUIA (MEIO-FIO) CONCRETO, MOLDADA  IN LOCO  EM TRECHO CURVO COM EXTRUSORA, 13 CM BASE X 22 CM ALTURA. AF_06/2016</v>
          </cell>
          <cell r="C1617" t="str">
            <v>M</v>
          </cell>
          <cell r="D1617">
            <v>26.09</v>
          </cell>
        </row>
        <row r="1618">
          <cell r="A1618">
            <v>94265</v>
          </cell>
          <cell r="B1618" t="str">
            <v>GUIA (MEIO-FIO) CONCRETO, MOLDADA  IN LOCO  EM TRECHO RETO COM EXTRUSORA, 15 CM BASE X 30 CM ALTURA. AF_06/2016</v>
          </cell>
          <cell r="C1618" t="str">
            <v>M</v>
          </cell>
          <cell r="D1618">
            <v>30.77</v>
          </cell>
        </row>
        <row r="1619">
          <cell r="A1619">
            <v>94266</v>
          </cell>
          <cell r="B1619" t="str">
            <v>GUIA (MEIO-FIO) CONCRETO, MOLDADA  IN LOCO  EM TRECHO CURVO COM EXTRUSORA, 15 CM BASE X 30 CM ALTURA. AF_06/2016</v>
          </cell>
          <cell r="C1619" t="str">
            <v>M</v>
          </cell>
          <cell r="D1619">
            <v>33.83</v>
          </cell>
        </row>
        <row r="1620">
          <cell r="A1620">
            <v>94267</v>
          </cell>
          <cell r="B1620" t="str">
            <v>GUIA (MEIO-FIO) E SARJETA CONJUGADOS DE CONCRETO, MOLDADA  IN LOCO  EM TRECHO RETO COM EXTRUSORA, 45 CM BASE (15 CM BASE DA GUIA + 30 CM BASE DA SARJETA) X 22 CM ALTURA. AF_06/2016</v>
          </cell>
          <cell r="C1620" t="str">
            <v>M</v>
          </cell>
          <cell r="D1620">
            <v>36.549999999999997</v>
          </cell>
        </row>
        <row r="1621">
          <cell r="A1621">
            <v>94268</v>
          </cell>
          <cell r="B1621" t="str">
            <v>GUIA (MEIO-FIO) E SARJETA CONJUGADOS DE CONCRETO, MOLDADA  IN LOCO  EM TRECHO CURVO COM EXTRUSORA, 45 CM BASE (15 CM BASE DA GUIA + 30 CM BASE DA SARJETA) X 22 CM ALTURA. AF_06/2016</v>
          </cell>
          <cell r="C1621" t="str">
            <v>M</v>
          </cell>
          <cell r="D1621">
            <v>39.92</v>
          </cell>
        </row>
        <row r="1622">
          <cell r="A1622">
            <v>94269</v>
          </cell>
          <cell r="B1622" t="str">
            <v>GUIA (MEIO-FIO) E SARJETA CONJUGADOS DE CONCRETO, MOLDADA  IN LOCO  EM TRECHO RETO COM EXTRUSORA, 60 CM BASE (15 CM BASE DA GUIA + 45 CM BASE DA SARJETA) X 26 CM ALTURA. AF_06/2016</v>
          </cell>
          <cell r="C1622" t="str">
            <v>M</v>
          </cell>
          <cell r="D1622">
            <v>52.25</v>
          </cell>
        </row>
        <row r="1623">
          <cell r="A1623">
            <v>94270</v>
          </cell>
          <cell r="B1623" t="str">
            <v>GUIA (MEIO-FIO) E SARJETA CONJUGADOS DE CONCRETO, MOLDADA IN LOCO  EM TRECHO CURVO COM EXTRUSORA, 60 CM BASE (15 CM BASE DA GUIA + 45 CM BASE DA SARJETA) X 26 CM ALTURA. AF_06/2016</v>
          </cell>
          <cell r="C1623" t="str">
            <v>M</v>
          </cell>
          <cell r="D1623">
            <v>56.98</v>
          </cell>
        </row>
        <row r="1624">
          <cell r="A1624">
            <v>94271</v>
          </cell>
          <cell r="B1624" t="str">
            <v>GUIA (MEIO-FIO) E SARJETA CONJUGADOS DE CONCRETO, MOLDADA  IN LOCO  EM TRECHO RETO COM EXTRUSORA, 65 CM BASE (15 CM BASE DA GUIA + 50 CM BASE DA SARJETA) X 26 CM ALTURA. AF_06/2016</v>
          </cell>
          <cell r="C1624" t="str">
            <v>M</v>
          </cell>
          <cell r="D1624">
            <v>63.81</v>
          </cell>
        </row>
        <row r="1625">
          <cell r="A1625">
            <v>94272</v>
          </cell>
          <cell r="B1625" t="str">
            <v>GUIA (MEIO-FIO) E SARJETA CONJUGADOS DE CONCRETO, MOLDADA  IN LOCO  EM TRECHO CURVO COM EXTRUSORA, 65 CM BASE (15 CM BASE DA GUIA + 50 CM BASE DA SARJETA) X 26 CM ALTURA. AF_06/2016</v>
          </cell>
          <cell r="C1625" t="str">
            <v>M</v>
          </cell>
          <cell r="D1625">
            <v>70.099999999999994</v>
          </cell>
        </row>
        <row r="1626">
          <cell r="A1626">
            <v>94273</v>
          </cell>
          <cell r="B1626" t="str">
            <v>ASSENTAMENTO DE GUIA (MEIO-FIO) EM TRECHO RETO, CONFECCIONADA EM CONCRETO PRÉ-FABRICADO, DIMENSÕES 100X15X13X30 CM (COMPRIMENTO X BASE INFERIOR X BASE SUPERIOR X ALTURA), PARA VIAS URBANAS (USO VIÁRIO). AF_06/2016</v>
          </cell>
          <cell r="C1626" t="str">
            <v>M</v>
          </cell>
          <cell r="D1626">
            <v>36.14</v>
          </cell>
        </row>
        <row r="1627">
          <cell r="A1627">
            <v>94274</v>
          </cell>
          <cell r="B1627" t="str">
            <v>ASSENTAMENTO DE GUIA (MEIO-FIO) EM TRECHO CURVO, CONFECCIONADA EM CONCRETO PRÉ-FABRICADO, DIMENSÕES 100X15X13X30 CM (COMPRIMENTO X BASE INFERIOR X BASE SUPERIOR X ALTURA), PARA VIAS URBANAS (USO VIÁRIO). AF_06/2016</v>
          </cell>
          <cell r="C1627" t="str">
            <v>M</v>
          </cell>
          <cell r="D1627">
            <v>39.020000000000003</v>
          </cell>
        </row>
        <row r="1628">
          <cell r="A1628">
            <v>94275</v>
          </cell>
          <cell r="B1628" t="str">
            <v>ASSENTAMENTO DE GUIA (MEIO-FIO) EM TRECHO RETO, CONFECCIONADA EM CONCRETO PRÉ-FABRICADO, DIMENSÕES 100X15X13X20 CM (COMPRIMENTO X BASE INFERIOR X BASE SUPERIOR X ALTURA), PARA URBANIZAÇÃO INTERNA DE EMPREENDIMENTOS. AF_06/2016_P</v>
          </cell>
          <cell r="C1628" t="str">
            <v>M</v>
          </cell>
          <cell r="D1628">
            <v>34.619999999999997</v>
          </cell>
        </row>
        <row r="1629">
          <cell r="A1629">
            <v>94276</v>
          </cell>
          <cell r="B1629" t="str">
            <v>ASSENTAMENTO DE GUIA (MEIO-FIO) EM TRECHO CURVO, CONFECCIONADA EM CONCRETO PRÉ-FABRICADO, DIMENSÕES 100X15X13X20 CM (COMPRIMENTO X BASE INFERIOR X BASE SUPERIOR X ALTURA), PARA URBANIZAÇÃO INTERNA DE EMPREENDIMENTOS. AF_06/2016_P</v>
          </cell>
          <cell r="C1629" t="str">
            <v>M</v>
          </cell>
          <cell r="D1629">
            <v>37.5</v>
          </cell>
        </row>
        <row r="1630">
          <cell r="A1630">
            <v>94281</v>
          </cell>
          <cell r="B1630" t="str">
            <v>EXECUÇÃO DE SARJETA DE CONCRETO USINADO, MOLDADA  IN LOCO  EM TRECHO RETO, 30 CM BASE X 15 CM ALTURA. AF_06/2016</v>
          </cell>
          <cell r="C1630" t="str">
            <v>M</v>
          </cell>
          <cell r="D1630">
            <v>36.22</v>
          </cell>
        </row>
        <row r="1631">
          <cell r="A1631">
            <v>94282</v>
          </cell>
          <cell r="B1631" t="str">
            <v>EXECUÇÃO DE SARJETA DE CONCRETO USINADO, MOLDADA  IN LOCO  EM TRECHO CURVO, 30 CM BASE X 15 CM ALTURA. AF_06/2016</v>
          </cell>
          <cell r="C1631" t="str">
            <v>M</v>
          </cell>
          <cell r="D1631">
            <v>45.01</v>
          </cell>
        </row>
        <row r="1632">
          <cell r="A1632">
            <v>94283</v>
          </cell>
          <cell r="B1632" t="str">
            <v>EXECUÇÃO DE SARJETA DE CONCRETO USINADO, MOLDADA  IN LOCO  EM TRECHO RETO, 45 CM BASE X 15 CM ALTURA. AF_06/2016</v>
          </cell>
          <cell r="C1632" t="str">
            <v>M</v>
          </cell>
          <cell r="D1632">
            <v>47.02</v>
          </cell>
        </row>
        <row r="1633">
          <cell r="A1633">
            <v>94284</v>
          </cell>
          <cell r="B1633" t="str">
            <v>EXECUÇÃO DE SARJETA DE CONCRETO USINADO, MOLDADA  IN LOCO  EM TRECHO CURVO, 45 CM BASE X 15 CM ALTURA. AF_06/2016</v>
          </cell>
          <cell r="C1633" t="str">
            <v>M</v>
          </cell>
          <cell r="D1633">
            <v>55.8</v>
          </cell>
        </row>
        <row r="1634">
          <cell r="A1634">
            <v>94285</v>
          </cell>
          <cell r="B1634" t="str">
            <v>EXECUÇÃO DE SARJETA DE CONCRETO USINADO, MOLDADA  IN LOCO  EM TRECHO RETO, 60 CM BASE X 15 CM ALTURA. AF_06/2016</v>
          </cell>
          <cell r="C1634" t="str">
            <v>M</v>
          </cell>
          <cell r="D1634">
            <v>57.4</v>
          </cell>
        </row>
        <row r="1635">
          <cell r="A1635">
            <v>94286</v>
          </cell>
          <cell r="B1635" t="str">
            <v>EXECUÇÃO DE SARJETA DE CONCRETO USINADO, MOLDADA  IN LOCO  EM TRECHO CURVO, 60 CM BASE X 15 CM ALTURA. AF_06/2016</v>
          </cell>
          <cell r="C1635" t="str">
            <v>M</v>
          </cell>
          <cell r="D1635">
            <v>66.19</v>
          </cell>
        </row>
        <row r="1636">
          <cell r="A1636">
            <v>94287</v>
          </cell>
          <cell r="B1636" t="str">
            <v>EXECUÇÃO DE SARJETA DE CONCRETO USINADO, MOLDADA  IN LOCO  EM TRECHO RETO, 30 CM BASE X 10 CM ALTURA. AF_06/2016</v>
          </cell>
          <cell r="C1636" t="str">
            <v>M</v>
          </cell>
          <cell r="D1636">
            <v>28.31</v>
          </cell>
        </row>
        <row r="1637">
          <cell r="A1637">
            <v>94288</v>
          </cell>
          <cell r="B1637" t="str">
            <v>EXECUÇÃO DE SARJETA DE CONCRETO USINADO, MOLDADA  IN LOCO  EM TRECHO CURVO, 30 CM BASE X 10 CM ALTURA. AF_06/2016</v>
          </cell>
          <cell r="C1637" t="str">
            <v>M</v>
          </cell>
          <cell r="D1637">
            <v>35.99</v>
          </cell>
        </row>
        <row r="1638">
          <cell r="A1638">
            <v>94289</v>
          </cell>
          <cell r="B1638" t="str">
            <v>EXECUÇÃO DE SARJETA DE CONCRETO USINADO, MOLDADA  IN LOCO  EM TRECHO RETO, 45 CM BASE X 10 CM ALTURA. AF_06/2016</v>
          </cell>
          <cell r="C1638" t="str">
            <v>M</v>
          </cell>
          <cell r="D1638">
            <v>36.04</v>
          </cell>
        </row>
        <row r="1639">
          <cell r="A1639">
            <v>94290</v>
          </cell>
          <cell r="B1639" t="str">
            <v>EXECUÇÃO DE SARJETA DE CONCRETO USINADO, MOLDADA  IN LOCO  EM TRECHO CURVO, 45 CM BASE X 10 CM ALTURA. AF_06/2016</v>
          </cell>
          <cell r="C1639" t="str">
            <v>M</v>
          </cell>
          <cell r="D1639">
            <v>43.71</v>
          </cell>
        </row>
        <row r="1640">
          <cell r="A1640">
            <v>94291</v>
          </cell>
          <cell r="B1640" t="str">
            <v>EXECUÇÃO DE SARJETA DE CONCRETO USINADO, MOLDADA  IN LOCO  EM TRECHO RETO, 60 CM BASE X 10 CM ALTURA. AF_06/2016</v>
          </cell>
          <cell r="C1640" t="str">
            <v>M</v>
          </cell>
          <cell r="D1640">
            <v>43.38</v>
          </cell>
        </row>
        <row r="1641">
          <cell r="A1641">
            <v>94292</v>
          </cell>
          <cell r="B1641" t="str">
            <v>EXECUÇÃO DE SARJETA DE CONCRETO USINADO, MOLDADA  IN LOCO  EM TRECHO CURVO, 60 CM BASE X 10 CM ALTURA. AF_06/2016</v>
          </cell>
          <cell r="C1641" t="str">
            <v>M</v>
          </cell>
          <cell r="D1641">
            <v>51.07</v>
          </cell>
        </row>
        <row r="1642">
          <cell r="A1642">
            <v>94293</v>
          </cell>
          <cell r="B1642" t="str">
            <v>EXECUÇÃO DE SARJETÃO DE CONCRETO USINADO, MOLDADA  IN LOCO  EM TRECHO RETO, 100 CM BASE X 20 CM ALTURA. AF_06/2016</v>
          </cell>
          <cell r="C1642" t="str">
            <v>M</v>
          </cell>
          <cell r="D1642">
            <v>112.89</v>
          </cell>
        </row>
        <row r="1643">
          <cell r="A1643">
            <v>94294</v>
          </cell>
          <cell r="B1643" t="str">
            <v>EXECUÇÃO DE ESCORAS DE CONCRETO PARA CONTENÇÃO DE GUIAS PRÉ-FABRICADAS. AF_06/2016</v>
          </cell>
          <cell r="C1643" t="str">
            <v>M</v>
          </cell>
          <cell r="D1643">
            <v>5.85</v>
          </cell>
        </row>
        <row r="1644">
          <cell r="A1644">
            <v>94037</v>
          </cell>
          <cell r="B1644" t="str">
            <v>ESCORAMENTO DE VALA, TIPO PONTALETEAMENTO, COM PROFUNDIDADE DE 0 A 1,5 M, LARGURA MENOR QUE 1,5 M, EM LOCAL COM NÍVEL ALTO DE INTERFERÊNCIA. AF_06/2016</v>
          </cell>
          <cell r="C1644" t="str">
            <v>M2</v>
          </cell>
          <cell r="D1644">
            <v>14.21</v>
          </cell>
        </row>
        <row r="1645">
          <cell r="A1645">
            <v>94038</v>
          </cell>
          <cell r="B1645" t="str">
            <v>ESCORAMENTO DE VALA, TIPO PONTALETEAMENTO, COM PROFUNDIDADE DE 0 A 1,5 M, LARGURA MAIOR OU IGUAL A 1,5 M E MENOR QUE 2,5 M, EM LOCAL COM NÍVEL ALTO DE INTERFERÊNCIA. AF_06/2016</v>
          </cell>
          <cell r="C1645" t="str">
            <v>M2</v>
          </cell>
          <cell r="D1645">
            <v>19.940000000000001</v>
          </cell>
        </row>
        <row r="1646">
          <cell r="A1646">
            <v>94039</v>
          </cell>
          <cell r="B1646" t="str">
            <v>ESCORAMENTO DE VALA, TIPO PONTALETEAMENTO, COM PROFUNDIDADE DE 1,5 A 3,0 M, LARGURA MENOR QUE 1,5 M, EM LOCAL COM NÍVEL ALTO DE INTERFERÊNCIA. AF_06/2016</v>
          </cell>
          <cell r="C1646" t="str">
            <v>M2</v>
          </cell>
          <cell r="D1646">
            <v>11.16</v>
          </cell>
        </row>
        <row r="1647">
          <cell r="A1647">
            <v>94040</v>
          </cell>
          <cell r="B1647" t="str">
            <v>ESCORAMENTO DE VALA, TIPO PONTALETEAMENTO, COM PROFUNDIDADE DE 1,5 A 3,0 M, LARGURA MAIOR OU IGUAL A 1,5 M E MENOR QUE 2,5 M, EM LOCAL COM NÍVEL ALTO DE INTERFERÊNCIA. AF_06/2016</v>
          </cell>
          <cell r="C1647" t="str">
            <v>M2</v>
          </cell>
          <cell r="D1647">
            <v>16.920000000000002</v>
          </cell>
        </row>
        <row r="1648">
          <cell r="A1648">
            <v>94041</v>
          </cell>
          <cell r="B1648" t="str">
            <v>ESCORAMENTO DE VALA, TIPO PONTALETEAMENTO, COM PROFUNDIDADE DE 3,0 A 4,5 M, LARGURA MENOR QUE 1,5 M EM LOCAL COM NÍVEL ALTO DE INTERFERÊNCIA. AF_06/2016</v>
          </cell>
          <cell r="C1648" t="str">
            <v>M2</v>
          </cell>
          <cell r="D1648">
            <v>8.4600000000000009</v>
          </cell>
        </row>
        <row r="1649">
          <cell r="A1649">
            <v>94042</v>
          </cell>
          <cell r="B1649" t="str">
            <v>ESCORAMENTO DE VALA, TIPO PONTALETEAMENTO, COM PROFUNDIDADE DE 3,0 A 4,5 M, LARGURA MAIOR OU IGUAL A 1,5 M E MENOR QUE 2,5 M, EM LOCAL COM NÍVEL ALTO DE INTERFERÊNCIA. AF_06/2016</v>
          </cell>
          <cell r="C1649" t="str">
            <v>M2</v>
          </cell>
          <cell r="D1649">
            <v>14.39</v>
          </cell>
        </row>
        <row r="1650">
          <cell r="A1650">
            <v>94043</v>
          </cell>
          <cell r="B1650" t="str">
            <v>ESCORAMENTO DE VALA, TIPO PONTALETEAMENTO, COM PROFUNDIDADE DE 0 A 1,5 M, LARGURA MENOR QUE 1,5 M, EM LOCAL COM NÍVEL BAIXO DE INTERFERÊNCIA. AF_06/2016</v>
          </cell>
          <cell r="C1650" t="str">
            <v>M2</v>
          </cell>
          <cell r="D1650">
            <v>13.32</v>
          </cell>
        </row>
        <row r="1651">
          <cell r="A1651">
            <v>94044</v>
          </cell>
          <cell r="B1651" t="str">
            <v>ESCORAMENTO DE VALA, TIPO PONTALETEAMENTO, COM PROFUNDIDADE DE 0 A 1,5 M, LARGURA MAIOR OU IGUAL A 1,5 M E MENOR QUE 2,5 M, EM LOCAL COM NÍVEL BAIXO DE INTERFERÊNCIA. AF_06/2016</v>
          </cell>
          <cell r="C1651" t="str">
            <v>M2</v>
          </cell>
          <cell r="D1651">
            <v>19.09</v>
          </cell>
        </row>
        <row r="1652">
          <cell r="A1652">
            <v>94045</v>
          </cell>
          <cell r="B1652" t="str">
            <v>ESCORAMENTO DE VALA, TIPO PONTALETEAMENTO, COM PROFUNDIDADE DE 1,5 A 3,0 M, LARGURA MENOR QUE 1,5 M, EM LOCAL COM NÍVEL BAIXO DE INTERFERÊNCIA. AF_06/2016</v>
          </cell>
          <cell r="C1652" t="str">
            <v>M2</v>
          </cell>
          <cell r="D1652">
            <v>10.3</v>
          </cell>
        </row>
        <row r="1653">
          <cell r="A1653">
            <v>94046</v>
          </cell>
          <cell r="B1653" t="str">
            <v>ESCORAMENTO DE VALA, TIPO PONTALETEAMENTO, COM PROFUNDIDADE DE 1,5 A 3,0 M, LARGURA MAIOR OU IGUAL A 1,5 M E MENOR QUE 2,5 M, EM LOCAL COM NÍVEL BAIXO DE INTERFERÊNCIA. AF_06/2016</v>
          </cell>
          <cell r="C1653" t="str">
            <v>M2</v>
          </cell>
          <cell r="D1653">
            <v>16.03</v>
          </cell>
        </row>
        <row r="1654">
          <cell r="A1654">
            <v>94047</v>
          </cell>
          <cell r="B1654" t="str">
            <v>ESCORAMENTO DE VALA, TIPO PONTALETEAMENTO, COM PROFUNDIDADE DE 3,0 A 4,5 M, LARGURA MENOR QUE 1,5 M EM LOCAL COM NÍVEL BAIXO DE INTERFERÊNCIA. AF_06/2016</v>
          </cell>
          <cell r="C1654" t="str">
            <v>M2</v>
          </cell>
          <cell r="D1654">
            <v>7.6</v>
          </cell>
        </row>
        <row r="1655">
          <cell r="A1655">
            <v>94048</v>
          </cell>
          <cell r="B1655" t="str">
            <v>ESCORAMENTO DE VALA, TIPO PONTALETEAMENTO, COM PROFUNDIDADE DE 3,0 A 4,5 M, LARGURA MAIOR OU IGUAL A 1,5 M E MENOR QUE 2,5 M, EM LOCAL COM NÍVEL BAIXO DE INTERFERÊNCIA. AF_06/2016</v>
          </cell>
          <cell r="C1655" t="str">
            <v>M2</v>
          </cell>
          <cell r="D1655">
            <v>13.5</v>
          </cell>
        </row>
        <row r="1656">
          <cell r="A1656">
            <v>94049</v>
          </cell>
          <cell r="B1656" t="str">
            <v>ESCORAMENTO DE VALA, TIPO DESCONTÍNUO, COM PROFUNDIDADE DE 0 A 1,5 M, LARGURA MENOR QUE 1,5 M, EM LOCAL COM NÍVEL ALTO DE INTERFERÊNCIA. AF_06/2016</v>
          </cell>
          <cell r="C1656" t="str">
            <v>M2</v>
          </cell>
          <cell r="D1656">
            <v>22.3</v>
          </cell>
        </row>
        <row r="1657">
          <cell r="A1657">
            <v>94050</v>
          </cell>
          <cell r="B1657" t="str">
            <v>ESCORAMENTO DE VALA, TIPO DESCONTÍNUO, COM PROFUNDIDADE DE 0 A 1,5 M, LARGURA MAIOR OU IGUAL A 1,5 M E MENOR QUE 2,5 M, EM LOCAL COM NÍVEL ALTO DE INTERFERÊNCIA. AF_06/2016</v>
          </cell>
          <cell r="C1657" t="str">
            <v>M2</v>
          </cell>
          <cell r="D1657">
            <v>29.74</v>
          </cell>
        </row>
        <row r="1658">
          <cell r="A1658">
            <v>94051</v>
          </cell>
          <cell r="B1658" t="str">
            <v>ESCORAMENTO DE VALA, TIPO DESCONTÍNUO, COM PROFUNDIDADE DE 1,5 M A 3,0 M, LARGURA MENOR QUE 1,5 M, EM LOCAL COM NÍVEL ALTO DE INTERFERÊNCIA. AF_06/2016</v>
          </cell>
          <cell r="C1658" t="str">
            <v>M2</v>
          </cell>
          <cell r="D1658">
            <v>18.13</v>
          </cell>
        </row>
        <row r="1659">
          <cell r="A1659">
            <v>94052</v>
          </cell>
          <cell r="B1659" t="str">
            <v>ESCORAMENTO DE VALA, TIPO DESCONTÍNUO, COM PROFUNDIDADE DE 1,5 A 3,0 M, LARGURA MAIOR OU IGUAL A 1,5 M E MENOR QUE 2,5 M, EM LOCAL COM NÍVEL ALTO DE INTERFERÊNCIA. AF_06/2016</v>
          </cell>
          <cell r="C1659" t="str">
            <v>M2</v>
          </cell>
          <cell r="D1659">
            <v>25.43</v>
          </cell>
        </row>
        <row r="1660">
          <cell r="A1660">
            <v>94053</v>
          </cell>
          <cell r="B1660" t="str">
            <v>ESCORAMENTO DE VALA, TIPO DESCONTÍNUO, COM PROFUNDIDADE DE 3,0 A 4,5 M, LARGURA MENOR QUE 1,5 M, EM LOCAL COM NÍVEL ALTO DE INTERFERÊNCIA. AF_06/2016</v>
          </cell>
          <cell r="C1660" t="str">
            <v>M2</v>
          </cell>
          <cell r="D1660">
            <v>15.16</v>
          </cell>
        </row>
        <row r="1661">
          <cell r="A1661">
            <v>94054</v>
          </cell>
          <cell r="B1661" t="str">
            <v>ESCORAMENTO DE VALA, TIPO DESCONTÍNUO, COM PROFUNDIDADE DE 3,0 A 4,5 M, LARGURA MAIOR OU IGUAL A 1,5 E MENOR QUE 2,5 M, EM LOCAL COM NÍVEL ALTO DE INTERFERÊNCIA. AF_06/2016</v>
          </cell>
          <cell r="C1661" t="str">
            <v>M2</v>
          </cell>
          <cell r="D1661">
            <v>22.64</v>
          </cell>
        </row>
        <row r="1662">
          <cell r="A1662">
            <v>94055</v>
          </cell>
          <cell r="B1662" t="str">
            <v>ESCORAMENTO DE VALA, TIPO DESCONTÍNUO, COM PROFUNDIDADE DE 0 A 1,5 M, LARGURA MENOR QUE 1,5 M, EM LOCAL COM NÍVEL BAIXO DE INTERFERÊNCIA. AF_06/2016</v>
          </cell>
          <cell r="C1662" t="str">
            <v>M2</v>
          </cell>
          <cell r="D1662">
            <v>21.16</v>
          </cell>
        </row>
        <row r="1663">
          <cell r="A1663">
            <v>94056</v>
          </cell>
          <cell r="B1663" t="str">
            <v>ESCORAMENTO DE VALA, TIPO DESCONTÍNUO, COM PROFUNDIDADE DE 0 A 1,5 M, LARGURA MAIOR OU IGUAL A 1,5 M E MENOR QUE 2,5 M, EM LOCAL COM NÍVEL BAIXO DE INTERFERÊNCIA. AF_06/2016</v>
          </cell>
          <cell r="C1663" t="str">
            <v>M2</v>
          </cell>
          <cell r="D1663">
            <v>28.61</v>
          </cell>
        </row>
        <row r="1664">
          <cell r="A1664">
            <v>94057</v>
          </cell>
          <cell r="B1664" t="str">
            <v>ESCORAMENTO DE VALA, TIPO DESCONTÍNUO, COM PROFUNDIDADE DE 1,5 M A 3,0 M, LARGURA MENOR QUE 1,5 M, EM LOCAL COM NÍVEL BAIXO DE INTERFERÊNCIA. AF_06/2016</v>
          </cell>
          <cell r="C1664" t="str">
            <v>M2</v>
          </cell>
          <cell r="D1664">
            <v>17</v>
          </cell>
        </row>
        <row r="1665">
          <cell r="A1665">
            <v>94058</v>
          </cell>
          <cell r="B1665" t="str">
            <v>ESCORAMENTO DE VALA, TIPO DESCONTÍNUO, COM PROFUNDIDADE DE 1,5 A 3,0 M, LARGURA MAIOR OU IGUAL A 1,5 M E MENOR QUE 2,5 M, EM LOCAL COM NÍVEL BAIXO DE INTERFERÊNCIA. AF_06/2016</v>
          </cell>
          <cell r="C1665" t="str">
            <v>M2</v>
          </cell>
          <cell r="D1665">
            <v>24.3</v>
          </cell>
        </row>
        <row r="1666">
          <cell r="A1666">
            <v>94059</v>
          </cell>
          <cell r="B1666" t="str">
            <v>ESCORAMENTO DE VALA, TIPO DESCONTÍNUO, COM PROFUNDIDADE DE 3,0 A 4,5 M, LARGURA MENOR QUE 1,5 M, EM LOCAL COM NÍVEL BAIXO DE INTERFERÊNCIA. AF_06/2016</v>
          </cell>
          <cell r="C1666" t="str">
            <v>M2</v>
          </cell>
          <cell r="D1666">
            <v>14.03</v>
          </cell>
        </row>
        <row r="1667">
          <cell r="A1667">
            <v>94060</v>
          </cell>
          <cell r="B1667" t="str">
            <v>ESCORAMENTO DE VALA, TIPO DESCONTÍNUO, COM PROFUNDIDADE DE 3,0 A 4,5 M, LARGURA MAIOR OU IGUAL A 1,5 E MENOR QUE 2,5 M, EM LOCAL COM NÍVEL BAIXO DE INTERFERÊNCIA. AF_06/2016</v>
          </cell>
          <cell r="C1667" t="str">
            <v>M2</v>
          </cell>
          <cell r="D1667">
            <v>21.49</v>
          </cell>
        </row>
        <row r="1668">
          <cell r="A1668">
            <v>83770</v>
          </cell>
          <cell r="B1668" t="str">
            <v>ESCORAMENTO CONTINUO DE VALAS, MISTO, COM PERFIL I DE 8"</v>
          </cell>
          <cell r="C1668" t="str">
            <v>M2</v>
          </cell>
          <cell r="D1668">
            <v>128.46</v>
          </cell>
        </row>
        <row r="1669">
          <cell r="A1669">
            <v>73301</v>
          </cell>
          <cell r="B1669" t="str">
            <v>ESCORAMENTO FORMAS ATE H = 3,30M, COM MADEIRA DE 3A QUALIDADE, NAO APARELHADA, APROVEITAMENTO TABUAS 3X E PRUMOS 4X.</v>
          </cell>
          <cell r="C1669" t="str">
            <v>M3</v>
          </cell>
          <cell r="D1669">
            <v>9.39</v>
          </cell>
        </row>
        <row r="1670">
          <cell r="A1670">
            <v>83515</v>
          </cell>
          <cell r="B1670" t="str">
            <v>ESCORAMENTO FORMAS DE H=3,30 A 3,50 M, COM MADEIRA 3A QUALIDADE, NAO APARELHADA, APROVEITAMENTO TABUAS 3X E PRUMOS 4X</v>
          </cell>
          <cell r="C1670" t="str">
            <v>M3</v>
          </cell>
          <cell r="D1670">
            <v>15.24</v>
          </cell>
        </row>
        <row r="1671">
          <cell r="A1671">
            <v>83516</v>
          </cell>
          <cell r="B1671" t="str">
            <v>ESCORAMENTO FORMAS H=3,50 A 4,00 M, COM MADEIRA DE 3A QUALIDADE, NAO APARELHADA, APROVEITAMENTO TABUAS 3X E PRUMOS 4X.</v>
          </cell>
          <cell r="C1671" t="str">
            <v>M3</v>
          </cell>
          <cell r="D1671">
            <v>17.59</v>
          </cell>
        </row>
        <row r="1672">
          <cell r="A1672">
            <v>72144</v>
          </cell>
          <cell r="B1672" t="str">
            <v>RECOLOCACAO DE FOLHAS DE PORTA DE PASSAGEM OU JANELA, CONSIDERANDO REAPROVEITAMENTO DO MATERIAL</v>
          </cell>
          <cell r="C1672" t="str">
            <v>UN</v>
          </cell>
          <cell r="D1672">
            <v>73.72</v>
          </cell>
        </row>
        <row r="1673">
          <cell r="A1673" t="str">
            <v>73910/8</v>
          </cell>
          <cell r="B1673" t="str">
            <v>PORTA DE MADEIRA COMPENSADA LISA PARA PINTURA, 120X210X3,5CM, 2 FOLHAS, INCLUSO ADUELA 2A, ALIZAR 2A E DOBRADICAS</v>
          </cell>
          <cell r="C1673" t="str">
            <v>UN</v>
          </cell>
          <cell r="D1673">
            <v>733.57</v>
          </cell>
        </row>
        <row r="1674">
          <cell r="A1674">
            <v>84876</v>
          </cell>
          <cell r="B1674" t="str">
            <v>PORTA MADEIRA 1A CORRER P/VIDRO 30MM/ GUARNICAO 15CM/ALIZAR</v>
          </cell>
          <cell r="C1674" t="str">
            <v>M2</v>
          </cell>
          <cell r="D1674">
            <v>692.73</v>
          </cell>
        </row>
        <row r="1675">
          <cell r="A1675">
            <v>90788</v>
          </cell>
          <cell r="B1675" t="str">
            <v>PORTA-PRONTA DE MADEIRA, FOLHA LEVE OU MÉDIA, 60X210CM, FIXAÇÃO COM PREENCHIMENTO PARCIAL DE ESPUMA EXPANSIVA - FORNECIMENTO E INSTALAÇÃO. AF_08/2015</v>
          </cell>
          <cell r="C1675" t="str">
            <v>UN</v>
          </cell>
          <cell r="D1675">
            <v>506.05</v>
          </cell>
        </row>
        <row r="1676">
          <cell r="A1676">
            <v>90789</v>
          </cell>
          <cell r="B1676" t="str">
            <v>PORTA-PRONTA DE MADEIRA, FOLHA LEVE OU MÉDIA, 70X210CM, FIXAÇÃO COM PREENCHIMENTO PARCIAL DE ESPUMA EXPANSIVA - FORNECIMENTO E INSTALAÇÃO. AF_08/2015</v>
          </cell>
          <cell r="C1676" t="str">
            <v>UN</v>
          </cell>
          <cell r="D1676">
            <v>522.80999999999995</v>
          </cell>
        </row>
        <row r="1677">
          <cell r="A1677">
            <v>90790</v>
          </cell>
          <cell r="B1677" t="str">
            <v>PORTA-PRONTA DE MADEIRA, FOLHA LEVE OU MÉDIA, 80X210CM, FIXAÇÃO COM PREENCHIMENTO PARCIAL DE ESPUMA EXPANSIVA - FORNECIMENTO E INSTALAÇÃO. AF_08/2015</v>
          </cell>
          <cell r="C1677" t="str">
            <v>UN</v>
          </cell>
          <cell r="D1677">
            <v>527.13</v>
          </cell>
        </row>
        <row r="1678">
          <cell r="A1678">
            <v>90791</v>
          </cell>
          <cell r="B1678" t="str">
            <v>PORTA-PRONTA DE MADEIRA, FOLHA PESADA OU SUPERPESADA, 80X210CM, FIXAÇÃO COM PREENCHIMENTO PARCIAL DE ESPUMA EXPANSIVA - FORNECIMENTO E INSTALAÇÃO. AF_08/2015</v>
          </cell>
          <cell r="C1678" t="str">
            <v>UN</v>
          </cell>
          <cell r="D1678">
            <v>563.22</v>
          </cell>
        </row>
        <row r="1679">
          <cell r="A1679">
            <v>90792</v>
          </cell>
          <cell r="B1679" t="str">
            <v>PORTA-PRONTA DE MADEIRA, FOLHA PESADA OU SUPERPESADA, 80X210CM, FIXAÇÃO COM PREENCHIMENTO TOTAL DE ESPUMA EXPANSIVA - FORNECIMENTO E INSTALAÇÃO. AF_08/2015</v>
          </cell>
          <cell r="C1679" t="str">
            <v>UN</v>
          </cell>
          <cell r="D1679">
            <v>583.48</v>
          </cell>
        </row>
        <row r="1680">
          <cell r="A1680">
            <v>90793</v>
          </cell>
          <cell r="B1680" t="str">
            <v>PORTA-PRONTA DE MADEIRA, FOLHA PESADA OU SUPERPESADA, 90X210CM, FIXAÇÃO COM PREENCHIMENTO TOTAL DE ESPUMA EXPANSIVA - FORNECIMENTO E INSTALAÇÃO. AF_08/2015</v>
          </cell>
          <cell r="C1680" t="str">
            <v>UN</v>
          </cell>
          <cell r="D1680">
            <v>599.84</v>
          </cell>
        </row>
        <row r="1681">
          <cell r="A1681">
            <v>90800</v>
          </cell>
          <cell r="B1681" t="str">
            <v>ADUELA / MARCO / BATENTE PARA PORTA DE 60X210CM, PADRÃO MÉDIO - FORNECIMENTO E MONTAGEM. AF_08/2015</v>
          </cell>
          <cell r="C1681" t="str">
            <v>UN</v>
          </cell>
          <cell r="D1681">
            <v>159.78</v>
          </cell>
        </row>
        <row r="1682">
          <cell r="A1682">
            <v>90801</v>
          </cell>
          <cell r="B1682" t="str">
            <v>ADUELA / MARCO / BATENTE PARA PORTA DE 70X210CM, PADRÃO MÉDIO - FORNECIMENTO E MONTAGEM. AF_08/2015</v>
          </cell>
          <cell r="C1682" t="str">
            <v>UN</v>
          </cell>
          <cell r="D1682">
            <v>166.43</v>
          </cell>
        </row>
        <row r="1683">
          <cell r="A1683">
            <v>90802</v>
          </cell>
          <cell r="B1683" t="str">
            <v>ADUELA / MARCO / BATENTE PARA PORTA DE 80X210CM, PADRÃO MÉDIO - FORNECIMENTO E MONTAGEM. AF_08/2015</v>
          </cell>
          <cell r="C1683" t="str">
            <v>UN</v>
          </cell>
          <cell r="D1683">
            <v>173.1</v>
          </cell>
        </row>
        <row r="1684">
          <cell r="A1684">
            <v>90803</v>
          </cell>
          <cell r="B1684" t="str">
            <v>ADUELA / MARCO / BATENTE PARA PORTA DE 90X210CM, PADRÃO MÉDIO - FORNECIMENTO E MONTAGEM. AF_08/2015</v>
          </cell>
          <cell r="C1684" t="str">
            <v>UN</v>
          </cell>
          <cell r="D1684">
            <v>179.75</v>
          </cell>
        </row>
        <row r="1685">
          <cell r="A1685">
            <v>90804</v>
          </cell>
          <cell r="B1685" t="str">
            <v>ADUELA / MARCO / BATENTE PARA PORTA DE 60X210CM, FIXAÇÃO COM ARGAMASSA, PADRÃO MÉDIO - FORNECIMENTO E INSTALAÇÃO. AF_08/2015_P</v>
          </cell>
          <cell r="C1685" t="str">
            <v>UN</v>
          </cell>
          <cell r="D1685">
            <v>216.7</v>
          </cell>
        </row>
        <row r="1686">
          <cell r="A1686">
            <v>90805</v>
          </cell>
          <cell r="B1686" t="str">
            <v>ADUELA / MARCO / BATENTE PARA PORTA DE 60X210CM, FIXAÇÃO COM ARGAMASSA - SOMENTE INSTALAÇÃO. AF_08/2015_P</v>
          </cell>
          <cell r="C1686" t="str">
            <v>UN</v>
          </cell>
          <cell r="D1686">
            <v>56.92</v>
          </cell>
        </row>
        <row r="1687">
          <cell r="A1687">
            <v>90806</v>
          </cell>
          <cell r="B1687" t="str">
            <v>ADUELA / MARCO / BATENTE PARA PORTA DE 70X210CM, FIXAÇÃO COM ARGAMASSA, PADRÃO MÉDIO - FORNECIMENTO E INSTALAÇÃO. AF_08/2015_P</v>
          </cell>
          <cell r="C1687" t="str">
            <v>UN</v>
          </cell>
          <cell r="D1687">
            <v>228.06</v>
          </cell>
        </row>
        <row r="1688">
          <cell r="A1688">
            <v>90807</v>
          </cell>
          <cell r="B1688" t="str">
            <v>ADUELA / MARCO / BATENTE PARA PORTA DE 70X210CM, FIXAÇÃO COM ARGAMASSA - SOMENTE INSTALAÇÃO. AF_08/2015_P</v>
          </cell>
          <cell r="C1688" t="str">
            <v>UN</v>
          </cell>
          <cell r="D1688">
            <v>61.63</v>
          </cell>
        </row>
        <row r="1689">
          <cell r="A1689">
            <v>90816</v>
          </cell>
          <cell r="B1689" t="str">
            <v>ADUELA / MARCO / BATENTE PARA PORTA DE 80X210CM, FIXAÇÃO COM ARGAMASSA, PADRÃO MÉDIO - FORNECIMENTO E INSTALAÇÃO. AF_08/2015_P</v>
          </cell>
          <cell r="C1689" t="str">
            <v>UN</v>
          </cell>
          <cell r="D1689">
            <v>239.42</v>
          </cell>
        </row>
        <row r="1690">
          <cell r="A1690">
            <v>90817</v>
          </cell>
          <cell r="B1690" t="str">
            <v>ADUELA / MARCO / BATENTE PARA PORTA DE 80X210CM, FIXAÇÃO COM ARGAMASSA - SOMENTE INSTALAÇÃO. AF_08/2015_P</v>
          </cell>
          <cell r="C1690" t="str">
            <v>UN</v>
          </cell>
          <cell r="D1690">
            <v>66.319999999999993</v>
          </cell>
        </row>
        <row r="1691">
          <cell r="A1691">
            <v>90818</v>
          </cell>
          <cell r="B1691" t="str">
            <v>ADUELA / MARCO / BATENTE PARA PORTA DE 90X210CM, FIXAÇÃO COM ARGAMASSA, PADRÃO MÉDIO - FORNECIMENTO E INSTALAÇÃO. AF_08/2015_P</v>
          </cell>
          <cell r="C1691" t="str">
            <v>UN</v>
          </cell>
          <cell r="D1691">
            <v>250.81</v>
          </cell>
        </row>
        <row r="1692">
          <cell r="A1692">
            <v>90819</v>
          </cell>
          <cell r="B1692" t="str">
            <v>ADUELA / MARCO / BATENTE PARA PORTA DE 90X210CM, FIXAÇÃO COM ARGAMASSA - SOMENTE INSTALAÇÃO. AF_08/2015_P</v>
          </cell>
          <cell r="C1692" t="str">
            <v>UN</v>
          </cell>
          <cell r="D1692">
            <v>71.06</v>
          </cell>
        </row>
        <row r="1693">
          <cell r="A1693">
            <v>90820</v>
          </cell>
          <cell r="B1693" t="str">
            <v>PORTA DE MADEIRA PARA PINTURA, SEMI-OCA (LEVE OU MÉDIA), 60X210CM, ESPESSURA DE 3,5CM, INCLUSO DOBRADIÇAS - FORNECIMENTO E INSTALAÇÃO. AF_08/2015</v>
          </cell>
          <cell r="C1693" t="str">
            <v>UN</v>
          </cell>
          <cell r="D1693">
            <v>335.79</v>
          </cell>
        </row>
        <row r="1694">
          <cell r="A1694">
            <v>90821</v>
          </cell>
          <cell r="B1694" t="str">
            <v>PORTA DE MADEIRA PARA PINTURA, SEMI-OCA (LEVE OU MÉDIA), 70X210CM, ESPESSURA DE 3,5CM, INCLUSO DOBRADIÇAS - FORNECIMENTO E INSTALAÇÃO. AF_08/2015</v>
          </cell>
          <cell r="C1694" t="str">
            <v>UN</v>
          </cell>
          <cell r="D1694">
            <v>365.57</v>
          </cell>
        </row>
        <row r="1695">
          <cell r="A1695">
            <v>90822</v>
          </cell>
          <cell r="B1695" t="str">
            <v>PORTA DE MADEIRA PARA PINTURA, SEMI-OCA (LEVE OU MÉDIA), 80X210CM, ESPESSURA DE 3,5CM, INCLUSO DOBRADIÇAS - FORNECIMENTO E INSTALAÇÃO. AF_08/2015</v>
          </cell>
          <cell r="C1695" t="str">
            <v>UN</v>
          </cell>
          <cell r="D1695">
            <v>360.3</v>
          </cell>
        </row>
        <row r="1696">
          <cell r="A1696">
            <v>90823</v>
          </cell>
          <cell r="B1696" t="str">
            <v>PORTA DE MADEIRA PARA PINTURA, SEMI-OCA (LEVE OU MÉDIA), 90X210CM, ESPESSURA DE 3,5CM, INCLUSO DOBRADIÇAS - FORNECIMENTO E INSTALAÇÃO. AF_08/2015</v>
          </cell>
          <cell r="C1696" t="str">
            <v>UN</v>
          </cell>
          <cell r="D1696">
            <v>378.83</v>
          </cell>
        </row>
        <row r="1697">
          <cell r="A1697">
            <v>90826</v>
          </cell>
          <cell r="B1697" t="str">
            <v>ALIZAR / GUARNIÇÃO DE 5X1,5CM PARA PORTA DE 60X210CM FIXADO COM PREGOS, PADRÃO MÉDIO - FORNECIMENTO E INSTALAÇÃO. AF_08/2015</v>
          </cell>
          <cell r="C1697" t="str">
            <v>UN</v>
          </cell>
          <cell r="D1697">
            <v>24.09</v>
          </cell>
        </row>
        <row r="1698">
          <cell r="A1698">
            <v>90827</v>
          </cell>
          <cell r="B1698" t="str">
            <v>ALIZAR / GUARNIÇÃO DE 5X1,5CM PARA PORTA DE 70X210CM FIXADO COM PREGOS, PADRÃO MÉDIO - FORNECIMENTO E INSTALAÇÃO. AF_08/2015</v>
          </cell>
          <cell r="C1698" t="str">
            <v>UN</v>
          </cell>
          <cell r="D1698">
            <v>25.37</v>
          </cell>
        </row>
        <row r="1699">
          <cell r="A1699">
            <v>90828</v>
          </cell>
          <cell r="B1699" t="str">
            <v>ALIZAR / GUARNIÇÃO DE 5X1,5CM PARA PORTA DE 80X210CM FIXADO COM PREGOS, PADRÃO MÉDIO - FORNECIMENTO E INSTALAÇÃO. AF_08/2015</v>
          </cell>
          <cell r="C1699" t="str">
            <v>UN</v>
          </cell>
          <cell r="D1699">
            <v>26.65</v>
          </cell>
        </row>
        <row r="1700">
          <cell r="A1700">
            <v>90829</v>
          </cell>
          <cell r="B1700" t="str">
            <v>ALIZAR / GUARNIÇÃO DE 5X1,5CM PARA PORTA DE 90X210CM FIXADO COM PREGOS, PADRÃO MÉDIO - FORNECIMENTO E INSTALAÇÃO. AF_08/2015</v>
          </cell>
          <cell r="C1700" t="str">
            <v>UN</v>
          </cell>
          <cell r="D1700">
            <v>27.96</v>
          </cell>
        </row>
        <row r="1701">
          <cell r="A1701">
            <v>90830</v>
          </cell>
          <cell r="B1701" t="str">
            <v>FECHADURA DE EMBUTIR COM CILINDRO, EXTERNA, COMPLETA, ACABAMENTO PADRÃO MÉDIO, INCLUSO EXECUÇÃO DE FURO - FORNECIMENTO E INSTALAÇÃO. AF_08/2015</v>
          </cell>
          <cell r="C1701" t="str">
            <v>UN</v>
          </cell>
          <cell r="D1701">
            <v>97.46</v>
          </cell>
        </row>
        <row r="1702">
          <cell r="A1702">
            <v>90831</v>
          </cell>
          <cell r="B1702" t="str">
            <v>FECHADURA DE EMBUTIR PARA PORTA DE BANHEIRO, COMPLETA, ACABAMENTO PADRÃO MÉDIO, INCLUSO EXECUÇÃO DE FURO - FORNECIMENTO E INSTALAÇÃO. AF_08/2015</v>
          </cell>
          <cell r="C1702" t="str">
            <v>UN</v>
          </cell>
          <cell r="D1702">
            <v>76.42</v>
          </cell>
        </row>
        <row r="1703">
          <cell r="A1703">
            <v>90841</v>
          </cell>
          <cell r="B1703" t="str">
            <v>KIT DE PORTA DE MADEIRA PARA PINTURA, SEMI-OCA (LEVE OU MÉDIA), PADRÃO MÉDIO, 60X210CM, ESPESSURA DE 3,5CM, ITENS INCLUSOS: DOBRADIÇAS, MONTAGEM E INSTALAÇÃO DO BATENTE, FECHADURA COM EXECUÇÃO DO FURO - FORNECIMENTO E INSTALAÇÃO. AF_08/2015</v>
          </cell>
          <cell r="C1703" t="str">
            <v>UN</v>
          </cell>
          <cell r="D1703">
            <v>677.09</v>
          </cell>
        </row>
        <row r="1704">
          <cell r="A1704">
            <v>90842</v>
          </cell>
          <cell r="B1704" t="str">
            <v>KIT DE PORTA DE MADEIRA PARA PINTURA, SEMI-OCA (LEVE OU MÉDIA), PADRÃO MÉDIO, 70X210CM, ESPESSURA DE 3,5CM, ITENS INCLUSOS: DOBRADIÇAS, MONTAGEM E INSTALAÇÃO DO BATENTE, FECHADURA COM EXECUÇÃO DO FURO - FORNECIMENTO E INSTALAÇÃO. AF_08/2015</v>
          </cell>
          <cell r="C1704" t="str">
            <v>UN</v>
          </cell>
          <cell r="D1704">
            <v>727.69</v>
          </cell>
        </row>
        <row r="1705">
          <cell r="A1705">
            <v>90843</v>
          </cell>
          <cell r="B1705" t="str">
            <v>KIT DE PORTA DE MADEIRA PARA PINTURA, SEMI-OCA (LEVE OU MÉDIA), PADRÃO MÉDIO, 80X210CM, ESPESSURA DE 3,5CM, ITENS INCLUSOS: DOBRADIÇAS, MONTAGEM E INSTALAÇÃO DO BATENTE, FECHADURA COM EXECUÇÃO DO FURO - FORNECIMENTO E INSTALAÇÃO. AF_08/2015</v>
          </cell>
          <cell r="C1705" t="str">
            <v>UN</v>
          </cell>
          <cell r="D1705">
            <v>750.48</v>
          </cell>
        </row>
        <row r="1706">
          <cell r="A1706">
            <v>90844</v>
          </cell>
          <cell r="B1706" t="str">
            <v>KIT DE PORTA DE MADEIRA PARA PINTURA, SEMI-OCA (LEVE OU MÉDIA), PADRÃO MÉDIO, 90X210CM, ESPESSURA DE 3,5CM, ITENS INCLUSOS: DOBRADIÇAS, MONTAGEM E INSTALAÇÃO DO BATENTE, FECHADURA COM EXECUÇÃO DO FURO - FORNECIMENTO E INSTALAÇÃO. AF_08/2015</v>
          </cell>
          <cell r="C1706" t="str">
            <v>UN</v>
          </cell>
          <cell r="D1706">
            <v>783.02</v>
          </cell>
        </row>
        <row r="1707">
          <cell r="A1707">
            <v>90847</v>
          </cell>
          <cell r="B1707" t="str">
            <v>KIT DE PORTA DE MADEIRA PARA PINTURA, SEMI-OCA (LEVE OU MÉDIA), PADRÃO MÉDIO, 60X210CM, ESPESSURA DE 3,5CM, ITENS INCLUSOS: DOBRADIÇAS, MONTAGEM E INSTALAÇÃO DO BATENTE, SEM FECHADURA - FORNECIMENTO E INSTALAÇÃO. AF_08/2015</v>
          </cell>
          <cell r="C1707" t="str">
            <v>UN</v>
          </cell>
          <cell r="D1707">
            <v>600.66999999999996</v>
          </cell>
        </row>
        <row r="1708">
          <cell r="A1708">
            <v>90848</v>
          </cell>
          <cell r="B1708" t="str">
            <v>KIT DE PORTA DE MADEIRA PARA PINTURA, SEMI-OCA (LEVE OU MÉDIA), PADRÃO MÉDIO, 70X210CM, ESPESSURA DE 3,5CM, ITENS INCLUSOS: DOBRADIÇAS, MONTAGEM E INSTALAÇÃO DO BATENTE, SEM FECHADURA - FORNECIMENTO E INSTALAÇÃO. AF_08/2015</v>
          </cell>
          <cell r="C1708" t="str">
            <v>UN</v>
          </cell>
          <cell r="D1708">
            <v>644.37</v>
          </cell>
        </row>
        <row r="1709">
          <cell r="A1709">
            <v>90849</v>
          </cell>
          <cell r="B1709" t="str">
            <v>KIT DE PORTA DE MADEIRA PARA PINTURA, SEMI-OCA (LEVE OU MÉDIA), PADRÃO MÉDIO, 80X210CM, ESPESSURA DE 3,5CM, ITENS INCLUSOS: DOBRADIÇAS, MONTAGEM E INSTALAÇÃO DO BATENTE, SEM FECHADURA - FORNECIMENTO E INSTALAÇÃO. AF_08/2015</v>
          </cell>
          <cell r="C1709" t="str">
            <v>UN</v>
          </cell>
          <cell r="D1709">
            <v>653.02</v>
          </cell>
        </row>
        <row r="1710">
          <cell r="A1710">
            <v>90850</v>
          </cell>
          <cell r="B1710" t="str">
            <v>KIT DE PORTA DE MADEIRA PARA PINTURA, SEMI-OCA (LEVE OU MÉDIA), PADRÃO MÉDIO, 90X210CM, ESPESSURA DE 3,5CM, ITENS INCLUSOS: DOBRADIÇAS, MONTAGEM E INSTALAÇÃO DO BATENTE, SEM FECHADURA - FORNECIMENTO E INSTALAÇÃO. AF_08/2015</v>
          </cell>
          <cell r="C1710" t="str">
            <v>UN</v>
          </cell>
          <cell r="D1710">
            <v>685.56</v>
          </cell>
        </row>
        <row r="1711">
          <cell r="A1711">
            <v>91009</v>
          </cell>
          <cell r="B1711" t="str">
            <v>PORTA DE MADEIRA PARA VERNIZ, SEMI-OCA (LEVE OU MÉDIA), 60X210CM, ESPESSURA DE 3,5CM, INCLUSO DOBRADIÇAS - FORNECIMENTO E INSTALAÇÃO. AF_08/2015</v>
          </cell>
          <cell r="C1711" t="str">
            <v>UN</v>
          </cell>
          <cell r="D1711">
            <v>344.02</v>
          </cell>
        </row>
        <row r="1712">
          <cell r="A1712">
            <v>91010</v>
          </cell>
          <cell r="B1712" t="str">
            <v>PORTA DE MADEIRA PARA VERNIZ, SEMI-OCA (LEVE OU MÉDIA), 70X210CM, ESPESSURA DE 3,5CM, INCLUSO DOBRADIÇAS - FORNECIMENTO E INSTALAÇÃO. AF_08/2015</v>
          </cell>
          <cell r="C1712" t="str">
            <v>UN</v>
          </cell>
          <cell r="D1712">
            <v>275.32</v>
          </cell>
        </row>
        <row r="1713">
          <cell r="A1713">
            <v>91011</v>
          </cell>
          <cell r="B1713" t="str">
            <v>PORTA DE MADEIRA PARA VERNIZ, SEMI-OCA (LEVE OU MÉDIA), 80X210CM, ESPESSURA DE 3,5CM, INCLUSO DOBRADIÇAS - FORNECIMENTO E INSTALAÇÃO. AF_08/2015</v>
          </cell>
          <cell r="C1713" t="str">
            <v>UN</v>
          </cell>
          <cell r="D1713">
            <v>391.14</v>
          </cell>
        </row>
        <row r="1714">
          <cell r="A1714">
            <v>91012</v>
          </cell>
          <cell r="B1714" t="str">
            <v>PORTA DE MADEIRA PARA VERNIZ, SEMI-OCA (LEVE OU MÉDIA), 90X210CM, ESPESSURA DE 3,5CM, INCLUSO DOBRADIÇAS - FORNECIMENTO E INSTALAÇÃO. AF_08/2015</v>
          </cell>
          <cell r="C1714" t="str">
            <v>UN</v>
          </cell>
          <cell r="D1714">
            <v>372.49</v>
          </cell>
        </row>
        <row r="1715">
          <cell r="A1715">
            <v>91013</v>
          </cell>
          <cell r="B1715" t="str">
            <v>KIT DE PORTA DE MADEIRA PARA VERNIZ, SEMI-OCA (LEVE OU MÉDIA), PADRÃO MÉDIO, 60X210CM, ESPESSURA DE 3,5CM, ITENS INCLUSOS: DOBRADIÇAS, MONTAGEM E INSTALAÇÃO DO BATENTE, SEM FECHADURA - FORNECIMENTO E INSTALAÇÃO. AF_08/2015</v>
          </cell>
          <cell r="C1715" t="str">
            <v>UN</v>
          </cell>
          <cell r="D1715">
            <v>608.9</v>
          </cell>
        </row>
        <row r="1716">
          <cell r="A1716">
            <v>91014</v>
          </cell>
          <cell r="B1716" t="str">
            <v>KIT DE PORTA DE MADEIRA PARA VERNIZ, SEMI-OCA (LEVE OU MÉDIA), PADRÃO MÉDIO, 70X210CM, ESPESSURA DE 3,5CM, ITENS INCLUSOS: DOBRADIÇAS, MONTAGEM E INSTALAÇÃO DO BATENTE, SEM FECHADURA - FORNECIMENTO E INSTALAÇÃO. AF_08/2015</v>
          </cell>
          <cell r="C1716" t="str">
            <v>UN</v>
          </cell>
          <cell r="D1716">
            <v>554.12</v>
          </cell>
        </row>
        <row r="1717">
          <cell r="A1717">
            <v>91015</v>
          </cell>
          <cell r="B1717" t="str">
            <v>KIT DE PORTA DE MADEIRA PARA VERNIZ, SEMI-OCA (LEVE OU MÉDIA), PADRÃO MÉDIO, 80X210CM, ESPESSURA DE 3,5CM, ITENS INCLUSOS: DOBRADIÇAS, MONTAGEM E INSTALAÇÃO DO BATENTE, SEM FECHADURA - FORNECIMENTO E INSTALAÇÃO. AF_08/2015</v>
          </cell>
          <cell r="C1717" t="str">
            <v>UN</v>
          </cell>
          <cell r="D1717">
            <v>683.86</v>
          </cell>
        </row>
        <row r="1718">
          <cell r="A1718">
            <v>91016</v>
          </cell>
          <cell r="B1718" t="str">
            <v>KIT DE PORTA DE MADEIRA PARA VERNIZ, SEMI-OCA (LEVE OU MÉDIA), PADRÃO MÉDIO, 90X210CM, ESPESSURA DE 3,5CM, ITENS INCLUSOS: DOBRADIÇAS, MONTAGEM E INSTALAÇÃO DO BATENTE, SEM FECHADURA - FORNECIMENTO E INSTALAÇÃO. AF_08/2015</v>
          </cell>
          <cell r="C1718" t="str">
            <v>UN</v>
          </cell>
          <cell r="D1718">
            <v>679.22</v>
          </cell>
        </row>
        <row r="1719">
          <cell r="A1719">
            <v>91286</v>
          </cell>
          <cell r="B1719" t="str">
            <v>ADUELA / MARCO / BATENTE PARA PORTA DE 60X210CM, PADRÃO POPULAR - FORNECIMENTO E MONTAGEM. AF_08/2015</v>
          </cell>
          <cell r="C1719" t="str">
            <v>UN</v>
          </cell>
          <cell r="D1719">
            <v>127.65</v>
          </cell>
        </row>
        <row r="1720">
          <cell r="A1720">
            <v>91287</v>
          </cell>
          <cell r="B1720" t="str">
            <v>ADUELA / MARCO / BATENTE PARA PORTA DE 70X210CM, PADRÃO POPULAR - FORNECIMENTO E MONTAGEM. AF_08/2015</v>
          </cell>
          <cell r="C1720" t="str">
            <v>UN</v>
          </cell>
          <cell r="D1720">
            <v>134.30000000000001</v>
          </cell>
        </row>
        <row r="1721">
          <cell r="A1721">
            <v>91288</v>
          </cell>
          <cell r="B1721" t="str">
            <v>ADUELA / MARCO / BATENTE PARA PORTA DE 80X210CM, PADRÃO POPULAR - FORNECIMENTO E MONTAGEM. AF_08/2015</v>
          </cell>
          <cell r="C1721" t="str">
            <v>UN</v>
          </cell>
          <cell r="D1721">
            <v>140.97</v>
          </cell>
        </row>
        <row r="1722">
          <cell r="A1722">
            <v>91290</v>
          </cell>
          <cell r="B1722" t="str">
            <v>ADUELA / MARCO / BATENTE PARA PORTA DE 90X210CM, PADRÃO POPULAR - FORNECIMENTO E MONTAGEM. AF_08/2015</v>
          </cell>
          <cell r="C1722" t="str">
            <v>UN</v>
          </cell>
          <cell r="D1722">
            <v>147.62</v>
          </cell>
        </row>
        <row r="1723">
          <cell r="A1723">
            <v>91291</v>
          </cell>
          <cell r="B1723" t="str">
            <v>ADUELA / MARCO / BATENTE PARA PORTA DE 60X210CM, FIXAÇÃO COM ARGAMASSA, PADRÃO POPULAR - FORNECIMENTO E INSTALAÇÃO. AF_08/2015_P</v>
          </cell>
          <cell r="C1723" t="str">
            <v>UN</v>
          </cell>
          <cell r="D1723">
            <v>184.57</v>
          </cell>
        </row>
        <row r="1724">
          <cell r="A1724">
            <v>91292</v>
          </cell>
          <cell r="B1724" t="str">
            <v>ADUELA / MARCO / BATENTE PARA PORTA DE 70X210CM, FIXAÇÃO COM ARGAMASSA, PADRÃO POPULAR - FORNECIMENTO E INSTALAÇÃO. AF_08/2015_P</v>
          </cell>
          <cell r="C1724" t="str">
            <v>UN</v>
          </cell>
          <cell r="D1724">
            <v>195.93</v>
          </cell>
        </row>
        <row r="1725">
          <cell r="A1725">
            <v>91293</v>
          </cell>
          <cell r="B1725" t="str">
            <v>ADUELA / MARCO / BATENTE PARA PORTA DE 80X210CM, FIXAÇÃO COM ARGAMASSA, PADRÃO POPULAR - FORNECIMENTO E INSTALAÇÃO. AF_08/2015_P</v>
          </cell>
          <cell r="C1725" t="str">
            <v>UN</v>
          </cell>
          <cell r="D1725">
            <v>207.29</v>
          </cell>
        </row>
        <row r="1726">
          <cell r="A1726">
            <v>91294</v>
          </cell>
          <cell r="B1726" t="str">
            <v>ADUELA / MARCO / BATENTE PARA PORTA DE 90X210CM, FIXAÇÃO COM ARGAMASSA, PADRÃO POPULAR - FORNECIMENTO E INSTALAÇÃO. AF_08/2015_P</v>
          </cell>
          <cell r="C1726" t="str">
            <v>UN</v>
          </cell>
          <cell r="D1726">
            <v>218.68</v>
          </cell>
        </row>
        <row r="1727">
          <cell r="A1727">
            <v>91295</v>
          </cell>
          <cell r="B1727" t="str">
            <v>PORTA DE MADEIRA FRISADA, SEMI-OCA (LEVE OU MÉDIA), 60X210CM, ESPESSURA DE 3CM, INCLUSO DOBRADIÇAS - FORNECIMENTO E INSTALAÇÃO. AF_08/2015</v>
          </cell>
          <cell r="C1727" t="str">
            <v>UN</v>
          </cell>
          <cell r="D1727">
            <v>321.89999999999998</v>
          </cell>
        </row>
        <row r="1728">
          <cell r="A1728">
            <v>91296</v>
          </cell>
          <cell r="B1728" t="str">
            <v>PORTA DE MADEIRA FRISADA, SEMI-OCA (LEVE OU MÉDIA), 70X210CM, ESPESSURA DE 3CM, INCLUSO DOBRADIÇAS - FORNECIMENTO E INSTALAÇÃO. AF_08/2015</v>
          </cell>
          <cell r="C1728" t="str">
            <v>UN</v>
          </cell>
          <cell r="D1728">
            <v>341.52</v>
          </cell>
        </row>
        <row r="1729">
          <cell r="A1729">
            <v>91297</v>
          </cell>
          <cell r="B1729" t="str">
            <v>PORTA DE MADEIRA FRISADA, SEMI-OCA (LEVE OU MÉDIA), 80X210CM, ESPESSURA DE 3,5CM, INCLUSO DOBRADIÇAS - FORNECIMENTO E INSTALAÇÃO. AF_08/2015</v>
          </cell>
          <cell r="C1729" t="str">
            <v>UN</v>
          </cell>
          <cell r="D1729">
            <v>393.4</v>
          </cell>
        </row>
        <row r="1730">
          <cell r="A1730">
            <v>91298</v>
          </cell>
          <cell r="B1730" t="str">
            <v>PORTA DE MADEIRA TIPO VENEZIANA, 80X210CM, ESPESSURA DE 3CM, INCLUSO DOBRADIÇAS - FORNECIMENTO E INSTALAÇÃO. AF_08/2015</v>
          </cell>
          <cell r="C1730" t="str">
            <v>UN</v>
          </cell>
          <cell r="D1730">
            <v>633.16</v>
          </cell>
        </row>
        <row r="1731">
          <cell r="A1731">
            <v>91299</v>
          </cell>
          <cell r="B1731" t="str">
            <v>PORTA DE MADEIRA, TIPO MEXICANA, MACIÇA (PESADA OU SUPERPESADA), 80X210CM, ESPESSURA DE 3,5CM, INCLUSO DOBRADIÇAS - FORNECIMENTO E INSTALAÇÃO. AF_08/2015</v>
          </cell>
          <cell r="C1731" t="str">
            <v>UN</v>
          </cell>
          <cell r="D1731">
            <v>873.55</v>
          </cell>
        </row>
        <row r="1732">
          <cell r="A1732">
            <v>91300</v>
          </cell>
          <cell r="B1732" t="str">
            <v>ALIZAR / GUARNIÇÃO DE 5X1,5CM PARA PORTA DE 60X210CM FIXADO COM PREGOS, PADRÃO POPULAR - FORNECIMENTO E INSTALAÇÃO. AF_08/2015</v>
          </cell>
          <cell r="C1732" t="str">
            <v>UN</v>
          </cell>
          <cell r="D1732">
            <v>20.399999999999999</v>
          </cell>
        </row>
        <row r="1733">
          <cell r="A1733">
            <v>91301</v>
          </cell>
          <cell r="B1733" t="str">
            <v>ALIZAR / GUARNIÇÃO DE 5X1,5CM PARA PORTA DE 70X210CM FIXADO COM PREGOS, PADRÃO POPULAR - FORNECIMENTO E INSTALAÇÃO. AF_08/2015</v>
          </cell>
          <cell r="C1733" t="str">
            <v>UN</v>
          </cell>
          <cell r="D1733">
            <v>21.61</v>
          </cell>
        </row>
        <row r="1734">
          <cell r="A1734">
            <v>91302</v>
          </cell>
          <cell r="B1734" t="str">
            <v>ALIZAR / GUARNIÇÃO DE 5X1,5CM PARA PORTA DE 80X210CM FIXADO COM PREGOS, PADRÃO POPULAR - FORNECIMENTO E INSTALAÇÃO. AF_08/2015</v>
          </cell>
          <cell r="C1734" t="str">
            <v>UN</v>
          </cell>
          <cell r="D1734">
            <v>22.83</v>
          </cell>
        </row>
        <row r="1735">
          <cell r="A1735">
            <v>91303</v>
          </cell>
          <cell r="B1735" t="str">
            <v>ALIZAR / GUARNIÇÃO DE 5X1,5CM PARA PORTA DE 90X210CM FIXADO COM PREGOS, PADRÃO POPULAR - FORNECIMENTO E INSTALAÇÃO. AF_08/2015</v>
          </cell>
          <cell r="C1735" t="str">
            <v>UN</v>
          </cell>
          <cell r="D1735">
            <v>24.07</v>
          </cell>
        </row>
        <row r="1736">
          <cell r="A1736">
            <v>91304</v>
          </cell>
          <cell r="B1736" t="str">
            <v>FECHADURA DE EMBUTIR COM CILINDRO, EXTERNA, COMPLETA, ACABAMENTO PADRÃO POPULAR, INCLUSO EXECUÇÃO DE FURO - FORNECIMENTO E INSTALAÇÃO. AF_08/2015</v>
          </cell>
          <cell r="C1736" t="str">
            <v>UN</v>
          </cell>
          <cell r="D1736">
            <v>73.319999999999993</v>
          </cell>
        </row>
        <row r="1737">
          <cell r="A1737">
            <v>91305</v>
          </cell>
          <cell r="B1737" t="str">
            <v>FECHADURA DE EMBUTIR PARA PORTA DE BANHEIRO, COMPLETA, ACABAMENTO PADRÃO POPULAR, INCLUSO EXECUÇÃO DE FURO - FORNECIMENTO E INSTALAÇÃO. AF_08/2015</v>
          </cell>
          <cell r="C1737" t="str">
            <v>UN</v>
          </cell>
          <cell r="D1737">
            <v>55.32</v>
          </cell>
        </row>
        <row r="1738">
          <cell r="A1738">
            <v>91306</v>
          </cell>
          <cell r="B1738" t="str">
            <v>FECHADURA DE EMBUTIR PARA PORTAS INTERNAS, COMPLETA, ACABAMENTO PADRÃO MÉDIO, COM EXECUÇÃO DE FURO - FORNECIMENTO E INSTALAÇÃO. AF_08/2015</v>
          </cell>
          <cell r="C1738" t="str">
            <v>UN</v>
          </cell>
          <cell r="D1738">
            <v>83.32</v>
          </cell>
        </row>
        <row r="1739">
          <cell r="A1739">
            <v>91307</v>
          </cell>
          <cell r="B1739" t="str">
            <v>FECHADURA DE EMBUTIR PARA PORTAS INTERNAS, COMPLETA, ACABAMENTO PADRÃO POPULAR, COM EXECUÇÃO DE FURO - FORNECIMENTO E INSTALAÇÃO. AF_08/2015</v>
          </cell>
          <cell r="C1739" t="str">
            <v>UN</v>
          </cell>
          <cell r="D1739">
            <v>58.16</v>
          </cell>
        </row>
        <row r="1740">
          <cell r="A1740">
            <v>91312</v>
          </cell>
          <cell r="B1740" t="str">
            <v>KIT DE PORTA DE MADEIRA PARA PINTURA, SEMI-OCA (LEVE OU MÉDIA), PADRÃO POPULAR, 60X210CM, ESPESSURA DE 3,5CM, ITENS INCLUSOS: DOBRADIÇAS, MONTAGEM E INSTALAÇÃO DO BATENTE, FECHADURA COM EXECUÇÃO DO FURO - FORNECIMENTO E INSTALAÇÃO. AF_08/2015</v>
          </cell>
          <cell r="C1740" t="str">
            <v>UN</v>
          </cell>
          <cell r="D1740">
            <v>616.48</v>
          </cell>
        </row>
        <row r="1741">
          <cell r="A1741">
            <v>91313</v>
          </cell>
          <cell r="B1741" t="str">
            <v>KIT DE PORTA DE MADEIRA PARA PINTURA, SEMI-OCA (LEVE OU MÉDIA), PADRÃO POPULAR, 70X210CM, ESPESSURA DE 3,5CM, ITENS INCLUSOS: DOBRADIÇAS, MONTAGEM E INSTALAÇÃO DO BATENTE, FECHADURA COM EXECUÇÃO DO FURO - FORNECIMENTO E INSTALAÇÃO. AF_08/2015</v>
          </cell>
          <cell r="C1741" t="str">
            <v>UN</v>
          </cell>
          <cell r="D1741">
            <v>662.88</v>
          </cell>
        </row>
        <row r="1742">
          <cell r="A1742">
            <v>91314</v>
          </cell>
          <cell r="B1742" t="str">
            <v>KIT DE PORTA DE MADEIRA PARA PINTURA, SEMI-OCA (LEVE OU MÉDIA), PADRÃO POPULAR, 80X210CM, ESPESSURA DE 3,5CM, ITENS INCLUSOS: DOBRADIÇAS, MONTAGEM E INSTALAÇÃO DO BATENTE, FECHADURA COM EXECUÇÃO DO FURO - FORNECIMENTO E INSTALAÇÃO. AF_08/2015</v>
          </cell>
          <cell r="C1742" t="str">
            <v>UN</v>
          </cell>
          <cell r="D1742">
            <v>686.57</v>
          </cell>
        </row>
        <row r="1743">
          <cell r="A1743">
            <v>91315</v>
          </cell>
          <cell r="B1743" t="str">
            <v>KIT DE PORTA DE MADEIRA PARA PINTURA, SEMI-OCA (LEVE OU MÉDIA), PADRÃO POPULAR, 90X210CM, ESPESSURA DE 3,5CM, ITENS INCLUSOS: DOBRADIÇAS, MONTAGEM E INSTALAÇÃO DO BATENTE, FECHADURA COM EXECUÇÃO DO FURO - FORNECIMENTO E INSTALAÇÃO. AF_08/2015</v>
          </cell>
          <cell r="C1743" t="str">
            <v>UN</v>
          </cell>
          <cell r="D1743">
            <v>718.97</v>
          </cell>
        </row>
        <row r="1744">
          <cell r="A1744">
            <v>91318</v>
          </cell>
          <cell r="B1744" t="str">
            <v>KIT DE PORTA DE MADEIRA PARA PINTURA, SEMI-OCA (LEVE OU MÉDIA), PADRÃO POPULAR, 60X210CM, ESPESSURA DE 3,5CM, ITENS INCLUSOS: DOBRADIÇAS, MONTAGEM E INSTALAÇÃO DO BATENTE, SEM FECHADURA - FORNECIMENTO E INSTALAÇÃO. AF_08/2015</v>
          </cell>
          <cell r="C1744" t="str">
            <v>UN</v>
          </cell>
          <cell r="D1744">
            <v>561.16</v>
          </cell>
        </row>
        <row r="1745">
          <cell r="A1745">
            <v>91319</v>
          </cell>
          <cell r="B1745" t="str">
            <v>KIT DE PORTA DE MADEIRA PARA PINTURA, SEMI-OCA (LEVE OU MÉDIA), PADRÃO POPULAR, 70X210CM, ESPESSURA DE 3,5CM, ITENS INCLUSOS: DOBRADIÇAS, MONTAGEM E INSTALAÇÃO DO BATENTE, SEM FECHADURA - FORNECIMENTO E INSTALAÇÃO. AF_08/2015</v>
          </cell>
          <cell r="C1745" t="str">
            <v>UN</v>
          </cell>
          <cell r="D1745">
            <v>604.72</v>
          </cell>
        </row>
        <row r="1746">
          <cell r="A1746">
            <v>91320</v>
          </cell>
          <cell r="B1746" t="str">
            <v>KIT DE PORTA DE MADEIRA PARA PINTURA, SEMI-OCA (LEVE OU MÉDIA), PADRÃO POPULAR, 80X210CM, ESPESSURA DE 3,5CM, ITENS INCLUSOS: DOBRADIÇAS, MONTAGEM E INSTALAÇÃO DO BATENTE, SEM FECHADURA - FORNECIMENTO E INSTALAÇÃO. AF_08/2015</v>
          </cell>
          <cell r="C1746" t="str">
            <v>UN</v>
          </cell>
          <cell r="D1746">
            <v>613.25</v>
          </cell>
        </row>
        <row r="1747">
          <cell r="A1747">
            <v>91321</v>
          </cell>
          <cell r="B1747" t="str">
            <v>KIT DE PORTA DE MADEIRA PARA PINTURA, SEMI-OCA (LEVE OU MÉDIA), PADRÃO POPULAR, 90X210CM, ESPESSURA DE 3,5CM, ITENS INCLUSOS: DOBRADIÇAS, MONTAGEM E INSTALAÇÃO DO BATENTE, SEM FECHADURA - FORNECIMENTO E INSTALAÇÃO. AF_08/2015</v>
          </cell>
          <cell r="C1747" t="str">
            <v>UN</v>
          </cell>
          <cell r="D1747">
            <v>645.65</v>
          </cell>
        </row>
        <row r="1748">
          <cell r="A1748">
            <v>91324</v>
          </cell>
          <cell r="B1748" t="str">
            <v>KIT DE PORTA DE MADEIRA PARA VERNIZ, SEMI-OCA (LEVE OU MÉDIA), PADRÃO POPULAR, 60X210CM, ESPESSURA DE 3,5CM, ITENS INCLUSOS: DOBRADIÇAS, MONTAGEM E INSTALAÇÃO DO BATENTE, SEM FECHADURA - FORNECIMENTO E INSTALAÇÃO. AF_08/2015</v>
          </cell>
          <cell r="C1748" t="str">
            <v>UN</v>
          </cell>
          <cell r="D1748">
            <v>569.39</v>
          </cell>
        </row>
        <row r="1749">
          <cell r="A1749">
            <v>91325</v>
          </cell>
          <cell r="B1749" t="str">
            <v>KIT DE PORTA DE MADEIRA PARA VERNIZ, SEMI-OCA (LEVE OU MÉDIA), PADRÃO POPULAR, 70X210CM, ESPESSURA DE 3,5CM, ITENS INCLUSOS: DOBRADIÇAS, MONTAGEM E INSTALAÇÃO DO BATENTE, SEM FECHADURA - FORNECIMENTO E INSTALAÇÃO. AF_08/2015</v>
          </cell>
          <cell r="C1749" t="str">
            <v>UN</v>
          </cell>
          <cell r="D1749">
            <v>514.47</v>
          </cell>
        </row>
        <row r="1750">
          <cell r="A1750">
            <v>91326</v>
          </cell>
          <cell r="B1750" t="str">
            <v>KIT DE PORTA DE MADEIRA PARA VERNIZ, SEMI-OCA (LEVE OU MÉDIA), PADRÃO POPULAR, 80X210CM, ESPESSURA DE 3,5CM, ITENS INCLUSOS: DOBRADIÇAS, MONTAGEM E INSTALAÇÃO DO BATENTE, SEM FECHADURA - FORNECIMENTO E INSTALAÇÃO. AF_08/2015</v>
          </cell>
          <cell r="C1750" t="str">
            <v>UN</v>
          </cell>
          <cell r="D1750">
            <v>644.09</v>
          </cell>
        </row>
        <row r="1751">
          <cell r="A1751">
            <v>91327</v>
          </cell>
          <cell r="B1751" t="str">
            <v>KIT DE PORTA DE MADEIRA PARA VERNIZ, SEMI-OCA (LEVE OU MÉDIA), PADRÃO POPULAR, 90X210CM, ESPESSURA DE 3,5CM, ITENS INCLUSOS: DOBRADIÇAS, MONTAGEM E INSTALAÇÃO DO BATENTE, SEM FECHADURA - FORNECIMENTO E INSTALAÇÃO. AF_08/2015</v>
          </cell>
          <cell r="C1751" t="str">
            <v>UN</v>
          </cell>
          <cell r="D1751">
            <v>639.30999999999995</v>
          </cell>
        </row>
        <row r="1752">
          <cell r="A1752">
            <v>91328</v>
          </cell>
          <cell r="B1752" t="str">
            <v>KIT DE PORTA DE MADEIRA FRISADA, SEMI-OCA (LEVE OU MÉDIA), PADRÃO MÉDIO 60X210CM, ESPESSURA DE 3CM, ITENS INCLUSOS: DOBRADIÇAS, MONTAGEM E INSTALAÇÃO DO BATENTE, SEM FECHADURA - FORNECIMENTO E INSTALAÇÃO. AF_08/2015</v>
          </cell>
          <cell r="C1752" t="str">
            <v>UN</v>
          </cell>
          <cell r="D1752">
            <v>586.78</v>
          </cell>
        </row>
        <row r="1753">
          <cell r="A1753">
            <v>91329</v>
          </cell>
          <cell r="B1753" t="str">
            <v>KIT DE PORTA DE MADEIRA FRISADA, SEMI-OCA (LEVE OU MÉDIA), PADRÃO POPULAR, 60X210CM, ESPESSURA DE 3CM, ITENS INCLUSOS: DOBRADIÇAS, MONTAGEM E INSTALAÇÃO DO BATENTE, SEM FECHADURA - FORNECIMENTO E INSTALAÇÃO. AF_08/2015</v>
          </cell>
          <cell r="C1753" t="str">
            <v>UN</v>
          </cell>
          <cell r="D1753">
            <v>547.27</v>
          </cell>
        </row>
        <row r="1754">
          <cell r="A1754">
            <v>91330</v>
          </cell>
          <cell r="B1754" t="str">
            <v>KIT DE PORTA DE MADEIRA FRISADA, SEMI-OCA (LEVE OU MÉDIA), PADRÃO MÉDIO, 70X210CM, ESPESSURA DE 3CM, ITENS INCLUSOS: DOBRADIÇAS, MONTAGEM E INSTALAÇÃO DO BATENTE, SEM FECHADURA - FORNECIMENTO E INSTALAÇÃO. AF_08/2015</v>
          </cell>
          <cell r="C1754" t="str">
            <v>UN</v>
          </cell>
          <cell r="D1754">
            <v>620.32000000000005</v>
          </cell>
        </row>
        <row r="1755">
          <cell r="A1755">
            <v>91331</v>
          </cell>
          <cell r="B1755" t="str">
            <v>KIT DE PORTA DE MADEIRA FRISADA, SEMI-OCA (LEVE OU MÉDIA), PADRÃO POPULAR, 70X210CM, ESPESSURA DE 3CM, ITENS INCLUSOS: DOBRADIÇAS, MONTAGEM E INSTALAÇÃO DO BATENTE, SEM FECHADURA - FORNECIMENTO E INSTALAÇÃO. AF_08/2015</v>
          </cell>
          <cell r="C1755" t="str">
            <v>UN</v>
          </cell>
          <cell r="D1755">
            <v>580.66999999999996</v>
          </cell>
        </row>
        <row r="1756">
          <cell r="A1756">
            <v>91332</v>
          </cell>
          <cell r="B1756" t="str">
            <v>KIT DE PORTA DE MADEIRA FRISADA, SEMI-OCA (LEVE OU MÉDIA), PADRÃO MÉDIO, 80X210CM, ESPESSURA DE 3,5CM, ITENS INCLUSOS: DOBRADIÇAS, MONTAGEM E INSTALAÇÃO DO BATENTE, SEM FECHADURA - FORNECIMENTO E INSTALAÇÃO. AF_08/2015</v>
          </cell>
          <cell r="C1756" t="str">
            <v>UN</v>
          </cell>
          <cell r="D1756">
            <v>686.12</v>
          </cell>
        </row>
        <row r="1757">
          <cell r="A1757">
            <v>91333</v>
          </cell>
          <cell r="B1757" t="str">
            <v>KIT DE PORTA DE MADEIRA FRISADA, SEMI-OCA (LEVE OU MÉDIA), PADRÃO POPULAR, 80X210CM, ESPESSURA DE 3,5CM, ITENS INCLUSOS: DOBRADIÇAS, MONTAGEM E INSTALAÇÃO DO BATENTE, SEM FECHADURA - FORNECIMENTO E INSTALAÇÃO. AF_08/2015</v>
          </cell>
          <cell r="C1757" t="str">
            <v>UN</v>
          </cell>
          <cell r="D1757">
            <v>646.35</v>
          </cell>
        </row>
        <row r="1758">
          <cell r="A1758">
            <v>91334</v>
          </cell>
          <cell r="B1758" t="str">
            <v>KIT DE PORTA DE MADEIRA TIPO VENEZIANA, PADRÃO MÉDIO, 80X210CM, ESPESSURA DE 3CM, ITENS INCLUSOS: DOBRADIÇAS, MONTAGEM E INSTALAÇÃO DO BATENTE, SEM FECHADURA - FORNECIMENTO E INSTALAÇÃO. AF_08/2015</v>
          </cell>
          <cell r="C1758" t="str">
            <v>UN</v>
          </cell>
          <cell r="D1758">
            <v>925.88</v>
          </cell>
        </row>
        <row r="1759">
          <cell r="A1759">
            <v>91335</v>
          </cell>
          <cell r="B1759" t="str">
            <v>KIT DE PORTA DE MADEIRA TIPO VENEZIANA, PADRÃO POPULAR, 80X210CM, ESPESSURA DE 3CM, ITENS INCLUSOS: DOBRADIÇAS, MONTAGEM E INSTALAÇÃO DO BATENTE, SEM FECHADURA - FORNECIMENTO E INSTALAÇÃO. AF_08/2015</v>
          </cell>
          <cell r="C1759" t="str">
            <v>UN</v>
          </cell>
          <cell r="D1759">
            <v>886.11</v>
          </cell>
        </row>
        <row r="1760">
          <cell r="A1760">
            <v>91336</v>
          </cell>
          <cell r="B1760" t="str">
            <v>KIT DE PORTA DE MADEIRA TIPO MEXICANA, MACIÇA (PESADA OU SUPERPESADA), PADRÃO MÉDIO, 80X210CM, ESPESSURA DE 3CM, ITENS INCLUSOS: DOBRADIÇAS, MONTAGEM E INSTALAÇÃO DO BATENTE, SEM FECHADURA - FORNECIMENTO E INSTALAÇÃO. AF_08/2015</v>
          </cell>
          <cell r="C1760" t="str">
            <v>UN</v>
          </cell>
          <cell r="D1760">
            <v>1166.27</v>
          </cell>
        </row>
        <row r="1761">
          <cell r="A1761">
            <v>91337</v>
          </cell>
          <cell r="B1761" t="str">
            <v>KIT DE PORTA DE MADEIRA TIPO MEXICANA, MACIÇA (PESADA OU SUPERPESADA), PADRÃO POPULAR, 80X210CM, ESPESSURA DE 3CM, ITENS INCLUSOS: DOBRADIÇAS, MONTAGEM E INSTALAÇÃO DO BATENTE, SEM FECHADURA - FORNECIMENTO E INSTALAÇÃO. AF_08/2015</v>
          </cell>
          <cell r="C1761" t="str">
            <v>UN</v>
          </cell>
          <cell r="D1761">
            <v>1126.5</v>
          </cell>
        </row>
        <row r="1762">
          <cell r="A1762" t="str">
            <v>73813/1</v>
          </cell>
          <cell r="B1762" t="str">
            <v>JANELA DE MADEIRA ALMOFADADA 1A, 1,5X1,5M, DE ABRIR, INCLUSO GUARNICOES E DOBRADICAS</v>
          </cell>
          <cell r="C1762" t="str">
            <v>UN</v>
          </cell>
          <cell r="D1762">
            <v>2070.91</v>
          </cell>
        </row>
        <row r="1763">
          <cell r="A1763">
            <v>84844</v>
          </cell>
          <cell r="B1763" t="str">
            <v>JANELA DE MADEIRA TIPO GUILHOTINA, DE ABRIR , INCLUSAS GUARNICOES SEM FERRAGENS</v>
          </cell>
          <cell r="C1763" t="str">
            <v>M2</v>
          </cell>
          <cell r="D1763">
            <v>562.54</v>
          </cell>
        </row>
        <row r="1764">
          <cell r="A1764">
            <v>84845</v>
          </cell>
          <cell r="B1764" t="str">
            <v>JANELA DE MADEIRA TIPO VENEZIANA. DE ABRIR, INCLUSAS GUARNICOES E FERRAGENS</v>
          </cell>
          <cell r="C1764" t="str">
            <v>M2</v>
          </cell>
          <cell r="D1764">
            <v>894.56</v>
          </cell>
        </row>
        <row r="1765">
          <cell r="A1765">
            <v>84846</v>
          </cell>
          <cell r="B1765" t="str">
            <v>JANELA DE MADEIRA TIPO VENEZIANA/VIDRO, DE ABRIR, INCLUSAS GUARNICOES SEM FERRAGENS</v>
          </cell>
          <cell r="C1765" t="str">
            <v>M2</v>
          </cell>
          <cell r="D1765">
            <v>904.08</v>
          </cell>
        </row>
        <row r="1766">
          <cell r="A1766">
            <v>84847</v>
          </cell>
          <cell r="B1766" t="str">
            <v>JANELA DE MADEIRA ALMOFADADA, DE ABRIR, INCLUSAS GUARNICOES SEM FERRAGENS</v>
          </cell>
          <cell r="C1766" t="str">
            <v>M2</v>
          </cell>
          <cell r="D1766">
            <v>904.08</v>
          </cell>
        </row>
        <row r="1767">
          <cell r="A1767">
            <v>84848</v>
          </cell>
          <cell r="B1767" t="str">
            <v>JANELA DE MADEIRA TIPO VENEZIANA/GUILHOTINA, DE ABRIR, INCLUSAS GUARNICOES SEM FERRAGENS</v>
          </cell>
          <cell r="C1767" t="str">
            <v>M2</v>
          </cell>
          <cell r="D1767">
            <v>704.04</v>
          </cell>
        </row>
        <row r="1768">
          <cell r="A1768" t="str">
            <v>73933/1</v>
          </cell>
          <cell r="B1768" t="str">
            <v>PORTA DE FERRO, DE ABRIR, TIPO GRADE COM CHAPA, 87X210CM, COM GUARNICOES</v>
          </cell>
          <cell r="C1768" t="str">
            <v>M2</v>
          </cell>
          <cell r="D1768">
            <v>476.85</v>
          </cell>
        </row>
        <row r="1769">
          <cell r="A1769" t="str">
            <v>73933/4</v>
          </cell>
          <cell r="B1769" t="str">
            <v>PORTA DE FERRO DE ABRIR TIPO BARRA CHATA, COM REQUADRO E GUARNICAO COMPLETA</v>
          </cell>
          <cell r="C1769" t="str">
            <v>M2</v>
          </cell>
          <cell r="D1769">
            <v>448.02</v>
          </cell>
        </row>
        <row r="1770">
          <cell r="A1770" t="str">
            <v>74073/1</v>
          </cell>
          <cell r="B1770" t="str">
            <v>ALCAPAO EM FERRO 60X60CM, INCLUSO FERRAGENS</v>
          </cell>
          <cell r="C1770" t="str">
            <v>UN</v>
          </cell>
          <cell r="D1770">
            <v>101.32</v>
          </cell>
        </row>
        <row r="1771">
          <cell r="A1771" t="str">
            <v>74073/2</v>
          </cell>
          <cell r="B1771" t="str">
            <v>ALCAPAO EM FERRO 70X70CM, INCLUSO FERRAGENS</v>
          </cell>
          <cell r="C1771" t="str">
            <v>UN</v>
          </cell>
          <cell r="D1771">
            <v>113.26</v>
          </cell>
        </row>
        <row r="1772">
          <cell r="A1772" t="str">
            <v>74136/1</v>
          </cell>
          <cell r="B1772" t="str">
            <v>PORTA DE ACO DE ENROLAR TIPO GRADE, CHAPA 16</v>
          </cell>
          <cell r="C1772" t="str">
            <v>M2</v>
          </cell>
          <cell r="D1772">
            <v>385.96</v>
          </cell>
        </row>
        <row r="1773">
          <cell r="A1773" t="str">
            <v>74136/2</v>
          </cell>
          <cell r="B1773" t="str">
            <v>PORTA DE ACO CHAPA 24, DE ENROLAR, VAZADA TIJOLINHO OU EQUIVALENTE COM RETANGULO OU CIRCULO, ACABAMENTO GALVANIZADO NATURAL</v>
          </cell>
          <cell r="C1773" t="str">
            <v>M2</v>
          </cell>
          <cell r="D1773">
            <v>331.76</v>
          </cell>
        </row>
        <row r="1774">
          <cell r="A1774" t="str">
            <v>74136/3</v>
          </cell>
          <cell r="B1774" t="str">
            <v>PORTA DE ACO CHAPA 24, DE ENROLAR, RAIADA, LARGA COM ACABAMENTO GALVANIZADO NATURAL</v>
          </cell>
          <cell r="C1774" t="str">
            <v>M2</v>
          </cell>
          <cell r="D1774">
            <v>243.19</v>
          </cell>
        </row>
        <row r="1775">
          <cell r="A1775">
            <v>84854</v>
          </cell>
          <cell r="B1775" t="str">
            <v>BATENTE FERRO 1X1/8"</v>
          </cell>
          <cell r="C1775" t="str">
            <v>M</v>
          </cell>
          <cell r="D1775">
            <v>30.12</v>
          </cell>
        </row>
        <row r="1776">
          <cell r="A1776">
            <v>94559</v>
          </cell>
          <cell r="B1776" t="str">
            <v>JANELA DE AÇO BASCULANTE, FIXAÇÃO COM ARGAMASSA, SEM VIDROS, PADRONIZADA. AF_07/2016</v>
          </cell>
          <cell r="C1776" t="str">
            <v>M2</v>
          </cell>
          <cell r="D1776">
            <v>613.91</v>
          </cell>
        </row>
        <row r="1777">
          <cell r="A1777">
            <v>94560</v>
          </cell>
          <cell r="B1777" t="str">
            <v>JANELA DE AÇO DE CORRER, 2 FOLHAS, FIXAÇÃO COM ARGAMASSA, COM VIDROS, PADRONIZADA. AF_07/2016</v>
          </cell>
          <cell r="C1777" t="str">
            <v>M2</v>
          </cell>
          <cell r="D1777">
            <v>570.11</v>
          </cell>
        </row>
        <row r="1778">
          <cell r="A1778">
            <v>94562</v>
          </cell>
          <cell r="B1778" t="str">
            <v>JANELA DE AÇO DE CORRER, 4 FOLHAS, FIXAÇÃO COM ARGAMASSA, SEM VIDROS, PADRONIZADA. AF_07/2016</v>
          </cell>
          <cell r="C1778" t="str">
            <v>M2</v>
          </cell>
          <cell r="D1778">
            <v>597.35</v>
          </cell>
        </row>
        <row r="1779">
          <cell r="A1779">
            <v>94563</v>
          </cell>
          <cell r="B1779" t="str">
            <v>JANELA DE AÇO DE CORRER, 6 FOLHAS, FIXAÇÃO COM ARGAMASSA, COM VIDROS, PADRONIZADA. AF_07/2016</v>
          </cell>
          <cell r="C1779" t="str">
            <v>M2</v>
          </cell>
          <cell r="D1779">
            <v>752.07</v>
          </cell>
        </row>
        <row r="1780">
          <cell r="A1780">
            <v>94564</v>
          </cell>
          <cell r="B1780" t="str">
            <v>JANELA DE AÇO BASCULANTE, FIXAÇÃO COM PARAFUSO SOBRE CONTRAMARCO (EXCLUSIVE CONTRAMARCO), SEM VIDROS, PADRONIZADA. AF_07/2016</v>
          </cell>
          <cell r="C1780" t="str">
            <v>M2</v>
          </cell>
          <cell r="D1780">
            <v>566.29999999999995</v>
          </cell>
        </row>
        <row r="1781">
          <cell r="A1781">
            <v>94565</v>
          </cell>
          <cell r="B1781" t="str">
            <v>JANELA DE AÇO DE CORRER, 2 FOLHAS, FIXAÇÃO COM PARAFUSO SOBRE CONTRAMARCO (EXCLUSIVE CONTRAMARCO), COM VIDROS, PADRONIZADA. AF_07/2016</v>
          </cell>
          <cell r="C1781" t="str">
            <v>M2</v>
          </cell>
          <cell r="D1781">
            <v>554.07000000000005</v>
          </cell>
        </row>
        <row r="1782">
          <cell r="A1782">
            <v>94567</v>
          </cell>
          <cell r="B1782" t="str">
            <v>JANELA DE AÇO DE CORRER, 4 FOLHAS, FIXAÇÃO COM PARAFUSO SOBRE CONTRAMARCO (EXCLUSIVE CONTRAMARCO), SEM VIDROS, PADRONIZADA. AF_07/2016</v>
          </cell>
          <cell r="C1782" t="str">
            <v>M2</v>
          </cell>
          <cell r="D1782">
            <v>576.41999999999996</v>
          </cell>
        </row>
        <row r="1783">
          <cell r="A1783">
            <v>94568</v>
          </cell>
          <cell r="B1783" t="str">
            <v>JANELA DE AÇO DE CORRER, 6 FOLHAS, FIXAÇÃO COM PARAFUSO SOBRE CONTRAMARCO (EXCLUSIVE CONTRAMARCO), COM VIDROS, PADRONIZADA. AF_07/2016</v>
          </cell>
          <cell r="C1783" t="str">
            <v>M2</v>
          </cell>
          <cell r="D1783">
            <v>727.58</v>
          </cell>
        </row>
        <row r="1784">
          <cell r="A1784">
            <v>99837</v>
          </cell>
          <cell r="B1784" t="str">
            <v>GUARDA-CORPO DE AÇO GALVANIZADO DE 1,10M, MONTANTES TUBULARES DE 1.1/4" ESPAÇADOS DE 1,20M, TRAVESSA SUPERIOR DE 1.1/2", GRADIL FORMADO POR TUBOS HORIZONTAIS DE 1" E VERTICAIS DE 3/4", FIXADO COM CHUMBADOR MECÂNICO. AF_04/2019_P</v>
          </cell>
          <cell r="C1784" t="str">
            <v>M</v>
          </cell>
          <cell r="D1784">
            <v>361.59</v>
          </cell>
        </row>
        <row r="1785">
          <cell r="A1785">
            <v>99839</v>
          </cell>
          <cell r="B1785" t="str">
            <v>GUARDA-CORPO DE AÇO GALVANIZADO DE 1,10M DE ALTURA, MONTANTES TUBULARES DE 1.1/2 ESPAÇADOS DE 1,20M, TRAVESSA SUPERIOR DE 2, GRADIL FORMADO POR BARRAS CHATAS EM FERRO DE 32X4,8MM, FIXADO COM CHUMBADOR MECÂNICO. AF_04/2019_P</v>
          </cell>
          <cell r="C1785" t="str">
            <v>M</v>
          </cell>
          <cell r="D1785">
            <v>306.04000000000002</v>
          </cell>
        </row>
        <row r="1786">
          <cell r="A1786">
            <v>99841</v>
          </cell>
          <cell r="B1786" t="str">
            <v>GUARDA-CORPO PANORÂMICO COM PERFIS DE ALUMÍNIO E VIDRO LAMINADO 8 MM, FIXADO COM CHUMBADOR MECÂNICO. AF_04/2019_P</v>
          </cell>
          <cell r="C1786" t="str">
            <v>M</v>
          </cell>
          <cell r="D1786">
            <v>743.75</v>
          </cell>
        </row>
        <row r="1787">
          <cell r="A1787">
            <v>99855</v>
          </cell>
          <cell r="B1787" t="str">
            <v>CORRIMÃO SIMPLES, DIÂMETRO EXTERNO = 1 1/2", EM AÇO GALVANIZADO. AF_04/2019_P</v>
          </cell>
          <cell r="C1787" t="str">
            <v>M</v>
          </cell>
          <cell r="D1787">
            <v>66.180000000000007</v>
          </cell>
        </row>
        <row r="1788">
          <cell r="A1788">
            <v>99857</v>
          </cell>
          <cell r="B1788" t="str">
            <v>CORRIMÃO SIMPLES, DIÂMETRO EXTERNO = 1 1/2", EM ALUMÍNIO. AF_04/2019_P</v>
          </cell>
          <cell r="C1788" t="str">
            <v>M</v>
          </cell>
          <cell r="D1788">
            <v>58.56</v>
          </cell>
        </row>
        <row r="1789">
          <cell r="A1789">
            <v>99861</v>
          </cell>
          <cell r="B1789" t="str">
            <v>GRADIL EM FERRO FIXADO EM VÃOS DE JANELAS, FORMADO POR BARRAS CHATAS DE 25X4,8 MM. AF_04/2019</v>
          </cell>
          <cell r="C1789" t="str">
            <v>M2</v>
          </cell>
          <cell r="D1789">
            <v>384.4</v>
          </cell>
        </row>
        <row r="1790">
          <cell r="A1790">
            <v>99862</v>
          </cell>
          <cell r="B1790" t="str">
            <v>GRADIL EM ALUMÍNIO FIXADO EM VÃOS DE JANELAS, FORMADO POR TUBOS DE 3/4". AF_04/2019</v>
          </cell>
          <cell r="C1790" t="str">
            <v>M2</v>
          </cell>
          <cell r="D1790">
            <v>385.94</v>
          </cell>
        </row>
        <row r="1791">
          <cell r="A1791">
            <v>73665</v>
          </cell>
          <cell r="B1791" t="str">
            <v>ESCADA TIPO MARINHEIRO EM ACO CA-50 9,52MM INCLUSO PINTURA COM FUNDO ANTICORROSIVO TIPO ZARCAO</v>
          </cell>
          <cell r="C1791" t="str">
            <v>M</v>
          </cell>
          <cell r="D1791">
            <v>58.25</v>
          </cell>
        </row>
        <row r="1792">
          <cell r="A1792" t="str">
            <v>74194/1</v>
          </cell>
          <cell r="B1792" t="str">
            <v>ESCADA TIPO MARINHEIRO EM TUBO ACO GALVANIZADO 1 1/2" 5 DEGRAUS</v>
          </cell>
          <cell r="C1792" t="str">
            <v>M</v>
          </cell>
          <cell r="D1792">
            <v>236.07</v>
          </cell>
        </row>
        <row r="1793">
          <cell r="A1793">
            <v>68050</v>
          </cell>
          <cell r="B1793" t="str">
            <v>PORTA DE CORRER EM ALUMINIO, COM DUAS FOLHAS PARA VIDRO, INCLUSO VIDRO LISO INCOLOR, FECHADURA E PUXADOR, SEM GUARNICAO/ALIZAR/VISTA</v>
          </cell>
          <cell r="C1793" t="str">
            <v>M2</v>
          </cell>
          <cell r="D1793">
            <v>490.46</v>
          </cell>
        </row>
        <row r="1794">
          <cell r="A1794">
            <v>90838</v>
          </cell>
          <cell r="B1794" t="str">
            <v>PORTA CORTA-FOGO 90X210X4CM - FORNECIMENTO E INSTALAÇÃO. AF_08/2015</v>
          </cell>
          <cell r="C1794" t="str">
            <v>UN</v>
          </cell>
          <cell r="D1794">
            <v>913.76</v>
          </cell>
        </row>
        <row r="1795">
          <cell r="A1795">
            <v>91338</v>
          </cell>
          <cell r="B1795" t="str">
            <v>PORTA DE ALUMÍNIO DE ABRIR COM LAMBRI, COM GUARNIÇÃO, FIXAÇÃO COM PARAFUSOS - FORNECIMENTO E INSTALAÇÃO. AF_08/2015</v>
          </cell>
          <cell r="C1795" t="str">
            <v>M2</v>
          </cell>
          <cell r="D1795">
            <v>787.31</v>
          </cell>
        </row>
        <row r="1796">
          <cell r="A1796">
            <v>91341</v>
          </cell>
          <cell r="B1796" t="str">
            <v>PORTA EM ALUMÍNIO DE ABRIR TIPO VENEZIANA COM GUARNIÇÃO, FIXAÇÃO COM PARAFUSOS - FORNECIMENTO E INSTALAÇÃO. AF_08/2015</v>
          </cell>
          <cell r="C1796" t="str">
            <v>M2</v>
          </cell>
          <cell r="D1796">
            <v>572.76</v>
          </cell>
        </row>
        <row r="1797">
          <cell r="A1797">
            <v>94805</v>
          </cell>
          <cell r="B1797" t="str">
            <v>PORTA DE ALUMÍNIO DE ABRIR PARA VIDRO SEM GUARNIÇÃO, 87X210CM, FIXAÇÃO COM PARAFUSOS, INCLUSIVE VIDROS - FORNECIMENTO E INSTALAÇÃO. AF_08/2015</v>
          </cell>
          <cell r="C1797" t="str">
            <v>UN</v>
          </cell>
          <cell r="D1797">
            <v>928.32</v>
          </cell>
        </row>
        <row r="1798">
          <cell r="A1798">
            <v>94806</v>
          </cell>
          <cell r="B1798" t="str">
            <v>PORTA EM AÇO DE ABRIR PARA VIDRO SEM GUARNIÇÃO, 87X210CM, FIXAÇÃO COM PARAFUSOS, EXCLUSIVE VIDROS - FORNECIMENTO E INSTALAÇÃO. AF_08/2015</v>
          </cell>
          <cell r="C1798" t="str">
            <v>UN</v>
          </cell>
          <cell r="D1798">
            <v>436.78</v>
          </cell>
        </row>
        <row r="1799">
          <cell r="A1799">
            <v>94807</v>
          </cell>
          <cell r="B1799" t="str">
            <v>PORTA EM AÇO DE ABRIR TIPO VENEZIANA SEM GUARNIÇÃO, 87X210CM, FIXAÇÃO COM PARAFUSOS - FORNECIMENTO E INSTALAÇÃO. AF_08/2015</v>
          </cell>
          <cell r="C1799" t="str">
            <v>UN</v>
          </cell>
          <cell r="D1799">
            <v>524.11</v>
          </cell>
        </row>
        <row r="1800">
          <cell r="A1800" t="str">
            <v>73736/1</v>
          </cell>
          <cell r="B1800" t="str">
            <v>DOBRADICA TIPO VAI E VEM EM LATAO POLIDO 3"</v>
          </cell>
          <cell r="C1800" t="str">
            <v>UN</v>
          </cell>
          <cell r="D1800">
            <v>89.88</v>
          </cell>
        </row>
        <row r="1801">
          <cell r="A1801">
            <v>84885</v>
          </cell>
          <cell r="B1801" t="str">
            <v>JOGO DE FERRAGENS CROMADAS PARA PORTA DE VIDRO TEMPERADO, UMA FOLHA COMPOSTO DE DOBRADICAS SUPERIOR E INFERIOR, TRINCO, FECHADURA, CONTRA FECHADURA COM CAPUCHINHO SEM MOLA E PUXADOR</v>
          </cell>
          <cell r="C1801" t="str">
            <v>UN</v>
          </cell>
          <cell r="D1801">
            <v>636.19000000000005</v>
          </cell>
        </row>
        <row r="1802">
          <cell r="A1802">
            <v>84886</v>
          </cell>
          <cell r="B1802" t="str">
            <v>MOLA HIDRAULICA DE PISO PARA PORTA DE VIDRO TEMPERADO</v>
          </cell>
          <cell r="C1802" t="str">
            <v>UN</v>
          </cell>
          <cell r="D1802">
            <v>1203.3499999999999</v>
          </cell>
        </row>
        <row r="1803">
          <cell r="A1803">
            <v>84889</v>
          </cell>
          <cell r="B1803" t="str">
            <v>PUXADOR CENTRAL PARA ESQUADRIA DE ALUMINIO</v>
          </cell>
          <cell r="C1803" t="str">
            <v>UN</v>
          </cell>
          <cell r="D1803">
            <v>18.13</v>
          </cell>
        </row>
        <row r="1804">
          <cell r="A1804">
            <v>84891</v>
          </cell>
          <cell r="B1804" t="str">
            <v>CREMONA EM LATAO CROMADO OU POLIDO, COMPLETA, COM VARA H=1,50M</v>
          </cell>
          <cell r="C1804" t="str">
            <v>UN</v>
          </cell>
          <cell r="D1804">
            <v>181.06</v>
          </cell>
        </row>
        <row r="1805">
          <cell r="A1805" t="str">
            <v>74046/2</v>
          </cell>
          <cell r="B1805" t="str">
            <v>TARJETA TIPO LIVRE/OCUPADO PARA PORTA DE BANHEIRO</v>
          </cell>
          <cell r="C1805" t="str">
            <v>UN</v>
          </cell>
          <cell r="D1805">
            <v>34.65</v>
          </cell>
        </row>
        <row r="1806">
          <cell r="A1806" t="str">
            <v>74047/2</v>
          </cell>
          <cell r="B1806" t="str">
            <v>DOBRADICA EM ACO/FERRO, 3" X 21/2", E=1,9 A 2 MM, SEM ANEL, CROMADO OU ZINCADO, TAMPA BOLA, COM PARAFUSOS</v>
          </cell>
          <cell r="C1806" t="str">
            <v>UN</v>
          </cell>
          <cell r="D1806">
            <v>25.25</v>
          </cell>
        </row>
        <row r="1807">
          <cell r="A1807" t="str">
            <v>74084/1</v>
          </cell>
          <cell r="B1807" t="str">
            <v>PORTA CADEADO ZINCADO OXIDADO PRETO COM CADEADO DE ACO INOX, LARGURA DE *50* MM</v>
          </cell>
          <cell r="C1807" t="str">
            <v>UN</v>
          </cell>
          <cell r="D1807">
            <v>152.93</v>
          </cell>
        </row>
        <row r="1808">
          <cell r="A1808">
            <v>84950</v>
          </cell>
          <cell r="B1808" t="str">
            <v>FECHO EMBUTIR TIPO UNHA 40CM C/COLOCACAO</v>
          </cell>
          <cell r="C1808" t="str">
            <v>UN</v>
          </cell>
          <cell r="D1808">
            <v>48.73</v>
          </cell>
        </row>
        <row r="1809">
          <cell r="A1809">
            <v>84952</v>
          </cell>
          <cell r="B1809" t="str">
            <v>FECHO EMBUTIR TIPO UNHA 22CM C/COLOCACAO</v>
          </cell>
          <cell r="C1809" t="str">
            <v>UN</v>
          </cell>
          <cell r="D1809">
            <v>36.35</v>
          </cell>
        </row>
        <row r="1810">
          <cell r="A1810">
            <v>72116</v>
          </cell>
          <cell r="B1810" t="str">
            <v>VIDRO LISO COMUM TRANSPARENTE, ESPESSURA 3MM</v>
          </cell>
          <cell r="C1810" t="str">
            <v>M2</v>
          </cell>
          <cell r="D1810">
            <v>100.63</v>
          </cell>
        </row>
        <row r="1811">
          <cell r="A1811">
            <v>72117</v>
          </cell>
          <cell r="B1811" t="str">
            <v>VIDRO LISO COMUM TRANSPARENTE, ESPESSURA 4MM</v>
          </cell>
          <cell r="C1811" t="str">
            <v>M2</v>
          </cell>
          <cell r="D1811">
            <v>128.86000000000001</v>
          </cell>
        </row>
        <row r="1812">
          <cell r="A1812">
            <v>72118</v>
          </cell>
          <cell r="B1812" t="str">
            <v>VIDRO TEMPERADO INCOLOR, ESPESSURA 6MM, FORNECIMENTO E INSTALACAO, INCLUSIVE MASSA PARA VEDACAO</v>
          </cell>
          <cell r="C1812" t="str">
            <v>M2</v>
          </cell>
          <cell r="D1812">
            <v>169.2</v>
          </cell>
        </row>
        <row r="1813">
          <cell r="A1813">
            <v>72119</v>
          </cell>
          <cell r="B1813" t="str">
            <v>VIDRO TEMPERADO INCOLOR, ESPESSURA 8MM, FORNECIMENTO E INSTALACAO, INCLUSIVE MASSA PARA VEDACAO</v>
          </cell>
          <cell r="C1813" t="str">
            <v>M2</v>
          </cell>
          <cell r="D1813">
            <v>212.99</v>
          </cell>
        </row>
        <row r="1814">
          <cell r="A1814">
            <v>72120</v>
          </cell>
          <cell r="B1814" t="str">
            <v>VIDRO TEMPERADO INCOLOR, ESPESSURA 10MM, FORNECIMENTO E INSTALACAO, INCLUSIVE MASSA PARA VEDACAO</v>
          </cell>
          <cell r="C1814" t="str">
            <v>M2</v>
          </cell>
          <cell r="D1814">
            <v>268.82</v>
          </cell>
        </row>
        <row r="1815">
          <cell r="A1815">
            <v>72122</v>
          </cell>
          <cell r="B1815" t="str">
            <v>VIDRO FANTASIA TIPO CANELADO, ESPESSURA 4MM</v>
          </cell>
          <cell r="C1815" t="str">
            <v>M2</v>
          </cell>
          <cell r="D1815">
            <v>110.87</v>
          </cell>
        </row>
        <row r="1816">
          <cell r="A1816">
            <v>72123</v>
          </cell>
          <cell r="B1816" t="str">
            <v>VIDRO ARAMADO, ESPESSURA 7MM</v>
          </cell>
          <cell r="C1816" t="str">
            <v>M2</v>
          </cell>
          <cell r="D1816">
            <v>292.87</v>
          </cell>
        </row>
        <row r="1817">
          <cell r="A1817" t="str">
            <v>73838/1</v>
          </cell>
          <cell r="B1817" t="str">
            <v>PORTA DE VIDRO TEMPERADO, 0,9X2,10M, ESPESSURA 10MM, INCLUSIVE ACESSORIOS</v>
          </cell>
          <cell r="C1817" t="str">
            <v>UN</v>
          </cell>
          <cell r="D1817">
            <v>2061.31</v>
          </cell>
        </row>
        <row r="1818">
          <cell r="A1818" t="str">
            <v>74125/1</v>
          </cell>
          <cell r="B1818" t="str">
            <v>ESPELHO CRISTAL ESPESSURA 4MM, COM MOLDURA DE MADEIRA</v>
          </cell>
          <cell r="C1818" t="str">
            <v>M2</v>
          </cell>
          <cell r="D1818">
            <v>380.48</v>
          </cell>
        </row>
        <row r="1819">
          <cell r="A1819" t="str">
            <v>74125/2</v>
          </cell>
          <cell r="B1819" t="str">
            <v>ESPELHO CRISTAL ESPESSURA 4MM, COM MOLDURA EM ALUMINIO E COMPENSADO 6MM PLASTIFICADO COLADO</v>
          </cell>
          <cell r="C1819" t="str">
            <v>M2</v>
          </cell>
          <cell r="D1819">
            <v>416.33</v>
          </cell>
        </row>
        <row r="1820">
          <cell r="A1820">
            <v>84957</v>
          </cell>
          <cell r="B1820" t="str">
            <v>VIDRO LISO COMUM TRANSPARENTE, ESPESSURA 5MM</v>
          </cell>
          <cell r="C1820" t="str">
            <v>M2</v>
          </cell>
          <cell r="D1820">
            <v>154.75</v>
          </cell>
        </row>
        <row r="1821">
          <cell r="A1821">
            <v>84959</v>
          </cell>
          <cell r="B1821" t="str">
            <v>VIDRO LISO COMUM TRANSPARENTE, ESPESSURA 6MM</v>
          </cell>
          <cell r="C1821" t="str">
            <v>M2</v>
          </cell>
          <cell r="D1821">
            <v>180.75</v>
          </cell>
        </row>
        <row r="1822">
          <cell r="A1822">
            <v>85001</v>
          </cell>
          <cell r="B1822" t="str">
            <v>VIDRO LISO FUME, ESPESSURA 4MM</v>
          </cell>
          <cell r="C1822" t="str">
            <v>M2</v>
          </cell>
          <cell r="D1822">
            <v>172.08</v>
          </cell>
        </row>
        <row r="1823">
          <cell r="A1823">
            <v>85002</v>
          </cell>
          <cell r="B1823" t="str">
            <v>VIDRO LISO FUME, ESPESSURA 6MM</v>
          </cell>
          <cell r="C1823" t="str">
            <v>M2</v>
          </cell>
          <cell r="D1823">
            <v>241.42</v>
          </cell>
        </row>
        <row r="1824">
          <cell r="A1824">
            <v>85004</v>
          </cell>
          <cell r="B1824" t="str">
            <v>VIDRO FANTASIA MARTELADO 4MM</v>
          </cell>
          <cell r="C1824" t="str">
            <v>M2</v>
          </cell>
          <cell r="D1824">
            <v>120.08</v>
          </cell>
        </row>
        <row r="1825">
          <cell r="A1825">
            <v>85005</v>
          </cell>
          <cell r="B1825" t="str">
            <v>ESPELHO CRISTAL, ESPESSURA 4MM, COM PARAFUSOS DE FIXACAO, SEM MOLDURA</v>
          </cell>
          <cell r="C1825" t="str">
            <v>M2</v>
          </cell>
          <cell r="D1825">
            <v>347.81</v>
          </cell>
        </row>
        <row r="1826">
          <cell r="A1826">
            <v>68054</v>
          </cell>
          <cell r="B1826" t="str">
            <v>PORTAO DE FERRO EM CHAPA GALVANIZADA PLANA 14 GSG</v>
          </cell>
          <cell r="C1826" t="str">
            <v>M2</v>
          </cell>
          <cell r="D1826">
            <v>249.86</v>
          </cell>
        </row>
        <row r="1827">
          <cell r="A1827" t="str">
            <v>74100/1</v>
          </cell>
          <cell r="B1827" t="str">
            <v>PORTAO DE FERRO COM VARA 1/2", COM REQUADRO</v>
          </cell>
          <cell r="C1827" t="str">
            <v>M2</v>
          </cell>
          <cell r="D1827">
            <v>404.49</v>
          </cell>
        </row>
        <row r="1828">
          <cell r="A1828" t="str">
            <v>74238/2</v>
          </cell>
          <cell r="B1828" t="str">
            <v>PORTAO EM TELA ARAME GALVANIZADO N.12 MALHA 2" E MOLDURA EM TUBOS DE ACO COM DUAS FOLHAS DE ABRIR, INCLUSO FERRAGENS</v>
          </cell>
          <cell r="C1828" t="str">
            <v>M2</v>
          </cell>
          <cell r="D1828">
            <v>620.35</v>
          </cell>
        </row>
        <row r="1829">
          <cell r="A1829">
            <v>85188</v>
          </cell>
          <cell r="B1829" t="str">
            <v>PORTAO EM TUBO DE ACO GALVANIZADO DIN 2440/NBR 5580, PAINEL UNICO, DIMENSOES 1,0X1,6M, INCLUSIVE CADEADO</v>
          </cell>
          <cell r="C1829" t="str">
            <v>UN</v>
          </cell>
          <cell r="D1829">
            <v>614.33000000000004</v>
          </cell>
        </row>
        <row r="1830">
          <cell r="A1830">
            <v>85189</v>
          </cell>
          <cell r="B1830" t="str">
            <v>PORTAO EM TUBO DE ACO GALVANIZADO DIN 2440/NBR 5580, PAINEL UNICO, DIMENSOES 4,0X1,2M, INCLUSIVE CADEADO</v>
          </cell>
          <cell r="C1830" t="str">
            <v>UN</v>
          </cell>
          <cell r="D1830">
            <v>1241.6400000000001</v>
          </cell>
        </row>
        <row r="1831">
          <cell r="A1831">
            <v>85010</v>
          </cell>
          <cell r="B1831" t="str">
            <v>CAIXILHO FIXO, DE ALUMINIO, PARA VIDRO</v>
          </cell>
          <cell r="C1831" t="str">
            <v>M2</v>
          </cell>
          <cell r="D1831">
            <v>299.52999999999997</v>
          </cell>
        </row>
        <row r="1832">
          <cell r="A1832">
            <v>94569</v>
          </cell>
          <cell r="B1832" t="str">
            <v>JANELA DE ALUMÍNIO MAXIM-AR, FIXAÇÃO COM PARAFUSO SOBRE CONTRAMARCO (EXCLUSIVE CONTRAMARCO), COM VIDROS, PADRONIZADA. AF_07/2016</v>
          </cell>
          <cell r="C1832" t="str">
            <v>M2</v>
          </cell>
          <cell r="D1832">
            <v>409.58</v>
          </cell>
        </row>
        <row r="1833">
          <cell r="A1833">
            <v>94570</v>
          </cell>
          <cell r="B1833" t="str">
            <v>JANELA DE ALUMÍNIO DE CORRER, 2 FOLHAS, FIXAÇÃO COM PARAFUSO SOBRE CONTRAMARCO (EXCLUSIVE CONTRAMARCO), COM VIDROS PADRONIZADA. AF_07/2016</v>
          </cell>
          <cell r="C1833" t="str">
            <v>M2</v>
          </cell>
          <cell r="D1833">
            <v>257.54000000000002</v>
          </cell>
        </row>
        <row r="1834">
          <cell r="A1834">
            <v>94572</v>
          </cell>
          <cell r="B1834" t="str">
            <v>JANELA DE ALUMÍNIO DE CORRER, 3 FOLHAS, FIXAÇÃO COM PARAFUSO SOBRE CONTRAMARCO (EXCLUSIVE CONTRAMARCO), COM VIDROS, PADRONIZADA. AF_07/2016</v>
          </cell>
          <cell r="C1834" t="str">
            <v>M2</v>
          </cell>
          <cell r="D1834">
            <v>387.75</v>
          </cell>
        </row>
        <row r="1835">
          <cell r="A1835">
            <v>94573</v>
          </cell>
          <cell r="B1835" t="str">
            <v>JANELA DE ALUMÍNIO DE CORRER, 4 FOLHAS, FIXAÇÃO COM PARAFUSO SOBRE CONTRAMARCO (EXCLUSIVE CONTRAMARCO), COM VIDROS, PADRONIZADA. AF_07/2016</v>
          </cell>
          <cell r="C1835" t="str">
            <v>M2</v>
          </cell>
          <cell r="D1835">
            <v>298.42</v>
          </cell>
        </row>
        <row r="1836">
          <cell r="A1836">
            <v>94574</v>
          </cell>
          <cell r="B1836" t="str">
            <v>JANELA DE ALUMÍNIO DE CORRER, 6 FOLHAS, FIXAÇÃO COM PARAFUSO SOBRE CONTRAMARCO (EXCLUSIVE CONTRAMARCO), COM VIDROS, PADRONIZADA. AF_07/2016</v>
          </cell>
          <cell r="C1836" t="str">
            <v>M2</v>
          </cell>
          <cell r="D1836">
            <v>439.06</v>
          </cell>
        </row>
        <row r="1837">
          <cell r="A1837">
            <v>94575</v>
          </cell>
          <cell r="B1837" t="str">
            <v>JANELA DE ALUMÍNIO MAXIM-AR, FIXAÇÃO COM PARAFUSO, VEDAÇÃO COM ESPUMA EXPANSIVA PU, COM VIDROS, PADRONIZADA. AF_07/2016</v>
          </cell>
          <cell r="C1837" t="str">
            <v>M2</v>
          </cell>
          <cell r="D1837">
            <v>445.65</v>
          </cell>
        </row>
        <row r="1838">
          <cell r="A1838">
            <v>94576</v>
          </cell>
          <cell r="B1838" t="str">
            <v>JANELA DE ALUMÍNIO DE CORRER, 2 FOLHAS, FIXAÇÃO COM PARAFUSO, VEDAÇÃO COM ESPUMA EXPANSIVA PU, COM VIDROS, PADRONIZADA. AF_07/2016</v>
          </cell>
          <cell r="C1838" t="str">
            <v>M2</v>
          </cell>
          <cell r="D1838">
            <v>267.55</v>
          </cell>
        </row>
        <row r="1839">
          <cell r="A1839">
            <v>94578</v>
          </cell>
          <cell r="B1839" t="str">
            <v>JANELA DE ALUMÍNIO DE CORRER, 3 FOLHAS, FIXAÇÃO COM PARAFUSO, VEDAÇÃO COM ESPUMA EXPANSIVA PU, COM VIDROS, PADRONIZADA. AF_07/2016</v>
          </cell>
          <cell r="C1839" t="str">
            <v>M2</v>
          </cell>
          <cell r="D1839">
            <v>397.93</v>
          </cell>
        </row>
        <row r="1840">
          <cell r="A1840">
            <v>94579</v>
          </cell>
          <cell r="B1840" t="str">
            <v>JANELA DE ALUMÍNIO DE CORRER, 4 FOLHAS, FIXAÇÃO COM PARAFUSO, VEDAÇÃO COM ESPUMA EXPANSIVA PU, COM VIDROS, PADRONIZADA. AF_07/2016</v>
          </cell>
          <cell r="C1840" t="str">
            <v>M2</v>
          </cell>
          <cell r="D1840">
            <v>309.37</v>
          </cell>
        </row>
        <row r="1841">
          <cell r="A1841">
            <v>94580</v>
          </cell>
          <cell r="B1841" t="str">
            <v>JANELA DE ALUMÍNIO DE CORRER, 6 FOLHAS, FIXAÇÃO COM PARAFUSO, VEDAÇÃO COM ESPUMA EXPANSIVA PU, COM VIDROS, PADRONIZADA. AF_07/2016</v>
          </cell>
          <cell r="C1841" t="str">
            <v>M2</v>
          </cell>
          <cell r="D1841">
            <v>449.63</v>
          </cell>
        </row>
        <row r="1842">
          <cell r="A1842">
            <v>94581</v>
          </cell>
          <cell r="B1842" t="str">
            <v>JANELA DE ALUMÍNIO MAXIM-AR, FIXAÇÃO COM ARGAMASSA, COM VIDROS, PADRONIZADA. AF_07/2016</v>
          </cell>
          <cell r="C1842" t="str">
            <v>M2</v>
          </cell>
          <cell r="D1842">
            <v>445.22</v>
          </cell>
        </row>
        <row r="1843">
          <cell r="A1843">
            <v>94582</v>
          </cell>
          <cell r="B1843" t="str">
            <v>JANELA DE ALUMÍNIO DE CORRER, 2 FOLHAS, FIXAÇÃO COM ARGAMASSA, COM VIDROS, PADRONIZADA. AF_07/2016</v>
          </cell>
          <cell r="C1843" t="str">
            <v>M2</v>
          </cell>
          <cell r="D1843">
            <v>268.06</v>
          </cell>
        </row>
        <row r="1844">
          <cell r="A1844">
            <v>94584</v>
          </cell>
          <cell r="B1844" t="str">
            <v>JANELA DE ALUMÍNIO DE CORRER, 3 FOLHAS, FIXAÇÃO COM ARGAMASSA, COM VIDROS, PADRONIZADA. AF_07/2016</v>
          </cell>
          <cell r="C1844" t="str">
            <v>M2</v>
          </cell>
          <cell r="D1844">
            <v>404.04</v>
          </cell>
        </row>
        <row r="1845">
          <cell r="A1845">
            <v>94585</v>
          </cell>
          <cell r="B1845" t="str">
            <v>JANELA DE ALUMÍNIO DE CORRER, 4 FOLHAS, FIXAÇÃO COM ARGAMASSA, COM VIDROS, PADRONIZADA. AF_07/2016</v>
          </cell>
          <cell r="C1845" t="str">
            <v>M2</v>
          </cell>
          <cell r="D1845">
            <v>309.11</v>
          </cell>
        </row>
        <row r="1846">
          <cell r="A1846">
            <v>94586</v>
          </cell>
          <cell r="B1846" t="str">
            <v>JANELA DE ALUMÍNIO 6 FOLHAS, FIXAÇÃO COM ARGAMASSA, COM VIDROS, PADRONIZADA. AF_07/2016</v>
          </cell>
          <cell r="C1846" t="str">
            <v>M2</v>
          </cell>
          <cell r="D1846">
            <v>456.58</v>
          </cell>
        </row>
        <row r="1847">
          <cell r="A1847" t="str">
            <v>73908/1</v>
          </cell>
          <cell r="B1847" t="str">
            <v>CANTONEIRA DE ALUMINIO 2"X2", PARA PROTECAO DE QUINA DE PAREDE</v>
          </cell>
          <cell r="C1847" t="str">
            <v>M</v>
          </cell>
          <cell r="D1847">
            <v>39.86</v>
          </cell>
        </row>
        <row r="1848">
          <cell r="A1848" t="str">
            <v>73908/2</v>
          </cell>
          <cell r="B1848" t="str">
            <v>CANTONEIRA DE ALUMINIO 1"X1, PARA PROTECAO DE QUINA DE PAREDE</v>
          </cell>
          <cell r="C1848" t="str">
            <v>M</v>
          </cell>
          <cell r="D1848">
            <v>30.33</v>
          </cell>
        </row>
        <row r="1849">
          <cell r="A1849">
            <v>85015</v>
          </cell>
          <cell r="B1849" t="str">
            <v>CANTONEIRA DE MADEIRA 3,0X3,0X1,0CM</v>
          </cell>
          <cell r="C1849" t="str">
            <v>M</v>
          </cell>
          <cell r="D1849">
            <v>19.68</v>
          </cell>
        </row>
        <row r="1850">
          <cell r="A1850">
            <v>85016</v>
          </cell>
          <cell r="B1850" t="str">
            <v>CANTONEIRA DE MADEIRA COM LAMINADO MELAMINICO FOSCO 3,0X3,0X1,0CM</v>
          </cell>
          <cell r="C1850" t="str">
            <v>M</v>
          </cell>
          <cell r="D1850">
            <v>25.92</v>
          </cell>
        </row>
        <row r="1851">
          <cell r="A1851">
            <v>97751</v>
          </cell>
          <cell r="B1851" t="str">
            <v>TUBULÃO A CÉU ABERTO, DIÂMETRO DO FUSTE DE 70 CM, PROFUNDIDADE MENOR OU IGUAL A 5 M, ESCAVAÇÃO MANUAL, SEM ALARGAMENTO DE BASE, CONCRETO FEITO EM OBRA E LANÇADO COM JERICA. AF_01/2018</v>
          </cell>
          <cell r="C1851" t="str">
            <v>M3</v>
          </cell>
          <cell r="D1851">
            <v>567.07000000000005</v>
          </cell>
        </row>
        <row r="1852">
          <cell r="A1852">
            <v>97752</v>
          </cell>
          <cell r="B1852" t="str">
            <v>TUBULÃO A CÉU ABERTO, DIÂMETRO DO FUSTE DE 80 CM, PROFUNDIDADE MENOR OU IGUAL A 5 M, ESCAVAÇÃO MANUAL, SEM ALARGAMENTO DE BASE, CONCRETO FEITO EM OBRA E LANÇADO COM JERICA. AF_01/2018</v>
          </cell>
          <cell r="C1852" t="str">
            <v>M3</v>
          </cell>
          <cell r="D1852">
            <v>540.49</v>
          </cell>
        </row>
        <row r="1853">
          <cell r="A1853">
            <v>97753</v>
          </cell>
          <cell r="B1853" t="str">
            <v>TUBULÃO A CÉU ABERTO, DIÂMETRO DO FUSTE DE 100 CM, PROFUNDIDADE MENOR OU IGUAL A 5 M, ESCAVAÇÃO MANUAL, SEM ALARGAMENTO DE BASE, CONCRETO FEITO EM OBRA E LANÇADO COM JERICA. AF_01/2018</v>
          </cell>
          <cell r="C1853" t="str">
            <v>M3</v>
          </cell>
          <cell r="D1853">
            <v>503.34</v>
          </cell>
        </row>
        <row r="1854">
          <cell r="A1854">
            <v>97754</v>
          </cell>
          <cell r="B1854" t="str">
            <v>TUBULÃO A CÉU ABERTO, DIÂMETRO DO FUSTE DE 120 CM, PROFUNDIDADE MENOR OU IGUAL A 5 M, ESCAVAÇÃO MANUAL, SEM ALARGAMENTO DE BASE, CONCRETO FEITO EM OBRA E LANÇADO COM JERICA. AF_01/2018</v>
          </cell>
          <cell r="C1854" t="str">
            <v>M3</v>
          </cell>
          <cell r="D1854">
            <v>478.95</v>
          </cell>
        </row>
        <row r="1855">
          <cell r="A1855">
            <v>97755</v>
          </cell>
          <cell r="B1855" t="str">
            <v>TUBULÃO A CÉU ABERTO, DIÂMETRO DO FUSTE DE 70 CM, PROFUNDIDADE MAIOR QUE 5 M E MENOR OU IGUAL A 10 M, ESCAVAÇÃO MANUAL, SEM ALARGAMENTO DE BASE, CONCRETO FEITO EM OBRA E LANÇADO COM JERICA. AF_01/2018</v>
          </cell>
          <cell r="C1855" t="str">
            <v>M3</v>
          </cell>
          <cell r="D1855">
            <v>548.79</v>
          </cell>
        </row>
        <row r="1856">
          <cell r="A1856">
            <v>97756</v>
          </cell>
          <cell r="B1856" t="str">
            <v>TUBULÃO A CÉU ABERTO, DIÂMETRO DO FUSTE DE 80 CM, PROFUNDIDADE MAIOR QUE 5 M E MENOR OU IGUAL A 10 M, ESCAVAÇÃO MANUAL, SEM ALARGAMENTO DE BASE, CONCRETO FEITO EM OBRA E LANÇADO COM JERICA. AF_01/2018</v>
          </cell>
          <cell r="C1856" t="str">
            <v>M3</v>
          </cell>
          <cell r="D1856">
            <v>525.21</v>
          </cell>
        </row>
        <row r="1857">
          <cell r="A1857">
            <v>97757</v>
          </cell>
          <cell r="B1857" t="str">
            <v>TUBULÃO A CÉU ABERTO, DIÂMETRO DO FUSTE DE 100 CM, PROFUNDIDADE MAIOR QUE 5 M E MENOR OU IGUAL A 10 M, ESCAVAÇÃO MANUAL, SEM ALARGAMENTO DE BASE, CONCRETO FEITO EM OBRA E LANÇADO COM JERICA. AF_01/2018</v>
          </cell>
          <cell r="C1857" t="str">
            <v>M3</v>
          </cell>
          <cell r="D1857">
            <v>485.41</v>
          </cell>
        </row>
        <row r="1858">
          <cell r="A1858">
            <v>97758</v>
          </cell>
          <cell r="B1858" t="str">
            <v>TUBULÃO A CÉU ABERTO, DIÂMETRO DO FUSTE DE 120 CM, PROFUNDIDADE MAIOR QUE 5 M E MENOR OU IGUAL A 10 M, ESCAVAÇÃO MANUAL, SEM ALARGAMENTO DE BASE, CONCRETO FEITO EM OBRA E LANÇADO COM JERICA. AF_01/2018</v>
          </cell>
          <cell r="C1858" t="str">
            <v>M3</v>
          </cell>
          <cell r="D1858">
            <v>455.44</v>
          </cell>
        </row>
        <row r="1859">
          <cell r="A1859">
            <v>97759</v>
          </cell>
          <cell r="B1859" t="str">
            <v>TUBULÃO A CÉU ABERTO, DIÂMETRO DO FUSTE DE 70 CM, PROFUNDIDADE MAIOR QUE 10 M, ESCAVAÇÃO MANUAL, SEM ALARGAMENTO DE BASE, CONCRETO FEITO EM OBRA E LANÇADO COM JERICA. AF_01/2018</v>
          </cell>
          <cell r="C1859" t="str">
            <v>M3</v>
          </cell>
          <cell r="D1859">
            <v>546.32000000000005</v>
          </cell>
        </row>
        <row r="1860">
          <cell r="A1860">
            <v>97760</v>
          </cell>
          <cell r="B1860" t="str">
            <v>TUBULÃO A CÉU ABERTO, DIÂMETRO DO FUSTE DE 80 CM, PROFUNDIDADE MAIOR QUE 10 M, ESCAVAÇÃO MANUAL, SEM ALARGAMENTO DE BASE, CONCRETO FEITO EM OBRA E LANÇADO COM JERICA. AF_01/2018</v>
          </cell>
          <cell r="C1860" t="str">
            <v>M3</v>
          </cell>
          <cell r="D1860">
            <v>515.6</v>
          </cell>
        </row>
        <row r="1861">
          <cell r="A1861">
            <v>97761</v>
          </cell>
          <cell r="B1861" t="str">
            <v>TUBULÃO A CÉU ABERTO, DIÂMETRO DO FUSTE DE 100 CM, PROFUNDIDADE MAIOR QUE 10 M, ESCAVAÇÃO MANUAL, SEM ALARGAMENTO DE BASE, CONCRETO FEITO EM OBRA E LANÇADO COM JERICA. AF_01/2018</v>
          </cell>
          <cell r="C1861" t="str">
            <v>M3</v>
          </cell>
          <cell r="D1861">
            <v>471.51</v>
          </cell>
        </row>
        <row r="1862">
          <cell r="A1862">
            <v>97762</v>
          </cell>
          <cell r="B1862" t="str">
            <v>TUBULÃO A CÉU ABERTO, DIÂMETRO DO FUSTE DE 120 CM, PROFUNDIDADE MAIOR QUE 10 M, ESCAVAÇÃO MANUAL, SEM ALARGAMENTO DE BASE, CONCRETO FEITO EM OBRA E LANÇADO COM JERICA. AF_01/2018</v>
          </cell>
          <cell r="C1862" t="str">
            <v>M3</v>
          </cell>
          <cell r="D1862">
            <v>437.98</v>
          </cell>
        </row>
        <row r="1863">
          <cell r="A1863">
            <v>97763</v>
          </cell>
          <cell r="B1863" t="str">
            <v>TUBULÃO A CÉU ABERTO, DIÂMETRO DO FUSTE DE 70 CM, PROFUNDIDADE MENOR OU IGUAL A 5 M, ESCAVAÇÃO MECÂNICA, SEM ALARGAMENTO DE BASE, CONCRETO FEITO EM OBRA E LANÇADO COM JERICA. AF_01/2018</v>
          </cell>
          <cell r="C1863" t="str">
            <v>M3</v>
          </cell>
          <cell r="D1863">
            <v>506.32</v>
          </cell>
        </row>
        <row r="1864">
          <cell r="A1864">
            <v>97764</v>
          </cell>
          <cell r="B1864" t="str">
            <v>TUBULÃO A CÉU ABERTO, DIÂMETRO DO FUSTE DE 80 CM, PROFUNDIDADE MENOR OU IGUAL A 5 M, ESCAVAÇÃO MECÂNICA, SEM ALARGAMENTO DE BASE, CONCRETO FEITO EM OBRA E LANÇADO COM JERICA. AF_01/2018</v>
          </cell>
          <cell r="C1864" t="str">
            <v>M3</v>
          </cell>
          <cell r="D1864">
            <v>486.96</v>
          </cell>
        </row>
        <row r="1865">
          <cell r="A1865">
            <v>97765</v>
          </cell>
          <cell r="B1865" t="str">
            <v>TUBULÃO A CÉU ABERTO, DIÂMETRO DO FUSTE DE 100 CM, PROFUNDIDADE MENOR OU IGUAL A 5 M, ESCAVAÇÃO MECÂNICA, SEM ALARGAMENTO DE BASE, CONCRETO FEITO EM OBRA E LANÇADO COM JERICA. AF_01/2018</v>
          </cell>
          <cell r="C1865" t="str">
            <v>M3</v>
          </cell>
          <cell r="D1865">
            <v>460.83</v>
          </cell>
        </row>
        <row r="1866">
          <cell r="A1866">
            <v>97766</v>
          </cell>
          <cell r="B1866" t="str">
            <v>TUBULÃO A CÉU ABERTO, DIÂMETRO DO FUSTE DE 120 CM, PROFUNDIDADE MENOR OU IGUAL A 5 M, ESCAVAÇÃO MECÂNICA, SEM ALARGAMENTO DE BASE, CONCRETO FEITO EM OBRA E LANÇADO COM JERICA. AF_01/2018</v>
          </cell>
          <cell r="C1866" t="str">
            <v>M3</v>
          </cell>
          <cell r="D1866">
            <v>444.37</v>
          </cell>
        </row>
        <row r="1867">
          <cell r="A1867">
            <v>97767</v>
          </cell>
          <cell r="B1867" t="str">
            <v>TUBULÃO A CÉU ABERTO, DIÂMETRO DO FUSTE DE 70 CM, PROFUNDIDADE MAIOR QUE 5 M E MENOR OU IGUAL A 10 M, ESCAVAÇÃO MECÂNICA, SEM ALARGAMENTO DE BASE, CONCRETO FEITO EM OBRA E LANÇADO COM JERICA. AF_01/2018</v>
          </cell>
          <cell r="C1867" t="str">
            <v>M3</v>
          </cell>
          <cell r="D1867">
            <v>461.48</v>
          </cell>
        </row>
        <row r="1868">
          <cell r="A1868">
            <v>97768</v>
          </cell>
          <cell r="B1868" t="str">
            <v>TUBULÃO A CÉU ABERTO, DIÂMETRO DO FUSTE DE 80 CM, PROFUNDIDADE MAIOR QUE 5 M E MENOR OU IGUAL A 10 M, ESCAVAÇÃO MECÂNICA, SEM ALARGAMENTO DE BASE, CONCRETO FEITO EM OBRA E LANÇADO COM JERICA. AF_01/2018</v>
          </cell>
          <cell r="C1868" t="str">
            <v>M3</v>
          </cell>
          <cell r="D1868">
            <v>450.45</v>
          </cell>
        </row>
        <row r="1869">
          <cell r="A1869">
            <v>97769</v>
          </cell>
          <cell r="B1869" t="str">
            <v>TUBULÃO A CÉU ABERTO, DIÂMETRO DO FUSTE DE 100 CM, PROFUNDIDADE MAIOR QUE 5 M E MENOR OU IGUAL A 10 M, ESCAVAÇÃO MECÂNICA, SEM ALARGAMENTO DE BASE, CONCRETO FEITO EM OBRA E LANÇADO COM JERICA. AF_01/2018</v>
          </cell>
          <cell r="C1869" t="str">
            <v>M3</v>
          </cell>
          <cell r="D1869">
            <v>427.79</v>
          </cell>
        </row>
        <row r="1870">
          <cell r="A1870">
            <v>97770</v>
          </cell>
          <cell r="B1870" t="str">
            <v>TUBULÃO A CÉU ABERTO, DIÂMETRO DO FUSTE DE 120 CM, PROFUNDIDADE MAIOR QUE 5 M E MENOR OU IGUAL A 10 M, ESCAVAÇÃO MECÂNICA, SEM ALARGAMENTO DE BASE, CONCRETO FEITO EM OBRA E LANÇADO COM JERICA. AF_01/2018</v>
          </cell>
          <cell r="C1870" t="str">
            <v>M3</v>
          </cell>
          <cell r="D1870">
            <v>408.88</v>
          </cell>
        </row>
        <row r="1871">
          <cell r="A1871">
            <v>97771</v>
          </cell>
          <cell r="B1871" t="str">
            <v>TUBULÃO A CÉU ABERTO, DIÂMETRO DO FUSTE DE 70 CM, PROFUNDIDADE MAIOR QUE 10 M, ESCAVAÇÃO MECÂNICA, SEM ALARGAMENTO DE BASE, CONCRETO FEITO EM OBRA E LANÇADO COM JERICA. AF_01/2018</v>
          </cell>
          <cell r="C1871" t="str">
            <v>M3</v>
          </cell>
          <cell r="D1871">
            <v>443.57</v>
          </cell>
        </row>
        <row r="1872">
          <cell r="A1872">
            <v>97772</v>
          </cell>
          <cell r="B1872" t="str">
            <v>TUBULÃO A CÉU ABERTO, DIÂMETRO DO FUSTE DE 80 CM, PROFUNDIDADE MAIOR QUE 10 M, ESCAVAÇÃO MECÂNICA, SEM ALARGAMENTO DE BASE, CONCRETO FEITO EM OBRA E LANÇADO COM JERICA. AF_01/2018</v>
          </cell>
          <cell r="C1872" t="str">
            <v>M3</v>
          </cell>
          <cell r="D1872">
            <v>428.59</v>
          </cell>
        </row>
        <row r="1873">
          <cell r="A1873">
            <v>97773</v>
          </cell>
          <cell r="B1873" t="str">
            <v>TUBULÃO A CÉU ABERTO, DIÂMETRO DO FUSTE DE 100 CM, PROFUNDIDADE MAIOR QUE 10 M, ESCAVAÇÃO MECÂNICA, SEM ALARGAMENTO DE BASE, CONCRETO FEITO EM OBRA E LANÇADO COM JERICA. AF_01/2018</v>
          </cell>
          <cell r="C1873" t="str">
            <v>M3</v>
          </cell>
          <cell r="D1873">
            <v>405.18</v>
          </cell>
        </row>
        <row r="1874">
          <cell r="A1874">
            <v>97774</v>
          </cell>
          <cell r="B1874" t="str">
            <v>TUBULÃO A CÉU ABERTO, DIÂMETRO DO FUSTE DE 120 CM, PROFUNDIDADE MAIOR QUE 10 M, ESCAVAÇÃO MECÂNICA, SEM ALARGAMENTO DE BASE, CONCRETO FEITO EM OBRA E LANÇADO COM JERICA. AF_01/2018</v>
          </cell>
          <cell r="C1874" t="str">
            <v>M3</v>
          </cell>
          <cell r="D1874">
            <v>384.86</v>
          </cell>
        </row>
        <row r="1875">
          <cell r="A1875">
            <v>97775</v>
          </cell>
          <cell r="B1875" t="str">
            <v>TUBULÃO A CÉU ABERTO, DIÂMETRO DO FUSTE DE 70 CM, PROFUNDIDADE MENOR OU IGUAL A 5 M, ESCAVAÇÃO MANUAL, SEM ALARGAMENTO DE BASE, CONCRETO USINADO E LANÇADO COM BOMBA OU DIRETAMENTE DO CAMINHÃO. AF_01/2018</v>
          </cell>
          <cell r="C1875" t="str">
            <v>M3</v>
          </cell>
          <cell r="D1875">
            <v>651.44000000000005</v>
          </cell>
        </row>
        <row r="1876">
          <cell r="A1876">
            <v>97776</v>
          </cell>
          <cell r="B1876" t="str">
            <v>TUBULÃO A CÉU ABERTO, DIÂMETRO DO FUSTE DE 80 CM, PROFUNDIDADE MENOR OU IGUAL A 5 M, ESCAVAÇÃO MANUAL, SEM ALARGAMENTO DE BASE, CONCRETO USINADO E LANÇADO COM BOMBA OU DIRETAMENTE DO CAMINHÃO. AF_01/2018</v>
          </cell>
          <cell r="C1876" t="str">
            <v>M3</v>
          </cell>
          <cell r="D1876">
            <v>623.04999999999995</v>
          </cell>
        </row>
        <row r="1877">
          <cell r="A1877">
            <v>97777</v>
          </cell>
          <cell r="B1877" t="str">
            <v>TUBULÃO A CÉU ABERTO, DIÂMETRO DO FUSTE DE 100 CM, PROFUNDIDADE MENOR OU IGUAL A 5 M, ESCAVAÇÃO MANUAL, SEM ALARGAMENTO DE BASE, CONCRETO USINADO E LANÇADO COM BOMBA OU DIRETAMENTE DO CAMINHÃO. AF_01/2018</v>
          </cell>
          <cell r="C1877" t="str">
            <v>M3</v>
          </cell>
          <cell r="D1877">
            <v>583.78</v>
          </cell>
        </row>
        <row r="1878">
          <cell r="A1878">
            <v>97778</v>
          </cell>
          <cell r="B1878" t="str">
            <v>TUBULÃO A CÉU ABERTO, DIÂMETRO DO FUSTE DE 120 CM, PROFUNDIDADE MENOR OU IGUAL A 5 M, ESCAVAÇÃO MANUAL, SEM ALARGAMENTO DE BASE, CONCRETO USINADO E LANÇADO COM BOMBA OU DIRETAMENTE DO CAMINHÃO. AF_01/2018</v>
          </cell>
          <cell r="C1878" t="str">
            <v>M3</v>
          </cell>
          <cell r="D1878">
            <v>558.4</v>
          </cell>
        </row>
        <row r="1879">
          <cell r="A1879">
            <v>97779</v>
          </cell>
          <cell r="B1879" t="str">
            <v>TUBULÃO A CÉU ABERTO, DIÂMETRO DO FUSTE DE 70 CM, PROFUNDIDADE MAIOR QUE 5 M E MENOR OU IGUAL A 10 M, ESCAVAÇÃO MANUAL, SEM ALARGAMENTO DE BASE, CONCRETO USINADO E LANÇADO COM BOMBA OU DIRETAMENTE DO CAMINHÃO. AF_01/2018</v>
          </cell>
          <cell r="C1879" t="str">
            <v>M3</v>
          </cell>
          <cell r="D1879">
            <v>621.17999999999995</v>
          </cell>
        </row>
        <row r="1880">
          <cell r="A1880">
            <v>97780</v>
          </cell>
          <cell r="B1880" t="str">
            <v>TUBULÃO A CÉU ABERTO, DIÂMETRO DO FUSTE DE 80 CM, PROFUNDIDADE MAIOR QUE 5 M E MENOR OU IGUAL A 10 M, ESCAVAÇÃO MANUAL, SEM ALARGAMENTO DE BASE, CONCRETO USINADO E LANÇADO COM BOMBA OU DIRETAMENTE DO CAMINHÃO. AF_01/2018</v>
          </cell>
          <cell r="C1880" t="str">
            <v>M3</v>
          </cell>
          <cell r="D1880">
            <v>597.29999999999995</v>
          </cell>
        </row>
        <row r="1881">
          <cell r="A1881">
            <v>97781</v>
          </cell>
          <cell r="B1881" t="str">
            <v>TUBULÃO A CÉU ABERTO, DIÂMETRO DO FUSTE DE 100 CM, PROFUNDIDADE MAIOR QUE 5 M E MENOR OU IGUAL A 10 M, ESCAVAÇÃO MANUAL, SEM ALARGAMENTO DE BASE, CONCRETO USINADO E LANÇADO COM BOMBA OU DIRETAMENTE DO CAMINHÃO. AF_01/2018</v>
          </cell>
          <cell r="C1881" t="str">
            <v>M3</v>
          </cell>
          <cell r="D1881">
            <v>555.42999999999995</v>
          </cell>
        </row>
        <row r="1882">
          <cell r="A1882">
            <v>97782</v>
          </cell>
          <cell r="B1882" t="str">
            <v>TUBULÃO A CÉU ABERTO, DIÂMETRO DO FUSTE DE 120 CM, PROFUNDIDADE MAIOR QUE 5 M E MENOR OU IGUAL A 10 M, ESCAVAÇÃO MANUAL, SEM ALARGAMENTO DE BASE, CONCRETO USINADO E LANÇADO COM BOMBA OU DIRETAMENTE DO CAMINHÃO. AF_01/2018</v>
          </cell>
          <cell r="C1882" t="str">
            <v>M3</v>
          </cell>
          <cell r="D1882">
            <v>523.34</v>
          </cell>
        </row>
        <row r="1883">
          <cell r="A1883">
            <v>97783</v>
          </cell>
          <cell r="B1883" t="str">
            <v>TUBULÃO A CÉU ABERTO, DIÂMETRO DO FUSTE DE 70 CM, PROFUNDIDADE MAIOR QUE 10 M, ESCAVAÇÃO MANUAL, SEM ALARGAMENTO DE BASE, CONCRETO USINADO E LANÇADO COM BOMBA OU DIRETAMENTE DO CAMINHÃO. AF_01/2018</v>
          </cell>
          <cell r="C1883" t="str">
            <v>M3</v>
          </cell>
          <cell r="D1883">
            <v>617.89</v>
          </cell>
        </row>
        <row r="1884">
          <cell r="A1884">
            <v>97784</v>
          </cell>
          <cell r="B1884" t="str">
            <v>TUBULÃO A CÉU ABERTO, DIÂMETRO DO FUSTE DE 80 CM, PROFUNDIDADE MAIOR QUE 10 M, ESCAVAÇÃO MANUAL, SEM ALARGAMENTO DE BASE, CONCRETO USINADO E LANÇADO COM BOMBA OU DIRETAMENTE DO CAMINHÃO. AF_01/2018</v>
          </cell>
          <cell r="C1884" t="str">
            <v>M3</v>
          </cell>
          <cell r="D1884">
            <v>585.51</v>
          </cell>
        </row>
        <row r="1885">
          <cell r="A1885">
            <v>97785</v>
          </cell>
          <cell r="B1885" t="str">
            <v>TUBULÃO A CÉU ABERTO, DIÂMETRO DO FUSTE DE 100 CM, PROFUNDIDADE MAIOR QUE 10 M, ESCAVAÇÃO MANUAL, SEM ALARGAMENTO DE BASE, CONCRETO USINADO E LANÇADO COM BOMBA OU DIRETAMENTE DO CAMINHÃO. AF_01/2018</v>
          </cell>
          <cell r="C1885" t="str">
            <v>M3</v>
          </cell>
          <cell r="D1885">
            <v>538.73</v>
          </cell>
        </row>
        <row r="1886">
          <cell r="A1886">
            <v>97786</v>
          </cell>
          <cell r="B1886" t="str">
            <v>TUBULÃO A CÉU ABERTO, DIÂMETRO DO FUSTE DE 120 CM, PROFUNDIDADE MAIOR QUE 10 M, ESCAVAÇÃO MANUAL, SEM ALARGAMENTO DE BASE, CONCRETO USINADO E LANÇADO COM BOMBA OU DIRETAMENTE DO CAMINHÃO. AF_01/2018</v>
          </cell>
          <cell r="C1886" t="str">
            <v>M3</v>
          </cell>
          <cell r="D1886">
            <v>502.35</v>
          </cell>
        </row>
        <row r="1887">
          <cell r="A1887">
            <v>97787</v>
          </cell>
          <cell r="B1887" t="str">
            <v>TUBULÃO A CÉU ABERTO, DIÂMETRO DO FUSTE DE 70 CM, PROFUNDIDADE MENOR OU IGUAL A 5 M, ESCAVAÇÃO MECÂNICA, SEM ALARGAMENTO DE BASE, CONCRETO USINADO E LANÇADO COM BOMBA OU DIRETAMENTE DO CAMINHÃO. AF_01/2018</v>
          </cell>
          <cell r="C1887" t="str">
            <v>M3</v>
          </cell>
          <cell r="D1887">
            <v>590.69000000000005</v>
          </cell>
        </row>
        <row r="1888">
          <cell r="A1888">
            <v>97788</v>
          </cell>
          <cell r="B1888" t="str">
            <v>TUBULÃO A CÉU ABERTO, DIÂMETRO DO FUSTE DE 80 CM, PROFUNDIDADE MENOR OU IGUAL A 5 M, ESCAVAÇÃO MECÂNICA, SEM ALARGAMENTO DE BASE, CONCRETO USINADO E LANÇADO COM BOMBA OU DIRETAMENTE DO CAMINHÃO. AF_01/2018</v>
          </cell>
          <cell r="C1888" t="str">
            <v>M3</v>
          </cell>
          <cell r="D1888">
            <v>569.52</v>
          </cell>
        </row>
        <row r="1889">
          <cell r="A1889">
            <v>97789</v>
          </cell>
          <cell r="B1889" t="str">
            <v>TUBULÃO A CÉU ABERTO, DIÂMETRO DO FUSTE DE 100 CM, PROFUNDIDADE MENOR OU IGUAL A 5 M, ESCAVAÇÃO MECÂNICA, SEM ALARGAMENTO DE BASE, CONCRETO USINADO E LANÇADO COM BOMBA OU DIRETAMENTE DO CAMINHÃO. AF_01/2018</v>
          </cell>
          <cell r="C1889" t="str">
            <v>M3</v>
          </cell>
          <cell r="D1889">
            <v>541.27</v>
          </cell>
        </row>
        <row r="1890">
          <cell r="A1890">
            <v>97790</v>
          </cell>
          <cell r="B1890" t="str">
            <v>TUBULÃO A CÉU ABERTO, DIÂMETRO DO FUSTE DE 120 CM, PROFUNDIDADE MENOR OU IGUAL A 5 M, ESCAVAÇÃO MECÂNICA, SEM ALARGAMENTO DE BASE, CONCRETO USINADO E LANÇADO COM BOMBA OU DIRETAMENTE DO CAMINHÃO. AF_01/2018</v>
          </cell>
          <cell r="C1890" t="str">
            <v>M3</v>
          </cell>
          <cell r="D1890">
            <v>523.82000000000005</v>
          </cell>
        </row>
        <row r="1891">
          <cell r="A1891">
            <v>97791</v>
          </cell>
          <cell r="B1891" t="str">
            <v>TUBULÃO A CÉU ABERTO, DIÂMETRO DO FUSTE DE 70 CM, PROFUNDIDADE MAIOR QUE 5 M E MENOR OU IGUAL A 10M, ESCAVAÇÃO MECÂNICA, SEM ALARGAMENTO DE BASE, CONCRETO USINADO E LANÇADO COM BOMBA OU DIRETAMENTE DO CAMINHÃO. AF_01/2018</v>
          </cell>
          <cell r="C1891" t="str">
            <v>M3</v>
          </cell>
          <cell r="D1891">
            <v>533.87</v>
          </cell>
        </row>
        <row r="1892">
          <cell r="A1892">
            <v>97792</v>
          </cell>
          <cell r="B1892" t="str">
            <v>TUBULÃO A CÉU ABERTO, DIÂMETRO DO FUSTE DE 80 CM, PROFUNDIDADE MAIOR QUE 5 M E MENOR OU IGUAL A 10M, ESCAVAÇÃO MECÂNICA, SEM ALARGAMENTO DE BASE, CONCRETO USINADO E LANÇADO COM BOMBA OU DIRETAMENTE DO CAMINHÃO. AF_01/2018</v>
          </cell>
          <cell r="C1892" t="str">
            <v>M3</v>
          </cell>
          <cell r="D1892">
            <v>522.54</v>
          </cell>
        </row>
        <row r="1893">
          <cell r="A1893">
            <v>97793</v>
          </cell>
          <cell r="B1893" t="str">
            <v>TUBULÃO A CÉU ABERTO, DIÂMETRO DO FUSTE DE 100 CM, PROFUNDIDADE MAIOR QUE 5 M E MENOR OU IGUAL A 10M, ESCAVAÇÃO MECÂNICA, SEM ALARGAMENTO DE BASE, CONCRETO USINADO E LANÇADO COM BOMBA OU DIRETAMENTE DO CAMINHÃO. AF_01/2018</v>
          </cell>
          <cell r="C1893" t="str">
            <v>M3</v>
          </cell>
          <cell r="D1893">
            <v>497.81</v>
          </cell>
        </row>
        <row r="1894">
          <cell r="A1894">
            <v>97794</v>
          </cell>
          <cell r="B1894" t="str">
            <v>TUBULÃO A CÉU ABERTO, DIÂMETRO DO FUSTE DE 120 CM, PROFUNDIDADE MAIOR QUE 5 M E MENOR OU IGUAL A 10M, ESCAVAÇÃO MECÂNICA, SEM ALARGAMENTO DE BASE, CONCRETO USINADO E LANÇADO COM BOMBA OU DIRETAMENTE DO CAMINHÃO. AF_01/2018</v>
          </cell>
          <cell r="C1894" t="str">
            <v>M3</v>
          </cell>
          <cell r="D1894">
            <v>476.78</v>
          </cell>
        </row>
        <row r="1895">
          <cell r="A1895">
            <v>97795</v>
          </cell>
          <cell r="B1895" t="str">
            <v>TUBULÃO A CÉU ABERTO, DIÂMETRO DO FUSTE DE 70 CM, PROFUNDIDADE MAIOR QUE 10M, ESCAVAÇÃO MECÂNICA, SEM ALARGAMENTO DE BASE, CONCRETO USINADO E LANÇADO COM BOMBA OU DIRETAMENTE DO CAMINHÃO. AF_01/2018</v>
          </cell>
          <cell r="C1895" t="str">
            <v>M3</v>
          </cell>
          <cell r="D1895">
            <v>515.14</v>
          </cell>
        </row>
        <row r="1896">
          <cell r="A1896">
            <v>97796</v>
          </cell>
          <cell r="B1896" t="str">
            <v>TUBULÃO A CÉU ABERTO, DIÂMETRO DO FUSTE DE 80 CM, PROFUNDIDADE MAIOR QUE 10M, ESCAVAÇÃO MECÂNICA, SEM ALARGAMENTO DE BASE, CONCRETO USINADO E LANÇADO COM BOMBA OU DIRETAMENTE DO CAMINHÃO. AF_01/2018</v>
          </cell>
          <cell r="C1896" t="str">
            <v>M3</v>
          </cell>
          <cell r="D1896">
            <v>498.5</v>
          </cell>
        </row>
        <row r="1897">
          <cell r="A1897">
            <v>97797</v>
          </cell>
          <cell r="B1897" t="str">
            <v>TUBULÃO A CÉU ABERTO, DIÂMETRO DO FUSTE DE 100 CM, PROFUNDIDADE MAIOR QUE 10M, ESCAVAÇÃO MECÂNICA, SEM ALARGAMENTO DE BASE, CONCRETO USINADO E LANÇADO COM BOMBA OU DIRETAMENTE DO CAMINHÃO. AF_01/2018</v>
          </cell>
          <cell r="C1897" t="str">
            <v>M3</v>
          </cell>
          <cell r="D1897">
            <v>472.4</v>
          </cell>
        </row>
        <row r="1898">
          <cell r="A1898">
            <v>97798</v>
          </cell>
          <cell r="B1898" t="str">
            <v>TUBULÃO A CÉU ABERTO, DIÂMETRO DO FUSTE DE 120 CM, PROFUNDIDADE MAIOR QUE 10M, ESCAVAÇÃO MECÂNICA, SEM ALARGAMENTO DE BASE, CONCRETO USINADO E LANÇADO COM BOMBA OU DIRETAMENTE DO CAMINHÃO. AF_01/2018</v>
          </cell>
          <cell r="C1898" t="str">
            <v>M3</v>
          </cell>
          <cell r="D1898">
            <v>449.23</v>
          </cell>
        </row>
        <row r="1899">
          <cell r="A1899">
            <v>97799</v>
          </cell>
          <cell r="B1899" t="str">
            <v>ALARGAMENTO DE BASE DE TUBULÃO A CÉU ABERTO, ESCAVAÇÃO MANUAL, CONCRETO FEITO EM OBRA E LANÇADO COM JERICA. AF_01/2018</v>
          </cell>
          <cell r="C1899" t="str">
            <v>M3</v>
          </cell>
          <cell r="D1899">
            <v>502.69</v>
          </cell>
        </row>
        <row r="1900">
          <cell r="A1900">
            <v>97800</v>
          </cell>
          <cell r="B1900" t="str">
            <v>ALARGAMENTO DE BASE DE TUBULÃO A CÉU ABERTO, ESCAVAÇÃO MANUAL, CONCRETO USINADO E LANÇADO COM BOMBA OU DIRETAMENTE DO CAMINHÃO. AF_01/2018</v>
          </cell>
          <cell r="C1900" t="str">
            <v>M3</v>
          </cell>
          <cell r="D1900">
            <v>588.16999999999996</v>
          </cell>
        </row>
        <row r="1901">
          <cell r="A1901">
            <v>89198</v>
          </cell>
          <cell r="B1901" t="str">
            <v>ESTACA PRÉ-MOLDADA DE CONCRETO, SEÇÃO QUADRADA, CAPACIDADE DE 25 TONELADAS, COMPRIMENTO TOTAL CRAVADO ATÉ 5M, BATE-ESTACAS POR GRAVIDADE SOBRE ROLOS (EXCLUSIVE MOBILIZAÇÃO E DESMOBILIZAÇÃO). AF_03/2016</v>
          </cell>
          <cell r="C1901" t="str">
            <v>M</v>
          </cell>
          <cell r="D1901">
            <v>70.67</v>
          </cell>
        </row>
        <row r="1902">
          <cell r="A1902">
            <v>89199</v>
          </cell>
          <cell r="B1902" t="str">
            <v>ESTACA PRÉ-MOLDADA DE CONCRETO, SEÇÃO QUADRADA, CAPACIDADE DE 50 TONELADAS, COMPRIMENTO TOTAL CRAVADO ATÉ 5M, BATE-ESTACAS POR GRAVIDADE SOBRE ROLOS (EXCLUSIVE MOBILIZAÇÃO E DESMOBILIZAÇÃO). AF_03/2016</v>
          </cell>
          <cell r="C1902" t="str">
            <v>M</v>
          </cell>
          <cell r="D1902">
            <v>93.14</v>
          </cell>
        </row>
        <row r="1903">
          <cell r="A1903">
            <v>89200</v>
          </cell>
          <cell r="B1903" t="str">
            <v>ESTACA PRÉ-MOLDADA DE CONCRETO CENTRIFUGADO, SEÇÃO CIRCULAR, CAPACIDADE DE 100 TONELADAS, COMPRIMENTO TOTAL CRAVADO ATÉ 5M, BATE-ESTACAS POR GRAVIDADE SOBRE ROLOS (EXCLUSIVE MOBILIZAÇÃO E DESMOBILIZAÇÃO). AF_03/2016</v>
          </cell>
          <cell r="C1903" t="str">
            <v>M</v>
          </cell>
          <cell r="D1903">
            <v>220.84</v>
          </cell>
        </row>
        <row r="1904">
          <cell r="A1904">
            <v>89201</v>
          </cell>
          <cell r="B1904" t="str">
            <v>ESTACA PRÉ-MOLDADA DE CONCRETO, SEÇÃO QUADRADA, CAPACIDADE DE 25 TONELADAS, COMPRIMENTO TOTAL CRAVADO ACIMA DE 5M ATÉ 12M, BATE-ESTACAS POR GRAVIDADE SOBRE ROLOS (EXCLUSIVE MOBILIZAÇÃO E DESMOBILIZAÇÃO). AF_03/2016</v>
          </cell>
          <cell r="C1904" t="str">
            <v>M</v>
          </cell>
          <cell r="D1904">
            <v>57.12</v>
          </cell>
        </row>
        <row r="1905">
          <cell r="A1905">
            <v>89202</v>
          </cell>
          <cell r="B1905" t="str">
            <v>ESTACA PRÉ-MOLDADA DE CONCRETO, SEÇÃO QUADRADA, CAPACIDADE DE 50 TONELADAS, COMPRIMENTO TOTAL CRAVADO ACIMA DE 5M ATÉ 12M, BATE-ESTACAS POR GRAVIDADE SOBRE ROLOS (EXCLUSIVE MOBILIZAÇÃO E DESMOBILIZAÇÃO). AF_03/2016</v>
          </cell>
          <cell r="C1905" t="str">
            <v>M</v>
          </cell>
          <cell r="D1905">
            <v>74.319999999999993</v>
          </cell>
        </row>
        <row r="1906">
          <cell r="A1906">
            <v>89203</v>
          </cell>
          <cell r="B1906" t="str">
            <v>ESTACA PRÉ-MOLDADA DE CONCRETO CENTRIFUGADO, SEÇÃO CIRCULAR, CAPACIDADE DE 100 TONELADAS, COMPRIMENTO TOTAL CRAVADO ACIMA DE 5M ATÉ 12M, BATE-ESTACAS POR GRAVIDADE SOBRE ROLOS (EXCLUSIVE MOBILIZAÇÃO E DESMOBILIZAÇÃO). AF_03/2016</v>
          </cell>
          <cell r="C1906" t="str">
            <v>M</v>
          </cell>
          <cell r="D1906">
            <v>175.41</v>
          </cell>
        </row>
        <row r="1907">
          <cell r="A1907">
            <v>89204</v>
          </cell>
          <cell r="B1907" t="str">
            <v>ESTACA PRÉ-MOLDADA DE CONCRETO, SEÇÃO QUADRADA, CAPACIDADE DE 25 TONELADAS COMPRIMENTO TOTAL CRAVADO ACIMA DE 12M, BATE-ESTACAS POR GRAVIDADE SOBRE ROLOS (EXCLUSIVE MOBILIZAÇÃO E DESMOBILIZAÇÃO). AF_03/2016</v>
          </cell>
          <cell r="C1907" t="str">
            <v>M</v>
          </cell>
          <cell r="D1907">
            <v>52.32</v>
          </cell>
        </row>
        <row r="1908">
          <cell r="A1908">
            <v>89205</v>
          </cell>
          <cell r="B1908" t="str">
            <v>ESTACA PRÉ-MOLDADA DE CONCRETO, SEÇÃO QUADRADA, CAPACIDADE DE 50 TONELADAS, COMPRIMENTO TOTAL CRAVADO ACIMA DE 12M, BATE-ESTACAS POR GRAVIDADE SOBRE ROLOS (EXCLUSIVE MOBILIZAÇÃO E DESMOBILIZAÇÃO). AF_03/2016</v>
          </cell>
          <cell r="C1908" t="str">
            <v>M</v>
          </cell>
          <cell r="D1908">
            <v>68.69</v>
          </cell>
        </row>
        <row r="1909">
          <cell r="A1909">
            <v>89206</v>
          </cell>
          <cell r="B1909" t="str">
            <v>ESTACA PRÉ-MOLDADA DE CONCRETO CENTRIFUGADO, SEÇÃO CIRCULAR, CAPACIDADE DE 100 TONELADAS, COMPRIMENTO TOTAL CRAVADO ACIMA DE 12M, BATE-ESTACAS POR GRAVIDADE SOBRE ROLOS (EXCLUSIVE MOBILIZAÇÃO E DESMOBILIZAÇÃO). AF_03/2016</v>
          </cell>
          <cell r="C1909" t="str">
            <v>M</v>
          </cell>
          <cell r="D1909">
            <v>164.54</v>
          </cell>
        </row>
        <row r="1910">
          <cell r="A1910">
            <v>90808</v>
          </cell>
          <cell r="B1910" t="str">
            <v>ESTACA HÉLICE CONTÍNUA, DIÂMETRO DE 30 CM, COMPRIMENTO TOTAL ATÉ 15 M, PERFURATRIZ COM TORQUE DE 170 KN.M (EXCLUSIVE MOBILIZAÇÃO E DESMOBILIZAÇÃO). AF_02/2015</v>
          </cell>
          <cell r="C1910" t="str">
            <v>M</v>
          </cell>
          <cell r="D1910">
            <v>69.44</v>
          </cell>
        </row>
        <row r="1911">
          <cell r="A1911">
            <v>90809</v>
          </cell>
          <cell r="B1911" t="str">
            <v>ESTACA HÉLICE CONTÍNUA, DIÂMETRO DE 30 CM, COMPRIMENTO TOTAL ACIMA DE 15 M ATÉ 20 M, PERFURATRIZ COM TORQUE DE 170 KN.M (EXCLUSIVE MOBILIZAÇÃO E DESMOBILIZAÇÃO). AF_02/2015</v>
          </cell>
          <cell r="C1911" t="str">
            <v>M</v>
          </cell>
          <cell r="D1911">
            <v>67.47</v>
          </cell>
        </row>
        <row r="1912">
          <cell r="A1912">
            <v>90810</v>
          </cell>
          <cell r="B1912" t="str">
            <v>ESTACA HÉLICE CONTÍNUA, DIÂMETRO DE 50 CM, COMPRIMENTO TOTAL ATÉ 15 M, PERFURATRIZ COM TORQUE DE 170 KN.M (EXCLUSIVE MOBILIZAÇÃO E DESMOBILIZAÇÃO). AF_02/2015</v>
          </cell>
          <cell r="C1912" t="str">
            <v>M</v>
          </cell>
          <cell r="D1912">
            <v>153.63999999999999</v>
          </cell>
        </row>
        <row r="1913">
          <cell r="A1913">
            <v>90811</v>
          </cell>
          <cell r="B1913" t="str">
            <v>ESTACA HÉLICE CONTÍNUA, DIÂMETRO DE 50 CM, COMPRIMENTO TOTAL ACIMA DE 15 M ATÉ 30 M, PERFURATRIZ COM TORQUE DE 170 KN.M (EXCLUSIVE MOBILIZAÇÃO E DESMOBILIZAÇÃO). AF_02/2015</v>
          </cell>
          <cell r="C1913" t="str">
            <v>M</v>
          </cell>
          <cell r="D1913">
            <v>147.61000000000001</v>
          </cell>
        </row>
        <row r="1914">
          <cell r="A1914">
            <v>90812</v>
          </cell>
          <cell r="B1914" t="str">
            <v>ESTACA HÉLICE CONTÍNUA, DIÂMETRO DE 70 CM, COMPRIMENTO TOTAL ATÉ 15 M, PERFURATRIZ COM TORQUE DE 170 KN.M (EXCLUSIVE MOBILIZAÇÃO E DESMOBILIZAÇÃO). AF_02/2015</v>
          </cell>
          <cell r="C1914" t="str">
            <v>M</v>
          </cell>
          <cell r="D1914">
            <v>268.04000000000002</v>
          </cell>
        </row>
        <row r="1915">
          <cell r="A1915">
            <v>90813</v>
          </cell>
          <cell r="B1915" t="str">
            <v>ESTACA HÉLICE CONTÍNUA, DIÂMETRO DE 70 CM, COMPRIMENTO TOTAL ACIMA DE 15 M ATÉ 30 M, PERFURATRIZ COM TORQUE DE 170 KN.M (EXCLUSIVE MOBILIZAÇÃO E DESMOBILIZAÇÃO). AF_02/2015</v>
          </cell>
          <cell r="C1915" t="str">
            <v>M</v>
          </cell>
          <cell r="D1915">
            <v>259.68</v>
          </cell>
        </row>
        <row r="1916">
          <cell r="A1916">
            <v>90814</v>
          </cell>
          <cell r="B1916" t="str">
            <v>ESTACA HÉLICE CONTÍNUA, DIÂMETRO DE 80 CM, COMPRIMENTO TOTAL ATÉ 30 M, PERFURATRIZ COM TORQUE DE 170 KN.M (EXCLUSIVE MOBILIZAÇÃO E DESMOBILIZAÇÃO). AF_02/2015</v>
          </cell>
          <cell r="C1916" t="str">
            <v>M</v>
          </cell>
          <cell r="D1916">
            <v>328.1</v>
          </cell>
        </row>
        <row r="1917">
          <cell r="A1917">
            <v>90815</v>
          </cell>
          <cell r="B1917" t="str">
            <v>ESTACA HÉLICE CONTÍNUA, DIÂMETRO DE 90 CM, COMPRIMENTO TOTAL ATÉ 30 M, PERFURATRIZ COM TORQUE DE 263 KN.M (EXCLUSIVE MOBILIZAÇÃO E DESMOBILIZAÇÃO). AF_02/2015</v>
          </cell>
          <cell r="C1917" t="str">
            <v>M</v>
          </cell>
          <cell r="D1917">
            <v>399.29</v>
          </cell>
        </row>
        <row r="1918">
          <cell r="A1918">
            <v>90877</v>
          </cell>
          <cell r="B1918" t="str">
            <v>ESTACA ESCAVADA MECANICAMENTE, SEM FLUIDO ESTABILIZANTE, COM 25 CM DE DIÂMETRO, ATÉ 9 M DE COMPRIMENTO, CONCRETO LANÇADO POR CAMINHÃO BETONEIRA (EXCLUSIVE MOBILIZAÇÃO E DESMOBILIZAÇÃO). AF_02/2015</v>
          </cell>
          <cell r="C1918" t="str">
            <v>M</v>
          </cell>
          <cell r="D1918">
            <v>42.21</v>
          </cell>
        </row>
        <row r="1919">
          <cell r="A1919">
            <v>90878</v>
          </cell>
          <cell r="B1919" t="str">
            <v>ESTACA ESCAVADA MECANICAMENTE, SEM FLUIDO ESTABILIZANTE, COM 25 CM DE DIÂMETRO, ACIMA DE 9 M DE COMPRIMENTO, CONCRETO LANÇADO POR CAMINHÃO BETONEIRA (EXCLUSIVE MOBILIZAÇÃO E DESMOBILIZAÇÃO). AF_02/2015</v>
          </cell>
          <cell r="C1919" t="str">
            <v>M</v>
          </cell>
          <cell r="D1919">
            <v>40.659999999999997</v>
          </cell>
        </row>
        <row r="1920">
          <cell r="A1920">
            <v>90880</v>
          </cell>
          <cell r="B1920" t="str">
            <v>ESTACA ESCAVADA MECANICAMENTE, SEM FLUIDO ESTABILIZANTE, COM 25 CM DE DIÂMETRO, ATÉ 9 M DE COMPRIMENTO, CONCRETO LANÇADO MANUALMENTE (EXCLUSIVE MOBILIZAÇÃO E DESMOBILIZAÇÃO). AF_02/2015</v>
          </cell>
          <cell r="C1920" t="str">
            <v>M</v>
          </cell>
          <cell r="D1920">
            <v>54.11</v>
          </cell>
        </row>
        <row r="1921">
          <cell r="A1921">
            <v>90881</v>
          </cell>
          <cell r="B1921" t="str">
            <v>ESTACA ESCAVADA MECANICAMENTE, SEM FLUIDO ESTABILIZANTE, COM 25 CM DE DIÂMETRO, ACIMA DE 9 M DE COMPRIMENTO, CONCRETO LANÇADO MANUALMENTE (EXCLUSIVE MOBILIZAÇÃO E DESMOBILIZAÇÃO). AF_02/2015</v>
          </cell>
          <cell r="C1921" t="str">
            <v>M</v>
          </cell>
          <cell r="D1921">
            <v>50.19</v>
          </cell>
        </row>
        <row r="1922">
          <cell r="A1922">
            <v>90883</v>
          </cell>
          <cell r="B1922" t="str">
            <v>ESTACA ESCAVADA MECANICAMENTE, SEM FLUIDO ESTABILIZANTE, COM 40 CM DE DIÂMETRO, ATÉ 9 M DE COMPRIMENTO, CONCRETO LANÇADO POR CAMINHÃO BETONEIRA (EXCLUSIVE MOBILIZAÇÃO E DESMOBILIZAÇÃO). AF_02/2015</v>
          </cell>
          <cell r="C1922" t="str">
            <v>M</v>
          </cell>
          <cell r="D1922">
            <v>75.930000000000007</v>
          </cell>
        </row>
        <row r="1923">
          <cell r="A1923">
            <v>90884</v>
          </cell>
          <cell r="B1923" t="str">
            <v>ESTACA ESCAVADA MECANICAMENTE, SEM FLUIDO ESTABILIZANTE, COM 40 CM DE DIÂMETRO, ACIMA DE 9 M ATÉ 15 M DE COMPRIMENTO, CONCRETO LANÇADO POR CAMINHÃO BETONEIRA (EXCLUSIVE MOBILIZAÇÃO E DESMOBILIZAÇÃO). AF_02/2015</v>
          </cell>
          <cell r="C1923" t="str">
            <v>M</v>
          </cell>
          <cell r="D1923">
            <v>74.13</v>
          </cell>
        </row>
        <row r="1924">
          <cell r="A1924">
            <v>90885</v>
          </cell>
          <cell r="B1924" t="str">
            <v>ESTACA ESCAVADA MECANICAMENTE, SEM FLUIDO ESTABILIZANTE, COM 40 CM DE DIÂMETRO, ACIMA DE 15 M DE COMPRIMENTO, CONCRETO LANÇADO POR CAMINHÃO BETONEIRA (EXCLUSIVE MOBILIZAÇÃO E DESMOBILIZAÇÃO). AF_02/2015</v>
          </cell>
          <cell r="C1924" t="str">
            <v>M</v>
          </cell>
          <cell r="D1924">
            <v>73.319999999999993</v>
          </cell>
        </row>
        <row r="1925">
          <cell r="A1925">
            <v>90886</v>
          </cell>
          <cell r="B1925" t="str">
            <v>ESTACA ESCAVADA MECANICAMENTE, SEM FLUIDO ESTABILIZANTE, COM 60 CM DE DIÂMETRO, ATÉ 9 M DE COMPRIMENTO, CONCRETO LANÇADO POR CAMINHÃO BETONEIRA (EXCLUSIVE MOBILIZAÇÃO E DESMOBILIZAÇÃO). AF_02/2015</v>
          </cell>
          <cell r="C1925" t="str">
            <v>M</v>
          </cell>
          <cell r="D1925">
            <v>151.02000000000001</v>
          </cell>
        </row>
        <row r="1926">
          <cell r="A1926">
            <v>90887</v>
          </cell>
          <cell r="B1926" t="str">
            <v>ESTACA ESCAVADA MECANICAMENTE, SEM FLUIDO ESTABILIZANTE, COM 60 CM DE DIÂMETRO, ACIMA DE 9 M ATÉ 15 M DE COMPRIMENTO, CONCRETO LANÇADO POR CAMINHÃO BETONEIRA (EXCLUSIVE MOBILIZAÇÃO E DESMOBILIZAÇÃO). AF_02/2015</v>
          </cell>
          <cell r="C1926" t="str">
            <v>M</v>
          </cell>
          <cell r="D1926">
            <v>149.02000000000001</v>
          </cell>
        </row>
        <row r="1927">
          <cell r="A1927">
            <v>90888</v>
          </cell>
          <cell r="B1927" t="str">
            <v>ESTACA ESCAVADA MECANICAMENTE, SEM FLUIDO ESTABILIZANTE, COM 60 CM DE DIÂMETRO, ACIMA DE 15 M DE COMPRIMENTO, CONCRETO LANÇADO POR CAMINHÃO BETONEIRA (EXCLUSIVE MOBILIZAÇÃO E DESMOBILIZAÇÃO). AF_02/2015</v>
          </cell>
          <cell r="C1927" t="str">
            <v>M</v>
          </cell>
          <cell r="D1927">
            <v>148.16</v>
          </cell>
        </row>
        <row r="1928">
          <cell r="A1928">
            <v>90889</v>
          </cell>
          <cell r="B1928" t="str">
            <v>ESTACA ESCAVADA MECANICAMENTE, SEM FLUIDO ESTABILIZANTE, COM 60 CM DE DIÂMETRO, ATÉ 9 M DE COMPRIMENTO, CONCRETO LANÇADO POR BOMBA LANÇA (EXCLUSIVE MOBILIZAÇÃO E DESMOBILIZAÇÃO). AF_02/2015</v>
          </cell>
          <cell r="C1928" t="str">
            <v>M</v>
          </cell>
          <cell r="D1928">
            <v>178.35</v>
          </cell>
        </row>
        <row r="1929">
          <cell r="A1929">
            <v>90890</v>
          </cell>
          <cell r="B1929" t="str">
            <v>ESTACA ESCAVADA MECANICAMENTE, SEM FLUIDO ESTABILIZANTE, COM 60 CM DE DIÂMETRO, ACIMA DE 9 M ATÉ 15 M DE COMPRIMENTO, CONCRETO LANÇADO POR BOMBA LANÇA (EXCLUSIVE MOBILIZAÇÃO E DESMOBILIZAÇÃO). AF_02/2015</v>
          </cell>
          <cell r="C1929" t="str">
            <v>M</v>
          </cell>
          <cell r="D1929">
            <v>175.33</v>
          </cell>
        </row>
        <row r="1930">
          <cell r="A1930">
            <v>90891</v>
          </cell>
          <cell r="B1930" t="str">
            <v>ESTACA ESCAVADA MECANICAMENTE, SEM FLUIDO ESTABILIZANTE, COM 60 CM DE DIÂMETRO, ACIMA DE 15 M DE COMPRIMENTO, CONCRETO LANÇADO POR BOMBA LANÇA (EXCLUSIVE MOBILIZAÇÃO E DESMOBILIZAÇÃO). AF_02/2015</v>
          </cell>
          <cell r="C1930" t="str">
            <v>M</v>
          </cell>
          <cell r="D1930">
            <v>173.99</v>
          </cell>
        </row>
        <row r="1931">
          <cell r="A1931">
            <v>95601</v>
          </cell>
          <cell r="B1931" t="str">
            <v>ARRASAMENTO MECANICO DE ESTACA DE CONCRETO ARMADO, DIAMETROS DE ATÉ 40 CM. AF_11/2016</v>
          </cell>
          <cell r="C1931" t="str">
            <v>UN</v>
          </cell>
          <cell r="D1931">
            <v>12.75</v>
          </cell>
        </row>
        <row r="1932">
          <cell r="A1932">
            <v>95602</v>
          </cell>
          <cell r="B1932" t="str">
            <v>ARRASAMENTO MECANICO DE ESTACA DE CONCRETO ARMADO, DIAMETROS DE 41 CM A 60 CM. AF_11/2016</v>
          </cell>
          <cell r="C1932" t="str">
            <v>UN</v>
          </cell>
          <cell r="D1932">
            <v>16.309999999999999</v>
          </cell>
        </row>
        <row r="1933">
          <cell r="A1933">
            <v>95603</v>
          </cell>
          <cell r="B1933" t="str">
            <v>ARRASAMENTO MECANICO DE ESTACA DE CONCRETO ARMADO, DIAMETROS DE 61 CM A 80 CM. AF_11/2016</v>
          </cell>
          <cell r="C1933" t="str">
            <v>UN</v>
          </cell>
          <cell r="D1933">
            <v>21.42</v>
          </cell>
        </row>
        <row r="1934">
          <cell r="A1934">
            <v>95604</v>
          </cell>
          <cell r="B1934" t="str">
            <v>ARRASAMENTO MECANICO DE ESTACA DE CONCRETO ARMADO, DIAMETROS DE 81 CM A 100 CM. AF_11/2016</v>
          </cell>
          <cell r="C1934" t="str">
            <v>UN</v>
          </cell>
          <cell r="D1934">
            <v>28.2</v>
          </cell>
        </row>
        <row r="1935">
          <cell r="A1935">
            <v>95605</v>
          </cell>
          <cell r="B1935" t="str">
            <v>ARRASAMENTO MECANICO DE ESTACA DE CONCRETO ARMADO, DIAMETROS DE 101 CM A 150 CM. AF_11/2016</v>
          </cell>
          <cell r="C1935" t="str">
            <v>UN</v>
          </cell>
          <cell r="D1935">
            <v>44.21</v>
          </cell>
        </row>
        <row r="1936">
          <cell r="A1936">
            <v>95607</v>
          </cell>
          <cell r="B1936" t="str">
            <v>ARRASAMENTO DE ESTACA METÁLICA, PERFIL LAMINADO TIPO I FAMÍLIA 250. AF_11/2016</v>
          </cell>
          <cell r="C1936" t="str">
            <v>UN</v>
          </cell>
          <cell r="D1936">
            <v>5.08</v>
          </cell>
        </row>
        <row r="1937">
          <cell r="A1937">
            <v>95608</v>
          </cell>
          <cell r="B1937" t="str">
            <v>ARRASAMENTO DE ESTACA METÁLICA, PERFIL LAMINADO TIPO H FAMÍLIA 250. AF_11/2016</v>
          </cell>
          <cell r="C1937" t="str">
            <v>UN</v>
          </cell>
          <cell r="D1937">
            <v>5.87</v>
          </cell>
        </row>
        <row r="1938">
          <cell r="A1938">
            <v>95609</v>
          </cell>
          <cell r="B1938" t="str">
            <v>ARRASAMENTO DE ESTACA METÁLICA, PERFIL LAMINADO TIPO H FAMÍLIA 310. AF_11/2016</v>
          </cell>
          <cell r="C1938" t="str">
            <v>UN</v>
          </cell>
          <cell r="D1938">
            <v>6.55</v>
          </cell>
        </row>
        <row r="1939">
          <cell r="A1939">
            <v>96160</v>
          </cell>
          <cell r="B1939" t="str">
            <v>ESTACA RAIZ, DIÂMETRO DE 20 CM, COMPRIMENTO DE ATÉ 10 M, SEM PRESENÇA DE ROCHA. AF_04/2017</v>
          </cell>
          <cell r="C1939" t="str">
            <v>M</v>
          </cell>
          <cell r="D1939">
            <v>165.75</v>
          </cell>
        </row>
        <row r="1940">
          <cell r="A1940">
            <v>96161</v>
          </cell>
          <cell r="B1940" t="str">
            <v>ESTACA RAIZ, DIÂMETRO DE 31 CM, COMPRIMENTO DE ATÉ 10 M, SEM PRESENÇA DE ROCHA. AF_05/2017</v>
          </cell>
          <cell r="C1940" t="str">
            <v>M</v>
          </cell>
          <cell r="D1940">
            <v>246.27</v>
          </cell>
        </row>
        <row r="1941">
          <cell r="A1941">
            <v>96162</v>
          </cell>
          <cell r="B1941" t="str">
            <v>ESTACA RAIZ, DIÂMETRO DE 40 CM, COMPRIMENTO DE ATÉ 10 M, SEM PRESENÇA DE ROCHA. AF_05/2017</v>
          </cell>
          <cell r="C1941" t="str">
            <v>M</v>
          </cell>
          <cell r="D1941">
            <v>320.45</v>
          </cell>
        </row>
        <row r="1942">
          <cell r="A1942">
            <v>96163</v>
          </cell>
          <cell r="B1942" t="str">
            <v>ESTACA RAIZ, DIÂMETRO DE 45 CM, COMPRIMENTO DE ATÉ 10 M, SEM PRESENÇA DE ROCHA. AF_05/2017</v>
          </cell>
          <cell r="C1942" t="str">
            <v>M</v>
          </cell>
          <cell r="D1942">
            <v>362.45</v>
          </cell>
        </row>
        <row r="1943">
          <cell r="A1943">
            <v>96164</v>
          </cell>
          <cell r="B1943" t="str">
            <v>ESTACA RAIZ, DIÂMETRO DE 20 CM, COMPRIMENTO DE 11 A 20 M, SEM PRESENÇA DE ROCHA. AF_05/2017</v>
          </cell>
          <cell r="C1943" t="str">
            <v>M</v>
          </cell>
          <cell r="D1943">
            <v>152.5</v>
          </cell>
        </row>
        <row r="1944">
          <cell r="A1944">
            <v>96165</v>
          </cell>
          <cell r="B1944" t="str">
            <v>ESTACA RAIZ, DIÂMETRO DE 31 CM, COMPRIMENTO DE 11 A 20 M, SEM PRESENÇA DE ROCHA. AF_05/2017</v>
          </cell>
          <cell r="C1944" t="str">
            <v>M</v>
          </cell>
          <cell r="D1944">
            <v>228.05</v>
          </cell>
        </row>
        <row r="1945">
          <cell r="A1945">
            <v>96166</v>
          </cell>
          <cell r="B1945" t="str">
            <v>ESTACA RAIZ, DIÂMETRO DE 40 CM, COMPRIMENTO DE 11 A 20 M, SEM PRESENÇA DE ROCHA. AF_05/2017</v>
          </cell>
          <cell r="C1945" t="str">
            <v>M</v>
          </cell>
          <cell r="D1945">
            <v>292.25</v>
          </cell>
        </row>
        <row r="1946">
          <cell r="A1946">
            <v>96167</v>
          </cell>
          <cell r="B1946" t="str">
            <v>ESTACA RAIZ, DIÂMETRO DE 45 CM, COMPRIMENTO DE 11 A 20 M, SEM PRESENÇA DE ROCHA. AF_05/2017</v>
          </cell>
          <cell r="C1946" t="str">
            <v>M</v>
          </cell>
          <cell r="D1946">
            <v>322.19</v>
          </cell>
        </row>
        <row r="1947">
          <cell r="A1947">
            <v>96168</v>
          </cell>
          <cell r="B1947" t="str">
            <v>ESTACA RAIZ, DIÂMETRO DE 20 CM, COMPRIMENTO DE 21 A 30 M, SEM PRESENÇA DE ROCHA. AF_05/2017</v>
          </cell>
          <cell r="C1947" t="str">
            <v>M</v>
          </cell>
          <cell r="D1947">
            <v>146</v>
          </cell>
        </row>
        <row r="1948">
          <cell r="A1948">
            <v>96169</v>
          </cell>
          <cell r="B1948" t="str">
            <v>ESTACA RAIZ, DIÂMETRO DE 31 CM, COMPRIMENTO DE 21 A 30 M, SEM PRESENÇA DE ROCHA. AF_05/2017</v>
          </cell>
          <cell r="C1948" t="str">
            <v>M</v>
          </cell>
          <cell r="D1948">
            <v>219.74</v>
          </cell>
        </row>
        <row r="1949">
          <cell r="A1949">
            <v>96170</v>
          </cell>
          <cell r="B1949" t="str">
            <v>ESTACA RAIZ, DIÂMETRO DE 40 CM, COMPRIMENTO DE 21 A 30 M, SEM PRESENÇA DE ROCHA. AF_05/2017</v>
          </cell>
          <cell r="C1949" t="str">
            <v>M</v>
          </cell>
          <cell r="D1949">
            <v>282.01</v>
          </cell>
        </row>
        <row r="1950">
          <cell r="A1950">
            <v>96171</v>
          </cell>
          <cell r="B1950" t="str">
            <v>ESTACA RAIZ, DIÂMETRO DE 45 CM, COMPRIMENTO DE 21 A 30 M, SEM PRESENÇA DE ROCHA. AF_05/2017</v>
          </cell>
          <cell r="C1950" t="str">
            <v>M</v>
          </cell>
          <cell r="D1950">
            <v>308.36</v>
          </cell>
        </row>
        <row r="1951">
          <cell r="A1951">
            <v>96172</v>
          </cell>
          <cell r="B1951" t="str">
            <v>ESTACA RAIZ, DIÂMETRO DE 20 CM, COMPRIMENTO DE ATÉ 10 M, COM PRESENÇA DE ROCHA. AF_05/2017</v>
          </cell>
          <cell r="C1951" t="str">
            <v>M</v>
          </cell>
          <cell r="D1951">
            <v>175.71</v>
          </cell>
        </row>
        <row r="1952">
          <cell r="A1952">
            <v>96173</v>
          </cell>
          <cell r="B1952" t="str">
            <v>ESTACA RAIZ, DIÂMETRO DE 31 CM, COMPRIMENTO DE ATÉ 10 M, COM PRESENÇA DE ROCHA. AF_05/2017</v>
          </cell>
          <cell r="C1952" t="str">
            <v>M</v>
          </cell>
          <cell r="D1952">
            <v>258.76</v>
          </cell>
        </row>
        <row r="1953">
          <cell r="A1953">
            <v>96174</v>
          </cell>
          <cell r="B1953" t="str">
            <v>ESTACA RAIZ, DIÂMETRO DE 40 CM, COMPRIMENTO DE ATÉ 10 M, COM PRESENÇA DE ROCHA. AF_05/2017</v>
          </cell>
          <cell r="C1953" t="str">
            <v>M</v>
          </cell>
          <cell r="D1953">
            <v>336.4</v>
          </cell>
        </row>
        <row r="1954">
          <cell r="A1954">
            <v>96175</v>
          </cell>
          <cell r="B1954" t="str">
            <v>ESTACA RAIZ, DIÂMETRO DE 45 CM, COMPRIMENTO DE ATÉ 10 M, COM PRESENÇA DE ROCHA. AF_05/2017</v>
          </cell>
          <cell r="C1954" t="str">
            <v>M</v>
          </cell>
          <cell r="D1954">
            <v>381.03</v>
          </cell>
        </row>
        <row r="1955">
          <cell r="A1955">
            <v>96176</v>
          </cell>
          <cell r="B1955" t="str">
            <v>ESTACA RAIZ, DIÂMETRO DE 20 CM, COMPRIMENTO DE 11 A 20 M, COM PRESENÇA DE ROCHA. AF_05/2017</v>
          </cell>
          <cell r="C1955" t="str">
            <v>M</v>
          </cell>
          <cell r="D1955">
            <v>159.11000000000001</v>
          </cell>
        </row>
        <row r="1956">
          <cell r="A1956">
            <v>96177</v>
          </cell>
          <cell r="B1956" t="str">
            <v>ESTACA RAIZ, DIÂMETRO DE 31 CM, COMPRIMENTO DE 11 A 20 M, COM PRESENÇA DE ROCHA. AF_05/2017</v>
          </cell>
          <cell r="C1956" t="str">
            <v>M</v>
          </cell>
          <cell r="D1956">
            <v>235.71</v>
          </cell>
        </row>
        <row r="1957">
          <cell r="A1957">
            <v>96178</v>
          </cell>
          <cell r="B1957" t="str">
            <v>ESTACA RAIZ, DIÂMETRO DE 40 CM, COMPRIMENTO DE 11 A 20 M, COM PRESENÇA DE ROCHA. AF_05/2017</v>
          </cell>
          <cell r="C1957" t="str">
            <v>M</v>
          </cell>
          <cell r="D1957">
            <v>301.3</v>
          </cell>
        </row>
        <row r="1958">
          <cell r="A1958">
            <v>96179</v>
          </cell>
          <cell r="B1958" t="str">
            <v>ESTACA RAIZ, DIÂMETRO DE 45 CM, COMPRIMENTO DE 11 A 20 M, COM PRESENÇA DE ROCHA. AF_05/2017</v>
          </cell>
          <cell r="C1958" t="str">
            <v>M</v>
          </cell>
          <cell r="D1958">
            <v>332.01</v>
          </cell>
        </row>
        <row r="1959">
          <cell r="A1959">
            <v>96180</v>
          </cell>
          <cell r="B1959" t="str">
            <v>ESTACA RAIZ, DIÂMETRO DE 20 CM, COMPRIMENTO DE 21 A 30 M, COM PRESENÇA DE ROCHA. AF_05/2017</v>
          </cell>
          <cell r="C1959" t="str">
            <v>M</v>
          </cell>
          <cell r="D1959">
            <v>150.9</v>
          </cell>
        </row>
        <row r="1960">
          <cell r="A1960">
            <v>96181</v>
          </cell>
          <cell r="B1960" t="str">
            <v>ESTACA RAIZ, DIÂMETRO DE 31 CM, COMPRIMENTO DE 21 A 30 M, COM PRESENÇA DE ROCHA. AF_05/2017</v>
          </cell>
          <cell r="C1960" t="str">
            <v>M</v>
          </cell>
          <cell r="D1960">
            <v>225.44</v>
          </cell>
        </row>
        <row r="1961">
          <cell r="A1961">
            <v>96182</v>
          </cell>
          <cell r="B1961" t="str">
            <v>ESTACA RAIZ, DIÂMETRO DE 40 CM, COMPRIMENTO DE 21 A 30 M, COM PRESENÇA DE ROCHA. AF_05/2017</v>
          </cell>
          <cell r="C1961" t="str">
            <v>M</v>
          </cell>
          <cell r="D1961">
            <v>287.52999999999997</v>
          </cell>
        </row>
        <row r="1962">
          <cell r="A1962">
            <v>96183</v>
          </cell>
          <cell r="B1962" t="str">
            <v>ESTACA RAIZ, DIÂMETRO DE 45 CM, COMPRIMENTO DE 21 A 30 M, COM PRESENÇA DE ROCHA. AF_05/2017</v>
          </cell>
          <cell r="C1962" t="str">
            <v>M</v>
          </cell>
          <cell r="D1962">
            <v>315.08</v>
          </cell>
        </row>
        <row r="1963">
          <cell r="A1963">
            <v>98228</v>
          </cell>
          <cell r="B1963" t="str">
            <v>ESTACA BROCA DE CONCRETO, DIÃMETRO DE 20 CM, PROFUNDIDADE DE ATÉ 3 M, ESCAVAÇÃO MANUAL COM TRADO CONCHA, NÃO ARMADA. AF_03/2018</v>
          </cell>
          <cell r="C1963" t="str">
            <v>M</v>
          </cell>
          <cell r="D1963">
            <v>46.07</v>
          </cell>
        </row>
        <row r="1964">
          <cell r="A1964">
            <v>98229</v>
          </cell>
          <cell r="B1964" t="str">
            <v>ESTACA BROCA DE CONCRETO, DIÃMETRO DE 25 CM, PROFUNDIDADE DE ATÉ 3 M, ESCAVAÇÃO MANUAL COM TRADO CONCHA, NÃO ARMADA. AF_03/2018</v>
          </cell>
          <cell r="C1964" t="str">
            <v>M</v>
          </cell>
          <cell r="D1964">
            <v>61.98</v>
          </cell>
        </row>
        <row r="1965">
          <cell r="A1965">
            <v>98230</v>
          </cell>
          <cell r="B1965" t="str">
            <v>ESTACA BROCA DE CONCRETO, DIÂMETRO DE 30 CM, PROFUNDIDADE DE ATÉ 3 M, ESCAVAÇÃO MANUAL COM TRADO CONCHA, NÃO ARMADA. AF_03/2018</v>
          </cell>
          <cell r="C1965" t="str">
            <v>M</v>
          </cell>
          <cell r="D1965">
            <v>84.23</v>
          </cell>
        </row>
        <row r="1966">
          <cell r="A1966">
            <v>100035</v>
          </cell>
          <cell r="B1966" t="str">
            <v>ESTACA METÁLICA PARA CONTENÇÃO, COMPRIMENTO TOTAL CRAVADO DE ATÉ 10 M (EXCLUSIVE MOBILIZAÇÃO E DESMOBILIZAÇÃO). AF_07/2019</v>
          </cell>
          <cell r="C1966" t="str">
            <v>KG</v>
          </cell>
          <cell r="D1966">
            <v>7.65</v>
          </cell>
        </row>
        <row r="1967">
          <cell r="A1967">
            <v>100036</v>
          </cell>
          <cell r="B1967" t="str">
            <v>ESTACA METÁLICA PARA CONTENÇÃO, COMPRIMENTO TOTAL CRAVADO MAIOR DO QUE 10 M E MENOR OU IGUAL A 20 M (EXCLUSIVE MOBILIZAÇÃO E DESMOBILIZAÇÃO). AF_07/2019</v>
          </cell>
          <cell r="C1967" t="str">
            <v>KG</v>
          </cell>
          <cell r="D1967">
            <v>7.51</v>
          </cell>
        </row>
        <row r="1968">
          <cell r="A1968">
            <v>100037</v>
          </cell>
          <cell r="B1968" t="str">
            <v>ESTACA METÁLICA PARA CONTENÇÃO, COMPRIMENTO TOTAL CRAVADO MAIOR DO QUE 20 M E MENOR OU IGUAL A 30 M (EXCLUSIVE MOBILIZAÇÃO E DESMOBILIZAÇÃO). AF_07/2019</v>
          </cell>
          <cell r="C1968" t="str">
            <v>KG</v>
          </cell>
          <cell r="D1968">
            <v>7.32</v>
          </cell>
        </row>
        <row r="1969">
          <cell r="A1969">
            <v>83534</v>
          </cell>
          <cell r="B1969" t="str">
            <v>LASTRO DE CONCRETO, PREPARO MECÂNICO, INCLUSOS ADITIVO IMPERMEABILIZANTE, LANÇAMENTO E ADENSAMENTO</v>
          </cell>
          <cell r="C1969" t="str">
            <v>M3</v>
          </cell>
          <cell r="D1969">
            <v>461.42</v>
          </cell>
        </row>
        <row r="1970">
          <cell r="A1970">
            <v>95240</v>
          </cell>
          <cell r="B1970" t="str">
            <v>LASTRO DE CONCRETO MAGRO, APLICADO EM PISOS OU RADIERS, ESPESSURA DE 3 CM. AF_07/2016</v>
          </cell>
          <cell r="C1970" t="str">
            <v>M2</v>
          </cell>
          <cell r="D1970">
            <v>11.82</v>
          </cell>
        </row>
        <row r="1971">
          <cell r="A1971">
            <v>95241</v>
          </cell>
          <cell r="B1971" t="str">
            <v>LASTRO DE CONCRETO MAGRO, APLICADO EM PISOS OU RADIERS, ESPESSURA DE 5 CM. AF_07/2016</v>
          </cell>
          <cell r="C1971" t="str">
            <v>M2</v>
          </cell>
          <cell r="D1971">
            <v>19.71</v>
          </cell>
        </row>
        <row r="1972">
          <cell r="A1972">
            <v>96616</v>
          </cell>
          <cell r="B1972" t="str">
            <v>LASTRO DE CONCRETO MAGRO, APLICADO EM BLOCOS DE COROAMENTO OU SAPATAS. AF_08/2017</v>
          </cell>
          <cell r="C1972" t="str">
            <v>M3</v>
          </cell>
          <cell r="D1972">
            <v>411.31</v>
          </cell>
        </row>
        <row r="1973">
          <cell r="A1973">
            <v>96617</v>
          </cell>
          <cell r="B1973" t="str">
            <v>LASTRO DE CONCRETO MAGRO, APLICADO EM BLOCOS DE COROAMENTO OU SAPATAS, ESPESSURA DE 3 CM. AF_08/2017</v>
          </cell>
          <cell r="C1973" t="str">
            <v>M2</v>
          </cell>
          <cell r="D1973">
            <v>12.32</v>
          </cell>
        </row>
        <row r="1974">
          <cell r="A1974">
            <v>96619</v>
          </cell>
          <cell r="B1974" t="str">
            <v>LASTRO DE CONCRETO MAGRO, APLICADO EM BLOCOS DE COROAMENTO OU SAPATAS, ESPESSURA DE 5 CM. AF_08/2017</v>
          </cell>
          <cell r="C1974" t="str">
            <v>M2</v>
          </cell>
          <cell r="D1974">
            <v>20.55</v>
          </cell>
        </row>
        <row r="1975">
          <cell r="A1975">
            <v>96620</v>
          </cell>
          <cell r="B1975" t="str">
            <v>LASTRO DE CONCRETO MAGRO, APLICADO EM PISOS OU RADIERS. AF_08/2017</v>
          </cell>
          <cell r="C1975" t="str">
            <v>M3</v>
          </cell>
          <cell r="D1975">
            <v>394.37</v>
          </cell>
        </row>
        <row r="1976">
          <cell r="A1976">
            <v>96621</v>
          </cell>
          <cell r="B1976" t="str">
            <v>LASTRO COM MATERIAL GRANULAR, APLICAÇÃO EM BLOCOS DE COROAMENTO, ESPESSURA DE *5 CM*. AF_08/2017</v>
          </cell>
          <cell r="C1976" t="str">
            <v>M3</v>
          </cell>
          <cell r="D1976">
            <v>153.62</v>
          </cell>
        </row>
        <row r="1977">
          <cell r="A1977">
            <v>96622</v>
          </cell>
          <cell r="B1977" t="str">
            <v>LASTRO COM MATERIAL GRANULAR, APLICAÇÃO EM PISOS OU RADIERS, ESPESSURA DE *5 CM*. AF_08/2017</v>
          </cell>
          <cell r="C1977" t="str">
            <v>M3</v>
          </cell>
          <cell r="D1977">
            <v>103.72</v>
          </cell>
        </row>
        <row r="1978">
          <cell r="A1978">
            <v>96623</v>
          </cell>
          <cell r="B1978" t="str">
            <v>LASTRO COM MATERIAL GRANULAR, APLICADO EM BLOCOS DE COROAMENTO, ESPESSURA DE *10 CM*. AF_08/2017</v>
          </cell>
          <cell r="C1978" t="str">
            <v>M3</v>
          </cell>
          <cell r="D1978">
            <v>142.03</v>
          </cell>
        </row>
        <row r="1979">
          <cell r="A1979">
            <v>96624</v>
          </cell>
          <cell r="B1979" t="str">
            <v>LASTRO COM MATERIAL GRANULAR (PEDRA BRITADA N.2), APLICADO EM PISOS OU RADIERS, ESPESSURA DE *10 CM*. AF_08/2017</v>
          </cell>
          <cell r="C1979" t="str">
            <v>M3</v>
          </cell>
          <cell r="D1979">
            <v>99.63</v>
          </cell>
        </row>
        <row r="1980">
          <cell r="A1980">
            <v>97082</v>
          </cell>
          <cell r="B1980" t="str">
            <v>ESCAVAÇÃO MANUAL DE VIGA DE BORDA PARA RADIER. AF_09/2017</v>
          </cell>
          <cell r="C1980" t="str">
            <v>M3</v>
          </cell>
          <cell r="D1980">
            <v>42.1</v>
          </cell>
        </row>
        <row r="1981">
          <cell r="A1981">
            <v>97083</v>
          </cell>
          <cell r="B1981" t="str">
            <v>COMPACTAÇÃO MECÂNICA DE SOLO PARA EXECUÇÃO DE RADIER, COM COMPACTADOR DE SOLOS A PERCUSSÃO. AF_09/2017</v>
          </cell>
          <cell r="C1981" t="str">
            <v>M2</v>
          </cell>
          <cell r="D1981">
            <v>2.25</v>
          </cell>
        </row>
        <row r="1982">
          <cell r="A1982">
            <v>97084</v>
          </cell>
          <cell r="B1982" t="str">
            <v>COMPACTAÇÃO MECÂNICA DE SOLO PARA EXECUÇÃO DE RADIER, COM COMPACTADOR DE SOLOS TIPO PLACA VIBRATÓRIA. AF_09/2017</v>
          </cell>
          <cell r="C1982" t="str">
            <v>M2</v>
          </cell>
          <cell r="D1982">
            <v>0.46</v>
          </cell>
        </row>
        <row r="1983">
          <cell r="A1983">
            <v>97086</v>
          </cell>
          <cell r="B1983" t="str">
            <v>FABRICAÇÃO, MONTAGEM E DESMONTAGEM DE FORMA PARA RADIER, EM MADEIRA SERRADA, 4 UTILIZAÇÕES. AF_09/2017</v>
          </cell>
          <cell r="C1983" t="str">
            <v>M2</v>
          </cell>
          <cell r="D1983">
            <v>74.75</v>
          </cell>
        </row>
        <row r="1984">
          <cell r="A1984">
            <v>97094</v>
          </cell>
          <cell r="B1984" t="str">
            <v>CONCRETAGEM DE RADIER, PISO OU LAJE SOBRE SOLO, FCK 30 MPA, PARA ESPESSURA DE 10 CM - LANÇAMENTO, ADENSAMENTO E ACABAMENTO. AF_09/2017</v>
          </cell>
          <cell r="C1984" t="str">
            <v>M3</v>
          </cell>
          <cell r="D1984">
            <v>486.84</v>
          </cell>
        </row>
        <row r="1985">
          <cell r="A1985">
            <v>97095</v>
          </cell>
          <cell r="B1985" t="str">
            <v>CONCRETAGEM DE RADIER, PISO OU LAJE SOBRE SOLO, FCK 30 MPA, PARA ESPESSURA DE 15 CM - LANÇAMENTO, ADENSAMENTO E ACABAMENTO. AF_09/2017</v>
          </cell>
          <cell r="C1985" t="str">
            <v>M3</v>
          </cell>
          <cell r="D1985">
            <v>457.3</v>
          </cell>
        </row>
        <row r="1986">
          <cell r="A1986">
            <v>97096</v>
          </cell>
          <cell r="B1986" t="str">
            <v>CONCRETAGEM DE RADIER, PISO OU LAJE SOBRE SOLO, FCK 30 MPA, PARA ESPESSURA DE 20 CM - LANÇAMENTO, ADENSAMENTO E ACABAMENTO. AF_09/2017</v>
          </cell>
          <cell r="C1986" t="str">
            <v>M3</v>
          </cell>
          <cell r="D1986">
            <v>442.12</v>
          </cell>
        </row>
        <row r="1987">
          <cell r="A1987">
            <v>100322</v>
          </cell>
          <cell r="B1987" t="str">
            <v>LASTRO COM MATERIAL GRANULAR (PEDRA BRITADA N.3), APLICADO EM PISOS OU RADIERS, ESPESSURA DE *10 CM*. AF_07/2019</v>
          </cell>
          <cell r="C1987" t="str">
            <v>M3</v>
          </cell>
          <cell r="D1987">
            <v>99.63</v>
          </cell>
        </row>
        <row r="1988">
          <cell r="A1988">
            <v>100323</v>
          </cell>
          <cell r="B1988" t="str">
            <v>LASTRO COM MATERIAL GRANULAR (AREIA MÉDIA), APLICADO EM PISOS OU RADIERS, ESPESSURA DE *10 CM*. AF_07/2019</v>
          </cell>
          <cell r="C1988" t="str">
            <v>M3</v>
          </cell>
          <cell r="D1988">
            <v>92.88</v>
          </cell>
        </row>
        <row r="1989">
          <cell r="A1989">
            <v>100324</v>
          </cell>
          <cell r="B1989" t="str">
            <v>LASTRO COM MATERIAL GRANULAR (PEDRA BRITADA N.1 E PEDRA BRITADA N.2), APLICADO EM PISOS OU RADIERS, ESPESSURA DE *10 CM*. AF_07/2019</v>
          </cell>
          <cell r="C1989" t="str">
            <v>M3</v>
          </cell>
          <cell r="D1989">
            <v>99.63</v>
          </cell>
        </row>
        <row r="1990">
          <cell r="A1990">
            <v>90996</v>
          </cell>
          <cell r="B1990" t="str">
            <v>FORMAS MANUSEÁVEIS PARA PAREDES DE CONCRETO MOLDADAS IN LOCO, DE EDIFICAÇÕES DE MULTIPLOS PAVIMENTO, EM PLATIBANDA. AF_06/2015</v>
          </cell>
          <cell r="C1990" t="str">
            <v>M2</v>
          </cell>
          <cell r="D1990">
            <v>11.26</v>
          </cell>
        </row>
        <row r="1991">
          <cell r="A1991">
            <v>90997</v>
          </cell>
          <cell r="B1991" t="str">
            <v>FORMAS MANUSEÁVEIS PARA PAREDES DE CONCRETO MOLDADAS IN LOCO, DE EDIFICAÇÕES DE MULTIPLOS PAVIMENTOS, EM FACES INTERNAS DE PAREDES. AF_06/2015</v>
          </cell>
          <cell r="C1991" t="str">
            <v>M2</v>
          </cell>
          <cell r="D1991">
            <v>15.25</v>
          </cell>
        </row>
        <row r="1992">
          <cell r="A1992">
            <v>90998</v>
          </cell>
          <cell r="B1992" t="str">
            <v>FORMAS MANUSEÁVEIS PARA PAREDES DE CONCRETO MOLDADAS IN LOCO, DE EDIFICAÇÕES DE MULTIPLOS PAVIMENTOS, EM LAJES. AF_06/2015</v>
          </cell>
          <cell r="C1992" t="str">
            <v>M2</v>
          </cell>
          <cell r="D1992">
            <v>18.399999999999999</v>
          </cell>
        </row>
        <row r="1993">
          <cell r="A1993">
            <v>91000</v>
          </cell>
          <cell r="B1993" t="str">
            <v>FORMAS MANUSEÁVEIS PARA PAREDES DE CONCRETO MOLDADAS IN LOCO, DE EDIFICAÇÕES DE MULTIPLOS PAVIMENTOS, EM PANOS DE FACHADA COM VÃOS. AF_06/2015</v>
          </cell>
          <cell r="C1993" t="str">
            <v>M2</v>
          </cell>
          <cell r="D1993">
            <v>14.07</v>
          </cell>
        </row>
        <row r="1994">
          <cell r="A1994">
            <v>91002</v>
          </cell>
          <cell r="B1994" t="str">
            <v>FORMAS MANUSEÁVEIS PARA PAREDES DE CONCRETO MOLDADAS IN LOCO, DE EDIFICAÇÕES DE MULTIPLOS PAVIMENTOS, EM PANOS DE FACHADA SEM VÃOS. AF_06/2015</v>
          </cell>
          <cell r="C1994" t="str">
            <v>M2</v>
          </cell>
          <cell r="D1994">
            <v>12.95</v>
          </cell>
        </row>
        <row r="1995">
          <cell r="A1995">
            <v>91003</v>
          </cell>
          <cell r="B1995" t="str">
            <v>FORMAS MANUSEÁVEIS PARA PAREDES DE CONCRETO MOLDADAS IN LOCO, DE EDIFICAÇÕES DE MULTIPLOS PAVIMENTOS, EM PANOS DE FACHADA COM VARANDAS. AF_06/2015</v>
          </cell>
          <cell r="C1995" t="str">
            <v>M2</v>
          </cell>
          <cell r="D1995">
            <v>14.97</v>
          </cell>
        </row>
        <row r="1996">
          <cell r="A1996">
            <v>91004</v>
          </cell>
          <cell r="B1996" t="str">
            <v>FORMAS MANUSEÁVEIS PARA PAREDES DE CONCRETO MOLDADAS IN LOCO, DE EDIFICAÇÕES DE PAVIMENTO ÚNICO, EM FACES INTERNAS DE PAREDES. AF_06/2015</v>
          </cell>
          <cell r="C1996" t="str">
            <v>M2</v>
          </cell>
          <cell r="D1996">
            <v>11.87</v>
          </cell>
        </row>
        <row r="1997">
          <cell r="A1997">
            <v>91005</v>
          </cell>
          <cell r="B1997" t="str">
            <v>FORMAS MANUSEÁVEIS PARA PAREDES DE CONCRETO MOLDADAS IN LOCO, DE EDIFICAÇÕES DE PAVIMENTO ÚNICO, EM LAJES. AF_06/2015</v>
          </cell>
          <cell r="C1997" t="str">
            <v>M2</v>
          </cell>
          <cell r="D1997">
            <v>14.21</v>
          </cell>
        </row>
        <row r="1998">
          <cell r="A1998">
            <v>91006</v>
          </cell>
          <cell r="B1998" t="str">
            <v>FORMAS MANUSEÁVEIS PARA PAREDES DE CONCRETO MOLDADAS IN LOCO, DE EDIFICAÇÕES DE PAVIMENTO ÚNICO, EM PANOS DE FACHADA COM VÃOS. AF_06/2015</v>
          </cell>
          <cell r="C1998" t="str">
            <v>M2</v>
          </cell>
          <cell r="D1998">
            <v>10.98</v>
          </cell>
        </row>
        <row r="1999">
          <cell r="A1999">
            <v>91007</v>
          </cell>
          <cell r="B1999" t="str">
            <v>FORMAS MANUSEÁVEIS PARA PAREDES DE CONCRETO MOLDADAS IN LOCO, DE EDIFICAÇÕES DE PAVIMENTO ÚNICO, EM PANOS DE FACHADA SEM VÃOS. AF_06/2015</v>
          </cell>
          <cell r="C1999" t="str">
            <v>M2</v>
          </cell>
          <cell r="D1999">
            <v>9.86</v>
          </cell>
        </row>
        <row r="2000">
          <cell r="A2000">
            <v>91008</v>
          </cell>
          <cell r="B2000" t="str">
            <v>FORMAS MANUSEÁVEIS PARA PAREDES DE CONCRETO MOLDADAS IN LOCO, DE EDIFICAÇÕES DE PAVIMENTO ÚNICO, EM PANOS DE FACHADA COM VARANDA. AF_06/2015</v>
          </cell>
          <cell r="C2000" t="str">
            <v>M2</v>
          </cell>
          <cell r="D2000">
            <v>11.88</v>
          </cell>
        </row>
        <row r="2001">
          <cell r="A2001">
            <v>92263</v>
          </cell>
          <cell r="B2001" t="str">
            <v>FABRICAÇÃO DE FÔRMA PARA PILARES E ESTRUTURAS SIMILARES, EM CHAPA DE MADEIRA COMPENSADA RESINADA, E = 17 MM. AF_12/2015</v>
          </cell>
          <cell r="C2001" t="str">
            <v>M2</v>
          </cell>
          <cell r="D2001">
            <v>93.23</v>
          </cell>
        </row>
        <row r="2002">
          <cell r="A2002">
            <v>92264</v>
          </cell>
          <cell r="B2002" t="str">
            <v>FABRICAÇÃO DE FÔRMA PARA PILARES E ESTRUTURAS SIMILARES, EM CHAPA DE MADEIRA COMPENSADA PLASTIFICADA, E = 18 MM. AF_12/2015</v>
          </cell>
          <cell r="C2002" t="str">
            <v>M2</v>
          </cell>
          <cell r="D2002">
            <v>117.14</v>
          </cell>
        </row>
        <row r="2003">
          <cell r="A2003">
            <v>92265</v>
          </cell>
          <cell r="B2003" t="str">
            <v>FABRICAÇÃO DE FÔRMA PARA VIGAS, EM CHAPA DE MADEIRA COMPENSADA RESINADA, E = 17 MM. AF_12/2015</v>
          </cell>
          <cell r="C2003" t="str">
            <v>M2</v>
          </cell>
          <cell r="D2003">
            <v>70.900000000000006</v>
          </cell>
        </row>
        <row r="2004">
          <cell r="A2004">
            <v>92266</v>
          </cell>
          <cell r="B2004" t="str">
            <v>FABRICAÇÃO DE FÔRMA PARA VIGAS, EM CHAPA DE MADEIRA COMPENSADA PLASTIFICADA, E = 18 MM. AF_12/2015</v>
          </cell>
          <cell r="C2004" t="str">
            <v>M2</v>
          </cell>
          <cell r="D2004">
            <v>92.21</v>
          </cell>
        </row>
        <row r="2005">
          <cell r="A2005">
            <v>92267</v>
          </cell>
          <cell r="B2005" t="str">
            <v>FABRICAÇÃO DE FÔRMA PARA LAJES, EM CHAPA DE MADEIRA COMPENSADA RESINADA, E = 17 MM. AF_12/2015</v>
          </cell>
          <cell r="C2005" t="str">
            <v>M2</v>
          </cell>
          <cell r="D2005">
            <v>25.38</v>
          </cell>
        </row>
        <row r="2006">
          <cell r="A2006">
            <v>92268</v>
          </cell>
          <cell r="B2006" t="str">
            <v>FABRICAÇÃO DE FÔRMA PARA LAJES, EM CHAPA DE MADEIRA COMPENSADA PLASTIFICADA, E = 18 MM. AF_12/2015</v>
          </cell>
          <cell r="C2006" t="str">
            <v>M2</v>
          </cell>
          <cell r="D2006">
            <v>44.19</v>
          </cell>
        </row>
        <row r="2007">
          <cell r="A2007">
            <v>92269</v>
          </cell>
          <cell r="B2007" t="str">
            <v>FABRICAÇÃO DE FÔRMA PARA PILARES E ESTRUTURAS SIMILARES, EM MADEIRA SERRADA, E=25 MM. AF_12/2015</v>
          </cell>
          <cell r="C2007" t="str">
            <v>M2</v>
          </cell>
          <cell r="D2007">
            <v>63.29</v>
          </cell>
        </row>
        <row r="2008">
          <cell r="A2008">
            <v>92270</v>
          </cell>
          <cell r="B2008" t="str">
            <v>FABRICAÇÃO DE FÔRMA PARA VIGAS, COM MADEIRA SERRADA, E = 25 MM. AF_12/2015</v>
          </cell>
          <cell r="C2008" t="str">
            <v>M2</v>
          </cell>
          <cell r="D2008">
            <v>49.3</v>
          </cell>
        </row>
        <row r="2009">
          <cell r="A2009">
            <v>92271</v>
          </cell>
          <cell r="B2009" t="str">
            <v>FABRICAÇÃO DE FÔRMA PARA LAJES, EM MADEIRA SERRADA, E=25 MM. AF_12/2015</v>
          </cell>
          <cell r="C2009" t="str">
            <v>M2</v>
          </cell>
          <cell r="D2009">
            <v>31.03</v>
          </cell>
        </row>
        <row r="2010">
          <cell r="A2010">
            <v>92272</v>
          </cell>
          <cell r="B2010" t="str">
            <v>FABRICAÇÃO DE ESCORAS DE VIGA DO TIPO GARFO, EM MADEIRA. AF_12/2015</v>
          </cell>
          <cell r="C2010" t="str">
            <v>M</v>
          </cell>
          <cell r="D2010">
            <v>21.01</v>
          </cell>
        </row>
        <row r="2011">
          <cell r="A2011">
            <v>92273</v>
          </cell>
          <cell r="B2011" t="str">
            <v>FABRICAÇÃO DE ESCORAS DO TIPO PONTALETE, EM MADEIRA. AF_12/2015</v>
          </cell>
          <cell r="C2011" t="str">
            <v>M</v>
          </cell>
          <cell r="D2011">
            <v>9.16</v>
          </cell>
        </row>
        <row r="2012">
          <cell r="A2012">
            <v>92408</v>
          </cell>
          <cell r="B2012" t="str">
            <v>MONTAGEM E DESMONTAGEM DE FÔRMA DE PILARES RETANGULARES E ESTRUTURAS SIMILARES COM ÁREA MÉDIA DAS SEÇÕES MENOR OU IGUAL A 0,25 M², PÉ-DIREITO SIMPLES, EM MADEIRA SERRADA, 1 UTILIZAÇÃO. AF_12/2015</v>
          </cell>
          <cell r="C2012" t="str">
            <v>M2</v>
          </cell>
          <cell r="D2012">
            <v>135.36000000000001</v>
          </cell>
        </row>
        <row r="2013">
          <cell r="A2013">
            <v>92409</v>
          </cell>
          <cell r="B2013" t="str">
            <v>MONTAGEM E DESMONTAGEM DE FÔRMA DE PILARES RETANGULARES E ESTRUTURAS SIMILARES COM ÁREA MÉDIA DAS SEÇÕES MAIOR QUE 0,25 M², PÉ-DIREITO SIMPLES, EM MADEIRA SERRADA, 1 UTILIZAÇÃO. AF_12/2015</v>
          </cell>
          <cell r="C2013" t="str">
            <v>M2</v>
          </cell>
          <cell r="D2013">
            <v>127.14</v>
          </cell>
        </row>
        <row r="2014">
          <cell r="A2014">
            <v>92410</v>
          </cell>
          <cell r="B2014" t="str">
            <v>MONTAGEM E DESMONTAGEM DE FÔRMA DE PILARES RETANGULARES E ESTRUTURAS SIMILARES COM ÁREA MÉDIA DAS SEÇÕES MENOR OU IGUAL A 0,25 M², PÉ-DIREITO SIMPLES, EM MADEIRA SERRADA, 2 UTILIZAÇÕES. AF_12/2015</v>
          </cell>
          <cell r="C2014" t="str">
            <v>M2</v>
          </cell>
          <cell r="D2014">
            <v>96.1</v>
          </cell>
        </row>
        <row r="2015">
          <cell r="A2015">
            <v>92411</v>
          </cell>
          <cell r="B2015" t="str">
            <v>MONTAGEM E DESMONTAGEM DE FÔRMA DE PILARES RETANGULARES E ESTRUTURAS SIMILARES COM ÁREA MÉDIA DAS SEÇÕES MAIOR QUE 0,25 M², PÉ-DIREITO SIMPLES, EM MADEIRA SERRADA, 2 UTILIZAÇÕES. AF_12/2015</v>
          </cell>
          <cell r="C2015" t="str">
            <v>M2</v>
          </cell>
          <cell r="D2015">
            <v>88.84</v>
          </cell>
        </row>
        <row r="2016">
          <cell r="A2016">
            <v>92412</v>
          </cell>
          <cell r="B2016" t="str">
            <v>MONTAGEM E DESMONTAGEM DE FÔRMA DE PILARES RETANGULARES E ESTRUTURAS SIMILARES COM ÁREA MÉDIA DAS SEÇÕES MENOR OU IGUAL A 0,25 M², PÉ-DIREITO SIMPLES, EM MADEIRA SERRADA, 4 UTILIZAÇÕES. AF_12/2015</v>
          </cell>
          <cell r="C2016" t="str">
            <v>M2</v>
          </cell>
          <cell r="D2016">
            <v>65.62</v>
          </cell>
        </row>
        <row r="2017">
          <cell r="A2017">
            <v>92413</v>
          </cell>
          <cell r="B2017" t="str">
            <v>MONTAGEM E DESMONTAGEM DE FÔRMA DE PILARES RETANGULARES E ESTRUTURAS SIMILARES COM ÁREA MÉDIA DAS SEÇÕES MAIOR QUE 0,25 M², PÉ-DIREITO SIMPLES, EM MADEIRA SERRADA, 4 UTILIZAÇÕES. AF_12/2015</v>
          </cell>
          <cell r="C2017" t="str">
            <v>M2</v>
          </cell>
          <cell r="D2017">
            <v>60.03</v>
          </cell>
        </row>
        <row r="2018">
          <cell r="A2018">
            <v>92414</v>
          </cell>
          <cell r="B2018" t="str">
            <v>MONTAGEM E DESMONTAGEM DE FÔRMA DE PILARES RETANGULARES E ESTRUTURAS SIMILARES COM ÁREA MÉDIA DAS SEÇÕES MENOR OU IGUAL A 0,25 M², PÉ-DIREITO SIMPLES, EM CHAPA DE MADEIRA COMPENSADA RESINADA, 2 UTILIZAÇÕES. AF_12/2015</v>
          </cell>
          <cell r="C2018" t="str">
            <v>M2</v>
          </cell>
          <cell r="D2018">
            <v>90.36</v>
          </cell>
        </row>
        <row r="2019">
          <cell r="A2019">
            <v>92415</v>
          </cell>
          <cell r="B2019" t="str">
            <v>MONTAGEM E DESMONTAGEM DE FÔRMA DE PILARES RETANGULARES E ESTRUTURAS SIMILARES COM ÁREA MÉDIA DAS SEÇÕES MAIOR QUE 0,25 M², PÉ-DIREITO SIMPLES, EM CHAPA DE MADEIRA COMPENSADA RESINADA, 2 UTILIZAÇÕES. AF_12/2015</v>
          </cell>
          <cell r="C2019" t="str">
            <v>M2</v>
          </cell>
          <cell r="D2019">
            <v>83.1</v>
          </cell>
        </row>
        <row r="2020">
          <cell r="A2020">
            <v>92416</v>
          </cell>
          <cell r="B2020" t="str">
            <v>MONTAGEM E DESMONTAGEM DE FÔRMA DE PILARES RETANGULARES E ESTRUTURAS SIMILARES COM ÁREA MÉDIA DAS SEÇÕES MENOR OU IGUAL A 0,25 M², PÉ-DIREITO DUPLO, EM CHAPA DE MADEIRA COMPENSADA RESINADA, 2 UTILIZAÇÕES. AF_12/2015</v>
          </cell>
          <cell r="C2020" t="str">
            <v>M2</v>
          </cell>
          <cell r="D2020">
            <v>105.29</v>
          </cell>
        </row>
        <row r="2021">
          <cell r="A2021">
            <v>92417</v>
          </cell>
          <cell r="B2021" t="str">
            <v>MONTAGEM E DESMONTAGEM DE FÔRMA DE PILARES RETANGULARES E ESTRUTURAS SIMILARES COM ÁREA MÉDIA DAS SEÇÕES MAIOR QUE 0,25 M², PÉ-DIREITO DUPLO, EM CHAPA DE MADEIRA COMPENSADA RESINADA, 2 UTILIZAÇÕES. AF_12/2015</v>
          </cell>
          <cell r="C2021" t="str">
            <v>M2</v>
          </cell>
          <cell r="D2021">
            <v>98.06</v>
          </cell>
        </row>
        <row r="2022">
          <cell r="A2022">
            <v>92418</v>
          </cell>
          <cell r="B2022" t="str">
            <v>MONTAGEM E DESMONTAGEM DE FÔRMA DE PILARES RETANGULARES E ESTRUTURAS SIMILARES COM ÁREA MÉDIA DAS SEÇÕES MENOR OU IGUAL A 0,25 M², PÉ-DIREITO SIMPLES, EM CHAPA DE MADEIRA COMPENSADA RESINADA, 4 UTILIZAÇÕES. AF_12/2015</v>
          </cell>
          <cell r="C2022" t="str">
            <v>M2</v>
          </cell>
          <cell r="D2022">
            <v>58.91</v>
          </cell>
        </row>
        <row r="2023">
          <cell r="A2023">
            <v>92419</v>
          </cell>
          <cell r="B2023" t="str">
            <v>MONTAGEM E DESMONTAGEM DE FÔRMA DE PILARES RETANGULARES E ESTRUTURAS SIMILARES COM ÁREA MÉDIA DAS SEÇÕES MAIOR QUE 0,25 M², PÉ-DIREITO SIMPLES, EM CHAPA DE MADEIRA COMPENSADA RESINADA, 4 UTILIZAÇÕES. AF_12/2015</v>
          </cell>
          <cell r="C2023" t="str">
            <v>M2</v>
          </cell>
          <cell r="D2023">
            <v>53.36</v>
          </cell>
        </row>
        <row r="2024">
          <cell r="A2024">
            <v>92420</v>
          </cell>
          <cell r="B2024" t="str">
            <v>MONTAGEM E DESMONTAGEM DE FÔRMA DE PILARES RETANGULARES E ESTRUTURAS SIMILARES COM ÁREA MÉDIA DAS SEÇÕES MENOR OU IGUAL A 0,25 M², PÉ-DIREITO DUPLO, EM CHAPA DE MADEIRA COMPENSADA RESINADA, 4 UTILIZAÇÕES. AF_12/2015</v>
          </cell>
          <cell r="C2024" t="str">
            <v>M2</v>
          </cell>
          <cell r="D2024">
            <v>70.400000000000006</v>
          </cell>
        </row>
        <row r="2025">
          <cell r="A2025">
            <v>92421</v>
          </cell>
          <cell r="B2025" t="str">
            <v>MONTAGEM E DESMONTAGEM DE FÔRMA DE PILARES RETANGULARES E ESTRUTURAS SIMILARES COM ÁREA MÉDIA DAS SEÇÕES MAIOR QUE 0,25 M², PÉ-DIREITO DUPLO, EM CHAPA DE MADEIRA COMPENSADA RESINADA, 4 UTILIZAÇÕES. AF_12/2015</v>
          </cell>
          <cell r="C2025" t="str">
            <v>M2</v>
          </cell>
          <cell r="D2025">
            <v>64.819999999999993</v>
          </cell>
        </row>
        <row r="2026">
          <cell r="A2026">
            <v>92422</v>
          </cell>
          <cell r="B2026" t="str">
            <v>MONTAGEM E DESMONTAGEM DE FÔRMA DE PILARES RETANGULARES E ESTRUTURAS SIMILARES COM ÁREA MÉDIA DAS SEÇÕES MENOR OU IGUAL A 0,25 M², PÉ-DIREITO SIMPLES, EM CHAPA DE MADEIRA COMPENSADA RESINADA, 6 UTILIZAÇÕES. AF_12/2015</v>
          </cell>
          <cell r="C2026" t="str">
            <v>M2</v>
          </cell>
          <cell r="D2026">
            <v>48.85</v>
          </cell>
        </row>
        <row r="2027">
          <cell r="A2027">
            <v>92423</v>
          </cell>
          <cell r="B2027" t="str">
            <v>MONTAGEM E DESMONTAGEM DE FÔRMA DE PILARES RETANGULARES E ESTRUTURAS SIMILARES COM ÁREA MÉDIA DAS SEÇÕES MAIOR QUE 0,25 M², PÉ-DIREITO SIMPLES, EM CHAPA DE MADEIRA COMPENSADA RESINADA, 6 UTILIZAÇÕES. AF_12/2015</v>
          </cell>
          <cell r="C2027" t="str">
            <v>M2</v>
          </cell>
          <cell r="D2027">
            <v>44.02</v>
          </cell>
        </row>
        <row r="2028">
          <cell r="A2028">
            <v>92424</v>
          </cell>
          <cell r="B2028" t="str">
            <v>MONTAGEM E DESMONTAGEM DE FÔRMA DE PILARES RETANGULARES E ESTRUTURAS SIMILARES COM ÁREA MÉDIA DAS SEÇÕES MENOR OU IGUAL A 0,25 M², PÉ-DIREITO DUPLO, EM CHAPA DE MADEIRA COMPENSADA RESINADA, 6 UTILIZAÇÕES. AF_12/2015</v>
          </cell>
          <cell r="C2028" t="str">
            <v>M2</v>
          </cell>
          <cell r="D2028">
            <v>58.84</v>
          </cell>
        </row>
        <row r="2029">
          <cell r="A2029">
            <v>92425</v>
          </cell>
          <cell r="B2029" t="str">
            <v>MONTAGEM E DESMONTAGEM DE FÔRMA DE PILARES RETANGULARES E ESTRUTURAS SIMILARES COM ÁREA MÉDIA DAS SEÇÕES MAIOR QUE 0,25 M², PÉ-DIREITO DUPLO, EM CHAPA DE MADEIRA COMPENSADA RESINADA, 6 UTILIZAÇÕES. AF_12/2015</v>
          </cell>
          <cell r="C2029" t="str">
            <v>M2</v>
          </cell>
          <cell r="D2029">
            <v>53.99</v>
          </cell>
        </row>
        <row r="2030">
          <cell r="A2030">
            <v>92426</v>
          </cell>
          <cell r="B2030" t="str">
            <v>MONTAGEM E DESMONTAGEM DE FÔRMA DE PILARES RETANGULARES E ESTRUTURAS SIMILARES COM ÁREA MÉDIA DAS SEÇÕES MENOR OU IGUAL A 0,25 M², PÉ-DIREITO SIMPLES, EM CHAPA DE MADEIRA COMPENSADA RESINADA, 8 UTILIZAÇÕES. AF_12/2015</v>
          </cell>
          <cell r="C2030" t="str">
            <v>M2</v>
          </cell>
          <cell r="D2030">
            <v>43.79</v>
          </cell>
        </row>
        <row r="2031">
          <cell r="A2031">
            <v>92427</v>
          </cell>
          <cell r="B2031" t="str">
            <v>MONTAGEM E DESMONTAGEM DE FÔRMA DE PILARES RETANGULARES E ESTRUTURAS SIMILARES COM ÁREA MÉDIA DAS SEÇÕES MAIOR QUE 0,25 M², PÉ-DIREITO SIMPLES, EM CHAPA DE MADEIRA COMPENSADA RESINADA, 8 UTILIZAÇÕES. AF_12/2015</v>
          </cell>
          <cell r="C2031" t="str">
            <v>M2</v>
          </cell>
          <cell r="D2031">
            <v>39.31</v>
          </cell>
        </row>
        <row r="2032">
          <cell r="A2032">
            <v>92428</v>
          </cell>
          <cell r="B2032" t="str">
            <v>MONTAGEM E DESMONTAGEM DE FÔRMA DE PILARES RETANGULARES E ESTRUTURAS SIMILARES COM ÁREA MÉDIA DAS SEÇÕES MENOR OU IGUAL A 0,25 M², PÉ-DIREITO DUPLO, EM CHAPA DE MADEIRA COMPENSADA RESINADA, 8 UTILIZAÇÕES. AF_12/2015</v>
          </cell>
          <cell r="C2032" t="str">
            <v>M2</v>
          </cell>
          <cell r="D2032">
            <v>53.03</v>
          </cell>
        </row>
        <row r="2033">
          <cell r="A2033">
            <v>92429</v>
          </cell>
          <cell r="B2033" t="str">
            <v>MONTAGEM E DESMONTAGEM DE FÔRMA DE PILARES RETANGULARES E ESTRUTURAS SIMILARES COM ÁREA MÉDIA DAS SEÇÕES MAIOR QUE 0,25 M², PÉ-DIREITO DUPLO, EM CHAPA DE MADEIRA COMPENSADA RESINADA, 8 UTILIZAÇÕES. AF_12/2015</v>
          </cell>
          <cell r="C2033" t="str">
            <v>M2</v>
          </cell>
          <cell r="D2033">
            <v>48.54</v>
          </cell>
        </row>
        <row r="2034">
          <cell r="A2034">
            <v>92430</v>
          </cell>
          <cell r="B2034" t="str">
            <v>MONTAGEM E DESMONTAGEM DE FÔRMA DE PILARES RETANGULARES E ESTRUTURAS SIMILARES COM ÁREA MÉDIA DAS SEÇÕES MENOR OU IGUAL A 0,25 M², PÉ-DIREITO SIMPLES, EM CHAPA DE MADEIRA COMPENSADA PLASTIFICADA, 10 UTILIZAÇÕES. AF_12/2015</v>
          </cell>
          <cell r="C2034" t="str">
            <v>M2</v>
          </cell>
          <cell r="D2034">
            <v>41.15</v>
          </cell>
        </row>
        <row r="2035">
          <cell r="A2035">
            <v>92431</v>
          </cell>
          <cell r="B2035" t="str">
            <v>MONTAGEM E DESMONTAGEM DE FÔRMA DE PILARES RETANGULARES E ESTRUTURAS SIMILARES COM ÁREA MÉDIA DAS SEÇÕES MAIOR QUE 0,25 M², PÉ-DIREITO SIMPLES, EM CHAPA DE MADEIRA COMPENSADA PLASTIFICADA, 10 UTILIZAÇÕES. AF_12/2015</v>
          </cell>
          <cell r="C2035" t="str">
            <v>M2</v>
          </cell>
          <cell r="D2035">
            <v>36.880000000000003</v>
          </cell>
        </row>
        <row r="2036">
          <cell r="A2036">
            <v>92432</v>
          </cell>
          <cell r="B2036" t="str">
            <v>MONTAGEM E DESMONTAGEM DE FÔRMA DE PILARES RETANGULARES E ESTRUTURAS SIMILARES COM ÁREA MÉDIA DAS SEÇÕES MENOR OU IGUAL A 0,25 M², PÉ-DIREITO DUPLO, EM CHAPA DE MADEIRA COMPENSADA PLASTIFICADA, 10 UTILIZAÇÕES. AF_12/2015</v>
          </cell>
          <cell r="C2036" t="str">
            <v>M2</v>
          </cell>
          <cell r="D2036">
            <v>49.92</v>
          </cell>
        </row>
        <row r="2037">
          <cell r="A2037">
            <v>92433</v>
          </cell>
          <cell r="B2037" t="str">
            <v>MONTAGEM E DESMONTAGEM DE FÔRMA DE PILARES RETANGULARES E ESTRUTURAS SIMILARES COM ÁREA MÉDIA DAS SEÇÕES MAIOR QUE 0,25 M², PÉ-DIREITO DUPLO, EM CHAPA DE MADEIRA COMPENSADA PLASTIFICADA, 10 UTILIZAÇÕES. AF_12/2015</v>
          </cell>
          <cell r="C2037" t="str">
            <v>M2</v>
          </cell>
          <cell r="D2037">
            <v>45.66</v>
          </cell>
        </row>
        <row r="2038">
          <cell r="A2038">
            <v>92434</v>
          </cell>
          <cell r="B2038" t="str">
            <v>MONTAGEM E DESMONTAGEM DE FÔRMA DE PILARES RETANGULARES E ESTRUTURAS SIMILARES COM ÁREA MÉDIA DAS SEÇÕES MENOR OU IGUAL A 0,25 M², PÉ-DIREITO SIMPLES, EM CHAPA DE MADEIRA COMPENSADA PLASTIFICADA, 12 UTILIZAÇÕES. AF_12/2015</v>
          </cell>
          <cell r="C2038" t="str">
            <v>M2</v>
          </cell>
          <cell r="D2038">
            <v>39.25</v>
          </cell>
        </row>
        <row r="2039">
          <cell r="A2039">
            <v>92435</v>
          </cell>
          <cell r="B2039" t="str">
            <v>MONTAGEM E DESMONTAGEM DE FÔRMA DE PILARES RETANGULARES E ESTRUTURAS SIMILARES COM ÁREA MÉDIA DAS SEÇÕES MAIOR QUE 0,25 M², PÉ-DIREITO SIMPLES, EM CHAPA DE MADEIRA COMPENSADA PLASTIFICADA, 12 UTILIZAÇÕES. AF_12/2015</v>
          </cell>
          <cell r="C2039" t="str">
            <v>M2</v>
          </cell>
          <cell r="D2039">
            <v>35.130000000000003</v>
          </cell>
        </row>
        <row r="2040">
          <cell r="A2040">
            <v>92436</v>
          </cell>
          <cell r="B2040" t="str">
            <v>MONTAGEM E DESMONTAGEM DE FÔRMA DE PILARES RETANGULARES E ESTRUTURAS SIMILARES COM ÁREA MÉDIA DAS SEÇÕES MENOR OU IGUAL A 0,25 M², PÉ-DIREITO DUPLO, EM CHAPA DE MADEIRA COMPENSADA PLASTIFICADA, 12 UTILIZAÇÕES. AF_12/2015</v>
          </cell>
          <cell r="C2040" t="str">
            <v>M2</v>
          </cell>
          <cell r="D2040">
            <v>47.72</v>
          </cell>
        </row>
        <row r="2041">
          <cell r="A2041">
            <v>92437</v>
          </cell>
          <cell r="B2041" t="str">
            <v>MONTAGEM E DESMONTAGEM DE FÔRMA DE PILARES RETANGULARES E ESTRUTURAS SIMILARES COM ÁREA MÉDIA DAS SEÇÕES MAIOR QUE 0,25 M², PÉ-DIREITO DUPLO, EM CHAPA DE MADEIRA COMPENSADA PLASTIFICADA, 12 UTILIZAÇÕES. AF_12/2015</v>
          </cell>
          <cell r="C2041" t="str">
            <v>M2</v>
          </cell>
          <cell r="D2041">
            <v>43.62</v>
          </cell>
        </row>
        <row r="2042">
          <cell r="A2042">
            <v>92438</v>
          </cell>
          <cell r="B2042" t="str">
            <v>MONTAGEM E DESMONTAGEM DE FÔRMA DE PILARES RETANGULARES E ESTRUTURAS SIMILARES COM ÁREA MÉDIA DAS SEÇÕES MENOR OU IGUAL A 0,25 M², PÉ-DIREITO SIMPLES, EM CHAPA DE MADEIRA COMPENSADA PLASTIFICADA, 14 UTILIZAÇÕES. AF_12/2015</v>
          </cell>
          <cell r="C2042" t="str">
            <v>M2</v>
          </cell>
          <cell r="D2042">
            <v>37.880000000000003</v>
          </cell>
        </row>
        <row r="2043">
          <cell r="A2043">
            <v>92439</v>
          </cell>
          <cell r="B2043" t="str">
            <v>MONTAGEM E DESMONTAGEM DE FÔRMA DE PILARES RETANGULARES E ESTRUTURAS SIMILARES COM ÁREA MÉDIA DAS SEÇÕES MAIOR QUE 0,25 M², PÉ-DIREITO SIMPLES, EM CHAPA DE MADEIRA COMPENSADA PLASTIFICADA, 14 UTILIZAÇÕES. AF_12/2015</v>
          </cell>
          <cell r="C2043" t="str">
            <v>M2</v>
          </cell>
          <cell r="D2043">
            <v>33.869999999999997</v>
          </cell>
        </row>
        <row r="2044">
          <cell r="A2044">
            <v>92440</v>
          </cell>
          <cell r="B2044" t="str">
            <v>MONTAGEM E DESMONTAGEM DE FÔRMA DE PILARES RETANGULARES E ESTRUTURAS SIMILARES COM ÁREA MÉDIA DAS SEÇÕES MENOR OU IGUAL A 0,25 M², PÉ-DIREITO DUPLO, EM CHAPA DE MADEIRA COMPENSADA PLASTIFICADA, 14 UTILIZAÇÕES. AF_12/2015</v>
          </cell>
          <cell r="C2044" t="str">
            <v>M2</v>
          </cell>
          <cell r="D2044">
            <v>46.12</v>
          </cell>
        </row>
        <row r="2045">
          <cell r="A2045">
            <v>92441</v>
          </cell>
          <cell r="B2045" t="str">
            <v>MONTAGEM E DESMONTAGEM DE FÔRMA DE PILARES RETANGULARES E ESTRUTURAS SIMILARES COM ÁREA MÉDIA DAS SEÇÕES MAIOR QUE 0,25 M², PÉ-DIREITO DUPLO, EM CHAPA DE MADEIRA COMPENSADA PLASTIFICADA, 14 UTILIZAÇÕES. AF_12/2015</v>
          </cell>
          <cell r="C2045" t="str">
            <v>M2</v>
          </cell>
          <cell r="D2045">
            <v>42.13</v>
          </cell>
        </row>
        <row r="2046">
          <cell r="A2046">
            <v>92442</v>
          </cell>
          <cell r="B2046" t="str">
            <v>MONTAGEM E DESMONTAGEM DE FÔRMA DE PILARES RETANGULARES E ESTRUTURAS SIMILARES COM ÁREA MÉDIA DAS SEÇÕES MENOR OU IGUAL A 0,25 M², PÉ-DIREITO SIMPLES, EM CHAPA DE MADEIRA COMPENSADA PLASTIFICADA, 18 UTILIZAÇÕES. AF_12/2015</v>
          </cell>
          <cell r="C2046" t="str">
            <v>M2</v>
          </cell>
          <cell r="D2046">
            <v>35.06</v>
          </cell>
        </row>
        <row r="2047">
          <cell r="A2047">
            <v>92443</v>
          </cell>
          <cell r="B2047" t="str">
            <v>MONTAGEM E DESMONTAGEM DE FÔRMA DE PILARES RETANGULARES E ESTRUTURAS SIMILARES COM ÁREA MÉDIA DAS SEÇÕES MAIOR QUE 0,25 M², PÉ-DIREITO SIMPLES, EM CHAPA DE MADEIRA COMPENSADA PLASTIFICADA, 18 UTILIZAÇÕES. AF_12/2015</v>
          </cell>
          <cell r="C2047" t="str">
            <v>M2</v>
          </cell>
          <cell r="D2047">
            <v>31.19</v>
          </cell>
        </row>
        <row r="2048">
          <cell r="A2048">
            <v>92444</v>
          </cell>
          <cell r="B2048" t="str">
            <v>MONTAGEM E DESMONTAGEM DE FÔRMA DE PILARES RETANGULARES E ESTRUTURAS SIMILARES COM ÁREA MÉDIA DAS SEÇÕES MENOR OU IGUAL A 0,25 M², PÉ-DIREITO DUPLO, EM CHAPA DE MADEIRA COMPENSADA PLASTIFICADA, 18 UTILIZAÇÕES. AF_12/2015</v>
          </cell>
          <cell r="C2048" t="str">
            <v>M2</v>
          </cell>
          <cell r="D2048">
            <v>43.03</v>
          </cell>
        </row>
        <row r="2049">
          <cell r="A2049">
            <v>92445</v>
          </cell>
          <cell r="B2049" t="str">
            <v>MONTAGEM E DESMONTAGEM DE FÔRMA DE PILARES RETANGULARES E ESTRUTURAS SIMILARES COM ÁREA MÉDIA DAS SEÇÕES MAIOR QUE 0,25 M², PÉ-DIREITO DUPLO, EM CHAPA DE MADEIRA COMPENSADA PLASTIFICADA, 18 UTILIZAÇÕES. AF_12/2015</v>
          </cell>
          <cell r="C2049" t="str">
            <v>M2</v>
          </cell>
          <cell r="D2049">
            <v>39.159999999999997</v>
          </cell>
        </row>
        <row r="2050">
          <cell r="A2050">
            <v>92446</v>
          </cell>
          <cell r="B2050" t="str">
            <v>MONTAGEM E DESMONTAGEM DE FÔRMA DE VIGA, ESCORAMENTO COM PONTALETE DE MADEIRA, PÉ-DIREITO SIMPLES, EM MADEIRA SERRADA, 1 UTILIZAÇÃO. AF_12/2015</v>
          </cell>
          <cell r="C2050" t="str">
            <v>M2</v>
          </cell>
          <cell r="D2050">
            <v>122.9</v>
          </cell>
        </row>
        <row r="2051">
          <cell r="A2051">
            <v>92447</v>
          </cell>
          <cell r="B2051" t="str">
            <v>MONTAGEM E DESMONTAGEM DE FÔRMA DE VIGA, ESCORAMENTO COM PONTALETE DE MADEIRA, PÉ-DIREITO SIMPLES, EM MADEIRA SERRADA, 2 UTILIZAÇÕES. AF_12/2015</v>
          </cell>
          <cell r="C2051" t="str">
            <v>M2</v>
          </cell>
          <cell r="D2051">
            <v>90.9</v>
          </cell>
        </row>
        <row r="2052">
          <cell r="A2052">
            <v>92448</v>
          </cell>
          <cell r="B2052" t="str">
            <v>MONTAGEM E DESMONTAGEM DE FÔRMA DE VIGA, ESCORAMENTO COM PONTALETE DE MADEIRA, PÉ-DIREITO SIMPLES, EM MADEIRA SERRADA, 4 UTILIZAÇÕES. AF_12/2015</v>
          </cell>
          <cell r="C2052" t="str">
            <v>M2</v>
          </cell>
          <cell r="D2052">
            <v>75.38</v>
          </cell>
        </row>
        <row r="2053">
          <cell r="A2053">
            <v>92449</v>
          </cell>
          <cell r="B2053" t="str">
            <v>MONTAGEM E DESMONTAGEM DE FÔRMA DE VIGA, ESCORAMENTO COM GARFO DE MADEIRA, PÉ-DIREITO DUPLO, EM CHAPA DE MADEIRA RESINADA, 2 UTILIZAÇÕES. AF_12/2015</v>
          </cell>
          <cell r="C2053" t="str">
            <v>M2</v>
          </cell>
          <cell r="D2053">
            <v>159.07</v>
          </cell>
        </row>
        <row r="2054">
          <cell r="A2054">
            <v>92450</v>
          </cell>
          <cell r="B2054" t="str">
            <v>MONTAGEM E DESMONTAGEM DE FÔRMA DE VIGA, ESCORAMENTO METÁLICO, PÉ-DIREITO DUPLO, EM CHAPA DE MADEIRA RESINADA, 2 UTILIZAÇÕES. AF_12/2015</v>
          </cell>
          <cell r="C2054" t="str">
            <v>M2</v>
          </cell>
          <cell r="D2054">
            <v>224.41</v>
          </cell>
        </row>
        <row r="2055">
          <cell r="A2055">
            <v>92451</v>
          </cell>
          <cell r="B2055" t="str">
            <v>MONTAGEM E DESMONTAGEM DE FÔRMA DE VIGA, ESCORAMENTO COM GARFO DE MADEIRA, PÉ-DIREITO SIMPLES, EM CHAPA DE MADEIRA RESINADA, 2 UTILIZAÇÕES. AF_12/2015</v>
          </cell>
          <cell r="C2055" t="str">
            <v>M2</v>
          </cell>
          <cell r="D2055">
            <v>108.61</v>
          </cell>
        </row>
        <row r="2056">
          <cell r="A2056">
            <v>92452</v>
          </cell>
          <cell r="B2056" t="str">
            <v>MONTAGEM E DESMONTAGEM DE FÔRMA DE VIGA, ESCORAMENTO METÁLICO, PÉ-DIREITO SIMPLES, EM CHAPA DE MADEIRA RESINADA, 2 UTILIZAÇÕES. AF_12/2015</v>
          </cell>
          <cell r="C2056" t="str">
            <v>M2</v>
          </cell>
          <cell r="D2056">
            <v>104.24</v>
          </cell>
        </row>
        <row r="2057">
          <cell r="A2057">
            <v>92453</v>
          </cell>
          <cell r="B2057" t="str">
            <v>MONTAGEM E DESMONTAGEM DE FÔRMA DE VIGA, ESCORAMENTO COM GARFO DE MADEIRA, PÉ-DIREITO DUPLO, EM CHAPA DE MADEIRA RESINADA, 4 UTILIZAÇÕES. AF_12/2015</v>
          </cell>
          <cell r="C2057" t="str">
            <v>M2</v>
          </cell>
          <cell r="D2057">
            <v>136.96</v>
          </cell>
        </row>
        <row r="2058">
          <cell r="A2058">
            <v>92454</v>
          </cell>
          <cell r="B2058" t="str">
            <v>MONTAGEM E DESMONTAGEM DE FÔRMA DE VIGA, ESCORAMENTO METÁLICO, PÉ-DIREITO DUPLO, EM CHAPA DE MADEIRA RESINADA, 4 UTILIZAÇÕES. AF_12/2015</v>
          </cell>
          <cell r="C2058" t="str">
            <v>M2</v>
          </cell>
          <cell r="D2058">
            <v>206.09</v>
          </cell>
        </row>
        <row r="2059">
          <cell r="A2059">
            <v>92455</v>
          </cell>
          <cell r="B2059" t="str">
            <v>MONTAGEM E DESMONTAGEM DE FÔRMA DE VIGA, ESCORAMENTO COM GARFO DE MADEIRA, PÉ-DIREITO SIMPLES, EM CHAPA DE MADEIRA RESINADA, 4 UTILIZAÇÕES. AF_12/2015</v>
          </cell>
          <cell r="C2059" t="str">
            <v>M2</v>
          </cell>
          <cell r="D2059">
            <v>89.53</v>
          </cell>
        </row>
        <row r="2060">
          <cell r="A2060">
            <v>92456</v>
          </cell>
          <cell r="B2060" t="str">
            <v>MONTAGEM E DESMONTAGEM DE FÔRMA DE VIGA, ESCORAMENTO METÁLICO, PÉ-DIREITO SIMPLES, EM CHAPA DE MADEIRA RESINADA, 4 UTILIZAÇÕES. AF_12/2015</v>
          </cell>
          <cell r="C2060" t="str">
            <v>M2</v>
          </cell>
          <cell r="D2060">
            <v>85.78</v>
          </cell>
        </row>
        <row r="2061">
          <cell r="A2061">
            <v>92457</v>
          </cell>
          <cell r="B2061" t="str">
            <v>MONTAGEM E DESMONTAGEM DE FÔRMA DE VIGA, ESCORAMENTO COM GARFO DE MADEIRA, PÉ-DIREITO DUPLO, EM CHAPA DE MADEIRA RESINADA, 6 UTILIZAÇÕES. AF_12/2015</v>
          </cell>
          <cell r="C2061" t="str">
            <v>M2</v>
          </cell>
          <cell r="D2061">
            <v>118.78</v>
          </cell>
        </row>
        <row r="2062">
          <cell r="A2062">
            <v>92458</v>
          </cell>
          <cell r="B2062" t="str">
            <v>MONTAGEM E DESMONTAGEM DE FÔRMA DE VIGA, ESCORAMENTO METÁLICO, PÉ-DIREITO DUPLO, EM CHAPA DE MADEIRA RESINADA, 6 UTILIZAÇÕES. AF_12/2015</v>
          </cell>
          <cell r="C2062" t="str">
            <v>M2</v>
          </cell>
          <cell r="D2062">
            <v>194.38</v>
          </cell>
        </row>
        <row r="2063">
          <cell r="A2063">
            <v>92459</v>
          </cell>
          <cell r="B2063" t="str">
            <v>MONTAGEM E DESMONTAGEM DE FÔRMA DE VIGA, ESCORAMENTO COM GARFO DE MADEIRA, PÉ-DIREITO SIMPLES, EM CHAPA DE MADEIRA RESINADA, 6 UTILIZAÇÕES. AF_12/2015</v>
          </cell>
          <cell r="C2063" t="str">
            <v>M2</v>
          </cell>
          <cell r="D2063">
            <v>75.88</v>
          </cell>
        </row>
        <row r="2064">
          <cell r="A2064">
            <v>92460</v>
          </cell>
          <cell r="B2064" t="str">
            <v>MONTAGEM E DESMONTAGEM DE FÔRMA DE VIGA, ESCORAMENTO METÁLICO, PÉ-DIREITO SIMPLES, EM CHAPA DE MADEIRA RESINADA, 6 UTILIZAÇÕES. AF_12/2015</v>
          </cell>
          <cell r="C2064" t="str">
            <v>M2</v>
          </cell>
          <cell r="D2064">
            <v>70.180000000000007</v>
          </cell>
        </row>
        <row r="2065">
          <cell r="A2065">
            <v>92461</v>
          </cell>
          <cell r="B2065" t="str">
            <v>MONTAGEM E DESMONTAGEM DE FÔRMA DE VIGA, ESCORAMENTO COM GARFO DE MADEIRA, PÉ-DIREITO DUPLO, EM CHAPA DE MADEIRA RESINADA, 8 UTILIZAÇÕES. AF_12/2015</v>
          </cell>
          <cell r="C2065" t="str">
            <v>M2</v>
          </cell>
          <cell r="D2065">
            <v>109.37</v>
          </cell>
        </row>
        <row r="2066">
          <cell r="A2066">
            <v>92462</v>
          </cell>
          <cell r="B2066" t="str">
            <v>MONTAGEM E DESMONTAGEM DE FÔRMA DE VIGA, ESCORAMENTO METÁLICO, PÉ-DIREITO DUPLO, EM CHAPA DE MADEIRA RESINADA, 8 UTILIZAÇÕES. AF_12/2015</v>
          </cell>
          <cell r="C2066" t="str">
            <v>M2</v>
          </cell>
          <cell r="D2066">
            <v>186.92</v>
          </cell>
        </row>
        <row r="2067">
          <cell r="A2067">
            <v>92463</v>
          </cell>
          <cell r="B2067" t="str">
            <v>MONTAGEM E DESMONTAGEM DE FÔRMA DE VIGA, ESCORAMENTO COM GARFO DE MADEIRA, PÉ-DIREITO SIMPLES, EM CHAPA DE MADEIRA RESINADA, 8 UTILIZAÇÕES. AF_12/2015</v>
          </cell>
          <cell r="C2067" t="str">
            <v>M2</v>
          </cell>
          <cell r="D2067">
            <v>68.61</v>
          </cell>
        </row>
        <row r="2068">
          <cell r="A2068">
            <v>92464</v>
          </cell>
          <cell r="B2068" t="str">
            <v>MONTAGEM E DESMONTAGEM DE FÔRMA DE VIGA, ESCORAMENTO METÁLICO, PÉ-DIREITO SIMPLES, EM CHAPA DE MADEIRA RESINADA, 8 UTILIZAÇÕES. AF_12/2015</v>
          </cell>
          <cell r="C2068" t="str">
            <v>M2</v>
          </cell>
          <cell r="D2068">
            <v>67.13</v>
          </cell>
        </row>
        <row r="2069">
          <cell r="A2069">
            <v>92465</v>
          </cell>
          <cell r="B2069" t="str">
            <v>MONTAGEM E DESMONTAGEM DE FÔRMA DE VIGA, ESCORAMENTO COM GARFO DE MADEIRA, PÉ-DIREITO DUPLO, EM CHAPA DE MADEIRA PLASTIFICADA, 10 UTILIZAÇÕES. AF_12/2015</v>
          </cell>
          <cell r="C2069" t="str">
            <v>M2</v>
          </cell>
          <cell r="D2069">
            <v>87.11</v>
          </cell>
        </row>
        <row r="2070">
          <cell r="A2070">
            <v>92466</v>
          </cell>
          <cell r="B2070" t="str">
            <v>MONTAGEM E DESMONTAGEM DE FÔRMA DE VIGA, ESCORAMENTO METÁLICO, PÉ-DIREITO DUPLO, EM CHAPA DE MADEIRA PLASTIFICADA, 10 UTILIZAÇÕES. AF_12/2015</v>
          </cell>
          <cell r="C2070" t="str">
            <v>M2</v>
          </cell>
          <cell r="D2070">
            <v>182.49</v>
          </cell>
        </row>
        <row r="2071">
          <cell r="A2071">
            <v>92467</v>
          </cell>
          <cell r="B2071" t="str">
            <v>MONTAGEM E DESMONTAGEM DE FÔRMA DE VIGA, ESCORAMENTO COM GARFO DE MADEIRA, PÉ-DIREITO SIMPLES, EM CHAPA DE MADEIRA PLASTIFICADA, 10 UTILIZAÇÕES. AF_12/2015</v>
          </cell>
          <cell r="C2071" t="str">
            <v>M2</v>
          </cell>
          <cell r="D2071">
            <v>56.36</v>
          </cell>
        </row>
        <row r="2072">
          <cell r="A2072">
            <v>92468</v>
          </cell>
          <cell r="B2072" t="str">
            <v>MONTAGEM E DESMONTAGEM DE FÔRMA DE VIGA, ESCORAMENTO METÁLICO, PÉ-DIREITO SIMPLES, EM CHAPA DE MADEIRA PLASTIFICADA, 10 UTILIZAÇÕES. AF_12/2015</v>
          </cell>
          <cell r="C2072" t="str">
            <v>M2</v>
          </cell>
          <cell r="D2072">
            <v>62.95</v>
          </cell>
        </row>
        <row r="2073">
          <cell r="A2073">
            <v>92469</v>
          </cell>
          <cell r="B2073" t="str">
            <v>MONTAGEM E DESMONTAGEM DE FÔRMA DE VIGA, ESCORAMENTO COM GARFO DE MADEIRA, PÉ-DIREITO DUPLO, EM CHAPA DE MADEIRA PLASTIFICADA, 12 UTILIZAÇÕES. AF_12/2015</v>
          </cell>
          <cell r="C2073" t="str">
            <v>M2</v>
          </cell>
          <cell r="D2073">
            <v>79.150000000000006</v>
          </cell>
        </row>
        <row r="2074">
          <cell r="A2074">
            <v>92470</v>
          </cell>
          <cell r="B2074" t="str">
            <v>MONTAGEM E DESMONTAGEM DE FÔRMA DE VIGA, ESCORAMENTO METÁLICO, PÉ-DIREITO DUPLO, EM CHAPA DE MADEIRA PLASTIFICADA, 12 UTILIZAÇÕES. AF_12/2015</v>
          </cell>
          <cell r="C2074" t="str">
            <v>M2</v>
          </cell>
          <cell r="D2074">
            <v>178.25</v>
          </cell>
        </row>
        <row r="2075">
          <cell r="A2075">
            <v>92471</v>
          </cell>
          <cell r="B2075" t="str">
            <v>MONTAGEM E DESMONTAGEM DE FÔRMA DE VIGA, ESCORAMENTO COM GARFO DE MADEIRA, PÉ-DIREITO SIMPLES, EM CHAPA DE MADEIRA PLASTIFICADA, 12 UTILIZAÇÕES. AF_12/2015</v>
          </cell>
          <cell r="C2075" t="str">
            <v>M2</v>
          </cell>
          <cell r="D2075">
            <v>51.28</v>
          </cell>
        </row>
        <row r="2076">
          <cell r="A2076">
            <v>92472</v>
          </cell>
          <cell r="B2076" t="str">
            <v>MONTAGEM E DESMONTAGEM DE FÔRMA DE VIGA, ESCORAMENTO METÁLICO, PÉ-DIREITO SIMPLES, EM CHAPA DE MADEIRA PLASTIFICADA, 12 UTILIZAÇÕES. AF_12/2015</v>
          </cell>
          <cell r="C2076" t="str">
            <v>M2</v>
          </cell>
          <cell r="D2076">
            <v>59.26</v>
          </cell>
        </row>
        <row r="2077">
          <cell r="A2077">
            <v>92473</v>
          </cell>
          <cell r="B2077" t="str">
            <v>MONTAGEM E DESMONTAGEM DE FÔRMA DE VIGA, ESCORAMENTO COM GARFO DE MADEIRA, PÉ-DIREITO DUPLO, EM CHAPA DE MADEIRA PLASTIFICADA, 14 UTILIZAÇÕES. AF_12/2015</v>
          </cell>
          <cell r="C2077" t="str">
            <v>M2</v>
          </cell>
          <cell r="D2077">
            <v>72.69</v>
          </cell>
        </row>
        <row r="2078">
          <cell r="A2078">
            <v>92474</v>
          </cell>
          <cell r="B2078" t="str">
            <v>MONTAGEM E DESMONTAGEM DE FÔRMA DE VIGA, ESCORAMENTO METÁLICO, PÉ-DIREITO DUPLO, EM CHAPA DE MADEIRA PLASTIFICADA, 14 UTILIZAÇÕES. AF_12/2015</v>
          </cell>
          <cell r="C2078" t="str">
            <v>M2</v>
          </cell>
          <cell r="D2078">
            <v>174.58</v>
          </cell>
        </row>
        <row r="2079">
          <cell r="A2079">
            <v>92475</v>
          </cell>
          <cell r="B2079" t="str">
            <v>MONTAGEM E DESMONTAGEM DE FÔRMA DE VIGA, ESCORAMENTO COM GARFO DE MADEIRA, PÉ-DIREITO SIMPLES, EM CHAPA DE MADEIRA PLASTIFICADA, 14 UTILIZAÇÕES. AF_12/2015</v>
          </cell>
          <cell r="C2079" t="str">
            <v>M2</v>
          </cell>
          <cell r="D2079">
            <v>47.13</v>
          </cell>
        </row>
        <row r="2080">
          <cell r="A2080">
            <v>92476</v>
          </cell>
          <cell r="B2080" t="str">
            <v>MONTAGEM E DESMONTAGEM DE FÔRMA DE VIGA, ESCORAMENTO METÁLICO, PÉ-DIREITO SIMPLES, EM CHAPA DE MADEIRA PLASTIFICADA, 14 UTILIZAÇÕES. AF_12/2015</v>
          </cell>
          <cell r="C2080" t="str">
            <v>M2</v>
          </cell>
          <cell r="D2080">
            <v>56.11</v>
          </cell>
        </row>
        <row r="2081">
          <cell r="A2081">
            <v>92477</v>
          </cell>
          <cell r="B2081" t="str">
            <v>MONTAGEM E DESMONTAGEM DE FÔRMA DE VIGA, ESCORAMENTO COM GARFO DE MADEIRA, PÉ-DIREITO DUPLO, EM CHAPA DE MADEIRA PLASTIFICADA, 18 UTILIZAÇÕES. AF_12/2015</v>
          </cell>
          <cell r="C2081" t="str">
            <v>M2</v>
          </cell>
          <cell r="D2081">
            <v>58.95</v>
          </cell>
        </row>
        <row r="2082">
          <cell r="A2082">
            <v>92478</v>
          </cell>
          <cell r="B2082" t="str">
            <v>MONTAGEM E DESMONTAGEM DE FÔRMA DE VIGA, ESCORAMENTO METÁLICO, PÉ-DIREITO DUPLO, EM CHAPA DE MADEIRA PLASTIFICADA, 18 UTILIZAÇÕES. AF_12/2015</v>
          </cell>
          <cell r="C2082" t="str">
            <v>M2</v>
          </cell>
          <cell r="D2082">
            <v>167.38</v>
          </cell>
        </row>
        <row r="2083">
          <cell r="A2083">
            <v>92479</v>
          </cell>
          <cell r="B2083" t="str">
            <v>MONTAGEM E DESMONTAGEM DE FÔRMA DE VIGA, ESCORAMENTO COM GARFO DE MADEIRA, PÉ-DIREITO SIMPLES, EM CHAPA DE MADEIRA PLASTIFICADA, 18 UTILIZAÇÕES. AF_12/2015</v>
          </cell>
          <cell r="C2083" t="str">
            <v>M2</v>
          </cell>
          <cell r="D2083">
            <v>38.31</v>
          </cell>
        </row>
        <row r="2084">
          <cell r="A2084">
            <v>92480</v>
          </cell>
          <cell r="B2084" t="str">
            <v>MONTAGEM E DESMONTAGEM DE FÔRMA DE VIGA, ESCORAMENTO METÁLICO, PÉ-DIREITO SIMPLES, EM CHAPA DE MADEIRA PLASTIFICADA, 18 UTILIZAÇÕES. AF_12/2015</v>
          </cell>
          <cell r="C2084" t="str">
            <v>M2</v>
          </cell>
          <cell r="D2084">
            <v>49.87</v>
          </cell>
        </row>
        <row r="2085">
          <cell r="A2085">
            <v>92481</v>
          </cell>
          <cell r="B2085" t="str">
            <v>MONTAGEM E DESMONTAGEM DE FÔRMA DE LAJE MACIÇA COM ÁREA MÉDIA MENOR OU IGUAL A 20 M², PÉ-DIREITO SIMPLES, EM MADEIRA SERRADA, 1 UTILIZAÇÃO. AF_12/2015</v>
          </cell>
          <cell r="C2085" t="str">
            <v>M2</v>
          </cell>
          <cell r="D2085">
            <v>154.16999999999999</v>
          </cell>
        </row>
        <row r="2086">
          <cell r="A2086">
            <v>92482</v>
          </cell>
          <cell r="B2086" t="str">
            <v>MONTAGEM E DESMONTAGEM DE FÔRMA DE LAJE MACIÇA COM ÁREA MÉDIA MAIOR QUE 20 M², PÉ-DIREITO SIMPLES, EM MADEIRA SERRADA, 1 UTILIZAÇÃO. AF_12/2015</v>
          </cell>
          <cell r="C2086" t="str">
            <v>M2</v>
          </cell>
          <cell r="D2086">
            <v>144.59</v>
          </cell>
        </row>
        <row r="2087">
          <cell r="A2087">
            <v>92483</v>
          </cell>
          <cell r="B2087" t="str">
            <v>MONTAGEM E DESMONTAGEM DE FÔRMA DE LAJE MACIÇA COM ÁREA MÉDIA MENOR OU IGUAL A 20 M², PÉ-DIREITO SIMPLES, EM MADEIRA SERRADA, 2 UTILIZAÇÕES. AF_12/2015</v>
          </cell>
          <cell r="C2087" t="str">
            <v>M2</v>
          </cell>
          <cell r="D2087">
            <v>121.3</v>
          </cell>
        </row>
        <row r="2088">
          <cell r="A2088">
            <v>92484</v>
          </cell>
          <cell r="B2088" t="str">
            <v>MONTAGEM E DESMONTAGEM DE FÔRMA DE LAJE MACIÇA COM ÁREA MÉDIA MAIOR QUE 20 M², PÉ-DIREITO SIMPLES, EM MADEIRA SERRADA, 2 UTILIZAÇÕES. AF_12/2015</v>
          </cell>
          <cell r="C2088" t="str">
            <v>M2</v>
          </cell>
          <cell r="D2088">
            <v>112.85</v>
          </cell>
        </row>
        <row r="2089">
          <cell r="A2089">
            <v>92485</v>
          </cell>
          <cell r="B2089" t="str">
            <v>MONTAGEM E DESMONTAGEM DE FÔRMA DE LAJE MACIÇA COM ÁREA MÉDIA MENOR OU IGUAL A 20 M², PÉ-DIREITO SIMPLES, EM MADEIRA SERRADA, 4 UTILIZAÇÕES. AF_12/2015</v>
          </cell>
          <cell r="C2089" t="str">
            <v>M2</v>
          </cell>
          <cell r="D2089">
            <v>89.16</v>
          </cell>
        </row>
        <row r="2090">
          <cell r="A2090">
            <v>92486</v>
          </cell>
          <cell r="B2090" t="str">
            <v>MONTAGEM E DESMONTAGEM DE FÔRMA DE LAJE MACIÇA COM ÁREA MÉDIA MAIOR QUE 20 M², PÉ-DIREITO SIMPLES, EM MADEIRA SERRADA, 4 UTILIZAÇÕES. AF_12/2015</v>
          </cell>
          <cell r="C2090" t="str">
            <v>M2</v>
          </cell>
          <cell r="D2090">
            <v>82.65</v>
          </cell>
        </row>
        <row r="2091">
          <cell r="A2091">
            <v>92487</v>
          </cell>
          <cell r="B2091" t="str">
            <v>MONTAGEM E DESMONTAGEM DE FÔRMA DE LAJE NERVURADA COM CUBETA E ASSOALHO COM ÁREA MÉDIA MENOR OU IGUAL A 20 M², PÉ-DIREITO DUPLO, EM CHAPA DE MADEIRA COMPENSADA RESINADA, 8 UTILIZAÇÕES. AF_12/2015</v>
          </cell>
          <cell r="C2091" t="str">
            <v>M2</v>
          </cell>
          <cell r="D2091">
            <v>69.37</v>
          </cell>
        </row>
        <row r="2092">
          <cell r="A2092">
            <v>92488</v>
          </cell>
          <cell r="B2092" t="str">
            <v>MONTAGEM E DESMONTAGEM DE FÔRMA DE LAJE NERVURADA COM CUBETA E ASSOALHO COM ÁREA MÉDIA MAIOR QUE 20 M², PÉ-DIREITO DUPLO, EM CHAPA DE MADEIRA COMPENSADA RESINADA, 8 UTILIZAÇÕES. AF_12/2015</v>
          </cell>
          <cell r="C2092" t="str">
            <v>M2</v>
          </cell>
          <cell r="D2092">
            <v>67.13</v>
          </cell>
        </row>
        <row r="2093">
          <cell r="A2093">
            <v>92489</v>
          </cell>
          <cell r="B2093" t="str">
            <v>MONTAGEM E DESMONTAGEM DE FÔRMA DE LAJE NERVURADA COM CUBETA E ASSOALHO COM ÁREA MÉDIA MENOR OU IGUAL A 20 M², PÉ-DIREITO SIMPLES, EM CHAPA DE MADEIRA COMPENSADA RESINADA, 8 UTILIZAÇÕES. AF_12/2015</v>
          </cell>
          <cell r="C2093" t="str">
            <v>M2</v>
          </cell>
          <cell r="D2093">
            <v>38.67</v>
          </cell>
        </row>
        <row r="2094">
          <cell r="A2094">
            <v>92490</v>
          </cell>
          <cell r="B2094" t="str">
            <v>MONTAGEM E DESMONTAGEM DE FÔRMA DE LAJE NERVURADA COM CUBETA E ASSOALHO COM ÁREA MÉDIA MAIOR QUE 20 M², PÉ-DIREITO SIMPLES, EM CHAPA DE MADEIRA COMPENSADA RESINADA, 8 UTILIZAÇÕES. AF_12/2015</v>
          </cell>
          <cell r="C2094" t="str">
            <v>M2</v>
          </cell>
          <cell r="D2094">
            <v>36.619999999999997</v>
          </cell>
        </row>
        <row r="2095">
          <cell r="A2095">
            <v>92491</v>
          </cell>
          <cell r="B2095" t="str">
            <v>MONTAGEM E DESMONTAGEM DE FÔRMA DE LAJE NERVURADA COM CUBETA E ASSOALHO COM ÁREA MÉDIA MENOR OU IGUAL A 20 M², PÉ-DIREITO DUPLO, EM CHAPA DE MADEIRA COMPENSADA RESINADA, 10 UTILIZAÇÕES. AF_12/2015</v>
          </cell>
          <cell r="C2095" t="str">
            <v>M2</v>
          </cell>
          <cell r="D2095">
            <v>67.150000000000006</v>
          </cell>
        </row>
        <row r="2096">
          <cell r="A2096">
            <v>92492</v>
          </cell>
          <cell r="B2096" t="str">
            <v>MONTAGEM E DESMONTAGEM DE FÔRMA DE LAJE NERVURADA COM CUBETA E ASSOALHO COM ÁREA MÉDIA MAIOR QUE 20 M², PÉ-DIREITO DUPLO, EM CHAPA DE MADEIRA COMPENSADA RESINADA, 10 UTILIZAÇÕES. AF_12/2015</v>
          </cell>
          <cell r="C2096" t="str">
            <v>M2</v>
          </cell>
          <cell r="D2096">
            <v>65</v>
          </cell>
        </row>
        <row r="2097">
          <cell r="A2097">
            <v>92493</v>
          </cell>
          <cell r="B2097" t="str">
            <v>MONTAGEM E DESMONTAGEM DE FÔRMA DE LAJE NERVURADA COM CUBETA E ASSOALHO COM ÁREA MÉDIA MENOR OU IGUAL A 20 M², PÉ-DIREITO SIMPLES, EM CHAPA DE MADEIRA COMPENSADA RESINADA, 10 UTILIZAÇÕES. AF_12/2015</v>
          </cell>
          <cell r="C2097" t="str">
            <v>M2</v>
          </cell>
          <cell r="D2097">
            <v>34.42</v>
          </cell>
        </row>
        <row r="2098">
          <cell r="A2098">
            <v>92494</v>
          </cell>
          <cell r="B2098" t="str">
            <v>MONTAGEM E DESMONTAGEM DE FÔRMA DE LAJE NERVURADA COM CUBETA E ASSOALHO COM ÁREA MÉDIA MAIOR QUE 20 M², PÉ-DIREITO SIMPLES, EM CHAPA DE MADEIRA COMPENSADA RESINADA, 10 UTILIZAÇÕES. AF_12/2015</v>
          </cell>
          <cell r="C2098" t="str">
            <v>M2</v>
          </cell>
          <cell r="D2098">
            <v>34.83</v>
          </cell>
        </row>
        <row r="2099">
          <cell r="A2099">
            <v>92495</v>
          </cell>
          <cell r="B2099" t="str">
            <v>MONTAGEM E DESMONTAGEM DE FÔRMA DE LAJE NERVURADA COM CUBETA E ASSOALHO COM ÁREA MÉDIA MENOR OU IGUAL A 20 M², PÉ-DIREITO DUPLO, EM CHAPA DE MADEIRA COMPENSADA RESINADA, 12 UTILIZAÇÕES. AF_12/2015</v>
          </cell>
          <cell r="C2099" t="str">
            <v>M2</v>
          </cell>
          <cell r="D2099">
            <v>65.62</v>
          </cell>
        </row>
        <row r="2100">
          <cell r="A2100">
            <v>92496</v>
          </cell>
          <cell r="B2100" t="str">
            <v>MONTAGEM E DESMONTAGEM DE FÔRMA DE LAJE NERVURADA COM CUBETA E ASSOALHO COM ÁREA MÉDIA MAIOR QUE 20 M², PÉ-DIREITO DUPLO, EM CHAPA DE MADEIRA COMPENSADA RESINADA, 12 UTILIZAÇÕES. AF_12/2015</v>
          </cell>
          <cell r="C2100" t="str">
            <v>M2</v>
          </cell>
          <cell r="D2100">
            <v>63.57</v>
          </cell>
        </row>
        <row r="2101">
          <cell r="A2101">
            <v>92497</v>
          </cell>
          <cell r="B2101" t="str">
            <v>MONTAGEM E DESMONTAGEM DE FÔRMA DE LAJE NERVURADA COM CUBETA E ASSOALHO COM ÁREA MÉDIA MENOR OU IGUAL A 20 M², PÉ-DIREITO SIMPLES, EM CHAPA DE MADEIRA COMPENSADA RESINADA, 12 UTILIZAÇÕES. AF_12/2015</v>
          </cell>
          <cell r="C2101" t="str">
            <v>M2</v>
          </cell>
          <cell r="D2101">
            <v>35.520000000000003</v>
          </cell>
        </row>
        <row r="2102">
          <cell r="A2102">
            <v>92498</v>
          </cell>
          <cell r="B2102" t="str">
            <v>MONTAGEM E DESMONTAGEM DE FÔRMA DE LAJE NERVURADA COM CUBETA E ASSOALHO COM ÁREA MÉDIA MAIOR QUE 20 M², PÉ-DIREITO SIMPLES, EM CHAPA DE MADEIRA COMPENSADA RESINADA, 12 UTILIZAÇÕES. AF_12/2015</v>
          </cell>
          <cell r="C2102" t="str">
            <v>M2</v>
          </cell>
          <cell r="D2102">
            <v>33.619999999999997</v>
          </cell>
        </row>
        <row r="2103">
          <cell r="A2103">
            <v>92499</v>
          </cell>
          <cell r="B2103" t="str">
            <v>MONTAGEM E DESMONTAGEM DE FÔRMA DE LAJE NERVURADA COM CUBETA E ASSOALHO COM ÁREA MÉDIA MENOR OU IGUAL A 20 M², PÉ-DIREITO DUPLO, EM CHAPA DE MADEIRA COMPENSADA RESINADA, 14 UTILIZAÇÕES. AF_12/2015</v>
          </cell>
          <cell r="C2103" t="str">
            <v>M2</v>
          </cell>
          <cell r="D2103">
            <v>64.709999999999994</v>
          </cell>
        </row>
        <row r="2104">
          <cell r="A2104">
            <v>92500</v>
          </cell>
          <cell r="B2104" t="str">
            <v>MONTAGEM E DESMONTAGEM DE FÔRMA DE LAJE NERVURADA COM CUBETA E ASSOALHO COM ÁREA MÉDIA MAIOR QUE 20 M², PÉ-DIREITO DUPLO, EM CHAPA DE MADEIRA COMPENSADA RESINADA, 14 UTILIZAÇÕES. AF_12/2015</v>
          </cell>
          <cell r="C2104" t="str">
            <v>M2</v>
          </cell>
          <cell r="D2104">
            <v>62.71</v>
          </cell>
        </row>
        <row r="2105">
          <cell r="A2105">
            <v>92501</v>
          </cell>
          <cell r="B2105" t="str">
            <v>MONTAGEM E DESMONTAGEM DE FÔRMA DE LAJE NERVURADA COM CUBETA E ASSOALHO COM ÁREA MÉDIA MENOR OU IGUAL A 20 M², PÉ-DIREITO SIMPLES, EM CHAPA DE MADEIRA COMPENSADA RESINADA, 14 UTILIZAÇÕES. AF_12/2015</v>
          </cell>
          <cell r="C2105" t="str">
            <v>M2</v>
          </cell>
          <cell r="D2105">
            <v>34.770000000000003</v>
          </cell>
        </row>
        <row r="2106">
          <cell r="A2106">
            <v>92502</v>
          </cell>
          <cell r="B2106" t="str">
            <v>MONTAGEM E DESMONTAGEM DE FÔRMA DE LAJE NERVURADA COM CUBETA E ASSOALHO COM ÁREA MÉDIA MAIOR QUE 20 M², PÉ-DIREITO SIMPLES, EM CHAPA DE MADEIRA COMPENSADA RESINADA, 14 UTILIZAÇÕES. AF_12/2015</v>
          </cell>
          <cell r="C2106" t="str">
            <v>M2</v>
          </cell>
          <cell r="D2106">
            <v>32.92</v>
          </cell>
        </row>
        <row r="2107">
          <cell r="A2107">
            <v>92503</v>
          </cell>
          <cell r="B2107" t="str">
            <v>MONTAGEM E DESMONTAGEM DE FÔRMA DE LAJE NERVURADA COM CUBETA E ASSOALHO COM ÁREA MÉDIA MENOR OU IGUAL A 20 M², PÉ-DIREITO DUPLO, EM CHAPA DE MADEIRA COMPENSADA RESINADA, 18 UTILIZAÇÕES. AF_12/2015</v>
          </cell>
          <cell r="C2107" t="str">
            <v>M2</v>
          </cell>
          <cell r="D2107">
            <v>63.25</v>
          </cell>
        </row>
        <row r="2108">
          <cell r="A2108">
            <v>92504</v>
          </cell>
          <cell r="B2108" t="str">
            <v>MONTAGEM E DESMONTAGEM DE FÔRMA DE LAJE NERVURADA COM CUBETA E ASSOALHO COM ÁREA MÉDIA MAIOR QUE 20 M², PÉ-DIREITO DUPLO, EM CHAPA DE MADEIRA COMPENSADA RESINADA, 18 UTILIZAÇÕES. AF_12/2015</v>
          </cell>
          <cell r="C2108" t="str">
            <v>M2</v>
          </cell>
          <cell r="D2108">
            <v>37.770000000000003</v>
          </cell>
        </row>
        <row r="2109">
          <cell r="A2109">
            <v>92505</v>
          </cell>
          <cell r="B2109" t="str">
            <v>MONTAGEM E DESMONTAGEM DE FÔRMA DE LAJE NERVURADA COM CUBETA E ASSOALHO COM ÁREA MÉDIA MENOR OU IGUAL A 20 M², PÉ-DIREITO SIMPLES, EM CHAPA DE MADEIRA COMPENSADA RESINADA, 18 UTILIZAÇÕES. AF_12/2015</v>
          </cell>
          <cell r="C2109" t="str">
            <v>M2</v>
          </cell>
          <cell r="D2109">
            <v>33.54</v>
          </cell>
        </row>
        <row r="2110">
          <cell r="A2110">
            <v>92506</v>
          </cell>
          <cell r="B2110" t="str">
            <v>MONTAGEM E DESMONTAGEM DE FÔRMA DE LAJE NERVURADA COM CUBETA E ASSOALHO COM ÁREA MÉDIA MAIOR QUE 20 M², PÉ-DIREITO SIMPLES, EM CHAPA DE MADEIRA COMPENSADA RESINADA, 18 UTILIZAÇÕES. AF_12/2015</v>
          </cell>
          <cell r="C2110" t="str">
            <v>M2</v>
          </cell>
          <cell r="D2110">
            <v>31.75</v>
          </cell>
        </row>
        <row r="2111">
          <cell r="A2111">
            <v>92507</v>
          </cell>
          <cell r="B2111" t="str">
            <v>MONTAGEM E DESMONTAGEM DE FÔRMA DE LAJE MACIÇA COM ÁREA MÉDIA MENOR OU IGUAL A 20 M², PÉ-DIREITO DUPLO, EM CHAPA DE MADEIRA COMPENSADA RESINADA, 2 UTILIZAÇÕES. AF_12/2015</v>
          </cell>
          <cell r="C2111" t="str">
            <v>M2</v>
          </cell>
          <cell r="D2111">
            <v>68.39</v>
          </cell>
        </row>
        <row r="2112">
          <cell r="A2112">
            <v>92508</v>
          </cell>
          <cell r="B2112" t="str">
            <v>MONTAGEM E DESMONTAGEM DE FÔRMA DE LAJE MACIÇA COM ÁREA MÉDIA MAIOR QUE 20 M², PÉ-DIREITO DUPLO, EM CHAPA DE MADEIRA COMPENSADA RESINADA, 2 UTILIZAÇÕES. AF_12/2015</v>
          </cell>
          <cell r="C2112" t="str">
            <v>M2</v>
          </cell>
          <cell r="D2112">
            <v>66.599999999999994</v>
          </cell>
        </row>
        <row r="2113">
          <cell r="A2113">
            <v>92509</v>
          </cell>
          <cell r="B2113" t="str">
            <v>MONTAGEM E DESMONTAGEM DE FÔRMA DE LAJE MACIÇA COM ÁREA MÉDIA MENOR OU IGUAL A 20 M², PÉ-DIREITO SIMPLES, EM CHAPA DE MADEIRA COMPENSADA RESINADA, 2 UTILIZAÇÕES. AF_12/2015</v>
          </cell>
          <cell r="C2113" t="str">
            <v>M2</v>
          </cell>
          <cell r="D2113">
            <v>34.520000000000003</v>
          </cell>
        </row>
        <row r="2114">
          <cell r="A2114">
            <v>92510</v>
          </cell>
          <cell r="B2114" t="str">
            <v>MONTAGEM E DESMONTAGEM DE FÔRMA DE LAJE MACIÇA COM ÁREA MÉDIA MAIOR QUE 20 M², PÉ-DIREITO SIMPLES, EM CHAPA DE MADEIRA COMPENSADA RESINADA, 2 UTILIZAÇÕES. AF_12/2015</v>
          </cell>
          <cell r="C2114" t="str">
            <v>M2</v>
          </cell>
          <cell r="D2114">
            <v>32.86</v>
          </cell>
        </row>
        <row r="2115">
          <cell r="A2115">
            <v>92511</v>
          </cell>
          <cell r="B2115" t="str">
            <v>MONTAGEM E DESMONTAGEM DE FÔRMA DE LAJE MACIÇA COM ÁREA MÉDIA MENOR OU IGUAL A 20 M², PÉ-DIREITO DUPLO, EM CHAPA DE MADEIRA COMPENSADA RESINADA, 4 UTILIZAÇÕES. AF_12/2015</v>
          </cell>
          <cell r="C2115" t="str">
            <v>M2</v>
          </cell>
          <cell r="D2115">
            <v>56.36</v>
          </cell>
        </row>
        <row r="2116">
          <cell r="A2116">
            <v>92512</v>
          </cell>
          <cell r="B2116" t="str">
            <v>MONTAGEM E DESMONTAGEM DE FÔRMA DE LAJE MACIÇA COM ÁREA MÉDIA MAIOR QUE 20 M², PÉ-DIREITO DUPLO, EM CHAPA DE MADEIRA COMPENSADA RESINADA, 4 UTILIZAÇÕES. AF_12/2015</v>
          </cell>
          <cell r="C2116" t="str">
            <v>M2</v>
          </cell>
          <cell r="D2116">
            <v>54.98</v>
          </cell>
        </row>
        <row r="2117">
          <cell r="A2117">
            <v>92513</v>
          </cell>
          <cell r="B2117" t="str">
            <v>MONTAGEM E DESMONTAGEM DE FÔRMA DE LAJE MACIÇA COM ÁREA MÉDIA MENOR OU IGUAL A 20 M², PÉ-DIREITO SIMPLES, EM CHAPA DE MADEIRA COMPENSADA RESINADA, 4 UTILIZAÇÕES. AF_12/2015</v>
          </cell>
          <cell r="C2117" t="str">
            <v>M2</v>
          </cell>
          <cell r="D2117">
            <v>24.88</v>
          </cell>
        </row>
        <row r="2118">
          <cell r="A2118">
            <v>92514</v>
          </cell>
          <cell r="B2118" t="str">
            <v>MONTAGEM E DESMONTAGEM DE FÔRMA DE LAJE MACIÇA COM ÁREA MÉDIA MAIOR QUE 20 M², PÉ-DIREITO SIMPLES, EM CHAPA DE MADEIRA COMPENSADA RESINADA, 4 UTILIZAÇÕES. AF_12/2015</v>
          </cell>
          <cell r="C2118" t="str">
            <v>M2</v>
          </cell>
          <cell r="D2118">
            <v>23.6</v>
          </cell>
        </row>
        <row r="2119">
          <cell r="A2119">
            <v>92515</v>
          </cell>
          <cell r="B2119" t="str">
            <v>MONTAGEM E DESMONTAGEM DE FÔRMA DE LAJE MACIÇA COM ÁREA MÉDIA MAIOR QUE 20 M², PÉ-DIREITO DUPLO, EM CHAPA DE MADEIRA COMPENSADA RESINADA, 6 UTILIZAÇÕES. AF_12/2015</v>
          </cell>
          <cell r="C2119" t="str">
            <v>M2</v>
          </cell>
          <cell r="D2119">
            <v>51.26</v>
          </cell>
        </row>
        <row r="2120">
          <cell r="A2120">
            <v>92516</v>
          </cell>
          <cell r="B2120" t="str">
            <v>MONTAGEM E DESMONTAGEM DE FÔRMA DE LAJE MACIÇA COM ÁREA MÉDIA MENOR OU IGUAL A 20 M², PÉ-DIREITO DUPLO, EM CHAPA DE MADEIRA COMPENSADA RESINADA, 6 UTILIZAÇÕES. AF_12/2015</v>
          </cell>
          <cell r="C2120" t="str">
            <v>M2</v>
          </cell>
          <cell r="D2120">
            <v>50.08</v>
          </cell>
        </row>
        <row r="2121">
          <cell r="A2121">
            <v>92517</v>
          </cell>
          <cell r="B2121" t="str">
            <v>MONTAGEM E DESMONTAGEM DE FÔRMA DE LAJE MACIÇA COM ÁREA MÉDIA MENOR OU IGUAL A 20 M², PÉ-DIREITO SIMPLES, EM CHAPA DE MADEIRA COMPENSADA RESINADA, 6 UTILIZAÇÕES. AF_12/2015</v>
          </cell>
          <cell r="C2121" t="str">
            <v>M2</v>
          </cell>
          <cell r="D2121">
            <v>20.86</v>
          </cell>
        </row>
        <row r="2122">
          <cell r="A2122">
            <v>92518</v>
          </cell>
          <cell r="B2122" t="str">
            <v>MONTAGEM E DESMONTAGEM DE FÔRMA DE LAJE MACIÇA COM ÁREA MÉDIA MAIOR QUE 20 M², PÉ-DIREITO SIMPLES, EM CHAPA DE MADEIRA COMPENSADA RESINADA, 6 UTILIZAÇÕES. AF_12/2015</v>
          </cell>
          <cell r="C2122" t="str">
            <v>M2</v>
          </cell>
          <cell r="D2122">
            <v>19.75</v>
          </cell>
        </row>
        <row r="2123">
          <cell r="A2123">
            <v>92519</v>
          </cell>
          <cell r="B2123" t="str">
            <v>MONTAGEM E DESMONTAGEM DE FÔRMA DE LAJE MACIÇA COM ÁREA MÉDIA MENOR OU IGUAL A 20 M², PÉ-DIREITO DUPLO, EM CHAPA DE MADEIRA COMPENSADA RESINADA, 8 UTILIZAÇÕES. AF_12/2015</v>
          </cell>
          <cell r="C2123" t="str">
            <v>M2</v>
          </cell>
          <cell r="D2123">
            <v>48.67</v>
          </cell>
        </row>
        <row r="2124">
          <cell r="A2124">
            <v>92520</v>
          </cell>
          <cell r="B2124" t="str">
            <v>MONTAGEM E DESMONTAGEM DE FÔRMA DE LAJE MACIÇA COM ÁREA MÉDIA MAIOR QUE 20 M², PÉ-DIREITO DUPLO, EM CHAPA DE MADEIRA COMPENSADA RESINADA, 8 UTILIZAÇÕES. AF_12/2015</v>
          </cell>
          <cell r="C2124" t="str">
            <v>M2</v>
          </cell>
          <cell r="D2124">
            <v>47.58</v>
          </cell>
        </row>
        <row r="2125">
          <cell r="A2125">
            <v>92521</v>
          </cell>
          <cell r="B2125" t="str">
            <v>MONTAGEM E DESMONTAGEM DE FÔRMA DE LAJE MACIÇA COM ÁREA MÉDIA MENOR OU IGUAL A 20 M², PÉ-DIREITO SIMPLES, EM CHAPA DE MADEIRA COMPENSADA RESINADA, 8 UTILIZAÇÕES. AF_12/2015</v>
          </cell>
          <cell r="C2125" t="str">
            <v>M2</v>
          </cell>
          <cell r="D2125">
            <v>18.78</v>
          </cell>
        </row>
        <row r="2126">
          <cell r="A2126">
            <v>92522</v>
          </cell>
          <cell r="B2126" t="str">
            <v>MONTAGEM E DESMONTAGEM DE FÔRMA DE LAJE MACIÇA COM ÁREA MÉDIA MAIOR QUE 20 M², PÉ-DIREITO SIMPLES, EM CHAPA DE MADEIRA COMPENSADA RESINADA, 8 UTILIZAÇÕES. AF_12/2015</v>
          </cell>
          <cell r="C2126" t="str">
            <v>M2</v>
          </cell>
          <cell r="D2126">
            <v>17.760000000000002</v>
          </cell>
        </row>
        <row r="2127">
          <cell r="A2127">
            <v>92523</v>
          </cell>
          <cell r="B2127" t="str">
            <v>MONTAGEM E DESMONTAGEM DE FÔRMA DE LAJE MACIÇA COM ÁREA MÉDIA MENOR OU IGUAL A 20 M², PÉ-DIREITO DUPLO, EM CHAPA DE MADEIRA COMPENSADA PLASTIFICADA, 10 UTILIZAÇÕES. AF_12/2015</v>
          </cell>
          <cell r="C2127" t="str">
            <v>M2</v>
          </cell>
          <cell r="D2127">
            <v>48.91</v>
          </cell>
        </row>
        <row r="2128">
          <cell r="A2128">
            <v>92524</v>
          </cell>
          <cell r="B2128" t="str">
            <v>MONTAGEM E DESMONTAGEM DE FÔRMA DE LAJE MACIÇA COM ÁREA MÉDIA MAIOR QUE 20 M², PÉ-DIREITO DUPLO, EM CHAPA DE MADEIRA COMPENSADA PLASTIFICADA, 10 UTILIZAÇÕES. AF_12/2015</v>
          </cell>
          <cell r="C2128" t="str">
            <v>M2</v>
          </cell>
          <cell r="D2128">
            <v>47.86</v>
          </cell>
        </row>
        <row r="2129">
          <cell r="A2129">
            <v>92525</v>
          </cell>
          <cell r="B2129" t="str">
            <v>MONTAGEM E DESMONTAGEM DE FÔRMA DE LAJE MACIÇA COM ÁREA MÉDIA MENOR OU IGUAL A 20 M², PÉ-DIREITO SIMPLES, EM CHAPA DE MADEIRA COMPENSADA PLASTIFICADA, 10 UTILIZAÇÕES. AF_12/2015</v>
          </cell>
          <cell r="C2129" t="str">
            <v>M2</v>
          </cell>
          <cell r="D2129">
            <v>19.34</v>
          </cell>
        </row>
        <row r="2130">
          <cell r="A2130">
            <v>92526</v>
          </cell>
          <cell r="B2130" t="str">
            <v>MONTAGEM E DESMONTAGEM DE FÔRMA DE LAJE MACIÇA COM ÁREA MÉDIA MAIOR QUE 20 M², PÉ-DIREITO SIMPLES, EM CHAPA DE MADEIRA COMPENSADA PLASTIFICADA, 10 UTILIZAÇÕES. AF_12/2015</v>
          </cell>
          <cell r="C2130" t="str">
            <v>M2</v>
          </cell>
          <cell r="D2130">
            <v>18.36</v>
          </cell>
        </row>
        <row r="2131">
          <cell r="A2131">
            <v>92527</v>
          </cell>
          <cell r="B2131" t="str">
            <v>MONTAGEM E DESMONTAGEM DE FÔRMA DE LAJE MACIÇA COM ÁREA MÉDIA MENOR OU IGUAL A 20 M², PÉ-DIREITO DUPLO, EM CHAPA DE MADEIRA COMPENSADA PLASTIFICADA, 12 UTILIZAÇÕES. AF_12/2015</v>
          </cell>
          <cell r="C2131" t="str">
            <v>M2</v>
          </cell>
          <cell r="D2131">
            <v>47.77</v>
          </cell>
        </row>
        <row r="2132">
          <cell r="A2132">
            <v>92528</v>
          </cell>
          <cell r="B2132" t="str">
            <v>MONTAGEM E DESMONTAGEM DE FÔRMA DE LAJE MACIÇA COM ÁREA MÉDIA MAIOR QUE 20 M², PÉ-DIREITO DUPLO, EM CHAPA DE MADEIRA COMPENSADA PLASTIFICADA, 12 UTILIZAÇÕES. AF_12/2015</v>
          </cell>
          <cell r="C2132" t="str">
            <v>M2</v>
          </cell>
          <cell r="D2132">
            <v>46.76</v>
          </cell>
        </row>
        <row r="2133">
          <cell r="A2133">
            <v>92529</v>
          </cell>
          <cell r="B2133" t="str">
            <v>MONTAGEM E DESMONTAGEM DE FÔRMA DE LAJE MACIÇA COM ÁREA MÉDIA MENOR OU IGUAL A 20 M², PÉ-DIREITO SIMPLES, EM CHAPA DE MADEIRA COMPENSADA PLASTIFICADA, 12 UTILIZAÇÕES. AF_12/2015</v>
          </cell>
          <cell r="C2133" t="str">
            <v>M2</v>
          </cell>
          <cell r="D2133">
            <v>18.41</v>
          </cell>
        </row>
        <row r="2134">
          <cell r="A2134">
            <v>92530</v>
          </cell>
          <cell r="B2134" t="str">
            <v>MONTAGEM E DESMONTAGEM DE FÔRMA DE LAJE MACIÇA COM ÁREA MÉDIA MAIOR QUE 20 M², PÉ-DIREITO SIMPLES, EM CHAPA DE MADEIRA COMPENSADA PLASTIFICADA, 12 UTILIZAÇÕES. AF_12/2015</v>
          </cell>
          <cell r="C2134" t="str">
            <v>M2</v>
          </cell>
          <cell r="D2134">
            <v>17.45</v>
          </cell>
        </row>
        <row r="2135">
          <cell r="A2135">
            <v>92531</v>
          </cell>
          <cell r="B2135" t="str">
            <v>MONTAGEM E DESMONTAGEM DE FÔRMA DE LAJE MACIÇA COM ÁREA MÉDIA MENOR OU IGUAL A 20 M², PÉ-DIREITO DUPLO, EM CHAPA DE MADEIRA COMPENSADA PLASTIFICADA, 14 UTILIZAÇÕES. AF_12/2015</v>
          </cell>
          <cell r="C2135" t="str">
            <v>M2</v>
          </cell>
          <cell r="D2135">
            <v>46.9</v>
          </cell>
        </row>
        <row r="2136">
          <cell r="A2136">
            <v>92532</v>
          </cell>
          <cell r="B2136" t="str">
            <v>MONTAGEM E DESMONTAGEM DE FÔRMA DE LAJE MACIÇA COM ÁREA MÉDIA MAIOR QUE 20 M², PÉ-DIREITO DUPLO, EM CHAPA DE MADEIRA COMPENSADA PLASTIFICADA, 14 UTILIZAÇÕES. AF_12/2015</v>
          </cell>
          <cell r="C2136" t="str">
            <v>M2</v>
          </cell>
          <cell r="D2136">
            <v>45.91</v>
          </cell>
        </row>
        <row r="2137">
          <cell r="A2137">
            <v>92533</v>
          </cell>
          <cell r="B2137" t="str">
            <v>MONTAGEM E DESMONTAGEM DE FÔRMA DE LAJE MACIÇA COM ÁREA MÉDIA MENOR OU IGUAL A 20 M², PÉ-DIREITO SIMPLES, EM CHAPA DE MADEIRA COMPENSADA PLASTIFICADA, 14 UTILIZAÇÕES. AF_12/2015</v>
          </cell>
          <cell r="C2137" t="str">
            <v>M2</v>
          </cell>
          <cell r="D2137">
            <v>17.690000000000001</v>
          </cell>
        </row>
        <row r="2138">
          <cell r="A2138">
            <v>92534</v>
          </cell>
          <cell r="B2138" t="str">
            <v>MONTAGEM E DESMONTAGEM DE FÔRMA DE LAJE MACIÇA COM ÁREA MÉDIA MAIOR QUE 20 M², PÉ-DIREITO SIMPLES, EM CHAPA DE MADEIRA COMPENSADA PLASTIFICADA, 14 UTILIZAÇÕES. AF_12/2015</v>
          </cell>
          <cell r="C2138" t="str">
            <v>M2</v>
          </cell>
          <cell r="D2138">
            <v>16.79</v>
          </cell>
        </row>
        <row r="2139">
          <cell r="A2139">
            <v>92535</v>
          </cell>
          <cell r="B2139" t="str">
            <v>MONTAGEM E DESMONTAGEM DE FÔRMA DE LAJE MACIÇA COM ÁREA MÉDIA MENOR OU IGUAL A 20 M², PÉ-DIREITO DUPLO, EM CHAPA DE MADEIRA COMPENSADA PLASTIFICADA, 18 UTILIZAÇÕES. AF_12/2015</v>
          </cell>
          <cell r="C2139" t="str">
            <v>M2</v>
          </cell>
          <cell r="D2139">
            <v>45.34</v>
          </cell>
        </row>
        <row r="2140">
          <cell r="A2140">
            <v>92536</v>
          </cell>
          <cell r="B2140" t="str">
            <v>MONTAGEM E DESMONTAGEM DE FÔRMA DE LAJE MACIÇA COM ÁREA MÉDIA MAIOR QUE 20 M², PÉ-DIREITO DUPLO, EM CHAPA DE MADEIRA COMPENSADA PLASTIFICADA, 18 UTILIZAÇÕES. AF_12/2015</v>
          </cell>
          <cell r="C2140" t="str">
            <v>M2</v>
          </cell>
          <cell r="D2140">
            <v>44.38</v>
          </cell>
        </row>
        <row r="2141">
          <cell r="A2141">
            <v>92537</v>
          </cell>
          <cell r="B2141" t="str">
            <v>MONTAGEM E DESMONTAGEM DE FÔRMA DE LAJE MACIÇA COM ÁREA MÉDIA MENOR OU IGUAL A 20 M², PÉ-DIREITO SIMPLES, EM CHAPA DE MADEIRA COMPENSADA PLASTIFICADA, 18 UTILIZAÇÕES. AF_12/2015</v>
          </cell>
          <cell r="C2141" t="str">
            <v>M2</v>
          </cell>
          <cell r="D2141">
            <v>16.32</v>
          </cell>
        </row>
        <row r="2142">
          <cell r="A2142">
            <v>92538</v>
          </cell>
          <cell r="B2142" t="str">
            <v>MONTAGEM E DESMONTAGEM DE FÔRMA DE LAJE MACIÇA COM ÁREA MÉDIA MAIOR QUE 20 M², PÉ-DIREITO SIMPLES, EM CHAPA DE MADEIRA COMPENSADA PLASTIFICADA, 18 UTILIZAÇÕES. AF_12/2015</v>
          </cell>
          <cell r="C2142" t="str">
            <v>M2</v>
          </cell>
          <cell r="D2142">
            <v>15.43</v>
          </cell>
        </row>
        <row r="2143">
          <cell r="A2143">
            <v>95934</v>
          </cell>
          <cell r="B2143" t="str">
            <v>FABRICAÇÃO DE FÔRMA PARA ESCADAS, COM 2 LANCES, EM CHAPA DE MADEIRA COMPENSADA PLASTIFICADA, E=18 MM. AF_01/2017</v>
          </cell>
          <cell r="C2143" t="str">
            <v>M2</v>
          </cell>
          <cell r="D2143">
            <v>115.42</v>
          </cell>
        </row>
        <row r="2144">
          <cell r="A2144">
            <v>95935</v>
          </cell>
          <cell r="B2144" t="str">
            <v>FABRICAÇÃO DE FÔRMA PARA ESCADAS, COM 2 LANCES, EM CHAPA DE MADEIRA COMPENSADA RESINADA, E= 17 MM. AF_01/2017</v>
          </cell>
          <cell r="C2144" t="str">
            <v>M2</v>
          </cell>
          <cell r="D2144">
            <v>91.33</v>
          </cell>
        </row>
        <row r="2145">
          <cell r="A2145">
            <v>95936</v>
          </cell>
          <cell r="B2145" t="str">
            <v>FABRICAÇÃO DE FÔRMA PARA ESCADAS, COM 2 LANCES, EM MADEIRA SERRADA, E=25 MM. AF_01/2017</v>
          </cell>
          <cell r="C2145" t="str">
            <v>M2</v>
          </cell>
          <cell r="D2145">
            <v>84.03</v>
          </cell>
        </row>
        <row r="2146">
          <cell r="A2146">
            <v>95937</v>
          </cell>
          <cell r="B2146" t="str">
            <v>MONTAGEM E DESMONTAGEM DE FÔRMA PARA ESCADAS, COM 2 LANCES, EM MADEIRA SERRADA, 1 UTILIZAÇÃO. AF_01/2017</v>
          </cell>
          <cell r="C2146" t="str">
            <v>M2</v>
          </cell>
          <cell r="D2146">
            <v>225.65</v>
          </cell>
        </row>
        <row r="2147">
          <cell r="A2147">
            <v>95938</v>
          </cell>
          <cell r="B2147" t="str">
            <v>MONTAGEM E DESMONTAGEM DE FÔRMA PARA ESCADAS, COM 2 LANCES, EM MADEIRA SERRADA, 2 UTILIZAÇÕES. AF_01/2017</v>
          </cell>
          <cell r="C2147" t="str">
            <v>M2</v>
          </cell>
          <cell r="D2147">
            <v>187.76</v>
          </cell>
        </row>
        <row r="2148">
          <cell r="A2148">
            <v>95939</v>
          </cell>
          <cell r="B2148" t="str">
            <v>MONTAGEM E DESMONTAGEM DE FÔRMA PARA ESCADAS, COM 2 LANCES, EM CHAPA DE MADEIRA COMPENSADA RESINADA, 4 UTILIZAÇÕES. AF_01/2017</v>
          </cell>
          <cell r="C2148" t="str">
            <v>M2</v>
          </cell>
          <cell r="D2148">
            <v>145.19</v>
          </cell>
        </row>
        <row r="2149">
          <cell r="A2149">
            <v>95940</v>
          </cell>
          <cell r="B2149" t="str">
            <v>MONTAGEM E DESMONTAGEM DE FÔRMA PARA ESCADAS, COM 2 LANCES, EM CHAPA DE MADEIRA COMPENSADA PLASTIFICADA, 6 UTILIZAÇÕES. AF_01/2017</v>
          </cell>
          <cell r="C2149" t="str">
            <v>M2</v>
          </cell>
          <cell r="D2149">
            <v>122.35</v>
          </cell>
        </row>
        <row r="2150">
          <cell r="A2150">
            <v>95941</v>
          </cell>
          <cell r="B2150" t="str">
            <v>MONTAGEM E DESMONTAGEM DE FÔRMA PARA ESCADAS, COM 2 LANCES, EM CHAPA DE MADEIRA COMPENSADA PLASTIFICADA, 8 UTILIZAÇÕES. AF_01/2017</v>
          </cell>
          <cell r="C2150" t="str">
            <v>M2</v>
          </cell>
          <cell r="D2150">
            <v>107.76</v>
          </cell>
        </row>
        <row r="2151">
          <cell r="A2151">
            <v>95942</v>
          </cell>
          <cell r="B2151" t="str">
            <v>MONTAGEM E DESMONTAGEM DE FÔRMA PARA ESCADAS, COM 2 LANCES, EM CHAPA DE MADEIRA COMPENSADA PLASTIFICADA, 10 UTILIZAÇÕES. AF_01/2017</v>
          </cell>
          <cell r="C2151" t="str">
            <v>M2</v>
          </cell>
          <cell r="D2151">
            <v>98.64</v>
          </cell>
        </row>
        <row r="2152">
          <cell r="A2152">
            <v>96252</v>
          </cell>
          <cell r="B2152" t="str">
            <v>FABRICAÇÃO DE FÔRMA PARA PILARES CIRCULARES, EM CHAPA DE MADEIRA COMPENSADA RESINADA. AF_06/2017</v>
          </cell>
          <cell r="C2152" t="str">
            <v>M2</v>
          </cell>
          <cell r="D2152">
            <v>140.44</v>
          </cell>
        </row>
        <row r="2153">
          <cell r="A2153">
            <v>96257</v>
          </cell>
          <cell r="B2153" t="str">
            <v>MONTAGEM E DESMONTAGEM DE FÔRMA DE PILARES CIRCULARES, COM ÁREA MÉDIA DAS SEÇÕES MENOR OU IGUAL A 0,28 M², PÉ-DIREITO SIMPLES, EM MADEIRA, 2 UTILIZAÇÕES. AF_06/2017</v>
          </cell>
          <cell r="C2153" t="str">
            <v>M2</v>
          </cell>
          <cell r="D2153">
            <v>121.24</v>
          </cell>
        </row>
        <row r="2154">
          <cell r="A2154">
            <v>96258</v>
          </cell>
          <cell r="B2154" t="str">
            <v>MONTAGEM E DESMONTAGEM DE FÔRMA DE PILARES CIRCULARES, COM ÁREA MÉDIA DAS SEÇÕES MAIOR QUE 0,28 M², PÉ-DIREITO SIMPLES, EM MADEIRA, 2 UTILIZAÇÕES. AF_06/2017</v>
          </cell>
          <cell r="C2154" t="str">
            <v>M2</v>
          </cell>
          <cell r="D2154">
            <v>113.06</v>
          </cell>
        </row>
        <row r="2155">
          <cell r="A2155">
            <v>96259</v>
          </cell>
          <cell r="B2155" t="str">
            <v>MONTAGEM E DESMONTAGEM DE FÔRMA DE PILARES CIRCULARES, COM ÁREA MÉDIA DAS SEÇÕES MENOR OU IGUAL A 0,28 M², PÉ-DIREITO DUPLO, EM MADEIRA, 2 UTILIZAÇÕES. AF_06/2017</v>
          </cell>
          <cell r="C2155" t="str">
            <v>M2</v>
          </cell>
          <cell r="D2155">
            <v>136.91999999999999</v>
          </cell>
        </row>
        <row r="2156">
          <cell r="A2156">
            <v>96529</v>
          </cell>
          <cell r="B2156" t="str">
            <v>FABRICAÇÃO, MONTAGEM E DESMONTAGEM DE FÔRMA PARA SAPATA, EM MADEIRA SERRADA, E=25 MM, 1 UTILIZAÇÃO. AF_06/2017</v>
          </cell>
          <cell r="C2156" t="str">
            <v>M2</v>
          </cell>
          <cell r="D2156">
            <v>179.35</v>
          </cell>
        </row>
        <row r="2157">
          <cell r="A2157">
            <v>96530</v>
          </cell>
          <cell r="B2157" t="str">
            <v>FABRICAÇÃO, MONTAGEM E DESMONTAGEM DE FÔRMA PARA VIGA BALDRAME, EM MADEIRA SERRADA, E=25 MM, 1 UTILIZAÇÃO. AF_06/2017</v>
          </cell>
          <cell r="C2157" t="str">
            <v>M2</v>
          </cell>
          <cell r="D2157">
            <v>86.08</v>
          </cell>
        </row>
        <row r="2158">
          <cell r="A2158">
            <v>96531</v>
          </cell>
          <cell r="B2158" t="str">
            <v>FABRICAÇÃO, MONTAGEM E DESMONTAGEM DE FÔRMA PARA BLOCO DE COROAMENTO, EM MADEIRA SERRADA, E=25 MM, 2 UTILIZAÇÕES. AF_06/2017</v>
          </cell>
          <cell r="C2158" t="str">
            <v>M2</v>
          </cell>
          <cell r="D2158">
            <v>65.45</v>
          </cell>
        </row>
        <row r="2159">
          <cell r="A2159">
            <v>96532</v>
          </cell>
          <cell r="B2159" t="str">
            <v>FABRICAÇÃO, MONTAGEM E DESMONTAGEM DE FÔRMA PARA SAPATA, EM MADEIRA SERRADA, E=25 MM, 2 UTILIZAÇÕES. AF_06/2017</v>
          </cell>
          <cell r="C2159" t="str">
            <v>M2</v>
          </cell>
          <cell r="D2159">
            <v>118.88</v>
          </cell>
        </row>
        <row r="2160">
          <cell r="A2160">
            <v>96533</v>
          </cell>
          <cell r="B2160" t="str">
            <v>FABRICAÇÃO, MONTAGEM E DESMONTAGEM DE FÔRMA PARA VIGA BALDRAME, EM MADEIRA SERRADA, E=25 MM, 2 UTILIZAÇÕES. AF_06/2017</v>
          </cell>
          <cell r="C2160" t="str">
            <v>M2</v>
          </cell>
          <cell r="D2160">
            <v>56.62</v>
          </cell>
        </row>
        <row r="2161">
          <cell r="A2161">
            <v>96534</v>
          </cell>
          <cell r="B2161" t="str">
            <v>FABRICAÇÃO, MONTAGEM E DESMONTAGEM DE FÔRMA PARA BLOCO DE COROAMENTO, EM MADEIRA SERRADA, E=25 MM, 4 UTILIZAÇÕES. AF_06/2017</v>
          </cell>
          <cell r="C2161" t="str">
            <v>M2</v>
          </cell>
          <cell r="D2161">
            <v>49.01</v>
          </cell>
        </row>
        <row r="2162">
          <cell r="A2162">
            <v>96535</v>
          </cell>
          <cell r="B2162" t="str">
            <v>FABRICAÇÃO, MONTAGEM E DESMONTAGEM DE FÔRMA PARA SAPATA, EM MADEIRA SERRADA, E=25 MM, 4 UTILIZAÇÕES. AF_06/2017</v>
          </cell>
          <cell r="C2162" t="str">
            <v>M2</v>
          </cell>
          <cell r="D2162">
            <v>87.41</v>
          </cell>
        </row>
        <row r="2163">
          <cell r="A2163">
            <v>96536</v>
          </cell>
          <cell r="B2163" t="str">
            <v>FABRICAÇÃO, MONTAGEM E DESMONTAGEM DE FÔRMA PARA VIGA BALDRAME, EM MADEIRA SERRADA, E=25 MM, 4 UTILIZAÇÕES. AF_06/2017</v>
          </cell>
          <cell r="C2163" t="str">
            <v>M2</v>
          </cell>
          <cell r="D2163">
            <v>41.29</v>
          </cell>
        </row>
        <row r="2164">
          <cell r="A2164">
            <v>96537</v>
          </cell>
          <cell r="B2164" t="str">
            <v>FABRICAÇÃO, MONTAGEM E DESMONTAGEM DE FÔRMA PARA BLOCO DE COROAMENTO, EM CHAPA DE MADEIRA COMPENSADA RESINADA, E=17 MM, 2 UTILIZAÇÕES. AF_06/2017</v>
          </cell>
          <cell r="C2164" t="str">
            <v>M2</v>
          </cell>
          <cell r="D2164">
            <v>108.83</v>
          </cell>
        </row>
        <row r="2165">
          <cell r="A2165">
            <v>96538</v>
          </cell>
          <cell r="B2165" t="str">
            <v>FABRICAÇÃO, MONTAGEM E DESMONTAGEM DE FÔRMA PARA SAPATA, EM CHAPA DE MADEIRA COMPENSADA RESINADA, E=17 MM, 2 UTILIZAÇÕES. AF_06/2017</v>
          </cell>
          <cell r="C2165" t="str">
            <v>M2</v>
          </cell>
          <cell r="D2165">
            <v>170.18</v>
          </cell>
        </row>
        <row r="2166">
          <cell r="A2166">
            <v>96539</v>
          </cell>
          <cell r="B2166" t="str">
            <v>FABRICAÇÃO, MONTAGEM E DESMONTAGEM DE FÔRMA PARA VIGA BALDRAME, EM CHAPA DE MADEIRA COMPENSADA RESINADA, E=17 MM, 2 UTILIZAÇÕES. AF_06/2017</v>
          </cell>
          <cell r="C2166" t="str">
            <v>M2</v>
          </cell>
          <cell r="D2166">
            <v>75.84</v>
          </cell>
        </row>
        <row r="2167">
          <cell r="A2167">
            <v>96540</v>
          </cell>
          <cell r="B2167" t="str">
            <v>FABRICAÇÃO, MONTAGEM E DESMONTAGEM DE FÔRMA PARA BLOCO DE COROAMENTO, EM CHAPA DE MADEIRA COMPENSADA RESINADA, E=17 MM, 4 UTILIZAÇÕES. AF_06/2017</v>
          </cell>
          <cell r="C2167" t="str">
            <v>M2</v>
          </cell>
          <cell r="D2167">
            <v>78.58</v>
          </cell>
        </row>
        <row r="2168">
          <cell r="A2168">
            <v>96541</v>
          </cell>
          <cell r="B2168" t="str">
            <v>FABRICAÇÃO, MONTAGEM E DESMONTAGEM DE FÔRMA PARA SAPATA, EM CHAPA DE MADEIRA COMPENSADA RESINADA, E=17 MM, 4 UTILIZAÇÕES. AF_06/2017</v>
          </cell>
          <cell r="C2168" t="str">
            <v>M2</v>
          </cell>
          <cell r="D2168">
            <v>121.79</v>
          </cell>
        </row>
        <row r="2169">
          <cell r="A2169">
            <v>96542</v>
          </cell>
          <cell r="B2169" t="str">
            <v>FABRICAÇÃO, MONTAGEM E DESMONTAGEM DE FÔRMA PARA VIGA BALDRAME, EM CHAPA DE MADEIRA COMPENSADA RESINADA, E=17 MM, 4 UTILIZAÇÕES. AF_06/2017</v>
          </cell>
          <cell r="C2169" t="str">
            <v>M2</v>
          </cell>
          <cell r="D2169">
            <v>57.96</v>
          </cell>
        </row>
        <row r="2170">
          <cell r="A2170">
            <v>96543</v>
          </cell>
          <cell r="B2170" t="str">
            <v>ARMAÇÃO DE BLOCO, VIGA BALDRAME E SAPATA UTILIZANDO AÇO CA-60 DE 5 MM - MONTAGEM. AF_06/2017</v>
          </cell>
          <cell r="C2170" t="str">
            <v>KG</v>
          </cell>
          <cell r="D2170">
            <v>11.69</v>
          </cell>
        </row>
        <row r="2171">
          <cell r="A2171">
            <v>97747</v>
          </cell>
          <cell r="B2171" t="str">
            <v>MONTAGEM E DESMONTAGEM DE FÔRMA DE PILARES CIRCULARES, COM ÁREA MÉDIA DAS SEÇÕES MAIOR QUE 0,28 M², PÉ-DIREITO DUPLO, EM MADEIRA, 2 UTILIZAÇÕES.  AF_06/2017</v>
          </cell>
          <cell r="C2171" t="str">
            <v>M2</v>
          </cell>
          <cell r="D2171">
            <v>126.61</v>
          </cell>
        </row>
        <row r="2172">
          <cell r="A2172" t="str">
            <v>73771/1</v>
          </cell>
          <cell r="B2172" t="str">
            <v>PROTENSAO DE TIRANTES DE BARRA DE ACO CA-50 EXCL MATERIAIS</v>
          </cell>
          <cell r="C2172" t="str">
            <v>UN</v>
          </cell>
          <cell r="D2172">
            <v>18.739999999999998</v>
          </cell>
        </row>
        <row r="2173">
          <cell r="A2173" t="str">
            <v>73990/1</v>
          </cell>
          <cell r="B2173" t="str">
            <v>ARMACAO ACO CA-50 P/1,0M3 DE CONCRETO</v>
          </cell>
          <cell r="C2173" t="str">
            <v>UN</v>
          </cell>
          <cell r="D2173">
            <v>554.62</v>
          </cell>
        </row>
        <row r="2174">
          <cell r="A2174">
            <v>85662</v>
          </cell>
          <cell r="B2174" t="str">
            <v>ARMACAO EM TELA DE ACO SOLDADA NERVURADA Q-92, ACO CA-60, 4,2MM, MALHA 15X15CM</v>
          </cell>
          <cell r="C2174" t="str">
            <v>M2</v>
          </cell>
          <cell r="D2174">
            <v>11.26</v>
          </cell>
        </row>
        <row r="2175">
          <cell r="A2175">
            <v>89996</v>
          </cell>
          <cell r="B2175" t="str">
            <v>ARMAÇÃO VERTICAL DE ALVENARIA ESTRUTURAL; DIÂMETRO DE 10,0 MM. AF_01/2015</v>
          </cell>
          <cell r="C2175" t="str">
            <v>KG</v>
          </cell>
          <cell r="D2175">
            <v>6.74</v>
          </cell>
        </row>
        <row r="2176">
          <cell r="A2176">
            <v>89997</v>
          </cell>
          <cell r="B2176" t="str">
            <v>ARMAÇÃO VERTICAL DE ALVENARIA ESTRUTURAL; DIÂMETRO DE 12,5 MM. AF_01/2015</v>
          </cell>
          <cell r="C2176" t="str">
            <v>KG</v>
          </cell>
          <cell r="D2176">
            <v>5.87</v>
          </cell>
        </row>
        <row r="2177">
          <cell r="A2177">
            <v>89998</v>
          </cell>
          <cell r="B2177" t="str">
            <v>ARMAÇÃO DE CINTA DE ALVENARIA ESTRUTURAL; DIÂMETRO DE 10,0 MM. AF_01/2015</v>
          </cell>
          <cell r="C2177" t="str">
            <v>KG</v>
          </cell>
          <cell r="D2177">
            <v>6.36</v>
          </cell>
        </row>
        <row r="2178">
          <cell r="A2178">
            <v>89999</v>
          </cell>
          <cell r="B2178" t="str">
            <v>ARMAÇÃO DE VERGA E CONTRAVERGA DE ALVENARIA ESTRUTURAL; DIÂMETRO DE 8,0 MM. AF_01/2015</v>
          </cell>
          <cell r="C2178" t="str">
            <v>KG</v>
          </cell>
          <cell r="D2178">
            <v>10.119999999999999</v>
          </cell>
        </row>
        <row r="2179">
          <cell r="A2179">
            <v>90000</v>
          </cell>
          <cell r="B2179" t="str">
            <v>ARMAÇÃO DE VERGA E CONTRAVERGA DE ALVENARIA ESTRUTURAL; DIÂMETRO DE 10,0 MM. AF_01/2015</v>
          </cell>
          <cell r="C2179" t="str">
            <v>KG</v>
          </cell>
          <cell r="D2179">
            <v>7.71</v>
          </cell>
        </row>
        <row r="2180">
          <cell r="A2180">
            <v>91593</v>
          </cell>
          <cell r="B2180" t="str">
            <v>ARMAÇÃO DO SISTEMA DE PAREDES DE CONCRETO, EXECUTADA EM PAREDES DE EDIFICAÇÕES DE MÚLTIPLOS PAVIMENTOS, TELA Q-138. AF_06/2019</v>
          </cell>
          <cell r="C2180" t="str">
            <v>KG</v>
          </cell>
          <cell r="D2180">
            <v>7.49</v>
          </cell>
        </row>
        <row r="2181">
          <cell r="A2181">
            <v>91594</v>
          </cell>
          <cell r="B2181" t="str">
            <v>ARMAÇÃO DO SISTEMA DE PAREDES DE CONCRETO, EXECUTADA EM PAREDES DE EDIFICAÇÕES TÉRREAS OU DE MÚLTIPLOS PAVIMENTOS, TELA Q-92. AF_06/2019</v>
          </cell>
          <cell r="C2181" t="str">
            <v>KG</v>
          </cell>
          <cell r="D2181">
            <v>7.77</v>
          </cell>
        </row>
        <row r="2182">
          <cell r="A2182">
            <v>91595</v>
          </cell>
          <cell r="B2182" t="str">
            <v>ARMAÇÃO DO SISTEMA DE PAREDES DE CONCRETO, EXECUTADA EM PAREDES DE EDIFICAÇÕES TÉRREAS, TELA Q-61. AF_06/2019</v>
          </cell>
          <cell r="C2182" t="str">
            <v>KG</v>
          </cell>
          <cell r="D2182">
            <v>8.5299999999999994</v>
          </cell>
        </row>
        <row r="2183">
          <cell r="A2183">
            <v>91596</v>
          </cell>
          <cell r="B2183" t="str">
            <v>ARMAÇÃO DO SISTEMA DE PAREDES DE CONCRETO, EXECUTADA COMO ARMADURA POSITIVA DE LAJES, TELA Q-138. AF_06/2019</v>
          </cell>
          <cell r="C2183" t="str">
            <v>KG</v>
          </cell>
          <cell r="D2183">
            <v>7.7</v>
          </cell>
        </row>
        <row r="2184">
          <cell r="A2184">
            <v>91597</v>
          </cell>
          <cell r="B2184" t="str">
            <v>ARMAÇÃO DO SISTEMA DE PAREDES DE CONCRETO, EXECUTADA COMO ARMADURA NEGATIVA DE LAJES, TELA T-196. AF_06/2019</v>
          </cell>
          <cell r="C2184" t="str">
            <v>KG</v>
          </cell>
          <cell r="D2184">
            <v>5.34</v>
          </cell>
        </row>
        <row r="2185">
          <cell r="A2185">
            <v>91598</v>
          </cell>
          <cell r="B2185" t="str">
            <v>ARMAÇÃO DO SISTEMA DE PAREDES DE CONCRETO, EXECUTADA COMO ARMADURA POSITIVA DE LAJES, TELA Q-113. AF_06/2019</v>
          </cell>
          <cell r="C2185" t="str">
            <v>KG</v>
          </cell>
          <cell r="D2185">
            <v>7.58</v>
          </cell>
        </row>
        <row r="2186">
          <cell r="A2186">
            <v>91599</v>
          </cell>
          <cell r="B2186" t="str">
            <v>ARMAÇÃO DO SISTEMA DE PAREDES DE CONCRETO, EXECUTADA COMO ARMADURA NEGATIVA DE LAJES, TELA L-159. AF_06/2019</v>
          </cell>
          <cell r="C2186" t="str">
            <v>KG</v>
          </cell>
          <cell r="D2186">
            <v>8.1300000000000008</v>
          </cell>
        </row>
        <row r="2187">
          <cell r="A2187">
            <v>91600</v>
          </cell>
          <cell r="B2187" t="str">
            <v>ARMAÇÃO DO SISTEMA DE PAREDES DE CONCRETO, EXECUTADA EM PLATIBANDAS, TELA Q-92. AF_06/2019</v>
          </cell>
          <cell r="C2187" t="str">
            <v>KG</v>
          </cell>
          <cell r="D2187">
            <v>9.4</v>
          </cell>
        </row>
        <row r="2188">
          <cell r="A2188">
            <v>91601</v>
          </cell>
          <cell r="B2188" t="str">
            <v>ARMAÇÃO DO SISTEMA DE PAREDES DE CONCRETO, EXECUTADA COMO REFORÇO, VERGALHÃO DE 6,3 MM DE DIÂMETRO. AF_06/2019</v>
          </cell>
          <cell r="C2188" t="str">
            <v>KG</v>
          </cell>
          <cell r="D2188">
            <v>7.64</v>
          </cell>
        </row>
        <row r="2189">
          <cell r="A2189">
            <v>91602</v>
          </cell>
          <cell r="B2189" t="str">
            <v>ARMAÇÃO DO SISTEMA DE PAREDES DE CONCRETO, EXECUTADA COMO REFORÇO, VERGALHÃO DE 8,0 MM DE DIÂMETRO. AF_06/2019</v>
          </cell>
          <cell r="C2189" t="str">
            <v>KG</v>
          </cell>
          <cell r="D2189">
            <v>7.66</v>
          </cell>
        </row>
        <row r="2190">
          <cell r="A2190">
            <v>91603</v>
          </cell>
          <cell r="B2190" t="str">
            <v>ARMAÇÃO DO SISTEMA DE PAREDES DE CONCRETO, EXECUTADA COMO REFORÇO, VERGALHÃO DE 10,0 MM DE DIÂMETRO. AF_06/2019</v>
          </cell>
          <cell r="C2190" t="str">
            <v>KG</v>
          </cell>
          <cell r="D2190">
            <v>6.63</v>
          </cell>
        </row>
        <row r="2191">
          <cell r="A2191">
            <v>92759</v>
          </cell>
          <cell r="B2191" t="str">
            <v>ARMAÇÃO DE PILAR OU VIGA DE UMA ESTRUTURA CONVENCIONAL DE CONCRETO ARMADO EM UM EDIFÍCIO DE MÚLTIPLOS PAVIMENTOS UTILIZANDO AÇO CA-60 DE 5,0 MM - MONTAGEM. AF_12/2015</v>
          </cell>
          <cell r="C2191" t="str">
            <v>KG</v>
          </cell>
          <cell r="D2191">
            <v>9.73</v>
          </cell>
        </row>
        <row r="2192">
          <cell r="A2192">
            <v>92760</v>
          </cell>
          <cell r="B2192" t="str">
            <v>ARMAÇÃO DE PILAR OU VIGA DE UMA ESTRUTURA CONVENCIONAL DE CONCRETO ARMADO EM UM EDIFÍCIO DE MÚLTIPLOS PAVIMENTOS UTILIZANDO AÇO CA-50 DE 6,3 MM - MONTAGEM. AF_12/2015</v>
          </cell>
          <cell r="C2192" t="str">
            <v>KG</v>
          </cell>
          <cell r="D2192">
            <v>8.7100000000000009</v>
          </cell>
        </row>
        <row r="2193">
          <cell r="A2193">
            <v>92761</v>
          </cell>
          <cell r="B2193" t="str">
            <v>ARMAÇÃO DE PILAR OU VIGA DE UMA ESTRUTURA CONVENCIONAL DE CONCRETO ARMADO EM UM EDIFÍCIO DE MÚLTIPLOS PAVIMENTOS UTILIZANDO AÇO CA-50 DE 8,0 MM - MONTAGEM. AF_12/2015</v>
          </cell>
          <cell r="C2193" t="str">
            <v>KG</v>
          </cell>
          <cell r="D2193">
            <v>8.73</v>
          </cell>
        </row>
        <row r="2194">
          <cell r="A2194">
            <v>92762</v>
          </cell>
          <cell r="B2194" t="str">
            <v>ARMAÇÃO DE PILAR OU VIGA DE UMA ESTRUTURA CONVENCIONAL DE CONCRETO ARMADO EM UM EDIFÍCIO DE MÚLTIPLOS PAVIMENTOS UTILIZANDO AÇO CA-50 DE 10,0 MM - MONTAGEM. AF_12/2015</v>
          </cell>
          <cell r="C2194" t="str">
            <v>KG</v>
          </cell>
          <cell r="D2194">
            <v>7.17</v>
          </cell>
        </row>
        <row r="2195">
          <cell r="A2195">
            <v>92763</v>
          </cell>
          <cell r="B2195" t="str">
            <v>ARMAÇÃO DE PILAR OU VIGA DE UMA ESTRUTURA CONVENCIONAL DE CONCRETO ARMADO EM UM EDIFÍCIO DE MÚLTIPLOS PAVIMENTOS UTILIZANDO AÇO CA-50 DE 12,5 MM - MONTAGEM. AF_12/2015</v>
          </cell>
          <cell r="C2195" t="str">
            <v>KG</v>
          </cell>
          <cell r="D2195">
            <v>6.49</v>
          </cell>
        </row>
        <row r="2196">
          <cell r="A2196">
            <v>92764</v>
          </cell>
          <cell r="B2196" t="str">
            <v>ARMAÇÃO DE PILAR OU VIGA DE UMA ESTRUTURA CONVENCIONAL DE CONCRETO ARMADO EM UM EDIFÍCIO DE MÚLTIPLOS PAVIMENTOS UTILIZANDO AÇO CA-50 DE 16,0 MM - MONTAGEM. AF_12/2015</v>
          </cell>
          <cell r="C2196" t="str">
            <v>KG</v>
          </cell>
          <cell r="D2196">
            <v>6.14</v>
          </cell>
        </row>
        <row r="2197">
          <cell r="A2197">
            <v>92765</v>
          </cell>
          <cell r="B2197" t="str">
            <v>ARMAÇÃO DE PILAR OU VIGA DE UMA ESTRUTURA CONVENCIONAL DE CONCRETO ARMADO EM UM EDIFÍCIO DE MÚLTIPLOS PAVIMENTOS UTILIZANDO AÇO CA-50 DE 20,0 MM - MONTAGEM. AF_12/2015</v>
          </cell>
          <cell r="C2197" t="str">
            <v>KG</v>
          </cell>
          <cell r="D2197">
            <v>5.71</v>
          </cell>
        </row>
        <row r="2198">
          <cell r="A2198">
            <v>92766</v>
          </cell>
          <cell r="B2198" t="str">
            <v>ARMAÇÃO DE PILAR OU VIGA DE UMA ESTRUTURA CONVENCIONAL DE CONCRETO ARMADO EM UM EDIFÍCIO DE MÚLTIPLOS PAVIMENTOS UTILIZANDO AÇO CA-50 DE 25,0 MM - MONTAGEM. AF_12/2015</v>
          </cell>
          <cell r="C2198" t="str">
            <v>KG</v>
          </cell>
          <cell r="D2198">
            <v>6.33</v>
          </cell>
        </row>
        <row r="2199">
          <cell r="A2199">
            <v>92767</v>
          </cell>
          <cell r="B2199" t="str">
            <v>ARMAÇÃO DE LAJE DE UMA ESTRUTURA CONVENCIONAL DE CONCRETO ARMADO EM UM EDIFÍCIO DE MÚLTIPLOS PAVIMENTOS UTILIZANDO AÇO CA-60 DE 4,2 MM - MONTAGEM. AF_12/2015</v>
          </cell>
          <cell r="C2199" t="str">
            <v>KG</v>
          </cell>
          <cell r="D2199">
            <v>9.89</v>
          </cell>
        </row>
        <row r="2200">
          <cell r="A2200">
            <v>92768</v>
          </cell>
          <cell r="B2200" t="str">
            <v>ARMAÇÃO DE LAJE DE UMA ESTRUTURA CONVENCIONAL DE CONCRETO ARMADO EM UM EDIFÍCIO DE MÚLTIPLOS PAVIMENTOS UTILIZANDO AÇO CA-60 DE 5,0 MM - MONTAGEM. AF_12/2015</v>
          </cell>
          <cell r="C2200" t="str">
            <v>KG</v>
          </cell>
          <cell r="D2200">
            <v>8.7100000000000009</v>
          </cell>
        </row>
        <row r="2201">
          <cell r="A2201">
            <v>92769</v>
          </cell>
          <cell r="B2201" t="str">
            <v>ARMAÇÃO DE LAJE DE UMA ESTRUTURA CONVENCIONAL DE CONCRETO ARMADO EM UM EDIFÍCIO DE MÚLTIPLOS PAVIMENTOS UTILIZANDO AÇO CA-50 DE 6,3 MM - MONTAGEM. AF_12/2015</v>
          </cell>
          <cell r="C2201" t="str">
            <v>KG</v>
          </cell>
          <cell r="D2201">
            <v>7.95</v>
          </cell>
        </row>
        <row r="2202">
          <cell r="A2202">
            <v>92770</v>
          </cell>
          <cell r="B2202" t="str">
            <v>ARMAÇÃO DE LAJE DE UMA ESTRUTURA CONVENCIONAL DE CONCRETO ARMADO EM UM EDIFÍCIO DE MÚLTIPLOS PAVIMENTOS UTILIZANDO AÇO CA-50 DE 8,0 MM - MONTAGEM. AF_12/2015</v>
          </cell>
          <cell r="C2202" t="str">
            <v>KG</v>
          </cell>
          <cell r="D2202">
            <v>8.14</v>
          </cell>
        </row>
        <row r="2203">
          <cell r="A2203">
            <v>92771</v>
          </cell>
          <cell r="B2203" t="str">
            <v>ARMAÇÃO DE LAJE DE UMA ESTRUTURA CONVENCIONAL DE CONCRETO ARMADO EM UM EDIFÍCIO DE MÚLTIPLOS PAVIMENTOS UTILIZANDO AÇO CA-50 DE 10,0 MM - MONTAGEM. AF_12/2015</v>
          </cell>
          <cell r="C2203" t="str">
            <v>KG</v>
          </cell>
          <cell r="D2203">
            <v>6.7</v>
          </cell>
        </row>
        <row r="2204">
          <cell r="A2204">
            <v>92772</v>
          </cell>
          <cell r="B2204" t="str">
            <v>ARMAÇÃO DE LAJE DE UMA ESTRUTURA CONVENCIONAL DE CONCRETO ARMADO EM UM EDIFÍCIO DE MÚLTIPLOS PAVIMENTOS UTILIZANDO AÇO CA-50 DE 12,5 MM - MONTAGEM. AF_12/2015</v>
          </cell>
          <cell r="C2204" t="str">
            <v>KG</v>
          </cell>
          <cell r="D2204">
            <v>6.14</v>
          </cell>
        </row>
        <row r="2205">
          <cell r="A2205">
            <v>92773</v>
          </cell>
          <cell r="B2205" t="str">
            <v>ARMAÇÃO DE LAJE DE UMA ESTRUTURA CONVENCIONAL DE CONCRETO ARMADO EM UM EDIFÍCIO DE MÚLTIPLOS PAVIMENTOS UTILIZANDO AÇO CA-50 DE 16,0 MM - MONTAGEM. AF_12/2015</v>
          </cell>
          <cell r="C2205" t="str">
            <v>KG</v>
          </cell>
          <cell r="D2205">
            <v>5.9</v>
          </cell>
        </row>
        <row r="2206">
          <cell r="A2206">
            <v>92774</v>
          </cell>
          <cell r="B2206" t="str">
            <v>ARMAÇÃO DE LAJE DE UMA ESTRUTURA CONVENCIONAL DE CONCRETO ARMADO EM UM EDIFÍCIO DE MÚLTIPLOS PAVIMENTOS UTILIZANDO AÇO CA-50 DE 20,0 MM - MONTAGEM. AF_12/2015</v>
          </cell>
          <cell r="C2206" t="str">
            <v>KG</v>
          </cell>
          <cell r="D2206">
            <v>5.54</v>
          </cell>
        </row>
        <row r="2207">
          <cell r="A2207">
            <v>92775</v>
          </cell>
          <cell r="B2207" t="str">
            <v>ARMAÇÃO DE PILAR OU VIGA DE UMA ESTRUTURA CONVENCIONAL DE CONCRETO ARMADO EM UMA EDIFICAÇÃO TÉRREA OU SOBRADO UTILIZANDO AÇO CA-60 DE 5,0 MM - MONTAGEM. AF_12/2015</v>
          </cell>
          <cell r="C2207" t="str">
            <v>KG</v>
          </cell>
          <cell r="D2207">
            <v>11.74</v>
          </cell>
        </row>
        <row r="2208">
          <cell r="A2208">
            <v>92776</v>
          </cell>
          <cell r="B2208" t="str">
            <v>ARMAÇÃO DE PILAR OU VIGA DE UMA ESTRUTURA CONVENCIONAL DE CONCRETO ARMADO EM UMA EDIFICAÇÃO TÉRREA OU SOBRADO UTILIZANDO AÇO CA-50 DE 6,3 MM - MONTAGEM. AF_12/2015</v>
          </cell>
          <cell r="C2208" t="str">
            <v>KG</v>
          </cell>
          <cell r="D2208">
            <v>10.25</v>
          </cell>
        </row>
        <row r="2209">
          <cell r="A2209">
            <v>92777</v>
          </cell>
          <cell r="B2209" t="str">
            <v>ARMAÇÃO DE PILAR OU VIGA DE UMA ESTRUTURA CONVENCIONAL DE CONCRETO ARMADO EM UMA EDIFICAÇÃO TÉRREA OU SOBRADO UTILIZANDO AÇO CA-50 DE 8,0 MM - MONTAGEM. AF_12/2015</v>
          </cell>
          <cell r="C2209" t="str">
            <v>KG</v>
          </cell>
          <cell r="D2209">
            <v>9.8800000000000008</v>
          </cell>
        </row>
        <row r="2210">
          <cell r="A2210">
            <v>92778</v>
          </cell>
          <cell r="B2210" t="str">
            <v>ARMAÇÃO DE PILAR OU VIGA DE UMA ESTRUTURA CONVENCIONAL DE CONCRETO ARMADO EM UMA EDIFICAÇÃO TÉRREA OU SOBRADO UTILIZANDO AÇO CA-50 DE 10,0 MM - MONTAGEM. AF_12/2015</v>
          </cell>
          <cell r="C2210" t="str">
            <v>KG</v>
          </cell>
          <cell r="D2210">
            <v>8.0299999999999994</v>
          </cell>
        </row>
        <row r="2211">
          <cell r="A2211">
            <v>92779</v>
          </cell>
          <cell r="B2211" t="str">
            <v>ARMAÇÃO DE PILAR OU VIGA DE UMA ESTRUTURA CONVENCIONAL DE CONCRETO ARMADO EM UMA EDIFICAÇÃO TÉRREA OU SOBRADO UTILIZANDO AÇO CA-50 DE 12,5 MM - MONTAGEM. AF_12/2015</v>
          </cell>
          <cell r="C2211" t="str">
            <v>KG</v>
          </cell>
          <cell r="D2211">
            <v>7.12</v>
          </cell>
        </row>
        <row r="2212">
          <cell r="A2212">
            <v>92780</v>
          </cell>
          <cell r="B2212" t="str">
            <v>ARMAÇÃO DE PILAR OU VIGA DE UMA ESTRUTURA CONVENCIONAL DE CONCRETO ARMADO EM UMA EDIFICAÇÃO TÉRREA OU SOBRADO UTILIZANDO AÇO CA-50 DE 16,0 MM - MONTAGEM. AF_12/2015</v>
          </cell>
          <cell r="C2212" t="str">
            <v>KG</v>
          </cell>
          <cell r="D2212">
            <v>6.57</v>
          </cell>
        </row>
        <row r="2213">
          <cell r="A2213">
            <v>92781</v>
          </cell>
          <cell r="B2213" t="str">
            <v>ARMAÇÃO DE PILAR OU VIGA DE UMA ESTRUTURA CONVENCIONAL DE CONCRETO ARMADO EM UMA EDIFICAÇÃO TÉRREA OU SOBRADO UTILIZANDO AÇO CA-50 DE 20,0 MM - MONTAGEM. AF_12/2015</v>
          </cell>
          <cell r="C2213" t="str">
            <v>KG</v>
          </cell>
          <cell r="D2213">
            <v>6</v>
          </cell>
        </row>
        <row r="2214">
          <cell r="A2214">
            <v>92782</v>
          </cell>
          <cell r="B2214" t="str">
            <v>ARMAÇÃO DE PILAR OU VIGA DE UMA ESTRUTURA CONVENCIONAL DE CONCRETO ARMADO EM UMA EDIFICAÇÃO TÉRREA OU SOBRADO UTILIZANDO AÇO CA-50 DE 25,0 MM - MONTAGEM. AF_12/2015</v>
          </cell>
          <cell r="C2214" t="str">
            <v>KG</v>
          </cell>
          <cell r="D2214">
            <v>6.49</v>
          </cell>
        </row>
        <row r="2215">
          <cell r="A2215">
            <v>92783</v>
          </cell>
          <cell r="B2215" t="str">
            <v>ARMAÇÃO DE LAJE DE UMA ESTRUTURA CONVENCIONAL DE CONCRETO ARMADO EM UMA EDIFICAÇÃO TÉRREA OU SOBRADO UTILIZANDO AÇO CA-60 DE 4,2 MM - MONTAGEM. AF_12/2015</v>
          </cell>
          <cell r="C2215" t="str">
            <v>KG</v>
          </cell>
          <cell r="D2215">
            <v>11.61</v>
          </cell>
        </row>
        <row r="2216">
          <cell r="A2216">
            <v>92784</v>
          </cell>
          <cell r="B2216" t="str">
            <v>ARMAÇÃO DE LAJE DE UMA ESTRUTURA CONVENCIONAL DE CONCRETO ARMADO EM UMA EDIFICAÇÃO TÉRREA OU SOBRADO UTILIZANDO AÇO CA-60 DE 5,0 MM - MONTAGEM. AF_12/2015</v>
          </cell>
          <cell r="C2216" t="str">
            <v>KG</v>
          </cell>
          <cell r="D2216">
            <v>10.1</v>
          </cell>
        </row>
        <row r="2217">
          <cell r="A2217">
            <v>92785</v>
          </cell>
          <cell r="B2217" t="str">
            <v>ARMAÇÃO DE LAJE DE UMA ESTRUTURA CONVENCIONAL DE CONCRETO ARMADO EM UMA EDIFICAÇÃO TÉRREA OU SOBRADO UTILIZANDO AÇO CA-50 DE 6,3 MM - MONTAGEM. AF_12/2015</v>
          </cell>
          <cell r="C2217" t="str">
            <v>KG</v>
          </cell>
          <cell r="D2217">
            <v>9</v>
          </cell>
        </row>
        <row r="2218">
          <cell r="A2218">
            <v>92786</v>
          </cell>
          <cell r="B2218" t="str">
            <v>ARMAÇÃO DE LAJE DE UMA ESTRUTURA CONVENCIONAL DE CONCRETO ARMADO EM UMA EDIFICAÇÃO TÉRREA OU SOBRADO UTILIZANDO AÇO CA-50 DE 8,0 MM - MONTAGEM. AF_12/2015</v>
          </cell>
          <cell r="C2218" t="str">
            <v>KG</v>
          </cell>
          <cell r="D2218">
            <v>8.92</v>
          </cell>
        </row>
        <row r="2219">
          <cell r="A2219">
            <v>92787</v>
          </cell>
          <cell r="B2219" t="str">
            <v>ARMAÇÃO DE LAJE DE UMA ESTRUTURA CONVENCIONAL DE CONCRETO ARMADO EM UMA EDIFICAÇÃO TÉRREA OU SOBRADO UTILIZANDO AÇO CA-50 DE 10,0 MM - MONTAGEM. AF_12/2015</v>
          </cell>
          <cell r="C2219" t="str">
            <v>KG</v>
          </cell>
          <cell r="D2219">
            <v>7.27</v>
          </cell>
        </row>
        <row r="2220">
          <cell r="A2220">
            <v>92788</v>
          </cell>
          <cell r="B2220" t="str">
            <v>ARMAÇÃO DE LAJE DE UMA ESTRUTURA CONVENCIONAL DE CONCRETO ARMADO EM UMA EDIFICAÇÃO TÉRREA OU SOBRADO UTILIZANDO AÇO CA-50 DE 12,5 MM - MONTAGEM. AF_12/2015</v>
          </cell>
          <cell r="C2220" t="str">
            <v>KG</v>
          </cell>
          <cell r="D2220">
            <v>6.54</v>
          </cell>
        </row>
        <row r="2221">
          <cell r="A2221">
            <v>92789</v>
          </cell>
          <cell r="B2221" t="str">
            <v>ARMAÇÃO DE LAJE DE UMA ESTRUTURA CONVENCIONAL DE CONCRETO ARMADO EM UMA EDIFICAÇÃO TÉRREA OU SOBRADO UTILIZANDO AÇO CA-50 DE 16,0 MM - MONTAGEM. AF_12/2015</v>
          </cell>
          <cell r="C2221" t="str">
            <v>KG</v>
          </cell>
          <cell r="D2221">
            <v>6.15</v>
          </cell>
        </row>
        <row r="2222">
          <cell r="A2222">
            <v>92790</v>
          </cell>
          <cell r="B2222" t="str">
            <v>ARMAÇÃO DE LAJE DE UMA ESTRUTURA CONVENCIONAL DE CONCRETO ARMADO EM UMA EDIFICAÇÃO TÉRREA OU SOBRADO UTILIZANDO AÇO CA-50 DE 20,0 MM - MONTAGEM. AF_12/2015</v>
          </cell>
          <cell r="C2222" t="str">
            <v>KG</v>
          </cell>
          <cell r="D2222">
            <v>5.69</v>
          </cell>
        </row>
        <row r="2223">
          <cell r="A2223">
            <v>92791</v>
          </cell>
          <cell r="B2223" t="str">
            <v>CORTE E DOBRA DE AÇO CA-60, DIÂMETRO DE 5,0 MM, UTILIZADO EM ESTRUTURAS DIVERSAS, EXCETO LAJES. AF_12/2015</v>
          </cell>
          <cell r="C2223" t="str">
            <v>KG</v>
          </cell>
          <cell r="D2223">
            <v>6.79</v>
          </cell>
        </row>
        <row r="2224">
          <cell r="A2224">
            <v>92792</v>
          </cell>
          <cell r="B2224" t="str">
            <v>CORTE E DOBRA DE AÇO CA-50, DIÂMETRO DE 6,3 MM, UTILIZADO EM ESTRUTURAS DIVERSAS, EXCETO LAJES. AF_12/2015</v>
          </cell>
          <cell r="C2224" t="str">
            <v>KG</v>
          </cell>
          <cell r="D2224">
            <v>6.4</v>
          </cell>
        </row>
        <row r="2225">
          <cell r="A2225">
            <v>92793</v>
          </cell>
          <cell r="B2225" t="str">
            <v>CORTE E DOBRA DE AÇO CA-50, DIÂMETRO DE 8,0 MM, UTILIZADO EM ESTRUTURAS DIVERSAS, EXCETO LAJES. AF_12/2015</v>
          </cell>
          <cell r="C2225" t="str">
            <v>KG</v>
          </cell>
          <cell r="D2225">
            <v>6.93</v>
          </cell>
        </row>
        <row r="2226">
          <cell r="A2226">
            <v>92794</v>
          </cell>
          <cell r="B2226" t="str">
            <v>CORTE E DOBRA DE AÇO CA-50, DIÂMETRO DE 10,0 MM, UTILIZADO EM ESTRUTURAS DIVERSAS, EXCETO LAJES. AF_12/2015</v>
          </cell>
          <cell r="C2226" t="str">
            <v>KG</v>
          </cell>
          <cell r="D2226">
            <v>5.76</v>
          </cell>
        </row>
        <row r="2227">
          <cell r="A2227">
            <v>92795</v>
          </cell>
          <cell r="B2227" t="str">
            <v>CORTE E DOBRA DE AÇO CA-50, DIÂMETRO DE 12,5 MM, UTILIZADO EM ESTRUTURAS DIVERSAS, EXCETO LAJES. AF_12/2015</v>
          </cell>
          <cell r="C2227" t="str">
            <v>KG</v>
          </cell>
          <cell r="D2227">
            <v>5.39</v>
          </cell>
        </row>
        <row r="2228">
          <cell r="A2228">
            <v>92796</v>
          </cell>
          <cell r="B2228" t="str">
            <v>CORTE E DOBRA DE AÇO CA-50, DIÂMETRO DE 16,0 MM, UTILIZADO EM ESTRUTURAS DIVERSAS, EXCETO LAJES. AF_12/2015</v>
          </cell>
          <cell r="C2228" t="str">
            <v>KG</v>
          </cell>
          <cell r="D2228">
            <v>5.32</v>
          </cell>
        </row>
        <row r="2229">
          <cell r="A2229">
            <v>92797</v>
          </cell>
          <cell r="B2229" t="str">
            <v>CORTE E DOBRA DE AÇO CA-50, DIÂMETRO DE 20,0 MM, UTILIZADO EM ESTRUTURAS DIVERSAS, EXCETO LAJES. AF_12/2015</v>
          </cell>
          <cell r="C2229" t="str">
            <v>KG</v>
          </cell>
          <cell r="D2229">
            <v>5.08</v>
          </cell>
        </row>
        <row r="2230">
          <cell r="A2230">
            <v>92798</v>
          </cell>
          <cell r="B2230" t="str">
            <v>CORTE E DOBRA DE AÇO CA-50, DIÂMETRO DE 25,0 MM, UTILIZADO EM ESTRUTURAS DIVERSAS, EXCETO LAJES. AF_12/2015</v>
          </cell>
          <cell r="C2230" t="str">
            <v>KG</v>
          </cell>
          <cell r="D2230">
            <v>5.84</v>
          </cell>
        </row>
        <row r="2231">
          <cell r="A2231">
            <v>92799</v>
          </cell>
          <cell r="B2231" t="str">
            <v>CORTE E DOBRA DE AÇO CA-60, DIÂMETRO DE 4,2 MM, UTILIZADO EM LAJE. AF_12/2015</v>
          </cell>
          <cell r="C2231" t="str">
            <v>KG</v>
          </cell>
          <cell r="D2231">
            <v>7.12</v>
          </cell>
        </row>
        <row r="2232">
          <cell r="A2232">
            <v>92800</v>
          </cell>
          <cell r="B2232" t="str">
            <v>CORTE E DOBRA DE AÇO CA-60, DIÂMETRO DE 5,0 MM, UTILIZADO EM LAJE. AF_12/2015</v>
          </cell>
          <cell r="C2232" t="str">
            <v>KG</v>
          </cell>
          <cell r="D2232">
            <v>6.42</v>
          </cell>
        </row>
        <row r="2233">
          <cell r="A2233">
            <v>92801</v>
          </cell>
          <cell r="B2233" t="str">
            <v>CORTE E DOBRA DE AÇO CA-50, DIÂMETRO DE 6,3 MM, UTILIZADO EM LAJE. AF_12/2015</v>
          </cell>
          <cell r="C2233" t="str">
            <v>KG</v>
          </cell>
          <cell r="D2233">
            <v>6.19</v>
          </cell>
        </row>
        <row r="2234">
          <cell r="A2234">
            <v>92802</v>
          </cell>
          <cell r="B2234" t="str">
            <v>CORTE E DOBRA DE AÇO CA-50, DIÂMETRO DE 8,0 MM, UTILIZADO EM LAJE. AF_12/2015</v>
          </cell>
          <cell r="C2234" t="str">
            <v>KG</v>
          </cell>
          <cell r="D2234">
            <v>6.81</v>
          </cell>
        </row>
        <row r="2235">
          <cell r="A2235">
            <v>92803</v>
          </cell>
          <cell r="B2235" t="str">
            <v>CORTE E DOBRA DE AÇO CA-50, DIÂMETRO DE 10,0 MM, UTILIZADO EM LAJE. AF_12/2015</v>
          </cell>
          <cell r="C2235" t="str">
            <v>KG</v>
          </cell>
          <cell r="D2235">
            <v>5.68</v>
          </cell>
        </row>
        <row r="2236">
          <cell r="A2236">
            <v>92804</v>
          </cell>
          <cell r="B2236" t="str">
            <v>CORTE E DOBRA DE AÇO CA-50, DIÂMETRO DE 12,5 MM, UTILIZADO EM LAJE. AF_12/2015</v>
          </cell>
          <cell r="C2236" t="str">
            <v>KG</v>
          </cell>
          <cell r="D2236">
            <v>5.34</v>
          </cell>
        </row>
        <row r="2237">
          <cell r="A2237">
            <v>92805</v>
          </cell>
          <cell r="B2237" t="str">
            <v>CORTE E DOBRA DE AÇO CA-50, DIÂMETRO DE 16,0 MM, UTILIZADO EM LAJE. AF_12/2015</v>
          </cell>
          <cell r="C2237" t="str">
            <v>KG</v>
          </cell>
          <cell r="D2237">
            <v>5.3</v>
          </cell>
        </row>
        <row r="2238">
          <cell r="A2238">
            <v>92806</v>
          </cell>
          <cell r="B2238" t="str">
            <v>CORTE E DOBRA DE AÇO CA-50, DIÂMETRO DE 20,0 MM, UTILIZADO EM LAJE. AF_12/2015</v>
          </cell>
          <cell r="C2238" t="str">
            <v>KG</v>
          </cell>
          <cell r="D2238">
            <v>5.07</v>
          </cell>
        </row>
        <row r="2239">
          <cell r="A2239">
            <v>92875</v>
          </cell>
          <cell r="B2239" t="str">
            <v>CORTE E DOBRA DE AÇO CA-25, DIÂMETRO DE 6,3 MM. AF_12/2015</v>
          </cell>
          <cell r="C2239" t="str">
            <v>KG</v>
          </cell>
          <cell r="D2239">
            <v>6.54</v>
          </cell>
        </row>
        <row r="2240">
          <cell r="A2240">
            <v>92876</v>
          </cell>
          <cell r="B2240" t="str">
            <v>CORTE E DOBRA DE AÇO CA-25, DIÂMETRO DE 8,0 MM. AF_12/2015</v>
          </cell>
          <cell r="C2240" t="str">
            <v>KG</v>
          </cell>
          <cell r="D2240">
            <v>6.31</v>
          </cell>
        </row>
        <row r="2241">
          <cell r="A2241">
            <v>92877</v>
          </cell>
          <cell r="B2241" t="str">
            <v>CORTE E DOBRA DE AÇO CA-25, DIÂMETRO DE 10,0 MM. AF_12/2015</v>
          </cell>
          <cell r="C2241" t="str">
            <v>KG</v>
          </cell>
          <cell r="D2241">
            <v>5.75</v>
          </cell>
        </row>
        <row r="2242">
          <cell r="A2242">
            <v>92878</v>
          </cell>
          <cell r="B2242" t="str">
            <v>CORTE E DOBRA DE AÇO CA-25, DIÂMETRO DE 12,5 MM. AF_12/2015</v>
          </cell>
          <cell r="C2242" t="str">
            <v>KG</v>
          </cell>
          <cell r="D2242">
            <v>5.68</v>
          </cell>
        </row>
        <row r="2243">
          <cell r="A2243">
            <v>92879</v>
          </cell>
          <cell r="B2243" t="str">
            <v>CORTE E DOBRA DE AÇO CA-25, DIÂMETRO DE 16,0 MM. AF_12/2015</v>
          </cell>
          <cell r="C2243" t="str">
            <v>KG</v>
          </cell>
          <cell r="D2243">
            <v>5.61</v>
          </cell>
        </row>
        <row r="2244">
          <cell r="A2244">
            <v>92880</v>
          </cell>
          <cell r="B2244" t="str">
            <v>CORTE E DOBRA DE AÇO CA-25, DIÂMETRO DE 20,0 MM. AF_12/2015</v>
          </cell>
          <cell r="C2244" t="str">
            <v>KG</v>
          </cell>
          <cell r="D2244">
            <v>5.73</v>
          </cell>
        </row>
        <row r="2245">
          <cell r="A2245">
            <v>92881</v>
          </cell>
          <cell r="B2245" t="str">
            <v>CORTE E DOBRA DE AÇO CA-25, DIÂMETRO DE 25,0 MM. AF_12/2015</v>
          </cell>
          <cell r="C2245" t="str">
            <v>KG</v>
          </cell>
          <cell r="D2245">
            <v>5.71</v>
          </cell>
        </row>
        <row r="2246">
          <cell r="A2246">
            <v>92882</v>
          </cell>
          <cell r="B2246" t="str">
            <v>ARMAÇÃO UTILIZANDO AÇO CA-25 DE 6,3 MM - MONTAGEM. AF_12/2015</v>
          </cell>
          <cell r="C2246" t="str">
            <v>KG</v>
          </cell>
          <cell r="D2246">
            <v>8.85</v>
          </cell>
        </row>
        <row r="2247">
          <cell r="A2247">
            <v>92883</v>
          </cell>
          <cell r="B2247" t="str">
            <v>ARMAÇÃO UTILIZANDO AÇO CA-25 DE 8,0 MM - MONTAGEM. AF_12/2015</v>
          </cell>
          <cell r="C2247" t="str">
            <v>KG</v>
          </cell>
          <cell r="D2247">
            <v>8.11</v>
          </cell>
        </row>
        <row r="2248">
          <cell r="A2248">
            <v>92884</v>
          </cell>
          <cell r="B2248" t="str">
            <v>ARMAÇÃO UTILIZANDO AÇO CA-25 DE 10,0 MM - MONTAGEM. AF_12/2015</v>
          </cell>
          <cell r="C2248" t="str">
            <v>KG</v>
          </cell>
          <cell r="D2248">
            <v>7.16</v>
          </cell>
        </row>
        <row r="2249">
          <cell r="A2249">
            <v>92885</v>
          </cell>
          <cell r="B2249" t="str">
            <v>ARMAÇÃO UTILIZANDO AÇO CA-25 DE 12,5 MM - MONTAGEM. AF_12/2015</v>
          </cell>
          <cell r="C2249" t="str">
            <v>KG</v>
          </cell>
          <cell r="D2249">
            <v>6.78</v>
          </cell>
        </row>
        <row r="2250">
          <cell r="A2250">
            <v>92886</v>
          </cell>
          <cell r="B2250" t="str">
            <v>ARMAÇÃO UTILIZANDO AÇO CA-25 DE 16,0 MM - MONTAGEM. AF_12/2015</v>
          </cell>
          <cell r="C2250" t="str">
            <v>KG</v>
          </cell>
          <cell r="D2250">
            <v>6.43</v>
          </cell>
        </row>
        <row r="2251">
          <cell r="A2251">
            <v>92887</v>
          </cell>
          <cell r="B2251" t="str">
            <v>ARMAÇÃO UTILIZANDO AÇO CA-25 DE 20,0 MM - MONTAGEM. AF_12/2015</v>
          </cell>
          <cell r="C2251" t="str">
            <v>KG</v>
          </cell>
          <cell r="D2251">
            <v>6.36</v>
          </cell>
        </row>
        <row r="2252">
          <cell r="A2252">
            <v>92888</v>
          </cell>
          <cell r="B2252" t="str">
            <v>ARMAÇÃO UTILIZANDO AÇO CA-25 DE 25,0 MM - MONTAGEM. AF_12/2015</v>
          </cell>
          <cell r="C2252" t="str">
            <v>KG</v>
          </cell>
          <cell r="D2252">
            <v>6.2</v>
          </cell>
        </row>
        <row r="2253">
          <cell r="A2253">
            <v>92915</v>
          </cell>
          <cell r="B2253" t="str">
            <v>ARMAÇÃO DE ESTRUTURAS DE CONCRETO ARMADO, EXCETO VIGAS, PILARES, LAJES E FUNDAÇÕES, UTILIZANDO AÇO CA-60 DE 5,0 MM - MONTAGEM. AF_12/2015</v>
          </cell>
          <cell r="C2253" t="str">
            <v>KG</v>
          </cell>
          <cell r="D2253">
            <v>10.73</v>
          </cell>
        </row>
        <row r="2254">
          <cell r="A2254">
            <v>92916</v>
          </cell>
          <cell r="B2254" t="str">
            <v>ARMAÇÃO DE ESTRUTURAS DE CONCRETO ARMADO, EXCETO VIGAS, PILARES, LAJES E FUNDAÇÕES, UTILIZANDO AÇO CA-50 DE 6,3 MM - MONTAGEM. AF_12/2015</v>
          </cell>
          <cell r="C2254" t="str">
            <v>KG</v>
          </cell>
          <cell r="D2254">
            <v>9.49</v>
          </cell>
        </row>
        <row r="2255">
          <cell r="A2255">
            <v>92917</v>
          </cell>
          <cell r="B2255" t="str">
            <v>ARMAÇÃO DE ESTRUTURAS DE CONCRETO ARMADO, EXCETO VIGAS, PILARES, LAJES E FUNDAÇÕES, UTILIZANDO AÇO CA-50 DE 8,0 MM - MONTAGEM. AF_12/2015</v>
          </cell>
          <cell r="C2255" t="str">
            <v>KG</v>
          </cell>
          <cell r="D2255">
            <v>9.31</v>
          </cell>
        </row>
        <row r="2256">
          <cell r="A2256">
            <v>92919</v>
          </cell>
          <cell r="B2256" t="str">
            <v>ARMAÇÃO DE ESTRUTURAS DE CONCRETO ARMADO, EXCETO VIGAS, PILARES, LAJES E FUNDAÇÕES, UTILIZANDO AÇO CA-50 DE 10,0 MM - MONTAGEM. AF_12/2015</v>
          </cell>
          <cell r="C2256" t="str">
            <v>KG</v>
          </cell>
          <cell r="D2256">
            <v>7.6</v>
          </cell>
        </row>
        <row r="2257">
          <cell r="A2257">
            <v>92921</v>
          </cell>
          <cell r="B2257" t="str">
            <v>ARMAÇÃO DE ESTRUTURAS DE CONCRETO ARMADO, EXCETO VIGAS, PILARES, LAJES E FUNDAÇÕES, UTILIZANDO AÇO CA-50 DE 12,5 MM - MONTAGEM. AF_12/2015</v>
          </cell>
          <cell r="C2257" t="str">
            <v>KG</v>
          </cell>
          <cell r="D2257">
            <v>6.81</v>
          </cell>
        </row>
        <row r="2258">
          <cell r="A2258">
            <v>92922</v>
          </cell>
          <cell r="B2258" t="str">
            <v>ARMAÇÃO DE ESTRUTURAS DE CONCRETO ARMADO, EXCETO VIGAS, PILARES, LAJES E FUNDAÇÕES, UTILIZANDO AÇO CA-50 DE 16,0 MM - MONTAGEM. AF_12/2015</v>
          </cell>
          <cell r="C2258" t="str">
            <v>KG</v>
          </cell>
          <cell r="D2258">
            <v>6.36</v>
          </cell>
        </row>
        <row r="2259">
          <cell r="A2259">
            <v>92923</v>
          </cell>
          <cell r="B2259" t="str">
            <v>ARMAÇÃO DE ESTRUTURAS DE CONCRETO ARMADO, EXCETO VIGAS, PILARES, LAJES E FUNDAÇÕES, UTILIZANDO AÇO CA-50 DE 20,0 MM - MONTAGEM. AF_12/2015</v>
          </cell>
          <cell r="C2259" t="str">
            <v>KG</v>
          </cell>
          <cell r="D2259">
            <v>5.86</v>
          </cell>
        </row>
        <row r="2260">
          <cell r="A2260">
            <v>92924</v>
          </cell>
          <cell r="B2260" t="str">
            <v>ARMAÇÃO DE ESTRUTURAS DE CONCRETO ARMADO, EXCETO VIGAS, PILARES, LAJES E FUNDAÇÕES, UTILIZANDO AÇO CA-50 DE 25,0 MM - MONTAGEM. AF_12/2015</v>
          </cell>
          <cell r="C2260" t="str">
            <v>KG</v>
          </cell>
          <cell r="D2260">
            <v>6.41</v>
          </cell>
        </row>
        <row r="2261">
          <cell r="A2261">
            <v>95445</v>
          </cell>
          <cell r="B2261" t="str">
            <v>CORTE E DOBRA DE AÇO CA-60, DIÂMETRO DE 5,0 MM, UTILIZADO EM ESTRIBO CONTÍNUO HELICOIDAL. AF_10/2016</v>
          </cell>
          <cell r="C2261" t="str">
            <v>KG</v>
          </cell>
          <cell r="D2261">
            <v>5.44</v>
          </cell>
        </row>
        <row r="2262">
          <cell r="A2262">
            <v>95446</v>
          </cell>
          <cell r="B2262" t="str">
            <v>CORTE E DOBRA DE AÇO CA-50, DIÂMETRO DE 6,3 MM, UTILIZADO EM ESTRIBO CONTÍNUO HELICOIDAL. AF_10/2016</v>
          </cell>
          <cell r="C2262" t="str">
            <v>KG</v>
          </cell>
          <cell r="D2262">
            <v>5.58</v>
          </cell>
        </row>
        <row r="2263">
          <cell r="A2263">
            <v>95576</v>
          </cell>
          <cell r="B2263" t="str">
            <v>MONTAGEM DE ARMADURA LONGITUDINAL/TRANSVERSAL DE ESTACAS DE SEÇÃO CIRCULAR, DIÂMETRO = 8,0 MM. AF_11/2016</v>
          </cell>
          <cell r="C2263" t="str">
            <v>KG</v>
          </cell>
          <cell r="D2263">
            <v>8.84</v>
          </cell>
        </row>
        <row r="2264">
          <cell r="A2264">
            <v>95577</v>
          </cell>
          <cell r="B2264" t="str">
            <v>MONTAGEM DE ARMADURA LONGITUDINAL DE ESTACAS DE SEÇÃO CIRCULAR, DIÂMETRO = 10,0 MM. AF_11/2016</v>
          </cell>
          <cell r="C2264" t="str">
            <v>KG</v>
          </cell>
          <cell r="D2264">
            <v>7.34</v>
          </cell>
        </row>
        <row r="2265">
          <cell r="A2265">
            <v>95578</v>
          </cell>
          <cell r="B2265" t="str">
            <v>MONTAGEM DE ARMADURA LONGITUDINAL/TRANSVERSAL DE ESTACAS DE SEÇÃO CIRCULAR, DIÂMETRO = 12,5 MM. AF_11/2016</v>
          </cell>
          <cell r="C2265" t="str">
            <v>KG</v>
          </cell>
          <cell r="D2265">
            <v>6.71</v>
          </cell>
        </row>
        <row r="2266">
          <cell r="A2266">
            <v>95579</v>
          </cell>
          <cell r="B2266" t="str">
            <v>MONTAGEM DE ARMADURA LONGITUDINAL DE ESTACAS DE SEÇÃO CIRCULAR, DIÂMETRO = 16,0 MM. AF_11/2016</v>
          </cell>
          <cell r="C2266" t="str">
            <v>KG</v>
          </cell>
          <cell r="D2266">
            <v>6.39</v>
          </cell>
        </row>
        <row r="2267">
          <cell r="A2267">
            <v>95580</v>
          </cell>
          <cell r="B2267" t="str">
            <v>MONTAGEM DE ARMADURA LONGITUDINAL DE ESTACAS DE SEÇÃO CIRCULAR, DIÂMETRO = 20,0 MM. AF_11/2016</v>
          </cell>
          <cell r="C2267" t="str">
            <v>KG</v>
          </cell>
          <cell r="D2267">
            <v>6</v>
          </cell>
        </row>
        <row r="2268">
          <cell r="A2268">
            <v>95581</v>
          </cell>
          <cell r="B2268" t="str">
            <v>MONTAGEM DE ARMADURA LONGITUDINAL DE ESTACAS DE SEÇÃO CIRCULAR, DIÂMETRO = 25,0 MM. AF_11/2016</v>
          </cell>
          <cell r="C2268" t="str">
            <v>KG</v>
          </cell>
          <cell r="D2268">
            <v>6.62</v>
          </cell>
        </row>
        <row r="2269">
          <cell r="A2269">
            <v>95583</v>
          </cell>
          <cell r="B2269" t="str">
            <v>MONTAGEM DE ARMADURA TRANSVERSAL DE ESTACAS DE SEÇÃO CIRCULAR, DIÂMETRO = 5,0 MM. AF_11/2016</v>
          </cell>
          <cell r="C2269" t="str">
            <v>KG</v>
          </cell>
          <cell r="D2269">
            <v>11.07</v>
          </cell>
        </row>
        <row r="2270">
          <cell r="A2270">
            <v>95584</v>
          </cell>
          <cell r="B2270" t="str">
            <v>MONTAGEM DE ARMADURA TRANSVERSAL DE ESTACAS DE SEÇÃO CIRCULAR, DIÂMETRO = 6,3 MM. AF_11/2016</v>
          </cell>
          <cell r="C2270" t="str">
            <v>KG</v>
          </cell>
          <cell r="D2270">
            <v>9.17</v>
          </cell>
        </row>
        <row r="2271">
          <cell r="A2271">
            <v>95585</v>
          </cell>
          <cell r="B2271" t="str">
            <v>MONTAGEM DE ARMADURA LONGITUDINAL/TRANSVERSAL DE ESTACAS DE SEÇÃO RETANGULAR (BARRETE), DIÂMETRO = 8,0 MM. AF_11/2016</v>
          </cell>
          <cell r="C2271" t="str">
            <v>KG</v>
          </cell>
          <cell r="D2271">
            <v>9.19</v>
          </cell>
        </row>
        <row r="2272">
          <cell r="A2272">
            <v>95586</v>
          </cell>
          <cell r="B2272" t="str">
            <v>MONTAGEM DE ARMADURA LONGITUDINAL DE ESTACAS DE SEÇÃO RETANGULAR (BARRETE), DIÂMETRO = 10,0 MM. AF_11/2016</v>
          </cell>
          <cell r="C2272" t="str">
            <v>KG</v>
          </cell>
          <cell r="D2272">
            <v>7.6</v>
          </cell>
        </row>
        <row r="2273">
          <cell r="A2273">
            <v>95587</v>
          </cell>
          <cell r="B2273" t="str">
            <v>MONTAGEM DE ARMADURA LONGITUDINAL/TRANSVERSAL DE ESTACAS DE SEÇÃO RETANGULAR (BARRETE), DIÂMETRO = 12,5 MM. AF_11/2016</v>
          </cell>
          <cell r="C2273" t="str">
            <v>KG</v>
          </cell>
          <cell r="D2273">
            <v>6.94</v>
          </cell>
        </row>
        <row r="2274">
          <cell r="A2274">
            <v>95588</v>
          </cell>
          <cell r="B2274" t="str">
            <v>MONTAGEM DE ARMADURA LONGITUDINAL DE ESTACAS DE SEÇÃO RETANGULAR (BARRETE), DIÂMETRO = 16,0 MM. AF_11/2016</v>
          </cell>
          <cell r="C2274" t="str">
            <v>KG</v>
          </cell>
          <cell r="D2274">
            <v>6.57</v>
          </cell>
        </row>
        <row r="2275">
          <cell r="A2275">
            <v>95589</v>
          </cell>
          <cell r="B2275" t="str">
            <v>MONTAGEM DE ARMADURA LONGITUDINAL DE ESTACAS DE SEÇÃO RETANGULAR (BARRETE), DIÂMETRO = 20,0 MM. AF_11/2016</v>
          </cell>
          <cell r="C2275" t="str">
            <v>KG</v>
          </cell>
          <cell r="D2275">
            <v>6.13</v>
          </cell>
        </row>
        <row r="2276">
          <cell r="A2276">
            <v>95590</v>
          </cell>
          <cell r="B2276" t="str">
            <v>MONTAGEM DE ARMADURA LONGITUDINAL DE ESTACAS DE SEÇÃO RETANGULAR (BARRETE), DIÂMETRO = 25,0 MM. AF_11/2016</v>
          </cell>
          <cell r="C2276" t="str">
            <v>KG</v>
          </cell>
          <cell r="D2276">
            <v>6.74</v>
          </cell>
        </row>
        <row r="2277">
          <cell r="A2277">
            <v>95592</v>
          </cell>
          <cell r="B2277" t="str">
            <v>MONTAGEM DE ARMADURA TRANSVERSAL DE ESTACAS DE SEÇÃO RETANGULAR (BARRETE), DIÂMETRO = 5,0 MM. AF_11/2016</v>
          </cell>
          <cell r="C2277" t="str">
            <v>KG</v>
          </cell>
          <cell r="D2277">
            <v>13.5</v>
          </cell>
        </row>
        <row r="2278">
          <cell r="A2278">
            <v>95593</v>
          </cell>
          <cell r="B2278" t="str">
            <v>MONTAGEM DE ARMADURA TRANSVERSAL DE ESTACAS DE SEÇÃO RETANGULAR (BARRETE), DIÂMETRO = 6,3 MM. AF_11/2016</v>
          </cell>
          <cell r="C2278" t="str">
            <v>KG</v>
          </cell>
          <cell r="D2278">
            <v>10.65</v>
          </cell>
        </row>
        <row r="2279">
          <cell r="A2279">
            <v>95943</v>
          </cell>
          <cell r="B2279" t="str">
            <v>ARMAÇÃO DE ESCADA, COM 2 LANCES, DE UMA ESTRUTURA CONVENCIONAL DE CONCRETO ARMADO UTILIZANDO AÇO CA-60 DE 5,0 MM - MONTAGEM. AF_01/2017</v>
          </cell>
          <cell r="C2279" t="str">
            <v>KG</v>
          </cell>
          <cell r="D2279">
            <v>14.17</v>
          </cell>
        </row>
        <row r="2280">
          <cell r="A2280">
            <v>95944</v>
          </cell>
          <cell r="B2280" t="str">
            <v>ARMAÇÃO DE ESCADA, COM 2 LANCES, DE UMA ESTRUTURA CONVENCIONAL DE CONCRETO ARMADO UTILIZANDO AÇO CA-50 DE 6,3 MM - MONTAGEM. AF_01/2017</v>
          </cell>
          <cell r="C2280" t="str">
            <v>KG</v>
          </cell>
          <cell r="D2280">
            <v>12.53</v>
          </cell>
        </row>
        <row r="2281">
          <cell r="A2281">
            <v>95945</v>
          </cell>
          <cell r="B2281" t="str">
            <v>ARMAÇÃO DE ESCADA, COM 2 LANCES, DE UMA ESTRUTURA CONVENCIONAL DE CONCRETO ARMADO UTILIZANDO AÇO CA-50 DE 8,0 MM - MONTAGEM. AF_01/2017</v>
          </cell>
          <cell r="C2281" t="str">
            <v>KG</v>
          </cell>
          <cell r="D2281">
            <v>10.68</v>
          </cell>
        </row>
        <row r="2282">
          <cell r="A2282">
            <v>95946</v>
          </cell>
          <cell r="B2282" t="str">
            <v>ARMAÇÃO DE ESCADA, COM 2 LANCES, DE UMA ESTRUTURA CONVENCIONAL DE CONCRETO ARMADO UTILIZANDO AÇO CA-50 DE 10,0 MM - MONTAGEM. AF_01/2017</v>
          </cell>
          <cell r="C2282" t="str">
            <v>KG</v>
          </cell>
          <cell r="D2282">
            <v>7.9</v>
          </cell>
        </row>
        <row r="2283">
          <cell r="A2283">
            <v>95947</v>
          </cell>
          <cell r="B2283" t="str">
            <v>ARMAÇÃO DE ESCADA, COM 2 LANCES, DE UMA ESTRUTURA CONVENCIONAL DE CONCRETO ARMADO UTILIZANDO AÇO CA-50 DE 12,5 MM - MONTAGEM. AF_01/2017</v>
          </cell>
          <cell r="C2283" t="str">
            <v>KG</v>
          </cell>
          <cell r="D2283">
            <v>6.49</v>
          </cell>
        </row>
        <row r="2284">
          <cell r="A2284">
            <v>95948</v>
          </cell>
          <cell r="B2284" t="str">
            <v>ARMAÇÃO DE ESCADA, COM 2 LANCES, DE UMA ESTRUTURA CONVENCIONAL DE CONCRETO ARMADO UTILIZANDO AÇO CA-50 DE 16,0 MM - MONTAGEM. AF_01/2017</v>
          </cell>
          <cell r="C2284" t="str">
            <v>KG</v>
          </cell>
          <cell r="D2284">
            <v>5.74</v>
          </cell>
        </row>
        <row r="2285">
          <cell r="A2285">
            <v>96544</v>
          </cell>
          <cell r="B2285" t="str">
            <v>ARMAÇÃO DE BLOCO, VIGA BALDRAME OU SAPATA UTILIZANDO AÇO CA-50 DE 6,3 MM - MONTAGEM. AF_06/2017</v>
          </cell>
          <cell r="C2285" t="str">
            <v>KG</v>
          </cell>
          <cell r="D2285">
            <v>10.220000000000001</v>
          </cell>
        </row>
        <row r="2286">
          <cell r="A2286">
            <v>96545</v>
          </cell>
          <cell r="B2286" t="str">
            <v>ARMAÇÃO DE BLOCO, VIGA BALDRAME OU SAPATA UTILIZANDO AÇO CA-50 DE 8 MM - MONTAGEM. AF_06/2017</v>
          </cell>
          <cell r="C2286" t="str">
            <v>KG</v>
          </cell>
          <cell r="D2286">
            <v>9.9</v>
          </cell>
        </row>
        <row r="2287">
          <cell r="A2287">
            <v>96546</v>
          </cell>
          <cell r="B2287" t="str">
            <v>ARMAÇÃO DE BLOCO, VIGA BALDRAME OU SAPATA UTILIZANDO AÇO CA-50 DE 10 MM - MONTAGEM. AF_06/2017</v>
          </cell>
          <cell r="C2287" t="str">
            <v>KG</v>
          </cell>
          <cell r="D2287">
            <v>8.09</v>
          </cell>
        </row>
        <row r="2288">
          <cell r="A2288">
            <v>96547</v>
          </cell>
          <cell r="B2288" t="str">
            <v>ARMAÇÃO DE BLOCO, VIGA BALDRAME OU SAPATA UTILIZANDO AÇO CA-50 DE 12,5 MM - MONTAGEM. AF_06/2017</v>
          </cell>
          <cell r="C2288" t="str">
            <v>KG</v>
          </cell>
          <cell r="D2288">
            <v>7.23</v>
          </cell>
        </row>
        <row r="2289">
          <cell r="A2289">
            <v>96548</v>
          </cell>
          <cell r="B2289" t="str">
            <v>ARMAÇÃO DE BLOCO, VIGA BALDRAME OU SAPATA UTILIZANDO AÇO CA-50 DE 16 MM - MONTAGEM. AF_06/2017</v>
          </cell>
          <cell r="C2289" t="str">
            <v>KG</v>
          </cell>
          <cell r="D2289">
            <v>6.73</v>
          </cell>
        </row>
        <row r="2290">
          <cell r="A2290">
            <v>96549</v>
          </cell>
          <cell r="B2290" t="str">
            <v>ARMAÇÃO DE BLOCO, VIGA BALDRAME OU SAPATA UTILIZANDO AÇO CA-50 DE 20 MM - MONTAGEM. AF_06/2017</v>
          </cell>
          <cell r="C2290" t="str">
            <v>KG</v>
          </cell>
          <cell r="D2290">
            <v>6.19</v>
          </cell>
        </row>
        <row r="2291">
          <cell r="A2291">
            <v>96550</v>
          </cell>
          <cell r="B2291" t="str">
            <v>ARMAÇÃO DE BLOCO, VIGA BALDRAME OU SAPATA UTILIZANDO AÇO CA-50 DE 25 MM - MONTAGEM. AF_06/2017</v>
          </cell>
          <cell r="C2291" t="str">
            <v>KG</v>
          </cell>
          <cell r="D2291">
            <v>6.71</v>
          </cell>
        </row>
        <row r="2292">
          <cell r="A2292">
            <v>100066</v>
          </cell>
          <cell r="B2292" t="str">
            <v>ARMAÇÃO DO SISTEMA DE PAREDES DE CONCRETO, EXECUTADA COMO ARMADURA POSITIVA DE LAJES, TELA Q-196. AF_06/2019</v>
          </cell>
          <cell r="C2292" t="str">
            <v>KG</v>
          </cell>
          <cell r="D2292">
            <v>7.21</v>
          </cell>
        </row>
        <row r="2293">
          <cell r="A2293">
            <v>100067</v>
          </cell>
          <cell r="B2293" t="str">
            <v>ARMAÇÃO DO SISTEMA DE PAREDES DE CONCRETO, EXECUTADA COMO REFORÇO, VERGALHÃO DE 5,0 MM DE DIÂMETRO. AF_06/2019</v>
          </cell>
          <cell r="C2293" t="str">
            <v>KG</v>
          </cell>
          <cell r="D2293">
            <v>7.76</v>
          </cell>
        </row>
        <row r="2294">
          <cell r="A2294">
            <v>100068</v>
          </cell>
          <cell r="B2294" t="str">
            <v>ARMAÇÃO DO SISTEMA DE PAREDES DE CONCRETO, EXECUTADA COMO REFORÇO, VERGALHÃO DE 12,5 MM DE DIÂMETRO. AF_06/2019</v>
          </cell>
          <cell r="C2294" t="str">
            <v>KG</v>
          </cell>
          <cell r="D2294">
            <v>6.14</v>
          </cell>
        </row>
        <row r="2295">
          <cell r="A2295">
            <v>40780</v>
          </cell>
          <cell r="B2295" t="str">
            <v>REGULARIZAÇÃO DE SUPERFICIE DE CONCRETO APARENTE</v>
          </cell>
          <cell r="C2295" t="str">
            <v>M2</v>
          </cell>
          <cell r="D2295">
            <v>8.5500000000000007</v>
          </cell>
        </row>
        <row r="2296">
          <cell r="A2296" t="str">
            <v>74157/4</v>
          </cell>
          <cell r="B2296" t="str">
            <v>LANCAMENTO/APLICACAO MANUAL DE CONCRETO EM FUNDACOES</v>
          </cell>
          <cell r="C2296" t="str">
            <v>M3</v>
          </cell>
          <cell r="D2296">
            <v>95.19</v>
          </cell>
        </row>
        <row r="2297">
          <cell r="A2297">
            <v>89993</v>
          </cell>
          <cell r="B2297" t="str">
            <v>GRAUTEAMENTO VERTICAL EM ALVENARIA ESTRUTURAL. AF_01/2015</v>
          </cell>
          <cell r="C2297" t="str">
            <v>M3</v>
          </cell>
          <cell r="D2297">
            <v>584.95000000000005</v>
          </cell>
        </row>
        <row r="2298">
          <cell r="A2298">
            <v>89994</v>
          </cell>
          <cell r="B2298" t="str">
            <v>GRAUTEAMENTO DE CINTA INTERMEDIÁRIA OU DE CONTRAVERGA EM ALVENARIA ESTRUTURAL. AF_01/2015</v>
          </cell>
          <cell r="C2298" t="str">
            <v>M3</v>
          </cell>
          <cell r="D2298">
            <v>490.04</v>
          </cell>
        </row>
        <row r="2299">
          <cell r="A2299">
            <v>89995</v>
          </cell>
          <cell r="B2299" t="str">
            <v>GRAUTEAMENTO DE CINTA SUPERIOR OU DE VERGA EM ALVENARIA ESTRUTURAL. AF_01/2015</v>
          </cell>
          <cell r="C2299" t="str">
            <v>M3</v>
          </cell>
          <cell r="D2299">
            <v>560.67999999999995</v>
          </cell>
        </row>
        <row r="2300">
          <cell r="A2300">
            <v>90278</v>
          </cell>
          <cell r="B2300" t="str">
            <v>GRAUTE FGK=15 MPA; TRAÇO 1:0,04:2,0:2,4 (CIMENTO/ CAL/ AREIA GROSSA/ BRITA 0) - PREPARO MECÂNICO COM BETONEIRA 400 L. AF_02/2015</v>
          </cell>
          <cell r="C2300" t="str">
            <v>M3</v>
          </cell>
          <cell r="D2300">
            <v>278.45999999999998</v>
          </cell>
        </row>
        <row r="2301">
          <cell r="A2301">
            <v>90279</v>
          </cell>
          <cell r="B2301" t="str">
            <v>GRAUTE FGK=20 MPA; TRAÇO 1:0,04:1,6:1,9 (CIMENTO/ CAL/ AREIA GROSSA/ BRITA 0) - PREPARO MECÂNICO COM BETONEIRA 400 L. AF_02/2015</v>
          </cell>
          <cell r="C2301" t="str">
            <v>M3</v>
          </cell>
          <cell r="D2301">
            <v>296.55</v>
          </cell>
        </row>
        <row r="2302">
          <cell r="A2302">
            <v>90280</v>
          </cell>
          <cell r="B2302" t="str">
            <v>GRAUTE FGK=25 MPA; TRAÇO 1:0,02:1,2:1,5 (CIMENTO/ CAL/ AREIA GROSSA/ BRITA 0) - PREPARO MECÂNICO COM BETONEIRA 400 L. AF_02/2015</v>
          </cell>
          <cell r="C2302" t="str">
            <v>M3</v>
          </cell>
          <cell r="D2302">
            <v>330.34</v>
          </cell>
        </row>
        <row r="2303">
          <cell r="A2303">
            <v>90281</v>
          </cell>
          <cell r="B2303" t="str">
            <v>GRAUTE FGK=30 MPA; TRAÇO 1:0,02:0,8:1,1 (CIMENTO/ CAL/ AREIA GROSSA/ BRITA 0) - PREPARO MECÂNICO COM BETONEIRA 400 L. AF_02/2015</v>
          </cell>
          <cell r="C2303" t="str">
            <v>M3</v>
          </cell>
          <cell r="D2303">
            <v>377.57</v>
          </cell>
        </row>
        <row r="2304">
          <cell r="A2304">
            <v>90282</v>
          </cell>
          <cell r="B2304" t="str">
            <v>GRAUTE FGK=15 MPA; TRAÇO 1:2,0:2,4 (CIMENTO/ AREIA GROSSA/ BRITA 0/ ADITIVO) - PREPARO MECÂNICO COM BETONEIRA 400 L. AF_02/2015</v>
          </cell>
          <cell r="C2304" t="str">
            <v>M3</v>
          </cell>
          <cell r="D2304">
            <v>282.83999999999997</v>
          </cell>
        </row>
        <row r="2305">
          <cell r="A2305">
            <v>90283</v>
          </cell>
          <cell r="B2305" t="str">
            <v>GRAUTE FGK=20 MPA; TRAÇO 1:1,6:1,9 (CIMENTO/ AREIA GROSSA/ BRITA 0/ ADITIVO) - PREPARO MECÂNICO COM BETONEIRA 400 L. AF_02/2015</v>
          </cell>
          <cell r="C2305" t="str">
            <v>M3</v>
          </cell>
          <cell r="D2305">
            <v>302.08999999999997</v>
          </cell>
        </row>
        <row r="2306">
          <cell r="A2306">
            <v>90284</v>
          </cell>
          <cell r="B2306" t="str">
            <v>GRAUTE FGK=25 MPA; TRAÇO 1:1,2:1,5 (CIMENTO/ AREIA GROSSA/ BRITA 0/ ADITIVO) - PREPARO MECÂNICO COM BETONEIRA 400 L. AF_02/2015</v>
          </cell>
          <cell r="C2306" t="str">
            <v>M3</v>
          </cell>
          <cell r="D2306">
            <v>336.69</v>
          </cell>
        </row>
        <row r="2307">
          <cell r="A2307">
            <v>90285</v>
          </cell>
          <cell r="B2307" t="str">
            <v>GRAUTE FGK=30 MPA; TRAÇO 1:0,8:1,1 (CIMENTO/ AREIA GROSSA/ BRITA 0/ ADITIVO) - PREPARO MECÂNICO COM BETONEIRA 400 L. AF_02/2015</v>
          </cell>
          <cell r="C2307" t="str">
            <v>M3</v>
          </cell>
          <cell r="D2307">
            <v>386.59</v>
          </cell>
        </row>
        <row r="2308">
          <cell r="A2308">
            <v>90853</v>
          </cell>
          <cell r="B2308" t="str">
            <v>CONCRETAGEM DE LAJES EM EDIFICAÇÕES UNIFAMILIARES FEITAS COM SISTEMA DE FÔRMAS MANUSEÁVEIS, COM CONCRETO USINADO BOMBEÁVEL FCK 20 MPA - LANÇAMENTO, ADENSAMENTO E ACABAMENTO. AF_06/2015</v>
          </cell>
          <cell r="C2308" t="str">
            <v>M3</v>
          </cell>
          <cell r="D2308">
            <v>463.85</v>
          </cell>
        </row>
        <row r="2309">
          <cell r="A2309">
            <v>90854</v>
          </cell>
          <cell r="B2309" t="str">
            <v>CONCRETAGEM DE PAREDES EM EDIFICAÇÕES UNIFAMILIARES FEITAS COM SISTEMA DE FÔRMAS MANUSEÁVEIS, COM CONCRETO USINADO BOMBEÁVEL FCK 20 MPA - LANÇAMENTO, ADENSAMENTO E ACABAMENTO. AF_06/2015</v>
          </cell>
          <cell r="C2309" t="str">
            <v>M3</v>
          </cell>
          <cell r="D2309">
            <v>449.92</v>
          </cell>
        </row>
        <row r="2310">
          <cell r="A2310">
            <v>90855</v>
          </cell>
          <cell r="B2310" t="str">
            <v>CONCRETAGEM DE PLATIBANDA EM EDIFICAÇÕES UNIFAMILIARES FEITAS COM SISTEMA DE FÔRMAS MANUSEÁVEIS, COM CONCRETO USINADO BOMBEÁVEL FCK 20 MPA - LANÇAMENTO, ADENSAMENTO E ACABAMENTO. AF_06/2015</v>
          </cell>
          <cell r="C2310" t="str">
            <v>M3</v>
          </cell>
          <cell r="D2310">
            <v>490.34</v>
          </cell>
        </row>
        <row r="2311">
          <cell r="A2311">
            <v>90856</v>
          </cell>
          <cell r="B2311" t="str">
            <v>CONCRETAGEM DE LAJES EM EDIFICAÇÕES MULTIFAMILIARES FEITAS COM SISTEMA DE FÔRMAS MANUSEÁVEIS, COM CONCRETO USINADO BOMBEÁVEL FCK 20 MPA - LANÇAMENTO, ADENSAMENTO E ACABAMENTO. AF_06/2015</v>
          </cell>
          <cell r="C2311" t="str">
            <v>M3</v>
          </cell>
          <cell r="D2311">
            <v>467.12</v>
          </cell>
        </row>
        <row r="2312">
          <cell r="A2312">
            <v>90857</v>
          </cell>
          <cell r="B2312" t="str">
            <v>CONCRETAGEM DE PAREDES EM EDIFICAÇÕES MULTIFAMILIARES FEITAS COM SISTEMA DE FÔRMAS MANUSEÁVEIS, COM CONCRETO USINADO BOMBEÁVEL FCK 20 MPA - LANÇAMENTO, ADENSAMENTO E ACABAMENTO. AF_06/2015</v>
          </cell>
          <cell r="C2312" t="str">
            <v>M3</v>
          </cell>
          <cell r="D2312">
            <v>452.09</v>
          </cell>
        </row>
        <row r="2313">
          <cell r="A2313">
            <v>90858</v>
          </cell>
          <cell r="B2313" t="str">
            <v>CONCRETAGEM DE PLATIBANDA EM EDIFICAÇÕES MULTIFAMILIARES FEITAS COM SISTEMA DE FÔRMAS MANUSEÁVEIS, COM CONCRETO USINADO BOMBEÁVEL FCK 20 MPA - LANÇAMENTO, ADENSAMENTO E ACABAMENTO. AF_06/2015</v>
          </cell>
          <cell r="C2313" t="str">
            <v>M3</v>
          </cell>
          <cell r="D2313">
            <v>505.28</v>
          </cell>
        </row>
        <row r="2314">
          <cell r="A2314">
            <v>90859</v>
          </cell>
          <cell r="B2314" t="str">
            <v>CONCRETAGEM DE PLATIBANDA EM EDIFICAÇÕES UNIFAMILIARES FEITAS COM SISTEMA DE FÔRMAS MANUSEÁVEIS, COM CONCRETO USINADO AUTOADENSÁVEL FCK 20 MPA - LANÇAMENTO E ACABAMENTO. AF_06/2015</v>
          </cell>
          <cell r="C2314" t="str">
            <v>M3</v>
          </cell>
          <cell r="D2314">
            <v>442.89</v>
          </cell>
        </row>
        <row r="2315">
          <cell r="A2315">
            <v>90860</v>
          </cell>
          <cell r="B2315" t="str">
            <v>CONCRETAGEM DE PLATIBANDA EM EDIFICAÇÕES MULTIFAMILIARES FEITAS COM SISTEMA DE FÔRMAS MANUSEÁVEIS, COM CONCRETO USINADO AUTOADENSÁVEL FCK 20 MPA - LANÇAMENTO E ACABAMENTO. AF_06/2015</v>
          </cell>
          <cell r="C2315" t="str">
            <v>M3</v>
          </cell>
          <cell r="D2315">
            <v>447.41</v>
          </cell>
        </row>
        <row r="2316">
          <cell r="A2316">
            <v>90861</v>
          </cell>
          <cell r="B2316" t="str">
            <v>CONCRETAGEM DE EDIFICAÇÕES (PAREDES E LAJES) FEITAS COM SISTEMA DE FÔRMAS MANUSEÁVEIS, COM CONCRETO USINADO BOMBEÁVEL FCK 20 MPA - LANÇAMENTO, ADENSAMENTO E ACABAMENTO. AF_06/2015</v>
          </cell>
          <cell r="C2316" t="str">
            <v>M3</v>
          </cell>
          <cell r="D2316">
            <v>456.4</v>
          </cell>
        </row>
        <row r="2317">
          <cell r="A2317">
            <v>90862</v>
          </cell>
          <cell r="B2317" t="str">
            <v>CONCRETAGEM DE EDIFICAÇÕES (PAREDES E LAJES) FEITAS COM SISTEMA DE FÔRMAS MANUSEÁVEIS, COM CONCRETO USINADO AUTOADENSÁVEL FCK 20 MPA - LANÇAMENTO E ACABAMENTO. AF_06/2015</v>
          </cell>
          <cell r="C2317" t="str">
            <v>M3</v>
          </cell>
          <cell r="D2317">
            <v>416.73</v>
          </cell>
        </row>
        <row r="2318">
          <cell r="A2318">
            <v>92718</v>
          </cell>
          <cell r="B2318" t="str">
            <v>CONCRETAGEM DE PILARES, FCK = 25 MPA,  COM USO DE BALDES EM EDIFICAÇÃO COM SEÇÃO MÉDIA DE PILARES MENOR OU IGUAL A 0,25 M² - LANÇAMENTO, ADENSAMENTO E ACABAMENTO. AF_12/2015</v>
          </cell>
          <cell r="C2318" t="str">
            <v>M3</v>
          </cell>
          <cell r="D2318">
            <v>517.29999999999995</v>
          </cell>
        </row>
        <row r="2319">
          <cell r="A2319">
            <v>92719</v>
          </cell>
          <cell r="B2319" t="str">
            <v>CONCRETAGEM DE PILARES, FCK = 25 MPA, COM USO DE GRUA EM EDIFICAÇÃO COM SEÇÃO MÉDIA DE PILARES MENOR OU IGUAL A 0,25 M² - LANÇAMENTO, ADENSAMENTO E ACABAMENTO. AF_12/2015</v>
          </cell>
          <cell r="C2319" t="str">
            <v>M3</v>
          </cell>
          <cell r="D2319">
            <v>398.03</v>
          </cell>
        </row>
        <row r="2320">
          <cell r="A2320">
            <v>92720</v>
          </cell>
          <cell r="B2320" t="str">
            <v>CONCRETAGEM DE PILARES, FCK = 25 MPA, COM USO DE BOMBA EM EDIFICAÇÃO COM SEÇÃO MÉDIA DE PILARES MENOR OU IGUAL A 0,25 M² - LANÇAMENTO, ADENSAMENTO E ACABAMENTO. AF_12/2015</v>
          </cell>
          <cell r="C2320" t="str">
            <v>M3</v>
          </cell>
          <cell r="D2320">
            <v>456.11</v>
          </cell>
        </row>
        <row r="2321">
          <cell r="A2321">
            <v>92721</v>
          </cell>
          <cell r="B2321" t="str">
            <v>CONCRETAGEM DE PILARES, FCK = 25 MPA, COM USO DE GRUA EM EDIFICAÇÃO COM SEÇÃO MÉDIA DE PILARES MAIOR QUE 0,25 M² - LANÇAMENTO, ADENSAMENTO E ACABAMENTO. AF_12/2015</v>
          </cell>
          <cell r="C2321" t="str">
            <v>M3</v>
          </cell>
          <cell r="D2321">
            <v>390.74</v>
          </cell>
        </row>
        <row r="2322">
          <cell r="A2322">
            <v>92722</v>
          </cell>
          <cell r="B2322" t="str">
            <v>CONCRETAGEM DE PILARES, FCK = 25 MPA, COM USO DE BOMBA EM EDIFICAÇÃO COM SEÇÃO MÉDIA DE PILARES MAIOR QUE 0,25 M² - LANÇAMENTO, ADENSAMENTO E ACABAMENTO. AF_12/2015</v>
          </cell>
          <cell r="C2322" t="str">
            <v>M3</v>
          </cell>
          <cell r="D2322">
            <v>453.06</v>
          </cell>
        </row>
        <row r="2323">
          <cell r="A2323">
            <v>92723</v>
          </cell>
          <cell r="B2323" t="str">
            <v>CONCRETAGEM DE VIGAS E LAJES, FCK=20 MPA, PARA LAJES PREMOLDADAS COM USO DE BOMBA EM EDIFICAÇÃO COM ÁREA MÉDIA DE LAJES MENOR OU IGUAL A 20 M² - LANÇAMENTO, ADENSAMENTO E ACABAMENTO. AF_12/2015</v>
          </cell>
          <cell r="C2323" t="str">
            <v>M3</v>
          </cell>
          <cell r="D2323">
            <v>439.08</v>
          </cell>
        </row>
        <row r="2324">
          <cell r="A2324">
            <v>92724</v>
          </cell>
          <cell r="B2324" t="str">
            <v>CONCRETAGEM DE VIGAS E LAJES, FCK=20 MPA, PARA LAJES PREMOLDADAS COM USO DE BOMBA EM EDIFICAÇÃO COM ÁREA MÉDIA DE LAJES MAIOR QUE 20 M² - LANÇAMENTO, ADENSAMENTO E ACABAMENTO. AF_12/2015</v>
          </cell>
          <cell r="C2324" t="str">
            <v>M3</v>
          </cell>
          <cell r="D2324">
            <v>436.44</v>
          </cell>
        </row>
        <row r="2325">
          <cell r="A2325">
            <v>92725</v>
          </cell>
          <cell r="B2325" t="str">
            <v>CONCRETAGEM DE VIGAS E LAJES, FCK=20 MPA, PARA LAJES MACIÇAS OU NERVURADAS COM USO DE BOMBA EM EDIFICAÇÃO COM ÁREA MÉDIA DE LAJES MENOR OU IGUAL A 20 M² - LANÇAMENTO, ADENSAMENTO E ACABAMENTO. AF_12/2015</v>
          </cell>
          <cell r="C2325" t="str">
            <v>M3</v>
          </cell>
          <cell r="D2325">
            <v>435.32</v>
          </cell>
        </row>
        <row r="2326">
          <cell r="A2326">
            <v>92726</v>
          </cell>
          <cell r="B2326" t="str">
            <v>CONCRETAGEM DE VIGAS E LAJES, FCK=20 MPA, PARA LAJES MACIÇAS OU NERVURADAS COM USO DE BOMBA EM EDIFICAÇÃO COM ÁREA MÉDIA DE LAJES MAIOR QUE 20 M² - LANÇAMENTO, ADENSAMENTO E ACABAMENTO. AF_12/2015</v>
          </cell>
          <cell r="C2326" t="str">
            <v>M3</v>
          </cell>
          <cell r="D2326">
            <v>433.43</v>
          </cell>
        </row>
        <row r="2327">
          <cell r="A2327">
            <v>92727</v>
          </cell>
          <cell r="B2327" t="str">
            <v>CONCRETAGEM DE VIGAS E LAJES, FCK=20 MPA, PARA LAJES PREMOLDADAS COM JERICAS EM ELEVADOR DE CABO EM EDIFICAÇÃO DE MULTIPAVIMENTOS ATÉ 16 ANDARES, COM ÁREA MÉDIA DE LAJES MENOR OU IGUAL A 20 M² - LANÇAMENTO, ADENSAMENTO E ACABAMENTO. AF_12/2015</v>
          </cell>
          <cell r="C2327" t="str">
            <v>M3</v>
          </cell>
          <cell r="D2327">
            <v>459.81</v>
          </cell>
        </row>
        <row r="2328">
          <cell r="A2328">
            <v>92728</v>
          </cell>
          <cell r="B2328" t="str">
            <v>CONCRETAGEM DE VIGAS E LAJES, FCK=20 MPA, PARA LAJES PREMOLDADAS COM JERICAS EM ELEVADOR DE CABO EM EDIFICAÇÃO DE MULTIPAVIMENTOS ATÉ 16 ANDARES, COM ÁREA MÉDIA DE LAJES MAIOR QUE 20 M² - LANÇAMENTO, ADENSAMENTO E ACABAMENTO. AF_12/2015</v>
          </cell>
          <cell r="C2328" t="str">
            <v>M3</v>
          </cell>
          <cell r="D2328">
            <v>440.75</v>
          </cell>
        </row>
        <row r="2329">
          <cell r="A2329">
            <v>92729</v>
          </cell>
          <cell r="B2329" t="str">
            <v>CONCRETAGEM DE VIGAS E LAJES, FCK=20 MPA, PARA LAJES MACIÇAS OU NERVURADAS COM JERICAS EM ELEVADOR DE CABO EM EDIFICAÇÃO DE ATÉ 16 ANDARES, COM ÁREA MÉDIA DE LAJES MENOR OU IGUAL A 20 M² - LANÇAMENTO, ADENSAMENTO E ACABAMENTO. AF_12/2015</v>
          </cell>
          <cell r="C2329" t="str">
            <v>M3</v>
          </cell>
          <cell r="D2329">
            <v>432.67</v>
          </cell>
        </row>
        <row r="2330">
          <cell r="A2330">
            <v>92730</v>
          </cell>
          <cell r="B2330" t="str">
            <v>CONCRETAGEM DE VIGAS E LAJES, FCK=20 MPA, PARA LAJES MACIÇAS OU NERVURADAS COM JERICAS EM ELEVADOR DE CABO EM EDIFICAÇÃO DE MULTIPAVIMENTOS ATÉ 16 ANDARES, COM ÁREA MÉDIA DE LAJES MAIOR QUE 20 M² - LANÇAMENTO, ADENSAMENTO E ACABAMENTO. AF_12/2015</v>
          </cell>
          <cell r="C2330" t="str">
            <v>M3</v>
          </cell>
          <cell r="D2330">
            <v>419.22</v>
          </cell>
        </row>
        <row r="2331">
          <cell r="A2331">
            <v>92731</v>
          </cell>
          <cell r="B2331" t="str">
            <v>CONCRETAGEM DE VIGAS E LAJES, FCK=20 MPA, PARA LAJES PREMOLDADAS COM JERICAS EM CREMALHEIRA EM EDIFICAÇÃO DE MULTIPAVIMENTOS ATÉ 16 ANDARES, COM ÁREA MÉDIA DE LAJES MENOR OU IGUAL A 20 M² - LANÇAMENTO, ADENSAMENTO E ACABAMENTO. AF_12/2015</v>
          </cell>
          <cell r="C2331" t="str">
            <v>M3</v>
          </cell>
          <cell r="D2331">
            <v>434.88</v>
          </cell>
        </row>
        <row r="2332">
          <cell r="A2332">
            <v>92732</v>
          </cell>
          <cell r="B2332" t="str">
            <v>CONCRETAGEM DE VIGAS E LAJES, FCK=20 MPA, PARA LAJES PREMOLDADAS COM JERICAS EM CREMALHEIRA EM EDIFICAÇÃO DE MULTIPAVIMENTOS ATÉ 16 ANDARES, COM ÁREA MÉDIA DE LAJES MAIOR QUE 20 M² - LANÇAMENTO, ADENSAMENTO E ACABAMENTO. AF_12/2015</v>
          </cell>
          <cell r="C2332" t="str">
            <v>M3</v>
          </cell>
          <cell r="D2332">
            <v>421.8</v>
          </cell>
        </row>
        <row r="2333">
          <cell r="A2333">
            <v>92733</v>
          </cell>
          <cell r="B2333" t="str">
            <v>CONCRETAGEM DE VIGAS E LAJES, FCK=20 MPA, PARA LAJES MACIÇAS OU NERVURADAS COM JERICAS EM CREMALHEIRA EM EDIFICAÇÃO DE MULTIPAVIMENTOS ATÉ 16 ANDARES, COM ÁREA MÉDIA DE LAJES MENOR OU IGUAL A 20 M² - LANÇAMENTO, ADENSAMENTO E ACABAMENTO. AF_12/2015</v>
          </cell>
          <cell r="C2333" t="str">
            <v>M3</v>
          </cell>
          <cell r="D2333">
            <v>416.24</v>
          </cell>
        </row>
        <row r="2334">
          <cell r="A2334">
            <v>92734</v>
          </cell>
          <cell r="B2334" t="str">
            <v>CONCRETAGEM DE VIGAS E LAJES, FCK=20 MPA, PARA LAJES MACIÇAS OU NERVURADAS COM JERICAS EM CREMALHEIRA EM EDIFICAÇÃO DE MULTIPAVIMENTOS ATÉ 16 ANDARES, COM ÁREA MÉDIA DE LAJES MAIOR QUE 20 M² - LANÇAMENTO, ADENSAMENTO E ACABAMENTO. AF_12/2015</v>
          </cell>
          <cell r="C2334" t="str">
            <v>M3</v>
          </cell>
          <cell r="D2334">
            <v>407.02</v>
          </cell>
        </row>
        <row r="2335">
          <cell r="A2335">
            <v>92735</v>
          </cell>
          <cell r="B2335" t="str">
            <v>CONCRETAGEM DE VIGAS E LAJES, FCK=20 MPA, PARA LAJES PREMOLDADAS COM GRUA DE CAÇAMBA DE 350 L EM EDIFICAÇÃO DE MULTIPAVIMENTOS ATÉ 16 ANDARES, COM ÁREA MÉDIA DE LAJES MENOR OU IGUAL A 20 M² - LANÇAMENTO, ADENSAMENTO E ACABAMENTO. AF_12/2015</v>
          </cell>
          <cell r="C2335" t="str">
            <v>M3</v>
          </cell>
          <cell r="D2335">
            <v>411.94</v>
          </cell>
        </row>
        <row r="2336">
          <cell r="A2336">
            <v>92736</v>
          </cell>
          <cell r="B2336" t="str">
            <v>CONCRETAGEM DE VIGAS E LAJES, FCK=20 MPA, PARA LAJES PREMOLDADAS COM GRUA DE CAÇAMBA DE 350 L EM EDIFICAÇÃO DE MULTIPAVIMENTOS ATÉ 16 ANDARES, COM ÁREA MÉDIA DE LAJES MAIOR QUE 20 M² - LANÇAMENTO, ADENSAMENTO E ACABAMENTO. AF_12/2015</v>
          </cell>
          <cell r="C2336" t="str">
            <v>M3</v>
          </cell>
          <cell r="D2336">
            <v>402.04</v>
          </cell>
        </row>
        <row r="2337">
          <cell r="A2337">
            <v>92739</v>
          </cell>
          <cell r="B2337" t="str">
            <v>CONCRETAGEM DE VIGAS E LAJES, FCK=20 MPA, PARA LAJES MACIÇAS OU NERVURADAS COM GRUA DE CAÇAMBA DE 500 L EM EDIFICAÇÃO DE MULTIPAVIMENTOS ATÉ 16 ANDARES, COM ÁREA MÉDIA DE LAJES MENOR OU IGUAL A 20 M² - LANÇAMENTO, ADENSAMENTO E ACABAMENTO. AF_12/2015</v>
          </cell>
          <cell r="C2337" t="str">
            <v>M3</v>
          </cell>
          <cell r="D2337">
            <v>387.68</v>
          </cell>
        </row>
        <row r="2338">
          <cell r="A2338">
            <v>92740</v>
          </cell>
          <cell r="B2338" t="str">
            <v>CONCRETAGEM DE VIGAS E LAJES, FCK=20 MPA, PARA LAJES MACIÇAS OU NERVURADAS COM GRUA DE CAÇAMBA DE 500 L EM EDIFICAÇÃO DE MULTIPAVIMENTOS ATÉ 16 ANDARES, COM ÁREA MÉDIA DE LAJES MAIOR QUE 20 M² - LANÇAMENTO, ADENSAMENTO E ACABAMENTO. AF_12/2015</v>
          </cell>
          <cell r="C2338" t="str">
            <v>M3</v>
          </cell>
          <cell r="D2338">
            <v>382.78</v>
          </cell>
        </row>
        <row r="2339">
          <cell r="A2339">
            <v>92741</v>
          </cell>
          <cell r="B2339" t="str">
            <v>CONCRETAGEM DE VIGAS E LAJES, FCK=20 MPA, PARA QUALQUER TIPO DE LAJE COM BALDES EM EDIFICAÇÃO TÉRREA, COM ÁREA MÉDIA DE LAJES MENOR OU IGUAL A 20 M² - LANÇAMENTO, ADENSAMENTO E ACABAMENTO. AF_12/2015</v>
          </cell>
          <cell r="C2339" t="str">
            <v>M3</v>
          </cell>
          <cell r="D2339">
            <v>564.05999999999995</v>
          </cell>
        </row>
        <row r="2340">
          <cell r="A2340">
            <v>92742</v>
          </cell>
          <cell r="B2340" t="str">
            <v>CONCRETAGEM DE VIGAS E LAJES, FCK=20 MPA, PARA QUALQUER TIPO DE LAJE COM BALDES EM EDIFICAÇÃO DE MULTIPAVIMENTOS ATÉ 04 ANDARES, COM ÁREA MÉDIA DE LAJES MENOR OU IGUAL A 20 M² - LANÇAMENTO, ADENSAMENTO E ACABAMENTO. AF_12/2015</v>
          </cell>
          <cell r="C2340" t="str">
            <v>M3</v>
          </cell>
          <cell r="D2340">
            <v>754.51</v>
          </cell>
        </row>
        <row r="2341">
          <cell r="A2341">
            <v>92873</v>
          </cell>
          <cell r="B2341" t="str">
            <v>LANÇAMENTO COM USO DE BALDES, ADENSAMENTO E ACABAMENTO DE CONCRETO EM ESTRUTURAS. AF_12/2015</v>
          </cell>
          <cell r="C2341" t="str">
            <v>M3</v>
          </cell>
          <cell r="D2341">
            <v>147.46</v>
          </cell>
        </row>
        <row r="2342">
          <cell r="A2342">
            <v>92874</v>
          </cell>
          <cell r="B2342" t="str">
            <v>LANÇAMENTO COM USO DE BOMBA, ADENSAMENTO E ACABAMENTO DE CONCRETO EM ESTRUTURAS. AF_12/2015</v>
          </cell>
          <cell r="C2342" t="str">
            <v>M3</v>
          </cell>
          <cell r="D2342">
            <v>24.5</v>
          </cell>
        </row>
        <row r="2343">
          <cell r="A2343">
            <v>94962</v>
          </cell>
          <cell r="B2343" t="str">
            <v>CONCRETO MAGRO PARA LASTRO, TRAÇO 1:4,5:4,5 (CIMENTO/ AREIA MÉDIA/ BRITA 1)  - PREPARO MECÂNICO COM BETONEIRA 400 L. AF_07/2016</v>
          </cell>
          <cell r="C2343" t="str">
            <v>M3</v>
          </cell>
          <cell r="D2343">
            <v>245.58</v>
          </cell>
        </row>
        <row r="2344">
          <cell r="A2344">
            <v>94963</v>
          </cell>
          <cell r="B2344" t="str">
            <v>CONCRETO FCK = 15MPA, TRAÇO 1:3,4:3,5 (CIMENTO/ AREIA MÉDIA/ BRITA 1)  - PREPARO MECÂNICO COM BETONEIRA 400 L. AF_07/2016</v>
          </cell>
          <cell r="C2344" t="str">
            <v>M3</v>
          </cell>
          <cell r="D2344">
            <v>273.32</v>
          </cell>
        </row>
        <row r="2345">
          <cell r="A2345">
            <v>94964</v>
          </cell>
          <cell r="B2345" t="str">
            <v>CONCRETO FCK = 20MPA, TRAÇO 1:2,7:3 (CIMENTO/ AREIA MÉDIA/ BRITA 1)  - PREPARO MECÂNICO COM BETONEIRA 400 L. AF_07/2016</v>
          </cell>
          <cell r="C2345" t="str">
            <v>M3</v>
          </cell>
          <cell r="D2345">
            <v>299.52</v>
          </cell>
        </row>
        <row r="2346">
          <cell r="A2346">
            <v>94965</v>
          </cell>
          <cell r="B2346" t="str">
            <v>CONCRETO FCK = 25MPA, TRAÇO 1:2,3:2,7 (CIMENTO/ AREIA MÉDIA/ BRITA 1)  - PREPARO MECÂNICO COM BETONEIRA 400 L. AF_07/2016</v>
          </cell>
          <cell r="C2346" t="str">
            <v>M3</v>
          </cell>
          <cell r="D2346">
            <v>311.82</v>
          </cell>
        </row>
        <row r="2347">
          <cell r="A2347">
            <v>94966</v>
          </cell>
          <cell r="B2347" t="str">
            <v>CONCRETO FCK = 30MPA, TRAÇO 1:2,1:2,5 (CIMENTO/ AREIA MÉDIA/ BRITA 1)  - PREPARO MECÂNICO COM BETONEIRA 400 L. AF_07/2016</v>
          </cell>
          <cell r="C2347" t="str">
            <v>M3</v>
          </cell>
          <cell r="D2347">
            <v>322.95</v>
          </cell>
        </row>
        <row r="2348">
          <cell r="A2348">
            <v>94967</v>
          </cell>
          <cell r="B2348" t="str">
            <v>CONCRETO FCK = 40MPA, TRAÇO 1:1,6:1,9 (CIMENTO/ AREIA MÉDIA/ BRITA 1)  - PREPARO MECÂNICO COM BETONEIRA 400 L. AF_07/2016</v>
          </cell>
          <cell r="C2348" t="str">
            <v>M3</v>
          </cell>
          <cell r="D2348">
            <v>369.33</v>
          </cell>
        </row>
        <row r="2349">
          <cell r="A2349">
            <v>94968</v>
          </cell>
          <cell r="B2349" t="str">
            <v>CONCRETO MAGRO PARA LASTRO, TRAÇO 1:4,5:4,5 (CIMENTO/ AREIA MÉDIA/ BRITA 1)  - PREPARO MECÂNICO COM BETONEIRA 600 L. AF_07/2016</v>
          </cell>
          <cell r="C2349" t="str">
            <v>M3</v>
          </cell>
          <cell r="D2349">
            <v>243.76</v>
          </cell>
        </row>
        <row r="2350">
          <cell r="A2350">
            <v>94969</v>
          </cell>
          <cell r="B2350" t="str">
            <v>CONCRETO FCK = 15MPA, TRAÇO 1:3,4:3,5 (CIMENTO/ AREIA MÉDIA/ BRITA 1)  - PREPARO MECÂNICO COM BETONEIRA 600 L. AF_07/2016</v>
          </cell>
          <cell r="C2350" t="str">
            <v>M3</v>
          </cell>
          <cell r="D2350">
            <v>269.36</v>
          </cell>
        </row>
        <row r="2351">
          <cell r="A2351">
            <v>94970</v>
          </cell>
          <cell r="B2351" t="str">
            <v>CONCRETO FCK = 20MPA, TRAÇO 1:2,7:3 (CIMENTO/ AREIA MÉDIA/ BRITA 1)  - PREPARO MECÂNICO COM BETONEIRA 600 L. AF_07/2016</v>
          </cell>
          <cell r="C2351" t="str">
            <v>M3</v>
          </cell>
          <cell r="D2351">
            <v>291.68</v>
          </cell>
        </row>
        <row r="2352">
          <cell r="A2352">
            <v>94971</v>
          </cell>
          <cell r="B2352" t="str">
            <v>CONCRETO FCK = 25MPA, TRAÇO 1:2,3:2,7 (CIMENTO/ AREIA MÉDIA/ BRITA 1)  - PREPARO MECÂNICO COM BETONEIRA 600 L. AF_07/2016</v>
          </cell>
          <cell r="C2352" t="str">
            <v>M3</v>
          </cell>
          <cell r="D2352">
            <v>307.89999999999998</v>
          </cell>
        </row>
        <row r="2353">
          <cell r="A2353">
            <v>94972</v>
          </cell>
          <cell r="B2353" t="str">
            <v>CONCRETO FCK = 30MPA, TRAÇO 1:2,1:2,5 (CIMENTO/ AREIA MÉDIA/ BRITA 1)  - PREPARO MECÂNICO COM BETONEIRA 600 L. AF_07/2016</v>
          </cell>
          <cell r="C2353" t="str">
            <v>M3</v>
          </cell>
          <cell r="D2353">
            <v>318.87</v>
          </cell>
        </row>
        <row r="2354">
          <cell r="A2354">
            <v>94973</v>
          </cell>
          <cell r="B2354" t="str">
            <v>CONCRETO FCK = 40MPA, TRAÇO 1:1,6:1,9 (CIMENTO/ AREIA MÉDIA/ BRITA 1)  - PREPARO MECÂNICO COM BETONEIRA 600 L. AF_07/2016</v>
          </cell>
          <cell r="C2354" t="str">
            <v>M3</v>
          </cell>
          <cell r="D2354">
            <v>364.26</v>
          </cell>
        </row>
        <row r="2355">
          <cell r="A2355">
            <v>94974</v>
          </cell>
          <cell r="B2355" t="str">
            <v>CONCRETO MAGRO PARA LASTRO, TRAÇO 1:4,5:4,5 (CIMENTO/ AREIA MÉDIA/ BRITA 1)  - PREPARO MANUAL. AF_07/2016</v>
          </cell>
          <cell r="C2355" t="str">
            <v>M3</v>
          </cell>
          <cell r="D2355">
            <v>342.25</v>
          </cell>
        </row>
        <row r="2356">
          <cell r="A2356">
            <v>94975</v>
          </cell>
          <cell r="B2356" t="str">
            <v>CONCRETO FCK = 15MPA, TRAÇO 1:3,4:3,5 (CIMENTO/ AREIA MÉDIA/ BRITA 1)  - PREPARO MANUAL. AF_07/2016</v>
          </cell>
          <cell r="C2356" t="str">
            <v>M3</v>
          </cell>
          <cell r="D2356">
            <v>368.28</v>
          </cell>
        </row>
        <row r="2357">
          <cell r="A2357">
            <v>96555</v>
          </cell>
          <cell r="B2357" t="str">
            <v>CONCRETAGEM DE BLOCOS DE COROAMENTO E VIGAS BALDRAME, FCK 30 MPA, COM USO DE JERICA  LANÇAMENTO, ADENSAMENTO E ACABAMENTO. AF_06/2017</v>
          </cell>
          <cell r="C2357" t="str">
            <v>M3</v>
          </cell>
          <cell r="D2357">
            <v>445.66</v>
          </cell>
        </row>
        <row r="2358">
          <cell r="A2358">
            <v>96556</v>
          </cell>
          <cell r="B2358" t="str">
            <v>CONCRETAGEM DE SAPATAS, FCK 30 MPA, COM USO DE JERICA  LANÇAMENTO, ADENSAMENTO E ACABAMENTO. AF_06/2017</v>
          </cell>
          <cell r="C2358" t="str">
            <v>M3</v>
          </cell>
          <cell r="D2358">
            <v>503.33</v>
          </cell>
        </row>
        <row r="2359">
          <cell r="A2359">
            <v>96557</v>
          </cell>
          <cell r="B2359" t="str">
            <v>CONCRETAGEM DE BLOCOS DE COROAMENTO E VIGAS BALDRAMES, FCK 30 MPA, COM USO DE BOMBA  LANÇAMENTO, ADENSAMENTO E ACABAMENTO. AF_06/2017</v>
          </cell>
          <cell r="C2359" t="str">
            <v>M3</v>
          </cell>
          <cell r="D2359">
            <v>479.67</v>
          </cell>
        </row>
        <row r="2360">
          <cell r="A2360">
            <v>96558</v>
          </cell>
          <cell r="B2360" t="str">
            <v>CONCRETAGEM DE SAPATAS, FCK 30 MPA, COM USO DE BOMBA  LANÇAMENTO, ADENSAMENTO E ACABAMENTO. AF_11/2016</v>
          </cell>
          <cell r="C2360" t="str">
            <v>M3</v>
          </cell>
          <cell r="D2360">
            <v>484.9</v>
          </cell>
        </row>
        <row r="2361">
          <cell r="A2361">
            <v>99235</v>
          </cell>
          <cell r="B2361" t="str">
            <v>CONCRETAGEM DE EDIFICAÇÕES (PAREDES E LAJES) FEITAS COM SISTEMA DE FÔRMAS MANUSEÁVEIS, COM CONCRETO USINADO AUTOADENSÁVEL FCK 25 MPA - LANÇAMENTO E ACABAMENTO. AF_06/2015</v>
          </cell>
          <cell r="C2361" t="str">
            <v>M3</v>
          </cell>
          <cell r="D2361">
            <v>431.08</v>
          </cell>
        </row>
        <row r="2362">
          <cell r="A2362">
            <v>99431</v>
          </cell>
          <cell r="B2362" t="str">
            <v>CONCRETAGEM DE LAJES EM EDIFICAÇÕES UNIFAMILIARES FEITAS COM SISTEMA DE FÔRMAS MANUSEÁVEIS, COM CONCRETO USINADO BOMBEÁVEL FCK 25 MPA - LANÇAMENTO, ADENSAMENTO E ACABAMENTO (EXCLUSIVE BOMBA LANÇA). AF_06/2015</v>
          </cell>
          <cell r="C2362" t="str">
            <v>M3</v>
          </cell>
          <cell r="D2362">
            <v>509.78</v>
          </cell>
        </row>
        <row r="2363">
          <cell r="A2363">
            <v>99432</v>
          </cell>
          <cell r="B2363" t="str">
            <v>CONCRETAGEM DE PAREDES EM EDIFICAÇÕES UNIFAMILIARES FEITAS COM SISTEMA DE FÔRMAS MANUSEÁVEIS, COM CONCRETO USINADO BOMBEÁVEL FCK 25 MPA - LANÇAMENTO, ADENSAMENTO E ACABAMENTO (EXCLUSIVE BOMBA LANÇA). AF_06/2015</v>
          </cell>
          <cell r="C2363" t="str">
            <v>M3</v>
          </cell>
          <cell r="D2363">
            <v>485.02</v>
          </cell>
        </row>
        <row r="2364">
          <cell r="A2364">
            <v>99433</v>
          </cell>
          <cell r="B2364" t="str">
            <v>CONCRETAGEM DE PLATIBANDA EM EDIFICAÇÕES UNIFAMILIARES FEITAS COM SISTEMA DE FÔRMAS MANUSEÁVEIS, COM CONCRETO USINADO BOMBEÁVEL FCK 25 MPA, - LANÇAMENTO, ADENSAMENTO E ACABAMENTO (EXCLUSIVE BOMBA LANÇA). AF_06/2015</v>
          </cell>
          <cell r="C2364" t="str">
            <v>M3</v>
          </cell>
          <cell r="D2364">
            <v>537.91999999999996</v>
          </cell>
        </row>
        <row r="2365">
          <cell r="A2365">
            <v>99434</v>
          </cell>
          <cell r="B2365" t="str">
            <v>CONCRETAGEM DE LAJES EM EDIFICAÇÕES MULTIFAMILIARES FEITAS COM SISTEMA DE FÔRMAS MANUSEÁVEIS, COM CONCRETO USINADO BOMBEÁVEL FCK 25 MPA - LANÇAMENTO, ADENSAMENTO E ACABAMENTO (EXCLUSIVE BOMBA LANÇA). AF_06/2015</v>
          </cell>
          <cell r="C2365" t="str">
            <v>M3</v>
          </cell>
          <cell r="D2365">
            <v>513.04999999999995</v>
          </cell>
        </row>
        <row r="2366">
          <cell r="A2366">
            <v>99435</v>
          </cell>
          <cell r="B2366" t="str">
            <v>CONCRETAGEM DE PAREDES EM EDIFICAÇÕES MULTIFAMILIARES FEITAS COM SISTEMA DE FÔRMAS MANUSEÁVEIS, COM CONCRETO USINADO BOMBEÁVEL FCK 25 MPA - LANÇAMENTO, ADENSAMENTO E ACABAMENTO (EXCLUSIVE BOMBA LANÇA). AF_06/2015</v>
          </cell>
          <cell r="C2366" t="str">
            <v>M3</v>
          </cell>
          <cell r="D2366">
            <v>496.78</v>
          </cell>
        </row>
        <row r="2367">
          <cell r="A2367">
            <v>99436</v>
          </cell>
          <cell r="B2367" t="str">
            <v>CONCRETAGEM DE PLATIBANDA EM EDIFICAÇÕES MULTIFAMILIARES FEITAS COM SISTEMA DE FÔRMAS MANUSEÁVEIS, COM CONCRETO USINADO BOMBEÁVEL FCK 25 MPA - LANÇAMENTO, ADENSAMENTO E ACABAMENTO (EXCLUSIVE BOMBA LANÇA). AF_06/2015</v>
          </cell>
          <cell r="C2367" t="str">
            <v>M3</v>
          </cell>
          <cell r="D2367">
            <v>552.86</v>
          </cell>
        </row>
        <row r="2368">
          <cell r="A2368">
            <v>99437</v>
          </cell>
          <cell r="B2368" t="str">
            <v>CONCRETAGEM DE PLATIBANDA EM EDIFICAÇÕES UNIFAMILIARES FEITAS COM SISTEMA DE FÔRMAS MANUSEÁVEIS, COM CONCRETO USINADO AUTOADENSÁVEL FCK 25 MPA - LANÇAMENTO E ACABAMENTO. AF_06/2015</v>
          </cell>
          <cell r="C2368" t="str">
            <v>M3</v>
          </cell>
          <cell r="D2368">
            <v>458.04</v>
          </cell>
        </row>
        <row r="2369">
          <cell r="A2369">
            <v>99438</v>
          </cell>
          <cell r="B2369" t="str">
            <v>CONCRETAGEM DE PLATIBANDA EM EDIFICAÇÕES MULTIFAMILIARES FEITAS COM SISTEMA DE FÔRMAS MANUSEÁVEIS, COM CONCRETO USINADO AUTOADENSÁVEL FCK 25 MPA - LANÇAMENTO E ACABAMENTO. AF_06/2015</v>
          </cell>
          <cell r="C2369" t="str">
            <v>M3</v>
          </cell>
          <cell r="D2369">
            <v>462.56</v>
          </cell>
        </row>
        <row r="2370">
          <cell r="A2370">
            <v>99439</v>
          </cell>
          <cell r="B2370" t="str">
            <v>CONCRETAGEM DE EDIFICAÇÕES (PAREDES E LAJES) FEITAS COM SISTEMA DE FÔRMAS MANUSEÁVEIS, COM CONCRETO USINADO BOMBEÁVEL FCK 25 MPA - LANÇAMENTO, ADENSAMENTO E ACABAMENTO (EXCLUSIVE BOMBA LANÇA). AF_06/2015</v>
          </cell>
          <cell r="C2370" t="str">
            <v>M3</v>
          </cell>
          <cell r="D2370">
            <v>501.5</v>
          </cell>
        </row>
        <row r="2371">
          <cell r="A2371" t="str">
            <v>74141/1</v>
          </cell>
          <cell r="B2371" t="str">
            <v>LAJE PRE-MOLD BETA 11 P/1KN/M2 VAOS 4,40M/INCL VIGOTAS TIJOLOS ARMADURA NEGATIVA CAPEAMENTO 3CM CONCRETO 20MPA ESCORAMENTO MATERIAL E MAO  DE OBRA.</v>
          </cell>
          <cell r="C2371" t="str">
            <v>M2</v>
          </cell>
          <cell r="D2371">
            <v>85.55</v>
          </cell>
        </row>
        <row r="2372">
          <cell r="A2372" t="str">
            <v>74141/2</v>
          </cell>
          <cell r="B2372" t="str">
            <v>LAJE PRE-MOLD BETA 12 P/3,5KN/M2 VAO 4,1M INCL VIGOTAS TIJOLOS ARMADU-RA NEGATIVA CAPEAMENTO 3CM CONCRETO 15MPA ESCORAMENTO MATERIAIS E MAO DE OBRA.</v>
          </cell>
          <cell r="C2372" t="str">
            <v>M2</v>
          </cell>
          <cell r="D2372">
            <v>94.38</v>
          </cell>
        </row>
        <row r="2373">
          <cell r="A2373" t="str">
            <v>74141/3</v>
          </cell>
          <cell r="B2373" t="str">
            <v>LAJE PRE-MOLD BETA 16 P/3,5KN/M2 VAO 5,2M INCL VIGOTAS TIJOLOS ARMADU-RA NEGATIVA CAPEAMENTO 3CM CONCRETO 15MPA ESCORAMENTO MATERIAL E MAO  DE OBRA.</v>
          </cell>
          <cell r="C2373" t="str">
            <v>M2</v>
          </cell>
          <cell r="D2373">
            <v>113.8</v>
          </cell>
        </row>
        <row r="2374">
          <cell r="A2374" t="str">
            <v>74141/4</v>
          </cell>
          <cell r="B2374" t="str">
            <v>LAJE PRE-MOLD BETA 20 P/3,5KN/M2 VAO 6,2M INCL VIGOTAS TIJOLOS ARMADU-RA NEGATIVA CAPEAMENTO 3CM CONCRETO 15MPA ESCORAMENTO MATERIAL E MAO  DE OBRA.</v>
          </cell>
          <cell r="C2374" t="str">
            <v>M2</v>
          </cell>
          <cell r="D2374">
            <v>131.88999999999999</v>
          </cell>
        </row>
        <row r="2375">
          <cell r="A2375" t="str">
            <v>74202/1</v>
          </cell>
          <cell r="B2375" t="str">
            <v>LAJE PRE-MOLDADA P/FORRO, SOBRECARGA 100KG/M2, VAOS ATE 3,50M/E=8CM, C/LAJOTAS E CAP.C/CONC FCK=20MPA, 3CM, INTER-EIXO 38CM, C/ESCORAMENTO (REAPR.3X) E FERRAGEM NEGATIVA</v>
          </cell>
          <cell r="C2375" t="str">
            <v>M2</v>
          </cell>
          <cell r="D2375">
            <v>77.19</v>
          </cell>
        </row>
        <row r="2376">
          <cell r="A2376" t="str">
            <v>74202/2</v>
          </cell>
          <cell r="B2376" t="str">
            <v>LAJE PRE-MOLDADA P/PISO, SOBRECARGA 200KG/M2, VAOS ATE 3,50M/E=8CM, C/LAJOTAS E CAP.C/CONC FCK=20MPA, 4CM, INTER-EIXO 38CM, C/ESCORAMENTO (REAPR.3X) E FERRAGEM NEGATIVA</v>
          </cell>
          <cell r="C2376" t="str">
            <v>M2</v>
          </cell>
          <cell r="D2376">
            <v>84.13</v>
          </cell>
        </row>
        <row r="2377">
          <cell r="A2377" t="str">
            <v>73817/1</v>
          </cell>
          <cell r="B2377" t="str">
            <v>EMBASAMENTO DE MATERIAL GRANULAR - PO DE PEDRA</v>
          </cell>
          <cell r="C2377" t="str">
            <v>M3</v>
          </cell>
          <cell r="D2377">
            <v>92.65</v>
          </cell>
        </row>
        <row r="2378">
          <cell r="A2378" t="str">
            <v>73817/2</v>
          </cell>
          <cell r="B2378" t="str">
            <v>EMBASAMENTO DE MATERIAL GRANULAR - RACHAO</v>
          </cell>
          <cell r="C2378" t="str">
            <v>M3</v>
          </cell>
          <cell r="D2378">
            <v>120.59</v>
          </cell>
        </row>
        <row r="2379">
          <cell r="A2379" t="str">
            <v>74078/1</v>
          </cell>
          <cell r="B2379" t="str">
            <v>AGULHAMENTO FUNDO DE VALAS C/MACO 30KG PEDRA-DE-MAO H=10CM</v>
          </cell>
          <cell r="C2379" t="str">
            <v>M2</v>
          </cell>
          <cell r="D2379">
            <v>28.77</v>
          </cell>
        </row>
        <row r="2380">
          <cell r="A2380">
            <v>83518</v>
          </cell>
          <cell r="B2380" t="str">
            <v>ALVENARIA EMBASAMENTO E=20 CM BLOCO CONCRETO</v>
          </cell>
          <cell r="C2380" t="str">
            <v>M3</v>
          </cell>
          <cell r="D2380">
            <v>324.5</v>
          </cell>
        </row>
        <row r="2381">
          <cell r="A2381">
            <v>95467</v>
          </cell>
          <cell r="B2381" t="str">
            <v>EMBASAMENTO C/PEDRA ARGAMASSADA UTILIZANDO ARG.CIM/AREIA 1:4</v>
          </cell>
          <cell r="C2381" t="str">
            <v>M3</v>
          </cell>
          <cell r="D2381">
            <v>357.39</v>
          </cell>
        </row>
        <row r="2382">
          <cell r="A2382">
            <v>68328</v>
          </cell>
          <cell r="B2382" t="str">
            <v>JUNTA DE DILATACAO COM ISOPOR 10 MM</v>
          </cell>
          <cell r="C2382" t="str">
            <v>M2</v>
          </cell>
          <cell r="D2382">
            <v>10.46</v>
          </cell>
        </row>
        <row r="2383">
          <cell r="A2383" t="str">
            <v>73898/1</v>
          </cell>
          <cell r="B2383" t="str">
            <v>JUNTA DE DILATACAO ELASTICA (PVC) O-220/6 PRESSAO ATE 30 MCA</v>
          </cell>
          <cell r="C2383" t="str">
            <v>M</v>
          </cell>
          <cell r="D2383">
            <v>96.12</v>
          </cell>
        </row>
        <row r="2384">
          <cell r="A2384">
            <v>79471</v>
          </cell>
          <cell r="B2384" t="str">
            <v>PINTURA ADESIVA P/ CONCRETO, A BASE DE RESINA EPOXI ( SIKADUR 32 )</v>
          </cell>
          <cell r="C2384" t="str">
            <v>KG</v>
          </cell>
          <cell r="D2384">
            <v>55.7</v>
          </cell>
        </row>
        <row r="2385">
          <cell r="A2385">
            <v>98576</v>
          </cell>
          <cell r="B2385" t="str">
            <v>TRATAMENTO DE JUNTA DE DILATAÇÃO COM MANTA ASFÁLTICA ADERIDA COM MAÇARICO. AF_06/2018</v>
          </cell>
          <cell r="C2385" t="str">
            <v>M</v>
          </cell>
          <cell r="D2385">
            <v>16.89</v>
          </cell>
        </row>
        <row r="2386">
          <cell r="A2386">
            <v>93182</v>
          </cell>
          <cell r="B2386" t="str">
            <v>VERGA PRÉ-MOLDADA PARA JANELAS COM ATÉ 1,5 M DE VÃO. AF_03/2016</v>
          </cell>
          <cell r="C2386" t="str">
            <v>M</v>
          </cell>
          <cell r="D2386">
            <v>21.19</v>
          </cell>
        </row>
        <row r="2387">
          <cell r="A2387">
            <v>93183</v>
          </cell>
          <cell r="B2387" t="str">
            <v>VERGA PRÉ-MOLDADA PARA JANELAS COM MAIS DE 1,5 M DE VÃO. AF_03/2016</v>
          </cell>
          <cell r="C2387" t="str">
            <v>M</v>
          </cell>
          <cell r="D2387">
            <v>27.19</v>
          </cell>
        </row>
        <row r="2388">
          <cell r="A2388">
            <v>93184</v>
          </cell>
          <cell r="B2388" t="str">
            <v>VERGA PRÉ-MOLDADA PARA PORTAS COM ATÉ 1,5 M DE VÃO. AF_03/2016</v>
          </cell>
          <cell r="C2388" t="str">
            <v>M</v>
          </cell>
          <cell r="D2388">
            <v>16.28</v>
          </cell>
        </row>
        <row r="2389">
          <cell r="A2389">
            <v>93185</v>
          </cell>
          <cell r="B2389" t="str">
            <v>VERGA PRÉ-MOLDADA PARA PORTAS COM MAIS DE 1,5 M DE VÃO. AF_03/2016</v>
          </cell>
          <cell r="C2389" t="str">
            <v>M</v>
          </cell>
          <cell r="D2389">
            <v>26.75</v>
          </cell>
        </row>
        <row r="2390">
          <cell r="A2390">
            <v>93186</v>
          </cell>
          <cell r="B2390" t="str">
            <v>VERGA MOLDADA IN LOCO EM CONCRETO PARA JANELAS COM ATÉ 1,5 M DE VÃO. AF_03/2016</v>
          </cell>
          <cell r="C2390" t="str">
            <v>M</v>
          </cell>
          <cell r="D2390">
            <v>37.729999999999997</v>
          </cell>
        </row>
        <row r="2391">
          <cell r="A2391">
            <v>93187</v>
          </cell>
          <cell r="B2391" t="str">
            <v>VERGA MOLDADA IN LOCO EM CONCRETO PARA JANELAS COM MAIS DE 1,5 M DE VÃO. AF_03/2016</v>
          </cell>
          <cell r="C2391" t="str">
            <v>M</v>
          </cell>
          <cell r="D2391">
            <v>43.23</v>
          </cell>
        </row>
        <row r="2392">
          <cell r="A2392">
            <v>93188</v>
          </cell>
          <cell r="B2392" t="str">
            <v>VERGA MOLDADA IN LOCO EM CONCRETO PARA PORTAS COM ATÉ 1,5 M DE VÃO. AF_03/2016</v>
          </cell>
          <cell r="C2392" t="str">
            <v>M</v>
          </cell>
          <cell r="D2392">
            <v>37.14</v>
          </cell>
        </row>
        <row r="2393">
          <cell r="A2393">
            <v>93189</v>
          </cell>
          <cell r="B2393" t="str">
            <v>VERGA MOLDADA IN LOCO EM CONCRETO PARA PORTAS COM MAIS DE 1,5 M DE VÃO. AF_03/2016</v>
          </cell>
          <cell r="C2393" t="str">
            <v>M</v>
          </cell>
          <cell r="D2393">
            <v>43.78</v>
          </cell>
        </row>
        <row r="2394">
          <cell r="A2394">
            <v>93190</v>
          </cell>
          <cell r="B2394" t="str">
            <v>VERGA MOLDADA IN LOCO COM UTILIZAÇÃO DE BLOCOS CANALETA PARA JANELAS COM ATÉ 1,5 M DE VÃO. AF_03/2016</v>
          </cell>
          <cell r="C2394" t="str">
            <v>M</v>
          </cell>
          <cell r="D2394">
            <v>28.73</v>
          </cell>
        </row>
        <row r="2395">
          <cell r="A2395">
            <v>93191</v>
          </cell>
          <cell r="B2395" t="str">
            <v>VERGA MOLDADA IN LOCO COM UTILIZAÇÃO DE BLOCOS CANALETA PARA JANELAS COM MAIS DE 1,5 M DE VÃO. AF_03/2016</v>
          </cell>
          <cell r="C2395" t="str">
            <v>M</v>
          </cell>
          <cell r="D2395">
            <v>30.03</v>
          </cell>
        </row>
        <row r="2396">
          <cell r="A2396">
            <v>93192</v>
          </cell>
          <cell r="B2396" t="str">
            <v>VERGA MOLDADA IN LOCO COM UTILIZAÇÃO DE BLOCOS CANALETA PARA PORTAS COM ATÉ 1,5 M DE VÃO. AF_03/2016</v>
          </cell>
          <cell r="C2396" t="str">
            <v>M</v>
          </cell>
          <cell r="D2396">
            <v>32.32</v>
          </cell>
        </row>
        <row r="2397">
          <cell r="A2397">
            <v>93193</v>
          </cell>
          <cell r="B2397" t="str">
            <v>VERGA MOLDADA IN LOCO COM UTILIZAÇÃO DE BLOCOS CANALETA PARA PORTAS COM MAIS DE 1,5 M DE VÃO. AF_03/2016</v>
          </cell>
          <cell r="C2397" t="str">
            <v>M</v>
          </cell>
          <cell r="D2397">
            <v>30.63</v>
          </cell>
        </row>
        <row r="2398">
          <cell r="A2398">
            <v>93194</v>
          </cell>
          <cell r="B2398" t="str">
            <v>CONTRAVERGA PRÉ-MOLDADA PARA VÃOS DE ATÉ 1,5 M DE COMPRIMENTO. AF_03/2016</v>
          </cell>
          <cell r="C2398" t="str">
            <v>M</v>
          </cell>
          <cell r="D2398">
            <v>20.89</v>
          </cell>
        </row>
        <row r="2399">
          <cell r="A2399">
            <v>93195</v>
          </cell>
          <cell r="B2399" t="str">
            <v>CONTRAVERGA PRÉ-MOLDADA PARA VÃOS DE MAIS DE 1,5 M DE COMPRIMENTO. AF_03/2016</v>
          </cell>
          <cell r="C2399" t="str">
            <v>M</v>
          </cell>
          <cell r="D2399">
            <v>24.66</v>
          </cell>
        </row>
        <row r="2400">
          <cell r="A2400">
            <v>93196</v>
          </cell>
          <cell r="B2400" t="str">
            <v>CONTRAVERGA MOLDADA IN LOCO EM CONCRETO PARA VÃOS DE ATÉ 1,5 M DE COMPRIMENTO. AF_03/2016</v>
          </cell>
          <cell r="C2400" t="str">
            <v>M</v>
          </cell>
          <cell r="D2400">
            <v>35.950000000000003</v>
          </cell>
        </row>
        <row r="2401">
          <cell r="A2401">
            <v>93197</v>
          </cell>
          <cell r="B2401" t="str">
            <v>CONTRAVERGA MOLDADA IN LOCO EM CONCRETO PARA VÃOS DE MAIS DE 1,5 M DE COMPRIMENTO. AF_03/2016</v>
          </cell>
          <cell r="C2401" t="str">
            <v>M</v>
          </cell>
          <cell r="D2401">
            <v>39.78</v>
          </cell>
        </row>
        <row r="2402">
          <cell r="A2402">
            <v>93198</v>
          </cell>
          <cell r="B2402" t="str">
            <v>CONTRAVERGA MOLDADA IN LOCO COM UTILIZAÇÃO DE BLOCOS CANALETA PARA VÃOS DE ATÉ 1,5 M DE COMPRIMENTO. AF_03/2016</v>
          </cell>
          <cell r="C2402" t="str">
            <v>M</v>
          </cell>
          <cell r="D2402">
            <v>25.95</v>
          </cell>
        </row>
        <row r="2403">
          <cell r="A2403">
            <v>93199</v>
          </cell>
          <cell r="B2403" t="str">
            <v>CONTRAVERGA MOLDADA IN LOCO COM UTILIZAÇÃO DE BLOCOS CANALETA PARA VÃOS DE MAIS DE 1,5 M DE COMPRIMENTO. AF_03/2016</v>
          </cell>
          <cell r="C2403" t="str">
            <v>M</v>
          </cell>
          <cell r="D2403">
            <v>25.54</v>
          </cell>
        </row>
        <row r="2404">
          <cell r="A2404">
            <v>93200</v>
          </cell>
          <cell r="B2404" t="str">
            <v>FIXAÇÃO (ENCUNHAMENTO) DE ALVENARIA DE VEDAÇÃO COM ARGAMASSA APLICADA COM BISNAGA. AF_03/2016</v>
          </cell>
          <cell r="C2404" t="str">
            <v>M</v>
          </cell>
          <cell r="D2404">
            <v>1.98</v>
          </cell>
        </row>
        <row r="2405">
          <cell r="A2405">
            <v>93201</v>
          </cell>
          <cell r="B2405" t="str">
            <v>FIXAÇÃO (ENCUNHAMENTO) DE ALVENARIA DE VEDAÇÃO COM ARGAMASSA APLICADA COM COLHER. AF_03/2016</v>
          </cell>
          <cell r="C2405" t="str">
            <v>M</v>
          </cell>
          <cell r="D2405">
            <v>4.1900000000000004</v>
          </cell>
        </row>
        <row r="2406">
          <cell r="A2406">
            <v>93202</v>
          </cell>
          <cell r="B2406" t="str">
            <v>FIXAÇÃO (ENCUNHAMENTO) DE ALVENARIA DE VEDAÇÃO COM TIJOLO MACIÇO. AF_03/2016</v>
          </cell>
          <cell r="C2406" t="str">
            <v>M</v>
          </cell>
          <cell r="D2406">
            <v>16.75</v>
          </cell>
        </row>
        <row r="2407">
          <cell r="A2407">
            <v>93203</v>
          </cell>
          <cell r="B2407" t="str">
            <v>FIXAÇÃO (ENCUNHAMENTO) DE ALVENARIA DE VEDAÇÃO COM ESPUMA DE POLIURETANO EXPANSIVA. AF_03/2016</v>
          </cell>
          <cell r="C2407" t="str">
            <v>M</v>
          </cell>
          <cell r="D2407">
            <v>11.12</v>
          </cell>
        </row>
        <row r="2408">
          <cell r="A2408">
            <v>93204</v>
          </cell>
          <cell r="B2408" t="str">
            <v>CINTA DE AMARRAÇÃO DE ALVENARIA MOLDADA IN LOCO EM CONCRETO. AF_03/2016</v>
          </cell>
          <cell r="C2408" t="str">
            <v>M</v>
          </cell>
          <cell r="D2408">
            <v>29.73</v>
          </cell>
        </row>
        <row r="2409">
          <cell r="A2409">
            <v>93205</v>
          </cell>
          <cell r="B2409" t="str">
            <v>CINTA DE AMARRAÇÃO DE ALVENARIA MOLDADA IN LOCO COM UTILIZAÇÃO DE BLOCOS CANALETA. AF_03/2016</v>
          </cell>
          <cell r="C2409" t="str">
            <v>M</v>
          </cell>
          <cell r="D2409">
            <v>23.37</v>
          </cell>
        </row>
        <row r="2410">
          <cell r="A2410">
            <v>71623</v>
          </cell>
          <cell r="B2410" t="str">
            <v>CHAPIM DE CONCRETO APARENTE COM ACABAMENTO DESEMPENADO, FORMA DE COMPENSADO PLASTIFICADO (MADEIRIT) DE 14 X 10 CM, FUNDIDO NO LOCAL.</v>
          </cell>
          <cell r="C2410" t="str">
            <v>M</v>
          </cell>
          <cell r="D2410">
            <v>25.73</v>
          </cell>
        </row>
        <row r="2411">
          <cell r="A2411" t="str">
            <v>74144/2</v>
          </cell>
          <cell r="B2411" t="str">
            <v>SUPORTE APOIO CAIXA D AGUA BARROTES MADEIRA DE 1</v>
          </cell>
          <cell r="C2411" t="str">
            <v>UN</v>
          </cell>
          <cell r="D2411">
            <v>13.3</v>
          </cell>
        </row>
        <row r="2412">
          <cell r="A2412">
            <v>83513</v>
          </cell>
          <cell r="B2412" t="str">
            <v>FORNECIMENTO DE PERFIL SIMPLES "I" OU "H" ATE 8" INCLUSIVE PERDAS</v>
          </cell>
          <cell r="C2412" t="str">
            <v>KG</v>
          </cell>
          <cell r="D2412">
            <v>7.76</v>
          </cell>
        </row>
        <row r="2413">
          <cell r="A2413">
            <v>83514</v>
          </cell>
          <cell r="B2413" t="str">
            <v>FORNECIMENTO DE PERFIL SIMPLES "I" OU "H" 8 A 12" INCLUSIVE PERDAS</v>
          </cell>
          <cell r="C2413" t="str">
            <v>KG</v>
          </cell>
          <cell r="D2413">
            <v>6.99</v>
          </cell>
        </row>
        <row r="2414">
          <cell r="A2414">
            <v>84153</v>
          </cell>
          <cell r="B2414" t="str">
            <v>APARELHO DE APOIO NEOPRENE NAO FRETADO (1,4KG/DM3)</v>
          </cell>
          <cell r="C2414" t="str">
            <v>KG</v>
          </cell>
          <cell r="D2414">
            <v>66.52</v>
          </cell>
        </row>
        <row r="2415">
          <cell r="A2415">
            <v>84154</v>
          </cell>
          <cell r="B2415" t="str">
            <v>APARELHO APOIO NEOPRENE FRETADO</v>
          </cell>
          <cell r="C2415" t="str">
            <v>DM3</v>
          </cell>
          <cell r="D2415">
            <v>137.94</v>
          </cell>
        </row>
        <row r="2416">
          <cell r="A2416">
            <v>85233</v>
          </cell>
          <cell r="B2416" t="str">
            <v>ESCADA EM CONCRETO ARMADO, FCK = 15 MPA, MOLDADA IN LOCO</v>
          </cell>
          <cell r="C2416" t="str">
            <v>M3</v>
          </cell>
          <cell r="D2416">
            <v>2146.6999999999998</v>
          </cell>
        </row>
        <row r="2417">
          <cell r="A2417">
            <v>95952</v>
          </cell>
          <cell r="B2417" t="str">
            <v>(COMPOSIÇÃO REPRESENTATIVA) EXECUÇÃO DE ESTRUTURAS DE CONCRETO ARMADO CONVENCIONAL, PARA EDIFICAÇÃO HABITACIONAL MULTIFAMILIAR (PRÉDIO), FCK = 25 MPA. AF_01/2017</v>
          </cell>
          <cell r="C2417" t="str">
            <v>M3</v>
          </cell>
          <cell r="D2417">
            <v>1456.39</v>
          </cell>
        </row>
        <row r="2418">
          <cell r="A2418">
            <v>95953</v>
          </cell>
          <cell r="B2418" t="str">
            <v>(COMPOSIÇÃO REPRESENTATIVA) EXECUÇÃO DE ESTRUTURAS DE CONCRETO ARMADO, PARA EDIFICAÇÃO HABITACIONAL UNIFAMILIAR COM DOIS PAVIMENTOS (CASA ISOLADA), FCK = 25 MPA. AF_01/2017</v>
          </cell>
          <cell r="C2418" t="str">
            <v>M3</v>
          </cell>
          <cell r="D2418">
            <v>2328.2600000000002</v>
          </cell>
        </row>
        <row r="2419">
          <cell r="A2419">
            <v>95954</v>
          </cell>
          <cell r="B2419" t="str">
            <v>(COMPOSIÇÃO REPRESENTATIVA) EXECUÇÃO DE ESTRUTURAS DE CONCRETO ARMADO, PARA EDIFICAÇÃO HABITACIONAL UNIFAMILIAR COM DOIS PAVIMENTOS (CASA EM EMPREENDIMENTOS), FCK = 25 MPA. AF_01/2017</v>
          </cell>
          <cell r="C2419" t="str">
            <v>M3</v>
          </cell>
          <cell r="D2419">
            <v>1675.12</v>
          </cell>
        </row>
        <row r="2420">
          <cell r="A2420">
            <v>95955</v>
          </cell>
          <cell r="B2420" t="str">
            <v>(COMPOSIÇÃO REPRESENTATIVA) EXECUÇÃO DE ESTRUTURAS DE CONCRETO ARMADO, PARA EDIFICAÇÃO HABITACIONAL UNIFAMILIAR TÉRREA (CASA ISOLADA), FCK = 25 MPA. AF_01/2017</v>
          </cell>
          <cell r="C2420" t="str">
            <v>M3</v>
          </cell>
          <cell r="D2420">
            <v>2035.04</v>
          </cell>
        </row>
        <row r="2421">
          <cell r="A2421">
            <v>95956</v>
          </cell>
          <cell r="B2421" t="str">
            <v>(COMPOSIÇÃO REPRESENTATIVA) EXECUÇÃO DE ESTRUTURAS DE CONCRETO ARMADO, PARA EDIFICAÇÃO HABITACIONAL UNIFAMILIAR TÉRREA (CASA EM EMPREENDIMENTOS), FCK = 25 MPA. AF_01/2017</v>
          </cell>
          <cell r="C2421" t="str">
            <v>M3</v>
          </cell>
          <cell r="D2421">
            <v>1604.15</v>
          </cell>
        </row>
        <row r="2422">
          <cell r="A2422">
            <v>95957</v>
          </cell>
          <cell r="B2422" t="str">
            <v>(COMPOSIÇÃO REPRESENTATIVA) EXECUÇÃO DE ESTRUTURAS DE CONCRETO ARMADO, PARA EDIFICAÇÃO INSTITUCIONAL TÉRREA, FCK = 25 MPA. AF_01/2017</v>
          </cell>
          <cell r="C2422" t="str">
            <v>M3</v>
          </cell>
          <cell r="D2422">
            <v>2031.31</v>
          </cell>
        </row>
        <row r="2423">
          <cell r="A2423">
            <v>95969</v>
          </cell>
          <cell r="B2423" t="str">
            <v>(COMPOSIÇÃO REPRESENTATIVA) EXECUÇÃO DE ESCADA EM CONCRETO ARMADO, MOLDADA IN LOCO, FCK = 25 MPA. AF_02/2017</v>
          </cell>
          <cell r="C2423" t="str">
            <v>M3</v>
          </cell>
          <cell r="D2423">
            <v>1996.31</v>
          </cell>
        </row>
        <row r="2424">
          <cell r="A2424">
            <v>97733</v>
          </cell>
          <cell r="B2424" t="str">
            <v>PEÇA RETANGULAR PRÉ-MOLDADA, VOLUME DE CONCRETO DE ATÉ 10 LITROS, TAXA DE AÇO APROXIMADA DE 30KG/M³. AF_01/2018</v>
          </cell>
          <cell r="C2424" t="str">
            <v>M3</v>
          </cell>
          <cell r="D2424">
            <v>2227.5700000000002</v>
          </cell>
        </row>
        <row r="2425">
          <cell r="A2425">
            <v>97734</v>
          </cell>
          <cell r="B2425" t="str">
            <v>PEÇA RETANGULAR PRÉ-MOLDADA, VOLUME DE CONCRETO DE 10 A 30 LITROS, TAXA DE AÇO APROXIMADA DE 30KG/M³. AF_01/2018</v>
          </cell>
          <cell r="C2425" t="str">
            <v>M3</v>
          </cell>
          <cell r="D2425">
            <v>1940.84</v>
          </cell>
        </row>
        <row r="2426">
          <cell r="A2426">
            <v>97735</v>
          </cell>
          <cell r="B2426" t="str">
            <v>PEÇA RETANGULAR PRÉ-MOLDADA, VOLUME DE CONCRETO DE 30 A 100 LITROS, TAXA DE AÇO APROXIMADA DE 30KG/M³. AF_01/2018</v>
          </cell>
          <cell r="C2426" t="str">
            <v>M3</v>
          </cell>
          <cell r="D2426">
            <v>1605.2</v>
          </cell>
        </row>
        <row r="2427">
          <cell r="A2427">
            <v>97736</v>
          </cell>
          <cell r="B2427" t="str">
            <v>PEÇA RETANGULAR PRÉ-MOLDADA, VOLUME DE CONCRETO ACIMA DE 100 LITROS, TAXA DE AÇO APROXIMADA DE 30KG/M³. AF_01/2018</v>
          </cell>
          <cell r="C2427" t="str">
            <v>M3</v>
          </cell>
          <cell r="D2427">
            <v>1005.6</v>
          </cell>
        </row>
        <row r="2428">
          <cell r="A2428">
            <v>97737</v>
          </cell>
          <cell r="B2428" t="str">
            <v>PEÇA RETANGULAR PRÉ-MOLDADA, VOLUME DE CONCRETO DE 30 A 70 LITROS , TAXA DE AÇO APROXIMADA DE 70KG/M³. AF_01/2018</v>
          </cell>
          <cell r="C2428" t="str">
            <v>M3</v>
          </cell>
          <cell r="D2428">
            <v>2206.44</v>
          </cell>
        </row>
        <row r="2429">
          <cell r="A2429">
            <v>97738</v>
          </cell>
          <cell r="B2429" t="str">
            <v>PEÇA CIRCULAR PRÉ-MOLDADA, VOLUME DE CONCRETO DE 10 A 30 LITROS, TAXA DE FIBRA DE POLIPROPILENO APROXIMADA DE 6 KG/M³. AF_01/2018_P</v>
          </cell>
          <cell r="C2429" t="str">
            <v>M3</v>
          </cell>
          <cell r="D2429">
            <v>2970.14</v>
          </cell>
        </row>
        <row r="2430">
          <cell r="A2430">
            <v>97739</v>
          </cell>
          <cell r="B2430" t="str">
            <v>PEÇA CIRCULAR PRÉ-MOLDADA, VOLUME DE CONCRETO DE 30 A 100 LITROS, TAXA DE AÇO APROXIMADA DE 30KG/M³. AF_01/2018</v>
          </cell>
          <cell r="C2430" t="str">
            <v>M3</v>
          </cell>
          <cell r="D2430">
            <v>1819.74</v>
          </cell>
        </row>
        <row r="2431">
          <cell r="A2431">
            <v>97740</v>
          </cell>
          <cell r="B2431" t="str">
            <v>PEÇA CIRCULAR PRÉ-MOLDADA, VOLUME DE CONCRETO ACIMA DE 100 LITROS, TAXA DE AÇO APROXIMADA DE 30KG/M³. AF_01/2018</v>
          </cell>
          <cell r="C2431" t="str">
            <v>M3</v>
          </cell>
          <cell r="D2431">
            <v>1322.83</v>
          </cell>
        </row>
        <row r="2432">
          <cell r="A2432">
            <v>98615</v>
          </cell>
          <cell r="B2432" t="str">
            <v>CONTENÇÃO EM CORTINA COM ESTACAS ESPAÇADAS COM 30 CM DE DIÂMETRO E PROFUNDIDADE MENOR OU IGUAL A 10 M. AF_06/2018</v>
          </cell>
          <cell r="C2432" t="str">
            <v>M2</v>
          </cell>
          <cell r="D2432">
            <v>90.22</v>
          </cell>
        </row>
        <row r="2433">
          <cell r="A2433">
            <v>98616</v>
          </cell>
          <cell r="B2433" t="str">
            <v>CONTENÇÃO EM CORTINA COM ESTACAS ESPAÇADAS COM 30 CM DE DIÂMETRO E PROFUNDIDADE MAIOR QUE 10 M E MENOR OU IGUAL A 15 M. AF_06/2018</v>
          </cell>
          <cell r="C2433" t="str">
            <v>M2</v>
          </cell>
          <cell r="D2433">
            <v>71.849999999999994</v>
          </cell>
        </row>
        <row r="2434">
          <cell r="A2434">
            <v>98617</v>
          </cell>
          <cell r="B2434" t="str">
            <v>CONTENÇÃO EM CORTINA COM ESTACAS ESPAÇADAS COM 30 CM DE DIÂMETRO E PROFUNDIDADE MAIOR QUE 15 M. AF_06/2018</v>
          </cell>
          <cell r="C2434" t="str">
            <v>M2</v>
          </cell>
          <cell r="D2434">
            <v>66.959999999999994</v>
          </cell>
        </row>
        <row r="2435">
          <cell r="A2435">
            <v>98618</v>
          </cell>
          <cell r="B2435" t="str">
            <v>CONTENÇÃO EM CORTINA COM ESTACAS ESPAÇADAS COM 40 CM DE DIÂMETRO E PROFUNDIDADE MENOR OU IGUAL A 10 M. AF_06/2018</v>
          </cell>
          <cell r="C2435" t="str">
            <v>M2</v>
          </cell>
          <cell r="D2435">
            <v>91.64</v>
          </cell>
        </row>
        <row r="2436">
          <cell r="A2436">
            <v>98619</v>
          </cell>
          <cell r="B2436" t="str">
            <v>CONTENÇÃO EM CORTINA COM ESTACAS ESPAÇADAS COM 40 CM DE DIÂMETRO E PROFUNDIDADE MAIOR QUE 10 M E MENOR OU IGUAL A 15 M. AF_06/2018</v>
          </cell>
          <cell r="C2436" t="str">
            <v>M2</v>
          </cell>
          <cell r="D2436">
            <v>84.2</v>
          </cell>
        </row>
        <row r="2437">
          <cell r="A2437">
            <v>98620</v>
          </cell>
          <cell r="B2437" t="str">
            <v>CONTENÇÃO EM CORTINA COM ESTACAS ESPAÇADAS COM 40 CM DE DIÂMETRO E PROFUNDIDADE MAIOR QUE 15 M. AF_06/2018</v>
          </cell>
          <cell r="C2437" t="str">
            <v>M2</v>
          </cell>
          <cell r="D2437">
            <v>80.459999999999994</v>
          </cell>
        </row>
        <row r="2438">
          <cell r="A2438">
            <v>98621</v>
          </cell>
          <cell r="B2438" t="str">
            <v>CONTENÇÃO EM CORTINA COM ESTACAS ESPAÇADAS COM 50 CM DE DIÂMETRO E PROFUNDIDADE MENOR OU IGUAL A 10 M. AF_06/2018</v>
          </cell>
          <cell r="C2438" t="str">
            <v>M2</v>
          </cell>
          <cell r="D2438">
            <v>104.97</v>
          </cell>
        </row>
        <row r="2439">
          <cell r="A2439">
            <v>98622</v>
          </cell>
          <cell r="B2439" t="str">
            <v>CONTENÇÃO EM CORTINA COM ESTACAS ESPAÇADAS COM 50 CM DE DIÂMETRO E PROFUNDIDADE MAIOR QUE 10 M E MENOR OU IGUAL A 15 M. AF_06/2018</v>
          </cell>
          <cell r="C2439" t="str">
            <v>M2</v>
          </cell>
          <cell r="D2439">
            <v>98.98</v>
          </cell>
        </row>
        <row r="2440">
          <cell r="A2440">
            <v>98623</v>
          </cell>
          <cell r="B2440" t="str">
            <v>CONTENÇÃO EM CORTINA COM ESTACAS ESPAÇADAS COM 50 CM DE DIÂMETRO E PROFUNDIDADE MAIOR QUE 15 M. AF_06/2018</v>
          </cell>
          <cell r="C2440" t="str">
            <v>M2</v>
          </cell>
          <cell r="D2440">
            <v>95.94</v>
          </cell>
        </row>
        <row r="2441">
          <cell r="A2441">
            <v>98624</v>
          </cell>
          <cell r="B2441" t="str">
            <v>CONTENÇÃO EM CORTINA COM ESTACAS ESPAÇADAS COM 60 CM DE DIÂMETRO E PROFUNDIDADE MENOR OU IGUAL A 10 M. AF_06/2018</v>
          </cell>
          <cell r="C2441" t="str">
            <v>M2</v>
          </cell>
          <cell r="D2441">
            <v>119.25</v>
          </cell>
        </row>
        <row r="2442">
          <cell r="A2442">
            <v>98625</v>
          </cell>
          <cell r="B2442" t="str">
            <v>CONTENÇÃO EM CORTINA COM ESTACAS ESPAÇADAS COM 60 CM DE DIÂMETRO E PROFUNDIDADE MAIOR QUE 10 M E MENOR OU IGUAL A 15 M. AF_06/2018</v>
          </cell>
          <cell r="C2442" t="str">
            <v>M2</v>
          </cell>
          <cell r="D2442">
            <v>114.19</v>
          </cell>
        </row>
        <row r="2443">
          <cell r="A2443">
            <v>98626</v>
          </cell>
          <cell r="B2443" t="str">
            <v>CONTENÇÃO EM CORTINA COM ESTACAS ESPAÇADAS COM 60 CM DE DIÂMETRO E PROFUNDIDADE MAIOR QUE 15 M. AF_06/2018</v>
          </cell>
          <cell r="C2443" t="str">
            <v>M2</v>
          </cell>
          <cell r="D2443">
            <v>111.57</v>
          </cell>
        </row>
        <row r="2444">
          <cell r="A2444">
            <v>98655</v>
          </cell>
          <cell r="B2444" t="str">
            <v>EXECUÇÃO DE MURETA GUIA PARA CONTENÇÃO/ FUNDAÇÃO COM 30 CM DE ESPESSURA. AF_06/2018</v>
          </cell>
          <cell r="C2444" t="str">
            <v>M</v>
          </cell>
          <cell r="D2444">
            <v>390.1</v>
          </cell>
        </row>
        <row r="2445">
          <cell r="A2445">
            <v>98656</v>
          </cell>
          <cell r="B2445" t="str">
            <v>EXECUÇÃO DE MURETA GUIA PARA CONTENÇÃO/ FUNDAÇÃO COM 40 CM DE ESPESSURA. AF_06/2018</v>
          </cell>
          <cell r="C2445" t="str">
            <v>M</v>
          </cell>
          <cell r="D2445">
            <v>395.36</v>
          </cell>
        </row>
        <row r="2446">
          <cell r="A2446">
            <v>98657</v>
          </cell>
          <cell r="B2446" t="str">
            <v>EXECUÇÃO DE MURETA GUIA PARA CONTENÇÃO/ FUNDAÇÃO COM 50 CM DE ESPESSURA. AF_06/2018</v>
          </cell>
          <cell r="C2446" t="str">
            <v>M</v>
          </cell>
          <cell r="D2446">
            <v>400.62</v>
          </cell>
        </row>
        <row r="2447">
          <cell r="A2447">
            <v>98658</v>
          </cell>
          <cell r="B2447" t="str">
            <v>EXECUÇÃO DE MURETA GUIA PARA CONTENÇÃO/ FUNDAÇÃO COM 60 CM DE ESPESSURA. AF_06/2018</v>
          </cell>
          <cell r="C2447" t="str">
            <v>M</v>
          </cell>
          <cell r="D2447">
            <v>405.89</v>
          </cell>
        </row>
        <row r="2448">
          <cell r="A2448">
            <v>98659</v>
          </cell>
          <cell r="B2448" t="str">
            <v>EXECUÇÃO DE MURETA GUIA PARA CONTENÇÃO/ FUNDAÇÃO COM 80 CM DE ESPESSURA. AF_06/2018</v>
          </cell>
          <cell r="C2448" t="str">
            <v>M</v>
          </cell>
          <cell r="D2448">
            <v>416.42</v>
          </cell>
        </row>
        <row r="2449">
          <cell r="A2449">
            <v>98746</v>
          </cell>
          <cell r="B2449" t="str">
            <v>SOLDA DE TOPO EM CHAPA/PERFIL/TUBO DE AÇO CHANFRADO, ESPESSURA=1/4''. AF_06/2018</v>
          </cell>
          <cell r="C2449" t="str">
            <v>M</v>
          </cell>
          <cell r="D2449">
            <v>36.53</v>
          </cell>
        </row>
        <row r="2450">
          <cell r="A2450">
            <v>98749</v>
          </cell>
          <cell r="B2450" t="str">
            <v>SOLDA DE TOPO EM CHAPA/PERFIL/TUBO DE AÇO CHANFRADO, ESPESSURA=5/16''. AF_06/2018</v>
          </cell>
          <cell r="C2450" t="str">
            <v>M</v>
          </cell>
          <cell r="D2450">
            <v>41.81</v>
          </cell>
        </row>
        <row r="2451">
          <cell r="A2451">
            <v>98750</v>
          </cell>
          <cell r="B2451" t="str">
            <v>SOLDA DE TOPO EM CHAPA/PERFIL/TUBO DE AÇO CHANFRADO, ESPESSURA=3/8''. AF_06/2018</v>
          </cell>
          <cell r="C2451" t="str">
            <v>M</v>
          </cell>
          <cell r="D2451">
            <v>48.03</v>
          </cell>
        </row>
        <row r="2452">
          <cell r="A2452">
            <v>98751</v>
          </cell>
          <cell r="B2452" t="str">
            <v>SOLDA DE TOPO EM CHAPA/PERFIL/TUBO DE AÇO CHANFRADO, ESPESSURA=1/2''. AF_06/2018</v>
          </cell>
          <cell r="C2452" t="str">
            <v>M</v>
          </cell>
          <cell r="D2452">
            <v>64.180000000000007</v>
          </cell>
        </row>
        <row r="2453">
          <cell r="A2453">
            <v>98752</v>
          </cell>
          <cell r="B2453" t="str">
            <v>SOLDA DE TOPO EM CHAPA/PERFIL/TUBO DE AÇO CHANFRADO, ESPESSURA=5/8''. AF_06/2018</v>
          </cell>
          <cell r="C2453" t="str">
            <v>M</v>
          </cell>
          <cell r="D2453">
            <v>83.35</v>
          </cell>
        </row>
        <row r="2454">
          <cell r="A2454">
            <v>98753</v>
          </cell>
          <cell r="B2454" t="str">
            <v>SOLDA DE TOPO EM CHAPA/PERFIL/TUBO DE AÇO CHANFRADO, ESPESSURA=3/4''. AF_06/2018</v>
          </cell>
          <cell r="C2454" t="str">
            <v>M</v>
          </cell>
          <cell r="D2454">
            <v>107</v>
          </cell>
        </row>
        <row r="2455">
          <cell r="A2455">
            <v>98560</v>
          </cell>
          <cell r="B2455" t="str">
            <v>IMPERMEABILIZAÇÃO DE PISO COM ARGAMASSA DE CIMENTO E AREIA, COM ADITIVO IMPERMEABILIZANTE, E = 2CM. AF_06/2018</v>
          </cell>
          <cell r="C2455" t="str">
            <v>M2</v>
          </cell>
          <cell r="D2455">
            <v>31.94</v>
          </cell>
        </row>
        <row r="2456">
          <cell r="A2456">
            <v>98561</v>
          </cell>
          <cell r="B2456" t="str">
            <v>IMPERMEABILIZAÇÃO DE PAREDES COM ARGAMASSA DE CIMENTO E AREIA, COM ADITIVO IMPERMEABILIZANTE, E = 2CM. AF_06/2018</v>
          </cell>
          <cell r="C2456" t="str">
            <v>M2</v>
          </cell>
          <cell r="D2456">
            <v>28.21</v>
          </cell>
        </row>
        <row r="2457">
          <cell r="A2457">
            <v>98562</v>
          </cell>
          <cell r="B2457" t="str">
            <v>IMPERMEABILIZAÇÃO DE FLOREIRA OU VIGA BALDRAME COM ARGAMASSA DE CIMENTO E AREIA, COM ADITIVO IMPERMEABILIZANTE, E = 2 CM. AF_06/2018</v>
          </cell>
          <cell r="C2457" t="str">
            <v>M2</v>
          </cell>
          <cell r="D2457">
            <v>28.13</v>
          </cell>
        </row>
        <row r="2458">
          <cell r="A2458">
            <v>83735</v>
          </cell>
          <cell r="B2458" t="str">
            <v>IMPERMEABILIZACAO DE SUPERFICIE COM CIMENTO IMPERMEABILIZANTE DE PEGA ULTRA RAPIDA, TRACO 1:1, E=0,5 CM</v>
          </cell>
          <cell r="C2458" t="str">
            <v>M2</v>
          </cell>
          <cell r="D2458">
            <v>52.39</v>
          </cell>
        </row>
        <row r="2459">
          <cell r="A2459">
            <v>98555</v>
          </cell>
          <cell r="B2459" t="str">
            <v>IMPERMEABILIZAÇÃO DE SUPERFÍCIE COM ARGAMASSA POLIMÉRICA / MEMBRANA ACRÍLICA, 3 DEMÃOS. AF_06/2018</v>
          </cell>
          <cell r="C2459" t="str">
            <v>M2</v>
          </cell>
          <cell r="D2459">
            <v>26.68</v>
          </cell>
        </row>
        <row r="2460">
          <cell r="A2460">
            <v>98556</v>
          </cell>
          <cell r="B2460" t="str">
            <v>IMPERMEABILIZAÇÃO DE SUPERFÍCIE COM ARGAMASSA POLIMÉRICA / MEMBRANA ACRÍLICA, 4 DEMÃOS, REFORÇADA COM VÉU DE POLIÉSTER (MAV). AF_06/2018</v>
          </cell>
          <cell r="C2460" t="str">
            <v>M2</v>
          </cell>
          <cell r="D2460">
            <v>46.29</v>
          </cell>
        </row>
        <row r="2461">
          <cell r="A2461">
            <v>98558</v>
          </cell>
          <cell r="B2461" t="str">
            <v>TRATAMENTO DE RALO OU PONTO EMERGENTE COM ARGAMASSA POLIMÉRICA / MEMBRANA ACRÍLICA REFORÇADO COM VÉU DE POLIÉSTER (MAV). AF_06/2018</v>
          </cell>
          <cell r="C2461" t="str">
            <v>UN</v>
          </cell>
          <cell r="D2461">
            <v>7.18</v>
          </cell>
        </row>
        <row r="2462">
          <cell r="A2462">
            <v>98559</v>
          </cell>
          <cell r="B2462" t="str">
            <v>TRATAMENTO DE RODAPÉ COM VÉU DE POLIÉSTER. AF_06/2018</v>
          </cell>
          <cell r="C2462" t="str">
            <v>M</v>
          </cell>
          <cell r="D2462">
            <v>3.42</v>
          </cell>
        </row>
        <row r="2463">
          <cell r="A2463">
            <v>68053</v>
          </cell>
          <cell r="B2463" t="str">
            <v>FORNECIMENTO/INSTALACAO LONA PLASTICA PRETA, PARA IMPERMEABILIZACAO, ESPESSURA 150 MICRAS.</v>
          </cell>
          <cell r="C2463" t="str">
            <v>M2</v>
          </cell>
          <cell r="D2463">
            <v>4.75</v>
          </cell>
        </row>
        <row r="2464">
          <cell r="A2464" t="str">
            <v>74033/1</v>
          </cell>
          <cell r="B2464" t="str">
            <v>IMPERMEABILIZACAO DE SUPERFICIE COM GEOMEMBRANA (MANTA TERMOPLASTICA LISA) TIPO PEAD, E=2MM.</v>
          </cell>
          <cell r="C2464" t="str">
            <v>M2</v>
          </cell>
          <cell r="D2464">
            <v>42.97</v>
          </cell>
        </row>
        <row r="2465">
          <cell r="A2465">
            <v>98546</v>
          </cell>
          <cell r="B2465" t="str">
            <v>IMPERMEABILIZAÇÃO DE SUPERFÍCIE COM MANTA ASFÁLTICA, UMA CAMADA, INCLUSIVE APLICAÇÃO DE PRIMER ASFÁLTICO, E=3MM. AF_06/2018</v>
          </cell>
          <cell r="C2465" t="str">
            <v>M2</v>
          </cell>
          <cell r="D2465">
            <v>78.66</v>
          </cell>
        </row>
        <row r="2466">
          <cell r="A2466">
            <v>98547</v>
          </cell>
          <cell r="B2466" t="str">
            <v>IMPERMEABILIZAÇÃO DE SUPERFÍCIE COM MANTA ASFÁLTICA, DUAS CAMADAS, INCLUSIVE APLICAÇÃO DE PRIMER ASFÁLTICO, E=3MM E E=4MM. AF_06/2018</v>
          </cell>
          <cell r="C2466" t="str">
            <v>M2</v>
          </cell>
          <cell r="D2466">
            <v>146.52000000000001</v>
          </cell>
        </row>
        <row r="2467">
          <cell r="A2467" t="str">
            <v>73762/4</v>
          </cell>
          <cell r="B2467" t="str">
            <v>IMPERMEABILIZACAO DE SUPERFICIE COM ASFALTO ELASTOMERICO, INCLUSOS PRIMER E VEU DE FIBRA DE VIDRO.</v>
          </cell>
          <cell r="C2467" t="str">
            <v>M2</v>
          </cell>
          <cell r="D2467">
            <v>138.78</v>
          </cell>
        </row>
        <row r="2468">
          <cell r="A2468" t="str">
            <v>74066/2</v>
          </cell>
          <cell r="B2468" t="str">
            <v>IMPERMEABILIZACAO DE SUPERFICIE, COM IMPERMEABILIZANTE FLEXIVEL A BASE ACRILICA.</v>
          </cell>
          <cell r="C2468" t="str">
            <v>M2</v>
          </cell>
          <cell r="D2468">
            <v>71.8</v>
          </cell>
        </row>
        <row r="2469">
          <cell r="A2469" t="str">
            <v>74106/1</v>
          </cell>
          <cell r="B2469" t="str">
            <v>IMPERMEABILIZACAO DE ESTRUTURAS ENTERRADAS, COM TINTA ASFALTICA, DUAS DEMAOS.</v>
          </cell>
          <cell r="C2469" t="str">
            <v>M2</v>
          </cell>
          <cell r="D2469">
            <v>8.85</v>
          </cell>
        </row>
        <row r="2470">
          <cell r="A2470">
            <v>98557</v>
          </cell>
          <cell r="B2470" t="str">
            <v>IMPERMEABILIZAÇÃO DE SUPERFÍCIE COM EMULSÃO ASFÁLTICA, 2 DEMÃOS AF_06/2018</v>
          </cell>
          <cell r="C2470" t="str">
            <v>M2</v>
          </cell>
          <cell r="D2470">
            <v>27.34</v>
          </cell>
        </row>
        <row r="2471">
          <cell r="A2471" t="str">
            <v>73872/1</v>
          </cell>
          <cell r="B2471" t="str">
            <v>IMPERMEABILIZACAO COM PINTURA A BASE DE RESINA EPOXI ALCATRAO, UMA DEMAO.</v>
          </cell>
          <cell r="C2471" t="str">
            <v>M2</v>
          </cell>
          <cell r="D2471">
            <v>25.82</v>
          </cell>
        </row>
        <row r="2472">
          <cell r="A2472" t="str">
            <v>73872/2</v>
          </cell>
          <cell r="B2472" t="str">
            <v>IMPERMEABILIZACAO COM PINTURA A BASE DE RESINA EPOXI ALCATRAO, DUAS DEMAOS.</v>
          </cell>
          <cell r="C2472" t="str">
            <v>M2</v>
          </cell>
          <cell r="D2472">
            <v>50.16</v>
          </cell>
        </row>
        <row r="2473">
          <cell r="A2473">
            <v>72124</v>
          </cell>
          <cell r="B2473" t="str">
            <v>IMPERMEABILIZACAO DE SUPERFICIE COM MASTIQUE ELASTICO A BASE DE SILICONE, POR VOLUME.</v>
          </cell>
          <cell r="C2473" t="str">
            <v>DM3</v>
          </cell>
          <cell r="D2473">
            <v>97.27</v>
          </cell>
        </row>
        <row r="2474">
          <cell r="A2474" t="str">
            <v>74025/1</v>
          </cell>
          <cell r="B2474" t="str">
            <v>IMPERMEABILIZACAO DE SUPERFICIE COM MASTIQUE BETUMINOSO A FRIO, POR METRO.</v>
          </cell>
          <cell r="C2474" t="str">
            <v>M</v>
          </cell>
          <cell r="D2474">
            <v>47.22</v>
          </cell>
        </row>
        <row r="2475">
          <cell r="A2475" t="str">
            <v>74190/1</v>
          </cell>
          <cell r="B2475" t="str">
            <v>IMPERMEABILIZACAO DE SUPERFICIE COM MASTIQUE BETUMINOSO A FRIO, POR AREA.</v>
          </cell>
          <cell r="C2475" t="str">
            <v>M2</v>
          </cell>
          <cell r="D2475">
            <v>156.68</v>
          </cell>
        </row>
        <row r="2476">
          <cell r="A2476">
            <v>98563</v>
          </cell>
          <cell r="B2476" t="str">
            <v>PROTEÇÃO MECÂNICA DE SUPERFÍCIE HORIZONTAL COM ARGAMASSA DE CIMENTO E AREIA, TRAÇO 1:3, E=2CM. AF_06/2018</v>
          </cell>
          <cell r="C2476" t="str">
            <v>M2</v>
          </cell>
          <cell r="D2476">
            <v>23.27</v>
          </cell>
        </row>
        <row r="2477">
          <cell r="A2477">
            <v>98564</v>
          </cell>
          <cell r="B2477" t="str">
            <v>PROTEÇÃO MECÂNICA DE SUPERFÍCIE VERTICAL COM ARGAMASSA DE CIMENTO E AREIA, TRAÇO 1:3, E=2CM. AF_06/2018</v>
          </cell>
          <cell r="C2477" t="str">
            <v>M2</v>
          </cell>
          <cell r="D2477">
            <v>34.42</v>
          </cell>
        </row>
        <row r="2478">
          <cell r="A2478">
            <v>98565</v>
          </cell>
          <cell r="B2478" t="str">
            <v>PROTEÇÃO MECÂNICA DE SUPERFICIE HORIZONTAL COM ARGAMASSA DE CIMENTO E AREIA, TRAÇO 1:3, E=3CM. AF_06/2018</v>
          </cell>
          <cell r="C2478" t="str">
            <v>M2</v>
          </cell>
          <cell r="D2478">
            <v>33.42</v>
          </cell>
        </row>
        <row r="2479">
          <cell r="A2479">
            <v>98566</v>
          </cell>
          <cell r="B2479" t="str">
            <v>PROTEÇÃO MECÂNICA DE SUPERFÍCIE VERTICAL COM ARGAMASSA DE CIMENTO E AREIA, TRAÇO 1:3, E=3CM. AF_06/2018</v>
          </cell>
          <cell r="C2479" t="str">
            <v>M2</v>
          </cell>
          <cell r="D2479">
            <v>44.58</v>
          </cell>
        </row>
        <row r="2480">
          <cell r="A2480">
            <v>98567</v>
          </cell>
          <cell r="B2480" t="str">
            <v>PROTEÇÃO MECÂNICA DE SUPERFICIE HORIZONTAL COM ARGAMASSA DE CIMENTO E AREIA, TRAÇO 1:3, E=4CM. AF_06/2018</v>
          </cell>
          <cell r="C2480" t="str">
            <v>M2</v>
          </cell>
          <cell r="D2480">
            <v>43.08</v>
          </cell>
        </row>
        <row r="2481">
          <cell r="A2481">
            <v>98568</v>
          </cell>
          <cell r="B2481" t="str">
            <v>PROTEÇÃO MECÂNICA DE SUPERFÍCIE VERTICAL COM ARGAMASSA DE CIMENTO E AREIA, TRAÇO 1:3, E=4CM. AF_06/2018</v>
          </cell>
          <cell r="C2481" t="str">
            <v>M2</v>
          </cell>
          <cell r="D2481">
            <v>54.21</v>
          </cell>
        </row>
        <row r="2482">
          <cell r="A2482">
            <v>98569</v>
          </cell>
          <cell r="B2482" t="str">
            <v>PROTEÇÃO MECÂNICA DE SUPERFICIE HORIZONTAL COM ARGAMASSA DE CIMENTO E AREIA, TRAÇO 1:3, E=5CM. AF_06/2018</v>
          </cell>
          <cell r="C2482" t="str">
            <v>M2</v>
          </cell>
          <cell r="D2482">
            <v>53.22</v>
          </cell>
        </row>
        <row r="2483">
          <cell r="A2483">
            <v>98570</v>
          </cell>
          <cell r="B2483" t="str">
            <v>PROTEÇÃO MECÂNICA DE SUPERFÍCIE VERTICAL COM ARGAMASSA DE CIMENTO E AREIA, TRAÇO 1:3, E=5CM. AF_06/2018</v>
          </cell>
          <cell r="C2483" t="str">
            <v>M2</v>
          </cell>
          <cell r="D2483">
            <v>64.39</v>
          </cell>
        </row>
        <row r="2484">
          <cell r="A2484">
            <v>98571</v>
          </cell>
          <cell r="B2484" t="str">
            <v>PROTEÇÃO MECÂNICA DE SUPERFICIE HORIZONTAL COM CONCRETO 15 MPA, E=4CM. AF_06/2018</v>
          </cell>
          <cell r="C2484" t="str">
            <v>M2</v>
          </cell>
          <cell r="D2484">
            <v>29.22</v>
          </cell>
        </row>
        <row r="2485">
          <cell r="A2485">
            <v>98572</v>
          </cell>
          <cell r="B2485" t="str">
            <v>PROTEÇÃO MECÂNICA DE SUPERFICIE HORIZONTAL COM CONCRETO 15 MPA, E=5CM. AF_06/2018</v>
          </cell>
          <cell r="C2485" t="str">
            <v>M2</v>
          </cell>
          <cell r="D2485">
            <v>35.97</v>
          </cell>
        </row>
        <row r="2486">
          <cell r="A2486">
            <v>98573</v>
          </cell>
          <cell r="B2486" t="str">
            <v>PROTEÇÃO MECÂNICA DE SUPERFÍCIE VERTICAL COM CONCRETO 15 MPA, E=5CM. AF_06/2018</v>
          </cell>
          <cell r="C2486" t="str">
            <v>M2</v>
          </cell>
          <cell r="D2486">
            <v>46.84</v>
          </cell>
        </row>
        <row r="2487">
          <cell r="A2487" t="str">
            <v>73798/1</v>
          </cell>
          <cell r="B2487" t="str">
            <v>DUTO ESPIRAL FLEXIVEL SINGELO PEAD D=50MM(2") REVESTIDO COM PVC COM FIO GUIA DE ACO GALVANIZADO, LANCADO DIRETO NO SOLO, INCL CONEXOES</v>
          </cell>
          <cell r="C2487" t="str">
            <v>M</v>
          </cell>
          <cell r="D2487">
            <v>21.69</v>
          </cell>
        </row>
        <row r="2488">
          <cell r="A2488" t="str">
            <v>73798/3</v>
          </cell>
          <cell r="B2488" t="str">
            <v>DUTO ESPIRAL FLEXIVEL SINGELO PEAD D=75MM(3") REVESTIDO COM PVC COM FIO GUIA DE ACO GALVANIZADO, LANCADO DIRETO NO SOLO, INCL CONEXOES</v>
          </cell>
          <cell r="C2488" t="str">
            <v>M</v>
          </cell>
          <cell r="D2488">
            <v>33.67</v>
          </cell>
        </row>
        <row r="2489">
          <cell r="A2489">
            <v>91831</v>
          </cell>
          <cell r="B2489" t="str">
            <v>ELETRODUTO FLEXÍVEL CORRUGADO, PVC, DN 20 MM (1/2"), PARA CIRCUITOS TERMINAIS, INSTALADO EM FORRO - FORNECIMENTO E INSTALAÇÃO. AF_12/2015</v>
          </cell>
          <cell r="C2489" t="str">
            <v>M</v>
          </cell>
          <cell r="D2489">
            <v>5.23</v>
          </cell>
        </row>
        <row r="2490">
          <cell r="A2490">
            <v>91833</v>
          </cell>
          <cell r="B2490" t="str">
            <v>ELETRODUTO FLEXÍVEL CORRUGADO REFORÇADO, PVC, DN 20 MM (1/2"), PARA CIRCUITOS TERMINAIS, INSTALADO EM FORRO - FORNECIMENTO E INSTALAÇÃO. AF_12/2015</v>
          </cell>
          <cell r="C2490" t="str">
            <v>M</v>
          </cell>
          <cell r="D2490">
            <v>5.5</v>
          </cell>
        </row>
        <row r="2491">
          <cell r="A2491">
            <v>91834</v>
          </cell>
          <cell r="B2491" t="str">
            <v>ELETRODUTO FLEXÍVEL CORRUGADO, PVC, DN 25 MM (3/4"), PARA CIRCUITOS TERMINAIS, INSTALADO EM FORRO - FORNECIMENTO E INSTALAÇÃO. AF_12/2015</v>
          </cell>
          <cell r="C2491" t="str">
            <v>M</v>
          </cell>
          <cell r="D2491">
            <v>5.82</v>
          </cell>
        </row>
        <row r="2492">
          <cell r="A2492">
            <v>91835</v>
          </cell>
          <cell r="B2492" t="str">
            <v>ELETRODUTO FLEXÍVEL CORRUGADO REFORÇADO, PVC, DN 25 MM (3/4"), PARA CIRCUITOS TERMINAIS, INSTALADO EM FORRO - FORNECIMENTO E INSTALAÇÃO. AF_12/2015</v>
          </cell>
          <cell r="C2492" t="str">
            <v>M</v>
          </cell>
          <cell r="D2492">
            <v>6.52</v>
          </cell>
        </row>
        <row r="2493">
          <cell r="A2493">
            <v>91836</v>
          </cell>
          <cell r="B2493" t="str">
            <v>ELETRODUTO FLEXÍVEL CORRUGADO, PVC, DN 32 MM (1"), PARA CIRCUITOS TERMINAIS, INSTALADO EM FORRO - FORNECIMENTO E INSTALAÇÃO. AF_12/2015</v>
          </cell>
          <cell r="C2493" t="str">
            <v>M</v>
          </cell>
          <cell r="D2493">
            <v>7.43</v>
          </cell>
        </row>
        <row r="2494">
          <cell r="A2494">
            <v>91837</v>
          </cell>
          <cell r="B2494" t="str">
            <v>ELETRODUTO FLEXÍVEL CORRUGADO REFORÇADO, PVC, DN 32 MM (1"), PARA CIRCUITOS TERMINAIS, INSTALADO EM FORRO - FORNECIMENTO E INSTALAÇÃO. AF_12/2015</v>
          </cell>
          <cell r="C2494" t="str">
            <v>M</v>
          </cell>
          <cell r="D2494">
            <v>9.07</v>
          </cell>
        </row>
        <row r="2495">
          <cell r="A2495">
            <v>91839</v>
          </cell>
          <cell r="B2495" t="str">
            <v>ELETRODUTO FLEXÍVEL LISO, PEAD, DN 32 MM (1"), PARA CIRCUITOS TERMINAIS, INSTALADO EM FORRO - FORNECIMENTO E INSTALAÇÃO. AF_12/2015</v>
          </cell>
          <cell r="C2495" t="str">
            <v>M</v>
          </cell>
          <cell r="D2495">
            <v>7.43</v>
          </cell>
        </row>
        <row r="2496">
          <cell r="A2496">
            <v>91840</v>
          </cell>
          <cell r="B2496" t="str">
            <v>ELETRODUTO FLEXÍVEL CORRUGADO, PEAD, DN 40 MM (1 1/4"), PARA CIRCUITOS TERMINAIS, INSTALADO EM FORRO - FORNECIMENTO E INSTALAÇÃO. AF_12/2015</v>
          </cell>
          <cell r="C2496" t="str">
            <v>M</v>
          </cell>
          <cell r="D2496">
            <v>9.3699999999999992</v>
          </cell>
        </row>
        <row r="2497">
          <cell r="A2497">
            <v>91841</v>
          </cell>
          <cell r="B2497" t="str">
            <v>ELETRODUTO FLEXÍVEL LISO, PEAD, DN 40 MM (1 1/4"), PARA CIRCUITOS TERMINAIS, INSTALADO EM FORRO - FORNECIMENTO E INSTALAÇÃO. AF_12/2015</v>
          </cell>
          <cell r="C2497" t="str">
            <v>M</v>
          </cell>
          <cell r="D2497">
            <v>8.84</v>
          </cell>
        </row>
        <row r="2498">
          <cell r="A2498">
            <v>91842</v>
          </cell>
          <cell r="B2498" t="str">
            <v>ELETRODUTO FLEXÍVEL CORRUGADO, PVC, DN 20 MM (1/2"), PARA CIRCUITOS TERMINAIS, INSTALADO EM LAJE - FORNECIMENTO E INSTALAÇÃO. AF_12/2015</v>
          </cell>
          <cell r="C2498" t="str">
            <v>M</v>
          </cell>
          <cell r="D2498">
            <v>3.61</v>
          </cell>
        </row>
        <row r="2499">
          <cell r="A2499">
            <v>91843</v>
          </cell>
          <cell r="B2499" t="str">
            <v>ELETRODUTO FLEXÍVEL CORRUGADO REFORÇADO, PVC, DN 20 MM (1/2"), PARA CIRCUITOS TERMINAIS, INSTALADO EM LAJE - FORNECIMENTO E INSTALAÇÃO. AF_12/2015</v>
          </cell>
          <cell r="C2499" t="str">
            <v>M</v>
          </cell>
          <cell r="D2499">
            <v>3.88</v>
          </cell>
        </row>
        <row r="2500">
          <cell r="A2500">
            <v>91844</v>
          </cell>
          <cell r="B2500" t="str">
            <v>ELETRODUTO FLEXÍVEL CORRUGADO, PVC, DN 25 MM (3/4"), PARA CIRCUITOS TERMINAIS, INSTALADO EM LAJE - FORNECIMENTO E INSTALAÇÃO. AF_12/2015</v>
          </cell>
          <cell r="C2500" t="str">
            <v>M</v>
          </cell>
          <cell r="D2500">
            <v>4.21</v>
          </cell>
        </row>
        <row r="2501">
          <cell r="A2501">
            <v>91845</v>
          </cell>
          <cell r="B2501" t="str">
            <v>ELETRODUTO FLEXÍVEL CORRUGADO REFORÇADO, PVC, DN 25 MM (3/4"), PARA CIRCUITOS TERMINAIS, INSTALADO EM LAJE - FORNECIMENTO E INSTALAÇÃO. AF_12/2015</v>
          </cell>
          <cell r="C2501" t="str">
            <v>M</v>
          </cell>
          <cell r="D2501">
            <v>4.91</v>
          </cell>
        </row>
        <row r="2502">
          <cell r="A2502">
            <v>91846</v>
          </cell>
          <cell r="B2502" t="str">
            <v>ELETRODUTO FLEXÍVEL CORRUGADO, PVC, DN 32 MM (1"), PARA CIRCUITOS TERMINAIS, INSTALADO EM LAJE - FORNECIMENTO E INSTALAÇÃO. AF_12/2015</v>
          </cell>
          <cell r="C2502" t="str">
            <v>M</v>
          </cell>
          <cell r="D2502">
            <v>5.82</v>
          </cell>
        </row>
        <row r="2503">
          <cell r="A2503">
            <v>91847</v>
          </cell>
          <cell r="B2503" t="str">
            <v>ELETRODUTO FLEXÍVEL CORRUGADO REFORÇADO, PVC, DN 32 MM (1"), PARA CIRCUITOS TERMINAIS, INSTALADO EM LAJE - FORNECIMENTO E INSTALAÇÃO. AF_12/2015</v>
          </cell>
          <cell r="C2503" t="str">
            <v>M</v>
          </cell>
          <cell r="D2503">
            <v>7.46</v>
          </cell>
        </row>
        <row r="2504">
          <cell r="A2504">
            <v>91849</v>
          </cell>
          <cell r="B2504" t="str">
            <v>ELETRODUTO FLEXÍVEL LISO, PEAD, DN 32 MM (1"), PARA CIRCUITOS TERMINAIS, INSTALADO EM LAJE - FORNECIMENTO E INSTALAÇÃO. AF_12/2015</v>
          </cell>
          <cell r="C2504" t="str">
            <v>M</v>
          </cell>
          <cell r="D2504">
            <v>5.82</v>
          </cell>
        </row>
        <row r="2505">
          <cell r="A2505">
            <v>91850</v>
          </cell>
          <cell r="B2505" t="str">
            <v>ELETRODUTO FLEXÍVEL CORRUGADO, PEAD, DN 40 MM (1 1/4"), PARA CIRCUITOS TERMINAIS, INSTALADO EM LAJE - FORNECIMENTO E INSTALAÇÃO. AF_12/2015</v>
          </cell>
          <cell r="C2505" t="str">
            <v>M</v>
          </cell>
          <cell r="D2505">
            <v>7.8</v>
          </cell>
        </row>
        <row r="2506">
          <cell r="A2506">
            <v>91851</v>
          </cell>
          <cell r="B2506" t="str">
            <v>ELETRODUTO FLEXÍVEL LISO, PEAD, DN 40 MM (1 1/4"), PARA CIRCUITOS TERMINAIS, INSTALADO EM LAJE - FORNECIMENTO E INSTALAÇÃO. AF_12/2015</v>
          </cell>
          <cell r="C2506" t="str">
            <v>M</v>
          </cell>
          <cell r="D2506">
            <v>7.27</v>
          </cell>
        </row>
        <row r="2507">
          <cell r="A2507">
            <v>91852</v>
          </cell>
          <cell r="B2507" t="str">
            <v>ELETRODUTO FLEXÍVEL CORRUGADO, PVC, DN 20 MM (1/2"), PARA CIRCUITOS TERMINAIS, INSTALADO EM PAREDE - FORNECIMENTO E INSTALAÇÃO. AF_12/2015</v>
          </cell>
          <cell r="C2507" t="str">
            <v>M</v>
          </cell>
          <cell r="D2507">
            <v>5.38</v>
          </cell>
        </row>
        <row r="2508">
          <cell r="A2508">
            <v>91853</v>
          </cell>
          <cell r="B2508" t="str">
            <v>ELETRODUTO FLEXÍVEL CORRUGADO REFORÇADO, PVC, DN 20 MM (1/2"), PARA CIRCUITOS TERMINAIS, INSTALADO EM PAREDE - FORNECIMENTO E INSTALAÇÃO. AF_12/2015</v>
          </cell>
          <cell r="C2508" t="str">
            <v>M</v>
          </cell>
          <cell r="D2508">
            <v>5.64</v>
          </cell>
        </row>
        <row r="2509">
          <cell r="A2509">
            <v>91854</v>
          </cell>
          <cell r="B2509" t="str">
            <v>ELETRODUTO FLEXÍVEL CORRUGADO, PVC, DN 25 MM (3/4"), PARA CIRCUITOS TERMINAIS, INSTALADO EM PAREDE - FORNECIMENTO E INSTALAÇÃO. AF_12/2015</v>
          </cell>
          <cell r="C2509" t="str">
            <v>M</v>
          </cell>
          <cell r="D2509">
            <v>5.98</v>
          </cell>
        </row>
        <row r="2510">
          <cell r="A2510">
            <v>91855</v>
          </cell>
          <cell r="B2510" t="str">
            <v>ELETRODUTO FLEXÍVEL CORRUGADO REFORÇADO, PVC, DN 25 MM (3/4"), PARA CIRCUITOS TERMINAIS, INSTALADO EM PAREDE - FORNECIMENTO E INSTALAÇÃO. AF_12/2015</v>
          </cell>
          <cell r="C2510" t="str">
            <v>M</v>
          </cell>
          <cell r="D2510">
            <v>6.63</v>
          </cell>
        </row>
        <row r="2511">
          <cell r="A2511">
            <v>91856</v>
          </cell>
          <cell r="B2511" t="str">
            <v>ELETRODUTO FLEXÍVEL CORRUGADO, PVC, DN 32 MM (1"), PARA CIRCUITOS TERMINAIS, INSTALADO EM PAREDE - FORNECIMENTO E INSTALAÇÃO. AF_12/2015</v>
          </cell>
          <cell r="C2511" t="str">
            <v>M</v>
          </cell>
          <cell r="D2511">
            <v>7.52</v>
          </cell>
        </row>
        <row r="2512">
          <cell r="A2512">
            <v>91857</v>
          </cell>
          <cell r="B2512" t="str">
            <v>ELETRODUTO FLEXÍVEL CORRUGADO REFORÇADO, PVC, DN 32 MM (1"), PARA CIRCUITOS TERMINAIS, INSTALADO EM PAREDE - FORNECIMENTO E INSTALAÇÃO. AF_12/2015</v>
          </cell>
          <cell r="C2512" t="str">
            <v>M</v>
          </cell>
          <cell r="D2512">
            <v>9.0399999999999991</v>
          </cell>
        </row>
        <row r="2513">
          <cell r="A2513">
            <v>91859</v>
          </cell>
          <cell r="B2513" t="str">
            <v>ELETRODUTO FLEXÍVEL LISO, PEAD, DN 32 MM (1"), PARA CIRCUITOS TERMINAIS, INSTALADO EM PAREDE - FORNECIMENTO E INSTALAÇÃO. AF_12/2015</v>
          </cell>
          <cell r="C2513" t="str">
            <v>M</v>
          </cell>
          <cell r="D2513">
            <v>7.52</v>
          </cell>
        </row>
        <row r="2514">
          <cell r="A2514">
            <v>91860</v>
          </cell>
          <cell r="B2514" t="str">
            <v>ELETRODUTO FLEXÍVEL CORRUGADO, PEAD, DN 40 MM (1 1/4"), PARA CIRCUITOS TERMINAIS, INSTALADO EM PAREDE - FORNECIMENTO E INSTALAÇÃO. AF_12/2015</v>
          </cell>
          <cell r="C2514" t="str">
            <v>M</v>
          </cell>
          <cell r="D2514">
            <v>9.39</v>
          </cell>
        </row>
        <row r="2515">
          <cell r="A2515">
            <v>91861</v>
          </cell>
          <cell r="B2515" t="str">
            <v>ELETRODUTO FLEXÍVEL LISO, PEAD, DN 40 MM (1 1/4"), PARA CIRCUITOS TERMINAIS, INSTALADO EM PAREDE - FORNECIMENTO E INSTALAÇÃO. AF_12/2015</v>
          </cell>
          <cell r="C2515" t="str">
            <v>M</v>
          </cell>
          <cell r="D2515">
            <v>8.9</v>
          </cell>
        </row>
        <row r="2516">
          <cell r="A2516">
            <v>91862</v>
          </cell>
          <cell r="B2516" t="str">
            <v>ELETRODUTO RÍGIDO ROSCÁVEL, PVC, DN 20 MM (1/2"), PARA CIRCUITOS TERMINAIS, INSTALADO EM FORRO - FORNECIMENTO E INSTALAÇÃO. AF_12/2015</v>
          </cell>
          <cell r="C2516" t="str">
            <v>M</v>
          </cell>
          <cell r="D2516">
            <v>6.21</v>
          </cell>
        </row>
        <row r="2517">
          <cell r="A2517">
            <v>91863</v>
          </cell>
          <cell r="B2517" t="str">
            <v>ELETRODUTO RÍGIDO ROSCÁVEL, PVC, DN 25 MM (3/4"), PARA CIRCUITOS TERMINAIS, INSTALADO EM FORRO - FORNECIMENTO E INSTALAÇÃO. AF_12/2015</v>
          </cell>
          <cell r="C2517" t="str">
            <v>M</v>
          </cell>
          <cell r="D2517">
            <v>7.23</v>
          </cell>
        </row>
        <row r="2518">
          <cell r="A2518">
            <v>91864</v>
          </cell>
          <cell r="B2518" t="str">
            <v>ELETRODUTO RÍGIDO ROSCÁVEL, PVC, DN 32 MM (1"), PARA CIRCUITOS TERMINAIS, INSTALADO EM FORRO - FORNECIMENTO E INSTALAÇÃO. AF_12/2015</v>
          </cell>
          <cell r="C2518" t="str">
            <v>M</v>
          </cell>
          <cell r="D2518">
            <v>9.36</v>
          </cell>
        </row>
        <row r="2519">
          <cell r="A2519">
            <v>91865</v>
          </cell>
          <cell r="B2519" t="str">
            <v>ELETRODUTO RÍGIDO ROSCÁVEL, PVC, DN 40 MM (1 1/4"), PARA CIRCUITOS TERMINAIS, INSTALADO EM FORRO - FORNECIMENTO E INSTALAÇÃO. AF_12/2015</v>
          </cell>
          <cell r="C2519" t="str">
            <v>M</v>
          </cell>
          <cell r="D2519">
            <v>11.5</v>
          </cell>
        </row>
        <row r="2520">
          <cell r="A2520">
            <v>91866</v>
          </cell>
          <cell r="B2520" t="str">
            <v>ELETRODUTO RÍGIDO ROSCÁVEL, PVC, DN 20 MM (1/2"), PARA CIRCUITOS TERMINAIS, INSTALADO EM LAJE - FORNECIMENTO E INSTALAÇÃO. AF_12/2015</v>
          </cell>
          <cell r="C2520" t="str">
            <v>M</v>
          </cell>
          <cell r="D2520">
            <v>4.6900000000000004</v>
          </cell>
        </row>
        <row r="2521">
          <cell r="A2521">
            <v>91867</v>
          </cell>
          <cell r="B2521" t="str">
            <v>ELETRODUTO RÍGIDO ROSCÁVEL, PVC, DN 25 MM (3/4"), PARA CIRCUITOS TERMINAIS, INSTALADO EM LAJE - FORNECIMENTO E INSTALAÇÃO. AF_12/2015</v>
          </cell>
          <cell r="C2521" t="str">
            <v>M</v>
          </cell>
          <cell r="D2521">
            <v>5.72</v>
          </cell>
        </row>
        <row r="2522">
          <cell r="A2522">
            <v>91868</v>
          </cell>
          <cell r="B2522" t="str">
            <v>ELETRODUTO RÍGIDO ROSCÁVEL, PVC, DN 32 MM (1"), PARA CIRCUITOS TERMINAIS, INSTALADO EM LAJE - FORNECIMENTO E INSTALAÇÃO. AF_12/2015</v>
          </cell>
          <cell r="C2522" t="str">
            <v>M</v>
          </cell>
          <cell r="D2522">
            <v>7.85</v>
          </cell>
        </row>
        <row r="2523">
          <cell r="A2523">
            <v>91869</v>
          </cell>
          <cell r="B2523" t="str">
            <v>ELETRODUTO RÍGIDO ROSCÁVEL, PVC, DN 40 MM (1 1/4"), PARA CIRCUITOS TERMINAIS, INSTALADO EM LAJE - FORNECIMENTO E INSTALAÇÃO. AF_12/2015</v>
          </cell>
          <cell r="C2523" t="str">
            <v>M</v>
          </cell>
          <cell r="D2523">
            <v>9.99</v>
          </cell>
        </row>
        <row r="2524">
          <cell r="A2524">
            <v>91870</v>
          </cell>
          <cell r="B2524" t="str">
            <v>ELETRODUTO RÍGIDO ROSCÁVEL, PVC, DN 20 MM (1/2"), PARA CIRCUITOS TERMINAIS, INSTALADO EM PAREDE - FORNECIMENTO E INSTALAÇÃO. AF_12/2015</v>
          </cell>
          <cell r="C2524" t="str">
            <v>M</v>
          </cell>
          <cell r="D2524">
            <v>6.89</v>
          </cell>
        </row>
        <row r="2525">
          <cell r="A2525">
            <v>91871</v>
          </cell>
          <cell r="B2525" t="str">
            <v>ELETRODUTO RÍGIDO ROSCÁVEL, PVC, DN 25 MM (3/4"), PARA CIRCUITOS TERMINAIS, INSTALADO EM PAREDE - FORNECIMENTO E INSTALAÇÃO. AF_12/2015</v>
          </cell>
          <cell r="C2525" t="str">
            <v>M</v>
          </cell>
          <cell r="D2525">
            <v>7.94</v>
          </cell>
        </row>
        <row r="2526">
          <cell r="A2526">
            <v>91872</v>
          </cell>
          <cell r="B2526" t="str">
            <v>ELETRODUTO RÍGIDO ROSCÁVEL, PVC, DN 32 MM (1"), PARA CIRCUITOS TERMINAIS, INSTALADO EM PAREDE - FORNECIMENTO E INSTALAÇÃO. AF_12/2015</v>
          </cell>
          <cell r="C2526" t="str">
            <v>M</v>
          </cell>
          <cell r="D2526">
            <v>10.07</v>
          </cell>
        </row>
        <row r="2527">
          <cell r="A2527">
            <v>91873</v>
          </cell>
          <cell r="B2527" t="str">
            <v>ELETRODUTO RÍGIDO ROSCÁVEL, PVC, DN 40 MM (1 1/4"), PARA CIRCUITOS TERMINAIS, INSTALADO EM PAREDE - FORNECIMENTO E INSTALAÇÃO. AF_12/2015</v>
          </cell>
          <cell r="C2527" t="str">
            <v>M</v>
          </cell>
          <cell r="D2527">
            <v>12.18</v>
          </cell>
        </row>
        <row r="2528">
          <cell r="A2528">
            <v>93008</v>
          </cell>
          <cell r="B2528" t="str">
            <v>ELETRODUTO RÍGIDO ROSCÁVEL, PVC, DN 50 MM (1 1/2") - FORNECIMENTO E INSTALAÇÃO. AF_12/2015</v>
          </cell>
          <cell r="C2528" t="str">
            <v>M</v>
          </cell>
          <cell r="D2528">
            <v>9.49</v>
          </cell>
        </row>
        <row r="2529">
          <cell r="A2529">
            <v>93009</v>
          </cell>
          <cell r="B2529" t="str">
            <v>ELETRODUTO RÍGIDO ROSCÁVEL, PVC, DN 60 MM (2") - FORNECIMENTO E INSTALAÇÃO. AF_12/2015</v>
          </cell>
          <cell r="C2529" t="str">
            <v>M</v>
          </cell>
          <cell r="D2529">
            <v>13.76</v>
          </cell>
        </row>
        <row r="2530">
          <cell r="A2530">
            <v>93010</v>
          </cell>
          <cell r="B2530" t="str">
            <v>ELETRODUTO RÍGIDO ROSCÁVEL, PVC, DN 75 MM (2 1/2") - FORNECIMENTO E INSTALAÇÃO. AF_12/2015</v>
          </cell>
          <cell r="C2530" t="str">
            <v>M</v>
          </cell>
          <cell r="D2530">
            <v>18.95</v>
          </cell>
        </row>
        <row r="2531">
          <cell r="A2531">
            <v>93011</v>
          </cell>
          <cell r="B2531" t="str">
            <v>ELETRODUTO RÍGIDO ROSCÁVEL, PVC, DN 85 MM (3") - FORNECIMENTO E INSTALAÇÃO. AF_12/2015</v>
          </cell>
          <cell r="C2531" t="str">
            <v>M</v>
          </cell>
          <cell r="D2531">
            <v>23.05</v>
          </cell>
        </row>
        <row r="2532">
          <cell r="A2532">
            <v>93012</v>
          </cell>
          <cell r="B2532" t="str">
            <v>ELETRODUTO RÍGIDO ROSCÁVEL, PVC, DN 110 MM (4") - FORNECIMENTO E INSTALAÇÃO. AF_12/2015</v>
          </cell>
          <cell r="C2532" t="str">
            <v>M</v>
          </cell>
          <cell r="D2532">
            <v>34.46</v>
          </cell>
        </row>
        <row r="2533">
          <cell r="A2533">
            <v>95726</v>
          </cell>
          <cell r="B2533" t="str">
            <v>ELETRODUTO RÍGIDO SOLDÁVEL, PVC, DN 20 MM (½), APARENTE, INSTALADO EM TETO - FORNECIMENTO E INSTALAÇÃO. AF_11/2016_P</v>
          </cell>
          <cell r="C2533" t="str">
            <v>M</v>
          </cell>
          <cell r="D2533">
            <v>4.33</v>
          </cell>
        </row>
        <row r="2534">
          <cell r="A2534">
            <v>95727</v>
          </cell>
          <cell r="B2534" t="str">
            <v>ELETRODUTO RÍGIDO SOLDÁVEL, PVC, DN 25 MM (3/4), APARENTE, INSTALADO EM TETO - FORNECIMENTO E INSTALAÇÃO. AF_11/2016_P</v>
          </cell>
          <cell r="C2534" t="str">
            <v>M</v>
          </cell>
          <cell r="D2534">
            <v>4.88</v>
          </cell>
        </row>
        <row r="2535">
          <cell r="A2535">
            <v>95728</v>
          </cell>
          <cell r="B2535" t="str">
            <v>ELETRODUTO RÍGIDO SOLDÁVEL, PVC, DN 32 MM (1), APARENTE, INSTALADO EM TETO - FORNECIMENTO E INSTALAÇÃO. AF_11/2016_P</v>
          </cell>
          <cell r="C2535" t="str">
            <v>M</v>
          </cell>
          <cell r="D2535">
            <v>6.04</v>
          </cell>
        </row>
        <row r="2536">
          <cell r="A2536">
            <v>95729</v>
          </cell>
          <cell r="B2536" t="str">
            <v>ELETRODUTO RÍGIDO SOLDÁVEL, PVC, DN 20 MM (½), APARENTE, INSTALADO EM PAREDE - FORNECIMENTO E INSTALAÇÃO. AF_11/2016_P</v>
          </cell>
          <cell r="C2536" t="str">
            <v>M</v>
          </cell>
          <cell r="D2536">
            <v>5.73</v>
          </cell>
        </row>
        <row r="2537">
          <cell r="A2537">
            <v>95730</v>
          </cell>
          <cell r="B2537" t="str">
            <v>ELETRODUTO RÍGIDO SOLDÁVEL, PVC, DN 25 MM (3/4), APARENTE, INSTALADO EM PAREDE - FORNECIMENTO E INSTALAÇÃO. AF_11/2016_P</v>
          </cell>
          <cell r="C2537" t="str">
            <v>M</v>
          </cell>
          <cell r="D2537">
            <v>6.28</v>
          </cell>
        </row>
        <row r="2538">
          <cell r="A2538">
            <v>95731</v>
          </cell>
          <cell r="B2538" t="str">
            <v>ELETRODUTO RÍGIDO SOLDÁVEL, PVC, DN 32 MM (1), APARENTE, INSTALADO EM PAREDE - FORNECIMENTO E INSTALAÇÃO. AF_11/2016_P</v>
          </cell>
          <cell r="C2538" t="str">
            <v>M</v>
          </cell>
          <cell r="D2538">
            <v>7.43</v>
          </cell>
        </row>
        <row r="2539">
          <cell r="A2539">
            <v>95732</v>
          </cell>
          <cell r="B2539" t="str">
            <v>LUVA PARA ELETRODUTO, PVC, SOLDÁVEL, DN 20 MM (1/2), APARENTE, INSTALADA EM TETO - FORNECIMENTO E INSTALAÇÃO. AF_11/2016_P</v>
          </cell>
          <cell r="C2539" t="str">
            <v>UN</v>
          </cell>
          <cell r="D2539">
            <v>3.15</v>
          </cell>
        </row>
        <row r="2540">
          <cell r="A2540">
            <v>95745</v>
          </cell>
          <cell r="B2540" t="str">
            <v>ELETRODUTO DE AÇO GALVANIZADO, CLASSE LEVE, DN 20 MM (3/4), APARENTE, INSTALADO EM TETO - FORNECIMENTO E INSTALAÇÃO. AF_11/2016_P</v>
          </cell>
          <cell r="C2540" t="str">
            <v>M</v>
          </cell>
          <cell r="D2540">
            <v>16.22</v>
          </cell>
        </row>
        <row r="2541">
          <cell r="A2541">
            <v>95746</v>
          </cell>
          <cell r="B2541" t="str">
            <v>ELETRODUTO DE AÇO GALVANIZADO, CLASSE LEVE, DN 25 MM (1), APARENTE, INSTALADO EM TETO - FORNECIMENTO E INSTALAÇÃO. AF_11/2016_P</v>
          </cell>
          <cell r="C2541" t="str">
            <v>M</v>
          </cell>
          <cell r="D2541">
            <v>20.18</v>
          </cell>
        </row>
        <row r="2542">
          <cell r="A2542">
            <v>95747</v>
          </cell>
          <cell r="B2542" t="str">
            <v>ELETRODUTO DE AÇO GALVANIZADO, CLASSE SEMI PESADO, DN 32 MM (1 1/4), APARENTE, INSTALADO EM TETO - FORNECIMENTO E INSTALAÇÃO. AF_11/2016_P</v>
          </cell>
          <cell r="C2542" t="str">
            <v>M</v>
          </cell>
          <cell r="D2542">
            <v>33.64</v>
          </cell>
        </row>
        <row r="2543">
          <cell r="A2543">
            <v>95748</v>
          </cell>
          <cell r="B2543" t="str">
            <v>ELETRODUTO DE AÇO GALVANIZADO, CLASSE SEMI PESADO, DN 40 MM (1 1/2 ), APARENTE, INSTALADO EM TETO - FORNECIMENTO E INSTALAÇÃO. AF_11/2016_P</v>
          </cell>
          <cell r="C2543" t="str">
            <v>M</v>
          </cell>
          <cell r="D2543">
            <v>36.21</v>
          </cell>
        </row>
        <row r="2544">
          <cell r="A2544">
            <v>95749</v>
          </cell>
          <cell r="B2544" t="str">
            <v>ELETRODUTO DE AÇO GALVANIZADO, CLASSE LEVE, DN 20 MM (3/4), APARENTE, INSTALADO EM PAREDE - FORNECIMENTO E INSTALAÇÃO. AF_11/2016_P</v>
          </cell>
          <cell r="C2544" t="str">
            <v>M</v>
          </cell>
          <cell r="D2544">
            <v>20.78</v>
          </cell>
        </row>
        <row r="2545">
          <cell r="A2545">
            <v>95750</v>
          </cell>
          <cell r="B2545" t="str">
            <v>ELETRODUTO DE AÇO GALVANIZADO, CLASSE LEVE, DN 25 MM (1), APARENTE, INSTALADO EM PAREDE - FORNECIMENTO E INSTALAÇÃO. AF_11/2016_P</v>
          </cell>
          <cell r="C2545" t="str">
            <v>M</v>
          </cell>
          <cell r="D2545">
            <v>24.64</v>
          </cell>
        </row>
        <row r="2546">
          <cell r="A2546">
            <v>95751</v>
          </cell>
          <cell r="B2546" t="str">
            <v>ELETRODUTO DE AÇO GALVANIZADO, CLASSE SEMI PESADO, DN 32 MM (1 1/4), APARENTE, INSTALADO EM PAREDE - FORNECIMENTO E INSTALAÇÃO. AF_11/2016_P</v>
          </cell>
          <cell r="C2546" t="str">
            <v>M</v>
          </cell>
          <cell r="D2546">
            <v>37.950000000000003</v>
          </cell>
        </row>
        <row r="2547">
          <cell r="A2547">
            <v>95752</v>
          </cell>
          <cell r="B2547" t="str">
            <v>ELETRODUTO DE AÇO GALVANIZADO, CLASSE SEMI PESADO, DN 40 MM (1 1/2  ), APARENTE, INSTALADO EM PAREDE - FORNECIMENTO E INSTALAÇÃO. AF_11/2016_P</v>
          </cell>
          <cell r="C2547" t="str">
            <v>M</v>
          </cell>
          <cell r="D2547">
            <v>40.36</v>
          </cell>
        </row>
        <row r="2548">
          <cell r="A2548">
            <v>97667</v>
          </cell>
          <cell r="B2548" t="str">
            <v>ELETRODUTO FLEXÍVEL CORRUGADO, PEAD, DN 50 (1 ½)  - FORNECIMENTO E INSTALAÇÃO. AF_04/2016</v>
          </cell>
          <cell r="C2548" t="str">
            <v>M</v>
          </cell>
          <cell r="D2548">
            <v>6.01</v>
          </cell>
        </row>
        <row r="2549">
          <cell r="A2549">
            <v>97668</v>
          </cell>
          <cell r="B2549" t="str">
            <v>ELETRODUTO FLEXÍVEL CORRUGADO, PEAD, DN 63 (2")  - FORNECIMENTO E INSTALAÇÃO. AF_04/2016</v>
          </cell>
          <cell r="C2549" t="str">
            <v>M</v>
          </cell>
          <cell r="D2549">
            <v>9.15</v>
          </cell>
        </row>
        <row r="2550">
          <cell r="A2550">
            <v>97669</v>
          </cell>
          <cell r="B2550" t="str">
            <v>ELETRODUTO FLEXÍVEL CORRUGADO, PEAD, DN 90 (3) - FORNECIMENTO E INSTALAÇÃO. AF_04/2016</v>
          </cell>
          <cell r="C2550" t="str">
            <v>M</v>
          </cell>
          <cell r="D2550">
            <v>14.45</v>
          </cell>
        </row>
        <row r="2551">
          <cell r="A2551">
            <v>97670</v>
          </cell>
          <cell r="B2551" t="str">
            <v>ELETRODUTO FLEXÍVEL CORRUGADO, PEAD, DN 100 (4) - FORNECIMENTO E INSTALAÇÃO. AF_04/2016</v>
          </cell>
          <cell r="C2551" t="str">
            <v>M</v>
          </cell>
          <cell r="D2551">
            <v>18.72</v>
          </cell>
        </row>
        <row r="2552">
          <cell r="A2552">
            <v>72263</v>
          </cell>
          <cell r="B2552" t="str">
            <v>TERMINAL OU CONECTOR DE PRESSAO - PARA CABO 50MM2 - FORNECIMENTO E INSTALACAO</v>
          </cell>
          <cell r="C2552" t="str">
            <v>UN</v>
          </cell>
          <cell r="D2552">
            <v>19.39</v>
          </cell>
        </row>
        <row r="2553">
          <cell r="A2553">
            <v>72271</v>
          </cell>
          <cell r="B2553" t="str">
            <v>CONECTOR PARAFUSO FENDIDO SPLIT-BOLT - PARA CABO DE 16MM2 - FORNECIMENTO E INSTALACAO</v>
          </cell>
          <cell r="C2553" t="str">
            <v>UN</v>
          </cell>
          <cell r="D2553">
            <v>11.61</v>
          </cell>
        </row>
        <row r="2554">
          <cell r="A2554">
            <v>72272</v>
          </cell>
          <cell r="B2554" t="str">
            <v>CONECTOR PARAFUSO FENDIDO SPLIT-BOLT - PARA CABO DE 35MM2 - FORNECIMENTO E INSTALACAO</v>
          </cell>
          <cell r="C2554" t="str">
            <v>UN</v>
          </cell>
          <cell r="D2554">
            <v>13.21</v>
          </cell>
        </row>
        <row r="2555">
          <cell r="A2555">
            <v>91874</v>
          </cell>
          <cell r="B2555" t="str">
            <v>LUVA PARA ELETRODUTO, PVC, ROSCÁVEL, DN 20 MM (1/2"), PARA CIRCUITOS TERMINAIS, INSTALADA EM FORRO - FORNECIMENTO E INSTALAÇÃO. AF_12/2015</v>
          </cell>
          <cell r="C2555" t="str">
            <v>UN</v>
          </cell>
          <cell r="D2555">
            <v>3.3</v>
          </cell>
        </row>
        <row r="2556">
          <cell r="A2556">
            <v>91875</v>
          </cell>
          <cell r="B2556" t="str">
            <v>LUVA PARA ELETRODUTO, PVC, ROSCÁVEL, DN 25 MM (3/4"), PARA CIRCUITOS TERMINAIS, INSTALADA EM FORRO - FORNECIMENTO E INSTALAÇÃO. AF_12/2015</v>
          </cell>
          <cell r="C2556" t="str">
            <v>UN</v>
          </cell>
          <cell r="D2556">
            <v>4.3600000000000003</v>
          </cell>
        </row>
        <row r="2557">
          <cell r="A2557">
            <v>91876</v>
          </cell>
          <cell r="B2557" t="str">
            <v>LUVA PARA ELETRODUTO, PVC, ROSCÁVEL, DN 32 MM (1"), PARA CIRCUITOS TERMINAIS, INSTALADA EM FORRO - FORNECIMENTO E INSTALAÇÃO. AF_12/2015</v>
          </cell>
          <cell r="C2557" t="str">
            <v>UN</v>
          </cell>
          <cell r="D2557">
            <v>5.74</v>
          </cell>
        </row>
        <row r="2558">
          <cell r="A2558">
            <v>91877</v>
          </cell>
          <cell r="B2558" t="str">
            <v>LUVA PARA ELETRODUTO, PVC, ROSCÁVEL, DN 40 MM (1 1/4"), PARA CIRCUITOS TERMINAIS, INSTALADA EM FORRO - FORNECIMENTO E INSTALAÇÃO. AF_12/2015</v>
          </cell>
          <cell r="C2558" t="str">
            <v>UN</v>
          </cell>
          <cell r="D2558">
            <v>7.63</v>
          </cell>
        </row>
        <row r="2559">
          <cell r="A2559">
            <v>91878</v>
          </cell>
          <cell r="B2559" t="str">
            <v>LUVA PARA ELETRODUTO, PVC, ROSCÁVEL, DN 20 MM (1/2"), PARA CIRCUITOS TERMINAIS, INSTALADA EM LAJE - FORNECIMENTO E INSTALAÇÃO. AF_12/2015</v>
          </cell>
          <cell r="C2559" t="str">
            <v>UN</v>
          </cell>
          <cell r="D2559">
            <v>4.25</v>
          </cell>
        </row>
        <row r="2560">
          <cell r="A2560">
            <v>91879</v>
          </cell>
          <cell r="B2560" t="str">
            <v>LUVA PARA ELETRODUTO, PVC, ROSCÁVEL, DN 25 MM (3/4"), PARA CIRCUITOS TERMINAIS, INSTALADA EM LAJE - FORNECIMENTO E INSTALAÇÃO. AF_12/2015</v>
          </cell>
          <cell r="C2560" t="str">
            <v>UN</v>
          </cell>
          <cell r="D2560">
            <v>5.29</v>
          </cell>
        </row>
        <row r="2561">
          <cell r="A2561">
            <v>91880</v>
          </cell>
          <cell r="B2561" t="str">
            <v>LUVA PARA ELETRODUTO, PVC, ROSCÁVEL, DN 32 MM (1"), PARA CIRCUITOS TERMINAIS, INSTALADA EM LAJE - FORNECIMENTO E INSTALAÇÃO. AF_12/2015</v>
          </cell>
          <cell r="C2561" t="str">
            <v>UN</v>
          </cell>
          <cell r="D2561">
            <v>6.7</v>
          </cell>
        </row>
        <row r="2562">
          <cell r="A2562">
            <v>91881</v>
          </cell>
          <cell r="B2562" t="str">
            <v>LUVA PARA ELETRODUTO, PVC, ROSCÁVEL, DN 40 MM (1 1/4"), PARA CIRCUITOS TERMINAIS, INSTALADA EM LAJE - FORNECIMENTO E INSTALAÇÃO. AF_12/2015</v>
          </cell>
          <cell r="C2562" t="str">
            <v>UN</v>
          </cell>
          <cell r="D2562">
            <v>8.59</v>
          </cell>
        </row>
        <row r="2563">
          <cell r="A2563">
            <v>91882</v>
          </cell>
          <cell r="B2563" t="str">
            <v>LUVA PARA ELETRODUTO, PVC, ROSCÁVEL, DN 20 MM (1/2"), PARA CIRCUITOS TERMINAIS, INSTALADA EM PAREDE - FORNECIMENTO E INSTALAÇÃO. AF_12/2015</v>
          </cell>
          <cell r="C2563" t="str">
            <v>UN</v>
          </cell>
          <cell r="D2563">
            <v>5.28</v>
          </cell>
        </row>
        <row r="2564">
          <cell r="A2564">
            <v>91884</v>
          </cell>
          <cell r="B2564" t="str">
            <v>LUVA PARA ELETRODUTO, PVC, ROSCÁVEL, DN 25 MM (3/4"), PARA CIRCUITOS TERMINAIS, INSTALADA EM PAREDE - FORNECIMENTO E INSTALAÇÃO. AF_12/2015</v>
          </cell>
          <cell r="C2564" t="str">
            <v>UN</v>
          </cell>
          <cell r="D2564">
            <v>6.07</v>
          </cell>
        </row>
        <row r="2565">
          <cell r="A2565">
            <v>91885</v>
          </cell>
          <cell r="B2565" t="str">
            <v>LUVA PARA ELETRODUTO, PVC, ROSCÁVEL, DN 32 MM (1"), PARA CIRCUITOS TERMINAIS, INSTALADA EM PAREDE - FORNECIMENTO E INSTALAÇÃO. AF_12/2015</v>
          </cell>
          <cell r="C2565" t="str">
            <v>UN</v>
          </cell>
          <cell r="D2565">
            <v>7.17</v>
          </cell>
        </row>
        <row r="2566">
          <cell r="A2566">
            <v>91886</v>
          </cell>
          <cell r="B2566" t="str">
            <v>LUVA PARA ELETRODUTO, PVC, ROSCÁVEL, DN 40 MM (1 1/4"), PARA CIRCUITOS TERMINAIS, INSTALADA EM PAREDE - FORNECIMENTO E INSTALAÇÃO. AF_12/2015</v>
          </cell>
          <cell r="C2566" t="str">
            <v>UN</v>
          </cell>
          <cell r="D2566">
            <v>8.68</v>
          </cell>
        </row>
        <row r="2567">
          <cell r="A2567">
            <v>91887</v>
          </cell>
          <cell r="B2567" t="str">
            <v>CURVA 90 GRAUS PARA ELETRODUTO, PVC, ROSCÁVEL, DN 20 MM (1/2"), PARA CIRCUITOS TERMINAIS, INSTALADA EM FORRO - FORNECIMENTO E INSTALAÇÃO. AF_12/2015</v>
          </cell>
          <cell r="C2567" t="str">
            <v>UN</v>
          </cell>
          <cell r="D2567">
            <v>6.03</v>
          </cell>
        </row>
        <row r="2568">
          <cell r="A2568">
            <v>91889</v>
          </cell>
          <cell r="B2568" t="str">
            <v>CURVA 180 GRAUS PARA ELETRODUTO, PVC, ROSCÁVEL, DN 20 MM (1/2"), PARA CIRCUITOS TERMINAIS, INSTALADA EM FORRO - FORNECIMENTO E INSTALAÇÃO. AF_12/2015</v>
          </cell>
          <cell r="C2568" t="str">
            <v>UN</v>
          </cell>
          <cell r="D2568">
            <v>5.82</v>
          </cell>
        </row>
        <row r="2569">
          <cell r="A2569">
            <v>91890</v>
          </cell>
          <cell r="B2569" t="str">
            <v>CURVA 90 GRAUS PARA ELETRODUTO, PVC, ROSCÁVEL, DN 25 MM (3/4"), PARA CIRCUITOS TERMINAIS, INSTALADA EM FORRO - FORNECIMENTO E INSTALAÇÃO. AF_12/2015</v>
          </cell>
          <cell r="C2569" t="str">
            <v>UN</v>
          </cell>
          <cell r="D2569">
            <v>7.21</v>
          </cell>
        </row>
        <row r="2570">
          <cell r="A2570">
            <v>91892</v>
          </cell>
          <cell r="B2570" t="str">
            <v>CURVA 180 GRAUS PARA ELETRODUTO, PVC, ROSCÁVEL, DN 25 MM (3/4"), PARA CIRCUITOS TERMINAIS, INSTALADA EM FORRO - FORNECIMENTO E INSTALAÇÃO. AF_12/2015</v>
          </cell>
          <cell r="C2570" t="str">
            <v>UN</v>
          </cell>
          <cell r="D2570">
            <v>8.6</v>
          </cell>
        </row>
        <row r="2571">
          <cell r="A2571">
            <v>91893</v>
          </cell>
          <cell r="B2571" t="str">
            <v>CURVA 90 GRAUS PARA ELETRODUTO, PVC, ROSCÁVEL, DN 32 MM (1"), PARA CIRCUITOS TERMINAIS, INSTALADA EM FORRO - FORNECIMENTO E INSTALAÇÃO. AF_12/2015</v>
          </cell>
          <cell r="C2571" t="str">
            <v>UN</v>
          </cell>
          <cell r="D2571">
            <v>9.83</v>
          </cell>
        </row>
        <row r="2572">
          <cell r="A2572">
            <v>91895</v>
          </cell>
          <cell r="B2572" t="str">
            <v>CURVA 180 GRAUS PARA ELETRODUTO, PVC, ROSCÁVEL, DN 32 MM (1"), PARA CIRCUITOS TERMINAIS, INSTALADA EM FORRO - FORNECIMENTO E INSTALAÇÃO. AF_12/2015</v>
          </cell>
          <cell r="C2572" t="str">
            <v>UN</v>
          </cell>
          <cell r="D2572">
            <v>11.25</v>
          </cell>
        </row>
        <row r="2573">
          <cell r="A2573">
            <v>91896</v>
          </cell>
          <cell r="B2573" t="str">
            <v>CURVA 90 GRAUS PARA ELETRODUTO, PVC, ROSCÁVEL, DN 40 MM (1 1/4"), PARA CIRCUITOS TERMINAIS, INSTALADA EM FORRO - FORNECIMENTO E INSTALAÇÃO. AF_12/2015</v>
          </cell>
          <cell r="C2573" t="str">
            <v>UN</v>
          </cell>
          <cell r="D2573">
            <v>12.02</v>
          </cell>
        </row>
        <row r="2574">
          <cell r="A2574">
            <v>91898</v>
          </cell>
          <cell r="B2574" t="str">
            <v>CURVA 180 GRAUS PARA ELETRODUTO, PVC, ROSCÁVEL, DN 40 MM (1 1/4"), PARA CIRCUITOS TERMINAIS, INSTALADA EM FORRO - FORNECIMENTO E INSTALAÇÃO. AF_12/2015</v>
          </cell>
          <cell r="C2574" t="str">
            <v>UN</v>
          </cell>
          <cell r="D2574">
            <v>13.54</v>
          </cell>
        </row>
        <row r="2575">
          <cell r="A2575">
            <v>91899</v>
          </cell>
          <cell r="B2575" t="str">
            <v>CURVA 90 GRAUS PARA ELETRODUTO, PVC, ROSCÁVEL, DN 20 MM (1/2"), PARA CIRCUITOS TERMINAIS, INSTALADA EM LAJE - FORNECIMENTO E INSTALAÇÃO. AF_12/2015</v>
          </cell>
          <cell r="C2575" t="str">
            <v>UN</v>
          </cell>
          <cell r="D2575">
            <v>7.42</v>
          </cell>
        </row>
        <row r="2576">
          <cell r="A2576">
            <v>91901</v>
          </cell>
          <cell r="B2576" t="str">
            <v>CURVA 180 GRAUS PARA ELETRODUTO, PVC, ROSCÁVEL, DN 20 MM (1/2"), PARA CIRCUITOS TERMINAIS, INSTALADA EM LAJE - FORNECIMENTO E INSTALAÇÃO. AF_12/2015</v>
          </cell>
          <cell r="C2576" t="str">
            <v>UN</v>
          </cell>
          <cell r="D2576">
            <v>7.21</v>
          </cell>
        </row>
        <row r="2577">
          <cell r="A2577">
            <v>91902</v>
          </cell>
          <cell r="B2577" t="str">
            <v>CURVA 90 GRAUS PARA ELETRODUTO, PVC, ROSCÁVEL, DN 25 MM (3/4"), PARA CIRCUITOS TERMINAIS, INSTALADA EM LAJE - FORNECIMENTO E INSTALAÇÃO. AF_12/2015</v>
          </cell>
          <cell r="C2577" t="str">
            <v>UN</v>
          </cell>
          <cell r="D2577">
            <v>8.6</v>
          </cell>
        </row>
        <row r="2578">
          <cell r="A2578">
            <v>91904</v>
          </cell>
          <cell r="B2578" t="str">
            <v>CURVA 180 GRAUS PARA ELETRODUTO, PVC, ROSCÁVEL, DN 25 MM (3/4"), PARA CIRCUITOS TERMINAIS, INSTALADA EM LAJE - FORNECIMENTO E INSTALAÇÃO. AF_12/2015</v>
          </cell>
          <cell r="C2578" t="str">
            <v>UN</v>
          </cell>
          <cell r="D2578">
            <v>9.99</v>
          </cell>
        </row>
        <row r="2579">
          <cell r="A2579">
            <v>91905</v>
          </cell>
          <cell r="B2579" t="str">
            <v>CURVA 90 GRAUS PARA ELETRODUTO, PVC, ROSCÁVEL, DN 32 MM (1"), PARA CIRCUITOS TERMINAIS, INSTALADA EM LAJE - FORNECIMENTO E INSTALAÇÃO. AF_12/2015</v>
          </cell>
          <cell r="C2579" t="str">
            <v>UN</v>
          </cell>
          <cell r="D2579">
            <v>11.21</v>
          </cell>
        </row>
        <row r="2580">
          <cell r="A2580">
            <v>91907</v>
          </cell>
          <cell r="B2580" t="str">
            <v>CURVA 180 GRAUS PARA ELETRODUTO, PVC, ROSCÁVEL, DN 32 MM (1), PARA CIRCUITOS TERMINAIS, INSTALADA EM LAJE - FORNECIMENTO E INSTALAÇÃO. AF_12/2015</v>
          </cell>
          <cell r="C2580" t="str">
            <v>UN</v>
          </cell>
          <cell r="D2580">
            <v>12.63</v>
          </cell>
        </row>
        <row r="2581">
          <cell r="A2581">
            <v>91908</v>
          </cell>
          <cell r="B2581" t="str">
            <v>CURVA 90 GRAUS PARA ELETRODUTO, PVC, ROSCÁVEL, DN 40 MM (1 1/4"), PARA CIRCUITOS TERMINAIS, INSTALADA EM LAJE - FORNECIMENTO E INSTALAÇÃO. AF_12/2015</v>
          </cell>
          <cell r="C2581" t="str">
            <v>UN</v>
          </cell>
          <cell r="D2581">
            <v>13.44</v>
          </cell>
        </row>
        <row r="2582">
          <cell r="A2582">
            <v>91910</v>
          </cell>
          <cell r="B2582" t="str">
            <v>CURVA 180 GRAUS PARA ELETRODUTO, PVC, ROSCÁVEL, DN 40 MM (1 1/4"), PARA CIRCUITOS TERMINAIS, INSTALADA EM LAJE - FORNECIMENTO E INSTALAÇÃO. AF_12/2015</v>
          </cell>
          <cell r="C2582" t="str">
            <v>UN</v>
          </cell>
          <cell r="D2582">
            <v>14.96</v>
          </cell>
        </row>
        <row r="2583">
          <cell r="A2583">
            <v>91911</v>
          </cell>
          <cell r="B2583" t="str">
            <v>CURVA 90 GRAUS PARA ELETRODUTO, PVC, ROSCÁVEL, DN 20 MM (1/2"), PARA CIRCUITOS TERMINAIS, INSTALADA EM PAREDE - FORNECIMENTO E INSTALAÇÃO. AF_12/2015</v>
          </cell>
          <cell r="C2583" t="str">
            <v>UN</v>
          </cell>
          <cell r="D2583">
            <v>9</v>
          </cell>
        </row>
        <row r="2584">
          <cell r="A2584">
            <v>91913</v>
          </cell>
          <cell r="B2584" t="str">
            <v>CURVA 180 GRAUS PARA ELETRODUTO, PVC, ROSCÁVEL, DN 20 MM (1/2"), PARA CIRCUITOS TERMINAIS, INSTALADA EM PAREDE - FORNECIMENTO E INSTALAÇÃO. AF_12/2015</v>
          </cell>
          <cell r="C2584" t="str">
            <v>UN</v>
          </cell>
          <cell r="D2584">
            <v>8.7899999999999991</v>
          </cell>
        </row>
        <row r="2585">
          <cell r="A2585">
            <v>91914</v>
          </cell>
          <cell r="B2585" t="str">
            <v>CURVA 90 GRAUS PARA ELETRODUTO, PVC, ROSCÁVEL, DN 25 MM (3/4"), PARA CIRCUITOS TERMINAIS, INSTALADA EM PAREDE - FORNECIMENTO E INSTALAÇÃO. AF_12/2015</v>
          </cell>
          <cell r="C2585" t="str">
            <v>UN</v>
          </cell>
          <cell r="D2585">
            <v>9.82</v>
          </cell>
        </row>
        <row r="2586">
          <cell r="A2586">
            <v>91916</v>
          </cell>
          <cell r="B2586" t="str">
            <v>CURVA 180 GRAUS PARA ELETRODUTO, PVC, ROSCÁVEL, DN 25 MM (3/4"), PARA CIRCUITOS TERMINAIS, INSTALADA EM PAREDE - FORNECIMENTO E INSTALAÇÃO. AF_12/2015</v>
          </cell>
          <cell r="C2586" t="str">
            <v>UN</v>
          </cell>
          <cell r="D2586">
            <v>11.21</v>
          </cell>
        </row>
        <row r="2587">
          <cell r="A2587">
            <v>91917</v>
          </cell>
          <cell r="B2587" t="str">
            <v>CURVA 90 GRAUS PARA ELETRODUTO, PVC, ROSCÁVEL, DN 32 MM (1"), PARA CIRCUITOS TERMINAIS, INSTALADA EM PAREDE - FORNECIMENTO E INSTALAÇÃO. AF_12/2015</v>
          </cell>
          <cell r="C2587" t="str">
            <v>UN</v>
          </cell>
          <cell r="D2587">
            <v>11.94</v>
          </cell>
        </row>
        <row r="2588">
          <cell r="A2588">
            <v>91919</v>
          </cell>
          <cell r="B2588" t="str">
            <v>CURVA 180 GRAUS PARA ELETRODUTO, PVC, ROSCÁVEL, DN 32 MM (1), PARA CIRCUITOS TERMINAIS, INSTALADA EM PAREDE - FORNECIMENTO E INSTALAÇÃO. AF_12/2015</v>
          </cell>
          <cell r="C2588" t="str">
            <v>UN</v>
          </cell>
          <cell r="D2588">
            <v>13.36</v>
          </cell>
        </row>
        <row r="2589">
          <cell r="A2589">
            <v>91920</v>
          </cell>
          <cell r="B2589" t="str">
            <v>CURVA 90 GRAUS PARA ELETRODUTO, PVC, ROSCÁVEL, DN 40 MM (1 1/4"), PARA CIRCUITOS TERMINAIS, INSTALADA EM PAREDE - FORNECIMENTO E INSTALAÇÃO. AF_12/2015</v>
          </cell>
          <cell r="C2589" t="str">
            <v>UN</v>
          </cell>
          <cell r="D2589">
            <v>13.61</v>
          </cell>
        </row>
        <row r="2590">
          <cell r="A2590">
            <v>91922</v>
          </cell>
          <cell r="B2590" t="str">
            <v>CURVA 180 GRAUS PARA ELETRODUTO, PVC, ROSCÁVEL, DN 40 MM (1 1/4"), PARA CIRCUITOS TERMINAIS, INSTALADA EM PAREDE - FORNECIMENTO E INSTALAÇÃO. AF_12/2015</v>
          </cell>
          <cell r="C2590" t="str">
            <v>UN</v>
          </cell>
          <cell r="D2590">
            <v>15.13</v>
          </cell>
        </row>
        <row r="2591">
          <cell r="A2591">
            <v>93013</v>
          </cell>
          <cell r="B2591" t="str">
            <v>LUVA PARA ELETRODUTO, PVC, ROSCÁVEL, DN 50 MM (1 1/2") - FORNECIMENTO E INSTALAÇÃO. AF_12/2015</v>
          </cell>
          <cell r="C2591" t="str">
            <v>UN</v>
          </cell>
          <cell r="D2591">
            <v>9.89</v>
          </cell>
        </row>
        <row r="2592">
          <cell r="A2592">
            <v>93014</v>
          </cell>
          <cell r="B2592" t="str">
            <v>LUVA PARA ELETRODUTO, PVC, ROSCÁVEL, DN 60 MM (2") - FORNECIMENTO E INSTALAÇÃO. AF_12/2015</v>
          </cell>
          <cell r="C2592" t="str">
            <v>UN</v>
          </cell>
          <cell r="D2592">
            <v>12.14</v>
          </cell>
        </row>
        <row r="2593">
          <cell r="A2593">
            <v>93015</v>
          </cell>
          <cell r="B2593" t="str">
            <v>LUVA PARA ELETRODUTO, PVC, ROSCÁVEL, DN 75 MM (2 1/2") - FORNECIMENTO E INSTALAÇÃO. AF_12/2015</v>
          </cell>
          <cell r="C2593" t="str">
            <v>UN</v>
          </cell>
          <cell r="D2593">
            <v>18.25</v>
          </cell>
        </row>
        <row r="2594">
          <cell r="A2594">
            <v>93016</v>
          </cell>
          <cell r="B2594" t="str">
            <v>LUVA PARA ELETRODUTO, PVC, ROSCÁVEL, DN 85 MM (3") - FORNECIMENTO E INSTALAÇÃO. AF_12/2015</v>
          </cell>
          <cell r="C2594" t="str">
            <v>UN</v>
          </cell>
          <cell r="D2594">
            <v>22.14</v>
          </cell>
        </row>
        <row r="2595">
          <cell r="A2595">
            <v>93017</v>
          </cell>
          <cell r="B2595" t="str">
            <v>LUVA PARA ELETRODUTO, PVC, ROSCÁVEL, DN 110 MM (4") - FORNECIMENTO E INSTALAÇÃO. AF_12/2015</v>
          </cell>
          <cell r="C2595" t="str">
            <v>UN</v>
          </cell>
          <cell r="D2595">
            <v>33.130000000000003</v>
          </cell>
        </row>
        <row r="2596">
          <cell r="A2596">
            <v>93018</v>
          </cell>
          <cell r="B2596" t="str">
            <v>CURVA 90 GRAUS PARA ELETRODUTO, PVC, ROSCÁVEL, DN 50 MM (1 1/2") - FORNECIMENTO E INSTALAÇÃO. AF_12/2015</v>
          </cell>
          <cell r="C2596" t="str">
            <v>UN</v>
          </cell>
          <cell r="D2596">
            <v>15.1</v>
          </cell>
        </row>
        <row r="2597">
          <cell r="A2597">
            <v>93020</v>
          </cell>
          <cell r="B2597" t="str">
            <v>CURVA 90 GRAUS PARA ELETRODUTO, PVC, ROSCÁVEL, DN 60 MM (2") - FORNECIMENTO E INSTALAÇÃO. AF_12/2015</v>
          </cell>
          <cell r="C2597" t="str">
            <v>UN</v>
          </cell>
          <cell r="D2597">
            <v>19.3</v>
          </cell>
        </row>
        <row r="2598">
          <cell r="A2598">
            <v>93022</v>
          </cell>
          <cell r="B2598" t="str">
            <v>CURVA 90 GRAUS PARA ELETRODUTO, PVC, ROSCÁVEL, DN 75 MM (2 1/2") - FORNECIMENTO E INSTALAÇÃO. AF_12/2015</v>
          </cell>
          <cell r="C2598" t="str">
            <v>UN</v>
          </cell>
          <cell r="D2598">
            <v>31.96</v>
          </cell>
        </row>
        <row r="2599">
          <cell r="A2599">
            <v>93024</v>
          </cell>
          <cell r="B2599" t="str">
            <v>CURVA 90 GRAUS PARA ELETRODUTO, PVC, ROSCÁVEL, DN 85 MM (3") - FORNECIMENTO E INSTALAÇÃO. AF_12/2015</v>
          </cell>
          <cell r="C2599" t="str">
            <v>UN</v>
          </cell>
          <cell r="D2599">
            <v>33.630000000000003</v>
          </cell>
        </row>
        <row r="2600">
          <cell r="A2600">
            <v>93026</v>
          </cell>
          <cell r="B2600" t="str">
            <v>CURVA 90 GRAUS PARA ELETRODUTO, PVC, ROSCÁVEL, DN 110 MM (4") - FORNECIMENTO E INSTALAÇÃO. AF_12/2015</v>
          </cell>
          <cell r="C2600" t="str">
            <v>UN</v>
          </cell>
          <cell r="D2600">
            <v>54.66</v>
          </cell>
        </row>
        <row r="2601">
          <cell r="A2601">
            <v>95733</v>
          </cell>
          <cell r="B2601" t="str">
            <v>LUVA PARA ELETRODUTO, PVC, SOLDÁVEL, DN 25 MM (3/4), APARENTE, INSTALADA EM TETO - FORNECIMENTO E INSTALAÇÃO. AF_11/2016_P</v>
          </cell>
          <cell r="C2601" t="str">
            <v>UN</v>
          </cell>
          <cell r="D2601">
            <v>4.0999999999999996</v>
          </cell>
        </row>
        <row r="2602">
          <cell r="A2602">
            <v>95734</v>
          </cell>
          <cell r="B2602" t="str">
            <v>LUVA PARA ELETRODUTO, PVC, SOLDÁVEL, DN 32 MM (1), APARENTE, INSTALADA EM TETO - FORNECIMENTO E INSTALAÇÃO. AF_11/2016_P</v>
          </cell>
          <cell r="C2602" t="str">
            <v>UN</v>
          </cell>
          <cell r="D2602">
            <v>5.46</v>
          </cell>
        </row>
        <row r="2603">
          <cell r="A2603">
            <v>95735</v>
          </cell>
          <cell r="B2603" t="str">
            <v>LUVA PARA ELETRODUTO, PVC, SOLDÁVEL, DN 20 MM (1/2), APARENTE, INSTALADA EM PAREDE - FORNECIMENTO E INSTALAÇÃO. AF_11/2016_P</v>
          </cell>
          <cell r="C2603" t="str">
            <v>UN</v>
          </cell>
          <cell r="D2603">
            <v>4.6100000000000003</v>
          </cell>
        </row>
        <row r="2604">
          <cell r="A2604">
            <v>95736</v>
          </cell>
          <cell r="B2604" t="str">
            <v>LUVA PARA ELETRODUTO, PVC, SOLDÁVEL, DN 25 MM (3/4), APARENTE, INSTALADA EM PAREDE - FORNECIMENTO E INSTALAÇÃO. AF_11/2016_P</v>
          </cell>
          <cell r="C2604" t="str">
            <v>UN</v>
          </cell>
          <cell r="D2604">
            <v>5.4</v>
          </cell>
        </row>
        <row r="2605">
          <cell r="A2605">
            <v>95738</v>
          </cell>
          <cell r="B2605" t="str">
            <v>LUVA PARA ELETRODUTO, PVC, SOLDÁVEL, DN 32 MM (1), APARENTE, INSTALADA EM PAREDE - FORNECIMENTO E INSTALAÇÃO. AF_11/2016_P</v>
          </cell>
          <cell r="C2605" t="str">
            <v>UN</v>
          </cell>
          <cell r="D2605">
            <v>6.51</v>
          </cell>
        </row>
        <row r="2606">
          <cell r="A2606">
            <v>95753</v>
          </cell>
          <cell r="B2606" t="str">
            <v>LUVA DE EMENDA PARA ELETRODUTO, AÇO GALVANIZADO, DN 20 MM (3/4  ), APARENTE, INSTALADA EM TETO - FORNECIMENTO E INSTALAÇÃO. AF_11/2016_P</v>
          </cell>
          <cell r="C2606" t="str">
            <v>UN</v>
          </cell>
          <cell r="D2606">
            <v>5.16</v>
          </cell>
        </row>
        <row r="2607">
          <cell r="A2607">
            <v>95754</v>
          </cell>
          <cell r="B2607" t="str">
            <v>LUVA DE EMENDA PARA ELETRODUTO, AÇO GALVANIZADO, DN 25 MM (1''), APARENTE, INSTALADA EM TETO - FORNECIMENTO E INSTALAÇÃO. AF_11/2016_P</v>
          </cell>
          <cell r="C2607" t="str">
            <v>UN</v>
          </cell>
          <cell r="D2607">
            <v>6.42</v>
          </cell>
        </row>
        <row r="2608">
          <cell r="A2608">
            <v>95755</v>
          </cell>
          <cell r="B2608" t="str">
            <v>LUVA DE EMENDA PARA ELETRODUTO, AÇO GALVANIZADO, DN 32 MM (1 1/4''), APARENTE, INSTALADA EM TETO - FORNECIMENTO E INSTALAÇÃO. AF_11/2016_P</v>
          </cell>
          <cell r="C2608" t="str">
            <v>UN</v>
          </cell>
          <cell r="D2608">
            <v>9.31</v>
          </cell>
        </row>
        <row r="2609">
          <cell r="A2609">
            <v>95756</v>
          </cell>
          <cell r="B2609" t="str">
            <v>LUVA DE EMENDA PARA ELETRODUTO, AÇO GALVANIZADO, DN 40 MM (1 1/2''), APARENTE, INSTALADA EM TETO - FORNECIMENTO E INSTALAÇÃO. AF_11/2016_P</v>
          </cell>
          <cell r="C2609" t="str">
            <v>UN</v>
          </cell>
          <cell r="D2609">
            <v>12.43</v>
          </cell>
        </row>
        <row r="2610">
          <cell r="A2610">
            <v>95757</v>
          </cell>
          <cell r="B2610" t="str">
            <v>LUVA DE EMENDA PARA ELETRODUTO, AÇO GALVANIZADO, DN 20 MM (3/4''), APARENTE, INSTALADA EM PAREDE - FORNECIMENTO E INSTALAÇÃO. AF_11/2016_P</v>
          </cell>
          <cell r="C2610" t="str">
            <v>UN</v>
          </cell>
          <cell r="D2610">
            <v>7.7</v>
          </cell>
        </row>
        <row r="2611">
          <cell r="A2611">
            <v>95758</v>
          </cell>
          <cell r="B2611" t="str">
            <v>LUVA DE EMENDA PARA ELETRODUTO, AÇO GALVANIZADO, DN 25 MM (1''), APARENTE, INSTALADA EM PAREDE - FORNECIMENTO E INSTALAÇÃO. AF_11/2016_P</v>
          </cell>
          <cell r="C2611" t="str">
            <v>UN</v>
          </cell>
          <cell r="D2611">
            <v>8.66</v>
          </cell>
        </row>
        <row r="2612">
          <cell r="A2612">
            <v>95759</v>
          </cell>
          <cell r="B2612" t="str">
            <v>LUVA DE EMENDA PARA ELETRODUTO, AÇO GALVANIZADO, DN 32 MM (1 1/4''), APARENTE, INSTALADA EM PAREDE - FORNECIMENTO E INSTALAÇÃO. AF_11/2016_P</v>
          </cell>
          <cell r="C2612" t="str">
            <v>UN</v>
          </cell>
          <cell r="D2612">
            <v>11.13</v>
          </cell>
        </row>
        <row r="2613">
          <cell r="A2613">
            <v>95760</v>
          </cell>
          <cell r="B2613" t="str">
            <v>LUVA DE EMENDA PARA ELETRODUTO, AÇO GALVANIZADO, DN 40 MM (1 1/2''), APARENTE, INSTALADA EM PAREDE - FORNECIMENTO E INSTALAÇÃO. AF_11/2016_P</v>
          </cell>
          <cell r="C2613" t="str">
            <v>UN</v>
          </cell>
          <cell r="D2613">
            <v>13.77</v>
          </cell>
        </row>
        <row r="2614">
          <cell r="A2614">
            <v>97559</v>
          </cell>
          <cell r="B2614" t="str">
            <v>CURVA 135 GRAUS PARA ELETRODUTO, PVC, ROSCÁVEL, DN 25 MM (3/4), PARA CIRCUITOS TERMINAIS, INSTALADA EM FORRO - FORNECIMENTO E INSTALAÇÃO. AF_12/2015</v>
          </cell>
          <cell r="C2614" t="str">
            <v>UN</v>
          </cell>
          <cell r="D2614">
            <v>7.06</v>
          </cell>
        </row>
        <row r="2615">
          <cell r="A2615">
            <v>97562</v>
          </cell>
          <cell r="B2615" t="str">
            <v>CURVA 135 GRAUS PARA ELETRODUTO, PVC, ROSCÁVEL, DN 25 MM (3/4), PARA CIRCUITOS TERMINAIS, INSTALADA EM LAJE - FORNECIMENTO E INSTALAÇÃO. AF_12/2015</v>
          </cell>
          <cell r="C2615" t="str">
            <v>UN</v>
          </cell>
          <cell r="D2615">
            <v>8.4499999999999993</v>
          </cell>
        </row>
        <row r="2616">
          <cell r="A2616">
            <v>97564</v>
          </cell>
          <cell r="B2616" t="str">
            <v>CURVA 135 GRAUS PARA ELETRODUTO, PVC, ROSCÁVEL, DN 25 MM (3/4), PARA CIRCUITOS TERMINAIS, INSTALADA EM PAREDE - FORNECIMENTO E INSTALAÇÃO. AF_12/2015</v>
          </cell>
          <cell r="C2616" t="str">
            <v>UN</v>
          </cell>
          <cell r="D2616">
            <v>9.67</v>
          </cell>
        </row>
        <row r="2617">
          <cell r="A2617">
            <v>91924</v>
          </cell>
          <cell r="B2617" t="str">
            <v>CABO DE COBRE FLEXÍVEL ISOLADO, 1,5 MM², ANTI-CHAMA 450/750 V, PARA CIRCUITOS TERMINAIS - FORNECIMENTO E INSTALAÇÃO. AF_12/2015</v>
          </cell>
          <cell r="C2617" t="str">
            <v>M</v>
          </cell>
          <cell r="D2617">
            <v>1.75</v>
          </cell>
        </row>
        <row r="2618">
          <cell r="A2618">
            <v>91925</v>
          </cell>
          <cell r="B2618" t="str">
            <v>CABO DE COBRE FLEXÍVEL ISOLADO, 1,5 MM², ANTI-CHAMA 0,6/1,0 KV, PARA CIRCUITOS TERMINAIS - FORNECIMENTO E INSTALAÇÃO. AF_12/2015</v>
          </cell>
          <cell r="C2618" t="str">
            <v>M</v>
          </cell>
          <cell r="D2618">
            <v>2.41</v>
          </cell>
        </row>
        <row r="2619">
          <cell r="A2619">
            <v>91926</v>
          </cell>
          <cell r="B2619" t="str">
            <v>CABO DE COBRE FLEXÍVEL ISOLADO, 2,5 MM², ANTI-CHAMA 450/750 V, PARA CIRCUITOS TERMINAIS - FORNECIMENTO E INSTALAÇÃO. AF_12/2015</v>
          </cell>
          <cell r="C2619" t="str">
            <v>M</v>
          </cell>
          <cell r="D2619">
            <v>2.5</v>
          </cell>
        </row>
        <row r="2620">
          <cell r="A2620">
            <v>91927</v>
          </cell>
          <cell r="B2620" t="str">
            <v>CABO DE COBRE FLEXÍVEL ISOLADO, 2,5 MM², ANTI-CHAMA 0,6/1,0 KV, PARA CIRCUITOS TERMINAIS - FORNECIMENTO E INSTALAÇÃO. AF_12/2015</v>
          </cell>
          <cell r="C2620" t="str">
            <v>M</v>
          </cell>
          <cell r="D2620">
            <v>3.23</v>
          </cell>
        </row>
        <row r="2621">
          <cell r="A2621">
            <v>91928</v>
          </cell>
          <cell r="B2621" t="str">
            <v>CABO DE COBRE FLEXÍVEL ISOLADO, 4 MM², ANTI-CHAMA 450/750 V, PARA CIRCUITOS TERMINAIS - FORNECIMENTO E INSTALAÇÃO. AF_12/2015</v>
          </cell>
          <cell r="C2621" t="str">
            <v>M</v>
          </cell>
          <cell r="D2621">
            <v>4.01</v>
          </cell>
        </row>
        <row r="2622">
          <cell r="A2622">
            <v>91929</v>
          </cell>
          <cell r="B2622" t="str">
            <v>CABO DE COBRE FLEXÍVEL ISOLADO, 4 MM², ANTI-CHAMA 0,6/1,0 KV, PARA CIRCUITOS TERMINAIS - FORNECIMENTO E INSTALAÇÃO. AF_12/2015</v>
          </cell>
          <cell r="C2622" t="str">
            <v>M</v>
          </cell>
          <cell r="D2622">
            <v>4.5199999999999996</v>
          </cell>
        </row>
        <row r="2623">
          <cell r="A2623">
            <v>91930</v>
          </cell>
          <cell r="B2623" t="str">
            <v>CABO DE COBRE FLEXÍVEL ISOLADO, 6 MM², ANTI-CHAMA 450/750 V, PARA CIRCUITOS TERMINAIS - FORNECIMENTO E INSTALAÇÃO. AF_12/2015</v>
          </cell>
          <cell r="C2623" t="str">
            <v>M</v>
          </cell>
          <cell r="D2623">
            <v>5.48</v>
          </cell>
        </row>
        <row r="2624">
          <cell r="A2624">
            <v>91931</v>
          </cell>
          <cell r="B2624" t="str">
            <v>CABO DE COBRE FLEXÍVEL ISOLADO, 6 MM², ANTI-CHAMA 0,6/1,0 KV, PARA CIRCUITOS TERMINAIS - FORNECIMENTO E INSTALAÇÃO. AF_12/2015</v>
          </cell>
          <cell r="C2624" t="str">
            <v>M</v>
          </cell>
          <cell r="D2624">
            <v>6.1</v>
          </cell>
        </row>
        <row r="2625">
          <cell r="A2625">
            <v>91932</v>
          </cell>
          <cell r="B2625" t="str">
            <v>CABO DE COBRE FLEXÍVEL ISOLADO, 10 MM², ANTI-CHAMA 450/750 V, PARA CIRCUITOS TERMINAIS - FORNECIMENTO E INSTALAÇÃO. AF_12/2015</v>
          </cell>
          <cell r="C2625" t="str">
            <v>M</v>
          </cell>
          <cell r="D2625">
            <v>8.9700000000000006</v>
          </cell>
        </row>
        <row r="2626">
          <cell r="A2626">
            <v>91933</v>
          </cell>
          <cell r="B2626" t="str">
            <v>CABO DE COBRE FLEXÍVEL ISOLADO, 10 MM², ANTI-CHAMA 0,6/1,0 KV, PARA CIRCUITOS TERMINAIS - FORNECIMENTO E INSTALAÇÃO. AF_12/2015</v>
          </cell>
          <cell r="C2626" t="str">
            <v>M</v>
          </cell>
          <cell r="D2626">
            <v>9.5500000000000007</v>
          </cell>
        </row>
        <row r="2627">
          <cell r="A2627">
            <v>91934</v>
          </cell>
          <cell r="B2627" t="str">
            <v>CABO DE COBRE FLEXÍVEL ISOLADO, 16 MM², ANTI-CHAMA 450/750 V, PARA CIRCUITOS TERMINAIS - FORNECIMENTO E INSTALAÇÃO. AF_12/2015</v>
          </cell>
          <cell r="C2627" t="str">
            <v>M</v>
          </cell>
          <cell r="D2627">
            <v>13.7</v>
          </cell>
        </row>
        <row r="2628">
          <cell r="A2628">
            <v>91935</v>
          </cell>
          <cell r="B2628" t="str">
            <v>CABO DE COBRE FLEXÍVEL ISOLADO, 16 MM², ANTI-CHAMA 0,6/1,0 KV, PARA CIRCUITOS TERMINAIS - FORNECIMENTO E INSTALAÇÃO. AF_12/2015</v>
          </cell>
          <cell r="C2628" t="str">
            <v>M</v>
          </cell>
          <cell r="D2628">
            <v>14.55</v>
          </cell>
        </row>
        <row r="2629">
          <cell r="A2629">
            <v>92979</v>
          </cell>
          <cell r="B2629" t="str">
            <v>CABO DE COBRE FLEXÍVEL ISOLADO, 10 MM², ANTI-CHAMA 450/750 V, PARA DISTRIBUIÇÃO - FORNECIMENTO E INSTALAÇÃO. AF_12/2015</v>
          </cell>
          <cell r="C2629" t="str">
            <v>M</v>
          </cell>
          <cell r="D2629">
            <v>5.85</v>
          </cell>
        </row>
        <row r="2630">
          <cell r="A2630">
            <v>92980</v>
          </cell>
          <cell r="B2630" t="str">
            <v>CABO DE COBRE FLEXÍVEL ISOLADO, 10 MM², ANTI-CHAMA 0,6/1,0 KV, PARA DISTRIBUIÇÃO - FORNECIMENTO E INSTALAÇÃO. AF_12/2015</v>
          </cell>
          <cell r="C2630" t="str">
            <v>M</v>
          </cell>
          <cell r="D2630">
            <v>6.35</v>
          </cell>
        </row>
        <row r="2631">
          <cell r="A2631">
            <v>92981</v>
          </cell>
          <cell r="B2631" t="str">
            <v>CABO DE COBRE FLEXÍVEL ISOLADO, 16 MM², ANTI-CHAMA 450/750 V, PARA DISTRIBUIÇÃO - FORNECIMENTO E INSTALAÇÃO. AF_12/2015</v>
          </cell>
          <cell r="C2631" t="str">
            <v>M</v>
          </cell>
          <cell r="D2631">
            <v>8.98</v>
          </cell>
        </row>
        <row r="2632">
          <cell r="A2632">
            <v>92982</v>
          </cell>
          <cell r="B2632" t="str">
            <v>CABO DE COBRE FLEXÍVEL ISOLADO, 16 MM², ANTI-CHAMA 0,6/1,0 KV, PARA DISTRIBUIÇÃO - FORNECIMENTO E INSTALAÇÃO. AF_12/2015</v>
          </cell>
          <cell r="C2632" t="str">
            <v>M</v>
          </cell>
          <cell r="D2632">
            <v>9.7100000000000009</v>
          </cell>
        </row>
        <row r="2633">
          <cell r="A2633">
            <v>92983</v>
          </cell>
          <cell r="B2633" t="str">
            <v>CABO DE COBRE FLEXÍVEL ISOLADO, 25 MM², ANTI-CHAMA 450/750 V, PARA DISTRIBUIÇÃO - FORNECIMENTO E INSTALAÇÃO. AF_12/2015</v>
          </cell>
          <cell r="C2633" t="str">
            <v>M</v>
          </cell>
          <cell r="D2633">
            <v>15.65</v>
          </cell>
        </row>
        <row r="2634">
          <cell r="A2634">
            <v>92984</v>
          </cell>
          <cell r="B2634" t="str">
            <v>CABO DE COBRE FLEXÍVEL ISOLADO, 25 MM², ANTI-CHAMA 0,6/1,0 KV, PARA DISTRIBUIÇÃO - FORNECIMENTO E INSTALAÇÃO. AF_12/2015</v>
          </cell>
          <cell r="C2634" t="str">
            <v>M</v>
          </cell>
          <cell r="D2634">
            <v>16.059999999999999</v>
          </cell>
        </row>
        <row r="2635">
          <cell r="A2635">
            <v>92985</v>
          </cell>
          <cell r="B2635" t="str">
            <v>CABO DE COBRE FLEXÍVEL ISOLADO, 35 MM², ANTI-CHAMA 450/750 V, PARA DISTRIBUIÇÃO - FORNECIMENTO E INSTALAÇÃO. AF_12/2015</v>
          </cell>
          <cell r="C2635" t="str">
            <v>M</v>
          </cell>
          <cell r="D2635">
            <v>21.03</v>
          </cell>
        </row>
        <row r="2636">
          <cell r="A2636">
            <v>92986</v>
          </cell>
          <cell r="B2636" t="str">
            <v>CABO DE COBRE FLEXÍVEL ISOLADO, 35 MM², ANTI-CHAMA 0,6/1,0 KV, PARA DISTRIBUIÇÃO - FORNECIMENTO E INSTALAÇÃO. AF_12/2015</v>
          </cell>
          <cell r="C2636" t="str">
            <v>M</v>
          </cell>
          <cell r="D2636">
            <v>21.63</v>
          </cell>
        </row>
        <row r="2637">
          <cell r="A2637">
            <v>92987</v>
          </cell>
          <cell r="B2637" t="str">
            <v>CABO DE COBRE FLEXÍVEL ISOLADO, 50 MM², ANTI-CHAMA 450/750 V, PARA DISTRIBUIÇÃO - FORNECIMENTO E INSTALAÇÃO. AF_12/2015</v>
          </cell>
          <cell r="C2637" t="str">
            <v>M</v>
          </cell>
          <cell r="D2637">
            <v>30.19</v>
          </cell>
        </row>
        <row r="2638">
          <cell r="A2638">
            <v>92988</v>
          </cell>
          <cell r="B2638" t="str">
            <v>CABO DE COBRE FLEXÍVEL ISOLADO, 50 MM², ANTI-CHAMA 0,6/1,0 KV, PARA DISTRIBUIÇÃO - FORNECIMENTO E INSTALAÇÃO. AF_12/2015</v>
          </cell>
          <cell r="C2638" t="str">
            <v>M</v>
          </cell>
          <cell r="D2638">
            <v>30.26</v>
          </cell>
        </row>
        <row r="2639">
          <cell r="A2639">
            <v>92989</v>
          </cell>
          <cell r="B2639" t="str">
            <v>CABO DE COBRE FLEXÍVEL ISOLADO, 70 MM², ANTI-CHAMA 450/750 V, PARA DISTRIBUIÇÃO - FORNECIMENTO E INSTALAÇÃO. AF_12/2015</v>
          </cell>
          <cell r="C2639" t="str">
            <v>M</v>
          </cell>
          <cell r="D2639">
            <v>41.87</v>
          </cell>
        </row>
        <row r="2640">
          <cell r="A2640">
            <v>92990</v>
          </cell>
          <cell r="B2640" t="str">
            <v>CABO DE COBRE FLEXÍVEL ISOLADO, 70 MM², ANTI-CHAMA 0,6/1,0 KV, PARA DISTRIBUIÇÃO - FORNECIMENTO E INSTALAÇÃO. AF_12/2015</v>
          </cell>
          <cell r="C2640" t="str">
            <v>M</v>
          </cell>
          <cell r="D2640">
            <v>41.4</v>
          </cell>
        </row>
        <row r="2641">
          <cell r="A2641">
            <v>92991</v>
          </cell>
          <cell r="B2641" t="str">
            <v>CABO DE COBRE FLEXÍVEL ISOLADO, 95 MM², ANTI-CHAMA 450/750 V, PARA DISTRIBUIÇÃO - FORNECIMENTO E INSTALAÇÃO. AF_12/2015</v>
          </cell>
          <cell r="C2641" t="str">
            <v>M</v>
          </cell>
          <cell r="D2641">
            <v>54.59</v>
          </cell>
        </row>
        <row r="2642">
          <cell r="A2642">
            <v>92992</v>
          </cell>
          <cell r="B2642" t="str">
            <v>CABO DE COBRE FLEXÍVEL ISOLADO, 95 MM², ANTI-CHAMA 0,6/1,0 KV, PARA DISTRIBUIÇÃO - FORNECIMENTO E INSTALAÇÃO. AF_12/2015</v>
          </cell>
          <cell r="C2642" t="str">
            <v>M</v>
          </cell>
          <cell r="D2642">
            <v>54.62</v>
          </cell>
        </row>
        <row r="2643">
          <cell r="A2643">
            <v>92993</v>
          </cell>
          <cell r="B2643" t="str">
            <v>CABO DE COBRE FLEXÍVEL ISOLADO, 120 MM², ANTI-CHAMA 450/750 V, PARA DISTRIBUIÇÃO - FORNECIMENTO E INSTALAÇÃO. AF_12/2015</v>
          </cell>
          <cell r="C2643" t="str">
            <v>M</v>
          </cell>
          <cell r="D2643">
            <v>69.91</v>
          </cell>
        </row>
        <row r="2644">
          <cell r="A2644">
            <v>92994</v>
          </cell>
          <cell r="B2644" t="str">
            <v>CABO DE COBRE FLEXÍVEL ISOLADO, 120 MM², ANTI-CHAMA 0,6/1,0 KV, PARA DISTRIBUIÇÃO - FORNECIMENTO E INSTALAÇÃO. AF_12/2015</v>
          </cell>
          <cell r="C2644" t="str">
            <v>M</v>
          </cell>
          <cell r="D2644">
            <v>70.599999999999994</v>
          </cell>
        </row>
        <row r="2645">
          <cell r="A2645">
            <v>92995</v>
          </cell>
          <cell r="B2645" t="str">
            <v>CABO DE COBRE FLEXÍVEL ISOLADO, 150 MM², ANTI-CHAMA 450/750 V, PARA DISTRIBUIÇÃO - FORNECIMENTO E INSTALAÇÃO. AF_12/2015</v>
          </cell>
          <cell r="C2645" t="str">
            <v>M</v>
          </cell>
          <cell r="D2645">
            <v>86.94</v>
          </cell>
        </row>
        <row r="2646">
          <cell r="A2646">
            <v>92996</v>
          </cell>
          <cell r="B2646" t="str">
            <v>CABO DE COBRE FLEXÍVEL ISOLADO, 150 MM², ANTI-CHAMA 0,6/1,0 KV, PARA DISTRIBUIÇÃO - FORNECIMENTO E INSTALAÇÃO. AF_12/2015</v>
          </cell>
          <cell r="C2646" t="str">
            <v>M</v>
          </cell>
          <cell r="D2646">
            <v>87.18</v>
          </cell>
        </row>
        <row r="2647">
          <cell r="A2647">
            <v>92997</v>
          </cell>
          <cell r="B2647" t="str">
            <v>CABO DE COBRE FLEXÍVEL ISOLADO, 185 MM², ANTI-CHAMA 450/750 V, PARA DISTRIBUIÇÃO - FORNECIMENTO E INSTALAÇÃO. AF_12/2015</v>
          </cell>
          <cell r="C2647" t="str">
            <v>M</v>
          </cell>
          <cell r="D2647">
            <v>105.61</v>
          </cell>
        </row>
        <row r="2648">
          <cell r="A2648">
            <v>92998</v>
          </cell>
          <cell r="B2648" t="str">
            <v>CABO DE COBRE FLEXÍVEL ISOLADO, 185 MM², ANTI-CHAMA 0,6/1,0 KV, PARA DISTRIBUIÇÃO - FORNECIMENTO E INSTALAÇÃO. AF_12/2015</v>
          </cell>
          <cell r="C2648" t="str">
            <v>M</v>
          </cell>
          <cell r="D2648">
            <v>106.62</v>
          </cell>
        </row>
        <row r="2649">
          <cell r="A2649">
            <v>92999</v>
          </cell>
          <cell r="B2649" t="str">
            <v>CABO DE COBRE FLEXÍVEL ISOLADO, 240 MM², ANTI-CHAMA 450/750 V, PARA DISTRIBUIÇÃO - FORNECIMENTO E INSTALAÇÃO. AF_12/2015</v>
          </cell>
          <cell r="C2649" t="str">
            <v>M</v>
          </cell>
          <cell r="D2649">
            <v>139.01</v>
          </cell>
        </row>
        <row r="2650">
          <cell r="A2650">
            <v>93000</v>
          </cell>
          <cell r="B2650" t="str">
            <v>CABO DE COBRE FLEXÍVEL ISOLADO, 240 MM², ANTI-CHAMA 0,6/1,0 KV, PARA DISTRIBUIÇÃO - FORNECIMENTO E INSTALAÇÃO. AF_12/2015</v>
          </cell>
          <cell r="C2650" t="str">
            <v>M</v>
          </cell>
          <cell r="D2650">
            <v>139.85</v>
          </cell>
        </row>
        <row r="2651">
          <cell r="A2651">
            <v>93001</v>
          </cell>
          <cell r="B2651" t="str">
            <v>CABO DE COBRE RÍGIDO ISOLADO, 300 MM², ANTI-CHAMA 450/750 V, PARA DISTRIBUIÇÃO - FORNECIMENTO E INSTALAÇÃO. AF_12/2015</v>
          </cell>
          <cell r="C2651" t="str">
            <v>M</v>
          </cell>
          <cell r="D2651">
            <v>169.72</v>
          </cell>
        </row>
        <row r="2652">
          <cell r="A2652">
            <v>93002</v>
          </cell>
          <cell r="B2652" t="str">
            <v>CABO DE COBRE FLEXÍVEL ISOLADO, 300 MM², ANTI-CHAMA 0,6/1,0 KV, PARA DISTRIBUIÇÃO - FORNECIMENTO E INSTALAÇÃO. AF_12/2015</v>
          </cell>
          <cell r="C2652" t="str">
            <v>M</v>
          </cell>
          <cell r="D2652">
            <v>174.41</v>
          </cell>
        </row>
        <row r="2653">
          <cell r="A2653">
            <v>83446</v>
          </cell>
          <cell r="B2653" t="str">
            <v>CAIXA DE PASSAGEM 30X30X40 COM TAMPA E DRENO BRITA</v>
          </cell>
          <cell r="C2653" t="str">
            <v>UN</v>
          </cell>
          <cell r="D2653">
            <v>146.77000000000001</v>
          </cell>
        </row>
        <row r="2654">
          <cell r="A2654">
            <v>91936</v>
          </cell>
          <cell r="B2654" t="str">
            <v>CAIXA OCTOGONAL 4" X 4", PVC, INSTALADA EM LAJE - FORNECIMENTO E INSTALAÇÃO. AF_12/2015</v>
          </cell>
          <cell r="C2654" t="str">
            <v>UN</v>
          </cell>
          <cell r="D2654">
            <v>9.0500000000000007</v>
          </cell>
        </row>
        <row r="2655">
          <cell r="A2655">
            <v>91937</v>
          </cell>
          <cell r="B2655" t="str">
            <v>CAIXA OCTOGONAL 3" X 3", PVC, INSTALADA EM LAJE - FORNECIMENTO E INSTALAÇÃO. AF_12/2015</v>
          </cell>
          <cell r="C2655" t="str">
            <v>UN</v>
          </cell>
          <cell r="D2655">
            <v>7.71</v>
          </cell>
        </row>
        <row r="2656">
          <cell r="A2656">
            <v>91939</v>
          </cell>
          <cell r="B2656" t="str">
            <v>CAIXA RETANGULAR 4" X 2" ALTA (2,00 M DO PISO), PVC, INSTALADA EM PAREDE - FORNECIMENTO E INSTALAÇÃO. AF_12/2015</v>
          </cell>
          <cell r="C2656" t="str">
            <v>UN</v>
          </cell>
          <cell r="D2656">
            <v>19.170000000000002</v>
          </cell>
        </row>
        <row r="2657">
          <cell r="A2657">
            <v>91940</v>
          </cell>
          <cell r="B2657" t="str">
            <v>CAIXA RETANGULAR 4" X 2" MÉDIA (1,30 M DO PISO), PVC, INSTALADA EM PAREDE - FORNECIMENTO E INSTALAÇÃO. AF_12/2015</v>
          </cell>
          <cell r="C2657" t="str">
            <v>UN</v>
          </cell>
          <cell r="D2657">
            <v>10.199999999999999</v>
          </cell>
        </row>
        <row r="2658">
          <cell r="A2658">
            <v>91941</v>
          </cell>
          <cell r="B2658" t="str">
            <v>CAIXA RETANGULAR 4" X 2" BAIXA (0,30 M DO PISO), PVC, INSTALADA EM PAREDE - FORNECIMENTO E INSTALAÇÃO. AF_12/2015</v>
          </cell>
          <cell r="C2658" t="str">
            <v>UN</v>
          </cell>
          <cell r="D2658">
            <v>6.82</v>
          </cell>
        </row>
        <row r="2659">
          <cell r="A2659">
            <v>91942</v>
          </cell>
          <cell r="B2659" t="str">
            <v>CAIXA RETANGULAR 4" X 4" ALTA (2,00 M DO PISO), PVC, INSTALADA EM PAREDE - FORNECIMENTO E INSTALAÇÃO. AF_12/2015</v>
          </cell>
          <cell r="C2659" t="str">
            <v>UN</v>
          </cell>
          <cell r="D2659">
            <v>23.49</v>
          </cell>
        </row>
        <row r="2660">
          <cell r="A2660">
            <v>91943</v>
          </cell>
          <cell r="B2660" t="str">
            <v>CAIXA RETANGULAR 4" X 4" MÉDIA (1,30 M DO PISO), PVC, INSTALADA EM PAREDE - FORNECIMENTO E INSTALAÇÃO. AF_12/2015</v>
          </cell>
          <cell r="C2660" t="str">
            <v>UN</v>
          </cell>
          <cell r="D2660">
            <v>13.16</v>
          </cell>
        </row>
        <row r="2661">
          <cell r="A2661">
            <v>91944</v>
          </cell>
          <cell r="B2661" t="str">
            <v>CAIXA RETANGULAR 4" X 4" BAIXA (0,30 M DO PISO), PVC, INSTALADA EM PAREDE - FORNECIMENTO E INSTALAÇÃO. AF_12/2015</v>
          </cell>
          <cell r="C2661" t="str">
            <v>UN</v>
          </cell>
          <cell r="D2661">
            <v>9.3000000000000007</v>
          </cell>
        </row>
        <row r="2662">
          <cell r="A2662">
            <v>92865</v>
          </cell>
          <cell r="B2662" t="str">
            <v>CAIXA OCTOGONAL 4" X 4", METÁLICA, INSTALADA EM LAJE - FORNECIMENTO E INSTALAÇÃO. AF_12/2015</v>
          </cell>
          <cell r="C2662" t="str">
            <v>UN</v>
          </cell>
          <cell r="D2662">
            <v>7.11</v>
          </cell>
        </row>
        <row r="2663">
          <cell r="A2663">
            <v>92866</v>
          </cell>
          <cell r="B2663" t="str">
            <v>CAIXA SEXTAVADA 3" X 3", METÁLICA, INSTALADA EM LAJE - FORNECIMENTO E INSTALAÇÃO. AF_12/2015</v>
          </cell>
          <cell r="C2663" t="str">
            <v>UN</v>
          </cell>
          <cell r="D2663">
            <v>5.95</v>
          </cell>
        </row>
        <row r="2664">
          <cell r="A2664">
            <v>92867</v>
          </cell>
          <cell r="B2664" t="str">
            <v>CAIXA RETANGULAR 4" X 2" ALTA (2,00 M DO PISO), METÁLICA, INSTALADA EM PAREDE - FORNECIMENTO E INSTALAÇÃO. AF_12/2015</v>
          </cell>
          <cell r="C2664" t="str">
            <v>UN</v>
          </cell>
          <cell r="D2664">
            <v>18.64</v>
          </cell>
        </row>
        <row r="2665">
          <cell r="A2665">
            <v>92868</v>
          </cell>
          <cell r="B2665" t="str">
            <v>CAIXA RETANGULAR 4" X 2" MÉDIA (1,30 M DO PISO), METÁLICA, INSTALADA EM PAREDE - FORNECIMENTO E INSTALAÇÃO. AF_12/2015</v>
          </cell>
          <cell r="C2665" t="str">
            <v>UN</v>
          </cell>
          <cell r="D2665">
            <v>9.67</v>
          </cell>
        </row>
        <row r="2666">
          <cell r="A2666">
            <v>92869</v>
          </cell>
          <cell r="B2666" t="str">
            <v>CAIXA RETANGULAR 4" X 2" BAIXA (0,30 M DO PISO), METÁLICA, INSTALADA EM PAREDE - FORNECIMENTO E INSTALAÇÃO. AF_12/2015</v>
          </cell>
          <cell r="C2666" t="str">
            <v>UN</v>
          </cell>
          <cell r="D2666">
            <v>6.29</v>
          </cell>
        </row>
        <row r="2667">
          <cell r="A2667">
            <v>92870</v>
          </cell>
          <cell r="B2667" t="str">
            <v>CAIXA RETANGULAR 4" X 4" ALTA (2,00 M DO PISO), METÁLICA, INSTALADA EM PAREDE - FORNECIMENTO E INSTALAÇÃO. AF_12/2015</v>
          </cell>
          <cell r="C2667" t="str">
            <v>UN</v>
          </cell>
          <cell r="D2667">
            <v>22.58</v>
          </cell>
        </row>
        <row r="2668">
          <cell r="A2668">
            <v>92871</v>
          </cell>
          <cell r="B2668" t="str">
            <v>CAIXA RETANGULAR 4" X 4" MÉDIA (1,30 M DO PISO), METÁLICA, INSTALADA EM PAREDE - FORNECIMENTO E INSTALAÇÃO. AF_12/2015</v>
          </cell>
          <cell r="C2668" t="str">
            <v>UN</v>
          </cell>
          <cell r="D2668">
            <v>12.25</v>
          </cell>
        </row>
        <row r="2669">
          <cell r="A2669">
            <v>92872</v>
          </cell>
          <cell r="B2669" t="str">
            <v>CAIXA RETANGULAR 4" X 4" BAIXA (0,30 M DO PISO), METÁLICA, INSTALADA EM PAREDE - FORNECIMENTO E INSTALAÇÃO. AF_12/2015</v>
          </cell>
          <cell r="C2669" t="str">
            <v>UN</v>
          </cell>
          <cell r="D2669">
            <v>8.39</v>
          </cell>
        </row>
        <row r="2670">
          <cell r="A2670">
            <v>95777</v>
          </cell>
          <cell r="B2670" t="str">
            <v>CONDULETE DE ALUMÍNIO, TIPO B, PARA ELETRODUTO DE AÇO GALVANIZADO DN 20 MM (3/4''), APARENTE - FORNECIMENTO E INSTALAÇÃO. AF_11/2016_P</v>
          </cell>
          <cell r="C2670" t="str">
            <v>UN</v>
          </cell>
          <cell r="D2670">
            <v>18.16</v>
          </cell>
        </row>
        <row r="2671">
          <cell r="A2671">
            <v>95778</v>
          </cell>
          <cell r="B2671" t="str">
            <v>CONDULETE DE ALUMÍNIO, TIPO C, PARA ELETRODUTO DE AÇO GALVANIZADO DN 20 MM (3/4''), APARENTE - FORNECIMENTO E INSTALAÇÃO. AF_11/2016_P</v>
          </cell>
          <cell r="C2671" t="str">
            <v>UN</v>
          </cell>
          <cell r="D2671">
            <v>18.55</v>
          </cell>
        </row>
        <row r="2672">
          <cell r="A2672">
            <v>95779</v>
          </cell>
          <cell r="B2672" t="str">
            <v>CONDULETE DE ALUMÍNIO, TIPO E, PARA ELETRODUTO DE AÇO GALVANIZADO DN 20 MM (3/4''), APARENTE - FORNECIMENTO E INSTALAÇÃO. AF_11/2016_P</v>
          </cell>
          <cell r="C2672" t="str">
            <v>UN</v>
          </cell>
          <cell r="D2672">
            <v>17.239999999999998</v>
          </cell>
        </row>
        <row r="2673">
          <cell r="A2673">
            <v>95780</v>
          </cell>
          <cell r="B2673" t="str">
            <v>CONDULETE DE ALUMÍNIO, TIPO B, PARA ELETRODUTO DE AÇO GALVANIZADO DN 25 MM (1''), APARENTE - FORNECIMENTO E INSTALAÇÃO. AF_11/2016_P</v>
          </cell>
          <cell r="C2673" t="str">
            <v>UN</v>
          </cell>
          <cell r="D2673">
            <v>20.43</v>
          </cell>
        </row>
        <row r="2674">
          <cell r="A2674">
            <v>95781</v>
          </cell>
          <cell r="B2674" t="str">
            <v>CONDULETE DE ALUMÍNIO, TIPO C, PARA ELETRODUTO DE AÇO GALVANIZADO DN 25 MM (1''), APARENTE - FORNECIMENTO E INSTALAÇÃO. AF_11/2016_P</v>
          </cell>
          <cell r="C2674" t="str">
            <v>UN</v>
          </cell>
          <cell r="D2674">
            <v>20.72</v>
          </cell>
        </row>
        <row r="2675">
          <cell r="A2675">
            <v>95782</v>
          </cell>
          <cell r="B2675" t="str">
            <v>CONDULETE DE ALUMÍNIO, TIPO E, ELETRODUTO DE AÇO GALVANIZADO DN 25 MM (1''), APARENTE - FORNECIMENTO E INSTALAÇÃO. AF_11/2016_P</v>
          </cell>
          <cell r="C2675" t="str">
            <v>UN</v>
          </cell>
          <cell r="D2675">
            <v>21.49</v>
          </cell>
        </row>
        <row r="2676">
          <cell r="A2676">
            <v>95785</v>
          </cell>
          <cell r="B2676" t="str">
            <v>CONDULETE DE ALUMÍNIO, TIPO E, PARA ELETRODUTO DE AÇO GALVANIZADO DN 32 MM (1 1/4''), APARENTE - FORNECIMENTO E INSTALAÇÃO. AF_11/2016_P</v>
          </cell>
          <cell r="C2676" t="str">
            <v>UN</v>
          </cell>
          <cell r="D2676">
            <v>24.23</v>
          </cell>
        </row>
        <row r="2677">
          <cell r="A2677">
            <v>95787</v>
          </cell>
          <cell r="B2677" t="str">
            <v>CONDULETE DE ALUMÍNIO, TIPO LR, PARA ELETRODUTO DE AÇO GALVANIZADO DN 20 MM (3/4''), APARENTE - FORNECIMENTO E INSTALAÇÃO. AF_11/2016_P</v>
          </cell>
          <cell r="C2677" t="str">
            <v>UN</v>
          </cell>
          <cell r="D2677">
            <v>18.52</v>
          </cell>
        </row>
        <row r="2678">
          <cell r="A2678">
            <v>95789</v>
          </cell>
          <cell r="B2678" t="str">
            <v>CONDULETE DE ALUMÍNIO, TIPO LR, PARA ELETRODUTO DE AÇO GALVANIZADO DN 25 MM (1''), APARENTE - FORNECIMENTO E INSTALAÇÃO. AF_11/2016_P</v>
          </cell>
          <cell r="C2678" t="str">
            <v>UN</v>
          </cell>
          <cell r="D2678">
            <v>22.52</v>
          </cell>
        </row>
        <row r="2679">
          <cell r="A2679">
            <v>95791</v>
          </cell>
          <cell r="B2679" t="str">
            <v>CONDULETE DE ALUMÍNIO, TIPO LR, PARA ELETRODUTO DE AÇO GALVANIZADO DN 32 MM (1 1/4''), APARENTE - FORNECIMENTO E INSTALAÇÃO. AF_11/2016_P</v>
          </cell>
          <cell r="C2679" t="str">
            <v>UN</v>
          </cell>
          <cell r="D2679">
            <v>28.46</v>
          </cell>
        </row>
        <row r="2680">
          <cell r="A2680">
            <v>95795</v>
          </cell>
          <cell r="B2680" t="str">
            <v>CONDULETE DE ALUMÍNIO, TIPO T, PARA ELETRODUTO DE AÇO GALVANIZADO DN 20 MM (3/4''), APARENTE - FORNECIMENTO E INSTALAÇÃO. AF_11/2016_P</v>
          </cell>
          <cell r="C2680" t="str">
            <v>UN</v>
          </cell>
          <cell r="D2680">
            <v>21.39</v>
          </cell>
        </row>
        <row r="2681">
          <cell r="A2681">
            <v>95796</v>
          </cell>
          <cell r="B2681" t="str">
            <v>CONDULETE DE ALUMÍNIO, TIPO T, PARA ELETRODUTO DE AÇO GALVANIZADO DN 25 MM (1''), APARENTE - FORNECIMENTO E INSTALAÇÃO. AF_11/2016_P</v>
          </cell>
          <cell r="C2681" t="str">
            <v>UN</v>
          </cell>
          <cell r="D2681">
            <v>26.49</v>
          </cell>
        </row>
        <row r="2682">
          <cell r="A2682">
            <v>95797</v>
          </cell>
          <cell r="B2682" t="str">
            <v>CONDULETE DE ALUMÍNIO, TIPO T, PARA ELETRODUTO DE AÇO GALVANIZADO DN 32 MM (1 1/4''), APARENTE - FORNECIMENTO E INSTALAÇÃO. AF_11/2016_P</v>
          </cell>
          <cell r="C2682" t="str">
            <v>UN</v>
          </cell>
          <cell r="D2682">
            <v>33.14</v>
          </cell>
        </row>
        <row r="2683">
          <cell r="A2683">
            <v>95801</v>
          </cell>
          <cell r="B2683" t="str">
            <v>CONDULETE DE ALUMÍNIO, TIPO X, PARA ELETRODUTO DE AÇO GALVANIZADO DN 20 MM (3/4''), APARENTE - FORNECIMENTO E INSTALAÇÃO. AF_11/2016_P</v>
          </cell>
          <cell r="C2683" t="str">
            <v>UN</v>
          </cell>
          <cell r="D2683">
            <v>25.5</v>
          </cell>
        </row>
        <row r="2684">
          <cell r="A2684">
            <v>95802</v>
          </cell>
          <cell r="B2684" t="str">
            <v>CONDULETE DE ALUMÍNIO, TIPO X, PARA ELETRODUTO DE AÇO GALVANIZADO DN 25 MM (1''), APARENTE - FORNECIMENTO E INSTALAÇÃO. AF_11/2016_P</v>
          </cell>
          <cell r="C2684" t="str">
            <v>UN</v>
          </cell>
          <cell r="D2684">
            <v>28.34</v>
          </cell>
        </row>
        <row r="2685">
          <cell r="A2685">
            <v>95803</v>
          </cell>
          <cell r="B2685" t="str">
            <v>CONDULETE DE ALUMÍNIO, TIPO X, PARA ELETRODUTO DE AÇO GALVANIZADO DN 32 MM (1 1/4''), APARENTE - FORNECIMENTO E INSTALAÇÃO. AF_11/2016_P</v>
          </cell>
          <cell r="C2685" t="str">
            <v>UN</v>
          </cell>
          <cell r="D2685">
            <v>36.869999999999997</v>
          </cell>
        </row>
        <row r="2686">
          <cell r="A2686">
            <v>95804</v>
          </cell>
          <cell r="B2686" t="str">
            <v>CONDULETE DE PVC, TIPO B, PARA ELETRODUTO DE PVC SOLDÁVEL DN 20 MM (1/2''), APARENTE - FORNECIMENTO E INSTALAÇÃO. AF_11/2016</v>
          </cell>
          <cell r="C2686" t="str">
            <v>UN</v>
          </cell>
          <cell r="D2686">
            <v>16.739999999999998</v>
          </cell>
        </row>
        <row r="2687">
          <cell r="A2687">
            <v>95805</v>
          </cell>
          <cell r="B2687" t="str">
            <v>CONDULETE DE PVC, TIPO B, PARA ELETRODUTO DE PVC SOLDÁVEL DN 25 MM (3/4''), APARENTE - FORNECIMENTO E INSTALAÇÃO. AF_11/2016</v>
          </cell>
          <cell r="C2687" t="str">
            <v>UN</v>
          </cell>
          <cell r="D2687">
            <v>16.89</v>
          </cell>
        </row>
        <row r="2688">
          <cell r="A2688">
            <v>95806</v>
          </cell>
          <cell r="B2688" t="str">
            <v>CONDULETE DE PVC, TIPO B, PARA ELETRODUTO DE PVC SOLDÁVEL DN 32 MM (1''), APARENTE - FORNECIMENTO E INSTALAÇÃO. AF_11/2016</v>
          </cell>
          <cell r="C2688" t="str">
            <v>UN</v>
          </cell>
          <cell r="D2688">
            <v>17.440000000000001</v>
          </cell>
        </row>
        <row r="2689">
          <cell r="A2689">
            <v>95807</v>
          </cell>
          <cell r="B2689" t="str">
            <v>CONDULETE DE PVC, TIPO LL, PARA ELETRODUTO DE PVC SOLDÁVEL DN 20 MM (1/2''), APARENTE - FORNECIMENTO E INSTALAÇÃO. AF_11/2016</v>
          </cell>
          <cell r="C2689" t="str">
            <v>UN</v>
          </cell>
          <cell r="D2689">
            <v>19.25</v>
          </cell>
        </row>
        <row r="2690">
          <cell r="A2690">
            <v>95808</v>
          </cell>
          <cell r="B2690" t="str">
            <v>CONDULETE DE PVC, TIPO LL, PARA ELETRODUTO DE PVC SOLDÁVEL DN 25 MM (3/4''), APARENTE - FORNECIMENTO E INSTALAÇÃO. AF_11/2016</v>
          </cell>
          <cell r="C2690" t="str">
            <v>UN</v>
          </cell>
          <cell r="D2690">
            <v>19.71</v>
          </cell>
        </row>
        <row r="2691">
          <cell r="A2691">
            <v>95809</v>
          </cell>
          <cell r="B2691" t="str">
            <v>CONDULETE DE PVC, TIPO LL, PARA ELETRODUTO DE PVC SOLDÁVEL DN 32 MM (1''), APARENTE - FORNECIMENTO E INSTALAÇÃO. AF_11/2016</v>
          </cell>
          <cell r="C2691" t="str">
            <v>UN</v>
          </cell>
          <cell r="D2691">
            <v>21.64</v>
          </cell>
        </row>
        <row r="2692">
          <cell r="A2692">
            <v>95810</v>
          </cell>
          <cell r="B2692" t="str">
            <v>CONDULETE DE PVC, TIPO LB, PARA ELETRODUTO DE PVC SOLDÁVEL DN 20 MM (1/2''), APARENTE - FORNECIMENTO E INSTALAÇÃO. AF_11/2016</v>
          </cell>
          <cell r="C2692" t="str">
            <v>UN</v>
          </cell>
          <cell r="D2692">
            <v>10.44</v>
          </cell>
        </row>
        <row r="2693">
          <cell r="A2693">
            <v>95811</v>
          </cell>
          <cell r="B2693" t="str">
            <v>CONDULETE DE PVC, TIPO LB, PARA ELETRODUTO DE PVC SOLDÁVEL DN 25 MM (3/4''), APARENTE - FORNECIMENTO E INSTALAÇÃO. AF_11/2016</v>
          </cell>
          <cell r="C2693" t="str">
            <v>UN</v>
          </cell>
          <cell r="D2693">
            <v>10.9</v>
          </cell>
        </row>
        <row r="2694">
          <cell r="A2694">
            <v>95812</v>
          </cell>
          <cell r="B2694" t="str">
            <v>CONDULETE DE PVC, TIPO LB, PARA ELETRODUTO DE PVC SOLDÁVEL DN 32 MM (1''), APARENTE - FORNECIMENTO E INSTALAÇÃO. AF_11/2016</v>
          </cell>
          <cell r="C2694" t="str">
            <v>UN</v>
          </cell>
          <cell r="D2694">
            <v>12.83</v>
          </cell>
        </row>
        <row r="2695">
          <cell r="A2695">
            <v>95813</v>
          </cell>
          <cell r="B2695" t="str">
            <v>CONDULETE DE PVC, TIPO TB, PARA ELETRODUTO DE PVC SOLDÁVEL DN 20 MM (1/2''), APARENTE - FORNECIMENTO E INSTALAÇÃO. AF_11/2016</v>
          </cell>
          <cell r="C2695" t="str">
            <v>UN</v>
          </cell>
          <cell r="D2695">
            <v>12.57</v>
          </cell>
        </row>
        <row r="2696">
          <cell r="A2696">
            <v>95814</v>
          </cell>
          <cell r="B2696" t="str">
            <v>CONDULETE DE PVC, TIPO TB, PARA ELETRODUTO DE PVC SOLDÁVEL DN 25 MM (3/4''), APARENTE - FORNECIMENTO E INSTALAÇÃO. AF_11/2016</v>
          </cell>
          <cell r="C2696" t="str">
            <v>UN</v>
          </cell>
          <cell r="D2696">
            <v>13.27</v>
          </cell>
        </row>
        <row r="2697">
          <cell r="A2697">
            <v>95815</v>
          </cell>
          <cell r="B2697" t="str">
            <v>CONDULETE DE PVC, TIPO TB, PARA ELETRODUTO DE PVC SOLDÁVEL DN 32 MM (1''), APARENTE - FORNECIMENTO E INSTALAÇÃO. AF_11/2016</v>
          </cell>
          <cell r="C2697" t="str">
            <v>UN</v>
          </cell>
          <cell r="D2697">
            <v>16.98</v>
          </cell>
        </row>
        <row r="2698">
          <cell r="A2698">
            <v>95816</v>
          </cell>
          <cell r="B2698" t="str">
            <v>CONDULETE DE PVC, TIPO X, PARA ELETRODUTO DE PVC SOLDÁVEL DN 20 MM (1/2''), APARENTE - FORNECIMENTO E INSTALAÇÃO. AF_11/2016</v>
          </cell>
          <cell r="C2698" t="str">
            <v>UN</v>
          </cell>
          <cell r="D2698">
            <v>23.69</v>
          </cell>
        </row>
        <row r="2699">
          <cell r="A2699">
            <v>95817</v>
          </cell>
          <cell r="B2699" t="str">
            <v>CONDULETE DE PVC, TIPO X, PARA ELETRODUTO DE PVC SOLDÁVEL DN 25 MM (3/4''), APARENTE - FORNECIMENTO E INSTALAÇÃO. AF_11/2016</v>
          </cell>
          <cell r="C2699" t="str">
            <v>UN</v>
          </cell>
          <cell r="D2699">
            <v>24.32</v>
          </cell>
        </row>
        <row r="2700">
          <cell r="A2700">
            <v>95818</v>
          </cell>
          <cell r="B2700" t="str">
            <v>CONDULETE DE PVC, TIPO X, PARA ELETRODUTO DE PVC SOLDÁVEL DN 32 MM (1''), APARENTE - FORNECIMENTO E INSTALAÇÃO. AF_11/2016</v>
          </cell>
          <cell r="C2700" t="str">
            <v>UN</v>
          </cell>
          <cell r="D2700">
            <v>29.31</v>
          </cell>
        </row>
        <row r="2701">
          <cell r="A2701">
            <v>97886</v>
          </cell>
          <cell r="B2701" t="str">
            <v>CAIXA ENTERRADA ELÉTRICA RETANGULAR, EM ALVENARIA COM TIJOLOS CERÂMICOS MACIÇOS, FUNDO COM BRITA, DIMENSÕES INTERNAS: 0,3X0,3X0,3 M. AF_05/2018</v>
          </cell>
          <cell r="C2701" t="str">
            <v>UN</v>
          </cell>
          <cell r="D2701">
            <v>118.56</v>
          </cell>
        </row>
        <row r="2702">
          <cell r="A2702">
            <v>97887</v>
          </cell>
          <cell r="B2702" t="str">
            <v>CAIXA ENTERRADA ELÉTRICA RETANGULAR, EM ALVENARIA COM TIJOLOS CERÂMICOS MACIÇOS, FUNDO COM BRITA, DIMENSÕES INTERNAS: 0,4X0,4X0,4 M. AF_05/2018</v>
          </cell>
          <cell r="C2702" t="str">
            <v>UN</v>
          </cell>
          <cell r="D2702">
            <v>187.25</v>
          </cell>
        </row>
        <row r="2703">
          <cell r="A2703">
            <v>97888</v>
          </cell>
          <cell r="B2703" t="str">
            <v>CAIXA ENTERRADA ELÉTRICA RETANGULAR, EM ALVENARIA COM TIJOLOS CERÂMICOS MACIÇOS, FUNDO COM BRITA, DIMENSÕES INTERNAS: 0,6X0,6X0,6 M. AF_05/2018</v>
          </cell>
          <cell r="C2703" t="str">
            <v>UN</v>
          </cell>
          <cell r="D2703">
            <v>361.54</v>
          </cell>
        </row>
        <row r="2704">
          <cell r="A2704">
            <v>97889</v>
          </cell>
          <cell r="B2704" t="str">
            <v>CAIXA ENTERRADA ELÉTRICA RETANGULAR, EM ALVENARIA COM TIJOLOS CERÂMICOS MACIÇOS, FUNDO COM BRITA, DIMENSÕES INTERNAS: 0,8X0,8X0,6 M. AF_05/2018</v>
          </cell>
          <cell r="C2704" t="str">
            <v>UN</v>
          </cell>
          <cell r="D2704">
            <v>484.35</v>
          </cell>
        </row>
        <row r="2705">
          <cell r="A2705">
            <v>97890</v>
          </cell>
          <cell r="B2705" t="str">
            <v>CAIXA ENTERRADA ELÉTRICA RETANGULAR, EM ALVENARIA COM TIJOLOS CERÂMICOS MACIÇOS, FUNDO COM BRITA, DIMENSÕES INTERNAS: 1X1X0,6 M. AF_05/2018</v>
          </cell>
          <cell r="C2705" t="str">
            <v>UN</v>
          </cell>
          <cell r="D2705">
            <v>558.07000000000005</v>
          </cell>
        </row>
        <row r="2706">
          <cell r="A2706">
            <v>97891</v>
          </cell>
          <cell r="B2706" t="str">
            <v>CAIXA ENTERRADA ELÉTRICA RETANGULAR, EM ALVENARIA COM BLOCOS DE CONCRETO, FUNDO COM BRITA, DIMENSÕES INTERNAS: 0,4X0,4X0,4 M. AF_05/2018</v>
          </cell>
          <cell r="C2706" t="str">
            <v>UN</v>
          </cell>
          <cell r="D2706">
            <v>141.55000000000001</v>
          </cell>
        </row>
        <row r="2707">
          <cell r="A2707">
            <v>97892</v>
          </cell>
          <cell r="B2707" t="str">
            <v>CAIXA ENTERRADA ELÉTRICA RETANGULAR, EM ALVENARIA COM BLOCOS DE CONCRETO, FUNDO COM BRITA, DIMENSÕES INTERNAS: 0,6X0,6X0,6 M. AF_05/2018</v>
          </cell>
          <cell r="C2707" t="str">
            <v>UN</v>
          </cell>
          <cell r="D2707">
            <v>264.89999999999998</v>
          </cell>
        </row>
        <row r="2708">
          <cell r="A2708">
            <v>97893</v>
          </cell>
          <cell r="B2708" t="str">
            <v>CAIXA ENTERRADA ELÉTRICA RETANGULAR, EM ALVENARIA COM BLOCOS DE CONCRETO, FUNDO COM BRITA, DIMENSÕES INTERNAS: 0,8X0,8X0,6 M. AF_05/2018</v>
          </cell>
          <cell r="C2708" t="str">
            <v>UN</v>
          </cell>
          <cell r="D2708">
            <v>361.11</v>
          </cell>
        </row>
        <row r="2709">
          <cell r="A2709">
            <v>97894</v>
          </cell>
          <cell r="B2709" t="str">
            <v>CAIXA ENTERRADA ELÉTRICA RETANGULAR, EM ALVENARIA COM BLOCOS DE CONCRETO, FUNDO COM BRITA, DIMENSÕES INTERNAS: 1X1X0,6 M. AF_05/2018</v>
          </cell>
          <cell r="C2709" t="str">
            <v>UN</v>
          </cell>
          <cell r="D2709">
            <v>408.73</v>
          </cell>
        </row>
        <row r="2710">
          <cell r="A2710">
            <v>68066</v>
          </cell>
          <cell r="B2710" t="str">
            <v>CAIXA DE PROTECAO PARA MEDIDOR MONOFASICO, FORNECIMENTO E INSTALACAO</v>
          </cell>
          <cell r="C2710" t="str">
            <v>UN</v>
          </cell>
          <cell r="D2710">
            <v>117.22</v>
          </cell>
        </row>
        <row r="2711">
          <cell r="A2711">
            <v>72319</v>
          </cell>
          <cell r="B2711" t="str">
            <v>DISJUNTOR BAIXA TENSAO TRIPOLAR A SECO  800A/600V, INCLUSIVE ELETROTÉCNICO</v>
          </cell>
          <cell r="C2711" t="str">
            <v>UN</v>
          </cell>
          <cell r="D2711">
            <v>3733.09</v>
          </cell>
        </row>
        <row r="2712">
          <cell r="A2712">
            <v>72341</v>
          </cell>
          <cell r="B2712" t="str">
            <v>CONTATOR TRIPOLAR I NOMINAL 12A - FORNECIMENTO E INSTALACAO INCLUSIVE ELETROTÉCNICO</v>
          </cell>
          <cell r="C2712" t="str">
            <v>UN</v>
          </cell>
          <cell r="D2712">
            <v>211.31</v>
          </cell>
        </row>
        <row r="2713">
          <cell r="A2713">
            <v>72343</v>
          </cell>
          <cell r="B2713" t="str">
            <v>CONTATOR TRIPOLAR I NOMINAL 22A - FORNECIMENTO E INSTALACAO INCLUSIVE ELETROTÉCNICO</v>
          </cell>
          <cell r="C2713" t="str">
            <v>UN</v>
          </cell>
          <cell r="D2713">
            <v>251.1</v>
          </cell>
        </row>
        <row r="2714">
          <cell r="A2714">
            <v>72344</v>
          </cell>
          <cell r="B2714" t="str">
            <v>CONTATOR TRIPOLAR I NOMINAL 36A - FORNECIMENTO E INSTALACAO INCLUSIVE ELETROTÉCNICO</v>
          </cell>
          <cell r="C2714" t="str">
            <v>UN</v>
          </cell>
          <cell r="D2714">
            <v>400.71</v>
          </cell>
        </row>
        <row r="2715">
          <cell r="A2715">
            <v>72345</v>
          </cell>
          <cell r="B2715" t="str">
            <v>CONTATOR TRIPOLAR I NOMIMAL 94A - FORNECIMENTO E INSTALACAO INCLUSIVE ELETROTÉCNICO</v>
          </cell>
          <cell r="C2715" t="str">
            <v>UN</v>
          </cell>
          <cell r="D2715">
            <v>1169.55</v>
          </cell>
        </row>
        <row r="2716">
          <cell r="A2716" t="str">
            <v>74130/1</v>
          </cell>
          <cell r="B2716" t="str">
            <v>DISJUNTOR TERMOMAGNETICO MONOPOLAR PADRAO NEMA (AMERICANO) 10 A 30A 240V, FORNECIMENTO E INSTALACAO</v>
          </cell>
          <cell r="C2716" t="str">
            <v>UN</v>
          </cell>
          <cell r="D2716">
            <v>11.21</v>
          </cell>
        </row>
        <row r="2717">
          <cell r="A2717" t="str">
            <v>74130/2</v>
          </cell>
          <cell r="B2717" t="str">
            <v>DISJUNTOR TERMOMAGNETICO MONOPOLAR PADRAO NEMA (AMERICANO) 35 A 50A 240V, FORNECIMENTO E INSTALACAO</v>
          </cell>
          <cell r="C2717" t="str">
            <v>UN</v>
          </cell>
          <cell r="D2717">
            <v>17.239999999999998</v>
          </cell>
        </row>
        <row r="2718">
          <cell r="A2718" t="str">
            <v>74130/3</v>
          </cell>
          <cell r="B2718" t="str">
            <v>DISJUNTOR TERMOMAGNETICO BIPOLAR PADRAO NEMA (AMERICANO) 10 A 50A 240V, FORNECIMENTO E INSTALACAO</v>
          </cell>
          <cell r="C2718" t="str">
            <v>UN</v>
          </cell>
          <cell r="D2718">
            <v>50.68</v>
          </cell>
        </row>
        <row r="2719">
          <cell r="A2719" t="str">
            <v>74130/4</v>
          </cell>
          <cell r="B2719" t="str">
            <v>DISJUNTOR TERMOMAGNETICO TRIPOLAR PADRAO NEMA (AMERICANO) 10 A 50A 240V, FORNECIMENTO E INSTALACAO</v>
          </cell>
          <cell r="C2719" t="str">
            <v>UN</v>
          </cell>
          <cell r="D2719">
            <v>72.94</v>
          </cell>
        </row>
        <row r="2720">
          <cell r="A2720" t="str">
            <v>74130/5</v>
          </cell>
          <cell r="B2720" t="str">
            <v>DISJUNTOR TERMOMAGNETICO TRIPOLAR PADRAO NEMA (AMERICANO) 60 A 100A 240V, FORNECIMENTO E INSTALACAO</v>
          </cell>
          <cell r="C2720" t="str">
            <v>UN</v>
          </cell>
          <cell r="D2720">
            <v>97.37</v>
          </cell>
        </row>
        <row r="2721">
          <cell r="A2721" t="str">
            <v>74130/6</v>
          </cell>
          <cell r="B2721" t="str">
            <v>DISJUNTOR TERMOMAGNETICO TRIPOLAR PADRAO NEMA (AMERICANO) 125 A 150A 240V, FORNECIMENTO E INSTALACAO</v>
          </cell>
          <cell r="C2721" t="str">
            <v>UN</v>
          </cell>
          <cell r="D2721">
            <v>276.44</v>
          </cell>
        </row>
        <row r="2722">
          <cell r="A2722" t="str">
            <v>74130/7</v>
          </cell>
          <cell r="B2722" t="str">
            <v>DISJUNTOR TERMOMAGNETICO TRIPOLAR EM CAIXA MOLDADA 250A 600V, FORNECIMENTO E INSTALACAO</v>
          </cell>
          <cell r="C2722" t="str">
            <v>UN</v>
          </cell>
          <cell r="D2722">
            <v>715.05</v>
          </cell>
        </row>
        <row r="2723">
          <cell r="A2723" t="str">
            <v>74130/8</v>
          </cell>
          <cell r="B2723" t="str">
            <v>DISJUNTOR TERMOMAGNETICO TRIPOLAR EM CAIXA MOLDADA 300 A 400A 600V, FORNECIMENTO E INSTALACAO</v>
          </cell>
          <cell r="C2723" t="str">
            <v>UN</v>
          </cell>
          <cell r="D2723">
            <v>977.29</v>
          </cell>
        </row>
        <row r="2724">
          <cell r="A2724" t="str">
            <v>74130/9</v>
          </cell>
          <cell r="B2724" t="str">
            <v>DISJUNTOR TERMOMAGNETICO TRIPOLAR EM CAIXA MOLDADA 500 A 600A 600V, FORNECIMENTO E INSTALACAO</v>
          </cell>
          <cell r="C2724" t="str">
            <v>UN</v>
          </cell>
          <cell r="D2724">
            <v>1601.05</v>
          </cell>
        </row>
        <row r="2725">
          <cell r="A2725" t="str">
            <v>74130/10</v>
          </cell>
          <cell r="B2725" t="str">
            <v>DISJUNTOR TERMOMAGNETICO TRIPOLAR EM CAIXA MOLDADA 175 A 225A 240V, FORNECIMENTO E INSTALACAO</v>
          </cell>
          <cell r="C2725" t="str">
            <v>UN</v>
          </cell>
          <cell r="D2725">
            <v>432.31</v>
          </cell>
        </row>
        <row r="2726">
          <cell r="A2726" t="str">
            <v>74131/1</v>
          </cell>
          <cell r="B2726" t="str">
            <v>QUADRO DE DISTRIBUICAO DE ENERGIA DE EMBUTIR, EM CHAPA METALICA, PARA 3 DISJUNTORES TERMOMAGNETICOS MONOPOLARES SEM BARRAMENTO FORNECIMENTO E INSTALACAO</v>
          </cell>
          <cell r="C2726" t="str">
            <v>UN</v>
          </cell>
          <cell r="D2726">
            <v>55.12</v>
          </cell>
        </row>
        <row r="2727">
          <cell r="A2727" t="str">
            <v>74131/4</v>
          </cell>
          <cell r="B2727" t="str">
            <v>QUADRO DE DISTRIBUICAO DE ENERGIA DE EMBUTIR, EM CHAPA METALICA, PARA 18 DISJUNTORES TERMOMAGNETICOS MONOPOLARES, COM BARRAMENTO TRIFASICO E NEUTRO, FORNECIMENTO E INSTALACAO</v>
          </cell>
          <cell r="C2727" t="str">
            <v>UN</v>
          </cell>
          <cell r="D2727">
            <v>363.65</v>
          </cell>
        </row>
        <row r="2728">
          <cell r="A2728" t="str">
            <v>74131/5</v>
          </cell>
          <cell r="B2728" t="str">
            <v>QUADRO DE DISTRIBUICAO DE ENERGIA DE EMBUTIR, EM CHAPA METALICA, PARA 24 DISJUNTORES TERMOMAGNETICOS MONOPOLARES, COM BARRAMENTO TRIFASICO E NEUTRO, FORNECIMENTO E INSTALACAO</v>
          </cell>
          <cell r="C2728" t="str">
            <v>UN</v>
          </cell>
          <cell r="D2728">
            <v>421.93</v>
          </cell>
        </row>
        <row r="2729">
          <cell r="A2729" t="str">
            <v>74131/6</v>
          </cell>
          <cell r="B2729" t="str">
            <v>QUADRO DE DISTRIBUICAO DE ENERGIA DE EMBUTIR, EM CHAPA METALICA, PARA 32 DISJUNTORES TERMOMAGNETICOS MONOPOLARES, COM BARRAMENTO TRIFASICO E NEUTRO, FORNECIMENTO E INSTALACAO</v>
          </cell>
          <cell r="C2729" t="str">
            <v>UN</v>
          </cell>
          <cell r="D2729">
            <v>821.97</v>
          </cell>
        </row>
        <row r="2730">
          <cell r="A2730" t="str">
            <v>74131/7</v>
          </cell>
          <cell r="B2730" t="str">
            <v>QUADRO DE DISTRIBUICAO DE ENERGIA DE EMBUTIR, EM CHAPA METALICA, PARA 40 DISJUNTORES TERMOMAGNETICOS MONOPOLARES, COM BARRAMENTO TRIFASICO E NEUTRO, FORNECIMENTO E INSTALACAO</v>
          </cell>
          <cell r="C2730" t="str">
            <v>UN</v>
          </cell>
          <cell r="D2730">
            <v>682.52</v>
          </cell>
        </row>
        <row r="2731">
          <cell r="A2731" t="str">
            <v>74131/8</v>
          </cell>
          <cell r="B2731" t="str">
            <v>QUADRO DE DISTRIBUICAO DE ENERGIA DE EMBUTIR, EM CHAPA METALICA, PARA 50 DISJUNTORES TERMOMAGNETICOS MONOPOLARES, COM BARRAMENTO TRIFASICO E NEUTRO, FORNECIMENTO E INSTALACAO</v>
          </cell>
          <cell r="C2731" t="str">
            <v>UN</v>
          </cell>
          <cell r="D2731">
            <v>1012.65</v>
          </cell>
        </row>
        <row r="2732">
          <cell r="A2732">
            <v>83463</v>
          </cell>
          <cell r="B2732" t="str">
            <v>QUADRO DE DISTRIBUICAO DE ENERGIA EM CHAPA DE ACO GALVANIZADO, PARA 12 DISJUNTORES TERMOMAGNETICOS MONOPOLARES, COM BARRAMENTO TRIFASICO E NEUTRO - FORNECIMENTO E INSTALACAO</v>
          </cell>
          <cell r="C2732" t="str">
            <v>UN</v>
          </cell>
          <cell r="D2732">
            <v>267.27</v>
          </cell>
        </row>
        <row r="2733">
          <cell r="A2733">
            <v>84402</v>
          </cell>
          <cell r="B2733" t="str">
            <v>QUADRO DE DISTRIBUICAO DE ENERGIA P/ 6 DISJUNTORES TERMOMAGNETICOS MONOPOLARES SEM BARRAMENTO, DE EMBUTIR, EM CHAPA METALICA - FORNECIMENTO E INSTALACAO</v>
          </cell>
          <cell r="C2733" t="str">
            <v>UN</v>
          </cell>
          <cell r="D2733">
            <v>63.42</v>
          </cell>
        </row>
        <row r="2734">
          <cell r="A2734">
            <v>93653</v>
          </cell>
          <cell r="B2734" t="str">
            <v>DISJUNTOR MONOPOLAR TIPO DIN, CORRENTE NOMINAL DE 10A - FORNECIMENTO E INSTALAÇÃO. AF_04/2016</v>
          </cell>
          <cell r="C2734" t="str">
            <v>UN</v>
          </cell>
          <cell r="D2734">
            <v>8.66</v>
          </cell>
        </row>
        <row r="2735">
          <cell r="A2735">
            <v>93654</v>
          </cell>
          <cell r="B2735" t="str">
            <v>DISJUNTOR MONOPOLAR TIPO DIN, CORRENTE NOMINAL DE 16A - FORNECIMENTO E INSTALAÇÃO. AF_04/2016</v>
          </cell>
          <cell r="C2735" t="str">
            <v>UN</v>
          </cell>
          <cell r="D2735">
            <v>9.1</v>
          </cell>
        </row>
        <row r="2736">
          <cell r="A2736">
            <v>93655</v>
          </cell>
          <cell r="B2736" t="str">
            <v>DISJUNTOR MONOPOLAR TIPO DIN, CORRENTE NOMINAL DE 20A - FORNECIMENTO E INSTALAÇÃO. AF_04/2016</v>
          </cell>
          <cell r="C2736" t="str">
            <v>UN</v>
          </cell>
          <cell r="D2736">
            <v>9.8800000000000008</v>
          </cell>
        </row>
        <row r="2737">
          <cell r="A2737">
            <v>93656</v>
          </cell>
          <cell r="B2737" t="str">
            <v>DISJUNTOR MONOPOLAR TIPO DIN, CORRENTE NOMINAL DE 25A - FORNECIMENTO E INSTALAÇÃO. AF_04/2016</v>
          </cell>
          <cell r="C2737" t="str">
            <v>UN</v>
          </cell>
          <cell r="D2737">
            <v>9.8800000000000008</v>
          </cell>
        </row>
        <row r="2738">
          <cell r="A2738">
            <v>93657</v>
          </cell>
          <cell r="B2738" t="str">
            <v>DISJUNTOR MONOPOLAR TIPO DIN, CORRENTE NOMINAL DE 32A - FORNECIMENTO E INSTALAÇÃO. AF_04/2016</v>
          </cell>
          <cell r="C2738" t="str">
            <v>UN</v>
          </cell>
          <cell r="D2738">
            <v>10.87</v>
          </cell>
        </row>
        <row r="2739">
          <cell r="A2739">
            <v>93658</v>
          </cell>
          <cell r="B2739" t="str">
            <v>DISJUNTOR MONOPOLAR TIPO DIN, CORRENTE NOMINAL DE 40A - FORNECIMENTO E INSTALAÇÃO. AF_04/2016</v>
          </cell>
          <cell r="C2739" t="str">
            <v>UN</v>
          </cell>
          <cell r="D2739">
            <v>15.73</v>
          </cell>
        </row>
        <row r="2740">
          <cell r="A2740">
            <v>93659</v>
          </cell>
          <cell r="B2740" t="str">
            <v>DISJUNTOR MONOPOLAR TIPO DIN, CORRENTE NOMINAL DE 50A - FORNECIMENTO E INSTALAÇÃO. AF_04/2016</v>
          </cell>
          <cell r="C2740" t="str">
            <v>UN</v>
          </cell>
          <cell r="D2740">
            <v>17.71</v>
          </cell>
        </row>
        <row r="2741">
          <cell r="A2741">
            <v>93660</v>
          </cell>
          <cell r="B2741" t="str">
            <v>DISJUNTOR BIPOLAR TIPO DIN, CORRENTE NOMINAL DE 10A - FORNECIMENTO E INSTALAÇÃO. AF_04/2016</v>
          </cell>
          <cell r="C2741" t="str">
            <v>UN</v>
          </cell>
          <cell r="D2741">
            <v>42.99</v>
          </cell>
        </row>
        <row r="2742">
          <cell r="A2742">
            <v>93661</v>
          </cell>
          <cell r="B2742" t="str">
            <v>DISJUNTOR BIPOLAR TIPO DIN, CORRENTE NOMINAL DE 16A - FORNECIMENTO E INSTALAÇÃO. AF_04/2016</v>
          </cell>
          <cell r="C2742" t="str">
            <v>UN</v>
          </cell>
          <cell r="D2742">
            <v>43.82</v>
          </cell>
        </row>
        <row r="2743">
          <cell r="A2743">
            <v>93662</v>
          </cell>
          <cell r="B2743" t="str">
            <v>DISJUNTOR BIPOLAR TIPO DIN, CORRENTE NOMINAL DE 20A - FORNECIMENTO E INSTALAÇÃO. AF_04/2016</v>
          </cell>
          <cell r="C2743" t="str">
            <v>UN</v>
          </cell>
          <cell r="D2743">
            <v>45.45</v>
          </cell>
        </row>
        <row r="2744">
          <cell r="A2744">
            <v>93663</v>
          </cell>
          <cell r="B2744" t="str">
            <v>DISJUNTOR BIPOLAR TIPO DIN, CORRENTE NOMINAL DE 25A - FORNECIMENTO E INSTALAÇÃO. AF_04/2016</v>
          </cell>
          <cell r="C2744" t="str">
            <v>UN</v>
          </cell>
          <cell r="D2744">
            <v>45.45</v>
          </cell>
        </row>
        <row r="2745">
          <cell r="A2745">
            <v>93664</v>
          </cell>
          <cell r="B2745" t="str">
            <v>DISJUNTOR BIPOLAR TIPO DIN, CORRENTE NOMINAL DE 32A - FORNECIMENTO E INSTALAÇÃO. AF_04/2016</v>
          </cell>
          <cell r="C2745" t="str">
            <v>UN</v>
          </cell>
          <cell r="D2745">
            <v>47.41</v>
          </cell>
        </row>
        <row r="2746">
          <cell r="A2746">
            <v>93665</v>
          </cell>
          <cell r="B2746" t="str">
            <v>DISJUNTOR BIPOLAR TIPO DIN, CORRENTE NOMINAL DE 40A - FORNECIMENTO E INSTALAÇÃO. AF_04/2016</v>
          </cell>
          <cell r="C2746" t="str">
            <v>UN</v>
          </cell>
          <cell r="D2746">
            <v>49.86</v>
          </cell>
        </row>
        <row r="2747">
          <cell r="A2747">
            <v>93666</v>
          </cell>
          <cell r="B2747" t="str">
            <v>DISJUNTOR BIPOLAR TIPO DIN, CORRENTE NOMINAL DE 50A - FORNECIMENTO E INSTALAÇÃO. AF_04/2016</v>
          </cell>
          <cell r="C2747" t="str">
            <v>UN</v>
          </cell>
          <cell r="D2747">
            <v>53.83</v>
          </cell>
        </row>
        <row r="2748">
          <cell r="A2748">
            <v>93667</v>
          </cell>
          <cell r="B2748" t="str">
            <v>DISJUNTOR TRIPOLAR TIPO DIN, CORRENTE NOMINAL DE 10A - FORNECIMENTO E INSTALAÇÃO. AF_04/2016</v>
          </cell>
          <cell r="C2748" t="str">
            <v>UN</v>
          </cell>
          <cell r="D2748">
            <v>53.66</v>
          </cell>
        </row>
        <row r="2749">
          <cell r="A2749">
            <v>93668</v>
          </cell>
          <cell r="B2749" t="str">
            <v>DISJUNTOR TRIPOLAR TIPO DIN, CORRENTE NOMINAL DE 16A - FORNECIMENTO E INSTALAÇÃO. AF_04/2016</v>
          </cell>
          <cell r="C2749" t="str">
            <v>UN</v>
          </cell>
          <cell r="D2749">
            <v>54.92</v>
          </cell>
        </row>
        <row r="2750">
          <cell r="A2750">
            <v>93669</v>
          </cell>
          <cell r="B2750" t="str">
            <v>DISJUNTOR TRIPOLAR TIPO DIN, CORRENTE NOMINAL DE 20A - FORNECIMENTO E INSTALAÇÃO. AF_04/2016</v>
          </cell>
          <cell r="C2750" t="str">
            <v>UN</v>
          </cell>
          <cell r="D2750">
            <v>57.34</v>
          </cell>
        </row>
        <row r="2751">
          <cell r="A2751">
            <v>93670</v>
          </cell>
          <cell r="B2751" t="str">
            <v>DISJUNTOR TRIPOLAR TIPO DIN, CORRENTE NOMINAL DE 25A - FORNECIMENTO E INSTALAÇÃO. AF_04/2016</v>
          </cell>
          <cell r="C2751" t="str">
            <v>UN</v>
          </cell>
          <cell r="D2751">
            <v>57.34</v>
          </cell>
        </row>
        <row r="2752">
          <cell r="A2752">
            <v>93671</v>
          </cell>
          <cell r="B2752" t="str">
            <v>DISJUNTOR TRIPOLAR TIPO DIN, CORRENTE NOMINAL DE 32A - FORNECIMENTO E INSTALAÇÃO. AF_04/2016</v>
          </cell>
          <cell r="C2752" t="str">
            <v>UN</v>
          </cell>
          <cell r="D2752">
            <v>60.29</v>
          </cell>
        </row>
        <row r="2753">
          <cell r="A2753">
            <v>93672</v>
          </cell>
          <cell r="B2753" t="str">
            <v>DISJUNTOR TRIPOLAR TIPO DIN, CORRENTE NOMINAL DE 40A - FORNECIMENTO E INSTALAÇÃO. AF_04/2016</v>
          </cell>
          <cell r="C2753" t="str">
            <v>UN</v>
          </cell>
          <cell r="D2753">
            <v>64.930000000000007</v>
          </cell>
        </row>
        <row r="2754">
          <cell r="A2754">
            <v>93673</v>
          </cell>
          <cell r="B2754" t="str">
            <v>DISJUNTOR TRIPOLAR TIPO DIN, CORRENTE NOMINAL DE 50A - FORNECIMENTO E INSTALAÇÃO. AF_04/2016</v>
          </cell>
          <cell r="C2754" t="str">
            <v>UN</v>
          </cell>
          <cell r="D2754">
            <v>70.87</v>
          </cell>
        </row>
        <row r="2755">
          <cell r="A2755">
            <v>72339</v>
          </cell>
          <cell r="B2755" t="str">
            <v>TOMADA 3P+T 30A/440V SEM PLACA - FORNECIMENTO E INSTALACAO</v>
          </cell>
          <cell r="C2755" t="str">
            <v>UN</v>
          </cell>
          <cell r="D2755">
            <v>46.16</v>
          </cell>
        </row>
        <row r="2756">
          <cell r="A2756">
            <v>83403</v>
          </cell>
          <cell r="B2756" t="str">
            <v>INTERRUPTOR PULSADOR DE CAMPAINHA OU MINUTERIA 2A/250V C/ CAIXA - FORNECIMENTO E INSTALACAO</v>
          </cell>
          <cell r="C2756" t="str">
            <v>UN</v>
          </cell>
          <cell r="D2756">
            <v>15.05</v>
          </cell>
        </row>
        <row r="2757">
          <cell r="A2757">
            <v>83465</v>
          </cell>
          <cell r="B2757" t="str">
            <v>INTERRUPTOR INTERMEDIARIO (FOUR-WAY) - FORNECIMENTO E INSTALACAO</v>
          </cell>
          <cell r="C2757" t="str">
            <v>UN</v>
          </cell>
          <cell r="D2757">
            <v>38.229999999999997</v>
          </cell>
        </row>
        <row r="2758">
          <cell r="A2758">
            <v>91945</v>
          </cell>
          <cell r="B2758" t="str">
            <v>SUPORTE PARAFUSADO COM PLACA DE ENCAIXE 4" X 2" ALTO (2,00 M DO PISO) PARA PONTO ELÉTRICO - FORNECIMENTO E INSTALAÇÃO. AF_12/2015</v>
          </cell>
          <cell r="C2758" t="str">
            <v>UN</v>
          </cell>
          <cell r="D2758">
            <v>6.62</v>
          </cell>
        </row>
        <row r="2759">
          <cell r="A2759">
            <v>91946</v>
          </cell>
          <cell r="B2759" t="str">
            <v>SUPORTE PARAFUSADO COM PLACA DE ENCAIXE 4" X 2" MÉDIO (1,30 M DO PISO) PARA PONTO ELÉTRICO - FORNECIMENTO E INSTALAÇÃO. AF_12/2015</v>
          </cell>
          <cell r="C2759" t="str">
            <v>UN</v>
          </cell>
          <cell r="D2759">
            <v>5.55</v>
          </cell>
        </row>
        <row r="2760">
          <cell r="A2760">
            <v>91947</v>
          </cell>
          <cell r="B2760" t="str">
            <v>SUPORTE PARAFUSADO COM PLACA DE ENCAIXE 4" X 2" BAIXO (0,30 M DO PISO) PARA PONTO ELÉTRICO - FORNECIMENTO E INSTALAÇÃO. AF_12/2015</v>
          </cell>
          <cell r="C2760" t="str">
            <v>UN</v>
          </cell>
          <cell r="D2760">
            <v>4.88</v>
          </cell>
        </row>
        <row r="2761">
          <cell r="A2761">
            <v>91949</v>
          </cell>
          <cell r="B2761" t="str">
            <v>SUPORTE PARAFUSADO COM PLACA DE ENCAIXE 4" X 4" ALTO (2,00 M DO PISO) PARA PONTO ELÉTRICO - FORNECIMENTO E INSTALAÇÃO. AF_12/2015</v>
          </cell>
          <cell r="C2761" t="str">
            <v>UN</v>
          </cell>
          <cell r="D2761">
            <v>10.15</v>
          </cell>
        </row>
        <row r="2762">
          <cell r="A2762">
            <v>91950</v>
          </cell>
          <cell r="B2762" t="str">
            <v>SUPORTE PARAFUSADO COM PLACA DE ENCAIXE 4" X 4" MÉDIO (1,30 M DO PISO) PARA PONTO ELÉTRICO - FORNECIMENTO E INSTALAÇÃO. AF_12/2015</v>
          </cell>
          <cell r="C2762" t="str">
            <v>UN</v>
          </cell>
          <cell r="D2762">
            <v>8.85</v>
          </cell>
        </row>
        <row r="2763">
          <cell r="A2763">
            <v>91951</v>
          </cell>
          <cell r="B2763" t="str">
            <v>SUPORTE PARAFUSADO COM PLACA DE ENCAIXE 4" X 4" BAIXO (0,30 M DO PISO) PARA PONTO ELÉTRICO - FORNECIMENTO E INSTALAÇÃO. AF_12/2015</v>
          </cell>
          <cell r="C2763" t="str">
            <v>UN</v>
          </cell>
          <cell r="D2763">
            <v>8.07</v>
          </cell>
        </row>
        <row r="2764">
          <cell r="A2764">
            <v>91952</v>
          </cell>
          <cell r="B2764" t="str">
            <v>INTERRUPTOR SIMPLES (1 MÓDULO), 10A/250V, SEM SUPORTE E SEM PLACA - FORNECIMENTO E INSTALAÇÃO. AF_12/2015</v>
          </cell>
          <cell r="C2764" t="str">
            <v>UN</v>
          </cell>
          <cell r="D2764">
            <v>12.46</v>
          </cell>
        </row>
        <row r="2765">
          <cell r="A2765">
            <v>91953</v>
          </cell>
          <cell r="B2765" t="str">
            <v>INTERRUPTOR SIMPLES (1 MÓDULO), 10A/250V, INCLUINDO SUPORTE E PLACA - FORNECIMENTO E INSTALAÇÃO. AF_12/2015</v>
          </cell>
          <cell r="C2765" t="str">
            <v>UN</v>
          </cell>
          <cell r="D2765">
            <v>18.010000000000002</v>
          </cell>
        </row>
        <row r="2766">
          <cell r="A2766">
            <v>91954</v>
          </cell>
          <cell r="B2766" t="str">
            <v>INTERRUPTOR PARALELO (1 MÓDULO), 10A/250V, SEM SUPORTE E SEM PLACA - FORNECIMENTO E INSTALAÇÃO. AF_12/2015</v>
          </cell>
          <cell r="C2766" t="str">
            <v>UN</v>
          </cell>
          <cell r="D2766">
            <v>16.73</v>
          </cell>
        </row>
        <row r="2767">
          <cell r="A2767">
            <v>91955</v>
          </cell>
          <cell r="B2767" t="str">
            <v>INTERRUPTOR PARALELO (1 MÓDULO), 10A/250V, INCLUINDO SUPORTE E PLACA - FORNECIMENTO E INSTALAÇÃO. AF_12/2015</v>
          </cell>
          <cell r="C2767" t="str">
            <v>UN</v>
          </cell>
          <cell r="D2767">
            <v>22.28</v>
          </cell>
        </row>
        <row r="2768">
          <cell r="A2768">
            <v>91956</v>
          </cell>
          <cell r="B2768" t="str">
            <v>INTERRUPTOR SIMPLES (1 MÓDULO) COM INTERRUPTOR PARALELO (1 MÓDULO), 10A/250V, SEM SUPORTE E SEM PLACA - FORNECIMENTO E INSTALAÇÃO. AF_12/2015</v>
          </cell>
          <cell r="C2768" t="str">
            <v>UN</v>
          </cell>
          <cell r="D2768">
            <v>27.18</v>
          </cell>
        </row>
        <row r="2769">
          <cell r="A2769">
            <v>91957</v>
          </cell>
          <cell r="B2769" t="str">
            <v>INTERRUPTOR SIMPLES (1 MÓDULO) COM INTERRUPTOR PARALELO (1 MÓDULO), 10A/250V, INCLUINDO SUPORTE E PLACA - FORNECIMENTO E INSTALAÇÃO. AF_12/2015</v>
          </cell>
          <cell r="C2769" t="str">
            <v>UN</v>
          </cell>
          <cell r="D2769">
            <v>32.729999999999997</v>
          </cell>
        </row>
        <row r="2770">
          <cell r="A2770">
            <v>91958</v>
          </cell>
          <cell r="B2770" t="str">
            <v>INTERRUPTOR SIMPLES (2 MÓDULOS), 10A/250V, SEM SUPORTE E SEM PLACA - FORNECIMENTO E INSTALAÇÃO. AF_12/2015</v>
          </cell>
          <cell r="C2770" t="str">
            <v>UN</v>
          </cell>
          <cell r="D2770">
            <v>22.94</v>
          </cell>
        </row>
        <row r="2771">
          <cell r="A2771">
            <v>91959</v>
          </cell>
          <cell r="B2771" t="str">
            <v>INTERRUPTOR SIMPLES (2 MÓDULOS), 10A/250V, INCLUINDO SUPORTE E PLACA - FORNECIMENTO E INSTALAÇÃO. AF_12/2015</v>
          </cell>
          <cell r="C2771" t="str">
            <v>UN</v>
          </cell>
          <cell r="D2771">
            <v>28.49</v>
          </cell>
        </row>
        <row r="2772">
          <cell r="A2772">
            <v>91960</v>
          </cell>
          <cell r="B2772" t="str">
            <v>INTERRUPTOR PARALELO (2 MÓDULOS), 10A/250V, SEM SUPORTE E SEM PLACA - FORNECIMENTO E INSTALAÇÃO. AF_12/2015</v>
          </cell>
          <cell r="C2772" t="str">
            <v>UN</v>
          </cell>
          <cell r="D2772">
            <v>31.45</v>
          </cell>
        </row>
        <row r="2773">
          <cell r="A2773">
            <v>91961</v>
          </cell>
          <cell r="B2773" t="str">
            <v>INTERRUPTOR PARALELO (2 MÓDULOS), 10A/250V, INCLUINDO SUPORTE E PLACA - FORNECIMENTO E INSTALAÇÃO. AF_12/2015</v>
          </cell>
          <cell r="C2773" t="str">
            <v>UN</v>
          </cell>
          <cell r="D2773">
            <v>37</v>
          </cell>
        </row>
        <row r="2774">
          <cell r="A2774">
            <v>91962</v>
          </cell>
          <cell r="B2774" t="str">
            <v>INTERRUPTOR SIMPLES (1 MÓDULO) COM INTERRUPTOR PARALELO (2 MÓDULOS), 10A/250V, SEM SUPORTE E SEM PLACA - FORNECIMENTO E INSTALAÇÃO. AF_12/2015</v>
          </cell>
          <cell r="C2774" t="str">
            <v>UN</v>
          </cell>
          <cell r="D2774">
            <v>41.94</v>
          </cell>
        </row>
        <row r="2775">
          <cell r="A2775">
            <v>91963</v>
          </cell>
          <cell r="B2775" t="str">
            <v>INTERRUPTOR SIMPLES (1 MÓDULO) COM INTERRUPTOR PARALELO (2 MÓDULOS), 10A/250V, INCLUINDO SUPORTE E PLACA - FORNECIMENTO E INSTALAÇÃO. AF_12/2015</v>
          </cell>
          <cell r="C2775" t="str">
            <v>UN</v>
          </cell>
          <cell r="D2775">
            <v>47.49</v>
          </cell>
        </row>
        <row r="2776">
          <cell r="A2776">
            <v>91964</v>
          </cell>
          <cell r="B2776" t="str">
            <v>INTERRUPTOR SIMPLES (2 MÓDULOS) COM INTERRUPTOR PARALELO (1 MÓDULO), 10A/250V, SEM SUPORTE E SEM PLACA - FORNECIMENTO E INSTALAÇÃO. AF_12/2015</v>
          </cell>
          <cell r="C2776" t="str">
            <v>UN</v>
          </cell>
          <cell r="D2776">
            <v>37.67</v>
          </cell>
        </row>
        <row r="2777">
          <cell r="A2777">
            <v>91965</v>
          </cell>
          <cell r="B2777" t="str">
            <v>INTERRUPTOR SIMPLES (2 MÓDULOS) COM INTERRUPTOR PARALELO (1 MÓDULO), 10A/250V, INCLUINDO SUPORTE E PLACA - FORNECIMENTO E INSTALAÇÃO. AF_12/2015</v>
          </cell>
          <cell r="C2777" t="str">
            <v>UN</v>
          </cell>
          <cell r="D2777">
            <v>43.22</v>
          </cell>
        </row>
        <row r="2778">
          <cell r="A2778">
            <v>91966</v>
          </cell>
          <cell r="B2778" t="str">
            <v>INTERRUPTOR SIMPLES (3 MÓDULOS), 10A/250V, SEM SUPORTE E SEM PLACA - FORNECIMENTO E INSTALAÇÃO. AF_12/2015</v>
          </cell>
          <cell r="C2778" t="str">
            <v>UN</v>
          </cell>
          <cell r="D2778">
            <v>33.43</v>
          </cell>
        </row>
        <row r="2779">
          <cell r="A2779">
            <v>91967</v>
          </cell>
          <cell r="B2779" t="str">
            <v>INTERRUPTOR SIMPLES (3 MÓDULOS), 10A/250V, INCLUINDO SUPORTE E PLACA - FORNECIMENTO E INSTALAÇÃO. AF_12/2015</v>
          </cell>
          <cell r="C2779" t="str">
            <v>UN</v>
          </cell>
          <cell r="D2779">
            <v>38.979999999999997</v>
          </cell>
        </row>
        <row r="2780">
          <cell r="A2780">
            <v>91968</v>
          </cell>
          <cell r="B2780" t="str">
            <v>INTERRUPTOR PARALELO (3 MÓDULOS), 10A/250V, SEM SUPORTE E SEM PLACA - FORNECIMENTO E INSTALAÇÃO. AF_12/2015</v>
          </cell>
          <cell r="C2780" t="str">
            <v>UN</v>
          </cell>
          <cell r="D2780">
            <v>46.17</v>
          </cell>
        </row>
        <row r="2781">
          <cell r="A2781">
            <v>91969</v>
          </cell>
          <cell r="B2781" t="str">
            <v>INTERRUPTOR PARALELO (3 MÓDULOS), 10A/250V, INCLUINDO SUPORTE E PLACA - FORNECIMENTO E INSTALAÇÃO. AF_12/2015</v>
          </cell>
          <cell r="C2781" t="str">
            <v>UN</v>
          </cell>
          <cell r="D2781">
            <v>51.72</v>
          </cell>
        </row>
        <row r="2782">
          <cell r="A2782">
            <v>91970</v>
          </cell>
          <cell r="B2782" t="str">
            <v>INTERRUPTOR SIMPLES (3 MÓDULOS) COM INTERRUPTOR PARALELO (1 MÓDULO), 10A/250V, SEM SUPORTE E SEM PLACA - FORNECIMENTO E INSTALAÇÃO. AF_12/2015</v>
          </cell>
          <cell r="C2782" t="str">
            <v>UN</v>
          </cell>
          <cell r="D2782">
            <v>48.38</v>
          </cell>
        </row>
        <row r="2783">
          <cell r="A2783">
            <v>91971</v>
          </cell>
          <cell r="B2783" t="str">
            <v>INTERRUPTOR SIMPLES (3 MÓDULOS) COM INTERRUPTOR PARALELO (1 MÓDULO), 10A/250V, INCLUINDO SUPORTE E PLACA - FORNECIMENTO E INSTALAÇÃO. AF_12/2015</v>
          </cell>
          <cell r="C2783" t="str">
            <v>UN</v>
          </cell>
          <cell r="D2783">
            <v>57.23</v>
          </cell>
        </row>
        <row r="2784">
          <cell r="A2784">
            <v>91972</v>
          </cell>
          <cell r="B2784" t="str">
            <v>INTERRUPTOR SIMPLES (2 MÓDULOS) COM INTERRUPTOR PARALELO (2 MÓDULOS), 10A/250V, SEM SUPORTE E SEM PLACA - FORNECIMENTO E INSTALAÇÃO. AF_12/2015</v>
          </cell>
          <cell r="C2784" t="str">
            <v>UN</v>
          </cell>
          <cell r="D2784">
            <v>52.65</v>
          </cell>
        </row>
        <row r="2785">
          <cell r="A2785">
            <v>91973</v>
          </cell>
          <cell r="B2785" t="str">
            <v>INTERRUPTOR SIMPLES (2 MÓDULOS) COM INTERRUPTOR PARALELO (2 MÓDULOS), 10A/250V, INCLUINDO SUPORTE E PLACA - FORNECIMENTO E INSTALAÇÃO. AF_12/2015</v>
          </cell>
          <cell r="C2785" t="str">
            <v>UN</v>
          </cell>
          <cell r="D2785">
            <v>61.5</v>
          </cell>
        </row>
        <row r="2786">
          <cell r="A2786">
            <v>91974</v>
          </cell>
          <cell r="B2786" t="str">
            <v>INTERRUPTOR SIMPLES (4 MÓDULOS), 10A/250V, SEM SUPORTE E SEM PLACA - FORNECIMENTO E INSTALAÇÃO. AF_12/2015</v>
          </cell>
          <cell r="C2786" t="str">
            <v>UN</v>
          </cell>
          <cell r="D2786">
            <v>44.11</v>
          </cell>
        </row>
        <row r="2787">
          <cell r="A2787">
            <v>91975</v>
          </cell>
          <cell r="B2787" t="str">
            <v>INTERRUPTOR SIMPLES (4 MÓDULOS), 10A/250V, INCLUINDO SUPORTE E PLACA - FORNECIMENTO E INSTALAÇÃO. AF_12/2015</v>
          </cell>
          <cell r="C2787" t="str">
            <v>UN</v>
          </cell>
          <cell r="D2787">
            <v>52.96</v>
          </cell>
        </row>
        <row r="2788">
          <cell r="A2788">
            <v>91976</v>
          </cell>
          <cell r="B2788" t="str">
            <v>INTERRUPTOR SIMPLES (6 MÓDULOS), 10A/250V, SEM SUPORTE E SEM PLACA - FORNECIMENTO E INSTALAÇÃO. AF_12/2015</v>
          </cell>
          <cell r="C2788" t="str">
            <v>UN</v>
          </cell>
          <cell r="D2788">
            <v>65.150000000000006</v>
          </cell>
        </row>
        <row r="2789">
          <cell r="A2789">
            <v>91977</v>
          </cell>
          <cell r="B2789" t="str">
            <v>INTERRUPTOR SIMPLES (6 MÓDULOS), 10A/250V, INCLUINDO SUPORTE E PLACA - FORNECIMENTO E INSTALAÇÃO. AF_12/2015</v>
          </cell>
          <cell r="C2789" t="str">
            <v>UN</v>
          </cell>
          <cell r="D2789">
            <v>74</v>
          </cell>
        </row>
        <row r="2790">
          <cell r="A2790">
            <v>91978</v>
          </cell>
          <cell r="B2790" t="str">
            <v>INTERRUPTOR INTERMEDIÁRIO (1 MÓDULO), 10A/250V, SEM SUPORTE E SEM PLACA - FORNECIMENTO E INSTALAÇÃO. AF_09/2017</v>
          </cell>
          <cell r="C2790" t="str">
            <v>UN</v>
          </cell>
          <cell r="D2790">
            <v>26.82</v>
          </cell>
        </row>
        <row r="2791">
          <cell r="A2791">
            <v>91979</v>
          </cell>
          <cell r="B2791" t="str">
            <v>INTERRUPTOR INTERMEDIÁRIO (1 MÓDULO), 10A/250V, INCLUINDO SUPORTE E PLACA - FORNECIMENTO E INSTALAÇÃO. AF_09/2017</v>
          </cell>
          <cell r="C2791" t="str">
            <v>UN</v>
          </cell>
          <cell r="D2791">
            <v>32.369999999999997</v>
          </cell>
        </row>
        <row r="2792">
          <cell r="A2792">
            <v>91980</v>
          </cell>
          <cell r="B2792" t="str">
            <v>INTERRUPTOR BIPOLAR (1 MÓDULO), 10A/250V, SEM SUPORTE E SEM PLACA - FORNECIMENTO E INSTALAÇÃO. AF_09/2017</v>
          </cell>
          <cell r="C2792" t="str">
            <v>UN</v>
          </cell>
          <cell r="D2792">
            <v>25.94</v>
          </cell>
        </row>
        <row r="2793">
          <cell r="A2793">
            <v>91981</v>
          </cell>
          <cell r="B2793" t="str">
            <v>INTERRUPTOR BIPOLAR (1 MÓDULO), 10A/250V, INCLUINDO SUPORTE E PLACA - FORNECIMENTO E INSTALAÇÃO. AF_09/2017</v>
          </cell>
          <cell r="C2793" t="str">
            <v>UN</v>
          </cell>
          <cell r="D2793">
            <v>31.49</v>
          </cell>
        </row>
        <row r="2794">
          <cell r="A2794">
            <v>91982</v>
          </cell>
          <cell r="B2794" t="str">
            <v>DIMMER ROTATIVO (1 MÓDULO), 220V/600W, SEM SUPORTE E SEM PLACA - FORNECIMENTO E INSTALAÇÃO. AF_09/2017</v>
          </cell>
          <cell r="C2794" t="str">
            <v>UN</v>
          </cell>
          <cell r="D2794">
            <v>63.6</v>
          </cell>
        </row>
        <row r="2795">
          <cell r="A2795">
            <v>91983</v>
          </cell>
          <cell r="B2795" t="str">
            <v>DIMMER ROTATIVO (1 MÓDULO), 220V/600W, INCLUINDO SUPORTE E PLACA - FORNECIMENTO E INSTALAÇÃO. AF_09/2017</v>
          </cell>
          <cell r="C2795" t="str">
            <v>UN</v>
          </cell>
          <cell r="D2795">
            <v>69.150000000000006</v>
          </cell>
        </row>
        <row r="2796">
          <cell r="A2796">
            <v>91984</v>
          </cell>
          <cell r="B2796" t="str">
            <v>INTERRUPTOR PULSADOR CAMPAINHA (1 MÓDULO), 10A/250V, SEM SUPORTE E SEM PLACA - FORNECIMENTO E INSTALAÇÃO. AF_09/2017</v>
          </cell>
          <cell r="C2796" t="str">
            <v>UN</v>
          </cell>
          <cell r="D2796">
            <v>11.65</v>
          </cell>
        </row>
        <row r="2797">
          <cell r="A2797">
            <v>91985</v>
          </cell>
          <cell r="B2797" t="str">
            <v>INTERRUPTOR PULSADOR CAMPAINHA (1 MÓDULO), 10A/250V, INCLUINDO SUPORTE E PLACA - FORNECIMENTO E INSTALAÇÃO. AF_09/2017</v>
          </cell>
          <cell r="C2797" t="str">
            <v>UN</v>
          </cell>
          <cell r="D2797">
            <v>17.2</v>
          </cell>
        </row>
        <row r="2798">
          <cell r="A2798">
            <v>91986</v>
          </cell>
          <cell r="B2798" t="str">
            <v>CAMPAINHA CIGARRA (1 MÓDULO), 10A/250V, SEM SUPORTE E SEM PLACA - FORNECIMENTO E INSTALAÇÃO. AF_09/2017</v>
          </cell>
          <cell r="C2798" t="str">
            <v>UN</v>
          </cell>
          <cell r="D2798">
            <v>25.1</v>
          </cell>
        </row>
        <row r="2799">
          <cell r="A2799">
            <v>91987</v>
          </cell>
          <cell r="B2799" t="str">
            <v>CAMPAINHA CIGARRA (1 MÓDULO), 10A/250V, INCLUINDO SUPORTE E PLACA - FORNECIMENTO E INSTALAÇÃO. AF_09/2017</v>
          </cell>
          <cell r="C2799" t="str">
            <v>UN</v>
          </cell>
          <cell r="D2799">
            <v>30.65</v>
          </cell>
        </row>
        <row r="2800">
          <cell r="A2800">
            <v>91988</v>
          </cell>
          <cell r="B2800" t="str">
            <v>INTERRUPTOR PULSADOR MINUTERIA (1 MÓDULO), 10A/250V, SEM SUPORTE E SEM PLACA - FORNECIMENTO E INSTALAÇÃO. AF_09/2017</v>
          </cell>
          <cell r="C2800" t="str">
            <v>UN</v>
          </cell>
          <cell r="D2800">
            <v>14.62</v>
          </cell>
        </row>
        <row r="2801">
          <cell r="A2801">
            <v>91989</v>
          </cell>
          <cell r="B2801" t="str">
            <v>INTERRUPTOR PULSADOR MINUTERIA (1 MÓDULO), 10A/250V, INCLUINDO SUPORTE E PLACA - FORNECIMENTO E INSTALAÇÃO. AF_09/2017</v>
          </cell>
          <cell r="C2801" t="str">
            <v>UN</v>
          </cell>
          <cell r="D2801">
            <v>20.170000000000002</v>
          </cell>
        </row>
        <row r="2802">
          <cell r="A2802">
            <v>91990</v>
          </cell>
          <cell r="B2802" t="str">
            <v>TOMADA ALTA DE EMBUTIR (1 MÓDULO), 2P+T 10 A, SEM SUPORTE E SEM PLACA - FORNECIMENTO E INSTALAÇÃO. AF_12/2015</v>
          </cell>
          <cell r="C2802" t="str">
            <v>UN</v>
          </cell>
          <cell r="D2802">
            <v>22.11</v>
          </cell>
        </row>
        <row r="2803">
          <cell r="A2803">
            <v>91991</v>
          </cell>
          <cell r="B2803" t="str">
            <v>TOMADA ALTA DE EMBUTIR (1 MÓDULO), 2P+T 20 A, SEM SUPORTE E SEM PLACA - FORNECIMENTO E INSTALAÇÃO. AF_12/2015</v>
          </cell>
          <cell r="C2803" t="str">
            <v>UN</v>
          </cell>
          <cell r="D2803">
            <v>23.72</v>
          </cell>
        </row>
        <row r="2804">
          <cell r="A2804">
            <v>91992</v>
          </cell>
          <cell r="B2804" t="str">
            <v>TOMADA ALTA DE EMBUTIR (1 MÓDULO), 2P+T 10 A, INCLUINDO SUPORTE E PLACA - FORNECIMENTO E INSTALAÇÃO. AF_12/2015</v>
          </cell>
          <cell r="C2804" t="str">
            <v>UN</v>
          </cell>
          <cell r="D2804">
            <v>27.66</v>
          </cell>
        </row>
        <row r="2805">
          <cell r="A2805">
            <v>91993</v>
          </cell>
          <cell r="B2805" t="str">
            <v>TOMADA ALTA DE EMBUTIR (1 MÓDULO), 2P+T 20 A, INCLUINDO SUPORTE E PLACA - FORNECIMENTO E INSTALAÇÃO. AF_12/2015</v>
          </cell>
          <cell r="C2805" t="str">
            <v>UN</v>
          </cell>
          <cell r="D2805">
            <v>29.27</v>
          </cell>
        </row>
        <row r="2806">
          <cell r="A2806">
            <v>91994</v>
          </cell>
          <cell r="B2806" t="str">
            <v>TOMADA MÉDIA DE EMBUTIR (1 MÓDULO), 2P+T 10 A, SEM SUPORTE E SEM PLACA - FORNECIMENTO E INSTALAÇÃO. AF_12/2015</v>
          </cell>
          <cell r="C2806" t="str">
            <v>UN</v>
          </cell>
          <cell r="D2806">
            <v>15.9</v>
          </cell>
        </row>
        <row r="2807">
          <cell r="A2807">
            <v>91995</v>
          </cell>
          <cell r="B2807" t="str">
            <v>TOMADA MÉDIA DE EMBUTIR (1 MÓDULO), 2P+T 20 A, SEM SUPORTE E SEM PLACA - FORNECIMENTO E INSTALAÇÃO. AF_12/2015</v>
          </cell>
          <cell r="C2807" t="str">
            <v>UN</v>
          </cell>
          <cell r="D2807">
            <v>17.510000000000002</v>
          </cell>
        </row>
        <row r="2808">
          <cell r="A2808">
            <v>91996</v>
          </cell>
          <cell r="B2808" t="str">
            <v>TOMADA MÉDIA DE EMBUTIR (1 MÓDULO), 2P+T 10 A, INCLUINDO SUPORTE E PLACA - FORNECIMENTO E INSTALAÇÃO. AF_12/2015</v>
          </cell>
          <cell r="C2808" t="str">
            <v>UN</v>
          </cell>
          <cell r="D2808">
            <v>21.45</v>
          </cell>
        </row>
        <row r="2809">
          <cell r="A2809">
            <v>91997</v>
          </cell>
          <cell r="B2809" t="str">
            <v>TOMADA MÉDIA DE EMBUTIR (1 MÓDULO), 2P+T 20 A, INCLUINDO SUPORTE E PLACA - FORNECIMENTO E INSTALAÇÃO. AF_12/2015</v>
          </cell>
          <cell r="C2809" t="str">
            <v>UN</v>
          </cell>
          <cell r="D2809">
            <v>23.06</v>
          </cell>
        </row>
        <row r="2810">
          <cell r="A2810">
            <v>91998</v>
          </cell>
          <cell r="B2810" t="str">
            <v>TOMADA BAIXA DE EMBUTIR (1 MÓDULO), 2P+T 10 A, SEM SUPORTE E SEM PLACA - FORNECIMENTO E INSTALAÇÃO. AF_12/2015</v>
          </cell>
          <cell r="C2810" t="str">
            <v>UN</v>
          </cell>
          <cell r="D2810">
            <v>13.48</v>
          </cell>
        </row>
        <row r="2811">
          <cell r="A2811">
            <v>91999</v>
          </cell>
          <cell r="B2811" t="str">
            <v>TOMADA BAIXA DE EMBUTIR (1 MÓDULO), 2P+T 20 A, SEM SUPORTE E SEM PLACA - FORNECIMENTO E INSTALAÇÃO. AF_12/2015</v>
          </cell>
          <cell r="C2811" t="str">
            <v>UN</v>
          </cell>
          <cell r="D2811">
            <v>15.09</v>
          </cell>
        </row>
        <row r="2812">
          <cell r="A2812">
            <v>92000</v>
          </cell>
          <cell r="B2812" t="str">
            <v>TOMADA BAIXA DE EMBUTIR (1 MÓDULO), 2P+T 10 A, INCLUINDO SUPORTE E PLACA - FORNECIMENTO E INSTALAÇÃO. AF_12/2015</v>
          </cell>
          <cell r="C2812" t="str">
            <v>UN</v>
          </cell>
          <cell r="D2812">
            <v>19.03</v>
          </cell>
        </row>
        <row r="2813">
          <cell r="A2813">
            <v>92001</v>
          </cell>
          <cell r="B2813" t="str">
            <v>TOMADA BAIXA DE EMBUTIR (1 MÓDULO), 2P+T 20 A, INCLUINDO SUPORTE E PLACA - FORNECIMENTO E INSTALAÇÃO. AF_12/2015</v>
          </cell>
          <cell r="C2813" t="str">
            <v>UN</v>
          </cell>
          <cell r="D2813">
            <v>20.64</v>
          </cell>
        </row>
        <row r="2814">
          <cell r="A2814">
            <v>92002</v>
          </cell>
          <cell r="B2814" t="str">
            <v>TOMADA MÉDIA DE EMBUTIR (2 MÓDULOS), 2P+T 10 A, SEM SUPORTE E SEM PLACA - FORNECIMENTO E INSTALAÇÃO. AF_12/2015</v>
          </cell>
          <cell r="C2814" t="str">
            <v>UN</v>
          </cell>
          <cell r="D2814">
            <v>29.79</v>
          </cell>
        </row>
        <row r="2815">
          <cell r="A2815">
            <v>92003</v>
          </cell>
          <cell r="B2815" t="str">
            <v>TOMADA MÉDIA DE EMBUTIR (2 MÓDULOS), 2P+T 20 A, SEM SUPORTE E SEM PLACA - FORNECIMENTO E INSTALAÇÃO. AF_12/2015</v>
          </cell>
          <cell r="C2815" t="str">
            <v>UN</v>
          </cell>
          <cell r="D2815">
            <v>33.01</v>
          </cell>
        </row>
        <row r="2816">
          <cell r="A2816">
            <v>92004</v>
          </cell>
          <cell r="B2816" t="str">
            <v>TOMADA MÉDIA DE EMBUTIR (2 MÓDULOS), 2P+T 10 A, INCLUINDO SUPORTE E PLACA - FORNECIMENTO E INSTALAÇÃO. AF_12/2015</v>
          </cell>
          <cell r="C2816" t="str">
            <v>UN</v>
          </cell>
          <cell r="D2816">
            <v>35.340000000000003</v>
          </cell>
        </row>
        <row r="2817">
          <cell r="A2817">
            <v>92005</v>
          </cell>
          <cell r="B2817" t="str">
            <v>TOMADA MÉDIA DE EMBUTIR (2 MÓDULOS), 2P+T 20 A, INCLUINDO SUPORTE E PLACA - FORNECIMENTO E INSTALAÇÃO. AF_12/2015</v>
          </cell>
          <cell r="C2817" t="str">
            <v>UN</v>
          </cell>
          <cell r="D2817">
            <v>38.56</v>
          </cell>
        </row>
        <row r="2818">
          <cell r="A2818">
            <v>92006</v>
          </cell>
          <cell r="B2818" t="str">
            <v>TOMADA BAIXA DE EMBUTIR (2 MÓDULOS), 2P+T 10 A, SEM SUPORTE E SEM PLACA - FORNECIMENTO E INSTALAÇÃO. AF_12/2015</v>
          </cell>
          <cell r="C2818" t="str">
            <v>UN</v>
          </cell>
          <cell r="D2818">
            <v>24.97</v>
          </cell>
        </row>
        <row r="2819">
          <cell r="A2819">
            <v>92007</v>
          </cell>
          <cell r="B2819" t="str">
            <v>TOMADA BAIXA DE EMBUTIR (2 MÓDULOS), 2P+T 20 A, SEM SUPORTE E SEM PLACA - FORNECIMENTO E INSTALAÇÃO. AF_12/2015</v>
          </cell>
          <cell r="C2819" t="str">
            <v>UN</v>
          </cell>
          <cell r="D2819">
            <v>28.19</v>
          </cell>
        </row>
        <row r="2820">
          <cell r="A2820">
            <v>92008</v>
          </cell>
          <cell r="B2820" t="str">
            <v>TOMADA BAIXA DE EMBUTIR (2 MÓDULOS), 2P+T 10 A, INCLUINDO SUPORTE E PLACA - FORNECIMENTO E INSTALAÇÃO. AF_12/2015</v>
          </cell>
          <cell r="C2820" t="str">
            <v>UN</v>
          </cell>
          <cell r="D2820">
            <v>30.52</v>
          </cell>
        </row>
        <row r="2821">
          <cell r="A2821">
            <v>92009</v>
          </cell>
          <cell r="B2821" t="str">
            <v>TOMADA BAIXA DE EMBUTIR (2 MÓDULOS), 2P+T 20 A, INCLUINDO SUPORTE E PLACA - FORNECIMENTO E INSTALAÇÃO. AF_12/2015</v>
          </cell>
          <cell r="C2821" t="str">
            <v>UN</v>
          </cell>
          <cell r="D2821">
            <v>33.74</v>
          </cell>
        </row>
        <row r="2822">
          <cell r="A2822">
            <v>92010</v>
          </cell>
          <cell r="B2822" t="str">
            <v>TOMADA MÉDIA DE EMBUTIR (3 MÓDULOS), 2P+T 10 A, SEM SUPORTE E SEM PLACA - FORNECIMENTO E INSTALAÇÃO. AF_12/2015</v>
          </cell>
          <cell r="C2822" t="str">
            <v>UN</v>
          </cell>
          <cell r="D2822">
            <v>43.68</v>
          </cell>
        </row>
        <row r="2823">
          <cell r="A2823">
            <v>92011</v>
          </cell>
          <cell r="B2823" t="str">
            <v>TOMADA MÉDIA DE EMBUTIR (3 MÓDULOS), 2P+T 20 A, SEM SUPORTE E SEM PLACA - FORNECIMENTO E INSTALAÇÃO. AF_12/2015</v>
          </cell>
          <cell r="C2823" t="str">
            <v>UN</v>
          </cell>
          <cell r="D2823">
            <v>48.51</v>
          </cell>
        </row>
        <row r="2824">
          <cell r="A2824">
            <v>92012</v>
          </cell>
          <cell r="B2824" t="str">
            <v>TOMADA MÉDIA DE EMBUTIR (3 MÓDULOS), 2P+T 10 A, INCLUINDO SUPORTE E PLACA - FORNECIMENTO E INSTALAÇÃO. AF_12/2015</v>
          </cell>
          <cell r="C2824" t="str">
            <v>UN</v>
          </cell>
          <cell r="D2824">
            <v>49.23</v>
          </cell>
        </row>
        <row r="2825">
          <cell r="A2825">
            <v>92013</v>
          </cell>
          <cell r="B2825" t="str">
            <v>TOMADA MÉDIA DE EMBUTIR (3 MÓDULOS), 2P+T 20 A, INCLUINDO SUPORTE E PLACA - FORNECIMENTO E INSTALAÇÃO. AF_12/2015</v>
          </cell>
          <cell r="C2825" t="str">
            <v>UN</v>
          </cell>
          <cell r="D2825">
            <v>54.06</v>
          </cell>
        </row>
        <row r="2826">
          <cell r="A2826">
            <v>92014</v>
          </cell>
          <cell r="B2826" t="str">
            <v>TOMADA BAIXA DE EMBUTIR (3 MÓDULOS), 2P+T 10 A, SEM SUPORTE E SEM PLACA - FORNECIMENTO E INSTALAÇÃO. AF_12/2015</v>
          </cell>
          <cell r="C2826" t="str">
            <v>UN</v>
          </cell>
          <cell r="D2826">
            <v>36.46</v>
          </cell>
        </row>
        <row r="2827">
          <cell r="A2827">
            <v>92015</v>
          </cell>
          <cell r="B2827" t="str">
            <v>TOMADA BAIXA DE EMBUTIR (3 MÓDULOS), 2P+T 20 A, SEM SUPORTE E SEM PLACA - FORNECIMENTO E INSTALAÇÃO. AF_12/2015</v>
          </cell>
          <cell r="C2827" t="str">
            <v>UN</v>
          </cell>
          <cell r="D2827">
            <v>41.29</v>
          </cell>
        </row>
        <row r="2828">
          <cell r="A2828">
            <v>92016</v>
          </cell>
          <cell r="B2828" t="str">
            <v>TOMADA BAIXA DE EMBUTIR (3 MÓDULOS), 2P+T 10 A, INCLUINDO SUPORTE E PLACA - FORNECIMENTO E INSTALAÇÃO. AF_12/2015</v>
          </cell>
          <cell r="C2828" t="str">
            <v>UN</v>
          </cell>
          <cell r="D2828">
            <v>42.01</v>
          </cell>
        </row>
        <row r="2829">
          <cell r="A2829">
            <v>92017</v>
          </cell>
          <cell r="B2829" t="str">
            <v>TOMADA BAIXA DE EMBUTIR (3 MÓDULOS), 2P+T 20 A, INCLUINDO SUPORTE E PLACA - FORNECIMENTO E INSTALAÇÃO. AF_12/2015</v>
          </cell>
          <cell r="C2829" t="str">
            <v>UN</v>
          </cell>
          <cell r="D2829">
            <v>46.84</v>
          </cell>
        </row>
        <row r="2830">
          <cell r="A2830">
            <v>92018</v>
          </cell>
          <cell r="B2830" t="str">
            <v>TOMADA BAIXA DE EMBUTIR (4 MÓDULOS), 2P+T 10 A, SEM SUPORTE E SEM PLACA - FORNECIMENTO E INSTALAÇÃO. AF_12/2015</v>
          </cell>
          <cell r="C2830" t="str">
            <v>UN</v>
          </cell>
          <cell r="D2830">
            <v>48.27</v>
          </cell>
        </row>
        <row r="2831">
          <cell r="A2831">
            <v>92019</v>
          </cell>
          <cell r="B2831" t="str">
            <v>TOMADA BAIXA DE EMBUTIR (4 MÓDULOS), 2P+T 10 A, INCLUINDO SUPORTE E PLACA - FORNECIMENTO E INSTALAÇÃO. AF_12/2015</v>
          </cell>
          <cell r="C2831" t="str">
            <v>UN</v>
          </cell>
          <cell r="D2831">
            <v>57.12</v>
          </cell>
        </row>
        <row r="2832">
          <cell r="A2832">
            <v>92020</v>
          </cell>
          <cell r="B2832" t="str">
            <v>TOMADA BAIXA DE EMBUTIR (6 MÓDULOS), 2P+T 10 A, SEM SUPORTE E SEM PLACA - FORNECIMENTO E INSTALAÇÃO. AF_12/2015</v>
          </cell>
          <cell r="C2832" t="str">
            <v>UN</v>
          </cell>
          <cell r="D2832">
            <v>71.400000000000006</v>
          </cell>
        </row>
        <row r="2833">
          <cell r="A2833">
            <v>92021</v>
          </cell>
          <cell r="B2833" t="str">
            <v>TOMADA BAIXA DE EMBUTIR (6 MÓDULOS), 2P+T 10 A, INCLUINDO SUPORTE E PLACA - FORNECIMENTO E INSTALAÇÃO. AF_12/2015</v>
          </cell>
          <cell r="C2833" t="str">
            <v>UN</v>
          </cell>
          <cell r="D2833">
            <v>80.25</v>
          </cell>
        </row>
        <row r="2834">
          <cell r="A2834">
            <v>92022</v>
          </cell>
          <cell r="B2834" t="str">
            <v>INTERRUPTOR SIMPLES (1 MÓDULO) COM 1 TOMADA DE EMBUTIR 2P+T 10 A,  SEM SUPORTE E SEM PLACA - FORNECIMENTO E INSTALAÇÃO. AF_12/2015</v>
          </cell>
          <cell r="C2834" t="str">
            <v>UN</v>
          </cell>
          <cell r="D2834">
            <v>26.35</v>
          </cell>
        </row>
        <row r="2835">
          <cell r="A2835">
            <v>92023</v>
          </cell>
          <cell r="B2835" t="str">
            <v>INTERRUPTOR SIMPLES (1 MÓDULO) COM 1 TOMADA DE EMBUTIR 2P+T 10 A,  INCLUINDO SUPORTE E PLACA - FORNECIMENTO E INSTALAÇÃO. AF_12/2015</v>
          </cell>
          <cell r="C2835" t="str">
            <v>UN</v>
          </cell>
          <cell r="D2835">
            <v>31.9</v>
          </cell>
        </row>
        <row r="2836">
          <cell r="A2836">
            <v>92024</v>
          </cell>
          <cell r="B2836" t="str">
            <v>INTERRUPTOR SIMPLES (1 MÓDULO) COM 2 TOMADAS DE EMBUTIR 2P+T 10 A,  SEM SUPORTE E SEM PLACA - FORNECIMENTO E INSTALAÇÃO. AF_12/2015</v>
          </cell>
          <cell r="C2836" t="str">
            <v>UN</v>
          </cell>
          <cell r="D2836">
            <v>40.28</v>
          </cell>
        </row>
        <row r="2837">
          <cell r="A2837">
            <v>92025</v>
          </cell>
          <cell r="B2837" t="str">
            <v>INTERRUPTOR SIMPLES (1 MÓDULO) COM 2 TOMADAS DE EMBUTIR 2P+T 10 A,  INCLUINDO SUPORTE E PLACA - FORNECIMENTO E INSTALAÇÃO. AF_12/2015</v>
          </cell>
          <cell r="C2837" t="str">
            <v>UN</v>
          </cell>
          <cell r="D2837">
            <v>45.83</v>
          </cell>
        </row>
        <row r="2838">
          <cell r="A2838">
            <v>92026</v>
          </cell>
          <cell r="B2838" t="str">
            <v>INTERRUPTOR SIMPLES (2 MÓDULOS) COM 1 TOMADA DE EMBUTIR 2P+T 10 A,  SEM SUPORTE E SEM PLACA - FORNECIMENTO E INSTALAÇÃO. AF_12/2015</v>
          </cell>
          <cell r="C2838" t="str">
            <v>UN</v>
          </cell>
          <cell r="D2838">
            <v>36.840000000000003</v>
          </cell>
        </row>
        <row r="2839">
          <cell r="A2839">
            <v>92027</v>
          </cell>
          <cell r="B2839" t="str">
            <v>INTERRUPTOR SIMPLES (2 MÓDULOS) COM 1 TOMADA DE EMBUTIR 2P+T 10 A,  INCLUINDO SUPORTE E PLACA - FORNECIMENTO E INSTALAÇÃO. AF_12/2015</v>
          </cell>
          <cell r="C2839" t="str">
            <v>UN</v>
          </cell>
          <cell r="D2839">
            <v>42.39</v>
          </cell>
        </row>
        <row r="2840">
          <cell r="A2840">
            <v>92028</v>
          </cell>
          <cell r="B2840" t="str">
            <v>INTERRUPTOR PARALELO (1 MÓDULO) COM 1 TOMADA DE EMBUTIR 2P+T 10 A,  SEM SUPORTE E SEM PLACA - FORNECIMENTO E INSTALAÇÃO. AF_12/2015</v>
          </cell>
          <cell r="C2840" t="str">
            <v>UN</v>
          </cell>
          <cell r="D2840">
            <v>30.62</v>
          </cell>
        </row>
        <row r="2841">
          <cell r="A2841">
            <v>92029</v>
          </cell>
          <cell r="B2841" t="str">
            <v>INTERRUPTOR PARALELO (1 MÓDULO) COM 1 TOMADA DE EMBUTIR 2P+T 10 A,  INCLUINDO SUPORTE E PLACA - FORNECIMENTO E INSTALAÇÃO. AF_12/2015</v>
          </cell>
          <cell r="C2841" t="str">
            <v>UN</v>
          </cell>
          <cell r="D2841">
            <v>36.17</v>
          </cell>
        </row>
        <row r="2842">
          <cell r="A2842">
            <v>92030</v>
          </cell>
          <cell r="B2842" t="str">
            <v>INTERRUPTOR PARALELO (1 MÓDULO) COM 2 TOMADAS DE EMBUTIR 2P+T 10 A,  SEM SUPORTE E SEM PLACA - FORNECIMENTO E INSTALAÇÃO. AF_12/2015</v>
          </cell>
          <cell r="C2842" t="str">
            <v>UN</v>
          </cell>
          <cell r="D2842">
            <v>44.51</v>
          </cell>
        </row>
        <row r="2843">
          <cell r="A2843">
            <v>92031</v>
          </cell>
          <cell r="B2843" t="str">
            <v>INTERRUPTOR PARALELO (1 MÓDULO) COM 2 TOMADAS DE EMBUTIR 2P+T 10 A,  INCLUINDO SUPORTE E PLACA - FORNECIMENTO E INSTALAÇÃO. AF_12/2015</v>
          </cell>
          <cell r="C2843" t="str">
            <v>UN</v>
          </cell>
          <cell r="D2843">
            <v>50.06</v>
          </cell>
        </row>
        <row r="2844">
          <cell r="A2844">
            <v>92032</v>
          </cell>
          <cell r="B2844" t="str">
            <v>INTERRUPTOR PARALELO (2 MÓDULOS) COM 1 TOMADA DE EMBUTIR 2P+T 10 A,  SEM SUPORTE E SEM PLACA - FORNECIMENTO E INSTALAÇÃO. AF_12/2015</v>
          </cell>
          <cell r="C2844" t="str">
            <v>UN</v>
          </cell>
          <cell r="D2844">
            <v>45.34</v>
          </cell>
        </row>
        <row r="2845">
          <cell r="A2845">
            <v>92033</v>
          </cell>
          <cell r="B2845" t="str">
            <v>INTERRUPTOR PARALELO (2 MÓDULOS) COM 1 TOMADA DE EMBUTIR 2P+T 10 A,  INCLUINDO SUPORTE E PLACA - FORNECIMENTO E INSTALAÇÃO. AF_12/2015</v>
          </cell>
          <cell r="C2845" t="str">
            <v>UN</v>
          </cell>
          <cell r="D2845">
            <v>50.89</v>
          </cell>
        </row>
        <row r="2846">
          <cell r="A2846">
            <v>92034</v>
          </cell>
          <cell r="B2846" t="str">
            <v>INTERRUPTOR SIMPLES (1 MÓDULO), INTERRUPTOR PARALELO (1 MÓDULO) E 1 TOMADA DE EMBUTIR 2P+T 10 A,  SEM SUPORTE E SEM PLACA - FORNECIMENTO E INSTALAÇÃO. AF_12/2015</v>
          </cell>
          <cell r="C2846" t="str">
            <v>UN</v>
          </cell>
          <cell r="D2846">
            <v>41.11</v>
          </cell>
        </row>
        <row r="2847">
          <cell r="A2847">
            <v>92035</v>
          </cell>
          <cell r="B2847" t="str">
            <v>INTERRUPTOR SIMPLES (1 MÓDULO), INTERRUPTOR PARALELO (1 MÓDULO) E 1 TOMADA DE EMBUTIR 2P+T 10 A,  INCLUINDO SUPORTE E PLACA - FORNECIMENTO E INSTALAÇÃO. AF_12/2015</v>
          </cell>
          <cell r="C2847" t="str">
            <v>UN</v>
          </cell>
          <cell r="D2847">
            <v>46.66</v>
          </cell>
        </row>
        <row r="2848">
          <cell r="A2848">
            <v>72278</v>
          </cell>
          <cell r="B2848" t="str">
            <v>LAMPADA VAPOR METALICO 400W - FORNECIMENTO E INSTALACAO</v>
          </cell>
          <cell r="C2848" t="str">
            <v>UN</v>
          </cell>
          <cell r="D2848">
            <v>61.15</v>
          </cell>
        </row>
        <row r="2849">
          <cell r="A2849">
            <v>72280</v>
          </cell>
          <cell r="B2849" t="str">
            <v>IGNITOR PARA PARTIDA LÂMPADA VAPOR SÓDIO ALTA PRESSÃO ATÉ 400W</v>
          </cell>
          <cell r="C2849" t="str">
            <v>UN</v>
          </cell>
          <cell r="D2849">
            <v>39.78</v>
          </cell>
        </row>
        <row r="2850">
          <cell r="A2850" t="str">
            <v>73953/4</v>
          </cell>
          <cell r="B2850" t="str">
            <v>LUMINÁRIAS TIPO CALHA, DE SOBREPOR, COM REATORES DE PARTIDA RÁPIDA E LÂMPADAS FLUORESCENTES 2X2X18W, COMPLETAS, FORNECIMENTO E INSTALAÇÃO</v>
          </cell>
          <cell r="C2850" t="str">
            <v>UN</v>
          </cell>
          <cell r="D2850">
            <v>133.72</v>
          </cell>
        </row>
        <row r="2851">
          <cell r="A2851" t="str">
            <v>73953/8</v>
          </cell>
          <cell r="B2851" t="str">
            <v>LUMINÁRIAS TIPO CALHA, DE SOBREPOR, COM REATORES DE PARTIDA RÁPIDA E LÂMPADAS FLUORESCENTES 2X2X36W, COMPLETAS, FORNECIMENTO E INSTALAÇÃO</v>
          </cell>
          <cell r="C2851" t="str">
            <v>UN</v>
          </cell>
          <cell r="D2851">
            <v>177.63</v>
          </cell>
        </row>
        <row r="2852">
          <cell r="A2852" t="str">
            <v>73953/9</v>
          </cell>
          <cell r="B2852" t="str">
            <v>LUMINARIA SOBREPOR TP CALHA C/REATOR PART CONVENC LAMP 1X20W E STARTERFIX EM LAJE OU FORRO - FORNECIMENTO E COLOCACAO</v>
          </cell>
          <cell r="C2852" t="str">
            <v>UN</v>
          </cell>
          <cell r="D2852">
            <v>50.45</v>
          </cell>
        </row>
        <row r="2853">
          <cell r="A2853">
            <v>83391</v>
          </cell>
          <cell r="B2853" t="str">
            <v>REATOR PARA LAMPADA FLUORESCENTE 2X40W PARTIDA RAPIDA FORNECIMENTO E INSTALACAO</v>
          </cell>
          <cell r="C2853" t="str">
            <v>UN</v>
          </cell>
          <cell r="D2853">
            <v>27.28</v>
          </cell>
        </row>
        <row r="2854">
          <cell r="A2854">
            <v>83392</v>
          </cell>
          <cell r="B2854" t="str">
            <v>REATOR PARA LAMPADA FLUORESCENTE 1X20W PARTIDA RAPIDA FORNECIMENTO E INSTALACAO</v>
          </cell>
          <cell r="C2854" t="str">
            <v>UN</v>
          </cell>
          <cell r="D2854">
            <v>20.079999999999998</v>
          </cell>
        </row>
        <row r="2855">
          <cell r="A2855">
            <v>83393</v>
          </cell>
          <cell r="B2855" t="str">
            <v>REATOR PARA LAMPADA FLUORESCENTE 1X40W PARTIDA RAPIDA FORNECIMENTO E INSTALACAO</v>
          </cell>
          <cell r="C2855" t="str">
            <v>UN</v>
          </cell>
          <cell r="D2855">
            <v>25.78</v>
          </cell>
        </row>
        <row r="2856">
          <cell r="A2856">
            <v>83470</v>
          </cell>
          <cell r="B2856" t="str">
            <v>LAMPADA FLUORESCENTE TP HO 85W - FORNECIMENTO E INSTALACAO</v>
          </cell>
          <cell r="C2856" t="str">
            <v>UN</v>
          </cell>
          <cell r="D2856">
            <v>57.18</v>
          </cell>
        </row>
        <row r="2857">
          <cell r="A2857">
            <v>93040</v>
          </cell>
          <cell r="B2857" t="str">
            <v>LÂMPADA FLUORESCENTE COMPACTA 15 W 2U, BASE E27 - FORNECIMENTO E INSTALAÇÃO</v>
          </cell>
          <cell r="C2857" t="str">
            <v>UN</v>
          </cell>
          <cell r="D2857">
            <v>9.3800000000000008</v>
          </cell>
        </row>
        <row r="2858">
          <cell r="A2858">
            <v>93041</v>
          </cell>
          <cell r="B2858" t="str">
            <v>LÂMPADA FLUORESCENTE ESPIRAL BRANCA 65 W, BASE E27 - FORNECIMENTO E INSTALAÇÃO</v>
          </cell>
          <cell r="C2858" t="str">
            <v>UN</v>
          </cell>
          <cell r="D2858">
            <v>56.77</v>
          </cell>
        </row>
        <row r="2859">
          <cell r="A2859">
            <v>93044</v>
          </cell>
          <cell r="B2859" t="str">
            <v>LÂMPADA FLUORESCENTE COMPACTA 3U BRANCA 20 W, BASE E27 - FORNECIMENTO E INSTALAÇÃO</v>
          </cell>
          <cell r="C2859" t="str">
            <v>UN</v>
          </cell>
          <cell r="D2859">
            <v>10.5</v>
          </cell>
        </row>
        <row r="2860">
          <cell r="A2860">
            <v>93045</v>
          </cell>
          <cell r="B2860" t="str">
            <v>LÂMPADA FLUORESCENTE ESPIRAL BRANCA 45 W, BASE E27 - FORNECIMENTO E INSTALAÇÃO</v>
          </cell>
          <cell r="C2860" t="str">
            <v>UN</v>
          </cell>
          <cell r="D2860">
            <v>32.020000000000003</v>
          </cell>
        </row>
        <row r="2861">
          <cell r="A2861">
            <v>97583</v>
          </cell>
          <cell r="B2861" t="str">
            <v>LUMINÁRIA TIPO CALHA, DE SOBREPOR, COM 1 LÂMPADA TUBULAR DE 18 W - FORNECIMENTO E INSTALAÇÃO. AF_11/2017</v>
          </cell>
          <cell r="C2861" t="str">
            <v>UN</v>
          </cell>
          <cell r="D2861">
            <v>42.88</v>
          </cell>
        </row>
        <row r="2862">
          <cell r="A2862">
            <v>97584</v>
          </cell>
          <cell r="B2862" t="str">
            <v>LUMINÁRIA TIPO CALHA, DE SOBREPOR, COM 1 LÂMPADA TUBULAR DE 36 W - FORNECIMENTO E INSTALAÇÃO. AF_11/2017</v>
          </cell>
          <cell r="C2862" t="str">
            <v>UN</v>
          </cell>
          <cell r="D2862">
            <v>59.02</v>
          </cell>
        </row>
        <row r="2863">
          <cell r="A2863">
            <v>97585</v>
          </cell>
          <cell r="B2863" t="str">
            <v>LUMINÁRIA TIPO CALHA, DE SOBREPOR, COM 2 LÂMPADAS TUBULARES DE 18 W - FORNECIMENTO E INSTALAÇÃO. AF_11/2017</v>
          </cell>
          <cell r="C2863" t="str">
            <v>UN</v>
          </cell>
          <cell r="D2863">
            <v>58.59</v>
          </cell>
        </row>
        <row r="2864">
          <cell r="A2864">
            <v>97586</v>
          </cell>
          <cell r="B2864" t="str">
            <v>LUMINÁRIA TIPO CALHA, DE SOBREPOR, COM 2 LÂMPADAS TUBULARES DE 36 W - FORNECIMENTO E INSTALAÇÃO. AF_11/2017</v>
          </cell>
          <cell r="C2864" t="str">
            <v>UN</v>
          </cell>
          <cell r="D2864">
            <v>78.069999999999993</v>
          </cell>
        </row>
        <row r="2865">
          <cell r="A2865">
            <v>97587</v>
          </cell>
          <cell r="B2865" t="str">
            <v>LUMINÁRIA TIPO CALHA, DE EMBUTIR, COM 2 LÂMPADAS DE 14 W COM REFLETOR - FORNECIMENTO E INSTALAÇÃO. AF_11/2017</v>
          </cell>
          <cell r="C2865" t="str">
            <v>UN</v>
          </cell>
          <cell r="D2865">
            <v>136.12</v>
          </cell>
        </row>
        <row r="2866">
          <cell r="A2866">
            <v>97589</v>
          </cell>
          <cell r="B2866" t="str">
            <v>LUMINÁRIA TIPO PLAFON EM PLÁSTICO, DE SOBREPOR, COM 1 LÂMPADA DE 15 W, - FORNECIMENTO E INSTALAÇÃO. AF_11/2017</v>
          </cell>
          <cell r="C2866" t="str">
            <v>UN</v>
          </cell>
          <cell r="D2866">
            <v>24.28</v>
          </cell>
        </row>
        <row r="2867">
          <cell r="A2867">
            <v>97590</v>
          </cell>
          <cell r="B2867" t="str">
            <v>LUMINÁRIA TIPO PLAFON REDONDO COM VIDRO FOSCO, DE SOBREPOR, COM 1 LÂMPADA DE 15 W - FORNECIMENTO E INSTALAÇÃO. AF_11/2017</v>
          </cell>
          <cell r="C2867" t="str">
            <v>UN</v>
          </cell>
          <cell r="D2867">
            <v>51.2</v>
          </cell>
        </row>
        <row r="2868">
          <cell r="A2868">
            <v>97591</v>
          </cell>
          <cell r="B2868" t="str">
            <v>LUMINÁRIA TIPO PLAFON REDONDO COM VIDRO FOSCO, DE SOBREPOR, COM 2 LÂMPADAS DE 15 W - FORNECIMENTO E INSTALAÇÃO. AF_11/2017</v>
          </cell>
          <cell r="C2868" t="str">
            <v>UN</v>
          </cell>
          <cell r="D2868">
            <v>67.739999999999995</v>
          </cell>
        </row>
        <row r="2869">
          <cell r="A2869">
            <v>97592</v>
          </cell>
          <cell r="B2869" t="str">
            <v>LUMINÁRIA TIPO PLAFON, DE SOBREPOR, COM 1 LÂMPADA LED - FORNECIMENTO E INSTALAÇÃO. AF_11/2017</v>
          </cell>
          <cell r="C2869" t="str">
            <v>UN</v>
          </cell>
          <cell r="D2869">
            <v>95.55</v>
          </cell>
        </row>
        <row r="2870">
          <cell r="A2870">
            <v>97593</v>
          </cell>
          <cell r="B2870" t="str">
            <v>LUMINÁRIA TIPO SPOT, DE SOBREPOR, COM 1 LÂMPADA DE 15 W - FORNECIMENTO E INSTALAÇÃO. AF_11/2017</v>
          </cell>
          <cell r="C2870" t="str">
            <v>UN</v>
          </cell>
          <cell r="D2870">
            <v>71.27</v>
          </cell>
        </row>
        <row r="2871">
          <cell r="A2871">
            <v>97594</v>
          </cell>
          <cell r="B2871" t="str">
            <v>LUMINÁRIA TIPO SPOT, DE SOBREPOR, COM 2 LÂMPADAS DE 15 W - FORNECIMENTO E INSTALAÇÃO. AF_11/2017</v>
          </cell>
          <cell r="C2871" t="str">
            <v>UN</v>
          </cell>
          <cell r="D2871">
            <v>67.290000000000006</v>
          </cell>
        </row>
        <row r="2872">
          <cell r="A2872">
            <v>97595</v>
          </cell>
          <cell r="B2872" t="str">
            <v>SENSOR DE PRESENÇA COM FOTOCÉLULA, FIXAÇÃO EM PAREDE - FORNECIMENTO E INSTALAÇÃO. AF_11/2017</v>
          </cell>
          <cell r="C2872" t="str">
            <v>UN</v>
          </cell>
          <cell r="D2872">
            <v>47.34</v>
          </cell>
        </row>
        <row r="2873">
          <cell r="A2873">
            <v>97596</v>
          </cell>
          <cell r="B2873" t="str">
            <v>SENSOR DE PRESENÇA SEM FOTOCÉLULA, FIXAÇÃO EM PAREDE - FORNECIMENTO E INSTALAÇÃO. AF_11/2017</v>
          </cell>
          <cell r="C2873" t="str">
            <v>UN</v>
          </cell>
          <cell r="D2873">
            <v>32.799999999999997</v>
          </cell>
        </row>
        <row r="2874">
          <cell r="A2874">
            <v>97597</v>
          </cell>
          <cell r="B2874" t="str">
            <v>SENSOR DE PRESENÇA COM FOTOCÉLULA, FIXAÇÃO EM TETO - FORNECIMENTO E INSTALAÇÃO. AF_11/2017</v>
          </cell>
          <cell r="C2874" t="str">
            <v>UN</v>
          </cell>
          <cell r="D2874">
            <v>40.39</v>
          </cell>
        </row>
        <row r="2875">
          <cell r="A2875">
            <v>97598</v>
          </cell>
          <cell r="B2875" t="str">
            <v>SENSOR DE PRESENÇA SEM FOTOCÉLULA, FIXAÇÃO EM TETO - FORNECIMENTO E INSTALAÇÃO. AF_11/2017</v>
          </cell>
          <cell r="C2875" t="str">
            <v>UN</v>
          </cell>
          <cell r="D2875">
            <v>38.53</v>
          </cell>
        </row>
        <row r="2876">
          <cell r="A2876">
            <v>97599</v>
          </cell>
          <cell r="B2876" t="str">
            <v>LUMINÁRIA DE EMERGÊNCIA - FORNECIMENTO E INSTALAÇÃO. AF_11/2017</v>
          </cell>
          <cell r="C2876" t="str">
            <v>UN</v>
          </cell>
          <cell r="D2876">
            <v>36.590000000000003</v>
          </cell>
        </row>
        <row r="2877">
          <cell r="A2877">
            <v>97609</v>
          </cell>
          <cell r="B2877" t="str">
            <v>LÂMPADA COMPACTA DE LED 6 W, BASE E27 - FORNECIMENTO E INSTALAÇÃO. AF_11/2017</v>
          </cell>
          <cell r="C2877" t="str">
            <v>UN</v>
          </cell>
          <cell r="D2877">
            <v>24.01</v>
          </cell>
        </row>
        <row r="2878">
          <cell r="A2878">
            <v>97610</v>
          </cell>
          <cell r="B2878" t="str">
            <v>LÂMPADA COMPACTA DE LED 10 W, BASE E27 - FORNECIMENTO E INSTALAÇÃO. AF_11/2017</v>
          </cell>
          <cell r="C2878" t="str">
            <v>UN</v>
          </cell>
          <cell r="D2878">
            <v>30.06</v>
          </cell>
        </row>
        <row r="2879">
          <cell r="A2879">
            <v>97611</v>
          </cell>
          <cell r="B2879" t="str">
            <v>LÂMPADA COMPACTA FLUORESCENTE DE 15 W, BASE E27 - FORNECIMENTO E INSTALAÇÃO. AF_11/2017</v>
          </cell>
          <cell r="C2879" t="str">
            <v>UN</v>
          </cell>
          <cell r="D2879">
            <v>14.76</v>
          </cell>
        </row>
        <row r="2880">
          <cell r="A2880">
            <v>97612</v>
          </cell>
          <cell r="B2880" t="str">
            <v>LÂMPADA COMPACTA FLUORESCENTE DE 20 W, BASE E27 - FORNECIMENTO E INSTALAÇÃO. AF_11/2017</v>
          </cell>
          <cell r="C2880" t="str">
            <v>UN</v>
          </cell>
          <cell r="D2880">
            <v>15.88</v>
          </cell>
        </row>
        <row r="2881">
          <cell r="A2881">
            <v>97613</v>
          </cell>
          <cell r="B2881" t="str">
            <v>LÂMPADA COMPACTA DE VAPOR MERCURIO 125 W, BASE E27 - FORNECIMENTO E INSTALAÇÃO. AF_11/2017</v>
          </cell>
          <cell r="C2881" t="str">
            <v>UN</v>
          </cell>
          <cell r="D2881">
            <v>19.59</v>
          </cell>
        </row>
        <row r="2882">
          <cell r="A2882">
            <v>97614</v>
          </cell>
          <cell r="B2882" t="str">
            <v>LÂMPADA COMPACTA DE VAPOR METÁLICO OVOIDE 150 W, BASE E27 - FORNECIMENTO E INSTALAÇÃO. AF_11/2017</v>
          </cell>
          <cell r="C2882" t="str">
            <v>UN</v>
          </cell>
          <cell r="D2882">
            <v>33.01</v>
          </cell>
        </row>
        <row r="2883">
          <cell r="A2883">
            <v>97615</v>
          </cell>
          <cell r="B2883" t="str">
            <v>LÂMPADA TUBULAR FLUORESCENTE T8 DE 16/18 W, BASE G13 - FORNECIMENTO E INSTALAÇÃO. AF_11/2017_P</v>
          </cell>
          <cell r="C2883" t="str">
            <v>UN</v>
          </cell>
          <cell r="D2883">
            <v>30.29</v>
          </cell>
        </row>
        <row r="2884">
          <cell r="A2884">
            <v>97616</v>
          </cell>
          <cell r="B2884" t="str">
            <v>LÂMPADA TUBULAR FLUORESCENTE T8 DE 32/36 W, BASE G13 - FORNECIMENTO E INSTALAÇÃO. AF_11/2017_P</v>
          </cell>
          <cell r="C2884" t="str">
            <v>UN</v>
          </cell>
          <cell r="D2884">
            <v>34.049999999999997</v>
          </cell>
        </row>
        <row r="2885">
          <cell r="A2885">
            <v>97617</v>
          </cell>
          <cell r="B2885" t="str">
            <v>LÂMPADA TUBULAR FLUORESCENTE T10 DE 20/40 W, BASE G13 - FORNECIMENTO E INSTALAÇÃO. AF_11/2017_P</v>
          </cell>
          <cell r="C2885" t="str">
            <v>UN</v>
          </cell>
          <cell r="D2885">
            <v>33.880000000000003</v>
          </cell>
        </row>
        <row r="2886">
          <cell r="A2886">
            <v>97618</v>
          </cell>
          <cell r="B2886" t="str">
            <v>LÂMPADA TUBULAR FLUORESCENTE T5 DE 14 W, BASE G13 - FORNECIMENTO E INSTALAÇÃO. AF_11/2017_P</v>
          </cell>
          <cell r="C2886" t="str">
            <v>UN</v>
          </cell>
          <cell r="D2886">
            <v>31.86</v>
          </cell>
        </row>
        <row r="2887">
          <cell r="A2887">
            <v>41598</v>
          </cell>
          <cell r="B2887" t="str">
            <v>ENTRADA PROVISORIA DE ENERGIA ELETRICA AEREA TRIFASICA 40A EM POSTE MADEIRA</v>
          </cell>
          <cell r="C2887" t="str">
            <v>UN</v>
          </cell>
          <cell r="D2887">
            <v>1375.62</v>
          </cell>
        </row>
        <row r="2888">
          <cell r="A2888">
            <v>72941</v>
          </cell>
          <cell r="B2888" t="str">
            <v>APARELHO SINALIZADOR DE SAIDA DE GARAGEM, COM CELULA FOTOELETRICA - FORNECIMENTO E INSTALACAO</v>
          </cell>
          <cell r="C2888" t="str">
            <v>UN</v>
          </cell>
          <cell r="D2888">
            <v>171.33</v>
          </cell>
        </row>
        <row r="2889">
          <cell r="A2889">
            <v>73624</v>
          </cell>
          <cell r="B2889" t="str">
            <v>SUPORTE PARA TRANSFORMADOR EM POSTE DE CONCRETO CIRCULAR</v>
          </cell>
          <cell r="C2889" t="str">
            <v>UN</v>
          </cell>
          <cell r="D2889">
            <v>75.400000000000006</v>
          </cell>
        </row>
        <row r="2890">
          <cell r="A2890" t="str">
            <v>73767/1</v>
          </cell>
          <cell r="B2890" t="str">
            <v>GRAMPO PARALELO EM ALUMINIO FUNDIDO OU ESTRUDADO DE 2 PARAFUSOS, PARA CABO DE 6 A 50 MM2, PASTA ANTIOXIDANTE. FORNEC E INSTALAÇÃO.</v>
          </cell>
          <cell r="C2890" t="str">
            <v>UN</v>
          </cell>
          <cell r="D2890">
            <v>8.9</v>
          </cell>
        </row>
        <row r="2891">
          <cell r="A2891" t="str">
            <v>73767/2</v>
          </cell>
          <cell r="B2891" t="str">
            <v>ALCA PRE-FORMADA DISTRIBUIÇÃO EM  ACO RECOBERTO COM ALUMINIO PARA CABO 25MM2, ENCAPADO. FORNECIMENTO E INSTALAÇÃO.</v>
          </cell>
          <cell r="C2891" t="str">
            <v>UN</v>
          </cell>
          <cell r="D2891">
            <v>10.24</v>
          </cell>
        </row>
        <row r="2892">
          <cell r="A2892" t="str">
            <v>73767/3</v>
          </cell>
          <cell r="B2892" t="str">
            <v>LACO DE ROLDANA PRE-FORMADO ACO RECOBERTO DE ALUMINIO PARA CABO DE ALUMINIO NU BITOLA 25MM2 - FORNECIMENTO E COLOCACAO</v>
          </cell>
          <cell r="C2892" t="str">
            <v>UN</v>
          </cell>
          <cell r="D2892">
            <v>7.21</v>
          </cell>
        </row>
        <row r="2893">
          <cell r="A2893" t="str">
            <v>73767/4</v>
          </cell>
          <cell r="B2893" t="str">
            <v>ALCA PRE-FORMADA DISTRIBUICAO EM ACO RECOBERTO COM ALUMINIO NU PARA CABO 25MM2, ENCAPADO. FORNECIMENTO E INSTALACAO.</v>
          </cell>
          <cell r="C2893" t="str">
            <v>UN</v>
          </cell>
          <cell r="D2893">
            <v>4.4400000000000004</v>
          </cell>
        </row>
        <row r="2894">
          <cell r="A2894" t="str">
            <v>73767/5</v>
          </cell>
          <cell r="B2894" t="str">
            <v>ALCA PRE-FORMADA SERV DE ACO RECOB C/ALUM NU ENCAPADO 25MM2 (BITOLA)  CONF PROJ A4-148-CP RIOLUZ FORNECIMENTO E COLOCACAO</v>
          </cell>
          <cell r="C2894" t="str">
            <v>UN</v>
          </cell>
          <cell r="D2894">
            <v>4</v>
          </cell>
        </row>
        <row r="2895">
          <cell r="A2895" t="str">
            <v>73781/2</v>
          </cell>
          <cell r="B2895" t="str">
            <v>ISOLADOR DE PINO TP HI-POT CILINDRICO CLASSE 15KV. FORNECIMENTO E INSTALACAO.</v>
          </cell>
          <cell r="C2895" t="str">
            <v>UN</v>
          </cell>
          <cell r="D2895">
            <v>25.97</v>
          </cell>
        </row>
        <row r="2896">
          <cell r="A2896" t="str">
            <v>73781/3</v>
          </cell>
          <cell r="B2896" t="str">
            <v>ISOLADOR DE SUSPENSAO (DISCO) TP CAVILHA CLASSE 15KV - 6''. FORNECIMENTO E INSTALACAO.</v>
          </cell>
          <cell r="C2896" t="str">
            <v>UN</v>
          </cell>
          <cell r="D2896">
            <v>79.77</v>
          </cell>
        </row>
        <row r="2897">
          <cell r="A2897">
            <v>88543</v>
          </cell>
          <cell r="B2897" t="str">
            <v>ARMACAO SECUNDARIA OU REX COMPLETA PARA TRESLINHAS-FORNECIMENTO E INSTALACAO.</v>
          </cell>
          <cell r="C2897" t="str">
            <v>UN</v>
          </cell>
          <cell r="D2897">
            <v>144.56</v>
          </cell>
        </row>
        <row r="2898">
          <cell r="A2898">
            <v>88544</v>
          </cell>
          <cell r="B2898" t="str">
            <v>ARMACAO SECUNDARIA OU REX COMPLETA PARA DUAS LINHAS-FORNECIMENTO E INSTALACAO.</v>
          </cell>
          <cell r="C2898" t="str">
            <v>UN</v>
          </cell>
          <cell r="D2898">
            <v>88.09</v>
          </cell>
        </row>
        <row r="2899">
          <cell r="A2899">
            <v>88545</v>
          </cell>
          <cell r="B2899" t="str">
            <v>ARMACAO SECUNDARIA OU REX COMPLETA PARA QUATRO LINHAS-FORNECIMENTO E INSTALACAO.</v>
          </cell>
          <cell r="C2899" t="str">
            <v>UN</v>
          </cell>
          <cell r="D2899">
            <v>167.33</v>
          </cell>
        </row>
        <row r="2900">
          <cell r="A2900">
            <v>83397</v>
          </cell>
          <cell r="B2900" t="str">
            <v>POSTE DE CONCRETO DUPLO T H=9M CARGA NOMINAL 500KG INCLUSIVE ESCAVACAO, EXCLUSIVE TRANSPORTE - FORNECIMENTO E INSTALACAO</v>
          </cell>
          <cell r="C2900" t="str">
            <v>UN</v>
          </cell>
          <cell r="D2900">
            <v>1123.33</v>
          </cell>
        </row>
        <row r="2901">
          <cell r="A2901" t="str">
            <v>73769/1</v>
          </cell>
          <cell r="B2901" t="str">
            <v>POSTE ACO CONICO CONTINUO CURVO SIMPLES SEM BASE C/JANELA 9M (INSPECAO) - FORNECIMENTO E INSTALACAO</v>
          </cell>
          <cell r="C2901" t="str">
            <v>UN</v>
          </cell>
          <cell r="D2901">
            <v>1217.83</v>
          </cell>
        </row>
        <row r="2902">
          <cell r="A2902" t="str">
            <v>73769/2</v>
          </cell>
          <cell r="B2902" t="str">
            <v>POSTE DE AÇO CONICO CONTÍNUO CURVO SIMPLES, FLANGEADO, COM JANELA DE INSPEÇÃO H=9M - FORNECIMENTO E INSTALACAO</v>
          </cell>
          <cell r="C2902" t="str">
            <v>UN</v>
          </cell>
          <cell r="D2902">
            <v>1219.4100000000001</v>
          </cell>
        </row>
        <row r="2903">
          <cell r="A2903" t="str">
            <v>73769/3</v>
          </cell>
          <cell r="B2903" t="str">
            <v>POSTE DE ACO CONICO CONTINUO CURVO DUPLO, FLANGEADO, COM JANELA DE INSPECAO H=9M - FORNECIMENTO E INSTALACAO</v>
          </cell>
          <cell r="C2903" t="str">
            <v>UN</v>
          </cell>
          <cell r="D2903">
            <v>1257.02</v>
          </cell>
        </row>
        <row r="2904">
          <cell r="A2904" t="str">
            <v>73769/4</v>
          </cell>
          <cell r="B2904" t="str">
            <v>POSTE DE ACO CONICO CONTINUO RETO, ENGASTADO, H=9M - FORNECIMENTO E INSTALACAO</v>
          </cell>
          <cell r="C2904" t="str">
            <v>UN</v>
          </cell>
          <cell r="D2904">
            <v>1268.75</v>
          </cell>
        </row>
        <row r="2905">
          <cell r="A2905">
            <v>72281</v>
          </cell>
          <cell r="B2905" t="str">
            <v>REATOR PARA LAMPADA VAPOR DE MERCURIO USO EXTERNO 220V/400W</v>
          </cell>
          <cell r="C2905" t="str">
            <v>UN</v>
          </cell>
          <cell r="D2905">
            <v>101.4</v>
          </cell>
        </row>
        <row r="2906">
          <cell r="A2906">
            <v>72282</v>
          </cell>
          <cell r="B2906" t="str">
            <v>REATOR PARA LAMPADA VAPOR DE SODIO ALTA PRESSAO - 220V/250W - USO EXTERNO</v>
          </cell>
          <cell r="C2906" t="str">
            <v>UN</v>
          </cell>
          <cell r="D2906">
            <v>138.91</v>
          </cell>
        </row>
        <row r="2907">
          <cell r="A2907" t="str">
            <v>73831/2</v>
          </cell>
          <cell r="B2907" t="str">
            <v>LAMPADA DE VAPOR DE MERCURIO DE 250W - FORNECIMENTO E INSTALACAO</v>
          </cell>
          <cell r="C2907" t="str">
            <v>UN</v>
          </cell>
          <cell r="D2907">
            <v>26.48</v>
          </cell>
        </row>
        <row r="2908">
          <cell r="A2908" t="str">
            <v>73831/3</v>
          </cell>
          <cell r="B2908" t="str">
            <v>LAMPADA DE VAPOR DE MERCURIO DE 400W/250V - FORNECIMENTO E INSTALACAO</v>
          </cell>
          <cell r="C2908" t="str">
            <v>UN</v>
          </cell>
          <cell r="D2908">
            <v>34.78</v>
          </cell>
        </row>
        <row r="2909">
          <cell r="A2909" t="str">
            <v>73831/4</v>
          </cell>
          <cell r="B2909" t="str">
            <v>LAMPADA MISTA DE 160W - FORNECIMENTO E INSTALACAO</v>
          </cell>
          <cell r="C2909" t="str">
            <v>UN</v>
          </cell>
          <cell r="D2909">
            <v>17.100000000000001</v>
          </cell>
        </row>
        <row r="2910">
          <cell r="A2910" t="str">
            <v>73831/5</v>
          </cell>
          <cell r="B2910" t="str">
            <v>LAMPADA MISTA DE 250W - FORNECIMENTO E INSTALACAO</v>
          </cell>
          <cell r="C2910" t="str">
            <v>UN</v>
          </cell>
          <cell r="D2910">
            <v>22.04</v>
          </cell>
        </row>
        <row r="2911">
          <cell r="A2911" t="str">
            <v>73831/6</v>
          </cell>
          <cell r="B2911" t="str">
            <v>LAMPADA MISTA DE 500W - FORNECIMENTO E INSTALACAO</v>
          </cell>
          <cell r="C2911" t="str">
            <v>UN</v>
          </cell>
          <cell r="D2911">
            <v>38.770000000000003</v>
          </cell>
        </row>
        <row r="2912">
          <cell r="A2912" t="str">
            <v>73831/7</v>
          </cell>
          <cell r="B2912" t="str">
            <v>LAMPADA DE VAPOR DE SODIO DE 150WX220V - FORNECIMENTO E INSTALACAO</v>
          </cell>
          <cell r="C2912" t="str">
            <v>UN</v>
          </cell>
          <cell r="D2912">
            <v>31.38</v>
          </cell>
        </row>
        <row r="2913">
          <cell r="A2913" t="str">
            <v>73831/8</v>
          </cell>
          <cell r="B2913" t="str">
            <v>LAMPADA DE VAPOR DE SODIO DE 250WX220V - FORNECIMENTO E INSTALACAO</v>
          </cell>
          <cell r="C2913" t="str">
            <v>UN</v>
          </cell>
          <cell r="D2913">
            <v>35.700000000000003</v>
          </cell>
        </row>
        <row r="2914">
          <cell r="A2914" t="str">
            <v>73831/9</v>
          </cell>
          <cell r="B2914" t="str">
            <v>LAMPADA DE VAPOR DE SODIO DE 400WX220V - FORNECIMENTO E INSTALACAO</v>
          </cell>
          <cell r="C2914" t="str">
            <v>UN</v>
          </cell>
          <cell r="D2914">
            <v>41.02</v>
          </cell>
        </row>
        <row r="2915">
          <cell r="A2915" t="str">
            <v>74231/1</v>
          </cell>
          <cell r="B2915" t="str">
            <v>LUMINARIA ABERTA PARA ILUMINACAO PUBLICA, PARA LAMPADA A VAPOR DE MERCURIO ATE 400W E MISTA ATE 500W, COM BRACO EM TUBO DE ACO GALV D=50MM PROJ HOR=2.500MM E PROJ VERT= 2.200MM, FORNECIMENTO E INSTALACAO</v>
          </cell>
          <cell r="C2915" t="str">
            <v>UN</v>
          </cell>
          <cell r="D2915">
            <v>125.73</v>
          </cell>
        </row>
        <row r="2916">
          <cell r="A2916" t="str">
            <v>74246/1</v>
          </cell>
          <cell r="B2916" t="str">
            <v>REFLETOR RETANGULAR FECHADO COM LAMPADA VAPOR METALICO 400 W</v>
          </cell>
          <cell r="C2916" t="str">
            <v>UN</v>
          </cell>
          <cell r="D2916">
            <v>244.83</v>
          </cell>
        </row>
        <row r="2917">
          <cell r="A2917">
            <v>83399</v>
          </cell>
          <cell r="B2917" t="str">
            <v>RELE FOTOELETRICO P/ COMANDO DE ILUMINACAO EXTERNA 220V/1000W - FORNECIMENTO E INSTALACAO</v>
          </cell>
          <cell r="C2917" t="str">
            <v>UN</v>
          </cell>
          <cell r="D2917">
            <v>28.81</v>
          </cell>
        </row>
        <row r="2918">
          <cell r="A2918">
            <v>83400</v>
          </cell>
          <cell r="B2918" t="str">
            <v>BRACO P/ ILUMINACAO DE RUAS EM TUBO ACO GALV 1" COMP = 1,20M E INCLINACAO 25GRAUS EM RELACAO AO PLANO VERTICAL P/ FIXACAO EM POSTE OU PAREDE - FORNECIMENTO E INSTALACAO</v>
          </cell>
          <cell r="C2918" t="str">
            <v>UN</v>
          </cell>
          <cell r="D2918">
            <v>91.56</v>
          </cell>
        </row>
        <row r="2919">
          <cell r="A2919">
            <v>83401</v>
          </cell>
          <cell r="B2919" t="str">
            <v>BRACO P/ LUMINARIA PUBLICA 1 X 1,50 M, EM TUBO ACO GALV 3/4, P/ FIXACAO EM POSTE OU PAREDE - FORNECIMENTO E INSTALACAO</v>
          </cell>
          <cell r="C2919" t="str">
            <v>UN</v>
          </cell>
          <cell r="D2919">
            <v>91.56</v>
          </cell>
        </row>
        <row r="2920">
          <cell r="A2920">
            <v>83402</v>
          </cell>
          <cell r="B2920" t="str">
            <v>ABRACADEIRA DE FIXACAO DE BRACOS DE LUMINARIAS DE 4" - FORNECIMENTO E INSTALACAO</v>
          </cell>
          <cell r="C2920" t="str">
            <v>UN</v>
          </cell>
          <cell r="D2920">
            <v>52.53</v>
          </cell>
        </row>
        <row r="2921">
          <cell r="A2921">
            <v>83475</v>
          </cell>
          <cell r="B2921" t="str">
            <v>LUMINARIA FECHADA PARA ILUMINACAO PUBLICA COM REATOR DE PARTIDA RAPIDA COM LAMPADA A VAPOR DE MERCURIO 250W - FORNECIMENTO E INSTALACAO</v>
          </cell>
          <cell r="C2921" t="str">
            <v>UN</v>
          </cell>
          <cell r="D2921">
            <v>363.45</v>
          </cell>
        </row>
        <row r="2922">
          <cell r="A2922">
            <v>83478</v>
          </cell>
          <cell r="B2922" t="str">
            <v>LUMINARIA FECHADA PARA ILUMINACAO PUBLICA - LAMPADAS DE 250/500W - FORNECIMENTO E INSTALACAO (EXCLUINDO LAMPADAS)</v>
          </cell>
          <cell r="C2922" t="str">
            <v>UN</v>
          </cell>
          <cell r="D2922">
            <v>263.89</v>
          </cell>
        </row>
        <row r="2923">
          <cell r="A2923">
            <v>83479</v>
          </cell>
          <cell r="B2923" t="str">
            <v>LUMINARIA ESTANQUE - PROTECAO CONTRA AGUA, POEIRA OU IMPACTOS - TIPO AQUATIC PIAL OU EQUIVALENTE</v>
          </cell>
          <cell r="C2923" t="str">
            <v>UN</v>
          </cell>
          <cell r="D2923">
            <v>103.65</v>
          </cell>
        </row>
        <row r="2924">
          <cell r="A2924">
            <v>83480</v>
          </cell>
          <cell r="B2924" t="str">
            <v>REATOR PARA LAMPADA VAPOR DE MERCURIO 125W  USO EXTERNO</v>
          </cell>
          <cell r="C2924" t="str">
            <v>UN</v>
          </cell>
          <cell r="D2924">
            <v>80.989999999999995</v>
          </cell>
        </row>
        <row r="2925">
          <cell r="A2925">
            <v>83481</v>
          </cell>
          <cell r="B2925" t="str">
            <v>REATOR PARA LAMPADA VAPOR DE MERCURIO 250W USO EXTERNO</v>
          </cell>
          <cell r="C2925" t="str">
            <v>UN</v>
          </cell>
          <cell r="D2925">
            <v>91.5</v>
          </cell>
        </row>
        <row r="2926">
          <cell r="A2926">
            <v>97600</v>
          </cell>
          <cell r="B2926" t="str">
            <v>REFLETOR EM ALUMÍNIO COM SUPORTE E ALÇA, LÂMPADA 125 W - FORNECIMENTO E INSTALAÇÃO. AF_11/2017</v>
          </cell>
          <cell r="C2926" t="str">
            <v>UN</v>
          </cell>
          <cell r="D2926">
            <v>188.55</v>
          </cell>
        </row>
        <row r="2927">
          <cell r="A2927">
            <v>97601</v>
          </cell>
          <cell r="B2927" t="str">
            <v>REFLETOR EM ALUMÍNIO COM SUPORTE E ALÇA, LÂMPADA 250 W - FORNECIMENTO E INSTALAÇÃO. AF_11/2017</v>
          </cell>
          <cell r="C2927" t="str">
            <v>UN</v>
          </cell>
          <cell r="D2927">
            <v>198.55</v>
          </cell>
        </row>
        <row r="2928">
          <cell r="A2928">
            <v>97605</v>
          </cell>
          <cell r="B2928" t="str">
            <v>LUMINÁRIA ARANDELA TIPO MEIA-LUA, PARA 1 LÂMPADA LED - FORNECIMENTO E INSTALAÇÃO. AF_11/2017</v>
          </cell>
          <cell r="C2928" t="str">
            <v>UN</v>
          </cell>
          <cell r="D2928">
            <v>60.56</v>
          </cell>
        </row>
        <row r="2929">
          <cell r="A2929">
            <v>97606</v>
          </cell>
          <cell r="B2929" t="str">
            <v>LUMINÁRIA ARANDELA TIPO MEIA-LUA, PARA 1 LÂMPADA DE 15 W - FORNECIMENTO E INSTALAÇÃO. AF_11/2017</v>
          </cell>
          <cell r="C2929" t="str">
            <v>UN</v>
          </cell>
          <cell r="D2929">
            <v>51.31</v>
          </cell>
        </row>
        <row r="2930">
          <cell r="A2930">
            <v>97607</v>
          </cell>
          <cell r="B2930" t="str">
            <v>LUMINÁRIA ARANDELA TIPO TARTARUGA PARA 1 LÂMPADA LED - FORNECIMENTO E INSTALAÇÃO. AF_11/2017</v>
          </cell>
          <cell r="C2930" t="str">
            <v>UN</v>
          </cell>
          <cell r="D2930">
            <v>70.05</v>
          </cell>
        </row>
        <row r="2931">
          <cell r="A2931">
            <v>97608</v>
          </cell>
          <cell r="B2931" t="str">
            <v>LUMINÁRIA ARANDELA TIPO TARTARUGA, COM GRADE, PARA 1 LÂMPADA DE 15 W - FORNECIMENTO E INSTALAÇÃO. AF_11/2017</v>
          </cell>
          <cell r="C2931" t="str">
            <v>UN</v>
          </cell>
          <cell r="D2931">
            <v>60.8</v>
          </cell>
        </row>
        <row r="2932">
          <cell r="A2932" t="str">
            <v>73857/1</v>
          </cell>
          <cell r="B2932" t="str">
            <v>TRANSFORMADOR DISTRIBUICAO  75KVA TRIFASICO 60HZ CLASSE 15KV IMERSO EM ÓLEO MINERAL FORNECIMENTO E INSTALACAO</v>
          </cell>
          <cell r="C2932" t="str">
            <v>UN</v>
          </cell>
          <cell r="D2932">
            <v>7151.6</v>
          </cell>
        </row>
        <row r="2933">
          <cell r="A2933" t="str">
            <v>73857/2</v>
          </cell>
          <cell r="B2933" t="str">
            <v>TRANSFORMADOR DISTRIBUICAO  112,5KVA TRIFASICO 60HZ CLASSE 15KV IMERSO EM ÓLEO MINERAL FORNECIMENTO E INSTALACAO</v>
          </cell>
          <cell r="C2933" t="str">
            <v>UN</v>
          </cell>
          <cell r="D2933">
            <v>8837.65</v>
          </cell>
        </row>
        <row r="2934">
          <cell r="A2934" t="str">
            <v>73857/3</v>
          </cell>
          <cell r="B2934" t="str">
            <v>TRANSFORMADOR DISTRIBUICAO  150KVA TRIFASICO 60HZ CLASSE 15KV IMERSO EM ÓLEO MINERAL FORNECIMENTO E INSTALACAO</v>
          </cell>
          <cell r="C2934" t="str">
            <v>UN</v>
          </cell>
          <cell r="D2934">
            <v>11141.34</v>
          </cell>
        </row>
        <row r="2935">
          <cell r="A2935" t="str">
            <v>73857/4</v>
          </cell>
          <cell r="B2935" t="str">
            <v>TRANSFORMADOR DISTRIBUICAO  225KVA TRIFASICO 60HZ CLASSE 15KV IMERSO EM ÓLEO MINERAL FORNECIMENTO E INSTALACAO</v>
          </cell>
          <cell r="C2935" t="str">
            <v>UN</v>
          </cell>
          <cell r="D2935">
            <v>15606.23</v>
          </cell>
        </row>
        <row r="2936">
          <cell r="A2936" t="str">
            <v>73857/5</v>
          </cell>
          <cell r="B2936" t="str">
            <v>TRANSFORMADOR DISTRIBUICAO  300KVA TRIFASICO 60HZ CLASSE 15KV IMERSO EM ÓLEO MINERAL FORNECIMENTO E INSTALACAO</v>
          </cell>
          <cell r="C2936" t="str">
            <v>UN</v>
          </cell>
          <cell r="D2936">
            <v>18204.52</v>
          </cell>
        </row>
        <row r="2937">
          <cell r="A2937" t="str">
            <v>73857/6</v>
          </cell>
          <cell r="B2937" t="str">
            <v>TRANSFORMADOR DISTRIBUICAO  500KVA TRIFASICO 60HZ CLASSE 15KV IMERSO EM ÓLEO MINERAL FORNECIMENTO E INSTALACAO</v>
          </cell>
          <cell r="C2937" t="str">
            <v>UN</v>
          </cell>
          <cell r="D2937">
            <v>29639.89</v>
          </cell>
        </row>
        <row r="2938">
          <cell r="A2938" t="str">
            <v>73857/7</v>
          </cell>
          <cell r="B2938" t="str">
            <v>TRANSFORMADOR DISTRIBUICAO  30KVA TRIFASICO 60HZ CLASSE 15KV IMERSO EM ÓLEO MINERAL FORNECIMENTO E INSTALACAO</v>
          </cell>
          <cell r="C2938" t="str">
            <v>UN</v>
          </cell>
          <cell r="D2938">
            <v>4938.3900000000003</v>
          </cell>
        </row>
        <row r="2939">
          <cell r="A2939" t="str">
            <v>73857/8</v>
          </cell>
          <cell r="B2939" t="str">
            <v>TRANSFORMADOR DISTRIBUICAO  45KVA TRIFASICO 60HZ CLASSE 15KV IMERSO EM ÓLEO MINERAL FORNECIMENTO E INSTALACAO</v>
          </cell>
          <cell r="C2939" t="str">
            <v>UN</v>
          </cell>
          <cell r="D2939">
            <v>5528.64</v>
          </cell>
        </row>
        <row r="2940">
          <cell r="A2940" t="str">
            <v>73857/9</v>
          </cell>
          <cell r="B2940" t="str">
            <v>TRANSFORMADOR DISTRIBUICAO  750KVA TRIFASICO 60HZ CLASSE 15KV IMERSO EM ÓLEO MINERAL FORNECIMENTO E INSTALACAO</v>
          </cell>
          <cell r="C2940" t="str">
            <v>UN</v>
          </cell>
          <cell r="D2940">
            <v>40617.43</v>
          </cell>
        </row>
        <row r="2941">
          <cell r="A2941" t="str">
            <v>73857/10</v>
          </cell>
          <cell r="B2941" t="str">
            <v>TRANSFORMADOR DISTRIBUICAO  1000KVA TRIFASICO 60HZ CLASSE 15KV IMERSO EM ÓLEO MINERAL FORNECIMENTO E INSTALACAO</v>
          </cell>
          <cell r="C2941" t="str">
            <v>UN</v>
          </cell>
          <cell r="D2941">
            <v>56819.87</v>
          </cell>
        </row>
        <row r="2942">
          <cell r="A2942">
            <v>93128</v>
          </cell>
          <cell r="B2942" t="str">
            <v>PONTO DE ILUMINAÇÃO RESIDENCIAL INCLUINDO INTERRUPTOR SIMPLES, CAIXA ELÉTRICA, ELETRODUTO, CABO, RASGO, QUEBRA E CHUMBAMENTO (EXCLUINDO LUMINÁRIA E LÂMPADA). AF_01/2016</v>
          </cell>
          <cell r="C2942" t="str">
            <v>UN</v>
          </cell>
          <cell r="D2942">
            <v>97.5</v>
          </cell>
        </row>
        <row r="2943">
          <cell r="A2943">
            <v>93137</v>
          </cell>
          <cell r="B2943" t="str">
            <v>PONTO DE ILUMINAÇÃO RESIDENCIAL INCLUINDO INTERRUPTOR SIMPLES (2 MÓDULOS), CAIXA ELÉTRICA, ELETRODUTO, CABO, RASGO, QUEBRA E CHUMBAMENTO (EXCLUINDO LUMINÁRIA E LÂMPADA). AF_01/2016</v>
          </cell>
          <cell r="C2943" t="str">
            <v>UN</v>
          </cell>
          <cell r="D2943">
            <v>115.33</v>
          </cell>
        </row>
        <row r="2944">
          <cell r="A2944">
            <v>93138</v>
          </cell>
          <cell r="B2944" t="str">
            <v>PONTO DE ILUMINAÇÃO RESIDENCIAL INCLUINDO INTERRUPTOR PARALELO, CAIXA ELÉTRICA, ELETRODUTO, CABO, RASGO, QUEBRA E CHUMBAMENTO (EXCLUINDO LUMINÁRIA E LÂMPADA). AF_01/2016</v>
          </cell>
          <cell r="C2944" t="str">
            <v>UN</v>
          </cell>
          <cell r="D2944">
            <v>109.12</v>
          </cell>
        </row>
        <row r="2945">
          <cell r="A2945">
            <v>93139</v>
          </cell>
          <cell r="B2945" t="str">
            <v>PONTO DE ILUMINAÇÃO RESIDENCIAL INCLUINDO INTERRUPTOR PARALELO (2 MÓDULOS), CAIXA ELÉTRICA, ELETRODUTO, CABO, RASGO, QUEBRA E CHUMBAMENTO (EXCLUINDO LUMINÁRIA E LÂMPADA). AF_01/2016</v>
          </cell>
          <cell r="C2945" t="str">
            <v>UN</v>
          </cell>
          <cell r="D2945">
            <v>138.54</v>
          </cell>
        </row>
        <row r="2946">
          <cell r="A2946">
            <v>93140</v>
          </cell>
          <cell r="B2946" t="str">
            <v>PONTO DE ILUMINAÇÃO RESIDENCIAL INCLUINDO INTERRUPTOR SIMPLES CONJUGADO COM PARALELO, CAIXA ELÉTRICA, ELETRODUTO, CABO, RASGO, QUEBRA E CHUMBAMENTO (EXCLUINDO LUMINÁRIA E LÂMPADA). AF_01/2016</v>
          </cell>
          <cell r="C2946" t="str">
            <v>UN</v>
          </cell>
          <cell r="D2946">
            <v>130.59</v>
          </cell>
        </row>
        <row r="2947">
          <cell r="A2947">
            <v>93141</v>
          </cell>
          <cell r="B2947" t="str">
            <v>PONTO DE TOMADA RESIDENCIAL INCLUINDO TOMADA 10A/250V, CAIXA ELÉTRICA, ELETRODUTO, CABO, RASGO, QUEBRA E CHUMBAMENTO. AF_01/2016</v>
          </cell>
          <cell r="C2947" t="str">
            <v>UN</v>
          </cell>
          <cell r="D2947">
            <v>117.74</v>
          </cell>
        </row>
        <row r="2948">
          <cell r="A2948">
            <v>93142</v>
          </cell>
          <cell r="B2948" t="str">
            <v>PONTO DE TOMADA RESIDENCIAL INCLUINDO TOMADA (2 MÓDULOS) 10A/250V, CAIXA ELÉTRICA, ELETRODUTO, CABO, RASGO, QUEBRA E CHUMBAMENTO. AF_01/2016</v>
          </cell>
          <cell r="C2948" t="str">
            <v>UN</v>
          </cell>
          <cell r="D2948">
            <v>131.63</v>
          </cell>
        </row>
        <row r="2949">
          <cell r="A2949">
            <v>93143</v>
          </cell>
          <cell r="B2949" t="str">
            <v>PONTO DE TOMADA RESIDENCIAL INCLUINDO TOMADA 20A/250V, CAIXA ELÉTRICA, ELETRODUTO, CABO, RASGO, QUEBRA E CHUMBAMENTO. AF_01/2016</v>
          </cell>
          <cell r="C2949" t="str">
            <v>UN</v>
          </cell>
          <cell r="D2949">
            <v>119.35</v>
          </cell>
        </row>
        <row r="2950">
          <cell r="A2950">
            <v>93144</v>
          </cell>
          <cell r="B2950" t="str">
            <v>PONTO DE UTILIZAÇÃO DE EQUIPAMENTOS ELÉTRICOS, RESIDENCIAL, INCLUINDO SUPORTE E PLACA, CAIXA ELÉTRICA, ELETRODUTO, CABO, RASGO, QUEBRA E CHUMBAMENTO. AF_01/2016</v>
          </cell>
          <cell r="C2950" t="str">
            <v>UN</v>
          </cell>
          <cell r="D2950">
            <v>150.81</v>
          </cell>
        </row>
        <row r="2951">
          <cell r="A2951">
            <v>93145</v>
          </cell>
          <cell r="B2951" t="str">
            <v>PONTO DE ILUMINAÇÃO E TOMADA, RESIDENCIAL, INCLUINDO INTERRUPTOR SIMPLES E TOMADA 10A/250V, CAIXA ELÉTRICA, ELETRODUTO, CABO, RASGO, QUEBRA E CHUMBAMENTO (EXCLUINDO LUMINÁRIA E LÂMPADA). AF_01/2016</v>
          </cell>
          <cell r="C2951" t="str">
            <v>UN</v>
          </cell>
          <cell r="D2951">
            <v>142.88999999999999</v>
          </cell>
        </row>
        <row r="2952">
          <cell r="A2952">
            <v>93146</v>
          </cell>
          <cell r="B2952" t="str">
            <v>PONTO DE ILUMINAÇÃO E TOMADA, RESIDENCIAL, INCLUINDO INTERRUPTOR PARALELO E TOMADA 10A/250V, CAIXA ELÉTRICA, ELETRODUTO, CABO, RASGO, QUEBRA E CHUMBAMENTO (EXCLUINDO LUMINÁRIA E LÂMPADA). AF_01/2016</v>
          </cell>
          <cell r="C2952" t="str">
            <v>UN</v>
          </cell>
          <cell r="D2952">
            <v>154.51</v>
          </cell>
        </row>
        <row r="2953">
          <cell r="A2953">
            <v>93147</v>
          </cell>
          <cell r="B2953" t="str">
            <v>PONTO DE ILUMINAÇÃO E TOMADA, RESIDENCIAL, INCLUINDO INTERRUPTOR SIMPLES, INTERRUPTOR PARALELO E TOMADA 10A/250V, CAIXA ELÉTRICA, ELETRODUTO, CABO, RASGO, QUEBRA E CHUMBAMENTO (EXCLUINDO LUMINÁRIA E LÂMPADA). AF_01/2016</v>
          </cell>
          <cell r="C2953" t="str">
            <v>UN</v>
          </cell>
          <cell r="D2953">
            <v>176.02</v>
          </cell>
        </row>
        <row r="2954">
          <cell r="A2954">
            <v>8260</v>
          </cell>
          <cell r="B2954" t="str">
            <v>INSTALACAO PARA-RAIOS P/RESERVATORIO</v>
          </cell>
          <cell r="C2954" t="str">
            <v>UN</v>
          </cell>
          <cell r="D2954">
            <v>2961.21</v>
          </cell>
        </row>
        <row r="2955">
          <cell r="A2955">
            <v>72315</v>
          </cell>
          <cell r="B2955" t="str">
            <v>TERMINAL AEREO EM ACO GALVANIZADO COM BASE DE FIXACAO H = 30CM</v>
          </cell>
          <cell r="C2955" t="str">
            <v>UN</v>
          </cell>
          <cell r="D2955">
            <v>26.96</v>
          </cell>
        </row>
        <row r="2956">
          <cell r="A2956">
            <v>96971</v>
          </cell>
          <cell r="B2956" t="str">
            <v>CORDOALHA DE COBRE NU 16 MM², NÃO ENTERRADA, COM ISOLADOR - FORNECIMENTO E INSTALAÇÃO. AF_12/2017</v>
          </cell>
          <cell r="C2956" t="str">
            <v>M</v>
          </cell>
          <cell r="D2956">
            <v>21.29</v>
          </cell>
        </row>
        <row r="2957">
          <cell r="A2957">
            <v>96972</v>
          </cell>
          <cell r="B2957" t="str">
            <v>CORDOALHA DE COBRE NU 25 MM², NÃO ENTERRADA, COM ISOLADOR - FORNECIMENTO E INSTALAÇÃO. AF_12/2017</v>
          </cell>
          <cell r="C2957" t="str">
            <v>M</v>
          </cell>
          <cell r="D2957">
            <v>28.86</v>
          </cell>
        </row>
        <row r="2958">
          <cell r="A2958">
            <v>96973</v>
          </cell>
          <cell r="B2958" t="str">
            <v>CORDOALHA DE COBRE NU 35 MM², NÃO ENTERRADA, COM ISOLADOR - FORNECIMENTO E INSTALAÇÃO. AF_12/2017</v>
          </cell>
          <cell r="C2958" t="str">
            <v>M</v>
          </cell>
          <cell r="D2958">
            <v>36.06</v>
          </cell>
        </row>
        <row r="2959">
          <cell r="A2959">
            <v>96974</v>
          </cell>
          <cell r="B2959" t="str">
            <v>CORDOALHA DE COBRE NU 50 MM², NÃO ENTERRADA, COM ISOLADOR - FORNECIMENTO E INSTALAÇÃO. AF_12/2017</v>
          </cell>
          <cell r="C2959" t="str">
            <v>M</v>
          </cell>
          <cell r="D2959">
            <v>45.53</v>
          </cell>
        </row>
        <row r="2960">
          <cell r="A2960">
            <v>96975</v>
          </cell>
          <cell r="B2960" t="str">
            <v>CORDOALHA DE COBRE NU 70 MM², NÃO ENTERRADA, COM ISOLADOR - FORNECIMENTO E INSTALAÇÃO. AF_12/2017</v>
          </cell>
          <cell r="C2960" t="str">
            <v>M</v>
          </cell>
          <cell r="D2960">
            <v>58.02</v>
          </cell>
        </row>
        <row r="2961">
          <cell r="A2961">
            <v>96976</v>
          </cell>
          <cell r="B2961" t="str">
            <v>CORDOALHA DE COBRE NU 95 MM², NÃO ENTERRADA, COM ISOLADOR - FORNECIMENTO E INSTALAÇÃO. AF_12/2017</v>
          </cell>
          <cell r="C2961" t="str">
            <v>M</v>
          </cell>
          <cell r="D2961">
            <v>74.510000000000005</v>
          </cell>
        </row>
        <row r="2962">
          <cell r="A2962">
            <v>96977</v>
          </cell>
          <cell r="B2962" t="str">
            <v>CORDOALHA DE COBRE NU 50 MM², ENTERRADA, SEM ISOLADOR - FORNECIMENTO E INSTALAÇÃO. AF_12/2017</v>
          </cell>
          <cell r="C2962" t="str">
            <v>M</v>
          </cell>
          <cell r="D2962">
            <v>27.41</v>
          </cell>
        </row>
        <row r="2963">
          <cell r="A2963">
            <v>96978</v>
          </cell>
          <cell r="B2963" t="str">
            <v>CORDOALHA DE COBRE NU 70 MM², ENTERRADA, SEM ISOLADOR - FORNECIMENTO E INSTALAÇÃO. AF_12/2017</v>
          </cell>
          <cell r="C2963" t="str">
            <v>M</v>
          </cell>
          <cell r="D2963">
            <v>38.4</v>
          </cell>
        </row>
        <row r="2964">
          <cell r="A2964">
            <v>96979</v>
          </cell>
          <cell r="B2964" t="str">
            <v>CORDOALHA DE COBRE NU 95 MM², ENTERRADA, SEM ISOLADOR - FORNECIMENTO E INSTALAÇÃO. AF_12/2017</v>
          </cell>
          <cell r="C2964" t="str">
            <v>M</v>
          </cell>
          <cell r="D2964">
            <v>53.76</v>
          </cell>
        </row>
        <row r="2965">
          <cell r="A2965">
            <v>96984</v>
          </cell>
          <cell r="B2965" t="str">
            <v>ELETRODUTO PVC 40MM (1 ¼ ) PARA SPDA - FORNECIMENTO E INSTALAÇÃO. AF_12/2017</v>
          </cell>
          <cell r="C2965" t="str">
            <v>UN</v>
          </cell>
          <cell r="D2965">
            <v>37.18</v>
          </cell>
        </row>
        <row r="2966">
          <cell r="A2966">
            <v>96985</v>
          </cell>
          <cell r="B2966" t="str">
            <v>HASTE DE ATERRAMENTO 5/8  PARA SPDA - FORNECIMENTO E INSTALAÇÃO. AF_12/2017</v>
          </cell>
          <cell r="C2966" t="str">
            <v>UN</v>
          </cell>
          <cell r="D2966">
            <v>40.76</v>
          </cell>
        </row>
        <row r="2967">
          <cell r="A2967">
            <v>96986</v>
          </cell>
          <cell r="B2967" t="str">
            <v>HASTE DE ATERRAMENTO 3/4  PARA SPDA - FORNECIMENTO E INSTALAÇÃO. AF_12/2017</v>
          </cell>
          <cell r="C2967" t="str">
            <v>UN</v>
          </cell>
          <cell r="D2967">
            <v>61.01</v>
          </cell>
        </row>
        <row r="2968">
          <cell r="A2968">
            <v>96987</v>
          </cell>
          <cell r="B2968" t="str">
            <v>BASE METÁLICA PARA MASTRO 1 ½  PARA SPDA - FORNECIMENTO E INSTALAÇÃO. AF_12/2017</v>
          </cell>
          <cell r="C2968" t="str">
            <v>UN</v>
          </cell>
          <cell r="D2968">
            <v>103.74</v>
          </cell>
        </row>
        <row r="2969">
          <cell r="A2969">
            <v>96988</v>
          </cell>
          <cell r="B2969" t="str">
            <v>MASTRO 1 ½  PARA SPDA - FORNECIMENTO E INSTALAÇÃO. AF_12/2017</v>
          </cell>
          <cell r="C2969" t="str">
            <v>UN</v>
          </cell>
          <cell r="D2969">
            <v>157.27000000000001</v>
          </cell>
        </row>
        <row r="2970">
          <cell r="A2970">
            <v>96989</v>
          </cell>
          <cell r="B2970" t="str">
            <v>CAPTOR TIPO FRANKLIN PARA SPDA - FORNECIMENTO E INSTALAÇÃO. AF_12/2017</v>
          </cell>
          <cell r="C2970" t="str">
            <v>UN</v>
          </cell>
          <cell r="D2970">
            <v>103.42</v>
          </cell>
        </row>
        <row r="2971">
          <cell r="A2971">
            <v>98463</v>
          </cell>
          <cell r="B2971" t="str">
            <v>SUPORTE ISOLADOR PARA CORDOALHA DE COBRE - FORNECIMENTO E INSTALAÇÃO. AF_12/2017</v>
          </cell>
          <cell r="C2971" t="str">
            <v>UN</v>
          </cell>
          <cell r="D2971">
            <v>19.38</v>
          </cell>
        </row>
        <row r="2972">
          <cell r="A2972">
            <v>9535</v>
          </cell>
          <cell r="B2972" t="str">
            <v>CHUVEIRO ELETRICO COMUM CORPO PLASTICO TIPO DUCHA, FORNECIMENTO E INSTALACAO</v>
          </cell>
          <cell r="C2972" t="str">
            <v>UN</v>
          </cell>
          <cell r="D2972">
            <v>72.540000000000006</v>
          </cell>
        </row>
        <row r="2973">
          <cell r="A2973">
            <v>88547</v>
          </cell>
          <cell r="B2973" t="str">
            <v>CHAVE DE BOIA AUTOMÁTICA SUPERIOR 10A/250V - FORNECIMENTO E INSTALACAO</v>
          </cell>
          <cell r="C2973" t="str">
            <v>UN</v>
          </cell>
          <cell r="D2973">
            <v>64.099999999999994</v>
          </cell>
        </row>
        <row r="2974">
          <cell r="A2974">
            <v>72283</v>
          </cell>
          <cell r="B2974" t="str">
            <v>ABRIGO PARA HIDRANTE, 75X45X17CM, COM REGISTRO GLOBO ANGULAR 45º 2.1/2", ADAPTADOR STORZ 2.1/2", MANGUEIRA DE INCÊNDIO 15M, REDUÇÃO 2.1/2X1.1/2" E ESGUICHO EM LATÃO 1.1/2" - FORNECIMENTO E INSTALAÇÃO</v>
          </cell>
          <cell r="C2974" t="str">
            <v>UN</v>
          </cell>
          <cell r="D2974">
            <v>804.15</v>
          </cell>
        </row>
        <row r="2975">
          <cell r="A2975">
            <v>72287</v>
          </cell>
          <cell r="B2975" t="str">
            <v>CAIXA DE INCÊNDIO 45X75X17CM - FORNECIMENTO E INSTALAÇÃO</v>
          </cell>
          <cell r="C2975" t="str">
            <v>UN</v>
          </cell>
          <cell r="D2975">
            <v>207.93</v>
          </cell>
        </row>
        <row r="2976">
          <cell r="A2976">
            <v>72288</v>
          </cell>
          <cell r="B2976" t="str">
            <v>CAIXA DE INCÊNDIO 60X75X17CM - FORNECIMENTO E INSTALAÇÃO</v>
          </cell>
          <cell r="C2976" t="str">
            <v>UN</v>
          </cell>
          <cell r="D2976">
            <v>258.52</v>
          </cell>
        </row>
        <row r="2977">
          <cell r="A2977">
            <v>72553</v>
          </cell>
          <cell r="B2977" t="str">
            <v>EXTINTOR DE PQS 4KG - FORNECIMENTO E INSTALACAO</v>
          </cell>
          <cell r="C2977" t="str">
            <v>UN</v>
          </cell>
          <cell r="D2977">
            <v>129.15</v>
          </cell>
        </row>
        <row r="2978">
          <cell r="A2978">
            <v>72554</v>
          </cell>
          <cell r="B2978" t="str">
            <v>EXTINTOR DE CO2 6KG - FORNECIMENTO E INSTALACAO</v>
          </cell>
          <cell r="C2978" t="str">
            <v>UN</v>
          </cell>
          <cell r="D2978">
            <v>431.94</v>
          </cell>
        </row>
        <row r="2979">
          <cell r="A2979" t="str">
            <v>73775/1</v>
          </cell>
          <cell r="B2979" t="str">
            <v>EXTINTOR INCENDIO TP PO QUIMICO 4KG FORNECIMENTO E COLOCACAO</v>
          </cell>
          <cell r="C2979" t="str">
            <v>UN</v>
          </cell>
          <cell r="D2979">
            <v>135.16</v>
          </cell>
        </row>
        <row r="2980">
          <cell r="A2980" t="str">
            <v>73775/2</v>
          </cell>
          <cell r="B2980" t="str">
            <v>EXTINTOR INCENDIO AGUA-PRESSURIZADA 10L INCL SUPORTE PAREDE CARGA     COMPLETA FORNECIMENTO E COLOCACAO</v>
          </cell>
          <cell r="C2980" t="str">
            <v>UN</v>
          </cell>
          <cell r="D2980">
            <v>139.21</v>
          </cell>
        </row>
        <row r="2981">
          <cell r="A2981">
            <v>83633</v>
          </cell>
          <cell r="B2981" t="str">
            <v>HIDRANTE SUBTERRANEO FERRO FUNDIDO C/ CURVA LONGA E CAIXA DN=75MM</v>
          </cell>
          <cell r="C2981" t="str">
            <v>UN</v>
          </cell>
          <cell r="D2981">
            <v>1910.81</v>
          </cell>
        </row>
        <row r="2982">
          <cell r="A2982">
            <v>83634</v>
          </cell>
          <cell r="B2982" t="str">
            <v>EXTINTOR INCENDIO TP GAS CARBONICO 4KG COMPLETO - FORNECIMENTO E INSTALACAO</v>
          </cell>
          <cell r="C2982" t="str">
            <v>UN</v>
          </cell>
          <cell r="D2982">
            <v>405.5</v>
          </cell>
        </row>
        <row r="2983">
          <cell r="A2983">
            <v>83635</v>
          </cell>
          <cell r="B2983" t="str">
            <v>EXTINTOR INCENDIO TP PO QUIMICO 6KG - FORNECIMENTO E INSTALACAO</v>
          </cell>
          <cell r="C2983" t="str">
            <v>UN</v>
          </cell>
          <cell r="D2983">
            <v>156.79</v>
          </cell>
        </row>
        <row r="2984">
          <cell r="A2984">
            <v>96765</v>
          </cell>
          <cell r="B2984" t="str">
            <v>ABRIGO PARA HIDRANTE, 90X60X17CM, COM REGISTRO GLOBO ANGULAR 45 GRAUS 2 1/2", ADAPTADOR STORZ 2 1/2", MANGUEIRA DE INCÊNDIO 20M, REDUÇÃO 2 1/2 X 1 1/2" E ESGUICHO EM LATÃO 1 1/2" - FORNECIMENTO E INSTALAÇÃO. AF_08/2017</v>
          </cell>
          <cell r="C2984" t="str">
            <v>UN</v>
          </cell>
          <cell r="D2984">
            <v>945.22</v>
          </cell>
        </row>
        <row r="2985">
          <cell r="A2985">
            <v>72337</v>
          </cell>
          <cell r="B2985" t="str">
            <v>TOMADA PARA TELEFONE DE 4 POLOS PADRAO TELEBRAS - FORNECIMENTO E INSTALACAO</v>
          </cell>
          <cell r="C2985" t="str">
            <v>UN</v>
          </cell>
          <cell r="D2985">
            <v>20.32</v>
          </cell>
        </row>
        <row r="2986">
          <cell r="A2986" t="str">
            <v>73749/1</v>
          </cell>
          <cell r="B2986" t="str">
            <v>CAIXA ENTERRADA PARA INSTALACOES TELEFONICAS TIPO R1 0,60X0,35X0,50M EM BLOCOS DE CONCRETO ESTRUTURAL</v>
          </cell>
          <cell r="C2986" t="str">
            <v>UN</v>
          </cell>
          <cell r="D2986">
            <v>170.69</v>
          </cell>
        </row>
        <row r="2987">
          <cell r="A2987" t="str">
            <v>73749/2</v>
          </cell>
          <cell r="B2987" t="str">
            <v>CAIXA ENTERRADA PARA INSTALACOES TELEFONICAS TIPO R2 1,07X0,52X0,50M EM BLOCOS DE CONCRETO ESTRUTURAL</v>
          </cell>
          <cell r="C2987" t="str">
            <v>UN</v>
          </cell>
          <cell r="D2987">
            <v>311.37</v>
          </cell>
        </row>
        <row r="2988">
          <cell r="A2988" t="str">
            <v>73749/3</v>
          </cell>
          <cell r="B2988" t="str">
            <v>CAIXA ENTERRADA PARA INSTALACOES TELEFONICAS TIPO R3 1,30X1,20X1,20M EM BLOCOS DE CONCRETO ESTRUTURAL</v>
          </cell>
          <cell r="C2988" t="str">
            <v>UN</v>
          </cell>
          <cell r="D2988">
            <v>1014.91</v>
          </cell>
        </row>
        <row r="2989">
          <cell r="A2989">
            <v>83366</v>
          </cell>
          <cell r="B2989" t="str">
            <v>CAIXA DE PASSAGEM PARA TELEFONE 15X15X10CM (SOBREPOR), FORNECIMENTO E INSTALACAO.</v>
          </cell>
          <cell r="C2989" t="str">
            <v>UN</v>
          </cell>
          <cell r="D2989">
            <v>54.61</v>
          </cell>
        </row>
        <row r="2990">
          <cell r="A2990">
            <v>83367</v>
          </cell>
          <cell r="B2990" t="str">
            <v>CAIXA DE PASSAGEM PARA TELEFONE 80X80X15CM (SOBREPOR) FORNECIMENTO E INSTALACAO</v>
          </cell>
          <cell r="C2990" t="str">
            <v>UN</v>
          </cell>
          <cell r="D2990">
            <v>379.41</v>
          </cell>
        </row>
        <row r="2991">
          <cell r="A2991">
            <v>83368</v>
          </cell>
          <cell r="B2991" t="str">
            <v>CAIXA DE PASSAGEM PARA TELEFONE 150X150X15CM (SOBREPOR) FORNECIMENTO E INSTALACAO</v>
          </cell>
          <cell r="C2991" t="str">
            <v>UN</v>
          </cell>
          <cell r="D2991">
            <v>1039.5999999999999</v>
          </cell>
        </row>
        <row r="2992">
          <cell r="A2992">
            <v>83369</v>
          </cell>
          <cell r="B2992" t="str">
            <v>QUADRO DE DISTRIBUICAO PARA TELEFONE N.4, 60X60X12CM EM CHAPA METALICA, DE EMBUTIR, SEM ACESSORIOS, PADRAO TELEBRAS, FORNECIMENTO E INSTALACAO</v>
          </cell>
          <cell r="C2992" t="str">
            <v>UN</v>
          </cell>
          <cell r="D2992">
            <v>247.8</v>
          </cell>
        </row>
        <row r="2993">
          <cell r="A2993">
            <v>83370</v>
          </cell>
          <cell r="B2993" t="str">
            <v>QUADRO DE DISTRIBUICAO PARA TELEFONE N.3, 40X40X12CM EM CHAPA METALICA, DE EMBUTIR, SEM ACESSORIOS, PADRAO TELEBRAS, FORNECIMENTO E INSTALACAO</v>
          </cell>
          <cell r="C2993" t="str">
            <v>UN</v>
          </cell>
          <cell r="D2993">
            <v>155.53</v>
          </cell>
        </row>
        <row r="2994">
          <cell r="A2994">
            <v>83371</v>
          </cell>
          <cell r="B2994" t="str">
            <v>QUADRO DE DISTRIBUICAO PARA TELEFONE N.2, 20X20X12CM EM CHAPA METALICA, DE EMBUTIR, SEM ACESSORIOS, PADRAO TELEBRAS, FORNECIMENTO E INSTALACAO</v>
          </cell>
          <cell r="C2994" t="str">
            <v>UN</v>
          </cell>
          <cell r="D2994">
            <v>94.17</v>
          </cell>
        </row>
        <row r="2995">
          <cell r="A2995">
            <v>84676</v>
          </cell>
          <cell r="B2995" t="str">
            <v>QUADRO DE DISTRIBUICAO PARA TELEFONE N.5, 80X80X12CM EM CHAPA METALICA, SEM ACESSORIOS, PADRAO TELEBRAS, FORNECIMENTO E INSTALACAO</v>
          </cell>
          <cell r="C2995" t="str">
            <v>UN</v>
          </cell>
          <cell r="D2995">
            <v>350.58</v>
          </cell>
        </row>
        <row r="2996">
          <cell r="A2996">
            <v>84796</v>
          </cell>
          <cell r="B2996" t="str">
            <v>TAMPAO FOFO P/ CAIXA R2 PADRAO TELEBRAS COMPLETO - FORNECIMENTO E INSTALACAO</v>
          </cell>
          <cell r="C2996" t="str">
            <v>UN</v>
          </cell>
          <cell r="D2996">
            <v>471.19</v>
          </cell>
        </row>
        <row r="2997">
          <cell r="A2997">
            <v>84798</v>
          </cell>
          <cell r="B2997" t="str">
            <v>TAMPAO FOFO P/ CAIXA R1 PADRAO TELEBRAS COMPLETO - FORNECIMENTO E INSTALACAO</v>
          </cell>
          <cell r="C2997" t="str">
            <v>UN</v>
          </cell>
          <cell r="D2997">
            <v>213.11</v>
          </cell>
        </row>
        <row r="2998">
          <cell r="A2998">
            <v>98261</v>
          </cell>
          <cell r="B2998" t="str">
            <v>CABO TELEFÔNICO CCI-50 1 PAR, INSTALADO EM ENTRADA DE EDIFICAÇÃO - FORNECIMENTO E INSTALAÇÃO. AF_03/2018</v>
          </cell>
          <cell r="C2998" t="str">
            <v>M</v>
          </cell>
          <cell r="D2998">
            <v>2.65</v>
          </cell>
        </row>
        <row r="2999">
          <cell r="A2999">
            <v>98262</v>
          </cell>
          <cell r="B2999" t="str">
            <v>CABO TELEFÔNICO CCI-50 2 PARES, SEM BLINDAGEM, INSTALADO EM ENTRADA DE EDIFICAÇÃO - FORNECIMENTO E INSTALAÇÃO. AF_03/2018</v>
          </cell>
          <cell r="C2999" t="str">
            <v>M</v>
          </cell>
          <cell r="D2999">
            <v>3.21</v>
          </cell>
        </row>
        <row r="3000">
          <cell r="A3000">
            <v>98263</v>
          </cell>
          <cell r="B3000" t="str">
            <v>CABO TELEFÔNICO CCI-50 3 PARES, SEM BLINDAGEM, INSTALADO EM ENTRADA DE EDIFICAÇÃO - FORNECIMENTO E INSTALAÇÃO. AF_03/2018</v>
          </cell>
          <cell r="C3000" t="str">
            <v>M</v>
          </cell>
          <cell r="D3000">
            <v>3.91</v>
          </cell>
        </row>
        <row r="3001">
          <cell r="A3001">
            <v>98264</v>
          </cell>
          <cell r="B3001" t="str">
            <v>CABO TELEFÔNICO CCI-50 4 PARES, SEM BLINDAGEM, INSTALADO EM ENTRADA DE EDIFICAÇÃO - FORNECIMENTO E INSTALAÇÃO. AF_03/2018</v>
          </cell>
          <cell r="C3001" t="str">
            <v>M</v>
          </cell>
          <cell r="D3001">
            <v>4.45</v>
          </cell>
        </row>
        <row r="3002">
          <cell r="A3002">
            <v>98265</v>
          </cell>
          <cell r="B3002" t="str">
            <v>CABO TELEFÔNICO CCI-50 5 PARES, SEM BLINDAGEM, INSTALADO EM ENTRADA DE EDIFICAÇÃO - FORNECIMENTO E INSTALAÇÃO. AF_03/2018</v>
          </cell>
          <cell r="C3002" t="str">
            <v>M</v>
          </cell>
          <cell r="D3002">
            <v>5.26</v>
          </cell>
        </row>
        <row r="3003">
          <cell r="A3003">
            <v>98266</v>
          </cell>
          <cell r="B3003" t="str">
            <v>CABO TELEFÔNICO CCI-50 6 PARES, SEM BLINDAGEM, INSTALADO EM ENTRADA DE EDIFICAÇÃO - FORNECIMENTO E INSTALAÇÃO. AF_03/2018</v>
          </cell>
          <cell r="C3003" t="str">
            <v>M</v>
          </cell>
          <cell r="D3003">
            <v>5.73</v>
          </cell>
        </row>
        <row r="3004">
          <cell r="A3004">
            <v>98267</v>
          </cell>
          <cell r="B3004" t="str">
            <v>CABO TELEFÔNICO CI-50 10 PARES INSTALADO EM ENTRADA DE EDIFICAÇÃO - FORNECIMENTO E INSTALAÇÃO. AF_03/2018</v>
          </cell>
          <cell r="C3004" t="str">
            <v>M</v>
          </cell>
          <cell r="D3004">
            <v>9.68</v>
          </cell>
        </row>
        <row r="3005">
          <cell r="A3005">
            <v>98268</v>
          </cell>
          <cell r="B3005" t="str">
            <v>CABO TELEFÔNICO CI-50 20 PARES INSTALADO EM ENTRADA DE EDIFICAÇÃO - FORNECIMENTO E INSTALAÇÃO. AF_03/2018</v>
          </cell>
          <cell r="C3005" t="str">
            <v>M</v>
          </cell>
          <cell r="D3005">
            <v>16.350000000000001</v>
          </cell>
        </row>
        <row r="3006">
          <cell r="A3006">
            <v>98269</v>
          </cell>
          <cell r="B3006" t="str">
            <v>CABO TELEFÔNICO CI-50 30 PARES INSTALADO EM ENTRADA DE EDIFICAÇÃO - FORNECIMENTO E INSTALAÇÃO. AF_03/2018</v>
          </cell>
          <cell r="C3006" t="str">
            <v>M</v>
          </cell>
          <cell r="D3006">
            <v>21.36</v>
          </cell>
        </row>
        <row r="3007">
          <cell r="A3007">
            <v>98270</v>
          </cell>
          <cell r="B3007" t="str">
            <v>CABO TELEFÔNICO CI-50 50 PARES INSTALADO EM ENTRADA DE EDIFICAÇÃO - FORNECIMENTO E INSTALAÇÃO. AF_03/2018</v>
          </cell>
          <cell r="C3007" t="str">
            <v>M</v>
          </cell>
          <cell r="D3007">
            <v>35.4</v>
          </cell>
        </row>
        <row r="3008">
          <cell r="A3008">
            <v>98271</v>
          </cell>
          <cell r="B3008" t="str">
            <v>CABO TELEFÔNICO CI-50 75 PARES INSTALADO EM ENTRADA DE EDIFICAÇÃO - FORNECIMENTO E INSTALAÇÃO. AF_03/2018</v>
          </cell>
          <cell r="C3008" t="str">
            <v>M</v>
          </cell>
          <cell r="D3008">
            <v>55.58</v>
          </cell>
        </row>
        <row r="3009">
          <cell r="A3009">
            <v>98272</v>
          </cell>
          <cell r="B3009" t="str">
            <v>CABO TELEFÔNICO CI-50 200 PARES INSTALADO EM ENTRADA DE EDIFICAÇÃO - FORNECIMENTO E INSTALAÇÃO. AF_03/2018</v>
          </cell>
          <cell r="C3009" t="str">
            <v>M</v>
          </cell>
          <cell r="D3009">
            <v>131.94999999999999</v>
          </cell>
        </row>
        <row r="3010">
          <cell r="A3010">
            <v>98273</v>
          </cell>
          <cell r="B3010" t="str">
            <v>CABO TELEFÔNICO CCI-50 4 PARES, SEM BLINDAGEM, INSTALADO EM PRUMADA - FORNECIMENTO E INSTALAÇÃO. AF_03/2018</v>
          </cell>
          <cell r="C3010" t="str">
            <v>M</v>
          </cell>
          <cell r="D3010">
            <v>2.46</v>
          </cell>
        </row>
        <row r="3011">
          <cell r="A3011">
            <v>98274</v>
          </cell>
          <cell r="B3011" t="str">
            <v>CABO TELEFÔNICO CCI-50 5 PARES, SEM BLINDAGEM, INSTALADO EM PRUMADA - FORNECIMENTO E INSTALAÇÃO. AF_03/2018</v>
          </cell>
          <cell r="C3011" t="str">
            <v>M</v>
          </cell>
          <cell r="D3011">
            <v>3.27</v>
          </cell>
        </row>
        <row r="3012">
          <cell r="A3012">
            <v>98275</v>
          </cell>
          <cell r="B3012" t="str">
            <v>CABO TELEFÔNICO CCI-50 6 PARES, SEM BLINDAGEM, INSTALADO EM PRUMADA - FORNECIMENTO E INSTALAÇÃO. AF_03/2018</v>
          </cell>
          <cell r="C3012" t="str">
            <v>M</v>
          </cell>
          <cell r="D3012">
            <v>3.75</v>
          </cell>
        </row>
        <row r="3013">
          <cell r="A3013">
            <v>98276</v>
          </cell>
          <cell r="B3013" t="str">
            <v>CABO TELEFÔNICO CI-50 10 PARES INSTALADO EM PRUMADA - FORNECIMENTO E INSTALAÇÃO. AF_03/2018</v>
          </cell>
          <cell r="C3013" t="str">
            <v>M</v>
          </cell>
          <cell r="D3013">
            <v>7.69</v>
          </cell>
        </row>
        <row r="3014">
          <cell r="A3014">
            <v>98277</v>
          </cell>
          <cell r="B3014" t="str">
            <v>CABO TELEFÔNICO CI-50 20 PARES INSTALADO EM PRUMADA - FORNECIMENTO E INSTALAÇÃO. AF_03/2018</v>
          </cell>
          <cell r="C3014" t="str">
            <v>M</v>
          </cell>
          <cell r="D3014">
            <v>14.36</v>
          </cell>
        </row>
        <row r="3015">
          <cell r="A3015">
            <v>98278</v>
          </cell>
          <cell r="B3015" t="str">
            <v>CABO TELEFÔNICO CI-50 30 PARES INSTALADO EM PRUMADA - FORNECIMENTO E INSTALAÇÃO. AF_03/2018</v>
          </cell>
          <cell r="C3015" t="str">
            <v>M</v>
          </cell>
          <cell r="D3015">
            <v>19.37</v>
          </cell>
        </row>
        <row r="3016">
          <cell r="A3016">
            <v>98279</v>
          </cell>
          <cell r="B3016" t="str">
            <v>CABO TELEFÔNICO CI-50 50 PARES INSTALADO EM PRUMADA - FORNECIMENTO E INSTALAÇÃO. AF_03/2018</v>
          </cell>
          <cell r="C3016" t="str">
            <v>M</v>
          </cell>
          <cell r="D3016">
            <v>33.4</v>
          </cell>
        </row>
        <row r="3017">
          <cell r="A3017">
            <v>98280</v>
          </cell>
          <cell r="B3017" t="str">
            <v>CABO TELEFÔNICO CCI-50 1 PAR, SEM BLINDAGEM, INSTALADO EM DISTRIBUIÇÃO DE EDIFICAÇÃO RESIDENCIAL - FORNECIMENTO E INSTALAÇÃO. AF_03/2018</v>
          </cell>
          <cell r="C3017" t="str">
            <v>M</v>
          </cell>
          <cell r="D3017">
            <v>5.21</v>
          </cell>
        </row>
        <row r="3018">
          <cell r="A3018">
            <v>98281</v>
          </cell>
          <cell r="B3018" t="str">
            <v>CABO TELEFÔNICO CCI-50 2 PARES, SEM BLINDAGEM, INSTALADO EM DISTRIBUIÇÃO DE EDIFICAÇÃO RESIDENCIAL - FORNECIMENTO E INSTALAÇÃO. AF_03/2018</v>
          </cell>
          <cell r="C3018" t="str">
            <v>M</v>
          </cell>
          <cell r="D3018">
            <v>5.77</v>
          </cell>
        </row>
        <row r="3019">
          <cell r="A3019">
            <v>98282</v>
          </cell>
          <cell r="B3019" t="str">
            <v>CABO TELEFÔNICO CCI-50 3 PARES, SEM BLINDAGEM, INSTALADO EM DISTRIBUIÇÃO DE EDIFICAÇÃO RESIDENCIAL - FORNECIMENTO E INSTALAÇÃO. AF_03/2018</v>
          </cell>
          <cell r="C3019" t="str">
            <v>M</v>
          </cell>
          <cell r="D3019">
            <v>6.47</v>
          </cell>
        </row>
        <row r="3020">
          <cell r="A3020">
            <v>98283</v>
          </cell>
          <cell r="B3020" t="str">
            <v>CABO TELEFÔNICO CCI-50 4 PARES, SEM BLINDAGEM, INSTALADO EM DISTRIBUIÇÃO DE EDIFICAÇÃO RESIDENCIAL - FORNECIMENTO E INSTALAÇÃO. AF_03/2018</v>
          </cell>
          <cell r="C3020" t="str">
            <v>M</v>
          </cell>
          <cell r="D3020">
            <v>7.01</v>
          </cell>
        </row>
        <row r="3021">
          <cell r="A3021">
            <v>98284</v>
          </cell>
          <cell r="B3021" t="str">
            <v>CABO TELEFÔNICO CCI-50 5 PARES, SEM BLINDAGEM, INSTALADO EM DISTRIBUIÇÃO DE EDIFICAÇÃO RESIDENCIAL - FORNECIMENTO E INSTALAÇÃO. AF_03/2018</v>
          </cell>
          <cell r="C3021" t="str">
            <v>M</v>
          </cell>
          <cell r="D3021">
            <v>7.81</v>
          </cell>
        </row>
        <row r="3022">
          <cell r="A3022">
            <v>98285</v>
          </cell>
          <cell r="B3022" t="str">
            <v>CABO TELEFÔNICO CCI-50 6 PARES, SEM BLINDAGEM, INSTALADO EM DISTRIBUIÇÃO DE EDIFICAÇÃO RESIDENCIAL - FORNECIMENTO E INSTALAÇÃO. AF_03/2018</v>
          </cell>
          <cell r="C3022" t="str">
            <v>M</v>
          </cell>
          <cell r="D3022">
            <v>8.2899999999999991</v>
          </cell>
        </row>
        <row r="3023">
          <cell r="A3023">
            <v>98286</v>
          </cell>
          <cell r="B3023" t="str">
            <v>CABO TELEFÔNICO CI-50 10 PARES INSTALADO EM DISTRIBUIÇÃO DE EDIFICAÇÃO RESIDENCIAL - FORNECIMENTO E INSTALAÇÃO. AF_03/2018</v>
          </cell>
          <cell r="C3023" t="str">
            <v>M</v>
          </cell>
          <cell r="D3023">
            <v>12.24</v>
          </cell>
        </row>
        <row r="3024">
          <cell r="A3024">
            <v>98287</v>
          </cell>
          <cell r="B3024" t="str">
            <v>CABO TELEFÔNICO CCI-50 1 PAR, SEM BLINDAGEM, INSTALADO EM DISTRIBUIÇÃO DE EDIFICAÇÃO INSTITUCIONAL - FORNECIMENTO E INSTALAÇÃO. AF_03/2018</v>
          </cell>
          <cell r="C3024" t="str">
            <v>M</v>
          </cell>
          <cell r="D3024">
            <v>1.1200000000000001</v>
          </cell>
        </row>
        <row r="3025">
          <cell r="A3025">
            <v>98288</v>
          </cell>
          <cell r="B3025" t="str">
            <v>CABO TELEFÔNICO CCI-50 2 PARES, SEM BLINDAGEM, INSTALADO EM DISTRIBUIÇÃO DE EDIFICAÇÃO INSTITUCIONAL - FORNECIMENTO E INSTALAÇÃO. AF_03/2018</v>
          </cell>
          <cell r="C3025" t="str">
            <v>M</v>
          </cell>
          <cell r="D3025">
            <v>1.68</v>
          </cell>
        </row>
        <row r="3026">
          <cell r="A3026">
            <v>98289</v>
          </cell>
          <cell r="B3026" t="str">
            <v>CABO TELEFÔNICO CCI-50 3 PARES, SEM BLINDAGEM, INSTALADO EM DISTRIBUIÇÃO DE EDIFICAÇÃO INSTITUCIONAL - FORNECIMENTO E INSTALAÇÃO. AF_03/2018</v>
          </cell>
          <cell r="C3026" t="str">
            <v>M</v>
          </cell>
          <cell r="D3026">
            <v>2.38</v>
          </cell>
        </row>
        <row r="3027">
          <cell r="A3027">
            <v>98290</v>
          </cell>
          <cell r="B3027" t="str">
            <v>CABO TELEFÔNICO CCI-50 4 PARES, SEM BLINDAGEM, INSTALADO EM DISTRIBUIÇÃO DE EDIFICAÇÃO INSTITUCIONAL - FORNECIMENTO E INSTALAÇÃO. AF_03/2018</v>
          </cell>
          <cell r="C3027" t="str">
            <v>M</v>
          </cell>
          <cell r="D3027">
            <v>2.9</v>
          </cell>
        </row>
        <row r="3028">
          <cell r="A3028">
            <v>98291</v>
          </cell>
          <cell r="B3028" t="str">
            <v>CABO TELEFÔNICO CCI-50 5 PARES, SEM BLINDAGEM, INSTALADO EM DISTRIBUIÇÃO DE EDIFICAÇÃO INSTITUCIONAL - FORNECIMENTO E INSTALAÇÃO. AF_03/2018</v>
          </cell>
          <cell r="C3028" t="str">
            <v>M</v>
          </cell>
          <cell r="D3028">
            <v>3.73</v>
          </cell>
        </row>
        <row r="3029">
          <cell r="A3029">
            <v>98292</v>
          </cell>
          <cell r="B3029" t="str">
            <v>CABO TELEFÔNICO CCI-50 6 PARES, SEM BLINDAGEM, INSTALADO EM DISTRIBUIÇÃO DE EDIFICAÇÃO INSTITUCIONAL - FORNECIMENTO E INSTALAÇÃO. AF_03/2018</v>
          </cell>
          <cell r="C3029" t="str">
            <v>M</v>
          </cell>
          <cell r="D3029">
            <v>4.2</v>
          </cell>
        </row>
        <row r="3030">
          <cell r="A3030">
            <v>98293</v>
          </cell>
          <cell r="B3030" t="str">
            <v>CABO TELEFÔNICO CI-50 10 PARES INSTALADO EM DISTRIBUIÇÃO DE EDIFICAÇÃO INSTITUCIONAL - FORNECIMENTO E INSTALAÇÃO. AF_03/2018</v>
          </cell>
          <cell r="C3030" t="str">
            <v>M</v>
          </cell>
          <cell r="D3030">
            <v>8.15</v>
          </cell>
        </row>
        <row r="3031">
          <cell r="A3031">
            <v>98400</v>
          </cell>
          <cell r="B3031" t="str">
            <v>CABO TELEFÔNICO CTP-APL-50 10 PARES INSTALADO EM ENTRADA DE EDIFICAÇÃO - FORNECIMENTO E INSTALAÇÃO. AF_04/2018</v>
          </cell>
          <cell r="C3031" t="str">
            <v>M</v>
          </cell>
          <cell r="D3031">
            <v>11.67</v>
          </cell>
        </row>
        <row r="3032">
          <cell r="A3032">
            <v>98401</v>
          </cell>
          <cell r="B3032" t="str">
            <v>CABO TELEFÔNICO CTP-APL-50 20 PARES INSTALADO EM ENTRADA DE EDIFICAÇÃO - FORNECIMENTO E INSTALAÇÃO. AF_04/2018</v>
          </cell>
          <cell r="C3032" t="str">
            <v>M</v>
          </cell>
          <cell r="D3032">
            <v>18.489999999999998</v>
          </cell>
        </row>
        <row r="3033">
          <cell r="A3033">
            <v>98402</v>
          </cell>
          <cell r="B3033" t="str">
            <v>CABO TELEFÔNICO CTP-APL-50 30 PARES INSTALADO EM ENTRADA DE EDIFICAÇÃO - FORNECIMENTO E INSTALAÇÃO. AF_04/2018</v>
          </cell>
          <cell r="C3033" t="str">
            <v>M</v>
          </cell>
          <cell r="D3033">
            <v>24.21</v>
          </cell>
        </row>
        <row r="3034">
          <cell r="A3034">
            <v>98397</v>
          </cell>
          <cell r="B3034" t="str">
            <v>PINTURA ANTICORROSIVA DE DUTO METÁLICO. AF_04/2018</v>
          </cell>
          <cell r="C3034" t="str">
            <v>M2</v>
          </cell>
          <cell r="D3034">
            <v>7.62</v>
          </cell>
        </row>
        <row r="3035">
          <cell r="A3035" t="str">
            <v>74003/1</v>
          </cell>
          <cell r="B3035" t="str">
            <v>INSTALACOES GAS CENTRAL P/ EDIFICIO RESIDENCIAL C/ 4 PAVTOS 16 UNID.  UMA CENTRAL POR BLOCO COM 16 PONTOS</v>
          </cell>
          <cell r="C3035" t="str">
            <v>UN</v>
          </cell>
          <cell r="D3035">
            <v>5026.55</v>
          </cell>
        </row>
        <row r="3036">
          <cell r="A3036">
            <v>85120</v>
          </cell>
          <cell r="B3036" t="str">
            <v>MANOMETRO 0 A 200 PSI (0 A 14 KGF/CM2), D = 50MM - FORNECIMENTO E COLOCACAO</v>
          </cell>
          <cell r="C3036" t="str">
            <v>UN</v>
          </cell>
          <cell r="D3036">
            <v>121.19</v>
          </cell>
        </row>
        <row r="3037">
          <cell r="A3037">
            <v>83486</v>
          </cell>
          <cell r="B3037" t="str">
            <v>BOMBA CENTRIFUGA C/ MOTOR ELETRICO TRIFASICO 1CV</v>
          </cell>
          <cell r="C3037" t="str">
            <v>UN</v>
          </cell>
          <cell r="D3037">
            <v>1181.54</v>
          </cell>
        </row>
        <row r="3038">
          <cell r="A3038">
            <v>83643</v>
          </cell>
          <cell r="B3038" t="str">
            <v>BOMBA SUBMERSIVEL ELETRICA, TRIFASICA, POTÊNCIA 3,75 HP, DIAMETRO DO ROTOR 90 MM SEMIABERTO, BOCAL DE SAIDA DIAMETRO DE 2 POLEGADAS, HM/Q = 5 M / 61,2 M3/H A 25,5 M / 3,6 M3/H</v>
          </cell>
          <cell r="C3038" t="str">
            <v>UN</v>
          </cell>
          <cell r="D3038">
            <v>3954.96</v>
          </cell>
        </row>
        <row r="3039">
          <cell r="A3039">
            <v>83644</v>
          </cell>
          <cell r="B3039" t="str">
            <v>BOMBA RECALQUE D'AGUA TRIFASICA 10,0 HP</v>
          </cell>
          <cell r="C3039" t="str">
            <v>UN</v>
          </cell>
          <cell r="D3039">
            <v>5110.3</v>
          </cell>
        </row>
        <row r="3040">
          <cell r="A3040">
            <v>83645</v>
          </cell>
          <cell r="B3040" t="str">
            <v>BOMBA RECALQUE D'AGUA TRIFASICA 3,0 HP</v>
          </cell>
          <cell r="C3040" t="str">
            <v>UN</v>
          </cell>
          <cell r="D3040">
            <v>1610.62</v>
          </cell>
        </row>
        <row r="3041">
          <cell r="A3041">
            <v>83646</v>
          </cell>
          <cell r="B3041" t="str">
            <v>BOMBA RECALQUE D'AGUA DE ESTAGIOS TRIFASICA 2,0 HP</v>
          </cell>
          <cell r="C3041" t="str">
            <v>UN</v>
          </cell>
          <cell r="D3041">
            <v>1872.82</v>
          </cell>
        </row>
        <row r="3042">
          <cell r="A3042">
            <v>83647</v>
          </cell>
          <cell r="B3042" t="str">
            <v>BOMBA RECALQUE D'AGUA TRIFASICA 1,5HP</v>
          </cell>
          <cell r="C3042" t="str">
            <v>UN</v>
          </cell>
          <cell r="D3042">
            <v>1218.23</v>
          </cell>
        </row>
        <row r="3043">
          <cell r="A3043">
            <v>83648</v>
          </cell>
          <cell r="B3043" t="str">
            <v>BOMBA RECALQUE D'AGUA TRIFASICA 0,5 HP</v>
          </cell>
          <cell r="C3043" t="str">
            <v>UN</v>
          </cell>
          <cell r="D3043">
            <v>774.93</v>
          </cell>
        </row>
        <row r="3044">
          <cell r="A3044">
            <v>83649</v>
          </cell>
          <cell r="B3044" t="str">
            <v>BOMBA RECALQUE D'AGUA PREDIO 6 A 10 PAVTOS - 2UD</v>
          </cell>
          <cell r="C3044" t="str">
            <v>UN</v>
          </cell>
          <cell r="D3044">
            <v>4695.43</v>
          </cell>
        </row>
        <row r="3045">
          <cell r="A3045">
            <v>83650</v>
          </cell>
          <cell r="B3045" t="str">
            <v>BOMBA RECALQUE D'AGUA PREDIO 3 A 5 PAVTOS - 2UD</v>
          </cell>
          <cell r="C3045" t="str">
            <v>UN</v>
          </cell>
          <cell r="D3045">
            <v>3910.65</v>
          </cell>
        </row>
        <row r="3046">
          <cell r="A3046">
            <v>98294</v>
          </cell>
          <cell r="B3046" t="str">
            <v>CABO ELETRÔNICO CATEGORIA 5E, INSTALADO EM EDIFICAÇÃO RESIDENCIAL - FORNECIMENTO E INSTALAÇÃO. AF_03/2018</v>
          </cell>
          <cell r="C3046" t="str">
            <v>M</v>
          </cell>
          <cell r="D3046">
            <v>1.64</v>
          </cell>
        </row>
        <row r="3047">
          <cell r="A3047">
            <v>98295</v>
          </cell>
          <cell r="B3047" t="str">
            <v>CABO ELETRÔNICO CATEGORIA 5E, INSTALADO EM EDIFICAÇÃO INSTITUCIONAL - FORNECIMENTO E INSTALAÇÃO. AF_03/2018</v>
          </cell>
          <cell r="C3047" t="str">
            <v>M</v>
          </cell>
          <cell r="D3047">
            <v>1.18</v>
          </cell>
        </row>
        <row r="3048">
          <cell r="A3048">
            <v>98296</v>
          </cell>
          <cell r="B3048" t="str">
            <v>CABO ELETRÔNICO CATEGORIA 6, INSTALADO EM EDIFICAÇÃO RESIDENCIAL - FORNECIMENTO E INSTALAÇÃO. AF_03/2018</v>
          </cell>
          <cell r="C3048" t="str">
            <v>M</v>
          </cell>
          <cell r="D3048">
            <v>2.52</v>
          </cell>
        </row>
        <row r="3049">
          <cell r="A3049">
            <v>98297</v>
          </cell>
          <cell r="B3049" t="str">
            <v>CABO ELETRÔNICO CATEGORIA 6, INSTALADO EM EDIFICAÇÃO INSTITUCIONAL - FORNECIMENTO E INSTALAÇÃO. AF_03/2018</v>
          </cell>
          <cell r="C3049" t="str">
            <v>M</v>
          </cell>
          <cell r="D3049">
            <v>1.79</v>
          </cell>
        </row>
        <row r="3050">
          <cell r="A3050">
            <v>98301</v>
          </cell>
          <cell r="B3050" t="str">
            <v>PATCH PANEL 24 PORTAS, CATEGORIA 5E - FORNECIMENTO E INSTALAÇÃO. AF_03/2018</v>
          </cell>
          <cell r="C3050" t="str">
            <v>UN</v>
          </cell>
          <cell r="D3050">
            <v>373.68</v>
          </cell>
        </row>
        <row r="3051">
          <cell r="A3051">
            <v>98302</v>
          </cell>
          <cell r="B3051" t="str">
            <v>PATCH PANEL 24 PORTAS, CATEGORIA 6 - FORNECIMENTO E INSTALAÇÃO. AF_03/2018</v>
          </cell>
          <cell r="C3051" t="str">
            <v>UN</v>
          </cell>
          <cell r="D3051">
            <v>499.24</v>
          </cell>
        </row>
        <row r="3052">
          <cell r="A3052">
            <v>98304</v>
          </cell>
          <cell r="B3052" t="str">
            <v>PATCH PANEL 48 PORTAS, CATEGORIA 6 - FORNECIMENTO E INSTALAÇÃO. AF_03/2018</v>
          </cell>
          <cell r="C3052" t="str">
            <v>UN</v>
          </cell>
          <cell r="D3052">
            <v>804.01</v>
          </cell>
        </row>
        <row r="3053">
          <cell r="A3053">
            <v>98307</v>
          </cell>
          <cell r="B3053" t="str">
            <v>TOMADA DE REDE RJ45 - FORNECIMENTO E INSTALAÇÃO. AF_03/2018</v>
          </cell>
          <cell r="C3053" t="str">
            <v>UN</v>
          </cell>
          <cell r="D3053">
            <v>33.049999999999997</v>
          </cell>
        </row>
        <row r="3054">
          <cell r="A3054">
            <v>98308</v>
          </cell>
          <cell r="B3054" t="str">
            <v>TOMADA PARA TELEFONE RJ11 - FORNECIMENTO E INSTALAÇÃO. AF_03/2018</v>
          </cell>
          <cell r="C3054" t="str">
            <v>UN</v>
          </cell>
          <cell r="D3054">
            <v>21.68</v>
          </cell>
        </row>
        <row r="3055">
          <cell r="A3055">
            <v>98593</v>
          </cell>
          <cell r="B3055" t="str">
            <v>PATCH PANEL 48 PORTAS, CATEGORIA 5E - FORNECIMENTO E INSTALAÇÃO. AF_04/2018</v>
          </cell>
          <cell r="C3055" t="str">
            <v>UN</v>
          </cell>
          <cell r="D3055">
            <v>654.04999999999995</v>
          </cell>
        </row>
        <row r="3056">
          <cell r="A3056">
            <v>89355</v>
          </cell>
          <cell r="B3056" t="str">
            <v>TUBO, PVC, SOLDÁVEL, DN 20MM, INSTALADO EM RAMAL OU SUB-RAMAL DE ÁGUA - FORNECIMENTO E INSTALAÇÃO. AF_12/2014</v>
          </cell>
          <cell r="C3056" t="str">
            <v>M</v>
          </cell>
          <cell r="D3056">
            <v>12.4</v>
          </cell>
        </row>
        <row r="3057">
          <cell r="A3057">
            <v>89356</v>
          </cell>
          <cell r="B3057" t="str">
            <v>TUBO, PVC, SOLDÁVEL, DN 25MM, INSTALADO EM RAMAL OU SUB-RAMAL DE ÁGUA - FORNECIMENTO E INSTALAÇÃO. AF_12/2014</v>
          </cell>
          <cell r="C3057" t="str">
            <v>M</v>
          </cell>
          <cell r="D3057">
            <v>14.62</v>
          </cell>
        </row>
        <row r="3058">
          <cell r="A3058">
            <v>89357</v>
          </cell>
          <cell r="B3058" t="str">
            <v>TUBO, PVC, SOLDÁVEL, DN 32MM, INSTALADO EM RAMAL OU SUB-RAMAL DE ÁGUA - FORNECIMENTO E INSTALAÇÃO. AF_12/2014</v>
          </cell>
          <cell r="C3058" t="str">
            <v>M</v>
          </cell>
          <cell r="D3058">
            <v>20.2</v>
          </cell>
        </row>
        <row r="3059">
          <cell r="A3059">
            <v>89401</v>
          </cell>
          <cell r="B3059" t="str">
            <v>TUBO, PVC, SOLDÁVEL, DN 20MM, INSTALADO EM RAMAL DE DISTRIBUIÇÃO DE ÁGUA - FORNECIMENTO E INSTALAÇÃO. AF_12/2014</v>
          </cell>
          <cell r="C3059" t="str">
            <v>M</v>
          </cell>
          <cell r="D3059">
            <v>5.18</v>
          </cell>
        </row>
        <row r="3060">
          <cell r="A3060">
            <v>89402</v>
          </cell>
          <cell r="B3060" t="str">
            <v>TUBO, PVC, SOLDÁVEL, DN 25MM, INSTALADO EM RAMAL DE DISTRIBUIÇÃO DE ÁGUA - FORNECIMENTO E INSTALAÇÃO. AF_12/2014</v>
          </cell>
          <cell r="C3060" t="str">
            <v>M</v>
          </cell>
          <cell r="D3060">
            <v>6.29</v>
          </cell>
        </row>
        <row r="3061">
          <cell r="A3061">
            <v>89403</v>
          </cell>
          <cell r="B3061" t="str">
            <v>TUBO, PVC, SOLDÁVEL, DN 32MM, INSTALADO EM RAMAL DE DISTRIBUIÇÃO DE ÁGUA - FORNECIMENTO E INSTALAÇÃO. AF_12/2014</v>
          </cell>
          <cell r="C3061" t="str">
            <v>M</v>
          </cell>
          <cell r="D3061">
            <v>10.24</v>
          </cell>
        </row>
        <row r="3062">
          <cell r="A3062">
            <v>89446</v>
          </cell>
          <cell r="B3062" t="str">
            <v>TUBO, PVC, SOLDÁVEL, DN 25MM, INSTALADO EM PRUMADA DE ÁGUA - FORNECIMENTO E INSTALAÇÃO. AF_12/2014</v>
          </cell>
          <cell r="C3062" t="str">
            <v>M</v>
          </cell>
          <cell r="D3062">
            <v>3.13</v>
          </cell>
        </row>
        <row r="3063">
          <cell r="A3063">
            <v>89447</v>
          </cell>
          <cell r="B3063" t="str">
            <v>TUBO, PVC, SOLDÁVEL, DN 32MM, INSTALADO EM PRUMADA DE ÁGUA - FORNECIMENTO E INSTALAÇÃO. AF_12/2014</v>
          </cell>
          <cell r="C3063" t="str">
            <v>M</v>
          </cell>
          <cell r="D3063">
            <v>6.52</v>
          </cell>
        </row>
        <row r="3064">
          <cell r="A3064">
            <v>89448</v>
          </cell>
          <cell r="B3064" t="str">
            <v>TUBO, PVC, SOLDÁVEL, DN 40MM, INSTALADO EM PRUMADA DE ÁGUA - FORNECIMENTO E INSTALAÇÃO. AF_12/2014</v>
          </cell>
          <cell r="C3064" t="str">
            <v>M</v>
          </cell>
          <cell r="D3064">
            <v>9.36</v>
          </cell>
        </row>
        <row r="3065">
          <cell r="A3065">
            <v>89449</v>
          </cell>
          <cell r="B3065" t="str">
            <v>TUBO, PVC, SOLDÁVEL, DN 50MM, INSTALADO EM PRUMADA DE ÁGUA - FORNECIMENTO E INSTALAÇÃO. AF_12/2014</v>
          </cell>
          <cell r="C3065" t="str">
            <v>M</v>
          </cell>
          <cell r="D3065">
            <v>10.77</v>
          </cell>
        </row>
        <row r="3066">
          <cell r="A3066">
            <v>89450</v>
          </cell>
          <cell r="B3066" t="str">
            <v>TUBO, PVC, SOLDÁVEL, DN 60MM, INSTALADO EM PRUMADA DE ÁGUA - FORNECIMENTO E INSTALAÇÃO. AF_12/2014</v>
          </cell>
          <cell r="C3066" t="str">
            <v>M</v>
          </cell>
          <cell r="D3066">
            <v>17.71</v>
          </cell>
        </row>
        <row r="3067">
          <cell r="A3067">
            <v>89451</v>
          </cell>
          <cell r="B3067" t="str">
            <v>TUBO, PVC, SOLDÁVEL, DN 75MM, INSTALADO EM PRUMADA DE ÁGUA - FORNECIMENTO E INSTALAÇÃO. AF_12/2014</v>
          </cell>
          <cell r="C3067" t="str">
            <v>M</v>
          </cell>
          <cell r="D3067">
            <v>29.19</v>
          </cell>
        </row>
        <row r="3068">
          <cell r="A3068">
            <v>89452</v>
          </cell>
          <cell r="B3068" t="str">
            <v>TUBO, PVC, SOLDÁVEL, DN 85MM, INSTALADO EM PRUMADA DE ÁGUA - FORNECIMENTO E INSTALAÇÃO. AF_12/2014</v>
          </cell>
          <cell r="C3068" t="str">
            <v>M</v>
          </cell>
          <cell r="D3068">
            <v>36.299999999999997</v>
          </cell>
        </row>
        <row r="3069">
          <cell r="A3069">
            <v>89508</v>
          </cell>
          <cell r="B3069" t="str">
            <v>TUBO PVC, SÉRIE R, ÁGUA PLUVIAL, DN 40 MM, FORNECIDO E INSTALADO EM RAMAL DE ENCAMINHAMENTO. AF_12/2014</v>
          </cell>
          <cell r="C3069" t="str">
            <v>M</v>
          </cell>
          <cell r="D3069">
            <v>13.22</v>
          </cell>
        </row>
        <row r="3070">
          <cell r="A3070">
            <v>89509</v>
          </cell>
          <cell r="B3070" t="str">
            <v>TUBO PVC, SÉRIE R, ÁGUA PLUVIAL, DN 50 MM, FORNECIDO E INSTALADO EM RAMAL DE ENCAMINHAMENTO. AF_12/2014</v>
          </cell>
          <cell r="C3070" t="str">
            <v>M</v>
          </cell>
          <cell r="D3070">
            <v>18.53</v>
          </cell>
        </row>
        <row r="3071">
          <cell r="A3071">
            <v>89511</v>
          </cell>
          <cell r="B3071" t="str">
            <v>TUBO PVC, SÉRIE R, ÁGUA PLUVIAL, DN 75 MM, FORNECIDO E INSTALADO EM RAMAL DE ENCAMINHAMENTO. AF_12/2014</v>
          </cell>
          <cell r="C3071" t="str">
            <v>M</v>
          </cell>
          <cell r="D3071">
            <v>27.92</v>
          </cell>
        </row>
        <row r="3072">
          <cell r="A3072">
            <v>89512</v>
          </cell>
          <cell r="B3072" t="str">
            <v>TUBO PVC, SÉRIE R, ÁGUA PLUVIAL, DN 100 MM, FORNECIDO E INSTALADO EM RAMAL DE ENCAMINHAMENTO. AF_12/2014</v>
          </cell>
          <cell r="C3072" t="str">
            <v>M</v>
          </cell>
          <cell r="D3072">
            <v>43.83</v>
          </cell>
        </row>
        <row r="3073">
          <cell r="A3073">
            <v>89576</v>
          </cell>
          <cell r="B3073" t="str">
            <v>TUBO PVC, SÉRIE R, ÁGUA PLUVIAL, DN 75 MM, FORNECIDO E INSTALADO EM CONDUTORES VERTICAIS DE ÁGUAS PLUVIAIS. AF_12/2014</v>
          </cell>
          <cell r="C3073" t="str">
            <v>M</v>
          </cell>
          <cell r="D3073">
            <v>15.66</v>
          </cell>
        </row>
        <row r="3074">
          <cell r="A3074">
            <v>89578</v>
          </cell>
          <cell r="B3074" t="str">
            <v>TUBO PVC, SÉRIE R, ÁGUA PLUVIAL, DN 100 MM, FORNECIDO E INSTALADO EM CONDUTORES VERTICAIS DE ÁGUAS PLUVIAIS. AF_12/2014</v>
          </cell>
          <cell r="C3074" t="str">
            <v>M</v>
          </cell>
          <cell r="D3074">
            <v>26.94</v>
          </cell>
        </row>
        <row r="3075">
          <cell r="A3075">
            <v>89580</v>
          </cell>
          <cell r="B3075" t="str">
            <v>TUBO PVC, SÉRIE R, ÁGUA PLUVIAL, DN 150 MM, FORNECIDO E INSTALADO EM CONDUTORES VERTICAIS DE ÁGUAS PLUVIAIS. AF_12/2014</v>
          </cell>
          <cell r="C3075" t="str">
            <v>M</v>
          </cell>
          <cell r="D3075">
            <v>52.77</v>
          </cell>
        </row>
        <row r="3076">
          <cell r="A3076">
            <v>89633</v>
          </cell>
          <cell r="B3076" t="str">
            <v>TUBO, CPVC, SOLDÁVEL, DN 15MM, INSTALADO EM RAMAL OU SUB-RAMAL DE ÁGUA - FORNECIMENTO E INSTALAÇÃO. AF_12/2014</v>
          </cell>
          <cell r="C3076" t="str">
            <v>M</v>
          </cell>
          <cell r="D3076">
            <v>17.690000000000001</v>
          </cell>
        </row>
        <row r="3077">
          <cell r="A3077">
            <v>89634</v>
          </cell>
          <cell r="B3077" t="str">
            <v>TUBO, CPVC, SOLDÁVEL, DN 22MM, INSTALADO EM RAMAL OU SUB-RAMAL DE ÁGUA - FORNECIMENTO E INSTALAÇÃO. AF_12/2014</v>
          </cell>
          <cell r="C3077" t="str">
            <v>M</v>
          </cell>
          <cell r="D3077">
            <v>27.03</v>
          </cell>
        </row>
        <row r="3078">
          <cell r="A3078">
            <v>89635</v>
          </cell>
          <cell r="B3078" t="str">
            <v>TUBO, CPVC, SOLDÁVEL, DN 28MM, INSTALADO EM RAMAL OU SUB-RAMAL DE ÁGUA - FORNECIMENTO E INSTALAÇÃO. AF_12/2014</v>
          </cell>
          <cell r="C3078" t="str">
            <v>M</v>
          </cell>
          <cell r="D3078">
            <v>38.79</v>
          </cell>
        </row>
        <row r="3079">
          <cell r="A3079">
            <v>89636</v>
          </cell>
          <cell r="B3079" t="str">
            <v>TUBO, CPVC, SOLDÁVEL, DN 35MM, INSTALADO EM RAMAL OU SUB-RAMAL DE ÁGUA  FORNECIMENTO E INSTALAÇÃO. AF_12/2014</v>
          </cell>
          <cell r="C3079" t="str">
            <v>M</v>
          </cell>
          <cell r="D3079">
            <v>47.25</v>
          </cell>
        </row>
        <row r="3080">
          <cell r="A3080">
            <v>89711</v>
          </cell>
          <cell r="B3080" t="str">
            <v>TUBO PVC, SERIE NORMAL, ESGOTO PREDIAL, DN 40 MM, FORNECIDO E INSTALADO EM RAMAL DE DESCARGA OU RAMAL DE ESGOTO SANITÁRIO. AF_12/2014</v>
          </cell>
          <cell r="C3080" t="str">
            <v>M</v>
          </cell>
          <cell r="D3080">
            <v>13.07</v>
          </cell>
        </row>
        <row r="3081">
          <cell r="A3081">
            <v>89712</v>
          </cell>
          <cell r="B3081" t="str">
            <v>TUBO PVC, SERIE NORMAL, ESGOTO PREDIAL, DN 50 MM, FORNECIDO E INSTALADO EM RAMAL DE DESCARGA OU RAMAL DE ESGOTO SANITÁRIO. AF_12/2014</v>
          </cell>
          <cell r="C3081" t="str">
            <v>M</v>
          </cell>
          <cell r="D3081">
            <v>19.64</v>
          </cell>
        </row>
        <row r="3082">
          <cell r="A3082">
            <v>89713</v>
          </cell>
          <cell r="B3082" t="str">
            <v>TUBO PVC, SERIE NORMAL, ESGOTO PREDIAL, DN 75 MM, FORNECIDO E INSTALADO EM RAMAL DE DESCARGA OU RAMAL DE ESGOTO SANITÁRIO. AF_12/2014</v>
          </cell>
          <cell r="C3082" t="str">
            <v>M</v>
          </cell>
          <cell r="D3082">
            <v>30.17</v>
          </cell>
        </row>
        <row r="3083">
          <cell r="A3083">
            <v>89714</v>
          </cell>
          <cell r="B3083" t="str">
            <v>TUBO PVC, SERIE NORMAL, ESGOTO PREDIAL, DN 100 MM, FORNECIDO E INSTALADO EM RAMAL DE DESCARGA OU RAMAL DE ESGOTO SANITÁRIO. AF_12/2014</v>
          </cell>
          <cell r="C3083" t="str">
            <v>M</v>
          </cell>
          <cell r="D3083">
            <v>39.020000000000003</v>
          </cell>
        </row>
        <row r="3084">
          <cell r="A3084">
            <v>89716</v>
          </cell>
          <cell r="B3084" t="str">
            <v>TUBO, CPVC, SOLDÁVEL, DN 22MM, INSTALADO EM RAMAL DE DISTRIBUIÇÃO DE ÁGUA - FORNECIMENTO E INSTALAÇÃO. AF_12/2014</v>
          </cell>
          <cell r="C3084" t="str">
            <v>M</v>
          </cell>
          <cell r="D3084">
            <v>19.489999999999998</v>
          </cell>
        </row>
        <row r="3085">
          <cell r="A3085">
            <v>89717</v>
          </cell>
          <cell r="B3085" t="str">
            <v>TUBO, CPVC, SOLDÁVEL, DN 28MM, INSTALADO EM RAMAL DE DISTRIBUIÇÃO DE ÁGUA - FORNECIMENTO E INSTALAÇÃO. AF_12/2014</v>
          </cell>
          <cell r="C3085" t="str">
            <v>M</v>
          </cell>
          <cell r="D3085">
            <v>29.91</v>
          </cell>
        </row>
        <row r="3086">
          <cell r="A3086">
            <v>89770</v>
          </cell>
          <cell r="B3086" t="str">
            <v>TUBO, CPVC, SOLDÁVEL, DN 35MM, INSTALADO EM PRUMADA DE ÁGUA  FORNECIMENTO E INSTALAÇÃO. AF_12/2014</v>
          </cell>
          <cell r="C3086" t="str">
            <v>M</v>
          </cell>
          <cell r="D3086">
            <v>32.880000000000003</v>
          </cell>
        </row>
        <row r="3087">
          <cell r="A3087">
            <v>89771</v>
          </cell>
          <cell r="B3087" t="str">
            <v>TUBO, CPVC, SOLDÁVEL, DN 42MM, INSTALADO EM PRUMADA DE ÁGUA  FORNECIMENTO E INSTALAÇÃO. AF_12/2014</v>
          </cell>
          <cell r="C3087" t="str">
            <v>M</v>
          </cell>
          <cell r="D3087">
            <v>44.93</v>
          </cell>
        </row>
        <row r="3088">
          <cell r="A3088">
            <v>89773</v>
          </cell>
          <cell r="B3088" t="str">
            <v>TUBO, CPVC, SOLDÁVEL, DN 73MM, INSTALADO EM PRUMADA DE ÁGUA  FORNECIMENTO E INSTALAÇÃO. AF_12/2014</v>
          </cell>
          <cell r="C3088" t="str">
            <v>M</v>
          </cell>
          <cell r="D3088">
            <v>104.71</v>
          </cell>
        </row>
        <row r="3089">
          <cell r="A3089">
            <v>89775</v>
          </cell>
          <cell r="B3089" t="str">
            <v>TUBO, CPVC, SOLDÁVEL, DN 89MM, INSTALADO EM PRUMADA DE ÁGUA  FORNECIMENTO E INSTALAÇÃO. AF_12/2014</v>
          </cell>
          <cell r="C3089" t="str">
            <v>M</v>
          </cell>
          <cell r="D3089">
            <v>165.43</v>
          </cell>
        </row>
        <row r="3090">
          <cell r="A3090">
            <v>89798</v>
          </cell>
          <cell r="B3090" t="str">
            <v>TUBO PVC, SERIE NORMAL, ESGOTO PREDIAL, DN 50 MM, FORNECIDO E INSTALADO EM PRUMADA DE ESGOTO SANITÁRIO OU VENTILAÇÃO. AF_12/2014</v>
          </cell>
          <cell r="C3090" t="str">
            <v>M</v>
          </cell>
          <cell r="D3090">
            <v>7.77</v>
          </cell>
        </row>
        <row r="3091">
          <cell r="A3091">
            <v>89799</v>
          </cell>
          <cell r="B3091" t="str">
            <v>TUBO PVC, SERIE NORMAL, ESGOTO PREDIAL, DN 75 MM, FORNECIDO E INSTALADO EM PRUMADA DE ESGOTO SANITÁRIO OU VENTILAÇÃO. AF_12/2014</v>
          </cell>
          <cell r="C3091" t="str">
            <v>M</v>
          </cell>
          <cell r="D3091">
            <v>12.98</v>
          </cell>
        </row>
        <row r="3092">
          <cell r="A3092">
            <v>89800</v>
          </cell>
          <cell r="B3092" t="str">
            <v>TUBO PVC, SERIE NORMAL, ESGOTO PREDIAL, DN 100 MM, FORNECIDO E INSTALADO EM PRUMADA DE ESGOTO SANITÁRIO OU VENTILAÇÃO. AF_12/2014</v>
          </cell>
          <cell r="C3092" t="str">
            <v>M</v>
          </cell>
          <cell r="D3092">
            <v>16.28</v>
          </cell>
        </row>
        <row r="3093">
          <cell r="A3093">
            <v>89848</v>
          </cell>
          <cell r="B3093" t="str">
            <v>TUBO PVC, SERIE NORMAL, ESGOTO PREDIAL, DN 100 MM, FORNECIDO E INSTALADO EM SUBCOLETOR AÉREO DE ESGOTO SANITÁRIO. AF_12/2014</v>
          </cell>
          <cell r="C3093" t="str">
            <v>M</v>
          </cell>
          <cell r="D3093">
            <v>20.18</v>
          </cell>
        </row>
        <row r="3094">
          <cell r="A3094">
            <v>89849</v>
          </cell>
          <cell r="B3094" t="str">
            <v>TUBO PVC, SERIE NORMAL, ESGOTO PREDIAL, DN 150 MM, FORNECIDO E INSTALADO EM SUBCOLETOR AÉREO DE ESGOTO SANITÁRIO. AF_12/2014</v>
          </cell>
          <cell r="C3094" t="str">
            <v>M</v>
          </cell>
          <cell r="D3094">
            <v>38.4</v>
          </cell>
        </row>
        <row r="3095">
          <cell r="A3095">
            <v>89865</v>
          </cell>
          <cell r="B3095" t="str">
            <v>TUBO, PVC, SOLDÁVEL, DN 25MM, INSTALADO EM DRENO DE AR-CONDICIONADO - FORNECIMENTO E INSTALAÇÃO. AF_12/2014</v>
          </cell>
          <cell r="C3095" t="str">
            <v>M</v>
          </cell>
          <cell r="D3095">
            <v>8.76</v>
          </cell>
        </row>
        <row r="3096">
          <cell r="A3096">
            <v>91784</v>
          </cell>
          <cell r="B3096" t="str">
            <v>(COMPOSIÇÃO REPRESENTATIVA) DO SERVIÇO DE INSTALAÇÃO DE TUBOS DE PVC, SOLDÁVEL, ÁGUA FRIA, DN 20 MM (INSTALADO EM RAMAL, SUB-RAMAL OU RAMAL DE DISTRIBUIÇÃO), INCLUSIVE CONEXÕES, CORTES E FIXAÇÕES, PARA PRÉDIOS. AF_10/2015</v>
          </cell>
          <cell r="C3096" t="str">
            <v>M</v>
          </cell>
          <cell r="D3096">
            <v>29.88</v>
          </cell>
        </row>
        <row r="3097">
          <cell r="A3097">
            <v>91785</v>
          </cell>
          <cell r="B3097" t="str">
            <v>(COMPOSIÇÃO REPRESENTATIVA) DO SERVIÇO DE INSTALAÇÃO DE TUBOS DE PVC, SOLDÁVEL, ÁGUA FRIA, DN 25 MM (INSTALADO EM RAMAL, SUB-RAMAL, RAMAL DE DISTRIBUIÇÃO OU PRUMADA), INCLUSIVE CONEXÕES, CORTES E FIXAÇÕES, PARA PRÉDIOS. AF_10/2015</v>
          </cell>
          <cell r="C3097" t="str">
            <v>M</v>
          </cell>
          <cell r="D3097">
            <v>29.56</v>
          </cell>
        </row>
        <row r="3098">
          <cell r="A3098">
            <v>91786</v>
          </cell>
          <cell r="B3098" t="str">
            <v>(COMPOSIÇÃO REPRESENTATIVA) DO SERVIÇO DE INSTALAÇÃO TUBOS DE PVC, SOLDÁVEL, ÁGUA FRIA, DN 32 MM (INSTALADO EM RAMAL, SUB-RAMAL, RAMAL DE DISTRIBUIÇÃO OU PRUMADA), INCLUSIVE CONEXÕES, CORTES E FIXAÇÕES, PARA PRÉDIOS. AF_10/2015</v>
          </cell>
          <cell r="C3098" t="str">
            <v>M</v>
          </cell>
          <cell r="D3098">
            <v>19.399999999999999</v>
          </cell>
        </row>
        <row r="3099">
          <cell r="A3099">
            <v>91787</v>
          </cell>
          <cell r="B3099" t="str">
            <v>(COMPOSIÇÃO REPRESENTATIVA) DO SERVIÇO DE INSTALAÇÃO DE TUBOS DE PVC, SOLDÁVEL, ÁGUA FRIA, DN 40 MM (INSTALADO EM PRUMADA), INCLUSIVE CONEXÕES, CORTES E FIXAÇÕES, PARA PRÉDIOS. AF_10/2015</v>
          </cell>
          <cell r="C3099" t="str">
            <v>M</v>
          </cell>
          <cell r="D3099">
            <v>20.86</v>
          </cell>
        </row>
        <row r="3100">
          <cell r="A3100">
            <v>91788</v>
          </cell>
          <cell r="B3100" t="str">
            <v>(COMPOSIÇÃO REPRESENTATIVA) DO SERVIÇO DE INSTALAÇÃO DE TUBOS DE PVC, SOLDÁVEL, ÁGUA FRIA, DN 50 MM (INSTALADO EM PRUMADA), INCLUSIVE CONEXÕES, CORTES E FIXAÇÕES, PARA PRÉDIOS. AF_10/2015</v>
          </cell>
          <cell r="C3100" t="str">
            <v>M</v>
          </cell>
          <cell r="D3100">
            <v>26.93</v>
          </cell>
        </row>
        <row r="3101">
          <cell r="A3101">
            <v>91789</v>
          </cell>
          <cell r="B3101" t="str">
            <v>(COMPOSIÇÃO REPRESENTATIVA) DO SERVIÇO DE INSTALAÇÃO DE TUBOS DE PVC, SÉRIE R, ÁGUA PLUVIAL, DN 75 MM (INSTALADO EM RAMAL DE ENCAMINHAMENTO, OU CONDUTORES VERTICAIS), INCLUSIVE CONEXÕES, CORTE E FIXAÇÕES, PARA PRÉDIOS. AF_10/2015</v>
          </cell>
          <cell r="C3101" t="str">
            <v>M</v>
          </cell>
          <cell r="D3101">
            <v>29.08</v>
          </cell>
        </row>
        <row r="3102">
          <cell r="A3102">
            <v>91790</v>
          </cell>
          <cell r="B3102" t="str">
            <v>(COMPOSIÇÃO REPRESENTATIVA) DO SERVIÇO DE INSTALAÇÃO DE TUBOS DE PVC, SÉRIE R, ÁGUA PLUVIAL, DN 100 MM (INSTALADO EM RAMAL DE ENCAMINHAMENTO, OU CONDUTORES VERTICAIS), INCLUSIVE CONEXÕES, CORTES E FIXAÇÕES, PARA PRÉDIOS. AF_10/2015</v>
          </cell>
          <cell r="C3102" t="str">
            <v>M</v>
          </cell>
          <cell r="D3102">
            <v>44.34</v>
          </cell>
        </row>
        <row r="3103">
          <cell r="A3103">
            <v>91791</v>
          </cell>
          <cell r="B3103" t="str">
            <v>(COMPOSIÇÃO REPRESENTATIVA) DO SERVIÇO DE INSTALAÇÃO DE TUBOS DE PVC, SÉRIE R, ÁGUA PLUVIAL, DN 150 MM (INSTALADO EM CONDUTORES VERTICAIS), INCLUSIVE CONEXÕES, CORTES E FIXAÇÕES, PARA PRÉDIOS. AF_10/2015</v>
          </cell>
          <cell r="C3103" t="str">
            <v>M</v>
          </cell>
          <cell r="D3103">
            <v>56.44</v>
          </cell>
        </row>
        <row r="3104">
          <cell r="A3104">
            <v>91792</v>
          </cell>
          <cell r="B3104" t="str">
            <v>(COMPOSIÇÃO REPRESENTATIVA) DO SERVIÇO DE INSTALAÇÃO DE TUBO DE PVC, SÉRIE NORMAL, ESGOTO PREDIAL, DN 40 MM (INSTALADO EM RAMAL DE DESCARGA OU RAMAL DE ESGOTO SANITÁRIO), INCLUSIVE CONEXÕES, CORTES E FIXAÇÕES, PARA PRÉDIOS. AF_10/2015</v>
          </cell>
          <cell r="C3104" t="str">
            <v>M</v>
          </cell>
          <cell r="D3104">
            <v>39.6</v>
          </cell>
        </row>
        <row r="3105">
          <cell r="A3105">
            <v>91793</v>
          </cell>
          <cell r="B3105" t="str">
            <v>(COMPOSIÇÃO REPRESENTATIVA) DO SERVIÇO DE INSTALAÇÃO DE TUBO DE PVC, SÉRIE NORMAL, ESGOTO PREDIAL, DN 50 MM (INSTALADO EM RAMAL DE DESCARGA OU RAMAL DE ESGOTO SANITÁRIO), INCLUSIVE CONEXÕES, CORTES E FIXAÇÕES PARA, PRÉDIOS. AF_10/2015</v>
          </cell>
          <cell r="C3105" t="str">
            <v>M</v>
          </cell>
          <cell r="D3105">
            <v>60.05</v>
          </cell>
        </row>
        <row r="3106">
          <cell r="A3106">
            <v>91794</v>
          </cell>
          <cell r="B3106" t="str">
            <v>(COMPOSIÇÃO REPRESENTATIVA) DO SERVIÇO DE INST. TUBO PVC, SÉRIE N, ESGOTO PREDIAL, DN 75 MM, (INST. EM RAMAL DE DESCARGA, RAMAL DE ESG. SANITÁRIO, PRUMADA DE ESG. SANITÁRIO OU VENTILAÇÃO), INCL. CONEXÕES, CORTES E FIXAÇÕES, P/ PRÉDIOS. AF_10/2015</v>
          </cell>
          <cell r="C3106" t="str">
            <v>M</v>
          </cell>
          <cell r="D3106">
            <v>27.11</v>
          </cell>
        </row>
        <row r="3107">
          <cell r="A3107">
            <v>91795</v>
          </cell>
          <cell r="B3107" t="str">
            <v>(COMPOSIÇÃO REPRESENTATIVA) DO SERVIÇO DE INST. TUBO PVC, SÉRIE N, ESGOTO PREDIAL, 100 MM (INST. RAMAL DESCARGA, RAMAL DE ESG. SANIT., PRUMADA ESG. SANIT., VENTILAÇÃO OU SUB-COLETOR AÉREO), INCL. CONEXÕES E CORTES, FIXAÇÕES, P/ PRÉDIOS. AF_10/2015</v>
          </cell>
          <cell r="C3107" t="str">
            <v>M</v>
          </cell>
          <cell r="D3107">
            <v>46.18</v>
          </cell>
        </row>
        <row r="3108">
          <cell r="A3108">
            <v>91796</v>
          </cell>
          <cell r="B3108" t="str">
            <v>(COMPOSIÇÃO REPRESENTATIVA) DO SERVIÇO DE INSTALAÇÃO DE TUBO DE PVC, SÉRIE NORMAL, ESGOTO PREDIAL, DN 150 MM (INSTALADO EM SUB-COLETOR AÉREO), INCLUSIVE CONEXÕES, CORTES E FIXAÇÕES, PARA PRÉDIOS. AF_10/2015</v>
          </cell>
          <cell r="C3108" t="str">
            <v>M</v>
          </cell>
          <cell r="D3108">
            <v>48</v>
          </cell>
        </row>
        <row r="3109">
          <cell r="A3109">
            <v>92275</v>
          </cell>
          <cell r="B3109" t="str">
            <v>TUBO EM COBRE RÍGIDO, DN 22 MM, CLASSE E, SEM ISOLAMENTO, INSTALADO EM PRUMADA  FORNECIMENTO E INSTALAÇÃO. AF_12/2015</v>
          </cell>
          <cell r="C3109" t="str">
            <v>M</v>
          </cell>
          <cell r="D3109">
            <v>32.22</v>
          </cell>
        </row>
        <row r="3110">
          <cell r="A3110">
            <v>92276</v>
          </cell>
          <cell r="B3110" t="str">
            <v>TUBO EM COBRE RÍGIDO, DN 28 MM, CLASSE E, SEM ISOLAMENTO, INSTALADO EM PRUMADA  FORNECIMENTO E INSTALAÇÃO. AF_12/2015</v>
          </cell>
          <cell r="C3110" t="str">
            <v>M</v>
          </cell>
          <cell r="D3110">
            <v>40.78</v>
          </cell>
        </row>
        <row r="3111">
          <cell r="A3111">
            <v>92277</v>
          </cell>
          <cell r="B3111" t="str">
            <v>TUBO EM COBRE RÍGIDO, DN 35 MM, CLASSE E, SEM ISOLAMENTO, INSTALADO EM PRUMADA  FORNECIMENTO E INSTALAÇÃO. AF_12/2015</v>
          </cell>
          <cell r="C3111" t="str">
            <v>M</v>
          </cell>
          <cell r="D3111">
            <v>58.75</v>
          </cell>
        </row>
        <row r="3112">
          <cell r="A3112">
            <v>92278</v>
          </cell>
          <cell r="B3112" t="str">
            <v>TUBO EM COBRE RÍGIDO, DN 42 MM, CLASSE E, SEM ISOLAMENTO, INSTALADO EM PRUMADA  FORNECIMENTO E INSTALAÇÃO. AF_12/2015</v>
          </cell>
          <cell r="C3112" t="str">
            <v>M</v>
          </cell>
          <cell r="D3112">
            <v>78.92</v>
          </cell>
        </row>
        <row r="3113">
          <cell r="A3113">
            <v>92279</v>
          </cell>
          <cell r="B3113" t="str">
            <v>TUBO EM COBRE RÍGIDO, DN 54 MM, CLASSE E, SEM ISOLAMENTO, INSTALADO EM PRUMADA  FORNECIMENTO E INSTALAÇÃO. AF_12/2015</v>
          </cell>
          <cell r="C3113" t="str">
            <v>M</v>
          </cell>
          <cell r="D3113">
            <v>113.93</v>
          </cell>
        </row>
        <row r="3114">
          <cell r="A3114">
            <v>92280</v>
          </cell>
          <cell r="B3114" t="str">
            <v>TUBO EM COBRE RÍGIDO, DN 66 MM, CLASSE E, SEM ISOLAMENTO, INSTALADO EM PRUMADA  FORNECIMENTO E INSTALAÇÃO. AF_12/2015</v>
          </cell>
          <cell r="C3114" t="str">
            <v>M</v>
          </cell>
          <cell r="D3114">
            <v>159.83000000000001</v>
          </cell>
        </row>
        <row r="3115">
          <cell r="A3115">
            <v>92281</v>
          </cell>
          <cell r="B3115" t="str">
            <v>TUBO EM COBRE RÍGIDO, DN 22 MM, CLASSE E, COM ISOLAMENTO, INSTALADO EM PRUMADA  FORNECIMENTO E INSTALAÇÃO. AF_12/2015</v>
          </cell>
          <cell r="C3115" t="str">
            <v>M</v>
          </cell>
          <cell r="D3115">
            <v>94.6</v>
          </cell>
        </row>
        <row r="3116">
          <cell r="A3116">
            <v>92282</v>
          </cell>
          <cell r="B3116" t="str">
            <v>TUBO EM COBRE RÍGIDO, DN 28 MM, CLASSE E, COM ISOLAMENTO, INSTALADO EM PRUMADA  FORNECIMENTO E INSTALAÇÃO. AF_12/2015</v>
          </cell>
          <cell r="C3116" t="str">
            <v>M</v>
          </cell>
          <cell r="D3116">
            <v>105.68</v>
          </cell>
        </row>
        <row r="3117">
          <cell r="A3117">
            <v>92283</v>
          </cell>
          <cell r="B3117" t="str">
            <v>TUBO EM COBRE RÍGIDO, DN 35 MM, CLASSE E, COM ISOLAMENTO, INSTALADO EM PRUMADA  FORNECIMENTO E INSTALAÇÃO. AF_12/2015</v>
          </cell>
          <cell r="C3117" t="str">
            <v>M</v>
          </cell>
          <cell r="D3117">
            <v>140.81</v>
          </cell>
        </row>
        <row r="3118">
          <cell r="A3118">
            <v>92284</v>
          </cell>
          <cell r="B3118" t="str">
            <v>TUBO EM COBRE RÍGIDO, DN 42 MM, CLASSE E, COM ISOLAMENTO, INSTALADO EM PRUMADA  FORNECIMENTO E INSTALAÇÃO. AF_12/2015</v>
          </cell>
          <cell r="C3118" t="str">
            <v>M</v>
          </cell>
          <cell r="D3118">
            <v>172.51</v>
          </cell>
        </row>
        <row r="3119">
          <cell r="A3119">
            <v>92285</v>
          </cell>
          <cell r="B3119" t="str">
            <v>TUBO EM COBRE RÍGIDO, DN 54 MM, CLASSE E, COM ISOLAMENTO, INSTALADO EM PRUMADA  FORNECIMENTO E INSTALAÇÃO. AF_12/2015</v>
          </cell>
          <cell r="C3119" t="str">
            <v>M</v>
          </cell>
          <cell r="D3119">
            <v>225.76</v>
          </cell>
        </row>
        <row r="3120">
          <cell r="A3120">
            <v>92286</v>
          </cell>
          <cell r="B3120" t="str">
            <v>TUBO EM COBRE RÍGIDO, DN 66 MM, CLASSE E, COM ISOLAMENTO, INSTALADO EM PRUMADA  FORNECIMENTO E INSTALAÇÃO. AF_12/2015</v>
          </cell>
          <cell r="C3120" t="str">
            <v>M</v>
          </cell>
          <cell r="D3120">
            <v>273.23</v>
          </cell>
        </row>
        <row r="3121">
          <cell r="A3121">
            <v>92305</v>
          </cell>
          <cell r="B3121" t="str">
            <v>TUBO EM COBRE RÍGIDO, DN 15 MM, CLASSE E, SEM ISOLAMENTO, INSTALADO EM RAMAL DE DISTRIBUIÇÃO  FORNECIMENTO E INSTALAÇÃO. AF_12/2015</v>
          </cell>
          <cell r="C3121" t="str">
            <v>M</v>
          </cell>
          <cell r="D3121">
            <v>21.84</v>
          </cell>
        </row>
        <row r="3122">
          <cell r="A3122">
            <v>92306</v>
          </cell>
          <cell r="B3122" t="str">
            <v>TUBO EM COBRE RÍGIDO, DN 22 MM, CLASSE E, SEM ISOLAMENTO, INSTALADO EM RAMAL DE DISTRIBUIÇÃO  FORNECIMENTO E INSTALAÇÃO. AF_12/2015</v>
          </cell>
          <cell r="C3122" t="str">
            <v>M</v>
          </cell>
          <cell r="D3122">
            <v>35.32</v>
          </cell>
        </row>
        <row r="3123">
          <cell r="A3123">
            <v>92307</v>
          </cell>
          <cell r="B3123" t="str">
            <v>TUBO EM COBRE RÍGIDO, DN 28 MM, CLASSE E, SEM ISOLAMENTO, INSTALADO EM RAMAL DE DISTRIBUIÇÃO  FORNECIMENTO E INSTALAÇÃO. AF_12/2015</v>
          </cell>
          <cell r="C3123" t="str">
            <v>M</v>
          </cell>
          <cell r="D3123">
            <v>44.1</v>
          </cell>
        </row>
        <row r="3124">
          <cell r="A3124">
            <v>92308</v>
          </cell>
          <cell r="B3124" t="str">
            <v>TUBO EM COBRE RÍGIDO, DN 15 MM, CLASSE E, COM ISOLAMENTO, INSTALADO EM RAMAL DE DISTRIBUIÇÃO  FORNECIMENTO E INSTALAÇÃO. AF_12/2015</v>
          </cell>
          <cell r="C3124" t="str">
            <v>M</v>
          </cell>
          <cell r="D3124">
            <v>36.56</v>
          </cell>
        </row>
        <row r="3125">
          <cell r="A3125">
            <v>92309</v>
          </cell>
          <cell r="B3125" t="str">
            <v>TUBO EM COBRE RÍGIDO, DN 22 MM, CLASSE E, COM ISOLAMENTO, INSTALADO EM RAMAL DE DISTRIBUIÇÃO  FORNECIMENTO E INSTALAÇÃO. AF_12/2015</v>
          </cell>
          <cell r="C3125" t="str">
            <v>M</v>
          </cell>
          <cell r="D3125">
            <v>99.27</v>
          </cell>
        </row>
        <row r="3126">
          <cell r="A3126">
            <v>92310</v>
          </cell>
          <cell r="B3126" t="str">
            <v>TUBO EM COBRE RÍGIDO, DN 28 MM, CLASSE E, COM ISOLAMENTO, INSTALADO EM RAMAL DE DISTRIBUIÇÃO  FORNECIMENTO E INSTALAÇÃO. AF_12/2015</v>
          </cell>
          <cell r="C3126" t="str">
            <v>M</v>
          </cell>
          <cell r="D3126">
            <v>110.6</v>
          </cell>
        </row>
        <row r="3127">
          <cell r="A3127">
            <v>92320</v>
          </cell>
          <cell r="B3127" t="str">
            <v>TUBO EM COBRE RÍGIDO, DN 15 MM, CLASSE E, SEM ISOLAMENTO, INSTALADO EM RAMAL E SUB-RAMAL  FORNECIMENTO E INSTALAÇÃO. AF_12/2015</v>
          </cell>
          <cell r="C3127" t="str">
            <v>M</v>
          </cell>
          <cell r="D3127">
            <v>28.65</v>
          </cell>
        </row>
        <row r="3128">
          <cell r="A3128">
            <v>92321</v>
          </cell>
          <cell r="B3128" t="str">
            <v>TUBO EM COBRE RÍGIDO, DN 22 MM, CLASSE E, SEM ISOLAMENTO, INSTALADO EM RAMAL E SUB-RAMAL  FORNECIMENTO E INSTALAÇÃO. AF_12/2015</v>
          </cell>
          <cell r="C3128" t="str">
            <v>M</v>
          </cell>
          <cell r="D3128">
            <v>47.01</v>
          </cell>
        </row>
        <row r="3129">
          <cell r="A3129">
            <v>92322</v>
          </cell>
          <cell r="B3129" t="str">
            <v>TUBO EM COBRE RÍGIDO, DN 28 MM, CLASSE E, SEM ISOLAMENTO, INSTALADO EM RAMAL E SUB-RAMAL  FORNECIMENTO E INSTALAÇÃO. AF_12/2015</v>
          </cell>
          <cell r="C3129" t="str">
            <v>M</v>
          </cell>
          <cell r="D3129">
            <v>60.04</v>
          </cell>
        </row>
        <row r="3130">
          <cell r="A3130">
            <v>92323</v>
          </cell>
          <cell r="B3130" t="str">
            <v>TUBO EM COBRE RÍGIDO, DN 15 MM, CLASSE E, COM ISOLAMENTO, INSTALADO EM RAMAL E SUB-RAMAL  FORNECIMENTO E INSTALAÇÃO. AF_12/2015</v>
          </cell>
          <cell r="C3130" t="str">
            <v>M</v>
          </cell>
          <cell r="D3130">
            <v>41.74</v>
          </cell>
        </row>
        <row r="3131">
          <cell r="A3131">
            <v>92324</v>
          </cell>
          <cell r="B3131" t="str">
            <v>TUBO EM COBRE RÍGIDO, DN 22 MM, CLASSE E, COM ISOLAMENTO, INSTALADO EM RAMAL E SUB-RAMAL  FORNECIMENTO E INSTALAÇÃO. AF_12/2015</v>
          </cell>
          <cell r="C3131" t="str">
            <v>M</v>
          </cell>
          <cell r="D3131">
            <v>109.33</v>
          </cell>
        </row>
        <row r="3132">
          <cell r="A3132">
            <v>92325</v>
          </cell>
          <cell r="B3132" t="str">
            <v>TUBO EM COBRE RÍGIDO, DN 28 MM, CLASSE E, COM ISOLAMENTO, INSTALADO EM RAMAL E SUB-RAMAL  FORNECIMENTO E INSTALAÇÃO. AF_12/2015</v>
          </cell>
          <cell r="C3132" t="str">
            <v>M</v>
          </cell>
          <cell r="D3132">
            <v>124.88</v>
          </cell>
        </row>
        <row r="3133">
          <cell r="A3133">
            <v>92335</v>
          </cell>
          <cell r="B3133" t="str">
            <v>TUBO DE AÇO GALVANIZADO COM COSTURA, CLASSE MÉDIA, CONEXÃO RANHURADA, DN 50 (2"), INSTALADO EM PRUMADAS - FORNECIMENTO E INSTALAÇÃO. AF_12/2015</v>
          </cell>
          <cell r="C3133" t="str">
            <v>M</v>
          </cell>
          <cell r="D3133">
            <v>54.48</v>
          </cell>
        </row>
        <row r="3134">
          <cell r="A3134">
            <v>92336</v>
          </cell>
          <cell r="B3134" t="str">
            <v>TUBO DE AÇO GALVANIZADO COM COSTURA, CLASSE MÉDIA, CONEXÃO RANHURADA, DN 65 (2 1/2"), INSTALADO EM PRUMADAS - FORNECIMENTO E INSTALAÇÃO. AF_12/2015</v>
          </cell>
          <cell r="C3134" t="str">
            <v>M</v>
          </cell>
          <cell r="D3134">
            <v>66.900000000000006</v>
          </cell>
        </row>
        <row r="3135">
          <cell r="A3135">
            <v>92337</v>
          </cell>
          <cell r="B3135" t="str">
            <v>TUBO DE AÇO GALVANIZADO COM COSTURA, CLASSE MÉDIA, CONEXÃO RANHURADA, DN 80 (3"), INSTALADO EM PRUMADAS - FORNECIMENTO E INSTALAÇÃO. AF_12/2015</v>
          </cell>
          <cell r="C3135" t="str">
            <v>M</v>
          </cell>
          <cell r="D3135">
            <v>87.93</v>
          </cell>
        </row>
        <row r="3136">
          <cell r="A3136">
            <v>92338</v>
          </cell>
          <cell r="B3136" t="str">
            <v>TUBO DE AÇO PRETO SEM COSTURA, CONEXÃO SOLDADA, DN 50 (2"), INSTALADO EM PRUMADAS - FORNECIMENTO E INSTALAÇÃO. AF_12/2015</v>
          </cell>
          <cell r="C3136" t="str">
            <v>M</v>
          </cell>
          <cell r="D3136">
            <v>73.69</v>
          </cell>
        </row>
        <row r="3137">
          <cell r="A3137">
            <v>92339</v>
          </cell>
          <cell r="B3137" t="str">
            <v>TUBO DE AÇO PRETO SEM COSTURA, CONEXÃO SOLDADA, DN 65 (2 1/2"), INSTALADO EM PRUMADAS - FORNECIMENTO E INSTALAÇÃO. AF_12/2015</v>
          </cell>
          <cell r="C3137" t="str">
            <v>M</v>
          </cell>
          <cell r="D3137">
            <v>109.74</v>
          </cell>
        </row>
        <row r="3138">
          <cell r="A3138">
            <v>92341</v>
          </cell>
          <cell r="B3138" t="str">
            <v>TUBO DE AÇO GALVANIZADO COM COSTURA, CLASSE MÉDIA, DN 50 (2"), CONEXÃO ROSQUEADA, INSTALADO EM PRUMADAS - FORNECIMENTO E INSTALAÇÃO. AF_12/2015</v>
          </cell>
          <cell r="C3138" t="str">
            <v>M</v>
          </cell>
          <cell r="D3138">
            <v>61.29</v>
          </cell>
        </row>
        <row r="3139">
          <cell r="A3139">
            <v>92342</v>
          </cell>
          <cell r="B3139" t="str">
            <v>TUBO DE AÇO GALVANIZADO COM COSTURA, CLASSE MÉDIA, DN 65 (2 1/2"), CONEXÃO ROSQUEADA, INSTALADO EM PRUMADAS - FORNECIMENTO E INSTALAÇÃO. AF_12/2015</v>
          </cell>
          <cell r="C3139" t="str">
            <v>M</v>
          </cell>
          <cell r="D3139">
            <v>73.73</v>
          </cell>
        </row>
        <row r="3140">
          <cell r="A3140">
            <v>92343</v>
          </cell>
          <cell r="B3140" t="str">
            <v>TUBO DE AÇO GALVANIZADO COM COSTURA, CLASSE MÉDIA, DN 80 (3"), CONEXÃO ROSQUEADA, INSTALADO EM PRUMADAS - FORNECIMENTO E INSTALAÇÃO. AF_12/2015</v>
          </cell>
          <cell r="C3140" t="str">
            <v>M</v>
          </cell>
          <cell r="D3140">
            <v>94.83</v>
          </cell>
        </row>
        <row r="3141">
          <cell r="A3141">
            <v>92361</v>
          </cell>
          <cell r="B3141" t="str">
            <v>TUBO DE AÇO PRETO SEM COSTURA, CONEXÃO SOLDADA, DN 50 (2"), INSTALADO EM REDE DE ALIMENTAÇÃO PARA HIDRANTE - FORNECIMENTO E INSTALAÇÃO. AF_12/2015</v>
          </cell>
          <cell r="C3141" t="str">
            <v>M</v>
          </cell>
          <cell r="D3141">
            <v>59.77</v>
          </cell>
        </row>
        <row r="3142">
          <cell r="A3142">
            <v>92362</v>
          </cell>
          <cell r="B3142" t="str">
            <v>TUBO DE AÇO PRETO SEM COSTURA, CONEXÃO SOLDADA, DN 65 (2 1/2"), INSTALADO EM REDE DE ALIMENTAÇÃO PARA HIDRANTE - FORNECIMENTO E INSTALAÇÃO. AF_12/2015</v>
          </cell>
          <cell r="C3142" t="str">
            <v>M</v>
          </cell>
          <cell r="D3142">
            <v>95.25</v>
          </cell>
        </row>
        <row r="3143">
          <cell r="A3143">
            <v>92364</v>
          </cell>
          <cell r="B3143" t="str">
            <v>TUBO DE AÇO GALVANIZADO COM COSTURA, CLASSE MÉDIA, DN 32 (1 1/4"), CONEXÃO ROSQUEADA, INSTALADO EM REDE DE ALIMENTAÇÃO PARA HIDRANTE - FORNECIMENTO E INSTALAÇÃO. AF_12/2015</v>
          </cell>
          <cell r="C3143" t="str">
            <v>M</v>
          </cell>
          <cell r="D3143">
            <v>33.159999999999997</v>
          </cell>
        </row>
        <row r="3144">
          <cell r="A3144">
            <v>92365</v>
          </cell>
          <cell r="B3144" t="str">
            <v>TUBO DE AÇO GALVANIZADO COM COSTURA, CLASSE MÉDIA, DN 40 (1 1/2"), CONEXÃO ROSQUEADA, INSTALADO EM REDE DE ALIMENTAÇÃO PARA HIDRANTE - FORNECIMENTO E INSTALAÇÃO. AF_12/2015</v>
          </cell>
          <cell r="C3144" t="str">
            <v>M</v>
          </cell>
          <cell r="D3144">
            <v>38.11</v>
          </cell>
        </row>
        <row r="3145">
          <cell r="A3145">
            <v>92366</v>
          </cell>
          <cell r="B3145" t="str">
            <v>TUBO DE AÇO GALVANIZADO COM COSTURA, CLASSE MÉDIA, DN 50 (2"), CONEXÃO ROSQUEADA, INSTALADO EM REDE DE ALIMENTAÇÃO PARA HIDRANTE - FORNECIMENTO E INSTALAÇÃO. AF_12/2015</v>
          </cell>
          <cell r="C3145" t="str">
            <v>M</v>
          </cell>
          <cell r="D3145">
            <v>52.89</v>
          </cell>
        </row>
        <row r="3146">
          <cell r="A3146">
            <v>92367</v>
          </cell>
          <cell r="B3146" t="str">
            <v>TUBO DE AÇO GALVANIZADO COM COSTURA, CLASSE MÉDIA, DN 65 (2 1/2"), CONEXÃO ROSQUEADA, INSTALADO EM REDE DE ALIMENTAÇÃO PARA HIDRANTE - FORNECIMENTO E INSTALAÇÃO. AF_12/2015</v>
          </cell>
          <cell r="C3146" t="str">
            <v>M</v>
          </cell>
          <cell r="D3146">
            <v>64.95</v>
          </cell>
        </row>
        <row r="3147">
          <cell r="A3147">
            <v>92368</v>
          </cell>
          <cell r="B3147" t="str">
            <v>TUBO DE AÇO GALVANIZADO COM COSTURA, CLASSE MÉDIA, DN 80 (3"), CONEXÃO ROSQUEADA, INSTALADO EM REDE DE ALIMENTAÇÃO PARA HIDRANTE - FORNECIMENTO E INSTALAÇÃO. AF_12/2015</v>
          </cell>
          <cell r="C3147" t="str">
            <v>M</v>
          </cell>
          <cell r="D3147">
            <v>85.69</v>
          </cell>
        </row>
        <row r="3148">
          <cell r="A3148">
            <v>92648</v>
          </cell>
          <cell r="B3148" t="str">
            <v>TUBO DE AÇO PRETO SEM COSTURA, CONEXÃO SOLDADA, DN 40 (1 1/2"), INSTALADO EM REDE DE ALIMENTAÇÃO PARA SPRINKLER - FORNECIMENTO E INSTALAÇÃO. AF_12/2015</v>
          </cell>
          <cell r="C3148" t="str">
            <v>M</v>
          </cell>
          <cell r="D3148">
            <v>51.13</v>
          </cell>
        </row>
        <row r="3149">
          <cell r="A3149">
            <v>92649</v>
          </cell>
          <cell r="B3149" t="str">
            <v>TUBO DE AÇO PRETO SEM COSTURA, CONEXÃO SOLDADA, DN 50 (2"), INSTALADO EM REDE DE ALIMENTAÇÃO PARA SPRINKLER - FORNECIMENTO E INSTALAÇÃO. AF_12/2015</v>
          </cell>
          <cell r="C3149" t="str">
            <v>M</v>
          </cell>
          <cell r="D3149">
            <v>62.28</v>
          </cell>
        </row>
        <row r="3150">
          <cell r="A3150">
            <v>92650</v>
          </cell>
          <cell r="B3150" t="str">
            <v>TUBO DE AÇO PRETO SEM COSTURA, CONEXÃO SOLDADA, DN 65 (2 1/2"), INSTALADO EM REDE DE ALIMENTAÇÃO PARA SPRINKLER - FORNECIMENTO E INSTALAÇÃO. AF_12/2015</v>
          </cell>
          <cell r="C3150" t="str">
            <v>M</v>
          </cell>
          <cell r="D3150">
            <v>97.76</v>
          </cell>
        </row>
        <row r="3151">
          <cell r="A3151">
            <v>92652</v>
          </cell>
          <cell r="B3151" t="str">
            <v>TUBO DE AÇO GALVANIZADO COM COSTURA, CLASSE MÉDIA, CONEXÃO ROSQUEADA, DN 32 (1 1/4"), INSTALADO EM REDE DE ALIMENTAÇÃO PARA SPRINKLER - FORNECIMENTO E INSTALAÇÃO. AF_12/2015</v>
          </cell>
          <cell r="C3151" t="str">
            <v>M</v>
          </cell>
          <cell r="D3151">
            <v>36.25</v>
          </cell>
        </row>
        <row r="3152">
          <cell r="A3152">
            <v>92653</v>
          </cell>
          <cell r="B3152" t="str">
            <v>TUBO DE AÇO GALVANIZADO COM COSTURA, CLASSE MÉDIA, CONEXÃO ROSQUEADA, DN 40 (1 1/2"), INSTALADO EM REDE DE ALIMENTAÇÃO PARA SPRINKLER - FORNECIMENTO E INSTALAÇÃO. AF_12/2015</v>
          </cell>
          <cell r="C3152" t="str">
            <v>M</v>
          </cell>
          <cell r="D3152">
            <v>41.24</v>
          </cell>
        </row>
        <row r="3153">
          <cell r="A3153">
            <v>92654</v>
          </cell>
          <cell r="B3153" t="str">
            <v>TUBO DE AÇO GALVANIZADO COM COSTURA, CLASSE MÉDIA, CONEXÃO ROSQUEADA, DN 50 (2"), INSTALADO EM REDE DE ALIMENTAÇÃO PARA SPRINKLER - FORNECIMENTO E INSTALAÇÃO. AF_12/2015</v>
          </cell>
          <cell r="C3153" t="str">
            <v>M</v>
          </cell>
          <cell r="D3153">
            <v>56.02</v>
          </cell>
        </row>
        <row r="3154">
          <cell r="A3154">
            <v>92655</v>
          </cell>
          <cell r="B3154" t="str">
            <v>TUBO DE AÇO GALVANIZADO COM COSTURA, CLASSE MÉDIA, CONEXÃO ROSQUEADA, DN 65 (2 1/2"), INSTALADO EM REDE DE ALIMENTAÇÃO PARA SPRINKLER - FORNECIMENTO E INSTALAÇÃO. AF_12/2015</v>
          </cell>
          <cell r="C3154" t="str">
            <v>M</v>
          </cell>
          <cell r="D3154">
            <v>68.14</v>
          </cell>
        </row>
        <row r="3155">
          <cell r="A3155">
            <v>92656</v>
          </cell>
          <cell r="B3155" t="str">
            <v>TUBO DE AÇO GALVANIZADO COM COSTURA, CLASSE MÉDIA, CONEXÃO ROSQUEADA, DN 80 (3"), INSTALADO EM REDE DE ALIMENTAÇÃO PARA SPRINKLER - FORNECIMENTO E INSTALAÇÃO. AF_12/2015</v>
          </cell>
          <cell r="C3155" t="str">
            <v>M</v>
          </cell>
          <cell r="D3155">
            <v>88.89</v>
          </cell>
        </row>
        <row r="3156">
          <cell r="A3156">
            <v>92687</v>
          </cell>
          <cell r="B3156" t="str">
            <v>TUBO DE AÇO GALVANIZADO COM COSTURA, CLASSE MÉDIA, CONEXÃO ROSQUEADA, DN 15 (1/2"), INSTALADO EM RAMAIS E SUB-RAMAIS DE GÁS - FORNECIMENTO E INSTALAÇÃO. AF_12/2015</v>
          </cell>
          <cell r="C3156" t="str">
            <v>M</v>
          </cell>
          <cell r="D3156">
            <v>17.12</v>
          </cell>
        </row>
        <row r="3157">
          <cell r="A3157">
            <v>92688</v>
          </cell>
          <cell r="B3157" t="str">
            <v>TUBO DE AÇO GALVANIZADO COM COSTURA, CLASSE MÉDIA, CONEXÃO ROSQUEADA, DN 20 (3/4"), INSTALADO EM RAMAIS E SUB-RAMAIS DE GÁS - FORNECIMENTO E INSTALAÇÃO. AF_12/2015</v>
          </cell>
          <cell r="C3157" t="str">
            <v>M</v>
          </cell>
          <cell r="D3157">
            <v>24.16</v>
          </cell>
        </row>
        <row r="3158">
          <cell r="A3158">
            <v>92689</v>
          </cell>
          <cell r="B3158" t="str">
            <v>TUBO DE AÇO PRETO SEM COSTURA, CLASSE MÉDIA, CONEXÃO SOLDADA, DN 15 (1/2"), INSTALADO EM RAMAIS E SUB-RAMAIS DE GÁS - FORNECIMENTO E INSTALAÇÃO. AF_12/2015</v>
          </cell>
          <cell r="C3158" t="str">
            <v>M</v>
          </cell>
          <cell r="D3158">
            <v>25.59</v>
          </cell>
        </row>
        <row r="3159">
          <cell r="A3159">
            <v>92690</v>
          </cell>
          <cell r="B3159" t="str">
            <v>TUBO DE AÇO PRETO SEM COSTURA, CLASSE MÉDIA, CONEXÃO SOLDADA, DN 20 (3/4"), INSTALADO EM RAMAIS E SUB-RAMAIS DE GÁS - FORNECIMENTO E INSTALAÇÃO. AF_12/2015</v>
          </cell>
          <cell r="C3159" t="str">
            <v>M</v>
          </cell>
          <cell r="D3159">
            <v>36.96</v>
          </cell>
        </row>
        <row r="3160">
          <cell r="A3160">
            <v>94462</v>
          </cell>
          <cell r="B3160" t="str">
            <v>TUBO DE AÇO GALVANIZADO COM COSTURA, CLASSE MÉDIA, DN 50 (2), CONEXÃO ROSQUEADA, INSTALADO EM RESERVAÇÃO DE ÁGUA DE EDIFICAÇÃO QUE POSSUA RESERVATÓRIO DE FIBRA/FIBROCIMENTO  FORNECIMENTO E INSTALAÇÃO. AF_06/2016</v>
          </cell>
          <cell r="C3160" t="str">
            <v>M</v>
          </cell>
          <cell r="D3160">
            <v>60.96</v>
          </cell>
        </row>
        <row r="3161">
          <cell r="A3161">
            <v>94463</v>
          </cell>
          <cell r="B3161" t="str">
            <v>TUBO DE AÇO GALVANIZADO COM COSTURA, CLASSE MÉDIA, DN 65 (2 1/2), CONEXÃO ROSQUEADA, INSTALADO EM RESERVAÇÃO DE ÁGUA DE EDIFICAÇÃO QUE POSSUA RESERVATÓRIO DE FIBRA/FIBROCIMENTO  FORNECIMENTO E INSTALAÇÃO. AF_06/2016</v>
          </cell>
          <cell r="C3161" t="str">
            <v>M</v>
          </cell>
          <cell r="D3161">
            <v>71.2</v>
          </cell>
        </row>
        <row r="3162">
          <cell r="A3162">
            <v>94464</v>
          </cell>
          <cell r="B3162" t="str">
            <v>TUBO DE AÇO GALVANIZADO COM COSTURA, CLASSE MÉDIA, DN 80 (3), CONEXÃO ROSQUEADA, INSTALADO EM RESERVAÇÃO DE ÁGUA DE EDIFICAÇÃO QUE POSSUA RESERVATÓRIO DE FIBRA/FIBROCIMENTO  FORNECIMENTO E INSTALAÇÃO. AF_06/2016</v>
          </cell>
          <cell r="C3162" t="str">
            <v>M</v>
          </cell>
          <cell r="D3162">
            <v>100.04</v>
          </cell>
        </row>
        <row r="3163">
          <cell r="A3163">
            <v>94602</v>
          </cell>
          <cell r="B3163" t="str">
            <v>TUBO EM COBRE RÍGIDO, DN 54 MM, CLASSE E, SEM ISOLAMENTO, INSTALADO EM RESERVAÇÃO DE ÁGUA DE EDIFICAÇÃO QUE POSSUA RESERVATÓRIO DE FIBRA/FIBROCIMENTO  FORNECIMENTO E INSTALAÇÃO. AF_06/2016</v>
          </cell>
          <cell r="C3163" t="str">
            <v>M</v>
          </cell>
          <cell r="D3163">
            <v>125.21</v>
          </cell>
        </row>
        <row r="3164">
          <cell r="A3164">
            <v>94603</v>
          </cell>
          <cell r="B3164" t="str">
            <v>TUBO EM COBRE RÍGIDO, DN 66 MM, CLASSE E, SEM ISOLAMENTO, INSTALADO EM RESERVAÇÃO DE ÁGUA DE EDIFICAÇÃO QUE POSSUA RESERVATÓRIO DE FIBRA/FIBROCIMENTO  FORNECIMENTO E INSTALAÇÃO. AF_06/2016</v>
          </cell>
          <cell r="C3164" t="str">
            <v>M</v>
          </cell>
          <cell r="D3164">
            <v>167.5</v>
          </cell>
        </row>
        <row r="3165">
          <cell r="A3165">
            <v>94604</v>
          </cell>
          <cell r="B3165" t="str">
            <v>TUBO EM COBRE RÍGIDO, DN 79 MM, CLASSE E, SEM ISOLAMENTO, INSTALADO EM RESERVAÇÃO DE ÁGUA DE EDIFICAÇÃO QUE POSSUA RESERVATÓRIO DE FIBRA/FIBROCIMENTO  FORNECIMENTO E INSTALAÇÃO. AF_06/2016</v>
          </cell>
          <cell r="C3165" t="str">
            <v>M</v>
          </cell>
          <cell r="D3165">
            <v>228.25</v>
          </cell>
        </row>
        <row r="3166">
          <cell r="A3166">
            <v>94605</v>
          </cell>
          <cell r="B3166" t="str">
            <v>TUBO EM COBRE RÍGIDO, DN 104 MM, CLASSE E, SEM ISOLAMENTO, INSTALADO EM RESERVAÇÃO DE ÁGUA DE EDIFICAÇÃO QUE POSSUA RESERVATÓRIO DE FIBRA/FIBROCIMENTO  FORNECIMENTO E INSTALAÇÃO. AF_06/2016</v>
          </cell>
          <cell r="C3166" t="str">
            <v>M</v>
          </cell>
          <cell r="D3166">
            <v>325.31</v>
          </cell>
        </row>
        <row r="3167">
          <cell r="A3167">
            <v>94648</v>
          </cell>
          <cell r="B3167" t="str">
            <v>TUBO, PVC, SOLDÁVEL, DN  25 MM, INSTALADO EM RESERVAÇÃO DE ÁGUA DE EDIFICAÇÃO QUE POSSUA RESERVATÓRIO DE FIBRA/FIBROCIMENTO   FORNECIMENTO E INSTALAÇÃO. AF_06/2016</v>
          </cell>
          <cell r="C3167" t="str">
            <v>M</v>
          </cell>
          <cell r="D3167">
            <v>6.82</v>
          </cell>
        </row>
        <row r="3168">
          <cell r="A3168">
            <v>94649</v>
          </cell>
          <cell r="B3168" t="str">
            <v>TUBO, PVC, SOLDÁVEL, DN 32 MM, INSTALADO EM RESERVAÇÃO DE ÁGUA DE EDIFICAÇÃO QUE POSSUA RESERVATÓRIO DE FIBRA/FIBROCIMENTO   FORNECIMENTO E INSTALAÇÃO. AF_06/2016</v>
          </cell>
          <cell r="C3168" t="str">
            <v>M</v>
          </cell>
          <cell r="D3168">
            <v>10.039999999999999</v>
          </cell>
        </row>
        <row r="3169">
          <cell r="A3169">
            <v>94650</v>
          </cell>
          <cell r="B3169" t="str">
            <v>TUBO, PVC, SOLDÁVEL, DN 40 MM, INSTALADO EM RESERVAÇÃO DE ÁGUA DE EDIFICAÇÃO QUE POSSUA RESERVATÓRIO DE FIBRA/FIBROCIMENTO   FORNECIMENTO E INSTALAÇÃO. AF_06/2016</v>
          </cell>
          <cell r="C3169" t="str">
            <v>M</v>
          </cell>
          <cell r="D3169">
            <v>14.35</v>
          </cell>
        </row>
        <row r="3170">
          <cell r="A3170">
            <v>94651</v>
          </cell>
          <cell r="B3170" t="str">
            <v>TUBO, PVC, SOLDÁVEL, DN 50 MM, INSTALADO EM RESERVAÇÃO DE ÁGUA DE EDIFICAÇÃO QUE POSSUA RESERVATÓRIO DE FIBRA/FIBROCIMENTO   FORNECIMENTO E INSTALAÇÃO. AF_06/2016</v>
          </cell>
          <cell r="C3170" t="str">
            <v>M</v>
          </cell>
          <cell r="D3170">
            <v>15.57</v>
          </cell>
        </row>
        <row r="3171">
          <cell r="A3171">
            <v>94652</v>
          </cell>
          <cell r="B3171" t="str">
            <v>TUBO, PVC, SOLDÁVEL, DN 60 MM, INSTALADO EM RESERVAÇÃO DE ÁGUA DE EDIFICAÇÃO QUE POSSUA RESERVATÓRIO DE FIBRA/FIBROCIMENTO   FORNECIMENTO E INSTALAÇÃO. AF_06/2016</v>
          </cell>
          <cell r="C3171" t="str">
            <v>M</v>
          </cell>
          <cell r="D3171">
            <v>25.34</v>
          </cell>
        </row>
        <row r="3172">
          <cell r="A3172">
            <v>94653</v>
          </cell>
          <cell r="B3172" t="str">
            <v>TUBO, PVC, SOLDÁVEL, DN 75 MM, INSTALADO EM RESERVAÇÃO DE ÁGUA DE EDIFICAÇÃO QUE POSSUA RESERVATÓRIO DE FIBRA/FIBROCIMENTO   FORNECIMENTO E INSTALAÇÃO. AF_06/2016</v>
          </cell>
          <cell r="C3172" t="str">
            <v>M</v>
          </cell>
          <cell r="D3172">
            <v>35.82</v>
          </cell>
        </row>
        <row r="3173">
          <cell r="A3173">
            <v>94654</v>
          </cell>
          <cell r="B3173" t="str">
            <v>TUBO, PVC, SOLDÁVEL, DN 85 MM, INSTALADO EM RESERVAÇÃO DE ÁGUA DE EDIFICAÇÃO QUE POSSUA RESERVATÓRIO DE FIBRA/FIBROCIMENTO   FORNECIMENTO E INSTALAÇÃO. AF_06/2016</v>
          </cell>
          <cell r="C3173" t="str">
            <v>M</v>
          </cell>
          <cell r="D3173">
            <v>48.11</v>
          </cell>
        </row>
        <row r="3174">
          <cell r="A3174">
            <v>94655</v>
          </cell>
          <cell r="B3174" t="str">
            <v>TUBO, PVC, SOLDÁVEL, DN 110 MM, INSTALADO EM RESERVAÇÃO DE ÁGUA DE EDIFICAÇÃO QUE POSSUA RESERVATÓRIO DE FIBRA/FIBROCIMENTO   FORNECIMENTO E INSTALAÇÃO. AF_06/2016</v>
          </cell>
          <cell r="C3174" t="str">
            <v>M</v>
          </cell>
          <cell r="D3174">
            <v>66.78</v>
          </cell>
        </row>
        <row r="3175">
          <cell r="A3175">
            <v>94716</v>
          </cell>
          <cell r="B3175" t="str">
            <v>TUBO, CPVC, SOLDÁVEL, DN 22 MM, INSTALADO EM RESERVAÇÃO DE ÁGUA DE EDIFICAÇÃO QUE POSSUA RESERVATÓRIO DE FIBRA/FIBROCIMENTO  FORNECIMENTO E INSTALAÇÃO. AF_06/2016</v>
          </cell>
          <cell r="C3175" t="str">
            <v>M</v>
          </cell>
          <cell r="D3175">
            <v>19.64</v>
          </cell>
        </row>
        <row r="3176">
          <cell r="A3176">
            <v>94717</v>
          </cell>
          <cell r="B3176" t="str">
            <v>TUBO, CPVC, SOLDÁVEL, DN 28 MM, INSTALADO EM RESERVAÇÃO DE ÁGUA DE EDIFICAÇÃO QUE POSSUA RESERVATÓRIO DE FIBRA/FIBROCIMENTO  FORNECIMENTO E INSTALAÇÃO. AF_06/2016</v>
          </cell>
          <cell r="C3176" t="str">
            <v>M</v>
          </cell>
          <cell r="D3176">
            <v>29.14</v>
          </cell>
        </row>
        <row r="3177">
          <cell r="A3177">
            <v>94718</v>
          </cell>
          <cell r="B3177" t="str">
            <v>TUBO, CPVC, SOLDÁVEL, DN 35 MM, INSTALADO EM RESERVAÇÃO DE ÁGUA DE EDIFICAÇÃO QUE POSSUA RESERVATÓRIO DE FIBRA/FIBROCIMENTO  FORNECIMENTO E INSTALAÇÃO. AF_06/2016</v>
          </cell>
          <cell r="C3177" t="str">
            <v>M</v>
          </cell>
          <cell r="D3177">
            <v>35.99</v>
          </cell>
        </row>
        <row r="3178">
          <cell r="A3178">
            <v>94719</v>
          </cell>
          <cell r="B3178" t="str">
            <v>TUBO, CPVC, SOLDÁVEL, DN 42 MM, INSTALADO EM RESERVAÇÃO DE ÁGUA DE EDIFICAÇÃO QUE POSSUA RESERVATÓRIO DE FIBRA/FIBROCIMENTO  FORNECIMENTO E INSTALAÇÃO. AF_06/2016</v>
          </cell>
          <cell r="C3178" t="str">
            <v>M</v>
          </cell>
          <cell r="D3178">
            <v>47.39</v>
          </cell>
        </row>
        <row r="3179">
          <cell r="A3179">
            <v>94720</v>
          </cell>
          <cell r="B3179" t="str">
            <v>TUBO, CPVC, SOLDÁVEL, DN 54 MM, INSTALADO EM RESERVAÇÃO DE ÁGUA DE EDIFICAÇÃO QUE POSSUA RESERVATÓRIO DE FIBRA/FIBROCIMENTO  FORNECIMENTO E INSTALAÇÃO. AF_06/2016</v>
          </cell>
          <cell r="C3179" t="str">
            <v>M</v>
          </cell>
          <cell r="D3179">
            <v>71.37</v>
          </cell>
        </row>
        <row r="3180">
          <cell r="A3180">
            <v>94721</v>
          </cell>
          <cell r="B3180" t="str">
            <v>TUBO, CPVC, SOLDÁVEL, DN 73 MM, INSTALADO EM RESERVAÇÃO DE ÁGUA DE EDIFICAÇÃO QUE POSSUA RESERVATÓRIO DE FIBRA/FIBROCIMENTO  FORNECIMENTO E INSTALAÇÃO. AF_06/2016</v>
          </cell>
          <cell r="C3180" t="str">
            <v>M</v>
          </cell>
          <cell r="D3180">
            <v>104.78</v>
          </cell>
        </row>
        <row r="3181">
          <cell r="A3181">
            <v>94722</v>
          </cell>
          <cell r="B3181" t="str">
            <v>TUBO, CPVC, SOLDÁVEL, DN 89 MM, INSTALADO EM RESERVAÇÃO DE ÁGUA DE EDIFICAÇÃO QUE POSSUA RESERVATÓRIO DE FIBRA/FIBROCIMENTO  FORNECIMENTO E INSTALAÇÃO. AF_06/2016</v>
          </cell>
          <cell r="C3181" t="str">
            <v>M</v>
          </cell>
          <cell r="D3181">
            <v>182.23</v>
          </cell>
        </row>
        <row r="3182">
          <cell r="A3182">
            <v>95697</v>
          </cell>
          <cell r="B3182" t="str">
            <v>TUBO DE AÇO PRETO SEM COSTURA, CONEXÃO SOLDADA, DN 40 (1 1/2"), INSTALADO EM REDE DE ALIMENTAÇÃO PARA HIDRANTE - FORNECIMENTO E INSTALAÇÃO. AF_12/2015</v>
          </cell>
          <cell r="C3182" t="str">
            <v>M</v>
          </cell>
          <cell r="D3182">
            <v>48.63</v>
          </cell>
        </row>
        <row r="3183">
          <cell r="A3183">
            <v>96635</v>
          </cell>
          <cell r="B3183" t="str">
            <v>TUBO, PPR, DN 25, CLASSE PN 20,  INSTALADO EM RAMAL OU SUB-RAMAL DE ÁGUA  FORNECIMENTO E INSTALAÇÃO. AF_06/2015</v>
          </cell>
          <cell r="C3183" t="str">
            <v>M</v>
          </cell>
          <cell r="D3183">
            <v>20.32</v>
          </cell>
        </row>
        <row r="3184">
          <cell r="A3184">
            <v>96636</v>
          </cell>
          <cell r="B3184" t="str">
            <v>TUBO, PPR, DN 25, CLASSE PN 25 INSTALADO EM RAMAL OU SUB-RAMAL DE ÁGUA  FORNECIMENTO E INSTALAÇÃO. AF_06/2015</v>
          </cell>
          <cell r="C3184" t="str">
            <v>M</v>
          </cell>
          <cell r="D3184">
            <v>21.47</v>
          </cell>
        </row>
        <row r="3185">
          <cell r="A3185">
            <v>96644</v>
          </cell>
          <cell r="B3185" t="str">
            <v>TUBO, PPR, DN 25, CLASSE PN 20,  INSTALADO EM RAMAL DE DISTRIBUIÇÃO DE ÁGUA  FORNECIMENTO E INSTALAÇÃO. AF_06/2015</v>
          </cell>
          <cell r="C3185" t="str">
            <v>M</v>
          </cell>
          <cell r="D3185">
            <v>13.26</v>
          </cell>
        </row>
        <row r="3186">
          <cell r="A3186">
            <v>96645</v>
          </cell>
          <cell r="B3186" t="str">
            <v>TUBO, PPR, DN 32, CLASSE PN 12,  INSTALADO EM RAMAL DE DISTRIBUIÇÃO DE ÁGUA  FORNECIMENTO E INSTALAÇÃO. AF_06/2015</v>
          </cell>
          <cell r="C3186" t="str">
            <v>M</v>
          </cell>
          <cell r="D3186">
            <v>17.18</v>
          </cell>
        </row>
        <row r="3187">
          <cell r="A3187">
            <v>96646</v>
          </cell>
          <cell r="B3187" t="str">
            <v>TUBO, PPR, DN 40, CLASSE PN 12,  INSTALADO EM RAMAL DE DISTRIBUIÇÃO DE ÁGUA  FORNECIMENTO E INSTALAÇÃO. AF_06/2015</v>
          </cell>
          <cell r="C3187" t="str">
            <v>M</v>
          </cell>
          <cell r="D3187">
            <v>26.64</v>
          </cell>
        </row>
        <row r="3188">
          <cell r="A3188">
            <v>96647</v>
          </cell>
          <cell r="B3188" t="str">
            <v>TUBO, PPR, DN 25, CLASSE PN 25,  INSTALADO EM RAMAL DE DISTRIBUIÇÃO DE ÁGUA  FORNECIMENTO E INSTALAÇÃO. AF_06/2015</v>
          </cell>
          <cell r="C3188" t="str">
            <v>M</v>
          </cell>
          <cell r="D3188">
            <v>11.98</v>
          </cell>
        </row>
        <row r="3189">
          <cell r="A3189">
            <v>96648</v>
          </cell>
          <cell r="B3189" t="str">
            <v>TUBO, PPR, DN 32, CLASSE PN 25,  INSTALADO EM RAMAL DE DISTRIBUIÇÃO DE ÁGUA  FORNECIMENTO E INSTALAÇÃO. AF_06/2015</v>
          </cell>
          <cell r="C3189" t="str">
            <v>M</v>
          </cell>
          <cell r="D3189">
            <v>21.82</v>
          </cell>
        </row>
        <row r="3190">
          <cell r="A3190">
            <v>96649</v>
          </cell>
          <cell r="B3190" t="str">
            <v>TUBO, PPR, DN 40, CLASSE PN 25,  INSTALADO EM RAMAL DE DISTRIBUIÇÃO DE ÁGUA  FORNECIMENTO E INSTALAÇÃO. AF_06/2015</v>
          </cell>
          <cell r="C3190" t="str">
            <v>M</v>
          </cell>
          <cell r="D3190">
            <v>32.15</v>
          </cell>
        </row>
        <row r="3191">
          <cell r="A3191">
            <v>96668</v>
          </cell>
          <cell r="B3191" t="str">
            <v>TUBO, PPR, DN 25, CLASSE PN 20,  INSTALADO EM PRUMADA DE ÁGUA  FORNECIMENTO E INSTALAÇÃO. AF_06/2015</v>
          </cell>
          <cell r="C3191" t="str">
            <v>M</v>
          </cell>
          <cell r="D3191">
            <v>8.34</v>
          </cell>
        </row>
        <row r="3192">
          <cell r="A3192">
            <v>96669</v>
          </cell>
          <cell r="B3192" t="str">
            <v>TUBO, PPR, DN 32, CLASSE PN 12,  INSTALADO EM PRUMADA DE ÁGUA  FORNECIMENTO E INSTALAÇÃO. AF_06/2015</v>
          </cell>
          <cell r="C3192" t="str">
            <v>M</v>
          </cell>
          <cell r="D3192">
            <v>10.37</v>
          </cell>
        </row>
        <row r="3193">
          <cell r="A3193">
            <v>96670</v>
          </cell>
          <cell r="B3193" t="str">
            <v>TUBO, PPR, DN 40, CLASSE PN 12,  INSTALADO EM PRUMADA DE ÁGUA  FORNECIMENTO E INSTALAÇÃO. AF_06/2015</v>
          </cell>
          <cell r="C3193" t="str">
            <v>M</v>
          </cell>
          <cell r="D3193">
            <v>15.75</v>
          </cell>
        </row>
        <row r="3194">
          <cell r="A3194">
            <v>96671</v>
          </cell>
          <cell r="B3194" t="str">
            <v>TUBO, PPR, DN 50, CLASSE PN 12,  INSTALADO EM PRUMADA DE ÁGUA  FORNECIMENTO E INSTALAÇÃO. AF_06/2015</v>
          </cell>
          <cell r="C3194" t="str">
            <v>M</v>
          </cell>
          <cell r="D3194">
            <v>21.09</v>
          </cell>
        </row>
        <row r="3195">
          <cell r="A3195">
            <v>96672</v>
          </cell>
          <cell r="B3195" t="str">
            <v>TUBO, PPR, DN 63, CLASSE PN 12,  INSTALADO EM PRUMADA DE ÁGUA  FORNECIMENTO E INSTALAÇÃO. AF_06/2015</v>
          </cell>
          <cell r="C3195" t="str">
            <v>M</v>
          </cell>
          <cell r="D3195">
            <v>30.95</v>
          </cell>
        </row>
        <row r="3196">
          <cell r="A3196">
            <v>96673</v>
          </cell>
          <cell r="B3196" t="str">
            <v>TUBO, PPR, DN 75, CLASSE PN 12,  INSTALADO EM PRUMADA DE ÁGUA  FORNECIMENTO E INSTALAÇÃO. AF_06/2015</v>
          </cell>
          <cell r="C3196" t="str">
            <v>M</v>
          </cell>
          <cell r="D3196">
            <v>50.53</v>
          </cell>
        </row>
        <row r="3197">
          <cell r="A3197">
            <v>96674</v>
          </cell>
          <cell r="B3197" t="str">
            <v>TUBO, PPR, DN 90, CLASSE PN 12,  INSTALADO EM PRUMADA DE ÁGUA  FORNECIMENTO E INSTALAÇÃO. AF_06/2015</v>
          </cell>
          <cell r="C3197" t="str">
            <v>M</v>
          </cell>
          <cell r="D3197">
            <v>71.02</v>
          </cell>
        </row>
        <row r="3198">
          <cell r="A3198">
            <v>96675</v>
          </cell>
          <cell r="B3198" t="str">
            <v>TUBO, PPR, DN 110, CLASSE PN 12,  INSTALADO EM PRUMADA DE ÁGUA  FORNECIMENTO E INSTALAÇÃO. AF_06/2015</v>
          </cell>
          <cell r="C3198" t="str">
            <v>M</v>
          </cell>
          <cell r="D3198">
            <v>123.36</v>
          </cell>
        </row>
        <row r="3199">
          <cell r="A3199">
            <v>96676</v>
          </cell>
          <cell r="B3199" t="str">
            <v>TUBO, PPR, DN 25, CLASSE PN 25,  INSTALADO EM PRUMADA DE ÁGUA  FORNECIMENTO E INSTALAÇÃO. AF_06/2015</v>
          </cell>
          <cell r="C3199" t="str">
            <v>M</v>
          </cell>
          <cell r="D3199">
            <v>8.3000000000000007</v>
          </cell>
        </row>
        <row r="3200">
          <cell r="A3200">
            <v>96677</v>
          </cell>
          <cell r="B3200" t="str">
            <v>TUBO, PPR, DN 32, CLASSE PN 25,  INSTALADO EM PRUMADA DE ÁGUA  FORNECIMENTO E INSTALAÇÃO. AF_06/2015</v>
          </cell>
          <cell r="C3200" t="str">
            <v>M</v>
          </cell>
          <cell r="D3200">
            <v>13.71</v>
          </cell>
        </row>
        <row r="3201">
          <cell r="A3201">
            <v>96678</v>
          </cell>
          <cell r="B3201" t="str">
            <v>TUBO, PPR, DN 40, CLASSE PN 25,  INSTALADO EM PRUMADA DE ÁGUA  FORNECIMENTO E INSTALAÇÃO. AF_06/2015</v>
          </cell>
          <cell r="C3201" t="str">
            <v>M</v>
          </cell>
          <cell r="D3201">
            <v>19.059999999999999</v>
          </cell>
        </row>
        <row r="3202">
          <cell r="A3202">
            <v>96679</v>
          </cell>
          <cell r="B3202" t="str">
            <v>TUBO, PPR, DN 50, CLASSE PN 25,  INSTALADO EM PRUMADA DE ÁGUA  FORNECIMENTO E INSTALAÇÃO. AF_06/2015</v>
          </cell>
          <cell r="C3202" t="str">
            <v>M</v>
          </cell>
          <cell r="D3202">
            <v>27.8</v>
          </cell>
        </row>
        <row r="3203">
          <cell r="A3203">
            <v>96680</v>
          </cell>
          <cell r="B3203" t="str">
            <v>TUBO, PPR, DN 63, CLASSE PN 25,  INSTALADO EM PRUMADA DE ÁGUA  FORNECIMENTO E INSTALAÇÃO. AF_06/2015</v>
          </cell>
          <cell r="C3203" t="str">
            <v>M</v>
          </cell>
          <cell r="D3203">
            <v>37.49</v>
          </cell>
        </row>
        <row r="3204">
          <cell r="A3204">
            <v>96681</v>
          </cell>
          <cell r="B3204" t="str">
            <v>TUBO, PPR, DN 75, CLASSE PN 25,  INSTALADO EM PRUMADA DE ÁGUA  FORNECIMENTO E INSTALAÇÃO. AF_06/2015</v>
          </cell>
          <cell r="C3204" t="str">
            <v>M</v>
          </cell>
          <cell r="D3204">
            <v>69.87</v>
          </cell>
        </row>
        <row r="3205">
          <cell r="A3205">
            <v>96682</v>
          </cell>
          <cell r="B3205" t="str">
            <v>TUBO, PPR, DN 90, CLASSE PN 25,  INSTALADO EM PRUMADA DE ÁGUA  FORNECIMENTO E INSTALAÇÃO. AF_06/2015</v>
          </cell>
          <cell r="C3205" t="str">
            <v>M</v>
          </cell>
          <cell r="D3205">
            <v>103.04</v>
          </cell>
        </row>
        <row r="3206">
          <cell r="A3206">
            <v>96683</v>
          </cell>
          <cell r="B3206" t="str">
            <v>TUBO, PPR, DN 110, CLASSE PN 25,  INSTALADO EM PRUMADA DE ÁGUA  FORNECIMENTO E INSTALAÇÃO. AF_06/2015</v>
          </cell>
          <cell r="C3206" t="str">
            <v>M</v>
          </cell>
          <cell r="D3206">
            <v>141.11000000000001</v>
          </cell>
        </row>
        <row r="3207">
          <cell r="A3207">
            <v>96718</v>
          </cell>
          <cell r="B3207" t="str">
            <v>TUBO, PPR, DN 20, CLASSE PN 20,  INSTALADO EM RESERVAÇÃO DE ÁGUA DE EDIFICAÇÃO QUE POSSUA RESERVATÓRIO DE FIBRA/FIBROCIMENTO  FORNECIMENTO E INSTALAÇÃO. AF_06/2016</v>
          </cell>
          <cell r="C3207" t="str">
            <v>M</v>
          </cell>
          <cell r="D3207">
            <v>5.45</v>
          </cell>
        </row>
        <row r="3208">
          <cell r="A3208">
            <v>96719</v>
          </cell>
          <cell r="B3208" t="str">
            <v>TUBO, PPR, DN 25, CLASSE PN 20,  INSTALADO EM RESERVAÇÃO DE ÁGUA DE EDIFICAÇÃO QUE POSSUA RESERVATÓRIO DE FIBRA/FIBROCIMENTO  FORNECIMENTO E INSTALAÇÃO. AF_06/2016</v>
          </cell>
          <cell r="C3208" t="str">
            <v>M</v>
          </cell>
          <cell r="D3208">
            <v>11.29</v>
          </cell>
        </row>
        <row r="3209">
          <cell r="A3209">
            <v>96720</v>
          </cell>
          <cell r="B3209" t="str">
            <v>TUBO, PPR, DN 32, CLASSE PN 12,  INSTALADO EM RESERVAÇÃO DE ÁGUA DE EDIFICAÇÃO QUE POSSUA RESERVATÓRIO DE FIBRA/FIBROCIMENTO  FORNECIMENTO E INSTALAÇÃO. AF_06/2016</v>
          </cell>
          <cell r="C3209" t="str">
            <v>M</v>
          </cell>
          <cell r="D3209">
            <v>13.7</v>
          </cell>
        </row>
        <row r="3210">
          <cell r="A3210">
            <v>96721</v>
          </cell>
          <cell r="B3210" t="str">
            <v>TUBO, PPR, DN 40, CLASSE PN 12,  INSTALADO EM RESERVAÇÃO DE ÁGUA DE EDIFICAÇÃO QUE POSSUA RESERVATÓRIO DE FIBRA/FIBROCIMENTO  FORNECIMENTO E INSTALAÇÃO. AF_06/2016</v>
          </cell>
          <cell r="C3210" t="str">
            <v>M</v>
          </cell>
          <cell r="D3210">
            <v>18.32</v>
          </cell>
        </row>
        <row r="3211">
          <cell r="A3211">
            <v>96722</v>
          </cell>
          <cell r="B3211" t="str">
            <v>TUBO, PPR, DN 50, CLASSE PN 12,  INSTALADO EM RESERVAÇÃO DE ÁGUA DE EDIFICAÇÃO QUE POSSUA RESERVATÓRIO DE FIBRA/FIBROCIMENTO  FORNECIMENTO E INSTALAÇÃO. AF_06/2016</v>
          </cell>
          <cell r="C3211" t="str">
            <v>M</v>
          </cell>
          <cell r="D3211">
            <v>25.05</v>
          </cell>
        </row>
        <row r="3212">
          <cell r="A3212">
            <v>96723</v>
          </cell>
          <cell r="B3212" t="str">
            <v>TUBO, PPR, DN 63, CLASSE PN 12,  INSTALADO EM RESERVAÇÃO DE ÁGUA DE EDIFICAÇÃO QUE POSSUA RESERVATÓRIO DE FIBRA/FIBROCIMENTO  FORNECIMENTO E INSTALAÇÃO. AF_06/2016</v>
          </cell>
          <cell r="C3212" t="str">
            <v>M</v>
          </cell>
          <cell r="D3212">
            <v>33.130000000000003</v>
          </cell>
        </row>
        <row r="3213">
          <cell r="A3213">
            <v>96724</v>
          </cell>
          <cell r="B3213" t="str">
            <v>TUBO, PPR, DN 75, CLASSE PN 12,  INSTALADO EM RESERVAÇÃO DE ÁGUA DE EDIFICAÇÃO QUE POSSUA RESERVATÓRIO DE FIBRA/FIBROCIMENTO  FORNECIMENTO E INSTALAÇÃO. AF_06/2016</v>
          </cell>
          <cell r="C3213" t="str">
            <v>M</v>
          </cell>
          <cell r="D3213">
            <v>54.12</v>
          </cell>
        </row>
        <row r="3214">
          <cell r="A3214">
            <v>96725</v>
          </cell>
          <cell r="B3214" t="str">
            <v>TUBO, PPR, DN 90, CLASSE PN 12,  INSTALADO EM RESERVAÇÃO DE ÁGUA DE EDIFICAÇÃO QUE POSSUA RESERVATÓRIO DE FIBRA/FIBROCIMENTO  FORNECIMENTO E INSTALAÇÃO. AF_06/2016</v>
          </cell>
          <cell r="C3214" t="str">
            <v>M</v>
          </cell>
          <cell r="D3214">
            <v>70.98</v>
          </cell>
        </row>
        <row r="3215">
          <cell r="A3215">
            <v>96726</v>
          </cell>
          <cell r="B3215" t="str">
            <v>TUBO, PPR, DN 110, CLASSE PN 12,  INSTALADO EM RESERVAÇÃO DE ÁGUA DE EDIFICAÇÃO QUE POSSUA RESERVATÓRIO DE FIBRA/FIBROCIMENTO  FORNECIMENTO E INSTALAÇÃO. AF_06/2016</v>
          </cell>
          <cell r="C3215" t="str">
            <v>M</v>
          </cell>
          <cell r="D3215">
            <v>115.68</v>
          </cell>
        </row>
        <row r="3216">
          <cell r="A3216">
            <v>96727</v>
          </cell>
          <cell r="B3216" t="str">
            <v>TUBO, PPR, DN 20, CLASSE PN 25,  INSTALADO EM RESERVAÇÃO DE ÁGUA DE EDIFICAÇÃO QUE POSSUA RESERVATÓRIO DE FIBRA/FIBROCIMENTO  FORNECIMENTO E INSTALAÇÃO. AF_06/2016</v>
          </cell>
          <cell r="C3216" t="str">
            <v>M</v>
          </cell>
          <cell r="D3216">
            <v>9.8000000000000007</v>
          </cell>
        </row>
        <row r="3217">
          <cell r="A3217">
            <v>96728</v>
          </cell>
          <cell r="B3217" t="str">
            <v>TUBO, PPR, DN 25, CLASSE PN 25,  INSTALADO EM RESERVAÇÃO DE ÁGUA DE EDIFICAÇÃO QUE POSSUA RESERVATÓRIO DE FIBRA/FIBROCIMENTO  FORNECIMENTO E INSTALAÇÃO. AF_06/2016</v>
          </cell>
          <cell r="C3217" t="str">
            <v>M</v>
          </cell>
          <cell r="D3217">
            <v>11.67</v>
          </cell>
        </row>
        <row r="3218">
          <cell r="A3218">
            <v>96729</v>
          </cell>
          <cell r="B3218" t="str">
            <v>TUBO, PPR, DN 32, CLASSE PN 25,  INSTALADO EM RESERVAÇÃO DE ÁGUA DE EDIFICAÇÃO QUE POSSUA RESERVATÓRIO DE FIBRA/FIBROCIMENTO  FORNECIMENTO E INSTALAÇÃO. AF_06/2016</v>
          </cell>
          <cell r="C3218" t="str">
            <v>M</v>
          </cell>
          <cell r="D3218">
            <v>17.600000000000001</v>
          </cell>
        </row>
        <row r="3219">
          <cell r="A3219">
            <v>96730</v>
          </cell>
          <cell r="B3219" t="str">
            <v>TUBO, PPR, DN 40, CLASSE PN 25,  INSTALADO EM RESERVAÇÃO DE ÁGUA DE EDIFICAÇÃO QUE POSSUA RESERVATÓRIO DE FIBRA/FIBROCIMENTO  FORNECIMENTO E INSTALAÇÃO. AF_06/2016</v>
          </cell>
          <cell r="C3219" t="str">
            <v>M</v>
          </cell>
          <cell r="D3219">
            <v>22.13</v>
          </cell>
        </row>
        <row r="3220">
          <cell r="A3220">
            <v>96731</v>
          </cell>
          <cell r="B3220" t="str">
            <v>TUBO, PPR, DN 50, CLASSE PN 25,  INSTALADO EM RESERVAÇÃO DE ÁGUA DE EDIFICAÇÃO QUE POSSUA RESERVATÓRIO DE FIBRA/FIBROCIMENTO  FORNECIMENTO E INSTALAÇÃO. AF_06/2016</v>
          </cell>
          <cell r="C3220" t="str">
            <v>M</v>
          </cell>
          <cell r="D3220">
            <v>32.409999999999997</v>
          </cell>
        </row>
        <row r="3221">
          <cell r="A3221">
            <v>96732</v>
          </cell>
          <cell r="B3221" t="str">
            <v>TUBO, PPR, DN 63, CLASSE PN 25,  INSTALADO EM RESERVAÇÃO DE ÁGUA DE EDIFICAÇÃO QUE POSSUA RESERVATÓRIO DE FIBRA/FIBROCIMENTO  FORNECIMENTO E INSTALAÇÃO. AF_06/2016</v>
          </cell>
          <cell r="C3221" t="str">
            <v>M</v>
          </cell>
          <cell r="D3221">
            <v>40.08</v>
          </cell>
        </row>
        <row r="3222">
          <cell r="A3222">
            <v>96733</v>
          </cell>
          <cell r="B3222" t="str">
            <v>TUBO, PPR, DN 75, CLASSE PN 25,  INSTALADO EM RESERVAÇÃO DE ÁGUA DE EDIFICAÇÃO QUE POSSUA RESERVATÓRIO DE FIBRA/FIBROCIMENTO  FORNECIMENTO E INSTALAÇÃO. AF_06/2016</v>
          </cell>
          <cell r="C3222" t="str">
            <v>M</v>
          </cell>
          <cell r="D3222">
            <v>73.459999999999994</v>
          </cell>
        </row>
        <row r="3223">
          <cell r="A3223">
            <v>96734</v>
          </cell>
          <cell r="B3223" t="str">
            <v>TUBO, PPR, DN 90, CLASSE PN 25,  INSTALADO EM RESERVAÇÃO DE ÁGUA DE EDIFICAÇÃO QUE POSSUA RESERVATÓRIO DE FIBRA/FIBROCIMENTO  FORNECIMENTO E INSTALAÇÃO. AF_06/2016</v>
          </cell>
          <cell r="C3223" t="str">
            <v>M</v>
          </cell>
          <cell r="D3223">
            <v>101.69</v>
          </cell>
        </row>
        <row r="3224">
          <cell r="A3224">
            <v>96735</v>
          </cell>
          <cell r="B3224" t="str">
            <v>TUBO, PPR, DN 110, CLASSE PN 25,  INSTALADO EM RESERVAÇÃO DE ÁGUA DE EDIFICAÇÃO QUE POSSUA RESERVATÓRIO DE FIBRA/FIBROCIMENTO  FORNECIMENTO E INSTALAÇÃO. AF_06/2016</v>
          </cell>
          <cell r="C3224" t="str">
            <v>M</v>
          </cell>
          <cell r="D3224">
            <v>132.87</v>
          </cell>
        </row>
        <row r="3225">
          <cell r="A3225">
            <v>96794</v>
          </cell>
          <cell r="B3225" t="str">
            <v>TUBO, PEX, MONOCAMADA, DN 16, INSTALADO EM RAMAL OU SUB-RAMAL DE ÁGUA  FORNECIMENTO E INSTALAÇÃO. AF_06/2015</v>
          </cell>
          <cell r="C3225" t="str">
            <v>M</v>
          </cell>
          <cell r="D3225">
            <v>6.64</v>
          </cell>
        </row>
        <row r="3226">
          <cell r="A3226">
            <v>96795</v>
          </cell>
          <cell r="B3226" t="str">
            <v>TUBO, PEX, MONOCAMADA, DN 20, INSTALADO EM RAMAL OU SUB-RAMAL DE ÁGUA  FORNECIMENTO E INSTALAÇÃO. AF_06/2015</v>
          </cell>
          <cell r="C3226" t="str">
            <v>M</v>
          </cell>
          <cell r="D3226">
            <v>8.44</v>
          </cell>
        </row>
        <row r="3227">
          <cell r="A3227">
            <v>96796</v>
          </cell>
          <cell r="B3227" t="str">
            <v>TUBO, PEX, MONOCAMADA, DN 25, INSTALADO EM RAMAL OU SUB-RAMAL DE ÁGUA  FORNECIMENTO E INSTALAÇÃO. AF_06/2015</v>
          </cell>
          <cell r="C3227" t="str">
            <v>M</v>
          </cell>
          <cell r="D3227">
            <v>11.87</v>
          </cell>
        </row>
        <row r="3228">
          <cell r="A3228">
            <v>96797</v>
          </cell>
          <cell r="B3228" t="str">
            <v>TUBO, PEX, MONOCAMADA, DN 32, INSTALADO EM RAMAL OU SUB-RAMAL DE ÁGUA  FORNECIMENTO E INSTALAÇÃO. AF_06/2015</v>
          </cell>
          <cell r="C3228" t="str">
            <v>M</v>
          </cell>
          <cell r="D3228">
            <v>17.989999999999998</v>
          </cell>
        </row>
        <row r="3229">
          <cell r="A3229">
            <v>96798</v>
          </cell>
          <cell r="B3229" t="str">
            <v>TUBO, PEX, MONOCAMADA, DN 16, INSTALADO EM RAMAL DE DISTRIBUIÇÃO DE ÁGUA  FORNECIMENTO E INSTALAÇÃO. AF_06/2015</v>
          </cell>
          <cell r="C3229" t="str">
            <v>M</v>
          </cell>
          <cell r="D3229">
            <v>6.74</v>
          </cell>
        </row>
        <row r="3230">
          <cell r="A3230">
            <v>96799</v>
          </cell>
          <cell r="B3230" t="str">
            <v>TUBO, PEX, MONOCAMADA, DN 20, INSTALADO EM RAMAL DE DISTRIBUIÇÃO DE ÁGUA  FORNECIMENTO E INSTALAÇÃO. AF_06/2015</v>
          </cell>
          <cell r="C3230" t="str">
            <v>M</v>
          </cell>
          <cell r="D3230">
            <v>9.01</v>
          </cell>
        </row>
        <row r="3231">
          <cell r="A3231">
            <v>96800</v>
          </cell>
          <cell r="B3231" t="str">
            <v>TUBO, PEX, MONOCAMADA, DN 25, INSTALADO EM RAMAL DE DISTRIBUIÇÃO DE ÁGUA  FORNECIMENTO E INSTALAÇÃO. AF_06/2015</v>
          </cell>
          <cell r="C3231" t="str">
            <v>M</v>
          </cell>
          <cell r="D3231">
            <v>13.03</v>
          </cell>
        </row>
        <row r="3232">
          <cell r="A3232">
            <v>96801</v>
          </cell>
          <cell r="B3232" t="str">
            <v>TUBO, PEX, MONOCAMADA, DN 32, INSTALADO EM RAMAL DE DISTRIBUIÇÃO DE ÁGUA  FORNECIMENTO E INSTALAÇÃO. AF_06/2015</v>
          </cell>
          <cell r="C3232" t="str">
            <v>M</v>
          </cell>
          <cell r="D3232">
            <v>19.97</v>
          </cell>
        </row>
        <row r="3233">
          <cell r="A3233">
            <v>97327</v>
          </cell>
          <cell r="B3233" t="str">
            <v>TUBO EM COBRE FLEXÍVEL, DN 1/4, COM ISOLAMENTO, INSTALADO EM RAMAL DE ALIMENTAÇÃO DE AR CONDICIONADO COM CONDENSADORA INDIVIDUAL   FORNECIMENTO E INSTALAÇÃO. AF_12/2015</v>
          </cell>
          <cell r="C3233" t="str">
            <v>M</v>
          </cell>
          <cell r="D3233">
            <v>17.440000000000001</v>
          </cell>
        </row>
        <row r="3234">
          <cell r="A3234">
            <v>97328</v>
          </cell>
          <cell r="B3234" t="str">
            <v>TUBO EM COBRE FLEXÍVEL, DN 3/8", COM ISOLAMENTO, INSTALADO EM RAMAL DE ALIMENTAÇÃO DE AR CONDICIONADO COM CONDENSADORA INDIVIDUAL  FORNECIMENTO E INSTALAÇÃO. AF_12/2015</v>
          </cell>
          <cell r="C3234" t="str">
            <v>M</v>
          </cell>
          <cell r="D3234">
            <v>30.52</v>
          </cell>
        </row>
        <row r="3235">
          <cell r="A3235">
            <v>97329</v>
          </cell>
          <cell r="B3235" t="str">
            <v>TUBO EM COBRE FLEXÍVEL, DN 1/2", COM ISOLAMENTO, INSTALADO EM RAMAL DE ALIMENTAÇÃO DE AR CONDICIONADO COM CONDENSADORA INDIVIDUAL  FORNECIMENTO E INSTALAÇÃO. AF_12/2015</v>
          </cell>
          <cell r="C3235" t="str">
            <v>M</v>
          </cell>
          <cell r="D3235">
            <v>37.950000000000003</v>
          </cell>
        </row>
        <row r="3236">
          <cell r="A3236">
            <v>97330</v>
          </cell>
          <cell r="B3236" t="str">
            <v>TUBO EM COBRE FLEXÍVEL, DN 5/8", COM ISOLAMENTO, INSTALADO EM RAMAL DE ALIMENTAÇÃO DE AR CONDICIONADO COM CONDENSADORA INDIVIDUAL  FORNECIMENTO E INSTALAÇÃO. AF_12/2015</v>
          </cell>
          <cell r="C3236" t="str">
            <v>M</v>
          </cell>
          <cell r="D3236">
            <v>46.23</v>
          </cell>
        </row>
        <row r="3237">
          <cell r="A3237">
            <v>97331</v>
          </cell>
          <cell r="B3237" t="str">
            <v>TUBO EM COBRE FLEXÍVEL, DN 1/4", COM ISOLAMENTO, INSTALADO EM RAMAL DE ALIMENTAÇÃO DE AR CONDICIONADO COM CONDENSADORA CENTRAL  FORNECIMENTO E INSTALAÇÃO. AF_12/2015</v>
          </cell>
          <cell r="C3237" t="str">
            <v>M</v>
          </cell>
          <cell r="D3237">
            <v>17.66</v>
          </cell>
        </row>
        <row r="3238">
          <cell r="A3238">
            <v>97332</v>
          </cell>
          <cell r="B3238" t="str">
            <v>TUBO EM COBRE FLEXÍVEL, DN 3/8", COM ISOLAMENTO, INSTALADO EM RAMAL DE ALIMENTAÇÃO DE AR CONDICIONADO COM CONDENSADORA CENTRAL  FORNECIMENTO E INSTALAÇÃO. AF_12/2015</v>
          </cell>
          <cell r="C3238" t="str">
            <v>M</v>
          </cell>
          <cell r="D3238">
            <v>30.77</v>
          </cell>
        </row>
        <row r="3239">
          <cell r="A3239">
            <v>97333</v>
          </cell>
          <cell r="B3239" t="str">
            <v>TUBO EM COBRE FLEXÍVEL, DN 1/2", COM ISOLAMENTO, INSTALADO EM RAMAL DE ALIMENTAÇÃO DE AR CONDICIONADO COM CONDENSADORA CENTRAL  FORNECIMENTO E INSTALAÇÃO. AF_12/2015</v>
          </cell>
          <cell r="C3239" t="str">
            <v>M</v>
          </cell>
          <cell r="D3239">
            <v>38.270000000000003</v>
          </cell>
        </row>
        <row r="3240">
          <cell r="A3240">
            <v>97334</v>
          </cell>
          <cell r="B3240" t="str">
            <v>TUBO EM COBRE FLEXÍVEL, DN 5/8, COM ISOLAMENTO, INSTALADO EM RAMAL DE ALIMENTAÇÃO DE AR CONDICIONADO COM CONDENSADORA CENTRAL   FORNECIMENTO E INSTALAÇÃO. AF_12/2015</v>
          </cell>
          <cell r="C3240" t="str">
            <v>M</v>
          </cell>
          <cell r="D3240">
            <v>46.58</v>
          </cell>
        </row>
        <row r="3241">
          <cell r="A3241">
            <v>97335</v>
          </cell>
          <cell r="B3241" t="str">
            <v>TUBO EM COBRE RÍGIDO, DN 22 MM, CLASSE A, SEM ISOLAMENTO, INSTALADO EM PRUMADA  FORNECIMENTO E INSTALAÇÃO. AF_12/2015</v>
          </cell>
          <cell r="C3241" t="str">
            <v>M</v>
          </cell>
          <cell r="D3241">
            <v>46.25</v>
          </cell>
        </row>
        <row r="3242">
          <cell r="A3242">
            <v>97336</v>
          </cell>
          <cell r="B3242" t="str">
            <v>TUBO EM COBRE RÍGIDO, DN 28 MM, CLASSE A, SEM ISOLAMENTO, INSTALADO EM PRUMADA  FORNECIMENTO E INSTALAÇÃO. AF_12/2015</v>
          </cell>
          <cell r="C3242" t="str">
            <v>M</v>
          </cell>
          <cell r="D3242">
            <v>58.72</v>
          </cell>
        </row>
        <row r="3243">
          <cell r="A3243">
            <v>97337</v>
          </cell>
          <cell r="B3243" t="str">
            <v>TUBO EM COBRE RÍGIDO, DN 35 MM, CLASSE A, SEM ISOLAMENTO, INSTALADO EM PRUMADA  FORNECIMENTO E INSTALAÇÃO. AF_12/2015</v>
          </cell>
          <cell r="C3243" t="str">
            <v>M</v>
          </cell>
          <cell r="D3243">
            <v>88.1</v>
          </cell>
        </row>
        <row r="3244">
          <cell r="A3244">
            <v>97338</v>
          </cell>
          <cell r="B3244" t="str">
            <v>TUBO EM COBRE RÍGIDO, DN 42 MM, CLASSE A, SEM ISOLAMENTO, INSTALADO EM PRUMADA  FORNECIMENTO E INSTALAÇÃO. AF_12/2015</v>
          </cell>
          <cell r="C3244" t="str">
            <v>M</v>
          </cell>
          <cell r="D3244">
            <v>105.89</v>
          </cell>
        </row>
        <row r="3245">
          <cell r="A3245">
            <v>97339</v>
          </cell>
          <cell r="B3245" t="str">
            <v>TUBO EM COBRE RÍGIDO, DN 54 MM, CLASSE A, SEM ISOLAMENTO, INSTALADO EM PRUMADA  FORNECIMENTO E INSTALAÇÃO. AF_12/2015</v>
          </cell>
          <cell r="C3245" t="str">
            <v>M</v>
          </cell>
          <cell r="D3245">
            <v>113.93</v>
          </cell>
        </row>
        <row r="3246">
          <cell r="A3246">
            <v>97340</v>
          </cell>
          <cell r="B3246" t="str">
            <v>TUBO EM COBRE RÍGIDO, DN 66 MM, CLASSE A, SEM ISOLAMENTO, INSTALADO EM PRUMADA  FORNECIMENTO E INSTALAÇÃO. AF_12/2015</v>
          </cell>
          <cell r="C3246" t="str">
            <v>M</v>
          </cell>
          <cell r="D3246">
            <v>114.48</v>
          </cell>
        </row>
        <row r="3247">
          <cell r="A3247">
            <v>97341</v>
          </cell>
          <cell r="B3247" t="str">
            <v>TUBO EM COBRE RÍGIDO, DN 15 MM, CLASSE A, SEM ISOLAMENTO, INSTALADO EM RAMAL DE DISTRIBUIÇÃO  FORNECIMENTO E INSTALAÇÃO. AF_12/2015</v>
          </cell>
          <cell r="C3247" t="str">
            <v>M</v>
          </cell>
          <cell r="D3247">
            <v>31.64</v>
          </cell>
        </row>
        <row r="3248">
          <cell r="A3248">
            <v>97342</v>
          </cell>
          <cell r="B3248" t="str">
            <v>TUBO EM COBRE RÍGIDO, DN 22 MM, CLASSE A, SEM ISOLAMENTO, INSTALADO EM RAMAL DE DISTRIBUIÇÃO FORNECIMENTO E INSTALAÇÃO. AF_12/2015</v>
          </cell>
          <cell r="C3248" t="str">
            <v>M</v>
          </cell>
          <cell r="D3248">
            <v>49.35</v>
          </cell>
        </row>
        <row r="3249">
          <cell r="A3249">
            <v>97343</v>
          </cell>
          <cell r="B3249" t="str">
            <v>TUBO EM COBRE RÍGIDO, DN 28 MM, CLASSE A, SEM ISOLAMENTO, INSTALADO EM RAMAL DE DISTRIBUIÇÃO FORNECIMENTO E INSTALAÇÃO. AF_12/2015</v>
          </cell>
          <cell r="C3249" t="str">
            <v>M</v>
          </cell>
          <cell r="D3249">
            <v>62.04</v>
          </cell>
        </row>
        <row r="3250">
          <cell r="A3250">
            <v>97344</v>
          </cell>
          <cell r="B3250" t="str">
            <v>TUBO EM COBRE RÍGIDO, DN 15 MM, CLASSE A, SEM ISOLAMENTO, INSTALADO EM RAMAL E SUB-RAMAL  FORNECIMENTO E INSTALAÇÃO. AF_12/2015</v>
          </cell>
          <cell r="C3250" t="str">
            <v>M</v>
          </cell>
          <cell r="D3250">
            <v>38.450000000000003</v>
          </cell>
        </row>
        <row r="3251">
          <cell r="A3251">
            <v>97345</v>
          </cell>
          <cell r="B3251" t="str">
            <v>TUBO EM COBRE RÍGIDO, DN 22 MM, CLASSE A, SEM ISOLAMENTO, INSTALADO EM RAMAL E SUB-RAMAL  FORNECIMENTO E INSTALAÇÃO. AF_12/2015</v>
          </cell>
          <cell r="C3251" t="str">
            <v>M</v>
          </cell>
          <cell r="D3251">
            <v>61.04</v>
          </cell>
        </row>
        <row r="3252">
          <cell r="A3252">
            <v>97346</v>
          </cell>
          <cell r="B3252" t="str">
            <v>TUBO EM COBRE RÍGIDO, DN 28 MM, CLASSE A, SEM ISOLAMENTO, INSTALADO EM RAMAL E SUB-RAMAL  FORNECIMENTO E INSTALAÇÃO. AF_12/2015</v>
          </cell>
          <cell r="C3252" t="str">
            <v>M</v>
          </cell>
          <cell r="D3252">
            <v>77.98</v>
          </cell>
        </row>
        <row r="3253">
          <cell r="A3253">
            <v>97347</v>
          </cell>
          <cell r="B3253" t="str">
            <v>TUBO EM COBRE RÍGIDO, DN 22 MM, CLASSE I, SEM ISOLAMENTO, INSTALADO EM PRUMADA  FORNECIMENTO E INSTALAÇÃO. AF_12/2015</v>
          </cell>
          <cell r="C3253" t="str">
            <v>M</v>
          </cell>
          <cell r="D3253">
            <v>55.65</v>
          </cell>
        </row>
        <row r="3254">
          <cell r="A3254">
            <v>97348</v>
          </cell>
          <cell r="B3254" t="str">
            <v>TUBO EM COBRE RÍGIDO, DN 28 MM, CLASSE I, SEM ISOLAMENTO, INSTALADO EM PRUMADA  FORNECIMENTO E INSTALAÇÃO. AF_12/2015</v>
          </cell>
          <cell r="C3254" t="str">
            <v>M</v>
          </cell>
          <cell r="D3254">
            <v>76.83</v>
          </cell>
        </row>
        <row r="3255">
          <cell r="A3255">
            <v>97349</v>
          </cell>
          <cell r="B3255" t="str">
            <v>TUBO EM COBRE RÍGIDO, DN 35 MM, CLASSE I, SEM ISOLAMENTO, INSTALADO EM PRUMADA  FORNECIMENTO E INSTALAÇÃO. AF_12/2015</v>
          </cell>
          <cell r="C3255" t="str">
            <v>M</v>
          </cell>
          <cell r="D3255">
            <v>110.64</v>
          </cell>
        </row>
        <row r="3256">
          <cell r="A3256">
            <v>97350</v>
          </cell>
          <cell r="B3256" t="str">
            <v>TUBO EM COBRE RÍGIDO, DN 42 MM, CLASSE I, SEM ISOLAMENTO, INSTALADO EM PRUMADA  FORNECIMENTO E INSTALAÇÃO. AF_12/2015</v>
          </cell>
          <cell r="C3256" t="str">
            <v>M</v>
          </cell>
          <cell r="D3256">
            <v>134.31</v>
          </cell>
        </row>
        <row r="3257">
          <cell r="A3257">
            <v>97351</v>
          </cell>
          <cell r="B3257" t="str">
            <v>TUBO EM COBRE RÍGIDO, DN 54 MM, CLASSE I, SEM ISOLAMENTO, INSTALADO EM PRUMADA  FORNECIMENTO E INSTALAÇÃO. AF_12/2015</v>
          </cell>
          <cell r="C3257" t="str">
            <v>M</v>
          </cell>
          <cell r="D3257">
            <v>185.64</v>
          </cell>
        </row>
        <row r="3258">
          <cell r="A3258">
            <v>97352</v>
          </cell>
          <cell r="B3258" t="str">
            <v>TUBO EM COBRE RÍGIDO, DN 66 MM, CLASSE I, SEM ISOLAMENTO, INSTALADO EM PRUMADA  FORNECIMENTO E INSTALAÇÃO. AF_12/2015</v>
          </cell>
          <cell r="C3258" t="str">
            <v>M</v>
          </cell>
          <cell r="D3258">
            <v>240.52</v>
          </cell>
        </row>
        <row r="3259">
          <cell r="A3259">
            <v>97353</v>
          </cell>
          <cell r="B3259" t="str">
            <v>TUBO EM COBRE RÍGIDO, DN 15 MM, CLASSE I, SEM ISOLAMENTO, INSTALADO EM RAMAL DE DISTRIBUIÇÃO  FORNECIMENTO E INSTALAÇÃO. AF_12/2015</v>
          </cell>
          <cell r="C3259" t="str">
            <v>M</v>
          </cell>
          <cell r="D3259">
            <v>37.200000000000003</v>
          </cell>
        </row>
        <row r="3260">
          <cell r="A3260">
            <v>97354</v>
          </cell>
          <cell r="B3260" t="str">
            <v>TUBO EM COBRE RÍGIDO, DN 22 MM, CLASSE I, SEM ISOLAMENTO, INSTALADO EM RAMAL DE DISTRIBUIÇÃO FORNECIMENTO E INSTALAÇÃO. AF_12/2015</v>
          </cell>
          <cell r="C3260" t="str">
            <v>M</v>
          </cell>
          <cell r="D3260">
            <v>58.75</v>
          </cell>
        </row>
        <row r="3261">
          <cell r="A3261">
            <v>97355</v>
          </cell>
          <cell r="B3261" t="str">
            <v>TUBO EM COBRE RÍGIDO, DN 28 MM, CLASSE I, SEM ISOLAMENTO, INSTALADO EM RAMAL DE DISTRIBUIÇÃO FORNECIMENTO E INSTALAÇÃO. AF_12/2015</v>
          </cell>
          <cell r="C3261" t="str">
            <v>M</v>
          </cell>
          <cell r="D3261">
            <v>80.150000000000006</v>
          </cell>
        </row>
        <row r="3262">
          <cell r="A3262">
            <v>97356</v>
          </cell>
          <cell r="B3262" t="str">
            <v>TUBO EM COBRE RÍGIDO, DN 15 MM, CLASSE I, SEM ISOLAMENTO, INSTALADO EM RAMAL E SUB-RAMAL  FORNECIMENTO E INSTALAÇÃO. AF_12/2015</v>
          </cell>
          <cell r="C3262" t="str">
            <v>M</v>
          </cell>
          <cell r="D3262">
            <v>44.01</v>
          </cell>
        </row>
        <row r="3263">
          <cell r="A3263">
            <v>97357</v>
          </cell>
          <cell r="B3263" t="str">
            <v>TUBO EM COBRE RÍGIDO, DN 22 MM, CLASSE I, SEM ISOLAMENTO, INSTALADO EM RAMAL E SUB-RAMAL  FORNECIMENTO E INSTALAÇÃO. AF_12/2015</v>
          </cell>
          <cell r="C3263" t="str">
            <v>M</v>
          </cell>
          <cell r="D3263">
            <v>70.44</v>
          </cell>
        </row>
        <row r="3264">
          <cell r="A3264">
            <v>97358</v>
          </cell>
          <cell r="B3264" t="str">
            <v>TUBO EM COBRE RÍGIDO, DN 28 MM, CLASSE I, SEM ISOLAMENTO, INSTALADO EM RAMAL E SUB-RAMAL  FORNECIMENTO E INSTALAÇÃO. AF_12/2015</v>
          </cell>
          <cell r="C3264" t="str">
            <v>M</v>
          </cell>
          <cell r="D3264">
            <v>96.09</v>
          </cell>
        </row>
        <row r="3265">
          <cell r="A3265">
            <v>97498</v>
          </cell>
          <cell r="B3265" t="str">
            <v>TUBO DE AÇO GALVANIZADO COM COSTURA, CLASSE MÉDIA, DN 25 (1"), CONEXÃO ROSQUEADA, INSTALADO EM REDE DE ALIMENTAÇÃO PARA HIDRANTE - FORNECIMENTO E INSTALAÇÃO. AF_12/2015</v>
          </cell>
          <cell r="C3265" t="str">
            <v>M</v>
          </cell>
          <cell r="D3265">
            <v>26.98</v>
          </cell>
        </row>
        <row r="3266">
          <cell r="A3266">
            <v>97535</v>
          </cell>
          <cell r="B3266" t="str">
            <v>TUBO DE AÇO GALVANIZADO COM COSTURA, CLASSE MÉDIA, CONEXÃO ROSQUEADA, DN 25 (1"), INSTALADO EM REDE DE ALIMENTAÇÃO PARA SPRINKLER - FORNECIMENTO E INSTALAÇÃO. AF_12/2015</v>
          </cell>
          <cell r="C3266" t="str">
            <v>M</v>
          </cell>
          <cell r="D3266">
            <v>30.07</v>
          </cell>
        </row>
        <row r="3267">
          <cell r="A3267">
            <v>97536</v>
          </cell>
          <cell r="B3267" t="str">
            <v>TUBO DE AÇO GALVANIZADO COM COSTURA, CLASSE MÉDIA, CONEXÃO ROSQUEADA, DN 25 (1"), INSTALADO EM RAMAIS  E SUB-RAMAIS DE GÁS - FORNECIMENTO E INSTALAÇÃO. AF_12/2015</v>
          </cell>
          <cell r="C3267" t="str">
            <v>M</v>
          </cell>
          <cell r="D3267">
            <v>37.200000000000003</v>
          </cell>
        </row>
        <row r="3268">
          <cell r="A3268">
            <v>72293</v>
          </cell>
          <cell r="B3268" t="str">
            <v>CAP PVC ESGOTO 50MM (TAMPÃO) - FORNECIMENTO E INSTALAÇÃO</v>
          </cell>
          <cell r="C3268" t="str">
            <v>UN</v>
          </cell>
          <cell r="D3268">
            <v>5.3</v>
          </cell>
        </row>
        <row r="3269">
          <cell r="A3269">
            <v>72306</v>
          </cell>
          <cell r="B3269" t="str">
            <v>COTOVELO DE AÇO GALVANIZADO 4" - FORNECIMENTO E INSTALAÇÃO</v>
          </cell>
          <cell r="C3269" t="str">
            <v>UN</v>
          </cell>
          <cell r="D3269">
            <v>142.81</v>
          </cell>
        </row>
        <row r="3270">
          <cell r="A3270">
            <v>72307</v>
          </cell>
          <cell r="B3270" t="str">
            <v>COTOVELO DE AÇO GALVANIZADO 5" - FORNECIMENTO E INSTALAÇÃO</v>
          </cell>
          <cell r="C3270" t="str">
            <v>UN</v>
          </cell>
          <cell r="D3270">
            <v>199.09</v>
          </cell>
        </row>
        <row r="3271">
          <cell r="A3271">
            <v>72313</v>
          </cell>
          <cell r="B3271" t="str">
            <v>COTOVELO DE AÇO GALVANIZADO 6" - FORNECIMENTO E INSTALAÇÃO</v>
          </cell>
          <cell r="C3271" t="str">
            <v>UN</v>
          </cell>
          <cell r="D3271">
            <v>458.2</v>
          </cell>
        </row>
        <row r="3272">
          <cell r="A3272">
            <v>72482</v>
          </cell>
          <cell r="B3272" t="str">
            <v>UNIAO DE ACO GALVANIZADO 4" - FORNECIMENTO E INSTALACAO</v>
          </cell>
          <cell r="C3272" t="str">
            <v>UN</v>
          </cell>
          <cell r="D3272">
            <v>198.79</v>
          </cell>
        </row>
        <row r="3273">
          <cell r="A3273">
            <v>72619</v>
          </cell>
          <cell r="B3273" t="str">
            <v>LUVA DE ACO GALVANIZADO 4" - FORNECIMENTO E INSTALACAO</v>
          </cell>
          <cell r="C3273" t="str">
            <v>UN</v>
          </cell>
          <cell r="D3273">
            <v>83.06</v>
          </cell>
        </row>
        <row r="3274">
          <cell r="A3274">
            <v>72620</v>
          </cell>
          <cell r="B3274" t="str">
            <v>LUVA DE ACO GALVANIZADO 5" - FORNECIMENTO E INSTALACAO</v>
          </cell>
          <cell r="C3274" t="str">
            <v>UN</v>
          </cell>
          <cell r="D3274">
            <v>143.9</v>
          </cell>
        </row>
        <row r="3275">
          <cell r="A3275">
            <v>72621</v>
          </cell>
          <cell r="B3275" t="str">
            <v>LUVA DE ACO GALVANIZADO 6" - FORNECIMENTO E INSTALACAO</v>
          </cell>
          <cell r="C3275" t="str">
            <v>UN</v>
          </cell>
          <cell r="D3275">
            <v>230.04</v>
          </cell>
        </row>
        <row r="3276">
          <cell r="A3276">
            <v>72667</v>
          </cell>
          <cell r="B3276" t="str">
            <v>LUVA REDUCAO ACO GALVANIZADO 4X2.1/2" - FORNECIMENTO E INSTALACAO</v>
          </cell>
          <cell r="C3276" t="str">
            <v>UN</v>
          </cell>
          <cell r="D3276">
            <v>116.72</v>
          </cell>
        </row>
        <row r="3277">
          <cell r="A3277">
            <v>72668</v>
          </cell>
          <cell r="B3277" t="str">
            <v>LUVA REDUCAO ACO GALVANIZADO 4X2" - FORNECIMENTO E INSTALACAO</v>
          </cell>
          <cell r="C3277" t="str">
            <v>UN</v>
          </cell>
          <cell r="D3277">
            <v>116.03</v>
          </cell>
        </row>
        <row r="3278">
          <cell r="A3278">
            <v>72669</v>
          </cell>
          <cell r="B3278" t="str">
            <v>LUVA REDUCAO ACO GALVANIZADO 4X3" - FORNECIMENTO E INSTALACAO</v>
          </cell>
          <cell r="C3278" t="str">
            <v>UN</v>
          </cell>
          <cell r="D3278">
            <v>120.03</v>
          </cell>
        </row>
        <row r="3279">
          <cell r="A3279">
            <v>72681</v>
          </cell>
          <cell r="B3279" t="str">
            <v>NIPLE DE ACO GALVANIZADO 4" - FORNECIMENTO E INSTALACAO</v>
          </cell>
          <cell r="C3279" t="str">
            <v>UN</v>
          </cell>
          <cell r="D3279">
            <v>81</v>
          </cell>
        </row>
        <row r="3280">
          <cell r="A3280">
            <v>72682</v>
          </cell>
          <cell r="B3280" t="str">
            <v>NIPLE DE ACO GALVANIZADO 5" - FORNECIMENTO E INSTALACAO</v>
          </cell>
          <cell r="C3280" t="str">
            <v>UN</v>
          </cell>
          <cell r="D3280">
            <v>160.82</v>
          </cell>
        </row>
        <row r="3281">
          <cell r="A3281">
            <v>72683</v>
          </cell>
          <cell r="B3281" t="str">
            <v>NIPLE DE ACO GALVANIZADO 6" - FORNECIMENTO E INSTALACAO</v>
          </cell>
          <cell r="C3281" t="str">
            <v>UN</v>
          </cell>
          <cell r="D3281">
            <v>257.05</v>
          </cell>
        </row>
        <row r="3282">
          <cell r="A3282">
            <v>72719</v>
          </cell>
          <cell r="B3282" t="str">
            <v>TE DE ACO GALVANIZADO 4" - FORNECIMENTO E INSTALACAO</v>
          </cell>
          <cell r="C3282" t="str">
            <v>UN</v>
          </cell>
          <cell r="D3282">
            <v>178.69</v>
          </cell>
        </row>
        <row r="3283">
          <cell r="A3283">
            <v>72720</v>
          </cell>
          <cell r="B3283" t="str">
            <v>TE DE ACO GALVANIZADO 5" - FORNECIMENTO E INSTALACAO</v>
          </cell>
          <cell r="C3283" t="str">
            <v>UN</v>
          </cell>
          <cell r="D3283">
            <v>244.83</v>
          </cell>
        </row>
        <row r="3284">
          <cell r="A3284">
            <v>72721</v>
          </cell>
          <cell r="B3284" t="str">
            <v>TE DE ACO GALVANIZADO 6" - FORNECIMENTO E INSTALACAO</v>
          </cell>
          <cell r="C3284" t="str">
            <v>UN</v>
          </cell>
          <cell r="D3284">
            <v>524.20000000000005</v>
          </cell>
        </row>
        <row r="3285">
          <cell r="A3285">
            <v>89358</v>
          </cell>
          <cell r="B3285" t="str">
            <v>JOELHO 90 GRAUS, PVC, SOLDÁVEL, DN 20MM, INSTALADO EM RAMAL OU SUB-RAMAL DE ÁGUA - FORNECIMENTO E INSTALAÇÃO. AF_12/2014</v>
          </cell>
          <cell r="C3285" t="str">
            <v>UN</v>
          </cell>
          <cell r="D3285">
            <v>5.25</v>
          </cell>
        </row>
        <row r="3286">
          <cell r="A3286">
            <v>89359</v>
          </cell>
          <cell r="B3286" t="str">
            <v>JOELHO 45 GRAUS, PVC, SOLDÁVEL, DN 20MM, INSTALADO EM RAMAL OU SUB-RAMAL DE ÁGUA - FORNECIMENTO E INSTALAÇÃO. AF_12/2014</v>
          </cell>
          <cell r="C3286" t="str">
            <v>UN</v>
          </cell>
          <cell r="D3286">
            <v>5.49</v>
          </cell>
        </row>
        <row r="3287">
          <cell r="A3287">
            <v>89360</v>
          </cell>
          <cell r="B3287" t="str">
            <v>CURVA 90 GRAUS, PVC, SOLDÁVEL, DN 20MM, INSTALADO EM RAMAL OU SUB-RAMAL DE ÁGUA - FORNECIMENTO E INSTALAÇÃO. AF_12/2014</v>
          </cell>
          <cell r="C3287" t="str">
            <v>UN</v>
          </cell>
          <cell r="D3287">
            <v>6.49</v>
          </cell>
        </row>
        <row r="3288">
          <cell r="A3288">
            <v>89361</v>
          </cell>
          <cell r="B3288" t="str">
            <v>CURVA 45 GRAUS, PVC, SOLDÁVEL, DN 20MM, INSTALADO EM RAMAL OU SUB-RAMAL DE ÁGUA - FORNECIMENTO E INSTALAÇÃO. AF_12/2014</v>
          </cell>
          <cell r="C3288" t="str">
            <v>UN</v>
          </cell>
          <cell r="D3288">
            <v>6.1</v>
          </cell>
        </row>
        <row r="3289">
          <cell r="A3289">
            <v>89362</v>
          </cell>
          <cell r="B3289" t="str">
            <v>JOELHO 90 GRAUS, PVC, SOLDÁVEL, DN 25MM, INSTALADO EM RAMAL OU SUB-RAMAL DE ÁGUA - FORNECIMENTO E INSTALAÇÃO. AF_12/2014</v>
          </cell>
          <cell r="C3289" t="str">
            <v>UN</v>
          </cell>
          <cell r="D3289">
            <v>6.25</v>
          </cell>
        </row>
        <row r="3290">
          <cell r="A3290">
            <v>89363</v>
          </cell>
          <cell r="B3290" t="str">
            <v>JOELHO 45 GRAUS, PVC, SOLDÁVEL, DN 25MM, INSTALADO EM RAMAL OU SUB-RAMAL DE ÁGUA - FORNECIMENTO E INSTALAÇÃO. AF_12/2014</v>
          </cell>
          <cell r="C3290" t="str">
            <v>UN</v>
          </cell>
          <cell r="D3290">
            <v>6.76</v>
          </cell>
        </row>
        <row r="3291">
          <cell r="A3291">
            <v>89364</v>
          </cell>
          <cell r="B3291" t="str">
            <v>CURVA 90 GRAUS, PVC, SOLDÁVEL, DN 25MM, INSTALADO EM RAMAL OU SUB-RAMAL DE ÁGUA - FORNECIMENTO E INSTALAÇÃO. AF_12/2014</v>
          </cell>
          <cell r="C3291" t="str">
            <v>UN</v>
          </cell>
          <cell r="D3291">
            <v>7.81</v>
          </cell>
        </row>
        <row r="3292">
          <cell r="A3292">
            <v>89365</v>
          </cell>
          <cell r="B3292" t="str">
            <v>CURVA 45 GRAUS, PVC, SOLDÁVEL, DN 25MM, INSTALADO EM RAMAL OU SUB-RAMAL DE ÁGUA - FORNECIMENTO E INSTALAÇÃO. AF_12/2014</v>
          </cell>
          <cell r="C3292" t="str">
            <v>UN</v>
          </cell>
          <cell r="D3292">
            <v>7.34</v>
          </cell>
        </row>
        <row r="3293">
          <cell r="A3293">
            <v>89366</v>
          </cell>
          <cell r="B3293" t="str">
            <v>JOELHO 90 GRAUS COM BUCHA DE LATÃO, PVC, SOLDÁVEL, DN 25MM, X 3/4 INSTALADO EM RAMAL OU SUB-RAMAL DE ÁGUA - FORNECIMENTO E INSTALAÇÃO. AF_12/2014</v>
          </cell>
          <cell r="C3293" t="str">
            <v>UN</v>
          </cell>
          <cell r="D3293">
            <v>10.6</v>
          </cell>
        </row>
        <row r="3294">
          <cell r="A3294">
            <v>89367</v>
          </cell>
          <cell r="B3294" t="str">
            <v>JOELHO 90 GRAUS, PVC, SOLDÁVEL, DN 32MM, INSTALADO EM RAMAL OU SUB-RAMAL DE ÁGUA - FORNECIMENTO E INSTALAÇÃO. AF_12/2014</v>
          </cell>
          <cell r="C3294" t="str">
            <v>UN</v>
          </cell>
          <cell r="D3294">
            <v>8.4700000000000006</v>
          </cell>
        </row>
        <row r="3295">
          <cell r="A3295">
            <v>89368</v>
          </cell>
          <cell r="B3295" t="str">
            <v>JOELHO 45 GRAUS, PVC, SOLDÁVEL, DN 32MM, INSTALADO EM RAMAL OU SUB-RAMAL DE ÁGUA - FORNECIMENTO E INSTALAÇÃO. AF_12/2014</v>
          </cell>
          <cell r="C3295" t="str">
            <v>UN</v>
          </cell>
          <cell r="D3295">
            <v>9.9</v>
          </cell>
        </row>
        <row r="3296">
          <cell r="A3296">
            <v>89369</v>
          </cell>
          <cell r="B3296" t="str">
            <v>CURVA 90 GRAUS, PVC, SOLDÁVEL, DN 32MM, INSTALADO EM RAMAL OU SUB-RAMAL DE ÁGUA - FORNECIMENTO E INSTALAÇÃO. AF_12/2014</v>
          </cell>
          <cell r="C3296" t="str">
            <v>UN</v>
          </cell>
          <cell r="D3296">
            <v>11.67</v>
          </cell>
        </row>
        <row r="3297">
          <cell r="A3297">
            <v>89370</v>
          </cell>
          <cell r="B3297" t="str">
            <v>CURVA 45 GRAUS, PVC, SOLDÁVEL, DN 32MM, INSTALADO EM RAMAL OU SUB-RAMAL DE ÁGUA - FORNECIMENTO E INSTALAÇÃO. AF_12/2014</v>
          </cell>
          <cell r="C3297" t="str">
            <v>UN</v>
          </cell>
          <cell r="D3297">
            <v>9.6</v>
          </cell>
        </row>
        <row r="3298">
          <cell r="A3298">
            <v>89371</v>
          </cell>
          <cell r="B3298" t="str">
            <v>LUVA, PVC, SOLDÁVEL, DN 20MM, INSTALADO EM RAMAL OU SUB-RAMAL DE ÁGUA - FORNECIMENTO E INSTALAÇÃO. AF_12/2014</v>
          </cell>
          <cell r="C3298" t="str">
            <v>UN</v>
          </cell>
          <cell r="D3298">
            <v>3.96</v>
          </cell>
        </row>
        <row r="3299">
          <cell r="A3299">
            <v>89372</v>
          </cell>
          <cell r="B3299" t="str">
            <v>LUVA DE CORRER, PVC, SOLDÁVEL, DN 20MM, INSTALADO EM RAMAL OU SUB-RAMAL DE ÁGUA - FORNECIMENTO E INSTALAÇÃO. AF_12/2014</v>
          </cell>
          <cell r="C3299" t="str">
            <v>UN</v>
          </cell>
          <cell r="D3299">
            <v>8.68</v>
          </cell>
        </row>
        <row r="3300">
          <cell r="A3300">
            <v>89373</v>
          </cell>
          <cell r="B3300" t="str">
            <v>LUVA DE REDUÇÃO, PVC, SOLDÁVEL, DN 25MM X 20MM, INSTALADO EM RAMAL OU SUB-RAMAL DE ÁGUA - FORNECIMENTO E INSTALAÇÃO. AF_12/2014</v>
          </cell>
          <cell r="C3300" t="str">
            <v>UN</v>
          </cell>
          <cell r="D3300">
            <v>4.3899999999999997</v>
          </cell>
        </row>
        <row r="3301">
          <cell r="A3301">
            <v>89374</v>
          </cell>
          <cell r="B3301" t="str">
            <v>LUVA COM BUCHA DE LATÃO, PVC, SOLDÁVEL, DN 20MM X 1/2, INSTALADO EM RAMAL OU SUB-RAMAL DE ÁGUA - FORNECIMENTO E INSTALAÇÃO. AF_12/2014</v>
          </cell>
          <cell r="C3301" t="str">
            <v>UN</v>
          </cell>
          <cell r="D3301">
            <v>6.95</v>
          </cell>
        </row>
        <row r="3302">
          <cell r="A3302">
            <v>89375</v>
          </cell>
          <cell r="B3302" t="str">
            <v>UNIÃO, PVC, SOLDÁVEL, DN 20MM, INSTALADO EM RAMAL OU SUB-RAMAL DE ÁGUA - FORNECIMENTO E INSTALAÇÃO. AF_12/2014</v>
          </cell>
          <cell r="C3302" t="str">
            <v>UN</v>
          </cell>
          <cell r="D3302">
            <v>8.49</v>
          </cell>
        </row>
        <row r="3303">
          <cell r="A3303">
            <v>89376</v>
          </cell>
          <cell r="B3303" t="str">
            <v>ADAPTADOR CURTO COM BOLSA E ROSCA PARA REGISTRO, PVC, SOLDÁVEL, DN 20MM X 1/2, INSTALADO EM RAMAL OU SUB-RAMAL DE ÁGUA - FORNECIMENTO E INSTALAÇÃO. AF_12/2014</v>
          </cell>
          <cell r="C3303" t="str">
            <v>UN</v>
          </cell>
          <cell r="D3303">
            <v>4</v>
          </cell>
        </row>
        <row r="3304">
          <cell r="A3304">
            <v>89377</v>
          </cell>
          <cell r="B3304" t="str">
            <v>CURVA DE TRANSPOSIÇÃO, PVC, SOLDÁVEL, DN 20MM, INSTALADO EM RAMAL OU SUB-RAMAL DE ÁGUA - FORNECIMENTO E INSTALAÇÃO. AF_12/2014</v>
          </cell>
          <cell r="C3304" t="str">
            <v>UN</v>
          </cell>
          <cell r="D3304">
            <v>6.29</v>
          </cell>
        </row>
        <row r="3305">
          <cell r="A3305">
            <v>89378</v>
          </cell>
          <cell r="B3305" t="str">
            <v>LUVA, PVC, SOLDÁVEL, DN 25MM, INSTALADO EM RAMAL OU SUB-RAMAL DE ÁGUA - FORNECIMENTO E INSTALAÇÃO. AF_12/2014</v>
          </cell>
          <cell r="C3305" t="str">
            <v>UN</v>
          </cell>
          <cell r="D3305">
            <v>4.68</v>
          </cell>
        </row>
        <row r="3306">
          <cell r="A3306">
            <v>89379</v>
          </cell>
          <cell r="B3306" t="str">
            <v>LUVA DE CORRER, PVC, SOLDÁVEL, DN 25MM, INSTALADO EM RAMAL OU SUB-RAMAL DE ÁGUA - FORNECIMENTO E INSTALAÇÃO. AF_12/2014</v>
          </cell>
          <cell r="C3306" t="str">
            <v>UN</v>
          </cell>
          <cell r="D3306">
            <v>10.98</v>
          </cell>
        </row>
        <row r="3307">
          <cell r="A3307">
            <v>89380</v>
          </cell>
          <cell r="B3307" t="str">
            <v>LUVA DE REDUÇÃO, PVC, SOLDÁVEL, DN 32MM X 25MM, INSTALADO EM RAMAL OU SUB-RAMAL DE ÁGUA - FORNECIMENTO E INSTALAÇÃO. AF_12/2014</v>
          </cell>
          <cell r="C3307" t="str">
            <v>UN</v>
          </cell>
          <cell r="D3307">
            <v>6.61</v>
          </cell>
        </row>
        <row r="3308">
          <cell r="A3308">
            <v>89381</v>
          </cell>
          <cell r="B3308" t="str">
            <v>LUVA COM BUCHA DE LATÃO, PVC, SOLDÁVEL, DN 25MM X 3/4, INSTALADO EM RAMAL OU SUB-RAMAL DE ÁGUA - FORNECIMENTO E INSTALAÇÃO. AF_12/2014</v>
          </cell>
          <cell r="C3308" t="str">
            <v>UN</v>
          </cell>
          <cell r="D3308">
            <v>8.66</v>
          </cell>
        </row>
        <row r="3309">
          <cell r="A3309">
            <v>89382</v>
          </cell>
          <cell r="B3309" t="str">
            <v>UNIÃO, PVC, SOLDÁVEL, DN 25MM, INSTALADO EM RAMAL OU SUB-RAMAL DE ÁGUA - FORNECIMENTO E INSTALAÇÃO. AF_12/2014</v>
          </cell>
          <cell r="C3309" t="str">
            <v>UN</v>
          </cell>
          <cell r="D3309">
            <v>10.11</v>
          </cell>
        </row>
        <row r="3310">
          <cell r="A3310">
            <v>89383</v>
          </cell>
          <cell r="B3310" t="str">
            <v>ADAPTADOR CURTO COM BOLSA E ROSCA PARA REGISTRO, PVC, SOLDÁVEL, DN 25MM X 3/4, INSTALADO EM RAMAL OU SUB-RAMAL DE ÁGUA - FORNECIMENTO E INSTALAÇÃO. AF_12/2014</v>
          </cell>
          <cell r="C3310" t="str">
            <v>UN</v>
          </cell>
          <cell r="D3310">
            <v>4.74</v>
          </cell>
        </row>
        <row r="3311">
          <cell r="A3311">
            <v>89384</v>
          </cell>
          <cell r="B3311" t="str">
            <v>CURVA DE TRANSPOSIÇÃO, PVC, SOLDÁVEL, DN 25MM, INSTALADO EM RAMAL OU SUB-RAMAL DE ÁGUA   FORNECIMENTO E INSTALAÇÃO. AF_12/2014</v>
          </cell>
          <cell r="C3311" t="str">
            <v>UN</v>
          </cell>
          <cell r="D3311">
            <v>8.77</v>
          </cell>
        </row>
        <row r="3312">
          <cell r="A3312">
            <v>89385</v>
          </cell>
          <cell r="B3312" t="str">
            <v>LUVA SOLDÁVEL E COM ROSCA, PVC, SOLDÁVEL, DN 25MM X 3/4, INSTALADO EM RAMAL OU SUB-RAMAL DE ÁGUA - FORNECIMENTO E INSTALAÇÃO. AF_12/2014</v>
          </cell>
          <cell r="C3312" t="str">
            <v>UN</v>
          </cell>
          <cell r="D3312">
            <v>5.24</v>
          </cell>
        </row>
        <row r="3313">
          <cell r="A3313">
            <v>89386</v>
          </cell>
          <cell r="B3313" t="str">
            <v>LUVA, PVC, SOLDÁVEL, DN 32MM, INSTALADO EM RAMAL OU SUB-RAMAL DE ÁGUA - FORNECIMENTO E INSTALAÇÃO. AF_12/2014</v>
          </cell>
          <cell r="C3313" t="str">
            <v>UN</v>
          </cell>
          <cell r="D3313">
            <v>6.37</v>
          </cell>
        </row>
        <row r="3314">
          <cell r="A3314">
            <v>89387</v>
          </cell>
          <cell r="B3314" t="str">
            <v>LUVA DE CORRER, PVC, SOLDÁVEL, DN 32MM, INSTALADO EM RAMAL OU SUB-RAMAL DE ÁGUA   FORNECIMENTO E INSTALAÇÃO. AF_12/2014</v>
          </cell>
          <cell r="C3314" t="str">
            <v>UN</v>
          </cell>
          <cell r="D3314">
            <v>21.4</v>
          </cell>
        </row>
        <row r="3315">
          <cell r="A3315">
            <v>89388</v>
          </cell>
          <cell r="B3315" t="str">
            <v>LUVA DE REDUÇÃO, PVC, SOLDÁVEL, DN 40MM X 32MM, INSTALADO EM RAMAL OU SUB-RAMAL DE ÁGUA - FORNECIMENTO E INSTALAÇÃO. AF_12/2014</v>
          </cell>
          <cell r="C3315" t="str">
            <v>UN</v>
          </cell>
          <cell r="D3315">
            <v>8.07</v>
          </cell>
        </row>
        <row r="3316">
          <cell r="A3316">
            <v>89389</v>
          </cell>
          <cell r="B3316" t="str">
            <v>LUVA SOLDÁVEL E COM ROSCA, PVC, SOLDÁVEL, DN 32MM X 1, INSTALADO EM RAMAL OU SUB-RAMAL DE ÁGUA - FORNECIMENTO E INSTALAÇÃO. AF_12/2014</v>
          </cell>
          <cell r="C3316" t="str">
            <v>UN</v>
          </cell>
          <cell r="D3316">
            <v>8.65</v>
          </cell>
        </row>
        <row r="3317">
          <cell r="A3317">
            <v>89390</v>
          </cell>
          <cell r="B3317" t="str">
            <v>UNIÃO, PVC, SOLDÁVEL, DN 32MM, INSTALADO EM RAMAL OU SUB-RAMAL DE ÁGUA - FORNECIMENTO E INSTALAÇÃO. AF_12/2014</v>
          </cell>
          <cell r="C3317" t="str">
            <v>UN</v>
          </cell>
          <cell r="D3317">
            <v>14.85</v>
          </cell>
        </row>
        <row r="3318">
          <cell r="A3318">
            <v>89391</v>
          </cell>
          <cell r="B3318" t="str">
            <v>ADAPTADOR CURTO COM BOLSA E ROSCA PARA REGISTRO, PVC, SOLDÁVEL, DN 32MM X 1, INSTALADO EM RAMAL OU SUB-RAMAL DE ÁGUA - FORNECIMENTO E INSTALAÇÃO. AF_12/2014</v>
          </cell>
          <cell r="C3318" t="str">
            <v>UN</v>
          </cell>
          <cell r="D3318">
            <v>6.3</v>
          </cell>
        </row>
        <row r="3319">
          <cell r="A3319">
            <v>89392</v>
          </cell>
          <cell r="B3319" t="str">
            <v>CURVA DE TRANSPOSIÇÃO, PVC, SOLDÁVEL, DN 32MM, INSTALADO EM RAMAL OU SUB-RAMAL DE ÁGUA   FORNECIMENTO E INSTALAÇÃO. AF_12/2014</v>
          </cell>
          <cell r="C3319" t="str">
            <v>UN</v>
          </cell>
          <cell r="D3319">
            <v>17.43</v>
          </cell>
        </row>
        <row r="3320">
          <cell r="A3320">
            <v>89393</v>
          </cell>
          <cell r="B3320" t="str">
            <v>TE, PVC, SOLDÁVEL, DN 20MM, INSTALADO EM RAMAL OU SUB-RAMAL DE ÁGUA - FORNECIMENTO E INSTALAÇÃO. AF_12/2014</v>
          </cell>
          <cell r="C3320" t="str">
            <v>UN</v>
          </cell>
          <cell r="D3320">
            <v>7.3</v>
          </cell>
        </row>
        <row r="3321">
          <cell r="A3321">
            <v>89394</v>
          </cell>
          <cell r="B3321" t="str">
            <v>TÊ COM BUCHA DE LATÃO NA BOLSA CENTRAL, PVC, SOLDÁVEL, DN 20MM X 1/2, INSTALADO EM RAMAL OU SUB-RAMAL DE ÁGUA - FORNECIMENTO E INSTALAÇÃO. AF_12/2014</v>
          </cell>
          <cell r="C3321" t="str">
            <v>UN</v>
          </cell>
          <cell r="D3321">
            <v>13.2</v>
          </cell>
        </row>
        <row r="3322">
          <cell r="A3322">
            <v>89395</v>
          </cell>
          <cell r="B3322" t="str">
            <v>TE, PVC, SOLDÁVEL, DN 25MM, INSTALADO EM RAMAL OU SUB-RAMAL DE ÁGUA - FORNECIMENTO E INSTALAÇÃO. AF_12/2014</v>
          </cell>
          <cell r="C3322" t="str">
            <v>UN</v>
          </cell>
          <cell r="D3322">
            <v>8.7100000000000009</v>
          </cell>
        </row>
        <row r="3323">
          <cell r="A3323">
            <v>89396</v>
          </cell>
          <cell r="B3323" t="str">
            <v>TÊ COM BUCHA DE LATÃO NA BOLSA CENTRAL, PVC, SOLDÁVEL, DN 25MM X 1/2, INSTALADO EM RAMAL OU SUB-RAMAL DE ÁGUA - FORNECIMENTO E INSTALAÇÃO. AF_12/2014</v>
          </cell>
          <cell r="C3323" t="str">
            <v>UN</v>
          </cell>
          <cell r="D3323">
            <v>13.75</v>
          </cell>
        </row>
        <row r="3324">
          <cell r="A3324">
            <v>89397</v>
          </cell>
          <cell r="B3324" t="str">
            <v>TÊ DE REDUÇÃO, PVC, SOLDÁVEL, DN 25MM X 20MM, INSTALADO EM RAMAL OU SUB-RAMAL DE ÁGUA - FORNECIMENTO E INSTALAÇÃO. AF_12/2014</v>
          </cell>
          <cell r="C3324" t="str">
            <v>UN</v>
          </cell>
          <cell r="D3324">
            <v>10.050000000000001</v>
          </cell>
        </row>
        <row r="3325">
          <cell r="A3325">
            <v>89398</v>
          </cell>
          <cell r="B3325" t="str">
            <v>TE, PVC, SOLDÁVEL, DN 32MM, INSTALADO EM RAMAL OU SUB-RAMAL DE ÁGUA - FORNECIMENTO E INSTALAÇÃO. AF_12/2014</v>
          </cell>
          <cell r="C3325" t="str">
            <v>UN</v>
          </cell>
          <cell r="D3325">
            <v>12.37</v>
          </cell>
        </row>
        <row r="3326">
          <cell r="A3326">
            <v>89399</v>
          </cell>
          <cell r="B3326" t="str">
            <v>TÊ COM BUCHA DE LATÃO NA BOLSA CENTRAL, PVC, SOLDÁVEL, DN 32MM X 3/4, INSTALADO EM RAMAL OU SUB-RAMAL DE ÁGUA - FORNECIMENTO E INSTALAÇÃO. AF_12/2014</v>
          </cell>
          <cell r="C3326" t="str">
            <v>UN</v>
          </cell>
          <cell r="D3326">
            <v>20.93</v>
          </cell>
        </row>
        <row r="3327">
          <cell r="A3327">
            <v>89400</v>
          </cell>
          <cell r="B3327" t="str">
            <v>TÊ DE REDUÇÃO, PVC, SOLDÁVEL, DN 32MM X 25MM, INSTALADO EM RAMAL OU SUB-RAMAL DE ÁGUA - FORNECIMENTO E INSTALAÇÃO. AF_12/2014</v>
          </cell>
          <cell r="C3327" t="str">
            <v>UN</v>
          </cell>
          <cell r="D3327">
            <v>13.7</v>
          </cell>
        </row>
        <row r="3328">
          <cell r="A3328">
            <v>89404</v>
          </cell>
          <cell r="B3328" t="str">
            <v>JOELHO 90 GRAUS, PVC, SOLDÁVEL, DN 20MM, INSTALADO EM RAMAL DE DISTRIBUIÇÃO DE ÁGUA - FORNECIMENTO E INSTALAÇÃO. AF_12/2014</v>
          </cell>
          <cell r="C3328" t="str">
            <v>UN</v>
          </cell>
          <cell r="D3328">
            <v>3.56</v>
          </cell>
        </row>
        <row r="3329">
          <cell r="A3329">
            <v>89405</v>
          </cell>
          <cell r="B3329" t="str">
            <v>JOELHO 45 GRAUS, PVC, SOLDÁVEL, DN 20MM, INSTALADO EM RAMAL DE DISTRIBUIÇÃO DE ÁGUA - FORNECIMENTO E INSTALAÇÃO. AF_12/2014</v>
          </cell>
          <cell r="C3329" t="str">
            <v>UN</v>
          </cell>
          <cell r="D3329">
            <v>3.8</v>
          </cell>
        </row>
        <row r="3330">
          <cell r="A3330">
            <v>89406</v>
          </cell>
          <cell r="B3330" t="str">
            <v>CURVA 90 GRAUS, PVC, SOLDÁVEL, DN 20MM, INSTALADO EM RAMAL DE DISTRIBUIÇÃO DE ÁGUA - FORNECIMENTO E INSTALAÇÃO. AF_12/2014</v>
          </cell>
          <cell r="C3330" t="str">
            <v>UN</v>
          </cell>
          <cell r="D3330">
            <v>4.8</v>
          </cell>
        </row>
        <row r="3331">
          <cell r="A3331">
            <v>89407</v>
          </cell>
          <cell r="B3331" t="str">
            <v>CURVA 45 GRAUS, PVC, SOLDÁVEL, DN 20MM, INSTALADO EM RAMAL DE DISTRIBUIÇÃO DE ÁGUA - FORNECIMENTO E INSTALAÇÃO. AF_12/2014</v>
          </cell>
          <cell r="C3331" t="str">
            <v>UN</v>
          </cell>
          <cell r="D3331">
            <v>4.41</v>
          </cell>
        </row>
        <row r="3332">
          <cell r="A3332">
            <v>89408</v>
          </cell>
          <cell r="B3332" t="str">
            <v>JOELHO 90 GRAUS, PVC, SOLDÁVEL, DN 25MM, INSTALADO EM RAMAL DE DISTRIBUIÇÃO DE ÁGUA - FORNECIMENTO E INSTALAÇÃO. AF_12/2014</v>
          </cell>
          <cell r="C3332" t="str">
            <v>UN</v>
          </cell>
          <cell r="D3332">
            <v>4.3</v>
          </cell>
        </row>
        <row r="3333">
          <cell r="A3333">
            <v>89409</v>
          </cell>
          <cell r="B3333" t="str">
            <v>JOELHO 45 GRAUS, PVC, SOLDÁVEL, DN 25MM, INSTALADO EM RAMAL DE DISTRIBUIÇÃO DE ÁGUA - FORNECIMENTO E INSTALAÇÃO. AF_12/2014</v>
          </cell>
          <cell r="C3333" t="str">
            <v>UN</v>
          </cell>
          <cell r="D3333">
            <v>4.8099999999999996</v>
          </cell>
        </row>
        <row r="3334">
          <cell r="A3334">
            <v>89410</v>
          </cell>
          <cell r="B3334" t="str">
            <v>CURVA 90 GRAUS, PVC, SOLDÁVEL, DN 25MM, INSTALADO EM RAMAL DE DISTRIBUIÇÃO DE ÁGUA - FORNECIMENTO E INSTALAÇÃO. AF_12/2014</v>
          </cell>
          <cell r="C3334" t="str">
            <v>UN</v>
          </cell>
          <cell r="D3334">
            <v>5.86</v>
          </cell>
        </row>
        <row r="3335">
          <cell r="A3335">
            <v>89411</v>
          </cell>
          <cell r="B3335" t="str">
            <v>CURVA 45 GRAUS, PVC, SOLDÁVEL, DN 25MM, INSTALADO EM RAMAL DE DISTRIBUIÇÃO DE ÁGUA - FORNECIMENTO E INSTALAÇÃO. AF_12/2014</v>
          </cell>
          <cell r="C3335" t="str">
            <v>UN</v>
          </cell>
          <cell r="D3335">
            <v>5.39</v>
          </cell>
        </row>
        <row r="3336">
          <cell r="A3336">
            <v>89412</v>
          </cell>
          <cell r="B3336" t="str">
            <v>JOELHO 90 GRAUS, PVC, SOLDÁVEL, DN 25MM, X 3/4 INSTALADO EM RAMAL DE DISTRIBUIÇÃO DE ÁGUA - FORNECIMENTO E INSTALAÇÃO. AF_12/2014</v>
          </cell>
          <cell r="C3336" t="str">
            <v>UN</v>
          </cell>
          <cell r="D3336">
            <v>6.03</v>
          </cell>
        </row>
        <row r="3337">
          <cell r="A3337">
            <v>89413</v>
          </cell>
          <cell r="B3337" t="str">
            <v>JOELHO 90 GRAUS, PVC, SOLDÁVEL, DN 32MM, INSTALADO EM RAMAL DE DISTRIBUIÇÃO DE ÁGUA - FORNECIMENTO E INSTALAÇÃO. AF_12/2014</v>
          </cell>
          <cell r="C3337" t="str">
            <v>UN</v>
          </cell>
          <cell r="D3337">
            <v>6.13</v>
          </cell>
        </row>
        <row r="3338">
          <cell r="A3338">
            <v>89414</v>
          </cell>
          <cell r="B3338" t="str">
            <v>JOELHO 45 GRAUS, PVC, SOLDÁVEL, DN 32MM, INSTALADO EM RAMAL DE DISTRIBUIÇÃO DE ÁGUA - FORNECIMENTO E INSTALAÇÃO. AF_12/2014</v>
          </cell>
          <cell r="C3338" t="str">
            <v>UN</v>
          </cell>
          <cell r="D3338">
            <v>7.56</v>
          </cell>
        </row>
        <row r="3339">
          <cell r="A3339">
            <v>89415</v>
          </cell>
          <cell r="B3339" t="str">
            <v>CURVA 90 GRAUS, PVC, SOLDÁVEL, DN 32MM, INSTALADO EM RAMAL DE DISTRIBUIÇÃO DE ÁGUA - FORNECIMENTO E INSTALAÇÃO. AF_12/2014</v>
          </cell>
          <cell r="C3339" t="str">
            <v>UN</v>
          </cell>
          <cell r="D3339">
            <v>9.33</v>
          </cell>
        </row>
        <row r="3340">
          <cell r="A3340">
            <v>89416</v>
          </cell>
          <cell r="B3340" t="str">
            <v>CURVA 45 GRAUS, PVC, SOLDÁVEL, DN 32MM, INSTALADO EM RAMAL DE DISTRIBUIÇÃO DE ÁGUA - FORNECIMENTO E INSTALAÇÃO. AF_12/2014</v>
          </cell>
          <cell r="C3340" t="str">
            <v>UN</v>
          </cell>
          <cell r="D3340">
            <v>7.26</v>
          </cell>
        </row>
        <row r="3341">
          <cell r="A3341">
            <v>89417</v>
          </cell>
          <cell r="B3341" t="str">
            <v>LUVA, PVC, SOLDÁVEL, DN 20MM, INSTALADO EM RAMAL DE DISTRIBUIÇÃO DE ÁGUA - FORNECIMENTO E INSTALAÇÃO. AF_12/2014</v>
          </cell>
          <cell r="C3341" t="str">
            <v>UN</v>
          </cell>
          <cell r="D3341">
            <v>2.84</v>
          </cell>
        </row>
        <row r="3342">
          <cell r="A3342">
            <v>89418</v>
          </cell>
          <cell r="B3342" t="str">
            <v>LUVA DE CORRER, PVC, SOLDÁVEL, DN 20MM, INSTALADO EM RAMAL DE DISTRIBUIÇÃO DE ÁGUA - FORNECIMENTO E INSTALAÇÃO. AF_12/2014</v>
          </cell>
          <cell r="C3342" t="str">
            <v>UN</v>
          </cell>
          <cell r="D3342">
            <v>7.56</v>
          </cell>
        </row>
        <row r="3343">
          <cell r="A3343">
            <v>89419</v>
          </cell>
          <cell r="B3343" t="str">
            <v>LUVA DE REDUÇÃO, PVC, SOLDÁVEL, DN 25MM X 20MM, INSTALADO EM RAMAL DE DISTRIBUIÇÃO DE ÁGUA - FORNECIMENTO E INSTALAÇÃO. AF_12/2014</v>
          </cell>
          <cell r="C3343" t="str">
            <v>UN</v>
          </cell>
          <cell r="D3343">
            <v>3.27</v>
          </cell>
        </row>
        <row r="3344">
          <cell r="A3344">
            <v>89420</v>
          </cell>
          <cell r="B3344" t="str">
            <v>LUVA COM BUCHA DE LATÃO, PVC, SOLDÁVEL, DN 20MM X 1/2, INSTALADO EM RAMAL DE DISTRIBUIÇÃO DE ÁGUA - FORNECIMENTO E INSTALAÇÃO. AF_12/2014</v>
          </cell>
          <cell r="C3344" t="str">
            <v>UN</v>
          </cell>
          <cell r="D3344">
            <v>5.83</v>
          </cell>
        </row>
        <row r="3345">
          <cell r="A3345">
            <v>89421</v>
          </cell>
          <cell r="B3345" t="str">
            <v>UNIÃO, PVC, SOLDÁVEL, DN 20MM, INSTALADO EM RAMAL DE DISTRIBUIÇÃO DE ÁGUA - FORNECIMENTO E INSTALAÇÃO. AF_12/2014</v>
          </cell>
          <cell r="C3345" t="str">
            <v>UN</v>
          </cell>
          <cell r="D3345">
            <v>7.37</v>
          </cell>
        </row>
        <row r="3346">
          <cell r="A3346">
            <v>89422</v>
          </cell>
          <cell r="B3346" t="str">
            <v>ADAPTADOR CURTO COM BOLSA E ROSCA PARA REGISTRO, PVC, SOLDÁVEL, DN 20MM X 1/2, INSTALADO EM RAMAL DE DISTRIBUIÇÃO DE ÁGUA - FORNECIMENTO E INSTALAÇÃO. AF_12/2014</v>
          </cell>
          <cell r="C3346" t="str">
            <v>UN</v>
          </cell>
          <cell r="D3346">
            <v>2.88</v>
          </cell>
        </row>
        <row r="3347">
          <cell r="A3347">
            <v>89423</v>
          </cell>
          <cell r="B3347" t="str">
            <v>CURVA DE TRANSPOSIÇÃO, PVC, SOLDÁVEL, DN 20MM, INSTALADO EM RAMAL DE DISTRIBUIÇÃO DE ÁGUA   FORNECIMENTO E INSTALAÇÃO. AF_12/2014</v>
          </cell>
          <cell r="C3347" t="str">
            <v>UN</v>
          </cell>
          <cell r="D3347">
            <v>5.57</v>
          </cell>
        </row>
        <row r="3348">
          <cell r="A3348">
            <v>89424</v>
          </cell>
          <cell r="B3348" t="str">
            <v>LUVA, PVC, SOLDÁVEL, DN 25MM, INSTALADO EM RAMAL DE DISTRIBUIÇÃO DE ÁGUA - FORNECIMENTO E INSTALAÇÃO. AF_12/2014</v>
          </cell>
          <cell r="C3348" t="str">
            <v>UN</v>
          </cell>
          <cell r="D3348">
            <v>3.37</v>
          </cell>
        </row>
        <row r="3349">
          <cell r="A3349">
            <v>89425</v>
          </cell>
          <cell r="B3349" t="str">
            <v>LUVA DE CORRER, PVC, SOLDÁVEL, DN 25MM, INSTALADO EM RAMAL DE DISTRIBUIÇÃO DE ÁGUA - FORNECIMENTO E INSTALAÇÃO. AF_12/2014</v>
          </cell>
          <cell r="C3349" t="str">
            <v>UN</v>
          </cell>
          <cell r="D3349">
            <v>9.67</v>
          </cell>
        </row>
        <row r="3350">
          <cell r="A3350">
            <v>89426</v>
          </cell>
          <cell r="B3350" t="str">
            <v>LUVA DE REDUÇÃO, PVC, SOLDÁVEL, DN 32MM X 25MM, INSTALADO EM RAMAL DE DISTRIBUIÇÃO DE ÁGUA - FORNECIMENTO E INSTALAÇÃO. AF_12/2014</v>
          </cell>
          <cell r="C3350" t="str">
            <v>UN</v>
          </cell>
          <cell r="D3350">
            <v>5.3</v>
          </cell>
        </row>
        <row r="3351">
          <cell r="A3351">
            <v>89427</v>
          </cell>
          <cell r="B3351" t="str">
            <v>LUVA COM BUCHA DE LATÃO, PVC, SOLDÁVEL, DN 25MM X 3/4, INSTALADO EM RAMAL DE DISTRIBUIÇÃO DE ÁGUA - FORNECIMENTO E INSTALAÇÃO. AF_12/2014</v>
          </cell>
          <cell r="C3351" t="str">
            <v>UN</v>
          </cell>
          <cell r="D3351">
            <v>7.35</v>
          </cell>
        </row>
        <row r="3352">
          <cell r="A3352">
            <v>89428</v>
          </cell>
          <cell r="B3352" t="str">
            <v>UNIÃO, PVC, SOLDÁVEL, DN 25MM, INSTALADO EM RAMAL DE DISTRIBUIÇÃO DE ÁGUA - FORNECIMENTO E INSTALAÇÃO. AF_12/2014</v>
          </cell>
          <cell r="C3352" t="str">
            <v>UN</v>
          </cell>
          <cell r="D3352">
            <v>8.8000000000000007</v>
          </cell>
        </row>
        <row r="3353">
          <cell r="A3353">
            <v>89429</v>
          </cell>
          <cell r="B3353" t="str">
            <v>ADAPTADOR CURTO COM BOLSA E ROSCA PARA REGISTRO, PVC, SOLDÁVEL, DN 25MM X 3/4, INSTALADO EM RAMAL DE DISTRIBUIÇÃO DE ÁGUA - FORNECIMENTO E INSTALAÇÃO. AF_12/2014</v>
          </cell>
          <cell r="C3353" t="str">
            <v>UN</v>
          </cell>
          <cell r="D3353">
            <v>3.43</v>
          </cell>
        </row>
        <row r="3354">
          <cell r="A3354">
            <v>89430</v>
          </cell>
          <cell r="B3354" t="str">
            <v>CURVA DE TRANSPOSIÇÃO, PVC, SOLDÁVEL, DN 25MM, INSTALADO EM RAMAL DE DISTRIBUIÇÃO DE ÁGUA   FORNECIMENTO E INSTALAÇÃO. AF_12/2014</v>
          </cell>
          <cell r="C3354" t="str">
            <v>UN</v>
          </cell>
          <cell r="D3354">
            <v>7.46</v>
          </cell>
        </row>
        <row r="3355">
          <cell r="A3355">
            <v>89431</v>
          </cell>
          <cell r="B3355" t="str">
            <v>LUVA, PVC, SOLDÁVEL, DN 32MM, INSTALADO EM RAMAL DE DISTRIBUIÇÃO DE ÁGUA - FORNECIMENTO E INSTALAÇÃO. AF_12/2014</v>
          </cell>
          <cell r="C3355" t="str">
            <v>UN</v>
          </cell>
          <cell r="D3355">
            <v>4.8</v>
          </cell>
        </row>
        <row r="3356">
          <cell r="A3356">
            <v>89432</v>
          </cell>
          <cell r="B3356" t="str">
            <v>LUVA DE CORRER, PVC, SOLDÁVEL, DN 32MM, INSTALADO EM RAMAL DE DISTRIBUIÇÃO DE ÁGUA   FORNECIMENTO E INSTALAÇÃO. AF_12/2014</v>
          </cell>
          <cell r="C3356" t="str">
            <v>UN</v>
          </cell>
          <cell r="D3356">
            <v>19.829999999999998</v>
          </cell>
        </row>
        <row r="3357">
          <cell r="A3357">
            <v>89433</v>
          </cell>
          <cell r="B3357" t="str">
            <v>LUVA DE REDUÇÃO, PVC, SOLDÁVEL, DN 40MM X 32MM, INSTALADO EM RAMAL DE DISTRIBUIÇÃO DE ÁGUA - FORNECIMENTO E INSTALAÇÃO. AF_12/2014</v>
          </cell>
          <cell r="C3357" t="str">
            <v>UN</v>
          </cell>
          <cell r="D3357">
            <v>6.5</v>
          </cell>
        </row>
        <row r="3358">
          <cell r="A3358">
            <v>89434</v>
          </cell>
          <cell r="B3358" t="str">
            <v>LUVA SOLDÁVEL E COM ROSCA, PVC, SOLDÁVEL, DN 32MM X 1, INSTALADO EM RAMAL DE DISTRIBUIÇÃO DE ÁGUA - FORNECIMENTO E INSTALAÇÃO. AF_12/2014</v>
          </cell>
          <cell r="C3358" t="str">
            <v>UN</v>
          </cell>
          <cell r="D3358">
            <v>7.08</v>
          </cell>
        </row>
        <row r="3359">
          <cell r="A3359">
            <v>89435</v>
          </cell>
          <cell r="B3359" t="str">
            <v>UNIÃO, PVC, SOLDÁVEL, DN 32MM, INSTALADO EM RAMAL DE DISTRIBUIÇÃO DE ÁGUA - FORNECIMENTO E INSTALAÇÃO. AF_12/2014</v>
          </cell>
          <cell r="C3359" t="str">
            <v>UN</v>
          </cell>
          <cell r="D3359">
            <v>13.28</v>
          </cell>
        </row>
        <row r="3360">
          <cell r="A3360">
            <v>89436</v>
          </cell>
          <cell r="B3360" t="str">
            <v>ADAPTADOR CURTO COM BOLSA E ROSCA PARA REGISTRO, PVC, SOLDÁVEL, DN 32MM X 1, INSTALADO EM RAMAL DE DISTRIBUIÇÃO DE ÁGUA - FORNECIMENTO E INSTALAÇÃO. AF_12/2014</v>
          </cell>
          <cell r="C3360" t="str">
            <v>UN</v>
          </cell>
          <cell r="D3360">
            <v>4.7300000000000004</v>
          </cell>
        </row>
        <row r="3361">
          <cell r="A3361">
            <v>89437</v>
          </cell>
          <cell r="B3361" t="str">
            <v>CURVA DE TRANSPOSIÇÃO, PVC, SOLDÁVEL, DN 32MM, INSTALADO EM RAMAL DE DISTRIBUIÇÃO DE ÁGUA   FORNECIMENTO E INSTALAÇÃO. AF_12/2014</v>
          </cell>
          <cell r="C3361" t="str">
            <v>UN</v>
          </cell>
          <cell r="D3361">
            <v>15.86</v>
          </cell>
        </row>
        <row r="3362">
          <cell r="A3362">
            <v>89438</v>
          </cell>
          <cell r="B3362" t="str">
            <v>TE, PVC, SOLDÁVEL, DN 20MM, INSTALADO EM RAMAL DE DISTRIBUIÇÃO DE ÁGUA - FORNECIMENTO E INSTALAÇÃO. AF_12/2014</v>
          </cell>
          <cell r="C3362" t="str">
            <v>UN</v>
          </cell>
          <cell r="D3362">
            <v>5.05</v>
          </cell>
        </row>
        <row r="3363">
          <cell r="A3363">
            <v>89439</v>
          </cell>
          <cell r="B3363" t="str">
            <v>TÊ SOLDÁVEL E COM ROSCA NA BOLSA CENTRAL, PVC, SOLDÁVEL, DN 20MM X 1/2, INSTALADO EM RAMAL DE DISTRIBUIÇÃO DE ÁGUA - FORNECIMENTO E INSTALAÇÃO. AF_12/2014</v>
          </cell>
          <cell r="C3363" t="str">
            <v>UN</v>
          </cell>
          <cell r="D3363">
            <v>6.4</v>
          </cell>
        </row>
        <row r="3364">
          <cell r="A3364">
            <v>89440</v>
          </cell>
          <cell r="B3364" t="str">
            <v>TE, PVC, SOLDÁVEL, DN 25MM, INSTALADO EM RAMAL DE DISTRIBUIÇÃO DE ÁGUA - FORNECIMENTO E INSTALAÇÃO. AF_12/2014</v>
          </cell>
          <cell r="C3364" t="str">
            <v>UN</v>
          </cell>
          <cell r="D3364">
            <v>6.1</v>
          </cell>
        </row>
        <row r="3365">
          <cell r="A3365">
            <v>89441</v>
          </cell>
          <cell r="B3365" t="str">
            <v>TÊ COM BUCHA DE LATÃO NA BOLSA CENTRAL, PVC, SOLDÁVEL, DN 25MM X 1/2, INSTALADO EM RAMAL DE DISTRIBUIÇÃO DE ÁGUA - FORNECIMENTO E INSTALAÇÃO. AF_12/2014</v>
          </cell>
          <cell r="C3365" t="str">
            <v>UN</v>
          </cell>
          <cell r="D3365">
            <v>11.14</v>
          </cell>
        </row>
        <row r="3366">
          <cell r="A3366">
            <v>89442</v>
          </cell>
          <cell r="B3366" t="str">
            <v>TÊ DE REDUÇÃO, PVC, SOLDÁVEL, DN 25MM X 20MM, INSTALADO EM RAMAL DE DISTRIBUIÇÃO DE ÁGUA - FORNECIMENTO E INSTALAÇÃO. AF_12/2014</v>
          </cell>
          <cell r="C3366" t="str">
            <v>UN</v>
          </cell>
          <cell r="D3366">
            <v>7.44</v>
          </cell>
        </row>
        <row r="3367">
          <cell r="A3367">
            <v>89443</v>
          </cell>
          <cell r="B3367" t="str">
            <v>TE, PVC, SOLDÁVEL, DN 32MM, INSTALADO EM RAMAL DE DISTRIBUIÇÃO DE ÁGUA - FORNECIMENTO E INSTALAÇÃO. AF_12/2014</v>
          </cell>
          <cell r="C3367" t="str">
            <v>UN</v>
          </cell>
          <cell r="D3367">
            <v>9.2799999999999994</v>
          </cell>
        </row>
        <row r="3368">
          <cell r="A3368">
            <v>89444</v>
          </cell>
          <cell r="B3368" t="str">
            <v>TÊ COM BUCHA DE LATÃO NA BOLSA CENTRAL, PVC, SOLDÁVEL, DN 32MM X 3/4, INSTALADO EM RAMAL DE DISTRIBUIÇÃO DE ÁGUA - FORNECIMENTO E INSTALAÇÃO. AF_12/2014</v>
          </cell>
          <cell r="C3368" t="str">
            <v>UN</v>
          </cell>
          <cell r="D3368">
            <v>17.84</v>
          </cell>
        </row>
        <row r="3369">
          <cell r="A3369">
            <v>89445</v>
          </cell>
          <cell r="B3369" t="str">
            <v>TÊ DE REDUÇÃO, PVC, SOLDÁVEL, DN 32MM X 25MM, INSTALADO EM RAMAL DE DISTRIBUIÇÃO DE ÁGUA - FORNECIMENTO E INSTALAÇÃO. AF_12/2014</v>
          </cell>
          <cell r="C3369" t="str">
            <v>UN</v>
          </cell>
          <cell r="D3369">
            <v>10.61</v>
          </cell>
        </row>
        <row r="3370">
          <cell r="A3370">
            <v>89481</v>
          </cell>
          <cell r="B3370" t="str">
            <v>JOELHO 90 GRAUS, PVC, SOLDÁVEL, DN 25MM, INSTALADO EM PRUMADA DE ÁGUA - FORNECIMENTO E INSTALAÇÃO. AF_12/2014</v>
          </cell>
          <cell r="C3370" t="str">
            <v>UN</v>
          </cell>
          <cell r="D3370">
            <v>3.31</v>
          </cell>
        </row>
        <row r="3371">
          <cell r="A3371">
            <v>89485</v>
          </cell>
          <cell r="B3371" t="str">
            <v>JOELHO 45 GRAUS, PVC, SOLDÁVEL, DN 25MM, INSTALADO EM PRUMADA DE ÁGUA - FORNECIMENTO E INSTALAÇÃO. AF_12/2014</v>
          </cell>
          <cell r="C3371" t="str">
            <v>UN</v>
          </cell>
          <cell r="D3371">
            <v>3.82</v>
          </cell>
        </row>
        <row r="3372">
          <cell r="A3372">
            <v>89489</v>
          </cell>
          <cell r="B3372" t="str">
            <v>CURVA 90 GRAUS, PVC, SOLDÁVEL, DN 25MM, INSTALADO EM PRUMADA DE ÁGUA - FORNECIMENTO E INSTALAÇÃO. AF_12/2014</v>
          </cell>
          <cell r="C3372" t="str">
            <v>UN</v>
          </cell>
          <cell r="D3372">
            <v>4.87</v>
          </cell>
        </row>
        <row r="3373">
          <cell r="A3373">
            <v>89490</v>
          </cell>
          <cell r="B3373" t="str">
            <v>CURVA 45 GRAUS, PVC, SOLDÁVEL, DN 25MM, INSTALADO EM PRUMADA DE ÁGUA - FORNECIMENTO E INSTALAÇÃO. AF_12/2014</v>
          </cell>
          <cell r="C3373" t="str">
            <v>UN</v>
          </cell>
          <cell r="D3373">
            <v>4.4000000000000004</v>
          </cell>
        </row>
        <row r="3374">
          <cell r="A3374">
            <v>89492</v>
          </cell>
          <cell r="B3374" t="str">
            <v>JOELHO 90 GRAUS, PVC, SOLDÁVEL, DN 32MM, INSTALADO EM PRUMADA DE ÁGUA - FORNECIMENTO E INSTALAÇÃO. AF_12/2014</v>
          </cell>
          <cell r="C3374" t="str">
            <v>UN</v>
          </cell>
          <cell r="D3374">
            <v>5.01</v>
          </cell>
        </row>
        <row r="3375">
          <cell r="A3375">
            <v>89493</v>
          </cell>
          <cell r="B3375" t="str">
            <v>JOELHO 45 GRAUS, PVC, SOLDÁVEL, DN 32MM, INSTALADO EM PRUMADA DE ÁGUA - FORNECIMENTO E INSTALAÇÃO. AF_12/2014</v>
          </cell>
          <cell r="C3375" t="str">
            <v>UN</v>
          </cell>
          <cell r="D3375">
            <v>6.44</v>
          </cell>
        </row>
        <row r="3376">
          <cell r="A3376">
            <v>89494</v>
          </cell>
          <cell r="B3376" t="str">
            <v>CURVA 90 GRAUS, PVC, SOLDÁVEL, DN 32MM, INSTALADO EM PRUMADA DE ÁGUA - FORNECIMENTO E INSTALAÇÃO. AF_12/2014</v>
          </cell>
          <cell r="C3376" t="str">
            <v>UN</v>
          </cell>
          <cell r="D3376">
            <v>8.2100000000000009</v>
          </cell>
        </row>
        <row r="3377">
          <cell r="A3377">
            <v>89496</v>
          </cell>
          <cell r="B3377" t="str">
            <v>CURVA 45 GRAUS, PVC, SOLDÁVEL, DN 32MM, INSTALADO EM PRUMADA DE ÁGUA - FORNECIMENTO E INSTALAÇÃO. AF_12/2014</v>
          </cell>
          <cell r="C3377" t="str">
            <v>UN</v>
          </cell>
          <cell r="D3377">
            <v>6.14</v>
          </cell>
        </row>
        <row r="3378">
          <cell r="A3378">
            <v>89497</v>
          </cell>
          <cell r="B3378" t="str">
            <v>JOELHO 90 GRAUS, PVC, SOLDÁVEL, DN 40MM, INSTALADO EM PRUMADA DE ÁGUA - FORNECIMENTO E INSTALAÇÃO. AF_12/2014</v>
          </cell>
          <cell r="C3378" t="str">
            <v>UN</v>
          </cell>
          <cell r="D3378">
            <v>7.89</v>
          </cell>
        </row>
        <row r="3379">
          <cell r="A3379">
            <v>89498</v>
          </cell>
          <cell r="B3379" t="str">
            <v>JOELHO 45 GRAUS, PVC, SOLDÁVEL, DN 40MM, INSTALADO EM PRUMADA DE ÁGUA - FORNECIMENTO E INSTALAÇÃO. AF_12/2014</v>
          </cell>
          <cell r="C3379" t="str">
            <v>UN</v>
          </cell>
          <cell r="D3379">
            <v>8.5399999999999991</v>
          </cell>
        </row>
        <row r="3380">
          <cell r="A3380">
            <v>89499</v>
          </cell>
          <cell r="B3380" t="str">
            <v>CURVA 90 GRAUS, PVC, SOLDÁVEL, DN 40MM, INSTALADO EM PRUMADA DE ÁGUA - FORNECIMENTO E INSTALAÇÃO. AF_12/2014</v>
          </cell>
          <cell r="C3380" t="str">
            <v>UN</v>
          </cell>
          <cell r="D3380">
            <v>12.71</v>
          </cell>
        </row>
        <row r="3381">
          <cell r="A3381">
            <v>89500</v>
          </cell>
          <cell r="B3381" t="str">
            <v>CURVA 45 GRAUS, PVC, SOLDÁVEL, DN 40MM, INSTALADO EM PRUMADA DE ÁGUA - FORNECIMENTO E INSTALAÇÃO. AF_12/2014</v>
          </cell>
          <cell r="C3381" t="str">
            <v>UN</v>
          </cell>
          <cell r="D3381">
            <v>8.67</v>
          </cell>
        </row>
        <row r="3382">
          <cell r="A3382">
            <v>89501</v>
          </cell>
          <cell r="B3382" t="str">
            <v>JOELHO 90 GRAUS, PVC, SOLDÁVEL, DN 50MM, INSTALADO EM PRUMADA DE ÁGUA - FORNECIMENTO E INSTALAÇÃO. AF_12/2014</v>
          </cell>
          <cell r="C3382" t="str">
            <v>UN</v>
          </cell>
          <cell r="D3382">
            <v>9.64</v>
          </cell>
        </row>
        <row r="3383">
          <cell r="A3383">
            <v>89502</v>
          </cell>
          <cell r="B3383" t="str">
            <v>JOELHO 45 GRAUS, PVC, SOLDÁVEL, DN 50MM, INSTALADO EM PRUMADA DE ÁGUA - FORNECIMENTO E INSTALAÇÃO. AF_12/2014</v>
          </cell>
          <cell r="C3383" t="str">
            <v>UN</v>
          </cell>
          <cell r="D3383">
            <v>10.82</v>
          </cell>
        </row>
        <row r="3384">
          <cell r="A3384">
            <v>89503</v>
          </cell>
          <cell r="B3384" t="str">
            <v>CURVA 90 GRAUS, PVC, SOLDÁVEL, DN 50MM, INSTALADO EM PRUMADA DE ÁGUA - FORNECIMENTO E INSTALAÇÃO. AF_12/2014</v>
          </cell>
          <cell r="C3384" t="str">
            <v>UN</v>
          </cell>
          <cell r="D3384">
            <v>15.99</v>
          </cell>
        </row>
        <row r="3385">
          <cell r="A3385">
            <v>89504</v>
          </cell>
          <cell r="B3385" t="str">
            <v>CURVA 45 GRAUS, PVC, SOLDÁVEL, DN 50MM, INSTALADO EM PRUMADA DE ÁGUA - FORNECIMENTO E INSTALAÇÃO. AF_12/2014</v>
          </cell>
          <cell r="C3385" t="str">
            <v>UN</v>
          </cell>
          <cell r="D3385">
            <v>14.12</v>
          </cell>
        </row>
        <row r="3386">
          <cell r="A3386">
            <v>89505</v>
          </cell>
          <cell r="B3386" t="str">
            <v>JOELHO 90 GRAUS, PVC, SOLDÁVEL, DN 60MM, INSTALADO EM PRUMADA DE ÁGUA - FORNECIMENTO E INSTALAÇÃO. AF_12/2014</v>
          </cell>
          <cell r="C3386" t="str">
            <v>UN</v>
          </cell>
          <cell r="D3386">
            <v>23.63</v>
          </cell>
        </row>
        <row r="3387">
          <cell r="A3387">
            <v>89506</v>
          </cell>
          <cell r="B3387" t="str">
            <v>JOELHO 45 GRAUS, PVC, SOLDÁVEL, DN 60MM, INSTALADO EM PRUMADA DE ÁGUA - FORNECIMENTO E INSTALAÇÃO. AF_12/2014</v>
          </cell>
          <cell r="C3387" t="str">
            <v>UN</v>
          </cell>
          <cell r="D3387">
            <v>26.46</v>
          </cell>
        </row>
        <row r="3388">
          <cell r="A3388">
            <v>89507</v>
          </cell>
          <cell r="B3388" t="str">
            <v>CURVA 90 GRAUS, PVC, SOLDÁVEL, DN 60MM, INSTALADO EM PRUMADA DE ÁGUA - FORNECIMENTO E INSTALAÇÃO. AF_12/2014</v>
          </cell>
          <cell r="C3388" t="str">
            <v>UN</v>
          </cell>
          <cell r="D3388">
            <v>32.340000000000003</v>
          </cell>
        </row>
        <row r="3389">
          <cell r="A3389">
            <v>89510</v>
          </cell>
          <cell r="B3389" t="str">
            <v>CURVA 45 GRAUS, PVC, SOLDÁVEL, DN 60MM, INSTALADO EM PRUMADA DE ÁGUA - FORNECIMENTO E INSTALAÇÃO. AF_12/2014</v>
          </cell>
          <cell r="C3389" t="str">
            <v>UN</v>
          </cell>
          <cell r="D3389">
            <v>21.55</v>
          </cell>
        </row>
        <row r="3390">
          <cell r="A3390">
            <v>89513</v>
          </cell>
          <cell r="B3390" t="str">
            <v>JOELHO 90 GRAUS, PVC, SOLDÁVEL, DN 75MM, INSTALADO EM PRUMADA DE ÁGUA - FORNECIMENTO E INSTALAÇÃO. AF_12/2014</v>
          </cell>
          <cell r="C3390" t="str">
            <v>UN</v>
          </cell>
          <cell r="D3390">
            <v>71.650000000000006</v>
          </cell>
        </row>
        <row r="3391">
          <cell r="A3391">
            <v>89514</v>
          </cell>
          <cell r="B3391" t="str">
            <v>JOELHO 90 GRAUS, PVC, SERIE R, ÁGUA PLUVIAL, DN 40 MM, JUNTA SOLDÁVEL, FORNECIDO E INSTALADO EM RAMAL DE ENCAMINHAMENTO. AF_12/2014</v>
          </cell>
          <cell r="C3391" t="str">
            <v>UN</v>
          </cell>
          <cell r="D3391">
            <v>6.66</v>
          </cell>
        </row>
        <row r="3392">
          <cell r="A3392">
            <v>89515</v>
          </cell>
          <cell r="B3392" t="str">
            <v>JOELHO 45 GRAUS, PVC, SOLDÁVEL, DN 75MM, INSTALADO EM PRUMADA DE ÁGUA - FORNECIMENTO E INSTALAÇÃO. AF_12/2014</v>
          </cell>
          <cell r="C3392" t="str">
            <v>UN</v>
          </cell>
          <cell r="D3392">
            <v>54.45</v>
          </cell>
        </row>
        <row r="3393">
          <cell r="A3393">
            <v>89516</v>
          </cell>
          <cell r="B3393" t="str">
            <v>JOELHO 45 GRAUS, PVC, SERIE R, ÁGUA PLUVIAL, DN 40 MM, JUNTA SOLDÁVEL, FORNECIDO E INSTALADO EM RAMAL DE ENCAMINHAMENTO. AF_12/2014</v>
          </cell>
          <cell r="C3393" t="str">
            <v>UN</v>
          </cell>
          <cell r="D3393">
            <v>5.86</v>
          </cell>
        </row>
        <row r="3394">
          <cell r="A3394">
            <v>89517</v>
          </cell>
          <cell r="B3394" t="str">
            <v>CURVA 90 GRAUS, PVC, SOLDÁVEL, DN 75MM, INSTALADO EM PRUMADA DE ÁGUA - FORNECIMENTO E INSTALAÇÃO. AF_12/2014</v>
          </cell>
          <cell r="C3394" t="str">
            <v>UN</v>
          </cell>
          <cell r="D3394">
            <v>46.09</v>
          </cell>
        </row>
        <row r="3395">
          <cell r="A3395">
            <v>89518</v>
          </cell>
          <cell r="B3395" t="str">
            <v>JOELHO 90 GRAUS, PVC, SERIE R, ÁGUA PLUVIAL, DN 50 MM, JUNTA ELÁSTICA, FORNECIDO E INSTALADO EM RAMAL DE ENCAMINHAMENTO. AF_12/2014</v>
          </cell>
          <cell r="C3395" t="str">
            <v>UN</v>
          </cell>
          <cell r="D3395">
            <v>9.36</v>
          </cell>
        </row>
        <row r="3396">
          <cell r="A3396">
            <v>89519</v>
          </cell>
          <cell r="B3396" t="str">
            <v>CURVA 45 GRAUS, PVC, SOLDÁVEL, DN 75MM, INSTALADO EM PRUMADA DE ÁGUA - FORNECIMENTO E INSTALAÇÃO. AF_12/2014</v>
          </cell>
          <cell r="C3396" t="str">
            <v>UN</v>
          </cell>
          <cell r="D3396">
            <v>31.65</v>
          </cell>
        </row>
        <row r="3397">
          <cell r="A3397">
            <v>89520</v>
          </cell>
          <cell r="B3397" t="str">
            <v>JOELHO 45 GRAUS, PVC, SERIE R, ÁGUA PLUVIAL, DN 50 MM, JUNTA ELÁSTICA, FORNECIDO E INSTALADO EM RAMAL DE ENCAMINHAMENTO. AF_12/2014</v>
          </cell>
          <cell r="C3397" t="str">
            <v>UN</v>
          </cell>
          <cell r="D3397">
            <v>8.32</v>
          </cell>
        </row>
        <row r="3398">
          <cell r="A3398">
            <v>89521</v>
          </cell>
          <cell r="B3398" t="str">
            <v>JOELHO 90 GRAUS, PVC, SOLDÁVEL, DN 85MM, INSTALADO EM PRUMADA DE ÁGUA - FORNECIMENTO E INSTALAÇÃO. AF_12/2014</v>
          </cell>
          <cell r="C3398" t="str">
            <v>UN</v>
          </cell>
          <cell r="D3398">
            <v>84.39</v>
          </cell>
        </row>
        <row r="3399">
          <cell r="A3399">
            <v>89522</v>
          </cell>
          <cell r="B3399" t="str">
            <v>JOELHO 90 GRAUS, PVC, SERIE R, ÁGUA PLUVIAL, DN 75 MM, JUNTA ELÁSTICA, FORNECIDO E INSTALADO EM RAMAL DE ENCAMINHAMENTO. AF_12/2014</v>
          </cell>
          <cell r="C3399" t="str">
            <v>UN</v>
          </cell>
          <cell r="D3399">
            <v>18.600000000000001</v>
          </cell>
        </row>
        <row r="3400">
          <cell r="A3400">
            <v>89523</v>
          </cell>
          <cell r="B3400" t="str">
            <v>JOELHO 45 GRAUS, PVC, SOLDÁVEL, DN 85MM, INSTALADO EM PRUMADA DE ÁGUA - FORNECIMENTO E INSTALAÇÃO. AF_12/2014</v>
          </cell>
          <cell r="C3400" t="str">
            <v>UN</v>
          </cell>
          <cell r="D3400">
            <v>64.14</v>
          </cell>
        </row>
        <row r="3401">
          <cell r="A3401">
            <v>89524</v>
          </cell>
          <cell r="B3401" t="str">
            <v>JOELHO 45 GRAUS, PVC, SERIE R, ÁGUA PLUVIAL, DN 75 MM, JUNTA ELÁSTICA, FORNECIDO E INSTALADO EM RAMAL DE ENCAMINHAMENTO. AF_12/2014</v>
          </cell>
          <cell r="C3401" t="str">
            <v>UN</v>
          </cell>
          <cell r="D3401">
            <v>16.61</v>
          </cell>
        </row>
        <row r="3402">
          <cell r="A3402">
            <v>89525</v>
          </cell>
          <cell r="B3402" t="str">
            <v>CURVA 90 GRAUS, PVC, SOLDÁVEL, DN 85MM, INSTALADO EM PRUMADA DE ÁGUA - FORNECIMENTO E INSTALAÇÃO. AF_12/2014</v>
          </cell>
          <cell r="C3402" t="str">
            <v>UN</v>
          </cell>
          <cell r="D3402">
            <v>63.12</v>
          </cell>
        </row>
        <row r="3403">
          <cell r="A3403">
            <v>89526</v>
          </cell>
          <cell r="B3403" t="str">
            <v>CURVA 87 GRAUS E 30 MINUTOS, PVC, SERIE R, ÁGUA PLUVIAL, DN 75 MM, JUNTA ELÁSTICA, FORNECIDO E INSTALADO EM RAMAL DE ENCAMINHAMENTO. AF_12/2014</v>
          </cell>
          <cell r="C3403" t="str">
            <v>UN</v>
          </cell>
          <cell r="D3403">
            <v>23.88</v>
          </cell>
        </row>
        <row r="3404">
          <cell r="A3404">
            <v>89527</v>
          </cell>
          <cell r="B3404" t="str">
            <v>CURVA 45 GRAUS, PVC, SOLDÁVEL, DN 85MM, INSTALADO EM PRUMADA DE ÁGUA - FORNECIMENTO E INSTALAÇÃO. AF_12/2014</v>
          </cell>
          <cell r="C3404" t="str">
            <v>UN</v>
          </cell>
          <cell r="D3404">
            <v>48.91</v>
          </cell>
        </row>
        <row r="3405">
          <cell r="A3405">
            <v>89528</v>
          </cell>
          <cell r="B3405" t="str">
            <v>LUVA, PVC, SOLDÁVEL, DN 25MM, INSTALADO EM PRUMADA DE ÁGUA - FORNECIMENTO E INSTALAÇÃO. AF_12/2014</v>
          </cell>
          <cell r="C3405" t="str">
            <v>UN</v>
          </cell>
          <cell r="D3405">
            <v>2.7</v>
          </cell>
        </row>
        <row r="3406">
          <cell r="A3406">
            <v>89529</v>
          </cell>
          <cell r="B3406" t="str">
            <v>JOELHO 90 GRAUS, PVC, SERIE R, ÁGUA PLUVIAL, DN 100 MM, JUNTA ELÁSTICA, FORNECIDO E INSTALADO EM RAMAL DE ENCAMINHAMENTO. AF_12/2014</v>
          </cell>
          <cell r="C3406" t="str">
            <v>UN</v>
          </cell>
          <cell r="D3406">
            <v>27.31</v>
          </cell>
        </row>
        <row r="3407">
          <cell r="A3407">
            <v>89530</v>
          </cell>
          <cell r="B3407" t="str">
            <v>LUVA DE CORRER, PVC, SOLDÁVEL, DN 25MM, INSTALADO EM PRUMADA DE ÁGUA - FORNECIMENTO E INSTALAÇÃO. AF_12/2014</v>
          </cell>
          <cell r="C3407" t="str">
            <v>UN</v>
          </cell>
          <cell r="D3407">
            <v>9</v>
          </cell>
        </row>
        <row r="3408">
          <cell r="A3408">
            <v>89531</v>
          </cell>
          <cell r="B3408" t="str">
            <v>JOELHO 45 GRAUS, PVC, SERIE R, ÁGUA PLUVIAL, DN 100 MM, JUNTA ELÁSTICA, FORNECIDO E INSTALADO EM RAMAL DE ENCAMINHAMENTO. AF_12/2014</v>
          </cell>
          <cell r="C3408" t="str">
            <v>UN</v>
          </cell>
          <cell r="D3408">
            <v>22.45</v>
          </cell>
        </row>
        <row r="3409">
          <cell r="A3409">
            <v>89532</v>
          </cell>
          <cell r="B3409" t="str">
            <v>LUVA DE REDUÇÃO, PVC, SOLDÁVEL, DN 32MM X 25MM, INSTALADO EM PRUMADA DE ÁGUA - FORNECIMENTO E INSTALAÇÃO. AF_12/2014</v>
          </cell>
          <cell r="C3409" t="str">
            <v>UN</v>
          </cell>
          <cell r="D3409">
            <v>4.63</v>
          </cell>
        </row>
        <row r="3410">
          <cell r="A3410">
            <v>89533</v>
          </cell>
          <cell r="B3410" t="str">
            <v>JOELHO 45 GRAUS PARA PÉ DE COLUNA, PVC, SERIE R, ÁGUA PLUVIAL, DN 100 MM, JUNTA ELÁSTICA, FORNECIDO E INSTALADO EM RAMAL DE ENCAMINHAMENTO. AF_12/2014</v>
          </cell>
          <cell r="C3410" t="str">
            <v>UN</v>
          </cell>
          <cell r="D3410">
            <v>22.45</v>
          </cell>
        </row>
        <row r="3411">
          <cell r="A3411">
            <v>89534</v>
          </cell>
          <cell r="B3411" t="str">
            <v>LUVA SOLDÁVEL E COM ROSCA, PVC, SOLDÁVEL, DN 25MM X 3/4, INSTALADO EM PRUMADA DE ÁGUA - FORNECIMENTO E INSTALAÇÃO. AF_12/2014</v>
          </cell>
          <cell r="C3411" t="str">
            <v>UN</v>
          </cell>
          <cell r="D3411">
            <v>3.26</v>
          </cell>
        </row>
        <row r="3412">
          <cell r="A3412">
            <v>89535</v>
          </cell>
          <cell r="B3412" t="str">
            <v>CURVA 87 GRAUS E 30 MINUTOS, PVC, SERIE R, ÁGUA PLUVIAL, DN 100 MM, JUNTA ELÁSTICA, FORNECIDO E INSTALADO EM RAMAL DE ENCAMINHAMENTO. AF_12/2014</v>
          </cell>
          <cell r="C3412" t="str">
            <v>UN</v>
          </cell>
          <cell r="D3412">
            <v>34.93</v>
          </cell>
        </row>
        <row r="3413">
          <cell r="A3413">
            <v>89536</v>
          </cell>
          <cell r="B3413" t="str">
            <v>UNIÃO, PVC, SOLDÁVEL, DN 25MM, INSTALADO EM PRUMADA DE ÁGUA - FORNECIMENTO E INSTALAÇÃO. AF_12/2014</v>
          </cell>
          <cell r="C3413" t="str">
            <v>UN</v>
          </cell>
          <cell r="D3413">
            <v>8.1300000000000008</v>
          </cell>
        </row>
        <row r="3414">
          <cell r="A3414">
            <v>89538</v>
          </cell>
          <cell r="B3414" t="str">
            <v>ADAPTADOR CURTO COM BOLSA E ROSCA PARA REGISTRO, PVC, SOLDÁVEL, DN 25MM X 3/4, INSTALADO EM PRUMADA DE ÁGUA - FORNECIMENTO E INSTALAÇÃO. AF_12/2014</v>
          </cell>
          <cell r="C3414" t="str">
            <v>UN</v>
          </cell>
          <cell r="D3414">
            <v>2.76</v>
          </cell>
        </row>
        <row r="3415">
          <cell r="A3415">
            <v>89540</v>
          </cell>
          <cell r="B3415" t="str">
            <v>CURVA DE TRANSPOSIÇÃO, PVC, SOLDÁVEL, DN 25MM, INSTALADO EM PRUMADA DE ÁGUA  - FORNECIMENTO E INSTALAÇÃO. AF_12/2014</v>
          </cell>
          <cell r="C3415" t="str">
            <v>UN</v>
          </cell>
          <cell r="D3415">
            <v>6.79</v>
          </cell>
        </row>
        <row r="3416">
          <cell r="A3416">
            <v>89541</v>
          </cell>
          <cell r="B3416" t="str">
            <v>LUVA, PVC, SOLDÁVEL, DN 32MM, INSTALADO EM PRUMADA DE ÁGUA - FORNECIMENTO E INSTALAÇÃO. AF_12/2014</v>
          </cell>
          <cell r="C3416" t="str">
            <v>UN</v>
          </cell>
          <cell r="D3416">
            <v>4.0599999999999996</v>
          </cell>
        </row>
        <row r="3417">
          <cell r="A3417">
            <v>89542</v>
          </cell>
          <cell r="B3417" t="str">
            <v>LUVA DE CORRER, PVC, SOLDÁVEL, DN 32MM, INSTALADO EM PRUMADA DE ÁGUA - FORNECIMENTO E INSTALAÇÃO. AF_12/2014</v>
          </cell>
          <cell r="C3417" t="str">
            <v>UN</v>
          </cell>
          <cell r="D3417">
            <v>19.09</v>
          </cell>
        </row>
        <row r="3418">
          <cell r="A3418">
            <v>89544</v>
          </cell>
          <cell r="B3418" t="str">
            <v>LUVA SIMPLES, PVC, SERIE R, ÁGUA PLUVIAL, DN 40 MM, JUNTA SOLDÁVEL, FORNECIDO E INSTALADO EM RAMAL DE ENCAMINHAMENTO. AF_12/2014</v>
          </cell>
          <cell r="C3418" t="str">
            <v>UN</v>
          </cell>
          <cell r="D3418">
            <v>5.87</v>
          </cell>
        </row>
        <row r="3419">
          <cell r="A3419">
            <v>89545</v>
          </cell>
          <cell r="B3419" t="str">
            <v>LUVA SIMPLES, PVC, SERIE R, ÁGUA PLUVIAL, DN 50 MM, JUNTA ELÁSTICA, FORNECIDO E INSTALADO EM RAMAL DE ENCAMINHAMENTO. AF_12/2014</v>
          </cell>
          <cell r="C3419" t="str">
            <v>UN</v>
          </cell>
          <cell r="D3419">
            <v>8.5</v>
          </cell>
        </row>
        <row r="3420">
          <cell r="A3420">
            <v>89546</v>
          </cell>
          <cell r="B3420" t="str">
            <v>BUCHA DE REDUÇÃO LONGA, PVC, SERIE R, ÁGUA PLUVIAL, DN 50 X 40 MM, JUNTA ELÁSTICA, FORNECIDO E INSTALADO EM RAMAL DE ENCAMINHAMENTO. AF_12/2014</v>
          </cell>
          <cell r="C3420" t="str">
            <v>UN</v>
          </cell>
          <cell r="D3420">
            <v>7.44</v>
          </cell>
        </row>
        <row r="3421">
          <cell r="A3421">
            <v>89547</v>
          </cell>
          <cell r="B3421" t="str">
            <v>LUVA SIMPLES, PVC, SERIE R, ÁGUA PLUVIAL, DN 75 MM, JUNTA ELÁSTICA, FORNECIDO E INSTALADO EM RAMAL DE ENCAMINHAMENTO. AF_12/2014</v>
          </cell>
          <cell r="C3421" t="str">
            <v>UN</v>
          </cell>
          <cell r="D3421">
            <v>12.88</v>
          </cell>
        </row>
        <row r="3422">
          <cell r="A3422">
            <v>89548</v>
          </cell>
          <cell r="B3422" t="str">
            <v>LUVA DE CORRER, PVC, SERIE R, ÁGUA PLUVIAL, DN 75 MM, JUNTA ELÁSTICA, FORNECIDO E INSTALADO EM RAMAL DE ENCAMINHAMENTO. AF_12/2014</v>
          </cell>
          <cell r="C3422" t="str">
            <v>UN</v>
          </cell>
          <cell r="D3422">
            <v>13.87</v>
          </cell>
        </row>
        <row r="3423">
          <cell r="A3423">
            <v>89549</v>
          </cell>
          <cell r="B3423" t="str">
            <v>REDUÇÃO EXCÊNTRICA, PVC, SERIE R, ÁGUA PLUVIAL, DN 75 X 50 MM, JUNTA ELÁSTICA, FORNECIDO E INSTALADO EM RAMAL DE ENCAMINHAMENTO. AF_12/2014</v>
          </cell>
          <cell r="C3423" t="str">
            <v>UN</v>
          </cell>
          <cell r="D3423">
            <v>10.220000000000001</v>
          </cell>
        </row>
        <row r="3424">
          <cell r="A3424">
            <v>89550</v>
          </cell>
          <cell r="B3424" t="str">
            <v>TÊ DE INSPEÇÃO, PVC, SERIE R, ÁGUA PLUVIAL, DN 75 MM, JUNTA ELÁSTICA, FORNECIDO E INSTALADO EM RAMAL DE ENCAMINHAMENTO. AF_12/2014</v>
          </cell>
          <cell r="C3424" t="str">
            <v>UN</v>
          </cell>
          <cell r="D3424">
            <v>23.78</v>
          </cell>
        </row>
        <row r="3425">
          <cell r="A3425">
            <v>89551</v>
          </cell>
          <cell r="B3425" t="str">
            <v>LUVA SOLDÁVEL E COM ROSCA, PVC, SOLDÁVEL, DN 32MM X 1, INSTALADO EM PRUMADA DE ÁGUA - FORNECIMENTO E INSTALAÇÃO. AF_12/2014</v>
          </cell>
          <cell r="C3425" t="str">
            <v>UN</v>
          </cell>
          <cell r="D3425">
            <v>6.34</v>
          </cell>
        </row>
        <row r="3426">
          <cell r="A3426">
            <v>89552</v>
          </cell>
          <cell r="B3426" t="str">
            <v>UNIÃO, PVC, SOLDÁVEL, DN 32MM, INSTALADO EM PRUMADA DE ÁGUA - FORNECIMENTO E INSTALAÇÃO. AF_12/2014</v>
          </cell>
          <cell r="C3426" t="str">
            <v>UN</v>
          </cell>
          <cell r="D3426">
            <v>12.54</v>
          </cell>
        </row>
        <row r="3427">
          <cell r="A3427">
            <v>89553</v>
          </cell>
          <cell r="B3427" t="str">
            <v>ADAPTADOR CURTO COM BOLSA E ROSCA PARA REGISTRO, PVC, SOLDÁVEL, DN 32MM X 1, INSTALADO EM PRUMADA DE ÁGUA - FORNECIMENTO E INSTALAÇÃO. AF_12/2014</v>
          </cell>
          <cell r="C3427" t="str">
            <v>UN</v>
          </cell>
          <cell r="D3427">
            <v>3.99</v>
          </cell>
        </row>
        <row r="3428">
          <cell r="A3428">
            <v>89554</v>
          </cell>
          <cell r="B3428" t="str">
            <v>LUVA SIMPLES, PVC, SERIE R, ÁGUA PLUVIAL, DN 100 MM, JUNTA ELÁSTICA, FORNECIDO E INSTALADO EM RAMAL DE ENCAMINHAMENTO. AF_12/2014</v>
          </cell>
          <cell r="C3428" t="str">
            <v>UN</v>
          </cell>
          <cell r="D3428">
            <v>15.85</v>
          </cell>
        </row>
        <row r="3429">
          <cell r="A3429">
            <v>89555</v>
          </cell>
          <cell r="B3429" t="str">
            <v>CURVA DE TRANSPOSIÇÃO, PVC, SOLDÁVEL, DN 32MM, INSTALADO EM PRUMADA DE ÁGUA   FORNECIMENTO E INSTALAÇÃO. AF_12/2014</v>
          </cell>
          <cell r="C3429" t="str">
            <v>UN</v>
          </cell>
          <cell r="D3429">
            <v>15.12</v>
          </cell>
        </row>
        <row r="3430">
          <cell r="A3430">
            <v>89556</v>
          </cell>
          <cell r="B3430" t="str">
            <v>LUVA DE CORRER, PVC, SERIE R, ÁGUA PLUVIAL, DN 100 MM, JUNTA ELÁSTICA, FORNECIDO E INSTALADO EM RAMAL DE ENCAMINHAMENTO. AF_12/2014</v>
          </cell>
          <cell r="C3430" t="str">
            <v>UN</v>
          </cell>
          <cell r="D3430">
            <v>22.65</v>
          </cell>
        </row>
        <row r="3431">
          <cell r="A3431">
            <v>89557</v>
          </cell>
          <cell r="B3431" t="str">
            <v>REDUÇÃO EXCÊNTRICA, PVC, SERIE R, ÁGUA PLUVIAL, DN 100 X 75 MM, JUNTA ELÁSTICA, FORNECIDO E INSTALADO EM RAMAL DE ENCAMINHAMENTO. AF_12/2014</v>
          </cell>
          <cell r="C3431" t="str">
            <v>UN</v>
          </cell>
          <cell r="D3431">
            <v>18.18</v>
          </cell>
        </row>
        <row r="3432">
          <cell r="A3432">
            <v>89558</v>
          </cell>
          <cell r="B3432" t="str">
            <v>LUVA, PVC, SOLDÁVEL, DN 40MM, INSTALADO EM PRUMADA DE ÁGUA - FORNECIMENTO E INSTALAÇÃO. AF_12/2014</v>
          </cell>
          <cell r="C3432" t="str">
            <v>UN</v>
          </cell>
          <cell r="D3432">
            <v>6.08</v>
          </cell>
        </row>
        <row r="3433">
          <cell r="A3433">
            <v>89559</v>
          </cell>
          <cell r="B3433" t="str">
            <v>TÊ DE INSPEÇÃO, PVC, SERIE R, ÁGUA PLUVIAL, DN 100 MM, JUNTA ELÁSTICA, FORNECIDO E INSTALADO EM RAMAL DE ENCAMINHAMENTO. AF_12/2014</v>
          </cell>
          <cell r="C3433" t="str">
            <v>UN</v>
          </cell>
          <cell r="D3433">
            <v>38.85</v>
          </cell>
        </row>
        <row r="3434">
          <cell r="A3434">
            <v>89561</v>
          </cell>
          <cell r="B3434" t="str">
            <v>JUNÇÃO SIMPLES, PVC, SERIE R, ÁGUA PLUVIAL, DN 40 MM, JUNTA SOLDÁVEL, FORNECIDO E INSTALADO EM RAMAL DE ENCAMINHAMENTO. AF_12/2014</v>
          </cell>
          <cell r="C3434" t="str">
            <v>UN</v>
          </cell>
          <cell r="D3434">
            <v>8.7200000000000006</v>
          </cell>
        </row>
        <row r="3435">
          <cell r="A3435">
            <v>89562</v>
          </cell>
          <cell r="B3435" t="str">
            <v>LUVA DE REDUÇÃO, PVC, SOLDÁVEL, DN 40MM X 32MM, INSTALADO EM PRUMADA DE ÁGUA - FORNECIMENTO E INSTALAÇÃO. AF_12/2014</v>
          </cell>
          <cell r="C3435" t="str">
            <v>UN</v>
          </cell>
          <cell r="D3435">
            <v>6.45</v>
          </cell>
        </row>
        <row r="3436">
          <cell r="A3436">
            <v>89563</v>
          </cell>
          <cell r="B3436" t="str">
            <v>JUNÇÃO SIMPLES, PVC, SERIE R, ÁGUA PLUVIAL, DN 50 MM, JUNTA ELÁSTICA, FORNECIDO E INSTALADO EM RAMAL DE ENCAMINHAMENTO. AF_12/2014</v>
          </cell>
          <cell r="C3436" t="str">
            <v>UN</v>
          </cell>
          <cell r="D3436">
            <v>14.21</v>
          </cell>
        </row>
        <row r="3437">
          <cell r="A3437">
            <v>89564</v>
          </cell>
          <cell r="B3437" t="str">
            <v>LUVA COM ROSCA, PVC, SOLDÁVEL, DN 40MM X 1.1/4, INSTALADO EM PRUMADA DE ÁGUA - FORNECIMENTO E INSTALAÇÃO. AF_12/2014</v>
          </cell>
          <cell r="C3437" t="str">
            <v>UN</v>
          </cell>
          <cell r="D3437">
            <v>11.36</v>
          </cell>
        </row>
        <row r="3438">
          <cell r="A3438">
            <v>89565</v>
          </cell>
          <cell r="B3438" t="str">
            <v>JUNÇÃO SIMPLES, PVC, SERIE R, ÁGUA PLUVIAL, DN 75 X 75 MM, JUNTA ELÁSTICA, FORNECIDO E INSTALADO EM RAMAL DE ENCAMINHAMENTO. AF_12/2014</v>
          </cell>
          <cell r="C3438" t="str">
            <v>UN</v>
          </cell>
          <cell r="D3438">
            <v>33.78</v>
          </cell>
        </row>
        <row r="3439">
          <cell r="A3439">
            <v>89566</v>
          </cell>
          <cell r="B3439" t="str">
            <v>TÊ, PVC, SERIE R, ÁGUA PLUVIAL, DN 75 MM, JUNTA ELÁSTICA, FORNECIDO E INSTALADO EM RAMAL DE ENCAMINHAMENTO. AF_12/2014</v>
          </cell>
          <cell r="C3439" t="str">
            <v>UN</v>
          </cell>
          <cell r="D3439">
            <v>29.47</v>
          </cell>
        </row>
        <row r="3440">
          <cell r="A3440">
            <v>89567</v>
          </cell>
          <cell r="B3440" t="str">
            <v>JUNÇÃO SIMPLES, PVC, SERIE R, ÁGUA PLUVIAL, DN 100 X 100 MM, JUNTA ELÁSTICA, FORNECIDO E INSTALADO EM RAMAL DE ENCAMINHAMENTO. AF_12/2014</v>
          </cell>
          <cell r="C3440" t="str">
            <v>UN</v>
          </cell>
          <cell r="D3440">
            <v>49.44</v>
          </cell>
        </row>
        <row r="3441">
          <cell r="A3441">
            <v>89568</v>
          </cell>
          <cell r="B3441" t="str">
            <v>UNIÃO, PVC, SOLDÁVEL, DN 40MM, INSTALADO EM PRUMADA DE ÁGUA - FORNECIMENTO E INSTALAÇÃO. AF_12/2014</v>
          </cell>
          <cell r="C3441" t="str">
            <v>UN</v>
          </cell>
          <cell r="D3441">
            <v>22.48</v>
          </cell>
        </row>
        <row r="3442">
          <cell r="A3442">
            <v>89569</v>
          </cell>
          <cell r="B3442" t="str">
            <v>JUNÇÃO SIMPLES, PVC, SERIE R, ÁGUA PLUVIAL, DN 100 X 75 MM, JUNTA ELÁSTICA, FORNECIDO E INSTALADO EM RAMAL DE ENCAMINHAMENTO. AF_12/2014</v>
          </cell>
          <cell r="C3442" t="str">
            <v>UN</v>
          </cell>
          <cell r="D3442">
            <v>46.84</v>
          </cell>
        </row>
        <row r="3443">
          <cell r="A3443">
            <v>89570</v>
          </cell>
          <cell r="B3443" t="str">
            <v>ADAPTADOR CURTO COM BOLSA E ROSCA PARA REGISTRO, PVC, SOLDÁVEL, DN 40MM X 1.1/2, INSTALADO EM PRUMADA DE ÁGUA - FORNECIMENTO E INSTALAÇÃO. AF_12/2014</v>
          </cell>
          <cell r="C3443" t="str">
            <v>UN</v>
          </cell>
          <cell r="D3443">
            <v>8.17</v>
          </cell>
        </row>
        <row r="3444">
          <cell r="A3444">
            <v>89571</v>
          </cell>
          <cell r="B3444" t="str">
            <v>TÊ, PVC, SERIE R, ÁGUA PLUVIAL, DN 100 X 100 MM, JUNTA ELÁSTICA, FORNECIDO E INSTALADO EM RAMAL DE ENCAMINHAMENTO. AF_12/2014</v>
          </cell>
          <cell r="C3444" t="str">
            <v>UN</v>
          </cell>
          <cell r="D3444">
            <v>45.66</v>
          </cell>
        </row>
        <row r="3445">
          <cell r="A3445">
            <v>89572</v>
          </cell>
          <cell r="B3445" t="str">
            <v>ADAPTADOR CURTO COM BOLSA E ROSCA PARA REGISTRO, PVC, SOLDÁVEL, DN 40MM X 1.1/4, INSTALADO EM PRUMADA DE ÁGUA - FORNECIMENTO E INSTALAÇÃO. AF_12/2014</v>
          </cell>
          <cell r="C3445" t="str">
            <v>UN</v>
          </cell>
          <cell r="D3445">
            <v>5.78</v>
          </cell>
        </row>
        <row r="3446">
          <cell r="A3446">
            <v>89573</v>
          </cell>
          <cell r="B3446" t="str">
            <v>TÊ, PVC, SERIE R, ÁGUA PLUVIAL, DN 100 X 75 MM, JUNTA ELÁSTICA, FORNECIDO E INSTALADO EM RAMAL DE ENCAMINHAMENTO. AF_12/2014</v>
          </cell>
          <cell r="C3446" t="str">
            <v>UN</v>
          </cell>
          <cell r="D3446">
            <v>41.73</v>
          </cell>
        </row>
        <row r="3447">
          <cell r="A3447">
            <v>89574</v>
          </cell>
          <cell r="B3447" t="str">
            <v>JUNÇÃO DUPLA, PVC, SERIE R, ÁGUA PLUVIAL, DN 100 X 100 X 100 MM, JUNTA ELÁSTICA, FORNECIDO E INSTALADO EM RAMAL DE ENCAMINHAMENTO. AF_12/2014</v>
          </cell>
          <cell r="C3447" t="str">
            <v>UN</v>
          </cell>
          <cell r="D3447">
            <v>80.19</v>
          </cell>
        </row>
        <row r="3448">
          <cell r="A3448">
            <v>89575</v>
          </cell>
          <cell r="B3448" t="str">
            <v>LUVA, PVC, SOLDÁVEL, DN 50MM, INSTALADO EM PRUMADA DE ÁGUA - FORNECIMENTO E INSTALAÇÃO. AF_12/2014</v>
          </cell>
          <cell r="C3448" t="str">
            <v>UN</v>
          </cell>
          <cell r="D3448">
            <v>7.81</v>
          </cell>
        </row>
        <row r="3449">
          <cell r="A3449">
            <v>89577</v>
          </cell>
          <cell r="B3449" t="str">
            <v>LUVA DE CORRER, PVC, SOLDÁVEL, DN 50MM, INSTALADO EM PRUMADA DE ÁGUA - FORNECIMENTO E INSTALAÇÃO. AF_12/2014</v>
          </cell>
          <cell r="C3449" t="str">
            <v>UN</v>
          </cell>
          <cell r="D3449">
            <v>23.25</v>
          </cell>
        </row>
        <row r="3450">
          <cell r="A3450">
            <v>89579</v>
          </cell>
          <cell r="B3450" t="str">
            <v>LUVA DE REDUÇÃO, PVC, SOLDÁVEL, DN 50MM X 25MM, INSTALADO EM PRUMADA DE ÁGUA   FORNECIMENTO E INSTALAÇÃO. AF_12/2014</v>
          </cell>
          <cell r="C3450" t="str">
            <v>UN</v>
          </cell>
          <cell r="D3450">
            <v>7.98</v>
          </cell>
        </row>
        <row r="3451">
          <cell r="A3451">
            <v>89581</v>
          </cell>
          <cell r="B3451" t="str">
            <v>JOELHO 90 GRAUS, PVC, SERIE R, ÁGUA PLUVIAL, DN 75 MM, JUNTA ELÁSTICA, FORNECIDO E INSTALADO EM CONDUTORES VERTICAIS DE ÁGUAS PLUVIAIS. AF_12/2014</v>
          </cell>
          <cell r="C3451" t="str">
            <v>UN</v>
          </cell>
          <cell r="D3451">
            <v>17.32</v>
          </cell>
        </row>
        <row r="3452">
          <cell r="A3452">
            <v>89582</v>
          </cell>
          <cell r="B3452" t="str">
            <v>JOELHO 45 GRAUS, PVC, SERIE R, ÁGUA PLUVIAL, DN 75 MM, JUNTA ELÁSTICA, FORNECIDO E INSTALADO EM CONDUTORES VERTICAIS DE ÁGUAS PLUVIAIS. AF_12/2014</v>
          </cell>
          <cell r="C3452" t="str">
            <v>UN</v>
          </cell>
          <cell r="D3452">
            <v>15.33</v>
          </cell>
        </row>
        <row r="3453">
          <cell r="A3453">
            <v>89583</v>
          </cell>
          <cell r="B3453" t="str">
            <v>CURVA 87 GRAUS E 30 MINUTOS, PVC, SERIE R, ÁGUA PLUVIAL, DN 75 MM, JUNTA ELÁSTICA, FORNECIDO E INSTALADO EM CONDUTORES VERTICAIS DE ÁGUAS PLUVIAIS. AF_12/2014</v>
          </cell>
          <cell r="C3453" t="str">
            <v>UN</v>
          </cell>
          <cell r="D3453">
            <v>22.6</v>
          </cell>
        </row>
        <row r="3454">
          <cell r="A3454">
            <v>89584</v>
          </cell>
          <cell r="B3454" t="str">
            <v>JOELHO 90 GRAUS, PVC, SERIE R, ÁGUA PLUVIAL, DN 100 MM, JUNTA ELÁSTICA, FORNECIDO E INSTALADO EM CONDUTORES VERTICAIS DE ÁGUAS PLUVIAIS. AF_12/2014</v>
          </cell>
          <cell r="C3454" t="str">
            <v>UN</v>
          </cell>
          <cell r="D3454">
            <v>26.03</v>
          </cell>
        </row>
        <row r="3455">
          <cell r="A3455">
            <v>89585</v>
          </cell>
          <cell r="B3455" t="str">
            <v>JOELHO 45 GRAUS, PVC, SERIE R, ÁGUA PLUVIAL, DN 100 MM, JUNTA ELÁSTICA, FORNECIDO E INSTALADO EM CONDUTORES VERTICAIS DE ÁGUAS PLUVIAIS. AF_12/2014</v>
          </cell>
          <cell r="C3455" t="str">
            <v>UN</v>
          </cell>
          <cell r="D3455">
            <v>21.17</v>
          </cell>
        </row>
        <row r="3456">
          <cell r="A3456">
            <v>89586</v>
          </cell>
          <cell r="B3456" t="str">
            <v>JOELHO 45 GRAUS PARA PÉ DE COLUNA, PVC, SERIE R, ÁGUA PLUVIAL, DN 100 MM, JUNTA ELÁSTICA, FORNECIDO E INSTALADO EM CONDUTORES VERTICAIS DE ÁGUAS PLUVIAIS. AF_12/2014</v>
          </cell>
          <cell r="C3456" t="str">
            <v>UN</v>
          </cell>
          <cell r="D3456">
            <v>21.17</v>
          </cell>
        </row>
        <row r="3457">
          <cell r="A3457">
            <v>89587</v>
          </cell>
          <cell r="B3457" t="str">
            <v>CURVA 87 GRAUS E 30 MINUTOS, PVC, SERIE R, ÁGUA PLUVIAL, DN 100 MM, JUNTA ELÁSTICA, FORNECIDO E INSTALADO EM CONDUTORES VERTICAIS DE ÁGUAS PLUVIAIS. AF_12/2014</v>
          </cell>
          <cell r="C3457" t="str">
            <v>UN</v>
          </cell>
          <cell r="D3457">
            <v>33.65</v>
          </cell>
        </row>
        <row r="3458">
          <cell r="A3458">
            <v>89590</v>
          </cell>
          <cell r="B3458" t="str">
            <v>JOELHO 90 GRAUS, PVC, SERIE R, ÁGUA PLUVIAL, DN 150 MM, JUNTA ELÁSTICA, FORNECIDO E INSTALADO EM CONDUTORES VERTICAIS DE ÁGUAS PLUVIAIS. AF_12/2014</v>
          </cell>
          <cell r="C3458" t="str">
            <v>UN</v>
          </cell>
          <cell r="D3458">
            <v>82</v>
          </cell>
        </row>
        <row r="3459">
          <cell r="A3459">
            <v>89591</v>
          </cell>
          <cell r="B3459" t="str">
            <v>JOELHO 45 GRAUS, PVC, SERIE R, ÁGUA PLUVIAL, DN 150 MM, JUNTA ELÁSTICA, FORNECIDO E INSTALADO EM CONDUTORES VERTICAIS DE ÁGUAS PLUVIAIS. AF_12/2014</v>
          </cell>
          <cell r="C3459" t="str">
            <v>UN</v>
          </cell>
          <cell r="D3459">
            <v>68.05</v>
          </cell>
        </row>
        <row r="3460">
          <cell r="A3460">
            <v>89592</v>
          </cell>
          <cell r="B3460" t="str">
            <v>CURVA 87 GRAUS E 30 MINUTOS, PVC, SERIE R, ÁGUA PLUVIAL, DN 150 MM, JUNTA ELÁSTICA, FORNECIDO E INSTALADO EM CONDUTORES VERTICAIS DE ÁGUAS PLUVIAIS. AF_12/2014</v>
          </cell>
          <cell r="C3460" t="str">
            <v>UN</v>
          </cell>
          <cell r="D3460">
            <v>108.62</v>
          </cell>
        </row>
        <row r="3461">
          <cell r="A3461">
            <v>89593</v>
          </cell>
          <cell r="B3461" t="str">
            <v>LUVA COM ROSCA, PVC, SOLDÁVEL, DN 50MM X 1.1/2, INSTALADO EM PRUMADA DE ÁGUA - FORNECIMENTO E INSTALAÇÃO. AF_12/2014</v>
          </cell>
          <cell r="C3461" t="str">
            <v>UN</v>
          </cell>
          <cell r="D3461">
            <v>21.12</v>
          </cell>
        </row>
        <row r="3462">
          <cell r="A3462">
            <v>89594</v>
          </cell>
          <cell r="B3462" t="str">
            <v>UNIÃO, PVC, SOLDÁVEL, DN 50MM, INSTALADO EM PRUMADA DE ÁGUA - FORNECIMENTO E INSTALAÇÃO. AF_12/2014</v>
          </cell>
          <cell r="C3462" t="str">
            <v>UN</v>
          </cell>
          <cell r="D3462">
            <v>25.32</v>
          </cell>
        </row>
        <row r="3463">
          <cell r="A3463">
            <v>89595</v>
          </cell>
          <cell r="B3463" t="str">
            <v>ADAPTADOR CURTO COM BOLSA E ROSCA PARA REGISTRO, PVC, SOLDÁVEL, DN 50MM X 1.1/4, INSTALADO EM PRUMADA DE ÁGUA - FORNECIMENTO E INSTALAÇÃO. AF_12/2014</v>
          </cell>
          <cell r="C3463" t="str">
            <v>UN</v>
          </cell>
          <cell r="D3463">
            <v>10.16</v>
          </cell>
        </row>
        <row r="3464">
          <cell r="A3464">
            <v>89596</v>
          </cell>
          <cell r="B3464" t="str">
            <v>ADAPTADOR CURTO COM BOLSA E ROSCA PARA REGISTRO, PVC, SOLDÁVEL, DN 50MM X 1.1/2, INSTALADO EM PRUMADA DE ÁGUA - FORNECIMENTO E INSTALAÇÃO. AF_12/2014</v>
          </cell>
          <cell r="C3464" t="str">
            <v>UN</v>
          </cell>
          <cell r="D3464">
            <v>7.69</v>
          </cell>
        </row>
        <row r="3465">
          <cell r="A3465">
            <v>89597</v>
          </cell>
          <cell r="B3465" t="str">
            <v>LUVA, PVC, SOLDÁVEL, DN 60MM, INSTALADO EM PRUMADA DE ÁGUA - FORNECIMENTO E INSTALAÇÃO. AF_12/2014</v>
          </cell>
          <cell r="C3465" t="str">
            <v>UN</v>
          </cell>
          <cell r="D3465">
            <v>13.99</v>
          </cell>
        </row>
        <row r="3466">
          <cell r="A3466">
            <v>89598</v>
          </cell>
          <cell r="B3466" t="str">
            <v>LUVA DE CORRER, PVC, SOLDÁVEL, DN 60MM, INSTALADO EM PRUMADA DE ÁGUA   FORNECIMENTO E INSTALAÇÃO. AF_12/2014</v>
          </cell>
          <cell r="C3466" t="str">
            <v>UN</v>
          </cell>
          <cell r="D3466">
            <v>34.909999999999997</v>
          </cell>
        </row>
        <row r="3467">
          <cell r="A3467">
            <v>89599</v>
          </cell>
          <cell r="B3467" t="str">
            <v>LUVA SIMPLES, PVC, SERIE R, ÁGUA PLUVIAL, DN 75 MM, JUNTA ELÁSTICA, FORNECIDO E INSTALADO EM CONDUTORES VERTICAIS DE ÁGUAS PLUVIAIS. AF_12/2014</v>
          </cell>
          <cell r="C3467" t="str">
            <v>UN</v>
          </cell>
          <cell r="D3467">
            <v>11.92</v>
          </cell>
        </row>
        <row r="3468">
          <cell r="A3468">
            <v>89600</v>
          </cell>
          <cell r="B3468" t="str">
            <v>LUVA DE CORRER, PVC, SERIE R, ÁGUA PLUVIAL, DN 75 MM, JUNTA ELÁSTICA, FORNECIDO E INSTALADO EM CONDUTORES VERTICAIS DE ÁGUAS PLUVIAIS. AF_12/2014</v>
          </cell>
          <cell r="C3468" t="str">
            <v>UN</v>
          </cell>
          <cell r="D3468">
            <v>12.91</v>
          </cell>
        </row>
        <row r="3469">
          <cell r="A3469">
            <v>89605</v>
          </cell>
          <cell r="B3469" t="str">
            <v>LUVA DE REDUÇÃO, PVC, SOLDÁVEL, DN 60MM X 50MM, INSTALADO EM PRUMADA DE ÁGUA - FORNECIMENTO E INSTALAÇÃO. AF_12/2014</v>
          </cell>
          <cell r="C3469" t="str">
            <v>UN</v>
          </cell>
          <cell r="D3469">
            <v>13.68</v>
          </cell>
        </row>
        <row r="3470">
          <cell r="A3470">
            <v>89609</v>
          </cell>
          <cell r="B3470" t="str">
            <v>UNIÃO, PVC, SOLDÁVEL, DN 60MM, INSTALADO EM PRUMADA DE ÁGUA - FORNECIMENTO E INSTALAÇÃO. AF_12/2014</v>
          </cell>
          <cell r="C3470" t="str">
            <v>UN</v>
          </cell>
          <cell r="D3470">
            <v>57.8</v>
          </cell>
        </row>
        <row r="3471">
          <cell r="A3471">
            <v>89610</v>
          </cell>
          <cell r="B3471" t="str">
            <v>ADAPTADOR CURTO COM BOLSA E ROSCA PARA REGISTRO, PVC, SOLDÁVEL, DN 60MM X 2, INSTALADO EM PRUMADA DE ÁGUA - FORNECIMENTO E INSTALAÇÃO. AF_12/2014</v>
          </cell>
          <cell r="C3471" t="str">
            <v>UN</v>
          </cell>
          <cell r="D3471">
            <v>14</v>
          </cell>
        </row>
        <row r="3472">
          <cell r="A3472">
            <v>89611</v>
          </cell>
          <cell r="B3472" t="str">
            <v>LUVA, PVC, SOLDÁVEL, DN 75MM, INSTALADO EM PRUMADA DE ÁGUA - FORNECIMENTO E INSTALAÇÃO. AF_12/2014</v>
          </cell>
          <cell r="C3472" t="str">
            <v>UN</v>
          </cell>
          <cell r="D3472">
            <v>22.81</v>
          </cell>
        </row>
        <row r="3473">
          <cell r="A3473">
            <v>89612</v>
          </cell>
          <cell r="B3473" t="str">
            <v>UNIÃO, PVC, SOLDÁVEL, DN 75MM, INSTALADO EM PRUMADA DE ÁGUA - FORNECIMENTO E INSTALAÇÃO. AF_12/2014</v>
          </cell>
          <cell r="C3473" t="str">
            <v>UN</v>
          </cell>
          <cell r="D3473">
            <v>113.46</v>
          </cell>
        </row>
        <row r="3474">
          <cell r="A3474">
            <v>89613</v>
          </cell>
          <cell r="B3474" t="str">
            <v>ADAPTADOR CURTO COM BOLSA E ROSCA PARA REGISTRO, PVC, SOLDÁVEL, DN 75MM X 2.1/2, INSTALADO EM PRUMADA DE ÁGUA - FORNECIMENTO E INSTALAÇÃO. AF_12/2014</v>
          </cell>
          <cell r="C3474" t="str">
            <v>UN</v>
          </cell>
          <cell r="D3474">
            <v>20.55</v>
          </cell>
        </row>
        <row r="3475">
          <cell r="A3475">
            <v>89614</v>
          </cell>
          <cell r="B3475" t="str">
            <v>LUVA, PVC, SOLDÁVEL, DN 85MM, INSTALADO EM PRUMADA DE ÁGUA - FORNECIMENTO E INSTALAÇÃO. AF_12/2014</v>
          </cell>
          <cell r="C3475" t="str">
            <v>UN</v>
          </cell>
          <cell r="D3475">
            <v>42.06</v>
          </cell>
        </row>
        <row r="3476">
          <cell r="A3476">
            <v>89615</v>
          </cell>
          <cell r="B3476" t="str">
            <v>UNIÃO, PVC, SOLDÁVEL, DN 85MM, INSTALADO EM PRUMADA DE ÁGUA - FORNECIMENTO E INSTALAÇÃO. AF_12/2014</v>
          </cell>
          <cell r="C3476" t="str">
            <v>UN</v>
          </cell>
          <cell r="D3476">
            <v>170.99</v>
          </cell>
        </row>
        <row r="3477">
          <cell r="A3477">
            <v>89616</v>
          </cell>
          <cell r="B3477" t="str">
            <v>ADAPTADOR CURTO COM BOLSA E ROSCA PARA REGISTRO, PVC, SOLDÁVEL, DN 85MM X 3, INSTALADO EM PRUMADA DE ÁGUA - FORNECIMENTO E INSTALAÇÃO. AF_12/2014</v>
          </cell>
          <cell r="C3477" t="str">
            <v>UN</v>
          </cell>
          <cell r="D3477">
            <v>29.34</v>
          </cell>
        </row>
        <row r="3478">
          <cell r="A3478">
            <v>89617</v>
          </cell>
          <cell r="B3478" t="str">
            <v>TE, PVC, SOLDÁVEL, DN 25MM, INSTALADO EM PRUMADA DE ÁGUA - FORNECIMENTO E INSTALAÇÃO. AF_12/2014</v>
          </cell>
          <cell r="C3478" t="str">
            <v>UN</v>
          </cell>
          <cell r="D3478">
            <v>4.78</v>
          </cell>
        </row>
        <row r="3479">
          <cell r="A3479">
            <v>89618</v>
          </cell>
          <cell r="B3479" t="str">
            <v>TÊ COM BUCHA DE LATÃO NA BOLSA CENTRAL, PVC, SOLDÁVEL, DN 25MM X 1/2, INSTALADO EM PRUMADA DE ÁGUA - FORNECIMENTO E INSTALAÇÃO. AF_12/2014</v>
          </cell>
          <cell r="C3479" t="str">
            <v>UN</v>
          </cell>
          <cell r="D3479">
            <v>9.82</v>
          </cell>
        </row>
        <row r="3480">
          <cell r="A3480">
            <v>89619</v>
          </cell>
          <cell r="B3480" t="str">
            <v>TÊ DE REDUÇÃO, PVC, SOLDÁVEL, DN 25MM X 20MM, INSTALADO EM PRUMADA DE ÁGUA - FORNECIMENTO E INSTALAÇÃO. AF_12/2014</v>
          </cell>
          <cell r="C3480" t="str">
            <v>UN</v>
          </cell>
          <cell r="D3480">
            <v>6.12</v>
          </cell>
        </row>
        <row r="3481">
          <cell r="A3481">
            <v>89620</v>
          </cell>
          <cell r="B3481" t="str">
            <v>TE, PVC, SOLDÁVEL, DN 32MM, INSTALADO EM PRUMADA DE ÁGUA - FORNECIMENTO E INSTALAÇÃO. AF_12/2014</v>
          </cell>
          <cell r="C3481" t="str">
            <v>UN</v>
          </cell>
          <cell r="D3481">
            <v>7.8</v>
          </cell>
        </row>
        <row r="3482">
          <cell r="A3482">
            <v>89621</v>
          </cell>
          <cell r="B3482" t="str">
            <v>TÊ COM BUCHA DE LATÃO NA BOLSA CENTRAL, PVC, SOLDÁVEL, DN 32MM X 3/4, INSTALADO EM PRUMADA DE ÁGUA - FORNECIMENTO E INSTALAÇÃO. AF_12/2014</v>
          </cell>
          <cell r="C3482" t="str">
            <v>UN</v>
          </cell>
          <cell r="D3482">
            <v>16.36</v>
          </cell>
        </row>
        <row r="3483">
          <cell r="A3483">
            <v>89622</v>
          </cell>
          <cell r="B3483" t="str">
            <v>TÊ DE REDUÇÃO, PVC, SOLDÁVEL, DN 32MM X 25MM, INSTALADO EM PRUMADA DE ÁGUA - FORNECIMENTO E INSTALAÇÃO. AF_12/2014</v>
          </cell>
          <cell r="C3483" t="str">
            <v>UN</v>
          </cell>
          <cell r="D3483">
            <v>9.1300000000000008</v>
          </cell>
        </row>
        <row r="3484">
          <cell r="A3484">
            <v>89623</v>
          </cell>
          <cell r="B3484" t="str">
            <v>TE, PVC, SOLDÁVEL, DN 40MM, INSTALADO EM PRUMADA DE ÁGUA - FORNECIMENTO E INSTALAÇÃO. AF_12/2014</v>
          </cell>
          <cell r="C3484" t="str">
            <v>UN</v>
          </cell>
          <cell r="D3484">
            <v>12.22</v>
          </cell>
        </row>
        <row r="3485">
          <cell r="A3485">
            <v>89624</v>
          </cell>
          <cell r="B3485" t="str">
            <v>TÊ DE REDUÇÃO, PVC, SOLDÁVEL, DN 40MM X 32MM, INSTALADO EM PRUMADA DE ÁGUA - FORNECIMENTO E INSTALAÇÃO. AF_12/2014</v>
          </cell>
          <cell r="C3485" t="str">
            <v>UN</v>
          </cell>
          <cell r="D3485">
            <v>12.9</v>
          </cell>
        </row>
        <row r="3486">
          <cell r="A3486">
            <v>89625</v>
          </cell>
          <cell r="B3486" t="str">
            <v>TE, PVC, SOLDÁVEL, DN 50MM, INSTALADO EM PRUMADA DE ÁGUA - FORNECIMENTO E INSTALAÇÃO. AF_12/2014</v>
          </cell>
          <cell r="C3486" t="str">
            <v>UN</v>
          </cell>
          <cell r="D3486">
            <v>14.94</v>
          </cell>
        </row>
        <row r="3487">
          <cell r="A3487">
            <v>89626</v>
          </cell>
          <cell r="B3487" t="str">
            <v>TÊ DE REDUÇÃO, PVC, SOLDÁVEL, DN 50MM X 40MM, INSTALADO EM PRUMADA DE ÁGUA - FORNECIMENTO E INSTALAÇÃO. AF_12/2014</v>
          </cell>
          <cell r="C3487" t="str">
            <v>UN</v>
          </cell>
          <cell r="D3487">
            <v>20.14</v>
          </cell>
        </row>
        <row r="3488">
          <cell r="A3488">
            <v>89627</v>
          </cell>
          <cell r="B3488" t="str">
            <v>TÊ DE REDUÇÃO, PVC, SOLDÁVEL, DN 50MM X 25MM, INSTALADO EM PRUMADA DE ÁGUA - FORNECIMENTO E INSTALAÇÃO. AF_12/2014</v>
          </cell>
          <cell r="C3488" t="str">
            <v>UN</v>
          </cell>
          <cell r="D3488">
            <v>14.17</v>
          </cell>
        </row>
        <row r="3489">
          <cell r="A3489">
            <v>89628</v>
          </cell>
          <cell r="B3489" t="str">
            <v>TE, PVC, SOLDÁVEL, DN 60MM, INSTALADO EM PRUMADA DE ÁGUA - FORNECIMENTO E INSTALAÇÃO. AF_12/2014</v>
          </cell>
          <cell r="C3489" t="str">
            <v>UN</v>
          </cell>
          <cell r="D3489">
            <v>30.41</v>
          </cell>
        </row>
        <row r="3490">
          <cell r="A3490">
            <v>89629</v>
          </cell>
          <cell r="B3490" t="str">
            <v>TE, PVC, SOLDÁVEL, DN 75MM, INSTALADO EM PRUMADA DE ÁGUA - FORNECIMENTO E INSTALAÇÃO. AF_12/2014</v>
          </cell>
          <cell r="C3490" t="str">
            <v>UN</v>
          </cell>
          <cell r="D3490">
            <v>55.28</v>
          </cell>
        </row>
        <row r="3491">
          <cell r="A3491">
            <v>89630</v>
          </cell>
          <cell r="B3491" t="str">
            <v>TE DE REDUÇÃO, PVC, SOLDÁVEL, DN 75MM X 50MM, INSTALADO EM PRUMADA DE ÁGUA - FORNECIMENTO E INSTALAÇÃO. AF_12/2014</v>
          </cell>
          <cell r="C3491" t="str">
            <v>UN</v>
          </cell>
          <cell r="D3491">
            <v>48.21</v>
          </cell>
        </row>
        <row r="3492">
          <cell r="A3492">
            <v>89631</v>
          </cell>
          <cell r="B3492" t="str">
            <v>TE, PVC, SOLDÁVEL, DN 85MM, INSTALADO EM PRUMADA DE ÁGUA - FORNECIMENTO E INSTALAÇÃO. AF_12/2014</v>
          </cell>
          <cell r="C3492" t="str">
            <v>UN</v>
          </cell>
          <cell r="D3492">
            <v>83.26</v>
          </cell>
        </row>
        <row r="3493">
          <cell r="A3493">
            <v>89632</v>
          </cell>
          <cell r="B3493" t="str">
            <v>TE DE REDUÇÃO, PVC, SOLDÁVEL, DN 85MM X 60MM, INSTALADO EM PRUMADA DE ÁGUA - FORNECIMENTO E INSTALAÇÃO. AF_12/2014</v>
          </cell>
          <cell r="C3493" t="str">
            <v>UN</v>
          </cell>
          <cell r="D3493">
            <v>68.78</v>
          </cell>
        </row>
        <row r="3494">
          <cell r="A3494">
            <v>89637</v>
          </cell>
          <cell r="B3494" t="str">
            <v>JOELHO 90 GRAUS, CPVC, SOLDÁVEL, DN 15MM, INSTALADO EM RAMAL OU SUB-RAMAL DE ÁGUA - FORNECIMENTO E INSTALAÇÃO. AF_12/2014</v>
          </cell>
          <cell r="C3494" t="str">
            <v>UN</v>
          </cell>
          <cell r="D3494">
            <v>7.65</v>
          </cell>
        </row>
        <row r="3495">
          <cell r="A3495">
            <v>89638</v>
          </cell>
          <cell r="B3495" t="str">
            <v>JOELHO 45 GRAUS, CPVC, SOLDÁVEL, DN 15MM, INSTALADO EM RAMAL OU SUB-RAMAL DE ÁGUA - FORNECIMENTO E INSTALAÇÃO. AF_12/2014</v>
          </cell>
          <cell r="C3495" t="str">
            <v>UN</v>
          </cell>
          <cell r="D3495">
            <v>8.69</v>
          </cell>
        </row>
        <row r="3496">
          <cell r="A3496">
            <v>89639</v>
          </cell>
          <cell r="B3496" t="str">
            <v>CURVA 90 GRAUS, CPVC, SOLDÁVEL, DN 15MM, INSTALADO EM RAMAL OU SUB-RAMAL DE ÁGUA - FORNECIMENTO E INSTALAÇÃO. AF_12/2014</v>
          </cell>
          <cell r="C3496" t="str">
            <v>UN</v>
          </cell>
          <cell r="D3496">
            <v>9.1</v>
          </cell>
        </row>
        <row r="3497">
          <cell r="A3497">
            <v>89640</v>
          </cell>
          <cell r="B3497" t="str">
            <v>JOELHO DE TRANSIÇÃO, 90 GRAUS, CPVC, SOLDÁVEL, DN 15MM X 1/2", INSTALADO EM RAMAL OU SUB-RAMAL DE ÁGUA - FORNECIMENTO E INSTALAÇÃO. AF_12/2014</v>
          </cell>
          <cell r="C3497" t="str">
            <v>UN</v>
          </cell>
          <cell r="D3497">
            <v>15.3</v>
          </cell>
        </row>
        <row r="3498">
          <cell r="A3498">
            <v>89641</v>
          </cell>
          <cell r="B3498" t="str">
            <v>JOELHO 90 GRAUS, CPVC, SOLDÁVEL, DN 22MM, INSTALADO EM RAMAL OU SUB-RAMAL DE ÁGUA - FORNECIMENTO E INSTALAÇÃO. AF_12/2014</v>
          </cell>
          <cell r="C3498" t="str">
            <v>UN</v>
          </cell>
          <cell r="D3498">
            <v>10.96</v>
          </cell>
        </row>
        <row r="3499">
          <cell r="A3499">
            <v>89642</v>
          </cell>
          <cell r="B3499" t="str">
            <v>JOELHO 45 GRAUS, CPVC, SOLDÁVEL, DN 22MM, INSTALADO EM RAMAL OU SUB-RAMAL DE ÁGUA - FORNECIMENTO E INSTALAÇÃO. AF_12/2014</v>
          </cell>
          <cell r="C3499" t="str">
            <v>UN</v>
          </cell>
          <cell r="D3499">
            <v>12.96</v>
          </cell>
        </row>
        <row r="3500">
          <cell r="A3500">
            <v>89643</v>
          </cell>
          <cell r="B3500" t="str">
            <v>CURVA 90 GRAUS, CPVC, SOLDÁVEL, DN 22MM, INSTALADO EM RAMAL OU SUB-RAMAL DE ÁGUA - FORNECIMENTO E INSTALAÇÃO. AF_12/2014</v>
          </cell>
          <cell r="C3500" t="str">
            <v>UN</v>
          </cell>
          <cell r="D3500">
            <v>13.63</v>
          </cell>
        </row>
        <row r="3501">
          <cell r="A3501">
            <v>89644</v>
          </cell>
          <cell r="B3501" t="str">
            <v>JOELHO DE TRANSIÇÃO, 90 GRAUS, CPVC, SOLDÁVEL, DN 22MM X 1/2", INSTALADO EM RAMAL OU SUB-RAMAL DE ÁGUA - FORNECIMENTO E INSTALAÇÃO. AF_12/2014</v>
          </cell>
          <cell r="C3501" t="str">
            <v>UN</v>
          </cell>
          <cell r="D3501">
            <v>23.09</v>
          </cell>
        </row>
        <row r="3502">
          <cell r="A3502">
            <v>89645</v>
          </cell>
          <cell r="B3502" t="str">
            <v>JOELHO DE TRANSIÇÃO, 90 GRAUS, CPVC, SOLDÁVEL, DN 22MM X 3/4", INSTALADO EM RAMAL OU SUB-RAMAL DE ÁGUA - FORNECIMENTO E INSTALAÇÃO. AF_12/2014</v>
          </cell>
          <cell r="C3502" t="str">
            <v>UN</v>
          </cell>
          <cell r="D3502">
            <v>26.44</v>
          </cell>
        </row>
        <row r="3503">
          <cell r="A3503">
            <v>89646</v>
          </cell>
          <cell r="B3503" t="str">
            <v>JOELHO 90 GRAUS, CPVC, SOLDÁVEL, DN 28MM, INSTALADO EM RAMAL OU SUB-RAMAL DE ÁGUA - FORNECIMENTO E INSTALAÇÃO. AF_12/2014</v>
          </cell>
          <cell r="C3503" t="str">
            <v>UN</v>
          </cell>
          <cell r="D3503">
            <v>17.87</v>
          </cell>
        </row>
        <row r="3504">
          <cell r="A3504">
            <v>89647</v>
          </cell>
          <cell r="B3504" t="str">
            <v>JOELHO 45 GRAUS, CPVC, SOLDÁVEL, DN 28MM, INSTALADO EM RAMAL OU SUB-RAMAL DE ÁGUA  FORNECIMENTO E INSTALAÇÃO. AF_12/2014</v>
          </cell>
          <cell r="C3504" t="str">
            <v>UN</v>
          </cell>
          <cell r="D3504">
            <v>17.399999999999999</v>
          </cell>
        </row>
        <row r="3505">
          <cell r="A3505">
            <v>89648</v>
          </cell>
          <cell r="B3505" t="str">
            <v>CURVA 90 GRAUS, CPVC, SOLDÁVEL, DN 28MM, INSTALADO EM RAMAL OU SUB-RAMAL DE ÁGUA  FORNECIMENTO E INSTALAÇÃO. AF_12/2014</v>
          </cell>
          <cell r="C3505" t="str">
            <v>UN</v>
          </cell>
          <cell r="D3505">
            <v>19.55</v>
          </cell>
        </row>
        <row r="3506">
          <cell r="A3506">
            <v>89649</v>
          </cell>
          <cell r="B3506" t="str">
            <v>JOELHO 90 GRAUS, CPVC, SOLDÁVEL, DN 35MM, INSTALADO EM RAMAL OU SUB-RAMAL DE ÁGUA  FORNECIMENTO E INSTALAÇÃO. AF_12/2014</v>
          </cell>
          <cell r="C3506" t="str">
            <v>UN</v>
          </cell>
          <cell r="D3506">
            <v>27.17</v>
          </cell>
        </row>
        <row r="3507">
          <cell r="A3507">
            <v>89650</v>
          </cell>
          <cell r="B3507" t="str">
            <v>JOELHO 45 GRAUS, CPVC, SOLDÁVEL, DN 35MM, INSTALADO EM RAMAL OU SUB-RAMAL DE ÁGUA  FORNECIMENTO E INSTALAÇÃO. AF_12/2014</v>
          </cell>
          <cell r="C3507" t="str">
            <v>UN</v>
          </cell>
          <cell r="D3507">
            <v>27.17</v>
          </cell>
        </row>
        <row r="3508">
          <cell r="A3508">
            <v>89651</v>
          </cell>
          <cell r="B3508" t="str">
            <v>LUVA, CPVC, SOLDÁVEL, DN 15MM, INSTALADO EM RAMAL OU SUB-RAMAL DE ÁGUA - FORNECIMENTO E INSTALAÇÃO. AF_12/2014</v>
          </cell>
          <cell r="C3508" t="str">
            <v>UN</v>
          </cell>
          <cell r="D3508">
            <v>5.2</v>
          </cell>
        </row>
        <row r="3509">
          <cell r="A3509">
            <v>89652</v>
          </cell>
          <cell r="B3509" t="str">
            <v>LUVA DE CORRER, CPVC, SOLDÁVEL, DN 15MM, INSTALADO EM RAMAL OU SUB-RAMAL DE ÁGUA  FORNECIMENTO E INSTALAÇÃO. AF_12/2014</v>
          </cell>
          <cell r="C3509" t="str">
            <v>UN</v>
          </cell>
          <cell r="D3509">
            <v>9.7799999999999994</v>
          </cell>
        </row>
        <row r="3510">
          <cell r="A3510">
            <v>89653</v>
          </cell>
          <cell r="B3510" t="str">
            <v>LUVA DE TRANSIÇÃO, CPVC, SOLDÁVEL, DN15MM X 1/2", INSTALADO EM RAMAL OU SUB-RAMAL DE ÁGUA - FORNECIMENTO E INSTALAÇÃO. AF_12/2014</v>
          </cell>
          <cell r="C3510" t="str">
            <v>UN</v>
          </cell>
          <cell r="D3510">
            <v>16.829999999999998</v>
          </cell>
        </row>
        <row r="3511">
          <cell r="A3511">
            <v>89654</v>
          </cell>
          <cell r="B3511" t="str">
            <v>UNIÃO, CPVC, SOLDÁVEL, DN15MM, INSTALADO EM RAMAL OU SUB-RAMAL DE ÁGUA  FORNECIMENTO E INSTALAÇÃO. AF_12/2014</v>
          </cell>
          <cell r="C3511" t="str">
            <v>UN</v>
          </cell>
          <cell r="D3511">
            <v>16.37</v>
          </cell>
        </row>
        <row r="3512">
          <cell r="A3512">
            <v>89655</v>
          </cell>
          <cell r="B3512" t="str">
            <v>CONECTOR, CPVC, SOLDÁVEL, DN 15MM X 1/2, INSTALADO EM RAMAL OU SUB-RAMAL DE ÁGUA  FORNECIMENTO E INSTALAÇÃO. AF_12/2014</v>
          </cell>
          <cell r="C3512" t="str">
            <v>UN</v>
          </cell>
          <cell r="D3512">
            <v>24.98</v>
          </cell>
        </row>
        <row r="3513">
          <cell r="A3513">
            <v>89656</v>
          </cell>
          <cell r="B3513" t="str">
            <v>ADAPTADOR, CPVC, SOLDÁVEL, DN15MM, INSTALADO EM RAMAL OU SUB-RAMAL DE ÁGUA  FORNECIMENTO E INSTALAÇÃO. AF_12/2014</v>
          </cell>
          <cell r="C3513" t="str">
            <v>UN</v>
          </cell>
          <cell r="D3513">
            <v>10.51</v>
          </cell>
        </row>
        <row r="3514">
          <cell r="A3514">
            <v>89657</v>
          </cell>
          <cell r="B3514" t="str">
            <v>CURVA DE TRANSPOSIÇÃO, CPVC, SOLDÁVEL, DN15MM, INSTALADO EM RAMAL OU SUB-RAMAL DE ÁGUA  FORNECIMENTO E INSTALAÇÃO. AF_12/2014</v>
          </cell>
          <cell r="C3514" t="str">
            <v>UN</v>
          </cell>
          <cell r="D3514">
            <v>10.74</v>
          </cell>
        </row>
        <row r="3515">
          <cell r="A3515">
            <v>89658</v>
          </cell>
          <cell r="B3515" t="str">
            <v>LUVA, CPVC, SOLDÁVEL, DN 22MM, INSTALADO EM RAMAL OU SUB-RAMAL DE ÁGUA  FORNECIMENTO E INSTALAÇÃO. AF_12/2014</v>
          </cell>
          <cell r="C3515" t="str">
            <v>UN</v>
          </cell>
          <cell r="D3515">
            <v>7.23</v>
          </cell>
        </row>
        <row r="3516">
          <cell r="A3516">
            <v>89659</v>
          </cell>
          <cell r="B3516" t="str">
            <v>LUVA DE CORRER, CPVC, SOLDÁVEL, DN 22MM, INSTALADO EM RAMAL OU SUB-RAMAL DE ÁGUA  FORNECIMENTO E INSTALAÇÃO. AF_12/2014</v>
          </cell>
          <cell r="C3516" t="str">
            <v>UN</v>
          </cell>
          <cell r="D3516">
            <v>14.25</v>
          </cell>
        </row>
        <row r="3517">
          <cell r="A3517">
            <v>89660</v>
          </cell>
          <cell r="B3517" t="str">
            <v>LUVA DE TRANSIÇÃO, CPVC, SOLDÁVEL, DN22MM X 25MM, INSTALADO EM RAMAL OU SUB-RAMAL DE ÁGUA - FORNECIMENTO E INSTALAÇÃO. AF_12/2014</v>
          </cell>
          <cell r="C3517" t="str">
            <v>UN</v>
          </cell>
          <cell r="D3517">
            <v>6.62</v>
          </cell>
        </row>
        <row r="3518">
          <cell r="A3518">
            <v>89661</v>
          </cell>
          <cell r="B3518" t="str">
            <v>UNIÃO, CPVC, SOLDÁVEL, DN22MM, INSTALADO EM RAMAL OU SUB-RAMAL DE ÁGUA  FORNECIMENTO E INSTALAÇÃO. AF_12/2014</v>
          </cell>
          <cell r="C3518" t="str">
            <v>UN</v>
          </cell>
          <cell r="D3518">
            <v>19.59</v>
          </cell>
        </row>
        <row r="3519">
          <cell r="A3519">
            <v>89662</v>
          </cell>
          <cell r="B3519" t="str">
            <v>CONECTOR, CPVC, SOLDÁVEL, DN 22MM X 1/2, INSTALADO EM RAMAL OU SUB-RAMAL DE ÁGUA  FORNECIMENTO E INSTALAÇÃO. AF_12/2014</v>
          </cell>
          <cell r="C3519" t="str">
            <v>UN</v>
          </cell>
          <cell r="D3519">
            <v>31.02</v>
          </cell>
        </row>
        <row r="3520">
          <cell r="A3520">
            <v>89663</v>
          </cell>
          <cell r="B3520" t="str">
            <v>ADAPTADOR, CPVC, SOLDÁVEL, DN22MM, INSTALADO EM RAMAL OU SUB-RAMAL DE ÁGUA  FORNECIMENTO E INSTALAÇÃO. AF_12/2014</v>
          </cell>
          <cell r="C3520" t="str">
            <v>UN</v>
          </cell>
          <cell r="D3520">
            <v>11.87</v>
          </cell>
        </row>
        <row r="3521">
          <cell r="A3521">
            <v>89664</v>
          </cell>
          <cell r="B3521" t="str">
            <v>CURVA DE TRANSPOSIÇÃO, CPVC, SOLDÁVEL, DN22MM, INSTALADO EM RAMAL OU SUB-RAMAL DE ÁGUA  FORNECIMENTO E INSTALAÇÃO. AF_12/2014</v>
          </cell>
          <cell r="C3521" t="str">
            <v>UN</v>
          </cell>
          <cell r="D3521">
            <v>14.25</v>
          </cell>
        </row>
        <row r="3522">
          <cell r="A3522">
            <v>89665</v>
          </cell>
          <cell r="B3522" t="str">
            <v>REDUÇÃO EXCÊNTRICA, PVC, SERIE R, ÁGUA PLUVIAL, DN 75 X 50 MM, JUNTA ELÁSTICA, FORNECIDO E INSTALADO EM CONDUTORES VERTICAIS DE ÁGUAS PLUVIAIS. AF_12/2014</v>
          </cell>
          <cell r="C3522" t="str">
            <v>UN</v>
          </cell>
          <cell r="D3522">
            <v>9.26</v>
          </cell>
        </row>
        <row r="3523">
          <cell r="A3523">
            <v>89666</v>
          </cell>
          <cell r="B3523" t="str">
            <v>BUCHA DE REDUÇÃO, CPVC, SOLDÁVEL, DN22MM X 15MM, INSTALADO EM RAMAL OU SUB-RAMAL DE ÁGUA  FORNECIMENTO E INSTALAÇÃO. AF_12/2014</v>
          </cell>
          <cell r="C3523" t="str">
            <v>UN</v>
          </cell>
          <cell r="D3523">
            <v>5.57</v>
          </cell>
        </row>
        <row r="3524">
          <cell r="A3524">
            <v>89667</v>
          </cell>
          <cell r="B3524" t="str">
            <v>TÊ DE INSPEÇÃO, PVC, SERIE R, ÁGUA PLUVIAL, DN 75 MM, JUNTA ELÁSTICA, FORNECIDO E INSTALADO EM CONDUTORES VERTICAIS DE ÁGUAS PLUVIAIS. AF_12/2014</v>
          </cell>
          <cell r="C3524" t="str">
            <v>UN</v>
          </cell>
          <cell r="D3524">
            <v>22.82</v>
          </cell>
        </row>
        <row r="3525">
          <cell r="A3525">
            <v>89668</v>
          </cell>
          <cell r="B3525" t="str">
            <v>CONECTOR, CPVC, SOLDÁVEL, DN22MM X 3/4", INSTALADO EM RAMAL OU SUB-RAMAL DE ÁGUA - FORNECIMENTO E INSTALAÇÃO. AF_12/2014</v>
          </cell>
          <cell r="C3525" t="str">
            <v>UN</v>
          </cell>
          <cell r="D3525">
            <v>29.33</v>
          </cell>
        </row>
        <row r="3526">
          <cell r="A3526">
            <v>89669</v>
          </cell>
          <cell r="B3526" t="str">
            <v>LUVA SIMPLES, PVC, SERIE R, ÁGUA PLUVIAL, DN 100 MM, JUNTA ELÁSTICA, FORNECIDO E INSTALADO EM CONDUTORES VERTICAIS DE ÁGUAS PLUVIAIS. AF_12/2014</v>
          </cell>
          <cell r="C3526" t="str">
            <v>UN</v>
          </cell>
          <cell r="D3526">
            <v>15.05</v>
          </cell>
        </row>
        <row r="3527">
          <cell r="A3527">
            <v>89670</v>
          </cell>
          <cell r="B3527" t="str">
            <v>LUVA, CPVC, SOLDÁVEL, DN 28MM, INSTALADO EM RAMAL OU SUB-RAMAL DE ÁGUA  FORNECIMENTO E INSTALAÇÃO. AF_12/2014</v>
          </cell>
          <cell r="C3527" t="str">
            <v>UN</v>
          </cell>
          <cell r="D3527">
            <v>11.16</v>
          </cell>
        </row>
        <row r="3528">
          <cell r="A3528">
            <v>89671</v>
          </cell>
          <cell r="B3528" t="str">
            <v>LUVA DE CORRER, PVC, SERIE R, ÁGUA PLUVIAL, DN 100 MM, JUNTA ELÁSTICA, FORNECIDO E INSTALADO EM CONDUTORES VERTICAIS DE ÁGUAS PLUVIAIS. AF_12/2014</v>
          </cell>
          <cell r="C3528" t="str">
            <v>UN</v>
          </cell>
          <cell r="D3528">
            <v>21.85</v>
          </cell>
        </row>
        <row r="3529">
          <cell r="A3529">
            <v>89672</v>
          </cell>
          <cell r="B3529" t="str">
            <v>LUVA DE CORRER, CPVC, SOLDÁVEL, DN 28MM, INSTALADO EM RAMAL OU SUB-RAMAL DE ÁGUA  FORNECIMENTO E INSTALAÇÃO. AF_12/2014</v>
          </cell>
          <cell r="C3529" t="str">
            <v>UN</v>
          </cell>
          <cell r="D3529">
            <v>19.190000000000001</v>
          </cell>
        </row>
        <row r="3530">
          <cell r="A3530">
            <v>89673</v>
          </cell>
          <cell r="B3530" t="str">
            <v>REDUÇÃO EXCÊNTRICA, PVC, SERIE R, ÁGUA PLUVIAL, DN 100 X 75 MM, JUNTA ELÁSTICA, FORNECIDO E INSTALADO EM CONDUTORES VERTICAIS DE ÁGUAS PLUVIAIS. AF_12/2014</v>
          </cell>
          <cell r="C3530" t="str">
            <v>UN</v>
          </cell>
          <cell r="D3530">
            <v>17.38</v>
          </cell>
        </row>
        <row r="3531">
          <cell r="A3531">
            <v>89674</v>
          </cell>
          <cell r="B3531" t="str">
            <v>UNIÃO, CPVC, SOLDÁVEL, DN28MM, INSTALADO EM RAMAL OU SUB-RAMAL DE ÁGUA  FORNECIMENTO E INSTALAÇÃO. AF_12/2014</v>
          </cell>
          <cell r="C3531" t="str">
            <v>UN</v>
          </cell>
          <cell r="D3531">
            <v>29.43</v>
          </cell>
        </row>
        <row r="3532">
          <cell r="A3532">
            <v>89675</v>
          </cell>
          <cell r="B3532" t="str">
            <v>TÊ DE INSPEÇÃO, PVC, SERIE R, ÁGUA PLUVIAL, DN 100 MM, JUNTA ELÁSTICA, FORNECIDO E INSTALADO EM CONDUTORES VERTICAIS DE ÁGUAS PLUVIAIS. AF_12/2014</v>
          </cell>
          <cell r="C3532" t="str">
            <v>UN</v>
          </cell>
          <cell r="D3532">
            <v>38.049999999999997</v>
          </cell>
        </row>
        <row r="3533">
          <cell r="A3533">
            <v>89676</v>
          </cell>
          <cell r="B3533" t="str">
            <v>CONECTOR, CPVC, SOLDÁVEL, DN 28MM X 1, INSTALADO EM RAMAL OU SUB-RAMAL DE ÁGUA  FORNECIMENTO E INSTALAÇÃO. AF_12/2014</v>
          </cell>
          <cell r="C3533" t="str">
            <v>UN</v>
          </cell>
          <cell r="D3533">
            <v>46.14</v>
          </cell>
        </row>
        <row r="3534">
          <cell r="A3534">
            <v>89677</v>
          </cell>
          <cell r="B3534" t="str">
            <v>LUVA SIMPLES, PVC, SERIE R, ÁGUA PLUVIAL, DN 150 MM, JUNTA ELÁSTICA, FORNECIDO E INSTALADO EM CONDUTORES VERTICAIS DE ÁGUAS PLUVIAIS. AF_12/2014</v>
          </cell>
          <cell r="C3534" t="str">
            <v>UN</v>
          </cell>
          <cell r="D3534">
            <v>43.72</v>
          </cell>
        </row>
        <row r="3535">
          <cell r="A3535">
            <v>89678</v>
          </cell>
          <cell r="B3535" t="str">
            <v>BUCHA DE REDUÇÃO, CPVC, SOLDÁVEL, DN28MM X 22MM, INSTALADO EM RAMAL OU SUB-RAMAL DE ÁGUA  FORNECIMENTO E INSTALAÇÃO. AF_12/2014</v>
          </cell>
          <cell r="C3535" t="str">
            <v>UN</v>
          </cell>
          <cell r="D3535">
            <v>7.59</v>
          </cell>
        </row>
        <row r="3536">
          <cell r="A3536">
            <v>89679</v>
          </cell>
          <cell r="B3536" t="str">
            <v>LUVA DE CORRER, PVC, SERIE R, ÁGUA PLUVIAL, DN 150 MM, JUNTA ELÁSTICA, FORNECIDO E INSTALADO EM CONDUTORES VERTICAIS DE ÁGUAS PLUVIAIS. AF_12/2014</v>
          </cell>
          <cell r="C3536" t="str">
            <v>UN</v>
          </cell>
          <cell r="D3536">
            <v>67.98</v>
          </cell>
        </row>
        <row r="3537">
          <cell r="A3537">
            <v>89680</v>
          </cell>
          <cell r="B3537" t="str">
            <v>LUVA, CPVC, SOLDÁVEL, DN 35MM, INSTALADO EM RAMAL OU SUB-RAMAL DE ÁGUA  FORNECIMENTO E INSTALAÇÃO. AF_12/2014</v>
          </cell>
          <cell r="C3537" t="str">
            <v>UN</v>
          </cell>
          <cell r="D3537">
            <v>18.3</v>
          </cell>
        </row>
        <row r="3538">
          <cell r="A3538">
            <v>89681</v>
          </cell>
          <cell r="B3538" t="str">
            <v>REDUÇÃO EXCÊNTRICA, PVC, SERIE R, ÁGUA PLUVIAL, DN 150 X 100 MM, JUNTA ELÁSTICA, FORNECIDO E INSTALADO EM CONDUTORES VERTICAIS DE ÁGUAS PLUVIAIS. AF_12/2014</v>
          </cell>
          <cell r="C3538" t="str">
            <v>UN</v>
          </cell>
          <cell r="D3538">
            <v>48.02</v>
          </cell>
        </row>
        <row r="3539">
          <cell r="A3539">
            <v>89682</v>
          </cell>
          <cell r="B3539" t="str">
            <v>LUVA DE CORRER, CPVC, SOLDÁVEL, DN 35MM, INSTALADO EM RAMAL OU SUB-RAMAL DE ÁGUA  FORNECIMENTO E INSTALAÇÃO. AF_12/2014</v>
          </cell>
          <cell r="C3539" t="str">
            <v>UN</v>
          </cell>
          <cell r="D3539">
            <v>30.31</v>
          </cell>
        </row>
        <row r="3540">
          <cell r="A3540">
            <v>89684</v>
          </cell>
          <cell r="B3540" t="str">
            <v>UNIÃO, CPVC, SOLDÁVEL, DN35MM, INSTALADO EM RAMAL OU SUB-RAMAL DE ÁGUA  FORNECIMENTO E INSTALAÇÃO. AF_12/2014</v>
          </cell>
          <cell r="C3540" t="str">
            <v>UN</v>
          </cell>
          <cell r="D3540">
            <v>43.19</v>
          </cell>
        </row>
        <row r="3541">
          <cell r="A3541">
            <v>89685</v>
          </cell>
          <cell r="B3541" t="str">
            <v>JUNÇÃO SIMPLES, PVC, SERIE R, ÁGUA PLUVIAL, DN 75 X 75 MM, JUNTA ELÁSTICA, FORNECIDO E INSTALADO EM CONDUTORES VERTICAIS DE ÁGUAS PLUVIAIS. AF_12/2014</v>
          </cell>
          <cell r="C3541" t="str">
            <v>UN</v>
          </cell>
          <cell r="D3541">
            <v>32.020000000000003</v>
          </cell>
        </row>
        <row r="3542">
          <cell r="A3542">
            <v>89686</v>
          </cell>
          <cell r="B3542" t="str">
            <v>CONECTOR, CPVC, SOLDÁVEL, DN 35MM X 1 1/4, INSTALADO EM RAMAL OU SUB-RAMAL DE ÁGUA  FORNECIMENTO E INSTALAÇÃO. AF_12/2014</v>
          </cell>
          <cell r="C3542" t="str">
            <v>UN</v>
          </cell>
          <cell r="D3542">
            <v>170.6</v>
          </cell>
        </row>
        <row r="3543">
          <cell r="A3543">
            <v>89687</v>
          </cell>
          <cell r="B3543" t="str">
            <v>TÊ, PVC, SERIE R, ÁGUA PLUVIAL, DN 75 X 75 MM, JUNTA ELÁSTICA, FORNECIDO E INSTALADO EM CONDUTORES VERTICAIS DE ÁGUAS PLUVIAIS. AF_12/2014</v>
          </cell>
          <cell r="C3543" t="str">
            <v>UN</v>
          </cell>
          <cell r="D3543">
            <v>27.71</v>
          </cell>
        </row>
        <row r="3544">
          <cell r="A3544">
            <v>89689</v>
          </cell>
          <cell r="B3544" t="str">
            <v>BUCHA DE REDUÇÃO, CPVC, SOLDÁVEL, DN35MM X 28MM, INSTALADO EM RAMAL OU SUB-RAMAL DE ÁGUA  FORNECIMENTO E INSTALAÇÃO. AF_12/2014</v>
          </cell>
          <cell r="C3544" t="str">
            <v>UN</v>
          </cell>
          <cell r="D3544">
            <v>32.89</v>
          </cell>
        </row>
        <row r="3545">
          <cell r="A3545">
            <v>89690</v>
          </cell>
          <cell r="B3545" t="str">
            <v>JUNÇÃO SIMPLES, PVC, SERIE R, ÁGUA PLUVIAL, DN 100 X 100 MM, JUNTA ELÁSTICA, FORNECIDO E INSTALADO EM CONDUTORES VERTICAIS DE ÁGUAS PLUVIAIS. AF_12/2014</v>
          </cell>
          <cell r="C3545" t="str">
            <v>UN</v>
          </cell>
          <cell r="D3545">
            <v>47.68</v>
          </cell>
        </row>
        <row r="3546">
          <cell r="A3546">
            <v>89691</v>
          </cell>
          <cell r="B3546" t="str">
            <v>TE, CPVC, SOLDÁVEL, DN 15MM, INSTALADO EM RAMAL OU SUB-RAMAL DE ÁGUA - FORNECIMENTO E INSTALAÇÃO. AF_12/2014</v>
          </cell>
          <cell r="C3546" t="str">
            <v>UN</v>
          </cell>
          <cell r="D3546">
            <v>9.73</v>
          </cell>
        </row>
        <row r="3547">
          <cell r="A3547">
            <v>89692</v>
          </cell>
          <cell r="B3547" t="str">
            <v>JUNÇÃO SIMPLES, PVC, SERIE R, ÁGUA PLUVIAL, DN 100 X 75 MM, JUNTA ELÁSTICA, FORNECIDO E INSTALADO EM CONDUTORES VERTICAIS DE ÁGUAS PLUVIAIS. AF_12/2014</v>
          </cell>
          <cell r="C3547" t="str">
            <v>UN</v>
          </cell>
          <cell r="D3547">
            <v>45.08</v>
          </cell>
        </row>
        <row r="3548">
          <cell r="A3548">
            <v>89693</v>
          </cell>
          <cell r="B3548" t="str">
            <v>TÊ, PVC, SERIE R, ÁGUA PLUVIAL, DN 100 X 100 MM, JUNTA ELÁSTICA, FORNECIDO E INSTALADO EM CONDUTORES VERTICAIS DE ÁGUAS PLUVIAIS. AF_12/2014</v>
          </cell>
          <cell r="C3548" t="str">
            <v>UN</v>
          </cell>
          <cell r="D3548">
            <v>43.9</v>
          </cell>
        </row>
        <row r="3549">
          <cell r="A3549">
            <v>89694</v>
          </cell>
          <cell r="B3549" t="str">
            <v>TE DE TRANSIÇÃO, CPVC, SOLDÁVEL, DN 15MM X 1/2, INSTALADO EM RAMAL OU SUB-RAMAL DE ÁGUA  FORNECIMENTO E INSTALAÇÃO. AF_12/2014</v>
          </cell>
          <cell r="C3549" t="str">
            <v>UN</v>
          </cell>
          <cell r="D3549">
            <v>17.59</v>
          </cell>
        </row>
        <row r="3550">
          <cell r="A3550">
            <v>89695</v>
          </cell>
          <cell r="B3550" t="str">
            <v>TÊ MISTURADOR, CPVC, SOLDÁVEL, DN15MM, INSTALADO EM RAMAL OU SUB-RAMAL DE ÁGUA  FORNECIMENTO E INSTALAÇÃO. AF_12/2014</v>
          </cell>
          <cell r="C3550" t="str">
            <v>UN</v>
          </cell>
          <cell r="D3550">
            <v>16.11</v>
          </cell>
        </row>
        <row r="3551">
          <cell r="A3551">
            <v>89696</v>
          </cell>
          <cell r="B3551" t="str">
            <v>TÊ, PVC, SERIE R, ÁGUA PLUVIAL, DN 100 X 75 MM, JUNTA ELÁSTICA, FORNECIDO E INSTALADO EM CONDUTORES VERTICAIS DE ÁGUAS PLUVIAIS. AF_12/2014</v>
          </cell>
          <cell r="C3551" t="str">
            <v>UN</v>
          </cell>
          <cell r="D3551">
            <v>39.97</v>
          </cell>
        </row>
        <row r="3552">
          <cell r="A3552">
            <v>89697</v>
          </cell>
          <cell r="B3552" t="str">
            <v>TE, CPVC, SOLDÁVEL, DN 22MM, INSTALADO EM RAMAL OU SUB-RAMAL DE ÁGUA - FORNECIMENTO E INSTALAÇÃO. AF_12/2014</v>
          </cell>
          <cell r="C3552" t="str">
            <v>UN</v>
          </cell>
          <cell r="D3552">
            <v>12.02</v>
          </cell>
        </row>
        <row r="3553">
          <cell r="A3553">
            <v>89698</v>
          </cell>
          <cell r="B3553" t="str">
            <v>JUNÇÃO SIMPLES, PVC, SERIE R, ÁGUA PLUVIAL, DN 150 X 150 MM, JUNTA ELÁSTICA, FORNECIDO E INSTALADO EM CONDUTORES VERTICAIS DE ÁGUAS PLUVIAIS. AF_12/2014</v>
          </cell>
          <cell r="C3553" t="str">
            <v>UN</v>
          </cell>
          <cell r="D3553">
            <v>141.49</v>
          </cell>
        </row>
        <row r="3554">
          <cell r="A3554">
            <v>89699</v>
          </cell>
          <cell r="B3554" t="str">
            <v>JUNÇÃO SIMPLES, PVC, SERIE R, ÁGUA PLUVIAL, DN 150 X 100 MM, JUNTA ELÁSTICA, FORNECIDO E INSTALADO EM CONDUTORES VERTICAIS DE ÁGUAS PLUVIAIS. AF_12/2014</v>
          </cell>
          <cell r="C3554" t="str">
            <v>UN</v>
          </cell>
          <cell r="D3554">
            <v>119.96</v>
          </cell>
        </row>
        <row r="3555">
          <cell r="A3555">
            <v>89700</v>
          </cell>
          <cell r="B3555" t="str">
            <v>TE DE TRANSIÇÃO, CPVC, SOLDÁVEL, DN 22MM X 1/2, INSTALADO EM RAMAL OU SUB-RAMAL DE ÁGUA  FORNECIMENTO E INSTALAÇÃO. AF_12/2014</v>
          </cell>
          <cell r="C3555" t="str">
            <v>UN</v>
          </cell>
          <cell r="D3555">
            <v>18.75</v>
          </cell>
        </row>
        <row r="3556">
          <cell r="A3556">
            <v>89701</v>
          </cell>
          <cell r="B3556" t="str">
            <v>TÊ, PVC, SERIE R, ÁGUA PLUVIAL, DN 150 X 150 MM, JUNTA ELÁSTICA, FORNECIDO E INSTALADO EM CONDUTORES VERTICAIS DE ÁGUAS PLUVIAIS. AF_12/2014</v>
          </cell>
          <cell r="C3556" t="str">
            <v>UN</v>
          </cell>
          <cell r="D3556">
            <v>92.75</v>
          </cell>
        </row>
        <row r="3557">
          <cell r="A3557">
            <v>89702</v>
          </cell>
          <cell r="B3557" t="str">
            <v>TÊ MISTURADOR, CPVC, SOLDÁVEL, DN22MM, INSTALADO EM RAMAL OU SUB-RAMAL DE ÁGUA  FORNECIMENTO E INSTALAÇÃO. AF_12/2014</v>
          </cell>
          <cell r="C3557" t="str">
            <v>UN</v>
          </cell>
          <cell r="D3557">
            <v>18.75</v>
          </cell>
        </row>
        <row r="3558">
          <cell r="A3558">
            <v>89703</v>
          </cell>
          <cell r="B3558" t="str">
            <v>TE MISTURADOR DE TRANSIÇÃO, CPVC, SOLDÁVEL, DN 22MM X 3/4", INSTALADO EM RAMAL OU SUB-RAMAL DE ÁGUA - FORNECIMENTO E INSTALAÇÃO. AF_12/2014</v>
          </cell>
          <cell r="C3558" t="str">
            <v>UN</v>
          </cell>
          <cell r="D3558">
            <v>46.08</v>
          </cell>
        </row>
        <row r="3559">
          <cell r="A3559">
            <v>89704</v>
          </cell>
          <cell r="B3559" t="str">
            <v>TÊ, PVC, SERIE R, ÁGUA PLUVIAL, DN 150 X 100 MM, JUNTA ELÁSTICA, FORNECIDO E INSTALADO EM CONDUTORES VERTICAIS DE ÁGUAS PLUVIAIS. AF_12/2014</v>
          </cell>
          <cell r="C3559" t="str">
            <v>UN</v>
          </cell>
          <cell r="D3559">
            <v>77.52</v>
          </cell>
        </row>
        <row r="3560">
          <cell r="A3560">
            <v>89705</v>
          </cell>
          <cell r="B3560" t="str">
            <v>TÊ, CPVC, SOLDÁVEL, DN28MM, INSTALADO EM RAMAL OU SUB-RAMAL DE ÁGUA   FORNECIMENTO E INSTALAÇÃO. AF_12/2014</v>
          </cell>
          <cell r="C3560" t="str">
            <v>UN</v>
          </cell>
          <cell r="D3560">
            <v>20.83</v>
          </cell>
        </row>
        <row r="3561">
          <cell r="A3561">
            <v>89706</v>
          </cell>
          <cell r="B3561" t="str">
            <v>TÊ, CPVC, SOLDÁVEL, DN35MM, INSTALADO EM RAMAL OU SUB-RAMAL DE ÁGUA  FORNECIMENTO E INSTALAÇÃO. AF_12/2014</v>
          </cell>
          <cell r="C3561" t="str">
            <v>UN</v>
          </cell>
          <cell r="D3561">
            <v>49.43</v>
          </cell>
        </row>
        <row r="3562">
          <cell r="A3562">
            <v>89718</v>
          </cell>
          <cell r="B3562" t="str">
            <v>TUBO, CPVC, SOLDÁVEL, DN 35MM, INSTALADO EM RAMAL DE DISTRIBUIÇÃO DE ÁGUA   FORNECIMENTO E INSTALAÇÃO. AF_12/2014</v>
          </cell>
          <cell r="C3562" t="str">
            <v>M</v>
          </cell>
          <cell r="D3562">
            <v>36.81</v>
          </cell>
        </row>
        <row r="3563">
          <cell r="A3563">
            <v>89719</v>
          </cell>
          <cell r="B3563" t="str">
            <v>JOELHO 90 GRAUS, CPVC, SOLDÁVEL, DN 22MM, INSTALADO EM RAMAL DE DISTRIBUIÇÃO DE ÁGUA   FORNECIMENTO E INSTALAÇÃO. AF_12/2014</v>
          </cell>
          <cell r="C3563" t="str">
            <v>UN</v>
          </cell>
          <cell r="D3563">
            <v>9.17</v>
          </cell>
        </row>
        <row r="3564">
          <cell r="A3564">
            <v>89720</v>
          </cell>
          <cell r="B3564" t="str">
            <v>JOELHO 45 GRAUS, CPVC, SOLDÁVEL, DN 22MM, INSTALADO EM RAMAL DE DISTRIBUIÇÃO DE ÁGUA   FORNECIMENTO E INSTALAÇÃO. AF_12/2014</v>
          </cell>
          <cell r="C3564" t="str">
            <v>UN</v>
          </cell>
          <cell r="D3564">
            <v>11.17</v>
          </cell>
        </row>
        <row r="3565">
          <cell r="A3565">
            <v>89721</v>
          </cell>
          <cell r="B3565" t="str">
            <v>CURVA 90 GRAUS, CPVC, SOLDÁVEL, DN 22MM, INSTALADO EM RAMAL DE DISTRIBUIÇÃO DE ÁGUA - FORNECIMENTO E INSTALAÇÃO. AF_12/2014</v>
          </cell>
          <cell r="C3565" t="str">
            <v>UN</v>
          </cell>
          <cell r="D3565">
            <v>11.84</v>
          </cell>
        </row>
        <row r="3566">
          <cell r="A3566">
            <v>89722</v>
          </cell>
          <cell r="B3566" t="str">
            <v>JOELHO DE TRANSIÇÃO, 90 GRAUS, CPVC, SOLDÁVEL, DN 22MM X 1/2", INSTALADO EM RAMAL DE ALIMENTAÇAÕ DE ÁGUA - FORNECIMENTO E INSTALAÇÃO. AF_12/2014</v>
          </cell>
          <cell r="C3566" t="str">
            <v>UN</v>
          </cell>
          <cell r="D3566">
            <v>21.3</v>
          </cell>
        </row>
        <row r="3567">
          <cell r="A3567">
            <v>89723</v>
          </cell>
          <cell r="B3567" t="str">
            <v>JOELHO 90 GRAUS, CPVC, SOLDÁVEL, DN 28MM, INSTALADO EM RAMAL DE DISTRIBUIÇÃO DE ÁGUA   FORNECIMENTO E INSTALAÇÃO. AF_12/2014</v>
          </cell>
          <cell r="C3567" t="str">
            <v>UN</v>
          </cell>
          <cell r="D3567">
            <v>15.8</v>
          </cell>
        </row>
        <row r="3568">
          <cell r="A3568">
            <v>89724</v>
          </cell>
          <cell r="B3568" t="str">
            <v>JOELHO 90 GRAUS, PVC, SERIE NORMAL, ESGOTO PREDIAL, DN 40 MM, JUNTA SOLDÁVEL, FORNECIDO E INSTALADO EM RAMAL DE DESCARGA OU RAMAL DE ESGOTO SANITÁRIO. AF_12/2014</v>
          </cell>
          <cell r="C3568" t="str">
            <v>UN</v>
          </cell>
          <cell r="D3568">
            <v>6.89</v>
          </cell>
        </row>
        <row r="3569">
          <cell r="A3569">
            <v>89725</v>
          </cell>
          <cell r="B3569" t="str">
            <v>JOELHO 45 GRAUS, CPVC, SOLDÁVEL, DN 28MM, INSTALADO EM RAMAL DE DISTRIBUIÇÃO DE ÁGUA   FORNECIMENTO E INSTALAÇÃO. AF_12/2014</v>
          </cell>
          <cell r="C3569" t="str">
            <v>UN</v>
          </cell>
          <cell r="D3569">
            <v>15.33</v>
          </cell>
        </row>
        <row r="3570">
          <cell r="A3570">
            <v>89726</v>
          </cell>
          <cell r="B3570" t="str">
            <v>JOELHO 45 GRAUS, PVC, SERIE NORMAL, ESGOTO PREDIAL, DN 40 MM, JUNTA SOLDÁVEL, FORNECIDO E INSTALADO EM RAMAL DE DESCARGA OU RAMAL DE ESGOTO SANITÁRIO. AF_12/2014</v>
          </cell>
          <cell r="C3570" t="str">
            <v>UN</v>
          </cell>
          <cell r="D3570">
            <v>5.32</v>
          </cell>
        </row>
        <row r="3571">
          <cell r="A3571">
            <v>89727</v>
          </cell>
          <cell r="B3571" t="str">
            <v>CURVA 90 GRAUS, CPVC, SOLDÁVEL, DN 28MM, INSTALADO EM RAMAL DE DISTRIBUIÇÃO DE ÁGUA   FORNECIMENTO E INSTALAÇÃO. AF_12/2014</v>
          </cell>
          <cell r="C3571" t="str">
            <v>UN</v>
          </cell>
          <cell r="D3571">
            <v>17.48</v>
          </cell>
        </row>
        <row r="3572">
          <cell r="A3572">
            <v>89728</v>
          </cell>
          <cell r="B3572" t="str">
            <v>CURVA CURTA 90 GRAUS, PVC, SERIE NORMAL, ESGOTO PREDIAL, DN 40 MM, JUNTA SOLDÁVEL, FORNECIDO E INSTALADO EM RAMAL DE DESCARGA OU RAMAL DE ESGOTO SANITÁRIO. AF_12/2014</v>
          </cell>
          <cell r="C3572" t="str">
            <v>UN</v>
          </cell>
          <cell r="D3572">
            <v>7.28</v>
          </cell>
        </row>
        <row r="3573">
          <cell r="A3573">
            <v>89729</v>
          </cell>
          <cell r="B3573" t="str">
            <v>JOELHO 90 GRAUS, CPVC, SOLDÁVEL, DN 35MM, INSTALADO EM RAMAL DE DISTRIBUIÇÃO DE ÁGUA   FORNECIMENTO E INSTALAÇÃO. AF_12/2014</v>
          </cell>
          <cell r="C3573" t="str">
            <v>UN</v>
          </cell>
          <cell r="D3573">
            <v>24.7</v>
          </cell>
        </row>
        <row r="3574">
          <cell r="A3574">
            <v>89730</v>
          </cell>
          <cell r="B3574" t="str">
            <v>CURVA LONGA 90 GRAUS, PVC, SERIE NORMAL, ESGOTO PREDIAL, DN 40 MM, JUNTA SOLDÁVEL, FORNECIDO E INSTALADO EM RAMAL DE DESCARGA OU RAMAL DE ESGOTO SANITÁRIO. AF_12/2014</v>
          </cell>
          <cell r="C3574" t="str">
            <v>UN</v>
          </cell>
          <cell r="D3574">
            <v>7.79</v>
          </cell>
        </row>
        <row r="3575">
          <cell r="A3575">
            <v>89731</v>
          </cell>
          <cell r="B3575" t="str">
            <v>JOELHO 90 GRAUS, PVC, SERIE NORMAL, ESGOTO PREDIAL, DN 50 MM, JUNTA ELÁSTICA, FORNECIDO E INSTALADO EM RAMAL DE DESCARGA OU RAMAL DE ESGOTO SANITÁRIO. AF_12/2014</v>
          </cell>
          <cell r="C3575" t="str">
            <v>UN</v>
          </cell>
          <cell r="D3575">
            <v>7.81</v>
          </cell>
        </row>
        <row r="3576">
          <cell r="A3576">
            <v>89732</v>
          </cell>
          <cell r="B3576" t="str">
            <v>JOELHO 45 GRAUS, PVC, SERIE NORMAL, ESGOTO PREDIAL, DN 50 MM, JUNTA ELÁSTICA, FORNECIDO E INSTALADO EM RAMAL DE DESCARGA OU RAMAL DE ESGOTO SANITÁRIO. AF_12/2014</v>
          </cell>
          <cell r="C3576" t="str">
            <v>UN</v>
          </cell>
          <cell r="D3576">
            <v>8.19</v>
          </cell>
        </row>
        <row r="3577">
          <cell r="A3577">
            <v>89733</v>
          </cell>
          <cell r="B3577" t="str">
            <v>CURVA CURTA 90 GRAUS, PVC, SERIE NORMAL, ESGOTO PREDIAL, DN 50 MM, JUNTA ELÁSTICA, FORNECIDO E INSTALADO EM RAMAL DE DESCARGA OU RAMAL DE ESGOTO SANITÁRIO. AF_12/2014</v>
          </cell>
          <cell r="C3577" t="str">
            <v>UN</v>
          </cell>
          <cell r="D3577">
            <v>12.2</v>
          </cell>
        </row>
        <row r="3578">
          <cell r="A3578">
            <v>89734</v>
          </cell>
          <cell r="B3578" t="str">
            <v>JOELHO 45 GRAUS, CPVC, SOLDÁVEL, DN 35MM, INSTALADO EM RAMAL DE DISTRIBUIÇÃO DE ÁGUA   FORNECIMENTO E INSTALAÇÃO. AF_12/2014</v>
          </cell>
          <cell r="C3578" t="str">
            <v>UN</v>
          </cell>
          <cell r="D3578">
            <v>24.7</v>
          </cell>
        </row>
        <row r="3579">
          <cell r="A3579">
            <v>89735</v>
          </cell>
          <cell r="B3579" t="str">
            <v>CURVA LONGA 90 GRAUS, PVC, SERIE NORMAL, ESGOTO PREDIAL, DN 50 MM, JUNTA ELÁSTICA, FORNECIDO E INSTALADO EM RAMAL DE DESCARGA OU RAMAL DE ESGOTO SANITÁRIO. AF_12/2014</v>
          </cell>
          <cell r="C3579" t="str">
            <v>UN</v>
          </cell>
          <cell r="D3579">
            <v>12.81</v>
          </cell>
        </row>
        <row r="3580">
          <cell r="A3580">
            <v>89736</v>
          </cell>
          <cell r="B3580" t="str">
            <v>LUVA, CPVC, SOLDÁVEL, DN 22MM, INSTALADO EM RAMAL DE DISTRIBUIÇÃO DE ÁGUA   FORNECIMENTO E INSTALAÇÃO. AF_12/2014</v>
          </cell>
          <cell r="C3580" t="str">
            <v>UN</v>
          </cell>
          <cell r="D3580">
            <v>6.04</v>
          </cell>
        </row>
        <row r="3581">
          <cell r="A3581">
            <v>89737</v>
          </cell>
          <cell r="B3581" t="str">
            <v>JOELHO 90 GRAUS, PVC, SERIE NORMAL, ESGOTO PREDIAL, DN 75 MM, JUNTA ELÁSTICA, FORNECIDO E INSTALADO EM RAMAL DE DESCARGA OU RAMAL DE ESGOTO SANITÁRIO. AF_12/2014</v>
          </cell>
          <cell r="C3581" t="str">
            <v>UN</v>
          </cell>
          <cell r="D3581">
            <v>13.09</v>
          </cell>
        </row>
        <row r="3582">
          <cell r="A3582">
            <v>89738</v>
          </cell>
          <cell r="B3582" t="str">
            <v>LUVA DE CORRER, CPVC, SOLDÁVEL, DN 22MM, INSTALADO EM RAMAL DE DISTRIBUIÇÃO DE ÁGUA   FORNECIMENTO E INSTALAÇÃO. AF_12/2014</v>
          </cell>
          <cell r="C3582" t="str">
            <v>UN</v>
          </cell>
          <cell r="D3582">
            <v>13.06</v>
          </cell>
        </row>
        <row r="3583">
          <cell r="A3583">
            <v>89739</v>
          </cell>
          <cell r="B3583" t="str">
            <v>JOELHO 45 GRAUS, PVC, SERIE NORMAL, ESGOTO PREDIAL, DN 75 MM, JUNTA ELÁSTICA, FORNECIDO E INSTALADO EM RAMAL DE DESCARGA OU RAMAL DE ESGOTO SANITÁRIO. AF_12/2014</v>
          </cell>
          <cell r="C3583" t="str">
            <v>UN</v>
          </cell>
          <cell r="D3583">
            <v>13.62</v>
          </cell>
        </row>
        <row r="3584">
          <cell r="A3584">
            <v>89740</v>
          </cell>
          <cell r="B3584" t="str">
            <v>LUVA DE TRANSIÇÃO, CPVC, SOLDÁVEL, DN 22MM X 25MM, INSTALADO EM RAMAL DE DISTRIBUIÇÃO DE ÁGUA   FORNECIMENTO E INSTALAÇÃO. AF_12/2014</v>
          </cell>
          <cell r="C3584" t="str">
            <v>UN</v>
          </cell>
          <cell r="D3584">
            <v>5.43</v>
          </cell>
        </row>
        <row r="3585">
          <cell r="A3585">
            <v>89741</v>
          </cell>
          <cell r="B3585" t="str">
            <v>UNIÃO, CPVC, SOLDÁVEL, DN 22MM, INSTALADO EM RAMAL DE DISTRIBUIÇÃO DE ÁGUA   FORNECIMENTO E INSTALAÇÃO. AF_12/2014</v>
          </cell>
          <cell r="C3585" t="str">
            <v>UN</v>
          </cell>
          <cell r="D3585">
            <v>18.399999999999999</v>
          </cell>
        </row>
        <row r="3586">
          <cell r="A3586">
            <v>89742</v>
          </cell>
          <cell r="B3586" t="str">
            <v>CURVA CURTA 90 GRAUS, PVC, SERIE NORMAL, ESGOTO PREDIAL, DN 75 MM, JUNTA ELÁSTICA, FORNECIDO E INSTALADO EM RAMAL DE DESCARGA OU RAMAL DE ESGOTO SANITÁRIO. AF_12/2014</v>
          </cell>
          <cell r="C3586" t="str">
            <v>UN</v>
          </cell>
          <cell r="D3586">
            <v>20.69</v>
          </cell>
        </row>
        <row r="3587">
          <cell r="A3587">
            <v>89743</v>
          </cell>
          <cell r="B3587" t="str">
            <v>CURVA LONGA 90 GRAUS, PVC, SERIE NORMAL, ESGOTO PREDIAL, DN 75 MM, JUNTA ELÁSTICA, FORNECIDO E INSTALADO EM RAMAL DE DESCARGA OU RAMAL DE ESGOTO SANITÁRIO. AF_12/2014</v>
          </cell>
          <cell r="C3587" t="str">
            <v>UN</v>
          </cell>
          <cell r="D3587">
            <v>28.31</v>
          </cell>
        </row>
        <row r="3588">
          <cell r="A3588">
            <v>89744</v>
          </cell>
          <cell r="B3588" t="str">
            <v>JOELHO 90 GRAUS, PVC, SERIE NORMAL, ESGOTO PREDIAL, DN 100 MM, JUNTA ELÁSTICA, FORNECIDO E INSTALADO EM RAMAL DE DESCARGA OU RAMAL DE ESGOTO SANITÁRIO. AF_12/2014</v>
          </cell>
          <cell r="C3588" t="str">
            <v>UN</v>
          </cell>
          <cell r="D3588">
            <v>17.07</v>
          </cell>
        </row>
        <row r="3589">
          <cell r="A3589">
            <v>89745</v>
          </cell>
          <cell r="B3589" t="str">
            <v>CONECTOR, CPVC, SOLDÁVEL, DN 22MM X 1/2 , INSTALADO EM RAMAL DE DISTRIBUIÇÃO DE ÁGUA   FORNECIMENTO E INSTALAÇÃO. AF_12/2014</v>
          </cell>
          <cell r="C3589" t="str">
            <v>UN</v>
          </cell>
          <cell r="D3589">
            <v>29.83</v>
          </cell>
        </row>
        <row r="3590">
          <cell r="A3590">
            <v>89746</v>
          </cell>
          <cell r="B3590" t="str">
            <v>JOELHO 45 GRAUS, PVC, SERIE NORMAL, ESGOTO PREDIAL, DN 100 MM, JUNTA ELÁSTICA, FORNECIDO E INSTALADO EM RAMAL DE DESCARGA OU RAMAL DE ESGOTO SANITÁRIO. AF_12/2014</v>
          </cell>
          <cell r="C3590" t="str">
            <v>UN</v>
          </cell>
          <cell r="D3590">
            <v>17.04</v>
          </cell>
        </row>
        <row r="3591">
          <cell r="A3591">
            <v>89747</v>
          </cell>
          <cell r="B3591" t="str">
            <v>ADAPTADOR, CPVC, SOLDÁVEL, DN 22MM, INSTALADO EM RAMAL DE DISTRIBUIÇÃO DE ÁGUA   FORNECIMENTO E INSTALAÇÃO. AF_12/2014</v>
          </cell>
          <cell r="C3591" t="str">
            <v>UN</v>
          </cell>
          <cell r="D3591">
            <v>10.68</v>
          </cell>
        </row>
        <row r="3592">
          <cell r="A3592">
            <v>89748</v>
          </cell>
          <cell r="B3592" t="str">
            <v>CURVA CURTA 90 GRAUS, PVC, SERIE NORMAL, ESGOTO PREDIAL, DN 100 MM, JUNTA ELÁSTICA, FORNECIDO E INSTALADO EM RAMAL DE DESCARGA OU RAMAL DE ESGOTO SANITÁRIO. AF_12/2014</v>
          </cell>
          <cell r="C3592" t="str">
            <v>UN</v>
          </cell>
          <cell r="D3592">
            <v>25.33</v>
          </cell>
        </row>
        <row r="3593">
          <cell r="A3593">
            <v>89749</v>
          </cell>
          <cell r="B3593" t="str">
            <v>CURVA DE TRANSPOSIÇÃO, CPVC, SOLDÁVEL, DN 22MM, INSTALADO EM RAMAL DE DISTRIBUIÇÃO DE ÁGUA   FORNECIMENTO E INSTALAÇÃO. AF_12/2014</v>
          </cell>
          <cell r="C3593" t="str">
            <v>UN</v>
          </cell>
          <cell r="D3593">
            <v>13.06</v>
          </cell>
        </row>
        <row r="3594">
          <cell r="A3594">
            <v>89750</v>
          </cell>
          <cell r="B3594" t="str">
            <v>CURVA LONGA 90 GRAUS, PVC, SERIE NORMAL, ESGOTO PREDIAL, DN 100 MM, JUNTA ELÁSTICA, FORNECIDO E INSTALADO EM RAMAL DE DESCARGA OU RAMAL DE ESGOTO SANITÁRIO. AF_12/2014</v>
          </cell>
          <cell r="C3594" t="str">
            <v>UN</v>
          </cell>
          <cell r="D3594">
            <v>39.99</v>
          </cell>
        </row>
        <row r="3595">
          <cell r="A3595">
            <v>89751</v>
          </cell>
          <cell r="B3595" t="str">
            <v>BUCHA DE REDUÇÃO, CPVC, SOLDÁVEL, DN 22MM X 15MM, INSTALADO EM RAMAL DE DISTRIBUIÇÃO DE ÁGUA   FORNECIMENTO E INSTALAÇÃO. AF_12/2014</v>
          </cell>
          <cell r="C3595" t="str">
            <v>UN</v>
          </cell>
          <cell r="D3595">
            <v>4.38</v>
          </cell>
        </row>
        <row r="3596">
          <cell r="A3596">
            <v>89752</v>
          </cell>
          <cell r="B3596" t="str">
            <v>LUVA SIMPLES, PVC, SERIE NORMAL, ESGOTO PREDIAL, DN 40 MM, JUNTA SOLDÁVEL, FORNECIDO E INSTALADO EM RAMAL DE DESCARGA OU RAMAL DE ESGOTO SANITÁRIO. AF_12/2014</v>
          </cell>
          <cell r="C3596" t="str">
            <v>UN</v>
          </cell>
          <cell r="D3596">
            <v>4.5</v>
          </cell>
        </row>
        <row r="3597">
          <cell r="A3597">
            <v>89753</v>
          </cell>
          <cell r="B3597" t="str">
            <v>LUVA SIMPLES, PVC, SERIE NORMAL, ESGOTO PREDIAL, DN 50 MM, JUNTA ELÁSTICA, FORNECIDO E INSTALADO EM RAMAL DE DESCARGA OU RAMAL DE ESGOTO SANITÁRIO. AF_12/2014</v>
          </cell>
          <cell r="C3597" t="str">
            <v>UN</v>
          </cell>
          <cell r="D3597">
            <v>6.44</v>
          </cell>
        </row>
        <row r="3598">
          <cell r="A3598">
            <v>89754</v>
          </cell>
          <cell r="B3598" t="str">
            <v>LUVA DE CORRER, PVC, SERIE NORMAL, ESGOTO PREDIAL, DN 50 MM, JUNTA ELÁSTICA, FORNECIDO E INSTALADO EM RAMAL DE DESCARGA OU RAMAL DE ESGOTO SANITÁRIO. AF_12/2014</v>
          </cell>
          <cell r="C3598" t="str">
            <v>UN</v>
          </cell>
          <cell r="D3598">
            <v>10.89</v>
          </cell>
        </row>
        <row r="3599">
          <cell r="A3599">
            <v>89755</v>
          </cell>
          <cell r="B3599" t="str">
            <v>LUVA, CPVC, SOLDÁVEL, DN 28MM, INSTALADO EM RAMAL DE DISTRIBUIÇÃO DE ÁGUA   FORNECIMENTO E INSTALAÇÃO. AF_12/2014</v>
          </cell>
          <cell r="C3599" t="str">
            <v>UN</v>
          </cell>
          <cell r="D3599">
            <v>9.7799999999999994</v>
          </cell>
        </row>
        <row r="3600">
          <cell r="A3600">
            <v>89756</v>
          </cell>
          <cell r="B3600" t="str">
            <v>LUVA DE CORRER, CPVC, SOLDÁVEL, DN 28MM, INSTALADO EM RAMAL DE DISTRIBUIÇÃO DE ÁGUA   FORNECIMENTO E INSTALAÇÃO. AF_12/2014</v>
          </cell>
          <cell r="C3600" t="str">
            <v>UN</v>
          </cell>
          <cell r="D3600">
            <v>17.809999999999999</v>
          </cell>
        </row>
        <row r="3601">
          <cell r="A3601">
            <v>89757</v>
          </cell>
          <cell r="B3601" t="str">
            <v>UNIÃO, CPVC, SOLDÁVEL, DN 28MM, INSTALADO EM RAMAL DE DISTRIBUIÇÃO DE ÁGUA   FORNECIMENTO E INSTALAÇÃO. AF_12/2014</v>
          </cell>
          <cell r="C3601" t="str">
            <v>UN</v>
          </cell>
          <cell r="D3601">
            <v>28.05</v>
          </cell>
        </row>
        <row r="3602">
          <cell r="A3602">
            <v>89758</v>
          </cell>
          <cell r="B3602" t="str">
            <v>CONECTOR, CPVC, SOLDÁVEL, DN 28MM X 1 , INSTALADO EM RAMAL DE DISTRIBUIÇÃO DE ÁGUA   FORNECIMENTO E INSTALAÇÃO. AF_12/2014</v>
          </cell>
          <cell r="C3602" t="str">
            <v>UN</v>
          </cell>
          <cell r="D3602">
            <v>44.76</v>
          </cell>
        </row>
        <row r="3603">
          <cell r="A3603">
            <v>89759</v>
          </cell>
          <cell r="B3603" t="str">
            <v>BUCHA DE REDUÇÃO, CPVC, SOLDÁVEL, DN 28MM X 22MM, INSTALADO EM RAMAL DE DISTRIBUIÇÃO DE ÁGUA - FORNECIMENTO E INSTALAÇÃO. AF_12/2014</v>
          </cell>
          <cell r="C3603" t="str">
            <v>UN</v>
          </cell>
          <cell r="D3603">
            <v>6.21</v>
          </cell>
        </row>
        <row r="3604">
          <cell r="A3604">
            <v>89760</v>
          </cell>
          <cell r="B3604" t="str">
            <v>LUVA, CPVC, SOLDÁVEL, DN 35MM, INSTALADO EM RAMAL DE DISTRIBUIÇÃO DE ÁGUA - FORNECIMENTO E INSTALAÇÃO. AF_12/2014</v>
          </cell>
          <cell r="C3604" t="str">
            <v>UN</v>
          </cell>
          <cell r="D3604">
            <v>16.670000000000002</v>
          </cell>
        </row>
        <row r="3605">
          <cell r="A3605">
            <v>89761</v>
          </cell>
          <cell r="B3605" t="str">
            <v>LUVA DE CORRER, CPVC, SOLDÁVEL, DN 35MM, INSTALADO EM RAMAL DE DISTRIBUIÇÃO DE ÁGUA - FORNECIMENTO E INSTALAÇÃO. AF_12/2014</v>
          </cell>
          <cell r="C3605" t="str">
            <v>UN</v>
          </cell>
          <cell r="D3605">
            <v>28.68</v>
          </cell>
        </row>
        <row r="3606">
          <cell r="A3606">
            <v>89762</v>
          </cell>
          <cell r="B3606" t="str">
            <v>UNIÃO, CPVC, SOLDÁVEL, DN35MM, INSTALADO EM RAMAL DE DISTRIBUIÇÃO DE ÁGUA - FORNECIMENTO E INSTALAÇÃO. AF_12/2014</v>
          </cell>
          <cell r="C3606" t="str">
            <v>UN</v>
          </cell>
          <cell r="D3606">
            <v>41.56</v>
          </cell>
        </row>
        <row r="3607">
          <cell r="A3607">
            <v>89763</v>
          </cell>
          <cell r="B3607" t="str">
            <v>CONECTOR, CPVC, SOLDÁVEL, DN 35MM X 1 1/4 , INSTALADO EM RAMAL DE DISTRIBUIÇÃO DE ÁGUA - FORNECIMENTO E INSTALAÇÃO. AF_12/2014</v>
          </cell>
          <cell r="C3607" t="str">
            <v>UN</v>
          </cell>
          <cell r="D3607">
            <v>168.97</v>
          </cell>
        </row>
        <row r="3608">
          <cell r="A3608">
            <v>89764</v>
          </cell>
          <cell r="B3608" t="str">
            <v>BUCHA DE REDUÇÃO, CPVC, SOLDÁVEL, DN35MM X 28MM, INSTALADO EM RAMAL DE DISTRIBUIÇÃO DE ÁGUA - FORNECIMENTO E INSTALAÇÃO. AF_12/2014</v>
          </cell>
          <cell r="C3608" t="str">
            <v>UN</v>
          </cell>
          <cell r="D3608">
            <v>31.26</v>
          </cell>
        </row>
        <row r="3609">
          <cell r="A3609">
            <v>89765</v>
          </cell>
          <cell r="B3609" t="str">
            <v>TE, CPVC, SOLDÁVEL, DN 22MM, INSTALADO EM RAMAL DE DISTRIBUIÇÃO DE ÁGUA - FORNECIMENTO E INSTALAÇÃO. AF_12/2014</v>
          </cell>
          <cell r="C3609" t="str">
            <v>UN</v>
          </cell>
          <cell r="D3609">
            <v>11.66</v>
          </cell>
        </row>
        <row r="3610">
          <cell r="A3610">
            <v>89766</v>
          </cell>
          <cell r="B3610" t="str">
            <v>TE DE TRANSIÇÃO, CPVC, SOLDÁVEL, DN 22MM X 1/2 , INSTALADO EM RAMAL DE DISTRIBUIÇÃO DE ÁGUA   FORNECIMENTO E INSTALAÇÃO. AF_12/2014</v>
          </cell>
          <cell r="C3610" t="str">
            <v>UN</v>
          </cell>
          <cell r="D3610">
            <v>18.39</v>
          </cell>
        </row>
        <row r="3611">
          <cell r="A3611">
            <v>89767</v>
          </cell>
          <cell r="B3611" t="str">
            <v>TÊ MISTURADOR, CPVC, SOLDÁVEL, DN 22MM, INSTALADO EM RAMAL DE DISTRIBUIÇÃO DE ÁGUA - FORNECIMENTO E INSTALAÇÃO. AF_12/2014</v>
          </cell>
          <cell r="C3611" t="str">
            <v>UN</v>
          </cell>
          <cell r="D3611">
            <v>18.39</v>
          </cell>
        </row>
        <row r="3612">
          <cell r="A3612">
            <v>89768</v>
          </cell>
          <cell r="B3612" t="str">
            <v>TÊ, CPVC, SOLDÁVEL, DN 28MM, INSTALADO EM RAMAL DE DISTRIBUIÇÃO DE ÁGUA - FORNECIMENTO E INSTALAÇÃO. AF_12/2014</v>
          </cell>
          <cell r="C3612" t="str">
            <v>UN</v>
          </cell>
          <cell r="D3612">
            <v>18.05</v>
          </cell>
        </row>
        <row r="3613">
          <cell r="A3613">
            <v>89769</v>
          </cell>
          <cell r="B3613" t="str">
            <v>TÊ, CPVC, SOLDÁVEL, DN35MM, INSTALADO EM RAMAL DE DISTRIBUIÇÃO DE ÁGUA - FORNECIMENTO E INSTALAÇÃO. AF_12/2014</v>
          </cell>
          <cell r="C3613" t="str">
            <v>UN</v>
          </cell>
          <cell r="D3613">
            <v>46.14</v>
          </cell>
        </row>
        <row r="3614">
          <cell r="A3614">
            <v>89772</v>
          </cell>
          <cell r="B3614" t="str">
            <v>TUBO, CPVC, SOLDÁVEL, DN 54MM, INSTALADO EM PRUMADA DE ÁGUA  FORNECIMENTO E INSTALAÇÃO. AF_12/2014</v>
          </cell>
          <cell r="C3614" t="str">
            <v>M</v>
          </cell>
          <cell r="D3614">
            <v>68.3</v>
          </cell>
        </row>
        <row r="3615">
          <cell r="A3615">
            <v>89774</v>
          </cell>
          <cell r="B3615" t="str">
            <v>LUVA SIMPLES, PVC, SERIE NORMAL, ESGOTO PREDIAL, DN 75 MM, JUNTA ELÁSTICA, FORNECIDO E INSTALADO EM RAMAL DE DESCARGA OU RAMAL DE ESGOTO SANITÁRIO. AF_12/2014</v>
          </cell>
          <cell r="C3615" t="str">
            <v>UN</v>
          </cell>
          <cell r="D3615">
            <v>10.52</v>
          </cell>
        </row>
        <row r="3616">
          <cell r="A3616">
            <v>89776</v>
          </cell>
          <cell r="B3616" t="str">
            <v>LUVA DE CORRER, PVC, SERIE NORMAL, ESGOTO PREDIAL, DN 75 MM, JUNTA ELÁSTICA, FORNECIDO E INSTALADO EM RAMAL DE DESCARGA OU RAMAL DE ESGOTO SANITÁRIO. AF_12/2014</v>
          </cell>
          <cell r="C3616" t="str">
            <v>UN</v>
          </cell>
          <cell r="D3616">
            <v>13.96</v>
          </cell>
        </row>
        <row r="3617">
          <cell r="A3617">
            <v>89777</v>
          </cell>
          <cell r="B3617" t="str">
            <v>JOELHO 90 GRAUS, CPVC, SOLDÁVEL, DN 35MM, INSTALADO EM PRUMADA DE ÁGUA  FORNECIMENTO E INSTALAÇÃO. AF_12/2014</v>
          </cell>
          <cell r="C3617" t="str">
            <v>UN</v>
          </cell>
          <cell r="D3617">
            <v>23.58</v>
          </cell>
        </row>
        <row r="3618">
          <cell r="A3618">
            <v>89778</v>
          </cell>
          <cell r="B3618" t="str">
            <v>LUVA SIMPLES, PVC, SERIE NORMAL, ESGOTO PREDIAL, DN 100 MM, JUNTA ELÁSTICA, FORNECIDO E INSTALADO EM RAMAL DE DESCARGA OU RAMAL DE ESGOTO SANITÁRIO. AF_12/2014</v>
          </cell>
          <cell r="C3618" t="str">
            <v>UN</v>
          </cell>
          <cell r="D3618">
            <v>13.32</v>
          </cell>
        </row>
        <row r="3619">
          <cell r="A3619">
            <v>89779</v>
          </cell>
          <cell r="B3619" t="str">
            <v>LUVA DE CORRER, PVC, SERIE NORMAL, ESGOTO PREDIAL, DN 100 MM, JUNTA ELÁSTICA, FORNECIDO E INSTALADO EM RAMAL DE DESCARGA OU RAMAL DE ESGOTO SANITÁRIO. AF_12/2014</v>
          </cell>
          <cell r="C3619" t="str">
            <v>UN</v>
          </cell>
          <cell r="D3619">
            <v>19.690000000000001</v>
          </cell>
        </row>
        <row r="3620">
          <cell r="A3620">
            <v>89780</v>
          </cell>
          <cell r="B3620" t="str">
            <v>JOELHO 45 GRAUS, CPVC, SOLDÁVEL, DN 35MM, INSTALADO EM PRUMADA DE ÁGUA - FORNECIMENTO E INSTALAÇÃO. AF_12/2014</v>
          </cell>
          <cell r="C3620" t="str">
            <v>UN</v>
          </cell>
          <cell r="D3620">
            <v>23.58</v>
          </cell>
        </row>
        <row r="3621">
          <cell r="A3621">
            <v>89781</v>
          </cell>
          <cell r="B3621" t="str">
            <v>JOELHO 90 GRAUS, CPVC, SOLDÁVEL, DN 42MM, INSTALADO EM PRUMADA DE ÁGUA  FORNECIMENTO E INSTALAÇÃO. AF_12/2014</v>
          </cell>
          <cell r="C3621" t="str">
            <v>UN</v>
          </cell>
          <cell r="D3621">
            <v>35.79</v>
          </cell>
        </row>
        <row r="3622">
          <cell r="A3622">
            <v>89782</v>
          </cell>
          <cell r="B3622" t="str">
            <v>TE, PVC, SERIE NORMAL, ESGOTO PREDIAL, DN 40 X 40 MM, JUNTA SOLDÁVEL, FORNECIDO E INSTALADO EM RAMAL DE DESCARGA OU RAMAL DE ESGOTO SANITÁRIO. AF_12/2014</v>
          </cell>
          <cell r="C3622" t="str">
            <v>UN</v>
          </cell>
          <cell r="D3622">
            <v>8.3800000000000008</v>
          </cell>
        </row>
        <row r="3623">
          <cell r="A3623">
            <v>89783</v>
          </cell>
          <cell r="B3623" t="str">
            <v>JUNÇÃO SIMPLES, PVC, SERIE NORMAL, ESGOTO PREDIAL, DN 40 MM, JUNTA SOLDÁVEL, FORNECIDO E INSTALADO EM RAMAL DE DESCARGA OU RAMAL DE ESGOTO SANITÁRIO. AF_12/2014</v>
          </cell>
          <cell r="C3623" t="str">
            <v>UN</v>
          </cell>
          <cell r="D3623">
            <v>8.5500000000000007</v>
          </cell>
        </row>
        <row r="3624">
          <cell r="A3624">
            <v>89784</v>
          </cell>
          <cell r="B3624" t="str">
            <v>TE, PVC, SERIE NORMAL, ESGOTO PREDIAL, DN 50 X 50 MM, JUNTA ELÁSTICA, FORNECIDO E INSTALADO EM RAMAL DE DESCARGA OU RAMAL DE ESGOTO SANITÁRIO. AF_12/2014</v>
          </cell>
          <cell r="C3624" t="str">
            <v>UN</v>
          </cell>
          <cell r="D3624">
            <v>14.02</v>
          </cell>
        </row>
        <row r="3625">
          <cell r="A3625">
            <v>89785</v>
          </cell>
          <cell r="B3625" t="str">
            <v>JUNÇÃO SIMPLES, PVC, SERIE NORMAL, ESGOTO PREDIAL, DN 50 X 50 MM, JUNTA ELÁSTICA, FORNECIDO E INSTALADO EM RAMAL DE DESCARGA OU RAMAL DE ESGOTO SANITÁRIO. AF_12/2014</v>
          </cell>
          <cell r="C3625" t="str">
            <v>UN</v>
          </cell>
          <cell r="D3625">
            <v>15.09</v>
          </cell>
        </row>
        <row r="3626">
          <cell r="A3626">
            <v>89786</v>
          </cell>
          <cell r="B3626" t="str">
            <v>TE, PVC, SERIE NORMAL, ESGOTO PREDIAL, DN 75 X 75 MM, JUNTA ELÁSTICA, FORNECIDO E INSTALADO EM RAMAL DE DESCARGA OU RAMAL DE ESGOTO SANITÁRIO. AF_12/2014</v>
          </cell>
          <cell r="C3626" t="str">
            <v>UN</v>
          </cell>
          <cell r="D3626">
            <v>22.7</v>
          </cell>
        </row>
        <row r="3627">
          <cell r="A3627">
            <v>89787</v>
          </cell>
          <cell r="B3627" t="str">
            <v>JOELHO 45 GRAUS, CPVC, SOLDÁVEL, DN 42MM, INSTALADO EM PRUMADA DE ÁGUA  FORNECIMENTO E INSTALAÇÃO. AF_12/2014</v>
          </cell>
          <cell r="C3627" t="str">
            <v>UN</v>
          </cell>
          <cell r="D3627">
            <v>35.79</v>
          </cell>
        </row>
        <row r="3628">
          <cell r="A3628">
            <v>89788</v>
          </cell>
          <cell r="B3628" t="str">
            <v>JOELHO 90 GRAUS, CPVC, SOLDÁVEL, DN 54MM, INSTALADO EM PRUMADA DE ÁGUA  FORNECIMENTO E INSTALAÇÃO. AF_12/2014</v>
          </cell>
          <cell r="C3628" t="str">
            <v>UN</v>
          </cell>
          <cell r="D3628">
            <v>71.75</v>
          </cell>
        </row>
        <row r="3629">
          <cell r="A3629">
            <v>89789</v>
          </cell>
          <cell r="B3629" t="str">
            <v>JOELHO 45 GRAUS, CPVC, SOLDÁVEL, DN 54MM, INSTALADO EM PRUMADA DE ÁGUA  FORNECIMENTO E INSTALAÇÃO. AF_12/2014</v>
          </cell>
          <cell r="C3629" t="str">
            <v>UN</v>
          </cell>
          <cell r="D3629">
            <v>72.930000000000007</v>
          </cell>
        </row>
        <row r="3630">
          <cell r="A3630">
            <v>89790</v>
          </cell>
          <cell r="B3630" t="str">
            <v>JOELHO 90 GRAUS, CPVC, SOLDÁVEL, DN 73MM, INSTALADO EM PRUMADA DE ÁGUA  FORNECIMENTO E INSTALAÇÃO. AF_12/2014</v>
          </cell>
          <cell r="C3630" t="str">
            <v>UN</v>
          </cell>
          <cell r="D3630">
            <v>181.08</v>
          </cell>
        </row>
        <row r="3631">
          <cell r="A3631">
            <v>89791</v>
          </cell>
          <cell r="B3631" t="str">
            <v>JOELHO 45 GRAUS, CPVC, SOLDÁVEL, DN 73MM, INSTALADO EM PRUMADA DE ÁGUA  FORNECIMENTO E INSTALAÇÃO. AF_12/2014</v>
          </cell>
          <cell r="C3631" t="str">
            <v>UN</v>
          </cell>
          <cell r="D3631">
            <v>185.43</v>
          </cell>
        </row>
        <row r="3632">
          <cell r="A3632">
            <v>89792</v>
          </cell>
          <cell r="B3632" t="str">
            <v>JOELHO 90 GRAUS, CPVC, SOLDÁVEL, DN 89MM, INSTALADO EM PRUMADA DE ÁGUA  FORNECIMENTO E INSTALAÇÃO. AF_12/2014</v>
          </cell>
          <cell r="C3632" t="str">
            <v>UN</v>
          </cell>
          <cell r="D3632">
            <v>212.19</v>
          </cell>
        </row>
        <row r="3633">
          <cell r="A3633">
            <v>89793</v>
          </cell>
          <cell r="B3633" t="str">
            <v>JOELHO 45 GRAUS, CPVC, SOLDÁVEL, DN 89MM, INSTALADO EM PRUMADA DE ÁGUA  FORNECIMENTO E INSTALAÇÃO. AF_12/2014</v>
          </cell>
          <cell r="C3633" t="str">
            <v>UN</v>
          </cell>
          <cell r="D3633">
            <v>218.05</v>
          </cell>
        </row>
        <row r="3634">
          <cell r="A3634">
            <v>89794</v>
          </cell>
          <cell r="B3634" t="str">
            <v>LUVA, CPVC, SOLDÁVEL, DN 35MM, INSTALADO EM PRUMADA DE ÁGUA  FORNECIMENTO E INSTALAÇÃO. AF_12/2014</v>
          </cell>
          <cell r="C3634" t="str">
            <v>UN</v>
          </cell>
          <cell r="D3634">
            <v>15.94</v>
          </cell>
        </row>
        <row r="3635">
          <cell r="A3635">
            <v>89795</v>
          </cell>
          <cell r="B3635" t="str">
            <v>JUNÇÃO SIMPLES, PVC, SERIE NORMAL, ESGOTO PREDIAL, DN 75 X 75 MM, JUNTA ELÁSTICA, FORNECIDO E INSTALADO EM RAMAL DE DESCARGA OU RAMAL DE ESGOTO SANITÁRIO. AF_12/2014</v>
          </cell>
          <cell r="C3635" t="str">
            <v>UN</v>
          </cell>
          <cell r="D3635">
            <v>24.16</v>
          </cell>
        </row>
        <row r="3636">
          <cell r="A3636">
            <v>89796</v>
          </cell>
          <cell r="B3636" t="str">
            <v>TE, PVC, SERIE NORMAL, ESGOTO PREDIAL, DN 100 X 100 MM, JUNTA ELÁSTICA, FORNECIDO E INSTALADO EM RAMAL DE DESCARGA OU RAMAL DE ESGOTO SANITÁRIO. AF_12/2014</v>
          </cell>
          <cell r="C3636" t="str">
            <v>UN</v>
          </cell>
          <cell r="D3636">
            <v>28.33</v>
          </cell>
        </row>
        <row r="3637">
          <cell r="A3637">
            <v>89797</v>
          </cell>
          <cell r="B3637" t="str">
            <v>JUNÇÃO SIMPLES, PVC, SERIE NORMAL, ESGOTO PREDIAL, DN 100 X 100 MM, JUNTA ELÁSTICA, FORNECIDO E INSTALADO EM RAMAL DE DESCARGA OU RAMAL DE ESGOTO SANITÁRIO. AF_12/2014</v>
          </cell>
          <cell r="C3637" t="str">
            <v>UN</v>
          </cell>
          <cell r="D3637">
            <v>31.74</v>
          </cell>
        </row>
        <row r="3638">
          <cell r="A3638">
            <v>89801</v>
          </cell>
          <cell r="B3638" t="str">
            <v>JOELHO 90 GRAUS, PVC, SERIE NORMAL, ESGOTO PREDIAL, DN 50 MM, JUNTA ELÁSTICA, FORNECIDO E INSTALADO EM PRUMADA DE ESGOTO SANITÁRIO OU VENTILAÇÃO. AF_12/2014</v>
          </cell>
          <cell r="C3638" t="str">
            <v>UN</v>
          </cell>
          <cell r="D3638">
            <v>4.93</v>
          </cell>
        </row>
        <row r="3639">
          <cell r="A3639">
            <v>89802</v>
          </cell>
          <cell r="B3639" t="str">
            <v>JOELHO 45 GRAUS, PVC, SERIE NORMAL, ESGOTO PREDIAL, DN 50 MM, JUNTA ELÁSTICA, FORNECIDO E INSTALADO EM PRUMADA DE ESGOTO SANITÁRIO OU VENTILAÇÃO. AF_12/2014</v>
          </cell>
          <cell r="C3639" t="str">
            <v>UN</v>
          </cell>
          <cell r="D3639">
            <v>5.31</v>
          </cell>
        </row>
        <row r="3640">
          <cell r="A3640">
            <v>89803</v>
          </cell>
          <cell r="B3640" t="str">
            <v>CURVA CURTA 90 GRAUS, PVC, SERIE NORMAL, ESGOTO PREDIAL, DN 50 MM, JUNTA ELÁSTICA, FORNECIDO E INSTALADO EM PRUMADA DE ESGOTO SANITÁRIO OU VENTILAÇÃO. AF_12/2014</v>
          </cell>
          <cell r="C3640" t="str">
            <v>UN</v>
          </cell>
          <cell r="D3640">
            <v>9.32</v>
          </cell>
        </row>
        <row r="3641">
          <cell r="A3641">
            <v>89804</v>
          </cell>
          <cell r="B3641" t="str">
            <v>CURVA LONGA 90 GRAUS, PVC, SERIE NORMAL, ESGOTO PREDIAL, DN 50 MM, JUNTA ELÁSTICA, FORNECIDO E INSTALADO EM PRUMADA DE ESGOTO SANITÁRIO OU VENTILAÇÃO. AF_12/2014</v>
          </cell>
          <cell r="C3641" t="str">
            <v>UN</v>
          </cell>
          <cell r="D3641">
            <v>9.93</v>
          </cell>
        </row>
        <row r="3642">
          <cell r="A3642">
            <v>89805</v>
          </cell>
          <cell r="B3642" t="str">
            <v>JOELHO 90 GRAUS, PVC, SERIE NORMAL, ESGOTO PREDIAL, DN 75 MM, JUNTA ELÁSTICA, FORNECIDO E INSTALADO EM PRUMADA DE ESGOTO SANITÁRIO OU VENTILAÇÃO. AF_12/2014</v>
          </cell>
          <cell r="C3642" t="str">
            <v>UN</v>
          </cell>
          <cell r="D3642">
            <v>9.57</v>
          </cell>
        </row>
        <row r="3643">
          <cell r="A3643">
            <v>89806</v>
          </cell>
          <cell r="B3643" t="str">
            <v>JOELHO 45 GRAUS, PVC, SERIE NORMAL, ESGOTO PREDIAL, DN 75 MM, JUNTA ELÁSTICA, FORNECIDO E INSTALADO EM PRUMADA DE ESGOTO SANITÁRIO OU VENTILAÇÃO. AF_12/2014</v>
          </cell>
          <cell r="C3643" t="str">
            <v>UN</v>
          </cell>
          <cell r="D3643">
            <v>10.1</v>
          </cell>
        </row>
        <row r="3644">
          <cell r="A3644">
            <v>89807</v>
          </cell>
          <cell r="B3644" t="str">
            <v>CURVA CURTA 90 GRAUS, PVC, SERIE NORMAL, ESGOTO PREDIAL, DN 75 MM, JUNTA ELÁSTICA, FORNECIDO E INSTALADO EM PRUMADA DE ESGOTO SANITÁRIO OU VENTILAÇÃO. AF_12/2014</v>
          </cell>
          <cell r="C3644" t="str">
            <v>UN</v>
          </cell>
          <cell r="D3644">
            <v>17.170000000000002</v>
          </cell>
        </row>
        <row r="3645">
          <cell r="A3645">
            <v>89808</v>
          </cell>
          <cell r="B3645" t="str">
            <v>CURVA LONGA 90 GRAUS, PVC, SERIE NORMAL, ESGOTO PREDIAL, DN 75 MM, JUNTA ELÁSTICA, FORNECIDO E INSTALADO EM PRUMADA DE ESGOTO SANITÁRIO OU VENTILAÇÃO. AF_12/2014</v>
          </cell>
          <cell r="C3645" t="str">
            <v>UN</v>
          </cell>
          <cell r="D3645">
            <v>24.79</v>
          </cell>
        </row>
        <row r="3646">
          <cell r="A3646">
            <v>89809</v>
          </cell>
          <cell r="B3646" t="str">
            <v>JOELHO 90 GRAUS, PVC, SERIE NORMAL, ESGOTO PREDIAL, DN 100 MM, JUNTA ELÁSTICA, FORNECIDO E INSTALADO EM PRUMADA DE ESGOTO SANITÁRIO OU VENTILAÇÃO. AF_12/2014</v>
          </cell>
          <cell r="C3646" t="str">
            <v>UN</v>
          </cell>
          <cell r="D3646">
            <v>12.91</v>
          </cell>
        </row>
        <row r="3647">
          <cell r="A3647">
            <v>89810</v>
          </cell>
          <cell r="B3647" t="str">
            <v>JOELHO 45 GRAUS, PVC, SERIE NORMAL, ESGOTO PREDIAL, DN 100 MM, JUNTA ELÁSTICA, FORNECIDO E INSTALADO EM PRUMADA DE ESGOTO SANITÁRIO OU VENTILAÇÃO. AF_12/2014</v>
          </cell>
          <cell r="C3647" t="str">
            <v>UN</v>
          </cell>
          <cell r="D3647">
            <v>12.88</v>
          </cell>
        </row>
        <row r="3648">
          <cell r="A3648">
            <v>89811</v>
          </cell>
          <cell r="B3648" t="str">
            <v>CURVA CURTA 90 GRAUS, PVC, SERIE NORMAL, ESGOTO PREDIAL, DN 100 MM, JUNTA ELÁSTICA, FORNECIDO E INSTALADO EM PRUMADA DE ESGOTO SANITÁRIO OU VENTILAÇÃO. AF_12/2014</v>
          </cell>
          <cell r="C3648" t="str">
            <v>UN</v>
          </cell>
          <cell r="D3648">
            <v>21.17</v>
          </cell>
        </row>
        <row r="3649">
          <cell r="A3649">
            <v>89812</v>
          </cell>
          <cell r="B3649" t="str">
            <v>CURVA LONGA 90 GRAUS, PVC, SERIE NORMAL, ESGOTO PREDIAL, DN 100 MM, JUNTA ELÁSTICA, FORNECIDO E INSTALADO EM PRUMADA DE ESGOTO SANITÁRIO OU VENTILAÇÃO. AF_12/2014</v>
          </cell>
          <cell r="C3649" t="str">
            <v>UN</v>
          </cell>
          <cell r="D3649">
            <v>35.83</v>
          </cell>
        </row>
        <row r="3650">
          <cell r="A3650">
            <v>89813</v>
          </cell>
          <cell r="B3650" t="str">
            <v>LUVA SIMPLES, PVC, SERIE NORMAL, ESGOTO PREDIAL, DN 50 MM, JUNTA ELÁSTICA, FORNECIDO E INSTALADO EM PRUMADA DE ESGOTO SANITÁRIO OU VENTILAÇÃO. AF_12/2014</v>
          </cell>
          <cell r="C3650" t="str">
            <v>UN</v>
          </cell>
          <cell r="D3650">
            <v>4.84</v>
          </cell>
        </row>
        <row r="3651">
          <cell r="A3651">
            <v>89814</v>
          </cell>
          <cell r="B3651" t="str">
            <v>LUVA DE CORRER, PVC, SERIE NORMAL, ESGOTO PREDIAL, DN 50 MM, JUNTA ELÁSTICA, FORNECIDO E INSTALADO EM PRUMADA DE ESGOTO SANITÁRIO OU VENTILAÇÃO. AF_12/2014</v>
          </cell>
          <cell r="C3651" t="str">
            <v>UN</v>
          </cell>
          <cell r="D3651">
            <v>9.2899999999999991</v>
          </cell>
        </row>
        <row r="3652">
          <cell r="A3652">
            <v>89815</v>
          </cell>
          <cell r="B3652" t="str">
            <v>LUVA DE CORRER, CPVC, SOLDÁVEL, DN 35MM, INSTALADO EM PRUMADA DE ÁGUA  FORNECIMENTO E INSTALAÇÃO. AF_12/2014</v>
          </cell>
          <cell r="C3652" t="str">
            <v>UN</v>
          </cell>
          <cell r="D3652">
            <v>27.95</v>
          </cell>
        </row>
        <row r="3653">
          <cell r="A3653">
            <v>89816</v>
          </cell>
          <cell r="B3653" t="str">
            <v>UNIÃO, CPVC, SOLDÁVEL, DN35MM, INSTALADO EM PRUMADA DE ÁGUA  FORNECIMENTO E INSTALAÇÃO. AF_12/2014</v>
          </cell>
          <cell r="C3653" t="str">
            <v>UN</v>
          </cell>
          <cell r="D3653">
            <v>40.83</v>
          </cell>
        </row>
        <row r="3654">
          <cell r="A3654">
            <v>89817</v>
          </cell>
          <cell r="B3654" t="str">
            <v>LUVA SIMPLES, PVC, SERIE NORMAL, ESGOTO PREDIAL, DN 75 MM, JUNTA ELÁSTICA, FORNECIDO E INSTALADO EM PRUMADA DE ESGOTO SANITÁRIO OU VENTILAÇÃO. AF_12/2014</v>
          </cell>
          <cell r="C3654" t="str">
            <v>UN</v>
          </cell>
          <cell r="D3654">
            <v>8.2799999999999994</v>
          </cell>
        </row>
        <row r="3655">
          <cell r="A3655">
            <v>89818</v>
          </cell>
          <cell r="B3655" t="str">
            <v>CONECTOR, CPVC, SOLDÁVEL, DN 35MM X 1 1/4, INSTALADO EM PRUMADA DE ÁGUA  FORNECIMENTO E INSTALAÇÃO. AF_12/2014</v>
          </cell>
          <cell r="C3655" t="str">
            <v>UN</v>
          </cell>
          <cell r="D3655">
            <v>168.24</v>
          </cell>
        </row>
        <row r="3656">
          <cell r="A3656">
            <v>89819</v>
          </cell>
          <cell r="B3656" t="str">
            <v>LUVA DE CORRER, PVC, SERIE NORMAL, ESGOTO PREDIAL, DN 75 MM, JUNTA ELÁSTICA, FORNECIDO E INSTALADO EM PRUMADA DE ESGOTO SANITÁRIO OU VENTILAÇÃO. AF_12/2014</v>
          </cell>
          <cell r="C3656" t="str">
            <v>UN</v>
          </cell>
          <cell r="D3656">
            <v>11.72</v>
          </cell>
        </row>
        <row r="3657">
          <cell r="A3657">
            <v>89820</v>
          </cell>
          <cell r="B3657" t="str">
            <v>BUCHA DE REDUÇÃO, CPVC, SOLDÁVEL, DN35MM X 28MM, INSTALADO EM PRUMADA DE ÁGUA  FORNECIMENTO E INSTALAÇÃO. AF_12/2014</v>
          </cell>
          <cell r="C3657" t="str">
            <v>UN</v>
          </cell>
          <cell r="D3657">
            <v>30.53</v>
          </cell>
        </row>
        <row r="3658">
          <cell r="A3658">
            <v>89821</v>
          </cell>
          <cell r="B3658" t="str">
            <v>LUVA SIMPLES, PVC, SERIE NORMAL, ESGOTO PREDIAL, DN 100 MM, JUNTA ELÁSTICA, FORNECIDO E INSTALADO EM PRUMADA DE ESGOTO SANITÁRIO OU VENTILAÇÃO. AF_12/2014</v>
          </cell>
          <cell r="C3658" t="str">
            <v>UN</v>
          </cell>
          <cell r="D3658">
            <v>10.44</v>
          </cell>
        </row>
        <row r="3659">
          <cell r="A3659">
            <v>89822</v>
          </cell>
          <cell r="B3659" t="str">
            <v>LUVA, CPVC, SOLDÁVEL, DN 42MM, INSTALADO EM PRUMADA DE ÁGUA  FORNECIMENTO E INSTALAÇÃO. AF_12/2014</v>
          </cell>
          <cell r="C3659" t="str">
            <v>UN</v>
          </cell>
          <cell r="D3659">
            <v>21.16</v>
          </cell>
        </row>
        <row r="3660">
          <cell r="A3660">
            <v>89823</v>
          </cell>
          <cell r="B3660" t="str">
            <v>LUVA DE CORRER, PVC, SERIE NORMAL, ESGOTO PREDIAL, DN 100 MM, JUNTA ELÁSTICA, FORNECIDO E INSTALADO EM PRUMADA DE ESGOTO SANITÁRIO OU VENTILAÇÃO. AF_12/2014</v>
          </cell>
          <cell r="C3660" t="str">
            <v>UN</v>
          </cell>
          <cell r="D3660">
            <v>16.809999999999999</v>
          </cell>
        </row>
        <row r="3661">
          <cell r="A3661">
            <v>89824</v>
          </cell>
          <cell r="B3661" t="str">
            <v>LUVA DE CORRER, CPVC, SOLDÁVEL, DN 42MM, INSTALADO EM PRUMADA DE ÁGUA  FORNECIMENTO E INSTALAÇÃO. AF_12/2014</v>
          </cell>
          <cell r="C3661" t="str">
            <v>UN</v>
          </cell>
          <cell r="D3661">
            <v>38.270000000000003</v>
          </cell>
        </row>
        <row r="3662">
          <cell r="A3662">
            <v>89825</v>
          </cell>
          <cell r="B3662" t="str">
            <v>TE, PVC, SERIE NORMAL, ESGOTO PREDIAL, DN 50 X 50 MM, JUNTA ELÁSTICA, FORNECIDO E INSTALADO EM PRUMADA DE ESGOTO SANITÁRIO OU VENTILAÇÃO. AF_12/2014</v>
          </cell>
          <cell r="C3662" t="str">
            <v>UN</v>
          </cell>
          <cell r="D3662">
            <v>10.5</v>
          </cell>
        </row>
        <row r="3663">
          <cell r="A3663">
            <v>89826</v>
          </cell>
          <cell r="B3663" t="str">
            <v>LUVA DE TRANSIÇÃO, CPVC, SOLDÁVEL, DN42MM X 1.1/2, INSTALADO EM PRUMADA DE ÁGUA  FORNECIMENTO E INSTALAÇÃO. AF_12/2014</v>
          </cell>
          <cell r="C3663" t="str">
            <v>UN</v>
          </cell>
          <cell r="D3663">
            <v>171.51</v>
          </cell>
        </row>
        <row r="3664">
          <cell r="A3664">
            <v>89827</v>
          </cell>
          <cell r="B3664" t="str">
            <v>JUNÇÃO SIMPLES, PVC, SERIE NORMAL, ESGOTO PREDIAL, DN 50 X 50 MM, JUNTA ELÁSTICA, FORNECIDO E INSTALADO EM PRUMADA DE ESGOTO SANITÁRIO OU VENTILAÇÃO. AF_12/2014</v>
          </cell>
          <cell r="C3664" t="str">
            <v>UN</v>
          </cell>
          <cell r="D3664">
            <v>11.57</v>
          </cell>
        </row>
        <row r="3665">
          <cell r="A3665">
            <v>89828</v>
          </cell>
          <cell r="B3665" t="str">
            <v>UNIÃO, CPVC, SOLDÁVEL, DN42MM, INSTALADO EM PRUMADA DE ÁGUA  FORNECIMENTO E INSTALAÇÃO. AF_12/2014</v>
          </cell>
          <cell r="C3665" t="str">
            <v>UN</v>
          </cell>
          <cell r="D3665">
            <v>59.39</v>
          </cell>
        </row>
        <row r="3666">
          <cell r="A3666">
            <v>89829</v>
          </cell>
          <cell r="B3666" t="str">
            <v>TE, PVC, SERIE NORMAL, ESGOTO PREDIAL, DN 75 X 75 MM, JUNTA ELÁSTICA, FORNECIDO E INSTALADO EM PRUMADA DE ESGOTO SANITÁRIO OU VENTILAÇÃO. AF_12/2014</v>
          </cell>
          <cell r="C3666" t="str">
            <v>UN</v>
          </cell>
          <cell r="D3666">
            <v>18.22</v>
          </cell>
        </row>
        <row r="3667">
          <cell r="A3667">
            <v>89830</v>
          </cell>
          <cell r="B3667" t="str">
            <v>JUNÇÃO SIMPLES, PVC, SERIE NORMAL, ESGOTO PREDIAL, DN 75 X 75 MM, JUNTA ELÁSTICA, FORNECIDO E INSTALADO EM PRUMADA DE ESGOTO SANITÁRIO OU VENTILAÇÃO. AF_12/2014</v>
          </cell>
          <cell r="C3667" t="str">
            <v>UN</v>
          </cell>
          <cell r="D3667">
            <v>19.68</v>
          </cell>
        </row>
        <row r="3668">
          <cell r="A3668">
            <v>89831</v>
          </cell>
          <cell r="B3668" t="str">
            <v>CONECTOR, CPVC, SOLDÁVEL, DN 42MM X 1.1/2, INSTALADO EM PRUMADA DE ÁGUA  FORNECIMENTO E INSTALAÇÃO. AF_12/2014</v>
          </cell>
          <cell r="C3668" t="str">
            <v>UN</v>
          </cell>
          <cell r="D3668">
            <v>205.48</v>
          </cell>
        </row>
        <row r="3669">
          <cell r="A3669">
            <v>89832</v>
          </cell>
          <cell r="B3669" t="str">
            <v>BUCHA DE REDUÇÃO, CPVC, SOLDÁVEL, DN 42MM X 22MM, INSTALADO EM RAMAL DE DISTRIBUIÇÃO DE ÁGUA - FORNECIMENTO E INSTALAÇÃO. AF_12/2014</v>
          </cell>
          <cell r="C3669" t="str">
            <v>UN</v>
          </cell>
          <cell r="D3669">
            <v>40.22</v>
          </cell>
        </row>
        <row r="3670">
          <cell r="A3670">
            <v>89833</v>
          </cell>
          <cell r="B3670" t="str">
            <v>TE, PVC, SERIE NORMAL, ESGOTO PREDIAL, DN 100 X 100 MM, JUNTA ELÁSTICA, FORNECIDO E INSTALADO EM PRUMADA DE ESGOTO SANITÁRIO OU VENTILAÇÃO. AF_12/2014</v>
          </cell>
          <cell r="C3670" t="str">
            <v>UN</v>
          </cell>
          <cell r="D3670">
            <v>22.9</v>
          </cell>
        </row>
        <row r="3671">
          <cell r="A3671">
            <v>89834</v>
          </cell>
          <cell r="B3671" t="str">
            <v>JUNÇÃO SIMPLES, PVC, SERIE NORMAL, ESGOTO PREDIAL, DN 100 X 100 MM, JUNTA ELÁSTICA, FORNECIDO E INSTALADO EM PRUMADA DE ESGOTO SANITÁRIO OU VENTILAÇÃO. AF_12/2014</v>
          </cell>
          <cell r="C3671" t="str">
            <v>UN</v>
          </cell>
          <cell r="D3671">
            <v>26.31</v>
          </cell>
        </row>
        <row r="3672">
          <cell r="A3672">
            <v>89835</v>
          </cell>
          <cell r="B3672" t="str">
            <v>LUVA, CPVC, SOLDÁVEL, DN 54MM, INSTALADO EM PRUMADA DE ÁGUA  FORNECIMENTO E INSTALAÇÃO. AF_12/2014</v>
          </cell>
          <cell r="C3672" t="str">
            <v>UN</v>
          </cell>
          <cell r="D3672">
            <v>39.08</v>
          </cell>
        </row>
        <row r="3673">
          <cell r="A3673">
            <v>89836</v>
          </cell>
          <cell r="B3673" t="str">
            <v>LUVA DE TRANSIÇÃO, CPVC, SOLDÁVEL, DN 54MM X 2, INSTALADO EM PRUMADA DE ÁGUA  FORNECIMENTO E INSTALAÇÃO. AF_12/2014</v>
          </cell>
          <cell r="C3673" t="str">
            <v>UN</v>
          </cell>
          <cell r="D3673">
            <v>277.88</v>
          </cell>
        </row>
        <row r="3674">
          <cell r="A3674">
            <v>89837</v>
          </cell>
          <cell r="B3674" t="str">
            <v>UNIÃO, CPVC, SOLDÁVEL, DN 54MM, INSTALADO EM PRUMADA DE ÁGUA  FORNECIMENTO E INSTALAÇÃO. AF_12/2014</v>
          </cell>
          <cell r="C3674" t="str">
            <v>UN</v>
          </cell>
          <cell r="D3674">
            <v>137.07</v>
          </cell>
        </row>
        <row r="3675">
          <cell r="A3675">
            <v>89838</v>
          </cell>
          <cell r="B3675" t="str">
            <v>LUVA, CPVC, SOLDÁVEL, DN 73MM, INSTALADO EM PRUMADA DE ÁGUA  FORNECIMENTO E INSTALAÇÃO. AF_12/2014</v>
          </cell>
          <cell r="C3675" t="str">
            <v>UN</v>
          </cell>
          <cell r="D3675">
            <v>149.31</v>
          </cell>
        </row>
        <row r="3676">
          <cell r="A3676">
            <v>89839</v>
          </cell>
          <cell r="B3676" t="str">
            <v>UNIÃO, CPVC, SOLDÁVEL, DN 73MM, INSTALADO EM PRUMADA DE ÁGUA  FORNECIMENTO E INSTALAÇÃO. AF_12/2014</v>
          </cell>
          <cell r="C3676" t="str">
            <v>UN</v>
          </cell>
          <cell r="D3676">
            <v>198.68</v>
          </cell>
        </row>
        <row r="3677">
          <cell r="A3677">
            <v>89840</v>
          </cell>
          <cell r="B3677" t="str">
            <v>LUVA, CPVC, SOLDÁVEL, DN 89MM, INSTALADO EM PRUMADA DE ÁGUA  FORNECIMENTO E INSTALAÇÃO. AF_12/2014</v>
          </cell>
          <cell r="C3677" t="str">
            <v>UN</v>
          </cell>
          <cell r="D3677">
            <v>170.94</v>
          </cell>
        </row>
        <row r="3678">
          <cell r="A3678">
            <v>89841</v>
          </cell>
          <cell r="B3678" t="str">
            <v>UNIÃO, CPVC, SOLDÁVEL, DN 89MM, INSTALADO EM PRUMADA DE ÁGUA  FORNECIMENTO E INSTALAÇÃO. AF_12/2014</v>
          </cell>
          <cell r="C3678" t="str">
            <v>UN</v>
          </cell>
          <cell r="D3678">
            <v>291.99</v>
          </cell>
        </row>
        <row r="3679">
          <cell r="A3679">
            <v>89842</v>
          </cell>
          <cell r="B3679" t="str">
            <v>TÊ, CPVC, SOLDÁVEL, DN 35MM, INSTALADO EM PRUMADA DE ÁGUA  FORNECIMENTO E INSTALAÇÃO. AF_12/2014</v>
          </cell>
          <cell r="C3679" t="str">
            <v>UN</v>
          </cell>
          <cell r="D3679">
            <v>44.68</v>
          </cell>
        </row>
        <row r="3680">
          <cell r="A3680">
            <v>89844</v>
          </cell>
          <cell r="B3680" t="str">
            <v>TE, CPVC, SOLDÁVEL, DN  42MM, INSTALADO EM PRUMADA DE ÁGUA  FORNECIMENTO E INSTALAÇÃO. AF_12/2014</v>
          </cell>
          <cell r="C3680" t="str">
            <v>UN</v>
          </cell>
          <cell r="D3680">
            <v>57.21</v>
          </cell>
        </row>
        <row r="3681">
          <cell r="A3681">
            <v>89845</v>
          </cell>
          <cell r="B3681" t="str">
            <v>TÊ, CPVC, SOLDÁVEL, DN 54 MM, INSTALADO EM PRUMADA DE ÁGUA  FORNECIMENTO E INSTALAÇÃO. AF_12/2014</v>
          </cell>
          <cell r="C3681" t="str">
            <v>UN</v>
          </cell>
          <cell r="D3681">
            <v>89.95</v>
          </cell>
        </row>
        <row r="3682">
          <cell r="A3682">
            <v>89846</v>
          </cell>
          <cell r="B3682" t="str">
            <v>TÊ, CPVC, SOLDÁVEL, DN 73MM, INSTALADO EM PRUMADA DE ÁGUA  FORNECIMENTO E INSTALAÇÃO. AF_12/2014</v>
          </cell>
          <cell r="C3682" t="str">
            <v>UN</v>
          </cell>
          <cell r="D3682">
            <v>206.6</v>
          </cell>
        </row>
        <row r="3683">
          <cell r="A3683">
            <v>89847</v>
          </cell>
          <cell r="B3683" t="str">
            <v>TÊ, CPVC, SOLDÁVEL, DN 89MM, INSTALADO EM PRUMADA DE ÁGUA  FORNECIMENTO E INSTALAÇÃO. AF_12/2014</v>
          </cell>
          <cell r="C3683" t="str">
            <v>UN</v>
          </cell>
          <cell r="D3683">
            <v>253.19</v>
          </cell>
        </row>
        <row r="3684">
          <cell r="A3684">
            <v>89850</v>
          </cell>
          <cell r="B3684" t="str">
            <v>JOELHO 90 GRAUS, PVC, SERIE NORMAL, ESGOTO PREDIAL, DN 100 MM, JUNTA ELÁSTICA, FORNECIDO E INSTALADO EM SUBCOLETOR AÉREO DE ESGOTO SANITÁRIO. AF_12/2014</v>
          </cell>
          <cell r="C3684" t="str">
            <v>UN</v>
          </cell>
          <cell r="D3684">
            <v>16.75</v>
          </cell>
        </row>
        <row r="3685">
          <cell r="A3685">
            <v>89851</v>
          </cell>
          <cell r="B3685" t="str">
            <v>JOELHO 45 GRAUS, PVC, SERIE NORMAL, ESGOTO PREDIAL, DN 100 MM, JUNTA ELÁSTICA, FORNECIDO E INSTALADO EM SUBCOLETOR AÉREO DE ESGOTO SANITÁRIO. AF_12/2014</v>
          </cell>
          <cell r="C3685" t="str">
            <v>UN</v>
          </cell>
          <cell r="D3685">
            <v>16.72</v>
          </cell>
        </row>
        <row r="3686">
          <cell r="A3686">
            <v>89852</v>
          </cell>
          <cell r="B3686" t="str">
            <v>CURVA CURTA 90 GRAUS, PVC, SERIE NORMAL, ESGOTO PREDIAL, DN 100 MM, JUNTA ELÁSTICA, FORNECIDO E INSTALADO EM SUBCOLETOR AÉREO DE ESGOTO SANITÁRIO. AF_12/2014</v>
          </cell>
          <cell r="C3686" t="str">
            <v>UN</v>
          </cell>
          <cell r="D3686">
            <v>25.01</v>
          </cell>
        </row>
        <row r="3687">
          <cell r="A3687">
            <v>89853</v>
          </cell>
          <cell r="B3687" t="str">
            <v>CURVA LONGA 90 GRAUS, PVC, SERIE NORMAL, ESGOTO PREDIAL, DN 100 MM, JUNTA ELÁSTICA, FORNECIDO E INSTALADO EM SUBCOLETOR AÉREO DE ESGOTO SANITÁRIO. AF_12/2014</v>
          </cell>
          <cell r="C3687" t="str">
            <v>UN</v>
          </cell>
          <cell r="D3687">
            <v>39.67</v>
          </cell>
        </row>
        <row r="3688">
          <cell r="A3688">
            <v>89854</v>
          </cell>
          <cell r="B3688" t="str">
            <v>JOELHO 90 GRAUS, PVC, SERIE NORMAL, ESGOTO PREDIAL, DN 150 MM, JUNTA ELÁSTICA, FORNECIDO E INSTALADO EM SUBCOLETOR AÉREO DE ESGOTO SANITÁRIO. AF_12/2014</v>
          </cell>
          <cell r="C3688" t="str">
            <v>UN</v>
          </cell>
          <cell r="D3688">
            <v>53.71</v>
          </cell>
        </row>
        <row r="3689">
          <cell r="A3689">
            <v>89855</v>
          </cell>
          <cell r="B3689" t="str">
            <v>JOELHO 45 GRAUS, PVC, SERIE NORMAL, ESGOTO PREDIAL, DN 150 MM, JUNTA ELÁSTICA, FORNECIDO E INSTALADO EM SUBCOLETOR AÉREO DE ESGOTO SANITÁRIO. AF_12/2014</v>
          </cell>
          <cell r="C3689" t="str">
            <v>UN</v>
          </cell>
          <cell r="D3689">
            <v>56.66</v>
          </cell>
        </row>
        <row r="3690">
          <cell r="A3690">
            <v>89856</v>
          </cell>
          <cell r="B3690" t="str">
            <v>LUVA SIMPLES, PVC, SERIE NORMAL, ESGOTO PREDIAL, DN 100 MM, JUNTA ELÁSTICA, FORNECIDO E INSTALADO EM SUBCOLETOR AÉREO DE ESGOTO SANITÁRIO. AF_12/2014</v>
          </cell>
          <cell r="C3690" t="str">
            <v>UN</v>
          </cell>
          <cell r="D3690">
            <v>13</v>
          </cell>
        </row>
        <row r="3691">
          <cell r="A3691">
            <v>89857</v>
          </cell>
          <cell r="B3691" t="str">
            <v>LUVA DE CORRER, PVC, SERIE NORMAL, ESGOTO PREDIAL, DN 100 MM, JUNTA ELÁSTICA, FORNECIDO E INSTALADO EM SUBCOLETOR AÉREO DE ESGOTO SANITÁRIO. AF_12/2014</v>
          </cell>
          <cell r="C3691" t="str">
            <v>UN</v>
          </cell>
          <cell r="D3691">
            <v>19.37</v>
          </cell>
        </row>
        <row r="3692">
          <cell r="A3692">
            <v>89859</v>
          </cell>
          <cell r="B3692" t="str">
            <v>LUVA DE CORRER, PVC, SERIE NORMAL, ESGOTO PREDIAL, DN 150 MM, JUNTA ELÁSTICA, FORNECIDO E INSTALADO EM SUBCOLETOR AÉREO DE ESGOTO SANITÁRIO. AF_12/2014</v>
          </cell>
          <cell r="C3692" t="str">
            <v>UN</v>
          </cell>
          <cell r="D3692">
            <v>62.28</v>
          </cell>
        </row>
        <row r="3693">
          <cell r="A3693">
            <v>89860</v>
          </cell>
          <cell r="B3693" t="str">
            <v>TE, PVC, SERIE NORMAL, ESGOTO PREDIAL, DN 100 X 100 MM, JUNTA ELÁSTICA, FORNECIDO E INSTALADO EM SUBCOLETOR AÉREO DE ESGOTO SANITÁRIO. AF_12/2014</v>
          </cell>
          <cell r="C3693" t="str">
            <v>UN</v>
          </cell>
          <cell r="D3693">
            <v>28.01</v>
          </cell>
        </row>
        <row r="3694">
          <cell r="A3694">
            <v>89861</v>
          </cell>
          <cell r="B3694" t="str">
            <v>JUNÇÃO SIMPLES, PVC, SERIE NORMAL, ESGOTO PREDIAL, DN 100 X 100 MM, JUNTA ELÁSTICA, FORNECIDO E INSTALADO EM SUBCOLETOR AÉREO DE ESGOTO SANITÁRIO. AF_12/2014</v>
          </cell>
          <cell r="C3694" t="str">
            <v>UN</v>
          </cell>
          <cell r="D3694">
            <v>31.42</v>
          </cell>
        </row>
        <row r="3695">
          <cell r="A3695">
            <v>89862</v>
          </cell>
          <cell r="B3695" t="str">
            <v>TE, PVC, SERIE NORMAL, ESGOTO PREDIAL, DN 150 X 150 MM, JUNTA ELÁSTICA, FORNECIDO E INSTALADO EM SUBCOLETOR AÉREO DE ESGOTO SANITÁRIO. AF_12/2014</v>
          </cell>
          <cell r="C3695" t="str">
            <v>UN</v>
          </cell>
          <cell r="D3695">
            <v>62.1</v>
          </cell>
        </row>
        <row r="3696">
          <cell r="A3696">
            <v>89863</v>
          </cell>
          <cell r="B3696" t="str">
            <v>JUNÇÃO SIMPLES, PVC, SERIE NORMAL, ESGOTO PREDIAL, DN 150 X 150 MM, JUNTA ELÁSTICA, FORNECIDO E INSTALADO EM SUBCOLETOR AÉREO DE ESGOTO SANITÁRIO. AF_12/2014</v>
          </cell>
          <cell r="C3696" t="str">
            <v>UN</v>
          </cell>
          <cell r="D3696">
            <v>119.16</v>
          </cell>
        </row>
        <row r="3697">
          <cell r="A3697">
            <v>89866</v>
          </cell>
          <cell r="B3697" t="str">
            <v>JOELHO 90 GRAUS, PVC, SOLDÁVEL, DN 25MM, INSTALADO EM DRENO DE AR-CONDICIONADO - FORNECIMENTO E INSTALAÇÃO. AF_12/2014</v>
          </cell>
          <cell r="C3697" t="str">
            <v>UN</v>
          </cell>
          <cell r="D3697">
            <v>3.65</v>
          </cell>
        </row>
        <row r="3698">
          <cell r="A3698">
            <v>89867</v>
          </cell>
          <cell r="B3698" t="str">
            <v>JOELHO 45 GRAUS, PVC, SOLDÁVEL, DN 25MM, INSTALADO EM DRENO DE AR-CONDICIONADO - FORNECIMENTO E INSTALAÇÃO. AF_12/2014</v>
          </cell>
          <cell r="C3698" t="str">
            <v>UN</v>
          </cell>
          <cell r="D3698">
            <v>4.16</v>
          </cell>
        </row>
        <row r="3699">
          <cell r="A3699">
            <v>89868</v>
          </cell>
          <cell r="B3699" t="str">
            <v>LUVA, PVC, SOLDÁVEL, DN 25MM, INSTALADO EM DRENO DE AR-CONDICIONADO - FORNECIMENTO E INSTALAÇÃO. AF_12/2014</v>
          </cell>
          <cell r="C3699" t="str">
            <v>UN</v>
          </cell>
          <cell r="D3699">
            <v>2.72</v>
          </cell>
        </row>
        <row r="3700">
          <cell r="A3700">
            <v>89869</v>
          </cell>
          <cell r="B3700" t="str">
            <v>TE, PVC, SOLDÁVEL, DN 25MM, INSTALADO EM DRENO DE AR-CONDICIONADO - FORNECIMENTO E INSTALAÇÃO. AF_12/2014</v>
          </cell>
          <cell r="C3700" t="str">
            <v>UN</v>
          </cell>
          <cell r="D3700">
            <v>5.97</v>
          </cell>
        </row>
        <row r="3701">
          <cell r="A3701">
            <v>89979</v>
          </cell>
          <cell r="B3701" t="str">
            <v>LUVA COM BUCHA DE LATÃO, PVC, SOLDÁVEL, DN 32MM X 1 , INSTALADO EM RAMAL OU SUB-RAMAL DE ÁGUA   FORNECIMENTO E INSTALAÇÃO. AF_12/2014</v>
          </cell>
          <cell r="C3701" t="str">
            <v>UN</v>
          </cell>
          <cell r="D3701">
            <v>17.350000000000001</v>
          </cell>
        </row>
        <row r="3702">
          <cell r="A3702">
            <v>89980</v>
          </cell>
          <cell r="B3702" t="str">
            <v>LUVA COM BUCHA DE LATÃO, PVC, SOLDÁVEL, DN 25MM X 3/4, INSTALADO EM PRUMADA DE ÁGUA - FORNECIMENTO E INSTALAÇÃO. AF_12/2014</v>
          </cell>
          <cell r="C3702" t="str">
            <v>UN</v>
          </cell>
          <cell r="D3702">
            <v>6.68</v>
          </cell>
        </row>
        <row r="3703">
          <cell r="A3703">
            <v>89981</v>
          </cell>
          <cell r="B3703" t="str">
            <v>LUVA SOLDÁVEL E COM BUCHA DE LATÃO, PVC, SOLDÁVEL, DN 32MM X 1 , INSTALADO EM PRUMADA DE ÁGUA   FORNECIMENTO E INSTALAÇÃO. AF_12/2014</v>
          </cell>
          <cell r="C3703" t="str">
            <v>UN</v>
          </cell>
          <cell r="D3703">
            <v>15.04</v>
          </cell>
        </row>
        <row r="3704">
          <cell r="A3704">
            <v>90373</v>
          </cell>
          <cell r="B3704" t="str">
            <v>JOELHO 90 GRAUS COM BUCHA DE LATÃO, PVC, SOLDÁVEL, DN 25MM, X 1/2 INSTALADO EM RAMAL OU SUB-RAMAL DE ÁGUA - FORNECIMENTO E INSTALAÇÃO. AF_12/2014</v>
          </cell>
          <cell r="C3704" t="str">
            <v>UN</v>
          </cell>
          <cell r="D3704">
            <v>9.84</v>
          </cell>
        </row>
        <row r="3705">
          <cell r="A3705">
            <v>90374</v>
          </cell>
          <cell r="B3705" t="str">
            <v>TÊ COM BUCHA DE LATÃO NA BOLSA CENTRAL, PVC, SOLDÁVEL, DN 25MM X 3/4, INSTALADO EM RAMAL OU SUB-RAMAL DE ÁGUA - FORNECIMENTO E INSTALAÇÃO. AF_03/2015</v>
          </cell>
          <cell r="C3705" t="str">
            <v>UN</v>
          </cell>
          <cell r="D3705">
            <v>15.22</v>
          </cell>
        </row>
        <row r="3706">
          <cell r="A3706">
            <v>90375</v>
          </cell>
          <cell r="B3706" t="str">
            <v>BUCHA DE REDUÇÃO, PVC, SOLDÁVEL, DN 40MM X 32MM, INSTALADO EM RAMAL OU SUB-RAMAL DE ÁGUA - FORNECIMENTO E INSTALAÇÃO. AF_03/2015</v>
          </cell>
          <cell r="C3706" t="str">
            <v>UN</v>
          </cell>
          <cell r="D3706">
            <v>6.4</v>
          </cell>
        </row>
        <row r="3707">
          <cell r="A3707">
            <v>92287</v>
          </cell>
          <cell r="B3707" t="str">
            <v>COTOVELO EM COBRE, DN 22 MM, 90 GRAUS, SEM ANEL DE SOLDA, INSTALADO EM PRUMADA   FORNECIMENTO E INSTALAÇÃO. AF_12/2015</v>
          </cell>
          <cell r="C3707" t="str">
            <v>UN</v>
          </cell>
          <cell r="D3707">
            <v>10.74</v>
          </cell>
        </row>
        <row r="3708">
          <cell r="A3708">
            <v>92288</v>
          </cell>
          <cell r="B3708" t="str">
            <v>COTOVELO EM COBRE, DN 28 MM, 90 GRAUS, SEM ANEL DE SOLDA, INSTALADO EM PRUMADA  FORNECIMENTO E INSTALAÇÃO. AF_12/2015</v>
          </cell>
          <cell r="C3708" t="str">
            <v>UN</v>
          </cell>
          <cell r="D3708">
            <v>16.399999999999999</v>
          </cell>
        </row>
        <row r="3709">
          <cell r="A3709">
            <v>92289</v>
          </cell>
          <cell r="B3709" t="str">
            <v>COTOVELO EM COBRE, DN 35 MM, 90 GRAUS, SEM ANEL DE SOLDA, INSTALADO EM PRUMADA  FORNECIMENTO E INSTALAÇÃO. AF_12/2015</v>
          </cell>
          <cell r="C3709" t="str">
            <v>UN</v>
          </cell>
          <cell r="D3709">
            <v>28.47</v>
          </cell>
        </row>
        <row r="3710">
          <cell r="A3710">
            <v>92290</v>
          </cell>
          <cell r="B3710" t="str">
            <v>COTOVELO EM COBRE, DN 42 MM, 90 GRAUS, SEM ANEL DE SOLDA, INSTALADO EM PRUMADA  FORNECIMENTO E INSTALAÇÃO. AF_12/2015</v>
          </cell>
          <cell r="C3710" t="str">
            <v>UN</v>
          </cell>
          <cell r="D3710">
            <v>43.02</v>
          </cell>
        </row>
        <row r="3711">
          <cell r="A3711">
            <v>92291</v>
          </cell>
          <cell r="B3711" t="str">
            <v>COTOVELO EM COBRE, DN 54 MM, 90 GRAUS, SEM ANEL DE SOLDA, INSTALADO EM PRUMADA  FORNECIMENTO E INSTALAÇÃO. AF_12/2015</v>
          </cell>
          <cell r="C3711" t="str">
            <v>UN</v>
          </cell>
          <cell r="D3711">
            <v>65.680000000000007</v>
          </cell>
        </row>
        <row r="3712">
          <cell r="A3712">
            <v>92292</v>
          </cell>
          <cell r="B3712" t="str">
            <v>COTOVELO EM COBRE, DN 66 MM, 90 GRAUS, SEM ANEL DE SOLDA, INSTALADO EM PRUMADA  FORNECIMENTO E INSTALAÇÃO. AF_12/2015</v>
          </cell>
          <cell r="C3712" t="str">
            <v>UN</v>
          </cell>
          <cell r="D3712">
            <v>203.39</v>
          </cell>
        </row>
        <row r="3713">
          <cell r="A3713">
            <v>92293</v>
          </cell>
          <cell r="B3713" t="str">
            <v>LUVA EM COBRE, DN 22 MM, SEM ANEL DE SOLDA, INSTALADO EM PRUMADA  FORNECIMENTO E INSTALAÇÃO. AF_12/2015</v>
          </cell>
          <cell r="C3713" t="str">
            <v>UN</v>
          </cell>
          <cell r="D3713">
            <v>6.22</v>
          </cell>
        </row>
        <row r="3714">
          <cell r="A3714">
            <v>92294</v>
          </cell>
          <cell r="B3714" t="str">
            <v>LUVA EM COBRE, DN 28 MM, SEM ANEL DE SOLDA, INSTALADO EM PRUMADA  FORNECIMENTO E INSTALAÇÃO. AF_12/2015</v>
          </cell>
          <cell r="C3714" t="str">
            <v>UN</v>
          </cell>
          <cell r="D3714">
            <v>10.1</v>
          </cell>
        </row>
        <row r="3715">
          <cell r="A3715">
            <v>92295</v>
          </cell>
          <cell r="B3715" t="str">
            <v>LUVA EM COBRE, DN 35 MM, SEM ANEL DE SOLDA, INSTALADO EM PRUMADA  FORNECIMENTO E INSTALAÇÃO. AF_12/2015</v>
          </cell>
          <cell r="C3715" t="str">
            <v>UN</v>
          </cell>
          <cell r="D3715">
            <v>18.54</v>
          </cell>
        </row>
        <row r="3716">
          <cell r="A3716">
            <v>92296</v>
          </cell>
          <cell r="B3716" t="str">
            <v>LUVA EM COBRE, DN 42 MM, SEM ANEL DE SOLDA, INSTALADO EM PRUMADA  FORNECIMENTO E INSTALAÇÃO. AF_12/2015</v>
          </cell>
          <cell r="C3716" t="str">
            <v>UN</v>
          </cell>
          <cell r="D3716">
            <v>24.63</v>
          </cell>
        </row>
        <row r="3717">
          <cell r="A3717">
            <v>92297</v>
          </cell>
          <cell r="B3717" t="str">
            <v>LUVA EM COBRE, DN 54 MM, SEM ANEL DE SOLDA, INSTALADO EM PRUMADA  FORNECIMENTO E INSTALAÇÃO. AF_12/2015</v>
          </cell>
          <cell r="C3717" t="str">
            <v>UN</v>
          </cell>
          <cell r="D3717">
            <v>37.92</v>
          </cell>
        </row>
        <row r="3718">
          <cell r="A3718">
            <v>92298</v>
          </cell>
          <cell r="B3718" t="str">
            <v>LUVA EM COBRE, DN 66 MM, SEM ANEL DE SOLDA, INSTALADO EM PRUMADA  FORNECIMENTO E INSTALAÇÃO. AF_12/2015</v>
          </cell>
          <cell r="C3718" t="str">
            <v>UN</v>
          </cell>
          <cell r="D3718">
            <v>105.45</v>
          </cell>
        </row>
        <row r="3719">
          <cell r="A3719">
            <v>92299</v>
          </cell>
          <cell r="B3719" t="str">
            <v>TE EM COBRE, DN 22 MM, SEM ANEL DE SOLDA, INSTALADO EM PRUMADA  FORNECIMENTO E INSTALAÇÃO. AF_12/2015</v>
          </cell>
          <cell r="C3719" t="str">
            <v>UN</v>
          </cell>
          <cell r="D3719">
            <v>14.18</v>
          </cell>
        </row>
        <row r="3720">
          <cell r="A3720">
            <v>92300</v>
          </cell>
          <cell r="B3720" t="str">
            <v>TE EM COBRE, DN 28 MM, SEM ANEL DE SOLDA, INSTALADO EM PRUMADA  FORNECIMENTO E INSTALAÇÃO. AF_12/2015</v>
          </cell>
          <cell r="C3720" t="str">
            <v>UN</v>
          </cell>
          <cell r="D3720">
            <v>20.93</v>
          </cell>
        </row>
        <row r="3721">
          <cell r="A3721">
            <v>92301</v>
          </cell>
          <cell r="B3721" t="str">
            <v>TE EM COBRE, DN 35 MM, SEM ANEL DE SOLDA, INSTALADO EM PRUMADA  FORNECIMENTO E INSTALAÇÃO. AF_12/2015</v>
          </cell>
          <cell r="C3721" t="str">
            <v>UN</v>
          </cell>
          <cell r="D3721">
            <v>40.47</v>
          </cell>
        </row>
        <row r="3722">
          <cell r="A3722">
            <v>92302</v>
          </cell>
          <cell r="B3722" t="str">
            <v>TE EM COBRE, DN 42 MM, SEM ANEL DE SOLDA, INSTALADO EM PRUMADA  FORNECIMENTO E INSTALAÇÃO. AF_12/2015</v>
          </cell>
          <cell r="C3722" t="str">
            <v>UN</v>
          </cell>
          <cell r="D3722">
            <v>53.42</v>
          </cell>
        </row>
        <row r="3723">
          <cell r="A3723">
            <v>92303</v>
          </cell>
          <cell r="B3723" t="str">
            <v>TE EM COBRE, DN 54 MM, SEM ANEL DE SOLDA, INSTALADO EM PRUMADA  FORNECIMENTO E INSTALAÇÃO. AF_12/2015</v>
          </cell>
          <cell r="C3723" t="str">
            <v>UN</v>
          </cell>
          <cell r="D3723">
            <v>97.23</v>
          </cell>
        </row>
        <row r="3724">
          <cell r="A3724">
            <v>92304</v>
          </cell>
          <cell r="B3724" t="str">
            <v>TE EM COBRE, DN 66 MM, SEM ANEL DE SOLDA, INSTALADO EM PRUMADA  FORNECIMENTO E INSTALAÇÃO. AF_12/2015</v>
          </cell>
          <cell r="C3724" t="str">
            <v>UN</v>
          </cell>
          <cell r="D3724">
            <v>251.11</v>
          </cell>
        </row>
        <row r="3725">
          <cell r="A3725">
            <v>92311</v>
          </cell>
          <cell r="B3725" t="str">
            <v>COTOVELO EM COBRE, DN 15 MM, 90 GRAUS, SEM ANEL DE SOLDA, INSTALADO EM RAMAL DE DISTRIBUIÇÃO  FORNECIMENTO E INSTALAÇÃO. AF_12/2015</v>
          </cell>
          <cell r="C3725" t="str">
            <v>UN</v>
          </cell>
          <cell r="D3725">
            <v>7.95</v>
          </cell>
        </row>
        <row r="3726">
          <cell r="A3726">
            <v>92312</v>
          </cell>
          <cell r="B3726" t="str">
            <v>COTOVELO EM COBRE, DN 22 MM, 90 GRAUS, SEM ANEL DE SOLDA, INSTALADO EM RAMAL DE DISTRIBUIÇÃO  FORNECIMENTO E INSTALAÇÃO. AF_12/2015</v>
          </cell>
          <cell r="C3726" t="str">
            <v>UN</v>
          </cell>
          <cell r="D3726">
            <v>12.74</v>
          </cell>
        </row>
        <row r="3727">
          <cell r="A3727">
            <v>92313</v>
          </cell>
          <cell r="B3727" t="str">
            <v>COTOVELO EM COBRE, DN 28 MM, 90 GRAUS, SEM ANEL DE SOLDA, INSTALADO EM RAMAL DE DISTRIBUIÇÃO  FORNECIMENTO E INSTALAÇÃO. AF_12/2015</v>
          </cell>
          <cell r="C3727" t="str">
            <v>UN</v>
          </cell>
          <cell r="D3727">
            <v>18.41</v>
          </cell>
        </row>
        <row r="3728">
          <cell r="A3728">
            <v>92314</v>
          </cell>
          <cell r="B3728" t="str">
            <v>LUVA EM COBRE, DN 15 MM, SEM ANEL DE SOLDA, INSTALADO EM RAMAL DE DISTRIBUIÇÃO  FORNECIMENTO E INSTALAÇÃO. AF_12/2015</v>
          </cell>
          <cell r="C3728" t="str">
            <v>UN</v>
          </cell>
          <cell r="D3728">
            <v>5.17</v>
          </cell>
        </row>
        <row r="3729">
          <cell r="A3729">
            <v>92315</v>
          </cell>
          <cell r="B3729" t="str">
            <v>LUVA EM COBRE, DN 22 MM, SEM ANEL DE SOLDA, INSTALADO EM RAMAL DE DISTRIBUIÇÃO  FORNECIMENTO E INSTALAÇÃO. AF_12/2015</v>
          </cell>
          <cell r="C3729" t="str">
            <v>UN</v>
          </cell>
          <cell r="D3729">
            <v>7.59</v>
          </cell>
        </row>
        <row r="3730">
          <cell r="A3730">
            <v>92316</v>
          </cell>
          <cell r="B3730" t="str">
            <v>LUVA EM COBRE, DN 28 MM, SEM ANEL DE SOLDA, INSTALADO EM RAMAL DE DISTRIBUIÇÃO  FORNECIMENTO E INSTALAÇÃO. AF_12/2015</v>
          </cell>
          <cell r="C3730" t="str">
            <v>UN</v>
          </cell>
          <cell r="D3730">
            <v>11.46</v>
          </cell>
        </row>
        <row r="3731">
          <cell r="A3731">
            <v>92317</v>
          </cell>
          <cell r="B3731" t="str">
            <v>TE EM COBRE, DN 15 MM, SEM ANEL DE SOLDA, INSTALADO EM RAMAL DE DISTRIBUIÇÃO  FORNECIMENTO E INSTALAÇÃO. AF_12/2015</v>
          </cell>
          <cell r="C3731" t="str">
            <v>UN</v>
          </cell>
          <cell r="D3731">
            <v>10.79</v>
          </cell>
        </row>
        <row r="3732">
          <cell r="A3732">
            <v>92318</v>
          </cell>
          <cell r="B3732" t="str">
            <v>TE EM COBRE, DN 22 MM, SEM ANEL DE SOLDA, INSTALADO EM RAMAL DE DISTRIBUIÇÃO  FORNECIMENTO E INSTALAÇÃO. AF_12/2015</v>
          </cell>
          <cell r="C3732" t="str">
            <v>UN</v>
          </cell>
          <cell r="D3732">
            <v>16.850000000000001</v>
          </cell>
        </row>
        <row r="3733">
          <cell r="A3733">
            <v>92319</v>
          </cell>
          <cell r="B3733" t="str">
            <v>TE EM COBRE, DN 28 MM, SEM ANEL DE SOLDA, INSTALADO EM RAMAL DE DISTRIBUIÇÃO  FORNECIMENTO E INSTALAÇÃO. AF_12/2015</v>
          </cell>
          <cell r="C3733" t="str">
            <v>UN</v>
          </cell>
          <cell r="D3733">
            <v>23.61</v>
          </cell>
        </row>
        <row r="3734">
          <cell r="A3734">
            <v>92326</v>
          </cell>
          <cell r="B3734" t="str">
            <v>COTOVELO EM COBRE, DN 15 MM, 90 GRAUS, SEM ANEL DE SOLDA, INSTALADO EM RAMAL E SUB-RAMAL  FORNECIMENTO E INSTALAÇÃO. AF_12/2015</v>
          </cell>
          <cell r="C3734" t="str">
            <v>UN</v>
          </cell>
          <cell r="D3734">
            <v>9.2100000000000009</v>
          </cell>
        </row>
        <row r="3735">
          <cell r="A3735">
            <v>92327</v>
          </cell>
          <cell r="B3735" t="str">
            <v>COTOVELO EM COBRE, DN 22 MM, 90 GRAUS, SEM ANEL DE SOLDA, INSTALADO EM RAMAL E SUB-RAMAL  FORNECIMENTO E INSTALAÇÃO. AF_12/2015</v>
          </cell>
          <cell r="C3735" t="str">
            <v>UN</v>
          </cell>
          <cell r="D3735">
            <v>14.59</v>
          </cell>
        </row>
        <row r="3736">
          <cell r="A3736">
            <v>92328</v>
          </cell>
          <cell r="B3736" t="str">
            <v>COTOVELO EM COBRE, DN 28 MM, 90 GRAUS, SEM ANEL DE SOLDA, INSTALADO EM RAMAL E SUB-RAMAL  FORNECIMENTO E INSTALAÇÃO. AF_12/2015</v>
          </cell>
          <cell r="C3736" t="str">
            <v>UN</v>
          </cell>
          <cell r="D3736">
            <v>21.68</v>
          </cell>
        </row>
        <row r="3737">
          <cell r="A3737">
            <v>92329</v>
          </cell>
          <cell r="B3737" t="str">
            <v>LUVA EM COBRE, DN 15 MM, SEM ANEL DE SOLDA, INSTALADO EM RAMAL E SUB-RAMAL  FORNECIMENTO E INSTALAÇÃO. AF_12/2015</v>
          </cell>
          <cell r="C3737" t="str">
            <v>UN</v>
          </cell>
          <cell r="D3737">
            <v>5.3</v>
          </cell>
        </row>
        <row r="3738">
          <cell r="A3738">
            <v>92330</v>
          </cell>
          <cell r="B3738" t="str">
            <v>LUVA EM COBRE, DN 22 MM, SEM ANEL DE SOLDA, INSTALADO EM RAMAL E SUB-RAMAL  FORNECIMENTO E INSTALAÇÃO. AF_12/2015</v>
          </cell>
          <cell r="C3738" t="str">
            <v>UN</v>
          </cell>
          <cell r="D3738">
            <v>8.8000000000000007</v>
          </cell>
        </row>
        <row r="3739">
          <cell r="A3739">
            <v>92331</v>
          </cell>
          <cell r="B3739" t="str">
            <v>LUVA EM COBRE, DN 28 MM, SEM ANEL DE SOLDA, INSTALADO EM RAMAL E SUB-RAMAL  FORNECIMENTO E INSTALAÇÃO. AF_12/2015</v>
          </cell>
          <cell r="C3739" t="str">
            <v>UN</v>
          </cell>
          <cell r="D3739">
            <v>13.65</v>
          </cell>
        </row>
        <row r="3740">
          <cell r="A3740">
            <v>92332</v>
          </cell>
          <cell r="B3740" t="str">
            <v>TE EM COBRE, DN 15 MM, SEM ANEL DE SOLDA, INSTALADO EM RAMAL E SUB-RAMAL  FORNECIMENTO E INSTALAÇÃO. AF_12/2015</v>
          </cell>
          <cell r="C3740" t="str">
            <v>UN</v>
          </cell>
          <cell r="D3740">
            <v>10.99</v>
          </cell>
        </row>
        <row r="3741">
          <cell r="A3741">
            <v>92333</v>
          </cell>
          <cell r="B3741" t="str">
            <v>TE EM COBRE, DN 22 MM, SEM ANEL DE SOLDA, INSTALADO EM RAMAL E SUB-RAMAL  FORNECIMENTO E INSTALAÇÃO. AF_12/2015</v>
          </cell>
          <cell r="C3741" t="str">
            <v>UN</v>
          </cell>
          <cell r="D3741">
            <v>19.3</v>
          </cell>
        </row>
        <row r="3742">
          <cell r="A3742">
            <v>92334</v>
          </cell>
          <cell r="B3742" t="str">
            <v>TE EM COBRE, DN 28 MM, SEM ANEL DE SOLDA, INSTALADO EM RAMAL E SUB-RAMAL  FORNECIMENTO E INSTALAÇÃO. AF_12/2015</v>
          </cell>
          <cell r="C3742" t="str">
            <v>UN</v>
          </cell>
          <cell r="D3742">
            <v>27.97</v>
          </cell>
        </row>
        <row r="3743">
          <cell r="A3743">
            <v>92344</v>
          </cell>
          <cell r="B3743" t="str">
            <v>NIPLE, EM FERRO GALVANIZADO, DN 50 (2"), CONEXÃO ROSQUEADA, INSTALADO EM PRUMADAS - FORNECIMENTO E INSTALAÇÃO. AF_12/2015</v>
          </cell>
          <cell r="C3743" t="str">
            <v>UN</v>
          </cell>
          <cell r="D3743">
            <v>37.24</v>
          </cell>
        </row>
        <row r="3744">
          <cell r="A3744">
            <v>92345</v>
          </cell>
          <cell r="B3744" t="str">
            <v>LUVA, EM FERRO GALVANIZADO, DN 50 (2"), CONEXÃO ROSQUEADA, INSTALADO EM PRUMADAS - FORNECIMENTO E INSTALAÇÃO. AF_12/2015</v>
          </cell>
          <cell r="C3744" t="str">
            <v>UN</v>
          </cell>
          <cell r="D3744">
            <v>37.229999999999997</v>
          </cell>
        </row>
        <row r="3745">
          <cell r="A3745">
            <v>92346</v>
          </cell>
          <cell r="B3745" t="str">
            <v>NIPLE, EM FERRO GALVANIZADO, DN 65 (2 1/2"), CONEXÃO ROSQUEADA, INSTALADO EM PRUMADAS - FORNECIMENTO E INSTALAÇÃO. AF_12/2015</v>
          </cell>
          <cell r="C3745" t="str">
            <v>UN</v>
          </cell>
          <cell r="D3745">
            <v>47.74</v>
          </cell>
        </row>
        <row r="3746">
          <cell r="A3746">
            <v>92347</v>
          </cell>
          <cell r="B3746" t="str">
            <v>LUVA, EM FERRO GALVANIZADO, DN 65 (2 1/2"), CONEXÃO ROSQUEADA, INSTALADO EM PRUMADAS - FORNECIMENTO E INSTALAÇÃO. AF_12/2015</v>
          </cell>
          <cell r="C3746" t="str">
            <v>UN</v>
          </cell>
          <cell r="D3746">
            <v>52.47</v>
          </cell>
        </row>
        <row r="3747">
          <cell r="A3747">
            <v>92348</v>
          </cell>
          <cell r="B3747" t="str">
            <v>NIPLE, EM FERRO GALVANIZADO, DN 80 (3"), CONEXÃO ROSQUEADA, INSTALADO EM PRUMADAS - FORNECIMENTO E INSTALAÇÃO. AF_12/2015</v>
          </cell>
          <cell r="C3747" t="str">
            <v>UN</v>
          </cell>
          <cell r="D3747">
            <v>65.14</v>
          </cell>
        </row>
        <row r="3748">
          <cell r="A3748">
            <v>92349</v>
          </cell>
          <cell r="B3748" t="str">
            <v>LUVA, EM FERRO GALVANIZADO, DN 80 (3"), CONEXÃO ROSQUEADA, INSTALADO EM PRUMADAS - FORNECIMENTO E INSTALAÇÃO. AF_12/2015</v>
          </cell>
          <cell r="C3748" t="str">
            <v>UN</v>
          </cell>
          <cell r="D3748">
            <v>69.349999999999994</v>
          </cell>
        </row>
        <row r="3749">
          <cell r="A3749">
            <v>92350</v>
          </cell>
          <cell r="B3749" t="str">
            <v>JOELHO 45 GRAUS, EM FERRO GALVANIZADO, DN 50 (2"), CONEXÃO ROSQUEADA, INSTALADO EM PRUMADAS - FORNECIMENTO E INSTALAÇÃO. AF_12/2015</v>
          </cell>
          <cell r="C3749" t="str">
            <v>UN</v>
          </cell>
          <cell r="D3749">
            <v>55.35</v>
          </cell>
        </row>
        <row r="3750">
          <cell r="A3750">
            <v>92351</v>
          </cell>
          <cell r="B3750" t="str">
            <v>JOELHO 90 GRAUS, EM FERRO GALVANIZADO, DN 50 (2"), CONEXÃO ROSQUEADA, INSTALADO EM PRUMADAS - FORNECIMENTO E INSTALAÇÃO. AF_12/2015</v>
          </cell>
          <cell r="C3750" t="str">
            <v>UN</v>
          </cell>
          <cell r="D3750">
            <v>54.3</v>
          </cell>
        </row>
        <row r="3751">
          <cell r="A3751">
            <v>92352</v>
          </cell>
          <cell r="B3751" t="str">
            <v>JOELHO 45 GRAUS, EM FERRO GALVANIZADO, DN 65 (2 1/2"), CONEXÃO ROSQUEADA, INSTALADO EM PRUMADAS - FORNECIMENTO E INSTALAÇÃO. AF_12/2015</v>
          </cell>
          <cell r="C3751" t="str">
            <v>UN</v>
          </cell>
          <cell r="D3751">
            <v>80.56</v>
          </cell>
        </row>
        <row r="3752">
          <cell r="A3752">
            <v>92353</v>
          </cell>
          <cell r="B3752" t="str">
            <v>JOELHO 90 GRAUS, EM FERRO GALVANIZADO, DN 65 (2 1/2"), CONEXÃO ROSQUEADA, INSTALADO EM PRUMADAS - FORNECIMENTO E INSTALAÇÃO. AF_12/2015</v>
          </cell>
          <cell r="C3752" t="str">
            <v>UN</v>
          </cell>
          <cell r="D3752">
            <v>75.930000000000007</v>
          </cell>
        </row>
        <row r="3753">
          <cell r="A3753">
            <v>92354</v>
          </cell>
          <cell r="B3753" t="str">
            <v>JOELHO 45 GRAUS, EM FERRO GALVANIZADO, DN 80 (3"), CONEXÃO ROSQUEADA, INSTALADO EM PRUMADAS - FORNECIMENTO E INSTALAÇÃO. AF_12/2015</v>
          </cell>
          <cell r="C3753" t="str">
            <v>UN</v>
          </cell>
          <cell r="D3753">
            <v>104.81</v>
          </cell>
        </row>
        <row r="3754">
          <cell r="A3754">
            <v>92355</v>
          </cell>
          <cell r="B3754" t="str">
            <v>JOELHO 90 GRAUS, EM FERRO GALVANIZADO, DN 80 (3"), CONEXÃO ROSQUEADA, INSTALADO EM PRUMADAS - FORNECIMENTO E INSTALAÇÃO. AF_12/2015</v>
          </cell>
          <cell r="C3754" t="str">
            <v>UN</v>
          </cell>
          <cell r="D3754">
            <v>95.9</v>
          </cell>
        </row>
        <row r="3755">
          <cell r="A3755">
            <v>92356</v>
          </cell>
          <cell r="B3755" t="str">
            <v>TÊ, EM FERRO GALVANIZADO, DN 50 (2"), CONEXÃO ROSQUEADA, INSTALADO EM PRUMADAS - FORNECIMENTO E INSTALAÇÃO. AF_12/2015</v>
          </cell>
          <cell r="C3755" t="str">
            <v>UN</v>
          </cell>
          <cell r="D3755">
            <v>72.430000000000007</v>
          </cell>
        </row>
        <row r="3756">
          <cell r="A3756">
            <v>92357</v>
          </cell>
          <cell r="B3756" t="str">
            <v>TÊ, EM FERRO GALVANIZADO, DN 65 (2 1/2"), CONEXÃO ROSQUEADA, INSTALADO EM PRUMADAS - FORNECIMENTO E INSTALAÇÃO. AF_12/2015</v>
          </cell>
          <cell r="C3756" t="str">
            <v>UN</v>
          </cell>
          <cell r="D3756">
            <v>103.63</v>
          </cell>
        </row>
        <row r="3757">
          <cell r="A3757">
            <v>92358</v>
          </cell>
          <cell r="B3757" t="str">
            <v>TÊ, EM FERRO GALVANIZADO, DN 80 (3"), CONEXÃO ROSQUEADA, INSTALADO EM PRUMADAS - FORNECIMENTO E INSTALAÇÃO. AF_12/2015</v>
          </cell>
          <cell r="C3757" t="str">
            <v>UN</v>
          </cell>
          <cell r="D3757">
            <v>127.06</v>
          </cell>
        </row>
        <row r="3758">
          <cell r="A3758">
            <v>92369</v>
          </cell>
          <cell r="B3758" t="str">
            <v>NIPLE, EM FERRO GALVANIZADO, DN 25 (1"), CONEXÃO ROSQUEADA, INSTALADO EM REDE DE ALIMENTAÇÃO PARA HIDRANTE - FORNECIMENTO E INSTALAÇÃO. AF_12/2015</v>
          </cell>
          <cell r="C3758" t="str">
            <v>UN</v>
          </cell>
          <cell r="D3758">
            <v>21.21</v>
          </cell>
        </row>
        <row r="3759">
          <cell r="A3759">
            <v>92370</v>
          </cell>
          <cell r="B3759" t="str">
            <v>LUVA, EM FERRO GALVANIZADO, DN 25 (1"), CONEXÃO ROSQUEADA, INSTALADO EM REDE DE ALIMENTAÇÃO PARA HIDRANTE - FORNECIMENTO E INSTALAÇÃO. AF_12/2015</v>
          </cell>
          <cell r="C3759" t="str">
            <v>UN</v>
          </cell>
          <cell r="D3759">
            <v>22.06</v>
          </cell>
        </row>
        <row r="3760">
          <cell r="A3760">
            <v>92371</v>
          </cell>
          <cell r="B3760" t="str">
            <v>NIPLE, EM FERRO GALVANIZADO, DN 32 (1 1/4"), CONEXÃO ROSQUEADA, INSTALADO EM REDE DE ALIMENTAÇÃO PARA HIDRANTE - FORNECIMENTO E INSTALAÇÃO. AF_12/2015</v>
          </cell>
          <cell r="C3760" t="str">
            <v>UN</v>
          </cell>
          <cell r="D3760">
            <v>25.18</v>
          </cell>
        </row>
        <row r="3761">
          <cell r="A3761">
            <v>92372</v>
          </cell>
          <cell r="B3761" t="str">
            <v>LUVA, EM FERRO GALVANIZADO, DN 32 (1 1/4"), CONEXÃO ROSQUEADA, INSTALADO EM REDE DE ALIMENTAÇÃO PARA HIDRANTE - FORNECIMENTO E INSTALAÇÃO. AF_12/2015</v>
          </cell>
          <cell r="C3761" t="str">
            <v>UN</v>
          </cell>
          <cell r="D3761">
            <v>25.97</v>
          </cell>
        </row>
        <row r="3762">
          <cell r="A3762">
            <v>92373</v>
          </cell>
          <cell r="B3762" t="str">
            <v>NIPLE, EM FERRO GALVANIZADO, DN 40 (1 1/2"), CONEXÃO ROSQUEADA, INSTALADO EM REDE DE ALIMENTAÇÃO PARA HIDRANTE - FORNECIMENTO E INSTALAÇÃO. AF_12/2015</v>
          </cell>
          <cell r="C3762" t="str">
            <v>UN</v>
          </cell>
          <cell r="D3762">
            <v>29.37</v>
          </cell>
        </row>
        <row r="3763">
          <cell r="A3763">
            <v>92374</v>
          </cell>
          <cell r="B3763" t="str">
            <v>LUVA, EM FERRO GALVANIZADO, DN 40 (1 1/2"), CONEXÃO ROSQUEADA, INSTALADO EM REDE DE ALIMENTAÇÃO PARA HIDRANTE - FORNECIMENTO E INSTALAÇÃO. AF_12/2015</v>
          </cell>
          <cell r="C3763" t="str">
            <v>UN</v>
          </cell>
          <cell r="D3763">
            <v>29.52</v>
          </cell>
        </row>
        <row r="3764">
          <cell r="A3764">
            <v>92375</v>
          </cell>
          <cell r="B3764" t="str">
            <v>NIPLE, EM FERRO GALVANIZADO, DN 50 (2"), CONEXÃO ROSQUEADA, INSTALADO EM REDE DE ALIMENTAÇÃO PARA HIDRANTE - FORNECIMENTO E INSTALAÇÃO. AF_12/2015</v>
          </cell>
          <cell r="C3764" t="str">
            <v>UN</v>
          </cell>
          <cell r="D3764">
            <v>37.200000000000003</v>
          </cell>
        </row>
        <row r="3765">
          <cell r="A3765">
            <v>92376</v>
          </cell>
          <cell r="B3765" t="str">
            <v>LUVA, EM FERRO GALVANIZADO, DN 50 (2"), CONEXÃO ROSQUEADA, INSTALADO EM REDE DE ALIMENTAÇÃO PARA HIDRANTE - FORNECIMENTO E INSTALAÇÃO. AF_12/2015</v>
          </cell>
          <cell r="C3765" t="str">
            <v>UN</v>
          </cell>
          <cell r="D3765">
            <v>37.19</v>
          </cell>
        </row>
        <row r="3766">
          <cell r="A3766">
            <v>92377</v>
          </cell>
          <cell r="B3766" t="str">
            <v>NIPLE, EM FERRO GALVANIZADO, DN 65 (2 1/2"), CONEXÃO ROSQUEADA, INSTALADO EM REDE DE ALIMENTAÇÃO PARA HIDRANTE - FORNECIMENTO E INSTALAÇÃO. AF_12/2015</v>
          </cell>
          <cell r="C3766" t="str">
            <v>UN</v>
          </cell>
          <cell r="D3766">
            <v>48.82</v>
          </cell>
        </row>
        <row r="3767">
          <cell r="A3767">
            <v>92378</v>
          </cell>
          <cell r="B3767" t="str">
            <v>LUVA, EM FERRO GALVANIZADO, DN 65 (2 1/2"), CONEXÃO ROSQUEADA, INSTALADO EM REDE DE ALIMENTAÇÃO PARA HIDRANTE - FORNECIMENTO E INSTALAÇÃO. AF_12/2015</v>
          </cell>
          <cell r="C3767" t="str">
            <v>UN</v>
          </cell>
          <cell r="D3767">
            <v>53.55</v>
          </cell>
        </row>
        <row r="3768">
          <cell r="A3768">
            <v>92379</v>
          </cell>
          <cell r="B3768" t="str">
            <v>NIPLE, EM FERRO GALVANIZADO, DN 80 (3"), CONEXÃO ROSQUEADA, INSTALADO EM REDE DE ALIMENTAÇÃO PARA HIDRANTE - FORNECIMENTO E INSTALAÇÃO. AF_12/2015</v>
          </cell>
          <cell r="C3768" t="str">
            <v>UN</v>
          </cell>
          <cell r="D3768">
            <v>67.38</v>
          </cell>
        </row>
        <row r="3769">
          <cell r="A3769">
            <v>92380</v>
          </cell>
          <cell r="B3769" t="str">
            <v>LUVA, EM FERRO GALVANIZADO, DN 80 (3"), CONEXÃO ROSQUEADA, INSTALADO EM REDE DE ALIMENTAÇÃO PARA HIDRANTE - FORNECIMENTO E INSTALAÇÃO. AF_12/2015</v>
          </cell>
          <cell r="C3769" t="str">
            <v>UN</v>
          </cell>
          <cell r="D3769">
            <v>71.59</v>
          </cell>
        </row>
        <row r="3770">
          <cell r="A3770">
            <v>92381</v>
          </cell>
          <cell r="B3770" t="str">
            <v>JOELHO 45 GRAUS, EM FERRO GALVANIZADO, DN 25 (1"), CONEXÃO ROSQUEADA, INSTALADO EM REDE DE ALIMENTAÇÃO PARA HIDRANTE - FORNECIMENTO E INSTALAÇÃO. AF_12/2015</v>
          </cell>
          <cell r="C3770" t="str">
            <v>UN</v>
          </cell>
          <cell r="D3770">
            <v>32.020000000000003</v>
          </cell>
        </row>
        <row r="3771">
          <cell r="A3771">
            <v>92382</v>
          </cell>
          <cell r="B3771" t="str">
            <v>JOELHO 90 GRAUS, EM FERRO GALVANIZADO, DN 25 (1"), CONEXÃO ROSQUEADA, INSTALADO EM REDE DE ALIMENTAÇÃO PARA HIDRANTE - FORNECIMENTO E INSTALAÇÃO. AF_12/2015</v>
          </cell>
          <cell r="C3771" t="str">
            <v>UN</v>
          </cell>
          <cell r="D3771">
            <v>30.89</v>
          </cell>
        </row>
        <row r="3772">
          <cell r="A3772">
            <v>92383</v>
          </cell>
          <cell r="B3772" t="str">
            <v>JOELHO 45 GRAUS, EM FERRO GALVANIZADO, DN 32 (1 1/4"), CONEXÃO ROSQUEADA, INSTALADO EM REDE DE ALIMENTAÇÃO PARA HIDRANTE - FORNECIMENTO E INSTALAÇÃO. AF_12/2015</v>
          </cell>
          <cell r="C3772" t="str">
            <v>UN</v>
          </cell>
          <cell r="D3772">
            <v>39.32</v>
          </cell>
        </row>
        <row r="3773">
          <cell r="A3773">
            <v>92384</v>
          </cell>
          <cell r="B3773" t="str">
            <v>JOELHO 90 GRAUS, EM FERRO GALVANIZADO, DN 32 (1 1/4"), CONEXÃO ROSQUEADA, INSTALADO EM REDE DE ALIMENTAÇÃO PARA HIDRANTE - FORNECIMENTO E INSTALAÇÃO. AF_12/2015</v>
          </cell>
          <cell r="C3773" t="str">
            <v>UN</v>
          </cell>
          <cell r="D3773">
            <v>37.08</v>
          </cell>
        </row>
        <row r="3774">
          <cell r="A3774">
            <v>92385</v>
          </cell>
          <cell r="B3774" t="str">
            <v>JOELHO 45 GRAUS, EM FERRO GALVANIZADO, DN 40 (1 1/2"), CONEXÃO ROSQUEADA, INSTALADO EM REDE DE ALIMENTAÇÃO PARA HIDRANTE - FORNECIMENTO E INSTALAÇÃO. AF_12/2015</v>
          </cell>
          <cell r="C3774" t="str">
            <v>UN</v>
          </cell>
          <cell r="D3774">
            <v>44.71</v>
          </cell>
        </row>
        <row r="3775">
          <cell r="A3775">
            <v>92386</v>
          </cell>
          <cell r="B3775" t="str">
            <v>JOELHO 90 GRAUS, EM FERRO GALVANIZADO, DN 40 (1 1/2"), CONEXÃO ROSQUEADA, INSTALADO EM REDE DE ALIMENTAÇÃO PARA HIDRANTE - FORNECIMENTO E INSTALAÇÃO. AF_12/2015</v>
          </cell>
          <cell r="C3775" t="str">
            <v>UN</v>
          </cell>
          <cell r="D3775">
            <v>43.17</v>
          </cell>
        </row>
        <row r="3776">
          <cell r="A3776">
            <v>92387</v>
          </cell>
          <cell r="B3776" t="str">
            <v>JOELHO 45 GRAUS, EM FERRO GALVANIZADO, DN 50 (2"), CONEXÃO ROSQUEADA, INSTALADO EM REDE DE ALIMENTAÇÃO PARA HIDRANTE - FORNECIMENTO E INSTALAÇÃO. AF_12/2015</v>
          </cell>
          <cell r="C3776" t="str">
            <v>UN</v>
          </cell>
          <cell r="D3776">
            <v>55.3</v>
          </cell>
        </row>
        <row r="3777">
          <cell r="A3777">
            <v>92388</v>
          </cell>
          <cell r="B3777" t="str">
            <v>JOELHO 90 GRAUS, EM FERRO GALVANIZADO, DN 50 (2"), CONEXÃO ROSQUEADA, INSTALADO EM REDE DE ALIMENTAÇÃO PARA HIDRANTE - FORNECIMENTO E INSTALAÇÃO. AF_12/2015</v>
          </cell>
          <cell r="C3777" t="str">
            <v>UN</v>
          </cell>
          <cell r="D3777">
            <v>54.25</v>
          </cell>
        </row>
        <row r="3778">
          <cell r="A3778">
            <v>92389</v>
          </cell>
          <cell r="B3778" t="str">
            <v>JOELHO 45 GRAUS, EM FERRO GALVANIZADO, DN 65 (2 1/2"), CONEXÃO ROSQUEADA, INSTALADO EM REDE DE ALIMENTAÇÃO PARA HIDRANTE - FORNECIMENTO E INSTALAÇÃO. AF_12/2015</v>
          </cell>
          <cell r="C3778" t="str">
            <v>UN</v>
          </cell>
          <cell r="D3778">
            <v>82.22</v>
          </cell>
        </row>
        <row r="3779">
          <cell r="A3779">
            <v>92390</v>
          </cell>
          <cell r="B3779" t="str">
            <v>JOELHO 90 GRAUS, EM FERRO GALVANIZADO, DN 65 (2 1/2"), CONEXÃO ROSQUEADA, INSTALADO EM REDE DE ALIMENTAÇÃO PARA HIDRANTE - FORNECIMENTO E INSTALAÇÃO. AF_12/2015</v>
          </cell>
          <cell r="C3779" t="str">
            <v>UN</v>
          </cell>
          <cell r="D3779">
            <v>77.59</v>
          </cell>
        </row>
        <row r="3780">
          <cell r="A3780">
            <v>92635</v>
          </cell>
          <cell r="B3780" t="str">
            <v>JOELHO 45 GRAUS, EM FERRO GALVANIZADO, CONEXÃO ROSQUEADA, DN 80 (3"), INSTALADO EM REDE DE ALIMENTAÇÃO PARA HIDRANTE - FORNECIMENTO E INSTALAÇÃO. AF_12/2015</v>
          </cell>
          <cell r="C3780" t="str">
            <v>UN</v>
          </cell>
          <cell r="D3780">
            <v>108.16</v>
          </cell>
        </row>
        <row r="3781">
          <cell r="A3781">
            <v>92636</v>
          </cell>
          <cell r="B3781" t="str">
            <v>JOELHO 90 GRAUS, EM FERRO GALVANIZADO, CONEXÃO ROSQUEADA, DN 80 (3"), INSTALADO EM REDE DE ALIMENTAÇÃO PARA HIDRANTE - FORNECIMENTO E INSTALAÇÃO. AF_12/2015</v>
          </cell>
          <cell r="C3781" t="str">
            <v>UN</v>
          </cell>
          <cell r="D3781">
            <v>99.25</v>
          </cell>
        </row>
        <row r="3782">
          <cell r="A3782">
            <v>92637</v>
          </cell>
          <cell r="B3782" t="str">
            <v>TÊ, EM FERRO GALVANIZADO, CONEXÃO ROSQUEADA, DN 25 (1"), INSTALADO EM REDE DE ALIMENTAÇÃO PARA HIDRANTE - FORNECIMENTO E INSTALAÇÃO. AF_12/2015</v>
          </cell>
          <cell r="C3782" t="str">
            <v>UN</v>
          </cell>
          <cell r="D3782">
            <v>41.64</v>
          </cell>
        </row>
        <row r="3783">
          <cell r="A3783">
            <v>92638</v>
          </cell>
          <cell r="B3783" t="str">
            <v>TÊ, EM FERRO GALVANIZADO, CONEXÃO ROSQUEADA, DN 32 (1 1/4"), INSTALADO EM REDE DE ALIMENTAÇÃO PARA HIDRANTE - FORNECIMENTO E INSTALAÇÃO. AF_12/2015</v>
          </cell>
          <cell r="C3783" t="str">
            <v>UN</v>
          </cell>
          <cell r="D3783">
            <v>49.74</v>
          </cell>
        </row>
        <row r="3784">
          <cell r="A3784">
            <v>92639</v>
          </cell>
          <cell r="B3784" t="str">
            <v>TÊ, EM FERRO GALVANIZADO, CONEXÃO ROSQUEADA, DN 40 (1 1/2"), INSTALADO EM REDE DE ALIMENTAÇÃO PARA HIDRANTE - FORNECIMENTO E INSTALAÇÃO. AF_12/2015</v>
          </cell>
          <cell r="C3784" t="str">
            <v>UN</v>
          </cell>
          <cell r="D3784">
            <v>57.01</v>
          </cell>
        </row>
        <row r="3785">
          <cell r="A3785">
            <v>92640</v>
          </cell>
          <cell r="B3785" t="str">
            <v>TÊ, EM FERRO GALVANIZADO, CONEXÃO ROSQUEADA, DN 50 (2"), INSTALADO EM REDE DE ALIMENTAÇÃO PARA HIDRANTE - FORNECIMENTO E INSTALAÇÃO. AF_12/2015</v>
          </cell>
          <cell r="C3785" t="str">
            <v>UN</v>
          </cell>
          <cell r="D3785">
            <v>72.34</v>
          </cell>
        </row>
        <row r="3786">
          <cell r="A3786">
            <v>92642</v>
          </cell>
          <cell r="B3786" t="str">
            <v>TÊ, EM FERRO GALVANIZADO, CONEXÃO ROSQUEADA, DN 65 (2 1/2"), INSTALADO EM REDE DE ALIMENTAÇÃO PARA HIDRANTE - FORNECIMENTO E INSTALAÇÃO. AF_12/2015</v>
          </cell>
          <cell r="C3786" t="str">
            <v>UN</v>
          </cell>
          <cell r="D3786">
            <v>105.8</v>
          </cell>
        </row>
        <row r="3787">
          <cell r="A3787">
            <v>92644</v>
          </cell>
          <cell r="B3787" t="str">
            <v>TÊ, EM FERRO GALVANIZADO, CONEXÃO ROSQUEADA, DN 80 (3"), INSTALADO EM REDE DE ALIMENTAÇÃO PARA HIDRANTE - FORNECIMENTO E INSTALAÇÃO. AF_12/2015</v>
          </cell>
          <cell r="C3787" t="str">
            <v>UN</v>
          </cell>
          <cell r="D3787">
            <v>131.54</v>
          </cell>
        </row>
        <row r="3788">
          <cell r="A3788">
            <v>92657</v>
          </cell>
          <cell r="B3788" t="str">
            <v>NIPLE, EM FERRO GALVANIZADO, CONEXÃO ROSQUEADA, DN 25 (1"), INSTALADO EM REDE DE ALIMENTAÇÃO PARA SPRINKLER - FORNECIMENTO E INSTALAÇÃO. AF_12/2015</v>
          </cell>
          <cell r="C3788" t="str">
            <v>UN</v>
          </cell>
          <cell r="D3788">
            <v>15.17</v>
          </cell>
        </row>
        <row r="3789">
          <cell r="A3789">
            <v>92658</v>
          </cell>
          <cell r="B3789" t="str">
            <v>LUVA, EM FERRO GALVANIZADO, CONEXÃO ROSQUEADA, DN 25 (1"), INSTALADO EM REDE DE ALIMENTAÇÃO PARA SPRINKLER - FORNECIMENTO E INSTALAÇÃO. AF_12/2015</v>
          </cell>
          <cell r="C3789" t="str">
            <v>UN</v>
          </cell>
          <cell r="D3789">
            <v>16.02</v>
          </cell>
        </row>
        <row r="3790">
          <cell r="A3790">
            <v>92659</v>
          </cell>
          <cell r="B3790" t="str">
            <v>NIPLE, EM FERRO GALVANIZADO, CONEXÃO ROSQUEADA, DN 32 (1 1/4"), INSTALADO EM REDE DE ALIMENTAÇÃO PARA SPRINKLER - FORNECIMENTO E INSTALAÇÃO. AF_12/2015</v>
          </cell>
          <cell r="C3790" t="str">
            <v>UN</v>
          </cell>
          <cell r="D3790">
            <v>18.309999999999999</v>
          </cell>
        </row>
        <row r="3791">
          <cell r="A3791">
            <v>92660</v>
          </cell>
          <cell r="B3791" t="str">
            <v>LUVA, EM FERRO GALVANIZADO, CONEXÃO ROSQUEADA, DN 32 (1 1/4"), INSTALADO EM REDE DE ALIMENTAÇÃO PARA SPRINKLER - FORNECIMENTO E INSTALAÇÃO. AF_12/2015</v>
          </cell>
          <cell r="C3791" t="str">
            <v>UN</v>
          </cell>
          <cell r="D3791">
            <v>19.100000000000001</v>
          </cell>
        </row>
        <row r="3792">
          <cell r="A3792">
            <v>92661</v>
          </cell>
          <cell r="B3792" t="str">
            <v>NIPLE, EM FERRO GALVANIZADO, CONEXÃO ROSQUEADA, DN 40 (1 1/2"), INSTALADO EM REDE DE ALIMENTAÇÃO PARA SPRINKLER - FORNECIMENTO E INSTALAÇÃO. AF_12/2015</v>
          </cell>
          <cell r="C3792" t="str">
            <v>UN</v>
          </cell>
          <cell r="D3792">
            <v>21.54</v>
          </cell>
        </row>
        <row r="3793">
          <cell r="A3793">
            <v>92662</v>
          </cell>
          <cell r="B3793" t="str">
            <v>LUVA, EM FERRO GALVANIZADO, CONEXÃO ROSQUEADA, DN 40 (1 1/2"), INSTALADO EM REDE DE ALIMENTAÇÃO PARA SPRINKLER - FORNECIMENTO E INSTALAÇÃO. AF_12/2015</v>
          </cell>
          <cell r="C3793" t="str">
            <v>UN</v>
          </cell>
          <cell r="D3793">
            <v>21.69</v>
          </cell>
        </row>
        <row r="3794">
          <cell r="A3794">
            <v>92663</v>
          </cell>
          <cell r="B3794" t="str">
            <v>NIPLE, EM FERRO GALVANIZADO, CONEXÃO ROSQUEADA, DN 50 (2"), INSTALADO EM REDE DE ALIMENTAÇÃO PARA SPRINKLER - FORNECIMENTO E INSTALAÇÃO. AF_12/2015</v>
          </cell>
          <cell r="C3794" t="str">
            <v>UN</v>
          </cell>
          <cell r="D3794">
            <v>28.2</v>
          </cell>
        </row>
        <row r="3795">
          <cell r="A3795">
            <v>92664</v>
          </cell>
          <cell r="B3795" t="str">
            <v>LUVA, EM FERRO GALVANIZADO, CONEXÃO ROSQUEADA, DN 50 (2"), INSTALADO EM REDE DE ALIMENTAÇÃO PARA SPRINKLER - FORNECIMENTO E INSTALAÇÃO. AF_12/2015</v>
          </cell>
          <cell r="C3795" t="str">
            <v>UN</v>
          </cell>
          <cell r="D3795">
            <v>28.19</v>
          </cell>
        </row>
        <row r="3796">
          <cell r="A3796">
            <v>92665</v>
          </cell>
          <cell r="B3796" t="str">
            <v>NIPLE, EM FERRO GALVANIZADO, CONEXÃO ROSQUEADA, DN 65 (2 1/2"), INSTALADO EM REDE DE ALIMENTAÇÃO PARA SPRINKLER - FORNECIMENTO E INSTALAÇÃO. AF_12/2015</v>
          </cell>
          <cell r="C3796" t="str">
            <v>UN</v>
          </cell>
          <cell r="D3796">
            <v>38.020000000000003</v>
          </cell>
        </row>
        <row r="3797">
          <cell r="A3797">
            <v>92666</v>
          </cell>
          <cell r="B3797" t="str">
            <v>LUVA, EM FERRO GALVANIZADO, CONEXÃO ROSQUEADA, DN 65 (2 1/2"), INSTALADO EM REDE DE ALIMENTAÇÃO PARA SPRINKLER - FORNECIMENTO E INSTALAÇÃO. AF_12/2015</v>
          </cell>
          <cell r="C3797" t="str">
            <v>UN</v>
          </cell>
          <cell r="D3797">
            <v>42.75</v>
          </cell>
        </row>
        <row r="3798">
          <cell r="A3798">
            <v>92667</v>
          </cell>
          <cell r="B3798" t="str">
            <v>NIPLE, EM FERRO GALVANIZADO, CONEXÃO ROSQUEADA, DN 80 (3"), INSTALADO EM REDE DE ALIMENTAÇÃO PARA SPRINKLER - FORNECIMENTO E INSTALAÇÃO. AF_12/2015</v>
          </cell>
          <cell r="C3798" t="str">
            <v>UN</v>
          </cell>
          <cell r="D3798">
            <v>54.82</v>
          </cell>
        </row>
        <row r="3799">
          <cell r="A3799">
            <v>92668</v>
          </cell>
          <cell r="B3799" t="str">
            <v>LUVA, EM FERRO GALVANIZADO, CONEXÃO ROSQUEADA, DN 80 (3"), INSTALADO EM REDE DE ALIMENTAÇÃO PARA SPRINKLER - FORNECIMENTO E INSTALAÇÃO. AF_12/2015</v>
          </cell>
          <cell r="C3799" t="str">
            <v>UN</v>
          </cell>
          <cell r="D3799">
            <v>59.03</v>
          </cell>
        </row>
        <row r="3800">
          <cell r="A3800">
            <v>92669</v>
          </cell>
          <cell r="B3800" t="str">
            <v>JOELHO 45 GRAUS, EM FERRO GALVANIZADO, CONEXÃO ROSQUEADA, DN 25 (1"), INSTALADO EM REDE DE ALIMENTAÇÃO PARA SPRINKLER - FORNECIMENTO E INSTALAÇÃO. AF_12/2015</v>
          </cell>
          <cell r="C3800" t="str">
            <v>UN</v>
          </cell>
          <cell r="D3800">
            <v>22.93</v>
          </cell>
        </row>
        <row r="3801">
          <cell r="A3801">
            <v>92670</v>
          </cell>
          <cell r="B3801" t="str">
            <v>JOELHO 90 GRAUS, EM FERRO GALVANIZADO, CONEXÃO ROSQUEADA, DN 25 (1"), INSTALADO EM REDE DE ALIMENTAÇÃO PARA SPRINKLER - FORNECIMENTO E INSTALAÇÃO. AF_12/2015</v>
          </cell>
          <cell r="C3801" t="str">
            <v>UN</v>
          </cell>
          <cell r="D3801">
            <v>21.8</v>
          </cell>
        </row>
        <row r="3802">
          <cell r="A3802">
            <v>92671</v>
          </cell>
          <cell r="B3802" t="str">
            <v>JOELHO 45 GRAUS, EM FERRO GALVANIZADO, CONEXÃO ROSQUEADA, DN 32 (1 1/4"), INSTALADO EM REDE DE ALIMENTAÇÃO PARA SPRINKLER - FORNECIMENTO E INSTALAÇÃO. AF_12/2015</v>
          </cell>
          <cell r="C3802" t="str">
            <v>UN</v>
          </cell>
          <cell r="D3802">
            <v>29.03</v>
          </cell>
        </row>
        <row r="3803">
          <cell r="A3803">
            <v>92672</v>
          </cell>
          <cell r="B3803" t="str">
            <v>JOELHO 90 GRAUS, EM FERRO GALVANIZADO, CONEXÃO ROSQUEADA, DN 32 (1 1/4"), INSTALADO EM REDE DE ALIMENTAÇÃO PARA SPRINKLER - FORNECIMENTO E INSTALAÇÃO. AF_12/2015</v>
          </cell>
          <cell r="C3803" t="str">
            <v>UN</v>
          </cell>
          <cell r="D3803">
            <v>26.79</v>
          </cell>
        </row>
        <row r="3804">
          <cell r="A3804">
            <v>92673</v>
          </cell>
          <cell r="B3804" t="str">
            <v>JOELHO 45 GRAUS, EM FERRO GALVANIZADO, CONEXÃO ROSQUEADA, DN 40 (1 1/2"), INSTALADO EM REDE DE ALIMENTAÇÃO PARA SPRINKLER - FORNECIMENTO E INSTALAÇÃO. AF_12/2015</v>
          </cell>
          <cell r="C3804" t="str">
            <v>UN</v>
          </cell>
          <cell r="D3804">
            <v>32.979999999999997</v>
          </cell>
        </row>
        <row r="3805">
          <cell r="A3805">
            <v>92674</v>
          </cell>
          <cell r="B3805" t="str">
            <v>JOELHO 90 GRAUS, EM FERRO GALVANIZADO, CONEXÃO ROSQUEADA, DN 40 (1 1/2"), INSTALADO EM REDE DE ALIMENTAÇÃO PARA SPRINKLER - FORNECIMENTO E INSTALAÇÃO. AF_12/2015</v>
          </cell>
          <cell r="C3805" t="str">
            <v>UN</v>
          </cell>
          <cell r="D3805">
            <v>31.44</v>
          </cell>
        </row>
        <row r="3806">
          <cell r="A3806">
            <v>92675</v>
          </cell>
          <cell r="B3806" t="str">
            <v>JOELHO 45 GRAUS, EM FERRO GALVANIZADO, CONEXÃO ROSQUEADA, DN 50 (2"), INSTALADO EM REDE DE ALIMENTAÇÃO PARA SPRINKLER - FORNECIMENTO E INSTALAÇÃO. AF_12/2015</v>
          </cell>
          <cell r="C3806" t="str">
            <v>UN</v>
          </cell>
          <cell r="D3806">
            <v>41.81</v>
          </cell>
        </row>
        <row r="3807">
          <cell r="A3807">
            <v>92676</v>
          </cell>
          <cell r="B3807" t="str">
            <v>JOELHO 90 GRAUS, EM FERRO GALVANIZADO, CONEXÃO ROSQUEADA, DN 50 (2"), INSTALADO EM REDE DE ALIMENTAÇÃO PARA SPRINKLER - FORNECIMENTO E INSTALAÇÃO. AF_12/2015</v>
          </cell>
          <cell r="C3807" t="str">
            <v>UN</v>
          </cell>
          <cell r="D3807">
            <v>40.76</v>
          </cell>
        </row>
        <row r="3808">
          <cell r="A3808">
            <v>92677</v>
          </cell>
          <cell r="B3808" t="str">
            <v>JOELHO 45 GRAUS, EM FERRO GALVANIZADO, CONEXÃO ROSQUEADA, DN 65 (2 1/2"), INSTALADO EM REDE DE ALIMENTAÇÃO PARA SPRINKLER - FORNECIMENTO E INSTALAÇÃO. AF_12/2015</v>
          </cell>
          <cell r="C3808" t="str">
            <v>UN</v>
          </cell>
          <cell r="D3808">
            <v>66.06</v>
          </cell>
        </row>
        <row r="3809">
          <cell r="A3809">
            <v>92678</v>
          </cell>
          <cell r="B3809" t="str">
            <v>JOELHO 90 GRAUS, EM FERRO GALVANIZADO, CONEXÃO ROSQUEADA, DN 65 (2 1/2"), INSTALADO EM REDE DE ALIMENTAÇÃO PARA SPRINKLER - FORNECIMENTO E INSTALAÇÃO. AF_12/2015</v>
          </cell>
          <cell r="C3809" t="str">
            <v>UN</v>
          </cell>
          <cell r="D3809">
            <v>61.43</v>
          </cell>
        </row>
        <row r="3810">
          <cell r="A3810">
            <v>92679</v>
          </cell>
          <cell r="B3810" t="str">
            <v>JOELHO 45 GRAUS, EM FERRO GALVANIZADO, CONEXÃO ROSQUEADA, DN 80 (3"), INSTALADO EM REDE DE ALIMENTAÇÃO PARA SPRINKLER - FORNECIMENTO E INSTALAÇÃO. AF_12/2015</v>
          </cell>
          <cell r="C3810" t="str">
            <v>UN</v>
          </cell>
          <cell r="D3810">
            <v>89.34</v>
          </cell>
        </row>
        <row r="3811">
          <cell r="A3811">
            <v>92680</v>
          </cell>
          <cell r="B3811" t="str">
            <v>JOELHO 90 GRAUS, EM FERRO GALVANIZADO, CONEXÃO ROSQUEADA, DN 80 (3"), INSTALADO EM REDE DE ALIMENTAÇÃO PARA SPRINKLER - FORNECIMENTO E INSTALAÇÃO. AF_12/2015</v>
          </cell>
          <cell r="C3811" t="str">
            <v>UN</v>
          </cell>
          <cell r="D3811">
            <v>80.430000000000007</v>
          </cell>
        </row>
        <row r="3812">
          <cell r="A3812">
            <v>92681</v>
          </cell>
          <cell r="B3812" t="str">
            <v>TÊ, EM FERRO GALVANIZADO, CONEXÃO ROSQUEADA, DN 25 (1"), INSTALADO EM REDE DE ALIMENTAÇÃO PARA SPRINKLER - FORNECIMENTO E INSTALAÇÃO. AF_12/2015</v>
          </cell>
          <cell r="C3812" t="str">
            <v>UN</v>
          </cell>
          <cell r="D3812">
            <v>29.52</v>
          </cell>
        </row>
        <row r="3813">
          <cell r="A3813">
            <v>92682</v>
          </cell>
          <cell r="B3813" t="str">
            <v>TÊ, EM FERRO GALVANIZADO, CONEXÃO ROSQUEADA, DN 32 (1 1/4"), INSTALADO EM REDE DE ALIMENTAÇÃO PARA SPRINKLER - FORNECIMENTO E INSTALAÇÃO. AF_12/2015</v>
          </cell>
          <cell r="C3813" t="str">
            <v>UN</v>
          </cell>
          <cell r="D3813">
            <v>35.97</v>
          </cell>
        </row>
        <row r="3814">
          <cell r="A3814">
            <v>92683</v>
          </cell>
          <cell r="B3814" t="str">
            <v>TÊ, EM FERRO GALVANIZADO, CONEXÃO ROSQUEADA, DN 40 (1 1/2"), INSTALADO EM REDE DE ALIMENTAÇÃO PARA SPRINKLER - FORNECIMENTO E INSTALAÇÃO. AF_12/2015</v>
          </cell>
          <cell r="C3814" t="str">
            <v>UN</v>
          </cell>
          <cell r="D3814">
            <v>41.39</v>
          </cell>
        </row>
        <row r="3815">
          <cell r="A3815">
            <v>92684</v>
          </cell>
          <cell r="B3815" t="str">
            <v>TÊ, EM FERRO GALVANIZADO, CONEXÃO ROSQUEADA, DN 50 (2"), INSTALADO EM REDE DE ALIMENTAÇÃO PARA SPRINKLER - FORNECIMENTO E INSTALAÇÃO. AF_12/2015</v>
          </cell>
          <cell r="C3815" t="str">
            <v>UN</v>
          </cell>
          <cell r="D3815">
            <v>54.35</v>
          </cell>
        </row>
        <row r="3816">
          <cell r="A3816">
            <v>92685</v>
          </cell>
          <cell r="B3816" t="str">
            <v>TÊ, EM FERRO GALVANIZADO, CONEXÃO ROSQUEADA, DN 65 (2 1/2"), INSTALADO EM REDE DE ALIMENTAÇÃO PARA SPRINKLER - FORNECIMENTO E INSTALAÇÃO. AF_12/2015</v>
          </cell>
          <cell r="C3816" t="str">
            <v>UN</v>
          </cell>
          <cell r="D3816">
            <v>84.28</v>
          </cell>
        </row>
        <row r="3817">
          <cell r="A3817">
            <v>92686</v>
          </cell>
          <cell r="B3817" t="str">
            <v>TÊ, EM FERRO GALVANIZADO, CONEXÃO ROSQUEADA, DN 80 (3"), INSTALADO EM REDE DE ALIMENTAÇÃO PARA SPRINKLER - FORNECIMENTO E INSTALAÇÃO. AF_12/2015</v>
          </cell>
          <cell r="C3817" t="str">
            <v>UN</v>
          </cell>
          <cell r="D3817">
            <v>106.43</v>
          </cell>
        </row>
        <row r="3818">
          <cell r="A3818">
            <v>92692</v>
          </cell>
          <cell r="B3818" t="str">
            <v>NIPLE, EM FERRO GALVANIZADO, CONEXÃO ROSQUEADA, DN 15 (1/2"), INSTALADO EM RAMAIS E SUB-RAMAIS DE GÁS - FORNECIMENTO E INSTALAÇÃO. AF_12/2015</v>
          </cell>
          <cell r="C3818" t="str">
            <v>UN</v>
          </cell>
          <cell r="D3818">
            <v>8.27</v>
          </cell>
        </row>
        <row r="3819">
          <cell r="A3819">
            <v>92693</v>
          </cell>
          <cell r="B3819" t="str">
            <v>LUVA, EM FERRO GALVANIZADO, CONEXÃO ROSQUEADA, DN 15 (1/2"), INSTALADO EM RAMAIS E SUB-RAMAIS DE GÁS - FORNECIMENTO E INSTALAÇÃO. AF_12/2015</v>
          </cell>
          <cell r="C3819" t="str">
            <v>UN</v>
          </cell>
          <cell r="D3819">
            <v>8.4600000000000009</v>
          </cell>
        </row>
        <row r="3820">
          <cell r="A3820">
            <v>92694</v>
          </cell>
          <cell r="B3820" t="str">
            <v>NIPLE, EM FERRO GALVANIZADO, CONEXÃO ROSQUEADA, DN 20 (3/4"), INSTALADO EM RAMAIS E SUB-RAMAIS DE GÁS - FORNECIMENTO E INSTALAÇÃO. AF_12/2015</v>
          </cell>
          <cell r="C3820" t="str">
            <v>UN</v>
          </cell>
          <cell r="D3820">
            <v>13.3</v>
          </cell>
        </row>
        <row r="3821">
          <cell r="A3821">
            <v>92695</v>
          </cell>
          <cell r="B3821" t="str">
            <v>LUVA, EM FERRO GALVANIZADO, CONEXÃO ROSQUEADA, DN 20 (3/4"), INSTALADO EM RAMAIS E SUB-RAMAIS DE GÁS - FORNECIMENTO E INSTALAÇÃO. AF_12/2015</v>
          </cell>
          <cell r="C3821" t="str">
            <v>UN</v>
          </cell>
          <cell r="D3821">
            <v>13.49</v>
          </cell>
        </row>
        <row r="3822">
          <cell r="A3822">
            <v>92696</v>
          </cell>
          <cell r="B3822" t="str">
            <v>NIPLE, EM FERRO GALVANIZADO, CONEXÃO ROSQUEADA, DN 25 (1"), INSTALADO EM RAMAIS E SUB-RAMAIS DE GÁS - FORNECIMENTO E INSTALAÇÃO. AF_12/2015</v>
          </cell>
          <cell r="C3822" t="str">
            <v>UN</v>
          </cell>
          <cell r="D3822">
            <v>20.95</v>
          </cell>
        </row>
        <row r="3823">
          <cell r="A3823">
            <v>92697</v>
          </cell>
          <cell r="B3823" t="str">
            <v>LUVA, EM FERRO GALVANIZADO, CONEXÃO ROSQUEADA, DN 25 (1"), INSTALADO EM RAMAIS E SUB-RAMAIS DE GÁS - FORNECIMENTO E INSTALAÇÃO. AF_12/2015</v>
          </cell>
          <cell r="C3823" t="str">
            <v>UN</v>
          </cell>
          <cell r="D3823">
            <v>21.8</v>
          </cell>
        </row>
        <row r="3824">
          <cell r="A3824">
            <v>92698</v>
          </cell>
          <cell r="B3824" t="str">
            <v>JOELHO 45 GRAUS, EM FERRO GALVANIZADO, CONEXÃO ROSQUEADA, DN 15 (1/2"), INSTALADO EM RAMAIS E SUB-RAMAIS DE GÁS - FORNECIMENTO E INSTALAÇÃO. AF_12/2015</v>
          </cell>
          <cell r="C3824" t="str">
            <v>UN</v>
          </cell>
          <cell r="D3824">
            <v>12.23</v>
          </cell>
        </row>
        <row r="3825">
          <cell r="A3825">
            <v>92699</v>
          </cell>
          <cell r="B3825" t="str">
            <v>JOELHO 90 GRAUS, EM FERRO GALVANIZADO, CONEXÃO ROSQUEADA, DN 15 (1/2"), INSTALADO EM RAMAIS E SUB-RAMAIS DE GÁS - FORNECIMENTO E INSTALAÇÃO. AF_12/2015</v>
          </cell>
          <cell r="C3825" t="str">
            <v>UN</v>
          </cell>
          <cell r="D3825">
            <v>11.61</v>
          </cell>
        </row>
        <row r="3826">
          <cell r="A3826">
            <v>92700</v>
          </cell>
          <cell r="B3826" t="str">
            <v>JOELHO 45 GRAUS, EM FERRO GALVANIZADO, CONEXÃO ROSQUEADA, DN 20 (3/4"), INSTALADO EM RAMAIS E SUB-RAMAIS DE GÁS - FORNECIMENTO E INSTALAÇÃO. AF_12/2015</v>
          </cell>
          <cell r="C3826" t="str">
            <v>UN</v>
          </cell>
          <cell r="D3826">
            <v>20.11</v>
          </cell>
        </row>
        <row r="3827">
          <cell r="A3827">
            <v>92701</v>
          </cell>
          <cell r="B3827" t="str">
            <v>JOELHO 90 GRAUS, EM FERRO GALVANIZADO, CONEXÃO ROSQUEADA, DN 20 (3/4"), INSTALADO EM RAMAIS E SUB-RAMAIS DE GÁS - FORNECIMENTO E INSTALAÇÃO. AF_12/2015</v>
          </cell>
          <cell r="C3827" t="str">
            <v>UN</v>
          </cell>
          <cell r="D3827">
            <v>19.2</v>
          </cell>
        </row>
        <row r="3828">
          <cell r="A3828">
            <v>92702</v>
          </cell>
          <cell r="B3828" t="str">
            <v>JOELHO 45 GRAUS, EM FERRO GALVANIZADO, CONEXÃO ROSQUEADA, DN 25 (1"), INSTALADO EM RAMAIS E SUB-RAMAIS DE GÁS - FORNECIMENTO E INSTALAÇÃO. AF_12/2015</v>
          </cell>
          <cell r="C3828" t="str">
            <v>UN</v>
          </cell>
          <cell r="D3828">
            <v>31.66</v>
          </cell>
        </row>
        <row r="3829">
          <cell r="A3829">
            <v>92703</v>
          </cell>
          <cell r="B3829" t="str">
            <v>JOELHO 90 GRAUS, EM FERRO GALVANIZADO, CONEXÃO ROSQUEADA, DN 25 (1"), INSTALADO EM RAMAIS E SUB-RAMAIS DE GÁS - FORNECIMENTO E INSTALAÇÃO. AF_12/2015</v>
          </cell>
          <cell r="C3829" t="str">
            <v>UN</v>
          </cell>
          <cell r="D3829">
            <v>30.53</v>
          </cell>
        </row>
        <row r="3830">
          <cell r="A3830">
            <v>92704</v>
          </cell>
          <cell r="B3830" t="str">
            <v>TÊ, EM FERRO GALVANIZADO, CONEXÃO ROSQUEADA, DN 15 (1/2"), INSTALADO EM RAMAIS E SUB-RAMAIS DE GÁS - FORNECIMENTO E INSTALAÇÃO. AF_12/2015</v>
          </cell>
          <cell r="C3830" t="str">
            <v>UN</v>
          </cell>
          <cell r="D3830">
            <v>15.63</v>
          </cell>
        </row>
        <row r="3831">
          <cell r="A3831">
            <v>92705</v>
          </cell>
          <cell r="B3831" t="str">
            <v>TÊ, EM FERRO GALVANIZADO, CONEXÃO ROSQUEADA, DN 20 (3/4"), INSTALADO EM RAMAIS E SUB-RAMAIS DE GÁS - FORNECIMENTO E INSTALAÇÃO. AF_12/2015</v>
          </cell>
          <cell r="C3831" t="str">
            <v>UN</v>
          </cell>
          <cell r="D3831">
            <v>25.43</v>
          </cell>
        </row>
        <row r="3832">
          <cell r="A3832">
            <v>92706</v>
          </cell>
          <cell r="B3832" t="str">
            <v>TÊ, EM FERRO GALVANIZADO, CONEXÃO ROSQUEADA, DN 25 (1"), INSTALADO EM RAMAIS E SUB-RAMAIS DE GÁS - FORNECIMENTO E INSTALAÇÃO. AF_12/2015</v>
          </cell>
          <cell r="C3832" t="str">
            <v>UN</v>
          </cell>
          <cell r="D3832">
            <v>41.16</v>
          </cell>
        </row>
        <row r="3833">
          <cell r="A3833">
            <v>92889</v>
          </cell>
          <cell r="B3833" t="str">
            <v>UNIÃO, EM FERRO GALVANIZADO, DN 50 (2"), CONEXÃO ROSQUEADA, INSTALADO EM PRUMADAS - FORNECIMENTO E INSTALAÇÃO. AF_12/2015</v>
          </cell>
          <cell r="C3833" t="str">
            <v>UN</v>
          </cell>
          <cell r="D3833">
            <v>67.900000000000006</v>
          </cell>
        </row>
        <row r="3834">
          <cell r="A3834">
            <v>92890</v>
          </cell>
          <cell r="B3834" t="str">
            <v>UNIÃO, EM FERRO GALVANIZADO, DN 65 (2 1/2"), CONEXÃO ROSQUEADA, INSTALADO EM PRUMADAS - FORNECIMENTO E INSTALAÇÃO. AF_12/2015</v>
          </cell>
          <cell r="C3834" t="str">
            <v>UN</v>
          </cell>
          <cell r="D3834">
            <v>100.48</v>
          </cell>
        </row>
        <row r="3835">
          <cell r="A3835">
            <v>92891</v>
          </cell>
          <cell r="B3835" t="str">
            <v>UNIÃO, EM FERRO GALVANIZADO, DN 80 (3"), CONEXÃO ROSQUEADA, INSTALADO EM PRUMADAS - FORNECIMENTO E INSTALAÇÃO. AF_12/2015</v>
          </cell>
          <cell r="C3835" t="str">
            <v>UN</v>
          </cell>
          <cell r="D3835">
            <v>144.93</v>
          </cell>
        </row>
        <row r="3836">
          <cell r="A3836">
            <v>92892</v>
          </cell>
          <cell r="B3836" t="str">
            <v>UNIÃO, EM FERRO GALVANIZADO, DN 25 (1"), CONEXÃO ROSQUEADA, INSTALADO EM REDE DE ALIMENTAÇÃO PARA HIDRANTE - FORNECIMENTO E INSTALAÇÃO. AF_12/2015</v>
          </cell>
          <cell r="C3836" t="str">
            <v>UN</v>
          </cell>
          <cell r="D3836">
            <v>31.19</v>
          </cell>
        </row>
        <row r="3837">
          <cell r="A3837">
            <v>92893</v>
          </cell>
          <cell r="B3837" t="str">
            <v>UNIÃO, EM FERRO GALVANIZADO, DN 32 (1 1/4"), CONEXÃO ROSQUEADA, INSTALADO EM REDE DE ALIMENTAÇÃO PARA HIDRANTE - FORNECIMENTO E INSTALAÇÃO. AF_12/2015</v>
          </cell>
          <cell r="C3837" t="str">
            <v>UN</v>
          </cell>
          <cell r="D3837">
            <v>42.94</v>
          </cell>
        </row>
        <row r="3838">
          <cell r="A3838">
            <v>92894</v>
          </cell>
          <cell r="B3838" t="str">
            <v>UNIÃO, EM FERRO GALVANIZADO, DN 40 (1 1/2"), CONEXÃO ROSQUEADA, INSTALADO EM REDE DE ALIMENTAÇÃO PARA HIDRANTE - FORNECIMENTO E INSTALAÇÃO. AF_12/2015</v>
          </cell>
          <cell r="C3838" t="str">
            <v>UN</v>
          </cell>
          <cell r="D3838">
            <v>50.82</v>
          </cell>
        </row>
        <row r="3839">
          <cell r="A3839">
            <v>92895</v>
          </cell>
          <cell r="B3839" t="str">
            <v>UNIÃO, EM FERRO GALVANIZADO, DN 50 (2"), CONEXÃO ROSQUEADA, INSTALADO EM REDE DE ALIMENTAÇÃO PARA HIDRANTE - FORNECIMENTO E INSTALAÇÃO. AF_12/2015</v>
          </cell>
          <cell r="C3839" t="str">
            <v>UN</v>
          </cell>
          <cell r="D3839">
            <v>67.86</v>
          </cell>
        </row>
        <row r="3840">
          <cell r="A3840">
            <v>92896</v>
          </cell>
          <cell r="B3840" t="str">
            <v>UNIÃO, EM FERRO GALVANIZADO, DN 65 (2 1/2"), CONEXÃO ROSQUEADA, INSTALADO EM REDE DE ALIMENTAÇÃO PARA HIDRANTE - FORNECIMENTO E INSTALAÇÃO. AF_12/2015</v>
          </cell>
          <cell r="C3840" t="str">
            <v>UN</v>
          </cell>
          <cell r="D3840">
            <v>101.56</v>
          </cell>
        </row>
        <row r="3841">
          <cell r="A3841">
            <v>92897</v>
          </cell>
          <cell r="B3841" t="str">
            <v>UNIÃO, EM FERRO GALVANIZADO, DN 80 (3"), CONEXÃO ROSQUEADA, INSTALADO EM REDE DE ALIMENTAÇÃO PARA HIDRANTE - FORNECIMENTO E INSTALAÇÃO. AF_12/2015</v>
          </cell>
          <cell r="C3841" t="str">
            <v>UN</v>
          </cell>
          <cell r="D3841">
            <v>147.16999999999999</v>
          </cell>
        </row>
        <row r="3842">
          <cell r="A3842">
            <v>92898</v>
          </cell>
          <cell r="B3842" t="str">
            <v>UNIÃO, EM FERRO GALVANIZADO, CONEXÃO ROSQUEADA, DN 25 (1"), INSTALADO EM REDE DE ALIMENTAÇÃO PARA SPRINKLER - FORNECIMENTO E INSTALAÇÃO. AF_12/2015</v>
          </cell>
          <cell r="C3842" t="str">
            <v>UN</v>
          </cell>
          <cell r="D3842">
            <v>25.15</v>
          </cell>
        </row>
        <row r="3843">
          <cell r="A3843">
            <v>92899</v>
          </cell>
          <cell r="B3843" t="str">
            <v>UNIÃO, EM FERRO GALVANIZADO, CONEXÃO ROSQUEADA, DN 32 (1 1/4"), INSTALADO EM REDE DE ALIMENTAÇÃO PARA SPRINKLER - FORNECIMENTO E INSTALAÇÃO. AF_12/2015</v>
          </cell>
          <cell r="C3843" t="str">
            <v>UN</v>
          </cell>
          <cell r="D3843">
            <v>36.07</v>
          </cell>
        </row>
        <row r="3844">
          <cell r="A3844">
            <v>92900</v>
          </cell>
          <cell r="B3844" t="str">
            <v>UNIÃO, EM FERRO GALVANIZADO, CONEXÃO ROSQUEADA, DN 40 (1 1/2"), INSTALADO EM REDE DE ALIMENTAÇÃO PARA SPRINKLER - FORNECIMENTO E INSTALAÇÃO. AF_12/2015</v>
          </cell>
          <cell r="C3844" t="str">
            <v>UN</v>
          </cell>
          <cell r="D3844">
            <v>42.99</v>
          </cell>
        </row>
        <row r="3845">
          <cell r="A3845">
            <v>92901</v>
          </cell>
          <cell r="B3845" t="str">
            <v>UNIÃO, EM FERRO GALVANIZADO, CONEXÃO ROSQUEADA, DN 50 (2"), INSTALADO EM REDE DE ALIMENTAÇÃO PARA SPRINKLER - FORNECIMENTO E INSTALAÇÃO. AF_12/2015</v>
          </cell>
          <cell r="C3845" t="str">
            <v>UN</v>
          </cell>
          <cell r="D3845">
            <v>58.86</v>
          </cell>
        </row>
        <row r="3846">
          <cell r="A3846">
            <v>92902</v>
          </cell>
          <cell r="B3846" t="str">
            <v>UNIÃO, EM FERRO GALVANIZADO, CONEXÃO ROSQUEADA, DN 65 (2 1/2"), INSTALADO EM REDE DE ALIMENTAÇÃO PARA SPRINKLER - FORNECIMENTO E INSTALAÇÃO. AF_12/2015</v>
          </cell>
          <cell r="C3846" t="str">
            <v>UN</v>
          </cell>
          <cell r="D3846">
            <v>90.76</v>
          </cell>
        </row>
        <row r="3847">
          <cell r="A3847">
            <v>92903</v>
          </cell>
          <cell r="B3847" t="str">
            <v>UNIÃO, EM FERRO GALVANIZADO, CONEXÃO ROSQUEADA, DN 80 (3"), INSTALADO EM REDE DE ALIMENTAÇÃO PARA SPRINKLER - FORNECIMENTO E INSTALAÇÃO. AF_12/2015</v>
          </cell>
          <cell r="C3847" t="str">
            <v>UN</v>
          </cell>
          <cell r="D3847">
            <v>134.61000000000001</v>
          </cell>
        </row>
        <row r="3848">
          <cell r="A3848">
            <v>92904</v>
          </cell>
          <cell r="B3848" t="str">
            <v>UNIÃO, EM FERRO GALVANIZADO, CONEXÃO ROSQUEADA, DN 15 (1/2"), INSTALADO EM RAMAIS E SUB-RAMAIS DE GÁS - FORNECIMENTO E INSTALAÇÃO. AF_12/2015</v>
          </cell>
          <cell r="C3848" t="str">
            <v>UN</v>
          </cell>
          <cell r="D3848">
            <v>16.84</v>
          </cell>
        </row>
        <row r="3849">
          <cell r="A3849">
            <v>92905</v>
          </cell>
          <cell r="B3849" t="str">
            <v>UNIÃO, EM FERRO GALVANIZADO, CONEXÃO ROSQUEADA, DN 20 (3/4"), INSTALADO EM RAMAIS E SUB-RAMAIS DE GÁS - FORNECIMENTO E INSTALAÇÃO. AF_12/2015</v>
          </cell>
          <cell r="C3849" t="str">
            <v>UN</v>
          </cell>
          <cell r="D3849">
            <v>24.48</v>
          </cell>
        </row>
        <row r="3850">
          <cell r="A3850">
            <v>92906</v>
          </cell>
          <cell r="B3850" t="str">
            <v>UNIÃO, EM FERRO GALVANIZADO, CONEXÃO ROSQUEADA, DN 25 (1"), INSTALADO EM RAMAIS E SUB-RAMAIS DE GÁS - FORNECIMENTO E INSTALAÇÃO. AF_12/2015</v>
          </cell>
          <cell r="C3850" t="str">
            <v>UN</v>
          </cell>
          <cell r="D3850">
            <v>30.93</v>
          </cell>
        </row>
        <row r="3851">
          <cell r="A3851">
            <v>92907</v>
          </cell>
          <cell r="B3851" t="str">
            <v>LUVA DE REDUÇÃO, EM FERRO GALVANIZADO, 2" X 1 1/2", CONEXÃO ROSQUEADA, INSTALADO EM PRUMADAS - FORNECIMENTO E INSTALAÇÃO. AF_12/2015</v>
          </cell>
          <cell r="C3851" t="str">
            <v>UN</v>
          </cell>
          <cell r="D3851">
            <v>39.01</v>
          </cell>
        </row>
        <row r="3852">
          <cell r="A3852">
            <v>92908</v>
          </cell>
          <cell r="B3852" t="str">
            <v>LUVA DE REDUÇÃO, EM FERRO GALVANIZADO, 2" X 1 1/4", CONEXÃO ROSQUEADA, INSTALADO EM PRUMADAS - FORNECIMENTO E INSTALAÇÃO. AF_12/2015</v>
          </cell>
          <cell r="C3852" t="str">
            <v>UN</v>
          </cell>
          <cell r="D3852">
            <v>39.01</v>
          </cell>
        </row>
        <row r="3853">
          <cell r="A3853">
            <v>92909</v>
          </cell>
          <cell r="B3853" t="str">
            <v>LUVA DE REDUÇÃO, EM FERRO GALVANIZADO, 2" X 1", CONEXÃO ROSQUEADA, INSTALADO EM PRUMADAS - FORNECIMENTO E INSTALAÇÃO. AF_12/2015</v>
          </cell>
          <cell r="C3853" t="str">
            <v>UN</v>
          </cell>
          <cell r="D3853">
            <v>39.01</v>
          </cell>
        </row>
        <row r="3854">
          <cell r="A3854">
            <v>92910</v>
          </cell>
          <cell r="B3854" t="str">
            <v>LUVA DE REDUÇÃO, EM FERRO GALVANIZADO, 2 1/2" X 1 1/2", CONEXÃO ROSQUEADA, INSTALADO EM PRUMADAS - FORNECIMENTO E INSTALAÇÃO. AF_12/2015</v>
          </cell>
          <cell r="C3854" t="str">
            <v>UN</v>
          </cell>
          <cell r="D3854">
            <v>54.46</v>
          </cell>
        </row>
        <row r="3855">
          <cell r="A3855">
            <v>92911</v>
          </cell>
          <cell r="B3855" t="str">
            <v>LUVA DE REDUÇÃO, EM FERRO GALVANIZADO, 2 1/2" X 2", CONEXÃO ROSQUEADA, INSTALADO EM PRUMADAS - FORNECIMENTO E INSTALAÇÃO. AF_12/2015</v>
          </cell>
          <cell r="C3855" t="str">
            <v>UN</v>
          </cell>
          <cell r="D3855">
            <v>54.46</v>
          </cell>
        </row>
        <row r="3856">
          <cell r="A3856">
            <v>92912</v>
          </cell>
          <cell r="B3856" t="str">
            <v>LUVA DE REDUÇÃO, EM FERRO GALVANIZADO, 3" X 1 1/2", CONEXÃO ROSQUEADA, INSTALADO EM PRUMADAS - FORNECIMENTO E INSTALAÇÃO. AF_12/2015</v>
          </cell>
          <cell r="C3856" t="str">
            <v>UN</v>
          </cell>
          <cell r="D3856">
            <v>70.930000000000007</v>
          </cell>
        </row>
        <row r="3857">
          <cell r="A3857">
            <v>92913</v>
          </cell>
          <cell r="B3857" t="str">
            <v>LUVA DE REDUÇÃO, EM FERRO GALVANIZADO, 3" X 2 1/2", CONEXÃO ROSQUEADA, INSTALADO EM PRUMADAS - FORNECIMENTO E INSTALAÇÃO. AF_12/2015</v>
          </cell>
          <cell r="C3857" t="str">
            <v>UN</v>
          </cell>
          <cell r="D3857">
            <v>72.83</v>
          </cell>
        </row>
        <row r="3858">
          <cell r="A3858">
            <v>92914</v>
          </cell>
          <cell r="B3858" t="str">
            <v>LUVA DE REDUÇÃO, EM FERRO GALVANIZADO, 3" X 2", CONEXÃO ROSQUEADA, INSTALADO EM PRUMADAS - FORNECIMENTO E INSTALAÇÃO. AF_12/2015</v>
          </cell>
          <cell r="C3858" t="str">
            <v>UN</v>
          </cell>
          <cell r="D3858">
            <v>72.83</v>
          </cell>
        </row>
        <row r="3859">
          <cell r="A3859">
            <v>92918</v>
          </cell>
          <cell r="B3859" t="str">
            <v>LUVA DE REDUÇÃO, EM FERRO GALVANIZADO, 1" X 1/2", CONEXÃO ROSQUEADA, INSTALADO EM REDE DE ALIMENTAÇÃO PARA HIDRANTE - FORNECIMENTO E INSTALAÇÃO. AF_12/2015</v>
          </cell>
          <cell r="C3859" t="str">
            <v>UN</v>
          </cell>
          <cell r="D3859">
            <v>21.99</v>
          </cell>
        </row>
        <row r="3860">
          <cell r="A3860">
            <v>92920</v>
          </cell>
          <cell r="B3860" t="str">
            <v>LUVA DE REDUÇÃO, EM FERRO GALVANIZADO, 1" X 3/4", CONEXÃO ROSQUEADA, INSTALADO EM REDE DE ALIMENTAÇÃO PARA HIDRANTE - FORNECIMENTO E INSTALAÇÃO. AF_12/2015</v>
          </cell>
          <cell r="C3860" t="str">
            <v>UN</v>
          </cell>
          <cell r="D3860">
            <v>22.11</v>
          </cell>
        </row>
        <row r="3861">
          <cell r="A3861">
            <v>92925</v>
          </cell>
          <cell r="B3861" t="str">
            <v>LUVA DE REDUÇÃO, EM FERRO GALVANIZADO, 1 1/4" X 1", CONEXÃO ROSQUEADA, INSTALADO EM REDE DE ALIMENTAÇÃO PARA HIDRANTE - FORNECIMENTO E INSTALAÇÃO. AF_12/2015</v>
          </cell>
          <cell r="C3861" t="str">
            <v>UN</v>
          </cell>
          <cell r="D3861">
            <v>26.6</v>
          </cell>
        </row>
        <row r="3862">
          <cell r="A3862">
            <v>92926</v>
          </cell>
          <cell r="B3862" t="str">
            <v>LUVA DE REDUÇÃO, EM FERRO GALVANIZADO, 1 1/4" X 1/2", CONEXÃO ROSQUEADA, INSTALADO EM REDE DE ALIMENTAÇÃO PARA HIDRANTE - FORNECIMENTO E INSTALAÇÃO. AF_12/2015</v>
          </cell>
          <cell r="C3862" t="str">
            <v>UN</v>
          </cell>
          <cell r="D3862">
            <v>26.6</v>
          </cell>
        </row>
        <row r="3863">
          <cell r="A3863">
            <v>92927</v>
          </cell>
          <cell r="B3863" t="str">
            <v>LUVA DE REDUÇÃO, EM FERRO GALVANIZADO, 1 1/4" X 3/4", CONEXÃO ROSQUEADA, INSTALADO EM REDE DE ALIMENTAÇÃO PARA HIDRANTE - FORNECIMENTO E INSTALAÇÃO. AF_12/2015</v>
          </cell>
          <cell r="C3863" t="str">
            <v>UN</v>
          </cell>
          <cell r="D3863">
            <v>26.6</v>
          </cell>
        </row>
        <row r="3864">
          <cell r="A3864">
            <v>92928</v>
          </cell>
          <cell r="B3864" t="str">
            <v>LUVA DE REDUÇÃO, EM FERRO GALVANIZADO, 1 1/2" X 1 1/4", CONEXÃO ROSQUEADA, INSTALADO EM REDE DE ALIMENTAÇÃO PARA HIDRANTE - FORNECIMENTO E INSTALAÇÃO. AF_12/2015</v>
          </cell>
          <cell r="C3864" t="str">
            <v>UN</v>
          </cell>
          <cell r="D3864">
            <v>30.18</v>
          </cell>
        </row>
        <row r="3865">
          <cell r="A3865">
            <v>92929</v>
          </cell>
          <cell r="B3865" t="str">
            <v>LUVA DE REDUÇÃO, EM FERRO GALVANIZADO, 1 1/2" X 1", CONEXÃO ROSQUEADA, INSTALADO EM REDE DE ALIMENTAÇÃO PARA HIDRANTE - FORNECIMENTO E INSTALAÇÃO. AF_12/2015</v>
          </cell>
          <cell r="C3865" t="str">
            <v>UN</v>
          </cell>
          <cell r="D3865">
            <v>30.18</v>
          </cell>
        </row>
        <row r="3866">
          <cell r="A3866">
            <v>92930</v>
          </cell>
          <cell r="B3866" t="str">
            <v>LUVA DE REDUÇÃO, EM FERRO GALVANIZADO, 1 1/2" X 3/4", CONEXÃO ROSQUEADA, INSTALADO EM REDE DE ALIMENTAÇÃO PARA HIDRANTE - FORNECIMENTO E INSTALAÇÃO. AF_12/2015</v>
          </cell>
          <cell r="C3866" t="str">
            <v>UN</v>
          </cell>
          <cell r="D3866">
            <v>30.18</v>
          </cell>
        </row>
        <row r="3867">
          <cell r="A3867">
            <v>92931</v>
          </cell>
          <cell r="B3867" t="str">
            <v>LUVA DE REDUÇÃO, EM FERRO GALVANIZADO, 2" X 1 1/2", CONEXÃO ROSQUEADA, INSTALADO EM REDE DE ALIMENTAÇÃO PARA HIDRANTE - FORNECIMENTO E INSTALAÇÃO. AF_12/2015</v>
          </cell>
          <cell r="C3867" t="str">
            <v>UN</v>
          </cell>
          <cell r="D3867">
            <v>38.97</v>
          </cell>
        </row>
        <row r="3868">
          <cell r="A3868">
            <v>92932</v>
          </cell>
          <cell r="B3868" t="str">
            <v>LUVA DE REDUÇÃO, EM FERRO GALVANIZADO, 2" X 1 1/4", CONEXÃO ROSQUEADA, INSTALADO EM REDE DE ALIMENTAÇÃO PARA HIDRANTE - FORNECIMENTO E INSTALAÇÃO. AF_12/2015</v>
          </cell>
          <cell r="C3868" t="str">
            <v>UN</v>
          </cell>
          <cell r="D3868">
            <v>38.97</v>
          </cell>
        </row>
        <row r="3869">
          <cell r="A3869">
            <v>92933</v>
          </cell>
          <cell r="B3869" t="str">
            <v>LUVA DE REDUÇÃO, EM FERRO GALVANIZADO, 2" X 1", CONEXÃO ROSQUEADA, INSTALADO EM REDE DE ALIMENTAÇÃO PARA HIDRANTE - FORNECIMENTO E INSTALAÇÃO. AF_12/2015</v>
          </cell>
          <cell r="C3869" t="str">
            <v>UN</v>
          </cell>
          <cell r="D3869">
            <v>38.97</v>
          </cell>
        </row>
        <row r="3870">
          <cell r="A3870">
            <v>92934</v>
          </cell>
          <cell r="B3870" t="str">
            <v>LUVA DE REDUÇÃO, EM FERRO GALVANIZADO, 2 1/2" X 1 1/2", CONEXÃO ROSQUEADA, INSTALADO EM REDE DE ALIMENTAÇÃO PARA HIDRANTE - FORNECIMENTO E INSTALAÇÃO. AF_12/2015</v>
          </cell>
          <cell r="C3870" t="str">
            <v>UN</v>
          </cell>
          <cell r="D3870">
            <v>55.54</v>
          </cell>
        </row>
        <row r="3871">
          <cell r="A3871">
            <v>92935</v>
          </cell>
          <cell r="B3871" t="str">
            <v>LUVA DE REDUÇÃO, EM FERRO GALVANIZADO, 2 1/2" X 2", CONEXÃO ROSQUEADA, INSTALADO EM REDE DE ALIMENTAÇÃO PARA HIDRANTE - FORNECIMENTO E INSTALAÇÃO. AF_12/2015</v>
          </cell>
          <cell r="C3871" t="str">
            <v>UN</v>
          </cell>
          <cell r="D3871">
            <v>55.54</v>
          </cell>
        </row>
        <row r="3872">
          <cell r="A3872">
            <v>92936</v>
          </cell>
          <cell r="B3872" t="str">
            <v>LUVA DE REDUÇÃO, EM FERRO GALVANIZADO, 3" X 2 1/2", CONEXÃO ROSQUEADA, INSTALADO EM REDE DE ALIMENTAÇÃO PARA HIDRANTE - FORNECIMENTO E INSTALAÇÃO. AF_12/2015</v>
          </cell>
          <cell r="C3872" t="str">
            <v>UN</v>
          </cell>
          <cell r="D3872">
            <v>75.069999999999993</v>
          </cell>
        </row>
        <row r="3873">
          <cell r="A3873">
            <v>92937</v>
          </cell>
          <cell r="B3873" t="str">
            <v>LUVA DE REDUÇÃO, EM FERRO GALVANIZADO, 3" X 2", CONEXÃO ROSQUEADA, INSTALADO EM REDE DE ALIMENTAÇÃO PARA HIDRANTE - FORNECIMENTO E INSTALAÇÃO. AF_12/2015</v>
          </cell>
          <cell r="C3873" t="str">
            <v>UN</v>
          </cell>
          <cell r="D3873">
            <v>75.069999999999993</v>
          </cell>
        </row>
        <row r="3874">
          <cell r="A3874">
            <v>92938</v>
          </cell>
          <cell r="B3874" t="str">
            <v>LUVA DE REDUÇÃO, EM FERRO GALVANIZADO, 1" X 1/2", CONEXÃO ROSQUEADA, INSTALADO EM REDE DE ALIMENTAÇÃO PARA SPRINKLER - FORNECIMENTO E INSTALAÇÃO. AF_12/2015</v>
          </cell>
          <cell r="C3874" t="str">
            <v>UN</v>
          </cell>
          <cell r="D3874">
            <v>15.95</v>
          </cell>
        </row>
        <row r="3875">
          <cell r="A3875">
            <v>92939</v>
          </cell>
          <cell r="B3875" t="str">
            <v>LUVA DE REDUÇÃO, EM FERRO GALVANIZADO, 1" X 3/4", CONEXÃO ROSQUEADA, INSTALADO EM REDE DE ALIMENTAÇÃO PARA SPRINKLER - FORNECIMENTO E INSTALAÇÃO. AF_12/2015</v>
          </cell>
          <cell r="C3875" t="str">
            <v>UN</v>
          </cell>
          <cell r="D3875">
            <v>16.07</v>
          </cell>
        </row>
        <row r="3876">
          <cell r="A3876">
            <v>92940</v>
          </cell>
          <cell r="B3876" t="str">
            <v>LUVA DE REDUÇÃO, EM FERRO GALVANIZADO, 1 1/4" X 1", CONEXÃO ROSQUEADA, INSTALADO EM REDE DE ALIMENTAÇÃO PARA SPRINKLER - FORNECIMENTO E INSTALAÇÃO. AF_12/2015</v>
          </cell>
          <cell r="C3876" t="str">
            <v>UN</v>
          </cell>
          <cell r="D3876">
            <v>19.73</v>
          </cell>
        </row>
        <row r="3877">
          <cell r="A3877">
            <v>92941</v>
          </cell>
          <cell r="B3877" t="str">
            <v>LUVA DE REDUÇÃO, EM FERRO GALVANIZADO, 1 1/4" X 1/2", CONEXÃO ROSQUEADA, INSTALADO EM REDE DE ALIMENTAÇÃO PARA SPRINKLER - FORNECIMENTO E INSTALAÇÃO. AF_12/2015</v>
          </cell>
          <cell r="C3877" t="str">
            <v>UN</v>
          </cell>
          <cell r="D3877">
            <v>19.73</v>
          </cell>
        </row>
        <row r="3878">
          <cell r="A3878">
            <v>92942</v>
          </cell>
          <cell r="B3878" t="str">
            <v>LUVA DE REDUÇÃO, EM FERRO GALVANIZADO, 1 1/4" X 3/4", CONEXÃO ROSQUEADA, INSTALADO EM REDE DE ALIMENTAÇÃO PARA SPRINKLER - FORNECIMENTO E INSTALAÇÃO. AF_12/2015</v>
          </cell>
          <cell r="C3878" t="str">
            <v>UN</v>
          </cell>
          <cell r="D3878">
            <v>19.73</v>
          </cell>
        </row>
        <row r="3879">
          <cell r="A3879">
            <v>92943</v>
          </cell>
          <cell r="B3879" t="str">
            <v>LUVA DE REDUÇÃO, EM FERRO GALVANIZADO, 1 1/2" X 1 1/4", CONEXÃO ROSQUEADA, INSTALADO EM REDE DE ALIMENTAÇÃO PARA SPRINKLER - FORNECIMENTO E INSTALAÇÃO. AF_12/2015</v>
          </cell>
          <cell r="C3879" t="str">
            <v>UN</v>
          </cell>
          <cell r="D3879">
            <v>22.35</v>
          </cell>
        </row>
        <row r="3880">
          <cell r="A3880">
            <v>92944</v>
          </cell>
          <cell r="B3880" t="str">
            <v>LUVA DE REDUÇÃO, EM FERRO GALVANIZADO, 1 1/2" X 1", CONEXÃO ROSQUEADA, INSTALADO EM REDE DE ALIMENTAÇÃO PARA SPRINKLER - FORNECIMENTO E INSTALAÇÃO. AF_12/2015</v>
          </cell>
          <cell r="C3880" t="str">
            <v>UN</v>
          </cell>
          <cell r="D3880">
            <v>22.35</v>
          </cell>
        </row>
        <row r="3881">
          <cell r="A3881">
            <v>92945</v>
          </cell>
          <cell r="B3881" t="str">
            <v>LUVA DE REDUÇÃO, EM FERRO GALVANIZADO, 1 1/2" X 3/4", CONEXÃO ROSQUEADA, INSTALADO EM REDE DE ALIMENTAÇÃO PARA SPRINKLER - FORNECIMENTO E INSTALAÇÃO. AF_12/2015</v>
          </cell>
          <cell r="C3881" t="str">
            <v>UN</v>
          </cell>
          <cell r="D3881">
            <v>22.35</v>
          </cell>
        </row>
        <row r="3882">
          <cell r="A3882">
            <v>92946</v>
          </cell>
          <cell r="B3882" t="str">
            <v>LUVA DE REDUÇÃO, EM FERRO GALVANIZADO, 2" X 1 1/2", CONEXÃO ROSQUEADA, INSTALADO EM REDE DE ALIMENTAÇÃO PARA SPRINKLER - FORNECIMENTO E INSTALAÇÃO. AF_12/2015</v>
          </cell>
          <cell r="C3882" t="str">
            <v>UN</v>
          </cell>
          <cell r="D3882">
            <v>29.97</v>
          </cell>
        </row>
        <row r="3883">
          <cell r="A3883">
            <v>92947</v>
          </cell>
          <cell r="B3883" t="str">
            <v>LUVA DE REDUÇÃO, EM FERRO GALVANIZADO, 2" X 1 1/4", CONEXÃO ROSQUEADA, INSTALADO EM REDE DE ALIMENTAÇÃO PARA SPRINKLER - FORNECIMENTO E INSTALAÇÃO. AF_12/2015</v>
          </cell>
          <cell r="C3883" t="str">
            <v>UN</v>
          </cell>
          <cell r="D3883">
            <v>29.97</v>
          </cell>
        </row>
        <row r="3884">
          <cell r="A3884">
            <v>92948</v>
          </cell>
          <cell r="B3884" t="str">
            <v>LUVA DE REDUÇÃO, EM FERRO GALVANIZADO, 2" X 1", CONEXÃO ROSQUEADA, INSTALADO EM REDE DE ALIMENTAÇÃO PARA SPRINKLER - FORNECIMENTO E INSTALAÇÃO. AF_12/2015</v>
          </cell>
          <cell r="C3884" t="str">
            <v>UN</v>
          </cell>
          <cell r="D3884">
            <v>29.97</v>
          </cell>
        </row>
        <row r="3885">
          <cell r="A3885">
            <v>92949</v>
          </cell>
          <cell r="B3885" t="str">
            <v>LUVA DE REDUÇÃO, EM FERRO GALVANIZADO, 2 1/2" X 1 1/2", CONEXÃO ROSQUEADA, INSTALADO EM REDE DE ALIMENTAÇÃO PARA SPRINKLER - FORNECIMENTO E INSTALAÇÃO. AF_12/2015</v>
          </cell>
          <cell r="C3885" t="str">
            <v>UN</v>
          </cell>
          <cell r="D3885">
            <v>44.74</v>
          </cell>
        </row>
        <row r="3886">
          <cell r="A3886">
            <v>92950</v>
          </cell>
          <cell r="B3886" t="str">
            <v>LUVA DE REDUÇÃO, EM FERRO GALVANIZADO, 2 1/2" X 2", CONEXÃO ROSQUEADA, INSTALADO EM REDE DE ALIMENTAÇÃO PARA SPRINKLER - FORNECIMENTO E INSTALAÇÃO. AF_12/2015</v>
          </cell>
          <cell r="C3886" t="str">
            <v>UN</v>
          </cell>
          <cell r="D3886">
            <v>44.74</v>
          </cell>
        </row>
        <row r="3887">
          <cell r="A3887">
            <v>92951</v>
          </cell>
          <cell r="B3887" t="str">
            <v>LUVA DE REDUÇÃO, EM FERRO GALVANIZADO, 3" X 2 1/2", CONEXÃO ROSQUEADA, INSTALADO EM REDE DE ALIMENTAÇÃO PARA SPRINKLER - FORNECIMENTO E INSTALAÇÃO. AF_12/2015</v>
          </cell>
          <cell r="C3887" t="str">
            <v>UN</v>
          </cell>
          <cell r="D3887">
            <v>62.51</v>
          </cell>
        </row>
        <row r="3888">
          <cell r="A3888">
            <v>92952</v>
          </cell>
          <cell r="B3888" t="str">
            <v>LUVA DE REDUÇÃO, EM FERRO GALVANIZADO, 3" X 2", CONEXÃO ROSQUEADA, INSTALADO EM REDE DE ALIMENTAÇÃO PARA SPRINKLER - FORNECIMENTO E INSTALAÇÃO. AF_12/2015</v>
          </cell>
          <cell r="C3888" t="str">
            <v>UN</v>
          </cell>
          <cell r="D3888">
            <v>62.51</v>
          </cell>
        </row>
        <row r="3889">
          <cell r="A3889">
            <v>92953</v>
          </cell>
          <cell r="B3889" t="str">
            <v>LUVA DE REDUÇÃO, EM FERRO GALVANIZADO, 3/4" X 1/2", CONEXÃO ROSQUEADA, INSTALADO EM RAMAIS E SUB-RAMAIS DE GÁS - FORNECIMENTO E INSTALAÇÃO. AF_12/2015</v>
          </cell>
          <cell r="C3889" t="str">
            <v>UN</v>
          </cell>
          <cell r="D3889">
            <v>14.1</v>
          </cell>
        </row>
        <row r="3890">
          <cell r="A3890">
            <v>93050</v>
          </cell>
          <cell r="B3890" t="str">
            <v>LUVA PASSANTE EM COBRE, DN 22 MM, SEM ANEL DE SOLDA, INSTALADO EM PRUMADA  FORNECIMENTO E INSTALAÇÃO. AF_01/2016</v>
          </cell>
          <cell r="C3890" t="str">
            <v>UN</v>
          </cell>
          <cell r="D3890">
            <v>6.97</v>
          </cell>
        </row>
        <row r="3891">
          <cell r="A3891">
            <v>93051</v>
          </cell>
          <cell r="B3891" t="str">
            <v>BUCHA DE REDUÇÃO EM COBRE, DN 22 MM X 15 MM, SEM ANEL DE SOLDA, BOLSA X BOLSA, INSTALADO EM PRUMADA  FORNECIMENTO E INSTALAÇÃO. AF_01/2016</v>
          </cell>
          <cell r="C3891" t="str">
            <v>UN</v>
          </cell>
          <cell r="D3891">
            <v>6.46</v>
          </cell>
        </row>
        <row r="3892">
          <cell r="A3892">
            <v>93052</v>
          </cell>
          <cell r="B3892" t="str">
            <v>JUNTA DE EXPANSÃO EM COBRE, DN 22 MM, PONTA X PONTA, INSTALADO EM PRUMADA  FORNECIMENTO E INSTALAÇÃO. AF_01/2016</v>
          </cell>
          <cell r="C3892" t="str">
            <v>UN</v>
          </cell>
          <cell r="D3892">
            <v>297.07</v>
          </cell>
        </row>
        <row r="3893">
          <cell r="A3893">
            <v>93054</v>
          </cell>
          <cell r="B3893" t="str">
            <v>CONECTOR EM BRONZE/LATÃO, DN 22 MM X 3/4", SEM ANEL DE SOLDA, BOLSA X ROSCA F, INSTALADO EM PRUMADA  FORNECIMENTO E INSTALAÇÃO. AF_01/2016</v>
          </cell>
          <cell r="C3893" t="str">
            <v>UN</v>
          </cell>
          <cell r="D3893">
            <v>13.02</v>
          </cell>
        </row>
        <row r="3894">
          <cell r="A3894">
            <v>93055</v>
          </cell>
          <cell r="B3894" t="str">
            <v>CURVA DE TRANSPOSIÇÃO EM BRONZE/LATÃO, DN 22 MM, SEM ANEL DE SOLDA, BOLSA X BOLSA, INSTALADO EM PRUMADA  FORNECIMENTO E INSTALAÇÃO. AF_01/2016</v>
          </cell>
          <cell r="C3894" t="str">
            <v>UN</v>
          </cell>
          <cell r="D3894">
            <v>26.18</v>
          </cell>
        </row>
        <row r="3895">
          <cell r="A3895">
            <v>93056</v>
          </cell>
          <cell r="B3895" t="str">
            <v>LUVA PASSANTE EM COBRE, DN 28 MM, SEM ANEL DE SOLDA, INSTALADO EM PRUMADA  FORNECIMENTO E INSTALAÇÃO. AF_01/2016</v>
          </cell>
          <cell r="C3895" t="str">
            <v>UN</v>
          </cell>
          <cell r="D3895">
            <v>10.1</v>
          </cell>
        </row>
        <row r="3896">
          <cell r="A3896">
            <v>93057</v>
          </cell>
          <cell r="B3896" t="str">
            <v>BUCHA DE REDUÇÃO EM COBRE, DN 28 MM X 22 MM, SEM ANEL DE SOLDA, PONTA X BOLSA, INSTALADO EM PRUMADA  FORNECIMENTO E INSTALAÇÃO. AF_01/2016</v>
          </cell>
          <cell r="C3896" t="str">
            <v>UN</v>
          </cell>
          <cell r="D3896">
            <v>8.8699999999999992</v>
          </cell>
        </row>
        <row r="3897">
          <cell r="A3897">
            <v>93058</v>
          </cell>
          <cell r="B3897" t="str">
            <v>JUNTA DE EXPANSÃO EM COBRE, DN 28 MM, PONTA X PONTA, INSTALADO EM PRUMADA  FORNECIMENTO E INSTALAÇÃO. AF_01/2016</v>
          </cell>
          <cell r="C3897" t="str">
            <v>UN</v>
          </cell>
          <cell r="D3897">
            <v>326.70999999999998</v>
          </cell>
        </row>
        <row r="3898">
          <cell r="A3898">
            <v>93059</v>
          </cell>
          <cell r="B3898" t="str">
            <v>CONECTOR EM BRONZE/LATÃO, DN 28 MM X 1/2", SEM ANEL DE SOLDA, BOLSA X ROSCA F, INSTALADO EM PRUMADA  FORNECIMENTO E INSTALAÇÃO. AF_01/2016</v>
          </cell>
          <cell r="C3898" t="str">
            <v>UN</v>
          </cell>
          <cell r="D3898">
            <v>17.809999999999999</v>
          </cell>
        </row>
        <row r="3899">
          <cell r="A3899">
            <v>93060</v>
          </cell>
          <cell r="B3899" t="str">
            <v>CURVA DE TRANSPOSIÇÃO EM BRONZE/LATÃO, DN 28 MM, SEM ANEL DE SOLDA, BOLSA X BOLSA, INSTALADO EM PRUMADA  FORNECIMENTO E INSTALAÇÃO. AF_01/2016</v>
          </cell>
          <cell r="C3899" t="str">
            <v>UN</v>
          </cell>
          <cell r="D3899">
            <v>45.43</v>
          </cell>
        </row>
        <row r="3900">
          <cell r="A3900">
            <v>93061</v>
          </cell>
          <cell r="B3900" t="str">
            <v>LUVA PASSANTE EM COBRE, DN 35 MM, SEM ANEL DE SOLDA, INSTALADO EM PRUMADA  FORNECIMENTO E INSTALAÇÃO. AF_01/2016</v>
          </cell>
          <cell r="C3900" t="str">
            <v>UN</v>
          </cell>
          <cell r="D3900">
            <v>18.62</v>
          </cell>
        </row>
        <row r="3901">
          <cell r="A3901">
            <v>93062</v>
          </cell>
          <cell r="B3901" t="str">
            <v>BUCHA DE REDUÇÃO EM COBRE, DN 35 MM X 28 MM, SEM ANEL DE SOLDA, PONTA X BOLSA, INSTALADO EM PRUMADA  FORNECIMENTO E INSTALAÇÃO. AF_01/2016</v>
          </cell>
          <cell r="C3901" t="str">
            <v>UN</v>
          </cell>
          <cell r="D3901">
            <v>16.23</v>
          </cell>
        </row>
        <row r="3902">
          <cell r="A3902">
            <v>93063</v>
          </cell>
          <cell r="B3902" t="str">
            <v>JUNTA DE EXPANSÃO EM BRONZE/LATÃO, DN 35 MM, PONTA X PONTA, INSTALADO EM PRUMADA  FORNECIMENTO E INSTALAÇÃO. AF_01/2016</v>
          </cell>
          <cell r="C3902" t="str">
            <v>UN</v>
          </cell>
          <cell r="D3902">
            <v>374.21</v>
          </cell>
        </row>
        <row r="3903">
          <cell r="A3903">
            <v>93064</v>
          </cell>
          <cell r="B3903" t="str">
            <v>LUVA PASSANTE EM COBRE, DN 42 MM, SEM ANEL DE SOLDA, INSTALADO EM PRUMADA  FORNECIMENTO E INSTALAÇÃO. AF_01/2016</v>
          </cell>
          <cell r="C3903" t="str">
            <v>UN</v>
          </cell>
          <cell r="D3903">
            <v>28.55</v>
          </cell>
        </row>
        <row r="3904">
          <cell r="A3904">
            <v>93065</v>
          </cell>
          <cell r="B3904" t="str">
            <v>BUCHA DE REDUÇÃO EM COBRE, DN 42 MM X 35 MM, SEM ANEL DE SOLDA, PONTA X BOLSA, INSTALADO EM PRUMADA  FORNECIMENTO E INSTALAÇÃO. AF_01/2016</v>
          </cell>
          <cell r="C3904" t="str">
            <v>UN</v>
          </cell>
          <cell r="D3904">
            <v>26.78</v>
          </cell>
        </row>
        <row r="3905">
          <cell r="A3905">
            <v>93066</v>
          </cell>
          <cell r="B3905" t="str">
            <v>JUNTA DE EXPANSÃO EM BRONZE/LATÃO, DN 42 MM, PONTA X PONTA, INSTALADO EM PRUMADA  FORNECIMENTO E INSTALAÇÃO. AF_01/2016</v>
          </cell>
          <cell r="C3905" t="str">
            <v>UN</v>
          </cell>
          <cell r="D3905">
            <v>469.71</v>
          </cell>
        </row>
        <row r="3906">
          <cell r="A3906">
            <v>93067</v>
          </cell>
          <cell r="B3906" t="str">
            <v>LUVA PASSANTE EM COBRE, DN 54 MM, SEM ANEL DE SOLDA, INSTALADO EM PRUMADA  FORNECIMENTO E INSTALAÇÃO. AF_01/2016</v>
          </cell>
          <cell r="C3906" t="str">
            <v>UN</v>
          </cell>
          <cell r="D3906">
            <v>42.19</v>
          </cell>
        </row>
        <row r="3907">
          <cell r="A3907">
            <v>93068</v>
          </cell>
          <cell r="B3907" t="str">
            <v>BUCHA DE REDUÇÃO EM COBRE, DN 54 MM X 42 MM, SEM ANEL DE SOLDA, PONTA X BOLSA, INSTALADO EM PRUMADA  FORNECIMENTO E INSTALAÇÃO. AF_01/2016</v>
          </cell>
          <cell r="C3907" t="str">
            <v>UN</v>
          </cell>
          <cell r="D3907">
            <v>37.01</v>
          </cell>
        </row>
        <row r="3908">
          <cell r="A3908">
            <v>93069</v>
          </cell>
          <cell r="B3908" t="str">
            <v>JUNTA DE EXPANSÃO EM BRONZE/LATÃO, DN 54 MM, PONTA X PONTA, INSTALADO EM PRUMADA  FORNECIMENTO E INSTALAÇÃO. AF_01/2016</v>
          </cell>
          <cell r="C3908" t="str">
            <v>UN</v>
          </cell>
          <cell r="D3908">
            <v>650.87</v>
          </cell>
        </row>
        <row r="3909">
          <cell r="A3909">
            <v>93070</v>
          </cell>
          <cell r="B3909" t="str">
            <v>LUVA PASSANTE EM COBRE, DN 66 MM, SEM ANEL DE SOLDA, INSTALADO EM PRUMADA  FORNECIMENTO E INSTALAÇÃO. AF_01/2016</v>
          </cell>
          <cell r="C3909" t="str">
            <v>UN</v>
          </cell>
          <cell r="D3909">
            <v>105.45</v>
          </cell>
        </row>
        <row r="3910">
          <cell r="A3910">
            <v>93071</v>
          </cell>
          <cell r="B3910" t="str">
            <v>BUCHA DE REDUÇÃO EM COBRE, DN 66 MM X 54 MM, SEM ANEL DE SOLDA, PONTA X BOLSA, INSTALADO EM PRUMADA  FORNECIMENTO E INSTALAÇÃO. AF_01/2016</v>
          </cell>
          <cell r="C3910" t="str">
            <v>UN</v>
          </cell>
          <cell r="D3910">
            <v>97.99</v>
          </cell>
        </row>
        <row r="3911">
          <cell r="A3911">
            <v>93072</v>
          </cell>
          <cell r="B3911" t="str">
            <v>JUNTA DE EXPANSÃO EM BRONZE/LATÃO, DN 66 MM, PONTA X PONTA, INSTALADO EM PRUMADA  FORNECIMENTO E INSTALAÇÃO. AF_01/2016</v>
          </cell>
          <cell r="C3911" t="str">
            <v>UN</v>
          </cell>
          <cell r="D3911">
            <v>858.66</v>
          </cell>
        </row>
        <row r="3912">
          <cell r="A3912">
            <v>93073</v>
          </cell>
          <cell r="B3912" t="str">
            <v>TE DUPLA CURVA EM BRONZE/LATÃO, DN 3/4" X 22 MM X 3/4", SEM ANEL DE SOLDA, ROSCA F X BOLSA X ROSCA F, INSTALADO EM PRUMADA  FORNECIMENTO E INSTALAÇÃO. AF_01/2016</v>
          </cell>
          <cell r="C3912" t="str">
            <v>UN</v>
          </cell>
          <cell r="D3912">
            <v>47.96</v>
          </cell>
        </row>
        <row r="3913">
          <cell r="A3913">
            <v>93074</v>
          </cell>
          <cell r="B3913" t="str">
            <v>CURVA EM COBRE, DN 15 MM, 45 GRAUS, SEM ANEL DE SOLDA, BOLSA X BOLSA, INSTALADO EM RAMAL DE DISTRIBUIÇÃO  FORNECIMENTO E INSTALAÇÃO. AF_01/2016</v>
          </cell>
          <cell r="C3913" t="str">
            <v>UN</v>
          </cell>
          <cell r="D3913">
            <v>7.93</v>
          </cell>
        </row>
        <row r="3914">
          <cell r="A3914">
            <v>93075</v>
          </cell>
          <cell r="B3914" t="str">
            <v>COTOVELO EM BRONZE/LATÃO, DN 15 MM X 1/2", 90 GRAUS, SEM ANEL DE SOLDA, BOLSA X ROSCA F, INSTALADO EM RAMAL DE DISTRIBUIÇÃO  FORNECIMENTO E INSTALAÇÃO. AF_01/2016</v>
          </cell>
          <cell r="C3914" t="str">
            <v>UN</v>
          </cell>
          <cell r="D3914">
            <v>12.86</v>
          </cell>
        </row>
        <row r="3915">
          <cell r="A3915">
            <v>93076</v>
          </cell>
          <cell r="B3915" t="str">
            <v>CURVA EM COBRE, DN 22 MM, 45 GRAUS, SEM ANEL DE SOLDA, BOLSA X BOLSA, INSTALADO EM RAMAL DE DISTRIBUIÇÃO  FORNECIMENTO E INSTALAÇÃO. AF_01/2016</v>
          </cell>
          <cell r="C3915" t="str">
            <v>UN</v>
          </cell>
          <cell r="D3915">
            <v>12.58</v>
          </cell>
        </row>
        <row r="3916">
          <cell r="A3916">
            <v>93077</v>
          </cell>
          <cell r="B3916" t="str">
            <v>COTOVELO EM BRONZE/LATÃO, DN 22 MM X 1/2", 90 GRAUS, SEM ANEL DE SOLDA, BOLSA X ROSCA F, INSTALADO EM RAMAL DE DISTRIBUIÇÃO  FORNECIMENTO E INSTALAÇÃO. AF_01/2016</v>
          </cell>
          <cell r="C3916" t="str">
            <v>UN</v>
          </cell>
          <cell r="D3916">
            <v>18.11</v>
          </cell>
        </row>
        <row r="3917">
          <cell r="A3917">
            <v>93078</v>
          </cell>
          <cell r="B3917" t="str">
            <v>COTOVELO EM BRONZE/LATÃO, DN 22 MM X 3/4", 90 GRAUS, SEM ANEL DE SOLDA, BOLSA X ROSCA F, INSTALADO EM RAMAL DE DISTRIBUIÇÃO  FORNECIMENTO E INSTALAÇÃO. AF_01/2016</v>
          </cell>
          <cell r="C3917" t="str">
            <v>UN</v>
          </cell>
          <cell r="D3917">
            <v>19.559999999999999</v>
          </cell>
        </row>
        <row r="3918">
          <cell r="A3918">
            <v>93079</v>
          </cell>
          <cell r="B3918" t="str">
            <v>CURVA EM COBRE, DN 28 MM, 45 GRAUS, SEM ANEL DE SOLDA, BOLSA X BOLSA, INSTALADO EM RAMAL DE DISTRIBUIÇÃO  FORNECIMENTO E INSTALAÇÃO. AF_01/2016</v>
          </cell>
          <cell r="C3918" t="str">
            <v>UN</v>
          </cell>
          <cell r="D3918">
            <v>17.399999999999999</v>
          </cell>
        </row>
        <row r="3919">
          <cell r="A3919">
            <v>93080</v>
          </cell>
          <cell r="B3919" t="str">
            <v>LUVA PASSANTE EM COBRE, DN 15 MM, SEM ANEL DE SOLDA, INSTALADO EM RAMAL DE DISTRIBUIÇÃO  FORNECIMENTO E INSTALAÇÃO. AF_01/2016</v>
          </cell>
          <cell r="C3919" t="str">
            <v>UN</v>
          </cell>
          <cell r="D3919">
            <v>5.19</v>
          </cell>
        </row>
        <row r="3920">
          <cell r="A3920">
            <v>93081</v>
          </cell>
          <cell r="B3920" t="str">
            <v>CONECTOR EM BRONZE/LATÃO, DN 15 MM X 1/2", SEM ANEL DE SOLDA, BOLSA X ROSCA F, INSTALADO EM RAMAL DE DISTRIBUIÇÃO  FORNECIMENTO E INSTALAÇÃO. AF_01/2016</v>
          </cell>
          <cell r="C3920" t="str">
            <v>UN</v>
          </cell>
          <cell r="D3920">
            <v>11.44</v>
          </cell>
        </row>
        <row r="3921">
          <cell r="A3921">
            <v>93082</v>
          </cell>
          <cell r="B3921" t="str">
            <v>CURVA DE TRANSPOSIÇÃO EM BRONZE/LATÃO, DN 15 MM, SEM ANEL DE SOLDA, BOLSA X BOLSA, INSTALADO EM RAMAL DE DISTRIBUIÇÃO  FORNECIMENTO E INSTALAÇÃO. AF_01/2016</v>
          </cell>
          <cell r="C3921" t="str">
            <v>UN</v>
          </cell>
          <cell r="D3921">
            <v>13.93</v>
          </cell>
        </row>
        <row r="3922">
          <cell r="A3922">
            <v>93083</v>
          </cell>
          <cell r="B3922" t="str">
            <v>JUNTA DE EXPANSÃO EM COBRE, DN 15 MM, PONTA X PONTA, INSTALADO EM RAMAL DE DISTRIBUIÇÃO  FORNECIMENTO E INSTALAÇÃO. AF_01/2016</v>
          </cell>
          <cell r="C3922" t="str">
            <v>UN</v>
          </cell>
          <cell r="D3922">
            <v>256.99</v>
          </cell>
        </row>
        <row r="3923">
          <cell r="A3923">
            <v>93084</v>
          </cell>
          <cell r="B3923" t="str">
            <v>LUVA PASSANTE EM COBRE, DN 22 MM, SEM ANEL DE SOLDA, INSTALADO EM RAMAL DE DISTRIBUIÇÃO  FORNECIMENTO E INSTALAÇÃO. AF_01/2016</v>
          </cell>
          <cell r="C3923" t="str">
            <v>UN</v>
          </cell>
          <cell r="D3923">
            <v>8.34</v>
          </cell>
        </row>
        <row r="3924">
          <cell r="A3924">
            <v>93085</v>
          </cell>
          <cell r="B3924" t="str">
            <v>BUCHA DE REDUÇÃO EM COBRE, DN 22 MM X 15 MM, SEM ANEL DE SOLDA, PONTA X BOLSA, INSTALADO EM RAMAL DE DISTRIBUIÇÃO  FORNECIMENTO E INSTALAÇÃO. AF_01/2016</v>
          </cell>
          <cell r="C3924" t="str">
            <v>UN</v>
          </cell>
          <cell r="D3924">
            <v>7.83</v>
          </cell>
        </row>
        <row r="3925">
          <cell r="A3925">
            <v>93086</v>
          </cell>
          <cell r="B3925" t="str">
            <v>JUNTA DE EXPANSÃO EM COBRE, DN 22 MM, PONTA X PONTA, INSTALADO EM RAMAL DE DISTRIBUIÇÃO  FORNECIMENTO E INSTALAÇÃO. AF_01/2016</v>
          </cell>
          <cell r="C3925" t="str">
            <v>UN</v>
          </cell>
          <cell r="D3925">
            <v>298.44</v>
          </cell>
        </row>
        <row r="3926">
          <cell r="A3926">
            <v>93087</v>
          </cell>
          <cell r="B3926" t="str">
            <v>CONECTOR EM BRONZE/LATÃO, DN 22 MM X 1/2", SEM ANEL DE SOLDA, BOLSA X ROSCA F, INSTALADO EM RAMAL DE DISTRIBUIÇÃO  FORNECIMENTO E INSTALAÇÃO. AF_01/2016</v>
          </cell>
          <cell r="C3926" t="str">
            <v>UN</v>
          </cell>
          <cell r="D3926">
            <v>12.46</v>
          </cell>
        </row>
        <row r="3927">
          <cell r="A3927">
            <v>93088</v>
          </cell>
          <cell r="B3927" t="str">
            <v>CONECTOR EM BRONZE/LATÃO, DN 22 MM X 3/4", SEM ANEL DE SOLDA, BOLSA X ROSCA F, INSTALADO EM RAMAL DE DISTRIBUIÇÃO  FORNECIMENTO E INSTALAÇÃO. AF_01/2016</v>
          </cell>
          <cell r="C3927" t="str">
            <v>UN</v>
          </cell>
          <cell r="D3927">
            <v>14.54</v>
          </cell>
        </row>
        <row r="3928">
          <cell r="A3928">
            <v>93089</v>
          </cell>
          <cell r="B3928" t="str">
            <v>CURVA DE TRANSPOSIÇÃO EM BRONZE/LATÃO, DN 22 MM, SEM ANEL DE SOLDA, BOLSA X BOLSA, INSTALADO EM RAMAL DE DISTRIBUIÇÃO  FORNECIMENTO E INSTALAÇÃO. AF_01/2016</v>
          </cell>
          <cell r="C3928" t="str">
            <v>UN</v>
          </cell>
          <cell r="D3928">
            <v>27.55</v>
          </cell>
        </row>
        <row r="3929">
          <cell r="A3929">
            <v>93090</v>
          </cell>
          <cell r="B3929" t="str">
            <v>LUVA PASSANTE EM COBRE, DN 28 MM, SEM ANEL DE SOLDA, INSTALADO EM RAMAL DE DISTRIBUIÇÃO  FORNECIMENTO E INSTALAÇÃO. AF_01/2016</v>
          </cell>
          <cell r="C3929" t="str">
            <v>UN</v>
          </cell>
          <cell r="D3929">
            <v>11.46</v>
          </cell>
        </row>
        <row r="3930">
          <cell r="A3930">
            <v>93091</v>
          </cell>
          <cell r="B3930" t="str">
            <v>BUCHA DE REDUÇÃO EM COBRE, DN 28 MM X 22 MM, SEM ANEL DE SOLDA, INSTALADO EM RAMAL DE DISTRIBUIÇÃO  FORNECIMENTO E INSTALAÇÃO. AF_01/2016</v>
          </cell>
          <cell r="C3930" t="str">
            <v>UN</v>
          </cell>
          <cell r="D3930">
            <v>10.23</v>
          </cell>
        </row>
        <row r="3931">
          <cell r="A3931">
            <v>93092</v>
          </cell>
          <cell r="B3931" t="str">
            <v>JUNTA DE EXPANSÃO EM COBRE, DN 28 MM, PONTA X PONTA, INSTALADO EM RAMAL DE DISTRIBUIÇÃO  FORNECIMENTO E INSTALAÇÃO. AF_01/2016</v>
          </cell>
          <cell r="C3931" t="str">
            <v>UN</v>
          </cell>
          <cell r="D3931">
            <v>328.07</v>
          </cell>
        </row>
        <row r="3932">
          <cell r="A3932">
            <v>93093</v>
          </cell>
          <cell r="B3932" t="str">
            <v>CONECTOR EM BRONZE/LATÃO, DN 28 MM X 1/2", SEM ANEL DE SOLDA, BOLSA X ROSCA F, INSTALADO EM RAMAL DE DISTRIBUIÇÃO  FORNECIMENTO E INSTALAÇÃO. AF_01/2016</v>
          </cell>
          <cell r="C3932" t="str">
            <v>UN</v>
          </cell>
          <cell r="D3932">
            <v>19.170000000000002</v>
          </cell>
        </row>
        <row r="3933">
          <cell r="A3933">
            <v>93094</v>
          </cell>
          <cell r="B3933" t="str">
            <v>CURVA DE TRANSPOSIÇÃO EM BRONZE/LATÃO, DN 28 MM, SEM ANEL DE SOLDA, BOLSA X BOLSA, INSTALADO EM RAMAL DE DISTRIBUIÇÃO  FORNECIMENTO E INSTALAÇÃO. AF_01/2016</v>
          </cell>
          <cell r="C3933" t="str">
            <v>UN</v>
          </cell>
          <cell r="D3933">
            <v>46.79</v>
          </cell>
        </row>
        <row r="3934">
          <cell r="A3934">
            <v>93095</v>
          </cell>
          <cell r="B3934" t="str">
            <v>TE DUPLA CURVA EM BRONZE/LATÃO, DN 1/2" X 15 MM X 1/2", SEM ANEL DE SOLDA, ROSCA F X BOLSA X ROSCA F, INSTALADO EM RAMAL DE DISTRIBUIÇÃO  FORNECIMENTO E INSTALAÇÃO. AF_01/2016</v>
          </cell>
          <cell r="C3934" t="str">
            <v>UN</v>
          </cell>
          <cell r="D3934">
            <v>35.659999999999997</v>
          </cell>
        </row>
        <row r="3935">
          <cell r="A3935">
            <v>93096</v>
          </cell>
          <cell r="B3935" t="str">
            <v>TE DUPLA CURVA EM BRONZE/LATÃO, DN 3/4" X 22 MM X 3/4", SEM ANEL DE SOLDA, ROSCA F X BOLSA X ROSCA F, INSTALADO EM RAMAL DE DISTRIBUIÇÃO  FORNECIMENTO E INSTALAÇÃO. AF_01/2016</v>
          </cell>
          <cell r="C3935" t="str">
            <v>UN</v>
          </cell>
          <cell r="D3935">
            <v>50.63</v>
          </cell>
        </row>
        <row r="3936">
          <cell r="A3936">
            <v>93097</v>
          </cell>
          <cell r="B3936" t="str">
            <v>CURVA EM COBRE, DN 15 MM, 45 GRAUS, SEM ANEL DE SOLDA, BOLSA X BOLSA, INSTALADO EM RAMAL E SUB-RAMAL  FORNECIMENTO E INSTALAÇÃO. AF_01/2016</v>
          </cell>
          <cell r="C3936" t="str">
            <v>UN</v>
          </cell>
          <cell r="D3936">
            <v>8.1</v>
          </cell>
        </row>
        <row r="3937">
          <cell r="A3937">
            <v>93098</v>
          </cell>
          <cell r="B3937" t="str">
            <v>COTOVELO EM BRONZE/LATÃO, DN 15 MM X 1/2", 90 GRAUS, SEM ANEL DE SOLDA, BOLSA X ROSCA F, INSTALADO EM RAMAL E SUB-RAMAL  FORNECIMENTO E INSTALAÇÃO. AF_01/2016</v>
          </cell>
          <cell r="C3937" t="str">
            <v>UN</v>
          </cell>
          <cell r="D3937">
            <v>13.03</v>
          </cell>
        </row>
        <row r="3938">
          <cell r="A3938">
            <v>93099</v>
          </cell>
          <cell r="B3938" t="str">
            <v>CURVA EM COBRE, DN 22 MM, 45 GRAUS, SEM ANEL DE SOLDA, BOLSA X BOLSA, INSTALADO EM RAMAL E SUB-RAMAL  FORNECIMENTO E INSTALAÇÃO. AF_01/2016</v>
          </cell>
          <cell r="C3938" t="str">
            <v>UN</v>
          </cell>
          <cell r="D3938">
            <v>14.43</v>
          </cell>
        </row>
        <row r="3939">
          <cell r="A3939">
            <v>93100</v>
          </cell>
          <cell r="B3939" t="str">
            <v>COTOVELO EM BRONZE/LATÃO, DN 22 MM X 1/2", 90 GRAUS, SEM ANEL DE SOLDA, BOLSA X ROSCA F, INSTALADO EM RAMAL E SUB-RAMAL  FORNECIMENTO E INSTALAÇÃO. AF_01/2016</v>
          </cell>
          <cell r="C3939" t="str">
            <v>UN</v>
          </cell>
          <cell r="D3939">
            <v>19.96</v>
          </cell>
        </row>
        <row r="3940">
          <cell r="A3940">
            <v>93101</v>
          </cell>
          <cell r="B3940" t="str">
            <v>COTOVELO EM BRONZE/LATÃO, DN 22 MM X 3/4", 90 GRAUS, SEM ANEL DE SOLDA, BOLSA X ROSCA F, INSTALADO EM RAMAL E SUB-RAMAL  FORNECIMENTO E INSTALAÇÃO. AF_01/2016</v>
          </cell>
          <cell r="C3940" t="str">
            <v>UN</v>
          </cell>
          <cell r="D3940">
            <v>21.41</v>
          </cell>
        </row>
        <row r="3941">
          <cell r="A3941">
            <v>93102</v>
          </cell>
          <cell r="B3941" t="str">
            <v>CURVA EM COBRE, DN 28 MM, 45 GRAUS, SEM ANEL DE SOLDA, BOLSA X BOLSA, INSTALADO EM RAMAL E SUB-RAMAL  FORNECIMENTO E INSTALAÇÃO. AF_01/2016</v>
          </cell>
          <cell r="C3941" t="str">
            <v>UN</v>
          </cell>
          <cell r="D3941">
            <v>19.07</v>
          </cell>
        </row>
        <row r="3942">
          <cell r="A3942">
            <v>93103</v>
          </cell>
          <cell r="B3942" t="str">
            <v>LUVA PASSANTE EM COBRE, DN 15 MM, SEM ANEL DE SOLDA, INSTALADO EM RAMAL E SUB-RAMAL  FORNECIMENTO E INSTALAÇÃO. AF_01/2016</v>
          </cell>
          <cell r="C3942" t="str">
            <v>UN</v>
          </cell>
          <cell r="D3942">
            <v>5.32</v>
          </cell>
        </row>
        <row r="3943">
          <cell r="A3943">
            <v>93104</v>
          </cell>
          <cell r="B3943" t="str">
            <v>CONECTOR EM BRONZE/LATÃO, DN 15 MM X 1/2", SEM ANEL DE SOLDA, BOLSA X ROSCA F, INSTALADO EM RAMAL E SUB-RAMAL  FORNECIMENTO E INSTALAÇÃO. AF_01/2016</v>
          </cell>
          <cell r="C3943" t="str">
            <v>UN</v>
          </cell>
          <cell r="D3943">
            <v>11.57</v>
          </cell>
        </row>
        <row r="3944">
          <cell r="A3944">
            <v>93105</v>
          </cell>
          <cell r="B3944" t="str">
            <v>CURVA DE TRANSPOSIÇÃO EM BRONZE/LATÃO, DN 15 MM, SEM ANEL DE SOLDA, BOLSA X BOLSA, INSTALADO EM RAMAL E SUB-RAMAL  FORNECIMENTO E INSTALAÇÃO. AF_01/2016</v>
          </cell>
          <cell r="C3944" t="str">
            <v>UN</v>
          </cell>
          <cell r="D3944">
            <v>14.06</v>
          </cell>
        </row>
        <row r="3945">
          <cell r="A3945">
            <v>93106</v>
          </cell>
          <cell r="B3945" t="str">
            <v>JUNTA DE EXPANSÃO EM COBRE, DN 15 MM, PONTA X PONTA, INSTALADO EM RAMAL E SUB-RAMAL  FORNECIMENTO E INSTALAÇÃO. AF_01/2016</v>
          </cell>
          <cell r="C3945" t="str">
            <v>UN</v>
          </cell>
          <cell r="D3945">
            <v>257.12</v>
          </cell>
        </row>
        <row r="3946">
          <cell r="A3946">
            <v>93107</v>
          </cell>
          <cell r="B3946" t="str">
            <v>LUVA PASSANTE EM COBRE, DN 22 MM, SEM ANEL DE SOLDA, INSTALADO EM RAMAL E SUB-RAMAL  FORNECIMENTO E INSTALAÇÃO. AF_01/2016</v>
          </cell>
          <cell r="C3946" t="str">
            <v>UN</v>
          </cell>
          <cell r="D3946">
            <v>9.5500000000000007</v>
          </cell>
        </row>
        <row r="3947">
          <cell r="A3947">
            <v>93108</v>
          </cell>
          <cell r="B3947" t="str">
            <v>BUCHA DE REDUÇÃO EM COBRE, DN 22 MM X 15 MM, SEM ANEL DE SOLDA, PONTA X BOLSA, INSTALADO EM RAMAL E SUB-RAMAL  FORNECIMENTO E INSTALAÇÃO. AF_01/2016</v>
          </cell>
          <cell r="C3947" t="str">
            <v>UN</v>
          </cell>
          <cell r="D3947">
            <v>9.0399999999999991</v>
          </cell>
        </row>
        <row r="3948">
          <cell r="A3948">
            <v>93109</v>
          </cell>
          <cell r="B3948" t="str">
            <v>JUNTA DE EXPANSÃO EM COBRE, DN 22 MM, PONTA X PONTA, INSTALADO EM RAMAL E SUB-RAMAL  FORNECIMENTO E INSTALAÇÃO. AF_01/2016</v>
          </cell>
          <cell r="C3948" t="str">
            <v>UN</v>
          </cell>
          <cell r="D3948">
            <v>299.64999999999998</v>
          </cell>
        </row>
        <row r="3949">
          <cell r="A3949">
            <v>93110</v>
          </cell>
          <cell r="B3949" t="str">
            <v>CONECTOR EM BRONZE/LATÃO, DN 22 MM X 1/2", SEM ANEL DE SOLDA, BOLSA X ROSCA F, INSTALADO EM RAMAL E SUB-RAMAL  FORNECIMENTO E INSTALAÇÃO. AF_01/2016</v>
          </cell>
          <cell r="C3949" t="str">
            <v>UN</v>
          </cell>
          <cell r="D3949">
            <v>13.67</v>
          </cell>
        </row>
        <row r="3950">
          <cell r="A3950">
            <v>93111</v>
          </cell>
          <cell r="B3950" t="str">
            <v>CONECTOR EM BRONZE/LATÃO, DN 22 MM X 3/4", SEM ANEL DE SOLDA, BOLSA X ROSCA F, INSTALADO EM RAMAL E SUB-RAMAL  FORNECIMENTO E INSTALAÇÃO. AF_01/2016</v>
          </cell>
          <cell r="C3950" t="str">
            <v>UN</v>
          </cell>
          <cell r="D3950">
            <v>15.6</v>
          </cell>
        </row>
        <row r="3951">
          <cell r="A3951">
            <v>93112</v>
          </cell>
          <cell r="B3951" t="str">
            <v>CURVA DE TRANSPOSIÇÃO EM BRONZE/LATÃO, DN 22 MM, SEM ANEL DE SOLDA, BOLSA X BOLSA, INSTALADO EM RAMAL E SUB-RAMAL  FORNECIMENTO E INSTALAÇÃO. AF_01/2016</v>
          </cell>
          <cell r="C3951" t="str">
            <v>UN</v>
          </cell>
          <cell r="D3951">
            <v>28.76</v>
          </cell>
        </row>
        <row r="3952">
          <cell r="A3952">
            <v>93113</v>
          </cell>
          <cell r="B3952" t="str">
            <v>LUVA PASSANTE EM COBRE, DN 28 MM, SEM ANEL DE SOLDA, INSTALADO EM RAMAL E SUB-RAMAL  FORNECIMENTO E INSTALAÇÃO. AF_01/2016</v>
          </cell>
          <cell r="C3952" t="str">
            <v>UN</v>
          </cell>
          <cell r="D3952">
            <v>13.65</v>
          </cell>
        </row>
        <row r="3953">
          <cell r="A3953">
            <v>93114</v>
          </cell>
          <cell r="B3953" t="str">
            <v>CONECTOR EM BRONZE/LATÃO, DN 28 MM X 1/2", SEM ANEL DE SOLDA, BOLSA X ROSCA F, INSTALADO EM RAMAL E SUB-RAMAL  FORNECIMENTO E INSTALAÇÃO. AF_01/2016</v>
          </cell>
          <cell r="C3953" t="str">
            <v>UN</v>
          </cell>
          <cell r="D3953">
            <v>21.36</v>
          </cell>
        </row>
        <row r="3954">
          <cell r="A3954">
            <v>93115</v>
          </cell>
          <cell r="B3954" t="str">
            <v>CURVA DE TRANSPOSIÇÃO EM BRONZE/LATÃO, DN 28 MM, SEM ANEL DE SOLDA, BOLSA X BOLSA, INSTALADO EM RAMAL E SUB-RAMAL  FORNECIMENTO E INSTALAÇÃO. AF_01/2016</v>
          </cell>
          <cell r="C3954" t="str">
            <v>UN</v>
          </cell>
          <cell r="D3954">
            <v>48.98</v>
          </cell>
        </row>
        <row r="3955">
          <cell r="A3955">
            <v>93116</v>
          </cell>
          <cell r="B3955" t="str">
            <v>JUNTA DE EXPANSÃO EM COBRE, DN 28 MM, PONTA X PONTA, INSTALADO EM RAMAL E SUB-RAMAL  FORNECIMENTO E INSTALAÇÃO. AF_01/2016</v>
          </cell>
          <cell r="C3955" t="str">
            <v>UN</v>
          </cell>
          <cell r="D3955">
            <v>330.26</v>
          </cell>
        </row>
        <row r="3956">
          <cell r="A3956">
            <v>93117</v>
          </cell>
          <cell r="B3956" t="str">
            <v>TE DUPLA CURVA EM BRONZE/LATÃO, DN 1/2" X 15 MM X 1/2", SEM ANEL DE SOLDA, ROSCA F X BOLSA X ROSCA F, INSTALADO EM RAMAL E SUB-RAMAL  FORNECIMENTO E INSTALAÇÃO. AF_01/2016</v>
          </cell>
          <cell r="C3956" t="str">
            <v>UN</v>
          </cell>
          <cell r="D3956">
            <v>35.86</v>
          </cell>
        </row>
        <row r="3957">
          <cell r="A3957">
            <v>93118</v>
          </cell>
          <cell r="B3957" t="str">
            <v>TE DUPLA CURVA EM BRONZE/LATÃO, DN 3/4" X 22 MM X 3/4", SEM ANEL DE SOLDA, ROSCA F X BOLSA X ROSCA F, INSTALADO EM RAMAL E SUB-RAMAL  FORNECIMENTO E INSTALAÇÃO. AF_01/2016</v>
          </cell>
          <cell r="C3957" t="str">
            <v>UN</v>
          </cell>
          <cell r="D3957">
            <v>53.08</v>
          </cell>
        </row>
        <row r="3958">
          <cell r="A3958">
            <v>93119</v>
          </cell>
          <cell r="B3958" t="str">
            <v>CURVA EM COBRE, DN 22 MM, 45 GRAUS, SEM ANEL DE SOLDA, BOLSA X BOLSA, INSTALADO EM PRUMADA  FORNECIMENTO E INSTALAÇÃO. AF_01/2016</v>
          </cell>
          <cell r="C3958" t="str">
            <v>UN</v>
          </cell>
          <cell r="D3958">
            <v>10.58</v>
          </cell>
        </row>
        <row r="3959">
          <cell r="A3959">
            <v>93120</v>
          </cell>
          <cell r="B3959" t="str">
            <v>COTOVELO EM BRONZE/LATÃO, DN 22 MM X 1/2", 90 GRAUS, SEM ANEL DE SOLDA, BOLSA X ROSCA F, INSTALADO EM PRUMADA  FORNECIMENTO E INSTALAÇÃO. AF_01/2016</v>
          </cell>
          <cell r="C3959" t="str">
            <v>UN</v>
          </cell>
          <cell r="D3959">
            <v>16.11</v>
          </cell>
        </row>
        <row r="3960">
          <cell r="A3960">
            <v>93121</v>
          </cell>
          <cell r="B3960" t="str">
            <v>COTOVELO EM BRONZE/LATÃO, DN 22 MM X 3/4", 90 GRAUS, SEM ANEL DE SOLDA, BOLSA X ROSCA F, INSTALADO EM PRUMADA  FORNECIMENTO E INSTALAÇÃO. AF_01/2016</v>
          </cell>
          <cell r="C3960" t="str">
            <v>UN</v>
          </cell>
          <cell r="D3960">
            <v>17.559999999999999</v>
          </cell>
        </row>
        <row r="3961">
          <cell r="A3961">
            <v>93122</v>
          </cell>
          <cell r="B3961" t="str">
            <v>CURVA EM COBRE, DN 28 MM, 45 GRAUS, SEM ANEL DE SOLDA, BOLSA X BOLSA, INSTALADO EM PRUMADA  FORNECIMENTO E INSTALAÇÃO. AF_01/2016</v>
          </cell>
          <cell r="C3961" t="str">
            <v>UN</v>
          </cell>
          <cell r="D3961">
            <v>15.39</v>
          </cell>
        </row>
        <row r="3962">
          <cell r="A3962">
            <v>93123</v>
          </cell>
          <cell r="B3962" t="str">
            <v>CURVA EM COBRE, DN 35 MM, 45 GRAUS, SEM ANEL DE SOLDA, BOLSA X BOLSA, INSTALADO EM PRUMADA  FORNECIMENTO E INSTALAÇÃO. AF_01/2016</v>
          </cell>
          <cell r="C3962" t="str">
            <v>UN</v>
          </cell>
          <cell r="D3962">
            <v>33.42</v>
          </cell>
        </row>
        <row r="3963">
          <cell r="A3963">
            <v>93124</v>
          </cell>
          <cell r="B3963" t="str">
            <v>CURVA EM COBRE, DN 42 MM, 45 GRAUS, SEM ANEL DE SOLDA, BOLSA X BOLSA, INSTALADO EM PRUMADA  FORNECIMENTO E INSTALAÇÃO. AF_01/2016</v>
          </cell>
          <cell r="C3963" t="str">
            <v>UN</v>
          </cell>
          <cell r="D3963">
            <v>52.33</v>
          </cell>
        </row>
        <row r="3964">
          <cell r="A3964">
            <v>93125</v>
          </cell>
          <cell r="B3964" t="str">
            <v>CURVA EM COBRE, DN 54 MM, 45 GRAUS, SEM ANEL DE SOLDA, BOLSA X BOLSA, INSTALADO EM PRUMADA  FORNECIMENTO E INSTALAÇÃO. AF_01/2016</v>
          </cell>
          <cell r="C3964" t="str">
            <v>UN</v>
          </cell>
          <cell r="D3964">
            <v>75.98</v>
          </cell>
        </row>
        <row r="3965">
          <cell r="A3965">
            <v>93126</v>
          </cell>
          <cell r="B3965" t="str">
            <v>CURVA EM COBRE, DN 66 MM, 45 GRAUS, SEM ANEL DE SOLDA, BOLSA X BOLSA, INSTALADO EM PRUMADA  FORNECIMENTO E INSTALAÇÃO. AF_01/2016</v>
          </cell>
          <cell r="C3965" t="str">
            <v>UN</v>
          </cell>
          <cell r="D3965">
            <v>167.56</v>
          </cell>
        </row>
        <row r="3966">
          <cell r="A3966">
            <v>93133</v>
          </cell>
          <cell r="B3966" t="str">
            <v>BUCHA DE REDUÇÃO EM COBRE, DN 28 MM X 22 MM, SEM ANEL DE SOLDA, INSTALADO EM RAMAL E SUB-RAMAL  FORNECIMENTO E INSTALAÇÃO. AF_01/2016</v>
          </cell>
          <cell r="C3966" t="str">
            <v>UN</v>
          </cell>
          <cell r="D3966">
            <v>12.42</v>
          </cell>
        </row>
        <row r="3967">
          <cell r="A3967">
            <v>94465</v>
          </cell>
          <cell r="B3967" t="str">
            <v>LUVA, EM FERRO GALVANIZADO, CONEXÃO ROSQUEADA, DN 50 (2), INSTALADO EM RESERVAÇÃO DE ÁGUA DE EDIFICAÇÃO QUE POSSUA RESERVATÓRIO DE FIBRA/FIBROCIMENTO  FORNECIMENTO E INSTALAÇÃO. AF_06/2016</v>
          </cell>
          <cell r="C3967" t="str">
            <v>UN</v>
          </cell>
          <cell r="D3967">
            <v>27.73</v>
          </cell>
        </row>
        <row r="3968">
          <cell r="A3968">
            <v>94466</v>
          </cell>
          <cell r="B3968" t="str">
            <v>NIPLE, EM FERRO GALVANIZADO, CONEXÃO ROSQUEADA, DN 50 (2), INSTALADO EM RESERVAÇÃO DE ÁGUA DE EDIFICAÇÃO QUE POSSUA RESERVATÓRIO DE FIBRA/FIBROCIMENTO  FORNECIMENTO E INSTALAÇÃO. AF_06/2016</v>
          </cell>
          <cell r="C3968" t="str">
            <v>UN</v>
          </cell>
          <cell r="D3968">
            <v>27.74</v>
          </cell>
        </row>
        <row r="3969">
          <cell r="A3969">
            <v>94467</v>
          </cell>
          <cell r="B3969" t="str">
            <v>LUVA, EM FERRO GALVANIZADO, CONEXÃO ROSQUEADA, DN 65 (2 1/2), INSTALADO EM RESERVAÇÃO DE ÁGUA DE EDIFICAÇÃO QUE POSSUA RESERVATÓRIO DE FIBRA/FIBROCIMENTO  FORNECIMENTO E INSTALAÇÃO. AF_06/2016</v>
          </cell>
          <cell r="C3969" t="str">
            <v>UN</v>
          </cell>
          <cell r="D3969">
            <v>41.04</v>
          </cell>
        </row>
        <row r="3970">
          <cell r="A3970">
            <v>94468</v>
          </cell>
          <cell r="B3970" t="str">
            <v>NIPLE, EM FERRO GALVANIZADO, CONEXÃO ROSQUEADA, DN 65 (2 1/2), INSTALADO EM RESERVAÇÃO DE ÁGUA DE EDIFICAÇÃO QUE POSSUA RESERVATÓRIO DE FIBRA/FIBROCIMENTO  FORNECIMENTO E INSTALAÇÃO. AF_06/2016</v>
          </cell>
          <cell r="C3970" t="str">
            <v>UN</v>
          </cell>
          <cell r="D3970">
            <v>36.31</v>
          </cell>
        </row>
        <row r="3971">
          <cell r="A3971">
            <v>94469</v>
          </cell>
          <cell r="B3971" t="str">
            <v>LUVA, EM FERRO GALVANIZADO, CONEXÃO ROSQUEADA, DN 80 (3), INSTALADO EM RESERVAÇÃO DE ÁGUA DE EDIFICAÇÃO QUE POSSUA RESERVATÓRIO DE FIBRA/FIBROCIMENTO  FORNECIMENTO E INSTALAÇÃO. AF_06/2016</v>
          </cell>
          <cell r="C3971" t="str">
            <v>UN</v>
          </cell>
          <cell r="D3971">
            <v>58.94</v>
          </cell>
        </row>
        <row r="3972">
          <cell r="A3972">
            <v>94470</v>
          </cell>
          <cell r="B3972" t="str">
            <v>NIPLE, EM FERRO GALVANIZADO, CONEXÃO ROSQUEADA, DN 80 (3), INSTALADO EM RESERVAÇÃO DE ÁGUA DE EDIFICAÇÃO QUE POSSUA RESERVATÓRIO DE FIBRA/FIBROCIMENTO  FORNECIMENTO E INSTALAÇÃO. AF_06/2016</v>
          </cell>
          <cell r="C3972" t="str">
            <v>UN</v>
          </cell>
          <cell r="D3972">
            <v>54.73</v>
          </cell>
        </row>
        <row r="3973">
          <cell r="A3973">
            <v>94471</v>
          </cell>
          <cell r="B3973" t="str">
            <v>COTOVELO 90 GRAUS, EM FERRO GALVANIZADO, CONEXÃO ROSQUEADA, DN 50 (2), INSTALADO EM RESERVAÇÃO DE ÁGUA DE EDIFICAÇÃO QUE POSSUA RESERVATÓRIO DE FIBRA/FIBROCIMENTO  FORNECIMENTO E INSTALAÇÃO. AF_06/2016</v>
          </cell>
          <cell r="C3973" t="str">
            <v>UN</v>
          </cell>
          <cell r="D3973">
            <v>40.08</v>
          </cell>
        </row>
        <row r="3974">
          <cell r="A3974">
            <v>94472</v>
          </cell>
          <cell r="B3974" t="str">
            <v>COTOVELO 45 GRAUS, EM FERRO GALVANIZADO, CONEXÃO ROSQUEADA, DN 50 (2), INSTALADO EM RESERVAÇÃO DE ÁGUA DE EDIFICAÇÃO QUE POSSUA RESERVATÓRIO DE FIBRA/FIBROCIMENTO  FORNECIMENTO E INSTALAÇÃO. AF_06/2016</v>
          </cell>
          <cell r="C3974" t="str">
            <v>UN</v>
          </cell>
          <cell r="D3974">
            <v>41.13</v>
          </cell>
        </row>
        <row r="3975">
          <cell r="A3975">
            <v>94473</v>
          </cell>
          <cell r="B3975" t="str">
            <v>COTOVELO 90 GRAUS, EM FERRO GALVANIZADO, CONEXÃO ROSQUEADA, DN 65 (2 1/2), INSTALADO EM RESERVAÇÃO DE ÁGUA DE EDIFICAÇÃO QUE POSSUA RESERVATÓRIO DE FIBRA/FIBROCIMENTO  FORNECIMENTO E INSTALAÇÃO. AF_06/2016</v>
          </cell>
          <cell r="C3975" t="str">
            <v>UN</v>
          </cell>
          <cell r="D3975">
            <v>58.88</v>
          </cell>
        </row>
        <row r="3976">
          <cell r="A3976">
            <v>94474</v>
          </cell>
          <cell r="B3976" t="str">
            <v>COTOVELO 45 GRAUS, EM FERRO GALVANIZADO, CONEXÃO ROSQUEADA, DN 65 (2 1/2), INSTALADO EM RESERVAÇÃO DE ÁGUA DE EDIFICAÇÃO QUE POSSUA RESERVATÓRIO DE FIBRA/FIBROCIMENTO  FORNECIMENTO E INSTALAÇÃO. AF_06/2016</v>
          </cell>
          <cell r="C3976" t="str">
            <v>UN</v>
          </cell>
          <cell r="D3976">
            <v>63.51</v>
          </cell>
        </row>
        <row r="3977">
          <cell r="A3977">
            <v>94475</v>
          </cell>
          <cell r="B3977" t="str">
            <v>COTOVELO 90 GRAUS, EM FERRO GALVANIZADO, CONEXÃO ROSQUEADA, DN 80 (3), INSTALADO EM RESERVAÇÃO DE ÁGUA DE EDIFICAÇÃO QUE POSSUA RESERVATÓRIO DE FIBRA/FIBROCIMENTO  FORNECIMENTO E INSTALAÇÃO. AF_06/2016</v>
          </cell>
          <cell r="C3977" t="str">
            <v>UN</v>
          </cell>
          <cell r="D3977">
            <v>80.31</v>
          </cell>
        </row>
        <row r="3978">
          <cell r="A3978">
            <v>94476</v>
          </cell>
          <cell r="B3978" t="str">
            <v>COTOVELO 45 GRAUS, EM FERRO GALVANIZADO, CONEXÃO ROSQUEADA, DN 80 (3), INSTALADO EM RESERVAÇÃO DE ÁGUA DE EDIFICAÇÃO QUE POSSUA RESERVATÓRIO DE FIBRA/FIBROCIMENTO  FORNECIMENTO E INSTALAÇÃO. AF_06/2016</v>
          </cell>
          <cell r="C3978" t="str">
            <v>UN</v>
          </cell>
          <cell r="D3978">
            <v>89.22</v>
          </cell>
        </row>
        <row r="3979">
          <cell r="A3979">
            <v>94477</v>
          </cell>
          <cell r="B3979" t="str">
            <v>TÊ, EM FERRO GALVANIZADO, CONEXÃO ROSQUEADA, DN 50 (2), INSTALADO EM RESERVAÇÃO DE ÁGUA DE EDIFICAÇÃO QUE POSSUA RESERVATÓRIO DE FIBRA/FIBROCIMENTO  FORNECIMENTO E INSTALAÇÃO. AF_06/2016</v>
          </cell>
          <cell r="C3979" t="str">
            <v>UN</v>
          </cell>
          <cell r="D3979">
            <v>53.37</v>
          </cell>
        </row>
        <row r="3980">
          <cell r="A3980">
            <v>94478</v>
          </cell>
          <cell r="B3980" t="str">
            <v>TÊ, EM FERRO GALVANIZADO, CONEXÃO ROSQUEADA, DN 65 (2 1/2), INSTALADO EM RESERVAÇÃO DE ÁGUA DE EDIFICAÇÃO QUE POSSUA RESERVATÓRIO DE FIBRA/FIBROCIMENTO  FORNECIMENTO E INSTALAÇÃO. AF_06/2016</v>
          </cell>
          <cell r="C3980" t="str">
            <v>UN</v>
          </cell>
          <cell r="D3980">
            <v>80.790000000000006</v>
          </cell>
        </row>
        <row r="3981">
          <cell r="A3981">
            <v>94479</v>
          </cell>
          <cell r="B3981" t="str">
            <v>TÊ, EM FERRO GALVANIZADO, CONEXÃO ROSQUEADA, DN 80 (3), INSTALADO EM RESERVAÇÃO DE ÁGUA DE EDIFICAÇÃO QUE POSSUA RESERVATÓRIO DE FIBRA/FIBROCIMENTO  FORNECIMENTO E INSTALAÇÃO. AF_06/2016</v>
          </cell>
          <cell r="C3981" t="str">
            <v>UN</v>
          </cell>
          <cell r="D3981">
            <v>106.2</v>
          </cell>
        </row>
        <row r="3982">
          <cell r="A3982">
            <v>94606</v>
          </cell>
          <cell r="B3982" t="str">
            <v>LUVA EM COBRE, DN 54 MM, SEM ANEL DE SOLDA, INSTALADO EM RESERVAÇÃO DE ÁGUA DE EDIFICAÇÃO QUE POSSUA RESERVATÓRIO DE FIBRA/FIBROCIMENTO  FORNECIMENTO E INSTALAÇÃO. AF_06/2016</v>
          </cell>
          <cell r="C3982" t="str">
            <v>UN</v>
          </cell>
          <cell r="D3982">
            <v>47.41</v>
          </cell>
        </row>
        <row r="3983">
          <cell r="A3983">
            <v>94608</v>
          </cell>
          <cell r="B3983" t="str">
            <v>LUVA EM COBRE, DN 66 MM, SEM ANEL DE SOLDA, INSTALADO EM RESERVAÇÃO DE ÁGUA DE EDIFICAÇÃO QUE POSSUA RESERVATÓRIO DE FIBRA/FIBROCIMENTO  FORNECIMENTO E INSTALAÇÃO. AF_06/2016</v>
          </cell>
          <cell r="C3983" t="str">
            <v>UN</v>
          </cell>
          <cell r="D3983">
            <v>113.06</v>
          </cell>
        </row>
        <row r="3984">
          <cell r="A3984">
            <v>94610</v>
          </cell>
          <cell r="B3984" t="str">
            <v>LUVA EM COBRE, DN 79 MM, SEM ANEL DE SOLDA, INSTALADO EM RESERVAÇÃO DE ÁGUA DE EDIFICAÇÃO QUE POSSUA RESERVATÓRIO DE FIBRA/FIBROCIMENTO  FORNECIMENTO E INSTALAÇÃO. AF_06/2016</v>
          </cell>
          <cell r="C3984" t="str">
            <v>UN</v>
          </cell>
          <cell r="D3984">
            <v>167</v>
          </cell>
        </row>
        <row r="3985">
          <cell r="A3985">
            <v>94612</v>
          </cell>
          <cell r="B3985" t="str">
            <v>LUVA DE COBRE, DN 104 MM, SEM ANEL DE SOLDA, INSTALADO EM RESERVAÇÃO DE ÁGUA DE EDIFICAÇÃO QUE POSSUA RESERVATÓRIO DE FIBRA/FIBROCIMENTO  FORNECIMENTO E INSTALAÇÃO. AF_06/2016</v>
          </cell>
          <cell r="C3985" t="str">
            <v>UN</v>
          </cell>
          <cell r="D3985">
            <v>233.28</v>
          </cell>
        </row>
        <row r="3986">
          <cell r="A3986">
            <v>94614</v>
          </cell>
          <cell r="B3986" t="str">
            <v>COTOVELO EM COBRE, DN 54 MM, 90 GRAUS, SEM ANEL DE SOLDA, INSTALADO EM RESERVAÇÃO DE ÁGUA DE EDIFICAÇÃO QUE POSSUA RESERVATÓRIO DE FIBRA/FIBROCIMENTO  FORNECIMENTO E INSTALAÇÃO. AF_06/2016</v>
          </cell>
          <cell r="C3986" t="str">
            <v>UN</v>
          </cell>
          <cell r="D3986">
            <v>79.73</v>
          </cell>
        </row>
        <row r="3987">
          <cell r="A3987">
            <v>94615</v>
          </cell>
          <cell r="B3987" t="str">
            <v>CURVA EM COBRE, DN 54 MM, 45 GRAUS, SEM ANEL DE SOLDA, BOLSA X BOLSA, INSTALADO EM RESERVAÇÃO DE ÁGUA DE EDIFICAÇÃO QUE POSSUA RESERVATÓRIO DE FIBRA/FIBROCIMENTO  FORNECIMENTO E INSTALAÇÃO. AF_06/2016</v>
          </cell>
          <cell r="C3987" t="str">
            <v>UN</v>
          </cell>
          <cell r="D3987">
            <v>90.03</v>
          </cell>
        </row>
        <row r="3988">
          <cell r="A3988">
            <v>94616</v>
          </cell>
          <cell r="B3988" t="str">
            <v>COTOVELO EM COBRE, DN 66 MM, 90 GRAUS, SEM ANEL DE SOLDA, INSTALADO EM RESERVAÇÃO DE ÁGUA DE EDIFICAÇÃO QUE POSSUA RESERVATÓRIO DE FIBRA/FIBROCIMENTO  FORNECIMENTO E INSTALAÇÃO. AF_06/2016</v>
          </cell>
          <cell r="C3988" t="str">
            <v>UN</v>
          </cell>
          <cell r="D3988">
            <v>215.17</v>
          </cell>
        </row>
        <row r="3989">
          <cell r="A3989">
            <v>94617</v>
          </cell>
          <cell r="B3989" t="str">
            <v>CURVA EM COBRE, DN 66 MM, 45 GRAUS, SEM ANEL DE SOLDA, BOLSA X BOLSA, INSTALADO EM RESERVAÇÃO DE ÁGUA DE EDIFICAÇÃO QUE POSSUA RESERVATÓRIO DE FIBRA/FIBROCIMENTO  FORNECIMENTO E INSTALAÇÃO. AF_06/2016</v>
          </cell>
          <cell r="C3989" t="str">
            <v>UN</v>
          </cell>
          <cell r="D3989">
            <v>179.34</v>
          </cell>
        </row>
        <row r="3990">
          <cell r="A3990">
            <v>94618</v>
          </cell>
          <cell r="B3990" t="str">
            <v>COTOVELO EM COBRE, DN 79 MM, 90 GRAUS, SEM ANEL DE SOLDA, INSTALADO EM RESERVAÇÃO DE ÁGUA DE EDIFICAÇÃO QUE POSSUA RESERVATÓRIO DE FIBRA/FIBROCIMENTO  FORNECIMENTO E INSTALAÇÃO. AF_06/2016</v>
          </cell>
          <cell r="C3990" t="str">
            <v>UN</v>
          </cell>
          <cell r="D3990">
            <v>211.7</v>
          </cell>
        </row>
        <row r="3991">
          <cell r="A3991">
            <v>94620</v>
          </cell>
          <cell r="B3991" t="str">
            <v>COTOVELO EM COBRE, DN 104 MM, 90 GRAUS, SEM ANEL DE SOLDA, INSTALADO EM RESERVAÇÃO DE ÁGUA DE EDIFICAÇÃO QUE POSSUA RESERVATÓRIO DE FIBRA/FIBROCIMENTO  FORNECIMENTO E INSTALAÇÃO. AF_06/2016</v>
          </cell>
          <cell r="C3991" t="str">
            <v>UN</v>
          </cell>
          <cell r="D3991">
            <v>479.73</v>
          </cell>
        </row>
        <row r="3992">
          <cell r="A3992">
            <v>94622</v>
          </cell>
          <cell r="B3992" t="str">
            <v>TE EM COBRE, DN 54 MM, SEM ANEL DE SOLDA, INSTALADO EM RESERVAÇÃO DE ÁGUA DE EDIFICAÇÃO QUE POSSUA RESERVATÓRIO DE FIBRA/FIBROCIMENTO  FORNECIMENTO E INSTALAÇÃO. AF_06/2016</v>
          </cell>
          <cell r="C3992" t="str">
            <v>UN</v>
          </cell>
          <cell r="D3992">
            <v>116.21</v>
          </cell>
        </row>
        <row r="3993">
          <cell r="A3993">
            <v>94623</v>
          </cell>
          <cell r="B3993" t="str">
            <v>TE EM COBRE, DN 66 MM, SEM ANEL DE SOLDA, INSTALADO EM RESERVAÇÃO DE ÁGUA DE EDIFICAÇÃO QUE POSSUA RESERVATÓRIO DE FIBRA/FIBROCIMENTO  FORNECIMENTO E INSTALAÇÃO. AF_06/2016</v>
          </cell>
          <cell r="C3993" t="str">
            <v>UN</v>
          </cell>
          <cell r="D3993">
            <v>266.87</v>
          </cell>
        </row>
        <row r="3994">
          <cell r="A3994">
            <v>94624</v>
          </cell>
          <cell r="B3994" t="str">
            <v>TE EM COBRE, DN 79 MM, SEM ANEL DE SOLDA, INSTALADO EM RESERVAÇÃO DE ÁGUA DE EDIFICAÇÃO QUE POSSUA RESERVATÓRIO DE FIBRA/FIBROCIMENTO  FORNECIMENTO E INSTALAÇÃO. AF_06/2016</v>
          </cell>
          <cell r="C3994" t="str">
            <v>UN</v>
          </cell>
          <cell r="D3994">
            <v>404.05</v>
          </cell>
        </row>
        <row r="3995">
          <cell r="A3995">
            <v>94625</v>
          </cell>
          <cell r="B3995" t="str">
            <v>TE EM COBRE, DN 104 MM, SEM ANEL DE SOLDA, INSTALADO EM RESERVAÇÃO DE ÁGUA DE EDIFICAÇÃO QUE POSSUA RESERVATÓRIO DE FIBRA/FIBROCIMENTO  FORNECIMENTO E INSTALAÇÃO. AF_06/2016</v>
          </cell>
          <cell r="C3995" t="str">
            <v>UN</v>
          </cell>
          <cell r="D3995">
            <v>835.16</v>
          </cell>
        </row>
        <row r="3996">
          <cell r="A3996">
            <v>94656</v>
          </cell>
          <cell r="B3996" t="str">
            <v>ADAPTADOR CURTO COM BOLSA E ROSCA PARA REGISTRO, PVC, SOLDÁVEL, DN  25 MM X 3/4 , INSTALADO EM RESERVAÇÃO DE ÁGUA DE EDIFICAÇÃO QUE POSSUA RESERVATÓRIO DE FIBRA/FIBROCIMENTO   FORNECIMENTO E INSTALAÇÃO. AF_06/2016</v>
          </cell>
          <cell r="C3996" t="str">
            <v>UN</v>
          </cell>
          <cell r="D3996">
            <v>4.51</v>
          </cell>
        </row>
        <row r="3997">
          <cell r="A3997">
            <v>94657</v>
          </cell>
          <cell r="B3997" t="str">
            <v>LUVA PVC, SOLDÁVEL, DN  25 MM, INSTALADA EM RESERVAÇÃO DE ÁGUA DE EDIFICAÇÃO QUE POSSUA RESERVATÓRIO DE FIBRA/FIBROCIMENTO   FORNECIMENTO E INSTALAÇÃO. AF_06/2016</v>
          </cell>
          <cell r="C3997" t="str">
            <v>UN</v>
          </cell>
          <cell r="D3997">
            <v>4.45</v>
          </cell>
        </row>
        <row r="3998">
          <cell r="A3998">
            <v>94658</v>
          </cell>
          <cell r="B3998" t="str">
            <v>ADAPTADOR CURTO COM BOLSA E ROSCA PARA REGISTRO, PVC, SOLDÁVEL, DN 32 MM X 1 , INSTALADO EM RESERVAÇÃO DE ÁGUA DE EDIFICAÇÃO QUE POSSUA RESERVATÓRIO DE FIBRA/FIBROCIMENTO   FORNECIMENTO E INSTALAÇÃO. AF_06/2016</v>
          </cell>
          <cell r="C3998" t="str">
            <v>UN</v>
          </cell>
          <cell r="D3998">
            <v>5.14</v>
          </cell>
        </row>
        <row r="3999">
          <cell r="A3999">
            <v>94659</v>
          </cell>
          <cell r="B3999" t="str">
            <v>LUVA PVC, SOLDÁVEL, DN 32 MM, INSTALADA EM RESERVAÇÃO DE ÁGUA DE EDIFICAÇÃO QUE POSSUA RESERVATÓRIO DE FIBRA/FIBROCIMENTO   FORNECIMENTO E INSTALAÇÃO. AF_06/2016</v>
          </cell>
          <cell r="C3999" t="str">
            <v>UN</v>
          </cell>
          <cell r="D3999">
            <v>5.21</v>
          </cell>
        </row>
        <row r="4000">
          <cell r="A4000">
            <v>94660</v>
          </cell>
          <cell r="B4000" t="str">
            <v>ADAPTADOR CURTO COM BOLSA E ROSCA PARA REGISTRO, PVC, SOLDÁVEL, DN 40 MM X 1 1/4 , INSTALADO EM RESERVAÇÃO DE ÁGUA DE EDIFICAÇÃO QUE POSSUA RESERVATÓRIO DE FIBRA/FIBROCIMENTO   FORNECIMENTO E INSTALAÇÃO. AF_06/2016</v>
          </cell>
          <cell r="C4000" t="str">
            <v>UN</v>
          </cell>
          <cell r="D4000">
            <v>8.42</v>
          </cell>
        </row>
        <row r="4001">
          <cell r="A4001">
            <v>94661</v>
          </cell>
          <cell r="B4001" t="str">
            <v>LUVA, PVC, SOLDÁVEL, DN 40 MM, INSTALADO EM RESERVAÇÃO DE ÁGUA DE EDIFICAÇÃO QUE POSSUA RESERVATÓRIO DE FIBRA/FIBROCIMENTO   FORNECIMENTO E INSTALAÇÃO. AF_06/2016</v>
          </cell>
          <cell r="C4001" t="str">
            <v>UN</v>
          </cell>
          <cell r="D4001">
            <v>8.7200000000000006</v>
          </cell>
        </row>
        <row r="4002">
          <cell r="A4002">
            <v>94662</v>
          </cell>
          <cell r="B4002" t="str">
            <v>ADAPTADOR CURTO COM BOLSA E ROSCA PARA REGISTRO, PVC, SOLDÁVEL, DN 50 MM X 1 1/2 , INSTALADO EM RESERVAÇÃO DE ÁGUA DE EDIFICAÇÃO QUE POSSUA RESERVATÓRIO DE FIBRA/FIBROCIMENTO   FORNECIMENTO E INSTALAÇÃO. AF_06/2016</v>
          </cell>
          <cell r="C4002" t="str">
            <v>UN</v>
          </cell>
          <cell r="D4002">
            <v>9.06</v>
          </cell>
        </row>
        <row r="4003">
          <cell r="A4003">
            <v>94663</v>
          </cell>
          <cell r="B4003" t="str">
            <v>LUVA, PVC, SOLDÁVEL, DN 50 MM, INSTALADO EM RESERVAÇÃO DE ÁGUA DE EDIFICAÇÃO QUE POSSUA RESERVATÓRIO DE FIBRA/FIBROCIMENTO   FORNECIMENTO E INSTALAÇÃO. AF_06/2016</v>
          </cell>
          <cell r="C4003" t="str">
            <v>UN</v>
          </cell>
          <cell r="D4003">
            <v>9.18</v>
          </cell>
        </row>
        <row r="4004">
          <cell r="A4004">
            <v>94664</v>
          </cell>
          <cell r="B4004" t="str">
            <v>ADAPTADOR CURTO COM BOLSA E ROSCA PARA REGISTRO, PVC, SOLDÁVEL, DN 60 MM X 2 , INSTALADO EM RESERVAÇÃO DE ÁGUA DE EDIFICAÇÃO QUE POSSUA RESERVATÓRIO DE FIBRA/FIBROCIMENTO   FORNECIMENTO E INSTALAÇÃO. AF_06/2016</v>
          </cell>
          <cell r="C4004" t="str">
            <v>UN</v>
          </cell>
          <cell r="D4004">
            <v>19.39</v>
          </cell>
        </row>
        <row r="4005">
          <cell r="A4005">
            <v>94665</v>
          </cell>
          <cell r="B4005" t="str">
            <v>LUVA, PVC, SOLDÁVEL, DN 60 MM, INSTALADO EM RESERVAÇÃO DE ÁGUA DE EDIFICAÇÃO QUE POSSUA RESERVATÓRIO DE FIBRA/FIBROCIMENTO   FORNECIMENTO E INSTALAÇÃO. AF_06/2016</v>
          </cell>
          <cell r="C4005" t="str">
            <v>UN</v>
          </cell>
          <cell r="D4005">
            <v>19.38</v>
          </cell>
        </row>
        <row r="4006">
          <cell r="A4006">
            <v>94666</v>
          </cell>
          <cell r="B4006" t="str">
            <v>ADAPTADOR CURTO COM BOLSA E ROSCA PARA REGISTRO, PVC, SOLDÁVEL, DN 75 MM X 2 1/2 , INSTALADO EM RESERVAÇÃO DE ÁGUA DE EDIFICAÇÃO QUE POSSUA RESERVATÓRIO DE FIBRA/FIBROCIMENTO   FORNECIMENTO E INSTALAÇÃO. AF_06/2016</v>
          </cell>
          <cell r="C4006" t="str">
            <v>UN</v>
          </cell>
          <cell r="D4006">
            <v>23.03</v>
          </cell>
        </row>
        <row r="4007">
          <cell r="A4007">
            <v>94667</v>
          </cell>
          <cell r="B4007" t="str">
            <v>LUVA, PVC, SOLDÁVEL, DN 75 MM, INSTALADO EM RESERVAÇÃO DE ÁGUA DE EDIFICAÇÃO QUE POSSUA RESERVATÓRIO DE FIBRA/FIBROCIMENTO   FORNECIMENTO E INSTALAÇÃO. AF_06/2016</v>
          </cell>
          <cell r="C4007" t="str">
            <v>UN</v>
          </cell>
          <cell r="D4007">
            <v>25.29</v>
          </cell>
        </row>
        <row r="4008">
          <cell r="A4008">
            <v>94668</v>
          </cell>
          <cell r="B4008" t="str">
            <v>ADAPTADOR CURTO COM BOLSA E ROSCA PARA REGISTRO, PVC, SOLDÁVEL, DN 85 MM X 3 , INSTALADO EM RESERVAÇÃO DE ÁGUA DE EDIFICAÇÃO QUE POSSUA RESERVATÓRIO DE FIBRA/FIBROCIMENTO   FORNECIMENTO E INSTALAÇÃO. AF_06/2016</v>
          </cell>
          <cell r="C4008" t="str">
            <v>UN</v>
          </cell>
          <cell r="D4008">
            <v>39.729999999999997</v>
          </cell>
        </row>
        <row r="4009">
          <cell r="A4009">
            <v>94669</v>
          </cell>
          <cell r="B4009" t="str">
            <v>LUVA, PVC, SOLDÁVEL, DN 85 MM, INSTALADO EM RESERVAÇÃO DE ÁGUA DE EDIFICAÇÃO QUE POSSUA RESERVATÓRIO DE FIBRA/FIBROCIMENTO   FORNECIMENTO E INSTALAÇÃO. AF_06/2016</v>
          </cell>
          <cell r="C4009" t="str">
            <v>UN</v>
          </cell>
          <cell r="D4009">
            <v>52.45</v>
          </cell>
        </row>
        <row r="4010">
          <cell r="A4010">
            <v>94670</v>
          </cell>
          <cell r="B4010" t="str">
            <v>ADAPTADOR CURTO COM BOLSA E ROSCA PARA REGISTRO, PVC, SOLDÁVEL, DN 110 MM X 4 , INSTALADO EM RESERVAÇÃO DE ÁGUA DE EDIFICAÇÃO QUE POSSUA RESERVATÓRIO DE FIBRA/FIBROCIMENTO   FORNECIMENTO E INSTALAÇÃO. AF_06/2016</v>
          </cell>
          <cell r="C4010" t="str">
            <v>UN</v>
          </cell>
          <cell r="D4010">
            <v>51.06</v>
          </cell>
        </row>
        <row r="4011">
          <cell r="A4011">
            <v>94671</v>
          </cell>
          <cell r="B4011" t="str">
            <v>LUVA, PVC, SOLDÁVEL, DN 110 MM, INSTALADO EM RESERVAÇÃO DE ÁGUA DE EDIFICAÇÃO QUE POSSUA RESERVATÓRIO DE FIBRA/FIBROCIMENTO   FORNECIMENTO E INSTALAÇÃO. AF_06/2016</v>
          </cell>
          <cell r="C4011" t="str">
            <v>UN</v>
          </cell>
          <cell r="D4011">
            <v>72.27</v>
          </cell>
        </row>
        <row r="4012">
          <cell r="A4012">
            <v>94672</v>
          </cell>
          <cell r="B4012" t="str">
            <v>JOELHO 90 GRAUS COM BUCHA DE LATÃO, PVC, SOLDÁVEL, DN  25 MM, X 3/4 INSTALADO EM RESERVAÇÃO DE ÁGUA DE EDIFICAÇÃO QUE POSSUA RESERVATÓRIO DE FIBRA/FIBROCIMENTO   FORNECIMENTO E INSTALAÇÃO. AF_06/2016</v>
          </cell>
          <cell r="C4012" t="str">
            <v>UN</v>
          </cell>
          <cell r="D4012">
            <v>7.44</v>
          </cell>
        </row>
        <row r="4013">
          <cell r="A4013">
            <v>94673</v>
          </cell>
          <cell r="B4013" t="str">
            <v>CURVA 90 GRAUS, PVC, SOLDÁVEL, DN  25 MM, INSTALADO EM RESERVAÇÃO DE ÁGUA DE EDIFICAÇÃO QUE POSSUA RESERVATÓRIO DE FIBRA/FIBROCIMENTO   FORNECIMENTO E INSTALAÇÃO. AF_06/2016</v>
          </cell>
          <cell r="C4013" t="str">
            <v>UN</v>
          </cell>
          <cell r="D4013">
            <v>7.27</v>
          </cell>
        </row>
        <row r="4014">
          <cell r="A4014">
            <v>94674</v>
          </cell>
          <cell r="B4014" t="str">
            <v>JOELHO 90 GRAUS, PVC, SOLDÁVEL, DN 32 MM INSTALADO EM RESERVAÇÃO DE ÁGUA DE EDIFICAÇÃO QUE POSSUA RESERVATÓRIO DE FIBRA/FIBROCIMENTO   FORNECIMENTO E INSTALAÇÃO. AF_06/2016</v>
          </cell>
          <cell r="C4014" t="str">
            <v>UN</v>
          </cell>
          <cell r="D4014">
            <v>6.68</v>
          </cell>
        </row>
        <row r="4015">
          <cell r="A4015">
            <v>94675</v>
          </cell>
          <cell r="B4015" t="str">
            <v>CURVA 90 GRAUS, PVC, SOLDÁVEL, DN 32 MM, INSTALADO EM RESERVAÇÃO DE ÁGUA DE EDIFICAÇÃO QUE POSSUA RESERVATÓRIO DE FIBRA/FIBROCIMENTO   FORNECIMENTO E INSTALAÇÃO. AF_06/2016</v>
          </cell>
          <cell r="C4015" t="str">
            <v>UN</v>
          </cell>
          <cell r="D4015">
            <v>9.8800000000000008</v>
          </cell>
        </row>
        <row r="4016">
          <cell r="A4016">
            <v>94676</v>
          </cell>
          <cell r="B4016" t="str">
            <v>JOELHO 90 GRAUS, PVC, SOLDÁVEL, DN 40 MM INSTALADO EM RESERVAÇÃO DE ÁGUA DE EDIFICAÇÃO QUE POSSUA RESERVATÓRIO DE FIBRA/FIBROCIMENTO   FORNECIMENTO E INSTALAÇÃO. AF_06/2016</v>
          </cell>
          <cell r="C4016" t="str">
            <v>UN</v>
          </cell>
          <cell r="D4016">
            <v>11.41</v>
          </cell>
        </row>
        <row r="4017">
          <cell r="A4017">
            <v>94677</v>
          </cell>
          <cell r="B4017" t="str">
            <v>CURVA 90 GRAUS, PVC, SOLDÁVEL, DN 40 MM, INSTALADO EM RESERVAÇÃO DE ÁGUA DE EDIFICAÇÃO QUE POSSUA RESERVATÓRIO DE FIBRA/FIBROCIMENTO   FORNECIMENTO E INSTALAÇÃO. AF_06/2016</v>
          </cell>
          <cell r="C4017" t="str">
            <v>UN</v>
          </cell>
          <cell r="D4017">
            <v>16.23</v>
          </cell>
        </row>
        <row r="4018">
          <cell r="A4018">
            <v>94678</v>
          </cell>
          <cell r="B4018" t="str">
            <v>JOELHO 90 GRAUS, PVC, SOLDÁVEL, DN 50 MM INSTALADO EM RESERVAÇÃO DE ÁGUA DE EDIFICAÇÃO QUE POSSUA RESERVATÓRIO DE FIBRA/FIBROCIMENTO   FORNECIMENTO E INSTALAÇÃO. AF_06/2016</v>
          </cell>
          <cell r="C4018" t="str">
            <v>UN</v>
          </cell>
          <cell r="D4018">
            <v>11.7</v>
          </cell>
        </row>
        <row r="4019">
          <cell r="A4019">
            <v>94679</v>
          </cell>
          <cell r="B4019" t="str">
            <v>CURVA 90 GRAUS, PVC, SOLDÁVEL, DN 50 MM, INSTALADO EM RESERVAÇÃO DE ÁGUA DE EDIFICAÇÃO QUE POSSUA RESERVATÓRIO DE FIBRA/FIBROCIMENTO   FORNECIMENTO E INSTALAÇÃO. AF_06/2016</v>
          </cell>
          <cell r="C4019" t="str">
            <v>UN</v>
          </cell>
          <cell r="D4019">
            <v>18.05</v>
          </cell>
        </row>
        <row r="4020">
          <cell r="A4020">
            <v>94680</v>
          </cell>
          <cell r="B4020" t="str">
            <v>JOELHO 90 GRAUS, PVC, SOLDÁVEL, DN 60 MM INSTALADO EM RESERVAÇÃO DE ÁGUA DE EDIFICAÇÃO QUE POSSUA RESERVATÓRIO DE FIBRA/FIBROCIMENTO   FORNECIMENTO E INSTALAÇÃO. AF_06/2016</v>
          </cell>
          <cell r="C4020" t="str">
            <v>UN</v>
          </cell>
          <cell r="D4020">
            <v>30.59</v>
          </cell>
        </row>
        <row r="4021">
          <cell r="A4021">
            <v>94681</v>
          </cell>
          <cell r="B4021" t="str">
            <v>CURVA 90 GRAUS, PVC, SOLDÁVEL, DN 60 MM, INSTALADO EM RESERVAÇÃO DE ÁGUA DE EDIFICAÇÃO QUE POSSUA RESERVATÓRIO DE FIBRA/FIBROCIMENTO   FORNECIMENTO E INSTALAÇÃO. AF_06/2016</v>
          </cell>
          <cell r="C4021" t="str">
            <v>UN</v>
          </cell>
          <cell r="D4021">
            <v>39.299999999999997</v>
          </cell>
        </row>
        <row r="4022">
          <cell r="A4022">
            <v>94682</v>
          </cell>
          <cell r="B4022" t="str">
            <v>JOELHO 90 GRAUS, PVC, SOLDÁVEL, DN 75 MM INSTALADO EM RESERVAÇÃO DE ÁGUA DE EDIFICAÇÃO QUE POSSUA RESERVATÓRIO DE FIBRA/FIBROCIMENTO   FORNECIMENTO E INSTALAÇÃO. AF_06/2016</v>
          </cell>
          <cell r="C4022" t="str">
            <v>UN</v>
          </cell>
          <cell r="D4022">
            <v>75.39</v>
          </cell>
        </row>
        <row r="4023">
          <cell r="A4023">
            <v>94683</v>
          </cell>
          <cell r="B4023" t="str">
            <v>CURVA 90 GRAUS, PVC, SOLDÁVEL, DN 75 MM, INSTALADO EM RESERVAÇÃO DE ÁGUA DE EDIFICAÇÃO QUE POSSUA RESERVATÓRIO DE FIBRA/FIBROCIMENTO   FORNECIMENTO E INSTALAÇÃO. AF_06/2016</v>
          </cell>
          <cell r="C4023" t="str">
            <v>UN</v>
          </cell>
          <cell r="D4023">
            <v>49.83</v>
          </cell>
        </row>
        <row r="4024">
          <cell r="A4024">
            <v>94684</v>
          </cell>
          <cell r="B4024" t="str">
            <v>JOELHO 90 GRAUS, PVC, SOLDÁVEL, DN 85 MM INSTALADO EM RESERVAÇÃO DE ÁGUA DE EDIFICAÇÃO QUE POSSUA RESERVATÓRIO DE FIBRA/FIBROCIMENTO   FORNECIMENTO E INSTALAÇÃO. AF_06/2016</v>
          </cell>
          <cell r="C4024" t="str">
            <v>UN</v>
          </cell>
          <cell r="D4024">
            <v>98.1</v>
          </cell>
        </row>
        <row r="4025">
          <cell r="A4025">
            <v>94685</v>
          </cell>
          <cell r="B4025" t="str">
            <v>CURVA 90 GRAUS, PVC, SOLDÁVEL, DN 85 MM, INSTALADO EM RESERVAÇÃO DE ÁGUA DE EDIFICAÇÃO QUE POSSUA RESERVATÓRIO DE FIBRA/FIBROCIMENTO   FORNECIMENTO E INSTALAÇÃO. AF_06/2016</v>
          </cell>
          <cell r="C4025" t="str">
            <v>UN</v>
          </cell>
          <cell r="D4025">
            <v>76.83</v>
          </cell>
        </row>
        <row r="4026">
          <cell r="A4026">
            <v>94686</v>
          </cell>
          <cell r="B4026" t="str">
            <v>JOELHO 90 GRAUS, PVC, SOLDÁVEL, DN 110 MM INSTALADO EM RESERVAÇÃO DE ÁGUA DE EDIFICAÇÃO QUE POSSUA RESERVATÓRIO DE FIBRA/FIBROCIMENTO   FORNECIMENTO E INSTALAÇÃO. AF_06/2016</v>
          </cell>
          <cell r="C4026" t="str">
            <v>UN</v>
          </cell>
          <cell r="D4026">
            <v>178.31</v>
          </cell>
        </row>
        <row r="4027">
          <cell r="A4027">
            <v>94687</v>
          </cell>
          <cell r="B4027" t="str">
            <v>CURVA 90 GRAUS, PVC, SOLDÁVEL, DN 110 MM, INSTALADO EM RESERVAÇÃO DE ÁGUA DE EDIFICAÇÃO QUE POSSUA RESERVATÓRIO DE FIBRA/FIBROCIMENTO   FORNECIMENTO E INSTALAÇÃO. AF_06/2016</v>
          </cell>
          <cell r="C4027" t="str">
            <v>UN</v>
          </cell>
          <cell r="D4027">
            <v>146.24</v>
          </cell>
        </row>
        <row r="4028">
          <cell r="A4028">
            <v>94688</v>
          </cell>
          <cell r="B4028" t="str">
            <v>TÊ, PVC, SOLDÁVEL, DN  25 MM INSTALADO EM RESERVAÇÃO DE ÁGUA DE EDIFICAÇÃO QUE POSSUA RESERVATÓRIO DE FIBRA/FIBROCIMENTO   FORNECIMENTO E INSTALAÇÃO. AF_06/2016</v>
          </cell>
          <cell r="C4028" t="str">
            <v>UN</v>
          </cell>
          <cell r="D4028">
            <v>7.96</v>
          </cell>
        </row>
        <row r="4029">
          <cell r="A4029">
            <v>94689</v>
          </cell>
          <cell r="B4029" t="str">
            <v>TÊ COM BUCHA DE LATÃO NA BOLSA CENTRAL, PVC, SOLDÁVEL, DN  25 MM X 3/4 , INSTALADO EM RESERVAÇÃO DE ÁGUA DE EDIFICAÇÃO QUE POSSUA RESERVATÓRIO DE FIBRA/FIBROCIMENTO   FORNECIMENTO E INSTALAÇÃO. AF_06/2016</v>
          </cell>
          <cell r="C4029" t="str">
            <v>UN</v>
          </cell>
          <cell r="D4029">
            <v>10.26</v>
          </cell>
        </row>
        <row r="4030">
          <cell r="A4030">
            <v>94690</v>
          </cell>
          <cell r="B4030" t="str">
            <v>TÊ, PVC, SOLDÁVEL, DN 32 MM INSTALADO EM RESERVAÇÃO DE ÁGUA DE EDIFICAÇÃO QUE POSSUA RESERVATÓRIO DE FIBRA/FIBROCIMENTO   FORNECIMENTO E INSTALAÇÃO. AF_06/2016</v>
          </cell>
          <cell r="C4030" t="str">
            <v>UN</v>
          </cell>
          <cell r="D4030">
            <v>9.89</v>
          </cell>
        </row>
        <row r="4031">
          <cell r="A4031">
            <v>94691</v>
          </cell>
          <cell r="B4031" t="str">
            <v>TÊ DE REDUÇÃO, PVC, SOLDÁVEL, DN 32 MM X  25 MM, INSTALADO EM RESERVAÇÃO DE ÁGUA DE EDIFICAÇÃO QUE POSSUA RESERVATÓRIO DE FIBRA/FIBROCIMENTO   FORNECIMENTO E INSTALAÇÃO. AF_06/2016</v>
          </cell>
          <cell r="C4031" t="str">
            <v>UN</v>
          </cell>
          <cell r="D4031">
            <v>11.22</v>
          </cell>
        </row>
        <row r="4032">
          <cell r="A4032">
            <v>94692</v>
          </cell>
          <cell r="B4032" t="str">
            <v>TÊ, PVC, SOLDÁVEL, DN 40 MM INSTALADO EM RESERVAÇÃO DE ÁGUA DE EDIFICAÇÃO QUE POSSUA RESERVATÓRIO DE FIBRA/FIBROCIMENTO   FORNECIMENTO E INSTALAÇÃO. AF_06/2016</v>
          </cell>
          <cell r="C4032" t="str">
            <v>UN</v>
          </cell>
          <cell r="D4032">
            <v>17.04</v>
          </cell>
        </row>
        <row r="4033">
          <cell r="A4033">
            <v>94693</v>
          </cell>
          <cell r="B4033" t="str">
            <v>TÊ DE REDUÇÃO, PVC, SOLDÁVEL, DN 40 MM X 32 MM, INSTALADO EM RESERVAÇÃO DE ÁGUA DE EDIFICAÇÃO QUE POSSUA RESERVATÓRIO DE FIBRA/FIBROCIMENTO   FORNECIMENTO E INSTALAÇÃO. AF_06/2016</v>
          </cell>
          <cell r="C4033" t="str">
            <v>UN</v>
          </cell>
          <cell r="D4033">
            <v>17.72</v>
          </cell>
        </row>
        <row r="4034">
          <cell r="A4034">
            <v>94694</v>
          </cell>
          <cell r="B4034" t="str">
            <v>TÊ, PVC, SOLDÁVEL, DN 50 MM INSTALADO EM RESERVAÇÃO DE ÁGUA DE EDIFICAÇÃO QUE POSSUA RESERVATÓRIO DE FIBRA/FIBROCIMENTO   FORNECIMENTO E INSTALAÇÃO. AF_06/2016</v>
          </cell>
          <cell r="C4034" t="str">
            <v>UN</v>
          </cell>
          <cell r="D4034">
            <v>17.75</v>
          </cell>
        </row>
        <row r="4035">
          <cell r="A4035">
            <v>94695</v>
          </cell>
          <cell r="B4035" t="str">
            <v>TÊ DE REDUÇÃO, PVC, SOLDÁVEL, DN 50 MM X 40 MM, INSTALADO EM RESERVAÇÃO DE ÁGUA DE EDIFICAÇÃO QUE POSSUA RESERVATÓRIO DE FIBRA/FIBROCIMENTO   FORNECIMENTO E INSTALAÇÃO. AF_06/2016</v>
          </cell>
          <cell r="C4035" t="str">
            <v>UN</v>
          </cell>
          <cell r="D4035">
            <v>22.95</v>
          </cell>
        </row>
        <row r="4036">
          <cell r="A4036">
            <v>94696</v>
          </cell>
          <cell r="B4036" t="str">
            <v>TÊ, PVC, SOLDÁVEL, DN 60 MM INSTALADO EM RESERVAÇÃO DE ÁGUA DE EDIFICAÇÃO QUE POSSUA RESERVATÓRIO DE FIBRA/FIBROCIMENTO   FORNECIMENTO E INSTALAÇÃO. AF_06/2016</v>
          </cell>
          <cell r="C4036" t="str">
            <v>UN</v>
          </cell>
          <cell r="D4036">
            <v>40.200000000000003</v>
          </cell>
        </row>
        <row r="4037">
          <cell r="A4037">
            <v>94697</v>
          </cell>
          <cell r="B4037" t="str">
            <v>TÊ, PVC, SOLDÁVEL, DN 75 MM INSTALADO EM RESERVAÇÃO DE ÁGUA DE EDIFICAÇÃO QUE POSSUA RESERVATÓRIO DE FIBRA/FIBROCIMENTO   FORNECIMENTO E INSTALAÇÃO. AF_06/2016</v>
          </cell>
          <cell r="C4037" t="str">
            <v>UN</v>
          </cell>
          <cell r="D4037">
            <v>60.31</v>
          </cell>
        </row>
        <row r="4038">
          <cell r="A4038">
            <v>94698</v>
          </cell>
          <cell r="B4038" t="str">
            <v>TÊ DE REDUÇÃO, PVC, SOLDÁVEL, DN 75 MM X 50 MM, INSTALADO EM RESERVAÇÃO DE ÁGUA DE EDIFICAÇÃO QUE POSSUA RESERVATÓRIO DE FIBRA/FIBROCIMENTO   FORNECIMENTO E INSTALAÇÃO. AF_06/2016</v>
          </cell>
          <cell r="C4038" t="str">
            <v>UN</v>
          </cell>
          <cell r="D4038">
            <v>53.24</v>
          </cell>
        </row>
        <row r="4039">
          <cell r="A4039">
            <v>94699</v>
          </cell>
          <cell r="B4039" t="str">
            <v>TÊ, PVC, SOLDÁVEL, DN 85 MM INSTALADO EM RESERVAÇÃO DE ÁGUA DE EDIFICAÇÃO QUE POSSUA RESERVATÓRIO DE FIBRA/FIBROCIMENTO   FORNECIMENTO E INSTALAÇÃO. AF_06/2016</v>
          </cell>
          <cell r="C4039" t="str">
            <v>UN</v>
          </cell>
          <cell r="D4039">
            <v>102.12</v>
          </cell>
        </row>
        <row r="4040">
          <cell r="A4040">
            <v>94700</v>
          </cell>
          <cell r="B4040" t="str">
            <v>TÊ DE REDUÇÃO, PVC, SOLDÁVEL, DN 85 MM X 60 MM, INSTALADO EM RESERVAÇÃO DE ÁGUA DE EDIFICAÇÃO QUE POSSUA RESERVATÓRIO DE FIBRA/FIBROCIMENTO   FORNECIMENTO E INSTALAÇÃO. AF_06/2016</v>
          </cell>
          <cell r="C4040" t="str">
            <v>UN</v>
          </cell>
          <cell r="D4040">
            <v>87.64</v>
          </cell>
        </row>
        <row r="4041">
          <cell r="A4041">
            <v>94701</v>
          </cell>
          <cell r="B4041" t="str">
            <v>TÊ, PVC, SOLDÁVEL, DN 110 MM INSTALADO EM RESERVAÇÃO DE ÁGUA DE EDIFICAÇÃO QUE POSSUA RESERVATÓRIO DE FIBRA/FIBROCIMENTO   FORNECIMENTO E INSTALAÇÃO. AF_06/2016</v>
          </cell>
          <cell r="C4041" t="str">
            <v>UN</v>
          </cell>
          <cell r="D4041">
            <v>148.03</v>
          </cell>
        </row>
        <row r="4042">
          <cell r="A4042">
            <v>94702</v>
          </cell>
          <cell r="B4042" t="str">
            <v>TÊ DE REDUÇÃO, PVC, SOLDÁVEL, DN 110 MM X 60 MM, INSTALADO EM RESERVAÇÃO DE ÁGUA DE EDIFICAÇÃO QUE POSSUA RESERVATÓRIO DE FIBRA/FIBROCIMENTO   FORNECIMENTO E INSTALAÇÃO. AF_06/2016</v>
          </cell>
          <cell r="C4042" t="str">
            <v>UN</v>
          </cell>
          <cell r="D4042">
            <v>140.62</v>
          </cell>
        </row>
        <row r="4043">
          <cell r="A4043">
            <v>94703</v>
          </cell>
          <cell r="B4043" t="str">
            <v>ADAPTADOR COM FLANGE E ANEL DE VEDAÇÃO, PVC, SOLDÁVEL, DN  25 MM X 3/4 , INSTALADO EM RESERVAÇÃO DE ÁGUA DE EDIFICAÇÃO QUE POSSUA RESERVATÓRIO DE FIBRA/FIBROCIMENTO   FORNECIMENTO E INSTALAÇÃO. AF_06/2016</v>
          </cell>
          <cell r="C4043" t="str">
            <v>UN</v>
          </cell>
          <cell r="D4043">
            <v>13.36</v>
          </cell>
        </row>
        <row r="4044">
          <cell r="A4044">
            <v>94704</v>
          </cell>
          <cell r="B4044" t="str">
            <v>ADAPTADOR COM FLANGE E ANEL DE VEDAÇÃO, PVC, SOLDÁVEL, DN 32 MM X 1 , INSTALADO EM RESERVAÇÃO DE ÁGUA DE EDIFICAÇÃO QUE POSSUA RESERVATÓRIO DE FIBRA/FIBROCIMENTO   FORNECIMENTO E INSTALAÇÃO. AF_06/2016</v>
          </cell>
          <cell r="C4044" t="str">
            <v>UN</v>
          </cell>
          <cell r="D4044">
            <v>15.58</v>
          </cell>
        </row>
        <row r="4045">
          <cell r="A4045">
            <v>94705</v>
          </cell>
          <cell r="B4045" t="str">
            <v>ADAPTADOR COM FLANGE E ANEL DE VEDAÇÃO, PVC, SOLDÁVEL, DN 40 MM X 1 1/4 , INSTALADO EM RESERVAÇÃO DE ÁGUA DE EDIFICAÇÃO QUE POSSUA RESERVATÓRIO DE FIBRA/FIBROCIMENTO   FORNECIMENTO E INSTALAÇÃO. AF_06/2016</v>
          </cell>
          <cell r="C4045" t="str">
            <v>UN</v>
          </cell>
          <cell r="D4045">
            <v>18.95</v>
          </cell>
        </row>
        <row r="4046">
          <cell r="A4046">
            <v>94706</v>
          </cell>
          <cell r="B4046" t="str">
            <v>ADAPTADOR COM FLANGE E ANEL DE VEDAÇÃO, PVC, SOLDÁVEL, DN 50 MM X 1 1/2 , INSTALADO EM RESERVAÇÃO DE ÁGUA DE EDIFICAÇÃO QUE POSSUA RESERVATÓRIO DE FIBRA/FIBROCIMENTO   FORNECIMENTO E INSTALAÇÃO. AF_06/2016</v>
          </cell>
          <cell r="C4046" t="str">
            <v>UN</v>
          </cell>
          <cell r="D4046">
            <v>28.54</v>
          </cell>
        </row>
        <row r="4047">
          <cell r="A4047">
            <v>94707</v>
          </cell>
          <cell r="B4047" t="str">
            <v>ADAPTADOR COM FLANGE E ANEL DE VEDAÇÃO, PVC, SOLDÁVEL, DN 60 MM X 2 , INSTALADO EM RESERVAÇÃO DE ÁGUA DE EDIFICAÇÃO QUE POSSUA RESERVATÓRIO DE FIBRA/FIBROCIMENTO   FORNECIMENTO E INSTALAÇÃO. AF_06/2016</v>
          </cell>
          <cell r="C4047" t="str">
            <v>UN</v>
          </cell>
          <cell r="D4047">
            <v>34.78</v>
          </cell>
        </row>
        <row r="4048">
          <cell r="A4048">
            <v>94708</v>
          </cell>
          <cell r="B4048" t="str">
            <v>ADAPTADOR COM FLANGES LIVRES, PVC, SOLDÁVEL, DN  25 MM X 3/4 , INSTALADO EM RESERVAÇÃO DE ÁGUA DE EDIFICAÇÃO QUE POSSUA RESERVATÓRIO DE FIBRA/FIBROCIMENTO   FORNECIMENTO E INSTALAÇÃO. AF_06/2016</v>
          </cell>
          <cell r="C4048" t="str">
            <v>UN</v>
          </cell>
          <cell r="D4048">
            <v>17.329999999999998</v>
          </cell>
        </row>
        <row r="4049">
          <cell r="A4049">
            <v>94709</v>
          </cell>
          <cell r="B4049" t="str">
            <v>ADAPTADOR COM FLANGES LIVRES, PVC, SOLDÁVEL, DN 32 MM X 1 , INSTALADO EM RESERVAÇÃO DE ÁGUA DE EDIFICAÇÃO QUE POSSUA RESERVATÓRIO DE FIBRA/FIBROCIMENTO   FORNECIMENTO E INSTALAÇÃO. AF_06/2016</v>
          </cell>
          <cell r="C4049" t="str">
            <v>UN</v>
          </cell>
          <cell r="D4049">
            <v>21.76</v>
          </cell>
        </row>
        <row r="4050">
          <cell r="A4050">
            <v>94710</v>
          </cell>
          <cell r="B4050" t="str">
            <v>ADAPTADOR COM FLANGES LIVRES, PVC, SOLDÁVEL, DN 40 MM X 1 1/4 , INSTALADO EM RESERVAÇÃO DE ÁGUA DE EDIFICAÇÃO QUE POSSUA RESERVATÓRIO DE FIBRA/FIBROCIMENTO   FORNECIMENTO E INSTALAÇÃO. AF_06/2016</v>
          </cell>
          <cell r="C4050" t="str">
            <v>UN</v>
          </cell>
          <cell r="D4050">
            <v>32.76</v>
          </cell>
        </row>
        <row r="4051">
          <cell r="A4051">
            <v>94711</v>
          </cell>
          <cell r="B4051" t="str">
            <v>ADAPTADOR COM FLANGES LIVRES, PVC, SOLDÁVEL, DN 50 MM X 1 1/2 , INSTALADO EM RESERVAÇÃO DE ÁGUA DE EDIFICAÇÃO QUE POSSUA RESERVATÓRIO DE FIBRA/FIBROCIMENTO   FORNECIMENTO E INSTALAÇÃO. AF_06/2016</v>
          </cell>
          <cell r="C4051" t="str">
            <v>UN</v>
          </cell>
          <cell r="D4051">
            <v>40.69</v>
          </cell>
        </row>
        <row r="4052">
          <cell r="A4052">
            <v>94712</v>
          </cell>
          <cell r="B4052" t="str">
            <v>ADAPTADOR COM FLANGES LIVRES, PVC, SOLDÁVEL, DN 60 MM X 2 , INSTALADO EM RESERVAÇÃO DE ÁGUA DE EDIFICAÇÃO QUE POSSUA RESERVATÓRIO DE FIBRA/FIBROCIMENTO   FORNECIMENTO E INSTALAÇÃO. AF_06/2016</v>
          </cell>
          <cell r="C4052" t="str">
            <v>UN</v>
          </cell>
          <cell r="D4052">
            <v>53.32</v>
          </cell>
        </row>
        <row r="4053">
          <cell r="A4053">
            <v>94713</v>
          </cell>
          <cell r="B4053" t="str">
            <v>ADAPTADOR COM FLANGES LIVRES, PVC, SOLDÁVEL, DN 75 MM X 2 1/2 , INSTALADO EM RESERVAÇÃO DE ÁGUA DE EDIFICAÇÃO QUE POSSUA RESERVATÓRIO DE FIBRA/FIBROCIMENTO   FORNECIMENTO E INSTALAÇÃO. AF_06/2016</v>
          </cell>
          <cell r="C4053" t="str">
            <v>UN</v>
          </cell>
          <cell r="D4053">
            <v>133.41</v>
          </cell>
        </row>
        <row r="4054">
          <cell r="A4054">
            <v>94714</v>
          </cell>
          <cell r="B4054" t="str">
            <v>ADAPTADOR COM FLANGES LIVRES, PVC, SOLDÁVEL, DN 85 MM X 3 , INSTALADO EM RESERVAÇÃO DE ÁGUA DE EDIFICAÇÃO QUE POSSUA RESERVATÓRIO DE FIBRA/FIBROCIMENTO   FORNECIMENTO E INSTALAÇÃO. AF_06/2016</v>
          </cell>
          <cell r="C4054" t="str">
            <v>UN</v>
          </cell>
          <cell r="D4054">
            <v>179.6</v>
          </cell>
        </row>
        <row r="4055">
          <cell r="A4055">
            <v>94715</v>
          </cell>
          <cell r="B4055" t="str">
            <v>ADAPTADOR COM FLANGES LIVRES, PVC, SOLDÁVEL, DN 110 MM X 4 , INSTALADO EM RESERVAÇÃO DE ÁGUA DE EDIFICAÇÃO QUE POSSUA RESERVATÓRIO DE FIBRA/FIBROCIMENTO   FORNECIMENTO E INSTALAÇÃO. AF_06/2016</v>
          </cell>
          <cell r="C4055" t="str">
            <v>UN</v>
          </cell>
          <cell r="D4055">
            <v>246.57</v>
          </cell>
        </row>
        <row r="4056">
          <cell r="A4056">
            <v>94724</v>
          </cell>
          <cell r="B4056" t="str">
            <v>CONECTOR, CPVC, SOLDÁVEL, DN 22 MM X 3/4, INSTALADO EM RESERVAÇÃO DE ÁGUA DE EDIFICAÇÃO QUE POSSUA RESERVATÓRIO DE FIBRA/FIBROCIMENTO  FORNECIMENTO E INSTALAÇÃO. AF_06/2016</v>
          </cell>
          <cell r="C4056" t="str">
            <v>UN</v>
          </cell>
          <cell r="D4056">
            <v>27.84</v>
          </cell>
        </row>
        <row r="4057">
          <cell r="A4057">
            <v>94725</v>
          </cell>
          <cell r="B4057" t="str">
            <v>LUVA, CPVC, SOLDÁVEL, DN 22 MM, INSTALADO EM RESERVAÇÃO DE ÁGUA DE EDIFICAÇÃO QUE POSSUA RESERVATÓRIO DE FIBRA/FIBROCIMENTO  FORNECIMENTO E INSTALAÇÃO. AF_06/2016</v>
          </cell>
          <cell r="C4057" t="str">
            <v>UN</v>
          </cell>
          <cell r="D4057">
            <v>5.74</v>
          </cell>
        </row>
        <row r="4058">
          <cell r="A4058">
            <v>94726</v>
          </cell>
          <cell r="B4058" t="str">
            <v>CONECTOR, CPVC, SOLDÁVEL, DN 28 MM X 1, INSTALADO EM RESERVAÇÃO DE ÁGUA DE EDIFICAÇÃO QUE POSSUA RESERVATÓRIO DE FIBRA/FIBROCIMENTO  FORNECIMENTO E INSTALAÇÃO. AF_06/2016</v>
          </cell>
          <cell r="C4058" t="str">
            <v>UN</v>
          </cell>
          <cell r="D4058">
            <v>43.65</v>
          </cell>
        </row>
        <row r="4059">
          <cell r="A4059">
            <v>94727</v>
          </cell>
          <cell r="B4059" t="str">
            <v>LUVA, CPVC, SOLDÁVEL, DN 28 MM, INSTALADO EM RESERVAÇÃO DE ÁGUA DE EDIFICAÇÃO QUE POSSUA RESERVATÓRIO DE FIBRA/FIBROCIMENTO  FORNECIMENTO E INSTALAÇÃO. AF_06/2016</v>
          </cell>
          <cell r="C4059" t="str">
            <v>UN</v>
          </cell>
          <cell r="D4059">
            <v>8.67</v>
          </cell>
        </row>
        <row r="4060">
          <cell r="A4060">
            <v>94728</v>
          </cell>
          <cell r="B4060" t="str">
            <v>CONECTOR, CPVC, SOLDÁVEL, DN 35 MM X 1 1/4, INSTALADO EM RESERVAÇÃO DE ÁGUA DE EDIFICAÇÃO QUE POSSUA RESERVATÓRIO DE FIBRA/FIBROCIMENTO  FORNECIMENTO E INSTALAÇÃO. AF_06/2016</v>
          </cell>
          <cell r="C4060" t="str">
            <v>UN</v>
          </cell>
          <cell r="D4060">
            <v>168.12</v>
          </cell>
        </row>
        <row r="4061">
          <cell r="A4061">
            <v>94729</v>
          </cell>
          <cell r="B4061" t="str">
            <v>LUVA, CPVC, SOLDÁVEL, DN 35 MM, INSTALADO EM RESERVAÇÃO DE ÁGUA DE EDIFICAÇÃO QUE POSSUA RESERVATÓRIO DE FIBRA/FIBROCIMENTO  FORNECIMENTO E INSTALAÇÃO. AF_06/2016</v>
          </cell>
          <cell r="C4061" t="str">
            <v>UN</v>
          </cell>
          <cell r="D4061">
            <v>15.82</v>
          </cell>
        </row>
        <row r="4062">
          <cell r="A4062">
            <v>94730</v>
          </cell>
          <cell r="B4062" t="str">
            <v>CONECTOR, CPVC, SOLDÁVEL, DN 42 MM X 1 1/2, INSTALADO EM RESERVAÇÃO DE ÁGUA DE EDIFICAÇÃO QUE POSSUA RESERVATÓRIO DE FIBRA/FIBROCIMENTO  FORNECIMENTO E INSTALAÇÃO. AF_06/2016</v>
          </cell>
          <cell r="C4062" t="str">
            <v>UN</v>
          </cell>
          <cell r="D4062">
            <v>204.58</v>
          </cell>
        </row>
        <row r="4063">
          <cell r="A4063">
            <v>94731</v>
          </cell>
          <cell r="B4063" t="str">
            <v>LUVA, CPVC, SOLDÁVEL, DN 42 MM, INSTALADO EM RESERVAÇÃO DE ÁGUA DE EDIFICAÇÃO QUE POSSUA RESERVATÓRIO DE FIBRA/FIBROCIMENTO  FORNECIMENTO E INSTALAÇÃO. AF_06/2016</v>
          </cell>
          <cell r="C4063" t="str">
            <v>UN</v>
          </cell>
          <cell r="D4063">
            <v>20.260000000000002</v>
          </cell>
        </row>
        <row r="4064">
          <cell r="A4064">
            <v>94733</v>
          </cell>
          <cell r="B4064" t="str">
            <v>LUVA, CPVC, SOLDÁVEL, DN 54 MM, INSTALADO EM RESERVAÇÃO DE ÁGUA DE EDIFICAÇÃO QUE POSSUA RESERVATÓRIO DE FIBRA/FIBROCIMENTO  FORNECIMENTO E INSTALAÇÃO. AF_06/2016</v>
          </cell>
          <cell r="C4064" t="str">
            <v>UN</v>
          </cell>
          <cell r="D4064">
            <v>39.67</v>
          </cell>
        </row>
        <row r="4065">
          <cell r="A4065">
            <v>94737</v>
          </cell>
          <cell r="B4065" t="str">
            <v>LUVA, CPVC, SOLDÁVEL, DN 89 MM, INSTALADO EM RESERVAÇÃO DE ÁGUA DE EDIFICAÇÃO QUE POSSUA RESERVATÓRIO DE FIBRA/FIBROCIMENTO  FORNECIMENTO E INSTALAÇÃO. AF_06/2016</v>
          </cell>
          <cell r="C4065" t="str">
            <v>UN</v>
          </cell>
          <cell r="D4065">
            <v>171.93</v>
          </cell>
        </row>
        <row r="4066">
          <cell r="A4066">
            <v>94740</v>
          </cell>
          <cell r="B4066" t="str">
            <v>JOELHO 90 GRAUS, CPVC, SOLDÁVEL, DN 22 MM, INSTALADO EM RESERVAÇÃO DE ÁGUA DE EDIFICAÇÃO QUE POSSUA RESERVATÓRIO DE FIBRA/FIBROCIMENTO  FORNECIMENTO E INSTALAÇÃO. AF_06/2016</v>
          </cell>
          <cell r="C4066" t="str">
            <v>UN</v>
          </cell>
          <cell r="D4066">
            <v>9.19</v>
          </cell>
        </row>
        <row r="4067">
          <cell r="A4067">
            <v>94741</v>
          </cell>
          <cell r="B4067" t="str">
            <v>CURVA 90 GRAUS, CPVC, SOLDÁVEL, DN 22 MM, INSTALADO EM RESERVAÇÃO DE ÁGUA DE EDIFICAÇÃO QUE POSSUA RESERVATÓRIO DE FIBRA/FIBROCIMENTO  FORNECIMENTO E INSTALAÇÃO. AF_06/2016</v>
          </cell>
          <cell r="C4067" t="str">
            <v>UN</v>
          </cell>
          <cell r="D4067">
            <v>11.86</v>
          </cell>
        </row>
        <row r="4068">
          <cell r="A4068">
            <v>94742</v>
          </cell>
          <cell r="B4068" t="str">
            <v>JOELHO 90 GRAUS, CPVC, SOLDÁVEL, DN 28 MM, INSTALADO EM RESERVAÇÃO DE ÁGUA DE EDIFICAÇÃO QUE POSSUA RESERVATÓRIO DE FIBRA/FIBROCIMENTO  FORNECIMENTO E INSTALAÇÃO. AF_06/2016</v>
          </cell>
          <cell r="C4068" t="str">
            <v>UN</v>
          </cell>
          <cell r="D4068">
            <v>14.85</v>
          </cell>
        </row>
        <row r="4069">
          <cell r="A4069">
            <v>94743</v>
          </cell>
          <cell r="B4069" t="str">
            <v>CURVA 90 GRAUS, CPVC, SOLDÁVEL, DN 28 MM, INSTALADO EM RESERVAÇÃO DE ÁGUA DE EDIFICAÇÃO QUE POSSUA RESERVATÓRIO DE FIBRA/FIBROCIMENTO  FORNECIMENTO E INSTALAÇÃO. AF_06/2016</v>
          </cell>
          <cell r="C4069" t="str">
            <v>UN</v>
          </cell>
          <cell r="D4069">
            <v>16.53</v>
          </cell>
        </row>
        <row r="4070">
          <cell r="A4070">
            <v>94744</v>
          </cell>
          <cell r="B4070" t="str">
            <v>JOELHO 90 GRAUS, CPVC, SOLDÁVEL, DN 35 MM, INSTALADO EM RESERVAÇÃO DE ÁGUA DE EDIFICAÇÃO QUE POSSUA RESERVATÓRIO DE FIBRA/FIBROCIMENTO  FORNECIMENTO E INSTALAÇÃO. AF_06/2016</v>
          </cell>
          <cell r="C4070" t="str">
            <v>UN</v>
          </cell>
          <cell r="D4070">
            <v>24.18</v>
          </cell>
        </row>
        <row r="4071">
          <cell r="A4071">
            <v>94746</v>
          </cell>
          <cell r="B4071" t="str">
            <v>JOELHO 90 GRAUS, CPVC, SOLDÁVEL, DN 42 MM, INSTALADO EM RESERVAÇÃO DE ÁGUA DE EDIFICAÇÃO QUE POSSUA RESERVATÓRIO DE FIBRA/FIBROCIMENTO  FORNECIMENTO E INSTALAÇÃO. AF_06/2016</v>
          </cell>
          <cell r="C4071" t="str">
            <v>UN</v>
          </cell>
          <cell r="D4071">
            <v>35.43</v>
          </cell>
        </row>
        <row r="4072">
          <cell r="A4072">
            <v>94748</v>
          </cell>
          <cell r="B4072" t="str">
            <v>JOELHO 90 GRAUS, CPVC, SOLDÁVEL, DN 54 MM, INSTALADO EM RESERVAÇÃO DE ÁGUA DE EDIFICAÇÃO QUE POSSUA RESERVATÓRIO DE FIBRA/FIBROCIMENTO  FORNECIMENTO E INSTALAÇÃO. AF_06/2016</v>
          </cell>
          <cell r="C4072" t="str">
            <v>UN</v>
          </cell>
          <cell r="D4072">
            <v>73.8</v>
          </cell>
        </row>
        <row r="4073">
          <cell r="A4073">
            <v>94750</v>
          </cell>
          <cell r="B4073" t="str">
            <v>JOELHO 90 GRAUS, CPVC, SOLDÁVEL, DN 73 MM, INSTALADO EM RESERVAÇÃO DE ÁGUA DE EDIFICAÇÃO QUE POSSUA RESERVATÓRIO DE FIBRA/FIBROCIMENTO  FORNECIMENTO E INSTALAÇÃO. AF_06/2016</v>
          </cell>
          <cell r="C4073" t="str">
            <v>UN</v>
          </cell>
          <cell r="D4073">
            <v>180.26</v>
          </cell>
        </row>
        <row r="4074">
          <cell r="A4074">
            <v>94752</v>
          </cell>
          <cell r="B4074" t="str">
            <v>JOELHO 90 GRAUS, CPVC, SOLDÁVEL, DN 89 MM, INSTALADO EM RESERVAÇÃO DE ÁGUA DE EDIFICAÇÃO QUE POSSUA RESERVATÓRIO DE FIBRA/FIBROCIMENTO  FORNECIMENTO E INSTALAÇÃO. AF_06/2016</v>
          </cell>
          <cell r="C4074" t="str">
            <v>UN</v>
          </cell>
          <cell r="D4074">
            <v>216.76</v>
          </cell>
        </row>
        <row r="4075">
          <cell r="A4075">
            <v>94756</v>
          </cell>
          <cell r="B4075" t="str">
            <v>TE, CPVC, SOLDÁVEL, DN 22 MM, INSTALADO EM RESERVAÇÃO DE ÁGUA DE EDIFICAÇÃO QUE POSSUA RESERVATÓRIO DE FIBRA/FIBROCIMENTO  FORNECIMENTO E INSTALAÇÃO. AF_06/2016</v>
          </cell>
          <cell r="C4075" t="str">
            <v>UN</v>
          </cell>
          <cell r="D4075">
            <v>11.5</v>
          </cell>
        </row>
        <row r="4076">
          <cell r="A4076">
            <v>94757</v>
          </cell>
          <cell r="B4076" t="str">
            <v>TE, CPVC, SOLDÁVEL, DN 28 MM, INSTALADO EM RESERVAÇÃO DE ÁGUA DE EDIFICAÇÃO QUE POSSUA RESERVATÓRIO DE FIBRA/FIBROCIMENTO  FORNECIMENTO E INSTALAÇÃO. AF_06/2016</v>
          </cell>
          <cell r="C4076" t="str">
            <v>UN</v>
          </cell>
          <cell r="D4076">
            <v>16.55</v>
          </cell>
        </row>
        <row r="4077">
          <cell r="A4077">
            <v>94758</v>
          </cell>
          <cell r="B4077" t="str">
            <v>TE, CPVC, SOLDÁVEL, DN 35 MM, INSTALADO EM RESERVAÇÃO DE ÁGUA DE EDIFICAÇÃO QUE POSSUA RESERVATÓRIO DE FIBRA/FIBROCIMENTO  FORNECIMENTO E INSTALAÇÃO. AF_06/2016</v>
          </cell>
          <cell r="C4077" t="str">
            <v>UN</v>
          </cell>
          <cell r="D4077">
            <v>45.14</v>
          </cell>
        </row>
        <row r="4078">
          <cell r="A4078">
            <v>94759</v>
          </cell>
          <cell r="B4078" t="str">
            <v>TE, CPVC, SOLDÁVEL, DN 42 MM, INSTALADO EM RESERVAÇÃO DE ÁGUA DE EDIFICAÇÃO QUE POSSUA RESERVATÓRIO DE FIBRA/FIBROCIMENTO  FORNECIMENTO E INSTALAÇÃO. AF_06/2016</v>
          </cell>
          <cell r="C4078" t="str">
            <v>UN</v>
          </cell>
          <cell r="D4078">
            <v>56.37</v>
          </cell>
        </row>
        <row r="4079">
          <cell r="A4079">
            <v>94760</v>
          </cell>
          <cell r="B4079" t="str">
            <v>TE, CPVC, SOLDÁVEL, DN 54 MM, INSTALADO EM RESERVAÇÃO DE ÁGUA DE EDIFICAÇÃO QUE POSSUA RESERVATÓRIO DE FIBRA/FIBROCIMENTO  FORNECIMENTO E INSTALAÇÃO. AF_06/2016</v>
          </cell>
          <cell r="C4079" t="str">
            <v>UN</v>
          </cell>
          <cell r="D4079">
            <v>92.31</v>
          </cell>
        </row>
        <row r="4080">
          <cell r="A4080">
            <v>94761</v>
          </cell>
          <cell r="B4080" t="str">
            <v>TE, CPVC, SOLDÁVEL, DN 73 MM, INSTALADO EM RESERVAÇÃO DE ÁGUA DE EDIFICAÇÃO QUE POSSUA RESERVATÓRIO DE FIBRA/FIBROCIMENTO  FORNECIMENTO E INSTALAÇÃO. AF_06/2016</v>
          </cell>
          <cell r="C4080" t="str">
            <v>UN</v>
          </cell>
          <cell r="D4080">
            <v>204.83</v>
          </cell>
        </row>
        <row r="4081">
          <cell r="A4081">
            <v>94762</v>
          </cell>
          <cell r="B4081" t="str">
            <v>TE, CPVC, SOLDÁVEL, DN 89 MM, INSTALADO EM RESERVAÇÃO DE ÁGUA DE EDIFICAÇÃO QUE POSSUA RESERVATÓRIO DE FIBRA/FIBROCIMENTO  FORNECIMENTO E INSTALAÇÃO. AF_06/2016</v>
          </cell>
          <cell r="C4081" t="str">
            <v>UN</v>
          </cell>
          <cell r="D4081">
            <v>258.33</v>
          </cell>
        </row>
        <row r="4082">
          <cell r="A4082">
            <v>94783</v>
          </cell>
          <cell r="B4082" t="str">
            <v>ADAPTADOR COM FLANGE E ANEL DE VEDAÇÃO, PVC, SOLDÁVEL, DN  20 MM X 1/2 , INSTALADO EM RESERVAÇÃO DE ÁGUA DE EDIFICAÇÃO QUE POSSUA RESERVATÓRIO DE FIBRA/FIBROCIMENTO   FORNECIMENTO E INSTALAÇÃO. AF_06/2016</v>
          </cell>
          <cell r="C4082" t="str">
            <v>UN</v>
          </cell>
          <cell r="D4082">
            <v>12.39</v>
          </cell>
        </row>
        <row r="4083">
          <cell r="A4083">
            <v>94785</v>
          </cell>
          <cell r="B4083" t="str">
            <v>ADAPTADOR COM FLANGES LIVRES, PVC, SOLDÁVEL LONGO, DN 32 MM X 1 , INSTALADO EM RESERVAÇÃO DE ÁGUA DE EDIFICAÇÃO QUE POSSUA RESERVATÓRIO DE FIBRA/FIBROCIMENTO   FORNECIMENTO E INSTALAÇÃO. AF_06/2016</v>
          </cell>
          <cell r="C4083" t="str">
            <v>UN</v>
          </cell>
          <cell r="D4083">
            <v>22.08</v>
          </cell>
        </row>
        <row r="4084">
          <cell r="A4084">
            <v>94786</v>
          </cell>
          <cell r="B4084" t="str">
            <v>ADAPTADOR COM FLANGES LIVRES, PVC, SOLDÁVEL LONGO, DN 40 MM X 1 1/4 , INSTALADO EM RESERVAÇÃO DE ÁGUA DE EDIFICAÇÃO QUE POSSUA RESERVATÓRIO DE FIBRA/FIBROCIMENTO   FORNECIMENTO E INSTALAÇÃO. AF_06/2016</v>
          </cell>
          <cell r="C4084" t="str">
            <v>UN</v>
          </cell>
          <cell r="D4084">
            <v>28.36</v>
          </cell>
        </row>
        <row r="4085">
          <cell r="A4085">
            <v>94787</v>
          </cell>
          <cell r="B4085" t="str">
            <v>ADAPTADOR COM FLANGES LIVRES, PVC, SOLDÁVEL LONGO, DN 50 MM X 1 1/2 , INSTALADO EM RESERVAÇÃO DE ÁGUA DE EDIFICAÇÃO QUE POSSUA RESERVATÓRIO DE FIBRA/FIBROCIMENTO   FORNECIMENTO E INSTALAÇÃO. AF_06/2016</v>
          </cell>
          <cell r="C4085" t="str">
            <v>UN</v>
          </cell>
          <cell r="D4085">
            <v>39.03</v>
          </cell>
        </row>
        <row r="4086">
          <cell r="A4086">
            <v>94788</v>
          </cell>
          <cell r="B4086" t="str">
            <v>ADAPTADOR COM FLANGES LIVRES, PVC, SOLDÁVEL LONGO, DN 60 MM X 2 , INSTALADO EM RESERVAÇÃO DE ÁGUA DE EDIFICAÇÃO QUE POSSUA RESERVATÓRIO DE FIBRA/FIBROCIMENTO   FORNECIMENTO E INSTALAÇÃO. AF_06/2016</v>
          </cell>
          <cell r="C4086" t="str">
            <v>UN</v>
          </cell>
          <cell r="D4086">
            <v>54.82</v>
          </cell>
        </row>
        <row r="4087">
          <cell r="A4087">
            <v>94789</v>
          </cell>
          <cell r="B4087" t="str">
            <v>ADAPTADOR COM FLANGES LIVRES, PVC, SOLDÁVEL LONGO, DN 75 MM X 2 1/2 , INSTALADO EM RESERVAÇÃO DE ÁGUA DE EDIFICAÇÃO QUE POSSUA RESERVATÓRIO DE FIBRA/FIBROCIMENTO   FORNECIMENTO E INSTALAÇÃO. AF_06/2016</v>
          </cell>
          <cell r="C4087" t="str">
            <v>UN</v>
          </cell>
          <cell r="D4087">
            <v>164.37</v>
          </cell>
        </row>
        <row r="4088">
          <cell r="A4088">
            <v>94790</v>
          </cell>
          <cell r="B4088" t="str">
            <v>ADAPTADOR COM FLANGES LIVRES, PVC, SOLDÁVEL LONGO, DN 85 MM X 3 , INSTALADO EM RESERVAÇÃO DE ÁGUA DE EDIFICAÇÃO QUE POSSUA RESERVATÓRIO DE FIBRA/FIBROCIMENTO   FORNECIMENTO E INSTALAÇÃO. AF_06/2016</v>
          </cell>
          <cell r="C4088" t="str">
            <v>UN</v>
          </cell>
          <cell r="D4088">
            <v>189.56</v>
          </cell>
        </row>
        <row r="4089">
          <cell r="A4089">
            <v>94791</v>
          </cell>
          <cell r="B4089" t="str">
            <v>ADAPTADOR COM FLANGES LIVRES, PVC, SOLDÁVEL LONGO, DN 110 MM X 4 , INSTALADO EM RESERVAÇÃO DE ÁGUA DE EDIFICAÇÃO QUE POSSUA RESERVATÓRIO DE FIBRA/FIBROCIMENTO   FORNECIMENTO E INSTALAÇÃO. AF_06/2016</v>
          </cell>
          <cell r="C4089" t="str">
            <v>UN</v>
          </cell>
          <cell r="D4089">
            <v>264.11</v>
          </cell>
        </row>
        <row r="4090">
          <cell r="A4090">
            <v>94863</v>
          </cell>
          <cell r="B4090" t="str">
            <v>LUVA, CPVC, SOLDÁVEL, DN 73 MM, INSTALADO EM RESERVAÇÃO DE ÁGUA DE EDIFICAÇÃO QUE POSSUA RESERVATÓRIO DE FIBRA/FIBROCIMENTO  FORNECIMENTO E INSTALAÇÃO. AF_06/2016</v>
          </cell>
          <cell r="C4090" t="str">
            <v>UN</v>
          </cell>
          <cell r="D4090">
            <v>148.37</v>
          </cell>
        </row>
        <row r="4091">
          <cell r="A4091">
            <v>95141</v>
          </cell>
          <cell r="B4091" t="str">
            <v>ADAPTADOR COM FLANGES LIVRES, PVC, SOLDÁVEL LONGO, DN  25 MM X 3/4 , INSTALADO EM RESERVAÇÃO DE ÁGUA DE EDIFICAÇÃO QUE POSSUA RESERVATÓRIO DE FIBRA/FIBROCIMENTO    FORNECIMENTO E INSTALAÇÃO. AF_06/2016</v>
          </cell>
          <cell r="C4091" t="str">
            <v>UN</v>
          </cell>
          <cell r="D4091">
            <v>20.71</v>
          </cell>
        </row>
        <row r="4092">
          <cell r="A4092">
            <v>95237</v>
          </cell>
          <cell r="B4092" t="str">
            <v>LUVA COM BUCHA DE LATÃO, PVC, SOLDÁVEL, DN 32MM X 1 , INSTALADO EM RAMAL DE DISTRIBUIÇÃO DE ÁGUA   FORNECIMENTO E INSTALAÇÃO. AF_12/2014</v>
          </cell>
          <cell r="C4092" t="str">
            <v>UN</v>
          </cell>
          <cell r="D4092">
            <v>15.78</v>
          </cell>
        </row>
        <row r="4093">
          <cell r="A4093">
            <v>95693</v>
          </cell>
          <cell r="B4093" t="str">
            <v>LUVA SIMPLES, PVC, SÉRIE NORMAL, ESGOTO PREDIAL, DN 150 MM, JUNTA ELÁSTICA, FORNECIDO E INSTALADO EM SUBCOLETOR AÉREO DE ESGOTO SANITÁRIO. AF_12/2014</v>
          </cell>
          <cell r="C4093" t="str">
            <v>UN</v>
          </cell>
          <cell r="D4093">
            <v>36.31</v>
          </cell>
        </row>
        <row r="4094">
          <cell r="A4094">
            <v>95694</v>
          </cell>
          <cell r="B4094" t="str">
            <v>CURVA 90 GRAUS, PVC, SERIE R, ÁGUA PLUVIAL, DN 100 MM, JUNTA ELÁSTICA, FORNECIDO E INSTALADO EM RAMAL DE ENCAMINHAMENTO. AF_12/2014</v>
          </cell>
          <cell r="C4094" t="str">
            <v>UN</v>
          </cell>
          <cell r="D4094">
            <v>43.16</v>
          </cell>
        </row>
        <row r="4095">
          <cell r="A4095">
            <v>95695</v>
          </cell>
          <cell r="B4095" t="str">
            <v>CURVA 90 GRAUS, PVC, SERIE R, ÁGUA PLUVIAL, DN 100 MM, JUNTA ELÁSTICA, FORNECIDO E INSTALADO EM CONDUTORES VERTICAIS DE ÁGUAS PLUVIAIS. AF_12/2014</v>
          </cell>
          <cell r="C4095" t="str">
            <v>UN</v>
          </cell>
          <cell r="D4095">
            <v>41.88</v>
          </cell>
        </row>
        <row r="4096">
          <cell r="A4096">
            <v>95696</v>
          </cell>
          <cell r="B4096" t="str">
            <v>SPRINKLER TIPO PENDENTE, 68 °C, UNIÃO POR ROSCA DN 15 (1/2") - FORNECIMENTO E INSTALAÇÃO. AF_12/2015</v>
          </cell>
          <cell r="C4096" t="str">
            <v>UN</v>
          </cell>
          <cell r="D4096">
            <v>27.67</v>
          </cell>
        </row>
        <row r="4097">
          <cell r="A4097">
            <v>96637</v>
          </cell>
          <cell r="B4097" t="str">
            <v>JOELHO 90 GRAUS, PPR, DN 25 MM, CLASSE PN 25, INSTALADO EM RAMAL OU SUB-RAMAL DE ÁGUA  FORNECIMENTO E INSTALAÇÃO . AF_06/2015</v>
          </cell>
          <cell r="C4097" t="str">
            <v>UN</v>
          </cell>
          <cell r="D4097">
            <v>9.43</v>
          </cell>
        </row>
        <row r="4098">
          <cell r="A4098">
            <v>96638</v>
          </cell>
          <cell r="B4098" t="str">
            <v>JOELHO 45 GRAUS, PPR, DN 25 MM, CLASSE PN 25, INSTALADO EM RAMAL OU SUB-RAMAL DE ÁGUA  FORNECIMENTO E INSTALAÇÃO . AF_06/2015</v>
          </cell>
          <cell r="C4098" t="str">
            <v>UN</v>
          </cell>
          <cell r="D4098">
            <v>9.08</v>
          </cell>
        </row>
        <row r="4099">
          <cell r="A4099">
            <v>96639</v>
          </cell>
          <cell r="B4099" t="str">
            <v>LUVA, PPR, DN 25 MM, CLASSE PN 25, INSTALADO EM RAMAL OU SUB-RAMAL DE ÁGUA  FORNECIMENTO E INSTALAÇÃO . AF_06/2015</v>
          </cell>
          <cell r="C4099" t="str">
            <v>UN</v>
          </cell>
          <cell r="D4099">
            <v>6.57</v>
          </cell>
        </row>
        <row r="4100">
          <cell r="A4100">
            <v>96640</v>
          </cell>
          <cell r="B4100" t="str">
            <v>CONECTOR MACHO, PPR, 25 X 1/2'', CLASSE PN 25, INSTALADO EM RAMAL OU SUB-RAMAL DE ÁGUA   FORNECIMENTO E INSTALAÇÃO . AF_06/2015</v>
          </cell>
          <cell r="C4100" t="str">
            <v>UN</v>
          </cell>
          <cell r="D4100">
            <v>16.34</v>
          </cell>
        </row>
        <row r="4101">
          <cell r="A4101">
            <v>96641</v>
          </cell>
          <cell r="B4101" t="str">
            <v>CONECTOR FÊMEA, PPR, 25 X 1/2'', CLASSE PN 25, INSTALADO EM RAMAL OU SUB-RAMAL DE ÁGUA   FORNECIMENTO E INSTALAÇÃO . AF_06/2015</v>
          </cell>
          <cell r="C4101" t="str">
            <v>UN</v>
          </cell>
          <cell r="D4101">
            <v>12.85</v>
          </cell>
        </row>
        <row r="4102">
          <cell r="A4102">
            <v>96642</v>
          </cell>
          <cell r="B4102" t="str">
            <v>TÊ NORMAL, PPR, DN 25 MM, CLASSE PN 25, INSTALADO EM RAMAL OU SUB-RAMAL DE ÁGUA  FORNECIMENTO E INSTALAÇÃO . AF_06/2015</v>
          </cell>
          <cell r="C4102" t="str">
            <v>UN</v>
          </cell>
          <cell r="D4102">
            <v>12.48</v>
          </cell>
        </row>
        <row r="4103">
          <cell r="A4103">
            <v>96643</v>
          </cell>
          <cell r="B4103" t="str">
            <v>TÊ MISTURADOR, PPR, 25 X 3/4'' , CLASSE PN 25, INSTALADO EM RAMAL OU SUB-RAMAL DE ÁGUA  FORNECIMENTO E INSTALAÇÃO . AF_06/2015</v>
          </cell>
          <cell r="C4103" t="str">
            <v>UN</v>
          </cell>
          <cell r="D4103">
            <v>32.950000000000003</v>
          </cell>
        </row>
        <row r="4104">
          <cell r="A4104">
            <v>96650</v>
          </cell>
          <cell r="B4104" t="str">
            <v>JOELHO 90 GRAUS, PPR, DN 25 MM, CLASSE PN 25, INSTALADO EM RAMAL DE DISTRIBUIÇÃO  FORNECIMENTO E INSTALAÇÃO . AF_06/2015</v>
          </cell>
          <cell r="C4104" t="str">
            <v>UN</v>
          </cell>
          <cell r="D4104">
            <v>7</v>
          </cell>
        </row>
        <row r="4105">
          <cell r="A4105">
            <v>96651</v>
          </cell>
          <cell r="B4105" t="str">
            <v>JOELHO 45 GRAUS, PPR, DN 25 MM, CLASSE PN 25, INSTALADO EM RAMAL DE DISTRIBUIÇÃO DE ÁGUA  FORNECIMENTO E INSTALAÇÃO . AF_06/2015</v>
          </cell>
          <cell r="C4105" t="str">
            <v>UN</v>
          </cell>
          <cell r="D4105">
            <v>6.65</v>
          </cell>
        </row>
        <row r="4106">
          <cell r="A4106">
            <v>96652</v>
          </cell>
          <cell r="B4106" t="str">
            <v>JOELHO 90 GRAUS, PPR, DN 32 MM, CLASSE PN 25, INSTALADO EM RAMAL DE DISTRIBUIÇÃO  FORNECIMENTO E INSTALAÇÃO . AF_06/2015</v>
          </cell>
          <cell r="C4106" t="str">
            <v>UN</v>
          </cell>
          <cell r="D4106">
            <v>13.38</v>
          </cell>
        </row>
        <row r="4107">
          <cell r="A4107">
            <v>96653</v>
          </cell>
          <cell r="B4107" t="str">
            <v>JOELHO 45 GRAUS, PPR, DN 32 MM, CLASSE PN 25, INSTALADO EM RAMAL DE DISTRIBUIÇÃO DE ÁGUA  FORNECIMENTO E INSTALAÇÃO . AF_06/2015</v>
          </cell>
          <cell r="C4107" t="str">
            <v>UN</v>
          </cell>
          <cell r="D4107">
            <v>13.34</v>
          </cell>
        </row>
        <row r="4108">
          <cell r="A4108">
            <v>96654</v>
          </cell>
          <cell r="B4108" t="str">
            <v>JOELHO 90 GRAUS, PPR, DN 40 MM, CLASSE PN 25, INSTALADO EM RAMAL DE DISTRIBUIÇÃO  FORNECIMENTO E INSTALAÇÃO . AF_06/2015</v>
          </cell>
          <cell r="C4108" t="str">
            <v>UN</v>
          </cell>
          <cell r="D4108">
            <v>22.13</v>
          </cell>
        </row>
        <row r="4109">
          <cell r="A4109">
            <v>96655</v>
          </cell>
          <cell r="B4109" t="str">
            <v>JOELHO 45 GRAUS, PPR, DN 40 MM, CLASSE PN 25, INSTALADO EM RAMAL DE DISTRIBUIÇÃO DE ÁGUA  FORNECIMENTO E INSTALAÇÃO . AF_06/2015</v>
          </cell>
          <cell r="C4109" t="str">
            <v>UN</v>
          </cell>
          <cell r="D4109">
            <v>21.75</v>
          </cell>
        </row>
        <row r="4110">
          <cell r="A4110">
            <v>96656</v>
          </cell>
          <cell r="B4110" t="str">
            <v>LUVA, PPR, DN 25 MM, CLASSE PN 25, INSTALADO EM RAMAL DE DISTRIBUIÇÃO DE ÁGUA  FORNECIMENTO E INSTALAÇÃO . AF_06/2015</v>
          </cell>
          <cell r="C4110" t="str">
            <v>UN</v>
          </cell>
          <cell r="D4110">
            <v>4.9800000000000004</v>
          </cell>
        </row>
        <row r="4111">
          <cell r="A4111">
            <v>96657</v>
          </cell>
          <cell r="B4111" t="str">
            <v>CONECTOR MACHO, PPR, 25 X 1/2, CLASSE PN 25, INSTALADO EM RAMAL DE DISTRIBUIÇÃO DE ÁGUA  FORNECIMENTO E INSTALAÇÃO . AF_06/2015</v>
          </cell>
          <cell r="C4111" t="str">
            <v>UN</v>
          </cell>
          <cell r="D4111">
            <v>14.75</v>
          </cell>
        </row>
        <row r="4112">
          <cell r="A4112">
            <v>96658</v>
          </cell>
          <cell r="B4112" t="str">
            <v>CONECTOR FÊMEA, PPR, 25 X 1/2'', CLASSE PN 25, INSTALADO EM RAMAL DE DISTRIBUIÇÃO DE ÁGUA   FORNECIMENTO E INSTALAÇÃO . AF_06/2015</v>
          </cell>
          <cell r="C4112" t="str">
            <v>UN</v>
          </cell>
          <cell r="D4112">
            <v>11.26</v>
          </cell>
        </row>
        <row r="4113">
          <cell r="A4113">
            <v>96659</v>
          </cell>
          <cell r="B4113" t="str">
            <v>LUVA, PPR, DN 32 MM, CLASSE PN 25, INSTALADO EM RAMAL DE DISTRIBUIÇÃO DE ÁGUA  FORNECIMENTO E INSTALAÇÃO. AF_06/2015</v>
          </cell>
          <cell r="C4113" t="str">
            <v>UN</v>
          </cell>
          <cell r="D4113">
            <v>9.0500000000000007</v>
          </cell>
        </row>
        <row r="4114">
          <cell r="A4114">
            <v>96660</v>
          </cell>
          <cell r="B4114" t="str">
            <v>CONECTOR MACHO, PPR, 32 X 3/4'', CLASSE PN 25, INSTALADO EM RAMAL DE DISTRIBUIÇÃO DE ÁGUA   FORNECIMENTO E INSTALAÇÃO. AF_06/2015</v>
          </cell>
          <cell r="C4114" t="str">
            <v>UN</v>
          </cell>
          <cell r="D4114">
            <v>25.34</v>
          </cell>
        </row>
        <row r="4115">
          <cell r="A4115">
            <v>96661</v>
          </cell>
          <cell r="B4115" t="str">
            <v>CONECTOR FÊMEA, PPR, 32 X 3/4'', CLASSE PN 25, INSTALADO EM RAMAL DE DISTRIBUIÇÃO DE ÁGUA   FORNECIMENTO E INSTALAÇÃO . AF_06/2015</v>
          </cell>
          <cell r="C4115" t="str">
            <v>UN</v>
          </cell>
          <cell r="D4115">
            <v>19.98</v>
          </cell>
        </row>
        <row r="4116">
          <cell r="A4116">
            <v>96662</v>
          </cell>
          <cell r="B4116" t="str">
            <v>BUCHA DE REDUÇÃO, PPR, 32 X 25, CLASSE PN 25, INSTALADO EM RAMAL DE DISTRIBUIÇÃO DE ÁGUA  FORNECIMENTO E INSTALAÇÃO . AF_06/2015</v>
          </cell>
          <cell r="C4116" t="str">
            <v>UN</v>
          </cell>
          <cell r="D4116">
            <v>9.23</v>
          </cell>
        </row>
        <row r="4117">
          <cell r="A4117">
            <v>96663</v>
          </cell>
          <cell r="B4117" t="str">
            <v>LUVA, PPR, DN 40 MM, CLASSE PN 25, INSTALADO EM RAMAL DE DISTRIBUIÇÃO DE ÁGUA  FORNECIMENTO E INSTALAÇÃO. AF_06/2015</v>
          </cell>
          <cell r="C4117" t="str">
            <v>UN</v>
          </cell>
          <cell r="D4117">
            <v>16.309999999999999</v>
          </cell>
        </row>
        <row r="4118">
          <cell r="A4118">
            <v>96664</v>
          </cell>
          <cell r="B4118" t="str">
            <v>BUCHA DE REDUÇÃO, PPR, 40 X 25, CLASSE PN 25, INSTALADO EM RAMAL DE DISTRIBUIÇÃO DE ÁGUA  FORNECIMENTO E INSTALAÇÃO . AF_06/2015</v>
          </cell>
          <cell r="C4118" t="str">
            <v>UN</v>
          </cell>
          <cell r="D4118">
            <v>17.46</v>
          </cell>
        </row>
        <row r="4119">
          <cell r="A4119">
            <v>96665</v>
          </cell>
          <cell r="B4119" t="str">
            <v>TÊ NORMAL, PPR, DN 25 MM, CLASSE PN 25, INSTALADO EM RAMAL DE DISTRIBUIÇÃO DE ÁGUA  FORNECIMENTO E INSTALAÇÃO . AF_06/2015</v>
          </cell>
          <cell r="C4119" t="str">
            <v>UN</v>
          </cell>
          <cell r="D4119">
            <v>9.2200000000000006</v>
          </cell>
        </row>
        <row r="4120">
          <cell r="A4120">
            <v>96666</v>
          </cell>
          <cell r="B4120" t="str">
            <v>TÊ NORMAL, PPR, DN 32 MM, CLASSE PN 25, INSTALADO EM RAMAL DE DISTRIBUIÇÃO DE ÁGUA  FORNECIMENTO E INSTALAÇÃO . AF_06/2015</v>
          </cell>
          <cell r="C4120" t="str">
            <v>UN</v>
          </cell>
          <cell r="D4120">
            <v>17.920000000000002</v>
          </cell>
        </row>
        <row r="4121">
          <cell r="A4121">
            <v>96667</v>
          </cell>
          <cell r="B4121" t="str">
            <v>TÊ NORMAL, PPR, DN 40 MM, CLASSE PN 25, INSTALADO EM RAMAL DE DISTRIBUIÇÃO DE ÁGUA  FORNECIMENTO E INSTALAÇÃO . AF_06/2015</v>
          </cell>
          <cell r="C4121" t="str">
            <v>UN</v>
          </cell>
          <cell r="D4121">
            <v>31.11</v>
          </cell>
        </row>
        <row r="4122">
          <cell r="A4122">
            <v>96684</v>
          </cell>
          <cell r="B4122" t="str">
            <v>JOELHO 90 GRAUS, PPR, DN 25 MM, CLASSE PN 25, INSTALADO EM PRUMADA DE ÁGUA  FORNECIMENTO E INSTALAÇÃO . AF_06/2015</v>
          </cell>
          <cell r="C4122" t="str">
            <v>UN</v>
          </cell>
          <cell r="D4122">
            <v>3.36</v>
          </cell>
        </row>
        <row r="4123">
          <cell r="A4123">
            <v>96685</v>
          </cell>
          <cell r="B4123" t="str">
            <v>JOELHO 45 GRAUS, PPR, DN 25 MM, CLASSE PN 25, INSTALADO EM PRUMADA DE ÁGUA  FORNECIMENTO E INSTALAÇÃO . AF_06/2015</v>
          </cell>
          <cell r="C4123" t="str">
            <v>UN</v>
          </cell>
          <cell r="D4123">
            <v>3.01</v>
          </cell>
        </row>
        <row r="4124">
          <cell r="A4124">
            <v>96686</v>
          </cell>
          <cell r="B4124" t="str">
            <v>JOELHO 90 GRAUS, PPR, DN 32 MM, CLASSE PN 25, INSTALADO EM PRUMADA DE ÁGUA  FORNECIMENTO E INSTALAÇÃO . AF_06/2015</v>
          </cell>
          <cell r="C4124" t="str">
            <v>UN</v>
          </cell>
          <cell r="D4124">
            <v>5.04</v>
          </cell>
        </row>
        <row r="4125">
          <cell r="A4125">
            <v>96687</v>
          </cell>
          <cell r="B4125" t="str">
            <v>JOELHO 45 GRAUS, PPR, DN 32 MM, CLASSE PN 25, INSTALADO EM PRUMADA DE ÁGUA  FORNECIMENTO E INSTALAÇÃO . AF_06/2015</v>
          </cell>
          <cell r="C4125" t="str">
            <v>UN</v>
          </cell>
          <cell r="D4125">
            <v>5</v>
          </cell>
        </row>
        <row r="4126">
          <cell r="A4126">
            <v>96688</v>
          </cell>
          <cell r="B4126" t="str">
            <v>JOELHO 90 GRAUS, PPR, DN 40 MM, CLASSE PN 25, INSTALADO EM PRUMADA DE ÁGUA  FORNECIMENTO E INSTALAÇÃO . AF_06/2015</v>
          </cell>
          <cell r="C4126" t="str">
            <v>UN</v>
          </cell>
          <cell r="D4126">
            <v>8.66</v>
          </cell>
        </row>
        <row r="4127">
          <cell r="A4127">
            <v>96689</v>
          </cell>
          <cell r="B4127" t="str">
            <v>JOELHO 45 GRAUS, PPR, DN 40 MM, CLASSE PN 25, INSTALADO EM PRUMADA DE ÁGUA  FORNECIMENTO E INSTALAÇÃO . AF_06/2015</v>
          </cell>
          <cell r="C4127" t="str">
            <v>UN</v>
          </cell>
          <cell r="D4127">
            <v>8.2799999999999994</v>
          </cell>
        </row>
        <row r="4128">
          <cell r="A4128">
            <v>96690</v>
          </cell>
          <cell r="B4128" t="str">
            <v>JOELHO 90 GRAUS, PPR, DN 50 MM, CLASSE PN 25, INSTALADO EM PRUMADA DE ÁGUA  FORNECIMENTO E INSTALAÇÃO . AF_06/2015</v>
          </cell>
          <cell r="C4128" t="str">
            <v>UN</v>
          </cell>
          <cell r="D4128">
            <v>16.059999999999999</v>
          </cell>
        </row>
        <row r="4129">
          <cell r="A4129">
            <v>96691</v>
          </cell>
          <cell r="B4129" t="str">
            <v>JOELHO 45 GRAUS, PPR, DN 50 MM, CLASSE PN 25, INSTALADO EM PRUMADA DE ÁGUA  FORNECIMENTO E INSTALAÇÃO . AF_06/2015</v>
          </cell>
          <cell r="C4129" t="str">
            <v>UN</v>
          </cell>
          <cell r="D4129">
            <v>16.579999999999998</v>
          </cell>
        </row>
        <row r="4130">
          <cell r="A4130">
            <v>96692</v>
          </cell>
          <cell r="B4130" t="str">
            <v>JOELHO 90 GRAUS, PPR, DN 63 MM, CLASSE PN 25, INSTALADO EM PRUMADA DE ÁGUA  FORNECIMENTO E INSTALAÇÃO . AF_06/2015</v>
          </cell>
          <cell r="C4130" t="str">
            <v>UN</v>
          </cell>
          <cell r="D4130">
            <v>24.29</v>
          </cell>
        </row>
        <row r="4131">
          <cell r="A4131">
            <v>96693</v>
          </cell>
          <cell r="B4131" t="str">
            <v>JOELHO 45 GRAUS, PPR, DN 63 MM, CLASSE PN 25, INSTALADO EM PRUMADA DE ÁGUA  FORNECIMENTO E INSTALAÇÃO . AF_06/2015</v>
          </cell>
          <cell r="C4131" t="str">
            <v>UN</v>
          </cell>
          <cell r="D4131">
            <v>23.01</v>
          </cell>
        </row>
        <row r="4132">
          <cell r="A4132">
            <v>96694</v>
          </cell>
          <cell r="B4132" t="str">
            <v>JOELHO 90 GRAUS, PPR, DN 75 MM, CLASSE PN 25, INSTALADO EM PRUMADA DE ÁGUA  FORNECIMENTO E INSTALAÇÃO . AF_06/2015</v>
          </cell>
          <cell r="C4132" t="str">
            <v>UN</v>
          </cell>
          <cell r="D4132">
            <v>53.3</v>
          </cell>
        </row>
        <row r="4133">
          <cell r="A4133">
            <v>96695</v>
          </cell>
          <cell r="B4133" t="str">
            <v>JOELHO 45 GRAUS, PPR, DN 75 MM, CLASSE PN 25, INSTALADO EM PRUMADA DE ÁGUA  FORNECIMENTO E INSTALAÇÃO . AF_06/2015</v>
          </cell>
          <cell r="C4133" t="str">
            <v>UN</v>
          </cell>
          <cell r="D4133">
            <v>51.8</v>
          </cell>
        </row>
        <row r="4134">
          <cell r="A4134">
            <v>96696</v>
          </cell>
          <cell r="B4134" t="str">
            <v>JOELHO 90 GRAUS, PPR, DN 90 MM, CLASSE PN 25, INSTALADO EM PRUMADA DE ÁGUA  FORNECIMENTO E INSTALAÇÃO . AF_06/2015</v>
          </cell>
          <cell r="C4134" t="str">
            <v>UN</v>
          </cell>
          <cell r="D4134">
            <v>80.25</v>
          </cell>
        </row>
        <row r="4135">
          <cell r="A4135">
            <v>96697</v>
          </cell>
          <cell r="B4135" t="str">
            <v>JOELHO 90 GRAUS, PPR, DN 110 MM, CLASSE PN 25, INSTALADO EM PRUMADA DE ÁGUA  FORNECIMENTO E INSTALAÇÃO . AF_06/2015</v>
          </cell>
          <cell r="C4135" t="str">
            <v>UN</v>
          </cell>
          <cell r="D4135">
            <v>120.07</v>
          </cell>
        </row>
        <row r="4136">
          <cell r="A4136">
            <v>96698</v>
          </cell>
          <cell r="B4136" t="str">
            <v>LUVA, PPR, DN 25 MM, CLASSE PN 25, INSTALADO EM PRUMADA DE ÁGUA  FORNECIMENTO E INSTALAÇÃO . AF_06/2015</v>
          </cell>
          <cell r="C4136" t="str">
            <v>UN</v>
          </cell>
          <cell r="D4136">
            <v>2.5499999999999998</v>
          </cell>
        </row>
        <row r="4137">
          <cell r="A4137">
            <v>96699</v>
          </cell>
          <cell r="B4137" t="str">
            <v>CONECTOR MACHO, PPR, 25 X 1/2'', CLASSE PN 25, INSTALADO EM PRUMADA DE ÁGUA   FORNECIMENTO E INSTALAÇÃO . AF_06/2015</v>
          </cell>
          <cell r="C4137" t="str">
            <v>UN</v>
          </cell>
          <cell r="D4137">
            <v>12.32</v>
          </cell>
        </row>
        <row r="4138">
          <cell r="A4138">
            <v>96700</v>
          </cell>
          <cell r="B4138" t="str">
            <v>CONECTOR FÊMEA, PPR, 25 X 1/2'', CLASSE PN 25, INSTALADO EM PRUMADA DE ÁGUA   FORNECIMENTO E INSTALAÇÃO . AF_06/2015</v>
          </cell>
          <cell r="C4138" t="str">
            <v>UN</v>
          </cell>
          <cell r="D4138">
            <v>8.83</v>
          </cell>
        </row>
        <row r="4139">
          <cell r="A4139">
            <v>96701</v>
          </cell>
          <cell r="B4139" t="str">
            <v>LUVA, PPR, DN 32 MM, CLASSE PN 25, INSTALADO EM PRUMADA DE ÁGUA  FORNECIMENTO E INSTALAÇÃO. AF_06/2015</v>
          </cell>
          <cell r="C4139" t="str">
            <v>UN</v>
          </cell>
          <cell r="D4139">
            <v>3.48</v>
          </cell>
        </row>
        <row r="4140">
          <cell r="A4140">
            <v>96702</v>
          </cell>
          <cell r="B4140" t="str">
            <v>BUCHA DE REDUÇÃO, PPR, 32 X 25, CLASSE PN 25, INSTALADO EM PRUMADA DE ÁGUA  FORNECIMENTO E INSTALAÇÃO . AF_06/2015</v>
          </cell>
          <cell r="C4140" t="str">
            <v>UN</v>
          </cell>
          <cell r="D4140">
            <v>3.66</v>
          </cell>
        </row>
        <row r="4141">
          <cell r="A4141">
            <v>96703</v>
          </cell>
          <cell r="B4141" t="str">
            <v>LUVA, PPR, DN 40 MM, CLASSE PN 25, INSTALADO EM PRUMADA DE ÁGUA  FORNECIMENTO E INSTALAÇÃO. AF_06/2015</v>
          </cell>
          <cell r="C4141" t="str">
            <v>UN</v>
          </cell>
          <cell r="D4141">
            <v>7.29</v>
          </cell>
        </row>
        <row r="4142">
          <cell r="A4142">
            <v>96704</v>
          </cell>
          <cell r="B4142" t="str">
            <v>BUCHA DE REDUÇÃO, PPR, 40 X 25, CLASSE PN 25, INSTALADO EM PRUMADA DE ÁGUA  FORNECIMENTO E INSTALAÇÃO . AF_06/2015</v>
          </cell>
          <cell r="C4142" t="str">
            <v>UN</v>
          </cell>
          <cell r="D4142">
            <v>8.44</v>
          </cell>
        </row>
        <row r="4143">
          <cell r="A4143">
            <v>96705</v>
          </cell>
          <cell r="B4143" t="str">
            <v>LUVA, PPR, DN 50 MM, CLASSE PN 25, INSTALADO EM PRUMADA DE ÁGUA  FORNECIMENTO E INSTALAÇÃO. AF_06/2015</v>
          </cell>
          <cell r="C4143" t="str">
            <v>UN</v>
          </cell>
          <cell r="D4143">
            <v>11</v>
          </cell>
        </row>
        <row r="4144">
          <cell r="A4144">
            <v>96706</v>
          </cell>
          <cell r="B4144" t="str">
            <v>LUVA, PPR, DN 63 MM, CLASSE PN 25, INSTALADO EM PRUMADA DE ÁGUA  FORNECIMENTO E INSTALAÇÃO. AF_06/2015</v>
          </cell>
          <cell r="C4144" t="str">
            <v>UN</v>
          </cell>
          <cell r="D4144">
            <v>16.52</v>
          </cell>
        </row>
        <row r="4145">
          <cell r="A4145">
            <v>96707</v>
          </cell>
          <cell r="B4145" t="str">
            <v>LUVA, PPR, DN 75 MM, CLASSE PN 25, INSTALADO EM PRUMADA DE ÁGUA  FORNECIMENTO E INSTALAÇÃO. AF_06/2015</v>
          </cell>
          <cell r="C4145" t="str">
            <v>UN</v>
          </cell>
          <cell r="D4145">
            <v>34.26</v>
          </cell>
        </row>
        <row r="4146">
          <cell r="A4146">
            <v>96708</v>
          </cell>
          <cell r="B4146" t="str">
            <v>LUVA, PPR, DN 90 MM, CLASSE PN 25, INSTALADO EM PRUMADA DE ÁGUA  FORNECIMENTO E INSTALAÇÃO. AF_06/2015</v>
          </cell>
          <cell r="C4146" t="str">
            <v>UN</v>
          </cell>
          <cell r="D4146">
            <v>54.03</v>
          </cell>
        </row>
        <row r="4147">
          <cell r="A4147">
            <v>96709</v>
          </cell>
          <cell r="B4147" t="str">
            <v>LUVA, PPR, DN 110 MM, CLASSE PN 25, INSTALADO EM PRUMADA DE ÁGUA  FORNECIMENTO E INSTALAÇÃO. AF_06/2015</v>
          </cell>
          <cell r="C4147" t="str">
            <v>UN</v>
          </cell>
          <cell r="D4147">
            <v>85.32</v>
          </cell>
        </row>
        <row r="4148">
          <cell r="A4148">
            <v>96710</v>
          </cell>
          <cell r="B4148" t="str">
            <v>TÊ NORMAL, PPR, DN 25 MM, CLASSE PN 25, INSTALADO EM PRUMADA DE ÁGUA  FORNECIMENTO E INSTALAÇÃO . AF_06/2015</v>
          </cell>
          <cell r="C4148" t="str">
            <v>UN</v>
          </cell>
          <cell r="D4148">
            <v>4.4000000000000004</v>
          </cell>
        </row>
        <row r="4149">
          <cell r="A4149">
            <v>96711</v>
          </cell>
          <cell r="B4149" t="str">
            <v>TÊ NORMAL, PPR, DN 32 MM, CLASSE PN 25, INSTALADO EM PRUMADA DE ÁGUA  FORNECIMENTO E INSTALAÇÃO . AF_06/2015</v>
          </cell>
          <cell r="C4149" t="str">
            <v>UN</v>
          </cell>
          <cell r="D4149">
            <v>6.83</v>
          </cell>
        </row>
        <row r="4150">
          <cell r="A4150">
            <v>96712</v>
          </cell>
          <cell r="B4150" t="str">
            <v>TÊ NORMAL, PPR, DN 40 MM, CLASSE PN 25, INSTALADO EM PRUMADA DE ÁGUA  FORNECIMENTO E INSTALAÇÃO . AF_06/2015</v>
          </cell>
          <cell r="C4150" t="str">
            <v>UN</v>
          </cell>
          <cell r="D4150">
            <v>13.09</v>
          </cell>
        </row>
        <row r="4151">
          <cell r="A4151">
            <v>96713</v>
          </cell>
          <cell r="B4151" t="str">
            <v>TÊ NORMAL, PPR, DN 50 MM, CLASSE PN 25, INSTALADO EM PRUMADA DE ÁGUA  FORNECIMENTO E INSTALAÇÃO . AF_06/2015</v>
          </cell>
          <cell r="C4151" t="str">
            <v>UN</v>
          </cell>
          <cell r="D4151">
            <v>18.190000000000001</v>
          </cell>
        </row>
        <row r="4152">
          <cell r="A4152">
            <v>96714</v>
          </cell>
          <cell r="B4152" t="str">
            <v>TÊ NORMAL, PPR, DN 63 MM, CLASSE PN 25, INSTALADO EM PRUMADA DE ÁGUA  FORNECIMENTO E INSTALAÇÃO . AF_06/2015</v>
          </cell>
          <cell r="C4152" t="str">
            <v>UN</v>
          </cell>
          <cell r="D4152">
            <v>30.66</v>
          </cell>
        </row>
        <row r="4153">
          <cell r="A4153">
            <v>96715</v>
          </cell>
          <cell r="B4153" t="str">
            <v>TÊ NORMAL, PPR, DN 75 MM, CLASSE PN 25, INSTALADO EM PRUMADA DE ÁGUA  FORNECIMENTO E INSTALAÇÃO . AF_06/2015</v>
          </cell>
          <cell r="C4153" t="str">
            <v>UN</v>
          </cell>
          <cell r="D4153">
            <v>57.45</v>
          </cell>
        </row>
        <row r="4154">
          <cell r="A4154">
            <v>96716</v>
          </cell>
          <cell r="B4154" t="str">
            <v>TÊ NORMAL, PPR, DN 90 MM, CLASSE PN 25, INSTALADO EM PRUMADA DE ÁGUA  FORNECIMENTO E INSTALAÇÃO . AF_06/2015</v>
          </cell>
          <cell r="C4154" t="str">
            <v>UN</v>
          </cell>
          <cell r="D4154">
            <v>86.25</v>
          </cell>
        </row>
        <row r="4155">
          <cell r="A4155">
            <v>96717</v>
          </cell>
          <cell r="B4155" t="str">
            <v>TÊ NORMAL, PPR, DN 110 MM, CLASSE PN 25, INSTALADO EM PRUMADA DE ÁGUA  FORNECIMENTO E INSTALAÇÃO . AF_06/2015</v>
          </cell>
          <cell r="C4155" t="str">
            <v>UN</v>
          </cell>
          <cell r="D4155">
            <v>135.77000000000001</v>
          </cell>
        </row>
        <row r="4156">
          <cell r="A4156">
            <v>96736</v>
          </cell>
          <cell r="B4156" t="str">
            <v>LUVA, PPR, DN 20 MM, CLASSE PN 25, INSTALADO EM RESERVAÇÃO DE ÁGUA DE EDIFICAÇÃO QUE POSSUA RESERVATÓRIO DE FIBRA/FIBROCIMENTO  FORNECIMENTO E INSTALAÇÃO. AF_06/2016</v>
          </cell>
          <cell r="C4156" t="str">
            <v>UN</v>
          </cell>
          <cell r="D4156">
            <v>3.77</v>
          </cell>
        </row>
        <row r="4157">
          <cell r="A4157">
            <v>96737</v>
          </cell>
          <cell r="B4157" t="str">
            <v>LUVA, PPR, DN 25 MM, CLASSE PN 25, INSTALADO EM RESERVAÇÃO DE ÁGUA DE EDIFICAÇÃO QUE POSSUA RESERVATÓRIO DE FIBRA/FIBROCIMENTO  FORNECIMENTO E INSTALAÇÃO. AF_06/2016</v>
          </cell>
          <cell r="C4157" t="str">
            <v>UN</v>
          </cell>
          <cell r="D4157">
            <v>4.3099999999999996</v>
          </cell>
        </row>
        <row r="4158">
          <cell r="A4158">
            <v>96738</v>
          </cell>
          <cell r="B4158" t="str">
            <v>CONECTOR MACHO, PPR, 25 X 1/2'', CLASSE PN 25,  INSTALADO EM RESERVAÇÃO DE ÁGUA DE EDIFICAÇÃO QUE POSSUA RESERVATÓRIO DE FIBRA/FIBROCIMENTO   FORNECIMENTO E INSTALAÇÃO. AF_06/2016</v>
          </cell>
          <cell r="C4158" t="str">
            <v>UN</v>
          </cell>
          <cell r="D4158">
            <v>14.08</v>
          </cell>
        </row>
        <row r="4159">
          <cell r="A4159">
            <v>96739</v>
          </cell>
          <cell r="B4159" t="str">
            <v>LUVA, PPR, DN 32 MM, CLASSE PN 25, INSTALADO EM RESERVAÇÃO DE ÁGUA DE EDIFICAÇÃO QUE POSSUA RESERVATÓRIO DE FIBRA/FIBROCIMENTO  FORNECIMENTO E INSTALAÇÃO. AF_06/2016</v>
          </cell>
          <cell r="C4159" t="str">
            <v>UN</v>
          </cell>
          <cell r="D4159">
            <v>5.56</v>
          </cell>
        </row>
        <row r="4160">
          <cell r="A4160">
            <v>96740</v>
          </cell>
          <cell r="B4160" t="str">
            <v>CONECTOR MACHO, PPR, 32 X 3/4'', CLASSE PN 25,  INSTALADO EM RESERVAÇÃO DE ÁGUA DE EDIFICAÇÃO QUE POSSUA RESERVATÓRIO DE FIBRA/FIBROCIMENTO   FORNECIMENTO E INSTALAÇÃO. AF_06/2016</v>
          </cell>
          <cell r="C4160" t="str">
            <v>UN</v>
          </cell>
          <cell r="D4160">
            <v>21.85</v>
          </cell>
        </row>
        <row r="4161">
          <cell r="A4161">
            <v>96741</v>
          </cell>
          <cell r="B4161" t="str">
            <v>LUVA, PPR, DN 40 MM, CLASSE PN 25, INSTALADO EM RESERVAÇÃO DE ÁGUA DE EDIFICAÇÃO QUE POSSUA RESERVATÓRIO DE FIBRA/FIBROCIMENTO  FORNECIMENTO E INSTALAÇÃO. AF_06/2016</v>
          </cell>
          <cell r="C4161" t="str">
            <v>UN</v>
          </cell>
          <cell r="D4161">
            <v>8.73</v>
          </cell>
        </row>
        <row r="4162">
          <cell r="A4162">
            <v>96742</v>
          </cell>
          <cell r="B4162" t="str">
            <v>LUVA, PPR, DN 50 MM, CLASSE PN 25, INSTALADO EM RESERVAÇÃO DE ÁGUA DE EDIFICAÇÃO QUE POSSUA RESERVATÓRIO DE FIBRA/FIBROCIMENTO  FORNECIMENTO E INSTALAÇÃO. AF_06/2016</v>
          </cell>
          <cell r="C4162" t="str">
            <v>UN</v>
          </cell>
          <cell r="D4162">
            <v>13.27</v>
          </cell>
        </row>
        <row r="4163">
          <cell r="A4163">
            <v>96743</v>
          </cell>
          <cell r="B4163" t="str">
            <v>LUVA, PPR, DN 63 MM, CLASSE PN 25, INSTALADO EM RESERVAÇÃO DE ÁGUA DE EDIFICAÇÃO QUE POSSUA RESERVATÓRIO DE FIBRA/FIBROCIMENTO  FORNECIMENTO E INSTALAÇÃO. AF_06/2016</v>
          </cell>
          <cell r="C4163" t="str">
            <v>UN</v>
          </cell>
          <cell r="D4163">
            <v>17.13</v>
          </cell>
        </row>
        <row r="4164">
          <cell r="A4164">
            <v>96744</v>
          </cell>
          <cell r="B4164" t="str">
            <v>LUVA, PPR, DN 75 MM, CLASSE PN 25, INSTALADO EM RESERVAÇÃO DE ÁGUA DE EDIFICAÇÃO QUE POSSUA RESERVATÓRIO DE FIBRA/FIBROCIMENTO  FORNECIMENTO E INSTALAÇÃO. AF_06/2016</v>
          </cell>
          <cell r="C4164" t="str">
            <v>UN</v>
          </cell>
          <cell r="D4164">
            <v>36.5</v>
          </cell>
        </row>
        <row r="4165">
          <cell r="A4165">
            <v>96745</v>
          </cell>
          <cell r="B4165" t="str">
            <v>LUVA, PPR, DN 90 MM, CLASSE PN 25, INSTALADO EM RESERVAÇÃO DE ÁGUA DE EDIFICAÇÃO QUE POSSUA RESERVATÓRIO DE FIBRA/FIBROCIMENTO  FORNECIMENTO E INSTALAÇÃO. AF_06/2016</v>
          </cell>
          <cell r="C4165" t="str">
            <v>UN</v>
          </cell>
          <cell r="D4165">
            <v>53.48</v>
          </cell>
        </row>
        <row r="4166">
          <cell r="A4166">
            <v>96746</v>
          </cell>
          <cell r="B4166" t="str">
            <v>LUVA, PPR, DN 110 MM, CLASSE PN 25, INSTALADO EM RESERVAÇÃO DE ÁGUA DE EDIFICAÇÃO QUE POSSUA RESERVATÓRIO DE FIBRA/FIBROCIMENTO  FORNECIMENTO E INSTALAÇÃO. AF_06/2016</v>
          </cell>
          <cell r="C4166" t="str">
            <v>UN</v>
          </cell>
          <cell r="D4166">
            <v>85.29</v>
          </cell>
        </row>
        <row r="4167">
          <cell r="A4167">
            <v>96747</v>
          </cell>
          <cell r="B4167" t="str">
            <v>JOELHO 90 GRAUS, PPR, DN 20 MM, CLASSE PN 25,  INSTALADO EM RESERVAÇÃO DE ÁGUA DE EDIFICAÇÃO QUE POSSUA RESERVATÓRIO DE FIBRA/FIBROCIMENTO  FORNECIMENTO E INSTALAÇÃO. AF_06/2016</v>
          </cell>
          <cell r="C4167" t="str">
            <v>UN</v>
          </cell>
          <cell r="D4167">
            <v>5.34</v>
          </cell>
        </row>
        <row r="4168">
          <cell r="A4168">
            <v>96748</v>
          </cell>
          <cell r="B4168" t="str">
            <v>JOELHO 90 GRAUS, PPR, DN 25 MM, CLASSE PN 25,  INSTALADO EM RESERVAÇÃO DE ÁGUA DE EDIFICAÇÃO QUE POSSUA RESERVATÓRIO DE FIBRA/FIBROCIMENTO  FORNECIMENTO E INSTALAÇÃO. AF_06/2016</v>
          </cell>
          <cell r="C4168" t="str">
            <v>UN</v>
          </cell>
          <cell r="D4168">
            <v>6.01</v>
          </cell>
        </row>
        <row r="4169">
          <cell r="A4169">
            <v>96749</v>
          </cell>
          <cell r="B4169" t="str">
            <v>JOELHO 90 GRAUS, PPR, DN 32 MM, CLASSE PN 25,  INSTALADO EM RESERVAÇÃO DE ÁGUA DE EDIFICAÇÃO QUE POSSUA RESERVATÓRIO DE FIBRA/FIBROCIMENTO  FORNECIMENTO E INSTALAÇÃO. AF_06/2016</v>
          </cell>
          <cell r="C4169" t="str">
            <v>UN</v>
          </cell>
          <cell r="D4169">
            <v>8.17</v>
          </cell>
        </row>
        <row r="4170">
          <cell r="A4170">
            <v>96750</v>
          </cell>
          <cell r="B4170" t="str">
            <v>JOELHO 90 GRAUS, PPR, DN 40 MM, CLASSE PN 25,  INSTALADO EM RESERVAÇÃO DE ÁGUA DE EDIFICAÇÃO QUE POSSUA RESERVATÓRIO DE FIBRA/FIBROCIMENTO  FORNECIMENTO E INSTALAÇÃO. AF_06/2016</v>
          </cell>
          <cell r="C4170" t="str">
            <v>UN</v>
          </cell>
          <cell r="D4170">
            <v>10.79</v>
          </cell>
        </row>
        <row r="4171">
          <cell r="A4171">
            <v>96751</v>
          </cell>
          <cell r="B4171" t="str">
            <v>JOELHO 90 GRAUS, PPR, DN 50 MM, CLASSE PN 25,  INSTALADO EM RESERVAÇÃO DE ÁGUA DE EDIFICAÇÃO QUE POSSUA RESERVATÓRIO DE FIBRA/FIBROCIMENTO  FORNECIMENTO E INSTALAÇÃO. AF_06/2016</v>
          </cell>
          <cell r="C4171" t="str">
            <v>UN</v>
          </cell>
          <cell r="D4171">
            <v>19.45</v>
          </cell>
        </row>
        <row r="4172">
          <cell r="A4172">
            <v>96752</v>
          </cell>
          <cell r="B4172" t="str">
            <v>JOELHO 90 GRAUS, PPR, DN 63 MM, CLASSE PN 25,  INSTALADO EM RESERVAÇÃO DE ÁGUA DE EDIFICAÇÃO QUE POSSUA RESERVATÓRIO DE FIBRA/FIBROCIMENTO  FORNECIMENTO E INSTALAÇÃO. AF_06/2016</v>
          </cell>
          <cell r="C4172" t="str">
            <v>UN</v>
          </cell>
          <cell r="D4172">
            <v>25.19</v>
          </cell>
        </row>
        <row r="4173">
          <cell r="A4173">
            <v>96753</v>
          </cell>
          <cell r="B4173" t="str">
            <v>JOELHO 90 GRAUS, PPR, DN 75 MM, CLASSE PN 25,  INSTALADO EM RESERVAÇÃO DE ÁGUA DE EDIFICAÇÃO QUE POSSUA RESERVATÓRIO DE FIBRA/FIBROCIMENTO  FORNECIMENTO E INSTALAÇÃO. AF_06/2016</v>
          </cell>
          <cell r="C4173" t="str">
            <v>UN</v>
          </cell>
          <cell r="D4173">
            <v>56.66</v>
          </cell>
        </row>
        <row r="4174">
          <cell r="A4174">
            <v>96754</v>
          </cell>
          <cell r="B4174" t="str">
            <v>JOELHO 90 GRAUS, PPR, DN 90 MM, CLASSE PN 25,  INSTALADO EM RESERVAÇÃO DE ÁGUA DE EDIFICAÇÃO QUE POSSUA RESERVATÓRIO DE FIBRA/FIBROCIMENTO  FORNECIMENTO E INSTALAÇÃO. AF_06/2016</v>
          </cell>
          <cell r="C4174" t="str">
            <v>UN</v>
          </cell>
          <cell r="D4174">
            <v>79.42</v>
          </cell>
        </row>
        <row r="4175">
          <cell r="A4175">
            <v>96755</v>
          </cell>
          <cell r="B4175" t="str">
            <v>JOELHO 90 GRAUS, PPR, DN 110 MM, CLASSE PN 25,  INSTALADO EM RESERVAÇÃO DE ÁGUA DE EDIFICAÇÃO QUE POSSUA RESERVATÓRIO DE FIBRA/FIBROCIMENTO  FORNECIMENTO E INSTALAÇÃO. AF_06/2016</v>
          </cell>
          <cell r="C4175" t="str">
            <v>UN</v>
          </cell>
          <cell r="D4175">
            <v>120.04</v>
          </cell>
        </row>
        <row r="4176">
          <cell r="A4176">
            <v>96756</v>
          </cell>
          <cell r="B4176" t="str">
            <v>TÊ MISTURADOR, PPR, DN 20 MM, CLASSE PN 25,  INSTALADO EM RESERVAÇÃO DE ÁGUA DE EDIFICAÇÃO QUE POSSUA RESERVATÓRIO DE FIBRA/FIBROCIMENTO  FORNECIMENTO E INSTALAÇÃO. AF_06/2016</v>
          </cell>
          <cell r="C4176" t="str">
            <v>UN</v>
          </cell>
          <cell r="D4176">
            <v>9.66</v>
          </cell>
        </row>
        <row r="4177">
          <cell r="A4177">
            <v>96757</v>
          </cell>
          <cell r="B4177" t="str">
            <v>TÊ MISTURADOR, PPR, DN 25 MM, CLASSE PN 25,  INSTALADO EM RESERVAÇÃO DE ÁGUA DE EDIFICAÇÃO QUE POSSUA RESERVATÓRIO DE FIBRA/FIBROCIMENTO  FORNECIMENTO E INSTALAÇÃO. AF_06/2016</v>
          </cell>
          <cell r="C4177" t="str">
            <v>UN</v>
          </cell>
          <cell r="D4177">
            <v>9.3000000000000007</v>
          </cell>
        </row>
        <row r="4178">
          <cell r="A4178">
            <v>96758</v>
          </cell>
          <cell r="B4178" t="str">
            <v>TÊ, PPR, DN 32 MM, CLASSE PN 25,  INSTALADO EM RESERVAÇÃO DE ÁGUA DE EDIFICAÇÃO QUE POSSUA RESERVATÓRIO DE FIBRA/FIBROCIMENTO  FORNECIMENTO E INSTALAÇÃO. AF_06/2016</v>
          </cell>
          <cell r="C4178" t="str">
            <v>UN</v>
          </cell>
          <cell r="D4178">
            <v>10.99</v>
          </cell>
        </row>
        <row r="4179">
          <cell r="A4179">
            <v>96759</v>
          </cell>
          <cell r="B4179" t="str">
            <v>TÊ, PPR, DN 40 MM, CLASSE PN 25,  INSTALADO EM RESERVAÇÃO DE ÁGUA DE EDIFICAÇÃO QUE POSSUA RESERVATÓRIO DE FIBRA/FIBROCIMENTO  FORNECIMENTO E INSTALAÇÃO. AF_06/2016</v>
          </cell>
          <cell r="C4179" t="str">
            <v>UN</v>
          </cell>
          <cell r="D4179">
            <v>15.97</v>
          </cell>
        </row>
        <row r="4180">
          <cell r="A4180">
            <v>96760</v>
          </cell>
          <cell r="B4180" t="str">
            <v>TÊ, PPR, DN 50 MM, CLASSE PN 25,  INSTALADO EM RESERVAÇÃO DE ÁGUA DE EDIFICAÇÃO QUE POSSUA RESERVATÓRIO DE FIBRA/FIBROCIMENTO  FORNECIMENTO E INSTALAÇÃO. AF_06/2016</v>
          </cell>
          <cell r="C4180" t="str">
            <v>UN</v>
          </cell>
          <cell r="D4180">
            <v>22.69</v>
          </cell>
        </row>
        <row r="4181">
          <cell r="A4181">
            <v>96761</v>
          </cell>
          <cell r="B4181" t="str">
            <v>TÊ, PPR, DN 63 MM, CLASSE PN 25,  INSTALADO EM RESERVAÇÃO DE ÁGUA DE EDIFICAÇÃO QUE POSSUA RESERVATÓRIO DE FIBRA/FIBROCIMENTO  FORNECIMENTO E INSTALAÇÃO. AF_06/2016</v>
          </cell>
          <cell r="C4181" t="str">
            <v>UN</v>
          </cell>
          <cell r="D4181">
            <v>31.87</v>
          </cell>
        </row>
        <row r="4182">
          <cell r="A4182">
            <v>96762</v>
          </cell>
          <cell r="B4182" t="str">
            <v>TÊ, PPR, DN 75 MM, CLASSE PN 25,  INSTALADO EM RESERVAÇÃO DE ÁGUA DE EDIFICAÇÃO QUE POSSUA RESERVATÓRIO DE FIBRA/FIBROCIMENTO  FORNECIMENTO E INSTALAÇÃO. AF_06/2016</v>
          </cell>
          <cell r="C4182" t="str">
            <v>UN</v>
          </cell>
          <cell r="D4182">
            <v>61.89</v>
          </cell>
        </row>
        <row r="4183">
          <cell r="A4183">
            <v>96763</v>
          </cell>
          <cell r="B4183" t="str">
            <v>TÊ, PPR, DN 90 MM, CLASSE PN 25,  INSTALADO EM RESERVAÇÃO DE ÁGUA DE EDIFICAÇÃO QUE POSSUA RESERVATÓRIO DE FIBRA/FIBROCIMENTO  FORNECIMENTO E INSTALAÇÃO. AF_06/2016</v>
          </cell>
          <cell r="C4183" t="str">
            <v>UN</v>
          </cell>
          <cell r="D4183">
            <v>85.13</v>
          </cell>
        </row>
        <row r="4184">
          <cell r="A4184">
            <v>96764</v>
          </cell>
          <cell r="B4184" t="str">
            <v>TÊ, PPR, DN 110 MM, CLASSE PN 25,  INSTALADO EM RESERVAÇÃO DE ÁGUA DE EDIFICAÇÃO QUE POSSUA RESERVATÓRIO DE FIBRA/FIBROCIMENTO  FORNECIMENTO E INSTALAÇÃO. AF_06/2016</v>
          </cell>
          <cell r="C4184" t="str">
            <v>UN</v>
          </cell>
          <cell r="D4184">
            <v>135.69999999999999</v>
          </cell>
        </row>
        <row r="4185">
          <cell r="A4185">
            <v>96802</v>
          </cell>
          <cell r="B4185" t="str">
            <v>KIT CHASSI PEX, PRÉ-FABRICADO, PARA CHUVEIRO COM REGISTROS DE PRESSÃO E CONEXÕES POR CRIMPAGEM  FORNECIMENTO E INSTALAÇÃO. AF_06/2015</v>
          </cell>
          <cell r="C4185" t="str">
            <v>UN</v>
          </cell>
          <cell r="D4185">
            <v>193.54</v>
          </cell>
        </row>
        <row r="4186">
          <cell r="A4186">
            <v>96803</v>
          </cell>
          <cell r="B4186" t="str">
            <v>KIT CHASSI PEX, PRÉ-FABRICADO, PARA COZINHA COM CUBA SIMPLES E CONEXÕES POR CRIMPAGEM  FORNECIMENTO E INSTALAÇÃO. AF_06/2015</v>
          </cell>
          <cell r="C4186" t="str">
            <v>UN</v>
          </cell>
          <cell r="D4186">
            <v>99.33</v>
          </cell>
        </row>
        <row r="4187">
          <cell r="A4187">
            <v>96804</v>
          </cell>
          <cell r="B4187" t="str">
            <v>KIT CHASSI PEX, PRÉ-FABRICADO, PARA ÁREA DE SERVIÇO COM TANQUE E MÁQUINA DE LAVAR ROUPA, E CONEXÕES POR CRIMPAGEM  FORNECIMENTO E INSTALAÇÃO. AF_06/2015</v>
          </cell>
          <cell r="C4187" t="str">
            <v>UN</v>
          </cell>
          <cell r="D4187">
            <v>177.61</v>
          </cell>
        </row>
        <row r="4188">
          <cell r="A4188">
            <v>96805</v>
          </cell>
          <cell r="B4188" t="str">
            <v>KIT CHASSI PEX, PRÉ-FABRICADO, PARA CHUVEIRO COM REGISTROS DE PRESSÃO E CONEXÕES POR ANEL DESLIZANTE  FORNECIMENTO E INSTALAÇÃO. AF_06/2015</v>
          </cell>
          <cell r="C4188" t="str">
            <v>UN</v>
          </cell>
          <cell r="D4188">
            <v>199.73</v>
          </cell>
        </row>
        <row r="4189">
          <cell r="A4189">
            <v>96806</v>
          </cell>
          <cell r="B4189" t="str">
            <v>KIT CHASSI PEX, PRÉ-FABRICADO, PARA COZINHA COM CUBA SIMPLES E CONEXÕES POR ANEL DESLIZANTE  FORNECIMENTO E INSTALAÇÃO. AF_06/2015</v>
          </cell>
          <cell r="C4189" t="str">
            <v>UN</v>
          </cell>
          <cell r="D4189">
            <v>96.8</v>
          </cell>
        </row>
        <row r="4190">
          <cell r="A4190">
            <v>96807</v>
          </cell>
          <cell r="B4190" t="str">
            <v>KIT CHASSI PEX, PRÉ-FABRICADO, PARA ÁREA DE SERVIÇO COM TANQUE E MÁQUINA DE LAVAR ROUPA, E CONEXÕES POR ANEL DESLIZANTE  FORNECIMENTO E INSTALAÇÃO. AF_06/2015</v>
          </cell>
          <cell r="C4190" t="str">
            <v>UN</v>
          </cell>
          <cell r="D4190">
            <v>161.29</v>
          </cell>
        </row>
        <row r="4191">
          <cell r="A4191">
            <v>96808</v>
          </cell>
          <cell r="B4191" t="str">
            <v>UNIÃO METÁLICA PARA INSTALAÇÕES EM PEX, DN 16 MM, FIXAÇÃO DAS CONEXÕES POR ANEL DESLIZANTE  FORNECIMENTO E INSTALAÇÃO . AF_06/2015</v>
          </cell>
          <cell r="C4191" t="str">
            <v>UN</v>
          </cell>
          <cell r="D4191">
            <v>9.0399999999999991</v>
          </cell>
        </row>
        <row r="4192">
          <cell r="A4192">
            <v>96809</v>
          </cell>
          <cell r="B4192" t="str">
            <v>CONEXÃO FIXA, ROSCA FÊMEA, METÁLICA, PARA INSTALAÇÕES EM PEX, DN 16 MM X 1/2", COM ANEL DESLIZANTE. FORNECIMENTO E INSTALAÇÃO. AF_06/2015</v>
          </cell>
          <cell r="C4192" t="str">
            <v>UN</v>
          </cell>
          <cell r="D4192">
            <v>10.35</v>
          </cell>
        </row>
        <row r="4193">
          <cell r="A4193">
            <v>96810</v>
          </cell>
          <cell r="B4193" t="str">
            <v>CONEXÃO MÓVEL, ROSCA FÊMEA, METÁLICA, PARA INSTALAÇÕES EM PEX, DN 16 MM X 3/4", COM ANEL DESLIZANTE. FORNECIMENTO E INSTALAÇÃO. AF_06/2015</v>
          </cell>
          <cell r="C4193" t="str">
            <v>UN</v>
          </cell>
          <cell r="D4193">
            <v>11.23</v>
          </cell>
        </row>
        <row r="4194">
          <cell r="A4194">
            <v>96811</v>
          </cell>
          <cell r="B4194" t="str">
            <v>UNIÃO METÁLICA PARA INSTALAÇÕES EM PEX, DN 20 MM, FIXAÇÃO DAS CONEXÕES POR ANEL DESLIZANTE  FORNECIMENTO E INSTALAÇÃO . AF_06/2015</v>
          </cell>
          <cell r="C4194" t="str">
            <v>UN</v>
          </cell>
          <cell r="D4194">
            <v>12.08</v>
          </cell>
        </row>
        <row r="4195">
          <cell r="A4195">
            <v>96812</v>
          </cell>
          <cell r="B4195" t="str">
            <v>CONEXÃO FIXA, ROSCA FÊMEA, METÁLICA, PARA INSTALAÇÕES EM PEX, DN 20 MM X 1/2", COM ANEL DESLIZANTE. FORNECIMENTO E INSTALAÇÃO. AF_06/2015</v>
          </cell>
          <cell r="C4195" t="str">
            <v>UN</v>
          </cell>
          <cell r="D4195">
            <v>11.61</v>
          </cell>
        </row>
        <row r="4196">
          <cell r="A4196">
            <v>96813</v>
          </cell>
          <cell r="B4196" t="str">
            <v>CONEXÃO FIXA, ROSCA FÊMEA, METÁLICA, PARA INSTALAÇÕES EM PEX, DN 20 MM X 3/4", COM ANEL DESLIZANTE. FORNECIMENTO E INSTALAÇÃO. AF_06/2015</v>
          </cell>
          <cell r="C4196" t="str">
            <v>UN</v>
          </cell>
          <cell r="D4196">
            <v>13.37</v>
          </cell>
        </row>
        <row r="4197">
          <cell r="A4197">
            <v>96814</v>
          </cell>
          <cell r="B4197" t="str">
            <v>UNIÃO DE REDUÇÃO, METÁLICA, PARA INSTALAÇÕES EM PEX, DN 20 X 16 MM, CONEXÃO POR ANEL DESLIZANTE  FORNECIMENTO E INSTALAÇÃO. AF_06/2015</v>
          </cell>
          <cell r="C4197" t="str">
            <v>UN</v>
          </cell>
          <cell r="D4197">
            <v>11.31</v>
          </cell>
        </row>
        <row r="4198">
          <cell r="A4198">
            <v>96815</v>
          </cell>
          <cell r="B4198" t="str">
            <v>UNIÃO METÁLICA PARA INSTALAÇÕES EM PEX, DN 25 MM, FIXAÇÃO DAS CONEXÕES POR ANEL DESLIZANTE   FORNECIMENTO E INSTALAÇÃO. AF_06/2015</v>
          </cell>
          <cell r="C4198" t="str">
            <v>UN</v>
          </cell>
          <cell r="D4198">
            <v>19.04</v>
          </cell>
        </row>
        <row r="4199">
          <cell r="A4199">
            <v>96816</v>
          </cell>
          <cell r="B4199" t="str">
            <v>CONEXÃO FIXA, ROSCA FÊMEA, METÁLICA, PARA INSTALAÇÕES EM PEX, DN 25 MM X 3/4", COM ANEL DESLIZANTE. FORNECIMENTO E INSTALAÇÃO. AF_06/2015</v>
          </cell>
          <cell r="C4199" t="str">
            <v>UN</v>
          </cell>
          <cell r="D4199">
            <v>15.69</v>
          </cell>
        </row>
        <row r="4200">
          <cell r="A4200">
            <v>96817</v>
          </cell>
          <cell r="B4200" t="str">
            <v>CONEXÃO FIXA, ROSCA FÊMEA, METÁLICA, PARA INSTALAÇÕES EM PEX, DN 25 MM X 1", COM ANEL DESLIZANTE. FORNECIMENTO E INSTALAÇÃO. AF_06/2015</v>
          </cell>
          <cell r="C4200" t="str">
            <v>UN</v>
          </cell>
          <cell r="D4200">
            <v>17.829999999999998</v>
          </cell>
        </row>
        <row r="4201">
          <cell r="A4201">
            <v>96818</v>
          </cell>
          <cell r="B4201" t="str">
            <v>UNIÃO DE REDUÇÃO, METÁLICA, PEX, DN 25 X 16 MM, CONEXÃO POR ANEL DESLIZANTE  FORNECIMENTO E INSTALAÇÃO. AF_06/2015</v>
          </cell>
          <cell r="C4201" t="str">
            <v>UN</v>
          </cell>
          <cell r="D4201">
            <v>16.61</v>
          </cell>
        </row>
        <row r="4202">
          <cell r="A4202">
            <v>96819</v>
          </cell>
          <cell r="B4202" t="str">
            <v>UNIÃO DE REDUÇÃO, METÁLICA, PEX, DN 25 X 20 MM, CONEXÃO POR ANEL DESLIZANTE  FORNECIMENTO E INSTALAÇÃO. AF_06/2015</v>
          </cell>
          <cell r="C4202" t="str">
            <v>UN</v>
          </cell>
          <cell r="D4202">
            <v>16.61</v>
          </cell>
        </row>
        <row r="4203">
          <cell r="A4203">
            <v>96820</v>
          </cell>
          <cell r="B4203" t="str">
            <v>UNIÃO METÁLICA PARA INSTALAÇÕES EM PEX, DN 32 MM, FIXAÇÃO DAS CONEXÕES POR ANEL DESLIZANTE   FORNECIMENTO E INSTALAÇÃO. AF_06/2015</v>
          </cell>
          <cell r="C4203" t="str">
            <v>UN</v>
          </cell>
          <cell r="D4203">
            <v>30.12</v>
          </cell>
        </row>
        <row r="4204">
          <cell r="A4204">
            <v>96821</v>
          </cell>
          <cell r="B4204" t="str">
            <v>CONEXÃO FIXA, ROSCA FÊMEA, METÁLICA, PARA INSTALAÇÕES EM PEX, DN 32 MM X 1", COM ANEL DESLIZANTE  FORNECIMENTO E INSTALAÇÃO. AF_06/2015</v>
          </cell>
          <cell r="C4204" t="str">
            <v>UN</v>
          </cell>
          <cell r="D4204">
            <v>25.69</v>
          </cell>
        </row>
        <row r="4205">
          <cell r="A4205">
            <v>96822</v>
          </cell>
          <cell r="B4205" t="str">
            <v>UNIÃO DE REDUÇÃO, METÁLICA, PEX, DN 32 X 25 MM, CONEXÃO POR ANEL DESLIZANTE  FORNECIMENTO E INSTALAÇÃO. AF_06/2015</v>
          </cell>
          <cell r="C4205" t="str">
            <v>UN</v>
          </cell>
          <cell r="D4205">
            <v>26.03</v>
          </cell>
        </row>
        <row r="4206">
          <cell r="A4206">
            <v>96823</v>
          </cell>
          <cell r="B4206" t="str">
            <v>LUVA PARA INSTALAÇÕES EM PEX, DN 16 MM, CONEXÃO POR CRIMPAGEM  FORNECIMENTO E INSTALAÇÃO . AF_06/2015</v>
          </cell>
          <cell r="C4206" t="str">
            <v>UN</v>
          </cell>
          <cell r="D4206">
            <v>10.74</v>
          </cell>
        </row>
        <row r="4207">
          <cell r="A4207">
            <v>96824</v>
          </cell>
          <cell r="B4207" t="str">
            <v>CONEXÃO FIXA, ROSCA FÊMEA, PARA INSTALAÇÕES EM PEX, DN 16MM X 1/2", CONEXÃO POR CRIMPAGEM  FORNECIMENTO E INSTALAÇÃO. AF_06/2015</v>
          </cell>
          <cell r="C4207" t="str">
            <v>UN</v>
          </cell>
          <cell r="D4207">
            <v>12.11</v>
          </cell>
        </row>
        <row r="4208">
          <cell r="A4208">
            <v>96825</v>
          </cell>
          <cell r="B4208" t="str">
            <v>CONEXÃO FIXA, ROSCA FÊMEA, PARA INSTALAÇÕES EM PEX, DN 16MM X 3/4", CONEXÃO POR CRIMPAGEM  FORNECIMENTO E INSTALAÇÃO. AF_06/2015</v>
          </cell>
          <cell r="C4208" t="str">
            <v>UN</v>
          </cell>
          <cell r="D4208">
            <v>16.37</v>
          </cell>
        </row>
        <row r="4209">
          <cell r="A4209">
            <v>96826</v>
          </cell>
          <cell r="B4209" t="str">
            <v>LUVA PARA INSTALAÇÕES EM PEX, DN 20 MM, CONEXÃO POR CRIMPAGEM   FORNECIMENTO E INSTALAÇÃO. AF_06/2015</v>
          </cell>
          <cell r="C4209" t="str">
            <v>UN</v>
          </cell>
          <cell r="D4209">
            <v>14.87</v>
          </cell>
        </row>
        <row r="4210">
          <cell r="A4210">
            <v>96827</v>
          </cell>
          <cell r="B4210" t="str">
            <v>CONEXÃO FIXA, ROSCA FÊMEA, PARA INSTALAÇÕES EM PEX, DN 20MM X 1/2", CONEXÃO POR CRIMPAGEM  FORNECIMENTO E INSTALAÇÃO. AF_06/2015</v>
          </cell>
          <cell r="C4210" t="str">
            <v>UN</v>
          </cell>
          <cell r="D4210">
            <v>15.43</v>
          </cell>
        </row>
        <row r="4211">
          <cell r="A4211">
            <v>96828</v>
          </cell>
          <cell r="B4211" t="str">
            <v>CONEXÃO FIXA, ROSCA FÊMEA, PARA INSTALAÇÕES EM PEX, DN 20MM X 3/4", CONEXÃO POR CRIMPAGEM  FORNECIMENTO E INSTALAÇÃO. AF_06/2015</v>
          </cell>
          <cell r="C4211" t="str">
            <v>UN</v>
          </cell>
          <cell r="D4211">
            <v>19.34</v>
          </cell>
        </row>
        <row r="4212">
          <cell r="A4212">
            <v>96829</v>
          </cell>
          <cell r="B4212" t="str">
            <v>LUVA DE REDUÇÃO PARA INSTALAÇÕES EM PEX, DN 20 X 16 MM, CONEXÃO POR CRIMPAGEM  FORNECIMENTO E INSTALAÇÃO. AF_06/2015</v>
          </cell>
          <cell r="C4212" t="str">
            <v>UN</v>
          </cell>
          <cell r="D4212">
            <v>14.85</v>
          </cell>
        </row>
        <row r="4213">
          <cell r="A4213">
            <v>96830</v>
          </cell>
          <cell r="B4213" t="str">
            <v>LUVA PARA INSTALAÇÕES EM PEX, DN 25 MM, CONEXÃO POR CRIMPAGEM   FORNECIMENTO E INSTALAÇÃO. AF_06/2015</v>
          </cell>
          <cell r="C4213" t="str">
            <v>UN</v>
          </cell>
          <cell r="D4213">
            <v>21.55</v>
          </cell>
        </row>
        <row r="4214">
          <cell r="A4214">
            <v>96831</v>
          </cell>
          <cell r="B4214" t="str">
            <v>CONEXÃO FIXA, ROSCA FÊMEA, PARA INSTALAÇÕES EM PEX, DN 25MM X 1/2", CONEXÃO POR CRIMPAGEM  FORNECIMENTO E INSTALAÇÃO. AF_06/2015</v>
          </cell>
          <cell r="C4214" t="str">
            <v>UN</v>
          </cell>
          <cell r="D4214">
            <v>17.600000000000001</v>
          </cell>
        </row>
        <row r="4215">
          <cell r="A4215">
            <v>96832</v>
          </cell>
          <cell r="B4215" t="str">
            <v>CONEXÃO FIXA, ROSCA FÊMEA, PARA INSTALAÇÕES EM PEX, DN 25MM X 3/4", CONEXÃO POR CRIMPAGEM  FORNECIMENTO E INSTALAÇÃO. AF_06/2015</v>
          </cell>
          <cell r="C4215" t="str">
            <v>UN</v>
          </cell>
          <cell r="D4215">
            <v>20.32</v>
          </cell>
        </row>
        <row r="4216">
          <cell r="A4216">
            <v>96833</v>
          </cell>
          <cell r="B4216" t="str">
            <v>LUVA DE REDUÇÃO PARA INSTALAÇÕES EM PEX, DN 25 X 16 MM, CONEXÃO POR CRIMPAGEM  FORNECIMENTO E INSTALAÇÃO. AF_06/2015</v>
          </cell>
          <cell r="C4216" t="str">
            <v>UN</v>
          </cell>
          <cell r="D4216">
            <v>19.04</v>
          </cell>
        </row>
        <row r="4217">
          <cell r="A4217">
            <v>96834</v>
          </cell>
          <cell r="B4217" t="str">
            <v>LUVA PARA INSTALAÇÕES EM PEX, DN 32 MM, CONEXÃO POR CRIMPAGEM  FORNECIMENTO E INSTALAÇÃO . AF_06/2015</v>
          </cell>
          <cell r="C4217" t="str">
            <v>UN</v>
          </cell>
          <cell r="D4217">
            <v>31.4</v>
          </cell>
        </row>
        <row r="4218">
          <cell r="A4218">
            <v>96835</v>
          </cell>
          <cell r="B4218" t="str">
            <v>CONEXÃO FIXA, ROSCA FÊMEA, PARA INSTALAÇÕES EM PEX, DN 32 MM X 3/4", CONEXÃO POR CRIMPAGEM  FORNECIMENTO E INSTALAÇÃO. AF_06/2015</v>
          </cell>
          <cell r="C4218" t="str">
            <v>UN</v>
          </cell>
          <cell r="D4218">
            <v>27.17</v>
          </cell>
        </row>
        <row r="4219">
          <cell r="A4219">
            <v>96836</v>
          </cell>
          <cell r="B4219" t="str">
            <v>LUVA DE REDUÇÃO PARA INSTALAÇÕES EM PEX, DN 32 X 25 MM, CONEXÃO POR CRIMPAGEM  FORNECIMENTO E INSTALAÇÃO. AF_06/2015</v>
          </cell>
          <cell r="C4219" t="str">
            <v>UN</v>
          </cell>
          <cell r="D4219">
            <v>28.93</v>
          </cell>
        </row>
        <row r="4220">
          <cell r="A4220">
            <v>96837</v>
          </cell>
          <cell r="B4220" t="str">
            <v>JOELHO 90 GRAUS, METÁLICO, PARA INSTALAÇÕES EM PEX, DN 16 MM, CONEXÃO POR ANEL DESLIZANTE   FORNECIMENTO E INSTALAÇÃO. AF_06/2015</v>
          </cell>
          <cell r="C4220" t="str">
            <v>UN</v>
          </cell>
          <cell r="D4220">
            <v>15.77</v>
          </cell>
        </row>
        <row r="4221">
          <cell r="A4221">
            <v>96838</v>
          </cell>
          <cell r="B4221" t="str">
            <v>JOELHO 90 GRAUS, ROSCA FÊMEA TERMINAL, METÁLICO, PARA INSTALAÇÕES EM PEX, DN 16MM X 1/2", CONEXÃO POR ANEL DESLIZANTE  FORNECIMENTO E INSTALAÇÃO. AF_06/2015</v>
          </cell>
          <cell r="C4221" t="str">
            <v>UN</v>
          </cell>
          <cell r="D4221">
            <v>14.51</v>
          </cell>
        </row>
        <row r="4222">
          <cell r="A4222">
            <v>96839</v>
          </cell>
          <cell r="B4222" t="str">
            <v>JOELHO, ROSCA FÊMEA, COM BASE FIXA, METÁLICO, PARA INSTALAÇÕES EM PEX, DN 16MM X 1/2", CONEXÃO POR ANEL DESLIZANTE  FORNECIMENTO E INSTALAÇÃO. AF_06/2015</v>
          </cell>
          <cell r="C4222" t="str">
            <v>UN</v>
          </cell>
          <cell r="D4222">
            <v>14.29</v>
          </cell>
        </row>
        <row r="4223">
          <cell r="A4223">
            <v>96840</v>
          </cell>
          <cell r="B4223" t="str">
            <v>JOELHO 90 GRAUS, METÁLICO, PARA INSTALAÇÕES EM PEX, DN 20 MM, CONEXÃO POR ANEL DESLIZANTE  FORNECIMENTO E INSTALAÇÃO . AF_06/2015</v>
          </cell>
          <cell r="C4223" t="str">
            <v>UN</v>
          </cell>
          <cell r="D4223">
            <v>18.440000000000001</v>
          </cell>
        </row>
        <row r="4224">
          <cell r="A4224">
            <v>96841</v>
          </cell>
          <cell r="B4224" t="str">
            <v>JOELHO 90 GRAUS, ROSCA FÊMEA TERMINAL, METÁLICO, PARA INSTALAÇÕES EM PEX, DN 20 MM X 1/2", CONEXÃO POR ANEL DESLIZANTE  FORNECIMENTO E INSTALAÇÃO. AF_06/2015</v>
          </cell>
          <cell r="C4224" t="str">
            <v>UN</v>
          </cell>
          <cell r="D4224">
            <v>16.170000000000002</v>
          </cell>
        </row>
        <row r="4225">
          <cell r="A4225">
            <v>96842</v>
          </cell>
          <cell r="B4225" t="str">
            <v>JOELHO 90 GRAUS, ROSCA FÊMEA TERMINAL, METÁLICO, PARA INSTALAÇÕES EM PEX, DN 20 MM X 3/4", CONEXÃO POR ANEL DESLIZANTE  FORNECIMENTO E INSTALAÇÃO. AF_06/2015</v>
          </cell>
          <cell r="C4225" t="str">
            <v>UN</v>
          </cell>
          <cell r="D4225">
            <v>20.52</v>
          </cell>
        </row>
        <row r="4226">
          <cell r="A4226">
            <v>96843</v>
          </cell>
          <cell r="B4226" t="str">
            <v>JOELHO ROSCA FÊMEA, COM BASE FIXA, METÁLICO, PARA INSTALAÇÕES EM PEX, DN 20MM X 1/2", CONEXÃO POR ANEL DESLIZANTE  FORNECIMENTO E INSTALAÇÃO. AF_06/2015</v>
          </cell>
          <cell r="C4226" t="str">
            <v>UN</v>
          </cell>
          <cell r="D4226">
            <v>19.739999999999998</v>
          </cell>
        </row>
        <row r="4227">
          <cell r="A4227">
            <v>96844</v>
          </cell>
          <cell r="B4227" t="str">
            <v>JOELHO ROSCA FÊMEA, MÓVEL, METÁLICO, PARA INSTALAÇÕES EM PEX, DN 20MM X 3/4", CONEXÃO POR ANEL DESLIZANTE  FORNECIMENTO E INSTALAÇÃO. AF_06/2015</v>
          </cell>
          <cell r="C4227" t="str">
            <v>UN</v>
          </cell>
          <cell r="D4227">
            <v>26.84</v>
          </cell>
        </row>
        <row r="4228">
          <cell r="A4228">
            <v>96845</v>
          </cell>
          <cell r="B4228" t="str">
            <v>JOELHO 90 GRAUS, METÁLICO, PARA INSTALAÇÕES EM PEX, DN 25 MM, CONEXÃO POR ANEL DESLIZANTE   FORNECIMENTO E INSTALAÇÃO. AF_06/2015</v>
          </cell>
          <cell r="C4228" t="str">
            <v>UN</v>
          </cell>
          <cell r="D4228">
            <v>28.77</v>
          </cell>
        </row>
        <row r="4229">
          <cell r="A4229">
            <v>96846</v>
          </cell>
          <cell r="B4229" t="str">
            <v>JOELHO 90 GRAUS, ROSCA FÊMEA TERMINAL, METÁLICO, PARA INSTALAÇÕES EM PEX, DN 25 MM X 3/4", CONEXÃO POR ANEL DESLIZANTE  FORNECIMENTO E INSTALAÇÃO. AF_06/2015</v>
          </cell>
          <cell r="C4229" t="str">
            <v>UN</v>
          </cell>
          <cell r="D4229">
            <v>22.7</v>
          </cell>
        </row>
        <row r="4230">
          <cell r="A4230">
            <v>96847</v>
          </cell>
          <cell r="B4230" t="str">
            <v>JOELHO ROSCA FÊMEA, COM BASE FIXA, METÁLICO, PARA INSTALAÇÕES EM PEX, DN 25MM X 3/4", CONEXÃO POR ANEL DESLIZANTE  FORNECIMENTO E INSTALAÇÃO. AF_06/2015</v>
          </cell>
          <cell r="C4230" t="str">
            <v>UN</v>
          </cell>
          <cell r="D4230">
            <v>24.93</v>
          </cell>
        </row>
        <row r="4231">
          <cell r="A4231">
            <v>96848</v>
          </cell>
          <cell r="B4231" t="str">
            <v>JOELHO 90 GRAUS, METÁLICO, PARA INSTALAÇÕES EM PEX, DN 32 MM, CONEXÃO POR ANEL DESLIZANTE  FORNECIMENTO E INSTALAÇÃO . AF_06/2015</v>
          </cell>
          <cell r="C4231" t="str">
            <v>UN</v>
          </cell>
          <cell r="D4231">
            <v>37.28</v>
          </cell>
        </row>
        <row r="4232">
          <cell r="A4232">
            <v>96849</v>
          </cell>
          <cell r="B4232" t="str">
            <v>JOELHO 90 GRAUS, PARA INSTALAÇÕES EM PEX, DN 16 MM, CONEXÃO POR CRIMPAGEM   FORNECIMENTO E INSTALAÇÃO. AF_06/2015</v>
          </cell>
          <cell r="C4232" t="str">
            <v>UN</v>
          </cell>
          <cell r="D4232">
            <v>13.55</v>
          </cell>
        </row>
        <row r="4233">
          <cell r="A4233">
            <v>96850</v>
          </cell>
          <cell r="B4233" t="str">
            <v>JOELHO 90 GRAUS, ROSCA FÊMEA TERMINAL, PARA INSTALAÇÕES EM PEX, DN 16MM X 1/2", CONEXÃO POR CRIMPAGEM  FORNECIMENTO E INSTALAÇÃO. AF_06/2015</v>
          </cell>
          <cell r="C4233" t="str">
            <v>UN</v>
          </cell>
          <cell r="D4233">
            <v>15.82</v>
          </cell>
        </row>
        <row r="4234">
          <cell r="A4234">
            <v>96851</v>
          </cell>
          <cell r="B4234" t="str">
            <v>JOELHO 90 GRAUS, ROSCA FÊMEA TERMINAL, PARA INSTALAÇÕES EM PEX, DN 16MM X 3/4", CONEXÃO POR CRIMPAGEM  FORNECIMENTO E INSTALAÇÃO. AF_06/2015</v>
          </cell>
          <cell r="C4234" t="str">
            <v>UN</v>
          </cell>
          <cell r="D4234">
            <v>20.9</v>
          </cell>
        </row>
        <row r="4235">
          <cell r="A4235">
            <v>96852</v>
          </cell>
          <cell r="B4235" t="str">
            <v>JOELHO 90 GRAUS, PARA INSTALAÇÕES EM PEX, DN 20 MM, CONEXÃO POR CRIMPAGEM   FORNECIMENTO E INSTALAÇÃO. AF_06/2015</v>
          </cell>
          <cell r="C4235" t="str">
            <v>UN</v>
          </cell>
          <cell r="D4235">
            <v>18.02</v>
          </cell>
        </row>
        <row r="4236">
          <cell r="A4236">
            <v>96853</v>
          </cell>
          <cell r="B4236" t="str">
            <v>JOELHO 90 GRAUS, ROSCA FÊMEA TERMINAL, PARA INSTALAÇÕES EM PEX, DN 20MM X 1/2", CONEXÃO POR CRIMPAGEM  FORNECIMENTO E INSTALAÇÃO. AF_06/2015</v>
          </cell>
          <cell r="C4236" t="str">
            <v>UN</v>
          </cell>
          <cell r="D4236">
            <v>20.239999999999998</v>
          </cell>
        </row>
        <row r="4237">
          <cell r="A4237">
            <v>96854</v>
          </cell>
          <cell r="B4237" t="str">
            <v>JOELHO 90 GRAUS, ROSCA FÊMEA TERMINAL, PARA INSTALAÇÕES EM PEX, DN 20MM X 3/4", CONEXÃO POR CRIMPAGEM  FORNECIMENTO E INSTALAÇÃO. AF_06/2015</v>
          </cell>
          <cell r="C4237" t="str">
            <v>UN</v>
          </cell>
          <cell r="D4237">
            <v>24.17</v>
          </cell>
        </row>
        <row r="4238">
          <cell r="A4238">
            <v>96855</v>
          </cell>
          <cell r="B4238" t="str">
            <v>JOELHO 90 GRAUS, PARA INSTALAÇÕES EM PEX, DN 25 MM, CONEXÃO POR CRIMPAGEM   FORNECIMENTO E INSTALAÇÃO. AF_06/2015</v>
          </cell>
          <cell r="C4238" t="str">
            <v>UN</v>
          </cell>
          <cell r="D4238">
            <v>22.37</v>
          </cell>
        </row>
        <row r="4239">
          <cell r="A4239">
            <v>96856</v>
          </cell>
          <cell r="B4239" t="str">
            <v>JOELHO 90 GRAUS, ROSCA FÊMEA TERMINAL, PARA INSTALAÇÕES EM PEX, DN 25MM X 1/2", CONEXÃO POR CRIMPAGEM  FORNECIMENTO E INSTALAÇÃO. AF_06/2015</v>
          </cell>
          <cell r="C4239" t="str">
            <v>UN</v>
          </cell>
          <cell r="D4239">
            <v>22.69</v>
          </cell>
        </row>
        <row r="4240">
          <cell r="A4240">
            <v>96857</v>
          </cell>
          <cell r="B4240" t="str">
            <v>JOELHO 90 GRAUS, ROSCA FÊMEA TERMINAL, PARA INSTALAÇÕES EM PEX, DN 25MM X 1, CONEXÃO POR CRIMPAGEM  FORNECIMENTO E INSTALAÇÃO. AF_06/2015</v>
          </cell>
          <cell r="C4240" t="str">
            <v>UN</v>
          </cell>
          <cell r="D4240">
            <v>35.979999999999997</v>
          </cell>
        </row>
        <row r="4241">
          <cell r="A4241">
            <v>96858</v>
          </cell>
          <cell r="B4241" t="str">
            <v>JOELHO 90 GRAUS, PARA INSTALAÇÕES EM PEX, DN 32 MM, CONEXÃO POR CRIMPAGEM   FORNECIMENTO E INSTALAÇÃO. AF_06/2015</v>
          </cell>
          <cell r="C4241" t="str">
            <v>UN</v>
          </cell>
          <cell r="D4241">
            <v>36.43</v>
          </cell>
        </row>
        <row r="4242">
          <cell r="A4242">
            <v>96859</v>
          </cell>
          <cell r="B4242" t="str">
            <v>JOELHO 90 GRAUS, ROSCA FÊMEA TERMINAL, PARA INSTALAÇÕES EM PEX, DN 32 MM X 1", CONEXÃO POR CRIMPAGEM  FORNECIMENTO E INSTALAÇÃO. AF_06/2015</v>
          </cell>
          <cell r="C4242" t="str">
            <v>UN</v>
          </cell>
          <cell r="D4242">
            <v>45.07</v>
          </cell>
        </row>
        <row r="4243">
          <cell r="A4243">
            <v>96860</v>
          </cell>
          <cell r="B4243" t="str">
            <v>TÊ, METÁLICO, PARA INSTALAÇÕES EM PEX, DN 16 MM, CONEXÃO POR ANEL DESLIZANTE  FORNECIMENTO E INSTALAÇÃO. AF_06/2015</v>
          </cell>
          <cell r="C4243" t="str">
            <v>UN</v>
          </cell>
          <cell r="D4243">
            <v>18.36</v>
          </cell>
        </row>
        <row r="4244">
          <cell r="A4244">
            <v>96861</v>
          </cell>
          <cell r="B4244" t="str">
            <v>TÊ, ROSCA FÊMEA, METÁLICO, PARA INSTALAÇÕES EM PEX, DN 16 MM X ½, CONEXÃO POR ANEL DESLIZANTE   FORNECIMENTO E INSTALAÇÃO. AF_06/2015</v>
          </cell>
          <cell r="C4244" t="str">
            <v>UN</v>
          </cell>
          <cell r="D4244">
            <v>19.79</v>
          </cell>
        </row>
        <row r="4245">
          <cell r="A4245">
            <v>96862</v>
          </cell>
          <cell r="B4245" t="str">
            <v>TÊ, METÁLICO, PARA INSTALAÇÕES EM PEX, DN 20 MM, CONEXÃO POR ANEL DESLIZANTE  FORNECIMENTO E INSTALAÇÃO. AF_06/2015</v>
          </cell>
          <cell r="C4245" t="str">
            <v>UN</v>
          </cell>
          <cell r="D4245">
            <v>22.12</v>
          </cell>
        </row>
        <row r="4246">
          <cell r="A4246">
            <v>96863</v>
          </cell>
          <cell r="B4246" t="str">
            <v>TÊ, ROSCA FÊMEA, METÁLICO, PARA INSTALAÇÕES EM PEX, DN 20 MM X ½, CONEXÃO POR ANEL DESLIZANTE   FORNECIMENTO E INSTALAÇÃO. AF_06/2015</v>
          </cell>
          <cell r="C4246" t="str">
            <v>UN</v>
          </cell>
          <cell r="D4246">
            <v>21.88</v>
          </cell>
        </row>
        <row r="4247">
          <cell r="A4247">
            <v>96864</v>
          </cell>
          <cell r="B4247" t="str">
            <v>TÊ, METÁLICO, PARA INSTALAÇÕES EM PEX, DN 25 MM, CONEXÃO POR ANEL DESLIZANTE  FORNECIMENTO E INSTALAÇÃO. AF_06/2015</v>
          </cell>
          <cell r="C4247" t="str">
            <v>UN</v>
          </cell>
          <cell r="D4247">
            <v>34.5</v>
          </cell>
        </row>
        <row r="4248">
          <cell r="A4248">
            <v>96865</v>
          </cell>
          <cell r="B4248" t="str">
            <v>TÊ, ROSCA FÊMEA, METÁLICO, PARA INSTALAÇÕES EM PEX, DN 25 MM X 3/4", CONEXÃO POR ANEL DESLIZANTE  FORNECIMENTO E INSTALAÇÃO. AF_06/2015</v>
          </cell>
          <cell r="C4248" t="str">
            <v>UN</v>
          </cell>
          <cell r="D4248">
            <v>33.799999999999997</v>
          </cell>
        </row>
        <row r="4249">
          <cell r="A4249">
            <v>96866</v>
          </cell>
          <cell r="B4249" t="str">
            <v>TÊ, METÁLICO, PARA INSTALAÇÕES EM PEX, DN 32 MM, CONEXÃO POR ANEL DESLIZANTE  FORNECIMENTO E INSTALAÇÃO. AF_06/2015</v>
          </cell>
          <cell r="C4249" t="str">
            <v>UN</v>
          </cell>
          <cell r="D4249">
            <v>45.31</v>
          </cell>
        </row>
        <row r="4250">
          <cell r="A4250">
            <v>96867</v>
          </cell>
          <cell r="B4250" t="str">
            <v>TÊ, ROSCA MACHO, METÁLICO, PARA INSTALAÇÕES EM PEX, DN 32 MM X 1", CONEXÃO POR ANEL DESLIZANTE  FORNECIMENTO E INSTALAÇÃO. AF_06/2015</v>
          </cell>
          <cell r="C4250" t="str">
            <v>UN</v>
          </cell>
          <cell r="D4250">
            <v>52.56</v>
          </cell>
        </row>
        <row r="4251">
          <cell r="A4251">
            <v>96868</v>
          </cell>
          <cell r="B4251" t="str">
            <v>TÊ, PARA INSTALAÇÕES EM PEX, DN 16 MM, CONEXÃO POR CRIMPAGEM  FORNECIMENTO E INSTALAÇÃO. AF_06/2015</v>
          </cell>
          <cell r="C4251" t="str">
            <v>UN</v>
          </cell>
          <cell r="D4251">
            <v>20.98</v>
          </cell>
        </row>
        <row r="4252">
          <cell r="A4252">
            <v>96869</v>
          </cell>
          <cell r="B4252" t="str">
            <v>TÊ, PARA INSTALAÇÕES EM PEX, DN 20 MM, CONEXÃO POR CRIMPAGEM  FORNECIMENTO E INSTALAÇÃO. AF_06/2015</v>
          </cell>
          <cell r="C4252" t="str">
            <v>UN</v>
          </cell>
          <cell r="D4252">
            <v>25.05</v>
          </cell>
        </row>
        <row r="4253">
          <cell r="A4253">
            <v>96870</v>
          </cell>
          <cell r="B4253" t="str">
            <v>TÊ, PEX, DN 25 MM, CONEXÃO POR CRIMPAGEM  FORNECIMENTO E INSTALAÇÃO. AF_06/2015</v>
          </cell>
          <cell r="C4253" t="str">
            <v>UN</v>
          </cell>
          <cell r="D4253">
            <v>39.46</v>
          </cell>
        </row>
        <row r="4254">
          <cell r="A4254">
            <v>96871</v>
          </cell>
          <cell r="B4254" t="str">
            <v>TÊ, PARA INSTALAÇÕES EM PEX, DN 32 MM, CONEXÃO POR CRIMPAGEM  FORNECIMENTO E INSTALAÇÃO. AF_06/2015</v>
          </cell>
          <cell r="C4254" t="str">
            <v>UN</v>
          </cell>
          <cell r="D4254">
            <v>57.12</v>
          </cell>
        </row>
        <row r="4255">
          <cell r="A4255">
            <v>96872</v>
          </cell>
          <cell r="B4255" t="str">
            <v>DISTRIBUIDOR 2 SAÍDAS, METÁLICO, PARA INSTALAÇÕES EM PEX, ENTRADA DE 3/4" X 2 SAÍDAS DE 1/2", CONEXÃO POR ANEL DESLIZANTE  FORNECIMENTO E INSTALAÇÃO. AF_06/2015</v>
          </cell>
          <cell r="C4255" t="str">
            <v>UN</v>
          </cell>
          <cell r="D4255">
            <v>54.85</v>
          </cell>
        </row>
        <row r="4256">
          <cell r="A4256">
            <v>96873</v>
          </cell>
          <cell r="B4256" t="str">
            <v>DISTRIBUIDOR 2 SAÍDAS, METÁLICO, PARA INSTALAÇÕES EM PEX, ENTRADA DE 1" X 2 SAÍDAS DE 1/2", CONEXÃO POR ANEL DESLIZANTE  FORNECIMENTO E INSTALAÇÃO. AF_06/2015</v>
          </cell>
          <cell r="C4256" t="str">
            <v>UN</v>
          </cell>
          <cell r="D4256">
            <v>62.84</v>
          </cell>
        </row>
        <row r="4257">
          <cell r="A4257">
            <v>96874</v>
          </cell>
          <cell r="B4257" t="str">
            <v>DISTRIBUIDOR 3 SAÍDAS, METÁLICO, PARA INSTALAÇÕES EM PEX, ENTRADA DE 3/4" X 3 SAÍDAS DE 1/2", CONEXÃO POR ANEL DESLIZANTE  FORNECIMENTO E INSTALAÇÃO . AF_06/2015</v>
          </cell>
          <cell r="C4257" t="str">
            <v>UN</v>
          </cell>
          <cell r="D4257">
            <v>66.39</v>
          </cell>
        </row>
        <row r="4258">
          <cell r="A4258">
            <v>96875</v>
          </cell>
          <cell r="B4258" t="str">
            <v>DISTRIBUIDOR 3 SAÍDAS, METÁLICO, PARA INSTALAÇÕES EM PEX, ENTRADA DE 1 X 3 SAÍDAS DE 1/2, CONEXÃO POR ANEL DESLIZANTE   FORNECIMENTO E INSTALAÇÃO. AF_06/2015</v>
          </cell>
          <cell r="C4258" t="str">
            <v>UN</v>
          </cell>
          <cell r="D4258">
            <v>79.25</v>
          </cell>
        </row>
        <row r="4259">
          <cell r="A4259">
            <v>96876</v>
          </cell>
          <cell r="B4259" t="str">
            <v>DISTRIBUIDOR 2 SAÍDAS, PARA INSTALAÇÕES EM PEX, ENTRADA DE 32 MM X 2 SAÍDAS DE 16 MM, CONEXÃO POR CRIMPAGEM FORNECIMENTO E INSTALAÇÃO. AF_06/2015</v>
          </cell>
          <cell r="C4259" t="str">
            <v>UN</v>
          </cell>
          <cell r="D4259">
            <v>136.28</v>
          </cell>
        </row>
        <row r="4260">
          <cell r="A4260">
            <v>96877</v>
          </cell>
          <cell r="B4260" t="str">
            <v>DISTRIBUIDOR 2 SAÍDAS, PARA INSTALAÇÕES EM PEX, ENTRADA DE 32 MM X 2 SAÍDAS DE 20 MM, CONEXÃO POR CRIMPAGEM  FORNECIMENTO E INSTALAÇÃO. AF_06/2015</v>
          </cell>
          <cell r="C4260" t="str">
            <v>UN</v>
          </cell>
          <cell r="D4260">
            <v>145.62</v>
          </cell>
        </row>
        <row r="4261">
          <cell r="A4261">
            <v>96878</v>
          </cell>
          <cell r="B4261" t="str">
            <v>DISTRIBUIDOR 2 SAÍDAS, PARA INSTALAÇÕES EM PEX, ENTRADA DE 32 MM X 2 SAÍDAS DE 25 MM, CONEXÃO POR CRIMPAGEM  FORNECIMENTO E INSTALAÇÃO. AF_06/2015</v>
          </cell>
          <cell r="C4261" t="str">
            <v>UN</v>
          </cell>
          <cell r="D4261">
            <v>147.37</v>
          </cell>
        </row>
        <row r="4262">
          <cell r="A4262">
            <v>96879</v>
          </cell>
          <cell r="B4262" t="str">
            <v>DISTRIBUIDOR 3 SAÍDAS, PARA INSTALAÇÕES EM PEX, ENTRADA DE 32 MM X 3 SAÍDAS DE 16 MM, CONEXÃO POR CRIMPAGEM  FORNECIMENTO E INSTALAÇÃO. AF_06/2015</v>
          </cell>
          <cell r="C4262" t="str">
            <v>UN</v>
          </cell>
          <cell r="D4262">
            <v>148.12</v>
          </cell>
        </row>
        <row r="4263">
          <cell r="A4263">
            <v>96880</v>
          </cell>
          <cell r="B4263" t="str">
            <v>DISTRIBUIDOR 3 SAÍDAS, PARA INSTALAÇÕES EM PEX, ENTRADA DE 32 MM X 3 SAÍDAS DE 20 MM, CONEXÃO POR CRIMPAGEM  FORNECIMENTO E INSTALAÇÃO. AF_06/2015</v>
          </cell>
          <cell r="C4263" t="str">
            <v>UN</v>
          </cell>
          <cell r="D4263">
            <v>169.03</v>
          </cell>
        </row>
        <row r="4264">
          <cell r="A4264">
            <v>96881</v>
          </cell>
          <cell r="B4264" t="str">
            <v>DISTRIBUIDOR 3 SAÍDAS, PARA INSTALAÇÕES EM PEX, ENTRADA DE 32 MM X 3 SAÍDAS DE 25 MM, CONEXÃO POR CRIMPAGEM  FORNECIMENTO E INSTALAÇÃO. AF_06/2015</v>
          </cell>
          <cell r="C4264" t="str">
            <v>UN</v>
          </cell>
          <cell r="D4264">
            <v>178.51</v>
          </cell>
        </row>
        <row r="4265">
          <cell r="A4265">
            <v>97425</v>
          </cell>
          <cell r="B4265" t="str">
            <v>FLANGE EM AÇO, DN 15 MM X 1/2'', INSTALADO EM RESERVAÇÃO DE ÁGUA DE EDIFICAÇÃO QUE POSSUA RESERVATÓRIO DE FIBRA/FIBROCIMENTO - FORNECIMENTO E INSTALAÇÃO. AF_06/2016</v>
          </cell>
          <cell r="C4265" t="str">
            <v>UN</v>
          </cell>
          <cell r="D4265">
            <v>17.04</v>
          </cell>
        </row>
        <row r="4266">
          <cell r="A4266">
            <v>97426</v>
          </cell>
          <cell r="B4266" t="str">
            <v>FLANGE EM AÇO, DN 20 MM X 3/4'', INSTALADO EM RESERVAÇÃO DE ÁGUA DE EDIFICAÇÃO QUE POSSUA RESERVATÓRIO DE FIBRA/FIBROCIMENTO - FORNECIMENTO E INSTALAÇÃO. AF_06/2016</v>
          </cell>
          <cell r="C4266" t="str">
            <v>UN</v>
          </cell>
          <cell r="D4266">
            <v>20.14</v>
          </cell>
        </row>
        <row r="4267">
          <cell r="A4267">
            <v>97427</v>
          </cell>
          <cell r="B4267" t="str">
            <v>FLANGE EM AÇO, DN 25 MM X 1'', INSTALADO EM RESERVAÇÃO DE ÁGUA DE EDIFICAÇÃO QUE POSSUA RESERVATÓRIO DE FIBRA/FIBROCIMENTO - FORNECIMENTO E INSTALAÇÃO. AF_06/2016</v>
          </cell>
          <cell r="C4267" t="str">
            <v>UN</v>
          </cell>
          <cell r="D4267">
            <v>22.47</v>
          </cell>
        </row>
        <row r="4268">
          <cell r="A4268">
            <v>97428</v>
          </cell>
          <cell r="B4268" t="str">
            <v>FLANGE EM AÇO, DN 32 MM X 1 1/4'', INSTALADO EM RESERVAÇÃO DE ÁGUA DE EDIFICAÇÃO QUE POSSUA RESERVATÓRIO DE FIBRA/FIBROCIMENTO - FORNECIMENTO E INSTALAÇÃO. AF_06/2016</v>
          </cell>
          <cell r="C4268" t="str">
            <v>UN</v>
          </cell>
          <cell r="D4268">
            <v>27.9</v>
          </cell>
        </row>
        <row r="4269">
          <cell r="A4269">
            <v>97429</v>
          </cell>
          <cell r="B4269" t="str">
            <v>FLANGE EM AÇO, DN 40 MM X 1 1/2'', INSTALADO EM RESERVAÇÃO DE ÁGUA DE EDIFICAÇÃO QUE POSSUA RESERVATÓRIO DE FIBRA/FIBROCIMENTO - FORNECIMENTO E INSTALAÇÃO. AF_06/2016</v>
          </cell>
          <cell r="C4269" t="str">
            <v>UN</v>
          </cell>
          <cell r="D4269">
            <v>32.9</v>
          </cell>
        </row>
        <row r="4270">
          <cell r="A4270">
            <v>97430</v>
          </cell>
          <cell r="B4270" t="str">
            <v>ACOPLAMENTO RÍGIDO EM AÇO, CONEXÃO RANHURADA, DN 50 (2"), INSTALADO EM PRUMADAS - FORNECIMENTO E INSTALAÇÃO. AF_12/2015</v>
          </cell>
          <cell r="C4270" t="str">
            <v>UN</v>
          </cell>
          <cell r="D4270">
            <v>25.16</v>
          </cell>
        </row>
        <row r="4271">
          <cell r="A4271">
            <v>97431</v>
          </cell>
          <cell r="B4271" t="str">
            <v>ACOPLAMENTO RÍGIDO EM AÇO, CONEXÃO RANHURADA, DN 65 (2 1/2"), INSTALADO EM PRUMADAS - FORNECIMENTO E INSTALAÇÃO. AF_12/2015</v>
          </cell>
          <cell r="C4271" t="str">
            <v>UN</v>
          </cell>
          <cell r="D4271">
            <v>28.12</v>
          </cell>
        </row>
        <row r="4272">
          <cell r="A4272">
            <v>97432</v>
          </cell>
          <cell r="B4272" t="str">
            <v>ACOPLAMENTO RÍGIDO EM AÇO, CONEXÃO RANHURADA, DN 80 (3"), INSTALADO EM PRUMADAS - FORNECIMENTO E INSTALAÇÃO. AF_12/2015</v>
          </cell>
          <cell r="C4272" t="str">
            <v>UN</v>
          </cell>
          <cell r="D4272">
            <v>31.77</v>
          </cell>
        </row>
        <row r="4273">
          <cell r="A4273">
            <v>97433</v>
          </cell>
          <cell r="B4273" t="str">
            <v>CURVA 45 GRAUS, EM AÇO, CONEXÃO RANHURADA, DN 50 (2), INSTALADO EM PRUMADAS - FORNECIMENTO E INSTALAÇÃO. AF_12/2015</v>
          </cell>
          <cell r="C4273" t="str">
            <v>UN</v>
          </cell>
          <cell r="D4273">
            <v>56.52</v>
          </cell>
        </row>
        <row r="4274">
          <cell r="A4274">
            <v>97434</v>
          </cell>
          <cell r="B4274" t="str">
            <v>CURVA 90 GRAUS, EM AÇO, CONEXÃO RANHURADA, DN 50 (2"), INSTALADO EM PRUMADAS - FORNECIMENTO E INSTALAÇÃO. AF_12/2015</v>
          </cell>
          <cell r="C4274" t="str">
            <v>UN</v>
          </cell>
          <cell r="D4274">
            <v>57.54</v>
          </cell>
        </row>
        <row r="4275">
          <cell r="A4275">
            <v>97435</v>
          </cell>
          <cell r="B4275" t="str">
            <v>CURVA 45 GRAUS, EM AÇO, CONEXÃO RANHURADA, DN 65 (2 1/2"), INSTALADO EM PRUMADAS - FORNECIMENTO E INSTALAÇÃO. AF_12/2015</v>
          </cell>
          <cell r="C4275" t="str">
            <v>UN</v>
          </cell>
          <cell r="D4275">
            <v>66.069999999999993</v>
          </cell>
        </row>
        <row r="4276">
          <cell r="A4276">
            <v>97436</v>
          </cell>
          <cell r="B4276" t="str">
            <v>CURVA 90 GRAUS, EM AÇO, CONEXÃO RANHURADA, DN 65 (2 1/2), INSTALADO EM PRUMADAS - FORNECIMENTO E INSTALAÇÃO. AF_12/2015</v>
          </cell>
          <cell r="C4276" t="str">
            <v>UN</v>
          </cell>
          <cell r="D4276">
            <v>68.040000000000006</v>
          </cell>
        </row>
        <row r="4277">
          <cell r="A4277">
            <v>97437</v>
          </cell>
          <cell r="B4277" t="str">
            <v>CURVA 45 GRAUS, EM AÇO, CONEXÃO RANHURADA, DN 80 (3"), INSTALADO EM PRUMADAS - FORNECIMENTO E INSTALAÇÃO. AF_12/2015</v>
          </cell>
          <cell r="C4277" t="str">
            <v>UN</v>
          </cell>
          <cell r="D4277">
            <v>75.650000000000006</v>
          </cell>
        </row>
        <row r="4278">
          <cell r="A4278">
            <v>97438</v>
          </cell>
          <cell r="B4278" t="str">
            <v>CURVA 90 GRAUS, EM AÇO, CONEXÃO RANHURADA, DN 80 (3"), INSTALADO EM PRUMADAS - FORNECIMENTO E INSTALAÇÃO. AF_12/2015</v>
          </cell>
          <cell r="C4278" t="str">
            <v>UN</v>
          </cell>
          <cell r="D4278">
            <v>77.760000000000005</v>
          </cell>
        </row>
        <row r="4279">
          <cell r="A4279">
            <v>97439</v>
          </cell>
          <cell r="B4279" t="str">
            <v>TÊ, EM AÇO, CONEXÃO RANHURADA, DN 50 (2"), INSTALADO EM PRUMADAS - FORNECIMENTO E INSTALAÇÃO. AF_12/2015</v>
          </cell>
          <cell r="C4279" t="str">
            <v>UN</v>
          </cell>
          <cell r="D4279">
            <v>85.17</v>
          </cell>
        </row>
        <row r="4280">
          <cell r="A4280">
            <v>97440</v>
          </cell>
          <cell r="B4280" t="str">
            <v>TÊ, EM AÇO, CONEXÃO RANHURADA, DN 65 (2 1/2"), INSTALADO EM PRUMADAS - FORNECIMENTO E INSTALAÇÃO. AF_12/2015</v>
          </cell>
          <cell r="C4280" t="str">
            <v>UN</v>
          </cell>
          <cell r="D4280">
            <v>102.04</v>
          </cell>
        </row>
        <row r="4281">
          <cell r="A4281">
            <v>97442</v>
          </cell>
          <cell r="B4281" t="str">
            <v>TÊ, EM AÇO, CONEXÃO RANHURADA, DN 80 (3"), INSTALADO EM PRUMADAS - FORNECIMENTO E INSTALAÇÃO. AF_12/2015</v>
          </cell>
          <cell r="C4281" t="str">
            <v>UN</v>
          </cell>
          <cell r="D4281">
            <v>112.7</v>
          </cell>
        </row>
        <row r="4282">
          <cell r="A4282">
            <v>97443</v>
          </cell>
          <cell r="B4282" t="str">
            <v>LUVA, EM AÇO, CONEXÃO SOLDADA, DN 50 (2"), INSTALADO EM PRUMADAS - FORNECIMENTO E INSTALAÇÃO. AF_12/2015</v>
          </cell>
          <cell r="C4282" t="str">
            <v>UN</v>
          </cell>
          <cell r="D4282">
            <v>59.89</v>
          </cell>
        </row>
        <row r="4283">
          <cell r="A4283">
            <v>97444</v>
          </cell>
          <cell r="B4283" t="str">
            <v>LUVA COM REDUÇÃO, EM AÇO, CONEXÃO SOLDADA, DN 50 X 40 MM (2 X 1 1/2), INSTALADO EM PRUMADAS - FORNECIMENTO E INSTALAÇÃO. AF_12/2015</v>
          </cell>
          <cell r="C4283" t="str">
            <v>UN</v>
          </cell>
          <cell r="D4283">
            <v>69.459999999999994</v>
          </cell>
        </row>
        <row r="4284">
          <cell r="A4284">
            <v>97446</v>
          </cell>
          <cell r="B4284" t="str">
            <v>LUVA, EM AÇO, CONEXÃO SOLDADA, DN 65 (2 1/2"), INSTALADO EM PRUMADAS - FORNECIMENTO E INSTALAÇÃO. AF_12/2015</v>
          </cell>
          <cell r="C4284" t="str">
            <v>UN</v>
          </cell>
          <cell r="D4284">
            <v>116.45</v>
          </cell>
        </row>
        <row r="4285">
          <cell r="A4285">
            <v>97447</v>
          </cell>
          <cell r="B4285" t="str">
            <v>LUVA COM REDUÇÃO, EM AÇO, CONEXÃO SOLDADA, DN 65 X 50 MM (2 1/2" X 2"), INSTALADO EM PRUMADAS - FORNECIMENTO E INSTALAÇÃO. AF_12/2015</v>
          </cell>
          <cell r="C4285" t="str">
            <v>UN</v>
          </cell>
          <cell r="D4285">
            <v>116.45</v>
          </cell>
        </row>
        <row r="4286">
          <cell r="A4286">
            <v>97449</v>
          </cell>
          <cell r="B4286" t="str">
            <v>LUVA, EM AÇO, CONEXÃO SOLDADA, DN 80 (3), INSTALADO EM PRUMADAS - FORNECIMENTO E INSTALAÇÃO. AF_12/2015</v>
          </cell>
          <cell r="C4286" t="str">
            <v>UN</v>
          </cell>
          <cell r="D4286">
            <v>124.19</v>
          </cell>
        </row>
        <row r="4287">
          <cell r="A4287">
            <v>97450</v>
          </cell>
          <cell r="B4287" t="str">
            <v>LUVA COM REDUÇÃO, EM AÇO, CONEXÃO SOLDADA, DN 80 X 65 MM (3" X 2 1/2"), INSTALADO EM PRUMADAS - FORNECIMENTO E INSTALAÇÃO. AF_12/2015</v>
          </cell>
          <cell r="C4287" t="str">
            <v>UN</v>
          </cell>
          <cell r="D4287">
            <v>150.25</v>
          </cell>
        </row>
        <row r="4288">
          <cell r="A4288">
            <v>97452</v>
          </cell>
          <cell r="B4288" t="str">
            <v>CURVA 45 GRAUS, EM AÇO, CONEXÃO SOLDADA, DN 50 (2), INSTALADO EM PRUMADAS - FORNECIMENTO E INSTALAÇÃO. AF_12/2015</v>
          </cell>
          <cell r="C4288" t="str">
            <v>UN</v>
          </cell>
          <cell r="D4288">
            <v>97.75</v>
          </cell>
        </row>
        <row r="4289">
          <cell r="A4289">
            <v>97453</v>
          </cell>
          <cell r="B4289" t="str">
            <v>CURVA 90 GRAUS, EM AÇO, CONEXÃO SOLDADA, DN 50 (2), INSTALADO EM PRUMADAS - FORNECIMENTO E INSTALAÇÃO. AF_12/2015</v>
          </cell>
          <cell r="C4289" t="str">
            <v>UN</v>
          </cell>
          <cell r="D4289">
            <v>103.21</v>
          </cell>
        </row>
        <row r="4290">
          <cell r="A4290">
            <v>97454</v>
          </cell>
          <cell r="B4290" t="str">
            <v>CURVA 45 GRAUS, EM AÇO, CONEXÃO SOLDADA, DN 65 (2 1/2), INSTALADO EM PRUMADAS - FORNECIMENTO E INSTALAÇÃO. AF_12/2015</v>
          </cell>
          <cell r="C4290" t="str">
            <v>UN</v>
          </cell>
          <cell r="D4290">
            <v>161.01</v>
          </cell>
        </row>
        <row r="4291">
          <cell r="A4291">
            <v>97455</v>
          </cell>
          <cell r="B4291" t="str">
            <v>CURVA 90 GRAUS, EM AÇO, CONEXÃO SOLDADA, DN 65 (2 1/2), INSTALADO EM PRUMADAS - FORNECIMENTO E INSTALAÇÃO. AF_12/2015</v>
          </cell>
          <cell r="C4291" t="str">
            <v>UN</v>
          </cell>
          <cell r="D4291">
            <v>169.75</v>
          </cell>
        </row>
        <row r="4292">
          <cell r="A4292">
            <v>97456</v>
          </cell>
          <cell r="B4292" t="str">
            <v>CURVA 45 GRAUS, EM AÇO, CONEXÃO SOLDADA, DN 80 (3), INSTALADO EM PRUMADAS - FORNECIMENTO E INSTALAÇÃO. AF_12/2015</v>
          </cell>
          <cell r="C4292" t="str">
            <v>UN</v>
          </cell>
          <cell r="D4292">
            <v>353.19</v>
          </cell>
        </row>
        <row r="4293">
          <cell r="A4293">
            <v>97457</v>
          </cell>
          <cell r="B4293" t="str">
            <v>CURVA 90 GRAUS, EM AÇO, CONEXÃO SOLDADA, DN 80 (3), INSTALADO EM PRUMADAS - FORNECIMENTO E INSTALAÇÃO. AF_12/2015</v>
          </cell>
          <cell r="C4293" t="str">
            <v>UN</v>
          </cell>
          <cell r="D4293">
            <v>313.99</v>
          </cell>
        </row>
        <row r="4294">
          <cell r="A4294">
            <v>97458</v>
          </cell>
          <cell r="B4294" t="str">
            <v>TÊ, EM AÇO, CONEXÃO SOLDADA, DN 50 (2"), INSTALADO EM PRUMADAS - FORNECIMENTO E INSTALAÇÃO. AF_12/2015</v>
          </cell>
          <cell r="C4294" t="str">
            <v>UN</v>
          </cell>
          <cell r="D4294">
            <v>152.28</v>
          </cell>
        </row>
        <row r="4295">
          <cell r="A4295">
            <v>97459</v>
          </cell>
          <cell r="B4295" t="str">
            <v>TÊ, EM AÇO, CONEXÃO SOLDADA, DN 65 (2 1/2"), INSTALADO EM PRUMADAS - FORNECIMENTO E INSTALAÇÃO. AF_12/2015</v>
          </cell>
          <cell r="C4295" t="str">
            <v>UN</v>
          </cell>
          <cell r="D4295">
            <v>253.9</v>
          </cell>
        </row>
        <row r="4296">
          <cell r="A4296">
            <v>97460</v>
          </cell>
          <cell r="B4296" t="str">
            <v>TÊ, EM AÇO, CONEXÃO SOLDADA, DN 80 (3"), INSTALADO EM PRUMADAS - FORNECIMENTO E INSTALAÇÃO. AF_12/2015</v>
          </cell>
          <cell r="C4296" t="str">
            <v>UN</v>
          </cell>
          <cell r="D4296">
            <v>384.41</v>
          </cell>
        </row>
        <row r="4297">
          <cell r="A4297">
            <v>97461</v>
          </cell>
          <cell r="B4297" t="str">
            <v>LUVA, EM AÇO, CONEXÃO SOLDADA, DN 25 (1), INSTALADO EM REDE DE ALIMENTAÇÃO PARA HIDRANTE - FORNECIMENTO E INSTALAÇÃO. AF_12/2015</v>
          </cell>
          <cell r="C4297" t="str">
            <v>UN</v>
          </cell>
          <cell r="D4297">
            <v>18.73</v>
          </cell>
        </row>
        <row r="4298">
          <cell r="A4298">
            <v>97462</v>
          </cell>
          <cell r="B4298" t="str">
            <v>LUVA COM REDUÇÃO, EM AÇO, CONEXÃO SOLDADA, DN 25 X 20 MM (1 X 3/4), INSTALADO EM REDE DE ALIMENTAÇÃO PARA HIDRANTE - FORNECIMENTO E INSTALAÇÃO. AF_12/2015</v>
          </cell>
          <cell r="C4298" t="str">
            <v>UN</v>
          </cell>
          <cell r="D4298">
            <v>15.93</v>
          </cell>
        </row>
        <row r="4299">
          <cell r="A4299">
            <v>97464</v>
          </cell>
          <cell r="B4299" t="str">
            <v>LUVA, EM AÇO, CONEXÃO SOLDADA, DN 32 (1 1/4), INSTALADO EM REDE DE ALIMENTAÇÃO PARA HIDRANTE - FORNECIMENTO E INSTALAÇÃO. AF_12/2015</v>
          </cell>
          <cell r="C4299" t="str">
            <v>UN</v>
          </cell>
          <cell r="D4299">
            <v>26.69</v>
          </cell>
        </row>
        <row r="4300">
          <cell r="A4300">
            <v>97465</v>
          </cell>
          <cell r="B4300" t="str">
            <v>LUVA COM REDUÇÃO, EM AÇO, CONEXÃO SOLDADA, DN 32 X 25 MM (1 1/4  X 1), INSTALADO EM REDE DE ALIMENTAÇÃO PARA HIDRANTE - FORNECIMENTO E INSTALAÇÃO. AF_12/2015</v>
          </cell>
          <cell r="C4300" t="str">
            <v>UN</v>
          </cell>
          <cell r="D4300">
            <v>31.42</v>
          </cell>
        </row>
        <row r="4301">
          <cell r="A4301">
            <v>97467</v>
          </cell>
          <cell r="B4301" t="str">
            <v>LUVA, EM AÇO, CONEXÃO SOLDADA, DN 40 (1 1/2), INSTALADO EM REDE DE ALIMENTAÇÃO PARA HIDRANTE - FORNECIMENTO E INSTALAÇÃO. AF_12/2015</v>
          </cell>
          <cell r="C4301" t="str">
            <v>UN</v>
          </cell>
          <cell r="D4301">
            <v>33.840000000000003</v>
          </cell>
        </row>
        <row r="4302">
          <cell r="A4302">
            <v>97468</v>
          </cell>
          <cell r="B4302" t="str">
            <v>LUVA COM REDUÇÃO, EM AÇO, CONEXÃO SOLDADA, DN 40  X 32 MM (1 1/2 X 1 1/4), INSTALADO EM REDE DE ALIMENTAÇÃO PARA HIDRANTE - FORNECIMENTO E INSTALAÇÃO. AF_12/2015</v>
          </cell>
          <cell r="C4302" t="str">
            <v>UN</v>
          </cell>
          <cell r="D4302">
            <v>39.9</v>
          </cell>
        </row>
        <row r="4303">
          <cell r="A4303">
            <v>97470</v>
          </cell>
          <cell r="B4303" t="str">
            <v>LUVA, EM AÇO, CONEXÃO SOLDADA, DN 50 (2), INSTALADO EM REDE DE ALIMENTAÇÃO PARA HIDRANTE - FORNECIMENTO E INSTALAÇÃO. AF_12/2015</v>
          </cell>
          <cell r="C4303" t="str">
            <v>UN</v>
          </cell>
          <cell r="D4303">
            <v>49.33</v>
          </cell>
        </row>
        <row r="4304">
          <cell r="A4304">
            <v>97471</v>
          </cell>
          <cell r="B4304" t="str">
            <v>LUVA COM REDUÇÃO, EM AÇO, CONEXÃO SOLDADA, DN 50 X 40 MM (2 X 1 1/2), INSTALADO EM REDE DE ALIMENTAÇÃO PARA HIDRANTE - FORNECIMENTO E INSTALAÇÃO. AF_12/2015</v>
          </cell>
          <cell r="C4304" t="str">
            <v>UN</v>
          </cell>
          <cell r="D4304">
            <v>58.9</v>
          </cell>
        </row>
        <row r="4305">
          <cell r="A4305">
            <v>97474</v>
          </cell>
          <cell r="B4305" t="str">
            <v>LUVA, EM AÇO, CONEXÃO SOLDADA, DN 65 (2 1/2), INSTALADO EM REDE DE ALIMENTAÇÃO PARA HIDRANTE - FORNECIMENTO E INSTALAÇÃO. AF_12/2015</v>
          </cell>
          <cell r="C4305" t="str">
            <v>UN</v>
          </cell>
          <cell r="D4305">
            <v>88.34</v>
          </cell>
        </row>
        <row r="4306">
          <cell r="A4306">
            <v>97475</v>
          </cell>
          <cell r="B4306" t="str">
            <v>LUVA COM REDUÇÃO, EM AÇO, CONEXÃO SOLDADA, DN 65 X 50 MM (2 1/2 X 2), INSTALADO EM REDE DE ALIMENTAÇÃO PARA HIDRANTE - FORNECIMENTO E INSTALAÇÃO. AF_12/2015</v>
          </cell>
          <cell r="C4306" t="str">
            <v>UN</v>
          </cell>
          <cell r="D4306">
            <v>107.69</v>
          </cell>
        </row>
        <row r="4307">
          <cell r="A4307">
            <v>97477</v>
          </cell>
          <cell r="B4307" t="str">
            <v>LUVA, EM AÇO, CONEXÃO SOLDADA, DN 80 (3), INSTALADO EM REDE DE ALIMENTAÇÃO PARA HIDRANTE - FORNECIMENTO E INSTALAÇÃO. AF_12/2015</v>
          </cell>
          <cell r="C4307" t="str">
            <v>UN</v>
          </cell>
          <cell r="D4307">
            <v>117.22</v>
          </cell>
        </row>
        <row r="4308">
          <cell r="A4308">
            <v>97478</v>
          </cell>
          <cell r="B4308" t="str">
            <v>LUVA COM REDUÇÃO, EM AÇO, CONEXÃO SOLDADA, DN 80 X 65 MM (3 X 2 1/2), INSTALADO EM REDE DE ALIMENTAÇÃO PARA HIDRANTE - FORNECIMENTO E INSTALAÇÃO. AF_12/2015</v>
          </cell>
          <cell r="C4308" t="str">
            <v>UN</v>
          </cell>
          <cell r="D4308">
            <v>143.28</v>
          </cell>
        </row>
        <row r="4309">
          <cell r="A4309">
            <v>97479</v>
          </cell>
          <cell r="B4309" t="str">
            <v>CURVA 45 GRAUS, EM AÇO, CONEXÃO SOLDADA, DN 25 (1), INSTALADO EM REDE DE ALIMENTAÇÃO PARA HIDRANTE - FORNECIMENTO E INSTALAÇÃO. AF_12/2015</v>
          </cell>
          <cell r="C4309" t="str">
            <v>UN</v>
          </cell>
          <cell r="D4309">
            <v>30.05</v>
          </cell>
        </row>
        <row r="4310">
          <cell r="A4310">
            <v>97480</v>
          </cell>
          <cell r="B4310" t="str">
            <v>CURVA 90 GRAUS, EM AÇO, CONEXÃO SOLDADA, DN 25 (1), INSTALADO EM REDE DE ALIMENTAÇÃO PARA HIDRANTE - FORNECIMENTO E INSTALAÇÃO. AF_12/2015</v>
          </cell>
          <cell r="C4310" t="str">
            <v>UN</v>
          </cell>
          <cell r="D4310">
            <v>30.05</v>
          </cell>
        </row>
        <row r="4311">
          <cell r="A4311">
            <v>97481</v>
          </cell>
          <cell r="B4311" t="str">
            <v>CURVA 45 GRAUS, EM AÇO, CONEXÃO SOLDADA, DN 32 (1 1/4), INSTALADO EM REDE DE ALIMENTAÇÃO PARA HIDRANTE - FORNECIMENTO E INSTALAÇÃO. AF_12/2015</v>
          </cell>
          <cell r="C4311" t="str">
            <v>UN</v>
          </cell>
          <cell r="D4311">
            <v>43.08</v>
          </cell>
        </row>
        <row r="4312">
          <cell r="A4312">
            <v>97482</v>
          </cell>
          <cell r="B4312" t="str">
            <v>CURVA 90 GRAUS, EM AÇO, CONEXÃO SOLDADA, DN 32 (1 1/4), INSTALADO EM REDE DE ALIMENTAÇÃO PARA HIDRANTE - FORNECIMENTO E INSTALAÇÃO. AF_12/2015</v>
          </cell>
          <cell r="C4312" t="str">
            <v>UN</v>
          </cell>
          <cell r="D4312">
            <v>43.08</v>
          </cell>
        </row>
        <row r="4313">
          <cell r="A4313">
            <v>97483</v>
          </cell>
          <cell r="B4313" t="str">
            <v>CURVA 45 GRAUS, EM AÇO, CONEXÃO SOLDADA, DN 40 (1 1/2"), INSTALADO EM REDE DE ALIMENTAÇÃO PARA HIDRANTE - FORNECIMENTO E INSTALAÇÃO. AF_12/2015</v>
          </cell>
          <cell r="C4313" t="str">
            <v>UN</v>
          </cell>
          <cell r="D4313">
            <v>59.82</v>
          </cell>
        </row>
        <row r="4314">
          <cell r="A4314">
            <v>97484</v>
          </cell>
          <cell r="B4314" t="str">
            <v>CURVA 90 GRAUS, EM AÇO, CONEXÃO SOLDADA, DN 40 (1 1/2"), INSTALADO EM REDE DE ALIMENTAÇÃO PARA HIDRANTE - FORNECIMENTO E INSTALAÇÃO. AF_12/2015</v>
          </cell>
          <cell r="C4314" t="str">
            <v>UN</v>
          </cell>
          <cell r="D4314">
            <v>59.82</v>
          </cell>
        </row>
        <row r="4315">
          <cell r="A4315">
            <v>97485</v>
          </cell>
          <cell r="B4315" t="str">
            <v>CURVA 45 GRAUS, EM AÇO, CONEXÃO SOLDADA, DN 50 (2"), INSTALADO EM REDE DE ALIMENTAÇÃO PARA HIDRANTE - FORNECIMENTO E INSTALAÇÃO. AF_12/2015</v>
          </cell>
          <cell r="C4315" t="str">
            <v>UN</v>
          </cell>
          <cell r="D4315">
            <v>81.93</v>
          </cell>
        </row>
        <row r="4316">
          <cell r="A4316">
            <v>97486</v>
          </cell>
          <cell r="B4316" t="str">
            <v>CURVA 90 GRAUS, EM AÇO, CONEXÃO SOLDADA, DN 50 (2"), INSTALADO EM REDE DE ALIMENTAÇÃO PARA HIDRANTE - FORNECIMENTO E INSTALAÇÃO. AF_12/2015</v>
          </cell>
          <cell r="C4316" t="str">
            <v>UN</v>
          </cell>
          <cell r="D4316">
            <v>87.39</v>
          </cell>
        </row>
        <row r="4317">
          <cell r="A4317">
            <v>97487</v>
          </cell>
          <cell r="B4317" t="str">
            <v>CURVA 45 GRAUS, EM AÇO, CONEXÃO SOLDADA, DN 65 (2 1/2"), INSTALADO EM REDE DE ALIMENTAÇÃO PARA HIDRANTE - FORNECIMENTO E INSTALAÇÃO. AF_12/2015</v>
          </cell>
          <cell r="C4317" t="str">
            <v>UN</v>
          </cell>
          <cell r="D4317">
            <v>147.88</v>
          </cell>
        </row>
        <row r="4318">
          <cell r="A4318">
            <v>97488</v>
          </cell>
          <cell r="B4318" t="str">
            <v>CURVA 90 GRAUS, EM AÇO, CONEXÃO SOLDADA, DN 65 (2 1/2"), INSTALADO EM REDE DE ALIMENTAÇÃO PARA HIDRANTE - FORNECIMENTO E INSTALAÇÃO. AF_12/2015</v>
          </cell>
          <cell r="C4318" t="str">
            <v>UN</v>
          </cell>
          <cell r="D4318">
            <v>156.62</v>
          </cell>
        </row>
        <row r="4319">
          <cell r="A4319">
            <v>97489</v>
          </cell>
          <cell r="B4319" t="str">
            <v>CURVA 45 GRAUS, EM AÇO, CONEXÃO SOLDADA, DN 80 (3"), INSTALADO EM REDE DE ALIMENTAÇÃO PARA HIDRANTE - FORNECIMENTO E INSTALAÇÃO. AF_12/2015</v>
          </cell>
          <cell r="C4319" t="str">
            <v>UN</v>
          </cell>
          <cell r="D4319">
            <v>342.7</v>
          </cell>
        </row>
        <row r="4320">
          <cell r="A4320">
            <v>97490</v>
          </cell>
          <cell r="B4320" t="str">
            <v>CURVA 90 GRAUS, EM AÇO, CONEXÃO SOLDADA, DN 80 (3"), INSTALADO EM REDE DE ALIMENTAÇÃO PARA HIDRANTE - FORNECIMENTO E INSTALAÇÃO. AF_12/2015</v>
          </cell>
          <cell r="C4320" t="str">
            <v>UN</v>
          </cell>
          <cell r="D4320">
            <v>303.5</v>
          </cell>
        </row>
        <row r="4321">
          <cell r="A4321">
            <v>97491</v>
          </cell>
          <cell r="B4321" t="str">
            <v>TÊ, EM AÇO, CONEXÃO SOLDADA, DN 25 (1"), INSTALADO EM REDE DE ALIMENTAÇÃO PARA HIDRANTE - FORNECIMENTO E INSTALAÇÃO. AF_12/2015</v>
          </cell>
          <cell r="C4321" t="str">
            <v>UN</v>
          </cell>
          <cell r="D4321">
            <v>45.83</v>
          </cell>
        </row>
        <row r="4322">
          <cell r="A4322">
            <v>97492</v>
          </cell>
          <cell r="B4322" t="str">
            <v>TÊ, EM AÇO, CONEXÃO SOLDADA, DN 32 (1 1/4"), INSTALADO EM REDE DE ALIMENTAÇÃO PARA HIDRANTE - FORNECIMENTO E INSTALAÇÃO. AF_12/2015</v>
          </cell>
          <cell r="C4322" t="str">
            <v>UN</v>
          </cell>
          <cell r="D4322">
            <v>66.569999999999993</v>
          </cell>
        </row>
        <row r="4323">
          <cell r="A4323">
            <v>97493</v>
          </cell>
          <cell r="B4323" t="str">
            <v>TÊ, EM AÇO, CONEXÃO SOLDADA, DN 40 (1 1/2"), INSTALADO EM REDE DE ALIMENTAÇÃO PARA HIDRANTE - FORNECIMENTO E INSTALAÇÃO. AF_12/2015</v>
          </cell>
          <cell r="C4323" t="str">
            <v>UN</v>
          </cell>
          <cell r="D4323">
            <v>85.67</v>
          </cell>
        </row>
        <row r="4324">
          <cell r="A4324">
            <v>97494</v>
          </cell>
          <cell r="B4324" t="str">
            <v>TÊ, EM AÇO, CONEXÃO SOLDADA, DN 50 (2"), INSTALADO EM REDE DE ALIMENTAÇÃO PARA HIDRANTE - FORNECIMENTO E INSTALAÇÃO. AF_12/2015</v>
          </cell>
          <cell r="C4324" t="str">
            <v>UN</v>
          </cell>
          <cell r="D4324">
            <v>131.15</v>
          </cell>
        </row>
        <row r="4325">
          <cell r="A4325">
            <v>97495</v>
          </cell>
          <cell r="B4325" t="str">
            <v>TÊ, EM AÇO, CONEXÃO SOLDADA, DN 65 (2 1/2"), INSTALADO EM REDE DE ALIMENTAÇÃO PARA HIDRANTE - FORNECIMENTO E INSTALAÇÃO. AF_12/2015</v>
          </cell>
          <cell r="C4325" t="str">
            <v>UN</v>
          </cell>
          <cell r="D4325">
            <v>236.36</v>
          </cell>
        </row>
        <row r="4326">
          <cell r="A4326">
            <v>97496</v>
          </cell>
          <cell r="B4326" t="str">
            <v>TÊ, EM AÇO, CONEXÃO SOLDADA, DN 80 (3"), INSTALADO EM REDE DE ALIMENTAÇÃO PARA HIDRANTE - FORNECIMENTO E INSTALAÇÃO. AF_12/2015</v>
          </cell>
          <cell r="C4326" t="str">
            <v>UN</v>
          </cell>
          <cell r="D4326">
            <v>370.48</v>
          </cell>
        </row>
        <row r="4327">
          <cell r="A4327">
            <v>97499</v>
          </cell>
          <cell r="B4327" t="str">
            <v>LUVA, EM AÇO, CONEXÃO SOLDADA, DN 25 (1"), INSTALADO EM REDE DE ALIMENTAÇÃO PARA SPRINKLER - FORNECIMENTO E INSTALAÇÃO. AF_12/2015</v>
          </cell>
          <cell r="C4327" t="str">
            <v>UN</v>
          </cell>
          <cell r="D4327">
            <v>17.03</v>
          </cell>
        </row>
        <row r="4328">
          <cell r="A4328">
            <v>97500</v>
          </cell>
          <cell r="B4328" t="str">
            <v>LUVA COM REDUÇÃO, EM AÇO, CONEXÃO SOLDADA, DN 25 X 20 MM (1" X 3/4"), INSTALADO EM REDE DE ALIMENTAÇÃO PARA SPRINKLER - FORNECIMENTO E INSTALAÇÃO. AF_12/2015</v>
          </cell>
          <cell r="C4328" t="str">
            <v>UN</v>
          </cell>
          <cell r="D4328">
            <v>14.23</v>
          </cell>
        </row>
        <row r="4329">
          <cell r="A4329">
            <v>97502</v>
          </cell>
          <cell r="B4329" t="str">
            <v>LUVA, EM AÇO, CONEXÃO SOLDADA, DN 32 (1 1/4"), INSTALADO EM REDE DE ALIMENTAÇÃO PARA SPRINKLER - FORNECIMENTO E INSTALAÇÃO. AF_12/2015</v>
          </cell>
          <cell r="C4329" t="str">
            <v>UN</v>
          </cell>
          <cell r="D4329">
            <v>23.52</v>
          </cell>
        </row>
        <row r="4330">
          <cell r="A4330">
            <v>97503</v>
          </cell>
          <cell r="B4330" t="str">
            <v>LUVA COM REDUÇÃO, EM AÇO, CONEXÃO SOLDADA, DN 32 X 25 MM (1 1/4"  X 1"), INSTALADO EM REDE DE ALIMENTAÇÃO PARA SPRINKLER - FORNECIMENTO E INSTALAÇÃO. AF_12/2015</v>
          </cell>
          <cell r="C4330" t="str">
            <v>UN</v>
          </cell>
          <cell r="D4330">
            <v>28.42</v>
          </cell>
        </row>
        <row r="4331">
          <cell r="A4331">
            <v>97505</v>
          </cell>
          <cell r="B4331" t="str">
            <v>LUVA, EM AÇO, CONEXÃO SOLDADA, DN 40 (1 1/2"), INSTALADO EM REDE DE ALIMENTAÇÃO PARA SPRINKLER - FORNECIMENTO E INSTALAÇÃO. AF_12/2015</v>
          </cell>
          <cell r="C4331" t="str">
            <v>UN</v>
          </cell>
          <cell r="D4331">
            <v>29.38</v>
          </cell>
        </row>
        <row r="4332">
          <cell r="A4332">
            <v>97506</v>
          </cell>
          <cell r="B4332" t="str">
            <v>LUVA COM REDUÇÃO, EM AÇO, CONEXÃO SOLDADA, DN 40  X 32 MM (1 1/2" X 1 1/4"), INSTALADO EM REDE DE ALIMENTAÇÃO PARA SPRINKLER - FORNECIMENTO E INSTALAÇÃO. AF_12/2015</v>
          </cell>
          <cell r="C4332" t="str">
            <v>UN</v>
          </cell>
          <cell r="D4332">
            <v>35.44</v>
          </cell>
        </row>
        <row r="4333">
          <cell r="A4333">
            <v>97508</v>
          </cell>
          <cell r="B4333" t="str">
            <v>LUVA, EM AÇO, CONEXÃO SOLDADA, DN 50 (2"), INSTALADO EM REDE DE ALIMENTAÇÃO PARA SPRINKLER - FORNECIMENTO E INSTALAÇÃO. AF_12/2015</v>
          </cell>
          <cell r="C4333" t="str">
            <v>UN</v>
          </cell>
          <cell r="D4333">
            <v>43.02</v>
          </cell>
        </row>
        <row r="4334">
          <cell r="A4334">
            <v>97509</v>
          </cell>
          <cell r="B4334" t="str">
            <v>LUVA COM REDUÇÃO, EM AÇO, CONEXÃO SOLDADA, DN 50 X 40 MM (2" X 1 1/2"), INSTALADO EM REDE DE ALIMENTAÇÃO PARA SPRINKLER - FORNECIMENTO E INSTALAÇÃO. AF_12/2015</v>
          </cell>
          <cell r="C4334" t="str">
            <v>UN</v>
          </cell>
          <cell r="D4334">
            <v>52.59</v>
          </cell>
        </row>
        <row r="4335">
          <cell r="A4335">
            <v>97511</v>
          </cell>
          <cell r="B4335" t="str">
            <v>LUVA, EM AÇO, CONEXÃO SOLDADA, DN 65 (2 1/2"), INSTALADO EM REDE DE ALIMENTAÇÃO PARA SPRINKLER - FORNECIMENTO E INSTALAÇÃO. AF_12/2015</v>
          </cell>
          <cell r="C4335" t="str">
            <v>UN</v>
          </cell>
          <cell r="D4335">
            <v>79.28</v>
          </cell>
        </row>
        <row r="4336">
          <cell r="A4336">
            <v>97512</v>
          </cell>
          <cell r="B4336" t="str">
            <v>LUVA COM REDUÇÃO, EM AÇO, CONEXÃO SOLDADA, DN 65 X 50 MM (2 1/2" X 2"), INSTALADO EM REDE DE ALIMENTAÇÃO PARA SPRINKLER - FORNECIMENTO E INSTALAÇÃO. AF_12/2015</v>
          </cell>
          <cell r="C4336" t="str">
            <v>UN</v>
          </cell>
          <cell r="D4336">
            <v>98.63</v>
          </cell>
        </row>
        <row r="4337">
          <cell r="A4337">
            <v>97514</v>
          </cell>
          <cell r="B4337" t="str">
            <v>LUVA, EM AÇO, CONEXÃO SOLDADA, DN 80 (3"), INSTALADO EM REDE DE ALIMENTAÇÃO PARA SPRINKLER - FORNECIMENTO E INSTALAÇÃO. AF_12/2015</v>
          </cell>
          <cell r="C4337" t="str">
            <v>UN</v>
          </cell>
          <cell r="D4337">
            <v>105.3</v>
          </cell>
        </row>
        <row r="4338">
          <cell r="A4338">
            <v>97515</v>
          </cell>
          <cell r="B4338" t="str">
            <v>LUVA COM REDUÇÃO, EM AÇO, CONEXÃO SOLDADA, DN 80 X 65 MM (3" X 2 1/2"), INSTALADO EM REDE DE ALIMENTAÇÃO PARA SPRINKLER - FORNECIMENTO E INSTALAÇÃO. AF_12/2015</v>
          </cell>
          <cell r="C4338" t="str">
            <v>UN</v>
          </cell>
          <cell r="D4338">
            <v>131.36000000000001</v>
          </cell>
        </row>
        <row r="4339">
          <cell r="A4339">
            <v>97517</v>
          </cell>
          <cell r="B4339" t="str">
            <v>CURVA 45 GRAUS, EM AÇO, CONEXÃO SOLDADA, DN 25 (1"), INSTALADO EM REDE DE ALIMENTAÇÃO PARA SPRINKLER - FORNECIMENTO E INSTALAÇÃO. AF_12/2015</v>
          </cell>
          <cell r="C4339" t="str">
            <v>UN</v>
          </cell>
          <cell r="D4339">
            <v>27.49</v>
          </cell>
        </row>
        <row r="4340">
          <cell r="A4340">
            <v>97518</v>
          </cell>
          <cell r="B4340" t="str">
            <v>CURVA 90 GRAUS, EM AÇO, CONEXÃO SOLDADA, DN 25 (1"), INSTALADO EM REDE DE ALIMENTAÇÃO PARA SPRINKLER - FORNECIMENTO E INSTALAÇÃO. AF_12/2015</v>
          </cell>
          <cell r="C4340" t="str">
            <v>UN</v>
          </cell>
          <cell r="D4340">
            <v>27.49</v>
          </cell>
        </row>
        <row r="4341">
          <cell r="A4341">
            <v>97519</v>
          </cell>
          <cell r="B4341" t="str">
            <v>CURVA 45 GRAUS, EM AÇO, CONEXÃO SOLDADA, DN 32 (1 1/4"), INSTALADO EM REDE DE ALIMENTAÇÃO PARA SPRINKLER - FORNECIMENTO E INSTALAÇÃO. AF_12/2015</v>
          </cell>
          <cell r="C4341" t="str">
            <v>UN</v>
          </cell>
          <cell r="D4341">
            <v>38.58</v>
          </cell>
        </row>
        <row r="4342">
          <cell r="A4342">
            <v>97520</v>
          </cell>
          <cell r="B4342" t="str">
            <v>CURVA 90 GRAUS, EM AÇO, CONEXÃO SOLDADA, DN 32 (1 1/4"), INSTALADO EM REDE DE ALIMENTAÇÃO PARA SPRINKLER - FORNECIMENTO E INSTALAÇÃO. AF_12/2015</v>
          </cell>
          <cell r="C4342" t="str">
            <v>UN</v>
          </cell>
          <cell r="D4342">
            <v>38.58</v>
          </cell>
        </row>
        <row r="4343">
          <cell r="A4343">
            <v>97521</v>
          </cell>
          <cell r="B4343" t="str">
            <v>CURVA 45 GRAUS, EM AÇO, CONEXÃO SOLDADA, DN 40 (1 1/2"), INSTALADO EM REDE DE ALIMENTAÇÃO PARA SPRINKLER - FORNECIMENTO E INSTALAÇÃO. AF_12/2015</v>
          </cell>
          <cell r="C4343" t="str">
            <v>UN</v>
          </cell>
          <cell r="D4343">
            <v>53.1</v>
          </cell>
        </row>
        <row r="4344">
          <cell r="A4344">
            <v>97522</v>
          </cell>
          <cell r="B4344" t="str">
            <v>CURVA 90 GRAUS, EM AÇO, CONEXÃO SOLDADA, DN 40 (1 1/2"), INSTALADO EM REDE DE ALIMENTAÇÃO PARA SPRINKLER - FORNECIMENTO E INSTALAÇÃO. AF_12/2015</v>
          </cell>
          <cell r="C4344" t="str">
            <v>UN</v>
          </cell>
          <cell r="D4344">
            <v>53.1</v>
          </cell>
        </row>
        <row r="4345">
          <cell r="A4345">
            <v>97523</v>
          </cell>
          <cell r="B4345" t="str">
            <v>CURVA 45 GRAUS, EM AÇO, CONEXÃO SOLDADA, DN 50 (2"), INSTALADO EM REDE DE ALIMENTAÇÃO PARA SPRINKLER - FORNECIMENTO E INSTALAÇÃO. AF_12/2015</v>
          </cell>
          <cell r="C4345" t="str">
            <v>UN</v>
          </cell>
          <cell r="D4345">
            <v>72.459999999999994</v>
          </cell>
        </row>
        <row r="4346">
          <cell r="A4346">
            <v>97524</v>
          </cell>
          <cell r="B4346" t="str">
            <v>CURVA 90 GRAUS, EM AÇO, CONEXÃO SOLDADA, DN 50 (2"), INSTALADO EM REDE DE ALIMENTAÇÃO PARA SPRINKLER - FORNECIMENTO E INSTALAÇÃO. AF_12/2015</v>
          </cell>
          <cell r="C4346" t="str">
            <v>UN</v>
          </cell>
          <cell r="D4346">
            <v>77.92</v>
          </cell>
        </row>
        <row r="4347">
          <cell r="A4347">
            <v>97525</v>
          </cell>
          <cell r="B4347" t="str">
            <v>CURVA 45 GRAUS, EM AÇO, CONEXÃO SOLDADA, DN 65 (2 1/2"), INSTALADO EM REDE DE ALIMENTAÇÃO PARA SPRINKLER - FORNECIMENTO E INSTALAÇÃO. AF_12/2015</v>
          </cell>
          <cell r="C4347" t="str">
            <v>UN</v>
          </cell>
          <cell r="D4347">
            <v>134.19999999999999</v>
          </cell>
        </row>
        <row r="4348">
          <cell r="A4348">
            <v>97526</v>
          </cell>
          <cell r="B4348" t="str">
            <v>CURVA 90 GRAUS, EM AÇO, CONEXÃO SOLDADA, DN 65 (2 1/2"), INSTALADO EM REDE DE ALIMENTAÇÃO PARA SPRINKLER - FORNECIMENTO E INSTALAÇÃO. AF_12/2015</v>
          </cell>
          <cell r="C4348" t="str">
            <v>UN</v>
          </cell>
          <cell r="D4348">
            <v>142.94</v>
          </cell>
        </row>
        <row r="4349">
          <cell r="A4349">
            <v>97527</v>
          </cell>
          <cell r="B4349" t="str">
            <v>CURVA 45 GRAUS, EM AÇO, CONEXÃO SOLDADA, DN 80 (3"), INSTALADO EM REDE DE ALIMENTAÇÃO PARA SPRINKLER - FORNECIMENTO E INSTALAÇÃO. AF_12/2015</v>
          </cell>
          <cell r="C4349" t="str">
            <v>UN</v>
          </cell>
          <cell r="D4349">
            <v>324.88</v>
          </cell>
        </row>
        <row r="4350">
          <cell r="A4350">
            <v>97528</v>
          </cell>
          <cell r="B4350" t="str">
            <v>CURVA 90 GRAUS, EM AÇO, CONEXÃO SOLDADA, DN 80 (3"), INSTALADO EM REDE DE ALIMENTAÇÃO PARA SPRINKLER - FORNECIMENTO E INSTALAÇÃO. AF_12/2015</v>
          </cell>
          <cell r="C4350" t="str">
            <v>UN</v>
          </cell>
          <cell r="D4350">
            <v>285.68</v>
          </cell>
        </row>
        <row r="4351">
          <cell r="A4351">
            <v>97529</v>
          </cell>
          <cell r="B4351" t="str">
            <v>TÊ, EM AÇO, CONEXÃO SOLDADA, DN 25 (1"), INSTALADO EM REDE DE ALIMENTAÇÃO PARA SPRINKLER - FORNECIMENTO E INSTALAÇÃO. AF_12/2015</v>
          </cell>
          <cell r="C4351" t="str">
            <v>UN</v>
          </cell>
          <cell r="D4351">
            <v>42.46</v>
          </cell>
        </row>
        <row r="4352">
          <cell r="A4352">
            <v>97530</v>
          </cell>
          <cell r="B4352" t="str">
            <v>TÊ, EM AÇO, CONEXÃO SOLDADA, DN 32 (1 1/4"), INSTALADO EM REDE DE ALIMENTAÇÃO PARA SPRINKLER - FORNECIMENTO E INSTALAÇÃO. AF_12/2015</v>
          </cell>
          <cell r="C4352" t="str">
            <v>UN</v>
          </cell>
          <cell r="D4352">
            <v>60.56</v>
          </cell>
        </row>
        <row r="4353">
          <cell r="A4353">
            <v>97531</v>
          </cell>
          <cell r="B4353" t="str">
            <v>TÊ, EM AÇO, CONEXÃO SOLDADA, DN 40 (1 1/2"), INSTALADO EM REDE DE ALIMENTAÇÃO PARA SPRINKLER - FORNECIMENTO E INSTALAÇÃO. AF_12/2015</v>
          </cell>
          <cell r="C4353" t="str">
            <v>UN</v>
          </cell>
          <cell r="D4353">
            <v>76.709999999999994</v>
          </cell>
        </row>
        <row r="4354">
          <cell r="A4354">
            <v>97532</v>
          </cell>
          <cell r="B4354" t="str">
            <v>TÊ, EM AÇO, CONEXÃO SOLDADA, DN 50 (2"), INSTALADO EM REDE DE ALIMENTAÇÃO PARA SPRINKLER - FORNECIMENTO E INSTALAÇÃO. AF_12/2015</v>
          </cell>
          <cell r="C4354" t="str">
            <v>UN</v>
          </cell>
          <cell r="D4354">
            <v>118.53</v>
          </cell>
        </row>
        <row r="4355">
          <cell r="A4355">
            <v>97533</v>
          </cell>
          <cell r="B4355" t="str">
            <v>TÊ, EM AÇO, CONEXÃO SOLDADA, DN 65 (2 1/2"), INSTALADO EM REDE DE ALIMENTAÇÃO PARA SPRINKLER - FORNECIMENTO E INSTALAÇÃO. AF_12/2015</v>
          </cell>
          <cell r="C4355" t="str">
            <v>UN</v>
          </cell>
          <cell r="D4355">
            <v>220.83</v>
          </cell>
        </row>
        <row r="4356">
          <cell r="A4356">
            <v>97534</v>
          </cell>
          <cell r="B4356" t="str">
            <v>TÊ, EM AÇO, CONEXÃO SOLDADA, DN 80 (3"), INSTALADO EM REDE DE ALIMENTAÇÃO PARA SPRINKLER - FORNECIMENTO E INSTALAÇÃO. AF_12/2015</v>
          </cell>
          <cell r="C4356" t="str">
            <v>UN</v>
          </cell>
          <cell r="D4356">
            <v>346.69</v>
          </cell>
        </row>
        <row r="4357">
          <cell r="A4357">
            <v>97537</v>
          </cell>
          <cell r="B4357" t="str">
            <v>LUVA, EM AÇO, CONEXÃO SOLDADA, DN 15 (1/2"), INSTALADO EM RAMAIS E SUB-RAMAIS DE GÁS - FORNECIMENTO E INSTALAÇÃO. AF_12/2015</v>
          </cell>
          <cell r="C4357" t="str">
            <v>UN</v>
          </cell>
          <cell r="D4357">
            <v>13.11</v>
          </cell>
        </row>
        <row r="4358">
          <cell r="A4358">
            <v>97540</v>
          </cell>
          <cell r="B4358" t="str">
            <v>LUVA, EM AÇO, CONEXÃO SOLDADA, DN 20 (3/4"), INSTALADO EM RAMAIS E SUB-RAMAIS DE GÁS - FORNECIMENTO E INSTALAÇÃO. AF_12/2015</v>
          </cell>
          <cell r="C4358" t="str">
            <v>UN</v>
          </cell>
          <cell r="D4358">
            <v>18.16</v>
          </cell>
        </row>
        <row r="4359">
          <cell r="A4359">
            <v>97541</v>
          </cell>
          <cell r="B4359" t="str">
            <v>LUVA COM REDUÇÃO, EM AÇO, CONEXÃO SOLDADA, DN 20 X 15 MM (3/4 " X 1/2"), INSTALADO EM RAMAIS E SUB-RAMAIS DE GÁS - FORNECIMENTO E INSTALAÇÃO. AF_12/2015</v>
          </cell>
          <cell r="C4359" t="str">
            <v>UN</v>
          </cell>
          <cell r="D4359">
            <v>15.83</v>
          </cell>
        </row>
        <row r="4360">
          <cell r="A4360">
            <v>97543</v>
          </cell>
          <cell r="B4360" t="str">
            <v>LUVA, EM AÇO, CONEXÃO SOLDADA, DN 25 (1"), INSTALADO EM RAMAIS E SUB-RAMAIS DE GÁS - FORNECIMENTO E INSTALAÇÃO. AF_12/2015</v>
          </cell>
          <cell r="C4360" t="str">
            <v>UN</v>
          </cell>
          <cell r="D4360">
            <v>30.31</v>
          </cell>
        </row>
        <row r="4361">
          <cell r="A4361">
            <v>97544</v>
          </cell>
          <cell r="B4361" t="str">
            <v>LUVA COM REDUÇÃO, EM AÇO, CONEXÃO SOLDADA, DN 25 X 20 MM (1" X 3/4"), INSTALADO EM RAMAIS E SUB-RAMAIS DE GÁS - FORNECIMENTO E INSTALAÇÃO. AF_12/2015</v>
          </cell>
          <cell r="C4361" t="str">
            <v>UN</v>
          </cell>
          <cell r="D4361">
            <v>27.51</v>
          </cell>
        </row>
        <row r="4362">
          <cell r="A4362">
            <v>97546</v>
          </cell>
          <cell r="B4362" t="str">
            <v>CURVA 45 GRAUS, EM AÇO, CONEXÃO SOLDADA, DN 15 (1/2"), INSTALADO EM RAMAIS E SUB-RAMAIS DE GÁS - FORNECIMENTO E INSTALAÇÃO. AF_12/2015</v>
          </cell>
          <cell r="C4362" t="str">
            <v>UN</v>
          </cell>
          <cell r="D4362">
            <v>18.510000000000002</v>
          </cell>
        </row>
        <row r="4363">
          <cell r="A4363">
            <v>97547</v>
          </cell>
          <cell r="B4363" t="str">
            <v>CURVA 90 GRAUS, EM AÇO, CONEXÃO SOLDADA, DN 15 (1/2"), INSTALADO EM RAMAIS E SUB-RAMAIS DE GÁS - FORNECIMENTO E INSTALAÇÃO. AF_12/2015</v>
          </cell>
          <cell r="C4363" t="str">
            <v>UN</v>
          </cell>
          <cell r="D4363">
            <v>18.510000000000002</v>
          </cell>
        </row>
        <row r="4364">
          <cell r="A4364">
            <v>97548</v>
          </cell>
          <cell r="B4364" t="str">
            <v>CURVA 45 GRAUS, EM AÇO, CONEXÃO SOLDADA, DN 20 (3/4"), INSTALADO EM RAMAIS E SUB-RAMAIS DE GÁS - FORNECIMENTO E INSTALAÇÃO. AF_12/2015</v>
          </cell>
          <cell r="C4364" t="str">
            <v>UN</v>
          </cell>
          <cell r="D4364">
            <v>27.94</v>
          </cell>
        </row>
        <row r="4365">
          <cell r="A4365">
            <v>97549</v>
          </cell>
          <cell r="B4365" t="str">
            <v>CURVA 90 GRAUS, EM AÇO, CONEXÃO SOLDADA, DN 20 (3/4"), INSTALADO EM RAMAIS E SUB-RAMAIS DE GÁS - FORNECIMENTO E INSTALAÇÃO. AF_12/2015</v>
          </cell>
          <cell r="C4365" t="str">
            <v>UN</v>
          </cell>
          <cell r="D4365">
            <v>27.94</v>
          </cell>
        </row>
        <row r="4366">
          <cell r="A4366">
            <v>97550</v>
          </cell>
          <cell r="B4366" t="str">
            <v>CURVA 45 GRAUS, EM AÇO, CONEXÃO SOLDADA, DN 25 (1"), INSTALADO EM RAMAIS E SUB-RAMAIS DE GÁS - FORNECIMENTO E INSTALAÇÃO. AF_12/2015</v>
          </cell>
          <cell r="C4366" t="str">
            <v>UN</v>
          </cell>
          <cell r="D4366">
            <v>47.43</v>
          </cell>
        </row>
        <row r="4367">
          <cell r="A4367">
            <v>97551</v>
          </cell>
          <cell r="B4367" t="str">
            <v>CURVA 90 GRAUS, EM AÇO, CONEXÃO SOLDADA, DN 25 (1"), INSTALADO EM RAMAIS E SUB-RAMAIS DE GÁS - FORNECIMENTO E INSTALAÇÃO. AF_12/2015</v>
          </cell>
          <cell r="C4367" t="str">
            <v>UN</v>
          </cell>
          <cell r="D4367">
            <v>47.43</v>
          </cell>
        </row>
        <row r="4368">
          <cell r="A4368">
            <v>97552</v>
          </cell>
          <cell r="B4368" t="str">
            <v>TÊ, EM AÇO, CONEXÃO SOLDADA, DN 15 (1/2"), INSTALADO EM RAMAIS E SUB-RAMAIS DE GÁS - FORNECIMENTO E INSTALAÇÃO. AF_12/2015</v>
          </cell>
          <cell r="C4368" t="str">
            <v>UN</v>
          </cell>
          <cell r="D4368">
            <v>26.71</v>
          </cell>
        </row>
        <row r="4369">
          <cell r="A4369">
            <v>97553</v>
          </cell>
          <cell r="B4369" t="str">
            <v>TÊ, EM AÇO, CONEXÃO SOLDADA, DN 20 (3/4"), INSTALADO EM RAMAIS E SUB-RAMAIS DE GÁS - FORNECIMENTO E INSTALAÇÃO. AF_12/2015</v>
          </cell>
          <cell r="C4369" t="str">
            <v>UN</v>
          </cell>
          <cell r="D4369">
            <v>39.29</v>
          </cell>
        </row>
        <row r="4370">
          <cell r="A4370">
            <v>97554</v>
          </cell>
          <cell r="B4370" t="str">
            <v>TÊ, EM AÇO, CONEXÃO SOLDADA, DN 25 (1"), INSTALADO EM RAMAIS E SUB-RAMAIS DE GÁS - FORNECIMENTO E INSTALAÇÃO. AF_12/2015</v>
          </cell>
          <cell r="C4370" t="str">
            <v>UN</v>
          </cell>
          <cell r="D4370">
            <v>69.069999999999993</v>
          </cell>
        </row>
        <row r="4371">
          <cell r="A4371">
            <v>98602</v>
          </cell>
          <cell r="B4371" t="str">
            <v>CONECTOR EM BRONZE/LATÃO, DN 22 MM X 1/2", SEM ANEL DE SOLDA, BOLSA X ROSCA F, INSTALADO EM PRUMADA  FORNECIMENTO E INSTALAÇÃO. AF_01/2016</v>
          </cell>
          <cell r="C4371" t="str">
            <v>UN</v>
          </cell>
          <cell r="D4371">
            <v>11.09</v>
          </cell>
        </row>
        <row r="4372">
          <cell r="A4372">
            <v>6171</v>
          </cell>
          <cell r="B4372" t="str">
            <v>TAMPA DE CONCRETO ARMADO 60X60X5CM PARA CAIXA</v>
          </cell>
          <cell r="C4372" t="str">
            <v>UN</v>
          </cell>
          <cell r="D4372">
            <v>22.77</v>
          </cell>
        </row>
        <row r="4373">
          <cell r="A4373" t="str">
            <v>74166/1</v>
          </cell>
          <cell r="B4373" t="str">
            <v>CAIXA DE INSPEÇÃO EM CONCRETO PRÉ-MOLDADO DN 60CM COM TAMPA H= 60CM - FORNECIMENTO E INSTALACAO</v>
          </cell>
          <cell r="C4373" t="str">
            <v>UN</v>
          </cell>
          <cell r="D4373">
            <v>213.05</v>
          </cell>
        </row>
        <row r="4374">
          <cell r="A4374" t="str">
            <v>74166/2</v>
          </cell>
          <cell r="B4374" t="str">
            <v>CAIXA DE INSPECAO EM ANEL DE CONCRETO PRE MOLDADO, COM 950MM DE ALTURA TOTAL. ANEIS COM ESP=50MM, DIAM.=600MM. EXCLUSIVE TAMPAO E ESCAVACAO - FORNECIMENTO E INSTALACAO</v>
          </cell>
          <cell r="C4374" t="str">
            <v>UN</v>
          </cell>
          <cell r="D4374">
            <v>297.2</v>
          </cell>
        </row>
        <row r="4375">
          <cell r="A4375">
            <v>88503</v>
          </cell>
          <cell r="B4375" t="str">
            <v>CAIXA D´ÁGUA EM POLIETILENO, 1000 LITROS, COM ACESSÓRIOS</v>
          </cell>
          <cell r="C4375" t="str">
            <v>UN</v>
          </cell>
          <cell r="D4375">
            <v>628.08000000000004</v>
          </cell>
        </row>
        <row r="4376">
          <cell r="A4376">
            <v>88504</v>
          </cell>
          <cell r="B4376" t="str">
            <v>CAIXA D´AGUA EM POLIETILENO, 500 LITROS, COM ACESSÓRIOS</v>
          </cell>
          <cell r="C4376" t="str">
            <v>UN</v>
          </cell>
          <cell r="D4376">
            <v>507.38</v>
          </cell>
        </row>
        <row r="4377">
          <cell r="A4377">
            <v>97900</v>
          </cell>
          <cell r="B4377" t="str">
            <v>CAIXA ENTERRADA HIDRÁULICA RETANGULAR EM ALVENARIA COM TIJOLOS CERÂMICOS MACIÇOS, DIMENSÕES INTERNAS: 0,3X0,3X0,3 M PARA REDE DE ESGOTO. AF_05/2018</v>
          </cell>
          <cell r="C4377" t="str">
            <v>UN</v>
          </cell>
          <cell r="D4377">
            <v>130.19999999999999</v>
          </cell>
        </row>
        <row r="4378">
          <cell r="A4378">
            <v>97901</v>
          </cell>
          <cell r="B4378" t="str">
            <v>CAIXA ENTERRADA HIDRÁULICA RETANGULAR EM ALVENARIA COM TIJOLOS CERÂMICOS MACIÇOS, DIMENSÕES INTERNAS: 0,4X0,4X0,4 M PARA REDE DE ESGOTO. AF_05/2018</v>
          </cell>
          <cell r="C4378" t="str">
            <v>UN</v>
          </cell>
          <cell r="D4378">
            <v>206.82</v>
          </cell>
        </row>
        <row r="4379">
          <cell r="A4379">
            <v>97902</v>
          </cell>
          <cell r="B4379" t="str">
            <v>CAIXA ENTERRADA HIDRÁULICA RETANGULAR EM ALVENARIA COM TIJOLOS CERÂMICOS MACIÇOS, DIMENSÕES INTERNAS: 0,6X0,6X0,6 M PARA REDE DE ESGOTO. AF_05/2018</v>
          </cell>
          <cell r="C4379" t="str">
            <v>UN</v>
          </cell>
          <cell r="D4379">
            <v>408.52</v>
          </cell>
        </row>
        <row r="4380">
          <cell r="A4380">
            <v>97903</v>
          </cell>
          <cell r="B4380" t="str">
            <v>CAIXA ENTERRADA HIDRÁULICA RETANGULAR EM ALVENARIA COM TIJOLOS CERÂMICOS MACIÇOS, DIMENSÕES INTERNAS: 0,8X0,8X0,6 M PARA REDE DE ESGOTO. AF_05/2018</v>
          </cell>
          <cell r="C4380" t="str">
            <v>UN</v>
          </cell>
          <cell r="D4380">
            <v>563.35</v>
          </cell>
        </row>
        <row r="4381">
          <cell r="A4381">
            <v>97904</v>
          </cell>
          <cell r="B4381" t="str">
            <v>CAIXA ENTERRADA HIDRÁULICA RETANGULAR EM ALVENARIA COM TIJOLOS CERÂMICOS MACIÇOS, DIMENSÕES INTERNAS: 1X1X0,6 M PARA REDE DE ESGOTO. AF_05/2018</v>
          </cell>
          <cell r="C4381" t="str">
            <v>UN</v>
          </cell>
          <cell r="D4381">
            <v>667.38</v>
          </cell>
        </row>
        <row r="4382">
          <cell r="A4382">
            <v>97905</v>
          </cell>
          <cell r="B4382" t="str">
            <v>CAIXA ENTERRADA HIDRÁULICA RETANGULAR, EM ALVENARIA COM BLOCOS DE CONCRETO, DIMENSÕES INTERNAS: 0,4X0,4X0,4 M PARA REDE DE ESGOTO. AF_05/2018</v>
          </cell>
          <cell r="C4382" t="str">
            <v>UN</v>
          </cell>
          <cell r="D4382">
            <v>165.82</v>
          </cell>
        </row>
        <row r="4383">
          <cell r="A4383">
            <v>97906</v>
          </cell>
          <cell r="B4383" t="str">
            <v>CAIXA ENTERRADA HIDRÁULICA RETANGULAR, EM ALVENARIA COM BLOCOS DE CONCRETO, DIMENSÕES INTERNAS: 0,6X0,6X0,6 M PARA REDE DE ESGOTO. AF_05/2018</v>
          </cell>
          <cell r="C4383" t="str">
            <v>UN</v>
          </cell>
          <cell r="D4383">
            <v>309.99</v>
          </cell>
        </row>
        <row r="4384">
          <cell r="A4384">
            <v>97907</v>
          </cell>
          <cell r="B4384" t="str">
            <v>CAIXA ENTERRADA HIDRÁULICA RETANGULAR, EM ALVENARIA COM BLOCOS DE CONCRETO, DIMENSÕES INTERNAS: 0,8X0,8X0,6 M PARA REDE DE ESGOTO. AF_05/2018</v>
          </cell>
          <cell r="C4384" t="str">
            <v>UN</v>
          </cell>
          <cell r="D4384">
            <v>437.61</v>
          </cell>
        </row>
        <row r="4385">
          <cell r="A4385">
            <v>97908</v>
          </cell>
          <cell r="B4385" t="str">
            <v>CAIXA ENTERRADA HIDRÁULICA RETANGULAR, EM ALVENARIA COM BLOCOS DE CONCRETO, DIMENSÕES INTERNAS: 1X1X0,6 M PARA REDE DE ESGOTO. AF_05/2018</v>
          </cell>
          <cell r="C4385" t="str">
            <v>UN</v>
          </cell>
          <cell r="D4385">
            <v>518.61</v>
          </cell>
        </row>
        <row r="4386">
          <cell r="A4386">
            <v>98102</v>
          </cell>
          <cell r="B4386" t="str">
            <v>CAIXA DE GORDURA SIMPLES, CIRCULAR, EM CONCRETO PRÉ-MOLDADO, DIÂMETRO INTERNO = 0,4 M, ALTURA INTERNA = 0,4 M. AF_05/2018</v>
          </cell>
          <cell r="C4386" t="str">
            <v>UN</v>
          </cell>
          <cell r="D4386">
            <v>78.13</v>
          </cell>
        </row>
        <row r="4387">
          <cell r="A4387">
            <v>98103</v>
          </cell>
          <cell r="B4387" t="str">
            <v>CAIXA DE GORDURA DUPLA, CIRCULAR, EM CONCRETO PRÉ-MOLDADO, DIÂMETRO INTERNO = 0,6 M, ALTURA INTERNA = 0,6 M. AF_05/2018</v>
          </cell>
          <cell r="C4387" t="str">
            <v>UN</v>
          </cell>
          <cell r="D4387">
            <v>164.59</v>
          </cell>
        </row>
        <row r="4388">
          <cell r="A4388">
            <v>98104</v>
          </cell>
          <cell r="B4388" t="str">
            <v>CAIXA DE GORDURA SIMPLES (CAPACIDADE: 36L), RETANGULAR, EM ALVENARIA COM TIJOLOS CERÂMICOS MACIÇOS, DIMENSÕES INTERNAS = 0,2X0,4 M, ALTURA INTERNA = 0,8 M. AF_05/2018</v>
          </cell>
          <cell r="C4388" t="str">
            <v>UN</v>
          </cell>
          <cell r="D4388">
            <v>275.76</v>
          </cell>
        </row>
        <row r="4389">
          <cell r="A4389">
            <v>98105</v>
          </cell>
          <cell r="B4389" t="str">
            <v>CAIXA DE GORDURA DUPLA (CAPACIDADE: 126 L), RETANGULAR, EM ALVENARIA COM TIJOLOS CERÂMICOS MACIÇOS, DIMENSÕES INTERNAS = 0,4X0,7 M, ALTURA INTERNA = 0,8 M. AF_05/2018</v>
          </cell>
          <cell r="C4389" t="str">
            <v>UN</v>
          </cell>
          <cell r="D4389">
            <v>476.8</v>
          </cell>
        </row>
        <row r="4390">
          <cell r="A4390">
            <v>98106</v>
          </cell>
          <cell r="B4390" t="str">
            <v>CAIXA DE GORDURA ESPECIAL (CAPACIDADE: 312 L - PARA ATÉ 146 PESSOAS SERVIDAS NO PICO), RETANGULAR, EM ALVENARIA COM TIJOLOS CERÂMICOS MACIÇOS, DIMENSÕES INTERNAS = 0,4X1,2 M, ALTURA INTERNA = 1 M. AF_05/2018</v>
          </cell>
          <cell r="C4390" t="str">
            <v>UN</v>
          </cell>
          <cell r="D4390">
            <v>789.2</v>
          </cell>
        </row>
        <row r="4391">
          <cell r="A4391">
            <v>98107</v>
          </cell>
          <cell r="B4391" t="str">
            <v>CAIXA DE GORDURA SIMPLES (CAPACIDADE: 36 L), RETANGULAR, EM ALVENARIA COM BLOCOS DE CONCRETO, DIMENSÕES INTERNAS = 0,2X0,4 M, ALTURA INTERNA = 0,8 M. AF_05/2018</v>
          </cell>
          <cell r="C4391" t="str">
            <v>UN</v>
          </cell>
          <cell r="D4391">
            <v>199.07</v>
          </cell>
        </row>
        <row r="4392">
          <cell r="A4392">
            <v>98108</v>
          </cell>
          <cell r="B4392" t="str">
            <v>CAIXA DE GORDURA DUPLA (CAPACIDADE: 126 L), RETANGULAR, EM ALVENARIA COM BLOCOS DE CONCRETO, DIMENSÕES INTERNAS = 0,4X0,7 M, ALTURA INTERNA = 0,8 M. AF_05/2018</v>
          </cell>
          <cell r="C4392" t="str">
            <v>UN</v>
          </cell>
          <cell r="D4392">
            <v>353.21</v>
          </cell>
        </row>
        <row r="4393">
          <cell r="A4393">
            <v>99250</v>
          </cell>
          <cell r="B4393" t="str">
            <v>CAIXA ENTERRADA HIDRÁULICA RETANGULAR EM ALVENARIA COM TIJOLOS CERÂMICOS MACIÇOS, DIMENSÕES INTERNAS: 0,3X0,3X0,3 M PARA REDE DE DRENAGEM. AF_05/2018</v>
          </cell>
          <cell r="C4393" t="str">
            <v>UN</v>
          </cell>
          <cell r="D4393">
            <v>127.41</v>
          </cell>
        </row>
        <row r="4394">
          <cell r="A4394">
            <v>99251</v>
          </cell>
          <cell r="B4394" t="str">
            <v>CAIXA ENTERRADA HIDRÁULICA RETANGULAR EM ALVENARIA COM TIJOLOS CERÂMICOS MACIÇOS, DIMENSÕES INTERNAS: 0,4X0,4X0,4 M PARA REDE DE DRENAGEM. AF_05/2018</v>
          </cell>
          <cell r="C4394" t="str">
            <v>UN</v>
          </cell>
          <cell r="D4394">
            <v>202.03</v>
          </cell>
        </row>
        <row r="4395">
          <cell r="A4395">
            <v>99253</v>
          </cell>
          <cell r="B4395" t="str">
            <v>CAIXA ENTERRADA HIDRÁULICA RETANGULAR EM ALVENARIA COM TIJOLOS CERÂMICOS MACIÇOS, DIMENSÕES INTERNAS: 0,6X0,6X0,6 M PARA REDE DE DRENAGEM. AF_05/2018</v>
          </cell>
          <cell r="C4395" t="str">
            <v>UN</v>
          </cell>
          <cell r="D4395">
            <v>397.76</v>
          </cell>
        </row>
        <row r="4396">
          <cell r="A4396">
            <v>99255</v>
          </cell>
          <cell r="B4396" t="str">
            <v>CAIXA ENTERRADA HIDRÁULICA RETANGULAR EM ALVENARIA COM TIJOLOS CERÂMICOS MACIÇOS, DIMENSÕES INTERNAS: 0,8X0,8X0,6 M PARA REDE DE DRENAGEM. AF_05/2018</v>
          </cell>
          <cell r="C4396" t="str">
            <v>UN</v>
          </cell>
          <cell r="D4396">
            <v>548.59</v>
          </cell>
        </row>
        <row r="4397">
          <cell r="A4397">
            <v>99257</v>
          </cell>
          <cell r="B4397" t="str">
            <v>CAIXA ENTERRADA HIDRÁULICA RETANGULAR EM ALVENARIA COM TIJOLOS CERÂMICOS MACIÇOS, DIMENSÕES INTERNAS: 1X1X0,6 M PARA REDE DE DRENAGEM. AF_05/2018</v>
          </cell>
          <cell r="C4397" t="str">
            <v>UN</v>
          </cell>
          <cell r="D4397">
            <v>648.29999999999995</v>
          </cell>
        </row>
        <row r="4398">
          <cell r="A4398">
            <v>99258</v>
          </cell>
          <cell r="B4398" t="str">
            <v>CAIXA ENTERRADA HIDRÁULICA RETANGULAR, EM ALVENARIA COM BLOCOS DE CONCRETO, DIMENSÕES INTERNAS: 0,4X0,4X0,4 M PARA REDE DE DRENAGEM. AF_05/2018</v>
          </cell>
          <cell r="C4398" t="str">
            <v>UN</v>
          </cell>
          <cell r="D4398">
            <v>161.86000000000001</v>
          </cell>
        </row>
        <row r="4399">
          <cell r="A4399">
            <v>99260</v>
          </cell>
          <cell r="B4399" t="str">
            <v>CAIXA ENTERRADA HIDRÁULICA RETANGULAR, EM ALVENARIA COM BLOCOS DE CONCRETO, DIMENSÕES INTERNAS: 0,6X0,6X0,6 M PARA REDE DE DRENAGEM. AF_05/2018</v>
          </cell>
          <cell r="C4399" t="str">
            <v>UN</v>
          </cell>
          <cell r="D4399">
            <v>303.20999999999998</v>
          </cell>
        </row>
        <row r="4400">
          <cell r="A4400">
            <v>99262</v>
          </cell>
          <cell r="B4400" t="str">
            <v>CAIXA ENTERRADA HIDRÁULICA RETANGULAR, EM ALVENARIA COM BLOCOS DE CONCRETO, DIMENSÕES INTERNAS: 0,8X0,8X0,6 M PARA REDE DE DRENAGEM. AF_05/2018</v>
          </cell>
          <cell r="C4400" t="str">
            <v>UN</v>
          </cell>
          <cell r="D4400">
            <v>427.94</v>
          </cell>
        </row>
        <row r="4401">
          <cell r="A4401">
            <v>99264</v>
          </cell>
          <cell r="B4401" t="str">
            <v>CAIXA ENTERRADA HIDRÁULICA RETANGULAR, EM ALVENARIA COM BLOCOS DE CONCRETO, DIMENSÕES INTERNAS: 1X1X0,6 M PARA REDE DE DRENAGEM. AF_05/2018</v>
          </cell>
          <cell r="C4401" t="str">
            <v>UN</v>
          </cell>
          <cell r="D4401">
            <v>505.54</v>
          </cell>
        </row>
        <row r="4402">
          <cell r="A4402">
            <v>89482</v>
          </cell>
          <cell r="B4402" t="str">
            <v>CAIXA SIFONADA, PVC, DN 100 X 100 X 50 MM, FORNECIDA E INSTALADA EM RAMAIS DE ENCAMINHAMENTO DE ÁGUA PLUVIAL. AF_12/2014</v>
          </cell>
          <cell r="C4402" t="str">
            <v>UN</v>
          </cell>
          <cell r="D4402">
            <v>20.16</v>
          </cell>
        </row>
        <row r="4403">
          <cell r="A4403">
            <v>89491</v>
          </cell>
          <cell r="B4403" t="str">
            <v>CAIXA SIFONADA, PVC, DN 150 X 185 X 75 MM, FORNECIDA E INSTALADA EM RAMAIS DE ENCAMINHAMENTO DE ÁGUA PLUVIAL. AF_12/2014</v>
          </cell>
          <cell r="C4403" t="str">
            <v>UN</v>
          </cell>
          <cell r="D4403">
            <v>48.93</v>
          </cell>
        </row>
        <row r="4404">
          <cell r="A4404">
            <v>89495</v>
          </cell>
          <cell r="B4404" t="str">
            <v>RALO SIFONADO, PVC, DN 100 X 40 MM, JUNTA SOLDÁVEL, FORNECIDO E INSTALADO EM RAMAIS DE ENCAMINHAMENTO DE ÁGUA PLUVIAL. AF_12/2014</v>
          </cell>
          <cell r="C4404" t="str">
            <v>UN</v>
          </cell>
          <cell r="D4404">
            <v>7.82</v>
          </cell>
        </row>
        <row r="4405">
          <cell r="A4405">
            <v>89707</v>
          </cell>
          <cell r="B4405" t="str">
            <v>CAIXA SIFONADA, PVC, DN 100 X 100 X 50 MM, JUNTA ELÁSTICA, FORNECIDA E INSTALADA EM RAMAL DE DESCARGA OU EM RAMAL DE ESGOTO SANITÁRIO. AF_12/2014</v>
          </cell>
          <cell r="C4405" t="str">
            <v>UN</v>
          </cell>
          <cell r="D4405">
            <v>24.07</v>
          </cell>
        </row>
        <row r="4406">
          <cell r="A4406">
            <v>89708</v>
          </cell>
          <cell r="B4406" t="str">
            <v>CAIXA SIFONADA, PVC, DN 150 X 185 X 75 MM, JUNTA ELÁSTICA, FORNECIDA E INSTALADA EM RAMAL DE DESCARGA OU EM RAMAL DE ESGOTO SANITÁRIO. AF_12/2014</v>
          </cell>
          <cell r="C4406" t="str">
            <v>UN</v>
          </cell>
          <cell r="D4406">
            <v>54.04</v>
          </cell>
        </row>
        <row r="4407">
          <cell r="A4407">
            <v>89709</v>
          </cell>
          <cell r="B4407" t="str">
            <v>RALO SIFONADO, PVC, DN 100 X 40 MM, JUNTA SOLDÁVEL, FORNECIDO E INSTALADO EM RAMAL DE DESCARGA OU EM RAMAL DE ESGOTO SANITÁRIO. AF_12/2014</v>
          </cell>
          <cell r="C4407" t="str">
            <v>UN</v>
          </cell>
          <cell r="D4407">
            <v>8.94</v>
          </cell>
        </row>
        <row r="4408">
          <cell r="A4408">
            <v>89710</v>
          </cell>
          <cell r="B4408" t="str">
            <v>RALO SECO, PVC, DN 100 X 40 MM, JUNTA SOLDÁVEL, FORNECIDO E INSTALADO EM RAMAL DE DESCARGA OU EM RAMAL DE ESGOTO SANITÁRIO. AF_12/2014</v>
          </cell>
          <cell r="C4408" t="str">
            <v>UN</v>
          </cell>
          <cell r="D4408">
            <v>8.76</v>
          </cell>
        </row>
        <row r="4409">
          <cell r="A4409">
            <v>72739</v>
          </cell>
          <cell r="B4409" t="str">
            <v>VASO SANITARIO INFANTIL SIFONADO, PARA VALVULA DE DESCARGA, EM LOUCA BRANCA, COM ACESSORIOS, INCLUSIVE ASSENTO PLASTICO, BOLSA DE BORRACHA PARA LIGACAO, TUBO PVC LIGACAO - FORNECIMENTO E INSTALACAO</v>
          </cell>
          <cell r="C4409" t="str">
            <v>UN</v>
          </cell>
          <cell r="D4409">
            <v>424.19</v>
          </cell>
        </row>
        <row r="4410">
          <cell r="A4410" t="str">
            <v>74234/1</v>
          </cell>
          <cell r="B4410" t="str">
            <v>MICTORIO SIFONADO DE LOUCA BRANCA COM PERTENCES, COM REGISTRO DE PRESSAO 1/2" COM CANOPLA CROMADA ACABAMENTO SIMPLES E CONJUNTO PARA FIXACAO  - FORNECIMENTO E INSTALACAO</v>
          </cell>
          <cell r="C4410" t="str">
            <v>UN</v>
          </cell>
          <cell r="D4410">
            <v>453.91</v>
          </cell>
        </row>
        <row r="4411">
          <cell r="A4411">
            <v>86872</v>
          </cell>
          <cell r="B4411" t="str">
            <v>TANQUE DE LOUÇA BRANCA COM COLUNA, 30L OU EQUIVALENTE - FORNECIMENTO E INSTALAÇÃO. AF_12/2013</v>
          </cell>
          <cell r="C4411" t="str">
            <v>UN</v>
          </cell>
          <cell r="D4411">
            <v>592.87</v>
          </cell>
        </row>
        <row r="4412">
          <cell r="A4412">
            <v>86874</v>
          </cell>
          <cell r="B4412" t="str">
            <v>TANQUE DE LOUÇA BRANCA SUSPENSO, 18L OU EQUIVALENTE - FORNECIMENTO E INSTALAÇÃO. AF_12/2013</v>
          </cell>
          <cell r="C4412" t="str">
            <v>UN</v>
          </cell>
          <cell r="D4412">
            <v>364.3</v>
          </cell>
        </row>
        <row r="4413">
          <cell r="A4413">
            <v>86875</v>
          </cell>
          <cell r="B4413" t="str">
            <v>TANQUE DE MÁRMORE SINTÉTICO COM COLUNA, 22L OU EQUIVALENTE  FORNECIMENTO E INSTALAÇÃO. AF_12/2013</v>
          </cell>
          <cell r="C4413" t="str">
            <v>UN</v>
          </cell>
          <cell r="D4413">
            <v>333.78</v>
          </cell>
        </row>
        <row r="4414">
          <cell r="A4414">
            <v>86876</v>
          </cell>
          <cell r="B4414" t="str">
            <v>TANQUE DE MÁRMORE SINTÉTICO SUSPENSO, 22L OU EQUIVALENTE - FORNECIMENTO E INSTALAÇÃO. AF_12/2013</v>
          </cell>
          <cell r="C4414" t="str">
            <v>UN</v>
          </cell>
          <cell r="D4414">
            <v>192.38</v>
          </cell>
        </row>
        <row r="4415">
          <cell r="A4415">
            <v>86877</v>
          </cell>
          <cell r="B4415" t="str">
            <v>VÁLVULA EM METAL CROMADO 1.1/2" X 1.1/2" PARA TANQUE OU LAVATÓRIO, COM OU SEM LADRÃO - FORNECIMENTO E INSTALAÇÃO. AF_12/2013</v>
          </cell>
          <cell r="C4415" t="str">
            <v>UN</v>
          </cell>
          <cell r="D4415">
            <v>25.04</v>
          </cell>
        </row>
        <row r="4416">
          <cell r="A4416">
            <v>86878</v>
          </cell>
          <cell r="B4416" t="str">
            <v>VÁLVULA EM METAL CROMADO TIPO AMERICANA 3.1/2" X 1.1/2" PARA PIA - FORNECIMENTO E INSTALAÇÃO. AF_12/2013</v>
          </cell>
          <cell r="C4416" t="str">
            <v>UN</v>
          </cell>
          <cell r="D4416">
            <v>53.61</v>
          </cell>
        </row>
        <row r="4417">
          <cell r="A4417">
            <v>86879</v>
          </cell>
          <cell r="B4417" t="str">
            <v>VÁLVULA EM PLÁSTICO 1" PARA PIA, TANQUE OU LAVATÓRIO, COM OU SEM LADRÃO - FORNECIMENTO E INSTALAÇÃO. AF_12/2013</v>
          </cell>
          <cell r="C4417" t="str">
            <v>UN</v>
          </cell>
          <cell r="D4417">
            <v>5.94</v>
          </cell>
        </row>
        <row r="4418">
          <cell r="A4418">
            <v>86880</v>
          </cell>
          <cell r="B4418" t="str">
            <v>VÁLVULA EM PLÁSTICO CROMADO TIPO AMERICANA 3.1/2" X 1.1/2" SEM ADAPTADOR PARA PIA - FORNECIMENTO E INSTALAÇÃO. AF_12/2013</v>
          </cell>
          <cell r="C4418" t="str">
            <v>UN</v>
          </cell>
          <cell r="D4418">
            <v>17.899999999999999</v>
          </cell>
        </row>
        <row r="4419">
          <cell r="A4419">
            <v>86881</v>
          </cell>
          <cell r="B4419" t="str">
            <v>SIFÃO DO TIPO GARRAFA EM METAL CROMADO 1 X 1.1/2" - FORNECIMENTO E INSTALAÇÃO. AF_12/2013</v>
          </cell>
          <cell r="C4419" t="str">
            <v>UN</v>
          </cell>
          <cell r="D4419">
            <v>151.83000000000001</v>
          </cell>
        </row>
        <row r="4420">
          <cell r="A4420">
            <v>86882</v>
          </cell>
          <cell r="B4420" t="str">
            <v>SIFÃO DO TIPO GARRAFA/COPO EM PVC 1.1/4 X 1.1/2" - FORNECIMENTO E INSTALAÇÃO. AF_12/2013</v>
          </cell>
          <cell r="C4420" t="str">
            <v>UN</v>
          </cell>
          <cell r="D4420">
            <v>18.45</v>
          </cell>
        </row>
        <row r="4421">
          <cell r="A4421">
            <v>86883</v>
          </cell>
          <cell r="B4421" t="str">
            <v>SIFÃO DO TIPO FLEXÍVEL EM PVC 1 X 1.1/2 - FORNECIMENTO E INSTALAÇÃO. AF_12/2013</v>
          </cell>
          <cell r="C4421" t="str">
            <v>UN</v>
          </cell>
          <cell r="D4421">
            <v>10.51</v>
          </cell>
        </row>
        <row r="4422">
          <cell r="A4422">
            <v>86884</v>
          </cell>
          <cell r="B4422" t="str">
            <v>ENGATE FLEXÍVEL EM PLÁSTICO BRANCO, 1/2" X 30CM - FORNECIMENTO E INSTALAÇÃO. AF_12/2013</v>
          </cell>
          <cell r="C4422" t="str">
            <v>UN</v>
          </cell>
          <cell r="D4422">
            <v>7.28</v>
          </cell>
        </row>
        <row r="4423">
          <cell r="A4423">
            <v>86885</v>
          </cell>
          <cell r="B4423" t="str">
            <v>ENGATE FLEXÍVEL EM PLÁSTICO BRANCO, 1/2" X 40CM - FORNECIMENTO E INSTALAÇÃO. AF_12/2013</v>
          </cell>
          <cell r="C4423" t="str">
            <v>UN</v>
          </cell>
          <cell r="D4423">
            <v>9.84</v>
          </cell>
        </row>
        <row r="4424">
          <cell r="A4424">
            <v>86886</v>
          </cell>
          <cell r="B4424" t="str">
            <v>ENGATE FLEXÍVEL EM INOX, 1/2 X 30CM - FORNECIMENTO E INSTALAÇÃO. AF_12/2013</v>
          </cell>
          <cell r="C4424" t="str">
            <v>UN</v>
          </cell>
          <cell r="D4424">
            <v>36.840000000000003</v>
          </cell>
        </row>
        <row r="4425">
          <cell r="A4425">
            <v>86887</v>
          </cell>
          <cell r="B4425" t="str">
            <v>ENGATE FLEXÍVEL EM INOX, 1/2 X 40CM - FORNECIMENTO E INSTALAÇÃO. AF_12/2013</v>
          </cell>
          <cell r="C4425" t="str">
            <v>UN</v>
          </cell>
          <cell r="D4425">
            <v>40</v>
          </cell>
        </row>
        <row r="4426">
          <cell r="A4426">
            <v>86888</v>
          </cell>
          <cell r="B4426" t="str">
            <v>VASO SANITÁRIO SIFONADO COM CAIXA ACOPLADA LOUÇA BRANCA - FORNECIMENTO E INSTALAÇÃO. AF_12/2013</v>
          </cell>
          <cell r="C4426" t="str">
            <v>UN</v>
          </cell>
          <cell r="D4426">
            <v>350.68</v>
          </cell>
        </row>
        <row r="4427">
          <cell r="A4427">
            <v>86889</v>
          </cell>
          <cell r="B4427" t="str">
            <v>BANCADA DE GRANITO CINZA POLIDO PARA PIA DE COZINHA 1,50 X 0,60 M - FORNECIMENTO E INSTALAÇÃO. AF_12/2013</v>
          </cell>
          <cell r="C4427" t="str">
            <v>UN</v>
          </cell>
          <cell r="D4427">
            <v>557.13</v>
          </cell>
        </row>
        <row r="4428">
          <cell r="A4428">
            <v>86893</v>
          </cell>
          <cell r="B4428" t="str">
            <v>BANCADA DE MÁRMORE BRANCO POLIDO PARA PIA DE COZINHA 1,50 X 0,60 M - FORNECIMENTO E INSTALAÇÃO. AF_12/2013</v>
          </cell>
          <cell r="C4428" t="str">
            <v>UN</v>
          </cell>
          <cell r="D4428">
            <v>458.76</v>
          </cell>
        </row>
        <row r="4429">
          <cell r="A4429">
            <v>86894</v>
          </cell>
          <cell r="B4429" t="str">
            <v>BANCADA DE MÁRMORE SINTÉTICO 120 X 60CM, COM CUBA INTEGRADA - FORNECIMENTO E INSTALAÇÃO. AF_12/2013</v>
          </cell>
          <cell r="C4429" t="str">
            <v>UN</v>
          </cell>
          <cell r="D4429">
            <v>231.53</v>
          </cell>
        </row>
        <row r="4430">
          <cell r="A4430">
            <v>86895</v>
          </cell>
          <cell r="B4430" t="str">
            <v>BANCADA DE GRANITO CINZA POLIDO PARA LAVATÓRIO 0,50 X 0,60 M - FORNECIMENTO E INSTALAÇÃO. AF_12/2013</v>
          </cell>
          <cell r="C4430" t="str">
            <v>UN</v>
          </cell>
          <cell r="D4430">
            <v>274.95999999999998</v>
          </cell>
        </row>
        <row r="4431">
          <cell r="A4431">
            <v>86899</v>
          </cell>
          <cell r="B4431" t="str">
            <v>BANCADA DE MÁRMORE BRANCO POLIDO PARA LAVATÓRIO 0,50 X 0,60 M - FORNECIMENTO E INSTALAÇÃO. AF_12/2013</v>
          </cell>
          <cell r="C4431" t="str">
            <v>UN</v>
          </cell>
          <cell r="D4431">
            <v>238.06</v>
          </cell>
        </row>
        <row r="4432">
          <cell r="A4432">
            <v>86900</v>
          </cell>
          <cell r="B4432" t="str">
            <v>CUBA DE EMBUTIR DE AÇO INOXIDÁVEL MÉDIA - FORNECIMENTO E INSTALAÇÃO. AF_12/2013</v>
          </cell>
          <cell r="C4432" t="str">
            <v>UN</v>
          </cell>
          <cell r="D4432">
            <v>146.44999999999999</v>
          </cell>
        </row>
        <row r="4433">
          <cell r="A4433">
            <v>86901</v>
          </cell>
          <cell r="B4433" t="str">
            <v>CUBA DE EMBUTIR OVAL EM LOUÇA BRANCA, 35 X 50CM OU EQUIVALENTE - FORNECIMENTO E INSTALAÇÃO. AF_12/2013</v>
          </cell>
          <cell r="C4433" t="str">
            <v>UN</v>
          </cell>
          <cell r="D4433">
            <v>104.09</v>
          </cell>
        </row>
        <row r="4434">
          <cell r="A4434">
            <v>86902</v>
          </cell>
          <cell r="B4434" t="str">
            <v>LAVATÓRIO LOUÇA BRANCA COM COLUNA, *44 X 35,5* CM, PADRÃO POPULAR - FORNECIMENTO E INSTALAÇÃO. AF_12/2013</v>
          </cell>
          <cell r="C4434" t="str">
            <v>UN</v>
          </cell>
          <cell r="D4434">
            <v>213.63</v>
          </cell>
        </row>
        <row r="4435">
          <cell r="A4435">
            <v>86903</v>
          </cell>
          <cell r="B4435" t="str">
            <v>LAVATÓRIO LOUÇA BRANCA COM COLUNA, 45 X 55CM OU EQUIVALENTE, PADRÃO MÉDIO - FORNECIMENTO E INSTALAÇÃO. AF_12/2013</v>
          </cell>
          <cell r="C4435" t="str">
            <v>UN</v>
          </cell>
          <cell r="D4435">
            <v>276.94</v>
          </cell>
        </row>
        <row r="4436">
          <cell r="A4436">
            <v>86904</v>
          </cell>
          <cell r="B4436" t="str">
            <v>LAVATÓRIO LOUÇA BRANCA SUSPENSO, 29,5 X 39CM OU EQUIVALENTE, PADRÃO POPULAR - FORNECIMENTO E INSTALAÇÃO. AF_12/2013</v>
          </cell>
          <cell r="C4436" t="str">
            <v>UN</v>
          </cell>
          <cell r="D4436">
            <v>107.43</v>
          </cell>
        </row>
        <row r="4437">
          <cell r="A4437">
            <v>86905</v>
          </cell>
          <cell r="B4437" t="str">
            <v>APARELHO MISTURADOR DE MESA PARA LAVATÓRIO, PADRÃO MÉDIO - FORNECIMENTO E INSTALAÇÃO. AF_12/2013</v>
          </cell>
          <cell r="C4437" t="str">
            <v>UN</v>
          </cell>
          <cell r="D4437">
            <v>209.68</v>
          </cell>
        </row>
        <row r="4438">
          <cell r="A4438">
            <v>86906</v>
          </cell>
          <cell r="B4438" t="str">
            <v>TORNEIRA CROMADA DE MESA, 1/2" OU 3/4", PARA LAVATÓRIO, PADRÃO POPULAR - FORNECIMENTO E INSTALAÇÃO. AF_12/2013</v>
          </cell>
          <cell r="C4438" t="str">
            <v>UN</v>
          </cell>
          <cell r="D4438">
            <v>49.06</v>
          </cell>
        </row>
        <row r="4439">
          <cell r="A4439">
            <v>86908</v>
          </cell>
          <cell r="B4439" t="str">
            <v>APARELHO MISTURADOR DE MESA PARA PIA DE COZINHA, PADRÃO MÉDIO - FORNECIMENTO E INSTALAÇÃO. AF_12/2013</v>
          </cell>
          <cell r="C4439" t="str">
            <v>UN</v>
          </cell>
          <cell r="D4439">
            <v>252.22</v>
          </cell>
        </row>
        <row r="4440">
          <cell r="A4440">
            <v>86909</v>
          </cell>
          <cell r="B4440" t="str">
            <v>TORNEIRA CROMADA TUBO MÓVEL, DE MESA, 1/2" OU 3/4", PARA PIA DE COZINHA, PADRÃO ALTO - FORNECIMENTO E INSTALAÇÃO. AF_12/2013</v>
          </cell>
          <cell r="C4440" t="str">
            <v>UN</v>
          </cell>
          <cell r="D4440">
            <v>98.09</v>
          </cell>
        </row>
        <row r="4441">
          <cell r="A4441">
            <v>86910</v>
          </cell>
          <cell r="B4441" t="str">
            <v>TORNEIRA CROMADA TUBO MÓVEL, DE PAREDE, 1/2" OU 3/4", PARA PIA DE COZINHA, PADRÃO MÉDIO - FORNECIMENTO E INSTALAÇÃO. AF_12/2013</v>
          </cell>
          <cell r="C4441" t="str">
            <v>UN</v>
          </cell>
          <cell r="D4441">
            <v>93.82</v>
          </cell>
        </row>
        <row r="4442">
          <cell r="A4442">
            <v>86911</v>
          </cell>
          <cell r="B4442" t="str">
            <v>TORNEIRA CROMADA LONGA, DE PAREDE, 1/2" OU 3/4", PARA PIA DE COZINHA, PADRÃO POPULAR - FORNECIMENTO E INSTALAÇÃO. AF_12/2013</v>
          </cell>
          <cell r="C4442" t="str">
            <v>UN</v>
          </cell>
          <cell r="D4442">
            <v>41.54</v>
          </cell>
        </row>
        <row r="4443">
          <cell r="A4443">
            <v>86912</v>
          </cell>
          <cell r="B4443" t="str">
            <v>TORNEIRA CROMADA LONGA, DE PAREDE, 1/2" OU 3/4", PARA PIA DE COZINHA, PADRÃO MÉDIO - FORNECIMENTO E INSTALAÇÃO. AF_12/2013</v>
          </cell>
          <cell r="C4443" t="str">
            <v>UN</v>
          </cell>
          <cell r="D4443">
            <v>41.54</v>
          </cell>
        </row>
        <row r="4444">
          <cell r="A4444">
            <v>86913</v>
          </cell>
          <cell r="B4444" t="str">
            <v>TORNEIRA CROMADA 1/2" OU 3/4" PARA TANQUE, PADRÃO POPULAR - FORNECIMENTO E INSTALAÇÃO. AF_12/2013</v>
          </cell>
          <cell r="C4444" t="str">
            <v>UN</v>
          </cell>
          <cell r="D4444">
            <v>18.309999999999999</v>
          </cell>
        </row>
        <row r="4445">
          <cell r="A4445">
            <v>86914</v>
          </cell>
          <cell r="B4445" t="str">
            <v>TORNEIRA CROMADA 1/2" OU 3/4" PARA TANQUE, PADRÃO MÉDIO - FORNECIMENTO E INSTALAÇÃO. AF_12/2013</v>
          </cell>
          <cell r="C4445" t="str">
            <v>UN</v>
          </cell>
          <cell r="D4445">
            <v>37.659999999999997</v>
          </cell>
        </row>
        <row r="4446">
          <cell r="A4446">
            <v>86915</v>
          </cell>
          <cell r="B4446" t="str">
            <v>TORNEIRA CROMADA DE MESA, 1/2" OU 3/4", PARA LAVATÓRIO, PADRÃO MÉDIO - FORNECIMENTO E INSTALAÇÃO. AF_12/2013</v>
          </cell>
          <cell r="C4446" t="str">
            <v>UN</v>
          </cell>
          <cell r="D4446">
            <v>82.71</v>
          </cell>
        </row>
        <row r="4447">
          <cell r="A4447">
            <v>86916</v>
          </cell>
          <cell r="B4447" t="str">
            <v>TORNEIRA PLÁSTICA 3/4" PARA TANQUE - FORNECIMENTO E INSTALAÇÃO. AF_12/2013</v>
          </cell>
          <cell r="C4447" t="str">
            <v>UN</v>
          </cell>
          <cell r="D4447">
            <v>31.66</v>
          </cell>
        </row>
        <row r="4448">
          <cell r="A4448">
            <v>86919</v>
          </cell>
          <cell r="B4448" t="str">
            <v>TANQUE DE LOUÇA BRANCA COM COLUNA, 30L OU EQUIVALENTE, INCLUSO SIFÃO FLEXÍVEL EM PVC, VÁLVULA METÁLICA E TORNEIRA DE METAL CROMADO PADRÃO MÉDIO - FORNECIMENTO E INSTALAÇÃO. AF_12/2013</v>
          </cell>
          <cell r="C4448" t="str">
            <v>UN</v>
          </cell>
          <cell r="D4448">
            <v>666.08</v>
          </cell>
        </row>
        <row r="4449">
          <cell r="A4449">
            <v>86920</v>
          </cell>
          <cell r="B4449" t="str">
            <v>TANQUE DE LOUÇA BRANCA COM COLUNA, 30L OU EQUIVALENTE, INCLUSO SIFÃO FLEXÍVEL EM PVC, VÁLVULA PLÁSTICA E TORNEIRA DE METAL CROMADO PADRÃO POPULAR - FORNECIMENTO E INSTALAÇÃO. AF_12/2013</v>
          </cell>
          <cell r="C4449" t="str">
            <v>UN</v>
          </cell>
          <cell r="D4449">
            <v>627.63</v>
          </cell>
        </row>
        <row r="4450">
          <cell r="A4450">
            <v>86921</v>
          </cell>
          <cell r="B4450" t="str">
            <v>TANQUE DE LOUÇA BRANCA COM COLUNA, 30L OU EQUIVALENTE, INCLUSO SIFÃO FLEXÍVEL EM PVC, VÁLVULA PLÁSTICA E TORNEIRA DE PLÁSTICO - FORNECIMENTO E INSTALAÇÃO. AF_12/2013</v>
          </cell>
          <cell r="C4450" t="str">
            <v>UN</v>
          </cell>
          <cell r="D4450">
            <v>640.98</v>
          </cell>
        </row>
        <row r="4451">
          <cell r="A4451">
            <v>86922</v>
          </cell>
          <cell r="B4451" t="str">
            <v>TANQUE DE LOUÇA BRANCA SUSPENSO, 18L OU EQUIVALENTE, INCLUSO SIFÃO TIPO GARRAFA EM METAL CROMADO, VÁLVULA METÁLICA E TORNEIRA DE METAL CROMADO PADRÃO MÉDIO - FORNECIMENTO E INSTALAÇÃO. AF_12/2013</v>
          </cell>
          <cell r="C4451" t="str">
            <v>UN</v>
          </cell>
          <cell r="D4451">
            <v>578.83000000000004</v>
          </cell>
        </row>
        <row r="4452">
          <cell r="A4452">
            <v>86923</v>
          </cell>
          <cell r="B4452" t="str">
            <v>TANQUE DE LOUÇA BRANCA SUSPENSO, 18L OU EQUIVALENTE, INCLUSO SIFÃO TIPO GARRAFA EM PVC, VÁLVULA PLÁSTICA E TORNEIRA DE METAL CROMADO PADRÃO POPULAR - FORNECIMENTO E INSTALAÇÃO. AF_12/2013</v>
          </cell>
          <cell r="C4452" t="str">
            <v>UN</v>
          </cell>
          <cell r="D4452">
            <v>407</v>
          </cell>
        </row>
        <row r="4453">
          <cell r="A4453">
            <v>86924</v>
          </cell>
          <cell r="B4453" t="str">
            <v>TANQUE DE LOUÇA BRANCA SUSPENSO, 18L OU EQUIVALENTE, INCLUSO SIFÃO TIPO GARRAFA EM PVC, VÁLVULA PLÁSTICA E TORNEIRA DE PLÁSTICO - FORNECIMENTO E INSTALAÇÃO. AF_12/2013</v>
          </cell>
          <cell r="C4453" t="str">
            <v>UN</v>
          </cell>
          <cell r="D4453">
            <v>420.35</v>
          </cell>
        </row>
        <row r="4454">
          <cell r="A4454">
            <v>86925</v>
          </cell>
          <cell r="B4454" t="str">
            <v>TANQUE DE MÁRMORE SINTÉTICO COM COLUNA, 22L OU EQUIVALENTE, INCLUSO SIFÃO FLEXÍVEL EM PVC, VÁLVULA PLÁSTICA E TORNEIRA DE METAL CROMADO PADRÃO POPULAR - FORNECIMENTO E INSTALAÇÃO. AF_12/2013</v>
          </cell>
          <cell r="C4454" t="str">
            <v>UN</v>
          </cell>
          <cell r="D4454">
            <v>368.54</v>
          </cell>
        </row>
        <row r="4455">
          <cell r="A4455">
            <v>86926</v>
          </cell>
          <cell r="B4455" t="str">
            <v>TANQUE DE MÁRMORE SINTÉTICO COM COLUNA, 22L OU EQUIVALENTE, INCLUSO SIFÃO FLEXÍVEL EM PVC, VÁLVULA PLÁSTICA E TORNEIRA DE PLÁSTICO - FORNECIMENTO E INSTALAÇÃO. AF_12/2013</v>
          </cell>
          <cell r="C4455" t="str">
            <v>UN</v>
          </cell>
          <cell r="D4455">
            <v>381.89</v>
          </cell>
        </row>
        <row r="4456">
          <cell r="A4456">
            <v>86927</v>
          </cell>
          <cell r="B4456" t="str">
            <v>TANQUE DE MÁRMORE SINTÉTICO SUSPENSO, 22L OU EQUIVALENTE, INCLUSO SIFÃO TIPO GARRAFA EM PVC, VÁLVULA PLÁSTICA E TORNEIRA DE METAL CROMADO PADRÃO POPULAR - FORNECIMENTO E INSTALAÇÃO. AF_12/2013</v>
          </cell>
          <cell r="C4456" t="str">
            <v>UN</v>
          </cell>
          <cell r="D4456">
            <v>235.08</v>
          </cell>
        </row>
        <row r="4457">
          <cell r="A4457">
            <v>86928</v>
          </cell>
          <cell r="B4457" t="str">
            <v>TANQUE DE MÁRMORE SINTÉTICO SUSPENSO, 22L OU EQUIVALENTE, INCLUSO SIFÃO TIPO GARRAFA EM PVC, VÁLVULA PLÁSTICA E TORNEIRA DE PLÁSTICO - FORNECIMENTO E INSTALAÇÃO. AF_12/2013</v>
          </cell>
          <cell r="C4457" t="str">
            <v>UN</v>
          </cell>
          <cell r="D4457">
            <v>248.43</v>
          </cell>
        </row>
        <row r="4458">
          <cell r="A4458">
            <v>86929</v>
          </cell>
          <cell r="B4458" t="str">
            <v>TANQUE DE MÁRMORE SINTÉTICO SUSPENSO, 22L OU EQUIVALENTE, INCLUSO SIFÃO FLEXÍVEL EM PVC, VÁLVULA PLÁSTICA E TORNEIRA DE METAL CROMADO PADRÃO POPULAR - FORNECIMENTO E INSTALAÇÃO. AF_12/2013</v>
          </cell>
          <cell r="C4458" t="str">
            <v>UN</v>
          </cell>
          <cell r="D4458">
            <v>227.14</v>
          </cell>
        </row>
        <row r="4459">
          <cell r="A4459">
            <v>86930</v>
          </cell>
          <cell r="B4459" t="str">
            <v>TANQUE DE MÁRMORE SINTÉTICO SUSPENSO, 22L OU EQUIVALENTE, INCLUSO SIFÃO FLEXÍVEL EM PVC, VÁLVULA PLÁSTICA E TORNEIRA DE PLÁSTICO - FORNECIMENTO E INSTALAÇÃO. AF_12/2013</v>
          </cell>
          <cell r="C4459" t="str">
            <v>UN</v>
          </cell>
          <cell r="D4459">
            <v>240.49</v>
          </cell>
        </row>
        <row r="4460">
          <cell r="A4460">
            <v>86931</v>
          </cell>
          <cell r="B4460" t="str">
            <v>VASO SANITÁRIO SIFONADO COM CAIXA ACOPLADA LOUÇA BRANCA, INCLUSO ENGATE FLEXÍVEL EM PLÁSTICO BRANCO, 1/2  X 40CM - FORNECIMENTO E INSTALAÇÃO. AF_12/2013</v>
          </cell>
          <cell r="C4460" t="str">
            <v>UN</v>
          </cell>
          <cell r="D4460">
            <v>360.52</v>
          </cell>
        </row>
        <row r="4461">
          <cell r="A4461">
            <v>86932</v>
          </cell>
          <cell r="B4461" t="str">
            <v>VASO SANITÁRIO SIFONADO COM CAIXA ACOPLADA LOUÇA BRANCA - PADRÃO MÉDIO, INCLUSO ENGATE FLEXÍVEL EM METAL CROMADO, 1/2 X 40CM - FORNECIMENTO E INSTALAÇÃO. AF_12/2013</v>
          </cell>
          <cell r="C4461" t="str">
            <v>UN</v>
          </cell>
          <cell r="D4461">
            <v>390.68</v>
          </cell>
        </row>
        <row r="4462">
          <cell r="A4462">
            <v>86933</v>
          </cell>
          <cell r="B4462" t="str">
            <v>BANCADA DE MÁRMORE SINTÉTICO 120 X 60CM, COM CUBA INTEGRADA, INCLUSO SIFÃO TIPO GARRAFA EM PVC, VÁLVULA EM PLÁSTICO CROMADO TIPO AMERICANA E TORNEIRA CROMADA LONGA, DE PAREDE, PADRÃO POPULAR - FORNECIMENTO E INSTALAÇÃO. AF_12/2013</v>
          </cell>
          <cell r="C4462" t="str">
            <v>UN</v>
          </cell>
          <cell r="D4462">
            <v>309.42</v>
          </cell>
        </row>
        <row r="4463">
          <cell r="A4463">
            <v>86934</v>
          </cell>
          <cell r="B4463" t="str">
            <v>BANCADA DE MÁRMORE SINTÉTICO 120 X 60CM, COM CUBA INTEGRADA, INCLUSO SIFÃO TIPO FLEXÍVEL EM PVC, VÁLVULA EM PLÁSTICO CROMADO TIPO AMERICANA E TORNEIRA CROMADA LONGA, DE PAREDE, PADRÃO POPULAR - FORNECIMENTO E INSTALAÇÃO. AF_12/2013</v>
          </cell>
          <cell r="C4463" t="str">
            <v>UN</v>
          </cell>
          <cell r="D4463">
            <v>301.48</v>
          </cell>
        </row>
        <row r="4464">
          <cell r="A4464">
            <v>86935</v>
          </cell>
          <cell r="B4464" t="str">
            <v>CUBA DE EMBUTIR DE AÇO INOXIDÁVEL MÉDIA, INCLUSO VÁLVULA TIPO AMERICANA EM METAL CROMADO E SIFÃO FLEXÍVEL EM PVC - FORNECIMENTO E INSTALAÇÃO. AF_12/2013</v>
          </cell>
          <cell r="C4464" t="str">
            <v>UN</v>
          </cell>
          <cell r="D4464">
            <v>210.57</v>
          </cell>
        </row>
        <row r="4465">
          <cell r="A4465">
            <v>86936</v>
          </cell>
          <cell r="B4465" t="str">
            <v>CUBA DE EMBUTIR DE AÇO INOXIDÁVEL MÉDIA, INCLUSO VÁLVULA TIPO AMERICANA E SIFÃO TIPO GARRAFA EM METAL CROMADO - FORNECIMENTO E INSTALAÇÃO. AF_12/2013</v>
          </cell>
          <cell r="C4465" t="str">
            <v>UN</v>
          </cell>
          <cell r="D4465">
            <v>351.89</v>
          </cell>
        </row>
        <row r="4466">
          <cell r="A4466">
            <v>86937</v>
          </cell>
          <cell r="B4466" t="str">
            <v>CUBA DE EMBUTIR OVAL EM LOUÇA BRANCA, 35 X 50CM OU EQUIVALENTE, INCLUSO VÁLVULA EM METAL CROMADO E SIFÃO FLEXÍVEL EM PVC - FORNECIMENTO E INSTALAÇÃO. AF_12/2013</v>
          </cell>
          <cell r="C4466" t="str">
            <v>UN</v>
          </cell>
          <cell r="D4466">
            <v>139.63999999999999</v>
          </cell>
        </row>
        <row r="4467">
          <cell r="A4467">
            <v>86938</v>
          </cell>
          <cell r="B4467" t="str">
            <v>CUBA DE EMBUTIR OVAL EM LOUÇA BRANCA, 35 X 50CM OU EQUIVALENTE, INCLUSO VÁLVULA E SIFÃO TIPO GARRAFA EM METAL CROMADO - FORNECIMENTO E INSTALAÇÃO. AF_12/2013</v>
          </cell>
          <cell r="C4467" t="str">
            <v>UN</v>
          </cell>
          <cell r="D4467">
            <v>280.95999999999998</v>
          </cell>
        </row>
        <row r="4468">
          <cell r="A4468">
            <v>86939</v>
          </cell>
          <cell r="B4468" t="str">
            <v>LAVATÓRIO LOUÇA BRANCA COM COLUNA, *44 X 35,5* CM, PADRÃO POPULAR, INCLUSO SIFÃO FLEXÍVEL EM PVC, VÁLVULA E ENGATE FLEXÍVEL 30CM EM PLÁSTICO E COM TORNEIRA CROMADA PADRÃO POPULAR - FORNECIMENTO E INSTALAÇÃO. AF_12/2013</v>
          </cell>
          <cell r="C4468" t="str">
            <v>UN</v>
          </cell>
          <cell r="D4468">
            <v>286.42</v>
          </cell>
        </row>
        <row r="4469">
          <cell r="A4469">
            <v>86940</v>
          </cell>
          <cell r="B4469" t="str">
            <v>LAVATÓRIO LOUÇA BRANCA COM COLUNA, 45 X 55CM OU EQUIVALENTE, PADRÃO MÉDIO, INCLUSO SIFÃO TIPO GARRAFA, VÁLVULA E ENGATE FLEXÍVEL DE 40CM EM METAL CROMADO, COM APARELHO MISTURADOR PADRÃO MÉDIO - FORNECIMENTO E INSTALAÇÃO. AF_12/2013</v>
          </cell>
          <cell r="C4469" t="str">
            <v>UN</v>
          </cell>
          <cell r="D4469">
            <v>743.49</v>
          </cell>
        </row>
        <row r="4470">
          <cell r="A4470">
            <v>86941</v>
          </cell>
          <cell r="B4470" t="str">
            <v>LAVATÓRIO LOUÇA BRANCA COM COLUNA, 45 X 55CM OU EQUIVALENTE, PADRÃO MÉDIO, INCLUSO SIFÃO TIPO GARRAFA, VÁLVULA E ENGATE FLEXÍVEL DE 40CM EM METAL CROMADO, COM TORNEIRA CROMADA DE MESA, PADRÃO MÉDIO - FORNECIMENTO E INSTALAÇÃO. AF_12/2013</v>
          </cell>
          <cell r="C4470" t="str">
            <v>UN</v>
          </cell>
          <cell r="D4470">
            <v>576.52</v>
          </cell>
        </row>
        <row r="4471">
          <cell r="A4471">
            <v>86942</v>
          </cell>
          <cell r="B4471" t="str">
            <v>LAVATÓRIO LOUÇA BRANCA SUSPENSO, 29,5 X 39CM OU EQUIVALENTE, PADRÃO POPULAR, INCLUSO SIFÃO TIPO GARRAFA EM PVC, VÁLVULA E ENGATE FLEXÍVEL 30CM EM PLÁSTICO E TORNEIRA CROMADA DE MESA, PADRÃO POPULAR - FORNECIMENTO E INSTALAÇÃO. AF_12/2013</v>
          </cell>
          <cell r="C4471" t="str">
            <v>UN</v>
          </cell>
          <cell r="D4471">
            <v>188.16</v>
          </cell>
        </row>
        <row r="4472">
          <cell r="A4472">
            <v>86943</v>
          </cell>
          <cell r="B4472" t="str">
            <v>LAVATÓRIO LOUÇA BRANCA SUSPENSO, 29,5 X 39CM OU EQUIVALENTE, PADRÃO POPULAR, INCLUSO SIFÃO FLEXÍVEL EM PVC, VÁLVULA E ENGATE FLEXÍVEL 30CM EM PLÁSTICO E TORNEIRA CROMADA DE MESA, PADRÃO POPULAR - FORNECIMENTO E INSTALAÇÃO. AF_12/2013</v>
          </cell>
          <cell r="C4472" t="str">
            <v>UN</v>
          </cell>
          <cell r="D4472">
            <v>180.22</v>
          </cell>
        </row>
        <row r="4473">
          <cell r="A4473">
            <v>86947</v>
          </cell>
          <cell r="B4473" t="str">
            <v>BANCADA MÁRMORE BRANCO POLIDO 0,50X0,60M, INCLUSO CUBA DE EMBUTIR OVAL EM LOUÇA BRANCA 35 X 50CM, VÁLVULA, SIFÃO TIPO GARRAFA E ENGATE FLEXÍVEL 40CM EM METAL CROMADO E APARELHO MISTURADOR DE MESA, PADRÃO MÉDIO - FORNECIMENTO E INSTALAÇÃO. AF_12/2013</v>
          </cell>
          <cell r="C4473" t="str">
            <v>UN</v>
          </cell>
          <cell r="D4473">
            <v>808.7</v>
          </cell>
        </row>
        <row r="4474">
          <cell r="A4474">
            <v>88571</v>
          </cell>
          <cell r="B4474" t="str">
            <v>SABONETEIRA DE SOBREPOR (FIXADA NA PAREDE), TIPO CONCHA, EM ACO INOXIDAVEL - FORNECIMENTO E INSTALACAO</v>
          </cell>
          <cell r="C4474" t="str">
            <v>UN</v>
          </cell>
          <cell r="D4474">
            <v>45.87</v>
          </cell>
        </row>
        <row r="4475">
          <cell r="A4475">
            <v>93396</v>
          </cell>
          <cell r="B4475" t="str">
            <v>BANCADA GRANITO CINZA POLIDO 0,50 X 0,60M, INCL. CUBA DE EMBUTIR OVAL LOUÇA BRANCA 35 X 50CM, VÁLVULA METAL CROMADO, SIFÃO FLEXÍVEL PVC, ENGATE 30CM FLEXÍVEL PLÁSTICO E TORNEIRA CROMADA DE MESA, PADRÃO POPULAR - FORNEC. E INSTALAÇÃO. AF_12/2013</v>
          </cell>
          <cell r="C4475" t="str">
            <v>UN</v>
          </cell>
          <cell r="D4475">
            <v>470.94</v>
          </cell>
        </row>
        <row r="4476">
          <cell r="A4476">
            <v>93441</v>
          </cell>
          <cell r="B4476"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76" t="str">
            <v>UN</v>
          </cell>
          <cell r="D4476">
            <v>816.52</v>
          </cell>
        </row>
        <row r="4477">
          <cell r="A4477">
            <v>93442</v>
          </cell>
          <cell r="B4477"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77" t="str">
            <v>UN</v>
          </cell>
          <cell r="D4477">
            <v>916.02</v>
          </cell>
        </row>
        <row r="4478">
          <cell r="A4478">
            <v>95469</v>
          </cell>
          <cell r="B4478" t="str">
            <v>VASO SANITARIO SIFONADO CONVENCIONAL COM  LOUÇA BRANCA - FORNECIMENTO E INSTALAÇÃO. AF_10/2016</v>
          </cell>
          <cell r="C4478" t="str">
            <v>UN</v>
          </cell>
          <cell r="D4478">
            <v>171.05</v>
          </cell>
        </row>
        <row r="4479">
          <cell r="A4479">
            <v>95470</v>
          </cell>
          <cell r="B4479" t="str">
            <v>VASO SANITARIO SIFONADO CONVENCIONAL COM LOUÇA BRANCA, INCLUSO CONJUNTO DE LIGAÇÃO PARA BACIA SANITÁRIA AJUSTÁVEL - FORNECIMENTO E INSTALAÇÃO. AF_10/2016</v>
          </cell>
          <cell r="C4479" t="str">
            <v>UN</v>
          </cell>
          <cell r="D4479">
            <v>176.71</v>
          </cell>
        </row>
        <row r="4480">
          <cell r="A4480">
            <v>95471</v>
          </cell>
          <cell r="B4480" t="str">
            <v>VASO SANITARIO SIFONADO CONVENCIONAL PARA PCD SEM FURO FRONTAL COM  LOUÇA BRANCA SEM ASSENTO -  FORNECIMENTO E INSTALAÇÃO. AF_10/2016</v>
          </cell>
          <cell r="C4480" t="str">
            <v>UN</v>
          </cell>
          <cell r="D4480">
            <v>600.32000000000005</v>
          </cell>
        </row>
        <row r="4481">
          <cell r="A4481">
            <v>95472</v>
          </cell>
          <cell r="B4481" t="str">
            <v>VASO SANITARIO SIFONADO CONVENCIONAL PARA PCD SEM FURO FRONTAL COM LOUÇA BRANCA SEM ASSENTO, INCLUSO CONJUNTO DE LIGAÇÃO PARA BACIA SANITÁRIA AJUSTÁVEL - FORNECIMENTO E INSTALAÇÃO. AF_10/2016</v>
          </cell>
          <cell r="C4481" t="str">
            <v>UN</v>
          </cell>
          <cell r="D4481">
            <v>605.98</v>
          </cell>
        </row>
        <row r="4482">
          <cell r="A4482">
            <v>95542</v>
          </cell>
          <cell r="B4482" t="str">
            <v>PORTA TOALHA ROSTO EM METAL CROMADO, TIPO ARGOLA, INCLUSO FIXAÇÃO. AF_10/2016</v>
          </cell>
          <cell r="C4482" t="str">
            <v>UN</v>
          </cell>
          <cell r="D4482">
            <v>26.65</v>
          </cell>
        </row>
        <row r="4483">
          <cell r="A4483">
            <v>95543</v>
          </cell>
          <cell r="B4483" t="str">
            <v>PORTA TOALHA BANHO EM METAL CROMADO, TIPO BARRA, INCLUSO FIXAÇÃO. AF_10/2016</v>
          </cell>
          <cell r="C4483" t="str">
            <v>UN</v>
          </cell>
          <cell r="D4483">
            <v>42.93</v>
          </cell>
        </row>
        <row r="4484">
          <cell r="A4484">
            <v>95544</v>
          </cell>
          <cell r="B4484" t="str">
            <v>PAPELEIRA DE PAREDE EM METAL CROMADO SEM TAMPA, INCLUSO FIXAÇÃO. AF_10/2016</v>
          </cell>
          <cell r="C4484" t="str">
            <v>UN</v>
          </cell>
          <cell r="D4484">
            <v>33.89</v>
          </cell>
        </row>
        <row r="4485">
          <cell r="A4485">
            <v>95545</v>
          </cell>
          <cell r="B4485" t="str">
            <v>SABONETEIRA DE PAREDE EM METAL CROMADO, INCLUSO FIXAÇÃO. AF_10/2016</v>
          </cell>
          <cell r="C4485" t="str">
            <v>UN</v>
          </cell>
          <cell r="D4485">
            <v>33.119999999999997</v>
          </cell>
        </row>
        <row r="4486">
          <cell r="A4486">
            <v>95546</v>
          </cell>
          <cell r="B4486" t="str">
            <v>KIT DE ACESSORIOS PARA BANHEIRO EM METAL CROMADO, 5 PECAS, INCLUSO FIXAÇÃO. AF_10/2016</v>
          </cell>
          <cell r="C4486" t="str">
            <v>UN</v>
          </cell>
          <cell r="D4486">
            <v>98.14</v>
          </cell>
        </row>
        <row r="4487">
          <cell r="A4487">
            <v>95547</v>
          </cell>
          <cell r="B4487" t="str">
            <v>SABONETEIRA PLASTICA TIPO DISPENSER PARA SABONETE LIQUIDO COM RESERVATORIO 800 A 1500 ML, INCLUSO FIXAÇÃO. AF_10/2016</v>
          </cell>
          <cell r="C4487" t="str">
            <v>UN</v>
          </cell>
          <cell r="D4487">
            <v>44.85</v>
          </cell>
        </row>
        <row r="4488">
          <cell r="A4488">
            <v>6087</v>
          </cell>
          <cell r="B4488" t="str">
            <v>TAMPA EM CONCRETO ARMADO 60X60X5CM P/CX INSPECAO/FOSSA SEPTICA</v>
          </cell>
          <cell r="C4488" t="str">
            <v>UN</v>
          </cell>
          <cell r="D4488">
            <v>22.76</v>
          </cell>
        </row>
        <row r="4489">
          <cell r="A4489">
            <v>98052</v>
          </cell>
          <cell r="B4489" t="str">
            <v>TANQUE SÉPTICO CIRCULAR, EM CONCRETO PRÉ-MOLDADO, DIÂMETRO INTERNO = 1,10 M, ALTURA INTERNA = 2,50 M, VOLUME ÚTIL: 2138,2 L (PARA 5 CONTRIBUINTES). AF_05/2018</v>
          </cell>
          <cell r="C4489" t="str">
            <v>UN</v>
          </cell>
          <cell r="D4489">
            <v>1222.8399999999999</v>
          </cell>
        </row>
        <row r="4490">
          <cell r="A4490">
            <v>98053</v>
          </cell>
          <cell r="B4490" t="str">
            <v>TANQUE SÉPTICO CIRCULAR, EM CONCRETO PRÉ-MOLDADO, DIÂMETRO INTERNO = 1,40 M, ALTURA INTERNA = 2,50 M, VOLUME ÚTIL: 3463,6 L (PARA 13 CONTRIBUINTES). AF_05/2018</v>
          </cell>
          <cell r="C4490" t="str">
            <v>UN</v>
          </cell>
          <cell r="D4490">
            <v>1812.5</v>
          </cell>
        </row>
        <row r="4491">
          <cell r="A4491">
            <v>98054</v>
          </cell>
          <cell r="B4491" t="str">
            <v>TANQUE SÉPTICO CIRCULAR, EM CONCRETO PRÉ-MOLDADO, DIÂMETRO INTERNO = 1,88 M, ALTURA INTERNA = 2,50 M, VOLUME ÚTIL: 6245,8 L (PARA 32 CONTRIBUINTES). AF_05/2018</v>
          </cell>
          <cell r="C4491" t="str">
            <v>UN</v>
          </cell>
          <cell r="D4491">
            <v>2704.49</v>
          </cell>
        </row>
        <row r="4492">
          <cell r="A4492">
            <v>98055</v>
          </cell>
          <cell r="B4492" t="str">
            <v>TANQUE SÉPTICO CIRCULAR, EM CONCRETO PRÉ-MOLDADO, DIÂMETRO INTERNO = 2,38 M, ALTURA INTERNA = 2,50 M, VOLUME ÚTIL: 10009,8 L (PARA 69 CONTRIBUINTES). AF_05/2018</v>
          </cell>
          <cell r="C4492" t="str">
            <v>UN</v>
          </cell>
          <cell r="D4492">
            <v>3581.2</v>
          </cell>
        </row>
        <row r="4493">
          <cell r="A4493">
            <v>98056</v>
          </cell>
          <cell r="B4493" t="str">
            <v>TANQUE SÉPTICO CIRCULAR, EM CONCRETO PRÉ-MOLDADO, DIÂMETRO INTERNO = 2,38 M, ALTURA INTERNA = 3,0 M, VOLUME ÚTIL: 12234,2 L (PARA 86 CONTRIBUINTES). AF_05/2018</v>
          </cell>
          <cell r="C4493" t="str">
            <v>UN</v>
          </cell>
          <cell r="D4493">
            <v>4161.72</v>
          </cell>
        </row>
        <row r="4494">
          <cell r="A4494">
            <v>98057</v>
          </cell>
          <cell r="B4494" t="str">
            <v>TANQUE SÉPTICO CIRCULAR, EM CONCRETO PRÉ-MOLDADO, DIÂMETRO INTERNO = 2,88 M, ALTURA INTERNA = 2,50 M, VOLUME ÚTIL: 14657,4 L (PARA 105 CONTRIBUINTES). AF_05/2018</v>
          </cell>
          <cell r="C4494" t="str">
            <v>UN</v>
          </cell>
          <cell r="D4494">
            <v>5533.53</v>
          </cell>
        </row>
        <row r="4495">
          <cell r="A4495">
            <v>98066</v>
          </cell>
          <cell r="B4495" t="str">
            <v>TANQUE SÉPTICO RETANGULAR, EM ALVENARIA COM TIJOLOS CERÂMICOS MACIÇOS, DIMENSÕES INTERNAS: 1,0 X 2,0 X 1,4 M, VOLUME ÚTIL: 2000 L (PARA 5 CONTRIBUINTES). AF_05/2018</v>
          </cell>
          <cell r="C4495" t="str">
            <v>UN</v>
          </cell>
          <cell r="D4495">
            <v>3532.79</v>
          </cell>
        </row>
        <row r="4496">
          <cell r="A4496">
            <v>98067</v>
          </cell>
          <cell r="B4496" t="str">
            <v>TANQUE SÉPTICO RETANGULAR, EM ALVENARIA COM TIJOLOS CERÂMICOS MACIÇOS, DIMENSÕES INTERNAS: 1,2 X 2,4 X 1,6 M, VOLUME ÚTIL: 3456 L (PARA 13 CONTRIBUINTES). AF_05/2018</v>
          </cell>
          <cell r="C4496" t="str">
            <v>UN</v>
          </cell>
          <cell r="D4496">
            <v>4723.71</v>
          </cell>
        </row>
        <row r="4497">
          <cell r="A4497">
            <v>98068</v>
          </cell>
          <cell r="B4497" t="str">
            <v>TANQUE SÉPTICO RETANGULAR, EM ALVENARIA COM TIJOLOS CERÂMICOS MACIÇOS, DIMENSÕES INTERNAS: 1,4 X 3,2 X 1,8 M, VOLUME ÚTIL: 6272 L (PARA 32 CONTRIBUINTES). AF_05/2018</v>
          </cell>
          <cell r="C4497" t="str">
            <v>UN</v>
          </cell>
          <cell r="D4497">
            <v>6681.63</v>
          </cell>
        </row>
        <row r="4498">
          <cell r="A4498">
            <v>98069</v>
          </cell>
          <cell r="B4498" t="str">
            <v>TANQUE SÉPTICO RETANGULAR, EM ALVENARIA COM TIJOLOS CERÂMICOS MACIÇOS, DIMENSÕES INTERNAS: 1,6 X 4,4 X 1,8 M, VOLUME ÚTIL: 9856 L (PARA 68 CONTRIBUINTES). AF_05/2018</v>
          </cell>
          <cell r="C4498" t="str">
            <v>UN</v>
          </cell>
          <cell r="D4498">
            <v>8944.86</v>
          </cell>
        </row>
        <row r="4499">
          <cell r="A4499">
            <v>98070</v>
          </cell>
          <cell r="B4499" t="str">
            <v>TANQUE SÉPTICO RETANGULAR, EM ALVENARIA COM TIJOLOS CERÂMICOS MACIÇOS, DIMENSÕES INTERNAS: 1,6 X 4,8 X 2,0 M, VOLUME ÚTIL: 12288 L (PARA 86 CONTRIBUINTES). AF_05/2018</v>
          </cell>
          <cell r="C4499" t="str">
            <v>UN</v>
          </cell>
          <cell r="D4499">
            <v>10263.73</v>
          </cell>
        </row>
        <row r="4500">
          <cell r="A4500">
            <v>98071</v>
          </cell>
          <cell r="B4500" t="str">
            <v>TANQUE SÉPTICO RETANGULAR, EM ALVENARIA COM TIJOLOS CERÂMICOS MACIÇOS, DIMENSÕES INTERNAS: 1,6 X 4,6 X 2,4 M, VOLUME ÚTIL: 14720 L (PARA 105 CONTRIBUINTES). AF_05/2018</v>
          </cell>
          <cell r="C4500" t="str">
            <v>UN</v>
          </cell>
          <cell r="D4500">
            <v>11292.61</v>
          </cell>
        </row>
        <row r="4501">
          <cell r="A4501">
            <v>98072</v>
          </cell>
          <cell r="B4501" t="str">
            <v>FILTRO ANAERÓBIO RETANGULAR, EM ALVENARIA COM TIJOLOS CERÂMICOS MACIÇOS, DIMENSÕES INTERNAS: 0,8 X 1,2 X 1,67 M, VOLUME ÚTIL: 1152 L (PARA 5 CONTRIBUINTES). AF_05/2018</v>
          </cell>
          <cell r="C4501" t="str">
            <v>UN</v>
          </cell>
          <cell r="D4501">
            <v>2934.34</v>
          </cell>
        </row>
        <row r="4502">
          <cell r="A4502">
            <v>98073</v>
          </cell>
          <cell r="B4502" t="str">
            <v>FILTRO ANAERÓBIO RETANGULAR, EM ALVENARIA COM TIJOLOS CERÂMICOS MACIÇOS, DIMENSÕES INTERNAS: 1,2 X 1,8 X 1,67 M, VOLUME ÚTIL: 2592 L (PARA 13 CONTRIBUINTES). AF_05/2018</v>
          </cell>
          <cell r="C4502" t="str">
            <v>UN</v>
          </cell>
          <cell r="D4502">
            <v>4569.7700000000004</v>
          </cell>
        </row>
        <row r="4503">
          <cell r="A4503">
            <v>98074</v>
          </cell>
          <cell r="B4503" t="str">
            <v>FILTRO ANAERÓBIO RETANGULAR, EM ALVENARIA COM TIJOLOS CERÂMICOS MACIÇOS, DIMENSÕES INTERNAS: 1,4 X 3,0 X 1,67 M, VOLUME ÚTIL: 5040 L (PARA 32 CONTRIBUINTES). AF_05/2018</v>
          </cell>
          <cell r="C4503" t="str">
            <v>UN</v>
          </cell>
          <cell r="D4503">
            <v>7071.5</v>
          </cell>
        </row>
        <row r="4504">
          <cell r="A4504">
            <v>98075</v>
          </cell>
          <cell r="B4504" t="str">
            <v>FILTRO ANAERÓBIO RETANGULAR, EM ALVENARIA COM TIJOLOS CERÂMICOS MACIÇOS, DIMENSÕES INTERNAS: 1,4 X 4,2 X 1,67 M, VOLUME ÚTIL: 7056 L (PARA 67 CONTRIBUINTES). AF_05/2018</v>
          </cell>
          <cell r="C4504" t="str">
            <v>UN</v>
          </cell>
          <cell r="D4504">
            <v>9183.2000000000007</v>
          </cell>
        </row>
        <row r="4505">
          <cell r="A4505">
            <v>98076</v>
          </cell>
          <cell r="B4505" t="str">
            <v>FILTRO ANAERÓBIO RETANGULAR, EM ALVENARIA COM TIJOLOS CERÂMICOS MACIÇOS, DIMENSÕES INTERNAS: 1,6 X 4,6 X 1,67 M, VOLUME ÚTIL: 8832 L (PARA 84 CONTRIBUINTES). AF_05/2018</v>
          </cell>
          <cell r="C4505" t="str">
            <v>UN</v>
          </cell>
          <cell r="D4505">
            <v>10567.07</v>
          </cell>
        </row>
        <row r="4506">
          <cell r="A4506">
            <v>98077</v>
          </cell>
          <cell r="B4506" t="str">
            <v>FILTRO ANAERÓBIO RETANGULAR, EM ALVENARIA COM TIJOLOS CERÂMICOS MACIÇOS, DIMENSÕES INTERNAS: 1,6 X 5,6 X 1,67 M, VOLUME ÚTIL: 10752 L (PARA 103 CONTRIBUINTES). AF_05/2018</v>
          </cell>
          <cell r="C4506" t="str">
            <v>UN</v>
          </cell>
          <cell r="D4506">
            <v>12432.22</v>
          </cell>
        </row>
        <row r="4507">
          <cell r="A4507">
            <v>98078</v>
          </cell>
          <cell r="B4507" t="str">
            <v>SUMIDOURO RETANGULAR, EM ALVENARIA COM TIJOLOS CERÂMICOS MACIÇOS, DIMENSÕES INTERNAS: 0,8 X 1,4 X 3,0 M, ÁREA DE INFILTRAÇÃO: 13,2 M² (PARA 5 CONTRIBUINTES). AF_05/2018</v>
          </cell>
          <cell r="C4507" t="str">
            <v>UN</v>
          </cell>
          <cell r="D4507">
            <v>3010.66</v>
          </cell>
        </row>
        <row r="4508">
          <cell r="A4508">
            <v>98079</v>
          </cell>
          <cell r="B4508" t="str">
            <v>SUMIDOURO RETANGULAR, EM ALVENARIA COM TIJOLOS CERÂMICOS MACIÇOS, DIMENSÕES INTERNAS: 1,0 X 3,0 X 3,0 M, ÁREA DE INFILTRAÇÃO: 25 M² (PARA 10 CONTRIBUINTES). AF_05/2018</v>
          </cell>
          <cell r="C4508" t="str">
            <v>UN</v>
          </cell>
          <cell r="D4508">
            <v>5268.54</v>
          </cell>
        </row>
        <row r="4509">
          <cell r="A4509">
            <v>98080</v>
          </cell>
          <cell r="B4509" t="str">
            <v>SUMIDOURO RETANGULAR, EM ALVENARIA COM TIJOLOS CERÂMICOS MACIÇOS, DIMENSÕES INTERNAS: 1,6 X 3,4 X 3,0 M, ÁREA DE INFILTRAÇÃO: 32,9 M² (PARA 13 CONTRIBUINTES). AF_05/2018</v>
          </cell>
          <cell r="C4509" t="str">
            <v>UN</v>
          </cell>
          <cell r="D4509">
            <v>6763.93</v>
          </cell>
        </row>
        <row r="4510">
          <cell r="A4510">
            <v>98081</v>
          </cell>
          <cell r="B4510" t="str">
            <v>SUMIDOURO RETANGULAR, EM ALVENARIA COM TIJOLOS CERÂMICOS MACIÇOS, DIMENSÕES INTERNAS: 1,6 X 5,8 X 3,0 M, ÁREA DE INFILTRAÇÃO: 50 M² (PARA 20 CONTRIBUINTES). AF_05/2018</v>
          </cell>
          <cell r="C4510" t="str">
            <v>UN</v>
          </cell>
          <cell r="D4510">
            <v>10012.01</v>
          </cell>
        </row>
        <row r="4511">
          <cell r="A4511">
            <v>98082</v>
          </cell>
          <cell r="B4511" t="str">
            <v>TANQUE SÉPTICO RETANGULAR, EM ALVENARIA COM BLOCOS DE CONCRETO, DIMENSÕES INTERNAS: 1,0 X 2,0 X 1,4 M, VOLUME ÚTIL: 2000 L (PARA 5 CONTRIBUINTES). AF_05/2018</v>
          </cell>
          <cell r="C4511" t="str">
            <v>UN</v>
          </cell>
          <cell r="D4511">
            <v>2728.6</v>
          </cell>
        </row>
        <row r="4512">
          <cell r="A4512">
            <v>98083</v>
          </cell>
          <cell r="B4512" t="str">
            <v>TANQUE SÉPTICO RETANGULAR, EM ALVENARIA COM BLOCOS DE CONCRETO, DIMENSÕES INTERNAS: 1,2 X 2,4 X 1,6 M, VOLUME ÚTIL: 3456 L (PARA 13 CONTRIBUINTES). AF_05/2018</v>
          </cell>
          <cell r="C4512" t="str">
            <v>UN</v>
          </cell>
          <cell r="D4512">
            <v>3611.27</v>
          </cell>
        </row>
        <row r="4513">
          <cell r="A4513">
            <v>98084</v>
          </cell>
          <cell r="B4513" t="str">
            <v>TANQUE SÉPTICO RETANGULAR, EM ALVENARIA COM BLOCOS DE CONCRETO, DIMENSÕES INTERNAS: 1,4 X 3,2 X 1,8 M, VOLUME ÚTIL: 6272 L (PARA 32 CONTRIBUINTES). AF_05/2018</v>
          </cell>
          <cell r="C4513" t="str">
            <v>UN</v>
          </cell>
          <cell r="D4513">
            <v>5075.87</v>
          </cell>
        </row>
        <row r="4514">
          <cell r="A4514">
            <v>98085</v>
          </cell>
          <cell r="B4514" t="str">
            <v>TANQUE SÉPTICO RETANGULAR, EM ALVENARIA COM BLOCOS DE CONCRETO, DIMENSÕES INTERNAS: 1,6 X 4,4 X 1,8 M, VOLUME ÚTIL: 9856 L (PARA 68 CONTRIBUINTES). AF_05/2018</v>
          </cell>
          <cell r="C4514" t="str">
            <v>UN</v>
          </cell>
          <cell r="D4514">
            <v>6867.51</v>
          </cell>
        </row>
        <row r="4515">
          <cell r="A4515">
            <v>98086</v>
          </cell>
          <cell r="B4515" t="str">
            <v>TANQUE SÉPTICO RETANGULAR, EM ALVENARIA COM BLOCOS DE CONCRETO, DIMENSÕES INTERNAS: 1,6 X 4,8 X 2,0 M, VOLUME ÚTIL: 12288 L (PARA 86 CONTRIBUINTES). AF_05/2018</v>
          </cell>
          <cell r="C4515" t="str">
            <v>UN</v>
          </cell>
          <cell r="D4515">
            <v>7779.33</v>
          </cell>
        </row>
        <row r="4516">
          <cell r="A4516">
            <v>98087</v>
          </cell>
          <cell r="B4516" t="str">
            <v>TANQUE SÉPTICO RETANGULAR, EM ALVENARIA COM BLOCOS DE CONCRETO, DIMENSÕES INTERNAS: 1,6 X 4,6 X 2,4 M, VOLUME ÚTIL: 14720 L (PARA 105 CONTRIBUINTES). AF_05/2018</v>
          </cell>
          <cell r="C4516" t="str">
            <v>UN</v>
          </cell>
          <cell r="D4516">
            <v>8357.3700000000008</v>
          </cell>
        </row>
        <row r="4517">
          <cell r="A4517">
            <v>98088</v>
          </cell>
          <cell r="B4517" t="str">
            <v>FILTRO ANAERÓBIO RETANGULAR, EM ALVENARIA COM BLOCOS DE CONCRETO, DIMENSÕES INTERNAS: 0,8 X 1,2 X 1,67 M, VOLUME ÚTIL: 1152 L (PARA 5 CONTRIBUINTES). AF_05/2018</v>
          </cell>
          <cell r="C4517" t="str">
            <v>UN</v>
          </cell>
          <cell r="D4517">
            <v>2323.27</v>
          </cell>
        </row>
        <row r="4518">
          <cell r="A4518">
            <v>98089</v>
          </cell>
          <cell r="B4518" t="str">
            <v>FILTRO ANAERÓBIO RETANGULAR, EM ALVENARIA COM BLOCOS DE CONCRETO, DIMENSÕES INTERNAS: 1,2 X 1,8 X 1,67 M, VOLUME ÚTIL: 2592 L (PARA 13 CONTRIBUINTES). AF_05/2018</v>
          </cell>
          <cell r="C4518" t="str">
            <v>UN</v>
          </cell>
          <cell r="D4518">
            <v>3666.51</v>
          </cell>
        </row>
        <row r="4519">
          <cell r="A4519">
            <v>98090</v>
          </cell>
          <cell r="B4519" t="str">
            <v>FILTRO ANAERÓBIO RETANGULAR, EM ALVENARIA COM BLOCOS DE CONCRETO, DIMENSÕES INTERNAS: 1,4 X 3,0 X 1,67 M, VOLUME ÚTIL: 5040 L (PARA 32 CONTRIBUINTES). AF_05/2018</v>
          </cell>
          <cell r="C4519" t="str">
            <v>UN</v>
          </cell>
          <cell r="D4519">
            <v>5749.02</v>
          </cell>
        </row>
        <row r="4520">
          <cell r="A4520">
            <v>98091</v>
          </cell>
          <cell r="B4520" t="str">
            <v>FILTRO ANAERÓBIO RETANGULAR, EM ALVENARIA COM BLOCOS DE CONCRETO, DIMENSÕES INTERNAS: 1,4 X 4,2 X 1,67 M, VOLUME ÚTIL: 7056 L (PARA 67 CONTRIBUINTES). AF_05/2018</v>
          </cell>
          <cell r="C4520" t="str">
            <v>UN</v>
          </cell>
          <cell r="D4520">
            <v>7425.64</v>
          </cell>
        </row>
        <row r="4521">
          <cell r="A4521">
            <v>98092</v>
          </cell>
          <cell r="B4521" t="str">
            <v>FILTRO ANAERÓBIO RETANGULAR, EM ALVENARIA COM BLOCOS DE CONCRETO, DIMENSÕES INTERNAS: 1,6 X 4,6 X 1,67 M, VOLUME ÚTIL: 8832 L (PARA 84 CONTRIBUINTES). AF_05/2018</v>
          </cell>
          <cell r="C4521" t="str">
            <v>UN</v>
          </cell>
          <cell r="D4521">
            <v>8705.7900000000009</v>
          </cell>
        </row>
        <row r="4522">
          <cell r="A4522">
            <v>98093</v>
          </cell>
          <cell r="B4522" t="str">
            <v>FILTRO ANAERÓBIO RETANGULAR, EM ALVENARIA COM BLOCOS DE CONCRETO, DIMENSÕES INTERNAS: 1,6 X 5,6 X 1,67 M, VOLUME ÚTIL: 10752 L (PARA 103 CONTRIBUINTES). AF_05/2018</v>
          </cell>
          <cell r="C4522" t="str">
            <v>UN</v>
          </cell>
          <cell r="D4522">
            <v>10272.75</v>
          </cell>
        </row>
        <row r="4523">
          <cell r="A4523">
            <v>98094</v>
          </cell>
          <cell r="B4523" t="str">
            <v>SUMIDOURO RETANGULAR, EM ALVENARIA COM BLOCOS DE CONCRETO, DIMENSÕES INTERNAS: 0,8 X 1,4 X 3,0 M, ÁREA DE INFILTRAÇÃO: 13,2 M² (PARA 5 CONTRIBUINTES). AF_05/2018</v>
          </cell>
          <cell r="C4523" t="str">
            <v>UN</v>
          </cell>
          <cell r="D4523">
            <v>1966.31</v>
          </cell>
        </row>
        <row r="4524">
          <cell r="A4524">
            <v>98099</v>
          </cell>
          <cell r="B4524" t="str">
            <v>SUMIDOURO RETANGULAR, EM ALVENARIA COM BLOCOS DE CONCRETO, DIMENSÕES INTERNAS: 1,0 X 3,0 X 3,0 M, ÁREA DE INFILTRAÇÃO: 25 M² (PARA 10 CONTRIBUINTES). AF_05/2018</v>
          </cell>
          <cell r="C4524" t="str">
            <v>UN</v>
          </cell>
          <cell r="D4524">
            <v>3375.74</v>
          </cell>
        </row>
        <row r="4525">
          <cell r="A4525">
            <v>98100</v>
          </cell>
          <cell r="B4525" t="str">
            <v>SUMIDOURO RETANGULAR, EM ALVENARIA COM BLOCOS DE CONCRETO, DIMENSÕES INTERNAS: 1,6 X 3,4 X 3,0 M, ÁREA DE INFILTRAÇÃO: 32,9 M² (PARA 13 CONTRIBUINTES). AF_05/2018</v>
          </cell>
          <cell r="C4525" t="str">
            <v>UN</v>
          </cell>
          <cell r="D4525">
            <v>4399.75</v>
          </cell>
        </row>
        <row r="4526">
          <cell r="A4526">
            <v>98101</v>
          </cell>
          <cell r="B4526" t="str">
            <v>SUMIDOURO RETANGULAR, EM ALVENARIA COM BLOCOS DE CONCRETO, DIMENSÕES INTERNAS: 1,6 X 5,8 X 3,0 M, ÁREA DE INFILTRAÇÃO: 50 M² (PARA 20 CONTRIBUINTES). AF_05/2018</v>
          </cell>
          <cell r="C4526" t="str">
            <v>UN</v>
          </cell>
          <cell r="D4526">
            <v>6504.45</v>
          </cell>
        </row>
        <row r="4527">
          <cell r="A4527">
            <v>98109</v>
          </cell>
          <cell r="B4527" t="str">
            <v>CAIXA DE GORDURA ESPECIAL (CAPACIDADE: 312 L - PARA ATÉ 146 PESSOAS SERVIDAS NO PICO), RETANGULAR, EM ALVENARIA COM BLOCOS DE CONCRETO, DIMENSÕES INTERNAS = 0,4X1,2 M, ALTURA INTERNA = 1 M. AF_05/2018</v>
          </cell>
          <cell r="C4527" t="str">
            <v>UN</v>
          </cell>
          <cell r="D4527">
            <v>575.92999999999995</v>
          </cell>
        </row>
        <row r="4528">
          <cell r="A4528">
            <v>98110</v>
          </cell>
          <cell r="B4528" t="str">
            <v>CAIXA DE GORDURA PEQUENA (CAPACIDADE: 19 L), CIRCULAR, EM PVC, DIÂMETRO INTERNO= 0,3 M. AF_05/2018</v>
          </cell>
          <cell r="C4528" t="str">
            <v>UN</v>
          </cell>
          <cell r="D4528">
            <v>394.55</v>
          </cell>
        </row>
        <row r="4529">
          <cell r="A4529">
            <v>98111</v>
          </cell>
          <cell r="B4529" t="str">
            <v>CAIXA DE INSPEÇÃO PARA ATERRAMENTO, CIRCULAR, EM POLIETILENO, DIÂMETRO INTERNO = 0,3 M. AF_05/2018</v>
          </cell>
          <cell r="C4529" t="str">
            <v>UN</v>
          </cell>
          <cell r="D4529">
            <v>19.95</v>
          </cell>
        </row>
        <row r="4530">
          <cell r="A4530">
            <v>98114</v>
          </cell>
          <cell r="B4530" t="str">
            <v>TAMPA CIRCULAR PARA ESGOTO E DRENAGEM, EM FERRO FUNDIDO, DIÂMETRO INTERNO = 0,6 M. AF_05/2018</v>
          </cell>
          <cell r="C4530" t="str">
            <v>UN</v>
          </cell>
          <cell r="D4530">
            <v>372.93</v>
          </cell>
        </row>
        <row r="4531">
          <cell r="A4531">
            <v>98115</v>
          </cell>
          <cell r="B4531" t="str">
            <v>TAMPA CIRCULAR PARA ESGOTO E DRENAGEM, EM CONCRETO PRÉ-MOLDADO, DIÂMETRO INTERNO = 0,6 M. AF_05/2018</v>
          </cell>
          <cell r="C4531" t="str">
            <v>UN</v>
          </cell>
          <cell r="D4531">
            <v>81.16</v>
          </cell>
        </row>
        <row r="4532">
          <cell r="A4532">
            <v>89957</v>
          </cell>
          <cell r="B4532" t="str">
            <v>PONTO DE CONSUMO TERMINAL DE ÁGUA FRIA (SUBRAMAL) COM TUBULAÇÃO DE PVC, DN 25 MM, INSTALADO EM RAMAL DE ÁGUA, INCLUSOS RASGO E CHUMBAMENTO EM ALVENARIA. AF_12/2014</v>
          </cell>
          <cell r="C4532" t="str">
            <v>UN</v>
          </cell>
          <cell r="D4532">
            <v>95.66</v>
          </cell>
        </row>
        <row r="4533">
          <cell r="A4533">
            <v>89959</v>
          </cell>
          <cell r="B4533" t="str">
            <v>PONTO DE CONSUMO TERMINAL DE ÁGUA QUENTE (SUBRAMAL) COM TUBULAÇÃO DE CPVC, DN 22 MM, INSTALADO EM RAMAL DE ÁGUA, INCLUSOS RASGO E CHUMBAMENTO EM ALVENARIA. AF_12/2014</v>
          </cell>
          <cell r="C4533" t="str">
            <v>UN</v>
          </cell>
          <cell r="D4533">
            <v>177.04</v>
          </cell>
        </row>
        <row r="4534">
          <cell r="A4534" t="str">
            <v>74093/1</v>
          </cell>
          <cell r="B4534" t="str">
            <v>VALVULA PE COM CRIVO BRONZE 1.1/4" - FORNECIMENTO E INSTALACAO</v>
          </cell>
          <cell r="C4534" t="str">
            <v>UN</v>
          </cell>
          <cell r="D4534">
            <v>69.16</v>
          </cell>
        </row>
        <row r="4535">
          <cell r="A4535" t="str">
            <v>74169/1</v>
          </cell>
          <cell r="B4535" t="str">
            <v>REGISTRO/VALVULA GLOBO ANGULAR 45 GRAUS EM LATAO PARA HIDRANTES DE INCÊNDIO PREDIAL DN 2.1/2, COM VOLANTE, CLASSE DE PRESSAO DE ATE 200 PSI - FORNECIMENTO E INSTALACAO</v>
          </cell>
          <cell r="C4535" t="str">
            <v>UN</v>
          </cell>
          <cell r="D4535">
            <v>162.57</v>
          </cell>
        </row>
        <row r="4536">
          <cell r="A4536">
            <v>89349</v>
          </cell>
          <cell r="B4536" t="str">
            <v>REGISTRO DE PRESSÃO BRUTO, LATÃO, ROSCÁVEL, 1/2", FORNECIDO E INSTALADO EM RAMAL DE ÁGUA. AF_12/2014</v>
          </cell>
          <cell r="C4536" t="str">
            <v>UN</v>
          </cell>
          <cell r="D4536">
            <v>21.15</v>
          </cell>
        </row>
        <row r="4537">
          <cell r="A4537">
            <v>89351</v>
          </cell>
          <cell r="B4537" t="str">
            <v>REGISTRO DE PRESSÃO BRUTO, LATÃO,  ROSCÁVEL, 3/4, FORNECIDO E INSTALADO EM RAMAL DE ÁGUA. AF_12/2014</v>
          </cell>
          <cell r="C4537" t="str">
            <v>UN</v>
          </cell>
          <cell r="D4537">
            <v>23.97</v>
          </cell>
        </row>
        <row r="4538">
          <cell r="A4538">
            <v>89352</v>
          </cell>
          <cell r="B4538" t="str">
            <v>REGISTRO DE GAVETA BRUTO, LATÃO, ROSCÁVEL, 1/2", FORNECIDO E INSTALADO EM RAMAL DE ÁGUA. AF_12/2014</v>
          </cell>
          <cell r="C4538" t="str">
            <v>UN</v>
          </cell>
          <cell r="D4538">
            <v>27.14</v>
          </cell>
        </row>
        <row r="4539">
          <cell r="A4539">
            <v>89353</v>
          </cell>
          <cell r="B4539" t="str">
            <v>REGISTRO DE GAVETA BRUTO, LATÃO, ROSCÁVEL, 3/4", FORNECIDO E INSTALADO EM RAMAL DE ÁGUA. AF_12/2014</v>
          </cell>
          <cell r="C4539" t="str">
            <v>UN</v>
          </cell>
          <cell r="D4539">
            <v>28.27</v>
          </cell>
        </row>
        <row r="4540">
          <cell r="A4540">
            <v>89354</v>
          </cell>
          <cell r="B4540" t="str">
            <v>MISTURADOR MONOCOMANDO PARA CHUVEIRO, BASE BRUTA E ACABAMENTO CROMADO, FORNECIDO E INSTALADO EM RAMAL DE ÁGUA. AF_12/2014</v>
          </cell>
          <cell r="C4540" t="str">
            <v>UN</v>
          </cell>
          <cell r="D4540">
            <v>237.58</v>
          </cell>
        </row>
        <row r="4541">
          <cell r="A4541">
            <v>89969</v>
          </cell>
          <cell r="B4541" t="str">
            <v>KIT DE REGISTRO DE PRESSÃO BRUTO DE LATÃO ½", INCLUSIVE CONEXÕES,  ROSCÁVEL, INSTALADO EM RAMAL DE ÁGUA FRIA - FORNECIMENTO E INSTALAÇÃO. AF_12/2014</v>
          </cell>
          <cell r="C4541" t="str">
            <v>UN</v>
          </cell>
          <cell r="D4541">
            <v>30.98</v>
          </cell>
        </row>
        <row r="4542">
          <cell r="A4542">
            <v>89970</v>
          </cell>
          <cell r="B4542" t="str">
            <v>KIT DE REGISTRO DE PRESSÃO BRUTO DE LATÃO ¾", INCLUSIVE CONEXÕES, ROSCÁVEL, INSTALADO EM RAMAL DE ÁGUA FRIA - FORNECIMENTO E INSTALAÇÃO. AF_12/2014</v>
          </cell>
          <cell r="C4542" t="str">
            <v>UN</v>
          </cell>
          <cell r="D4542">
            <v>33.950000000000003</v>
          </cell>
        </row>
        <row r="4543">
          <cell r="A4543">
            <v>89971</v>
          </cell>
          <cell r="B4543" t="str">
            <v>KIT DE REGISTRO DE GAVETA BRUTO DE LATÃO ½", INCLUSIVE CONEXÕES, ROSCÁVEL, INSTALADO EM RAMAL DE ÁGUA FRIA - FORNECIMENTO E INSTALAÇÃO. AF_12/2014</v>
          </cell>
          <cell r="C4543" t="str">
            <v>UN</v>
          </cell>
          <cell r="D4543">
            <v>35.14</v>
          </cell>
        </row>
        <row r="4544">
          <cell r="A4544">
            <v>89972</v>
          </cell>
          <cell r="B4544" t="str">
            <v>KIT DE REGISTRO DE GAVETA BRUTO DE LATÃO ¾", INCLUSIVE CONEXÕES, ROSCÁVEL, INSTALADO EM RAMAL DE ÁGUA FRIA - FORNECIMENTO E INSTALAÇÃO. AF_12/2014</v>
          </cell>
          <cell r="C4544" t="str">
            <v>UN</v>
          </cell>
          <cell r="D4544">
            <v>37.75</v>
          </cell>
        </row>
        <row r="4545">
          <cell r="A4545">
            <v>89973</v>
          </cell>
          <cell r="B4545" t="str">
            <v>KIT DE MISTURADOR BASE BRUTA DE LATÃO ¾" MONOCOMANDO PARA CHUVEIRO, INCLUSIVE CONEXÕES, INSTALADO EM RAMAL DE ÁGUA - FORNECIMENTO E INSTALAÇÃO. AF_12/2014</v>
          </cell>
          <cell r="C4545" t="str">
            <v>UN</v>
          </cell>
          <cell r="D4545">
            <v>423.65</v>
          </cell>
        </row>
        <row r="4546">
          <cell r="A4546">
            <v>89974</v>
          </cell>
          <cell r="B4546" t="str">
            <v>KIT DE TÊ MISTURADOR EM CPVC ¾" COM DUPLO COMANDO PARA CHUVEIRO, INCLUSIVE CONEXÕES, INSTALADO EM RAMAL DE ÁGUA - FORNECIMENTO E INSTALAÇÃO. AF_12/2014</v>
          </cell>
          <cell r="C4546" t="str">
            <v>UN</v>
          </cell>
          <cell r="D4546">
            <v>250.76</v>
          </cell>
        </row>
        <row r="4547">
          <cell r="A4547">
            <v>89984</v>
          </cell>
          <cell r="B4547" t="str">
            <v>REGISTRO DE PRESSÃO BRUTO, LATÃO, ROSCÁVEL, 1/2", COM ACABAMENTO E CANOPLA CROMADOS. FORNECIDO E INSTALADO EM RAMAL DE ÁGUA. AF_12/2014</v>
          </cell>
          <cell r="C4547" t="str">
            <v>UN</v>
          </cell>
          <cell r="D4547">
            <v>57.08</v>
          </cell>
        </row>
        <row r="4548">
          <cell r="A4548">
            <v>89985</v>
          </cell>
          <cell r="B4548" t="str">
            <v>REGISTRO DE PRESSÃO BRUTO, LATÃO, ROSCÁVEL, 3/4", COM ACABAMENTO E CANOPLA CROMADOS. FORNECIDO E INSTALADO EM RAMAL DE ÁGUA. AF_12/2014</v>
          </cell>
          <cell r="C4548" t="str">
            <v>UN</v>
          </cell>
          <cell r="D4548">
            <v>58.71</v>
          </cell>
        </row>
        <row r="4549">
          <cell r="A4549">
            <v>89986</v>
          </cell>
          <cell r="B4549" t="str">
            <v>REGISTRO DE GAVETA BRUTO, LATÃO, ROSCÁVEL, 1/2", COM ACABAMENTO E CANOPLA CROMADOS. FORNECIDO E INSTALADO EM RAMAL DE ÁGUA. AF_12/2014</v>
          </cell>
          <cell r="C4549" t="str">
            <v>UN</v>
          </cell>
          <cell r="D4549">
            <v>55.71</v>
          </cell>
        </row>
        <row r="4550">
          <cell r="A4550">
            <v>89987</v>
          </cell>
          <cell r="B4550" t="str">
            <v>REGISTRO DE GAVETA BRUTO, LATÃO, ROSCÁVEL, 3/4", COM ACABAMENTO E CANOPLA CROMADOS. FORNECIDO E INSTALADO EM RAMAL DE ÁGUA. AF_12/2014</v>
          </cell>
          <cell r="C4550" t="str">
            <v>UN</v>
          </cell>
          <cell r="D4550">
            <v>61.72</v>
          </cell>
        </row>
        <row r="4551">
          <cell r="A4551">
            <v>90371</v>
          </cell>
          <cell r="B4551" t="str">
            <v>REGISTRO DE ESFERA, PVC, ROSCÁVEL, 3/4", FORNECIDO E INSTALADO EM RAMAL DE ÁGUA. AF_03/2015</v>
          </cell>
          <cell r="C4551" t="str">
            <v>UN</v>
          </cell>
          <cell r="D4551">
            <v>15.09</v>
          </cell>
        </row>
        <row r="4552">
          <cell r="A4552">
            <v>94489</v>
          </cell>
          <cell r="B4552" t="str">
            <v>REGISTRO DE ESFERA, PVC, SOLDÁVEL, DN  25 MM, INSTALADO EM RESERVAÇÃO DE ÁGUA DE EDIFICAÇÃO QUE POSSUA RESERVATÓRIO DE FIBRA/FIBROCIMENTO   FORNECIMENTO E INSTALAÇÃO. AF_06/2016</v>
          </cell>
          <cell r="C4552" t="str">
            <v>UN</v>
          </cell>
          <cell r="D4552">
            <v>12.38</v>
          </cell>
        </row>
        <row r="4553">
          <cell r="A4553">
            <v>94490</v>
          </cell>
          <cell r="B4553" t="str">
            <v>REGISTRO DE ESFERA, PVC, SOLDÁVEL, DN  32 MM, INSTALADO EM RESERVAÇÃO DE ÁGUA DE EDIFICAÇÃO QUE POSSUA RESERVATÓRIO DE FIBRA/FIBROCIMENTO   FORNECIMENTO E INSTALAÇÃO. AF_06/2016</v>
          </cell>
          <cell r="C4553" t="str">
            <v>UN</v>
          </cell>
          <cell r="D4553">
            <v>20.85</v>
          </cell>
        </row>
        <row r="4554">
          <cell r="A4554">
            <v>94491</v>
          </cell>
          <cell r="B4554" t="str">
            <v>REGISTRO DE ESFERA, PVC, SOLDÁVEL, DN  40 MM, INSTALADO EM RESERVAÇÃO DE ÁGUA DE EDIFICAÇÃO QUE POSSUA RESERVATÓRIO DE FIBRA/FIBROCIMENTO   FORNECIMENTO E INSTALAÇÃO. AF_06/2016</v>
          </cell>
          <cell r="C4554" t="str">
            <v>UN</v>
          </cell>
          <cell r="D4554">
            <v>29.36</v>
          </cell>
        </row>
        <row r="4555">
          <cell r="A4555">
            <v>94492</v>
          </cell>
          <cell r="B4555" t="str">
            <v>REGISTRO DE ESFERA, PVC, SOLDÁVEL, DN  50 MM, INSTALADO EM RESERVAÇÃO DE ÁGUA DE EDIFICAÇÃO QUE POSSUA RESERVATÓRIO DE FIBRA/FIBROCIMENTO   FORNECIMENTO E INSTALAÇÃO. AF_06/2016</v>
          </cell>
          <cell r="C4555" t="str">
            <v>UN</v>
          </cell>
          <cell r="D4555">
            <v>29.96</v>
          </cell>
        </row>
        <row r="4556">
          <cell r="A4556">
            <v>94493</v>
          </cell>
          <cell r="B4556" t="str">
            <v>REGISTRO DE ESFERA, PVC, SOLDÁVEL, DN  60 MM, INSTALADO EM RESERVAÇÃO DE ÁGUA DE EDIFICAÇÃO QUE POSSUA RESERVATÓRIO DE FIBRA/FIBROCIMENTO   FORNECIMENTO E INSTALAÇÃO. AF_06/2016</v>
          </cell>
          <cell r="C4556" t="str">
            <v>UN</v>
          </cell>
          <cell r="D4556">
            <v>54.8</v>
          </cell>
        </row>
        <row r="4557">
          <cell r="A4557">
            <v>94494</v>
          </cell>
          <cell r="B4557" t="str">
            <v>REGISTRO DE GAVETA BRUTO, LATÃO, ROSCÁVEL, 3/4, INSTALADO EM RESERVAÇÃO DE ÁGUA DE EDIFICAÇÃO QUE POSSUA RESERVATÓRIO DE FIBRA/FIBROCIMENTO  FORNECIMENTO E INSTALAÇÃO. AF_06/2016</v>
          </cell>
          <cell r="C4557" t="str">
            <v>UN</v>
          </cell>
          <cell r="D4557">
            <v>46.58</v>
          </cell>
        </row>
        <row r="4558">
          <cell r="A4558">
            <v>94495</v>
          </cell>
          <cell r="B4558" t="str">
            <v>REGISTRO DE GAVETA BRUTO, LATÃO, ROSCÁVEL, 1, INSTALADO EM RESERVAÇÃO DE ÁGUA DE EDIFICAÇÃO QUE POSSUA RESERVATÓRIO DE FIBRA/FIBROCIMENTO  FORNECIMENTO E INSTALAÇÃO. AF_06/2016</v>
          </cell>
          <cell r="C4558" t="str">
            <v>UN</v>
          </cell>
          <cell r="D4558">
            <v>59.13</v>
          </cell>
        </row>
        <row r="4559">
          <cell r="A4559">
            <v>94496</v>
          </cell>
          <cell r="B4559" t="str">
            <v>REGISTRO DE GAVETA BRUTO, LATÃO, ROSCÁVEL, 1 1/4, INSTALADO EM RESERVAÇÃO DE ÁGUA DE EDIFICAÇÃO QUE POSSUA RESERVATÓRIO DE FIBRA/FIBROCIMENTO  FORNECIMENTO E INSTALAÇÃO. AF_06/2016</v>
          </cell>
          <cell r="C4559" t="str">
            <v>UN</v>
          </cell>
          <cell r="D4559">
            <v>72.17</v>
          </cell>
        </row>
        <row r="4560">
          <cell r="A4560">
            <v>94497</v>
          </cell>
          <cell r="B4560" t="str">
            <v>REGISTRO DE GAVETA BRUTO, LATÃO, ROSCÁVEL, 1 1/2, INSTALADO EM RESERVAÇÃO DE ÁGUA DE EDIFICAÇÃO QUE POSSUA RESERVATÓRIO DE FIBRA/FIBROCIMENTO  FORNECIMENTO E INSTALAÇÃO. AF_06/2016</v>
          </cell>
          <cell r="C4560" t="str">
            <v>UN</v>
          </cell>
          <cell r="D4560">
            <v>84.42</v>
          </cell>
        </row>
        <row r="4561">
          <cell r="A4561">
            <v>94498</v>
          </cell>
          <cell r="B4561" t="str">
            <v>REGISTRO DE GAVETA BRUTO, LATÃO, ROSCÁVEL, 2, INSTALADO EM RESERVAÇÃO DE ÁGUA DE EDIFICAÇÃO QUE POSSUA RESERVATÓRIO DE FIBRA/FIBROCIMENTO  FORNECIMENTO E INSTALAÇÃO. AF_06/2016</v>
          </cell>
          <cell r="C4561" t="str">
            <v>UN</v>
          </cell>
          <cell r="D4561">
            <v>108.8</v>
          </cell>
        </row>
        <row r="4562">
          <cell r="A4562">
            <v>94499</v>
          </cell>
          <cell r="B4562" t="str">
            <v>REGISTRO DE GAVETA BRUTO, LATÃO, ROSCÁVEL, 2 1/2, INSTALADO EM RESERVAÇÃO DE ÁGUA DE EDIFICAÇÃO QUE POSSUA RESERVATÓRIO DE FIBRA/FIBROCIMENTO  FORNECIMENTO E INSTALAÇÃO. AF_06/2016</v>
          </cell>
          <cell r="C4562" t="str">
            <v>UN</v>
          </cell>
          <cell r="D4562">
            <v>196.96</v>
          </cell>
        </row>
        <row r="4563">
          <cell r="A4563">
            <v>94500</v>
          </cell>
          <cell r="B4563" t="str">
            <v>REGISTRO DE GAVETA BRUTO, LATÃO, ROSCÁVEL, 3, INSTALADO EM RESERVAÇÃO DE ÁGUA DE EDIFICAÇÃO QUE POSSUA RESERVATÓRIO DE FIBRA/FIBROCIMENTO  FORNECIMENTO E INSTALAÇÃO. AF_06/2016</v>
          </cell>
          <cell r="C4563" t="str">
            <v>UN</v>
          </cell>
          <cell r="D4563">
            <v>234.03</v>
          </cell>
        </row>
        <row r="4564">
          <cell r="A4564">
            <v>94501</v>
          </cell>
          <cell r="B4564" t="str">
            <v>REGISTRO DE GAVETA BRUTO, LATÃO, ROSCÁVEL, 4, INSTALADO EM RESERVAÇÃO DE ÁGUA DE EDIFICAÇÃO QUE POSSUA RESERVATÓRIO DE FIBRA/FIBROCIMENTO  FORNECIMENTO E INSTALAÇÃO. AF_06/2016</v>
          </cell>
          <cell r="C4564" t="str">
            <v>UN</v>
          </cell>
          <cell r="D4564">
            <v>457.39</v>
          </cell>
        </row>
        <row r="4565">
          <cell r="A4565">
            <v>94792</v>
          </cell>
          <cell r="B4565" t="str">
            <v>REGISTRO DE GAVETA BRUTO, LATÃO, ROSCÁVEL, 1, COM ACABAMENTO E CANOPLA CROMADOS, INSTALADO EM RESERVAÇÃO DE ÁGUA DE EDIFICAÇÃO QUE POSSUA RESERVATÓRIO DE FIBRA/FIBROCIMENTO  FORNECIMENTO E INSTALAÇÃO. AF_06/2016</v>
          </cell>
          <cell r="C4565" t="str">
            <v>UN</v>
          </cell>
          <cell r="D4565">
            <v>89.68</v>
          </cell>
        </row>
        <row r="4566">
          <cell r="A4566">
            <v>94793</v>
          </cell>
          <cell r="B4566" t="str">
            <v>REGISTRO DE GAVETA BRUTO, LATÃO, ROSCÁVEL, 1 1/4, COM ACABAMENTO E CANOPLA CROMADOS, INSTALADO EM RESERVAÇÃO DE ÁGUA DE EDIFICAÇÃO QUE POSSUA RESERVATÓRIO DE FIBRA/FIBROCIMENTO  FORNECIMENTO E INSTALAÇÃO. AF_06/2016</v>
          </cell>
          <cell r="C4566" t="str">
            <v>UN</v>
          </cell>
          <cell r="D4566">
            <v>115.59</v>
          </cell>
        </row>
        <row r="4567">
          <cell r="A4567">
            <v>94794</v>
          </cell>
          <cell r="B4567" t="str">
            <v>REGISTRO DE GAVETA BRUTO, LATÃO, ROSCÁVEL, 1 1/2, COM ACABAMENTO E CANOPLA CROMADOS, INSTALADO EM RESERVAÇÃO DE ÁGUA DE EDIFICAÇÃO QUE POSSUA RESERVATÓRIO DE FIBRA/FIBROCIMENTO  FORNECIMENTO E INSTALAÇÃO. AF_06/2016</v>
          </cell>
          <cell r="C4567" t="str">
            <v>UN</v>
          </cell>
          <cell r="D4567">
            <v>119.73</v>
          </cell>
        </row>
        <row r="4568">
          <cell r="A4568">
            <v>94795</v>
          </cell>
          <cell r="B4568" t="str">
            <v>TORNEIRA DE BOIA, ROSCÁVEL, 1/2 , FORNECIDA E INSTALADA EM RESERVAÇÃO DE ÁGUA. AF_06/2016</v>
          </cell>
          <cell r="C4568" t="str">
            <v>UN</v>
          </cell>
          <cell r="D4568">
            <v>21.27</v>
          </cell>
        </row>
        <row r="4569">
          <cell r="A4569">
            <v>94796</v>
          </cell>
          <cell r="B4569" t="str">
            <v>TORNEIRA DE BOIA, ROSCÁVEL, 3/4 , FORNECIDA E INSTALADA EM RESERVAÇÃO DE ÁGUA. AF_06/2016</v>
          </cell>
          <cell r="C4569" t="str">
            <v>UN</v>
          </cell>
          <cell r="D4569">
            <v>24.81</v>
          </cell>
        </row>
        <row r="4570">
          <cell r="A4570">
            <v>94797</v>
          </cell>
          <cell r="B4570" t="str">
            <v>TORNEIRA DE BOIA, ROSCÁVEL, 1, FORNECIDA E INSTALADA EM RESERVAÇÃO DE ÁGUA. AF_06/2016</v>
          </cell>
          <cell r="C4570" t="str">
            <v>UN</v>
          </cell>
          <cell r="D4570">
            <v>37.72</v>
          </cell>
        </row>
        <row r="4571">
          <cell r="A4571">
            <v>94798</v>
          </cell>
          <cell r="B4571" t="str">
            <v>TORNEIRA DE BOIA, ROSCÁVEL, 1 1/4 , FORNECIDA E INSTALADA EM RESERVAÇÃO DE ÁGUA. AF_06/2016</v>
          </cell>
          <cell r="C4571" t="str">
            <v>UN</v>
          </cell>
          <cell r="D4571">
            <v>81.47</v>
          </cell>
        </row>
        <row r="4572">
          <cell r="A4572">
            <v>94799</v>
          </cell>
          <cell r="B4572" t="str">
            <v>TORNEIRA DE BOIA, ROSCÁVEL, 1 1/2 , FORNECIDA E INSTALADA EM RESERVAÇÃO DE ÁGUA. AF_06/2016</v>
          </cell>
          <cell r="C4572" t="str">
            <v>UN</v>
          </cell>
          <cell r="D4572">
            <v>79.16</v>
          </cell>
        </row>
        <row r="4573">
          <cell r="A4573">
            <v>94800</v>
          </cell>
          <cell r="B4573" t="str">
            <v>TORNEIRA DE BOIA, ROSCÁVEL, 2, FORNECIDA E INSTALADA EM RESERVAÇÃO DE ÁGUA. AF_06/2016</v>
          </cell>
          <cell r="C4573" t="str">
            <v>UN</v>
          </cell>
          <cell r="D4573">
            <v>134.59</v>
          </cell>
        </row>
        <row r="4574">
          <cell r="A4574">
            <v>95248</v>
          </cell>
          <cell r="B4574" t="str">
            <v>VÁLVULA DE ESFERA BRUTA, BRONZE, ROSCÁVEL, 1/2  , INSTALADO EM RESERVAÇÃO DE ÁGUA DE EDIFICAÇÃO QUE POSSUA RESERVATÓRIO DE FIBRA/FIBROCIMENTO - FORNECIMENTO E INSTALAÇÃO. AF_06/2016</v>
          </cell>
          <cell r="C4574" t="str">
            <v>UN</v>
          </cell>
          <cell r="D4574">
            <v>55.72</v>
          </cell>
        </row>
        <row r="4575">
          <cell r="A4575">
            <v>95249</v>
          </cell>
          <cell r="B4575" t="str">
            <v>VÁLVULA DE ESFERA BRUTA, BRONZE, ROSCÁVEL, 3/4'', INSTALADO EM RESERVAÇÃO DE ÁGUA DE EDIFICAÇÃO QUE POSSUA RESERVATÓRIO DE FIBRA/FIBROCIMENTO - FORNECIMENTO E INSTALAÇÃO. AF_06/2016</v>
          </cell>
          <cell r="C4575" t="str">
            <v>UN</v>
          </cell>
          <cell r="D4575">
            <v>60.47</v>
          </cell>
        </row>
        <row r="4576">
          <cell r="A4576">
            <v>95250</v>
          </cell>
          <cell r="B4576" t="str">
            <v>VÁLVULA DE ESFERA BRUTA, BRONZE, ROSCÁVEL, 1'', INSTALADO EM RESERVAÇÃO DE ÁGUA DE EDIFICAÇÃO QUE POSSUA RESERVATÓRIO DE FIBRA/FIBROCIMENTO -   FORNECIMENTO E INSTALAÇÃO. AF_06/2016</v>
          </cell>
          <cell r="C4576" t="str">
            <v>UN</v>
          </cell>
          <cell r="D4576">
            <v>72.930000000000007</v>
          </cell>
        </row>
        <row r="4577">
          <cell r="A4577">
            <v>95251</v>
          </cell>
          <cell r="B4577" t="str">
            <v>VÁLVULA DE ESFERA BRUTA, BRONZE, ROSCÁVEL, 1 1/4'', INSTALADO EM RESERVAÇÃO DE ÁGUA DE EDIFICAÇÃO QUE POSSUA RESERVATÓRIO DE FIBRA/FIBROCIMENTO -   FORNECIMENTO E INSTALAÇÃO. AF_06/2016</v>
          </cell>
          <cell r="C4577" t="str">
            <v>UN</v>
          </cell>
          <cell r="D4577">
            <v>97.12</v>
          </cell>
        </row>
        <row r="4578">
          <cell r="A4578">
            <v>95252</v>
          </cell>
          <cell r="B4578" t="str">
            <v>VÁLVULA DE ESFERA BRUTA, BRONZE, ROSCÁVEL, 1 1/2'', INSTALADO EM RESERVAÇÃO DE ÁGUA DE EDIFICAÇÃO QUE POSSUA RESERVATÓRIO DE FIBRA/FIBROCIMENTO -   FORNECIMENTO E INSTALAÇÃO. AF_06/2016</v>
          </cell>
          <cell r="C4578" t="str">
            <v>UN</v>
          </cell>
          <cell r="D4578">
            <v>111.8</v>
          </cell>
        </row>
        <row r="4579">
          <cell r="A4579">
            <v>95253</v>
          </cell>
          <cell r="B4579" t="str">
            <v>VÁLVULA DE ESFERA BRUTA, BRONZE, ROSCÁVEL, 2'', INSTALADO EM RESERVAÇÃO DE ÁGUA DE EDIFICAÇÃO QUE POSSUA RESERVATÓRIO DE FIBRA/FIBROCIMENTO - FORNECIMENTO E INSTALAÇÃO. AF_06/2016</v>
          </cell>
          <cell r="C4579" t="str">
            <v>UN</v>
          </cell>
          <cell r="D4579">
            <v>159.80000000000001</v>
          </cell>
        </row>
        <row r="4580">
          <cell r="A4580">
            <v>99619</v>
          </cell>
          <cell r="B4580" t="str">
            <v>VÁLVULA DE RETENÇÃO HORIZONTAL, DE BRONZE, ROSCÁVEL, 3/4" - FORNECIMENTO E INSTALAÇÃO. AF_01/2019</v>
          </cell>
          <cell r="C4580" t="str">
            <v>UN</v>
          </cell>
          <cell r="D4580">
            <v>51.32</v>
          </cell>
        </row>
        <row r="4581">
          <cell r="A4581">
            <v>99620</v>
          </cell>
          <cell r="B4581" t="str">
            <v>VÁLVULA DE RETENÇÃO HORIZONTAL, DE BRONZE, ROSCÁVEL, 1" - FORNECIMENTO E INSTALAÇÃO. AF_01/2019</v>
          </cell>
          <cell r="C4581" t="str">
            <v>UN</v>
          </cell>
          <cell r="D4581">
            <v>85.7</v>
          </cell>
        </row>
        <row r="4582">
          <cell r="A4582">
            <v>99621</v>
          </cell>
          <cell r="B4582" t="str">
            <v>VÁLVULA DE RETENÇÃO HORIZONTAL, DE BRONZE, ROSCÁVEL, 1 1/4" - FORNECIMENTO E INSTALAÇÃO. AF_01/2019</v>
          </cell>
          <cell r="C4582" t="str">
            <v>UN</v>
          </cell>
          <cell r="D4582">
            <v>116.55</v>
          </cell>
        </row>
        <row r="4583">
          <cell r="A4583">
            <v>99622</v>
          </cell>
          <cell r="B4583" t="str">
            <v>VÁLVULA DE RETENÇÃO HORIZONTAL, DE BRONZE, ROSCÁVEL, 1 1/2"  - FORNECIMENTO E INSTALAÇÃO. AF_01/2019</v>
          </cell>
          <cell r="C4583" t="str">
            <v>UN</v>
          </cell>
          <cell r="D4583">
            <v>127.25</v>
          </cell>
        </row>
        <row r="4584">
          <cell r="A4584">
            <v>99623</v>
          </cell>
          <cell r="B4584" t="str">
            <v>VÁLVULA DE RETENÇÃO HORIZONTAL, DE BRONZE, ROSCÁVEL, 2"  - FORNECIMENTO E INSTALAÇÃO. AF_01/2019</v>
          </cell>
          <cell r="C4584" t="str">
            <v>UN</v>
          </cell>
          <cell r="D4584">
            <v>169.28</v>
          </cell>
        </row>
        <row r="4585">
          <cell r="A4585">
            <v>99624</v>
          </cell>
          <cell r="B4585" t="str">
            <v>VÁLVULA DE RETENÇÃO HORIZONTAL, DE BRONZE, ROSCÁVEL, 2 1/2" - FORNECIMENTO E INSTALAÇÃO. AF_01/2019</v>
          </cell>
          <cell r="C4585" t="str">
            <v>UN</v>
          </cell>
          <cell r="D4585">
            <v>230.59</v>
          </cell>
        </row>
        <row r="4586">
          <cell r="A4586">
            <v>99625</v>
          </cell>
          <cell r="B4586" t="str">
            <v>VÁLVULA DE RETENÇÃO HORIZONTAL, DE BRONZE, ROSCÁVEL, 3" - FORNECIMENTO E INSTALAÇÃO. AF_01/2019</v>
          </cell>
          <cell r="C4586" t="str">
            <v>UN</v>
          </cell>
          <cell r="D4586">
            <v>309.52</v>
          </cell>
        </row>
        <row r="4587">
          <cell r="A4587">
            <v>99626</v>
          </cell>
          <cell r="B4587" t="str">
            <v>VÁLVULA DE RETENÇÃO HORIZONTAL, DE BRONZE, ROSCÁVEL, 4" - FORNECIMENTO E INSTALAÇÃO. AF_01/2019</v>
          </cell>
          <cell r="C4587" t="str">
            <v>UN</v>
          </cell>
          <cell r="D4587">
            <v>464.69</v>
          </cell>
        </row>
        <row r="4588">
          <cell r="A4588">
            <v>99627</v>
          </cell>
          <cell r="B4588" t="str">
            <v>VÁLVULA DE RETENÇÃO VERTICAL, DE BRONZE, ROSCÁVEL, 1/2" - FORNECIMENTO E INSTALAÇÃO. AF_01/2019</v>
          </cell>
          <cell r="C4588" t="str">
            <v>UN</v>
          </cell>
          <cell r="D4588">
            <v>52.37</v>
          </cell>
        </row>
        <row r="4589">
          <cell r="A4589">
            <v>99628</v>
          </cell>
          <cell r="B4589" t="str">
            <v>VÁLVULA DE RETENÇÃO VERTICAL, DE BRONZE, ROSCÁVEL, 3/4" - FORNECIMENTO E INSTALAÇÃO. AF_01/2019</v>
          </cell>
          <cell r="C4589" t="str">
            <v>UN</v>
          </cell>
          <cell r="D4589">
            <v>35.26</v>
          </cell>
        </row>
        <row r="4590">
          <cell r="A4590">
            <v>99629</v>
          </cell>
          <cell r="B4590" t="str">
            <v>VÁLVULA DE RETENÇÃO VERTICAL, DE BRONZE, ROSCÁVEL, 1" - FORNECIMENTO E INSTALAÇÃO. AF_01/2019</v>
          </cell>
          <cell r="C4590" t="str">
            <v>UN</v>
          </cell>
          <cell r="D4590">
            <v>56.22</v>
          </cell>
        </row>
        <row r="4591">
          <cell r="A4591">
            <v>99630</v>
          </cell>
          <cell r="B4591" t="str">
            <v>VÁLVULA DE RETENÇÃO VERTICAL, DE BRONZE, ROSCÁVEL, 1 1/4" - FORNECIMENTO E INSTALAÇÃO. AF_01/2019</v>
          </cell>
          <cell r="C4591" t="str">
            <v>UN</v>
          </cell>
          <cell r="D4591">
            <v>72.510000000000005</v>
          </cell>
        </row>
        <row r="4592">
          <cell r="A4592">
            <v>99631</v>
          </cell>
          <cell r="B4592" t="str">
            <v>VÁLVULA DE RETENÇÃO VERTICAL, DE BRONZE, ROSCÁVEL, 1 1/2" - FORNECIMENTO E INSTALAÇÃO. AF_01/2019</v>
          </cell>
          <cell r="C4592" t="str">
            <v>UN</v>
          </cell>
          <cell r="D4592">
            <v>79.66</v>
          </cell>
        </row>
        <row r="4593">
          <cell r="A4593">
            <v>99632</v>
          </cell>
          <cell r="B4593" t="str">
            <v>VÁLVULA DE RETENÇÃO VERTICAL, DE BRONZE, ROSCÁVEL, 2" - FORNECIMENTO E INSTALAÇÃO. AF_01/2019</v>
          </cell>
          <cell r="C4593" t="str">
            <v>UN</v>
          </cell>
          <cell r="D4593">
            <v>105.64</v>
          </cell>
        </row>
        <row r="4594">
          <cell r="A4594">
            <v>99633</v>
          </cell>
          <cell r="B4594" t="str">
            <v>VÁLVULA DE RETENÇÃO VERTICAL, DE BRONZE, ROSCÁVEL, 3" - FORNECIMENTO E INSTALAÇÃO. AF_01/2019</v>
          </cell>
          <cell r="C4594" t="str">
            <v>UN</v>
          </cell>
          <cell r="D4594">
            <v>200.65</v>
          </cell>
        </row>
        <row r="4595">
          <cell r="A4595">
            <v>99634</v>
          </cell>
          <cell r="B4595" t="str">
            <v>VÁLVULA DE RETENÇÃO VERTICAL, DE BRONZE, ROSCÁVEL, 4" - FORNECIMENTO E INSTALAÇÃO. AF_01/2019</v>
          </cell>
          <cell r="C4595" t="str">
            <v>UN</v>
          </cell>
          <cell r="D4595">
            <v>327.7</v>
          </cell>
        </row>
        <row r="4596">
          <cell r="A4596">
            <v>99635</v>
          </cell>
          <cell r="B4596" t="str">
            <v>VÁLVULA DE DESCARGA METÁLICA, BASE 1 1/2 ", ACABAMENTO METALICO CROMADO - FORNECIMENTO E INSTALAÇÃO. AF_01/2019</v>
          </cell>
          <cell r="C4596" t="str">
            <v>UN</v>
          </cell>
          <cell r="D4596">
            <v>195.88</v>
          </cell>
        </row>
        <row r="4597">
          <cell r="A4597">
            <v>95634</v>
          </cell>
          <cell r="B4597" t="str">
            <v>KIT CAVALETE PARA MEDIÇÃO DE ÁGUA - ENTRADA PRINCIPAL, EM PVC SOLDÁVEL DN 20 (½")   FORNECIMENTO E INSTALAÇÃO (EXCLUSIVE HIDRÔMETRO). AF_11/2016</v>
          </cell>
          <cell r="C4597" t="str">
            <v>UN</v>
          </cell>
          <cell r="D4597">
            <v>107.78</v>
          </cell>
        </row>
        <row r="4598">
          <cell r="A4598">
            <v>95635</v>
          </cell>
          <cell r="B4598" t="str">
            <v>KIT CAVALETE PARA MEDIÇÃO DE ÁGUA - ENTRADA PRINCIPAL, EM PVC SOLDÁVEL DN 25 (¾")   FORNECIMENTO E INSTALAÇÃO (EXCLUSIVE HIDRÔMETRO). AF_11/2016</v>
          </cell>
          <cell r="C4598" t="str">
            <v>UN</v>
          </cell>
          <cell r="D4598">
            <v>117.21</v>
          </cell>
        </row>
        <row r="4599">
          <cell r="A4599">
            <v>95637</v>
          </cell>
          <cell r="B4599" t="str">
            <v>KIT CAVALETE PARA MEDIÇÃO DE ÁGUA - ENTRADA PRINCIPAL, EM AÇO GALVANIZADO DN 32 (1 ¼)  FORNECIMENTO E INSTALAÇÃO (EXCLUSIVE HIDRÔMETRO). AF_11/2016</v>
          </cell>
          <cell r="C4599" t="str">
            <v>UN</v>
          </cell>
          <cell r="D4599">
            <v>335.13</v>
          </cell>
        </row>
        <row r="4600">
          <cell r="A4600">
            <v>95638</v>
          </cell>
          <cell r="B4600" t="str">
            <v>KIT CAVALETE PARA MEDIÇÃO DE ÁGUA - ENTRADA PRINCIPAL, EM AÇO GALVANIZADO DN 40 (1 ½)  FORNECIMENTO E INSTALAÇÃO (EXCLUSIVE HIDRÔMETRO). AF_11/2016</v>
          </cell>
          <cell r="C4600" t="str">
            <v>UN</v>
          </cell>
          <cell r="D4600">
            <v>404.3</v>
          </cell>
        </row>
        <row r="4601">
          <cell r="A4601">
            <v>95639</v>
          </cell>
          <cell r="B4601" t="str">
            <v>KIT CAVALETE PARA MEDIÇÃO DE ÁGUA - ENTRADA PRINCIPAL, EM AÇO GALVANIZADO DN 50 (2)  FORNECIMENTO E INSTALAÇÃO (EXCLUSIVE HIDRÔMETRO). AF_11/2016</v>
          </cell>
          <cell r="C4601" t="str">
            <v>UN</v>
          </cell>
          <cell r="D4601">
            <v>504.68</v>
          </cell>
        </row>
        <row r="4602">
          <cell r="A4602">
            <v>95641</v>
          </cell>
          <cell r="B4602" t="str">
            <v>KIT CAVALETE PARA MEDIÇÃO DE ÁGUA - ENTRADA INDIVIDUALIZADA, EM PVC DN 25 (¾), PARA 2 MEDIDORES  FORNECIMENTO E INSTALAÇÃO (EXCLUSIVE HIDRÔMETRO). AF_11/2016</v>
          </cell>
          <cell r="C4602" t="str">
            <v>UN</v>
          </cell>
          <cell r="D4602">
            <v>203.03</v>
          </cell>
        </row>
        <row r="4603">
          <cell r="A4603">
            <v>95642</v>
          </cell>
          <cell r="B4603" t="str">
            <v>KIT CAVALETE PARA MEDIÇÃO DE ÁGUA - ENTRADA INDIVIDUALIZADA, EM PVC DN 25 (¾), PARA 3 MEDIDORES  FORNECIMENTO E INSTALAÇÃO (EXCLUSIVE HIDRÔMETRO). AF_11/2016</v>
          </cell>
          <cell r="C4603" t="str">
            <v>UN</v>
          </cell>
          <cell r="D4603">
            <v>300.19</v>
          </cell>
        </row>
        <row r="4604">
          <cell r="A4604">
            <v>95643</v>
          </cell>
          <cell r="B4604" t="str">
            <v>KIT CAVALETE PARA MEDIÇÃO DE ÁGUA - ENTRADA INDIVIDUALIZADA, EM PVC DN 25 (¾), PARA 4 MEDIDORES  FORNECIMENTO E INSTALAÇÃO (EXCLUSIVE HIDRÔMETRO). AF_11/2016</v>
          </cell>
          <cell r="C4604" t="str">
            <v>UN</v>
          </cell>
          <cell r="D4604">
            <v>393.15</v>
          </cell>
        </row>
        <row r="4605">
          <cell r="A4605">
            <v>95644</v>
          </cell>
          <cell r="B4605" t="str">
            <v>KIT CAVALETE PARA MEDIÇÃO DE ÁGUA - ENTRADA INDIVIDUALIZADA, EM PVC DN 32 (1), PARA 1 MEDIDOR  FORNECIMENTO E INSTALAÇÃO (EXCLUSIVE HIDRÔMETRO). AF_11/2016</v>
          </cell>
          <cell r="C4605" t="str">
            <v>UN</v>
          </cell>
          <cell r="D4605">
            <v>146.35</v>
          </cell>
        </row>
        <row r="4606">
          <cell r="A4606">
            <v>95645</v>
          </cell>
          <cell r="B4606" t="str">
            <v>KIT CAVALETE PARA MEDIÇÃO DE ÁGUA - ENTRADA INDIVIDUALIZADA, EM PVC DN 32 (1), PARA 2 MEDIDORES  FORNECIMENTO E INSTALAÇÃO (EXCLUSIVE HIDRÔMETRO). AF_11/2016</v>
          </cell>
          <cell r="C4606" t="str">
            <v>UN</v>
          </cell>
          <cell r="D4606">
            <v>269.12</v>
          </cell>
        </row>
        <row r="4607">
          <cell r="A4607">
            <v>95646</v>
          </cell>
          <cell r="B4607" t="str">
            <v>KIT CAVALETE PARA MEDIÇÃO DE ÁGUA - ENTRADA INDIVIDUALIZADA, EM PVC DN 32 (1), PARA 3 MEDIDORES  FORNECIMENTO E INSTALAÇÃO (EXCLUSIVE HIDRÔMETRO). AF_11/2016</v>
          </cell>
          <cell r="C4607" t="str">
            <v>UN</v>
          </cell>
          <cell r="D4607">
            <v>400.91</v>
          </cell>
        </row>
        <row r="4608">
          <cell r="A4608">
            <v>95647</v>
          </cell>
          <cell r="B4608" t="str">
            <v>KIT CAVALETE PARA MEDIÇÃO DE ÁGUA - ENTRADA INDIVIDUALIZADA, EM PVC DN 32 (1), PARA 4 MEDIDORES  FORNECIMENTO E INSTALAÇÃO (EXCLUSIVE HIDRÔMETRO). AF_11/2016</v>
          </cell>
          <cell r="C4608" t="str">
            <v>UN</v>
          </cell>
          <cell r="D4608">
            <v>526.16999999999996</v>
          </cell>
        </row>
        <row r="4609">
          <cell r="A4609">
            <v>95673</v>
          </cell>
          <cell r="B4609" t="str">
            <v>HIDRÔMETRO DN 20 (½), 1,5 M³/H  FORNECIMENTO E INSTALAÇÃO. AF_11/2016</v>
          </cell>
          <cell r="C4609" t="str">
            <v>UN</v>
          </cell>
          <cell r="D4609">
            <v>101.08</v>
          </cell>
        </row>
        <row r="4610">
          <cell r="A4610">
            <v>95674</v>
          </cell>
          <cell r="B4610" t="str">
            <v>HIDRÔMETRO DN 20 (½), 3,0 M³/H  FORNECIMENTO E INSTALAÇÃO. AF_11/2016</v>
          </cell>
          <cell r="C4610" t="str">
            <v>UN</v>
          </cell>
          <cell r="D4610">
            <v>107.42</v>
          </cell>
        </row>
        <row r="4611">
          <cell r="A4611">
            <v>95675</v>
          </cell>
          <cell r="B4611" t="str">
            <v>HIDRÔMETRO DN 25 (¾ ), 5,0 M³/H FORNECIMENTO E INSTALAÇÃO. AF_11/2016</v>
          </cell>
          <cell r="C4611" t="str">
            <v>UN</v>
          </cell>
          <cell r="D4611">
            <v>131.35</v>
          </cell>
        </row>
        <row r="4612">
          <cell r="A4612">
            <v>95676</v>
          </cell>
          <cell r="B4612" t="str">
            <v>CAIXA EM CONCRETO PRÉ-MOLDADO PARA ABRIGO DE HIDRÔMETRO COM DN 20 (½)  FORNECIMENTO E INSTALAÇÃO. AF_11/2016</v>
          </cell>
          <cell r="C4612" t="str">
            <v>UN</v>
          </cell>
          <cell r="D4612">
            <v>86.55</v>
          </cell>
        </row>
        <row r="4613">
          <cell r="A4613">
            <v>97741</v>
          </cell>
          <cell r="B4613" t="str">
            <v>KIT CAVALETE PARA MEDIÇÃO DE ÁGUA - ENTRADA INDIVIDUALIZADA, EM PVC DN 25 (¾), PARA 1 MEDIDOR  FORNECIMENTO E INSTALAÇÃO (EXCLUSIVE HIDRÔMETRO). AF_11/2016</v>
          </cell>
          <cell r="C4613" t="str">
            <v>UN</v>
          </cell>
          <cell r="D4613">
            <v>112.98</v>
          </cell>
        </row>
        <row r="4614">
          <cell r="A4614">
            <v>72285</v>
          </cell>
          <cell r="B4614" t="str">
            <v>CAIXA DE AREIA 40X40X40CM EM ALVENARIA - EXECUÇÃO</v>
          </cell>
          <cell r="C4614" t="str">
            <v>UN</v>
          </cell>
          <cell r="D4614">
            <v>77.73</v>
          </cell>
        </row>
        <row r="4615">
          <cell r="A4615">
            <v>90436</v>
          </cell>
          <cell r="B4615" t="str">
            <v>FURO EM ALVENARIA PARA DIÂMETROS MENORES OU IGUAIS A 40 MM. AF_05/2015</v>
          </cell>
          <cell r="C4615" t="str">
            <v>UN</v>
          </cell>
          <cell r="D4615">
            <v>9.94</v>
          </cell>
        </row>
        <row r="4616">
          <cell r="A4616">
            <v>90437</v>
          </cell>
          <cell r="B4616" t="str">
            <v>FURO EM ALVENARIA PARA DIÂMETROS MAIORES QUE 40 MM E MENORES OU IGUAIS A 75 MM. AF_05/2015</v>
          </cell>
          <cell r="C4616" t="str">
            <v>UN</v>
          </cell>
          <cell r="D4616">
            <v>24.16</v>
          </cell>
        </row>
        <row r="4617">
          <cell r="A4617">
            <v>90438</v>
          </cell>
          <cell r="B4617" t="str">
            <v>FURO EM ALVENARIA PARA DIÂMETROS MAIORES QUE 75 MM. AF_05/2015</v>
          </cell>
          <cell r="C4617" t="str">
            <v>UN</v>
          </cell>
          <cell r="D4617">
            <v>34.630000000000003</v>
          </cell>
        </row>
        <row r="4618">
          <cell r="A4618">
            <v>90439</v>
          </cell>
          <cell r="B4618" t="str">
            <v>FURO EM CONCRETO PARA DIÂMETROS MENORES OU IGUAIS A 40 MM. AF_05/2015</v>
          </cell>
          <cell r="C4618" t="str">
            <v>UN</v>
          </cell>
          <cell r="D4618">
            <v>39.25</v>
          </cell>
        </row>
        <row r="4619">
          <cell r="A4619">
            <v>90440</v>
          </cell>
          <cell r="B4619" t="str">
            <v>FURO EM CONCRETO PARA DIÂMETROS MAIORES QUE 40 MM E MENORES OU IGUAIS A 75 MM. AF_05/2015</v>
          </cell>
          <cell r="C4619" t="str">
            <v>UN</v>
          </cell>
          <cell r="D4619">
            <v>62.87</v>
          </cell>
        </row>
        <row r="4620">
          <cell r="A4620">
            <v>90441</v>
          </cell>
          <cell r="B4620" t="str">
            <v>FURO EM CONCRETO PARA DIÂMETROS MAIORES QUE 75 MM. AF_05/2015</v>
          </cell>
          <cell r="C4620" t="str">
            <v>UN</v>
          </cell>
          <cell r="D4620">
            <v>80.3</v>
          </cell>
        </row>
        <row r="4621">
          <cell r="A4621">
            <v>90443</v>
          </cell>
          <cell r="B4621" t="str">
            <v>RASGO EM ALVENARIA PARA RAMAIS/ DISTRIBUIÇÃO COM DIAMETROS MENORES OU IGUAIS A 40 MM. AF_05/2015</v>
          </cell>
          <cell r="C4621" t="str">
            <v>M</v>
          </cell>
          <cell r="D4621">
            <v>9.0299999999999994</v>
          </cell>
        </row>
        <row r="4622">
          <cell r="A4622">
            <v>90444</v>
          </cell>
          <cell r="B4622" t="str">
            <v>RASGO EM CONTRAPISO PARA RAMAIS/ DISTRIBUIÇÃO COM DIÂMETROS MENORES OU IGUAIS A 40 MM. AF_05/2015</v>
          </cell>
          <cell r="C4622" t="str">
            <v>M</v>
          </cell>
          <cell r="D4622">
            <v>16.84</v>
          </cell>
        </row>
        <row r="4623">
          <cell r="A4623">
            <v>90445</v>
          </cell>
          <cell r="B4623" t="str">
            <v>RASGO EM CONTRAPISO PARA RAMAIS/ DISTRIBUIÇÃO COM DIÂMETROS MAIORES QUE 40 MM E MENORES OU IGUAIS A 75 MM. AF_05/2015</v>
          </cell>
          <cell r="C4623" t="str">
            <v>M</v>
          </cell>
          <cell r="D4623">
            <v>17.97</v>
          </cell>
        </row>
        <row r="4624">
          <cell r="A4624">
            <v>90446</v>
          </cell>
          <cell r="B4624" t="str">
            <v>RASGO EM CONTRAPISO PARA RAMAIS/ DISTRIBUIÇÃO COM DIÂMETROS MAIORES QUE 75 MM. AF_05/2015</v>
          </cell>
          <cell r="C4624" t="str">
            <v>M</v>
          </cell>
          <cell r="D4624">
            <v>19.54</v>
          </cell>
        </row>
        <row r="4625">
          <cell r="A4625">
            <v>90447</v>
          </cell>
          <cell r="B4625" t="str">
            <v>RASGO EM ALVENARIA PARA ELETRODUTOS COM DIAMETROS MENORES OU IGUAIS A 40 MM. AF_05/2015</v>
          </cell>
          <cell r="C4625" t="str">
            <v>M</v>
          </cell>
          <cell r="D4625">
            <v>4.49</v>
          </cell>
        </row>
        <row r="4626">
          <cell r="A4626">
            <v>90451</v>
          </cell>
          <cell r="B4626" t="str">
            <v>PASSANTE TIPO PEÇA EM POLIESTIRENO PARA ABERTURA PARA PASSAGEM DE 1 TUBO, FIXADO EM LAJE. AF_05/2015</v>
          </cell>
          <cell r="C4626" t="str">
            <v>UN</v>
          </cell>
          <cell r="D4626">
            <v>3.15</v>
          </cell>
        </row>
        <row r="4627">
          <cell r="A4627">
            <v>90452</v>
          </cell>
          <cell r="B4627" t="str">
            <v>PASSANTE TIPO PEÇA EM POLIESTIRENO PARA ABERTURA PARA PASSAGEM DE MAIS DE 1 TUBO, FIXADO EM LAJE. AF_05/2015</v>
          </cell>
          <cell r="C4627" t="str">
            <v>UN</v>
          </cell>
          <cell r="D4627">
            <v>14.81</v>
          </cell>
        </row>
        <row r="4628">
          <cell r="A4628">
            <v>90453</v>
          </cell>
          <cell r="B4628" t="str">
            <v>PASSANTE TIPO TUBO DE DIÂMETRO MENOR OU IGUAL A 40 MM, FIXADO EM LAJE. AF_05/2015</v>
          </cell>
          <cell r="C4628" t="str">
            <v>UN</v>
          </cell>
          <cell r="D4628">
            <v>1.83</v>
          </cell>
        </row>
        <row r="4629">
          <cell r="A4629">
            <v>90454</v>
          </cell>
          <cell r="B4629" t="str">
            <v>PASSANTE TIPO TUBO DE DIÂMETRO MAIORES QUE 40 MM E MENORES OU IGUAIS A 75 MM, FIXADO EM LAJE. AF_05/2015</v>
          </cell>
          <cell r="C4629" t="str">
            <v>UN</v>
          </cell>
          <cell r="D4629">
            <v>3.25</v>
          </cell>
        </row>
        <row r="4630">
          <cell r="A4630">
            <v>90455</v>
          </cell>
          <cell r="B4630" t="str">
            <v>PASSANTE TIPO TUBO DE DIÂMETRO MAIOR QUE 75 MM, FIXADO EM LAJE. AF_05/2015</v>
          </cell>
          <cell r="C4630" t="str">
            <v>UN</v>
          </cell>
          <cell r="D4630">
            <v>4.3499999999999996</v>
          </cell>
        </row>
        <row r="4631">
          <cell r="A4631">
            <v>90456</v>
          </cell>
          <cell r="B4631" t="str">
            <v>QUEBRA EM ALVENARIA PARA INSTALAÇÃO DE CAIXA DE TOMADA (4X4 OU 4X2). AF_05/2015</v>
          </cell>
          <cell r="C4631" t="str">
            <v>UN</v>
          </cell>
          <cell r="D4631">
            <v>2.9</v>
          </cell>
        </row>
        <row r="4632">
          <cell r="A4632">
            <v>90457</v>
          </cell>
          <cell r="B4632" t="str">
            <v>QUEBRA EM ALVENARIA PARA INSTALAÇÃO DE QUADRO DISTRIBUIÇÃO PEQUENO (19X25 CM). AF_05/2015</v>
          </cell>
          <cell r="C4632" t="str">
            <v>UN</v>
          </cell>
          <cell r="D4632">
            <v>6.61</v>
          </cell>
        </row>
        <row r="4633">
          <cell r="A4633">
            <v>90458</v>
          </cell>
          <cell r="B4633" t="str">
            <v>QUEBRA EM ALVENARIA PARA INSTALAÇÃO DE QUADRO DISTRIBUIÇÃO GRANDE (76X40 CM). AF_05/2015</v>
          </cell>
          <cell r="C4633" t="str">
            <v>UN</v>
          </cell>
          <cell r="D4633">
            <v>18.77</v>
          </cell>
        </row>
        <row r="4634">
          <cell r="A4634">
            <v>90459</v>
          </cell>
          <cell r="B4634" t="str">
            <v>QUEBRA EM ALVENARIA PARA INSTALAÇÃO DE ABRIGO PARA MANGUEIRAS (90X60 CM). AF_05/2015</v>
          </cell>
          <cell r="C4634" t="str">
            <v>UN</v>
          </cell>
          <cell r="D4634">
            <v>26.47</v>
          </cell>
        </row>
        <row r="4635">
          <cell r="A4635">
            <v>90460</v>
          </cell>
          <cell r="B4635" t="str">
            <v>PERFILADO DE SEÇÃO 38X76 MM PARA SUPORTE DE ATÉ 3 TUBOS HORIZONTAIS. AF_05/2015</v>
          </cell>
          <cell r="C4635" t="str">
            <v>M</v>
          </cell>
          <cell r="D4635">
            <v>18.899999999999999</v>
          </cell>
        </row>
        <row r="4636">
          <cell r="A4636">
            <v>90461</v>
          </cell>
          <cell r="B4636" t="str">
            <v>PERFILADO DE SEÇÃO 38X76 MM PARA SUPORTE DE MAIS DE 3 TUBOS HORIZONTAIS. AF_05/2015</v>
          </cell>
          <cell r="C4636" t="str">
            <v>M</v>
          </cell>
          <cell r="D4636">
            <v>10.49</v>
          </cell>
        </row>
        <row r="4637">
          <cell r="A4637">
            <v>90462</v>
          </cell>
          <cell r="B4637" t="str">
            <v>PERFILADO DE SEÇÃO 38X38 MM PARA SUPORTE DE ATÉ 3 TUBOS VERTICAIS. AF_05/2015</v>
          </cell>
          <cell r="C4637" t="str">
            <v>M</v>
          </cell>
          <cell r="D4637">
            <v>2.29</v>
          </cell>
        </row>
        <row r="4638">
          <cell r="A4638">
            <v>90463</v>
          </cell>
          <cell r="B4638" t="str">
            <v>PERFILADO DE SEÇÃO 38X38 MM PARA SUPORTE DE MAIS DE 3 TUBOS VERTICAIS. AF_05/2015</v>
          </cell>
          <cell r="C4638" t="str">
            <v>M</v>
          </cell>
          <cell r="D4638">
            <v>1.83</v>
          </cell>
        </row>
        <row r="4639">
          <cell r="A4639">
            <v>90466</v>
          </cell>
          <cell r="B4639" t="str">
            <v>CHUMBAMENTO LINEAR EM ALVENARIA PARA RAMAIS/DISTRIBUIÇÃO COM DIÂMETROS MENORES OU IGUAIS A 40 MM. AF_05/2015</v>
          </cell>
          <cell r="C4639" t="str">
            <v>M</v>
          </cell>
          <cell r="D4639">
            <v>9.0399999999999991</v>
          </cell>
        </row>
        <row r="4640">
          <cell r="A4640">
            <v>90467</v>
          </cell>
          <cell r="B4640" t="str">
            <v>CHUMBAMENTO LINEAR EM ALVENARIA PARA RAMAIS/DISTRIBUIÇÃO COM DIÂMETROS MAIORES QUE 40 MM E MENORES OU IGUAIS A 75 MM. AF_05/2015</v>
          </cell>
          <cell r="C4640" t="str">
            <v>M</v>
          </cell>
          <cell r="D4640">
            <v>14.3</v>
          </cell>
        </row>
        <row r="4641">
          <cell r="A4641">
            <v>90468</v>
          </cell>
          <cell r="B4641" t="str">
            <v>CHUMBAMENTO LINEAR EM CONTRAPISO PARA RAMAIS/DISTRIBUIÇÃO COM DIÂMETROS MENORES OU IGUAIS A 40 MM. AF_05/2015</v>
          </cell>
          <cell r="C4641" t="str">
            <v>M</v>
          </cell>
          <cell r="D4641">
            <v>3.98</v>
          </cell>
        </row>
        <row r="4642">
          <cell r="A4642">
            <v>90469</v>
          </cell>
          <cell r="B4642" t="str">
            <v>CHUMBAMENTO LINEAR EM CONTRAPISO PARA RAMAIS/DISTRIBUIÇÃO COM DIÂMETROS MAIORES QUE 40 MM E MENORES OU IGUAIS A 75 MM. AF_05/2015</v>
          </cell>
          <cell r="C4642" t="str">
            <v>M</v>
          </cell>
          <cell r="D4642">
            <v>6.37</v>
          </cell>
        </row>
        <row r="4643">
          <cell r="A4643">
            <v>90470</v>
          </cell>
          <cell r="B4643" t="str">
            <v>CHUMBAMENTO LINEAR EM CONTRAPISO PARA RAMAIS/DISTRIBUIÇÃO COM DIÂMETROS MAIORES QUE 75 MM. AF_05/2015</v>
          </cell>
          <cell r="C4643" t="str">
            <v>M</v>
          </cell>
          <cell r="D4643">
            <v>8.7799999999999994</v>
          </cell>
        </row>
        <row r="4644">
          <cell r="A4644">
            <v>91166</v>
          </cell>
          <cell r="B4644" t="str">
            <v>FIXAÇÃO DE TUBOS HORIZONTAIS DE PEX DIAMETROS IGUAIS OU INFERIORES A 40 MM COM ABRAÇADEIRA PLÁSTICA 390 MM, FIXADA EM LAJE. AF_05/2015</v>
          </cell>
          <cell r="C4644" t="str">
            <v>M</v>
          </cell>
          <cell r="D4644">
            <v>3.01</v>
          </cell>
        </row>
        <row r="4645">
          <cell r="A4645">
            <v>91167</v>
          </cell>
          <cell r="B4645" t="str">
            <v>FIXAÇÃO DE TUBOS HORIZONTAIS DE PPR DIÂMETROS MENORES OU IGUAIS A 40 MM COM ABRAÇADEIRA METÁLICA RÍGIDA TIPO D 1/2", FIXADA EM PERFILADO EM LAJE. AF_05/2015</v>
          </cell>
          <cell r="C4645" t="str">
            <v>M</v>
          </cell>
          <cell r="D4645">
            <v>8.5500000000000007</v>
          </cell>
        </row>
        <row r="4646">
          <cell r="A4646">
            <v>91168</v>
          </cell>
          <cell r="B4646" t="str">
            <v>FIXAÇÃO DE TUBOS HORIZONTAIS DE PPR DIÂMETROS MAIORES QUE 40 MM E MENORES OU IGUAIS A 75 MM COM ABRAÇADEIRA METÁLICA RÍGIDA TIPO D 1 1/2", FIXADA EM PERFILADO EM LAJE. AF_05/2015</v>
          </cell>
          <cell r="C4646" t="str">
            <v>M</v>
          </cell>
          <cell r="D4646">
            <v>6.49</v>
          </cell>
        </row>
        <row r="4647">
          <cell r="A4647">
            <v>91169</v>
          </cell>
          <cell r="B4647" t="str">
            <v>FIXAÇÃO DE TUBOS HORIZONTAIS DE PPR DIÂMETROS MAIORES QUE 75 MM COM ABRAÇADEIRA METÁLICA RÍGIDA TIPO D 3", FIXADA EM PERFILADO EM LAJE. AF_05/2015</v>
          </cell>
          <cell r="C4647" t="str">
            <v>M</v>
          </cell>
          <cell r="D4647">
            <v>7.69</v>
          </cell>
        </row>
        <row r="4648">
          <cell r="A4648">
            <v>91170</v>
          </cell>
          <cell r="B4648" t="str">
            <v>FIXAÇÃO DE TUBOS HORIZONTAIS DE PVC, CPVC OU COBRE DIÂMETROS MENORES OU IGUAIS A 40 MM OU ELETROCALHAS ATÉ 150MM DE LARGURA, COM ABRAÇADEIRA METÁLICA RÍGIDA TIPO D 1/2, FIXADA EM PERFILADO EM LAJE. AF_05/2015</v>
          </cell>
          <cell r="C4648" t="str">
            <v>M</v>
          </cell>
          <cell r="D4648">
            <v>2.19</v>
          </cell>
        </row>
        <row r="4649">
          <cell r="A4649">
            <v>91171</v>
          </cell>
          <cell r="B4649" t="str">
            <v>FIXAÇÃO DE TUBOS HORIZONTAIS DE PVC, CPVC OU COBRE DIÂMETROS MAIORES QUE 40 MM E MENORES OU IGUAIS A 75 MM COM ABRAÇADEIRA METÁLICA RÍGIDA TIPO D 1 1/2", FIXADA EM PERFILADO EM LAJE. AF_05/2015</v>
          </cell>
          <cell r="C4649" t="str">
            <v>M</v>
          </cell>
          <cell r="D4649">
            <v>2.75</v>
          </cell>
        </row>
        <row r="4650">
          <cell r="A4650">
            <v>91172</v>
          </cell>
          <cell r="B4650" t="str">
            <v>FIXAÇÃO DE TUBOS HORIZONTAIS DE PVC, CPVC OU COBRE DIÂMETROS MAIORES QUE 75 MM COM ABRAÇADEIRA METÁLICA RÍGIDA TIPO D 3", FIXADA EM PERFILADO EM LAJE. AF_05/2015</v>
          </cell>
          <cell r="C4650" t="str">
            <v>M</v>
          </cell>
          <cell r="D4650">
            <v>4.05</v>
          </cell>
        </row>
        <row r="4651">
          <cell r="A4651">
            <v>91173</v>
          </cell>
          <cell r="B4651" t="str">
            <v>FIXAÇÃO DE TUBOS VERTICAIS DE PPR DIÂMETROS MENORES OU IGUAIS A 40 MM COM ABRAÇADEIRA METÁLICA RÍGIDA TIPO D 1/2", FIXADA EM PERFILADO EM ALVENARIA. AF_05/2015</v>
          </cell>
          <cell r="C4651" t="str">
            <v>M</v>
          </cell>
          <cell r="D4651">
            <v>1.1000000000000001</v>
          </cell>
        </row>
        <row r="4652">
          <cell r="A4652">
            <v>91174</v>
          </cell>
          <cell r="B4652" t="str">
            <v>FIXAÇÃO DE TUBOS VERTICAIS DE PPR DIÂMETROS MAIORES QUE 40 MM E MENORES OU IGUAIS A 75 MM COM ABRAÇADEIRA METÁLICA RÍGIDA TIPO D 1 1/2", FIXADA EM PERFILADO EM ALVENARIA. AF_05/2015</v>
          </cell>
          <cell r="C4652" t="str">
            <v>M</v>
          </cell>
          <cell r="D4652">
            <v>2.19</v>
          </cell>
        </row>
        <row r="4653">
          <cell r="A4653">
            <v>91175</v>
          </cell>
          <cell r="B4653" t="str">
            <v>FIXAÇÃO DE TUBOS VERTICAIS DE PPR DIÂMETROS MAIORES QUE 75 MM COM ABRAÇADEIRA METÁLICA RÍGIDA TIPO D 3", FIXADA EM PERFILADO EM ALVENARIA. AF_05/2015</v>
          </cell>
          <cell r="C4653" t="str">
            <v>M</v>
          </cell>
          <cell r="D4653">
            <v>3.56</v>
          </cell>
        </row>
        <row r="4654">
          <cell r="A4654">
            <v>91176</v>
          </cell>
          <cell r="B4654" t="str">
            <v>FIXAÇÃO DE TUBOS HORIZONTAIS DE PPR DIÂMETROS MENORES OU IGUAIS A 40 MM COM ABRAÇADEIRA METÁLICA RÍGIDA TIPO  D  1/2" , FIXADA DIRETAMENTE NA LAJE. AF_05/2015</v>
          </cell>
          <cell r="C4654" t="str">
            <v>M</v>
          </cell>
          <cell r="D4654">
            <v>29.23</v>
          </cell>
        </row>
        <row r="4655">
          <cell r="A4655">
            <v>91177</v>
          </cell>
          <cell r="B4655" t="str">
            <v>FIXAÇÃO DE TUBOS HORIZONTAIS DE PPR DIÂMETROS MAIORES QUE 40 MM E MENORES OU IGUAIS A 75 MM COM ABRAÇADEIRA METÁLICA RÍGIDA TIPO  D  1 1/2" , FIXADA DIRETAMENTE NA LAJE. AF_05/2015</v>
          </cell>
          <cell r="C4655" t="str">
            <v>M</v>
          </cell>
          <cell r="D4655">
            <v>13.18</v>
          </cell>
        </row>
        <row r="4656">
          <cell r="A4656">
            <v>91178</v>
          </cell>
          <cell r="B4656" t="str">
            <v>FIXAÇÃO DE TUBOS HORIZONTAIS DE PPR DIÂMETROS MAIORES QUE 75 MM COM ABRAÇADEIRA METÁLICA RÍGIDA TIPO  D  3" , FIXADA DIRETAMENTE NA LAJE. AF_05/2015</v>
          </cell>
          <cell r="C4656" t="str">
            <v>M</v>
          </cell>
          <cell r="D4656">
            <v>13.52</v>
          </cell>
        </row>
        <row r="4657">
          <cell r="A4657">
            <v>91179</v>
          </cell>
          <cell r="B4657" t="str">
            <v>FIXAÇÃO DE TUBOS HORIZONTAIS DE PVC, CPVC OU COBRE DIÂMETROS MENORES OU IGUAIS A 40 MM COM ABRAÇADEIRA METÁLICA RÍGIDA TIPO  D  1/2" , FIXADA DIRETAMENTE NA LAJE. AF_05/2015</v>
          </cell>
          <cell r="C4657" t="str">
            <v>M</v>
          </cell>
          <cell r="D4657">
            <v>7.49</v>
          </cell>
        </row>
        <row r="4658">
          <cell r="A4658">
            <v>91180</v>
          </cell>
          <cell r="B4658" t="str">
            <v>FIXAÇÃO DE TUBOS HORIZONTAIS DE PVC, CPVC OU COBRE DIÂMETROS MAIORES QUE 40 MM E MENORES OU IGUAIS A 75 MM COM ABRAÇADEIRA METÁLICA RÍGIDA TIPO D 1 1/2, FIXADA DIRETAMENTE NA LAJE. AF_05/2015</v>
          </cell>
          <cell r="C4658" t="str">
            <v>M</v>
          </cell>
          <cell r="D4658">
            <v>6.16</v>
          </cell>
        </row>
        <row r="4659">
          <cell r="A4659">
            <v>91181</v>
          </cell>
          <cell r="B4659" t="str">
            <v>FIXAÇÃO DE TUBOS HORIZONTAIS DE PVC, CPVC OU COBRE DIÂMETROS MAIORES QUE 75 MM COM ABRAÇADEIRA METÁLICA RÍGIDA TIPO  D  3" , FIXADA DIRETAMENTE NA LAJE. AF_05/2015</v>
          </cell>
          <cell r="C4659" t="str">
            <v>M</v>
          </cell>
          <cell r="D4659">
            <v>6.55</v>
          </cell>
        </row>
        <row r="4660">
          <cell r="A4660">
            <v>91182</v>
          </cell>
          <cell r="B4660" t="str">
            <v>FIXAÇÃO DE TUBOS HORIZONTAIS DE PPR DIÂMETROS MENORES OU IGUAIS A 40 MM COM ABRAÇADEIRA METÁLICA FLEXÍVEL 18 MM, FIXADA DIRETAMENTE NA LAJE. AF_05/2015</v>
          </cell>
          <cell r="C4660" t="str">
            <v>M</v>
          </cell>
          <cell r="D4660">
            <v>19.38</v>
          </cell>
        </row>
        <row r="4661">
          <cell r="A4661">
            <v>91183</v>
          </cell>
          <cell r="B4661" t="str">
            <v>FIXAÇÃO DE TUBOS HORIZONTAIS DE PPR DIÂMETROS MAIORES QUE 40 MM E MENORES OU IGUAIS A 75 MM COM ABRAÇADEIRA METÁLICA FLEXÍVEL 18 MM, FIXADA DIRETAMENTE NA LAJE. AF_05/2015</v>
          </cell>
          <cell r="C4661" t="str">
            <v>M</v>
          </cell>
          <cell r="D4661">
            <v>9.51</v>
          </cell>
        </row>
        <row r="4662">
          <cell r="A4662">
            <v>91184</v>
          </cell>
          <cell r="B4662" t="str">
            <v>FIXAÇÃO DE TUBOS HORIZONTAIS DE PPR DIÂMETROS MAIORES QUE 75 MM COM ABRAÇADEIRA METÁLICA FLEXÍVEL 18 MM, FIXADA DIRETAMENTE NA LAJE. AF_05/2015</v>
          </cell>
          <cell r="C4662" t="str">
            <v>M</v>
          </cell>
          <cell r="D4662">
            <v>8.83</v>
          </cell>
        </row>
        <row r="4663">
          <cell r="A4663">
            <v>91185</v>
          </cell>
          <cell r="B4663" t="str">
            <v>FIXAÇÃO DE TUBOS HORIZONTAIS DE PVC, CPVC OU COBRE DIÂMETROS MENORES OU IGUAIS A 40 MM COM ABRAÇADEIRA METÁLICA FLEXÍVEL 18 MM, FIXADA DIRETAMENTE NA LAJE. AF_05/2015</v>
          </cell>
          <cell r="C4663" t="str">
            <v>M</v>
          </cell>
          <cell r="D4663">
            <v>4.97</v>
          </cell>
        </row>
        <row r="4664">
          <cell r="A4664">
            <v>91186</v>
          </cell>
          <cell r="B4664" t="str">
            <v>FIXAÇÃO DE TUBOS HORIZONTAIS DE PVC, CPVC OU COBRE DIÂMETROS MAIORES QUE 40 MM E MENORES OU IGUAIS A 75 MM COM ABRAÇADEIRA METÁLICA FLEXÍVEL 18 MM, FIXADA DIRETAMENTE NA LAJE. AF_05/2015</v>
          </cell>
          <cell r="C4664" t="str">
            <v>M</v>
          </cell>
          <cell r="D4664">
            <v>4.05</v>
          </cell>
        </row>
        <row r="4665">
          <cell r="A4665">
            <v>91187</v>
          </cell>
          <cell r="B4665" t="str">
            <v>FIXAÇÃO DE TUBOS HORIZONTAIS DE PVC, CPVC OU COBRE DIÂMETROS MAIORES QUE 75 MM COM ABRAÇADEIRA METÁLICA FLEXÍVEL 18 MM, FIXADA DIRETAMENTE NA LAJE. AF_05/2015</v>
          </cell>
          <cell r="C4665" t="str">
            <v>M</v>
          </cell>
          <cell r="D4665">
            <v>4.66</v>
          </cell>
        </row>
        <row r="4666">
          <cell r="A4666">
            <v>91188</v>
          </cell>
          <cell r="B4666" t="str">
            <v>CHUMBAMENTO PONTUAL DE ABERTURA EM LAJE COM PASSAGEM DE 1 TUBO DE DIAMETRO EQUIVALENTE IGUAL À  50 MM. AF_05/2015</v>
          </cell>
          <cell r="C4666" t="str">
            <v>UN</v>
          </cell>
          <cell r="D4666">
            <v>4.82</v>
          </cell>
        </row>
        <row r="4667">
          <cell r="A4667">
            <v>91189</v>
          </cell>
          <cell r="B4667" t="str">
            <v>CHUMBAMENTO PONTUAL DE ABERTURA EM LAJE COM PASSAGEM DE MAIS DE 1 TUBO DE  DIAMETRO EQUIVALENTE IGUAL À  50 MM. AF_05/2015</v>
          </cell>
          <cell r="C4667" t="str">
            <v>UN</v>
          </cell>
          <cell r="D4667">
            <v>32.19</v>
          </cell>
        </row>
        <row r="4668">
          <cell r="A4668">
            <v>91190</v>
          </cell>
          <cell r="B4668" t="str">
            <v>CHUMBAMENTO PONTUAL EM PASSAGEM DE TUBO COM DIÂMETRO MENOR OU IGUAL A 40 MM. AF_05/2015</v>
          </cell>
          <cell r="C4668" t="str">
            <v>UN</v>
          </cell>
          <cell r="D4668">
            <v>3.5</v>
          </cell>
        </row>
        <row r="4669">
          <cell r="A4669">
            <v>91191</v>
          </cell>
          <cell r="B4669" t="str">
            <v>CHUMBAMENTO PONTUAL EM PASSAGEM DE TUBO COM DIÂMETROS ENTRE 40 MM E 75 MM. AF_05/2015</v>
          </cell>
          <cell r="C4669" t="str">
            <v>UN</v>
          </cell>
          <cell r="D4669">
            <v>3.72</v>
          </cell>
        </row>
        <row r="4670">
          <cell r="A4670">
            <v>91192</v>
          </cell>
          <cell r="B4670" t="str">
            <v>CHUMBAMENTO PONTUAL EM PASSAGEM DE TUBO COM DIÂMETRO MAIOR QUE 75 MM. AF_05/2015</v>
          </cell>
          <cell r="C4670" t="str">
            <v>UN</v>
          </cell>
          <cell r="D4670">
            <v>4.12</v>
          </cell>
        </row>
        <row r="4671">
          <cell r="A4671">
            <v>91222</v>
          </cell>
          <cell r="B4671" t="str">
            <v>RASGO EM ALVENARIA PARA RAMAIS/ DISTRIBUIÇÃO COM DIÂMETROS MAIORES QUE 40 MM E MENORES OU IGUAIS A 75 MM. AF_05/2015</v>
          </cell>
          <cell r="C4671" t="str">
            <v>M</v>
          </cell>
          <cell r="D4671">
            <v>9.73</v>
          </cell>
        </row>
        <row r="4672">
          <cell r="A4672">
            <v>94480</v>
          </cell>
          <cell r="B4672" t="str">
            <v>CONJUNTO HIDRÁULICO PARA INSTALAÇÃO DE BOMBA EM AÇO ROSCÁVEL, DN SUCÇÃO 65 (2½) E DN RECALQUE 50 (2), PARA EDIFICAÇÃO ENTRE 12 E 18 PAVIMENTOS  FORNECIMENTO E INSTALAÇÃO. AF_06/2016</v>
          </cell>
          <cell r="C4672" t="str">
            <v>UN</v>
          </cell>
          <cell r="D4672">
            <v>1509.51</v>
          </cell>
        </row>
        <row r="4673">
          <cell r="A4673">
            <v>94481</v>
          </cell>
          <cell r="B4673" t="str">
            <v>CONJUNTO HIDRÁULICO PARA INSTALAÇÃO DE BOMBA EM AÇO ROSCÁVEL, DN SUCÇÃO 50 (2) E DN RECALQUE 40 (1 1/2), PARA EDIFICAÇÃO ENTRE 8 E 12 PAVIMENTOS  FORNECIMENTO E INSTALAÇÃO. AF_06/2016</v>
          </cell>
          <cell r="C4673" t="str">
            <v>UN</v>
          </cell>
          <cell r="D4673">
            <v>1084.44</v>
          </cell>
        </row>
        <row r="4674">
          <cell r="A4674">
            <v>94482</v>
          </cell>
          <cell r="B4674" t="str">
            <v>CONJUNTO HIDRÁULICO PARA INSTALAÇÃO DE BOMBA EM AÇO ROSCÁVEL, DN SUCÇÃO 40 (1 1/2) E DN RECALQUE 32 (1 1/4), PARA EDIFICAÇÃO ENTRE 4 E 8 PAVIMENTOS  FORNECIMENTO E INSTALAÇÃO. AF_06/2016</v>
          </cell>
          <cell r="C4674" t="str">
            <v>UN</v>
          </cell>
          <cell r="D4674">
            <v>874.09</v>
          </cell>
        </row>
        <row r="4675">
          <cell r="A4675">
            <v>94483</v>
          </cell>
          <cell r="B4675" t="str">
            <v>CONJUNTO HIDRÁULICO PARA INSTALAÇÃO DE BOMBA EM AÇO ROSCÁVEL, DN SUCÇÃO 32 (1 1/4) E DN RECALQUE 25 (1), PARA EDIFICAÇÃO ATÉ 4 PAVIMENTOS  FORNECIMENTO E INSTALAÇÃO. AF_06/2016</v>
          </cell>
          <cell r="C4675" t="str">
            <v>UN</v>
          </cell>
          <cell r="D4675">
            <v>744.49</v>
          </cell>
        </row>
        <row r="4676">
          <cell r="A4676">
            <v>95541</v>
          </cell>
          <cell r="B4676" t="str">
            <v>FIXAÇÃO UTILIZANDO PARAFUSO E BUCHA DE NYLON, SOMENTE MÃO DE OBRA. AF_10/2016</v>
          </cell>
          <cell r="C4676" t="str">
            <v>UN</v>
          </cell>
          <cell r="D4676">
            <v>3.22</v>
          </cell>
        </row>
        <row r="4677">
          <cell r="A4677">
            <v>95573</v>
          </cell>
          <cell r="B4677" t="str">
            <v>MÃO-FRANCESA EM AÇO, ABAS IGUAIS 40 CM, CAPACIDADE MÍNIMA 70 KG, BRANCO  FORNECIMENTO E INSTALAÇÃO. AF_11/2016</v>
          </cell>
          <cell r="C4677" t="str">
            <v>UN</v>
          </cell>
          <cell r="D4677">
            <v>40.51</v>
          </cell>
        </row>
        <row r="4678">
          <cell r="A4678">
            <v>95574</v>
          </cell>
          <cell r="B4678" t="str">
            <v>MÃO-FRANCESA EM AÇO, ABAS IGUAIS 30 CM, CAPACIDADE MÍNIMA 60 KG, BRANCO  FORNECIMENTO E INSTALAÇÃO. AF_11/2016</v>
          </cell>
          <cell r="C4678" t="str">
            <v>UN</v>
          </cell>
          <cell r="D4678">
            <v>30.54</v>
          </cell>
        </row>
        <row r="4679">
          <cell r="A4679">
            <v>96559</v>
          </cell>
          <cell r="B4679" t="str">
            <v>PERFILADO DE SEÇÃO 38X76 MM PARA SUPORTE DE DUTO EM CHAPA GALVANIZADA BITOLA 26. AF_07/2017</v>
          </cell>
          <cell r="C4679" t="str">
            <v>M2</v>
          </cell>
          <cell r="D4679">
            <v>53.3</v>
          </cell>
        </row>
        <row r="4680">
          <cell r="A4680">
            <v>96560</v>
          </cell>
          <cell r="B4680" t="str">
            <v>PERFILADO DE SEÇÃO 38X76 MM PARA SUPORTE DE DUTO EM CHAPA GALVANIZADA BITOLA 24. AF_07/2017</v>
          </cell>
          <cell r="C4680" t="str">
            <v>M2</v>
          </cell>
          <cell r="D4680">
            <v>28.01</v>
          </cell>
        </row>
        <row r="4681">
          <cell r="A4681">
            <v>96561</v>
          </cell>
          <cell r="B4681" t="str">
            <v>PERFILADO DE SEÇÃO 38X76 MM PARA SUPORTE DE DUTO EM CHAPA GALVANIZADA BITOLA 22. AF_07/2017</v>
          </cell>
          <cell r="C4681" t="str">
            <v>M2</v>
          </cell>
          <cell r="D4681">
            <v>17.72</v>
          </cell>
        </row>
        <row r="4682">
          <cell r="A4682">
            <v>96562</v>
          </cell>
          <cell r="B4682" t="str">
            <v>PERFILADO DE SEÇÃO 38X76 MM PARA SUPORTE DE ELETROCALHA LISA OU PERFURADA EM AÇO GALVANIZADO, LARGURA 200 OU 400 MM E ALTURA 50 MM. AF_07/2017</v>
          </cell>
          <cell r="C4682" t="str">
            <v>M</v>
          </cell>
          <cell r="D4682">
            <v>28.09</v>
          </cell>
        </row>
        <row r="4683">
          <cell r="A4683">
            <v>96563</v>
          </cell>
          <cell r="B4683" t="str">
            <v>PERFILADO DE SEÇÃO 38X76 MM PARA SUPORTE DE ELETROCALHA LISA OU PERFURADA EM AÇO GALVANIZADO, LARGURA 500 OU 800 MM E ALTURA 50 MM. AF_07/2017</v>
          </cell>
          <cell r="C4683" t="str">
            <v>M</v>
          </cell>
          <cell r="D4683">
            <v>30.99</v>
          </cell>
        </row>
        <row r="4684">
          <cell r="A4684" t="str">
            <v>73826/1</v>
          </cell>
          <cell r="B4684" t="str">
            <v>INSTALACAO DE COMPRESSOR DE AR, POTENCIA &lt;= 5 CV</v>
          </cell>
          <cell r="C4684" t="str">
            <v>UN</v>
          </cell>
          <cell r="D4684">
            <v>358.25</v>
          </cell>
        </row>
        <row r="4685">
          <cell r="A4685" t="str">
            <v>73826/2</v>
          </cell>
          <cell r="B4685" t="str">
            <v>INSTALACAO DE COMPRESSOR DE AR, POTENCIA &gt; 5 E &lt;= 10 CV</v>
          </cell>
          <cell r="C4685" t="str">
            <v>UN</v>
          </cell>
          <cell r="D4685">
            <v>465.72</v>
          </cell>
        </row>
        <row r="4686">
          <cell r="A4686" t="str">
            <v>73834/1</v>
          </cell>
          <cell r="B4686" t="str">
            <v>INSTALACAO DE CONJ.MOTO BOMBA SUBMERSIVEL ATE 10 CV</v>
          </cell>
          <cell r="C4686" t="str">
            <v>UN</v>
          </cell>
          <cell r="D4686">
            <v>151.80000000000001</v>
          </cell>
        </row>
        <row r="4687">
          <cell r="A4687" t="str">
            <v>73834/2</v>
          </cell>
          <cell r="B4687" t="str">
            <v>INSTALACAO DE CONJ.MOTO BOMBA SUBMERSIVEL DE 11 A 25 CV</v>
          </cell>
          <cell r="C4687" t="str">
            <v>UN</v>
          </cell>
          <cell r="D4687">
            <v>242.88</v>
          </cell>
        </row>
        <row r="4688">
          <cell r="A4688" t="str">
            <v>73834/3</v>
          </cell>
          <cell r="B4688" t="str">
            <v>INSTALACAO DE CONJ.MOTO BOMBA SUBMERSIVEL DE 26 A 50 CV</v>
          </cell>
          <cell r="C4688" t="str">
            <v>UN</v>
          </cell>
          <cell r="D4688">
            <v>485.76</v>
          </cell>
        </row>
        <row r="4689">
          <cell r="A4689" t="str">
            <v>73834/4</v>
          </cell>
          <cell r="B4689" t="str">
            <v>INSTALACAO DE CONJ.MOTO BOMBA SUBMERSIVEL DE 51 A 100 CV</v>
          </cell>
          <cell r="C4689" t="str">
            <v>UN</v>
          </cell>
          <cell r="D4689">
            <v>728.64</v>
          </cell>
        </row>
        <row r="4690">
          <cell r="A4690" t="str">
            <v>73835/1</v>
          </cell>
          <cell r="B4690" t="str">
            <v>INSTALACAO DE CONJ.MOTO BOMBA VERTICAL POT &lt;= 100 CV</v>
          </cell>
          <cell r="C4690" t="str">
            <v>UN</v>
          </cell>
          <cell r="D4690">
            <v>930.25</v>
          </cell>
        </row>
        <row r="4691">
          <cell r="A4691" t="str">
            <v>73835/2</v>
          </cell>
          <cell r="B4691" t="str">
            <v>INSTALACAO DE CONJ.MOTO BOMBA VERTICAL 100 &lt; POT &lt;= 200 CV</v>
          </cell>
          <cell r="C4691" t="str">
            <v>UN</v>
          </cell>
          <cell r="D4691">
            <v>1265.1400000000001</v>
          </cell>
        </row>
        <row r="4692">
          <cell r="A4692" t="str">
            <v>73835/3</v>
          </cell>
          <cell r="B4692" t="str">
            <v>INSTALACAO DE CONJ.MOTO BOMBA VERTICAL 200 &lt; POT &lt;= 300 CV</v>
          </cell>
          <cell r="C4692" t="str">
            <v>UN</v>
          </cell>
          <cell r="D4692">
            <v>1413.98</v>
          </cell>
        </row>
        <row r="4693">
          <cell r="A4693" t="str">
            <v>73836/1</v>
          </cell>
          <cell r="B4693" t="str">
            <v>INSTALACAO DE CONJ.MOTO BOMBA HORIZONTAL ATE 10 CV</v>
          </cell>
          <cell r="C4693" t="str">
            <v>UN</v>
          </cell>
          <cell r="D4693">
            <v>372.1</v>
          </cell>
        </row>
        <row r="4694">
          <cell r="A4694" t="str">
            <v>73836/2</v>
          </cell>
          <cell r="B4694" t="str">
            <v>INSTALACAO DE CONJ.MOTO BOMBA HORIZONTAL DE 12,5 A 25 CV</v>
          </cell>
          <cell r="C4694" t="str">
            <v>UN</v>
          </cell>
          <cell r="D4694">
            <v>483.73</v>
          </cell>
        </row>
        <row r="4695">
          <cell r="A4695" t="str">
            <v>73836/3</v>
          </cell>
          <cell r="B4695" t="str">
            <v>INSTALACAO DE CONJ.MOTO BOMBA HORIZONTAL DE 30 A 75 CV</v>
          </cell>
          <cell r="C4695" t="str">
            <v>UN</v>
          </cell>
          <cell r="D4695">
            <v>744.2</v>
          </cell>
        </row>
        <row r="4696">
          <cell r="A4696" t="str">
            <v>73836/4</v>
          </cell>
          <cell r="B4696" t="str">
            <v>INSTALACAO DE CONJ.MOTO BOMBA HORIZONTAL DE 100 A 150 CV</v>
          </cell>
          <cell r="C4696" t="str">
            <v>UN</v>
          </cell>
          <cell r="D4696">
            <v>1190.72</v>
          </cell>
        </row>
        <row r="4697">
          <cell r="A4697" t="str">
            <v>73837/1</v>
          </cell>
          <cell r="B4697" t="str">
            <v>INSTALACAO DE CONJ.MOTO BOMBA SUBMERSO ATE 5 CV</v>
          </cell>
          <cell r="C4697" t="str">
            <v>UN</v>
          </cell>
          <cell r="D4697">
            <v>151.80000000000001</v>
          </cell>
        </row>
        <row r="4698">
          <cell r="A4698" t="str">
            <v>73837/2</v>
          </cell>
          <cell r="B4698" t="str">
            <v>INSTALACAO DE CONJ.MOTO BOMBA SUBMERSO DE 6 A 25 CV</v>
          </cell>
          <cell r="C4698" t="str">
            <v>UN</v>
          </cell>
          <cell r="D4698">
            <v>303.60000000000002</v>
          </cell>
        </row>
        <row r="4699">
          <cell r="A4699" t="str">
            <v>73837/3</v>
          </cell>
          <cell r="B4699" t="str">
            <v>INSTALACAO DE CONJ.MOTO BOMBA SUBMERSO DE 26 A 50 CV</v>
          </cell>
          <cell r="C4699" t="str">
            <v>UN</v>
          </cell>
          <cell r="D4699">
            <v>607.20000000000005</v>
          </cell>
        </row>
        <row r="4700">
          <cell r="A4700">
            <v>73612</v>
          </cell>
          <cell r="B4700" t="str">
            <v>INSTALACAO DE CLORADOR</v>
          </cell>
          <cell r="C4700" t="str">
            <v>UN</v>
          </cell>
          <cell r="D4700">
            <v>294.7</v>
          </cell>
        </row>
        <row r="4701">
          <cell r="A4701">
            <v>73660</v>
          </cell>
          <cell r="B4701" t="str">
            <v>LEITO FILTRANTE - ASSENTAMENTO DE BLOCOS LEOPOLD</v>
          </cell>
          <cell r="C4701" t="str">
            <v>M2</v>
          </cell>
          <cell r="D4701">
            <v>62.93</v>
          </cell>
        </row>
        <row r="4702">
          <cell r="A4702">
            <v>73693</v>
          </cell>
          <cell r="B4702" t="str">
            <v>LEITO FILTRANTE - COLOCACAO DE LONA PLASTICA</v>
          </cell>
          <cell r="C4702" t="str">
            <v>M2</v>
          </cell>
          <cell r="D4702">
            <v>18.600000000000001</v>
          </cell>
        </row>
        <row r="4703">
          <cell r="A4703">
            <v>73694</v>
          </cell>
          <cell r="B4703" t="str">
            <v>INSTALACAO DE BOMBA DOSADORA</v>
          </cell>
          <cell r="C4703" t="str">
            <v>UN</v>
          </cell>
          <cell r="D4703">
            <v>119.66</v>
          </cell>
        </row>
        <row r="4704">
          <cell r="A4704">
            <v>73695</v>
          </cell>
          <cell r="B4704" t="str">
            <v>INSTALACAO DE AGITADOR</v>
          </cell>
          <cell r="C4704" t="str">
            <v>UN</v>
          </cell>
          <cell r="D4704">
            <v>61.54</v>
          </cell>
        </row>
        <row r="4705">
          <cell r="A4705" t="str">
            <v>73824/1</v>
          </cell>
          <cell r="B4705" t="str">
            <v>INSTALACAO DE MISTURADOR VERTICAL</v>
          </cell>
          <cell r="C4705" t="str">
            <v>UN</v>
          </cell>
          <cell r="D4705">
            <v>294.7</v>
          </cell>
        </row>
        <row r="4706">
          <cell r="A4706" t="str">
            <v>73825/2</v>
          </cell>
          <cell r="B4706" t="str">
            <v>VERTEDOR TRIANGULAR DE ALUMINIO</v>
          </cell>
          <cell r="C4706" t="str">
            <v>M2</v>
          </cell>
          <cell r="D4706">
            <v>886.32</v>
          </cell>
        </row>
        <row r="4707">
          <cell r="A4707" t="str">
            <v>73873/1</v>
          </cell>
          <cell r="B4707" t="str">
            <v>LEITO FILTRANTE - COLOCACAO E APILOAMENTO DE TERRA NO FILTRO</v>
          </cell>
          <cell r="C4707" t="str">
            <v>M3</v>
          </cell>
          <cell r="D4707">
            <v>68.08</v>
          </cell>
        </row>
        <row r="4708">
          <cell r="A4708" t="str">
            <v>73873/2</v>
          </cell>
          <cell r="B4708" t="str">
            <v>LEITO FILTRANTE - FORN.E ENCHIMENTO C/ BRITA NO. 4</v>
          </cell>
          <cell r="C4708" t="str">
            <v>M3</v>
          </cell>
          <cell r="D4708">
            <v>158.05000000000001</v>
          </cell>
        </row>
        <row r="4709">
          <cell r="A4709" t="str">
            <v>73873/3</v>
          </cell>
          <cell r="B4709" t="str">
            <v>LEITO FILTRANTE - COLOCACAO DE AREIA NOS FILTROS</v>
          </cell>
          <cell r="C4709" t="str">
            <v>M3</v>
          </cell>
          <cell r="D4709">
            <v>68.08</v>
          </cell>
        </row>
        <row r="4710">
          <cell r="A4710" t="str">
            <v>73873/4</v>
          </cell>
          <cell r="B4710" t="str">
            <v>LEITO FILTRANTE - COLOCACAO DE PEDREGULHOS NOS FILTROS</v>
          </cell>
          <cell r="C4710" t="str">
            <v>M3</v>
          </cell>
          <cell r="D4710">
            <v>74.56</v>
          </cell>
        </row>
        <row r="4711">
          <cell r="A4711" t="str">
            <v>73873/5</v>
          </cell>
          <cell r="B4711" t="str">
            <v>LEITO FILTRANTE - COLOCACAO DE ANTRACITO NOS FILTROS</v>
          </cell>
          <cell r="C4711" t="str">
            <v>M3</v>
          </cell>
          <cell r="D4711">
            <v>68.08</v>
          </cell>
        </row>
        <row r="4712">
          <cell r="A4712" t="str">
            <v>73827/1</v>
          </cell>
          <cell r="B4712" t="str">
            <v>KIT CAVALETE PVC COM REGISTRO 1/2" - FORNECIMENTO E INSTALAÇÃO</v>
          </cell>
          <cell r="C4712" t="str">
            <v>UN</v>
          </cell>
          <cell r="D4712">
            <v>67.790000000000006</v>
          </cell>
        </row>
        <row r="4713">
          <cell r="A4713" t="str">
            <v>74218/1</v>
          </cell>
          <cell r="B4713" t="str">
            <v>KIT CAVALETE PVC COM REGISTRO 3/4" - FORNECIMENTO E INSTALACAO</v>
          </cell>
          <cell r="C4713" t="str">
            <v>UN</v>
          </cell>
          <cell r="D4713">
            <v>66.239999999999995</v>
          </cell>
        </row>
        <row r="4714">
          <cell r="A4714" t="str">
            <v>74253/1</v>
          </cell>
          <cell r="B4714" t="str">
            <v>RAMAL PREDIAL EM TUBO PEAD 20MM - FORNECIMENTO, INSTALAÇÃO, ESCAVAÇÃO E REATERRO</v>
          </cell>
          <cell r="C4714" t="str">
            <v>M</v>
          </cell>
          <cell r="D4714">
            <v>21.2</v>
          </cell>
        </row>
        <row r="4715">
          <cell r="A4715">
            <v>83878</v>
          </cell>
          <cell r="B4715" t="str">
            <v>LIGACAO DA REDE 50MM AO RAMAL PREDIAL 1/2"</v>
          </cell>
          <cell r="C4715" t="str">
            <v>UN</v>
          </cell>
          <cell r="D4715">
            <v>33.880000000000003</v>
          </cell>
        </row>
        <row r="4716">
          <cell r="A4716">
            <v>83879</v>
          </cell>
          <cell r="B4716" t="str">
            <v>LIGACAO DA REDE 75MM AO RAMAL PREDIAL 1/2"</v>
          </cell>
          <cell r="C4716" t="str">
            <v>UN</v>
          </cell>
          <cell r="D4716">
            <v>40.61</v>
          </cell>
        </row>
        <row r="4717">
          <cell r="A4717">
            <v>73658</v>
          </cell>
          <cell r="B4717" t="str">
            <v>LIGAÇÃO DOMICILIAR DE ESGOTO DN 100MM, DA CASA ATÉ A CAIXA, COMPOSTO POR 10,0M TUBO DE PVC ESGOTO PREDIAL DN 100MM E CAIXA DE ALVENARIA COM TAMPA DE CONCRETO - FORNECIMENTO E INSTALAÇÃO</v>
          </cell>
          <cell r="C4717" t="str">
            <v>UN</v>
          </cell>
          <cell r="D4717">
            <v>483.31</v>
          </cell>
        </row>
        <row r="4718">
          <cell r="A4718">
            <v>93350</v>
          </cell>
          <cell r="B471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18" t="str">
            <v>UN</v>
          </cell>
          <cell r="D4718">
            <v>733.26</v>
          </cell>
        </row>
        <row r="4719">
          <cell r="A4719">
            <v>93351</v>
          </cell>
          <cell r="B471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9" t="str">
            <v>UN</v>
          </cell>
          <cell r="D4719">
            <v>598.61</v>
          </cell>
        </row>
        <row r="4720">
          <cell r="A4720">
            <v>93352</v>
          </cell>
          <cell r="B472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20" t="str">
            <v>UN</v>
          </cell>
          <cell r="D4720">
            <v>464.5</v>
          </cell>
        </row>
        <row r="4721">
          <cell r="A4721">
            <v>93353</v>
          </cell>
          <cell r="B472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21" t="str">
            <v>UN</v>
          </cell>
          <cell r="D4721">
            <v>333.88</v>
          </cell>
        </row>
        <row r="4722">
          <cell r="A4722">
            <v>93354</v>
          </cell>
          <cell r="B472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22" t="str">
            <v>UN</v>
          </cell>
          <cell r="D4722">
            <v>478.17</v>
          </cell>
        </row>
        <row r="4723">
          <cell r="A4723">
            <v>93355</v>
          </cell>
          <cell r="B472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23" t="str">
            <v>UN</v>
          </cell>
          <cell r="D4723">
            <v>397.52</v>
          </cell>
        </row>
        <row r="4724">
          <cell r="A4724">
            <v>93356</v>
          </cell>
          <cell r="B472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24" t="str">
            <v>UN</v>
          </cell>
          <cell r="D4724">
            <v>315.92</v>
          </cell>
        </row>
        <row r="4725">
          <cell r="A4725">
            <v>93357</v>
          </cell>
          <cell r="B472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25" t="str">
            <v>UN</v>
          </cell>
          <cell r="D4725">
            <v>236.33</v>
          </cell>
        </row>
        <row r="4726">
          <cell r="A4726">
            <v>83335</v>
          </cell>
          <cell r="B4726" t="str">
            <v>ESCAVACAO SUBMERSA COM DRAGA DE MANDIBULA</v>
          </cell>
          <cell r="C4726" t="str">
            <v>M3</v>
          </cell>
          <cell r="D4726">
            <v>32.11</v>
          </cell>
        </row>
        <row r="4727">
          <cell r="A4727">
            <v>88548</v>
          </cell>
          <cell r="B4727" t="str">
            <v>DRAGAGEM (C/ ESCAVADEIRA DRAG LINE DE ARRASTE 140HP)</v>
          </cell>
          <cell r="C4727" t="str">
            <v>M3</v>
          </cell>
          <cell r="D4727">
            <v>25.67</v>
          </cell>
        </row>
        <row r="4728">
          <cell r="A4728" t="str">
            <v>73903/1</v>
          </cell>
          <cell r="B4728" t="str">
            <v>LIMPEZA SUPERFICIAL DA CAMADA VEGETAL EM JAZIDA</v>
          </cell>
          <cell r="C4728" t="str">
            <v>M2</v>
          </cell>
          <cell r="D4728">
            <v>0.31</v>
          </cell>
        </row>
        <row r="4729">
          <cell r="A4729" t="str">
            <v>74151/1</v>
          </cell>
          <cell r="B4729" t="str">
            <v>ESCAVACAO E CARGA MATERIAL 1A CATEGORIA, UTILIZANDO TRATOR DE ESTEIRAS DE 110 A 160HP COM LAMINA, PESO OPERACIONAL * 13T  E PA CARREGADEIRA COM 170 HP.</v>
          </cell>
          <cell r="C4729" t="str">
            <v>M3</v>
          </cell>
          <cell r="D4729">
            <v>2.56</v>
          </cell>
        </row>
        <row r="4730">
          <cell r="A4730" t="str">
            <v>74153/1</v>
          </cell>
          <cell r="B4730" t="str">
            <v>ESPALHAMENTO MECANIZADO (COM MOTONIVELADORA 140 HP) MATERIAL 1A. CATEGORIA</v>
          </cell>
          <cell r="C4730" t="str">
            <v>M2</v>
          </cell>
          <cell r="D4730">
            <v>0.19</v>
          </cell>
        </row>
        <row r="4731">
          <cell r="A4731" t="str">
            <v>74154/1</v>
          </cell>
          <cell r="B4731" t="str">
            <v>ESCAVACAO, CARGA E TRANSPORTE DE  MATERIAL DE 1A CATEGORIA COM TRATOR SOBRE ESTEIRAS 347 HP E CACAMBA 6M3,  DMT 50 A 200M</v>
          </cell>
          <cell r="C4731" t="str">
            <v>M3</v>
          </cell>
          <cell r="D4731">
            <v>3.81</v>
          </cell>
        </row>
        <row r="4732">
          <cell r="A4732" t="str">
            <v>74155/1</v>
          </cell>
          <cell r="B4732" t="str">
            <v>ESCAVACAO E TRANSPORTE DE MATERIAL DE  1A CAT DMT 50M COM TRATOR SOBRE  ESTEIRAS 347 HP COM LAMINA E ESCARIFICADOR</v>
          </cell>
          <cell r="C4732" t="str">
            <v>M3</v>
          </cell>
          <cell r="D4732">
            <v>1.41</v>
          </cell>
        </row>
        <row r="4733">
          <cell r="A4733" t="str">
            <v>74155/2</v>
          </cell>
          <cell r="B4733" t="str">
            <v>ESCAVACAO E TRANSPORTE DE MATERIAL DE  2A CAT DMT 50M COM TRATOR SOBRE  ESTEIRAS 347 HP COM LAMINA E ESCARIFICADOR</v>
          </cell>
          <cell r="C4733" t="str">
            <v>M3</v>
          </cell>
          <cell r="D4733">
            <v>2.72</v>
          </cell>
        </row>
        <row r="4734">
          <cell r="A4734" t="str">
            <v>74205/1</v>
          </cell>
          <cell r="B4734" t="str">
            <v>ESCAVACAO MECANICA DE MATERIAL 1A. CATEGORIA, PROVENIENTE DE CORTE DE SUBLEITO (C/TRATOR ESTEIRAS  160HP)</v>
          </cell>
          <cell r="C4734" t="str">
            <v>M3</v>
          </cell>
          <cell r="D4734">
            <v>1.34</v>
          </cell>
        </row>
        <row r="4735">
          <cell r="A4735">
            <v>79472</v>
          </cell>
          <cell r="B4735" t="str">
            <v>REGULARIZACAO DE SUPERFICIES EM TERRA COM MOTONIVELADORA</v>
          </cell>
          <cell r="C4735" t="str">
            <v>M2</v>
          </cell>
          <cell r="D4735">
            <v>0.41</v>
          </cell>
        </row>
        <row r="4736">
          <cell r="A4736">
            <v>79473</v>
          </cell>
          <cell r="B4736" t="str">
            <v>CORTE E ATERRO COMPENSADO</v>
          </cell>
          <cell r="C4736" t="str">
            <v>M3</v>
          </cell>
          <cell r="D4736">
            <v>4.76</v>
          </cell>
        </row>
        <row r="4737">
          <cell r="A4737">
            <v>79480</v>
          </cell>
          <cell r="B4737" t="str">
            <v>ESCAVACAO MECANICA CAMPO ABERTO EM SOLO EXCETO ROCHA ATE 2,00M PROFUNDIDADE</v>
          </cell>
          <cell r="C4737" t="str">
            <v>M3</v>
          </cell>
          <cell r="D4737">
            <v>1.95</v>
          </cell>
        </row>
        <row r="4738">
          <cell r="A4738">
            <v>83336</v>
          </cell>
          <cell r="B4738" t="str">
            <v>ESCAVACAO MECANICA PARA ACERTO DE TALUDES, EM MATERIAL DE 1A CATEGORIA, COM ESCAVADEIRA HIDRAULICA</v>
          </cell>
          <cell r="C4738" t="str">
            <v>M3</v>
          </cell>
          <cell r="D4738">
            <v>3.74</v>
          </cell>
        </row>
        <row r="4739">
          <cell r="A4739">
            <v>83338</v>
          </cell>
          <cell r="B4739" t="str">
            <v>ESCAVACAO MECANICA, A CEU ABERTO, EM MATERIAL DE 1A CATEGORIA, COM ESCAVADEIRA HIDRAULICA, CAPACIDADE DE 0,78 M3</v>
          </cell>
          <cell r="C4739" t="str">
            <v>M3</v>
          </cell>
          <cell r="D4739">
            <v>2.04</v>
          </cell>
        </row>
        <row r="4740">
          <cell r="A4740">
            <v>89885</v>
          </cell>
          <cell r="B4740" t="str">
            <v>ESCAVAÇÃO VERTICAL A CÉU ABERTO, INCLUINDO CARGA, DESCARGA E TRANSPORTE, EM SOLO DE 1ª CATEGORIA COM ESCAVADEIRA HIDRÁULICA (CAÇAMBA: 0,8 M³ / 111 HP), FROTA DE 3 CAMINHÕES BASCULANTES DE 14 M³, DMT DE 0,2 KM E VELOCIDADE MÉDIA 4 KM/H. AF_12/2013</v>
          </cell>
          <cell r="C4740" t="str">
            <v>M3</v>
          </cell>
          <cell r="D4740">
            <v>7.07</v>
          </cell>
        </row>
        <row r="4741">
          <cell r="A4741">
            <v>89886</v>
          </cell>
          <cell r="B4741" t="str">
            <v>ESCAVAÇÃO VERTICAL A CÉU ABERTO, INCLUINDO CARGA, DESCARGA E TRANSPORTE, EM SOLO DE 1ª CATEGORIA COM ESCAVADEIRA HIDRÁULICA (CAÇAMBA: 0,8 M³ / 111 HP), FROTA DE 3 CAMINHÕES BASCULANTES DE 14 M³, DMT DE 0,3 KM E VELOCIDADE MÉDIA 5,9 KM/H. AF_12/2013</v>
          </cell>
          <cell r="C4741" t="str">
            <v>M3</v>
          </cell>
          <cell r="D4741">
            <v>7.11</v>
          </cell>
        </row>
        <row r="4742">
          <cell r="A4742">
            <v>89887</v>
          </cell>
          <cell r="B4742" t="str">
            <v>ESCAVAÇÃO VERTICAL A CÉU ABERTO, INCLUINDO CARGA, DESCARGA E TRANSPORTE, EM SOLO DE 1ª CATEGORIA COM ESCAVADEIRA HIDRÁULICA (CAÇAMBA: 0,8 M³ / 111 HP), FROTA DE 3 CAMINHÕES BASCULANTES DE 14 M³, DMT DE 0,6 KM E VELOCIDADE MÉDIA 10 KM/H. AF_12/2013</v>
          </cell>
          <cell r="C4742" t="str">
            <v>M3</v>
          </cell>
          <cell r="D4742">
            <v>7.36</v>
          </cell>
        </row>
        <row r="4743">
          <cell r="A4743">
            <v>89888</v>
          </cell>
          <cell r="B4743" t="str">
            <v>ESCAVAÇÃO VERTICAL A CÉU ABERTO, INCLUINDO CARGA, DESCARGA E TRANSPORTE, EM SOLO DE 1ª CATEGORIA COM ESCAVADEIRA HIDRÁULICA (CAÇAMBA: 0,8 M³ / 111 HP), FROTA DE 3 CAMINHÕES BASCULANTES DE 14 M³, DMT DE 0,8 KM E VELOCIDADE MÉDIA 14 KM/H. AF_12/2013</v>
          </cell>
          <cell r="C4743" t="str">
            <v>M3</v>
          </cell>
          <cell r="D4743">
            <v>7.28</v>
          </cell>
        </row>
        <row r="4744">
          <cell r="A4744">
            <v>89889</v>
          </cell>
          <cell r="B4744" t="str">
            <v>ESCAVAÇÃO VERTICAL A CÉU ABERTO, INCLUINDO CARGA, DESCARGA E TRANSPORTE, EM SOLO DE 1ª CATEGORIA COM ESCAVADEIRA HIDRÁULICA (CAÇAMBA: 0,8 M³ / 111 HP), FROTA DE 3 CAMINHÕES BASCULANTES DE 14 M³, DMT DE 1 KM E VELOCIDADE MÉDIA 15 KM/H. AF_12/2013</v>
          </cell>
          <cell r="C4744" t="str">
            <v>M3</v>
          </cell>
          <cell r="D4744">
            <v>7.55</v>
          </cell>
        </row>
        <row r="4745">
          <cell r="A4745">
            <v>89890</v>
          </cell>
          <cell r="B4745" t="str">
            <v>ESCAVAÇÃO VERTICAL A CÉU ABERTO, INCLUINDO CARGA, DESCARGA E TRANSPORTE, EM SOLO DE 1ª CATEGORIA COM ESCAVADEIRA HIDRÁULICA (CAÇAMBA: 0,8 M³ / 111 HP), FROTA DE 4 CAMINHÕES BASCULANTES DE 14 M³, DMT DE 1,5 KM E VELOCIDADE MÉDIA 18 KM/H. AF_12/2013</v>
          </cell>
          <cell r="C4745" t="str">
            <v>M3</v>
          </cell>
          <cell r="D4745">
            <v>10.52</v>
          </cell>
        </row>
        <row r="4746">
          <cell r="A4746">
            <v>89893</v>
          </cell>
          <cell r="B4746" t="str">
            <v>ESCAVAÇÃO VERTICAL A CÉU ABERTO, INCLUINDO CARGA, DESCARGA E TRANSPORTE, EM SOLO DE 1ª CATEGORIA COM ESCAVADEIRA HIDRÁULICA (CAÇAMBA: 0,8 M³ / 111 HP), FROTA DE 5 CAMINHÕES BASCULANTES DE 14 M³, DMT DE 3 KM E VELOCIDADE MÉDIA 20 KM/H. AF_12/2013</v>
          </cell>
          <cell r="C4746" t="str">
            <v>M3</v>
          </cell>
          <cell r="D4746">
            <v>12.98</v>
          </cell>
        </row>
        <row r="4747">
          <cell r="A4747">
            <v>89894</v>
          </cell>
          <cell r="B4747" t="str">
            <v>ESCAVAÇÃO VERTICAL A CÉU ABERTO, INCLUINDO CARGA, DESCARGA E TRANSPORTE, EM SOLO DE 1ª CATEGORIA COM ESCAVADEIRA HIDRÁULICA (CAÇAMBA: 0,8 M³ / 111 HP), FROTA DE 6 CAMINHÕES BASCULANTES DE 14 M³, DMT DE 4 KM E VELOCIDADE MÉDIA 22 KM/H. AF_12/2013</v>
          </cell>
          <cell r="C4747" t="str">
            <v>M3</v>
          </cell>
          <cell r="D4747">
            <v>14.46</v>
          </cell>
        </row>
        <row r="4748">
          <cell r="A4748">
            <v>89895</v>
          </cell>
          <cell r="B4748" t="str">
            <v>ESCAVAÇÃO VERTICAL A CÉU ABERTO, INCLUINDO CARGA, DESCARGA E TRANSPORTE, EM SOLO DE 1ª CATEGORIA COM ESCAVADEIRA HIDRÁULICA (CAÇAMBA: 0,8 M³ / 111 HP), FROTA DE 7 CAMINHÕES BASCULANTES DE 14 M³, DMT DE 6 KM E VELOCIDADE MÉDIA 22 KM/H. AF_12/2013</v>
          </cell>
          <cell r="C4748" t="str">
            <v>M3</v>
          </cell>
          <cell r="D4748">
            <v>17.59</v>
          </cell>
        </row>
        <row r="4749">
          <cell r="A4749">
            <v>89903</v>
          </cell>
          <cell r="B4749" t="str">
            <v>ESCAVAÇÃO VERTICAL A CÉU ABERTO, INCLUINDO CARGA, DESCARGA E TRANSPORTE, EM SOLO DE 1ª CATEGORIA COM ESCAVADEIRA HIDRÁULICA (CAÇAMBA: 0,8 M³ / 111 HP), FROTA DE 2 CAMINHÕES BASCULANTES DE 18 M³, DMT DE 0,2 KM E VELOCIDADE MÉDIA 4 KM/H. AF_12/2013</v>
          </cell>
          <cell r="C4749" t="str">
            <v>M3</v>
          </cell>
          <cell r="D4749">
            <v>6.21</v>
          </cell>
        </row>
        <row r="4750">
          <cell r="A4750">
            <v>89904</v>
          </cell>
          <cell r="B4750" t="str">
            <v>ESCAVAÇÃO VERTICAL A CÉU ABERTO, INCLUINDO CARGA, DESCARGA E TRANSPORTE, EM SOLO DE 1ª CATEGORIA COM ESCAVADEIRA HIDRÁULICA (CAÇAMBA: 0,8 M³ / 111 HP), FROTA DE 2 CAMINHÕES BASCULANTES DE 18 M³, DMT DE 0,3 KM E VELOCIDADE MÉDIA 5,9KM/H. AF_12/2013</v>
          </cell>
          <cell r="C4750" t="str">
            <v>M3</v>
          </cell>
          <cell r="D4750">
            <v>6.24</v>
          </cell>
        </row>
        <row r="4751">
          <cell r="A4751">
            <v>89905</v>
          </cell>
          <cell r="B4751" t="str">
            <v>ESCAVAÇÃO VERTICAL A CÉU ABERTO, INCLUINDO CARGA, DESCARGA E TRANSPORTE, EM SOLO DE 1ª CATEGORIA COM ESCAVADEIRA HIDRÁULICA (CAÇAMBA: 0,8 M³ / 111 HP), FROTA DE 2 CAMINHÕES BASCULANTES DE 18 M³, DMT DE 0,6 KM E VELOCIDADE MÉDIA 10 KM/H. AF_12/2013</v>
          </cell>
          <cell r="C4751" t="str">
            <v>M3</v>
          </cell>
          <cell r="D4751">
            <v>6.46</v>
          </cell>
        </row>
        <row r="4752">
          <cell r="A4752">
            <v>89906</v>
          </cell>
          <cell r="B4752" t="str">
            <v>ESCAVAÇÃO VERTICAL A CÉU ABERTO, INCLUINDO CARGA, DESCARGA E TRANSPORTE, EM SOLO DE 1ª CATEGORIA COM ESCAVADEIRA HIDRÁULICA (CAÇAMBA: 0,8 M³ / 111 HP), FROTA DE 2 CAMINHÕES BASCULANTES DE 18 M³, DMT DE 0,8 KM E VELOCIDADE MÉDIA 14 KM/H. AF_12/2013</v>
          </cell>
          <cell r="C4752" t="str">
            <v>M3</v>
          </cell>
          <cell r="D4752">
            <v>6.39</v>
          </cell>
        </row>
        <row r="4753">
          <cell r="A4753">
            <v>89907</v>
          </cell>
          <cell r="B4753" t="str">
            <v>ESCAVAÇÃO VERTICAL A CÉU ABERTO, INCLUINDO CARGA, DESCARGA E TRANSPORTE, EM SOLO DE 1ª CATEGORIA COM ESCAVADEIRA HIDRÁULICA (CAÇAMBA: 0,8 M³ / 111 HP), FROTA DE 3 CAMINHÕES BASCULANTES DE 18 M³, DMT DE 1 KM E VELOCIDADE MÉDIA 15 KM/H. AF_12/2013</v>
          </cell>
          <cell r="C4753" t="str">
            <v>M3</v>
          </cell>
          <cell r="D4753">
            <v>7.22</v>
          </cell>
        </row>
        <row r="4754">
          <cell r="A4754">
            <v>89908</v>
          </cell>
          <cell r="B4754" t="str">
            <v>ESCAVAÇÃO VERTICAL A CÉU ABERTO, INCLUINDO CARGA, DESCARGA E TRANSPORTE, EM SOLO DE 1ª CATEGORIA COM ESCAVADEIRA HIDRÁULICA (CAÇAMBA: 0,8 M³ / 111 HP), FROTA DE 4 CAMINHÕES BASCULANTES DE 18 M³, DMT DE 1,5 KM E VELOCIDADE MÉDIA 18 KM/H. AF_12/2013</v>
          </cell>
          <cell r="C4754" t="str">
            <v>M3</v>
          </cell>
          <cell r="D4754">
            <v>9.89</v>
          </cell>
        </row>
        <row r="4755">
          <cell r="A4755">
            <v>89911</v>
          </cell>
          <cell r="B4755" t="str">
            <v>ESCAVAÇÃO VERTICAL A CÉU ABERTO, INCLUINDO CARGA, DESCARGA E TRANSPORTE, EM SOLO DE 1ª CATEGORIA COM ESCAVADEIRA HIDRÁULICA (CAÇAMBA: 0,8 M³ / 111 HP), FROTA DE 5 CAMINHÕES BASCULANTES DE 18 M³, DMT DE 3 KM E VELOCIDADE MÉDIA 20 KM/H. AF_12/2013</v>
          </cell>
          <cell r="C4755" t="str">
            <v>M3</v>
          </cell>
          <cell r="D4755">
            <v>12.09</v>
          </cell>
        </row>
        <row r="4756">
          <cell r="A4756">
            <v>89912</v>
          </cell>
          <cell r="B4756" t="str">
            <v>ESCAVAÇÃO VERTICAL A CÉU ABERTO, INCLUINDO CARGA, DESCARGA E TRANSPORTE, EM SOLO DE 1ª CATEGORIA COM ESCAVADEIRA HIDRÁULICA (CAÇAMBA: 0,8 M³ / 111 HP), FROTA DE 5 CAMINHÕES BASCULANTES DE 18 M³, DMT DE 4 KM E VELOCIDADE MÉDIA 22 KM/H. AF_12/2013</v>
          </cell>
          <cell r="C4756" t="str">
            <v>M3</v>
          </cell>
          <cell r="D4756">
            <v>12.88</v>
          </cell>
        </row>
        <row r="4757">
          <cell r="A4757">
            <v>89913</v>
          </cell>
          <cell r="B4757" t="str">
            <v>ESCAVAÇÃO VERTICAL A CÉU ABERTO, INCLUINDO CARGA, DESCARGA E TRANSPORTE, EM SOLO DE 1ª CATEGORIA COM ESCAVADEIRA HIDRÁULICA (CAÇAMBA: 0,8 M³ / 111 HP), FROTA DE 6 CAMINHÕES BASCULANTES DE 18 M³, DMT DE 6 KM E VELOCIDADE MÉDIA 22 KM/H. AF_12/2013</v>
          </cell>
          <cell r="C4757" t="str">
            <v>M3</v>
          </cell>
          <cell r="D4757">
            <v>15.69</v>
          </cell>
        </row>
        <row r="4758">
          <cell r="A4758">
            <v>89921</v>
          </cell>
          <cell r="B4758" t="str">
            <v>ESCAVAÇÃO VERTICAL A CÉU ABERTO, INCLUINDO CARGA, DESCARGA E TRANSPORTE, EM SOLO DE 1ª CATEGORIA COM ESCAVADEIRA HIDRÁULICA (CAÇAMBA: 1,2 M³ / 155 HP), FROTA DE 3 CAMINHÕES BASCULANTES DE 14 M³, DMT DE 0,2 KM E VELOCIDADE MÉDIA 4 KM/H. AF_12/2013</v>
          </cell>
          <cell r="C4758" t="str">
            <v>M3</v>
          </cell>
          <cell r="D4758">
            <v>5.75</v>
          </cell>
        </row>
        <row r="4759">
          <cell r="A4759">
            <v>89922</v>
          </cell>
          <cell r="B4759" t="str">
            <v>ESCAVAÇÃO VERTICAL A CÉU ABERTO, INCLUINDO CARGA, DESCARGA E TRANSPORTE, EM SOLO DE 1ª CATEGORIA COM ESCAVADEIRA HIDRÁULICA (CAÇAMBA: 1,2 M³ / 155 HP), FROTA DE 3 CAMINHÕES BASCULANTES DE 14 M³, DMT DE 0,3 KM E VELOCIDADE MÉDIA 5,9 KM/H. AF_12/2013</v>
          </cell>
          <cell r="C4759" t="str">
            <v>M3</v>
          </cell>
          <cell r="D4759">
            <v>5.78</v>
          </cell>
        </row>
        <row r="4760">
          <cell r="A4760">
            <v>89923</v>
          </cell>
          <cell r="B4760" t="str">
            <v>ESCAVAÇÃO VERTICAL A CÉU ABERTO, INCLUINDO CARGA, DESCARGA E TRANSPORTE, EM SOLO DE 1ª CATEGORIA COM ESCAVADEIRA HIDRÁULICA (CAÇAMBA: 1,2 M³ / 155 HP), FROTA DE 3 CAMINHÕES BASCULANTES DE 14 M³, DMT DE 0,6 KM E VELOCIDADE MÉDIA 10 KM/H. AF_12/2013</v>
          </cell>
          <cell r="C4760" t="str">
            <v>M3</v>
          </cell>
          <cell r="D4760">
            <v>6.03</v>
          </cell>
        </row>
        <row r="4761">
          <cell r="A4761">
            <v>89924</v>
          </cell>
          <cell r="B4761" t="str">
            <v>ESCAVAÇÃO VERTICAL A CÉU ABERTO, INCLUINDO CARGA, DESCARGA E TRANSPORTE, EM SOLO DE 1ª CATEGORIA COM ESCAVADEIRA HIDRÁULICA (CAÇAMBA: 1,2 M³ / 155 HP), FROTA DE 3 CAMINHÕES BASCULANTES DE 14 M³, DMT DE 0,8 KM E VELOCIDADE MÉDIA 14 KM/H. AF_12/2013</v>
          </cell>
          <cell r="C4761" t="str">
            <v>M3</v>
          </cell>
          <cell r="D4761">
            <v>5.95</v>
          </cell>
        </row>
        <row r="4762">
          <cell r="A4762">
            <v>89925</v>
          </cell>
          <cell r="B4762" t="str">
            <v>ESCAVAÇÃO VERTICAL A CÉU ABERTO, INCLUINDO CARGA, DESCARGA E TRANSPORTE, EM SOLO DE 1ª CATEGORIA COM ESCAVADEIRA HIDRÁULICA (CAÇAMBA: 1,2 M³ / 155 HP), FROTA DE 3 CAMINHÕES BASCULANTES DE 14 M³, DMT DE 1 KM E VELOCIDADE MÉDIA 15 KM/H. AF_12/2013</v>
          </cell>
          <cell r="C4762" t="str">
            <v>M3</v>
          </cell>
          <cell r="D4762">
            <v>6.21</v>
          </cell>
        </row>
        <row r="4763">
          <cell r="A4763">
            <v>89926</v>
          </cell>
          <cell r="B4763" t="str">
            <v>ESCAVAÇÃO VERTICAL A CÉU ABERTO, INCLUINDO CARGA, DESCARGA E TRANSPORTE, EM SOLO DE 1ª CATEGORIA COM ESCAVADEIRA HIDRÁULICA (CAÇAMBA: 1,2 M³ / 155 HP), FROTA DE 5 CAMINHÕES BASCULANTES DE 14 M³, DMT DE 1,5 KM E VELOCIDADE MÉDIA 18 KM/H. AF_12/2013</v>
          </cell>
          <cell r="C4763" t="str">
            <v>M3</v>
          </cell>
          <cell r="D4763">
            <v>9.4499999999999993</v>
          </cell>
        </row>
        <row r="4764">
          <cell r="A4764">
            <v>89929</v>
          </cell>
          <cell r="B4764" t="str">
            <v>ESCAVAÇÃO VERTICAL A CÉU ABERTO, INCLUINDO CARGA, DESCARGA E TRANSPORTE, EM SOLO DE 1ª CATEGORIA COM ESCAVADEIRA HIDRÁULICA (CAÇAMBA: 1,2 M³ / 155 HP), FROTA DE 7 CAMINHÕES BASCULANTES DE 14 M³, DMT DE 3 KM E VELOCIDADE MÉDIA 20 KM/H. AF_12/2013</v>
          </cell>
          <cell r="C4764" t="str">
            <v>M3</v>
          </cell>
          <cell r="D4764">
            <v>12.18</v>
          </cell>
        </row>
        <row r="4765">
          <cell r="A4765">
            <v>89930</v>
          </cell>
          <cell r="B4765" t="str">
            <v>ESCAVAÇÃO VERTICAL A CÉU ABERTO, INCLUINDO CARGA, DESCARGA E TRANSPORTE, EM SOLO DE 1ª CATEGORIA COM ESCAVADEIRA HIDRÁULICA (CAÇAMBA: 1,2 M³ / 155 HP), FROTA DE 7 CAMINHÕES BASCULANTES DE 14 M³, DMT DE 4 KM E VELOCIDADE MÉDIA 22 KM/H. AF_12/2013</v>
          </cell>
          <cell r="C4765" t="str">
            <v>M3</v>
          </cell>
          <cell r="D4765">
            <v>13.04</v>
          </cell>
        </row>
        <row r="4766">
          <cell r="A4766">
            <v>89931</v>
          </cell>
          <cell r="B4766" t="str">
            <v>ESCAVAÇÃO VERTICAL A CÉU ABERTO, INCLUINDO CARGA, DESCARGA E TRANSPORTE, EM SOLO DE 1ª CATEGORIA COM ESCAVADEIRA HIDRÁULICA (CAÇAMBA: 1,2 M³ / 155 HP), FROTA DE 9 CAMINHÕES BASCULANTES DE 14 M³, DMT DE 6 KM E VELOCIDADE MÉDIA 22 KM/H. AF_12/2013</v>
          </cell>
          <cell r="C4766" t="str">
            <v>M3</v>
          </cell>
          <cell r="D4766">
            <v>16.440000000000001</v>
          </cell>
        </row>
        <row r="4767">
          <cell r="A4767">
            <v>89939</v>
          </cell>
          <cell r="B4767" t="str">
            <v>ESCAVAÇÃO VERTICAL A CÉU ABERTO, INCLUINDO CARGA, DESCARGA E TRANSPORTE, EM SOLO DE 1ª CATEGORIA COM ESCAVADEIRA HIDRÁULICA (CAÇAMBA: 1,2 M³ / 155 HP), FROTA DE 3 CAMINHÕES BASCULANTES DE 18 M³, DMT DE 0,2 KM E VELOCIDADE MÉDIA 4 KM/H. AF_12/2013</v>
          </cell>
          <cell r="C4767" t="str">
            <v>M3</v>
          </cell>
          <cell r="D4767">
            <v>5.4</v>
          </cell>
        </row>
        <row r="4768">
          <cell r="A4768">
            <v>89940</v>
          </cell>
          <cell r="B4768" t="str">
            <v>ESCAVAÇÃO VERTICAL A CÉU ABERTO, INCLUINDO CARGA, DESCARGA E TRANSPORTE, EM SOLO DE 1ª CATEGORIA COM ESCAVADEIRA HIDRÁULICA (CAÇAMBA: 1,2 M³ / 155 HP), FROTA DE 3 CAMINHÕES BASCULANTES DE 18 M³, DMT DE 0,3 KM E VELOCIDADE MÉDIA 5,9 KM/H. AF_12/2013</v>
          </cell>
          <cell r="C4768" t="str">
            <v>M3</v>
          </cell>
          <cell r="D4768">
            <v>5.41</v>
          </cell>
        </row>
        <row r="4769">
          <cell r="A4769">
            <v>89941</v>
          </cell>
          <cell r="B4769" t="str">
            <v>ESCAVAÇÃO VERTICAL A CÉU ABERTO, INCLUINDO CARGA, DESCARGA E TRANSPORTE, EM SOLO DE 1ª CATEGORIA COM ESCAVADEIRA HIDRÁULICA (CAÇAMBA: 1,2 M³ / 155 HP), FROTA DE 3 CAMINHÕES BASCULANTES DE 18 M³, DMT DE 0,6 KM E VELOCIDADE MÉDIA 10 KM/H. AF_12/2013</v>
          </cell>
          <cell r="C4769" t="str">
            <v>M3</v>
          </cell>
          <cell r="D4769">
            <v>5.65</v>
          </cell>
        </row>
        <row r="4770">
          <cell r="A4770">
            <v>89942</v>
          </cell>
          <cell r="B4770" t="str">
            <v>ESCAVAÇÃO VERTICAL A CÉU ABERTO, INCLUINDO CARGA, DESCARGA E TRANSPORTE, EM SOLO DE 1ª CATEGORIA COM ESCAVADEIRA HIDRÁULICA (CAÇAMBA: 1,2 M³ / 155 HP), FROTA DE 3 CAMINHÕES BASCULANTES DE 18 M³, DMT DE 0,8 KM E VELOCIDADE MÉDIA 14 KM/H. AF_12/2013</v>
          </cell>
          <cell r="C4770" t="str">
            <v>M3</v>
          </cell>
          <cell r="D4770">
            <v>5.57</v>
          </cell>
        </row>
        <row r="4771">
          <cell r="A4771">
            <v>89943</v>
          </cell>
          <cell r="B4771" t="str">
            <v>ESCAVAÇÃO VERTICAL A CÉU ABERTO, INCLUINDO CARGA, DESCARGA E TRANSPORTE, EM SOLO DE 1ª CATEGORIA COM ESCAVADEIRA HIDRÁULICA (CAÇAMBA: 1,2 M³ / 155 HP), FROTA DE 3 CAMINHÕES BASCULANTES DE 18 M³, DMT DE 1 KM E VELOCIDADE MÉDIA 15 KM/H. AF_12/2013</v>
          </cell>
          <cell r="C4771" t="str">
            <v>M3</v>
          </cell>
          <cell r="D4771">
            <v>5.8</v>
          </cell>
        </row>
        <row r="4772">
          <cell r="A4772">
            <v>89944</v>
          </cell>
          <cell r="B4772" t="str">
            <v>ESCAVAÇÃO VERTICAL A CÉU ABERTO, INCLUINDO CARGA, DESCARGA E TRANSPORTE, EM SOLO DE 1ª CATEGORIA COM ESCAVADEIRA HIDRÁULICA (CAÇAMBA: 1,2 M³ / 155 HP), FROTA DE 5 CAMINHÕES BASCULANTES DE 18 M³, DMT DE 1,5 KM E VELOCIDADE MÉDIA 18 KM/H. AF_12/2013</v>
          </cell>
          <cell r="C4772" t="str">
            <v>M3</v>
          </cell>
          <cell r="D4772">
            <v>8.69</v>
          </cell>
        </row>
        <row r="4773">
          <cell r="A4773">
            <v>89947</v>
          </cell>
          <cell r="B4773" t="str">
            <v>ESCAVAÇÃO VERTICAL A CÉU ABERTO, INCLUINDO CARGA, DESCARGA E TRANSPORTE, EM SOLO DE 1ª CATEGORIA COM ESCAVADEIRA HIDRÁULICA (CAÇAMBA: 1,2 M³ / 155 HP), FROTA DE 6 CAMINHÕES BASCULANTES DE 18 M³, DMT DE 3 KM E VELOCIDADE MÉDIA 20 KM/H. AF_12/2013</v>
          </cell>
          <cell r="C4773" t="str">
            <v>M3</v>
          </cell>
          <cell r="D4773">
            <v>10.73</v>
          </cell>
        </row>
        <row r="4774">
          <cell r="A4774">
            <v>89948</v>
          </cell>
          <cell r="B4774" t="str">
            <v>ESCAVAÇÃO VERTICAL A CÉU ABERTO, INCLUINDO CARGA, DESCARGA E TRANSPORTE, EM SOLO DE 1ª CATEGORIA COM ESCAVADEIRA HIDRÁULICA (CAÇAMBA: 1,2 M³ / 155 HP), FROTA DE 7 CAMINHÕES BASCULANTES DE 18 M³, DMT DE 4 KM E VELOCIDADE MÉDIA 22 KM/H. AF_12/2013</v>
          </cell>
          <cell r="C4774" t="str">
            <v>M3</v>
          </cell>
          <cell r="D4774">
            <v>11.92</v>
          </cell>
        </row>
        <row r="4775">
          <cell r="A4775">
            <v>89949</v>
          </cell>
          <cell r="B4775" t="str">
            <v>ESCAVAÇÃO VERTICAL A CÉU ABERTO, INCLUINDO CARGA, DESCARGA E TRANSPORTE, EM SOLO DE 1ª CATEGORIA COM ESCAVADEIRA HIDRÁULICA (CAÇAMBA: 1,2 M³ / 155 HP), FROTA DE 8 CAMINHÕES BASCULANTES DE 18 M³, DMT DE 6 KM E VELOCIDADE MÉDIA 22 KM/H. AF_12/2013</v>
          </cell>
          <cell r="C4775" t="str">
            <v>M3</v>
          </cell>
          <cell r="D4775">
            <v>14.53</v>
          </cell>
        </row>
        <row r="4776">
          <cell r="A4776">
            <v>96520</v>
          </cell>
          <cell r="B4776" t="str">
            <v>ESCAVAÇÃO MECANIZADA PARA BLOCO DE COROAMENTO OU SAPATA, SEM PREVISÃO DE FÔRMA, COM RETROESCAVADEIRA. AF_06/2017</v>
          </cell>
          <cell r="C4776" t="str">
            <v>M3</v>
          </cell>
          <cell r="D4776">
            <v>64.8</v>
          </cell>
        </row>
        <row r="4777">
          <cell r="A4777">
            <v>96521</v>
          </cell>
          <cell r="B4777" t="str">
            <v>ESCAVAÇÃO MECANIZADA PARA BLOCO DE COROAMENTO OU SAPATA, COM PREVISÃO DE FÔRMA, COM RETROESCAVADEIRA. AF_06/2017</v>
          </cell>
          <cell r="C4777" t="str">
            <v>M3</v>
          </cell>
          <cell r="D4777">
            <v>27.24</v>
          </cell>
        </row>
        <row r="4778">
          <cell r="A4778">
            <v>96522</v>
          </cell>
          <cell r="B4778" t="str">
            <v>ESCAVAÇÃO MANUAL PARA BLOCO DE COROAMENTO OU SAPATA, SEM PREVISÃO DE FÔRMA. AF_06/2017</v>
          </cell>
          <cell r="C4778" t="str">
            <v>M3</v>
          </cell>
          <cell r="D4778">
            <v>102.43</v>
          </cell>
        </row>
        <row r="4779">
          <cell r="A4779">
            <v>96523</v>
          </cell>
          <cell r="B4779" t="str">
            <v>ESCAVAÇÃO MANUAL PARA BLOCO DE COROAMENTO OU SAPATA, COM PREVISÃO DE FÔRMA. AF_06/2017</v>
          </cell>
          <cell r="C4779" t="str">
            <v>M3</v>
          </cell>
          <cell r="D4779">
            <v>65.56</v>
          </cell>
        </row>
        <row r="4780">
          <cell r="A4780">
            <v>96524</v>
          </cell>
          <cell r="B4780" t="str">
            <v>ESCAVAÇÃO MECANIZADA PARA VIGA BALDRAME, SEM PREVISÃO DE FÔRMA, COM MINI-ESCAVADEIRA. AF_06/2017</v>
          </cell>
          <cell r="C4780" t="str">
            <v>M3</v>
          </cell>
          <cell r="D4780">
            <v>119.85</v>
          </cell>
        </row>
        <row r="4781">
          <cell r="A4781">
            <v>96525</v>
          </cell>
          <cell r="B4781" t="str">
            <v>ESCAVAÇÃO MECANIZADA PARA VIGA BALDRAME, COM PREVISÃO DE FÔRMA, COM MINI-ESCAVADEIRA. AF_06/2017</v>
          </cell>
          <cell r="C4781" t="str">
            <v>M3</v>
          </cell>
          <cell r="D4781">
            <v>24.92</v>
          </cell>
        </row>
        <row r="4782">
          <cell r="A4782">
            <v>96526</v>
          </cell>
          <cell r="B4782" t="str">
            <v>ESCAVAÇÃO MANUAL DE VALA PARA VIGA BALDRAME, SEM PREVISÃO DE FÔRMA. AF_06/2017</v>
          </cell>
          <cell r="C4782" t="str">
            <v>M3</v>
          </cell>
          <cell r="D4782">
            <v>206.62</v>
          </cell>
        </row>
        <row r="4783">
          <cell r="A4783">
            <v>96527</v>
          </cell>
          <cell r="B4783" t="str">
            <v>ESCAVAÇÃO MANUAL DE VALA PARA VIGA BALDRAME, COM PREVISÃO DE FÔRMA. AF_06/2017</v>
          </cell>
          <cell r="C4783" t="str">
            <v>M3</v>
          </cell>
          <cell r="D4783">
            <v>86.14</v>
          </cell>
        </row>
        <row r="4784">
          <cell r="A4784">
            <v>96528</v>
          </cell>
          <cell r="B4784" t="str">
            <v>FABRICAÇÃO, MONTAGEM E DESMONTAGEM DE FÔRMA PARA BLOCO DE COROAMENTO, EM MADEIRA SERRADA, E=25 MM, 1 UTILIZAÇÃO. AF_06/2017</v>
          </cell>
          <cell r="C4784" t="str">
            <v>M2</v>
          </cell>
          <cell r="D4784">
            <v>96.96</v>
          </cell>
        </row>
        <row r="4785">
          <cell r="A4785">
            <v>98116</v>
          </cell>
          <cell r="B4785" t="str">
            <v>ESCAVAÇÃO VERTICAL A CÉU ABERTO, INCLUINDO CARGA, DESCARGA E TRANSPORTE, EM SOLO DE 1ª CATEGORIA COM ESCAVADEIRA HIDRÁULICA (CAÇAMBA: 0,8 M³ / 111 HP), FROTA DE 4 CAMINHÕES BASCULANTES DE 14 M³, DMT DE 2 KM E VELOCIDADE MÉDIA 20 KM/H. AF_02/2018</v>
          </cell>
          <cell r="C4785" t="str">
            <v>M3</v>
          </cell>
          <cell r="D4785">
            <v>11</v>
          </cell>
        </row>
        <row r="4786">
          <cell r="A4786">
            <v>98117</v>
          </cell>
          <cell r="B4786" t="str">
            <v>ESCAVAÇÃO VERTICAL A CÉU ABERTO, INCLUINDO CARGA, DESCARGA E TRANSPORTE, EM SOLO DE 1ª CATEGORIA COM ESCAVADEIRA HIDRÁULICA (CAÇAMBA: 0,8 M³ / 111 HP), FROTA DE 4 CAMINHÕES BASCULANTES DE 18 M³, DMT DE 2 KM E VELOCIDADE MÉDIA 20 KM/H. AF_02/2018</v>
          </cell>
          <cell r="C4786" t="str">
            <v>M3</v>
          </cell>
          <cell r="D4786">
            <v>10.29</v>
          </cell>
        </row>
        <row r="4787">
          <cell r="A4787">
            <v>98118</v>
          </cell>
          <cell r="B4787" t="str">
            <v>ESCAVAÇÃO VERTICAL A CÉU ABERTO, INCLUINDO CARGA, DESCARGA E TRANSPORTE, EM SOLO DE 1ª CATEGORIA COM ESCAVADEIRA HIDRÁULICA (CAÇAMBA: 1,2 M³ / 155 HP), FROTA DE 6 CAMINHÕES BASCULANTES DE 14 M³, DMT DE 2 KM E VELOCIDADE MÉDIA 20 KM/H. AF_02/2018</v>
          </cell>
          <cell r="C4787" t="str">
            <v>M3</v>
          </cell>
          <cell r="D4787">
            <v>10.34</v>
          </cell>
        </row>
        <row r="4788">
          <cell r="A4788">
            <v>98119</v>
          </cell>
          <cell r="B4788" t="str">
            <v>ESCAVAÇÃO VERTICAL A CÉU ABERTO, INCLUINDO CARGA, DESCARGA E TRANSPORTE, EM SOLO DE 1ª CATEGORIA COM ESCAVADEIRA HIDRÁULICA (CAÇAMBA: 1,2 M³ / 155 HP), FROTA DE 5 CAMINHÕES BASCULANTES DE 18 M³, DMT DE 2 KM E VELOCIDADE MÉDIA 20 KM/H. AF_02/2018</v>
          </cell>
          <cell r="C4788" t="str">
            <v>M3</v>
          </cell>
          <cell r="D4788">
            <v>9.1</v>
          </cell>
        </row>
        <row r="4789">
          <cell r="A4789">
            <v>72915</v>
          </cell>
          <cell r="B4789" t="str">
            <v>ESCAVACAO MECANICA DE VALA EM MATERIAL DE 2A. CATEGORIA ATE 2 M DE PROFUNDIDADE COM UTILIZACAO DE ESCAVADEIRA HIDRAULICA</v>
          </cell>
          <cell r="C4789" t="str">
            <v>M3</v>
          </cell>
          <cell r="D4789">
            <v>8.93</v>
          </cell>
        </row>
        <row r="4790">
          <cell r="A4790">
            <v>72917</v>
          </cell>
          <cell r="B4790" t="str">
            <v>ESCAVACAO MECANICA DE VALA EM MATERIAL 2A. CATEGORIA DE 2,01 ATE 4,00 M DE PROFUNDIDADE COM UTILIZACAO DE ESCAVADEIRA HIDRAULICA</v>
          </cell>
          <cell r="C4790" t="str">
            <v>M3</v>
          </cell>
          <cell r="D4790">
            <v>10.199999999999999</v>
          </cell>
        </row>
        <row r="4791">
          <cell r="A4791">
            <v>72918</v>
          </cell>
          <cell r="B4791" t="str">
            <v>ESCAVACAO MECANICA DE VALA EM MATERIAL 2A. CATEGORIA DE 4,01 ATE 6,00 M DE PROFUNDIDADE COM UTILIZACAO DE ESCAVADEIRA HIDRAULICA</v>
          </cell>
          <cell r="C4791" t="str">
            <v>M3</v>
          </cell>
          <cell r="D4791">
            <v>11.9</v>
          </cell>
        </row>
        <row r="4792">
          <cell r="A4792" t="str">
            <v>73965/9</v>
          </cell>
          <cell r="B4792" t="str">
            <v>ESCAVACAO MANUAL DE VALA EM LODO, DE 1,5 ATE 3M, EXCLUINDO ESGOTAMENTO/ESCORAMENTO.</v>
          </cell>
          <cell r="C4792" t="str">
            <v>M3</v>
          </cell>
          <cell r="D4792">
            <v>145</v>
          </cell>
        </row>
        <row r="4793">
          <cell r="A4793" t="str">
            <v>79506/2</v>
          </cell>
          <cell r="B4793" t="str">
            <v>ESCAVAÇÃO MANUAL DE VALA/CAVA EM LODO, ENTRE 3 E 4,5M DE PROFUNDIDADE</v>
          </cell>
          <cell r="C4793" t="str">
            <v>M3</v>
          </cell>
          <cell r="D4793">
            <v>217.5</v>
          </cell>
        </row>
        <row r="4794">
          <cell r="A4794">
            <v>83343</v>
          </cell>
          <cell r="B4794" t="str">
            <v>ESCAVACAO MECANICA DE VALAS (SOLO COM AGUA), PROFUNDIDADE MAIOR QUE 4,00 M ATE 6,00 M.</v>
          </cell>
          <cell r="C4794" t="str">
            <v>M3</v>
          </cell>
          <cell r="D4794">
            <v>11.33</v>
          </cell>
        </row>
        <row r="4795">
          <cell r="A4795">
            <v>90082</v>
          </cell>
          <cell r="B4795" t="str">
            <v>ESCAVAÇÃO MECANIZADA DE VALA COM PROF. ATÉ 1,5 M (MÉDIA ENTRE MONTANTE E JUSANTE/UMA COMPOSIÇÃO POR TRECHO), COM ESCAVADEIRA HIDRÁULICA (0,8 M3), LARG. DE 1,5 M A 2,5 M, EM SOLO DE 1A CATEGORIA, EM LOCAIS COM ALTO NÍVEL DE INTERFERÊNCIA. AF_01/2015</v>
          </cell>
          <cell r="C4795" t="str">
            <v>M3</v>
          </cell>
          <cell r="D4795">
            <v>6.98</v>
          </cell>
        </row>
        <row r="4796">
          <cell r="A4796">
            <v>90084</v>
          </cell>
          <cell r="B4796"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96" t="str">
            <v>M3</v>
          </cell>
          <cell r="D4796">
            <v>6.78</v>
          </cell>
        </row>
        <row r="4797">
          <cell r="A4797">
            <v>90085</v>
          </cell>
          <cell r="B4797"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97" t="str">
            <v>M3</v>
          </cell>
          <cell r="D4797">
            <v>6.37</v>
          </cell>
        </row>
        <row r="4798">
          <cell r="A4798">
            <v>90086</v>
          </cell>
          <cell r="B4798"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98" t="str">
            <v>M3</v>
          </cell>
          <cell r="D4798">
            <v>6.44</v>
          </cell>
        </row>
        <row r="4799">
          <cell r="A4799">
            <v>90087</v>
          </cell>
          <cell r="B4799" t="str">
            <v>ESCAVAÇÃO MECANIZADA DE VALA COM PROF. DE 3,0 M ATÉ 4,5 M(MÉDIA ENTRE MONTANTE E JUSANTE/UMA COMPOSIÇÃO POR TRECHO), COM ESCAVADEIRA HIDRÁULICA (1,2 M3/155 HP), LARG. DE 1,5 M A 2,5 M, EM SOLO DE 1A CATEGORIA, EM LOCAIS COM ALTO NÍVEL DE INTERFERÊNCIA. AF_01/2015</v>
          </cell>
          <cell r="C4799" t="str">
            <v>M3</v>
          </cell>
          <cell r="D4799">
            <v>5.58</v>
          </cell>
        </row>
        <row r="4800">
          <cell r="A4800">
            <v>90088</v>
          </cell>
          <cell r="B4800"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800" t="str">
            <v>M3</v>
          </cell>
          <cell r="D4800">
            <v>5.7</v>
          </cell>
        </row>
        <row r="4801">
          <cell r="A4801">
            <v>90090</v>
          </cell>
          <cell r="B4801"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801" t="str">
            <v>M3</v>
          </cell>
          <cell r="D4801">
            <v>5.48</v>
          </cell>
        </row>
        <row r="4802">
          <cell r="A4802">
            <v>90091</v>
          </cell>
          <cell r="B4802" t="str">
            <v>ESCAVAÇÃO MECANIZADA DE VALA COM PROF. ATÉ 1,5 M(MÉDIA ENTRE MONTANTE E JUSANTE/UMA COMPOSIÇÃO POR TRECHO), COM ESCAVADEIRA HIDRÁULICA (0,8 M3), LARG. DE 1,5M A 2,5 M, EM SOLO DE 1A CATEGORIA, LOCAIS COM BAIXO NÍVEL DE INTERFERÊNCIA. AF_01/2015</v>
          </cell>
          <cell r="C4802" t="str">
            <v>M3</v>
          </cell>
          <cell r="D4802">
            <v>4.17</v>
          </cell>
        </row>
        <row r="4803">
          <cell r="A4803">
            <v>90092</v>
          </cell>
          <cell r="B4803"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03" t="str">
            <v>M3</v>
          </cell>
          <cell r="D4803">
            <v>4.04</v>
          </cell>
        </row>
        <row r="4804">
          <cell r="A4804">
            <v>90093</v>
          </cell>
          <cell r="B4804"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04" t="str">
            <v>M3</v>
          </cell>
          <cell r="D4804">
            <v>3.79</v>
          </cell>
        </row>
        <row r="4805">
          <cell r="A4805">
            <v>90094</v>
          </cell>
          <cell r="B4805"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05" t="str">
            <v>M3</v>
          </cell>
          <cell r="D4805">
            <v>3.84</v>
          </cell>
        </row>
        <row r="4806">
          <cell r="A4806">
            <v>90095</v>
          </cell>
          <cell r="B4806"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06" t="str">
            <v>M3</v>
          </cell>
          <cell r="D4806">
            <v>3.33</v>
          </cell>
        </row>
        <row r="4807">
          <cell r="A4807">
            <v>90096</v>
          </cell>
          <cell r="B4807"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07" t="str">
            <v>M3</v>
          </cell>
          <cell r="D4807">
            <v>3.41</v>
          </cell>
        </row>
        <row r="4808">
          <cell r="A4808">
            <v>90098</v>
          </cell>
          <cell r="B4808"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08" t="str">
            <v>M3</v>
          </cell>
          <cell r="D4808">
            <v>3.27</v>
          </cell>
        </row>
        <row r="4809">
          <cell r="A4809">
            <v>90099</v>
          </cell>
          <cell r="B4809" t="str">
            <v>ESCAVAÇÃO MECANIZADA DE VALA COM PROF. ATÉ 1,5 M (MÉDIA ENTRE MONTANTE E JUSANTE/UMA COMPOSIÇÃO POR TRECHO), COM RETROESCAVADEIRA (0,26 M3/88 HP), LARG. MENOR QUE 0,8 M, EM SOLO DE 1A CATEGORIA, EM LOCAIS COM ALTO NÍVEL DE INTERFERÊNCIA. AF_01/2015</v>
          </cell>
          <cell r="C4809" t="str">
            <v>M3</v>
          </cell>
          <cell r="D4809">
            <v>9.4600000000000009</v>
          </cell>
        </row>
        <row r="4810">
          <cell r="A4810">
            <v>90100</v>
          </cell>
          <cell r="B4810" t="str">
            <v>ESCAVAÇÃO MECANIZADA DE VALA COM PROF. ATÉ 1,5 M (MÉDIA ENTRE MONTANTE E JUSANTE/UMA COMPOSIÇÃO POR TRECHO), COM RETROESCAVADEIRA (0,26 M3/88 HP), LARG. DE 0,8 M A 1,5 M, EM SOLO DE 1A CATEGORIA, EM LOCAIS COM ALTO NÍVEL DE INTERFERÊNCIA. AF_01/2015</v>
          </cell>
          <cell r="C4810" t="str">
            <v>M3</v>
          </cell>
          <cell r="D4810">
            <v>8.0399999999999991</v>
          </cell>
        </row>
        <row r="4811">
          <cell r="A4811">
            <v>90101</v>
          </cell>
          <cell r="B4811" t="str">
            <v>ESCAVAÇÃO MECANIZADA DE VALA COM PROF. MAIOR QUE 1,5 M ATÉ 3,0 M (MÉDIA ENTRE MONTANTE E JUSANTE/UMA COMPOSIÇÃO POR TRECHO), COM RETROESCAVADEIRA (0,26 M3/88 HP), LARG. MENOR QUE 0,8 M, EM SOLO DE 1A CATEGORIA, EM LOCAIS COM ALTO NÍVEL DE INTERFERÊNCIA.AF_01/2015</v>
          </cell>
          <cell r="C4811" t="str">
            <v>M3</v>
          </cell>
          <cell r="D4811">
            <v>7.94</v>
          </cell>
        </row>
        <row r="4812">
          <cell r="A4812">
            <v>90102</v>
          </cell>
          <cell r="B4812"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12" t="str">
            <v>M3</v>
          </cell>
          <cell r="D4812">
            <v>7.23</v>
          </cell>
        </row>
        <row r="4813">
          <cell r="A4813">
            <v>90105</v>
          </cell>
          <cell r="B4813"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13" t="str">
            <v>M3</v>
          </cell>
          <cell r="D4813">
            <v>5.64</v>
          </cell>
        </row>
        <row r="4814">
          <cell r="A4814">
            <v>90106</v>
          </cell>
          <cell r="B4814"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14" t="str">
            <v>M3</v>
          </cell>
          <cell r="D4814">
            <v>4.8</v>
          </cell>
        </row>
        <row r="4815">
          <cell r="A4815">
            <v>90107</v>
          </cell>
          <cell r="B4815"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15" t="str">
            <v>M3</v>
          </cell>
          <cell r="D4815">
            <v>4.74</v>
          </cell>
        </row>
        <row r="4816">
          <cell r="A4816">
            <v>90108</v>
          </cell>
          <cell r="B4816"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16" t="str">
            <v>M3</v>
          </cell>
          <cell r="D4816">
            <v>4.3</v>
          </cell>
        </row>
        <row r="4817">
          <cell r="A4817">
            <v>93358</v>
          </cell>
          <cell r="B4817" t="str">
            <v>ESCAVAÇÃO MANUAL DE VALA COM PROFUNDIDADE MENOR OU IGUAL A 1,30 M. AF_03/2016</v>
          </cell>
          <cell r="C4817" t="str">
            <v>M3</v>
          </cell>
          <cell r="D4817">
            <v>57.36</v>
          </cell>
        </row>
        <row r="4818">
          <cell r="A4818">
            <v>79482</v>
          </cell>
          <cell r="B4818" t="str">
            <v>ATERRO COM AREIA COM ADENSAMENTO HIDRAULICO</v>
          </cell>
          <cell r="C4818" t="str">
            <v>M3</v>
          </cell>
          <cell r="D4818">
            <v>64.42</v>
          </cell>
        </row>
        <row r="4819">
          <cell r="A4819">
            <v>94304</v>
          </cell>
          <cell r="B4819" t="str">
            <v>ATERRO MECANIZADO DE VALA COM ESCAVADEIRA HIDRÁULICA (CAPACIDADE DA CAÇAMBA: 0,8 M³ / POTÊNCIA: 111 HP), LARGURA DE 1,5 A 2,5 M, PROFUNDIDADE ATÉ 1,5 M, COM SOLO ARGILO-ARENOSO. AF_05/2016</v>
          </cell>
          <cell r="C4819" t="str">
            <v>M3</v>
          </cell>
          <cell r="D4819">
            <v>23.33</v>
          </cell>
        </row>
        <row r="4820">
          <cell r="A4820">
            <v>94305</v>
          </cell>
          <cell r="B4820" t="str">
            <v>ATERRO MECANIZADO DE VALA COM ESCAVADEIRA HIDRÁULICA (CAPACIDADE DA CAÇAMBA: 0,8 M³ / POTÊNCIA: 111 HP), LARGURA ATÉ 1,5 M, PROFUNDIDADE DE 1,5 A 3,0 M, COM SOLO ARGILO-ARENOSO. AF_05/2016</v>
          </cell>
          <cell r="C4820" t="str">
            <v>M3</v>
          </cell>
          <cell r="D4820">
            <v>21.12</v>
          </cell>
        </row>
        <row r="4821">
          <cell r="A4821">
            <v>94306</v>
          </cell>
          <cell r="B4821" t="str">
            <v>ATERRO MECANIZADO DE VALA COM ESCAVADEIRA HIDRÁULICA (CAPACIDADE DA CAÇAMBA: 0,8 M³ / POTÊNCIA: 111 HP), LARGURA DE 1,5 A 2,5 M, PROFUNDIDADE DE 1,5 A 3,0 M, COM SOLO ARGILO-ARENOSO. AF_05/2016</v>
          </cell>
          <cell r="C4821" t="str">
            <v>M3</v>
          </cell>
          <cell r="D4821">
            <v>18.32</v>
          </cell>
        </row>
        <row r="4822">
          <cell r="A4822">
            <v>94307</v>
          </cell>
          <cell r="B4822" t="str">
            <v>ATERRO MECANIZADO DE VALA COM ESCAVADEIRA HIDRÁULICA (CAPACIDADE DA CAÇAMBA: 0,8 M³ / POTÊNCIA: 111 HP), LARGURA ATÉ 1,5 M, PROFUNDIDADE DE 3,0 A 4,5 M, COM SOLO ARGILO-ARENOSO. AF_05/2016</v>
          </cell>
          <cell r="C4822" t="str">
            <v>M3</v>
          </cell>
          <cell r="D4822">
            <v>18.95</v>
          </cell>
        </row>
        <row r="4823">
          <cell r="A4823">
            <v>94308</v>
          </cell>
          <cell r="B4823" t="str">
            <v>ATERRO MECANIZADO DE VALA COM ESCAVADEIRA HIDRÁULICA (CAPACIDADE DA CAÇAMBA: 0,8 M³ / POTÊNCIA: 111 HP), LARGURA DE 1,5 A 2,5 M, PROFUNDIDADE DE 3,0 A 4,5 M, COM SOLO ARGILO-ARENOSO. AF_05/2016</v>
          </cell>
          <cell r="C4823" t="str">
            <v>M3</v>
          </cell>
          <cell r="D4823">
            <v>17.239999999999998</v>
          </cell>
        </row>
        <row r="4824">
          <cell r="A4824">
            <v>94309</v>
          </cell>
          <cell r="B4824" t="str">
            <v>ATERRO MECANIZADO DE VALA COM ESCAVADEIRA HIDRÁULICA (CAPACIDADE DA CAÇAMBA: 0,8 M³ / POTÊNCIA: 111 HP), LARGURA ATÉ 1,5 M, PROFUNDIDADE DE 4,5 A 6,0 M, COM SOLO ARGILO-ARENOSO. AF_05/2016</v>
          </cell>
          <cell r="C4824" t="str">
            <v>M3</v>
          </cell>
          <cell r="D4824">
            <v>18.010000000000002</v>
          </cell>
        </row>
        <row r="4825">
          <cell r="A4825">
            <v>94310</v>
          </cell>
          <cell r="B4825" t="str">
            <v>ATERRO MECANIZADO DE VALA COM ESCAVADEIRA HIDRÁULICA (CAPACIDADE DA CAÇAMBA: 0,8 M³ / POTÊNCIA: 111 HP), LARGURA DE 1,5 A 2,5 M, PROFUNDIDADE DE 4,5 A 6,0 M, COM SOLO ARGILO-ARENOSO. AF_05/2016</v>
          </cell>
          <cell r="C4825" t="str">
            <v>M3</v>
          </cell>
          <cell r="D4825">
            <v>16.68</v>
          </cell>
        </row>
        <row r="4826">
          <cell r="A4826">
            <v>94315</v>
          </cell>
          <cell r="B4826" t="str">
            <v>ATERRO MECANIZADO DE VALA COM RETROESCAVADEIRA (CAPACIDADE DA CAÇAMBA DA RETRO: 0,26 M³ / POTÊNCIA: 88 HP), LARGURA ATÉ 0,8 M, PROFUNDIDADE ATÉ 1,5 M, COM SOLO ARGILO-ARENOSO. AF_05/2016</v>
          </cell>
          <cell r="C4826" t="str">
            <v>M3</v>
          </cell>
          <cell r="D4826">
            <v>27.89</v>
          </cell>
        </row>
        <row r="4827">
          <cell r="A4827">
            <v>94316</v>
          </cell>
          <cell r="B4827" t="str">
            <v>ATERRO MECANIZADO DE VALA COM RETROESCAVADEIRA (CAPACIDADE DA CAÇAMBA DA RETRO: 0,26 M³ / POTÊNCIA: 88 HP), LARGURA DE 0,8 A 1,5 M, PROFUNDIDADE ATÉ 1,5 M, COM SOLO ARGILO-ARENOSO. AF_05/2016</v>
          </cell>
          <cell r="C4827" t="str">
            <v>M3</v>
          </cell>
          <cell r="D4827">
            <v>22.7</v>
          </cell>
        </row>
        <row r="4828">
          <cell r="A4828">
            <v>94317</v>
          </cell>
          <cell r="B4828" t="str">
            <v>ATERRO MECANIZADO DE VALA COM RETROESCAVADEIRA (CAPACIDADE DA CAÇAMBA DA RETRO: 0,26 M³ / POTÊNCIA: 88 HP), LARGURA ATÉ 0,8 M, PROFUNDIDADE DE 1,5 A 3,0 M, COM SOLO ARGILO-ARENOSO. AF_05/2016</v>
          </cell>
          <cell r="C4828" t="str">
            <v>M3</v>
          </cell>
          <cell r="D4828">
            <v>20.43</v>
          </cell>
        </row>
        <row r="4829">
          <cell r="A4829">
            <v>94318</v>
          </cell>
          <cell r="B4829" t="str">
            <v>ATERRO MECANIZADO DE VALA COM RETROESCAVADEIRA (CAPACIDADE DA CAÇAMBA DA RETRO: 0,26 M³ / POTÊNCIA: 88 HP), LARGURA DE 0,8 A 1,5 M, PROFUNDIDADE DE 1,5 A 3,0 M, COM SOLO ARGILO-ARENOSO. AF_05/2016</v>
          </cell>
          <cell r="C4829" t="str">
            <v>M3</v>
          </cell>
          <cell r="D4829">
            <v>17.48</v>
          </cell>
        </row>
        <row r="4830">
          <cell r="A4830">
            <v>94319</v>
          </cell>
          <cell r="B4830" t="str">
            <v>ATERRO MANUAL DE VALAS COM SOLO ARGILO-ARENOSO E COMPACTAÇÃO MECANIZADA. AF_05/2016</v>
          </cell>
          <cell r="C4830" t="str">
            <v>M3</v>
          </cell>
          <cell r="D4830">
            <v>31.32</v>
          </cell>
        </row>
        <row r="4831">
          <cell r="A4831">
            <v>94327</v>
          </cell>
          <cell r="B4831" t="str">
            <v>ATERRO MECANIZADO DE VALA COM ESCAVADEIRA HIDRÁULICA (CAPACIDADE DA CAÇAMBA: 0,8 M³ / POTÊNCIA: 111 HP), LARGURA DE 1,5 A 2,5 M, PROFUNDIDADE ATÉ 1,5 M, COM AREIA PARA ATERRO. AF_05/2016</v>
          </cell>
          <cell r="C4831" t="str">
            <v>M3</v>
          </cell>
          <cell r="D4831">
            <v>64.83</v>
          </cell>
        </row>
        <row r="4832">
          <cell r="A4832">
            <v>94328</v>
          </cell>
          <cell r="B4832" t="str">
            <v>ATERRO MECANIZADO DE VALA COM ESCAVADEIRA HIDRÁULICA (CAPACIDADE DA CAÇAMBA: 0,8 M³ / POTÊNCIA: 111 HP), LARGURA ATÉ 1,5 M, PROFUNDIDADE DE 1,5 A 3,0 M, COM AREIA PARA ATERRO. AF_05/2016</v>
          </cell>
          <cell r="C4832" t="str">
            <v>M3</v>
          </cell>
          <cell r="D4832">
            <v>62.62</v>
          </cell>
        </row>
        <row r="4833">
          <cell r="A4833">
            <v>94329</v>
          </cell>
          <cell r="B4833" t="str">
            <v>ATERRO MECANIZADO DE VALA COM ESCAVADEIRA HIDRÁULICA (CAPACIDADE DA CAÇAMBA: 0,8 M³ / POTÊNCIA: 111 HP), LARGURA DE 1,5 A 2,5 M, PROFUNDIDADE DE 1,5 A 3,0 M, COM AREIA PARA ATERRO. AF_05/2016</v>
          </cell>
          <cell r="C4833" t="str">
            <v>M3</v>
          </cell>
          <cell r="D4833">
            <v>59.82</v>
          </cell>
        </row>
        <row r="4834">
          <cell r="A4834">
            <v>94330</v>
          </cell>
          <cell r="B4834" t="str">
            <v>ATERRO MECANIZADO DE VALA COM ESCAVADEIRA HIDRÁULICA (CAPACIDADE DA CAÇAMBA: 0,8 M³ / POTÊNCIA: 111 HP), LARGURA ATÉ 1,5 M, PROFUNDIDADE DE 3,0 A 4,5 M, COM AREIA PARA ATERRO. AF_05/2016</v>
          </cell>
          <cell r="C4834" t="str">
            <v>M3</v>
          </cell>
          <cell r="D4834">
            <v>60.45</v>
          </cell>
        </row>
        <row r="4835">
          <cell r="A4835">
            <v>94331</v>
          </cell>
          <cell r="B4835" t="str">
            <v>ATERRO MECANIZADO DE VALA COM ESCAVADEIRA HIDRÁULICA (CAPACIDADE DA CAÇAMBA: 0,8 M³ / POTÊNCIA: 111 HP), LARGURA DE 1,5 A 2,5 M, PROFUNDIDADE DE 3,0 A 4,5 M, COM AREIA PARA ATERRO. AF_05/2016</v>
          </cell>
          <cell r="C4835" t="str">
            <v>M3</v>
          </cell>
          <cell r="D4835">
            <v>58.74</v>
          </cell>
        </row>
        <row r="4836">
          <cell r="A4836">
            <v>94332</v>
          </cell>
          <cell r="B4836" t="str">
            <v>ATERRO MECANIZADO DE VALA COM ESCAVADEIRA HIDRÁULICA (CAPACIDADE DA CAÇAMBA: 0,8 M³ / POTÊNCIA: 111 HP), LARGURA ATÉ 1,5 M, PROFUNDIDADE DE 4,5 A 6,0 M, COM AREIA PARA ATERRO. AF_05/2016</v>
          </cell>
          <cell r="C4836" t="str">
            <v>M3</v>
          </cell>
          <cell r="D4836">
            <v>59.51</v>
          </cell>
        </row>
        <row r="4837">
          <cell r="A4837">
            <v>94333</v>
          </cell>
          <cell r="B4837" t="str">
            <v>ATERRO MECANIZADO DE VALA COM ESCAVADEIRA HIDRÁULICA (CAPACIDADE DA CAÇAMBA: 0,8 M³ / POTÊNCIA: 111 HP), LARGURA DE 1,5 A 2,5 M, PROFUNDIDADE DE 4,5 A 6,0 M, COM AREIA PARA ATERRO. AF_05/2016</v>
          </cell>
          <cell r="C4837" t="str">
            <v>M3</v>
          </cell>
          <cell r="D4837">
            <v>58.18</v>
          </cell>
        </row>
        <row r="4838">
          <cell r="A4838">
            <v>94338</v>
          </cell>
          <cell r="B4838" t="str">
            <v>ATERRO MECANIZADO DE VALA COM RETROESCAVADEIRA (CAPACIDADE DA CAÇAMBA DA RETRO: 0,26 M³ / POTÊNCIA: 88 HP), LARGURA ATÉ 0,8 M, PROFUNDIDADE ATÉ 1,5 M, COM AREIA PARA ATERRO. AF_05/2016</v>
          </cell>
          <cell r="C4838" t="str">
            <v>M3</v>
          </cell>
          <cell r="D4838">
            <v>69.39</v>
          </cell>
        </row>
        <row r="4839">
          <cell r="A4839">
            <v>94339</v>
          </cell>
          <cell r="B4839" t="str">
            <v>ATERRO MECANIZADO DE VALA COM RETROESCAVADEIRA (CAPACIDADE DA CAÇAMBA DA RETRO: 0,26 M³ / POTÊNCIA: 88 HP), LARGURA DE 0,8 A 1,5 M, PROFUNDIDADE ATÉ 1,5 M, COM AREIA PARA ATERRO. AF_05/2016</v>
          </cell>
          <cell r="C4839" t="str">
            <v>M3</v>
          </cell>
          <cell r="D4839">
            <v>64.2</v>
          </cell>
        </row>
        <row r="4840">
          <cell r="A4840">
            <v>94340</v>
          </cell>
          <cell r="B4840" t="str">
            <v>ATERRO MECANIZADO DE VALA COM RETROESCAVADEIRA (CAPACIDADE DA CAÇAMBA DA RETRO: 0,26 M³ / POTÊNCIA: 88 HP), LARGURA ATÉ 0,8 M, PROFUNDIDADE DE 1,5 A 3,0 M, COM AREIA PARA ATERRO. AF_05/2016</v>
          </cell>
          <cell r="C4840" t="str">
            <v>M3</v>
          </cell>
          <cell r="D4840">
            <v>61.93</v>
          </cell>
        </row>
        <row r="4841">
          <cell r="A4841">
            <v>94341</v>
          </cell>
          <cell r="B4841" t="str">
            <v>ATERRO MECANIZADO DE VALA COM RETROESCAVADEIRA (CAPACIDADE DA CAÇAMBA DA RETRO: 0,26 M³ / POTÊNCIA: 88 HP), LARGURA DE 0,8 A 1,5 M, PROFUNDIDADE DE 1,5 A 3,0 M, COM AREIA PARA ATERRO. AF_05/2016</v>
          </cell>
          <cell r="C4841" t="str">
            <v>M3</v>
          </cell>
          <cell r="D4841">
            <v>58.98</v>
          </cell>
        </row>
        <row r="4842">
          <cell r="A4842">
            <v>94342</v>
          </cell>
          <cell r="B4842" t="str">
            <v>ATERRO MANUAL DE VALAS COM AREIA PARA ATERRO E COMPACTAÇÃO MECANIZADA. AF_05/2016</v>
          </cell>
          <cell r="C4842" t="str">
            <v>M3</v>
          </cell>
          <cell r="D4842">
            <v>72.819999999999993</v>
          </cell>
        </row>
        <row r="4843">
          <cell r="A4843">
            <v>96385</v>
          </cell>
          <cell r="B4843" t="str">
            <v>EXECUÇÃO E COMPACTAÇÃO DE ATERRO COM SOLO PREDOMINANTEMENTE ARGILOSO - EXCLUSIVE ESCAVAÇÃO, CARGA E TRANSPORTE E SOLO. AF_09/2017</v>
          </cell>
          <cell r="C4843" t="str">
            <v>M3</v>
          </cell>
          <cell r="D4843">
            <v>5.03</v>
          </cell>
        </row>
        <row r="4844">
          <cell r="A4844">
            <v>96386</v>
          </cell>
          <cell r="B4844" t="str">
            <v>EXECUÇÃO E COMPACTAÇÃO DE ATERRO COM SOLO PREDOMINANTEMENTE ARENOSO - EXCLUSIVE ESCAVAÇÃO, CARGA E TRANSPORTE E SOLO. AF_09/2017</v>
          </cell>
          <cell r="C4844" t="str">
            <v>M3</v>
          </cell>
          <cell r="D4844">
            <v>4.8499999999999996</v>
          </cell>
        </row>
        <row r="4845">
          <cell r="A4845">
            <v>83346</v>
          </cell>
          <cell r="B4845" t="str">
            <v>UMEDECIMENTO DE MATERIAL PARA FECHAMENTO DE VALAS.</v>
          </cell>
          <cell r="C4845" t="str">
            <v>M3</v>
          </cell>
          <cell r="D4845">
            <v>0.98</v>
          </cell>
        </row>
        <row r="4846">
          <cell r="A4846">
            <v>93360</v>
          </cell>
          <cell r="B4846" t="str">
            <v>REATERRO MECANIZADO DE VALA COM ESCAVADEIRA HIDRÁULICA (CAPACIDADE DA CAÇAMBA: 0,8 M³ / POTÊNCIA: 111 HP), LARGURA DE 1,5 A 2,5 M, PROFUNDIDADE ATÉ 1,5 M, COM SOLO DE 1ª CATEGORIA EM LOCAIS COM ALTO NÍVEL DE INTERFERÊNCIA. AF_04/2016</v>
          </cell>
          <cell r="C4846" t="str">
            <v>M3</v>
          </cell>
          <cell r="D4846">
            <v>12.68</v>
          </cell>
        </row>
        <row r="4847">
          <cell r="A4847">
            <v>93361</v>
          </cell>
          <cell r="B4847" t="str">
            <v>REATERRO MECANIZADO DE VALA COM ESCAVADEIRA HIDRÁULICA (CAPACIDADE DA CAÇAMBA: 0,8 M³ / POTÊNCIA: 111 HP), LARGURA ATÉ 1,5 M, PROFUNDIDADE DE 1,5 A 3,0 M, COM SOLO DE 1ª CATEGORIA EM LOCAIS COM ALTO NÍVEL DE INTERFERÊNCIA. AF_04/2016</v>
          </cell>
          <cell r="C4847" t="str">
            <v>M3</v>
          </cell>
          <cell r="D4847">
            <v>10.54</v>
          </cell>
        </row>
        <row r="4848">
          <cell r="A4848">
            <v>93362</v>
          </cell>
          <cell r="B4848" t="str">
            <v>REATERRO MECANIZADO DE VALA COM ESCAVADEIRA HIDRÁULICA (CAPACIDADE DA CAÇAMBA: 0,8 M³ / POTÊNCIA: 111 HP), LARGURA DE 1,5 A 2,5 M, PROFUNDIDADE DE 1,5 A 3,0 M, COM SOLO DE 1ª CATEGORIA EM LOCAIS COM ALTO NÍVEL DE INTERFERÊNCIA. AF_04/2016</v>
          </cell>
          <cell r="C4848" t="str">
            <v>M3</v>
          </cell>
          <cell r="D4848">
            <v>7.69</v>
          </cell>
        </row>
        <row r="4849">
          <cell r="A4849">
            <v>93363</v>
          </cell>
          <cell r="B4849" t="str">
            <v>REATERRO MECANIZADO DE VALA COM ESCAVADEIRA HIDRÁULICA (CAPACIDADE DA CAÇAMBA: 0,8 M³ / POTÊNCIA: 111 HP), LARGURA ATÉ 1,5 M, PROFUNDIDADE DE 3,0 A 4,5 M COM SOLO DE 1ª CATEGORIA EM LOCAIS COM ALTO NÍVEL DE INTERFERÊNCIA. AF_04/2016</v>
          </cell>
          <cell r="C4849" t="str">
            <v>M3</v>
          </cell>
          <cell r="D4849">
            <v>8.31</v>
          </cell>
        </row>
        <row r="4850">
          <cell r="A4850">
            <v>93364</v>
          </cell>
          <cell r="B4850" t="str">
            <v>REATERRO MECANIZADO DE VALA COM ESCAVADEIRA HIDRÁULICA (CAPACIDADE DA CAÇAMBA: 0,8 M³ / POTÊNCIA: 111 HP), LARGURA DE 1,5 A 2,5 M, PROFUNDIDADE DE 3,0  A 4,5 M, COM SOLO (SEM SUBSTITUIÇÃO) DE 1ª CATEGORIA EM LOCAIS COM ALTO NÍVEL DE INTERFERÊNCIA. AF_04/2016</v>
          </cell>
          <cell r="C4850" t="str">
            <v>M3</v>
          </cell>
          <cell r="D4850">
            <v>6.59</v>
          </cell>
        </row>
        <row r="4851">
          <cell r="A4851">
            <v>93365</v>
          </cell>
          <cell r="B4851" t="str">
            <v>REATERRO MECANIZADO DE VALA COM ESCAVADEIRA HIDRÁULICA (CAPACIDADE DA CAÇAMBA: 0,8 M³ / POTÊNCIA: 111 HP), LARGURA ATÉ 1,5 M, PROFUNDIDADE DE 4,5 A 6,0 M, COM SOLO DE 1ª CATEGORIA EM LOCAIS COM ALTO NÍVEL DE INTERFERÊNCIA. AF_04/2016</v>
          </cell>
          <cell r="C4851" t="str">
            <v>M3</v>
          </cell>
          <cell r="D4851">
            <v>7.32</v>
          </cell>
        </row>
        <row r="4852">
          <cell r="A4852">
            <v>93366</v>
          </cell>
          <cell r="B4852" t="str">
            <v>REATERRO MECANIZADO DE VALA COM ESCAVADEIRA HIDRÁULICA (CAPACIDADE DA CAÇAMBA: 0,8 M³ / POTÊNCIA: 111 HP), LARGURA DE 1,5 A 2,5 M, PROFUNDIDADE DE 4,5 A 6,0 M, COM SOLO DE 1ª CATEGORIA EM LOCAIS COM ALTO NÍVEL DE INTERFERÊNCIA. AF_04/2016</v>
          </cell>
          <cell r="C4852" t="str">
            <v>M3</v>
          </cell>
          <cell r="D4852">
            <v>6.04</v>
          </cell>
        </row>
        <row r="4853">
          <cell r="A4853">
            <v>93367</v>
          </cell>
          <cell r="B4853" t="str">
            <v>REATERRO MECANIZADO DE VALA COM ESCAVADEIRA HIDRÁULICA (CAPACIDADE DA CAÇAMBA: 0,8 M³ / POTÊNCIA: 111 HP), LARGURA DE 1,5 A 2,5 M, PROFUNDIDADE ATÉ 1,5 M, COM SOLO DE 1ª CATEGORIA EM LOCAIS COM BAIXO NÍVEL DE INTERFERÊNCIA. AF_04/2016</v>
          </cell>
          <cell r="C4853" t="str">
            <v>M3</v>
          </cell>
          <cell r="D4853">
            <v>11.85</v>
          </cell>
        </row>
        <row r="4854">
          <cell r="A4854">
            <v>93368</v>
          </cell>
          <cell r="B4854" t="str">
            <v>REATERRO MECANIZADO DE VALA COM ESCAVADEIRA HIDRÁULICA (CAPACIDADE DA CAÇAMBA: 0,8 M³ / POTÊNCIA: 111 HP), LARGURA ATÉ 1,5 M, PROFUNDIDADE DE 1,5 A 3,0 M, COM SOLO DE 1ª CATEGORIA EM LOCAIS COM BAIXO NÍVEL DE INTERFERÊNCIA. AF_04/2016</v>
          </cell>
          <cell r="C4854" t="str">
            <v>M3</v>
          </cell>
          <cell r="D4854">
            <v>9.66</v>
          </cell>
        </row>
        <row r="4855">
          <cell r="A4855">
            <v>93369</v>
          </cell>
          <cell r="B4855" t="str">
            <v>REATERRO MECANIZADO DE VALA COM ESCAVADEIRA HIDRÁULICA (CAPACIDADE DA CAÇAMBA: 0,8 M³ / POTÊNCIA: 111 HP), LARGURA DE 1,5 A 2,5 M, PROFUNDIDADE DE 1,5 A 3,0 M, COM SOLO (SEM SUBSTITUIÇÃO) DE 1ª CATEGORIA EM LOCAIS COM BAIXO NÍVEL DE INTERFERÊNCIA. AF_04/2016</v>
          </cell>
          <cell r="C4855" t="str">
            <v>M3</v>
          </cell>
          <cell r="D4855">
            <v>6.86</v>
          </cell>
        </row>
        <row r="4856">
          <cell r="A4856">
            <v>93370</v>
          </cell>
          <cell r="B4856" t="str">
            <v>REATERRO MECANIZADO DE VALA COM ESCAVADEIRA HIDRÁULICA (CAPACIDADE DA CAÇAMBA: 0,8 M³ / POTÊNCIA: 111 HP), LARGURA ATÉ 1,5 M, PROFUNDIDADE DE 3,0 A 4,5 M, COM SOLO DE 1ª CATEGORIA EM LOCAIS COM BAIXO NÍVEL DE INTERFERÊNCIA. AF_04/2016</v>
          </cell>
          <cell r="C4856" t="str">
            <v>M3</v>
          </cell>
          <cell r="D4856">
            <v>7.49</v>
          </cell>
        </row>
        <row r="4857">
          <cell r="A4857">
            <v>93371</v>
          </cell>
          <cell r="B4857" t="str">
            <v>REATERRO MECANIZADO DE VALA COM ESCAVADEIRA HIDRÁULICA (CAPACIDADE DA CAÇAMBA: 0,8 M³ / POTÊNCIA: 111 HP), LARGURA DE 1,5 A 2,5 M, PROFUNDIDADE DE 3,0 A 4,5 M, COM SOLO (SEM SUBSTITUIÇÃO) DE 1ª CATEGORIA EM LOCAIS COM BAIXO NÍVEL DE INTERFERÊNCIA. AF_04/2016</v>
          </cell>
          <cell r="C4857" t="str">
            <v>M3</v>
          </cell>
          <cell r="D4857">
            <v>5.78</v>
          </cell>
        </row>
        <row r="4858">
          <cell r="A4858">
            <v>93372</v>
          </cell>
          <cell r="B4858" t="str">
            <v>REATERRO MECANIZADO DE VALA COM ESCAVADEIRA HIDRÁULICA (CAPACIDADE DA CAÇAMBA: 0,8 M³ / POTÊNCIA: 111 HP), LARGURA ATÉ 1,5 M, PROFUNDIDADE DE 4,5 A 6,0 M, COM SOLO DE 1ª CATEGORIA EM LOCAIS COM BAIXO NÍVEL DE INTERFERÊNCIA. AF_04/2016</v>
          </cell>
          <cell r="C4858" t="str">
            <v>M3</v>
          </cell>
          <cell r="D4858">
            <v>6.55</v>
          </cell>
        </row>
        <row r="4859">
          <cell r="A4859">
            <v>93373</v>
          </cell>
          <cell r="B4859" t="str">
            <v>REATERRO MECANIZADO DE VALA COM ESCAVADEIRA HIDRÁULICA (CAPACIDADE DA CAÇAMBA: 0,8 M³ / POTÊNCIA: 111 HP), LARGURA DE 1,5 A 2,5 M, PROFUNDIDADE DE 4,5 A 6,0 M, COM SOLO (SEM SUBSTITUIÇÃO) DE 1ª CATEGORIA EM LOCAIS COM BAIXO NÍVEL DE INTERFERÊNCIA. AF_04/2016</v>
          </cell>
          <cell r="C4859" t="str">
            <v>M3</v>
          </cell>
          <cell r="D4859">
            <v>5.24</v>
          </cell>
        </row>
        <row r="4860">
          <cell r="A4860">
            <v>93374</v>
          </cell>
          <cell r="B4860" t="str">
            <v>REATERRO MECANIZADO DE VALA COM RETROESCAVADEIRA (CAPACIDADE DA CAÇAMBA DA RETRO: 0,26 M³ / POTÊNCIA: 88 HP), LARGURA ATÉ 0,8 M, PROFUNDIDADE ATÉ 1,5 M, COM SOLO (SEM SUBSTITUIÇÃO) DE 1ª CATEGORIA EM LOCAIS COM ALTO NÍVEL DE INTERFERÊNCIA. AF_04/2016</v>
          </cell>
          <cell r="C4860" t="str">
            <v>M3</v>
          </cell>
          <cell r="D4860">
            <v>15.09</v>
          </cell>
        </row>
        <row r="4861">
          <cell r="A4861">
            <v>93375</v>
          </cell>
          <cell r="B4861" t="str">
            <v>REATERRO MECANIZADO DE VALA COM RETROESCAVADEIRA (CAPACIDADE DA CAÇAMBA DA RETRO: 0,26 M³ / POTÊNCIA: 88 HP), LARGURA DE 0,8 A 1,5 M, PROFUNDIDADE ATÉ 1,5 M, COM SOLO DE 1ª CATEGORIA EM LOCAIS COM ALTO NÍVEL DE INTERFERÊNCIA. AF_04/2016</v>
          </cell>
          <cell r="C4861" t="str">
            <v>M3</v>
          </cell>
          <cell r="D4861">
            <v>11.64</v>
          </cell>
        </row>
        <row r="4862">
          <cell r="A4862">
            <v>93376</v>
          </cell>
          <cell r="B4862" t="str">
            <v>REATERRO MECANIZADO DE VALA COM RETROESCAVADEIRA (CAPACIDADE DA CAÇAMBA DA RETRO: 0,26 M³ / POTÊNCIA: 88 HP), LARGURA ATÉ 0,8 M, PROFUNDIDADE DE 1,5 A 3,0 M, COM SOLO DE 1ª CATEGORIA EM LOCAIS COM ALTO NÍVEL DE INTERFERÊNCIA. AF_04/2016</v>
          </cell>
          <cell r="C4862" t="str">
            <v>M3</v>
          </cell>
          <cell r="D4862">
            <v>9.5500000000000007</v>
          </cell>
        </row>
        <row r="4863">
          <cell r="A4863">
            <v>93377</v>
          </cell>
          <cell r="B4863" t="str">
            <v>REATERRO MECANIZADO DE VALA COM RETROESCAVADEIRA (CAPACIDADE DA CAÇAMBA DA RETRO: 0,26 M³ / POTÊNCIA: 88 HP), LARGURA DE 0,8 A 1,5 M, PROFUNDIDADE DE 1,5 A 3,0 M, COM SOLO (SEM SUBSTITUIÇÃO) DE 1ª CATEGORIA EM LOCAIS COM ALTO NÍVEL DE INTERFERÊNCIA. AF_04/2016</v>
          </cell>
          <cell r="C4863" t="str">
            <v>M3</v>
          </cell>
          <cell r="D4863">
            <v>6.44</v>
          </cell>
        </row>
        <row r="4864">
          <cell r="A4864">
            <v>93378</v>
          </cell>
          <cell r="B4864" t="str">
            <v>REATERRO MECANIZADO DE VALA COM RETROESCAVADEIRA (CAPACIDADE DA CAÇAMBA DA RETRO: 0,26 M³ / POTÊNCIA: 88 HP), LARGURA ATÉ 0,8 M, PROFUNDIDADE ATÉ 1,5 M, COM SOLO DE 1ª CATEGORIA EM LOCAIS COM BAIXO NÍVEL DE INTERFERÊNCIA. AF_04/2016</v>
          </cell>
          <cell r="C4864" t="str">
            <v>M3</v>
          </cell>
          <cell r="D4864">
            <v>14.1</v>
          </cell>
        </row>
        <row r="4865">
          <cell r="A4865">
            <v>93379</v>
          </cell>
          <cell r="B4865" t="str">
            <v>REATERRO MECANIZADO DE VALA COM RETROESCAVADEIRA (CAPACIDADE DA CAÇAMBA DA RETRO: 0,26 M³ / POTÊNCIA: 88 HP), LARGURA DE 0,8 A 1,5 M, PROFUNDIDADE ATÉ 1,5 M, COM SOLO DE 1ª CATEGORIA EM LOCAIS COM BAIXO NÍVEL DE INTERFERÊNCIA. AF_04/2016</v>
          </cell>
          <cell r="C4865" t="str">
            <v>M3</v>
          </cell>
          <cell r="D4865">
            <v>10.87</v>
          </cell>
        </row>
        <row r="4866">
          <cell r="A4866">
            <v>93380</v>
          </cell>
          <cell r="B4866" t="str">
            <v>REATERRO MECANIZADO DE VALA COM RETROESCAVADEIRA (CAPACIDADE DA CAÇAMBA DA RETRO: 0,26 M³ / POTÊNCIA: 88 HP), LARGURA ATÉ 0,8 M, PROFUNDIDADE DE 1,5 A 3,0 M, COM SOLO DE 1ª CATEGORIA EM LOCAIS COM BAIXO NÍVEL DE INTERFERÊNCIA. AF_04/2016</v>
          </cell>
          <cell r="C4866" t="str">
            <v>M3</v>
          </cell>
          <cell r="D4866">
            <v>8.9499999999999993</v>
          </cell>
        </row>
        <row r="4867">
          <cell r="A4867">
            <v>93381</v>
          </cell>
          <cell r="B4867" t="str">
            <v>REATERRO MECANIZADO DE VALA COM RETROESCAVADEIRA (CAPACIDADE DA CAÇAMBA DA RETRO: 0,26 M³ / POTÊNCIA: 88 HP), LARGURA DE 0,8 A 1,5 M, PROFUNDIDADE DE 1,5 A 3,0 M, COM SOLO (SEM SUBSTITUIÇÃO) DE 1ª CATEGORIA EM LOCAIS COM BAIXO NÍVEL DE INTERFERÊNCIA. AF_04/2016</v>
          </cell>
          <cell r="C4867" t="str">
            <v>M3</v>
          </cell>
          <cell r="D4867">
            <v>6.02</v>
          </cell>
        </row>
        <row r="4868">
          <cell r="A4868">
            <v>93382</v>
          </cell>
          <cell r="B4868" t="str">
            <v>REATERRO MANUAL DE VALAS COM COMPACTAÇÃO MECANIZADA. AF_04/2016</v>
          </cell>
          <cell r="C4868" t="str">
            <v>M3</v>
          </cell>
          <cell r="D4868">
            <v>19.86</v>
          </cell>
        </row>
        <row r="4869">
          <cell r="A4869">
            <v>96995</v>
          </cell>
          <cell r="B4869" t="str">
            <v>REATERRO MANUAL APILOADO COM SOQUETE. AF_10/2017</v>
          </cell>
          <cell r="C4869" t="str">
            <v>M3</v>
          </cell>
          <cell r="D4869">
            <v>34.770000000000003</v>
          </cell>
        </row>
        <row r="4870">
          <cell r="A4870">
            <v>72838</v>
          </cell>
          <cell r="B4870" t="str">
            <v>TRANSPORTE COMERCIAL COM CAMINHAO CARROCERIA 9 T, RODOVIA EM LEITO NATURAL</v>
          </cell>
          <cell r="C4870" t="str">
            <v>TXKM</v>
          </cell>
          <cell r="D4870">
            <v>0.78</v>
          </cell>
        </row>
        <row r="4871">
          <cell r="A4871">
            <v>72839</v>
          </cell>
          <cell r="B4871" t="str">
            <v>TRANSPORTE COMERCIAL COM CAMINHAO CARROCERIA 9 T, RODOVIA COM REVESTIMENTO PRIMARIO</v>
          </cell>
          <cell r="C4871" t="str">
            <v>TXKM</v>
          </cell>
          <cell r="D4871">
            <v>0.63</v>
          </cell>
        </row>
        <row r="4872">
          <cell r="A4872">
            <v>72840</v>
          </cell>
          <cell r="B4872" t="str">
            <v>TRANSPORTE COMERCIAL COM CAMINHAO CARROCERIA 9 T, RODOVIA PAVIMENTADA</v>
          </cell>
          <cell r="C4872" t="str">
            <v>TXKM</v>
          </cell>
          <cell r="D4872">
            <v>0.52</v>
          </cell>
        </row>
        <row r="4873">
          <cell r="A4873">
            <v>72844</v>
          </cell>
          <cell r="B4873" t="str">
            <v>CARGA, MANOBRAS E DESCARGA DE AREIA, BRITA, PEDRA DE MAO E SOLOS COM CAMINHAO BASCULANTE 6 M3 (DESCARGA LIVRE)</v>
          </cell>
          <cell r="C4873" t="str">
            <v>T</v>
          </cell>
          <cell r="D4873">
            <v>0.56000000000000005</v>
          </cell>
        </row>
        <row r="4874">
          <cell r="A4874">
            <v>72845</v>
          </cell>
          <cell r="B4874" t="str">
            <v>CARGA, MANOBRAS E DESCARGA DE BRITA PARA TRATAMENTOS SUPERFICIAIS, COM CAMINHAO BASCULANTE 6 M3</v>
          </cell>
          <cell r="C4874" t="str">
            <v>T</v>
          </cell>
          <cell r="D4874">
            <v>3.4</v>
          </cell>
        </row>
        <row r="4875">
          <cell r="A4875">
            <v>72846</v>
          </cell>
          <cell r="B4875" t="str">
            <v>CARGA, MANOBRAS E DESCARGA DE MISTURA BETUMINOSA A QUENTE, COM CAMINHAO BASCULANTE 6 M3</v>
          </cell>
          <cell r="C4875" t="str">
            <v>T</v>
          </cell>
          <cell r="D4875">
            <v>2.8</v>
          </cell>
        </row>
        <row r="4876">
          <cell r="A4876">
            <v>72847</v>
          </cell>
          <cell r="B4876" t="str">
            <v>CARGA, MANOBRAS E DESCARGA DE MISTURA BETUMINOSA A FRIO, COM CAMINHAO BASCULANTE 6 M3</v>
          </cell>
          <cell r="C4876" t="str">
            <v>T</v>
          </cell>
          <cell r="D4876">
            <v>6.05</v>
          </cell>
        </row>
        <row r="4877">
          <cell r="A4877">
            <v>72848</v>
          </cell>
          <cell r="B4877" t="str">
            <v>CARGA, MANOBRAS E DESCARGA DE BRITA PARA BASE DE MACADAME, COM CAMINHAO BASCULANTE 6 M3</v>
          </cell>
          <cell r="C4877" t="str">
            <v>T</v>
          </cell>
          <cell r="D4877">
            <v>1.51</v>
          </cell>
        </row>
        <row r="4878">
          <cell r="A4878">
            <v>72849</v>
          </cell>
          <cell r="B4878" t="str">
            <v>CARGA, MANOBRAS E DESCARGA DE MISTURAS DE SOLOS E AGREGADOS (BASES ESTABILIZADAS EM USINA) COM CAMINHAO BASCULANTE 6 M3</v>
          </cell>
          <cell r="C4878" t="str">
            <v>T</v>
          </cell>
          <cell r="D4878">
            <v>1.93</v>
          </cell>
        </row>
        <row r="4879">
          <cell r="A4879">
            <v>72850</v>
          </cell>
          <cell r="B4879" t="str">
            <v>CARGA, MANOBRAS E DESCARGA DE MATERIAIS DIVERSOS, COM CAMINHAO CARROCERIA 9T (CARGA E DESCARGA MANUAIS)</v>
          </cell>
          <cell r="C4879" t="str">
            <v>T</v>
          </cell>
          <cell r="D4879">
            <v>9.9</v>
          </cell>
        </row>
        <row r="4880">
          <cell r="A4880">
            <v>72882</v>
          </cell>
          <cell r="B4880" t="str">
            <v>TRANSPORTE COMERCIAL COM CAMINHAO CARROCERIA 9 T, RODOVIA EM LEITO NATURAL</v>
          </cell>
          <cell r="C4880" t="str">
            <v>M3XKM</v>
          </cell>
          <cell r="D4880">
            <v>1.17</v>
          </cell>
        </row>
        <row r="4881">
          <cell r="A4881">
            <v>72883</v>
          </cell>
          <cell r="B4881" t="str">
            <v>TRANSPORTE COMERCIAL COM CAMINHAO CARROCERIA 9 T, RODOVIA COM REVESTIMENTO PRIMARIO</v>
          </cell>
          <cell r="C4881" t="str">
            <v>M3XKM</v>
          </cell>
          <cell r="D4881">
            <v>0.93</v>
          </cell>
        </row>
        <row r="4882">
          <cell r="A4882">
            <v>72884</v>
          </cell>
          <cell r="B4882" t="str">
            <v>TRANSPORTE COMERCIAL COM CAMINHAO CARROCERIA 9 T, RODOVIA PAVIMENTADA</v>
          </cell>
          <cell r="C4882" t="str">
            <v>M3XKM</v>
          </cell>
          <cell r="D4882">
            <v>0.78</v>
          </cell>
        </row>
        <row r="4883">
          <cell r="A4883">
            <v>72888</v>
          </cell>
          <cell r="B4883" t="str">
            <v>CARGA, MANOBRAS E DESCARGA DE AREIA, BRITA, PEDRA DE MAO E SOLOS COM CAMINHAO BASCULANTE 6 M3 (DESCARGA LIVRE)</v>
          </cell>
          <cell r="C4883" t="str">
            <v>M3</v>
          </cell>
          <cell r="D4883">
            <v>0.84</v>
          </cell>
        </row>
        <row r="4884">
          <cell r="A4884">
            <v>72890</v>
          </cell>
          <cell r="B4884" t="str">
            <v>CARGA, MANOBRAS E DESCARGA DE BRITA PARA TRATAMENTOS SUPERFICIAIS, COM CAMINHAO BASCULANTE 6 M3, DESCARGA EM DISTRIBUIDOR</v>
          </cell>
          <cell r="C4884" t="str">
            <v>M3</v>
          </cell>
          <cell r="D4884">
            <v>5.0999999999999996</v>
          </cell>
        </row>
        <row r="4885">
          <cell r="A4885">
            <v>72891</v>
          </cell>
          <cell r="B4885" t="str">
            <v>CARGA, MANOBRAS E DESCARGA DE MISTURA BETUMINOSA A QUENTE, COM CAMINHAO BASCULANTE 6 M3, DESCARGA EM VIBRO-ACABADORA</v>
          </cell>
          <cell r="C4885" t="str">
            <v>M3</v>
          </cell>
          <cell r="D4885">
            <v>4.21</v>
          </cell>
        </row>
        <row r="4886">
          <cell r="A4886">
            <v>72892</v>
          </cell>
          <cell r="B4886" t="str">
            <v>CARGA, MANOBRAS E DESCARGA DE DE MISTURA BETUMINOSA A FRIO, COM CAMINHAO BASCULANTE 6 M3, DESCARGA EM VIBRO-ACABADORA</v>
          </cell>
          <cell r="C4886" t="str">
            <v>M3</v>
          </cell>
          <cell r="D4886">
            <v>9.08</v>
          </cell>
        </row>
        <row r="4887">
          <cell r="A4887">
            <v>72893</v>
          </cell>
          <cell r="B4887" t="str">
            <v>CARGA, MANOBRAS E DESCARGA DE BRITA PARA BASE DE MACADAME, COM CAMINHAO BASCULANTE 6 M3, DESCARGA EM DISTRIBUIDOR</v>
          </cell>
          <cell r="C4887" t="str">
            <v>M3</v>
          </cell>
          <cell r="D4887">
            <v>2.2599999999999998</v>
          </cell>
        </row>
        <row r="4888">
          <cell r="A4888">
            <v>72894</v>
          </cell>
          <cell r="B4888" t="str">
            <v>CARGA, MANOBRAS E DESCARGA DE MISTURAS DE SOLOS E AGREGADOS, COM CAMINHAO BASCULANTE 6 M3, DESCARGA EM DISTRIBUIDOR</v>
          </cell>
          <cell r="C4888" t="str">
            <v>M3</v>
          </cell>
          <cell r="D4888">
            <v>2.9</v>
          </cell>
        </row>
        <row r="4889">
          <cell r="A4889">
            <v>72895</v>
          </cell>
          <cell r="B4889" t="str">
            <v>CARGA, MANOBRAS E DESCARGA DE MATERIAIS DIVERSOS, COM CAMINHAO BASCULANTE 6M3 (CARGA E DESCARGA MANUAIS)</v>
          </cell>
          <cell r="C4889" t="str">
            <v>M3</v>
          </cell>
          <cell r="D4889">
            <v>15.31</v>
          </cell>
        </row>
        <row r="4890">
          <cell r="A4890">
            <v>72897</v>
          </cell>
          <cell r="B4890" t="str">
            <v>CARGA MANUAL DE ENTULHO EM CAMINHAO BASCULANTE 6 M3</v>
          </cell>
          <cell r="C4890" t="str">
            <v>M3</v>
          </cell>
          <cell r="D4890">
            <v>17.809999999999999</v>
          </cell>
        </row>
        <row r="4891">
          <cell r="A4891">
            <v>72898</v>
          </cell>
          <cell r="B4891" t="str">
            <v>CARGA E DESCARGA MECANIZADAS DE ENTULHO EM CAMINHAO BASCULANTE 6 M3</v>
          </cell>
          <cell r="C4891" t="str">
            <v>M3</v>
          </cell>
          <cell r="D4891">
            <v>3.25</v>
          </cell>
        </row>
        <row r="4892">
          <cell r="A4892">
            <v>72899</v>
          </cell>
          <cell r="B4892" t="str">
            <v>TRANSPORTE DE ENTULHO COM CAMINHÃO BASCULANTE 6 M3, RODOVIA PAVIMENTADA, DMT ATE 0,5 KM</v>
          </cell>
          <cell r="C4892" t="str">
            <v>M3</v>
          </cell>
          <cell r="D4892">
            <v>3.95</v>
          </cell>
        </row>
        <row r="4893">
          <cell r="A4893">
            <v>72900</v>
          </cell>
          <cell r="B4893" t="str">
            <v>TRANSPORTE DE ENTULHO COM CAMINHAO BASCULANTE 6 M3, RODOVIA PAVIMENTADA, DMT 0,5 A 1,0 KM</v>
          </cell>
          <cell r="C4893" t="str">
            <v>M3</v>
          </cell>
          <cell r="D4893">
            <v>4.3499999999999996</v>
          </cell>
        </row>
        <row r="4894">
          <cell r="A4894" t="str">
            <v>74010/1</v>
          </cell>
          <cell r="B4894" t="str">
            <v>CARGA E DESCARGA MECANICA DE SOLO UTILIZANDO CAMINHAO BASCULANTE 6,0M3/16T E PA CARREGADEIRA SOBRE PNEUS 128 HP, CAPACIDADE DA CAÇAMBA 1,7 A 2,8 M3, PESO OPERACIONAL 11632 KG</v>
          </cell>
          <cell r="C4894" t="str">
            <v>M3</v>
          </cell>
          <cell r="D4894">
            <v>1.42</v>
          </cell>
        </row>
        <row r="4895">
          <cell r="A4895">
            <v>83356</v>
          </cell>
          <cell r="B4895" t="str">
            <v>TRANSPORTE COMERCIAL DE BRITA</v>
          </cell>
          <cell r="C4895" t="str">
            <v>M3XKM</v>
          </cell>
          <cell r="D4895">
            <v>0.71</v>
          </cell>
        </row>
        <row r="4896">
          <cell r="A4896">
            <v>83358</v>
          </cell>
          <cell r="B4896" t="str">
            <v>TRANSPORTE DE PAVIMENTACAO REMOVIDA (RODOVIAS NAO URBANAS)</v>
          </cell>
          <cell r="C4896" t="str">
            <v>M3XKM</v>
          </cell>
          <cell r="D4896">
            <v>1.46</v>
          </cell>
        </row>
        <row r="4897">
          <cell r="A4897">
            <v>95303</v>
          </cell>
          <cell r="B4897" t="str">
            <v>TRANSPORTE COM CAMINHÃO BASCULANTE 10 M3 DE MASSA ASFALTICA PARA PAVIMENTAÇÃO URBANA</v>
          </cell>
          <cell r="C4897" t="str">
            <v>M3XKM</v>
          </cell>
          <cell r="D4897">
            <v>0.9</v>
          </cell>
        </row>
        <row r="4898">
          <cell r="A4898">
            <v>97912</v>
          </cell>
          <cell r="B4898" t="str">
            <v>TRANSPORTE COM CAMINHÃO BASCULANTE DE 6 M3, EM VIA URBANA EM LEITO NATURAL (UNIDADE: M3XKM). AF_01/2018</v>
          </cell>
          <cell r="C4898" t="str">
            <v>M3XKM</v>
          </cell>
          <cell r="D4898">
            <v>1.63</v>
          </cell>
        </row>
        <row r="4899">
          <cell r="A4899">
            <v>97913</v>
          </cell>
          <cell r="B4899" t="str">
            <v>TRANSPORTE COM CAMINHÃO BASCULANTE DE 6 M3, EM VIA URBANA EM REVESTIMENTO PRIMÁRIO (UNIDADE: M3XKM). AF_01/2018</v>
          </cell>
          <cell r="C4899" t="str">
            <v>M3XKM</v>
          </cell>
          <cell r="D4899">
            <v>1.25</v>
          </cell>
        </row>
        <row r="4900">
          <cell r="A4900">
            <v>97914</v>
          </cell>
          <cell r="B4900" t="str">
            <v>TRANSPORTE COM CAMINHÃO BASCULANTE DE 6 M3, EM VIA URBANA PAVIMENTADA, DMT ATÉ 30 KM (UNIDADE: M3XKM). AF_01/2018</v>
          </cell>
          <cell r="C4900" t="str">
            <v>M3XKM</v>
          </cell>
          <cell r="D4900">
            <v>1.17</v>
          </cell>
        </row>
        <row r="4901">
          <cell r="A4901">
            <v>97915</v>
          </cell>
          <cell r="B4901" t="str">
            <v>TRANSPORTE COM CAMINHÃO BASCULANTE DE 6 M3, EM VIA URBANA PAVIMENTADA, DMT ACIMA DE 30 KM (UNIDADE: M3XKM). AF_01/2018</v>
          </cell>
          <cell r="C4901" t="str">
            <v>M3XKM</v>
          </cell>
          <cell r="D4901">
            <v>0.83</v>
          </cell>
        </row>
        <row r="4902">
          <cell r="A4902">
            <v>97916</v>
          </cell>
          <cell r="B4902" t="str">
            <v>TRANSPORTE COM CAMINHÃO BASCULANTE DE 6 M3, EM VIA URBANA EM LEITO NATURAL (UNIDADE: TXKM). AF_01/2018</v>
          </cell>
          <cell r="C4902" t="str">
            <v>TXKM</v>
          </cell>
          <cell r="D4902">
            <v>1.0900000000000001</v>
          </cell>
        </row>
        <row r="4903">
          <cell r="A4903">
            <v>97917</v>
          </cell>
          <cell r="B4903" t="str">
            <v>TRANSPORTE COM CAMINHÃO BASCULANTE DE 6 M3, EM VIA URBANA EM REVESTIMENTO PRIMÁRIO (UNIDADE: TXKM). AF_01/2018</v>
          </cell>
          <cell r="C4903" t="str">
            <v>TXKM</v>
          </cell>
          <cell r="D4903">
            <v>0.83</v>
          </cell>
        </row>
        <row r="4904">
          <cell r="A4904">
            <v>97918</v>
          </cell>
          <cell r="B4904" t="str">
            <v>TRANSPORTE COM CAMINHÃO BASCULANTE DE 6 M3, EM VIA URBANA PAVIMENTADA, DMT ATÉ 30 KM (UNIDADE: TXKM). AF_01/2018</v>
          </cell>
          <cell r="C4904" t="str">
            <v>TXKM</v>
          </cell>
          <cell r="D4904">
            <v>0.78</v>
          </cell>
        </row>
        <row r="4905">
          <cell r="A4905">
            <v>97919</v>
          </cell>
          <cell r="B4905" t="str">
            <v>TRANSPORTE COM CAMINHÃO BASCULANTE DE 6 M3, EM VIA URBANA PAVIMENTADA, DMT ACIMA DE 30 KM (UNIDADE: TXKM). AF_01/2018</v>
          </cell>
          <cell r="C4905" t="str">
            <v>TXKM</v>
          </cell>
          <cell r="D4905">
            <v>0.55000000000000004</v>
          </cell>
        </row>
        <row r="4906">
          <cell r="A4906">
            <v>94097</v>
          </cell>
          <cell r="B4906" t="str">
            <v>PREPARO DE FUNDO DE VALA COM LARGURA MENOR QUE 1,5 M, EM LOCAL COM NÍVEL BAIXO DE INTERFERÊNCIA. AF_06/2016</v>
          </cell>
          <cell r="C4906" t="str">
            <v>M2</v>
          </cell>
          <cell r="D4906">
            <v>4.21</v>
          </cell>
        </row>
        <row r="4907">
          <cell r="A4907">
            <v>94098</v>
          </cell>
          <cell r="B4907" t="str">
            <v>PREPARO DE FUNDO DE VALA  COM LARGURA MENOR QUE 1,5 M, EM LOCAL COM NÍVEL ALTO DE INTERFERÊNCIA. AF_06/2016</v>
          </cell>
          <cell r="C4907" t="str">
            <v>M2</v>
          </cell>
          <cell r="D4907">
            <v>4.8099999999999996</v>
          </cell>
        </row>
        <row r="4908">
          <cell r="A4908">
            <v>94099</v>
          </cell>
          <cell r="B4908" t="str">
            <v>PREPARO DE FUNDO DE VALA COM LARGURA MAIOR OU IGUAL A 1,5 M E MENOR QUE 2,5 M, EM LOCAL COM NÍVEL BAIXO DE INTERFERÊNCIA. AF_06/2016</v>
          </cell>
          <cell r="C4908" t="str">
            <v>M2</v>
          </cell>
          <cell r="D4908">
            <v>2.11</v>
          </cell>
        </row>
        <row r="4909">
          <cell r="A4909">
            <v>94100</v>
          </cell>
          <cell r="B4909" t="str">
            <v>PREPARO DE FUNDO DE VALA  COM LARGURA MAIOR OU IGUAL A 1,5 M E MENOR QUE 2,5 M, EM LOCAL COM NÍVEL ALTO DE INTERFERÊNCIA. AF_06/2016</v>
          </cell>
          <cell r="C4909" t="str">
            <v>M2</v>
          </cell>
          <cell r="D4909">
            <v>2.7</v>
          </cell>
        </row>
        <row r="4910">
          <cell r="A4910">
            <v>94102</v>
          </cell>
          <cell r="B4910" t="str">
            <v>LASTRO DE VALA COM PREPARO DE FUNDO, LARGURA MENOR QUE 1,5 M, COM CAMADA DE AREIA, LANÇAMENTO MANUAL, EM LOCAL COM NÍVEL BAIXO DE INTERFERÊNCIA. AF_06/2016</v>
          </cell>
          <cell r="C4910" t="str">
            <v>M3</v>
          </cell>
          <cell r="D4910">
            <v>151.56</v>
          </cell>
        </row>
        <row r="4911">
          <cell r="A4911">
            <v>94103</v>
          </cell>
          <cell r="B4911" t="str">
            <v>LASTRO DE VALA COM PREPARO DE FUNDO, LARGURA MENOR QUE 1,5 M, COM CAMADA DE BRITA, LANÇAMENTO MANUAL, EM LOCAL COM NÍVEL BAIXO DE INTERFERÊNCIA. AF_06/2016</v>
          </cell>
          <cell r="C4911" t="str">
            <v>M3</v>
          </cell>
          <cell r="D4911">
            <v>197.7</v>
          </cell>
        </row>
        <row r="4912">
          <cell r="A4912">
            <v>94104</v>
          </cell>
          <cell r="B4912" t="str">
            <v>LASTRO DE VALA COM PREPARO DE FUNDO, LARGURA MENOR QUE 1,5 M, COM CAMADA DE AREIA, LANÇAMENTO MANUAL, EM LOCAL COM NÍVEL ALTO DE INTERFERÊNCIA. AF_06/2016</v>
          </cell>
          <cell r="C4912" t="str">
            <v>M3</v>
          </cell>
          <cell r="D4912">
            <v>154.91</v>
          </cell>
        </row>
        <row r="4913">
          <cell r="A4913">
            <v>94105</v>
          </cell>
          <cell r="B4913" t="str">
            <v>LASTRO DE VALA COM PREPARO DE FUNDO, LARGURA MENOR QUE 1,5 M, COM CAMADA DE BRITA, LANÇAMENTO MANUAL, EM LOCAL COM NÍVEL ALTO DE INTERFERÊNCIA. AF_06/2016</v>
          </cell>
          <cell r="C4913" t="str">
            <v>M3</v>
          </cell>
          <cell r="D4913">
            <v>201.08</v>
          </cell>
        </row>
        <row r="4914">
          <cell r="A4914">
            <v>94106</v>
          </cell>
          <cell r="B4914" t="str">
            <v>LASTRO COM PREPARO DE FUNDO, LARGURA MAIOR OU IGUAL A 1,5 M, COM CAMADA DE AREIA, LANÇAMENTO MANUAL, EM LOCAL COM NÍVEL BAIXO DE INTERFERÊNCIA. AF_06/2016</v>
          </cell>
          <cell r="C4914" t="str">
            <v>M3</v>
          </cell>
          <cell r="D4914">
            <v>134.75</v>
          </cell>
        </row>
        <row r="4915">
          <cell r="A4915">
            <v>94107</v>
          </cell>
          <cell r="B4915" t="str">
            <v>LASTRO COM PREPARO DE FUNDO, LARGURA MAIOR OU IGUAL A 1,5 M, COM CAMADA DE BRITA, LANÇAMENTO MANUAL, EM LOCAL COM NÍVEL BAIXO DE INTERFERÊNCIA. AF_06/2016</v>
          </cell>
          <cell r="C4915" t="str">
            <v>M3</v>
          </cell>
          <cell r="D4915">
            <v>180.9</v>
          </cell>
        </row>
        <row r="4916">
          <cell r="A4916">
            <v>94108</v>
          </cell>
          <cell r="B4916" t="str">
            <v>LASTRO COM PREPARO DE FUNDO, LARGURA MAIOR OU IGUAL A 1,5 M, COM CAMADA DE AREIA, LANÇAMENTO MANUAL, EM LOCAL COM NÍVEL ALTO DE INTERFERÊNCIA. AF_06/2016</v>
          </cell>
          <cell r="C4916" t="str">
            <v>M3</v>
          </cell>
          <cell r="D4916">
            <v>138.11000000000001</v>
          </cell>
        </row>
        <row r="4917">
          <cell r="A4917">
            <v>94110</v>
          </cell>
          <cell r="B4917" t="str">
            <v>LASTRO COM PREPARO DE FUNDO, LARGURA MAIOR OU IGUAL A 1,5 M, COM CAMADA DE BRITA, LANÇAMENTO MANUAL, EM LOCAL COM NÍVEL ALTO DE INTERFERÊNCIA. AF_06/2016</v>
          </cell>
          <cell r="C4917" t="str">
            <v>M3</v>
          </cell>
          <cell r="D4917">
            <v>184.25</v>
          </cell>
        </row>
        <row r="4918">
          <cell r="A4918">
            <v>94111</v>
          </cell>
          <cell r="B4918" t="str">
            <v>LASTRO DE VALA COM PREPARO DE FUNDO, LARGURA MENOR QUE 1,5 M, COM CAMADA DE AREIA, LANÇAMENTO MECANIZADO, EM LOCAL COM NÍVEL BAIXO DE INTERFERÊNCIA. AF_06/2016</v>
          </cell>
          <cell r="C4918" t="str">
            <v>M3</v>
          </cell>
          <cell r="D4918">
            <v>126.97</v>
          </cell>
        </row>
        <row r="4919">
          <cell r="A4919">
            <v>94112</v>
          </cell>
          <cell r="B4919" t="str">
            <v>LASTRO DE VALA COM PREPARO DE FUNDO, LARGURA MENOR QUE 1,5 M, COM CAMADA DE BRITA, LANÇAMENTO MECANIZADO, EM LOCAL COM NÍVEL BAIXO DE INTERFERÊNCIA. AF_06/2016</v>
          </cell>
          <cell r="C4919" t="str">
            <v>M3</v>
          </cell>
          <cell r="D4919">
            <v>167.4</v>
          </cell>
        </row>
        <row r="4920">
          <cell r="A4920">
            <v>94113</v>
          </cell>
          <cell r="B4920" t="str">
            <v>LASTRO DE VALA COM PREPARO DE FUNDO, LARGURA MENOR QUE 1,5 M, COM CAMADA DE AREIA, LANÇAMENTO MECANIZADO, EM LOCAL COM NÍVEL ALTO DE INTERFERÊNCIA. AF_06/2016</v>
          </cell>
          <cell r="C4920" t="str">
            <v>M3</v>
          </cell>
          <cell r="D4920">
            <v>132.19999999999999</v>
          </cell>
        </row>
        <row r="4921">
          <cell r="A4921">
            <v>94114</v>
          </cell>
          <cell r="B4921" t="str">
            <v>LASTRO DE VALA COM PREPARO DE FUNDO, LARGURA MENOR QUE 1,5 M, COM CAMADA DE BRITA, LANÇAMENTO MECANIZADO, EM LOCAL COM NÍVEL ALTO DE INTERFERÊNCIA. AF_06/2016</v>
          </cell>
          <cell r="C4921" t="str">
            <v>M3</v>
          </cell>
          <cell r="D4921">
            <v>173.31</v>
          </cell>
        </row>
        <row r="4922">
          <cell r="A4922">
            <v>94115</v>
          </cell>
          <cell r="B4922" t="str">
            <v>LASTRO COM PREPARO DE FUNDO, LARGURA MAIOR OU IGUAL A 1,5 M, COM CAMADA DE AREIA, LANÇAMENTO MECANIZADO, EM LOCAL COM NÍVEL BAIXO DE INTERFERÊNCIA. AF_06/2016</v>
          </cell>
          <cell r="C4922" t="str">
            <v>M3</v>
          </cell>
          <cell r="D4922">
            <v>102.48</v>
          </cell>
        </row>
        <row r="4923">
          <cell r="A4923">
            <v>94116</v>
          </cell>
          <cell r="B4923" t="str">
            <v>LASTRO COM PREPARO DE FUNDO, LARGURA MAIOR OU IGUAL A 1,5 M, COM CAMADA DE BRITA, LANÇAMENTO MECANIZADO, EM LOCAL COM NÍVEL BAIXO DE INTERFERÊNCIA. AF_06/2016</v>
          </cell>
          <cell r="C4923" t="str">
            <v>M3</v>
          </cell>
          <cell r="D4923">
            <v>139.35</v>
          </cell>
        </row>
        <row r="4924">
          <cell r="A4924">
            <v>94117</v>
          </cell>
          <cell r="B4924" t="str">
            <v>LASTRO COM PREPARO DE FUNDO, LARGURA MAIOR OU IGUAL A 1,5 M, COM CAMADA DE AREIA, LANÇAMENTO MECANIZADO, EM LOCAL COM NÍVEL ALTO DE INTERFERÊNCIA. AF_06/2016</v>
          </cell>
          <cell r="C4924" t="str">
            <v>M3</v>
          </cell>
          <cell r="D4924">
            <v>107.35</v>
          </cell>
        </row>
        <row r="4925">
          <cell r="A4925">
            <v>94118</v>
          </cell>
          <cell r="B4925" t="str">
            <v>LASTRO COM PREPARO DE FUNDO, LARGURA MAIOR OU IGUAL A 1,5 M, COM CAMADA DE BRITA, LANÇAMENTO MECANIZADO, EM LOCAL COM NÍVEL ALTO DE INTERFERÊNCIA. AF_06/2016</v>
          </cell>
          <cell r="C4925" t="str">
            <v>M3</v>
          </cell>
          <cell r="D4925">
            <v>145.07</v>
          </cell>
        </row>
        <row r="4926">
          <cell r="A4926">
            <v>6514</v>
          </cell>
          <cell r="B4926" t="str">
            <v>FORNECIMENTO E LANCAMENTO DE BRITA N. 4</v>
          </cell>
          <cell r="C4926" t="str">
            <v>M3</v>
          </cell>
          <cell r="D4926">
            <v>106</v>
          </cell>
        </row>
        <row r="4927">
          <cell r="A4927">
            <v>88549</v>
          </cell>
          <cell r="B4927" t="str">
            <v>FORNECIMENTO E ASSENTAMENTO DE BRITA 2-DRENOS E FILTROS   MM</v>
          </cell>
          <cell r="C4927" t="str">
            <v>M3</v>
          </cell>
          <cell r="D4927">
            <v>85.09</v>
          </cell>
        </row>
        <row r="4928">
          <cell r="A4928">
            <v>41721</v>
          </cell>
          <cell r="B4928" t="str">
            <v>COMPACTACAO MECANICA A 95% DO PROCTOR NORMAL - PAVIMENTACAO URBANA</v>
          </cell>
          <cell r="C4928" t="str">
            <v>M3</v>
          </cell>
          <cell r="D4928">
            <v>3.15</v>
          </cell>
        </row>
        <row r="4929">
          <cell r="A4929">
            <v>41722</v>
          </cell>
          <cell r="B4929" t="str">
            <v>COMPACTACAO MECANICA A 100% DO PROCTOR NORMAL - PAVIMENTACAO URBANA</v>
          </cell>
          <cell r="C4929" t="str">
            <v>M3</v>
          </cell>
          <cell r="D4929">
            <v>4.46</v>
          </cell>
        </row>
        <row r="4930">
          <cell r="A4930" t="str">
            <v>74005/1</v>
          </cell>
          <cell r="B4930" t="str">
            <v>COMPACTACAO MECANICA, SEM CONTROLE DO GC (C/COMPACTADOR PLACA 400 KG)</v>
          </cell>
          <cell r="C4930" t="str">
            <v>M3</v>
          </cell>
          <cell r="D4930">
            <v>4.5599999999999996</v>
          </cell>
        </row>
        <row r="4931">
          <cell r="A4931" t="str">
            <v>74005/2</v>
          </cell>
          <cell r="B4931" t="str">
            <v>COMPACTACAO MECANICA C/ CONTROLE DO GC&gt;=95% DO PN (AREAS) (C/MONIVELADORA 140 HP E ROLO COMPRESSOR VIBRATORIO 80 HP)</v>
          </cell>
          <cell r="C4931" t="str">
            <v>M3</v>
          </cell>
          <cell r="D4931">
            <v>5.44</v>
          </cell>
        </row>
        <row r="4932">
          <cell r="A4932" t="str">
            <v>74034/1</v>
          </cell>
          <cell r="B4932" t="str">
            <v>ESPALHAMENTO DE MATERIAL DE 1A CATEGORIA COM TRATOR DE ESTEIRA COM 153HP</v>
          </cell>
          <cell r="C4932" t="str">
            <v>M3</v>
          </cell>
          <cell r="D4932">
            <v>1.48</v>
          </cell>
        </row>
        <row r="4933">
          <cell r="A4933">
            <v>83344</v>
          </cell>
          <cell r="B4933" t="str">
            <v>ESPALHAMENTO DE MATERIAL EM BOTA FORA, COM UTILIZACAO DE TRATOR DE ESTEIRAS DE 165 HP</v>
          </cell>
          <cell r="C4933" t="str">
            <v>M3</v>
          </cell>
          <cell r="D4933">
            <v>0.82</v>
          </cell>
        </row>
        <row r="4934">
          <cell r="A4934">
            <v>95606</v>
          </cell>
          <cell r="B4934" t="str">
            <v>UMIDIFICAÇÃO DE MATERIAL PARA VALAS COM CAMINHÃO PIPA 10000L. AF_11/2016</v>
          </cell>
          <cell r="C4934" t="str">
            <v>M3</v>
          </cell>
          <cell r="D4934">
            <v>1.31</v>
          </cell>
        </row>
        <row r="4935">
          <cell r="A4935">
            <v>72131</v>
          </cell>
          <cell r="B4935" t="str">
            <v>ALVENARIA EM TIJOLO CERAMICO MACICO 5X10X20CM 1 VEZ (ESPESSURA 20CM), ASSENTADO COM ARGAMASSA TRACO 1:2:8 (CIMENTO, CAL E AREIA)</v>
          </cell>
          <cell r="C4935" t="str">
            <v>M2</v>
          </cell>
          <cell r="D4935">
            <v>119.51</v>
          </cell>
        </row>
        <row r="4936">
          <cell r="A4936">
            <v>72132</v>
          </cell>
          <cell r="B4936" t="str">
            <v>ALVENARIA EM TIJOLO CERAMICO MACICO 5X10X20CM 1/2 VEZ (ESPESSURA 10CM), ASSENTADO COM ARGAMASSA TRACO 1:2:8 (CIMENTO, CAL E AREIA)</v>
          </cell>
          <cell r="C4936" t="str">
            <v>M2</v>
          </cell>
          <cell r="D4936">
            <v>61.82</v>
          </cell>
        </row>
        <row r="4937">
          <cell r="A4937">
            <v>72133</v>
          </cell>
          <cell r="B4937" t="str">
            <v>ALVENARIA EM TIJOLO CERAMICO MACICO 5X10X20CM 1 1/2 VEZ (ESPESSURA 30CM), ASSENTADO COM ARGAMASSA TRACO 1:2:8 (CIMENTO, CAL E AREIA)</v>
          </cell>
          <cell r="C4937" t="str">
            <v>M2</v>
          </cell>
          <cell r="D4937">
            <v>208.93</v>
          </cell>
        </row>
        <row r="4938">
          <cell r="A4938">
            <v>87471</v>
          </cell>
          <cell r="B4938" t="str">
            <v>ALVENARIA DE VEDAÇÃO DE BLOCOS CERÂMICOS FURADOS NA VERTICAL DE 9X19X39CM (ESPESSURA 9CM) DE PAREDES COM ÁREA LÍQUIDA MENOR QUE 6M² SEM VÃOS E ARGAMASSA DE ASSENTAMENTO COM PREPARO EM BETONEIRA. AF_06/2014</v>
          </cell>
          <cell r="C4938" t="str">
            <v>M2</v>
          </cell>
          <cell r="D4938">
            <v>39.119999999999997</v>
          </cell>
        </row>
        <row r="4939">
          <cell r="A4939">
            <v>87472</v>
          </cell>
          <cell r="B4939" t="str">
            <v>ALVENARIA DE VEDAÇÃO DE BLOCOS CERÂMICOS FURADOS NA VERTICAL DE 9X19X39CM (ESPESSURA 9CM) DE PAREDES COM ÁREA LÍQUIDA MENOR QUE 6M² SEM VÃOS E ARGAMASSA DE ASSENTAMENTO COM PREPARO MANUAL. AF_06/2014</v>
          </cell>
          <cell r="C4939" t="str">
            <v>M2</v>
          </cell>
          <cell r="D4939">
            <v>40.11</v>
          </cell>
        </row>
        <row r="4940">
          <cell r="A4940">
            <v>87473</v>
          </cell>
          <cell r="B4940" t="str">
            <v>ALVENARIA DE VEDAÇÃO DE BLOCOS CERÂMICOS FURADOS NA VERTICAL DE 14X19X39CM (ESPESSURA 14CM) DE PAREDES COM ÁREA LÍQUIDA MENOR QUE 6M² SEM VÃOS E ARGAMASSA DE ASSENTAMENTO COM PREPARO EM BETONEIRA. AF_06/2014</v>
          </cell>
          <cell r="C4940" t="str">
            <v>M2</v>
          </cell>
          <cell r="D4940">
            <v>53.92</v>
          </cell>
        </row>
        <row r="4941">
          <cell r="A4941">
            <v>87474</v>
          </cell>
          <cell r="B4941" t="str">
            <v>ALVENARIA DE VEDAÇÃO DE BLOCOS CERÂMICOS FURADOS NA VERTICAL DE 14X19X39CM (ESPESSURA 14CM) DE PAREDES COM ÁREA LÍQUIDA MENOR QUE 6M² SEM VÃOS E ARGAMASSA DE ASSENTAMENTO COM PREPARO MANUAL. AF_06/2014</v>
          </cell>
          <cell r="C4941" t="str">
            <v>M2</v>
          </cell>
          <cell r="D4941">
            <v>55.05</v>
          </cell>
        </row>
        <row r="4942">
          <cell r="A4942">
            <v>87475</v>
          </cell>
          <cell r="B4942" t="str">
            <v>ALVENARIA DE VEDAÇÃO DE BLOCOS CERÂMICOS FURADOS NA VERTICAL DE 19X19X39CM (ESPESSURA 19CM) DE PAREDES COM ÁREA LÍQUIDA MENOR QUE 6M² SEM VÃOS E ARGAMASSA DE ASSENTAMENTO COM PREPARO EM BETONEIRA. AF_06/2014</v>
          </cell>
          <cell r="C4942" t="str">
            <v>M2</v>
          </cell>
          <cell r="D4942">
            <v>63.53</v>
          </cell>
        </row>
        <row r="4943">
          <cell r="A4943">
            <v>87476</v>
          </cell>
          <cell r="B4943" t="str">
            <v>ALVENARIA DE VEDAÇÃO DE BLOCOS CERÂMICOS FURADOS NA VERTICAL DE 19X19X39CM (ESPESSURA 19CM) DE PAREDES COM ÁREA LÍQUIDA MENOR QUE 6M² SEM VÃOS E ARGAMASSA DE ASSENTAMENTO COM PREPARO MANUAL. AF_06/2014</v>
          </cell>
          <cell r="C4943" t="str">
            <v>M2</v>
          </cell>
          <cell r="D4943">
            <v>64.849999999999994</v>
          </cell>
        </row>
        <row r="4944">
          <cell r="A4944">
            <v>87477</v>
          </cell>
          <cell r="B4944" t="str">
            <v>ALVENARIA DE VEDAÇÃO DE BLOCOS CERÂMICOS FURADOS NA VERTICAL DE 9X19X39CM (ESPESSURA 9CM) DE PAREDES COM ÁREA LÍQUIDA MAIOR OU IGUAL A 6M² SEM VÃOS E ARGAMASSA DE ASSENTAMENTO COM PREPARO EM BETONEIRA. AF_06/2014</v>
          </cell>
          <cell r="C4944" t="str">
            <v>M2</v>
          </cell>
          <cell r="D4944">
            <v>35.69</v>
          </cell>
        </row>
        <row r="4945">
          <cell r="A4945">
            <v>87478</v>
          </cell>
          <cell r="B4945" t="str">
            <v>ALVENARIA DE VEDAÇÃO DE BLOCOS CERÂMICOS FURADOS NA VERTICAL DE 9X19X39CM (ESPESSURA 9CM) DE PAREDES COM ÁREA LÍQUIDA MAIOR OU IGUAL A 6M² SEM VÃOS E ARGAMASSA DE ASSENTAMENTO COM PREPARO MANUAL. AF_06/2014</v>
          </cell>
          <cell r="C4945" t="str">
            <v>M2</v>
          </cell>
          <cell r="D4945">
            <v>36.68</v>
          </cell>
        </row>
        <row r="4946">
          <cell r="A4946">
            <v>87479</v>
          </cell>
          <cell r="B4946" t="str">
            <v>ALVENARIA DE VEDAÇÃO DE BLOCOS CERÂMICOS FURADOS NA VERTICAL DE 14X19X39CM (ESPESSURA 14CM) DE PAREDES COM ÁREA LÍQUIDA MAIOR OU IGUAL A 6M² SEM VÃOS E ARGAMASSA DE ASSENTAMENTO COM PREPARO EM BETONEIRA. AF_06/2014</v>
          </cell>
          <cell r="C4946" t="str">
            <v>M2</v>
          </cell>
          <cell r="D4946">
            <v>50.01</v>
          </cell>
        </row>
        <row r="4947">
          <cell r="A4947">
            <v>87480</v>
          </cell>
          <cell r="B4947" t="str">
            <v>ALVENARIA DE VEDAÇÃO DE BLOCOS CERÂMICOS FURADOS NA VERTICAL DE 14X19X39CM (ESPESSURA 14CM) DE PAREDES COM ÁREA LÍQUIDA MAIOR OU IGUAL A 6M² SEM VÃOS E ARGAMASSA DE ASSENTAMENTO COM PREPARO MANUAL. AF_06/2014</v>
          </cell>
          <cell r="C4947" t="str">
            <v>M2</v>
          </cell>
          <cell r="D4947">
            <v>51.14</v>
          </cell>
        </row>
        <row r="4948">
          <cell r="A4948">
            <v>87481</v>
          </cell>
          <cell r="B4948" t="str">
            <v>ALVENARIA DE VEDAÇÃO DE BLOCOS CERÂMICOS FURADOS NA VERTICAL DE 19X19X39CM (ESPESSURA 19CM) DE PAREDES COM ÁREA LÍQUIDA MAIOR OU IGUAL A 6M² SEM VÃOS E ARGAMASSA DE ASSENTAMENTO COM PREPARO EM BETONEIRA. AF_06/2014</v>
          </cell>
          <cell r="C4948" t="str">
            <v>M2</v>
          </cell>
          <cell r="D4948">
            <v>59.64</v>
          </cell>
        </row>
        <row r="4949">
          <cell r="A4949">
            <v>87482</v>
          </cell>
          <cell r="B4949" t="str">
            <v>ALVENARIA DE VEDAÇÃO DE BLOCOS CERÂMICOS FURADOS NA VERTICAL DE 19X19X39CM (ESPESSURA 19CM) DE PAREDES COM ÁREA LÍQUIDA MAIOR OU IGUAL A 6M² SEM VÃOS E ARGAMASSA DE ASSENTAMENTO COM PREPARO MANUAL. AF_06/2014</v>
          </cell>
          <cell r="C4949" t="str">
            <v>M2</v>
          </cell>
          <cell r="D4949">
            <v>60.96</v>
          </cell>
        </row>
        <row r="4950">
          <cell r="A4950">
            <v>87483</v>
          </cell>
          <cell r="B4950" t="str">
            <v>ALVENARIA DE VEDAÇÃO DE BLOCOS CERÂMICOS FURADOS NA VERTICAL DE 9X19X39CM (ESPESSURA 9CM) DE PAREDES COM ÁREA LÍQUIDA MENOR QUE 6M² COM VÃOS E ARGAMASSA DE ASSENTAMENTO COM PREPARO EM BETONEIRA. AF_06/2014</v>
          </cell>
          <cell r="C4950" t="str">
            <v>M2</v>
          </cell>
          <cell r="D4950">
            <v>44.51</v>
          </cell>
        </row>
        <row r="4951">
          <cell r="A4951">
            <v>87484</v>
          </cell>
          <cell r="B4951" t="str">
            <v>ALVENARIA DE VEDAÇÃO DE BLOCOS CERÂMICOS FURADOS NA VERTICAL DE 9X19X39CM (ESPESSURA 9CM) DE PAREDES COM ÁREA LÍQUIDA MENOR QUE 6M² COM VÃOS E ARGAMASSA DE ASSENTAMENTO COM PREPARO MANUAL. AF_06/2014</v>
          </cell>
          <cell r="C4951" t="str">
            <v>M2</v>
          </cell>
          <cell r="D4951">
            <v>45.5</v>
          </cell>
        </row>
        <row r="4952">
          <cell r="A4952">
            <v>87485</v>
          </cell>
          <cell r="B4952" t="str">
            <v>ALVENARIA DE VEDAÇÃO DE BLOCOS CERÂMICOS FURADOS NA VERTICAL DE 14X19X39CM (ESPESSURA 14CM) DE PAREDES COM ÁREA LÍQUIDA MENOR QUE 6M² COM VÃOS E ARGAMASSA DE ASSENTAMENTO COM PREPARO EM BETONEIRA. AF_06/2014</v>
          </cell>
          <cell r="C4952" t="str">
            <v>M2</v>
          </cell>
          <cell r="D4952">
            <v>59.44</v>
          </cell>
        </row>
        <row r="4953">
          <cell r="A4953">
            <v>87487</v>
          </cell>
          <cell r="B4953" t="str">
            <v>ALVENARIA DE VEDAÇÃO DE BLOCOS CERÂMICOS FURADOS NA VERTICAL DE 19X19X39CM (ESPESSURA 19CM) DE PAREDES COM ÁREA LÍQUIDA MENOR QUE 6M² COM VÃOS E ARGAMASSA DE ASSENTAMENTO COM PREPARO EM BETONEIRA. AF_06/2014</v>
          </cell>
          <cell r="C4953" t="str">
            <v>M2</v>
          </cell>
          <cell r="D4953">
            <v>68.900000000000006</v>
          </cell>
        </row>
        <row r="4954">
          <cell r="A4954">
            <v>87488</v>
          </cell>
          <cell r="B4954" t="str">
            <v>ALVENARIA DE VEDAÇÃO DE BLOCOS CERÂMICOS FURADOS NA VERTICAL DE 19X19X39CM (ESPESSURA 19CM) DE PAREDES COM ÁREA LÍQUIDA MENOR QUE 6M² COM VÃOS E ARGAMASSA DE ASSENTAMENTO COM PREPARO MANUAL. AF_06/2014</v>
          </cell>
          <cell r="C4954" t="str">
            <v>M2</v>
          </cell>
          <cell r="D4954">
            <v>70.22</v>
          </cell>
        </row>
        <row r="4955">
          <cell r="A4955">
            <v>87489</v>
          </cell>
          <cell r="B4955" t="str">
            <v>ALVENARIA DE VEDAÇÃO DE BLOCOS CERÂMICOS FURADOS NA VERTICAL DE 9X19X39CM (ESPESSURA 9CM) DE PAREDES COM ÁREA LÍQUIDA MAIOR OU IGUAL A 6M² COM VÃOS E ARGAMASSA DE ASSENTAMENTO COM PREPARO EM BETONEIRA. AF_06/2014</v>
          </cell>
          <cell r="C4955" t="str">
            <v>M2</v>
          </cell>
          <cell r="D4955">
            <v>38.81</v>
          </cell>
        </row>
        <row r="4956">
          <cell r="A4956">
            <v>87490</v>
          </cell>
          <cell r="B4956" t="str">
            <v>ALVENARIA DE VEDAÇÃO DE BLOCOS CERÂMICOS FURADOS NA VERTICAL DE 9X19X39CM (ESPESSURA 9CM) DE PAREDES COM ÁREA LÍQUIDA MAIOR OU IGUAL A 6M² COM VÃOS E ARGAMASSA DE ASSENTAMENTO COM PREPARO MANUAL. AF_06/2014</v>
          </cell>
          <cell r="C4956" t="str">
            <v>M2</v>
          </cell>
          <cell r="D4956">
            <v>39.799999999999997</v>
          </cell>
        </row>
        <row r="4957">
          <cell r="A4957">
            <v>87491</v>
          </cell>
          <cell r="B4957" t="str">
            <v>ALVENARIA DE VEDAÇÃO DE BLOCOS CERÂMICOS FURADOS NA VERTICAL DE 14X19X39CM (ESPESSURA 14CM) DE PAREDES COM ÁREA LÍQUIDA MAIOR OU IGUAL A 6M² COM VÃOS E ARGAMASSA DE ASSENTAMENTO COM PREPARO EM BETONEIRA. AF_06/2014</v>
          </cell>
          <cell r="C4957" t="str">
            <v>M2</v>
          </cell>
          <cell r="D4957">
            <v>53.27</v>
          </cell>
        </row>
        <row r="4958">
          <cell r="A4958">
            <v>87492</v>
          </cell>
          <cell r="B4958" t="str">
            <v>ALVENARIA DE VEDAÇÃO DE BLOCOS CERÂMICOS FURADOS NA VERTICAL DE 14X19X39CM (ESPESSURA 14CM) DE PAREDES COM ÁREA LÍQUIDA MAIOR OU IGUAL A 6M² COM VÃOS E ARGAMASSA DE ASSENTAMENTO COM PREPARO MANUAL. AF_06/2014</v>
          </cell>
          <cell r="C4958" t="str">
            <v>M2</v>
          </cell>
          <cell r="D4958">
            <v>54.4</v>
          </cell>
        </row>
        <row r="4959">
          <cell r="A4959">
            <v>87493</v>
          </cell>
          <cell r="B4959" t="str">
            <v>ALVENARIA DE VEDAÇÃO DE BLOCOS CERÂMICOS FURADOS NA VERTICAL DE 19X19X39CM (ESPESSURA 19CM) DE PAREDES COM ÁREA LÍQUIDA MAIOR OU IGUAL A 6M² COM VÃOS E ARGAMASSA DE ASSENTAMENTO COM PREPARO EM BETONEIRA. AF_06/2014</v>
          </cell>
          <cell r="C4959" t="str">
            <v>M2</v>
          </cell>
          <cell r="D4959">
            <v>63</v>
          </cell>
        </row>
        <row r="4960">
          <cell r="A4960">
            <v>87494</v>
          </cell>
          <cell r="B4960" t="str">
            <v>ALVENARIA DE VEDAÇÃO DE BLOCOS CERÂMICOS FURADOS NA VERTICAL DE 19X19X39CM (ESPESSURA 19CM) DE PAREDES COM ÁREA LÍQUIDA MAIOR OU IGUAL A 6M² COM VÃOS E ARGAMASSA DE ASSENTAMENTO COM PREPARO MANUAL. AF_06/2014</v>
          </cell>
          <cell r="C4960" t="str">
            <v>M2</v>
          </cell>
          <cell r="D4960">
            <v>64.319999999999993</v>
          </cell>
        </row>
        <row r="4961">
          <cell r="A4961">
            <v>87495</v>
          </cell>
          <cell r="B4961" t="str">
            <v>ALVENARIA DE VEDAÇÃO DE BLOCOS CERÂMICOS FURADOS NA HORIZONTAL DE 9X19X19CM (ESPESSURA 9CM) DE PAREDES COM ÁREA LÍQUIDA MENOR QUE 6M² SEM VÃOS E ARGAMASSA DE ASSENTAMENTO COM PREPARO EM BETONEIRA. AF_06/2014</v>
          </cell>
          <cell r="C4961" t="str">
            <v>M2</v>
          </cell>
          <cell r="D4961">
            <v>63.79</v>
          </cell>
        </row>
        <row r="4962">
          <cell r="A4962">
            <v>87496</v>
          </cell>
          <cell r="B4962" t="str">
            <v>ALVENARIA DE VEDAÇÃO DE BLOCOS CERÂMICOS FURADOS NA HORIZONTAL DE 9X19X19CM (ESPESSURA 9CM) DE PAREDES COM ÁREA LÍQUIDA MENOR QUE 6M² SEM VÃOS E ARGAMASSA DE ASSENTAMENTO COM PREPARO MANUAL. AF_06/2014</v>
          </cell>
          <cell r="C4962" t="str">
            <v>M2</v>
          </cell>
          <cell r="D4962">
            <v>64.73</v>
          </cell>
        </row>
        <row r="4963">
          <cell r="A4963">
            <v>87497</v>
          </cell>
          <cell r="B4963" t="str">
            <v>ALVENARIA DE VEDAÇÃO DE BLOCOS CERÂMICOS FURADOS NA HORIZONTAL DE 11,5X19X19CM (ESPESSURA 11,5CM) DE PAREDES COM ÁREA LÍQUIDA MENOR QUE 6M² SEM VÃOS E ARGAMASSA DE ASSENTAMENTO COM PREPARO EM BETONEIRA. AF_06/2014</v>
          </cell>
          <cell r="C4963" t="str">
            <v>M2</v>
          </cell>
          <cell r="D4963">
            <v>62.2</v>
          </cell>
        </row>
        <row r="4964">
          <cell r="A4964">
            <v>87498</v>
          </cell>
          <cell r="B4964" t="str">
            <v>ALVENARIA DE VEDAÇÃO DE BLOCOS CERÂMICOS FURADOS NA HORIZONTAL DE 11,5X19X19CM (ESPESSURA 11,5CM) DE PAREDES COM ÁREA LÍQUIDA MENOR QUE 6M² SEM VÃOS E ARGAMASSA DE ASSENTAMENTO COM PREPARO MANUAL. AF_06/2014</v>
          </cell>
          <cell r="C4964" t="str">
            <v>M2</v>
          </cell>
          <cell r="D4964">
            <v>63.39</v>
          </cell>
        </row>
        <row r="4965">
          <cell r="A4965">
            <v>87499</v>
          </cell>
          <cell r="B4965" t="str">
            <v>ALVENARIA DE VEDAÇÃO DE BLOCOS CERÂMICOS FURADOS NA HORIZONTAL DE 9X14X19CM (ESPESSURA 9CM) DE PAREDES COM ÁREA LÍQUIDA MENOR QUE 6M² SEM VÃOS E ARGAMASSA DE ASSENTAMENTO COM PREPARO EM BETONEIRA. AF_06/2014</v>
          </cell>
          <cell r="C4965" t="str">
            <v>M2</v>
          </cell>
          <cell r="D4965">
            <v>69.17</v>
          </cell>
        </row>
        <row r="4966">
          <cell r="A4966">
            <v>87500</v>
          </cell>
          <cell r="B4966" t="str">
            <v>ALVENARIA DE VEDAÇÃO DE BLOCOS CERÂMICOS FURADOS NA HORIZONTAL DE 9X14X19CM (ESPESSURA 9CM) DE PAREDES COM ÁREA LÍQUIDA MENOR QUE 6M² SEM VÃOS E ARGAMASSA DE ASSENTAMENTO COM PREPARO MANUAL. AF_06/2014</v>
          </cell>
          <cell r="C4966" t="str">
            <v>M2</v>
          </cell>
          <cell r="D4966">
            <v>70.19</v>
          </cell>
        </row>
        <row r="4967">
          <cell r="A4967">
            <v>87501</v>
          </cell>
          <cell r="B4967" t="str">
            <v>ALVENARIA DE VEDAÇÃO DE BLOCOS CERÂMICOS FURADOS NA HORIZONTAL DE 14X9X19CM (ESPESSURA 14CM, BLOCO DEITADO) DE PAREDES COM ÁREA LÍQUIDA MENOR QUE 6M² SEM VÃOS E ARGAMASSA DE ASSENTAMENTO COM PREPARO EM BETONEIRA. AF_06/2014</v>
          </cell>
          <cell r="C4967" t="str">
            <v>M2</v>
          </cell>
          <cell r="D4967">
            <v>107.4</v>
          </cell>
        </row>
        <row r="4968">
          <cell r="A4968">
            <v>87502</v>
          </cell>
          <cell r="B4968" t="str">
            <v>ALVENARIA DE VEDAÇÃO DE BLOCOS CERÂMICOS FURADOS NA HORIZONTAL DE 14X9X19CM (ESPESSURA 14CM, BLOCO DEITADO) DE PAREDES COM ÁREA LÍQUIDA MENOR QUE 6M² SEM VÃOS E ARGAMASSA DE ASSENTAMENTO COM PREPARO MANUAL. AF_06/2014</v>
          </cell>
          <cell r="C4968" t="str">
            <v>M2</v>
          </cell>
          <cell r="D4968">
            <v>108.69</v>
          </cell>
        </row>
        <row r="4969">
          <cell r="A4969">
            <v>87503</v>
          </cell>
          <cell r="B4969" t="str">
            <v>ALVENARIA DE VEDAÇÃO DE BLOCOS CERÂMICOS FURADOS NA HORIZONTAL DE 9X19X19CM (ESPESSURA 9CM) DE PAREDES COM ÁREA LÍQUIDA MAIOR OU IGUAL A 6M² SEM VÃOS E ARGAMASSA DE ASSENTAMENTO COM PREPARO EM BETONEIRA. AF_06/2014</v>
          </cell>
          <cell r="C4969" t="str">
            <v>M2</v>
          </cell>
          <cell r="D4969">
            <v>55.07</v>
          </cell>
        </row>
        <row r="4970">
          <cell r="A4970">
            <v>87504</v>
          </cell>
          <cell r="B4970" t="str">
            <v>ALVENARIA DE VEDAÇÃO DE BLOCOS CERÂMICOS FURADOS NA HORIZONTAL DE 9X19X19CM (ESPESSURA 9CM) DE PAREDES COM ÁREA LÍQUIDA MAIOR OU IGUAL A 6M² SEM VÃOS E ARGAMASSA DE ASSENTAMENTO COM PREPARO MANUAL. AF_06/2014</v>
          </cell>
          <cell r="C4970" t="str">
            <v>M2</v>
          </cell>
          <cell r="D4970">
            <v>56.01</v>
          </cell>
        </row>
        <row r="4971">
          <cell r="A4971">
            <v>87505</v>
          </cell>
          <cell r="B4971" t="str">
            <v>ALVENARIA DE VEDAÇÃO DE BLOCOS CERÂMICOS FURADOS NA HORIZONTAL DE 11,5X19X19CM (ESPESSURA 11,5M) DE PAREDES COM ÁREA LÍQUIDA MAIOR OU IGUAL A 6M² SEM VÃOS E ARGAMASSA DE ASSENTAMENTO COM PREPARO EM BETONEIRA. AF_06/2014</v>
          </cell>
          <cell r="C4971" t="str">
            <v>M2</v>
          </cell>
          <cell r="D4971">
            <v>53.57</v>
          </cell>
        </row>
        <row r="4972">
          <cell r="A4972">
            <v>87506</v>
          </cell>
          <cell r="B4972" t="str">
            <v>ALVENARIA DE VEDAÇÃO DE BLOCOS CERÂMICOS FURADOS NA HORIZONTAL DE 11,5X19X19CM (ESPESSURA 11,5M) DE PAREDES COM ÁREA LÍQUIDA MAIOR OU IGUAL A 6M² SEM VÃOS E ARGAMASSA DE ASSENTAMENTO COM PREPARO MANUAL. AF_06/2014</v>
          </cell>
          <cell r="C4972" t="str">
            <v>M2</v>
          </cell>
          <cell r="D4972">
            <v>54.76</v>
          </cell>
        </row>
        <row r="4973">
          <cell r="A4973">
            <v>87507</v>
          </cell>
          <cell r="B4973" t="str">
            <v>ALVENARIA DE VEDAÇÃO DE BLOCOS CERÂMICOS FURADOS NA HORIZONTAL DE 9X14X19CM (ESPESSURA 9CM) DE PAREDES COM ÁREA LÍQUIDA MAIOR OU IGUAL A 6M² SEM VÃOS E ARGAMASSA DE ASSENTAMENTO COM PREPARO EM BETONEIRA. AF_06/2014</v>
          </cell>
          <cell r="C4973" t="str">
            <v>M2</v>
          </cell>
          <cell r="D4973">
            <v>57.63</v>
          </cell>
        </row>
        <row r="4974">
          <cell r="A4974">
            <v>87508</v>
          </cell>
          <cell r="B4974" t="str">
            <v>ALVENARIA DE VEDAÇÃO DE BLOCOS CERÂMICOS FURADOS NA HORIZONTAL DE 9X14X19CM (ESPESSURA 9CM) DE PAREDES COM ÁREA LÍQUIDA MAIOR OU IGUAL A 6M² SEM VÃOS E ARGAMASSA DE ASSENTAMENTO COM PREPARO MANUAL. AF_06/2014</v>
          </cell>
          <cell r="C4974" t="str">
            <v>M2</v>
          </cell>
          <cell r="D4974">
            <v>58.65</v>
          </cell>
        </row>
        <row r="4975">
          <cell r="A4975">
            <v>87509</v>
          </cell>
          <cell r="B4975" t="str">
            <v>ALVENARIA DE VEDAÇÃO DE BLOCOS CERÂMICOS FURADOS NA HORIZONTAL DE 14X9X19CM (ESPESSURA 14CM, BLOCO DEITADO) DE PAREDES COM ÁREA LÍQUIDA MAIOR OU IGUAL A 6M² SEM VÃOS E ARGAMASSA DE ASSENTAMENTO COM PREPARO EM BETONEIRA. AF_06/2014</v>
          </cell>
          <cell r="C4975" t="str">
            <v>M2</v>
          </cell>
          <cell r="D4975">
            <v>88.72</v>
          </cell>
        </row>
        <row r="4976">
          <cell r="A4976">
            <v>87510</v>
          </cell>
          <cell r="B4976" t="str">
            <v>ALVENARIA DE VEDAÇÃO DE BLOCOS CERÂMICOS FURADOS NA HORIZONTAL DE 14X9X19CM (ESPESSURA 14CM, BLOCO DEITADO) DE PAREDES COM ÁREA LÍQUIDA MAIOR OU IGUAL A 6M² SEM VÃOS E ARGAMASSA DE ASSENTAMENTO COM PREPARO MANUAL. AF_06/2014</v>
          </cell>
          <cell r="C4976" t="str">
            <v>M2</v>
          </cell>
          <cell r="D4976">
            <v>90.01</v>
          </cell>
        </row>
        <row r="4977">
          <cell r="A4977">
            <v>87511</v>
          </cell>
          <cell r="B4977" t="str">
            <v>ALVENARIA DE VEDAÇÃO DE BLOCOS CERÂMICOS FURADOS NA HORIZONTAL DE 9X19X19CM (ESPESSURA 9CM) DE PAREDES COM ÁREA LÍQUIDA MENOR QUE 6M² COM VÃOS E ARGAMASSA DE ASSENTAMENTO COM PREPARO EM BETONEIRA. AF_06/2014</v>
          </cell>
          <cell r="C4977" t="str">
            <v>M2</v>
          </cell>
          <cell r="D4977">
            <v>71.319999999999993</v>
          </cell>
        </row>
        <row r="4978">
          <cell r="A4978">
            <v>87512</v>
          </cell>
          <cell r="B4978" t="str">
            <v>ALVENARIA DE VEDAÇÃO DE BLOCOS CERÂMICOS FURADOS NA HORIZONTAL DE 9X19X19CM (ESPESSURA 9CM) DE PAREDES COM ÁREA LÍQUIDA MENOR QUE 6M² COM VÃOS E ARGAMASSA DE ASSENTAMENTO COM PREPARO MANUAL. AF_06/2014</v>
          </cell>
          <cell r="C4978" t="str">
            <v>M2</v>
          </cell>
          <cell r="D4978">
            <v>72.260000000000005</v>
          </cell>
        </row>
        <row r="4979">
          <cell r="A4979">
            <v>87513</v>
          </cell>
          <cell r="B4979" t="str">
            <v>ALVENARIA DE VEDAÇÃO DE BLOCOS CERÂMICOS FURADOS NA HORIZONTAL DE 11,5X19X19CM (ESPESSURA 11,5CM) DE PAREDES COM ÁREA LÍQUIDA MENOR QUE 6M² COM VÃOS E ARGAMASSA DE ASSENTAMENTO COM PREPARO EM BETONEIRA. AF_06/2014</v>
          </cell>
          <cell r="C4979" t="str">
            <v>M2</v>
          </cell>
          <cell r="D4979">
            <v>70.040000000000006</v>
          </cell>
        </row>
        <row r="4980">
          <cell r="A4980">
            <v>87514</v>
          </cell>
          <cell r="B4980" t="str">
            <v>ALVENARIA DE VEDAÇÃO DE BLOCOS CERÂMICOS FURADOS NA HORIZONTAL DE 11,5X19X19CM (ESPESSURA 11,5CM) DE PAREDES COM ÁREA LÍQUIDA MENOR QUE 6M² COM VÃOS E ARGAMASSA DE ASSENTAMENTO COM PREPARO MANUAL. AF_06/2014</v>
          </cell>
          <cell r="C4980" t="str">
            <v>M2</v>
          </cell>
          <cell r="D4980">
            <v>71.23</v>
          </cell>
        </row>
        <row r="4981">
          <cell r="A4981">
            <v>87515</v>
          </cell>
          <cell r="B4981" t="str">
            <v>ALVENARIA DE VEDAÇÃO DE BLOCOS CERÂMICOS FURADOS NA HORIZONTAL DE 9X14X19CM (ESPESSURA 9CM) DE PAREDES COM ÁREA LÍQUIDA MENOR QUE 6M² COM VÃOS E ARGAMASSA DE ASSENTAMENTO COM PREPARO EM BETONEIRA. AF_06/2014</v>
          </cell>
          <cell r="C4981" t="str">
            <v>M2</v>
          </cell>
          <cell r="D4981">
            <v>79.62</v>
          </cell>
        </row>
        <row r="4982">
          <cell r="A4982">
            <v>87516</v>
          </cell>
          <cell r="B4982" t="str">
            <v>ALVENARIA DE VEDAÇÃO DE BLOCOS CERÂMICOS FURADOS NA HORIZONTAL DE 9X14X19CM (ESPESSURA 9CM) DE PAREDES COM ÁREA LÍQUIDA MENOR QUE 6M² COM VÃOS E ARGAMASSA DE ASSENTAMENTO COM PREPARO MANUAL. AF_06/2014</v>
          </cell>
          <cell r="C4982" t="str">
            <v>M2</v>
          </cell>
          <cell r="D4982">
            <v>80.64</v>
          </cell>
        </row>
        <row r="4983">
          <cell r="A4983">
            <v>87517</v>
          </cell>
          <cell r="B4983" t="str">
            <v>ALVENARIA DE VEDAÇÃO DE BLOCOS CERÂMICOS FURADOS NA HORIZONTAL DE 14X9X19CM (ESPESSURA 14CM, BLOCO DEITADO) DE PAREDES COM ÁREA LÍQUIDA MENOR QUE 6M² COM VÃOS E ARGAMASSA DE ASSENTAMENTO COM PREPARO EM BETONEIRA. AF_06/2014</v>
          </cell>
          <cell r="C4983" t="str">
            <v>M2</v>
          </cell>
          <cell r="D4983">
            <v>123.66</v>
          </cell>
        </row>
        <row r="4984">
          <cell r="A4984">
            <v>87518</v>
          </cell>
          <cell r="B4984" t="str">
            <v>ALVENARIA DE VEDAÇÃO DE BLOCOS CERÂMICOS FURADOS NA HORIZONTAL DE 14X9X19CM (ESPESSURA 14CM, BLOCO DEITADO) DE PAREDES COM ÁREA LÍQUIDA MENOR QUE 6M² COM VÃOS E ARGAMASSA DE ASSENTAMENTO COM PREPARO MANUAL. AF_06/2014</v>
          </cell>
          <cell r="C4984" t="str">
            <v>M2</v>
          </cell>
          <cell r="D4984">
            <v>124.95</v>
          </cell>
        </row>
        <row r="4985">
          <cell r="A4985">
            <v>87519</v>
          </cell>
          <cell r="B4985" t="str">
            <v>ALVENARIA DE VEDAÇÃO DE BLOCOS CERÂMICOS FURADOS NA HORIZONTAL DE 9X19X19CM (ESPESSURA 9CM) DE PAREDES COM ÁREA LÍQUIDA MAIOR OU IGUAL A 6M² COM VÃOS E ARGAMASSA DE ASSENTAMENTO COM PREPARO EM BETONEIRA. AF_06/2014</v>
          </cell>
          <cell r="C4985" t="str">
            <v>M2</v>
          </cell>
          <cell r="D4985">
            <v>59.82</v>
          </cell>
        </row>
        <row r="4986">
          <cell r="A4986">
            <v>87520</v>
          </cell>
          <cell r="B4986" t="str">
            <v>ALVENARIA DE VEDAÇÃO DE BLOCOS CERÂMICOS FURADOS NA HORIZONTAL DE 9X19X19CM (ESPESSURA 9CM) DE PAREDES COM ÁREA LÍQUIDA MAIOR OU IGUAL A 6M² COM VÃOS E ARGAMASSA DE ASSENTAMENTO COM PREPARO MANUAL. AF_06/2014</v>
          </cell>
          <cell r="C4986" t="str">
            <v>M2</v>
          </cell>
          <cell r="D4986">
            <v>60.76</v>
          </cell>
        </row>
        <row r="4987">
          <cell r="A4987">
            <v>87521</v>
          </cell>
          <cell r="B4987" t="str">
            <v>ALVENARIA DE VEDAÇÃO DE BLOCOS CERÂMICOS FURADOS NA HORIZONTAL DE 11,5X19X19CM (ESPESSURA 11,5CM) DE PAREDES COM ÁREA LÍQUIDA MAIOR OU IGUAL A 6M² COM VÃOS E ARGAMASSA DE ASSENTAMENTO COM PREPARO EM BETONEIRA. AF_06/2014</v>
          </cell>
          <cell r="C4987" t="str">
            <v>M2</v>
          </cell>
          <cell r="D4987">
            <v>58.38</v>
          </cell>
        </row>
        <row r="4988">
          <cell r="A4988">
            <v>87522</v>
          </cell>
          <cell r="B4988" t="str">
            <v>ALVENARIA DE VEDAÇÃO DE BLOCOS CERÂMICOS FURADOS NA HORIZONTAL DE 11,5X19X19CM (ESPESSURA 11,5CM) DE PAREDES COM ÁREA LÍQUIDA MAIOR OU IGUAL A 6M² COM VÃOS E ARGAMASSA DE ASSENTAMENTO COM PREPARO MANUAL. AF_06/2014</v>
          </cell>
          <cell r="C4988" t="str">
            <v>M2</v>
          </cell>
          <cell r="D4988">
            <v>59.57</v>
          </cell>
        </row>
        <row r="4989">
          <cell r="A4989">
            <v>87523</v>
          </cell>
          <cell r="B4989" t="str">
            <v>ALVENARIA DE VEDAÇÃO DE BLOCOS CERÂMICOS FURADOS NA HORIZONTAL DE 9X14X19CM (ESPESSURA 9CM) DE PAREDES COM ÁREA LÍQUIDA MAIOR OU IGUAL A 6M² COM VÃOS E ARGAMASSA DE ASSENTAMENTO COM PREPARO EM BETONEIRA. AF_06/2014</v>
          </cell>
          <cell r="C4989" t="str">
            <v>M2</v>
          </cell>
          <cell r="D4989">
            <v>64.02</v>
          </cell>
        </row>
        <row r="4990">
          <cell r="A4990">
            <v>87524</v>
          </cell>
          <cell r="B4990" t="str">
            <v>ALVENARIA DE VEDAÇÃO DE BLOCOS CERÂMICOS FURADOS NA HORIZONTAL DE 9X14X19CM (ESPESSURA 9CM) DE PAREDES COM ÁREA LÍQUIDA MAIOR OU IGUAL A 6M² COM VÃOS E ARGAMASSA DE ASSENTAMENTO COM PREPARO MANUAL. AF_06/2014</v>
          </cell>
          <cell r="C4990" t="str">
            <v>M2</v>
          </cell>
          <cell r="D4990">
            <v>65.040000000000006</v>
          </cell>
        </row>
        <row r="4991">
          <cell r="A4991">
            <v>87525</v>
          </cell>
          <cell r="B4991" t="str">
            <v>ALVENARIA DE VEDAÇÃO DE BLOCOS CERÂMICOS FURADOS NA HORIZONTAL DE 14X9X19CM (ESPESSURA 14CM, BLOCO DEITADO) DE PAREDES COM ÁREA LÍQUIDA MAIOR OU IGUAL A 6M² COM VÃOS E ARGAMASSA DE ASSENTAMENTO COM PREPARO EM BETONEIRA. AF_06/2014</v>
          </cell>
          <cell r="C4991" t="str">
            <v>M2</v>
          </cell>
          <cell r="D4991">
            <v>98.6</v>
          </cell>
        </row>
        <row r="4992">
          <cell r="A4992">
            <v>87526</v>
          </cell>
          <cell r="B4992" t="str">
            <v>ALVENARIA DE VEDAÇÃO DE BLOCOS CERÂMICOS FURADOS NA HORIZONTAL DE 14X9X19CM (ESPESSURA 14CM, BLOCO DEITADO) DE PAREDES COM ÁREA LÍQUIDA MAIOR OU IGUAL A 6M² COM VÃOS E ARGAMASSA DE ASSENTAMENTO COM PREPARO MANUAL. AF_06/2014</v>
          </cell>
          <cell r="C4992" t="str">
            <v>M2</v>
          </cell>
          <cell r="D4992">
            <v>99.89</v>
          </cell>
        </row>
        <row r="4993">
          <cell r="A4993">
            <v>89043</v>
          </cell>
          <cell r="B4993" t="str">
            <v>(COMPOSIÇÃO REPRESENTATIVA) DO SERVIÇO DE ALVENARIA DE VEDAÇÃO DE BLOCOS VAZADOS DE CERÂMICA DE 9X19X19CM (ESPESSURA 9CM), PARA EDIFICAÇÃO HABITACIONAL MULTIFAMILIAR (PRÉDIO). AF_11/2014</v>
          </cell>
          <cell r="C4993" t="str">
            <v>M2</v>
          </cell>
          <cell r="D4993">
            <v>60.9</v>
          </cell>
        </row>
        <row r="4994">
          <cell r="A4994">
            <v>89168</v>
          </cell>
          <cell r="B4994" t="str">
            <v>(COMPOSIÇÃO REPRESENTATIVA) DO SERVIÇO DE ALVENARIA DE VEDAÇÃO DE BLOCOS VAZADOS DE CERÂMICA DE 9X19X19CM (ESPESSURA 9CM), PARA EDIFICAÇÃO HABITACIONAL UNIFAMILIAR (CASA) E EDIFICAÇÃO PÚBLICA PADRÃO. AF_11/2014</v>
          </cell>
          <cell r="C4994" t="str">
            <v>M2</v>
          </cell>
          <cell r="D4994">
            <v>62.6</v>
          </cell>
        </row>
        <row r="4995">
          <cell r="A4995">
            <v>89977</v>
          </cell>
          <cell r="B4995" t="str">
            <v>(COMPOSIÇÃO REPRESENTATIVA) DO SERVIÇO DE ALVENARIA DE VEDAÇÃO DE BLOCOS VAZADOS DE CERÂMICA DE 14X9X19CM (ESPESSURA 14CM, BLOCO DEITADO), PARA EDIFICAÇÃO HABITACIONAL UNIFAMILIAR (CASA) E EDIFICAÇÃO PÚBLICA PADRÃO. AF_12/2014</v>
          </cell>
          <cell r="C4995" t="str">
            <v>M2</v>
          </cell>
          <cell r="D4995">
            <v>104.82</v>
          </cell>
        </row>
        <row r="4996">
          <cell r="A4996">
            <v>90112</v>
          </cell>
          <cell r="B4996" t="str">
            <v>ALVENARIA DE VEDAÇÃO DE BLOCOS CERÂMICOS FURADOS NA VERTICAL DE 14X19X39CM (ESPESSURA 14CM) DE PAREDES COM ÁREA LÍQUIDA MENOR QUE 6M2 COM VÃOS E ARGAMASSA DE ASSENTAMENTO COM PREPARO MANUAL. AF_06/2014</v>
          </cell>
          <cell r="C4996" t="str">
            <v>M2</v>
          </cell>
          <cell r="D4996">
            <v>60.57</v>
          </cell>
        </row>
        <row r="4997">
          <cell r="A4997">
            <v>95474</v>
          </cell>
          <cell r="B4997" t="str">
            <v>ALVENARIA DE EMBASAMENTO EM TIJOLOS CERAMICOS MACICOS 5X10X20CM, ASSENTADO  COM ARGAMASSA TRACO 1:2:8 (CIMENTO, CAL E AREIA)</v>
          </cell>
          <cell r="C4997" t="str">
            <v>M3</v>
          </cell>
          <cell r="D4997">
            <v>611.76</v>
          </cell>
        </row>
        <row r="4998">
          <cell r="A4998">
            <v>89282</v>
          </cell>
          <cell r="B4998" t="str">
            <v>ALVENARIA ESTRUTURAL DE BLOCOS CERÂMICOS 14X19X39, (ESPESSURA DE 14 CM), PARA PAREDES COM ÁREA LÍQUIDA MENOR QUE 6M², SEM VÃOS, UTILIZANDO PALHETA E ARGAMASSA DE ASSENTAMENTO COM PREPARO EM BETONEIRA. AF_12/2014</v>
          </cell>
          <cell r="C4998" t="str">
            <v>M2</v>
          </cell>
          <cell r="D4998">
            <v>51.78</v>
          </cell>
        </row>
        <row r="4999">
          <cell r="A4999">
            <v>89283</v>
          </cell>
          <cell r="B4999" t="str">
            <v>ALVENARIA ESTRUTURAL DE BLOCOS CERÂMICOS 14X19X39, (ESPESSURA DE 14 CM), PARA PAREDES COM ÁREA LÍQUIDA MENOR QUE 6M², SEM VÃOS, UTILIZANDO PALHETA E ARGAMASSA DE ASSENTAMENTO COM PREPARO MANUAL. AF_12/2014</v>
          </cell>
          <cell r="C4999" t="str">
            <v>M2</v>
          </cell>
          <cell r="D4999">
            <v>52.94</v>
          </cell>
        </row>
        <row r="5000">
          <cell r="A5000">
            <v>89284</v>
          </cell>
          <cell r="B5000" t="str">
            <v>ALVENARIA ESTRUTURAL DE BLOCOS CERÂMICOS 14X19X39, (ESPESSURA DE 14 CM), PARA PAREDES COM ÁREA LÍQUIDA MAIOR OU IGUAL QUE 6M², SEM VÃOS, UTILIZANDO PALHETA E ARGAMASSA DE ASSENTAMENTO COM PREPARO EM BETONEIRA. AF_12/2014</v>
          </cell>
          <cell r="C5000" t="str">
            <v>M2</v>
          </cell>
          <cell r="D5000">
            <v>47.6</v>
          </cell>
        </row>
        <row r="5001">
          <cell r="A5001">
            <v>89285</v>
          </cell>
          <cell r="B5001" t="str">
            <v>ALVENARIA ESTRUTURAL DE BLOCOS CERÂMICOS 14X19X39, (ESPESSURA DE 14 CM), PARA PAREDES COM ÁREA LÍQUIDA MAIOR OU IGUAL QUE 6M², SEM VÃOS, UTILIZANDO PALHETA E ARGAMASSA DE ASSENTAMENTO COM PREPARO MANUAL. AF_12/2014</v>
          </cell>
          <cell r="C5001" t="str">
            <v>M2</v>
          </cell>
          <cell r="D5001">
            <v>48.76</v>
          </cell>
        </row>
        <row r="5002">
          <cell r="A5002">
            <v>89286</v>
          </cell>
          <cell r="B5002" t="str">
            <v>ALVENARIA ESTRUTURAL DE BLOCOS CERÂMICOS 14X19X39, (ESPESSURA DE 14 CM), PARA PAREDES COM ÁREA LÍQUIDA MENOR QUE 6M², COM VÃOS, UTILIZANDO PALHETA E ARGAMASSA DE ASSENTAMENTO COM PREPARO EM BETONEIRA. AF_12/2014</v>
          </cell>
          <cell r="C5002" t="str">
            <v>M2</v>
          </cell>
          <cell r="D5002">
            <v>55.9</v>
          </cell>
        </row>
        <row r="5003">
          <cell r="A5003">
            <v>89287</v>
          </cell>
          <cell r="B5003" t="str">
            <v>ALVENARIA ESTRUTURAL DE BLOCOS CERÂMICOS 14X19X39, (ESPESSURA DE 14 CM), PARA PAREDES COM ÁREA LÍQUIDA MENOR QUE 6M², COM VÃOS, UTILIZANDO PALHETA E ARGAMASSA DE ASSENTAMENTO COM PREPARO MANUAL. AF_12/2014</v>
          </cell>
          <cell r="C5003" t="str">
            <v>M2</v>
          </cell>
          <cell r="D5003">
            <v>57.06</v>
          </cell>
        </row>
        <row r="5004">
          <cell r="A5004">
            <v>89288</v>
          </cell>
          <cell r="B5004" t="str">
            <v>ALVENARIA ESTRUTURAL DE BLOCOS CERÂMICOS 14X19X39, (ESPESSURA DE 14 CM), PARA PAREDES COM ÁREA LÍQUIDA MAIOR OU IGUAL A 6M², COM VÃOS, UTILIZANDO PALHETA E ARGAMASSA DE ASSENTAMENTO COM PREPARO EM BETONEIRA. AF_12/2014</v>
          </cell>
          <cell r="C5004" t="str">
            <v>M2</v>
          </cell>
          <cell r="D5004">
            <v>50.13</v>
          </cell>
        </row>
        <row r="5005">
          <cell r="A5005">
            <v>89289</v>
          </cell>
          <cell r="B5005" t="str">
            <v>ALVENARIA ESTRUTURAL DE BLOCOS CERÂMICOS 14X19X39, (ESPESSURA DE 14 CM), PARA PAREDES COM ÁREA LÍQUIDA MAIOR OU IGUAL A 6M², COM VÃOS, UTILIZANDO PALHETA E ARGAMASSA DE ASSENTAMENTO COM PREPARO MANUAL. AF_12/2014</v>
          </cell>
          <cell r="C5005" t="str">
            <v>M2</v>
          </cell>
          <cell r="D5005">
            <v>51.29</v>
          </cell>
        </row>
        <row r="5006">
          <cell r="A5006">
            <v>89290</v>
          </cell>
          <cell r="B5006" t="str">
            <v>ALVENARIA ESTRUTURAL DE BLOCOS CERÂMICOS 14X19X29, (ESPESSURA DE 14 CM), PARA PAREDES COM ÁREA LÍQUIDA MENOR QUE 6M², SEM VÃOS, UTILIZANDO PALHETA E ARGAMASSA DE ASSENTAMENTO COM PREPARO EM BETONEIRA. AF_12/2014</v>
          </cell>
          <cell r="C5006" t="str">
            <v>M2</v>
          </cell>
          <cell r="D5006">
            <v>59.75</v>
          </cell>
        </row>
        <row r="5007">
          <cell r="A5007">
            <v>89291</v>
          </cell>
          <cell r="B5007" t="str">
            <v>ALVENARIA ESTRUTURAL DE BLOCOS CERÂMICOS 14X19X29, (ESPESSURA DE 14 CM), PARA PAREDES COM ÁREA LÍQUIDA MENOR QUE 6M², SEM VÃOS, UTILIZANDO PALHETA E ARGAMASSA DE ASSENTAMENTO COM PREPARO MANUAL. AF_12/2014</v>
          </cell>
          <cell r="C5007" t="str">
            <v>M2</v>
          </cell>
          <cell r="D5007">
            <v>61.03</v>
          </cell>
        </row>
        <row r="5008">
          <cell r="A5008">
            <v>89292</v>
          </cell>
          <cell r="B5008" t="str">
            <v>ALVENARIA ESTRUTURAL DE BLOCOS CERÂMICOS 14X19X29, (ESPESSURA DE 14 CM), PARA PAREDES COM ÁREA LÍQUIDA MAIOR OU IGUAL A 6M², SEM VÃOS, UTILIZANDO PALHETA E ARGAMASSA DE ASSENTAMENTO COM PREPARO EM BETONEIRA. AF_12/2014</v>
          </cell>
          <cell r="C5008" t="str">
            <v>M2</v>
          </cell>
          <cell r="D5008">
            <v>55.62</v>
          </cell>
        </row>
        <row r="5009">
          <cell r="A5009">
            <v>89293</v>
          </cell>
          <cell r="B5009" t="str">
            <v>ALVENARIA ESTRUTURAL DE BLOCOS CERÂMICOS 14X19X29, (ESPESSURA DE 14 CM), PARA PAREDES COM ÁREA LÍQUIDA MAIOR OU IGUAL A 6M2, SEM VÃOS, UTILIZANDO PALHETA E ARGAMASSA DE ASSENTAMENTO COM PREPARO MANUAL. AF_12/2014</v>
          </cell>
          <cell r="C5009" t="str">
            <v>M2</v>
          </cell>
          <cell r="D5009">
            <v>56.9</v>
          </cell>
        </row>
        <row r="5010">
          <cell r="A5010">
            <v>89294</v>
          </cell>
          <cell r="B5010" t="str">
            <v>ALVENARIA ESTRUTURAL DE BLOCOS CERÂMICOS 14X19X29, (ESPESSURA DE 14 CM), PARA PAREDES COM ÁREA LÍQUIDA MENOR QUE 6M², COM VÃOS, UTILIZANDO PALHETA E ARGAMASSA DE ASSENTAMENTO COM PREPARO EM BETONEIRA. AF_12/2014</v>
          </cell>
          <cell r="C5010" t="str">
            <v>M2</v>
          </cell>
          <cell r="D5010">
            <v>65.22</v>
          </cell>
        </row>
        <row r="5011">
          <cell r="A5011">
            <v>89295</v>
          </cell>
          <cell r="B5011" t="str">
            <v>ALVENARIA ESTRUTURAL DE BLOCOS CERÂMICOS 14X19X29, (ESPESSURA DE 14 CM), PARA PAREDES COM ÁREA LÍQUIDA MENOR QUE 6M², COM VÃOS, UTILIZANDO PALHETA E ARGAMASSA DE ASSENTAMENTO COM PREPARO MANUAL. AF_12/2014</v>
          </cell>
          <cell r="C5011" t="str">
            <v>M2</v>
          </cell>
          <cell r="D5011">
            <v>66.5</v>
          </cell>
        </row>
        <row r="5012">
          <cell r="A5012">
            <v>89296</v>
          </cell>
          <cell r="B5012" t="str">
            <v>ALVENARIA ESTRUTURAL DE BLOCOS CERÂMICOS 14X19X29, (ESPESSURA DE 14 CM), PARA PAREDES COM ÁREA LÍQUIDA MAIOR OU IGUAL A 6M², COM VÃOS, UTILIZANDO PALHETA E ARGAMASSA DE ASSENTAMENTO COM PREPARO EM BETONEIRA. AF_12/2014</v>
          </cell>
          <cell r="C5012" t="str">
            <v>M2</v>
          </cell>
          <cell r="D5012">
            <v>58.81</v>
          </cell>
        </row>
        <row r="5013">
          <cell r="A5013">
            <v>89297</v>
          </cell>
          <cell r="B5013" t="str">
            <v>ALVENARIA ESTRUTURAL DE BLOCOS CERÂMICOS 14X19X29, (ESPESSURA DE 14 CM), PARA PAREDES COM ÁREA LÍQUIDA MAIOR OU IGUAL A 6M², COM VÃOS, UTILIZANDO PALHETA E ARGAMASSA DE ASSENTAMENTO COM PREPARO MANUAL. AF_12/2014</v>
          </cell>
          <cell r="C5013" t="str">
            <v>M2</v>
          </cell>
          <cell r="D5013">
            <v>60.09</v>
          </cell>
        </row>
        <row r="5014">
          <cell r="A5014">
            <v>89298</v>
          </cell>
          <cell r="B5014" t="str">
            <v>ALVENARIA ESTRUTURAL DE BLOCOS CERÂMICOS 14X19X39, (ESPESSURA DE 14 CM), PARA PAREDES COM ÁREA LÍQUIDA MENOR QUE 6M², SEM VÃOS, UTILIZANDO COLHER DE PEDREIRO E ARGAMASSA DE ASSENTAMENTO COM PREPARO EM BETONEIRA. AF_12/2014</v>
          </cell>
          <cell r="C5014" t="str">
            <v>M2</v>
          </cell>
          <cell r="D5014">
            <v>60.78</v>
          </cell>
        </row>
        <row r="5015">
          <cell r="A5015">
            <v>89299</v>
          </cell>
          <cell r="B5015" t="str">
            <v>ALVENARIA ESTRUTURAL DE BLOCOS CERÂMICOS 14X19X39, (ESPESSURA DE 14 CM), PARA PAREDES COM ÁREA LÍQUIDA MENOR QUE 6M², SEM VÃOS, UTILIZANDO COLHER DE PEDREIRO E ARGAMASSA DE ASSENTAMENTO COM PREPARO MANUAL. AF_12/2014</v>
          </cell>
          <cell r="C5015" t="str">
            <v>M2</v>
          </cell>
          <cell r="D5015">
            <v>62.42</v>
          </cell>
        </row>
        <row r="5016">
          <cell r="A5016">
            <v>89300</v>
          </cell>
          <cell r="B5016" t="str">
            <v>ALVENARIA ESTRUTURAL DE BLOCOS CERÂMICOS 14X19X39, (ESPESSURA DE 14 CM), PARA PAREDES COM ÁREA LÍQUIDA MAIOR OU IGUAL A 6M², SEM VÃOS, UTILIZANDO COLHER DE PEDREIRO E ARGAMASSA DE ASSENTAMENTO COM PREPARO EM BETONEIRA. AF_12/2014</v>
          </cell>
          <cell r="C5016" t="str">
            <v>M2</v>
          </cell>
          <cell r="D5016">
            <v>56.6</v>
          </cell>
        </row>
        <row r="5017">
          <cell r="A5017">
            <v>89301</v>
          </cell>
          <cell r="B5017" t="str">
            <v>ALVENARIA ESTRUTURAL DE BLOCOS CERÂMICOS 14X19X39, (ESPESSURA DE 14 CM), PARA PAREDES COM ÁREA LÍQUIDA MAIOR OU IGUAL A 6M², SEM VÃOS, UTILIZANDO COLHER DE PEDREIRO E ARGAMASSA DE ASSENTAMENTO COM PREPARO MANUAL. AF_12/2014</v>
          </cell>
          <cell r="C5017" t="str">
            <v>M2</v>
          </cell>
          <cell r="D5017">
            <v>58.24</v>
          </cell>
        </row>
        <row r="5018">
          <cell r="A5018">
            <v>89302</v>
          </cell>
          <cell r="B5018" t="str">
            <v>ALVENARIA ESTRUTURAL DE BLOCOS CERÂMICOS 14X19X39, (ESPESSURA DE 14 CM), PARA PAREDES COM ÁREA LÍQUIDA MENOR QUE 6M², COM VÃOS, UTILIZANDO COLHER DE PEDREIRO E ARGAMASSA DE ASSENTAMENTO COM PREPARO EM BETONEIRA. AF_12/2014</v>
          </cell>
          <cell r="C5018" t="str">
            <v>M2</v>
          </cell>
          <cell r="D5018">
            <v>67.56</v>
          </cell>
        </row>
        <row r="5019">
          <cell r="A5019">
            <v>89303</v>
          </cell>
          <cell r="B5019" t="str">
            <v>ALVENARIA ESTRUTURAL DE BLOCOS CERÂMICOS 14X19X39, (ESPESSURA DE 14 CM), PARA PAREDES COM ÁREA LÍQUIDA MENOR QUE 6M², COM VÃOS, UTILIZANDO COLHER DE PEDREIRO E ARGAMASSA DE ASSENTAMENTO COM PREPARO MANUAL. AF_12/2014</v>
          </cell>
          <cell r="C5019" t="str">
            <v>M2</v>
          </cell>
          <cell r="D5019">
            <v>69.2</v>
          </cell>
        </row>
        <row r="5020">
          <cell r="A5020">
            <v>89304</v>
          </cell>
          <cell r="B5020" t="str">
            <v>ALVENARIA ESTRUTURAL DE BLOCOS CERÂMICOS 14X19X39, (ESPESSURA DE 14 CM), PARA PAREDES COM ÁREA LÍQUIDA MAIOR OU IGUAL A 6M², COM VÃOS, UTILIZANDO COLHER DE PEDREIRO E ARGAMASSA DE ASSENTAMENTO COM PREPARO EM BETONEIRA. AF_12/2014</v>
          </cell>
          <cell r="C5020" t="str">
            <v>M2</v>
          </cell>
          <cell r="D5020">
            <v>60.78</v>
          </cell>
        </row>
        <row r="5021">
          <cell r="A5021">
            <v>89305</v>
          </cell>
          <cell r="B5021" t="str">
            <v>ALVENARIA ESTRUTURAL DE BLOCOS CERÂMICOS 14X19X39, (ESPESSURA DE 14 CM), PARA PAREDES COM ÁREA LÍQUIDA MAIOR OU IGUAL A 6M², COM VÃOS, UTILIZANDO COLHER DE PEDREIRO E ARGAMASSA DE ASSENTAMENTO COM PREPARO MANUAL. AF_12/2014</v>
          </cell>
          <cell r="C5021" t="str">
            <v>M2</v>
          </cell>
          <cell r="D5021">
            <v>62.42</v>
          </cell>
        </row>
        <row r="5022">
          <cell r="A5022">
            <v>89306</v>
          </cell>
          <cell r="B5022" t="str">
            <v>ALVENARIA ESTRUTURAL DE BLOCOS CERÂMICOS 14X19X29, (ESPESSURA DE 14 CM), PARA PAREDES COM ÁREA LÍQUIDA MENOR QUE 6M², SEM VÃOS, UTILIZANDO COLHER DE PEDREIRO E ARGAMASSA DE ASSENTAMENTO COM PREPARO EM BETONEIRA. AF_12/2014</v>
          </cell>
          <cell r="C5022" t="str">
            <v>M2</v>
          </cell>
          <cell r="D5022">
            <v>68.95</v>
          </cell>
        </row>
        <row r="5023">
          <cell r="A5023">
            <v>89307</v>
          </cell>
          <cell r="B5023" t="str">
            <v>ALVENARIA ESTRUTURAL DE BLOCOS CERÂMICOS 14X19X29, (ESPESSURA DE 14 CM), PARA PAREDES COM ÁREA LÍQUIDA MENOR QUE 6M², SEM VÃOS, UTILIZANDO COLHER DE PEDREIRO E ARGAMASSA DE ASSENTAMENTO COM PREPARO MANUAL. AF_12/2014</v>
          </cell>
          <cell r="C5023" t="str">
            <v>M2</v>
          </cell>
          <cell r="D5023">
            <v>70.77</v>
          </cell>
        </row>
        <row r="5024">
          <cell r="A5024">
            <v>89308</v>
          </cell>
          <cell r="B5024" t="str">
            <v>ALVENARIA ESTRUTURAL DE BLOCOS CERÂMICOS 14X19X29, (ESPESSURA DE 14 CM), PARA PAREDES COM ÁREA LÍQUIDA MAIOR OU IGUAL A 6M², SEM VÃOS, UTILIZANDO COLHER DE PEDREIRO E ARGAMASSA DE ASSENTAMENTO COM PREPARO EM BETONEIRA. AF_12/2014</v>
          </cell>
          <cell r="C5024" t="str">
            <v>M2</v>
          </cell>
          <cell r="D5024">
            <v>64.819999999999993</v>
          </cell>
        </row>
        <row r="5025">
          <cell r="A5025">
            <v>89309</v>
          </cell>
          <cell r="B5025" t="str">
            <v>ALVENARIA ESTRUTURAL DE BLOCOS CERÂMICOS 14X19X29, (ESPESSURA DE 14 CM), PARA PAREDES COM ÁREA LÍQUIDA MAIOR OU IGUAL A 6M², SEM VÃOS, UTILIZANDO COLHER DE PEDREIRO E ARGAMASSA DE ASSENTAMENTO COM PREPARO MANUAL. AF_12/2014</v>
          </cell>
          <cell r="C5025" t="str">
            <v>M2</v>
          </cell>
          <cell r="D5025">
            <v>66.64</v>
          </cell>
        </row>
        <row r="5026">
          <cell r="A5026">
            <v>89310</v>
          </cell>
          <cell r="B5026" t="str">
            <v>ALVENARIA ESTRUTURAL DE BLOCOS CERÂMICOS 14X19X29, (ESPESSURA DE 14 CM), PARA PAREDES COM ÁREA LÍQUIDA MENOR QUE 6M², COM VÃOS, UTILIZANDO COLHER DE PEDREIRO E ARGAMASSA DE ASSENTAMENTO COM PREPARO EM BETONEIRA. AF_12/2014</v>
          </cell>
          <cell r="C5026" t="str">
            <v>M2</v>
          </cell>
          <cell r="D5026">
            <v>77.03</v>
          </cell>
        </row>
        <row r="5027">
          <cell r="A5027">
            <v>89311</v>
          </cell>
          <cell r="B5027" t="str">
            <v>ALVENARIA ESTRUTURAL DE BLOCOS CERÂMICOS 14X19X29, (ESPESSURA DE 14 CM), PARA PAREDES COM ÁREA LÍQUIDA MENOR QUE 6M², COM VÃOS, UTILIZANDO COLHER DE PEDREIRO E ARGAMASSA DE ASSENTAMENTO COM PREPARO MANUAL. AF_12/2014</v>
          </cell>
          <cell r="C5027" t="str">
            <v>M2</v>
          </cell>
          <cell r="D5027">
            <v>78.849999999999994</v>
          </cell>
        </row>
        <row r="5028">
          <cell r="A5028">
            <v>89312</v>
          </cell>
          <cell r="B5028" t="str">
            <v>ALVENARIA ESTRUTURAL DE BLOCOS CERÂMICOS 14X19X29, (ESPESSURA DE 14 CM), PARA PAREDES COM ÁREA LÍQUIDA MAIOR OU IGUAL A 6M², COM VÃOS, UTILIZANDO COLHER DE PEDREIRO E ARGAMASSA DE ASSENTAMENTO COM PREPARO EM BETONEIRA. AF_12/2014</v>
          </cell>
          <cell r="C5028" t="str">
            <v>M2</v>
          </cell>
          <cell r="D5028">
            <v>69.67</v>
          </cell>
        </row>
        <row r="5029">
          <cell r="A5029">
            <v>89313</v>
          </cell>
          <cell r="B5029" t="str">
            <v>ALVENARIA ESTRUTURAL DE BLOCOS CERÂMICOS 14X19X29, (ESPESSURA DE 14 CM), PARA PAREDES COM ÁREA LÍQUIDA MAIOR OU IGUAL A 6M², COM VÃOS, UTILIZANDO COLHER DE PEDREIRO E ARGAMASSA DE ASSENTAMENTO COM PREPARO MANUAL. AF_12/2014</v>
          </cell>
          <cell r="C5029" t="str">
            <v>M2</v>
          </cell>
          <cell r="D5029">
            <v>71.489999999999995</v>
          </cell>
        </row>
        <row r="5030">
          <cell r="A5030">
            <v>95465</v>
          </cell>
          <cell r="B5030" t="str">
            <v>COBOGO CERAMICO (ELEMENTO VAZADO), 9X20X20CM, ASSENTADO COM ARGAMASSA TRACO 1:4 DE CIMENTO E AREIA</v>
          </cell>
          <cell r="C5030" t="str">
            <v>M2</v>
          </cell>
          <cell r="D5030">
            <v>137.16</v>
          </cell>
        </row>
        <row r="5031">
          <cell r="A5031">
            <v>87447</v>
          </cell>
          <cell r="B5031" t="str">
            <v>ALVENARIA DE VEDAÇÃO DE BLOCOS VAZADOS DE CONCRETO DE 9X19X39CM (ESPESSURA 9CM) DE PAREDES COM ÁREA LÍQUIDA MENOR QUE 6M² SEM VÃOS E ARGAMASSA DE ASSENTAMENTO COM PREPARO EM BETONEIRA. AF_06/2014</v>
          </cell>
          <cell r="C5031" t="str">
            <v>M2</v>
          </cell>
          <cell r="D5031">
            <v>47.77</v>
          </cell>
        </row>
        <row r="5032">
          <cell r="A5032">
            <v>87448</v>
          </cell>
          <cell r="B5032" t="str">
            <v>ALVENARIA DE VEDAÇÃO DE BLOCOS VAZADOS DE CONCRETO DE 9X19X39CM (ESPESSURA 9CM) DE PAREDES COM ÁREA LÍQUIDA MENOR QUE 6M² SEM VÃOS E ARGAMASSA DE ASSENTAMENTO COM PREPARO MANUAL. AF_06/2014</v>
          </cell>
          <cell r="C5032" t="str">
            <v>M2</v>
          </cell>
          <cell r="D5032">
            <v>48.28</v>
          </cell>
        </row>
        <row r="5033">
          <cell r="A5033">
            <v>87449</v>
          </cell>
          <cell r="B5033" t="str">
            <v>ALVENARIA DE VEDAÇÃO DE BLOCOS VAZADOS DE CONCRETO DE 14X19X39CM (ESPESSURA 14CM) DE PAREDES COM ÁREA LÍQUIDA MENOR QUE 6M² SEM VÃOS E ARGAMASSA DE ASSENTAMENTO COM PREPARO EM BETONEIRA. AF_06/2014</v>
          </cell>
          <cell r="C5033" t="str">
            <v>M2</v>
          </cell>
          <cell r="D5033">
            <v>60.51</v>
          </cell>
        </row>
        <row r="5034">
          <cell r="A5034">
            <v>87450</v>
          </cell>
          <cell r="B5034" t="str">
            <v>ALVENARIA DE VEDAÇÃO DE BLOCOS VAZADOS DE CONCRETO DE 14X19X39CM (ESPESSURA 14CM) DE PAREDES COM ÁREA LÍQUIDA MENOR QUE 6M² SEM VÃOS E ARGAMASSA DE ASSENTAMENTO COM PREPARO MANUAL. AF_06/2014</v>
          </cell>
          <cell r="C5034" t="str">
            <v>M2</v>
          </cell>
          <cell r="D5034">
            <v>61.49</v>
          </cell>
        </row>
        <row r="5035">
          <cell r="A5035">
            <v>87451</v>
          </cell>
          <cell r="B5035" t="str">
            <v>ALVENARIA DE VEDAÇÃO DE BLOCOS VAZADOS DE CONCRETO DE 19X19X39CM (ESPESSURA 19CM) DE PAREDES COM ÁREA LÍQUIDA MENOR QUE 6M² SEM VÃOS E ARGAMASSA DE ASSENTAMENTO COM PREPARO EM BETONEIRA. AF_06/2014</v>
          </cell>
          <cell r="C5035" t="str">
            <v>M2</v>
          </cell>
          <cell r="D5035">
            <v>74.02</v>
          </cell>
        </row>
        <row r="5036">
          <cell r="A5036">
            <v>87452</v>
          </cell>
          <cell r="B5036" t="str">
            <v>ALVENARIA DE VEDAÇÃO DE BLOCOS VAZADOS DE CONCRETO DE 19X19X39CM (ESPESSURA 19CM) DE PAREDES COM ÁREA LÍQUIDA MENOR QUE 6M² SEM VÃOS E ARGAMASSA DE ASSENTAMENTO COM PREPARO MANUAL. AF_06/2014</v>
          </cell>
          <cell r="C5036" t="str">
            <v>M2</v>
          </cell>
          <cell r="D5036">
            <v>74.45</v>
          </cell>
        </row>
        <row r="5037">
          <cell r="A5037">
            <v>87453</v>
          </cell>
          <cell r="B5037" t="str">
            <v>ALVENARIA DE VEDAÇÃO DE BLOCOS VAZADOS DE CONCRETO DE 9X19X39CM (ESPESSURA 9CM) DE PAREDES COM ÁREA LÍQUIDA MAIOR OU IGUAL A 6M² SEM VÃOS E ARGAMASSA DE ASSENTAMENTO COM PREPARO EM BETONEIRA. AF_06/2014</v>
          </cell>
          <cell r="C5037" t="str">
            <v>M2</v>
          </cell>
          <cell r="D5037">
            <v>44.58</v>
          </cell>
        </row>
        <row r="5038">
          <cell r="A5038">
            <v>87454</v>
          </cell>
          <cell r="B5038" t="str">
            <v>ALVENARIA DE VEDAÇÃO DE BLOCOS VAZADOS DE CONCRETO DE 9X19X39CM (ESPESSURA 9CM) DE PAREDES COM ÁREA LÍQUIDA MAIOR OU IGUAL A 6M² SEM VÃOS E ARGAMASSA DE ASSENTAMENTO COM PREPARO MANUAL. AF_06/2014</v>
          </cell>
          <cell r="C5038" t="str">
            <v>M2</v>
          </cell>
          <cell r="D5038">
            <v>45.42</v>
          </cell>
        </row>
        <row r="5039">
          <cell r="A5039">
            <v>87455</v>
          </cell>
          <cell r="B5039" t="str">
            <v>ALVENARIA DE VEDAÇÃO DE BLOCOS VAZADOS DE CONCRETO DE 14X19X39CM (ESPESSURA 14CM) DE PAREDES COM ÁREA LÍQUIDA MAIOR OU IGUAL A 6M² SEM VÃOS E ARGAMASSA DE ASSENTAMENTO COM PREPARO EM BETONEIRA. AF_06/2014</v>
          </cell>
          <cell r="C5039" t="str">
            <v>M2</v>
          </cell>
          <cell r="D5039">
            <v>56.52</v>
          </cell>
        </row>
        <row r="5040">
          <cell r="A5040">
            <v>87456</v>
          </cell>
          <cell r="B5040" t="str">
            <v>ALVENARIA DE VEDAÇÃO DE BLOCOS VAZADOS DE CONCRETO DE 14X19X39CM (ESPESSURA 14CM) DE PAREDES COM ÁREA LÍQUIDA MAIOR OU IGUAL A 6M² SEM VÃOS E ARGAMASSA DE ASSENTAMENTO COM PREPARO MANUAL. AF_06/2014</v>
          </cell>
          <cell r="C5040" t="str">
            <v>M2</v>
          </cell>
          <cell r="D5040">
            <v>57.83</v>
          </cell>
        </row>
        <row r="5041">
          <cell r="A5041">
            <v>87457</v>
          </cell>
          <cell r="B5041" t="str">
            <v>ALVENARIA DE VEDAÇÃO DE BLOCOS VAZADOS DE CONCRETO DE 19X19X39CM (ESPESSURA 19CM) DE PAREDES COM ÁREA LÍQUIDA MAIOR OU IGUAL A 6M² SEM VÃOS E ARGAMASSA DE ASSENTAMENTO COM PREPARO EM BETONEIRA. AF_06/2014</v>
          </cell>
          <cell r="C5041" t="str">
            <v>M2</v>
          </cell>
          <cell r="D5041">
            <v>69.14</v>
          </cell>
        </row>
        <row r="5042">
          <cell r="A5042">
            <v>87458</v>
          </cell>
          <cell r="B5042" t="str">
            <v>ALVENARIA DE VEDAÇÃO DE BLOCOS VAZADOS DE CONCRETO DE 19X19X39CM (ESPESSURA 19CM) DE PAREDES COM ÁREA LÍQUIDA MAIOR OU IGUAL A 6M² SEM VÃOS E ARGAMASSA DE ASSENTAMENTO COM PREPARO MANUAL. AF_06/2014</v>
          </cell>
          <cell r="C5042" t="str">
            <v>M2</v>
          </cell>
          <cell r="D5042">
            <v>70.37</v>
          </cell>
        </row>
        <row r="5043">
          <cell r="A5043">
            <v>87459</v>
          </cell>
          <cell r="B5043" t="str">
            <v>ALVENARIA DE VEDAÇÃO DE BLOCOS VAZADOS DE CONCRETO DE 9X19X39CM (ESPESSURA 9CM) DE PAREDES COM ÁREA LÍQUIDA MENOR QUE 6M² COM VÃOS E ARGAMASSA DE ASSENTAMENTO COM PREPARO EM BETONEIRA. AF_06/2014</v>
          </cell>
          <cell r="C5043" t="str">
            <v>M2</v>
          </cell>
          <cell r="D5043">
            <v>52.98</v>
          </cell>
        </row>
        <row r="5044">
          <cell r="A5044">
            <v>87460</v>
          </cell>
          <cell r="B5044" t="str">
            <v>ALVENARIA DE VEDAÇÃO DE BLOCOS VAZADOS DE CONCRETO DE 9X19X39CM (ESPESSURA 9CM) DE PAREDES COM ÁREA LÍQUIDA MENOR QUE 6M² COM VÃOS E ARGAMASSA DE ASSENTAMENTO COM PREPARO MANUAL. AF_06/2014</v>
          </cell>
          <cell r="C5044" t="str">
            <v>M2</v>
          </cell>
          <cell r="D5044">
            <v>53.82</v>
          </cell>
        </row>
        <row r="5045">
          <cell r="A5045">
            <v>87461</v>
          </cell>
          <cell r="B5045" t="str">
            <v>ALVENARIA DE VEDAÇÃO DE BLOCOS VAZADOS DE CONCRETO DE 14X19X39CM (ESPESSURA 14CM) DE PAREDES COM ÁREA LÍQUIDA MENOR QUE 6M² COM VÃOS E ARGAMASSA DE ASSENTAMENTO COM PREPARO EM BETONEIRA. AF_06/2014</v>
          </cell>
          <cell r="C5045" t="str">
            <v>M2</v>
          </cell>
          <cell r="D5045">
            <v>65.760000000000005</v>
          </cell>
        </row>
        <row r="5046">
          <cell r="A5046">
            <v>87462</v>
          </cell>
          <cell r="B5046" t="str">
            <v>ALVENARIA DE VEDAÇÃO DE BLOCOS VAZADOS DE CONCRETO DE 14X19X39CM (ESPESSURA 14CM) DE PAREDES COM ÁREA LÍQUIDA MENOR QUE 6M² COM VÃOS E ARGAMASSA DE ASSENTAMENTO COM PREPARO MANUAL. AF_06/2014</v>
          </cell>
          <cell r="C5046" t="str">
            <v>M2</v>
          </cell>
          <cell r="D5046">
            <v>66.739999999999995</v>
          </cell>
        </row>
        <row r="5047">
          <cell r="A5047">
            <v>87463</v>
          </cell>
          <cell r="B5047" t="str">
            <v>ALVENARIA DE VEDAÇÃO DE BLOCOS VAZADOS DE CONCRETO DE 19X19X39CM (ESPESSURA 19CM) DE PAREDES COM ÁREA LÍQUIDA MENOR QUE 6M² COM VÃOS E ARGAMASSA DE ASSENTAMENTO COM PREPARO EM BETONEIRA. AF_06/2014</v>
          </cell>
          <cell r="C5047" t="str">
            <v>M2</v>
          </cell>
          <cell r="D5047">
            <v>78.540000000000006</v>
          </cell>
        </row>
        <row r="5048">
          <cell r="A5048">
            <v>87464</v>
          </cell>
          <cell r="B5048" t="str">
            <v>ALVENARIA DE VEDAÇÃO DE BLOCOS VAZADOS DE CONCRETO DE 19X19X39CM (ESPESSURA 19CM) DE PAREDES COM ÁREA LÍQUIDA MENOR QUE 6M² COM VÃOS E ARGAMASSA DE ASSENTAMENTO COM PREPARO MANUAL. AF_06/2014</v>
          </cell>
          <cell r="C5048" t="str">
            <v>M2</v>
          </cell>
          <cell r="D5048">
            <v>79.77</v>
          </cell>
        </row>
        <row r="5049">
          <cell r="A5049">
            <v>87465</v>
          </cell>
          <cell r="B5049" t="str">
            <v>ALVENARIA DE VEDAÇÃO DE BLOCOS VAZADOS DE CONCRETO DE 9X19X39CM (ESPESSURA 9CM) DE PAREDES COM ÁREA LÍQUIDA MAIOR OU IGUAL A 6M² COM VÃOS E ARGAMASSA DE ASSENTAMENTO COM PREPARO EM BETONEIRA. AF_06/2014</v>
          </cell>
          <cell r="C5049" t="str">
            <v>M2</v>
          </cell>
          <cell r="D5049">
            <v>47.53</v>
          </cell>
        </row>
        <row r="5050">
          <cell r="A5050">
            <v>87466</v>
          </cell>
          <cell r="B5050" t="str">
            <v>ALVENARIA DE VEDAÇÃO DE BLOCOS VAZADOS DE CONCRETO DE 9X19X39CM (ESPESSURA 9CM) DE PAREDES COM ÁREA LÍQUIDA MAIOR OU IGUAL A 6M² COM VÃOS E ARGAMASSA DE ASSENTAMENTO COM PREPARO MANUAL. AF_06/2014</v>
          </cell>
          <cell r="C5050" t="str">
            <v>M2</v>
          </cell>
          <cell r="D5050">
            <v>48.37</v>
          </cell>
        </row>
        <row r="5051">
          <cell r="A5051">
            <v>87467</v>
          </cell>
          <cell r="B5051" t="str">
            <v>ALVENARIA DE VEDAÇÃO DE BLOCOS VAZADOS DE CONCRETO DE 14X19X39CM (ESPESSURA 14CM) DE PAREDES COM ÁREA LÍQUIDA MAIOR OU IGUAL A 6M² COM VÃOS E ARGAMASSA DE ASSENTAMENTO COM PREPARO EM BETONEIRA. AF_06/2014</v>
          </cell>
          <cell r="C5051" t="str">
            <v>M2</v>
          </cell>
          <cell r="D5051">
            <v>59.85</v>
          </cell>
        </row>
        <row r="5052">
          <cell r="A5052">
            <v>87468</v>
          </cell>
          <cell r="B5052" t="str">
            <v>ALVENARIA DE VEDAÇÃO DE BLOCOS VAZADOS DE CONCRETO DE 14X19X39CM (ESPESSURA 14CM) DE PAREDES COM ÁREA LÍQUIDA MAIOR OU IGUAL A 6M² COM VÃOS E ARGAMASSA DE ASSENTAMENTO COM PREPARO MANUAL. AF_06/2014</v>
          </cell>
          <cell r="C5052" t="str">
            <v>M2</v>
          </cell>
          <cell r="D5052">
            <v>60.83</v>
          </cell>
        </row>
        <row r="5053">
          <cell r="A5053">
            <v>87469</v>
          </cell>
          <cell r="B5053" t="str">
            <v>ALVENARIA DE VEDAÇÃO DE BLOCOS VAZADOS DE CONCRETO DE 19X19X39CM (ESPESSURA 19CM) DE PAREDES COM ÁREA LÍQUIDA MAIOR OU IGUAL A 6M² COM VÃOS E ARGAMASSA DE ASSENTAMENTO COM PREPARO EM BETONEIRA. AF_06/2014</v>
          </cell>
          <cell r="C5053" t="str">
            <v>M2</v>
          </cell>
          <cell r="D5053">
            <v>72.63</v>
          </cell>
        </row>
        <row r="5054">
          <cell r="A5054">
            <v>87470</v>
          </cell>
          <cell r="B5054" t="str">
            <v>ALVENARIA DE VEDAÇÃO DE BLOCOS VAZADOS DE CONCRETO DE 19X19X39CM (ESPESSURA 19CM) DE PAREDES COM ÁREA LÍQUIDA MAIOR OU IGUAL A 6M² COM VÃOS E ARGAMASSA DE ASSENTAMENTO COM PREPARO MANUAL. AF_06/2014</v>
          </cell>
          <cell r="C5054" t="str">
            <v>M2</v>
          </cell>
          <cell r="D5054">
            <v>73.86</v>
          </cell>
        </row>
        <row r="5055">
          <cell r="A5055">
            <v>89044</v>
          </cell>
          <cell r="B5055" t="str">
            <v>(COMPOSIÇÃO REPRESENTATIVA) DO SERVIÇO DE ALVENARIA DE VEDAÇÃO DE BLOCOS VAZADOS DE CONCRETO DE 9X19X39CM (ESPESSURA 9CM), PARA EDIFICAÇÃO HABITACIONAL MULTIFAMILIAR (PRÉDIO). AF_11/2014</v>
          </cell>
          <cell r="C5055" t="str">
            <v>M2</v>
          </cell>
          <cell r="D5055">
            <v>47.62</v>
          </cell>
        </row>
        <row r="5056">
          <cell r="A5056">
            <v>89169</v>
          </cell>
          <cell r="B5056" t="str">
            <v>(COMPOSIÇÃO REPRESENTATIVA) DO SERVIÇO DE ALVENARIA DE VEDAÇÃO DE BLOCOS VAZADOS DE CONCRETO DE 9X19X39CM (ESPESSURA 9CM), PARA EDIFICAÇÃO HABITACIONAL UNIFAMILIAR (CASA) E EDIFICAÇÃO PÚBLICA PADRÃO. AF_11/2014</v>
          </cell>
          <cell r="C5056" t="str">
            <v>M2</v>
          </cell>
          <cell r="D5056">
            <v>48.31</v>
          </cell>
        </row>
        <row r="5057">
          <cell r="A5057">
            <v>89978</v>
          </cell>
          <cell r="B5057" t="str">
            <v>(COMPOSIÇÃO REPRESENTATIVA) DO SERVIÇO DE ALVENARIA DE VEDAÇÃO DE BLOCOS VAZADOS DE CONCRETO DE 14X19X39CM (ESPESSURA 14CM), PARA EDIFICAÇÃO HABITACIONAL UNIFAMILIAR (CASA) E EDIFICAÇÃO PÚBLICA PADRÃO. AF_12/2014</v>
          </cell>
          <cell r="C5057" t="str">
            <v>M2</v>
          </cell>
          <cell r="D5057">
            <v>60.78</v>
          </cell>
        </row>
        <row r="5058">
          <cell r="A5058" t="str">
            <v>73937/1</v>
          </cell>
          <cell r="B5058" t="str">
            <v>COBOGO DE CONCRETO (ELEMENTO VAZADO), 7X50X50CM, ASSENTADO COM ARGAMASSA TRACO 1:4 (CIMENTO E AREIA)</v>
          </cell>
          <cell r="C5058" t="str">
            <v>M2</v>
          </cell>
          <cell r="D5058">
            <v>114.16</v>
          </cell>
        </row>
        <row r="5059">
          <cell r="A5059" t="str">
            <v>73937/3</v>
          </cell>
          <cell r="B5059" t="str">
            <v>COBOGO DE CONCRETO (ELEMENTO VAZADO), 7X50X50CM, ASSENTADO COM ARGAMASSA TRACO 1:3 (CIMENTO E AREIA)</v>
          </cell>
          <cell r="C5059" t="str">
            <v>M2</v>
          </cell>
          <cell r="D5059">
            <v>114.37</v>
          </cell>
        </row>
        <row r="5060">
          <cell r="A5060" t="str">
            <v>73937/5</v>
          </cell>
          <cell r="B5060" t="str">
            <v>COBOGO DE CONCRETO (ELEMENTO VAZADO), 10X29X39CM ABERTURA COM VIDRO, ASSENTADO COM ARGAMASSA TRACO 1:4 (CIMENTO E AREIA MEDIA NAO PENEIRADA)</v>
          </cell>
          <cell r="C5060" t="str">
            <v>M2</v>
          </cell>
          <cell r="D5060">
            <v>202.31</v>
          </cell>
        </row>
        <row r="5061">
          <cell r="A5061">
            <v>89453</v>
          </cell>
          <cell r="B5061" t="str">
            <v>ALVENARIA DE BLOCOS DE CONCRETO ESTRUTURAL 14X19X39 CM, (ESPESSURA 14 CM), FBK = 4,5 MPA, PARA PAREDES COM ÁREA LÍQUIDA MENOR QUE 6M², SEM VÃOS, UTILIZANDO PALHETA. AF_12/2014</v>
          </cell>
          <cell r="C5061" t="str">
            <v>M2</v>
          </cell>
          <cell r="D5061">
            <v>55.72</v>
          </cell>
        </row>
        <row r="5062">
          <cell r="A5062">
            <v>89454</v>
          </cell>
          <cell r="B5062" t="str">
            <v>ALVENARIA DE BLOCOS DE CONCRETO ESTRUTURAL 14X19X39 CM, (ESPESSURA 14 CM), FBK = 4,5 MPA, PARA PAREDES COM ÁREA LÍQUIDA MAIOR OU IGUAL A 6M², SEM VÃOS, UTILIZANDO PALHETA. AF_12/2014</v>
          </cell>
          <cell r="C5062" t="str">
            <v>M2</v>
          </cell>
          <cell r="D5062">
            <v>53.19</v>
          </cell>
        </row>
        <row r="5063">
          <cell r="A5063">
            <v>89455</v>
          </cell>
          <cell r="B5063" t="str">
            <v>ALVENARIA DE BLOCOS DE CONCRETO ESTRUTURAL 14X19X39 CM, (ESPESSURA 14 CM) FBK = 14,0 MPA, PARA PAREDES COM ÁREA LÍQUIDA MENOR QUE 6M², SEM VÃOS, UTILIZANDO PALHETA. AF_12/2014</v>
          </cell>
          <cell r="C5063" t="str">
            <v>M2</v>
          </cell>
          <cell r="D5063">
            <v>69.36</v>
          </cell>
        </row>
        <row r="5064">
          <cell r="A5064">
            <v>89456</v>
          </cell>
          <cell r="B5064" t="str">
            <v>ALVENARIA DE BLOCOS DE CONCRETO ESTRUTURAL 14X19X39 CM, (ESPESSURA 14 CM) FBK = 14,0 MPA, PARA PAREDES COM ÁREA LÍQUIDA MAIOR OU IGUAL A 6M², SEM VÃOS, UTILIZANDO PALHETA. AF_12/2014</v>
          </cell>
          <cell r="C5064" t="str">
            <v>M2</v>
          </cell>
          <cell r="D5064">
            <v>66.290000000000006</v>
          </cell>
        </row>
        <row r="5065">
          <cell r="A5065">
            <v>89457</v>
          </cell>
          <cell r="B5065" t="str">
            <v>ALVENARIA DE BLOCOS DE CONCRETO ESTRUTURAL 14X19X39 CM, (ESPESSURA 14 CM), FBK = 4,5 MPA, PARA PAREDES COM ÁREA LÍQUIDA MENOR QUE 6M², COM VÃOS, UTILIZANDO PALHETA. AF_12/2014</v>
          </cell>
          <cell r="C5065" t="str">
            <v>M2</v>
          </cell>
          <cell r="D5065">
            <v>59.23</v>
          </cell>
        </row>
        <row r="5066">
          <cell r="A5066">
            <v>89458</v>
          </cell>
          <cell r="B5066" t="str">
            <v>ALVENARIA DE BLOCOS DE CONCRETO ESTRUTURAL 14X19X39 CM, (ESPESSURA 14 CM), FBK = 4,5 MPA, PARA PAREDES COM ÁREA LÍQUIDA MAIOR OU IGUAL A 6M², COM VÃOS, UTILIZANDO PALHETA. AF_12/2014</v>
          </cell>
          <cell r="C5066" t="str">
            <v>M2</v>
          </cell>
          <cell r="D5066">
            <v>55.15</v>
          </cell>
        </row>
        <row r="5067">
          <cell r="A5067">
            <v>89459</v>
          </cell>
          <cell r="B5067" t="str">
            <v>ALVENARIA DE BLOCOS DE CONCRETO ESTRUTURAL 14X19X39 CM, (ESPESSURA 14 CM) FBK = 14,0 MPA, PARA PAREDES COM ÁREA LÍQUIDA MENOR QUE 6M², COM VÃOS, UTILIZANDO PALHETA. AF_12/2014</v>
          </cell>
          <cell r="C5067" t="str">
            <v>M2</v>
          </cell>
          <cell r="D5067">
            <v>74.260000000000005</v>
          </cell>
        </row>
        <row r="5068">
          <cell r="A5068">
            <v>89460</v>
          </cell>
          <cell r="B5068" t="str">
            <v>ALVENARIA DE BLOCOS DE CONCRETO ESTRUTURAL 14X19X39 CM, (ESPESSURA 14 CM) FBK = 14,0 MPA, PARA PAREDES COM ÁREA LÍQUIDA MAIOR OU IGUAL A 6M², COM VÃOS, UTILIZANDO PALHETA. AF_12/2014</v>
          </cell>
          <cell r="C5068" t="str">
            <v>M2</v>
          </cell>
          <cell r="D5068">
            <v>69.25</v>
          </cell>
        </row>
        <row r="5069">
          <cell r="A5069">
            <v>89462</v>
          </cell>
          <cell r="B5069" t="str">
            <v>ALVENARIA DE BLOCOS DE CONCRETO ESTRUTURAL 14X19X29 CM, (ESPESSURA 14 CM), FBK = 4,5 MPA, PARA PAREDES COM ÁREA LÍQUIDA MENOR QUE 6M², SEM VÃOS, UTILIZANDO PALHETA. AF_12/2014</v>
          </cell>
          <cell r="C5069" t="str">
            <v>M2</v>
          </cell>
          <cell r="D5069">
            <v>64.2</v>
          </cell>
        </row>
        <row r="5070">
          <cell r="A5070">
            <v>89463</v>
          </cell>
          <cell r="B5070" t="str">
            <v>ALVENARIA DE BLOCOS DE CONCRETO ESTRUTURAL 14X19X29 CM, (ESPESSURA 14 CM), FBK = 4,5 MPA, PARA PAREDES COM ÁREA LÍQUIDA MAIOR OU IGUAL A 6M², SEM VÃOS, UTILIZANDO PALHETA. AF_12/2014</v>
          </cell>
          <cell r="C5070" t="str">
            <v>M2</v>
          </cell>
          <cell r="D5070">
            <v>61.91</v>
          </cell>
        </row>
        <row r="5071">
          <cell r="A5071">
            <v>89464</v>
          </cell>
          <cell r="B5071" t="str">
            <v>ALVENARIA DE BLOCOS DE CONCRETO ESTRUTURAL 14X19X29 CM, (ESPESSURA 14 CM) FBK = 14,0 MPA, PARA PAREDES COM ÁREA LÍQUIDA MENOR QUE 6M², SEM VÃOS, UTILIZANDO PALHETA. AF_12/2014</v>
          </cell>
          <cell r="C5071" t="str">
            <v>M2</v>
          </cell>
          <cell r="D5071">
            <v>86.47</v>
          </cell>
        </row>
        <row r="5072">
          <cell r="A5072">
            <v>89465</v>
          </cell>
          <cell r="B5072" t="str">
            <v>ALVENARIA DE BLOCOS DE CONCRETO ESTRUTURAL 14X19X29 CM, (ESPESSURA 14 CM) FBK = 14,0 MPA, PARA PAREDES COM ÁREA LÍQUIDA MAIOR OU IGUAL A 6M², SEM VÃOS, UTILIZANDO PALHETA. AF_12/2014</v>
          </cell>
          <cell r="C5072" t="str">
            <v>M2</v>
          </cell>
          <cell r="D5072">
            <v>83.76</v>
          </cell>
        </row>
        <row r="5073">
          <cell r="A5073">
            <v>89466</v>
          </cell>
          <cell r="B5073" t="str">
            <v>ALVENARIA DE BLOCOS DE CONCRETO ESTRUTURAL 14X19X29 CM, (ESPESSURA 14 CM), FBK = 4,5 MPA, PARA PAREDES COM ÁREA LÍQUIDA MENOR QUE 6M², COM VÃOS, UTILIZANDO PALHETA. AF_12/2014</v>
          </cell>
          <cell r="C5073" t="str">
            <v>M2</v>
          </cell>
          <cell r="D5073">
            <v>67.84</v>
          </cell>
        </row>
        <row r="5074">
          <cell r="A5074">
            <v>89467</v>
          </cell>
          <cell r="B5074" t="str">
            <v>ALVENARIA DE BLOCOS DE CONCRETO ESTRUTURAL 14X19X29 CM, (ESPESSURA 14 CM), FBK = 4,5 MPA, PARA PAREDES COM ÁREA LÍQUIDA MAIOR OU IGUAL A 6M², COM VÃOS, UTILIZANDO PALHETA. AF_12/2014</v>
          </cell>
          <cell r="C5074" t="str">
            <v>M2</v>
          </cell>
          <cell r="D5074">
            <v>63.85</v>
          </cell>
        </row>
        <row r="5075">
          <cell r="A5075">
            <v>89468</v>
          </cell>
          <cell r="B5075" t="str">
            <v>ALVENARIA DE BLOCOS DE CONCRETO ESTRUTURAL 14X19X29 CM, (ESPESSURA 14 CM) FBK = 14,0 MPA, PARA PAREDES COM ÁREA LÍQUIDA MENOR QUE 6M², COM VÃOS, UTILIZANDO PALHETA. AF_12/2014</v>
          </cell>
          <cell r="C5075" t="str">
            <v>M2</v>
          </cell>
          <cell r="D5075">
            <v>90.98</v>
          </cell>
        </row>
        <row r="5076">
          <cell r="A5076">
            <v>89469</v>
          </cell>
          <cell r="B5076" t="str">
            <v>ALVENARIA DE BLOCOS DE CONCRETO ESTRUTURAL 14X19X29 CM, (ESPESSURA 14 CM) FBK = 14,0 MPA, PARA PAREDES COM ÁREA LÍQUIDA MAIOR OU IGUAL A 6M², COM VÃOS, UTILIZANDO PALHETA. AF_12/2014</v>
          </cell>
          <cell r="C5076" t="str">
            <v>M2</v>
          </cell>
          <cell r="D5076">
            <v>86.15</v>
          </cell>
        </row>
        <row r="5077">
          <cell r="A5077">
            <v>89470</v>
          </cell>
          <cell r="B5077" t="str">
            <v>ALVENARIA DE BLOCOS DE CONCRETO ESTRUTURAL 14X19X39 CM, (ESPESSURA 14 CM), FBK = 4,5 MPA, PARA PAREDES COM ÁREA LÍQUIDA MENOR QUE 6M², SEM VÃOS, UTILIZANDO COLHER DE PEDREIRO. AF_12/2014</v>
          </cell>
          <cell r="C5077" t="str">
            <v>M2</v>
          </cell>
          <cell r="D5077">
            <v>66.11</v>
          </cell>
        </row>
        <row r="5078">
          <cell r="A5078">
            <v>89471</v>
          </cell>
          <cell r="B5078" t="str">
            <v>ALVENARIA DE BLOCOS DE CONCRETO ESTRUTURAL 14X19X39 CM, (ESPESSURA 14 CM), FBK = 4,5 MPA, PARA PAREDES COM ÁREA LÍQUIDA MAIOR OU IGUAL A 6M², SEM VÃOS, UTILIZANDO COLHER DE PEDREIRO. AF_12/2014</v>
          </cell>
          <cell r="C5078" t="str">
            <v>M2</v>
          </cell>
          <cell r="D5078">
            <v>63.58</v>
          </cell>
        </row>
        <row r="5079">
          <cell r="A5079">
            <v>89472</v>
          </cell>
          <cell r="B5079" t="str">
            <v>ALVENARIA DE BLOCOS DE CONCRETO ESTRUTURAL 14X19X39 CM, (ESPESSURA 14 CM) FBK = 14,0 MPA, PARA PAREDES COM ÁREA LÍQUIDA MENOR QUE 6M², SEM VÃOS, UTILIZANDO COLHER DE PEDREIRO. AF_12/2014</v>
          </cell>
          <cell r="C5079" t="str">
            <v>M2</v>
          </cell>
          <cell r="D5079">
            <v>79.709999999999994</v>
          </cell>
        </row>
        <row r="5080">
          <cell r="A5080">
            <v>89473</v>
          </cell>
          <cell r="B5080" t="str">
            <v>ALVENARIA DE BLOCOS DE CONCRETO ESTRUTURAL 14X19X39 CM, (ESPESSURA 14 CM) FBK = 14,0 MPA, PARA PAREDES COM ÁREA LÍQUIDA MAIOR OU IGUAL A 6M², SEM VÃOS, UTILIZANDO COLHER DE PEDREIRO. AF_12/2014</v>
          </cell>
          <cell r="C5080" t="str">
            <v>M2</v>
          </cell>
          <cell r="D5080">
            <v>76.83</v>
          </cell>
        </row>
        <row r="5081">
          <cell r="A5081">
            <v>89474</v>
          </cell>
          <cell r="B5081" t="str">
            <v>ALVENARIA DE BLOCOS DE CONCRETO ESTRUTURAL 14X19X39 CM, (ESPESSURA 14 CM), FBK = 4,5 MPA, PARA PAREDES COM ÁREA LÍQUIDA MENOR QUE 6M², COM VÃOS, UTILIZANDO COLHER DE PEDREIRO. AF_12/2014</v>
          </cell>
          <cell r="C5081" t="str">
            <v>M2</v>
          </cell>
          <cell r="D5081">
            <v>72.58</v>
          </cell>
        </row>
        <row r="5082">
          <cell r="A5082">
            <v>89475</v>
          </cell>
          <cell r="B5082" t="str">
            <v>ALVENARIA DE BLOCOS DE CONCRETO ESTRUTURAL 14X19X39 CM, (ESPESSURA 14 CM), FBK = 4,5 MPA, PARA PAREDES COM ÁREA LÍQUIDA MAIOR OU IGUAL A 6M², COM VÃOS, UTILIZANDO COLHER DE PEDREIRO. AF_12/2014</v>
          </cell>
          <cell r="C5082" t="str">
            <v>M2</v>
          </cell>
          <cell r="D5082">
            <v>67.17</v>
          </cell>
        </row>
        <row r="5083">
          <cell r="A5083">
            <v>89476</v>
          </cell>
          <cell r="B5083" t="str">
            <v>ALVENARIA DE BLOCOS DE CONCRETO ESTRUTURAL 14X19X39 CM, (ESPESSURA 14 CM) FBK = 14,0 MPA, PARA PAREDES COM ÁREA LÍQUIDA MENOR QUE 6M², COM VÃOS, UTILIZANDO COLHER DE PEDREIRO. AF_12/2014</v>
          </cell>
          <cell r="C5083" t="str">
            <v>M2</v>
          </cell>
          <cell r="D5083">
            <v>87.75</v>
          </cell>
        </row>
        <row r="5084">
          <cell r="A5084">
            <v>89477</v>
          </cell>
          <cell r="B5084" t="str">
            <v>ALVENARIA DE BLOCOS DE CONCRETO ESTRUTURAL 14X19X39 CM, (ESPESSURA 14 CM) FBK = 14,0 MPA, PARA PAREDES COM ÁREA LÍQUIDA MAIOR OU IGUAL A 6M², COM VÃOS, UTILIZANDO COLHER DE PEDREIRO. AF_12/2014</v>
          </cell>
          <cell r="C5084" t="str">
            <v>M2</v>
          </cell>
          <cell r="D5084">
            <v>81.58</v>
          </cell>
        </row>
        <row r="5085">
          <cell r="A5085">
            <v>89478</v>
          </cell>
          <cell r="B5085" t="str">
            <v>ALVENARIA DE BLOCOS DE CONCRETO ESTRUTURAL 14X19X29 CM, (ESPESSURA 14 CM), FBK = 4,5 MPA, PARA PAREDES COM ÁREA LÍQUIDA MENOR QUE 6M², SEM VÃOS, UTILIZANDO COLHER DE PEDREIRO. AF_12/2014</v>
          </cell>
          <cell r="C5085" t="str">
            <v>M2</v>
          </cell>
          <cell r="D5085">
            <v>74.77</v>
          </cell>
        </row>
        <row r="5086">
          <cell r="A5086">
            <v>89479</v>
          </cell>
          <cell r="B5086" t="str">
            <v>ALVENARIA DE BLOCOS DE CONCRETO ESTRUTURAL 14X19X29 CM, (ESPESSURA 14 CM), FBK = 4,5 MPA, PARA PAREDES COM ÁREA LÍQUIDA MAIOR OU IGUAL A 6M², SEM VÃOS, UTILIZANDO COLHER DE PEDREIRO. AF_12/2014</v>
          </cell>
          <cell r="C5086" t="str">
            <v>M2</v>
          </cell>
          <cell r="D5086">
            <v>72.489999999999995</v>
          </cell>
        </row>
        <row r="5087">
          <cell r="A5087">
            <v>89480</v>
          </cell>
          <cell r="B5087" t="str">
            <v>ALVENARIA DE BLOCOS DE CONCRETO ESTRUTURAL 14X19X29 CM, (ESPESSURA 14 CM) FBK = 14,0 MPA, PARA PAREDES COM ÁREA LÍQUIDA MENOR QUE 6M², SEM VÃOS, UTILIZANDO COLHER DE PEDREIRO. AF_12/2014</v>
          </cell>
          <cell r="C5087" t="str">
            <v>M2</v>
          </cell>
          <cell r="D5087">
            <v>97.01</v>
          </cell>
        </row>
        <row r="5088">
          <cell r="A5088">
            <v>89483</v>
          </cell>
          <cell r="B5088" t="str">
            <v>ALVENARIA DE BLOCOS DE CONCRETO ESTRUTURAL 14X19X29 CM, (ESPESSURA 14 CM) FBK = 14,0 MPA, PARA PAREDES COM ÁREA LÍQUIDA MAIOR OU IGUAL A 6M², SEM VÃOS, UTILIZANDO COLHER DE PEDREIRO. AF_12/2014</v>
          </cell>
          <cell r="C5088" t="str">
            <v>M2</v>
          </cell>
          <cell r="D5088">
            <v>94.48</v>
          </cell>
        </row>
        <row r="5089">
          <cell r="A5089">
            <v>89484</v>
          </cell>
          <cell r="B5089" t="str">
            <v>ALVENARIA DE BLOCOS DE CONCRETO ESTRUTURAL 14X19X29 CM, (ESPESSURA 14 CM), FBK = 4,5 MPA, PARA PAREDES COM ÁREA LÍQUIDA MENOR QUE 6M², COM VÃOS, UTILIZANDO COLHER DE PEDREIRO. AF_12/2014</v>
          </cell>
          <cell r="C5089" t="str">
            <v>M2</v>
          </cell>
          <cell r="D5089">
            <v>81.37</v>
          </cell>
        </row>
        <row r="5090">
          <cell r="A5090">
            <v>89486</v>
          </cell>
          <cell r="B5090" t="str">
            <v>ALVENARIA DE BLOCOS DE CONCRETO ESTRUTURAL 14X19X29 CM, (ESPESSURA 14 CM), FBK = 4,5 MPA, PARA PAREDES COM ÁREA LÍQUIDA MAIOR OU IGUAL A 6M², COM VÃOS, UTILIZANDO COLHER DE PEDREIRO. AF_12/2014</v>
          </cell>
          <cell r="C5090" t="str">
            <v>M2</v>
          </cell>
          <cell r="D5090">
            <v>76.239999999999995</v>
          </cell>
        </row>
        <row r="5091">
          <cell r="A5091">
            <v>89487</v>
          </cell>
          <cell r="B5091" t="str">
            <v>ALVENARIA DE BLOCOS DE CONCRETO ESTRUTURAL 14X19X29 CM, (ESPESSURA 14 CM) FBK = 14,0 MPA, PARA PAREDES COM ÁREA LÍQUIDA MENOR QUE 6M², COM VÃOS, UTILIZANDO COLHER DE PEDREIRO. AF_12/2014</v>
          </cell>
          <cell r="C5091" t="str">
            <v>M2</v>
          </cell>
          <cell r="D5091">
            <v>104.65</v>
          </cell>
        </row>
        <row r="5092">
          <cell r="A5092">
            <v>89488</v>
          </cell>
          <cell r="B5092" t="str">
            <v>ALVENARIA DE BLOCOS DE CONCRETO ESTRUTURAL 14X19X29 CM, (ESPESSURA 14 CM) FBK = 14,0 MPA, PARA PAREDES COM ÁREA LÍQUIDA MAIOR OU IGUAL A 6M², COM VÃOS, UTILIZANDO COLHER DE PEDREIRO. AF_12/2014</v>
          </cell>
          <cell r="C5092" t="str">
            <v>M2</v>
          </cell>
          <cell r="D5092">
            <v>98.66</v>
          </cell>
        </row>
        <row r="5093">
          <cell r="A5093">
            <v>91815</v>
          </cell>
          <cell r="B5093" t="str">
            <v>(COMPOSIÇÃO REPRESENTATIVA) DE ALVENARIA DE BLOCOS DE CONCRETO ESTRUTURAL 14X19X39 CM, (ESPESSURA 14 CM), FBK = 4,5 MPA, UTILIZANDO PALHETA, PARA EDIFICAÇÃO HABITACIONAL. AF_10/2015</v>
          </cell>
          <cell r="C5093" t="str">
            <v>M2</v>
          </cell>
          <cell r="D5093">
            <v>55.71</v>
          </cell>
        </row>
        <row r="5094">
          <cell r="A5094">
            <v>91816</v>
          </cell>
          <cell r="B5094" t="str">
            <v>COMPOSIÇÃO REPRESENTATIVA DE SERVIÇOS DE ALVENARIA DE BLOCOS DE CONCRETO ESTRUTURAL 14X19X29 CM, (ESPESSURA 14 CM), FBK = 4,5 MPA, UTILIZANDO PALHETA, PARA EDIFICAÇÃO HABITACIONAL. AF_10/2015</v>
          </cell>
          <cell r="C5094" t="str">
            <v>M2</v>
          </cell>
          <cell r="D5094">
            <v>64.34</v>
          </cell>
        </row>
        <row r="5095">
          <cell r="A5095">
            <v>72139</v>
          </cell>
          <cell r="B5095" t="str">
            <v>BLOCOS DE VIDRO TIPO CANELADO 19X19X8CM, ASSENTADO COM ARGAMASSA TRACO 1:3 (CIMENTO E AREIA GROSSA) PREPARO MECANICO, COM REJUNTAMENTO EM CIMENTO BRANCO E BARRAS DE ACO</v>
          </cell>
          <cell r="C5095" t="str">
            <v>M2</v>
          </cell>
          <cell r="D5095">
            <v>491.08</v>
          </cell>
        </row>
        <row r="5096">
          <cell r="A5096">
            <v>72175</v>
          </cell>
          <cell r="B5096" t="str">
            <v>BLOCOS DE VIDRO TIPO XADREZ 20X20X10CM, ASSENTADO COM ARGAMASSA TRACO 1:3 (CIMENTO E AREIA GROSSA) PREPARO MECANICO, COM REJUNTAMENTO EM CIMENTO BRANCO E BARRAS DE ACO</v>
          </cell>
          <cell r="C5096" t="str">
            <v>M2</v>
          </cell>
          <cell r="D5096">
            <v>494.82</v>
          </cell>
        </row>
        <row r="5097">
          <cell r="A5097">
            <v>72176</v>
          </cell>
          <cell r="B5097" t="str">
            <v>BLOCOS DE VIDRO TIPO XADREZ 20X10X8CM, ASSENTADO COM ARGAMASSA TRACO 1:3 (CIMENTO E AREIA GROSSA) PREPARO MECANICO, COM REJUNTAMENTO EM CIMENTO BRANCO E BARRAS DE ACO</v>
          </cell>
          <cell r="C5097" t="str">
            <v>M2</v>
          </cell>
          <cell r="D5097">
            <v>498.57</v>
          </cell>
        </row>
        <row r="5098">
          <cell r="A5098">
            <v>72178</v>
          </cell>
          <cell r="B5098" t="str">
            <v>RETIRADA DE DIVISORIAS EM CHAPAS DE MADEIRA, COM MONTANTES METALICOS</v>
          </cell>
          <cell r="C5098" t="str">
            <v>M2</v>
          </cell>
          <cell r="D5098">
            <v>22.81</v>
          </cell>
        </row>
        <row r="5099">
          <cell r="A5099">
            <v>72179</v>
          </cell>
          <cell r="B5099" t="str">
            <v>RECOLOCACAO DE PLACAS DIVISORIAS DE GRANILITE, CONSIDERANDO REAPROVEITAMENTO DO MATERIAL</v>
          </cell>
          <cell r="C5099" t="str">
            <v>M2</v>
          </cell>
          <cell r="D5099">
            <v>44.8</v>
          </cell>
        </row>
        <row r="5100">
          <cell r="A5100">
            <v>72180</v>
          </cell>
          <cell r="B5100" t="str">
            <v>RECOLOCACAO DE DIVISORIAS TIPO CHAPAS OU TABUAS, EXCLUSIVE ENTARUGAMENTO, CONSIDERANDO REAPROVEITAMENTO DO MATERIAL</v>
          </cell>
          <cell r="C5100" t="str">
            <v>M2</v>
          </cell>
          <cell r="D5100">
            <v>14.28</v>
          </cell>
        </row>
        <row r="5101">
          <cell r="A5101">
            <v>72181</v>
          </cell>
          <cell r="B5101" t="str">
            <v>RECOLOCACAO DE DIVISORIAS TIPO CHAPAS OU TABUAS, INCLUSIVE ENTARUGAMENTO, CONSIDERANDO REAPROVEITAMENTO DO MATERIAL</v>
          </cell>
          <cell r="C5101" t="str">
            <v>M2</v>
          </cell>
          <cell r="D5101">
            <v>29</v>
          </cell>
        </row>
        <row r="5102">
          <cell r="A5102" t="str">
            <v>73774/1</v>
          </cell>
          <cell r="B5102" t="str">
            <v>DIVISORIA EM MARMORITE ESPESSURA 35MM, CHUMBAMENTO NO PISO E PAREDE COM ARGAMASSA DE CIMENTO E AREIA, POLIMENTO MANUAL, EXCLUSIVE FERRAGENS</v>
          </cell>
          <cell r="C5102" t="str">
            <v>M2</v>
          </cell>
          <cell r="D5102">
            <v>263.61</v>
          </cell>
        </row>
        <row r="5103">
          <cell r="A5103" t="str">
            <v>73909/1</v>
          </cell>
          <cell r="B5103" t="str">
            <v>DIVISORIA EM MADEIRA COMPENSADA RESINADA ESPESSURA 6MM, ESTRUTURADA EM MADEIRA DE LEI 3"X3"</v>
          </cell>
          <cell r="C5103" t="str">
            <v>M2</v>
          </cell>
          <cell r="D5103">
            <v>184.89</v>
          </cell>
        </row>
        <row r="5104">
          <cell r="A5104" t="str">
            <v>74229/1</v>
          </cell>
          <cell r="B5104" t="str">
            <v>DIVISORIA EM MARMORE BRANCO POLIDO, ESPESSURA 3 CM, ASSENTADO COM ARGAMASSA TRACO 1:4 (CIMENTO E AREIA), ARREMATE COM CIMENTO BRANCO, EXCLUSIVE FERRAGENS</v>
          </cell>
          <cell r="C5104" t="str">
            <v>M2</v>
          </cell>
          <cell r="D5104">
            <v>535.25</v>
          </cell>
        </row>
        <row r="5105">
          <cell r="A5105">
            <v>79627</v>
          </cell>
          <cell r="B5105" t="str">
            <v>DIVISORIA EM GRANITO BRANCO POLIDO, ESP = 3CM, ASSENTADO COM ARGAMASSA TRACO 1:4, ARREMATE EM CIMENTO BRANCO, EXCLUSIVE FERRAGENS</v>
          </cell>
          <cell r="C5105" t="str">
            <v>M2</v>
          </cell>
          <cell r="D5105">
            <v>592.11</v>
          </cell>
        </row>
        <row r="5106">
          <cell r="A5106">
            <v>96358</v>
          </cell>
          <cell r="B5106" t="str">
            <v>PAREDE COM PLACAS DE GESSO ACARTONADO (DRYWALL), PARA USO INTERNO, COM DUAS FACES SIMPLES E ESTRUTURA METÁLICA COM GUIAS SIMPLES, SEM VÃOS. AF_06/2017_P</v>
          </cell>
          <cell r="C5106" t="str">
            <v>M2</v>
          </cell>
          <cell r="D5106">
            <v>76.7</v>
          </cell>
        </row>
        <row r="5107">
          <cell r="A5107">
            <v>96359</v>
          </cell>
          <cell r="B5107" t="str">
            <v>PAREDE COM PLACAS DE GESSO ACARTONADO (DRYWALL), PARA USO INTERNO, COM DUAS FACES SIMPLES E ESTRUTURA METÁLICA COM GUIAS SIMPLES, COM VÃOS AF_06/2017_P</v>
          </cell>
          <cell r="C5107" t="str">
            <v>M2</v>
          </cell>
          <cell r="D5107">
            <v>84.52</v>
          </cell>
        </row>
        <row r="5108">
          <cell r="A5108">
            <v>96360</v>
          </cell>
          <cell r="B5108" t="str">
            <v>PAREDE COM PLACAS DE GESSO ACARTONADO (DRYWALL), PARA USO INTERNO, COM DUAS FACES SIMPLES E ESTRUTURA METÁLICA COM GUIAS DUPLAS, SEM VÃOS. AF_06/2017_P</v>
          </cell>
          <cell r="C5108" t="str">
            <v>M2</v>
          </cell>
          <cell r="D5108">
            <v>97.76</v>
          </cell>
        </row>
        <row r="5109">
          <cell r="A5109">
            <v>96361</v>
          </cell>
          <cell r="B5109" t="str">
            <v>PAREDE COM PLACAS DE GESSO ACARTONADO (DRYWALL), PARA USO INTERNO, COM DUAS FACES SIMPLES E ESTRUTURA METÁLICA COM GUIAS DUPLAS, COM VÃOS. AF_06/2017_P</v>
          </cell>
          <cell r="C5109" t="str">
            <v>M2</v>
          </cell>
          <cell r="D5109">
            <v>113.05</v>
          </cell>
        </row>
        <row r="5110">
          <cell r="A5110">
            <v>96362</v>
          </cell>
          <cell r="B5110" t="str">
            <v>PAREDE COM PLACAS DE GESSO ACARTONADO (DRYWALL), PARA USO INTERNO, COM UMA FACE SIMPLES E OUTRA FACE DUPLA E ESTRUTURA METÁLICA COM GUIAS SIMPLES, SEM VÃOS. AF_06/2017_P</v>
          </cell>
          <cell r="C5110" t="str">
            <v>M2</v>
          </cell>
          <cell r="D5110">
            <v>101.37</v>
          </cell>
        </row>
        <row r="5111">
          <cell r="A5111">
            <v>96363</v>
          </cell>
          <cell r="B5111" t="str">
            <v>PAREDE COM PLACAS DE GESSO ACARTONADO (DRYWALL), PARA USO INTERNO, COM UMA FACE SIMPLES E OUTRA FACE DUPLA E ESTRUTURA METÁLICA COM GUIAS SIMPLES, COM VÃOS. AF_06/2017_P</v>
          </cell>
          <cell r="C5111" t="str">
            <v>M2</v>
          </cell>
          <cell r="D5111">
            <v>109.44</v>
          </cell>
        </row>
        <row r="5112">
          <cell r="A5112">
            <v>96364</v>
          </cell>
          <cell r="B5112" t="str">
            <v>PAREDE COM PLACAS DE GESSO ACARTONADO (DRYWALL), PARA USO INTERNO COM UMA FACE SIMPLES E OUTRA FACE DUPLA E ESTRUTURA METÁLICA COM GUIAS DUPLAS, SEM VÃOS. AF_06/2017_P</v>
          </cell>
          <cell r="C5112" t="str">
            <v>M2</v>
          </cell>
          <cell r="D5112">
            <v>122.43</v>
          </cell>
        </row>
        <row r="5113">
          <cell r="A5113">
            <v>96365</v>
          </cell>
          <cell r="B5113" t="str">
            <v>PAREDE COM PLACAS DE GESSO ACARTONADO (DRYWALL), PARA USO INTERNO, COM UMA FACE SIMPLES E OUTRA FACE DUPLA E   ESTRUTURA METÁLICA COM GUIAS DUPLAS, COM VÃOS. AF_06/2017_P</v>
          </cell>
          <cell r="C5113" t="str">
            <v>M2</v>
          </cell>
          <cell r="D5113">
            <v>137.94999999999999</v>
          </cell>
        </row>
        <row r="5114">
          <cell r="A5114">
            <v>96366</v>
          </cell>
          <cell r="B5114" t="str">
            <v>PAREDE COM PLACAS DE GESSO ACARTONADO (DRYWALL), PARA USO INTERNO, COM DUAS FACES DUPLAS E ESTRUTURA METÁLICA COM GUIAS SIMPLES, SEM VÃOS. AF_06/2017_P</v>
          </cell>
          <cell r="C5114" t="str">
            <v>M2</v>
          </cell>
          <cell r="D5114">
            <v>126.05</v>
          </cell>
        </row>
        <row r="5115">
          <cell r="A5115">
            <v>96367</v>
          </cell>
          <cell r="B5115" t="str">
            <v>PAREDE COM PLACAS DE GESSO ACARTONADO (DRYWALL), PARA USO INTERNO, COM DUAS FACES DUPLAS E ESTRUTURA METÁLICA COM GUIAS SIMPLES, COM VÃOS. AF_06/2017_P</v>
          </cell>
          <cell r="C5115" t="str">
            <v>M2</v>
          </cell>
          <cell r="D5115">
            <v>134.33000000000001</v>
          </cell>
        </row>
        <row r="5116">
          <cell r="A5116">
            <v>96368</v>
          </cell>
          <cell r="B5116" t="str">
            <v>PAREDE COM PLACAS DE GESSO ACARTONADO (DRYWALL), PARA USO INTERNO COM DUAS FACES DUPLAS E ESTRUTURA METÁLICA COM GUIAS DUPLAS, SEM VÃOS. AF_06/2017</v>
          </cell>
          <cell r="C5116" t="str">
            <v>M2</v>
          </cell>
          <cell r="D5116">
            <v>147.11000000000001</v>
          </cell>
        </row>
        <row r="5117">
          <cell r="A5117">
            <v>96369</v>
          </cell>
          <cell r="B5117" t="str">
            <v>PAREDE COM PLACAS DE GESSO ACARTONADO (DRYWALL), PARA USO INTERNO, COM DUAS FACES DUPLAS E ESTRUTURA METÁLICA COM GUIAS DUPLAS, COM VÃOS. AF_06/2017_P</v>
          </cell>
          <cell r="C5117" t="str">
            <v>M2</v>
          </cell>
          <cell r="D5117">
            <v>162.86000000000001</v>
          </cell>
        </row>
        <row r="5118">
          <cell r="A5118">
            <v>96370</v>
          </cell>
          <cell r="B5118" t="str">
            <v>PAREDE COM PLACAS DE GESSO ACARTONADO (DRYWALL), PARA USO INTERNO, COM UMA FACE SIMPLES E ESTRUTURA METÁLICA COM GUIAS SIMPLES, SEM VÃOS. AF_06/2017_P</v>
          </cell>
          <cell r="C5118" t="str">
            <v>M2</v>
          </cell>
          <cell r="D5118">
            <v>49.22</v>
          </cell>
        </row>
        <row r="5119">
          <cell r="A5119">
            <v>96371</v>
          </cell>
          <cell r="B5119" t="str">
            <v>PAREDE COM PLACAS DE GESSO ACARTONADO (DRYWALL), PARA USO INTERNO, COM UMA FACE SIMPLES E ESTRUTURA METÁLICA COM GUIAS SIMPLES, COM VÃOS. AF_06/2017_P</v>
          </cell>
          <cell r="C5119" t="str">
            <v>M2</v>
          </cell>
          <cell r="D5119">
            <v>56.93</v>
          </cell>
        </row>
        <row r="5120">
          <cell r="A5120">
            <v>96372</v>
          </cell>
          <cell r="B5120" t="str">
            <v>INSTALAÇÃO DE ISOLAMENTO COM LÃ DE ROCHA EM PAREDES DRYWALL. AF_06/2017</v>
          </cell>
          <cell r="C5120" t="str">
            <v>M2</v>
          </cell>
          <cell r="D5120">
            <v>26.32</v>
          </cell>
        </row>
        <row r="5121">
          <cell r="A5121">
            <v>96373</v>
          </cell>
          <cell r="B5121" t="str">
            <v>INSTALAÇÃO DE REFORÇO METÁLICO EM PAREDE DRYWALL. AF_06/2017</v>
          </cell>
          <cell r="C5121" t="str">
            <v>M</v>
          </cell>
          <cell r="D5121">
            <v>7.72</v>
          </cell>
        </row>
        <row r="5122">
          <cell r="A5122">
            <v>96374</v>
          </cell>
          <cell r="B5122" t="str">
            <v>INSTALAÇÃO DE REFORÇO DE MADEIRA EM PAREDE DRYWALL. AF_06/2017</v>
          </cell>
          <cell r="C5122" t="str">
            <v>M</v>
          </cell>
          <cell r="D5122">
            <v>15.98</v>
          </cell>
        </row>
        <row r="5123">
          <cell r="A5123" t="str">
            <v>73863/1</v>
          </cell>
          <cell r="B5123" t="str">
            <v>ALVENARIA COM BLOCOS DE CONCRETO CELULAR 10X30X60CM, ESPESSURA 10CM, ASSENTADOS COM ARGAMASSA TRACO 1:2:9 (CIMENTO, CAL E AREIA) PREPARO MANUAL</v>
          </cell>
          <cell r="C5123" t="str">
            <v>M2</v>
          </cell>
          <cell r="D5123">
            <v>58.36</v>
          </cell>
        </row>
        <row r="5124">
          <cell r="A5124" t="str">
            <v>73863/2</v>
          </cell>
          <cell r="B5124" t="str">
            <v>ALVENARIA COM BLOCOS DE CONCRETO CELULAR 20X30X60CM, ESPESSURA 20CM, ASSENTADOS COM ARGAMASSA TRACO 1:2:9 (CIMENTO, CAL E AREIA) PREPARO MANUAL</v>
          </cell>
          <cell r="C5124" t="str">
            <v>M2</v>
          </cell>
          <cell r="D5124">
            <v>119.51</v>
          </cell>
        </row>
        <row r="5125">
          <cell r="A5125" t="str">
            <v>73790/2</v>
          </cell>
          <cell r="B5125" t="str">
            <v>REASSENTAMENTO DE PARALELEPIPEDO SOBRE COLCHAO DE PO DE PEDRA ESPESSURA 10CM, REJUNTADO COM BETUME E PEDRISCO, CONSIDERANDO APROVEITAMENTO DO PARALELEPIPEDO</v>
          </cell>
          <cell r="C5125" t="str">
            <v>M2</v>
          </cell>
          <cell r="D5125">
            <v>52.1</v>
          </cell>
        </row>
        <row r="5126">
          <cell r="A5126" t="str">
            <v>73790/4</v>
          </cell>
          <cell r="B5126" t="str">
            <v>REASSENTAMENTO DE PARALELEPIPEDO SOBRE COLCHAO DE PO DE PEDRA ESPESSURA 10CM, REJUNTADO COM ARGAMASSA TRACO 1:3 (CIMENTO E AREIA), CONSIDERANDO APROVEITAMENTO DO PARALELEPIPEDO</v>
          </cell>
          <cell r="C5126" t="str">
            <v>M2</v>
          </cell>
          <cell r="D5126">
            <v>38.86</v>
          </cell>
        </row>
        <row r="5127">
          <cell r="A5127">
            <v>83694</v>
          </cell>
          <cell r="B5127" t="str">
            <v>RECOMPOSICAO DE PAVIMENTACAO TIPO BLOKRET SOBRE COLCHAO DE AREIA COM REAPROVEITAMENTO DE MATERIAL</v>
          </cell>
          <cell r="C5127" t="str">
            <v>M2</v>
          </cell>
          <cell r="D5127">
            <v>14.2</v>
          </cell>
        </row>
        <row r="5128">
          <cell r="A5128" t="str">
            <v>83695/1</v>
          </cell>
          <cell r="B5128" t="str">
            <v>REJUNTAMENTO PAVIMENTACAO PARALELEPIPEDO BETUME CASCALH INCL MATERIAIS</v>
          </cell>
          <cell r="C5128" t="str">
            <v>M2</v>
          </cell>
          <cell r="D5128">
            <v>27.02</v>
          </cell>
        </row>
        <row r="5129">
          <cell r="A5129">
            <v>83771</v>
          </cell>
          <cell r="B5129" t="str">
            <v>RECOMPOSICAO DE REVESTIMENTO PRIMARIO MEDIDO P/ VOLUME COMPACTADO</v>
          </cell>
          <cell r="C5129" t="str">
            <v>M3</v>
          </cell>
          <cell r="D5129">
            <v>6.73</v>
          </cell>
        </row>
        <row r="5130">
          <cell r="A5130">
            <v>92970</v>
          </cell>
          <cell r="B5130" t="str">
            <v>DEMOLIÇÃO DE PAVIMENTAÇÃO ASFÁLTICA COM UTILIZAÇÃO DE MARTELO PERFURADOR, ESPESSURA ATÉ 15 CM, EXCLUSIVE CARGA E TRANSPORTE</v>
          </cell>
          <cell r="C5130" t="str">
            <v>M2</v>
          </cell>
          <cell r="D5130">
            <v>10.62</v>
          </cell>
        </row>
        <row r="5131">
          <cell r="A5131">
            <v>72916</v>
          </cell>
          <cell r="B5131" t="str">
            <v>BASE DE SOLO CIMENTO 2% MISTURA EM USINA, COMPACTACAO 100% PROCTOR INTERMEDIARIO, EXCLUSIVE ESCAVACAO, CARGA E TRANSPORTE DO SOLO</v>
          </cell>
          <cell r="C5131" t="str">
            <v>M3</v>
          </cell>
          <cell r="D5131">
            <v>28.84</v>
          </cell>
        </row>
        <row r="5132">
          <cell r="A5132">
            <v>72919</v>
          </cell>
          <cell r="B5132" t="str">
            <v>BASE DE SOLO CIMENTO 4% MISTURA EM USINA, COMPACTACAO 100% PROCTOR NORMAL, EXCLUSIVE ESCAVACAO, CARGA E TRANSPORTE DO SOLO</v>
          </cell>
          <cell r="C5132" t="str">
            <v>M3</v>
          </cell>
          <cell r="D5132">
            <v>42.87</v>
          </cell>
        </row>
        <row r="5133">
          <cell r="A5133">
            <v>72922</v>
          </cell>
          <cell r="B5133" t="str">
            <v>BASE DE SOLO CIMENTO 6% COM MISTURA EM USINA, COMPACTACAO 100% PROCTOR NORMAL, EXCLUSIVE ESCAVACAO, CARGA E TRANSPORTE DO SOLO</v>
          </cell>
          <cell r="C5133" t="str">
            <v>M3</v>
          </cell>
          <cell r="D5133">
            <v>59.19</v>
          </cell>
        </row>
        <row r="5134">
          <cell r="A5134">
            <v>72923</v>
          </cell>
          <cell r="B5134" t="str">
            <v>BASE DE SOLO - BRITA (40/60), MISTURA EM USINA, COMPACTACAO 100% PROCTOR MODIFICADO, EXCLUSIVE ESCAVACAO, CARGA E TRANSPORTE</v>
          </cell>
          <cell r="C5134" t="str">
            <v>M3</v>
          </cell>
          <cell r="D5134">
            <v>67.91</v>
          </cell>
        </row>
        <row r="5135">
          <cell r="A5135">
            <v>72924</v>
          </cell>
          <cell r="B5135" t="str">
            <v>BASE DE SOLO - BRITA (50/50), MISTURA EM USINA, COMPACTACAO 100% PROCTOR MODIFICADO, EXCLUSIVE ESCAVACAO, CARGA E TRANSPORTE</v>
          </cell>
          <cell r="C5135" t="str">
            <v>M3</v>
          </cell>
          <cell r="D5135">
            <v>58</v>
          </cell>
        </row>
        <row r="5136">
          <cell r="A5136">
            <v>72961</v>
          </cell>
          <cell r="B5136" t="str">
            <v>REGULARIZACAO E COMPACTACAO DE SUBLEITO ATE 20 CM DE ESPESSURA</v>
          </cell>
          <cell r="C5136" t="str">
            <v>M2</v>
          </cell>
          <cell r="D5136">
            <v>1.26</v>
          </cell>
        </row>
        <row r="5137">
          <cell r="A5137">
            <v>96387</v>
          </cell>
          <cell r="B5137" t="str">
            <v>EXECUÇÃO E COMPACTAÇÃO DE BASE E OU SUB BASE COM SOLO ESTABILIZADO GRANULOMETRICAMENTE - EXCLUSIVE ESCAVAÇÃO, CARGA E TRANSPORTE E SOLO. AF_09/2017</v>
          </cell>
          <cell r="C5137" t="str">
            <v>M3</v>
          </cell>
          <cell r="D5137">
            <v>6.25</v>
          </cell>
        </row>
        <row r="5138">
          <cell r="A5138">
            <v>96388</v>
          </cell>
          <cell r="B5138" t="str">
            <v>EXECUÇÃO E COMPACTAÇÃO DE BASE E OU SUB BASE COM SOLO PREDOMINANTEMENTE ARENOSO - EXCLUSIVE ESCAVAÇÃO, CARGA E TRANSPORTE E SOLO. AF_09/2017</v>
          </cell>
          <cell r="C5138" t="str">
            <v>M3</v>
          </cell>
          <cell r="D5138">
            <v>5.97</v>
          </cell>
        </row>
        <row r="5139">
          <cell r="A5139">
            <v>96389</v>
          </cell>
          <cell r="B5139" t="str">
            <v>EXECUÇÃO E COMPACTAÇÃO DE BASE E OU SUB BASE COM SOLO MELHORADO COM CIMENTO (TEOR DE 2%) - EXCLUSIVE ESCAVAÇÃO, CARGA E TRANSPORTE E SOLO. AF_09/2017</v>
          </cell>
          <cell r="C5139" t="str">
            <v>M3</v>
          </cell>
          <cell r="D5139">
            <v>31.12</v>
          </cell>
        </row>
        <row r="5140">
          <cell r="A5140">
            <v>96390</v>
          </cell>
          <cell r="B5140" t="str">
            <v>EXECUÇÃO E COMPACTAÇÃO DE BASE E OU SUB BASE COM SOLO MELHORADO COM CIMENTO (TEOR DE 4%) - EXCLUSIVE ESCAVAÇÃO, CARGA E TRANSPORTE E SOLO. AF_09/2017</v>
          </cell>
          <cell r="C5140" t="str">
            <v>M3</v>
          </cell>
          <cell r="D5140">
            <v>52.77</v>
          </cell>
        </row>
        <row r="5141">
          <cell r="A5141">
            <v>96391</v>
          </cell>
          <cell r="B5141" t="str">
            <v>EXECUÇÃO E COMPACTAÇÃO DE BASE E OU SUB BASE COM SOLO CIMENTO (TEOR DE CIMENTO IGUAL A 6%) - EXCLUSIVE ESCAVAÇÃO, CARGA E TRANSPORTE E SOLO. AF_09/2017</v>
          </cell>
          <cell r="C5141" t="str">
            <v>M3</v>
          </cell>
          <cell r="D5141">
            <v>74.040000000000006</v>
          </cell>
        </row>
        <row r="5142">
          <cell r="A5142">
            <v>96392</v>
          </cell>
          <cell r="B5142" t="str">
            <v>EXECUÇÃO E COMPACTAÇÃO DE BASE E OU SUB BASE COM SOLO CIMENTO (TEOR DE CIMENTO IGUAL A 8%) - EXCLUSIVE ESCAVAÇÃO, CARGA E TRANSPORTE E SOLO. AF_09/2017</v>
          </cell>
          <cell r="C5142" t="str">
            <v>M3</v>
          </cell>
          <cell r="D5142">
            <v>99.18</v>
          </cell>
        </row>
        <row r="5143">
          <cell r="A5143">
            <v>96396</v>
          </cell>
          <cell r="B5143" t="str">
            <v>EXECUÇÃO E COMPACTAÇÃO DE BASE E OU SUB BASE COM BRITA GRADUADA SIMPLES - EXCLUSIVE CARGA E TRANSPORTE. AF_09/2017</v>
          </cell>
          <cell r="C5143" t="str">
            <v>M3</v>
          </cell>
          <cell r="D5143">
            <v>116.76</v>
          </cell>
        </row>
        <row r="5144">
          <cell r="A5144">
            <v>96397</v>
          </cell>
          <cell r="B5144" t="str">
            <v>EXECUÇÃO E COMPACTAÇÃO DE BASE E OU SUB BASE COM BRITA GRADUADA TRATADA COM CIMENTO - EXCLUSIVE CARGA E TRANSPORTE. AF_09/2017</v>
          </cell>
          <cell r="C5144" t="str">
            <v>M3</v>
          </cell>
          <cell r="D5144">
            <v>155.32</v>
          </cell>
        </row>
        <row r="5145">
          <cell r="A5145">
            <v>96398</v>
          </cell>
          <cell r="B5145" t="str">
            <v>EXECUÇÃO E COMPACTAÇÃO DE BASE E OU SUB BASE COM CONCRETO COMPACTADO COM ROLO - EXCLUSIVE CARGA E TRANSPORTE. AF_09/2017</v>
          </cell>
          <cell r="C5145" t="str">
            <v>M3</v>
          </cell>
          <cell r="D5145">
            <v>170.93</v>
          </cell>
        </row>
        <row r="5146">
          <cell r="A5146">
            <v>96399</v>
          </cell>
          <cell r="B5146" t="str">
            <v>EXECUÇÃO E COMPACTAÇÃO DE BASE E OU SUB BASE COM PEDRA RACHÃO - EXCLUSIVE ESCAVAÇÃO, CARGA E TRANSPORTE. AF_09/2017</v>
          </cell>
          <cell r="C5146" t="str">
            <v>M3</v>
          </cell>
          <cell r="D5146">
            <v>96.31</v>
          </cell>
        </row>
        <row r="5147">
          <cell r="A5147">
            <v>96400</v>
          </cell>
          <cell r="B5147" t="str">
            <v>EXECUÇÃO E COMPACTAÇÃO DE BASE E OU SUB BASE COM MACADAME SECO - EXCLUSIVE ESCAVAÇÃO, CARGA E TRANSPORTE. AF_09/2017</v>
          </cell>
          <cell r="C5147" t="str">
            <v>M3</v>
          </cell>
          <cell r="D5147">
            <v>105.11</v>
          </cell>
        </row>
        <row r="5148">
          <cell r="A5148">
            <v>96401</v>
          </cell>
          <cell r="B5148" t="str">
            <v>EXECUÇÃO DE IMPRIMAÇÃO COM ASFALTO DILUÍDO CM-30. AF_09/2017</v>
          </cell>
          <cell r="C5148" t="str">
            <v>M2</v>
          </cell>
          <cell r="D5148">
            <v>7.29</v>
          </cell>
        </row>
        <row r="5149">
          <cell r="A5149">
            <v>96402</v>
          </cell>
          <cell r="B5149" t="str">
            <v>EXECUÇÃO DE IMPRIMAÇÃO LIGANTE (PINTURA DE LIGAÇÃO) COM EMULSÃO ASFÁLTICA RR-2C. AF_09/2017</v>
          </cell>
          <cell r="C5149" t="str">
            <v>M2</v>
          </cell>
          <cell r="D5149">
            <v>1.57</v>
          </cell>
        </row>
        <row r="5150">
          <cell r="A5150">
            <v>72799</v>
          </cell>
          <cell r="B5150" t="str">
            <v>PAVIMENTO EM PARALELEPIPEDO SOBRE COLCHAO DE AREIA REJUNTADO COM ARGAMASSA DE CIMENTO E AREIA NO TRAÇO 1:3 (PEDRAS PEQUENAS 30 A 35 PECAS POR M2)</v>
          </cell>
          <cell r="C5150" t="str">
            <v>M2</v>
          </cell>
          <cell r="D5150">
            <v>76.709999999999994</v>
          </cell>
        </row>
        <row r="5151">
          <cell r="A5151">
            <v>72942</v>
          </cell>
          <cell r="B5151" t="str">
            <v>PINTURA DE LIGACAO COM EMULSAO RR-1C</v>
          </cell>
          <cell r="C5151" t="str">
            <v>M2</v>
          </cell>
          <cell r="D5151">
            <v>1.68</v>
          </cell>
        </row>
        <row r="5152">
          <cell r="A5152">
            <v>72943</v>
          </cell>
          <cell r="B5152" t="str">
            <v>PINTURA DE LIGACAO COM EMULSAO RR-2C</v>
          </cell>
          <cell r="C5152" t="str">
            <v>M2</v>
          </cell>
          <cell r="D5152">
            <v>2.0099999999999998</v>
          </cell>
        </row>
        <row r="5153">
          <cell r="A5153">
            <v>72972</v>
          </cell>
          <cell r="B5153" t="str">
            <v>CONTENCAO LATERAL COM SOLO LOCAL PARA PAVIMENTO POLIEDRICO</v>
          </cell>
          <cell r="C5153" t="str">
            <v>M2</v>
          </cell>
          <cell r="D5153">
            <v>0.77</v>
          </cell>
        </row>
        <row r="5154">
          <cell r="A5154">
            <v>72973</v>
          </cell>
          <cell r="B5154" t="str">
            <v>CORTE E PREPARO DE CORDAO DE PEDRA PARA PAVIMENTO POLIEDRICO</v>
          </cell>
          <cell r="C5154" t="str">
            <v>M</v>
          </cell>
          <cell r="D5154">
            <v>1.45</v>
          </cell>
        </row>
        <row r="5155">
          <cell r="A5155">
            <v>72974</v>
          </cell>
          <cell r="B5155" t="str">
            <v>CORTE E PREPARO DE PEDRA PARA PAVIMENTO POLIEDRICO</v>
          </cell>
          <cell r="C5155" t="str">
            <v>M2</v>
          </cell>
          <cell r="D5155">
            <v>4.83</v>
          </cell>
        </row>
        <row r="5156">
          <cell r="A5156">
            <v>72975</v>
          </cell>
          <cell r="B5156" t="str">
            <v>DESMONTE MANUAL DE PEDRA PARA PAVIMENTO POLIEDRICO</v>
          </cell>
          <cell r="C5156" t="str">
            <v>M2</v>
          </cell>
          <cell r="D5156">
            <v>0.54</v>
          </cell>
        </row>
        <row r="5157">
          <cell r="A5157">
            <v>72978</v>
          </cell>
          <cell r="B5157" t="str">
            <v>EXTRACAO, CARGA E ASSENTAMENTO DE CORDAO DE PEDRA PARA PAVIMENTO POLIEDRICO, EXCLUSIVE TRANSPORTE DE PEDRA E INDENIZACAO PEDREIRA</v>
          </cell>
          <cell r="C5157" t="str">
            <v>M</v>
          </cell>
          <cell r="D5157">
            <v>4.83</v>
          </cell>
        </row>
        <row r="5158">
          <cell r="A5158">
            <v>72979</v>
          </cell>
          <cell r="B5158" t="str">
            <v>EXTRACAO, CARGA, PREPARO E ASSENTAMENTO DE PEDRAS POLIEDRICAS, EXCLUSIVE TRANSPORTE DE PEDRA E INDENIZACAO PEDREIRA</v>
          </cell>
          <cell r="C5158" t="str">
            <v>M2</v>
          </cell>
          <cell r="D5158">
            <v>9.23</v>
          </cell>
        </row>
        <row r="5159">
          <cell r="A5159" t="str">
            <v>73760/1</v>
          </cell>
          <cell r="B5159" t="str">
            <v>CAPA SELANTE COMPREENDENDO APLICAÇÃO DE ASFALTO NA PROPORÇÃO DE 0,7 A 1,5L / M2, DISTRIBUIÇÃO DE AGREGADOS DE 5 A 15KG/M2 E COMPACTAÇÃO COM ROLO - COM USO DA EMULSAO RR-2C, INCLUSO APLICACAO E COMPACTACAO</v>
          </cell>
          <cell r="C5159" t="str">
            <v>M2</v>
          </cell>
          <cell r="D5159">
            <v>4.57</v>
          </cell>
        </row>
        <row r="5160">
          <cell r="A5160" t="str">
            <v>73849/1</v>
          </cell>
          <cell r="B5160" t="str">
            <v>AREIA ASFALTO A QUENTE (AAUQ) COM CAP 50/70, INCLUSO USINAGEM E APLICACAO, EXCLUSIVE TRANSPORTE</v>
          </cell>
          <cell r="C5160" t="str">
            <v>M3</v>
          </cell>
          <cell r="D5160">
            <v>828.38</v>
          </cell>
        </row>
        <row r="5161">
          <cell r="A5161" t="str">
            <v>73849/2</v>
          </cell>
          <cell r="B5161" t="str">
            <v>AREIA ASFALTO A FRIO (AAUF), COM EMULSAO RR-2C INCLUSO USINAGEM E APLICACAO, EXCLUSIVE TRANSPORTE</v>
          </cell>
          <cell r="C5161" t="str">
            <v>M3</v>
          </cell>
          <cell r="D5161">
            <v>624.1</v>
          </cell>
        </row>
        <row r="5162">
          <cell r="A5162">
            <v>92391</v>
          </cell>
          <cell r="B5162" t="str">
            <v>EXECUÇÃO DE PAVIMENTO EM PISO INTERTRAVADO, COM BLOCO PISOGRAMA DE 35 X 25 CM, ESPESSURA 6 CM. AF_12/2015</v>
          </cell>
          <cell r="C5162" t="str">
            <v>M2</v>
          </cell>
          <cell r="D5162">
            <v>58.7</v>
          </cell>
        </row>
        <row r="5163">
          <cell r="A5163">
            <v>92392</v>
          </cell>
          <cell r="B5163" t="str">
            <v>EXECUÇÃO DE PAVIMENTO EM PISO INTERTRAVADO, COM BLOCO PISOGRAMA DE 35 X 25 CM, ESPESSURA 8 CM. AF_12/2015</v>
          </cell>
          <cell r="C5163" t="str">
            <v>M2</v>
          </cell>
          <cell r="D5163">
            <v>61.61</v>
          </cell>
        </row>
        <row r="5164">
          <cell r="A5164">
            <v>92393</v>
          </cell>
          <cell r="B5164" t="str">
            <v>EXECUÇÃO DE PAVIMENTO EM PISO INTERTRAVADO, COM BLOCO SEXTAVADO DE 25 X 25 CM, ESPESSURA 6 CM. AF_12/2015</v>
          </cell>
          <cell r="C5164" t="str">
            <v>M2</v>
          </cell>
          <cell r="D5164">
            <v>52.56</v>
          </cell>
        </row>
        <row r="5165">
          <cell r="A5165">
            <v>92394</v>
          </cell>
          <cell r="B5165" t="str">
            <v>EXECUÇÃO DE PAVIMENTO EM PISO INTERTRAVADO, COM BLOCO SEXTAVADO DE 25 X 25 CM, ESPESSURA 8 CM. AF_12/2015</v>
          </cell>
          <cell r="C5165" t="str">
            <v>M2</v>
          </cell>
          <cell r="D5165">
            <v>56.41</v>
          </cell>
        </row>
        <row r="5166">
          <cell r="A5166">
            <v>92395</v>
          </cell>
          <cell r="B5166" t="str">
            <v>EXECUÇÃO DE PAVIMENTO EM PISO INTERTRAVADO, COM BLOCO SEXTAVADO DE 25 X 25 CM, ESPESSURA 10 CM. AF_12/2015</v>
          </cell>
          <cell r="C5166" t="str">
            <v>M2</v>
          </cell>
          <cell r="D5166">
            <v>71.37</v>
          </cell>
        </row>
        <row r="5167">
          <cell r="A5167">
            <v>92396</v>
          </cell>
          <cell r="B5167" t="str">
            <v>EXECUÇÃO DE PASSEIO EM PISO INTERTRAVADO, COM BLOCO RETANGULAR COR NATURAL DE 20 X 10 CM, ESPESSURA 6 CM. AF_12/2015</v>
          </cell>
          <cell r="C5167" t="str">
            <v>M2</v>
          </cell>
          <cell r="D5167">
            <v>62.24</v>
          </cell>
        </row>
        <row r="5168">
          <cell r="A5168">
            <v>92397</v>
          </cell>
          <cell r="B5168" t="str">
            <v>EXECUÇÃO DE PÁTIO/ESTACIONAMENTO EM PISO INTERTRAVADO, COM BLOCO RETANGULAR COR NATURAL DE 20 X 10 CM, ESPESSURA 6 CM. AF_12/2015</v>
          </cell>
          <cell r="C5168" t="str">
            <v>M2</v>
          </cell>
          <cell r="D5168">
            <v>51.73</v>
          </cell>
        </row>
        <row r="5169">
          <cell r="A5169">
            <v>92398</v>
          </cell>
          <cell r="B5169" t="str">
            <v>EXECUÇÃO DE PÁTIO/ESTACIONAMENTO EM PISO INTERTRAVADO, COM BLOCO RETANGULAR COR NATURAL DE 20 X 10 CM, ESPESSURA 8 CM. AF_12/2015</v>
          </cell>
          <cell r="C5169" t="str">
            <v>M2</v>
          </cell>
          <cell r="D5169">
            <v>57.98</v>
          </cell>
        </row>
        <row r="5170">
          <cell r="A5170">
            <v>92399</v>
          </cell>
          <cell r="B5170" t="str">
            <v>EXECUÇÃO DE VIA EM PISO INTERTRAVADO, COM BLOCO RETANGULAR COR NATURAL DE 20 X 10 CM, ESPESSURA 8 CM. AF_12/2015</v>
          </cell>
          <cell r="C5170" t="str">
            <v>M2</v>
          </cell>
          <cell r="D5170">
            <v>59.16</v>
          </cell>
        </row>
        <row r="5171">
          <cell r="A5171">
            <v>92400</v>
          </cell>
          <cell r="B5171" t="str">
            <v>EXECUÇÃO DE PÁTIO/ESTACIONAMENTO EM PISO INTERTRAVADO, COM BLOCO RETANGULAR DE 20 X 10 CM, ESPESSURA 10 CM. AF_12/2015</v>
          </cell>
          <cell r="C5171" t="str">
            <v>M2</v>
          </cell>
          <cell r="D5171">
            <v>71.06</v>
          </cell>
        </row>
        <row r="5172">
          <cell r="A5172">
            <v>92401</v>
          </cell>
          <cell r="B5172" t="str">
            <v>EXECUÇÃO DE VIA EM PISO INTERTRAVADO, COM BLOCO RETANGULAR DE 20 X 10 CM, ESPESSURA 10 CM. AF_12/2015</v>
          </cell>
          <cell r="C5172" t="str">
            <v>M2</v>
          </cell>
          <cell r="D5172">
            <v>72.34</v>
          </cell>
        </row>
        <row r="5173">
          <cell r="A5173">
            <v>92402</v>
          </cell>
          <cell r="B5173" t="str">
            <v>EXECUÇÃO DE PASSEIO EM PISO INTERTRAVADO, COM BLOCO 16 FACES DE 22 X 11 CM, ESPESSURA 6 CM. AF_12/2015</v>
          </cell>
          <cell r="C5173" t="str">
            <v>M2</v>
          </cell>
          <cell r="D5173">
            <v>63.67</v>
          </cell>
        </row>
        <row r="5174">
          <cell r="A5174">
            <v>92403</v>
          </cell>
          <cell r="B5174" t="str">
            <v>EXECUÇÃO DE PÁTIO/ESTACIONAMENTO EM PISO INTERTRAVADO, COM BLOCO 16 FACES DE 22 X 11 CM, ESPESSURA 6 CM. AF_12/2015</v>
          </cell>
          <cell r="C5174" t="str">
            <v>M2</v>
          </cell>
          <cell r="D5174">
            <v>53.03</v>
          </cell>
        </row>
        <row r="5175">
          <cell r="A5175">
            <v>92404</v>
          </cell>
          <cell r="B5175" t="str">
            <v>EXECUÇÃO DE PÁTIO/ESTACIONAMENTO EM PISO INTERTRAVADO, COM BLOCO 16 FACES DE 22 X 11 CM, ESPESSURA 8 CM. AF_12/2015</v>
          </cell>
          <cell r="C5175" t="str">
            <v>M2</v>
          </cell>
          <cell r="D5175">
            <v>59.3</v>
          </cell>
        </row>
        <row r="5176">
          <cell r="A5176">
            <v>92405</v>
          </cell>
          <cell r="B5176" t="str">
            <v>EXECUÇÃO DE VIA EM PISO INTERTRAVADO, COM BLOCO 16 FACES DE 22 X 11 CM, ESPESSURA 8 CM. AF_12/2015</v>
          </cell>
          <cell r="C5176" t="str">
            <v>M2</v>
          </cell>
          <cell r="D5176">
            <v>60.45</v>
          </cell>
        </row>
        <row r="5177">
          <cell r="A5177">
            <v>92406</v>
          </cell>
          <cell r="B5177" t="str">
            <v>EXECUÇÃO DE PÁTIO/ESTACIONAMENTO EM PISO INTERTRAVADO, COM BLOCO 16 FACES DE 22 X 11 CM, ESPESSURA 10 CM. AF_12/2015</v>
          </cell>
          <cell r="C5177" t="str">
            <v>M2</v>
          </cell>
          <cell r="D5177">
            <v>72.400000000000006</v>
          </cell>
        </row>
        <row r="5178">
          <cell r="A5178">
            <v>92407</v>
          </cell>
          <cell r="B5178" t="str">
            <v>EXECUÇÃO DE VIA EM PISO INTERTRAVADO, COM BLOCO 16 FACES DE 22 X 11 CM, ESPESSURA 10 CM. AF_12/2015</v>
          </cell>
          <cell r="C5178" t="str">
            <v>M2</v>
          </cell>
          <cell r="D5178">
            <v>73.650000000000006</v>
          </cell>
        </row>
        <row r="5179">
          <cell r="A5179">
            <v>93679</v>
          </cell>
          <cell r="B5179" t="str">
            <v>EXECUÇÃO DE PASSEIO EM PISO INTERTRAVADO, COM BLOCO RETANGULAR COLORIDO DE 20 X 10 CM, ESPESSURA 6 CM. AF_12/2015</v>
          </cell>
          <cell r="C5179" t="str">
            <v>M2</v>
          </cell>
          <cell r="D5179">
            <v>67.97</v>
          </cell>
        </row>
        <row r="5180">
          <cell r="A5180">
            <v>93680</v>
          </cell>
          <cell r="B5180" t="str">
            <v>EXECUÇÃO DE PÁTIO/ESTACIONAMENTO EM PISO INTERTRAVADO, COM BLOCO RETANGULAR COLORIDO DE 20 X 10 CM, ESPESSURA 6 CM. AF_12/2015</v>
          </cell>
          <cell r="C5180" t="str">
            <v>M2</v>
          </cell>
          <cell r="D5180">
            <v>57.2</v>
          </cell>
        </row>
        <row r="5181">
          <cell r="A5181">
            <v>93681</v>
          </cell>
          <cell r="B5181" t="str">
            <v>EXECUÇÃO DE PÁTIO/ESTACIONAMENTO EM PISO INTERTRAVADO, COM BLOCO RETANGULAR COLORIDO DE 20 X 10 CM, ESPESSURA 8 CM. AF_12/2015</v>
          </cell>
          <cell r="C5181" t="str">
            <v>M2</v>
          </cell>
          <cell r="D5181">
            <v>68.930000000000007</v>
          </cell>
        </row>
        <row r="5182">
          <cell r="A5182">
            <v>93682</v>
          </cell>
          <cell r="B5182" t="str">
            <v>EXECUÇÃO DE VIA EM PISO INTERTRAVADO, COM BLOCO RETANGULAR COLORIDO DE 20 X 10 CM, ESPESSURA 8 CM. AF_12/2015</v>
          </cell>
          <cell r="C5182" t="str">
            <v>M2</v>
          </cell>
          <cell r="D5182">
            <v>70.22</v>
          </cell>
        </row>
        <row r="5183">
          <cell r="A5183">
            <v>97114</v>
          </cell>
          <cell r="B5183" t="str">
            <v>EXECUÇÃO DE JUNTAS DE CONTRAÇÃO PARA PAVIMENTOS DE CONCRETO. AF_11/2017</v>
          </cell>
          <cell r="C5183" t="str">
            <v>M</v>
          </cell>
          <cell r="D5183">
            <v>0.34</v>
          </cell>
        </row>
        <row r="5184">
          <cell r="A5184">
            <v>97115</v>
          </cell>
          <cell r="B5184" t="str">
            <v>APLICAÇÃO DE GRAXA EM BARRAS DE TRANSFERÊNCIA PARA EXECUÇÃO DE PAVIMENTO DE CONCRETO. AF_11/2017</v>
          </cell>
          <cell r="C5184" t="str">
            <v>KG</v>
          </cell>
          <cell r="D5184">
            <v>28.65</v>
          </cell>
        </row>
        <row r="5185">
          <cell r="A5185">
            <v>97120</v>
          </cell>
          <cell r="B5185" t="str">
            <v>BARRAS DE LIGAÇÃO, AÇO CA-50 DE 10 MM, PARA EXECUÇÃO DE PAVIMENTO DE CONCRETO  FORNECIMENTO E INSTALAÇÃO. AF_11/2017</v>
          </cell>
          <cell r="C5185" t="str">
            <v>KG</v>
          </cell>
          <cell r="D5185">
            <v>6.53</v>
          </cell>
        </row>
        <row r="5186">
          <cell r="A5186">
            <v>97802</v>
          </cell>
          <cell r="B5186" t="str">
            <v>CONSTRUÇÃO DE PAVIMENTO COM TRATAMENTO SUPERFICIAL SIMPLES, COM EMULSÃO ASFÁLTICA RR-2C. AF_01/2018</v>
          </cell>
          <cell r="C5186" t="str">
            <v>M2</v>
          </cell>
          <cell r="D5186">
            <v>4.08</v>
          </cell>
        </row>
        <row r="5187">
          <cell r="A5187">
            <v>97803</v>
          </cell>
          <cell r="B5187" t="str">
            <v>CONSTRUÇÃO DE PAVIMENTO COM TRATAMENTO SUPERFICIAL SIMPLES, COM EMULSÃO ASFÁLTICA RR-2C, COM BANHO DILUÍDO. AF_01/2018</v>
          </cell>
          <cell r="C5187" t="str">
            <v>M2</v>
          </cell>
          <cell r="D5187">
            <v>4.9400000000000004</v>
          </cell>
        </row>
        <row r="5188">
          <cell r="A5188">
            <v>97805</v>
          </cell>
          <cell r="B5188" t="str">
            <v>CONSTRUÇÃO DE PAVIMENTO COM TRATAMENTO SUPERFICIAL DUPLO, COM EMULSÃO ASFÁLTICA RR-2C. AF_01/2018</v>
          </cell>
          <cell r="C5188" t="str">
            <v>M2</v>
          </cell>
          <cell r="D5188">
            <v>8.7100000000000009</v>
          </cell>
        </row>
        <row r="5189">
          <cell r="A5189">
            <v>97806</v>
          </cell>
          <cell r="B5189" t="str">
            <v>CONSTRUÇÃO DE PAVIMENTO COM TRATAMENTO SUPERFICIAL DUPLO, COM EMULSÃO ASFÁLTICA RR-2C, COM BANHO DILUÍDO. AF_01/2018</v>
          </cell>
          <cell r="C5189" t="str">
            <v>M2</v>
          </cell>
          <cell r="D5189">
            <v>10.73</v>
          </cell>
        </row>
        <row r="5190">
          <cell r="A5190">
            <v>97807</v>
          </cell>
          <cell r="B5190" t="str">
            <v>CONSTRUÇÃO DE PAVIMENTO COM TRATAMENTO SUPERFICIAL DUPLO, COM EMULSÃO ASFÁLTICA RR-2C, COM CAPA SELANTE. AF_01/2018</v>
          </cell>
          <cell r="C5190" t="str">
            <v>M2</v>
          </cell>
          <cell r="D5190">
            <v>12.4</v>
          </cell>
        </row>
        <row r="5191">
          <cell r="A5191">
            <v>97809</v>
          </cell>
          <cell r="B5191" t="str">
            <v>CONSTRUÇÃO DE PAVIMENTO COM TRATAMENTO SUPERFICIAL TRIPLO, COM EMULSÃO ASFÁLTICA RR-2C. AF_01/2018</v>
          </cell>
          <cell r="C5191" t="str">
            <v>M2</v>
          </cell>
          <cell r="D5191">
            <v>15.48</v>
          </cell>
        </row>
        <row r="5192">
          <cell r="A5192">
            <v>97810</v>
          </cell>
          <cell r="B5192" t="str">
            <v>CONSTRUÇÃO DE PAVIMENTO COM TRATAMENTO SUPERFICIAL TRIPLO, COM EMULSÃO ASFÁLTICA RR-2C, COM BANHO DILUÍDO. AF_01/2018</v>
          </cell>
          <cell r="C5192" t="str">
            <v>M2</v>
          </cell>
          <cell r="D5192">
            <v>17.5</v>
          </cell>
        </row>
        <row r="5193">
          <cell r="A5193">
            <v>97811</v>
          </cell>
          <cell r="B5193" t="str">
            <v>CONSTRUÇÃO DE PAVIMENTO COM TRATAMENTO SUPERFICIAL TRIPLO, COM EMULSÃO ASFÁLTICA RR-2C, COM CAPA SELANTE. AF_01/2018</v>
          </cell>
          <cell r="C5193" t="str">
            <v>M2</v>
          </cell>
          <cell r="D5193">
            <v>19.190000000000001</v>
          </cell>
        </row>
        <row r="5194">
          <cell r="A5194">
            <v>97813</v>
          </cell>
          <cell r="B5194" t="str">
            <v>RECONSTRUÇÃO DE PAVIMENTO COM TRATAMENTO SUPERFICIAL SIMPLES, COM EMULSÃO ASFÁLTICA RR-2C. AF_01/2018</v>
          </cell>
          <cell r="C5194" t="str">
            <v>M2</v>
          </cell>
          <cell r="D5194">
            <v>4.2300000000000004</v>
          </cell>
        </row>
        <row r="5195">
          <cell r="A5195">
            <v>97814</v>
          </cell>
          <cell r="B5195" t="str">
            <v>RECONSTRUÇÃO DE PAVIMENTO COM TRATAMENTO SUPERFICIAL SIMPLES, COM EMULSÃO ASFÁLTICA RR-2C, COM BANHO DILUÍDO. AF_01/2018</v>
          </cell>
          <cell r="C5195" t="str">
            <v>M2</v>
          </cell>
          <cell r="D5195">
            <v>5.09</v>
          </cell>
        </row>
        <row r="5196">
          <cell r="A5196">
            <v>97816</v>
          </cell>
          <cell r="B5196" t="str">
            <v>RECONSTRUÇÃO DE PAVIMENTO COM TRATAMENTO SUPERFICIAL DUPLO, COM EMULSÃO ASFÁLTICA RR-2C. AF_01/2018</v>
          </cell>
          <cell r="C5196" t="str">
            <v>M2</v>
          </cell>
          <cell r="D5196">
            <v>9.16</v>
          </cell>
        </row>
        <row r="5197">
          <cell r="A5197">
            <v>97817</v>
          </cell>
          <cell r="B5197" t="str">
            <v>RECONSTRUÇÃO DE PAVIMENTO COM TRATAMENTO SUPERFICIAL DUPLO, COM EMULSÃO ASFÁLTICA RR-2C, COM BANHO DILUÍDO. AF_01/2018</v>
          </cell>
          <cell r="C5197" t="str">
            <v>M2</v>
          </cell>
          <cell r="D5197">
            <v>11.18</v>
          </cell>
        </row>
        <row r="5198">
          <cell r="A5198">
            <v>97818</v>
          </cell>
          <cell r="B5198" t="str">
            <v>RECONSTRUÇÃO DE PAVIMENTO COM TRATAMENTO SUPERFICIAL DUPLO, COM EMULSÃO ASFÁLTICA RR-2C, COM CAPA SELANTE. AF_01/2018</v>
          </cell>
          <cell r="C5198" t="str">
            <v>M2</v>
          </cell>
          <cell r="D5198">
            <v>13.02</v>
          </cell>
        </row>
        <row r="5199">
          <cell r="A5199">
            <v>97820</v>
          </cell>
          <cell r="B5199" t="str">
            <v>RECONSTRUÇÃO DE PAVIMENTO COM TRATAMENTO SUPERFICIAL TRIPLO, COM EMULSÃO ASFÁLTICA RR-2C. AF_01/2018</v>
          </cell>
          <cell r="C5199" t="str">
            <v>M2</v>
          </cell>
          <cell r="D5199">
            <v>16.399999999999999</v>
          </cell>
        </row>
        <row r="5200">
          <cell r="A5200">
            <v>97821</v>
          </cell>
          <cell r="B5200" t="str">
            <v>RECONSTRUÇÃO DE PAVIMENTO COM TRATAMENTO SUPERFICIAL TRIPLO, COM EMULSÃO ASFÁLTICA RR-2C, COM BANHO DILUÍDO. AF_01/2018</v>
          </cell>
          <cell r="C5200" t="str">
            <v>M2</v>
          </cell>
          <cell r="D5200">
            <v>18.41</v>
          </cell>
        </row>
        <row r="5201">
          <cell r="A5201">
            <v>97822</v>
          </cell>
          <cell r="B5201" t="str">
            <v>RECONSTRUÇÃO DE PAVIMENTO COM TRATAMENTO SUPERFICIAL TRIPLO, COM EMULSÃO ASFÁLTICA RR-2C, COM CAPA SELANTE. AF_01/2018</v>
          </cell>
          <cell r="C5201" t="str">
            <v>M2</v>
          </cell>
          <cell r="D5201">
            <v>20.25</v>
          </cell>
        </row>
        <row r="5202">
          <cell r="A5202">
            <v>72947</v>
          </cell>
          <cell r="B5202" t="str">
            <v>SINALIZACAO HORIZONTAL COM TINTA RETRORREFLETIVA A BASE DE RESINA ACRILICA COM MICROESFERAS DE VIDRO</v>
          </cell>
          <cell r="C5202" t="str">
            <v>M2</v>
          </cell>
          <cell r="D5202">
            <v>10.8</v>
          </cell>
        </row>
        <row r="5203">
          <cell r="A5203">
            <v>83693</v>
          </cell>
          <cell r="B5203" t="str">
            <v>CAIACAO EM MEIO FIO</v>
          </cell>
          <cell r="C5203" t="str">
            <v>M2</v>
          </cell>
          <cell r="D5203">
            <v>3.22</v>
          </cell>
        </row>
        <row r="5204">
          <cell r="A5204" t="str">
            <v>73770/1</v>
          </cell>
          <cell r="B5204" t="str">
            <v>BARREIRA PRE-MOLDADA EXTERNA CONCRETO ARMADO 0,25X0,40X1,14M FCK=25MPA ACO CA-50 INCL VIGOTA HORIZONTAL MONTANTE A CADA 1,00M  FERROS DE LIGACAO E MATERIAIS.</v>
          </cell>
          <cell r="C5204" t="str">
            <v>M</v>
          </cell>
          <cell r="D5204">
            <v>488.64</v>
          </cell>
        </row>
        <row r="5205">
          <cell r="A5205" t="str">
            <v>73770/2</v>
          </cell>
          <cell r="B5205" t="str">
            <v>BARREIRA DUPLA PRE-MOL INTER CONCRETO ARMADO 0,15X0,65X0,77M FCK=25MPA ACO CA-50 INCL FERROS DE LIGACAO E MATERIAIS.</v>
          </cell>
          <cell r="C5205" t="str">
            <v>M</v>
          </cell>
          <cell r="D5205">
            <v>419.96</v>
          </cell>
        </row>
        <row r="5206">
          <cell r="A5206" t="str">
            <v>83696/1</v>
          </cell>
          <cell r="B5206" t="str">
            <v>PINTURA GUARDA-CORPO GUARDA-RODA E MURETA PROTECAO COM CAL EM PONTES EVIADUTOS MEDIDA PELO DOBRO DA AREA TOTAL (LARGURAXALTURA).</v>
          </cell>
          <cell r="C5206" t="str">
            <v>M2</v>
          </cell>
          <cell r="D5206">
            <v>4.8</v>
          </cell>
        </row>
        <row r="5207">
          <cell r="A5207">
            <v>72962</v>
          </cell>
          <cell r="B5207" t="str">
            <v>USINAGEM DE CBUQ COM CAP 50/70, PARA CAPA DE ROLAMENTO</v>
          </cell>
          <cell r="C5207" t="str">
            <v>T</v>
          </cell>
          <cell r="D5207">
            <v>314.44</v>
          </cell>
        </row>
        <row r="5208">
          <cell r="A5208">
            <v>72963</v>
          </cell>
          <cell r="B5208" t="str">
            <v>USINAGEM DE CBUQ COM CAP 50/70, PARA BINDER</v>
          </cell>
          <cell r="C5208" t="str">
            <v>T</v>
          </cell>
          <cell r="D5208">
            <v>263.47000000000003</v>
          </cell>
        </row>
        <row r="5209">
          <cell r="A5209" t="str">
            <v>73759/2</v>
          </cell>
          <cell r="B5209" t="str">
            <v>PRE-MISTURADO A FRIO COM EMULSAO RL-1C, INCLUSO USINAGEM E APLICACAO, EXCLUSIVE TRANSPORTE</v>
          </cell>
          <cell r="C5209" t="str">
            <v>M3</v>
          </cell>
          <cell r="D5209">
            <v>488.53</v>
          </cell>
        </row>
        <row r="5210">
          <cell r="A5210">
            <v>95990</v>
          </cell>
          <cell r="B5210" t="str">
            <v>CONSTRUÇÃO DE PAVIMENTO COM APLICAÇÃO DE CONCRETO BETUMINOSO USINADO A QUENTE (CBUQ), CAMADA DE ROLAMENTO, COM ESPESSURA DE 3,0 CM - EXCLUSIVE TRANSPORTE. AF_03/2017</v>
          </cell>
          <cell r="C5210" t="str">
            <v>M3</v>
          </cell>
          <cell r="D5210">
            <v>956.58</v>
          </cell>
        </row>
        <row r="5211">
          <cell r="A5211">
            <v>95992</v>
          </cell>
          <cell r="B5211" t="str">
            <v>CONSTRUÇÃO DE PAVIMENTO COM APLICAÇÃO DE CONCRETO BETUMINOSO USINADO A QUENTE (CBUQ), BINDER, COM ESPESSURA DE 3,0 CM - EXCLUSIVE TRANSPORTE. AF_03/2017</v>
          </cell>
          <cell r="C5211" t="str">
            <v>M3</v>
          </cell>
          <cell r="D5211">
            <v>896.04</v>
          </cell>
        </row>
        <row r="5212">
          <cell r="A5212">
            <v>95993</v>
          </cell>
          <cell r="B5212" t="str">
            <v>CONSTRUÇÃO DE PAVIMENTO COM APLICAÇÃO DE CONCRETO BETUMINOSO USINADO A QUENTE (CBUQ), CAMADA DE ROLAMENTO, COM ESPESSURA DE 4,0 CM - EXCLUSIVE TRANSPORTE. AF_03/2017</v>
          </cell>
          <cell r="C5212" t="str">
            <v>M3</v>
          </cell>
          <cell r="D5212">
            <v>926.44</v>
          </cell>
        </row>
        <row r="5213">
          <cell r="A5213">
            <v>95994</v>
          </cell>
          <cell r="B5213" t="str">
            <v>CONSTRUÇÃO DE PAVIMENTO COM APLICAÇÃO DE CONCRETO BETUMINOSO USINADO A QUENTE (CBUQ), BINDER, COM ESPESSURA DE 4,0 CM - EXCLUSIVE TRANSPORTE. AF_03/2017</v>
          </cell>
          <cell r="C5213" t="str">
            <v>M3</v>
          </cell>
          <cell r="D5213">
            <v>874.13</v>
          </cell>
        </row>
        <row r="5214">
          <cell r="A5214">
            <v>95995</v>
          </cell>
          <cell r="B5214" t="str">
            <v>CONSTRUÇÃO DE PAVIMENTO COM APLICAÇÃO DE CONCRETO BETUMINOSO USINADO A QUENTE (CBUQ), CAMADA DE ROLAMENTO, COM ESPESSURA DE 5,0 CM - EXCLUSIVE TRANSPORTE. AF_03/2017</v>
          </cell>
          <cell r="C5214" t="str">
            <v>M3</v>
          </cell>
          <cell r="D5214">
            <v>907.76</v>
          </cell>
        </row>
        <row r="5215">
          <cell r="A5215">
            <v>95996</v>
          </cell>
          <cell r="B5215" t="str">
            <v>CONSTRUÇÃO DE PAVIMENTO COM APLICAÇÃO DE CONCRETO BETUMINOSO USINADO A QUENTE (CBUQ), BINDER, COM ESPESSURA DE 5,0 CM - EXCLUSIVE TRANSPORTE. AF_03/2017</v>
          </cell>
          <cell r="C5215" t="str">
            <v>M3</v>
          </cell>
          <cell r="D5215">
            <v>860.56</v>
          </cell>
        </row>
        <row r="5216">
          <cell r="A5216">
            <v>95997</v>
          </cell>
          <cell r="B5216" t="str">
            <v>CONSTRUÇÃO DE PAVIMENTO COM APLICAÇÃO DE CONCRETO BETUMINOSO USINADO A QUENTE (CBUQ), CAMADA DE ROLAMENTO, COM ESPESSURA DE 6,0 CM - EXCLUSIVE TRANSPORTE. AF_03/2017</v>
          </cell>
          <cell r="C5216" t="str">
            <v>M3</v>
          </cell>
          <cell r="D5216">
            <v>896.23</v>
          </cell>
        </row>
        <row r="5217">
          <cell r="A5217">
            <v>95998</v>
          </cell>
          <cell r="B5217" t="str">
            <v>CONSTRUÇÃO DE PAVIMENTO COM APLICAÇÃO DE CONCRETO BETUMINOSO USINADO A QUENTE (CBUQ), BINDER, COM ESPESSURA DE 6,0 CM - EXCLUSIVE TRANSPORTE. AF_03/2017</v>
          </cell>
          <cell r="C5217" t="str">
            <v>M3</v>
          </cell>
          <cell r="D5217">
            <v>852.21</v>
          </cell>
        </row>
        <row r="5218">
          <cell r="A5218">
            <v>95999</v>
          </cell>
          <cell r="B5218" t="str">
            <v>CONSTRUÇÃO DE PAVIMENTO COM APLICAÇÃO DE CONCRETO BETUMINOSO USINADO A QUENTE (CBUQ), CAMADA DE ROLAMENTO, COM ESPESSURA DE 7,0 CM - EXCLUSIVE TRANSPORTE. AF_03/2017</v>
          </cell>
          <cell r="C5218" t="str">
            <v>M3</v>
          </cell>
          <cell r="D5218">
            <v>888.01</v>
          </cell>
        </row>
        <row r="5219">
          <cell r="A5219">
            <v>96000</v>
          </cell>
          <cell r="B5219" t="str">
            <v>CONSTRUÇÃO DE PAVIMENTO COM APLICAÇÃO DE CONCRETO BETUMINOSO USINADO A QUENTE (CBUQ), BINDER, COM ESPESSURA DE 7,0 CM - EXCLUSIVE TRANSPORTE. AF_03/2017</v>
          </cell>
          <cell r="C5219" t="str">
            <v>M3</v>
          </cell>
          <cell r="D5219">
            <v>846.24</v>
          </cell>
        </row>
        <row r="5220">
          <cell r="A5220">
            <v>96001</v>
          </cell>
          <cell r="B5220" t="str">
            <v>FRESAGEM DE PAVIMENTO ASFÁLTICO (PROFUNDIDADE ATÉ 5,0 CM), EM LOCAIS COM NIVEL BAIXO DE INTERFERÊNCIA. AF_03/2017</v>
          </cell>
          <cell r="C5220" t="str">
            <v>M2</v>
          </cell>
          <cell r="D5220">
            <v>5.24</v>
          </cell>
        </row>
        <row r="5221">
          <cell r="A5221">
            <v>96002</v>
          </cell>
          <cell r="B5221" t="str">
            <v>FRESAGEM DE PAVIMENTO ASFÁLTICO (PROFUNDIDADE ATÉ 5,0 CM), EM LOCAIS COM NIVEL ALTO DE INTERFERÊNCIA. AF_03/2017</v>
          </cell>
          <cell r="C5221" t="str">
            <v>M2</v>
          </cell>
          <cell r="D5221">
            <v>6.03</v>
          </cell>
        </row>
        <row r="5222">
          <cell r="A5222">
            <v>96393</v>
          </cell>
          <cell r="B5222" t="str">
            <v>USINAGEM DE BRITA GRADUADA SIMPLES, UTILIZANDO BRITA COMERCIAL COM USINA 300 T/H. AF_06/2017</v>
          </cell>
          <cell r="C5222" t="str">
            <v>M3</v>
          </cell>
          <cell r="D5222">
            <v>111.15</v>
          </cell>
        </row>
        <row r="5223">
          <cell r="A5223">
            <v>96394</v>
          </cell>
          <cell r="B5223" t="str">
            <v>USINAGEM DE BRITA GRADUADA TRATADA COM CIMENTO, UTILIZANDO BRITA COMERCIAL COM USINA 300 T/H. AF_06/2017</v>
          </cell>
          <cell r="C5223" t="str">
            <v>M3</v>
          </cell>
          <cell r="D5223">
            <v>149.09</v>
          </cell>
        </row>
        <row r="5224">
          <cell r="A5224">
            <v>96395</v>
          </cell>
          <cell r="B5224" t="str">
            <v>USINAGEM DE CONCRETO PARA COMPACTAÇÃO COM ROLO, UTILIZANDO BRITA COMERCIAL. AF_06/2017</v>
          </cell>
          <cell r="C5224" t="str">
            <v>M3</v>
          </cell>
          <cell r="D5224">
            <v>165.35</v>
          </cell>
        </row>
        <row r="5225">
          <cell r="A5225">
            <v>73445</v>
          </cell>
          <cell r="B5225" t="str">
            <v>CAIACAO INT OU EXT SOBRE REVESTIMENTO LISO C/ADOCAO DE FIXADOR COM    COM DUAS DEMAOS</v>
          </cell>
          <cell r="C5225" t="str">
            <v>M2</v>
          </cell>
          <cell r="D5225">
            <v>7.8</v>
          </cell>
        </row>
        <row r="5226">
          <cell r="A5226">
            <v>73446</v>
          </cell>
          <cell r="B5226" t="str">
            <v>PINTURA DE SUPERFICIE C/TINTA GRAFITE</v>
          </cell>
          <cell r="C5226" t="str">
            <v>M2</v>
          </cell>
          <cell r="D5226">
            <v>17.440000000000001</v>
          </cell>
        </row>
        <row r="5227">
          <cell r="A5227" t="str">
            <v>74133/1</v>
          </cell>
          <cell r="B5227" t="str">
            <v>EMASSAMENTO COM MASSA A OLEO, UMA DEMAO</v>
          </cell>
          <cell r="C5227" t="str">
            <v>M2</v>
          </cell>
          <cell r="D5227">
            <v>14.73</v>
          </cell>
        </row>
        <row r="5228">
          <cell r="A5228" t="str">
            <v>74133/2</v>
          </cell>
          <cell r="B5228" t="str">
            <v>EMASSAMENTO COM MASSA A OLEO, DUAS DEMAOS</v>
          </cell>
          <cell r="C5228" t="str">
            <v>M2</v>
          </cell>
          <cell r="D5228">
            <v>18.420000000000002</v>
          </cell>
        </row>
        <row r="5229">
          <cell r="A5229">
            <v>79462</v>
          </cell>
          <cell r="B5229" t="str">
            <v>EMASSAMENTO COM MASSA EPOXI, 2 DEMAOS</v>
          </cell>
          <cell r="C5229" t="str">
            <v>M2</v>
          </cell>
          <cell r="D5229">
            <v>46.6</v>
          </cell>
        </row>
        <row r="5230">
          <cell r="A5230" t="str">
            <v>79494/1</v>
          </cell>
          <cell r="B5230" t="str">
            <v>PINTURA DE QUADRO ESCOLAR COM TINTA ESMALTE ACABAMENTO FOSCO, DUAS DEMAOS SOBRE MASSA ACRILICA</v>
          </cell>
          <cell r="C5230" t="str">
            <v>M2</v>
          </cell>
          <cell r="D5230">
            <v>10.6</v>
          </cell>
        </row>
        <row r="5231">
          <cell r="A5231">
            <v>84651</v>
          </cell>
          <cell r="B5231" t="str">
            <v>PINTURA COM TINTA IMPERMEAVEL MINERAL EM PO, DUAS DEMAOS</v>
          </cell>
          <cell r="C5231" t="str">
            <v>M2</v>
          </cell>
          <cell r="D5231">
            <v>8.69</v>
          </cell>
        </row>
        <row r="5232">
          <cell r="A5232">
            <v>88411</v>
          </cell>
          <cell r="B5232" t="str">
            <v>APLICAÇÃO MANUAL DE FUNDO SELADOR ACRÍLICO EM PANOS COM PRESENÇA DE VÃOS DE EDIFÍCIOS DE MÚLTIPLOS PAVIMENTOS. AF_06/2014</v>
          </cell>
          <cell r="C5232" t="str">
            <v>M2</v>
          </cell>
          <cell r="D5232">
            <v>1.68</v>
          </cell>
        </row>
        <row r="5233">
          <cell r="A5233">
            <v>88412</v>
          </cell>
          <cell r="B5233" t="str">
            <v>APLICAÇÃO MANUAL DE FUNDO SELADOR ACRÍLICO EM PANOS CEGOS DE FACHADA (SEM PRESENÇA DE VÃOS) DE EDIFÍCIOS DE MÚLTIPLOS PAVIMENTOS. AF_06/2014</v>
          </cell>
          <cell r="C5233" t="str">
            <v>M2</v>
          </cell>
          <cell r="D5233">
            <v>1.17</v>
          </cell>
        </row>
        <row r="5234">
          <cell r="A5234">
            <v>88413</v>
          </cell>
          <cell r="B5234" t="str">
            <v>APLICAÇÃO MANUAL DE FUNDO SELADOR ACRÍLICO EM SUPERFÍCIES EXTERNAS DE SACADA DE EDIFÍCIOS DE MÚLTIPLOS PAVIMENTOS. AF_06/2014</v>
          </cell>
          <cell r="C5234" t="str">
            <v>M2</v>
          </cell>
          <cell r="D5234">
            <v>2.7</v>
          </cell>
        </row>
        <row r="5235">
          <cell r="A5235">
            <v>88414</v>
          </cell>
          <cell r="B5235" t="str">
            <v>APLICAÇÃO MANUAL DE FUNDO SELADOR ACRÍLICO EM SUPERFÍCIES INTERNAS DA SACADA DE EDIFÍCIOS DE MÚLTIPLOS PAVIMENTOS. AF_06/2014</v>
          </cell>
          <cell r="C5235" t="str">
            <v>M2</v>
          </cell>
          <cell r="D5235">
            <v>3.02</v>
          </cell>
        </row>
        <row r="5236">
          <cell r="A5236">
            <v>88415</v>
          </cell>
          <cell r="B5236" t="str">
            <v>APLICAÇÃO MANUAL DE FUNDO SELADOR ACRÍLICO EM PAREDES EXTERNAS DE CASAS. AF_06/2014</v>
          </cell>
          <cell r="C5236" t="str">
            <v>M2</v>
          </cell>
          <cell r="D5236">
            <v>1.84</v>
          </cell>
        </row>
        <row r="5237">
          <cell r="A5237">
            <v>88416</v>
          </cell>
          <cell r="B5237" t="str">
            <v>APLICAÇÃO MANUAL DE PINTURA COM TINTA TEXTURIZADA ACRÍLICA EM PANOS COM PRESENÇA DE VÃOS DE EDIFÍCIOS DE MÚLTIPLOS PAVIMENTOS, UMA COR. AF_06/2014</v>
          </cell>
          <cell r="C5237" t="str">
            <v>M2</v>
          </cell>
          <cell r="D5237">
            <v>14.91</v>
          </cell>
        </row>
        <row r="5238">
          <cell r="A5238">
            <v>88417</v>
          </cell>
          <cell r="B5238" t="str">
            <v>APLICAÇÃO MANUAL DE PINTURA COM TINTA TEXTURIZADA ACRÍLICA EM PANOS CEGOS DE FACHADA (SEM PRESENÇA DE VÃOS) DE EDIFÍCIOS DE MÚLTIPLOS PAVIMENTOS, UMA COR. AF_06/2014</v>
          </cell>
          <cell r="C5238" t="str">
            <v>M2</v>
          </cell>
          <cell r="D5238">
            <v>13.12</v>
          </cell>
        </row>
        <row r="5239">
          <cell r="A5239">
            <v>88420</v>
          </cell>
          <cell r="B5239" t="str">
            <v>APLICAÇÃO MANUAL DE PINTURA COM TINTA TEXTURIZADA ACRÍLICA EM SUPERFÍCIES EXTERNAS DE SACADA DE EDIFÍCIOS DE MÚLTIPLOS PAVIMENTOS, UMA COR. AF_06/2014</v>
          </cell>
          <cell r="C5239" t="str">
            <v>M2</v>
          </cell>
          <cell r="D5239">
            <v>18.54</v>
          </cell>
        </row>
        <row r="5240">
          <cell r="A5240">
            <v>88421</v>
          </cell>
          <cell r="B5240" t="str">
            <v>APLICAÇÃO MANUAL DE PINTURA COM TINTA TEXTURIZADA ACRÍLICA EM SUPERFÍCIES INTERNAS DA SACADA DE EDIFÍCIOS DE MÚLTIPLOS PAVIMENTOS, UMA COR. AF_06/2014</v>
          </cell>
          <cell r="C5240" t="str">
            <v>M2</v>
          </cell>
          <cell r="D5240">
            <v>19.68</v>
          </cell>
        </row>
        <row r="5241">
          <cell r="A5241">
            <v>88423</v>
          </cell>
          <cell r="B5241" t="str">
            <v>APLICAÇÃO MANUAL DE PINTURA COM TINTA TEXTURIZADA ACRÍLICA EM PAREDES EXTERNAS DE CASAS, UMA COR. AF_06/2014</v>
          </cell>
          <cell r="C5241" t="str">
            <v>M2</v>
          </cell>
          <cell r="D5241">
            <v>15.47</v>
          </cell>
        </row>
        <row r="5242">
          <cell r="A5242">
            <v>88424</v>
          </cell>
          <cell r="B5242" t="str">
            <v>APLICAÇÃO MANUAL DE PINTURA COM TINTA TEXTURIZADA ACRÍLICA EM PANOS COM PRESENÇA DE VÃOS DE EDIFÍCIOS DE MÚLTIPLOS PAVIMENTOS, DUAS CORES. AF_06/2014</v>
          </cell>
          <cell r="C5242" t="str">
            <v>M2</v>
          </cell>
          <cell r="D5242">
            <v>17.38</v>
          </cell>
        </row>
        <row r="5243">
          <cell r="A5243">
            <v>88426</v>
          </cell>
          <cell r="B5243" t="str">
            <v>APLICAÇÃO MANUAL DE PINTURA COM TINTA TEXTURIZADA ACRÍLICA EM PANOS CEGOS DE FACHADA (SEM PRESENÇA DE VÃOS) DE EDIFÍCIOS DE MÚLTIPLOS PAVIMENTOS, DUAS CORES. AF_06/2014</v>
          </cell>
          <cell r="C5243" t="str">
            <v>M2</v>
          </cell>
          <cell r="D5243">
            <v>14.27</v>
          </cell>
        </row>
        <row r="5244">
          <cell r="A5244">
            <v>88428</v>
          </cell>
          <cell r="B5244" t="str">
            <v>APLICAÇÃO MANUAL DE PINTURA COM TINTA TEXTURIZADA ACRÍLICA EM SUPERFÍCIES EXTERNAS DE SACADA DE EDIFÍCIOS DE MÚLTIPLOS PAVIMENTOS, DUAS CORES. AF_06/2014</v>
          </cell>
          <cell r="C5244" t="str">
            <v>M2</v>
          </cell>
          <cell r="D5244">
            <v>23.61</v>
          </cell>
        </row>
        <row r="5245">
          <cell r="A5245">
            <v>88429</v>
          </cell>
          <cell r="B5245" t="str">
            <v>APLICAÇÃO MANUAL DE PINTURA COM TINTA TEXTURIZADA ACRÍLICA EM SUPERFÍCIES INTERNAS DA SACADA DE EDIFÍCIOS DE MÚLTIPLOS PAVIMENTOS, DUAS CORES. AF_06/2014</v>
          </cell>
          <cell r="C5245" t="str">
            <v>M2</v>
          </cell>
          <cell r="D5245">
            <v>25.61</v>
          </cell>
        </row>
        <row r="5246">
          <cell r="A5246">
            <v>88431</v>
          </cell>
          <cell r="B5246" t="str">
            <v>APLICAÇÃO MANUAL DE PINTURA COM TINTA TEXTURIZADA ACRÍLICA EM PAREDES EXTERNAS DE CASAS, DUAS CORES. AF_06/2014</v>
          </cell>
          <cell r="C5246" t="str">
            <v>M2</v>
          </cell>
          <cell r="D5246">
            <v>18.350000000000001</v>
          </cell>
        </row>
        <row r="5247">
          <cell r="A5247">
            <v>88432</v>
          </cell>
          <cell r="B5247" t="str">
            <v>APLICAÇÃO MANUAL DE PINTURA COM TINTA TEXTURIZADA ACRÍLICA EM MOLDURAS DE EPS, PRÉ-FABRICADOS, OU OUTROS. AF_06/2014</v>
          </cell>
          <cell r="C5247" t="str">
            <v>M2</v>
          </cell>
          <cell r="D5247">
            <v>13.09</v>
          </cell>
        </row>
        <row r="5248">
          <cell r="A5248">
            <v>88482</v>
          </cell>
          <cell r="B5248" t="str">
            <v>APLICAÇÃO DE FUNDO SELADOR LÁTEX PVA EM TETO, UMA DEMÃO. AF_06/2014</v>
          </cell>
          <cell r="C5248" t="str">
            <v>M2</v>
          </cell>
          <cell r="D5248">
            <v>2.04</v>
          </cell>
        </row>
        <row r="5249">
          <cell r="A5249">
            <v>88483</v>
          </cell>
          <cell r="B5249" t="str">
            <v>APLICAÇÃO DE FUNDO SELADOR LÁTEX PVA EM PAREDES, UMA DEMÃO. AF_06/2014</v>
          </cell>
          <cell r="C5249" t="str">
            <v>M2</v>
          </cell>
          <cell r="D5249">
            <v>1.83</v>
          </cell>
        </row>
        <row r="5250">
          <cell r="A5250">
            <v>88484</v>
          </cell>
          <cell r="B5250" t="str">
            <v>APLICAÇÃO DE FUNDO SELADOR ACRÍLICO EM TETO, UMA DEMÃO. AF_06/2014</v>
          </cell>
          <cell r="C5250" t="str">
            <v>M2</v>
          </cell>
          <cell r="D5250">
            <v>1.86</v>
          </cell>
        </row>
        <row r="5251">
          <cell r="A5251">
            <v>88485</v>
          </cell>
          <cell r="B5251" t="str">
            <v>APLICAÇÃO DE FUNDO SELADOR ACRÍLICO EM PAREDES, UMA DEMÃO. AF_06/2014</v>
          </cell>
          <cell r="C5251" t="str">
            <v>M2</v>
          </cell>
          <cell r="D5251">
            <v>1.56</v>
          </cell>
        </row>
        <row r="5252">
          <cell r="A5252">
            <v>88486</v>
          </cell>
          <cell r="B5252" t="str">
            <v>APLICAÇÃO MANUAL DE PINTURA COM TINTA LÁTEX PVA EM TETO, DUAS DEMÃOS. AF_06/2014</v>
          </cell>
          <cell r="C5252" t="str">
            <v>M2</v>
          </cell>
          <cell r="D5252">
            <v>9.61</v>
          </cell>
        </row>
        <row r="5253">
          <cell r="A5253">
            <v>88487</v>
          </cell>
          <cell r="B5253" t="str">
            <v>APLICAÇÃO MANUAL DE PINTURA COM TINTA LÁTEX PVA EM PAREDES, DUAS DEMÃOS. AF_06/2014</v>
          </cell>
          <cell r="C5253" t="str">
            <v>M2</v>
          </cell>
          <cell r="D5253">
            <v>8.65</v>
          </cell>
        </row>
        <row r="5254">
          <cell r="A5254">
            <v>88488</v>
          </cell>
          <cell r="B5254" t="str">
            <v>APLICAÇÃO MANUAL DE PINTURA COM TINTA LÁTEX ACRÍLICA EM TETO, DUAS DEMÃOS. AF_06/2014</v>
          </cell>
          <cell r="C5254" t="str">
            <v>M2</v>
          </cell>
          <cell r="D5254">
            <v>12.28</v>
          </cell>
        </row>
        <row r="5255">
          <cell r="A5255">
            <v>88489</v>
          </cell>
          <cell r="B5255" t="str">
            <v>APLICAÇÃO MANUAL DE PINTURA COM TINTA LÁTEX ACRÍLICA EM PAREDES, DUAS DEMÃOS. AF_06/2014</v>
          </cell>
          <cell r="C5255" t="str">
            <v>M2</v>
          </cell>
          <cell r="D5255">
            <v>10.91</v>
          </cell>
        </row>
        <row r="5256">
          <cell r="A5256">
            <v>88490</v>
          </cell>
          <cell r="B5256" t="str">
            <v>APLICAÇÃO MECÂNICA DE PINTURA COM TINTA LÁTEX PVA EM TETO, DUAS DEMÃOS. AF_06/2014</v>
          </cell>
          <cell r="C5256" t="str">
            <v>M2</v>
          </cell>
          <cell r="D5256">
            <v>7.17</v>
          </cell>
        </row>
        <row r="5257">
          <cell r="A5257">
            <v>88491</v>
          </cell>
          <cell r="B5257" t="str">
            <v>APLICAÇÃO MECÂNICA DE PINTURA COM TINTA LÁTEX PVA EM PAREDES, DUAS DEMÃOS. AF_06/2014</v>
          </cell>
          <cell r="C5257" t="str">
            <v>M2</v>
          </cell>
          <cell r="D5257">
            <v>6.94</v>
          </cell>
        </row>
        <row r="5258">
          <cell r="A5258">
            <v>88492</v>
          </cell>
          <cell r="B5258" t="str">
            <v>APLICAÇÃO MECÂNICA DE PINTURA COM TINTA LÁTEX ACRÍLICA EM TETO, DUAS DEMÃOS. AF_06/2014</v>
          </cell>
          <cell r="C5258" t="str">
            <v>M2</v>
          </cell>
          <cell r="D5258">
            <v>8.58</v>
          </cell>
        </row>
        <row r="5259">
          <cell r="A5259">
            <v>88493</v>
          </cell>
          <cell r="B5259" t="str">
            <v>APLICAÇÃO MECÂNICA DE PINTURA COM TINTA LÁTEX ACRÍLICA EM PAREDES, DUAS DEMÃOS. AF_06/2014</v>
          </cell>
          <cell r="C5259" t="str">
            <v>M2</v>
          </cell>
          <cell r="D5259">
            <v>8.24</v>
          </cell>
        </row>
        <row r="5260">
          <cell r="A5260">
            <v>88494</v>
          </cell>
          <cell r="B5260" t="str">
            <v>APLICAÇÃO E LIXAMENTO DE MASSA LÁTEX EM TETO, UMA DEMÃO. AF_06/2014</v>
          </cell>
          <cell r="C5260" t="str">
            <v>M2</v>
          </cell>
          <cell r="D5260">
            <v>14.41</v>
          </cell>
        </row>
        <row r="5261">
          <cell r="A5261">
            <v>88495</v>
          </cell>
          <cell r="B5261" t="str">
            <v>APLICAÇÃO E LIXAMENTO DE MASSA LÁTEX EM PAREDES, UMA DEMÃO. AF_06/2014</v>
          </cell>
          <cell r="C5261" t="str">
            <v>M2</v>
          </cell>
          <cell r="D5261">
            <v>7.83</v>
          </cell>
        </row>
        <row r="5262">
          <cell r="A5262">
            <v>88496</v>
          </cell>
          <cell r="B5262" t="str">
            <v>APLICAÇÃO E LIXAMENTO DE MASSA LÁTEX EM TETO, DUAS DEMÃOS. AF_06/2014</v>
          </cell>
          <cell r="C5262" t="str">
            <v>M2</v>
          </cell>
          <cell r="D5262">
            <v>19.57</v>
          </cell>
        </row>
        <row r="5263">
          <cell r="A5263">
            <v>88497</v>
          </cell>
          <cell r="B5263" t="str">
            <v>APLICAÇÃO E LIXAMENTO DE MASSA LÁTEX EM PAREDES, DUAS DEMÃOS. AF_06/2014</v>
          </cell>
          <cell r="C5263" t="str">
            <v>M2</v>
          </cell>
          <cell r="D5263">
            <v>10.79</v>
          </cell>
        </row>
        <row r="5264">
          <cell r="A5264">
            <v>95305</v>
          </cell>
          <cell r="B5264" t="str">
            <v>TEXTURA ACRÍLICA, APLICAÇÃO MANUAL EM PAREDE, UMA DEMÃO. AF_09/2016</v>
          </cell>
          <cell r="C5264" t="str">
            <v>M2</v>
          </cell>
          <cell r="D5264">
            <v>11.33</v>
          </cell>
        </row>
        <row r="5265">
          <cell r="A5265">
            <v>95306</v>
          </cell>
          <cell r="B5265" t="str">
            <v>TEXTURA ACRÍLICA, APLICAÇÃO MANUAL EM TETO, UMA DEMÃO. AF_09/2016</v>
          </cell>
          <cell r="C5265" t="str">
            <v>M2</v>
          </cell>
          <cell r="D5265">
            <v>13.08</v>
          </cell>
        </row>
        <row r="5266">
          <cell r="A5266">
            <v>95622</v>
          </cell>
          <cell r="B5266" t="str">
            <v>APLICAÇÃO MANUAL DE TINTA LÁTEX ACRÍLICA EM PANOS COM PRESENÇA DE VÃOS DE EDIFÍCIOS DE MÚLTIPLOS PAVIMENTOS, DUAS DEMÃOS. AF_11/2016</v>
          </cell>
          <cell r="C5266" t="str">
            <v>M2</v>
          </cell>
          <cell r="D5266">
            <v>10.84</v>
          </cell>
        </row>
        <row r="5267">
          <cell r="A5267">
            <v>95623</v>
          </cell>
          <cell r="B5267" t="str">
            <v>APLICAÇÃO MANUAL DE TINTA LÁTEX ACRÍLICA EM PANOS SEM PRESENÇA DE VÃOS DE EDIFÍCIOS DE MÚLTIPLOS PAVIMENTOS, DUAS DEMÃOS. AF_11/2016</v>
          </cell>
          <cell r="C5267" t="str">
            <v>M2</v>
          </cell>
          <cell r="D5267">
            <v>8.39</v>
          </cell>
        </row>
        <row r="5268">
          <cell r="A5268">
            <v>95624</v>
          </cell>
          <cell r="B5268" t="str">
            <v>APLICAÇÃO MANUAL DE TINTA LÁTEX ACRÍLICA EM SUPERFÍCIES EXTERNAS DE SACADA DE EDIFÍCIOS DE MÚLTIPLOS PAVIMENTOS, DUAS DEMÃOS. AF_11/2016</v>
          </cell>
          <cell r="C5268" t="str">
            <v>M2</v>
          </cell>
          <cell r="D5268">
            <v>15.83</v>
          </cell>
        </row>
        <row r="5269">
          <cell r="A5269">
            <v>95625</v>
          </cell>
          <cell r="B5269" t="str">
            <v>APLICAÇÃO MANUAL DE TINTA LÁTEX ACRÍLICA EM SUPERFÍCIES INTERNAS DE SACADA DE EDIFÍCIOS DE MÚLTIPLOS PAVIMENTOS, DUAS DEMÃOS. AF_11/2016</v>
          </cell>
          <cell r="C5269" t="str">
            <v>M2</v>
          </cell>
          <cell r="D5269">
            <v>17.399999999999999</v>
          </cell>
        </row>
        <row r="5270">
          <cell r="A5270">
            <v>95626</v>
          </cell>
          <cell r="B5270" t="str">
            <v>APLICAÇÃO MANUAL DE TINTA LÁTEX ACRÍLICA EM PAREDE EXTERNAS DE CASAS, DUAS DEMÃOS. AF_11/2016</v>
          </cell>
          <cell r="C5270" t="str">
            <v>M2</v>
          </cell>
          <cell r="D5270">
            <v>11.63</v>
          </cell>
        </row>
        <row r="5271">
          <cell r="A5271">
            <v>96126</v>
          </cell>
          <cell r="B5271" t="str">
            <v>APLICAÇÃO MANUAL DE MASSA ACRÍLICA EM PANOS DE FACHADA COM PRESENÇA DE VÃOS, DE EDIFÍCIOS DE MÚLTIPLOS PAVIMENTOS, UMA DEMÃO. AF_05/2017</v>
          </cell>
          <cell r="C5271" t="str">
            <v>M2</v>
          </cell>
          <cell r="D5271">
            <v>13.01</v>
          </cell>
        </row>
        <row r="5272">
          <cell r="A5272">
            <v>96127</v>
          </cell>
          <cell r="B5272" t="str">
            <v>APLICAÇÃO MANUAL DE MASSA ACRÍLICA EM PANOS DE FACHADA SEM PRESENÇA DE VÃOS, DE EDIFÍCIOS DE MÚLTIPLOS PAVIMENTOS, UMA DEMÃO. AF_05/2017</v>
          </cell>
          <cell r="C5272" t="str">
            <v>M2</v>
          </cell>
          <cell r="D5272">
            <v>9.9499999999999993</v>
          </cell>
        </row>
        <row r="5273">
          <cell r="A5273">
            <v>96128</v>
          </cell>
          <cell r="B5273" t="str">
            <v>APLICAÇÃO MANUAL DE MASSA ACRÍLICA EM SUPERFÍCIES EXTERNAS DE SACADA DE EDIFÍCIOS DE MÚLTIPLOS PAVIMENTOS, UMA DEMÃO. AF_05/2017</v>
          </cell>
          <cell r="C5273" t="str">
            <v>M2</v>
          </cell>
          <cell r="D5273">
            <v>19.22</v>
          </cell>
        </row>
        <row r="5274">
          <cell r="A5274">
            <v>96129</v>
          </cell>
          <cell r="B5274" t="str">
            <v>APLICAÇÃO MANUAL DE MASSA ACRÍLICA EM SUPERFÍCIES INTERNAS DE SACADA DE EDIFÍCIOS DE MÚLTIPLOS PAVIMENTOS, UMA DEMÃO. AF_05/2017</v>
          </cell>
          <cell r="C5274" t="str">
            <v>M2</v>
          </cell>
          <cell r="D5274">
            <v>21.2</v>
          </cell>
        </row>
        <row r="5275">
          <cell r="A5275">
            <v>96130</v>
          </cell>
          <cell r="B5275" t="str">
            <v>APLICAÇÃO MANUAL DE MASSA ACRÍLICA EM PAREDES EXTERNAS DE CASAS, UMA DEMÃO. AF_05/2017</v>
          </cell>
          <cell r="C5275" t="str">
            <v>M2</v>
          </cell>
          <cell r="D5275">
            <v>13.98</v>
          </cell>
        </row>
        <row r="5276">
          <cell r="A5276">
            <v>96131</v>
          </cell>
          <cell r="B5276" t="str">
            <v>APLICAÇÃO MANUAL DE MASSA ACRÍLICA EM PANOS DE FACHADA COM PRESENÇA DE VÃOS, DE EDIFÍCIOS DE MÚLTIPLOS PAVIMENTOS, DUAS DEMÃOS. AF_05/2017</v>
          </cell>
          <cell r="C5276" t="str">
            <v>M2</v>
          </cell>
          <cell r="D5276">
            <v>17.98</v>
          </cell>
        </row>
        <row r="5277">
          <cell r="A5277">
            <v>96132</v>
          </cell>
          <cell r="B5277" t="str">
            <v>APLICAÇÃO MANUAL DE MASSA ACRÍLICA EM PANOS DE FACHADA SEM PRESENÇA DE VÃOS, DE EDIFÍCIOS DE MÚLTIPLOS PAVIMENTOS, DUAS DEMÃOS. AF_05/2017</v>
          </cell>
          <cell r="C5277" t="str">
            <v>M2</v>
          </cell>
          <cell r="D5277">
            <v>13.9</v>
          </cell>
        </row>
        <row r="5278">
          <cell r="A5278">
            <v>96133</v>
          </cell>
          <cell r="B5278" t="str">
            <v>APLICAÇÃO MANUAL DE MASSA ACRÍLICA EM SUPERFÍCIES EXTERNAS DE SACADA DE EDIFÍCIOS DE MÚLTIPLOS PAVIMENTOS, DUAS DEMÃOS. AF_05/2017</v>
          </cell>
          <cell r="C5278" t="str">
            <v>M2</v>
          </cell>
          <cell r="D5278">
            <v>26.23</v>
          </cell>
        </row>
        <row r="5279">
          <cell r="A5279">
            <v>96134</v>
          </cell>
          <cell r="B5279" t="str">
            <v>APLICAÇÃO MANUAL DE MASSA ACRÍLICA EM SUPERFÍCIES INTERNAS DE SACADA DE EDIFÍCIOS DE MÚLTIPLOS PAVIMENTOS, DUAS DEMÃOS. AF_05/2017</v>
          </cell>
          <cell r="C5279" t="str">
            <v>M2</v>
          </cell>
          <cell r="D5279">
            <v>28.86</v>
          </cell>
        </row>
        <row r="5280">
          <cell r="A5280">
            <v>96135</v>
          </cell>
          <cell r="B5280" t="str">
            <v>APLICAÇÃO MANUAL DE MASSA ACRÍLICA EM PAREDES EXTERNAS DE CASAS, DUAS DEMÃOS. AF_05/2017</v>
          </cell>
          <cell r="C5280" t="str">
            <v>M2</v>
          </cell>
          <cell r="D5280">
            <v>19.29</v>
          </cell>
        </row>
        <row r="5281">
          <cell r="A5281">
            <v>79460</v>
          </cell>
          <cell r="B5281" t="str">
            <v>PINTURA EPOXI, DUAS DEMAOS</v>
          </cell>
          <cell r="C5281" t="str">
            <v>M2</v>
          </cell>
          <cell r="D5281">
            <v>37.619999999999997</v>
          </cell>
        </row>
        <row r="5282">
          <cell r="A5282">
            <v>79465</v>
          </cell>
          <cell r="B5282" t="str">
            <v>PINTURA COM TINTA A BASE DE BORRACHA CLORADA, 2 DEMAOS</v>
          </cell>
          <cell r="C5282" t="str">
            <v>M2</v>
          </cell>
          <cell r="D5282">
            <v>38.24</v>
          </cell>
        </row>
        <row r="5283">
          <cell r="A5283" t="str">
            <v>79514/1</v>
          </cell>
          <cell r="B5283" t="str">
            <v>PINTURA EPOXI, TRES DEMAOS</v>
          </cell>
          <cell r="C5283" t="str">
            <v>M2</v>
          </cell>
          <cell r="D5283">
            <v>52.56</v>
          </cell>
        </row>
        <row r="5284">
          <cell r="A5284">
            <v>84647</v>
          </cell>
          <cell r="B5284" t="str">
            <v>PINTURA EPOXI INCLUSO EMASSAMENTO E FUNDO PREPARADOR</v>
          </cell>
          <cell r="C5284" t="str">
            <v>M2</v>
          </cell>
          <cell r="D5284">
            <v>119.83</v>
          </cell>
        </row>
        <row r="5285">
          <cell r="A5285">
            <v>84656</v>
          </cell>
          <cell r="B5285" t="str">
            <v>TRATAMENTO EM  CONCRETO COM ESTUQUE E LIXAMENTO</v>
          </cell>
          <cell r="C5285" t="str">
            <v>M2</v>
          </cell>
          <cell r="D5285">
            <v>27.97</v>
          </cell>
        </row>
        <row r="5286">
          <cell r="A5286">
            <v>6082</v>
          </cell>
          <cell r="B5286" t="str">
            <v>PINTURA EM VERNIZ SINTETICO BRILHANTE EM MADEIRA, TRES DEMAOS</v>
          </cell>
          <cell r="C5286" t="str">
            <v>M2</v>
          </cell>
          <cell r="D5286">
            <v>14.72</v>
          </cell>
        </row>
        <row r="5287">
          <cell r="A5287">
            <v>40905</v>
          </cell>
          <cell r="B5287" t="str">
            <v>VERNIZ SINTETICO EM MADEIRA, DUAS DEMAOS</v>
          </cell>
          <cell r="C5287" t="str">
            <v>M2</v>
          </cell>
          <cell r="D5287">
            <v>18.47</v>
          </cell>
        </row>
        <row r="5288">
          <cell r="A5288" t="str">
            <v>73739/1</v>
          </cell>
          <cell r="B5288" t="str">
            <v>PINTURA ESMALTE ACETINADO EM MADEIRA, DUAS DEMAOS</v>
          </cell>
          <cell r="C5288" t="str">
            <v>M2</v>
          </cell>
          <cell r="D5288">
            <v>14.56</v>
          </cell>
        </row>
        <row r="5289">
          <cell r="A5289" t="str">
            <v>74065/1</v>
          </cell>
          <cell r="B5289" t="str">
            <v>PINTURA ESMALTE FOSCO PARA MADEIRA, DUAS DEMAOS, SOBRE FUNDO NIVELADOR BRANCO</v>
          </cell>
          <cell r="C5289" t="str">
            <v>M2</v>
          </cell>
          <cell r="D5289">
            <v>20.64</v>
          </cell>
        </row>
        <row r="5290">
          <cell r="A5290" t="str">
            <v>74065/2</v>
          </cell>
          <cell r="B5290" t="str">
            <v>PINTURA ESMALTE ACETINADO PARA MADEIRA, DUAS DEMAOS, SOBRE FUNDO NIVELADOR BRANCO</v>
          </cell>
          <cell r="C5290" t="str">
            <v>M2</v>
          </cell>
          <cell r="D5290">
            <v>20.3</v>
          </cell>
        </row>
        <row r="5291">
          <cell r="A5291" t="str">
            <v>74065/3</v>
          </cell>
          <cell r="B5291" t="str">
            <v>PINTURA ESMALTE BRILHANTE PARA MADEIRA, DUAS DEMAOS, SOBRE FUNDO NIVELADOR BRANCO</v>
          </cell>
          <cell r="C5291" t="str">
            <v>M2</v>
          </cell>
          <cell r="D5291">
            <v>20.2</v>
          </cell>
        </row>
        <row r="5292">
          <cell r="A5292">
            <v>79463</v>
          </cell>
          <cell r="B5292" t="str">
            <v>PINTURA A OLEO, 1 DEMAO</v>
          </cell>
          <cell r="C5292" t="str">
            <v>M2</v>
          </cell>
          <cell r="D5292">
            <v>12.39</v>
          </cell>
        </row>
        <row r="5293">
          <cell r="A5293">
            <v>79464</v>
          </cell>
          <cell r="B5293" t="str">
            <v>PINTURA A OLEO, 2 DEMAOS</v>
          </cell>
          <cell r="C5293" t="str">
            <v>M2</v>
          </cell>
          <cell r="D5293">
            <v>16.53</v>
          </cell>
        </row>
        <row r="5294">
          <cell r="A5294">
            <v>79466</v>
          </cell>
          <cell r="B5294" t="str">
            <v>PINTURA COM VERNIZ POLIURETANO, 2 DEMAOS</v>
          </cell>
          <cell r="C5294" t="str">
            <v>M2</v>
          </cell>
          <cell r="D5294">
            <v>15.9</v>
          </cell>
        </row>
        <row r="5295">
          <cell r="A5295" t="str">
            <v>79497/1</v>
          </cell>
          <cell r="B5295" t="str">
            <v>PINTURA A OLEO, 3 DEMAOS</v>
          </cell>
          <cell r="C5295" t="str">
            <v>M2</v>
          </cell>
          <cell r="D5295">
            <v>20.47</v>
          </cell>
        </row>
        <row r="5296">
          <cell r="A5296">
            <v>84645</v>
          </cell>
          <cell r="B5296" t="str">
            <v>VERNIZ SINTETICO BRILHANTE, 2 DEMAOS</v>
          </cell>
          <cell r="C5296" t="str">
            <v>M2</v>
          </cell>
          <cell r="D5296">
            <v>15.69</v>
          </cell>
        </row>
        <row r="5297">
          <cell r="A5297">
            <v>84657</v>
          </cell>
          <cell r="B5297" t="str">
            <v>FUNDO SINTETICO NIVELADOR BRANCO</v>
          </cell>
          <cell r="C5297" t="str">
            <v>M2</v>
          </cell>
          <cell r="D5297">
            <v>8.3000000000000007</v>
          </cell>
        </row>
        <row r="5298">
          <cell r="A5298">
            <v>84659</v>
          </cell>
          <cell r="B5298" t="str">
            <v>PINTURA ESMALTE FOSCO EM MADEIRA, DUAS DEMAOS</v>
          </cell>
          <cell r="C5298" t="str">
            <v>M2</v>
          </cell>
          <cell r="D5298">
            <v>13.5</v>
          </cell>
        </row>
        <row r="5299">
          <cell r="A5299">
            <v>84679</v>
          </cell>
          <cell r="B5299" t="str">
            <v>PINTURA IMUNIZANTE PARA MADEIRA, DUAS DEMAOS</v>
          </cell>
          <cell r="C5299" t="str">
            <v>M2</v>
          </cell>
          <cell r="D5299">
            <v>17.02</v>
          </cell>
        </row>
        <row r="5300">
          <cell r="A5300">
            <v>95464</v>
          </cell>
          <cell r="B5300" t="str">
            <v>PINTURA VERNIZ POLIURETANO BRILHANTE EM MADEIRA, TRES DEMAOS</v>
          </cell>
          <cell r="C5300" t="str">
            <v>M2</v>
          </cell>
          <cell r="D5300">
            <v>18.55</v>
          </cell>
        </row>
        <row r="5301">
          <cell r="A5301" t="str">
            <v>73794/1</v>
          </cell>
          <cell r="B5301" t="str">
            <v>PINTURA COM TINTA PROTETORA ACABAMENTO GRAFITE ESMALTE SOBRE SUPERFICIE METALICA, 2 DEMAOS</v>
          </cell>
          <cell r="C5301" t="str">
            <v>M2</v>
          </cell>
          <cell r="D5301">
            <v>30.72</v>
          </cell>
        </row>
        <row r="5302">
          <cell r="A5302" t="str">
            <v>73865/1</v>
          </cell>
          <cell r="B5302" t="str">
            <v>FUNDO PREPARADOR PRIMER A BASE DE EPOXI, PARA ESTRUTURA METALICA, UMA DEMAO, ESPESSURA DE 25 MICRA.</v>
          </cell>
          <cell r="C5302" t="str">
            <v>M2</v>
          </cell>
          <cell r="D5302">
            <v>8.27</v>
          </cell>
        </row>
        <row r="5303">
          <cell r="A5303" t="str">
            <v>73924/1</v>
          </cell>
          <cell r="B5303" t="str">
            <v>PINTURA ESMALTE ALTO BRILHO, DUAS DEMAOS, SOBRE SUPERFICIE METALICA</v>
          </cell>
          <cell r="C5303" t="str">
            <v>M2</v>
          </cell>
          <cell r="D5303">
            <v>22.25</v>
          </cell>
        </row>
        <row r="5304">
          <cell r="A5304" t="str">
            <v>73924/2</v>
          </cell>
          <cell r="B5304" t="str">
            <v>PINTURA ESMALTE ACETINADO, DUAS DEMAOS, SOBRE SUPERFICIE METALICA</v>
          </cell>
          <cell r="C5304" t="str">
            <v>M2</v>
          </cell>
          <cell r="D5304">
            <v>22.35</v>
          </cell>
        </row>
        <row r="5305">
          <cell r="A5305" t="str">
            <v>73924/3</v>
          </cell>
          <cell r="B5305" t="str">
            <v>PINTURA ESMALTE FOSCO, DUAS DEMAOS, SOBRE SUPERFICIE METALICA</v>
          </cell>
          <cell r="C5305" t="str">
            <v>M2</v>
          </cell>
          <cell r="D5305">
            <v>22.69</v>
          </cell>
        </row>
        <row r="5306">
          <cell r="A5306" t="str">
            <v>74064/1</v>
          </cell>
          <cell r="B5306" t="str">
            <v>FUNDO ANTICORROSIVO A BASE DE OXIDO DE FERRO (ZARCAO), DUAS DEMAOS</v>
          </cell>
          <cell r="C5306" t="str">
            <v>M2</v>
          </cell>
          <cell r="D5306">
            <v>17.07</v>
          </cell>
        </row>
        <row r="5307">
          <cell r="A5307" t="str">
            <v>74064/2</v>
          </cell>
          <cell r="B5307" t="str">
            <v>FUNDO ANTICORROSIVO A BASE DE OXIDO DE FERRO (ZARCAO), UMA DEMAO</v>
          </cell>
          <cell r="C5307" t="str">
            <v>M2</v>
          </cell>
          <cell r="D5307">
            <v>11.16</v>
          </cell>
        </row>
        <row r="5308">
          <cell r="A5308" t="str">
            <v>74145/1</v>
          </cell>
          <cell r="B5308" t="str">
            <v>PINTURA ESMALTE FOSCO, DUAS DEMAOS, SOBRE SUPERFICIE METALICA, INCLUSO UMA DEMAO DE FUNDO ANTICORROSIVO. UTILIZACAO DE REVOLVER ( AR-COMPRIMIDO).</v>
          </cell>
          <cell r="C5308" t="str">
            <v>M2</v>
          </cell>
          <cell r="D5308">
            <v>15.11</v>
          </cell>
        </row>
        <row r="5309">
          <cell r="A5309" t="str">
            <v>79498/1</v>
          </cell>
          <cell r="B5309" t="str">
            <v>PINTURA A OLEO BRILHANTE SOBRE SUPERFICIE METALICA, UMA DEMAO INCLUSO UMA DEMAO DE FUNDO ANTICORROSIVO</v>
          </cell>
          <cell r="C5309" t="str">
            <v>M2</v>
          </cell>
          <cell r="D5309">
            <v>14.04</v>
          </cell>
        </row>
        <row r="5310">
          <cell r="A5310" t="str">
            <v>79515/1</v>
          </cell>
          <cell r="B5310" t="str">
            <v>PINTURA COM TINTA PROTETORA ACABAMENTO ALUMINIO, TRES DEMAOS</v>
          </cell>
          <cell r="C5310" t="str">
            <v>M2</v>
          </cell>
          <cell r="D5310">
            <v>28.51</v>
          </cell>
        </row>
        <row r="5311">
          <cell r="A5311">
            <v>84660</v>
          </cell>
          <cell r="B5311" t="str">
            <v>FUNDO PREPARADOR PRIMER SINTETICO, PARA ESTRUTURA METALICA, UMA DEMÃO, ESPESSURA DE 25 MICRA</v>
          </cell>
          <cell r="C5311" t="str">
            <v>M2</v>
          </cell>
          <cell r="D5311">
            <v>5.83</v>
          </cell>
        </row>
        <row r="5312">
          <cell r="A5312">
            <v>84661</v>
          </cell>
          <cell r="B5312" t="str">
            <v>PINTURA COM TINTA PROTETORA ACABAMENTO ALUMINIO, UMA DEMAO SOBRE SUPERFCIE METALICA</v>
          </cell>
          <cell r="C5312" t="str">
            <v>M2</v>
          </cell>
          <cell r="D5312">
            <v>14.4</v>
          </cell>
        </row>
        <row r="5313">
          <cell r="A5313">
            <v>84662</v>
          </cell>
          <cell r="B5313" t="str">
            <v>PINTURA COM TINTA PROTETORA ACABAMENTO ALUMINIO, DUAS DEMAOS SOBRE SUPERFICIE METALICA</v>
          </cell>
          <cell r="C5313" t="str">
            <v>M2</v>
          </cell>
          <cell r="D5313">
            <v>22.77</v>
          </cell>
        </row>
        <row r="5314">
          <cell r="A5314">
            <v>95468</v>
          </cell>
          <cell r="B5314" t="str">
            <v>PINTURA ESMALTE BRILHANTE (2 DEMAOS) SOBRE SUPERFICIE METALICA, INCLUSIVE PROTECAO COM ZARCAO (1 DEMAO)</v>
          </cell>
          <cell r="C5314" t="str">
            <v>M2</v>
          </cell>
          <cell r="D5314">
            <v>33.369999999999997</v>
          </cell>
        </row>
        <row r="5315">
          <cell r="A5315">
            <v>41595</v>
          </cell>
          <cell r="B5315" t="str">
            <v>PINTURA ACRILICA DE FAIXAS DE DEMARCACAO EM QUADRA POLIESPORTIVA, 5 CM DE LARGURA</v>
          </cell>
          <cell r="C5315" t="str">
            <v>M</v>
          </cell>
          <cell r="D5315">
            <v>9.67</v>
          </cell>
        </row>
        <row r="5316">
          <cell r="A5316" t="str">
            <v>73978/1</v>
          </cell>
          <cell r="B5316" t="str">
            <v>PINTURA HIDROFUGANTE COM SILICONE SOBRE PISO CIMENTADO, UMA DEMAO</v>
          </cell>
          <cell r="C5316" t="str">
            <v>M2</v>
          </cell>
          <cell r="D5316">
            <v>15.23</v>
          </cell>
        </row>
        <row r="5317">
          <cell r="A5317" t="str">
            <v>74245/1</v>
          </cell>
          <cell r="B5317" t="str">
            <v>PINTURA ACRILICA EM PISO CIMENTADO DUAS DEMAOS</v>
          </cell>
          <cell r="C5317" t="str">
            <v>M2</v>
          </cell>
          <cell r="D5317">
            <v>12.46</v>
          </cell>
        </row>
        <row r="5318">
          <cell r="A5318">
            <v>79467</v>
          </cell>
          <cell r="B5318" t="str">
            <v>PINTURA COM TINTA A BASE DE BORRACHA CLORADA , DE FAIXAS DE DEMARCACAO, EM QUADRA POLIESPORTIVA, 5 CM DE LARGURA.</v>
          </cell>
          <cell r="C5318" t="str">
            <v>ML</v>
          </cell>
          <cell r="D5318">
            <v>12.09</v>
          </cell>
        </row>
        <row r="5319">
          <cell r="A5319" t="str">
            <v>79500/2</v>
          </cell>
          <cell r="B5319" t="str">
            <v>PINTURA ACRILICA EM PISO CIMENTADO, TRES DEMAOS</v>
          </cell>
          <cell r="C5319" t="str">
            <v>M2</v>
          </cell>
          <cell r="D5319">
            <v>17.45</v>
          </cell>
        </row>
        <row r="5320">
          <cell r="A5320">
            <v>84663</v>
          </cell>
          <cell r="B5320" t="str">
            <v>APLICACAO DE VERNIZ POLIURETANO FOSCO SOBRE PISO DE PEDRAS DECORATIVAS, 3 DEMAOS</v>
          </cell>
          <cell r="C5320" t="str">
            <v>M2</v>
          </cell>
          <cell r="D5320">
            <v>18.87</v>
          </cell>
        </row>
        <row r="5321">
          <cell r="A5321">
            <v>84665</v>
          </cell>
          <cell r="B5321" t="str">
            <v>PINTURA ACRILICA PARA SINALIZAÇÃO HORIZONTAL EM PISO CIMENTADO</v>
          </cell>
          <cell r="C5321" t="str">
            <v>M2</v>
          </cell>
          <cell r="D5321">
            <v>16.8</v>
          </cell>
        </row>
        <row r="5322">
          <cell r="A5322">
            <v>84666</v>
          </cell>
          <cell r="B5322" t="str">
            <v>POLIMENTO E ENCERAMENTO DE PISO EM MADEIRA</v>
          </cell>
          <cell r="C5322" t="str">
            <v>M2</v>
          </cell>
          <cell r="D5322">
            <v>18.190000000000001</v>
          </cell>
        </row>
        <row r="5323">
          <cell r="A5323">
            <v>75889</v>
          </cell>
          <cell r="B5323" t="str">
            <v>PINTURA PARA TELHAS DE ALUMINIO COM TINTA ESMALTE AUTOMOTIVA</v>
          </cell>
          <cell r="C5323" t="str">
            <v>M2</v>
          </cell>
          <cell r="D5323">
            <v>16.55</v>
          </cell>
        </row>
        <row r="5324">
          <cell r="A5324">
            <v>72191</v>
          </cell>
          <cell r="B5324" t="str">
            <v>RECOLOCACAO DE TACOS DE MADEIRA COM REAPROVEITAMENTO DE MATERIAL E ASSENTAMENTO COM ARGAMASSA 1:4 (CIMENTO E AREIA)</v>
          </cell>
          <cell r="C5324" t="str">
            <v>M2</v>
          </cell>
          <cell r="D5324">
            <v>70.010000000000005</v>
          </cell>
        </row>
        <row r="5325">
          <cell r="A5325" t="str">
            <v>73734/1</v>
          </cell>
          <cell r="B5325" t="str">
            <v>PISO EM TACO DE MADEIRA 7X21CM, ASSENTADO COM ARGAMASSA TRACO 1:4 (CIMENTO E AREIA MEDIA)</v>
          </cell>
          <cell r="C5325" t="str">
            <v>M2</v>
          </cell>
          <cell r="D5325">
            <v>154.88</v>
          </cell>
        </row>
        <row r="5326">
          <cell r="A5326">
            <v>84181</v>
          </cell>
          <cell r="B5326" t="str">
            <v>PISO EM TACO DE MADEIRA 7X21CM, FIXADO COM COLA BASE DE PVA</v>
          </cell>
          <cell r="C5326" t="str">
            <v>M2</v>
          </cell>
          <cell r="D5326">
            <v>126.39</v>
          </cell>
        </row>
        <row r="5327">
          <cell r="A5327">
            <v>87246</v>
          </cell>
          <cell r="B5327" t="str">
            <v>REVESTIMENTO CERÂMICO PARA PISO COM PLACAS TIPO ESMALTADA EXTRA DE DIMENSÕES 35X35 CM APLICADA EM AMBIENTES DE ÁREA MENOR QUE 5 M2. AF_06/2014</v>
          </cell>
          <cell r="C5327" t="str">
            <v>M2</v>
          </cell>
          <cell r="D5327">
            <v>36.19</v>
          </cell>
        </row>
        <row r="5328">
          <cell r="A5328">
            <v>87247</v>
          </cell>
          <cell r="B5328" t="str">
            <v>REVESTIMENTO CERÂMICO PARA PISO COM PLACAS TIPO ESMALTADA EXTRA DE DIMENSÕES 35X35 CM APLICADA EM AMBIENTES DE ÁREA ENTRE 5 M2 E 10 M2. AF_06/2014</v>
          </cell>
          <cell r="C5328" t="str">
            <v>M2</v>
          </cell>
          <cell r="D5328">
            <v>31.25</v>
          </cell>
        </row>
        <row r="5329">
          <cell r="A5329">
            <v>87248</v>
          </cell>
          <cell r="B5329" t="str">
            <v>REVESTIMENTO CERÂMICO PARA PISO COM PLACAS TIPO ESMALTADA EXTRA DE DIMENSÕES 35X35 CM APLICADA EM AMBIENTES DE ÁREA MAIOR QUE 10 M2. AF_06/2014</v>
          </cell>
          <cell r="C5329" t="str">
            <v>M2</v>
          </cell>
          <cell r="D5329">
            <v>27.12</v>
          </cell>
        </row>
        <row r="5330">
          <cell r="A5330">
            <v>87249</v>
          </cell>
          <cell r="B5330" t="str">
            <v>REVESTIMENTO CERÂMICO PARA PISO COM PLACAS TIPO ESMALTADA EXTRA DE DIMENSÕES 45X45 CM APLICADA EM AMBIENTES DE ÁREA MENOR QUE 5 M2. AF_06/2014</v>
          </cell>
          <cell r="C5330" t="str">
            <v>M2</v>
          </cell>
          <cell r="D5330">
            <v>41.03</v>
          </cell>
        </row>
        <row r="5331">
          <cell r="A5331">
            <v>87250</v>
          </cell>
          <cell r="B5331" t="str">
            <v>REVESTIMENTO CERÂMICO PARA PISO COM PLACAS TIPO ESMALTADA EXTRA DE DIMENSÕES 45X45 CM APLICADA EM AMBIENTES DE ÁREA ENTRE 5 M2 E 10 M2. AF_06/2014</v>
          </cell>
          <cell r="C5331" t="str">
            <v>M2</v>
          </cell>
          <cell r="D5331">
            <v>33.200000000000003</v>
          </cell>
        </row>
        <row r="5332">
          <cell r="A5332">
            <v>87251</v>
          </cell>
          <cell r="B5332" t="str">
            <v>REVESTIMENTO CERÂMICO PARA PISO COM PLACAS TIPO ESMALTADA EXTRA DE DIMENSÕES 45X45 CM APLICADA EM AMBIENTES DE ÁREA MAIOR QUE 10 M2. AF_06/2014</v>
          </cell>
          <cell r="C5332" t="str">
            <v>M2</v>
          </cell>
          <cell r="D5332">
            <v>28.06</v>
          </cell>
        </row>
        <row r="5333">
          <cell r="A5333">
            <v>87255</v>
          </cell>
          <cell r="B5333" t="str">
            <v>REVESTIMENTO CERÂMICO PARA PISO COM PLACAS TIPO ESMALTADA EXTRA DE DIMENSÕES 60X60 CM APLICADA EM AMBIENTES DE ÁREA MENOR QUE 5 M2. AF_06/2014</v>
          </cell>
          <cell r="C5333" t="str">
            <v>M2</v>
          </cell>
          <cell r="D5333">
            <v>63.53</v>
          </cell>
        </row>
        <row r="5334">
          <cell r="A5334">
            <v>87256</v>
          </cell>
          <cell r="B5334" t="str">
            <v>REVESTIMENTO CERÂMICO PARA PISO COM PLACAS TIPO ESMALTADA EXTRA DE DIMENSÕES 60X60 CM APLICADA EM AMBIENTES DE ÁREA ENTRE 5 M2 E 10 M2. AF_06/2014</v>
          </cell>
          <cell r="C5334" t="str">
            <v>M2</v>
          </cell>
          <cell r="D5334">
            <v>54.36</v>
          </cell>
        </row>
        <row r="5335">
          <cell r="A5335">
            <v>87257</v>
          </cell>
          <cell r="B5335" t="str">
            <v>REVESTIMENTO CERÂMICO PARA PISO COM PLACAS TIPO ESMALTADA EXTRA DE DIMENSÕES 60X60 CM APLICADA EM AMBIENTES DE ÁREA MAIOR QUE 10 M2. AF_06/2014</v>
          </cell>
          <cell r="C5335" t="str">
            <v>M2</v>
          </cell>
          <cell r="D5335">
            <v>48.36</v>
          </cell>
        </row>
        <row r="5336">
          <cell r="A5336">
            <v>87258</v>
          </cell>
          <cell r="B5336" t="str">
            <v>REVESTIMENTO CERÂMICO PARA PISO COM PLACAS TIPO PORCELANATO DE DIMENSÕES 45X45 CM APLICADA EM AMBIENTES DE ÁREA MENOR QUE 5 M². AF_06/2014</v>
          </cell>
          <cell r="C5336" t="str">
            <v>M2</v>
          </cell>
          <cell r="D5336">
            <v>86.1</v>
          </cell>
        </row>
        <row r="5337">
          <cell r="A5337">
            <v>87259</v>
          </cell>
          <cell r="B5337" t="str">
            <v>REVESTIMENTO CERÂMICO PARA PISO COM PLACAS TIPO PORCELANATO DE DIMENSÕES 45X45 CM APLICADA EM AMBIENTES DE ÁREA ENTRE 5 M² E 10 M². AF_06/2014</v>
          </cell>
          <cell r="C5337" t="str">
            <v>M2</v>
          </cell>
          <cell r="D5337">
            <v>77.42</v>
          </cell>
        </row>
        <row r="5338">
          <cell r="A5338">
            <v>87260</v>
          </cell>
          <cell r="B5338" t="str">
            <v>REVESTIMENTO CERÂMICO PARA PISO COM PLACAS TIPO PORCELANATO DE DIMENSÕES 45X45 CM APLICADA EM AMBIENTES DE ÁREA MAIOR QUE 10 M². AF_06/2014</v>
          </cell>
          <cell r="C5338" t="str">
            <v>M2</v>
          </cell>
          <cell r="D5338">
            <v>72.180000000000007</v>
          </cell>
        </row>
        <row r="5339">
          <cell r="A5339">
            <v>87261</v>
          </cell>
          <cell r="B5339" t="str">
            <v>REVESTIMENTO CERÂMICO PARA PISO COM PLACAS TIPO PORCELANATO DE DIMENSÕES 60X60 CM APLICADA EM AMBIENTES DE ÁREA MENOR QUE 5 M². AF_06/2014</v>
          </cell>
          <cell r="C5339" t="str">
            <v>M2</v>
          </cell>
          <cell r="D5339">
            <v>97.74</v>
          </cell>
        </row>
        <row r="5340">
          <cell r="A5340">
            <v>87262</v>
          </cell>
          <cell r="B5340" t="str">
            <v>REVESTIMENTO CERÂMICO PARA PISO COM PLACAS TIPO PORCELANATO DE DIMENSÕES 60X60 CM APLICADA EM AMBIENTES DE ÁREA ENTRE 5 M² E 10 M². AF_06/2014</v>
          </cell>
          <cell r="C5340" t="str">
            <v>M2</v>
          </cell>
          <cell r="D5340">
            <v>87.81</v>
          </cell>
        </row>
        <row r="5341">
          <cell r="A5341">
            <v>87263</v>
          </cell>
          <cell r="B5341" t="str">
            <v>REVESTIMENTO CERÂMICO PARA PISO COM PLACAS TIPO PORCELANATO DE DIMENSÕES 60X60 CM APLICADA EM AMBIENTES DE ÁREA MAIOR QUE 10 M². AF_06/2014</v>
          </cell>
          <cell r="C5341" t="str">
            <v>M2</v>
          </cell>
          <cell r="D5341">
            <v>81.650000000000006</v>
          </cell>
        </row>
        <row r="5342">
          <cell r="A5342">
            <v>89046</v>
          </cell>
          <cell r="B5342" t="str">
            <v>(COMPOSIÇÃO REPRESENTATIVA) DO SERVIÇO DE REVESTIMENTO CERÂMICO PARA PISO COM PLACAS TIPO GRÉS DE DIMENSÕES 35X35 CM, PARA EDIFICAÇÃO HABITACIONAL MULTIFAMILIAR (PRÉDIO). AF_11/2014</v>
          </cell>
          <cell r="C5342" t="str">
            <v>M2</v>
          </cell>
          <cell r="D5342">
            <v>30.99</v>
          </cell>
        </row>
        <row r="5343">
          <cell r="A5343">
            <v>89171</v>
          </cell>
          <cell r="B5343" t="str">
            <v>(COMPOSIÇÃO REPRESENTATIVA) DO SERVIÇO DE REVESTIMENTO CERÂMICO PARA PISO COM PLACAS TIPO GRÉS DE DIMENSÕES 35X35 CM, PARA EDIFICAÇÃO HABITACIONAL UNIFAMILIAR (CASA) E EDIFICAÇÃO PÚBLICA PADRÃO. AF_11/2014</v>
          </cell>
          <cell r="C5343" t="str">
            <v>M2</v>
          </cell>
          <cell r="D5343">
            <v>28.99</v>
          </cell>
        </row>
        <row r="5344">
          <cell r="A5344">
            <v>93389</v>
          </cell>
          <cell r="B5344" t="str">
            <v>REVESTIMENTO CERÂMICO PARA PISO COM PLACAS TIPO ESMALTADA PADRÃO POPULAR DE DIMENSÕES 35X35 CM APLICADA EM AMBIENTES DE ÁREA MENOR QUE 5 M2. AF_06/2014</v>
          </cell>
          <cell r="C5344" t="str">
            <v>M2</v>
          </cell>
          <cell r="D5344">
            <v>33.26</v>
          </cell>
        </row>
        <row r="5345">
          <cell r="A5345">
            <v>93390</v>
          </cell>
          <cell r="B5345" t="str">
            <v>REVESTIMENTO CERÂMICO PARA PISO COM PLACAS TIPO ESMALTADA PADRÃO POPULAR DE DIMENSÕES 35X35 CM APLICADA EM AMBIENTES DE ÁREA ENTRE 5 M2 E 10 M2. AF_06/2014</v>
          </cell>
          <cell r="C5345" t="str">
            <v>M2</v>
          </cell>
          <cell r="D5345">
            <v>28.38</v>
          </cell>
        </row>
        <row r="5346">
          <cell r="A5346">
            <v>93391</v>
          </cell>
          <cell r="B5346" t="str">
            <v>REVESTIMENTO CERÂMICO PARA PISO COM PLACAS TIPO ESMALTADA PADRÃO POPULAR DE DIMENSÕES 35X35 CM APLICADA EM AMBIENTES DE ÁREA MAIOR QUE 10 M2. AF_06/2014</v>
          </cell>
          <cell r="C5346" t="str">
            <v>M2</v>
          </cell>
          <cell r="D5346">
            <v>24.25</v>
          </cell>
        </row>
        <row r="5347">
          <cell r="A5347" t="str">
            <v>73743/1</v>
          </cell>
          <cell r="B5347" t="str">
            <v>PISO EM PEDRA SÃO TOME ASSENTADO SOBRE ARGAMASSA 1:3 (CIMENTO E AREIA) REJUNTADO COM CIMENTO BRANCO</v>
          </cell>
          <cell r="C5347" t="str">
            <v>M2</v>
          </cell>
          <cell r="D5347">
            <v>187.39</v>
          </cell>
        </row>
        <row r="5348">
          <cell r="A5348" t="str">
            <v>73921/2</v>
          </cell>
          <cell r="B5348" t="str">
            <v>PISO EM PEDRA ARDOSIA ASSENTADO SOBRE ARGAMASSA COLANTE REJUNTADO COM CIMENTO COMUM</v>
          </cell>
          <cell r="C5348" t="str">
            <v>M2</v>
          </cell>
          <cell r="D5348">
            <v>39.57</v>
          </cell>
        </row>
        <row r="5349">
          <cell r="A5349">
            <v>84183</v>
          </cell>
          <cell r="B5349" t="str">
            <v>PISO EM PEDRA PORTUGUESA ASSENTADO SOBRE BASE DE AREIA, REJUNTADO COM CIMENTO COMUM</v>
          </cell>
          <cell r="C5349" t="str">
            <v>M2</v>
          </cell>
          <cell r="D5349">
            <v>132.93</v>
          </cell>
        </row>
        <row r="5350">
          <cell r="A5350">
            <v>98670</v>
          </cell>
          <cell r="B5350" t="str">
            <v>PISO EM LADRILHO HIDRÁULICO APLICADO EM AMBIENTES INTERNOS, INCLUSO APLICAÇÃO DE RESINA. AF_06/2018</v>
          </cell>
          <cell r="C5350" t="str">
            <v>M2</v>
          </cell>
          <cell r="D5350">
            <v>123.41</v>
          </cell>
        </row>
        <row r="5351">
          <cell r="A5351">
            <v>98671</v>
          </cell>
          <cell r="B5351" t="str">
            <v>PISO EM GRANITO APLICADO EM AMBIENTES INTERNOS. AF_06/2018</v>
          </cell>
          <cell r="C5351" t="str">
            <v>M2</v>
          </cell>
          <cell r="D5351">
            <v>291.55</v>
          </cell>
        </row>
        <row r="5352">
          <cell r="A5352">
            <v>98672</v>
          </cell>
          <cell r="B5352" t="str">
            <v>PISO EM MÁRMORE APLICADO EM AMBIENTES INTERNOS. AF_06/2018</v>
          </cell>
          <cell r="C5352" t="str">
            <v>M2</v>
          </cell>
          <cell r="D5352">
            <v>359.62</v>
          </cell>
        </row>
        <row r="5353">
          <cell r="A5353">
            <v>98673</v>
          </cell>
          <cell r="B5353" t="str">
            <v>PISO VINÍLICO SEMI-FLEXÍVEL EM PLACAS, PADRÃO LISO, ESPESSURA 3,2 MM, FIXADO COM COLA. AF_06/2018</v>
          </cell>
          <cell r="C5353" t="str">
            <v>M2</v>
          </cell>
          <cell r="D5353">
            <v>126.76</v>
          </cell>
        </row>
        <row r="5354">
          <cell r="A5354">
            <v>98679</v>
          </cell>
          <cell r="B5354" t="str">
            <v>PISO CIMENTADO, TRAÇO 1:3 (CIMENTO E AREIA), ACABAMENTO LISO, ESPESSURA 2,0 CM, PREPARO MECÂNICO DA ARGAMASSA. AF_06/2018</v>
          </cell>
          <cell r="C5354" t="str">
            <v>M2</v>
          </cell>
          <cell r="D5354">
            <v>23.39</v>
          </cell>
        </row>
        <row r="5355">
          <cell r="A5355">
            <v>98680</v>
          </cell>
          <cell r="B5355" t="str">
            <v>PISO CIMENTADO, TRAÇO 1:3 (CIMENTO E AREIA), ACABAMENTO LISO, ESPESSURA 3,0 CM, PREPARO MECÂNICO DA ARGAMASSA. AF_06/2018</v>
          </cell>
          <cell r="C5355" t="str">
            <v>M2</v>
          </cell>
          <cell r="D5355">
            <v>29.28</v>
          </cell>
        </row>
        <row r="5356">
          <cell r="A5356">
            <v>98681</v>
          </cell>
          <cell r="B5356" t="str">
            <v>PISO CIMENTADO, TRAÇO 1:3 (CIMENTO E AREIA), ACABAMENTO RÚSTICO, ESPESSURA 2,0 CM, PREPARO MECÂNICO DA ARGAMASSA. AF_06/2018</v>
          </cell>
          <cell r="C5356" t="str">
            <v>M2</v>
          </cell>
          <cell r="D5356">
            <v>21.75</v>
          </cell>
        </row>
        <row r="5357">
          <cell r="A5357">
            <v>98682</v>
          </cell>
          <cell r="B5357" t="str">
            <v>PISO CIMENTADO, TRAÇO 1:3 (CIMENTO E AREIA), ACABAMENTO RÚSTICO, ESPESSURA 3,0 CM, PREPARO MECÂNICO DA ARGAMASSA. AF_06/2018</v>
          </cell>
          <cell r="C5357" t="str">
            <v>M2</v>
          </cell>
          <cell r="D5357">
            <v>27.63</v>
          </cell>
        </row>
        <row r="5358">
          <cell r="A5358">
            <v>98685</v>
          </cell>
          <cell r="B5358" t="str">
            <v>RODAPÉ EM GRANITO, ALTURA 10 CM. AF_06/2018</v>
          </cell>
          <cell r="C5358" t="str">
            <v>M</v>
          </cell>
          <cell r="D5358">
            <v>52.9</v>
          </cell>
        </row>
        <row r="5359">
          <cell r="A5359">
            <v>98686</v>
          </cell>
          <cell r="B5359" t="str">
            <v>RODAPÉ EM LADRILHO HIDRÁULICO, ALTURA 7 CM. AF_06/2018</v>
          </cell>
          <cell r="C5359" t="str">
            <v>M</v>
          </cell>
          <cell r="D5359">
            <v>28.46</v>
          </cell>
        </row>
        <row r="5360">
          <cell r="A5360">
            <v>98688</v>
          </cell>
          <cell r="B5360" t="str">
            <v>RODAPÉ EM POLIESTIRENO, ALTURA 5 CM. AF_06/2018</v>
          </cell>
          <cell r="C5360" t="str">
            <v>M</v>
          </cell>
          <cell r="D5360">
            <v>34.07</v>
          </cell>
        </row>
        <row r="5361">
          <cell r="A5361">
            <v>98689</v>
          </cell>
          <cell r="B5361" t="str">
            <v>SOLEIRA EM GRANITO, LARGURA 15 CM, ESPESSURA 2,0 CM. AF_06/2018</v>
          </cell>
          <cell r="C5361" t="str">
            <v>M</v>
          </cell>
          <cell r="D5361">
            <v>75.22</v>
          </cell>
        </row>
        <row r="5362">
          <cell r="A5362">
            <v>72187</v>
          </cell>
          <cell r="B5362" t="str">
            <v>PISO DE BORRACHA FRISADO, ESPESSURA 7MM, ASSENTADO COM ARGAMASSA TRACO 1:3 (CIMENTO E AREIA)</v>
          </cell>
          <cell r="C5362" t="str">
            <v>M2</v>
          </cell>
          <cell r="D5362">
            <v>165.22</v>
          </cell>
        </row>
        <row r="5363">
          <cell r="A5363">
            <v>72188</v>
          </cell>
          <cell r="B5363" t="str">
            <v>PISO DE BORRACHA PASTILHADO, ESPESSURA 7MM, ASSENTADO COM ARGAMASSA TRACO 1:3 (CIMENTO E AREIA)</v>
          </cell>
          <cell r="C5363" t="str">
            <v>M2</v>
          </cell>
          <cell r="D5363">
            <v>165.22</v>
          </cell>
        </row>
        <row r="5364">
          <cell r="A5364" t="str">
            <v>73876/1</v>
          </cell>
          <cell r="B5364" t="str">
            <v>PISO DE BORRACHA PASTILHADO, ESPESSURA 7MM, FIXADO COM COLA</v>
          </cell>
          <cell r="C5364" t="str">
            <v>M2</v>
          </cell>
          <cell r="D5364">
            <v>148.74</v>
          </cell>
        </row>
        <row r="5365">
          <cell r="A5365">
            <v>84186</v>
          </cell>
          <cell r="B5365" t="str">
            <v>PISO DE BORRACHA CANELADA, ESPESSURA 3,5MM, FIXADO COM COLA</v>
          </cell>
          <cell r="C5365" t="str">
            <v>M2</v>
          </cell>
          <cell r="D5365">
            <v>63.13</v>
          </cell>
        </row>
        <row r="5366">
          <cell r="A5366">
            <v>84187</v>
          </cell>
          <cell r="B5366" t="str">
            <v>ASSENTAMENTO DE PISO DE BORRACHA PASTILHADA FIXADO COM COLA</v>
          </cell>
          <cell r="C5366" t="str">
            <v>M2</v>
          </cell>
          <cell r="D5366">
            <v>10.53</v>
          </cell>
        </row>
        <row r="5367">
          <cell r="A5367">
            <v>72137</v>
          </cell>
          <cell r="B5367" t="str">
            <v>PISO INDUSTRIAL ALTA RESISTENCIA, ESPESSURA 12MM, INCLUSO JUNTAS DE DILATACAO PLASTICAS E POLIMENTO MECANIZADO</v>
          </cell>
          <cell r="C5367" t="str">
            <v>M2</v>
          </cell>
          <cell r="D5367">
            <v>86.16</v>
          </cell>
        </row>
        <row r="5368">
          <cell r="A5368">
            <v>72815</v>
          </cell>
          <cell r="B5368" t="str">
            <v>APLICACAO DE TINTA A BASE DE EPOXI SOBRE PISO</v>
          </cell>
          <cell r="C5368" t="str">
            <v>M2</v>
          </cell>
          <cell r="D5368">
            <v>41.83</v>
          </cell>
        </row>
        <row r="5369">
          <cell r="A5369">
            <v>84191</v>
          </cell>
          <cell r="B5369" t="str">
            <v>PISO EM GRANILITE, MARMORITE OU GRANITINA ESPESSURA 8 MM, INCLUSO JUNTAS DE DILATACAO PLASTICAS</v>
          </cell>
          <cell r="C5369" t="str">
            <v>M2</v>
          </cell>
          <cell r="D5369">
            <v>106.19</v>
          </cell>
        </row>
        <row r="5370">
          <cell r="A5370" t="str">
            <v>74111/1</v>
          </cell>
          <cell r="B5370" t="str">
            <v>SOLEIRA / TABEIRA EM MARMORE BRANCO COMUM, POLIDO, LARGURA 5 CM, ESPESSURA 2 CM, ASSENTADA COM ARGAMASSA COLANTE</v>
          </cell>
          <cell r="C5370" t="str">
            <v>M</v>
          </cell>
          <cell r="D5370">
            <v>30.48</v>
          </cell>
        </row>
        <row r="5371">
          <cell r="A5371">
            <v>98695</v>
          </cell>
          <cell r="B5371" t="str">
            <v>SOLEIRA EM MÁRMORE, LARGURA 15 CM, ESPESSURA 2,0 CM. AF_06/2018</v>
          </cell>
          <cell r="C5371" t="str">
            <v>M</v>
          </cell>
          <cell r="D5371">
            <v>64.2</v>
          </cell>
        </row>
        <row r="5372">
          <cell r="A5372">
            <v>98697</v>
          </cell>
          <cell r="B5372" t="str">
            <v>RODAPÉ EM MÁRMORE, ALTURA 7 CM. AF_06/2018</v>
          </cell>
          <cell r="C5372" t="str">
            <v>M</v>
          </cell>
          <cell r="D5372">
            <v>42.39</v>
          </cell>
        </row>
        <row r="5373">
          <cell r="A5373" t="str">
            <v>73886/1</v>
          </cell>
          <cell r="B5373" t="str">
            <v>RODAPE EM MADEIRA, ALTURA 7CM, FIXADO EM PECAS DE MADEIRA</v>
          </cell>
          <cell r="C5373" t="str">
            <v>M</v>
          </cell>
          <cell r="D5373">
            <v>15.52</v>
          </cell>
        </row>
        <row r="5374">
          <cell r="A5374">
            <v>84162</v>
          </cell>
          <cell r="B5374" t="str">
            <v>RODAPE EM MADEIRA, ALTURA 7CM, FIXADO COM COLA</v>
          </cell>
          <cell r="C5374" t="str">
            <v>M</v>
          </cell>
          <cell r="D5374">
            <v>16.75</v>
          </cell>
        </row>
        <row r="5375">
          <cell r="A5375">
            <v>88648</v>
          </cell>
          <cell r="B5375" t="str">
            <v>RODAPÉ CERÂMICO DE 7CM DE ALTURA COM PLACAS TIPO ESMALTADA EXTRA  DE DIMENSÕES 35X35CM. AF_06/2014</v>
          </cell>
          <cell r="C5375" t="str">
            <v>M</v>
          </cell>
          <cell r="D5375">
            <v>4.32</v>
          </cell>
        </row>
        <row r="5376">
          <cell r="A5376">
            <v>88649</v>
          </cell>
          <cell r="B5376" t="str">
            <v>RODAPÉ CERÂMICO DE 7CM DE ALTURA COM PLACAS TIPO ESMALTADA EXTRA DE DIMENSÕES 45X45CM. AF_06/2014</v>
          </cell>
          <cell r="C5376" t="str">
            <v>M</v>
          </cell>
          <cell r="D5376">
            <v>4.82</v>
          </cell>
        </row>
        <row r="5377">
          <cell r="A5377">
            <v>88650</v>
          </cell>
          <cell r="B5377" t="str">
            <v>RODAPÉ CERÂMICO DE 7CM DE ALTURA COM PLACAS TIPO ESMALTADA EXTRA DE DIMENSÕES 60X60CM. AF_06/2014</v>
          </cell>
          <cell r="C5377" t="str">
            <v>M</v>
          </cell>
          <cell r="D5377">
            <v>8.7200000000000006</v>
          </cell>
        </row>
        <row r="5378">
          <cell r="A5378">
            <v>96467</v>
          </cell>
          <cell r="B5378" t="str">
            <v>RODAPÉ CERÂMICO DE 7CM DE ALTURA COM PLACAS TIPO ESMALTADA COMERCIAL DE DIMENSÕES 35X35CM (PADRAO POPULAR). AF_06/2017</v>
          </cell>
          <cell r="C5378" t="str">
            <v>M</v>
          </cell>
          <cell r="D5378">
            <v>3.99</v>
          </cell>
        </row>
        <row r="5379">
          <cell r="A5379" t="str">
            <v>73850/1</v>
          </cell>
          <cell r="B5379" t="str">
            <v>RODAPE EM MARMORITE, ALTURA 10CM</v>
          </cell>
          <cell r="C5379" t="str">
            <v>M</v>
          </cell>
          <cell r="D5379">
            <v>22.2</v>
          </cell>
        </row>
        <row r="5380">
          <cell r="A5380">
            <v>84168</v>
          </cell>
          <cell r="B5380" t="str">
            <v>RODAPE EM ARDOSIA ASSENTADO COM ARGAMASSA TRACO 1:4 (CIMENTO E AREIA) ALTURA 10CM</v>
          </cell>
          <cell r="C5380" t="str">
            <v>M</v>
          </cell>
          <cell r="D5380">
            <v>17.63</v>
          </cell>
        </row>
        <row r="5381">
          <cell r="A5381">
            <v>68325</v>
          </cell>
          <cell r="B5381" t="str">
            <v>PISO EM CONCRETO 20 MPA PREPARO MECANICO, ESPESSURA 7CM, INCLUSO SELANTE ELASTICO A BASE DE POLIURETANO</v>
          </cell>
          <cell r="C5381" t="str">
            <v>M2</v>
          </cell>
          <cell r="D5381">
            <v>40.76</v>
          </cell>
        </row>
        <row r="5382">
          <cell r="A5382">
            <v>68333</v>
          </cell>
          <cell r="B5382" t="str">
            <v>PISO EM CONCRETO 20 MPA PREPARO MECANICO, ESPESSURA 7CM, INCLUSO JUNTAS DE DILATACAO EM MADEIRA</v>
          </cell>
          <cell r="C5382" t="str">
            <v>M2</v>
          </cell>
          <cell r="D5382">
            <v>41.47</v>
          </cell>
        </row>
        <row r="5383">
          <cell r="A5383">
            <v>72183</v>
          </cell>
          <cell r="B5383" t="str">
            <v>PISO EM CONCRETO 20MPA PREPARO MECANICO, ESPESSURA 7 CM, COM ARMACAO EM TELA SOLDADA</v>
          </cell>
          <cell r="C5383" t="str">
            <v>M2</v>
          </cell>
          <cell r="D5383">
            <v>73.41</v>
          </cell>
        </row>
        <row r="5384">
          <cell r="A5384">
            <v>94990</v>
          </cell>
          <cell r="B5384" t="str">
            <v>EXECUÇÃO DE PASSEIO (CALÇADA) OU PISO DE CONCRETO COM CONCRETO MOLDADO IN LOCO, FEITO EM OBRA, ACABAMENTO CONVENCIONAL, NÃO ARMADO. AF_07/2016</v>
          </cell>
          <cell r="C5384" t="str">
            <v>M3</v>
          </cell>
          <cell r="D5384">
            <v>516.66</v>
          </cell>
        </row>
        <row r="5385">
          <cell r="A5385">
            <v>94991</v>
          </cell>
          <cell r="B5385" t="str">
            <v>EXECUÇÃO DE PASSEIO (CALÇADA) OU PISO DE CONCRETO COM CONCRETO MOLDADO IN LOCO, USINADO, ACABAMENTO CONVENCIONAL, NÃO ARMADO. AF_07/2016</v>
          </cell>
          <cell r="C5385" t="str">
            <v>M3</v>
          </cell>
          <cell r="D5385">
            <v>489.03</v>
          </cell>
        </row>
        <row r="5386">
          <cell r="A5386">
            <v>94992</v>
          </cell>
          <cell r="B5386" t="str">
            <v>EXECUÇÃO DE PASSEIO (CALÇADA) OU PISO DE CONCRETO COM CONCRETO MOLDADO IN LOCO, FEITO EM OBRA, ACABAMENTO CONVENCIONAL, ESPESSURA 6 CM, ARMADO. AF_07/2016</v>
          </cell>
          <cell r="C5386" t="str">
            <v>M2</v>
          </cell>
          <cell r="D5386">
            <v>56.43</v>
          </cell>
        </row>
        <row r="5387">
          <cell r="A5387">
            <v>94993</v>
          </cell>
          <cell r="B5387" t="str">
            <v>EXECUÇÃO DE PASSEIO (CALÇADA) OU PISO DE CONCRETO COM CONCRETO MOLDADO IN LOCO, USINADO, ACABAMENTO CONVENCIONAL, ESPESSURA 6 CM, ARMADO. AF_07/2016</v>
          </cell>
          <cell r="C5387" t="str">
            <v>M2</v>
          </cell>
          <cell r="D5387">
            <v>54.76</v>
          </cell>
        </row>
        <row r="5388">
          <cell r="A5388">
            <v>94994</v>
          </cell>
          <cell r="B5388" t="str">
            <v>EXECUÇÃO DE PASSEIO (CALÇADA) OU PISO DE CONCRETO COM CONCRETO MOLDADO IN LOCO, FEITO EM OBRA, ACABAMENTO CONVENCIONAL, ESPESSURA 8 CM, ARMADO. AF_07/2016</v>
          </cell>
          <cell r="C5388" t="str">
            <v>M2</v>
          </cell>
          <cell r="D5388">
            <v>67.709999999999994</v>
          </cell>
        </row>
        <row r="5389">
          <cell r="A5389">
            <v>94995</v>
          </cell>
          <cell r="B5389" t="str">
            <v>EXECUÇÃO DE PASSEIO (CALÇADA) OU PISO DE CONCRETO COM CONCRETO MOLDADO IN LOCO, USINADO, ACABAMENTO CONVENCIONAL, ESPESSURA 8 CM, ARMADO. AF_07/2016</v>
          </cell>
          <cell r="C5389" t="str">
            <v>M2</v>
          </cell>
          <cell r="D5389">
            <v>65.5</v>
          </cell>
        </row>
        <row r="5390">
          <cell r="A5390">
            <v>94996</v>
          </cell>
          <cell r="B5390" t="str">
            <v>EXECUÇÃO DE PASSEIO (CALÇADA) OU PISO DE CONCRETO COM CONCRETO MOLDADO IN LOCO, FEITO EM OBRA, ACABAMENTO CONVENCIONAL, ESPESSURA 10 CM, ARMADO. AF_07/2016</v>
          </cell>
          <cell r="C5390" t="str">
            <v>M2</v>
          </cell>
          <cell r="D5390">
            <v>78.239999999999995</v>
          </cell>
        </row>
        <row r="5391">
          <cell r="A5391">
            <v>94997</v>
          </cell>
          <cell r="B5391" t="str">
            <v>EXECUÇÃO DE PASSEIO (CALÇADA) OU PISO DE CONCRETO COM CONCRETO MOLDADO IN LOCO, USINADO, ACABAMENTO CONVENCIONAL, ESPESSURA 10 CM, ARMADO. AF_07/2016</v>
          </cell>
          <cell r="C5391" t="str">
            <v>M2</v>
          </cell>
          <cell r="D5391">
            <v>75.47</v>
          </cell>
        </row>
        <row r="5392">
          <cell r="A5392">
            <v>94998</v>
          </cell>
          <cell r="B5392" t="str">
            <v>EXECUÇÃO DE PASSEIO (CALÇADA) OU PISO DE CONCRETO COM CONCRETO MOLDADO IN LOCO, FEITO EM OBRA, ACABAMENTO CONVENCIONAL, ESPESSURA 12 CM, ARMADO. AF_07/2016</v>
          </cell>
          <cell r="C5392" t="str">
            <v>M2</v>
          </cell>
          <cell r="D5392">
            <v>88.51</v>
          </cell>
        </row>
        <row r="5393">
          <cell r="A5393">
            <v>94999</v>
          </cell>
          <cell r="B5393" t="str">
            <v>EXECUÇÃO DE PASSEIO (CALÇADA) OU PISO DE CONCRETO COM CONCRETO MOLDADO IN LOCO, USINADO, ACABAMENTO CONVENCIONAL, ESPESSURA 12 CM, ARMADO. AF_07/2016</v>
          </cell>
          <cell r="C5393" t="str">
            <v>M2</v>
          </cell>
          <cell r="D5393">
            <v>85.19</v>
          </cell>
        </row>
        <row r="5394">
          <cell r="A5394">
            <v>87620</v>
          </cell>
          <cell r="B5394" t="str">
            <v>CONTRAPISO EM ARGAMASSA TRAÇO 1:4 (CIMENTO E AREIA), PREPARO MECÂNICO COM BETONEIRA 400 L, APLICADO EM ÁREAS SECAS SOBRE LAJE, ADERIDO, ESPESSURA 2CM. AF_06/2014</v>
          </cell>
          <cell r="C5394" t="str">
            <v>M2</v>
          </cell>
          <cell r="D5394">
            <v>23.2</v>
          </cell>
        </row>
        <row r="5395">
          <cell r="A5395">
            <v>87622</v>
          </cell>
          <cell r="B5395" t="str">
            <v>CONTRAPISO EM ARGAMASSA TRAÇO 1:4 (CIMENTO E AREIA), PREPARO MANUAL, APLICADO EM ÁREAS SECAS SOBRE LAJE, ADERIDO, ESPESSURA 2CM. AF_06/2014</v>
          </cell>
          <cell r="C5395" t="str">
            <v>M2</v>
          </cell>
          <cell r="D5395">
            <v>26.03</v>
          </cell>
        </row>
        <row r="5396">
          <cell r="A5396">
            <v>87623</v>
          </cell>
          <cell r="B5396" t="str">
            <v>CONTRAPISO EM ARGAMASSA PRONTA, PREPARO MECÂNICO COM MISTURADOR 300 KG, APLICADO EM ÁREAS SECAS SOBRE LAJE, ADERIDO, ESPESSURA 2CM. AF_06/2014</v>
          </cell>
          <cell r="C5396" t="str">
            <v>M2</v>
          </cell>
          <cell r="D5396">
            <v>58.7</v>
          </cell>
        </row>
        <row r="5397">
          <cell r="A5397">
            <v>87624</v>
          </cell>
          <cell r="B5397" t="str">
            <v>CONTRAPISO EM ARGAMASSA PRONTA, PREPARO MANUAL, APLICADO EM ÁREAS SECAS SOBRE LAJE, ADERIDO, ESPESSURA 2CM. AF_06/2014</v>
          </cell>
          <cell r="C5397" t="str">
            <v>M2</v>
          </cell>
          <cell r="D5397">
            <v>63.66</v>
          </cell>
        </row>
        <row r="5398">
          <cell r="A5398">
            <v>87630</v>
          </cell>
          <cell r="B5398" t="str">
            <v>CONTRAPISO EM ARGAMASSA TRAÇO 1:4 (CIMENTO E AREIA), PREPARO MECÂNICO COM BETONEIRA 400 L, APLICADO EM ÁREAS SECAS SOBRE LAJE, ADERIDO, ESPESSURA 3CM. AF_06/2014</v>
          </cell>
          <cell r="C5398" t="str">
            <v>M2</v>
          </cell>
          <cell r="D5398">
            <v>28.68</v>
          </cell>
        </row>
        <row r="5399">
          <cell r="A5399">
            <v>87632</v>
          </cell>
          <cell r="B5399" t="str">
            <v>CONTRAPISO EM ARGAMASSA TRAÇO 1:4 (CIMENTO E AREIA), PREPARO MANUAL, APLICADO EM ÁREAS SECAS SOBRE LAJE, ADERIDO, ESPESSURA 3CM. AF_06/2014</v>
          </cell>
          <cell r="C5399" t="str">
            <v>M2</v>
          </cell>
          <cell r="D5399">
            <v>32.61</v>
          </cell>
        </row>
        <row r="5400">
          <cell r="A5400">
            <v>87633</v>
          </cell>
          <cell r="B5400" t="str">
            <v>CONTRAPISO EM ARGAMASSA PRONTA, PREPARO MECÂNICO COM MISTURADOR 300 KG, APLICADO EM ÁREAS SECAS SOBRE LAJE, ADERIDO, ESPESSURA 3CM. AF_06/2014</v>
          </cell>
          <cell r="C5400" t="str">
            <v>M2</v>
          </cell>
          <cell r="D5400">
            <v>78.040000000000006</v>
          </cell>
        </row>
        <row r="5401">
          <cell r="A5401">
            <v>87634</v>
          </cell>
          <cell r="B5401" t="str">
            <v>CONTRAPISO EM ARGAMASSA PRONTA, PREPARO MANUAL, APLICADO EM ÁREAS SECAS SOBRE LAJE, ADERIDO, ESPESSURA 3CM. AF_06/2014</v>
          </cell>
          <cell r="C5401" t="str">
            <v>M2</v>
          </cell>
          <cell r="D5401">
            <v>84.93</v>
          </cell>
        </row>
        <row r="5402">
          <cell r="A5402">
            <v>87640</v>
          </cell>
          <cell r="B5402" t="str">
            <v>CONTRAPISO EM ARGAMASSA TRAÇO 1:4 (CIMENTO E AREIA), PREPARO MECÂNICO COM BETONEIRA 400 L, APLICADO EM ÁREAS SECAS SOBRE LAJE, ADERIDO, ESPESSURA 4CM. AF_06/2014</v>
          </cell>
          <cell r="C5402" t="str">
            <v>M2</v>
          </cell>
          <cell r="D5402">
            <v>33.1</v>
          </cell>
        </row>
        <row r="5403">
          <cell r="A5403">
            <v>87642</v>
          </cell>
          <cell r="B5403" t="str">
            <v>CONTRAPISO EM ARGAMASSA TRAÇO 1:4 (CIMENTO E AREIA), PREPARO MANUAL, APLICADO EM ÁREAS SECAS SOBRE LAJE, ADERIDO, ESPESSURA 4CM. AF_06/2014</v>
          </cell>
          <cell r="C5403" t="str">
            <v>M2</v>
          </cell>
          <cell r="D5403">
            <v>37.93</v>
          </cell>
        </row>
        <row r="5404">
          <cell r="A5404">
            <v>87643</v>
          </cell>
          <cell r="B5404" t="str">
            <v>CONTRAPISO EM ARGAMASSA PRONTA, PREPARO MECÂNICO COM MISTURADOR 300 KG, APLICADO EM ÁREAS SECAS SOBRE LAJE, ADERIDO, ESPESSURA 4CM. AF_06/2014</v>
          </cell>
          <cell r="C5404" t="str">
            <v>M2</v>
          </cell>
          <cell r="D5404">
            <v>93.79</v>
          </cell>
        </row>
        <row r="5405">
          <cell r="A5405">
            <v>87644</v>
          </cell>
          <cell r="B5405" t="str">
            <v>CONTRAPISO EM ARGAMASSA PRONTA, PREPARO MANUAL, APLICADO EM ÁREAS SECAS SOBRE LAJE, ADERIDO, ESPESSURA 4CM. AF_06/2014</v>
          </cell>
          <cell r="C5405" t="str">
            <v>M2</v>
          </cell>
          <cell r="D5405">
            <v>102.27</v>
          </cell>
        </row>
        <row r="5406">
          <cell r="A5406">
            <v>87680</v>
          </cell>
          <cell r="B5406" t="str">
            <v>CONTRAPISO EM ARGAMASSA TRAÇO 1:4 (CIMENTO E AREIA), PREPARO MECÂNICO COM BETONEIRA 400 L, APLICADO EM ÁREAS SECAS SOBRE LAJE, NÃO ADERIDO, ESPESSURA 4CM. AF_06/2014</v>
          </cell>
          <cell r="C5406" t="str">
            <v>M2</v>
          </cell>
          <cell r="D5406">
            <v>26.87</v>
          </cell>
        </row>
        <row r="5407">
          <cell r="A5407">
            <v>87682</v>
          </cell>
          <cell r="B5407" t="str">
            <v>CONTRAPISO EM ARGAMASSA TRAÇO 1:4 (CIMENTO E AREIA), PREPARO MANUAL, APLICADO EM ÁREAS SECAS SOBRE LAJE, NÃO ADERIDO, ESPESSURA 4CM. AF_06/2014</v>
          </cell>
          <cell r="C5407" t="str">
            <v>M2</v>
          </cell>
          <cell r="D5407">
            <v>31.7</v>
          </cell>
        </row>
        <row r="5408">
          <cell r="A5408">
            <v>87683</v>
          </cell>
          <cell r="B5408" t="str">
            <v>CONTRAPISO EM ARGAMASSA PRONTA, PREPARO MECÂNICO COM MISTURADOR 300 KG, APLICADO EM ÁREAS SECAS SOBRE LAJE, NÃO ADERIDO, ESPESSURA 4CM. AF_06/2014</v>
          </cell>
          <cell r="C5408" t="str">
            <v>M2</v>
          </cell>
          <cell r="D5408">
            <v>87.56</v>
          </cell>
        </row>
        <row r="5409">
          <cell r="A5409">
            <v>87684</v>
          </cell>
          <cell r="B5409" t="str">
            <v>CONTRAPISO EM ARGAMASSA PRONTA, PREPARO MANUAL, APLICADO EM ÁREAS SECAS SOBRE LAJE, NÃO ADERIDO, ESPESSURA 4CM. AF_06/2014</v>
          </cell>
          <cell r="C5409" t="str">
            <v>M2</v>
          </cell>
          <cell r="D5409">
            <v>96.04</v>
          </cell>
        </row>
        <row r="5410">
          <cell r="A5410">
            <v>87690</v>
          </cell>
          <cell r="B5410" t="str">
            <v>CONTRAPISO EM ARGAMASSA TRAÇO 1:4 (CIMENTO E AREIA), PREPARO MECÂNICO COM BETONEIRA 400 L, APLICADO EM ÁREAS SECAS SOBRE LAJE, NÃO ADERIDO, ESPESSURA 5CM. AF_06/2014</v>
          </cell>
          <cell r="C5410" t="str">
            <v>M2</v>
          </cell>
          <cell r="D5410">
            <v>31.23</v>
          </cell>
        </row>
        <row r="5411">
          <cell r="A5411">
            <v>87692</v>
          </cell>
          <cell r="B5411" t="str">
            <v>CONTRAPISO EM ARGAMASSA TRAÇO 1:4 (CIMENTO E AREIA), PREPARO MANUAL, APLICADO EM ÁREAS SECAS SOBRE LAJE, NÃO ADERIDO, ESPESSURA 5CM. AF_06/2014</v>
          </cell>
          <cell r="C5411" t="str">
            <v>M2</v>
          </cell>
          <cell r="D5411">
            <v>36.76</v>
          </cell>
        </row>
        <row r="5412">
          <cell r="A5412">
            <v>87693</v>
          </cell>
          <cell r="B5412" t="str">
            <v>CONTRAPISO EM ARGAMASSA PRONTA, PREPARO MECÂNICO COM MISTURADOR 300 KG, APLICADO EM ÁREAS SECAS SOBRE LAJE, NÃO ADERIDO, ESPESSURA 5CM. AF_06/2014</v>
          </cell>
          <cell r="C5412" t="str">
            <v>M2</v>
          </cell>
          <cell r="D5412">
            <v>100.73</v>
          </cell>
        </row>
        <row r="5413">
          <cell r="A5413">
            <v>87694</v>
          </cell>
          <cell r="B5413" t="str">
            <v>CONTRAPISO EM ARGAMASSA PRONTA, PREPARO MANUAL, APLICADO EM ÁREAS SECAS SOBRE LAJE, NÃO ADERIDO, ESPESSURA 5CM. AF_06/2014</v>
          </cell>
          <cell r="C5413" t="str">
            <v>M2</v>
          </cell>
          <cell r="D5413">
            <v>110.44</v>
          </cell>
        </row>
        <row r="5414">
          <cell r="A5414">
            <v>87700</v>
          </cell>
          <cell r="B5414" t="str">
            <v>CONTRAPISO EM ARGAMASSA TRAÇO 1:4 (CIMENTO E AREIA), PREPARO MECÂNICO COM BETONEIRA 400 L, APLICADO EM ÁREAS SECAS SOBRE LAJE, NÃO ADERIDO, ESPESSURA 6CM. AF_06/2014</v>
          </cell>
          <cell r="C5414" t="str">
            <v>M2</v>
          </cell>
          <cell r="D5414">
            <v>33.729999999999997</v>
          </cell>
        </row>
        <row r="5415">
          <cell r="A5415">
            <v>87702</v>
          </cell>
          <cell r="B5415" t="str">
            <v>CONTRAPISO EM ARGAMASSA TRAÇO 1:4 (CIMENTO E AREIA), PREPARO MANUAL, APLICADO EM ÁREAS SECAS SOBRE LAJE, NÃO ADERIDO, ESPESSURA 6CM. AF_06/2014</v>
          </cell>
          <cell r="C5415" t="str">
            <v>M2</v>
          </cell>
          <cell r="D5415">
            <v>39.75</v>
          </cell>
        </row>
        <row r="5416">
          <cell r="A5416">
            <v>87703</v>
          </cell>
          <cell r="B5416" t="str">
            <v>CONTRAPISO EM ARGAMASSA PRONTA, PREPARO MECÂNICO COM MISTURADOR 300 KG, APLICADO EM ÁREAS SECAS SOBRE LAJE, NÃO ADERIDO, ESPESSURA 6CM. AF_06/2014</v>
          </cell>
          <cell r="C5416" t="str">
            <v>M2</v>
          </cell>
          <cell r="D5416">
            <v>109.42</v>
          </cell>
        </row>
        <row r="5417">
          <cell r="A5417">
            <v>87704</v>
          </cell>
          <cell r="B5417" t="str">
            <v>CONTRAPISO EM ARGAMASSA PRONTA, PREPARO MANUAL, APLICADO EM ÁREAS SECAS SOBRE LAJE, NÃO ADERIDO, ESPESSURA 6CM. AF_06/2014</v>
          </cell>
          <cell r="C5417" t="str">
            <v>M2</v>
          </cell>
          <cell r="D5417">
            <v>119.99</v>
          </cell>
        </row>
        <row r="5418">
          <cell r="A5418">
            <v>87735</v>
          </cell>
          <cell r="B5418" t="str">
            <v>CONTRAPISO EM ARGAMASSA TRAÇO 1:4 (CIMENTO E AREIA), PREPARO MECÂNICO COM BETONEIRA 400 L, APLICADO EM ÁREAS MOLHADAS SOBRE LAJE, ADERIDO, ESPESSURA 2CM. AF_06/2014</v>
          </cell>
          <cell r="C5418" t="str">
            <v>M2</v>
          </cell>
          <cell r="D5418">
            <v>30.75</v>
          </cell>
        </row>
        <row r="5419">
          <cell r="A5419">
            <v>87737</v>
          </cell>
          <cell r="B5419" t="str">
            <v>CONTRAPISO EM ARGAMASSA TRAÇO 1:4 (CIMENTO E AREIA), PREPARO MANUAL, APLICADO EM ÁREAS MOLHADAS SOBRE LAJE, ADERIDO, ESPESSURA 2CM. AF_06/2014</v>
          </cell>
          <cell r="C5419" t="str">
            <v>M2</v>
          </cell>
          <cell r="D5419">
            <v>33.58</v>
          </cell>
        </row>
        <row r="5420">
          <cell r="A5420">
            <v>87738</v>
          </cell>
          <cell r="B5420" t="str">
            <v>CONTRAPISO EM ARGAMASSA PRONTA, PREPARO MECÂNICO COM MISTURADOR 300 KG, APLICADO EM ÁREAS MOLHADAS SOBRE LAJE, ADERIDO, ESPESSURA 2CM. AF_06/2014</v>
          </cell>
          <cell r="C5420" t="str">
            <v>M2</v>
          </cell>
          <cell r="D5420">
            <v>66.25</v>
          </cell>
        </row>
        <row r="5421">
          <cell r="A5421">
            <v>87739</v>
          </cell>
          <cell r="B5421" t="str">
            <v>CONTRAPISO EM ARGAMASSA PRONTA, PREPARO MANUAL, APLICADO EM ÁREAS MOLHADAS SOBRE LAJE, ADERIDO, ESPESSURA 2CM. AF_06/2014</v>
          </cell>
          <cell r="C5421" t="str">
            <v>M2</v>
          </cell>
          <cell r="D5421">
            <v>71.209999999999994</v>
          </cell>
        </row>
        <row r="5422">
          <cell r="A5422">
            <v>87745</v>
          </cell>
          <cell r="B5422" t="str">
            <v>CONTRAPISO EM ARGAMASSA TRAÇO 1:4 (CIMENTO E AREIA), PREPARO MECÂNICO COM BETONEIRA 400 L, APLICADO EM ÁREAS MOLHADAS SOBRE LAJE, ADERIDO, ESPESSURA 3CM. AF_06/2014</v>
          </cell>
          <cell r="C5422" t="str">
            <v>M2</v>
          </cell>
          <cell r="D5422">
            <v>36.22</v>
          </cell>
        </row>
        <row r="5423">
          <cell r="A5423">
            <v>87747</v>
          </cell>
          <cell r="B5423" t="str">
            <v>CONTRAPISO EM ARGAMASSA TRAÇO 1:4 (CIMENTO E AREIA), PREPARO MANUAL, APLICADO EM ÁREAS MOLHADAS SOBRE LAJE, ADERIDO, ESPESSURA 3CM. AF_06/2014</v>
          </cell>
          <cell r="C5423" t="str">
            <v>M2</v>
          </cell>
          <cell r="D5423">
            <v>40.15</v>
          </cell>
        </row>
        <row r="5424">
          <cell r="A5424">
            <v>87748</v>
          </cell>
          <cell r="B5424" t="str">
            <v>CONTRAPISO EM ARGAMASSA PRONTA, PREPARO MECÂNICO COM MISTURADOR 300 KG, APLICADO EM ÁREAS MOLHADAS SOBRE LAJE, ADERIDO, ESPESSURA 3CM. AF_06/2014</v>
          </cell>
          <cell r="C5424" t="str">
            <v>M2</v>
          </cell>
          <cell r="D5424">
            <v>85.58</v>
          </cell>
        </row>
        <row r="5425">
          <cell r="A5425">
            <v>87749</v>
          </cell>
          <cell r="B5425" t="str">
            <v>CONTRAPISO EM ARGAMASSA PRONTA, PREPARO MANUAL, APLICADO EM ÁREAS MOLHADAS SOBRE LAJE, ADERIDO, ESPESSURA 3CM. AF_06/2014</v>
          </cell>
          <cell r="C5425" t="str">
            <v>M2</v>
          </cell>
          <cell r="D5425">
            <v>92.47</v>
          </cell>
        </row>
        <row r="5426">
          <cell r="A5426">
            <v>87755</v>
          </cell>
          <cell r="B5426" t="str">
            <v>CONTRAPISO EM ARGAMASSA TRAÇO 1:4 (CIMENTO E AREIA), PREPARO MECÂNICO COM BETONEIRA 400 L, APLICADO EM ÁREAS MOLHADAS SOBRE IMPERMEABILIZAÇÃO, ESPESSURA 3CM. AF_06/2014</v>
          </cell>
          <cell r="C5426" t="str">
            <v>M2</v>
          </cell>
          <cell r="D5426">
            <v>32.76</v>
          </cell>
        </row>
        <row r="5427">
          <cell r="A5427">
            <v>87757</v>
          </cell>
          <cell r="B5427" t="str">
            <v>CONTRAPISO EM ARGAMASSA TRAÇO 1:4 (CIMENTO E AREIA), PREPARO MANUAL, APLICADO EM ÁREAS MOLHADAS SOBRE IMPERMEABILIZAÇÃO, ESPESSURA 3CM. AF_06/2014</v>
          </cell>
          <cell r="C5427" t="str">
            <v>M2</v>
          </cell>
          <cell r="D5427">
            <v>36.69</v>
          </cell>
        </row>
        <row r="5428">
          <cell r="A5428">
            <v>87758</v>
          </cell>
          <cell r="B5428" t="str">
            <v>CONTRAPISO EM ARGAMASSA PRONTA, PREPARO MECÂNICO COM MISTURADOR 300 KG, APLICADO EM ÁREAS MOLHADAS SOBRE IMPERMEABILIZAÇÃO, ESPESSURA 3CM. AF_06/2014</v>
          </cell>
          <cell r="C5428" t="str">
            <v>M2</v>
          </cell>
          <cell r="D5428">
            <v>82.12</v>
          </cell>
        </row>
        <row r="5429">
          <cell r="A5429">
            <v>87759</v>
          </cell>
          <cell r="B5429" t="str">
            <v>CONTRAPISO EM ARGAMASSA PRONTA, PREPARO MANUAL, APLICADO EM ÁREAS MOLHADAS SOBRE IMPERMEABILIZAÇÃO, ESPESSURA 3CM. AF_06/2014</v>
          </cell>
          <cell r="C5429" t="str">
            <v>M2</v>
          </cell>
          <cell r="D5429">
            <v>89.01</v>
          </cell>
        </row>
        <row r="5430">
          <cell r="A5430">
            <v>87765</v>
          </cell>
          <cell r="B5430" t="str">
            <v>CONTRAPISO EM ARGAMASSA TRAÇO 1:4 (CIMENTO E AREIA), PREPARO MECÂNICO COM BETONEIRA 400 L, APLICADO EM ÁREAS MOLHADAS SOBRE IMPERMEABILIZAÇÃO, ESPESSURA 4CM. AF_06/2014</v>
          </cell>
          <cell r="C5430" t="str">
            <v>M2</v>
          </cell>
          <cell r="D5430">
            <v>37.18</v>
          </cell>
        </row>
        <row r="5431">
          <cell r="A5431">
            <v>87767</v>
          </cell>
          <cell r="B5431" t="str">
            <v>CONTRAPISO EM ARGAMASSA TRAÇO 1:4 (CIMENTO E AREIA), PREPARO MANUAL, APLICADO EM ÁREAS MOLHADAS SOBRE IMPERMEABILIZAÇÃO, ESPESSURA 4CM. AF_06/2014</v>
          </cell>
          <cell r="C5431" t="str">
            <v>M2</v>
          </cell>
          <cell r="D5431">
            <v>42.01</v>
          </cell>
        </row>
        <row r="5432">
          <cell r="A5432">
            <v>87768</v>
          </cell>
          <cell r="B5432" t="str">
            <v>CONTRAPISO EM ARGAMASSA PRONTA, PREPARO MECÂNICO COM MISTURADOR 300 KG, APLICADO EM ÁREAS MOLHADAS SOBRE IMPERMEABILIZAÇÃO, ESPESSURA 4CM. AF_06/2014</v>
          </cell>
          <cell r="C5432" t="str">
            <v>M2</v>
          </cell>
          <cell r="D5432">
            <v>97.87</v>
          </cell>
        </row>
        <row r="5433">
          <cell r="A5433">
            <v>87769</v>
          </cell>
          <cell r="B5433" t="str">
            <v>CONTRAPISO EM ARGAMASSA PRONTA, PREPARO MANUAL, APLICADO EM ÁREAS MOLHADAS SOBRE IMPERMEABILIZAÇÃO, ESPESSURA 4CM. AF_06/2014</v>
          </cell>
          <cell r="C5433" t="str">
            <v>M2</v>
          </cell>
          <cell r="D5433">
            <v>106.35</v>
          </cell>
        </row>
        <row r="5434">
          <cell r="A5434">
            <v>88470</v>
          </cell>
          <cell r="B5434" t="str">
            <v>CONTRAPISO AUTONIVELANTE, APLICADO SOBRE LAJE, NÃO ADERIDO, ESPESSURA 3CM. AF_06/2014</v>
          </cell>
          <cell r="C5434" t="str">
            <v>M2</v>
          </cell>
          <cell r="D5434">
            <v>22.71</v>
          </cell>
        </row>
        <row r="5435">
          <cell r="A5435">
            <v>88471</v>
          </cell>
          <cell r="B5435" t="str">
            <v>CONTRAPISO AUTONIVELANTE, APLICADO SOBRE LAJE, NÃO ADERIDO, ESPESSURA 4CM. AF_06/2014</v>
          </cell>
          <cell r="C5435" t="str">
            <v>M2</v>
          </cell>
          <cell r="D5435">
            <v>28.03</v>
          </cell>
        </row>
        <row r="5436">
          <cell r="A5436">
            <v>88472</v>
          </cell>
          <cell r="B5436" t="str">
            <v>CONTRAPISO AUTONIVELANTE, APLICADO SOBRE LAJE, NÃO ADERIDO, ESPESSURA 5CM. AF_06/2014</v>
          </cell>
          <cell r="C5436" t="str">
            <v>M2</v>
          </cell>
          <cell r="D5436">
            <v>32.229999999999997</v>
          </cell>
        </row>
        <row r="5437">
          <cell r="A5437">
            <v>88476</v>
          </cell>
          <cell r="B5437" t="str">
            <v>CONTRAPISO AUTONIVELANTE, APLICADO SOBRE LAJE, ADERIDO, ESPESSURA 2CM. AF_06/2014</v>
          </cell>
          <cell r="C5437" t="str">
            <v>M2</v>
          </cell>
          <cell r="D5437">
            <v>18.32</v>
          </cell>
        </row>
        <row r="5438">
          <cell r="A5438">
            <v>88477</v>
          </cell>
          <cell r="B5438" t="str">
            <v>CONTRAPISO AUTONIVELANTE, APLICADO SOBRE LAJE, ADERIDO, ESPESSURA 3CM. AF_06/2014</v>
          </cell>
          <cell r="C5438" t="str">
            <v>M2</v>
          </cell>
          <cell r="D5438">
            <v>25.13</v>
          </cell>
        </row>
        <row r="5439">
          <cell r="A5439">
            <v>88478</v>
          </cell>
          <cell r="B5439" t="str">
            <v>CONTRAPISO AUTONIVELANTE, APLICADO SOBRE LAJE, ADERIDO, ESPESSURA 4CM. AF_06/2014</v>
          </cell>
          <cell r="C5439" t="str">
            <v>M2</v>
          </cell>
          <cell r="D5439">
            <v>30.64</v>
          </cell>
        </row>
        <row r="5440">
          <cell r="A5440">
            <v>90900</v>
          </cell>
          <cell r="B5440" t="str">
            <v>CONTRAPISO ACÚSTICO EM ARGAMASSA TRAÇO 1:4 (CIMENTO E AREIA), PREPARO MECÂNICO COM BETONEIRA 400L, APLICADO EM ÁREAS SECAS MENORES QUE 15M2, ESPESSURA 5CM. AF_10/2014</v>
          </cell>
          <cell r="C5440" t="str">
            <v>M2</v>
          </cell>
          <cell r="D5440">
            <v>58.43</v>
          </cell>
        </row>
        <row r="5441">
          <cell r="A5441">
            <v>90902</v>
          </cell>
          <cell r="B5441" t="str">
            <v>CONTRAPISO ACÚSTICO EM ARGAMASSA TRAÇO 1:4 (CIMENTO E AREIA), PREPARO MANUAL, APLICADO EM ÁREAS SECAS MENORES QUE 15M2, ESPESSURA 5CM. AF_10/2014</v>
          </cell>
          <cell r="C5441" t="str">
            <v>M2</v>
          </cell>
          <cell r="D5441">
            <v>63.96</v>
          </cell>
        </row>
        <row r="5442">
          <cell r="A5442">
            <v>90903</v>
          </cell>
          <cell r="B5442" t="str">
            <v>CONTRAPISO ACÚSTICO EM ARGAMASSA PRONTA, PREPARO MECÂNICO COM MISTURADOR 300 KG, APLICADO EM ÁREAS SECAS MENORES QUE 15M2, ESPESSURA 5CM. AF_10/2014</v>
          </cell>
          <cell r="C5442" t="str">
            <v>M2</v>
          </cell>
          <cell r="D5442">
            <v>127.93</v>
          </cell>
        </row>
        <row r="5443">
          <cell r="A5443">
            <v>90904</v>
          </cell>
          <cell r="B5443" t="str">
            <v>CONTRAPISO ACÚSTICO EM ARGAMASSA PRONTA, PREPARO MANUAL, APLICADO EM ÁREAS SECAS MENORES QUE 15M2, ESPESSURA 5CM. AF_10/2014</v>
          </cell>
          <cell r="C5443" t="str">
            <v>M2</v>
          </cell>
          <cell r="D5443">
            <v>137.63999999999999</v>
          </cell>
        </row>
        <row r="5444">
          <cell r="A5444">
            <v>90910</v>
          </cell>
          <cell r="B5444" t="str">
            <v>CONTRAPISO ACÚSTICO EM ARGAMASSA TRAÇO 1:4 (CIMENTO E AREIA), PREPARO MECÂNICO COM BETONEIRA 400L, APLICADO EM ÁREAS SECAS MENORES QUE 15M2, ESPESSURA 6CM. AF_10/2014</v>
          </cell>
          <cell r="C5444" t="str">
            <v>M2</v>
          </cell>
          <cell r="D5444">
            <v>61.6</v>
          </cell>
        </row>
        <row r="5445">
          <cell r="A5445">
            <v>90912</v>
          </cell>
          <cell r="B5445" t="str">
            <v>CONTRAPISO ACÚSTICO EM ARGAMASSA TRAÇO 1:4 (CIMENTO E AREIA), PREPARO MANUAL, APLICADO EM ÁREAS SECAS MENORES QUE 15M2, ESPESSURA 6CM. AF_10/2014</v>
          </cell>
          <cell r="C5445" t="str">
            <v>M2</v>
          </cell>
          <cell r="D5445">
            <v>67.62</v>
          </cell>
        </row>
        <row r="5446">
          <cell r="A5446">
            <v>90913</v>
          </cell>
          <cell r="B5446" t="str">
            <v>CONTRAPISO ACÚSTICO EM ARGAMASSA PRONTA, PREPARO MECÂNICO COM MISTURADOR 300 KG, APLICADO EM ÁREAS SECAS MENORES QUE 15M2, ESPESSURA 6CM. AF_10/2014</v>
          </cell>
          <cell r="C5446" t="str">
            <v>M2</v>
          </cell>
          <cell r="D5446">
            <v>137.29</v>
          </cell>
        </row>
        <row r="5447">
          <cell r="A5447">
            <v>90914</v>
          </cell>
          <cell r="B5447" t="str">
            <v>CONTRAPISO ACÚSTICO EM ARGAMASSA PRONTA, PREPARO MANUAL, APLICADO EM ÁREAS SECAS MENORES QUE 15M2, ESPESSURA 6CM. AF_10/2014</v>
          </cell>
          <cell r="C5447" t="str">
            <v>M2</v>
          </cell>
          <cell r="D5447">
            <v>147.86000000000001</v>
          </cell>
        </row>
        <row r="5448">
          <cell r="A5448">
            <v>90920</v>
          </cell>
          <cell r="B5448" t="str">
            <v>CONTRAPISO ACÚSTICO EM ARGAMASSA TRAÇO 1:4 (CIMENTO E AREIA), PREPARO MECÂNICO COM BETONEIRA 400L, APLICADO EM ÁREAS SECAS MENORES QUE 15M2, ESPESSURA 7CM. AF_10/2014</v>
          </cell>
          <cell r="C5448" t="str">
            <v>M2</v>
          </cell>
          <cell r="D5448">
            <v>67.48</v>
          </cell>
        </row>
        <row r="5449">
          <cell r="A5449">
            <v>90922</v>
          </cell>
          <cell r="B5449" t="str">
            <v>CONTRAPISO ACÚSTICO EM ARGAMASSA TRAÇO 1:4 (CIMENTO E AREIA), PREPARO MANUAL, APLICADO EM ÁREAS SECAS MENORES QUE 15M2, ESPESSURA 7CM. AF_10/2014</v>
          </cell>
          <cell r="C5449" t="str">
            <v>M2</v>
          </cell>
          <cell r="D5449">
            <v>74.41</v>
          </cell>
        </row>
        <row r="5450">
          <cell r="A5450">
            <v>90923</v>
          </cell>
          <cell r="B5450" t="str">
            <v>CONTRAPISO ACÚSTICO EM ARGAMASSA PRONTA, PREPARO MECÂNICO COM MISTURADOR 300 KG, APLICADO EM ÁREAS SECAS MENORES QUE 15M2, ESPESSURA 7CM. AF_10/2014</v>
          </cell>
          <cell r="C5450" t="str">
            <v>M2</v>
          </cell>
          <cell r="D5450">
            <v>154.51</v>
          </cell>
        </row>
        <row r="5451">
          <cell r="A5451">
            <v>90924</v>
          </cell>
          <cell r="B5451" t="str">
            <v>CONTRAPISO ACÚSTICO EM ARGAMASSA PRONTA, PREPARO MANUAL, APLICADO EM ÁREAS SECAS MENORES QUE 15M2, ESPESSURA 7CM. AF_10/2014</v>
          </cell>
          <cell r="C5451" t="str">
            <v>M2</v>
          </cell>
          <cell r="D5451">
            <v>166.66</v>
          </cell>
        </row>
        <row r="5452">
          <cell r="A5452">
            <v>90930</v>
          </cell>
          <cell r="B5452" t="str">
            <v>CONTRAPISO ACÚSTICO EM ARGAMASSA TRAÇO 1:4 (CIMENTO E AREIA), PREPARO MECÂNICO COM BETONEIRA 400L, APLICADO EM ÁREAS SECAS MAIORES QUE 15M2, ESPESSURA 5CM. AF_10/2014</v>
          </cell>
          <cell r="C5452" t="str">
            <v>M2</v>
          </cell>
          <cell r="D5452">
            <v>53.5</v>
          </cell>
        </row>
        <row r="5453">
          <cell r="A5453">
            <v>90932</v>
          </cell>
          <cell r="B5453" t="str">
            <v>CONTRAPISO ACÚSTICO EM ARGAMASSA TRAÇO 1:4 (CIMENTO E AREIA), PREPARO MANUAL, APLICADO EM ÁREAS SECAS MAIORES QUE 15M2, ESPESSURA 5CM. AF_10/2014</v>
          </cell>
          <cell r="C5453" t="str">
            <v>M2</v>
          </cell>
          <cell r="D5453">
            <v>59.03</v>
          </cell>
        </row>
        <row r="5454">
          <cell r="A5454">
            <v>90933</v>
          </cell>
          <cell r="B5454" t="str">
            <v>CONTRAPISO ACÚSTICO EM ARGAMASSA PRONTA, PREPARO MECÂNICO COM MISTURADOR 300 KG, APLICADO EM ÁREAS SECAS MAIORES QUE 15M2, ESPESSURA 5CM. AF_10/2014</v>
          </cell>
          <cell r="C5454" t="str">
            <v>M2</v>
          </cell>
          <cell r="D5454">
            <v>123</v>
          </cell>
        </row>
        <row r="5455">
          <cell r="A5455">
            <v>90934</v>
          </cell>
          <cell r="B5455" t="str">
            <v>CONTRAPISO ACÚSTICO EM ARGAMASSA PRONTA, PREPARO MANUAL, APLICADO EM ÁREAS SECAS MAIORES QUE 15M2, ESPESSURA 5CM. AF_10/2014</v>
          </cell>
          <cell r="C5455" t="str">
            <v>M2</v>
          </cell>
          <cell r="D5455">
            <v>132.71</v>
          </cell>
        </row>
        <row r="5456">
          <cell r="A5456">
            <v>90940</v>
          </cell>
          <cell r="B5456" t="str">
            <v>CONTRAPISO ACÚSTICO EM ARGAMASSA TRAÇO 1:4 (CIMENTO E AREIA), PREPARO MECÂNICO COM BETONEIRA 400L, APLICADO EM ÁREAS SECAS MAIORES QUE 15M2, ESPESSURA 6CM. AF_10/2014</v>
          </cell>
          <cell r="C5456" t="str">
            <v>M2</v>
          </cell>
          <cell r="D5456">
            <v>56.69</v>
          </cell>
        </row>
        <row r="5457">
          <cell r="A5457">
            <v>90942</v>
          </cell>
          <cell r="B5457" t="str">
            <v>CONTRAPISO ACÚSTICO EM ARGAMASSA TRAÇO 1:4 (CIMENTO E AREIA), PREPARO MANUAL, APLICADO EM ÁREAS SECAS MAIORES QUE 15M2, ESPESSURA 6CM. AF_10/2014</v>
          </cell>
          <cell r="C5457" t="str">
            <v>M2</v>
          </cell>
          <cell r="D5457">
            <v>62.71</v>
          </cell>
        </row>
        <row r="5458">
          <cell r="A5458">
            <v>90943</v>
          </cell>
          <cell r="B5458" t="str">
            <v>CONTRAPISO ACÚSTICO EM ARGAMASSA PRONTA, PREPARO MECÂNICO COM MISTURADOR 300 KG, APLICADO EM ÁREAS SECAS MAIORES QUE 15M2, ESPESSURA 6CM. AF_10/2014</v>
          </cell>
          <cell r="C5458" t="str">
            <v>M2</v>
          </cell>
          <cell r="D5458">
            <v>132.38</v>
          </cell>
        </row>
        <row r="5459">
          <cell r="A5459">
            <v>90944</v>
          </cell>
          <cell r="B5459" t="str">
            <v>CONTRAPISO ACÚSTICO EM ARGAMASSA PRONTA, PREPARO MANUAL, APLICADO EM ÁREAS SECAS MAIORES QUE 15M2, ESPESSURA 6CM. AF_10/2014</v>
          </cell>
          <cell r="C5459" t="str">
            <v>M2</v>
          </cell>
          <cell r="D5459">
            <v>142.94999999999999</v>
          </cell>
        </row>
        <row r="5460">
          <cell r="A5460">
            <v>90950</v>
          </cell>
          <cell r="B5460" t="str">
            <v>CONTRAPISO ACÚSTICO EM ARGAMASSA TRAÇO 1:4 (CIMENTO E AREIA), PREPARO MECÂNICO COM BETONEIRA 400L, APLICADO EM ÁREAS SECAS MAIORES QUE 15M2, ESPESSURA 7CM. AF_10/2014</v>
          </cell>
          <cell r="C5460" t="str">
            <v>M2</v>
          </cell>
          <cell r="D5460">
            <v>62.55</v>
          </cell>
        </row>
        <row r="5461">
          <cell r="A5461">
            <v>90952</v>
          </cell>
          <cell r="B5461" t="str">
            <v>CONTRAPISO ACÚSTICO EM ARGAMASSA TRAÇO 1:4 (CIMENTO E AREIA), PREPARO MANUAL, APLICADO EM ÁREAS SECAS MAIORES QUE 15M2, ESPESSURA 7CM. AF_10/2014</v>
          </cell>
          <cell r="C5461" t="str">
            <v>M2</v>
          </cell>
          <cell r="D5461">
            <v>69.48</v>
          </cell>
        </row>
        <row r="5462">
          <cell r="A5462">
            <v>90953</v>
          </cell>
          <cell r="B5462" t="str">
            <v>CONTRAPISO ACÚSTICO EM ARGAMASSA PRONTA, PREPARO MECÂNICO COM MISTURADOR 300 KG, APLICADO EM ÁREAS SECAS MAIORES QUE 15M2, ESPESSURA 7CM. AF_10/2014</v>
          </cell>
          <cell r="C5462" t="str">
            <v>M2</v>
          </cell>
          <cell r="D5462">
            <v>149.58000000000001</v>
          </cell>
        </row>
        <row r="5463">
          <cell r="A5463">
            <v>90954</v>
          </cell>
          <cell r="B5463" t="str">
            <v>CONTRAPISO ACÚSTICO EM ARGAMASSA PRONTA, PREPARO MANUAL, APLICADO EM ÁREAS SECAS MAIORES QUE 15M2, ESPESSURA 7CM. AF_10/2014</v>
          </cell>
          <cell r="C5463" t="str">
            <v>M2</v>
          </cell>
          <cell r="D5463">
            <v>161.72999999999999</v>
          </cell>
        </row>
        <row r="5464">
          <cell r="A5464">
            <v>94438</v>
          </cell>
          <cell r="B5464" t="str">
            <v>(COMPOSIÇÃO REPRESENTATIVA) DO SERVIÇO DE CONTRAPISO EM ARGAMASSA TRAÇO 1:4 (CIM E AREIA), EM BETONEIRA 400 L, ESPESSURA 3 CM ÁREAS SECAS E 3 CM ÁREAS MOLHADAS, PARA EDIFICAÇÃO HABITACIONAL UNIFAMILIAR (CASA) E EDIFICAÇÃO PÚBLICA PADRÃO. AF_11/2014</v>
          </cell>
          <cell r="C5464" t="str">
            <v>M2</v>
          </cell>
          <cell r="D5464">
            <v>30.83</v>
          </cell>
        </row>
        <row r="5465">
          <cell r="A5465">
            <v>94439</v>
          </cell>
          <cell r="B5465"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5" t="str">
            <v>M2</v>
          </cell>
          <cell r="D5465">
            <v>34.369999999999997</v>
          </cell>
        </row>
        <row r="5466">
          <cell r="A5466">
            <v>94779</v>
          </cell>
          <cell r="B5466" t="str">
            <v>(COMPOSIÇÃO REPRESENTATIVA) DO SERVIÇO DE CONTRAPISO EM ARGAMASSA TRAÇO 1:4 (CIM E AREIA), EM BETONEIRA 400 L, ESPESSURA 3 CM ÁREAS SECAS E 3 CM ÁREAS MOLHADAS, PARA EDIFICAÇÃO HABITACIONAL MULTIFAMILIAR (PRÉDIO). AF_11/2014</v>
          </cell>
          <cell r="C5466" t="str">
            <v>M2</v>
          </cell>
          <cell r="D5466">
            <v>29.97</v>
          </cell>
        </row>
        <row r="5467">
          <cell r="A5467">
            <v>94782</v>
          </cell>
          <cell r="B546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67" t="str">
            <v>M2</v>
          </cell>
          <cell r="D5467">
            <v>33.9</v>
          </cell>
        </row>
        <row r="5468">
          <cell r="A5468">
            <v>72190</v>
          </cell>
          <cell r="B5468" t="str">
            <v>RODAPE BORRACHA LISO, ALTURA = 7CM, ESPESSURA = 2 MM, PARA ARGAMASSA</v>
          </cell>
          <cell r="C5468" t="str">
            <v>M</v>
          </cell>
          <cell r="D5468">
            <v>28.14</v>
          </cell>
        </row>
        <row r="5469">
          <cell r="A5469">
            <v>87871</v>
          </cell>
          <cell r="B5469" t="str">
            <v>CHAPISCO APLICADO SOMENTE EM ESTRUTURAS DE CONCRETO EM ALVENARIAS INTERNAS, COM DESEMPENADEIRA DENTADA. ARGAMASSA INDUSTRIALIZADA COM PREPARO MANUAL. AF_06/2014</v>
          </cell>
          <cell r="C5469" t="str">
            <v>M2</v>
          </cell>
          <cell r="D5469">
            <v>16.41</v>
          </cell>
        </row>
        <row r="5470">
          <cell r="A5470">
            <v>87872</v>
          </cell>
          <cell r="B5470" t="str">
            <v>CHAPISCO APLICADO SOMENTE EM ESTRUTURAS DE CONCRETO EM ALVENARIAS INTERNAS, COM DESEMPENADEIRA DENTADA.  ARGAMASSA INDUSTRIALIZADA COM PREPARO EM MISTURADOR 300 KG. AF_06/2014</v>
          </cell>
          <cell r="C5470" t="str">
            <v>M2</v>
          </cell>
          <cell r="D5470">
            <v>15.8</v>
          </cell>
        </row>
        <row r="5471">
          <cell r="A5471">
            <v>87873</v>
          </cell>
          <cell r="B5471" t="str">
            <v>CHAPISCO APLICADO EM ALVENARIAS E ESTRUTURAS DE CONCRETO INTERNAS, COM ROLO PARA TEXTURA ACRÍLICA.  ARGAMASSA TRAÇO 1:4 E EMULSÃO POLIMÉRICA (ADESIVO) COM PREPARO MANUAL. AF_06/2014</v>
          </cell>
          <cell r="C5471" t="str">
            <v>M2</v>
          </cell>
          <cell r="D5471">
            <v>4.04</v>
          </cell>
        </row>
        <row r="5472">
          <cell r="A5472">
            <v>87874</v>
          </cell>
          <cell r="B5472" t="str">
            <v>CHAPISCO APLICADO EM ALVENARIAS E ESTRUTURAS DE CONCRETO INTERNAS, COM ROLO PARA TEXTURA ACRÍLICA.  ARGAMASSA TRAÇO 1:4 E EMULSÃO POLIMÉRICA (ADESIVO) COM PREPARO EM BETONEIRA 400L. AF_06/2014</v>
          </cell>
          <cell r="C5472" t="str">
            <v>M2</v>
          </cell>
          <cell r="D5472">
            <v>3.92</v>
          </cell>
        </row>
        <row r="5473">
          <cell r="A5473">
            <v>87876</v>
          </cell>
          <cell r="B5473" t="str">
            <v>CHAPISCO APLICADO EM ALVENARIAS E ESTRUTURAS DE CONCRETO INTERNAS, COM ROLO PARA TEXTURA ACRÍLICA.  ARGAMASSA INDUSTRIALIZADA COM PREPARO MANUAL. AF_06/2014</v>
          </cell>
          <cell r="C5473" t="str">
            <v>M2</v>
          </cell>
          <cell r="D5473">
            <v>8.93</v>
          </cell>
        </row>
        <row r="5474">
          <cell r="A5474">
            <v>87877</v>
          </cell>
          <cell r="B5474" t="str">
            <v>CHAPISCO APLICADO EM ALVENARIAS E ESTRUTURAS DE CONCRETO INTERNAS, COM ROLO PARA TEXTURA ACRÍLICA.  ARGAMASSA INDUSTRIALIZADA COM PREPARO EM MISTURADOR 300 KG. AF_06/2014</v>
          </cell>
          <cell r="C5474" t="str">
            <v>M2</v>
          </cell>
          <cell r="D5474">
            <v>8.6300000000000008</v>
          </cell>
        </row>
        <row r="5475">
          <cell r="A5475">
            <v>87878</v>
          </cell>
          <cell r="B5475" t="str">
            <v>CHAPISCO APLICADO EM ALVENARIAS E ESTRUTURAS DE CONCRETO INTERNAS, COM COLHER DE PEDREIRO.  ARGAMASSA TRAÇO 1:3 COM PREPARO MANUAL. AF_06/2014</v>
          </cell>
          <cell r="C5475" t="str">
            <v>M2</v>
          </cell>
          <cell r="D5475">
            <v>3.09</v>
          </cell>
        </row>
        <row r="5476">
          <cell r="A5476">
            <v>87879</v>
          </cell>
          <cell r="B5476" t="str">
            <v>CHAPISCO APLICADO EM ALVENARIAS E ESTRUTURAS DE CONCRETO INTERNAS, COM COLHER DE PEDREIRO.  ARGAMASSA TRAÇO 1:3 COM PREPARO EM BETONEIRA 400L. AF_06/2014</v>
          </cell>
          <cell r="C5476" t="str">
            <v>M2</v>
          </cell>
          <cell r="D5476">
            <v>2.68</v>
          </cell>
        </row>
        <row r="5477">
          <cell r="A5477">
            <v>87881</v>
          </cell>
          <cell r="B5477" t="str">
            <v>CHAPISCO APLICADO NO TETO, COM ROLO PARA TEXTURA ACRÍLICA. ARGAMASSA TRAÇO 1:4 E EMULSÃO POLIMÉRICA (ADESIVO) COM PREPARO MANUAL. AF_06/2014</v>
          </cell>
          <cell r="C5477" t="str">
            <v>M2</v>
          </cell>
          <cell r="D5477">
            <v>3.96</v>
          </cell>
        </row>
        <row r="5478">
          <cell r="A5478">
            <v>87882</v>
          </cell>
          <cell r="B5478" t="str">
            <v>CHAPISCO APLICADO NO TETO, COM ROLO PARA TEXTURA ACRÍLICA. ARGAMASSA TRAÇO 1:4 E EMULSÃO POLIMÉRICA (ADESIVO) COM PREPARO EM BETONEIRA 400L. AF_06/2014</v>
          </cell>
          <cell r="C5478" t="str">
            <v>M2</v>
          </cell>
          <cell r="D5478">
            <v>3.84</v>
          </cell>
        </row>
        <row r="5479">
          <cell r="A5479">
            <v>87884</v>
          </cell>
          <cell r="B5479" t="str">
            <v>CHAPISCO APLICADO NO TETO, COM ROLO PARA TEXTURA ACRÍLICA. ARGAMASSA INDUSTRIALIZADA COM PREPARO MANUAL. AF_06/2014</v>
          </cell>
          <cell r="C5479" t="str">
            <v>M2</v>
          </cell>
          <cell r="D5479">
            <v>8.85</v>
          </cell>
        </row>
        <row r="5480">
          <cell r="A5480">
            <v>87885</v>
          </cell>
          <cell r="B5480" t="str">
            <v>CHAPISCO APLICADO NO TETO, COM ROLO PARA TEXTURA ACRÍLICA. ARGAMASSA INDUSTRIALIZADA COM PREPARO EM MISTURADOR 300 KG. AF_06/2014</v>
          </cell>
          <cell r="C5480" t="str">
            <v>M2</v>
          </cell>
          <cell r="D5480">
            <v>8.5500000000000007</v>
          </cell>
        </row>
        <row r="5481">
          <cell r="A5481">
            <v>87886</v>
          </cell>
          <cell r="B5481" t="str">
            <v>CHAPISCO APLICADO NO TETO, COM DESEMPENADEIRA DENTADA. ARGAMASSA INDUSTRIALIZADA COM PREPARO MANUAL. AF_06/2014</v>
          </cell>
          <cell r="C5481" t="str">
            <v>M2</v>
          </cell>
          <cell r="D5481">
            <v>21.12</v>
          </cell>
        </row>
        <row r="5482">
          <cell r="A5482">
            <v>87887</v>
          </cell>
          <cell r="B5482" t="str">
            <v>CHAPISCO APLICADO NO TETO, COM DESEMPENADEIRA DENTADA. ARGAMASSA INDUSTRIALIZADA COM PREPARO EM MISTURADOR 300 KG. AF_06/2014</v>
          </cell>
          <cell r="C5482" t="str">
            <v>M2</v>
          </cell>
          <cell r="D5482">
            <v>20.51</v>
          </cell>
        </row>
        <row r="5483">
          <cell r="A5483">
            <v>87888</v>
          </cell>
          <cell r="B5483" t="str">
            <v>CHAPISCO APLICADO EM ALVENARIA (SEM PRESENÇA DE VÃOS) E ESTRUTURAS DE CONCRETO DE FACHADA, COM ROLO PARA TEXTURA ACRÍLICA.  ARGAMASSA TRAÇO 1:4 E EMULSÃO POLIMÉRICA (ADESIVO) COM PREPARO MANUAL. AF_06/2014</v>
          </cell>
          <cell r="C5483" t="str">
            <v>M2</v>
          </cell>
          <cell r="D5483">
            <v>5.05</v>
          </cell>
        </row>
        <row r="5484">
          <cell r="A5484">
            <v>87889</v>
          </cell>
          <cell r="B5484" t="str">
            <v>CHAPISCO APLICADO EM ALVENARIA (SEM PRESENÇA DE VÃOS) E ESTRUTURAS DE CONCRETO DE FACHADA, COM ROLO PARA TEXTURA ACRÍLICA.  ARGAMASSA TRAÇO 1:4 E EMULSÃO POLIMÉRICA (ADESIVO) COM PREPARO EM BETONEIRA 400L. AF_06/2014</v>
          </cell>
          <cell r="C5484" t="str">
            <v>M2</v>
          </cell>
          <cell r="D5484">
            <v>4.93</v>
          </cell>
        </row>
        <row r="5485">
          <cell r="A5485">
            <v>87891</v>
          </cell>
          <cell r="B5485" t="str">
            <v>CHAPISCO APLICADO EM ALVENARIA (SEM PRESENÇA DE VÃOS) E ESTRUTURAS DE CONCRETO DE FACHADA, COM ROLO PARA TEXTURA ACRÍLICA.  ARGAMASSA INDUSTRIALIZADA COM PREPARO MANUAL. AF_06/2014</v>
          </cell>
          <cell r="C5485" t="str">
            <v>M2</v>
          </cell>
          <cell r="D5485">
            <v>9.94</v>
          </cell>
        </row>
        <row r="5486">
          <cell r="A5486">
            <v>87892</v>
          </cell>
          <cell r="B5486" t="str">
            <v>CHAPISCO APLICADO EM ALVENARIA (SEM PRESENÇA DE VÃOS) E ESTRUTURAS DE CONCRETO DE FACHADA, COM ROLO PARA TEXTURA ACRÍLICA.  ARGAMASSA INDUSTRIALIZADA COM PREPARO EM MISTURADOR 300 KG. AF_06/2014</v>
          </cell>
          <cell r="C5486" t="str">
            <v>M2</v>
          </cell>
          <cell r="D5486">
            <v>9.64</v>
          </cell>
        </row>
        <row r="5487">
          <cell r="A5487">
            <v>87893</v>
          </cell>
          <cell r="B5487" t="str">
            <v>CHAPISCO APLICADO EM ALVENARIA (SEM PRESENÇA DE VÃOS) E ESTRUTURAS DE CONCRETO DE FACHADA, COM COLHER DE PEDREIRO.  ARGAMASSA TRAÇO 1:3 COM PREPARO MANUAL. AF_06/2014</v>
          </cell>
          <cell r="C5487" t="str">
            <v>M2</v>
          </cell>
          <cell r="D5487">
            <v>4.8499999999999996</v>
          </cell>
        </row>
        <row r="5488">
          <cell r="A5488">
            <v>87894</v>
          </cell>
          <cell r="B5488" t="str">
            <v>CHAPISCO APLICADO EM ALVENARIA (SEM PRESENÇA DE VÃOS) E ESTRUTURAS DE CONCRETO DE FACHADA, COM COLHER DE PEDREIRO.  ARGAMASSA TRAÇO 1:3 COM PREPARO EM BETONEIRA 400L. AF_06/2014</v>
          </cell>
          <cell r="C5488" t="str">
            <v>M2</v>
          </cell>
          <cell r="D5488">
            <v>4.4400000000000004</v>
          </cell>
        </row>
        <row r="5489">
          <cell r="A5489">
            <v>87896</v>
          </cell>
          <cell r="B5489" t="str">
            <v>CHAPISCO APLICADO EM ALVENARIA (SEM PRESENÇA DE VÃOS) E ESTRUTURAS DE CONCRETO DE FACHADA, COM EQUIPAMENTO DE PROJEÇÃO.  ARGAMASSA TRAÇO 1:3 COM PREPARO MANUAL. AF_06/2014</v>
          </cell>
          <cell r="C5489" t="str">
            <v>M2</v>
          </cell>
          <cell r="D5489">
            <v>4.43</v>
          </cell>
        </row>
        <row r="5490">
          <cell r="A5490">
            <v>87897</v>
          </cell>
          <cell r="B5490" t="str">
            <v>CHAPISCO APLICADO EM ALVENARIA (SEM PRESENÇA DE VÃOS) E ESTRUTURAS DE CONCRETO DE FACHADA, COM EQUIPAMENTO DE PROJEÇÃO.  ARGAMASSA TRAÇO 1:3 COM PREPARO EM BETONEIRA 400 L. AF_06/2014</v>
          </cell>
          <cell r="C5490" t="str">
            <v>M2</v>
          </cell>
          <cell r="D5490">
            <v>4.0199999999999996</v>
          </cell>
        </row>
        <row r="5491">
          <cell r="A5491">
            <v>87899</v>
          </cell>
          <cell r="B5491" t="str">
            <v>CHAPISCO APLICADO EM ALVENARIA (COM PRESENÇA DE VÃOS) E ESTRUTURAS DE CONCRETO DE FACHADA, COM ROLO PARA TEXTURA ACRÍLICA.  ARGAMASSA TRAÇO 1:4 E EMULSÃO POLIMÉRICA (ADESIVO) COM PREPARO MANUAL. AF_06/2014</v>
          </cell>
          <cell r="C5491" t="str">
            <v>M2</v>
          </cell>
          <cell r="D5491">
            <v>5.94</v>
          </cell>
        </row>
        <row r="5492">
          <cell r="A5492">
            <v>87900</v>
          </cell>
          <cell r="B5492" t="str">
            <v>CHAPISCO APLICADO EM ALVENARIA (COM PRESENÇA DE VÃOS) E ESTRUTURAS DE CONCRETO DE FACHADA, COM ROLO PARA TEXTURA ACRÍLICA.  ARGAMASSA TRAÇO 1:4 E EMULSÃO POLIMÉRICA (ADESIVO) COM PREPARO EM BETONEIRA 400L. AF_06/2014</v>
          </cell>
          <cell r="C5492" t="str">
            <v>M2</v>
          </cell>
          <cell r="D5492">
            <v>5.82</v>
          </cell>
        </row>
        <row r="5493">
          <cell r="A5493">
            <v>87902</v>
          </cell>
          <cell r="B5493" t="str">
            <v>CHAPISCO APLICADO EM ALVENARIA (COM PRESENÇA DE VÃOS) E ESTRUTURAS DE CONCRETO DE FACHADA, COM ROLO PARA TEXTURA ACRÍLICA.  ARGAMASSA INDUSTRIALIZADA COM PREPARO MANUAL. AF_06/2014</v>
          </cell>
          <cell r="C5493" t="str">
            <v>M2</v>
          </cell>
          <cell r="D5493">
            <v>10.83</v>
          </cell>
        </row>
        <row r="5494">
          <cell r="A5494">
            <v>87903</v>
          </cell>
          <cell r="B5494" t="str">
            <v>CHAPISCO APLICADO EM ALVENARIA (COM PRESENÇA DE VÃOS) E ESTRUTURAS DE CONCRETO DE FACHADA, COM ROLO PARA TEXTURA ACRÍLICA.  ARGAMASSA INDUSTRIALIZADA COM PREPARO EM MISTURADOR 300 KG. AF_06/2014</v>
          </cell>
          <cell r="C5494" t="str">
            <v>M2</v>
          </cell>
          <cell r="D5494">
            <v>10.53</v>
          </cell>
        </row>
        <row r="5495">
          <cell r="A5495">
            <v>87904</v>
          </cell>
          <cell r="B5495" t="str">
            <v>CHAPISCO APLICADO EM ALVENARIA (COM PRESENÇA DE VÃOS) E ESTRUTURAS DE CONCRETO DE FACHADA, COM COLHER DE PEDREIRO.  ARGAMASSA TRAÇO 1:3 COM PREPARO MANUAL. AF_06/2014</v>
          </cell>
          <cell r="C5495" t="str">
            <v>M2</v>
          </cell>
          <cell r="D5495">
            <v>6.32</v>
          </cell>
        </row>
        <row r="5496">
          <cell r="A5496">
            <v>87905</v>
          </cell>
          <cell r="B5496" t="str">
            <v>CHAPISCO APLICADO EM ALVENARIA (COM PRESENÇA DE VÃOS) E ESTRUTURAS DE CONCRETO DE FACHADA, COM COLHER DE PEDREIRO.  ARGAMASSA TRAÇO 1:3 COM PREPARO EM BETONEIRA 400L. AF_06/2014</v>
          </cell>
          <cell r="C5496" t="str">
            <v>M2</v>
          </cell>
          <cell r="D5496">
            <v>5.91</v>
          </cell>
        </row>
        <row r="5497">
          <cell r="A5497">
            <v>87907</v>
          </cell>
          <cell r="B5497" t="str">
            <v>CHAPISCO APLICADO EM ALVENARIA (COM PRESENÇA DE VÃOS) E ESTRUTURAS DE CONCRETO DE FACHADA, COM EQUIPAMENTO DE PROJEÇÃO.  ARGAMASSA TRAÇO 1:3 COM PREPARO MANUAL. AF_06/2014</v>
          </cell>
          <cell r="C5497" t="str">
            <v>M2</v>
          </cell>
          <cell r="D5497">
            <v>5.73</v>
          </cell>
        </row>
        <row r="5498">
          <cell r="A5498">
            <v>87908</v>
          </cell>
          <cell r="B5498" t="str">
            <v>CHAPISCO APLICADO EM ALVENARIA (COM PRESENÇA DE VÃOS) E ESTRUTURAS DE CONCRETO DE FACHADA, COM EQUIPAMENTO DE PROJEÇÃO.  ARGAMASSA TRAÇO 1:3 COM PREPARO EM BETONEIRA 400 L. AF_06/2014</v>
          </cell>
          <cell r="C5498" t="str">
            <v>M2</v>
          </cell>
          <cell r="D5498">
            <v>5.32</v>
          </cell>
        </row>
        <row r="5499">
          <cell r="A5499">
            <v>87910</v>
          </cell>
          <cell r="B5499" t="str">
            <v>CHAPISCO APLICADO SOMENTE NA ESTRUTURA DE CONCRETO DA FACHADA, COM DESEMPENADEIRA DENTADA. ARGAMASSA INDUSTRIALIZADA COM PREPARO MANUAL. AF_06/2014</v>
          </cell>
          <cell r="C5499" t="str">
            <v>M2</v>
          </cell>
          <cell r="D5499">
            <v>21.03</v>
          </cell>
        </row>
        <row r="5500">
          <cell r="A5500">
            <v>87911</v>
          </cell>
          <cell r="B5500" t="str">
            <v>CHAPISCO APLICADO SOMENTE NA ESTRUTURA DE CONCRETO DA FACHADA, COM DESEMPENADEIRA DENTADA. ARGAMASSA INDUSTRIALIZADA COM PREPARO EM MISTURADOR 300 KG. AF_06/2014</v>
          </cell>
          <cell r="C5500" t="str">
            <v>M2</v>
          </cell>
          <cell r="D5500">
            <v>20.420000000000002</v>
          </cell>
        </row>
        <row r="5501">
          <cell r="A5501">
            <v>5991</v>
          </cell>
          <cell r="B5501" t="str">
            <v>BARRA LISA COM ARGAMASSA TRACO 1:4 (CIMENTO E AREIA GROSSA), ESPESSURA 2,0CM, INCLUSO ADITIVO IMPERMEABILIZANTE, PREPARO MECANICO DA ARGAMASSA</v>
          </cell>
          <cell r="C5501" t="str">
            <v>M2</v>
          </cell>
          <cell r="D5501">
            <v>37.46</v>
          </cell>
        </row>
        <row r="5502">
          <cell r="A5502">
            <v>84023</v>
          </cell>
          <cell r="B5502" t="str">
            <v>BARRA LISA TRACO 1:3 (CIMENTO E AREIA MEDIA), ESPESSURA 1,5CM, PREPARO MANUAL DA ARGAMASSA</v>
          </cell>
          <cell r="C5502" t="str">
            <v>M2</v>
          </cell>
          <cell r="D5502">
            <v>35.97</v>
          </cell>
        </row>
        <row r="5503">
          <cell r="A5503">
            <v>84024</v>
          </cell>
          <cell r="B5503" t="str">
            <v>BARRA LISA TRACO 1:3 (CIMENTO E AREIA MEDIA), ESPESSURA 1,0CM, PREPARO MANUAL DA ARGAMASSA</v>
          </cell>
          <cell r="C5503" t="str">
            <v>M2</v>
          </cell>
          <cell r="D5503">
            <v>33.86</v>
          </cell>
        </row>
        <row r="5504">
          <cell r="A5504">
            <v>84026</v>
          </cell>
          <cell r="B5504" t="str">
            <v>BARRA LISA TRACO 1:4 (CIMENTO E AREIA MEDIA), ESPESSURA 2,0CM, PREPARO MANUAL DA ARGAMASSA</v>
          </cell>
          <cell r="C5504" t="str">
            <v>M2</v>
          </cell>
          <cell r="D5504">
            <v>42.11</v>
          </cell>
        </row>
        <row r="5505">
          <cell r="A5505">
            <v>84027</v>
          </cell>
          <cell r="B5505" t="str">
            <v>BARRA LISA TRACO 1:3 (CIMENTO E AREIA MEDIA), ESPESSURA 0,5CM, PREPARO MANUAL DA ARGAMASSA</v>
          </cell>
          <cell r="C5505" t="str">
            <v>M2</v>
          </cell>
          <cell r="D5505">
            <v>28.51</v>
          </cell>
        </row>
        <row r="5506">
          <cell r="A5506">
            <v>84028</v>
          </cell>
          <cell r="B5506" t="str">
            <v>BARRA LISA TRACO 1:4 (CIMENTO E AREIA MEDIA), COM CORANTE AMARELO, ESPESSURA 2,0CM, PREPARO MANUAL DA ARGAMASSA</v>
          </cell>
          <cell r="C5506" t="str">
            <v>M2</v>
          </cell>
          <cell r="D5506">
            <v>47.53</v>
          </cell>
        </row>
        <row r="5507">
          <cell r="A5507">
            <v>84072</v>
          </cell>
          <cell r="B5507" t="str">
            <v>BARRA LISA TRACO 1:3 (CIMENTO E AREIA MEDIA NAO PENEIRADA), INCLUSO ADITIVO IMPERMEABILIZANTE, ESPESSURA 0,5CM, PREPARO MANUAL DA ARGAMASSA</v>
          </cell>
          <cell r="C5507" t="str">
            <v>M2</v>
          </cell>
          <cell r="D5507">
            <v>28.98</v>
          </cell>
        </row>
        <row r="5508">
          <cell r="A5508">
            <v>87411</v>
          </cell>
          <cell r="B5508" t="str">
            <v>APLICAÇÃO MANUAL DE GESSO DESEMPENADO (SEM TALISCAS) EM TETO DE AMBIENTES DE ÁREA MAIOR QUE 10M², ESPESSURA DE 0,5CM. AF_06/2014</v>
          </cell>
          <cell r="C5508" t="str">
            <v>M2</v>
          </cell>
          <cell r="D5508">
            <v>11.91</v>
          </cell>
        </row>
        <row r="5509">
          <cell r="A5509">
            <v>87412</v>
          </cell>
          <cell r="B5509" t="str">
            <v>APLICAÇÃO MANUAL DE GESSO DESEMPENADO (SEM TALISCAS) EM TETO DE AMBIENTES DE ÁREA ENTRE 5M² E 10M², ESPESSURA DE 0,5CM. AF_06/2014</v>
          </cell>
          <cell r="C5509" t="str">
            <v>M2</v>
          </cell>
          <cell r="D5509">
            <v>16.73</v>
          </cell>
        </row>
        <row r="5510">
          <cell r="A5510">
            <v>87413</v>
          </cell>
          <cell r="B5510" t="str">
            <v>APLICAÇÃO MANUAL DE GESSO DESEMPENADO (SEM TALISCAS) EM TETO DE AMBIENTES DE ÁREA MENOR QUE 5M², ESPESSURA DE 0,5CM. AF_06/2014</v>
          </cell>
          <cell r="C5510" t="str">
            <v>M2</v>
          </cell>
          <cell r="D5510">
            <v>19.489999999999998</v>
          </cell>
        </row>
        <row r="5511">
          <cell r="A5511">
            <v>87414</v>
          </cell>
          <cell r="B5511" t="str">
            <v>APLICAÇÃO MANUAL DE GESSO DESEMPENADO (SEM TALISCAS) EM TETO DE AMBIENTES DE ÁREA MAIOR QUE 10M², ESPESSURA DE 1,0CM. AF_06/2014</v>
          </cell>
          <cell r="C5511" t="str">
            <v>M2</v>
          </cell>
          <cell r="D5511">
            <v>17.86</v>
          </cell>
        </row>
        <row r="5512">
          <cell r="A5512">
            <v>87415</v>
          </cell>
          <cell r="B5512" t="str">
            <v>APLICAÇÃO MANUAL DE GESSO DESEMPENADO (SEM TALISCAS) EM TETO DE AMBIENTES DE ÁREA ENTRE 5M² E 10M², ESPESSURA DE 1,0CM. AF_06/2014</v>
          </cell>
          <cell r="C5512" t="str">
            <v>M2</v>
          </cell>
          <cell r="D5512">
            <v>22.54</v>
          </cell>
        </row>
        <row r="5513">
          <cell r="A5513">
            <v>87416</v>
          </cell>
          <cell r="B5513" t="str">
            <v>APLICAÇÃO MANUAL DE GESSO DESEMPENADO (SEM TALISCAS) EM TETO DE AMBIENTES DE ÁREA MENOR QUE 5M², ESPESSURA DE 1,0CM. AF_06/2014</v>
          </cell>
          <cell r="C5513" t="str">
            <v>M2</v>
          </cell>
          <cell r="D5513">
            <v>25.47</v>
          </cell>
        </row>
        <row r="5514">
          <cell r="A5514">
            <v>87417</v>
          </cell>
          <cell r="B5514" t="str">
            <v>APLICAÇÃO MANUAL DE GESSO DESEMPENADO (SEM TALISCAS) EM PAREDES DE AMBIENTES DE ÁREA MAIOR QUE 10M², ESPESSURA DE 0,5CM. AF_06/2014</v>
          </cell>
          <cell r="C5514" t="str">
            <v>M2</v>
          </cell>
          <cell r="D5514">
            <v>12.58</v>
          </cell>
        </row>
        <row r="5515">
          <cell r="A5515">
            <v>87418</v>
          </cell>
          <cell r="B5515" t="str">
            <v>APLICAÇÃO MANUAL DE GESSO DESEMPENADO (SEM TALISCAS) EM PAREDES DE AMBIENTES DE ÁREA ENTRE 5M² E 10M², ESPESSURA DE 0,5CM. AF_06/2014</v>
          </cell>
          <cell r="C5515" t="str">
            <v>M2</v>
          </cell>
          <cell r="D5515">
            <v>12.94</v>
          </cell>
        </row>
        <row r="5516">
          <cell r="A5516">
            <v>87419</v>
          </cell>
          <cell r="B5516" t="str">
            <v>APLICAÇÃO MANUAL DE GESSO DESEMPENADO (SEM TALISCAS) EM PAREDES DE AMBIENTES DE ÁREA MENOR QUE 5M², ESPESSURA DE 0,5CM. AF_06/2014</v>
          </cell>
          <cell r="C5516" t="str">
            <v>M2</v>
          </cell>
          <cell r="D5516">
            <v>13.98</v>
          </cell>
        </row>
        <row r="5517">
          <cell r="A5517">
            <v>87420</v>
          </cell>
          <cell r="B5517" t="str">
            <v>APLICAÇÃO MANUAL DE GESSO DESEMPENADO (SEM TALISCAS) EM PAREDES DE AMBIENTES DE ÁREA MAIOR QUE 10M², ESPESSURA DE 1,0CM. AF_06/2014</v>
          </cell>
          <cell r="C5517" t="str">
            <v>M2</v>
          </cell>
          <cell r="D5517">
            <v>19.07</v>
          </cell>
        </row>
        <row r="5518">
          <cell r="A5518">
            <v>87421</v>
          </cell>
          <cell r="B5518" t="str">
            <v>APLICAÇÃO MANUAL DE GESSO DESEMPENADO (SEM TALISCAS) EM PAREDES DE AMBIENTES DE ÁREA ENTRE 5M² E 10M², ESPESSURA DE 1,0CM. AF_06/2014</v>
          </cell>
          <cell r="C5518" t="str">
            <v>M2</v>
          </cell>
          <cell r="D5518">
            <v>19.420000000000002</v>
          </cell>
        </row>
        <row r="5519">
          <cell r="A5519">
            <v>87422</v>
          </cell>
          <cell r="B5519" t="str">
            <v>APLICAÇÃO MANUAL DE GESSO DESEMPENADO (SEM TALISCAS) EM PAREDES DE AMBIENTES DE ÁREA MENOR QUE 5M², ESPESSURA DE 1,0CM. AF_06/2014</v>
          </cell>
          <cell r="C5519" t="str">
            <v>M2</v>
          </cell>
          <cell r="D5519">
            <v>20.47</v>
          </cell>
        </row>
        <row r="5520">
          <cell r="A5520">
            <v>87423</v>
          </cell>
          <cell r="B5520" t="str">
            <v>APLICAÇÃO MANUAL DE GESSO SARRAFEADO (COM TALISCAS) EM PAREDES DE AMBIENTES DE ÁREA MAIOR QUE 10M², ESPESSURA DE 1,0CM. AF_06/2014</v>
          </cell>
          <cell r="C5520" t="str">
            <v>M2</v>
          </cell>
          <cell r="D5520">
            <v>24.93</v>
          </cell>
        </row>
        <row r="5521">
          <cell r="A5521">
            <v>87424</v>
          </cell>
          <cell r="B5521" t="str">
            <v>APLICAÇÃO MANUAL DE GESSO SARRAFEADO (COM TALISCAS) EM PAREDES DE AMBIENTES DE ÁREA ENTRE 5M² E 10M², ESPESSURA DE 1,0CM. AF_06/2014</v>
          </cell>
          <cell r="C5521" t="str">
            <v>M2</v>
          </cell>
          <cell r="D5521">
            <v>25.47</v>
          </cell>
        </row>
        <row r="5522">
          <cell r="A5522">
            <v>87425</v>
          </cell>
          <cell r="B5522" t="str">
            <v>APLICAÇÃO MANUAL DE GESSO SARRAFEADO (COM TALISCAS) EM PAREDES DE AMBIENTES DE ÁREA MENOR QUE 5M², ESPESSURA DE 1,0CM. AF_06/2014</v>
          </cell>
          <cell r="C5522" t="str">
            <v>M2</v>
          </cell>
          <cell r="D5522">
            <v>26.33</v>
          </cell>
        </row>
        <row r="5523">
          <cell r="A5523">
            <v>87426</v>
          </cell>
          <cell r="B5523" t="str">
            <v>APLICAÇÃO MANUAL DE GESSO SARRAFEADO (COM TALISCAS) EM PAREDES DE AMBIENTES DE ÁREA MAIOR QUE 10M², ESPESSURA DE 1,5CM. AF_06/2014</v>
          </cell>
          <cell r="C5523" t="str">
            <v>M2</v>
          </cell>
          <cell r="D5523">
            <v>29.46</v>
          </cell>
        </row>
        <row r="5524">
          <cell r="A5524">
            <v>87427</v>
          </cell>
          <cell r="B5524" t="str">
            <v>APLICAÇÃO MANUAL DE GESSO SARRAFEADO (COM TALISCAS) EM PAREDES DE AMBIENTES DE ÁREA ENTRE 5M² E 10M², ESPESSURA DE 1,5CM. AF_06/2014</v>
          </cell>
          <cell r="C5524" t="str">
            <v>M2</v>
          </cell>
          <cell r="D5524">
            <v>30</v>
          </cell>
        </row>
        <row r="5525">
          <cell r="A5525">
            <v>87428</v>
          </cell>
          <cell r="B5525" t="str">
            <v>APLICAÇÃO MANUAL DE GESSO SARRAFEADO (COM TALISCAS) EM PAREDES DE AMBIENTES DE ÁREA MENOR QUE 5M², ESPESSURA DE 1,5CM. AF_06/2014</v>
          </cell>
          <cell r="C5525" t="str">
            <v>M2</v>
          </cell>
          <cell r="D5525">
            <v>30.85</v>
          </cell>
        </row>
        <row r="5526">
          <cell r="A5526">
            <v>87429</v>
          </cell>
          <cell r="B5526" t="str">
            <v>APLICAÇÃO DE GESSO PROJETADO COM EQUIPAMENTO DE PROJEÇÃO EM PAREDES DE AMBIENTES DE ÁREA MAIOR QUE 10M², DESEMPENADO (SEM TALISCAS), ESPESSURA DE 0,5CM. AF_06/2014</v>
          </cell>
          <cell r="C5526" t="str">
            <v>M2</v>
          </cell>
          <cell r="D5526">
            <v>14.13</v>
          </cell>
        </row>
        <row r="5527">
          <cell r="A5527">
            <v>87430</v>
          </cell>
          <cell r="B5527" t="str">
            <v>APLICAÇÃO DE GESSO PROJETADO COM EQUIPAMENTO DE PROJEÇÃO EM PAREDES DE AMBIENTES DE ÁREA ENTRE 5M² E 10M², DESEMPENADO (SEM TALISCAS), ESPESSURA DE 0,5CM. AF_06/2014</v>
          </cell>
          <cell r="C5527" t="str">
            <v>M2</v>
          </cell>
          <cell r="D5527">
            <v>14.49</v>
          </cell>
        </row>
        <row r="5528">
          <cell r="A5528">
            <v>87431</v>
          </cell>
          <cell r="B5528" t="str">
            <v>APLICAÇÃO DE GESSO PROJETADO COM EQUIPAMENTO DE PROJEÇÃO EM PAREDES DE AMBIENTES DE ÁREA MENOR QUE 5M², DESEMPENADO (SEM TALISCAS), ESPESSURA DE 0,5CM. AF_06/2014</v>
          </cell>
          <cell r="C5528" t="str">
            <v>M2</v>
          </cell>
          <cell r="D5528">
            <v>14.67</v>
          </cell>
        </row>
        <row r="5529">
          <cell r="A5529">
            <v>87432</v>
          </cell>
          <cell r="B5529" t="str">
            <v>APLICAÇÃO DE GESSO PROJETADO COM EQUIPAMENTO DE PROJEÇÃO EM PAREDES DE AMBIENTES DE ÁREA MAIOR QUE 10M², DESEMPENADO (SEM TALISCAS), ESPESSURA DE 1,0CM. AF_06/2014</v>
          </cell>
          <cell r="C5529" t="str">
            <v>M2</v>
          </cell>
          <cell r="D5529">
            <v>20.6</v>
          </cell>
        </row>
        <row r="5530">
          <cell r="A5530">
            <v>87433</v>
          </cell>
          <cell r="B5530" t="str">
            <v>APLICAÇÃO DE GESSO PROJETADO COM EQUIPAMENTO DE PROJEÇÃO EM PAREDES DE AMBIENTES DE ÁREA ENTRE 5M² E 10M², DESEMPENADO (SEM TALISCAS), ESPESSURA DE 1,0CM. AF_06/2014</v>
          </cell>
          <cell r="C5530" t="str">
            <v>M2</v>
          </cell>
          <cell r="D5530">
            <v>21.31</v>
          </cell>
        </row>
        <row r="5531">
          <cell r="A5531">
            <v>87434</v>
          </cell>
          <cell r="B5531" t="str">
            <v>APLICAÇÃO DE GESSO PROJETADO COM EQUIPAMENTO DE PROJEÇÃO EM PAREDES DE AMBIENTES DE ÁREA MENOR QUE 5M², DESEMPENADO (SEM TALISCAS), ESPESSURA DE 1,0CM. AF_06/2014</v>
          </cell>
          <cell r="C5531" t="str">
            <v>M2</v>
          </cell>
          <cell r="D5531">
            <v>21.81</v>
          </cell>
        </row>
        <row r="5532">
          <cell r="A5532">
            <v>87435</v>
          </cell>
          <cell r="B5532" t="str">
            <v>APLICAÇÃO DE GESSO PROJETADO COM EQUIPAMENTO DE PROJEÇÃO EM PAREDES DE AMBIENTES DE ÁREA MAIOR QUE 10M², SARRAFEADO (COM TALISCAS), ESPESSURA DE 1,0CM. AF_06/2014</v>
          </cell>
          <cell r="C5532" t="str">
            <v>M2</v>
          </cell>
          <cell r="D5532">
            <v>22.85</v>
          </cell>
        </row>
        <row r="5533">
          <cell r="A5533">
            <v>87436</v>
          </cell>
          <cell r="B5533" t="str">
            <v>APLICAÇÃO DE GESSO PROJETADO COM EQUIPAMENTO DE PROJEÇÃO EM PAREDES DE AMBIENTES DE ÁREA ENTRE 5M² E 10M², SARRAFEADO (COM TALISCAS), ESPESSURA DE 1,0CM. AF_06/2014</v>
          </cell>
          <cell r="C5533" t="str">
            <v>M2</v>
          </cell>
          <cell r="D5533">
            <v>24.06</v>
          </cell>
        </row>
        <row r="5534">
          <cell r="A5534">
            <v>87437</v>
          </cell>
          <cell r="B5534" t="str">
            <v>APLICAÇÃO DE GESSO PROJETADO COM EQUIPAMENTO DE PROJEÇÃO EM PAREDES DE AMBIENTES DE ÁREA MENOR QUE 5M², SARRAFEADO (COM TALISCAS), ESPESSURA DE 1,0CM. AF_06/2014</v>
          </cell>
          <cell r="C5534" t="str">
            <v>M2</v>
          </cell>
          <cell r="D5534">
            <v>24.92</v>
          </cell>
        </row>
        <row r="5535">
          <cell r="A5535">
            <v>87438</v>
          </cell>
          <cell r="B5535" t="str">
            <v>APLICAÇÃO DE GESSO PROJETADO COM EQUIPAMENTO DE PROJEÇÃO EM PAREDES DE AMBIENTES DE ÁREA MAIOR QUE 10M², SARRAFEADO (COM TALISCAS), ESPESSURA DE 1,5CM. AF_06/2014</v>
          </cell>
          <cell r="C5535" t="str">
            <v>M2</v>
          </cell>
          <cell r="D5535">
            <v>28.27</v>
          </cell>
        </row>
        <row r="5536">
          <cell r="A5536">
            <v>87439</v>
          </cell>
          <cell r="B5536" t="str">
            <v>APLICAÇÃO DE GESSO PROJETADO COM EQUIPAMENTO DE PROJEÇÃO EM PAREDES DE AMBIENTES DE ÁREA ENTRE 5M² E 10M², SARRAFEADO (COM TALISCAS), ESPESSURA DE 1,5CM. AF_06/2014</v>
          </cell>
          <cell r="C5536" t="str">
            <v>M2</v>
          </cell>
          <cell r="D5536">
            <v>29.81</v>
          </cell>
        </row>
        <row r="5537">
          <cell r="A5537">
            <v>87440</v>
          </cell>
          <cell r="B5537" t="str">
            <v>APLICAÇÃO DE GESSO PROJETADO COM EQUIPAMENTO DE PROJEÇÃO EM PAREDES DE AMBIENTES DE ÁREA MENOR QUE 5M², SARRAFEADO (COM TALISCAS), ESPESSURA DE 1,5CM. AF_06/2014</v>
          </cell>
          <cell r="C5537" t="str">
            <v>M2</v>
          </cell>
          <cell r="D5537">
            <v>30.52</v>
          </cell>
        </row>
        <row r="5538">
          <cell r="A5538">
            <v>87527</v>
          </cell>
          <cell r="B5538" t="str">
            <v>EMBOÇO, PARA RECEBIMENTO DE CERÂMICA, EM ARGAMASSA TRAÇO 1:2:8, PREPARO MECÂNICO COM BETONEIRA 400L, APLICADO MANUALMENTE EM FACES INTERNAS DE PAREDES, PARA AMBIENTE COM ÁREA MENOR QUE 5M2, ESPESSURA DE 20MM, COM EXECUÇÃO DE TALISCAS. AF_06/2014</v>
          </cell>
          <cell r="C5538" t="str">
            <v>M2</v>
          </cell>
          <cell r="D5538">
            <v>25.59</v>
          </cell>
        </row>
        <row r="5539">
          <cell r="A5539">
            <v>87528</v>
          </cell>
          <cell r="B5539" t="str">
            <v>EMBOÇO, PARA RECEBIMENTO DE CERÂMICA, EM ARGAMASSA TRAÇO 1:2:8, PREPARO MANUAL, APLICADO MANUALMENTE EM FACES INTERNAS DE PAREDES, PARA AMBIENTE COM ÁREA MENOR QUE 5M2, ESPESSURA DE 20MM, COM EXECUÇÃO DE TALISCAS. AF_06/2014</v>
          </cell>
          <cell r="C5539" t="str">
            <v>M2</v>
          </cell>
          <cell r="D5539">
            <v>29.19</v>
          </cell>
        </row>
        <row r="5540">
          <cell r="A5540">
            <v>87529</v>
          </cell>
          <cell r="B5540" t="str">
            <v>MASSA ÚNICA, PARA RECEBIMENTO DE PINTURA, EM ARGAMASSA TRAÇO 1:2:8, PREPARO MECÂNICO COM BETONEIRA 400L, APLICADA MANUALMENTE EM FACES INTERNAS DE PAREDES, ESPESSURA DE 20MM, COM EXECUÇÃO DE TALISCAS. AF_06/2014</v>
          </cell>
          <cell r="C5540" t="str">
            <v>M2</v>
          </cell>
          <cell r="D5540">
            <v>23.04</v>
          </cell>
        </row>
        <row r="5541">
          <cell r="A5541">
            <v>87530</v>
          </cell>
          <cell r="B5541" t="str">
            <v>MASSA ÚNICA, PARA RECEBIMENTO DE PINTURA, EM ARGAMASSA TRAÇO 1:2:8, PREPARO MANUAL, APLICADA MANUALMENTE EM FACES INTERNAS DE PAREDES, ESPESSURA DE 20MM, COM EXECUÇÃO DE TALISCAS. AF_06/2014</v>
          </cell>
          <cell r="C5541" t="str">
            <v>M2</v>
          </cell>
          <cell r="D5541">
            <v>26.64</v>
          </cell>
        </row>
        <row r="5542">
          <cell r="A5542">
            <v>87531</v>
          </cell>
          <cell r="B5542" t="str">
            <v>EMBOÇO, PARA RECEBIMENTO DE CERÂMICA, EM ARGAMASSA TRAÇO 1:2:8, PREPARO MECÂNICO COM BETONEIRA 400L, APLICADO MANUALMENTE EM FACES INTERNAS DE PAREDES, PARA AMBIENTE COM ÁREA ENTRE 5M2 E 10M2, ESPESSURA DE 20MM, COM EXECUÇÃO DE TALISCAS. AF_06/2014</v>
          </cell>
          <cell r="C5542" t="str">
            <v>M2</v>
          </cell>
          <cell r="D5542">
            <v>22.14</v>
          </cell>
        </row>
        <row r="5543">
          <cell r="A5543">
            <v>87532</v>
          </cell>
          <cell r="B5543" t="str">
            <v>EMBOÇO, PARA RECEBIMENTO DE CERÂMICA, EM ARGAMASSA TRAÇO 1:2:8, PREPARO MANUAL, APLICADO MANUALMENTE EM FACES INTERNAS DE PAREDES, PARA AMBIENTE COM ÁREA  ENTRE 5M2 E 10M2, ESPESSURA DE 20MM, COM EXECUÇÃO DE TALISCAS. AF_06/2014</v>
          </cell>
          <cell r="C5543" t="str">
            <v>M2</v>
          </cell>
          <cell r="D5543">
            <v>25.74</v>
          </cell>
        </row>
        <row r="5544">
          <cell r="A5544">
            <v>87535</v>
          </cell>
          <cell r="B5544" t="str">
            <v>EMBOÇO, PARA RECEBIMENTO DE CERÂMICA, EM ARGAMASSA TRAÇO 1:2:8, PREPARO MECÂNICO COM BETONEIRA 400L, APLICADO MANUALMENTE EM FACES INTERNAS DE PAREDES, PARA AMBIENTE COM ÁREA  MAIOR QUE 10M2, ESPESSURA DE 20MM, COM EXECUÇÃO DE TALISCAS. AF_06/2014</v>
          </cell>
          <cell r="C5544" t="str">
            <v>M2</v>
          </cell>
          <cell r="D5544">
            <v>19.59</v>
          </cell>
        </row>
        <row r="5545">
          <cell r="A5545">
            <v>87536</v>
          </cell>
          <cell r="B5545" t="str">
            <v>EMBOÇO, PARA RECEBIMENTO DE CERÂMICA, EM ARGAMASSA TRAÇO 1:2:8, PREPARO MANUAL, APLICADO MANUALMENTE EM FACES INTERNAS DE PAREDES, PARA AMBIENTE COM ÁREA  MAIOR QUE 10M2, ESPESSURA DE 20MM, COM EXECUÇÃO DE TALISCAS. AF_06/2014</v>
          </cell>
          <cell r="C5545" t="str">
            <v>M2</v>
          </cell>
          <cell r="D5545">
            <v>23.19</v>
          </cell>
        </row>
        <row r="5546">
          <cell r="A5546">
            <v>87537</v>
          </cell>
          <cell r="B554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46" t="str">
            <v>M2</v>
          </cell>
          <cell r="D5546">
            <v>51.41</v>
          </cell>
        </row>
        <row r="5547">
          <cell r="A5547">
            <v>87538</v>
          </cell>
          <cell r="B5547" t="str">
            <v>MASSA ÚNICA, PARA RECEBIMENTO DE PINTURA, EM ARGAMASSA INDUSTRIALIZADA, PREPARO MECÂNICO, APLICADO COM EQUIPAMENTO DE MISTURA E PROJEÇÃO DE 1,5 M3/H DE ARGAMASSA EM FACES INTERNAS DE PAREDES, ESPESSURA DE 20MM, COM EXECUÇÃO DE TALISCAS. AF_06/2014</v>
          </cell>
          <cell r="C5547" t="str">
            <v>M2</v>
          </cell>
          <cell r="D5547">
            <v>49.23</v>
          </cell>
        </row>
        <row r="5548">
          <cell r="A5548">
            <v>87539</v>
          </cell>
          <cell r="B554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48" t="str">
            <v>M2</v>
          </cell>
          <cell r="D5548">
            <v>48.46</v>
          </cell>
        </row>
        <row r="5549">
          <cell r="A5549">
            <v>87541</v>
          </cell>
          <cell r="B554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49" t="str">
            <v>M2</v>
          </cell>
          <cell r="D5549">
            <v>46.28</v>
          </cell>
        </row>
        <row r="5550">
          <cell r="A5550">
            <v>87543</v>
          </cell>
          <cell r="B5550" t="str">
            <v>MASSA ÚNICA, PARA RECEBIMENTO DE PINTURA OU CERÂMICA, ARGAMASSA INDUSTRIALIZADA, PREPARO MECÂNICO, APLICADO COM EQUIPAMENTO DE MISTURA E PROJEÇÃO DE 1,5 M3/H EM FACES INTERNAS DE PAREDES, ESPESSURA DE 5MM, SEM EXECUÇÃO DE TALISCAS. AF_06/2014</v>
          </cell>
          <cell r="C5550" t="str">
            <v>M2</v>
          </cell>
          <cell r="D5550">
            <v>16.190000000000001</v>
          </cell>
        </row>
        <row r="5551">
          <cell r="A5551">
            <v>87545</v>
          </cell>
          <cell r="B5551" t="str">
            <v>EMBOÇO, PARA RECEBIMENTO DE CERÂMICA, EM ARGAMASSA TRAÇO 1:2:8, PREPARO MECÂNICO COM BETONEIRA 400L, APLICADO MANUALMENTE EM FACES INTERNAS DE PAREDES, PARA AMBIENTE COM ÁREA MENOR QUE 5M2, ESPESSURA DE 10MM, COM EXECUÇÃO DE TALISCAS. AF_06/2014</v>
          </cell>
          <cell r="C5551" t="str">
            <v>M2</v>
          </cell>
          <cell r="D5551">
            <v>17.54</v>
          </cell>
        </row>
        <row r="5552">
          <cell r="A5552">
            <v>87546</v>
          </cell>
          <cell r="B5552" t="str">
            <v>EMBOÇO, PARA RECEBIMENTO DE CERÂMICA, EM ARGAMASSA TRAÇO 1:2:8, PREPARO MANUAL, APLICADO MANUALMENTE EM FACES INTERNAS DE PAREDES, PARA AMBIENTE COM ÁREA MENOR QUE 5M2, ESPESSURA DE 10MM, COM EXECUÇÃO DE TALISCAS. AF_06/2014</v>
          </cell>
          <cell r="C5552" t="str">
            <v>M2</v>
          </cell>
          <cell r="D5552">
            <v>19.579999999999998</v>
          </cell>
        </row>
        <row r="5553">
          <cell r="A5553">
            <v>87547</v>
          </cell>
          <cell r="B5553" t="str">
            <v>MASSA ÚNICA, PARA RECEBIMENTO DE PINTURA, EM ARGAMASSA TRAÇO 1:2:8, PREPARO MECÂNICO COM BETONEIRA 400L, APLICADA MANUALMENTE EM FACES INTERNAS DE PAREDES, ESPESSURA DE 10MM, COM EXECUÇÃO DE TALISCAS. AF_06/2014</v>
          </cell>
          <cell r="C5553" t="str">
            <v>M2</v>
          </cell>
          <cell r="D5553">
            <v>15</v>
          </cell>
        </row>
        <row r="5554">
          <cell r="A5554">
            <v>87548</v>
          </cell>
          <cell r="B5554" t="str">
            <v>MASSA ÚNICA, PARA RECEBIMENTO DE PINTURA, EM ARGAMASSA TRAÇO 1:2:8, PREPARO MANUAL, APLICADA MANUALMENTE EM FACES INTERNAS DE PAREDES, ESPESSURA DE 10MM, COM EXECUÇÃO DE TALISCAS. AF_06/2014</v>
          </cell>
          <cell r="C5554" t="str">
            <v>M2</v>
          </cell>
          <cell r="D5554">
            <v>17.04</v>
          </cell>
        </row>
        <row r="5555">
          <cell r="A5555">
            <v>87549</v>
          </cell>
          <cell r="B5555" t="str">
            <v>EMBOÇO, PARA RECEBIMENTO DE CERÂMICA, EM ARGAMASSA TRAÇO 1:2:8, PREPARO MECÂNICO COM BETONEIRA 400L, APLICADO MANUALMENTE EM FACES INTERNAS DE PAREDES, PARA AMBIENTE COM ÁREA ENTRE 5M2 E 10M2, ESPESSURA DE 10MM, COM EXECUÇÃO DE TALISCAS. AF_06/2014</v>
          </cell>
          <cell r="C5555" t="str">
            <v>M2</v>
          </cell>
          <cell r="D5555">
            <v>14.08</v>
          </cell>
        </row>
        <row r="5556">
          <cell r="A5556">
            <v>87550</v>
          </cell>
          <cell r="B5556" t="str">
            <v>EMBOÇO, PARA RECEBIMENTO DE CERÂMICA, EM ARGAMASSA TRAÇO 1:2:8, PREPARO MANUAL, APLICADO MANUALMENTE EM FACES INTERNAS DE PAREDES, PARA AMBIENTE COM ÁREA ENTRE 5M2 E 10M2, ESPESSURA DE 10MM, COM EXECUÇÃO DE TALISCAS. AF_06/2014</v>
          </cell>
          <cell r="C5556" t="str">
            <v>M2</v>
          </cell>
          <cell r="D5556">
            <v>16.12</v>
          </cell>
        </row>
        <row r="5557">
          <cell r="A5557">
            <v>87553</v>
          </cell>
          <cell r="B5557" t="str">
            <v>EMBOÇO, PARA RECEBIMENTO DE CERÂMICA, EM ARGAMASSA TRAÇO 1:2:8, PREPARO MECÂNICO COM BETONEIRA 400L, APLICADO MANUALMENTE EM FACES INTERNAS DE PAREDES, PARA AMBIENTE COM ÁREA MAIOR QUE 10M2, ESPESSURA DE 10MM, COM EXECUÇÃO DE TALISCAS. AF_06/2014</v>
          </cell>
          <cell r="C5557" t="str">
            <v>M2</v>
          </cell>
          <cell r="D5557">
            <v>11.53</v>
          </cell>
        </row>
        <row r="5558">
          <cell r="A5558">
            <v>87554</v>
          </cell>
          <cell r="B5558" t="str">
            <v>EMBOÇO, PARA RECEBIMENTO DE CERÂMICA, EM ARGAMASSA TRAÇO 1:2:8, PREPARO MANUAL, APLICADO MANUALMENTE EM FACES INTERNAS DE PAREDES, PARA AMBIENTE COM ÁREA MAIOR QUE 10M2, ESPESSURA DE 10MM, COM EXECUÇÃO DE TALISCAS. AF_06/2014</v>
          </cell>
          <cell r="C5558" t="str">
            <v>M2</v>
          </cell>
          <cell r="D5558">
            <v>13.57</v>
          </cell>
        </row>
        <row r="5559">
          <cell r="A5559">
            <v>87555</v>
          </cell>
          <cell r="B555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59" t="str">
            <v>M2</v>
          </cell>
          <cell r="D5559">
            <v>31.36</v>
          </cell>
        </row>
        <row r="5560">
          <cell r="A5560">
            <v>87556</v>
          </cell>
          <cell r="B5560" t="str">
            <v>MASSA ÚNICA, PARA RECEBIMENTO DE PINTURA, EM ARGAMASSA INDUSTRIALIZADA, PREPARO MECÂNICO, APLICADO COM EQUIPAMENTO DE MISTURA E PROJEÇÃO DE 1,5 M3/H DE ARGAMASSA EM FACES INTERNAS DE PAREDES, ESPESSURA DE 10MM, COM EXECUÇÃO DE TALISCAS. AF_06/2014</v>
          </cell>
          <cell r="C5560" t="str">
            <v>M2</v>
          </cell>
          <cell r="D5560">
            <v>29.2</v>
          </cell>
        </row>
        <row r="5561">
          <cell r="A5561">
            <v>87557</v>
          </cell>
          <cell r="B556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1" t="str">
            <v>M2</v>
          </cell>
          <cell r="D5561">
            <v>28.41</v>
          </cell>
        </row>
        <row r="5562">
          <cell r="A5562">
            <v>87559</v>
          </cell>
          <cell r="B556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2" t="str">
            <v>M2</v>
          </cell>
          <cell r="D5562">
            <v>26.24</v>
          </cell>
        </row>
        <row r="5563">
          <cell r="A5563">
            <v>87561</v>
          </cell>
          <cell r="B5563"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3" t="str">
            <v>M2</v>
          </cell>
          <cell r="D5563">
            <v>28.6</v>
          </cell>
        </row>
        <row r="5564">
          <cell r="A5564">
            <v>87775</v>
          </cell>
          <cell r="B5564" t="str">
            <v>EMBOÇO OU MASSA ÚNICA EM ARGAMASSA TRAÇO 1:2:8, PREPARO MECÂNICO COM BETONEIRA 400 L, APLICADA MANUALMENTE EM PANOS DE FACHADA COM PRESENÇA DE VÃOS, ESPESSURA DE 25 MM. AF_06/2014</v>
          </cell>
          <cell r="C5564" t="str">
            <v>M2</v>
          </cell>
          <cell r="D5564">
            <v>37.11</v>
          </cell>
        </row>
        <row r="5565">
          <cell r="A5565">
            <v>87777</v>
          </cell>
          <cell r="B5565" t="str">
            <v>EMBOÇO OU MASSA ÚNICA EM ARGAMASSA TRAÇO 1:2:8, PREPARO MANUAL, APLICADA MANUALMENTE EM PANOS DE FACHADA COM PRESENÇA DE VÃOS, ESPESSURA DE 25 MM. AF_06/2014</v>
          </cell>
          <cell r="C5565" t="str">
            <v>M2</v>
          </cell>
          <cell r="D5565">
            <v>40.11</v>
          </cell>
        </row>
        <row r="5566">
          <cell r="A5566">
            <v>87778</v>
          </cell>
          <cell r="B5566" t="str">
            <v>EMBOÇO OU MASSA ÚNICA EM ARGAMASSA INDUSTRIALIZADA, PREPARO MECÂNICO E APLICAÇÃO COM EQUIPAMENTO DE MISTURA E PROJEÇÃO DE 1,5 M3/H DE ARGAMASSA EM PANOS DE FACHADA COM PRESENÇA DE VÃOS, ESPESSURA DE 25 MM. AF_06/2014</v>
          </cell>
          <cell r="C5566" t="str">
            <v>M2</v>
          </cell>
          <cell r="D5566">
            <v>56.79</v>
          </cell>
        </row>
        <row r="5567">
          <cell r="A5567">
            <v>87779</v>
          </cell>
          <cell r="B5567" t="str">
            <v>EMBOÇO OU MASSA ÚNICA EM ARGAMASSA TRAÇO 1:2:8, PREPARO MECÂNICO COM BETONEIRA 400 L, APLICADA MANUALMENTE EM PANOS DE FACHADA COM PRESENÇA DE VÃOS, ESPESSURA DE 35 MM. AF_06/2014</v>
          </cell>
          <cell r="C5567" t="str">
            <v>M2</v>
          </cell>
          <cell r="D5567">
            <v>43.17</v>
          </cell>
        </row>
        <row r="5568">
          <cell r="A5568">
            <v>87781</v>
          </cell>
          <cell r="B5568" t="str">
            <v>EMBOÇO OU MASSA ÚNICA EM ARGAMASSA TRAÇO 1:2:8, PREPARO MANUAL, APLICADA MANUALMENTE EM PANOS DE FACHADA COM PRESENÇA DE VÃOS, ESPESSURA DE 35 MM. AF_06/2014</v>
          </cell>
          <cell r="C5568" t="str">
            <v>M2</v>
          </cell>
          <cell r="D5568">
            <v>47.19</v>
          </cell>
        </row>
        <row r="5569">
          <cell r="A5569">
            <v>87783</v>
          </cell>
          <cell r="B5569" t="str">
            <v>EMBOÇO OU MASSA ÚNICA EM ARGAMASSA INDUSTRIALIZADA, PREPARO MECÂNICO E APLICAÇÃO COM EQUIPAMENTO DE MISTURA E PROJEÇÃO DE 1,5 M3/H DE ARGAMASSA EM PANOS DE FACHADA COM PRESENÇA DE VÃOS, ESPESSURA DE 35 MM. AF_06/2014</v>
          </cell>
          <cell r="C5569" t="str">
            <v>M2</v>
          </cell>
          <cell r="D5569">
            <v>70.989999999999995</v>
          </cell>
        </row>
        <row r="5570">
          <cell r="A5570">
            <v>87784</v>
          </cell>
          <cell r="B5570" t="str">
            <v>EMBOÇO OU MASSA ÚNICA EM ARGAMASSA TRAÇO 1:2:8, PREPARO MECÂNICO COM BETONEIRA 400 L, APLICADA MANUALMENTE EM PANOS DE FACHADA COM PRESENÇA DE VÃOS, ESPESSURA DE 45 MM. AF_06/2014</v>
          </cell>
          <cell r="C5570" t="str">
            <v>M2</v>
          </cell>
          <cell r="D5570">
            <v>49.22</v>
          </cell>
        </row>
        <row r="5571">
          <cell r="A5571">
            <v>87786</v>
          </cell>
          <cell r="B5571" t="str">
            <v>EMBOÇO OU MASSA ÚNICA EM ARGAMASSA TRAÇO 1:2:8, PREPARO MANUAL, APLICADA MANUALMENTE EM PANOS DE FACHADA COM PRESENÇA DE VÃOS, ESPESSURA DE 45 MM. AF_06/2014</v>
          </cell>
          <cell r="C5571" t="str">
            <v>M2</v>
          </cell>
          <cell r="D5571">
            <v>54.27</v>
          </cell>
        </row>
        <row r="5572">
          <cell r="A5572">
            <v>87787</v>
          </cell>
          <cell r="B5572" t="str">
            <v>EMBOÇO OU MASSA ÚNICA EM ARGAMASSA INDUSTRIALIZADA, PREPARO MECÂNICO E APLICAÇÃO COM EQUIPAMENTO DE MISTURA E PROJEÇÃO DE 1,5 M3/H DE ARGAMASSA EM PANOS DE FACHADA COM PRESENÇA DE VÃOS, ESPESSURA DE 45 MM. AF_06/2014</v>
          </cell>
          <cell r="C5572" t="str">
            <v>M2</v>
          </cell>
          <cell r="D5572">
            <v>85.18</v>
          </cell>
        </row>
        <row r="5573">
          <cell r="A5573">
            <v>87788</v>
          </cell>
          <cell r="B5573" t="str">
            <v>EMBOÇO OU MASSA ÚNICA EM ARGAMASSA TRAÇO 1:2:8, PREPARO MECÂNICO COM BETONEIRA 400 L, APLICADA MANUALMENTE EM PANOS DE FACHADA COM PRESENÇA DE VÃOS, ESPESSURA MAIOR OU IGUAL A 50 MM. AF_06/2014</v>
          </cell>
          <cell r="C5573" t="str">
            <v>M2</v>
          </cell>
          <cell r="D5573">
            <v>63.57</v>
          </cell>
        </row>
        <row r="5574">
          <cell r="A5574">
            <v>87790</v>
          </cell>
          <cell r="B5574" t="str">
            <v>EMBOÇO OU MASSA ÚNICA EM ARGAMASSA TRAÇO 1:2:8, PREPARO MANUAL, APLICADA MANUALMENTE EM PANOS DE FACHADA COM PRESENÇA DE VÃOS, ESPESSURA MAIOR OU IGUAL A 50 MM. AF_06/2014</v>
          </cell>
          <cell r="C5574" t="str">
            <v>M2</v>
          </cell>
          <cell r="D5574">
            <v>69.13</v>
          </cell>
        </row>
        <row r="5575">
          <cell r="A5575">
            <v>87791</v>
          </cell>
          <cell r="B5575" t="str">
            <v>EMBOÇO OU MASSA ÚNICA EM ARGAMASSA INDUSTRIALIZADA, PREPARO MECÂNICO E APLICAÇÃO COM EQUIPAMENTO DE MISTURA E PROJEÇÃO DE 1,5 M3/H DE ARGAMASSA EM PANOS DE FACHADA COM PRESENÇA DE VÃOS, ESPESSURA MAIOR OU IGUAL A 50 MM. AF_06/2014</v>
          </cell>
          <cell r="C5575" t="str">
            <v>M2</v>
          </cell>
          <cell r="D5575">
            <v>100.66</v>
          </cell>
        </row>
        <row r="5576">
          <cell r="A5576">
            <v>87792</v>
          </cell>
          <cell r="B5576" t="str">
            <v>EMBOÇO OU MASSA ÚNICA EM ARGAMASSA TRAÇO 1:2:8, PREPARO MECÂNICO COM BETONEIRA 400 L, APLICADA MANUALMENTE EM PANOS CEGOS DE FACHADA (SEM PRESENÇA DE VÃOS), ESPESSURA DE 25 MM. AF_06/2014</v>
          </cell>
          <cell r="C5576" t="str">
            <v>M2</v>
          </cell>
          <cell r="D5576">
            <v>24.35</v>
          </cell>
        </row>
        <row r="5577">
          <cell r="A5577">
            <v>87794</v>
          </cell>
          <cell r="B5577" t="str">
            <v>EMBOÇO OU MASSA ÚNICA EM ARGAMASSA TRAÇO 1:2:8, PREPARO MANUAL, APLICADA MANUALMENTE EM PANOS CEGOS DE FACHADA (SEM PRESENÇA DE VÃOS), ESPESSURA DE 25 MM. AF_06/2014</v>
          </cell>
          <cell r="C5577" t="str">
            <v>M2</v>
          </cell>
          <cell r="D5577">
            <v>27.15</v>
          </cell>
        </row>
        <row r="5578">
          <cell r="A5578">
            <v>87795</v>
          </cell>
          <cell r="B5578" t="str">
            <v>EMBOÇO OU MASSA ÚNICA EM ARGAMASSA INDUSTRIALIZADA, PREPARO MECÂNICO E APLICAÇÃO COM EQUIPAMENTO DE MISTURA E PROJEÇÃO DE 1,5 M3/H DE ARGAMASSA EM PANOS CEGOS DE FACHADA (SEM PRESENÇA DE VÃOS), ESPESSURA DE 25 MM. AF_06/2014</v>
          </cell>
          <cell r="C5578" t="str">
            <v>M2</v>
          </cell>
          <cell r="D5578">
            <v>42.43</v>
          </cell>
        </row>
        <row r="5579">
          <cell r="A5579">
            <v>87797</v>
          </cell>
          <cell r="B5579" t="str">
            <v>EMBOÇO OU MASSA ÚNICA EM ARGAMASSA TRAÇO 1:2:8, PREPARO MECÂNICO COM BETONEIRA 400 L, APLICADA MANUALMENTE EM PANOS CEGOS DE FACHADA (SEM PRESENÇA DE VÃOS), ESPESSURA DE 35 MM. AF_06/2014</v>
          </cell>
          <cell r="C5579" t="str">
            <v>M2</v>
          </cell>
          <cell r="D5579">
            <v>30.18</v>
          </cell>
        </row>
        <row r="5580">
          <cell r="A5580">
            <v>87799</v>
          </cell>
          <cell r="B5580" t="str">
            <v>EMBOÇO OU MASSA ÚNICA EM ARGAMASSA TRAÇO 1:2:8, PREPARO MANUAL, APLICADA MANUALMENTE EM PANOS CEGOS DE FACHADA (SEM PRESENÇA DE VÃOS), ESPESSURA DE 35 MM. AF_06/2014</v>
          </cell>
          <cell r="C5580" t="str">
            <v>M2</v>
          </cell>
          <cell r="D5580">
            <v>33.94</v>
          </cell>
        </row>
        <row r="5581">
          <cell r="A5581">
            <v>87800</v>
          </cell>
          <cell r="B5581" t="str">
            <v>EMBOÇO OU MASSA ÚNICA EM ARGAMASSA INDUSTRIALIZADA, PREPARO MECÂNICO E APLICAÇÃO COM EQUIPAMENTO DE MISTURA E PROJEÇÃO DE 1,5 M3/H DE ARGAMASSA EM PANOS CEGOS DE FACHADA (SEM PRESENÇA DE VÃOS), ESPESSURA DE 35 MM. AF_06/2014</v>
          </cell>
          <cell r="C5581" t="str">
            <v>M2</v>
          </cell>
          <cell r="D5581">
            <v>55.87</v>
          </cell>
        </row>
        <row r="5582">
          <cell r="A5582">
            <v>87801</v>
          </cell>
          <cell r="B5582" t="str">
            <v>EMBOÇO OU MASSA ÚNICA EM ARGAMASSA TRAÇO 1:2:8, PREPARO MECÂNICO COM BETONEIRA 400 L, APLICADA MANUALMENTE EM PANOS CEGOS DE FACHADA (SEM PRESENÇA DE VÃOS), ESPESSURA DE 45 MM. AF_06/2014</v>
          </cell>
          <cell r="C5582" t="str">
            <v>M2</v>
          </cell>
          <cell r="D5582">
            <v>36.01</v>
          </cell>
        </row>
        <row r="5583">
          <cell r="A5583">
            <v>87803</v>
          </cell>
          <cell r="B5583" t="str">
            <v>EMBOÇO OU MASSA ÚNICA EM ARGAMASSA TRAÇO 1:2:8, PREPARO MANUAL, APLICADA MANUALMENTE EM PANOS CEGOS DE FACHADA (SEM PRESENÇA DE VÃOS), ESPESSURA DE 45 MM. AF_06/2014</v>
          </cell>
          <cell r="C5583" t="str">
            <v>M2</v>
          </cell>
          <cell r="D5583">
            <v>40.72</v>
          </cell>
        </row>
        <row r="5584">
          <cell r="A5584">
            <v>87804</v>
          </cell>
          <cell r="B5584" t="str">
            <v>EMBOÇO OU MASSA ÚNICA EM ARGAMASSA INDUSTRIALIZADA, PREPARO MECÂNICO E APLICAÇÃO COM EQUIPAMENTO DE MISTURA E PROJEÇÃO DE 1,5 M3/H DE ARGAMASSA EM PANOS CEGOS DE FACHADA (SEM PRESENÇA DE VÃOS), ESPESSURA DE 45 MM. AF_06/2014</v>
          </cell>
          <cell r="C5584" t="str">
            <v>M2</v>
          </cell>
          <cell r="D5584">
            <v>69.31</v>
          </cell>
        </row>
        <row r="5585">
          <cell r="A5585">
            <v>87805</v>
          </cell>
          <cell r="B5585" t="str">
            <v>EMBOÇO OU MASSA ÚNICA EM ARGAMASSA TRAÇO 1:2:8, PREPARO MECÂNICO COM BETONEIRA 400 L, APLICADA MANUALMENTE EM PANOS CEGOS DE FACHADA (SEM PRESENÇA DE VÃOS), ESPESSURA MAIOR OU IGUAL A 50 MM. AF_06/2014</v>
          </cell>
          <cell r="C5585" t="str">
            <v>M2</v>
          </cell>
          <cell r="D5585">
            <v>41.51</v>
          </cell>
        </row>
        <row r="5586">
          <cell r="A5586">
            <v>87807</v>
          </cell>
          <cell r="B5586" t="str">
            <v>EMBOÇO OU MASSA ÚNICA EM ARGAMASSA TRAÇO 1:2:8, PREPARO MANUAL, APLICADA MANUALMENTE EM PANOS CEGOS DE FACHADA (SEM PRESENÇA DE VÃOS), ESPESSURA MAIOR OU IGUAL A 50 MM. AF_06/2014</v>
          </cell>
          <cell r="C5586" t="str">
            <v>M2</v>
          </cell>
          <cell r="D5586">
            <v>46.71</v>
          </cell>
        </row>
        <row r="5587">
          <cell r="A5587">
            <v>87808</v>
          </cell>
          <cell r="B5587" t="str">
            <v>EMBOÇO OU MASSA ÚNICA EM ARGAMASSA INDUSTRIALIZADA, PREPARO MECÂNICO E APLICAÇÃO COM EQUIPAMENTO DE MISTURA E PROJEÇÃO DE 1,5 M3/H DE ARGAMASSA EM PANOS CEGOS DE FACHADA (SEM PRESENÇA DE VÃOS), ESPESSURA MAIOR OU IGUAL A 50 MM. AF_06/2014</v>
          </cell>
          <cell r="C5587" t="str">
            <v>M2</v>
          </cell>
          <cell r="D5587">
            <v>75.709999999999994</v>
          </cell>
        </row>
        <row r="5588">
          <cell r="A5588">
            <v>87809</v>
          </cell>
          <cell r="B5588" t="str">
            <v>EMBOÇO OU MASSA ÚNICA EM ARGAMASSA TRAÇO 1:2:8, PREPARO MECÂNICO COM BETONEIRA 400 L, APLICADA MANUALMENTE EM SUPERFÍCIES EXTERNAS DA SACADA, ESPESSURA DE 25 MM, SEM USO DE TELA METÁLICA DE REFORÇO CONTRA FISSURAÇÃO. AF_06/2014</v>
          </cell>
          <cell r="C5588" t="str">
            <v>M2</v>
          </cell>
          <cell r="D5588">
            <v>59.71</v>
          </cell>
        </row>
        <row r="5589">
          <cell r="A5589">
            <v>87811</v>
          </cell>
          <cell r="B5589" t="str">
            <v>EMBOÇO OU MASSA ÚNICA EM ARGAMASSA TRAÇO 1:2:8, PREPARO MANUAL, APLICADA MANUALMENTE EM SUPERFÍCIES EXTERNAS DA SACADA, ESPESSURA DE 25 MM, SEM USO DE TELA METÁLICA DE REFORÇO CONTRA FISSURAÇÃO. AF_06/2014</v>
          </cell>
          <cell r="C5589" t="str">
            <v>M2</v>
          </cell>
          <cell r="D5589">
            <v>62.51</v>
          </cell>
        </row>
        <row r="5590">
          <cell r="A5590">
            <v>87812</v>
          </cell>
          <cell r="B5590" t="str">
            <v>EMBOÇO OU MASSA ÚNICA EM ARGAMASSA INDUSTRIALIZADA, PREPARO MECÂNICO E APLICAÇÃO COM EQUIPAMENTO DE MISTURA E PROJEÇÃO DE 1,5 M3/H EM SUPERFÍCIES EXTERNAS DA SACADA, ESPESSURA 25 MM, SEM USO DE TELA METÁLICA. AF_06/2014</v>
          </cell>
          <cell r="C5590" t="str">
            <v>M2</v>
          </cell>
          <cell r="D5590">
            <v>77.47</v>
          </cell>
        </row>
        <row r="5591">
          <cell r="A5591">
            <v>87813</v>
          </cell>
          <cell r="B5591" t="str">
            <v>EMBOÇO OU MASSA ÚNICA EM ARGAMASSA TRAÇO 1:2:8, PREPARO MECÂNICO COM BETONEIRA 400 L, APLICADA MANUALMENTE EM SUPERFÍCIES EXTERNAS DA SACADA, ESPESSURA DE 35 MM, SEM USO DE TELA METÁLICA DE REFORÇO CONTRA FISSURAÇÃO. AF_06/2014</v>
          </cell>
          <cell r="C5591" t="str">
            <v>M2</v>
          </cell>
          <cell r="D5591">
            <v>65.53</v>
          </cell>
        </row>
        <row r="5592">
          <cell r="A5592">
            <v>87815</v>
          </cell>
          <cell r="B5592" t="str">
            <v>EMBOÇO OU MASSA ÚNICA EM ARGAMASSA TRAÇO 1:2:8, PREPARO MANUAL, APLICADA MANUALMENTE EM SUPERFÍCIES EXTERNAS DA SACADA, ESPESSURA DE 35 MM, SEM USO DE TELA METÁLICA DE REFORÇO CONTRA FISSURAÇÃO. AF_06/2014</v>
          </cell>
          <cell r="C5592" t="str">
            <v>M2</v>
          </cell>
          <cell r="D5592">
            <v>69.290000000000006</v>
          </cell>
        </row>
        <row r="5593">
          <cell r="A5593">
            <v>87816</v>
          </cell>
          <cell r="B5593" t="str">
            <v>EMBOÇO OU MASSA ÚNICA EM ARGAMASSA INDUSTRIALIZADA, PREPARO MECÂNICO E APLICAÇÃO COM EQUIPAMENTO DE MISTURA E PROJEÇÃO DE 1,5 M3/H EM SUPERFÍCIES EXTERNAS DA SACADA, ESPESSURA 35 MM, SEM USO DE TELA METÁLICA. AF_06/2014</v>
          </cell>
          <cell r="C5593" t="str">
            <v>M2</v>
          </cell>
          <cell r="D5593">
            <v>90.91</v>
          </cell>
        </row>
        <row r="5594">
          <cell r="A5594">
            <v>87817</v>
          </cell>
          <cell r="B5594" t="str">
            <v>EMBOÇO OU MASSA ÚNICA EM ARGAMASSA TRAÇO 1:2:8, PREPARO MECÂNICO COM BETONEIRA 400 L, APLICADA MANUALMENTE EM SUPERFÍCIES EXTERNAS DA SACADA, ESPESSURA DE 45 MM, SEM USO DE TELA METÁLICA DE REFORÇO CONTRA FISSURAÇÃO. AF_06/2014</v>
          </cell>
          <cell r="C5594" t="str">
            <v>M2</v>
          </cell>
          <cell r="D5594">
            <v>71.05</v>
          </cell>
        </row>
        <row r="5595">
          <cell r="A5595">
            <v>87819</v>
          </cell>
          <cell r="B5595" t="str">
            <v>EMBOÇO OU MASSA ÚNICA EM ARGAMASSA TRAÇO 1:2:8, PREPARO MANUAL, APLICADA MANUALMENTE EM SUPERFÍCIES EXTERNAS DA SACADA, ESPESSURA DE 45 MM, SEM USO DE TELA METÁLICA DE REFORÇO CONTRA FISSURAÇÃO. AF_06/2014</v>
          </cell>
          <cell r="C5595" t="str">
            <v>M2</v>
          </cell>
          <cell r="D5595">
            <v>75.760000000000005</v>
          </cell>
        </row>
        <row r="5596">
          <cell r="A5596">
            <v>87820</v>
          </cell>
          <cell r="B5596" t="str">
            <v>EMBOÇO OU MASSA ÚNICA EM ARGAMASSA INDUSTRIALIZADA, PREPARO MECÂNICO E APLICAÇÃO COM EQUIPAMENTO DE MISTURA E PROJEÇÃO DE 1,5 M3/H EM SUPERFÍCIES EXTERNAS DA SACADA, ESPESSURA 45 MM, SEM USO DE TELA METÁLICA. AF_06/2014</v>
          </cell>
          <cell r="C5596" t="str">
            <v>M2</v>
          </cell>
          <cell r="D5596">
            <v>104.35</v>
          </cell>
        </row>
        <row r="5597">
          <cell r="A5597">
            <v>87821</v>
          </cell>
          <cell r="B5597" t="str">
            <v>EMBOÇO OU MASSA ÚNICA EM ARGAMASSA TRAÇO 1:2:8, PREPARO MECÂNICO COM BETONEIRA 400 L, APLICADA MANUALMENTE EM SUPERFÍCIES EXTERNAS DA SACADA, ESPESSURA MAIOR OU IGUAL A 50 MM, SEM USO DE TELA METÁLICA DE REFORÇO CONTRA FISSURAÇÃO. AF_06/2014</v>
          </cell>
          <cell r="C5597" t="str">
            <v>M2</v>
          </cell>
          <cell r="D5597">
            <v>102.8</v>
          </cell>
        </row>
        <row r="5598">
          <cell r="A5598">
            <v>87823</v>
          </cell>
          <cell r="B5598" t="str">
            <v>EMBOÇO OU MASSA ÚNICA EM ARGAMASSA TRAÇO 1:2:8, PREPARO MANUAL, APLICADA MANUALMENTE EM SUPERFÍCIES EXTERNAS DA SACADA, ESPESSURA MAIOR OU IGUAL A 50 MM, SEM USO DE TELA METÁLICA DE REFORÇO CONTRA FISSURAÇÃO. AF_06/2014</v>
          </cell>
          <cell r="C5598" t="str">
            <v>M2</v>
          </cell>
          <cell r="D5598">
            <v>108</v>
          </cell>
        </row>
        <row r="5599">
          <cell r="A5599">
            <v>87824</v>
          </cell>
          <cell r="B5599" t="str">
            <v>EMBOÇO OU MASSA ÚNICA EM ARGAMASSA INDUSTRIALIZADA, PREPARO MECÂNICO E APLICAÇÃO COM EQUIPAMENTO DE MISTURA E PROJEÇÃO DE 1,5 M3/H EM SUPERFÍCIES EXTERNAS DA SACADA, ESPESSURA MAIOR OU IGUAL A 50 MM, SEM USO DE TELA METÁLICA. AF_06/2014</v>
          </cell>
          <cell r="C5599" t="str">
            <v>M2</v>
          </cell>
          <cell r="D5599">
            <v>136.68</v>
          </cell>
        </row>
        <row r="5600">
          <cell r="A5600">
            <v>87825</v>
          </cell>
          <cell r="B5600" t="str">
            <v>EMBOÇO OU MASSA ÚNICA EM ARGAMASSA TRAÇO 1:2:8, PREPARO MECÂNICO COM BETONEIRA 400 L, APLICADA MANUALMENTE NAS PAREDES INTERNAS DA SACADA, ESPESSURA DE 25 MM, SEM USO DE TELA METÁLICA DE REFORÇO CONTRA FISSURAÇÃO. AF_06/2014</v>
          </cell>
          <cell r="C5600" t="str">
            <v>M2</v>
          </cell>
          <cell r="D5600">
            <v>46.93</v>
          </cell>
        </row>
        <row r="5601">
          <cell r="A5601">
            <v>87827</v>
          </cell>
          <cell r="B5601" t="str">
            <v>EMBOÇO OU MASSA ÚNICA EM ARGAMASSA TRAÇO 1:2:8, PREPARO MANUAL, APLICADA MANUALMENTE NAS PAREDES INTERNAS DA SACADA, ESPESSURA DE 25 MM, SEM USO DE TELA METÁLICA DE REFORÇO CONTRA FISSURAÇÃO. AF_06/2014</v>
          </cell>
          <cell r="C5601" t="str">
            <v>M2</v>
          </cell>
          <cell r="D5601">
            <v>50.37</v>
          </cell>
        </row>
        <row r="5602">
          <cell r="A5602">
            <v>87828</v>
          </cell>
          <cell r="B5602" t="str">
            <v>EMBOÇO OU MASSA ÚNICA EM ARGAMASSA INDUSTRIALIZADA, PREPARO MECÂNICO E APLICAÇÃO COM EQUIPAMENTO DE MISTURA E PROJEÇÃO DE 1,5 M3/H NAS PAREDES INTERNAS DA SACADA, ESPESSURA 25 MM, SEM USO DE TELA METÁLICA. AF_06/2014</v>
          </cell>
          <cell r="C5602" t="str">
            <v>M2</v>
          </cell>
          <cell r="D5602">
            <v>70.05</v>
          </cell>
        </row>
        <row r="5603">
          <cell r="A5603">
            <v>87829</v>
          </cell>
          <cell r="B5603" t="str">
            <v>EMBOÇO OU MASSA ÚNICA EM ARGAMASSA TRAÇO 1:2:8, PREPARO MECÂNICO COM BETONEIRA 400 L, APLICADA MANUALMENTE NAS PAREDES INTERNAS DA SACADA, ESPESSURA DE 35 MM, SEM USO DE TELA METÁLICA DE REFORÇO CONTRA FISSURAÇÃO. AF_06/2014</v>
          </cell>
          <cell r="C5603" t="str">
            <v>M2</v>
          </cell>
          <cell r="D5603">
            <v>53.47</v>
          </cell>
        </row>
        <row r="5604">
          <cell r="A5604">
            <v>87831</v>
          </cell>
          <cell r="B5604" t="str">
            <v>EMBOÇO OU MASSA ÚNICA EM ARGAMASSA TRAÇO 1:2:8, PREPARO MANUAL, APLICADA MANUALMENTE NAS PAREDES INTERNAS DA SACADA, ESPESSURA DE 35 MM, SEM USO DE TELA METÁLICA DE REFORÇO CONTRA FISSURAÇÃO. AF_06/2014</v>
          </cell>
          <cell r="C5604" t="str">
            <v>M2</v>
          </cell>
          <cell r="D5604">
            <v>58.07</v>
          </cell>
        </row>
        <row r="5605">
          <cell r="A5605">
            <v>87832</v>
          </cell>
          <cell r="B5605" t="str">
            <v>EMBOÇO OU MASSA ÚNICA EM ARGAMASSA INDUSTRIALIZADA, PREPARO MECÂNICO E APLICAÇÃO COM EQUIPAMENTO DE MISTURA E PROJEÇÃO DE 1,5 M3/H DE ARGAMASSA NAS PAREDES INTERNAS DA SACADA, ESPESSURA 35 MM, SEM USO DE TELA METÁLICA. AF_06/2014</v>
          </cell>
          <cell r="C5605" t="str">
            <v>M2</v>
          </cell>
          <cell r="D5605">
            <v>85.87</v>
          </cell>
        </row>
        <row r="5606">
          <cell r="A5606">
            <v>87834</v>
          </cell>
          <cell r="B5606" t="str">
            <v>REVESTIMENTO DECORATIVO MONOCAMADA APLICADO MANUALMENTE EM PANOS CEGOS DA FACHADA DE UM EDIFÍCIO DE ESTRUTURA CONVENCIONAL, COM ACABAMENTO RASPADO. AF_06/2014</v>
          </cell>
          <cell r="C5606" t="str">
            <v>M2</v>
          </cell>
          <cell r="D5606">
            <v>147.16999999999999</v>
          </cell>
        </row>
        <row r="5607">
          <cell r="A5607">
            <v>87835</v>
          </cell>
          <cell r="B5607" t="str">
            <v>REVESTIMENTO DECORATIVO MONOCAMADA APLICADO MANUALMENTE EM PANOS CEGOS DA FACHADA DE UM EDIFÍCIO DE ALVENARIA ESTRUTURAL, COM ACABAMENTO RASPADO. AF_06/2014</v>
          </cell>
          <cell r="C5607" t="str">
            <v>M2</v>
          </cell>
          <cell r="D5607">
            <v>100.75</v>
          </cell>
        </row>
        <row r="5608">
          <cell r="A5608">
            <v>87836</v>
          </cell>
          <cell r="B5608" t="str">
            <v>REVESTIMENTO DECORATIVO MONOCAMADA APLICADO COM EQUIPAMENTO DE PROJEÇÃO EM PANOS CEGOS DA FACHADA DE UM EDIFÍCIO DE ESTRUTURA CONVENCIONAL, COM ACABAMENTO RASPADO. AF_06/2014</v>
          </cell>
          <cell r="C5608" t="str">
            <v>M2</v>
          </cell>
          <cell r="D5608">
            <v>141.5</v>
          </cell>
        </row>
        <row r="5609">
          <cell r="A5609">
            <v>87837</v>
          </cell>
          <cell r="B5609" t="str">
            <v>REVESTIMENTO DECORATIVO MONOCAMADA APLICADO COM EQUIPAMENTO DE PROJEÇÃO EM PANOS CEGOS DA FACHADA DE UM EDIFÍCIO DE ALVENARIA ESTRUTURAL, COM ACABAMENTO RASPADO. AF_06/2014</v>
          </cell>
          <cell r="C5609" t="str">
            <v>M2</v>
          </cell>
          <cell r="D5609">
            <v>95.77</v>
          </cell>
        </row>
        <row r="5610">
          <cell r="A5610">
            <v>87838</v>
          </cell>
          <cell r="B5610" t="str">
            <v>REVESTIMENTO DECORATIVO MONOCAMADA APLICADO MANUALMENTE EM PANOS DA FACHADA COM PRESENÇA DE VÃOS, DE UM EDIFÍCIO DE ESTRUTURA CONVENCIONAL E ACABAMENTO RASPADO. AF_06/2014</v>
          </cell>
          <cell r="C5610" t="str">
            <v>M2</v>
          </cell>
          <cell r="D5610">
            <v>153.27000000000001</v>
          </cell>
        </row>
        <row r="5611">
          <cell r="A5611">
            <v>87839</v>
          </cell>
          <cell r="B5611" t="str">
            <v>REVESTIMENTO DECORATIVO MONOCAMADA APLICADO MANUALMENTE EM PANOS DA FACHADA COM PRESENÇA DE VÃOS, DE UM EDIFÍCIO DE ALVENARIA ESTRUTURAL E ACABAMENTO RASPADO. AF_06/2014</v>
          </cell>
          <cell r="C5611" t="str">
            <v>M2</v>
          </cell>
          <cell r="D5611">
            <v>104.88</v>
          </cell>
        </row>
        <row r="5612">
          <cell r="A5612">
            <v>87840</v>
          </cell>
          <cell r="B5612" t="str">
            <v>REVESTIMENTO DECORATIVO MONOCAMADA APLICADO COM EQUIPAMENTO DE PROJEÇÃO EM PANOS DA FACHADA COM PRESENÇA DE VÃOS, DE UM EDIFÍCIO DE ESTRUTURA CONVENCIONAL E ACABAMENTO RASPADO. AF_06/2014</v>
          </cell>
          <cell r="C5612" t="str">
            <v>M2</v>
          </cell>
          <cell r="D5612">
            <v>146.27000000000001</v>
          </cell>
        </row>
        <row r="5613">
          <cell r="A5613">
            <v>87841</v>
          </cell>
          <cell r="B5613" t="str">
            <v>REVESTIMENTO DECORATIVO MONOCAMADA APLICADO COM EQUIPAMENTO DE PROJEÇÃO EM PANOS DA FACHADA COM PRESENÇA DE VÃOS, DE UM EDIFÍCIO DE ALVENARIA ESTRUTURAL E ACABAMENTO RASPADO. AF_06/2014</v>
          </cell>
          <cell r="C5613" t="str">
            <v>M2</v>
          </cell>
          <cell r="D5613">
            <v>98.55</v>
          </cell>
        </row>
        <row r="5614">
          <cell r="A5614">
            <v>87842</v>
          </cell>
          <cell r="B5614" t="str">
            <v>REVESTIMENTO DECORATIVO MONOCAMADA APLICADO MANUALMENTE EM SUPERFÍCIES EXTERNAS DA SACADA DE UM EDIFÍCIO DE ESTRUTURA CONVENCIONAL E ACABAMENTO RASPADO. AF_06/2014</v>
          </cell>
          <cell r="C5614" t="str">
            <v>M2</v>
          </cell>
          <cell r="D5614">
            <v>151.06</v>
          </cell>
        </row>
        <row r="5615">
          <cell r="A5615">
            <v>87843</v>
          </cell>
          <cell r="B5615" t="str">
            <v>REVESTIMENTO DECORATIVO MONOCAMADA APLICADO MANUALMENTE EM SUPERFÍCIES EXTERNAS DA SACADA DE UM EDIFÍCIO DE ALVENARIA ESTRUTURAL E ACABAMENTO RASPADO. AF_06/2014</v>
          </cell>
          <cell r="C5615" t="str">
            <v>M2</v>
          </cell>
          <cell r="D5615">
            <v>111.07</v>
          </cell>
        </row>
        <row r="5616">
          <cell r="A5616">
            <v>87844</v>
          </cell>
          <cell r="B5616" t="str">
            <v>REVESTIMENTO DECORATIVO MONOCAMADA APLICADO COM EQUIPAMENTO DE PROJEÇÃO EM SUPERFÍCIES EXTERNAS DA SACADA DE UM EDIFÍCIO DE ESTRUTURA CONVENCIONAL E ACABAMENTO RASPADO. AF_06/2014</v>
          </cell>
          <cell r="C5616" t="str">
            <v>M2</v>
          </cell>
          <cell r="D5616">
            <v>140.54</v>
          </cell>
        </row>
        <row r="5617">
          <cell r="A5617">
            <v>87845</v>
          </cell>
          <cell r="B5617" t="str">
            <v>REVESTIMENTO DECORATIVO MONOCAMADA APLICADO COM EQUIPAMENTO DE PROJEÇÃO EM SUPERFÍCIES EXTERNAS DA SACADA DE UM EDIFÍCIO DE ALVENARIA ESTRUTURAL E ACABAMENTO RASPADO. AF_06/2014</v>
          </cell>
          <cell r="C5617" t="str">
            <v>M2</v>
          </cell>
          <cell r="D5617">
            <v>101.25</v>
          </cell>
        </row>
        <row r="5618">
          <cell r="A5618">
            <v>87846</v>
          </cell>
          <cell r="B5618" t="str">
            <v>REVESTIMENTO DECORATIVO MONOCAMADA APLICADO MANUALMENTE EM PANOS CEGOS DA FACHADA DE UM EDIFÍCIO DE ESTRUTURA CONVENCIONAL, COM ACABAMENTO TRAVERTINO. AF_06/2014</v>
          </cell>
          <cell r="C5618" t="str">
            <v>M2</v>
          </cell>
          <cell r="D5618">
            <v>159.13999999999999</v>
          </cell>
        </row>
        <row r="5619">
          <cell r="A5619">
            <v>87847</v>
          </cell>
          <cell r="B5619" t="str">
            <v>REVESTIMENTO DECORATIVO MONOCAMADA APLICADO MANUALMENTE EM PANOS CEGOS DA FACHADA DE UM EDIFÍCIO DE ALVENARIA ESTRUTURAL, COM ACABAMENTO TRAVERTINO. AF_06/2014</v>
          </cell>
          <cell r="C5619" t="str">
            <v>M2</v>
          </cell>
          <cell r="D5619">
            <v>112.73</v>
          </cell>
        </row>
        <row r="5620">
          <cell r="A5620">
            <v>87848</v>
          </cell>
          <cell r="B5620" t="str">
            <v>REVESTIMENTO DECORATIVO MONOCAMADA APLICADO COM EQUIPAMENTO DE PROJEÇÃO EM PANOS CEGOS DA FACHADA DE UM EDIFÍCIO DE ESTRUTURA CONVENCIONAL, COM ACABAMENTO TRAVERTINO. AF_06/2014</v>
          </cell>
          <cell r="C5620" t="str">
            <v>M2</v>
          </cell>
          <cell r="D5620">
            <v>152.52000000000001</v>
          </cell>
        </row>
        <row r="5621">
          <cell r="A5621">
            <v>87849</v>
          </cell>
          <cell r="B5621" t="str">
            <v>REVESTIMENTO DECORATIVO MONOCAMADA APLICADO COM EQUIPAMENTO DE PROJEÇÃO EM PANOS CEGOS DA FACHADA DE UM EDIFÍCIO DE ALVENARIA ESTRUTURAL, COM ACABAMENTO TRAVERTINO. AF_06/2014</v>
          </cell>
          <cell r="C5621" t="str">
            <v>M2</v>
          </cell>
          <cell r="D5621">
            <v>106.79</v>
          </cell>
        </row>
        <row r="5622">
          <cell r="A5622">
            <v>87850</v>
          </cell>
          <cell r="B5622" t="str">
            <v>REVESTIMENTO DECORATIVO MONOCAMADA APLICADO MANUALMENTE EM PANOS DA FACHADA COM PRESENÇA DE VÃOS, DE UM EDIFÍCIO DE ESTRUTURA CONVENCIONAL E ACABAMENTO TRAVERTINO. AF_06/2014</v>
          </cell>
          <cell r="C5622" t="str">
            <v>M2</v>
          </cell>
          <cell r="D5622">
            <v>165.26</v>
          </cell>
        </row>
        <row r="5623">
          <cell r="A5623">
            <v>87851</v>
          </cell>
          <cell r="B5623" t="str">
            <v>REVESTIMENTO DECORATIVO MONOCAMADA APLICADO MANUALMENTE EM PANOS DA FACHADA COM PRESENÇA DE VÃOS, DE UM EDIFÍCIO DE ALVENARIA ESTRUTURAL E ACABAMENTO TRAVERTINO. AF_06/2014</v>
          </cell>
          <cell r="C5623" t="str">
            <v>M2</v>
          </cell>
          <cell r="D5623">
            <v>116.88</v>
          </cell>
        </row>
        <row r="5624">
          <cell r="A5624">
            <v>87852</v>
          </cell>
          <cell r="B5624" t="str">
            <v>REVESTIMENTO DECORATIVO MONOCAMADA APLICADO COM EQUIPAMENTO DE PROJEÇÃO EM PANOS DA FACHADA COM PRESENÇA DE VÃOS, DE UM EDIFÍCIO DE ESTRUTURA CONVENCIONAL E ACABAMENTO TRAVERTINO. AF_06/2014</v>
          </cell>
          <cell r="C5624" t="str">
            <v>M2</v>
          </cell>
          <cell r="D5624">
            <v>157.28</v>
          </cell>
        </row>
        <row r="5625">
          <cell r="A5625">
            <v>87853</v>
          </cell>
          <cell r="B5625" t="str">
            <v>REVESTIMENTO DECORATIVO MONOCAMADA APLICADO COM EQUIPAMENTO DE PROJEÇÃO EM PANOS DA FACHADA COM PRESENÇA DE VÃOS, DE UM EDIFÍCIO DE ALVENARIA ESTRUTURAL E ACABAMENTO TRAVERTINO. AF_06/2014</v>
          </cell>
          <cell r="C5625" t="str">
            <v>M2</v>
          </cell>
          <cell r="D5625">
            <v>109.55</v>
          </cell>
        </row>
        <row r="5626">
          <cell r="A5626">
            <v>87854</v>
          </cell>
          <cell r="B5626" t="str">
            <v>REVESTIMENTO DECORATIVO MONOCAMADA APLICADO MANUALMENTE EM SUPERFÍCIES EXTERNAS DA SACADA DE UM EDIFÍCIO DE ESTRUTURA CONVENCIONAL E ACABAMENTO TRAVERTINO. AF_06/2014</v>
          </cell>
          <cell r="C5626" t="str">
            <v>M2</v>
          </cell>
          <cell r="D5626">
            <v>163.05000000000001</v>
          </cell>
        </row>
        <row r="5627">
          <cell r="A5627">
            <v>87855</v>
          </cell>
          <cell r="B5627" t="str">
            <v>REVESTIMENTO DECORATIVO MONOCAMADA APLICADO MANUALMENTE EM SUPERFÍCIES EXTERNAS DA SACADA DE UM EDIFÍCIO DE ALVENARIA ESTRUTURAL E ACABAMENTO TRAVERTINO. AF_06/2014</v>
          </cell>
          <cell r="C5627" t="str">
            <v>M2</v>
          </cell>
          <cell r="D5627">
            <v>123.07</v>
          </cell>
        </row>
        <row r="5628">
          <cell r="A5628">
            <v>87856</v>
          </cell>
          <cell r="B5628" t="str">
            <v>REVESTIMENTO DECORATIVO MONOCAMADA APLICADO COM EQUIPAMENTO DE PROJEÇÃO EM SUPERFÍCIES EXTERNAS DA SACADA DE UM EDIFÍCIO DE ESTRUTURA CONVENCIONAL E ACABAMENTO TRAVERTINO. AF_06/2014</v>
          </cell>
          <cell r="C5628" t="str">
            <v>M2</v>
          </cell>
          <cell r="D5628">
            <v>151.57</v>
          </cell>
        </row>
        <row r="5629">
          <cell r="A5629">
            <v>87857</v>
          </cell>
          <cell r="B5629" t="str">
            <v>REVESTIMENTO DECORATIVO MONOCAMADA APLICADO COM EQUIPAMENTO DE PROJEÇÃO EM SUPERFÍCIES EXTERNAS DA SACADA DE UM EDIFÍCIO DE ALVENARIA ESTRUTURAL E ACABAMENTO TRAVERTINO. AF_06/2014</v>
          </cell>
          <cell r="C5629" t="str">
            <v>M2</v>
          </cell>
          <cell r="D5629">
            <v>112.25</v>
          </cell>
        </row>
        <row r="5630">
          <cell r="A5630">
            <v>87858</v>
          </cell>
          <cell r="B5630" t="str">
            <v>REVESTIMENTO DECORATIVO MONOCAMADA APLICADO MANUALMENTE NAS PAREDES INTERNAS DA SACADA COM ACABAMENTO RASPADO. AF_06/2014</v>
          </cell>
          <cell r="C5630" t="str">
            <v>M2</v>
          </cell>
          <cell r="D5630">
            <v>107.58</v>
          </cell>
        </row>
        <row r="5631">
          <cell r="A5631">
            <v>87859</v>
          </cell>
          <cell r="B5631" t="str">
            <v>REVESTIMENTO DECORATIVO MONOCAMADA APLICADO MANUALMENTE NAS PAREDES INTERNAS DA SACADA COM ACABAMENTO TRAVERTINO. AF_06/2014</v>
          </cell>
          <cell r="C5631" t="str">
            <v>M2</v>
          </cell>
          <cell r="D5631">
            <v>123.8</v>
          </cell>
        </row>
        <row r="5632">
          <cell r="A5632">
            <v>89048</v>
          </cell>
          <cell r="B5632" t="str">
            <v>(COMPOSIÇÃO REPRESENTATIVA) DO SERVIÇO DE EMBOÇO/MASSA ÚNICA, TRAÇO 1:2:8, PREPARO MECÂNICO, COM BETONEIRA DE 400L, EM PAREDES DE AMBIENTES INTERNOS, COM EXECUÇÃO DE TALISCAS, PARA EDIFICAÇÃO HABITACIONAL MULTIFAMILIAR (PRÉDIO). AF_11/2014</v>
          </cell>
          <cell r="C5632" t="str">
            <v>M2</v>
          </cell>
          <cell r="D5632">
            <v>23.59</v>
          </cell>
        </row>
        <row r="5633">
          <cell r="A5633">
            <v>89049</v>
          </cell>
          <cell r="B5633" t="str">
            <v>(COMPOSIÇÃO REPRESENTATIVA) DO SERVIÇO DE APLICAÇÃO MANUAL DE GESSO DESEMPENADO (SEM TALISCAS) EM TETO, ESPESSURA 0,5 CM, PARA EDIFICAÇÃO HABITACIONAL MULTIFAMILIAR (PRÉDIO). AF_11/2014</v>
          </cell>
          <cell r="C5633" t="str">
            <v>M2</v>
          </cell>
          <cell r="D5633">
            <v>16.309999999999999</v>
          </cell>
        </row>
        <row r="5634">
          <cell r="A5634">
            <v>89173</v>
          </cell>
          <cell r="B5634" t="str">
            <v>(COMPOSIÇÃO REPRESENTATIVA) DO SERVIÇO DE EMBOÇO/MASSA ÚNICA, APLICADO MANUALMENTE, TRAÇO 1:2:8, EM BETONEIRA DE 400L, PAREDES INTERNAS, COM EXECUÇÃO DE TALISCAS, EDIFICAÇÃO HABITACIONAL UNIFAMILIAR (CASAS) E EDIFICAÇÃO PÚBLICA PADRÃO. AF_12/2014</v>
          </cell>
          <cell r="C5634" t="str">
            <v>M2</v>
          </cell>
          <cell r="D5634">
            <v>23.16</v>
          </cell>
        </row>
        <row r="5635">
          <cell r="A5635">
            <v>90406</v>
          </cell>
          <cell r="B5635" t="str">
            <v>MASSA ÚNICA, PARA RECEBIMENTO DE PINTURA, EM ARGAMASSA TRAÇO 1:2:8, PREPARO MECÂNICO COM BETONEIRA 400L, APLICADA MANUALMENTE EM TETO, ESPESSURA DE 20MM, COM EXECUÇÃO DE TALISCAS. AF_03/2015</v>
          </cell>
          <cell r="C5635" t="str">
            <v>M2</v>
          </cell>
          <cell r="D5635">
            <v>30.49</v>
          </cell>
        </row>
        <row r="5636">
          <cell r="A5636">
            <v>90407</v>
          </cell>
          <cell r="B5636" t="str">
            <v>MASSA ÚNICA, PARA RECEBIMENTO DE PINTURA, EM ARGAMASSA TRAÇO 1:2:8, PREPARO MANUAL, APLICADA MANUALMENTE EM TETO, ESPESSURA DE 20MM, COM EXECUÇÃO DE TALISCAS. AF_03/2015</v>
          </cell>
          <cell r="C5636" t="str">
            <v>M2</v>
          </cell>
          <cell r="D5636">
            <v>34.090000000000003</v>
          </cell>
        </row>
        <row r="5637">
          <cell r="A5637">
            <v>90408</v>
          </cell>
          <cell r="B5637" t="str">
            <v>MASSA ÚNICA, PARA RECEBIMENTO DE PINTURA, EM ARGAMASSA TRAÇO 1:2:8, PREPARO MECÂNICO COM BETONEIRA 400L, APLICADA MANUALMENTE EM TETO, ESPESSURA DE 10MM, COM EXECUÇÃO DE TALISCAS. AF_03/2015</v>
          </cell>
          <cell r="C5637" t="str">
            <v>M2</v>
          </cell>
          <cell r="D5637">
            <v>22.22</v>
          </cell>
        </row>
        <row r="5638">
          <cell r="A5638">
            <v>90409</v>
          </cell>
          <cell r="B5638" t="str">
            <v>MASSA ÚNICA, PARA RECEBIMENTO DE PINTURA, EM ARGAMASSA TRAÇO 1:2:8, PREPARO MANUAL, APLICADA MANUALMENTE EM TETO, ESPESSURA DE 10MM, COM EXECUÇÃO DE TALISCAS. AF_03/2015</v>
          </cell>
          <cell r="C5638" t="str">
            <v>M2</v>
          </cell>
          <cell r="D5638">
            <v>24.26</v>
          </cell>
        </row>
        <row r="5639">
          <cell r="A5639">
            <v>84084</v>
          </cell>
          <cell r="B5639" t="str">
            <v>APICOAMENTO MANUAL DE SUPERFICIE DE CONCRETO</v>
          </cell>
          <cell r="C5639" t="str">
            <v>M2</v>
          </cell>
          <cell r="D5639">
            <v>5.8</v>
          </cell>
        </row>
        <row r="5640">
          <cell r="A5640">
            <v>87242</v>
          </cell>
          <cell r="B5640" t="str">
            <v>REVESTIMENTO CERÂMICO PARA PAREDES EXTERNAS EM PASTILHAS DE PORCELANA 5 X 5 CM (PLACAS DE 30 X 30 CM), ALINHADAS A PRUMO, APLICADO EM PANOS COM VÃOS. AF_06/2014</v>
          </cell>
          <cell r="C5640" t="str">
            <v>M2</v>
          </cell>
          <cell r="D5640">
            <v>180.53</v>
          </cell>
        </row>
        <row r="5641">
          <cell r="A5641">
            <v>87243</v>
          </cell>
          <cell r="B5641" t="str">
            <v>REVESTIMENTO CERÂMICO PARA PAREDES EXTERNAS EM PASTILHAS DE PORCELANA 5 X 5 CM (PLACAS DE 30 X 30 CM), ALINHADAS A PRUMO, APLICADO EM PANOS SEM VÃOS. AF_06/2014</v>
          </cell>
          <cell r="C5641" t="str">
            <v>M2</v>
          </cell>
          <cell r="D5641">
            <v>166.18</v>
          </cell>
        </row>
        <row r="5642">
          <cell r="A5642">
            <v>87244</v>
          </cell>
          <cell r="B5642" t="str">
            <v>REVESTIMENTO CERÂMICO PARA PAREDES EXTERNAS EM PASTILHAS DE PORCELANA 5 X 5 CM (PLACAS DE 30 X 30 CM), ALINHADAS A PRUMO, APLICADO EM SUPERFÍCIES EXTERNAS DA SACADA. AF_06/2014</v>
          </cell>
          <cell r="C5642" t="str">
            <v>M2</v>
          </cell>
          <cell r="D5642">
            <v>175.05</v>
          </cell>
        </row>
        <row r="5643">
          <cell r="A5643">
            <v>87245</v>
          </cell>
          <cell r="B5643" t="str">
            <v>REVESTIMENTO CERÂMICO PARA PAREDES EXTERNAS EM PASTILHAS DE PORCELANA 5 X 5 CM (PLACAS DE 30 X 30 CM), ALINHADAS A PRUMO, APLICADO EM SUPERFÍCIES INTERNAS DA SACADA. AF_06/2014</v>
          </cell>
          <cell r="C5643" t="str">
            <v>M2</v>
          </cell>
          <cell r="D5643">
            <v>209.39</v>
          </cell>
        </row>
        <row r="5644">
          <cell r="A5644">
            <v>87264</v>
          </cell>
          <cell r="B5644" t="str">
            <v>REVESTIMENTO CERÂMICO PARA PAREDES INTERNAS COM PLACAS TIPO ESMALTADA EXTRA DE DIMENSÕES 20X20 CM APLICADAS EM AMBIENTES DE ÁREA MENOR QUE 5 M² NA ALTURA INTEIRA DAS PAREDES. AF_06/2014</v>
          </cell>
          <cell r="C5644" t="str">
            <v>M2</v>
          </cell>
          <cell r="D5644">
            <v>41.36</v>
          </cell>
        </row>
        <row r="5645">
          <cell r="A5645">
            <v>87265</v>
          </cell>
          <cell r="B5645" t="str">
            <v>REVESTIMENTO CERÂMICO PARA PAREDES INTERNAS COM PLACAS TIPO ESMALTADA EXTRA DE DIMENSÕES 20X20 CM APLICADAS EM AMBIENTES DE ÁREA MAIOR QUE 5 M² NA ALTURA INTEIRA DAS PAREDES. AF_06/2014</v>
          </cell>
          <cell r="C5645" t="str">
            <v>M2</v>
          </cell>
          <cell r="D5645">
            <v>35.770000000000003</v>
          </cell>
        </row>
        <row r="5646">
          <cell r="A5646">
            <v>87266</v>
          </cell>
          <cell r="B5646" t="str">
            <v>REVESTIMENTO CERÂMICO PARA PAREDES INTERNAS COM PLACAS TIPO ESMALTADA EXTRA DE DIMENSÕES 20X20 CM APLICADAS EM AMBIENTES DE ÁREA MENOR QUE 5 M² A MEIA ALTURA DAS PAREDES. AF_06/2014</v>
          </cell>
          <cell r="C5646" t="str">
            <v>M2</v>
          </cell>
          <cell r="D5646">
            <v>43.37</v>
          </cell>
        </row>
        <row r="5647">
          <cell r="A5647">
            <v>87267</v>
          </cell>
          <cell r="B5647" t="str">
            <v>REVESTIMENTO CERÂMICO PARA PAREDES INTERNAS COM PLACAS TIPO ESMALTADA EXTRA DE DIMENSÕES 20X20 CM APLICADAS EM AMBIENTES DE ÁREA MAIOR QUE 5 M² A MEIA ALTURA DAS PAREDES. AF_06/2014</v>
          </cell>
          <cell r="C5647" t="str">
            <v>M2</v>
          </cell>
          <cell r="D5647">
            <v>40.85</v>
          </cell>
        </row>
        <row r="5648">
          <cell r="A5648">
            <v>87268</v>
          </cell>
          <cell r="B5648" t="str">
            <v>REVESTIMENTO CERÂMICO PARA PAREDES INTERNAS COM PLACAS TIPO ESMALTADA EXTRA DE DIMENSÕES 25X35 CM APLICADAS EM AMBIENTES DE ÁREA MENOR QUE 5 M² NA ALTURA INTEIRA DAS PAREDES. AF_06/2014</v>
          </cell>
          <cell r="C5648" t="str">
            <v>M2</v>
          </cell>
          <cell r="D5648">
            <v>44.58</v>
          </cell>
        </row>
        <row r="5649">
          <cell r="A5649">
            <v>87269</v>
          </cell>
          <cell r="B5649" t="str">
            <v>REVESTIMENTO CERÂMICO PARA PAREDES INTERNAS COM PLACAS TIPO ESMALTADA EXTRA DE DIMENSÕES 25X35 CM APLICADAS EM AMBIENTES DE ÁREA MAIOR QUE 5 M² NA ALTURA INTEIRA DAS PAREDES. AF_06/2014</v>
          </cell>
          <cell r="C5649" t="str">
            <v>M2</v>
          </cell>
          <cell r="D5649">
            <v>38.5</v>
          </cell>
        </row>
        <row r="5650">
          <cell r="A5650">
            <v>87270</v>
          </cell>
          <cell r="B5650" t="str">
            <v>REVESTIMENTO CERÂMICO PARA PAREDES INTERNAS COM PLACAS TIPO ESMALTADA EXTRA DE DIMENSÕES 25X35 CM APLICADAS EM AMBIENTES DE ÁREA MENOR QUE 5 M² A MEIA ALTURA DAS PAREDES. AF_06/2014</v>
          </cell>
          <cell r="C5650" t="str">
            <v>M2</v>
          </cell>
          <cell r="D5650">
            <v>46.26</v>
          </cell>
        </row>
        <row r="5651">
          <cell r="A5651">
            <v>87271</v>
          </cell>
          <cell r="B5651" t="str">
            <v>REVESTIMENTO CERÂMICO PARA PAREDES INTERNAS COM PLACAS TIPO ESMALTADA EXTRA DE DIMENSÕES 25X35 CM APLICADAS EM AMBIENTES DE ÁREA MAIOR QUE 5 M² A MEIA ALTURA DAS PAREDES. AF_06/2014</v>
          </cell>
          <cell r="C5651" t="str">
            <v>M2</v>
          </cell>
          <cell r="D5651">
            <v>43.41</v>
          </cell>
        </row>
        <row r="5652">
          <cell r="A5652">
            <v>87272</v>
          </cell>
          <cell r="B5652" t="str">
            <v>REVESTIMENTO CERÂMICO PARA PAREDES INTERNAS COM PLACAS TIPO ESMALTADA EXTRA  DE DIMENSÕES 33X45 CM APLICADAS EM AMBIENTES DE ÁREA MENOR QUE 5 M² NA ALTURA INTEIRA DAS PAREDES. AF_06/2014</v>
          </cell>
          <cell r="C5652" t="str">
            <v>M2</v>
          </cell>
          <cell r="D5652">
            <v>47.81</v>
          </cell>
        </row>
        <row r="5653">
          <cell r="A5653">
            <v>87273</v>
          </cell>
          <cell r="B5653" t="str">
            <v>REVESTIMENTO CERÂMICO PARA PAREDES INTERNAS COM PLACAS TIPO ESMALTADA EXTRA DE DIMENSÕES 33X45 CM APLICADAS EM AMBIENTES DE ÁREA MAIOR QUE 5 M² NA ALTURA INTEIRA DAS PAREDES. AF_06/2014</v>
          </cell>
          <cell r="C5653" t="str">
            <v>M2</v>
          </cell>
          <cell r="D5653">
            <v>40.36</v>
          </cell>
        </row>
        <row r="5654">
          <cell r="A5654">
            <v>87274</v>
          </cell>
          <cell r="B5654" t="str">
            <v>REVESTIMENTO CERÂMICO PARA PAREDES INTERNAS COM PLACAS TIPO ESMALTADA EXTRA DE DIMENSÕES 33X45 CM APLICADAS EM AMBIENTES DE ÁREA MENOR QUE 5 M² A MEIA ALTURA DAS PAREDES. AF_06/2014</v>
          </cell>
          <cell r="C5654" t="str">
            <v>M2</v>
          </cell>
          <cell r="D5654">
            <v>48.99</v>
          </cell>
        </row>
        <row r="5655">
          <cell r="A5655">
            <v>87275</v>
          </cell>
          <cell r="B5655" t="str">
            <v>REVESTIMENTO CERÂMICO PARA PAREDES INTERNAS COM PLACAS TIPO ESMALTADA EXTRA  DE DIMENSÕES 33X45 CM APLICADAS EM AMBIENTES DE ÁREA MAIOR QUE 5 M² A MEIA ALTURA DAS PAREDES. AF_06/2014</v>
          </cell>
          <cell r="C5655" t="str">
            <v>M2</v>
          </cell>
          <cell r="D5655">
            <v>46.45</v>
          </cell>
        </row>
        <row r="5656">
          <cell r="A5656">
            <v>88786</v>
          </cell>
          <cell r="B5656" t="str">
            <v>REVESTIMENTO CERÂMICO PARA PAREDES EXTERNAS EM PASTILHAS DE PORCELANA 2,5 X 2,5 CM (PLACAS DE 30 X 30 CM), ALINHADAS A PRUMO, APLICADO EM PANOS COM VÃOS. AF_10/2014</v>
          </cell>
          <cell r="C5656" t="str">
            <v>M2</v>
          </cell>
          <cell r="D5656">
            <v>201.53</v>
          </cell>
        </row>
        <row r="5657">
          <cell r="A5657">
            <v>88787</v>
          </cell>
          <cell r="B5657" t="str">
            <v>REVESTIMENTO CERÂMICO PARA PAREDES EXTERNAS EM PASTILHAS DE PORCELANA 2,5 X 2,5 CM (PLACAS DE 30 X 30 CM), ALINHADAS A PRUMO, APLICADO EM PANOS SEM VÃOS. AF_10/2014</v>
          </cell>
          <cell r="C5657" t="str">
            <v>M2</v>
          </cell>
          <cell r="D5657">
            <v>186.27</v>
          </cell>
        </row>
        <row r="5658">
          <cell r="A5658">
            <v>88788</v>
          </cell>
          <cell r="B5658" t="str">
            <v>REVESTIMENTO CERÂMICO PARA PAREDES EXTERNAS EM PASTILHAS DE PORCELANA 2,5 X 2,5 CM (PLACAS DE 30 X 30 CM), ALINHADAS A PRUMO, APLICADO EM SUPERFÍCIES EXTERNAS DA SACADA. AF_10/2014</v>
          </cell>
          <cell r="C5658" t="str">
            <v>M2</v>
          </cell>
          <cell r="D5658">
            <v>195.14</v>
          </cell>
        </row>
        <row r="5659">
          <cell r="A5659">
            <v>88789</v>
          </cell>
          <cell r="B5659" t="str">
            <v>REVESTIMENTO CERÂMICO PARA PAREDES EXTERNAS EM PASTILHAS DE PORCELANA 2,5 X 2,5 CM (PLACAS DE 30 X 30 CM), ALINHADAS A PRUMO, APLICADO EM SUPERFÍCIES INTERNAS DA SACADA. AF_10/2014</v>
          </cell>
          <cell r="C5659" t="str">
            <v>M2</v>
          </cell>
          <cell r="D5659">
            <v>232.61</v>
          </cell>
        </row>
        <row r="5660">
          <cell r="A5660">
            <v>89045</v>
          </cell>
          <cell r="B5660" t="str">
            <v>(COMPOSIÇÃO REPRESENTATIVA) DO SERVIÇO DE REVESTIMENTO CERÂMICO PARA AMBIENTES DE ÁREAS MOLHADAS, MEIA PAREDE OU PAREDE INTEIRA, COM PLACAS TIPO GRÊS OU SEMI-GRÊS, DIMENSÕES 20X20 CM, PARA EDIFICAÇÃO HABITACIONAL MULTIFAMILIAR (PRÉDIO). AF_11/2014</v>
          </cell>
          <cell r="C5660" t="str">
            <v>M2</v>
          </cell>
          <cell r="D5660">
            <v>41.21</v>
          </cell>
        </row>
        <row r="5661">
          <cell r="A5661">
            <v>89170</v>
          </cell>
          <cell r="B5661" t="str">
            <v>(COMPOSIÇÃO REPRESENTATIVA) DO SERVIÇO DE REVESTIMENTO CERÂMICO PARA PAREDES INTERNAS, MEIA PAREDE, OU PAREDE INTEIRA, PLACAS GRÊS OU SEMI-GRÊS DE 20X20 CM, PARA EDIFICAÇÕES HABITACIONAIS UNIFAMILIAR (CASAS) E EDIFICAÇÕES PÚBLICAS PADRÃO. AF_11/2014</v>
          </cell>
          <cell r="C5661" t="str">
            <v>M2</v>
          </cell>
          <cell r="D5661">
            <v>39.81</v>
          </cell>
        </row>
        <row r="5662">
          <cell r="A5662">
            <v>93392</v>
          </cell>
          <cell r="B5662" t="str">
            <v>REVESTIMENTO CERÂMICO PARA PAREDES INTERNAS COM PLACAS TIPO ESMALTADA PADRÃO POPULAR DE DIMENSÕES 20X20 CM, ARGAMASSA TIPO AC I, APLICADAS EM AMBIENTES DE ÁREA MENOR QUE 5 M2 NA ALTURA INTEIRA DAS PAREDES. AF_06/2014</v>
          </cell>
          <cell r="C5662" t="str">
            <v>M2</v>
          </cell>
          <cell r="D5662">
            <v>33.78</v>
          </cell>
        </row>
        <row r="5663">
          <cell r="A5663">
            <v>93393</v>
          </cell>
          <cell r="B5663" t="str">
            <v>REVESTIMENTO CERÂMICO PARA PAREDES INTERNAS COM PLACAS TIPO ESMALTADA PADRÃO POPULAR DE DIMENSÕES 20X20 CM, ARGAMASSA TIPO AC I, APLICADAS EM AMBIENTES DE ÁREA MAIOR QUE 5 M2 NA ALTURA INTEIRA DAS PAREDES. AF_06/2014</v>
          </cell>
          <cell r="C5663" t="str">
            <v>M2</v>
          </cell>
          <cell r="D5663">
            <v>28.26</v>
          </cell>
        </row>
        <row r="5664">
          <cell r="A5664">
            <v>93394</v>
          </cell>
          <cell r="B5664" t="str">
            <v>REVESTIMENTO CERÂMICO PARA PAREDES INTERNAS COM PLACAS TIPO ESMALTADA PADRÃO POPULAR DE DIMENSÕES 20X20 CM, ARGAMASSA TIPO AC I, APLICADAS EM AMBIENTES DE ÁREA MENOR QUE 5 M2 A MEIA ALTURA DAS PAREDES. AF_06/2014</v>
          </cell>
          <cell r="C5664" t="str">
            <v>M2</v>
          </cell>
          <cell r="D5664">
            <v>35.79</v>
          </cell>
        </row>
        <row r="5665">
          <cell r="A5665">
            <v>93395</v>
          </cell>
          <cell r="B5665" t="str">
            <v>REVESTIMENTO CERÂMICO PARA PAREDES INTERNAS COM PLACAS TIPO ESMALTADA PADRÃO POPULAR DE DIMENSÕES 20X20 CM, ARGAMASSA TIPO AC I, APLICADAS EM AMBIENTES DE ÁREA MAIOR QUE 5 M2 A MEIA ALTURA DAS PAREDES. AF_06/2014</v>
          </cell>
          <cell r="C5665" t="str">
            <v>M2</v>
          </cell>
          <cell r="D5665">
            <v>33.270000000000003</v>
          </cell>
        </row>
        <row r="5666">
          <cell r="A5666">
            <v>99194</v>
          </cell>
          <cell r="B5666" t="str">
            <v>REVESTIMENTO CERÂMICO PARA PAREDES INTERNAS COM PLACAS TIPO ESMALTADA PADRÃO POPULAR DE DIMENSÕES 20X20 CM, ARGAMASSA TIPO AC III, APLICADAS EM AMBIENTES DE ÁREA MENOR QUE 5 M2 NA ALTURA INTEIRA DAS PAREDES. AF_06/2014</v>
          </cell>
          <cell r="C5666" t="str">
            <v>M2</v>
          </cell>
          <cell r="D5666">
            <v>39.76</v>
          </cell>
        </row>
        <row r="5667">
          <cell r="A5667">
            <v>99195</v>
          </cell>
          <cell r="B5667" t="str">
            <v>REVESTIMENTO CERÂMICO PARA PAREDES INTERNAS COM PLACAS TIPO ESMALTADA PADRÃO POPULAR DE DIMENSÕES 20X20 CM, ARGAMASSA TIPO AC III, APLICADAS EM AMBIENTES DE ÁREA MAIOR QUE 5 M2 NA ALTURA INTEIRA DAS PAREDES. AF_06/2014</v>
          </cell>
          <cell r="C5667" t="str">
            <v>M2</v>
          </cell>
          <cell r="D5667">
            <v>34.24</v>
          </cell>
        </row>
        <row r="5668">
          <cell r="A5668">
            <v>99196</v>
          </cell>
          <cell r="B5668" t="str">
            <v>REVESTIMENTO CERÂMICO PARA PAREDES INTERNAS COM PLACAS TIPO ESMALTADA PADRÃO POPULAR DE DIMENSÕES 20X20 CM, ARGAMASSA TIPO AC III, APLICADAS EM AMBIENTES DE ÁREA MENOR QUE 5 M2 A MEIA ALTURA DAS PAREDES. AF_06/2014</v>
          </cell>
          <cell r="C5668" t="str">
            <v>M2</v>
          </cell>
          <cell r="D5668">
            <v>41.77</v>
          </cell>
        </row>
        <row r="5669">
          <cell r="A5669">
            <v>99198</v>
          </cell>
          <cell r="B5669" t="str">
            <v>REVESTIMENTO CERÂMICO PARA PAREDES INTERNAS COM PLACAS TIPO ESMALTADA PADRÃO POPULAR DE DIMENSÕES 20X20 CM, ARGAMASSA TIPO AC III, APLICADAS EM AMBIENTES DE ÁREA MAIOR QUE 5 M2 A MEIA ALTURA DAS PAREDES. AF_06/2014</v>
          </cell>
          <cell r="C5669" t="str">
            <v>M2</v>
          </cell>
          <cell r="D5669">
            <v>39.25</v>
          </cell>
        </row>
        <row r="5670">
          <cell r="A5670">
            <v>84088</v>
          </cell>
          <cell r="B5670" t="str">
            <v>PEITORIL EM MARMORE BRANCO, LARGURA DE 15CM, ASSENTADO COM ARGAMASSA TRACO 1:4 (CIMENTO E AREIA MEDIA), PREPARO MANUAL DA ARGAMASSA</v>
          </cell>
          <cell r="C5670" t="str">
            <v>M</v>
          </cell>
          <cell r="D5670">
            <v>82.75</v>
          </cell>
        </row>
        <row r="5671">
          <cell r="A5671">
            <v>84089</v>
          </cell>
          <cell r="B5671" t="str">
            <v>PEITORIL EM MARMORE BRANCO, LARGURA DE 25CM, ASSENTADO COM ARGAMASSA TRACO 1:3 (CIMENTO E AREIA MEDIA), PREPARO MANUAL DA ARGAMASSA</v>
          </cell>
          <cell r="C5671" t="str">
            <v>M</v>
          </cell>
          <cell r="D5671">
            <v>116.8</v>
          </cell>
        </row>
        <row r="5672">
          <cell r="A5672">
            <v>40675</v>
          </cell>
          <cell r="B5672" t="str">
            <v>ASSENTAMENTO DE PEITORIL COM ARGAMASSA DE CIMENTO COLANTE</v>
          </cell>
          <cell r="C5672" t="str">
            <v>M</v>
          </cell>
          <cell r="D5672">
            <v>3.82</v>
          </cell>
        </row>
        <row r="5673">
          <cell r="A5673">
            <v>84093</v>
          </cell>
          <cell r="B5673" t="str">
            <v>TABEIRA DE MADEIRA LEI, 1A QUALIDADE, 2,5X30,0CM PARA BEIRAL DE TELHADO</v>
          </cell>
          <cell r="C5673" t="str">
            <v>M</v>
          </cell>
          <cell r="D5673">
            <v>24.17</v>
          </cell>
        </row>
        <row r="5674">
          <cell r="A5674">
            <v>96112</v>
          </cell>
          <cell r="B5674" t="str">
            <v>FORRO EM MADEIRA PINUS, PARA AMBIENTES RESIDENCIAIS, INCLUSIVE ESTRUTURA DE FIXAÇÃO. AF_05/2017</v>
          </cell>
          <cell r="C5674" t="str">
            <v>M2</v>
          </cell>
          <cell r="D5674">
            <v>83.03</v>
          </cell>
        </row>
        <row r="5675">
          <cell r="A5675">
            <v>96117</v>
          </cell>
          <cell r="B5675" t="str">
            <v>FORRO EM MADEIRA PINUS, PARA AMBIENTES COMERCIAIS, INCLUSIVE ESTRUTURA DE FIXAÇÃO. AF_05/2017</v>
          </cell>
          <cell r="C5675" t="str">
            <v>M2</v>
          </cell>
          <cell r="D5675">
            <v>93.07</v>
          </cell>
        </row>
        <row r="5676">
          <cell r="A5676">
            <v>96122</v>
          </cell>
          <cell r="B5676" t="str">
            <v>ACABAMENTOS PARA FORRO (RODA-FORRO EM MADEIRA PINUS). AF_05/2017</v>
          </cell>
          <cell r="C5676" t="str">
            <v>M</v>
          </cell>
          <cell r="D5676">
            <v>20.87</v>
          </cell>
        </row>
        <row r="5677">
          <cell r="A5677">
            <v>96109</v>
          </cell>
          <cell r="B5677" t="str">
            <v>FORRO EM PLACAS DE GESSO, PARA AMBIENTES RESIDENCIAIS. AF_05/2017_P</v>
          </cell>
          <cell r="C5677" t="str">
            <v>M2</v>
          </cell>
          <cell r="D5677">
            <v>35.33</v>
          </cell>
        </row>
        <row r="5678">
          <cell r="A5678">
            <v>96110</v>
          </cell>
          <cell r="B5678" t="str">
            <v>FORRO EM DRYWALL, PARA AMBIENTES RESIDENCIAIS, INCLUSIVE ESTRUTURA DE FIXAÇÃO. AF_05/2017_P</v>
          </cell>
          <cell r="C5678" t="str">
            <v>M2</v>
          </cell>
          <cell r="D5678">
            <v>54.67</v>
          </cell>
        </row>
        <row r="5679">
          <cell r="A5679">
            <v>96113</v>
          </cell>
          <cell r="B5679" t="str">
            <v>FORRO EM PLACAS DE GESSO, PARA AMBIENTES COMERCIAIS. AF_05/2017_P</v>
          </cell>
          <cell r="C5679" t="str">
            <v>M2</v>
          </cell>
          <cell r="D5679">
            <v>31.76</v>
          </cell>
        </row>
        <row r="5680">
          <cell r="A5680">
            <v>96114</v>
          </cell>
          <cell r="B5680" t="str">
            <v>FORRO EM DRYWALL, PARA AMBIENTES COMERCIAIS, INCLUSIVE ESTRUTURA DE FIXAÇÃO. AF_05/2017_P</v>
          </cell>
          <cell r="C5680" t="str">
            <v>M2</v>
          </cell>
          <cell r="D5680">
            <v>56.91</v>
          </cell>
        </row>
        <row r="5681">
          <cell r="A5681">
            <v>96120</v>
          </cell>
          <cell r="B5681" t="str">
            <v>ACABAMENTOS PARA FORRO (MOLDURA DE GESSO). AF_05/2017</v>
          </cell>
          <cell r="C5681" t="str">
            <v>M</v>
          </cell>
          <cell r="D5681">
            <v>2.48</v>
          </cell>
        </row>
        <row r="5682">
          <cell r="A5682">
            <v>96123</v>
          </cell>
          <cell r="B5682" t="str">
            <v>ACABAMENTOS PARA FORRO (MOLDURA EM DRYWALL, COM LARGURA DE 15 CM). AF_05/2017_P</v>
          </cell>
          <cell r="C5682" t="str">
            <v>M</v>
          </cell>
          <cell r="D5682">
            <v>23.21</v>
          </cell>
        </row>
        <row r="5683">
          <cell r="A5683">
            <v>99054</v>
          </cell>
          <cell r="B5683" t="str">
            <v>ACABAMENTOS PARA FORRO (SANCA DE GESSO MONTADA NA OBRA). AF_05/2017_P</v>
          </cell>
          <cell r="C5683" t="str">
            <v>M2</v>
          </cell>
          <cell r="D5683">
            <v>42.92</v>
          </cell>
        </row>
        <row r="5684">
          <cell r="A5684">
            <v>72200</v>
          </cell>
          <cell r="B5684" t="str">
            <v>REVESTIMENTO EM LAMINADO MELAMINICO TEXTURIZADO, ESPESSURA 0,8 MM, FIXADO COM COLA</v>
          </cell>
          <cell r="C5684" t="str">
            <v>M2</v>
          </cell>
          <cell r="D5684">
            <v>98.64</v>
          </cell>
        </row>
        <row r="5685">
          <cell r="A5685" t="str">
            <v>73807/1</v>
          </cell>
          <cell r="B5685" t="str">
            <v>CORRIMAO EM MARMORITE, LARGURA 15CM</v>
          </cell>
          <cell r="C5685" t="str">
            <v>M</v>
          </cell>
          <cell r="D5685">
            <v>84.64</v>
          </cell>
        </row>
        <row r="5686">
          <cell r="A5686">
            <v>72201</v>
          </cell>
          <cell r="B5686" t="str">
            <v>RECOLOCACO DE FORROS EM REGUA DE PVC E PERFIS, CONSIDERANDO REAPROVEITAMENTO DO MATERIAL</v>
          </cell>
          <cell r="C5686" t="str">
            <v>M2</v>
          </cell>
          <cell r="D5686">
            <v>10.050000000000001</v>
          </cell>
        </row>
        <row r="5687">
          <cell r="A5687">
            <v>96111</v>
          </cell>
          <cell r="B5687" t="str">
            <v>FORRO EM RÉGUAS DE PVC, FRISADO, PARA AMBIENTES RESIDENCIAIS, INCLUSIVE ESTRUTURA DE FIXAÇÃO. AF_05/2017_P</v>
          </cell>
          <cell r="C5687" t="str">
            <v>M2</v>
          </cell>
          <cell r="D5687">
            <v>35.01</v>
          </cell>
        </row>
        <row r="5688">
          <cell r="A5688">
            <v>96116</v>
          </cell>
          <cell r="B5688" t="str">
            <v>FORRO EM RÉGUAS DE PVC, FRISADO, PARA AMBIENTES COMERCIAIS, INCLUSIVE ESTRUTURA DE FIXAÇÃO. AF_05/2017_P</v>
          </cell>
          <cell r="C5688" t="str">
            <v>M2</v>
          </cell>
          <cell r="D5688">
            <v>39.11</v>
          </cell>
        </row>
        <row r="5689">
          <cell r="A5689">
            <v>96121</v>
          </cell>
          <cell r="B5689" t="str">
            <v>ACABAMENTOS PARA FORRO (RODA-FORRO EM PERFIL METÁLICO E PLÁSTICO). AF_05/2017</v>
          </cell>
          <cell r="C5689" t="str">
            <v>M</v>
          </cell>
          <cell r="D5689">
            <v>7</v>
          </cell>
        </row>
        <row r="5690">
          <cell r="A5690">
            <v>96485</v>
          </cell>
          <cell r="B5690" t="str">
            <v>FORRO EM RÉGUAS DE PVC, LISO, PARA AMBIENTES RESIDENCIAIS, INCLUSIVE ESTRUTURA DE FIXAÇÃO. AF_05/2017_P</v>
          </cell>
          <cell r="C5690" t="str">
            <v>M2</v>
          </cell>
          <cell r="D5690">
            <v>40.130000000000003</v>
          </cell>
        </row>
        <row r="5691">
          <cell r="A5691">
            <v>96486</v>
          </cell>
          <cell r="B5691" t="str">
            <v>FORRO DE PVC, LISO, PARA AMBIENTES COMERCIAIS, INCLUSIVE ESTRUTURA DE FIXAÇÃO. AF_05/2017_P</v>
          </cell>
          <cell r="C5691" t="str">
            <v>M2</v>
          </cell>
          <cell r="D5691">
            <v>44.54</v>
          </cell>
        </row>
        <row r="5692">
          <cell r="A5692">
            <v>72198</v>
          </cell>
          <cell r="B5692" t="str">
            <v>ISOLAMENTO TERMICO COM ARGAMASSA TRACO 1:3 (CIMENTO E AREIA GROSSA NAO PENEIRADA), COM ADICAO DE PEROLAS DE ISOPOR, ESPESSURA 6CM, PREPARO MANUAL DA ARGAMASSA</v>
          </cell>
          <cell r="C5692" t="str">
            <v>M2</v>
          </cell>
          <cell r="D5692">
            <v>104.42</v>
          </cell>
        </row>
        <row r="5693">
          <cell r="A5693" t="str">
            <v>73833/1</v>
          </cell>
          <cell r="B5693" t="str">
            <v>ISOLAMENTO TERMICO COM MANTA DE LA DE VIDRO, ESPESSURA 2,5CM</v>
          </cell>
          <cell r="C5693" t="str">
            <v>M2</v>
          </cell>
          <cell r="D5693">
            <v>64.83</v>
          </cell>
        </row>
        <row r="5694">
          <cell r="A5694">
            <v>83730</v>
          </cell>
          <cell r="B5694" t="str">
            <v>REPARO ESTRUTURAL DE ESTRUTURAS DE CONCRETO COM ARGAMASSA POLIMERICA DE ALTO DESEMPENHO, E=2 CM</v>
          </cell>
          <cell r="C5694" t="str">
            <v>M2</v>
          </cell>
          <cell r="D5694">
            <v>178.61</v>
          </cell>
        </row>
        <row r="5695">
          <cell r="A5695">
            <v>83736</v>
          </cell>
          <cell r="B5695" t="str">
            <v>REPARO/COLAGEM DE ESTRUTURAS DE CONCRETO COM ADESIVO ESTRUTURAL A BASE DE EPOXI, E=2 MM</v>
          </cell>
          <cell r="C5695" t="str">
            <v>M2</v>
          </cell>
          <cell r="D5695">
            <v>165.05</v>
          </cell>
        </row>
        <row r="5696">
          <cell r="A5696">
            <v>91514</v>
          </cell>
          <cell r="B5696" t="str">
            <v>ESTUCAMENTO DE PANOS DE FACHADA SEM VÃOS DO SISTEMA DE PAREDES DE CONCRETO EM EDIFICAÇÕES DE MÚLTIPLOS PAVIMENTOS. AF_06/2015</v>
          </cell>
          <cell r="C5696" t="str">
            <v>M2</v>
          </cell>
          <cell r="D5696">
            <v>4.7300000000000004</v>
          </cell>
        </row>
        <row r="5697">
          <cell r="A5697">
            <v>91515</v>
          </cell>
          <cell r="B5697" t="str">
            <v>ESTUCAMENTO DE PANOS DE FACHADA COM VÃOS DO SISTEMA DE PAREDES DE CONCRETO EM EDIFICAÇÕES DE MÚLTIPLOS PAVIMENTOS. AF_06/2015</v>
          </cell>
          <cell r="C5697" t="str">
            <v>M2</v>
          </cell>
          <cell r="D5697">
            <v>6.25</v>
          </cell>
        </row>
        <row r="5698">
          <cell r="A5698">
            <v>91516</v>
          </cell>
          <cell r="B5698" t="str">
            <v>ESTUCAMENTO DE SUPERFÍCIE EXTERNA DA SACADA DO SISTEMA DE PAREDES DE CONCRETO EM EDIFICAÇÕES DE MÚLTIPLOS PAVIMENTOS. AF_06/2015</v>
          </cell>
          <cell r="C5698" t="str">
            <v>M2</v>
          </cell>
          <cell r="D5698">
            <v>9.1199999999999992</v>
          </cell>
        </row>
        <row r="5699">
          <cell r="A5699">
            <v>91517</v>
          </cell>
          <cell r="B5699" t="str">
            <v>ESTUCAMENTO DE PANOS DE FACHADA SEM VÃOS DO SISTEMA DE PAREDES DE CONCRETO EM EDIFICAÇÕES DE PAVIMENTO ÚNICO. AF_06/2015</v>
          </cell>
          <cell r="C5699" t="str">
            <v>M2</v>
          </cell>
          <cell r="D5699">
            <v>10.15</v>
          </cell>
        </row>
        <row r="5700">
          <cell r="A5700">
            <v>91519</v>
          </cell>
          <cell r="B5700" t="str">
            <v>ESTUCAMENTO DE PANOS DE FACHADA COM VÃOS DO SISTEMA DE PAREDES DE CONCRETO EM EDIFICAÇÕES DE PAVIMENTO ÚNICO. AF_06/2015</v>
          </cell>
          <cell r="C5700" t="str">
            <v>M2</v>
          </cell>
          <cell r="D5700">
            <v>11.66</v>
          </cell>
        </row>
        <row r="5701">
          <cell r="A5701">
            <v>91520</v>
          </cell>
          <cell r="B5701" t="str">
            <v>ESTUCAMENTO DE DENSIDADE BAIXA NAS FACES INTERNAS DE PAREDES DO SISTEMA DE PAREDES DE CONCRETO. AF_06/2015</v>
          </cell>
          <cell r="C5701" t="str">
            <v>M2</v>
          </cell>
          <cell r="D5701">
            <v>1.71</v>
          </cell>
        </row>
        <row r="5702">
          <cell r="A5702">
            <v>91522</v>
          </cell>
          <cell r="B5702" t="str">
            <v>ESTUCAMENTO, PARA QUALQUER REVESTIMENTO, EM TETO DO SISTEMA DE PAREDES DE CONCRETO. AF_06/2015</v>
          </cell>
          <cell r="C5702" t="str">
            <v>M2</v>
          </cell>
          <cell r="D5702">
            <v>2.06</v>
          </cell>
        </row>
        <row r="5703">
          <cell r="A5703">
            <v>91525</v>
          </cell>
          <cell r="B5703" t="str">
            <v>ESTUCAMENTO DE DENSIDADE ALTA, NAS FACES INTERNAS DE PAREDES DO SISTEMA DE PAREDES DE CONCRETO. AF_06/2015</v>
          </cell>
          <cell r="C5703" t="str">
            <v>M2</v>
          </cell>
          <cell r="D5703">
            <v>3.87</v>
          </cell>
        </row>
        <row r="5704">
          <cell r="A5704">
            <v>87280</v>
          </cell>
          <cell r="B5704" t="str">
            <v>ARGAMASSA TRAÇO 1:7 (EM VOLUME DE CIMENTO E AREIA MÉDIA ÚMIDA) COM ADIÇÃO DE PLASTIFICANTE PARA EMBOÇO/MASSA ÚNICA/ASSENTAMENTO DE ALVENARIA DE VEDAÇÃO, PREPARO MECÂNICO COM BETONEIRA 400 L. AF_08/2019</v>
          </cell>
          <cell r="C5704" t="str">
            <v>M3</v>
          </cell>
          <cell r="D5704">
            <v>269.41000000000003</v>
          </cell>
        </row>
        <row r="5705">
          <cell r="A5705">
            <v>87281</v>
          </cell>
          <cell r="B5705" t="str">
            <v>ARGAMASSA TRAÇO 1:7 (EM VOLUME DE CIMENTO E AREIA MÉDIA ÚMIDA) COM ADIÇÃO DE PLASTIFICANTE PARA EMBOÇO/MASSA ÚNICA/ASSENTAMENTO DE ALVENARIA DE VEDAÇÃO, PREPARO MECÂNICO COM BETONEIRA 600 L. AF_08/2019</v>
          </cell>
          <cell r="C5705" t="str">
            <v>M3</v>
          </cell>
          <cell r="D5705">
            <v>267.7</v>
          </cell>
        </row>
        <row r="5706">
          <cell r="A5706">
            <v>87283</v>
          </cell>
          <cell r="B5706" t="str">
            <v>ARGAMASSA TRAÇO 1:6 (EM VOLUME DE CIMENTO E AREIA MÉDIA ÚMIDA) COM ADIÇÃO DE PLASTIFICANTE PARA EMBOÇO/MASSA ÚNICA/ASSENTAMENTO DE ALVENARIA DE VEDAÇÃO, PREPARO MECÂNICO COM BETONEIRA 400 L. AF_08/2019</v>
          </cell>
          <cell r="C5706" t="str">
            <v>M3</v>
          </cell>
          <cell r="D5706">
            <v>280.73</v>
          </cell>
        </row>
        <row r="5707">
          <cell r="A5707">
            <v>87284</v>
          </cell>
          <cell r="B5707" t="str">
            <v>ARGAMASSA TRAÇO 1:6 (EM VOLUME DE CIMENTO E AREIA MÉDIA ÚMIDA) COM ADIÇÃO DE PLASTIFICANTE PARA EMBOÇO/MASSA ÚNICA/ASSENTAMENTO DE ALVENARIA DE VEDAÇÃO, PREPARO MECÂNICO COM BETONEIRA 600 L. AF_08/2019</v>
          </cell>
          <cell r="C5707" t="str">
            <v>M3</v>
          </cell>
          <cell r="D5707">
            <v>277.93</v>
          </cell>
        </row>
        <row r="5708">
          <cell r="A5708">
            <v>87286</v>
          </cell>
          <cell r="B5708" t="str">
            <v>ARGAMASSA TRAÇO 1:1:6 (EM VOLUME DE CIMENTO, CAL E AREIA MÉDIA ÚMIDA) PARA EMBOÇO/MASSA ÚNICA/ASSENTAMENTO DE ALVENARIA DE VEDAÇÃO, PREPARO MECÂNICO COM BETONEIRA 400 L. AF_08/2019</v>
          </cell>
          <cell r="C5708" t="str">
            <v>M3</v>
          </cell>
          <cell r="D5708">
            <v>333.61</v>
          </cell>
        </row>
        <row r="5709">
          <cell r="A5709">
            <v>87287</v>
          </cell>
          <cell r="B5709" t="str">
            <v>ARGAMASSA TRAÇO 1:1:6 (EM VOLUME DE CIMENTO, CAL E AREIA MÉDIA ÚMIDA) PARA EMBOÇO/MASSA ÚNICA/ASSENTAMENTO DE ALVENARIA DE VEDAÇÃO, PREPARO MECÂNICO COM BETONEIRA 600 L. AF_08/2019</v>
          </cell>
          <cell r="C5709" t="str">
            <v>M3</v>
          </cell>
          <cell r="D5709">
            <v>324.93</v>
          </cell>
        </row>
        <row r="5710">
          <cell r="A5710">
            <v>87289</v>
          </cell>
          <cell r="B5710" t="str">
            <v>ARGAMASSA TRAÇO 1:1,5:7,5 (EM VOLUME DE CIMENTO, CAL E AREIA MÉDIA ÚMIDA) PARA EMBOÇO/MASSA ÚNICA/ASSENTAMENTO DE ALVENARIA DE VEDAÇÃO, PREPARO MECÂNICO COM BETONEIRA 400 L. AF_08/2019</v>
          </cell>
          <cell r="C5710" t="str">
            <v>M3</v>
          </cell>
          <cell r="D5710">
            <v>318.64</v>
          </cell>
        </row>
        <row r="5711">
          <cell r="A5711">
            <v>87290</v>
          </cell>
          <cell r="B5711" t="str">
            <v>ARGAMASSA TRAÇO 1:1,5:7,5 (EM VOLUME DE CIMENTO, CAL E AREIA MÉDIA ÚMIDA) PARA EMBOÇO/MASSA ÚNICA/ASSENTAMENTO DE ALVENARIA DE VEDAÇÃO, PREPARO MECÂNICO COM BETONEIRA 600 L. AF_08/2019</v>
          </cell>
          <cell r="C5711" t="str">
            <v>M3</v>
          </cell>
          <cell r="D5711">
            <v>315.06</v>
          </cell>
        </row>
        <row r="5712">
          <cell r="A5712">
            <v>87292</v>
          </cell>
          <cell r="B5712" t="str">
            <v>ARGAMASSA TRAÇO 1:2:8 (EM VOLUME DE CIMENTO, CAL E AREIA MÉDIA ÚMIDA) PARA EMBOÇO/MASSA ÚNICA/ASSENTAMENTO DE ALVENARIA DE VEDAÇÃO, PREPARO MECÂNICO COM BETONEIRA 400 L. AF_08/2019</v>
          </cell>
          <cell r="C5712" t="str">
            <v>M3</v>
          </cell>
          <cell r="D5712">
            <v>323.36</v>
          </cell>
        </row>
        <row r="5713">
          <cell r="A5713">
            <v>87294</v>
          </cell>
          <cell r="B5713" t="str">
            <v>ARGAMASSA TRAÇO 1:2:9 (EM VOLUME DE CIMENTO, CAL E AREIA MÉDIA ÚMIDA) PARA EMBOÇO/MASSA ÚNICA/ASSENTAMENTO DE ALVENARIA DE VEDAÇÃO, PREPARO MECÂNICO COM BETONEIRA 600 L. AF_08/2019</v>
          </cell>
          <cell r="C5713" t="str">
            <v>M3</v>
          </cell>
          <cell r="D5713">
            <v>311</v>
          </cell>
        </row>
        <row r="5714">
          <cell r="A5714">
            <v>87295</v>
          </cell>
          <cell r="B5714" t="str">
            <v>ARGAMASSA TRAÇO 1:3:12 (EM VOLUME DE CIMENTO, CAL E AREIA MÉDIA ÚMIDA) PARA EMBOÇO/MASSA ÚNICA/ASSENTAMENTO DE ALVENARIA DE VEDAÇÃO, PREPARO MECÂNICO COM BETONEIRA 400 L. AF_08/2019</v>
          </cell>
          <cell r="C5714" t="str">
            <v>M3</v>
          </cell>
          <cell r="D5714">
            <v>313.52999999999997</v>
          </cell>
        </row>
        <row r="5715">
          <cell r="A5715">
            <v>87296</v>
          </cell>
          <cell r="B5715" t="str">
            <v>ARGAMASSA TRAÇO 1:3:12 (EM VOLUME DE CIMENTO, CAL E AREIA MÉDIA ÚMIDA) PARA EMBOÇO/MASSA ÚNICA/ASSENTAMENTO DE ALVENARIA DE VEDAÇÃO, PREPARO MECÂNICO COM BETONEIRA 600 L. AF_08/2019</v>
          </cell>
          <cell r="C5715" t="str">
            <v>M3</v>
          </cell>
          <cell r="D5715">
            <v>298.8</v>
          </cell>
        </row>
        <row r="5716">
          <cell r="A5716">
            <v>87298</v>
          </cell>
          <cell r="B5716" t="str">
            <v>ARGAMASSA TRAÇO 1:3 (EM VOLUME DE CIMENTO E AREIA MÉDIA ÚMIDA) PARA CONTRAPISO, PREPARO MECÂNICO COM BETONEIRA 400 L. AF_08/2019</v>
          </cell>
          <cell r="C5716" t="str">
            <v>M3</v>
          </cell>
          <cell r="D5716">
            <v>412.83</v>
          </cell>
        </row>
        <row r="5717">
          <cell r="A5717">
            <v>87299</v>
          </cell>
          <cell r="B5717" t="str">
            <v>ARGAMASSA TRAÇO 1:3 (EM VOLUME DE CIMENTO E AREIA MÉDIA ÚMIDA) PARA CONTRAPISO, PREPARO MECÂNICO COM BETONEIRA 600 L. AF_08/2019</v>
          </cell>
          <cell r="C5717" t="str">
            <v>M3</v>
          </cell>
          <cell r="D5717">
            <v>269.39999999999998</v>
          </cell>
        </row>
        <row r="5718">
          <cell r="A5718">
            <v>87301</v>
          </cell>
          <cell r="B5718" t="str">
            <v>ARGAMASSA TRAÇO 1:4 (EM VOLUME DE CIMENTO E AREIA MÉDIA ÚMIDA) PARA CONTRAPISO, PREPARO MECÂNICO COM BETONEIRA 400 L. AF_08/2019</v>
          </cell>
          <cell r="C5718" t="str">
            <v>M3</v>
          </cell>
          <cell r="D5718">
            <v>369.56</v>
          </cell>
        </row>
        <row r="5719">
          <cell r="A5719">
            <v>87302</v>
          </cell>
          <cell r="B5719" t="str">
            <v>ARGAMASSA TRAÇO 1:4 (EM VOLUME DE CIMENTO E AREIA MÉDIA ÚMIDA) PARA CONTRAPISO, PREPARO MECÂNICO COM BETONEIRA 600 L. AF_08/2019</v>
          </cell>
          <cell r="C5719" t="str">
            <v>M3</v>
          </cell>
          <cell r="D5719">
            <v>366.11</v>
          </cell>
        </row>
        <row r="5720">
          <cell r="A5720">
            <v>87304</v>
          </cell>
          <cell r="B5720" t="str">
            <v>ARGAMASSA TRAÇO 1:5 (EM VOLUME DE CIMENTO E AREIA MÉDIA ÚMIDA) PARA CONTRAPISO, PREPARO MECÂNICO COM BETONEIRA 400 L. AF_08/2019</v>
          </cell>
          <cell r="C5720" t="str">
            <v>M3</v>
          </cell>
          <cell r="D5720">
            <v>332.89</v>
          </cell>
        </row>
        <row r="5721">
          <cell r="A5721">
            <v>87305</v>
          </cell>
          <cell r="B5721" t="str">
            <v>ARGAMASSA TRAÇO 1:5 (EM VOLUME DE CIMENTO E AREIA MÉDIA ÚMIDA) PARA CONTRAPISO, PREPARO MECÂNICO COM BETONEIRA 600 L. AF_08/2019</v>
          </cell>
          <cell r="C5721" t="str">
            <v>M3</v>
          </cell>
          <cell r="D5721">
            <v>336.46</v>
          </cell>
        </row>
        <row r="5722">
          <cell r="A5722">
            <v>87307</v>
          </cell>
          <cell r="B5722" t="str">
            <v>ARGAMASSA TRAÇO 1:6 (EM VOLUME DE CIMENTO E AREIA MÉDIA ÚMIDA) PARA CONTRAPISO, PREPARO MECÂNICO COM BETONEIRA 400 L. AF_08/2019</v>
          </cell>
          <cell r="C5722" t="str">
            <v>M3</v>
          </cell>
          <cell r="D5722">
            <v>315.73</v>
          </cell>
        </row>
        <row r="5723">
          <cell r="A5723">
            <v>87308</v>
          </cell>
          <cell r="B5723" t="str">
            <v>ARGAMASSA TRAÇO 1:6 (EM VOLUME DE CIMENTO E AREIA MÉDIA ÚMIDA) PARA CONTRAPISO, PREPARO MECÂNICO COM BETONEIRA 600 L. AF_08/2019</v>
          </cell>
          <cell r="C5723" t="str">
            <v>M3</v>
          </cell>
          <cell r="D5723">
            <v>311.89</v>
          </cell>
        </row>
        <row r="5724">
          <cell r="A5724">
            <v>87310</v>
          </cell>
          <cell r="B5724" t="str">
            <v>ARGAMASSA TRAÇO 1:5 (EM VOLUME DE CIMENTO E AREIA GROSSA ÚMIDA) PARA CHAPISCO CONVENCIONAL, PREPARO MECÂNICO COM BETONEIRA 400 L. AF_08/2019</v>
          </cell>
          <cell r="C5724" t="str">
            <v>M3</v>
          </cell>
          <cell r="D5724">
            <v>257.43</v>
          </cell>
        </row>
        <row r="5725">
          <cell r="A5725">
            <v>87311</v>
          </cell>
          <cell r="B5725" t="str">
            <v>ARGAMASSA TRAÇO 1:5 (EM VOLUME DE CIMENTO E AREIA GROSSA ÚMIDA) PARA CHAPISCO CONVENCIONAL, PREPARO MECÂNICO COM BETONEIRA 600 L. AF_08/2019</v>
          </cell>
          <cell r="C5725" t="str">
            <v>M3</v>
          </cell>
          <cell r="D5725">
            <v>253.27</v>
          </cell>
        </row>
        <row r="5726">
          <cell r="A5726">
            <v>87313</v>
          </cell>
          <cell r="B5726" t="str">
            <v>ARGAMASSA TRAÇO 1:3 (EM VOLUME DE CIMENTO E AREIA GROSSA ÚMIDA) PARA CHAPISCO CONVENCIONAL, PREPARO MECÂNICO COM BETONEIRA 400 L. AF_08/2019</v>
          </cell>
          <cell r="C5726" t="str">
            <v>M3</v>
          </cell>
          <cell r="D5726">
            <v>316.76</v>
          </cell>
        </row>
        <row r="5727">
          <cell r="A5727">
            <v>87314</v>
          </cell>
          <cell r="B5727" t="str">
            <v>ARGAMASSA TRAÇO 1:3 (EM VOLUME DE CIMENTO E AREIA GROSSA ÚMIDA) PARA CHAPISCO CONVENCIONAL, PREPARO MECÂNICO COM BETONEIRA 600 L. AF_08/2019</v>
          </cell>
          <cell r="C5727" t="str">
            <v>M3</v>
          </cell>
          <cell r="D5727">
            <v>313.77999999999997</v>
          </cell>
        </row>
        <row r="5728">
          <cell r="A5728">
            <v>87316</v>
          </cell>
          <cell r="B5728" t="str">
            <v>ARGAMASSA TRAÇO 1:4 (EM VOLUME DE CIMENTO E AREIA GROSSA ÚMIDA) PARA CHAPISCO CONVENCIONAL, PREPARO MECÂNICO COM BETONEIRA 400 L. AF_08/2019</v>
          </cell>
          <cell r="C5728" t="str">
            <v>M3</v>
          </cell>
          <cell r="D5728">
            <v>285.20999999999998</v>
          </cell>
        </row>
        <row r="5729">
          <cell r="A5729">
            <v>87317</v>
          </cell>
          <cell r="B5729" t="str">
            <v>ARGAMASSA TRAÇO 1:4 (EM VOLUME DE CIMENTO E AREIA GROSSA ÚMIDA) PARA CHAPISCO CONVENCIONAL, PREPARO MECÂNICO COM BETONEIRA 600 L. AF_08/2019</v>
          </cell>
          <cell r="C5729" t="str">
            <v>M3</v>
          </cell>
          <cell r="D5729">
            <v>278.05</v>
          </cell>
        </row>
        <row r="5730">
          <cell r="A5730">
            <v>87319</v>
          </cell>
          <cell r="B5730" t="str">
            <v>ARGAMASSA TRAÇO 1:5 (EM VOLUME DE CIMENTO E AREIA GROSSA ÚMIDA) COM ADIÇÃO DE EMULSÃO POLIMÉRICA PARA CHAPISCO ROLADO, PREPARO MECÂNICO COM BETONEIRA 400 L. AF_08/2019</v>
          </cell>
          <cell r="C5730" t="str">
            <v>M3</v>
          </cell>
          <cell r="D5730">
            <v>2055.4</v>
          </cell>
        </row>
        <row r="5731">
          <cell r="A5731">
            <v>87320</v>
          </cell>
          <cell r="B5731" t="str">
            <v>ARGAMASSA TRAÇO 1:5 (EM VOLUME DE CIMENTO E AREIA GROSSA ÚMIDA) COM ADIÇÃO DE EMULSÃO POLIMÉRICA PARA CHAPISCO ROLADO, PREPARO MECÂNICO COM BETONEIRA 600 L. AF_08/2019</v>
          </cell>
          <cell r="C5731" t="str">
            <v>M3</v>
          </cell>
          <cell r="D5731">
            <v>2060.2800000000002</v>
          </cell>
        </row>
        <row r="5732">
          <cell r="A5732">
            <v>87322</v>
          </cell>
          <cell r="B5732" t="str">
            <v>ARGAMASSA TRAÇO 1:3 (EM VOLUME DE CIMENTO E AREIA GROSSA ÚMIDA) COM ADIÇÃO DE EMULSÃO POLIMÉRICA PARA CHAPISCO ROLADO, PREPARO MECÂNICO COM BETONEIRA 400 L. AF_08/2019</v>
          </cell>
          <cell r="C5732" t="str">
            <v>M3</v>
          </cell>
          <cell r="D5732">
            <v>2123.5700000000002</v>
          </cell>
        </row>
        <row r="5733">
          <cell r="A5733">
            <v>87323</v>
          </cell>
          <cell r="B5733" t="str">
            <v>ARGAMASSA TRAÇO 1:3 (EM VOLUME DE CIMENTO E AREIA GROSSA ÚMIDA) COM ADIÇÃO DE EMULSÃO POLIMÉRICA PARA CHAPISCO ROLADO, PREPARO MECÂNICO COM BETONEIRA 600 L. AF_08/2019</v>
          </cell>
          <cell r="C5733" t="str">
            <v>M3</v>
          </cell>
          <cell r="D5733">
            <v>2124.5100000000002</v>
          </cell>
        </row>
        <row r="5734">
          <cell r="A5734">
            <v>87325</v>
          </cell>
          <cell r="B5734" t="str">
            <v>ARGAMASSA TRAÇO 1:4 (EM VOLUME DE CIMENTO E AREIA GROSSA ÚMIDA) COM ADIÇÃO DE EMULSÃO POLIMÉRICA PARA CHAPISCO ROLADO, PREPARO MECÂNICO COM BETONEIRA 400 L. AF_08/2019</v>
          </cell>
          <cell r="C5734" t="str">
            <v>M3</v>
          </cell>
          <cell r="D5734">
            <v>2073.44</v>
          </cell>
        </row>
        <row r="5735">
          <cell r="A5735">
            <v>87326</v>
          </cell>
          <cell r="B5735" t="str">
            <v>ARGAMASSA TRAÇO 1:4 (EM VOLUME DE CIMENTO E AREIA GROSSA ÚMIDA) COM ADIÇÃO DE EMULSÃO POLIMÉRICA PARA CHAPISCO ROLADO, PREPARO MECÂNICO COM BETONEIRA 600 L. AF_08/2019</v>
          </cell>
          <cell r="C5735" t="str">
            <v>M3</v>
          </cell>
          <cell r="D5735">
            <v>2079.9</v>
          </cell>
        </row>
        <row r="5736">
          <cell r="A5736">
            <v>87327</v>
          </cell>
          <cell r="B5736" t="str">
            <v>ARGAMASSA TRAÇO 1:7 (EM VOLUME DE CIMENTO E AREIA MÉDIA ÚMIDA) COM ADIÇÃO DE PLASTIFICANTE PARA EMBOÇO/MASSA ÚNICA/ASSENTAMENTO DE ALVENARIA DE VEDAÇÃO, PREPARO MECÂNICO COM MISTURADOR DE EIXO HORIZONTAL DE 300 KG. AF_08/2019</v>
          </cell>
          <cell r="C5736" t="str">
            <v>M3</v>
          </cell>
          <cell r="D5736">
            <v>284.08</v>
          </cell>
        </row>
        <row r="5737">
          <cell r="A5737">
            <v>87328</v>
          </cell>
          <cell r="B5737" t="str">
            <v>ARGAMASSA TRAÇO 1:7 (EM VOLUME DE CIMENTO E AREIA MÉDIA ÚMIDA) COM ADIÇÃO DE PLASTIFICANTE PARA EMBOÇO/MASSA ÚNICA/ASSENTAMENTO DE ALVENARIA DE VEDAÇÃO, PREPARO MECÂNICO COM MISTURADOR DE EIXO HORIZONTAL DE 600 KG. AF_08/2019</v>
          </cell>
          <cell r="C5737" t="str">
            <v>M3</v>
          </cell>
          <cell r="D5737">
            <v>249.78</v>
          </cell>
        </row>
        <row r="5738">
          <cell r="A5738">
            <v>87329</v>
          </cell>
          <cell r="B5738" t="str">
            <v>ARGAMASSA TRAÇO 1:6 (EM VOLUME DE CIMENTO E AREIA MÉDIA ÚMIDA) COM ADIÇÃO DE PLASTIFICANTE PARA EMBOÇO/MASSA ÚNICA/ASSENTAMENTO DE ALVENARIA DE VEDAÇÃO, PREPARO MECÂNICO COM MISTURADOR DE EIXO HORIZONTAL DE 300 KG. AF_08/2019</v>
          </cell>
          <cell r="C5738" t="str">
            <v>M3</v>
          </cell>
          <cell r="D5738">
            <v>305.95999999999998</v>
          </cell>
        </row>
        <row r="5739">
          <cell r="A5739">
            <v>87330</v>
          </cell>
          <cell r="B5739" t="str">
            <v>ARGAMASSA TRAÇO 1:6 (EM VOLUME DE CIMENTO E AREIA MÉDIA ÚMIDA) COM ADIÇÃO DE PLASTIFICANTE PARA EMBOÇO/MASSA ÚNICA/ASSENTAMENTO DE ALVENARIA DE VEDAÇÃO, PREPARO MECÂNICO COM MISTURADOR DE EIXO HORIZONTAL DE 600 KG. AF_08/2019</v>
          </cell>
          <cell r="C5739" t="str">
            <v>M3</v>
          </cell>
          <cell r="D5739">
            <v>266.97000000000003</v>
          </cell>
        </row>
        <row r="5740">
          <cell r="A5740">
            <v>87331</v>
          </cell>
          <cell r="B5740" t="str">
            <v>ARGAMASSA TRAÇO 1:1:6 (EM VOLUME DE CIMENTO, CAL E AREIA MÉDIA ÚMIDA) PARA EMBOÇO/MASSA ÚNICA/ASSENTAMENTO DE ALVENARIA DE VEDAÇÃO, PREPARO MECÂNICO COM MISTURADOR DE EIXO HORIZONTAL DE 300 KG. AF_08/2019</v>
          </cell>
          <cell r="C5740" t="str">
            <v>M3</v>
          </cell>
          <cell r="D5740">
            <v>347.99</v>
          </cell>
        </row>
        <row r="5741">
          <cell r="A5741">
            <v>87332</v>
          </cell>
          <cell r="B5741" t="str">
            <v>ARGAMASSA TRAÇO 1:1:6 (EM VOLUME DE CIMENTO, CAL E AREIA MÉDIA ÚMIDA) PARA EMBOÇO/MASSA ÚNICA/ASSENTAMENTO DE ALVENARIA DE VEDAÇÃO, PREPARO MECÂNICO COM MISTURADOR DE EIXO HORIZONTAL DE 600 KG. AF_08/2019</v>
          </cell>
          <cell r="C5741" t="str">
            <v>M3</v>
          </cell>
          <cell r="D5741">
            <v>312.23</v>
          </cell>
        </row>
        <row r="5742">
          <cell r="A5742">
            <v>87333</v>
          </cell>
          <cell r="B5742" t="str">
            <v>ARGAMASSA TRAÇO 1:1,5:7,5 (EM VOLUME DE CIMENTO, CAL E AREIA MÉDIA ÚMIDA) PARA EMBOÇO/MASSA ÚNICA/ASSENTAMENTO DE ALVENARIA DE VEDAÇÃO, PREPARO MECÂNICO COM MISTURADOR DE EIXO HORIZONTAL DE 300 KG. AF_08/2019</v>
          </cell>
          <cell r="C5742" t="str">
            <v>M3</v>
          </cell>
          <cell r="D5742">
            <v>322.56</v>
          </cell>
        </row>
        <row r="5743">
          <cell r="A5743">
            <v>87334</v>
          </cell>
          <cell r="B5743" t="str">
            <v>ARGAMASSA TRAÇO 1:1,5:7,5 (EM VOLUME DE CIMENTO, CAL E AREIA MÉDIA ÚMIDA) PARA EMBOÇO/MASSA ÚNICA/ASSENTAMENTO DE ALVENARIA DE VEDAÇÃO, PREPARO MECÂNICO COM MISTURADOR DE EIXO HORIZONTAL DE 600 KG. AF_08/2019</v>
          </cell>
          <cell r="C5743" t="str">
            <v>M3</v>
          </cell>
          <cell r="D5743">
            <v>301.24</v>
          </cell>
        </row>
        <row r="5744">
          <cell r="A5744">
            <v>87335</v>
          </cell>
          <cell r="B5744" t="str">
            <v>ARGAMASSA TRAÇO 1:2:8 (EM VOLUME DE CIMENTO, CAL E AREIA MÉDIA ÚMIDA) PARA EMBOÇO/MASSA ÚNICA/ASSENTAMENTO DE ALVENARIA DE VEDAÇÃO, PREPARO MECÂNICO COM MISTURADOR DE EIXO HORIZONTAL DE 300 KG. AF_08/2019</v>
          </cell>
          <cell r="C5744" t="str">
            <v>M3</v>
          </cell>
          <cell r="D5744">
            <v>318.17</v>
          </cell>
        </row>
        <row r="5745">
          <cell r="A5745">
            <v>87336</v>
          </cell>
          <cell r="B5745" t="str">
            <v>ARGAMASSA TRAÇO 1:2:8 (EM VOLUME DE CIMENTO, CAL E AREIA MÉDIA ÚMIDA) PARA EMBOÇO/MASSA ÚNICA/ASSENTAMENTO DE ALVENARIA DE VEDAÇÃO, PREPARO MECÂNICO COM MISTURADOR DE EIXO HORIZONTAL DE 600 KG. AF_08/2019</v>
          </cell>
          <cell r="C5745" t="str">
            <v>M3</v>
          </cell>
          <cell r="D5745">
            <v>308.73</v>
          </cell>
        </row>
        <row r="5746">
          <cell r="A5746">
            <v>87337</v>
          </cell>
          <cell r="B5746" t="str">
            <v>ARGAMASSA TRAÇO 1:2:9 (EM VOLUME DE CIMENTO, CAL E AREIA MÉDIA ÚMIDA) PARA EMBOÇO/MASSA ÚNICA/ASSENTAMENTO DE ALVENARIA DE VEDAÇÃO, PREPARO MECÂNICO COM MISTURADOR DE EIXO HORIZONTAL DE 300 KG. AF_08/2019</v>
          </cell>
          <cell r="C5746" t="str">
            <v>M3</v>
          </cell>
          <cell r="D5746">
            <v>311.38</v>
          </cell>
        </row>
        <row r="5747">
          <cell r="A5747">
            <v>87338</v>
          </cell>
          <cell r="B5747" t="str">
            <v>ARGAMASSA TRAÇO 1:3:12 (EM VOLUME DE CIMENTO, CAL E AREIA MÉDIA ÚMIDA) PARA EMBOÇO/MASSA ÚNICA/ASSENTAMENTO DE ALVENARIA DE VEDAÇÃO, PREPARO MECÂNICO COM MISTURADOR DE EIXO HORIZONTAL DE 600 KG. AF_08/2019</v>
          </cell>
          <cell r="C5747" t="str">
            <v>M3</v>
          </cell>
          <cell r="D5747">
            <v>298.08</v>
          </cell>
        </row>
        <row r="5748">
          <cell r="A5748">
            <v>87339</v>
          </cell>
          <cell r="B5748" t="str">
            <v>ARGAMASSA TRAÇO 1:3 (EM VOLUME DE CIMENTO E AREIA MÉDIA ÚMIDA) PARA CONTRAPISO, PREPARO MECÂNICO COM MISTURADOR DE EIXO HORIZONTAL DE 160 KG. AF_08/2019</v>
          </cell>
          <cell r="C5748" t="str">
            <v>M3</v>
          </cell>
          <cell r="D5748">
            <v>486.33</v>
          </cell>
        </row>
        <row r="5749">
          <cell r="A5749">
            <v>87340</v>
          </cell>
          <cell r="B5749" t="str">
            <v>ARGAMASSA TRAÇO 1:3 (EM VOLUME DE CIMENTO E AREIA MÉDIA ÚMIDA) PARA CONTRAPISO, PREPARO MECÂNICO COM MISTURADOR DE EIXO HORIZONTAL DE 300 KG. AF_08/2019</v>
          </cell>
          <cell r="C5749" t="str">
            <v>M3</v>
          </cell>
          <cell r="D5749">
            <v>412.17</v>
          </cell>
        </row>
        <row r="5750">
          <cell r="A5750">
            <v>87341</v>
          </cell>
          <cell r="B5750" t="str">
            <v>ARGAMASSA TRAÇO 1:3 (EM VOLUME DE CIMENTO E AREIA MÉDIA ÚMIDA) PARA CONTRAPISO, PREPARO MECÂNICO COM MISTURADOR DE EIXO HORIZONTAL DE 600 KG. AF_08/2019</v>
          </cell>
          <cell r="C5750" t="str">
            <v>M3</v>
          </cell>
          <cell r="D5750">
            <v>394.55</v>
          </cell>
        </row>
        <row r="5751">
          <cell r="A5751">
            <v>87342</v>
          </cell>
          <cell r="B5751" t="str">
            <v>ARGAMASSA TRAÇO 1:4 (EM VOLUME DE CIMENTO E AREIA MÉDIA ÚMIDA) PARA CONTRAPISO, PREPARO MECÂNICO COM MISTURADOR DE EIXO HORIZONTAL DE 160 KG. AF_08/2019</v>
          </cell>
          <cell r="C5751" t="str">
            <v>M3</v>
          </cell>
          <cell r="D5751">
            <v>412.88</v>
          </cell>
        </row>
        <row r="5752">
          <cell r="A5752">
            <v>87343</v>
          </cell>
          <cell r="B5752" t="str">
            <v>ARGAMASSA TRAÇO 1:4 (EM VOLUME DE CIMENTO E AREIA MÉDIA ÚMIDA) PARA CONTRAPISO, PREPARO MECÂNICO COM MISTURADOR DE EIXO HORIZONTAL DE 300 KG. AF_08/2019</v>
          </cell>
          <cell r="C5752" t="str">
            <v>M3</v>
          </cell>
          <cell r="D5752">
            <v>370.93</v>
          </cell>
        </row>
        <row r="5753">
          <cell r="A5753">
            <v>87344</v>
          </cell>
          <cell r="B5753" t="str">
            <v>ARGAMASSA TRAÇO 1:4 (EM VOLUME DE CIMENTO E AREIA MÉDIA ÚMIDA) PARA CONTRAPISO, PREPARO MECÂNICO COM MISTURADOR DE EIXO HORIZONTAL DE 600 KG. AF_08/2019</v>
          </cell>
          <cell r="C5753" t="str">
            <v>M3</v>
          </cell>
          <cell r="D5753">
            <v>348.8</v>
          </cell>
        </row>
        <row r="5754">
          <cell r="A5754">
            <v>87345</v>
          </cell>
          <cell r="B5754" t="str">
            <v>ARGAMASSA TRAÇO 1:5 (EM VOLUME DE CIMENTO E AREIA MÉDIA ÚMIDA) PARA CONTRAPISO, PREPARO MECÂNICO COM MISTURADOR DE EIXO HORIZONTAL DE 160 KG. AF_08/2019</v>
          </cell>
          <cell r="C5754" t="str">
            <v>M3</v>
          </cell>
          <cell r="D5754">
            <v>369.34</v>
          </cell>
        </row>
        <row r="5755">
          <cell r="A5755">
            <v>87346</v>
          </cell>
          <cell r="B5755" t="str">
            <v>ARGAMASSA TRAÇO 1:5 (EM VOLUME DE CIMENTO E AREIA MÉDIA ÚMIDA) PARA CONTRAPISO, PREPARO MECÂNICO COM MISTURADOR DE EIXO HORIZONTAL DE 300 KG. AF_08/2019</v>
          </cell>
          <cell r="C5755" t="str">
            <v>M3</v>
          </cell>
          <cell r="D5755">
            <v>334.78</v>
          </cell>
        </row>
        <row r="5756">
          <cell r="A5756">
            <v>87347</v>
          </cell>
          <cell r="B5756" t="str">
            <v>ARGAMASSA TRAÇO 1:5 (EM VOLUME DE CIMENTO E AREIA MÉDIA ÚMIDA) PARA CONTRAPISO, PREPARO MECÂNICO COM MISTURADOR DE EIXO HORIZONTAL DE 600 KG. AF_08/2019</v>
          </cell>
          <cell r="C5756" t="str">
            <v>M3</v>
          </cell>
          <cell r="D5756">
            <v>317.31</v>
          </cell>
        </row>
        <row r="5757">
          <cell r="A5757">
            <v>87348</v>
          </cell>
          <cell r="B5757" t="str">
            <v>ARGAMASSA TRAÇO 1:6 (EM VOLUME DE CIMENTO E AREIA MÉDIA ÚMIDA) PARA CONTRAPISO, PREPARO MECÂNICO COM MISTURADOR DE EIXO HORIZONTAL DE 160 KG. AF_08/2019</v>
          </cell>
          <cell r="C5757" t="str">
            <v>M3</v>
          </cell>
          <cell r="D5757">
            <v>336.9</v>
          </cell>
        </row>
        <row r="5758">
          <cell r="A5758">
            <v>87349</v>
          </cell>
          <cell r="B5758" t="str">
            <v>ARGAMASSA TRAÇO 1:6 (EM VOLUME DE CIMENTO E AREIA MÉDIA ÚMIDA) PARA CONTRAPISO, PREPARO MECÂNICO COM MISTURADOR DE EIXO HORIZONTAL DE 600 KG. AF_08/2019</v>
          </cell>
          <cell r="C5758" t="str">
            <v>M3</v>
          </cell>
          <cell r="D5758">
            <v>292.61</v>
          </cell>
        </row>
        <row r="5759">
          <cell r="A5759">
            <v>87350</v>
          </cell>
          <cell r="B5759" t="str">
            <v>ARGAMASSA TRAÇO 1:5 (EM VOLUME DE CIMENTO E AREIA GROSSA ÚMIDA) PARA CHAPISCO CONVENCIONAL, PREPARO MECÂNICO COM MISTURADOR DE EIXO HORIZONTAL DE 300 KG. AF_08/2019</v>
          </cell>
          <cell r="C5759" t="str">
            <v>M3</v>
          </cell>
          <cell r="D5759">
            <v>285.83</v>
          </cell>
        </row>
        <row r="5760">
          <cell r="A5760">
            <v>87351</v>
          </cell>
          <cell r="B5760" t="str">
            <v>ARGAMASSA TRAÇO 1:5 (EM VOLUME DE CIMENTO E AREIA GROSSA ÚMIDA) PARA CHAPISCO CONVENCIONAL, PREPARO MECÂNICO COM MISTURADOR DE EIXO HORIZONTAL DE 600 KG. AF_08/2019</v>
          </cell>
          <cell r="C5760" t="str">
            <v>M3</v>
          </cell>
          <cell r="D5760">
            <v>243.56</v>
          </cell>
        </row>
        <row r="5761">
          <cell r="A5761">
            <v>87352</v>
          </cell>
          <cell r="B5761" t="str">
            <v>ARGAMASSA TRAÇO 1:3 (EM VOLUME DE CIMENTO E AREIA GROSSA ÚMIDA) PARA CHAPISCO CONVENCIONAL, PREPARO MECÂNICO COM MISTURADOR DE EIXO HORIZONTAL DE 160 KG. AF_08/2019</v>
          </cell>
          <cell r="C5761" t="str">
            <v>M3</v>
          </cell>
          <cell r="D5761">
            <v>366.14</v>
          </cell>
        </row>
        <row r="5762">
          <cell r="A5762">
            <v>87353</v>
          </cell>
          <cell r="B5762" t="str">
            <v>ARGAMASSA TRAÇO 1:3 (EM VOLUME DE CIMENTO E AREIA GROSSA ÚMIDA) PARA CHAPISCO CONVENCIONAL, PREPARO MECÂNICO COM MISTURADOR DE EIXO HORIZONTAL DE 300 KG. AF_08/2019</v>
          </cell>
          <cell r="C5762" t="str">
            <v>M3</v>
          </cell>
          <cell r="D5762">
            <v>320.22000000000003</v>
          </cell>
        </row>
        <row r="5763">
          <cell r="A5763">
            <v>87354</v>
          </cell>
          <cell r="B5763" t="str">
            <v>ARGAMASSA TRAÇO 1:3 (EM VOLUME DE CIMENTO E AREIA GROSSA ÚMIDA) PARA CHAPISCO CONVENCIONAL, PREPARO MECÂNICO COM MISTURADOR DE EIXO HORIZONTAL DE 600 KG. AF_08/2019</v>
          </cell>
          <cell r="C5763" t="str">
            <v>M3</v>
          </cell>
          <cell r="D5763">
            <v>300.58999999999997</v>
          </cell>
        </row>
        <row r="5764">
          <cell r="A5764">
            <v>87355</v>
          </cell>
          <cell r="B5764" t="str">
            <v>ARGAMASSA TRAÇO 1:4 (EM VOLUME DE CIMENTO E AREIA GROSSA ÚMIDA) PARA CHAPISCO CONVENCIONAL, PREPARO MECÂNICO COM MISTURADOR DE EIXO HORIZONTAL DE 160 KG. AF_08/2019</v>
          </cell>
          <cell r="C5764" t="str">
            <v>M3</v>
          </cell>
          <cell r="D5764">
            <v>309</v>
          </cell>
        </row>
        <row r="5765">
          <cell r="A5765">
            <v>87356</v>
          </cell>
          <cell r="B5765" t="str">
            <v>ARGAMASSA TRAÇO 1:4 (EM VOLUME DE CIMENTO E AREIA GROSSA ÚMIDA) PARA CHAPISCO CONVENCIONAL, PREPARO MECÂNICO COM MISTURADOR DE EIXO HORIZONTAL DE 300 KG. AF_08/2019</v>
          </cell>
          <cell r="C5765" t="str">
            <v>M3</v>
          </cell>
          <cell r="D5765">
            <v>278.02999999999997</v>
          </cell>
        </row>
        <row r="5766">
          <cell r="A5766">
            <v>87357</v>
          </cell>
          <cell r="B5766" t="str">
            <v>ARGAMASSA TRAÇO 1:4 (EM VOLUME DE CIMENTO E AREIA GROSSA ÚMIDA) PARA CHAPISCO CONVENCIONAL, PREPARO MECÂNICO COM MISTURADOR DE EIXO HORIZONTAL DE 600 KG. AF_08/2019</v>
          </cell>
          <cell r="C5766" t="str">
            <v>M3</v>
          </cell>
          <cell r="D5766">
            <v>263.93</v>
          </cell>
        </row>
        <row r="5767">
          <cell r="A5767">
            <v>87358</v>
          </cell>
          <cell r="B5767" t="str">
            <v>ARGAMASSA TRAÇO 1:5 (EM VOLUME DE CIMENTO E AREIA GROSSA ÚMIDA) COM ADIÇÃO DE EMULSÃO POLIMÉRICA PARA CHAPISCO ROLADO, PREPARO MECÂNICO COM MISTURADOR DE EIXO HORIZONTAL DE 300 KG. AF_08/2019</v>
          </cell>
          <cell r="C5767" t="str">
            <v>M3</v>
          </cell>
          <cell r="D5767">
            <v>2034.09</v>
          </cell>
        </row>
        <row r="5768">
          <cell r="A5768">
            <v>87359</v>
          </cell>
          <cell r="B5768" t="str">
            <v>ARGAMASSA TRAÇO 1:5 (EM VOLUME DE CIMENTO E AREIA GROSSA ÚMIDA) COM ADIÇÃO DE EMULSÃO POLIMÉRICA PARA CHAPISCO ROLADO, PREPARO MECÂNICO COM MISTURADOR DE EIXO HORIZONTAL DE 600 KG. AF_08/2019</v>
          </cell>
          <cell r="C5768" t="str">
            <v>M3</v>
          </cell>
          <cell r="D5768">
            <v>2018.03</v>
          </cell>
        </row>
        <row r="5769">
          <cell r="A5769">
            <v>87360</v>
          </cell>
          <cell r="B5769" t="str">
            <v>ARGAMASSA TRAÇO 1:3 (EM VOLUME DE CIMENTO E AREIA GROSSA ÚMIDA) COM ADIÇÃO DE EMULSÃO POLIMÉRICA PARA CHAPISCO ROLADO, PREPARO MECÂNICO COM MISTURADOR DE EIXO HORIZONTAL DE 160 KG. AF_08/2019</v>
          </cell>
          <cell r="C5769" t="str">
            <v>M3</v>
          </cell>
          <cell r="D5769">
            <v>2100.63</v>
          </cell>
        </row>
        <row r="5770">
          <cell r="A5770">
            <v>87361</v>
          </cell>
          <cell r="B5770" t="str">
            <v>ARGAMASSA TRAÇO 1:3 (EM VOLUME DE CIMENTO E AREIA GROSSA ÚMIDA) COM ADIÇÃO DE EMULSÃO POLIMÉRICA PARA CHAPISCO ROLADO, PREPARO MECÂNICO COM MISTURADOR DE EIXO HORIZONTAL DE 300 KG. AF_08/2019</v>
          </cell>
          <cell r="C5770" t="str">
            <v>M3</v>
          </cell>
          <cell r="D5770">
            <v>2074.23</v>
          </cell>
        </row>
        <row r="5771">
          <cell r="A5771">
            <v>87362</v>
          </cell>
          <cell r="B5771" t="str">
            <v>ARGAMASSA TRAÇO 1:3 (EM VOLUME DE CIMENTO E AREIA GROSSA ÚMIDA) COM ADIÇÃO DE EMULSÃO POLIMÉRICA PARA CHAPISCO ROLADO, PREPARO MECÂNICO COM MISTURADOR DE EIXO HORIZONTAL DE 600 KG. AF_08/2019</v>
          </cell>
          <cell r="C5771" t="str">
            <v>M3</v>
          </cell>
          <cell r="D5771">
            <v>2074.3000000000002</v>
          </cell>
        </row>
        <row r="5772">
          <cell r="A5772">
            <v>87363</v>
          </cell>
          <cell r="B5772" t="str">
            <v>ARGAMASSA TRAÇO 1:4 (EM VOLUME DE CIMENTO E AREIA GROSSA ÚMIDA) COM ADIÇÃO DE EMULSÃO POLIMÉRICA PARA CHAPISCO ROLADO, PREPARO MECÂNICO COM MISTURADOR DE EIXO HORIZONTAL DE 300 KG. AF_08/2019</v>
          </cell>
          <cell r="C5772" t="str">
            <v>M3</v>
          </cell>
          <cell r="D5772">
            <v>2057.7399999999998</v>
          </cell>
        </row>
        <row r="5773">
          <cell r="A5773">
            <v>87364</v>
          </cell>
          <cell r="B5773" t="str">
            <v>ARGAMASSA TRAÇO 1:4 (EM VOLUME DE CIMENTO E AREIA GROSSA ÚMIDA) COM ADIÇÃO DE EMULSÃO POLIMÉRICA PARA CHAPISCO ROLADO, PREPARO MECÂNICO COM MISTURADOR DE EIXO HORIZONTAL DE 600 KG. AF_08/2019</v>
          </cell>
          <cell r="C5773" t="str">
            <v>M3</v>
          </cell>
          <cell r="D5773">
            <v>2041.58</v>
          </cell>
        </row>
        <row r="5774">
          <cell r="A5774">
            <v>87365</v>
          </cell>
          <cell r="B5774" t="str">
            <v>ARGAMASSA TRAÇO 1:7 (EM VOLUME DE CIMENTO E AREIA MÉDIA ÚMIDA) COM ADIÇÃO DE PLASTIFICANTE PARA EMBOÇO/MASSA ÚNICA/ASSENTAMENTO DE ALVENARIA DE VEDAÇÃO, PREPARO MANUAL. AF_08/2019</v>
          </cell>
          <cell r="C5774" t="str">
            <v>M3</v>
          </cell>
          <cell r="D5774">
            <v>359.47</v>
          </cell>
        </row>
        <row r="5775">
          <cell r="A5775">
            <v>87366</v>
          </cell>
          <cell r="B5775" t="str">
            <v>ARGAMASSA TRAÇO 1:6 (EM VOLUME DE CIMENTO E AREIA MÉDIA ÚMIDA) COM ADIÇÃO DE PLASTIFICANTE PARA EMBOÇO/MASSA ÚNICA/ASSENTAMENTO DE ALVENARIA DE VEDAÇÃO, PREPARO MANUAL. AF_08/2019</v>
          </cell>
          <cell r="C5775" t="str">
            <v>M3</v>
          </cell>
          <cell r="D5775">
            <v>379.84</v>
          </cell>
        </row>
        <row r="5776">
          <cell r="A5776">
            <v>87367</v>
          </cell>
          <cell r="B5776" t="str">
            <v>ARGAMASSA TRAÇO 1:1:6 (EM VOLUME DE CIMENTO, CAL E AREIA MÉDIA ÚMIDA) PARA EMBOÇO/MASSA ÚNICA/ASSENTAMENTO DE ALVENARIA DE VEDAÇÃO, PREPARO MANUAL. AF_08/2019</v>
          </cell>
          <cell r="C5776" t="str">
            <v>M3</v>
          </cell>
          <cell r="D5776">
            <v>424.76</v>
          </cell>
        </row>
        <row r="5777">
          <cell r="A5777">
            <v>87368</v>
          </cell>
          <cell r="B5777" t="str">
            <v>ARGAMASSA TRAÇO 1:1,5:7,5 (EM VOLUME DE CIMENTO, CAL E AREIA MÉDIA ÚMIDA) PARA EMBOÇO/MASSA ÚNICA/ASSENTAMENTO DE ALVENARIA DE VEDAÇÃO, PREPARO MANUAL. AF_08/2019</v>
          </cell>
          <cell r="C5777" t="str">
            <v>M3</v>
          </cell>
          <cell r="D5777">
            <v>412.68</v>
          </cell>
        </row>
        <row r="5778">
          <cell r="A5778">
            <v>87369</v>
          </cell>
          <cell r="B5778" t="str">
            <v>ARGAMASSA TRAÇO 1:2:8 (EM VOLUME DE CIMENTO, CAL E AREIA MÉDIA ÚMIDA) PARA EMBOÇO/MASSA ÚNICA/ASSENTAMENTO DE ALVENARIA DE VEDAÇÃO, PREPARO MANUAL. AF_08/2019</v>
          </cell>
          <cell r="C5778" t="str">
            <v>M3</v>
          </cell>
          <cell r="D5778">
            <v>419</v>
          </cell>
        </row>
        <row r="5779">
          <cell r="A5779">
            <v>87370</v>
          </cell>
          <cell r="B5779" t="str">
            <v>ARGAMASSA TRAÇO 1:2:9 (EM VOLUME DE CIMENTO, CAL E AREIA MÉDIA ÚMIDA) PARA EMBOÇO/MASSA ÚNICA/ASSENTAMENTO DE ALVENARIA DE VEDAÇÃO, PREPARO MANUAL. AF_08/2019</v>
          </cell>
          <cell r="C5779" t="str">
            <v>M3</v>
          </cell>
          <cell r="D5779">
            <v>405.06</v>
          </cell>
        </row>
        <row r="5780">
          <cell r="A5780">
            <v>87371</v>
          </cell>
          <cell r="B5780" t="str">
            <v>ARGAMASSA TRAÇO 1:3:12 (EM VOLUME DE CIMENTO, CAL E AREIA MÉDIA ÚMIDA) PARA EMBOÇO/MASSA ÚNICA/ASSENTAMENTO DE ALVENARIA DE VEDAÇÃO, PREPARO MANUAL. AF_08/2019</v>
          </cell>
          <cell r="C5780" t="str">
            <v>M3</v>
          </cell>
          <cell r="D5780">
            <v>394.32</v>
          </cell>
        </row>
        <row r="5781">
          <cell r="A5781">
            <v>87372</v>
          </cell>
          <cell r="B5781" t="str">
            <v>ARGAMASSA TRAÇO 1:3 (EM VOLUME DE CIMENTO E AREIA MÉDIA ÚMIDA) PARA CONTRAPISO, PREPARO MANUAL. AF_08/2019</v>
          </cell>
          <cell r="C5781" t="str">
            <v>M3</v>
          </cell>
          <cell r="D5781">
            <v>516</v>
          </cell>
        </row>
        <row r="5782">
          <cell r="A5782">
            <v>87373</v>
          </cell>
          <cell r="B5782" t="str">
            <v>ARGAMASSA TRAÇO 1:4 (EM VOLUME DE CIMENTO E AREIA MÉDIA ÚMIDA) PARA CONTRAPISO, PREPARO MANUAL. AF_08/2019</v>
          </cell>
          <cell r="C5782" t="str">
            <v>M3</v>
          </cell>
          <cell r="D5782">
            <v>460.66</v>
          </cell>
        </row>
        <row r="5783">
          <cell r="A5783">
            <v>87374</v>
          </cell>
          <cell r="B5783" t="str">
            <v>ARGAMASSA TRAÇO 1:5 (EM VOLUME DE CIMENTO E AREIA MÉDIA ÚMIDA) PARA CONTRAPISO, PREPARO MANUAL. AF_08/2019</v>
          </cell>
          <cell r="C5783" t="str">
            <v>M3</v>
          </cell>
          <cell r="D5783">
            <v>430.14</v>
          </cell>
        </row>
        <row r="5784">
          <cell r="A5784">
            <v>87375</v>
          </cell>
          <cell r="B5784" t="str">
            <v>ARGAMASSA TRAÇO 1:6 (EM VOLUME DE CIMENTO E AREIA MÉDIA ÚMIDA) PARA CONTRAPISO, PREPARO MANUAL. AF_08/2019</v>
          </cell>
          <cell r="C5784" t="str">
            <v>M3</v>
          </cell>
          <cell r="D5784">
            <v>410.74</v>
          </cell>
        </row>
        <row r="5785">
          <cell r="A5785">
            <v>87376</v>
          </cell>
          <cell r="B5785" t="str">
            <v>ARGAMASSA TRAÇO 1:5 (EM VOLUME DE CIMENTO E AREIA GROSSA ÚMIDA) PARA CHAPISCO CONVENCIONAL, PREPARO MANUAL. AF_08/2019</v>
          </cell>
          <cell r="C5785" t="str">
            <v>M3</v>
          </cell>
          <cell r="D5785">
            <v>353.27</v>
          </cell>
        </row>
        <row r="5786">
          <cell r="A5786">
            <v>87377</v>
          </cell>
          <cell r="B5786" t="str">
            <v>ARGAMASSA TRAÇO 1:3 (EM VOLUME DE CIMENTO E AREIA GROSSA ÚMIDA) PARA CHAPISCO CONVENCIONAL, PREPARO MANUAL. AF_08/2019</v>
          </cell>
          <cell r="C5786" t="str">
            <v>M3</v>
          </cell>
          <cell r="D5786">
            <v>415.76</v>
          </cell>
        </row>
        <row r="5787">
          <cell r="A5787">
            <v>87378</v>
          </cell>
          <cell r="B5787" t="str">
            <v>ARGAMASSA TRAÇO 1:4 (EM VOLUME DE CIMENTO E AREIA GROSSA ÚMIDA) PARA CHAPISCO CONVENCIONAL, PREPARO MANUAL. AF_08/2019</v>
          </cell>
          <cell r="C5787" t="str">
            <v>M3</v>
          </cell>
          <cell r="D5787">
            <v>375.02</v>
          </cell>
        </row>
        <row r="5788">
          <cell r="A5788">
            <v>87379</v>
          </cell>
          <cell r="B5788" t="str">
            <v>ARGAMASSA TRAÇO 1:5 (EM VOLUME DE CIMENTO E AREIA GROSSA ÚMIDA) COM ADIÇÃO DE EMULSÃO POLIMÉRICA PARA CHAPISCO ROLADO, PREPARO MANUAL. AF_08/2019</v>
          </cell>
          <cell r="C5788" t="str">
            <v>M3</v>
          </cell>
          <cell r="D5788">
            <v>2138.5100000000002</v>
          </cell>
        </row>
        <row r="5789">
          <cell r="A5789">
            <v>87380</v>
          </cell>
          <cell r="B5789" t="str">
            <v>ARGAMASSA TRAÇO 1:3 (EM VOLUME DE CIMENTO E AREIA GROSSA ÚMIDA) COM ADIÇÃO DE EMULSÃO POLIMÉRICA PARA CHAPISCO ROLADO, PREPARO MANUAL. AF_08/2019</v>
          </cell>
          <cell r="C5789" t="str">
            <v>M3</v>
          </cell>
          <cell r="D5789">
            <v>2198.23</v>
          </cell>
        </row>
        <row r="5790">
          <cell r="A5790">
            <v>87381</v>
          </cell>
          <cell r="B5790" t="str">
            <v>ARGAMASSA TRAÇO 1:4 (EM VOLUME DE CIMENTO E AREIA GROSSA ÚMIDA) COM ADIÇÃO DE EMULSÃO POLIMÉRICA PARA CHAPISCO ROLADO, PREPARO MANUAL. AF_08/2019</v>
          </cell>
          <cell r="C5790" t="str">
            <v>M3</v>
          </cell>
          <cell r="D5790">
            <v>2159.02</v>
          </cell>
        </row>
        <row r="5791">
          <cell r="A5791">
            <v>87382</v>
          </cell>
          <cell r="B5791" t="str">
            <v>ARGAMASSA INDUSTRIALIZADA MULTIUSO PARA REVESTIMENTOS E ASSENTAMENTO DA ALVENARIA, PREPARO COM MISTURADOR DE EIXO HORIZONTAL DE 160 KG. AF_08/2019</v>
          </cell>
          <cell r="C5791" t="str">
            <v>M3</v>
          </cell>
          <cell r="D5791">
            <v>1056.77</v>
          </cell>
        </row>
        <row r="5792">
          <cell r="A5792">
            <v>87383</v>
          </cell>
          <cell r="B5792" t="str">
            <v>ARGAMASSA INDUSTRIALIZADA MULTIUSO PARA REVESTIMENTOS E ASSENTAMENTO DA ALVENARIA, PREPARO COM MISTURADOR DE EIXO HORIZONTAL DE 300 KG. AF_08/2019</v>
          </cell>
          <cell r="C5792" t="str">
            <v>M3</v>
          </cell>
          <cell r="D5792">
            <v>1054</v>
          </cell>
        </row>
        <row r="5793">
          <cell r="A5793">
            <v>87384</v>
          </cell>
          <cell r="B5793" t="str">
            <v>ARGAMASSA INDUSTRIALIZADA MULTIUSO PARA REVESTIMENTOS E ASSENTAMENTO DA ALVENARIA, PREPARO COM MISTURADOR DE EIXO HORIZONTAL DE 600 KG. AF_08/2019</v>
          </cell>
          <cell r="C5793" t="str">
            <v>M3</v>
          </cell>
          <cell r="D5793">
            <v>1049.79</v>
          </cell>
        </row>
        <row r="5794">
          <cell r="A5794">
            <v>87385</v>
          </cell>
          <cell r="B5794" t="str">
            <v>ARGAMASSA PRONTA PARA CONTRAPISO, PREPARO COM MISTURADOR DE EIXO HORIZONTAL DE 160 KG. AF_08/2019</v>
          </cell>
          <cell r="C5794" t="str">
            <v>M3</v>
          </cell>
          <cell r="D5794">
            <v>1517.64</v>
          </cell>
        </row>
        <row r="5795">
          <cell r="A5795">
            <v>87386</v>
          </cell>
          <cell r="B5795" t="str">
            <v>ARGAMASSA PRONTA PARA CONTRAPISO, PREPARO COM MISTURADOR DE EIXO HORIZONTAL DE 300 KG. AF_08/2019</v>
          </cell>
          <cell r="C5795" t="str">
            <v>M3</v>
          </cell>
          <cell r="D5795">
            <v>1514.66</v>
          </cell>
        </row>
        <row r="5796">
          <cell r="A5796">
            <v>87387</v>
          </cell>
          <cell r="B5796" t="str">
            <v>ARGAMASSA PRONTA PARA CONTRAPISO, PREPARO COM MISTURADOR DE EIXO HORIZONTAL DE 600 KG. AF_08/2019</v>
          </cell>
          <cell r="C5796" t="str">
            <v>M3</v>
          </cell>
          <cell r="D5796">
            <v>1514.18</v>
          </cell>
        </row>
        <row r="5797">
          <cell r="A5797">
            <v>87388</v>
          </cell>
          <cell r="B5797" t="str">
            <v>ARGAMASSA PARA REVESTIMENTO DECORATIVO MONOCAMADA (MONOCAPA), PREPARO COM MISTURADOR DE EIXO HORIZONTAL DE 160 KG. AF_08/2019</v>
          </cell>
          <cell r="C5797" t="str">
            <v>M3</v>
          </cell>
          <cell r="D5797">
            <v>3573.43</v>
          </cell>
        </row>
        <row r="5798">
          <cell r="A5798">
            <v>87389</v>
          </cell>
          <cell r="B5798" t="str">
            <v>ARGAMASSA PARA REVESTIMENTO DECORATIVO MONOCAMADA (MONOCAPA), PREPARO COM MISTURADOR DE EIXO HORIZONTAL DE 300 KG. AF_08/2019</v>
          </cell>
          <cell r="C5798" t="str">
            <v>M3</v>
          </cell>
          <cell r="D5798">
            <v>3589.36</v>
          </cell>
        </row>
        <row r="5799">
          <cell r="A5799">
            <v>87390</v>
          </cell>
          <cell r="B5799" t="str">
            <v>ARGAMASSA PARA REVESTIMENTO DECORATIVO MONOCAMADA (MONOCAPA), PREPARO COM MISTURADOR DE EIXO HORIZONTAL DE 600 KG. AF_08/2019</v>
          </cell>
          <cell r="C5799" t="str">
            <v>M3</v>
          </cell>
          <cell r="D5799">
            <v>3610.35</v>
          </cell>
        </row>
        <row r="5800">
          <cell r="A5800">
            <v>87391</v>
          </cell>
          <cell r="B5800" t="str">
            <v>ARGAMASSA INDUSTRIALIZADA PARA CHAPISCO ROLADO, PREPARO COM MISTURADOR DE EIXO HORIZONTAL DE 160 KG. AF_08/2019</v>
          </cell>
          <cell r="C5800" t="str">
            <v>M3</v>
          </cell>
          <cell r="D5800">
            <v>5165.63</v>
          </cell>
        </row>
        <row r="5801">
          <cell r="A5801">
            <v>87393</v>
          </cell>
          <cell r="B5801" t="str">
            <v>ARGAMASSA INDUSTRIALIZADA PARA CHAPISCO ROLADO, PREPARO COM MISTURADOR DE EIXO HORIZONTAL DE 300 KG. AF_08/2019</v>
          </cell>
          <cell r="C5801" t="str">
            <v>M3</v>
          </cell>
          <cell r="D5801">
            <v>5219.3100000000004</v>
          </cell>
        </row>
        <row r="5802">
          <cell r="A5802">
            <v>87394</v>
          </cell>
          <cell r="B5802" t="str">
            <v>ARGAMASSA INDUSTRIALIZADA PARA CHAPISCO ROLADO, PREPARO COM MISTURADOR DE EIXO HORIZONTAL DE 600 KG. AF_08/2019</v>
          </cell>
          <cell r="C5802" t="str">
            <v>M3</v>
          </cell>
          <cell r="D5802">
            <v>5273.26</v>
          </cell>
        </row>
        <row r="5803">
          <cell r="A5803">
            <v>87395</v>
          </cell>
          <cell r="B5803" t="str">
            <v>ARGAMASSA INDUSTRIALIZADA PARA CHAPISCO COLANTE, PREPARO COM MISTURADOR DE EIXO HORIZONTAL DE 160 KG. AF_08/2019</v>
          </cell>
          <cell r="C5803" t="str">
            <v>M3</v>
          </cell>
          <cell r="D5803">
            <v>4051.29</v>
          </cell>
        </row>
        <row r="5804">
          <cell r="A5804">
            <v>87396</v>
          </cell>
          <cell r="B5804" t="str">
            <v>ARGAMASSA INDUSTRIALIZADA PARA CHAPISCO COLANTE, PREPARO COM MISTURADOR DE EIXO HORIZONTAL DE 300 KG. AF_08/2019</v>
          </cell>
          <cell r="C5804" t="str">
            <v>M3</v>
          </cell>
          <cell r="D5804">
            <v>4090.01</v>
          </cell>
        </row>
        <row r="5805">
          <cell r="A5805">
            <v>87397</v>
          </cell>
          <cell r="B5805" t="str">
            <v>ARGAMASSA INDUSTRIALIZADA PARA CHAPISCO COLANTE, PREPARO COM MISTURADOR DE EIXO HORIZONTAL DE 600 KG. AF_08/2019</v>
          </cell>
          <cell r="C5805" t="str">
            <v>M3</v>
          </cell>
          <cell r="D5805">
            <v>4129.66</v>
          </cell>
        </row>
        <row r="5806">
          <cell r="A5806">
            <v>87398</v>
          </cell>
          <cell r="B5806" t="str">
            <v>ARGAMASSA INDUSTRIALIZADA MULTIUSO PARA REVESTIMENTOS E ASSENTAMENTO DA ALVENARIA, PREPARO MANUAL. AF_08/2019</v>
          </cell>
          <cell r="C5806" t="str">
            <v>M3</v>
          </cell>
          <cell r="D5806">
            <v>1203.1500000000001</v>
          </cell>
        </row>
        <row r="5807">
          <cell r="A5807">
            <v>87399</v>
          </cell>
          <cell r="B5807" t="str">
            <v>ARGAMASSA PRONTA PARA CONTRAPISO, PREPARO MANUAL. AF_08/2019</v>
          </cell>
          <cell r="C5807" t="str">
            <v>M3</v>
          </cell>
          <cell r="D5807">
            <v>1674.58</v>
          </cell>
        </row>
        <row r="5808">
          <cell r="A5808">
            <v>87401</v>
          </cell>
          <cell r="B5808" t="str">
            <v>ARGAMASSA INDUSTRIALIZADA PARA CHAPISCO ROLADO, PREPARO MANUAL. AF_08/2019</v>
          </cell>
          <cell r="C5808" t="str">
            <v>M3</v>
          </cell>
          <cell r="D5808">
            <v>5415.81</v>
          </cell>
        </row>
        <row r="5809">
          <cell r="A5809">
            <v>87402</v>
          </cell>
          <cell r="B5809" t="str">
            <v>ARGAMASSA INDUSTRIALIZADA PARA CHAPISCO COLANTE, PREPARO MANUAL. AF_08/2019</v>
          </cell>
          <cell r="C5809" t="str">
            <v>M3</v>
          </cell>
          <cell r="D5809">
            <v>4278.66</v>
          </cell>
        </row>
        <row r="5810">
          <cell r="A5810">
            <v>87404</v>
          </cell>
          <cell r="B5810" t="str">
            <v>ARGAMASSA PARA REVESTIMENTO DECORATIVO MONOCAMADA (MONOCAPA), MISTURA E PROJEÇÃO DE 1,5 M3/H DE ARGAMASSA. AF_08/2019</v>
          </cell>
          <cell r="C5810" t="str">
            <v>M3</v>
          </cell>
          <cell r="D5810">
            <v>3714.03</v>
          </cell>
        </row>
        <row r="5811">
          <cell r="A5811">
            <v>87405</v>
          </cell>
          <cell r="B5811" t="str">
            <v>ARGAMASSA PARA REVESTIMENTO DECORATIVO MONOCAMADA (MONOCAPA), MISTURA E PROJEÇÃO DE 2 M3/H DE ARGAMASSA. AF_06/2014</v>
          </cell>
          <cell r="C5811" t="str">
            <v>M3</v>
          </cell>
          <cell r="D5811">
            <v>3725.97</v>
          </cell>
        </row>
        <row r="5812">
          <cell r="A5812">
            <v>87407</v>
          </cell>
          <cell r="B5812" t="str">
            <v>ARGAMASSA INDUSTRIALIZADA PARA REVESTIMENTOS, MISTURA E PROJEÇÃO DE 1,5 M³/H DE ARGAMASSA. AF_08/2019</v>
          </cell>
          <cell r="C5812" t="str">
            <v>M3</v>
          </cell>
          <cell r="D5812">
            <v>1084.42</v>
          </cell>
        </row>
        <row r="5813">
          <cell r="A5813">
            <v>87408</v>
          </cell>
          <cell r="B5813" t="str">
            <v>ARGAMASSA INDUSTRIALIZADA PARA REVESTIMENTOS, MISTURA E PROJEÇÃO DE 2 M³/H DE ARGAMASSA. AF_06/2014</v>
          </cell>
          <cell r="C5813" t="str">
            <v>M3</v>
          </cell>
          <cell r="D5813">
            <v>1076.3499999999999</v>
          </cell>
        </row>
        <row r="5814">
          <cell r="A5814">
            <v>87410</v>
          </cell>
          <cell r="B5814" t="str">
            <v>ARGAMASSA À BASE DE GESSO, MISTURA E PROJEÇÃO DE 1,5 M³/H DE ARGAMASSA. AF_08/2019</v>
          </cell>
          <cell r="C5814" t="str">
            <v>M3</v>
          </cell>
          <cell r="D5814">
            <v>746.66</v>
          </cell>
        </row>
        <row r="5815">
          <cell r="A5815">
            <v>88626</v>
          </cell>
          <cell r="B5815" t="str">
            <v>ARGAMASSA TRAÇO 1:0,5:4,5 (EM VOLUME DE CIMENTO, CAL E AREIA MÉDIA ÚMIDA), PREPARO MECÂNICO COM BETONEIRA 400 L. AF_08/2019</v>
          </cell>
          <cell r="C5815" t="str">
            <v>M3</v>
          </cell>
          <cell r="D5815">
            <v>326.89999999999998</v>
          </cell>
        </row>
        <row r="5816">
          <cell r="A5816">
            <v>88627</v>
          </cell>
          <cell r="B5816" t="str">
            <v>ARGAMASSA TRAÇO 1:0,5:4,5 (EM VOLUME DE CIMENTO, CAL E AREIA MÉDIA ÚMIDA) PARA ASSENTAMENTO DE ALVENARIA, PREPARO MANUAL. AF_08/2019</v>
          </cell>
          <cell r="C5816" t="str">
            <v>M3</v>
          </cell>
          <cell r="D5816">
            <v>401.79</v>
          </cell>
        </row>
        <row r="5817">
          <cell r="A5817">
            <v>88628</v>
          </cell>
          <cell r="B5817" t="str">
            <v>ARGAMASSA TRAÇO 1:3 (EM VOLUME DE CIMENTO E AREIA MÉDIA ÚMIDA), PREPARO MECÂNICO COM BETONEIRA 400 L. AF_08/2019</v>
          </cell>
          <cell r="C5817" t="str">
            <v>M3</v>
          </cell>
          <cell r="D5817">
            <v>343.91</v>
          </cell>
        </row>
        <row r="5818">
          <cell r="A5818">
            <v>88629</v>
          </cell>
          <cell r="B5818" t="str">
            <v>ARGAMASSA TRAÇO 1:3 (EM VOLUME DE CIMENTO E AREIA MÉDIA ÚMIDA), PREPARO MANUAL. AF_08/2019</v>
          </cell>
          <cell r="C5818" t="str">
            <v>M3</v>
          </cell>
          <cell r="D5818">
            <v>421.61</v>
          </cell>
        </row>
        <row r="5819">
          <cell r="A5819">
            <v>88630</v>
          </cell>
          <cell r="B5819" t="str">
            <v>ARGAMASSA TRAÇO 1:4 (CIMENTO E AREIA MÉDIA), PREPARO MECÂNICO COM BETONEIRA 400 L. AF_08/2014</v>
          </cell>
          <cell r="C5819" t="str">
            <v>M3</v>
          </cell>
          <cell r="D5819">
            <v>291.14</v>
          </cell>
        </row>
        <row r="5820">
          <cell r="A5820">
            <v>88631</v>
          </cell>
          <cell r="B5820" t="str">
            <v>ARGAMASSA TRAÇO 1:4 (EM VOLUME DE CIMENTO E AREIA MÉDIA ÚMIDA), PREPARO MANUAL. AF_08/2019</v>
          </cell>
          <cell r="C5820" t="str">
            <v>M3</v>
          </cell>
          <cell r="D5820">
            <v>377.6</v>
          </cell>
        </row>
        <row r="5821">
          <cell r="A5821">
            <v>88715</v>
          </cell>
          <cell r="B5821" t="str">
            <v>ARGAMASSA TRAÇO 1:2:9 (EM VOLUME DE CIMENTO, CAL E AREIA MÉDIA ÚMIDA) PARA EMBOÇO/MASSA ÚNICA/ASSENTAMENTO DE ALVENARIA DE VEDAÇÃO, PREPARO MECÂNICO COM BETONEIRA 400 L. AF_08/2019</v>
          </cell>
          <cell r="C5821" t="str">
            <v>M3</v>
          </cell>
          <cell r="D5821">
            <v>305.27999999999997</v>
          </cell>
        </row>
        <row r="5822">
          <cell r="A5822">
            <v>95563</v>
          </cell>
          <cell r="B5822" t="str">
            <v>ARGAMASSA TRAÇO 1:1,65 (CIMENTO E AREIA MÉDIA), FCK 20 MPA, PREPARO MECÂNICO COM MISTURADOR DUPLO HORIZONTAL DE ALTA TURBULÊNCIA. AF_11/2016</v>
          </cell>
          <cell r="C5822" t="str">
            <v>M3</v>
          </cell>
          <cell r="D5822">
            <v>525.44000000000005</v>
          </cell>
        </row>
        <row r="5823">
          <cell r="A5823">
            <v>100464</v>
          </cell>
          <cell r="B5823" t="str">
            <v>ARGAMASSA TRAÇO 1:0,5:4,5  (EM VOLUME DE CIMENTO, CAL E AREIA MÉDIA ÚMIDA), PREPARO MECÂNICO COM MISTURADOR DE EIXO HORIZONTAL DE 160 KG. AF_08/2019</v>
          </cell>
          <cell r="C5823" t="str">
            <v>M3</v>
          </cell>
          <cell r="D5823">
            <v>342.93</v>
          </cell>
        </row>
        <row r="5824">
          <cell r="A5824">
            <v>100465</v>
          </cell>
          <cell r="B5824" t="str">
            <v>ARGAMASSA TRAÇO 1:0,5:4,5  (EM VOLUME DE CIMENTO, CAL E AREIA MÉDIA ÚMIDA), PREPARO MECÂNICO COM MISTURADOR DE EIXO HORIZONTAL DE 300 KG. AF_08/2019</v>
          </cell>
          <cell r="C5824" t="str">
            <v>M3</v>
          </cell>
          <cell r="D5824">
            <v>320.02</v>
          </cell>
        </row>
        <row r="5825">
          <cell r="A5825">
            <v>100466</v>
          </cell>
          <cell r="B5825" t="str">
            <v>ARGAMASSA TRAÇO 1:0,5:4,5  (EM VOLUME DE CIMENTO, CAL E AREIA MÉDIA ÚMIDA), PREPARO MECÂNICO COM MISTURADOR DE EIXO HORIZONTAL DE 600 KG. AF_08/2019</v>
          </cell>
          <cell r="C5825" t="str">
            <v>M3</v>
          </cell>
          <cell r="D5825">
            <v>309.62</v>
          </cell>
        </row>
        <row r="5826">
          <cell r="A5826">
            <v>100468</v>
          </cell>
          <cell r="B5826" t="str">
            <v>ARGAMASSA TRAÇO 1:3 (EM VOLUME DE CIMENTO E AREIA MÉDIA ÚMIDA), PREPARO MECÂNICO COM MISTURADOR DE EIXO HORIZONTAL DE 160 KG. AF_08/2019</v>
          </cell>
          <cell r="C5826" t="str">
            <v>M3</v>
          </cell>
          <cell r="D5826">
            <v>422.06</v>
          </cell>
        </row>
        <row r="5827">
          <cell r="A5827">
            <v>100469</v>
          </cell>
          <cell r="B5827" t="str">
            <v>ARGAMASSA TRAÇO 1:3 (EM VOLUME DE CIMENTO E AREIA MÉDIA ÚMIDA), PREPARO MECÂNICO COM MISTURADOR DE EIXO HORIZONTAL DE 300 KG. AF_08/2019</v>
          </cell>
          <cell r="C5827" t="str">
            <v>M3</v>
          </cell>
          <cell r="D5827">
            <v>338.5</v>
          </cell>
        </row>
        <row r="5828">
          <cell r="A5828">
            <v>100470</v>
          </cell>
          <cell r="B5828" t="str">
            <v>ARGAMASSA TRAÇO 1:3 (EM VOLUME DE CIMENTO E AREIA MÉDIA ÚMIDA), PREPARO MECÂNICO COM MISTURADOR DE EIXO HORIZONTAL DE 600 KG. AF_08/2019</v>
          </cell>
          <cell r="C5828" t="str">
            <v>M3</v>
          </cell>
          <cell r="D5828">
            <v>301.07</v>
          </cell>
        </row>
        <row r="5829">
          <cell r="A5829">
            <v>100472</v>
          </cell>
          <cell r="B5829" t="str">
            <v>ARGAMASSA TRAÇO 1:4 (EM VOLUME DE CIMENTO E AREIA MÉDIA ÚMIDA), PREPARO MECÂNICO COM MISTURADOR DE EIXO HORIZONTAL DE 160 KG. AF_08/2019</v>
          </cell>
          <cell r="C5829" t="str">
            <v>M3</v>
          </cell>
          <cell r="D5829">
            <v>332.08</v>
          </cell>
        </row>
        <row r="5830">
          <cell r="A5830">
            <v>100473</v>
          </cell>
          <cell r="B5830" t="str">
            <v>ARGAMASSA TRAÇO 1:4 (EM VOLUME DE CIMENTO E AREIA MÉDIA ÚMIDA), PREPARO MECÂNICO COM MISTURADOR DE EIXO HORIZONTAL DE 300 KG. AF_08/2019</v>
          </cell>
          <cell r="C5830" t="str">
            <v>M3</v>
          </cell>
          <cell r="D5830">
            <v>302.93</v>
          </cell>
        </row>
        <row r="5831">
          <cell r="A5831">
            <v>100474</v>
          </cell>
          <cell r="B5831" t="str">
            <v>ARGAMASSA TRAÇO 1:4 (EM VOLUME DE CIMENTO E AREIA MÉDIA ÚMIDA), PREPARO MECÂNICO COM MISTURADOR DE EIXO HORIZONTAL DE 600 KG. AF_08/2019</v>
          </cell>
          <cell r="C5831" t="str">
            <v>M3</v>
          </cell>
          <cell r="D5831">
            <v>291.25</v>
          </cell>
        </row>
        <row r="5832">
          <cell r="A5832">
            <v>100475</v>
          </cell>
          <cell r="B5832" t="str">
            <v>ARGAMASSA TRAÇO 1:3 (EM VOLUME DE CIMENTO E AREIA MÉDIA ÚMIDA) COM ADIÇÃO DE IMPERMEABILIZANTE, PREPARO MECÂNICO COM BETONEIRA 400 L. AF_08/2019</v>
          </cell>
          <cell r="C5832" t="str">
            <v>M3</v>
          </cell>
          <cell r="D5832">
            <v>436.99</v>
          </cell>
        </row>
        <row r="5833">
          <cell r="A5833">
            <v>100477</v>
          </cell>
          <cell r="B5833" t="str">
            <v>ARGAMASSA TRAÇO 1:3 (EM VOLUME DE CIMENTO E AREIA MÉDIA ÚMIDA) COM ADIÇÃO DE IMPERMEABILIZANTE, PREPARO MECÂNICO COM MISTURADOR DE EIXO HORIZONTAL DE 160 KG. AF_08/2019</v>
          </cell>
          <cell r="C5833" t="str">
            <v>M3</v>
          </cell>
          <cell r="D5833">
            <v>474.38</v>
          </cell>
        </row>
        <row r="5834">
          <cell r="A5834">
            <v>100478</v>
          </cell>
          <cell r="B5834" t="str">
            <v>ARGAMASSA TRAÇO 1:3 (EM VOLUME DE CIMENTO E AREIA MÉDIA ÚMIDA) COM ADIÇÃO DE IMPERMEABILIZANTE, PREPARO MECÂNICO COM MISTURADOR DE EIXO HORIZONTAL DE 300 KG. AF_08/2019</v>
          </cell>
          <cell r="C5834" t="str">
            <v>M3</v>
          </cell>
          <cell r="D5834">
            <v>429.38</v>
          </cell>
        </row>
        <row r="5835">
          <cell r="A5835">
            <v>100479</v>
          </cell>
          <cell r="B5835" t="str">
            <v>ARGAMASSA TRAÇO 1:3 (EM VOLUME DE CIMENTO E AREIA MÉDIA ÚMIDA) COM ADIÇÃO DE IMPERMEABILIZANTE, PREPARO MECÂNICO COM MISTURADOR DE EIXO HORIZONTAL DE 600 KG. AF_08/2019</v>
          </cell>
          <cell r="C5835" t="str">
            <v>M3</v>
          </cell>
          <cell r="D5835">
            <v>421.01</v>
          </cell>
        </row>
        <row r="5836">
          <cell r="A5836">
            <v>100480</v>
          </cell>
          <cell r="B5836" t="str">
            <v>ARGAMASSA TRAÇO 1:3 (EM VOLUME DE CIMENTO E AREIA MÉDIA ÚMIDA) COM ADIÇÃO DE IMPERMEABILIZANTE, PREPARO MANUAL. AF_08/2019</v>
          </cell>
          <cell r="C5836" t="str">
            <v>M3</v>
          </cell>
          <cell r="D5836">
            <v>514.51</v>
          </cell>
        </row>
        <row r="5837">
          <cell r="A5837">
            <v>100481</v>
          </cell>
          <cell r="B5837" t="str">
            <v>ARGAMASSA TRAÇO 1:4 (EM VOLUME DE CIMENTO E AREIA MÉDIA ÚMIDA) COM ADIÇÃO DE IMPERMEABILIZANTE, PREPARO MECÂNICO COM BETONEIRA 400 L. AF_08/2019</v>
          </cell>
          <cell r="C5837" t="str">
            <v>M3</v>
          </cell>
          <cell r="D5837">
            <v>375.74</v>
          </cell>
        </row>
        <row r="5838">
          <cell r="A5838">
            <v>100483</v>
          </cell>
          <cell r="B5838" t="str">
            <v>ARGAMASSA TRAÇO 1:4 (EM VOLUME DE CIMENTO E AREIA MÉDIA ÚMIDA) COM ADIÇÃO DE IMPERMEABILIZANTE, PREPARO MECÂNICO COM MISTURADOR DE EIXO HORIZONTAL DE 160 KG. AF_08/2019</v>
          </cell>
          <cell r="C5838" t="str">
            <v>M3</v>
          </cell>
          <cell r="D5838">
            <v>403.88</v>
          </cell>
        </row>
        <row r="5839">
          <cell r="A5839">
            <v>100484</v>
          </cell>
          <cell r="B5839" t="str">
            <v>ARGAMASSA TRAÇO 1:4 (EM VOLUME DE CIMENTO E AREIA MÉDIA ÚMIDA) COM ADIÇÃO DE IMPERMEABILIZANTE, PREPARO MECÂNICO COM MISTURADOR DE EIXO HORIZONTAL DE 300 KG. AF_08/2019</v>
          </cell>
          <cell r="C5839" t="str">
            <v>M3</v>
          </cell>
          <cell r="D5839">
            <v>375.41</v>
          </cell>
        </row>
        <row r="5840">
          <cell r="A5840">
            <v>100485</v>
          </cell>
          <cell r="B5840" t="str">
            <v>ARGAMASSA TRAÇO 1:4 (EM VOLUME DE CIMENTO E AREIA MÉDIA ÚMIDA) COM ADIÇÃO DE IMPERMEABILIZANTE, PREPARO MECÂNICO COM MISTURADOR DE EIXO HORIZONTAL DE 600 KG. AF_08/2019</v>
          </cell>
          <cell r="C5840" t="str">
            <v>M3</v>
          </cell>
          <cell r="D5840">
            <v>365.13</v>
          </cell>
        </row>
        <row r="5841">
          <cell r="A5841">
            <v>100486</v>
          </cell>
          <cell r="B5841" t="str">
            <v>ARGAMASSA TRAÇO 1:4 (EM VOLUME DE CIMENTO E AREIA MÉDIA ÚMIDA) COM ADIÇÃO DE IMPERMEABILIZANTE, PREPARO MANUAL. AF_08/2019</v>
          </cell>
          <cell r="C5841" t="str">
            <v>M3</v>
          </cell>
          <cell r="D5841">
            <v>455.69</v>
          </cell>
        </row>
        <row r="5842">
          <cell r="A5842">
            <v>100487</v>
          </cell>
          <cell r="B5842" t="str">
            <v>ARGAMASSA TRAÇO 1:2:9 (EM VOLUME DE CIMENTO, CAL E AREIA MÉDIA ÚMIDA) PARA EMBOÇO/MASSA ÚNICA/ASSENTAMENTO DE ALVENARIA DE VEDAÇÃO, PREPARO MECÂNICO COM MISTURADOR DE EIXO HORIZONTAL DE 600 KG. AF_08/2019</v>
          </cell>
          <cell r="C5842" t="str">
            <v>M3</v>
          </cell>
          <cell r="D5842">
            <v>292.29000000000002</v>
          </cell>
        </row>
        <row r="5843">
          <cell r="A5843">
            <v>100488</v>
          </cell>
          <cell r="B5843" t="str">
            <v>ARGAMASSA TRAÇO 1:0,5:4,5 (EM VOLUME DE CIMENTO, CAL E AREIA MÉDIA ÚMIDA), PREPARO MECÂNICO COM BETONEIRA 600 L. AF_08/2019</v>
          </cell>
          <cell r="C5843" t="str">
            <v>M3</v>
          </cell>
          <cell r="D5843">
            <v>323.82</v>
          </cell>
        </row>
        <row r="5844">
          <cell r="A5844">
            <v>100489</v>
          </cell>
          <cell r="B5844" t="str">
            <v>ARGAMASSA TRAÇO 1:3 (EM VOLUME DE CIMENTO E AREIA MÉDIA ÚMIDA), PREPARO MECÂNICO COM BETONEIRA 600 L. AF_08/2019</v>
          </cell>
          <cell r="C5844" t="str">
            <v>M3</v>
          </cell>
          <cell r="D5844">
            <v>344.75</v>
          </cell>
        </row>
        <row r="5845">
          <cell r="A5845">
            <v>100490</v>
          </cell>
          <cell r="B5845" t="str">
            <v>ARGAMASSA TRAÇO 1:4 (EM VOLUME DE CIMENTO E AREIA MÉDIA ÚMIDA), PREPARO MECÂNICO COM BETONEIRA 600 L. AF_08/2019</v>
          </cell>
          <cell r="C5845" t="str">
            <v>M3</v>
          </cell>
          <cell r="D5845">
            <v>302.70999999999998</v>
          </cell>
        </row>
        <row r="5846">
          <cell r="A5846">
            <v>100491</v>
          </cell>
          <cell r="B5846" t="str">
            <v>ARGAMASSA TRAÇO 1:3 (EM VOLUME DE CIMENTO E AREIA MÉDIA ÚMIDA) COM ADIÇÃO DE IMPERMEABILIZANTE, PREPARO MECÂNICO COM BETONEIRA 600 L. AF_08/2019</v>
          </cell>
          <cell r="C5846" t="str">
            <v>M3</v>
          </cell>
          <cell r="D5846">
            <v>438.8</v>
          </cell>
        </row>
        <row r="5847">
          <cell r="A5847">
            <v>100492</v>
          </cell>
          <cell r="B5847" t="str">
            <v>ARGAMASSA TRAÇO 1:4 (EM VOLUME DE CIMENTO E AREIA MÉDIA ÚMIDA) COM ADIÇÃO DE IMPERMEABILIZANTE, PREPARO MECÂNICO COM BETONEIRA 600 L. AF_08/2019</v>
          </cell>
          <cell r="C5847" t="str">
            <v>M3</v>
          </cell>
          <cell r="D5847">
            <v>377.73</v>
          </cell>
        </row>
        <row r="5848">
          <cell r="A5848">
            <v>92121</v>
          </cell>
          <cell r="B5848" t="str">
            <v>PENEIRAMENTO DE AREIA COM PENEIRA ELÉTRICA. AF_11/2015</v>
          </cell>
          <cell r="C5848" t="str">
            <v>M3</v>
          </cell>
          <cell r="D5848">
            <v>20.88</v>
          </cell>
        </row>
        <row r="5849">
          <cell r="A5849">
            <v>92122</v>
          </cell>
          <cell r="B5849" t="str">
            <v>PENEIRAMENTO DE AREIA COM PENEIRA MANUAL. AF_11/2015</v>
          </cell>
          <cell r="C5849" t="str">
            <v>M3</v>
          </cell>
          <cell r="D5849">
            <v>34.770000000000003</v>
          </cell>
        </row>
        <row r="5850">
          <cell r="A5850">
            <v>92123</v>
          </cell>
          <cell r="B5850" t="str">
            <v>ENSACAMENTO DE AREIA. AF_11/2015</v>
          </cell>
          <cell r="C5850" t="str">
            <v>M3</v>
          </cell>
          <cell r="D5850">
            <v>34.520000000000003</v>
          </cell>
        </row>
        <row r="5851">
          <cell r="A5851">
            <v>100195</v>
          </cell>
          <cell r="B5851" t="str">
            <v>TRANSPORTE HORIZONTAL MANUAL, DE SACOS DE 50 KG (UNIDADE: KGXKM). AF_07/2019</v>
          </cell>
          <cell r="C5851" t="str">
            <v>KGXKM</v>
          </cell>
          <cell r="D5851">
            <v>0.53</v>
          </cell>
        </row>
        <row r="5852">
          <cell r="A5852">
            <v>100196</v>
          </cell>
          <cell r="B5852" t="str">
            <v>TRANSPORTE HORIZONTAL MANUAL, DE SACOS DE 30 KG (UNIDADE: KGXKM). AF_07/2019</v>
          </cell>
          <cell r="C5852" t="str">
            <v>KGXKM</v>
          </cell>
          <cell r="D5852">
            <v>0.88</v>
          </cell>
        </row>
        <row r="5853">
          <cell r="A5853">
            <v>100197</v>
          </cell>
          <cell r="B5853" t="str">
            <v>TRANSPORTE HORIZONTAL MANUAL, DE SACOS DE 20 KG (UNIDADE: KGXKM). AF_07/2019</v>
          </cell>
          <cell r="C5853" t="str">
            <v>KGXKM</v>
          </cell>
          <cell r="D5853">
            <v>1.33</v>
          </cell>
        </row>
        <row r="5854">
          <cell r="A5854">
            <v>100198</v>
          </cell>
          <cell r="B5854" t="str">
            <v>TRANSPORTE HORIZONTAL COM CARRINHO PLATAFORMA, DE SACOS DE 50 KG (UNIDADE: KGXKM). AF_07/2019</v>
          </cell>
          <cell r="C5854" t="str">
            <v>KGXKM</v>
          </cell>
          <cell r="D5854">
            <v>0.18</v>
          </cell>
        </row>
        <row r="5855">
          <cell r="A5855">
            <v>100199</v>
          </cell>
          <cell r="B5855" t="str">
            <v>TRANSPORTE HORIZONTAL COM CARRINHO PLATAFORMA, DE SACOS DE 30 KG (UNIDADE: KGXKM). AF_07/2019</v>
          </cell>
          <cell r="C5855" t="str">
            <v>KGXKM</v>
          </cell>
          <cell r="D5855">
            <v>0.22</v>
          </cell>
        </row>
        <row r="5856">
          <cell r="A5856">
            <v>100200</v>
          </cell>
          <cell r="B5856" t="str">
            <v>TRANSPORTE HORIZONTAL COM CARRINHO PLATAFORMA, DE SACOS DE 20 KG (UNIDADE: KGXKM). AF_07/2019</v>
          </cell>
          <cell r="C5856" t="str">
            <v>KGXKM</v>
          </cell>
          <cell r="D5856">
            <v>0.27</v>
          </cell>
        </row>
        <row r="5857">
          <cell r="A5857">
            <v>100201</v>
          </cell>
          <cell r="B5857" t="str">
            <v>TRANSPORTE HORIZONTAL COM CARRINHO DE MÃO, DE SACOS DE 50 KG (UNIDADE: KGXKM). AF_07/2019</v>
          </cell>
          <cell r="C5857" t="str">
            <v>KGXKM</v>
          </cell>
          <cell r="D5857">
            <v>0.54</v>
          </cell>
        </row>
        <row r="5858">
          <cell r="A5858">
            <v>100202</v>
          </cell>
          <cell r="B5858" t="str">
            <v>TRANSPORTE HORIZONTAL COM CARRINHO DE MÃO, DE SACOS DE 30 KG (UNIDADE: KGXKM). AF_07/2019</v>
          </cell>
          <cell r="C5858" t="str">
            <v>KGXKM</v>
          </cell>
          <cell r="D5858">
            <v>0.63</v>
          </cell>
        </row>
        <row r="5859">
          <cell r="A5859">
            <v>100203</v>
          </cell>
          <cell r="B5859" t="str">
            <v>TRANSPORTE HORIZONTAL COM CARRINHO DE MÃO, DE SACOS DE 20 KG (UNIDADE: KGXKM). AF_07/2019</v>
          </cell>
          <cell r="C5859" t="str">
            <v>KGXKM</v>
          </cell>
          <cell r="D5859">
            <v>0.74</v>
          </cell>
        </row>
        <row r="5860">
          <cell r="A5860">
            <v>100204</v>
          </cell>
          <cell r="B5860" t="str">
            <v>TRANSPORTE HORIZONTAL COM MANIPULADOR TELESCÓPICO, DE PÁLETE DE SACOS (UNIDADE: KGXKM). AF_07/2019</v>
          </cell>
          <cell r="C5860" t="str">
            <v>KGXKM</v>
          </cell>
          <cell r="D5860">
            <v>7.0000000000000007E-2</v>
          </cell>
        </row>
        <row r="5861">
          <cell r="A5861">
            <v>100205</v>
          </cell>
          <cell r="B5861" t="str">
            <v>TRANSPORTE HORIZONTAL COM JERICA DE 60 L, DE MASSA/ GRANEL (UNIDADE: M3XKM). AF_07/2019</v>
          </cell>
          <cell r="C5861" t="str">
            <v>M3XKM</v>
          </cell>
          <cell r="D5861">
            <v>990.44</v>
          </cell>
        </row>
        <row r="5862">
          <cell r="A5862">
            <v>100206</v>
          </cell>
          <cell r="B5862" t="str">
            <v>TRANSPORTE HORIZONTAL COM JERICA DE 90 L, DE MASSA/ GRANEL (UNIDADE: M3XKM). AF_07/2019</v>
          </cell>
          <cell r="C5862" t="str">
            <v>M3XKM</v>
          </cell>
          <cell r="D5862">
            <v>715.92</v>
          </cell>
        </row>
        <row r="5863">
          <cell r="A5863">
            <v>100207</v>
          </cell>
          <cell r="B5863" t="str">
            <v>TRANSPORTE HORIZONTAL COM CARREGADEIRA, DE MASSA/ GRANEL (UNIDADE: M3XKM). AF_07/2019</v>
          </cell>
          <cell r="C5863" t="str">
            <v>M3XKM</v>
          </cell>
          <cell r="D5863">
            <v>272.02</v>
          </cell>
        </row>
        <row r="5864">
          <cell r="A5864">
            <v>100208</v>
          </cell>
          <cell r="B5864" t="str">
            <v>TRANSPORTE HORIZONTAL MANUAL, DE BLOCOS VAZADOS DE CONCRETO OU CERÂMICO DE 19X19X39CM (UNIDADE: BLOCOXKM). AF_07/2019</v>
          </cell>
          <cell r="C5864" t="str">
            <v>UNXKM</v>
          </cell>
          <cell r="D5864">
            <v>13.1</v>
          </cell>
        </row>
        <row r="5865">
          <cell r="A5865">
            <v>100209</v>
          </cell>
          <cell r="B5865" t="str">
            <v>TRANSPORTE HORIZONTAL MANUAL, DE BLOCOS CERÂMICOS FURADOS NA HORIZONTAL DE 9X19X19CM (UNIDADE: BLOCOXKM). AF_07/2019</v>
          </cell>
          <cell r="C5865" t="str">
            <v>UNXKM</v>
          </cell>
          <cell r="D5865">
            <v>6.55</v>
          </cell>
        </row>
        <row r="5866">
          <cell r="A5866">
            <v>100210</v>
          </cell>
          <cell r="B5866" t="str">
            <v>TRANSPORTE HORIZONTAL COM CARRINHO DE MÃO, DE BLOCOS VAZADOS DE CONCRETO OU CERÂMICO DE 19X19X39CM (UNIDADE: BLOCOXKM). AF_07/2019</v>
          </cell>
          <cell r="C5866" t="str">
            <v>UNXKM</v>
          </cell>
          <cell r="D5866">
            <v>12.07</v>
          </cell>
        </row>
        <row r="5867">
          <cell r="A5867">
            <v>100211</v>
          </cell>
          <cell r="B5867" t="str">
            <v>TRANSPORTE HORIZONTAL COM CARRINHO DE MÃO, DE BLOCOS CERÂMICOS FURADOS NA HORIZONTAL DE 9X19X19CM (UNIDADE: BLOCOXKM). AF_07/2019</v>
          </cell>
          <cell r="C5867" t="str">
            <v>UNXKM</v>
          </cell>
          <cell r="D5867">
            <v>4.6500000000000004</v>
          </cell>
        </row>
        <row r="5868">
          <cell r="A5868">
            <v>100212</v>
          </cell>
          <cell r="B5868" t="str">
            <v>TRANSPORTE HORIZONTAL COM CARRINHO PLATAFORMA, DE BLOCOS VAZADOS DE CONCRETO OU CERÂMICO DE 19X19X39CM (UNIDADE: BLOCOXKM). AF_07/2019</v>
          </cell>
          <cell r="C5868" t="str">
            <v>UNXKM</v>
          </cell>
          <cell r="D5868">
            <v>5.14</v>
          </cell>
        </row>
        <row r="5869">
          <cell r="A5869">
            <v>100213</v>
          </cell>
          <cell r="B5869" t="str">
            <v>TRANSPORTE HORIZONTAL COM CARRINHO PLATAFORMA, DE BLOCOS CERÂMICOS FURADOS NA HORIZONTAL DE 9X19X19CM (UNIDADE: BLOCOXKM). AF_07/2019</v>
          </cell>
          <cell r="C5869" t="str">
            <v>UNXKM</v>
          </cell>
          <cell r="D5869">
            <v>1.84</v>
          </cell>
        </row>
        <row r="5870">
          <cell r="A5870">
            <v>100214</v>
          </cell>
          <cell r="B5870" t="str">
            <v>TRANSPORTE HORIZONTAL COM CARRINHO MINI PÁLETES, DE BLOCOS VAZADOS DE CONCRETO DE 19X19X39CM (UNIDADE: BLOCOXKM). AF_07/2019</v>
          </cell>
          <cell r="C5870" t="str">
            <v>UNXKM</v>
          </cell>
          <cell r="D5870">
            <v>2.83</v>
          </cell>
        </row>
        <row r="5871">
          <cell r="A5871">
            <v>100215</v>
          </cell>
          <cell r="B5871" t="str">
            <v>TRANSPORTE HORIZONTAL COM CARRINHO MINI PÁLETES, DE BLOCOS CERÂMICOS FURADOS NA VERTICAL DE 19X19X39CM (UNIDADE: BLOCOXKM). AF_07/2019</v>
          </cell>
          <cell r="C5871" t="str">
            <v>UNXKM</v>
          </cell>
          <cell r="D5871">
            <v>2.4300000000000002</v>
          </cell>
        </row>
        <row r="5872">
          <cell r="A5872">
            <v>100216</v>
          </cell>
          <cell r="B5872" t="str">
            <v>TRANSPORTE HORIZONTAL COM CARRINHO MINI PÁLETES, DE BLOCOS CERÂMICOS FURADOS NA HORIZONTAL DE 9X19X19CM (UNIDADE: BLOCOXKM). AF_07/2019</v>
          </cell>
          <cell r="C5872" t="str">
            <v>UNXKM</v>
          </cell>
          <cell r="D5872">
            <v>0.65</v>
          </cell>
        </row>
        <row r="5873">
          <cell r="A5873">
            <v>100217</v>
          </cell>
          <cell r="B5873" t="str">
            <v>TRANSPORTE HORIZONTAL COM MANIPULADOR TELESCÓPICO, DE BLOCOS VAZADOS DE CONCRETO DE 19X19X39CM (UNIDADE: BLOCOXKM). AF_07/2019</v>
          </cell>
          <cell r="C5873" t="str">
            <v>UNXKM</v>
          </cell>
          <cell r="D5873">
            <v>1.92</v>
          </cell>
        </row>
        <row r="5874">
          <cell r="A5874">
            <v>100218</v>
          </cell>
          <cell r="B5874" t="str">
            <v>TRANSPORTE HORIZONTAL COM MANIPULADOR TELESCÓPICO, DE BLOCOS CERÂMICOS FURADOS NA VERTICAL DE 19X19X39CM (UNIDADE: BLOCOXKM). AF_07/2019</v>
          </cell>
          <cell r="C5874" t="str">
            <v>UNXKM</v>
          </cell>
          <cell r="D5874">
            <v>1.3</v>
          </cell>
        </row>
        <row r="5875">
          <cell r="A5875">
            <v>100219</v>
          </cell>
          <cell r="B5875" t="str">
            <v>TRANSPORTE HORIZONTAL COM MANIPULADOR TELESCÓPICO, DE BLOCOS CERÂMICOS FURADOS NA HORIZONTAL DE 9X19X19CM (UNIDADE: BLOCOXKM). AF_07/2019</v>
          </cell>
          <cell r="C5875" t="str">
            <v>UNXKM</v>
          </cell>
          <cell r="D5875">
            <v>0.28999999999999998</v>
          </cell>
        </row>
        <row r="5876">
          <cell r="A5876">
            <v>100220</v>
          </cell>
          <cell r="B5876" t="str">
            <v>TRANSPORTE HORIZONTAL MANUAL, DE CAIXA COM REVESTIMENTO CERÂMICO (UNIDADE: M2XKM). AF_07/2019</v>
          </cell>
          <cell r="C5876" t="str">
            <v>M2XKM</v>
          </cell>
          <cell r="D5876">
            <v>18.82</v>
          </cell>
        </row>
        <row r="5877">
          <cell r="A5877">
            <v>100221</v>
          </cell>
          <cell r="B5877" t="str">
            <v>TRANSPORTE HORIZONTAL COM CARRINHO DE MÃO, DE CAIXA COM REVESTIMENTO CERÂMICO (UNIDADE: M2XKM). AF_07/2019</v>
          </cell>
          <cell r="C5877" t="str">
            <v>M2XKM</v>
          </cell>
          <cell r="D5877">
            <v>21.33</v>
          </cell>
        </row>
        <row r="5878">
          <cell r="A5878">
            <v>100222</v>
          </cell>
          <cell r="B5878" t="str">
            <v>TRANSPORTE HORIZONTAL COM CARRINHO PLATAFORMA, DE CAIXA COM REVESTIMENTO CERÂMICO (UNIDADE: M2XKM). AF_07/2019</v>
          </cell>
          <cell r="C5878" t="str">
            <v>M2XKM</v>
          </cell>
          <cell r="D5878">
            <v>8.08</v>
          </cell>
        </row>
        <row r="5879">
          <cell r="A5879">
            <v>100223</v>
          </cell>
          <cell r="B5879" t="str">
            <v>TRANSPORTE HORIZONTAL COM CARRINHO MINI PÁLETES, DE CAIXA COM REVESTIMENTO CERÂMICO (UNIDADE: M2XKM). AF_07/2019</v>
          </cell>
          <cell r="C5879" t="str">
            <v>M2XKM</v>
          </cell>
          <cell r="D5879">
            <v>3.78</v>
          </cell>
        </row>
        <row r="5880">
          <cell r="A5880">
            <v>100224</v>
          </cell>
          <cell r="B5880" t="str">
            <v>TRANSPORTE HORIZONTAL COM MANIPULADOR TELESCÓPICO, DE CAIXA COM REVESTIMENTO CERÂMICO (UNIDADE: M2XKM). AF_07/2019</v>
          </cell>
          <cell r="C5880" t="str">
            <v>M2XKM</v>
          </cell>
          <cell r="D5880">
            <v>1.92</v>
          </cell>
        </row>
        <row r="5881">
          <cell r="A5881">
            <v>100225</v>
          </cell>
          <cell r="B5881" t="str">
            <v>TRANSPORTE HORIZONTAL MANUAL, DE LATA DE 18 LITROS (UNIDADE: LXKM). AF_07/2019</v>
          </cell>
          <cell r="C5881" t="str">
            <v>LXKM</v>
          </cell>
          <cell r="D5881">
            <v>1.47</v>
          </cell>
        </row>
        <row r="5882">
          <cell r="A5882">
            <v>100226</v>
          </cell>
          <cell r="B5882" t="str">
            <v>TRANSPORTE HORIZONTAL COM CARRINHO PLATAFORMA, DE LATA DE 18 LITROS (UNIDADE: LXKM). AF_07/2019</v>
          </cell>
          <cell r="C5882" t="str">
            <v>LXKM</v>
          </cell>
          <cell r="D5882">
            <v>0.46</v>
          </cell>
        </row>
        <row r="5883">
          <cell r="A5883">
            <v>100227</v>
          </cell>
          <cell r="B5883" t="str">
            <v>TRANSPORTE HORIZONTAL COM CARRINHO RACIONAL, DE LATA DE 18 LITROS (UNIDADE: LXKM). AF_07/2019</v>
          </cell>
          <cell r="C5883" t="str">
            <v>LXKM</v>
          </cell>
          <cell r="D5883">
            <v>0.68</v>
          </cell>
        </row>
        <row r="5884">
          <cell r="A5884">
            <v>100228</v>
          </cell>
          <cell r="B5884" t="str">
            <v>TRANSPORTE HORIZONTAL COM MANIPULADOR TELESCÓPICO, DE LATA DE 18 LITROS (UNIDADE: LXKM). AF_07/2019</v>
          </cell>
          <cell r="C5884" t="str">
            <v>LXKM</v>
          </cell>
          <cell r="D5884">
            <v>0.19</v>
          </cell>
        </row>
        <row r="5885">
          <cell r="A5885">
            <v>100229</v>
          </cell>
          <cell r="B5885" t="str">
            <v>TRANSPORTE VERTICAL MANUAL, 1 PAVIMENTO, DE SACOS DE 50 KG (UNIDADE: KG). AF_07/2019</v>
          </cell>
          <cell r="C5885" t="str">
            <v>KG</v>
          </cell>
          <cell r="D5885">
            <v>0.01</v>
          </cell>
        </row>
        <row r="5886">
          <cell r="A5886">
            <v>100230</v>
          </cell>
          <cell r="B5886" t="str">
            <v>TRANSPORTE VERTICAL MANUAL, 1 PAVIMENTO, DE SACOS DE 30 KG (UNIDADE: KG). AF_07/2019</v>
          </cell>
          <cell r="C5886" t="str">
            <v>KG</v>
          </cell>
          <cell r="D5886">
            <v>0.01</v>
          </cell>
        </row>
        <row r="5887">
          <cell r="A5887">
            <v>100231</v>
          </cell>
          <cell r="B5887" t="str">
            <v>TRANSPORTE VERTICAL MANUAL, 1 PAVIMENTO, DE SACOS DE 20 KG (UNIDADE: KG). AF_07/2019</v>
          </cell>
          <cell r="C5887" t="str">
            <v>KG</v>
          </cell>
          <cell r="D5887">
            <v>0.02</v>
          </cell>
        </row>
        <row r="5888">
          <cell r="A5888">
            <v>100232</v>
          </cell>
          <cell r="B5888" t="str">
            <v>TRANSPORTE VERTICAL MANUAL, 1 PAVIMENTO, DE BLOCOS VAZADOS DE CONCRETO OU CERÂMICO DE 19X19X39CM (UNIDADE: BLOCO). AF_07/2019</v>
          </cell>
          <cell r="C5888" t="str">
            <v>UN</v>
          </cell>
          <cell r="D5888">
            <v>0.24</v>
          </cell>
        </row>
        <row r="5889">
          <cell r="A5889">
            <v>100233</v>
          </cell>
          <cell r="B5889" t="str">
            <v>TRANSPORTE VERTICAL MANUAL, 1 PAVIMENTO, DE BLOCOS CERÂMICOS FURADOS NA HORIZONTAL DE 9X19X19CM (UNIDADE: BLOCO). AF_07/2019</v>
          </cell>
          <cell r="C5889" t="str">
            <v>UN</v>
          </cell>
          <cell r="D5889">
            <v>0.12</v>
          </cell>
        </row>
        <row r="5890">
          <cell r="A5890">
            <v>100234</v>
          </cell>
          <cell r="B5890" t="str">
            <v>TRANSPORTE VERTICAL MANUAL, 1 PAVIMENTO, DE CAIXA COM REVESTIMENTO CERÂMICO (UNIDADE: M2). AF_07/2019</v>
          </cell>
          <cell r="C5890" t="str">
            <v>M2</v>
          </cell>
          <cell r="D5890">
            <v>0.37</v>
          </cell>
        </row>
        <row r="5891">
          <cell r="A5891">
            <v>100235</v>
          </cell>
          <cell r="B5891" t="str">
            <v>TRANSPORTE VERTICAL MANUAL, 1 PAVIMENTO, DE LATA DE 18 LITROS (UNIDADE: L). AF_07/2019</v>
          </cell>
          <cell r="C5891" t="str">
            <v>L</v>
          </cell>
          <cell r="D5891">
            <v>0.02</v>
          </cell>
        </row>
        <row r="5892">
          <cell r="A5892">
            <v>100236</v>
          </cell>
          <cell r="B5892" t="str">
            <v>TRANSPORTE HORIZONTAL MANUAL, DE TUBO DE PVC SOLDÁVEL COM DIÂMETRO MENOR OU IGUAL A 60 MM (UNIDADE: MXKM). AF_07/2019</v>
          </cell>
          <cell r="C5892" t="str">
            <v>MXKM</v>
          </cell>
          <cell r="D5892">
            <v>1.87</v>
          </cell>
        </row>
        <row r="5893">
          <cell r="A5893">
            <v>100237</v>
          </cell>
          <cell r="B5893" t="str">
            <v>TRANSPORTE HORIZONTAL MANUAL, DE TUBO DE PVC SOLDÁVEL COM DIÂMETRO MAIOR QUE 60 MM E MENOR OU IGUAL A 85 MM (UNIDADE: MXKM). AF_07/2019</v>
          </cell>
          <cell r="C5893" t="str">
            <v>MXKM</v>
          </cell>
          <cell r="D5893">
            <v>2.25</v>
          </cell>
        </row>
        <row r="5894">
          <cell r="A5894">
            <v>100238</v>
          </cell>
          <cell r="B5894" t="str">
            <v>TRANSPORTE HORIZONTAL MANUAL, DE TUBO DE CPVC COM DIÂMETRO MENOR OU IGUAL A 73 MM (UNIDADE: MXKM). AF_07/2019</v>
          </cell>
          <cell r="C5894" t="str">
            <v>MXKM</v>
          </cell>
          <cell r="D5894">
            <v>3.6</v>
          </cell>
        </row>
        <row r="5895">
          <cell r="A5895">
            <v>100239</v>
          </cell>
          <cell r="B5895" t="str">
            <v>TRANSPORTE HORIZONTAL MANUAL, DE TUBO DE CPVC COM DIÂMETRO MAIOR QUE 73 MM E MENOR OU IGUAL A 89 MM (UNIDADE: MXKM). AF_07/2019</v>
          </cell>
          <cell r="C5895" t="str">
            <v>MXKM</v>
          </cell>
          <cell r="D5895">
            <v>4.5</v>
          </cell>
        </row>
        <row r="5896">
          <cell r="A5896">
            <v>100240</v>
          </cell>
          <cell r="B5896" t="str">
            <v>TRANSPORTE HORIZONTAL MANUAL, DE TUBO DE PPR - PN12 OU PN25 - COM DIÂMETRO MENOR OU IGUAL A 50 MM (UNIDADE: MXKM). AF_07/2019</v>
          </cell>
          <cell r="C5896" t="str">
            <v>MXKM</v>
          </cell>
          <cell r="D5896">
            <v>2.7</v>
          </cell>
        </row>
        <row r="5897">
          <cell r="A5897">
            <v>100241</v>
          </cell>
          <cell r="B5897" t="str">
            <v>TRANSPORTE HORIZONTAL MANUAL, DE TUBO DE PPR - PN12 OU PN25 - COM DIÂMETRO MAIOR QUE 50 MM E MENOR OU IGUAL A 75 MM (UNIDADE: MXKM). AF_07/2019</v>
          </cell>
          <cell r="C5897" t="str">
            <v>MXKM</v>
          </cell>
          <cell r="D5897">
            <v>4.5</v>
          </cell>
        </row>
        <row r="5898">
          <cell r="A5898">
            <v>100242</v>
          </cell>
          <cell r="B5898" t="str">
            <v>TRANSPORTE HORIZONTAL MANUAL, DE TUBO DE PPR - PN12 OU PN25 - COM DIÂMETRO MAIOR QUE 75 MM E MENOR OU IGUAL A 110 MM (UNIDADE: MXKM). AF_07/2019</v>
          </cell>
          <cell r="C5898" t="str">
            <v>MXKM</v>
          </cell>
          <cell r="D5898">
            <v>13.3</v>
          </cell>
        </row>
        <row r="5899">
          <cell r="A5899">
            <v>100243</v>
          </cell>
          <cell r="B5899" t="str">
            <v>TRANSPORTE HORIZONTAL MANUAL, DE TUBO DE COBRE - CLASSE E - COM DIÂMETRO MENOR OU IGUAL A 54 MM (UNIDADE: MXKM). AF_07/2019</v>
          </cell>
          <cell r="C5899" t="str">
            <v>MXKM</v>
          </cell>
          <cell r="D5899">
            <v>2.16</v>
          </cell>
        </row>
        <row r="5900">
          <cell r="A5900">
            <v>100244</v>
          </cell>
          <cell r="B5900" t="str">
            <v>TRANSPORTE HORIZONTAL MANUAL, DE TUBO DE COBRE - CLASSE E - COM DIÂMETRO MAIOR QUE 54 MM E MENOR OU IGUAL A 79 MM (UNIDADE: MXKM). AF_07/2019</v>
          </cell>
          <cell r="C5900" t="str">
            <v>MXKM</v>
          </cell>
          <cell r="D5900">
            <v>2.7</v>
          </cell>
        </row>
        <row r="5901">
          <cell r="A5901">
            <v>100245</v>
          </cell>
          <cell r="B5901" t="str">
            <v>TRANSPORTE HORIZONTAL MANUAL, DE TUBO DE COBRE - CLASSE E - COM DIÂMETRO MAIOR QUE 79 MM E MENOR OU IGUAL A 104 MM (UNIDADE: MXKM). AF_07/2019</v>
          </cell>
          <cell r="C5901" t="str">
            <v>MXKM</v>
          </cell>
          <cell r="D5901">
            <v>5.4</v>
          </cell>
        </row>
        <row r="5902">
          <cell r="A5902">
            <v>100246</v>
          </cell>
          <cell r="B5902" t="str">
            <v>TRANSPORTE HORIZONTAL MANUAL, DE TUBO DE PVC SÉRIE NORMAL - ESGOTO PREDIAL, OU REFORÇADO PARA ESGOTO OU ÁGUAS PLUVIAIS PREDIAL, COM DIÂMETRO MENOR OU IGUAL A 75 MM (UNIDADE: MXKM). AF_07/2019</v>
          </cell>
          <cell r="C5902" t="str">
            <v>MXKM</v>
          </cell>
          <cell r="D5902">
            <v>1.8</v>
          </cell>
        </row>
        <row r="5903">
          <cell r="A5903">
            <v>100247</v>
          </cell>
          <cell r="B5903" t="str">
            <v>TRANSPORTE HORIZONTAL MANUAL, DE TUBO DE PVC SÉRIE NORMAL - ESGOTO PREDIAL, OU REFORÇADO PARA ESGOTO OU ÁGUAS PLUVIAIS PREDIAL, COM DIÂMETRO MAIOR QUE 75 MM E MENOR OU IGUAL A 100 MM (UNIDADE: MXKM). AF_07/2019</v>
          </cell>
          <cell r="C5903" t="str">
            <v>MXKM</v>
          </cell>
          <cell r="D5903">
            <v>2.25</v>
          </cell>
        </row>
        <row r="5904">
          <cell r="A5904">
            <v>100248</v>
          </cell>
          <cell r="B5904" t="str">
            <v>TRANSPORTE HORIZONTAL MANUAL, DE TUBO DE PVC SÉRIE NORMAL - ESGOTO PREDIAL, OU REFORÇADO PARA ESGOTO OU ÁGUAS PLUVIAIS PREDIAL, COM DIÂMETRO MAIOR QUE 100 MM E MENOR OU IGUAL A 150 MM (UNIDADE: MXKM). AF_07/2019</v>
          </cell>
          <cell r="C5904" t="str">
            <v>MXKM</v>
          </cell>
          <cell r="D5904">
            <v>8.8699999999999992</v>
          </cell>
        </row>
        <row r="5905">
          <cell r="A5905">
            <v>100249</v>
          </cell>
          <cell r="B5905" t="str">
            <v>TRANSPORTE HORIZONTAL MANUAL, DE TUBO DE AÇO CARBONO LEVE OU MÉDIO, PRETO OU GALVANIZADO, COM DIÂMETRO MENOR OU IGUAL A 20 MM (UNIDADE: MXKM). AF_07/2019</v>
          </cell>
          <cell r="C5905" t="str">
            <v>MXKM</v>
          </cell>
          <cell r="D5905">
            <v>1.8</v>
          </cell>
        </row>
        <row r="5906">
          <cell r="A5906">
            <v>100250</v>
          </cell>
          <cell r="B5906" t="str">
            <v>TRANSPORTE HORIZONTAL MANUAL, DE TUBO DE AÇO CARBONO LEVE OU MÉDIO, PRETO OU GALVANIZADO, COM DIÂMETRO MAIOR QUE 20 MM E MENOR OU IGUAL A 32 MM (UNIDADE: MXKM). AF_07/2019</v>
          </cell>
          <cell r="C5906" t="str">
            <v>MXKM</v>
          </cell>
          <cell r="D5906">
            <v>3</v>
          </cell>
        </row>
        <row r="5907">
          <cell r="A5907">
            <v>100251</v>
          </cell>
          <cell r="B5907" t="str">
            <v>TRANSPORTE HORIZONTAL MANUAL, DE TUBO DE AÇO CARBONO LEVE OU MÉDIO, PRETO OU GALVANIZADO, COM DIÂMETRO MAIOR QUE 32 MM E MENOR OU IGUAL A 65 MM (UNIDADE: MXKM). AF_07/2019</v>
          </cell>
          <cell r="C5907" t="str">
            <v>MXKM</v>
          </cell>
          <cell r="D5907">
            <v>8.8699999999999992</v>
          </cell>
        </row>
        <row r="5908">
          <cell r="A5908">
            <v>100252</v>
          </cell>
          <cell r="B5908" t="str">
            <v>TRANSPORTE HORIZONTAL MANUAL, DE TUBO DE AÇO CARBONO LEVE OU MÉDIO, PRETO OU GALVANIZADO, COM DIÂMETRO MAIOR QUE 65 MM E MENOR OU IGUAL A 90 MM (UNIDADE: MXKM). AF_07/2019</v>
          </cell>
          <cell r="C5908" t="str">
            <v>MXKM</v>
          </cell>
          <cell r="D5908">
            <v>13.3</v>
          </cell>
        </row>
        <row r="5909">
          <cell r="A5909">
            <v>100253</v>
          </cell>
          <cell r="B5909" t="str">
            <v>TRANSPORTE HORIZONTAL MANUAL, DE TUBO DE AÇO CARBONO LEVE OU MÉDIO, PRETO OU GALVANIZADO, COM DIÂMETRO MAIOR QUE 90 MM E MENOR OU IGUAL A 125 MM (UNIDADE: MXKM). AF_07/2019</v>
          </cell>
          <cell r="C5909" t="str">
            <v>MXKM</v>
          </cell>
          <cell r="D5909">
            <v>17.739999999999998</v>
          </cell>
        </row>
        <row r="5910">
          <cell r="A5910">
            <v>100254</v>
          </cell>
          <cell r="B5910" t="str">
            <v>TRANSPORTE HORIZONTAL MANUAL, DE TUBO DE AÇO CARBONO LEVE OU MÉDIO, PRETO OU GALVANIZADO, COM DIÂMETRO MAIOR QUE 125 MM E MENOR OU IGUAL A 150 MM (UNIDADE: MXKM). AF_07/2019</v>
          </cell>
          <cell r="C5910" t="str">
            <v>MXKM</v>
          </cell>
          <cell r="D5910">
            <v>26.61</v>
          </cell>
        </row>
        <row r="5911">
          <cell r="A5911">
            <v>100255</v>
          </cell>
          <cell r="B5911" t="str">
            <v>TRANSPORTE HORIZONTAL MANUAL, DE TÁBUAS DE MADEIRA COM SEÇÃO TRANSVERSAL DE 2,5 X 25 CM E 2,5 X 30 CM (UNIDADE: MXKM). AF_07/2019</v>
          </cell>
          <cell r="C5911" t="str">
            <v>MXKM</v>
          </cell>
          <cell r="D5911">
            <v>9</v>
          </cell>
        </row>
        <row r="5912">
          <cell r="A5912">
            <v>100256</v>
          </cell>
          <cell r="B5912" t="str">
            <v>TRANSPORTE HORIZONTAL MANUAL, DE CAIBROS DE MADEIRA COM SEÇÃO TRANSVERSAL DE 7,5 X 6 CM E 6 X 8 CM (UNIDADE: MXKM). AF_07/2019</v>
          </cell>
          <cell r="C5912" t="str">
            <v>MXKM</v>
          </cell>
          <cell r="D5912">
            <v>6</v>
          </cell>
        </row>
        <row r="5913">
          <cell r="A5913">
            <v>100257</v>
          </cell>
          <cell r="B5913" t="str">
            <v>TRANSPORTE HORIZONTAL MANUAL, DE RIPAS DE MADEIRA COM SEÇÃO TRANSVERSAL DE 1 X 5 CM E 2 X 5 CM (UNIDADE: MXKM). AF_07/2019</v>
          </cell>
          <cell r="C5913" t="str">
            <v>MXKM</v>
          </cell>
          <cell r="D5913">
            <v>3.6</v>
          </cell>
        </row>
        <row r="5914">
          <cell r="A5914">
            <v>100258</v>
          </cell>
          <cell r="B5914" t="str">
            <v>TRANSPORTE HORIZONTAL MANUAL, DE VIGAS DE MADEIRA COM SEÇÃO TRANSVERSAL DE 5 X 12 CM (UNIDADE: MXKM). AF_07/2019</v>
          </cell>
          <cell r="C5914" t="str">
            <v>MXKM</v>
          </cell>
          <cell r="D5914">
            <v>9</v>
          </cell>
        </row>
        <row r="5915">
          <cell r="A5915">
            <v>100259</v>
          </cell>
          <cell r="B5915" t="str">
            <v>TRANSPORTE HORIZONTAL MANUAL, DE VIGAS DE MADEIRA COM SEÇÃO TRANSVERSAL DE 6 X 16 CM (UNIDADE: MXKM). AF_07/2019</v>
          </cell>
          <cell r="C5915" t="str">
            <v>MXKM</v>
          </cell>
          <cell r="D5915">
            <v>17.739999999999998</v>
          </cell>
        </row>
        <row r="5916">
          <cell r="A5916">
            <v>100260</v>
          </cell>
          <cell r="B5916" t="str">
            <v>TRANSPORTE HORIZONTAL MANUAL, DE VERGALHÕES DE AÇO COM DIÂMETRO DE 5 MM (UNIDADE: KGXKM). AF_07/2019</v>
          </cell>
          <cell r="C5916" t="str">
            <v>KGXKM</v>
          </cell>
          <cell r="D5916">
            <v>5.84</v>
          </cell>
        </row>
        <row r="5917">
          <cell r="A5917">
            <v>100261</v>
          </cell>
          <cell r="B5917" t="str">
            <v>TRANSPORTE HORIZONTAL MANUAL, DE VERGALHÕES DE AÇO COM DIÂMETRO DE 6,3 MM (UNIDADE: KGXKM). AF_07/2019</v>
          </cell>
          <cell r="C5917" t="str">
            <v>KGXKM</v>
          </cell>
          <cell r="D5917">
            <v>3.67</v>
          </cell>
        </row>
        <row r="5918">
          <cell r="A5918">
            <v>100262</v>
          </cell>
          <cell r="B5918" t="str">
            <v>TRANSPORTE HORIZONTAL MANUAL, DE VERGALHÕES DE AÇO COM DIÂMETRO DE 8 MM (UNIDADE: KGXKM). AF_07/2019</v>
          </cell>
          <cell r="C5918" t="str">
            <v>KGXKM</v>
          </cell>
          <cell r="D5918">
            <v>2.27</v>
          </cell>
        </row>
        <row r="5919">
          <cell r="A5919">
            <v>100263</v>
          </cell>
          <cell r="B5919" t="str">
            <v>TRANSPORTE HORIZONTAL MANUAL, DE VERGALHÕES DE AÇO COM DIÂMETRO DE 10 MM; 12,5 MM; 16 MM; 20 MM; 25 MM OU 32 MM (UNIDADE: KGXKM). AF_07/2019</v>
          </cell>
          <cell r="C5919" t="str">
            <v>KGXKM</v>
          </cell>
          <cell r="D5919">
            <v>1.46</v>
          </cell>
        </row>
        <row r="5920">
          <cell r="A5920">
            <v>100264</v>
          </cell>
          <cell r="B5920" t="str">
            <v>TRANSPORTE HORIZONTAL MANUAL, DE JANELA (UNIDADE: M2XKM). AF_07/2019</v>
          </cell>
          <cell r="C5920" t="str">
            <v>M2XKM</v>
          </cell>
          <cell r="D5920">
            <v>26.57</v>
          </cell>
        </row>
        <row r="5921">
          <cell r="A5921">
            <v>100265</v>
          </cell>
          <cell r="B5921" t="str">
            <v>TRANSPORTE VERTICAL MANUAL, 1 PAVIMENTO, DE JANELA (UNIDADE: M2). AF_07/2019</v>
          </cell>
          <cell r="C5921" t="str">
            <v>M2</v>
          </cell>
          <cell r="D5921">
            <v>0.55000000000000004</v>
          </cell>
        </row>
        <row r="5922">
          <cell r="A5922">
            <v>100266</v>
          </cell>
          <cell r="B5922" t="str">
            <v>TRANSPORTE HORIZONTAL MANUAL, DE PORTA (UNIDADE: UNIDXKM). AF_07/2019</v>
          </cell>
          <cell r="C5922" t="str">
            <v>UNXKM</v>
          </cell>
          <cell r="D5922">
            <v>56.47</v>
          </cell>
        </row>
        <row r="5923">
          <cell r="A5923">
            <v>100267</v>
          </cell>
          <cell r="B5923" t="str">
            <v>TRANSPORTE VERTICAL MANUAL, 1 PAVIMENTO, DE PORTA (UNIDADE: UNID). AF_07/2019</v>
          </cell>
          <cell r="C5923" t="str">
            <v>UN</v>
          </cell>
          <cell r="D5923">
            <v>1.1100000000000001</v>
          </cell>
        </row>
        <row r="5924">
          <cell r="A5924">
            <v>100268</v>
          </cell>
          <cell r="B5924" t="str">
            <v>TRANSPORTE HORIZONTAL MANUAL, DE BANCADA DE MÁRMORE OU GRANITO PARA COZINHA/LAVATÓRIO OU MÁRMORE SINTÉTICO COM CUBA INTEGRADA (UNIDADE: UNIDXKM). AF_07/2019</v>
          </cell>
          <cell r="C5924" t="str">
            <v>UNXKM</v>
          </cell>
          <cell r="D5924">
            <v>56.47</v>
          </cell>
        </row>
        <row r="5925">
          <cell r="A5925">
            <v>100269</v>
          </cell>
          <cell r="B5925" t="str">
            <v>TRANSPORTE VERTICAL, BANCADA DE MÁRMORE OU GRANITO PARA COZINHA/LAVATÓRIO OU MÁRMORE SINTÉTICO COM CUBA INTEGRADA, MANUAL, 1 PAVIMENTO, (UNIDADE: UNID). AF_07/2019</v>
          </cell>
          <cell r="C5925" t="str">
            <v>UN</v>
          </cell>
          <cell r="D5925">
            <v>1.1100000000000001</v>
          </cell>
        </row>
        <row r="5926">
          <cell r="A5926">
            <v>100270</v>
          </cell>
          <cell r="B5926" t="str">
            <v>TRANSPORTE HORIZONTAL COM CARRINHO PLATAFORMA, DE BANCADA DE MÁRMORE OU GRANITO PARA COZINHA/LAVATÓRIO OU MÁRMORE SINTÉTICO COM CUBA INTEGRADA (UNIDADE: UNIDXKM). AF_07/2019</v>
          </cell>
          <cell r="C5926" t="str">
            <v>UNXKM</v>
          </cell>
          <cell r="D5926">
            <v>42.33</v>
          </cell>
        </row>
        <row r="5927">
          <cell r="A5927">
            <v>100271</v>
          </cell>
          <cell r="B5927" t="str">
            <v>TRANSPORTE HORIZONTAL MANUAL, DE VIDRO (UNIDADE: M2XKM). AF_07/2019</v>
          </cell>
          <cell r="C5927" t="str">
            <v>M2XKM</v>
          </cell>
          <cell r="D5927">
            <v>42.35</v>
          </cell>
        </row>
        <row r="5928">
          <cell r="A5928">
            <v>100272</v>
          </cell>
          <cell r="B5928" t="str">
            <v>TRANSPORTE VERTICAL MANUAL, 1 PAVIMENTO, DE VIDRO (UNIDADE: M2). AF_07/2019</v>
          </cell>
          <cell r="C5928" t="str">
            <v>M2</v>
          </cell>
          <cell r="D5928">
            <v>0.83</v>
          </cell>
        </row>
        <row r="5929">
          <cell r="A5929">
            <v>100273</v>
          </cell>
          <cell r="B5929" t="str">
            <v>TRANSPORTE HORIZONTAL MANUAL, DE TELA DE AÇO (UNIDADE: KGXKM). AF_07/2019</v>
          </cell>
          <cell r="C5929" t="str">
            <v>KGXKM</v>
          </cell>
          <cell r="D5929">
            <v>2.2000000000000002</v>
          </cell>
        </row>
        <row r="5930">
          <cell r="A5930">
            <v>100274</v>
          </cell>
          <cell r="B5930" t="str">
            <v>TRANSPORTE HORIZONTAL MANUAL, DE COMPENSADO DE MADEIRA (UNIDADE: M2XKM). AF_07/2019</v>
          </cell>
          <cell r="C5930" t="str">
            <v>M2XKM</v>
          </cell>
          <cell r="D5930">
            <v>18.829999999999998</v>
          </cell>
        </row>
        <row r="5931">
          <cell r="A5931">
            <v>100275</v>
          </cell>
          <cell r="B5931" t="str">
            <v>TRANSPORTE HORIZONTAL MANUAL, DE TELHA TERMOACÚSTICA OU TELHA DE AÇO ZINCADO (UNIDADE: M2XKM). AF_07/2019</v>
          </cell>
          <cell r="C5931" t="str">
            <v>M2XKM</v>
          </cell>
          <cell r="D5931">
            <v>12.17</v>
          </cell>
        </row>
        <row r="5932">
          <cell r="A5932">
            <v>100276</v>
          </cell>
          <cell r="B5932" t="str">
            <v>TRANSPORTE HORIZONTAL MANUAL, DE TELHA DE FIBROCIMENTO OU TELHA ESTRUTURAL DE FIBROCIMENTO, CANALETE 90 OU KALHETÃO (UNIDADE: M2XKM). AF_07/2019</v>
          </cell>
          <cell r="C5932" t="str">
            <v>M2XKM</v>
          </cell>
          <cell r="D5932">
            <v>22.22</v>
          </cell>
        </row>
        <row r="5933">
          <cell r="A5933">
            <v>100277</v>
          </cell>
          <cell r="B5933" t="str">
            <v>TRANSPORTE HORIZONTAL COM MANIPULADOR TELESCÓPICO, DE TELHAS TERMOACÚSTICAS, FIBROCIMENTO, AÇO ZINCADO, FIBROCIMENTO ESTRUTURAL, CANALETE 90 OU KALHETÃO (UNIDADE: M2XKM). AF_07/2019</v>
          </cell>
          <cell r="C5933" t="str">
            <v>M2XKM</v>
          </cell>
          <cell r="D5933">
            <v>1.22</v>
          </cell>
        </row>
        <row r="5934">
          <cell r="A5934">
            <v>100278</v>
          </cell>
          <cell r="B5934" t="str">
            <v>TRANSPORTE HORIZONTAL MANUAL, DE BACIA SANITÁRIA, CAIXA ACOPLADA, TANQUE OU PIA (UNIDADE: UNIDXKM). AF_07/2019</v>
          </cell>
          <cell r="C5934" t="str">
            <v>UNXKM</v>
          </cell>
          <cell r="D5934">
            <v>27.01</v>
          </cell>
        </row>
        <row r="5935">
          <cell r="A5935">
            <v>100279</v>
          </cell>
          <cell r="B5935" t="str">
            <v>TRANSPORTE VERTICAL MANUAL, 1 PAVIMENTO, DE BACIA SANITÁRIA, CAIXA ACOPLADA, TANQUE OU PIA (UNIDADE: UNID). AF_07/2019</v>
          </cell>
          <cell r="C5935" t="str">
            <v>UN</v>
          </cell>
          <cell r="D5935">
            <v>0.52</v>
          </cell>
        </row>
        <row r="5936">
          <cell r="A5936">
            <v>100280</v>
          </cell>
          <cell r="B5936" t="str">
            <v>TRANSPORTE HORIZONTAL COM CARRINHO PLATAFORMA, DE BACIA SANITÁRIA, CAIXA ACOPLADA, TANQUE OU PIA (UNIDADE: UNIDXKM). AF_07/2019</v>
          </cell>
          <cell r="C5936" t="str">
            <v>UNXKM</v>
          </cell>
          <cell r="D5936">
            <v>12.4</v>
          </cell>
        </row>
        <row r="5937">
          <cell r="A5937">
            <v>100281</v>
          </cell>
          <cell r="B5937" t="str">
            <v>TRANSPORTE HORIZONTAL COM MANIPULADOR TELESCÓPICO, DE BACIA SANITÁRIA, CAIXA ACOPLADA, TANQUE OU PIA (UNIDADE: UNIDXKM). AF_07/2019</v>
          </cell>
          <cell r="C5937" t="str">
            <v>UNXKM</v>
          </cell>
          <cell r="D5937">
            <v>2.34</v>
          </cell>
        </row>
        <row r="5938">
          <cell r="A5938">
            <v>100282</v>
          </cell>
          <cell r="B5938" t="str">
            <v>TRANSPORTE HORIZONTAL MANUAL, DE TELHA DE CONCRETO OU CERÂMICA (UNIDADE: M2XKM). AF_07/2019</v>
          </cell>
          <cell r="C5938" t="str">
            <v>M2XKM</v>
          </cell>
          <cell r="D5938">
            <v>105.8</v>
          </cell>
        </row>
        <row r="5939">
          <cell r="A5939">
            <v>100283</v>
          </cell>
          <cell r="B5939" t="str">
            <v>TRANSPORTE HORIZONTAL COM CARRINHO PLATAFORMA, DE TELHA DE CONCRETO OU CERÂMICA (UNIDADE: M2XKM). AF_07/2019</v>
          </cell>
          <cell r="C5939" t="str">
            <v>M2XKM</v>
          </cell>
          <cell r="D5939">
            <v>17.09</v>
          </cell>
        </row>
        <row r="5940">
          <cell r="A5940">
            <v>100284</v>
          </cell>
          <cell r="B5940" t="str">
            <v>TRANSPORTE HORIZONTAL COM MANIPULADOR TELESCÓPICO, DE TELHA DE CONCRETO OU CERÂMICA (UNIDADE: M2XKM). AF_07/2019</v>
          </cell>
          <cell r="C5940" t="str">
            <v>M2XKM</v>
          </cell>
          <cell r="D5940">
            <v>6.85</v>
          </cell>
        </row>
        <row r="5941">
          <cell r="A5941">
            <v>100285</v>
          </cell>
          <cell r="B5941" t="str">
            <v>TRANSPORTE HORIZONTAL MANUAL, DE BARRAMENTO BLINDADO (UNIDADE: MXKM). AF_07/2019</v>
          </cell>
          <cell r="C5941" t="str">
            <v>MXKM</v>
          </cell>
          <cell r="D5941">
            <v>28.42</v>
          </cell>
        </row>
        <row r="5942">
          <cell r="A5942">
            <v>100286</v>
          </cell>
          <cell r="B5942" t="str">
            <v>TRANSPORTE HORIZONTAL COM CARRINHO PLATAFORMA, DE BARRAMENTO BLINDADO (UNIDADE: MXKM). AF_07/2019</v>
          </cell>
          <cell r="C5942" t="str">
            <v>MXKM</v>
          </cell>
          <cell r="D5942">
            <v>9.26</v>
          </cell>
        </row>
        <row r="5943">
          <cell r="A5943">
            <v>100287</v>
          </cell>
          <cell r="B5943" t="str">
            <v>TRANSPORTE HORIZONTAL MANUAL, DE CALHA QUADRADA NÚMERO 24  CORTE 33 (UNIDADE: MXKM). AF_07/2019</v>
          </cell>
          <cell r="C5943" t="str">
            <v>MXKM</v>
          </cell>
          <cell r="D5943">
            <v>8.8699999999999992</v>
          </cell>
        </row>
        <row r="5944">
          <cell r="A5944">
            <v>84117</v>
          </cell>
          <cell r="B5944" t="str">
            <v>RASPAGEM / CALAFETACAO TACOS MADEIRA 1 DEMAO CERA</v>
          </cell>
          <cell r="C5944" t="str">
            <v>M2</v>
          </cell>
          <cell r="D5944">
            <v>17.57</v>
          </cell>
        </row>
        <row r="5945">
          <cell r="A5945">
            <v>84120</v>
          </cell>
          <cell r="B5945" t="str">
            <v>ENCERAMENTO MANUAL EM MADEIRA - 3 DEMAOS</v>
          </cell>
          <cell r="C5945" t="str">
            <v>M2</v>
          </cell>
          <cell r="D5945">
            <v>12.41</v>
          </cell>
        </row>
        <row r="5946">
          <cell r="A5946">
            <v>99802</v>
          </cell>
          <cell r="B5946" t="str">
            <v>LIMPEZA DE PISO CERÂMICO OU PORCELANATO COM VASSOURA A SECO. AF_04/2019</v>
          </cell>
          <cell r="C5946" t="str">
            <v>M2</v>
          </cell>
          <cell r="D5946">
            <v>0.36</v>
          </cell>
        </row>
        <row r="5947">
          <cell r="A5947">
            <v>99803</v>
          </cell>
          <cell r="B5947" t="str">
            <v>LIMPEZA DE PISO CERÂMICO OU PORCELANATO COM PANO ÚMIDO. AF_04/2019</v>
          </cell>
          <cell r="C5947" t="str">
            <v>M2</v>
          </cell>
          <cell r="D5947">
            <v>1.4</v>
          </cell>
        </row>
        <row r="5948">
          <cell r="A5948">
            <v>99805</v>
          </cell>
          <cell r="B5948" t="str">
            <v>LIMPEZA DE PISO CERÂMICO OU COM PEDRAS RÚSTICAS UTILIZANDO ÁCIDO MURIÁTICO. AF_04/2019</v>
          </cell>
          <cell r="C5948" t="str">
            <v>M2</v>
          </cell>
          <cell r="D5948">
            <v>7.33</v>
          </cell>
        </row>
        <row r="5949">
          <cell r="A5949">
            <v>99806</v>
          </cell>
          <cell r="B5949" t="str">
            <v>LIMPEZA DE REVESTIMENTO CERÂMICO EM PAREDE COM PANO ÚMIDO AF_04/2019</v>
          </cell>
          <cell r="C5949" t="str">
            <v>M2</v>
          </cell>
          <cell r="D5949">
            <v>0.57999999999999996</v>
          </cell>
        </row>
        <row r="5950">
          <cell r="A5950">
            <v>99808</v>
          </cell>
          <cell r="B5950" t="str">
            <v>LIMPEZA DE REVESTIMENTO CERÂMICO EM PAREDE UTILIZANDO ÁCIDO MURIÁTICO. AF_04/2019</v>
          </cell>
          <cell r="C5950" t="str">
            <v>M2</v>
          </cell>
          <cell r="D5950">
            <v>2.4</v>
          </cell>
        </row>
        <row r="5951">
          <cell r="A5951">
            <v>99809</v>
          </cell>
          <cell r="B5951" t="str">
            <v>LIMPEZA DE PISO DE LADRILHO HIDRÁULICO COM PANO ÚMIDO. AF_04/2019</v>
          </cell>
          <cell r="C5951" t="str">
            <v>M2</v>
          </cell>
          <cell r="D5951">
            <v>4</v>
          </cell>
        </row>
        <row r="5952">
          <cell r="A5952">
            <v>99811</v>
          </cell>
          <cell r="B5952" t="str">
            <v>LIMPEZA DE CONTRAPISO COM VASSOURA A SECO. AF_04/2019</v>
          </cell>
          <cell r="C5952" t="str">
            <v>M2</v>
          </cell>
          <cell r="D5952">
            <v>2.39</v>
          </cell>
        </row>
        <row r="5953">
          <cell r="A5953">
            <v>99812</v>
          </cell>
          <cell r="B5953" t="str">
            <v>LIMPEZA DE LADRILHO HIDRÁULICO EM PAREDE COM PANO ÚMIDO. AF_04/2019</v>
          </cell>
          <cell r="C5953" t="str">
            <v>M2</v>
          </cell>
          <cell r="D5953">
            <v>0.76</v>
          </cell>
        </row>
        <row r="5954">
          <cell r="A5954">
            <v>99814</v>
          </cell>
          <cell r="B5954" t="str">
            <v>LIMPEZA DE SUPERFÍCIE COM JATO DE ALTA PRESSÃO. AF_04/2019</v>
          </cell>
          <cell r="C5954" t="str">
            <v>M2</v>
          </cell>
          <cell r="D5954">
            <v>1.31</v>
          </cell>
        </row>
        <row r="5955">
          <cell r="A5955">
            <v>99822</v>
          </cell>
          <cell r="B5955" t="str">
            <v>LIMPEZA DE PORTA DE MADEIRA. AF_04/2019</v>
          </cell>
          <cell r="C5955" t="str">
            <v>M2</v>
          </cell>
          <cell r="D5955">
            <v>0.68</v>
          </cell>
        </row>
        <row r="5956">
          <cell r="A5956">
            <v>99826</v>
          </cell>
          <cell r="B5956" t="str">
            <v>LIMPEZA DE FORRO REMOVÍVEL COM PANO ÚMIDO. AF_04/2019</v>
          </cell>
          <cell r="C5956" t="str">
            <v>M2</v>
          </cell>
          <cell r="D5956">
            <v>1.04</v>
          </cell>
        </row>
        <row r="5957">
          <cell r="A5957" t="str">
            <v>74163/1</v>
          </cell>
          <cell r="B5957" t="str">
            <v>PERFURACAO DE POCO COM PERFURATRIZ PNEUMATICA</v>
          </cell>
          <cell r="C5957" t="str">
            <v>M</v>
          </cell>
          <cell r="D5957">
            <v>38.6</v>
          </cell>
        </row>
        <row r="5958">
          <cell r="A5958" t="str">
            <v>74163/2</v>
          </cell>
          <cell r="B5958" t="str">
            <v>PERFURACAO DE POCO COM PERFURATRIZ A PERCUSSAO</v>
          </cell>
          <cell r="C5958" t="str">
            <v>M</v>
          </cell>
          <cell r="D5958">
            <v>62.56</v>
          </cell>
        </row>
        <row r="5959">
          <cell r="A5959">
            <v>84127</v>
          </cell>
          <cell r="B5959" t="str">
            <v>REVESTIMENTO DE POCOS C/ TUBOS DE CONCRETO</v>
          </cell>
          <cell r="C5959" t="str">
            <v>M</v>
          </cell>
          <cell r="D5959">
            <v>369.86</v>
          </cell>
        </row>
        <row r="5960">
          <cell r="A5960">
            <v>40841</v>
          </cell>
          <cell r="B5960" t="str">
            <v>ABRACADEIRA P/POCOS PROFUNDOS</v>
          </cell>
          <cell r="C5960" t="str">
            <v>UN</v>
          </cell>
          <cell r="D5960">
            <v>100.11</v>
          </cell>
        </row>
        <row r="5961">
          <cell r="A5961">
            <v>71516</v>
          </cell>
          <cell r="B5961" t="str">
            <v>CONJUNTO DE MANGUEIRA PARA COMBATE A INCENDIO EM FIBRA DE POLIESTER PURA, COM 1.1/2", REVESTIDA INTERNAMENTE, COM 2 LANCES DE 15M CADA</v>
          </cell>
          <cell r="C5961" t="str">
            <v>UN</v>
          </cell>
          <cell r="D5961">
            <v>500</v>
          </cell>
        </row>
        <row r="5962">
          <cell r="A5962">
            <v>73361</v>
          </cell>
          <cell r="B5962" t="str">
            <v>CONCRETO CICLOPICO FCK=10MPA 30% PEDRA DE MAO INCLUSIVE LANCAMENTO</v>
          </cell>
          <cell r="C5962" t="str">
            <v>M3</v>
          </cell>
          <cell r="D5962">
            <v>349.04</v>
          </cell>
        </row>
        <row r="5963">
          <cell r="A5963">
            <v>73714</v>
          </cell>
          <cell r="B5963" t="str">
            <v>CAIXA PARA RALO C OM GRELHA FOFO 135 KG DE ALV TIJOLO MACICO (7X10X20) PAREDES DE UMA VEZ (0.20 M) DE 0.90X1.20X1.50 M (EXTERNA) COM ARGAMASSA 1:4 CIMENTO:AREIA, BASE CONC FCK=10 MPA, EXCLUSIVE ESCAVACAO E REATERRO.</v>
          </cell>
          <cell r="C5963" t="str">
            <v>UN</v>
          </cell>
          <cell r="D5963">
            <v>1306.71</v>
          </cell>
        </row>
        <row r="5964">
          <cell r="A5964">
            <v>86957</v>
          </cell>
          <cell r="B5964" t="str">
            <v>MÃO FRANCESA EM BARRA DE FERRO CHATO RETANGULAR 2" X 1/4", REFORÇADA, 40 X 30 CM</v>
          </cell>
          <cell r="C5964" t="str">
            <v>UN</v>
          </cell>
          <cell r="D5964">
            <v>21.33</v>
          </cell>
        </row>
        <row r="5965">
          <cell r="A5965">
            <v>86958</v>
          </cell>
          <cell r="B5965" t="str">
            <v>MÃO FRANCESA EM BARRA DE FERRO CHATO RETANGULAR 2" X 1/4", REFORÇADA, 30 X 25 CM</v>
          </cell>
          <cell r="C5965" t="str">
            <v>UN</v>
          </cell>
          <cell r="D5965">
            <v>17.329999999999998</v>
          </cell>
        </row>
        <row r="5966">
          <cell r="A5966">
            <v>97010</v>
          </cell>
          <cell r="B5966" t="str">
            <v>GUARDA-CORPO FIXADO EM FÔRMA DE MADEIRA COM TRAVESSÕES EM MADEIRA PREGADA E FECHAMENTO EM TELA DE POLIPROPILENO PARA EDIFICAÇÕES COM ATÉ 2 PAVIMENTOS. AF_11/2017</v>
          </cell>
          <cell r="C5966" t="str">
            <v>M</v>
          </cell>
          <cell r="D5966">
            <v>31.94</v>
          </cell>
        </row>
        <row r="5967">
          <cell r="A5967">
            <v>97011</v>
          </cell>
          <cell r="B5967" t="str">
            <v>GUARDA-CORPO FIXADO EM FÔRMA DE MADEIRA COM TRAVESSÕES EM MADEIRA PREGADA E FECHAMENTO EM TELA DE POLIPROPILENO PARA EDIFICAÇÕES COM  3 PAVIMENTOS. AF_11/2017</v>
          </cell>
          <cell r="C5967" t="str">
            <v>M</v>
          </cell>
          <cell r="D5967">
            <v>25.58</v>
          </cell>
        </row>
        <row r="5968">
          <cell r="A5968">
            <v>97012</v>
          </cell>
          <cell r="B5968" t="str">
            <v>GUARDA-CORPO FIXADO EM FÔRMA DE MADEIRA COM TRAVESSÕES EM MADEIRA PREGADA E FECHAMENTO EM TELA DE POLIPROPILENO PARA EDIFICAÇÕES COM ALTURA IGUAL OU SUPERIOR A 4 PAVIMENTOS. AF_11/2017</v>
          </cell>
          <cell r="C5968" t="str">
            <v>M</v>
          </cell>
          <cell r="D5968">
            <v>22.39</v>
          </cell>
        </row>
        <row r="5969">
          <cell r="A5969">
            <v>97013</v>
          </cell>
          <cell r="B5969" t="str">
            <v>GUARDA-CORPO FIXADO EM FÔRMA DE MADEIRA COM TRAVESSÕES EM MADEIRA PREGADA E FECHAMENTO EM PAINEL COMPENSADO PARA EDIFICAÇÕES COM ATÉ 2 PAVIMENTOS. AF_11/2017</v>
          </cell>
          <cell r="C5969" t="str">
            <v>M</v>
          </cell>
          <cell r="D5969">
            <v>46.36</v>
          </cell>
        </row>
        <row r="5970">
          <cell r="A5970">
            <v>97014</v>
          </cell>
          <cell r="B5970" t="str">
            <v>GUARDA-CORPO FIXADO EM FÔRMA DE MADEIRA COM TRAVESSÕES EM MADEIRA PREGADA E FECHAMENTO EM PAINEL COMPENSADO PARA EDIFICAÇÕES COM 3 PAVIMENTOS. AF_11/2017</v>
          </cell>
          <cell r="C5970" t="str">
            <v>M</v>
          </cell>
          <cell r="D5970">
            <v>35.369999999999997</v>
          </cell>
        </row>
        <row r="5971">
          <cell r="A5971">
            <v>97015</v>
          </cell>
          <cell r="B5971" t="str">
            <v>GUARDA-CORPO FIXADO EM FÔRMA DE MADEIRA COM TRAVESSÕES EM MADEIRA PREGADA E FECHAMENTO EM PAINEL COMPENSADO PARA EDIFICAÇÕES COM ALTURA IGUAL OU SUPERIOR A 4 PAVIMENTOS. AF_11/2017</v>
          </cell>
          <cell r="C5971" t="str">
            <v>M</v>
          </cell>
          <cell r="D5971">
            <v>29.82</v>
          </cell>
        </row>
        <row r="5972">
          <cell r="A5972">
            <v>97016</v>
          </cell>
          <cell r="B5972" t="str">
            <v>GUARDA-CORPO FIXADO EM FÔRMA DE MADEIRA COM TRAVESSÕES EM MADEIRA PREGADA PRÉ-MONTADA E ENCAIXE NA FÔRMA. PARA EDIFICAÇÕES COM ATÉ 2 PAVIMENTOS. AF_11/2017</v>
          </cell>
          <cell r="C5972" t="str">
            <v>M</v>
          </cell>
          <cell r="D5972">
            <v>27.13</v>
          </cell>
        </row>
        <row r="5973">
          <cell r="A5973">
            <v>97017</v>
          </cell>
          <cell r="B5973" t="str">
            <v>GUARDA-CORPO FIXADO EM FÔRMA DE MADEIRA COM TRAVESSÕES EM MADEIRA PREGADA PRÉ-MONTADA E ENCAIXE NA FÔRMA PARA EDIFICAÇÕES COM 3 PAVIMENTOS. AF_11/2017</v>
          </cell>
          <cell r="C5973" t="str">
            <v>M</v>
          </cell>
          <cell r="D5973">
            <v>21.09</v>
          </cell>
        </row>
        <row r="5974">
          <cell r="A5974">
            <v>97018</v>
          </cell>
          <cell r="B5974" t="str">
            <v>GUARDA-CORPO FIXADO EM FÔRMA DE MADEIRA COM TRAVESSÕES EM MADEIRA PREGADA PRÉ-MONTADA E ENCAIXE NA FÔRMA. PARA EDIFICAÇÕES COM ALTURA IGUAL OU SUPERIOR A 4 PAVIMENTOS. AF_11/2017</v>
          </cell>
          <cell r="C5974" t="str">
            <v>M</v>
          </cell>
          <cell r="D5974">
            <v>17.940000000000001</v>
          </cell>
        </row>
        <row r="5975">
          <cell r="A5975">
            <v>97031</v>
          </cell>
          <cell r="B5975"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75" t="str">
            <v>M</v>
          </cell>
          <cell r="D5975">
            <v>49.54</v>
          </cell>
        </row>
        <row r="5976">
          <cell r="A5976">
            <v>97032</v>
          </cell>
          <cell r="B5976" t="str">
            <v>GUARDA-CORPO EM LAJE PÓS-DESFÔRMA, PARA ESTRUTURAS EM CONCRETO, COM ESCORAS DE MADEIRA ESTRONCADAS NA ESTRUTURA, TRAVESSÕES DE MADEIRA PREGADOS E FECHAMENTO EM TELA DE POLIPROPILENO PARA EDIFICAÇÕES ACIMA DE 4 PAV. (2 MONTAGENS POR OBRA). AF_11/2017</v>
          </cell>
          <cell r="C5976" t="str">
            <v>M</v>
          </cell>
          <cell r="D5976">
            <v>31.62</v>
          </cell>
        </row>
        <row r="5977">
          <cell r="A5977">
            <v>97033</v>
          </cell>
          <cell r="B5977" t="str">
            <v>GUARDA-CORPO EM LAJE PÓS-DESFORMA, PARA ESTRUTURAS EM CONCRETO, COM ESCORAS METÁLICAS ESTRONCADAS NA ESTRUTURA, TRAVESSÕES DE MADEIRA E FECHAMENTO EM TELA DE POLIPROPILENO PARA EDIFICAÇÕES COM ALTURA ATÉ 4 PAVIMENTOS (1 MONTAGEM POR OBRA). AF_11/2017</v>
          </cell>
          <cell r="C5977" t="str">
            <v>M</v>
          </cell>
          <cell r="D5977">
            <v>56.31</v>
          </cell>
        </row>
        <row r="5978">
          <cell r="A5978">
            <v>97034</v>
          </cell>
          <cell r="B5978" t="str">
            <v>GUARDA-CORPO EM LAJE PÓS-DESFORMA, PARA ESTRUTURAS EM CONCRETO, COM ESCORAS METÁLICAS ESTRONCADAS NA ESTRUTURA, TRAVESSÕES DE MADEIRA E FECHAMENTO EM TELA DE POLIPROPILENO PARA EDIFICAÇÕES ACIMA DE 4 PAVIMENTOS (2 MONTAGENS POR OBRA). AF_11/2017</v>
          </cell>
          <cell r="C5978" t="str">
            <v>M</v>
          </cell>
          <cell r="D5978">
            <v>34.33</v>
          </cell>
        </row>
        <row r="5979">
          <cell r="A5979">
            <v>97039</v>
          </cell>
          <cell r="B5979" t="str">
            <v>FECHAMENTO REMOVÍVEL DE VÃO DE PORTAS, EM MADEIRA (VÃO DO ELEVADOR)  1 MONTAGEM EM OBRA. AF_11/2017</v>
          </cell>
          <cell r="C5979" t="str">
            <v>M2</v>
          </cell>
          <cell r="D5979">
            <v>28.11</v>
          </cell>
        </row>
        <row r="5980">
          <cell r="A5980">
            <v>97040</v>
          </cell>
          <cell r="B5980" t="str">
            <v>FECHAMENTO REMOVÍVEL DE ABERTURA DE CAIXILHO, EM MADEIRA  4 MONTAGENS EM OBRA. AF_11/2017</v>
          </cell>
          <cell r="C5980" t="str">
            <v>M2</v>
          </cell>
          <cell r="D5980">
            <v>10.78</v>
          </cell>
        </row>
        <row r="5981">
          <cell r="A5981">
            <v>97041</v>
          </cell>
          <cell r="B5981" t="str">
            <v>FECHAMENTO REMOVÍVEL DE ABERTURA NO PISO, EM MADEIRA  1 MONTAGEM EM OBRA. AF_11/2017</v>
          </cell>
          <cell r="C5981" t="str">
            <v>M2</v>
          </cell>
          <cell r="D5981">
            <v>93.2</v>
          </cell>
        </row>
        <row r="5982">
          <cell r="A5982">
            <v>97046</v>
          </cell>
          <cell r="B5982" t="str">
            <v>PONTEIRAS DE PROTEÇÃO DE VERGALHÕES EXPOSTOS EM FUNDAÇÕES. AF_11/2017</v>
          </cell>
          <cell r="C5982" t="str">
            <v>M2</v>
          </cell>
          <cell r="D5982">
            <v>0.24</v>
          </cell>
        </row>
        <row r="5983">
          <cell r="A5983">
            <v>97047</v>
          </cell>
          <cell r="B5983" t="str">
            <v>PONTEIRAS DE PROTEÇÃO DE VERGALHÕES EXPOSTOS EM ESTRUTURAS DE CONCRETO ARMADO CONVENCIONAL. AF_11/2017</v>
          </cell>
          <cell r="C5983" t="str">
            <v>M2</v>
          </cell>
          <cell r="D5983">
            <v>0.09</v>
          </cell>
        </row>
        <row r="5984">
          <cell r="A5984">
            <v>97048</v>
          </cell>
          <cell r="B5984" t="str">
            <v>PONTEIRAS DE PROTEÇÃO DE VERGALHÕES EXPOSTOS EM ALVENARIA ESTRUTURAL. AF_11/2017</v>
          </cell>
          <cell r="C5984" t="str">
            <v>M2</v>
          </cell>
          <cell r="D5984">
            <v>0.06</v>
          </cell>
        </row>
        <row r="5985">
          <cell r="A5985">
            <v>97051</v>
          </cell>
          <cell r="B5985" t="str">
            <v>SINALIZAÇÃO COM FITA FIXADA NA ESTRUTURA. AF_11/2017</v>
          </cell>
          <cell r="C5985" t="str">
            <v>M</v>
          </cell>
          <cell r="D5985">
            <v>0.47</v>
          </cell>
        </row>
        <row r="5986">
          <cell r="A5986">
            <v>97053</v>
          </cell>
          <cell r="B5986" t="str">
            <v>SINALIZAÇÃO COM FITA FIXADA EM CONE PLÁSTICO, INCLUINDO CONE. AF_11/2017</v>
          </cell>
          <cell r="C5986" t="str">
            <v>M</v>
          </cell>
          <cell r="D5986">
            <v>17.649999999999999</v>
          </cell>
        </row>
        <row r="5987">
          <cell r="A5987">
            <v>97062</v>
          </cell>
          <cell r="B5987" t="str">
            <v>COLOCAÇÃO DE TELA EM ANDAIME FACHADEIRO. AF_11/2017</v>
          </cell>
          <cell r="C5987" t="str">
            <v>M2</v>
          </cell>
          <cell r="D5987">
            <v>4.75</v>
          </cell>
        </row>
        <row r="5988">
          <cell r="A5988">
            <v>97063</v>
          </cell>
          <cell r="B5988" t="str">
            <v>MONTAGEM E DESMONTAGEM DE ANDAIME MODULAR FACHADEIRO, COM PISO METÁLICO, PARA EDIFICAÇÕES COM MÚLTIPLOS PAVIMENTOS (EXCLUSIVE ANDAIME E LIMPEZA). AF_11/2017</v>
          </cell>
          <cell r="C5988" t="str">
            <v>M2</v>
          </cell>
          <cell r="D5988">
            <v>6.14</v>
          </cell>
        </row>
        <row r="5989">
          <cell r="A5989">
            <v>97064</v>
          </cell>
          <cell r="B5989" t="str">
            <v>MONTAGEM E DESMONTAGEM DE ANDAIME TUBULAR TIPO TORRE (EXCLUSIVE ANDAIME E LIMPEZA). AF_11/2017</v>
          </cell>
          <cell r="C5989" t="str">
            <v>M</v>
          </cell>
          <cell r="D5989">
            <v>11.48</v>
          </cell>
        </row>
        <row r="5990">
          <cell r="A5990">
            <v>97065</v>
          </cell>
          <cell r="B5990" t="str">
            <v>MONTAGEM E DESMONTAGEM DE ANDAIME MULTIDIRECIONAL (EXCLUSIVE ANDAIME E LIMPEZA). AF_11/2017</v>
          </cell>
          <cell r="C5990" t="str">
            <v>M3</v>
          </cell>
          <cell r="D5990">
            <v>4.0999999999999996</v>
          </cell>
        </row>
        <row r="5991">
          <cell r="A5991">
            <v>97066</v>
          </cell>
          <cell r="B5991" t="str">
            <v>COBERTURA PARA PROTEÇÃO DE PEDESTRES SOBRE ESTRUTURA DE ANDAIME, INCLUSIVE MONTAGEM E DESMONTAGEM. AF_11/2017</v>
          </cell>
          <cell r="C5991" t="str">
            <v>M2</v>
          </cell>
          <cell r="D5991">
            <v>51.74</v>
          </cell>
        </row>
        <row r="5992">
          <cell r="A5992">
            <v>97067</v>
          </cell>
          <cell r="B5992" t="str">
            <v>PLATAFORMA DE PROTEÇÃO PRINCIPAL PARA ALVENARIA ESTRUTURAL PARA SER APOIADA EM ANDAIME, INCLUSIVE MONTAGEM E DESMONTAGEM. AF_11/2017</v>
          </cell>
          <cell r="C5992" t="str">
            <v>M</v>
          </cell>
          <cell r="D5992">
            <v>393.17</v>
          </cell>
        </row>
        <row r="5993">
          <cell r="A5993" t="str">
            <v>73916/2</v>
          </cell>
          <cell r="B5993" t="str">
            <v>PLACA ESMALTADA PARA IDENTIFICAÇÃO NR DE RUA, DIMENSÕES 45X25CM</v>
          </cell>
          <cell r="C5993" t="str">
            <v>UN</v>
          </cell>
          <cell r="D5993">
            <v>105.44</v>
          </cell>
        </row>
        <row r="5994">
          <cell r="A5994">
            <v>73672</v>
          </cell>
          <cell r="B5994" t="str">
            <v>DESMATAMENTO E LIMPEZA MECANIZADA DE TERRENO COM ARVORES ATE Ø 15CM, UTILIZANDO TRATOR DE ESTEIRAS</v>
          </cell>
          <cell r="C5994" t="str">
            <v>M2</v>
          </cell>
          <cell r="D5994">
            <v>0.31</v>
          </cell>
        </row>
        <row r="5995">
          <cell r="A5995" t="str">
            <v>73822/2</v>
          </cell>
          <cell r="B5995" t="str">
            <v>LIMPEZA MECANIZADA DE TERRENO COM REMOCAO DE CAMADA VEGETAL, UTILIZANDO MOTONIVELADORA</v>
          </cell>
          <cell r="C5995" t="str">
            <v>M2</v>
          </cell>
          <cell r="D5995">
            <v>0.45</v>
          </cell>
        </row>
        <row r="5996">
          <cell r="A5996" t="str">
            <v>73859/1</v>
          </cell>
          <cell r="B5996" t="str">
            <v>DESMATAMENTO E LIMPEZA MECANIZADA DE TERRENO COM REMOCAO DE CAMADA VEGETAL, UTILIZANDO TRATOR DE ESTEIRAS</v>
          </cell>
          <cell r="C5996" t="str">
            <v>M2</v>
          </cell>
          <cell r="D5996">
            <v>0.12</v>
          </cell>
        </row>
        <row r="5997">
          <cell r="A5997" t="str">
            <v>73859/2</v>
          </cell>
          <cell r="B5997" t="str">
            <v>CAPINA E LIMPEZA MANUAL DE TERRENO</v>
          </cell>
          <cell r="C5997" t="str">
            <v>M2</v>
          </cell>
          <cell r="D5997">
            <v>1.1599999999999999</v>
          </cell>
        </row>
        <row r="5998">
          <cell r="A5998">
            <v>85331</v>
          </cell>
          <cell r="B5998" t="str">
            <v>CORTE DE CAPOEIRA FINA A FOICE</v>
          </cell>
          <cell r="C5998" t="str">
            <v>M2</v>
          </cell>
          <cell r="D5998">
            <v>1.1200000000000001</v>
          </cell>
        </row>
        <row r="5999">
          <cell r="A5999">
            <v>85422</v>
          </cell>
          <cell r="B5999" t="str">
            <v>PREPARO MANUAL DE TERRENO S/ RASPAGEM SUPERFICIAL</v>
          </cell>
          <cell r="C5999" t="str">
            <v>M2</v>
          </cell>
          <cell r="D5999">
            <v>5.8</v>
          </cell>
        </row>
        <row r="6000">
          <cell r="A6000" t="str">
            <v>74220/1</v>
          </cell>
          <cell r="B6000" t="str">
            <v>TAPUME DE CHAPA DE MADEIRA COMPENSADA, E= 6MM, COM PINTURA A CAL E REAPROVEITAMENTO DE 2X</v>
          </cell>
          <cell r="C6000" t="str">
            <v>M2</v>
          </cell>
          <cell r="D6000">
            <v>49.08</v>
          </cell>
        </row>
        <row r="6001">
          <cell r="A6001" t="str">
            <v>74221/1</v>
          </cell>
          <cell r="B6001" t="str">
            <v>SINALIZACAO DE TRANSITO - NOTURNA</v>
          </cell>
          <cell r="C6001" t="str">
            <v>M</v>
          </cell>
          <cell r="D6001">
            <v>2.31</v>
          </cell>
        </row>
        <row r="6002">
          <cell r="A6002" t="str">
            <v>74219/1</v>
          </cell>
          <cell r="B6002" t="str">
            <v>PASSADICOS COM TABUAS DE MADEIRA PARA PEDESTRES</v>
          </cell>
          <cell r="C6002" t="str">
            <v>M2</v>
          </cell>
          <cell r="D6002">
            <v>47.48</v>
          </cell>
        </row>
        <row r="6003">
          <cell r="A6003" t="str">
            <v>74219/2</v>
          </cell>
          <cell r="B6003" t="str">
            <v>PASSADICOS COM TABUAS DE MADEIRA PARA VEICULOS</v>
          </cell>
          <cell r="C6003" t="str">
            <v>M2</v>
          </cell>
          <cell r="D6003">
            <v>44.73</v>
          </cell>
        </row>
        <row r="6004">
          <cell r="A6004">
            <v>84126</v>
          </cell>
          <cell r="B6004" t="str">
            <v>CHAPA DE ACO CARBONO 3/8 (COLOC/ USO/ RETIR) P/ PASS VEICULO SOBRE VALA MEDIDA P/ AREA CHAPA EM CADA APLICACAO</v>
          </cell>
          <cell r="C6004" t="str">
            <v>M2</v>
          </cell>
          <cell r="D6004">
            <v>35.67</v>
          </cell>
        </row>
        <row r="6005">
          <cell r="A6005">
            <v>85421</v>
          </cell>
          <cell r="B6005" t="str">
            <v>REMOCAO DE VIDRO COMUM</v>
          </cell>
          <cell r="C6005" t="str">
            <v>M2</v>
          </cell>
          <cell r="D6005">
            <v>11.55</v>
          </cell>
        </row>
        <row r="6006">
          <cell r="A6006">
            <v>97621</v>
          </cell>
          <cell r="B6006" t="str">
            <v>DEMOLIÇÃO DE ALVENARIA DE BLOCO FURADO, DE FORMA MANUAL, COM REAPROVEITAMENTO. AF_12/2017</v>
          </cell>
          <cell r="C6006" t="str">
            <v>M3</v>
          </cell>
          <cell r="D6006">
            <v>77.430000000000007</v>
          </cell>
        </row>
        <row r="6007">
          <cell r="A6007">
            <v>97622</v>
          </cell>
          <cell r="B6007" t="str">
            <v>DEMOLIÇÃO DE ALVENARIA DE BLOCO FURADO, DE FORMA MANUAL, SEM REAPROVEITAMENTO. AF_12/2017</v>
          </cell>
          <cell r="C6007" t="str">
            <v>M3</v>
          </cell>
          <cell r="D6007">
            <v>37.729999999999997</v>
          </cell>
        </row>
        <row r="6008">
          <cell r="A6008">
            <v>97623</v>
          </cell>
          <cell r="B6008" t="str">
            <v>DEMOLIÇÃO DE ALVENARIA DE TIJOLO MACIÇO, DE FORMA MANUAL, COM REAPROVEITAMENTO. AF_12/2017</v>
          </cell>
          <cell r="C6008" t="str">
            <v>M3</v>
          </cell>
          <cell r="D6008">
            <v>115.59</v>
          </cell>
        </row>
        <row r="6009">
          <cell r="A6009">
            <v>97624</v>
          </cell>
          <cell r="B6009" t="str">
            <v>DEMOLIÇÃO DE ALVENARIA DE TIJOLO MACIÇO, DE FORMA MANUAL, SEM REAPROVEITAMENTO. AF_12/2017</v>
          </cell>
          <cell r="C6009" t="str">
            <v>M3</v>
          </cell>
          <cell r="D6009">
            <v>70.95</v>
          </cell>
        </row>
        <row r="6010">
          <cell r="A6010">
            <v>97625</v>
          </cell>
          <cell r="B6010" t="str">
            <v>DEMOLIÇÃO DE ALVENARIA PARA QUALQUER TIPO DE BLOCO, DE FORMA MECANIZADA, SEM REAPROVEITAMENTO. AF_12/2017</v>
          </cell>
          <cell r="C6010" t="str">
            <v>M3</v>
          </cell>
          <cell r="D6010">
            <v>34.32</v>
          </cell>
        </row>
        <row r="6011">
          <cell r="A6011">
            <v>97626</v>
          </cell>
          <cell r="B6011" t="str">
            <v>DEMOLIÇÃO DE PILARES E VIGAS EM CONCRETO ARMADO, DE FORMA MANUAL, SEM REAPROVEITAMENTO. AF_12/2017</v>
          </cell>
          <cell r="C6011" t="str">
            <v>M3</v>
          </cell>
          <cell r="D6011">
            <v>391.65</v>
          </cell>
        </row>
        <row r="6012">
          <cell r="A6012">
            <v>97627</v>
          </cell>
          <cell r="B6012" t="str">
            <v>DEMOLIÇÃO DE PILARES E VIGAS EM CONCRETO ARMADO, DE FORMA MECANIZADA COM MARTELETE, SEM REAPROVEITAMENTO. AF_12/2017</v>
          </cell>
          <cell r="C6012" t="str">
            <v>M3</v>
          </cell>
          <cell r="D6012">
            <v>167.72</v>
          </cell>
        </row>
        <row r="6013">
          <cell r="A6013">
            <v>97628</v>
          </cell>
          <cell r="B6013" t="str">
            <v>DEMOLIÇÃO DE LAJES, DE FORMA MANUAL, SEM REAPROVEITAMENTO. AF_12/2017</v>
          </cell>
          <cell r="C6013" t="str">
            <v>M3</v>
          </cell>
          <cell r="D6013">
            <v>186.49</v>
          </cell>
        </row>
        <row r="6014">
          <cell r="A6014">
            <v>97629</v>
          </cell>
          <cell r="B6014" t="str">
            <v>DEMOLIÇÃO DE LAJES, DE FORMA MECANIZADA COM MARTELETE, SEM REAPROVEITAMENTO. AF_12/2017</v>
          </cell>
          <cell r="C6014" t="str">
            <v>M3</v>
          </cell>
          <cell r="D6014">
            <v>79.16</v>
          </cell>
        </row>
        <row r="6015">
          <cell r="A6015">
            <v>97631</v>
          </cell>
          <cell r="B6015" t="str">
            <v>DEMOLIÇÃO DE ARGAMASSAS, DE FORMA MANUAL, SEM REAPROVEITAMENTO. AF_12/2017</v>
          </cell>
          <cell r="C6015" t="str">
            <v>M2</v>
          </cell>
          <cell r="D6015">
            <v>2.19</v>
          </cell>
        </row>
        <row r="6016">
          <cell r="A6016">
            <v>97632</v>
          </cell>
          <cell r="B6016" t="str">
            <v>DEMOLIÇÃO DE RODAPÉ CERÂMICO, DE FORMA MANUAL, SEM REAPROVEITAMENTO. AF_12/2017</v>
          </cell>
          <cell r="C6016" t="str">
            <v>M</v>
          </cell>
          <cell r="D6016">
            <v>1.71</v>
          </cell>
        </row>
        <row r="6017">
          <cell r="A6017">
            <v>97633</v>
          </cell>
          <cell r="B6017" t="str">
            <v>DEMOLIÇÃO DE REVESTIMENTO CERÂMICO, DE FORMA MANUAL, SEM REAPROVEITAMENTO. AF_12/2017</v>
          </cell>
          <cell r="C6017" t="str">
            <v>M2</v>
          </cell>
          <cell r="D6017">
            <v>14.99</v>
          </cell>
        </row>
        <row r="6018">
          <cell r="A6018">
            <v>97634</v>
          </cell>
          <cell r="B6018" t="str">
            <v>DEMOLIÇÃO DE REVESTIMENTO CERÂMICO, DE FORMA MECANIZADA COM MARTELETE, SEM REAPROVEITAMENTO. AF_12/2017</v>
          </cell>
          <cell r="C6018" t="str">
            <v>M2</v>
          </cell>
          <cell r="D6018">
            <v>7.8</v>
          </cell>
        </row>
        <row r="6019">
          <cell r="A6019">
            <v>97635</v>
          </cell>
          <cell r="B6019" t="str">
            <v>DEMOLIÇÃO DE PAVIMENTO INTERTRAVADO, DE FORMA MANUAL, COM REAPROVEITAMENTO. AF_12/2017</v>
          </cell>
          <cell r="C6019" t="str">
            <v>M2</v>
          </cell>
          <cell r="D6019">
            <v>10.41</v>
          </cell>
        </row>
        <row r="6020">
          <cell r="A6020">
            <v>97636</v>
          </cell>
          <cell r="B6020" t="str">
            <v>DEMOLIÇÃO PARCIAL DE PAVIMENTO ASFÁLTICO, DE FORMA MECANIZADA, SEM REAPROVEITAMENTO. AF_12/2017</v>
          </cell>
          <cell r="C6020" t="str">
            <v>M2</v>
          </cell>
          <cell r="D6020">
            <v>8.85</v>
          </cell>
        </row>
        <row r="6021">
          <cell r="A6021">
            <v>97637</v>
          </cell>
          <cell r="B6021" t="str">
            <v>REMOÇÃO DE TAPUME/ CHAPAS METÁLICAS E DE MADEIRA, DE FORMA MANUAL, SEM REAPROVEITAMENTO. AF_12/2017</v>
          </cell>
          <cell r="C6021" t="str">
            <v>M2</v>
          </cell>
          <cell r="D6021">
            <v>1.68</v>
          </cell>
        </row>
        <row r="6022">
          <cell r="A6022">
            <v>97638</v>
          </cell>
          <cell r="B6022" t="str">
            <v>REMOÇÃO DE CHAPAS E PERFIS DE DRYWALL, DE FORMA MANUAL, SEM REAPROVEITAMENTO. AF_12/2017</v>
          </cell>
          <cell r="C6022" t="str">
            <v>M2</v>
          </cell>
          <cell r="D6022">
            <v>4.9000000000000004</v>
          </cell>
        </row>
        <row r="6023">
          <cell r="A6023">
            <v>97639</v>
          </cell>
          <cell r="B6023" t="str">
            <v>REMOÇÃO DE PLACAS E PILARETES DE CONCRETO, DE FORMA MANUAL, SEM REAPROVEITAMENTO. AF_12/2017</v>
          </cell>
          <cell r="C6023" t="str">
            <v>M2</v>
          </cell>
          <cell r="D6023">
            <v>13.18</v>
          </cell>
        </row>
        <row r="6024">
          <cell r="A6024">
            <v>97640</v>
          </cell>
          <cell r="B6024" t="str">
            <v>REMOÇÃO DE FORROS DE DRYWALL, PVC E FIBROMINERAL, DE FORMA MANUAL, SEM REAPROVEITAMENTO. AF_12/2017</v>
          </cell>
          <cell r="C6024" t="str">
            <v>M2</v>
          </cell>
          <cell r="D6024">
            <v>1.06</v>
          </cell>
        </row>
        <row r="6025">
          <cell r="A6025">
            <v>97641</v>
          </cell>
          <cell r="B6025" t="str">
            <v>REMOÇÃO DE FORRO DE GESSO, DE FORMA MANUAL, SEM REAPROVEITAMENTO. AF_12/2017</v>
          </cell>
          <cell r="C6025" t="str">
            <v>M2</v>
          </cell>
          <cell r="D6025">
            <v>3.3</v>
          </cell>
        </row>
        <row r="6026">
          <cell r="A6026">
            <v>97642</v>
          </cell>
          <cell r="B6026" t="str">
            <v>REMOÇÃO DE TRAMA METÁLICA OU DE MADEIRA PARA FORRO, DE FORMA MANUAL, SEM REAPROVEITAMENTO. AF_12/2017</v>
          </cell>
          <cell r="C6026" t="str">
            <v>M2</v>
          </cell>
          <cell r="D6026">
            <v>1.9</v>
          </cell>
        </row>
        <row r="6027">
          <cell r="A6027">
            <v>97643</v>
          </cell>
          <cell r="B6027" t="str">
            <v>REMOÇÃO DE PISO DE MADEIRA (ASSOALHO E BARROTE), DE FORMA MANUAL, SEM REAPROVEITAMENTO. AF_12/2017</v>
          </cell>
          <cell r="C6027" t="str">
            <v>M2</v>
          </cell>
          <cell r="D6027">
            <v>16.2</v>
          </cell>
        </row>
        <row r="6028">
          <cell r="A6028">
            <v>97644</v>
          </cell>
          <cell r="B6028" t="str">
            <v>REMOÇÃO DE PORTAS, DE FORMA MANUAL, SEM REAPROVEITAMENTO. AF_12/2017</v>
          </cell>
          <cell r="C6028" t="str">
            <v>M2</v>
          </cell>
          <cell r="D6028">
            <v>6.09</v>
          </cell>
        </row>
        <row r="6029">
          <cell r="A6029">
            <v>97645</v>
          </cell>
          <cell r="B6029" t="str">
            <v>REMOÇÃO DE JANELAS, DE FORMA MANUAL, SEM REAPROVEITAMENTO. AF_12/2017</v>
          </cell>
          <cell r="C6029" t="str">
            <v>M2</v>
          </cell>
          <cell r="D6029">
            <v>17.77</v>
          </cell>
        </row>
        <row r="6030">
          <cell r="A6030">
            <v>97647</v>
          </cell>
          <cell r="B6030" t="str">
            <v>REMOÇÃO DE TELHAS, DE FIBROCIMENTO, METÁLICA E CERÂMICA, DE FORMA MANUAL, SEM REAPROVEITAMENTO. AF_12/2017</v>
          </cell>
          <cell r="C6030" t="str">
            <v>M2</v>
          </cell>
          <cell r="D6030">
            <v>2.33</v>
          </cell>
        </row>
        <row r="6031">
          <cell r="A6031">
            <v>97648</v>
          </cell>
          <cell r="B6031" t="str">
            <v>REMOÇÃO DE PROTEÇÃO TÉRMICA PARA COBERTURA EM EPS, DE FORMA MANUAL, SEM REAPROVEITAMENTO. AF_12/2017</v>
          </cell>
          <cell r="C6031" t="str">
            <v>M2</v>
          </cell>
          <cell r="D6031">
            <v>1.35</v>
          </cell>
        </row>
        <row r="6032">
          <cell r="A6032">
            <v>97649</v>
          </cell>
          <cell r="B6032" t="str">
            <v>REMOÇÃO DE TELHAS DE FIBROCIMENTO, METÁLICA E CERÂMICA, DE FORMA MECANIZADA, COM USO DE GUINDASTE, SEM REAPROVEITAMENTO. AF_12/2017</v>
          </cell>
          <cell r="C6032" t="str">
            <v>M2</v>
          </cell>
          <cell r="D6032">
            <v>2.9</v>
          </cell>
        </row>
        <row r="6033">
          <cell r="A6033">
            <v>97650</v>
          </cell>
          <cell r="B6033" t="str">
            <v>REMOÇÃO DE TRAMA DE MADEIRA PARA COBERTURA, DE FORMA MANUAL, SEM REAPROVEITAMENTO. AF_12/2017</v>
          </cell>
          <cell r="C6033" t="str">
            <v>M2</v>
          </cell>
          <cell r="D6033">
            <v>5.03</v>
          </cell>
        </row>
        <row r="6034">
          <cell r="A6034">
            <v>97651</v>
          </cell>
          <cell r="B6034" t="str">
            <v>REMOÇÃO DE TESOURAS DE MADEIRA, COM VÃO MENOR QUE 8M, DE FORMA MANUAL, SEM REAPROVEITAMENTO. AF_12/2017</v>
          </cell>
          <cell r="C6034" t="str">
            <v>UN</v>
          </cell>
          <cell r="D6034">
            <v>55.73</v>
          </cell>
        </row>
        <row r="6035">
          <cell r="A6035">
            <v>97652</v>
          </cell>
          <cell r="B6035" t="str">
            <v>REMOÇÃO DE TESOURAS DE MADEIRA, COM VÃO MAIOR OU IGUAL A 8M, DE FORMA MANUAL, SEM REAPROVEITAMENTO. AF_12/2017</v>
          </cell>
          <cell r="C6035" t="str">
            <v>UN</v>
          </cell>
          <cell r="D6035">
            <v>126.35</v>
          </cell>
        </row>
        <row r="6036">
          <cell r="A6036">
            <v>97653</v>
          </cell>
          <cell r="B6036" t="str">
            <v>REMOÇÃO DE TESOURAS DE MADEIRA, COM VÃO MENOR QUE 8M, DE FORMA MECANIZADA, COM REAPROVEITAMENTO. AF_12/2017</v>
          </cell>
          <cell r="C6036" t="str">
            <v>UN</v>
          </cell>
          <cell r="D6036">
            <v>80.47</v>
          </cell>
        </row>
        <row r="6037">
          <cell r="A6037">
            <v>97654</v>
          </cell>
          <cell r="B6037" t="str">
            <v>REMOÇÃO DE TESOURAS DE MADEIRA, COM VÃO MAIOR OU IGUAL A 8M, DE FORMA MECANIZADA, COM REAPROVEITAMENTO. AF_12/2017</v>
          </cell>
          <cell r="C6037" t="str">
            <v>UN</v>
          </cell>
          <cell r="D6037">
            <v>99.81</v>
          </cell>
        </row>
        <row r="6038">
          <cell r="A6038">
            <v>97655</v>
          </cell>
          <cell r="B6038" t="str">
            <v>REMOÇÃO DE TRAMA METÁLICA PARA COBERTURA, DE FORMA MANUAL, SEM REAPROVEITAMENTO. AF_12/2017</v>
          </cell>
          <cell r="C6038" t="str">
            <v>M2</v>
          </cell>
          <cell r="D6038">
            <v>15.65</v>
          </cell>
        </row>
        <row r="6039">
          <cell r="A6039">
            <v>97656</v>
          </cell>
          <cell r="B6039" t="str">
            <v>REMOÇÃO DE TESOURAS METÁLICAS, COM VÃO MENOR QUE 8M, DE FORMA MANUAL, SEM REAPROVEITAMENTO. AF_12/2017</v>
          </cell>
          <cell r="C6039" t="str">
            <v>UN</v>
          </cell>
          <cell r="D6039">
            <v>154.41999999999999</v>
          </cell>
        </row>
        <row r="6040">
          <cell r="A6040">
            <v>97657</v>
          </cell>
          <cell r="B6040" t="str">
            <v>REMOÇÃO DE TESOURAS METÁLICAS, COM VÃO MAIOR OU IGUAL A 8M, DE FORMA MANUAL, SEM REAPROVEITAMENTO. AF_12/2017</v>
          </cell>
          <cell r="C6040" t="str">
            <v>UN</v>
          </cell>
          <cell r="D6040">
            <v>306.08999999999997</v>
          </cell>
        </row>
        <row r="6041">
          <cell r="A6041">
            <v>97658</v>
          </cell>
          <cell r="B6041" t="str">
            <v>REMOÇÃO DE TESOURAS METÁLICAS, COM VÃO MENOR QUE 8M, DE FORMA MECANIZADA, COM REAPROVEITAMENTO. AF_12/2017</v>
          </cell>
          <cell r="C6041" t="str">
            <v>UN</v>
          </cell>
          <cell r="D6041">
            <v>118.02</v>
          </cell>
        </row>
        <row r="6042">
          <cell r="A6042">
            <v>97659</v>
          </cell>
          <cell r="B6042" t="str">
            <v>REMOÇÃO DE TESOURAS METÁLICAS, COM VÃO MAIOR OU IGUAL A 8M, DE FORMA MECANIZADA, COM REAPROVEITAMENTO. AF_12/2017</v>
          </cell>
          <cell r="C6042" t="str">
            <v>UN</v>
          </cell>
          <cell r="D6042">
            <v>160.87</v>
          </cell>
        </row>
        <row r="6043">
          <cell r="A6043">
            <v>97660</v>
          </cell>
          <cell r="B6043" t="str">
            <v>REMOÇÃO DE INTERRUPTORES/TOMADAS ELÉTRICAS, DE FORMA MANUAL, SEM REAPROVEITAMENTO. AF_12/2017</v>
          </cell>
          <cell r="C6043" t="str">
            <v>UN</v>
          </cell>
          <cell r="D6043">
            <v>0.44</v>
          </cell>
        </row>
        <row r="6044">
          <cell r="A6044">
            <v>97661</v>
          </cell>
          <cell r="B6044" t="str">
            <v>REMOÇÃO DE CABOS ELÉTRICOS, DE FORMA MANUAL, SEM REAPROVEITAMENTO. AF_12/2017</v>
          </cell>
          <cell r="C6044" t="str">
            <v>M</v>
          </cell>
          <cell r="D6044">
            <v>0.44</v>
          </cell>
        </row>
        <row r="6045">
          <cell r="A6045">
            <v>97662</v>
          </cell>
          <cell r="B6045" t="str">
            <v>REMOÇÃO DE TUBULAÇÕES (TUBOS E CONEXÕES) DE ÁGUA FRIA, DE FORMA MANUAL, SEM REAPROVEITAMENTO. AF_12/2017</v>
          </cell>
          <cell r="C6045" t="str">
            <v>M</v>
          </cell>
          <cell r="D6045">
            <v>0.32</v>
          </cell>
        </row>
        <row r="6046">
          <cell r="A6046">
            <v>97663</v>
          </cell>
          <cell r="B6046" t="str">
            <v>REMOÇÃO DE LOUÇAS, DE FORMA MANUAL, SEM REAPROVEITAMENTO. AF_12/2017</v>
          </cell>
          <cell r="C6046" t="str">
            <v>UN</v>
          </cell>
          <cell r="D6046">
            <v>8.14</v>
          </cell>
        </row>
        <row r="6047">
          <cell r="A6047">
            <v>97664</v>
          </cell>
          <cell r="B6047" t="str">
            <v>REMOÇÃO DE ACESSÓRIOS, DE FORMA MANUAL, SEM REAPROVEITAMENTO. AF_12/2017</v>
          </cell>
          <cell r="C6047" t="str">
            <v>UN</v>
          </cell>
          <cell r="D6047">
            <v>1.01</v>
          </cell>
        </row>
        <row r="6048">
          <cell r="A6048">
            <v>97665</v>
          </cell>
          <cell r="B6048" t="str">
            <v>REMOÇÃO DE LUMINÁRIAS, DE FORMA MANUAL, SEM REAPROVEITAMENTO. AF_12/2017</v>
          </cell>
          <cell r="C6048" t="str">
            <v>UN</v>
          </cell>
          <cell r="D6048">
            <v>0.85</v>
          </cell>
        </row>
        <row r="6049">
          <cell r="A6049">
            <v>97666</v>
          </cell>
          <cell r="B6049" t="str">
            <v>REMOÇÃO DE METAIS SANITÁRIOS, DE FORMA MANUAL, SEM REAPROVEITAMENTO. AF_12/2017</v>
          </cell>
          <cell r="C6049" t="str">
            <v>UN</v>
          </cell>
          <cell r="D6049">
            <v>5.93</v>
          </cell>
        </row>
        <row r="6050">
          <cell r="A6050">
            <v>85423</v>
          </cell>
          <cell r="B6050" t="str">
            <v>ISOLAMENTO DE OBRA COM TELA PLASTICA COM MALHA DE 5MM</v>
          </cell>
          <cell r="C6050" t="str">
            <v>M2</v>
          </cell>
          <cell r="D6050">
            <v>6.39</v>
          </cell>
        </row>
        <row r="6051">
          <cell r="A6051">
            <v>85424</v>
          </cell>
          <cell r="B6051" t="str">
            <v>ISOLAMENTO DE OBRA COM TELA PLASTICA COM MALHA DE 5MM E ESTRUTURA DE MADEIRA PONTALETEADA</v>
          </cell>
          <cell r="C6051" t="str">
            <v>M2</v>
          </cell>
          <cell r="D6051">
            <v>18.850000000000001</v>
          </cell>
        </row>
        <row r="6052">
          <cell r="A6052">
            <v>95967</v>
          </cell>
          <cell r="B6052" t="str">
            <v>SERVIÇOS TÉCNICOS ESPECIALIZADOS PARA ACOMPANHAMENTO DE EXECUÇÃO DE FUNDAÇÕES PROFUNDAS E ESTRUTURAS DE CONTENÇÃO</v>
          </cell>
          <cell r="C6052" t="str">
            <v>H</v>
          </cell>
          <cell r="D6052">
            <v>110.15</v>
          </cell>
        </row>
        <row r="6053">
          <cell r="A6053">
            <v>99058</v>
          </cell>
          <cell r="B6053" t="str">
            <v>LOCAÇÃO DE PONTO PARA REFERÊNCIA TOPOGRÁFICA. AF_10/2018</v>
          </cell>
          <cell r="C6053" t="str">
            <v>UN</v>
          </cell>
          <cell r="D6053">
            <v>5.67</v>
          </cell>
        </row>
        <row r="6054">
          <cell r="A6054">
            <v>99059</v>
          </cell>
          <cell r="B6054" t="str">
            <v>LOCACAO CONVENCIONAL DE OBRA, UTILIZANDO GABARITO DE TÁBUAS CORRIDAS PONTALETADAS A CADA 2,00M -  2 UTILIZAÇÕES. AF_10/2018</v>
          </cell>
          <cell r="C6054" t="str">
            <v>M</v>
          </cell>
          <cell r="D6054">
            <v>32.42</v>
          </cell>
        </row>
        <row r="6055">
          <cell r="A6055">
            <v>99060</v>
          </cell>
          <cell r="B6055" t="str">
            <v>CAVALETE DE OBRA COM ALTURA DE 1,00 M - 2 UTILIZAÇÕES. AF_10/2018</v>
          </cell>
          <cell r="C6055" t="str">
            <v>UN</v>
          </cell>
          <cell r="D6055">
            <v>82.01</v>
          </cell>
        </row>
        <row r="6056">
          <cell r="A6056">
            <v>99061</v>
          </cell>
          <cell r="B6056" t="str">
            <v>CAVALETE DE OBRA COM ALTURA DE 0,50 M - 2 UTILIZAÇÕES. AF_10/2018</v>
          </cell>
          <cell r="C6056" t="str">
            <v>UN</v>
          </cell>
          <cell r="D6056">
            <v>56.64</v>
          </cell>
        </row>
        <row r="6057">
          <cell r="A6057">
            <v>99062</v>
          </cell>
          <cell r="B6057" t="str">
            <v>MARCAÇÃO DE PONTOS EM GABARITO OU CAVALETE. AF_10/2018</v>
          </cell>
          <cell r="C6057" t="str">
            <v>UN</v>
          </cell>
          <cell r="D6057">
            <v>1.65</v>
          </cell>
        </row>
        <row r="6058">
          <cell r="A6058">
            <v>99063</v>
          </cell>
          <cell r="B6058" t="str">
            <v>LOCAÇÃO DE REDE DE ÁGUA OU ESGOTO. AF_10/2018</v>
          </cell>
          <cell r="C6058" t="str">
            <v>M</v>
          </cell>
          <cell r="D6058">
            <v>2.83</v>
          </cell>
        </row>
        <row r="6059">
          <cell r="A6059">
            <v>99064</v>
          </cell>
          <cell r="B6059" t="str">
            <v>LOCAÇÃO DE PAVIMENTAÇÃO. AF_10/2018</v>
          </cell>
          <cell r="C6059" t="str">
            <v>M</v>
          </cell>
          <cell r="D6059">
            <v>0.28000000000000003</v>
          </cell>
        </row>
        <row r="6060">
          <cell r="A6060">
            <v>78472</v>
          </cell>
          <cell r="B6060" t="str">
            <v>SERVICOS TOPOGRAFICOS PARA PAVIMENTACAO, INCLUSIVE NOTA DE SERVICOS, ACOMPANHAMENTO E GREIDE</v>
          </cell>
          <cell r="C6060" t="str">
            <v>M2</v>
          </cell>
          <cell r="D6060">
            <v>0.24</v>
          </cell>
        </row>
        <row r="6061">
          <cell r="A6061">
            <v>93588</v>
          </cell>
          <cell r="B6061" t="str">
            <v>TRANSPORTE COM CAMINHÃO BASCULANTE DE 10 M3, EM VIA URBANA EM LEITO NATURAL (UNIDADE: M3XKM). AF_04/2016</v>
          </cell>
          <cell r="C6061" t="str">
            <v>M3XKM</v>
          </cell>
          <cell r="D6061">
            <v>1.4</v>
          </cell>
        </row>
        <row r="6062">
          <cell r="A6062">
            <v>93589</v>
          </cell>
          <cell r="B6062" t="str">
            <v>TRANSPORTE COM CAMINHÃO BASCULANTE DE 10 M3, EM VIA URBANA EM REVESTIMENTO PRIMÁRIO (UNIDADE: M3XKM). AF_04/2016</v>
          </cell>
          <cell r="C6062" t="str">
            <v>M3XKM</v>
          </cell>
          <cell r="D6062">
            <v>1.07</v>
          </cell>
        </row>
        <row r="6063">
          <cell r="A6063">
            <v>93590</v>
          </cell>
          <cell r="B6063" t="str">
            <v>TRANSPORTE COM CAMINHÃO BASCULANTE DE 10 M3, EM VIA URBANA PAVIMENTADA, DMT ACIMA DE 30KM (UNIDADE: M3XKM). AF_04/2016</v>
          </cell>
          <cell r="C6063" t="str">
            <v>M3XKM</v>
          </cell>
          <cell r="D6063">
            <v>0.71</v>
          </cell>
        </row>
        <row r="6064">
          <cell r="A6064">
            <v>93591</v>
          </cell>
          <cell r="B6064" t="str">
            <v>TRANSPORTE COM CAMINHÃO BASCULANTE DE 14 M3, EM VIA URBANA EM LEITO NATURAL (UNIDADE: M3XKM). AF_04/2016</v>
          </cell>
          <cell r="C6064" t="str">
            <v>M3XKM</v>
          </cell>
          <cell r="D6064">
            <v>1.28</v>
          </cell>
        </row>
        <row r="6065">
          <cell r="A6065">
            <v>93592</v>
          </cell>
          <cell r="B6065" t="str">
            <v>TRANSPORTE COM CAMINHÃO BASCULANTE DE 14 M3, EM VIA URBANA EM REVESTIMENTO PRIMÁRIO (UNIDADE: M3XKM). AF_04/2016</v>
          </cell>
          <cell r="C6065" t="str">
            <v>M3XKM</v>
          </cell>
          <cell r="D6065">
            <v>0.99</v>
          </cell>
        </row>
        <row r="6066">
          <cell r="A6066">
            <v>93593</v>
          </cell>
          <cell r="B6066" t="str">
            <v>TRANSPORTE COM CAMINHÃO BASCULANTE DE 14 M3, EM VIA URBANA PAVIMENTADA, DMT ACIMA DE 30 KM (UNIDADE: M3XKM). AF_04/2016</v>
          </cell>
          <cell r="C6066" t="str">
            <v>M3XKM</v>
          </cell>
          <cell r="D6066">
            <v>0.65</v>
          </cell>
        </row>
        <row r="6067">
          <cell r="A6067">
            <v>93594</v>
          </cell>
          <cell r="B6067" t="str">
            <v>TRANSPORTE COM CAMINHÃO BASCULANTE DE 10 M3, EM VIA URBANA EM LEITO NATURAL (UNIDADE: TXKM). AF_04/2016</v>
          </cell>
          <cell r="C6067" t="str">
            <v>TXKM</v>
          </cell>
          <cell r="D6067">
            <v>0.92</v>
          </cell>
        </row>
        <row r="6068">
          <cell r="A6068">
            <v>93595</v>
          </cell>
          <cell r="B6068" t="str">
            <v>TRANSPORTE COM CAMINHÃO BASCULANTE DE 10 M3, EM VIA URBANA EM REVESTIMENTO PRIMÁRIO (UNIDADE: TXKM). AF_04/2016</v>
          </cell>
          <cell r="C6068" t="str">
            <v>TXKM</v>
          </cell>
          <cell r="D6068">
            <v>0.71</v>
          </cell>
        </row>
        <row r="6069">
          <cell r="A6069">
            <v>93596</v>
          </cell>
          <cell r="B6069" t="str">
            <v>TRANSPORTE COM CAMINHÃO BASCULANTE DE 10 M3, EM VIA URBANA PAVIMENTADA, DMT ACIMA DE 30 KM (UNIDADE: TXKM). AF_04/2016</v>
          </cell>
          <cell r="C6069" t="str">
            <v>TXKM</v>
          </cell>
          <cell r="D6069">
            <v>0.47</v>
          </cell>
        </row>
        <row r="6070">
          <cell r="A6070">
            <v>93597</v>
          </cell>
          <cell r="B6070" t="str">
            <v>TRANSPORTE COM CAMINHÃO BASCULANTE DE 14 M3, EM VIA URBANA EM LEITO NATURAL (UNIDADE: TXKM). AF_04/2016</v>
          </cell>
          <cell r="C6070" t="str">
            <v>TXKM</v>
          </cell>
          <cell r="D6070">
            <v>0.85</v>
          </cell>
        </row>
        <row r="6071">
          <cell r="A6071">
            <v>93598</v>
          </cell>
          <cell r="B6071" t="str">
            <v>TRANSPORTE COM CAMINHÃO BASCULANTE DE 14 M3, EM VIA URBANA EM REVESTIMENTO PRIMÁRIO (UNIDADE: TXKM). AF_04/2016</v>
          </cell>
          <cell r="C6071" t="str">
            <v>TXKM</v>
          </cell>
          <cell r="D6071">
            <v>0.65</v>
          </cell>
        </row>
        <row r="6072">
          <cell r="A6072">
            <v>93599</v>
          </cell>
          <cell r="B6072" t="str">
            <v>TRANSPORTE COM CAMINHÃO BASCULANTE DE 14 M3, EM VIA URBANA PAVIMENTADA, DMT ACIMA DE 30 KM (UNIDADE: TXKM). AF_04/2016</v>
          </cell>
          <cell r="C6072" t="str">
            <v>TXKM</v>
          </cell>
          <cell r="D6072">
            <v>0.43</v>
          </cell>
        </row>
        <row r="6073">
          <cell r="A6073">
            <v>95425</v>
          </cell>
          <cell r="B6073" t="str">
            <v>TRANSPORTE COM CAMINHÃO BASCULANTE DE 18 M3, EM VIA URBANA EM LEITO NATURAL (UNIDADE: M3XKM). AF_09/2016</v>
          </cell>
          <cell r="C6073" t="str">
            <v>M3XKM</v>
          </cell>
          <cell r="D6073">
            <v>1.1000000000000001</v>
          </cell>
        </row>
        <row r="6074">
          <cell r="A6074">
            <v>95426</v>
          </cell>
          <cell r="B6074" t="str">
            <v>TRANSPORTE COM CAMINHÃO BASCULANTE DE 18 M3, EM VIA URBANA EM REVESTIMENTO PRIMÁRIO (UNIDADE: M3XKM). AF_09/2016</v>
          </cell>
          <cell r="C6074" t="str">
            <v>M3XKM</v>
          </cell>
          <cell r="D6074">
            <v>0.85</v>
          </cell>
        </row>
        <row r="6075">
          <cell r="A6075">
            <v>95427</v>
          </cell>
          <cell r="B6075" t="str">
            <v>TRANSPORTE COM CAMINHÃO BASCULANTE DE 18 M3, EM VIA URBANA PAVIMENTADA, DMT ACIMA DE 30 KM(UNIDADE: M3XKM). AF_09/2016</v>
          </cell>
          <cell r="C6075" t="str">
            <v>M3XKM</v>
          </cell>
          <cell r="D6075">
            <v>0.56000000000000005</v>
          </cell>
        </row>
        <row r="6076">
          <cell r="A6076">
            <v>95428</v>
          </cell>
          <cell r="B6076" t="str">
            <v>TRANSPORTE COM CAMINHÃO BASCULANTE DE 18 M3, EM VIA URBANA EM LEITO NATURAL (UNIDADE: TXKM). AF_09/2016</v>
          </cell>
          <cell r="C6076" t="str">
            <v>TXKM</v>
          </cell>
          <cell r="D6076">
            <v>0.73</v>
          </cell>
        </row>
        <row r="6077">
          <cell r="A6077">
            <v>95429</v>
          </cell>
          <cell r="B6077" t="str">
            <v>TRANSPORTE COM CAMINHÃO BASCULANTE DE 18 M3, EM VIA URBANA EM REVESTIMENTO PRIMÁRIO (UNIDADE: TXKM). AF_09/2016</v>
          </cell>
          <cell r="C6077" t="str">
            <v>TXKM</v>
          </cell>
          <cell r="D6077">
            <v>0.56000000000000005</v>
          </cell>
        </row>
        <row r="6078">
          <cell r="A6078">
            <v>95430</v>
          </cell>
          <cell r="B6078" t="str">
            <v>TRANSPORTE COM CAMINHÃO BASCULANTE DE 18 M3, EM VIA URBANA PAVIMENTADA, DMT ACIMA DE 30 KM (UNIDADE: TXKM). AF_09/2016</v>
          </cell>
          <cell r="C6078" t="str">
            <v>TXKM</v>
          </cell>
          <cell r="D6078">
            <v>0.37</v>
          </cell>
        </row>
        <row r="6079">
          <cell r="A6079">
            <v>95875</v>
          </cell>
          <cell r="B6079" t="str">
            <v>TRANSPORTE COM CAMINHÃO BASCULANTE DE 10 M3, EM VIA URBANA PAVIMENTADA, DMT ATÉ 30 KM (UNIDADE: M3XKM). AF_12/2016</v>
          </cell>
          <cell r="C6079" t="str">
            <v>M3XKM</v>
          </cell>
          <cell r="D6079">
            <v>1</v>
          </cell>
        </row>
        <row r="6080">
          <cell r="A6080">
            <v>95876</v>
          </cell>
          <cell r="B6080" t="str">
            <v>TRANSPORTE COM CAMINHÃO BASCULANTE DE 14 M3, EM VIA URBANA PAVIMENTADA, DMT ATÉ 30 KM (UNIDADE: M3XKM). AF_12/2016</v>
          </cell>
          <cell r="C6080" t="str">
            <v>M3XKM</v>
          </cell>
          <cell r="D6080">
            <v>0.92</v>
          </cell>
        </row>
        <row r="6081">
          <cell r="A6081">
            <v>95877</v>
          </cell>
          <cell r="B6081" t="str">
            <v>TRANSPORTE COM CAMINHÃO BASCULANTE DE 18 M3, EM VIA URBANA PAVIMENTADA, DMT ATÉ 30 KM (UNIDADE: M3XKM). AF_12/2016</v>
          </cell>
          <cell r="C6081" t="str">
            <v>M3XKM</v>
          </cell>
          <cell r="D6081">
            <v>0.79</v>
          </cell>
        </row>
        <row r="6082">
          <cell r="A6082">
            <v>95878</v>
          </cell>
          <cell r="B6082" t="str">
            <v>TRANSPORTE COM CAMINHÃO BASCULANTE DE 10 M3, EM VIA URBANA PAVIMENTADA, DMT ATÉ 30 KM (UNIDADE: TXKM). AF_12/2016</v>
          </cell>
          <cell r="C6082" t="str">
            <v>TXKM</v>
          </cell>
          <cell r="D6082">
            <v>0.66</v>
          </cell>
        </row>
        <row r="6083">
          <cell r="A6083">
            <v>95879</v>
          </cell>
          <cell r="B6083" t="str">
            <v>TRANSPORTE COM CAMINHÃO BASCULANTE DE 14 M3, EM VIA URBANA PAVIMENTADA, DMT ATÉ 30 KM (UNIDADE: TXKM). AF_12/2016</v>
          </cell>
          <cell r="C6083" t="str">
            <v>TXKM</v>
          </cell>
          <cell r="D6083">
            <v>0.61</v>
          </cell>
        </row>
        <row r="6084">
          <cell r="A6084">
            <v>95880</v>
          </cell>
          <cell r="B6084" t="str">
            <v>TRANSPORTE COM CAMINHÃO BASCULANTE DE 18 M3, EM VIA URBANA PAVIMENTADA, DMT ATÉ 30 KM (UNIDADE: TXKM). AF_12/2016</v>
          </cell>
          <cell r="C6084" t="str">
            <v>TXKM</v>
          </cell>
          <cell r="D6084">
            <v>0.52</v>
          </cell>
        </row>
        <row r="6085">
          <cell r="A6085">
            <v>93176</v>
          </cell>
          <cell r="B6085" t="str">
            <v>TRANSPORTE DE MATERIAL ASFALTICO, COM CAMINHÃO COM CAPACIDADE DE 30000 L EM RODOVIA PAVIMENTADA PARA DISTÂNCIAS MÉDIAS DE TRANSPORTE SUPERIORES A 100 KM. AF_02/2016</v>
          </cell>
          <cell r="C6085" t="str">
            <v>TXKM</v>
          </cell>
          <cell r="D6085">
            <v>0.52</v>
          </cell>
        </row>
        <row r="6086">
          <cell r="A6086">
            <v>93177</v>
          </cell>
          <cell r="B6086" t="str">
            <v>TRANSPORTE DE MATERIAL ASFALTICO, COM CAMINHÃO COM CAPACIDADE DE 20000 L EM RODOVIA PAVIMENTADA PARA DISTÂNCIAS MÉDIAS DE TRANSPORTE IGUAL OU INFERIOR A 100 KM. AF_02/2016</v>
          </cell>
          <cell r="C6086" t="str">
            <v>TXKM</v>
          </cell>
          <cell r="D6086">
            <v>1.83</v>
          </cell>
        </row>
        <row r="6087">
          <cell r="A6087">
            <v>93178</v>
          </cell>
          <cell r="B6087" t="str">
            <v>TRANSPORTE DE MATERIAL ASFALTICO, COM CAMINHÃO COM CAPACIDADE DE 30000 L EM RODOVIA NÃO PAVIMENTADA PARA DISTÂNCIAS MÉDIAS DE TRANSPORTE SUPERIORES A 100 KM. AF_02/2016</v>
          </cell>
          <cell r="C6087" t="str">
            <v>TXKM</v>
          </cell>
          <cell r="D6087">
            <v>0.59</v>
          </cell>
        </row>
        <row r="6088">
          <cell r="A6088">
            <v>93179</v>
          </cell>
          <cell r="B6088" t="str">
            <v>TRANSPORTE DE MATERIAL ASFALTICO, COM CAMINHÃO COM CAPACIDADE DE 20000 L EM RODOVIA NÃO PAVIMENTADA PARA DISTÂNCIAS MÉDIAS DE TRANSPORTE IGUAL OU INFERIOR A 100 KM. AF_02/2016</v>
          </cell>
          <cell r="C6088" t="str">
            <v>TXKM</v>
          </cell>
          <cell r="D6088">
            <v>2.02</v>
          </cell>
        </row>
        <row r="6089">
          <cell r="A6089" t="str">
            <v>74038/1</v>
          </cell>
          <cell r="B6089" t="str">
            <v>PORTAO COM MOUROES DE MADEIRA ROLICA, DIAMETRO 11CM, COM 5 FIOS DE ARAME FARPADO Nº 14 CLASSE 250, SEM DOBRADICAS</v>
          </cell>
          <cell r="C6089" t="str">
            <v>M</v>
          </cell>
          <cell r="D6089">
            <v>26.31</v>
          </cell>
        </row>
        <row r="6090">
          <cell r="A6090" t="str">
            <v>74039/1</v>
          </cell>
          <cell r="B6090" t="str">
            <v>CERCA COM MOUROES DE MADEIRA ROLICA, DIAMETRO 11CM, ESPACAMENTO DE 2M, ALTURA LIVRE DE 1M, CRAVADOS 0,5M, COM 5 FIOS DE ARAME FARPADO Nº 14 CLASSE 250</v>
          </cell>
          <cell r="C6090" t="str">
            <v>M</v>
          </cell>
          <cell r="D6090">
            <v>26.31</v>
          </cell>
        </row>
        <row r="6091">
          <cell r="A6091" t="str">
            <v>74142/1</v>
          </cell>
          <cell r="B6091" t="str">
            <v>CERCA COM MOUROES DE CONCRETO, RETO, ESPACAMENTO DE 3M, CRAVADOS 0,5M, COM 4 FIOS DE ARAME FARPADO Nº 14 CLASSE 250</v>
          </cell>
          <cell r="C6091" t="str">
            <v>M</v>
          </cell>
          <cell r="D6091">
            <v>43.18</v>
          </cell>
        </row>
        <row r="6092">
          <cell r="A6092" t="str">
            <v>74142/2</v>
          </cell>
          <cell r="B6092" t="str">
            <v>CERCA COM MOUROES DE MADEIRA, 7,5X7,5CM, ESPACAMENTO DE 2M, ALTURA LIVRE DE 2M, CRAVADOS 0,5M, COM 4 FIOS DE ARAME FARPADO Nº 14 CLASSE 250</v>
          </cell>
          <cell r="C6092" t="str">
            <v>M</v>
          </cell>
          <cell r="D6092">
            <v>17.29</v>
          </cell>
        </row>
        <row r="6093">
          <cell r="A6093" t="str">
            <v>74142/3</v>
          </cell>
          <cell r="B6093" t="str">
            <v>CERCA COM MOUROES DE MADEIRA, 7,5X7,5CM, ESPACAMENTO DE 2M, ALTURA LIVRE DE 2M, CRAVADOS 0,5M, COM 8 FIOS DE ARAME FARPADO Nº 14 CLASSE 250</v>
          </cell>
          <cell r="C6093" t="str">
            <v>M</v>
          </cell>
          <cell r="D6093">
            <v>27.94</v>
          </cell>
        </row>
        <row r="6094">
          <cell r="A6094" t="str">
            <v>74142/4</v>
          </cell>
          <cell r="B6094" t="str">
            <v>CERCA COM MOUROES DE CONCRETO, SECAO "T" PONTA INCLINADA, 10X10CM, ESPACAMENTO DE 3M, CRAVADOS 0,5M, COM 11 FIOS DE ARAME FARPADO Nº 16</v>
          </cell>
          <cell r="C6094" t="str">
            <v>M</v>
          </cell>
          <cell r="D6094">
            <v>53.62</v>
          </cell>
        </row>
        <row r="6095">
          <cell r="A6095" t="str">
            <v>74143/1</v>
          </cell>
          <cell r="B6095" t="str">
            <v>CERCA COM MOUROES DE CONCRETO, RETO, 15X15CM, ESPACAMENTO DE 3M, CRAVADOS 0,5M, ESCORAS DE 10X10CM NOS CANTOS, COM 12 FIOS DE ARAME DE ACO OVALADO 15X17</v>
          </cell>
          <cell r="C6095" t="str">
            <v>M</v>
          </cell>
          <cell r="D6095">
            <v>52.58</v>
          </cell>
        </row>
        <row r="6096">
          <cell r="A6096" t="str">
            <v>74143/2</v>
          </cell>
          <cell r="B6096" t="str">
            <v>CERCA COM MOUROES DE CONCRETO, RETO, 15X15CM, ESPACAMENTO DE 3M, CRAVADOS 0,5M, ESCORAS DE 10X10CM NOS CANTOS, COM 9 FIOS DE ARAME DE ACO OVALADO 15X17</v>
          </cell>
          <cell r="C6096" t="str">
            <v>M</v>
          </cell>
          <cell r="D6096">
            <v>50.49</v>
          </cell>
        </row>
        <row r="6097">
          <cell r="A6097">
            <v>85171</v>
          </cell>
          <cell r="B6097" t="str">
            <v>RECOMPOSICAO PARCIAL DO ARAME FARPADO Nº 14 CLASSE 250, FIXADO EM CERCA COM MOURÕES DE CONCRETO, RETO, 15X15CM</v>
          </cell>
          <cell r="C6097" t="str">
            <v>M</v>
          </cell>
          <cell r="D6097">
            <v>3.54</v>
          </cell>
        </row>
        <row r="6098">
          <cell r="A6098" t="str">
            <v>73787/1</v>
          </cell>
          <cell r="B6098" t="str">
            <v>ALAMBRADO EM TUBOS DE ACO GALVANIZADO, COM COSTURA, DIN 2440, DIAMETRO 2", ALTURA 3M, FIXADOS A CADA 2M EM BLOCOS DE CONCRETO, COM TELA DE ARAME GALVANIZADO REVESTIDO COM PVC, FIO 12 BWG E MALHA 7,5X7,5CM</v>
          </cell>
          <cell r="C6098" t="str">
            <v>M2</v>
          </cell>
          <cell r="D6098">
            <v>185.05</v>
          </cell>
        </row>
        <row r="6099">
          <cell r="A6099" t="str">
            <v>74244/1</v>
          </cell>
          <cell r="B6099" t="str">
            <v>ALAMBRADO PARA QUADRA POLIESPORTIVA, ESTRUTURADO POR TUBOS DE ACO GALVANIZADO, COM COSTURA, DIN 2440, DIAMETRO 2", COM TELA DE ARAME GALVANIZADO, FIO 14 BWG E MALHA QUADRADA 5X5CM</v>
          </cell>
          <cell r="C6099" t="str">
            <v>M2</v>
          </cell>
          <cell r="D6099">
            <v>117.9</v>
          </cell>
        </row>
        <row r="6100">
          <cell r="A6100" t="str">
            <v>73788/2</v>
          </cell>
          <cell r="B6100" t="str">
            <v>GRADE EM MADEIRA PARA PROTECAO DE MUDAS DE ARVORES</v>
          </cell>
          <cell r="C6100" t="str">
            <v>UN</v>
          </cell>
          <cell r="D6100">
            <v>128.58000000000001</v>
          </cell>
        </row>
        <row r="6101">
          <cell r="A6101">
            <v>98509</v>
          </cell>
          <cell r="B6101" t="str">
            <v>PLANTIO DE ARBUSTO OU  CERCA VIVA. AF_05/2018</v>
          </cell>
          <cell r="C6101" t="str">
            <v>UN</v>
          </cell>
          <cell r="D6101">
            <v>55.35</v>
          </cell>
        </row>
        <row r="6102">
          <cell r="A6102">
            <v>98510</v>
          </cell>
          <cell r="B6102" t="str">
            <v>PLANTIO DE ÁRVORE ORNAMENTAL COM ALTURA DE MUDA MENOR OU IGUAL A 2,00 M. AF_05/2018</v>
          </cell>
          <cell r="C6102" t="str">
            <v>UN</v>
          </cell>
          <cell r="D6102">
            <v>77.48</v>
          </cell>
        </row>
        <row r="6103">
          <cell r="A6103">
            <v>98511</v>
          </cell>
          <cell r="B6103" t="str">
            <v>PLANTIO DE ÁRVORE ORNAMENTAL COM ALTURA DE MUDA MAIOR QUE 2,00 M E MENOR OU IGUAL A 4,00 M. AF_05/2018</v>
          </cell>
          <cell r="C6103" t="str">
            <v>UN</v>
          </cell>
          <cell r="D6103">
            <v>150.62</v>
          </cell>
        </row>
        <row r="6104">
          <cell r="A6104">
            <v>98516</v>
          </cell>
          <cell r="B6104" t="str">
            <v>PLANTIO DE PALMEIRA COM ALTURA DE MUDA MENOR OU IGUAL A 2,00 M. AF_05/2018</v>
          </cell>
          <cell r="C6104" t="str">
            <v>UN</v>
          </cell>
          <cell r="D6104">
            <v>287.38</v>
          </cell>
        </row>
        <row r="6105">
          <cell r="A6105">
            <v>98519</v>
          </cell>
          <cell r="B6105" t="str">
            <v>REVOLVIMENTO E LIMPEZA MANUAL DE SOLO. AF_05/2018</v>
          </cell>
          <cell r="C6105" t="str">
            <v>M2</v>
          </cell>
          <cell r="D6105">
            <v>1.42</v>
          </cell>
        </row>
        <row r="6106">
          <cell r="A6106">
            <v>98520</v>
          </cell>
          <cell r="B6106" t="str">
            <v>APLICAÇÃO DE ADUBO EM SOLO. AF_05/2018</v>
          </cell>
          <cell r="C6106" t="str">
            <v>M2</v>
          </cell>
          <cell r="D6106">
            <v>3.51</v>
          </cell>
        </row>
        <row r="6107">
          <cell r="A6107">
            <v>98521</v>
          </cell>
          <cell r="B6107" t="str">
            <v>APLICAÇÃO DE CALCÁRIO PARA CORREÇÃO DO PH DO SOLO. AF_05/2018</v>
          </cell>
          <cell r="C6107" t="str">
            <v>M2</v>
          </cell>
          <cell r="D6107">
            <v>0.25</v>
          </cell>
        </row>
        <row r="6108">
          <cell r="A6108">
            <v>98522</v>
          </cell>
          <cell r="B6108" t="str">
            <v>ALAMBRADO EM MOURÕES DE CONCRETO, COM TELA DE ARAME GALVANIZADO (INCLUSIVE MURETA EM CONCRETO). AF_05/2018</v>
          </cell>
          <cell r="C6108" t="str">
            <v>M</v>
          </cell>
          <cell r="D6108">
            <v>118.81</v>
          </cell>
        </row>
        <row r="6109">
          <cell r="A6109">
            <v>98524</v>
          </cell>
          <cell r="B6109" t="str">
            <v>LIMPEZA MANUAL DE VEGETAÇÃO EM TERRENO COM ENXADA.AF_05/2018</v>
          </cell>
          <cell r="C6109" t="str">
            <v>M2</v>
          </cell>
          <cell r="D6109">
            <v>2.2799999999999998</v>
          </cell>
        </row>
        <row r="6110">
          <cell r="A6110">
            <v>85179</v>
          </cell>
          <cell r="B6110" t="str">
            <v>PLANTIO DE GRAMA SAO CARLOS EM LEIVAS</v>
          </cell>
          <cell r="C6110" t="str">
            <v>M2</v>
          </cell>
          <cell r="D6110">
            <v>13.97</v>
          </cell>
        </row>
        <row r="6111">
          <cell r="A6111">
            <v>85180</v>
          </cell>
          <cell r="B6111" t="str">
            <v>PLANTIO DE GRAMA ESMERALDA EM ROLO</v>
          </cell>
          <cell r="C6111" t="str">
            <v>M2</v>
          </cell>
          <cell r="D6111">
            <v>13.97</v>
          </cell>
        </row>
        <row r="6112">
          <cell r="A6112">
            <v>98503</v>
          </cell>
          <cell r="B6112" t="str">
            <v>PLANTIO DE GRAMA EM PAVIMENTO CONCREGRAMA. AF_05/2018</v>
          </cell>
          <cell r="C6112" t="str">
            <v>M2</v>
          </cell>
          <cell r="D6112">
            <v>13.57</v>
          </cell>
        </row>
        <row r="6113">
          <cell r="A6113">
            <v>98504</v>
          </cell>
          <cell r="B6113" t="str">
            <v>PLANTIO DE GRAMA EM PLACAS. AF_05/2018</v>
          </cell>
          <cell r="C6113" t="str">
            <v>M2</v>
          </cell>
          <cell r="D6113">
            <v>8.64</v>
          </cell>
        </row>
        <row r="6114">
          <cell r="A6114">
            <v>98505</v>
          </cell>
          <cell r="B6114" t="str">
            <v>PLANTIO DE FORRAÇÃO. AF_05/2018</v>
          </cell>
          <cell r="C6114" t="str">
            <v>M2</v>
          </cell>
          <cell r="D6114">
            <v>78.959999999999994</v>
          </cell>
        </row>
        <row r="6115">
          <cell r="A6115">
            <v>85184</v>
          </cell>
          <cell r="B6115" t="str">
            <v>RETIRADA DE GRAMA EM PLACAS</v>
          </cell>
          <cell r="C6115" t="str">
            <v>M2</v>
          </cell>
          <cell r="D6115">
            <v>3.62</v>
          </cell>
        </row>
        <row r="6116">
          <cell r="A6116">
            <v>85185</v>
          </cell>
          <cell r="B6116" t="str">
            <v>PODA E LIMPEZA DE ARBUSTO TIPO CERCA VIVA</v>
          </cell>
          <cell r="C6116" t="str">
            <v>M2</v>
          </cell>
          <cell r="D6116">
            <v>4.33</v>
          </cell>
        </row>
        <row r="6117">
          <cell r="A6117">
            <v>98525</v>
          </cell>
          <cell r="B6117" t="str">
            <v>LIMPEZA MECANIZADA DE CAMADA VEGETAL, VEGETAÇÃO E PEQUENAS ÁRVORES (DIÂMETRO DE TRONCO MENOR QUE 0,20 M), COM TRATOR DE ESTEIRAS.AF_05/2018</v>
          </cell>
          <cell r="C6117" t="str">
            <v>M2</v>
          </cell>
          <cell r="D6117">
            <v>0.24</v>
          </cell>
        </row>
        <row r="6118">
          <cell r="A6118">
            <v>98526</v>
          </cell>
          <cell r="B6118" t="str">
            <v>REMOÇÃO DE RAÍZES REMANESCENTES DE TRONCO DE ÁRVORE COM DIÂMETRO MAIOR OU IGUAL A 0,20 M E MENOR QUE 0,40 M.AF_05/2018</v>
          </cell>
          <cell r="C6118" t="str">
            <v>UN</v>
          </cell>
          <cell r="D6118">
            <v>50.65</v>
          </cell>
        </row>
        <row r="6119">
          <cell r="A6119">
            <v>98527</v>
          </cell>
          <cell r="B6119" t="str">
            <v>REMOÇÃO DE RAÍZES REMANESCENTES DE TRONCO DE ÁRVORE COM DIÂMETRO MAIOR OU IGUAL A 0,40 M E MENOR QUE 0,60 M.AF_05/2018</v>
          </cell>
          <cell r="C6119" t="str">
            <v>UN</v>
          </cell>
          <cell r="D6119">
            <v>109.01</v>
          </cell>
        </row>
        <row r="6120">
          <cell r="A6120">
            <v>98528</v>
          </cell>
          <cell r="B6120" t="str">
            <v>REMOÇÃO DE RAÍZES REMANESCENTES DE TRONCO DE ÁRVORE COM DIÂMETRO MAIOR OU IGUAL A 0,60 M.AF_05/2018</v>
          </cell>
          <cell r="C6120" t="str">
            <v>UN</v>
          </cell>
          <cell r="D6120">
            <v>159.44</v>
          </cell>
        </row>
        <row r="6121">
          <cell r="A6121">
            <v>98529</v>
          </cell>
          <cell r="B6121" t="str">
            <v>CORTE RASO E RECORTE DE ÁRVORE COM DIÂMETRO DE TRONCO MAIOR OU IGUAL A 0,20 M E MENOR QUE 0,40 M.AF_05/2018</v>
          </cell>
          <cell r="C6121" t="str">
            <v>UN</v>
          </cell>
          <cell r="D6121">
            <v>49.18</v>
          </cell>
        </row>
        <row r="6122">
          <cell r="A6122">
            <v>98530</v>
          </cell>
          <cell r="B6122" t="str">
            <v>CORTE RASO E RECORTE DE ÁRVORE COM DIÂMETRO DE TRONCO MAIOR OU IGUAL A 0,40 M E MENOR QUE 0,60 M.AF_05/2018</v>
          </cell>
          <cell r="C6122" t="str">
            <v>UN</v>
          </cell>
          <cell r="D6122">
            <v>87.62</v>
          </cell>
        </row>
        <row r="6123">
          <cell r="A6123">
            <v>98531</v>
          </cell>
          <cell r="B6123" t="str">
            <v>CORTE RASO E RECORTE DE ÁRVORE COM DIÂMETRO DE TRONCO MAIOR OU IGUAL A 0,60 M.AF_05/2018</v>
          </cell>
          <cell r="C6123" t="str">
            <v>UN</v>
          </cell>
          <cell r="D6123">
            <v>177.53</v>
          </cell>
        </row>
        <row r="6124">
          <cell r="A6124">
            <v>98532</v>
          </cell>
          <cell r="B6124" t="str">
            <v>PODA EM ALTURA DE ÁRVORE COM DIÂMETRO DE TRONCO MENOR QUE 0,20 M.AF_05/2018</v>
          </cell>
          <cell r="C6124" t="str">
            <v>UN</v>
          </cell>
          <cell r="D6124">
            <v>68.099999999999994</v>
          </cell>
        </row>
        <row r="6125">
          <cell r="A6125">
            <v>98533</v>
          </cell>
          <cell r="B6125" t="str">
            <v>PODA EM ALTURA DE ÁRVORE COM DIÂMETRO DE TRONCO MAIOR OU IGUAL A 0,20 M E MENOR QUE 0,40 M.AF_05/2018</v>
          </cell>
          <cell r="C6125" t="str">
            <v>UN</v>
          </cell>
          <cell r="D6125">
            <v>184.2</v>
          </cell>
        </row>
        <row r="6126">
          <cell r="A6126">
            <v>98534</v>
          </cell>
          <cell r="B6126" t="str">
            <v>PODA EM ALTURA DE ÁRVORE COM DIÂMETRO DE TRONCO MAIOR OU IGUAL A 0,40 M E MENOR QUE 0,60 M.AF_05/2018</v>
          </cell>
          <cell r="C6126" t="str">
            <v>UN</v>
          </cell>
          <cell r="D6126">
            <v>474.7</v>
          </cell>
        </row>
        <row r="6127">
          <cell r="A6127">
            <v>98535</v>
          </cell>
          <cell r="B6127" t="str">
            <v>PODA EM ALTURA DE ÁRVORE COM DIÂMETRO DE TRONCO MAIOR OU IGUAL A 0,60 M.AF_05/2018</v>
          </cell>
          <cell r="C6127" t="str">
            <v>UN</v>
          </cell>
          <cell r="D6127">
            <v>746.57</v>
          </cell>
        </row>
        <row r="6128">
          <cell r="A6128">
            <v>88238</v>
          </cell>
          <cell r="B6128" t="str">
            <v>AJUDANTE DE ARMADOR COM ENCARGOS COMPLEMENTARES</v>
          </cell>
          <cell r="C6128" t="str">
            <v>H</v>
          </cell>
          <cell r="D6128">
            <v>13.88</v>
          </cell>
        </row>
        <row r="6129">
          <cell r="A6129">
            <v>88239</v>
          </cell>
          <cell r="B6129" t="str">
            <v>AJUDANTE DE CARPINTEIRO COM ENCARGOS COMPLEMENTARES</v>
          </cell>
          <cell r="C6129" t="str">
            <v>H</v>
          </cell>
          <cell r="D6129">
            <v>15.04</v>
          </cell>
        </row>
        <row r="6130">
          <cell r="A6130">
            <v>88240</v>
          </cell>
          <cell r="B6130" t="str">
            <v>AJUDANTE DE ESTRUTURA METÁLICA COM ENCARGOS COMPLEMENTARES</v>
          </cell>
          <cell r="C6130" t="str">
            <v>H</v>
          </cell>
          <cell r="D6130">
            <v>10.74</v>
          </cell>
        </row>
        <row r="6131">
          <cell r="A6131">
            <v>88241</v>
          </cell>
          <cell r="B6131" t="str">
            <v>AJUDANTE DE OPERAÇÃO EM GERAL COM ENCARGOS COMPLEMENTARES</v>
          </cell>
          <cell r="C6131" t="str">
            <v>H</v>
          </cell>
          <cell r="D6131">
            <v>14.19</v>
          </cell>
        </row>
        <row r="6132">
          <cell r="A6132">
            <v>88242</v>
          </cell>
          <cell r="B6132" t="str">
            <v>AJUDANTE DE PEDREIRO COM ENCARGOS COMPLEMENTARES</v>
          </cell>
          <cell r="C6132" t="str">
            <v>H</v>
          </cell>
          <cell r="D6132">
            <v>14.49</v>
          </cell>
        </row>
        <row r="6133">
          <cell r="A6133">
            <v>88243</v>
          </cell>
          <cell r="B6133" t="str">
            <v>AJUDANTE ESPECIALIZADO COM ENCARGOS COMPLEMENTARES</v>
          </cell>
          <cell r="C6133" t="str">
            <v>H</v>
          </cell>
          <cell r="D6133">
            <v>17.3</v>
          </cell>
        </row>
        <row r="6134">
          <cell r="A6134">
            <v>88245</v>
          </cell>
          <cell r="B6134" t="str">
            <v>ARMADOR COM ENCARGOS COMPLEMENTARES</v>
          </cell>
          <cell r="C6134" t="str">
            <v>H</v>
          </cell>
          <cell r="D6134">
            <v>17.84</v>
          </cell>
        </row>
        <row r="6135">
          <cell r="A6135">
            <v>88246</v>
          </cell>
          <cell r="B6135" t="str">
            <v>ASSENTADOR DE TUBOS COM ENCARGOS COMPLEMENTARES</v>
          </cell>
          <cell r="C6135" t="str">
            <v>H</v>
          </cell>
          <cell r="D6135">
            <v>14.97</v>
          </cell>
        </row>
        <row r="6136">
          <cell r="A6136">
            <v>88247</v>
          </cell>
          <cell r="B6136" t="str">
            <v>AUXILIAR DE ELETRICISTA COM ENCARGOS COMPLEMENTARES</v>
          </cell>
          <cell r="C6136" t="str">
            <v>H</v>
          </cell>
          <cell r="D6136">
            <v>14.46</v>
          </cell>
        </row>
        <row r="6137">
          <cell r="A6137">
            <v>88248</v>
          </cell>
          <cell r="B6137" t="str">
            <v>AUXILIAR DE ENCANADOR OU BOMBEIRO HIDRÁULICO COM ENCARGOS COMPLEMENTARES</v>
          </cell>
          <cell r="C6137" t="str">
            <v>H</v>
          </cell>
          <cell r="D6137">
            <v>13.99</v>
          </cell>
        </row>
        <row r="6138">
          <cell r="A6138">
            <v>88249</v>
          </cell>
          <cell r="B6138" t="str">
            <v>AUXILIAR DE LABORATÓRIO COM ENCARGOS COMPLEMENTARES</v>
          </cell>
          <cell r="C6138" t="str">
            <v>H</v>
          </cell>
          <cell r="D6138">
            <v>21.84</v>
          </cell>
        </row>
        <row r="6139">
          <cell r="A6139">
            <v>88250</v>
          </cell>
          <cell r="B6139" t="str">
            <v>AUXILIAR DE MECÂNICO COM ENCARGOS COMPLEMENTARES</v>
          </cell>
          <cell r="C6139" t="str">
            <v>H</v>
          </cell>
          <cell r="D6139">
            <v>12.16</v>
          </cell>
        </row>
        <row r="6140">
          <cell r="A6140">
            <v>88251</v>
          </cell>
          <cell r="B6140" t="str">
            <v>AUXILIAR DE SERRALHEIRO COM ENCARGOS COMPLEMENTARES</v>
          </cell>
          <cell r="C6140" t="str">
            <v>H</v>
          </cell>
          <cell r="D6140">
            <v>14.55</v>
          </cell>
        </row>
        <row r="6141">
          <cell r="A6141">
            <v>88252</v>
          </cell>
          <cell r="B6141" t="str">
            <v>AUXILIAR DE SERVIÇOS GERAIS COM ENCARGOS COMPLEMENTARES</v>
          </cell>
          <cell r="C6141" t="str">
            <v>H</v>
          </cell>
          <cell r="D6141">
            <v>15.17</v>
          </cell>
        </row>
        <row r="6142">
          <cell r="A6142">
            <v>88253</v>
          </cell>
          <cell r="B6142" t="str">
            <v>AUXILIAR DE TOPÓGRAFO COM ENCARGOS COMPLEMENTARES</v>
          </cell>
          <cell r="C6142" t="str">
            <v>H</v>
          </cell>
          <cell r="D6142">
            <v>9.0399999999999991</v>
          </cell>
        </row>
        <row r="6143">
          <cell r="A6143">
            <v>88255</v>
          </cell>
          <cell r="B6143" t="str">
            <v>AUXILIAR TÉCNICO DE ENGENHARIA COM ENCARGOS COMPLEMENTARES</v>
          </cell>
          <cell r="C6143" t="str">
            <v>H</v>
          </cell>
          <cell r="D6143">
            <v>21.35</v>
          </cell>
        </row>
        <row r="6144">
          <cell r="A6144">
            <v>88256</v>
          </cell>
          <cell r="B6144" t="str">
            <v>AZULEJISTA OU LADRILHISTA COM ENCARGOS COMPLEMENTARES</v>
          </cell>
          <cell r="C6144" t="str">
            <v>H</v>
          </cell>
          <cell r="D6144">
            <v>17.87</v>
          </cell>
        </row>
        <row r="6145">
          <cell r="A6145">
            <v>88257</v>
          </cell>
          <cell r="B6145" t="str">
            <v>BLASTER, DINAMITADOR OU CABO DE FOGO COM ENCARGOS COMPLEMENTARES</v>
          </cell>
          <cell r="C6145" t="str">
            <v>H</v>
          </cell>
          <cell r="D6145">
            <v>13.01</v>
          </cell>
        </row>
        <row r="6146">
          <cell r="A6146">
            <v>88258</v>
          </cell>
          <cell r="B6146" t="str">
            <v>CADASTRISTA DE REDES DE AGUA E ESGOTO COM ENCARGOS COMPLEMENTARES</v>
          </cell>
          <cell r="C6146" t="str">
            <v>H</v>
          </cell>
          <cell r="D6146">
            <v>12.57</v>
          </cell>
        </row>
        <row r="6147">
          <cell r="A6147">
            <v>88259</v>
          </cell>
          <cell r="B6147" t="str">
            <v>CALAFETADOR/CALAFATE COM ENCARGOS COMPLEMENTARES</v>
          </cell>
          <cell r="C6147" t="str">
            <v>H</v>
          </cell>
          <cell r="D6147">
            <v>20.71</v>
          </cell>
        </row>
        <row r="6148">
          <cell r="A6148">
            <v>88260</v>
          </cell>
          <cell r="B6148" t="str">
            <v>CALCETEIRO COM ENCARGOS COMPLEMENTARES</v>
          </cell>
          <cell r="C6148" t="str">
            <v>H</v>
          </cell>
          <cell r="D6148">
            <v>17.690000000000001</v>
          </cell>
        </row>
        <row r="6149">
          <cell r="A6149">
            <v>88261</v>
          </cell>
          <cell r="B6149" t="str">
            <v>CARPINTEIRO DE ESQUADRIA COM ENCARGOS COMPLEMENTARES</v>
          </cell>
          <cell r="C6149" t="str">
            <v>H</v>
          </cell>
          <cell r="D6149">
            <v>19.010000000000002</v>
          </cell>
        </row>
        <row r="6150">
          <cell r="A6150">
            <v>88262</v>
          </cell>
          <cell r="B6150" t="str">
            <v>CARPINTEIRO DE FORMAS COM ENCARGOS COMPLEMENTARES</v>
          </cell>
          <cell r="C6150" t="str">
            <v>H</v>
          </cell>
          <cell r="D6150">
            <v>17.8</v>
          </cell>
        </row>
        <row r="6151">
          <cell r="A6151">
            <v>88263</v>
          </cell>
          <cell r="B6151" t="str">
            <v>CAVOUQUEIRO OU OPERADOR PERFURATRIZ/ROMPEDOR COM ENCARGOS COMPLEMENTARES</v>
          </cell>
          <cell r="C6151" t="str">
            <v>H</v>
          </cell>
          <cell r="D6151">
            <v>11.75</v>
          </cell>
        </row>
        <row r="6152">
          <cell r="A6152">
            <v>88264</v>
          </cell>
          <cell r="B6152" t="str">
            <v>ELETRICISTA COM ENCARGOS COMPLEMENTARES</v>
          </cell>
          <cell r="C6152" t="str">
            <v>H</v>
          </cell>
          <cell r="D6152">
            <v>18.55</v>
          </cell>
        </row>
        <row r="6153">
          <cell r="A6153">
            <v>88265</v>
          </cell>
          <cell r="B6153" t="str">
            <v>ELETRICISTA INDUSTRIAL COM ENCARGOS COMPLEMENTARES</v>
          </cell>
          <cell r="C6153" t="str">
            <v>H</v>
          </cell>
          <cell r="D6153">
            <v>18.55</v>
          </cell>
        </row>
        <row r="6154">
          <cell r="A6154">
            <v>88266</v>
          </cell>
          <cell r="B6154" t="str">
            <v>ELETROTÉCNICO COM ENCARGOS COMPLEMENTARES</v>
          </cell>
          <cell r="C6154" t="str">
            <v>H</v>
          </cell>
          <cell r="D6154">
            <v>18.62</v>
          </cell>
        </row>
        <row r="6155">
          <cell r="A6155">
            <v>88267</v>
          </cell>
          <cell r="B6155" t="str">
            <v>ENCANADOR OU BOMBEIRO HIDRÁULICO COM ENCARGOS COMPLEMENTARES</v>
          </cell>
          <cell r="C6155" t="str">
            <v>H</v>
          </cell>
          <cell r="D6155">
            <v>17.96</v>
          </cell>
        </row>
        <row r="6156">
          <cell r="A6156">
            <v>88268</v>
          </cell>
          <cell r="B6156" t="str">
            <v>ESTUCADOR COM ENCARGOS COMPLEMENTARES</v>
          </cell>
          <cell r="C6156" t="str">
            <v>H</v>
          </cell>
          <cell r="D6156">
            <v>18.47</v>
          </cell>
        </row>
        <row r="6157">
          <cell r="A6157">
            <v>88269</v>
          </cell>
          <cell r="B6157" t="str">
            <v>GESSEIRO COM ENCARGOS COMPLEMENTARES</v>
          </cell>
          <cell r="C6157" t="str">
            <v>H</v>
          </cell>
          <cell r="D6157">
            <v>17.84</v>
          </cell>
        </row>
        <row r="6158">
          <cell r="A6158">
            <v>88270</v>
          </cell>
          <cell r="B6158" t="str">
            <v>IMPERMEABILIZADOR COM ENCARGOS COMPLEMENTARES</v>
          </cell>
          <cell r="C6158" t="str">
            <v>H</v>
          </cell>
          <cell r="D6158">
            <v>18.7</v>
          </cell>
        </row>
        <row r="6159">
          <cell r="A6159">
            <v>88272</v>
          </cell>
          <cell r="B6159" t="str">
            <v>MACARIQUEIRO COM ENCARGOS COMPLEMENTARES</v>
          </cell>
          <cell r="C6159" t="str">
            <v>H</v>
          </cell>
          <cell r="D6159">
            <v>18.350000000000001</v>
          </cell>
        </row>
        <row r="6160">
          <cell r="A6160">
            <v>88273</v>
          </cell>
          <cell r="B6160" t="str">
            <v>MARCENEIRO COM ENCARGOS COMPLEMENTARES</v>
          </cell>
          <cell r="C6160" t="str">
            <v>H</v>
          </cell>
          <cell r="D6160">
            <v>18.11</v>
          </cell>
        </row>
        <row r="6161">
          <cell r="A6161">
            <v>88274</v>
          </cell>
          <cell r="B6161" t="str">
            <v>MARMORISTA/GRANITEIRO COM ENCARGOS COMPLEMENTARES</v>
          </cell>
          <cell r="C6161" t="str">
            <v>H</v>
          </cell>
          <cell r="D6161">
            <v>18.149999999999999</v>
          </cell>
        </row>
        <row r="6162">
          <cell r="A6162">
            <v>88275</v>
          </cell>
          <cell r="B6162" t="str">
            <v>MECÃNICO DE EQUIPAMENTOS PESADOS COM ENCARGOS COMPLEMENTARES</v>
          </cell>
          <cell r="C6162" t="str">
            <v>H</v>
          </cell>
          <cell r="D6162">
            <v>18.260000000000002</v>
          </cell>
        </row>
        <row r="6163">
          <cell r="A6163">
            <v>88277</v>
          </cell>
          <cell r="B6163" t="str">
            <v>MONTADOR (TUBO AÇO/EQUIPAMENTOS) COM ENCARGOS COMPLEMENTARES</v>
          </cell>
          <cell r="C6163" t="str">
            <v>H</v>
          </cell>
          <cell r="D6163">
            <v>13.7</v>
          </cell>
        </row>
        <row r="6164">
          <cell r="A6164">
            <v>88278</v>
          </cell>
          <cell r="B6164" t="str">
            <v>MONTADOR DE ESTRUTURA METÁLICA COM ENCARGOS COMPLEMENTARES</v>
          </cell>
          <cell r="C6164" t="str">
            <v>H</v>
          </cell>
          <cell r="D6164">
            <v>12.94</v>
          </cell>
        </row>
        <row r="6165">
          <cell r="A6165">
            <v>88279</v>
          </cell>
          <cell r="B6165" t="str">
            <v>MONTADOR ELETROMECÃNICO COM ENCARGOS COMPLEMENTARES</v>
          </cell>
          <cell r="C6165" t="str">
            <v>H</v>
          </cell>
          <cell r="D6165">
            <v>19.690000000000001</v>
          </cell>
        </row>
        <row r="6166">
          <cell r="A6166">
            <v>88281</v>
          </cell>
          <cell r="B6166" t="str">
            <v>MOTORISTA DE BASCULANTE COM ENCARGOS COMPLEMENTARES</v>
          </cell>
          <cell r="C6166" t="str">
            <v>H</v>
          </cell>
          <cell r="D6166">
            <v>13.74</v>
          </cell>
        </row>
        <row r="6167">
          <cell r="A6167">
            <v>88282</v>
          </cell>
          <cell r="B6167" t="str">
            <v>MOTORISTA DE CAMINHÃO COM ENCARGOS COMPLEMENTARES</v>
          </cell>
          <cell r="C6167" t="str">
            <v>H</v>
          </cell>
          <cell r="D6167">
            <v>14.31</v>
          </cell>
        </row>
        <row r="6168">
          <cell r="A6168">
            <v>88283</v>
          </cell>
          <cell r="B6168" t="str">
            <v>MOTORISTA DE CAMINHÃO E CARRETA COM ENCARGOS COMPLEMENTARES</v>
          </cell>
          <cell r="C6168" t="str">
            <v>H</v>
          </cell>
          <cell r="D6168">
            <v>17.79</v>
          </cell>
        </row>
        <row r="6169">
          <cell r="A6169">
            <v>88284</v>
          </cell>
          <cell r="B6169" t="str">
            <v>MOTORISTA DE VEIÍCULO LEVE COM ENCARGOS COMPLEMENTARES</v>
          </cell>
          <cell r="C6169" t="str">
            <v>H</v>
          </cell>
          <cell r="D6169">
            <v>13.57</v>
          </cell>
        </row>
        <row r="6170">
          <cell r="A6170">
            <v>88285</v>
          </cell>
          <cell r="B6170" t="str">
            <v>MOTORISTA DE VEÍCULO PESADO COM ENCARGOS COMPLEMENTARES</v>
          </cell>
          <cell r="C6170" t="str">
            <v>H</v>
          </cell>
          <cell r="D6170">
            <v>15.26</v>
          </cell>
        </row>
        <row r="6171">
          <cell r="A6171">
            <v>88286</v>
          </cell>
          <cell r="B6171" t="str">
            <v>MOTORISTA OPERADOR DE MUNCK COM ENCARGOS COMPLEMENTARES</v>
          </cell>
          <cell r="C6171" t="str">
            <v>H</v>
          </cell>
          <cell r="D6171">
            <v>16.18</v>
          </cell>
        </row>
        <row r="6172">
          <cell r="A6172">
            <v>88288</v>
          </cell>
          <cell r="B6172" t="str">
            <v>NIVELADOR COM ENCARGOS COMPLEMENTARES</v>
          </cell>
          <cell r="C6172" t="str">
            <v>H</v>
          </cell>
          <cell r="D6172">
            <v>10.38</v>
          </cell>
        </row>
        <row r="6173">
          <cell r="A6173">
            <v>88291</v>
          </cell>
          <cell r="B6173" t="str">
            <v>OPERADOR DE BETONEIRA (CAMINHÃO) COM ENCARGOS COMPLEMENTARES</v>
          </cell>
          <cell r="C6173" t="str">
            <v>H</v>
          </cell>
          <cell r="D6173">
            <v>13.33</v>
          </cell>
        </row>
        <row r="6174">
          <cell r="A6174">
            <v>88292</v>
          </cell>
          <cell r="B6174" t="str">
            <v>OPERADOR DE COMPRESSOR OU COMPRESSORISTA COM ENCARGOS COMPLEMENTARES</v>
          </cell>
          <cell r="C6174" t="str">
            <v>H</v>
          </cell>
          <cell r="D6174">
            <v>13.81</v>
          </cell>
        </row>
        <row r="6175">
          <cell r="A6175">
            <v>88293</v>
          </cell>
          <cell r="B6175" t="str">
            <v>OPERADOR DE DEMARCADORA DE FAIXAS COM ENCARGOS COMPLEMENTARES</v>
          </cell>
          <cell r="C6175" t="str">
            <v>H</v>
          </cell>
          <cell r="D6175">
            <v>15.48</v>
          </cell>
        </row>
        <row r="6176">
          <cell r="A6176">
            <v>88294</v>
          </cell>
          <cell r="B6176" t="str">
            <v>OPERADOR DE ESCAVADEIRA COM ENCARGOS COMPLEMENTARES</v>
          </cell>
          <cell r="C6176" t="str">
            <v>H</v>
          </cell>
          <cell r="D6176">
            <v>16.61</v>
          </cell>
        </row>
        <row r="6177">
          <cell r="A6177">
            <v>88295</v>
          </cell>
          <cell r="B6177" t="str">
            <v>OPERADOR DE GUINCHO COM ENCARGOS COMPLEMENTARES</v>
          </cell>
          <cell r="C6177" t="str">
            <v>H</v>
          </cell>
          <cell r="D6177">
            <v>13.1</v>
          </cell>
        </row>
        <row r="6178">
          <cell r="A6178">
            <v>88296</v>
          </cell>
          <cell r="B6178" t="str">
            <v>OPERADOR DE GUINDASTE COM ENCARGOS COMPLEMENTARES</v>
          </cell>
          <cell r="C6178" t="str">
            <v>H</v>
          </cell>
          <cell r="D6178">
            <v>13.15</v>
          </cell>
        </row>
        <row r="6179">
          <cell r="A6179">
            <v>88297</v>
          </cell>
          <cell r="B6179" t="str">
            <v>OPERADOR DE MÁQUINAS E EQUIPAMENTOS COM ENCARGOS COMPLEMENTARES</v>
          </cell>
          <cell r="C6179" t="str">
            <v>H</v>
          </cell>
          <cell r="D6179">
            <v>13.61</v>
          </cell>
        </row>
        <row r="6180">
          <cell r="A6180">
            <v>88298</v>
          </cell>
          <cell r="B6180" t="str">
            <v>OPERADOR DE MARTELETE OU MARTELETEIRO COM ENCARGOS COMPLEMENTARES</v>
          </cell>
          <cell r="C6180" t="str">
            <v>H</v>
          </cell>
          <cell r="D6180">
            <v>11.55</v>
          </cell>
        </row>
        <row r="6181">
          <cell r="A6181">
            <v>88299</v>
          </cell>
          <cell r="B6181" t="str">
            <v>OPERADOR DE MOTO-ESCREIPER COM ENCARGOS COMPLEMENTARES</v>
          </cell>
          <cell r="C6181" t="str">
            <v>H</v>
          </cell>
          <cell r="D6181">
            <v>15.67</v>
          </cell>
        </row>
        <row r="6182">
          <cell r="A6182">
            <v>88300</v>
          </cell>
          <cell r="B6182" t="str">
            <v>OPERADOR DE MOTONIVELADORA COM ENCARGOS COMPLEMENTARES</v>
          </cell>
          <cell r="C6182" t="str">
            <v>H</v>
          </cell>
          <cell r="D6182">
            <v>18.329999999999998</v>
          </cell>
        </row>
        <row r="6183">
          <cell r="A6183">
            <v>88301</v>
          </cell>
          <cell r="B6183" t="str">
            <v>OPERADOR DE PÁ CARREGADEIRA COM ENCARGOS COMPLEMENTARES</v>
          </cell>
          <cell r="C6183" t="str">
            <v>H</v>
          </cell>
          <cell r="D6183">
            <v>14.45</v>
          </cell>
        </row>
        <row r="6184">
          <cell r="A6184">
            <v>88302</v>
          </cell>
          <cell r="B6184" t="str">
            <v>OPERADOR DE PAVIMENTADORA COM ENCARGOS COMPLEMENTARES</v>
          </cell>
          <cell r="C6184" t="str">
            <v>H</v>
          </cell>
          <cell r="D6184">
            <v>16.059999999999999</v>
          </cell>
        </row>
        <row r="6185">
          <cell r="A6185">
            <v>88303</v>
          </cell>
          <cell r="B6185" t="str">
            <v>OPERADOR DE ROLO COMPACTADOR COM ENCARGOS COMPLEMENTARES</v>
          </cell>
          <cell r="C6185" t="str">
            <v>H</v>
          </cell>
          <cell r="D6185">
            <v>13.59</v>
          </cell>
        </row>
        <row r="6186">
          <cell r="A6186">
            <v>88304</v>
          </cell>
          <cell r="B6186" t="str">
            <v>OPERADOR DE USINA DE ASFALTO, DE SOLOS OU DE CONCRETO COM ENCARGOS COMPLEMENTARES</v>
          </cell>
          <cell r="C6186" t="str">
            <v>H</v>
          </cell>
          <cell r="D6186">
            <v>14.35</v>
          </cell>
        </row>
        <row r="6187">
          <cell r="A6187">
            <v>88306</v>
          </cell>
          <cell r="B6187" t="str">
            <v>OPERADOR JATO DE AREIA OU JATISTA COM ENCARGOS COMPLEMENTARES</v>
          </cell>
          <cell r="C6187" t="str">
            <v>H</v>
          </cell>
          <cell r="D6187">
            <v>17.809999999999999</v>
          </cell>
        </row>
        <row r="6188">
          <cell r="A6188">
            <v>88307</v>
          </cell>
          <cell r="B6188" t="str">
            <v>OPERADOR PARA BATE ESTACAS COM ENCARGOS COMPLEMENTARES</v>
          </cell>
          <cell r="C6188" t="str">
            <v>H</v>
          </cell>
          <cell r="D6188">
            <v>14.88</v>
          </cell>
        </row>
        <row r="6189">
          <cell r="A6189">
            <v>88308</v>
          </cell>
          <cell r="B6189" t="str">
            <v>PASTILHEIRO COM ENCARGOS COMPLEMENTARES</v>
          </cell>
          <cell r="C6189" t="str">
            <v>H</v>
          </cell>
          <cell r="D6189">
            <v>20.03</v>
          </cell>
        </row>
        <row r="6190">
          <cell r="A6190">
            <v>88309</v>
          </cell>
          <cell r="B6190" t="str">
            <v>PEDREIRO COM ENCARGOS COMPLEMENTARES</v>
          </cell>
          <cell r="C6190" t="str">
            <v>H</v>
          </cell>
          <cell r="D6190">
            <v>17.920000000000002</v>
          </cell>
        </row>
        <row r="6191">
          <cell r="A6191">
            <v>88310</v>
          </cell>
          <cell r="B6191" t="str">
            <v>PINTOR COM ENCARGOS COMPLEMENTARES</v>
          </cell>
          <cell r="C6191" t="str">
            <v>H</v>
          </cell>
          <cell r="D6191">
            <v>19.04</v>
          </cell>
        </row>
        <row r="6192">
          <cell r="A6192">
            <v>88311</v>
          </cell>
          <cell r="B6192" t="str">
            <v>PINTOR DE LETREIROS COM ENCARGOS COMPLEMENTARES</v>
          </cell>
          <cell r="C6192" t="str">
            <v>H</v>
          </cell>
          <cell r="D6192">
            <v>21.03</v>
          </cell>
        </row>
        <row r="6193">
          <cell r="A6193">
            <v>88312</v>
          </cell>
          <cell r="B6193" t="str">
            <v>PINTOR PARA TINTA EPÓXI COM ENCARGOS COMPLEMENTARES</v>
          </cell>
          <cell r="C6193" t="str">
            <v>H</v>
          </cell>
          <cell r="D6193">
            <v>20.02</v>
          </cell>
        </row>
        <row r="6194">
          <cell r="A6194">
            <v>88313</v>
          </cell>
          <cell r="B6194" t="str">
            <v>POCEIRO COM ENCARGOS COMPLEMENTARES</v>
          </cell>
          <cell r="C6194" t="str">
            <v>H</v>
          </cell>
          <cell r="D6194">
            <v>13.13</v>
          </cell>
        </row>
        <row r="6195">
          <cell r="A6195">
            <v>88314</v>
          </cell>
          <cell r="B6195" t="str">
            <v>RASTELEIRO COM ENCARGOS COMPLEMENTARES</v>
          </cell>
          <cell r="C6195" t="str">
            <v>H</v>
          </cell>
          <cell r="D6195">
            <v>12.12</v>
          </cell>
        </row>
        <row r="6196">
          <cell r="A6196">
            <v>88315</v>
          </cell>
          <cell r="B6196" t="str">
            <v>SERRALHEIRO COM ENCARGOS COMPLEMENTARES</v>
          </cell>
          <cell r="C6196" t="str">
            <v>H</v>
          </cell>
          <cell r="D6196">
            <v>17.84</v>
          </cell>
        </row>
        <row r="6197">
          <cell r="A6197">
            <v>88316</v>
          </cell>
          <cell r="B6197" t="str">
            <v>SERVENTE COM ENCARGOS COMPLEMENTARES</v>
          </cell>
          <cell r="C6197" t="str">
            <v>H</v>
          </cell>
          <cell r="D6197">
            <v>14.5</v>
          </cell>
        </row>
        <row r="6198">
          <cell r="A6198">
            <v>88317</v>
          </cell>
          <cell r="B6198" t="str">
            <v>SOLDADOR COM ENCARGOS COMPLEMENTARES</v>
          </cell>
          <cell r="C6198" t="str">
            <v>H</v>
          </cell>
          <cell r="D6198">
            <v>18.14</v>
          </cell>
        </row>
        <row r="6199">
          <cell r="A6199">
            <v>88318</v>
          </cell>
          <cell r="B6199" t="str">
            <v>SOLDADOR A (PARA SOLDA A SER TESTADA COM RAIOS "X") COM ENCARGOS COMPLEMENTARES</v>
          </cell>
          <cell r="C6199" t="str">
            <v>H</v>
          </cell>
          <cell r="D6199">
            <v>22.43</v>
          </cell>
        </row>
        <row r="6200">
          <cell r="A6200">
            <v>88320</v>
          </cell>
          <cell r="B6200" t="str">
            <v>TAQUEADOR OU TAQUEIRO COM ENCARGOS COMPLEMENTARES</v>
          </cell>
          <cell r="C6200" t="str">
            <v>H</v>
          </cell>
          <cell r="D6200">
            <v>20.75</v>
          </cell>
        </row>
        <row r="6201">
          <cell r="A6201">
            <v>88321</v>
          </cell>
          <cell r="B6201" t="str">
            <v>TÉCNICO DE LABORATÓRIO COM ENCARGOS COMPLEMENTARES</v>
          </cell>
          <cell r="C6201" t="str">
            <v>H</v>
          </cell>
          <cell r="D6201">
            <v>19.8</v>
          </cell>
        </row>
        <row r="6202">
          <cell r="A6202">
            <v>88322</v>
          </cell>
          <cell r="B6202" t="str">
            <v>TÉCNICO DE SONDAGEM COM ENCARGOS COMPLEMENTARES</v>
          </cell>
          <cell r="C6202" t="str">
            <v>H</v>
          </cell>
          <cell r="D6202">
            <v>17.82</v>
          </cell>
        </row>
        <row r="6203">
          <cell r="A6203">
            <v>88323</v>
          </cell>
          <cell r="B6203" t="str">
            <v>TELHADISTA COM ENCARGOS COMPLEMENTARES</v>
          </cell>
          <cell r="C6203" t="str">
            <v>H</v>
          </cell>
          <cell r="D6203">
            <v>18.98</v>
          </cell>
        </row>
        <row r="6204">
          <cell r="A6204">
            <v>88324</v>
          </cell>
          <cell r="B6204" t="str">
            <v>TRATORISTA COM ENCARGOS COMPLEMENTARES</v>
          </cell>
          <cell r="C6204" t="str">
            <v>H</v>
          </cell>
          <cell r="D6204">
            <v>13.68</v>
          </cell>
        </row>
        <row r="6205">
          <cell r="A6205">
            <v>88325</v>
          </cell>
          <cell r="B6205" t="str">
            <v>VIDRACEIRO COM ENCARGOS COMPLEMENTARES</v>
          </cell>
          <cell r="C6205" t="str">
            <v>H</v>
          </cell>
          <cell r="D6205">
            <v>17.3</v>
          </cell>
        </row>
        <row r="6206">
          <cell r="A6206">
            <v>88326</v>
          </cell>
          <cell r="B6206" t="str">
            <v>VIGIA NOTURNO COM ENCARGOS COMPLEMENTARES</v>
          </cell>
          <cell r="C6206" t="str">
            <v>H</v>
          </cell>
          <cell r="D6206">
            <v>18.52</v>
          </cell>
        </row>
        <row r="6207">
          <cell r="A6207">
            <v>88377</v>
          </cell>
          <cell r="B6207" t="str">
            <v>OPERADOR DE BETONEIRA ESTACIONÁRIA/MISTURADOR COM ENCARGOS COMPLEMENTARES</v>
          </cell>
          <cell r="C6207" t="str">
            <v>H</v>
          </cell>
          <cell r="D6207">
            <v>12.99</v>
          </cell>
        </row>
        <row r="6208">
          <cell r="A6208">
            <v>88441</v>
          </cell>
          <cell r="B6208" t="str">
            <v>JARDINEIRO COM ENCARGOS COMPLEMENTARES</v>
          </cell>
          <cell r="C6208" t="str">
            <v>H</v>
          </cell>
          <cell r="D6208">
            <v>17.350000000000001</v>
          </cell>
        </row>
        <row r="6209">
          <cell r="A6209">
            <v>88597</v>
          </cell>
          <cell r="B6209" t="str">
            <v>DESENHISTA DETALHISTA COM ENCARGOS COMPLEMENTARES</v>
          </cell>
          <cell r="C6209" t="str">
            <v>H</v>
          </cell>
          <cell r="D6209">
            <v>20.54</v>
          </cell>
        </row>
        <row r="6210">
          <cell r="A6210">
            <v>90766</v>
          </cell>
          <cell r="B6210" t="str">
            <v>ALMOXARIFE COM ENCARGOS COMPLEMENTARES</v>
          </cell>
          <cell r="C6210" t="str">
            <v>H</v>
          </cell>
          <cell r="D6210">
            <v>14.06</v>
          </cell>
        </row>
        <row r="6211">
          <cell r="A6211">
            <v>90767</v>
          </cell>
          <cell r="B6211" t="str">
            <v>APONTADOR OU APROPRIADOR COM ENCARGOS COMPLEMENTARES</v>
          </cell>
          <cell r="C6211" t="str">
            <v>H</v>
          </cell>
          <cell r="D6211">
            <v>13.7</v>
          </cell>
        </row>
        <row r="6212">
          <cell r="A6212">
            <v>90768</v>
          </cell>
          <cell r="B6212" t="str">
            <v>ARQUITETO DE OBRA JUNIOR COM ENCARGOS COMPLEMENTARES</v>
          </cell>
          <cell r="C6212" t="str">
            <v>H</v>
          </cell>
          <cell r="D6212">
            <v>59.08</v>
          </cell>
        </row>
        <row r="6213">
          <cell r="A6213">
            <v>90769</v>
          </cell>
          <cell r="B6213" t="str">
            <v>ARQUITETO DE OBRA PLENO COM ENCARGOS COMPLEMENTARES</v>
          </cell>
          <cell r="C6213" t="str">
            <v>H</v>
          </cell>
          <cell r="D6213">
            <v>83.5</v>
          </cell>
        </row>
        <row r="6214">
          <cell r="A6214">
            <v>90770</v>
          </cell>
          <cell r="B6214" t="str">
            <v>ARQUITETO DE OBRA SENIOR COM ENCARGOS COMPLEMENTARES</v>
          </cell>
          <cell r="C6214" t="str">
            <v>H</v>
          </cell>
          <cell r="D6214">
            <v>110.08</v>
          </cell>
        </row>
        <row r="6215">
          <cell r="A6215">
            <v>90771</v>
          </cell>
          <cell r="B6215" t="str">
            <v>AUXILIAR DE DESENHISTA COM ENCARGOS COMPLEMENTARES</v>
          </cell>
          <cell r="C6215" t="str">
            <v>H</v>
          </cell>
          <cell r="D6215">
            <v>16.62</v>
          </cell>
        </row>
        <row r="6216">
          <cell r="A6216">
            <v>90772</v>
          </cell>
          <cell r="B6216" t="str">
            <v>AUXILIAR DE ESCRITORIO COM ENCARGOS COMPLEMENTARES</v>
          </cell>
          <cell r="C6216" t="str">
            <v>H</v>
          </cell>
          <cell r="D6216">
            <v>11.53</v>
          </cell>
        </row>
        <row r="6217">
          <cell r="A6217">
            <v>90773</v>
          </cell>
          <cell r="B6217" t="str">
            <v>DESENHISTA COPISTA COM ENCARGOS COMPLEMENTARES</v>
          </cell>
          <cell r="C6217" t="str">
            <v>H</v>
          </cell>
          <cell r="D6217">
            <v>15.74</v>
          </cell>
        </row>
        <row r="6218">
          <cell r="A6218">
            <v>90775</v>
          </cell>
          <cell r="B6218" t="str">
            <v>DESENHISTA PROJETISTA COM ENCARGOS COMPLEMENTARES</v>
          </cell>
          <cell r="C6218" t="str">
            <v>H</v>
          </cell>
          <cell r="D6218">
            <v>16.62</v>
          </cell>
        </row>
        <row r="6219">
          <cell r="A6219">
            <v>90776</v>
          </cell>
          <cell r="B6219" t="str">
            <v>ENCARREGADO GERAL COM ENCARGOS COMPLEMENTARES</v>
          </cell>
          <cell r="C6219" t="str">
            <v>H</v>
          </cell>
          <cell r="D6219">
            <v>19.05</v>
          </cell>
        </row>
        <row r="6220">
          <cell r="A6220">
            <v>90777</v>
          </cell>
          <cell r="B6220" t="str">
            <v>ENGENHEIRO CIVIL DE OBRA JUNIOR COM ENCARGOS COMPLEMENTARES</v>
          </cell>
          <cell r="C6220" t="str">
            <v>H</v>
          </cell>
          <cell r="D6220">
            <v>80.16</v>
          </cell>
        </row>
        <row r="6221">
          <cell r="A6221">
            <v>90778</v>
          </cell>
          <cell r="B6221" t="str">
            <v>ENGENHEIRO CIVIL DE OBRA PLENO COM ENCARGOS COMPLEMENTARES</v>
          </cell>
          <cell r="C6221" t="str">
            <v>H</v>
          </cell>
          <cell r="D6221">
            <v>91.1</v>
          </cell>
        </row>
        <row r="6222">
          <cell r="A6222">
            <v>90779</v>
          </cell>
          <cell r="B6222" t="str">
            <v>ENGENHEIRO CIVIL DE OBRA SENIOR COM ENCARGOS COMPLEMENTARES</v>
          </cell>
          <cell r="C6222" t="str">
            <v>H</v>
          </cell>
          <cell r="D6222">
            <v>124.17</v>
          </cell>
        </row>
        <row r="6223">
          <cell r="A6223">
            <v>90780</v>
          </cell>
          <cell r="B6223" t="str">
            <v>MESTRE DE OBRAS COM ENCARGOS COMPLEMENTARES</v>
          </cell>
          <cell r="C6223" t="str">
            <v>H</v>
          </cell>
          <cell r="D6223">
            <v>28.16</v>
          </cell>
        </row>
        <row r="6224">
          <cell r="A6224">
            <v>90781</v>
          </cell>
          <cell r="B6224" t="str">
            <v>TOPOGRAFO COM ENCARGOS COMPLEMENTARES</v>
          </cell>
          <cell r="C6224" t="str">
            <v>H</v>
          </cell>
          <cell r="D6224">
            <v>16.510000000000002</v>
          </cell>
        </row>
        <row r="6225">
          <cell r="A6225">
            <v>91677</v>
          </cell>
          <cell r="B6225" t="str">
            <v>ENGENHEIRO ELETRICISTA COM ENCARGOS COMPLEMENTARES</v>
          </cell>
          <cell r="C6225" t="str">
            <v>H</v>
          </cell>
          <cell r="D6225">
            <v>77.489999999999995</v>
          </cell>
        </row>
        <row r="6226">
          <cell r="A6226">
            <v>91678</v>
          </cell>
          <cell r="B6226" t="str">
            <v>ENGENHEIRO SANITARISTA COM ENCARGOS COMPLEMENTARES</v>
          </cell>
          <cell r="C6226" t="str">
            <v>H</v>
          </cell>
          <cell r="D6226">
            <v>75.010000000000005</v>
          </cell>
        </row>
        <row r="6227">
          <cell r="A6227">
            <v>93558</v>
          </cell>
          <cell r="B6227" t="str">
            <v>MOTORISTA DE CAMINHAO COM ENCARGOS COMPLEMENTARES</v>
          </cell>
          <cell r="C6227" t="str">
            <v>MES</v>
          </cell>
          <cell r="D6227">
            <v>2974.07</v>
          </cell>
        </row>
        <row r="6228">
          <cell r="A6228">
            <v>93561</v>
          </cell>
          <cell r="B6228" t="str">
            <v>DESENHISTA PROJETISTA COM ENCARGOS COMPLEMENTARES</v>
          </cell>
          <cell r="C6228" t="str">
            <v>MES</v>
          </cell>
          <cell r="D6228">
            <v>2362.61</v>
          </cell>
        </row>
        <row r="6229">
          <cell r="A6229">
            <v>93562</v>
          </cell>
          <cell r="B6229" t="str">
            <v>AUXILIAR DE DESENHISTA COM ENCARGOS COMPLEMENTARES</v>
          </cell>
          <cell r="C6229" t="str">
            <v>MES</v>
          </cell>
          <cell r="D6229">
            <v>2362.0100000000002</v>
          </cell>
        </row>
        <row r="6230">
          <cell r="A6230">
            <v>93563</v>
          </cell>
          <cell r="B6230" t="str">
            <v>ALMOXARIFE COM ENCARGOS COMPLEMENTARES</v>
          </cell>
          <cell r="C6230" t="str">
            <v>MES</v>
          </cell>
          <cell r="D6230">
            <v>2497.42</v>
          </cell>
        </row>
        <row r="6231">
          <cell r="A6231">
            <v>93564</v>
          </cell>
          <cell r="B6231" t="str">
            <v>APONTADOR OU APROPRIADOR COM ENCARGOS COMPLEMENTARES</v>
          </cell>
          <cell r="C6231" t="str">
            <v>MES</v>
          </cell>
          <cell r="D6231">
            <v>2429.25</v>
          </cell>
        </row>
        <row r="6232">
          <cell r="A6232">
            <v>93565</v>
          </cell>
          <cell r="B6232" t="str">
            <v>ENGENHEIRO CIVIL DE OBRA JUNIOR COM ENCARGOS COMPLEMENTARES</v>
          </cell>
          <cell r="C6232" t="str">
            <v>MES</v>
          </cell>
          <cell r="D6232">
            <v>14156.64</v>
          </cell>
        </row>
        <row r="6233">
          <cell r="A6233">
            <v>93566</v>
          </cell>
          <cell r="B6233" t="str">
            <v>AUXILIAR DE ESCRITORIO COM ENCARGOS COMPLEMENTARES</v>
          </cell>
          <cell r="C6233" t="str">
            <v>MES</v>
          </cell>
          <cell r="D6233">
            <v>2052.4299999999998</v>
          </cell>
        </row>
        <row r="6234">
          <cell r="A6234">
            <v>93567</v>
          </cell>
          <cell r="B6234" t="str">
            <v>ENGENHEIRO CIVIL DE OBRA PLENO COM ENCARGOS COMPLEMENTARES</v>
          </cell>
          <cell r="C6234" t="str">
            <v>MES</v>
          </cell>
          <cell r="D6234">
            <v>16087.09</v>
          </cell>
        </row>
        <row r="6235">
          <cell r="A6235">
            <v>93568</v>
          </cell>
          <cell r="B6235" t="str">
            <v>ENGENHEIRO CIVIL DE OBRA SENIOR COM ENCARGOS COMPLEMENTARES</v>
          </cell>
          <cell r="C6235" t="str">
            <v>MES</v>
          </cell>
          <cell r="D6235">
            <v>21921.39</v>
          </cell>
        </row>
        <row r="6236">
          <cell r="A6236">
            <v>93569</v>
          </cell>
          <cell r="B6236" t="str">
            <v>ARQUITETO JUNIOR COM ENCARGOS COMPLEMENTARES</v>
          </cell>
          <cell r="C6236" t="str">
            <v>MES</v>
          </cell>
          <cell r="D6236">
            <v>10449.74</v>
          </cell>
        </row>
        <row r="6237">
          <cell r="A6237">
            <v>93570</v>
          </cell>
          <cell r="B6237" t="str">
            <v>ARQUITETO PLENO COM ENCARGOS COMPLEMENTARES</v>
          </cell>
          <cell r="C6237" t="str">
            <v>MES</v>
          </cell>
          <cell r="D6237">
            <v>14763.65</v>
          </cell>
        </row>
        <row r="6238">
          <cell r="A6238">
            <v>93571</v>
          </cell>
          <cell r="B6238" t="str">
            <v>ARQUITETO SENIOR COM ENCARGOS COMPLEMENTARES</v>
          </cell>
          <cell r="C6238" t="str">
            <v>MES</v>
          </cell>
          <cell r="D6238">
            <v>19458.099999999999</v>
          </cell>
        </row>
        <row r="6239">
          <cell r="A6239">
            <v>93572</v>
          </cell>
          <cell r="B6239" t="str">
            <v>ENCARREGADO GERAL DE OBRAS COM ENCARGOS COMPLEMENTARES</v>
          </cell>
          <cell r="C6239" t="str">
            <v>MES</v>
          </cell>
          <cell r="D6239">
            <v>3375.68</v>
          </cell>
        </row>
        <row r="6240">
          <cell r="A6240">
            <v>94295</v>
          </cell>
          <cell r="B6240" t="str">
            <v>MESTRE DE OBRAS COM ENCARGOS COMPLEMENTARES</v>
          </cell>
          <cell r="C6240" t="str">
            <v>MES</v>
          </cell>
          <cell r="D6240">
            <v>4982.24</v>
          </cell>
        </row>
        <row r="6241">
          <cell r="A6241">
            <v>94296</v>
          </cell>
          <cell r="B6241" t="str">
            <v>TOPOGRAFO COM ENCARGOS COMPLEMENTARES</v>
          </cell>
          <cell r="C6241" t="str">
            <v>MES</v>
          </cell>
          <cell r="D6241">
            <v>3072.7</v>
          </cell>
        </row>
        <row r="6242">
          <cell r="A6242">
            <v>95308</v>
          </cell>
          <cell r="B6242" t="str">
            <v>CURSO DE CAPACITAÇÃO PARA AJUDANTE DE ARMADOR (ENCARGOS COMPLEMENTARES) - HORISTA</v>
          </cell>
          <cell r="C6242" t="str">
            <v>H</v>
          </cell>
          <cell r="D6242">
            <v>7.0000000000000007E-2</v>
          </cell>
        </row>
        <row r="6243">
          <cell r="A6243">
            <v>95309</v>
          </cell>
          <cell r="B6243" t="str">
            <v>CURSO DE CAPACITAÇÃO PARA AJUDANTE DE CARPINTEIRO (ENCARGOS COMPLEMENTARES) - HORISTA</v>
          </cell>
          <cell r="C6243" t="str">
            <v>H</v>
          </cell>
          <cell r="D6243">
            <v>0.1</v>
          </cell>
        </row>
        <row r="6244">
          <cell r="A6244">
            <v>95310</v>
          </cell>
          <cell r="B6244" t="str">
            <v>CURSO DE CAPACITAÇÃO PARA AJUDANTE DE ESTRUTURA METÁLICA (ENCARGOS COMPLEMENTARES) - HORISTA</v>
          </cell>
          <cell r="C6244" t="str">
            <v>H</v>
          </cell>
          <cell r="D6244">
            <v>0.05</v>
          </cell>
        </row>
        <row r="6245">
          <cell r="A6245">
            <v>95311</v>
          </cell>
          <cell r="B6245" t="str">
            <v>CURSO DE CAPACITAÇÃO PARA AJUDANTE DE OPERAÇÃO EM GERAL (ENCARGOS COMPLEMENTARES) - HORISTA</v>
          </cell>
          <cell r="C6245" t="str">
            <v>H</v>
          </cell>
          <cell r="D6245">
            <v>7.0000000000000007E-2</v>
          </cell>
        </row>
        <row r="6246">
          <cell r="A6246">
            <v>95312</v>
          </cell>
          <cell r="B6246" t="str">
            <v>CURSO DE CAPACITAÇÃO PARA AJUDANTE DE PEDREIRO (ENCARGOS COMPLEMENTARES) - HORISTA</v>
          </cell>
          <cell r="C6246" t="str">
            <v>H</v>
          </cell>
          <cell r="D6246">
            <v>0.09</v>
          </cell>
        </row>
        <row r="6247">
          <cell r="A6247">
            <v>95313</v>
          </cell>
          <cell r="B6247" t="str">
            <v>CURSO DE CAPACITAÇÃO PARA AJUDANTE ESPECIALIZADO (ENCARGOS COMPLEMENTARES) - HORISTA</v>
          </cell>
          <cell r="C6247" t="str">
            <v>H</v>
          </cell>
          <cell r="D6247">
            <v>0.09</v>
          </cell>
        </row>
        <row r="6248">
          <cell r="A6248">
            <v>95314</v>
          </cell>
          <cell r="B6248" t="str">
            <v>CURSO DE CAPACITAÇÃO PARA ARMADOR (ENCARGOS COMPLEMENTARES) - HORISTA</v>
          </cell>
          <cell r="C6248" t="str">
            <v>H</v>
          </cell>
          <cell r="D6248">
            <v>0.1</v>
          </cell>
        </row>
        <row r="6249">
          <cell r="A6249">
            <v>95315</v>
          </cell>
          <cell r="B6249" t="str">
            <v>CURSO DE CAPACITAÇÃO PARA ASSENTADOR DE TUBOS (ENCARGOS COMPLEMENTARES) - HORISTA</v>
          </cell>
          <cell r="C6249" t="str">
            <v>H</v>
          </cell>
          <cell r="D6249">
            <v>0.11</v>
          </cell>
        </row>
        <row r="6250">
          <cell r="A6250">
            <v>95316</v>
          </cell>
          <cell r="B6250" t="str">
            <v>CURSO DE CAPACITAÇÃO PARA AUXILIAR DE ELETRICISTA (ENCARGOS COMPLEMENTARES) - HORISTA</v>
          </cell>
          <cell r="C6250" t="str">
            <v>H</v>
          </cell>
          <cell r="D6250">
            <v>0.24</v>
          </cell>
        </row>
        <row r="6251">
          <cell r="A6251">
            <v>95317</v>
          </cell>
          <cell r="B6251" t="str">
            <v>CURSO DE CAPACITAÇÃO PARA AUXILIAR DE ENCANADOR OU BOMBEIRO HIDRÁULICO (ENCARGOS COMPLEMENTARES) - HORISTA</v>
          </cell>
          <cell r="C6251" t="str">
            <v>H</v>
          </cell>
          <cell r="D6251">
            <v>0.11</v>
          </cell>
        </row>
        <row r="6252">
          <cell r="A6252">
            <v>95318</v>
          </cell>
          <cell r="B6252" t="str">
            <v>CURSO DE CAPACITAÇÃO PARA AUXILIAR DE LABORATÓRIO (ENCARGOS COMPLEMENTARES) - HORISTA</v>
          </cell>
          <cell r="C6252" t="str">
            <v>H</v>
          </cell>
          <cell r="D6252">
            <v>0.1</v>
          </cell>
        </row>
        <row r="6253">
          <cell r="A6253">
            <v>95319</v>
          </cell>
          <cell r="B6253" t="str">
            <v>CURSO DE CAPACITAÇÃO PARA AUXILIAR DE MECÂNICO (ENCARGOS COMPLEMENTARES) - HORISTA</v>
          </cell>
          <cell r="C6253" t="str">
            <v>H</v>
          </cell>
          <cell r="D6253">
            <v>0.06</v>
          </cell>
        </row>
        <row r="6254">
          <cell r="A6254">
            <v>95320</v>
          </cell>
          <cell r="B6254" t="str">
            <v>CURSO DE CAPACITAÇÃO PARA AUXILIAR DE SERRALHEIRO (ENCARGOS COMPLEMENTARES) - HORISTA</v>
          </cell>
          <cell r="C6254" t="str">
            <v>H</v>
          </cell>
          <cell r="D6254">
            <v>7.0000000000000007E-2</v>
          </cell>
        </row>
        <row r="6255">
          <cell r="A6255">
            <v>95321</v>
          </cell>
          <cell r="B6255" t="str">
            <v>CURSO DE CAPACITAÇÃO PARA AUXILIAR DE SERVIÇOS GERAIS (ENCARGOS COMPLEMENTARES) - HORISTA</v>
          </cell>
          <cell r="C6255" t="str">
            <v>H</v>
          </cell>
          <cell r="D6255">
            <v>0.08</v>
          </cell>
        </row>
        <row r="6256">
          <cell r="A6256">
            <v>95322</v>
          </cell>
          <cell r="B6256" t="str">
            <v>CURSO DE CAPACITAÇÃO PARA AUXILIAR DE TOPÓGRAFO (ENCARGOS COMPLEMENTARES) - HORISTA</v>
          </cell>
          <cell r="C6256" t="str">
            <v>H</v>
          </cell>
          <cell r="D6256">
            <v>0.02</v>
          </cell>
        </row>
        <row r="6257">
          <cell r="A6257">
            <v>95323</v>
          </cell>
          <cell r="B6257" t="str">
            <v>CURSO DE CAPACITAÇÃO PARA AUXILIAR TÉCNICO DE ENGENHARIA (ENCARGOS COMPLEMENTARES) - HORISTA</v>
          </cell>
          <cell r="C6257" t="str">
            <v>H</v>
          </cell>
          <cell r="D6257">
            <v>0.11</v>
          </cell>
        </row>
        <row r="6258">
          <cell r="A6258">
            <v>95324</v>
          </cell>
          <cell r="B6258" t="str">
            <v>CURSO DE CAPACITAÇÃO PARA AZULEJISTA OU LADRILHISTA (ENCARGOS COMPLEMENTARES) - HORISTA</v>
          </cell>
          <cell r="C6258" t="str">
            <v>H</v>
          </cell>
          <cell r="D6258">
            <v>0.13</v>
          </cell>
        </row>
        <row r="6259">
          <cell r="A6259">
            <v>95325</v>
          </cell>
          <cell r="B6259" t="str">
            <v>CURSO DE CAPACITAÇÃO PARA BLASTER, DINAMITADOR OU CABO DE FOGO (ENCARGOS COMPLEMENTARES) - HORISTA</v>
          </cell>
          <cell r="C6259" t="str">
            <v>H</v>
          </cell>
          <cell r="D6259">
            <v>0.11</v>
          </cell>
        </row>
        <row r="6260">
          <cell r="A6260">
            <v>95326</v>
          </cell>
          <cell r="B6260" t="str">
            <v>CURSO DE CAPACITAÇÃO PARA CADASTRISTA DE REDES DE AGUA E ESGOTO (ENCARGOS COMPLEMENTARES) - HORISTA</v>
          </cell>
          <cell r="C6260" t="str">
            <v>H</v>
          </cell>
          <cell r="D6260">
            <v>0.02</v>
          </cell>
        </row>
        <row r="6261">
          <cell r="A6261">
            <v>95327</v>
          </cell>
          <cell r="B6261" t="str">
            <v>CURSO DE CAPACITAÇÃO PARA CALAFETADOR/CALAFATE (ENCARGOS COMPLEMENTARES) - HORISTA</v>
          </cell>
          <cell r="C6261" t="str">
            <v>H</v>
          </cell>
          <cell r="D6261">
            <v>0.16</v>
          </cell>
        </row>
        <row r="6262">
          <cell r="A6262">
            <v>95328</v>
          </cell>
          <cell r="B6262" t="str">
            <v>CURSO DE CAPACITAÇÃO PARA CALCETEIRO (ENCARGOS COMPLEMENTARES) - HORISTA</v>
          </cell>
          <cell r="C6262" t="str">
            <v>H</v>
          </cell>
          <cell r="D6262">
            <v>0.1</v>
          </cell>
        </row>
        <row r="6263">
          <cell r="A6263">
            <v>95329</v>
          </cell>
          <cell r="B6263" t="str">
            <v>CURSO DE CAPACITAÇÃO PARA CARPINTEIRO DE ESQUADRIA (ENCARGOS COMPLEMENTARES) - HORISTA</v>
          </cell>
          <cell r="C6263" t="str">
            <v>H</v>
          </cell>
          <cell r="D6263">
            <v>0.14000000000000001</v>
          </cell>
        </row>
        <row r="6264">
          <cell r="A6264">
            <v>95330</v>
          </cell>
          <cell r="B6264" t="str">
            <v>CURSO DE CAPACITAÇÃO PARA CARPINTEIRO DE FÔRMAS (ENCARGOS COMPLEMENTARES) - HORISTA</v>
          </cell>
          <cell r="C6264" t="str">
            <v>H</v>
          </cell>
          <cell r="D6264">
            <v>0.1</v>
          </cell>
        </row>
        <row r="6265">
          <cell r="A6265">
            <v>95331</v>
          </cell>
          <cell r="B6265" t="str">
            <v>CURSO DE CAPACITAÇÃO PARA CAVOUQUEIRO OU OPERADOR PERFURATRIZ/ROMPEDOR (ENCARGOS COMPLEMENTARES) - HORISTA</v>
          </cell>
          <cell r="C6265" t="str">
            <v>H</v>
          </cell>
          <cell r="D6265">
            <v>0.06</v>
          </cell>
        </row>
        <row r="6266">
          <cell r="A6266">
            <v>95332</v>
          </cell>
          <cell r="B6266" t="str">
            <v>CURSO DE CAPACITAÇÃO PARA ELETRICISTA (ENCARGOS COMPLEMENTARES) - HORISTA</v>
          </cell>
          <cell r="C6266" t="str">
            <v>H</v>
          </cell>
          <cell r="D6266">
            <v>0.34</v>
          </cell>
        </row>
        <row r="6267">
          <cell r="A6267">
            <v>95333</v>
          </cell>
          <cell r="B6267" t="str">
            <v>CURSO DE CAPACITAÇÃO PARA ELETRICISTA INDUSTRIAL (ENCARGOS COMPLEMENTARES) - HORISTA</v>
          </cell>
          <cell r="C6267" t="str">
            <v>H</v>
          </cell>
          <cell r="D6267">
            <v>0.34</v>
          </cell>
        </row>
        <row r="6268">
          <cell r="A6268">
            <v>95334</v>
          </cell>
          <cell r="B6268" t="str">
            <v>CURSO DE CAPACITAÇÃO PARA ELETROTÉCNICO (ENCARGOS COMPLEMENTARES) - HORISTA</v>
          </cell>
          <cell r="C6268" t="str">
            <v>H</v>
          </cell>
          <cell r="D6268">
            <v>0.28000000000000003</v>
          </cell>
        </row>
        <row r="6269">
          <cell r="A6269">
            <v>95335</v>
          </cell>
          <cell r="B6269" t="str">
            <v>CURSO DE CAPACITAÇÃO PARA ENCANADOR OU BOMBEIRO HIDRÁULICO (ENCARGOS COMPLEMENTARES) - HORISTA</v>
          </cell>
          <cell r="C6269" t="str">
            <v>H</v>
          </cell>
          <cell r="D6269">
            <v>0.16</v>
          </cell>
        </row>
        <row r="6270">
          <cell r="A6270">
            <v>95336</v>
          </cell>
          <cell r="B6270" t="str">
            <v>CURSO DE CAPACITAÇÃO PARA ESTUCADOR (ENCARGOS COMPLEMENTARES) - HORISTA</v>
          </cell>
          <cell r="C6270" t="str">
            <v>H</v>
          </cell>
          <cell r="D6270">
            <v>0.1</v>
          </cell>
        </row>
        <row r="6271">
          <cell r="A6271">
            <v>95337</v>
          </cell>
          <cell r="B6271" t="str">
            <v>CURSO DE CAPACITAÇÃO PARA GESSEIRO (ENCARGOS COMPLEMENTARES) - HORISTA</v>
          </cell>
          <cell r="C6271" t="str">
            <v>H</v>
          </cell>
          <cell r="D6271">
            <v>0.1</v>
          </cell>
        </row>
        <row r="6272">
          <cell r="A6272">
            <v>95338</v>
          </cell>
          <cell r="B6272" t="str">
            <v>CURSO DE CAPACITAÇÃO PARA IMPERMEABILIZADOR (ENCARGOS COMPLEMENTARES) - HORISTA</v>
          </cell>
          <cell r="C6272" t="str">
            <v>H</v>
          </cell>
          <cell r="D6272">
            <v>0.2</v>
          </cell>
        </row>
        <row r="6273">
          <cell r="A6273">
            <v>95339</v>
          </cell>
          <cell r="B6273" t="str">
            <v>CURSO DE CAPACITAÇÃO PARA MAÇARIQUEIRO (ENCARGOS COMPLEMENTARES) - HORISTA</v>
          </cell>
          <cell r="C6273" t="str">
            <v>H</v>
          </cell>
          <cell r="D6273">
            <v>0.15</v>
          </cell>
        </row>
        <row r="6274">
          <cell r="A6274">
            <v>95340</v>
          </cell>
          <cell r="B6274" t="str">
            <v>CURSO DE CAPACITAÇÃO PARA MARCENEIRO (ENCARGOS COMPLEMENTARES) - HORISTA</v>
          </cell>
          <cell r="C6274" t="str">
            <v>H</v>
          </cell>
          <cell r="D6274">
            <v>0.13</v>
          </cell>
        </row>
        <row r="6275">
          <cell r="A6275">
            <v>95341</v>
          </cell>
          <cell r="B6275" t="str">
            <v>CURSO DE CAPACITAÇÃO PARA MARMORISTA/GRANITEIRO (ENCARGOS COMPLEMENTARES) - HORISTA</v>
          </cell>
          <cell r="C6275" t="str">
            <v>H</v>
          </cell>
          <cell r="D6275">
            <v>0.13</v>
          </cell>
        </row>
        <row r="6276">
          <cell r="A6276">
            <v>95342</v>
          </cell>
          <cell r="B6276" t="str">
            <v>CURSO DE CAPACITAÇÃO PARA MECÂNICO DE EQUIPAMENTOS PESADOS (ENCARGOS COMPLEMENTARES) - HORISTA</v>
          </cell>
          <cell r="C6276" t="str">
            <v>H</v>
          </cell>
          <cell r="D6276">
            <v>0.08</v>
          </cell>
        </row>
        <row r="6277">
          <cell r="A6277">
            <v>95343</v>
          </cell>
          <cell r="B6277" t="str">
            <v>CURSO DE CAPACITAÇÃO PARA MONTADOR  DE TUBO AÇO/EQUIPAMENTOS (ENCARGOS COMPLEMENTARES) - HORISTA</v>
          </cell>
          <cell r="C6277" t="str">
            <v>H</v>
          </cell>
          <cell r="D6277">
            <v>0.09</v>
          </cell>
        </row>
        <row r="6278">
          <cell r="A6278">
            <v>95344</v>
          </cell>
          <cell r="B6278" t="str">
            <v>CURSO DE CAPACITAÇÃO PARA MONTADOR DE ESTRUTURA METÁLICA (ENCARGOS COMPLEMENTARES) - HORISTA</v>
          </cell>
          <cell r="C6278" t="str">
            <v>H</v>
          </cell>
          <cell r="D6278">
            <v>7.0000000000000007E-2</v>
          </cell>
        </row>
        <row r="6279">
          <cell r="A6279">
            <v>95345</v>
          </cell>
          <cell r="B6279" t="str">
            <v>CURSO DE CAPACITAÇÃO PARA MONTADOR ELETROMECÂNICO (ENCARGOS COMPLEMENTARES) - HORISTA</v>
          </cell>
          <cell r="C6279" t="str">
            <v>H</v>
          </cell>
          <cell r="D6279">
            <v>0.31</v>
          </cell>
        </row>
        <row r="6280">
          <cell r="A6280">
            <v>95346</v>
          </cell>
          <cell r="B6280" t="str">
            <v>CURSO DE CAPACITAÇÃO PARA MOTORISTA DE BASCULANTE (ENCARGOS COMPLEMENTARES) - HORISTA</v>
          </cell>
          <cell r="C6280" t="str">
            <v>H</v>
          </cell>
          <cell r="D6280">
            <v>0.03</v>
          </cell>
        </row>
        <row r="6281">
          <cell r="A6281">
            <v>95347</v>
          </cell>
          <cell r="B6281" t="str">
            <v>CURSO DE CAPACITAÇÃO PARA MOTORISTA DE CAMINHÃO (ENCARGOS COMPLEMENTARES) - HORISTA</v>
          </cell>
          <cell r="C6281" t="str">
            <v>H</v>
          </cell>
          <cell r="D6281">
            <v>0.03</v>
          </cell>
        </row>
        <row r="6282">
          <cell r="A6282">
            <v>95348</v>
          </cell>
          <cell r="B6282" t="str">
            <v>CURSO DE CAPACITAÇÃO PARA MOTORISTA DE CAMINHÃO E CARRETA (ENCARGOS COMPLEMENTARES) - HORISTA</v>
          </cell>
          <cell r="C6282" t="str">
            <v>H</v>
          </cell>
          <cell r="D6282">
            <v>0.04</v>
          </cell>
        </row>
        <row r="6283">
          <cell r="A6283">
            <v>95349</v>
          </cell>
          <cell r="B6283" t="str">
            <v>CURSO DE CAPACITAÇÃO PARA MOTORISTA DE VEÍCULO LEVE (ENCARGOS COMPLEMENTARES) - HORISTA</v>
          </cell>
          <cell r="C6283" t="str">
            <v>H</v>
          </cell>
          <cell r="D6283">
            <v>0.03</v>
          </cell>
        </row>
        <row r="6284">
          <cell r="A6284">
            <v>95350</v>
          </cell>
          <cell r="B6284" t="str">
            <v>CURSO DE CAPACITAÇÃO PARA MOTORISTA DE VEÍCULO PESADO (ENCARGOS COMPLEMENTARES) - HORISTA</v>
          </cell>
          <cell r="C6284" t="str">
            <v>H</v>
          </cell>
          <cell r="D6284">
            <v>0.03</v>
          </cell>
        </row>
        <row r="6285">
          <cell r="A6285">
            <v>95351</v>
          </cell>
          <cell r="B6285" t="str">
            <v>CURSO DE CAPACITAÇÃO PARA MOTORISTA OPERADOR DE MUNCK (ENCARGOS COMPLEMENTARES) - HORISTA</v>
          </cell>
          <cell r="C6285" t="str">
            <v>H</v>
          </cell>
          <cell r="D6285">
            <v>0.13</v>
          </cell>
        </row>
        <row r="6286">
          <cell r="A6286">
            <v>95352</v>
          </cell>
          <cell r="B6286" t="str">
            <v>CURSO DE CAPACITAÇÃO PARA NIVELADOR (ENCARGOS COMPLEMENTARES) - HORISTA</v>
          </cell>
          <cell r="C6286" t="str">
            <v>H</v>
          </cell>
          <cell r="D6286">
            <v>0.03</v>
          </cell>
        </row>
        <row r="6287">
          <cell r="A6287">
            <v>95354</v>
          </cell>
          <cell r="B6287" t="str">
            <v>CURSO DE CAPACITAÇÃO PARA OPERADOR DE BETONEIRA (CAMINHÃO) (ENCARGOS COMPLEMENTARES) - HORISTA</v>
          </cell>
          <cell r="C6287" t="str">
            <v>H</v>
          </cell>
          <cell r="D6287">
            <v>0.05</v>
          </cell>
        </row>
        <row r="6288">
          <cell r="A6288">
            <v>95355</v>
          </cell>
          <cell r="B6288" t="str">
            <v>CURSO DE CAPACITAÇÃO PARA OPERADOR DE COMPRESSOR OU COMPRESSORISTA (ENCARGOS COMPLEMENTARES) - HORISTA</v>
          </cell>
          <cell r="C6288" t="str">
            <v>H</v>
          </cell>
          <cell r="D6288">
            <v>0.05</v>
          </cell>
        </row>
        <row r="6289">
          <cell r="A6289">
            <v>95356</v>
          </cell>
          <cell r="B6289" t="str">
            <v>CURSO DE CAPACITAÇÃO PARA OPERADOR DE DEMARCADORA DE FAIXAS (ENCARGOS COMPLEMENTARES) - HORISTA</v>
          </cell>
          <cell r="C6289" t="str">
            <v>H</v>
          </cell>
          <cell r="D6289">
            <v>0.06</v>
          </cell>
        </row>
        <row r="6290">
          <cell r="A6290">
            <v>95357</v>
          </cell>
          <cell r="B6290" t="str">
            <v>CURSO DE CAPACITAÇÃO PARA OPERADOR DE ESCAVADEIRA (ENCARGOS COMPLEMENTARES) - HORISTA</v>
          </cell>
          <cell r="C6290" t="str">
            <v>H</v>
          </cell>
          <cell r="D6290">
            <v>0.09</v>
          </cell>
        </row>
        <row r="6291">
          <cell r="A6291">
            <v>95358</v>
          </cell>
          <cell r="B6291" t="str">
            <v>CURSO DE CAPACITAÇÃO PARA OPERADOR DE GUINCHO (ENCARGOS COMPLEMENTARES) - HORISTA</v>
          </cell>
          <cell r="C6291" t="str">
            <v>H</v>
          </cell>
          <cell r="D6291">
            <v>0.1</v>
          </cell>
        </row>
        <row r="6292">
          <cell r="A6292">
            <v>95359</v>
          </cell>
          <cell r="B6292" t="str">
            <v>CURSO DE CAPACITAÇÃO PARA OPERADOR DE GUINDASTE (ENCARGOS COMPLEMENTARES) - HORISTA</v>
          </cell>
          <cell r="C6292" t="str">
            <v>H</v>
          </cell>
          <cell r="D6292">
            <v>0.1</v>
          </cell>
        </row>
        <row r="6293">
          <cell r="A6293">
            <v>95360</v>
          </cell>
          <cell r="B6293" t="str">
            <v>CURSO DE CAPACITAÇÃO PARA OPERADOR DE MÁQUINAS E EQUIPAMENTOS (ENCARGOS COMPLEMENTARES) - HORISTA</v>
          </cell>
          <cell r="C6293" t="str">
            <v>H</v>
          </cell>
          <cell r="D6293">
            <v>7.0000000000000007E-2</v>
          </cell>
        </row>
        <row r="6294">
          <cell r="A6294">
            <v>95361</v>
          </cell>
          <cell r="B6294" t="str">
            <v>CURSO DE CAPACITAÇÃO PARA OPERADOR DE MARTELETE OU MARTELETEIRO (ENCARGOS COMPLEMENTARES) - HORISTA</v>
          </cell>
          <cell r="C6294" t="str">
            <v>H</v>
          </cell>
          <cell r="D6294">
            <v>0.04</v>
          </cell>
        </row>
        <row r="6295">
          <cell r="A6295">
            <v>95362</v>
          </cell>
          <cell r="B6295" t="str">
            <v>CURSO DE CAPACITAÇÃO PARA OPERADOR DE MOTO-ESCREIPER (ENCARGOS COMPLEMENTARES) - HORISTA</v>
          </cell>
          <cell r="C6295" t="str">
            <v>H</v>
          </cell>
          <cell r="D6295">
            <v>0.06</v>
          </cell>
        </row>
        <row r="6296">
          <cell r="A6296">
            <v>95363</v>
          </cell>
          <cell r="B6296" t="str">
            <v>CURSO DE CAPACITAÇÃO PARA OPERADOR DE MOTONIVELADORA (ENCARGOS COMPLEMENTARES) - HORISTA</v>
          </cell>
          <cell r="C6296" t="str">
            <v>H</v>
          </cell>
          <cell r="D6296">
            <v>0.08</v>
          </cell>
        </row>
        <row r="6297">
          <cell r="A6297">
            <v>95364</v>
          </cell>
          <cell r="B6297" t="str">
            <v>CURSO DE CAPACITAÇÃO PARA OPERADOR DE PÁ CARREGADEIRA (ENCARGOS COMPLEMENTARES) - HORISTA</v>
          </cell>
          <cell r="C6297" t="str">
            <v>H</v>
          </cell>
          <cell r="D6297">
            <v>0.05</v>
          </cell>
        </row>
        <row r="6298">
          <cell r="A6298">
            <v>95365</v>
          </cell>
          <cell r="B6298" t="str">
            <v>CURSO DE CAPACITAÇÃO PARA OPERADOR DE PAVIMENTADORA (ENCARGOS COMPLEMENTARES) - HORISTA</v>
          </cell>
          <cell r="C6298" t="str">
            <v>H</v>
          </cell>
          <cell r="D6298">
            <v>0.06</v>
          </cell>
        </row>
        <row r="6299">
          <cell r="A6299">
            <v>95366</v>
          </cell>
          <cell r="B6299" t="str">
            <v>CURSO DE CAPACITAÇÃO PARA OPERADOR DE ROLO COMPACTADOR (ENCARGOS COMPLEMENTARES) - HORISTA</v>
          </cell>
          <cell r="C6299" t="str">
            <v>H</v>
          </cell>
          <cell r="D6299">
            <v>0.05</v>
          </cell>
        </row>
        <row r="6300">
          <cell r="A6300">
            <v>95367</v>
          </cell>
          <cell r="B6300" t="str">
            <v>CURSO DE CAPACITAÇÃO PARA OPERADOR DE USINA DE ASFALTO, DE SOLOS OU DE CONCRETO (ENCARGOS COMPLEMENTARES) - HORISTA</v>
          </cell>
          <cell r="C6300" t="str">
            <v>H</v>
          </cell>
          <cell r="D6300">
            <v>0.05</v>
          </cell>
        </row>
        <row r="6301">
          <cell r="A6301">
            <v>95368</v>
          </cell>
          <cell r="B6301" t="str">
            <v>CURSO DE CAPACITAÇÃO PARA OPERADOR JATO DE AREIA OU JATISTA (ENCARGOS COMPLEMENTARES) - HORISTA</v>
          </cell>
          <cell r="C6301" t="str">
            <v>H</v>
          </cell>
          <cell r="D6301">
            <v>0.1</v>
          </cell>
        </row>
        <row r="6302">
          <cell r="A6302">
            <v>95369</v>
          </cell>
          <cell r="B6302" t="str">
            <v>CURSO DE CAPACITAÇÃO PARA OPERADOR PARA BATE ESTACAS (ENCARGOS COMPLEMENTARES) - HORISTA</v>
          </cell>
          <cell r="C6302" t="str">
            <v>H</v>
          </cell>
          <cell r="D6302">
            <v>0.06</v>
          </cell>
        </row>
        <row r="6303">
          <cell r="A6303">
            <v>95370</v>
          </cell>
          <cell r="B6303" t="str">
            <v>CURSO DE CAPACITAÇÃO PARA PASTILHEIRO (ENCARGOS COMPLEMENTARES) - HORISTA</v>
          </cell>
          <cell r="C6303" t="str">
            <v>H</v>
          </cell>
          <cell r="D6303">
            <v>0.15</v>
          </cell>
        </row>
        <row r="6304">
          <cell r="A6304">
            <v>95371</v>
          </cell>
          <cell r="B6304" t="str">
            <v>CURSO DE CAPACITAÇÃO PARA PEDREIRO (ENCARGOS COMPLEMENTARES) - HORISTA</v>
          </cell>
          <cell r="C6304" t="str">
            <v>H</v>
          </cell>
          <cell r="D6304">
            <v>0.18</v>
          </cell>
        </row>
        <row r="6305">
          <cell r="A6305">
            <v>95372</v>
          </cell>
          <cell r="B6305" t="str">
            <v>CURSO DE CAPACITAÇÃO PARA PINTOR (ENCARGOS COMPLEMENTARES) - HORISTA</v>
          </cell>
          <cell r="C6305" t="str">
            <v>H</v>
          </cell>
          <cell r="D6305">
            <v>0.13</v>
          </cell>
        </row>
        <row r="6306">
          <cell r="A6306">
            <v>95373</v>
          </cell>
          <cell r="B6306" t="str">
            <v>CURSO DE CAPACITAÇÃO PARA PINTOR DE LETREIROS (ENCARGOS COMPLEMENTARES) - HORISTA</v>
          </cell>
          <cell r="C6306" t="str">
            <v>H</v>
          </cell>
          <cell r="D6306">
            <v>0.15</v>
          </cell>
        </row>
        <row r="6307">
          <cell r="A6307">
            <v>95374</v>
          </cell>
          <cell r="B6307" t="str">
            <v>CURSO DE CAPACITAÇÃO PARA PINTOR PARA TINTA EPÓXI (ENCARGOS COMPLEMENTARES) - HORISTA</v>
          </cell>
          <cell r="C6307" t="str">
            <v>H</v>
          </cell>
          <cell r="D6307">
            <v>0.14000000000000001</v>
          </cell>
        </row>
        <row r="6308">
          <cell r="A6308">
            <v>95375</v>
          </cell>
          <cell r="B6308" t="str">
            <v>CURSO DE CAPACITAÇÃO PARA POCEIRO (ENCARGOS COMPLEMENTARES) - HORISTA</v>
          </cell>
          <cell r="C6308" t="str">
            <v>H</v>
          </cell>
          <cell r="D6308">
            <v>0.13</v>
          </cell>
        </row>
        <row r="6309">
          <cell r="A6309">
            <v>95376</v>
          </cell>
          <cell r="B6309" t="str">
            <v>CURSO DE CAPACITAÇÃO PARA RASTELEIRO (ENCARGOS COMPLEMENTARES) - HORISTA</v>
          </cell>
          <cell r="C6309" t="str">
            <v>H</v>
          </cell>
          <cell r="D6309">
            <v>0.02</v>
          </cell>
        </row>
        <row r="6310">
          <cell r="A6310">
            <v>95377</v>
          </cell>
          <cell r="B6310" t="str">
            <v>CURSO DE CAPACITAÇÃO PARA SERRALHEIRO (ENCARGOS COMPLEMENTARES) - HORISTA</v>
          </cell>
          <cell r="C6310" t="str">
            <v>H</v>
          </cell>
          <cell r="D6310">
            <v>0.1</v>
          </cell>
        </row>
        <row r="6311">
          <cell r="A6311">
            <v>95378</v>
          </cell>
          <cell r="B6311" t="str">
            <v>CURSO DE CAPACITAÇÃO PARA SERVENTE (ENCARGOS COMPLEMENTARES) - HORISTA</v>
          </cell>
          <cell r="C6311" t="str">
            <v>H</v>
          </cell>
          <cell r="D6311">
            <v>0.14000000000000001</v>
          </cell>
        </row>
        <row r="6312">
          <cell r="A6312">
            <v>95379</v>
          </cell>
          <cell r="B6312" t="str">
            <v>CURSO DE CAPACITAÇÃO PARA SOLDADOR (ENCARGOS COMPLEMENTARES) - HORISTA</v>
          </cell>
          <cell r="C6312" t="str">
            <v>H</v>
          </cell>
          <cell r="D6312">
            <v>0.09</v>
          </cell>
        </row>
        <row r="6313">
          <cell r="A6313">
            <v>95380</v>
          </cell>
          <cell r="B6313" t="str">
            <v>CURSO DE CAPACITAÇÃO PARA SOLDADOR A (PARA SOLDA A SER TESTADA COM RAIOS  X ) (ENCARGOS COMPLEMENTARES) - HORISTA</v>
          </cell>
          <cell r="C6313" t="str">
            <v>H</v>
          </cell>
          <cell r="D6313">
            <v>0.13</v>
          </cell>
        </row>
        <row r="6314">
          <cell r="A6314">
            <v>95382</v>
          </cell>
          <cell r="B6314" t="str">
            <v>CURSO DE CAPACITAÇÃO PARA TAQUEADOR OU TAQUEIRO (ENCARGOS COMPLEMENTARES) - HORISTA</v>
          </cell>
          <cell r="C6314" t="str">
            <v>H</v>
          </cell>
          <cell r="D6314">
            <v>0.12</v>
          </cell>
        </row>
        <row r="6315">
          <cell r="A6315">
            <v>95383</v>
          </cell>
          <cell r="B6315" t="str">
            <v>CURSO DE CAPACITAÇÃO PARA TÉCNICO DE LABORATÓRIO (ENCARGOS COMPLEMENTARES) - HORISTA</v>
          </cell>
          <cell r="C6315" t="str">
            <v>H</v>
          </cell>
          <cell r="D6315">
            <v>0.1</v>
          </cell>
        </row>
        <row r="6316">
          <cell r="A6316">
            <v>95384</v>
          </cell>
          <cell r="B6316" t="str">
            <v>CURSO DE CAPACITAÇÃO PARA TÉCNICO DE SONDAGEM (ENCARGOS COMPLEMENTARES) - HORISTA</v>
          </cell>
          <cell r="C6316" t="str">
            <v>H</v>
          </cell>
          <cell r="D6316">
            <v>0.13</v>
          </cell>
        </row>
        <row r="6317">
          <cell r="A6317">
            <v>95385</v>
          </cell>
          <cell r="B6317" t="str">
            <v>CURSO DE CAPACITAÇÃO PARA TELHADISTA (ENCARGOS COMPLEMENTARES) - HORISTA</v>
          </cell>
          <cell r="C6317" t="str">
            <v>H</v>
          </cell>
          <cell r="D6317">
            <v>0.11</v>
          </cell>
        </row>
        <row r="6318">
          <cell r="A6318">
            <v>95386</v>
          </cell>
          <cell r="B6318" t="str">
            <v>CURSO DE CAPACITAÇÃO PARA TRATORISTA (ENCARGOS COMPLEMENTARES) - HORISTA</v>
          </cell>
          <cell r="C6318" t="str">
            <v>H</v>
          </cell>
          <cell r="D6318">
            <v>7.0000000000000007E-2</v>
          </cell>
        </row>
        <row r="6319">
          <cell r="A6319">
            <v>95387</v>
          </cell>
          <cell r="B6319" t="str">
            <v>CURSO DE CAPACITAÇÃO PARA VIDRACEIRO (ENCARGOS COMPLEMENTARES) - HORISTA</v>
          </cell>
          <cell r="C6319" t="str">
            <v>H</v>
          </cell>
          <cell r="D6319">
            <v>0.12</v>
          </cell>
        </row>
        <row r="6320">
          <cell r="A6320">
            <v>95388</v>
          </cell>
          <cell r="B6320" t="str">
            <v>CURSO DE CAPACITAÇÃO PARA VIGIA NOTURNO (ENCARGOS COMPLEMENTARES) - HORISTA</v>
          </cell>
          <cell r="C6320" t="str">
            <v>H</v>
          </cell>
          <cell r="D6320">
            <v>0.04</v>
          </cell>
        </row>
        <row r="6321">
          <cell r="A6321">
            <v>95389</v>
          </cell>
          <cell r="B6321" t="str">
            <v>CURSO DE CAPACITAÇÃO PARA OPERADOR DE BETONEIRA ESTACIONÁRIA/MISTURADOR (ENCARGOS COMPLEMENTARES) - HORISTA</v>
          </cell>
          <cell r="C6321" t="str">
            <v>H</v>
          </cell>
          <cell r="D6321">
            <v>0.05</v>
          </cell>
        </row>
        <row r="6322">
          <cell r="A6322">
            <v>95390</v>
          </cell>
          <cell r="B6322" t="str">
            <v>CURSO DE CAPACITAÇÃO PARA JARDINEIRO (ENCARGOS COMPLEMENTARES) - HORISTA</v>
          </cell>
          <cell r="C6322" t="str">
            <v>H</v>
          </cell>
          <cell r="D6322">
            <v>0.04</v>
          </cell>
        </row>
        <row r="6323">
          <cell r="A6323">
            <v>95391</v>
          </cell>
          <cell r="B6323" t="str">
            <v>CURSO DE CAPACITAÇÃO PARA DESENHISTA DETALHISTA (ENCARGOS COMPLEMENTARES) - HORISTA</v>
          </cell>
          <cell r="C6323" t="str">
            <v>H</v>
          </cell>
          <cell r="D6323">
            <v>0.06</v>
          </cell>
        </row>
        <row r="6324">
          <cell r="A6324">
            <v>95392</v>
          </cell>
          <cell r="B6324" t="str">
            <v>CURSO DE CAPACITAÇÃO PARA ALMOXARIFE (ENCARGOS COMPLEMENTARES) - HORISTA</v>
          </cell>
          <cell r="C6324" t="str">
            <v>H</v>
          </cell>
          <cell r="D6324">
            <v>0.04</v>
          </cell>
        </row>
        <row r="6325">
          <cell r="A6325">
            <v>95393</v>
          </cell>
          <cell r="B6325" t="str">
            <v>CURSO DE CAPACITAÇÃO PARA APONTADOR OU APROPRIADOR (ENCARGOS COMPLEMENTARES) - HORISTA</v>
          </cell>
          <cell r="C6325" t="str">
            <v>H</v>
          </cell>
          <cell r="D6325">
            <v>0.18</v>
          </cell>
        </row>
        <row r="6326">
          <cell r="A6326">
            <v>95394</v>
          </cell>
          <cell r="B6326" t="str">
            <v>CURSO DE CAPACITAÇÃO PARA ARQUITETO DE OBRA JÚNIOR (ENCARGOS COMPLEMENTARES) - HORISTA</v>
          </cell>
          <cell r="C6326" t="str">
            <v>H</v>
          </cell>
          <cell r="D6326">
            <v>0.32</v>
          </cell>
        </row>
        <row r="6327">
          <cell r="A6327">
            <v>95395</v>
          </cell>
          <cell r="B6327" t="str">
            <v>CURSO DE CAPACITAÇÃO PARA ARQUITETO DE OBRA PLENO (ENCARGOS COMPLEMENTARES) - HORISTA</v>
          </cell>
          <cell r="C6327" t="str">
            <v>H</v>
          </cell>
          <cell r="D6327">
            <v>0.46</v>
          </cell>
        </row>
        <row r="6328">
          <cell r="A6328">
            <v>95396</v>
          </cell>
          <cell r="B6328" t="str">
            <v>CURSO DE CAPACITAÇÃO PARA ARQUITETO DE OBRA SÊNIOR (ENCARGOS COMPLEMENTARES) - HORISTA</v>
          </cell>
          <cell r="C6328" t="str">
            <v>H</v>
          </cell>
          <cell r="D6328">
            <v>0.61</v>
          </cell>
        </row>
        <row r="6329">
          <cell r="A6329">
            <v>95397</v>
          </cell>
          <cell r="B6329" t="str">
            <v>CURSO DE CAPACITAÇÃO PARA AUXILIAR DE DESENHISTA (ENCARGOS COMPLEMENTARES) - HORISTA</v>
          </cell>
          <cell r="C6329" t="str">
            <v>H</v>
          </cell>
          <cell r="D6329">
            <v>0.05</v>
          </cell>
        </row>
        <row r="6330">
          <cell r="A6330">
            <v>95398</v>
          </cell>
          <cell r="B6330" t="str">
            <v>CURSO DE CAPACITAÇÃO PARA AUXILIAR DE ESCRITÓRIO (ENCARGOS COMPLEMENTARES) - HORISTA</v>
          </cell>
          <cell r="C6330" t="str">
            <v>H</v>
          </cell>
          <cell r="D6330">
            <v>0.03</v>
          </cell>
        </row>
        <row r="6331">
          <cell r="A6331">
            <v>95399</v>
          </cell>
          <cell r="B6331" t="str">
            <v>CURSO DE CAPACITAÇÃO PARA DESENHISTA COPISTA (ENCARGOS COMPLEMENTARES) - HORISTA</v>
          </cell>
          <cell r="C6331" t="str">
            <v>H</v>
          </cell>
          <cell r="D6331">
            <v>0.05</v>
          </cell>
        </row>
        <row r="6332">
          <cell r="A6332">
            <v>95400</v>
          </cell>
          <cell r="B6332" t="str">
            <v>CURSO DE CAPACITAÇÃO PARA DESENHISTA PROJETISTA (ENCARGOS COMPLEMENTARES) - HORISTA</v>
          </cell>
          <cell r="C6332" t="str">
            <v>H</v>
          </cell>
          <cell r="D6332">
            <v>0.05</v>
          </cell>
        </row>
        <row r="6333">
          <cell r="A6333">
            <v>95401</v>
          </cell>
          <cell r="B6333" t="str">
            <v>CURSO DE CAPACITAÇÃO PARA ENCARREGADO GERAL (ENCARGOS COMPLEMENTARES) - HORISTA</v>
          </cell>
          <cell r="C6333" t="str">
            <v>H</v>
          </cell>
          <cell r="D6333">
            <v>0.25</v>
          </cell>
        </row>
        <row r="6334">
          <cell r="A6334">
            <v>95402</v>
          </cell>
          <cell r="B6334" t="str">
            <v>CURSO DE CAPACITAÇÃO PARA ENGENHEIRO CIVIL DE OBRA JÚNIOR (ENCARGOS COMPLEMENTARES) - HORISTA</v>
          </cell>
          <cell r="C6334" t="str">
            <v>H</v>
          </cell>
          <cell r="D6334">
            <v>0.79</v>
          </cell>
        </row>
        <row r="6335">
          <cell r="A6335">
            <v>95403</v>
          </cell>
          <cell r="B6335" t="str">
            <v>CURSO DE CAPACITAÇÃO PARA ENGENHEIRO CIVIL DE OBRA PLENO (ENCARGOS COMPLEMENTARES) - HORISTA</v>
          </cell>
          <cell r="C6335" t="str">
            <v>H</v>
          </cell>
          <cell r="D6335">
            <v>0.9</v>
          </cell>
        </row>
        <row r="6336">
          <cell r="A6336">
            <v>95404</v>
          </cell>
          <cell r="B6336" t="str">
            <v>CURSO DE CAPACITAÇÃO PARA ENGENHEIRO CIVIL DE OBRA SÊNIOR (ENCARGOS COMPLEMENTARES) - HORISTA</v>
          </cell>
          <cell r="C6336" t="str">
            <v>H</v>
          </cell>
          <cell r="D6336">
            <v>1.24</v>
          </cell>
        </row>
        <row r="6337">
          <cell r="A6337">
            <v>95405</v>
          </cell>
          <cell r="B6337" t="str">
            <v>CURSO DE CAPACITAÇÃO PARA MESTRE DE OBRAS (ENCARGOS COMPLEMENTARES) - HORISTA</v>
          </cell>
          <cell r="C6337" t="str">
            <v>H</v>
          </cell>
          <cell r="D6337">
            <v>0.38</v>
          </cell>
        </row>
        <row r="6338">
          <cell r="A6338">
            <v>95406</v>
          </cell>
          <cell r="B6338" t="str">
            <v>CURSO DE CAPACITAÇÃO PARA TOPÓGRAFO (ENCARGOS COMPLEMENTARES) - HORISTA</v>
          </cell>
          <cell r="C6338" t="str">
            <v>H</v>
          </cell>
          <cell r="D6338">
            <v>7.0000000000000007E-2</v>
          </cell>
        </row>
        <row r="6339">
          <cell r="A6339">
            <v>95407</v>
          </cell>
          <cell r="B6339" t="str">
            <v>CURSO DE CAPACITAÇÃO PARA ENGENHEIRO ELETRICISTA (ENCARGOS COMPLEMENTARES) - HORISTA</v>
          </cell>
          <cell r="C6339" t="str">
            <v>H</v>
          </cell>
          <cell r="D6339">
            <v>1.75</v>
          </cell>
        </row>
        <row r="6340">
          <cell r="A6340">
            <v>95408</v>
          </cell>
          <cell r="B6340" t="str">
            <v>CURSO DE CAPACITAÇÃO  PARA MOTORISTA DE CAMINHÃO (ENCARGOS COMPLEMENTARES) - MENSALISTA</v>
          </cell>
          <cell r="C6340" t="str">
            <v>MES</v>
          </cell>
          <cell r="D6340">
            <v>5.98</v>
          </cell>
        </row>
        <row r="6341">
          <cell r="A6341">
            <v>95409</v>
          </cell>
          <cell r="B6341" t="str">
            <v>CURSO DE CAPACITAÇÃO PARA DESENHISTA DETALHISTA (ENCARGOS COMPLEMENTARES) - MENSALISTA</v>
          </cell>
          <cell r="C6341" t="str">
            <v>MES</v>
          </cell>
          <cell r="D6341">
            <v>7.31</v>
          </cell>
        </row>
        <row r="6342">
          <cell r="A6342">
            <v>95410</v>
          </cell>
          <cell r="B6342" t="str">
            <v>CURSO DE CAPACITAÇÃO PARA DESENHISTA COPISTA (ENCARGOS COMPLEMENTARES) - MENSALISTA</v>
          </cell>
          <cell r="C6342" t="str">
            <v>MES</v>
          </cell>
          <cell r="D6342">
            <v>5.51</v>
          </cell>
        </row>
        <row r="6343">
          <cell r="A6343">
            <v>95411</v>
          </cell>
          <cell r="B6343" t="str">
            <v>CURSO DE CAPACITAÇÃO PARA DESENHISTA PROJETISTA (ENCARGOS COMPLEMENTARES) - MENSALISTA</v>
          </cell>
          <cell r="C6343" t="str">
            <v>MES</v>
          </cell>
          <cell r="D6343">
            <v>5.84</v>
          </cell>
        </row>
        <row r="6344">
          <cell r="A6344">
            <v>95412</v>
          </cell>
          <cell r="B6344" t="str">
            <v>CURSO DE CAPACITAÇÃO PARA AUXILIAR DE DESENHISTA (ENCARGOS COMPLEMENTARES) - MENSALISTA</v>
          </cell>
          <cell r="C6344" t="str">
            <v>MES</v>
          </cell>
          <cell r="D6344">
            <v>5.84</v>
          </cell>
        </row>
        <row r="6345">
          <cell r="A6345">
            <v>95413</v>
          </cell>
          <cell r="B6345" t="str">
            <v>CURSO DE CAPACITAÇÃO PARA ALMOXARIFE (ENCARGOS COMPLEMENTARES) - MENSALISTA</v>
          </cell>
          <cell r="C6345" t="str">
            <v>MES</v>
          </cell>
          <cell r="D6345">
            <v>6.18</v>
          </cell>
        </row>
        <row r="6346">
          <cell r="A6346">
            <v>95414</v>
          </cell>
          <cell r="B6346" t="str">
            <v>CURSO DE CAPACITAÇÃO PARA APONTADOR OU APROPRIADOR (ENCARGOS COMPLEMENTARES) - MENSALISTA</v>
          </cell>
          <cell r="C6346" t="str">
            <v>MES</v>
          </cell>
          <cell r="D6346">
            <v>24.68</v>
          </cell>
        </row>
        <row r="6347">
          <cell r="A6347">
            <v>95415</v>
          </cell>
          <cell r="B6347" t="str">
            <v>CURSO DE CAPACITAÇÃO PARA ENGENHEIRO CIVIL DE OBRA JÚNIOR (ENCARGOS COMPLEMENTARES) - MENSALISTA</v>
          </cell>
          <cell r="C6347" t="str">
            <v>MES</v>
          </cell>
          <cell r="D6347">
            <v>108.1</v>
          </cell>
        </row>
        <row r="6348">
          <cell r="A6348">
            <v>95416</v>
          </cell>
          <cell r="B6348" t="str">
            <v>CURSO DE CAPACITAÇÃO PARA AUXILIAR DE ESCRITÓRIO (ENCARGOS COMPLEMENTARES) - MENSALISTA</v>
          </cell>
          <cell r="C6348" t="str">
            <v>MES</v>
          </cell>
          <cell r="D6348">
            <v>4.9800000000000004</v>
          </cell>
        </row>
        <row r="6349">
          <cell r="A6349">
            <v>95417</v>
          </cell>
          <cell r="B6349" t="str">
            <v>CURSO DE CAPACITAÇÃO PARA ENGENHEIRO CIVIL DE OBRA PLENO (ENCARGOS COMPLEMENTARES) - MENSALISTA</v>
          </cell>
          <cell r="C6349" t="str">
            <v>MES</v>
          </cell>
          <cell r="D6349">
            <v>123.04</v>
          </cell>
        </row>
        <row r="6350">
          <cell r="A6350">
            <v>95418</v>
          </cell>
          <cell r="B6350" t="str">
            <v>CURSO DE CAPACITAÇÃO PARA ENGENHEIRO CIVIL DE OBRA SÊNIOR (ENCARGOS COMPLEMENTARES) - MENSALISTA</v>
          </cell>
          <cell r="C6350" t="str">
            <v>MES</v>
          </cell>
          <cell r="D6350">
            <v>168.2</v>
          </cell>
        </row>
        <row r="6351">
          <cell r="A6351">
            <v>95419</v>
          </cell>
          <cell r="B6351" t="str">
            <v>CURSO DE CAPACITAÇÃO PARA ARQUITETO JÚNIOR (ENCARGOS COMPLEMENTARES) - MENSALISTA</v>
          </cell>
          <cell r="C6351" t="str">
            <v>MES</v>
          </cell>
          <cell r="D6351">
            <v>44.95</v>
          </cell>
        </row>
        <row r="6352">
          <cell r="A6352">
            <v>95420</v>
          </cell>
          <cell r="B6352" t="str">
            <v>CURSO DE CAPACITAÇÃO PARA ARQUITETO PLENO (ENCARGOS COMPLEMENTARES) - MENSALISTA</v>
          </cell>
          <cell r="C6352" t="str">
            <v>MES</v>
          </cell>
          <cell r="D6352">
            <v>63.84</v>
          </cell>
        </row>
        <row r="6353">
          <cell r="A6353">
            <v>95421</v>
          </cell>
          <cell r="B6353" t="str">
            <v>CURSO DE CAPACITAÇÃO PARA ARQUITETO SÊNIOR (ENCARGOS COMPLEMENTARES) - MENSALISTA</v>
          </cell>
          <cell r="C6353" t="str">
            <v>MES</v>
          </cell>
          <cell r="D6353">
            <v>84.41</v>
          </cell>
        </row>
        <row r="6354">
          <cell r="A6354">
            <v>95422</v>
          </cell>
          <cell r="B6354" t="str">
            <v>CURSO DE CAPACITAÇÃO PARA ENCARREGADO GERAL DE OBRAS (ENCARGOS COMPLEMENTARES) - MENSALISTA</v>
          </cell>
          <cell r="C6354" t="str">
            <v>MES</v>
          </cell>
          <cell r="D6354">
            <v>34.36</v>
          </cell>
        </row>
        <row r="6355">
          <cell r="A6355">
            <v>95423</v>
          </cell>
          <cell r="B6355" t="str">
            <v>CURSO DE CAPACITAÇÃO PARA MESTRE DE OBRAS (ENCARGOS COMPLEMENTARES) - MENSALISTA</v>
          </cell>
          <cell r="C6355" t="str">
            <v>MES</v>
          </cell>
          <cell r="D6355">
            <v>52.16</v>
          </cell>
        </row>
        <row r="6356">
          <cell r="A6356">
            <v>95424</v>
          </cell>
          <cell r="B6356" t="str">
            <v>CURSO DE CAPACITAÇÃO PARA TOPÓGRAFO (ENCARGOS COMPLEMENTARES) - MENSALISTA</v>
          </cell>
          <cell r="C6356" t="str">
            <v>MES</v>
          </cell>
          <cell r="D6356">
            <v>10.210000000000001</v>
          </cell>
        </row>
        <row r="6357">
          <cell r="A6357">
            <v>100288</v>
          </cell>
          <cell r="B6357" t="str">
            <v>CURSO DE CAPACITAÇÃO PARA VIGIA DIURNO (ENCARGOS COMPLEMENTARES) - HORISTA</v>
          </cell>
          <cell r="C6357" t="str">
            <v>H</v>
          </cell>
          <cell r="D6357">
            <v>0.03</v>
          </cell>
        </row>
        <row r="6358">
          <cell r="A6358">
            <v>100289</v>
          </cell>
          <cell r="B6358" t="str">
            <v>VIGIA DIURNO COM ENCARGOS COMPLEMENTARES</v>
          </cell>
          <cell r="C6358" t="str">
            <v>H</v>
          </cell>
          <cell r="D6358">
            <v>14.78</v>
          </cell>
        </row>
        <row r="6359">
          <cell r="A6359">
            <v>100290</v>
          </cell>
          <cell r="B6359" t="str">
            <v>CURSO DE CAPACITAÇÃO PARA AUXILIAR DE ALMOXARIFE (ENCARGOS COMPLEMENTARES) - HORISTA</v>
          </cell>
          <cell r="C6359" t="str">
            <v>H</v>
          </cell>
          <cell r="D6359">
            <v>0.03</v>
          </cell>
        </row>
        <row r="6360">
          <cell r="A6360">
            <v>100291</v>
          </cell>
          <cell r="B6360" t="str">
            <v>CURSO DE CAPACITAÇÃO PARA AJUDANTE DE PINTOR (ENCARGOS COMPLEMENTARES) - HORISTA</v>
          </cell>
          <cell r="C6360" t="str">
            <v>H</v>
          </cell>
          <cell r="D6360">
            <v>0.09</v>
          </cell>
        </row>
        <row r="6361">
          <cell r="A6361">
            <v>100292</v>
          </cell>
          <cell r="B6361" t="str">
            <v>CURSO DE CAPACITAÇÃO PARA COORDENADOR/GERENTE DE OBRA (ENCARGOS COMPLEMENTARES) - HORISTA</v>
          </cell>
          <cell r="C6361" t="str">
            <v>H</v>
          </cell>
          <cell r="D6361">
            <v>0.4</v>
          </cell>
        </row>
        <row r="6362">
          <cell r="A6362">
            <v>100293</v>
          </cell>
          <cell r="B6362" t="str">
            <v>CURSO DE CAPACITAÇÃO PARA AUXILIAR DE AZULEJISTA (ENCARGOS COMPLEMENTARES) - HORISTA</v>
          </cell>
          <cell r="C6362" t="str">
            <v>H</v>
          </cell>
          <cell r="D6362">
            <v>0.09</v>
          </cell>
        </row>
        <row r="6363">
          <cell r="A6363">
            <v>100294</v>
          </cell>
          <cell r="B6363" t="str">
            <v>CURSO DE CAPACITAÇÃO PARA ARQUITETO PAISAGISTA (ENCARGOS COMPLEMENTARES) - HORISTA</v>
          </cell>
          <cell r="C6363" t="str">
            <v>H</v>
          </cell>
          <cell r="D6363">
            <v>0.19</v>
          </cell>
        </row>
        <row r="6364">
          <cell r="A6364">
            <v>100295</v>
          </cell>
          <cell r="B6364" t="str">
            <v>CURSO DE CAPACITAÇÃO PARA MONTADOR DE ELETROELETRONICOS (ENCARGOS COMPLEMENTARES) - HORISTA</v>
          </cell>
          <cell r="C6364" t="str">
            <v>H</v>
          </cell>
          <cell r="D6364">
            <v>0.27</v>
          </cell>
        </row>
        <row r="6365">
          <cell r="A6365">
            <v>100296</v>
          </cell>
          <cell r="B6365" t="str">
            <v>CURSO DE CAPACITAÇÃO PARA ENGENHEIRO CIVIL JUNIOR (ENCARGOS COMPLEMENTARES) - HORISTA</v>
          </cell>
          <cell r="C6365" t="str">
            <v>H</v>
          </cell>
          <cell r="D6365">
            <v>0.62</v>
          </cell>
        </row>
        <row r="6366">
          <cell r="A6366">
            <v>100297</v>
          </cell>
          <cell r="B6366" t="str">
            <v>CURSO DE CAPACITAÇÃO PARA ENGENHEIRO CIVIL PLENO (ENCARGOS COMPLEMENTARES) - HORISTA</v>
          </cell>
          <cell r="C6366" t="str">
            <v>H</v>
          </cell>
          <cell r="D6366">
            <v>0.7</v>
          </cell>
        </row>
        <row r="6367">
          <cell r="A6367">
            <v>100298</v>
          </cell>
          <cell r="B6367" t="str">
            <v>CURSO DE CAPACITAÇÃO PARA MECÂNICO DE REFRIGERAÇÃO (ENCARGOS COMPLEMENTARES) - HORISTA</v>
          </cell>
          <cell r="C6367" t="str">
            <v>H</v>
          </cell>
          <cell r="D6367">
            <v>0.34</v>
          </cell>
        </row>
        <row r="6368">
          <cell r="A6368">
            <v>100299</v>
          </cell>
          <cell r="B6368" t="str">
            <v>CURSO DE CAPACITAÇÃO PARA TÉCNICO EM SEGURANÇA DO TRABALHO (ENCARGOS COMPLEMENTARES) - HORISTA</v>
          </cell>
          <cell r="C6368" t="str">
            <v>H</v>
          </cell>
          <cell r="D6368">
            <v>0.24</v>
          </cell>
        </row>
        <row r="6369">
          <cell r="A6369">
            <v>100300</v>
          </cell>
          <cell r="B6369" t="str">
            <v>AUXILIAR DE ALMOXARIFE COM ENCARGOS COMPLEMENTARES</v>
          </cell>
          <cell r="C6369" t="str">
            <v>H</v>
          </cell>
          <cell r="D6369">
            <v>11.01</v>
          </cell>
        </row>
        <row r="6370">
          <cell r="A6370">
            <v>100301</v>
          </cell>
          <cell r="B6370" t="str">
            <v>AJUDANTE DE PINTOR COM ENCARGOS COMPLEMENTARES</v>
          </cell>
          <cell r="C6370" t="str">
            <v>H</v>
          </cell>
          <cell r="D6370">
            <v>15.38</v>
          </cell>
        </row>
        <row r="6371">
          <cell r="A6371">
            <v>100302</v>
          </cell>
          <cell r="B6371" t="str">
            <v>COORDENADOR/GERENTE DE OBRA COM ENCARGOS COMPLEMENTARES</v>
          </cell>
          <cell r="C6371" t="str">
            <v>H</v>
          </cell>
          <cell r="D6371">
            <v>116.29</v>
          </cell>
        </row>
        <row r="6372">
          <cell r="A6372">
            <v>100303</v>
          </cell>
          <cell r="B6372" t="str">
            <v>AUXILIAR DE AZULEJISTA COM ENCARGOS COMPLEMENTARES</v>
          </cell>
          <cell r="C6372" t="str">
            <v>H</v>
          </cell>
          <cell r="D6372">
            <v>14.31</v>
          </cell>
        </row>
        <row r="6373">
          <cell r="A6373">
            <v>100304</v>
          </cell>
          <cell r="B6373" t="str">
            <v>ARQUITETO PAISAGISTA COM ENCARGOS COMPLEMENTARES</v>
          </cell>
          <cell r="C6373" t="str">
            <v>H</v>
          </cell>
          <cell r="D6373">
            <v>55.72</v>
          </cell>
        </row>
        <row r="6374">
          <cell r="A6374">
            <v>100305</v>
          </cell>
          <cell r="B6374" t="str">
            <v>ENGENHEIRO CIVIL JUNIOR COM ENCARGOS COMPLEMENTARES</v>
          </cell>
          <cell r="C6374" t="str">
            <v>H</v>
          </cell>
          <cell r="D6374">
            <v>81.13</v>
          </cell>
        </row>
        <row r="6375">
          <cell r="A6375">
            <v>100306</v>
          </cell>
          <cell r="B6375" t="str">
            <v>ENGENHEIRO CIVIL PLENO COM ENCARGOS COMPLEMENTARES</v>
          </cell>
          <cell r="C6375" t="str">
            <v>H</v>
          </cell>
          <cell r="D6375">
            <v>91.4</v>
          </cell>
        </row>
        <row r="6376">
          <cell r="A6376">
            <v>100307</v>
          </cell>
          <cell r="B6376" t="str">
            <v>MONTADOR DE ELETROELETRÔNICOS COM ENCARGOS COMPLEMENTARES</v>
          </cell>
          <cell r="C6376" t="str">
            <v>H</v>
          </cell>
          <cell r="D6376">
            <v>18.16</v>
          </cell>
        </row>
        <row r="6377">
          <cell r="A6377">
            <v>100308</v>
          </cell>
          <cell r="B6377" t="str">
            <v>MECÂNICO DE REFRIGERAÇÃO COM ENCARGOS COMPLEMENTARES</v>
          </cell>
          <cell r="C6377" t="str">
            <v>H</v>
          </cell>
          <cell r="D6377">
            <v>19.89</v>
          </cell>
        </row>
        <row r="6378">
          <cell r="A6378">
            <v>100309</v>
          </cell>
          <cell r="B6378" t="str">
            <v>TÉCNICO EM SEGURAÇA DO TRABALHO COM ENCARGOS COMPLEMENTARES</v>
          </cell>
          <cell r="C6378" t="str">
            <v>H</v>
          </cell>
          <cell r="D6378">
            <v>20.93</v>
          </cell>
        </row>
        <row r="6379">
          <cell r="A6379">
            <v>100310</v>
          </cell>
          <cell r="B6379" t="str">
            <v>CURSO DE CAPACITAÇÃO PARA AUXILIAR DE ALMOXARIFE (ENCARGOS COMPLEMENTARES) - MENSALISTA</v>
          </cell>
          <cell r="C6379" t="str">
            <v>MES</v>
          </cell>
          <cell r="D6379">
            <v>4.7300000000000004</v>
          </cell>
        </row>
        <row r="6380">
          <cell r="A6380">
            <v>100311</v>
          </cell>
          <cell r="B6380" t="str">
            <v>CURSO DE CAPACITAÇÃO PARA COORDENADOR/GERENTE DE OBRA (ENCARGOS COMPLEMENTARES) - MENSALISTA</v>
          </cell>
          <cell r="C6380" t="str">
            <v>MES</v>
          </cell>
          <cell r="D6380">
            <v>54.85</v>
          </cell>
        </row>
        <row r="6381">
          <cell r="A6381">
            <v>100312</v>
          </cell>
          <cell r="B6381" t="str">
            <v>CURSO DE CAPACITAÇÃO PARA ARQUITETO PAISAGISTA (ENCARGOS COMPLEMENTARES) - MENSALISTA</v>
          </cell>
          <cell r="C6381" t="str">
            <v>MES</v>
          </cell>
          <cell r="D6381">
            <v>26.04</v>
          </cell>
        </row>
        <row r="6382">
          <cell r="A6382">
            <v>100313</v>
          </cell>
          <cell r="B6382" t="str">
            <v>CURSO DE CAPACITAÇÃO PARA ENGENHEIRO CIVIL JUNIOR (ENCARGOS COMPLEMENTARES) - MENSALISTA</v>
          </cell>
          <cell r="C6382" t="str">
            <v>MES</v>
          </cell>
          <cell r="D6382">
            <v>85.77</v>
          </cell>
        </row>
        <row r="6383">
          <cell r="A6383">
            <v>100314</v>
          </cell>
          <cell r="B6383" t="str">
            <v>CURSO DE CAPACITAÇÃO PARA ENGENHEIRO CIVIL PLENO (ENCARGOS COMPLEMENTARES) - MENSALISTA</v>
          </cell>
          <cell r="C6383" t="str">
            <v>MES</v>
          </cell>
          <cell r="D6383">
            <v>96.77</v>
          </cell>
        </row>
        <row r="6384">
          <cell r="A6384">
            <v>100315</v>
          </cell>
          <cell r="B6384" t="str">
            <v>CURSO DE CAPACITAÇÃO PARA TÉCNICO EM SEGURANÇA DO TRABALHO (ENCARGOS COMPLEMENTARES) - MENSALISTA</v>
          </cell>
          <cell r="C6384" t="str">
            <v>MES</v>
          </cell>
          <cell r="D6384">
            <v>32.99</v>
          </cell>
        </row>
        <row r="6385">
          <cell r="A6385">
            <v>100316</v>
          </cell>
          <cell r="B6385" t="str">
            <v>AUXILIAR DE ALMOXARIFE COM ENCARGOS COMPLEMENTARES</v>
          </cell>
          <cell r="C6385" t="str">
            <v>MES</v>
          </cell>
          <cell r="D6385">
            <v>1960.5</v>
          </cell>
        </row>
        <row r="6386">
          <cell r="A6386">
            <v>100317</v>
          </cell>
          <cell r="B6386" t="str">
            <v>COORDENADOR / GERENTE DE OBRA COM ENCARGOS COMPLEMENTARES</v>
          </cell>
          <cell r="C6386" t="str">
            <v>MES</v>
          </cell>
          <cell r="D6386">
            <v>20560.810000000001</v>
          </cell>
        </row>
        <row r="6387">
          <cell r="A6387">
            <v>100318</v>
          </cell>
          <cell r="B6387" t="str">
            <v>ARQUITETO PAISAGISTA COM ENCARGOS COMPLEMENTARES</v>
          </cell>
          <cell r="C6387" t="str">
            <v>MES</v>
          </cell>
          <cell r="D6387">
            <v>9861.2099999999991</v>
          </cell>
        </row>
        <row r="6388">
          <cell r="A6388">
            <v>100319</v>
          </cell>
          <cell r="B6388" t="str">
            <v>ENGENHEIRO CIVIL JUNIOR COM ENCARGOS COMPLEMENTARES</v>
          </cell>
          <cell r="C6388" t="str">
            <v>MES</v>
          </cell>
          <cell r="D6388">
            <v>14336.5</v>
          </cell>
        </row>
        <row r="6389">
          <cell r="A6389">
            <v>100320</v>
          </cell>
          <cell r="B6389" t="str">
            <v>ENGENHEIRO CIVIL PLENO COM ENCARGOS COMPLEMENTARES</v>
          </cell>
          <cell r="C6389" t="str">
            <v>MES</v>
          </cell>
          <cell r="D6389">
            <v>16150.22</v>
          </cell>
        </row>
        <row r="6390">
          <cell r="A6390">
            <v>100321</v>
          </cell>
          <cell r="B6390" t="str">
            <v>TÉCNICO EM SEGURANÇA DO TRABALHO COM ENCARGOS COMPLEMENTARES</v>
          </cell>
          <cell r="C6390" t="str">
            <v>MES</v>
          </cell>
          <cell r="D6390">
            <v>3706.75</v>
          </cell>
        </row>
        <row r="6391">
          <cell r="A6391">
            <v>100533</v>
          </cell>
          <cell r="B6391" t="str">
            <v>TECNICO DE EDIFICACOES COM ENCARGOS COMPLEMENTARES</v>
          </cell>
          <cell r="C6391" t="str">
            <v>H</v>
          </cell>
          <cell r="D6391">
            <v>17.13</v>
          </cell>
        </row>
        <row r="6392">
          <cell r="A6392">
            <v>100534</v>
          </cell>
          <cell r="B6392" t="str">
            <v>TECNICO DE EDIFICACOES COM ENCARGOS COMPLEMENTARES</v>
          </cell>
          <cell r="C6392" t="str">
            <v>MES</v>
          </cell>
          <cell r="D6392">
            <v>2436.4699999999998</v>
          </cell>
        </row>
        <row r="6393">
          <cell r="A6393">
            <v>100535</v>
          </cell>
          <cell r="B6393" t="str">
            <v>CURSO DE CAPACITAÇÃO PARA TECNICO DE EDIFICACOES (ENCARGOS COMPLEMENTARES) - HORISTA</v>
          </cell>
          <cell r="C6393" t="str">
            <v>H</v>
          </cell>
          <cell r="D6393">
            <v>0.19</v>
          </cell>
        </row>
        <row r="6394">
          <cell r="A6394">
            <v>100536</v>
          </cell>
          <cell r="B6394" t="str">
            <v>CURSO DE CAPACITAÇÃO PARA TECNICO DE EDIFICACOES (ENCARGOS COMPLEMENTARES) - MENSALISTA</v>
          </cell>
          <cell r="C6394" t="str">
            <v>MES</v>
          </cell>
          <cell r="D6394">
            <v>21.04</v>
          </cell>
        </row>
        <row r="6395">
          <cell r="A6395">
            <v>7325</v>
          </cell>
          <cell r="B6395" t="str">
            <v>!EM PROCESSO DE DESATIVACAO! ADITIVO IMPERMEABILIZANTE DE PEGA NORMAL PARA ARGAMASSAS E CONCRETOS SEM ARMACAO</v>
          </cell>
          <cell r="C6395" t="str">
            <v xml:space="preserve">KG    </v>
          </cell>
          <cell r="D6395">
            <v>4.6500000000000004</v>
          </cell>
        </row>
        <row r="6396">
          <cell r="A6396">
            <v>39847</v>
          </cell>
          <cell r="B6396" t="str">
            <v>!EM PROCESSO DE DESATIVACAO! AR-CONDICIONADO FRIO SPLIT HI-WALL (PAREDE) 12000 BTU/H</v>
          </cell>
          <cell r="C6396" t="str">
            <v xml:space="preserve">UN    </v>
          </cell>
          <cell r="D6396">
            <v>1613.52</v>
          </cell>
        </row>
        <row r="6397">
          <cell r="A6397">
            <v>39844</v>
          </cell>
          <cell r="B6397" t="str">
            <v>!EM PROCESSO DE DESATIVACAO! AR-CONDICIONADO FRIO SPLIT HI-WALL (PAREDE) 18000 BTU/H</v>
          </cell>
          <cell r="C6397" t="str">
            <v xml:space="preserve">UN    </v>
          </cell>
          <cell r="D6397">
            <v>2381.2399999999998</v>
          </cell>
        </row>
        <row r="6398">
          <cell r="A6398">
            <v>39846</v>
          </cell>
          <cell r="B6398" t="str">
            <v>!EM PROCESSO DE DESATIVACAO! AR-CONDICIONADO FRIO SPLIT HI-WALL (PAREDE) 9000 BTU/H</v>
          </cell>
          <cell r="C6398" t="str">
            <v xml:space="preserve">UN    </v>
          </cell>
          <cell r="D6398">
            <v>1454.89</v>
          </cell>
        </row>
        <row r="6399">
          <cell r="A6399">
            <v>39838</v>
          </cell>
          <cell r="B6399" t="str">
            <v>!EM PROCESSO DE DESATIVACAO! AR-CONDICIONADO FRIO SPLIT PISO-TETO 18000 BTU/H</v>
          </cell>
          <cell r="C6399" t="str">
            <v xml:space="preserve">UN    </v>
          </cell>
          <cell r="D6399">
            <v>4032.46</v>
          </cell>
        </row>
        <row r="6400">
          <cell r="A6400">
            <v>39839</v>
          </cell>
          <cell r="B6400" t="str">
            <v>!EM PROCESSO DE DESATIVACAO! AR-CONDICIONADO FRIO SPLIT PISO-TETO 24000 BTU/H</v>
          </cell>
          <cell r="C6400" t="str">
            <v xml:space="preserve">UN    </v>
          </cell>
          <cell r="D6400">
            <v>4213.0200000000004</v>
          </cell>
        </row>
        <row r="6401">
          <cell r="A6401">
            <v>39841</v>
          </cell>
          <cell r="B6401" t="str">
            <v>!EM PROCESSO DE DESATIVACAO! AR-CONDICIONADO FRIO SPLIT PISO-TETO 36000 BTU/H</v>
          </cell>
          <cell r="C6401" t="str">
            <v xml:space="preserve">UN    </v>
          </cell>
          <cell r="D6401">
            <v>5708.85</v>
          </cell>
        </row>
        <row r="6402">
          <cell r="A6402">
            <v>39842</v>
          </cell>
          <cell r="B6402" t="str">
            <v>!EM PROCESSO DE DESATIVACAO! AR-CONDICIONADO FRIO SPLIT PISO-TETO 48000 BTU/H</v>
          </cell>
          <cell r="C6402" t="str">
            <v xml:space="preserve">UN    </v>
          </cell>
          <cell r="D6402">
            <v>7252.37</v>
          </cell>
        </row>
        <row r="6403">
          <cell r="A6403">
            <v>39843</v>
          </cell>
          <cell r="B6403" t="str">
            <v>!EM PROCESSO DE DESATIVACAO! AR-CONDICIONADO FRIO SPLIT PISO-TETO 60000 BTU/H</v>
          </cell>
          <cell r="C6403" t="str">
            <v xml:space="preserve">UN    </v>
          </cell>
          <cell r="D6403">
            <v>8005.8</v>
          </cell>
        </row>
        <row r="6404">
          <cell r="A6404">
            <v>2404</v>
          </cell>
          <cell r="B6404" t="str">
            <v>!EM PROCESSO DE DESATIVACAO! DIVISORIA COLMEIA CEGA COM MONTANTE E RODAPE DE ALUMINIO ANODIZADO SIMPLES (SEM COLOCACAO)</v>
          </cell>
          <cell r="C6404" t="str">
            <v xml:space="preserve">M2    </v>
          </cell>
          <cell r="D6404">
            <v>93</v>
          </cell>
        </row>
        <row r="6405">
          <cell r="A6405">
            <v>2720</v>
          </cell>
          <cell r="B6405" t="str">
            <v>!EM PROCESSO DE DESATIVACAO! ESCAVADEIRA DRAGA DE ARRASTE, CAP. 3/4 JC 140HP (INCL MANUTENCAO/OPERACAO)</v>
          </cell>
          <cell r="C6405" t="str">
            <v xml:space="preserve">H     </v>
          </cell>
          <cell r="D6405">
            <v>156.66999999999999</v>
          </cell>
        </row>
        <row r="6406">
          <cell r="A6406">
            <v>2719</v>
          </cell>
          <cell r="B6406" t="str">
            <v>!EM PROCESSO DE DESATIVACAO! ESCAVADEIRA HIDRAULICA SOBRE ESTEIRAS DE 99 HP, PESO OPERACIONAL DE *16* T E CAPACIDADE DE 0,85 A 1,00 M3 (LOCACAO COM OPERADOR, COMBUSTIVEL E MANUTENCAO)</v>
          </cell>
          <cell r="C6406" t="str">
            <v xml:space="preserve">H     </v>
          </cell>
          <cell r="D6406">
            <v>132.75</v>
          </cell>
        </row>
        <row r="6407">
          <cell r="A6407">
            <v>3378</v>
          </cell>
          <cell r="B6407" t="str">
            <v>!EM PROCESSO DE DESATIVACAO! HASTE DE ATERRAMENTO EM ACO COM 3,00 M DE COMPRIMENTO E DN = 3/4", REVESTIDA COM BAIXA CAMADA DE COBRE, SEM CONECTOR</v>
          </cell>
          <cell r="C6407" t="str">
            <v xml:space="preserve">UN    </v>
          </cell>
          <cell r="D6407">
            <v>47.97</v>
          </cell>
        </row>
        <row r="6408">
          <cell r="A6408">
            <v>3380</v>
          </cell>
          <cell r="B6408" t="str">
            <v>!EM PROCESSO DE DESATIVACAO! HASTE DE ATERRAMENTO EM ACO COM 3,00 M DE COMPRIMENTO E DN = 5/8", REVESTIDA COM BAIXA CAMADA DE COBRE, COM CONECTOR TIPO GRAMPO</v>
          </cell>
          <cell r="C6408" t="str">
            <v xml:space="preserve">UN    </v>
          </cell>
          <cell r="D6408">
            <v>33.58</v>
          </cell>
        </row>
        <row r="6409">
          <cell r="A6409">
            <v>3379</v>
          </cell>
          <cell r="B6409" t="str">
            <v>!EM PROCESSO DE DESATIVACAO! HASTE DE ATERRAMENTO EM ACO COM 3,00 M DE COMPRIMENTO E DN = 5/8", REVESTIDA COM BAIXA CAMADA DE COBRE, SEM CONECTOR</v>
          </cell>
          <cell r="C6409" t="str">
            <v xml:space="preserve">UN    </v>
          </cell>
          <cell r="D6409">
            <v>32.42</v>
          </cell>
        </row>
        <row r="6410">
          <cell r="A6410">
            <v>3346</v>
          </cell>
          <cell r="B6410" t="str">
            <v>!EM PROCESSO DE DESATIVACAO! LOCACAO DE GRUPO GERADOR *80 A 125* KVA, MOTOR DIESEL, REBOCAVEL, ACIONAMENTO MANUAL</v>
          </cell>
          <cell r="C6410" t="str">
            <v xml:space="preserve">H     </v>
          </cell>
          <cell r="D6410">
            <v>13.5</v>
          </cell>
        </row>
        <row r="6411">
          <cell r="A6411">
            <v>3348</v>
          </cell>
          <cell r="B6411" t="str">
            <v>!EM PROCESSO DE DESATIVACAO! LOCACAO DE GRUPO GERADOR ACIMA DE * 125 ATE 180* KVA, MOTOR DIESEL, REBOCAVEL, ACIONAMENTO MANUAL</v>
          </cell>
          <cell r="C6411" t="str">
            <v xml:space="preserve">H     </v>
          </cell>
          <cell r="D6411">
            <v>16.149999999999999</v>
          </cell>
        </row>
        <row r="6412">
          <cell r="A6412">
            <v>3345</v>
          </cell>
          <cell r="B6412" t="str">
            <v>!EM PROCESSO DE DESATIVACAO! LOCACAO DE GRUPO GERADOR ACIMA DE * 20 A 80* KVA, MOTOR DIESEL, REBOCAVEL, ACIONAMENTO MANUAL</v>
          </cell>
          <cell r="C6412" t="str">
            <v xml:space="preserve">H     </v>
          </cell>
          <cell r="D6412">
            <v>10.43</v>
          </cell>
        </row>
        <row r="6413">
          <cell r="A6413">
            <v>39833</v>
          </cell>
          <cell r="B6413" t="str">
            <v>!EM PROCESSO DE DESATIVACAO! LOCACAO DE GRUPO GERADOR DE *260* KVA, DIESEL REBOCAVEL, ACIONAMENTO MANUAL</v>
          </cell>
          <cell r="C6413" t="str">
            <v xml:space="preserve">H     </v>
          </cell>
          <cell r="D6413">
            <v>22.12</v>
          </cell>
        </row>
        <row r="6414">
          <cell r="A6414">
            <v>39834</v>
          </cell>
          <cell r="B6414" t="str">
            <v>!EM PROCESSO DE DESATIVACAO! LOCACAO DE GRUPO GERADOR DE *400* KVA, DIESEL REBOCAVEL, ACIONAMENTO MANUAL</v>
          </cell>
          <cell r="C6414" t="str">
            <v xml:space="preserve">H     </v>
          </cell>
          <cell r="D6414">
            <v>37.96</v>
          </cell>
        </row>
        <row r="6415">
          <cell r="A6415">
            <v>39835</v>
          </cell>
          <cell r="B6415" t="str">
            <v>!EM PROCESSO DE DESATIVACAO! LOCACAO DE GRUPO GERADOR DE *550* KVA, DIESEL REBOCAVEL, ACIONAMENTO MANUAL</v>
          </cell>
          <cell r="C6415" t="str">
            <v xml:space="preserve">H     </v>
          </cell>
          <cell r="D6415">
            <v>46.28</v>
          </cell>
        </row>
        <row r="6416">
          <cell r="A6416">
            <v>13382</v>
          </cell>
          <cell r="B6416" t="str">
            <v>!EM PROCESSO DE DESATIVACAO! LUMINARIA FECHADA P/ ILUMINACAO PUBLICA, TIPO ABL 50/F OU EQUIV, P/ LAMPADA A VAPOR DE MERCURIO 400W</v>
          </cell>
          <cell r="C6416" t="str">
            <v xml:space="preserve">UN    </v>
          </cell>
          <cell r="D6416">
            <v>189.76</v>
          </cell>
        </row>
        <row r="6417">
          <cell r="A6417">
            <v>4126</v>
          </cell>
          <cell r="B6417" t="str">
            <v>!EM PROCESSO DE DESATIVACAO! TERMINAL DE PORCELANA (MUFLA) UNIPOLAR, USO EXTERNO, TENSAO 3,6/6 KV, PARA CABO DE 10/16 MM2, COM ISOLAMENTO EPR</v>
          </cell>
          <cell r="C6417" t="str">
            <v xml:space="preserve">UN    </v>
          </cell>
          <cell r="D6417">
            <v>209.97</v>
          </cell>
        </row>
        <row r="6418">
          <cell r="A6418">
            <v>10615</v>
          </cell>
          <cell r="B6418" t="str">
            <v>!EM PROCESSO DE DESATIVACAO! VEICULO DE PASSEIO COM MOTOR 1.0 FLEX, POTENCIA 72/85 CV, 5 PORTAS, COR SOLIDA, BASICO</v>
          </cell>
          <cell r="C6418" t="str">
            <v xml:space="preserve">UN    </v>
          </cell>
          <cell r="D6418">
            <v>42990</v>
          </cell>
        </row>
        <row r="6419">
          <cell r="A6419">
            <v>21136</v>
          </cell>
          <cell r="B6419" t="str">
            <v>!EM PROCESSO DESATIVACAO! ELETRODUTO EM ACO GALVANIZADO ELETROLITICO, LEVE, DIAMETRO 1", PAREDE DE 0,90 MM</v>
          </cell>
          <cell r="C6419" t="str">
            <v xml:space="preserve">M     </v>
          </cell>
          <cell r="D6419">
            <v>11.84</v>
          </cell>
        </row>
        <row r="6420">
          <cell r="A6420">
            <v>21128</v>
          </cell>
          <cell r="B6420" t="str">
            <v>!EM PROCESSO DESATIVACAO! ELETRODUTO EM ACO GALVANIZADO ELETROLITICO, LEVE, DIAMETRO 3/4", PAREDE DE 0,90 MM</v>
          </cell>
          <cell r="C6420" t="str">
            <v xml:space="preserve">M     </v>
          </cell>
          <cell r="D6420">
            <v>9.16</v>
          </cell>
        </row>
        <row r="6421">
          <cell r="A6421">
            <v>21130</v>
          </cell>
          <cell r="B6421" t="str">
            <v>!EM PROCESSO DESATIVACAO! ELETRODUTO EM ACO GALVANIZADO ELETROLITICO, SEMI-PESADO, DIAMETRO 1 1/2", PAREDE DE 1,20 MM</v>
          </cell>
          <cell r="C6421" t="str">
            <v xml:space="preserve">M     </v>
          </cell>
          <cell r="D6421">
            <v>23.13</v>
          </cell>
        </row>
        <row r="6422">
          <cell r="A6422">
            <v>21135</v>
          </cell>
          <cell r="B6422" t="str">
            <v>!EM PROCESSO DESATIVACAO! ELETRODUTO EM ACO GALVANIZADO ELETROLITICO, SEMI-PESADO, DIAMETRO 1 1/4", PAREDE DE 1,20 MM</v>
          </cell>
          <cell r="C6422" t="str">
            <v xml:space="preserve">M     </v>
          </cell>
          <cell r="D6422">
            <v>22.77</v>
          </cell>
        </row>
        <row r="6423">
          <cell r="A6423">
            <v>38605</v>
          </cell>
          <cell r="B6423" t="str">
            <v>ABERTURA PARA ENCAIXE DE CUBA OU LAVATORIO EM BANCADA DE MARMORE/ GRANITO OU OUTRO TIPO DE PEDRA NATURAL</v>
          </cell>
          <cell r="C6423" t="str">
            <v xml:space="preserve">UN    </v>
          </cell>
          <cell r="D6423">
            <v>95.95</v>
          </cell>
        </row>
        <row r="6424">
          <cell r="A6424">
            <v>11270</v>
          </cell>
          <cell r="B6424" t="str">
            <v>ABRACADEIRA DE LATAO PARA FIXACAO DE CABO PARA-RAIO, DIMENSOES 32 X 24 X 24 MM</v>
          </cell>
          <cell r="C6424" t="str">
            <v xml:space="preserve">UN    </v>
          </cell>
          <cell r="D6424">
            <v>1.92</v>
          </cell>
        </row>
        <row r="6425">
          <cell r="A6425">
            <v>412</v>
          </cell>
          <cell r="B6425" t="str">
            <v>ABRACADEIRA DE NYLON PARA AMARRACAO DE CABOS, COMPRIMENTO DE *230* X *7,6* MM</v>
          </cell>
          <cell r="C6425" t="str">
            <v xml:space="preserve">UN    </v>
          </cell>
          <cell r="D6425">
            <v>1.02</v>
          </cell>
        </row>
        <row r="6426">
          <cell r="A6426">
            <v>414</v>
          </cell>
          <cell r="B6426" t="str">
            <v>ABRACADEIRA DE NYLON PARA AMARRACAO DE CABOS, COMPRIMENTO DE 100 X 2,5 MM</v>
          </cell>
          <cell r="C6426" t="str">
            <v xml:space="preserve">UN    </v>
          </cell>
          <cell r="D6426">
            <v>0.06</v>
          </cell>
        </row>
        <row r="6427">
          <cell r="A6427">
            <v>410</v>
          </cell>
          <cell r="B6427" t="str">
            <v>ABRACADEIRA DE NYLON PARA AMARRACAO DE CABOS, COMPRIMENTO DE 150 X *3,6* MM</v>
          </cell>
          <cell r="C6427" t="str">
            <v xml:space="preserve">UN    </v>
          </cell>
          <cell r="D6427">
            <v>0.15</v>
          </cell>
        </row>
        <row r="6428">
          <cell r="A6428">
            <v>411</v>
          </cell>
          <cell r="B6428" t="str">
            <v>ABRACADEIRA DE NYLON PARA AMARRACAO DE CABOS, COMPRIMENTO DE 200 X *4,6* MM</v>
          </cell>
          <cell r="C6428" t="str">
            <v xml:space="preserve">UN    </v>
          </cell>
          <cell r="D6428">
            <v>0.2</v>
          </cell>
        </row>
        <row r="6429">
          <cell r="A6429">
            <v>408</v>
          </cell>
          <cell r="B6429" t="str">
            <v>ABRACADEIRA DE NYLON PARA AMARRACAO DE CABOS, COMPRIMENTO DE 390 X *4,6* MM</v>
          </cell>
          <cell r="C6429" t="str">
            <v xml:space="preserve">UN    </v>
          </cell>
          <cell r="D6429">
            <v>0.99</v>
          </cell>
        </row>
        <row r="6430">
          <cell r="A6430">
            <v>39131</v>
          </cell>
          <cell r="B6430" t="str">
            <v>ABRACADEIRA EM ACO PARA AMARRACAO DE ELETRODUTOS, TIPO D, COM 1 1/2" E CUNHA DE FIXACAO</v>
          </cell>
          <cell r="C6430" t="str">
            <v xml:space="preserve">UN    </v>
          </cell>
          <cell r="D6430">
            <v>2.6</v>
          </cell>
        </row>
        <row r="6431">
          <cell r="A6431">
            <v>394</v>
          </cell>
          <cell r="B6431" t="str">
            <v>ABRACADEIRA EM ACO PARA AMARRACAO DE ELETRODUTOS, TIPO D, COM 1 1/2" E PARAFUSO DE FIXACAO</v>
          </cell>
          <cell r="C6431" t="str">
            <v xml:space="preserve">UN    </v>
          </cell>
          <cell r="D6431">
            <v>2.63</v>
          </cell>
        </row>
        <row r="6432">
          <cell r="A6432">
            <v>39130</v>
          </cell>
          <cell r="B6432" t="str">
            <v>ABRACADEIRA EM ACO PARA AMARRACAO DE ELETRODUTOS, TIPO D, COM 1 1/4" E CUNHA DE FIXACAO</v>
          </cell>
          <cell r="C6432" t="str">
            <v xml:space="preserve">UN    </v>
          </cell>
          <cell r="D6432">
            <v>2.37</v>
          </cell>
        </row>
        <row r="6433">
          <cell r="A6433">
            <v>395</v>
          </cell>
          <cell r="B6433" t="str">
            <v>ABRACADEIRA EM ACO PARA AMARRACAO DE ELETRODUTOS, TIPO D, COM 1 1/4" E PARAFUSO DE FIXACAO</v>
          </cell>
          <cell r="C6433" t="str">
            <v xml:space="preserve">UN    </v>
          </cell>
          <cell r="D6433">
            <v>2.5299999999999998</v>
          </cell>
        </row>
        <row r="6434">
          <cell r="A6434">
            <v>39127</v>
          </cell>
          <cell r="B6434" t="str">
            <v>ABRACADEIRA EM ACO PARA AMARRACAO DE ELETRODUTOS, TIPO D, COM 1/2" E CUNHA DE FIXACAO</v>
          </cell>
          <cell r="C6434" t="str">
            <v xml:space="preserve">UN    </v>
          </cell>
          <cell r="D6434">
            <v>1.25</v>
          </cell>
        </row>
        <row r="6435">
          <cell r="A6435">
            <v>392</v>
          </cell>
          <cell r="B6435" t="str">
            <v>ABRACADEIRA EM ACO PARA AMARRACAO DE ELETRODUTOS, TIPO D, COM 1/2" E PARAFUSO DE FIXACAO</v>
          </cell>
          <cell r="C6435" t="str">
            <v xml:space="preserve">UN    </v>
          </cell>
          <cell r="D6435">
            <v>1.28</v>
          </cell>
        </row>
        <row r="6436">
          <cell r="A6436">
            <v>39129</v>
          </cell>
          <cell r="B6436" t="str">
            <v>ABRACADEIRA EM ACO PARA AMARRACAO DE ELETRODUTOS, TIPO D, COM 1" E CUNHA DE FIXACAO</v>
          </cell>
          <cell r="C6436" t="str">
            <v xml:space="preserve">UN    </v>
          </cell>
          <cell r="D6436">
            <v>1.46</v>
          </cell>
        </row>
        <row r="6437">
          <cell r="A6437">
            <v>393</v>
          </cell>
          <cell r="B6437" t="str">
            <v>ABRACADEIRA EM ACO PARA AMARRACAO DE ELETRODUTOS, TIPO D, COM 1" E PARAFUSO DE FIXACAO</v>
          </cell>
          <cell r="C6437" t="str">
            <v xml:space="preserve">UN    </v>
          </cell>
          <cell r="D6437">
            <v>1.53</v>
          </cell>
        </row>
        <row r="6438">
          <cell r="A6438">
            <v>39133</v>
          </cell>
          <cell r="B6438" t="str">
            <v>ABRACADEIRA EM ACO PARA AMARRACAO DE ELETRODUTOS, TIPO D, COM 2 1/2" E CUNHA DE FIXACAO</v>
          </cell>
          <cell r="C6438" t="str">
            <v xml:space="preserve">UN    </v>
          </cell>
          <cell r="D6438">
            <v>3.41</v>
          </cell>
        </row>
        <row r="6439">
          <cell r="A6439">
            <v>397</v>
          </cell>
          <cell r="B6439" t="str">
            <v>ABRACADEIRA EM ACO PARA AMARRACAO DE ELETRODUTOS, TIPO D, COM 2 1/2" E PARAFUSO DE FIXACAO</v>
          </cell>
          <cell r="C6439" t="str">
            <v xml:space="preserve">UN    </v>
          </cell>
          <cell r="D6439">
            <v>3.77</v>
          </cell>
        </row>
        <row r="6440">
          <cell r="A6440">
            <v>39132</v>
          </cell>
          <cell r="B6440" t="str">
            <v>ABRACADEIRA EM ACO PARA AMARRACAO DE ELETRODUTOS, TIPO D, COM 2" E CUNHA DE FIXACAO</v>
          </cell>
          <cell r="C6440" t="str">
            <v xml:space="preserve">UN    </v>
          </cell>
          <cell r="D6440">
            <v>2.73</v>
          </cell>
        </row>
        <row r="6441">
          <cell r="A6441">
            <v>396</v>
          </cell>
          <cell r="B6441" t="str">
            <v>ABRACADEIRA EM ACO PARA AMARRACAO DE ELETRODUTOS, TIPO D, COM 2" E PARAFUSO DE FIXACAO</v>
          </cell>
          <cell r="C6441" t="str">
            <v xml:space="preserve">UN    </v>
          </cell>
          <cell r="D6441">
            <v>2.92</v>
          </cell>
        </row>
        <row r="6442">
          <cell r="A6442">
            <v>39135</v>
          </cell>
          <cell r="B6442" t="str">
            <v>ABRACADEIRA EM ACO PARA AMARRACAO DE ELETRODUTOS, TIPO D, COM 3 1/2" E CUNHA DE FIXACAO</v>
          </cell>
          <cell r="C6442" t="str">
            <v xml:space="preserve">UN    </v>
          </cell>
          <cell r="D6442">
            <v>5.46</v>
          </cell>
        </row>
        <row r="6443">
          <cell r="A6443">
            <v>39128</v>
          </cell>
          <cell r="B6443" t="str">
            <v>ABRACADEIRA EM ACO PARA AMARRACAO DE ELETRODUTOS, TIPO D, COM 3/4" E CUNHA DE FIXACAO</v>
          </cell>
          <cell r="C6443" t="str">
            <v xml:space="preserve">UN    </v>
          </cell>
          <cell r="D6443">
            <v>1.36</v>
          </cell>
        </row>
        <row r="6444">
          <cell r="A6444">
            <v>400</v>
          </cell>
          <cell r="B6444" t="str">
            <v>ABRACADEIRA EM ACO PARA AMARRACAO DE ELETRODUTOS, TIPO D, COM 3/4" E PARAFUSO DE FIXACAO</v>
          </cell>
          <cell r="C6444" t="str">
            <v xml:space="preserve">UN    </v>
          </cell>
          <cell r="D6444">
            <v>1.33</v>
          </cell>
        </row>
        <row r="6445">
          <cell r="A6445">
            <v>39125</v>
          </cell>
          <cell r="B6445" t="str">
            <v>ABRACADEIRA EM ACO PARA AMARRACAO DE ELETRODUTOS, TIPO D, COM 3/8" E PARAFUSO DE FIXACAO</v>
          </cell>
          <cell r="C6445" t="str">
            <v xml:space="preserve">UN    </v>
          </cell>
          <cell r="D6445">
            <v>1.36</v>
          </cell>
        </row>
        <row r="6446">
          <cell r="A6446">
            <v>39134</v>
          </cell>
          <cell r="B6446" t="str">
            <v>ABRACADEIRA EM ACO PARA AMARRACAO DE ELETRODUTOS, TIPO D, COM 3" E CUNHA DE FIXACAO</v>
          </cell>
          <cell r="C6446" t="str">
            <v xml:space="preserve">UN    </v>
          </cell>
          <cell r="D6446">
            <v>4.55</v>
          </cell>
        </row>
        <row r="6447">
          <cell r="A6447">
            <v>398</v>
          </cell>
          <cell r="B6447" t="str">
            <v>ABRACADEIRA EM ACO PARA AMARRACAO DE ELETRODUTOS, TIPO D, COM 3" E PARAFUSO DE FIXACAO</v>
          </cell>
          <cell r="C6447" t="str">
            <v xml:space="preserve">UN    </v>
          </cell>
          <cell r="D6447">
            <v>4.1900000000000004</v>
          </cell>
        </row>
        <row r="6448">
          <cell r="A6448">
            <v>39126</v>
          </cell>
          <cell r="B6448" t="str">
            <v>ABRACADEIRA EM ACO PARA AMARRACAO DE ELETRODUTOS, TIPO D, COM 4" E CUNHA DE FIXACAO</v>
          </cell>
          <cell r="C6448" t="str">
            <v xml:space="preserve">UN    </v>
          </cell>
          <cell r="D6448">
            <v>6.15</v>
          </cell>
        </row>
        <row r="6449">
          <cell r="A6449">
            <v>399</v>
          </cell>
          <cell r="B6449" t="str">
            <v>ABRACADEIRA EM ACO PARA AMARRACAO DE ELETRODUTOS, TIPO D, COM 4" E PARAFUSO DE FIXACAO</v>
          </cell>
          <cell r="C6449" t="str">
            <v xml:space="preserve">UN    </v>
          </cell>
          <cell r="D6449">
            <v>5.42</v>
          </cell>
        </row>
        <row r="6450">
          <cell r="A6450">
            <v>39158</v>
          </cell>
          <cell r="B6450" t="str">
            <v>ABRACADEIRA EM ACO PARA AMARRACAO DE ELETRODUTOS, TIPO ECONOMICA (GOTA), COM 8"</v>
          </cell>
          <cell r="C6450" t="str">
            <v xml:space="preserve">UN    </v>
          </cell>
          <cell r="D6450">
            <v>14.55</v>
          </cell>
        </row>
        <row r="6451">
          <cell r="A6451">
            <v>39141</v>
          </cell>
          <cell r="B6451" t="str">
            <v>ABRACADEIRA EM ACO PARA AMARRACAO DE ELETRODUTOS, TIPO U SIMPLES, COM 1 1/2"</v>
          </cell>
          <cell r="C6451" t="str">
            <v xml:space="preserve">UN    </v>
          </cell>
          <cell r="D6451">
            <v>1.05</v>
          </cell>
        </row>
        <row r="6452">
          <cell r="A6452">
            <v>39140</v>
          </cell>
          <cell r="B6452" t="str">
            <v>ABRACADEIRA EM ACO PARA AMARRACAO DE ELETRODUTOS, TIPO U SIMPLES, COM 1 1/4"</v>
          </cell>
          <cell r="C6452" t="str">
            <v xml:space="preserve">UN    </v>
          </cell>
          <cell r="D6452">
            <v>0.96</v>
          </cell>
        </row>
        <row r="6453">
          <cell r="A6453">
            <v>39137</v>
          </cell>
          <cell r="B6453" t="str">
            <v>ABRACADEIRA EM ACO PARA AMARRACAO DE ELETRODUTOS, TIPO U SIMPLES, COM 1/2"</v>
          </cell>
          <cell r="C6453" t="str">
            <v xml:space="preserve">UN    </v>
          </cell>
          <cell r="D6453">
            <v>0.55000000000000004</v>
          </cell>
        </row>
        <row r="6454">
          <cell r="A6454">
            <v>39139</v>
          </cell>
          <cell r="B6454" t="str">
            <v>ABRACADEIRA EM ACO PARA AMARRACAO DE ELETRODUTOS, TIPO U SIMPLES, COM 1"</v>
          </cell>
          <cell r="C6454" t="str">
            <v xml:space="preserve">UN    </v>
          </cell>
          <cell r="D6454">
            <v>0.79</v>
          </cell>
        </row>
        <row r="6455">
          <cell r="A6455">
            <v>39143</v>
          </cell>
          <cell r="B6455" t="str">
            <v>ABRACADEIRA EM ACO PARA AMARRACAO DE ELETRODUTOS, TIPO U SIMPLES, COM 2 1/2"</v>
          </cell>
          <cell r="C6455" t="str">
            <v xml:space="preserve">UN    </v>
          </cell>
          <cell r="D6455">
            <v>2.1800000000000002</v>
          </cell>
        </row>
        <row r="6456">
          <cell r="A6456">
            <v>39142</v>
          </cell>
          <cell r="B6456" t="str">
            <v>ABRACADEIRA EM ACO PARA AMARRACAO DE ELETRODUTOS, TIPO U SIMPLES, COM 2"</v>
          </cell>
          <cell r="C6456" t="str">
            <v xml:space="preserve">UN    </v>
          </cell>
          <cell r="D6456">
            <v>1.56</v>
          </cell>
        </row>
        <row r="6457">
          <cell r="A6457">
            <v>39138</v>
          </cell>
          <cell r="B6457" t="str">
            <v>ABRACADEIRA EM ACO PARA AMARRACAO DE ELETRODUTOS, TIPO U SIMPLES, COM 3/4"</v>
          </cell>
          <cell r="C6457" t="str">
            <v xml:space="preserve">UN    </v>
          </cell>
          <cell r="D6457">
            <v>0.57999999999999996</v>
          </cell>
        </row>
        <row r="6458">
          <cell r="A6458">
            <v>39136</v>
          </cell>
          <cell r="B6458" t="str">
            <v>ABRACADEIRA EM ACO PARA AMARRACAO DE ELETRODUTOS, TIPO U SIMPLES, COM 3/8"</v>
          </cell>
          <cell r="C6458" t="str">
            <v xml:space="preserve">UN    </v>
          </cell>
          <cell r="D6458">
            <v>0.39</v>
          </cell>
        </row>
        <row r="6459">
          <cell r="A6459">
            <v>39144</v>
          </cell>
          <cell r="B6459" t="str">
            <v>ABRACADEIRA EM ACO PARA AMARRACAO DE ELETRODUTOS, TIPO U SIMPLES, COM 3"</v>
          </cell>
          <cell r="C6459" t="str">
            <v xml:space="preserve">UN    </v>
          </cell>
          <cell r="D6459">
            <v>2.5299999999999998</v>
          </cell>
        </row>
        <row r="6460">
          <cell r="A6460">
            <v>39145</v>
          </cell>
          <cell r="B6460" t="str">
            <v>ABRACADEIRA EM ACO PARA AMARRACAO DE ELETRODUTOS, TIPO U SIMPLES, COM 4"</v>
          </cell>
          <cell r="C6460" t="str">
            <v xml:space="preserve">UN    </v>
          </cell>
          <cell r="D6460">
            <v>4.18</v>
          </cell>
        </row>
        <row r="6461">
          <cell r="A6461">
            <v>12615</v>
          </cell>
          <cell r="B6461" t="str">
            <v>ABRACADEIRA PVC, PARA CALHA PLUVIAL, DIAMETRO ENTRE 80 E 100 MM, PARA DRENAGEM PREDIAL</v>
          </cell>
          <cell r="C6461" t="str">
            <v xml:space="preserve">UN    </v>
          </cell>
          <cell r="D6461">
            <v>3.7</v>
          </cell>
        </row>
        <row r="6462">
          <cell r="A6462">
            <v>11927</v>
          </cell>
          <cell r="B6462" t="str">
            <v>ABRACADEIRA, GALVANIZADA/ZINCADA, ROSCA SEM FIM, PARAFUSO INOX, LARGURA  FITA *12,6 A *14 MM, D = 2" A 2 1/2"</v>
          </cell>
          <cell r="C6462" t="str">
            <v xml:space="preserve">UN    </v>
          </cell>
          <cell r="D6462">
            <v>5.73</v>
          </cell>
        </row>
        <row r="6463">
          <cell r="A6463">
            <v>11928</v>
          </cell>
          <cell r="B6463" t="str">
            <v>ABRACADEIRA, GALVANIZADA/ZINCADA, ROSCA SEM FIM, PARAFUSO INOX, LARGURA  FITA *12,6 A *14 MM, D = 3" A 3 3/4"</v>
          </cell>
          <cell r="C6463" t="str">
            <v xml:space="preserve">UN    </v>
          </cell>
          <cell r="D6463">
            <v>6.56</v>
          </cell>
        </row>
        <row r="6464">
          <cell r="A6464">
            <v>11929</v>
          </cell>
          <cell r="B6464" t="str">
            <v>ABRACADEIRA, GALVANIZADA/ZINCADA, ROSCA SEM FIM, PARAFUSO INOX, LARGURA  FITA *12,6 A *14 MM, D = 4" A 4 3/4"</v>
          </cell>
          <cell r="C6464" t="str">
            <v xml:space="preserve">UN    </v>
          </cell>
          <cell r="D6464">
            <v>10.15</v>
          </cell>
        </row>
        <row r="6465">
          <cell r="A6465">
            <v>36801</v>
          </cell>
          <cell r="B6465" t="str">
            <v>ACABAMENTO CROMADO PARA REGISTRO PEQUENO, 1/2 " OU 3/4 "</v>
          </cell>
          <cell r="C6465" t="str">
            <v xml:space="preserve">UN    </v>
          </cell>
          <cell r="D6465">
            <v>21.09</v>
          </cell>
        </row>
        <row r="6466">
          <cell r="A6466">
            <v>36246</v>
          </cell>
          <cell r="B6466" t="str">
            <v>ACABAMENTO SIMPLES/CONVENCIONAL PARA FORRO PVC, TIPO "U" OU "C", COR BRANCA, COMPRIMENTO 6 M</v>
          </cell>
          <cell r="C6466" t="str">
            <v xml:space="preserve">M     </v>
          </cell>
          <cell r="D6466">
            <v>2.11</v>
          </cell>
        </row>
        <row r="6467">
          <cell r="A6467">
            <v>37600</v>
          </cell>
          <cell r="B6467" t="str">
            <v>ACESSORIO DE LIGACAO NAO ELETRICO PARA CARGAS EXPLOSIVAS, TUBO DE 6 M</v>
          </cell>
          <cell r="C6467" t="str">
            <v xml:space="preserve">UN    </v>
          </cell>
          <cell r="D6467">
            <v>51.99</v>
          </cell>
        </row>
        <row r="6468">
          <cell r="A6468">
            <v>37599</v>
          </cell>
          <cell r="B6468" t="str">
            <v>ACESSORIO INICIADOR NAO ELETRICO, TUBO DE 6 M, TEMPO DE RETARDO DE *160* MS</v>
          </cell>
          <cell r="C6468" t="str">
            <v xml:space="preserve">UN    </v>
          </cell>
          <cell r="D6468">
            <v>48.39</v>
          </cell>
        </row>
        <row r="6469">
          <cell r="A6469">
            <v>1</v>
          </cell>
          <cell r="B6469" t="str">
            <v>ACETILENO (RECARGA PARA CILINDRO DE CONJUNTO OXICORTE GRANDE)</v>
          </cell>
          <cell r="C6469" t="str">
            <v xml:space="preserve">KG    </v>
          </cell>
          <cell r="D6469">
            <v>55.56</v>
          </cell>
        </row>
        <row r="6470">
          <cell r="A6470">
            <v>3</v>
          </cell>
          <cell r="B6470" t="str">
            <v>ACIDO MURIATICO, DILUICAO 10% A 12% PARA USO EM LIMPEZA</v>
          </cell>
          <cell r="C6470" t="str">
            <v xml:space="preserve">L     </v>
          </cell>
          <cell r="D6470">
            <v>4.53</v>
          </cell>
        </row>
        <row r="6471">
          <cell r="A6471">
            <v>26</v>
          </cell>
          <cell r="B6471" t="str">
            <v>ACO CA-25, 10,0 MM, VERGALHAO</v>
          </cell>
          <cell r="C6471" t="str">
            <v xml:space="preserve">KG    </v>
          </cell>
          <cell r="D6471">
            <v>4.97</v>
          </cell>
        </row>
        <row r="6472">
          <cell r="A6472">
            <v>20</v>
          </cell>
          <cell r="B6472" t="str">
            <v>ACO CA-25, 12,5 MM, VERGALHAO</v>
          </cell>
          <cell r="C6472" t="str">
            <v xml:space="preserve">KG    </v>
          </cell>
          <cell r="D6472">
            <v>5</v>
          </cell>
        </row>
        <row r="6473">
          <cell r="A6473">
            <v>21</v>
          </cell>
          <cell r="B6473" t="str">
            <v>ACO CA-25, 16,0 MM, VERGALHAO</v>
          </cell>
          <cell r="C6473" t="str">
            <v xml:space="preserve">KG    </v>
          </cell>
          <cell r="D6473">
            <v>5</v>
          </cell>
        </row>
        <row r="6474">
          <cell r="A6474">
            <v>24</v>
          </cell>
          <cell r="B6474" t="str">
            <v>ACO CA-25, 20,0 MM, VERGALHAO</v>
          </cell>
          <cell r="C6474" t="str">
            <v xml:space="preserve">KG    </v>
          </cell>
          <cell r="D6474">
            <v>5</v>
          </cell>
        </row>
        <row r="6475">
          <cell r="A6475">
            <v>25</v>
          </cell>
          <cell r="B6475" t="str">
            <v>ACO CA-25, 25,0 MM, VERGALHAO</v>
          </cell>
          <cell r="C6475" t="str">
            <v xml:space="preserve">KG    </v>
          </cell>
          <cell r="D6475">
            <v>5</v>
          </cell>
        </row>
        <row r="6476">
          <cell r="A6476">
            <v>43065</v>
          </cell>
          <cell r="B6476" t="str">
            <v>ACO CA-25, 32,0 MM, BARRA DE TRANSFERENCIA (COLETADO CAIXA)</v>
          </cell>
          <cell r="C6476" t="str">
            <v xml:space="preserve">KG    </v>
          </cell>
          <cell r="D6476">
            <v>7.23</v>
          </cell>
        </row>
        <row r="6477">
          <cell r="A6477">
            <v>34341</v>
          </cell>
          <cell r="B6477" t="str">
            <v>ACO CA-25, 32,0 MM, VERGALHAO</v>
          </cell>
          <cell r="C6477" t="str">
            <v xml:space="preserve">KG    </v>
          </cell>
          <cell r="D6477">
            <v>4.71</v>
          </cell>
        </row>
        <row r="6478">
          <cell r="A6478">
            <v>22</v>
          </cell>
          <cell r="B6478" t="str">
            <v>ACO CA-25, 6,3 MM, VERGALHAO</v>
          </cell>
          <cell r="C6478" t="str">
            <v xml:space="preserve">KG    </v>
          </cell>
          <cell r="D6478">
            <v>5.35</v>
          </cell>
        </row>
        <row r="6479">
          <cell r="A6479">
            <v>23</v>
          </cell>
          <cell r="B6479" t="str">
            <v>ACO CA-25, 8,0 MM, VERGALHAO</v>
          </cell>
          <cell r="C6479" t="str">
            <v xml:space="preserve">KG    </v>
          </cell>
          <cell r="D6479">
            <v>5.3</v>
          </cell>
        </row>
        <row r="6480">
          <cell r="A6480">
            <v>34439</v>
          </cell>
          <cell r="B6480" t="str">
            <v>ACO CA-50, 10,0 MM, DOBRADO E CORTADO</v>
          </cell>
          <cell r="C6480" t="str">
            <v xml:space="preserve">KG    </v>
          </cell>
          <cell r="D6480">
            <v>5.6</v>
          </cell>
        </row>
        <row r="6481">
          <cell r="A6481">
            <v>34</v>
          </cell>
          <cell r="B6481" t="str">
            <v>ACO CA-50, 10,0 MM, VERGALHAO</v>
          </cell>
          <cell r="C6481" t="str">
            <v xml:space="preserve">KG    </v>
          </cell>
          <cell r="D6481">
            <v>4.9800000000000004</v>
          </cell>
        </row>
        <row r="6482">
          <cell r="A6482">
            <v>34441</v>
          </cell>
          <cell r="B6482" t="str">
            <v>ACO CA-50, 12,5 MM, DOBRADO E CORTADO</v>
          </cell>
          <cell r="C6482" t="str">
            <v xml:space="preserve">KG    </v>
          </cell>
          <cell r="D6482">
            <v>5.31</v>
          </cell>
        </row>
        <row r="6483">
          <cell r="A6483">
            <v>31</v>
          </cell>
          <cell r="B6483" t="str">
            <v>ACO CA-50, 12,5 MM, VERGALHAO</v>
          </cell>
          <cell r="C6483" t="str">
            <v xml:space="preserve">KG    </v>
          </cell>
          <cell r="D6483">
            <v>4.74</v>
          </cell>
        </row>
        <row r="6484">
          <cell r="A6484">
            <v>34443</v>
          </cell>
          <cell r="B6484" t="str">
            <v>ACO CA-50, 16 MM, DOBRADO E CORTADO</v>
          </cell>
          <cell r="C6484" t="str">
            <v xml:space="preserve">KG    </v>
          </cell>
          <cell r="D6484">
            <v>5.31</v>
          </cell>
        </row>
        <row r="6485">
          <cell r="A6485">
            <v>27</v>
          </cell>
          <cell r="B6485" t="str">
            <v>ACO CA-50, 16,0 MM, VERGALHAO</v>
          </cell>
          <cell r="C6485" t="str">
            <v xml:space="preserve">KG    </v>
          </cell>
          <cell r="D6485">
            <v>4.74</v>
          </cell>
        </row>
        <row r="6486">
          <cell r="A6486">
            <v>34446</v>
          </cell>
          <cell r="B6486" t="str">
            <v>ACO CA-50, 20 MM, DOBRADO E CORTADO</v>
          </cell>
          <cell r="C6486" t="str">
            <v xml:space="preserve">KG    </v>
          </cell>
          <cell r="D6486">
            <v>5.31</v>
          </cell>
        </row>
        <row r="6487">
          <cell r="A6487">
            <v>29</v>
          </cell>
          <cell r="B6487" t="str">
            <v>ACO CA-50, 20,0 MM, VERGALHAO</v>
          </cell>
          <cell r="C6487" t="str">
            <v xml:space="preserve">KG    </v>
          </cell>
          <cell r="D6487">
            <v>4.43</v>
          </cell>
        </row>
        <row r="6488">
          <cell r="A6488">
            <v>28</v>
          </cell>
          <cell r="B6488" t="str">
            <v>ACO CA-50, 25,0 MM, VERGALHAO</v>
          </cell>
          <cell r="C6488" t="str">
            <v xml:space="preserve">KG    </v>
          </cell>
          <cell r="D6488">
            <v>5.12</v>
          </cell>
        </row>
        <row r="6489">
          <cell r="A6489">
            <v>34449</v>
          </cell>
          <cell r="B6489" t="str">
            <v>ACO CA-50, 6,3 MM, DOBRADO E CORTADO</v>
          </cell>
          <cell r="C6489" t="str">
            <v xml:space="preserve">KG    </v>
          </cell>
          <cell r="D6489">
            <v>5.85</v>
          </cell>
        </row>
        <row r="6490">
          <cell r="A6490">
            <v>32</v>
          </cell>
          <cell r="B6490" t="str">
            <v>ACO CA-50, 6,3 MM, VERGALHAO</v>
          </cell>
          <cell r="C6490" t="str">
            <v xml:space="preserve">KG    </v>
          </cell>
          <cell r="D6490">
            <v>5.22</v>
          </cell>
        </row>
        <row r="6491">
          <cell r="A6491">
            <v>33</v>
          </cell>
          <cell r="B6491" t="str">
            <v>ACO CA-50, 8,0 MM, VERGALHAO</v>
          </cell>
          <cell r="C6491" t="str">
            <v xml:space="preserve">KG    </v>
          </cell>
          <cell r="D6491">
            <v>5.86</v>
          </cell>
        </row>
        <row r="6492">
          <cell r="A6492">
            <v>34343</v>
          </cell>
          <cell r="B6492" t="str">
            <v>ACO CA-60, VERGALHAO, 9,5 MM</v>
          </cell>
          <cell r="C6492" t="str">
            <v xml:space="preserve">KG    </v>
          </cell>
          <cell r="D6492">
            <v>5.63</v>
          </cell>
        </row>
        <row r="6493">
          <cell r="A6493">
            <v>34452</v>
          </cell>
          <cell r="B6493" t="str">
            <v>ACO CA-60, 4,2 MM, DOBRADO E CORTADO</v>
          </cell>
          <cell r="C6493" t="str">
            <v xml:space="preserve">KG    </v>
          </cell>
          <cell r="D6493">
            <v>5.18</v>
          </cell>
        </row>
        <row r="6494">
          <cell r="A6494">
            <v>36</v>
          </cell>
          <cell r="B6494" t="str">
            <v>ACO CA-60, 4,2 MM, VERGALHAO</v>
          </cell>
          <cell r="C6494" t="str">
            <v xml:space="preserve">KG    </v>
          </cell>
          <cell r="D6494">
            <v>4.9400000000000004</v>
          </cell>
        </row>
        <row r="6495">
          <cell r="A6495">
            <v>34456</v>
          </cell>
          <cell r="B6495" t="str">
            <v>ACO CA-60, 5,0 MM, DOBRADO E CORTADO</v>
          </cell>
          <cell r="C6495" t="str">
            <v xml:space="preserve">KG    </v>
          </cell>
          <cell r="D6495">
            <v>5.18</v>
          </cell>
        </row>
        <row r="6496">
          <cell r="A6496">
            <v>39</v>
          </cell>
          <cell r="B6496" t="str">
            <v>ACO CA-60, 5,0 MM, VERGALHAO</v>
          </cell>
          <cell r="C6496" t="str">
            <v xml:space="preserve">KG    </v>
          </cell>
          <cell r="D6496">
            <v>4.9400000000000004</v>
          </cell>
        </row>
        <row r="6497">
          <cell r="A6497">
            <v>34457</v>
          </cell>
          <cell r="B6497" t="str">
            <v>ACO CA-60, 6,0 MM, DOBRADO E CORTADO</v>
          </cell>
          <cell r="C6497" t="str">
            <v xml:space="preserve">KG    </v>
          </cell>
          <cell r="D6497">
            <v>5.56</v>
          </cell>
        </row>
        <row r="6498">
          <cell r="A6498">
            <v>40</v>
          </cell>
          <cell r="B6498" t="str">
            <v>ACO CA-60, 6,0 MM, VERGALHAO</v>
          </cell>
          <cell r="C6498" t="str">
            <v xml:space="preserve">KG    </v>
          </cell>
          <cell r="D6498">
            <v>5.05</v>
          </cell>
        </row>
        <row r="6499">
          <cell r="A6499">
            <v>34460</v>
          </cell>
          <cell r="B6499" t="str">
            <v>ACO CA-60, 7,0 MM, DOBRADO E CORTADO</v>
          </cell>
          <cell r="C6499" t="str">
            <v xml:space="preserve">KG    </v>
          </cell>
          <cell r="D6499">
            <v>5.67</v>
          </cell>
        </row>
        <row r="6500">
          <cell r="A6500">
            <v>42</v>
          </cell>
          <cell r="B6500" t="str">
            <v>ACO CA-60, 7,0 MM, VERGALHAO</v>
          </cell>
          <cell r="C6500" t="str">
            <v xml:space="preserve">KG    </v>
          </cell>
          <cell r="D6500">
            <v>5.13</v>
          </cell>
        </row>
        <row r="6501">
          <cell r="A6501">
            <v>38</v>
          </cell>
          <cell r="B6501" t="str">
            <v>ACO CA-60, 8,0 MM, VERGALHAO</v>
          </cell>
          <cell r="C6501" t="str">
            <v xml:space="preserve">KG    </v>
          </cell>
          <cell r="D6501">
            <v>5.71</v>
          </cell>
        </row>
        <row r="6502">
          <cell r="A6502">
            <v>20063</v>
          </cell>
          <cell r="B6502" t="str">
            <v>ACOPLAMENTO DE CONDUTOR PLUVIAL, EM PVC, DIAMETRO ENTRE 80 E 100 MM, PARA DRENAGEM PREDIAL</v>
          </cell>
          <cell r="C6502" t="str">
            <v xml:space="preserve">UN    </v>
          </cell>
          <cell r="D6502">
            <v>3.68</v>
          </cell>
        </row>
        <row r="6503">
          <cell r="A6503">
            <v>40410</v>
          </cell>
          <cell r="B6503" t="str">
            <v>ACOPLAMENTO RIGIDO EM FERRO FUNDIDO PARA SISTEMA DE TUBULACAO RANHURADA, DN 50 MM (2")</v>
          </cell>
          <cell r="C6503" t="str">
            <v xml:space="preserve">UN    </v>
          </cell>
          <cell r="D6503">
            <v>13.58</v>
          </cell>
        </row>
        <row r="6504">
          <cell r="A6504">
            <v>40411</v>
          </cell>
          <cell r="B6504" t="str">
            <v>ACOPLAMENTO RIGIDO EM FERRO FUNDIDO PARA SISTEMA DE TUBULACAO RANHURADA, DN 65 MM (2 1/2")</v>
          </cell>
          <cell r="C6504" t="str">
            <v xml:space="preserve">UN    </v>
          </cell>
          <cell r="D6504">
            <v>14.73</v>
          </cell>
        </row>
        <row r="6505">
          <cell r="A6505">
            <v>40412</v>
          </cell>
          <cell r="B6505" t="str">
            <v>ACOPLAMENTO RIGIDO EM FERRO FUNDIDO PARA SISTEMA DE TUBULACAO RANHURADA, DN 80 MM (3")</v>
          </cell>
          <cell r="C6505" t="str">
            <v xml:space="preserve">UN    </v>
          </cell>
          <cell r="D6505">
            <v>16.54</v>
          </cell>
        </row>
        <row r="6506">
          <cell r="A6506">
            <v>38838</v>
          </cell>
          <cell r="B6506" t="str">
            <v>ADAPTADOR DE COBRE PARA TUBULACAO PEX, DN 16 X 15 MM</v>
          </cell>
          <cell r="C6506" t="str">
            <v xml:space="preserve">UN    </v>
          </cell>
          <cell r="D6506">
            <v>6.78</v>
          </cell>
        </row>
        <row r="6507">
          <cell r="A6507">
            <v>38839</v>
          </cell>
          <cell r="B6507" t="str">
            <v>ADAPTADOR DE COBRE PARA TUBULACAO PEX, DN 20 X 22 MM</v>
          </cell>
          <cell r="C6507" t="str">
            <v xml:space="preserve">UN    </v>
          </cell>
          <cell r="D6507">
            <v>7.98</v>
          </cell>
        </row>
        <row r="6508">
          <cell r="A6508">
            <v>55</v>
          </cell>
          <cell r="B6508" t="str">
            <v>ADAPTADOR DE COMPRESSAO EM POLIPROPILENO (PP), PARA TUBO EM PEAD, 20 MM X 1/2", PARA LIGACAO PREDIAL DE AGUA (NTS 179)</v>
          </cell>
          <cell r="C6508" t="str">
            <v xml:space="preserve">UN    </v>
          </cell>
          <cell r="D6508">
            <v>3.2</v>
          </cell>
        </row>
        <row r="6509">
          <cell r="A6509">
            <v>61</v>
          </cell>
          <cell r="B6509" t="str">
            <v>ADAPTADOR DE COMPRESSAO EM POLIPROPILENO (PP), PARA TUBO EM PEAD, 20 MM X 3/4", PARA LIGACAO PREDIAL DE AGUA (NTS 179)</v>
          </cell>
          <cell r="C6509" t="str">
            <v xml:space="preserve">UN    </v>
          </cell>
          <cell r="D6509">
            <v>3.02</v>
          </cell>
        </row>
        <row r="6510">
          <cell r="A6510">
            <v>62</v>
          </cell>
          <cell r="B6510" t="str">
            <v>ADAPTADOR DE COMPRESSAO EM POLIPROPILENO (PP), PARA TUBO EM PEAD, 32 MM X 1", PARA LIGACAO PREDIAL DE AGUA (NTS 179)</v>
          </cell>
          <cell r="C6510" t="str">
            <v xml:space="preserve">UN    </v>
          </cell>
          <cell r="D6510">
            <v>6.27</v>
          </cell>
        </row>
        <row r="6511">
          <cell r="A6511">
            <v>77</v>
          </cell>
          <cell r="B6511" t="str">
            <v>ADAPTADOR PVC PARA SIFAO METALICO, SOLDAVEL, COM ANEL BORRACHA (JE), 40 MM X 1 1/2"</v>
          </cell>
          <cell r="C6511" t="str">
            <v xml:space="preserve">UN    </v>
          </cell>
          <cell r="D6511">
            <v>0.76</v>
          </cell>
        </row>
        <row r="6512">
          <cell r="A6512">
            <v>76</v>
          </cell>
          <cell r="B6512" t="str">
            <v>ADAPTADOR PVC PARA SIFAO, ROSCAVEL, 40 MM X 1 1/4"</v>
          </cell>
          <cell r="C6512" t="str">
            <v xml:space="preserve">UN    </v>
          </cell>
          <cell r="D6512">
            <v>0.77</v>
          </cell>
        </row>
        <row r="6513">
          <cell r="A6513">
            <v>67</v>
          </cell>
          <cell r="B6513" t="str">
            <v>ADAPTADOR PVC ROSCAVEL, COM FLANGES E ANEL DE VEDACAO, 1/2", PARA CAIXA D' AGUA</v>
          </cell>
          <cell r="C6513" t="str">
            <v xml:space="preserve">UN    </v>
          </cell>
          <cell r="D6513">
            <v>7.46</v>
          </cell>
        </row>
        <row r="6514">
          <cell r="A6514">
            <v>71</v>
          </cell>
          <cell r="B6514" t="str">
            <v>ADAPTADOR PVC ROSCAVEL, COM FLANGES E ANEL DE VEDACAO, 1", PARA CAIXA D' AGUA</v>
          </cell>
          <cell r="C6514" t="str">
            <v xml:space="preserve">UN    </v>
          </cell>
          <cell r="D6514">
            <v>13.71</v>
          </cell>
        </row>
        <row r="6515">
          <cell r="A6515">
            <v>73</v>
          </cell>
          <cell r="B6515" t="str">
            <v>ADAPTADOR PVC ROSCAVEL, COM FLANGES E ANEL DE VEDACAO, 3/4", PARA CAIXA D' AGUA</v>
          </cell>
          <cell r="C6515" t="str">
            <v xml:space="preserve">UN    </v>
          </cell>
          <cell r="D6515">
            <v>10.24</v>
          </cell>
        </row>
        <row r="6516">
          <cell r="A6516">
            <v>103</v>
          </cell>
          <cell r="B6516" t="str">
            <v>ADAPTADOR PVC SOLDAVEL CURTO COM BOLSA E ROSCA, 110 MM X 4", PARA AGUA FRIA</v>
          </cell>
          <cell r="C6516" t="str">
            <v xml:space="preserve">UN    </v>
          </cell>
          <cell r="D6516">
            <v>30.45</v>
          </cell>
        </row>
        <row r="6517">
          <cell r="A6517">
            <v>107</v>
          </cell>
          <cell r="B6517" t="str">
            <v>ADAPTADOR PVC SOLDAVEL CURTO COM BOLSA E ROSCA, 20 MM X 1/2", PARA AGUA FRIA</v>
          </cell>
          <cell r="C6517" t="str">
            <v xml:space="preserve">UN    </v>
          </cell>
          <cell r="D6517">
            <v>0.47</v>
          </cell>
        </row>
        <row r="6518">
          <cell r="A6518">
            <v>65</v>
          </cell>
          <cell r="B6518" t="str">
            <v>ADAPTADOR PVC SOLDAVEL CURTO COM BOLSA E ROSCA, 25 MM X 3/4", PARA AGUA FRIA</v>
          </cell>
          <cell r="C6518" t="str">
            <v xml:space="preserve">UN    </v>
          </cell>
          <cell r="D6518">
            <v>0.57999999999999996</v>
          </cell>
        </row>
        <row r="6519">
          <cell r="A6519">
            <v>108</v>
          </cell>
          <cell r="B6519" t="str">
            <v>ADAPTADOR PVC SOLDAVEL CURTO COM BOLSA E ROSCA, 32 MM X 1", PARA AGUA FRIA</v>
          </cell>
          <cell r="C6519" t="str">
            <v xml:space="preserve">UN    </v>
          </cell>
          <cell r="D6519">
            <v>1.21</v>
          </cell>
        </row>
        <row r="6520">
          <cell r="A6520">
            <v>110</v>
          </cell>
          <cell r="B6520" t="str">
            <v>ADAPTADOR PVC SOLDAVEL CURTO COM BOLSA E ROSCA, 40 MM X 1 1/2", PARA AGUA FRIA</v>
          </cell>
          <cell r="C6520" t="str">
            <v xml:space="preserve">UN    </v>
          </cell>
          <cell r="D6520">
            <v>4.7</v>
          </cell>
        </row>
        <row r="6521">
          <cell r="A6521">
            <v>109</v>
          </cell>
          <cell r="B6521" t="str">
            <v>ADAPTADOR PVC SOLDAVEL CURTO COM BOLSA E ROSCA, 40 MM X 1 1/4", PARA AGUA FRIA</v>
          </cell>
          <cell r="C6521" t="str">
            <v xml:space="preserve">UN    </v>
          </cell>
          <cell r="D6521">
            <v>2.31</v>
          </cell>
        </row>
        <row r="6522">
          <cell r="A6522">
            <v>111</v>
          </cell>
          <cell r="B6522" t="str">
            <v>ADAPTADOR PVC SOLDAVEL CURTO COM BOLSA E ROSCA, 50 MM X 1 1/4", PARA AGUA FRIA</v>
          </cell>
          <cell r="C6522" t="str">
            <v xml:space="preserve">UN    </v>
          </cell>
          <cell r="D6522">
            <v>5.42</v>
          </cell>
        </row>
        <row r="6523">
          <cell r="A6523">
            <v>112</v>
          </cell>
          <cell r="B6523" t="str">
            <v>ADAPTADOR PVC SOLDAVEL CURTO COM BOLSA E ROSCA, 50 MM X1 1/2", PARA AGUA FRIA</v>
          </cell>
          <cell r="C6523" t="str">
            <v xml:space="preserve">UN    </v>
          </cell>
          <cell r="D6523">
            <v>2.95</v>
          </cell>
        </row>
        <row r="6524">
          <cell r="A6524">
            <v>113</v>
          </cell>
          <cell r="B6524" t="str">
            <v>ADAPTADOR PVC SOLDAVEL CURTO COM BOLSA E ROSCA, 60 MM X 2", PARA AGUA FRIA</v>
          </cell>
          <cell r="C6524" t="str">
            <v xml:space="preserve">UN    </v>
          </cell>
          <cell r="D6524">
            <v>8.01</v>
          </cell>
        </row>
        <row r="6525">
          <cell r="A6525">
            <v>104</v>
          </cell>
          <cell r="B6525" t="str">
            <v>ADAPTADOR PVC SOLDAVEL CURTO COM BOLSA E ROSCA, 75 MM X 2 1/2", PARA AGUA FRIA</v>
          </cell>
          <cell r="C6525" t="str">
            <v xml:space="preserve">UN    </v>
          </cell>
          <cell r="D6525">
            <v>11.65</v>
          </cell>
        </row>
        <row r="6526">
          <cell r="A6526">
            <v>102</v>
          </cell>
          <cell r="B6526" t="str">
            <v>ADAPTADOR PVC SOLDAVEL CURTO COM BOLSA E ROSCA, 85 MM X 3", PARA AGUA FRIA</v>
          </cell>
          <cell r="C6526" t="str">
            <v xml:space="preserve">UN    </v>
          </cell>
          <cell r="D6526">
            <v>19.12</v>
          </cell>
        </row>
        <row r="6527">
          <cell r="A6527">
            <v>95</v>
          </cell>
          <cell r="B6527" t="str">
            <v>ADAPTADOR PVC SOLDAVEL, COM FLANGE E ANEL DE VEDACAO, 20 MM X 1/2", PARA CAIXA D'AGUA</v>
          </cell>
          <cell r="C6527" t="str">
            <v xml:space="preserve">UN    </v>
          </cell>
          <cell r="D6527">
            <v>6.47</v>
          </cell>
        </row>
        <row r="6528">
          <cell r="A6528">
            <v>96</v>
          </cell>
          <cell r="B6528" t="str">
            <v>ADAPTADOR PVC SOLDAVEL, COM FLANGE E ANEL DE VEDACAO, 25 MM X 3/4", PARA CAIXA D'AGUA</v>
          </cell>
          <cell r="C6528" t="str">
            <v xml:space="preserve">UN    </v>
          </cell>
          <cell r="D6528">
            <v>7.44</v>
          </cell>
        </row>
        <row r="6529">
          <cell r="A6529">
            <v>97</v>
          </cell>
          <cell r="B6529" t="str">
            <v>ADAPTADOR PVC SOLDAVEL, COM FLANGE E ANEL DE VEDACAO, 32 MM X 1", PARA CAIXA D'AGUA</v>
          </cell>
          <cell r="C6529" t="str">
            <v xml:space="preserve">UN    </v>
          </cell>
          <cell r="D6529">
            <v>9.66</v>
          </cell>
        </row>
        <row r="6530">
          <cell r="A6530">
            <v>98</v>
          </cell>
          <cell r="B6530" t="str">
            <v>ADAPTADOR PVC SOLDAVEL, COM FLANGE E ANEL DE VEDACAO, 40 MM X 1 1/4", PARA CAIXA D'AGUA</v>
          </cell>
          <cell r="C6530" t="str">
            <v xml:space="preserve">UN    </v>
          </cell>
          <cell r="D6530">
            <v>13.03</v>
          </cell>
        </row>
        <row r="6531">
          <cell r="A6531">
            <v>99</v>
          </cell>
          <cell r="B6531" t="str">
            <v>ADAPTADOR PVC SOLDAVEL, COM FLANGE E ANEL DE VEDACAO, 50 MM X 1 1/2", PARA CAIXA D'AGUA</v>
          </cell>
          <cell r="C6531" t="str">
            <v xml:space="preserve">UN    </v>
          </cell>
          <cell r="D6531">
            <v>15.8</v>
          </cell>
        </row>
        <row r="6532">
          <cell r="A6532">
            <v>100</v>
          </cell>
          <cell r="B6532" t="str">
            <v>ADAPTADOR PVC SOLDAVEL, COM FLANGES E ANEL DE VEDACAO, 60 MM X 2", PARA CAIXA D' AGUA</v>
          </cell>
          <cell r="C6532" t="str">
            <v xml:space="preserve">UN    </v>
          </cell>
          <cell r="D6532">
            <v>22.04</v>
          </cell>
        </row>
        <row r="6533">
          <cell r="A6533">
            <v>75</v>
          </cell>
          <cell r="B6533" t="str">
            <v>ADAPTADOR PVC SOLDAVEL, COM FLANGES LIVRES, 110 MM X 4", PARA CAIXA D' AGUA</v>
          </cell>
          <cell r="C6533" t="str">
            <v xml:space="preserve">UN    </v>
          </cell>
          <cell r="D6533">
            <v>229.76</v>
          </cell>
        </row>
        <row r="6534">
          <cell r="A6534">
            <v>114</v>
          </cell>
          <cell r="B6534" t="str">
            <v>ADAPTADOR PVC SOLDAVEL, COM FLANGES LIVRES, 25 MM X 3/4", PARA CAIXA D' AGUA</v>
          </cell>
          <cell r="C6534" t="str">
            <v xml:space="preserve">UN    </v>
          </cell>
          <cell r="D6534">
            <v>8.3699999999999992</v>
          </cell>
        </row>
        <row r="6535">
          <cell r="A6535">
            <v>68</v>
          </cell>
          <cell r="B6535" t="str">
            <v>ADAPTADOR PVC SOLDAVEL, COM FLANGES LIVRES, 32 MM X 1", PARA CAIXA D' AGUA</v>
          </cell>
          <cell r="C6535" t="str">
            <v xml:space="preserve">UN    </v>
          </cell>
          <cell r="D6535">
            <v>12.8</v>
          </cell>
        </row>
        <row r="6536">
          <cell r="A6536">
            <v>86</v>
          </cell>
          <cell r="B6536" t="str">
            <v>ADAPTADOR PVC SOLDAVEL, COM FLANGES LIVRES, 40 MM X 1  1/4", PARA CAIXA D' AGUA</v>
          </cell>
          <cell r="C6536" t="str">
            <v xml:space="preserve">UN    </v>
          </cell>
          <cell r="D6536">
            <v>23.8</v>
          </cell>
        </row>
        <row r="6537">
          <cell r="A6537">
            <v>66</v>
          </cell>
          <cell r="B6537" t="str">
            <v>ADAPTADOR PVC SOLDAVEL, COM FLANGES LIVRES, 50 MM X 1  1/2", PARA CAIXA D' AGUA</v>
          </cell>
          <cell r="C6537" t="str">
            <v xml:space="preserve">UN    </v>
          </cell>
          <cell r="D6537">
            <v>23.88</v>
          </cell>
        </row>
        <row r="6538">
          <cell r="A6538">
            <v>69</v>
          </cell>
          <cell r="B6538" t="str">
            <v>ADAPTADOR PVC SOLDAVEL, COM FLANGES LIVRES, 60 MM X 2", PARA CAIXA D' AGUA</v>
          </cell>
          <cell r="C6538" t="str">
            <v xml:space="preserve">UN    </v>
          </cell>
          <cell r="D6538">
            <v>36.51</v>
          </cell>
        </row>
        <row r="6539">
          <cell r="A6539">
            <v>83</v>
          </cell>
          <cell r="B6539" t="str">
            <v>ADAPTADOR PVC SOLDAVEL, COM FLANGES LIVRES, 75 MM X 2  1/2", PARA CAIXA D' AGUA</v>
          </cell>
          <cell r="C6539" t="str">
            <v xml:space="preserve">UN    </v>
          </cell>
          <cell r="D6539">
            <v>116.6</v>
          </cell>
        </row>
        <row r="6540">
          <cell r="A6540">
            <v>74</v>
          </cell>
          <cell r="B6540" t="str">
            <v>ADAPTADOR PVC SOLDAVEL, COM FLANGES LIVRES, 85 MM X 3", PARA CAIXA D' AGUA</v>
          </cell>
          <cell r="C6540" t="str">
            <v xml:space="preserve">UN    </v>
          </cell>
          <cell r="D6540">
            <v>162.79</v>
          </cell>
        </row>
        <row r="6541">
          <cell r="A6541">
            <v>106</v>
          </cell>
          <cell r="B6541" t="str">
            <v>ADAPTADOR PVC SOLDAVEL, LONGO, COM FLANGE LIVRE,  110 MM X 4", PARA CAIXA D' AGUA</v>
          </cell>
          <cell r="C6541" t="str">
            <v xml:space="preserve">UN    </v>
          </cell>
          <cell r="D6541">
            <v>247.3</v>
          </cell>
        </row>
        <row r="6542">
          <cell r="A6542">
            <v>87</v>
          </cell>
          <cell r="B6542" t="str">
            <v>ADAPTADOR PVC SOLDAVEL, LONGO, COM FLANGE LIVRE,  25 MM X 3/4", PARA CAIXA D' AGUA</v>
          </cell>
          <cell r="C6542" t="str">
            <v xml:space="preserve">UN    </v>
          </cell>
          <cell r="D6542">
            <v>11.75</v>
          </cell>
        </row>
        <row r="6543">
          <cell r="A6543">
            <v>88</v>
          </cell>
          <cell r="B6543" t="str">
            <v>ADAPTADOR PVC SOLDAVEL, LONGO, COM FLANGE LIVRE,  32 MM X 1", PARA CAIXA D' AGUA</v>
          </cell>
          <cell r="C6543" t="str">
            <v xml:space="preserve">UN    </v>
          </cell>
          <cell r="D6543">
            <v>13.12</v>
          </cell>
        </row>
        <row r="6544">
          <cell r="A6544">
            <v>89</v>
          </cell>
          <cell r="B6544" t="str">
            <v>ADAPTADOR PVC SOLDAVEL, LONGO, COM FLANGE LIVRE,  40 MM X 1 1/4", PARA CAIXA D' AGUA</v>
          </cell>
          <cell r="C6544" t="str">
            <v xml:space="preserve">UN    </v>
          </cell>
          <cell r="D6544">
            <v>19.399999999999999</v>
          </cell>
        </row>
        <row r="6545">
          <cell r="A6545">
            <v>90</v>
          </cell>
          <cell r="B6545" t="str">
            <v>ADAPTADOR PVC SOLDAVEL, LONGO, COM FLANGE LIVRE,  50 MM X 1 1/2", PARA CAIXA D' AGUA</v>
          </cell>
          <cell r="C6545" t="str">
            <v xml:space="preserve">UN    </v>
          </cell>
          <cell r="D6545">
            <v>22.22</v>
          </cell>
        </row>
        <row r="6546">
          <cell r="A6546">
            <v>81</v>
          </cell>
          <cell r="B6546" t="str">
            <v>ADAPTADOR PVC SOLDAVEL, LONGO, COM FLANGE LIVRE,  60 MM X 2", PARA CAIXA D' AGUA</v>
          </cell>
          <cell r="C6546" t="str">
            <v xml:space="preserve">UN    </v>
          </cell>
          <cell r="D6546">
            <v>38.01</v>
          </cell>
        </row>
        <row r="6547">
          <cell r="A6547">
            <v>82</v>
          </cell>
          <cell r="B6547" t="str">
            <v>ADAPTADOR PVC SOLDAVEL, LONGO, COM FLANGE LIVRE,  75 MM X 2 1/2", PARA CAIXA D' AGUA</v>
          </cell>
          <cell r="C6547" t="str">
            <v xml:space="preserve">UN    </v>
          </cell>
          <cell r="D6547">
            <v>147.56</v>
          </cell>
        </row>
        <row r="6548">
          <cell r="A6548">
            <v>105</v>
          </cell>
          <cell r="B6548" t="str">
            <v>ADAPTADOR PVC SOLDAVEL, LONGO, COM FLANGE LIVRE,  85 MM X 3", PARA CAIXA D' AGUA</v>
          </cell>
          <cell r="C6548" t="str">
            <v xml:space="preserve">UN    </v>
          </cell>
          <cell r="D6548">
            <v>172.75</v>
          </cell>
        </row>
        <row r="6549">
          <cell r="A6549">
            <v>60</v>
          </cell>
          <cell r="B6549" t="str">
            <v>ADAPTADOR PVC, COM REGISTRO, PARA PEAD, 20 MM X 3/4", PARA LIGACAO PREDIAL DE AGUA</v>
          </cell>
          <cell r="C6549" t="str">
            <v xml:space="preserve">UN    </v>
          </cell>
          <cell r="D6549">
            <v>4.1500000000000004</v>
          </cell>
        </row>
        <row r="6550">
          <cell r="A6550">
            <v>72</v>
          </cell>
          <cell r="B6550" t="str">
            <v>ADAPTADOR PVC, ROSCAVEL, COM FLANGES E ANEL DE VEDACAO, 1 1/2", PARA CAIXA D'AGUA</v>
          </cell>
          <cell r="C6550" t="str">
            <v xml:space="preserve">UN    </v>
          </cell>
          <cell r="D6550">
            <v>23.23</v>
          </cell>
        </row>
        <row r="6551">
          <cell r="A6551">
            <v>70</v>
          </cell>
          <cell r="B6551" t="str">
            <v>ADAPTADOR PVC, ROSCAVEL, COM FLANGES E ANEL DE VEDACAO, 1 1/4", PARA CAIXA D' AGUA</v>
          </cell>
          <cell r="C6551" t="str">
            <v xml:space="preserve">UN    </v>
          </cell>
          <cell r="D6551">
            <v>19.43</v>
          </cell>
        </row>
        <row r="6552">
          <cell r="A6552">
            <v>85</v>
          </cell>
          <cell r="B6552" t="str">
            <v>ADAPTADOR PVC, ROSCAVEL, COM FLANGES E ANEL DE VEDACAO, 2", PARA CAIXA D' AGUA</v>
          </cell>
          <cell r="C6552" t="str">
            <v xml:space="preserve">UN    </v>
          </cell>
          <cell r="D6552">
            <v>28.2</v>
          </cell>
        </row>
        <row r="6553">
          <cell r="A6553">
            <v>84</v>
          </cell>
          <cell r="B6553" t="str">
            <v>ADAPTADOR PVC, ROSCAVEL, PARA VALVULA PIA OU LAVATORIO, 40 MM</v>
          </cell>
          <cell r="C6553" t="str">
            <v xml:space="preserve">UN    </v>
          </cell>
          <cell r="D6553">
            <v>0.32</v>
          </cell>
        </row>
        <row r="6554">
          <cell r="A6554">
            <v>37997</v>
          </cell>
          <cell r="B6554" t="str">
            <v>ADAPTADOR, CPVC, SOLDAVEL, 15 MM, PARA AGUA QUENTE</v>
          </cell>
          <cell r="C6554" t="str">
            <v xml:space="preserve">UN    </v>
          </cell>
          <cell r="D6554">
            <v>7.22</v>
          </cell>
        </row>
        <row r="6555">
          <cell r="A6555">
            <v>37998</v>
          </cell>
          <cell r="B6555" t="str">
            <v>ADAPTADOR, CPVC, SOLDAVEL, 22 MM, PARA AGUA QUENTE</v>
          </cell>
          <cell r="C6555" t="str">
            <v xml:space="preserve">UN    </v>
          </cell>
          <cell r="D6555">
            <v>7.48</v>
          </cell>
        </row>
        <row r="6556">
          <cell r="A6556">
            <v>10899</v>
          </cell>
          <cell r="B6556" t="str">
            <v>ADAPTADOR, EM LATAO, ENGATE RAPIDO 2 1/2" X ROSCA INTERNA 5 FIOS 2 1/2",  PARA INSTALACAO PREDIAL DE COMBATE A INCENDIO</v>
          </cell>
          <cell r="C6556" t="str">
            <v xml:space="preserve">UN    </v>
          </cell>
          <cell r="D6556">
            <v>44.68</v>
          </cell>
        </row>
        <row r="6557">
          <cell r="A6557">
            <v>10900</v>
          </cell>
          <cell r="B6557" t="str">
            <v>ADAPTADOR, EM LATAO, ENGATE RAPIDO1 1/2" X ROSCA INTERNA 5 FIOS 2 1/2",  PARA INSTALACAO PREDIAL DE COMBATE A INCENDIO</v>
          </cell>
          <cell r="C6557" t="str">
            <v xml:space="preserve">UN    </v>
          </cell>
          <cell r="D6557">
            <v>34.97</v>
          </cell>
        </row>
        <row r="6558">
          <cell r="A6558">
            <v>46</v>
          </cell>
          <cell r="B6558" t="str">
            <v>ADAPTADOR, PVC PBA,  BOLSA/ROSCA, JE, DN 75 / DE  85 MM</v>
          </cell>
          <cell r="C6558" t="str">
            <v xml:space="preserve">UN    </v>
          </cell>
          <cell r="D6558">
            <v>35.380000000000003</v>
          </cell>
        </row>
        <row r="6559">
          <cell r="A6559">
            <v>51</v>
          </cell>
          <cell r="B6559" t="str">
            <v>ADAPTADOR, PVC PBA, A BOLSA DEFOFO, JE, DN 100 / DE 110 MM</v>
          </cell>
          <cell r="C6559" t="str">
            <v xml:space="preserve">UN    </v>
          </cell>
          <cell r="D6559">
            <v>97.6</v>
          </cell>
        </row>
        <row r="6560">
          <cell r="A6560">
            <v>12863</v>
          </cell>
          <cell r="B6560" t="str">
            <v>ADAPTADOR, PVC PBA, A BOLSA DEFOFO, JE, DN 50 / DE 60 MM</v>
          </cell>
          <cell r="C6560" t="str">
            <v xml:space="preserve">UN    </v>
          </cell>
          <cell r="D6560">
            <v>22.48</v>
          </cell>
        </row>
        <row r="6561">
          <cell r="A6561">
            <v>50</v>
          </cell>
          <cell r="B6561" t="str">
            <v>ADAPTADOR, PVC PBA, A BOLSA DEFOFO, JE, DN 75 / DE  85 MM</v>
          </cell>
          <cell r="C6561" t="str">
            <v xml:space="preserve">UN    </v>
          </cell>
          <cell r="D6561">
            <v>50.97</v>
          </cell>
        </row>
        <row r="6562">
          <cell r="A6562">
            <v>47</v>
          </cell>
          <cell r="B6562" t="str">
            <v>ADAPTADOR, PVC PBA, BOLSA/ROSCA, JE, DN 100 / DE 110 MM</v>
          </cell>
          <cell r="C6562" t="str">
            <v xml:space="preserve">UN    </v>
          </cell>
          <cell r="D6562">
            <v>60.49</v>
          </cell>
        </row>
        <row r="6563">
          <cell r="A6563">
            <v>48</v>
          </cell>
          <cell r="B6563" t="str">
            <v>ADAPTADOR, PVC PBA, BOLSA/ROSCA, JE, DN 50 / DE 60 MM</v>
          </cell>
          <cell r="C6563" t="str">
            <v xml:space="preserve">UN    </v>
          </cell>
          <cell r="D6563">
            <v>15.78</v>
          </cell>
        </row>
        <row r="6564">
          <cell r="A6564">
            <v>52</v>
          </cell>
          <cell r="B6564" t="str">
            <v>ADAPTADOR, PVC PBA, PONTA/ROSCA, JE, DN 50 / DE  60 MM</v>
          </cell>
          <cell r="C6564" t="str">
            <v xml:space="preserve">UN    </v>
          </cell>
          <cell r="D6564">
            <v>11.99</v>
          </cell>
        </row>
        <row r="6565">
          <cell r="A6565">
            <v>43</v>
          </cell>
          <cell r="B6565" t="str">
            <v>ADAPTADOR, PVC PBA, PONTA/ROSCA, JE, DN 75 / DE  85 MM</v>
          </cell>
          <cell r="C6565" t="str">
            <v xml:space="preserve">UN    </v>
          </cell>
          <cell r="D6565">
            <v>40.46</v>
          </cell>
        </row>
        <row r="6566">
          <cell r="A6566">
            <v>4791</v>
          </cell>
          <cell r="B6566" t="str">
            <v>ADESIVO ACRILICO/COLA DE CONTATO</v>
          </cell>
          <cell r="C6566" t="str">
            <v xml:space="preserve">KG    </v>
          </cell>
          <cell r="D6566">
            <v>12.59</v>
          </cell>
        </row>
        <row r="6567">
          <cell r="A6567">
            <v>157</v>
          </cell>
          <cell r="B6567" t="str">
            <v>ADESIVO ESTRUTURAL A BASE DE RESINA EPOXI PARA INJECAO EM TRINCAS, BICOMPONENTE, BAIXA VISCOSIDADE</v>
          </cell>
          <cell r="C6567" t="str">
            <v xml:space="preserve">KG    </v>
          </cell>
          <cell r="D6567">
            <v>90.36</v>
          </cell>
        </row>
        <row r="6568">
          <cell r="A6568">
            <v>156</v>
          </cell>
          <cell r="B6568" t="str">
            <v>ADESIVO ESTRUTURAL A BASE DE RESINA EPOXI, BICOMPONENTE, FLUIDO</v>
          </cell>
          <cell r="C6568" t="str">
            <v xml:space="preserve">KG    </v>
          </cell>
          <cell r="D6568">
            <v>40.33</v>
          </cell>
        </row>
        <row r="6569">
          <cell r="A6569">
            <v>131</v>
          </cell>
          <cell r="B6569" t="str">
            <v>ADESIVO ESTRUTURAL A BASE DE RESINA EPOXI, BICOMPONENTE, PASTOSO (TIXOTROPICO)</v>
          </cell>
          <cell r="C6569" t="str">
            <v xml:space="preserve">KG    </v>
          </cell>
          <cell r="D6569">
            <v>38.72</v>
          </cell>
        </row>
        <row r="6570">
          <cell r="A6570">
            <v>39719</v>
          </cell>
          <cell r="B6570" t="str">
            <v>ADESIVO LIQUIDO A BASE DE RESINAS PARA COLAGEM DE ESPUMA DE ISOLAMENTO TERMICO FLEXIVEL</v>
          </cell>
          <cell r="C6570" t="str">
            <v xml:space="preserve">L     </v>
          </cell>
          <cell r="D6570">
            <v>85.17</v>
          </cell>
        </row>
        <row r="6571">
          <cell r="A6571">
            <v>21114</v>
          </cell>
          <cell r="B6571" t="str">
            <v>ADESIVO PARA TUBOS CPVC, *75* G</v>
          </cell>
          <cell r="C6571" t="str">
            <v xml:space="preserve">UN    </v>
          </cell>
          <cell r="D6571">
            <v>18.25</v>
          </cell>
        </row>
        <row r="6572">
          <cell r="A6572">
            <v>119</v>
          </cell>
          <cell r="B6572" t="str">
            <v>ADESIVO PLASTICO PARA PVC, BISNAGA COM 75 GR</v>
          </cell>
          <cell r="C6572" t="str">
            <v xml:space="preserve">UN    </v>
          </cell>
          <cell r="D6572">
            <v>7.2</v>
          </cell>
        </row>
        <row r="6573">
          <cell r="A6573">
            <v>20080</v>
          </cell>
          <cell r="B6573" t="str">
            <v>ADESIVO PLASTICO PARA PVC, FRASCO COM 175 GR</v>
          </cell>
          <cell r="C6573" t="str">
            <v xml:space="preserve">UN    </v>
          </cell>
          <cell r="D6573">
            <v>20.64</v>
          </cell>
        </row>
        <row r="6574">
          <cell r="A6574">
            <v>122</v>
          </cell>
          <cell r="B6574" t="str">
            <v>ADESIVO PLASTICO PARA PVC, FRASCO COM 850 GR</v>
          </cell>
          <cell r="C6574" t="str">
            <v xml:space="preserve">UN    </v>
          </cell>
          <cell r="D6574">
            <v>65.040000000000006</v>
          </cell>
        </row>
        <row r="6575">
          <cell r="A6575">
            <v>3410</v>
          </cell>
          <cell r="B6575" t="str">
            <v>ADESIVO/COLA PARA EPS (ISOPOR) E OUTROS MATERIAIS</v>
          </cell>
          <cell r="C6575" t="str">
            <v xml:space="preserve">KG    </v>
          </cell>
          <cell r="D6575">
            <v>23.45</v>
          </cell>
        </row>
        <row r="6576">
          <cell r="A6576">
            <v>124</v>
          </cell>
          <cell r="B6576" t="str">
            <v>ADITIVO ACELERADOR DE PEGA E ENDURECIMENTO PARA ARGAMASSAS E CONCRETOS</v>
          </cell>
          <cell r="C6576" t="str">
            <v xml:space="preserve">L     </v>
          </cell>
          <cell r="D6576">
            <v>10.06</v>
          </cell>
        </row>
        <row r="6577">
          <cell r="A6577">
            <v>7334</v>
          </cell>
          <cell r="B6577" t="str">
            <v>ADITIVO ADESIVO LIQUIDO PARA ARGAMASSAS DE REVESTIMENTOS CIMENTICIOS</v>
          </cell>
          <cell r="C6577" t="str">
            <v xml:space="preserve">L     </v>
          </cell>
          <cell r="D6577">
            <v>9.7100000000000009</v>
          </cell>
        </row>
        <row r="6578">
          <cell r="A6578">
            <v>123</v>
          </cell>
          <cell r="B6578" t="str">
            <v>ADITIVO IMPERMEABILIZANTE DE PEGA NORMAL PARA ARGAMASSAS E CONCRETOS SEM ARMACAO</v>
          </cell>
          <cell r="C6578" t="str">
            <v xml:space="preserve">L     </v>
          </cell>
          <cell r="D6578">
            <v>4.47</v>
          </cell>
        </row>
        <row r="6579">
          <cell r="A6579">
            <v>127</v>
          </cell>
          <cell r="B6579" t="str">
            <v>ADITIVO IMPERMEABILIZANTE DE PEGA ULTRARRAPIDA</v>
          </cell>
          <cell r="C6579" t="str">
            <v xml:space="preserve">L     </v>
          </cell>
          <cell r="D6579">
            <v>10.5</v>
          </cell>
        </row>
        <row r="6580">
          <cell r="A6580">
            <v>133</v>
          </cell>
          <cell r="B6580" t="str">
            <v>ADITIVO LIQUIDO INCORPORADOR DE AR PARA CONCRETO E ARGAMASSA</v>
          </cell>
          <cell r="C6580" t="str">
            <v xml:space="preserve">L     </v>
          </cell>
          <cell r="D6580">
            <v>4.5</v>
          </cell>
        </row>
        <row r="6581">
          <cell r="A6581">
            <v>37538</v>
          </cell>
          <cell r="B6581" t="str">
            <v>ADITIVO PLASTIFICANTE E ESTABILIZADOR PARA ARGAMASSAS DE ASSENTAMENTO E REBOCO</v>
          </cell>
          <cell r="C6581" t="str">
            <v xml:space="preserve">18L   </v>
          </cell>
          <cell r="D6581">
            <v>111.91</v>
          </cell>
        </row>
        <row r="6582">
          <cell r="A6582">
            <v>132</v>
          </cell>
          <cell r="B6582" t="str">
            <v>ADITIVO PLASTIFICANTE RETARDADOR DE PEGA E REDUTOR DE AGUA PARA CONCRETO</v>
          </cell>
          <cell r="C6582" t="str">
            <v xml:space="preserve">L     </v>
          </cell>
          <cell r="D6582">
            <v>4.96</v>
          </cell>
        </row>
        <row r="6583">
          <cell r="A6583">
            <v>13408</v>
          </cell>
          <cell r="B6583" t="str">
            <v>ADITIVO SUPERPLASTIFICANTE DE PEGA NORMAL PARA CONCRETO (TAMBOR 200 KG)</v>
          </cell>
          <cell r="C6583" t="str">
            <v xml:space="preserve">200KG </v>
          </cell>
          <cell r="D6583">
            <v>1763.04</v>
          </cell>
        </row>
        <row r="6584">
          <cell r="A6584">
            <v>37476</v>
          </cell>
          <cell r="B6584" t="str">
            <v>ADUELA/GALERIA DE CONCRETO ARMADO, SECAO RETANGULAR 1.50 X 1.50 M (L X A), C = 1.00 M, E = 20 CM</v>
          </cell>
          <cell r="C6584" t="str">
            <v xml:space="preserve">UN    </v>
          </cell>
          <cell r="D6584">
            <v>1914.6</v>
          </cell>
        </row>
        <row r="6585">
          <cell r="A6585">
            <v>37478</v>
          </cell>
          <cell r="B6585" t="str">
            <v>ADUELA/GALERIA DE CONCRETO ARMADO, SECAO RETANGULAR 2.00 X 2.00 M (L X A), C = 1.00 M, E = 20 CM</v>
          </cell>
          <cell r="C6585" t="str">
            <v xml:space="preserve">UN    </v>
          </cell>
          <cell r="D6585">
            <v>2708.66</v>
          </cell>
        </row>
        <row r="6586">
          <cell r="A6586">
            <v>37477</v>
          </cell>
          <cell r="B6586" t="str">
            <v>ADUELA/GALERIA DE CONCRETO ARMADO, SECAO RETANGULAR 2.50 X 2.50 M (L X A), C = 1.00 M, E = 20 CM</v>
          </cell>
          <cell r="C6586" t="str">
            <v xml:space="preserve">UN    </v>
          </cell>
          <cell r="D6586">
            <v>3314.44</v>
          </cell>
        </row>
        <row r="6587">
          <cell r="A6587">
            <v>37479</v>
          </cell>
          <cell r="B6587" t="str">
            <v>ADUELA/GALERIA DE CONCRETO ARMADO, SECAO RETANGULAR 3.00 X 3.00 M (L X A), C = 1.00 M, E = 20 CM</v>
          </cell>
          <cell r="C6587" t="str">
            <v xml:space="preserve">UN    </v>
          </cell>
          <cell r="D6587">
            <v>4144.33</v>
          </cell>
        </row>
        <row r="6588">
          <cell r="A6588">
            <v>4319</v>
          </cell>
          <cell r="B6588" t="str">
            <v>AFASTADOR PARA TELHA DE FIBROCIMENTO CANALETE 90 OU KALHETAO</v>
          </cell>
          <cell r="C6588" t="str">
            <v xml:space="preserve">UN    </v>
          </cell>
          <cell r="D6588">
            <v>1.06</v>
          </cell>
        </row>
        <row r="6589">
          <cell r="A6589">
            <v>43064</v>
          </cell>
          <cell r="B6589" t="str">
            <v>AGENTE DE CURA, PROTETOR DA EVAPORACAO DA AGUA DE HIDRATACAO DO CONCRETO (COLETADO CAIXA)</v>
          </cell>
          <cell r="C6589" t="str">
            <v xml:space="preserve">KG    </v>
          </cell>
          <cell r="D6589">
            <v>6.42</v>
          </cell>
        </row>
        <row r="6590">
          <cell r="A6590">
            <v>40553</v>
          </cell>
          <cell r="B6590" t="str">
            <v>AGREGADO RECICLADO, TIPO RACHAO RECICLADO CINZA, CLASSE A</v>
          </cell>
          <cell r="C6590" t="str">
            <v xml:space="preserve">M3    </v>
          </cell>
          <cell r="D6590">
            <v>34.340000000000003</v>
          </cell>
        </row>
        <row r="6591">
          <cell r="A6591">
            <v>13003</v>
          </cell>
          <cell r="B6591" t="str">
            <v>AGUA SANITARIA</v>
          </cell>
          <cell r="C6591" t="str">
            <v xml:space="preserve">L     </v>
          </cell>
          <cell r="D6591">
            <v>2.23</v>
          </cell>
        </row>
        <row r="6592">
          <cell r="A6592">
            <v>6114</v>
          </cell>
          <cell r="B6592" t="str">
            <v>AJUDANTE DE ARMADOR</v>
          </cell>
          <cell r="C6592" t="str">
            <v xml:space="preserve">H     </v>
          </cell>
          <cell r="D6592">
            <v>9.02</v>
          </cell>
        </row>
        <row r="6593">
          <cell r="A6593">
            <v>40912</v>
          </cell>
          <cell r="B6593" t="str">
            <v>AJUDANTE DE ARMADOR (MENSALISTA)</v>
          </cell>
          <cell r="C6593" t="str">
            <v xml:space="preserve">MES   </v>
          </cell>
          <cell r="D6593">
            <v>1597.96</v>
          </cell>
        </row>
        <row r="6594">
          <cell r="A6594">
            <v>247</v>
          </cell>
          <cell r="B6594" t="str">
            <v>AJUDANTE DE ELETRICISTA</v>
          </cell>
          <cell r="C6594" t="str">
            <v xml:space="preserve">H     </v>
          </cell>
          <cell r="D6594">
            <v>9.41</v>
          </cell>
        </row>
        <row r="6595">
          <cell r="A6595">
            <v>40919</v>
          </cell>
          <cell r="B6595" t="str">
            <v>AJUDANTE DE ELETRICISTA (MENSALISTA)</v>
          </cell>
          <cell r="C6595" t="str">
            <v xml:space="preserve">MES   </v>
          </cell>
          <cell r="D6595">
            <v>1667.06</v>
          </cell>
        </row>
        <row r="6596">
          <cell r="A6596">
            <v>25958</v>
          </cell>
          <cell r="B6596" t="str">
            <v>AJUDANTE DE ESTRUTURAS METALICAS</v>
          </cell>
          <cell r="C6596" t="str">
            <v xml:space="preserve">H     </v>
          </cell>
          <cell r="D6596">
            <v>6.69</v>
          </cell>
        </row>
        <row r="6597">
          <cell r="A6597">
            <v>40984</v>
          </cell>
          <cell r="B6597" t="str">
            <v>AJUDANTE DE ESTRUTURAS METALICAS (MENSALISTA)</v>
          </cell>
          <cell r="C6597" t="str">
            <v xml:space="preserve">MES   </v>
          </cell>
          <cell r="D6597">
            <v>1183.81</v>
          </cell>
        </row>
        <row r="6598">
          <cell r="A6598">
            <v>248</v>
          </cell>
          <cell r="B6598" t="str">
            <v>AJUDANTE DE OPERACAO EM GERAL</v>
          </cell>
          <cell r="C6598" t="str">
            <v xml:space="preserve">H     </v>
          </cell>
          <cell r="D6598">
            <v>9.33</v>
          </cell>
        </row>
        <row r="6599">
          <cell r="A6599">
            <v>41086</v>
          </cell>
          <cell r="B6599" t="str">
            <v>AJUDANTE DE OPERACAO EM GERAL (MENSALISTA)</v>
          </cell>
          <cell r="C6599" t="str">
            <v xml:space="preserve">MES   </v>
          </cell>
          <cell r="D6599">
            <v>1653.51</v>
          </cell>
        </row>
        <row r="6600">
          <cell r="A6600">
            <v>34466</v>
          </cell>
          <cell r="B6600" t="str">
            <v>AJUDANTE DE PINTOR</v>
          </cell>
          <cell r="C6600" t="str">
            <v xml:space="preserve">H     </v>
          </cell>
          <cell r="D6600">
            <v>9.33</v>
          </cell>
        </row>
        <row r="6601">
          <cell r="A6601">
            <v>41083</v>
          </cell>
          <cell r="B6601" t="str">
            <v>AJUDANTE DE PINTOR (MENSALISTA)</v>
          </cell>
          <cell r="C6601" t="str">
            <v xml:space="preserve">MES   </v>
          </cell>
          <cell r="D6601">
            <v>1653.51</v>
          </cell>
        </row>
        <row r="6602">
          <cell r="A6602">
            <v>252</v>
          </cell>
          <cell r="B6602" t="str">
            <v>AJUDANTE DE SERRALHEIRO</v>
          </cell>
          <cell r="C6602" t="str">
            <v xml:space="preserve">H     </v>
          </cell>
          <cell r="D6602">
            <v>9.69</v>
          </cell>
        </row>
        <row r="6603">
          <cell r="A6603">
            <v>40909</v>
          </cell>
          <cell r="B6603" t="str">
            <v>AJUDANTE DE SERRALHEIRO (MENSALISTA)</v>
          </cell>
          <cell r="C6603" t="str">
            <v xml:space="preserve">MES   </v>
          </cell>
          <cell r="D6603">
            <v>1713.97</v>
          </cell>
        </row>
        <row r="6604">
          <cell r="A6604">
            <v>242</v>
          </cell>
          <cell r="B6604" t="str">
            <v>AJUDANTE ESPECIALIZADO</v>
          </cell>
          <cell r="C6604" t="str">
            <v xml:space="preserve">H     </v>
          </cell>
          <cell r="D6604">
            <v>12.48</v>
          </cell>
        </row>
        <row r="6605">
          <cell r="A6605">
            <v>41085</v>
          </cell>
          <cell r="B6605" t="str">
            <v>AJUDANTE ESPECIALIZADO (MENSALISTA)</v>
          </cell>
          <cell r="C6605" t="str">
            <v xml:space="preserve">MES   </v>
          </cell>
          <cell r="D6605">
            <v>2211.62</v>
          </cell>
        </row>
        <row r="6606">
          <cell r="A6606">
            <v>427</v>
          </cell>
          <cell r="B6606" t="str">
            <v>ALCA PREFORMADA DE CONTRA POSTE, EM ACO GALVANIZADO, PARA CABO 3/16", COMPRIMENTO *860* MM</v>
          </cell>
          <cell r="C6606" t="str">
            <v xml:space="preserve">UN    </v>
          </cell>
          <cell r="D6606">
            <v>5.23</v>
          </cell>
        </row>
        <row r="6607">
          <cell r="A6607">
            <v>417</v>
          </cell>
          <cell r="B6607" t="str">
            <v>ALCA PREFORMADA DE DISTRIBUICAO, EM ACO GALVANIZADO, PARA CABO DE ALUMINIO DIAMETRO 16 A 25 MM</v>
          </cell>
          <cell r="C6607" t="str">
            <v xml:space="preserve">UN    </v>
          </cell>
          <cell r="D6607">
            <v>2.46</v>
          </cell>
        </row>
        <row r="6608">
          <cell r="A6608">
            <v>11273</v>
          </cell>
          <cell r="B6608" t="str">
            <v>ALCA PREFORMADA DE DISTRIBUICAO, EM ACO GALVANIZADO, PARA CONDUTORES DE ALUMINIO AWG 1/0 (CAA 6/1 OU CA 7 FIOS)</v>
          </cell>
          <cell r="C6608" t="str">
            <v xml:space="preserve">UN    </v>
          </cell>
          <cell r="D6608">
            <v>7.65</v>
          </cell>
        </row>
        <row r="6609">
          <cell r="A6609">
            <v>11272</v>
          </cell>
          <cell r="B6609" t="str">
            <v>ALCA PREFORMADA DE DISTRIBUICAO, EM ACO GALVANIZADO, PARA CONDUTORES DE ALUMINIO AWG 2 (CAA 6/1 OU CA 7 FIOS)</v>
          </cell>
          <cell r="C6609" t="str">
            <v xml:space="preserve">UN    </v>
          </cell>
          <cell r="D6609">
            <v>4.62</v>
          </cell>
        </row>
        <row r="6610">
          <cell r="A6610">
            <v>11275</v>
          </cell>
          <cell r="B6610" t="str">
            <v>ALCA PREFORMADA DE SERVICO, EM ACO GALVANIZADO, PARA CONDUTORES DE ALUMINIO AWG 4 (CAA 6/1)</v>
          </cell>
          <cell r="C6610" t="str">
            <v xml:space="preserve">UN    </v>
          </cell>
          <cell r="D6610">
            <v>1.85</v>
          </cell>
        </row>
        <row r="6611">
          <cell r="A6611">
            <v>11274</v>
          </cell>
          <cell r="B6611" t="str">
            <v>ALCA PREFORMADA DE SERVICO, EM ACO GALVANIZADO, PARA CONDUTORES DE ALUMINIO AWG 6 (CAA 6/1)</v>
          </cell>
          <cell r="C6611" t="str">
            <v xml:space="preserve">UN    </v>
          </cell>
          <cell r="D6611">
            <v>1.41</v>
          </cell>
        </row>
        <row r="6612">
          <cell r="A6612">
            <v>38470</v>
          </cell>
          <cell r="B6612" t="str">
            <v>ALICATE DE CORTE DIAGONAL 6 " COM ISOLAMENTO</v>
          </cell>
          <cell r="C6612" t="str">
            <v xml:space="preserve">UN    </v>
          </cell>
          <cell r="D6612">
            <v>37</v>
          </cell>
        </row>
        <row r="6613">
          <cell r="A6613">
            <v>38547</v>
          </cell>
          <cell r="B6613" t="str">
            <v>ALICATE DE CRIMPAR RJ11, RJ12 E RJ45</v>
          </cell>
          <cell r="C6613" t="str">
            <v xml:space="preserve">UN    </v>
          </cell>
          <cell r="D6613">
            <v>100.96</v>
          </cell>
        </row>
        <row r="6614">
          <cell r="A6614">
            <v>38469</v>
          </cell>
          <cell r="B6614" t="str">
            <v>ALICATE DE PRESSAO PARA SOLDA DE CHAPA 18 "</v>
          </cell>
          <cell r="C6614" t="str">
            <v xml:space="preserve">UN    </v>
          </cell>
          <cell r="D6614">
            <v>108.56</v>
          </cell>
        </row>
        <row r="6615">
          <cell r="A6615">
            <v>38467</v>
          </cell>
          <cell r="B6615" t="str">
            <v>ALICATE DE PRESSAO 11 " PARA SOLDA, TIPO C</v>
          </cell>
          <cell r="C6615" t="str">
            <v xml:space="preserve">UN    </v>
          </cell>
          <cell r="D6615">
            <v>61.08</v>
          </cell>
        </row>
        <row r="6616">
          <cell r="A6616">
            <v>38468</v>
          </cell>
          <cell r="B6616" t="str">
            <v>ALICATE DE PRESSAO 11 " PARA SOLDA, TIPO U</v>
          </cell>
          <cell r="C6616" t="str">
            <v xml:space="preserve">UN    </v>
          </cell>
          <cell r="D6616">
            <v>67.22</v>
          </cell>
        </row>
        <row r="6617">
          <cell r="A6617">
            <v>38471</v>
          </cell>
          <cell r="B6617" t="str">
            <v>ALICATE PARA ANEIS DE PISTAO, CAPACIDADE 50 A 100 MM</v>
          </cell>
          <cell r="C6617" t="str">
            <v xml:space="preserve">UN    </v>
          </cell>
          <cell r="D6617">
            <v>87.29</v>
          </cell>
        </row>
        <row r="6618">
          <cell r="A6618">
            <v>37370</v>
          </cell>
          <cell r="B6618" t="str">
            <v>ALIMENTACAO - HORISTA (COLETADO CAIXA)</v>
          </cell>
          <cell r="C6618" t="str">
            <v xml:space="preserve">H     </v>
          </cell>
          <cell r="D6618">
            <v>2.2000000000000002</v>
          </cell>
        </row>
        <row r="6619">
          <cell r="A6619">
            <v>40862</v>
          </cell>
          <cell r="B6619" t="str">
            <v>ALIMENTACAO - MENSALISTA (COLETADO CAIXA)</v>
          </cell>
          <cell r="C6619" t="str">
            <v xml:space="preserve">MES   </v>
          </cell>
          <cell r="D6619">
            <v>415.08</v>
          </cell>
        </row>
        <row r="6620">
          <cell r="A6620">
            <v>10658</v>
          </cell>
          <cell r="B6620" t="str">
            <v>ALISADORA DE CONCRETO COM MOTOR A GASOLINA DE 5,5 HP, PESO COM MOTOR DE 78 KG, 4 PAS</v>
          </cell>
          <cell r="C6620" t="str">
            <v xml:space="preserve">UN    </v>
          </cell>
          <cell r="D6620">
            <v>5100</v>
          </cell>
        </row>
        <row r="6621">
          <cell r="A6621">
            <v>253</v>
          </cell>
          <cell r="B6621" t="str">
            <v>ALMOXARIFE</v>
          </cell>
          <cell r="C6621" t="str">
            <v xml:space="preserve">H     </v>
          </cell>
          <cell r="D6621">
            <v>12.95</v>
          </cell>
        </row>
        <row r="6622">
          <cell r="A6622">
            <v>40809</v>
          </cell>
          <cell r="B6622" t="str">
            <v>ALMOXARIFE (MENSALISTA)</v>
          </cell>
          <cell r="C6622" t="str">
            <v xml:space="preserve">MES   </v>
          </cell>
          <cell r="D6622">
            <v>2290.7399999999998</v>
          </cell>
        </row>
        <row r="6623">
          <cell r="A6623">
            <v>42428</v>
          </cell>
          <cell r="B6623" t="str">
            <v>ALONGADOR COM TRES ALTURAS, EM TUBO DE ACO CARBONO, PINTURA NO PROCESSO ELETROSTATICO - EQUIPAMENTO DE GINASTICA PARA ACADEMIA AO AR LIVRE / ACADEMIA DA TERCEIRA IDADE - ATI</v>
          </cell>
          <cell r="C6623" t="str">
            <v xml:space="preserve">UN    </v>
          </cell>
          <cell r="D6623">
            <v>1290</v>
          </cell>
        </row>
        <row r="6624">
          <cell r="A6624">
            <v>583</v>
          </cell>
          <cell r="B6624" t="str">
            <v>ALUMINIO ANODIZADO</v>
          </cell>
          <cell r="C6624" t="str">
            <v xml:space="preserve">KG    </v>
          </cell>
          <cell r="D6624">
            <v>27.02</v>
          </cell>
        </row>
        <row r="6625">
          <cell r="A6625">
            <v>299</v>
          </cell>
          <cell r="B6625" t="str">
            <v>ANEL BORRACHA DN 100 MM, PARA TUBO SERIE REFORCADA ESGOTO PREDIAL</v>
          </cell>
          <cell r="C6625" t="str">
            <v xml:space="preserve">UN    </v>
          </cell>
          <cell r="D6625">
            <v>2.71</v>
          </cell>
        </row>
        <row r="6626">
          <cell r="A6626">
            <v>298</v>
          </cell>
          <cell r="B6626" t="str">
            <v>ANEL BORRACHA DN 75 MM, PARA TUBO SERIE REFORCADA ESGOTO PREDIAL</v>
          </cell>
          <cell r="C6626" t="str">
            <v xml:space="preserve">UN    </v>
          </cell>
          <cell r="D6626">
            <v>2.73</v>
          </cell>
        </row>
        <row r="6627">
          <cell r="A6627">
            <v>295</v>
          </cell>
          <cell r="B6627" t="str">
            <v>ANEL BORRACHA PARA TUBO ESGOTO PREDIAL DN 40 MM (NBR 5688)</v>
          </cell>
          <cell r="C6627" t="str">
            <v xml:space="preserve">UN    </v>
          </cell>
          <cell r="D6627">
            <v>1.63</v>
          </cell>
        </row>
        <row r="6628">
          <cell r="A6628">
            <v>296</v>
          </cell>
          <cell r="B6628" t="str">
            <v>ANEL BORRACHA PARA TUBO ESGOTO PREDIAL DN 50 MM (NBR 5688)</v>
          </cell>
          <cell r="C6628" t="str">
            <v xml:space="preserve">UN    </v>
          </cell>
          <cell r="D6628">
            <v>1.69</v>
          </cell>
        </row>
        <row r="6629">
          <cell r="A6629">
            <v>297</v>
          </cell>
          <cell r="B6629" t="str">
            <v>ANEL BORRACHA PARA TUBO ESGOTO PREDIAL DN 75 MM (NBR 5688)</v>
          </cell>
          <cell r="C6629" t="str">
            <v xml:space="preserve">UN    </v>
          </cell>
          <cell r="D6629">
            <v>2.38</v>
          </cell>
        </row>
        <row r="6630">
          <cell r="A6630">
            <v>301</v>
          </cell>
          <cell r="B6630" t="str">
            <v>ANEL BORRACHA PARA TUBO ESGOTO PREDIAL, DN 100 MM (NBR 5688)</v>
          </cell>
          <cell r="C6630" t="str">
            <v xml:space="preserve">UN    </v>
          </cell>
          <cell r="D6630">
            <v>2.99</v>
          </cell>
        </row>
        <row r="6631">
          <cell r="A6631">
            <v>300</v>
          </cell>
          <cell r="B6631" t="str">
            <v>ANEL BORRACHA, DN 150 MM, PARA TUBO SERIE REFORCADA ESGOTO PREDIAL</v>
          </cell>
          <cell r="C6631" t="str">
            <v xml:space="preserve">UN    </v>
          </cell>
          <cell r="D6631">
            <v>12.56</v>
          </cell>
        </row>
        <row r="6632">
          <cell r="A6632">
            <v>20084</v>
          </cell>
          <cell r="B6632" t="str">
            <v>ANEL BORRACHA, DN 40 MM, PARA TUBO SERIE REFORCADA ESGOTO PREDIAL</v>
          </cell>
          <cell r="C6632" t="str">
            <v xml:space="preserve">UN    </v>
          </cell>
          <cell r="D6632">
            <v>1.63</v>
          </cell>
        </row>
        <row r="6633">
          <cell r="A6633">
            <v>20085</v>
          </cell>
          <cell r="B6633" t="str">
            <v>ANEL BORRACHA, DN 50 MM, PARA TUBO SERIE REFORCADA ESGOTO PREDIAL</v>
          </cell>
          <cell r="C6633" t="str">
            <v xml:space="preserve">UN    </v>
          </cell>
          <cell r="D6633">
            <v>1.51</v>
          </cell>
        </row>
        <row r="6634">
          <cell r="A6634">
            <v>311</v>
          </cell>
          <cell r="B6634" t="str">
            <v>ANEL BORRACHA, PARA TUBO PVC DEFOFO, DN 100 MM (NBR 7665)</v>
          </cell>
          <cell r="C6634" t="str">
            <v xml:space="preserve">UN    </v>
          </cell>
          <cell r="D6634">
            <v>9.7200000000000006</v>
          </cell>
        </row>
        <row r="6635">
          <cell r="A6635">
            <v>318</v>
          </cell>
          <cell r="B6635" t="str">
            <v>ANEL BORRACHA, PARA TUBO PVC DEFOFO, DN 150 MM (NBR 7665)</v>
          </cell>
          <cell r="C6635" t="str">
            <v xml:space="preserve">UN    </v>
          </cell>
          <cell r="D6635">
            <v>17.03</v>
          </cell>
        </row>
        <row r="6636">
          <cell r="A6636">
            <v>319</v>
          </cell>
          <cell r="B6636" t="str">
            <v>ANEL BORRACHA, PARA TUBO PVC DEFOFO, DN 200 MM (NBR 7665)</v>
          </cell>
          <cell r="C6636" t="str">
            <v xml:space="preserve">UN    </v>
          </cell>
          <cell r="D6636">
            <v>32.159999999999997</v>
          </cell>
        </row>
        <row r="6637">
          <cell r="A6637">
            <v>320</v>
          </cell>
          <cell r="B6637" t="str">
            <v>ANEL BORRACHA, PARA TUBO PVC DEFOFO, DN 250 MM (NBR 7665)</v>
          </cell>
          <cell r="C6637" t="str">
            <v xml:space="preserve">UN    </v>
          </cell>
          <cell r="D6637">
            <v>102.24</v>
          </cell>
        </row>
        <row r="6638">
          <cell r="A6638">
            <v>314</v>
          </cell>
          <cell r="B6638" t="str">
            <v>ANEL BORRACHA, PARA TUBO PVC DEFOFO, DN 300 MM (NBR 7665)</v>
          </cell>
          <cell r="C6638" t="str">
            <v xml:space="preserve">UN    </v>
          </cell>
          <cell r="D6638">
            <v>157.05000000000001</v>
          </cell>
        </row>
        <row r="6639">
          <cell r="A6639">
            <v>303</v>
          </cell>
          <cell r="B6639" t="str">
            <v>ANEL BORRACHA, PARA TUBO PVC, REDE COLETOR ESGOTO, DN 100 MM (NBR 7362)</v>
          </cell>
          <cell r="C6639" t="str">
            <v xml:space="preserve">UN    </v>
          </cell>
          <cell r="D6639">
            <v>4.07</v>
          </cell>
        </row>
        <row r="6640">
          <cell r="A6640">
            <v>304</v>
          </cell>
          <cell r="B6640" t="str">
            <v>ANEL BORRACHA, PARA TUBO PVC, REDE COLETOR ESGOTO, DN 125 MM (NBR 7362)</v>
          </cell>
          <cell r="C6640" t="str">
            <v xml:space="preserve">UN    </v>
          </cell>
          <cell r="D6640">
            <v>6.22</v>
          </cell>
        </row>
        <row r="6641">
          <cell r="A6641">
            <v>305</v>
          </cell>
          <cell r="B6641" t="str">
            <v>ANEL BORRACHA, PARA TUBO PVC, REDE COLETOR ESGOTO, DN 150 MM (NBR 7362)</v>
          </cell>
          <cell r="C6641" t="str">
            <v xml:space="preserve">UN    </v>
          </cell>
          <cell r="D6641">
            <v>10.63</v>
          </cell>
        </row>
        <row r="6642">
          <cell r="A6642">
            <v>306</v>
          </cell>
          <cell r="B6642" t="str">
            <v>ANEL BORRACHA, PARA TUBO PVC, REDE COLETOR ESGOTO, DN 200 MM (NBR 7362)</v>
          </cell>
          <cell r="C6642" t="str">
            <v xml:space="preserve">UN    </v>
          </cell>
          <cell r="D6642">
            <v>12.77</v>
          </cell>
        </row>
        <row r="6643">
          <cell r="A6643">
            <v>307</v>
          </cell>
          <cell r="B6643" t="str">
            <v>ANEL BORRACHA, PARA TUBO PVC, REDE COLETOR ESGOTO, DN 250 MM (NBR 7362)</v>
          </cell>
          <cell r="C6643" t="str">
            <v xml:space="preserve">UN    </v>
          </cell>
          <cell r="D6643">
            <v>25.21</v>
          </cell>
        </row>
        <row r="6644">
          <cell r="A6644">
            <v>309</v>
          </cell>
          <cell r="B6644" t="str">
            <v>ANEL BORRACHA, PARA TUBO PVC, REDE COLETOR ESGOTO, DN 350 MM (NBR 7362)</v>
          </cell>
          <cell r="C6644" t="str">
            <v xml:space="preserve">UN    </v>
          </cell>
          <cell r="D6644">
            <v>51.67</v>
          </cell>
        </row>
        <row r="6645">
          <cell r="A6645">
            <v>310</v>
          </cell>
          <cell r="B6645" t="str">
            <v>ANEL BORRACHA, PARA TUBO PVC, REDE COLETOR ESGOTO, DN 400 MM (NBR 7362)</v>
          </cell>
          <cell r="C6645" t="str">
            <v xml:space="preserve">UN    </v>
          </cell>
          <cell r="D6645">
            <v>65.53</v>
          </cell>
        </row>
        <row r="6646">
          <cell r="A6646">
            <v>328</v>
          </cell>
          <cell r="B6646" t="str">
            <v>ANEL BORRACHA, PARA TUBO/CONEXAO PVC PBA, DN 100 MM, PARA REDE AGUA</v>
          </cell>
          <cell r="C6646" t="str">
            <v xml:space="preserve">UN    </v>
          </cell>
          <cell r="D6646">
            <v>7.82</v>
          </cell>
        </row>
        <row r="6647">
          <cell r="A6647">
            <v>325</v>
          </cell>
          <cell r="B6647" t="str">
            <v>ANEL BORRACHA, PARA TUBO/CONEXAO PVC PBA, DN 50 MM, PARA REDE AGUA</v>
          </cell>
          <cell r="C6647" t="str">
            <v xml:space="preserve">UN    </v>
          </cell>
          <cell r="D6647">
            <v>3.03</v>
          </cell>
        </row>
        <row r="6648">
          <cell r="A6648">
            <v>20326</v>
          </cell>
          <cell r="B6648" t="str">
            <v>ANEL BORRACHA, PARA TUBO/CONEXAO PVC PBA, DN 60 MM, PARA REDE AGUA</v>
          </cell>
          <cell r="C6648" t="str">
            <v xml:space="preserve">UN    </v>
          </cell>
          <cell r="D6648">
            <v>8.1199999999999992</v>
          </cell>
        </row>
        <row r="6649">
          <cell r="A6649">
            <v>329</v>
          </cell>
          <cell r="B6649" t="str">
            <v>ANEL BORRACHA, PARA TUBO/CONEXAO PVC PBA, DN 75 MM, PARA REDE AGUA</v>
          </cell>
          <cell r="C6649" t="str">
            <v xml:space="preserve">UN    </v>
          </cell>
          <cell r="D6649">
            <v>9.99</v>
          </cell>
        </row>
        <row r="6650">
          <cell r="A6650">
            <v>308</v>
          </cell>
          <cell r="B6650" t="str">
            <v>ANEL BORRACHA, PARA TUBO, PVC REDE COLETOR ESGOTO, DN 300 MM (NBR 7362)</v>
          </cell>
          <cell r="C6650" t="str">
            <v xml:space="preserve">UN    </v>
          </cell>
          <cell r="D6650">
            <v>33.67</v>
          </cell>
        </row>
        <row r="6651">
          <cell r="A6651">
            <v>39642</v>
          </cell>
          <cell r="B6651" t="str">
            <v>ANEL DE BORRACHA PARA VEDACAO DE DUTO PEAD CORRUGADO PARA ELETRICA, DN 1 1/2"</v>
          </cell>
          <cell r="C6651" t="str">
            <v xml:space="preserve">UN    </v>
          </cell>
          <cell r="D6651">
            <v>2.04</v>
          </cell>
        </row>
        <row r="6652">
          <cell r="A6652">
            <v>39641</v>
          </cell>
          <cell r="B6652" t="str">
            <v>ANEL DE BORRACHA PARA VEDACAO DE DUTO PEAD CORRUGADO PARA ELETRICA, DN 1 1/4"</v>
          </cell>
          <cell r="C6652" t="str">
            <v xml:space="preserve">UN    </v>
          </cell>
          <cell r="D6652">
            <v>1.42</v>
          </cell>
        </row>
        <row r="6653">
          <cell r="A6653">
            <v>39643</v>
          </cell>
          <cell r="B6653" t="str">
            <v>ANEL DE BORRACHA PARA VEDACAO DE DUTO PEAD CORRUGADO PARA ELETRICA, DN 2"</v>
          </cell>
          <cell r="C6653" t="str">
            <v xml:space="preserve">UN    </v>
          </cell>
          <cell r="D6653">
            <v>5.68</v>
          </cell>
        </row>
        <row r="6654">
          <cell r="A6654">
            <v>39644</v>
          </cell>
          <cell r="B6654" t="str">
            <v>ANEL DE BORRACHA PARA VEDACAO DE DUTO PEAD CORRUGADO PARA ELETRICA, DN 3"</v>
          </cell>
          <cell r="C6654" t="str">
            <v xml:space="preserve">UN    </v>
          </cell>
          <cell r="D6654">
            <v>7.33</v>
          </cell>
        </row>
        <row r="6655">
          <cell r="A6655">
            <v>39645</v>
          </cell>
          <cell r="B6655" t="str">
            <v>ANEL DE BORRACHA PARA VEDACAO DE DUTO PEAD CORRUGADO PARA ELETRICA, DN 4"</v>
          </cell>
          <cell r="C6655" t="str">
            <v xml:space="preserve">UN    </v>
          </cell>
          <cell r="D6655">
            <v>9.4700000000000006</v>
          </cell>
        </row>
        <row r="6656">
          <cell r="A6656">
            <v>12548</v>
          </cell>
          <cell r="B6656" t="str">
            <v>ANEL DE CONCRETO ARMADO, D = *1,10* M, H = 0,30 M</v>
          </cell>
          <cell r="C6656" t="str">
            <v xml:space="preserve">UN    </v>
          </cell>
          <cell r="D6656">
            <v>95.75</v>
          </cell>
        </row>
        <row r="6657">
          <cell r="A6657">
            <v>13113</v>
          </cell>
          <cell r="B6657" t="str">
            <v>ANEL DE CONCRETO ARMADO, D = 0,60 M, H = 0,10 M</v>
          </cell>
          <cell r="C6657" t="str">
            <v xml:space="preserve">UN    </v>
          </cell>
          <cell r="D6657">
            <v>39.24</v>
          </cell>
        </row>
        <row r="6658">
          <cell r="A6658">
            <v>13114</v>
          </cell>
          <cell r="B6658" t="str">
            <v>ANEL DE CONCRETO ARMADO, D = 0,60 M, H = 0,15 M</v>
          </cell>
          <cell r="C6658" t="str">
            <v xml:space="preserve">UN    </v>
          </cell>
          <cell r="D6658">
            <v>47.77</v>
          </cell>
        </row>
        <row r="6659">
          <cell r="A6659">
            <v>12530</v>
          </cell>
          <cell r="B6659" t="str">
            <v>ANEL DE CONCRETO ARMADO, D = 0,60 M, H = 0,30 M</v>
          </cell>
          <cell r="C6659" t="str">
            <v xml:space="preserve">UN    </v>
          </cell>
          <cell r="D6659">
            <v>58.21</v>
          </cell>
        </row>
        <row r="6660">
          <cell r="A6660">
            <v>12531</v>
          </cell>
          <cell r="B6660" t="str">
            <v>ANEL DE CONCRETO ARMADO, D = 0,60 M, H = 0,40 M</v>
          </cell>
          <cell r="C6660" t="str">
            <v xml:space="preserve">UN    </v>
          </cell>
          <cell r="D6660">
            <v>65.11</v>
          </cell>
        </row>
        <row r="6661">
          <cell r="A6661">
            <v>12532</v>
          </cell>
          <cell r="B6661" t="str">
            <v>ANEL DE CONCRETO ARMADO, D = 0,60 M, H = 0,50 M</v>
          </cell>
          <cell r="C6661" t="str">
            <v xml:space="preserve">UN    </v>
          </cell>
          <cell r="D6661">
            <v>79.63</v>
          </cell>
        </row>
        <row r="6662">
          <cell r="A6662">
            <v>12533</v>
          </cell>
          <cell r="B6662" t="str">
            <v>ANEL DE CONCRETO ARMADO, D = 0,80 M, H = 0,30 M</v>
          </cell>
          <cell r="C6662" t="str">
            <v xml:space="preserve">UN    </v>
          </cell>
          <cell r="D6662">
            <v>94.99</v>
          </cell>
        </row>
        <row r="6663">
          <cell r="A6663">
            <v>12544</v>
          </cell>
          <cell r="B6663" t="str">
            <v>ANEL DE CONCRETO ARMADO, D = 0,80 M, H = 0,50 M</v>
          </cell>
          <cell r="C6663" t="str">
            <v xml:space="preserve">UN    </v>
          </cell>
          <cell r="D6663">
            <v>116.03</v>
          </cell>
        </row>
        <row r="6664">
          <cell r="A6664">
            <v>12546</v>
          </cell>
          <cell r="B6664" t="str">
            <v>ANEL DE CONCRETO ARMADO, D = 1,00 M, H = 0,40 M</v>
          </cell>
          <cell r="C6664" t="str">
            <v xml:space="preserve">UN    </v>
          </cell>
          <cell r="D6664">
            <v>120.11</v>
          </cell>
        </row>
        <row r="6665">
          <cell r="A6665">
            <v>12547</v>
          </cell>
          <cell r="B6665" t="str">
            <v>ANEL DE CONCRETO ARMADO, D = 1,00 M, H = 0,50 M</v>
          </cell>
          <cell r="C6665" t="str">
            <v xml:space="preserve">UN    </v>
          </cell>
          <cell r="D6665">
            <v>139.68</v>
          </cell>
        </row>
        <row r="6666">
          <cell r="A6666">
            <v>12551</v>
          </cell>
          <cell r="B6666" t="str">
            <v>ANEL DE CONCRETO ARMADO, D = 1,20 M, H = 0,50 M</v>
          </cell>
          <cell r="C6666" t="str">
            <v xml:space="preserve">UN    </v>
          </cell>
          <cell r="D6666">
            <v>152.09</v>
          </cell>
        </row>
        <row r="6667">
          <cell r="A6667">
            <v>12563</v>
          </cell>
          <cell r="B6667" t="str">
            <v>ANEL DE CONCRETO ARMADO, D = 1,50 M, H = 0,50 M</v>
          </cell>
          <cell r="C6667" t="str">
            <v xml:space="preserve">UN    </v>
          </cell>
          <cell r="D6667">
            <v>238.89</v>
          </cell>
        </row>
        <row r="6668">
          <cell r="A6668">
            <v>12565</v>
          </cell>
          <cell r="B6668" t="str">
            <v>ANEL DE CONCRETO ARMADO, D = 2,00 M, H = 0,50 M</v>
          </cell>
          <cell r="C6668" t="str">
            <v xml:space="preserve">UN    </v>
          </cell>
          <cell r="D6668">
            <v>375.93</v>
          </cell>
        </row>
        <row r="6669">
          <cell r="A6669">
            <v>12567</v>
          </cell>
          <cell r="B6669" t="str">
            <v>ANEL DE CONCRETO ARMADO, D = 2,50 M, H = 0,50 M</v>
          </cell>
          <cell r="C6669" t="str">
            <v xml:space="preserve">UN    </v>
          </cell>
          <cell r="D6669">
            <v>489.17</v>
          </cell>
        </row>
        <row r="6670">
          <cell r="A6670">
            <v>12568</v>
          </cell>
          <cell r="B6670" t="str">
            <v>ANEL DE CONCRETO ARMADO, D = 3,00 M, H = 0,50 M</v>
          </cell>
          <cell r="C6670" t="str">
            <v xml:space="preserve">UN    </v>
          </cell>
          <cell r="D6670">
            <v>807.7</v>
          </cell>
        </row>
        <row r="6671">
          <cell r="A6671">
            <v>11789</v>
          </cell>
          <cell r="B6671" t="str">
            <v>ANEL DE DISTRIBUICAO EM ACO GALVANIZADO PARA FIO FE-160</v>
          </cell>
          <cell r="C6671" t="str">
            <v xml:space="preserve">UN    </v>
          </cell>
          <cell r="D6671">
            <v>0.69</v>
          </cell>
        </row>
        <row r="6672">
          <cell r="A6672">
            <v>20975</v>
          </cell>
          <cell r="B6672" t="str">
            <v>ANEL DE EXPANSAO EM COBRE, ENGATE RAPIDO 1 1/2", PARA EMPATACAO MANGUEIRA DE COMBATE A INCENDIO PREDIAL</v>
          </cell>
          <cell r="C6672" t="str">
            <v xml:space="preserve">UN    </v>
          </cell>
          <cell r="D6672">
            <v>7</v>
          </cell>
        </row>
        <row r="6673">
          <cell r="A6673">
            <v>20976</v>
          </cell>
          <cell r="B6673" t="str">
            <v>ANEL DE EXPANSAO EM COBRE, ENGATE RAPIDO 2 1/2", PARA EMPATACAO MANGUEIRA DE COMBATE A INCENDIO PREDIAL</v>
          </cell>
          <cell r="C6673" t="str">
            <v xml:space="preserve">UN    </v>
          </cell>
          <cell r="D6673">
            <v>10.58</v>
          </cell>
        </row>
        <row r="6674">
          <cell r="A6674">
            <v>40340</v>
          </cell>
          <cell r="B6674" t="str">
            <v>ANEL DE VEDACAO/JUNTA ELASTICA, H = *16* MM, PARA TUBO DE CONCRETO DN 300 MM</v>
          </cell>
          <cell r="C6674" t="str">
            <v xml:space="preserve">UN    </v>
          </cell>
          <cell r="D6674">
            <v>79.180000000000007</v>
          </cell>
        </row>
        <row r="6675">
          <cell r="A6675">
            <v>40341</v>
          </cell>
          <cell r="B6675" t="str">
            <v>ANEL DE VEDACAO/JUNTA ELASTICA, H = *16* MM, PARA TUBO DE CONCRETO DN 400 MM</v>
          </cell>
          <cell r="C6675" t="str">
            <v xml:space="preserve">UN    </v>
          </cell>
          <cell r="D6675">
            <v>93.76</v>
          </cell>
        </row>
        <row r="6676">
          <cell r="A6676">
            <v>40342</v>
          </cell>
          <cell r="B6676" t="str">
            <v>ANEL DE VEDACAO/JUNTA ELASTICA, H = *16* MM, PARA TUBO DE CONCRETO DN 500 MM</v>
          </cell>
          <cell r="C6676" t="str">
            <v xml:space="preserve">UN    </v>
          </cell>
          <cell r="D6676">
            <v>118.86</v>
          </cell>
        </row>
        <row r="6677">
          <cell r="A6677">
            <v>40343</v>
          </cell>
          <cell r="B6677" t="str">
            <v>ANEL DE VEDACAO/JUNTA ELASTICA, H = *16* MM, PARA TUBO DE CONCRETO DN 600 MM</v>
          </cell>
          <cell r="C6677" t="str">
            <v xml:space="preserve">UN    </v>
          </cell>
          <cell r="D6677">
            <v>145.82</v>
          </cell>
        </row>
        <row r="6678">
          <cell r="A6678">
            <v>40344</v>
          </cell>
          <cell r="B6678" t="str">
            <v>ANEL DE VEDACAO/JUNTA ELASTICA, H = *18* MM, PARA TUBO DE CONCRETO DN 700 MM</v>
          </cell>
          <cell r="C6678" t="str">
            <v xml:space="preserve">UN    </v>
          </cell>
          <cell r="D6678">
            <v>154.18</v>
          </cell>
        </row>
        <row r="6679">
          <cell r="A6679">
            <v>40345</v>
          </cell>
          <cell r="B6679" t="str">
            <v>ANEL DE VEDACAO/JUNTA ELASTICA, H = *19* MM, PARA TUBO DE CONCRETO DN 800 MM</v>
          </cell>
          <cell r="C6679" t="str">
            <v xml:space="preserve">UN    </v>
          </cell>
          <cell r="D6679">
            <v>192.5</v>
          </cell>
        </row>
        <row r="6680">
          <cell r="A6680">
            <v>40346</v>
          </cell>
          <cell r="B6680" t="str">
            <v>ANEL DE VEDACAO/JUNTA ELASTICA, H = *19* MM, PARA TUBO DE CONCRETO DN 900 MM</v>
          </cell>
          <cell r="C6680" t="str">
            <v xml:space="preserve">UN    </v>
          </cell>
          <cell r="D6680">
            <v>181.09</v>
          </cell>
        </row>
        <row r="6681">
          <cell r="A6681">
            <v>40347</v>
          </cell>
          <cell r="B6681" t="str">
            <v>ANEL DE VEDACAO/JUNTA ELASTICA, H = *21* MM, PARA TUBO DE CONCRETO DN 1000 MM</v>
          </cell>
          <cell r="C6681" t="str">
            <v xml:space="preserve">UN    </v>
          </cell>
          <cell r="D6681">
            <v>223.91</v>
          </cell>
        </row>
        <row r="6682">
          <cell r="A6682">
            <v>38840</v>
          </cell>
          <cell r="B6682" t="str">
            <v>ANEL DESLIZANTE / TRADICIONAL, METALICO, PARA TUBO PEX, DN 16 MM</v>
          </cell>
          <cell r="C6682" t="str">
            <v xml:space="preserve">UN    </v>
          </cell>
          <cell r="D6682">
            <v>1.9</v>
          </cell>
        </row>
        <row r="6683">
          <cell r="A6683">
            <v>38841</v>
          </cell>
          <cell r="B6683" t="str">
            <v>ANEL DESLIZANTE / TRADICIONAL, METALICO, PARA TUBO PEX, DN 20 MM</v>
          </cell>
          <cell r="C6683" t="str">
            <v xml:space="preserve">UN    </v>
          </cell>
          <cell r="D6683">
            <v>2.1</v>
          </cell>
        </row>
        <row r="6684">
          <cell r="A6684">
            <v>38842</v>
          </cell>
          <cell r="B6684" t="str">
            <v>ANEL DESLIZANTE / TRADICIONAL, METALICO, PARA TUBO PEX, DN 25 MM</v>
          </cell>
          <cell r="C6684" t="str">
            <v xml:space="preserve">UN    </v>
          </cell>
          <cell r="D6684">
            <v>4.16</v>
          </cell>
        </row>
        <row r="6685">
          <cell r="A6685">
            <v>38843</v>
          </cell>
          <cell r="B6685" t="str">
            <v>ANEL DESLIZANTE / TRADICIONAL, METALICO, PARA TUBO PEX, DN 32 MM</v>
          </cell>
          <cell r="C6685" t="str">
            <v xml:space="preserve">UN    </v>
          </cell>
          <cell r="D6685">
            <v>6.5</v>
          </cell>
        </row>
        <row r="6686">
          <cell r="A6686">
            <v>13761</v>
          </cell>
          <cell r="B6686" t="str">
            <v>APARELHO CORTE OXI-ACETILENO PARA SOLDA E CORTE CONTENDO MACARICO SOLDA, BICO DE CORTE, CILINDROS, REGULADORES, MANGUEIRAS E CARRINHO</v>
          </cell>
          <cell r="C6686" t="str">
            <v xml:space="preserve">UN    </v>
          </cell>
          <cell r="D6686">
            <v>3915.2</v>
          </cell>
        </row>
        <row r="6687">
          <cell r="A6687">
            <v>12888</v>
          </cell>
          <cell r="B6687" t="str">
            <v>APARELHO DE APOIO DE NEOPRENE FRETADO, 60 X 45 X 7,6 CM, COM FRETAGEM DE ACO DE 4 MM INTERCALADAS COM ELASTOMERO DE 11 MM E REVESTIMENTO FINAL COM ELASTOMERO DE 6 MM</v>
          </cell>
          <cell r="C6687" t="str">
            <v xml:space="preserve">DM3   </v>
          </cell>
          <cell r="D6687">
            <v>133.85</v>
          </cell>
        </row>
        <row r="6688">
          <cell r="A6688">
            <v>12889</v>
          </cell>
          <cell r="B6688" t="str">
            <v>APARELHO DE APOIO DE NEOPRENE SIMPLES/ NAO FRETADO, 100 X 100 CM, ESPESSURA 6,3 MM</v>
          </cell>
          <cell r="C6688" t="str">
            <v xml:space="preserve">DM3   </v>
          </cell>
          <cell r="D6688">
            <v>87.41</v>
          </cell>
        </row>
        <row r="6689">
          <cell r="A6689">
            <v>4814</v>
          </cell>
          <cell r="B6689" t="str">
            <v>APARELHO SINALIZADOR LUMINOSO COM LED, PARA SAIDA GARAGEM, COM 2 LENTES EM POLICARBONATO, BIVOLT (INCLUI SUPORTE DE FIXACAO)</v>
          </cell>
          <cell r="C6689" t="str">
            <v xml:space="preserve">UN    </v>
          </cell>
          <cell r="D6689">
            <v>121.82</v>
          </cell>
        </row>
        <row r="6690">
          <cell r="A6690">
            <v>25967</v>
          </cell>
          <cell r="B6690" t="str">
            <v>APOIO DO PORTA DENTE PARA FRESADORA DE ASFALTO</v>
          </cell>
          <cell r="C6690" t="str">
            <v xml:space="preserve">UN    </v>
          </cell>
          <cell r="D6690">
            <v>1758.14</v>
          </cell>
        </row>
        <row r="6691">
          <cell r="A6691">
            <v>6122</v>
          </cell>
          <cell r="B6691" t="str">
            <v>APONTADOR OU APROPRIADOR</v>
          </cell>
          <cell r="C6691" t="str">
            <v xml:space="preserve">H     </v>
          </cell>
          <cell r="D6691">
            <v>12.45</v>
          </cell>
        </row>
        <row r="6692">
          <cell r="A6692">
            <v>40810</v>
          </cell>
          <cell r="B6692" t="str">
            <v>APONTADOR OU APROPRIADOR DE MAO DE OBRA (MENSALISTA)</v>
          </cell>
          <cell r="C6692" t="str">
            <v xml:space="preserve">MES   </v>
          </cell>
          <cell r="D6692">
            <v>2204.0700000000002</v>
          </cell>
        </row>
        <row r="6693">
          <cell r="A6693">
            <v>21100</v>
          </cell>
          <cell r="B6693" t="str">
            <v>AQUECEDOR DE AGUA A GAS GLP/GN COM CAPACIDADE DE ARMAZENAMENTO DE 50 A 80 L</v>
          </cell>
          <cell r="C6693" t="str">
            <v xml:space="preserve">UN    </v>
          </cell>
          <cell r="D6693">
            <v>2378.8000000000002</v>
          </cell>
        </row>
        <row r="6694">
          <cell r="A6694">
            <v>11816</v>
          </cell>
          <cell r="B6694" t="str">
            <v>AQUECEDOR DE AGUA ELETRICO  RESERVATORIO DE 100 L CILINDRICO EM COBRE, REFORCADO COM ACO CARBONO, MONOFASICO, TENSAO NOMINAL 220 V</v>
          </cell>
          <cell r="C6694" t="str">
            <v xml:space="preserve">UN    </v>
          </cell>
          <cell r="D6694">
            <v>2536.5</v>
          </cell>
        </row>
        <row r="6695">
          <cell r="A6695">
            <v>11814</v>
          </cell>
          <cell r="B6695" t="str">
            <v>AQUECEDOR DE AGUA ELETRICO  RESERVATORIO DE 500 L CILINDRICO EM COBRE, REFORCADO COM ACO CARBONO, MONOFASICO, TENSAO NOMINAL 220 V</v>
          </cell>
          <cell r="C6695" t="str">
            <v xml:space="preserve">UN    </v>
          </cell>
          <cell r="D6695">
            <v>5521.32</v>
          </cell>
        </row>
        <row r="6696">
          <cell r="A6696">
            <v>14186</v>
          </cell>
          <cell r="B6696" t="str">
            <v>AQUECEDOR DE AGUA ELETRICO  RESERVATORIO DE 500 L CILINDRICO EM COBRE, REFORCADO COM ACO CARBONO, TRIFASICO, TENSAO NOMINAL 220/380/400 V, POTENCIA 24 KW</v>
          </cell>
          <cell r="C6696" t="str">
            <v xml:space="preserve">UN    </v>
          </cell>
          <cell r="D6696">
            <v>6932.76</v>
          </cell>
        </row>
        <row r="6697">
          <cell r="A6697">
            <v>14185</v>
          </cell>
          <cell r="B6697" t="str">
            <v>AQUECEDOR DE AGUA ELETRICO  RESERVATORIO DE 700 L CILINDRICO EM COBRE, REFORCADO COM ACO CARBONO, MONOFASICO, TENSAO NOMINAL 220 V</v>
          </cell>
          <cell r="C6697" t="str">
            <v xml:space="preserve">UN    </v>
          </cell>
          <cell r="D6697">
            <v>8980.6299999999992</v>
          </cell>
        </row>
        <row r="6698">
          <cell r="A6698">
            <v>11811</v>
          </cell>
          <cell r="B6698" t="str">
            <v>AQUECEDOR DE AGUA ELETRICO HORIZONTAL, RESERVATORIO DE 200 L CILINDRICO EM COBRE, REFORCADO COM ACO CARBONO, MONOFASICO, TENSAO NOMINAL 220 V</v>
          </cell>
          <cell r="C6698" t="str">
            <v xml:space="preserve">UN    </v>
          </cell>
          <cell r="D6698">
            <v>3433.85</v>
          </cell>
        </row>
        <row r="6699">
          <cell r="A6699">
            <v>26038</v>
          </cell>
          <cell r="B6699" t="str">
            <v>AQUECEDOR DE OLEO BPF (FLUIDO) TERMICO, CAPACIDADE DE 300.000 KCAL/H</v>
          </cell>
          <cell r="C6699" t="str">
            <v xml:space="preserve">UN    </v>
          </cell>
          <cell r="D6699">
            <v>202992.51</v>
          </cell>
        </row>
        <row r="6700">
          <cell r="A6700">
            <v>34482</v>
          </cell>
          <cell r="B6700" t="str">
            <v>AQUECEDOR SOLAR  CAPACIDADE DO RESERVATORIO 800 L, INCLUI 8 PLACAS COLETORAS DE 1,42 M2</v>
          </cell>
          <cell r="C6700" t="str">
            <v xml:space="preserve">UN    </v>
          </cell>
          <cell r="D6700">
            <v>4202.34</v>
          </cell>
        </row>
        <row r="6701">
          <cell r="A6701">
            <v>34469</v>
          </cell>
          <cell r="B6701" t="str">
            <v>AQUECEDOR SOLAR CAPACIDADE DO RESERVATORIO 1000 L, INCLUI 10 PLACAS COLETORAS DE 1,42 M2</v>
          </cell>
          <cell r="C6701" t="str">
            <v xml:space="preserve">UN    </v>
          </cell>
          <cell r="D6701">
            <v>6500.5</v>
          </cell>
        </row>
        <row r="6702">
          <cell r="A6702">
            <v>34472</v>
          </cell>
          <cell r="B6702" t="str">
            <v>AQUECEDOR SOLAR CAPACIDADE DO RESERVATORIO 200 L, INCLUI 2 PLACAS COLETORAS DE 1,42 M2</v>
          </cell>
          <cell r="C6702" t="str">
            <v xml:space="preserve">UN    </v>
          </cell>
          <cell r="D6702">
            <v>2000</v>
          </cell>
        </row>
        <row r="6703">
          <cell r="A6703">
            <v>34476</v>
          </cell>
          <cell r="B6703" t="str">
            <v>AQUECEDOR SOLAR CAPACIDADE DO RESERVATORIO 400L, INCLUI 4 PLACAS COLETORAS DE 1,42 M2</v>
          </cell>
          <cell r="C6703" t="str">
            <v xml:space="preserve">UN    </v>
          </cell>
          <cell r="D6703">
            <v>3390.28</v>
          </cell>
        </row>
        <row r="6704">
          <cell r="A6704">
            <v>34477</v>
          </cell>
          <cell r="B6704" t="str">
            <v>AQUECEDOR SOLAR CAPACIDADE DO RESERVATORIO 600 L, INCLUI 6 PLACAS COLETORAS DE 1,42 M2</v>
          </cell>
          <cell r="C6704" t="str">
            <v xml:space="preserve">UN    </v>
          </cell>
          <cell r="D6704">
            <v>4499.5600000000004</v>
          </cell>
        </row>
        <row r="6705">
          <cell r="A6705">
            <v>42425</v>
          </cell>
          <cell r="B6705" t="str">
            <v>AR CONDICIONADO SPLIT INVERTER, HI-WALL (PAREDE), 12000 BTU/H, CICLO FRIO, 60HZ, CLASSIFICACAO A (SELO PROCEL), GAS HFC, CONTROLE S/FIO</v>
          </cell>
          <cell r="C6705" t="str">
            <v xml:space="preserve">UN    </v>
          </cell>
          <cell r="D6705">
            <v>1832.22</v>
          </cell>
        </row>
        <row r="6706">
          <cell r="A6706">
            <v>42422</v>
          </cell>
          <cell r="B6706" t="str">
            <v>AR CONDICIONADO SPLIT INVERTER, HI-WALL (PAREDE), 18000 BTU/H, CICLO FRIO, 60HZ, CLASSIFICACAO A (SELO PROCEL), GAS HFC, CONTROLE S/FIO</v>
          </cell>
          <cell r="C6706" t="str">
            <v xml:space="preserve">UN    </v>
          </cell>
          <cell r="D6706">
            <v>2720</v>
          </cell>
        </row>
        <row r="6707">
          <cell r="A6707">
            <v>42424</v>
          </cell>
          <cell r="B6707" t="str">
            <v>AR CONDICIONADO SPLIT INVERTER, HI-WALL (PAREDE), 9000 BTU/H, CICLO FRIO, 60HZ, CLASSIFICACAO A (SELO PROCEL), GAS HFC, CONTROLE S/FIO</v>
          </cell>
          <cell r="C6707" t="str">
            <v xml:space="preserve">UN    </v>
          </cell>
          <cell r="D6707">
            <v>1636.33</v>
          </cell>
        </row>
        <row r="6708">
          <cell r="A6708">
            <v>42416</v>
          </cell>
          <cell r="B6708" t="str">
            <v>AR CONDICIONADO SPLIT INVERTER, PISO TETO, 18000 BTU/H, CICLO FRIO, 60HZ, CLASSIFICACAO ENERGETICA A OU B (SELO PROCEL), GAS HFC, CONTROLE S/FIO</v>
          </cell>
          <cell r="C6708" t="str">
            <v xml:space="preserve">UN    </v>
          </cell>
          <cell r="D6708">
            <v>7054.06</v>
          </cell>
        </row>
        <row r="6709">
          <cell r="A6709">
            <v>42417</v>
          </cell>
          <cell r="B6709" t="str">
            <v>AR CONDICIONADO SPLIT INVERTER, PISO TETO, 24000 BTU/H, CICLO FRIO, 60HZ, CLASSIFICACAO ENERGETICA A OU B (SELO PROCEL), GAS HFC, CONTROLE S/FIO</v>
          </cell>
          <cell r="C6709" t="str">
            <v xml:space="preserve">UN    </v>
          </cell>
          <cell r="D6709">
            <v>7908.18</v>
          </cell>
        </row>
        <row r="6710">
          <cell r="A6710">
            <v>42419</v>
          </cell>
          <cell r="B6710" t="str">
            <v>AR CONDICIONADO SPLIT INVERTER, PISO TETO, 36000 BTU/H, CICLO FRIO, 60HZ, CLASSIFICACAO ENERGETICA A OU B (SELO PROCEL), GAS HFC, CONTROLE S/FIO</v>
          </cell>
          <cell r="C6710" t="str">
            <v xml:space="preserve">UN    </v>
          </cell>
          <cell r="D6710">
            <v>8934.56</v>
          </cell>
        </row>
        <row r="6711">
          <cell r="A6711">
            <v>42420</v>
          </cell>
          <cell r="B6711" t="str">
            <v>AR CONDICIONADO SPLIT INVERTER, PISO TETO, 48000 BTU/H, CICLO FRIO, 60HZ, CLASSIFICACAO ENERGETICA A OU B (SELO PROCEL), GAS HFC, CONTROLE S/FIO</v>
          </cell>
          <cell r="C6711" t="str">
            <v xml:space="preserve">UN    </v>
          </cell>
          <cell r="D6711">
            <v>12279.89</v>
          </cell>
        </row>
        <row r="6712">
          <cell r="A6712">
            <v>42421</v>
          </cell>
          <cell r="B6712" t="str">
            <v>AR CONDICIONADO SPLIT INVERTER, PISO TETO, 60000 BTU/H, CICLO FRIO, 60HZ, CLASSIFICACAO ENERGETICA A OU B (SELO PROCEL), GAS HFC, CONTROLE S/FIO</v>
          </cell>
          <cell r="C6712" t="str">
            <v xml:space="preserve">UN    </v>
          </cell>
          <cell r="D6712">
            <v>14898.67</v>
          </cell>
        </row>
        <row r="6713">
          <cell r="A6713">
            <v>39556</v>
          </cell>
          <cell r="B6713" t="str">
            <v>AR CONDICIONADO SPLIT ON/OFF, CASSETE (TETO), 18000 BTUS/H, CICLO QUENTE/FRIO, 60 HZ, CLASSIFICACAO ENERGETICA C - SELO PROCEL, GAS HFC, CONTROLE S/ FIO</v>
          </cell>
          <cell r="C6713" t="str">
            <v xml:space="preserve">UN    </v>
          </cell>
          <cell r="D6713">
            <v>5173.97</v>
          </cell>
        </row>
        <row r="6714">
          <cell r="A6714">
            <v>39557</v>
          </cell>
          <cell r="B6714" t="str">
            <v>AR CONDICIONADO SPLIT ON/OFF, CASSETE (TETO), 24000 BTUS/H, CICLO QUENTE/FRIO, 60 HZ, CLASSIFICACAO ENERGETICA C - SELO PROCEL, GAS HFC, CONTROLE S/ FIO</v>
          </cell>
          <cell r="C6714" t="str">
            <v xml:space="preserve">UN    </v>
          </cell>
          <cell r="D6714">
            <v>5571.24</v>
          </cell>
        </row>
        <row r="6715">
          <cell r="A6715">
            <v>39558</v>
          </cell>
          <cell r="B6715" t="str">
            <v>AR CONDICIONADO SPLIT ON/OFF, CASSETE (TETO), 30000 BTUS/H, CICLO QUENTE/FRIO, 60 HZ, CLASSIFICACAO ENERGETICA A - SELO PROCEL, GAS HFC, CONTROLE S/ FIO</v>
          </cell>
          <cell r="C6715" t="str">
            <v xml:space="preserve">UN    </v>
          </cell>
          <cell r="D6715">
            <v>5713.84</v>
          </cell>
        </row>
        <row r="6716">
          <cell r="A6716">
            <v>39559</v>
          </cell>
          <cell r="B6716" t="str">
            <v>AR CONDICIONADO SPLIT ON/OFF, CASSETE (TETO), 36000 BTUS/H, CICLO QUENTE/FRIO, 60 HZ, CLASSIFICACAO ENERGETICA A - SELO PROCEL, GAS HFC, CONTROLE S/ FIO</v>
          </cell>
          <cell r="C6716" t="str">
            <v xml:space="preserve">UN    </v>
          </cell>
          <cell r="D6716">
            <v>8233.2199999999993</v>
          </cell>
        </row>
        <row r="6717">
          <cell r="A6717">
            <v>39560</v>
          </cell>
          <cell r="B6717" t="str">
            <v>AR CONDICIONADO SPLIT ON/OFF, CASSETE (TETO), 48000 BTUS/H, CICLO QUENTE/FRIO, 60 HZ, CLASSIFICACAO ENERGETICA A - SELO PROCEL, GAS HFC, CONTROLE S/ FIO</v>
          </cell>
          <cell r="C6717" t="str">
            <v xml:space="preserve">UN    </v>
          </cell>
          <cell r="D6717">
            <v>9525.0300000000007</v>
          </cell>
        </row>
        <row r="6718">
          <cell r="A6718">
            <v>39561</v>
          </cell>
          <cell r="B6718" t="str">
            <v>AR CONDICIONADO SPLIT ON/OFF, CASSETE (TETO), 60000 BTUS/H, CICLO QUENTE/FRIO, 60 HZ, CLASSIFICACAO ENERGETICA A - SELO PROCEL, GAS HFC, CONTROLE S/ FIO</v>
          </cell>
          <cell r="C6718" t="str">
            <v xml:space="preserve">UN    </v>
          </cell>
          <cell r="D6718">
            <v>9964.4</v>
          </cell>
        </row>
        <row r="6719">
          <cell r="A6719">
            <v>39555</v>
          </cell>
          <cell r="B6719" t="str">
            <v>AR CONDICIONADO SPLIT ON/OFF, HI-WALL (PAREDE), 12000 BTUS/H, CICLO QUENTE/FRIO, 60 HZ, CLASSIFICACAO ENERGETICA A - SELO PROCEL, GAS HFC, CONTROLE S/ FIO</v>
          </cell>
          <cell r="C6719" t="str">
            <v xml:space="preserve">UN    </v>
          </cell>
          <cell r="D6719">
            <v>1590.68</v>
          </cell>
        </row>
        <row r="6720">
          <cell r="A6720">
            <v>39548</v>
          </cell>
          <cell r="B6720" t="str">
            <v>AR CONDICIONADO SPLIT ON/OFF, HI-WALL (PAREDE), 18000 BTUS/H, CICLO QUENTE/FRIO, 60 HZ, CLASSIFICACAO ENERGETICA A - SELO PROCEL, GAS HFC, CONTROLE S/ FIO</v>
          </cell>
          <cell r="C6720" t="str">
            <v xml:space="preserve">UN    </v>
          </cell>
          <cell r="D6720">
            <v>2359.4699999999998</v>
          </cell>
        </row>
        <row r="6721">
          <cell r="A6721">
            <v>39554</v>
          </cell>
          <cell r="B6721" t="str">
            <v>AR CONDICIONADO SPLIT ON/OFF, HI-WALL (PAREDE), 24000 BTUS/H, CICLO QUENTE/FRIO, 60 HZ, CLASSIFICACAO ENERGETICA A - SELO PROCEL, GAS HFC, CONTROLE S/ FIO</v>
          </cell>
          <cell r="C6721" t="str">
            <v xml:space="preserve">UN    </v>
          </cell>
          <cell r="D6721">
            <v>3120.05</v>
          </cell>
        </row>
        <row r="6722">
          <cell r="A6722">
            <v>39550</v>
          </cell>
          <cell r="B6722" t="str">
            <v>AR CONDICIONADO SPLIT ON/OFF, HI-WALL (PAREDE), 7000 BTUS/H, CICLO QUENTE/FRIO, 60 HZ, CLASSIFICACAO ENERGETICA A - SELO PROCEL, GAS HFC, CONTROLE S/ FIO</v>
          </cell>
          <cell r="C6722" t="str">
            <v xml:space="preserve">UN    </v>
          </cell>
          <cell r="D6722">
            <v>1312.07</v>
          </cell>
        </row>
        <row r="6723">
          <cell r="A6723">
            <v>39551</v>
          </cell>
          <cell r="B6723" t="str">
            <v>AR CONDICIONADO SPLIT ON/OFF, HI-WALL (PAREDE), 9000 BTUS/H, CICLO QUENTE/FRIO, 60 HZ, CLASSIFICACAO ENERGETICA A - SELO PROCEL, GAS HFC, CONTROLE S/ FIO</v>
          </cell>
          <cell r="C6723" t="str">
            <v xml:space="preserve">UN    </v>
          </cell>
          <cell r="D6723">
            <v>1387.08</v>
          </cell>
        </row>
        <row r="6724">
          <cell r="A6724">
            <v>39580</v>
          </cell>
          <cell r="B6724" t="str">
            <v>AR-CONDICIONADO FRIO SPLITAO INVERTER 30 TR</v>
          </cell>
          <cell r="C6724" t="str">
            <v xml:space="preserve">UN    </v>
          </cell>
          <cell r="D6724">
            <v>59258.51</v>
          </cell>
        </row>
        <row r="6725">
          <cell r="A6725">
            <v>39577</v>
          </cell>
          <cell r="B6725" t="str">
            <v>AR-CONDICIONADO FRIO SPLITAO MODULAR 10 TR</v>
          </cell>
          <cell r="C6725" t="str">
            <v xml:space="preserve">UN    </v>
          </cell>
          <cell r="D6725">
            <v>29791.77</v>
          </cell>
        </row>
        <row r="6726">
          <cell r="A6726">
            <v>39578</v>
          </cell>
          <cell r="B6726" t="str">
            <v>AR-CONDICIONADO FRIO SPLITAO MODULAR 15 TR</v>
          </cell>
          <cell r="C6726" t="str">
            <v xml:space="preserve">UN    </v>
          </cell>
          <cell r="D6726">
            <v>36021.24</v>
          </cell>
        </row>
        <row r="6727">
          <cell r="A6727">
            <v>39579</v>
          </cell>
          <cell r="B6727" t="str">
            <v>AR-CONDICIONADO FRIO SPLITAO MODULAR 20 TR</v>
          </cell>
          <cell r="C6727" t="str">
            <v xml:space="preserve">UN    </v>
          </cell>
          <cell r="D6727">
            <v>34825.42</v>
          </cell>
        </row>
        <row r="6728">
          <cell r="A6728">
            <v>39826</v>
          </cell>
          <cell r="B6728" t="str">
            <v>AR-CONDICIONADO SPLIT INVERTER, PISO TETO, 24000 BTU/H, QUENTE/FRIO, 60HZ, CLASSIFICACAO ENERGETICA A - SELO PROCEL, GAS HFC, CONTROLE S/FIO</v>
          </cell>
          <cell r="C6728" t="str">
            <v xml:space="preserve">UN    </v>
          </cell>
          <cell r="D6728">
            <v>4277.1899999999996</v>
          </cell>
        </row>
        <row r="6729">
          <cell r="A6729">
            <v>10700</v>
          </cell>
          <cell r="B6729" t="str">
            <v>ARADO REVERSIVEL COM 3 DISCOS DE 26" X 6MM REBOCAVEL</v>
          </cell>
          <cell r="C6729" t="str">
            <v xml:space="preserve">UN    </v>
          </cell>
          <cell r="D6729">
            <v>12152.67</v>
          </cell>
        </row>
        <row r="6730">
          <cell r="A6730">
            <v>346</v>
          </cell>
          <cell r="B6730" t="str">
            <v>ARAME DE ACO OVALADO 15 X 17 ( 45,7 KG, 700 KGF), ROLO 1000 M</v>
          </cell>
          <cell r="C6730" t="str">
            <v xml:space="preserve">KG    </v>
          </cell>
          <cell r="D6730">
            <v>12.52</v>
          </cell>
        </row>
        <row r="6731">
          <cell r="A6731">
            <v>3312</v>
          </cell>
          <cell r="B6731" t="str">
            <v>ARAME DE AMARRACAO PARA GABIAO GALVANIZADO, DIAMETRO 2,2 MM</v>
          </cell>
          <cell r="C6731" t="str">
            <v xml:space="preserve">KG    </v>
          </cell>
          <cell r="D6731">
            <v>21.12</v>
          </cell>
        </row>
        <row r="6732">
          <cell r="A6732">
            <v>339</v>
          </cell>
          <cell r="B6732" t="str">
            <v>ARAME FARPADO GALVANIZADO 14 BWG, CLASSE 250</v>
          </cell>
          <cell r="C6732" t="str">
            <v xml:space="preserve">M     </v>
          </cell>
          <cell r="D6732">
            <v>0.6</v>
          </cell>
        </row>
        <row r="6733">
          <cell r="A6733">
            <v>340</v>
          </cell>
          <cell r="B6733" t="str">
            <v>ARAME FARPADO GALVANIZADO, 16 BWG (1,65 MM), CLASSE 250</v>
          </cell>
          <cell r="C6733" t="str">
            <v xml:space="preserve">M     </v>
          </cell>
          <cell r="D6733">
            <v>0.83</v>
          </cell>
        </row>
        <row r="6734">
          <cell r="A6734">
            <v>338</v>
          </cell>
          <cell r="B6734" t="str">
            <v>ARAME FARPADO 16 BWG (0,047 KG/M)</v>
          </cell>
          <cell r="C6734" t="str">
            <v xml:space="preserve">KG    </v>
          </cell>
          <cell r="D6734">
            <v>15.76</v>
          </cell>
        </row>
        <row r="6735">
          <cell r="A6735">
            <v>334</v>
          </cell>
          <cell r="B6735" t="str">
            <v>ARAME GALVANIZADO  8 BWG, D = 4,19MM (0,101 KG/M)</v>
          </cell>
          <cell r="C6735" t="str">
            <v xml:space="preserve">KG    </v>
          </cell>
          <cell r="D6735">
            <v>11.32</v>
          </cell>
        </row>
        <row r="6736">
          <cell r="A6736">
            <v>335</v>
          </cell>
          <cell r="B6736" t="str">
            <v>ARAME GALVANIZADO 10 BWG, 3,40 MM (0,0713 KG/M)</v>
          </cell>
          <cell r="C6736" t="str">
            <v xml:space="preserve">KG    </v>
          </cell>
          <cell r="D6736">
            <v>10.37</v>
          </cell>
        </row>
        <row r="6737">
          <cell r="A6737">
            <v>342</v>
          </cell>
          <cell r="B6737" t="str">
            <v>ARAME GALVANIZADO 12 BWG, 2,76 MM (0,048 KG/M)</v>
          </cell>
          <cell r="C6737" t="str">
            <v xml:space="preserve">KG    </v>
          </cell>
          <cell r="D6737">
            <v>11.72</v>
          </cell>
        </row>
        <row r="6738">
          <cell r="A6738">
            <v>333</v>
          </cell>
          <cell r="B6738" t="str">
            <v>ARAME GALVANIZADO 14 BWG, D = 2,11 MM (0,026 KG/M)</v>
          </cell>
          <cell r="C6738" t="str">
            <v xml:space="preserve">KG    </v>
          </cell>
          <cell r="D6738">
            <v>12</v>
          </cell>
        </row>
        <row r="6739">
          <cell r="A6739">
            <v>343</v>
          </cell>
          <cell r="B6739" t="str">
            <v>ARAME GALVANIZADO 14 BWG, 2,10MM (0,0272 KG/M)</v>
          </cell>
          <cell r="C6739" t="str">
            <v xml:space="preserve">M     </v>
          </cell>
          <cell r="D6739">
            <v>0.32</v>
          </cell>
        </row>
        <row r="6740">
          <cell r="A6740">
            <v>344</v>
          </cell>
          <cell r="B6740" t="str">
            <v>ARAME GALVANIZADO 16 BWG, 1,65MM (0,0166 KG/M)</v>
          </cell>
          <cell r="C6740" t="str">
            <v xml:space="preserve">KG    </v>
          </cell>
          <cell r="D6740">
            <v>12.98</v>
          </cell>
        </row>
        <row r="6741">
          <cell r="A6741">
            <v>345</v>
          </cell>
          <cell r="B6741" t="str">
            <v>ARAME GALVANIZADO 18 BWG, 1,24MM (0,009 KG/M)</v>
          </cell>
          <cell r="C6741" t="str">
            <v xml:space="preserve">KG    </v>
          </cell>
          <cell r="D6741">
            <v>15.86</v>
          </cell>
        </row>
        <row r="6742">
          <cell r="A6742">
            <v>341</v>
          </cell>
          <cell r="B6742" t="str">
            <v>ARAME GALVANIZADO 18 BWG, 1,24MM (0,009 KG/M)</v>
          </cell>
          <cell r="C6742" t="str">
            <v xml:space="preserve">M     </v>
          </cell>
          <cell r="D6742">
            <v>0.15</v>
          </cell>
        </row>
        <row r="6743">
          <cell r="A6743">
            <v>11107</v>
          </cell>
          <cell r="B6743" t="str">
            <v>ARAME GALVANIZADO 6 BWG, 5,16 MM (0,157 KG/M)</v>
          </cell>
          <cell r="C6743" t="str">
            <v xml:space="preserve">KG    </v>
          </cell>
          <cell r="D6743">
            <v>10.3</v>
          </cell>
        </row>
        <row r="6744">
          <cell r="A6744">
            <v>3313</v>
          </cell>
          <cell r="B6744" t="str">
            <v>ARAME PROTEGIDO COM POLIMERO PARA GABIAO, DIAMETRO 2,2 MM</v>
          </cell>
          <cell r="C6744" t="str">
            <v xml:space="preserve">KG    </v>
          </cell>
          <cell r="D6744">
            <v>27.18</v>
          </cell>
        </row>
        <row r="6745">
          <cell r="A6745">
            <v>34562</v>
          </cell>
          <cell r="B6745" t="str">
            <v>ARAME RECOZIDO 16 BWG, 1,60 MM (0,016 KG/M)</v>
          </cell>
          <cell r="C6745" t="str">
            <v xml:space="preserve">KG    </v>
          </cell>
          <cell r="D6745">
            <v>12.31</v>
          </cell>
        </row>
        <row r="6746">
          <cell r="A6746">
            <v>337</v>
          </cell>
          <cell r="B6746" t="str">
            <v>ARAME RECOZIDO 18 BWG, 1,25 MM (0,01 KG/M)</v>
          </cell>
          <cell r="C6746" t="str">
            <v xml:space="preserve">KG    </v>
          </cell>
          <cell r="D6746">
            <v>11.9</v>
          </cell>
        </row>
        <row r="6747">
          <cell r="A6747">
            <v>369</v>
          </cell>
          <cell r="B6747" t="str">
            <v>AREIA AMARELA, AREIA BARRADA OU ARENOSO (RETIRADA NO AREAL, SEM TRANSPORTE)</v>
          </cell>
          <cell r="C6747" t="str">
            <v xml:space="preserve">M3    </v>
          </cell>
          <cell r="D6747">
            <v>65.5</v>
          </cell>
        </row>
        <row r="6748">
          <cell r="A6748">
            <v>366</v>
          </cell>
          <cell r="B6748" t="str">
            <v>AREIA FINA - POSTO JAZIDA/FORNECEDOR (RETIRADO NA JAZIDA, SEM TRANSPORTE)</v>
          </cell>
          <cell r="C6748" t="str">
            <v xml:space="preserve">M3    </v>
          </cell>
          <cell r="D6748">
            <v>63</v>
          </cell>
        </row>
        <row r="6749">
          <cell r="A6749">
            <v>367</v>
          </cell>
          <cell r="B6749" t="str">
            <v>AREIA GROSSA - POSTO JAZIDA/FORNECEDOR (RETIRADO NA JAZIDA, SEM TRANSPORTE)</v>
          </cell>
          <cell r="C6749" t="str">
            <v xml:space="preserve">M3    </v>
          </cell>
          <cell r="D6749">
            <v>56.5</v>
          </cell>
        </row>
        <row r="6750">
          <cell r="A6750">
            <v>370</v>
          </cell>
          <cell r="B6750" t="str">
            <v>AREIA MEDIA - POSTO JAZIDA/FORNECEDOR (RETIRADO NA JAZIDA, SEM TRANSPORTE)</v>
          </cell>
          <cell r="C6750" t="str">
            <v xml:space="preserve">M3    </v>
          </cell>
          <cell r="D6750">
            <v>61.25</v>
          </cell>
        </row>
        <row r="6751">
          <cell r="A6751">
            <v>368</v>
          </cell>
          <cell r="B6751" t="str">
            <v>AREIA PARA ATERRO - POSTO JAZIDA/FORNECEDOR (RETIRADO NA JAZIDA, SEM TRANSPORTE)</v>
          </cell>
          <cell r="C6751" t="str">
            <v xml:space="preserve">M3    </v>
          </cell>
          <cell r="D6751">
            <v>42.37</v>
          </cell>
        </row>
        <row r="6752">
          <cell r="A6752">
            <v>11075</v>
          </cell>
          <cell r="B6752" t="str">
            <v>AREIA PARA LEITO FILTRANTE (0,42 A 1,68 MM) - POSTO JAZIDA/FORNECEDOR (RETIRADO NA JAZIDA, SEM TRANSPORTE)</v>
          </cell>
          <cell r="C6752" t="str">
            <v xml:space="preserve">M3    </v>
          </cell>
          <cell r="D6752">
            <v>925.18</v>
          </cell>
        </row>
        <row r="6753">
          <cell r="A6753">
            <v>11076</v>
          </cell>
          <cell r="B6753" t="str">
            <v>AREIA PRETA PARA EMBOCO - POSTO JAZIDA/FORNECEDOR (RETIRADO NA JAZIDA, SEM TRANSPORTE)</v>
          </cell>
          <cell r="C6753" t="str">
            <v xml:space="preserve">M3    </v>
          </cell>
          <cell r="D6753">
            <v>70.62</v>
          </cell>
        </row>
        <row r="6754">
          <cell r="A6754">
            <v>1381</v>
          </cell>
          <cell r="B6754" t="str">
            <v>ARGAMASSA COLANTE AC I PARA CERAMICAS</v>
          </cell>
          <cell r="C6754" t="str">
            <v xml:space="preserve">KG    </v>
          </cell>
          <cell r="D6754">
            <v>0.6</v>
          </cell>
        </row>
        <row r="6755">
          <cell r="A6755">
            <v>34353</v>
          </cell>
          <cell r="B6755" t="str">
            <v>ARGAMASSA COLANTE AC-II</v>
          </cell>
          <cell r="C6755" t="str">
            <v xml:space="preserve">KG    </v>
          </cell>
          <cell r="D6755">
            <v>1.2</v>
          </cell>
        </row>
        <row r="6756">
          <cell r="A6756">
            <v>37595</v>
          </cell>
          <cell r="B6756" t="str">
            <v>ARGAMASSA COLANTE TIPO ACIII</v>
          </cell>
          <cell r="C6756" t="str">
            <v xml:space="preserve">KG    </v>
          </cell>
          <cell r="D6756">
            <v>1.83</v>
          </cell>
        </row>
        <row r="6757">
          <cell r="A6757">
            <v>37596</v>
          </cell>
          <cell r="B6757" t="str">
            <v>ARGAMASSA COLANTE TIPO ACIII E</v>
          </cell>
          <cell r="C6757" t="str">
            <v xml:space="preserve">KG    </v>
          </cell>
          <cell r="D6757">
            <v>2.72</v>
          </cell>
        </row>
        <row r="6758">
          <cell r="A6758">
            <v>371</v>
          </cell>
          <cell r="B6758" t="str">
            <v>ARGAMASSA INDUSTRIALIZADA MULTIUSO, PARA REVESTIMENTO INTERNO E EXTERNO E ASSENTAMENTO DE BLOCOS DIVERSOS</v>
          </cell>
          <cell r="C6758" t="str">
            <v xml:space="preserve">KG    </v>
          </cell>
          <cell r="D6758">
            <v>0.54</v>
          </cell>
        </row>
        <row r="6759">
          <cell r="A6759">
            <v>37553</v>
          </cell>
          <cell r="B6759" t="str">
            <v>ARGAMASSA INDUSTRIALIZADA PARA CHAPISCO COLANTE</v>
          </cell>
          <cell r="C6759" t="str">
            <v xml:space="preserve">KG    </v>
          </cell>
          <cell r="D6759">
            <v>2.0299999999999998</v>
          </cell>
        </row>
        <row r="6760">
          <cell r="A6760">
            <v>37552</v>
          </cell>
          <cell r="B6760" t="str">
            <v>ARGAMASSA INDUSTRIALIZADA PARA CHAPISCO ROLADO</v>
          </cell>
          <cell r="C6760" t="str">
            <v xml:space="preserve">KG    </v>
          </cell>
          <cell r="D6760">
            <v>2.6</v>
          </cell>
        </row>
        <row r="6761">
          <cell r="A6761">
            <v>36880</v>
          </cell>
          <cell r="B6761" t="str">
            <v>ARGAMASSA PARA REVESTIMENTO DECORATIVO MONOCAMADA, CORES CLARAS</v>
          </cell>
          <cell r="C6761" t="str">
            <v xml:space="preserve">KG    </v>
          </cell>
          <cell r="D6761">
            <v>2.02</v>
          </cell>
        </row>
        <row r="6762">
          <cell r="A6762">
            <v>34355</v>
          </cell>
          <cell r="B6762" t="str">
            <v>ARGAMASSA PISO SOBRE PISO</v>
          </cell>
          <cell r="C6762" t="str">
            <v xml:space="preserve">KG    </v>
          </cell>
          <cell r="D6762">
            <v>1.66</v>
          </cell>
        </row>
        <row r="6763">
          <cell r="A6763">
            <v>130</v>
          </cell>
          <cell r="B6763" t="str">
            <v>ARGAMASSA POLIMERICA DE REPARO ESTRUTURAL, BICOMPONENTE</v>
          </cell>
          <cell r="C6763" t="str">
            <v xml:space="preserve">KG    </v>
          </cell>
          <cell r="D6763">
            <v>3.61</v>
          </cell>
        </row>
        <row r="6764">
          <cell r="A6764">
            <v>135</v>
          </cell>
          <cell r="B6764" t="str">
            <v>ARGAMASSA POLIMERICA IMPERMEABILIZANTE SEMIFLEXIVEL, BICOMPONENTE (MEMBRANA IMPERMEABILIZANTE ACRILICA)</v>
          </cell>
          <cell r="C6764" t="str">
            <v xml:space="preserve">KG    </v>
          </cell>
          <cell r="D6764">
            <v>4.6500000000000004</v>
          </cell>
        </row>
        <row r="6765">
          <cell r="A6765">
            <v>36886</v>
          </cell>
          <cell r="B6765" t="str">
            <v>ARGAMASSA PRONTA PARA CONTRAPISO</v>
          </cell>
          <cell r="C6765" t="str">
            <v xml:space="preserve">KG    </v>
          </cell>
          <cell r="D6765">
            <v>0.64</v>
          </cell>
        </row>
        <row r="6766">
          <cell r="A6766">
            <v>374</v>
          </cell>
          <cell r="B6766" t="str">
            <v>ARGAMASSA PRONTA PARA REVESTIMENTO INTERNO EM PAREDES</v>
          </cell>
          <cell r="C6766" t="str">
            <v xml:space="preserve">KG    </v>
          </cell>
          <cell r="D6766">
            <v>0.46</v>
          </cell>
        </row>
        <row r="6767">
          <cell r="A6767">
            <v>38546</v>
          </cell>
          <cell r="B6767" t="str">
            <v>ARGAMASSA USINADA AUTOADENSAVEL E AUTONIVELANTE PARA CONTRAPISO, INCLUI BOMBEAMENTO</v>
          </cell>
          <cell r="C6767" t="str">
            <v xml:space="preserve">M3    </v>
          </cell>
          <cell r="D6767">
            <v>443.89</v>
          </cell>
        </row>
        <row r="6768">
          <cell r="A6768">
            <v>34549</v>
          </cell>
          <cell r="B6768" t="str">
            <v>ARGILA EXPANDIDA, GRANULOMETRIA 2215</v>
          </cell>
          <cell r="C6768" t="str">
            <v xml:space="preserve">M3    </v>
          </cell>
          <cell r="D6768">
            <v>196.5</v>
          </cell>
        </row>
        <row r="6769">
          <cell r="A6769">
            <v>6081</v>
          </cell>
          <cell r="B6769" t="str">
            <v>ARGILA OU BARRO PARA ATERRO/REATERRO (COM TRANSPORTE ATE 10 KM)</v>
          </cell>
          <cell r="C6769" t="str">
            <v xml:space="preserve">M3    </v>
          </cell>
          <cell r="D6769">
            <v>27.83</v>
          </cell>
        </row>
        <row r="6770">
          <cell r="A6770">
            <v>6077</v>
          </cell>
          <cell r="B6770" t="str">
            <v>ARGILA OU BARRO PARA ATERRO/REATERRO (RETIRADO NA JAZIDA, SEM TRANSPORTE)</v>
          </cell>
          <cell r="C6770" t="str">
            <v xml:space="preserve">M3    </v>
          </cell>
          <cell r="D6770">
            <v>16.04</v>
          </cell>
        </row>
        <row r="6771">
          <cell r="A6771">
            <v>6079</v>
          </cell>
          <cell r="B6771" t="str">
            <v>ARGILA, ARGILA VERMELHA OU ARGILA ARENOSA (RETIRADA NA JAZIDA, SEM TRANSPORTE)</v>
          </cell>
          <cell r="C6771" t="str">
            <v xml:space="preserve">M3    </v>
          </cell>
          <cell r="D6771">
            <v>9.17</v>
          </cell>
        </row>
        <row r="6772">
          <cell r="A6772">
            <v>1091</v>
          </cell>
          <cell r="B6772" t="str">
            <v>ARMACAO VERTICAL COM HASTE E CONTRA-PINO, EM CHAPA DE ACO GALVANIZADO 3/16", COM 1 ESTRIBO E 1 ISOLADOR</v>
          </cell>
          <cell r="C6772" t="str">
            <v xml:space="preserve">UN    </v>
          </cell>
          <cell r="D6772">
            <v>20.84</v>
          </cell>
        </row>
        <row r="6773">
          <cell r="A6773">
            <v>1094</v>
          </cell>
          <cell r="B6773" t="str">
            <v>ARMACAO VERTICAL COM HASTE E CONTRA-PINO, EM CHAPA DE ACO GALVANIZADO 3/16", COM 1 ESTRIBO, SEM ISOLADOR</v>
          </cell>
          <cell r="C6773" t="str">
            <v xml:space="preserve">UN    </v>
          </cell>
          <cell r="D6773">
            <v>14.57</v>
          </cell>
        </row>
        <row r="6774">
          <cell r="A6774">
            <v>1095</v>
          </cell>
          <cell r="B6774" t="str">
            <v>ARMACAO VERTICAL COM HASTE E CONTRA-PINO, EM CHAPA DE ACO GALVANIZADO 3/16", COM 2 ESTRIBOS, E 2 ISOLADORES</v>
          </cell>
          <cell r="C6774" t="str">
            <v xml:space="preserve">UN    </v>
          </cell>
          <cell r="D6774">
            <v>30.98</v>
          </cell>
        </row>
        <row r="6775">
          <cell r="A6775">
            <v>1092</v>
          </cell>
          <cell r="B6775" t="str">
            <v>ARMACAO VERTICAL COM HASTE E CONTRA-PINO, EM CHAPA DE ACO GALVANIZADO 3/16", COM 2 ESTRIBOS, SEM ISOLADOR</v>
          </cell>
          <cell r="C6775" t="str">
            <v xml:space="preserve">UN    </v>
          </cell>
          <cell r="D6775">
            <v>23.97</v>
          </cell>
        </row>
        <row r="6776">
          <cell r="A6776">
            <v>1093</v>
          </cell>
          <cell r="B6776" t="str">
            <v>ARMACAO VERTICAL COM HASTE E CONTRA-PINO, EM CHAPA DE ACO GALVANIZADO 3/16", COM 3 ESTRIBOS E 3 ISOLADORES</v>
          </cell>
          <cell r="C6776" t="str">
            <v xml:space="preserve">UN    </v>
          </cell>
          <cell r="D6776">
            <v>55.97</v>
          </cell>
        </row>
        <row r="6777">
          <cell r="A6777">
            <v>1090</v>
          </cell>
          <cell r="B6777" t="str">
            <v>ARMACAO VERTICAL COM HASTE E CONTRA-PINO, EM CHAPA DE ACO GALVANIZADO 3/16", COM 3 ESTRIBOS, SEM ISOLADOR</v>
          </cell>
          <cell r="C6777" t="str">
            <v xml:space="preserve">UN    </v>
          </cell>
          <cell r="D6777">
            <v>40.08</v>
          </cell>
        </row>
        <row r="6778">
          <cell r="A6778">
            <v>1096</v>
          </cell>
          <cell r="B6778" t="str">
            <v>ARMACAO VERTICAL COM HASTE E CONTRA-PINO, EM CHAPA DE ACO GALVANIZADO 3/16", COM 4 ESTRIBOS E 4 ISOLADORES</v>
          </cell>
          <cell r="C6778" t="str">
            <v xml:space="preserve">UN    </v>
          </cell>
          <cell r="D6778">
            <v>72.13</v>
          </cell>
        </row>
        <row r="6779">
          <cell r="A6779">
            <v>1097</v>
          </cell>
          <cell r="B6779" t="str">
            <v>ARMACAO VERTICAL COM HASTE E CONTRA-PINO, EM CHAPA DE ACO GALVANIZADO 3/16", COM 4 ESTRIBOS, SEM ISOLADOR</v>
          </cell>
          <cell r="C6779" t="str">
            <v xml:space="preserve">UN    </v>
          </cell>
          <cell r="D6779">
            <v>61.22</v>
          </cell>
        </row>
        <row r="6780">
          <cell r="A6780">
            <v>378</v>
          </cell>
          <cell r="B6780" t="str">
            <v>ARMADOR</v>
          </cell>
          <cell r="C6780" t="str">
            <v xml:space="preserve">H     </v>
          </cell>
          <cell r="D6780">
            <v>12.95</v>
          </cell>
        </row>
        <row r="6781">
          <cell r="A6781">
            <v>40911</v>
          </cell>
          <cell r="B6781" t="str">
            <v>ARMADOR (MENSALISTA)</v>
          </cell>
          <cell r="C6781" t="str">
            <v xml:space="preserve">MES   </v>
          </cell>
          <cell r="D6781">
            <v>2290.7399999999998</v>
          </cell>
        </row>
        <row r="6782">
          <cell r="A6782">
            <v>33939</v>
          </cell>
          <cell r="B6782" t="str">
            <v>ARQUITETO JUNIOR</v>
          </cell>
          <cell r="C6782" t="str">
            <v xml:space="preserve">H     </v>
          </cell>
          <cell r="D6782">
            <v>57.76</v>
          </cell>
        </row>
        <row r="6783">
          <cell r="A6783">
            <v>40815</v>
          </cell>
          <cell r="B6783" t="str">
            <v>ARQUITETO JUNIOR (MENSALISTA)</v>
          </cell>
          <cell r="C6783" t="str">
            <v xml:space="preserve">MES   </v>
          </cell>
          <cell r="D6783">
            <v>10216.09</v>
          </cell>
        </row>
        <row r="6784">
          <cell r="A6784">
            <v>34760</v>
          </cell>
          <cell r="B6784" t="str">
            <v>ARQUITETO PAISAGISTA</v>
          </cell>
          <cell r="C6784" t="str">
            <v xml:space="preserve">H     </v>
          </cell>
          <cell r="D6784">
            <v>54.53</v>
          </cell>
        </row>
        <row r="6785">
          <cell r="A6785">
            <v>40935</v>
          </cell>
          <cell r="B6785" t="str">
            <v>ARQUITETO PAISAGISTA (MENSALISTA)</v>
          </cell>
          <cell r="C6785" t="str">
            <v xml:space="preserve">MES   </v>
          </cell>
          <cell r="D6785">
            <v>9646.4699999999993</v>
          </cell>
        </row>
        <row r="6786">
          <cell r="A6786">
            <v>33952</v>
          </cell>
          <cell r="B6786" t="str">
            <v>ARQUITETO PLENO</v>
          </cell>
          <cell r="C6786" t="str">
            <v xml:space="preserve">H     </v>
          </cell>
          <cell r="D6786">
            <v>82.04</v>
          </cell>
        </row>
        <row r="6787">
          <cell r="A6787">
            <v>40816</v>
          </cell>
          <cell r="B6787" t="str">
            <v>ARQUITETO PLENO (MENSALISTA)</v>
          </cell>
          <cell r="C6787" t="str">
            <v xml:space="preserve">MES   </v>
          </cell>
          <cell r="D6787">
            <v>14511.11</v>
          </cell>
        </row>
        <row r="6788">
          <cell r="A6788">
            <v>33953</v>
          </cell>
          <cell r="B6788" t="str">
            <v>ARQUITETO SENIOR</v>
          </cell>
          <cell r="C6788" t="str">
            <v xml:space="preserve">H     </v>
          </cell>
          <cell r="D6788">
            <v>108.47</v>
          </cell>
        </row>
        <row r="6789">
          <cell r="A6789">
            <v>40817</v>
          </cell>
          <cell r="B6789" t="str">
            <v>ARQUITETO SENIOR (MENSALISTA)</v>
          </cell>
          <cell r="C6789" t="str">
            <v xml:space="preserve">MES   </v>
          </cell>
          <cell r="D6789">
            <v>19184.990000000002</v>
          </cell>
        </row>
        <row r="6790">
          <cell r="A6790">
            <v>13348</v>
          </cell>
          <cell r="B6790" t="str">
            <v>ARRUELA  EM ACO GALVANIZADO, DIAMETRO EXTERNO = 35MM, ESPESSURA = 3MM, DIAMETRO DO FURO= 18MM</v>
          </cell>
          <cell r="C6790" t="str">
            <v xml:space="preserve">UN    </v>
          </cell>
          <cell r="D6790">
            <v>0.53</v>
          </cell>
        </row>
        <row r="6791">
          <cell r="A6791">
            <v>39211</v>
          </cell>
          <cell r="B6791" t="str">
            <v>ARRUELA EM ALUMINIO, COM ROSCA, DE  1 1/4", PARA ELETRODUTO</v>
          </cell>
          <cell r="C6791" t="str">
            <v xml:space="preserve">UN    </v>
          </cell>
          <cell r="D6791">
            <v>0.85</v>
          </cell>
        </row>
        <row r="6792">
          <cell r="A6792">
            <v>39212</v>
          </cell>
          <cell r="B6792" t="str">
            <v>ARRUELA EM ALUMINIO, COM ROSCA, DE 1 1/2", PARA ELETRODUTO</v>
          </cell>
          <cell r="C6792" t="str">
            <v xml:space="preserve">UN    </v>
          </cell>
          <cell r="D6792">
            <v>0.95</v>
          </cell>
        </row>
        <row r="6793">
          <cell r="A6793">
            <v>39208</v>
          </cell>
          <cell r="B6793" t="str">
            <v>ARRUELA EM ALUMINIO, COM ROSCA, DE 1/2", PARA ELETRODUTO</v>
          </cell>
          <cell r="C6793" t="str">
            <v xml:space="preserve">UN    </v>
          </cell>
          <cell r="D6793">
            <v>0.26</v>
          </cell>
        </row>
        <row r="6794">
          <cell r="A6794">
            <v>39210</v>
          </cell>
          <cell r="B6794" t="str">
            <v>ARRUELA EM ALUMINIO, COM ROSCA, DE 1", PARA ELETRODUTO</v>
          </cell>
          <cell r="C6794" t="str">
            <v xml:space="preserve">UN    </v>
          </cell>
          <cell r="D6794">
            <v>0.47</v>
          </cell>
        </row>
        <row r="6795">
          <cell r="A6795">
            <v>39214</v>
          </cell>
          <cell r="B6795" t="str">
            <v>ARRUELA EM ALUMINIO, COM ROSCA, DE 2 1/2", PARA ELETRODUTO</v>
          </cell>
          <cell r="C6795" t="str">
            <v xml:space="preserve">UN    </v>
          </cell>
          <cell r="D6795">
            <v>1.76</v>
          </cell>
        </row>
        <row r="6796">
          <cell r="A6796">
            <v>39213</v>
          </cell>
          <cell r="B6796" t="str">
            <v>ARRUELA EM ALUMINIO, COM ROSCA, DE 2", PARA ELETRODUTO</v>
          </cell>
          <cell r="C6796" t="str">
            <v xml:space="preserve">UN    </v>
          </cell>
          <cell r="D6796">
            <v>1.24</v>
          </cell>
        </row>
        <row r="6797">
          <cell r="A6797">
            <v>39209</v>
          </cell>
          <cell r="B6797" t="str">
            <v>ARRUELA EM ALUMINIO, COM ROSCA, DE 3/4", PARA ELETRODUTO</v>
          </cell>
          <cell r="C6797" t="str">
            <v xml:space="preserve">UN    </v>
          </cell>
          <cell r="D6797">
            <v>0.31</v>
          </cell>
        </row>
        <row r="6798">
          <cell r="A6798">
            <v>39207</v>
          </cell>
          <cell r="B6798" t="str">
            <v>ARRUELA EM ALUMINIO, COM ROSCA, DE 3/8", PARA ELETRODUTO</v>
          </cell>
          <cell r="C6798" t="str">
            <v xml:space="preserve">UN    </v>
          </cell>
          <cell r="D6798">
            <v>0.47</v>
          </cell>
        </row>
        <row r="6799">
          <cell r="A6799">
            <v>39215</v>
          </cell>
          <cell r="B6799" t="str">
            <v>ARRUELA EM ALUMINIO, COM ROSCA, DE 3", PARA ELETRODUTO</v>
          </cell>
          <cell r="C6799" t="str">
            <v xml:space="preserve">UN    </v>
          </cell>
          <cell r="D6799">
            <v>3.21</v>
          </cell>
        </row>
        <row r="6800">
          <cell r="A6800">
            <v>39216</v>
          </cell>
          <cell r="B6800" t="str">
            <v>ARRUELA EM ALUMINIO, COM ROSCA, DE 4", PARA ELETRODUTO</v>
          </cell>
          <cell r="C6800" t="str">
            <v xml:space="preserve">UN    </v>
          </cell>
          <cell r="D6800">
            <v>4.4800000000000004</v>
          </cell>
        </row>
        <row r="6801">
          <cell r="A6801">
            <v>379</v>
          </cell>
          <cell r="B6801" t="str">
            <v>ARRUELA QUADRADA EM ACO GALVANIZADO, DIMENSAO = 38 MM, ESPESSURA = 3MM, DIAMETRO DO FURO= 18 MM</v>
          </cell>
          <cell r="C6801" t="str">
            <v xml:space="preserve">UN    </v>
          </cell>
          <cell r="D6801">
            <v>0.46</v>
          </cell>
        </row>
        <row r="6802">
          <cell r="A6802">
            <v>11267</v>
          </cell>
          <cell r="B6802" t="str">
            <v>ARRUELA REDONDA DE LATAO, DIAMETRO EXTERNO = 34 MM, ESPESSURA = 2,5 MM, DIAMETRO DO FURO = 17 MM</v>
          </cell>
          <cell r="C6802" t="str">
            <v xml:space="preserve">UN    </v>
          </cell>
          <cell r="D6802">
            <v>4.63</v>
          </cell>
        </row>
        <row r="6803">
          <cell r="A6803">
            <v>41901</v>
          </cell>
          <cell r="B6803" t="str">
            <v>ASFALTO DILUIDO DE PETROLEO CM-30 (COLETADO CAIXA NA ANP ACRESCIDO DE ICMS)</v>
          </cell>
          <cell r="C6803" t="str">
            <v xml:space="preserve">KG    </v>
          </cell>
          <cell r="D6803">
            <v>5.71</v>
          </cell>
        </row>
        <row r="6804">
          <cell r="A6804">
            <v>510</v>
          </cell>
          <cell r="B6804" t="str">
            <v>ASFALTO MODIFICADO TIPO I - NBR 9910 (ASFALTO OXIDADO PARA IMPERMEABILIZACAO, COEFICIENTE DE PENETRACAO 25-40)</v>
          </cell>
          <cell r="C6804" t="str">
            <v xml:space="preserve">KG    </v>
          </cell>
          <cell r="D6804">
            <v>8.49</v>
          </cell>
        </row>
        <row r="6805">
          <cell r="A6805">
            <v>516</v>
          </cell>
          <cell r="B6805" t="str">
            <v>ASFALTO MODIFICADO TIPO II - NBR 9910 (ASFALTO OXIDADO PARA IMPERMEABILIZACAO, COEFICIENTE DE PENETRACAO 20-35)</v>
          </cell>
          <cell r="C6805" t="str">
            <v xml:space="preserve">KG    </v>
          </cell>
          <cell r="D6805">
            <v>9.0500000000000007</v>
          </cell>
        </row>
        <row r="6806">
          <cell r="A6806">
            <v>509</v>
          </cell>
          <cell r="B6806" t="str">
            <v>ASFALTO MODIFICADO TIPO III - NBR 9910 (ASFALTO OXIDADO PARA IMPERMEABILIZACAO, COEFICIENTE DE PENETRACAO 15-25)</v>
          </cell>
          <cell r="C6806" t="str">
            <v xml:space="preserve">KG    </v>
          </cell>
          <cell r="D6806">
            <v>9.24</v>
          </cell>
        </row>
        <row r="6807">
          <cell r="A6807">
            <v>40331</v>
          </cell>
          <cell r="B6807" t="str">
            <v>ASSENTADOR DE MANILHAS</v>
          </cell>
          <cell r="C6807" t="str">
            <v xml:space="preserve">H     </v>
          </cell>
          <cell r="D6807">
            <v>10.86</v>
          </cell>
        </row>
        <row r="6808">
          <cell r="A6808">
            <v>40930</v>
          </cell>
          <cell r="B6808" t="str">
            <v>ASSENTADOR DE MANILHAS (MENSALISTA)</v>
          </cell>
          <cell r="C6808" t="str">
            <v xml:space="preserve">MES   </v>
          </cell>
          <cell r="D6808">
            <v>1923.7</v>
          </cell>
        </row>
        <row r="6809">
          <cell r="A6809">
            <v>11761</v>
          </cell>
          <cell r="B6809" t="str">
            <v>ASSENTO  VASO SANITARIO INFANTIL EM PLASTICO BRANCO</v>
          </cell>
          <cell r="C6809" t="str">
            <v xml:space="preserve">UN    </v>
          </cell>
          <cell r="D6809">
            <v>54.73</v>
          </cell>
        </row>
        <row r="6810">
          <cell r="A6810">
            <v>377</v>
          </cell>
          <cell r="B6810" t="str">
            <v>ASSENTO SANITARIO DE PLASTICO, TIPO CONVENCIONAL</v>
          </cell>
          <cell r="C6810" t="str">
            <v xml:space="preserve">UN    </v>
          </cell>
          <cell r="D6810">
            <v>25.72</v>
          </cell>
        </row>
        <row r="6811">
          <cell r="A6811">
            <v>7588</v>
          </cell>
          <cell r="B6811" t="str">
            <v>AUTOMATICO DE BOIA SUPERIOR / INFERIOR, *15* A / 250 V</v>
          </cell>
          <cell r="C6811" t="str">
            <v xml:space="preserve">UN    </v>
          </cell>
          <cell r="D6811">
            <v>31.09</v>
          </cell>
        </row>
        <row r="6812">
          <cell r="A6812">
            <v>34392</v>
          </cell>
          <cell r="B6812" t="str">
            <v>AUXILIAR  DE ALMOXARIFE</v>
          </cell>
          <cell r="C6812" t="str">
            <v xml:space="preserve">H     </v>
          </cell>
          <cell r="D6812">
            <v>9.91</v>
          </cell>
        </row>
        <row r="6813">
          <cell r="A6813">
            <v>40908</v>
          </cell>
          <cell r="B6813" t="str">
            <v>AUXILIAR DE ALMOXARIFE (MENSALISTA)</v>
          </cell>
          <cell r="C6813" t="str">
            <v xml:space="preserve">MES   </v>
          </cell>
          <cell r="D6813">
            <v>1755.27</v>
          </cell>
        </row>
        <row r="6814">
          <cell r="A6814">
            <v>34551</v>
          </cell>
          <cell r="B6814" t="str">
            <v>AUXILIAR DE AZULEJISTA</v>
          </cell>
          <cell r="C6814" t="str">
            <v xml:space="preserve">H     </v>
          </cell>
          <cell r="D6814">
            <v>9.43</v>
          </cell>
        </row>
        <row r="6815">
          <cell r="A6815">
            <v>41078</v>
          </cell>
          <cell r="B6815" t="str">
            <v>AUXILIAR DE AZULEJISTA (MENSALISTA)</v>
          </cell>
          <cell r="C6815" t="str">
            <v xml:space="preserve">MES   </v>
          </cell>
          <cell r="D6815">
            <v>1669.84</v>
          </cell>
        </row>
        <row r="6816">
          <cell r="A6816">
            <v>246</v>
          </cell>
          <cell r="B6816" t="str">
            <v>AUXILIAR DE ENCANADOR OU BOMBEIRO HIDRAULICO</v>
          </cell>
          <cell r="C6816" t="str">
            <v xml:space="preserve">H     </v>
          </cell>
          <cell r="D6816">
            <v>9.48</v>
          </cell>
        </row>
        <row r="6817">
          <cell r="A6817">
            <v>40927</v>
          </cell>
          <cell r="B6817" t="str">
            <v>AUXILIAR DE ENCANADOR OU BOMBEIRO HIDRAULICO (MENSALISTA)</v>
          </cell>
          <cell r="C6817" t="str">
            <v xml:space="preserve">MES   </v>
          </cell>
          <cell r="D6817">
            <v>1680.18</v>
          </cell>
        </row>
        <row r="6818">
          <cell r="A6818">
            <v>2350</v>
          </cell>
          <cell r="B6818" t="str">
            <v>AUXILIAR DE ESCRITORIO</v>
          </cell>
          <cell r="C6818" t="str">
            <v xml:space="preserve">H     </v>
          </cell>
          <cell r="D6818">
            <v>10.43</v>
          </cell>
        </row>
        <row r="6819">
          <cell r="A6819">
            <v>40812</v>
          </cell>
          <cell r="B6819" t="str">
            <v>AUXILIAR DE ESCRITORIO (MENSALISTA)</v>
          </cell>
          <cell r="C6819" t="str">
            <v xml:space="preserve">MES   </v>
          </cell>
          <cell r="D6819">
            <v>1846.95</v>
          </cell>
        </row>
        <row r="6820">
          <cell r="A6820">
            <v>245</v>
          </cell>
          <cell r="B6820" t="str">
            <v>AUXILIAR DE LABORATORISTA DE SOLOS E CONCRETO</v>
          </cell>
          <cell r="C6820" t="str">
            <v xml:space="preserve">H     </v>
          </cell>
          <cell r="D6820">
            <v>17.760000000000002</v>
          </cell>
        </row>
        <row r="6821">
          <cell r="A6821">
            <v>41090</v>
          </cell>
          <cell r="B6821" t="str">
            <v>AUXILIAR DE LABORATORISTA DE SOLOS E DE CONCRETO (MENSALISTA)</v>
          </cell>
          <cell r="C6821" t="str">
            <v xml:space="preserve">MES   </v>
          </cell>
          <cell r="D6821">
            <v>3143.08</v>
          </cell>
        </row>
        <row r="6822">
          <cell r="A6822">
            <v>251</v>
          </cell>
          <cell r="B6822" t="str">
            <v>AUXILIAR DE MECANICO</v>
          </cell>
          <cell r="C6822" t="str">
            <v xml:space="preserve">H     </v>
          </cell>
          <cell r="D6822">
            <v>8.1</v>
          </cell>
        </row>
        <row r="6823">
          <cell r="A6823">
            <v>40975</v>
          </cell>
          <cell r="B6823" t="str">
            <v>AUXILIAR DE MECANICO (MENSALISTA)</v>
          </cell>
          <cell r="C6823" t="str">
            <v xml:space="preserve">MES   </v>
          </cell>
          <cell r="D6823">
            <v>1436.02</v>
          </cell>
        </row>
        <row r="6824">
          <cell r="A6824">
            <v>6127</v>
          </cell>
          <cell r="B6824" t="str">
            <v>AUXILIAR DE PEDREIRO</v>
          </cell>
          <cell r="C6824" t="str">
            <v xml:space="preserve">H     </v>
          </cell>
          <cell r="D6824">
            <v>9.61</v>
          </cell>
        </row>
        <row r="6825">
          <cell r="A6825">
            <v>41072</v>
          </cell>
          <cell r="B6825" t="str">
            <v>AUXILIAR DE PEDREIRO (MENSALISTA)</v>
          </cell>
          <cell r="C6825" t="str">
            <v xml:space="preserve">MES   </v>
          </cell>
          <cell r="D6825">
            <v>1702.09</v>
          </cell>
        </row>
        <row r="6826">
          <cell r="A6826">
            <v>6121</v>
          </cell>
          <cell r="B6826" t="str">
            <v>AUXILIAR DE SERVICOS GERAIS</v>
          </cell>
          <cell r="C6826" t="str">
            <v xml:space="preserve">H     </v>
          </cell>
          <cell r="D6826">
            <v>10.36</v>
          </cell>
        </row>
        <row r="6827">
          <cell r="A6827">
            <v>41071</v>
          </cell>
          <cell r="B6827" t="str">
            <v>AUXILIAR DE SERVICOS GERAIS (MENSALISTA)</v>
          </cell>
          <cell r="C6827" t="str">
            <v xml:space="preserve">MES   </v>
          </cell>
          <cell r="D6827">
            <v>1834.56</v>
          </cell>
        </row>
        <row r="6828">
          <cell r="A6828">
            <v>244</v>
          </cell>
          <cell r="B6828" t="str">
            <v>AUXILIAR DE TOPOGRAFO</v>
          </cell>
          <cell r="C6828" t="str">
            <v xml:space="preserve">H     </v>
          </cell>
          <cell r="D6828">
            <v>5.0999999999999996</v>
          </cell>
        </row>
        <row r="6829">
          <cell r="A6829">
            <v>41093</v>
          </cell>
          <cell r="B6829" t="str">
            <v>AUXILIAR DE TOPOGRAFO (MENSALISTA)</v>
          </cell>
          <cell r="C6829" t="str">
            <v xml:space="preserve">MES   </v>
          </cell>
          <cell r="D6829">
            <v>948.48</v>
          </cell>
        </row>
        <row r="6830">
          <cell r="A6830">
            <v>532</v>
          </cell>
          <cell r="B6830" t="str">
            <v>AUXILIAR TECNICO / ASSISTENTE DE ENGENHARIA</v>
          </cell>
          <cell r="C6830" t="str">
            <v xml:space="preserve">H     </v>
          </cell>
          <cell r="D6830">
            <v>20.239999999999998</v>
          </cell>
        </row>
        <row r="6831">
          <cell r="A6831">
            <v>40931</v>
          </cell>
          <cell r="B6831" t="str">
            <v>AUXILIAR TECNICO / ASSISTENTE DE ENGENHARIA (MENSALISTA)</v>
          </cell>
          <cell r="C6831" t="str">
            <v xml:space="preserve">MES   </v>
          </cell>
          <cell r="D6831">
            <v>3580.68</v>
          </cell>
        </row>
        <row r="6832">
          <cell r="A6832">
            <v>36150</v>
          </cell>
          <cell r="B6832" t="str">
            <v>AVENTAL DE SEGURANCA DE RASPA DE COURO 1,00 X 0,60 M</v>
          </cell>
          <cell r="C6832" t="str">
            <v xml:space="preserve">UN    </v>
          </cell>
          <cell r="D6832">
            <v>33.409999999999997</v>
          </cell>
        </row>
        <row r="6833">
          <cell r="A6833">
            <v>41069</v>
          </cell>
          <cell r="B6833" t="str">
            <v>AZULEJISTA OU LADRILHEIRO (MENSALISTA)</v>
          </cell>
          <cell r="C6833" t="str">
            <v xml:space="preserve">MES   </v>
          </cell>
          <cell r="D6833">
            <v>2290.7399999999998</v>
          </cell>
        </row>
        <row r="6834">
          <cell r="A6834">
            <v>4760</v>
          </cell>
          <cell r="B6834" t="str">
            <v>AZULEJISTA OU LADRILHISTA</v>
          </cell>
          <cell r="C6834" t="str">
            <v xml:space="preserve">H     </v>
          </cell>
          <cell r="D6834">
            <v>12.95</v>
          </cell>
        </row>
        <row r="6835">
          <cell r="A6835">
            <v>10422</v>
          </cell>
          <cell r="B6835" t="str">
            <v>BACIA SANITARIA (VASO) COM CAIXA ACOPLADA, DE LOUCA BRANCA</v>
          </cell>
          <cell r="C6835" t="str">
            <v xml:space="preserve">UN    </v>
          </cell>
          <cell r="D6835">
            <v>287.43</v>
          </cell>
        </row>
        <row r="6836">
          <cell r="A6836">
            <v>10420</v>
          </cell>
          <cell r="B6836" t="str">
            <v>BACIA SANITARIA (VASO) CONVENCIONAL DE LOUCA BRANCA</v>
          </cell>
          <cell r="C6836" t="str">
            <v xml:space="preserve">UN    </v>
          </cell>
          <cell r="D6836">
            <v>107.8</v>
          </cell>
        </row>
        <row r="6837">
          <cell r="A6837">
            <v>10421</v>
          </cell>
          <cell r="B6837" t="str">
            <v>BACIA SANITARIA (VASO) CONVENCIONAL DE LOUCA COR</v>
          </cell>
          <cell r="C6837" t="str">
            <v xml:space="preserve">UN    </v>
          </cell>
          <cell r="D6837">
            <v>144.27000000000001</v>
          </cell>
        </row>
        <row r="6838">
          <cell r="A6838">
            <v>36520</v>
          </cell>
          <cell r="B6838" t="str">
            <v>BACIA SANITARIA (VASO) CONVENCIONAL PARA PCD SEM FURO FRONTAL, DE LOUCA BRANCA, SEM ASSENTO</v>
          </cell>
          <cell r="C6838" t="str">
            <v xml:space="preserve">UN    </v>
          </cell>
          <cell r="D6838">
            <v>537.07000000000005</v>
          </cell>
        </row>
        <row r="6839">
          <cell r="A6839">
            <v>11784</v>
          </cell>
          <cell r="B6839" t="str">
            <v>BACIA SANITARIA TURCA DE LOUCA BRANCA</v>
          </cell>
          <cell r="C6839" t="str">
            <v xml:space="preserve">UN    </v>
          </cell>
          <cell r="D6839">
            <v>403.37</v>
          </cell>
        </row>
        <row r="6840">
          <cell r="A6840">
            <v>10</v>
          </cell>
          <cell r="B6840" t="str">
            <v>BALDE PLASTICO CAPACIDADE *10* L</v>
          </cell>
          <cell r="C6840" t="str">
            <v xml:space="preserve">UN    </v>
          </cell>
          <cell r="D6840">
            <v>9.0500000000000007</v>
          </cell>
        </row>
        <row r="6841">
          <cell r="A6841">
            <v>4815</v>
          </cell>
          <cell r="B6841" t="str">
            <v>BALDE VERMELHO PARA SINALIZACAO DE VIAS</v>
          </cell>
          <cell r="C6841" t="str">
            <v xml:space="preserve">UN    </v>
          </cell>
          <cell r="D6841">
            <v>4.72</v>
          </cell>
        </row>
        <row r="6842">
          <cell r="A6842">
            <v>541</v>
          </cell>
          <cell r="B6842" t="str">
            <v>BANCADA DE MARMORE SINTETICO COM UMA CUBA, 120 X *60* CM</v>
          </cell>
          <cell r="C6842" t="str">
            <v xml:space="preserve">UN    </v>
          </cell>
          <cell r="D6842">
            <v>124.21</v>
          </cell>
        </row>
        <row r="6843">
          <cell r="A6843">
            <v>542</v>
          </cell>
          <cell r="B6843" t="str">
            <v>BANCADA DE MARMORE SINTETICO COM UMA CUBA, 150 X *60* CM</v>
          </cell>
          <cell r="C6843" t="str">
            <v xml:space="preserve">UN    </v>
          </cell>
          <cell r="D6843">
            <v>155.69</v>
          </cell>
        </row>
        <row r="6844">
          <cell r="A6844">
            <v>540</v>
          </cell>
          <cell r="B6844" t="str">
            <v>BANCADA DE MARMORE SINTETICO COM UMA CUBA, 200 X *60* CM</v>
          </cell>
          <cell r="C6844" t="str">
            <v xml:space="preserve">UN    </v>
          </cell>
          <cell r="D6844">
            <v>350.86</v>
          </cell>
        </row>
        <row r="6845">
          <cell r="A6845">
            <v>38364</v>
          </cell>
          <cell r="B6845" t="str">
            <v>BANCADA/ BANCA EM GRANITO, POLIDO, TIPO ANDORINHA/ QUARTZ/ CASTELO/ CORUMBA OU OUTROS EQUIVALENTES DA REGIAO, COM CUBA INOX, FORMATO *120 X 60* CM, E=  *2* CM</v>
          </cell>
          <cell r="C6845" t="str">
            <v xml:space="preserve">UN    </v>
          </cell>
          <cell r="D6845">
            <v>587</v>
          </cell>
        </row>
        <row r="6846">
          <cell r="A6846">
            <v>11692</v>
          </cell>
          <cell r="B6846" t="str">
            <v>BANCADA/ BANCA EM MARMORE, POLIDO, BRANCO COMUM, E=  *3* CM</v>
          </cell>
          <cell r="C6846" t="str">
            <v xml:space="preserve">M2    </v>
          </cell>
          <cell r="D6846">
            <v>324.76</v>
          </cell>
        </row>
        <row r="6847">
          <cell r="A6847">
            <v>1746</v>
          </cell>
          <cell r="B6847" t="str">
            <v>BANCADA/BANCA/PIA DE ACO INOXIDAVEL (AISI 430) COM 1 CUBA CENTRAL, COM VALVULA, ESCORREDOR DUPLO, DE *0,55 X 1,20* M</v>
          </cell>
          <cell r="C6847" t="str">
            <v xml:space="preserve">UN    </v>
          </cell>
          <cell r="D6847">
            <v>174.72</v>
          </cell>
        </row>
        <row r="6848">
          <cell r="A6848">
            <v>1748</v>
          </cell>
          <cell r="B6848" t="str">
            <v>BANCADA/BANCA/PIA DE ACO INOXIDAVEL (AISI 430) COM 1 CUBA CENTRAL, COM VALVULA, ESCORREDOR DUPLO, DE *0,55 X 1,40* M</v>
          </cell>
          <cell r="C6848" t="str">
            <v xml:space="preserve">UN    </v>
          </cell>
          <cell r="D6848">
            <v>232.33</v>
          </cell>
        </row>
        <row r="6849">
          <cell r="A6849">
            <v>1749</v>
          </cell>
          <cell r="B6849" t="str">
            <v>BANCADA/BANCA/PIA DE ACO INOXIDAVEL (AISI 430) COM 1 CUBA CENTRAL, COM VALVULA, ESCORREDOR DUPLO, DE *0,55 X 1,80* M</v>
          </cell>
          <cell r="C6849" t="str">
            <v xml:space="preserve">UN    </v>
          </cell>
          <cell r="D6849">
            <v>336.61</v>
          </cell>
        </row>
        <row r="6850">
          <cell r="A6850">
            <v>37412</v>
          </cell>
          <cell r="B6850" t="str">
            <v>BANCADA/BANCA/PIA DE ACO INOXIDAVEL (AISI 430) COM 1 CUBA CENTRAL, COM VALVULA, LISA (SEM ESCORREDOR), DE *0,55 X 1,20* M</v>
          </cell>
          <cell r="C6850" t="str">
            <v xml:space="preserve">UN    </v>
          </cell>
          <cell r="D6850">
            <v>170.79</v>
          </cell>
        </row>
        <row r="6851">
          <cell r="A6851">
            <v>1745</v>
          </cell>
          <cell r="B6851" t="str">
            <v>BANCADA/BANCA/PIA DE ACO INOXIDAVEL (AISI 430) COM 1 CUBA CENTRAL, SEM VALVULA, ESCORREDOR DUPLO, DE *0,55 X 1,60* M</v>
          </cell>
          <cell r="C6851" t="str">
            <v xml:space="preserve">UN    </v>
          </cell>
          <cell r="D6851">
            <v>203.09</v>
          </cell>
        </row>
        <row r="6852">
          <cell r="A6852">
            <v>1750</v>
          </cell>
          <cell r="B6852" t="str">
            <v>BANCADA/BANCA/PIA DE ACO INOXIDAVEL (AISI 430) COM 2 CUBAS, COM VALVULAS, ESCORREDOR DUPLO, DE *0,55 X 2,00* M</v>
          </cell>
          <cell r="C6852" t="str">
            <v xml:space="preserve">UN    </v>
          </cell>
          <cell r="D6852">
            <v>474.59</v>
          </cell>
        </row>
        <row r="6853">
          <cell r="A6853">
            <v>11687</v>
          </cell>
          <cell r="B6853" t="str">
            <v>BANCADA/TAMPO ACO INOX (AISI 304), LARGURA 60 CM, COM RODABANCA (NAO INCLUI PES DE APOIO)</v>
          </cell>
          <cell r="C6853" t="str">
            <v xml:space="preserve">M     </v>
          </cell>
          <cell r="D6853">
            <v>756.17</v>
          </cell>
        </row>
        <row r="6854">
          <cell r="A6854">
            <v>11689</v>
          </cell>
          <cell r="B6854" t="str">
            <v>BANCADA/TAMPO ACO INOX (AISI 304), LARGURA 70 CM, COM RODABANCA (NAO INCLUI PES DE APOIO)</v>
          </cell>
          <cell r="C6854" t="str">
            <v xml:space="preserve">M     </v>
          </cell>
          <cell r="D6854">
            <v>947.43</v>
          </cell>
        </row>
        <row r="6855">
          <cell r="A6855">
            <v>11693</v>
          </cell>
          <cell r="B6855" t="str">
            <v>BANCADA/TAMPO LISO (SEM CUBA) EM MARMORE SINTETICO</v>
          </cell>
          <cell r="C6855" t="str">
            <v xml:space="preserve">M2    </v>
          </cell>
          <cell r="D6855">
            <v>137.72</v>
          </cell>
        </row>
        <row r="6856">
          <cell r="A6856">
            <v>36215</v>
          </cell>
          <cell r="B6856" t="str">
            <v>BANCO ARTICULADO PARA BANHO, EM ACO INOX POLIDO, 70* CM X 45* CM</v>
          </cell>
          <cell r="C6856" t="str">
            <v xml:space="preserve">UN    </v>
          </cell>
          <cell r="D6856">
            <v>989.46</v>
          </cell>
        </row>
        <row r="6857">
          <cell r="A6857">
            <v>42439</v>
          </cell>
          <cell r="B6857" t="str">
            <v>BANCO COM ENCOSTO, 1,60M* DE COMPRIMENTO, EM TUBO DE ACO CARBONO E PINTURA NO PROCESSO ELETROSTATICO - PARA ACADEMIA AO AR LIVRE / ACADEMIA DA TERCEIRA IDADE - ATI</v>
          </cell>
          <cell r="C6857" t="str">
            <v xml:space="preserve">UN    </v>
          </cell>
          <cell r="D6857">
            <v>686.09</v>
          </cell>
        </row>
        <row r="6858">
          <cell r="A6858">
            <v>38381</v>
          </cell>
          <cell r="B6858" t="str">
            <v>BANDEJA DE PINTURA PARA ROLO 23 CM</v>
          </cell>
          <cell r="C6858" t="str">
            <v xml:space="preserve">UN    </v>
          </cell>
          <cell r="D6858">
            <v>7.84</v>
          </cell>
        </row>
        <row r="6859">
          <cell r="A6859">
            <v>39621</v>
          </cell>
          <cell r="B6859" t="str">
            <v>BARRA ANTIPANICO DUPLA, CEGA LADO OPOSTO, COR CINZA</v>
          </cell>
          <cell r="C6859" t="str">
            <v xml:space="preserve">PAR   </v>
          </cell>
          <cell r="D6859">
            <v>1290.18</v>
          </cell>
        </row>
        <row r="6860">
          <cell r="A6860">
            <v>39624</v>
          </cell>
          <cell r="B6860" t="str">
            <v>BARRA ANTIPANICO DUPLA, PARA PORTA DE VIDRO, COR CINZA</v>
          </cell>
          <cell r="C6860" t="str">
            <v xml:space="preserve">PAR   </v>
          </cell>
          <cell r="D6860">
            <v>1305.58</v>
          </cell>
        </row>
        <row r="6861">
          <cell r="A6861">
            <v>39615</v>
          </cell>
          <cell r="B6861" t="str">
            <v>BARRA ANTIPANICO SIMPLES, CEGA LADO OPOSTO, COR CINZA</v>
          </cell>
          <cell r="C6861" t="str">
            <v xml:space="preserve">UN    </v>
          </cell>
          <cell r="D6861">
            <v>450.11</v>
          </cell>
        </row>
        <row r="6862">
          <cell r="A6862">
            <v>39620</v>
          </cell>
          <cell r="B6862" t="str">
            <v>BARRA ANTIPANICO SIMPLES, COM FECHADURA LADO OPOSTO, COR CINZA</v>
          </cell>
          <cell r="C6862" t="str">
            <v xml:space="preserve">UN    </v>
          </cell>
          <cell r="D6862">
            <v>688.09</v>
          </cell>
        </row>
        <row r="6863">
          <cell r="A6863">
            <v>39623</v>
          </cell>
          <cell r="B6863" t="str">
            <v>BARRA ANTIPANICO SIMPLES, PARA PORTA DE VIDRO, COR CINZA</v>
          </cell>
          <cell r="C6863" t="str">
            <v xml:space="preserve">UN    </v>
          </cell>
          <cell r="D6863">
            <v>666.3</v>
          </cell>
        </row>
        <row r="6864">
          <cell r="A6864">
            <v>36207</v>
          </cell>
          <cell r="B6864" t="str">
            <v>BARRA DE APOIO EM "L", EM ACO INOX POLIDO 70 X 70 CM, DIAMETRO MINIMO 3 CM</v>
          </cell>
          <cell r="C6864" t="str">
            <v xml:space="preserve">UN    </v>
          </cell>
          <cell r="D6864">
            <v>438.26</v>
          </cell>
        </row>
        <row r="6865">
          <cell r="A6865">
            <v>36209</v>
          </cell>
          <cell r="B6865" t="str">
            <v>BARRA DE APOIO EM "L", EM ACO INOX POLIDO 80 X 80 CM, DIAMETRO MINIMO 3 CM</v>
          </cell>
          <cell r="C6865" t="str">
            <v xml:space="preserve">UN    </v>
          </cell>
          <cell r="D6865">
            <v>502.97</v>
          </cell>
        </row>
        <row r="6866">
          <cell r="A6866">
            <v>36210</v>
          </cell>
          <cell r="B6866" t="str">
            <v>BARRA DE APOIO LATERAL ARTICULADA, COM TRAVA, EM ACO INOX POLIDO, 70 CM, DIAMETRO MINIMO 3 CM</v>
          </cell>
          <cell r="C6866" t="str">
            <v xml:space="preserve">UN    </v>
          </cell>
          <cell r="D6866">
            <v>544.20000000000005</v>
          </cell>
        </row>
        <row r="6867">
          <cell r="A6867">
            <v>36204</v>
          </cell>
          <cell r="B6867" t="str">
            <v>BARRA DE APOIO RETA, EM ACO INOX POLIDO, COMPRIMENTO 60CM, DIAMETRO MINIMO 3 CM</v>
          </cell>
          <cell r="C6867" t="str">
            <v xml:space="preserve">UN    </v>
          </cell>
          <cell r="D6867">
            <v>192.95</v>
          </cell>
        </row>
        <row r="6868">
          <cell r="A6868">
            <v>36205</v>
          </cell>
          <cell r="B6868" t="str">
            <v>BARRA DE APOIO RETA, EM ACO INOX POLIDO, COMPRIMENTO 70CM, DIAMETRO MINIMO 3 CM</v>
          </cell>
          <cell r="C6868" t="str">
            <v xml:space="preserve">UN    </v>
          </cell>
          <cell r="D6868">
            <v>214.29</v>
          </cell>
        </row>
        <row r="6869">
          <cell r="A6869">
            <v>36081</v>
          </cell>
          <cell r="B6869" t="str">
            <v>BARRA DE APOIO RETA, EM ACO INOX POLIDO, COMPRIMENTO 80CM, DIAMETRO MINIMO 3 CM</v>
          </cell>
          <cell r="C6869" t="str">
            <v xml:space="preserve">UN    </v>
          </cell>
          <cell r="D6869">
            <v>228.49</v>
          </cell>
        </row>
        <row r="6870">
          <cell r="A6870">
            <v>36206</v>
          </cell>
          <cell r="B6870" t="str">
            <v>BARRA DE APOIO RETA, EM ACO INOX POLIDO, COMPRIMENTO 90 CM, DIAMETRO MINIMO 3 CM</v>
          </cell>
          <cell r="C6870" t="str">
            <v xml:space="preserve">UN    </v>
          </cell>
          <cell r="D6870">
            <v>239.38</v>
          </cell>
        </row>
        <row r="6871">
          <cell r="A6871">
            <v>36218</v>
          </cell>
          <cell r="B6871" t="str">
            <v>BARRA DE APOIO RETA, EM ALUMINIO, COMPRIMENTO 60CM, DIAMETRO MINIMO 3 CM</v>
          </cell>
          <cell r="C6871" t="str">
            <v xml:space="preserve">UN    </v>
          </cell>
          <cell r="D6871">
            <v>83.19</v>
          </cell>
        </row>
        <row r="6872">
          <cell r="A6872">
            <v>36220</v>
          </cell>
          <cell r="B6872" t="str">
            <v>BARRA DE APOIO RETA, EM ALUMINIO, COMPRIMENTO 70CM, DIAMETRO MINIMO 3 CM</v>
          </cell>
          <cell r="C6872" t="str">
            <v xml:space="preserve">UN    </v>
          </cell>
          <cell r="D6872">
            <v>95.39</v>
          </cell>
        </row>
        <row r="6873">
          <cell r="A6873">
            <v>36080</v>
          </cell>
          <cell r="B6873" t="str">
            <v>BARRA DE APOIO RETA, EM ALUMINIO, COMPRIMENTO 80 CM, DIAMETRO MINIMO 3 CM</v>
          </cell>
          <cell r="C6873" t="str">
            <v xml:space="preserve">UN    </v>
          </cell>
          <cell r="D6873">
            <v>103.18</v>
          </cell>
        </row>
        <row r="6874">
          <cell r="A6874">
            <v>36223</v>
          </cell>
          <cell r="B6874" t="str">
            <v>BARRA DE APOIO RETA, EM ALUMINIO, COMPRIMENTO 90 CM, DIAMETRO MINIMO 3 CM</v>
          </cell>
          <cell r="C6874" t="str">
            <v xml:space="preserve">UN    </v>
          </cell>
          <cell r="D6874">
            <v>108.04</v>
          </cell>
        </row>
        <row r="6875">
          <cell r="A6875">
            <v>546</v>
          </cell>
          <cell r="B6875" t="str">
            <v>BARRA DE FERRO RETANGULAR, BARRA CHATA (QUALQUER DIMENSAO)</v>
          </cell>
          <cell r="C6875" t="str">
            <v xml:space="preserve">KG    </v>
          </cell>
          <cell r="D6875">
            <v>5.64</v>
          </cell>
        </row>
        <row r="6876">
          <cell r="A6876">
            <v>557</v>
          </cell>
          <cell r="B6876" t="str">
            <v>BARRA DE FERRO RETANGULAR, BARRA CHATA, 1 1/2"  X 1/2" (L X E), 3,79 KG/M</v>
          </cell>
          <cell r="C6876" t="str">
            <v xml:space="preserve">M     </v>
          </cell>
          <cell r="D6876">
            <v>21.64</v>
          </cell>
        </row>
        <row r="6877">
          <cell r="A6877">
            <v>552</v>
          </cell>
          <cell r="B6877" t="str">
            <v>BARRA DE FERRO RETANGULAR, BARRA CHATA, 1 1/2" X 1/4" (L X E), 1,89 KG/M</v>
          </cell>
          <cell r="C6877" t="str">
            <v xml:space="preserve">M     </v>
          </cell>
          <cell r="D6877">
            <v>10.65</v>
          </cell>
        </row>
        <row r="6878">
          <cell r="A6878">
            <v>555</v>
          </cell>
          <cell r="B6878" t="str">
            <v>BARRA DE FERRO RETANGULAR, BARRA CHATA, 1" X 1/4" (L X E), 1,2265 KG/M</v>
          </cell>
          <cell r="C6878" t="str">
            <v xml:space="preserve">M     </v>
          </cell>
          <cell r="D6878">
            <v>6.53</v>
          </cell>
        </row>
        <row r="6879">
          <cell r="A6879">
            <v>565</v>
          </cell>
          <cell r="B6879" t="str">
            <v>BARRA DE FERRO RETANGULAR, BARRA CHATA, 1" X 3/16" (L X E), 1,73 KG/M</v>
          </cell>
          <cell r="C6879" t="str">
            <v xml:space="preserve">M     </v>
          </cell>
          <cell r="D6879">
            <v>9.98</v>
          </cell>
        </row>
        <row r="6880">
          <cell r="A6880">
            <v>549</v>
          </cell>
          <cell r="B6880" t="str">
            <v>BARRA DE FERRO RETANGULAR, BARRA CHATA, 2" X 1/2" (L X E), 5,06 KG/M</v>
          </cell>
          <cell r="C6880" t="str">
            <v xml:space="preserve">M     </v>
          </cell>
          <cell r="D6880">
            <v>28.53</v>
          </cell>
        </row>
        <row r="6881">
          <cell r="A6881">
            <v>559</v>
          </cell>
          <cell r="B6881" t="str">
            <v>BARRA DE FERRO RETANGULAR, BARRA CHATA, 2" X 1/4" (L X E), 2,53 KG/M</v>
          </cell>
          <cell r="C6881" t="str">
            <v xml:space="preserve">M     </v>
          </cell>
          <cell r="D6881">
            <v>14.26</v>
          </cell>
        </row>
        <row r="6882">
          <cell r="A6882">
            <v>551</v>
          </cell>
          <cell r="B6882" t="str">
            <v>BARRA DE FERRO RETANGULAR, BARRA CHATA, 2" X 1" (L X E), 10,12 KG/M</v>
          </cell>
          <cell r="C6882" t="str">
            <v xml:space="preserve">M     </v>
          </cell>
          <cell r="D6882">
            <v>55.75</v>
          </cell>
        </row>
        <row r="6883">
          <cell r="A6883">
            <v>547</v>
          </cell>
          <cell r="B6883" t="str">
            <v>BARRA DE FERRO RETANGULAR, BARRA CHATA, 2" X 3/8" (L X E), 3,79KG/M</v>
          </cell>
          <cell r="C6883" t="str">
            <v xml:space="preserve">M     </v>
          </cell>
          <cell r="D6883">
            <v>21.37</v>
          </cell>
        </row>
        <row r="6884">
          <cell r="A6884">
            <v>560</v>
          </cell>
          <cell r="B6884" t="str">
            <v>BARRA DE FERRO RETANGULAR, BARRA CHATA, 2" X 5/16" (L X E), 3,162 KG/M</v>
          </cell>
          <cell r="C6884" t="str">
            <v xml:space="preserve">M     </v>
          </cell>
          <cell r="D6884">
            <v>18.059999999999999</v>
          </cell>
        </row>
        <row r="6885">
          <cell r="A6885">
            <v>566</v>
          </cell>
          <cell r="B6885" t="str">
            <v>BARRA DE FERRO RETANGULAR, BARRA CHATA, 3/4" X 1/8" (L X E), 0,47 KG/M</v>
          </cell>
          <cell r="C6885" t="str">
            <v xml:space="preserve">M     </v>
          </cell>
          <cell r="D6885">
            <v>2.9</v>
          </cell>
        </row>
        <row r="6886">
          <cell r="A6886">
            <v>563</v>
          </cell>
          <cell r="B6886" t="str">
            <v>BARRA DE FERRO RETANGULAR, BARRA CHATA, 3/8" X 1 1/2" (L X E), 2,84 KG/M</v>
          </cell>
          <cell r="C6886" t="str">
            <v xml:space="preserve">M     </v>
          </cell>
          <cell r="D6886">
            <v>16.22</v>
          </cell>
        </row>
        <row r="6887">
          <cell r="A6887">
            <v>38127</v>
          </cell>
          <cell r="B6887" t="str">
            <v>BASE DE MISTURADOR MONOCOMANDO PARA CHUVEIRO</v>
          </cell>
          <cell r="C6887" t="str">
            <v xml:space="preserve">UN    </v>
          </cell>
          <cell r="D6887">
            <v>369.54</v>
          </cell>
        </row>
        <row r="6888">
          <cell r="A6888">
            <v>38060</v>
          </cell>
          <cell r="B6888" t="str">
            <v>BASE PARA MASTRO DE PARA-RAIOS DIAMETRO NOMINAL 1 1/2"</v>
          </cell>
          <cell r="C6888" t="str">
            <v xml:space="preserve">UN    </v>
          </cell>
          <cell r="D6888">
            <v>66.349999999999994</v>
          </cell>
        </row>
        <row r="6889">
          <cell r="A6889">
            <v>10956</v>
          </cell>
          <cell r="B6889" t="str">
            <v>BASE PARA MASTRO DE PARA-RAIOS DIAMETRO NOMINAL 2"</v>
          </cell>
          <cell r="C6889" t="str">
            <v xml:space="preserve">UN    </v>
          </cell>
          <cell r="D6889">
            <v>68.930000000000007</v>
          </cell>
        </row>
        <row r="6890">
          <cell r="A6890">
            <v>39380</v>
          </cell>
          <cell r="B6890" t="str">
            <v>BASE PARA RELE COM SUPORTE METALICO</v>
          </cell>
          <cell r="C6890" t="str">
            <v xml:space="preserve">UN    </v>
          </cell>
          <cell r="D6890">
            <v>9.8699999999999992</v>
          </cell>
        </row>
        <row r="6891">
          <cell r="A6891">
            <v>13374</v>
          </cell>
          <cell r="B6891" t="str">
            <v>BASE UNIPOLAR PARA FUSIVEL NH1, CORRENTE NOMINAL DE 250 A, SEM CAPA</v>
          </cell>
          <cell r="C6891" t="str">
            <v xml:space="preserve">UN    </v>
          </cell>
          <cell r="D6891">
            <v>89.91</v>
          </cell>
        </row>
        <row r="6892">
          <cell r="A6892">
            <v>37597</v>
          </cell>
          <cell r="B6892" t="str">
            <v>BATE-ESTACAS POR GRAVIDADE, POTENCIA160 HP, PESO DO MARTELO ATE 3 TONELADAS</v>
          </cell>
          <cell r="C6892" t="str">
            <v xml:space="preserve">UN    </v>
          </cell>
          <cell r="D6892">
            <v>324587.03000000003</v>
          </cell>
        </row>
        <row r="6893">
          <cell r="A6893">
            <v>183</v>
          </cell>
          <cell r="B6893" t="str">
            <v>BATENTE/ PORTAL/ ADUELA/ MARCO MACICO, E= *3 CM, L= *13 CM, *60 CM A 120* CM X *210 CM,  EM CEDRINHO/ ANGELIM COMERCIAL/ EUCALIPTO/ CURUPIXA/ PEROBA/ CUMARU OU EQUIVALENTE DA REGIAO (NAO INCLUI ALIZARES)</v>
          </cell>
          <cell r="C6893" t="str">
            <v xml:space="preserve">JG    </v>
          </cell>
          <cell r="D6893">
            <v>94.76</v>
          </cell>
        </row>
        <row r="6894">
          <cell r="A6894">
            <v>184</v>
          </cell>
          <cell r="B6894" t="str">
            <v>BATENTE/ PORTAL/ ADUELA/ MARCO MACICO, E= *3* CM, L= *13* CM, *60 CM A 120* CM X *210* CM, EM PINUS/ TAUARI/ VIROLA OU EQUIVALENTE DA REGIAO (NAO INCLUI ALIZARES)</v>
          </cell>
          <cell r="C6894" t="str">
            <v xml:space="preserve">JG    </v>
          </cell>
          <cell r="D6894">
            <v>62.63</v>
          </cell>
        </row>
        <row r="6895">
          <cell r="A6895">
            <v>195</v>
          </cell>
          <cell r="B6895" t="str">
            <v>BATENTE/ PORTAL/ ADUELA/ MARCO MACICO, E= *3* CM, L= *7* CM, *60 CM A 120* CM X *210* CM,  EM CEDRINHO/ ANGELIM COMERCIAL/ EUCALIPTO/ CURUPIXA/ PEROBA/ CUMARU OU EQUIVALENTE DA REGIAO (NAO INCLUI ALIZARES)</v>
          </cell>
          <cell r="C6895" t="str">
            <v xml:space="preserve">JG    </v>
          </cell>
          <cell r="D6895">
            <v>76.98</v>
          </cell>
        </row>
        <row r="6896">
          <cell r="A6896">
            <v>194</v>
          </cell>
          <cell r="B6896" t="str">
            <v>BATENTE/ PORTAL/ ADUELA/ MARCO MACICO, E= *3* CM, L= *7* CM, *60 CM A 120* CM X *210* CM, EM PINUS/ TAUARI/ VIROLA OU EQUIVALENTE DA REGIAO (NAO INCLUI ALIZARES)</v>
          </cell>
          <cell r="C6896" t="str">
            <v xml:space="preserve">JG    </v>
          </cell>
          <cell r="D6896">
            <v>41.84</v>
          </cell>
        </row>
        <row r="6897">
          <cell r="A6897">
            <v>20001</v>
          </cell>
          <cell r="B6897" t="str">
            <v>BATENTE/ PORTAL/ ADUELA/MARCO MACICO, E= *3* CM, L= *15* CM, *60 CM A 120* CM  X *210* CM, EM PINUS/ TAUARI/ VIROLA OU EQUIVALENTE DA REGIAO</v>
          </cell>
          <cell r="C6897" t="str">
            <v xml:space="preserve">JG    </v>
          </cell>
          <cell r="D6897">
            <v>76.709999999999994</v>
          </cell>
        </row>
        <row r="6898">
          <cell r="A6898">
            <v>181</v>
          </cell>
          <cell r="B6898" t="str">
            <v>BATENTE/ PORTAL/ADUELA/ MARCO MACICO, E= *3* CM, L= *15* CM, *60 CM A 120* CM  X *210* CM,  EM CEDRINHO/ ANGELIM COMERCIAL/  EUCALIPTO/ CURUPIXA/ PEROBA/ CUMARU OU EQUIVALENTE DA REGIAO (NAO INCLUI ALIZARES)</v>
          </cell>
          <cell r="C6898" t="str">
            <v xml:space="preserve">JG    </v>
          </cell>
          <cell r="D6898">
            <v>103.78</v>
          </cell>
        </row>
        <row r="6899">
          <cell r="A6899">
            <v>39837</v>
          </cell>
          <cell r="B6899" t="str">
            <v>BATENTE/PORTAL/ADUELA/MARCO, EM MDF/PVC WOOD/POLIESTIRENO OU MADEIRA LAMINADA, L = *9,0* CM COM GUARNICAO REGULAVEL 2 FACES = *35* MM, PRIMER</v>
          </cell>
          <cell r="C6899" t="str">
            <v xml:space="preserve">JG    </v>
          </cell>
          <cell r="D6899">
            <v>212.02</v>
          </cell>
        </row>
        <row r="6900">
          <cell r="A6900">
            <v>10535</v>
          </cell>
          <cell r="B6900" t="str">
            <v>BETONEIRA CAPACIDADE NOMINAL 400 L, CAPACIDADE DE MISTURA  280 L, MOTOR ELETRICO TRIFASICO 220/380 V POTENCIA 2 CV, SEM CARREGADOR</v>
          </cell>
          <cell r="C6900" t="str">
            <v xml:space="preserve">UN    </v>
          </cell>
          <cell r="D6900">
            <v>4000</v>
          </cell>
        </row>
        <row r="6901">
          <cell r="A6901">
            <v>10537</v>
          </cell>
          <cell r="B6901" t="str">
            <v>BETONEIRA CAPACIDADE NOMINAL 400 L, CAPACIDADE DE MISTURA 310 L, MOTOR A DIESEL POTENCIA 5 CV, SEM CARREGADOR</v>
          </cell>
          <cell r="C6901" t="str">
            <v xml:space="preserve">UN    </v>
          </cell>
          <cell r="D6901">
            <v>5454.91</v>
          </cell>
        </row>
        <row r="6902">
          <cell r="A6902">
            <v>13891</v>
          </cell>
          <cell r="B6902" t="str">
            <v>BETONEIRA CAPACIDADE NOMINAL 400 L, CAPACIDADE DE MISTURA 310 L, MOTOR A GASOLINA POTENCIA 5,5 CV, SEM CARREGADOR</v>
          </cell>
          <cell r="C6902" t="str">
            <v xml:space="preserve">UN    </v>
          </cell>
          <cell r="D6902">
            <v>5003.38</v>
          </cell>
        </row>
        <row r="6903">
          <cell r="A6903">
            <v>25975</v>
          </cell>
          <cell r="B6903" t="str">
            <v>BETONEIRA CAPACIDADE NOMINAL 600 L, CAPACIDADE DE MISTURA 440 L, MOTOR A GASOLINA POTENCIA 10 HP, COM CARREGADOR</v>
          </cell>
          <cell r="C6903" t="str">
            <v xml:space="preserve">UN    </v>
          </cell>
          <cell r="D6903">
            <v>21762.71</v>
          </cell>
        </row>
        <row r="6904">
          <cell r="A6904">
            <v>36396</v>
          </cell>
          <cell r="B6904" t="str">
            <v>BETONEIRA, CAPACIDADE NOMINAL 400 L, CAPACIDADE DE MISTURA 310L, MOTOR ELETRICO TRIFASICO 220/380V POTENCIA 2 CV, SEM CARREGADOR</v>
          </cell>
          <cell r="C6904" t="str">
            <v xml:space="preserve">UN    </v>
          </cell>
          <cell r="D6904">
            <v>4576.2700000000004</v>
          </cell>
        </row>
        <row r="6905">
          <cell r="A6905">
            <v>36397</v>
          </cell>
          <cell r="B6905" t="str">
            <v>BETONEIRA, CAPACIDADE NOMINAL 600 L, CAPACIDADE DE MISTURA  360L, MOTOR ELETRICO TRIFASICO 220/380V, POTENCIA 4CV, EXCLUSO CARREGADOR</v>
          </cell>
          <cell r="C6905" t="str">
            <v xml:space="preserve">UN    </v>
          </cell>
          <cell r="D6905">
            <v>16271.18</v>
          </cell>
        </row>
        <row r="6906">
          <cell r="A6906">
            <v>36398</v>
          </cell>
          <cell r="B6906" t="str">
            <v>BETONEIRA, CAPACIDADE NOMINAL 600 L, CAPACIDADE DE MISTURA 440 L, MOTOR A DIESEL POTENCIA 10 CV, COM CARREGADOR</v>
          </cell>
          <cell r="C6906" t="str">
            <v xml:space="preserve">UN    </v>
          </cell>
          <cell r="D6906">
            <v>19776.27</v>
          </cell>
        </row>
        <row r="6907">
          <cell r="A6907">
            <v>647</v>
          </cell>
          <cell r="B6907" t="str">
            <v>BLASTER, DINAMITADOR OU CABO DE FOGO</v>
          </cell>
          <cell r="C6907" t="str">
            <v xml:space="preserve">H     </v>
          </cell>
          <cell r="D6907">
            <v>8.9</v>
          </cell>
        </row>
        <row r="6908">
          <cell r="A6908">
            <v>40920</v>
          </cell>
          <cell r="B6908" t="str">
            <v>BLASTER, DINAMITADOR OU CABO DE FOGO (MENSALISTA)</v>
          </cell>
          <cell r="C6908" t="str">
            <v xml:space="preserve">MES   </v>
          </cell>
          <cell r="D6908">
            <v>1575.53</v>
          </cell>
        </row>
        <row r="6909">
          <cell r="A6909">
            <v>7266</v>
          </cell>
          <cell r="B6909" t="str">
            <v>BLOCO CERAMICO (ALVENARIA DE VEDACAO), DE 9 X 19 X 19 CM</v>
          </cell>
          <cell r="C6909" t="str">
            <v xml:space="preserve">MIL   </v>
          </cell>
          <cell r="D6909">
            <v>597</v>
          </cell>
        </row>
        <row r="6910">
          <cell r="A6910">
            <v>7270</v>
          </cell>
          <cell r="B6910" t="str">
            <v>BLOCO CERAMICO (ALVENARIA DE VEDACAO), 4 FUROS, DE 9 X 9 X 19 CM</v>
          </cell>
          <cell r="C6910" t="str">
            <v xml:space="preserve">UN    </v>
          </cell>
          <cell r="D6910">
            <v>0.56000000000000005</v>
          </cell>
        </row>
        <row r="6911">
          <cell r="A6911">
            <v>7269</v>
          </cell>
          <cell r="B6911" t="str">
            <v>BLOCO CERAMICO (ALVENARIA DE VEDACAO), 6 FUROS, DE 9 X 9 X 19 CM</v>
          </cell>
          <cell r="C6911" t="str">
            <v xml:space="preserve">UN    </v>
          </cell>
          <cell r="D6911">
            <v>0.4</v>
          </cell>
        </row>
        <row r="6912">
          <cell r="A6912">
            <v>7271</v>
          </cell>
          <cell r="B6912" t="str">
            <v>BLOCO CERAMICO (ALVENARIA DE VEDACAO), 8 FUROS, DE 9 X 19 X 19 CM</v>
          </cell>
          <cell r="C6912" t="str">
            <v xml:space="preserve">UN    </v>
          </cell>
          <cell r="D6912">
            <v>0.59</v>
          </cell>
        </row>
        <row r="6913">
          <cell r="A6913">
            <v>7268</v>
          </cell>
          <cell r="B6913" t="str">
            <v>BLOCO CERAMICO (ALVENARIA DE VEDACAO), 8 FUROS, DE 9 X 19 X 29 CM</v>
          </cell>
          <cell r="C6913" t="str">
            <v xml:space="preserve">UN    </v>
          </cell>
          <cell r="D6913">
            <v>0.84</v>
          </cell>
        </row>
        <row r="6914">
          <cell r="A6914">
            <v>7267</v>
          </cell>
          <cell r="B6914" t="str">
            <v>BLOCO CERAMICO (ALVENARIA VEDACAO), 6 FUROS, DE 9 X 14 X 19 CM</v>
          </cell>
          <cell r="C6914" t="str">
            <v xml:space="preserve">UN    </v>
          </cell>
          <cell r="D6914">
            <v>0.41</v>
          </cell>
        </row>
        <row r="6915">
          <cell r="A6915">
            <v>38783</v>
          </cell>
          <cell r="B6915" t="str">
            <v>BLOCO CERAMICO DE VEDACAO COM FUROS NA HORIZONTAL, 11,5 X 19 X 19 CM - 4,5 MPA (NBR 15270)</v>
          </cell>
          <cell r="C6915" t="str">
            <v xml:space="preserve">UN    </v>
          </cell>
          <cell r="D6915">
            <v>0.74</v>
          </cell>
        </row>
        <row r="6916">
          <cell r="A6916">
            <v>37593</v>
          </cell>
          <cell r="B6916" t="str">
            <v>BLOCO CERAMICO DE VEDACAO COM FUROS NA VERTICAL, 14 X 19 X 39 CM - 4,5 MPA (NBR 15270)</v>
          </cell>
          <cell r="C6916" t="str">
            <v xml:space="preserve">UN    </v>
          </cell>
          <cell r="D6916">
            <v>1.95</v>
          </cell>
        </row>
        <row r="6917">
          <cell r="A6917">
            <v>37594</v>
          </cell>
          <cell r="B6917" t="str">
            <v>BLOCO CERAMICO DE VEDACAO COM FUROS NA VERTICAL, 19 X 19 X 39 CM - 4,5 MPA (NBR 15270)</v>
          </cell>
          <cell r="C6917" t="str">
            <v xml:space="preserve">UN    </v>
          </cell>
          <cell r="D6917">
            <v>2.38</v>
          </cell>
        </row>
        <row r="6918">
          <cell r="A6918">
            <v>37592</v>
          </cell>
          <cell r="B6918" t="str">
            <v>BLOCO CERAMICO DE VEDACAO COM FUROS NA VERTICAL, 9 X 19 X 39 CM - 4,5 MPA (NBR 15270)</v>
          </cell>
          <cell r="C6918" t="str">
            <v xml:space="preserve">UN    </v>
          </cell>
          <cell r="D6918">
            <v>1.46</v>
          </cell>
        </row>
        <row r="6919">
          <cell r="A6919">
            <v>34556</v>
          </cell>
          <cell r="B6919" t="str">
            <v>BLOCO CONCRETO ESTRUTURAL 14 X 19 X 29 CM, FBK 10 MPA (NBR 6136)</v>
          </cell>
          <cell r="C6919" t="str">
            <v xml:space="preserve">UN    </v>
          </cell>
          <cell r="D6919">
            <v>2.77</v>
          </cell>
        </row>
        <row r="6920">
          <cell r="A6920">
            <v>37873</v>
          </cell>
          <cell r="B6920" t="str">
            <v>BLOCO CONCRETO ESTRUTURAL 14 X 19 X 29 CM, FBK 12 MPA  (NBR 6136)</v>
          </cell>
          <cell r="C6920" t="str">
            <v xml:space="preserve">UN    </v>
          </cell>
          <cell r="D6920">
            <v>3.03</v>
          </cell>
        </row>
        <row r="6921">
          <cell r="A6921">
            <v>34564</v>
          </cell>
          <cell r="B6921" t="str">
            <v>BLOCO CONCRETO ESTRUTURAL 14 X 19 X 29 CM, FBK 14 MPA (NBR 6136)</v>
          </cell>
          <cell r="C6921" t="str">
            <v xml:space="preserve">UN    </v>
          </cell>
          <cell r="D6921">
            <v>3.47</v>
          </cell>
        </row>
        <row r="6922">
          <cell r="A6922">
            <v>34565</v>
          </cell>
          <cell r="B6922" t="str">
            <v>BLOCO CONCRETO ESTRUTURAL 14 X 19 X 29 CM, FBK 16 MPA (NBR 6136)</v>
          </cell>
          <cell r="C6922" t="str">
            <v xml:space="preserve">UN    </v>
          </cell>
          <cell r="D6922">
            <v>4</v>
          </cell>
        </row>
        <row r="6923">
          <cell r="A6923">
            <v>38590</v>
          </cell>
          <cell r="B6923" t="str">
            <v>BLOCO CONCRETO ESTRUTURAL 14 X 19 X 29 CM, FBK 4,5 MPA (NBR 6136)</v>
          </cell>
          <cell r="C6923" t="str">
            <v xml:space="preserve">UN    </v>
          </cell>
          <cell r="D6923">
            <v>2.3199999999999998</v>
          </cell>
        </row>
        <row r="6924">
          <cell r="A6924">
            <v>34566</v>
          </cell>
          <cell r="B6924" t="str">
            <v>BLOCO CONCRETO ESTRUTURAL 14 X 19 X 29 CM, FBK 6 MPA (NBR 6136)</v>
          </cell>
          <cell r="C6924" t="str">
            <v xml:space="preserve">UN    </v>
          </cell>
          <cell r="D6924">
            <v>2.17</v>
          </cell>
        </row>
        <row r="6925">
          <cell r="A6925">
            <v>34567</v>
          </cell>
          <cell r="B6925" t="str">
            <v>BLOCO CONCRETO ESTRUTURAL 14 X 19 X 29 CM, FBK 8 MPA (NBR 6136)</v>
          </cell>
          <cell r="C6925" t="str">
            <v xml:space="preserve">UN    </v>
          </cell>
          <cell r="D6925">
            <v>2.4300000000000002</v>
          </cell>
        </row>
        <row r="6926">
          <cell r="A6926">
            <v>38591</v>
          </cell>
          <cell r="B6926" t="str">
            <v>BLOCO CONCRETO ESTRUTURAL 14 X 19 X 34 CM, FBK 4,5 MPA (NBR 6136)</v>
          </cell>
          <cell r="C6926" t="str">
            <v xml:space="preserve">UN    </v>
          </cell>
          <cell r="D6926">
            <v>2.63</v>
          </cell>
        </row>
        <row r="6927">
          <cell r="A6927">
            <v>34568</v>
          </cell>
          <cell r="B6927" t="str">
            <v>BLOCO CONCRETO ESTRUTURAL 14 X 19 X 39 CM, FBK 10 MPA (NBR 6136)</v>
          </cell>
          <cell r="C6927" t="str">
            <v xml:space="preserve">UN    </v>
          </cell>
          <cell r="D6927">
            <v>3.18</v>
          </cell>
        </row>
        <row r="6928">
          <cell r="A6928">
            <v>34569</v>
          </cell>
          <cell r="B6928" t="str">
            <v>BLOCO CONCRETO ESTRUTURAL 14 X 19 X 39 CM, FBK 12 MPA (NBR 6136)</v>
          </cell>
          <cell r="C6928" t="str">
            <v xml:space="preserve">UN    </v>
          </cell>
          <cell r="D6928">
            <v>3.25</v>
          </cell>
        </row>
        <row r="6929">
          <cell r="A6929">
            <v>34570</v>
          </cell>
          <cell r="B6929" t="str">
            <v>BLOCO CONCRETO ESTRUTURAL 14 X 19 X 39 CM, FBK 14 MPA (NBR 6136)</v>
          </cell>
          <cell r="C6929" t="str">
            <v xml:space="preserve">UN    </v>
          </cell>
          <cell r="D6929">
            <v>3.48</v>
          </cell>
        </row>
        <row r="6930">
          <cell r="A6930">
            <v>25070</v>
          </cell>
          <cell r="B6930" t="str">
            <v>BLOCO CONCRETO ESTRUTURAL 14 X 19 X 39 CM, FBK 4,5 MPA (NBR 6136)</v>
          </cell>
          <cell r="C6930" t="str">
            <v xml:space="preserve">UN    </v>
          </cell>
          <cell r="D6930">
            <v>2.66</v>
          </cell>
        </row>
        <row r="6931">
          <cell r="A6931">
            <v>34571</v>
          </cell>
          <cell r="B6931" t="str">
            <v>BLOCO CONCRETO ESTRUTURAL 14 X 19 X 39 CM, FBK 6 MPA (NBR 6136)</v>
          </cell>
          <cell r="C6931" t="str">
            <v xml:space="preserve">UN    </v>
          </cell>
          <cell r="D6931">
            <v>2.71</v>
          </cell>
        </row>
        <row r="6932">
          <cell r="A6932">
            <v>34573</v>
          </cell>
          <cell r="B6932" t="str">
            <v>BLOCO CONCRETO ESTRUTURAL 14 X 19 X 39 CM, FBK 8 MPA (NBR 6136)</v>
          </cell>
          <cell r="C6932" t="str">
            <v xml:space="preserve">UN    </v>
          </cell>
          <cell r="D6932">
            <v>2.86</v>
          </cell>
        </row>
        <row r="6933">
          <cell r="A6933">
            <v>37107</v>
          </cell>
          <cell r="B6933" t="str">
            <v>BLOCO CONCRETO ESTRUTURAL 14 X 19 X 39, FCK 16 MPA - NBR 6136/2007</v>
          </cell>
          <cell r="C6933" t="str">
            <v xml:space="preserve">UN    </v>
          </cell>
          <cell r="D6933">
            <v>4.22</v>
          </cell>
        </row>
        <row r="6934">
          <cell r="A6934">
            <v>34576</v>
          </cell>
          <cell r="B6934" t="str">
            <v>BLOCO CONCRETO ESTRUTURAL 19 X 19 X 39 CM, FBK 10 MPA (NBR 6136)</v>
          </cell>
          <cell r="C6934" t="str">
            <v xml:space="preserve">UN    </v>
          </cell>
          <cell r="D6934">
            <v>3.96</v>
          </cell>
        </row>
        <row r="6935">
          <cell r="A6935">
            <v>34577</v>
          </cell>
          <cell r="B6935" t="str">
            <v>BLOCO CONCRETO ESTRUTURAL 19 X 19 X 39 CM, FBK 12 MPA (NBR 6136)</v>
          </cell>
          <cell r="C6935" t="str">
            <v xml:space="preserve">UN    </v>
          </cell>
          <cell r="D6935">
            <v>4.22</v>
          </cell>
        </row>
        <row r="6936">
          <cell r="A6936">
            <v>34578</v>
          </cell>
          <cell r="B6936" t="str">
            <v>BLOCO CONCRETO ESTRUTURAL 19 X 19 X 39 CM, FBK 14 MPA (NBR 6136)</v>
          </cell>
          <cell r="C6936" t="str">
            <v xml:space="preserve">UN    </v>
          </cell>
          <cell r="D6936">
            <v>4.6900000000000004</v>
          </cell>
        </row>
        <row r="6937">
          <cell r="A6937">
            <v>34579</v>
          </cell>
          <cell r="B6937" t="str">
            <v>BLOCO CONCRETO ESTRUTURAL 19 X 19 X 39 CM, FBK 16 MPA (NBR 6136)</v>
          </cell>
          <cell r="C6937" t="str">
            <v xml:space="preserve">UN    </v>
          </cell>
          <cell r="D6937">
            <v>6</v>
          </cell>
        </row>
        <row r="6938">
          <cell r="A6938">
            <v>25067</v>
          </cell>
          <cell r="B6938" t="str">
            <v>BLOCO CONCRETO ESTRUTURAL 19 X 19 X 39 CM, FBK 4,5 MPA (NBR 6136)</v>
          </cell>
          <cell r="C6938" t="str">
            <v xml:space="preserve">UN    </v>
          </cell>
          <cell r="D6938">
            <v>3.47</v>
          </cell>
        </row>
        <row r="6939">
          <cell r="A6939">
            <v>34580</v>
          </cell>
          <cell r="B6939" t="str">
            <v>BLOCO CONCRETO ESTRUTURAL 19 X 19 X 39 CM, FBK 8 MPA (NBR 6136)</v>
          </cell>
          <cell r="C6939" t="str">
            <v xml:space="preserve">UN    </v>
          </cell>
          <cell r="D6939">
            <v>3.77</v>
          </cell>
        </row>
        <row r="6940">
          <cell r="A6940">
            <v>25071</v>
          </cell>
          <cell r="B6940" t="str">
            <v>BLOCO CONCRETO ESTRUTURAL 9 X 19 X 39 CM, FBK 4,5 MPA (NBR 6136)</v>
          </cell>
          <cell r="C6940" t="str">
            <v xml:space="preserve">UN    </v>
          </cell>
          <cell r="D6940">
            <v>1.82</v>
          </cell>
        </row>
        <row r="6941">
          <cell r="A6941">
            <v>38395</v>
          </cell>
          <cell r="B6941" t="str">
            <v>BLOCO DE ESPUMA MULTIUSO *23 X 13 X 8* CM</v>
          </cell>
          <cell r="C6941" t="str">
            <v xml:space="preserve">UN    </v>
          </cell>
          <cell r="D6941">
            <v>6.55</v>
          </cell>
        </row>
        <row r="6942">
          <cell r="A6942">
            <v>34583</v>
          </cell>
          <cell r="B6942" t="str">
            <v>BLOCO DE GESSO COMPACTO, BRANCO, E = 10 CM, *67 X 50* CM</v>
          </cell>
          <cell r="C6942" t="str">
            <v xml:space="preserve">M2    </v>
          </cell>
          <cell r="D6942">
            <v>65.89</v>
          </cell>
        </row>
        <row r="6943">
          <cell r="A6943">
            <v>34584</v>
          </cell>
          <cell r="B6943" t="str">
            <v>BLOCO DE GESSO VAZADO BRANCO, E = *7* CM, *67 X 50* CM</v>
          </cell>
          <cell r="C6943" t="str">
            <v xml:space="preserve">M2    </v>
          </cell>
          <cell r="D6943">
            <v>36.880000000000003</v>
          </cell>
        </row>
        <row r="6944">
          <cell r="A6944">
            <v>709</v>
          </cell>
          <cell r="B6944" t="str">
            <v>BLOCO DE POLIETILENO ALTA DENSIDADE, *27* X *30* X *100* CM, ACOMPANHADOS PLACAS  TERMINAIS  E LONGARINAS, PARA FUNDO DE FILTRO</v>
          </cell>
          <cell r="C6944" t="str">
            <v xml:space="preserve">M2    </v>
          </cell>
          <cell r="D6944">
            <v>475.78</v>
          </cell>
        </row>
        <row r="6945">
          <cell r="A6945">
            <v>716</v>
          </cell>
          <cell r="B6945" t="str">
            <v>BLOCO DE VIDRO INCOLOR XADREZ, DE *20 X 20 X 10* CM</v>
          </cell>
          <cell r="C6945" t="str">
            <v xml:space="preserve">UN    </v>
          </cell>
          <cell r="D6945">
            <v>14.26</v>
          </cell>
        </row>
        <row r="6946">
          <cell r="A6946">
            <v>715</v>
          </cell>
          <cell r="B6946" t="str">
            <v>BLOCO DE VIDRO INCOLOR, CANELADO, DE *19 X 19 X 8* CM</v>
          </cell>
          <cell r="C6946" t="str">
            <v xml:space="preserve">UN    </v>
          </cell>
          <cell r="D6946">
            <v>14.11</v>
          </cell>
        </row>
        <row r="6947">
          <cell r="A6947">
            <v>718</v>
          </cell>
          <cell r="B6947" t="str">
            <v>BLOCO DE VIDRO/ELEMENTO VAZADO INCOLOR, VENEZIANA, DE *20 X 20 X 6* CM</v>
          </cell>
          <cell r="C6947" t="str">
            <v xml:space="preserve">UN    </v>
          </cell>
          <cell r="D6947">
            <v>21.02</v>
          </cell>
        </row>
        <row r="6948">
          <cell r="A6948">
            <v>11981</v>
          </cell>
          <cell r="B6948" t="str">
            <v>BLOCO DE VIDRO/ELEMENTO VAZADO, INCOLOR, VENEZIANA, *20 X 10 X 8* CM</v>
          </cell>
          <cell r="C6948" t="str">
            <v xml:space="preserve">UN    </v>
          </cell>
          <cell r="D6948">
            <v>14.41</v>
          </cell>
        </row>
        <row r="6949">
          <cell r="A6949">
            <v>10610</v>
          </cell>
          <cell r="B6949" t="str">
            <v>BLOCO ESTRUTURAL CERAMICO - 14 X 19 X 29 CM - 4,0 MPA -  NBR 15270</v>
          </cell>
          <cell r="C6949" t="str">
            <v xml:space="preserve">UN    </v>
          </cell>
          <cell r="D6949">
            <v>1.61</v>
          </cell>
        </row>
        <row r="6950">
          <cell r="A6950">
            <v>34585</v>
          </cell>
          <cell r="B6950" t="str">
            <v>BLOCO ESTRUTURAL CERAMICO 14 X 19 X 29 CM, 3,0 MPA (NBR 15270)</v>
          </cell>
          <cell r="C6950" t="str">
            <v xml:space="preserve">UN    </v>
          </cell>
          <cell r="D6950">
            <v>1.64</v>
          </cell>
        </row>
        <row r="6951">
          <cell r="A6951">
            <v>34586</v>
          </cell>
          <cell r="B6951" t="str">
            <v>BLOCO ESTRUTURAL CERAMICO 14 X 19 X 29 CM, 6,0 MPA (NBR 15270)</v>
          </cell>
          <cell r="C6951" t="str">
            <v xml:space="preserve">UN    </v>
          </cell>
          <cell r="D6951">
            <v>1.66</v>
          </cell>
        </row>
        <row r="6952">
          <cell r="A6952">
            <v>38603</v>
          </cell>
          <cell r="B6952" t="str">
            <v>BLOCO ESTRUTURAL CERAMICO 14 X 19 X 34 CM, 6,0 MPA (NBR 15270)</v>
          </cell>
          <cell r="C6952" t="str">
            <v xml:space="preserve">UN    </v>
          </cell>
          <cell r="D6952">
            <v>1.92</v>
          </cell>
        </row>
        <row r="6953">
          <cell r="A6953">
            <v>34588</v>
          </cell>
          <cell r="B6953" t="str">
            <v>BLOCO ESTRUTURAL CERAMICO 14 X 19 X 39 CM, 6,0 MPA (NBR 15270)</v>
          </cell>
          <cell r="C6953" t="str">
            <v xml:space="preserve">UN    </v>
          </cell>
          <cell r="D6953">
            <v>2.13</v>
          </cell>
        </row>
        <row r="6954">
          <cell r="A6954">
            <v>34590</v>
          </cell>
          <cell r="B6954" t="str">
            <v>BLOCO ESTRUTURAL CERAMICO 19 X 19 X 29 CM, 6,0 MPA (NBR 15270)</v>
          </cell>
          <cell r="C6954" t="str">
            <v xml:space="preserve">UN    </v>
          </cell>
          <cell r="D6954">
            <v>2.2999999999999998</v>
          </cell>
        </row>
        <row r="6955">
          <cell r="A6955">
            <v>34591</v>
          </cell>
          <cell r="B6955" t="str">
            <v>BLOCO ESTRUTURAL CERAMICO 19 X 19 X 39 CM, 6,0 MPA (NBR 15270)</v>
          </cell>
          <cell r="C6955" t="str">
            <v xml:space="preserve">UN    </v>
          </cell>
          <cell r="D6955">
            <v>2.87</v>
          </cell>
        </row>
        <row r="6956">
          <cell r="A6956">
            <v>37103</v>
          </cell>
          <cell r="B6956" t="str">
            <v>BLOCO VEDACAO CONCRETO APARENTE 14 X 19 X 39 CM (CLASSE C - NBR 6136)</v>
          </cell>
          <cell r="C6956" t="str">
            <v xml:space="preserve">UN    </v>
          </cell>
          <cell r="D6956">
            <v>2.2599999999999998</v>
          </cell>
        </row>
        <row r="6957">
          <cell r="A6957">
            <v>34555</v>
          </cell>
          <cell r="B6957" t="str">
            <v>BLOCO VEDACAO CONCRETO APARENTE 19 X 19 X 39 CM  (CLASSE C - NBR 6136)</v>
          </cell>
          <cell r="C6957" t="str">
            <v xml:space="preserve">UN    </v>
          </cell>
          <cell r="D6957">
            <v>2.84</v>
          </cell>
        </row>
        <row r="6958">
          <cell r="A6958">
            <v>34599</v>
          </cell>
          <cell r="B6958" t="str">
            <v>BLOCO VEDACAO CONCRETO APARENTE 9 X 19 X 39 CM (CLASSE C - NBR 6136)</v>
          </cell>
          <cell r="C6958" t="str">
            <v xml:space="preserve">UN    </v>
          </cell>
          <cell r="D6958">
            <v>2.0299999999999998</v>
          </cell>
        </row>
        <row r="6959">
          <cell r="A6959">
            <v>674</v>
          </cell>
          <cell r="B6959" t="str">
            <v>BLOCO VEDACAO CONCRETO CELULAR AUTOCLAVADO 10 X 30 X 60 CM (E X A X C)</v>
          </cell>
          <cell r="C6959" t="str">
            <v xml:space="preserve">M2    </v>
          </cell>
          <cell r="D6959">
            <v>47.9</v>
          </cell>
        </row>
        <row r="6960">
          <cell r="A6960">
            <v>34600</v>
          </cell>
          <cell r="B6960" t="str">
            <v>BLOCO VEDACAO CONCRETO CELULAR AUTOCLAVADO 15 X 30 X 60 CM (E X A X C)</v>
          </cell>
          <cell r="C6960" t="str">
            <v xml:space="preserve">M2    </v>
          </cell>
          <cell r="D6960">
            <v>77.83</v>
          </cell>
        </row>
        <row r="6961">
          <cell r="A6961">
            <v>652</v>
          </cell>
          <cell r="B6961" t="str">
            <v>BLOCO VEDACAO CONCRETO CELULAR AUTOCLAVADO 20 X 30 X 60 CM</v>
          </cell>
          <cell r="C6961" t="str">
            <v xml:space="preserve">M2    </v>
          </cell>
          <cell r="D6961">
            <v>99.12</v>
          </cell>
        </row>
        <row r="6962">
          <cell r="A6962">
            <v>34592</v>
          </cell>
          <cell r="B6962" t="str">
            <v>BLOCO VEDACAO CONCRETO 14 X 19 X 29 CM (CLASSE C - NBR 6136)</v>
          </cell>
          <cell r="C6962" t="str">
            <v xml:space="preserve">UN    </v>
          </cell>
          <cell r="D6962">
            <v>1.93</v>
          </cell>
        </row>
        <row r="6963">
          <cell r="A6963">
            <v>651</v>
          </cell>
          <cell r="B6963" t="str">
            <v>BLOCO VEDACAO CONCRETO 14 X 19 X 39 CM (CLASSE C - NBR 6136)</v>
          </cell>
          <cell r="C6963" t="str">
            <v xml:space="preserve">UN    </v>
          </cell>
          <cell r="D6963">
            <v>2.21</v>
          </cell>
        </row>
        <row r="6964">
          <cell r="A6964">
            <v>654</v>
          </cell>
          <cell r="B6964" t="str">
            <v>BLOCO VEDACAO CONCRETO 19 X 19 X 39 CM (CLASSE C - NBR 6136)</v>
          </cell>
          <cell r="C6964" t="str">
            <v xml:space="preserve">UN    </v>
          </cell>
          <cell r="D6964">
            <v>2.85</v>
          </cell>
        </row>
        <row r="6965">
          <cell r="A6965">
            <v>650</v>
          </cell>
          <cell r="B6965" t="str">
            <v>BLOCO VEDACAO CONCRETO 9 X 19 X 39 CM (CLASSE C - NBR 6136)</v>
          </cell>
          <cell r="C6965" t="str">
            <v xml:space="preserve">UN    </v>
          </cell>
          <cell r="D6965">
            <v>1.88</v>
          </cell>
        </row>
        <row r="6966">
          <cell r="A6966">
            <v>40517</v>
          </cell>
          <cell r="B6966" t="str">
            <v>BLOQUETE/PISO DE CONCRETO - MODELO BLOCO PISOGRAMA/CONCREGRAMA 2 FUROS, *35  CM X 15* CM, E =  *6* CM, COR NATURAL</v>
          </cell>
          <cell r="C6966" t="str">
            <v xml:space="preserve">M2    </v>
          </cell>
          <cell r="D6966">
            <v>51.53</v>
          </cell>
        </row>
        <row r="6967">
          <cell r="A6967">
            <v>40520</v>
          </cell>
          <cell r="B6967" t="str">
            <v>BLOQUETE/PISO DE CONCRETO - MODELO BLOCO PISOGRAMA/CONCREGRAMA 2 FUROS, *35  CM X 15* CM, E =  *8* CM, COR NATURAL</v>
          </cell>
          <cell r="C6967" t="str">
            <v xml:space="preserve">M2    </v>
          </cell>
          <cell r="D6967">
            <v>53.98</v>
          </cell>
        </row>
        <row r="6968">
          <cell r="A6968">
            <v>40515</v>
          </cell>
          <cell r="B6968" t="str">
            <v>BLOQUETE/PISO DE CONCRETO - MODELO PISOGRAMA/CONCREGRAMA/PAVI-GRADE/GRAMEIRO, *60  CM X 45* CM, E =  *7* CM, COR NATURAL</v>
          </cell>
          <cell r="C6968" t="str">
            <v xml:space="preserve">M2    </v>
          </cell>
          <cell r="D6968">
            <v>65.17</v>
          </cell>
        </row>
        <row r="6969">
          <cell r="A6969">
            <v>40516</v>
          </cell>
          <cell r="B6969" t="str">
            <v>BLOQUETE/PISO DE CONCRETO - MODELO PISOGRAMA/CONCREGRAMA/PAVI-GRADE/GRAMEIRO, *60  CM X 45* CM, E =  *9* CM, COR NATURAL</v>
          </cell>
          <cell r="C6969" t="str">
            <v xml:space="preserve">M2    </v>
          </cell>
          <cell r="D6969">
            <v>77.62</v>
          </cell>
        </row>
        <row r="6970">
          <cell r="A6970">
            <v>40529</v>
          </cell>
          <cell r="B6970" t="str">
            <v>BLOQUETE/PISO INTERTRAVADO DE CONCRETO - MODELO ONDA/16 FACES/RETANGULAR/TIJOLINHO/PAVER/HOLANDES/PARALELEPIPEDO, *22 CM X *11 CM, E = 10 CM, RESISTENCIA DE 50 MPA (NBR 9781), COR NATURAL</v>
          </cell>
          <cell r="C6970" t="str">
            <v xml:space="preserve">M2    </v>
          </cell>
          <cell r="D6970">
            <v>60.61</v>
          </cell>
        </row>
        <row r="6971">
          <cell r="A6971">
            <v>36170</v>
          </cell>
          <cell r="B6971" t="str">
            <v>BLOQUETE/PISO INTERTRAVADO DE CONCRETO - MODELO ONDA/16 FACES/RETANGULAR/TIJOLINHO/PAVER/HOLANDES/PARALELEPIPEDO, *22 CM X 11* CM, E = 8 CM, RESISTENCIA DE 35 MPA (NBR 9781), COR NATURAL</v>
          </cell>
          <cell r="C6971" t="str">
            <v xml:space="preserve">M2    </v>
          </cell>
          <cell r="D6971">
            <v>45.4</v>
          </cell>
        </row>
        <row r="6972">
          <cell r="A6972">
            <v>40524</v>
          </cell>
          <cell r="B6972" t="str">
            <v>BLOQUETE/PISO INTERTRAVADO DE CONCRETO - MODELO ONDA/16 FACES/RETANGULAR/TIJOLINHO/PAVER/HOLANDES/PARALELEPIPEDO, 20 CM X 10 CM, E = 10 CM, RESISTENCIA DE 35 MPA (NBR 9781), COR NATURAL</v>
          </cell>
          <cell r="C6972" t="str">
            <v xml:space="preserve">M2    </v>
          </cell>
          <cell r="D6972">
            <v>55.21</v>
          </cell>
        </row>
        <row r="6973">
          <cell r="A6973">
            <v>36156</v>
          </cell>
          <cell r="B6973" t="str">
            <v>BLOQUETE/PISO INTERTRAVADO DE CONCRETO - MODELO ONDA/16 FACES/RETANGULAR/TIJOLINHO/PAVER/HOLANDES/PARALELEPIPEDO, 20 CM X 10 CM, E = 6 CM, RESISTENCIA DE 35 MPA (NBR 9781), COLORIDO</v>
          </cell>
          <cell r="C6973" t="str">
            <v xml:space="preserve">M2    </v>
          </cell>
          <cell r="D6973">
            <v>47.85</v>
          </cell>
        </row>
        <row r="6974">
          <cell r="A6974">
            <v>36155</v>
          </cell>
          <cell r="B6974" t="str">
            <v>BLOQUETE/PISO INTERTRAVADO DE CONCRETO - MODELO ONDA/16 FACES/RETANGULAR/TIJOLINHO/PAVER/HOLANDES/PARALELEPIPEDO, 20 CM X 10 CM, E = 6 CM, RESISTENCIA DE 35 MPA (NBR 9781), COR NATURAL</v>
          </cell>
          <cell r="C6974" t="str">
            <v xml:space="preserve">M2    </v>
          </cell>
          <cell r="D6974">
            <v>42.39</v>
          </cell>
        </row>
        <row r="6975">
          <cell r="A6975">
            <v>36154</v>
          </cell>
          <cell r="B6975" t="str">
            <v>BLOQUETE/PISO INTERTRAVADO DE CONCRETO - MODELO ONDA/16 FACES/RETANGULAR/TIJOLINHO/PAVER/HOLANDES/PARALELEPIPEDO, 20 CM X 10 CM, E = 8 CM, RESISTENCIA DE 35 MPA (NBR 9781), COLORIDO</v>
          </cell>
          <cell r="C6975" t="str">
            <v xml:space="preserve">M2    </v>
          </cell>
          <cell r="D6975">
            <v>56.32</v>
          </cell>
        </row>
        <row r="6976">
          <cell r="A6976">
            <v>695</v>
          </cell>
          <cell r="B6976" t="str">
            <v>BLOQUETE/PISO INTERTRAVADO DE CONCRETO - MODELO RAQUETE, *22 CM X 13,5* CM, E = 6 CM, RESISTENCIA DE 35 MPA (NBR 9781), COR NATURAL</v>
          </cell>
          <cell r="C6976" t="str">
            <v xml:space="preserve">M2    </v>
          </cell>
          <cell r="D6976">
            <v>41.63</v>
          </cell>
        </row>
        <row r="6977">
          <cell r="A6977">
            <v>679</v>
          </cell>
          <cell r="B6977" t="str">
            <v>BLOQUETE/PISO INTERTRAVADO DE CONCRETO - MODELO SEXTAVADO, 25 CM X 25 CM, E = 10 CM, RESISTENCIA DE 35 MPA (NBR 9781), COR NATURAL</v>
          </cell>
          <cell r="C6977" t="str">
            <v xml:space="preserve">M2    </v>
          </cell>
          <cell r="D6977">
            <v>57.05</v>
          </cell>
        </row>
        <row r="6978">
          <cell r="A6978">
            <v>711</v>
          </cell>
          <cell r="B6978" t="str">
            <v>BLOQUETE/PISO INTERTRAVADO DE CONCRETO - MODELO SEXTAVADO, 25 CM X 25 CM, E = 6 CM, RESISTENCIA DE 35 MPA (NBR 9781), COR NATURAL</v>
          </cell>
          <cell r="C6978" t="str">
            <v xml:space="preserve">M2    </v>
          </cell>
          <cell r="D6978">
            <v>43.55</v>
          </cell>
        </row>
        <row r="6979">
          <cell r="A6979">
            <v>712</v>
          </cell>
          <cell r="B6979" t="str">
            <v>BLOQUETE/PISO INTERTRAVADO DE CONCRETO - MODELO SEXTAVADO, 25 CM X 25 CM, E = 8 CM, RESISTENCIA DE 35 MPA (NBR 9781), COR NATURAL</v>
          </cell>
          <cell r="C6979" t="str">
            <v xml:space="preserve">M2    </v>
          </cell>
          <cell r="D6979">
            <v>45.4</v>
          </cell>
        </row>
        <row r="6980">
          <cell r="A6980">
            <v>12614</v>
          </cell>
          <cell r="B6980" t="str">
            <v>BOCAL PVC, PARA CALHA PLUVIAL, DIAMETRO DA SAIDA ENTRE 80 E 100 MM, PARA DRENAGEM PREDIAL</v>
          </cell>
          <cell r="C6980" t="str">
            <v xml:space="preserve">UN    </v>
          </cell>
          <cell r="D6980">
            <v>17.2</v>
          </cell>
        </row>
        <row r="6981">
          <cell r="A6981">
            <v>6140</v>
          </cell>
          <cell r="B6981" t="str">
            <v>BOLSA DE LIGACAO EM PVC FLEXIVEL PARA VASO SANITARIO 1.1/2 " (40 MM)</v>
          </cell>
          <cell r="C6981" t="str">
            <v xml:space="preserve">UN    </v>
          </cell>
          <cell r="D6981">
            <v>2.6</v>
          </cell>
        </row>
        <row r="6982">
          <cell r="A6982">
            <v>38399</v>
          </cell>
          <cell r="B6982" t="str">
            <v>BOLSA DE LONA PARA FERRAMENTAS *50 X 35 X 25* CM</v>
          </cell>
          <cell r="C6982" t="str">
            <v xml:space="preserve">UN    </v>
          </cell>
          <cell r="D6982">
            <v>148.16</v>
          </cell>
        </row>
        <row r="6983">
          <cell r="A6983">
            <v>735</v>
          </cell>
          <cell r="B6983" t="str">
            <v>BOMBA CENTRIFUGA  MOTOR ELETRICO TRIFASICO 1,48HP  DIAMETRO DE SUCCAO X ELEVACAO 1" X 1", 4 ESTAGIOS, DIAMETRO DOS ROTORES 3 X 107 MM + 1 X 100 MM, HM/Q: 10 M / 5,3 M3/H A 70 M / 1,8 M3/H</v>
          </cell>
          <cell r="C6983" t="str">
            <v xml:space="preserve">UN    </v>
          </cell>
          <cell r="D6983">
            <v>1647.19</v>
          </cell>
        </row>
        <row r="6984">
          <cell r="A6984">
            <v>736</v>
          </cell>
          <cell r="B6984" t="str">
            <v>BOMBA CENTRIFUGA  MOTOR ELETRICO TRIFASICO 2,96HP, DIAMETRO DE SUCCAO X ELEVACAO 1 1/2" X 1 1/4", DIAMETRO DO ROTOR 148 MM, HM/Q: 34 M / 14,80 M3/H A 40 M / 8,60 M3/H</v>
          </cell>
          <cell r="C6984" t="str">
            <v xml:space="preserve">UN    </v>
          </cell>
          <cell r="D6984">
            <v>1384.99</v>
          </cell>
        </row>
        <row r="6985">
          <cell r="A6985">
            <v>729</v>
          </cell>
          <cell r="B6985" t="str">
            <v>BOMBA CENTRIFUGA COM MOTOR ELETRICO MONOFASICO, POTENCIA 0,33 HP,  BOCAIS 1" X 3/4", DIAMETRO DO ROTOR 99 MM, HM/Q = 4 MCA / 8,5 M3/H A 18 MCA / 0,90 M3/H</v>
          </cell>
          <cell r="C6985" t="str">
            <v xml:space="preserve">UN    </v>
          </cell>
          <cell r="D6985">
            <v>564.4</v>
          </cell>
        </row>
        <row r="6986">
          <cell r="A6986">
            <v>39925</v>
          </cell>
          <cell r="B6986" t="str">
            <v>BOMBA CENTRIFUGA MONOESTAGIO COM MOTOR ELETRICO MONOFASICO, POTENCIA 15 HP,  DIAMETRO DO ROTOR *173* MM, HM/Q = *30* MCA / *90* M3/H A *45* MCA / *55* M3/H</v>
          </cell>
          <cell r="C6986" t="str">
            <v xml:space="preserve">UN    </v>
          </cell>
          <cell r="D6986">
            <v>8155.53</v>
          </cell>
        </row>
        <row r="6987">
          <cell r="A6987">
            <v>731</v>
          </cell>
          <cell r="B6987" t="str">
            <v>BOMBA CENTRIFUGA MOTOR ELETRICO MONOFASICO 0,49 HP  BOCAIS 1" X 3/4", DIAMETRO DO ROTOR 110 MM, HM/Q: 6 M / 8,3 M3/H A 20 M / 1,2 M3/H</v>
          </cell>
          <cell r="C6987" t="str">
            <v xml:space="preserve">UN    </v>
          </cell>
          <cell r="D6987">
            <v>549.29999999999995</v>
          </cell>
        </row>
        <row r="6988">
          <cell r="A6988">
            <v>10575</v>
          </cell>
          <cell r="B6988" t="str">
            <v>BOMBA CENTRIFUGA MOTOR ELETRICO MONOFASICO 0,50 CV DIAMETRO DE SUCCAO X ELEVACAO 3/4" X 3/4", MONOESTAGIO, DIAMETRO DOS ROTORES 114 MM, HM/Q: 2 M / 2,99 M3/H A 24 M / 0,71 M3/H</v>
          </cell>
          <cell r="C6988" t="str">
            <v xml:space="preserve">UN    </v>
          </cell>
          <cell r="D6988">
            <v>857.22</v>
          </cell>
        </row>
        <row r="6989">
          <cell r="A6989">
            <v>733</v>
          </cell>
          <cell r="B6989" t="str">
            <v>BOMBA CENTRIFUGA MOTOR ELETRICO MONOFASICO 0,74HP  DIAMETRO DE SUCCAO X ELEVACAO 1 1/4" X 1", DIAMETRO DO ROTOR 120 MM, HM/Q: 8 M / 7,70 M3/H A 24 M / 2,80 M3/H</v>
          </cell>
          <cell r="C6989" t="str">
            <v xml:space="preserve">UN    </v>
          </cell>
          <cell r="D6989">
            <v>938.55</v>
          </cell>
        </row>
        <row r="6990">
          <cell r="A6990">
            <v>732</v>
          </cell>
          <cell r="B6990" t="str">
            <v>BOMBA CENTRIFUGA MOTOR ELETRICO TRIFASICO 0,99HP  DIAMETRO DE SUCCAO X ELEVACAO 1" X 1", DIAMETRO DO ROTOR 145 MM, HM/Q: 14 M / 8,4 M3/H A 40 M / 0,60 M3/H</v>
          </cell>
          <cell r="C6990" t="str">
            <v xml:space="preserve">UN    </v>
          </cell>
          <cell r="D6990">
            <v>925.94</v>
          </cell>
        </row>
        <row r="6991">
          <cell r="A6991">
            <v>737</v>
          </cell>
          <cell r="B6991" t="str">
            <v>BOMBA CENTRIFUGA MOTOR ELETRICO TRIFASICO 14,8 HP, DIAMETRO DE SUCCAO X ELEVACAO 2 1/2" X 2", DIAMETRO DO ROTOR 195 MM, HM/Q: 62 M / 55,5 M3/H A 80 M / 31,50 M3/H</v>
          </cell>
          <cell r="C6991" t="str">
            <v xml:space="preserve">UN    </v>
          </cell>
          <cell r="D6991">
            <v>5192.3900000000003</v>
          </cell>
        </row>
        <row r="6992">
          <cell r="A6992">
            <v>738</v>
          </cell>
          <cell r="B6992" t="str">
            <v>BOMBA CENTRIFUGA MOTOR ELETRICO TRIFASICO 5HP, DIAMETRO DE SUCCAO X ELEVACAO 2" X 1 1/2", DIAMETRO DO ROTOR 155 MM, HM/Q: 40 M / 20,40 M3/H A 46 M / 9,20 M3/H</v>
          </cell>
          <cell r="C6992" t="str">
            <v xml:space="preserve">UN    </v>
          </cell>
          <cell r="D6992">
            <v>2407.67</v>
          </cell>
        </row>
        <row r="6993">
          <cell r="A6993">
            <v>740</v>
          </cell>
          <cell r="B6993" t="str">
            <v>BOMBA CENTRIFUGA MOTOR ELETRICO TRIFASICO 9,86 DIAMETRO DE SUCCAO X ELEVACAO 1" X 1", 4 ESTAGIOS, DIAMETRO DOS ROTORES 4 X 146 MM, HM/Q: 85 M / 14,9 M3/H A 140 M / 4,2 M3/H</v>
          </cell>
          <cell r="C6993" t="str">
            <v xml:space="preserve">UN    </v>
          </cell>
          <cell r="D6993">
            <v>4884.67</v>
          </cell>
        </row>
        <row r="6994">
          <cell r="A6994">
            <v>734</v>
          </cell>
          <cell r="B6994" t="str">
            <v>BOMBA CENTRIFUGA,  MOTOR ELETRICO TRIFASICO 1,48HP  DIAMETRO DE SUCCAO X ELEVACAO 1 1/2" X 1", DIAMETRO DO ROTOR 117 MM, HM/Q: 10 M / 21,9 M3/H A 24 M / 6,1 M3/H</v>
          </cell>
          <cell r="C6994" t="str">
            <v xml:space="preserve">UN    </v>
          </cell>
          <cell r="D6994">
            <v>992.6</v>
          </cell>
        </row>
        <row r="6995">
          <cell r="A6995">
            <v>39008</v>
          </cell>
          <cell r="B6995" t="str">
            <v>BOMBA DE PROJECAO DE CONCRETO SECO, POTENCIA 10 CV, VAZAO 3 M3/H</v>
          </cell>
          <cell r="C6995" t="str">
            <v xml:space="preserve">UN    </v>
          </cell>
          <cell r="D6995">
            <v>48761.22</v>
          </cell>
        </row>
        <row r="6996">
          <cell r="A6996">
            <v>39009</v>
          </cell>
          <cell r="B6996" t="str">
            <v>BOMBA DE PROJECAO DE CONCRETO SECO, POTENCIA 10 CV, VAZAO 6 M3/H</v>
          </cell>
          <cell r="C6996" t="str">
            <v xml:space="preserve">UN    </v>
          </cell>
          <cell r="D6996">
            <v>52241.599999999999</v>
          </cell>
        </row>
        <row r="6997">
          <cell r="A6997">
            <v>10587</v>
          </cell>
          <cell r="B6997" t="str">
            <v>BOMBA SUBMERSA PARA POCOS TUBULARES PROFUNDOS DIAMETRO DE 4 POLEGADAS, ELETRICA, MONOFASICA, POTENCIA 0,49 HP, 13 ESTAGIOS, BOCAL DE DESCARGA DIAMETRO DE UMA POLEGADA E MEIA, HM/Q = 18 M / 1,90 M3/H A 85 M / 0,60 M3/H</v>
          </cell>
          <cell r="C6997" t="str">
            <v xml:space="preserve">UN    </v>
          </cell>
          <cell r="D6997">
            <v>2982.65</v>
          </cell>
        </row>
        <row r="6998">
          <cell r="A6998">
            <v>759</v>
          </cell>
          <cell r="B6998" t="str">
            <v>BOMBA SUBMERSA PARA POCOS TUBULARES PROFUNDOS DIAMETRO DE 4 POLEGADAS, ELETRICA, TRIFASICA, POTENCIA 1,97 HP, 20 ESTAGIOS, BOCAL DE DESCARGA DIAMETRO DE UMA POLEGADA E MEIA, HM/Q = 18 M / 5,40 M3/H A 164 M / 0,80 M3/H</v>
          </cell>
          <cell r="C6998" t="str">
            <v xml:space="preserve">UN    </v>
          </cell>
          <cell r="D6998">
            <v>4288.45</v>
          </cell>
        </row>
        <row r="6999">
          <cell r="A6999">
            <v>761</v>
          </cell>
          <cell r="B6999" t="str">
            <v>BOMBA SUBMERSA PARA POCOS TUBULARES PROFUNDOS DIAMETRO DE 4 POLEGADAS, ELETRICA, TRIFASICA, POTENCIA 5,42 HP, 15 ESTAGIOS, BOCAL DE DESCARGA DIAMETRO DE 2 POLEGADAS, HM/Q = 18 M / 18,10 M3/H A 121 M / 2,90 M3/H</v>
          </cell>
          <cell r="C6999" t="str">
            <v xml:space="preserve">UN    </v>
          </cell>
          <cell r="D6999">
            <v>7269.29</v>
          </cell>
        </row>
        <row r="7000">
          <cell r="A7000">
            <v>750</v>
          </cell>
          <cell r="B7000" t="str">
            <v>BOMBA SUBMERSA PARA POCOS TUBULARES PROFUNDOS DIAMETRO DE 4 POLEGADAS, ELETRICA, TRIFASICA, POTENCIA 5,42 HP, 29 ESTAGIOS, BOCAL DE DESCARGA DE UMA POLEGADA E MEIA, HM/Q = 18 M / 8,10 M3/H A 201 M / 3,2 M3/H</v>
          </cell>
          <cell r="C7000" t="str">
            <v xml:space="preserve">UN    </v>
          </cell>
          <cell r="D7000">
            <v>6901.62</v>
          </cell>
        </row>
        <row r="7001">
          <cell r="A7001">
            <v>755</v>
          </cell>
          <cell r="B7001" t="str">
            <v>BOMBA SUBMERSA PARA POCOS TUBULARES PROFUNDOS DIAMETRO DE 6 POLEGADAS, ELETRICA, TRIFASICA, POTENCIA 27,12 HP, 7 ESTAGIOS, BOCAL DE DESCARGA DIAMETRO DE 4 POLEGADAS, HM/Q = 13,9 M / 90 M3/H A 44,0 M / 25,0 M3/H</v>
          </cell>
          <cell r="C7001" t="str">
            <v xml:space="preserve">UN    </v>
          </cell>
          <cell r="D7001">
            <v>28320.89</v>
          </cell>
        </row>
        <row r="7002">
          <cell r="A7002">
            <v>749</v>
          </cell>
          <cell r="B7002" t="str">
            <v>BOMBA SUBMERSA PARA POCOS TUBULARES PROFUNDOS DIAMETRO DE 6 POLEGADAS, ELETRICA, TRIFASICA, POTENCIA 3,45 HP, 5 ESTAGIOS, BOCAL DE DESCARGA DIAMETRO DE 2 POLEGADAS, HM/Q = 68,5 M / 6,12 M3/H A 39,5 M / 14,04 M3/H</v>
          </cell>
          <cell r="C7002" t="str">
            <v xml:space="preserve">UN    </v>
          </cell>
          <cell r="D7002">
            <v>10415.9</v>
          </cell>
        </row>
        <row r="7003">
          <cell r="A7003">
            <v>756</v>
          </cell>
          <cell r="B7003" t="str">
            <v>BOMBA SUBMERSA PARA POCOS TUBULARES PROFUNDOS DIAMETRO DE 6 POLEGADAS, ELETRICA, TRIFASICA, POTENCIA 32 HP, 9 ESTAGIOS, BOCAL DE DESCARGA DIAMETRO DE 4 POLEGADAS, HM/Q = 114,0 M / 13,9 M3/H A 57,0 M / 25,0 M3/H</v>
          </cell>
          <cell r="C7003" t="str">
            <v xml:space="preserve">UN    </v>
          </cell>
          <cell r="D7003">
            <v>30887.72</v>
          </cell>
        </row>
        <row r="7004">
          <cell r="A7004">
            <v>757</v>
          </cell>
          <cell r="B7004" t="str">
            <v>BOMBA SUBMERSIVEL,  ELETRICA, TRIFASICA, POTENCIA 6 HP, DIAMETRO DO ROTOR 127 MM, BOCAL DE SAIDA DIAMETRO DE 3 POLEGADAS, HM/Q = 7 M / 66,90 M3/H A 26 M / 2,88 M3/H</v>
          </cell>
          <cell r="C7004" t="str">
            <v xml:space="preserve">UN    </v>
          </cell>
          <cell r="D7004">
            <v>14025</v>
          </cell>
        </row>
        <row r="7005">
          <cell r="A7005">
            <v>10588</v>
          </cell>
          <cell r="B7005" t="str">
            <v>BOMBA SUBMERSIVEL, ELETRICA, TRIFASICA, POTENCIA 0,98 HP, DIAMETRO DO ROTOR 142 MM SEMIABERTO, BOCAL DE SAIDA DIAMETRO DE 2 POLEGADAS, HM/Q = 2 M / 32 M3/H A 8 M / 16 M3/H</v>
          </cell>
          <cell r="C7005" t="str">
            <v xml:space="preserve">UN    </v>
          </cell>
          <cell r="D7005">
            <v>3096.36</v>
          </cell>
        </row>
        <row r="7006">
          <cell r="A7006">
            <v>10592</v>
          </cell>
          <cell r="B7006" t="str">
            <v>BOMBA SUBMERSIVEL, ELETRICA, TRIFASICA, POTENCIA 0,99 HP, DIAMETRO ROTOR 98 MM SEMIABERTO, BOCAL DE SAIDA DIAMETRO 2 POLEGADAS, HM/Q = 2 M / 28,90 M3/H A 14 M / 7 M3/H</v>
          </cell>
          <cell r="C7006" t="str">
            <v xml:space="preserve">UN    </v>
          </cell>
          <cell r="D7006">
            <v>3740</v>
          </cell>
        </row>
        <row r="7007">
          <cell r="A7007">
            <v>10589</v>
          </cell>
          <cell r="B7007" t="str">
            <v>BOMBA SUBMERSIVEL, ELETRICA, TRIFASICA, POTENCIA 1,97 HP, DIAMETRO DO ROTOR 144 MM SEMIABERTO, BOCAL DE SAIDA DIAMETRO DE 2 POLEGADAS, HM/Q = 2 M / 26,8 M3/H A 28 M / 4,6 M3/H</v>
          </cell>
          <cell r="C7007" t="str">
            <v xml:space="preserve">UN    </v>
          </cell>
          <cell r="D7007">
            <v>5024.45</v>
          </cell>
        </row>
        <row r="7008">
          <cell r="A7008">
            <v>760</v>
          </cell>
          <cell r="B7008" t="str">
            <v>BOMBA SUBMERSIVEL, ELETRICA, TRIFASICA, POTENCIA 13 HP, DIAMETRO DO ROTOR 170 MM, BOCAL DE SAIDA DIAMETRO DE 3 POLEGADAS, HM/Q = 11 M / 68,40 M3/H A 72 M / 3,6 M3/H</v>
          </cell>
          <cell r="C7008" t="str">
            <v xml:space="preserve">UN    </v>
          </cell>
          <cell r="D7008">
            <v>28050</v>
          </cell>
        </row>
        <row r="7009">
          <cell r="A7009">
            <v>751</v>
          </cell>
          <cell r="B7009" t="str">
            <v>BOMBA SUBMERSIVEL, ELETRICA, TRIFASICA, POTENCIA 2,96 HP, DIAMETRO DO ROTOR 144 MM SEMIABERTO, BOCAL DE SAIDA DIAMETRO DE DUAS POLEGADAS, HM/Q = 2 M / 38,8 M3/H A 28 M / 5 M3/H</v>
          </cell>
          <cell r="C7009" t="str">
            <v xml:space="preserve">UN    </v>
          </cell>
          <cell r="D7009">
            <v>4417.87</v>
          </cell>
        </row>
        <row r="7010">
          <cell r="A7010">
            <v>754</v>
          </cell>
          <cell r="B7010" t="str">
            <v>BOMBA SUBMERSIVEL, ELETRICA, TRIFASICA, POTENCIA 3,75 HP, DIAMETRO DO ROTOR 90 MM SEMIABERTO, BOCAL DE SAIDA DIAMETRO DE 2 POLEGADAS, HM/Q = 5 M / 61,2 M3/H A 25,5 M / 3,6 M3/H</v>
          </cell>
          <cell r="C7010" t="str">
            <v xml:space="preserve">UN    </v>
          </cell>
          <cell r="D7010">
            <v>7012.5</v>
          </cell>
        </row>
        <row r="7011">
          <cell r="A7011">
            <v>14013</v>
          </cell>
          <cell r="B7011" t="str">
            <v>BOMBA TRIPLEX COM MOTOR A DIESEL, NACIONAL, DIAMETRO DE SUCCAO DE 2 1/2''</v>
          </cell>
          <cell r="C7011" t="str">
            <v xml:space="preserve">UN    </v>
          </cell>
          <cell r="D7011">
            <v>140309.57999999999</v>
          </cell>
        </row>
        <row r="7012">
          <cell r="A7012">
            <v>39917</v>
          </cell>
          <cell r="B7012" t="str">
            <v>BOMBA TRIPLEX, PARA INJECAO DE CALDA DE CIMENTO, VAZAO MAXIMA DE *100* LITROS/MINUTO, PRESSAO MAXIMA DE *70* BAR, POTENCIA DE 15 CV</v>
          </cell>
          <cell r="C7012" t="str">
            <v xml:space="preserve">UN    </v>
          </cell>
          <cell r="D7012">
            <v>74900.75</v>
          </cell>
        </row>
        <row r="7013">
          <cell r="A7013">
            <v>5081</v>
          </cell>
          <cell r="B7013" t="str">
            <v>BORBOLETA EM LATAO FUNDIDO CROMADO, PARA TRAVAR JANELA TIPO GUILHOTINA</v>
          </cell>
          <cell r="C7013" t="str">
            <v xml:space="preserve">PAR   </v>
          </cell>
          <cell r="D7013">
            <v>20.43</v>
          </cell>
        </row>
        <row r="7014">
          <cell r="A7014">
            <v>38167</v>
          </cell>
          <cell r="B7014" t="str">
            <v>BORBOLETA EM ZAMAC CROMADO, PARA TRAVAR JANELA TIPO GUILHOTINA</v>
          </cell>
          <cell r="C7014" t="str">
            <v xml:space="preserve">PAR   </v>
          </cell>
          <cell r="D7014">
            <v>17.600000000000001</v>
          </cell>
        </row>
        <row r="7015">
          <cell r="A7015">
            <v>36145</v>
          </cell>
          <cell r="B7015" t="str">
            <v>BOTA DE PVC PRETA, CANO MEDIO, SEM FORRO</v>
          </cell>
          <cell r="C7015" t="str">
            <v xml:space="preserve">PAR   </v>
          </cell>
          <cell r="D7015">
            <v>32.4</v>
          </cell>
        </row>
        <row r="7016">
          <cell r="A7016">
            <v>12893</v>
          </cell>
          <cell r="B7016" t="str">
            <v>BOTA DE SEGURANCA COM BIQUEIRA DE ACO E COLARINHO ACOLCHOADO</v>
          </cell>
          <cell r="C7016" t="str">
            <v xml:space="preserve">PAR   </v>
          </cell>
          <cell r="D7016">
            <v>54</v>
          </cell>
        </row>
        <row r="7017">
          <cell r="A7017">
            <v>11685</v>
          </cell>
          <cell r="B7017" t="str">
            <v>BRACO / CANO PARA CHUVEIRO ELETRICO, EM ALUMINIO, 30 CM X 1/2 "</v>
          </cell>
          <cell r="C7017" t="str">
            <v xml:space="preserve">UN    </v>
          </cell>
          <cell r="D7017">
            <v>23.52</v>
          </cell>
        </row>
        <row r="7018">
          <cell r="A7018">
            <v>11679</v>
          </cell>
          <cell r="B7018" t="str">
            <v>BRACO OU HASTE COM CANOPLA PLASTICA, 1/2 ", PARA CHUVEIRO ELETRICO</v>
          </cell>
          <cell r="C7018" t="str">
            <v xml:space="preserve">UN    </v>
          </cell>
          <cell r="D7018">
            <v>6.55</v>
          </cell>
        </row>
        <row r="7019">
          <cell r="A7019">
            <v>11680</v>
          </cell>
          <cell r="B7019" t="str">
            <v>BRACO OU HASTE COM CANOPLA PLASTICA, 1/2 ", PARA CHUVEIRO SIMPLES</v>
          </cell>
          <cell r="C7019" t="str">
            <v xml:space="preserve">UN    </v>
          </cell>
          <cell r="D7019">
            <v>5.4</v>
          </cell>
        </row>
        <row r="7020">
          <cell r="A7020">
            <v>2512</v>
          </cell>
          <cell r="B7020" t="str">
            <v>BRACO P/ LUMINARIA PUBLICA 1 X 1,50M ROMAGNOLE OU EQUIV</v>
          </cell>
          <cell r="C7020" t="str">
            <v xml:space="preserve">UN    </v>
          </cell>
          <cell r="D7020">
            <v>18.97</v>
          </cell>
        </row>
        <row r="7021">
          <cell r="A7021">
            <v>4374</v>
          </cell>
          <cell r="B7021" t="str">
            <v>BUCHA DE NYLON SEM ABA S10</v>
          </cell>
          <cell r="C7021" t="str">
            <v xml:space="preserve">UN    </v>
          </cell>
          <cell r="D7021">
            <v>0.28999999999999998</v>
          </cell>
        </row>
        <row r="7022">
          <cell r="A7022">
            <v>7568</v>
          </cell>
          <cell r="B7022" t="str">
            <v>BUCHA DE NYLON SEM ABA S10, COM PARAFUSO DE 6,10 X 65 MM EM ACO ZINCADO COM ROSCA SOBERBA, CABECA CHATA E FENDA PHILLIPS</v>
          </cell>
          <cell r="C7022" t="str">
            <v xml:space="preserve">UN    </v>
          </cell>
          <cell r="D7022">
            <v>0.49</v>
          </cell>
        </row>
        <row r="7023">
          <cell r="A7023">
            <v>7584</v>
          </cell>
          <cell r="B7023" t="str">
            <v>BUCHA DE NYLON SEM ABA S12, COM PARAFUSO DE 5/16" X 80 MM EM ACO ZINCADO COM ROSCA SOBERBA E CABECA SEXTAVADA</v>
          </cell>
          <cell r="C7023" t="str">
            <v xml:space="preserve">UN    </v>
          </cell>
          <cell r="D7023">
            <v>0.74</v>
          </cell>
        </row>
        <row r="7024">
          <cell r="A7024">
            <v>11945</v>
          </cell>
          <cell r="B7024" t="str">
            <v>BUCHA DE NYLON SEM ABA S4</v>
          </cell>
          <cell r="C7024" t="str">
            <v xml:space="preserve">UN    </v>
          </cell>
          <cell r="D7024">
            <v>0.04</v>
          </cell>
        </row>
        <row r="7025">
          <cell r="A7025">
            <v>11946</v>
          </cell>
          <cell r="B7025" t="str">
            <v>BUCHA DE NYLON SEM ABA S5</v>
          </cell>
          <cell r="C7025" t="str">
            <v xml:space="preserve">UN    </v>
          </cell>
          <cell r="D7025">
            <v>0.05</v>
          </cell>
        </row>
        <row r="7026">
          <cell r="A7026">
            <v>4375</v>
          </cell>
          <cell r="B7026" t="str">
            <v>BUCHA DE NYLON SEM ABA S6</v>
          </cell>
          <cell r="C7026" t="str">
            <v xml:space="preserve">UN    </v>
          </cell>
          <cell r="D7026">
            <v>0.08</v>
          </cell>
        </row>
        <row r="7027">
          <cell r="A7027">
            <v>11950</v>
          </cell>
          <cell r="B7027" t="str">
            <v>BUCHA DE NYLON SEM ABA S6, COM PARAFUSO DE 4,20 X 40 MM EM ACO ZINCADO COM ROSCA SOBERBA, CABECA CHATA E FENDA PHILLIPS</v>
          </cell>
          <cell r="C7027" t="str">
            <v xml:space="preserve">UN    </v>
          </cell>
          <cell r="D7027">
            <v>0.16</v>
          </cell>
        </row>
        <row r="7028">
          <cell r="A7028">
            <v>4376</v>
          </cell>
          <cell r="B7028" t="str">
            <v>BUCHA DE NYLON SEM ABA S8</v>
          </cell>
          <cell r="C7028" t="str">
            <v xml:space="preserve">UN    </v>
          </cell>
          <cell r="D7028">
            <v>0.15</v>
          </cell>
        </row>
        <row r="7029">
          <cell r="A7029">
            <v>7583</v>
          </cell>
          <cell r="B7029" t="str">
            <v>BUCHA DE NYLON SEM ABA S8, COM PARAFUSO DE 4,80 X 50 MM EM ACO ZINCADO COM ROSCA SOBERBA, CABECA CHATA E FENDA PHILLIPS</v>
          </cell>
          <cell r="C7029" t="str">
            <v xml:space="preserve">UN    </v>
          </cell>
          <cell r="D7029">
            <v>0.33</v>
          </cell>
        </row>
        <row r="7030">
          <cell r="A7030">
            <v>4350</v>
          </cell>
          <cell r="B7030" t="str">
            <v>BUCHA DE NYLON, DIAMETRO DO FURO 8 MM, COMPRIMENTO 40 MM, COM PARAFUSO DE ROSCA SOBERBA, CABECA CHATA, FENDA SIMPLES, 4,8 X 50 MM</v>
          </cell>
          <cell r="C7030" t="str">
            <v xml:space="preserve">UN    </v>
          </cell>
          <cell r="D7030">
            <v>0.47</v>
          </cell>
        </row>
        <row r="7031">
          <cell r="A7031">
            <v>39886</v>
          </cell>
          <cell r="B7031" t="str">
            <v>BUCHA DE REDUCAO DE COBRE (REF 600-2) SEM ANEL DE SOLDA, PONTA X BOLSA, 22 X 15 MM</v>
          </cell>
          <cell r="C7031" t="str">
            <v xml:space="preserve">UN    </v>
          </cell>
          <cell r="D7031">
            <v>3.38</v>
          </cell>
        </row>
        <row r="7032">
          <cell r="A7032">
            <v>39887</v>
          </cell>
          <cell r="B7032" t="str">
            <v>BUCHA DE REDUCAO DE COBRE (REF 600-2) SEM ANEL DE SOLDA, PONTA X BOLSA, 28 X 22 MM</v>
          </cell>
          <cell r="C7032" t="str">
            <v xml:space="preserve">UN    </v>
          </cell>
          <cell r="D7032">
            <v>5.07</v>
          </cell>
        </row>
        <row r="7033">
          <cell r="A7033">
            <v>39888</v>
          </cell>
          <cell r="B7033" t="str">
            <v>BUCHA DE REDUCAO DE COBRE (REF 600-2) SEM ANEL DE SOLDA, PONTA X BOLSA, 35 X 28 MM</v>
          </cell>
          <cell r="C7033" t="str">
            <v xml:space="preserve">UN    </v>
          </cell>
          <cell r="D7033">
            <v>11.6</v>
          </cell>
        </row>
        <row r="7034">
          <cell r="A7034">
            <v>39890</v>
          </cell>
          <cell r="B7034" t="str">
            <v>BUCHA DE REDUCAO DE COBRE (REF 600-2) SEM ANEL DE SOLDA, PONTA X BOLSA, 42 X 35 MM</v>
          </cell>
          <cell r="C7034" t="str">
            <v xml:space="preserve">UN    </v>
          </cell>
          <cell r="D7034">
            <v>19.79</v>
          </cell>
        </row>
        <row r="7035">
          <cell r="A7035">
            <v>39891</v>
          </cell>
          <cell r="B7035" t="str">
            <v>BUCHA DE REDUCAO DE COBRE (REF 600-2) SEM ANEL DE SOLDA, PONTA X BOLSA, 54 X 42 MM</v>
          </cell>
          <cell r="C7035" t="str">
            <v xml:space="preserve">UN    </v>
          </cell>
          <cell r="D7035">
            <v>27.91</v>
          </cell>
        </row>
        <row r="7036">
          <cell r="A7036">
            <v>39892</v>
          </cell>
          <cell r="B7036" t="str">
            <v>BUCHA DE REDUCAO DE COBRE (REF 600-2) SEM ANEL DE SOLDA, PONTA X BOLSA, 66 X 54 MM</v>
          </cell>
          <cell r="C7036" t="str">
            <v xml:space="preserve">UN    </v>
          </cell>
          <cell r="D7036">
            <v>87.01</v>
          </cell>
        </row>
        <row r="7037">
          <cell r="A7037">
            <v>790</v>
          </cell>
          <cell r="B7037" t="str">
            <v>BUCHA DE REDUCAO DE FERRO GALVANIZADO, COM ROSCA BSP, DE 1 1/2" X 1 1/4"</v>
          </cell>
          <cell r="C7037" t="str">
            <v xml:space="preserve">UN    </v>
          </cell>
          <cell r="D7037">
            <v>9.51</v>
          </cell>
        </row>
        <row r="7038">
          <cell r="A7038">
            <v>766</v>
          </cell>
          <cell r="B7038" t="str">
            <v>BUCHA DE REDUCAO DE FERRO GALVANIZADO, COM ROSCA BSP, DE 1 1/2" X 1/2"</v>
          </cell>
          <cell r="C7038" t="str">
            <v xml:space="preserve">UN    </v>
          </cell>
          <cell r="D7038">
            <v>9.51</v>
          </cell>
        </row>
        <row r="7039">
          <cell r="A7039">
            <v>791</v>
          </cell>
          <cell r="B7039" t="str">
            <v>BUCHA DE REDUCAO DE FERRO GALVANIZADO, COM ROSCA BSP, DE 1 1/2" X 1"</v>
          </cell>
          <cell r="C7039" t="str">
            <v xml:space="preserve">UN    </v>
          </cell>
          <cell r="D7039">
            <v>9.51</v>
          </cell>
        </row>
        <row r="7040">
          <cell r="A7040">
            <v>767</v>
          </cell>
          <cell r="B7040" t="str">
            <v>BUCHA DE REDUCAO DE FERRO GALVANIZADO, COM ROSCA BSP, DE 1 1/2" X 3/4"</v>
          </cell>
          <cell r="C7040" t="str">
            <v xml:space="preserve">UN    </v>
          </cell>
          <cell r="D7040">
            <v>9.51</v>
          </cell>
        </row>
        <row r="7041">
          <cell r="A7041">
            <v>768</v>
          </cell>
          <cell r="B7041" t="str">
            <v>BUCHA DE REDUCAO DE FERRO GALVANIZADO, COM ROSCA BSP, DE 1 1/4" X 1/2"</v>
          </cell>
          <cell r="C7041" t="str">
            <v xml:space="preserve">UN    </v>
          </cell>
          <cell r="D7041">
            <v>7.47</v>
          </cell>
        </row>
        <row r="7042">
          <cell r="A7042">
            <v>789</v>
          </cell>
          <cell r="B7042" t="str">
            <v>BUCHA DE REDUCAO DE FERRO GALVANIZADO, COM ROSCA BSP, DE 1 1/4" X 1"</v>
          </cell>
          <cell r="C7042" t="str">
            <v xml:space="preserve">UN    </v>
          </cell>
          <cell r="D7042">
            <v>7.31</v>
          </cell>
        </row>
        <row r="7043">
          <cell r="A7043">
            <v>769</v>
          </cell>
          <cell r="B7043" t="str">
            <v>BUCHA DE REDUCAO DE FERRO GALVANIZADO, COM ROSCA BSP, DE 1 1/4" X 3/4"</v>
          </cell>
          <cell r="C7043" t="str">
            <v xml:space="preserve">UN    </v>
          </cell>
          <cell r="D7043">
            <v>7.47</v>
          </cell>
        </row>
        <row r="7044">
          <cell r="A7044">
            <v>770</v>
          </cell>
          <cell r="B7044" t="str">
            <v>BUCHA DE REDUCAO DE FERRO GALVANIZADO, COM ROSCA BSP, DE 1/2" X 1/4"</v>
          </cell>
          <cell r="C7044" t="str">
            <v xml:space="preserve">UN    </v>
          </cell>
          <cell r="D7044">
            <v>2.63</v>
          </cell>
        </row>
        <row r="7045">
          <cell r="A7045">
            <v>12394</v>
          </cell>
          <cell r="B7045" t="str">
            <v>BUCHA DE REDUCAO DE FERRO GALVANIZADO, COM ROSCA BSP, DE 1/2" X 3/8"</v>
          </cell>
          <cell r="C7045" t="str">
            <v xml:space="preserve">UN    </v>
          </cell>
          <cell r="D7045">
            <v>2.63</v>
          </cell>
        </row>
        <row r="7046">
          <cell r="A7046">
            <v>764</v>
          </cell>
          <cell r="B7046" t="str">
            <v>BUCHA DE REDUCAO DE FERRO GALVANIZADO, COM ROSCA BSP, DE 1" X 1/2"</v>
          </cell>
          <cell r="C7046" t="str">
            <v xml:space="preserve">UN    </v>
          </cell>
          <cell r="D7046">
            <v>4.5999999999999996</v>
          </cell>
        </row>
        <row r="7047">
          <cell r="A7047">
            <v>765</v>
          </cell>
          <cell r="B7047" t="str">
            <v>BUCHA DE REDUCAO DE FERRO GALVANIZADO, COM ROSCA BSP, DE 1" X 3/4"</v>
          </cell>
          <cell r="C7047" t="str">
            <v xml:space="preserve">UN    </v>
          </cell>
          <cell r="D7047">
            <v>4.5999999999999996</v>
          </cell>
        </row>
        <row r="7048">
          <cell r="A7048">
            <v>787</v>
          </cell>
          <cell r="B7048" t="str">
            <v>BUCHA DE REDUCAO DE FERRO GALVANIZADO, COM ROSCA BSP, DE 2 1/2" X 1 1/2"</v>
          </cell>
          <cell r="C7048" t="str">
            <v xml:space="preserve">UN    </v>
          </cell>
          <cell r="D7048">
            <v>20.54</v>
          </cell>
        </row>
        <row r="7049">
          <cell r="A7049">
            <v>774</v>
          </cell>
          <cell r="B7049" t="str">
            <v>BUCHA DE REDUCAO DE FERRO GALVANIZADO, COM ROSCA BSP, DE 2 1/2" X 1 1/4"</v>
          </cell>
          <cell r="C7049" t="str">
            <v xml:space="preserve">UN    </v>
          </cell>
          <cell r="D7049">
            <v>20.54</v>
          </cell>
        </row>
        <row r="7050">
          <cell r="A7050">
            <v>773</v>
          </cell>
          <cell r="B7050" t="str">
            <v>BUCHA DE REDUCAO DE FERRO GALVANIZADO, COM ROSCA BSP, DE 2 1/2" X 1"</v>
          </cell>
          <cell r="C7050" t="str">
            <v xml:space="preserve">UN    </v>
          </cell>
          <cell r="D7050">
            <v>20.54</v>
          </cell>
        </row>
        <row r="7051">
          <cell r="A7051">
            <v>775</v>
          </cell>
          <cell r="B7051" t="str">
            <v>BUCHA DE REDUCAO DE FERRO GALVANIZADO, COM ROSCA BSP, DE 2 1/2" X 2"</v>
          </cell>
          <cell r="C7051" t="str">
            <v xml:space="preserve">UN    </v>
          </cell>
          <cell r="D7051">
            <v>20.54</v>
          </cell>
        </row>
        <row r="7052">
          <cell r="A7052">
            <v>788</v>
          </cell>
          <cell r="B7052" t="str">
            <v>BUCHA DE REDUCAO DE FERRO GALVANIZADO, COM ROSCA BSP, DE 2" X 1 1/2"</v>
          </cell>
          <cell r="C7052" t="str">
            <v xml:space="preserve">UN    </v>
          </cell>
          <cell r="D7052">
            <v>12.77</v>
          </cell>
        </row>
        <row r="7053">
          <cell r="A7053">
            <v>772</v>
          </cell>
          <cell r="B7053" t="str">
            <v>BUCHA DE REDUCAO DE FERRO GALVANIZADO, COM ROSCA BSP, DE 2" X 1 1/4"</v>
          </cell>
          <cell r="C7053" t="str">
            <v xml:space="preserve">UN    </v>
          </cell>
          <cell r="D7053">
            <v>12.77</v>
          </cell>
        </row>
        <row r="7054">
          <cell r="A7054">
            <v>771</v>
          </cell>
          <cell r="B7054" t="str">
            <v>BUCHA DE REDUCAO DE FERRO GALVANIZADO, COM ROSCA BSP, DE 2" X 1"</v>
          </cell>
          <cell r="C7054" t="str">
            <v xml:space="preserve">UN    </v>
          </cell>
          <cell r="D7054">
            <v>12.77</v>
          </cell>
        </row>
        <row r="7055">
          <cell r="A7055">
            <v>779</v>
          </cell>
          <cell r="B7055" t="str">
            <v>BUCHA DE REDUCAO DE FERRO GALVANIZADO, COM ROSCA BSP, DE 3/4" X 1/2"</v>
          </cell>
          <cell r="C7055" t="str">
            <v xml:space="preserve">UN    </v>
          </cell>
          <cell r="D7055">
            <v>3.17</v>
          </cell>
        </row>
        <row r="7056">
          <cell r="A7056">
            <v>776</v>
          </cell>
          <cell r="B7056" t="str">
            <v>BUCHA DE REDUCAO DE FERRO GALVANIZADO, COM ROSCA BSP, DE 3" X 1 1/2"</v>
          </cell>
          <cell r="C7056" t="str">
            <v xml:space="preserve">UN    </v>
          </cell>
          <cell r="D7056">
            <v>30.29</v>
          </cell>
        </row>
        <row r="7057">
          <cell r="A7057">
            <v>777</v>
          </cell>
          <cell r="B7057" t="str">
            <v>BUCHA DE REDUCAO DE FERRO GALVANIZADO, COM ROSCA BSP, DE 3" X 1 1/4"</v>
          </cell>
          <cell r="C7057" t="str">
            <v xml:space="preserve">UN    </v>
          </cell>
          <cell r="D7057">
            <v>29.44</v>
          </cell>
        </row>
        <row r="7058">
          <cell r="A7058">
            <v>780</v>
          </cell>
          <cell r="B7058" t="str">
            <v>BUCHA DE REDUCAO DE FERRO GALVANIZADO, COM ROSCA BSP, DE 3" X 2 1/2"</v>
          </cell>
          <cell r="C7058" t="str">
            <v xml:space="preserve">UN    </v>
          </cell>
          <cell r="D7058">
            <v>29.59</v>
          </cell>
        </row>
        <row r="7059">
          <cell r="A7059">
            <v>778</v>
          </cell>
          <cell r="B7059" t="str">
            <v>BUCHA DE REDUCAO DE FERRO GALVANIZADO, COM ROSCA BSP, DE 3" X 2"</v>
          </cell>
          <cell r="C7059" t="str">
            <v xml:space="preserve">UN    </v>
          </cell>
          <cell r="D7059">
            <v>30.29</v>
          </cell>
        </row>
        <row r="7060">
          <cell r="A7060">
            <v>781</v>
          </cell>
          <cell r="B7060" t="str">
            <v>BUCHA DE REDUCAO DE FERRO GALVANIZADO, COM ROSCA BSP, DE 4" X 2 1/2"</v>
          </cell>
          <cell r="C7060" t="str">
            <v xml:space="preserve">UN    </v>
          </cell>
          <cell r="D7060">
            <v>55.96</v>
          </cell>
        </row>
        <row r="7061">
          <cell r="A7061">
            <v>786</v>
          </cell>
          <cell r="B7061" t="str">
            <v>BUCHA DE REDUCAO DE FERRO GALVANIZADO, COM ROSCA BSP, DE 4" X 2"</v>
          </cell>
          <cell r="C7061" t="str">
            <v xml:space="preserve">UN    </v>
          </cell>
          <cell r="D7061">
            <v>55.96</v>
          </cell>
        </row>
        <row r="7062">
          <cell r="A7062">
            <v>782</v>
          </cell>
          <cell r="B7062" t="str">
            <v>BUCHA DE REDUCAO DE FERRO GALVANIZADO, COM ROSCA BSP, DE 4" X 3"</v>
          </cell>
          <cell r="C7062" t="str">
            <v xml:space="preserve">UN    </v>
          </cell>
          <cell r="D7062">
            <v>55.96</v>
          </cell>
        </row>
        <row r="7063">
          <cell r="A7063">
            <v>783</v>
          </cell>
          <cell r="B7063" t="str">
            <v>BUCHA DE REDUCAO DE FERRO GALVANIZADO, COM ROSCA BSP, DE 5" X 4"</v>
          </cell>
          <cell r="C7063" t="str">
            <v xml:space="preserve">UN    </v>
          </cell>
          <cell r="D7063">
            <v>153.16999999999999</v>
          </cell>
        </row>
        <row r="7064">
          <cell r="A7064">
            <v>785</v>
          </cell>
          <cell r="B7064" t="str">
            <v>BUCHA DE REDUCAO DE FERRO GALVANIZADO, COM ROSCA BSP, DE 6" X 4"</v>
          </cell>
          <cell r="C7064" t="str">
            <v xml:space="preserve">UN    </v>
          </cell>
          <cell r="D7064">
            <v>161.84</v>
          </cell>
        </row>
        <row r="7065">
          <cell r="A7065">
            <v>784</v>
          </cell>
          <cell r="B7065" t="str">
            <v>BUCHA DE REDUCAO DE FERRO GALVANIZADO, COM ROSCA BSP, DE 6" X 5"</v>
          </cell>
          <cell r="C7065" t="str">
            <v xml:space="preserve">UN    </v>
          </cell>
          <cell r="D7065">
            <v>173.61</v>
          </cell>
        </row>
        <row r="7066">
          <cell r="A7066">
            <v>831</v>
          </cell>
          <cell r="B7066" t="str">
            <v>BUCHA DE REDUCAO DE PVC, SOLDAVEL, CURTA, COM 110 X 85 MM, PARA AGUA FRIA PREDIAL</v>
          </cell>
          <cell r="C7066" t="str">
            <v xml:space="preserve">UN    </v>
          </cell>
          <cell r="D7066">
            <v>49.83</v>
          </cell>
        </row>
        <row r="7067">
          <cell r="A7067">
            <v>828</v>
          </cell>
          <cell r="B7067" t="str">
            <v>BUCHA DE REDUCAO DE PVC, SOLDAVEL, CURTA, COM 25 X 20 MM, PARA AGUA FRIA PREDIAL</v>
          </cell>
          <cell r="C7067" t="str">
            <v xml:space="preserve">UN    </v>
          </cell>
          <cell r="D7067">
            <v>0.28000000000000003</v>
          </cell>
        </row>
        <row r="7068">
          <cell r="A7068">
            <v>829</v>
          </cell>
          <cell r="B7068" t="str">
            <v>BUCHA DE REDUCAO DE PVC, SOLDAVEL, CURTA, COM 32 X 25 MM, PARA AGUA FRIA PREDIAL</v>
          </cell>
          <cell r="C7068" t="str">
            <v xml:space="preserve">UN    </v>
          </cell>
          <cell r="D7068">
            <v>0.6</v>
          </cell>
        </row>
        <row r="7069">
          <cell r="A7069">
            <v>812</v>
          </cell>
          <cell r="B7069" t="str">
            <v>BUCHA DE REDUCAO DE PVC, SOLDAVEL, CURTA, COM 40 X 32 MM, PARA AGUA FRIA PREDIAL</v>
          </cell>
          <cell r="C7069" t="str">
            <v xml:space="preserve">UN    </v>
          </cell>
          <cell r="D7069">
            <v>1.31</v>
          </cell>
        </row>
        <row r="7070">
          <cell r="A7070">
            <v>819</v>
          </cell>
          <cell r="B7070" t="str">
            <v>BUCHA DE REDUCAO DE PVC, SOLDAVEL, CURTA, COM 50 X 40 MM, PARA AGUA FRIA PREDIAL</v>
          </cell>
          <cell r="C7070" t="str">
            <v xml:space="preserve">UN    </v>
          </cell>
          <cell r="D7070">
            <v>2.15</v>
          </cell>
        </row>
        <row r="7071">
          <cell r="A7071">
            <v>818</v>
          </cell>
          <cell r="B7071" t="str">
            <v>BUCHA DE REDUCAO DE PVC, SOLDAVEL, CURTA, COM 60 X 50 MM, PARA AGUA FRIA PREDIAL</v>
          </cell>
          <cell r="C7071" t="str">
            <v xml:space="preserve">UN    </v>
          </cell>
          <cell r="D7071">
            <v>3.62</v>
          </cell>
        </row>
        <row r="7072">
          <cell r="A7072">
            <v>823</v>
          </cell>
          <cell r="B7072" t="str">
            <v>BUCHA DE REDUCAO DE PVC, SOLDAVEL, CURTA, COM 75 X 60 MM, PARA AGUA FRIA PREDIAL</v>
          </cell>
          <cell r="C7072" t="str">
            <v xml:space="preserve">UN    </v>
          </cell>
          <cell r="D7072">
            <v>10.9</v>
          </cell>
        </row>
        <row r="7073">
          <cell r="A7073">
            <v>830</v>
          </cell>
          <cell r="B7073" t="str">
            <v>BUCHA DE REDUCAO DE PVC, SOLDAVEL, CURTA, COM 85 X 75 MM, PARA AGUA FRIA PREDIAL</v>
          </cell>
          <cell r="C7073" t="str">
            <v xml:space="preserve">UN    </v>
          </cell>
          <cell r="D7073">
            <v>8.98</v>
          </cell>
        </row>
        <row r="7074">
          <cell r="A7074">
            <v>826</v>
          </cell>
          <cell r="B7074" t="str">
            <v>BUCHA DE REDUCAO DE PVC, SOLDAVEL, LONGA, COM 110 X 60 MM, PARA AGUA FRIA PREDIAL</v>
          </cell>
          <cell r="C7074" t="str">
            <v xml:space="preserve">UN    </v>
          </cell>
          <cell r="D7074">
            <v>27.95</v>
          </cell>
        </row>
        <row r="7075">
          <cell r="A7075">
            <v>827</v>
          </cell>
          <cell r="B7075" t="str">
            <v>BUCHA DE REDUCAO DE PVC, SOLDAVEL, LONGA, COM 110 X 75 MM, PARA AGUA FRIA PREDIAL</v>
          </cell>
          <cell r="C7075" t="str">
            <v xml:space="preserve">UN    </v>
          </cell>
          <cell r="D7075">
            <v>23.61</v>
          </cell>
        </row>
        <row r="7076">
          <cell r="A7076">
            <v>832</v>
          </cell>
          <cell r="B7076" t="str">
            <v>BUCHA DE REDUCAO DE PVC, SOLDAVEL, LONGA, COM 32 X 20 MM, PARA AGUA FRIA PREDIAL</v>
          </cell>
          <cell r="C7076" t="str">
            <v xml:space="preserve">UN    </v>
          </cell>
          <cell r="D7076">
            <v>1.63</v>
          </cell>
        </row>
        <row r="7077">
          <cell r="A7077">
            <v>833</v>
          </cell>
          <cell r="B7077" t="str">
            <v>BUCHA DE REDUCAO DE PVC, SOLDAVEL, LONGA, COM 40 X 20 MM, PARA AGUA FRIA PREDIAL</v>
          </cell>
          <cell r="C7077" t="str">
            <v xml:space="preserve">UN    </v>
          </cell>
          <cell r="D7077">
            <v>2.31</v>
          </cell>
        </row>
        <row r="7078">
          <cell r="A7078">
            <v>834</v>
          </cell>
          <cell r="B7078" t="str">
            <v>BUCHA DE REDUCAO DE PVC, SOLDAVEL, LONGA, COM 40 X 25 MM, PARA AGUA FRIA PREDIAL</v>
          </cell>
          <cell r="C7078" t="str">
            <v xml:space="preserve">UN    </v>
          </cell>
          <cell r="D7078">
            <v>2.54</v>
          </cell>
        </row>
        <row r="7079">
          <cell r="A7079">
            <v>825</v>
          </cell>
          <cell r="B7079" t="str">
            <v>BUCHA DE REDUCAO DE PVC, SOLDAVEL, LONGA, COM 50 X 20 MM, PARA AGUA FRIA PREDIAL</v>
          </cell>
          <cell r="C7079" t="str">
            <v xml:space="preserve">UN    </v>
          </cell>
          <cell r="D7079">
            <v>2.83</v>
          </cell>
        </row>
        <row r="7080">
          <cell r="A7080">
            <v>813</v>
          </cell>
          <cell r="B7080" t="str">
            <v>BUCHA DE REDUCAO DE PVC, SOLDAVEL, LONGA, COM 50 X 25 MM, PARA AGUA FRIA PREDIAL</v>
          </cell>
          <cell r="C7080" t="str">
            <v xml:space="preserve">UN    </v>
          </cell>
          <cell r="D7080">
            <v>2.78</v>
          </cell>
        </row>
        <row r="7081">
          <cell r="A7081">
            <v>820</v>
          </cell>
          <cell r="B7081" t="str">
            <v>BUCHA DE REDUCAO DE PVC, SOLDAVEL, LONGA, COM 50 X 32 MM, PARA AGUA FRIA PREDIAL</v>
          </cell>
          <cell r="C7081" t="str">
            <v xml:space="preserve">UN    </v>
          </cell>
          <cell r="D7081">
            <v>3.53</v>
          </cell>
        </row>
        <row r="7082">
          <cell r="A7082">
            <v>816</v>
          </cell>
          <cell r="B7082" t="str">
            <v>BUCHA DE REDUCAO DE PVC, SOLDAVEL, LONGA, COM 60 X 25 MM, PARA AGUA FRIA PREDIAL</v>
          </cell>
          <cell r="C7082" t="str">
            <v xml:space="preserve">UN    </v>
          </cell>
          <cell r="D7082">
            <v>6.01</v>
          </cell>
        </row>
        <row r="7083">
          <cell r="A7083">
            <v>814</v>
          </cell>
          <cell r="B7083" t="str">
            <v>BUCHA DE REDUCAO DE PVC, SOLDAVEL, LONGA, COM 60 X 32 MM, PARA AGUA FRIA PREDIAL</v>
          </cell>
          <cell r="C7083" t="str">
            <v xml:space="preserve">UN    </v>
          </cell>
          <cell r="D7083">
            <v>7.27</v>
          </cell>
        </row>
        <row r="7084">
          <cell r="A7084">
            <v>815</v>
          </cell>
          <cell r="B7084" t="str">
            <v>BUCHA DE REDUCAO DE PVC, SOLDAVEL, LONGA, COM 60 X 40 MM, PARA AGUA FRIA PREDIAL</v>
          </cell>
          <cell r="C7084" t="str">
            <v xml:space="preserve">UN    </v>
          </cell>
          <cell r="D7084">
            <v>7.85</v>
          </cell>
        </row>
        <row r="7085">
          <cell r="A7085">
            <v>822</v>
          </cell>
          <cell r="B7085" t="str">
            <v>BUCHA DE REDUCAO DE PVC, SOLDAVEL, LONGA, COM 60 X 50 MM, PARA AGUA FRIA PREDIAL</v>
          </cell>
          <cell r="C7085" t="str">
            <v xml:space="preserve">UN    </v>
          </cell>
          <cell r="D7085">
            <v>9.56</v>
          </cell>
        </row>
        <row r="7086">
          <cell r="A7086">
            <v>821</v>
          </cell>
          <cell r="B7086" t="str">
            <v>BUCHA DE REDUCAO DE PVC, SOLDAVEL, LONGA, COM 75 X 50 MM, PARA AGUA FRIA PREDIAL</v>
          </cell>
          <cell r="C7086" t="str">
            <v xml:space="preserve">UN    </v>
          </cell>
          <cell r="D7086">
            <v>11.18</v>
          </cell>
        </row>
        <row r="7087">
          <cell r="A7087">
            <v>817</v>
          </cell>
          <cell r="B7087" t="str">
            <v>BUCHA DE REDUCAO DE PVC, SOLDAVEL, LONGA, COM 85 X 60 MM, PARA AGUA FRIA PREDIAL</v>
          </cell>
          <cell r="C7087" t="str">
            <v xml:space="preserve">UN    </v>
          </cell>
          <cell r="D7087">
            <v>13.29</v>
          </cell>
        </row>
        <row r="7088">
          <cell r="A7088">
            <v>20086</v>
          </cell>
          <cell r="B7088" t="str">
            <v>BUCHA DE REDUCAO DE PVC, SOLDAVEL, LONGA, 50 X 40 MM, PARA ESGOTO PREDIAL</v>
          </cell>
          <cell r="C7088" t="str">
            <v xml:space="preserve">UN    </v>
          </cell>
          <cell r="D7088">
            <v>1.39</v>
          </cell>
        </row>
        <row r="7089">
          <cell r="A7089">
            <v>39191</v>
          </cell>
          <cell r="B7089" t="str">
            <v>BUCHA DE REDUCAO EM ALUMINIO, COM ROSCA, DE 1 1/2" X 1 1/4", PARA ELETRODUTO</v>
          </cell>
          <cell r="C7089" t="str">
            <v xml:space="preserve">UN    </v>
          </cell>
          <cell r="D7089">
            <v>10.01</v>
          </cell>
        </row>
        <row r="7090">
          <cell r="A7090">
            <v>39190</v>
          </cell>
          <cell r="B7090" t="str">
            <v>BUCHA DE REDUCAO EM ALUMINIO, COM ROSCA, DE 1 1/2" X 1", PARA ELETRODUTO</v>
          </cell>
          <cell r="C7090" t="str">
            <v xml:space="preserve">UN    </v>
          </cell>
          <cell r="D7090">
            <v>10.46</v>
          </cell>
        </row>
        <row r="7091">
          <cell r="A7091">
            <v>39189</v>
          </cell>
          <cell r="B7091" t="str">
            <v>BUCHA DE REDUCAO EM ALUMINIO, COM ROSCA, DE 1 1/2" X 3/4", PARA ELETRODUTO</v>
          </cell>
          <cell r="C7091" t="str">
            <v xml:space="preserve">UN    </v>
          </cell>
          <cell r="D7091">
            <v>11.07</v>
          </cell>
        </row>
        <row r="7092">
          <cell r="A7092">
            <v>39186</v>
          </cell>
          <cell r="B7092" t="str">
            <v>BUCHA DE REDUCAO EM ALUMINIO, COM ROSCA, DE 1 1/4" X 1/2", PARA ELETRODUTO</v>
          </cell>
          <cell r="C7092" t="str">
            <v xml:space="preserve">UN    </v>
          </cell>
          <cell r="D7092">
            <v>9.9</v>
          </cell>
        </row>
        <row r="7093">
          <cell r="A7093">
            <v>39188</v>
          </cell>
          <cell r="B7093" t="str">
            <v>BUCHA DE REDUCAO EM ALUMINIO, COM ROSCA, DE 1 1/4" X 1", PARA ELETRODUTO</v>
          </cell>
          <cell r="C7093" t="str">
            <v xml:space="preserve">UN    </v>
          </cell>
          <cell r="D7093">
            <v>8.15</v>
          </cell>
        </row>
        <row r="7094">
          <cell r="A7094">
            <v>39187</v>
          </cell>
          <cell r="B7094" t="str">
            <v>BUCHA DE REDUCAO EM ALUMINIO, COM ROSCA, DE 1 1/4" X 3/4", PARA ELETRODUTO</v>
          </cell>
          <cell r="C7094" t="str">
            <v xml:space="preserve">UN    </v>
          </cell>
          <cell r="D7094">
            <v>8.5399999999999991</v>
          </cell>
        </row>
        <row r="7095">
          <cell r="A7095">
            <v>39184</v>
          </cell>
          <cell r="B7095" t="str">
            <v>BUCHA DE REDUCAO EM ALUMINIO, COM ROSCA, DE 1" X 1/2", PARA ELETRODUTO</v>
          </cell>
          <cell r="C7095" t="str">
            <v xml:space="preserve">UN    </v>
          </cell>
          <cell r="D7095">
            <v>3.21</v>
          </cell>
        </row>
        <row r="7096">
          <cell r="A7096">
            <v>39185</v>
          </cell>
          <cell r="B7096" t="str">
            <v>BUCHA DE REDUCAO EM ALUMINIO, COM ROSCA, DE 1" X 3/4", PARA ELETRODUTO</v>
          </cell>
          <cell r="C7096" t="str">
            <v xml:space="preserve">UN    </v>
          </cell>
          <cell r="D7096">
            <v>2.93</v>
          </cell>
        </row>
        <row r="7097">
          <cell r="A7097">
            <v>39198</v>
          </cell>
          <cell r="B7097" t="str">
            <v>BUCHA DE REDUCAO EM ALUMINIO, COM ROSCA, DE 2 1/2" X 1 1/2", PARA ELETRODUTO</v>
          </cell>
          <cell r="C7097" t="str">
            <v xml:space="preserve">UN    </v>
          </cell>
          <cell r="D7097">
            <v>32.85</v>
          </cell>
        </row>
        <row r="7098">
          <cell r="A7098">
            <v>39197</v>
          </cell>
          <cell r="B7098" t="str">
            <v>BUCHA DE REDUCAO EM ALUMINIO, COM ROSCA, DE 2 1/2" X 1 1/4", PARA ELETRODUTO</v>
          </cell>
          <cell r="C7098" t="str">
            <v xml:space="preserve">UN    </v>
          </cell>
          <cell r="D7098">
            <v>34.32</v>
          </cell>
        </row>
        <row r="7099">
          <cell r="A7099">
            <v>39196</v>
          </cell>
          <cell r="B7099" t="str">
            <v>BUCHA DE REDUCAO EM ALUMINIO, COM ROSCA, DE 2 1/2" X 1", PARA ELETRODUTO</v>
          </cell>
          <cell r="C7099" t="str">
            <v xml:space="preserve">UN    </v>
          </cell>
          <cell r="D7099">
            <v>35.39</v>
          </cell>
        </row>
        <row r="7100">
          <cell r="A7100">
            <v>39199</v>
          </cell>
          <cell r="B7100" t="str">
            <v>BUCHA DE REDUCAO EM ALUMINIO, COM ROSCA, DE 2 1/2" X 2", PARA ELETRODUTO</v>
          </cell>
          <cell r="C7100" t="str">
            <v xml:space="preserve">UN    </v>
          </cell>
          <cell r="D7100">
            <v>31.62</v>
          </cell>
        </row>
        <row r="7101">
          <cell r="A7101">
            <v>39195</v>
          </cell>
          <cell r="B7101" t="str">
            <v>BUCHA DE REDUCAO EM ALUMINIO, COM ROSCA, DE 2" X 1 1/2", PARA ELETRODUTO</v>
          </cell>
          <cell r="C7101" t="str">
            <v xml:space="preserve">UN    </v>
          </cell>
          <cell r="D7101">
            <v>18.25</v>
          </cell>
        </row>
        <row r="7102">
          <cell r="A7102">
            <v>39194</v>
          </cell>
          <cell r="B7102" t="str">
            <v>BUCHA DE REDUCAO EM ALUMINIO, COM ROSCA, DE 2" X 1 1/4", PARA ELETRODUTO</v>
          </cell>
          <cell r="C7102" t="str">
            <v xml:space="preserve">UN    </v>
          </cell>
          <cell r="D7102">
            <v>19.53</v>
          </cell>
        </row>
        <row r="7103">
          <cell r="A7103">
            <v>39193</v>
          </cell>
          <cell r="B7103" t="str">
            <v>BUCHA DE REDUCAO EM ALUMINIO, COM ROSCA, DE 2" X 1", PARA ELETRODUTO</v>
          </cell>
          <cell r="C7103" t="str">
            <v xml:space="preserve">UN    </v>
          </cell>
          <cell r="D7103">
            <v>21.4</v>
          </cell>
        </row>
        <row r="7104">
          <cell r="A7104">
            <v>39192</v>
          </cell>
          <cell r="B7104" t="str">
            <v>BUCHA DE REDUCAO EM ALUMINIO, COM ROSCA, DE 2" X 3/4", PARA ELETRODUTO</v>
          </cell>
          <cell r="C7104" t="str">
            <v xml:space="preserve">UN    </v>
          </cell>
          <cell r="D7104">
            <v>22.26</v>
          </cell>
        </row>
        <row r="7105">
          <cell r="A7105">
            <v>39920</v>
          </cell>
          <cell r="B7105" t="str">
            <v>BUCHA DE REDUCAO EM ALUMINIO, COM ROSCA, DE 3/4" X 1/2",  PARA ELETRODUTO</v>
          </cell>
          <cell r="C7105" t="str">
            <v xml:space="preserve">UN    </v>
          </cell>
          <cell r="D7105">
            <v>2.69</v>
          </cell>
        </row>
        <row r="7106">
          <cell r="A7106">
            <v>39201</v>
          </cell>
          <cell r="B7106" t="str">
            <v>BUCHA DE REDUCAO EM ALUMINIO, COM ROSCA, DE 3" X 1 1/2", PARA ELETRODUTO</v>
          </cell>
          <cell r="C7106" t="str">
            <v xml:space="preserve">UN    </v>
          </cell>
          <cell r="D7106">
            <v>39.28</v>
          </cell>
        </row>
        <row r="7107">
          <cell r="A7107">
            <v>39200</v>
          </cell>
          <cell r="B7107" t="str">
            <v>BUCHA DE REDUCAO EM ALUMINIO, COM ROSCA, DE 3" X 1 1/4", PARA ELETRODUTO</v>
          </cell>
          <cell r="C7107" t="str">
            <v xml:space="preserve">UN    </v>
          </cell>
          <cell r="D7107">
            <v>39.6</v>
          </cell>
        </row>
        <row r="7108">
          <cell r="A7108">
            <v>39203</v>
          </cell>
          <cell r="B7108" t="str">
            <v>BUCHA DE REDUCAO EM ALUMINIO, COM ROSCA, DE 3" X 2 1/2", PARA ELETRODUTO</v>
          </cell>
          <cell r="C7108" t="str">
            <v xml:space="preserve">UN    </v>
          </cell>
          <cell r="D7108">
            <v>31.97</v>
          </cell>
        </row>
        <row r="7109">
          <cell r="A7109">
            <v>39202</v>
          </cell>
          <cell r="B7109" t="str">
            <v>BUCHA DE REDUCAO EM ALUMINIO, COM ROSCA, DE 3" X 2", PARA ELETRODUTO</v>
          </cell>
          <cell r="C7109" t="str">
            <v xml:space="preserve">UN    </v>
          </cell>
          <cell r="D7109">
            <v>37.56</v>
          </cell>
        </row>
        <row r="7110">
          <cell r="A7110">
            <v>39205</v>
          </cell>
          <cell r="B7110" t="str">
            <v>BUCHA DE REDUCAO EM ALUMINIO, COM ROSCA, DE 4" X 2 1/2", PARA ELETRODUTO</v>
          </cell>
          <cell r="C7110" t="str">
            <v xml:space="preserve">UN    </v>
          </cell>
          <cell r="D7110">
            <v>62.66</v>
          </cell>
        </row>
        <row r="7111">
          <cell r="A7111">
            <v>39204</v>
          </cell>
          <cell r="B7111" t="str">
            <v>BUCHA DE REDUCAO EM ALUMINIO, COM ROSCA, DE 4" X 2", PARA ELETRODUTO</v>
          </cell>
          <cell r="C7111" t="str">
            <v xml:space="preserve">UN    </v>
          </cell>
          <cell r="D7111">
            <v>64.180000000000007</v>
          </cell>
        </row>
        <row r="7112">
          <cell r="A7112">
            <v>39206</v>
          </cell>
          <cell r="B7112" t="str">
            <v>BUCHA DE REDUCAO EM ALUMINIO, COM ROSCA, DE 4" X 3", PARA ELETRODUTO</v>
          </cell>
          <cell r="C7112" t="str">
            <v xml:space="preserve">UN    </v>
          </cell>
          <cell r="D7112">
            <v>60.89</v>
          </cell>
        </row>
        <row r="7113">
          <cell r="A7113">
            <v>797</v>
          </cell>
          <cell r="B7113" t="str">
            <v>BUCHA DE REDUCAO PVC ROSCAVEL 1 1/2" X 1"</v>
          </cell>
          <cell r="C7113" t="str">
            <v xml:space="preserve">UN    </v>
          </cell>
          <cell r="D7113">
            <v>5.2</v>
          </cell>
        </row>
        <row r="7114">
          <cell r="A7114">
            <v>798</v>
          </cell>
          <cell r="B7114" t="str">
            <v>BUCHA DE REDUCAO PVC ROSCAVEL 3/4" X 1/2"</v>
          </cell>
          <cell r="C7114" t="str">
            <v xml:space="preserve">UN    </v>
          </cell>
          <cell r="D7114">
            <v>0.71</v>
          </cell>
        </row>
        <row r="7115">
          <cell r="A7115">
            <v>796</v>
          </cell>
          <cell r="B7115" t="str">
            <v>BUCHA DE REDUCAO PVC ROSCAVEL, 1 1/2" X 3/4"</v>
          </cell>
          <cell r="C7115" t="str">
            <v xml:space="preserve">UN    </v>
          </cell>
          <cell r="D7115">
            <v>4.9800000000000004</v>
          </cell>
        </row>
        <row r="7116">
          <cell r="A7116">
            <v>799</v>
          </cell>
          <cell r="B7116" t="str">
            <v>BUCHA DE REDUCAO PVC ROSCAVEL, 1" X 1/2"</v>
          </cell>
          <cell r="C7116" t="str">
            <v xml:space="preserve">UN    </v>
          </cell>
          <cell r="D7116">
            <v>2.34</v>
          </cell>
        </row>
        <row r="7117">
          <cell r="A7117">
            <v>792</v>
          </cell>
          <cell r="B7117" t="str">
            <v>BUCHA DE REDUCAO PVC ROSCAVEL, 1" X 3/4"</v>
          </cell>
          <cell r="C7117" t="str">
            <v xml:space="preserve">UN    </v>
          </cell>
          <cell r="D7117">
            <v>2.38</v>
          </cell>
        </row>
        <row r="7118">
          <cell r="A7118">
            <v>804</v>
          </cell>
          <cell r="B7118" t="str">
            <v>BUCHA DE REDUCAO PVC, ROSCAVEL,  2"  X 1 1/2 "</v>
          </cell>
          <cell r="C7118" t="str">
            <v xml:space="preserve">UN    </v>
          </cell>
          <cell r="D7118">
            <v>11.81</v>
          </cell>
        </row>
        <row r="7119">
          <cell r="A7119">
            <v>793</v>
          </cell>
          <cell r="B7119" t="str">
            <v>BUCHA DE REDUCAO PVC, ROSCAVEL, 1 1/2"  X1 1/4 "</v>
          </cell>
          <cell r="C7119" t="str">
            <v xml:space="preserve">UN    </v>
          </cell>
          <cell r="D7119">
            <v>5.07</v>
          </cell>
        </row>
        <row r="7120">
          <cell r="A7120">
            <v>801</v>
          </cell>
          <cell r="B7120" t="str">
            <v>BUCHA DE REDUCAO PVC, ROSCAVEL, 1 1/4"  X 3/4 "</v>
          </cell>
          <cell r="C7120" t="str">
            <v xml:space="preserve">UN    </v>
          </cell>
          <cell r="D7120">
            <v>3.61</v>
          </cell>
        </row>
        <row r="7121">
          <cell r="A7121">
            <v>794</v>
          </cell>
          <cell r="B7121" t="str">
            <v>BUCHA DE REDUCAO PVC, ROSCAVEL, 1 1/4" X 1 "</v>
          </cell>
          <cell r="C7121" t="str">
            <v xml:space="preserve">UN    </v>
          </cell>
          <cell r="D7121">
            <v>3.73</v>
          </cell>
        </row>
        <row r="7122">
          <cell r="A7122">
            <v>802</v>
          </cell>
          <cell r="B7122" t="str">
            <v>BUCHA DE REDUCAO PVC, ROSCAVEL, 2"  X 1 "</v>
          </cell>
          <cell r="C7122" t="str">
            <v xml:space="preserve">UN    </v>
          </cell>
          <cell r="D7122">
            <v>10.41</v>
          </cell>
        </row>
        <row r="7123">
          <cell r="A7123">
            <v>803</v>
          </cell>
          <cell r="B7123" t="str">
            <v>BUCHA DE REDUCAO PVC, ROSCAVEL, 2"  X 1 1/4 "</v>
          </cell>
          <cell r="C7123" t="str">
            <v xml:space="preserve">UN    </v>
          </cell>
          <cell r="D7123">
            <v>9.08</v>
          </cell>
        </row>
        <row r="7124">
          <cell r="A7124">
            <v>38001</v>
          </cell>
          <cell r="B7124" t="str">
            <v>BUCHA DE REDUCAO, CPVC, SOLDAVEL, 22 X 15 MM, PARA AGUA QUENTE</v>
          </cell>
          <cell r="C7124" t="str">
            <v xml:space="preserve">UN    </v>
          </cell>
          <cell r="D7124">
            <v>1.18</v>
          </cell>
        </row>
        <row r="7125">
          <cell r="A7125">
            <v>38002</v>
          </cell>
          <cell r="B7125" t="str">
            <v>BUCHA DE REDUCAO, CPVC, SOLDAVEL, 28 X 22 MM, PARA AGUA QUENTE</v>
          </cell>
          <cell r="C7125" t="str">
            <v xml:space="preserve">UN    </v>
          </cell>
          <cell r="D7125">
            <v>2.2000000000000002</v>
          </cell>
        </row>
        <row r="7126">
          <cell r="A7126">
            <v>38003</v>
          </cell>
          <cell r="B7126" t="str">
            <v>BUCHA DE REDUCAO, CPVC, SOLDAVEL, 35 X 28 MM, PARA AGUA QUENTE</v>
          </cell>
          <cell r="C7126" t="str">
            <v xml:space="preserve">UN    </v>
          </cell>
          <cell r="D7126">
            <v>26.42</v>
          </cell>
        </row>
        <row r="7127">
          <cell r="A7127">
            <v>38004</v>
          </cell>
          <cell r="B7127" t="str">
            <v>BUCHA DE REDUCAO, CPVC, SOLDAVEL, 42 X 22 MM, PARA AGUA QUENTE</v>
          </cell>
          <cell r="C7127" t="str">
            <v xml:space="preserve">UN    </v>
          </cell>
          <cell r="D7127">
            <v>35.33</v>
          </cell>
        </row>
        <row r="7128">
          <cell r="A7128">
            <v>36327</v>
          </cell>
          <cell r="B7128" t="str">
            <v>BUCHA DE REDUCAO, PPR, DN 25 X 20 MM, PARA AGUA QUENTE PREDIAL</v>
          </cell>
          <cell r="C7128" t="str">
            <v xml:space="preserve">UN    </v>
          </cell>
          <cell r="D7128">
            <v>1.4</v>
          </cell>
        </row>
        <row r="7129">
          <cell r="A7129">
            <v>38992</v>
          </cell>
          <cell r="B7129" t="str">
            <v>BUCHA DE REDUCAO, PPR, DN 32 X 25 MM, PARA AGUA QUENTE E FRIA PREDIAL</v>
          </cell>
          <cell r="C7129" t="str">
            <v xml:space="preserve">UN    </v>
          </cell>
          <cell r="D7129">
            <v>2.2400000000000002</v>
          </cell>
        </row>
        <row r="7130">
          <cell r="A7130">
            <v>38993</v>
          </cell>
          <cell r="B7130" t="str">
            <v>BUCHA DE REDUCAO, PPR, DN 40 X 25 MM, PARA AGUA QUENTE E FRIA PREDIAL</v>
          </cell>
          <cell r="C7130" t="str">
            <v xml:space="preserve">UN    </v>
          </cell>
          <cell r="D7130">
            <v>6.38</v>
          </cell>
        </row>
        <row r="7131">
          <cell r="A7131">
            <v>38418</v>
          </cell>
          <cell r="B7131" t="str">
            <v>BUCHA DE REDUCAO, PVC, LONGA, SERIE R, DN 50 X 40 MM, PARA ESGOTO PREDIAL</v>
          </cell>
          <cell r="C7131" t="str">
            <v xml:space="preserve">UN    </v>
          </cell>
          <cell r="D7131">
            <v>4.04</v>
          </cell>
        </row>
        <row r="7132">
          <cell r="A7132">
            <v>39178</v>
          </cell>
          <cell r="B7132" t="str">
            <v>BUCHA EM ALUMINIO, COM ROSCA, DE  1 1/2", PARA ELETRODUTO</v>
          </cell>
          <cell r="C7132" t="str">
            <v xml:space="preserve">UN    </v>
          </cell>
          <cell r="D7132">
            <v>1.08</v>
          </cell>
        </row>
        <row r="7133">
          <cell r="A7133">
            <v>39177</v>
          </cell>
          <cell r="B7133" t="str">
            <v>BUCHA EM ALUMINIO, COM ROSCA, DE 1 1/4", PARA ELETRODUTO</v>
          </cell>
          <cell r="C7133" t="str">
            <v xml:space="preserve">UN    </v>
          </cell>
          <cell r="D7133">
            <v>0.98</v>
          </cell>
        </row>
        <row r="7134">
          <cell r="A7134">
            <v>39174</v>
          </cell>
          <cell r="B7134" t="str">
            <v>BUCHA EM ALUMINIO, COM ROSCA, DE 1/2", PARA ELETRODUTO</v>
          </cell>
          <cell r="C7134" t="str">
            <v xml:space="preserve">UN    </v>
          </cell>
          <cell r="D7134">
            <v>0.49</v>
          </cell>
        </row>
        <row r="7135">
          <cell r="A7135">
            <v>39176</v>
          </cell>
          <cell r="B7135" t="str">
            <v>BUCHA EM ALUMINIO, COM ROSCA, DE 1", PARA ELETRODUTO</v>
          </cell>
          <cell r="C7135" t="str">
            <v xml:space="preserve">UN    </v>
          </cell>
          <cell r="D7135">
            <v>0.64</v>
          </cell>
        </row>
        <row r="7136">
          <cell r="A7136">
            <v>39180</v>
          </cell>
          <cell r="B7136" t="str">
            <v>BUCHA EM ALUMINIO, COM ROSCA, DE 2 1/2", PARA ELETRODUTO</v>
          </cell>
          <cell r="C7136" t="str">
            <v xml:space="preserve">UN    </v>
          </cell>
          <cell r="D7136">
            <v>2.94</v>
          </cell>
        </row>
        <row r="7137">
          <cell r="A7137">
            <v>39179</v>
          </cell>
          <cell r="B7137" t="str">
            <v>BUCHA EM ALUMINIO, COM ROSCA, DE 2", PARA ELETRODUTO</v>
          </cell>
          <cell r="C7137" t="str">
            <v xml:space="preserve">UN    </v>
          </cell>
          <cell r="D7137">
            <v>2.6</v>
          </cell>
        </row>
        <row r="7138">
          <cell r="A7138">
            <v>39175</v>
          </cell>
          <cell r="B7138" t="str">
            <v>BUCHA EM ALUMINIO, COM ROSCA, DE 3/4", PARA ELETRODUTO</v>
          </cell>
          <cell r="C7138" t="str">
            <v xml:space="preserve">UN    </v>
          </cell>
          <cell r="D7138">
            <v>0.59</v>
          </cell>
        </row>
        <row r="7139">
          <cell r="A7139">
            <v>39217</v>
          </cell>
          <cell r="B7139" t="str">
            <v>BUCHA EM ALUMINIO, COM ROSCA, DE 3/8", PARA ELETRODUTO</v>
          </cell>
          <cell r="C7139" t="str">
            <v xml:space="preserve">UN    </v>
          </cell>
          <cell r="D7139">
            <v>0.46</v>
          </cell>
        </row>
        <row r="7140">
          <cell r="A7140">
            <v>39181</v>
          </cell>
          <cell r="B7140" t="str">
            <v>BUCHA EM ALUMINIO, COM ROSCA, DE 3", PARA ELETRODUTO</v>
          </cell>
          <cell r="C7140" t="str">
            <v xml:space="preserve">UN    </v>
          </cell>
          <cell r="D7140">
            <v>3.94</v>
          </cell>
        </row>
        <row r="7141">
          <cell r="A7141">
            <v>39182</v>
          </cell>
          <cell r="B7141" t="str">
            <v>BUCHA EM ALUMINIO, COM ROSCA, DE 4", PARA ELETRODUTO</v>
          </cell>
          <cell r="C7141" t="str">
            <v xml:space="preserve">UN    </v>
          </cell>
          <cell r="D7141">
            <v>5.54</v>
          </cell>
        </row>
        <row r="7142">
          <cell r="A7142">
            <v>12616</v>
          </cell>
          <cell r="B7142" t="str">
            <v>CABECEIRA DIREITA OU ESQUERDA, PVC, PARA CALHA PLUVIAL, DIAMETRO ENTRE 119 E 170 MM, PARA DRENAGEM PREDIAL</v>
          </cell>
          <cell r="C7142" t="str">
            <v xml:space="preserve">UN    </v>
          </cell>
          <cell r="D7142">
            <v>5.0999999999999996</v>
          </cell>
        </row>
        <row r="7143">
          <cell r="A7143">
            <v>1049</v>
          </cell>
          <cell r="B7143" t="str">
            <v>CABECOTE PARA ENTRADA DE LINHA DE ALIMENTACAO PARA ELETRODUTO, EM LIGA DE ALUMINIO COM ACABAMENTO ANTI CORROSIVO, COM FIXACAO POR ENCAIXE LISO DE 360 GRAUS, DE 1 1/2"</v>
          </cell>
          <cell r="C7143" t="str">
            <v xml:space="preserve">UN    </v>
          </cell>
          <cell r="D7143">
            <v>4.6399999999999997</v>
          </cell>
        </row>
        <row r="7144">
          <cell r="A7144">
            <v>1099</v>
          </cell>
          <cell r="B7144" t="str">
            <v>CABECOTE PARA ENTRADA DE LINHA DE ALIMENTACAO PARA ELETRODUTO, EM LIGA DE ALUMINIO COM ACABAMENTO ANTI CORROSIVO, COM FIXACAO POR ENCAIXE LISO DE 360 GRAUS, DE 1 1/4"</v>
          </cell>
          <cell r="C7144" t="str">
            <v xml:space="preserve">UN    </v>
          </cell>
          <cell r="D7144">
            <v>3.55</v>
          </cell>
        </row>
        <row r="7145">
          <cell r="A7145">
            <v>39678</v>
          </cell>
          <cell r="B7145" t="str">
            <v>CABECOTE PARA ENTRADA DE LINHA DE ALIMENTACAO PARA ELETRODUTO, EM LIGA DE ALUMINIO COM ACABAMENTO ANTI CORROSIVO, COM FIXACAO POR ENCAIXE LISO DE 360 GRAUS, DE 1/2"</v>
          </cell>
          <cell r="C7145" t="str">
            <v xml:space="preserve">UN    </v>
          </cell>
          <cell r="D7145">
            <v>1.43</v>
          </cell>
        </row>
        <row r="7146">
          <cell r="A7146">
            <v>1050</v>
          </cell>
          <cell r="B7146" t="str">
            <v>CABECOTE PARA ENTRADA DE LINHA DE ALIMENTACAO PARA ELETRODUTO, EM LIGA DE ALUMINIO COM ACABAMENTO ANTI CORROSIVO, COM FIXACAO POR ENCAIXE LISO DE 360 GRAUS, DE 1"</v>
          </cell>
          <cell r="C7146" t="str">
            <v xml:space="preserve">UN    </v>
          </cell>
          <cell r="D7146">
            <v>2.4300000000000002</v>
          </cell>
        </row>
        <row r="7147">
          <cell r="A7147">
            <v>1101</v>
          </cell>
          <cell r="B7147" t="str">
            <v>CABECOTE PARA ENTRADA DE LINHA DE ALIMENTACAO PARA ELETRODUTO, EM LIGA DE ALUMINIO COM ACABAMENTO ANTI CORROSIVO, COM FIXACAO POR ENCAIXE LISO DE 360 GRAUS, DE 2 1/2"</v>
          </cell>
          <cell r="C7147" t="str">
            <v xml:space="preserve">UN    </v>
          </cell>
          <cell r="D7147">
            <v>15.31</v>
          </cell>
        </row>
        <row r="7148">
          <cell r="A7148">
            <v>1100</v>
          </cell>
          <cell r="B7148" t="str">
            <v>CABECOTE PARA ENTRADA DE LINHA DE ALIMENTACAO PARA ELETRODUTO, EM LIGA DE ALUMINIO COM ACABAMENTO ANTI CORROSIVO, COM FIXACAO POR ENCAIXE LISO DE 360 GRAUS, DE 2"</v>
          </cell>
          <cell r="C7148" t="str">
            <v xml:space="preserve">UN    </v>
          </cell>
          <cell r="D7148">
            <v>7.9</v>
          </cell>
        </row>
        <row r="7149">
          <cell r="A7149">
            <v>39679</v>
          </cell>
          <cell r="B7149" t="str">
            <v>CABECOTE PARA ENTRADA DE LINHA DE ALIMENTACAO PARA ELETRODUTO, EM LIGA DE ALUMINIO COM ACABAMENTO ANTI CORROSIVO, COM FIXACAO POR ENCAIXE LISO DE 360 GRAUS, DE 3 1/2"</v>
          </cell>
          <cell r="C7149" t="str">
            <v xml:space="preserve">UN    </v>
          </cell>
          <cell r="D7149">
            <v>30.52</v>
          </cell>
        </row>
        <row r="7150">
          <cell r="A7150">
            <v>1098</v>
          </cell>
          <cell r="B7150" t="str">
            <v>CABECOTE PARA ENTRADA DE LINHA DE ALIMENTACAO PARA ELETRODUTO, EM LIGA DE ALUMINIO COM ACABAMENTO ANTI CORROSIVO, COM FIXACAO POR ENCAIXE LISO DE 360 GRAUS, DE 3/4"</v>
          </cell>
          <cell r="C7150" t="str">
            <v xml:space="preserve">UN    </v>
          </cell>
          <cell r="D7150">
            <v>1.89</v>
          </cell>
        </row>
        <row r="7151">
          <cell r="A7151">
            <v>1102</v>
          </cell>
          <cell r="B7151" t="str">
            <v>CABECOTE PARA ENTRADA DE LINHA DE ALIMENTACAO PARA ELETRODUTO, EM LIGA DE ALUMINIO COM ACABAMENTO ANTI CORROSIVO, COM FIXACAO POR ENCAIXE LISO DE 360 GRAUS, DE 3"</v>
          </cell>
          <cell r="C7151" t="str">
            <v xml:space="preserve">UN    </v>
          </cell>
          <cell r="D7151">
            <v>22.83</v>
          </cell>
        </row>
        <row r="7152">
          <cell r="A7152">
            <v>1051</v>
          </cell>
          <cell r="B7152" t="str">
            <v>CABECOTE PARA ENTRADA DE LINHA DE ALIMENTACAO PARA ELETRODUTO, EM LIGA DE ALUMINIO COM ACABAMENTO ANTI CORROSIVO, COM FIXACAO POR ENCAIXE LISO DE 360 GRAUS, DE 4"</v>
          </cell>
          <cell r="C7152" t="str">
            <v xml:space="preserve">UN    </v>
          </cell>
          <cell r="D7152">
            <v>33.19</v>
          </cell>
        </row>
        <row r="7153">
          <cell r="A7153">
            <v>37399</v>
          </cell>
          <cell r="B7153" t="str">
            <v>CABIDE/GANCHO DE BANHEIRO SIMPLES EM METAL CROMADO</v>
          </cell>
          <cell r="C7153" t="str">
            <v xml:space="preserve">UN    </v>
          </cell>
          <cell r="D7153">
            <v>20.309999999999999</v>
          </cell>
        </row>
        <row r="7154">
          <cell r="A7154">
            <v>42655</v>
          </cell>
          <cell r="B7154" t="str">
            <v>CABO DE ACO GALVANIZADO, DIAMETRO 9,53 MM (3/8"), COM ALMA DE FIBRA 6 X 25 F  (COLETADO CAIXA)</v>
          </cell>
          <cell r="C7154" t="str">
            <v xml:space="preserve">KG    </v>
          </cell>
          <cell r="D7154">
            <v>8.9600000000000009</v>
          </cell>
        </row>
        <row r="7155">
          <cell r="A7155">
            <v>25004</v>
          </cell>
          <cell r="B7155" t="str">
            <v>CABO DE ALUMINIO NU COM ALMA DE ACO, BITOLA 1/0 AWG</v>
          </cell>
          <cell r="C7155" t="str">
            <v xml:space="preserve">KG    </v>
          </cell>
          <cell r="D7155">
            <v>23.24</v>
          </cell>
        </row>
        <row r="7156">
          <cell r="A7156">
            <v>25002</v>
          </cell>
          <cell r="B7156" t="str">
            <v>CABO DE ALUMINIO NU COM ALMA DE ACO, BITOLA 2 AWG</v>
          </cell>
          <cell r="C7156" t="str">
            <v xml:space="preserve">KG    </v>
          </cell>
          <cell r="D7156">
            <v>23.43</v>
          </cell>
        </row>
        <row r="7157">
          <cell r="A7157">
            <v>37409</v>
          </cell>
          <cell r="B7157" t="str">
            <v>CABO DE ALUMINIO NU COM ALMA DE ACO, BITOLA 2/0 AWG</v>
          </cell>
          <cell r="C7157" t="str">
            <v xml:space="preserve">KG    </v>
          </cell>
          <cell r="D7157">
            <v>23.05</v>
          </cell>
        </row>
        <row r="7158">
          <cell r="A7158">
            <v>841</v>
          </cell>
          <cell r="B7158" t="str">
            <v>CABO DE ALUMINIO NU COM ALMA DE ACO, BITOLA 4 AWG</v>
          </cell>
          <cell r="C7158" t="str">
            <v xml:space="preserve">KG    </v>
          </cell>
          <cell r="D7158">
            <v>23.81</v>
          </cell>
        </row>
        <row r="7159">
          <cell r="A7159">
            <v>25005</v>
          </cell>
          <cell r="B7159" t="str">
            <v>CABO DE ALUMINIO NU SEM ALMA DE ACO, BITOLA 1/0 AWG</v>
          </cell>
          <cell r="C7159" t="str">
            <v xml:space="preserve">KG    </v>
          </cell>
          <cell r="D7159">
            <v>26.1</v>
          </cell>
        </row>
        <row r="7160">
          <cell r="A7160">
            <v>25003</v>
          </cell>
          <cell r="B7160" t="str">
            <v>CABO DE ALUMINIO NU SEM ALMA DE ACO, BITOLA 2 AWG</v>
          </cell>
          <cell r="C7160" t="str">
            <v xml:space="preserve">KG    </v>
          </cell>
          <cell r="D7160">
            <v>27.88</v>
          </cell>
        </row>
        <row r="7161">
          <cell r="A7161">
            <v>37410</v>
          </cell>
          <cell r="B7161" t="str">
            <v>CABO DE ALUMINIO NU SEM ALMA DE ACO, BITOLA 2/0 AWG</v>
          </cell>
          <cell r="C7161" t="str">
            <v xml:space="preserve">KG    </v>
          </cell>
          <cell r="D7161">
            <v>26.1</v>
          </cell>
        </row>
        <row r="7162">
          <cell r="A7162">
            <v>842</v>
          </cell>
          <cell r="B7162" t="str">
            <v>CABO DE ALUMINIO NU SEM ALMA DE ACO, BITOLA 4 AWG</v>
          </cell>
          <cell r="C7162" t="str">
            <v xml:space="preserve">KG    </v>
          </cell>
          <cell r="D7162">
            <v>29.37</v>
          </cell>
        </row>
        <row r="7163">
          <cell r="A7163">
            <v>862</v>
          </cell>
          <cell r="B7163" t="str">
            <v>CABO DE COBRE NU 10 MM2 MEIO-DURO</v>
          </cell>
          <cell r="C7163" t="str">
            <v xml:space="preserve">M     </v>
          </cell>
          <cell r="D7163">
            <v>5.05</v>
          </cell>
        </row>
        <row r="7164">
          <cell r="A7164">
            <v>866</v>
          </cell>
          <cell r="B7164" t="str">
            <v>CABO DE COBRE NU 120 MM2 MEIO-DURO</v>
          </cell>
          <cell r="C7164" t="str">
            <v xml:space="preserve">M     </v>
          </cell>
          <cell r="D7164">
            <v>62.18</v>
          </cell>
        </row>
        <row r="7165">
          <cell r="A7165">
            <v>892</v>
          </cell>
          <cell r="B7165" t="str">
            <v>CABO DE COBRE NU 150 MM2 MEIO-DURO</v>
          </cell>
          <cell r="C7165" t="str">
            <v xml:space="preserve">M     </v>
          </cell>
          <cell r="D7165">
            <v>79.069999999999993</v>
          </cell>
        </row>
        <row r="7166">
          <cell r="A7166">
            <v>857</v>
          </cell>
          <cell r="B7166" t="str">
            <v>CABO DE COBRE NU 16 MM2 MEIO-DURO</v>
          </cell>
          <cell r="C7166" t="str">
            <v xml:space="preserve">M     </v>
          </cell>
          <cell r="D7166">
            <v>8.0500000000000007</v>
          </cell>
        </row>
        <row r="7167">
          <cell r="A7167">
            <v>37404</v>
          </cell>
          <cell r="B7167" t="str">
            <v>CABO DE COBRE NU 185 MM2 MEIO-DURO</v>
          </cell>
          <cell r="C7167" t="str">
            <v xml:space="preserve">M     </v>
          </cell>
          <cell r="D7167">
            <v>95.08</v>
          </cell>
        </row>
        <row r="7168">
          <cell r="A7168">
            <v>868</v>
          </cell>
          <cell r="B7168" t="str">
            <v>CABO DE COBRE NU 25 MM2 MEIO-DURO</v>
          </cell>
          <cell r="C7168" t="str">
            <v xml:space="preserve">M     </v>
          </cell>
          <cell r="D7168">
            <v>12.43</v>
          </cell>
        </row>
        <row r="7169">
          <cell r="A7169">
            <v>870</v>
          </cell>
          <cell r="B7169" t="str">
            <v>CABO DE COBRE NU 300 MM2 MEIO-DURO</v>
          </cell>
          <cell r="C7169" t="str">
            <v xml:space="preserve">M     </v>
          </cell>
          <cell r="D7169">
            <v>163.85</v>
          </cell>
        </row>
        <row r="7170">
          <cell r="A7170">
            <v>863</v>
          </cell>
          <cell r="B7170" t="str">
            <v>CABO DE COBRE NU 35 MM2 MEIO-DURO</v>
          </cell>
          <cell r="C7170" t="str">
            <v xml:space="preserve">M     </v>
          </cell>
          <cell r="D7170">
            <v>17.170000000000002</v>
          </cell>
        </row>
        <row r="7171">
          <cell r="A7171">
            <v>867</v>
          </cell>
          <cell r="B7171" t="str">
            <v>CABO DE COBRE NU 50 MM2 MEIO-DURO</v>
          </cell>
          <cell r="C7171" t="str">
            <v xml:space="preserve">M     </v>
          </cell>
          <cell r="D7171">
            <v>23.92</v>
          </cell>
        </row>
        <row r="7172">
          <cell r="A7172">
            <v>891</v>
          </cell>
          <cell r="B7172" t="str">
            <v>CABO DE COBRE NU 500 MM2 MEIO-DURO</v>
          </cell>
          <cell r="C7172" t="str">
            <v xml:space="preserve">M     </v>
          </cell>
          <cell r="D7172">
            <v>275.17</v>
          </cell>
        </row>
        <row r="7173">
          <cell r="A7173">
            <v>864</v>
          </cell>
          <cell r="B7173" t="str">
            <v>CABO DE COBRE NU 70 MM2 MEIO-DURO</v>
          </cell>
          <cell r="C7173" t="str">
            <v xml:space="preserve">M     </v>
          </cell>
          <cell r="D7173">
            <v>33.700000000000003</v>
          </cell>
        </row>
        <row r="7174">
          <cell r="A7174">
            <v>865</v>
          </cell>
          <cell r="B7174" t="str">
            <v>CABO DE COBRE NU 95 MM2 MEIO-DURO</v>
          </cell>
          <cell r="C7174" t="str">
            <v xml:space="preserve">M     </v>
          </cell>
          <cell r="D7174">
            <v>47.47</v>
          </cell>
        </row>
        <row r="7175">
          <cell r="A7175">
            <v>1006</v>
          </cell>
          <cell r="B7175" t="str">
            <v>CABO DE COBRE RIGIDO, CLASSE 2, ISOLACAO EM PVC, ANTI-CHAMA BWF-B, 1 CONDUTOR, 450/750 V, DIAMETRO 120 MM2</v>
          </cell>
          <cell r="C7175" t="str">
            <v xml:space="preserve">M     </v>
          </cell>
          <cell r="D7175">
            <v>62.71</v>
          </cell>
        </row>
        <row r="7176">
          <cell r="A7176">
            <v>948</v>
          </cell>
          <cell r="B7176" t="str">
            <v>CABO DE COBRE UNIPOLAR 10 MM2, BLINDADO, ISOLACAO 3,6/6 KV EPR, COBERTURA EM PVC</v>
          </cell>
          <cell r="C7176" t="str">
            <v xml:space="preserve">M     </v>
          </cell>
          <cell r="D7176">
            <v>13.09</v>
          </cell>
        </row>
        <row r="7177">
          <cell r="A7177">
            <v>947</v>
          </cell>
          <cell r="B7177" t="str">
            <v>CABO DE COBRE UNIPOLAR 16 MM2, BLINDADO, ISOLACAO 3,6/6 KV EPR, COBERTURA EM PVC</v>
          </cell>
          <cell r="C7177" t="str">
            <v xml:space="preserve">M     </v>
          </cell>
          <cell r="D7177">
            <v>13.31</v>
          </cell>
        </row>
        <row r="7178">
          <cell r="A7178">
            <v>911</v>
          </cell>
          <cell r="B7178" t="str">
            <v>CABO DE COBRE UNIPOLAR 16 MM2, BLINDADO, ISOLACAO 6/10 KV EPR, COBERTURA EM PVC</v>
          </cell>
          <cell r="C7178" t="str">
            <v xml:space="preserve">M     </v>
          </cell>
          <cell r="D7178">
            <v>19.36</v>
          </cell>
        </row>
        <row r="7179">
          <cell r="A7179">
            <v>925</v>
          </cell>
          <cell r="B7179" t="str">
            <v>CABO DE COBRE UNIPOLAR 25 MM2, BLINDADO, ISOLACAO 3,6/6 KV EPR, COBERTURA EM PVC</v>
          </cell>
          <cell r="C7179" t="str">
            <v xml:space="preserve">M     </v>
          </cell>
          <cell r="D7179">
            <v>17.89</v>
          </cell>
        </row>
        <row r="7180">
          <cell r="A7180">
            <v>954</v>
          </cell>
          <cell r="B7180" t="str">
            <v>CABO DE COBRE UNIPOLAR 25MM2, BLINDADO, ISOLACAO 6/10 KV EPR, COBERTURA EM PVC</v>
          </cell>
          <cell r="C7180" t="str">
            <v xml:space="preserve">M     </v>
          </cell>
          <cell r="D7180">
            <v>19.77</v>
          </cell>
        </row>
        <row r="7181">
          <cell r="A7181">
            <v>901</v>
          </cell>
          <cell r="B7181" t="str">
            <v>CABO DE COBRE UNIPOLAR 35 MM2, BLINDADO, ISOLACAO 12/20 KV EPR, COBERTURA EM PVC</v>
          </cell>
          <cell r="C7181" t="str">
            <v xml:space="preserve">M     </v>
          </cell>
          <cell r="D7181">
            <v>21.16</v>
          </cell>
        </row>
        <row r="7182">
          <cell r="A7182">
            <v>926</v>
          </cell>
          <cell r="B7182" t="str">
            <v>CABO DE COBRE UNIPOLAR 35 MM2, BLINDADO, ISOLACAO 3,6/6 KV EPR, COBERTURA EM PVC</v>
          </cell>
          <cell r="C7182" t="str">
            <v xml:space="preserve">M     </v>
          </cell>
          <cell r="D7182">
            <v>22.36</v>
          </cell>
        </row>
        <row r="7183">
          <cell r="A7183">
            <v>912</v>
          </cell>
          <cell r="B7183" t="str">
            <v>CABO DE COBRE UNIPOLAR 35 MM2, BLINDADO, ISOLACAO 6/10 KV EPR, COBERTURA EM PVC</v>
          </cell>
          <cell r="C7183" t="str">
            <v xml:space="preserve">M     </v>
          </cell>
          <cell r="D7183">
            <v>22.49</v>
          </cell>
        </row>
        <row r="7184">
          <cell r="A7184">
            <v>955</v>
          </cell>
          <cell r="B7184" t="str">
            <v>CABO DE COBRE UNIPOLAR 50 MM2, BLINDADO, ISOLACAO 12/20 KV EPR, COBERTURA EM PVC</v>
          </cell>
          <cell r="C7184" t="str">
            <v xml:space="preserve">M     </v>
          </cell>
          <cell r="D7184">
            <v>26.85</v>
          </cell>
        </row>
        <row r="7185">
          <cell r="A7185">
            <v>946</v>
          </cell>
          <cell r="B7185" t="str">
            <v>CABO DE COBRE UNIPOLAR 50 MM2, BLINDADO, ISOLACAO 3,6/6 KV EPR, COBERTURA EM PVC</v>
          </cell>
          <cell r="C7185" t="str">
            <v xml:space="preserve">M     </v>
          </cell>
          <cell r="D7185">
            <v>30.19</v>
          </cell>
        </row>
        <row r="7186">
          <cell r="A7186">
            <v>953</v>
          </cell>
          <cell r="B7186" t="str">
            <v>CABO DE COBRE UNIPOLAR 50 MM2, BLINDADO, ISOLACAO 6/10 KV EPR, COBERTURA EM PVC</v>
          </cell>
          <cell r="C7186" t="str">
            <v xml:space="preserve">M     </v>
          </cell>
          <cell r="D7186">
            <v>27.47</v>
          </cell>
        </row>
        <row r="7187">
          <cell r="A7187">
            <v>902</v>
          </cell>
          <cell r="B7187" t="str">
            <v>CABO DE COBRE UNIPOLAR 70 MM2, BLINDADO, ISOLACAO 12/20 KV EPR, COBERTURA EM PVC</v>
          </cell>
          <cell r="C7187" t="str">
            <v xml:space="preserve">M     </v>
          </cell>
          <cell r="D7187">
            <v>33.4</v>
          </cell>
        </row>
        <row r="7188">
          <cell r="A7188">
            <v>927</v>
          </cell>
          <cell r="B7188" t="str">
            <v>CABO DE COBRE UNIPOLAR 70 MM2, BLINDADO, ISOLACAO 3,6/6 KV EPR, COBERTURA EM PVC</v>
          </cell>
          <cell r="C7188" t="str">
            <v xml:space="preserve">M     </v>
          </cell>
          <cell r="D7188">
            <v>32.369999999999997</v>
          </cell>
        </row>
        <row r="7189">
          <cell r="A7189">
            <v>913</v>
          </cell>
          <cell r="B7189" t="str">
            <v>CABO DE COBRE UNIPOLAR 70 MM2, BLINDADO, ISOLACAO 6/10 KV EPR, COBERTURA EM PVC</v>
          </cell>
          <cell r="C7189" t="str">
            <v xml:space="preserve">M     </v>
          </cell>
          <cell r="D7189">
            <v>36.130000000000003</v>
          </cell>
        </row>
        <row r="7190">
          <cell r="A7190">
            <v>903</v>
          </cell>
          <cell r="B7190" t="str">
            <v>CABO DE COBRE UNIPOLAR 95 MM2, BLINDADO, ISOLACAO 12/20 KV EPR, COBERTURA EM PVC</v>
          </cell>
          <cell r="C7190" t="str">
            <v xml:space="preserve">M     </v>
          </cell>
          <cell r="D7190">
            <v>40.89</v>
          </cell>
        </row>
        <row r="7191">
          <cell r="A7191">
            <v>945</v>
          </cell>
          <cell r="B7191" t="str">
            <v>CABO DE COBRE UNIPOLAR 95 MM2, BLINDADO, ISOLACAO 3,6/6 KV EPR, COBERTURA EM PVC</v>
          </cell>
          <cell r="C7191" t="str">
            <v xml:space="preserve">M     </v>
          </cell>
          <cell r="D7191">
            <v>43.26</v>
          </cell>
        </row>
        <row r="7192">
          <cell r="A7192">
            <v>914</v>
          </cell>
          <cell r="B7192" t="str">
            <v>CABO DE COBRE UNIPOLAR 95 MM2, BLINDADO, ISOLACAO 6/10 KV EPR, COBERTURA EM PVC</v>
          </cell>
          <cell r="C7192" t="str">
            <v xml:space="preserve">M     </v>
          </cell>
          <cell r="D7192">
            <v>44.31</v>
          </cell>
        </row>
        <row r="7193">
          <cell r="A7193">
            <v>993</v>
          </cell>
          <cell r="B7193" t="str">
            <v>CABO DE COBRE, FLEXIVEL, CLASSE 4 OU 5, ISOLACAO EM PVC/A, ANTICHAMA BWF-B, COBERTURA PVC-ST1, ANTICHAMA BWF-B, 1 CONDUTOR, 0,6/1 KV, SECAO NOMINAL 1,5 MM2</v>
          </cell>
          <cell r="C7193" t="str">
            <v xml:space="preserve">M     </v>
          </cell>
          <cell r="D7193">
            <v>1.35</v>
          </cell>
        </row>
        <row r="7194">
          <cell r="A7194">
            <v>1020</v>
          </cell>
          <cell r="B7194" t="str">
            <v>CABO DE COBRE, FLEXIVEL, CLASSE 4 OU 5, ISOLACAO EM PVC/A, ANTICHAMA BWF-B, COBERTURA PVC-ST1, ANTICHAMA BWF-B, 1 CONDUTOR, 0,6/1 KV, SECAO NOMINAL 10 MM2</v>
          </cell>
          <cell r="C7194" t="str">
            <v xml:space="preserve">M     </v>
          </cell>
          <cell r="D7194">
            <v>5.88</v>
          </cell>
        </row>
        <row r="7195">
          <cell r="A7195">
            <v>1017</v>
          </cell>
          <cell r="B7195" t="str">
            <v>CABO DE COBRE, FLEXIVEL, CLASSE 4 OU 5, ISOLACAO EM PVC/A, ANTICHAMA BWF-B, COBERTURA PVC-ST1, ANTICHAMA BWF-B, 1 CONDUTOR, 0,6/1 KV, SECAO NOMINAL 120 MM2</v>
          </cell>
          <cell r="C7195" t="str">
            <v xml:space="preserve">M     </v>
          </cell>
          <cell r="D7195">
            <v>64.61</v>
          </cell>
        </row>
        <row r="7196">
          <cell r="A7196">
            <v>999</v>
          </cell>
          <cell r="B7196" t="str">
            <v>CABO DE COBRE, FLEXIVEL, CLASSE 4 OU 5, ISOLACAO EM PVC/A, ANTICHAMA BWF-B, COBERTURA PVC-ST1, ANTICHAMA BWF-B, 1 CONDUTOR, 0,6/1 KV, SECAO NOMINAL 150 MM2</v>
          </cell>
          <cell r="C7196" t="str">
            <v xml:space="preserve">M     </v>
          </cell>
          <cell r="D7196">
            <v>80.05</v>
          </cell>
        </row>
        <row r="7197">
          <cell r="A7197">
            <v>995</v>
          </cell>
          <cell r="B7197" t="str">
            <v>CABO DE COBRE, FLEXIVEL, CLASSE 4 OU 5, ISOLACAO EM PVC/A, ANTICHAMA BWF-B, COBERTURA PVC-ST1, ANTICHAMA BWF-B, 1 CONDUTOR, 0,6/1 KV, SECAO NOMINAL 16 MM2</v>
          </cell>
          <cell r="C7197" t="str">
            <v xml:space="preserve">M     </v>
          </cell>
          <cell r="D7197">
            <v>9.02</v>
          </cell>
        </row>
        <row r="7198">
          <cell r="A7198">
            <v>1000</v>
          </cell>
          <cell r="B7198" t="str">
            <v>CABO DE COBRE, FLEXIVEL, CLASSE 4 OU 5, ISOLACAO EM PVC/A, ANTICHAMA BWF-B, COBERTURA PVC-ST1, ANTICHAMA BWF-B, 1 CONDUTOR, 0,6/1 KV, SECAO NOMINAL 185 MM2</v>
          </cell>
          <cell r="C7198" t="str">
            <v xml:space="preserve">M     </v>
          </cell>
          <cell r="D7198">
            <v>98.13</v>
          </cell>
        </row>
        <row r="7199">
          <cell r="A7199">
            <v>1022</v>
          </cell>
          <cell r="B7199" t="str">
            <v>CABO DE COBRE, FLEXIVEL, CLASSE 4 OU 5, ISOLACAO EM PVC/A, ANTICHAMA BWF-B, COBERTURA PVC-ST1, ANTICHAMA BWF-B, 1 CONDUTOR, 0,6/1 KV, SECAO NOMINAL 2,5 MM2</v>
          </cell>
          <cell r="C7199" t="str">
            <v xml:space="preserve">M     </v>
          </cell>
          <cell r="D7199">
            <v>1.87</v>
          </cell>
        </row>
        <row r="7200">
          <cell r="A7200">
            <v>1015</v>
          </cell>
          <cell r="B7200" t="str">
            <v>CABO DE COBRE, FLEXIVEL, CLASSE 4 OU 5, ISOLACAO EM PVC/A, ANTICHAMA BWF-B, COBERTURA PVC-ST1, ANTICHAMA BWF-B, 1 CONDUTOR, 0,6/1 KV, SECAO NOMINAL 240 MM2</v>
          </cell>
          <cell r="C7200" t="str">
            <v xml:space="preserve">M     </v>
          </cell>
          <cell r="D7200">
            <v>129.22</v>
          </cell>
        </row>
        <row r="7201">
          <cell r="A7201">
            <v>996</v>
          </cell>
          <cell r="B7201" t="str">
            <v>CABO DE COBRE, FLEXIVEL, CLASSE 4 OU 5, ISOLACAO EM PVC/A, ANTICHAMA BWF-B, COBERTURA PVC-ST1, ANTICHAMA BWF-B, 1 CONDUTOR, 0,6/1 KV, SECAO NOMINAL 25 MM2</v>
          </cell>
          <cell r="C7201" t="str">
            <v xml:space="preserve">M     </v>
          </cell>
          <cell r="D7201">
            <v>13.73</v>
          </cell>
        </row>
        <row r="7202">
          <cell r="A7202">
            <v>1001</v>
          </cell>
          <cell r="B7202" t="str">
            <v>CABO DE COBRE, FLEXIVEL, CLASSE 4 OU 5, ISOLACAO EM PVC/A, ANTICHAMA BWF-B, COBERTURA PVC-ST1, ANTICHAMA BWF-B, 1 CONDUTOR, 0,6/1 KV, SECAO NOMINAL 300 MM2</v>
          </cell>
          <cell r="C7202" t="str">
            <v xml:space="preserve">M     </v>
          </cell>
          <cell r="D7202">
            <v>161.71</v>
          </cell>
        </row>
        <row r="7203">
          <cell r="A7203">
            <v>1019</v>
          </cell>
          <cell r="B7203" t="str">
            <v>CABO DE COBRE, FLEXIVEL, CLASSE 4 OU 5, ISOLACAO EM PVC/A, ANTICHAMA BWF-B, COBERTURA PVC-ST1, ANTICHAMA BWF-B, 1 CONDUTOR, 0,6/1 KV, SECAO NOMINAL 35 MM2</v>
          </cell>
          <cell r="C7203" t="str">
            <v xml:space="preserve">M     </v>
          </cell>
          <cell r="D7203">
            <v>18.920000000000002</v>
          </cell>
        </row>
        <row r="7204">
          <cell r="A7204">
            <v>1021</v>
          </cell>
          <cell r="B7204" t="str">
            <v>CABO DE COBRE, FLEXIVEL, CLASSE 4 OU 5, ISOLACAO EM PVC/A, ANTICHAMA BWF-B, COBERTURA PVC-ST1, ANTICHAMA BWF-B, 1 CONDUTOR, 0,6/1 KV, SECAO NOMINAL 4 MM2</v>
          </cell>
          <cell r="C7204" t="str">
            <v xml:space="preserve">M     </v>
          </cell>
          <cell r="D7204">
            <v>2.68</v>
          </cell>
        </row>
        <row r="7205">
          <cell r="A7205">
            <v>39249</v>
          </cell>
          <cell r="B7205" t="str">
            <v>CABO DE COBRE, FLEXIVEL, CLASSE 4 OU 5, ISOLACAO EM PVC/A, ANTICHAMA BWF-B, COBERTURA PVC-ST1, ANTICHAMA BWF-B, 1 CONDUTOR, 0,6/1 KV, SECAO NOMINAL 400 MM2</v>
          </cell>
          <cell r="C7205" t="str">
            <v xml:space="preserve">M     </v>
          </cell>
          <cell r="D7205">
            <v>210.96</v>
          </cell>
        </row>
        <row r="7206">
          <cell r="A7206">
            <v>1018</v>
          </cell>
          <cell r="B7206" t="str">
            <v>CABO DE COBRE, FLEXIVEL, CLASSE 4 OU 5, ISOLACAO EM PVC/A, ANTICHAMA BWF-B, COBERTURA PVC-ST1, ANTICHAMA BWF-B, 1 CONDUTOR, 0,6/1 KV, SECAO NOMINAL 50 MM2</v>
          </cell>
          <cell r="C7206" t="str">
            <v xml:space="preserve">M     </v>
          </cell>
          <cell r="D7206">
            <v>26.97</v>
          </cell>
        </row>
        <row r="7207">
          <cell r="A7207">
            <v>39250</v>
          </cell>
          <cell r="B7207" t="str">
            <v>CABO DE COBRE, FLEXIVEL, CLASSE 4 OU 5, ISOLACAO EM PVC/A, ANTICHAMA BWF-B, COBERTURA PVC-ST1, ANTICHAMA BWF-B, 1 CONDUTOR, 0,6/1 KV, SECAO NOMINAL 500 MM2</v>
          </cell>
          <cell r="C7207" t="str">
            <v xml:space="preserve">M     </v>
          </cell>
          <cell r="D7207">
            <v>270.99</v>
          </cell>
        </row>
        <row r="7208">
          <cell r="A7208">
            <v>994</v>
          </cell>
          <cell r="B7208" t="str">
            <v>CABO DE COBRE, FLEXIVEL, CLASSE 4 OU 5, ISOLACAO EM PVC/A, ANTICHAMA BWF-B, COBERTURA PVC-ST1, ANTICHAMA BWF-B, 1 CONDUTOR, 0,6/1 KV, SECAO NOMINAL 6 MM2</v>
          </cell>
          <cell r="C7208" t="str">
            <v xml:space="preserve">M     </v>
          </cell>
          <cell r="D7208">
            <v>3.67</v>
          </cell>
        </row>
        <row r="7209">
          <cell r="A7209">
            <v>977</v>
          </cell>
          <cell r="B7209" t="str">
            <v>CABO DE COBRE, FLEXIVEL, CLASSE 4 OU 5, ISOLACAO EM PVC/A, ANTICHAMA BWF-B, COBERTURA PVC-ST1, ANTICHAMA BWF-B, 1 CONDUTOR, 0,6/1 KV, SECAO NOMINAL 70 MM2</v>
          </cell>
          <cell r="C7209" t="str">
            <v xml:space="preserve">M     </v>
          </cell>
          <cell r="D7209">
            <v>37.36</v>
          </cell>
        </row>
        <row r="7210">
          <cell r="A7210">
            <v>998</v>
          </cell>
          <cell r="B7210" t="str">
            <v>CABO DE COBRE, FLEXIVEL, CLASSE 4 OU 5, ISOLACAO EM PVC/A, ANTICHAMA BWF-B, COBERTURA PVC-ST1, ANTICHAMA BWF-B, 1 CONDUTOR, 0,6/1 KV, SECAO NOMINAL 95 MM2</v>
          </cell>
          <cell r="C7210" t="str">
            <v xml:space="preserve">M     </v>
          </cell>
          <cell r="D7210">
            <v>49.63</v>
          </cell>
        </row>
        <row r="7211">
          <cell r="A7211">
            <v>39251</v>
          </cell>
          <cell r="B7211" t="str">
            <v>CABO DE COBRE, FLEXIVEL, CLASSE 4 OU 5, ISOLACAO EM PVC/A, ANTICHAMA BWF-B, 1 CONDUTOR, 450/750 V, SECAO NOMINAL 0,5 MM2</v>
          </cell>
          <cell r="C7211" t="str">
            <v xml:space="preserve">M     </v>
          </cell>
          <cell r="D7211">
            <v>0.36</v>
          </cell>
        </row>
        <row r="7212">
          <cell r="A7212">
            <v>1011</v>
          </cell>
          <cell r="B7212" t="str">
            <v>CABO DE COBRE, FLEXIVEL, CLASSE 4 OU 5, ISOLACAO EM PVC/A, ANTICHAMA BWF-B, 1 CONDUTOR, 450/750 V, SECAO NOMINAL 0,75 MM2</v>
          </cell>
          <cell r="C7212" t="str">
            <v xml:space="preserve">M     </v>
          </cell>
          <cell r="D7212">
            <v>0.5</v>
          </cell>
        </row>
        <row r="7213">
          <cell r="A7213">
            <v>39252</v>
          </cell>
          <cell r="B7213" t="str">
            <v>CABO DE COBRE, FLEXIVEL, CLASSE 4 OU 5, ISOLACAO EM PVC/A, ANTICHAMA BWF-B, 1 CONDUTOR, 450/750 V, SECAO NOMINAL 1,0 MM2</v>
          </cell>
          <cell r="C7213" t="str">
            <v xml:space="preserve">M     </v>
          </cell>
          <cell r="D7213">
            <v>0.59</v>
          </cell>
        </row>
        <row r="7214">
          <cell r="A7214">
            <v>1013</v>
          </cell>
          <cell r="B7214" t="str">
            <v>CABO DE COBRE, FLEXIVEL, CLASSE 4 OU 5, ISOLACAO EM PVC/A, ANTICHAMA BWF-B, 1 CONDUTOR, 450/750 V, SECAO NOMINAL 1,5 MM2</v>
          </cell>
          <cell r="C7214" t="str">
            <v xml:space="preserve">M     </v>
          </cell>
          <cell r="D7214">
            <v>0.79</v>
          </cell>
        </row>
        <row r="7215">
          <cell r="A7215">
            <v>980</v>
          </cell>
          <cell r="B7215" t="str">
            <v>CABO DE COBRE, FLEXIVEL, CLASSE 4 OU 5, ISOLACAO EM PVC/A, ANTICHAMA BWF-B, 1 CONDUTOR, 450/750 V, SECAO NOMINAL 10 MM2</v>
          </cell>
          <cell r="C7215" t="str">
            <v xml:space="preserve">M     </v>
          </cell>
          <cell r="D7215">
            <v>5.39</v>
          </cell>
        </row>
        <row r="7216">
          <cell r="A7216">
            <v>39237</v>
          </cell>
          <cell r="B7216" t="str">
            <v>CABO DE COBRE, FLEXIVEL, CLASSE 4 OU 5, ISOLACAO EM PVC/A, ANTICHAMA BWF-B, 1 CONDUTOR, 450/750 V, SECAO NOMINAL 120 MM2</v>
          </cell>
          <cell r="C7216" t="str">
            <v xml:space="preserve">M     </v>
          </cell>
          <cell r="D7216">
            <v>63.93</v>
          </cell>
        </row>
        <row r="7217">
          <cell r="A7217">
            <v>39238</v>
          </cell>
          <cell r="B7217" t="str">
            <v>CABO DE COBRE, FLEXIVEL, CLASSE 4 OU 5, ISOLACAO EM PVC/A, ANTICHAMA BWF-B, 1 CONDUTOR, 450/750 V, SECAO NOMINAL 150 MM2</v>
          </cell>
          <cell r="C7217" t="str">
            <v xml:space="preserve">M     </v>
          </cell>
          <cell r="D7217">
            <v>79.819999999999993</v>
          </cell>
        </row>
        <row r="7218">
          <cell r="A7218">
            <v>979</v>
          </cell>
          <cell r="B7218" t="str">
            <v>CABO DE COBRE, FLEXIVEL, CLASSE 4 OU 5, ISOLACAO EM PVC/A, ANTICHAMA BWF-B, 1 CONDUTOR, 450/750 V, SECAO NOMINAL 16 MM2</v>
          </cell>
          <cell r="C7218" t="str">
            <v xml:space="preserve">M     </v>
          </cell>
          <cell r="D7218">
            <v>8.31</v>
          </cell>
        </row>
        <row r="7219">
          <cell r="A7219">
            <v>39239</v>
          </cell>
          <cell r="B7219" t="str">
            <v>CABO DE COBRE, FLEXIVEL, CLASSE 4 OU 5, ISOLACAO EM PVC/A, ANTICHAMA BWF-B, 1 CONDUTOR, 450/750 V, SECAO NOMINAL 185 MM2</v>
          </cell>
          <cell r="C7219" t="str">
            <v xml:space="preserve">M     </v>
          </cell>
          <cell r="D7219">
            <v>97.14</v>
          </cell>
        </row>
        <row r="7220">
          <cell r="A7220">
            <v>1014</v>
          </cell>
          <cell r="B7220" t="str">
            <v>CABO DE COBRE, FLEXIVEL, CLASSE 4 OU 5, ISOLACAO EM PVC/A, ANTICHAMA BWF-B, 1 CONDUTOR, 450/750 V, SECAO NOMINAL 2,5 MM2</v>
          </cell>
          <cell r="C7220" t="str">
            <v xml:space="preserve">M     </v>
          </cell>
          <cell r="D7220">
            <v>1.26</v>
          </cell>
        </row>
        <row r="7221">
          <cell r="A7221">
            <v>39240</v>
          </cell>
          <cell r="B7221" t="str">
            <v>CABO DE COBRE, FLEXIVEL, CLASSE 4 OU 5, ISOLACAO EM PVC/A, ANTICHAMA BWF-B, 1 CONDUTOR, 450/750 V, SECAO NOMINAL 240 MM2</v>
          </cell>
          <cell r="C7221" t="str">
            <v xml:space="preserve">M     </v>
          </cell>
          <cell r="D7221">
            <v>128.38999999999999</v>
          </cell>
        </row>
        <row r="7222">
          <cell r="A7222">
            <v>39232</v>
          </cell>
          <cell r="B7222" t="str">
            <v>CABO DE COBRE, FLEXIVEL, CLASSE 4 OU 5, ISOLACAO EM PVC/A, ANTICHAMA BWF-B, 1 CONDUTOR, 450/750 V, SECAO NOMINAL 25 MM2</v>
          </cell>
          <cell r="C7222" t="str">
            <v xml:space="preserve">M     </v>
          </cell>
          <cell r="D7222">
            <v>13.33</v>
          </cell>
        </row>
        <row r="7223">
          <cell r="A7223">
            <v>39233</v>
          </cell>
          <cell r="B7223" t="str">
            <v>CABO DE COBRE, FLEXIVEL, CLASSE 4 OU 5, ISOLACAO EM PVC/A, ANTICHAMA BWF-B, 1 CONDUTOR, 450/750 V, SECAO NOMINAL 35 MM2</v>
          </cell>
          <cell r="C7223" t="str">
            <v xml:space="preserve">M     </v>
          </cell>
          <cell r="D7223">
            <v>18.329999999999998</v>
          </cell>
        </row>
        <row r="7224">
          <cell r="A7224">
            <v>981</v>
          </cell>
          <cell r="B7224" t="str">
            <v>CABO DE COBRE, FLEXIVEL, CLASSE 4 OU 5, ISOLACAO EM PVC/A, ANTICHAMA BWF-B, 1 CONDUTOR, 450/750 V, SECAO NOMINAL 4 MM2</v>
          </cell>
          <cell r="C7224" t="str">
            <v xml:space="preserve">M     </v>
          </cell>
          <cell r="D7224">
            <v>2.25</v>
          </cell>
        </row>
        <row r="7225">
          <cell r="A7225">
            <v>39234</v>
          </cell>
          <cell r="B7225" t="str">
            <v>CABO DE COBRE, FLEXIVEL, CLASSE 4 OU 5, ISOLACAO EM PVC/A, ANTICHAMA BWF-B, 1 CONDUTOR, 450/750 V, SECAO NOMINAL 50 MM2</v>
          </cell>
          <cell r="C7225" t="str">
            <v xml:space="preserve">M     </v>
          </cell>
          <cell r="D7225">
            <v>26.9</v>
          </cell>
        </row>
        <row r="7226">
          <cell r="A7226">
            <v>982</v>
          </cell>
          <cell r="B7226" t="str">
            <v>CABO DE COBRE, FLEXIVEL, CLASSE 4 OU 5, ISOLACAO EM PVC/A, ANTICHAMA BWF-B, 1 CONDUTOR, 450/750 V, SECAO NOMINAL 6 MM2</v>
          </cell>
          <cell r="C7226" t="str">
            <v xml:space="preserve">M     </v>
          </cell>
          <cell r="D7226">
            <v>3.15</v>
          </cell>
        </row>
        <row r="7227">
          <cell r="A7227">
            <v>39235</v>
          </cell>
          <cell r="B7227" t="str">
            <v>CABO DE COBRE, FLEXIVEL, CLASSE 4 OU 5, ISOLACAO EM PVC/A, ANTICHAMA BWF-B, 1 CONDUTOR, 450/750 V, SECAO NOMINAL 70 MM2</v>
          </cell>
          <cell r="C7227" t="str">
            <v xml:space="preserve">M     </v>
          </cell>
          <cell r="D7227">
            <v>37.83</v>
          </cell>
        </row>
        <row r="7228">
          <cell r="A7228">
            <v>39236</v>
          </cell>
          <cell r="B7228" t="str">
            <v>CABO DE COBRE, FLEXIVEL, CLASSE 4 OU 5, ISOLACAO EM PVC/A, ANTICHAMA BWF-B, 1 CONDUTOR, 450/750 V, SECAO NOMINAL 95 MM2</v>
          </cell>
          <cell r="C7228" t="str">
            <v xml:space="preserve">M     </v>
          </cell>
          <cell r="D7228">
            <v>49.6</v>
          </cell>
        </row>
        <row r="7229">
          <cell r="A7229">
            <v>876</v>
          </cell>
          <cell r="B7229" t="str">
            <v>CABO DE COBRE, RIGIDO, CLASSE 2, COMPACTADO, BLINDADO, ISOLACAO EM EPR OU XLPE, COBERTURA ANTICHAMA EM PVC, PEAD OU HFFR, 1 CONDUTOR, 20/35 KV, SECAO NOMINAL 120 MM2</v>
          </cell>
          <cell r="C7229" t="str">
            <v xml:space="preserve">M     </v>
          </cell>
          <cell r="D7229">
            <v>128.03</v>
          </cell>
        </row>
        <row r="7230">
          <cell r="A7230">
            <v>877</v>
          </cell>
          <cell r="B7230" t="str">
            <v>CABO DE COBRE, RIGIDO, CLASSE 2, COMPACTADO, BLINDADO, ISOLACAO EM EPR OU XLPE, COBERTURA ANTICHAMA EM PVC, PEAD OU HFFR, 1 CONDUTOR, 20/35 KV, SECAO NOMINAL 150 MM2</v>
          </cell>
          <cell r="C7230" t="str">
            <v xml:space="preserve">M     </v>
          </cell>
          <cell r="D7230">
            <v>150.51</v>
          </cell>
        </row>
        <row r="7231">
          <cell r="A7231">
            <v>882</v>
          </cell>
          <cell r="B7231" t="str">
            <v>CABO DE COBRE, RIGIDO, CLASSE 2, COMPACTADO, BLINDADO, ISOLACAO EM EPR OU XLPE, COBERTURA ANTICHAMA EM PVC, PEAD OU HFFR, 1 CONDUTOR, 20/35 KV, SECAO NOMINAL 185 MM2</v>
          </cell>
          <cell r="C7231" t="str">
            <v xml:space="preserve">M     </v>
          </cell>
          <cell r="D7231">
            <v>164.01</v>
          </cell>
        </row>
        <row r="7232">
          <cell r="A7232">
            <v>878</v>
          </cell>
          <cell r="B7232" t="str">
            <v>CABO DE COBRE, RIGIDO, CLASSE 2, COMPACTADO, BLINDADO, ISOLACAO EM EPR OU XLPE, COBERTURA ANTICHAMA EM PVC, PEAD OU HFFR, 1 CONDUTOR, 20/35 KV, SECAO NOMINAL 240 MM2</v>
          </cell>
          <cell r="C7232" t="str">
            <v xml:space="preserve">M     </v>
          </cell>
          <cell r="D7232">
            <v>203.9</v>
          </cell>
        </row>
        <row r="7233">
          <cell r="A7233">
            <v>879</v>
          </cell>
          <cell r="B7233" t="str">
            <v>CABO DE COBRE, RIGIDO, CLASSE 2, COMPACTADO, BLINDADO, ISOLACAO EM EPR OU XLPE, COBERTURA ANTICHAMA EM PVC, PEAD OU HFFR, 1 CONDUTOR, 20/35 KV, SECAO NOMINAL 300 MM2</v>
          </cell>
          <cell r="C7233" t="str">
            <v xml:space="preserve">M     </v>
          </cell>
          <cell r="D7233">
            <v>240.33</v>
          </cell>
        </row>
        <row r="7234">
          <cell r="A7234">
            <v>880</v>
          </cell>
          <cell r="B7234" t="str">
            <v>CABO DE COBRE, RIGIDO, CLASSE 2, COMPACTADO, BLINDADO, ISOLACAO EM EPR OU XLPE, COBERTURA ANTICHAMA EM PVC, PEAD OU HFFR, 1 CONDUTOR, 20/35 KV, SECAO NOMINAL 400 MM2</v>
          </cell>
          <cell r="C7234" t="str">
            <v xml:space="preserve">M     </v>
          </cell>
          <cell r="D7234">
            <v>282.77</v>
          </cell>
        </row>
        <row r="7235">
          <cell r="A7235">
            <v>873</v>
          </cell>
          <cell r="B7235" t="str">
            <v>CABO DE COBRE, RIGIDO, CLASSE 2, COMPACTADO, BLINDADO, ISOLACAO EM EPR OU XLPE, COBERTURA ANTICHAMA EM PVC, PEAD OU HFFR, 1 CONDUTOR, 20/35 KV, SECAO NOMINAL 50 MM2</v>
          </cell>
          <cell r="C7235" t="str">
            <v xml:space="preserve">M     </v>
          </cell>
          <cell r="D7235">
            <v>85.98</v>
          </cell>
        </row>
        <row r="7236">
          <cell r="A7236">
            <v>881</v>
          </cell>
          <cell r="B7236" t="str">
            <v>CABO DE COBRE, RIGIDO, CLASSE 2, COMPACTADO, BLINDADO, ISOLACAO EM EPR OU XLPE, COBERTURA ANTICHAMA EM PVC, PEAD OU HFFR, 1 CONDUTOR, 20/35 KV, SECAO NOMINAL 500 MM2</v>
          </cell>
          <cell r="C7236" t="str">
            <v xml:space="preserve">M     </v>
          </cell>
          <cell r="D7236">
            <v>386.5</v>
          </cell>
        </row>
        <row r="7237">
          <cell r="A7237">
            <v>874</v>
          </cell>
          <cell r="B7237" t="str">
            <v>CABO DE COBRE, RIGIDO, CLASSE 2, COMPACTADO, BLINDADO, ISOLACAO EM EPR OU XLPE, COBERTURA ANTICHAMA EM PVC, PEAD OU HFFR, 1 CONDUTOR, 20/35 KV, SECAO NOMINAL 70 MM2</v>
          </cell>
          <cell r="C7237" t="str">
            <v xml:space="preserve">M     </v>
          </cell>
          <cell r="D7237">
            <v>102.04</v>
          </cell>
        </row>
        <row r="7238">
          <cell r="A7238">
            <v>875</v>
          </cell>
          <cell r="B7238" t="str">
            <v>CABO DE COBRE, RIGIDO, CLASSE 2, COMPACTADO, BLINDADO, ISOLACAO EM EPR OU XLPE, COBERTURA ANTICHAMA EM PVC, PEAD OU HFFR, 1 CONDUTOR, 20/35 KV, SECAO NOMINAL 95 MM2</v>
          </cell>
          <cell r="C7238" t="str">
            <v xml:space="preserve">M     </v>
          </cell>
          <cell r="D7238">
            <v>121.74</v>
          </cell>
        </row>
        <row r="7239">
          <cell r="A7239">
            <v>983</v>
          </cell>
          <cell r="B7239" t="str">
            <v>CABO DE COBRE, RIGIDO, CLASSE 2, ISOLACAO EM PVC/A, ANTICHAMA BWF-B, 1 CONDUTOR, 450/750 V, SECAO NOMINAL 1,5 MM2</v>
          </cell>
          <cell r="C7239" t="str">
            <v xml:space="preserve">M     </v>
          </cell>
          <cell r="D7239">
            <v>0.76</v>
          </cell>
        </row>
        <row r="7240">
          <cell r="A7240">
            <v>985</v>
          </cell>
          <cell r="B7240" t="str">
            <v>CABO DE COBRE, RIGIDO, CLASSE 2, ISOLACAO EM PVC/A, ANTICHAMA BWF-B, 1 CONDUTOR, 450/750 V, SECAO NOMINAL 10 MM2</v>
          </cell>
          <cell r="C7240" t="str">
            <v xml:space="preserve">M     </v>
          </cell>
          <cell r="D7240">
            <v>5.71</v>
          </cell>
        </row>
        <row r="7241">
          <cell r="A7241">
            <v>990</v>
          </cell>
          <cell r="B7241" t="str">
            <v>CABO DE COBRE, RIGIDO, CLASSE 2, ISOLACAO EM PVC/A, ANTICHAMA BWF-B, 1 CONDUTOR, 450/750 V, SECAO NOMINAL 150 MM2</v>
          </cell>
          <cell r="C7241" t="str">
            <v xml:space="preserve">M     </v>
          </cell>
          <cell r="D7241">
            <v>78.260000000000005</v>
          </cell>
        </row>
        <row r="7242">
          <cell r="A7242">
            <v>39241</v>
          </cell>
          <cell r="B7242" t="str">
            <v>CABO DE COBRE, RIGIDO, CLASSE 2, ISOLACAO EM PVC/A, ANTICHAMA BWF-B, 1 CONDUTOR, 450/750 V, SECAO NOMINAL 16 MM2</v>
          </cell>
          <cell r="C7242" t="str">
            <v xml:space="preserve">M     </v>
          </cell>
          <cell r="D7242">
            <v>8.94</v>
          </cell>
        </row>
        <row r="7243">
          <cell r="A7243">
            <v>1005</v>
          </cell>
          <cell r="B7243" t="str">
            <v>CABO DE COBRE, RIGIDO, CLASSE 2, ISOLACAO EM PVC/A, ANTICHAMA BWF-B, 1 CONDUTOR, 450/750 V, SECAO NOMINAL 185 MM2</v>
          </cell>
          <cell r="C7243" t="str">
            <v xml:space="preserve">M     </v>
          </cell>
          <cell r="D7243">
            <v>96.06</v>
          </cell>
        </row>
        <row r="7244">
          <cell r="A7244">
            <v>984</v>
          </cell>
          <cell r="B7244" t="str">
            <v>CABO DE COBRE, RIGIDO, CLASSE 2, ISOLACAO EM PVC/A, ANTICHAMA BWF-B, 1 CONDUTOR, 450/750 V, SECAO NOMINAL 2,5 MM2</v>
          </cell>
          <cell r="C7244" t="str">
            <v xml:space="preserve">M     </v>
          </cell>
          <cell r="D7244">
            <v>1.97</v>
          </cell>
        </row>
        <row r="7245">
          <cell r="A7245">
            <v>991</v>
          </cell>
          <cell r="B7245" t="str">
            <v>CABO DE COBRE, RIGIDO, CLASSE 2, ISOLACAO EM PVC/A, ANTICHAMA BWF-B, 1 CONDUTOR, 450/750 V, SECAO NOMINAL 240 MM2</v>
          </cell>
          <cell r="C7245" t="str">
            <v xml:space="preserve">M     </v>
          </cell>
          <cell r="D7245">
            <v>126.93</v>
          </cell>
        </row>
        <row r="7246">
          <cell r="A7246">
            <v>986</v>
          </cell>
          <cell r="B7246" t="str">
            <v>CABO DE COBRE, RIGIDO, CLASSE 2, ISOLACAO EM PVC/A, ANTICHAMA BWF-B, 1 CONDUTOR, 450/750 V, SECAO NOMINAL 25 MM2</v>
          </cell>
          <cell r="C7246" t="str">
            <v xml:space="preserve">M     </v>
          </cell>
          <cell r="D7246">
            <v>13.67</v>
          </cell>
        </row>
        <row r="7247">
          <cell r="A7247">
            <v>1024</v>
          </cell>
          <cell r="B7247" t="str">
            <v>CABO DE COBRE, RIGIDO, CLASSE 2, ISOLACAO EM PVC/A, ANTICHAMA BWF-B, 1 CONDUTOR, 450/750 V, SECAO NOMINAL 300 MM2</v>
          </cell>
          <cell r="C7247" t="str">
            <v xml:space="preserve">M     </v>
          </cell>
          <cell r="D7247">
            <v>157.09</v>
          </cell>
        </row>
        <row r="7248">
          <cell r="A7248">
            <v>987</v>
          </cell>
          <cell r="B7248" t="str">
            <v>CABO DE COBRE, RIGIDO, CLASSE 2, ISOLACAO EM PVC/A, ANTICHAMA BWF-B, 1 CONDUTOR, 450/750 V, SECAO NOMINAL 35 MM2</v>
          </cell>
          <cell r="C7248" t="str">
            <v xml:space="preserve">M     </v>
          </cell>
          <cell r="D7248">
            <v>18.579999999999998</v>
          </cell>
        </row>
        <row r="7249">
          <cell r="A7249">
            <v>1003</v>
          </cell>
          <cell r="B7249" t="str">
            <v>CABO DE COBRE, RIGIDO, CLASSE 2, ISOLACAO EM PVC/A, ANTICHAMA BWF-B, 1 CONDUTOR, 450/750 V, SECAO NOMINAL 4 MM2</v>
          </cell>
          <cell r="C7249" t="str">
            <v xml:space="preserve">M     </v>
          </cell>
          <cell r="D7249">
            <v>2.89</v>
          </cell>
        </row>
        <row r="7250">
          <cell r="A7250">
            <v>992</v>
          </cell>
          <cell r="B7250" t="str">
            <v>CABO DE COBRE, RIGIDO, CLASSE 2, ISOLACAO EM PVC/A, ANTICHAMA BWF-B, 1 CONDUTOR, 450/750 V, SECAO NOMINAL 400 MM2</v>
          </cell>
          <cell r="C7250" t="str">
            <v xml:space="preserve">M     </v>
          </cell>
          <cell r="D7250">
            <v>203.25</v>
          </cell>
        </row>
        <row r="7251">
          <cell r="A7251">
            <v>1007</v>
          </cell>
          <cell r="B7251" t="str">
            <v>CABO DE COBRE, RIGIDO, CLASSE 2, ISOLACAO EM PVC/A, ANTICHAMA BWF-B, 1 CONDUTOR, 450/750 V, SECAO NOMINAL 50 MM2</v>
          </cell>
          <cell r="C7251" t="str">
            <v xml:space="preserve">M     </v>
          </cell>
          <cell r="D7251">
            <v>26.36</v>
          </cell>
        </row>
        <row r="7252">
          <cell r="A7252">
            <v>39242</v>
          </cell>
          <cell r="B7252" t="str">
            <v>CABO DE COBRE, RIGIDO, CLASSE 2, ISOLACAO EM PVC/A, ANTICHAMA BWF-B, 1 CONDUTOR, 450/750 V, SECAO NOMINAL 500 MM2</v>
          </cell>
          <cell r="C7252" t="str">
            <v xml:space="preserve">M     </v>
          </cell>
          <cell r="D7252">
            <v>251.83</v>
          </cell>
        </row>
        <row r="7253">
          <cell r="A7253">
            <v>1008</v>
          </cell>
          <cell r="B7253" t="str">
            <v>CABO DE COBRE, RIGIDO, CLASSE 2, ISOLACAO EM PVC/A, ANTICHAMA BWF-B, 1 CONDUTOR, 450/750 V, SECAO NOMINAL 6 MM2</v>
          </cell>
          <cell r="C7253" t="str">
            <v xml:space="preserve">M     </v>
          </cell>
          <cell r="D7253">
            <v>3.28</v>
          </cell>
        </row>
        <row r="7254">
          <cell r="A7254">
            <v>988</v>
          </cell>
          <cell r="B7254" t="str">
            <v>CABO DE COBRE, RIGIDO, CLASSE 2, ISOLACAO EM PVC/A, ANTICHAMA BWF-B, 1 CONDUTOR, 450/750 V, SECAO NOMINAL 70 MM2</v>
          </cell>
          <cell r="C7254" t="str">
            <v xml:space="preserve">M     </v>
          </cell>
          <cell r="D7254">
            <v>36.409999999999997</v>
          </cell>
        </row>
        <row r="7255">
          <cell r="A7255">
            <v>989</v>
          </cell>
          <cell r="B7255" t="str">
            <v>CABO DE COBRE, RIGIDO, CLASSE 2, ISOLACAO EM PVC/A, ANTICHAMA BWF-B, 1 CONDUTOR, 450/750 V, SECAO NOMINAL 95 MM2</v>
          </cell>
          <cell r="C7255" t="str">
            <v xml:space="preserve">M     </v>
          </cell>
          <cell r="D7255">
            <v>49.32</v>
          </cell>
        </row>
        <row r="7256">
          <cell r="A7256">
            <v>39598</v>
          </cell>
          <cell r="B7256" t="str">
            <v>CABO DE PAR TRANCADO UTP, 4 PARES, CATEGORIA 5E</v>
          </cell>
          <cell r="C7256" t="str">
            <v xml:space="preserve">M     </v>
          </cell>
          <cell r="D7256">
            <v>1.04</v>
          </cell>
        </row>
        <row r="7257">
          <cell r="A7257">
            <v>39599</v>
          </cell>
          <cell r="B7257" t="str">
            <v>CABO DE PAR TRANCADO UTP, 4 PARES, CATEGORIA 6</v>
          </cell>
          <cell r="C7257" t="str">
            <v xml:space="preserve">M     </v>
          </cell>
          <cell r="D7257">
            <v>1.58</v>
          </cell>
        </row>
        <row r="7258">
          <cell r="A7258">
            <v>34602</v>
          </cell>
          <cell r="B7258" t="str">
            <v>CABO FLEXIVEL PVC 750 V, 2 CONDUTORES DE 1,5 MM2</v>
          </cell>
          <cell r="C7258" t="str">
            <v xml:space="preserve">M     </v>
          </cell>
          <cell r="D7258">
            <v>1.23</v>
          </cell>
        </row>
        <row r="7259">
          <cell r="A7259">
            <v>34603</v>
          </cell>
          <cell r="B7259" t="str">
            <v>CABO FLEXIVEL PVC 750 V, 2 CONDUTORES DE 10,0 MM2</v>
          </cell>
          <cell r="C7259" t="str">
            <v xml:space="preserve">M     </v>
          </cell>
          <cell r="D7259">
            <v>5.93</v>
          </cell>
        </row>
        <row r="7260">
          <cell r="A7260">
            <v>34607</v>
          </cell>
          <cell r="B7260" t="str">
            <v>CABO FLEXIVEL PVC 750 V, 2 CONDUTORES DE 4,0 MM2</v>
          </cell>
          <cell r="C7260" t="str">
            <v xml:space="preserve">M     </v>
          </cell>
          <cell r="D7260">
            <v>2.64</v>
          </cell>
        </row>
        <row r="7261">
          <cell r="A7261">
            <v>34609</v>
          </cell>
          <cell r="B7261" t="str">
            <v>CABO FLEXIVEL PVC 750 V, 2 CONDUTORES DE 6,0 MM2</v>
          </cell>
          <cell r="C7261" t="str">
            <v xml:space="preserve">M     </v>
          </cell>
          <cell r="D7261">
            <v>3.96</v>
          </cell>
        </row>
        <row r="7262">
          <cell r="A7262">
            <v>34618</v>
          </cell>
          <cell r="B7262" t="str">
            <v>CABO FLEXIVEL PVC 750 V, 3 CONDUTORES DE 1,5 MM2</v>
          </cell>
          <cell r="C7262" t="str">
            <v xml:space="preserve">M     </v>
          </cell>
          <cell r="D7262">
            <v>1.63</v>
          </cell>
        </row>
        <row r="7263">
          <cell r="A7263">
            <v>34620</v>
          </cell>
          <cell r="B7263" t="str">
            <v>CABO FLEXIVEL PVC 750 V, 3 CONDUTORES DE 10,0 MM2</v>
          </cell>
          <cell r="C7263" t="str">
            <v xml:space="preserve">M     </v>
          </cell>
          <cell r="D7263">
            <v>8.18</v>
          </cell>
        </row>
        <row r="7264">
          <cell r="A7264">
            <v>34621</v>
          </cell>
          <cell r="B7264" t="str">
            <v>CABO FLEXIVEL PVC 750 V, 3 CONDUTORES DE 4,0 MM2</v>
          </cell>
          <cell r="C7264" t="str">
            <v xml:space="preserve">M     </v>
          </cell>
          <cell r="D7264">
            <v>3.79</v>
          </cell>
        </row>
        <row r="7265">
          <cell r="A7265">
            <v>34622</v>
          </cell>
          <cell r="B7265" t="str">
            <v>CABO FLEXIVEL PVC 750 V, 3 CONDUTORES DE 6,0 MM2</v>
          </cell>
          <cell r="C7265" t="str">
            <v xml:space="preserve">M     </v>
          </cell>
          <cell r="D7265">
            <v>5.37</v>
          </cell>
        </row>
        <row r="7266">
          <cell r="A7266">
            <v>34624</v>
          </cell>
          <cell r="B7266" t="str">
            <v>CABO FLEXIVEL PVC 750 V, 4 CONDUTORES DE 1,5 MM2</v>
          </cell>
          <cell r="C7266" t="str">
            <v xml:space="preserve">M     </v>
          </cell>
          <cell r="D7266">
            <v>2.08</v>
          </cell>
        </row>
        <row r="7267">
          <cell r="A7267">
            <v>34626</v>
          </cell>
          <cell r="B7267" t="str">
            <v>CABO FLEXIVEL PVC 750 V, 4 CONDUTORES DE 10,0 MM2</v>
          </cell>
          <cell r="C7267" t="str">
            <v xml:space="preserve">M     </v>
          </cell>
          <cell r="D7267">
            <v>11.24</v>
          </cell>
        </row>
        <row r="7268">
          <cell r="A7268">
            <v>34627</v>
          </cell>
          <cell r="B7268" t="str">
            <v>CABO FLEXIVEL PVC 750 V, 4 CONDUTORES DE 4,0 MM2</v>
          </cell>
          <cell r="C7268" t="str">
            <v xml:space="preserve">M     </v>
          </cell>
          <cell r="D7268">
            <v>4.84</v>
          </cell>
        </row>
        <row r="7269">
          <cell r="A7269">
            <v>34629</v>
          </cell>
          <cell r="B7269" t="str">
            <v>CABO FLEXIVEL PVC 750 V, 4 CONDUTORES DE 6,0 MM2</v>
          </cell>
          <cell r="C7269" t="str">
            <v xml:space="preserve">M     </v>
          </cell>
          <cell r="D7269">
            <v>7.09</v>
          </cell>
        </row>
        <row r="7270">
          <cell r="A7270">
            <v>39257</v>
          </cell>
          <cell r="B7270" t="str">
            <v>CABO MULTIPOLAR DE COBRE, FLEXIVEL, CLASSE 4 OU 5, ISOLACAO EM HEPR, COBERTURA EM PVC-ST2, ANTICHAMA BWF-B, 0,6/1 KV, 3 CONDUTORES DE 1,5 MM2</v>
          </cell>
          <cell r="C7270" t="str">
            <v xml:space="preserve">M     </v>
          </cell>
          <cell r="D7270">
            <v>3.44</v>
          </cell>
        </row>
        <row r="7271">
          <cell r="A7271">
            <v>39261</v>
          </cell>
          <cell r="B7271" t="str">
            <v>CABO MULTIPOLAR DE COBRE, FLEXIVEL, CLASSE 4 OU 5, ISOLACAO EM HEPR, COBERTURA EM PVC-ST2, ANTICHAMA BWF-B, 0,6/1 KV, 3 CONDUTORES DE 10 MM2</v>
          </cell>
          <cell r="C7271" t="str">
            <v xml:space="preserve">M     </v>
          </cell>
          <cell r="D7271">
            <v>18.34</v>
          </cell>
        </row>
        <row r="7272">
          <cell r="A7272">
            <v>39268</v>
          </cell>
          <cell r="B7272" t="str">
            <v>CABO MULTIPOLAR DE COBRE, FLEXIVEL, CLASSE 4 OU 5, ISOLACAO EM HEPR, COBERTURA EM PVC-ST2, ANTICHAMA BWF-B, 0,6/1 KV, 3 CONDUTORES DE 120 MM2</v>
          </cell>
          <cell r="C7272" t="str">
            <v xml:space="preserve">M     </v>
          </cell>
          <cell r="D7272">
            <v>211.68</v>
          </cell>
        </row>
        <row r="7273">
          <cell r="A7273">
            <v>39262</v>
          </cell>
          <cell r="B7273" t="str">
            <v>CABO MULTIPOLAR DE COBRE, FLEXIVEL, CLASSE 4 OU 5, ISOLACAO EM HEPR, COBERTURA EM PVC-ST2, ANTICHAMA BWF-B, 0,6/1 KV, 3 CONDUTORES DE 16 MM2</v>
          </cell>
          <cell r="C7273" t="str">
            <v xml:space="preserve">M     </v>
          </cell>
          <cell r="D7273">
            <v>28.68</v>
          </cell>
        </row>
        <row r="7274">
          <cell r="A7274">
            <v>39258</v>
          </cell>
          <cell r="B7274" t="str">
            <v>CABO MULTIPOLAR DE COBRE, FLEXIVEL, CLASSE 4 OU 5, ISOLACAO EM HEPR, COBERTURA EM PVC-ST2, ANTICHAMA BWF-B, 0,6/1 KV, 3 CONDUTORES DE 2,5 MM2</v>
          </cell>
          <cell r="C7274" t="str">
            <v xml:space="preserve">M     </v>
          </cell>
          <cell r="D7274">
            <v>5.0999999999999996</v>
          </cell>
        </row>
        <row r="7275">
          <cell r="A7275">
            <v>39263</v>
          </cell>
          <cell r="B7275" t="str">
            <v>CABO MULTIPOLAR DE COBRE, FLEXIVEL, CLASSE 4 OU 5, ISOLACAO EM HEPR, COBERTURA EM PVC-ST2, ANTICHAMA BWF-B, 0,6/1 KV, 3 CONDUTORES DE 25 MM2</v>
          </cell>
          <cell r="C7275" t="str">
            <v xml:space="preserve">M     </v>
          </cell>
          <cell r="D7275">
            <v>44.38</v>
          </cell>
        </row>
        <row r="7276">
          <cell r="A7276">
            <v>39264</v>
          </cell>
          <cell r="B7276" t="str">
            <v>CABO MULTIPOLAR DE COBRE, FLEXIVEL, CLASSE 4 OU 5, ISOLACAO EM HEPR, COBERTURA EM PVC-ST2, ANTICHAMA BWF-B, 0,6/1 KV, 3 CONDUTORES DE 35 MM2</v>
          </cell>
          <cell r="C7276" t="str">
            <v xml:space="preserve">M     </v>
          </cell>
          <cell r="D7276">
            <v>60.1</v>
          </cell>
        </row>
        <row r="7277">
          <cell r="A7277">
            <v>39259</v>
          </cell>
          <cell r="B7277" t="str">
            <v>CABO MULTIPOLAR DE COBRE, FLEXIVEL, CLASSE 4 OU 5, ISOLACAO EM HEPR, COBERTURA EM PVC-ST2, ANTICHAMA BWF-B, 0,6/1 KV, 3 CONDUTORES DE 4 MM2</v>
          </cell>
          <cell r="C7277" t="str">
            <v xml:space="preserve">M     </v>
          </cell>
          <cell r="D7277">
            <v>7.77</v>
          </cell>
        </row>
        <row r="7278">
          <cell r="A7278">
            <v>39265</v>
          </cell>
          <cell r="B7278" t="str">
            <v>CABO MULTIPOLAR DE COBRE, FLEXIVEL, CLASSE 4 OU 5, ISOLACAO EM HEPR, COBERTURA EM PVC-ST2, ANTICHAMA BWF-B, 0,6/1 KV, 3 CONDUTORES DE 50 MM2</v>
          </cell>
          <cell r="C7278" t="str">
            <v xml:space="preserve">M     </v>
          </cell>
          <cell r="D7278">
            <v>88.53</v>
          </cell>
        </row>
        <row r="7279">
          <cell r="A7279">
            <v>39260</v>
          </cell>
          <cell r="B7279" t="str">
            <v>CABO MULTIPOLAR DE COBRE, FLEXIVEL, CLASSE 4 OU 5, ISOLACAO EM HEPR, COBERTURA EM PVC-ST2, ANTICHAMA BWF-B, 0,6/1 KV, 3 CONDUTORES DE 6 MM2</v>
          </cell>
          <cell r="C7279" t="str">
            <v xml:space="preserve">M     </v>
          </cell>
          <cell r="D7279">
            <v>11.06</v>
          </cell>
        </row>
        <row r="7280">
          <cell r="A7280">
            <v>39266</v>
          </cell>
          <cell r="B7280" t="str">
            <v>CABO MULTIPOLAR DE COBRE, FLEXIVEL, CLASSE 4 OU 5, ISOLACAO EM HEPR, COBERTURA EM PVC-ST2, ANTICHAMA BWF-B, 0,6/1 KV, 3 CONDUTORES DE 70 MM2</v>
          </cell>
          <cell r="C7280" t="str">
            <v xml:space="preserve">M     </v>
          </cell>
          <cell r="D7280">
            <v>124.22</v>
          </cell>
        </row>
        <row r="7281">
          <cell r="A7281">
            <v>39267</v>
          </cell>
          <cell r="B7281" t="str">
            <v>CABO MULTIPOLAR DE COBRE, FLEXIVEL, CLASSE 4 OU 5, ISOLACAO EM HEPR, COBERTURA EM PVC-ST2, ANTICHAMA BWF-B, 0,6/1 KV, 3 CONDUTORES DE 95 MM2</v>
          </cell>
          <cell r="C7281" t="str">
            <v xml:space="preserve">M     </v>
          </cell>
          <cell r="D7281">
            <v>162.83000000000001</v>
          </cell>
        </row>
        <row r="7282">
          <cell r="A7282">
            <v>11901</v>
          </cell>
          <cell r="B7282" t="str">
            <v>CABO TELEFONICO CCI 50, 1 PAR, USO INTERNO, SEM BLINDAGEM</v>
          </cell>
          <cell r="C7282" t="str">
            <v xml:space="preserve">M     </v>
          </cell>
          <cell r="D7282">
            <v>0.61</v>
          </cell>
        </row>
        <row r="7283">
          <cell r="A7283">
            <v>11902</v>
          </cell>
          <cell r="B7283" t="str">
            <v>CABO TELEFONICO CCI 50, 2 PARES, USO INTERNO, SEM BLINDAGEM</v>
          </cell>
          <cell r="C7283" t="str">
            <v xml:space="preserve">M     </v>
          </cell>
          <cell r="D7283">
            <v>1.06</v>
          </cell>
        </row>
        <row r="7284">
          <cell r="A7284">
            <v>11903</v>
          </cell>
          <cell r="B7284" t="str">
            <v>CABO TELEFONICO CCI 50, 3 PARES, USO INTERNO, SEM BLINDAGEM</v>
          </cell>
          <cell r="C7284" t="str">
            <v xml:space="preserve">M     </v>
          </cell>
          <cell r="D7284">
            <v>1.64</v>
          </cell>
        </row>
        <row r="7285">
          <cell r="A7285">
            <v>11904</v>
          </cell>
          <cell r="B7285" t="str">
            <v>CABO TELEFONICO CCI 50, 4 PARES, USO INTERNO, SEM BLINDAGEM</v>
          </cell>
          <cell r="C7285" t="str">
            <v xml:space="preserve">M     </v>
          </cell>
          <cell r="D7285">
            <v>2.09</v>
          </cell>
        </row>
        <row r="7286">
          <cell r="A7286">
            <v>11905</v>
          </cell>
          <cell r="B7286" t="str">
            <v>CABO TELEFONICO CCI 50, 5 PARES, USO INTERNO, SEM BLINDAGEM</v>
          </cell>
          <cell r="C7286" t="str">
            <v xml:space="preserve">M     </v>
          </cell>
          <cell r="D7286">
            <v>2.81</v>
          </cell>
        </row>
        <row r="7287">
          <cell r="A7287">
            <v>11906</v>
          </cell>
          <cell r="B7287" t="str">
            <v>CABO TELEFONICO CCI 50, 6 PARES, USO INTERNO, SEM BLINDAGEM</v>
          </cell>
          <cell r="C7287" t="str">
            <v xml:space="preserve">M     </v>
          </cell>
          <cell r="D7287">
            <v>3.24</v>
          </cell>
        </row>
        <row r="7288">
          <cell r="A7288">
            <v>11919</v>
          </cell>
          <cell r="B7288" t="str">
            <v>CABO TELEFONICO CI 50, 10 PARES, USO INTERNO</v>
          </cell>
          <cell r="C7288" t="str">
            <v xml:space="preserve">M     </v>
          </cell>
          <cell r="D7288">
            <v>6.35</v>
          </cell>
        </row>
        <row r="7289">
          <cell r="A7289">
            <v>11920</v>
          </cell>
          <cell r="B7289" t="str">
            <v>CABO TELEFONICO CI 50, 20 PARES, USO INTERNO</v>
          </cell>
          <cell r="C7289" t="str">
            <v xml:space="preserve">M     </v>
          </cell>
          <cell r="D7289">
            <v>12.31</v>
          </cell>
        </row>
        <row r="7290">
          <cell r="A7290">
            <v>11924</v>
          </cell>
          <cell r="B7290" t="str">
            <v>CABO TELEFONICO CI 50, 200 PARES, USO INTERNO</v>
          </cell>
          <cell r="C7290" t="str">
            <v xml:space="preserve">M     </v>
          </cell>
          <cell r="D7290">
            <v>119.71</v>
          </cell>
        </row>
        <row r="7291">
          <cell r="A7291">
            <v>11921</v>
          </cell>
          <cell r="B7291" t="str">
            <v>CABO TELEFONICO CI 50, 30 PARES, USO INTERNO</v>
          </cell>
          <cell r="C7291" t="str">
            <v xml:space="preserve">M     </v>
          </cell>
          <cell r="D7291">
            <v>16.760000000000002</v>
          </cell>
        </row>
        <row r="7292">
          <cell r="A7292">
            <v>11922</v>
          </cell>
          <cell r="B7292" t="str">
            <v>CABO TELEFONICO CI 50, 50 PARES, USO INTERNO</v>
          </cell>
          <cell r="C7292" t="str">
            <v xml:space="preserve">M     </v>
          </cell>
          <cell r="D7292">
            <v>29.75</v>
          </cell>
        </row>
        <row r="7293">
          <cell r="A7293">
            <v>11923</v>
          </cell>
          <cell r="B7293" t="str">
            <v>CABO TELEFONICO CI 50, 75 PARES, USO INTERNO</v>
          </cell>
          <cell r="C7293" t="str">
            <v xml:space="preserve">M     </v>
          </cell>
          <cell r="D7293">
            <v>48.59</v>
          </cell>
        </row>
        <row r="7294">
          <cell r="A7294">
            <v>11916</v>
          </cell>
          <cell r="B7294" t="str">
            <v>CABO TELEFONICO CTP - APL - 50, 10 PARES, USO EXTERNO</v>
          </cell>
          <cell r="C7294" t="str">
            <v xml:space="preserve">M     </v>
          </cell>
          <cell r="D7294">
            <v>8.24</v>
          </cell>
        </row>
        <row r="7295">
          <cell r="A7295">
            <v>11914</v>
          </cell>
          <cell r="B7295" t="str">
            <v>CABO TELEFONICO CTP - APL - 50, 100 PARES, USO EXTERNO</v>
          </cell>
          <cell r="C7295" t="str">
            <v xml:space="preserve">M     </v>
          </cell>
          <cell r="D7295">
            <v>59.87</v>
          </cell>
        </row>
        <row r="7296">
          <cell r="A7296">
            <v>11917</v>
          </cell>
          <cell r="B7296" t="str">
            <v>CABO TELEFONICO CTP - APL - 50, 20 PARES, USO EXTERNO</v>
          </cell>
          <cell r="C7296" t="str">
            <v xml:space="preserve">M     </v>
          </cell>
          <cell r="D7296">
            <v>14.35</v>
          </cell>
        </row>
        <row r="7297">
          <cell r="A7297">
            <v>11918</v>
          </cell>
          <cell r="B7297" t="str">
            <v>CABO TELEFONICO CTP - APL - 50, 30 PARES, USO EXTERNO</v>
          </cell>
          <cell r="C7297" t="str">
            <v xml:space="preserve">M     </v>
          </cell>
          <cell r="D7297">
            <v>19.47</v>
          </cell>
        </row>
        <row r="7298">
          <cell r="A7298">
            <v>37734</v>
          </cell>
          <cell r="B7298" t="str">
            <v>CACAMBA METALICA BASCULANTE COM CAPACIDADE DE 10 M3 (INCLUI MONTAGEM, NAO INCLUI CAMINHAO)</v>
          </cell>
          <cell r="C7298" t="str">
            <v xml:space="preserve">UN    </v>
          </cell>
          <cell r="D7298">
            <v>40756.99</v>
          </cell>
        </row>
        <row r="7299">
          <cell r="A7299">
            <v>42251</v>
          </cell>
          <cell r="B7299" t="str">
            <v>CACAMBA METALICA BASCULANTE COM CAPACIDADE DE 12 M3 (INCLUI MONTAGEM, NAO INCLUI CAMINHAO)</v>
          </cell>
          <cell r="C7299" t="str">
            <v xml:space="preserve">UN    </v>
          </cell>
          <cell r="D7299">
            <v>46282.05</v>
          </cell>
        </row>
        <row r="7300">
          <cell r="A7300">
            <v>37733</v>
          </cell>
          <cell r="B7300" t="str">
            <v>CACAMBA METALICA BASCULANTE COM CAPACIDADE DE 6 M3 (INCLUI MONTAGEM, NAO INCLUI CAMINHAO)</v>
          </cell>
          <cell r="C7300" t="str">
            <v xml:space="preserve">UN    </v>
          </cell>
          <cell r="D7300">
            <v>30559.439999999999</v>
          </cell>
        </row>
        <row r="7301">
          <cell r="A7301">
            <v>37735</v>
          </cell>
          <cell r="B7301" t="str">
            <v>CACAMBA METALICA BASCULANTE COM CAPACIDADE DE 8 M3 (INCLUI MONTAGEM, NAO INCLUI CAMINHAO)</v>
          </cell>
          <cell r="C7301" t="str">
            <v xml:space="preserve">UN    </v>
          </cell>
          <cell r="D7301">
            <v>36824.120000000003</v>
          </cell>
        </row>
        <row r="7302">
          <cell r="A7302">
            <v>41758</v>
          </cell>
          <cell r="B7302" t="str">
            <v>CADEADO EM ACO INOX, LARGURA DE *50* MM, COM HASTE EM ACO TEMPERADO, SEM MOLA - CHAVES INCLUIDAS</v>
          </cell>
          <cell r="C7302" t="str">
            <v xml:space="preserve">UN    </v>
          </cell>
          <cell r="D7302">
            <v>141.85</v>
          </cell>
        </row>
        <row r="7303">
          <cell r="A7303">
            <v>5090</v>
          </cell>
          <cell r="B7303" t="str">
            <v>CADEADO SIMPLES/COMUM, EM LATAO MACICO CROMADO, LARGURA DE 25 MM,  HASTE DE ACO TEMPERADO, CEMENTADO (NAO LONGA), INCLUI 2 CHAVES</v>
          </cell>
          <cell r="C7303" t="str">
            <v xml:space="preserve">UN    </v>
          </cell>
          <cell r="D7303">
            <v>16.25</v>
          </cell>
        </row>
        <row r="7304">
          <cell r="A7304">
            <v>5085</v>
          </cell>
          <cell r="B7304" t="str">
            <v>CADEADO SIMPLES, EM LATAO MACICO CROMADO, LARGURA DE 35 MM,  HASTE DE ACO TEMPERADO, CEMENTADO (NAO LONGA), INCLUI 2 CHAVES</v>
          </cell>
          <cell r="C7304" t="str">
            <v xml:space="preserve">UN    </v>
          </cell>
          <cell r="D7304">
            <v>18.12</v>
          </cell>
        </row>
        <row r="7305">
          <cell r="A7305">
            <v>38374</v>
          </cell>
          <cell r="B7305" t="str">
            <v>CADEIRA SUSPENSA MANUAL / BALANCIM INDIVIDUAL (NBR 14751)</v>
          </cell>
          <cell r="C7305" t="str">
            <v xml:space="preserve">UN    </v>
          </cell>
          <cell r="D7305">
            <v>812.19</v>
          </cell>
        </row>
        <row r="7306">
          <cell r="A7306">
            <v>20212</v>
          </cell>
          <cell r="B7306" t="str">
            <v>CAIBRO DE MADEIRA APARELHADA *6 X 8* CM, MACARANDUBA, ANGELIM OU EQUIVALENTE DA REGIAO</v>
          </cell>
          <cell r="C7306" t="str">
            <v xml:space="preserve">M     </v>
          </cell>
          <cell r="D7306">
            <v>8.66</v>
          </cell>
        </row>
        <row r="7307">
          <cell r="A7307">
            <v>4430</v>
          </cell>
          <cell r="B7307" t="str">
            <v>CAIBRO DE MADEIRA NAO APARELHADA *5 X 6* CM, MACARANDUBA, ANGELIM OU EQUIVALENTE DA REGIAO</v>
          </cell>
          <cell r="C7307" t="str">
            <v xml:space="preserve">M     </v>
          </cell>
          <cell r="D7307">
            <v>5.5</v>
          </cell>
        </row>
        <row r="7308">
          <cell r="A7308">
            <v>4400</v>
          </cell>
          <cell r="B7308" t="str">
            <v>CAIBRO DE MADEIRA NAO APARELHADA *6 X 8* CM, MACARANDUBA, ANGELIM OU EQUIVALENTE DA REGIAO</v>
          </cell>
          <cell r="C7308" t="str">
            <v xml:space="preserve">M     </v>
          </cell>
          <cell r="D7308">
            <v>6.94</v>
          </cell>
        </row>
        <row r="7309">
          <cell r="A7309">
            <v>4500</v>
          </cell>
          <cell r="B7309" t="str">
            <v>CAIBRO DE MADEIRA NAO APARELHADA *7,5 X 10 CM (3 X 4 ") PINUS, MISTA OU EQUIVALENTE DA REGIAO</v>
          </cell>
          <cell r="C7309" t="str">
            <v xml:space="preserve">M     </v>
          </cell>
          <cell r="D7309">
            <v>16.54</v>
          </cell>
        </row>
        <row r="7310">
          <cell r="A7310">
            <v>4513</v>
          </cell>
          <cell r="B7310" t="str">
            <v>CAIBRO DE MADEIRA NAO APARELHADA 5 X 5 CM (2 X 2 ") PINUS, MISTA OU EQUIVALENTE DA REGIAO</v>
          </cell>
          <cell r="C7310" t="str">
            <v xml:space="preserve">M     </v>
          </cell>
          <cell r="D7310">
            <v>4.43</v>
          </cell>
        </row>
        <row r="7311">
          <cell r="A7311">
            <v>4496</v>
          </cell>
          <cell r="B7311" t="str">
            <v>CAIBRO DE MADEIRA NAO APARELHADA 5 X 5 CM, CEDRINHO OU EQUIVALENTE DA REGIAO</v>
          </cell>
          <cell r="C7311" t="str">
            <v xml:space="preserve">M     </v>
          </cell>
          <cell r="D7311">
            <v>3.72</v>
          </cell>
        </row>
        <row r="7312">
          <cell r="A7312">
            <v>11871</v>
          </cell>
          <cell r="B7312" t="str">
            <v>CAIXA D'AGUA DE FIBRA DE VIDRO, PARA 500 LITROS, COM TAMPA</v>
          </cell>
          <cell r="C7312" t="str">
            <v xml:space="preserve">UN    </v>
          </cell>
          <cell r="D7312">
            <v>264</v>
          </cell>
        </row>
        <row r="7313">
          <cell r="A7313">
            <v>34636</v>
          </cell>
          <cell r="B7313" t="str">
            <v>CAIXA D'AGUA EM POLIETILENO 1000 LITROS, COM TAMPA</v>
          </cell>
          <cell r="C7313" t="str">
            <v xml:space="preserve">UN    </v>
          </cell>
          <cell r="D7313">
            <v>283.43</v>
          </cell>
        </row>
        <row r="7314">
          <cell r="A7314">
            <v>34639</v>
          </cell>
          <cell r="B7314" t="str">
            <v>CAIXA D'AGUA EM POLIETILENO 1500 LITROS, COM TAMPA</v>
          </cell>
          <cell r="C7314" t="str">
            <v xml:space="preserve">UN    </v>
          </cell>
          <cell r="D7314">
            <v>575.64</v>
          </cell>
        </row>
        <row r="7315">
          <cell r="A7315">
            <v>34640</v>
          </cell>
          <cell r="B7315" t="str">
            <v>CAIXA D'AGUA EM POLIETILENO 2000 LITROS, COM TAMPA</v>
          </cell>
          <cell r="C7315" t="str">
            <v xml:space="preserve">UN    </v>
          </cell>
          <cell r="D7315">
            <v>646.59</v>
          </cell>
        </row>
        <row r="7316">
          <cell r="A7316">
            <v>34637</v>
          </cell>
          <cell r="B7316" t="str">
            <v>CAIXA D'AGUA EM POLIETILENO 500 LITROS, COM TAMPA</v>
          </cell>
          <cell r="C7316" t="str">
            <v xml:space="preserve">UN    </v>
          </cell>
          <cell r="D7316">
            <v>162.72999999999999</v>
          </cell>
        </row>
        <row r="7317">
          <cell r="A7317">
            <v>34638</v>
          </cell>
          <cell r="B7317" t="str">
            <v>CAIXA D'AGUA EM POLIETILENO 750 LITROS, COM TAMPA</v>
          </cell>
          <cell r="C7317" t="str">
            <v xml:space="preserve">UN    </v>
          </cell>
          <cell r="D7317">
            <v>279.06</v>
          </cell>
        </row>
        <row r="7318">
          <cell r="A7318">
            <v>11868</v>
          </cell>
          <cell r="B7318" t="str">
            <v>CAIXA D'AGUA FIBRA DE VIDRO PARA 1000 LITROS, COM TAMPA</v>
          </cell>
          <cell r="C7318" t="str">
            <v xml:space="preserve">UN    </v>
          </cell>
          <cell r="D7318">
            <v>362.83</v>
          </cell>
        </row>
        <row r="7319">
          <cell r="A7319">
            <v>37106</v>
          </cell>
          <cell r="B7319" t="str">
            <v>CAIXA D'AGUA FIBRA DE VIDRO PARA 10000 LITROS, COM TAMPA</v>
          </cell>
          <cell r="C7319" t="str">
            <v xml:space="preserve">UN    </v>
          </cell>
          <cell r="D7319">
            <v>3504.54</v>
          </cell>
        </row>
        <row r="7320">
          <cell r="A7320">
            <v>11869</v>
          </cell>
          <cell r="B7320" t="str">
            <v>CAIXA D'AGUA FIBRA DE VIDRO PARA 1500 LITROS, COM TAMPA</v>
          </cell>
          <cell r="C7320" t="str">
            <v xml:space="preserve">UN    </v>
          </cell>
          <cell r="D7320">
            <v>588.69000000000005</v>
          </cell>
        </row>
        <row r="7321">
          <cell r="A7321">
            <v>37104</v>
          </cell>
          <cell r="B7321" t="str">
            <v>CAIXA D'AGUA FIBRA DE VIDRO PARA 2000 LITROS, COM TAMPA</v>
          </cell>
          <cell r="C7321" t="str">
            <v xml:space="preserve">UN    </v>
          </cell>
          <cell r="D7321">
            <v>758.85</v>
          </cell>
        </row>
        <row r="7322">
          <cell r="A7322">
            <v>37105</v>
          </cell>
          <cell r="B7322" t="str">
            <v>CAIXA D'AGUA FIBRA DE VIDRO PARA 5000 LITROS, COM TAMPA</v>
          </cell>
          <cell r="C7322" t="str">
            <v xml:space="preserve">UN    </v>
          </cell>
          <cell r="D7322">
            <v>1690.09</v>
          </cell>
        </row>
        <row r="7323">
          <cell r="A7323">
            <v>1030</v>
          </cell>
          <cell r="B7323" t="str">
            <v>CAIXA DE DESCARGA DE PLASTICO EXTERNA, DE *9* L, PUXADOR FIO DE NYLON, NAO INCLUSO CANO, BOLSA, ENGATE</v>
          </cell>
          <cell r="C7323" t="str">
            <v xml:space="preserve">UN    </v>
          </cell>
          <cell r="D7323">
            <v>29.95</v>
          </cell>
        </row>
        <row r="7324">
          <cell r="A7324">
            <v>11694</v>
          </cell>
          <cell r="B7324" t="str">
            <v>CAIXA DE DESCARGA PLASTICA DE EMBUTIR COMPLETA, COM ESPELHO PLASTICO, CAPACIDADE 6 A 10 L, ACESSORIOS INCLUSOS</v>
          </cell>
          <cell r="C7324" t="str">
            <v xml:space="preserve">UN    </v>
          </cell>
          <cell r="D7324">
            <v>662.05</v>
          </cell>
        </row>
        <row r="7325">
          <cell r="A7325">
            <v>35277</v>
          </cell>
          <cell r="B7325" t="str">
            <v>CAIXA DE GORDURA EM PVC, DIAMETRO MINIMO 300 MM, DIAMETRO DE SAIDA 100 MM, CAPACIDADE  APROXIMADA 18 LITROS, COM TAMPA</v>
          </cell>
          <cell r="C7325" t="str">
            <v xml:space="preserve">UN    </v>
          </cell>
          <cell r="D7325">
            <v>381.17</v>
          </cell>
        </row>
        <row r="7326">
          <cell r="A7326">
            <v>10521</v>
          </cell>
          <cell r="B7326" t="str">
            <v>CAIXA DE INCENDIO/ABRIGO PARA MANGUEIRA, DE EMBUTIR/INTERNA, COM 75 X 45 X 17 CM, EM CHAPA DE ACO, PORTA COM VENTILACAO, VISOR COM A INSCRICAO "INCENDIO", SUPORTE/CESTA INTERNA PARA A MANGUEIRA, PINTURA ELETROSTATICA VERMELHA</v>
          </cell>
          <cell r="C7326" t="str">
            <v xml:space="preserve">UN    </v>
          </cell>
          <cell r="D7326">
            <v>184.45</v>
          </cell>
        </row>
        <row r="7327">
          <cell r="A7327">
            <v>10885</v>
          </cell>
          <cell r="B7327" t="str">
            <v>CAIXA DE INCENDIO/ABRIGO PARA MANGUEIRA, DE EMBUTIR/INTERNA, COM 90 X 60 X 17 CM, EM CHAPA DE ACO, PORTA COM VENTILACAO, VISOR COM A INSCRICAO "INCENDIO", SUPORTE/CESTA INTERNA PARA A MANGUEIRA, PINTURA ELETROSTATICA VERMELHA</v>
          </cell>
          <cell r="C7327" t="str">
            <v xml:space="preserve">UN    </v>
          </cell>
          <cell r="D7327">
            <v>233.31</v>
          </cell>
        </row>
        <row r="7328">
          <cell r="A7328">
            <v>20962</v>
          </cell>
          <cell r="B7328" t="str">
            <v>CAIXA DE INCENDIO/ABRIGO PARA MANGUEIRA, DE SOBREPOR/EXTERNA, COM 75 X 45 X 17 CM, EM CHAPA DE ACO, PORTA COM VENTILACAO, VISOR COM A INSCRICAO "INCENDIO", SUPORTE/CESTA INTERNA PARA A MANGUEIRA, PINTURA ELETROSTATICA VERMELHA</v>
          </cell>
          <cell r="C7328" t="str">
            <v xml:space="preserve">UN    </v>
          </cell>
          <cell r="D7328">
            <v>193.24</v>
          </cell>
        </row>
        <row r="7329">
          <cell r="A7329">
            <v>20963</v>
          </cell>
          <cell r="B7329" t="str">
            <v>CAIXA DE INCENDIO/ABRIGO PARA MANGUEIRA, DE SOBREPOR/EXTERNA, COM 90 X 60 X 17 CM, EM CHAPA DE ACO, PORTA COM VENTILACAO, VISOR COM A INSCRICAO "INCENDIO", SUPORTE/CESTA INTERNA PARA A MANGUEIRA, PINTURA ELETROSTATICA VERMELHA</v>
          </cell>
          <cell r="C7329" t="str">
            <v xml:space="preserve">UN    </v>
          </cell>
          <cell r="D7329">
            <v>236.06</v>
          </cell>
        </row>
        <row r="7330">
          <cell r="A7330">
            <v>2555</v>
          </cell>
          <cell r="B7330" t="str">
            <v>CAIXA DE LUZ "3 X 3" EM ACO ESMALTADA</v>
          </cell>
          <cell r="C7330" t="str">
            <v xml:space="preserve">UN    </v>
          </cell>
          <cell r="D7330">
            <v>1.24</v>
          </cell>
        </row>
        <row r="7331">
          <cell r="A7331">
            <v>2556</v>
          </cell>
          <cell r="B7331" t="str">
            <v>CAIXA DE LUZ "4 X 2" EM ACO ESMALTADA</v>
          </cell>
          <cell r="C7331" t="str">
            <v xml:space="preserve">UN    </v>
          </cell>
          <cell r="D7331">
            <v>1.1499999999999999</v>
          </cell>
        </row>
        <row r="7332">
          <cell r="A7332">
            <v>2557</v>
          </cell>
          <cell r="B7332" t="str">
            <v>CAIXA DE LUZ "4 X 4" EM ACO ESMALTADA</v>
          </cell>
          <cell r="C7332" t="str">
            <v xml:space="preserve">UN    </v>
          </cell>
          <cell r="D7332">
            <v>2.42</v>
          </cell>
        </row>
        <row r="7333">
          <cell r="A7333">
            <v>39810</v>
          </cell>
          <cell r="B7333" t="str">
            <v>CAIXA DE PASSAGEM DE PAREDE, DE EMBUTIR, EM PVC, DIMENSOES *120 X 120 X 75* MM</v>
          </cell>
          <cell r="C7333" t="str">
            <v xml:space="preserve">UN    </v>
          </cell>
          <cell r="D7333">
            <v>16.579999999999998</v>
          </cell>
        </row>
        <row r="7334">
          <cell r="A7334">
            <v>39811</v>
          </cell>
          <cell r="B7334" t="str">
            <v>CAIXA DE PASSAGEM DE PAREDE, DE EMBUTIR, EM PVC, DIMENSOES *150 X 150 X 75* MM</v>
          </cell>
          <cell r="C7334" t="str">
            <v xml:space="preserve">UN    </v>
          </cell>
          <cell r="D7334">
            <v>21</v>
          </cell>
        </row>
        <row r="7335">
          <cell r="A7335">
            <v>39812</v>
          </cell>
          <cell r="B7335" t="str">
            <v>CAIXA DE PASSAGEM DE PAREDE, DE EMBUTIR, EM PVC, DIMENSOES *200 X 200 X 90* MM</v>
          </cell>
          <cell r="C7335" t="str">
            <v xml:space="preserve">UN    </v>
          </cell>
          <cell r="D7335">
            <v>32.03</v>
          </cell>
        </row>
        <row r="7336">
          <cell r="A7336">
            <v>20254</v>
          </cell>
          <cell r="B7336" t="str">
            <v>CAIXA DE PASSAGEM METALICA DE SOBREPOR COM TAMPA PARAFUSADA, DIMENSOES 15 X 15 X 10 CM</v>
          </cell>
          <cell r="C7336" t="str">
            <v xml:space="preserve">UN    </v>
          </cell>
          <cell r="D7336">
            <v>13.36</v>
          </cell>
        </row>
        <row r="7337">
          <cell r="A7337">
            <v>39771</v>
          </cell>
          <cell r="B7337" t="str">
            <v>CAIXA DE PASSAGEM METALICA DE SOBREPOR COM TAMPA PARAFUSADA, DIMENSOES 20 X 20 X 10 CM</v>
          </cell>
          <cell r="C7337" t="str">
            <v xml:space="preserve">UN    </v>
          </cell>
          <cell r="D7337">
            <v>22.12</v>
          </cell>
        </row>
        <row r="7338">
          <cell r="A7338">
            <v>20255</v>
          </cell>
          <cell r="B7338" t="str">
            <v>CAIXA DE PASSAGEM METALICA DE SOBREPOR COM TAMPA PARAFUSADA, DIMENSOES 25 X 25 X 10 CM</v>
          </cell>
          <cell r="C7338" t="str">
            <v xml:space="preserve">UN    </v>
          </cell>
          <cell r="D7338">
            <v>36.549999999999997</v>
          </cell>
        </row>
        <row r="7339">
          <cell r="A7339">
            <v>39772</v>
          </cell>
          <cell r="B7339" t="str">
            <v>CAIXA DE PASSAGEM METALICA DE SOBREPOR COM TAMPA PARAFUSADA, DIMENSOES 30 X 30 X 10 CM</v>
          </cell>
          <cell r="C7339" t="str">
            <v xml:space="preserve">UN    </v>
          </cell>
          <cell r="D7339">
            <v>43.81</v>
          </cell>
        </row>
        <row r="7340">
          <cell r="A7340">
            <v>20253</v>
          </cell>
          <cell r="B7340" t="str">
            <v>CAIXA DE PASSAGEM METALICA DE SOBREPOR COM TAMPA PARAFUSADA, DIMENSOES 35 X 35 X 12 CM</v>
          </cell>
          <cell r="C7340" t="str">
            <v xml:space="preserve">UN    </v>
          </cell>
          <cell r="D7340">
            <v>76.38</v>
          </cell>
        </row>
        <row r="7341">
          <cell r="A7341">
            <v>39773</v>
          </cell>
          <cell r="B7341" t="str">
            <v>CAIXA DE PASSAGEM METALICA DE SOBREPOR COM TAMPA PARAFUSADA, DIMENSOES 40 X 40 X 15 CM</v>
          </cell>
          <cell r="C7341" t="str">
            <v xml:space="preserve">UN    </v>
          </cell>
          <cell r="D7341">
            <v>79.34</v>
          </cell>
        </row>
        <row r="7342">
          <cell r="A7342">
            <v>39774</v>
          </cell>
          <cell r="B7342" t="str">
            <v>CAIXA DE PASSAGEM METALICA DE SOBREPOR COM TAMPA PARAFUSADA, DIMENSOES 50 X 50 X 15 CM</v>
          </cell>
          <cell r="C7342" t="str">
            <v xml:space="preserve">UN    </v>
          </cell>
          <cell r="D7342">
            <v>103.09</v>
          </cell>
        </row>
        <row r="7343">
          <cell r="A7343">
            <v>39775</v>
          </cell>
          <cell r="B7343" t="str">
            <v>CAIXA DE PASSAGEM METALICA DE SOBREPOR COM TAMPA PARAFUSADA, DIMENSOES 60 X 60 X 20 CM</v>
          </cell>
          <cell r="C7343" t="str">
            <v xml:space="preserve">UN    </v>
          </cell>
          <cell r="D7343">
            <v>180.55</v>
          </cell>
        </row>
        <row r="7344">
          <cell r="A7344">
            <v>39776</v>
          </cell>
          <cell r="B7344" t="str">
            <v>CAIXA DE PASSAGEM METALICA DE SOBREPOR COM TAMPA PARAFUSADA, DIMENSOES 70 X 70 X 20 CM</v>
          </cell>
          <cell r="C7344" t="str">
            <v xml:space="preserve">UN    </v>
          </cell>
          <cell r="D7344">
            <v>222.22</v>
          </cell>
        </row>
        <row r="7345">
          <cell r="A7345">
            <v>39777</v>
          </cell>
          <cell r="B7345" t="str">
            <v>CAIXA DE PASSAGEM METALICA DE SOBREPOR COM TAMPA PARAFUSADA, DIMENSOES 80 X 80 X 20 CM</v>
          </cell>
          <cell r="C7345" t="str">
            <v xml:space="preserve">UN    </v>
          </cell>
          <cell r="D7345">
            <v>266.66000000000003</v>
          </cell>
        </row>
        <row r="7346">
          <cell r="A7346">
            <v>11250</v>
          </cell>
          <cell r="B7346" t="str">
            <v>CAIXA DE PASSAGEM N 2, DE EMBUTIR, PADRAO TELEBRAS, DIMENSOES 20 X 20 X 12 CM, EM CHAPA DE ACO GALVANIZADO</v>
          </cell>
          <cell r="C7346" t="str">
            <v xml:space="preserve">UN    </v>
          </cell>
          <cell r="D7346">
            <v>39.6</v>
          </cell>
        </row>
        <row r="7347">
          <cell r="A7347">
            <v>39766</v>
          </cell>
          <cell r="B7347" t="str">
            <v>CAIXA DE PASSAGEM N 2, DE SOBREPOR, PADRAO TELEBRAS, DIMENSOES 20 X 20 X *12* CM, EM CHAPA DE ACO GALVANIZADO</v>
          </cell>
          <cell r="C7347" t="str">
            <v xml:space="preserve">UN    </v>
          </cell>
          <cell r="D7347">
            <v>48.33</v>
          </cell>
        </row>
        <row r="7348">
          <cell r="A7348">
            <v>11251</v>
          </cell>
          <cell r="B7348" t="str">
            <v>CAIXA DE PASSAGEM N 3, DE EMBUTIR, PADRAO TELEBRAS, DIMENSOES 40 X 40 X 12 CM, EM CHAPA DE ACO GALVANIZADO</v>
          </cell>
          <cell r="C7348" t="str">
            <v xml:space="preserve">UN    </v>
          </cell>
          <cell r="D7348">
            <v>83.33</v>
          </cell>
        </row>
        <row r="7349">
          <cell r="A7349">
            <v>39767</v>
          </cell>
          <cell r="B7349" t="str">
            <v>CAIXA DE PASSAGEM N 3, DE SOBREPOR, PADRAO TELEBRAS, DIMENSOES 40 X 40 X *12* CM, EM CHAPA DE ACO GALVANIZADO</v>
          </cell>
          <cell r="C7349" t="str">
            <v xml:space="preserve">UN    </v>
          </cell>
          <cell r="D7349">
            <v>109.72</v>
          </cell>
        </row>
        <row r="7350">
          <cell r="A7350">
            <v>11253</v>
          </cell>
          <cell r="B7350" t="str">
            <v>CAIXA DE PASSAGEM N 4, DE EMBUTIR, PADRAO TELEBRAS, DIMENSOES 60 X 60 X 12 CM, EM CHAPA DE ACO GALVANIZADO</v>
          </cell>
          <cell r="C7350" t="str">
            <v xml:space="preserve">UN    </v>
          </cell>
          <cell r="D7350">
            <v>163.88</v>
          </cell>
        </row>
        <row r="7351">
          <cell r="A7351">
            <v>11254</v>
          </cell>
          <cell r="B7351" t="str">
            <v>CAIXA DE PASSAGEM N 4, DE SOBREPOR, PADRAO TELEBRAS, DIMENSOES 60 X 60 X *12* CM, EM CHAPA DE ACO GALVANIZADO</v>
          </cell>
          <cell r="C7351" t="str">
            <v xml:space="preserve">UN    </v>
          </cell>
          <cell r="D7351">
            <v>176.07</v>
          </cell>
        </row>
        <row r="7352">
          <cell r="A7352">
            <v>11255</v>
          </cell>
          <cell r="B7352" t="str">
            <v>CAIXA DE PASSAGEM N 5, DE EMBUTIR, PADRAO TELEBRAS, DIMENSOES 80 X 80 X 12 CM, EM CHAPA DE ACO GALVANIZADO</v>
          </cell>
          <cell r="C7352" t="str">
            <v xml:space="preserve">UN    </v>
          </cell>
          <cell r="D7352">
            <v>266.66000000000003</v>
          </cell>
        </row>
        <row r="7353">
          <cell r="A7353">
            <v>11256</v>
          </cell>
          <cell r="B7353" t="str">
            <v>CAIXA DE PASSAGEM N 5, DE SOBREPOR, PADRAO TELEBRAS, DIMENSOES 80 X 80 X *12* CM, EM CHAPA DE ACO GALVANIZADO</v>
          </cell>
          <cell r="C7353" t="str">
            <v xml:space="preserve">UN    </v>
          </cell>
          <cell r="D7353">
            <v>305.14999999999998</v>
          </cell>
        </row>
        <row r="7354">
          <cell r="A7354">
            <v>14055</v>
          </cell>
          <cell r="B7354" t="str">
            <v>CAIXA DE PASSAGEM N 6, DE EMBUTIR, PADRAO TELEBRAS, DIMENSOES 120 X 120 X 12 CM, EM CHAPA DE ACO GALVANIZADO</v>
          </cell>
          <cell r="C7354" t="str">
            <v xml:space="preserve">UN    </v>
          </cell>
          <cell r="D7354">
            <v>541.33000000000004</v>
          </cell>
        </row>
        <row r="7355">
          <cell r="A7355">
            <v>39768</v>
          </cell>
          <cell r="B7355" t="str">
            <v>CAIXA DE PASSAGEM N 6, DE SOBREPOR, PADRAO TELEBRAS, DIMENSOES 120 X 120 X *12* CM, EM CHAPA DE ACO GALVANIZADO</v>
          </cell>
          <cell r="C7355" t="str">
            <v xml:space="preserve">UN    </v>
          </cell>
          <cell r="D7355">
            <v>577.61</v>
          </cell>
        </row>
        <row r="7356">
          <cell r="A7356">
            <v>11247</v>
          </cell>
          <cell r="B7356" t="str">
            <v>CAIXA DE PASSAGEM N 7, DE EMBUTIR, PADRAO TELEBRAS, DIMENSOES 150 X 150 X 15 CM, EM CHAPA DE ACO GALVANIZADO</v>
          </cell>
          <cell r="C7356" t="str">
            <v xml:space="preserve">UN    </v>
          </cell>
          <cell r="D7356">
            <v>775.52</v>
          </cell>
        </row>
        <row r="7357">
          <cell r="A7357">
            <v>39769</v>
          </cell>
          <cell r="B7357" t="str">
            <v>CAIXA DE PASSAGEM N 7, DE SOBREPOR, PADRAO TELEBRAS, DIMENSOES 150 X 150 X *15* CM, EM CHAPA DE ACO GALVANIZADO</v>
          </cell>
          <cell r="C7357" t="str">
            <v xml:space="preserve">UN    </v>
          </cell>
          <cell r="D7357">
            <v>940.16</v>
          </cell>
        </row>
        <row r="7358">
          <cell r="A7358">
            <v>11249</v>
          </cell>
          <cell r="B7358" t="str">
            <v>CAIXA DE PASSAGEM N 8, DE EMBUTIR, PADRAO TELEBRAS, DIMENSOES 200 X 200 X 20 CM, EM CHAPA DE ACO GALVANIZADO</v>
          </cell>
          <cell r="C7358" t="str">
            <v xml:space="preserve">UN    </v>
          </cell>
          <cell r="D7358">
            <v>2534.88</v>
          </cell>
        </row>
        <row r="7359">
          <cell r="A7359">
            <v>39770</v>
          </cell>
          <cell r="B7359" t="str">
            <v>CAIXA DE PASSAGEM N 8, DE SOBREPOR, PADRAO TELEBRAS, DIMENSOES 200 X 200 X *20* CM, EM CHAPA DE ACO GALVANIZADO</v>
          </cell>
          <cell r="C7359" t="str">
            <v xml:space="preserve">UN    </v>
          </cell>
          <cell r="D7359">
            <v>3296.11</v>
          </cell>
        </row>
        <row r="7360">
          <cell r="A7360">
            <v>10569</v>
          </cell>
          <cell r="B7360" t="str">
            <v>CAIXA DE PASSAGEM OCTOGONAL 4 X4, EM ACO ESMALTADA, COM FUNDO MOVEL SIMPLES</v>
          </cell>
          <cell r="C7360" t="str">
            <v xml:space="preserve">UN    </v>
          </cell>
          <cell r="D7360">
            <v>2.4</v>
          </cell>
        </row>
        <row r="7361">
          <cell r="A7361">
            <v>1872</v>
          </cell>
          <cell r="B7361" t="str">
            <v>CAIXA DE PASSAGEM, EM PVC, DE 4" X 2", PARA ELETRODUTO FLEXIVEL CORRUGADO</v>
          </cell>
          <cell r="C7361" t="str">
            <v xml:space="preserve">UN    </v>
          </cell>
          <cell r="D7361">
            <v>1.68</v>
          </cell>
        </row>
        <row r="7362">
          <cell r="A7362">
            <v>1873</v>
          </cell>
          <cell r="B7362" t="str">
            <v>CAIXA DE PASSAGEM, EM PVC, DE 4" X 4", PARA ELETRODUTO FLEXIVEL CORRUGADO</v>
          </cell>
          <cell r="C7362" t="str">
            <v xml:space="preserve">UN    </v>
          </cell>
          <cell r="D7362">
            <v>3.33</v>
          </cell>
        </row>
        <row r="7363">
          <cell r="A7363">
            <v>39693</v>
          </cell>
          <cell r="B7363" t="str">
            <v>CAIXA DE PROTECAO EXTERNA PARA MEDIDOR HOROSAZONAL, DE BAIXA TENSAO, COM MODULO, EM CHAPA DE ACO (PADRAO DA CONCESSIONARIA LOCAL)</v>
          </cell>
          <cell r="C7363" t="str">
            <v xml:space="preserve">UN    </v>
          </cell>
          <cell r="D7363">
            <v>1446.55</v>
          </cell>
        </row>
        <row r="7364">
          <cell r="A7364">
            <v>39692</v>
          </cell>
          <cell r="B7364" t="str">
            <v>CAIXA DE PROTECAO PARA TRANSFORMADOR CORRENTE, EM CHAPA DE ACO 18 USG (PADRAO DA CONCESSIONARIA LOCAL)</v>
          </cell>
          <cell r="C7364" t="str">
            <v xml:space="preserve">UN    </v>
          </cell>
          <cell r="D7364">
            <v>243.5</v>
          </cell>
        </row>
        <row r="7365">
          <cell r="A7365">
            <v>39681</v>
          </cell>
          <cell r="B7365" t="str">
            <v>CAIXA DE PROTECAO PARA 1 MEDIDOR BIFASICO, EM CHAPA DE ACO 20 USG (PADRAO DA CONCESSIONARIA LOCAL)</v>
          </cell>
          <cell r="C7365" t="str">
            <v xml:space="preserve">UN    </v>
          </cell>
          <cell r="D7365">
            <v>137.5</v>
          </cell>
        </row>
        <row r="7366">
          <cell r="A7366">
            <v>39680</v>
          </cell>
          <cell r="B7366" t="str">
            <v>CAIXA DE PROTECAO PARA 1 MEDIDOR MONOFASICO, EM CHAPA DE ACO 20 USG (PADRAO DA CONCESSIONARIA LOCAL)</v>
          </cell>
          <cell r="C7366" t="str">
            <v xml:space="preserve">UN    </v>
          </cell>
          <cell r="D7366">
            <v>70.83</v>
          </cell>
        </row>
        <row r="7367">
          <cell r="A7367">
            <v>39682</v>
          </cell>
          <cell r="B7367" t="str">
            <v>CAIXA DE PROTECAO PARA 1 MEDIDOR TRIFASICO, EM CHAPA DE ACO 20 USG (PADRAO DA CONCESSIONARIA LOCAL)</v>
          </cell>
          <cell r="C7367" t="str">
            <v xml:space="preserve">UN    </v>
          </cell>
          <cell r="D7367">
            <v>138.88</v>
          </cell>
        </row>
        <row r="7368">
          <cell r="A7368">
            <v>39685</v>
          </cell>
          <cell r="B7368" t="str">
            <v>CAIXA EXTERNA DE MEDICAO PARA 1 MEDIDOR TRIFASICO, COM VISOR, EM CHAPA DE ACO 18 USG (PADRAO DA CONCESSIONARIA LOCAL)</v>
          </cell>
          <cell r="C7368" t="str">
            <v xml:space="preserve">UN    </v>
          </cell>
          <cell r="D7368">
            <v>117.82</v>
          </cell>
        </row>
        <row r="7369">
          <cell r="A7369">
            <v>39687</v>
          </cell>
          <cell r="B7369" t="str">
            <v>CAIXA EXTERNA DE MEDICAO PARA 4 MEDIDORES MONOFASICOS, COM VISOR, EM CHAPA DE ACO 18 USG (PADRAO DA CONCESSIONARIA LOCAL)</v>
          </cell>
          <cell r="C7369" t="str">
            <v xml:space="preserve">UN    </v>
          </cell>
          <cell r="D7369">
            <v>222.11</v>
          </cell>
        </row>
        <row r="7370">
          <cell r="A7370">
            <v>3280</v>
          </cell>
          <cell r="B7370" t="str">
            <v>CAIXA GORDURA DUPLA, CONCRETO PRE MOLDADO, CIRCULAR, COM TAMPA, D = 60* CM</v>
          </cell>
          <cell r="C7370" t="str">
            <v xml:space="preserve">UN    </v>
          </cell>
          <cell r="D7370">
            <v>151.87</v>
          </cell>
        </row>
        <row r="7371">
          <cell r="A7371">
            <v>11881</v>
          </cell>
          <cell r="B7371" t="str">
            <v>CAIXA GORDURA, SIMPLES, CONCRETO PRE MOLDADO, CIRCULAR, COM TAMPA, D = 40 CM</v>
          </cell>
          <cell r="C7371" t="str">
            <v xml:space="preserve">UN    </v>
          </cell>
          <cell r="D7371">
            <v>70.53</v>
          </cell>
        </row>
        <row r="7372">
          <cell r="A7372">
            <v>34641</v>
          </cell>
          <cell r="B7372" t="str">
            <v>CAIXA INSPECAO EM CONCRETO PARA ATERRAMENTO E PARA RAIOS DIAMETRO = 300 MM</v>
          </cell>
          <cell r="C7372" t="str">
            <v xml:space="preserve">UN    </v>
          </cell>
          <cell r="D7372">
            <v>56.88</v>
          </cell>
        </row>
        <row r="7373">
          <cell r="A7373">
            <v>34643</v>
          </cell>
          <cell r="B7373" t="str">
            <v>CAIXA INSPECAO EM POLIETILENO PARA ATERRAMENTO E PARA RAIOS DIAMETRO = 300 MM</v>
          </cell>
          <cell r="C7373" t="str">
            <v xml:space="preserve">UN    </v>
          </cell>
          <cell r="D7373">
            <v>12.34</v>
          </cell>
        </row>
        <row r="7374">
          <cell r="A7374">
            <v>3278</v>
          </cell>
          <cell r="B7374" t="str">
            <v>CAIXA INSPECAO, CONCRETO PRE MOLDADO, CIRCULAR, COM TAMPA, D = 40* CM</v>
          </cell>
          <cell r="C7374" t="str">
            <v xml:space="preserve">UN    </v>
          </cell>
          <cell r="D7374">
            <v>79.63</v>
          </cell>
        </row>
        <row r="7375">
          <cell r="A7375">
            <v>3279</v>
          </cell>
          <cell r="B7375" t="str">
            <v>CAIXA INSPECAO, CONCRETO PRE MOLDADO, CIRCULAR, COM TAMPA, D = 60* CM, H= 60* CM</v>
          </cell>
          <cell r="C7375" t="str">
            <v xml:space="preserve">UN    </v>
          </cell>
          <cell r="D7375">
            <v>131.38999999999999</v>
          </cell>
        </row>
        <row r="7376">
          <cell r="A7376">
            <v>1062</v>
          </cell>
          <cell r="B7376" t="str">
            <v>CAIXA INTERNA DE MEDICAO PARA 1 MEDIDOR TRIFASICO, COM VISOR, EM CHAPA DE ACO 18 USG (PADRAO DA CONCESSIONARIA LOCAL)</v>
          </cell>
          <cell r="C7376" t="str">
            <v xml:space="preserve">UN    </v>
          </cell>
          <cell r="D7376">
            <v>125</v>
          </cell>
        </row>
        <row r="7377">
          <cell r="A7377">
            <v>39686</v>
          </cell>
          <cell r="B7377" t="str">
            <v>CAIXA INTERNA DE MEDICAO PARA 4 MEDIDORES MONOFASICOS, COM VISOR, EM CHAPA DE ACO 18 USG (PADRAO DA CONCESSIONARIA LOCAL)</v>
          </cell>
          <cell r="C7377" t="str">
            <v xml:space="preserve">UN    </v>
          </cell>
          <cell r="D7377">
            <v>213.22</v>
          </cell>
        </row>
        <row r="7378">
          <cell r="A7378">
            <v>39683</v>
          </cell>
          <cell r="B7378" t="str">
            <v>CAIXA INTERNA/EXTERNA DE MEDICAO PARA 1 MEDIDOR MONOFASICO, COM VISOR, EM CHAPA DE ACO 18 USG (PADRAO DA CONCESSIONARIA LOCAL)</v>
          </cell>
          <cell r="C7378" t="str">
            <v xml:space="preserve">UN    </v>
          </cell>
          <cell r="D7378">
            <v>43.36</v>
          </cell>
        </row>
        <row r="7379">
          <cell r="A7379">
            <v>1871</v>
          </cell>
          <cell r="B7379" t="str">
            <v>CAIXA OCTOGONAL DE FUNDO MOVEL, EM PVC, DE 3" X 3", PARA ELETRODUTO FLEXIVEL CORRUGADO</v>
          </cell>
          <cell r="C7379" t="str">
            <v xml:space="preserve">UN    </v>
          </cell>
          <cell r="D7379">
            <v>3</v>
          </cell>
        </row>
        <row r="7380">
          <cell r="A7380">
            <v>12001</v>
          </cell>
          <cell r="B7380" t="str">
            <v>CAIXA OCTOGONAL DE FUNDO MOVEL, EM PVC, DE 4" X 4", PARA ELETRODUTO FLEXIVEL CORRUGADO</v>
          </cell>
          <cell r="C7380" t="str">
            <v xml:space="preserve">UN    </v>
          </cell>
          <cell r="D7380">
            <v>4.34</v>
          </cell>
        </row>
        <row r="7381">
          <cell r="A7381">
            <v>11882</v>
          </cell>
          <cell r="B7381" t="str">
            <v>CAIXA PARA HIDROMETRO CONCRETO PRE MOLDADO</v>
          </cell>
          <cell r="C7381" t="str">
            <v xml:space="preserve">UN    </v>
          </cell>
          <cell r="D7381">
            <v>79.63</v>
          </cell>
        </row>
        <row r="7382">
          <cell r="A7382">
            <v>39689</v>
          </cell>
          <cell r="B7382" t="str">
            <v>CAIXA PARA MEDICAO COLETIVA TIPO H, PADRAO BIFASICO OU TRIFASICO, PARA ATE 6 MEDIDORES (PADRAO DA CONCESSIONARIA LOCAL)</v>
          </cell>
          <cell r="C7382" t="str">
            <v xml:space="preserve">UN    </v>
          </cell>
          <cell r="D7382">
            <v>2777.77</v>
          </cell>
        </row>
        <row r="7383">
          <cell r="A7383">
            <v>39688</v>
          </cell>
          <cell r="B7383" t="str">
            <v>CAIXA PARA MEDICAO COLETIVA TIPO K, PADRAO BIFASICO OU TRIFASICO, PARA ATE 2 MEDIDORES (PADRAO DA CONCESSIONARIA LOCAL)</v>
          </cell>
          <cell r="C7383" t="str">
            <v xml:space="preserve">UN    </v>
          </cell>
          <cell r="D7383">
            <v>401.38</v>
          </cell>
        </row>
        <row r="7384">
          <cell r="A7384">
            <v>1068</v>
          </cell>
          <cell r="B7384" t="str">
            <v>CAIXA PARA MEDICAO COLETIVA TIPO L, PADRAO BIFASICO OU TRIFASICO, PARA ATE 4 MEDIDORES (PADRAO DA CONCESSIONARIA LOCAL)</v>
          </cell>
          <cell r="C7384" t="str">
            <v xml:space="preserve">UN    </v>
          </cell>
          <cell r="D7384">
            <v>1676.38</v>
          </cell>
        </row>
        <row r="7385">
          <cell r="A7385">
            <v>39690</v>
          </cell>
          <cell r="B7385" t="str">
            <v>CAIXA PARA MEDICAO COLETIVA TIPO M, PADRAO BIFASICO OU TRIFASICO, PARA ATE 8 MEDIDORES (PADRAO DA CONCESSIONARIA LOCAL)</v>
          </cell>
          <cell r="C7385" t="str">
            <v xml:space="preserve">UN    </v>
          </cell>
          <cell r="D7385">
            <v>3770.83</v>
          </cell>
        </row>
        <row r="7386">
          <cell r="A7386">
            <v>39691</v>
          </cell>
          <cell r="B7386" t="str">
            <v>CAIXA PARA MEDICAO COLETIVA TIPO N, PADRAO BIFASICO OU TRIFASICO, PARA ATE 12 MEDIDORES (PADRAO DA CONCESSIONARIA LOCAL)</v>
          </cell>
          <cell r="C7386" t="str">
            <v xml:space="preserve">UN    </v>
          </cell>
          <cell r="D7386">
            <v>4215.2700000000004</v>
          </cell>
        </row>
        <row r="7387">
          <cell r="A7387">
            <v>39808</v>
          </cell>
          <cell r="B7387" t="str">
            <v>CAIXA PARA MEDIDOR MONOFASICO, EM POLICARBONATO (TERMOPLASTICO), COM DISJUNTOR</v>
          </cell>
          <cell r="C7387" t="str">
            <v xml:space="preserve">UN    </v>
          </cell>
          <cell r="D7387">
            <v>61.2</v>
          </cell>
        </row>
        <row r="7388">
          <cell r="A7388">
            <v>39809</v>
          </cell>
          <cell r="B7388" t="str">
            <v>CAIXA PARA MEDIDOR POLIFASICO, EM POLICARBONATO (TERMOPLASTICO), COM DISJUNTOR</v>
          </cell>
          <cell r="C7388" t="str">
            <v xml:space="preserve">UN    </v>
          </cell>
          <cell r="D7388">
            <v>168.94</v>
          </cell>
        </row>
        <row r="7389">
          <cell r="A7389">
            <v>11713</v>
          </cell>
          <cell r="B7389" t="str">
            <v>CAIXA SIFONADA PVC 150 X 150 X 50MM COM TAMPA CEGA QUADRADA BRANCA</v>
          </cell>
          <cell r="C7389" t="str">
            <v xml:space="preserve">UN    </v>
          </cell>
          <cell r="D7389">
            <v>26.78</v>
          </cell>
        </row>
        <row r="7390">
          <cell r="A7390">
            <v>11716</v>
          </cell>
          <cell r="B7390" t="str">
            <v>CAIXA SIFONADA PVC, 100 X 100 X 40 MM, COM GRELHA REDONDA BRANCA</v>
          </cell>
          <cell r="C7390" t="str">
            <v xml:space="preserve">UN    </v>
          </cell>
          <cell r="D7390">
            <v>11.43</v>
          </cell>
        </row>
        <row r="7391">
          <cell r="A7391">
            <v>5103</v>
          </cell>
          <cell r="B7391" t="str">
            <v>CAIXA SIFONADA PVC, 100 X 100 X 50 MM, COM GRELHA REDONDA BRANCA</v>
          </cell>
          <cell r="C7391" t="str">
            <v xml:space="preserve">UN    </v>
          </cell>
          <cell r="D7391">
            <v>11.59</v>
          </cell>
        </row>
        <row r="7392">
          <cell r="A7392">
            <v>11712</v>
          </cell>
          <cell r="B7392" t="str">
            <v>CAIXA SIFONADA PVC, 150 X 150 X 50 MM, COM GRELHA QUADRADA BRANCA (NBR 5688)</v>
          </cell>
          <cell r="C7392" t="str">
            <v xml:space="preserve">UN    </v>
          </cell>
          <cell r="D7392">
            <v>27</v>
          </cell>
        </row>
        <row r="7393">
          <cell r="A7393">
            <v>11717</v>
          </cell>
          <cell r="B7393" t="str">
            <v>CAIXA SIFONADA PVC, 150 X 150 X 50 MM, COM GRELHA REDONDA BRANCA</v>
          </cell>
          <cell r="C7393" t="str">
            <v xml:space="preserve">UN    </v>
          </cell>
          <cell r="D7393">
            <v>29.34</v>
          </cell>
        </row>
        <row r="7394">
          <cell r="A7394">
            <v>11714</v>
          </cell>
          <cell r="B7394" t="str">
            <v>CAIXA SIFONADA PVC, 150 X 185 X 75 MM, COM GRELHA QUADRADA BRANCA</v>
          </cell>
          <cell r="C7394" t="str">
            <v xml:space="preserve">UN    </v>
          </cell>
          <cell r="D7394">
            <v>36.5</v>
          </cell>
        </row>
        <row r="7395">
          <cell r="A7395">
            <v>11715</v>
          </cell>
          <cell r="B7395" t="str">
            <v>CAIXA SIFONADA PVC, 150 X 185 X 75 MM, COM TAMPA CEGA QUADRADA BRANCA</v>
          </cell>
          <cell r="C7395" t="str">
            <v xml:space="preserve">UN    </v>
          </cell>
          <cell r="D7395">
            <v>42</v>
          </cell>
        </row>
        <row r="7396">
          <cell r="A7396">
            <v>11880</v>
          </cell>
          <cell r="B7396" t="str">
            <v>CAIXA SIFONADA PVC, 250 X 230 X 75 MM, COM TAMPA E PORTA TAMPA QUADRADA BRANCA</v>
          </cell>
          <cell r="C7396" t="str">
            <v xml:space="preserve">UN    </v>
          </cell>
          <cell r="D7396">
            <v>75.5</v>
          </cell>
        </row>
        <row r="7397">
          <cell r="A7397">
            <v>1106</v>
          </cell>
          <cell r="B7397" t="str">
            <v>CAL HIDRATADA CH-I PARA ARGAMASSAS</v>
          </cell>
          <cell r="C7397" t="str">
            <v xml:space="preserve">KG    </v>
          </cell>
          <cell r="D7397">
            <v>0.56000000000000005</v>
          </cell>
        </row>
        <row r="7398">
          <cell r="A7398">
            <v>11161</v>
          </cell>
          <cell r="B7398" t="str">
            <v>CAL HIDRATADA PARA PINTURA</v>
          </cell>
          <cell r="C7398" t="str">
            <v xml:space="preserve">KG    </v>
          </cell>
          <cell r="D7398">
            <v>0.93</v>
          </cell>
        </row>
        <row r="7399">
          <cell r="A7399">
            <v>1107</v>
          </cell>
          <cell r="B7399" t="str">
            <v>CAL VIRGEM COMUM PARA ARGAMASSAS (NBR 6453)</v>
          </cell>
          <cell r="C7399" t="str">
            <v xml:space="preserve">KG    </v>
          </cell>
          <cell r="D7399">
            <v>0.64</v>
          </cell>
        </row>
        <row r="7400">
          <cell r="A7400">
            <v>4758</v>
          </cell>
          <cell r="B7400" t="str">
            <v>CALAFETADOR / CALAFATE</v>
          </cell>
          <cell r="C7400" t="str">
            <v xml:space="preserve">H     </v>
          </cell>
          <cell r="D7400">
            <v>15.76</v>
          </cell>
        </row>
        <row r="7401">
          <cell r="A7401">
            <v>41080</v>
          </cell>
          <cell r="B7401" t="str">
            <v>CALAFETADOR / CALAFATE (MENSALISTA)</v>
          </cell>
          <cell r="C7401" t="str">
            <v xml:space="preserve">MES   </v>
          </cell>
          <cell r="D7401">
            <v>2790.71</v>
          </cell>
        </row>
        <row r="7402">
          <cell r="A7402">
            <v>25963</v>
          </cell>
          <cell r="B7402" t="str">
            <v>CALCARIO DOLOMITICO A (POSTO PEDREIRA/FORNECEDOR, SEM FRETE)</v>
          </cell>
          <cell r="C7402" t="str">
            <v xml:space="preserve">KG    </v>
          </cell>
          <cell r="D7402">
            <v>0.09</v>
          </cell>
        </row>
        <row r="7403">
          <cell r="A7403">
            <v>4759</v>
          </cell>
          <cell r="B7403" t="str">
            <v>CALCETEIRO</v>
          </cell>
          <cell r="C7403" t="str">
            <v xml:space="preserve">H     </v>
          </cell>
          <cell r="D7403">
            <v>12.8</v>
          </cell>
        </row>
        <row r="7404">
          <cell r="A7404">
            <v>41068</v>
          </cell>
          <cell r="B7404" t="str">
            <v>CALCETEIRO  (MENSALISTA)</v>
          </cell>
          <cell r="C7404" t="str">
            <v xml:space="preserve">MES   </v>
          </cell>
          <cell r="D7404">
            <v>2265.33</v>
          </cell>
        </row>
        <row r="7405">
          <cell r="A7405">
            <v>1108</v>
          </cell>
          <cell r="B7405" t="str">
            <v>CALHA MOLDURA AMERICANA DE CHAPA DE ACO GALVANIZADA NUM 26, CORTE 33 CM</v>
          </cell>
          <cell r="C7405" t="str">
            <v xml:space="preserve">M     </v>
          </cell>
          <cell r="D7405">
            <v>24.11</v>
          </cell>
        </row>
        <row r="7406">
          <cell r="A7406">
            <v>1117</v>
          </cell>
          <cell r="B7406" t="str">
            <v>CALHA PARA AGUA FURTADA DE CHAPA DE ACO GALVANIZADA NUM 26, CORTE 40 CM</v>
          </cell>
          <cell r="C7406" t="str">
            <v xml:space="preserve">M     </v>
          </cell>
          <cell r="D7406">
            <v>27.98</v>
          </cell>
        </row>
        <row r="7407">
          <cell r="A7407">
            <v>1118</v>
          </cell>
          <cell r="B7407" t="str">
            <v>CALHA PARA AGUA FURTADA DE CHAPA DE ACO GALVANIZADA NUM 26, CORTE 50 CM</v>
          </cell>
          <cell r="C7407" t="str">
            <v xml:space="preserve">M     </v>
          </cell>
          <cell r="D7407">
            <v>35.979999999999997</v>
          </cell>
        </row>
        <row r="7408">
          <cell r="A7408">
            <v>1110</v>
          </cell>
          <cell r="B7408" t="str">
            <v>CALHA PLATIBANDA DE CHAPA DE ACO GALVANIZADA NUM 26, CORTE 45 CM</v>
          </cell>
          <cell r="C7408" t="str">
            <v xml:space="preserve">M     </v>
          </cell>
          <cell r="D7408">
            <v>35.979999999999997</v>
          </cell>
        </row>
        <row r="7409">
          <cell r="A7409">
            <v>12618</v>
          </cell>
          <cell r="B7409" t="str">
            <v>CALHA PLUVIAL DE PVC, DIAMETRO ENTRE 119 E 170 MM, COMPRIMENTO DE 3 M, PARA DRENAGEM PREDIAL</v>
          </cell>
          <cell r="C7409" t="str">
            <v xml:space="preserve">UN    </v>
          </cell>
          <cell r="D7409">
            <v>41.03</v>
          </cell>
        </row>
        <row r="7410">
          <cell r="A7410">
            <v>40871</v>
          </cell>
          <cell r="B7410" t="str">
            <v>CALHA QUADRADA DE CHAPA DE ACO GALVANIZADA NUM 24, CORTE 100 CM (COLETADO CAIXA)</v>
          </cell>
          <cell r="C7410" t="str">
            <v xml:space="preserve">M     </v>
          </cell>
          <cell r="D7410">
            <v>81.56</v>
          </cell>
        </row>
        <row r="7411">
          <cell r="A7411">
            <v>40869</v>
          </cell>
          <cell r="B7411" t="str">
            <v>CALHA QUADRADA DE CHAPA DE ACO GALVANIZADA NUM 24, CORTE 33 CM (COLETADO CAIXA)</v>
          </cell>
          <cell r="C7411" t="str">
            <v xml:space="preserve">M     </v>
          </cell>
          <cell r="D7411">
            <v>26.78</v>
          </cell>
        </row>
        <row r="7412">
          <cell r="A7412">
            <v>40870</v>
          </cell>
          <cell r="B7412" t="str">
            <v>CALHA QUADRADA DE CHAPA DE ACO GALVANIZADA NUM 24, CORTE 50 CM (COLETADO CAIXA)</v>
          </cell>
          <cell r="C7412" t="str">
            <v xml:space="preserve">M     </v>
          </cell>
          <cell r="D7412">
            <v>40.92</v>
          </cell>
        </row>
        <row r="7413">
          <cell r="A7413">
            <v>1109</v>
          </cell>
          <cell r="B7413" t="str">
            <v>CALHA QUADRADA DE CHAPA DE ACO GALVANIZADA NUM 26, CORTE 33 CM</v>
          </cell>
          <cell r="C7413" t="str">
            <v xml:space="preserve">M     </v>
          </cell>
          <cell r="D7413">
            <v>23.99</v>
          </cell>
        </row>
        <row r="7414">
          <cell r="A7414">
            <v>1119</v>
          </cell>
          <cell r="B7414" t="str">
            <v>CALHA QUADRADA DE CHAPA DE ACO GALVANIZADA NUM 28, CORTE 25 CM</v>
          </cell>
          <cell r="C7414" t="str">
            <v xml:space="preserve">M     </v>
          </cell>
          <cell r="D7414">
            <v>17.989999999999998</v>
          </cell>
        </row>
        <row r="7415">
          <cell r="A7415">
            <v>13115</v>
          </cell>
          <cell r="B7415" t="str">
            <v>CALHA/CANALETA DE CONCRETO SIMPLES, TIPO MEIA CANA, D = 20 CM, PARA AGUA PLUVIAL</v>
          </cell>
          <cell r="C7415" t="str">
            <v xml:space="preserve">M     </v>
          </cell>
          <cell r="D7415">
            <v>16.440000000000001</v>
          </cell>
        </row>
        <row r="7416">
          <cell r="A7416">
            <v>10541</v>
          </cell>
          <cell r="B7416" t="str">
            <v>CALHA/CANALETA DE CONCRETO SIMPLES, TIPO MEIA CANA, D = 30 CM, PARA AGUA PLUVIAL</v>
          </cell>
          <cell r="C7416" t="str">
            <v xml:space="preserve">M     </v>
          </cell>
          <cell r="D7416">
            <v>19.09</v>
          </cell>
        </row>
        <row r="7417">
          <cell r="A7417">
            <v>10543</v>
          </cell>
          <cell r="B7417" t="str">
            <v>CALHA/CANALETA DE CONCRETO SIMPLES, TIPO MEIA CANA, D = 50 CM, PARA AGUA PLUVIAL</v>
          </cell>
          <cell r="C7417" t="str">
            <v xml:space="preserve">M     </v>
          </cell>
          <cell r="D7417">
            <v>37.049999999999997</v>
          </cell>
        </row>
        <row r="7418">
          <cell r="A7418">
            <v>10544</v>
          </cell>
          <cell r="B7418" t="str">
            <v>CALHA/CANALETA DE CONCRETO SIMPLES, TIPO MEIA CANA, D = 60 CM, PARA AGUA PLUVIAL</v>
          </cell>
          <cell r="C7418" t="str">
            <v xml:space="preserve">M     </v>
          </cell>
          <cell r="D7418">
            <v>44.56</v>
          </cell>
        </row>
        <row r="7419">
          <cell r="A7419">
            <v>10545</v>
          </cell>
          <cell r="B7419" t="str">
            <v>CALHA/CANALETA DE CONCRETO SIMPLES, TIPO MEIA CANA, D = 80 CM, PARA AGUA PLUVIAL</v>
          </cell>
          <cell r="C7419" t="str">
            <v xml:space="preserve">M     </v>
          </cell>
          <cell r="D7419">
            <v>68.349999999999994</v>
          </cell>
        </row>
        <row r="7420">
          <cell r="A7420">
            <v>10542</v>
          </cell>
          <cell r="B7420" t="str">
            <v>CALHA/CANALETA DE CONCRETO SIMPLES, TIPO MEIA CANA, D= 40 CM, PARA AGUA PLUVIAL</v>
          </cell>
          <cell r="C7420" t="str">
            <v xml:space="preserve">M     </v>
          </cell>
          <cell r="D7420">
            <v>26.31</v>
          </cell>
        </row>
        <row r="7421">
          <cell r="A7421">
            <v>38365</v>
          </cell>
          <cell r="B7421" t="str">
            <v>CAMADA SEPARADORA DE FILME DE POLIETILENO 20 A 25 MICRA</v>
          </cell>
          <cell r="C7421" t="str">
            <v xml:space="preserve">M2    </v>
          </cell>
          <cell r="D7421">
            <v>1.58</v>
          </cell>
        </row>
        <row r="7422">
          <cell r="A7422">
            <v>37745</v>
          </cell>
          <cell r="B7422" t="str">
            <v>CAMINHAO TOCO, PESO BRUTO TOTAL 13000 KG, CARGA UTIL MAXIMA 7925 KG, DISTANCIA ENTRE EIXOS 4,80 M, POTENCIA 189 CV (INCLUI CABINE E CHASSI, NAO INCLUI CARROCERIA)</v>
          </cell>
          <cell r="C7422" t="str">
            <v xml:space="preserve">UN    </v>
          </cell>
          <cell r="D7422">
            <v>228000</v>
          </cell>
        </row>
        <row r="7423">
          <cell r="A7423">
            <v>37754</v>
          </cell>
          <cell r="B7423" t="str">
            <v>CAMINHAO TOCO, PESO BRUTO TOTAL 14300 KG, CARGA UTIL MAXIMA 9590 KG, DISTANCIA ENTRE EIXOS 4,76 M, POTENCIA 185 CV (INCLUI CABINE E CHASSI, NAO INCLUI CARROCERIA)</v>
          </cell>
          <cell r="C7423" t="str">
            <v xml:space="preserve">UN    </v>
          </cell>
          <cell r="D7423">
            <v>238101.26</v>
          </cell>
        </row>
        <row r="7424">
          <cell r="A7424">
            <v>37748</v>
          </cell>
          <cell r="B7424" t="str">
            <v>CAMINHAO TOCO, PESO BRUTO TOTAL 14300 KG, CARGA UTIL MAXIMA 9710 KG, DISTANCIA ENTRE EIXOS 3,56 M, POTENCIA 185 CV (INCLUI CABINE E CHASSI, NAO INCLUI CARROCERIA)</v>
          </cell>
          <cell r="C7424" t="str">
            <v xml:space="preserve">UN    </v>
          </cell>
          <cell r="D7424">
            <v>242394.3</v>
          </cell>
        </row>
        <row r="7425">
          <cell r="A7425">
            <v>37761</v>
          </cell>
          <cell r="B7425" t="str">
            <v>CAMINHAO TOCO, PESO BRUTO TOTAL 16000 KG, CARGA UTIL MAXIMA DE 10685 KG, DISTANCIA ENTRE EIXOS 4,8M, POTENCIA 189 CV (INCLUI CABINE E CHASSI, NAO INCLUI CARROCERIA)</v>
          </cell>
          <cell r="C7425" t="str">
            <v xml:space="preserve">UN    </v>
          </cell>
          <cell r="D7425">
            <v>200582.27</v>
          </cell>
        </row>
        <row r="7426">
          <cell r="A7426">
            <v>37757</v>
          </cell>
          <cell r="B7426" t="str">
            <v>CAMINHAO TOCO, PESO BRUTO TOTAL 16000 KG, CARGA UTIL MAXIMA 10600 KG, DISTANCIA ENTRE EIXOS 4,80 M, POTENCIA 275 CV (INCLUI CABINE E CHASSI, NAO INCLUI CARROCERIA)</v>
          </cell>
          <cell r="C7426" t="str">
            <v xml:space="preserve">UN    </v>
          </cell>
          <cell r="D7426">
            <v>279227.83</v>
          </cell>
        </row>
        <row r="7427">
          <cell r="A7427">
            <v>37759</v>
          </cell>
          <cell r="B7427" t="str">
            <v>CAMINHAO TOCO, PESO BRUTO TOTAL 16000 KG, CARGA UTIL MAXIMA 10780 KG, DISTANCIA ENTRE EIXOS 3,56 M, POTENCIA 275 CV (INCLUI CABINE E CHASSI, NAO INCLUI CARROCERIA)</v>
          </cell>
          <cell r="C7427" t="str">
            <v xml:space="preserve">UN    </v>
          </cell>
          <cell r="D7427">
            <v>280310.13</v>
          </cell>
        </row>
        <row r="7428">
          <cell r="A7428">
            <v>37766</v>
          </cell>
          <cell r="B7428" t="str">
            <v>CAMINHAO TOCO, PESO BRUTO TOTAL 16000 KG, CARGA UTIL MAXIMA 11030 KG, DISTANCIA ENTRE EIXOS 3,56M, POTENCIA 186 CV (INCLUI CABINE E CHASSI, NAO INCLUI CARROCERIA)</v>
          </cell>
          <cell r="C7428" t="str">
            <v xml:space="preserve">UN    </v>
          </cell>
          <cell r="D7428">
            <v>280310.09999999998</v>
          </cell>
        </row>
        <row r="7429">
          <cell r="A7429">
            <v>37752</v>
          </cell>
          <cell r="B7429" t="str">
            <v>CAMINHAO TOCO, PESO BRUTO TOTAL 16000 KG, CARGA UTIL MAXIMA 11130 KG, DISTANCIA ENTRE EIXOS 5,36 M, POTENCIA 185 CV (INCLUI CABINE E CHASSI, NAO INCLUI CARROCERIA)</v>
          </cell>
          <cell r="C7429" t="str">
            <v xml:space="preserve">UN    </v>
          </cell>
          <cell r="D7429">
            <v>254191.13</v>
          </cell>
        </row>
        <row r="7430">
          <cell r="A7430">
            <v>37760</v>
          </cell>
          <cell r="B7430" t="str">
            <v>CAMINHAO TOCO, PESO BRUTO TOTAL 16000 KG, CARGA UTIL MAXIMA 13071 KG, DISTANCIA ENTRE EIXOS 4,80 M, POTENCIA 230 CV (INCLUI CABINE E CHASSI, NAO INCLUI CARROCERIA)</v>
          </cell>
          <cell r="C7430" t="str">
            <v xml:space="preserve">UN    </v>
          </cell>
          <cell r="D7430">
            <v>267683.53000000003</v>
          </cell>
        </row>
        <row r="7431">
          <cell r="A7431">
            <v>37765</v>
          </cell>
          <cell r="B7431" t="str">
            <v>CAMINHAO TOCO, PESO BRUTO TOTAL 8250 KG, CARGA UTIL MAXIMA 5110 KG, DISTANCIA ENTRE EIXOS 4,30 M, POTENCIA 162 CV (INCLUI CABINE E CHASSI, NAO INCLUI CARROCERIA)</v>
          </cell>
          <cell r="C7431" t="str">
            <v xml:space="preserve">UN    </v>
          </cell>
          <cell r="D7431">
            <v>186873.42</v>
          </cell>
        </row>
        <row r="7432">
          <cell r="A7432">
            <v>37746</v>
          </cell>
          <cell r="B7432" t="str">
            <v>CAMINHAO TOCO, PESO BRUTO TOTAL 9000 KG, CARGA UTIL MAXIMA 5940 KG, DISTANCIA ENTRE EIXOS 3,69 M, POTENCIA 177 CV (INCLUI CABINE E CHASSI, NAO INCLUI CARROCERIA)</v>
          </cell>
          <cell r="C7432" t="str">
            <v xml:space="preserve">UN    </v>
          </cell>
          <cell r="D7432">
            <v>204875.3</v>
          </cell>
        </row>
        <row r="7433">
          <cell r="A7433">
            <v>37750</v>
          </cell>
          <cell r="B7433" t="str">
            <v>CAMINHAO TOCO, PESO BRUTO TOTAL 9600 KG, CARGA UTIL MAXIMA 6110 KG, DISTANCIA ENTRE EIXOS 3,70 M, POTENCIA 156 CV (INCLUI CABINE E CHASSI, NAO INCLUI CARROCERIA)</v>
          </cell>
          <cell r="C7433" t="str">
            <v xml:space="preserve">UN    </v>
          </cell>
          <cell r="D7433">
            <v>204153.79</v>
          </cell>
        </row>
        <row r="7434">
          <cell r="A7434">
            <v>37753</v>
          </cell>
          <cell r="B7434" t="str">
            <v>CAMINHAO TOCO, PESO BRUTO TOTAL 9600 KG, CARGA UTIL MAXIMA 6200 KG, DISTANCIA ENTRE EIXOS 3,10 M, POTENCIA 156 CV (INCLUI CABINE E CHASSI, NAO INCLUI CARROCERIA)</v>
          </cell>
          <cell r="C7434" t="str">
            <v xml:space="preserve">UN    </v>
          </cell>
          <cell r="D7434">
            <v>203432.27</v>
          </cell>
        </row>
        <row r="7435">
          <cell r="A7435">
            <v>37756</v>
          </cell>
          <cell r="B7435" t="str">
            <v>CAMINHAO TOCO, PESO BRUTO TOTAL 9700 KG, CARGA UTIL MAXIMA 6360 KG, DISTANCIA ENTRE EIXOS 4,30 M, POTENCIA 160 CV (INCLUI CABINE E CHASSI, NAO INCLUI CARROCERIA)</v>
          </cell>
          <cell r="C7435" t="str">
            <v xml:space="preserve">UN    </v>
          </cell>
          <cell r="D7435">
            <v>200582.27</v>
          </cell>
        </row>
        <row r="7436">
          <cell r="A7436">
            <v>37755</v>
          </cell>
          <cell r="B7436" t="str">
            <v>CAMINHAO TRUCADO, PESO BRUTO TOTAL 22000 KG, CARGA UTIL MAXIMA 15350 KG, DISTANCIA ENTRE EIXOS 5,17 M, POTENCIA 238 CV (INCLUI CABINE E CHASSI, NAO INCLUI CARROCERIA)</v>
          </cell>
          <cell r="C7436" t="str">
            <v xml:space="preserve">UN    </v>
          </cell>
          <cell r="D7436">
            <v>291493.65999999997</v>
          </cell>
        </row>
        <row r="7437">
          <cell r="A7437">
            <v>37758</v>
          </cell>
          <cell r="B7437" t="str">
            <v>CAMINHAO TRUCADO, PESO BRUTO TOTAL 23000 KG, CARGA UTIL MAXIMA 15378 KG, DISTANCIA ENTRE EIXOS 4,80 M, POTENCIA 326 CV (INCLUI CABINE E CHASSI, NAO INCLUI CARROCERIA)</v>
          </cell>
          <cell r="C7437" t="str">
            <v xml:space="preserve">UN    </v>
          </cell>
          <cell r="D7437">
            <v>329012.65999999997</v>
          </cell>
        </row>
        <row r="7438">
          <cell r="A7438">
            <v>37747</v>
          </cell>
          <cell r="B7438" t="str">
            <v>CAMINHAO TRUCADO, PESO BRUTO TOTAL 23000 KG, CARGA UTIL MAXIMA 15935 KG, DISTANCIA ENTRE EIXOS 4,80 M, POTENCIA 230 CV (INCLUI CABINE E CHASSI, NAO INCLUI CARROCERIA)</v>
          </cell>
          <cell r="C7438" t="str">
            <v xml:space="preserve">UN    </v>
          </cell>
          <cell r="D7438">
            <v>296039.23</v>
          </cell>
        </row>
        <row r="7439">
          <cell r="A7439">
            <v>37767</v>
          </cell>
          <cell r="B7439" t="str">
            <v>CAMINHAO TRUCADO, PESO BRUTO TOTAL 23000 KG, CARGA UTIL MAXIMA 15940 KG, DISTANCIA ENTRE EIXOS 3,60 M, POTENCIA 286 CV (INCLUI CABINE E CHASSI, NAO INCLUI CARROCERIA)</v>
          </cell>
          <cell r="C7439" t="str">
            <v xml:space="preserve">UN    </v>
          </cell>
          <cell r="D7439">
            <v>312417.71999999997</v>
          </cell>
        </row>
        <row r="7440">
          <cell r="A7440">
            <v>37751</v>
          </cell>
          <cell r="B7440" t="str">
            <v>CAMINHAO TRUCADO, PESO BRUTO TOTAL 23000 KG, CARGA UTIL MAXIMA 16190 KG, DISTANCIA ENTRE EIXOS 3,60 M, POTENCIA 286 CV (INCLUI CABINE E CHASSI, NAO INCLUI CARROCERIA)</v>
          </cell>
          <cell r="C7440" t="str">
            <v xml:space="preserve">UN    </v>
          </cell>
          <cell r="D7440">
            <v>312417.71999999997</v>
          </cell>
        </row>
        <row r="7441">
          <cell r="A7441">
            <v>37749</v>
          </cell>
          <cell r="B7441" t="str">
            <v>CAMINHAO TRUCADO, PESO BRUTO TOTAL 23000 KG, CARGA UTIL MAXIMA 16360 KG, CABINE ESTENDIDA, DISTANCIA ENTRE EIXOS 3,56 M, POTENCIA 275 CV (INCLUI CABINE E CHASSI, NAO INCLUI CARROCERIA)</v>
          </cell>
          <cell r="C7441" t="str">
            <v xml:space="preserve">UN    </v>
          </cell>
          <cell r="D7441">
            <v>308810.13</v>
          </cell>
        </row>
        <row r="7442">
          <cell r="A7442">
            <v>1159</v>
          </cell>
          <cell r="B7442" t="str">
            <v>CAMINHONETE COM MOTOR A DIESEL, POTENCIA *160* CV, CABINE DUPLA, 4X4</v>
          </cell>
          <cell r="C7442" t="str">
            <v xml:space="preserve">UN    </v>
          </cell>
          <cell r="D7442">
            <v>151472.44</v>
          </cell>
        </row>
        <row r="7443">
          <cell r="A7443">
            <v>12114</v>
          </cell>
          <cell r="B7443" t="str">
            <v>CAMPAINHA ALTA POTENCIA 110V / 220V, DIAMETRO 150 MM</v>
          </cell>
          <cell r="C7443" t="str">
            <v xml:space="preserve">UN    </v>
          </cell>
          <cell r="D7443">
            <v>99.54</v>
          </cell>
        </row>
        <row r="7444">
          <cell r="A7444">
            <v>38106</v>
          </cell>
          <cell r="B7444" t="str">
            <v>CAMPAINHA CIGARRA 127 V / 220 V (APENAS MODULO)</v>
          </cell>
          <cell r="C7444" t="str">
            <v xml:space="preserve">UN    </v>
          </cell>
          <cell r="D7444">
            <v>13.52</v>
          </cell>
        </row>
        <row r="7445">
          <cell r="A7445">
            <v>38085</v>
          </cell>
          <cell r="B7445" t="str">
            <v>CAMPAINHA CIGARRA 127 V / 220 V, CONJUNTO MONTADO PARA EMBUTIR 4" X 2" (PLACA + SUPORTE + MODULO)</v>
          </cell>
          <cell r="C7445" t="str">
            <v xml:space="preserve">UN    </v>
          </cell>
          <cell r="D7445">
            <v>15.98</v>
          </cell>
        </row>
        <row r="7446">
          <cell r="A7446">
            <v>38599</v>
          </cell>
          <cell r="B7446" t="str">
            <v>CANALETA CONCRETO ESTRUTURAL 14 X 19 X 29 CM, FBK 14 MPA (NBR 6136)</v>
          </cell>
          <cell r="C7446" t="str">
            <v xml:space="preserve">UN    </v>
          </cell>
          <cell r="D7446">
            <v>3.57</v>
          </cell>
        </row>
        <row r="7447">
          <cell r="A7447">
            <v>38596</v>
          </cell>
          <cell r="B7447" t="str">
            <v>CANALETA CONCRETO ESTRUTURAL 14 X 19 X 29 CM, FBK 4,5 MPA (NBR 6136)</v>
          </cell>
          <cell r="C7447" t="str">
            <v xml:space="preserve">UN    </v>
          </cell>
          <cell r="D7447">
            <v>2.4300000000000002</v>
          </cell>
        </row>
        <row r="7448">
          <cell r="A7448">
            <v>38600</v>
          </cell>
          <cell r="B7448" t="str">
            <v>CANALETA CONCRETO ESTRUTURAL 14 X 19 X 39 CM, FBK 14 MPA (NBR 6136)</v>
          </cell>
          <cell r="C7448" t="str">
            <v xml:space="preserve">UN    </v>
          </cell>
          <cell r="D7448">
            <v>4.2</v>
          </cell>
        </row>
        <row r="7449">
          <cell r="A7449">
            <v>38597</v>
          </cell>
          <cell r="B7449" t="str">
            <v>CANALETA CONCRETO ESTRUTURAL 14 X 19 X 39 CM, FBK 4,5 MPA (NBR 6136)</v>
          </cell>
          <cell r="C7449" t="str">
            <v xml:space="preserve">UN    </v>
          </cell>
          <cell r="D7449">
            <v>2.98</v>
          </cell>
        </row>
        <row r="7450">
          <cell r="A7450">
            <v>659</v>
          </cell>
          <cell r="B7450" t="str">
            <v>CANALETA CONCRETO 14 X 19 X 19 CM (CLASSE C - NBR 6136)</v>
          </cell>
          <cell r="C7450" t="str">
            <v xml:space="preserve">UN    </v>
          </cell>
          <cell r="D7450">
            <v>1.45</v>
          </cell>
        </row>
        <row r="7451">
          <cell r="A7451">
            <v>660</v>
          </cell>
          <cell r="B7451" t="str">
            <v>CANALETA CONCRETO 19 X 19 X 19 CM (CLASSE C - NBR 6136)</v>
          </cell>
          <cell r="C7451" t="str">
            <v xml:space="preserve">UN    </v>
          </cell>
          <cell r="D7451">
            <v>2.12</v>
          </cell>
        </row>
        <row r="7452">
          <cell r="A7452">
            <v>658</v>
          </cell>
          <cell r="B7452" t="str">
            <v>CANALETA CONCRETO 9 X 19 X 19 CM (CLASSE C - NBR 6136)</v>
          </cell>
          <cell r="C7452" t="str">
            <v xml:space="preserve">UN    </v>
          </cell>
          <cell r="D7452">
            <v>1.1599999999999999</v>
          </cell>
        </row>
        <row r="7453">
          <cell r="A7453">
            <v>38548</v>
          </cell>
          <cell r="B7453" t="str">
            <v>CANALETA ESTRUTURAL CERAMICA, 14 X 19 X 19 CM, 6,0 MPA (NBR 15270)</v>
          </cell>
          <cell r="C7453" t="str">
            <v xml:space="preserve">UN    </v>
          </cell>
          <cell r="D7453">
            <v>1.25</v>
          </cell>
        </row>
        <row r="7454">
          <cell r="A7454">
            <v>34647</v>
          </cell>
          <cell r="B7454" t="str">
            <v>CANALETA ESTRUTURAL CERAMICA, 14 X 19 X 29 CM, 4,0 MPA (NBR 15270)</v>
          </cell>
          <cell r="C7454" t="str">
            <v xml:space="preserve">UN    </v>
          </cell>
          <cell r="D7454">
            <v>2.17</v>
          </cell>
        </row>
        <row r="7455">
          <cell r="A7455">
            <v>34649</v>
          </cell>
          <cell r="B7455" t="str">
            <v>CANALETA ESTRUTURAL CERAMICA, 14 X 19 X 29 CM, 6,0 MPA (NBR 15270)</v>
          </cell>
          <cell r="C7455" t="str">
            <v xml:space="preserve">UN    </v>
          </cell>
          <cell r="D7455">
            <v>2.23</v>
          </cell>
        </row>
        <row r="7456">
          <cell r="A7456">
            <v>34652</v>
          </cell>
          <cell r="B7456" t="str">
            <v>CANALETA ESTRUTURAL CERAMICA, 14 X 19 X 39 CM, 4,0 MPA (NBR 15270)</v>
          </cell>
          <cell r="C7456" t="str">
            <v xml:space="preserve">UN    </v>
          </cell>
          <cell r="D7456">
            <v>3.04</v>
          </cell>
        </row>
        <row r="7457">
          <cell r="A7457">
            <v>34655</v>
          </cell>
          <cell r="B7457" t="str">
            <v>CANALETA ESTRUTURAL CERAMICA, 14 X 19 X 39 CM, 6,0 MPA (NBR 15270)</v>
          </cell>
          <cell r="C7457" t="str">
            <v xml:space="preserve">UN    </v>
          </cell>
          <cell r="D7457">
            <v>2.94</v>
          </cell>
        </row>
        <row r="7458">
          <cell r="A7458">
            <v>40607</v>
          </cell>
          <cell r="B7458" t="str">
            <v>CANOPLA ACABAMENTO CROMADO PARA INSTALACAO DE SPRINKLER, SOB FORRO, 15 MM</v>
          </cell>
          <cell r="C7458" t="str">
            <v xml:space="preserve">UN    </v>
          </cell>
          <cell r="D7458">
            <v>3.56</v>
          </cell>
        </row>
        <row r="7459">
          <cell r="A7459">
            <v>585</v>
          </cell>
          <cell r="B7459" t="str">
            <v>CANTONEIRA "U" ALUMINIO ABAS IGUAIS 1 ", E = 3/32 "</v>
          </cell>
          <cell r="C7459" t="str">
            <v xml:space="preserve">KG    </v>
          </cell>
          <cell r="D7459">
            <v>21.93</v>
          </cell>
        </row>
        <row r="7460">
          <cell r="A7460">
            <v>4777</v>
          </cell>
          <cell r="B7460" t="str">
            <v>CANTONEIRA ACO ABAS IGUAIS (QUALQUER BITOLA), ESPESSURA ENTRE 1/8" E 1/4"</v>
          </cell>
          <cell r="C7460" t="str">
            <v xml:space="preserve">KG    </v>
          </cell>
          <cell r="D7460">
            <v>4.7</v>
          </cell>
        </row>
        <row r="7461">
          <cell r="A7461">
            <v>587</v>
          </cell>
          <cell r="B7461" t="str">
            <v>CANTONEIRA ALUMINIO ABAS DESIGUAIS 1" X 3/4 ", E = 1/8 "</v>
          </cell>
          <cell r="C7461" t="str">
            <v xml:space="preserve">KG    </v>
          </cell>
          <cell r="D7461">
            <v>23.5</v>
          </cell>
        </row>
        <row r="7462">
          <cell r="A7462">
            <v>590</v>
          </cell>
          <cell r="B7462" t="str">
            <v>CANTONEIRA ALUMINIO ABAS DESIGUAIS 2 1/2" X 1/2 ", E = 3/16 "</v>
          </cell>
          <cell r="C7462" t="str">
            <v xml:space="preserve">KG    </v>
          </cell>
          <cell r="D7462">
            <v>22.71</v>
          </cell>
        </row>
        <row r="7463">
          <cell r="A7463">
            <v>592</v>
          </cell>
          <cell r="B7463" t="str">
            <v>CANTONEIRA ALUMINIO ABAS IGUAIS 1 ", E = 1/8 ", 25,40 X 3,17 MM (0,408 KG/M)</v>
          </cell>
          <cell r="C7463" t="str">
            <v xml:space="preserve">KG    </v>
          </cell>
          <cell r="D7463">
            <v>23.5</v>
          </cell>
        </row>
        <row r="7464">
          <cell r="A7464">
            <v>586</v>
          </cell>
          <cell r="B7464" t="str">
            <v>CANTONEIRA ALUMINIO ABAS IGUAIS 1 ", E = 3 /16 "</v>
          </cell>
          <cell r="C7464" t="str">
            <v xml:space="preserve">M     </v>
          </cell>
          <cell r="D7464">
            <v>13.81</v>
          </cell>
        </row>
        <row r="7465">
          <cell r="A7465">
            <v>591</v>
          </cell>
          <cell r="B7465" t="str">
            <v>CANTONEIRA ALUMINIO ABAS IGUAIS 1 1/2 ", E = 3/16 "</v>
          </cell>
          <cell r="C7465" t="str">
            <v xml:space="preserve">KG    </v>
          </cell>
          <cell r="D7465">
            <v>21.93</v>
          </cell>
        </row>
        <row r="7466">
          <cell r="A7466">
            <v>588</v>
          </cell>
          <cell r="B7466" t="str">
            <v>CANTONEIRA ALUMINIO ABAS IGUAIS 1 1/4 ", E = 3/16 "</v>
          </cell>
          <cell r="C7466" t="str">
            <v xml:space="preserve">M     </v>
          </cell>
          <cell r="D7466">
            <v>21.85</v>
          </cell>
        </row>
        <row r="7467">
          <cell r="A7467">
            <v>589</v>
          </cell>
          <cell r="B7467" t="str">
            <v>CANTONEIRA ALUMINIO ABAS IGUAIS 2 ", E = 1/4 "</v>
          </cell>
          <cell r="C7467" t="str">
            <v xml:space="preserve">M     </v>
          </cell>
          <cell r="D7467">
            <v>36.94</v>
          </cell>
        </row>
        <row r="7468">
          <cell r="A7468">
            <v>584</v>
          </cell>
          <cell r="B7468" t="str">
            <v>CANTONEIRA ALUMINIO ABAS IGUAIS 2 ", E = 1/8 "</v>
          </cell>
          <cell r="C7468" t="str">
            <v xml:space="preserve">M     </v>
          </cell>
          <cell r="D7468">
            <v>23.34</v>
          </cell>
        </row>
        <row r="7469">
          <cell r="A7469">
            <v>4912</v>
          </cell>
          <cell r="B7469" t="str">
            <v>CANTONEIRA DE ACO 3 "  X  3 "  X  1/4 "</v>
          </cell>
          <cell r="C7469" t="str">
            <v xml:space="preserve">KG    </v>
          </cell>
          <cell r="D7469">
            <v>5.46</v>
          </cell>
        </row>
        <row r="7470">
          <cell r="A7470">
            <v>574</v>
          </cell>
          <cell r="B7470" t="str">
            <v>CANTONEIRA FERRO GALVANIZADO DE ABAS IGUAIS, 1 1/2" X 1/4" (L X E), 3,40 KG/M</v>
          </cell>
          <cell r="C7470" t="str">
            <v xml:space="preserve">M     </v>
          </cell>
          <cell r="D7470">
            <v>20.059999999999999</v>
          </cell>
        </row>
        <row r="7471">
          <cell r="A7471">
            <v>567</v>
          </cell>
          <cell r="B7471" t="str">
            <v>CANTONEIRA FERRO GALVANIZADO DE ABAS IGUAIS, 1" X 1/8" (L X E) , 1,20KG/M</v>
          </cell>
          <cell r="C7471" t="str">
            <v xml:space="preserve">M     </v>
          </cell>
          <cell r="D7471">
            <v>7.43</v>
          </cell>
        </row>
        <row r="7472">
          <cell r="A7472">
            <v>568</v>
          </cell>
          <cell r="B7472" t="str">
            <v>CANTONEIRA FERRO GALVANIZADO DE ABAS IGUAIS, 2" X 3/8" (L X E), 6,9 KG/M</v>
          </cell>
          <cell r="C7472" t="str">
            <v xml:space="preserve">M     </v>
          </cell>
          <cell r="D7472">
            <v>45</v>
          </cell>
        </row>
        <row r="7473">
          <cell r="A7473">
            <v>569</v>
          </cell>
          <cell r="B7473" t="str">
            <v>CANTONEIRA FERRO GALVANIZADO DE ABAS IGUAIS, 3/4" X 1/8" (L X E)</v>
          </cell>
          <cell r="C7473" t="str">
            <v xml:space="preserve">KG    </v>
          </cell>
          <cell r="D7473">
            <v>6.26</v>
          </cell>
        </row>
        <row r="7474">
          <cell r="A7474">
            <v>1165</v>
          </cell>
          <cell r="B7474" t="str">
            <v>CAP OU TAMPAO DE FERRO GALVANIZADO, COM ROSCA BSP, DE 1 1/2"</v>
          </cell>
          <cell r="C7474" t="str">
            <v xml:space="preserve">UN    </v>
          </cell>
          <cell r="D7474">
            <v>8.82</v>
          </cell>
        </row>
        <row r="7475">
          <cell r="A7475">
            <v>1164</v>
          </cell>
          <cell r="B7475" t="str">
            <v>CAP OU TAMPAO DE FERRO GALVANIZADO, COM ROSCA BSP, DE 1 1/4"</v>
          </cell>
          <cell r="C7475" t="str">
            <v xml:space="preserve">UN    </v>
          </cell>
          <cell r="D7475">
            <v>7.14</v>
          </cell>
        </row>
        <row r="7476">
          <cell r="A7476">
            <v>1162</v>
          </cell>
          <cell r="B7476" t="str">
            <v>CAP OU TAMPAO DE FERRO GALVANIZADO, COM ROSCA BSP, DE 1/2"</v>
          </cell>
          <cell r="C7476" t="str">
            <v xml:space="preserve">UN    </v>
          </cell>
          <cell r="D7476">
            <v>2.48</v>
          </cell>
        </row>
        <row r="7477">
          <cell r="A7477">
            <v>12395</v>
          </cell>
          <cell r="B7477" t="str">
            <v>CAP OU TAMPAO DE FERRO GALVANIZADO, COM ROSCA BSP, DE 1/4"</v>
          </cell>
          <cell r="C7477" t="str">
            <v xml:space="preserve">UN    </v>
          </cell>
          <cell r="D7477">
            <v>2.41</v>
          </cell>
        </row>
        <row r="7478">
          <cell r="A7478">
            <v>1170</v>
          </cell>
          <cell r="B7478" t="str">
            <v>CAP OU TAMPAO DE FERRO GALVANIZADO, COM ROSCA BSP, DE 1"</v>
          </cell>
          <cell r="C7478" t="str">
            <v xml:space="preserve">UN    </v>
          </cell>
          <cell r="D7478">
            <v>4.68</v>
          </cell>
        </row>
        <row r="7479">
          <cell r="A7479">
            <v>1169</v>
          </cell>
          <cell r="B7479" t="str">
            <v>CAP OU TAMPAO DE FERRO GALVANIZADO, COM ROSCA BSP, DE 2 1/2"</v>
          </cell>
          <cell r="C7479" t="str">
            <v xml:space="preserve">UN    </v>
          </cell>
          <cell r="D7479">
            <v>22.98</v>
          </cell>
        </row>
        <row r="7480">
          <cell r="A7480">
            <v>1166</v>
          </cell>
          <cell r="B7480" t="str">
            <v>CAP OU TAMPAO DE FERRO GALVANIZADO, COM ROSCA BSP, DE 2"</v>
          </cell>
          <cell r="C7480" t="str">
            <v xml:space="preserve">UN    </v>
          </cell>
          <cell r="D7480">
            <v>12.74</v>
          </cell>
        </row>
        <row r="7481">
          <cell r="A7481">
            <v>1163</v>
          </cell>
          <cell r="B7481" t="str">
            <v>CAP OU TAMPAO DE FERRO GALVANIZADO, COM ROSCA BSP, DE 3/4"</v>
          </cell>
          <cell r="C7481" t="str">
            <v xml:space="preserve">UN    </v>
          </cell>
          <cell r="D7481">
            <v>3.21</v>
          </cell>
        </row>
        <row r="7482">
          <cell r="A7482">
            <v>12396</v>
          </cell>
          <cell r="B7482" t="str">
            <v>CAP OU TAMPAO DE FERRO GALVANIZADO, COM ROSCA BSP, DE 3/8"</v>
          </cell>
          <cell r="C7482" t="str">
            <v xml:space="preserve">UN    </v>
          </cell>
          <cell r="D7482">
            <v>2.41</v>
          </cell>
        </row>
        <row r="7483">
          <cell r="A7483">
            <v>1168</v>
          </cell>
          <cell r="B7483" t="str">
            <v>CAP OU TAMPAO DE FERRO GALVANIZADO, COM ROSCA BSP, DE 3"</v>
          </cell>
          <cell r="C7483" t="str">
            <v xml:space="preserve">UN    </v>
          </cell>
          <cell r="D7483">
            <v>32.76</v>
          </cell>
        </row>
        <row r="7484">
          <cell r="A7484">
            <v>1167</v>
          </cell>
          <cell r="B7484" t="str">
            <v>CAP OU TAMPAO DE FERRO GALVANIZADO, COM ROSCA BSP, DE 4"</v>
          </cell>
          <cell r="C7484" t="str">
            <v xml:space="preserve">UN    </v>
          </cell>
          <cell r="D7484">
            <v>54.79</v>
          </cell>
        </row>
        <row r="7485">
          <cell r="A7485">
            <v>36331</v>
          </cell>
          <cell r="B7485" t="str">
            <v>CAP PPR DN 20 MM, PARA AGUA QUENTE PREDIAL</v>
          </cell>
          <cell r="C7485" t="str">
            <v xml:space="preserve">UN    </v>
          </cell>
          <cell r="D7485">
            <v>1.08</v>
          </cell>
        </row>
        <row r="7486">
          <cell r="A7486">
            <v>36346</v>
          </cell>
          <cell r="B7486" t="str">
            <v>CAP PPR DN 25 MM, PARA AGUA QUENTE PREDIAL</v>
          </cell>
          <cell r="C7486" t="str">
            <v xml:space="preserve">UN    </v>
          </cell>
          <cell r="D7486">
            <v>1.86</v>
          </cell>
        </row>
        <row r="7487">
          <cell r="A7487">
            <v>1210</v>
          </cell>
          <cell r="B7487" t="str">
            <v>CAP PVC, ROSCAVEL, 1 1/2",  AGUA FRIA PREDIAL</v>
          </cell>
          <cell r="C7487" t="str">
            <v xml:space="preserve">UN    </v>
          </cell>
          <cell r="D7487">
            <v>8.0500000000000007</v>
          </cell>
        </row>
        <row r="7488">
          <cell r="A7488">
            <v>1203</v>
          </cell>
          <cell r="B7488" t="str">
            <v>CAP PVC, ROSCAVEL, 1 1/4",  AGUA FRIA PREDIAL</v>
          </cell>
          <cell r="C7488" t="str">
            <v xml:space="preserve">UN    </v>
          </cell>
          <cell r="D7488">
            <v>7.8</v>
          </cell>
        </row>
        <row r="7489">
          <cell r="A7489">
            <v>1197</v>
          </cell>
          <cell r="B7489" t="str">
            <v>CAP PVC, ROSCAVEL, 1/2", PARA AGUA FRIA PREDIAL</v>
          </cell>
          <cell r="C7489" t="str">
            <v xml:space="preserve">UN    </v>
          </cell>
          <cell r="D7489">
            <v>0.99</v>
          </cell>
        </row>
        <row r="7490">
          <cell r="A7490">
            <v>1202</v>
          </cell>
          <cell r="B7490" t="str">
            <v>CAP PVC, ROSCAVEL, 1",  PARA AGUA FRIA PREDIAL</v>
          </cell>
          <cell r="C7490" t="str">
            <v xml:space="preserve">UN    </v>
          </cell>
          <cell r="D7490">
            <v>2.68</v>
          </cell>
        </row>
        <row r="7491">
          <cell r="A7491">
            <v>1188</v>
          </cell>
          <cell r="B7491" t="str">
            <v>CAP PVC, ROSCAVEL, 2 1/2",  AGUA FRIA PREDIAL</v>
          </cell>
          <cell r="C7491" t="str">
            <v xml:space="preserve">UN    </v>
          </cell>
          <cell r="D7491">
            <v>15.86</v>
          </cell>
        </row>
        <row r="7492">
          <cell r="A7492">
            <v>1211</v>
          </cell>
          <cell r="B7492" t="str">
            <v>CAP PVC, ROSCAVEL, 2",  AGUA FRIA PREDIAL</v>
          </cell>
          <cell r="C7492" t="str">
            <v xml:space="preserve">UN    </v>
          </cell>
          <cell r="D7492">
            <v>8.18</v>
          </cell>
        </row>
        <row r="7493">
          <cell r="A7493">
            <v>1198</v>
          </cell>
          <cell r="B7493" t="str">
            <v>CAP PVC, ROSCAVEL, 3/4",  PARA AGUA FRIA PREDIAL</v>
          </cell>
          <cell r="C7493" t="str">
            <v xml:space="preserve">UN    </v>
          </cell>
          <cell r="D7493">
            <v>1.47</v>
          </cell>
        </row>
        <row r="7494">
          <cell r="A7494">
            <v>1199</v>
          </cell>
          <cell r="B7494" t="str">
            <v>CAP PVC, ROSCAVEL, 3",  AGUA FRIA PREDIAL</v>
          </cell>
          <cell r="C7494" t="str">
            <v xml:space="preserve">UN    </v>
          </cell>
          <cell r="D7494">
            <v>20.71</v>
          </cell>
        </row>
        <row r="7495">
          <cell r="A7495">
            <v>20088</v>
          </cell>
          <cell r="B7495" t="str">
            <v>CAP PVC, SERIE R, DN 100 MM, PARA ESGOTO PREDIAL</v>
          </cell>
          <cell r="C7495" t="str">
            <v xml:space="preserve">UN    </v>
          </cell>
          <cell r="D7495">
            <v>9.32</v>
          </cell>
        </row>
        <row r="7496">
          <cell r="A7496">
            <v>20089</v>
          </cell>
          <cell r="B7496" t="str">
            <v>CAP PVC, SERIE R, DN 150 MM, PARA ESGOTO PREDIAL</v>
          </cell>
          <cell r="C7496" t="str">
            <v xml:space="preserve">UN    </v>
          </cell>
          <cell r="D7496">
            <v>44.43</v>
          </cell>
        </row>
        <row r="7497">
          <cell r="A7497">
            <v>20087</v>
          </cell>
          <cell r="B7497" t="str">
            <v>CAP PVC, SERIE R, DN 75 MM, PARA ESGOTO PREDIAL</v>
          </cell>
          <cell r="C7497" t="str">
            <v xml:space="preserve">UN    </v>
          </cell>
          <cell r="D7497">
            <v>6.71</v>
          </cell>
        </row>
        <row r="7498">
          <cell r="A7498">
            <v>1200</v>
          </cell>
          <cell r="B7498" t="str">
            <v>CAP PVC, SOLDAVEL, DN 100 MM, SERIE NORMAL, PARA ESGOTO PREDIAL</v>
          </cell>
          <cell r="C7498" t="str">
            <v xml:space="preserve">UN    </v>
          </cell>
          <cell r="D7498">
            <v>5.45</v>
          </cell>
        </row>
        <row r="7499">
          <cell r="A7499">
            <v>12909</v>
          </cell>
          <cell r="B7499" t="str">
            <v>CAP PVC, SOLDAVEL, DN 50 MM, SERIE NORMAL, PARA ESGOTO PREDIAL</v>
          </cell>
          <cell r="C7499" t="str">
            <v xml:space="preserve">UN    </v>
          </cell>
          <cell r="D7499">
            <v>2.4700000000000002</v>
          </cell>
        </row>
        <row r="7500">
          <cell r="A7500">
            <v>12910</v>
          </cell>
          <cell r="B7500" t="str">
            <v>CAP PVC, SOLDAVEL, DN 75 MM, SERIE NORMAL, PARA ESGOTO PREDIAL</v>
          </cell>
          <cell r="C7500" t="str">
            <v xml:space="preserve">UN    </v>
          </cell>
          <cell r="D7500">
            <v>4.12</v>
          </cell>
        </row>
        <row r="7501">
          <cell r="A7501">
            <v>1184</v>
          </cell>
          <cell r="B7501" t="str">
            <v>CAP PVC, SOLDAVEL, 110 MM, PARA AGUA FRIA PREDIAL</v>
          </cell>
          <cell r="C7501" t="str">
            <v xml:space="preserve">UN    </v>
          </cell>
          <cell r="D7501">
            <v>50.93</v>
          </cell>
        </row>
        <row r="7502">
          <cell r="A7502">
            <v>1191</v>
          </cell>
          <cell r="B7502" t="str">
            <v>CAP PVC, SOLDAVEL, 20 MM, PARA AGUA FRIA PREDIAL</v>
          </cell>
          <cell r="C7502" t="str">
            <v xml:space="preserve">UN    </v>
          </cell>
          <cell r="D7502">
            <v>0.72</v>
          </cell>
        </row>
        <row r="7503">
          <cell r="A7503">
            <v>1185</v>
          </cell>
          <cell r="B7503" t="str">
            <v>CAP PVC, SOLDAVEL, 25 MM, PARA AGUA FRIA PREDIAL</v>
          </cell>
          <cell r="C7503" t="str">
            <v xml:space="preserve">UN    </v>
          </cell>
          <cell r="D7503">
            <v>0.82</v>
          </cell>
        </row>
        <row r="7504">
          <cell r="A7504">
            <v>1189</v>
          </cell>
          <cell r="B7504" t="str">
            <v>CAP PVC, SOLDAVEL, 32 MM, PARA AGUA FRIA PREDIAL</v>
          </cell>
          <cell r="C7504" t="str">
            <v xml:space="preserve">UN    </v>
          </cell>
          <cell r="D7504">
            <v>1.43</v>
          </cell>
        </row>
        <row r="7505">
          <cell r="A7505">
            <v>1193</v>
          </cell>
          <cell r="B7505" t="str">
            <v>CAP PVC, SOLDAVEL, 40 MM, PARA AGUA FRIA PREDIAL</v>
          </cell>
          <cell r="C7505" t="str">
            <v xml:space="preserve">UN    </v>
          </cell>
          <cell r="D7505">
            <v>2.76</v>
          </cell>
        </row>
        <row r="7506">
          <cell r="A7506">
            <v>1194</v>
          </cell>
          <cell r="B7506" t="str">
            <v>CAP PVC, SOLDAVEL, 50 MM, PARA AGUA FRIA PREDIAL</v>
          </cell>
          <cell r="C7506" t="str">
            <v xml:space="preserve">UN    </v>
          </cell>
          <cell r="D7506">
            <v>5.22</v>
          </cell>
        </row>
        <row r="7507">
          <cell r="A7507">
            <v>1195</v>
          </cell>
          <cell r="B7507" t="str">
            <v>CAP PVC, SOLDAVEL, 60 MM, PARA AGUA FRIA PREDIAL</v>
          </cell>
          <cell r="C7507" t="str">
            <v xml:space="preserve">UN    </v>
          </cell>
          <cell r="D7507">
            <v>7.85</v>
          </cell>
        </row>
        <row r="7508">
          <cell r="A7508">
            <v>1204</v>
          </cell>
          <cell r="B7508" t="str">
            <v>CAP PVC, SOLDAVEL, 75 MM, PARA AGUA FRIA PREDIAL</v>
          </cell>
          <cell r="C7508" t="str">
            <v xml:space="preserve">UN    </v>
          </cell>
          <cell r="D7508">
            <v>14.28</v>
          </cell>
        </row>
        <row r="7509">
          <cell r="A7509">
            <v>1205</v>
          </cell>
          <cell r="B7509" t="str">
            <v>CAP PVC, SOLDAVEL, 85 MM, PARA AGUA FRIA PREDIAL</v>
          </cell>
          <cell r="C7509" t="str">
            <v xml:space="preserve">UN    </v>
          </cell>
          <cell r="D7509">
            <v>33.89</v>
          </cell>
        </row>
        <row r="7510">
          <cell r="A7510">
            <v>1207</v>
          </cell>
          <cell r="B7510" t="str">
            <v>CAP, PVC PBA, JE, DN 100 / DE 110 MM,  PARA REDE DE AGUA (NBR 10351)</v>
          </cell>
          <cell r="C7510" t="str">
            <v xml:space="preserve">UN    </v>
          </cell>
          <cell r="D7510">
            <v>24.78</v>
          </cell>
        </row>
        <row r="7511">
          <cell r="A7511">
            <v>1206</v>
          </cell>
          <cell r="B7511" t="str">
            <v>CAP, PVC PBA, JE, DN 50 / DE 60 MM,  PARA REDE DE AGUA (NBR 10351)</v>
          </cell>
          <cell r="C7511" t="str">
            <v xml:space="preserve">UN    </v>
          </cell>
          <cell r="D7511">
            <v>6.21</v>
          </cell>
        </row>
        <row r="7512">
          <cell r="A7512">
            <v>1183</v>
          </cell>
          <cell r="B7512" t="str">
            <v>CAP, PVC PBA, JE, DN 75 / DE 85 MM,  PARA REDE DE AGUA (NBR 10351)</v>
          </cell>
          <cell r="C7512" t="str">
            <v xml:space="preserve">UN    </v>
          </cell>
          <cell r="D7512">
            <v>16.18</v>
          </cell>
        </row>
        <row r="7513">
          <cell r="A7513">
            <v>42685</v>
          </cell>
          <cell r="B7513" t="str">
            <v>CAP, PVC, JE, OCRE, DN 150 MM (CONEXAO PARA TUBO COLETOR DE ESGOTO)</v>
          </cell>
          <cell r="C7513" t="str">
            <v xml:space="preserve">UN    </v>
          </cell>
          <cell r="D7513">
            <v>48.63</v>
          </cell>
        </row>
        <row r="7514">
          <cell r="A7514">
            <v>42686</v>
          </cell>
          <cell r="B7514" t="str">
            <v>CAP, PVC, JE, OCRE, DN 200 MM (CONEXAO PARA TUBO COLETOR DE ESGOTO)</v>
          </cell>
          <cell r="C7514" t="str">
            <v xml:space="preserve">UN    </v>
          </cell>
          <cell r="D7514">
            <v>75.709999999999994</v>
          </cell>
        </row>
        <row r="7515">
          <cell r="A7515">
            <v>12894</v>
          </cell>
          <cell r="B7515" t="str">
            <v>CAPA PARA CHUVA EM PVC COM FORRO DE POLIESTER, COM CAPUZ (AMARELA OU AZUL)</v>
          </cell>
          <cell r="C7515" t="str">
            <v xml:space="preserve">UN    </v>
          </cell>
          <cell r="D7515">
            <v>14.62</v>
          </cell>
        </row>
        <row r="7516">
          <cell r="A7516">
            <v>12895</v>
          </cell>
          <cell r="B7516" t="str">
            <v>CAPACETE DE SEGURANCA ABA FRONTAL COM SUSPENSAO DE POLIETILENO, SEM JUGULAR (CLASSE B)</v>
          </cell>
          <cell r="C7516" t="str">
            <v xml:space="preserve">UN    </v>
          </cell>
          <cell r="D7516">
            <v>11.25</v>
          </cell>
        </row>
        <row r="7517">
          <cell r="A7517">
            <v>1631</v>
          </cell>
          <cell r="B7517" t="str">
            <v>CAPACITOR TRIFASICO, POTENCIA 2,5 KVAR, TENSAO 220 V, FORNECIDO COM CAPA PROTETORA, RESISTOR INTERNO A UNIDADE CAPACITIVA</v>
          </cell>
          <cell r="C7517" t="str">
            <v xml:space="preserve">UN    </v>
          </cell>
          <cell r="D7517">
            <v>120.42</v>
          </cell>
        </row>
        <row r="7518">
          <cell r="A7518">
            <v>1633</v>
          </cell>
          <cell r="B7518" t="str">
            <v>CAPACITOR TRIFASICO, POTENCIA 5 KVAR, TENSAO 220 V, FORNECIDO COM CAPA PROTETORA, RESISTOR INTERNO A UNIDADE CAPACITIVA</v>
          </cell>
          <cell r="C7518" t="str">
            <v xml:space="preserve">UN    </v>
          </cell>
          <cell r="D7518">
            <v>204.61</v>
          </cell>
        </row>
        <row r="7519">
          <cell r="A7519">
            <v>10818</v>
          </cell>
          <cell r="B7519" t="str">
            <v>CAPIM BRAQUIARIA DECUMBENS/ BRAQUIARINHA, VC *70*% MINIMO</v>
          </cell>
          <cell r="C7519" t="str">
            <v xml:space="preserve">KG    </v>
          </cell>
          <cell r="D7519">
            <v>26.28</v>
          </cell>
        </row>
        <row r="7520">
          <cell r="A7520">
            <v>39359</v>
          </cell>
          <cell r="B7520" t="str">
            <v>CARENAGEM /TAMPA, EM PLASTICO, COR BRANCA, UTILIZADO EM KIT CHASSI METALICO PARA INSTALACAO HIDRAULICA DE CUBA SIMPLES SEM MAQUINA DE LAVAR ROUPA, LARGURA *355* MM X ALTURA *670* MM (COM FUROS E DEMAIS ENCAIXES)</v>
          </cell>
          <cell r="C7520" t="str">
            <v xml:space="preserve">UN    </v>
          </cell>
          <cell r="D7520">
            <v>21.46</v>
          </cell>
        </row>
        <row r="7521">
          <cell r="A7521">
            <v>39360</v>
          </cell>
          <cell r="B7521" t="str">
            <v>CARENAGEM /TAMPA, EM PLASTICO, COR BRANCA, UTILIZADO EM KIT CHASSI METALICO PARA INSTALACAO HIDRAULICA DE TANQUE COM MAQUINA DE LAVAR ROUPA, LARGURA *360* MM X ALTURA *470* MM (COM FUROS E DEMAIS ENCAIXES)</v>
          </cell>
          <cell r="C7521" t="str">
            <v xml:space="preserve">UN    </v>
          </cell>
          <cell r="D7521">
            <v>19.5</v>
          </cell>
        </row>
        <row r="7522">
          <cell r="A7522">
            <v>10710</v>
          </cell>
          <cell r="B7522" t="str">
            <v>CARPETE DE NYLON EM MANTA PARA TRAFEGO COMERCIAL PESADO, E = 6 A 7 MM (INSTALADO)</v>
          </cell>
          <cell r="C7522" t="str">
            <v xml:space="preserve">M2    </v>
          </cell>
          <cell r="D7522">
            <v>79.900000000000006</v>
          </cell>
        </row>
        <row r="7523">
          <cell r="A7523">
            <v>10709</v>
          </cell>
          <cell r="B7523" t="str">
            <v>CARPETE DE NYLON EM MANTA PARA TRAFEGO COMERCIAL PESADO, E = 9 A 10 MM (INSTALADO)</v>
          </cell>
          <cell r="C7523" t="str">
            <v xml:space="preserve">M2    </v>
          </cell>
          <cell r="D7523">
            <v>98.16</v>
          </cell>
        </row>
        <row r="7524">
          <cell r="A7524">
            <v>39636</v>
          </cell>
          <cell r="B7524" t="str">
            <v>CARPETE DE NYLON EM PLACAS 50 X 50 CM PARA TRAFEGO COMERCIAL PESADO, E = 6,5 MM (INSTALADO)</v>
          </cell>
          <cell r="C7524" t="str">
            <v xml:space="preserve">M2    </v>
          </cell>
          <cell r="D7524">
            <v>100.23</v>
          </cell>
        </row>
        <row r="7525">
          <cell r="A7525">
            <v>10708</v>
          </cell>
          <cell r="B7525" t="str">
            <v>CARPETE DE POLIESTER EM MANTA PARA TRAFEGO COMERCIAL PESADO, E = 4 A 5 MM (INSTALADO)</v>
          </cell>
          <cell r="C7525" t="str">
            <v xml:space="preserve">M2    </v>
          </cell>
          <cell r="D7525">
            <v>30.93</v>
          </cell>
        </row>
        <row r="7526">
          <cell r="A7526">
            <v>39635</v>
          </cell>
          <cell r="B7526" t="str">
            <v>CARPETE DE POLIPROPILENO EM MANTA PARA TRAFEGO COMERCIAL MEDIO, E = 5 A 6 MM (INSTALADO)</v>
          </cell>
          <cell r="C7526" t="str">
            <v xml:space="preserve">M2    </v>
          </cell>
          <cell r="D7526">
            <v>52.66</v>
          </cell>
        </row>
        <row r="7527">
          <cell r="A7527">
            <v>6117</v>
          </cell>
          <cell r="B7527" t="str">
            <v>CARPINTEIRO AUXILIAR</v>
          </cell>
          <cell r="C7527" t="str">
            <v xml:space="preserve">H     </v>
          </cell>
          <cell r="D7527">
            <v>10.19</v>
          </cell>
        </row>
        <row r="7528">
          <cell r="A7528">
            <v>40913</v>
          </cell>
          <cell r="B7528" t="str">
            <v>CARPINTEIRO AUXILIAR (MENSALISTA)</v>
          </cell>
          <cell r="C7528" t="str">
            <v xml:space="preserve">MES   </v>
          </cell>
          <cell r="D7528">
            <v>1804.77</v>
          </cell>
        </row>
        <row r="7529">
          <cell r="A7529">
            <v>1214</v>
          </cell>
          <cell r="B7529" t="str">
            <v>CARPINTEIRO DE ESQUADRIAS</v>
          </cell>
          <cell r="C7529" t="str">
            <v xml:space="preserve">H     </v>
          </cell>
          <cell r="D7529">
            <v>14.12</v>
          </cell>
        </row>
        <row r="7530">
          <cell r="A7530">
            <v>40915</v>
          </cell>
          <cell r="B7530" t="str">
            <v>CARPINTEIRO DE ESQUADRIAS (MENSALISTA)</v>
          </cell>
          <cell r="C7530" t="str">
            <v xml:space="preserve">MES   </v>
          </cell>
          <cell r="D7530">
            <v>2501.3000000000002</v>
          </cell>
        </row>
        <row r="7531">
          <cell r="A7531">
            <v>1213</v>
          </cell>
          <cell r="B7531" t="str">
            <v>CARPINTEIRO DE FORMAS</v>
          </cell>
          <cell r="C7531" t="str">
            <v xml:space="preserve">H     </v>
          </cell>
          <cell r="D7531">
            <v>12.95</v>
          </cell>
        </row>
        <row r="7532">
          <cell r="A7532">
            <v>40914</v>
          </cell>
          <cell r="B7532" t="str">
            <v>CARPINTEIRO DE FORMAS (MENSALISTA)</v>
          </cell>
          <cell r="C7532" t="str">
            <v xml:space="preserve">MES   </v>
          </cell>
          <cell r="D7532">
            <v>2290.7399999999998</v>
          </cell>
        </row>
        <row r="7533">
          <cell r="A7533">
            <v>5091</v>
          </cell>
          <cell r="B7533" t="str">
            <v>CARRANCA PARA JANELA VENEZIANA DE ABRIR, EM LATAO CROMADO, SIMPLES, PARA APARAFUSAR NA PAREDE</v>
          </cell>
          <cell r="C7533" t="str">
            <v xml:space="preserve">UN    </v>
          </cell>
          <cell r="D7533">
            <v>15.86</v>
          </cell>
        </row>
        <row r="7534">
          <cell r="A7534">
            <v>14615</v>
          </cell>
          <cell r="B7534" t="str">
            <v>CARRINHO COM 2 PNEUS PARA TRANSPORTAR TUBO CONCRETO, ALTURA ATE 1,0 M E DIAMETRO ATE 1000MM, COM ESTRUTURA EM PERFIL OU TUBO METALICO</v>
          </cell>
          <cell r="C7534" t="str">
            <v xml:space="preserve">UN    </v>
          </cell>
          <cell r="D7534">
            <v>3371.77</v>
          </cell>
        </row>
        <row r="7535">
          <cell r="A7535">
            <v>2711</v>
          </cell>
          <cell r="B7535" t="str">
            <v>CARRINHO DE MAO DE ACO CAPACIDADE 50 A 60 L, PNEU COM CAMARA</v>
          </cell>
          <cell r="C7535" t="str">
            <v xml:space="preserve">UN    </v>
          </cell>
          <cell r="D7535">
            <v>119.9</v>
          </cell>
        </row>
        <row r="7536">
          <cell r="A7536">
            <v>37727</v>
          </cell>
          <cell r="B7536" t="str">
            <v>CARROCERIA FIXA ABERTA DE MADEIRA PARA TRANSPORTE GERAL DE CARGA SECA DIMENSOES APROXIMADAS 2,25 X 4,10 X 0,50 M (INCLUI MONTAGEM, NAO INCLUI CAMINHAO)</v>
          </cell>
          <cell r="C7536" t="str">
            <v xml:space="preserve">UN    </v>
          </cell>
          <cell r="D7536">
            <v>9500</v>
          </cell>
        </row>
        <row r="7537">
          <cell r="A7537">
            <v>37728</v>
          </cell>
          <cell r="B7537" t="str">
            <v>CARROCERIA FIXA ABERTA DE MADEIRA PARA TRANSPORTE GERAL DE CARGA SECA DIMENSOES APROXIMADAS 2,5 X 5,5 X 0,50 M (INCLUI MONTAGEM, NAO INCLUI CAMINHAO)</v>
          </cell>
          <cell r="C7537" t="str">
            <v xml:space="preserve">UN    </v>
          </cell>
          <cell r="D7537">
            <v>12888.11</v>
          </cell>
        </row>
        <row r="7538">
          <cell r="A7538">
            <v>37729</v>
          </cell>
          <cell r="B7538" t="str">
            <v>CARROCERIA FIXA ABERTA DE MADEIRA PARA TRANSPORTE GERAL DE CARGA SECA DIMENSOES APROXIMADAS 2,5 X 6,00 X 0,50 M (INCLUI MONTAGEM, NAO INCLUI CAMINHAO)</v>
          </cell>
          <cell r="C7538" t="str">
            <v xml:space="preserve">UN    </v>
          </cell>
          <cell r="D7538">
            <v>13951.04</v>
          </cell>
        </row>
        <row r="7539">
          <cell r="A7539">
            <v>37730</v>
          </cell>
          <cell r="B7539" t="str">
            <v>CARROCERIA FIXA ABERTA DE MADEIRA PARA TRANSPORTE GERAL DE CARGA SECA DIMENSOES APROXIMADAS 2,5 X 6,5 X 0,50 M (INCLUI MONTAGEM, NAO INCLUI CAMINHAO)</v>
          </cell>
          <cell r="C7539" t="str">
            <v xml:space="preserve">UN    </v>
          </cell>
          <cell r="D7539">
            <v>15013.98</v>
          </cell>
        </row>
        <row r="7540">
          <cell r="A7540">
            <v>37731</v>
          </cell>
          <cell r="B7540" t="str">
            <v>CARROCERIA FIXA ABERTA DE MADEIRA PARA TRANSPORTE GERAL DE CARGA SECA DIMENSOES APROXIMADAS 2,5 X 7,00 X 0,50 M (INCLUI MONTAGEM, NAO INCLUI CAMINHAO)</v>
          </cell>
          <cell r="C7540" t="str">
            <v xml:space="preserve">UN    </v>
          </cell>
          <cell r="D7540">
            <v>16076.92</v>
          </cell>
        </row>
        <row r="7541">
          <cell r="A7541">
            <v>37732</v>
          </cell>
          <cell r="B7541" t="str">
            <v>CARROCERIA FIXA ABERTA DE MADEIRA PARA TRANSPORTE GERAL DE CARGA SECA DIMENSOES APROXIMADAS 2,5 X 7,5 X 0,50 M (INCLUI MONTAGEM, NAO INCLUI CAMINHAO)</v>
          </cell>
          <cell r="C7541" t="str">
            <v xml:space="preserve">UN    </v>
          </cell>
          <cell r="D7541">
            <v>18335.66</v>
          </cell>
        </row>
        <row r="7542">
          <cell r="A7542">
            <v>42250</v>
          </cell>
          <cell r="B7542" t="str">
            <v>CARVAO ANTRACITO PARA FILTRO, GRAO VARIANDO DE 0,8 ATE 1,1 MM, COEFICIENTE DE UNIFORMIDADE MENOR QUE 1,7 MM</v>
          </cell>
          <cell r="C7542" t="str">
            <v xml:space="preserve">T     </v>
          </cell>
          <cell r="D7542">
            <v>1797.37</v>
          </cell>
        </row>
        <row r="7543">
          <cell r="A7543">
            <v>42256</v>
          </cell>
          <cell r="B7543" t="str">
            <v>CARVAO ANTRACITO PARA FILTRO, GRAO VARIANDO DE 0,8 ATE 1,1 MM, COEFICIENTE DE UNIFORMIDADE MENOR QUE 1,7 MM (DISTRIBUIDOR)</v>
          </cell>
          <cell r="C7543" t="str">
            <v xml:space="preserve">KG    </v>
          </cell>
          <cell r="D7543">
            <v>3.77</v>
          </cell>
        </row>
        <row r="7544">
          <cell r="A7544">
            <v>4743</v>
          </cell>
          <cell r="B7544" t="str">
            <v>CASCALHO DE CAVA</v>
          </cell>
          <cell r="C7544" t="str">
            <v xml:space="preserve">M3    </v>
          </cell>
          <cell r="D7544">
            <v>31.17</v>
          </cell>
        </row>
        <row r="7545">
          <cell r="A7545">
            <v>4744</v>
          </cell>
          <cell r="B7545" t="str">
            <v>CASCALHO DE RIO</v>
          </cell>
          <cell r="C7545" t="str">
            <v xml:space="preserve">M3    </v>
          </cell>
          <cell r="D7545">
            <v>40.74</v>
          </cell>
        </row>
        <row r="7546">
          <cell r="A7546">
            <v>4745</v>
          </cell>
          <cell r="B7546" t="str">
            <v>CASCALHO LAVADO</v>
          </cell>
          <cell r="C7546" t="str">
            <v xml:space="preserve">M3    </v>
          </cell>
          <cell r="D7546">
            <v>54.59</v>
          </cell>
        </row>
        <row r="7547">
          <cell r="A7547">
            <v>36496</v>
          </cell>
          <cell r="B7547" t="str">
            <v>CAVALETE PARA TALHA COM ESTRUTURA EM TUBO METALICO ALTURA MINIMA 3,2 M EQUIPADO COM RODAS DE BORRACHA PARA MOVIMENTACAO DE TUBOS DE CONCRETO NA CENTRAL DE PREMOLDADOS COM CAPACIDADE DE CARGA DE 3 TONELADAS</v>
          </cell>
          <cell r="C7547" t="str">
            <v xml:space="preserve">UN    </v>
          </cell>
          <cell r="D7547">
            <v>8560.8700000000008</v>
          </cell>
        </row>
        <row r="7548">
          <cell r="A7548">
            <v>10630</v>
          </cell>
          <cell r="B7548" t="str">
            <v>CAVALO MECANICO TRACAO 4X2, PESO BRUTO TOTAL COMBINADO 49000 KG, CAPACIDADE MAXIMA DE TRACAO *66000* KG, POTENCIA *360* CV (INCLUI CABINE E CHASSI, NAO INCLUI SEMIRREBOQUE)</v>
          </cell>
          <cell r="C7548" t="str">
            <v xml:space="preserve">UN    </v>
          </cell>
          <cell r="D7548">
            <v>441712.51</v>
          </cell>
        </row>
        <row r="7549">
          <cell r="A7549">
            <v>37762</v>
          </cell>
          <cell r="B7549" t="str">
            <v>CAVALO MECANICO TRACAO 4X2, PESO BRUTO TOTAL 16000 KG, CAPACIDADE MAXIMA DE TRACAO *36000* KG, DISTANCIA ENTRE EIXOS *3,56* M, POTENCIA *286* CV (INCLUI CABINE E CHASSI, NAO INCLUI SEMIRREBOQUE)</v>
          </cell>
          <cell r="C7549" t="str">
            <v xml:space="preserve">UN    </v>
          </cell>
          <cell r="D7549">
            <v>378829.86</v>
          </cell>
        </row>
        <row r="7550">
          <cell r="A7550">
            <v>37763</v>
          </cell>
          <cell r="B7550" t="str">
            <v>CAVALO MECANICO TRACAO 4X2, PESO BRUTO TOTAL 16000 KG, CAPACIDADE MAXIMA DE TRACAO *45000* KG, DISTANCIA ENTRE EIXOS *3,56* M, POTENCIA *330* CV (INCLUI CABINE E CHASSI, NAO INCLUI SEMIRREBOQUE)</v>
          </cell>
          <cell r="C7550" t="str">
            <v xml:space="preserve">UN    </v>
          </cell>
          <cell r="D7550">
            <v>383431.02</v>
          </cell>
        </row>
        <row r="7551">
          <cell r="A7551">
            <v>41992</v>
          </cell>
          <cell r="B7551" t="str">
            <v>CAVALO MECANICO TRACAO 4X2, PESO BRUTO TOTAL 16000 KG, CAPACIDADE MAXIMA DE TRACAO *80000* KG, POTENCIA *380* CV (INCLUI CABINE E CHASSI, NAO INCLUI SEMIRREBOQUE)</v>
          </cell>
          <cell r="C7551" t="str">
            <v xml:space="preserve">UN    </v>
          </cell>
          <cell r="D7551">
            <v>435884.39</v>
          </cell>
        </row>
        <row r="7552">
          <cell r="A7552">
            <v>13215</v>
          </cell>
          <cell r="B7552" t="str">
            <v>CAVALO MECANICO TRACAO 6X2, PESO BRUTO TOTAL COMBINADO 56000 KG, CAPACIDADE MAXIMA DE TRACAO *66000* KG, POTENCIA *360* CV (INCLUI CABINE E CHASSI, NAO INCLUI SEMIRREBOQUE)</v>
          </cell>
          <cell r="C7552" t="str">
            <v xml:space="preserve">UN    </v>
          </cell>
          <cell r="D7552">
            <v>534502.84</v>
          </cell>
        </row>
        <row r="7553">
          <cell r="A7553">
            <v>4235</v>
          </cell>
          <cell r="B7553" t="str">
            <v>CAVOUQUEIRO OU OPERADOR DE PERFURATRIZ / ROMPEDOR</v>
          </cell>
          <cell r="C7553" t="str">
            <v xml:space="preserve">H     </v>
          </cell>
          <cell r="D7553">
            <v>7.69</v>
          </cell>
        </row>
        <row r="7554">
          <cell r="A7554">
            <v>40976</v>
          </cell>
          <cell r="B7554" t="str">
            <v>CAVOUQUEIRO OU OPERADOR DE PERFURATRIZ / ROMPEDOR (MENSALISTA)</v>
          </cell>
          <cell r="C7554" t="str">
            <v xml:space="preserve">MES   </v>
          </cell>
          <cell r="D7554">
            <v>1363.16</v>
          </cell>
        </row>
        <row r="7555">
          <cell r="A7555">
            <v>39013</v>
          </cell>
          <cell r="B7555" t="str">
            <v>CENTRALIZADOR DE BARRA DE ACO (CHUMBADOR TIPO CARAMBOLA), PARA ACO ATE 20 MM</v>
          </cell>
          <cell r="C7555" t="str">
            <v xml:space="preserve">UN    </v>
          </cell>
          <cell r="D7555">
            <v>0.98</v>
          </cell>
        </row>
        <row r="7556">
          <cell r="A7556">
            <v>41967</v>
          </cell>
          <cell r="B7556" t="str">
            <v>CERA  LIQUIDA</v>
          </cell>
          <cell r="C7556" t="str">
            <v xml:space="preserve">L     </v>
          </cell>
          <cell r="D7556">
            <v>6.59</v>
          </cell>
        </row>
        <row r="7557">
          <cell r="A7557">
            <v>12760</v>
          </cell>
          <cell r="B7557" t="str">
            <v>CHAPA ACO INOX AISI 304 NUMERO 4 (E = 6 MM), ACABAMENTO NUMERO 1 (LAMINADO A QUENTE, FOSCO)</v>
          </cell>
          <cell r="C7557" t="str">
            <v xml:space="preserve">M2    </v>
          </cell>
          <cell r="D7557">
            <v>1015.99</v>
          </cell>
        </row>
        <row r="7558">
          <cell r="A7558">
            <v>12759</v>
          </cell>
          <cell r="B7558" t="str">
            <v>CHAPA ACO INOX AISI 304 NUMERO 9 (E = 4 MM), ACABAMENTO NUMERO 1 (LAMINADO A QUENTE, FOSCO)</v>
          </cell>
          <cell r="C7558" t="str">
            <v xml:space="preserve">M2    </v>
          </cell>
          <cell r="D7558">
            <v>677.32</v>
          </cell>
        </row>
        <row r="7559">
          <cell r="A7559">
            <v>40424</v>
          </cell>
          <cell r="B7559" t="str">
            <v>CHAPA DE ACO CARBONO LAMINADO A QUENTE, QUALIDADE ESTRUTURAL, BITOLA 3/16", E =4,75 MM (37,29 KG/M2)</v>
          </cell>
          <cell r="C7559" t="str">
            <v xml:space="preserve">KG    </v>
          </cell>
          <cell r="D7559">
            <v>5.78</v>
          </cell>
        </row>
        <row r="7560">
          <cell r="A7560">
            <v>1325</v>
          </cell>
          <cell r="B7560" t="str">
            <v>CHAPA DE ACO FINA A FRIO BITOLA MSG 20, E = 0,90 MM (7,20 KG/M2)</v>
          </cell>
          <cell r="C7560" t="str">
            <v xml:space="preserve">KG    </v>
          </cell>
          <cell r="D7560">
            <v>7.05</v>
          </cell>
        </row>
        <row r="7561">
          <cell r="A7561">
            <v>1327</v>
          </cell>
          <cell r="B7561" t="str">
            <v>CHAPA DE ACO FINA A FRIO BITOLA MSG 24, E = 0,60 MM (4,80 KG/M2)</v>
          </cell>
          <cell r="C7561" t="str">
            <v xml:space="preserve">KG    </v>
          </cell>
          <cell r="D7561">
            <v>6.31</v>
          </cell>
        </row>
        <row r="7562">
          <cell r="A7562">
            <v>1328</v>
          </cell>
          <cell r="B7562" t="str">
            <v>CHAPA DE ACO FINA A FRIO BITOLA MSG 26, E = 0,45 MM (3,60 KG/M2)</v>
          </cell>
          <cell r="C7562" t="str">
            <v xml:space="preserve">KG    </v>
          </cell>
          <cell r="D7562">
            <v>6.6</v>
          </cell>
        </row>
        <row r="7563">
          <cell r="A7563">
            <v>1321</v>
          </cell>
          <cell r="B7563" t="str">
            <v>CHAPA DE ACO FINA A QUENTE BITOLA MSG 13, E = 2,25 MM (18,00 KG/M2)</v>
          </cell>
          <cell r="C7563" t="str">
            <v xml:space="preserve">KG    </v>
          </cell>
          <cell r="D7563">
            <v>7.08</v>
          </cell>
        </row>
        <row r="7564">
          <cell r="A7564">
            <v>1318</v>
          </cell>
          <cell r="B7564" t="str">
            <v>CHAPA DE ACO FINA A QUENTE BITOLA MSG 14, E = 2,00 MM (16,0 KG/M2)</v>
          </cell>
          <cell r="C7564" t="str">
            <v xml:space="preserve">KG    </v>
          </cell>
          <cell r="D7564">
            <v>6.8</v>
          </cell>
        </row>
        <row r="7565">
          <cell r="A7565">
            <v>1322</v>
          </cell>
          <cell r="B7565" t="str">
            <v>CHAPA DE ACO FINA A QUENTE BITOLA MSG 16, E = 1,50 MM (12,00 KG/M2)</v>
          </cell>
          <cell r="C7565" t="str">
            <v xml:space="preserve">KG    </v>
          </cell>
          <cell r="D7565">
            <v>7.5</v>
          </cell>
        </row>
        <row r="7566">
          <cell r="A7566">
            <v>1323</v>
          </cell>
          <cell r="B7566" t="str">
            <v>CHAPA DE ACO FINA A QUENTE BITOLA MSG 18, E = 1,20 MM (9,60 KG/M2)</v>
          </cell>
          <cell r="C7566" t="str">
            <v xml:space="preserve">KG    </v>
          </cell>
          <cell r="D7566">
            <v>7.34</v>
          </cell>
        </row>
        <row r="7567">
          <cell r="A7567">
            <v>1319</v>
          </cell>
          <cell r="B7567" t="str">
            <v>CHAPA DE ACO FINA A QUENTE BITOLA MSG 3/16 ", E = 4,75 MM (38,00 KG/M2)</v>
          </cell>
          <cell r="C7567" t="str">
            <v xml:space="preserve">KG    </v>
          </cell>
          <cell r="D7567">
            <v>6.49</v>
          </cell>
        </row>
        <row r="7568">
          <cell r="A7568">
            <v>11026</v>
          </cell>
          <cell r="B7568" t="str">
            <v>CHAPA DE ACO GALVANIZADA BITOLA GSG 14, E = 1,95 MM (15,60 KG/M2)</v>
          </cell>
          <cell r="C7568" t="str">
            <v xml:space="preserve">KG    </v>
          </cell>
          <cell r="D7568">
            <v>8.69</v>
          </cell>
        </row>
        <row r="7569">
          <cell r="A7569">
            <v>11027</v>
          </cell>
          <cell r="B7569" t="str">
            <v>CHAPA DE ACO GALVANIZADA BITOLA GSG 16, E = 1,55 MM (12,40 KG/M2)</v>
          </cell>
          <cell r="C7569" t="str">
            <v xml:space="preserve">KG    </v>
          </cell>
          <cell r="D7569">
            <v>9.23</v>
          </cell>
        </row>
        <row r="7570">
          <cell r="A7570">
            <v>11046</v>
          </cell>
          <cell r="B7570" t="str">
            <v>CHAPA DE ACO GALVANIZADA BITOLA GSG 18, E = 1,25 MM (10,00 KG/M2)</v>
          </cell>
          <cell r="C7570" t="str">
            <v xml:space="preserve">KG    </v>
          </cell>
          <cell r="D7570">
            <v>8.9600000000000009</v>
          </cell>
        </row>
        <row r="7571">
          <cell r="A7571">
            <v>11047</v>
          </cell>
          <cell r="B7571" t="str">
            <v>CHAPA DE ACO GALVANIZADA BITOLA GSG 19, E = 1,11 MM (8,88 KG/M2)</v>
          </cell>
          <cell r="C7571" t="str">
            <v xml:space="preserve">KG    </v>
          </cell>
          <cell r="D7571">
            <v>6.77</v>
          </cell>
        </row>
        <row r="7572">
          <cell r="A7572">
            <v>39630</v>
          </cell>
          <cell r="B7572" t="str">
            <v>CHAPA DE ACO GALVANIZADA BITOLA GSG 20, E = 0,95 MM (7,60 KG/M2)</v>
          </cell>
          <cell r="C7572" t="str">
            <v xml:space="preserve">M2    </v>
          </cell>
          <cell r="D7572">
            <v>62.94</v>
          </cell>
        </row>
        <row r="7573">
          <cell r="A7573">
            <v>11049</v>
          </cell>
          <cell r="B7573" t="str">
            <v>CHAPA DE ACO GALVANIZADA BITOLA GSG 22, E = 0,80 MM (6,40 KG/M2)</v>
          </cell>
          <cell r="C7573" t="str">
            <v xml:space="preserve">KG    </v>
          </cell>
          <cell r="D7573">
            <v>8.35</v>
          </cell>
        </row>
        <row r="7574">
          <cell r="A7574">
            <v>39632</v>
          </cell>
          <cell r="B7574" t="str">
            <v>CHAPA DE ACO GALVANIZADA BITOLA GSG 24, E = 0,65 MM (5,20 KG/M2)</v>
          </cell>
          <cell r="C7574" t="str">
            <v xml:space="preserve">M2    </v>
          </cell>
          <cell r="D7574">
            <v>43.92</v>
          </cell>
        </row>
        <row r="7575">
          <cell r="A7575">
            <v>11051</v>
          </cell>
          <cell r="B7575" t="str">
            <v>CHAPA DE ACO GALVANIZADA BITOLA GSG 26, E = 0,50 MM (4,00 KG/M2)</v>
          </cell>
          <cell r="C7575" t="str">
            <v xml:space="preserve">KG    </v>
          </cell>
          <cell r="D7575">
            <v>8.9700000000000006</v>
          </cell>
        </row>
        <row r="7576">
          <cell r="A7576">
            <v>11061</v>
          </cell>
          <cell r="B7576" t="str">
            <v>CHAPA DE ACO GALVANIZADA BITOLA GSG 30, E = 0,35 MM (2,80 KG/M2)</v>
          </cell>
          <cell r="C7576" t="str">
            <v xml:space="preserve">KG    </v>
          </cell>
          <cell r="D7576">
            <v>6.27</v>
          </cell>
        </row>
        <row r="7577">
          <cell r="A7577">
            <v>1336</v>
          </cell>
          <cell r="B7577" t="str">
            <v>CHAPA DE ACO GROSSA, ASTM A36, E = 1 " (25,40 MM) 199,18 KG/M2</v>
          </cell>
          <cell r="C7577" t="str">
            <v xml:space="preserve">M2    </v>
          </cell>
          <cell r="D7577">
            <v>1679.32</v>
          </cell>
        </row>
        <row r="7578">
          <cell r="A7578">
            <v>1333</v>
          </cell>
          <cell r="B7578" t="str">
            <v>CHAPA DE ACO GROSSA, ASTM A36, E = 1/2 " (12,70 MM) 99,59 KG/M2</v>
          </cell>
          <cell r="C7578" t="str">
            <v xml:space="preserve">KG    </v>
          </cell>
          <cell r="D7578">
            <v>6.53</v>
          </cell>
        </row>
        <row r="7579">
          <cell r="A7579">
            <v>1330</v>
          </cell>
          <cell r="B7579" t="str">
            <v>CHAPA DE ACO GROSSA, ASTM A36, E = 1/4 " (6,35 MM) 49,79 KG/M2</v>
          </cell>
          <cell r="C7579" t="str">
            <v xml:space="preserve">KG    </v>
          </cell>
          <cell r="D7579">
            <v>6.69</v>
          </cell>
        </row>
        <row r="7580">
          <cell r="A7580">
            <v>10957</v>
          </cell>
          <cell r="B7580" t="str">
            <v>CHAPA DE ACO GROSSA, ASTM A36, E = 3/4 " (19,05 MM) 149,39 KG/M2</v>
          </cell>
          <cell r="C7580" t="str">
            <v xml:space="preserve">KG    </v>
          </cell>
          <cell r="D7580">
            <v>8.35</v>
          </cell>
        </row>
        <row r="7581">
          <cell r="A7581">
            <v>1332</v>
          </cell>
          <cell r="B7581" t="str">
            <v>CHAPA DE ACO GROSSA, ASTM A36, E = 3/8 " (9,53 MM) 74,69 KG/M2</v>
          </cell>
          <cell r="C7581" t="str">
            <v xml:space="preserve">KG    </v>
          </cell>
          <cell r="D7581">
            <v>6.96</v>
          </cell>
        </row>
        <row r="7582">
          <cell r="A7582">
            <v>1334</v>
          </cell>
          <cell r="B7582" t="str">
            <v>CHAPA DE ACO GROSSA, ASTM A36, E = 5/8 " (15,88 MM) 124,49 KG/M2</v>
          </cell>
          <cell r="C7582" t="str">
            <v xml:space="preserve">KG    </v>
          </cell>
          <cell r="D7582">
            <v>7.7</v>
          </cell>
        </row>
        <row r="7583">
          <cell r="A7583">
            <v>1335</v>
          </cell>
          <cell r="B7583" t="str">
            <v>CHAPA DE ACO GROSSA, ASTM A36, E = 7/8 " (22,23 MM) 174,28 KG/M2</v>
          </cell>
          <cell r="C7583" t="str">
            <v xml:space="preserve">KG    </v>
          </cell>
          <cell r="D7583">
            <v>7.81</v>
          </cell>
        </row>
        <row r="7584">
          <cell r="A7584">
            <v>40425</v>
          </cell>
          <cell r="B7584" t="str">
            <v>CHAPA DE ACO GROSSA, SAE 1020, BITOLA 1/4", E = 6,35 MM (49,85 KG/M2)</v>
          </cell>
          <cell r="C7584" t="str">
            <v xml:space="preserve">KG    </v>
          </cell>
          <cell r="D7584">
            <v>5.82</v>
          </cell>
        </row>
        <row r="7585">
          <cell r="A7585">
            <v>1337</v>
          </cell>
          <cell r="B7585" t="str">
            <v>CHAPA DE ACO XADREZ PARA PISOS, E = 1/4 " (6,30 MM) 54,53 KG/M2</v>
          </cell>
          <cell r="C7585" t="str">
            <v xml:space="preserve">KG    </v>
          </cell>
          <cell r="D7585">
            <v>8.23</v>
          </cell>
        </row>
        <row r="7586">
          <cell r="A7586">
            <v>11122</v>
          </cell>
          <cell r="B7586" t="str">
            <v>CHAPA DE ALUMINIO, E = 3 MM, L = 1000 MM - 8,10 KG/M2 (LIGA 1200 - H14)</v>
          </cell>
          <cell r="C7586" t="str">
            <v xml:space="preserve">KG    </v>
          </cell>
          <cell r="D7586">
            <v>25.17</v>
          </cell>
        </row>
        <row r="7587">
          <cell r="A7587">
            <v>11123</v>
          </cell>
          <cell r="B7587" t="str">
            <v>CHAPA DE ALUMINIO, E = 4 MM, L = 1000 MM - 10,8 KG/M2 (LIGA 1200 - H14)</v>
          </cell>
          <cell r="C7587" t="str">
            <v xml:space="preserve">KG    </v>
          </cell>
          <cell r="D7587">
            <v>25.17</v>
          </cell>
        </row>
        <row r="7588">
          <cell r="A7588">
            <v>11125</v>
          </cell>
          <cell r="B7588" t="str">
            <v>CHAPA DE ALUMINIO, E = 5 MM, L = 1060 MM - 13,5 KG/M2 (LIGA 1200 - H14)</v>
          </cell>
          <cell r="C7588" t="str">
            <v xml:space="preserve">KG    </v>
          </cell>
          <cell r="D7588">
            <v>25.17</v>
          </cell>
        </row>
        <row r="7589">
          <cell r="A7589">
            <v>39416</v>
          </cell>
          <cell r="B7589" t="str">
            <v>CHAPA DE GESSO ACARTONADO, RESISTENTE A UMIDADE (RU), COR VERDE, E = 12,5 MM, 1200 X 1800 MM (L X C)</v>
          </cell>
          <cell r="C7589" t="str">
            <v xml:space="preserve">M2    </v>
          </cell>
          <cell r="D7589">
            <v>29</v>
          </cell>
        </row>
        <row r="7590">
          <cell r="A7590">
            <v>39417</v>
          </cell>
          <cell r="B7590" t="str">
            <v>CHAPA DE GESSO ACARTONADO, RESISTENTE A UMIDADE (RU), COR VERDE, E = 12,5 MM, 1200 X 2400 MM (L X C)</v>
          </cell>
          <cell r="C7590" t="str">
            <v xml:space="preserve">M2    </v>
          </cell>
          <cell r="D7590">
            <v>30.4</v>
          </cell>
        </row>
        <row r="7591">
          <cell r="A7591">
            <v>39414</v>
          </cell>
          <cell r="B7591" t="str">
            <v>CHAPA DE GESSO ACARTONADO, RESISTENTE AO FOGO (RF), COR ROSA, E = 12,5 MM, 1200 X 1800 MM (L X C)</v>
          </cell>
          <cell r="C7591" t="str">
            <v xml:space="preserve">M2    </v>
          </cell>
          <cell r="D7591">
            <v>27.23</v>
          </cell>
        </row>
        <row r="7592">
          <cell r="A7592">
            <v>39415</v>
          </cell>
          <cell r="B7592" t="str">
            <v>CHAPA DE GESSO ACARTONADO, RESISTENTE AO FOGO (RF), COR ROSA, E = 12,5 MM, 1200 X 2400 MM (L X C)</v>
          </cell>
          <cell r="C7592" t="str">
            <v xml:space="preserve">M2    </v>
          </cell>
          <cell r="D7592">
            <v>28.86</v>
          </cell>
        </row>
        <row r="7593">
          <cell r="A7593">
            <v>39412</v>
          </cell>
          <cell r="B7593" t="str">
            <v>CHAPA DE GESSO ACARTONADO, STANDARD (ST), COR BRANCA, E = 12,5 MM, 1200 X 1800 MM (L X C)</v>
          </cell>
          <cell r="C7593" t="str">
            <v xml:space="preserve">M2    </v>
          </cell>
          <cell r="D7593">
            <v>20.5</v>
          </cell>
        </row>
        <row r="7594">
          <cell r="A7594">
            <v>39413</v>
          </cell>
          <cell r="B7594" t="str">
            <v>CHAPA DE GESSO ACARTONADO, STANDARD (ST), COR BRANCA, E = 12,5 MM, 1200 X 2400 MM (L X C)</v>
          </cell>
          <cell r="C7594" t="str">
            <v xml:space="preserve">M2    </v>
          </cell>
          <cell r="D7594">
            <v>20.309999999999999</v>
          </cell>
        </row>
        <row r="7595">
          <cell r="A7595">
            <v>1338</v>
          </cell>
          <cell r="B7595" t="str">
            <v>CHAPA DE LAMINADO MELAMINICO, LISO BRILHANTE, DE *1,25 X 3,08* M, E = 0,8 MM</v>
          </cell>
          <cell r="C7595" t="str">
            <v xml:space="preserve">M2    </v>
          </cell>
          <cell r="D7595">
            <v>30.48</v>
          </cell>
        </row>
        <row r="7596">
          <cell r="A7596">
            <v>1340</v>
          </cell>
          <cell r="B7596" t="str">
            <v>CHAPA DE LAMINADO MELAMINICO, LISO FOSCO, DE *1,25 X 3,08* M, E = 0,8 MM</v>
          </cell>
          <cell r="C7596" t="str">
            <v xml:space="preserve">M2    </v>
          </cell>
          <cell r="D7596">
            <v>35.24</v>
          </cell>
        </row>
        <row r="7597">
          <cell r="A7597">
            <v>1341</v>
          </cell>
          <cell r="B7597" t="str">
            <v>CHAPA DE LAMINADO MELAMINICO, TEXTURIZADO, DE *1,25 X 3,08* M, E = 0,8 MM</v>
          </cell>
          <cell r="C7597" t="str">
            <v xml:space="preserve">M2    </v>
          </cell>
          <cell r="D7597">
            <v>33.94</v>
          </cell>
        </row>
        <row r="7598">
          <cell r="A7598">
            <v>1364</v>
          </cell>
          <cell r="B7598" t="str">
            <v>CHAPA DE MADEIRA COMPENSADA DE PINUS, VIROLA OU EQUIVALENTE, DE *2,2 X 1,6* M, E = 10 MM</v>
          </cell>
          <cell r="C7598" t="str">
            <v xml:space="preserve">M2    </v>
          </cell>
          <cell r="D7598">
            <v>22.07</v>
          </cell>
        </row>
        <row r="7599">
          <cell r="A7599">
            <v>1361</v>
          </cell>
          <cell r="B7599" t="str">
            <v>CHAPA DE MADEIRA COMPENSADA DE PINUS, VIROLA OU EQUIVALENTE, DE *2,2 X 1,6* M, E = 12 MM</v>
          </cell>
          <cell r="C7599" t="str">
            <v xml:space="preserve">UN    </v>
          </cell>
          <cell r="D7599">
            <v>92.03</v>
          </cell>
        </row>
        <row r="7600">
          <cell r="A7600">
            <v>1362</v>
          </cell>
          <cell r="B7600" t="str">
            <v>CHAPA DE MADEIRA COMPENSADA DE PINUS, VIROLA OU EQUIVALENTE, DE *2,2 X 1,6* M, E = 15 MM</v>
          </cell>
          <cell r="C7600" t="str">
            <v xml:space="preserve">M2    </v>
          </cell>
          <cell r="D7600">
            <v>30.72</v>
          </cell>
        </row>
        <row r="7601">
          <cell r="A7601">
            <v>11131</v>
          </cell>
          <cell r="B7601" t="str">
            <v>CHAPA DE MADEIRA COMPENSADA DE PINUS, VIROLA OU EQUIVALENTE, DE *2,2 X 1,6* M, E = 20 MM</v>
          </cell>
          <cell r="C7601" t="str">
            <v xml:space="preserve">M2    </v>
          </cell>
          <cell r="D7601">
            <v>39.31</v>
          </cell>
        </row>
        <row r="7602">
          <cell r="A7602">
            <v>11132</v>
          </cell>
          <cell r="B7602" t="str">
            <v>CHAPA DE MADEIRA COMPENSADA DE PINUS, VIROLA OU EQUIVALENTE, DE *2,2 X 1,6* M, E = 25 MM</v>
          </cell>
          <cell r="C7602" t="str">
            <v xml:space="preserve">M2    </v>
          </cell>
          <cell r="D7602">
            <v>46.48</v>
          </cell>
        </row>
        <row r="7603">
          <cell r="A7603">
            <v>1363</v>
          </cell>
          <cell r="B7603" t="str">
            <v>CHAPA DE MADEIRA COMPENSADA DE PINUS, VIROLA OU EQUIVALENTE, DE *2,2 X 1,6* M, E = 6 MM</v>
          </cell>
          <cell r="C7603" t="str">
            <v xml:space="preserve">M2    </v>
          </cell>
          <cell r="D7603">
            <v>15.63</v>
          </cell>
        </row>
        <row r="7604">
          <cell r="A7604">
            <v>11130</v>
          </cell>
          <cell r="B7604" t="str">
            <v>CHAPA DE MADEIRA COMPENSADA DE PINUS, VIROLA OU EQUIVALENTE, DE *2,2 X 1,6* M, E = 8 MM</v>
          </cell>
          <cell r="C7604" t="str">
            <v xml:space="preserve">M2    </v>
          </cell>
          <cell r="D7604">
            <v>19.8</v>
          </cell>
        </row>
        <row r="7605">
          <cell r="A7605">
            <v>11134</v>
          </cell>
          <cell r="B7605" t="str">
            <v>CHAPA DE MADEIRA COMPENSADA NAVAL (COM COLA FENOLICA), E = 10 MM, DE *1,60 X 2,20* M</v>
          </cell>
          <cell r="C7605" t="str">
            <v xml:space="preserve">M2    </v>
          </cell>
          <cell r="D7605">
            <v>30.96</v>
          </cell>
        </row>
        <row r="7606">
          <cell r="A7606">
            <v>11135</v>
          </cell>
          <cell r="B7606" t="str">
            <v>CHAPA DE MADEIRA COMPENSADA NAVAL (COM COLA FENOLICA), E = 12 MM, DE *1,60 X 2,20* M</v>
          </cell>
          <cell r="C7606" t="str">
            <v xml:space="preserve">M2    </v>
          </cell>
          <cell r="D7606">
            <v>37.74</v>
          </cell>
        </row>
        <row r="7607">
          <cell r="A7607">
            <v>11136</v>
          </cell>
          <cell r="B7607" t="str">
            <v>CHAPA DE MADEIRA COMPENSADA NAVAL (COM COLA FENOLICA), E = 15 MM, DE *1,60 X 2,20* M</v>
          </cell>
          <cell r="C7607" t="str">
            <v xml:space="preserve">M2    </v>
          </cell>
          <cell r="D7607">
            <v>40.82</v>
          </cell>
        </row>
        <row r="7608">
          <cell r="A7608">
            <v>34743</v>
          </cell>
          <cell r="B7608" t="str">
            <v>CHAPA DE MADEIRA COMPENSADA NAVAL (COM COLA FENOLICA), E = 18 MM, DE *1,60 X 2,20* M</v>
          </cell>
          <cell r="C7608" t="str">
            <v xml:space="preserve">M2    </v>
          </cell>
          <cell r="D7608">
            <v>51.97</v>
          </cell>
        </row>
        <row r="7609">
          <cell r="A7609">
            <v>11137</v>
          </cell>
          <cell r="B7609" t="str">
            <v>CHAPA DE MADEIRA COMPENSADA NAVAL (COM COLA FENOLICA), E = 20 MM, DE *1,60 X 2,20* M</v>
          </cell>
          <cell r="C7609" t="str">
            <v xml:space="preserve">M2    </v>
          </cell>
          <cell r="D7609">
            <v>57.95</v>
          </cell>
        </row>
        <row r="7610">
          <cell r="A7610">
            <v>34745</v>
          </cell>
          <cell r="B7610" t="str">
            <v>CHAPA DE MADEIRA COMPENSADA NAVAL (COM COLA FENOLICA), E = 25 MM, DE *1,60 X 2,20* M</v>
          </cell>
          <cell r="C7610" t="str">
            <v xml:space="preserve">M2    </v>
          </cell>
          <cell r="D7610">
            <v>66.040000000000006</v>
          </cell>
        </row>
        <row r="7611">
          <cell r="A7611">
            <v>34746</v>
          </cell>
          <cell r="B7611" t="str">
            <v>CHAPA DE MADEIRA COMPENSADA NAVAL (COM COLA FENOLICA), E = 4 MM, DE *1,60 X 2,20* M</v>
          </cell>
          <cell r="C7611" t="str">
            <v xml:space="preserve">M2    </v>
          </cell>
          <cell r="D7611">
            <v>17.010000000000002</v>
          </cell>
        </row>
        <row r="7612">
          <cell r="A7612">
            <v>1360</v>
          </cell>
          <cell r="B7612" t="str">
            <v>CHAPA DE MADEIRA COMPENSADA NAVAL (COM COLA FENOLICA), E = 6 MM, DE *1,60 X 2,20* M</v>
          </cell>
          <cell r="C7612" t="str">
            <v xml:space="preserve">M2    </v>
          </cell>
          <cell r="D7612">
            <v>21.01</v>
          </cell>
        </row>
        <row r="7613">
          <cell r="A7613">
            <v>1346</v>
          </cell>
          <cell r="B7613" t="str">
            <v>CHAPA DE MADEIRA COMPENSADA PLASTIFICADA PARA FORMA DE CONCRETO, DE 2,20 x 1,10 M, E = 10 MM</v>
          </cell>
          <cell r="C7613" t="str">
            <v xml:space="preserve">M2    </v>
          </cell>
          <cell r="D7613">
            <v>25.59</v>
          </cell>
        </row>
        <row r="7614">
          <cell r="A7614">
            <v>1345</v>
          </cell>
          <cell r="B7614" t="str">
            <v>CHAPA DE MADEIRA COMPENSADA PLASTIFICADA PARA FORMA DE CONCRETO, DE 2,20 x 1,10 M, E = 18 MM</v>
          </cell>
          <cell r="C7614" t="str">
            <v xml:space="preserve">M2    </v>
          </cell>
          <cell r="D7614">
            <v>41.46</v>
          </cell>
        </row>
        <row r="7615">
          <cell r="A7615">
            <v>1344</v>
          </cell>
          <cell r="B7615" t="str">
            <v>CHAPA DE MADEIRA COMPENSADA PLASTIFICADA PARA FORMA DE CONCRETO, DE 2,20 x 1,10 M, E = 6 MM</v>
          </cell>
          <cell r="C7615" t="str">
            <v xml:space="preserve">UN    </v>
          </cell>
          <cell r="D7615">
            <v>44.59</v>
          </cell>
        </row>
        <row r="7616">
          <cell r="A7616">
            <v>1342</v>
          </cell>
          <cell r="B7616" t="str">
            <v>CHAPA DE MADEIRA COMPENSADA PLASTIFICADA PARA FORMA DE CONCRETO, DE 2,20 X 1,10 m, E = 14 MM</v>
          </cell>
          <cell r="C7616" t="str">
            <v xml:space="preserve">UN    </v>
          </cell>
          <cell r="D7616">
            <v>78.819999999999993</v>
          </cell>
        </row>
        <row r="7617">
          <cell r="A7617">
            <v>1347</v>
          </cell>
          <cell r="B7617" t="str">
            <v>CHAPA DE MADEIRA COMPENSADA PLASTIFICADA PARA FORMA DE CONCRETO, DE 2,20 X 1,10 M, E = 12 MM</v>
          </cell>
          <cell r="C7617" t="str">
            <v xml:space="preserve">M2    </v>
          </cell>
          <cell r="D7617">
            <v>30.58</v>
          </cell>
        </row>
        <row r="7618">
          <cell r="A7618">
            <v>1349</v>
          </cell>
          <cell r="B7618" t="str">
            <v>CHAPA DE MADEIRA COMPENSADA PLASTIFICADA PARA FORMA DE CONCRETO, DE 2,20 X 1,10 M, E = 20 MM</v>
          </cell>
          <cell r="C7618" t="str">
            <v xml:space="preserve">UN    </v>
          </cell>
          <cell r="D7618">
            <v>112.42</v>
          </cell>
        </row>
        <row r="7619">
          <cell r="A7619">
            <v>1350</v>
          </cell>
          <cell r="B7619" t="str">
            <v>CHAPA DE MADEIRA COMPENSADA RESINADA PARA FORMA DE CONCRETO, DE *2,2 X 1,1* M, E = 10 MM</v>
          </cell>
          <cell r="C7619" t="str">
            <v xml:space="preserve">UN    </v>
          </cell>
          <cell r="D7619">
            <v>34.68</v>
          </cell>
        </row>
        <row r="7620">
          <cell r="A7620">
            <v>1357</v>
          </cell>
          <cell r="B7620" t="str">
            <v>CHAPA DE MADEIRA COMPENSADA RESINADA PARA FORMA DE CONCRETO, DE *2,2 X 1,1* M, E = 12 MM</v>
          </cell>
          <cell r="C7620" t="str">
            <v xml:space="preserve">UN    </v>
          </cell>
          <cell r="D7620">
            <v>44.18</v>
          </cell>
        </row>
        <row r="7621">
          <cell r="A7621">
            <v>1355</v>
          </cell>
          <cell r="B7621" t="str">
            <v>CHAPA DE MADEIRA COMPENSADA RESINADA PARA FORMA DE CONCRETO, DE *2,2 X 1,1* M, E = 14 MM</v>
          </cell>
          <cell r="C7621" t="str">
            <v xml:space="preserve">M2    </v>
          </cell>
          <cell r="D7621">
            <v>20.329999999999998</v>
          </cell>
        </row>
        <row r="7622">
          <cell r="A7622">
            <v>1358</v>
          </cell>
          <cell r="B7622" t="str">
            <v>CHAPA DE MADEIRA COMPENSADA RESINADA PARA FORMA DE CONCRETO, DE *2,2 X 1,1* M, E = 17 MM</v>
          </cell>
          <cell r="C7622" t="str">
            <v xml:space="preserve">M2    </v>
          </cell>
          <cell r="D7622">
            <v>23.55</v>
          </cell>
        </row>
        <row r="7623">
          <cell r="A7623">
            <v>1359</v>
          </cell>
          <cell r="B7623" t="str">
            <v>CHAPA DE MADEIRA COMPENSADA RESINADA PARA FORMA DE CONCRETO, DE *2,2 X 1,1* M, E = 20 MM</v>
          </cell>
          <cell r="C7623" t="str">
            <v xml:space="preserve">UN    </v>
          </cell>
          <cell r="D7623">
            <v>68.25</v>
          </cell>
        </row>
        <row r="7624">
          <cell r="A7624">
            <v>1351</v>
          </cell>
          <cell r="B7624" t="str">
            <v>CHAPA DE MADEIRA COMPENSADA RESINADA PARA FORMA DE CONCRETO, DE *2,2 X 1,1* M, E = 6 MM</v>
          </cell>
          <cell r="C7624" t="str">
            <v xml:space="preserve">UN    </v>
          </cell>
          <cell r="D7624">
            <v>21.99</v>
          </cell>
        </row>
        <row r="7625">
          <cell r="A7625">
            <v>34659</v>
          </cell>
          <cell r="B7625" t="str">
            <v>CHAPA DE MDF BRANCO LISO 1 FACE, E = 12 MM, DE *2,75 X 1,85* M</v>
          </cell>
          <cell r="C7625" t="str">
            <v xml:space="preserve">M2    </v>
          </cell>
          <cell r="D7625">
            <v>26.61</v>
          </cell>
        </row>
        <row r="7626">
          <cell r="A7626">
            <v>34514</v>
          </cell>
          <cell r="B7626" t="str">
            <v>CHAPA DE MDF BRANCO LISO 1 FACE, E = 15 MM, DE *2,75 X 1,85* M</v>
          </cell>
          <cell r="C7626" t="str">
            <v xml:space="preserve">M2    </v>
          </cell>
          <cell r="D7626">
            <v>29.48</v>
          </cell>
        </row>
        <row r="7627">
          <cell r="A7627">
            <v>34660</v>
          </cell>
          <cell r="B7627" t="str">
            <v>CHAPA DE MDF BRANCO LISO 1 FACE, E = 18 MM, DE *2,75 X 1,85* M</v>
          </cell>
          <cell r="C7627" t="str">
            <v xml:space="preserve">M2    </v>
          </cell>
          <cell r="D7627">
            <v>37.409999999999997</v>
          </cell>
        </row>
        <row r="7628">
          <cell r="A7628">
            <v>34661</v>
          </cell>
          <cell r="B7628" t="str">
            <v>CHAPA DE MDF BRANCO LISO 1 FACE, E = 25 MM, DE *2,75 X 1,85* M</v>
          </cell>
          <cell r="C7628" t="str">
            <v xml:space="preserve">M2    </v>
          </cell>
          <cell r="D7628">
            <v>53.73</v>
          </cell>
        </row>
        <row r="7629">
          <cell r="A7629">
            <v>34667</v>
          </cell>
          <cell r="B7629" t="str">
            <v>CHAPA DE MDF BRANCO LISO 1 FACE, E = 6 MM, DE *2,75 X 1,85* M</v>
          </cell>
          <cell r="C7629" t="str">
            <v xml:space="preserve">M2    </v>
          </cell>
          <cell r="D7629">
            <v>19.46</v>
          </cell>
        </row>
        <row r="7630">
          <cell r="A7630">
            <v>34668</v>
          </cell>
          <cell r="B7630" t="str">
            <v>CHAPA DE MDF BRANCO LISO 1 FACE, E = 9 MM, DE *2,75 X 1,85* M</v>
          </cell>
          <cell r="C7630" t="str">
            <v xml:space="preserve">M2    </v>
          </cell>
          <cell r="D7630">
            <v>25.43</v>
          </cell>
        </row>
        <row r="7631">
          <cell r="A7631">
            <v>34741</v>
          </cell>
          <cell r="B7631" t="str">
            <v>CHAPA DE MDF BRANCO LISO 2 FACES, E = 12 MM, DE *2,75 X 1,85* M</v>
          </cell>
          <cell r="C7631" t="str">
            <v xml:space="preserve">M2    </v>
          </cell>
          <cell r="D7631">
            <v>27.98</v>
          </cell>
        </row>
        <row r="7632">
          <cell r="A7632">
            <v>34664</v>
          </cell>
          <cell r="B7632" t="str">
            <v>CHAPA DE MDF BRANCO LISO 2 FACES, E = 15 MM, DE *2,75 X 1,85* M</v>
          </cell>
          <cell r="C7632" t="str">
            <v xml:space="preserve">M2    </v>
          </cell>
          <cell r="D7632">
            <v>30.53</v>
          </cell>
        </row>
        <row r="7633">
          <cell r="A7633">
            <v>34665</v>
          </cell>
          <cell r="B7633" t="str">
            <v>CHAPA DE MDF BRANCO LISO 2 FACES, E = 18 MM, DE *2,75 X 1,85* M</v>
          </cell>
          <cell r="C7633" t="str">
            <v xml:space="preserve">M2    </v>
          </cell>
          <cell r="D7633">
            <v>37.9</v>
          </cell>
        </row>
        <row r="7634">
          <cell r="A7634">
            <v>34666</v>
          </cell>
          <cell r="B7634" t="str">
            <v>CHAPA DE MDF BRANCO LISO 2 FACES, E = 25 MM, DE *2,75 X 1,85* M</v>
          </cell>
          <cell r="C7634" t="str">
            <v xml:space="preserve">M2    </v>
          </cell>
          <cell r="D7634">
            <v>57.25</v>
          </cell>
        </row>
        <row r="7635">
          <cell r="A7635">
            <v>34669</v>
          </cell>
          <cell r="B7635" t="str">
            <v>CHAPA DE MDF BRANCO LISO 2 FACES, E = 6 MM, DE *2,75 X 1,85* M</v>
          </cell>
          <cell r="C7635" t="str">
            <v xml:space="preserve">M2    </v>
          </cell>
          <cell r="D7635">
            <v>20.99</v>
          </cell>
        </row>
        <row r="7636">
          <cell r="A7636">
            <v>34670</v>
          </cell>
          <cell r="B7636" t="str">
            <v>CHAPA DE MDF BRANCO LISO 2 FACES, E = 9 MM, DE *2,75 X 1,85* M</v>
          </cell>
          <cell r="C7636" t="str">
            <v xml:space="preserve">M2    </v>
          </cell>
          <cell r="D7636">
            <v>25.67</v>
          </cell>
        </row>
        <row r="7637">
          <cell r="A7637">
            <v>34671</v>
          </cell>
          <cell r="B7637" t="str">
            <v>CHAPA DE MDF CRU, E = 12 MM, DE *2,75 X 1,85* M</v>
          </cell>
          <cell r="C7637" t="str">
            <v xml:space="preserve">M2    </v>
          </cell>
          <cell r="D7637">
            <v>21.43</v>
          </cell>
        </row>
        <row r="7638">
          <cell r="A7638">
            <v>34672</v>
          </cell>
          <cell r="B7638" t="str">
            <v>CHAPA DE MDF CRU, E = 15 MM, DE *2,75 X 1,85* M</v>
          </cell>
          <cell r="C7638" t="str">
            <v xml:space="preserve">M2    </v>
          </cell>
          <cell r="D7638">
            <v>22.59</v>
          </cell>
        </row>
        <row r="7639">
          <cell r="A7639">
            <v>34673</v>
          </cell>
          <cell r="B7639" t="str">
            <v>CHAPA DE MDF CRU, E = 18 MM, DE *2,75 X 1,85* M</v>
          </cell>
          <cell r="C7639" t="str">
            <v xml:space="preserve">M2    </v>
          </cell>
          <cell r="D7639">
            <v>27.57</v>
          </cell>
        </row>
        <row r="7640">
          <cell r="A7640">
            <v>34674</v>
          </cell>
          <cell r="B7640" t="str">
            <v>CHAPA DE MDF CRU, E = 20 MM, DE *2,75 X 1,85* M</v>
          </cell>
          <cell r="C7640" t="str">
            <v xml:space="preserve">M2    </v>
          </cell>
          <cell r="D7640">
            <v>36.659999999999997</v>
          </cell>
        </row>
        <row r="7641">
          <cell r="A7641">
            <v>34675</v>
          </cell>
          <cell r="B7641" t="str">
            <v>CHAPA DE MDF CRU, E = 25 MM, DE *2,75 X 1,85* M</v>
          </cell>
          <cell r="C7641" t="str">
            <v xml:space="preserve">M2    </v>
          </cell>
          <cell r="D7641">
            <v>44.69</v>
          </cell>
        </row>
        <row r="7642">
          <cell r="A7642">
            <v>34676</v>
          </cell>
          <cell r="B7642" t="str">
            <v>CHAPA DE MDF CRU, E = 6 MM, DE *2,75 X 1,85* M</v>
          </cell>
          <cell r="C7642" t="str">
            <v xml:space="preserve">M2    </v>
          </cell>
          <cell r="D7642">
            <v>12.86</v>
          </cell>
        </row>
        <row r="7643">
          <cell r="A7643">
            <v>34677</v>
          </cell>
          <cell r="B7643" t="str">
            <v>CHAPA DE MDF CRU, E = 9 MM, DE *2,75 X 1,85* M</v>
          </cell>
          <cell r="C7643" t="str">
            <v xml:space="preserve">M2    </v>
          </cell>
          <cell r="D7643">
            <v>17.3</v>
          </cell>
        </row>
        <row r="7644">
          <cell r="A7644">
            <v>40623</v>
          </cell>
          <cell r="B7644" t="str">
            <v>CHAPA PARA EMENDA DE VIGA, EM ACO GROSSO, QUALIDADE ESTRUTURAL, BITOLA 3/16 ", E= 4,75 MM, 4 FUROS, LARGURA 45 MM, COMPRIMENTO 500 MM</v>
          </cell>
          <cell r="C7644" t="str">
            <v xml:space="preserve">PAR   </v>
          </cell>
          <cell r="D7644">
            <v>36.700000000000003</v>
          </cell>
        </row>
        <row r="7645">
          <cell r="A7645">
            <v>11112</v>
          </cell>
          <cell r="B7645" t="str">
            <v>CHAPA/BOBINA ALUMINIO, E = 0,5 MM, L = 300 MM - 0,41 KG/M (LIGA 1200 - H14)</v>
          </cell>
          <cell r="C7645" t="str">
            <v xml:space="preserve">KG    </v>
          </cell>
          <cell r="D7645">
            <v>25.17</v>
          </cell>
        </row>
        <row r="7646">
          <cell r="A7646">
            <v>11115</v>
          </cell>
          <cell r="B7646" t="str">
            <v>CHAPA/BOBINA ALUMINIO, E = 0,8 MM, L = 1000 MM - 2,16 KG/M (LIGA 1200 - H14)</v>
          </cell>
          <cell r="C7646" t="str">
            <v xml:space="preserve">M     </v>
          </cell>
          <cell r="D7646">
            <v>11.65</v>
          </cell>
        </row>
        <row r="7647">
          <cell r="A7647">
            <v>11113</v>
          </cell>
          <cell r="B7647" t="str">
            <v>CHAPA/BOBINA ALUMINIO, E = 0,8 MM, L = 500 MM - 1,08 KG/M (LIGA 1200 - H14)</v>
          </cell>
          <cell r="C7647" t="str">
            <v xml:space="preserve">KG    </v>
          </cell>
          <cell r="D7647">
            <v>25.17</v>
          </cell>
        </row>
        <row r="7648">
          <cell r="A7648">
            <v>11114</v>
          </cell>
          <cell r="B7648" t="str">
            <v>CHAPA/BOBINA ALUMINIO, E = 0,8 MM, L = 600 MM - 1,30 KG/M (LIGA 1200 - H14)</v>
          </cell>
          <cell r="C7648" t="str">
            <v xml:space="preserve">M     </v>
          </cell>
          <cell r="D7648">
            <v>19.36</v>
          </cell>
        </row>
        <row r="7649">
          <cell r="A7649">
            <v>12083</v>
          </cell>
          <cell r="B7649" t="str">
            <v>CHAVE BLINDADA TRIPOLAR PARA MOTORES, DO TIPO FACA, COM PORTA FUSIVEL DO TIPO CARTUCHO, CORRENTE NOMINAL DE 100 A, TENSAO NOMINAL DE 250 V</v>
          </cell>
          <cell r="C7649" t="str">
            <v xml:space="preserve">UN    </v>
          </cell>
          <cell r="D7649">
            <v>635.51</v>
          </cell>
        </row>
        <row r="7650">
          <cell r="A7650">
            <v>12081</v>
          </cell>
          <cell r="B7650" t="str">
            <v>CHAVE BLINDADA TRIPOLAR PARA MOTORES, DO TIPO FACA, COM PORTA FUSIVEL DO TIPO CARTUCHO, CORRENTE NOMINAL DE 30 A, TENSAO NOMINAL DE 250 V</v>
          </cell>
          <cell r="C7650" t="str">
            <v xml:space="preserve">UN    </v>
          </cell>
          <cell r="D7650">
            <v>214.91</v>
          </cell>
        </row>
        <row r="7651">
          <cell r="A7651">
            <v>12082</v>
          </cell>
          <cell r="B7651" t="str">
            <v>CHAVE BLINDADA TRIPOLAR PARA MOTORES, DO TIPO FACA, COM PORTA FUSIVEL DO TIPO CARTUCHO, CORRENTE NOMINAL DE 60 A, TENSAO NOMINAL DE 250 V</v>
          </cell>
          <cell r="C7651" t="str">
            <v xml:space="preserve">UN    </v>
          </cell>
          <cell r="D7651">
            <v>337.76</v>
          </cell>
        </row>
        <row r="7652">
          <cell r="A7652">
            <v>13354</v>
          </cell>
          <cell r="B7652" t="str">
            <v>CHAVE DE PARTIDA DIRETA TRIFASICA, COM CAIXA TERMOPLASTICA, COM FUSIVEL DE 25 A, PARA MOTOR COM POTENCIA DE 7,5 CV E TENSAO DE 380 V</v>
          </cell>
          <cell r="C7652" t="str">
            <v xml:space="preserve">UN    </v>
          </cell>
          <cell r="D7652">
            <v>504.44</v>
          </cell>
        </row>
        <row r="7653">
          <cell r="A7653">
            <v>14057</v>
          </cell>
          <cell r="B7653" t="str">
            <v>CHAVE DE PARTIDA DIRETA TRIFASICA, COM CAIXA TERMOPLASTICA, COM FUSIVEL DE 35 A, PARA MOTOR COM POTENCIA DE 5 CV E TENSAO DE 220 V</v>
          </cell>
          <cell r="C7653" t="str">
            <v xml:space="preserve">UN    </v>
          </cell>
          <cell r="D7653">
            <v>281.64</v>
          </cell>
        </row>
        <row r="7654">
          <cell r="A7654">
            <v>14058</v>
          </cell>
          <cell r="B7654" t="str">
            <v>CHAVE DE PARTIDA DIRETA TRIFASICA, COM CAIXA TERMOPLASTICA, COM FUSIVEL DE 63 A, PARA MOTOR COM POTENCIA DE 10 CV E TENSAO DE 220 V</v>
          </cell>
          <cell r="C7654" t="str">
            <v xml:space="preserve">UN    </v>
          </cell>
          <cell r="D7654">
            <v>444.28</v>
          </cell>
        </row>
        <row r="7655">
          <cell r="A7655">
            <v>20971</v>
          </cell>
          <cell r="B7655" t="str">
            <v>CHAVE DUPLA PARA CONEXOES TIPO STORZ, ENGATE RAPIDO 1 1/2" X 2 1/2", EM LATAO, PARA INSTALACAO PREDIAL COMBATE A INCENDIO</v>
          </cell>
          <cell r="C7655" t="str">
            <v xml:space="preserve">UN    </v>
          </cell>
          <cell r="D7655">
            <v>9.7100000000000009</v>
          </cell>
        </row>
        <row r="7656">
          <cell r="A7656">
            <v>5047</v>
          </cell>
          <cell r="B7656" t="str">
            <v>CHAVE FUSIVEL PARA REDES DE DISTRIBUICAO, TENSAO DE 15,0 KV, CORRENTE NOMINAL DO PORTA FUSIVEL DE 100 A, CAPACIDADE DE INTERRUPCAO SIMETRICA DE 7,10 KA, CAPACIDADE DE INTERRUPCAO ASSIMETRICA 10,00 KA</v>
          </cell>
          <cell r="C7656" t="str">
            <v xml:space="preserve">UN    </v>
          </cell>
          <cell r="D7656">
            <v>302.69</v>
          </cell>
        </row>
        <row r="7657">
          <cell r="A7657">
            <v>13369</v>
          </cell>
          <cell r="B7657" t="str">
            <v>CHAVE SECCIONADORA-FUSIVEL BLINDADA TRIPOLAR, ABERTURA COM CARGA, PARA FUSIVEL NH00, CORRENTE NOMINAL DE 160 A, TENSAO DE 500 V</v>
          </cell>
          <cell r="C7657" t="str">
            <v xml:space="preserve">UN    </v>
          </cell>
          <cell r="D7657">
            <v>328.34</v>
          </cell>
        </row>
        <row r="7658">
          <cell r="A7658">
            <v>13370</v>
          </cell>
          <cell r="B7658" t="str">
            <v>CHAVE SECCIONADORA-FUSIVEL BLINDADA TRIPOLAR, ABERTURA COM CARGA, PARA FUSIVEL NH01, CORRENTE NOMINAL DE 250 A, TENSAO DE 500 V</v>
          </cell>
          <cell r="C7658" t="str">
            <v xml:space="preserve">UN    </v>
          </cell>
          <cell r="D7658">
            <v>455.16</v>
          </cell>
        </row>
        <row r="7659">
          <cell r="A7659">
            <v>13279</v>
          </cell>
          <cell r="B7659" t="str">
            <v>CHUMBADOR DE ACO TIPO PARABOLT, * 5/8" X 200* MM,  COM PORCA E ARRUELA</v>
          </cell>
          <cell r="C7659" t="str">
            <v xml:space="preserve">KG    </v>
          </cell>
          <cell r="D7659">
            <v>15.3</v>
          </cell>
        </row>
        <row r="7660">
          <cell r="A7660">
            <v>11977</v>
          </cell>
          <cell r="B7660" t="str">
            <v>CHUMBADOR DE ACO, DIAMETRO 1/2", COMPRIMENTO 75 MM</v>
          </cell>
          <cell r="C7660" t="str">
            <v xml:space="preserve">UN    </v>
          </cell>
          <cell r="D7660">
            <v>7.93</v>
          </cell>
        </row>
        <row r="7661">
          <cell r="A7661">
            <v>11975</v>
          </cell>
          <cell r="B7661" t="str">
            <v>CHUMBADOR DE ACO, DIAMETRO 5/8", COMPRIMENTO 6", COM PORCA</v>
          </cell>
          <cell r="C7661" t="str">
            <v xml:space="preserve">UN    </v>
          </cell>
          <cell r="D7661">
            <v>17.37</v>
          </cell>
        </row>
        <row r="7662">
          <cell r="A7662">
            <v>39746</v>
          </cell>
          <cell r="B7662" t="str">
            <v>CHUMBADOR DE ACO, 1" X 600 MM, PARA POSTES DE ACO COM BASE, INCLUSO PORCA E ARRUELA</v>
          </cell>
          <cell r="C7662" t="str">
            <v xml:space="preserve">UN    </v>
          </cell>
          <cell r="D7662">
            <v>193.35</v>
          </cell>
        </row>
        <row r="7663">
          <cell r="A7663">
            <v>11976</v>
          </cell>
          <cell r="B7663" t="str">
            <v>CHUMBADOR, DIAMETRO 1/4" COM PARAFUSO 1/4" X 40 MM</v>
          </cell>
          <cell r="C7663" t="str">
            <v xml:space="preserve">UN    </v>
          </cell>
          <cell r="D7663">
            <v>0.89</v>
          </cell>
        </row>
        <row r="7664">
          <cell r="A7664">
            <v>1368</v>
          </cell>
          <cell r="B7664" t="str">
            <v>CHUVEIRO COMUM EM PLASTICO BRANCO, COM CANO, 3 TEMPERATURAS, 5500 W (110/220 V)</v>
          </cell>
          <cell r="C7664" t="str">
            <v xml:space="preserve">UN    </v>
          </cell>
          <cell r="D7664">
            <v>59.7</v>
          </cell>
        </row>
        <row r="7665">
          <cell r="A7665">
            <v>1367</v>
          </cell>
          <cell r="B7665" t="str">
            <v>CHUVEIRO COMUM EM PLASTICO CROMADO, COM CANO, 4 TEMPERATURAS (110/220 V)</v>
          </cell>
          <cell r="C7665" t="str">
            <v xml:space="preserve">UN    </v>
          </cell>
          <cell r="D7665">
            <v>193.11</v>
          </cell>
        </row>
        <row r="7666">
          <cell r="A7666">
            <v>7608</v>
          </cell>
          <cell r="B7666" t="str">
            <v>CHUVEIRO PLASTICO BRANCO SIMPLES 5 '' PARA ACOPLAR EM HASTE 1/2 ", AGUA FRIA</v>
          </cell>
          <cell r="C7666" t="str">
            <v xml:space="preserve">UN    </v>
          </cell>
          <cell r="D7666">
            <v>4.6399999999999997</v>
          </cell>
        </row>
        <row r="7667">
          <cell r="A7667">
            <v>41900</v>
          </cell>
          <cell r="B7667" t="str">
            <v>CIMENTO ASFALTICO DE PETROLEO A GRANEL (CAP) 30/45 (COLETADO CAIXA NA ANP ACRESCIDO DE ICMS)</v>
          </cell>
          <cell r="C7667" t="str">
            <v xml:space="preserve">KG    </v>
          </cell>
          <cell r="D7667">
            <v>3.57</v>
          </cell>
        </row>
        <row r="7668">
          <cell r="A7668">
            <v>41899</v>
          </cell>
          <cell r="B7668" t="str">
            <v>CIMENTO ASFALTICO DE PETROLEO A GRANEL (CAP) 50/70 (COLETADO CAIXA NA ANP ACRESCIDO DE ICMS)</v>
          </cell>
          <cell r="C7668" t="str">
            <v xml:space="preserve">T     </v>
          </cell>
          <cell r="D7668">
            <v>3699.73</v>
          </cell>
        </row>
        <row r="7669">
          <cell r="A7669">
            <v>1380</v>
          </cell>
          <cell r="B7669" t="str">
            <v>CIMENTO BRANCO</v>
          </cell>
          <cell r="C7669" t="str">
            <v xml:space="preserve">KG    </v>
          </cell>
          <cell r="D7669">
            <v>2.83</v>
          </cell>
        </row>
        <row r="7670">
          <cell r="A7670">
            <v>1375</v>
          </cell>
          <cell r="B7670" t="str">
            <v>CIMENTO IMPERMEABILIZANTE DE PEGA ULTRARRAPIDA PARA TAMPONAMENTOS</v>
          </cell>
          <cell r="C7670" t="str">
            <v xml:space="preserve">KG    </v>
          </cell>
          <cell r="D7670">
            <v>9.41</v>
          </cell>
        </row>
        <row r="7671">
          <cell r="A7671">
            <v>1379</v>
          </cell>
          <cell r="B7671" t="str">
            <v>CIMENTO PORTLAND COMPOSTO CP II-32</v>
          </cell>
          <cell r="C7671" t="str">
            <v xml:space="preserve">KG    </v>
          </cell>
          <cell r="D7671">
            <v>0.48</v>
          </cell>
        </row>
        <row r="7672">
          <cell r="A7672">
            <v>10511</v>
          </cell>
          <cell r="B7672" t="str">
            <v>CIMENTO PORTLAND COMPOSTO CP II-32 (SACO DE 50 KG)</v>
          </cell>
          <cell r="C7672" t="str">
            <v xml:space="preserve">50KG  </v>
          </cell>
          <cell r="D7672">
            <v>24.19</v>
          </cell>
        </row>
        <row r="7673">
          <cell r="A7673">
            <v>13284</v>
          </cell>
          <cell r="B7673" t="str">
            <v>CIMENTO PORTLAND DE ALTO FORNO (AF) CP III-32</v>
          </cell>
          <cell r="C7673" t="str">
            <v xml:space="preserve">KG    </v>
          </cell>
          <cell r="D7673">
            <v>0.4</v>
          </cell>
        </row>
        <row r="7674">
          <cell r="A7674">
            <v>25974</v>
          </cell>
          <cell r="B7674" t="str">
            <v>CIMENTO PORTLAND ESTRUTURAL BRANCO CPB-32</v>
          </cell>
          <cell r="C7674" t="str">
            <v xml:space="preserve">KG    </v>
          </cell>
          <cell r="D7674">
            <v>1.62</v>
          </cell>
        </row>
        <row r="7675">
          <cell r="A7675">
            <v>1382</v>
          </cell>
          <cell r="B7675" t="str">
            <v>CIMENTO PORTLAND POZOLANICO CP IV- 32</v>
          </cell>
          <cell r="C7675" t="str">
            <v xml:space="preserve">50KG  </v>
          </cell>
          <cell r="D7675">
            <v>23.31</v>
          </cell>
        </row>
        <row r="7676">
          <cell r="A7676">
            <v>34753</v>
          </cell>
          <cell r="B7676" t="str">
            <v>CIMENTO PORTLAND POZOLANICO CP IV-32</v>
          </cell>
          <cell r="C7676" t="str">
            <v xml:space="preserve">KG    </v>
          </cell>
          <cell r="D7676">
            <v>0.46</v>
          </cell>
        </row>
        <row r="7677">
          <cell r="A7677">
            <v>420</v>
          </cell>
          <cell r="B7677" t="str">
            <v>CINTA CIRCULAR EM ACO GALVANIZADO DE 150 MM DE DIAMETRO PARA FIXACAO DE CAIXA MEDICAO, INCLUI PARAFUSOS E PORCAS</v>
          </cell>
          <cell r="C7677" t="str">
            <v xml:space="preserve">UN    </v>
          </cell>
          <cell r="D7677">
            <v>21.73</v>
          </cell>
        </row>
        <row r="7678">
          <cell r="A7678">
            <v>12327</v>
          </cell>
          <cell r="B7678" t="str">
            <v>CINTA CIRCULAR EM ACO GALVANIZADO DE 210 MM DE DIAMETRO PARA INSTALACAO DE TRANSFORMADOR EM POSTE DE CONCRETO</v>
          </cell>
          <cell r="C7678" t="str">
            <v xml:space="preserve">UN    </v>
          </cell>
          <cell r="D7678">
            <v>25.89</v>
          </cell>
        </row>
        <row r="7679">
          <cell r="A7679">
            <v>36148</v>
          </cell>
          <cell r="B7679" t="str">
            <v>CINTURAO DE SEGURANCA TIPO PARAQUEDISTA, FIVELA EM ACO, AJUSTE NO SUSPENSARIO, CINTURA E PERNAS</v>
          </cell>
          <cell r="C7679" t="str">
            <v xml:space="preserve">UN    </v>
          </cell>
          <cell r="D7679">
            <v>54</v>
          </cell>
        </row>
        <row r="7680">
          <cell r="A7680">
            <v>12329</v>
          </cell>
          <cell r="B7680" t="str">
            <v>COBRE ELETROLITICO EM BARRA OU CHAPA</v>
          </cell>
          <cell r="C7680" t="str">
            <v xml:space="preserve">KG    </v>
          </cell>
          <cell r="D7680">
            <v>73.83</v>
          </cell>
        </row>
        <row r="7681">
          <cell r="A7681">
            <v>1339</v>
          </cell>
          <cell r="B7681" t="str">
            <v>COLA A BASE DE RESINA SINTETICA PARA CHAPA DE LAMINADO MELAMINICO</v>
          </cell>
          <cell r="C7681" t="str">
            <v xml:space="preserve">KG    </v>
          </cell>
          <cell r="D7681">
            <v>30.56</v>
          </cell>
        </row>
        <row r="7682">
          <cell r="A7682">
            <v>11849</v>
          </cell>
          <cell r="B7682" t="str">
            <v>COLA BRANCA BASE PVA</v>
          </cell>
          <cell r="C7682" t="str">
            <v xml:space="preserve">L     </v>
          </cell>
          <cell r="D7682">
            <v>8.64</v>
          </cell>
        </row>
        <row r="7683">
          <cell r="A7683">
            <v>37418</v>
          </cell>
          <cell r="B7683" t="str">
            <v>COLAR DE TOMADA EM POLIPROPILENO, PP, COM PARAFUSOS, PARA PEAD, 63 X 1/2" - LIGACAO PREDIAL DE AGUA</v>
          </cell>
          <cell r="C7683" t="str">
            <v xml:space="preserve">UN    </v>
          </cell>
          <cell r="D7683">
            <v>12.73</v>
          </cell>
        </row>
        <row r="7684">
          <cell r="A7684">
            <v>37419</v>
          </cell>
          <cell r="B7684" t="str">
            <v>COLAR DE TOMADA EM POLIPROPILENO, PP, COM PARAFUSOS, PARA PEAD, 63 X 3/4" - LIGACAO PREDIAL DE AGUA</v>
          </cell>
          <cell r="C7684" t="str">
            <v xml:space="preserve">UN    </v>
          </cell>
          <cell r="D7684">
            <v>13.08</v>
          </cell>
        </row>
        <row r="7685">
          <cell r="A7685">
            <v>1427</v>
          </cell>
          <cell r="B7685" t="str">
            <v>COLAR TOMADA PVC, COM TRAVAS, SAIDA COM ROSCA, DE 110 MM X 1/2" OU 110 MM X 3/4", PARA LIGACAO PREDIAL DE AGUA</v>
          </cell>
          <cell r="C7685" t="str">
            <v xml:space="preserve">UN    </v>
          </cell>
          <cell r="D7685">
            <v>14.57</v>
          </cell>
        </row>
        <row r="7686">
          <cell r="A7686">
            <v>1402</v>
          </cell>
          <cell r="B7686" t="str">
            <v>COLAR TOMADA PVC, COM TRAVAS, SAIDA COM ROSCA, DE 32 MM X 1/2" OU 32 MM X 3/4", PARA LIGACAO PREDIAL DE AGUA</v>
          </cell>
          <cell r="C7686" t="str">
            <v xml:space="preserve">UN    </v>
          </cell>
          <cell r="D7686">
            <v>5.04</v>
          </cell>
        </row>
        <row r="7687">
          <cell r="A7687">
            <v>1420</v>
          </cell>
          <cell r="B7687" t="str">
            <v>COLAR TOMADA PVC, COM TRAVAS, SAIDA COM ROSCA, DE 40 MM X 1/2" OU 40 MM X 3/4", PARA LIGACAO PREDIAL DE AGUA</v>
          </cell>
          <cell r="C7687" t="str">
            <v xml:space="preserve">UN    </v>
          </cell>
          <cell r="D7687">
            <v>6.48</v>
          </cell>
        </row>
        <row r="7688">
          <cell r="A7688">
            <v>1419</v>
          </cell>
          <cell r="B7688" t="str">
            <v>COLAR TOMADA PVC, COM TRAVAS, SAIDA COM ROSCA, DE 50 MM X 1/2" OU 50 MM X 3/4", PARA LIGACAO PREDIAL DE AGUA</v>
          </cell>
          <cell r="C7688" t="str">
            <v xml:space="preserve">UN    </v>
          </cell>
          <cell r="D7688">
            <v>7.83</v>
          </cell>
        </row>
        <row r="7689">
          <cell r="A7689">
            <v>1414</v>
          </cell>
          <cell r="B7689" t="str">
            <v>COLAR TOMADA PVC, COM TRAVAS, SAIDA COM ROSCA, DE 60 MM X 1/2" OU 60 MM X 3/4", PARA LIGACAO PREDIAL DE AGUA</v>
          </cell>
          <cell r="C7689" t="str">
            <v xml:space="preserve">UN    </v>
          </cell>
          <cell r="D7689">
            <v>7.66</v>
          </cell>
        </row>
        <row r="7690">
          <cell r="A7690">
            <v>1413</v>
          </cell>
          <cell r="B7690" t="str">
            <v>COLAR TOMADA PVC, COM TRAVAS, SAIDA COM ROSCA, DE 75 MM X 1/2" OU 75 MM X 3/4", PARA LIGACAO PREDIAL DE AGUA</v>
          </cell>
          <cell r="C7690" t="str">
            <v xml:space="preserve">UN    </v>
          </cell>
          <cell r="D7690">
            <v>11.32</v>
          </cell>
        </row>
        <row r="7691">
          <cell r="A7691">
            <v>1412</v>
          </cell>
          <cell r="B7691" t="str">
            <v>COLAR TOMADA PVC, COM TRAVAS, SAIDA COM ROSCA, DE 85 MM X 1/2" OU 85 MM X 3/4", PARA LIGACAO PREDIAL DE AGUA</v>
          </cell>
          <cell r="C7691" t="str">
            <v xml:space="preserve">UN    </v>
          </cell>
          <cell r="D7691">
            <v>9.59</v>
          </cell>
        </row>
        <row r="7692">
          <cell r="A7692">
            <v>1411</v>
          </cell>
          <cell r="B7692" t="str">
            <v>COLAR TOMADA PVC, COM TRAVAS, SAIDA ROSCAVEL COM BUCHA DE LATAO, DE 110 MM X 1/2" OU 110 MM X 3/4", PARA LIGACAO PREDIAL DE AGUA</v>
          </cell>
          <cell r="C7692" t="str">
            <v xml:space="preserve">UN    </v>
          </cell>
          <cell r="D7692">
            <v>17.45</v>
          </cell>
        </row>
        <row r="7693">
          <cell r="A7693">
            <v>1406</v>
          </cell>
          <cell r="B7693" t="str">
            <v>COLAR TOMADA PVC, COM TRAVAS, SAIDA ROSCAVEL COM BUCHA DE LATAO, DE 60 MM X 1/2" OU 60 MM X 3/4", PARA LIGACAO PREDIAL DE AGUA</v>
          </cell>
          <cell r="C7693" t="str">
            <v xml:space="preserve">UN    </v>
          </cell>
          <cell r="D7693">
            <v>11.57</v>
          </cell>
        </row>
        <row r="7694">
          <cell r="A7694">
            <v>1407</v>
          </cell>
          <cell r="B7694" t="str">
            <v>COLAR TOMADA PVC, COM TRAVAS, SAIDA ROSCAVEL COM BUCHA DE LATAO, DE 75 MM X 1/2" OU 75 MM X 3/4", PARA LIGACAO PREDIAL DE AGUA</v>
          </cell>
          <cell r="C7694" t="str">
            <v xml:space="preserve">UN    </v>
          </cell>
          <cell r="D7694">
            <v>14.43</v>
          </cell>
        </row>
        <row r="7695">
          <cell r="A7695">
            <v>1404</v>
          </cell>
          <cell r="B7695" t="str">
            <v>COLAR TOMADA PVC, COM TRAVAS, SAIDA ROSCAVEL COM BUCHA DE LATAO, DE 85 MM X 1/2" OU 85 MM X 3/4", PARA LIGACAO PREDIAL DE AGUA</v>
          </cell>
          <cell r="C7695" t="str">
            <v xml:space="preserve">UN    </v>
          </cell>
          <cell r="D7695">
            <v>15.34</v>
          </cell>
        </row>
        <row r="7696">
          <cell r="A7696">
            <v>11281</v>
          </cell>
          <cell r="B7696" t="str">
            <v>COMPACTADOR DE SOLO A PERCUSSAO (SOQUETE), COM MOTOR GASOLINA DE 4 TEMPOS, PESO ENTRE 55 E 65 KG, FORCA DE IMPACTO DE 1.000 A 1.500 KGF, FREQUENCIA DE 600 A 700 GOLPES POR MINUTO, VELOCIDADE DE TRABALHO ENTRE 10 E 15 M/MIN, POTENCIA ENTRE 2,00 E 3,00 HP</v>
          </cell>
          <cell r="C7696" t="str">
            <v xml:space="preserve">UN    </v>
          </cell>
          <cell r="D7696">
            <v>10309.780000000001</v>
          </cell>
        </row>
        <row r="7697">
          <cell r="A7697">
            <v>1442</v>
          </cell>
          <cell r="B7697" t="str">
            <v>COMPACTADOR DE SOLO TIPO PLACA VIBRATORIA REVERSIVEL, A GASOLINA, 4 TEMPOS, PESO DE 125 A 150 KG, FORCA CENTRIFUGA DE 2500 A 2800 KGF, LARG. TRABALHO DE 400 A 450 MM, FREQ VIBRACAO DE 4300 A 4500 RPM, VELOC. TRABALHO DE 15 A 20 M/MIN, POT. DE 5,5 A 6,0 HP</v>
          </cell>
          <cell r="C7697" t="str">
            <v xml:space="preserve">UN    </v>
          </cell>
          <cell r="D7697">
            <v>8654.98</v>
          </cell>
        </row>
        <row r="7698">
          <cell r="A7698">
            <v>13457</v>
          </cell>
          <cell r="B7698" t="str">
            <v>COMPACTADOR DE SOLO TIPO PLACA VIBRATORIA REVERSIVEL, A GASOLINA, 4 TEMPOS, PESO DE 150 A 175 KG, FORCA CENTRIFUGA DE 2800 A 3100 KGF, LARG. TRABALHO DE 450 A 520 MM, FREQ VIBRACAO DE 4000 A 4300 RPM, VELOC. TRABALHO DE 15 A 20 M/MIN, POT. DE 6,0 A 7,0 HP</v>
          </cell>
          <cell r="C7698" t="str">
            <v xml:space="preserve">UN    </v>
          </cell>
          <cell r="D7698">
            <v>7470.85</v>
          </cell>
        </row>
        <row r="7699">
          <cell r="A7699">
            <v>40699</v>
          </cell>
          <cell r="B769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99" t="str">
            <v xml:space="preserve">UN    </v>
          </cell>
          <cell r="D7699">
            <v>5775.25</v>
          </cell>
        </row>
        <row r="7700">
          <cell r="A7700">
            <v>40701</v>
          </cell>
          <cell r="B770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00" t="str">
            <v xml:space="preserve">UN    </v>
          </cell>
          <cell r="D7700">
            <v>102114.4</v>
          </cell>
        </row>
        <row r="7701">
          <cell r="A7701">
            <v>40700</v>
          </cell>
          <cell r="B770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01" t="str">
            <v xml:space="preserve">UN    </v>
          </cell>
          <cell r="D7701">
            <v>13444.03</v>
          </cell>
        </row>
        <row r="7702">
          <cell r="A7702">
            <v>13458</v>
          </cell>
          <cell r="B7702" t="str">
            <v>COMPACTADOR DE SOLOS DE PERCURSAO (SOQUETE) COM MOTOR A GASOLINA 4 TEMPOS DE 4 HP (4 CV)</v>
          </cell>
          <cell r="C7702" t="str">
            <v xml:space="preserve">UN    </v>
          </cell>
          <cell r="D7702">
            <v>12775.16</v>
          </cell>
        </row>
        <row r="7703">
          <cell r="A7703">
            <v>36524</v>
          </cell>
          <cell r="B7703" t="str">
            <v>COMPRESSOR DE AR ESTACIONARIO, VAZAO 620 PCM, PRESSAO EFETIVA DE TRABALHO 109 PSI, MOTOR ELETRICO, POTENCIA 127 CV</v>
          </cell>
          <cell r="C7703" t="str">
            <v xml:space="preserve">UN    </v>
          </cell>
          <cell r="D7703">
            <v>86280.46</v>
          </cell>
        </row>
        <row r="7704">
          <cell r="A7704">
            <v>36526</v>
          </cell>
          <cell r="B7704" t="str">
            <v>COMPRESSOR DE AR REBOCAVEL VAZAO 400 PCM, PRESSAO EFETIVA DE TRABALHO 102 PSI, MOTOR DIESEL, POTENCIA 110 CV</v>
          </cell>
          <cell r="C7704" t="str">
            <v xml:space="preserve">UN    </v>
          </cell>
          <cell r="D7704">
            <v>69528.3</v>
          </cell>
        </row>
        <row r="7705">
          <cell r="A7705">
            <v>36523</v>
          </cell>
          <cell r="B7705" t="str">
            <v>COMPRESSOR DE AR REBOCAVEL VAZAO 748 PCM, PRESSAO EFETIVA DE TRABALHO 102 PSI, MOTOR DIESEL, POTENCIA 210 CV</v>
          </cell>
          <cell r="C7705" t="str">
            <v xml:space="preserve">UN    </v>
          </cell>
          <cell r="D7705">
            <v>148850.72</v>
          </cell>
        </row>
        <row r="7706">
          <cell r="A7706">
            <v>36527</v>
          </cell>
          <cell r="B7706" t="str">
            <v>COMPRESSOR DE AR REBOCAVEL VAZAO 860 PCM, PRESSAO EFETIVA DE TRABALHO 102 PSI, MOTOR DIESEL, POTENCIA 250 CV</v>
          </cell>
          <cell r="C7706" t="str">
            <v xml:space="preserve">UN    </v>
          </cell>
          <cell r="D7706">
            <v>161682.54</v>
          </cell>
        </row>
        <row r="7707">
          <cell r="A7707">
            <v>13803</v>
          </cell>
          <cell r="B7707" t="str">
            <v>COMPRESSOR DE AR REBOCAVEL, VAZAO *89* PCM, PRESSAO EFETIVA DE TRABALHO *102* PSI, MOTOR DIESEL, POTENCIA *20* CV</v>
          </cell>
          <cell r="C7707" t="str">
            <v xml:space="preserve">UN    </v>
          </cell>
          <cell r="D7707">
            <v>58463</v>
          </cell>
        </row>
        <row r="7708">
          <cell r="A7708">
            <v>38642</v>
          </cell>
          <cell r="B7708" t="str">
            <v>COMPRESSOR DE AR REBOCAVEL, VAZAO 152 PCM, PRESSAO EFETIVA DE TRABALHO 102 PSI, MOTOR DIESEL, POTENCIA 31,5 KW</v>
          </cell>
          <cell r="C7708" t="str">
            <v xml:space="preserve">UN    </v>
          </cell>
          <cell r="D7708">
            <v>37643.839999999997</v>
          </cell>
        </row>
        <row r="7709">
          <cell r="A7709">
            <v>36522</v>
          </cell>
          <cell r="B7709" t="str">
            <v>COMPRESSOR DE AR REBOCAVEL, VAZAO 189 PCM, PRESSAO EFETIVA DE TRABALHO 102 PSI, MOTOR DIESEL, POTENCIA 63 CV</v>
          </cell>
          <cell r="C7709" t="str">
            <v xml:space="preserve">UN    </v>
          </cell>
          <cell r="D7709">
            <v>43779.34</v>
          </cell>
        </row>
        <row r="7710">
          <cell r="A7710">
            <v>36525</v>
          </cell>
          <cell r="B7710" t="str">
            <v>COMPRESSOR DE AR REBOCAVEL, VAZAO 250 PCM, PRESSAO EFETIVA DE TRABALHO 102 PSI, MOTOR DIESEL, POTENCIA 81 CV</v>
          </cell>
          <cell r="C7710" t="str">
            <v xml:space="preserve">UN    </v>
          </cell>
          <cell r="D7710">
            <v>58630.76</v>
          </cell>
        </row>
        <row r="7711">
          <cell r="A7711">
            <v>41991</v>
          </cell>
          <cell r="B7711" t="str">
            <v>COMPRESSOR DE AR, VAZAO DE 10 PCM, RESERVATORIO 100 L, PRESSAO DE TRABALHO ENTRE 6,9 E 9,7 BAR,  POTENCIA 2 HP, TENSAO 110/220 V (COLETADO CAIXA)</v>
          </cell>
          <cell r="C7711" t="str">
            <v xml:space="preserve">UN    </v>
          </cell>
          <cell r="D7711">
            <v>2166.4899999999998</v>
          </cell>
        </row>
        <row r="7712">
          <cell r="A7712">
            <v>34348</v>
          </cell>
          <cell r="B7712" t="str">
            <v>CONCERTINA CLIPADA (DUPLA) EM ACO GALVANIZADO DE ALTA RESISTENCIA, COM ESPIRAL DE 300 MM, D = 2,76 MM</v>
          </cell>
          <cell r="C7712" t="str">
            <v xml:space="preserve">M     </v>
          </cell>
          <cell r="D7712">
            <v>27.02</v>
          </cell>
        </row>
        <row r="7713">
          <cell r="A7713">
            <v>34347</v>
          </cell>
          <cell r="B7713" t="str">
            <v>CONCERTINA SIMPLES EM ACO GALVANIZADO DE ALTA RESISTENCIA, COM ESPIRAL DE 300 MM, D = 2,76 MM</v>
          </cell>
          <cell r="C7713" t="str">
            <v xml:space="preserve">M     </v>
          </cell>
          <cell r="D7713">
            <v>13.96</v>
          </cell>
        </row>
        <row r="7714">
          <cell r="A7714">
            <v>11146</v>
          </cell>
          <cell r="B7714" t="str">
            <v>CONCRETO AUTOADENSAVEL (CAA) CLASSE DE RESISTENCIA C15, ESPALHAMENTO SF2, INCLUI SERVICO DE BOMBEAMENTO (NBR 15823)</v>
          </cell>
          <cell r="C7714" t="str">
            <v xml:space="preserve">M3    </v>
          </cell>
          <cell r="D7714">
            <v>355.73</v>
          </cell>
        </row>
        <row r="7715">
          <cell r="A7715">
            <v>11147</v>
          </cell>
          <cell r="B7715" t="str">
            <v>CONCRETO AUTOADENSAVEL (CAA) CLASSE DE RESISTENCIA C20, ESPALHAMENTO SF2, INCLUI SERVICO DE BOMBEAMENTO (NBR 15823)</v>
          </cell>
          <cell r="C7715" t="str">
            <v xml:space="preserve">M3    </v>
          </cell>
          <cell r="D7715">
            <v>368.91</v>
          </cell>
        </row>
        <row r="7716">
          <cell r="A7716">
            <v>34872</v>
          </cell>
          <cell r="B7716" t="str">
            <v>CONCRETO AUTOADENSAVEL (CAA) CLASSE DE RESISTENCIA C25, ESPALHAMENTO SF2, INCLUI SERVICO DE BOMBEAMENTO (NBR 15823)</v>
          </cell>
          <cell r="C7716" t="str">
            <v xml:space="preserve">M3    </v>
          </cell>
          <cell r="D7716">
            <v>382.08</v>
          </cell>
        </row>
        <row r="7717">
          <cell r="A7717">
            <v>34491</v>
          </cell>
          <cell r="B7717" t="str">
            <v>CONCRETO AUTOADENSAVEL (CAA) CLASSE DE RESISTENCIA C30, ESPALHAMENTO SF2, INCLUI SERVICO DE BOMBEAMENTO (NBR 15823)</v>
          </cell>
          <cell r="C7717" t="str">
            <v xml:space="preserve">M3    </v>
          </cell>
          <cell r="D7717">
            <v>389.82</v>
          </cell>
        </row>
        <row r="7718">
          <cell r="A7718">
            <v>34770</v>
          </cell>
          <cell r="B7718" t="str">
            <v>CONCRETO BETUMINOSO USINADO A QUENTE (CBUQ) PARA PAVIMENTACAO ASFALTICA, PADRAO DNIT, FAIXA C, COM CAP 30/45 - AQUISICAO POSTO USINA</v>
          </cell>
          <cell r="C7718" t="str">
            <v xml:space="preserve">T     </v>
          </cell>
          <cell r="D7718">
            <v>301.14</v>
          </cell>
        </row>
        <row r="7719">
          <cell r="A7719">
            <v>1518</v>
          </cell>
          <cell r="B7719" t="str">
            <v>CONCRETO BETUMINOSO USINADO A QUENTE (CBUQ) PARA PAVIMENTACAO ASFALTICA, PADRAO DNIT, FAIXA C, COM CAP 50/70 - AQUISICAO POSTO USINA</v>
          </cell>
          <cell r="C7719" t="str">
            <v xml:space="preserve">T     </v>
          </cell>
          <cell r="D7719">
            <v>325</v>
          </cell>
        </row>
        <row r="7720">
          <cell r="A7720">
            <v>41965</v>
          </cell>
          <cell r="B7720" t="str">
            <v>CONCRETO BETUMINOSO USINADO A QUENTE (CBUQ) PARA PAVIMENTACAO ASFALTICA, PADRAO DNIT, PARA BINDER, COM CAP 50/70 - AQUISICAO POSTO USINA</v>
          </cell>
          <cell r="C7720" t="str">
            <v xml:space="preserve">T     </v>
          </cell>
          <cell r="D7720">
            <v>314.86</v>
          </cell>
        </row>
        <row r="7721">
          <cell r="A7721">
            <v>34492</v>
          </cell>
          <cell r="B7721" t="str">
            <v>CONCRETO USINADO BOMBEAVEL, CLASSE DE RESISTENCIA C20, COM BRITA 0 E 1, SLUMP = 100 +/- 20 MM, EXCLUI SERVICO DE BOMBEAMENTO (NBR 8953)</v>
          </cell>
          <cell r="C7721" t="str">
            <v xml:space="preserve">M3    </v>
          </cell>
          <cell r="D7721">
            <v>322.79000000000002</v>
          </cell>
        </row>
        <row r="7722">
          <cell r="A7722">
            <v>1524</v>
          </cell>
          <cell r="B7722" t="str">
            <v>CONCRETO USINADO BOMBEAVEL, CLASSE DE RESISTENCIA C20, COM BRITA 0 E 1, SLUMP = 100 +/- 20 MM, INCLUI SERVICO DE BOMBEAMENTO (NBR 8953)</v>
          </cell>
          <cell r="C7722" t="str">
            <v xml:space="preserve">M3    </v>
          </cell>
          <cell r="D7722">
            <v>375.5</v>
          </cell>
        </row>
        <row r="7723">
          <cell r="A7723">
            <v>38404</v>
          </cell>
          <cell r="B7723" t="str">
            <v>CONCRETO USINADO BOMBEAVEL, CLASSE DE RESISTENCIA C20, COM BRITA 0 E 1, SLUMP = 130 +/- 20 MM, EXCLUI SERVICO DE BOMBEAMENTO (NBR 8953)</v>
          </cell>
          <cell r="C7723" t="str">
            <v xml:space="preserve">M3    </v>
          </cell>
          <cell r="D7723">
            <v>396.33</v>
          </cell>
        </row>
        <row r="7724">
          <cell r="A7724">
            <v>39849</v>
          </cell>
          <cell r="B7724" t="str">
            <v>CONCRETO USINADO BOMBEAVEL, CLASSE DE RESISTENCIA C20, COM BRITA 0 E 1, SLUMP = 190 +/- 20 MM, INCLUI SERVICO DE BOMBEAMENTO (NBR 8953)</v>
          </cell>
          <cell r="C7724" t="str">
            <v xml:space="preserve">M3    </v>
          </cell>
          <cell r="D7724">
            <v>395.47</v>
          </cell>
        </row>
        <row r="7725">
          <cell r="A7725">
            <v>38464</v>
          </cell>
          <cell r="B7725" t="str">
            <v>CONCRETO USINADO BOMBEAVEL, CLASSE DE RESISTENCIA C20, COM BRITA 0, SLUMP = 220 +/- 20 MM, INCLUI SERVICO DE BOMBEAMENTO (NBR 8953)</v>
          </cell>
          <cell r="C7725" t="str">
            <v xml:space="preserve">M3    </v>
          </cell>
          <cell r="D7725">
            <v>478.76</v>
          </cell>
        </row>
        <row r="7726">
          <cell r="A7726">
            <v>34493</v>
          </cell>
          <cell r="B7726" t="str">
            <v>CONCRETO USINADO BOMBEAVEL, CLASSE DE RESISTENCIA C25, COM BRITA 0 E 1, SLUMP = 100 +/- 20 MM, EXCLUI SERVICO DE BOMBEAMENTO (NBR 8953)</v>
          </cell>
          <cell r="C7726" t="str">
            <v xml:space="preserve">M3    </v>
          </cell>
          <cell r="D7726">
            <v>335.31</v>
          </cell>
        </row>
        <row r="7727">
          <cell r="A7727">
            <v>1527</v>
          </cell>
          <cell r="B7727" t="str">
            <v>CONCRETO USINADO BOMBEAVEL, CLASSE DE RESISTENCIA C25, COM BRITA 0 E 1, SLUMP = 100 +/- 20 MM, INCLUI SERVICO DE BOMBEAMENTO (NBR 8953)</v>
          </cell>
          <cell r="C7727" t="str">
            <v xml:space="preserve">M3    </v>
          </cell>
          <cell r="D7727">
            <v>391.31</v>
          </cell>
        </row>
        <row r="7728">
          <cell r="A7728">
            <v>38405</v>
          </cell>
          <cell r="B7728" t="str">
            <v>CONCRETO USINADO BOMBEAVEL, CLASSE DE RESISTENCIA C25, COM BRITA 0 E 1, SLUMP = 130 +/- 20 MM, EXCLUI SERVICO DE BOMBEAMENTO (NBR 8953)</v>
          </cell>
          <cell r="C7728" t="str">
            <v xml:space="preserve">M3    </v>
          </cell>
          <cell r="D7728">
            <v>420.11</v>
          </cell>
        </row>
        <row r="7729">
          <cell r="A7729">
            <v>38408</v>
          </cell>
          <cell r="B7729" t="str">
            <v>CONCRETO USINADO BOMBEAVEL, CLASSE DE RESISTENCIA C25, COM BRITA 0 E 1, SLUMP = 190 +/- 20 MM, EXCLUI SERVICO DE BOMBEAMENTO (NBR 8953)</v>
          </cell>
          <cell r="C7729" t="str">
            <v xml:space="preserve">M3    </v>
          </cell>
          <cell r="D7729">
            <v>436.85</v>
          </cell>
        </row>
        <row r="7730">
          <cell r="A7730">
            <v>34494</v>
          </cell>
          <cell r="B7730" t="str">
            <v>CONCRETO USINADO BOMBEAVEL, CLASSE DE RESISTENCIA C30, COM BRITA 0 E 1, SLUMP = 100 +/- 20 MM, EXCLUI SERVICO DE BOMBEAMENTO (NBR 8953)</v>
          </cell>
          <cell r="C7730" t="str">
            <v xml:space="preserve">M3    </v>
          </cell>
          <cell r="D7730">
            <v>350.2</v>
          </cell>
        </row>
        <row r="7731">
          <cell r="A7731">
            <v>1525</v>
          </cell>
          <cell r="B7731" t="str">
            <v>CONCRETO USINADO BOMBEAVEL, CLASSE DE RESISTENCIA C30, COM BRITA 0 E 1, SLUMP = 100 +/- 20 MM, INCLUI SERVICO DE BOMBEAMENTO (NBR 8953)</v>
          </cell>
          <cell r="C7731" t="str">
            <v xml:space="preserve">M3    </v>
          </cell>
          <cell r="D7731">
            <v>404.48</v>
          </cell>
        </row>
        <row r="7732">
          <cell r="A7732">
            <v>38406</v>
          </cell>
          <cell r="B7732" t="str">
            <v>CONCRETO USINADO BOMBEAVEL, CLASSE DE RESISTENCIA C30, COM BRITA 0 E 1, SLUMP = 130 +/- 20 MM, EXCLUI SERVICO DE BOMBEAMENTO (NBR 8953)</v>
          </cell>
          <cell r="C7732" t="str">
            <v xml:space="preserve">M3    </v>
          </cell>
          <cell r="D7732">
            <v>441.4</v>
          </cell>
        </row>
        <row r="7733">
          <cell r="A7733">
            <v>38409</v>
          </cell>
          <cell r="B7733" t="str">
            <v>CONCRETO USINADO BOMBEAVEL, CLASSE DE RESISTENCIA C30, COM BRITA 0 E 1, SLUMP = 190 +/- 20 MM, EXCLUI SERVICO DE BOMBEAMENTO (NBR 8953)</v>
          </cell>
          <cell r="C7733" t="str">
            <v xml:space="preserve">M3    </v>
          </cell>
          <cell r="D7733">
            <v>470.88</v>
          </cell>
        </row>
        <row r="7734">
          <cell r="A7734">
            <v>34495</v>
          </cell>
          <cell r="B7734" t="str">
            <v>CONCRETO USINADO BOMBEAVEL, CLASSE DE RESISTENCIA C35, COM BRITA 0 E 1, SLUMP = 100 +/- 20 MM, EXCLUI SERVICO DE BOMBEAMENTO (NBR 8953)</v>
          </cell>
          <cell r="C7734" t="str">
            <v xml:space="preserve">M3    </v>
          </cell>
          <cell r="D7734">
            <v>365.15</v>
          </cell>
        </row>
        <row r="7735">
          <cell r="A7735">
            <v>11145</v>
          </cell>
          <cell r="B7735" t="str">
            <v>CONCRETO USINADO BOMBEAVEL, CLASSE DE RESISTENCIA C35, COM BRITA 0 E 1, SLUMP = 100 +/- 20 MM, INCLUI SERVICO DE BOMBEAMENTO (NBR 8953)</v>
          </cell>
          <cell r="C7735" t="str">
            <v xml:space="preserve">M3    </v>
          </cell>
          <cell r="D7735">
            <v>418.97</v>
          </cell>
        </row>
        <row r="7736">
          <cell r="A7736">
            <v>34496</v>
          </cell>
          <cell r="B7736" t="str">
            <v>CONCRETO USINADO BOMBEAVEL, CLASSE DE RESISTENCIA C40, COM BRITA 0 E 1, SLUMP = 100 +/- 20 MM, EXCLUI SERVICO DE BOMBEAMENTO (NBR 8953)</v>
          </cell>
          <cell r="C7736" t="str">
            <v xml:space="preserve">M3    </v>
          </cell>
          <cell r="D7736">
            <v>381.42</v>
          </cell>
        </row>
        <row r="7737">
          <cell r="A7737">
            <v>34479</v>
          </cell>
          <cell r="B7737" t="str">
            <v>CONCRETO USINADO BOMBEAVEL, CLASSE DE RESISTENCIA C40, COM BRITA 0 E 1, SLUMP = 100 +/- 20 MM, INCLUI SERVICO DE BOMBEAMENTO (NBR 8953)</v>
          </cell>
          <cell r="C7737" t="str">
            <v xml:space="preserve">M3    </v>
          </cell>
          <cell r="D7737">
            <v>434.78</v>
          </cell>
        </row>
        <row r="7738">
          <cell r="A7738">
            <v>34481</v>
          </cell>
          <cell r="B7738" t="str">
            <v>CONCRETO USINADO BOMBEAVEL, CLASSE DE RESISTENCIA C45, COM BRITA 0 E 1, SLUMP = 100 +/- 20 MM, INCLUI SERVICO DE BOMBEAMENTO (NBR 8953)</v>
          </cell>
          <cell r="C7738" t="str">
            <v xml:space="preserve">M3    </v>
          </cell>
          <cell r="D7738">
            <v>488.8</v>
          </cell>
        </row>
        <row r="7739">
          <cell r="A7739">
            <v>34483</v>
          </cell>
          <cell r="B7739" t="str">
            <v>CONCRETO USINADO BOMBEAVEL, CLASSE DE RESISTENCIA C50, COM BRITA 0 E 1, SLUMP = 100 +/- 20 MM, INCLUI SERVICO DE BOMBEAMENTO (NBR 8953)</v>
          </cell>
          <cell r="C7739" t="str">
            <v xml:space="preserve">M3    </v>
          </cell>
          <cell r="D7739">
            <v>579.71</v>
          </cell>
        </row>
        <row r="7740">
          <cell r="A7740">
            <v>34485</v>
          </cell>
          <cell r="B7740" t="str">
            <v>CONCRETO USINADO BOMBEAVEL, CLASSE DE RESISTENCIA C60, COM BRITA 0 E 1, SLUMP = 100 +/- 20 MM, INCLUI SERVICO DE BOMBEAMENTO (NBR 8953)</v>
          </cell>
          <cell r="C7740" t="str">
            <v xml:space="preserve">M3    </v>
          </cell>
          <cell r="D7740">
            <v>744.41</v>
          </cell>
        </row>
        <row r="7741">
          <cell r="A7741">
            <v>34497</v>
          </cell>
          <cell r="B7741" t="str">
            <v>CONCRETO USINADO BOMBEAVEL, CLASSE DE RESISTENCIA C80, COM BRITA 0 E 1, SLUMP = 100 +/- 20 MM, EXCLUI SERVICO DE BOMBEAMENTO (NBR 8953)</v>
          </cell>
          <cell r="C7741" t="str">
            <v xml:space="preserve">M3    </v>
          </cell>
          <cell r="D7741">
            <v>1027.68</v>
          </cell>
        </row>
        <row r="7742">
          <cell r="A7742">
            <v>14041</v>
          </cell>
          <cell r="B7742" t="str">
            <v>CONCRETO USINADO CONVENCIONAL (NAO BOMBEAVEL) CLASSE DE RESISTENCIA C10, COM BRITA 1 E 2, SLUMP = 80 MM +/- 10 MM (NBR 8953)</v>
          </cell>
          <cell r="C7742" t="str">
            <v xml:space="preserve">M3    </v>
          </cell>
          <cell r="D7742">
            <v>322.08</v>
          </cell>
        </row>
        <row r="7743">
          <cell r="A7743">
            <v>1523</v>
          </cell>
          <cell r="B7743" t="str">
            <v>CONCRETO USINADO CONVENCIONAL (NAO BOMBEAVEL) CLASSE DE RESISTENCIA C15, COM BRITA 1 E 2, SLUMP = 80 MM +/- 10 MM (NBR 8953)</v>
          </cell>
          <cell r="C7743" t="str">
            <v xml:space="preserve">M3    </v>
          </cell>
          <cell r="D7743">
            <v>325.16000000000003</v>
          </cell>
        </row>
        <row r="7744">
          <cell r="A7744">
            <v>14052</v>
          </cell>
          <cell r="B7744" t="str">
            <v>CONDULETE DE ALUMINIO TIPO B, PARA ELETRODUTO ROSCAVEL DE 1/2", COM TAMPA CEGA</v>
          </cell>
          <cell r="C7744" t="str">
            <v xml:space="preserve">UN    </v>
          </cell>
          <cell r="D7744">
            <v>6.41</v>
          </cell>
        </row>
        <row r="7745">
          <cell r="A7745">
            <v>14054</v>
          </cell>
          <cell r="B7745" t="str">
            <v>CONDULETE DE ALUMINIO TIPO B, PARA ELETRODUTO ROSCAVEL DE 1", COM TAMPA CEGA</v>
          </cell>
          <cell r="C7745" t="str">
            <v xml:space="preserve">UN    </v>
          </cell>
          <cell r="D7745">
            <v>8.33</v>
          </cell>
        </row>
        <row r="7746">
          <cell r="A7746">
            <v>14053</v>
          </cell>
          <cell r="B7746" t="str">
            <v>CONDULETE DE ALUMINIO TIPO B, PARA ELETRODUTO ROSCAVEL DE 3/4", COM TAMPA CEGA</v>
          </cell>
          <cell r="C7746" t="str">
            <v xml:space="preserve">UN    </v>
          </cell>
          <cell r="D7746">
            <v>6.51</v>
          </cell>
        </row>
        <row r="7747">
          <cell r="A7747">
            <v>2558</v>
          </cell>
          <cell r="B7747" t="str">
            <v>CONDULETE DE ALUMINIO TIPO C, PARA ELETRODUTO ROSCAVEL DE 1/2", COM TAMPA CEGA</v>
          </cell>
          <cell r="C7747" t="str">
            <v xml:space="preserve">UN    </v>
          </cell>
          <cell r="D7747">
            <v>4.9000000000000004</v>
          </cell>
        </row>
        <row r="7748">
          <cell r="A7748">
            <v>2560</v>
          </cell>
          <cell r="B7748" t="str">
            <v>CONDULETE DE ALUMINIO TIPO C, PARA ELETRODUTO ROSCAVEL DE 1", COM TAMPA CEGA</v>
          </cell>
          <cell r="C7748" t="str">
            <v xml:space="preserve">UN    </v>
          </cell>
          <cell r="D7748">
            <v>8.6199999999999992</v>
          </cell>
        </row>
        <row r="7749">
          <cell r="A7749">
            <v>2559</v>
          </cell>
          <cell r="B7749" t="str">
            <v>CONDULETE DE ALUMINIO TIPO C, PARA ELETRODUTO ROSCAVEL DE 3/4", COM TAMPA CEGA</v>
          </cell>
          <cell r="C7749" t="str">
            <v xml:space="preserve">UN    </v>
          </cell>
          <cell r="D7749">
            <v>6.9</v>
          </cell>
        </row>
        <row r="7750">
          <cell r="A7750">
            <v>2592</v>
          </cell>
          <cell r="B7750" t="str">
            <v>CONDULETE DE ALUMINIO TIPO C, PARA ELETRODUTO ROSCAVEL DE 4", COM TAMPA CEGA</v>
          </cell>
          <cell r="C7750" t="str">
            <v xml:space="preserve">UN    </v>
          </cell>
          <cell r="D7750">
            <v>114.38</v>
          </cell>
        </row>
        <row r="7751">
          <cell r="A7751">
            <v>2566</v>
          </cell>
          <cell r="B7751" t="str">
            <v>CONDULETE DE ALUMINIO TIPO E, PARA ELETRODUTO ROSCAVEL DE 1  1/4", COM TAMPA CEGA</v>
          </cell>
          <cell r="C7751" t="str">
            <v xml:space="preserve">UN    </v>
          </cell>
          <cell r="D7751">
            <v>11.51</v>
          </cell>
        </row>
        <row r="7752">
          <cell r="A7752">
            <v>2589</v>
          </cell>
          <cell r="B7752" t="str">
            <v>CONDULETE DE ALUMINIO TIPO E, PARA ELETRODUTO ROSCAVEL DE 1 1/2", COM TAMPA CEGA</v>
          </cell>
          <cell r="C7752" t="str">
            <v xml:space="preserve">UN    </v>
          </cell>
          <cell r="D7752">
            <v>15.3</v>
          </cell>
        </row>
        <row r="7753">
          <cell r="A7753">
            <v>2591</v>
          </cell>
          <cell r="B7753" t="str">
            <v>CONDULETE DE ALUMINIO TIPO E, PARA ELETRODUTO ROSCAVEL DE 1/2", COM TAMPA CEGA</v>
          </cell>
          <cell r="C7753" t="str">
            <v xml:space="preserve">UN    </v>
          </cell>
          <cell r="D7753">
            <v>5.58</v>
          </cell>
        </row>
        <row r="7754">
          <cell r="A7754">
            <v>2590</v>
          </cell>
          <cell r="B7754" t="str">
            <v>CONDULETE DE ALUMINIO TIPO E, PARA ELETRODUTO ROSCAVEL DE 1", COM TAMPA CEGA</v>
          </cell>
          <cell r="C7754" t="str">
            <v xml:space="preserve">UN    </v>
          </cell>
          <cell r="D7754">
            <v>9.39</v>
          </cell>
        </row>
        <row r="7755">
          <cell r="A7755">
            <v>2567</v>
          </cell>
          <cell r="B7755" t="str">
            <v>CONDULETE DE ALUMINIO TIPO E, PARA ELETRODUTO ROSCAVEL DE 2", COM TAMPA CEGA</v>
          </cell>
          <cell r="C7755" t="str">
            <v xml:space="preserve">UN    </v>
          </cell>
          <cell r="D7755">
            <v>22.44</v>
          </cell>
        </row>
        <row r="7756">
          <cell r="A7756">
            <v>2565</v>
          </cell>
          <cell r="B7756" t="str">
            <v>CONDULETE DE ALUMINIO TIPO E, PARA ELETRODUTO ROSCAVEL DE 3/4", COM TAMPA CEGA</v>
          </cell>
          <cell r="C7756" t="str">
            <v xml:space="preserve">UN    </v>
          </cell>
          <cell r="D7756">
            <v>5.59</v>
          </cell>
        </row>
        <row r="7757">
          <cell r="A7757">
            <v>2568</v>
          </cell>
          <cell r="B7757" t="str">
            <v>CONDULETE DE ALUMINIO TIPO E, PARA ELETRODUTO ROSCAVEL DE 3", COM TAMPA CEGA</v>
          </cell>
          <cell r="C7757" t="str">
            <v xml:space="preserve">UN    </v>
          </cell>
          <cell r="D7757">
            <v>62.32</v>
          </cell>
        </row>
        <row r="7758">
          <cell r="A7758">
            <v>2594</v>
          </cell>
          <cell r="B7758" t="str">
            <v>CONDULETE DE ALUMINIO TIPO E, PARA ELETRODUTO ROSCAVEL DE 4", COM TAMPA CEGA</v>
          </cell>
          <cell r="C7758" t="str">
            <v xml:space="preserve">UN    </v>
          </cell>
          <cell r="D7758">
            <v>103.82</v>
          </cell>
        </row>
        <row r="7759">
          <cell r="A7759">
            <v>2587</v>
          </cell>
          <cell r="B7759" t="str">
            <v>CONDULETE DE ALUMINIO TIPO LR, PARA ELETRODUTO ROSCAVEL DE 1 1/2", COM TAMPA CEGA</v>
          </cell>
          <cell r="C7759" t="str">
            <v xml:space="preserve">UN    </v>
          </cell>
          <cell r="D7759">
            <v>17.690000000000001</v>
          </cell>
        </row>
        <row r="7760">
          <cell r="A7760">
            <v>2588</v>
          </cell>
          <cell r="B7760" t="str">
            <v>CONDULETE DE ALUMINIO TIPO LR, PARA ELETRODUTO ROSCAVEL DE 1 1/4", COM TAMPA CEGA</v>
          </cell>
          <cell r="C7760" t="str">
            <v xml:space="preserve">UN    </v>
          </cell>
          <cell r="D7760">
            <v>14.05</v>
          </cell>
        </row>
        <row r="7761">
          <cell r="A7761">
            <v>2569</v>
          </cell>
          <cell r="B7761" t="str">
            <v>CONDULETE DE ALUMINIO TIPO LR, PARA ELETRODUTO ROSCAVEL DE 1/2", COM TAMPA CEGA</v>
          </cell>
          <cell r="C7761" t="str">
            <v xml:space="preserve">UN    </v>
          </cell>
          <cell r="D7761">
            <v>5.41</v>
          </cell>
        </row>
        <row r="7762">
          <cell r="A7762">
            <v>2570</v>
          </cell>
          <cell r="B7762" t="str">
            <v>CONDULETE DE ALUMINIO TIPO LR, PARA ELETRODUTO ROSCAVEL DE 1", COM TAMPA CEGA</v>
          </cell>
          <cell r="C7762" t="str">
            <v xml:space="preserve">UN    </v>
          </cell>
          <cell r="D7762">
            <v>9.08</v>
          </cell>
        </row>
        <row r="7763">
          <cell r="A7763">
            <v>2571</v>
          </cell>
          <cell r="B7763" t="str">
            <v>CONDULETE DE ALUMINIO TIPO LR, PARA ELETRODUTO ROSCAVEL DE 2", COM TAMPA CEGA</v>
          </cell>
          <cell r="C7763" t="str">
            <v xml:space="preserve">UN    </v>
          </cell>
          <cell r="D7763">
            <v>26.95</v>
          </cell>
        </row>
        <row r="7764">
          <cell r="A7764">
            <v>2593</v>
          </cell>
          <cell r="B7764" t="str">
            <v>CONDULETE DE ALUMINIO TIPO LR, PARA ELETRODUTO ROSCAVEL DE 3/4", COM TAMPA CEGA</v>
          </cell>
          <cell r="C7764" t="str">
            <v xml:space="preserve">UN    </v>
          </cell>
          <cell r="D7764">
            <v>5.77</v>
          </cell>
        </row>
        <row r="7765">
          <cell r="A7765">
            <v>2572</v>
          </cell>
          <cell r="B7765" t="str">
            <v>CONDULETE DE ALUMINIO TIPO LR, PARA ELETRODUTO ROSCAVEL DE 3", COM TAMPA CEGA</v>
          </cell>
          <cell r="C7765" t="str">
            <v xml:space="preserve">UN    </v>
          </cell>
          <cell r="D7765">
            <v>79.69</v>
          </cell>
        </row>
        <row r="7766">
          <cell r="A7766">
            <v>2595</v>
          </cell>
          <cell r="B7766" t="str">
            <v>CONDULETE DE ALUMINIO TIPO LR, PARA ELETRODUTO ROSCAVEL DE 4", COM TAMPA CEGA</v>
          </cell>
          <cell r="C7766" t="str">
            <v xml:space="preserve">UN    </v>
          </cell>
          <cell r="D7766">
            <v>124.34</v>
          </cell>
        </row>
        <row r="7767">
          <cell r="A7767">
            <v>2576</v>
          </cell>
          <cell r="B7767" t="str">
            <v>CONDULETE DE ALUMINIO TIPO T, PARA ELETRODUTO ROSCAVEL DE 1 1/2", COM TAMPA CEGA</v>
          </cell>
          <cell r="C7767" t="str">
            <v xml:space="preserve">UN    </v>
          </cell>
          <cell r="D7767">
            <v>21.19</v>
          </cell>
        </row>
        <row r="7768">
          <cell r="A7768">
            <v>2575</v>
          </cell>
          <cell r="B7768" t="str">
            <v>CONDULETE DE ALUMINIO TIPO T, PARA ELETRODUTO ROSCAVEL DE 1 1/4", COM TAMPA CEGA</v>
          </cell>
          <cell r="C7768" t="str">
            <v xml:space="preserve">UN    </v>
          </cell>
          <cell r="D7768">
            <v>15.93</v>
          </cell>
        </row>
        <row r="7769">
          <cell r="A7769">
            <v>2573</v>
          </cell>
          <cell r="B7769" t="str">
            <v>CONDULETE DE ALUMINIO TIPO T, PARA ELETRODUTO ROSCAVEL DE 1/2", COM TAMPA CEGA</v>
          </cell>
          <cell r="C7769" t="str">
            <v xml:space="preserve">UN    </v>
          </cell>
          <cell r="D7769">
            <v>6.61</v>
          </cell>
        </row>
        <row r="7770">
          <cell r="A7770">
            <v>2586</v>
          </cell>
          <cell r="B7770" t="str">
            <v>CONDULETE DE ALUMINIO TIPO T, PARA ELETRODUTO ROSCAVEL DE 1", COM TAMPA CEGA</v>
          </cell>
          <cell r="C7770" t="str">
            <v xml:space="preserve">UN    </v>
          </cell>
          <cell r="D7770">
            <v>10.72</v>
          </cell>
        </row>
        <row r="7771">
          <cell r="A7771">
            <v>2577</v>
          </cell>
          <cell r="B7771" t="str">
            <v>CONDULETE DE ALUMINIO TIPO T, PARA ELETRODUTO ROSCAVEL DE 2", COM TAMPA CEGA</v>
          </cell>
          <cell r="C7771" t="str">
            <v xml:space="preserve">UN    </v>
          </cell>
          <cell r="D7771">
            <v>28.72</v>
          </cell>
        </row>
        <row r="7772">
          <cell r="A7772">
            <v>2574</v>
          </cell>
          <cell r="B7772" t="str">
            <v>CONDULETE DE ALUMINIO TIPO T, PARA ELETRODUTO ROSCAVEL DE 3/4", COM TAMPA CEGA</v>
          </cell>
          <cell r="C7772" t="str">
            <v xml:space="preserve">UN    </v>
          </cell>
          <cell r="D7772">
            <v>6.66</v>
          </cell>
        </row>
        <row r="7773">
          <cell r="A7773">
            <v>2578</v>
          </cell>
          <cell r="B7773" t="str">
            <v>CONDULETE DE ALUMINIO TIPO T, PARA ELETRODUTO ROSCAVEL DE 3", COM TAMPA CEGA</v>
          </cell>
          <cell r="C7773" t="str">
            <v xml:space="preserve">UN    </v>
          </cell>
          <cell r="D7773">
            <v>89.67</v>
          </cell>
        </row>
        <row r="7774">
          <cell r="A7774">
            <v>2585</v>
          </cell>
          <cell r="B7774" t="str">
            <v>CONDULETE DE ALUMINIO TIPO T, PARA ELETRODUTO ROSCAVEL DE 4", COM TAMPA CEGA</v>
          </cell>
          <cell r="C7774" t="str">
            <v xml:space="preserve">UN    </v>
          </cell>
          <cell r="D7774">
            <v>123.05</v>
          </cell>
        </row>
        <row r="7775">
          <cell r="A7775">
            <v>12008</v>
          </cell>
          <cell r="B7775" t="str">
            <v>CONDULETE DE ALUMINIO TIPO TB, PARA ELETRODUTO ROSCAVEL DE 3", COM TAMPA CEGA</v>
          </cell>
          <cell r="C7775" t="str">
            <v xml:space="preserve">UN    </v>
          </cell>
          <cell r="D7775">
            <v>66.02</v>
          </cell>
        </row>
        <row r="7776">
          <cell r="A7776">
            <v>2582</v>
          </cell>
          <cell r="B7776" t="str">
            <v>CONDULETE DE ALUMINIO TIPO X, PARA ELETRODUTO ROSCAVEL DE 1 1/2", COM TAMPA CEGA</v>
          </cell>
          <cell r="C7776" t="str">
            <v xml:space="preserve">UN    </v>
          </cell>
          <cell r="D7776">
            <v>19.66</v>
          </cell>
        </row>
        <row r="7777">
          <cell r="A7777">
            <v>2597</v>
          </cell>
          <cell r="B7777" t="str">
            <v>CONDULETE DE ALUMINIO TIPO X, PARA ELETRODUTO ROSCAVEL DE 1 1/4", COM TAMPA CEGA</v>
          </cell>
          <cell r="C7777" t="str">
            <v xml:space="preserve">UN    </v>
          </cell>
          <cell r="D7777">
            <v>16.850000000000001</v>
          </cell>
        </row>
        <row r="7778">
          <cell r="A7778">
            <v>2579</v>
          </cell>
          <cell r="B7778" t="str">
            <v>CONDULETE DE ALUMINIO TIPO X, PARA ELETRODUTO ROSCAVEL DE 1/2", COM TAMPA CEGA</v>
          </cell>
          <cell r="C7778" t="str">
            <v xml:space="preserve">UN    </v>
          </cell>
          <cell r="D7778">
            <v>8.02</v>
          </cell>
        </row>
        <row r="7779">
          <cell r="A7779">
            <v>2581</v>
          </cell>
          <cell r="B7779" t="str">
            <v>CONDULETE DE ALUMINIO TIPO X, PARA ELETRODUTO ROSCAVEL DE 1", COM TAMPA CEGA</v>
          </cell>
          <cell r="C7779" t="str">
            <v xml:space="preserve">UN    </v>
          </cell>
          <cell r="D7779">
            <v>10.26</v>
          </cell>
        </row>
        <row r="7780">
          <cell r="A7780">
            <v>2596</v>
          </cell>
          <cell r="B7780" t="str">
            <v>CONDULETE DE ALUMINIO TIPO X, PARA ELETRODUTO ROSCAVEL DE 2", COM TAMPA CEGA</v>
          </cell>
          <cell r="C7780" t="str">
            <v xml:space="preserve">UN    </v>
          </cell>
          <cell r="D7780">
            <v>30.36</v>
          </cell>
        </row>
        <row r="7781">
          <cell r="A7781">
            <v>2580</v>
          </cell>
          <cell r="B7781" t="str">
            <v>CONDULETE DE ALUMINIO TIPO X, PARA ELETRODUTO ROSCAVEL DE 3/4", COM TAMPA CEGA</v>
          </cell>
          <cell r="C7781" t="str">
            <v xml:space="preserve">UN    </v>
          </cell>
          <cell r="D7781">
            <v>8.7899999999999991</v>
          </cell>
        </row>
        <row r="7782">
          <cell r="A7782">
            <v>2583</v>
          </cell>
          <cell r="B7782" t="str">
            <v>CONDULETE DE ALUMINIO TIPO X, PARA ELETRODUTO ROSCAVEL DE 3", COM TAMPA CEGA</v>
          </cell>
          <cell r="C7782" t="str">
            <v xml:space="preserve">UN    </v>
          </cell>
          <cell r="D7782">
            <v>73.84</v>
          </cell>
        </row>
        <row r="7783">
          <cell r="A7783">
            <v>2584</v>
          </cell>
          <cell r="B7783" t="str">
            <v>CONDULETE DE ALUMINIO TIPO X, PARA ELETRODUTO ROSCAVEL DE 4", COM TAMPA CEGA</v>
          </cell>
          <cell r="C7783" t="str">
            <v xml:space="preserve">UN    </v>
          </cell>
          <cell r="D7783">
            <v>122.93</v>
          </cell>
        </row>
        <row r="7784">
          <cell r="A7784">
            <v>12010</v>
          </cell>
          <cell r="B7784" t="str">
            <v>CONDULETE EM PVC, TIPO "B", SEM TAMPA, DE 1/2" OU 3/4"</v>
          </cell>
          <cell r="C7784" t="str">
            <v xml:space="preserve">UN    </v>
          </cell>
          <cell r="D7784">
            <v>7.05</v>
          </cell>
        </row>
        <row r="7785">
          <cell r="A7785">
            <v>39329</v>
          </cell>
          <cell r="B7785" t="str">
            <v>CONDULETE EM PVC, TIPO "B", SEM TAMPA, DE 1"</v>
          </cell>
          <cell r="C7785" t="str">
            <v xml:space="preserve">UN    </v>
          </cell>
          <cell r="D7785">
            <v>7.37</v>
          </cell>
        </row>
        <row r="7786">
          <cell r="A7786">
            <v>39330</v>
          </cell>
          <cell r="B7786" t="str">
            <v>CONDULETE EM PVC, TIPO "C", SEM TAMPA, DE 1/2"</v>
          </cell>
          <cell r="C7786" t="str">
            <v xml:space="preserve">UN    </v>
          </cell>
          <cell r="D7786">
            <v>7.76</v>
          </cell>
        </row>
        <row r="7787">
          <cell r="A7787">
            <v>39332</v>
          </cell>
          <cell r="B7787" t="str">
            <v>CONDULETE EM PVC, TIPO "C", SEM TAMPA, DE 1"</v>
          </cell>
          <cell r="C7787" t="str">
            <v xml:space="preserve">UN    </v>
          </cell>
          <cell r="D7787">
            <v>8.67</v>
          </cell>
        </row>
        <row r="7788">
          <cell r="A7788">
            <v>39331</v>
          </cell>
          <cell r="B7788" t="str">
            <v>CONDULETE EM PVC, TIPO "C", SEM TAMPA, DE 3/4"</v>
          </cell>
          <cell r="C7788" t="str">
            <v xml:space="preserve">UN    </v>
          </cell>
          <cell r="D7788">
            <v>6.9</v>
          </cell>
        </row>
        <row r="7789">
          <cell r="A7789">
            <v>39333</v>
          </cell>
          <cell r="B7789" t="str">
            <v>CONDULETE EM PVC, TIPO "E", SEM TAMPA, DE 1/2"</v>
          </cell>
          <cell r="C7789" t="str">
            <v xml:space="preserve">UN    </v>
          </cell>
          <cell r="D7789">
            <v>6.73</v>
          </cell>
        </row>
        <row r="7790">
          <cell r="A7790">
            <v>39335</v>
          </cell>
          <cell r="B7790" t="str">
            <v>CONDULETE EM PVC, TIPO "E", SEM TAMPA, DE 1"</v>
          </cell>
          <cell r="C7790" t="str">
            <v xml:space="preserve">UN    </v>
          </cell>
          <cell r="D7790">
            <v>7.79</v>
          </cell>
        </row>
        <row r="7791">
          <cell r="A7791">
            <v>39334</v>
          </cell>
          <cell r="B7791" t="str">
            <v>CONDULETE EM PVC, TIPO "E", SEM TAMPA, DE 3/4"</v>
          </cell>
          <cell r="C7791" t="str">
            <v xml:space="preserve">UN    </v>
          </cell>
          <cell r="D7791">
            <v>6.19</v>
          </cell>
        </row>
        <row r="7792">
          <cell r="A7792">
            <v>12016</v>
          </cell>
          <cell r="B7792" t="str">
            <v>CONDULETE EM PVC, TIPO "LB", SEM TAMPA, DE 1/2" OU 3/4"</v>
          </cell>
          <cell r="C7792" t="str">
            <v xml:space="preserve">UN    </v>
          </cell>
          <cell r="D7792">
            <v>7.77</v>
          </cell>
        </row>
        <row r="7793">
          <cell r="A7793">
            <v>12015</v>
          </cell>
          <cell r="B7793" t="str">
            <v>CONDULETE EM PVC, TIPO "LB", SEM TAMPA, DE 1"</v>
          </cell>
          <cell r="C7793" t="str">
            <v xml:space="preserve">UN    </v>
          </cell>
          <cell r="D7793">
            <v>9.0399999999999991</v>
          </cell>
        </row>
        <row r="7794">
          <cell r="A7794">
            <v>12020</v>
          </cell>
          <cell r="B7794" t="str">
            <v>CONDULETE EM PVC, TIPO "LL", SEM TAMPA, DE 1/2" OU 3/4"</v>
          </cell>
          <cell r="C7794" t="str">
            <v xml:space="preserve">UN    </v>
          </cell>
          <cell r="D7794">
            <v>7.77</v>
          </cell>
        </row>
        <row r="7795">
          <cell r="A7795">
            <v>12019</v>
          </cell>
          <cell r="B7795" t="str">
            <v>CONDULETE EM PVC, TIPO "LL", SEM TAMPA, DE 1"</v>
          </cell>
          <cell r="C7795" t="str">
            <v xml:space="preserve">UN    </v>
          </cell>
          <cell r="D7795">
            <v>9.0399999999999991</v>
          </cell>
        </row>
        <row r="7796">
          <cell r="A7796">
            <v>39336</v>
          </cell>
          <cell r="B7796" t="str">
            <v>CONDULETE EM PVC, TIPO "LR", SEM TAMPA, DE 1/2"</v>
          </cell>
          <cell r="C7796" t="str">
            <v xml:space="preserve">UN    </v>
          </cell>
          <cell r="D7796">
            <v>7.76</v>
          </cell>
        </row>
        <row r="7797">
          <cell r="A7797">
            <v>39338</v>
          </cell>
          <cell r="B7797" t="str">
            <v>CONDULETE EM PVC, TIPO "LR", SEM TAMPA, DE 1"</v>
          </cell>
          <cell r="C7797" t="str">
            <v xml:space="preserve">UN    </v>
          </cell>
          <cell r="D7797">
            <v>8.67</v>
          </cell>
        </row>
        <row r="7798">
          <cell r="A7798">
            <v>39337</v>
          </cell>
          <cell r="B7798" t="str">
            <v>CONDULETE EM PVC, TIPO "LR", SEM TAMPA, DE 3/4"</v>
          </cell>
          <cell r="C7798" t="str">
            <v xml:space="preserve">UN    </v>
          </cell>
          <cell r="D7798">
            <v>6.9</v>
          </cell>
        </row>
        <row r="7799">
          <cell r="A7799">
            <v>39341</v>
          </cell>
          <cell r="B7799" t="str">
            <v>CONDULETE EM PVC, TIPO "T", SEM TAMPA, DE 1"</v>
          </cell>
          <cell r="C7799" t="str">
            <v xml:space="preserve">UN    </v>
          </cell>
          <cell r="D7799">
            <v>11.3</v>
          </cell>
        </row>
        <row r="7800">
          <cell r="A7800">
            <v>39340</v>
          </cell>
          <cell r="B7800" t="str">
            <v>CONDULETE EM PVC, TIPO "T", SEM TAMPA, DE 3/4"</v>
          </cell>
          <cell r="C7800" t="str">
            <v xml:space="preserve">UN    </v>
          </cell>
          <cell r="D7800">
            <v>8.3000000000000007</v>
          </cell>
        </row>
        <row r="7801">
          <cell r="A7801">
            <v>12025</v>
          </cell>
          <cell r="B7801" t="str">
            <v>CONDULETE EM PVC, TIPO "TB", SEM TAMPA, DE 1/2" OU 3/4"</v>
          </cell>
          <cell r="C7801" t="str">
            <v xml:space="preserve">UN    </v>
          </cell>
          <cell r="D7801">
            <v>8.57</v>
          </cell>
        </row>
        <row r="7802">
          <cell r="A7802">
            <v>39342</v>
          </cell>
          <cell r="B7802" t="str">
            <v>CONDULETE EM PVC, TIPO "TB", SEM TAMPA, DE 1"</v>
          </cell>
          <cell r="C7802" t="str">
            <v xml:space="preserve">UN    </v>
          </cell>
          <cell r="D7802">
            <v>11.3</v>
          </cell>
        </row>
        <row r="7803">
          <cell r="A7803">
            <v>39343</v>
          </cell>
          <cell r="B7803" t="str">
            <v>CONDULETE EM PVC, TIPO "X", SEM TAMPA, DE 1/2"</v>
          </cell>
          <cell r="C7803" t="str">
            <v xml:space="preserve">UN    </v>
          </cell>
          <cell r="D7803">
            <v>9.5399999999999991</v>
          </cell>
        </row>
        <row r="7804">
          <cell r="A7804">
            <v>39345</v>
          </cell>
          <cell r="B7804" t="str">
            <v>CONDULETE EM PVC, TIPO "X", SEM TAMPA, DE 1"</v>
          </cell>
          <cell r="C7804" t="str">
            <v xml:space="preserve">UN    </v>
          </cell>
          <cell r="D7804">
            <v>12.92</v>
          </cell>
        </row>
        <row r="7805">
          <cell r="A7805">
            <v>39344</v>
          </cell>
          <cell r="B7805" t="str">
            <v>CONDULETE EM PVC, TIPO "X", SEM TAMPA, DE 3/4"</v>
          </cell>
          <cell r="C7805" t="str">
            <v xml:space="preserve">UN    </v>
          </cell>
          <cell r="D7805">
            <v>9.23</v>
          </cell>
        </row>
        <row r="7806">
          <cell r="A7806">
            <v>12623</v>
          </cell>
          <cell r="B7806" t="str">
            <v>CONDUTOR PLUVIAL, PVC, CIRCULAR, DIAMETRO ENTRE 80 E 100 MM, PARA DRENAGEM PREDIAL</v>
          </cell>
          <cell r="C7806" t="str">
            <v xml:space="preserve">M     </v>
          </cell>
          <cell r="D7806">
            <v>10.69</v>
          </cell>
        </row>
        <row r="7807">
          <cell r="A7807">
            <v>34498</v>
          </cell>
          <cell r="B7807" t="str">
            <v>CONE DE SINALIZACAO EM PVC FLEXIVEL, H = 70 / 76 CM (NBR 15071)</v>
          </cell>
          <cell r="C7807" t="str">
            <v xml:space="preserve">UN    </v>
          </cell>
          <cell r="D7807">
            <v>72.03</v>
          </cell>
        </row>
        <row r="7808">
          <cell r="A7808">
            <v>13244</v>
          </cell>
          <cell r="B7808" t="str">
            <v>CONE DE SINALIZACAO EM PVC RIGIDO COM FAIXA REFLETIVA, H = 70 / 76 CM</v>
          </cell>
          <cell r="C7808" t="str">
            <v xml:space="preserve">UN    </v>
          </cell>
          <cell r="D7808">
            <v>30.32</v>
          </cell>
        </row>
        <row r="7809">
          <cell r="A7809">
            <v>38998</v>
          </cell>
          <cell r="B7809" t="str">
            <v>CONECTOR / ADAPTADOR FEMEA, COM INSERTO METALICO, PPR, DN 25 MM X 1/2", PARA AGUA QUENTE E FRIA PREDIAL</v>
          </cell>
          <cell r="C7809" t="str">
            <v xml:space="preserve">UN    </v>
          </cell>
          <cell r="D7809">
            <v>7.85</v>
          </cell>
        </row>
        <row r="7810">
          <cell r="A7810">
            <v>38999</v>
          </cell>
          <cell r="B7810" t="str">
            <v>CONECTOR / ADAPTADOR FEMEA, COM INSERTO METALICO, PPR, DN 32 MM X 3/4", PARA AGUA QUENTE E FRIA PREDIAL</v>
          </cell>
          <cell r="C7810" t="str">
            <v xml:space="preserve">UN    </v>
          </cell>
          <cell r="D7810">
            <v>12.99</v>
          </cell>
        </row>
        <row r="7811">
          <cell r="A7811">
            <v>38996</v>
          </cell>
          <cell r="B7811" t="str">
            <v>CONECTOR / ADAPTADOR MACHO, COM INSERTO METALICO, PPR, DN 25 MM X 1/2", PARA AGUA QUENTE E FRIA PREDIAL</v>
          </cell>
          <cell r="C7811" t="str">
            <v xml:space="preserve">UN    </v>
          </cell>
          <cell r="D7811">
            <v>11.34</v>
          </cell>
        </row>
        <row r="7812">
          <cell r="A7812">
            <v>38997</v>
          </cell>
          <cell r="B7812" t="str">
            <v>CONECTOR / ADAPTADOR MACHO, COM INSERTO METALICO, PPR, DN 32 MM X 3/4", PARA AGUA QUENTE E FRIA PREDIAL</v>
          </cell>
          <cell r="C7812" t="str">
            <v xml:space="preserve">UN    </v>
          </cell>
          <cell r="D7812">
            <v>18.350000000000001</v>
          </cell>
        </row>
        <row r="7813">
          <cell r="A7813">
            <v>39862</v>
          </cell>
          <cell r="B7813" t="str">
            <v>CONECTOR BRONZE/LATAO (REF 603) SEM ANEL DE SOLDA, BOLSA X ROSCA F, 15 MM X 1/2"</v>
          </cell>
          <cell r="C7813" t="str">
            <v xml:space="preserve">UN    </v>
          </cell>
          <cell r="D7813">
            <v>7.9</v>
          </cell>
        </row>
        <row r="7814">
          <cell r="A7814">
            <v>39863</v>
          </cell>
          <cell r="B7814" t="str">
            <v>CONECTOR BRONZE/LATAO (REF 603) SEM ANEL DE SOLDA, BOLSA X ROSCA F, 22 MM X 1/2"</v>
          </cell>
          <cell r="C7814" t="str">
            <v xml:space="preserve">UN    </v>
          </cell>
          <cell r="D7814">
            <v>8.01</v>
          </cell>
        </row>
        <row r="7815">
          <cell r="A7815">
            <v>39864</v>
          </cell>
          <cell r="B7815" t="str">
            <v>CONECTOR BRONZE/LATAO (REF 603) SEM ANEL DE SOLDA, BOLSA X ROSCA F, 22 MM X 3/4"</v>
          </cell>
          <cell r="C7815" t="str">
            <v xml:space="preserve">UN    </v>
          </cell>
          <cell r="D7815">
            <v>9.94</v>
          </cell>
        </row>
        <row r="7816">
          <cell r="A7816">
            <v>39865</v>
          </cell>
          <cell r="B7816" t="str">
            <v>CONECTOR BRONZE/LATAO (REF 603) SEM ANEL DE SOLDA, BOLSA X ROSCA F, 28 MM X 1/2"</v>
          </cell>
          <cell r="C7816" t="str">
            <v xml:space="preserve">UN    </v>
          </cell>
          <cell r="D7816">
            <v>14.01</v>
          </cell>
        </row>
        <row r="7817">
          <cell r="A7817">
            <v>2517</v>
          </cell>
          <cell r="B7817" t="str">
            <v>CONECTOR CURVO 90 GRAUS DE ALUMINIO, BITOLA 1 1/2", PARA ADAPTAR ENTRADA DE ELETRODUTO METALICO FLEXIVEL EM QUADROS</v>
          </cell>
          <cell r="C7817" t="str">
            <v xml:space="preserve">UN    </v>
          </cell>
          <cell r="D7817">
            <v>12.24</v>
          </cell>
        </row>
        <row r="7818">
          <cell r="A7818">
            <v>2522</v>
          </cell>
          <cell r="B7818" t="str">
            <v>CONECTOR CURVO 90 GRAUS DE ALUMINIO, BITOLA 1 1/4", PARA ADAPTAR ENTRADA DE ELETRODUTO METALICO FLEXIVEL EM QUADROS</v>
          </cell>
          <cell r="C7818" t="str">
            <v xml:space="preserve">UN    </v>
          </cell>
          <cell r="D7818">
            <v>7.91</v>
          </cell>
        </row>
        <row r="7819">
          <cell r="A7819">
            <v>2548</v>
          </cell>
          <cell r="B7819" t="str">
            <v>CONECTOR CURVO 90 GRAUS DE ALUMINIO, BITOLA 1/2", PARA ADAPTAR ENTRADA DE ELETRODUTO METALICO FLEXIVEL EM QUADROS</v>
          </cell>
          <cell r="C7819" t="str">
            <v xml:space="preserve">UN    </v>
          </cell>
          <cell r="D7819">
            <v>4.8600000000000003</v>
          </cell>
        </row>
        <row r="7820">
          <cell r="A7820">
            <v>2516</v>
          </cell>
          <cell r="B7820" t="str">
            <v>CONECTOR CURVO 90 GRAUS DE ALUMINIO, BITOLA 1", PARA ADAPTAR ENTRADA DE ELETRODUTO METALICO FLEXIVEL EM QUADROS</v>
          </cell>
          <cell r="C7820" t="str">
            <v xml:space="preserve">UN    </v>
          </cell>
          <cell r="D7820">
            <v>6.35</v>
          </cell>
        </row>
        <row r="7821">
          <cell r="A7821">
            <v>2518</v>
          </cell>
          <cell r="B7821" t="str">
            <v>CONECTOR CURVO 90 GRAUS DE ALUMINIO, BITOLA 2 1/2", PARA ADAPTAR ENTRADA DE ELETRODUTO METALICO FLEXIVEL EM QUADROS</v>
          </cell>
          <cell r="C7821" t="str">
            <v xml:space="preserve">UN    </v>
          </cell>
          <cell r="D7821">
            <v>58.3</v>
          </cell>
        </row>
        <row r="7822">
          <cell r="A7822">
            <v>2521</v>
          </cell>
          <cell r="B7822" t="str">
            <v>CONECTOR CURVO 90 GRAUS DE ALUMINIO, BITOLA 2", PARA ADAPTAR ENTRADA DE ELETRODUTO METALICO FLEXIVEL EM QUADROS</v>
          </cell>
          <cell r="C7822" t="str">
            <v xml:space="preserve">UN    </v>
          </cell>
          <cell r="D7822">
            <v>24.81</v>
          </cell>
        </row>
        <row r="7823">
          <cell r="A7823">
            <v>2515</v>
          </cell>
          <cell r="B7823" t="str">
            <v>CONECTOR CURVO 90 GRAUS DE ALUMINIO, BITOLA 3/4", PARA ADAPTAR ENTRADA DE ELETRODUTO METALICO FLEXIVEL EM QUADROS</v>
          </cell>
          <cell r="C7823" t="str">
            <v xml:space="preserve">UN    </v>
          </cell>
          <cell r="D7823">
            <v>5.29</v>
          </cell>
        </row>
        <row r="7824">
          <cell r="A7824">
            <v>2519</v>
          </cell>
          <cell r="B7824" t="str">
            <v>CONECTOR CURVO 90 GRAUS DE ALUMINIO, BITOLA 3", PARA ADAPTAR ENTRADA DE ELETRODUTO METALICO FLEXIVEL EM QUADROS</v>
          </cell>
          <cell r="C7824" t="str">
            <v xml:space="preserve">UN    </v>
          </cell>
          <cell r="D7824">
            <v>70.290000000000006</v>
          </cell>
        </row>
        <row r="7825">
          <cell r="A7825">
            <v>2520</v>
          </cell>
          <cell r="B7825" t="str">
            <v>CONECTOR CURVO 90 GRAUS DE ALUMINIO, BITOLA 4", PARA ADAPTAR ENTRADA DE ELETRODUTO METALICO FLEXIVEL EM QUADROS</v>
          </cell>
          <cell r="C7825" t="str">
            <v xml:space="preserve">UN    </v>
          </cell>
          <cell r="D7825">
            <v>129.38</v>
          </cell>
        </row>
        <row r="7826">
          <cell r="A7826">
            <v>1602</v>
          </cell>
          <cell r="B7826" t="str">
            <v>CONECTOR DE ALUMINIO TIPO PRENSA CABO, BITOLA 1 1/2", PARA CABOS DE DIAMETRO DE 37 A 40 MM</v>
          </cell>
          <cell r="C7826" t="str">
            <v xml:space="preserve">UN    </v>
          </cell>
          <cell r="D7826">
            <v>32</v>
          </cell>
        </row>
        <row r="7827">
          <cell r="A7827">
            <v>1601</v>
          </cell>
          <cell r="B7827" t="str">
            <v>CONECTOR DE ALUMINIO TIPO PRENSA CABO, BITOLA 1 1/4", PARA CABOS DE DIAMETRO DE 31 A 34 MM</v>
          </cell>
          <cell r="C7827" t="str">
            <v xml:space="preserve">UN    </v>
          </cell>
          <cell r="D7827">
            <v>28.52</v>
          </cell>
        </row>
        <row r="7828">
          <cell r="A7828">
            <v>1598</v>
          </cell>
          <cell r="B7828" t="str">
            <v>CONECTOR DE ALUMINIO TIPO PRENSA CABO, BITOLA 1/2", PARA CABOS DE DIAMETRO DE 12,5 A 15 MM</v>
          </cell>
          <cell r="C7828" t="str">
            <v xml:space="preserve">UN    </v>
          </cell>
          <cell r="D7828">
            <v>8.44</v>
          </cell>
        </row>
        <row r="7829">
          <cell r="A7829">
            <v>1600</v>
          </cell>
          <cell r="B7829" t="str">
            <v>CONECTOR DE ALUMINIO TIPO PRENSA CABO, BITOLA 1", PARA CABOS DE DIAMETRO DE 22,5 A 25 MM</v>
          </cell>
          <cell r="C7829" t="str">
            <v xml:space="preserve">UN    </v>
          </cell>
          <cell r="D7829">
            <v>12.45</v>
          </cell>
        </row>
        <row r="7830">
          <cell r="A7830">
            <v>1603</v>
          </cell>
          <cell r="B7830" t="str">
            <v>CONECTOR DE ALUMINIO TIPO PRENSA CABO, BITOLA 2", PARA CABOS DE DIAMETRO DE 47,5 A 50 MM</v>
          </cell>
          <cell r="C7830" t="str">
            <v xml:space="preserve">UN    </v>
          </cell>
          <cell r="D7830">
            <v>48.31</v>
          </cell>
        </row>
        <row r="7831">
          <cell r="A7831">
            <v>1599</v>
          </cell>
          <cell r="B7831" t="str">
            <v>CONECTOR DE ALUMINIO TIPO PRENSA CABO, BITOLA 3/4", PARA CABOS DE DIAMETRO DE 17,5 A 20 MM</v>
          </cell>
          <cell r="C7831" t="str">
            <v xml:space="preserve">UN    </v>
          </cell>
          <cell r="D7831">
            <v>9.7899999999999991</v>
          </cell>
        </row>
        <row r="7832">
          <cell r="A7832">
            <v>1597</v>
          </cell>
          <cell r="B7832" t="str">
            <v>CONECTOR DE ALUMINIO TIPO PRENSA CABO, BITOLA 3/8", PARA CABOS DE DIAMETRO DE 9 A 10 MM</v>
          </cell>
          <cell r="C7832" t="str">
            <v xml:space="preserve">UN    </v>
          </cell>
          <cell r="D7832">
            <v>7.93</v>
          </cell>
        </row>
        <row r="7833">
          <cell r="A7833">
            <v>39600</v>
          </cell>
          <cell r="B7833" t="str">
            <v>CONECTOR FEMEA RJ - 45, CATEGORIA 5 E</v>
          </cell>
          <cell r="C7833" t="str">
            <v xml:space="preserve">UN    </v>
          </cell>
          <cell r="D7833">
            <v>8.93</v>
          </cell>
        </row>
        <row r="7834">
          <cell r="A7834">
            <v>39601</v>
          </cell>
          <cell r="B7834" t="str">
            <v>CONECTOR FEMEA RJ - 45, CATEGORIA 6</v>
          </cell>
          <cell r="C7834" t="str">
            <v xml:space="preserve">UN    </v>
          </cell>
          <cell r="D7834">
            <v>15.54</v>
          </cell>
        </row>
        <row r="7835">
          <cell r="A7835">
            <v>39602</v>
          </cell>
          <cell r="B7835" t="str">
            <v>CONECTOR MACHO RJ - 45, CATEGORIA 5 E</v>
          </cell>
          <cell r="C7835" t="str">
            <v xml:space="preserve">UN    </v>
          </cell>
          <cell r="D7835">
            <v>1.02</v>
          </cell>
        </row>
        <row r="7836">
          <cell r="A7836">
            <v>39603</v>
          </cell>
          <cell r="B7836" t="str">
            <v>CONECTOR MACHO RJ - 45, CATEGORIA 6</v>
          </cell>
          <cell r="C7836" t="str">
            <v xml:space="preserve">UN    </v>
          </cell>
          <cell r="D7836">
            <v>1.75</v>
          </cell>
        </row>
        <row r="7837">
          <cell r="A7837">
            <v>11821</v>
          </cell>
          <cell r="B7837" t="str">
            <v>CONECTOR METALICO TIPO PARAFUSO FENDIDO (SPLIT BOLT), COM SEPARADOR DE CABOS BIMETALICOS, PARA CABOS ATE 25 MM2</v>
          </cell>
          <cell r="C7837" t="str">
            <v xml:space="preserve">UN    </v>
          </cell>
          <cell r="D7837">
            <v>6.51</v>
          </cell>
        </row>
        <row r="7838">
          <cell r="A7838">
            <v>1562</v>
          </cell>
          <cell r="B7838" t="str">
            <v>CONECTOR METALICO TIPO PARAFUSO FENDIDO (SPLIT BOLT), COM SEPARADOR DE CABOS BIMETALICOS, PARA CABOS ATE 50 MM2</v>
          </cell>
          <cell r="C7838" t="str">
            <v xml:space="preserve">UN    </v>
          </cell>
          <cell r="D7838">
            <v>10.67</v>
          </cell>
        </row>
        <row r="7839">
          <cell r="A7839">
            <v>1563</v>
          </cell>
          <cell r="B7839" t="str">
            <v>CONECTOR METALICO TIPO PARAFUSO FENDIDO (SPLIT BOLT), COM SEPARADOR DE CABOS BIMETALICOS, PARA CABOS ATE 70 MM2</v>
          </cell>
          <cell r="C7839" t="str">
            <v xml:space="preserve">UN    </v>
          </cell>
          <cell r="D7839">
            <v>14.32</v>
          </cell>
        </row>
        <row r="7840">
          <cell r="A7840">
            <v>11856</v>
          </cell>
          <cell r="B7840" t="str">
            <v>CONECTOR METALICO TIPO PARAFUSO FENDIDO (SPLIT BOLT), PARA CABOS ATE 10 MM2</v>
          </cell>
          <cell r="C7840" t="str">
            <v xml:space="preserve">UN    </v>
          </cell>
          <cell r="D7840">
            <v>4.2699999999999996</v>
          </cell>
        </row>
        <row r="7841">
          <cell r="A7841">
            <v>11857</v>
          </cell>
          <cell r="B7841" t="str">
            <v>CONECTOR METALICO TIPO PARAFUSO FENDIDO (SPLIT BOLT), PARA CABOS ATE 120 MM2</v>
          </cell>
          <cell r="C7841" t="str">
            <v xml:space="preserve">UN    </v>
          </cell>
          <cell r="D7841">
            <v>22.47</v>
          </cell>
        </row>
        <row r="7842">
          <cell r="A7842">
            <v>11858</v>
          </cell>
          <cell r="B7842" t="str">
            <v>CONECTOR METALICO TIPO PARAFUSO FENDIDO (SPLIT BOLT), PARA CABOS ATE 150 MM2</v>
          </cell>
          <cell r="C7842" t="str">
            <v xml:space="preserve">UN    </v>
          </cell>
          <cell r="D7842">
            <v>27.89</v>
          </cell>
        </row>
        <row r="7843">
          <cell r="A7843">
            <v>1539</v>
          </cell>
          <cell r="B7843" t="str">
            <v>CONECTOR METALICO TIPO PARAFUSO FENDIDO (SPLIT BOLT), PARA CABOS ATE 16 MM2</v>
          </cell>
          <cell r="C7843" t="str">
            <v xml:space="preserve">UN    </v>
          </cell>
          <cell r="D7843">
            <v>5.01</v>
          </cell>
        </row>
        <row r="7844">
          <cell r="A7844">
            <v>11859</v>
          </cell>
          <cell r="B7844" t="str">
            <v>CONECTOR METALICO TIPO PARAFUSO FENDIDO (SPLIT BOLT), PARA CABOS ATE 185 MM2</v>
          </cell>
          <cell r="C7844" t="str">
            <v xml:space="preserve">UN    </v>
          </cell>
          <cell r="D7844">
            <v>37.94</v>
          </cell>
        </row>
        <row r="7845">
          <cell r="A7845">
            <v>1550</v>
          </cell>
          <cell r="B7845" t="str">
            <v>CONECTOR METALICO TIPO PARAFUSO FENDIDO (SPLIT BOLT), PARA CABOS ATE 25 MM2</v>
          </cell>
          <cell r="C7845" t="str">
            <v xml:space="preserve">UN    </v>
          </cell>
          <cell r="D7845">
            <v>5.29</v>
          </cell>
        </row>
        <row r="7846">
          <cell r="A7846">
            <v>11854</v>
          </cell>
          <cell r="B7846" t="str">
            <v>CONECTOR METALICO TIPO PARAFUSO FENDIDO (SPLIT BOLT), PARA CABOS ATE 35 MM2</v>
          </cell>
          <cell r="C7846" t="str">
            <v xml:space="preserve">UN    </v>
          </cell>
          <cell r="D7846">
            <v>6.61</v>
          </cell>
        </row>
        <row r="7847">
          <cell r="A7847">
            <v>11862</v>
          </cell>
          <cell r="B7847" t="str">
            <v>CONECTOR METALICO TIPO PARAFUSO FENDIDO (SPLIT BOLT), PARA CABOS ATE 50 MM2</v>
          </cell>
          <cell r="C7847" t="str">
            <v xml:space="preserve">UN    </v>
          </cell>
          <cell r="D7847">
            <v>9.2799999999999994</v>
          </cell>
        </row>
        <row r="7848">
          <cell r="A7848">
            <v>11863</v>
          </cell>
          <cell r="B7848" t="str">
            <v>CONECTOR METALICO TIPO PARAFUSO FENDIDO (SPLIT BOLT), PARA CABOS ATE 6 MM2</v>
          </cell>
          <cell r="C7848" t="str">
            <v xml:space="preserve">UN    </v>
          </cell>
          <cell r="D7848">
            <v>3.74</v>
          </cell>
        </row>
        <row r="7849">
          <cell r="A7849">
            <v>11855</v>
          </cell>
          <cell r="B7849" t="str">
            <v>CONECTOR METALICO TIPO PARAFUSO FENDIDO (SPLIT BOLT), PARA CABOS ATE 70 MM2</v>
          </cell>
          <cell r="C7849" t="str">
            <v xml:space="preserve">UN    </v>
          </cell>
          <cell r="D7849">
            <v>13.85</v>
          </cell>
        </row>
        <row r="7850">
          <cell r="A7850">
            <v>11864</v>
          </cell>
          <cell r="B7850" t="str">
            <v>CONECTOR METALICO TIPO PARAFUSO FENDIDO (SPLIT BOLT), PARA CABOS ATE 95 MM2</v>
          </cell>
          <cell r="C7850" t="str">
            <v xml:space="preserve">UN    </v>
          </cell>
          <cell r="D7850">
            <v>20.94</v>
          </cell>
        </row>
        <row r="7851">
          <cell r="A7851">
            <v>2527</v>
          </cell>
          <cell r="B7851" t="str">
            <v>CONECTOR RETO DE ALUMINIO PARA ELETRODUTO DE 1 1/2", PARA ADAPTAR ENTRADA DE ELETRODUTO METALICO FLEXIVEL EM QUADROS</v>
          </cell>
          <cell r="C7851" t="str">
            <v xml:space="preserve">UN    </v>
          </cell>
          <cell r="D7851">
            <v>4.38</v>
          </cell>
        </row>
        <row r="7852">
          <cell r="A7852">
            <v>2526</v>
          </cell>
          <cell r="B7852" t="str">
            <v>CONECTOR RETO DE ALUMINIO PARA ELETRODUTO DE 1 1/4", PARA ADAPTAR ENTRADA DE ELETRODUTO METALICO FLEXIVEL EM QUADROS</v>
          </cell>
          <cell r="C7852" t="str">
            <v xml:space="preserve">UN    </v>
          </cell>
          <cell r="D7852">
            <v>2.81</v>
          </cell>
        </row>
        <row r="7853">
          <cell r="A7853">
            <v>2487</v>
          </cell>
          <cell r="B7853" t="str">
            <v>CONECTOR RETO DE ALUMINIO PARA ELETRODUTO DE 1/2", PARA ADAPTAR ENTRADA DE ELETRODUTO METALICO FLEXIVEL EM QUADROS</v>
          </cell>
          <cell r="C7853" t="str">
            <v xml:space="preserve">UN    </v>
          </cell>
          <cell r="D7853">
            <v>0.95</v>
          </cell>
        </row>
        <row r="7854">
          <cell r="A7854">
            <v>2483</v>
          </cell>
          <cell r="B7854" t="str">
            <v>CONECTOR RETO DE ALUMINIO PARA ELETRODUTO DE 1", PARA ADAPTAR ENTRADA DE ELETRODUTO METALICO FLEXIVEL EM QUADROS</v>
          </cell>
          <cell r="C7854" t="str">
            <v xml:space="preserve">UN    </v>
          </cell>
          <cell r="D7854">
            <v>2</v>
          </cell>
        </row>
        <row r="7855">
          <cell r="A7855">
            <v>2528</v>
          </cell>
          <cell r="B7855" t="str">
            <v>CONECTOR RETO DE ALUMINIO PARA ELETRODUTO DE 2 1/2", PARA ADAPTAR ENTRADA DE ELETRODUTO METALICO FLEXIVEL EM QUADROS</v>
          </cell>
          <cell r="C7855" t="str">
            <v xml:space="preserve">UN    </v>
          </cell>
          <cell r="D7855">
            <v>11.03</v>
          </cell>
        </row>
        <row r="7856">
          <cell r="A7856">
            <v>2489</v>
          </cell>
          <cell r="B7856" t="str">
            <v>CONECTOR RETO DE ALUMINIO PARA ELETRODUTO DE 2", PARA ADAPTAR ENTRADA DE ELETRODUTO METALICO FLEXIVEL EM QUADROS</v>
          </cell>
          <cell r="C7856" t="str">
            <v xml:space="preserve">UN    </v>
          </cell>
          <cell r="D7856">
            <v>4.8600000000000003</v>
          </cell>
        </row>
        <row r="7857">
          <cell r="A7857">
            <v>2488</v>
          </cell>
          <cell r="B7857" t="str">
            <v>CONECTOR RETO DE ALUMINIO PARA ELETRODUTO DE 3/4", PARA ADAPTAR ENTRADA DE ELETRODUTO METALICO FLEXIVEL EM QUADROS</v>
          </cell>
          <cell r="C7857" t="str">
            <v xml:space="preserve">UN    </v>
          </cell>
          <cell r="D7857">
            <v>1.1200000000000001</v>
          </cell>
        </row>
        <row r="7858">
          <cell r="A7858">
            <v>2484</v>
          </cell>
          <cell r="B7858" t="str">
            <v>CONECTOR RETO DE ALUMINIO PARA ELETRODUTO DE 3", PARA ADAPTAR ENTRADA DE ELETRODUTO METALICO FLEXIVEL EM QUADROS</v>
          </cell>
          <cell r="C7858" t="str">
            <v xml:space="preserve">UN    </v>
          </cell>
          <cell r="D7858">
            <v>16.02</v>
          </cell>
        </row>
        <row r="7859">
          <cell r="A7859">
            <v>2485</v>
          </cell>
          <cell r="B7859" t="str">
            <v>CONECTOR RETO DE ALUMINIO PARA ELETRODUTO DE 4", PARA ADAPTAR ENTRADA DE ELETRODUTO METALICO FLEXIVEL EM QUADROS</v>
          </cell>
          <cell r="C7859" t="str">
            <v xml:space="preserve">UN    </v>
          </cell>
          <cell r="D7859">
            <v>25.11</v>
          </cell>
        </row>
        <row r="7860">
          <cell r="A7860">
            <v>38005</v>
          </cell>
          <cell r="B7860" t="str">
            <v>CONECTOR, CPVC, SOLDAVEL, 15 MM X 1/2", PARA AGUA QUENTE</v>
          </cell>
          <cell r="C7860" t="str">
            <v xml:space="preserve">UN    </v>
          </cell>
          <cell r="D7860">
            <v>21.69</v>
          </cell>
        </row>
        <row r="7861">
          <cell r="A7861">
            <v>38006</v>
          </cell>
          <cell r="B7861" t="str">
            <v>CONECTOR, CPVC, SOLDAVEL, 22 MM X 1/2", PARA AGUA QUENTE</v>
          </cell>
          <cell r="C7861" t="str">
            <v xml:space="preserve">UN    </v>
          </cell>
          <cell r="D7861">
            <v>26.63</v>
          </cell>
        </row>
        <row r="7862">
          <cell r="A7862">
            <v>38428</v>
          </cell>
          <cell r="B7862" t="str">
            <v>CONECTOR, CPVC, SOLDAVEL, 22 MM X 3/4", PARA AGUA QUENTE</v>
          </cell>
          <cell r="C7862" t="str">
            <v xml:space="preserve">UN    </v>
          </cell>
          <cell r="D7862">
            <v>24.94</v>
          </cell>
        </row>
        <row r="7863">
          <cell r="A7863">
            <v>38007</v>
          </cell>
          <cell r="B7863" t="str">
            <v>CONECTOR, CPVC, SOLDAVEL, 28 MM X 1", PARA AGUA QUENTE</v>
          </cell>
          <cell r="C7863" t="str">
            <v xml:space="preserve">UN    </v>
          </cell>
          <cell r="D7863">
            <v>40.75</v>
          </cell>
        </row>
        <row r="7864">
          <cell r="A7864">
            <v>38008</v>
          </cell>
          <cell r="B7864" t="str">
            <v>CONECTOR, CPVC, SOLDAVEL, 35 MM X 1 1/4", PARA AGUA QUENTE</v>
          </cell>
          <cell r="C7864" t="str">
            <v xml:space="preserve">UN    </v>
          </cell>
          <cell r="D7864">
            <v>164.13</v>
          </cell>
        </row>
        <row r="7865">
          <cell r="A7865">
            <v>38009</v>
          </cell>
          <cell r="B7865" t="str">
            <v>CONECTOR, CPVC, SOLDAVEL, 42 MM X 1 1/2", PARA AGUA QUENTE</v>
          </cell>
          <cell r="C7865" t="str">
            <v xml:space="preserve">UN    </v>
          </cell>
          <cell r="D7865">
            <v>200.59</v>
          </cell>
        </row>
        <row r="7866">
          <cell r="A7866">
            <v>39279</v>
          </cell>
          <cell r="B7866" t="str">
            <v>CONEXAO FIXA, ROSCA FEMEA, EM PLASTICO, DN 16 MM X 1/2", PARA CONEXAO COM CRIMPAGEM EM TUBO PEX</v>
          </cell>
          <cell r="C7866" t="str">
            <v xml:space="preserve">UN    </v>
          </cell>
          <cell r="D7866">
            <v>9.5399999999999991</v>
          </cell>
        </row>
        <row r="7867">
          <cell r="A7867">
            <v>38845</v>
          </cell>
          <cell r="B7867" t="str">
            <v>CONEXAO FIXA, ROSCA FEMEA, EM PLASTICO, DN 16 MM X 3/4", PARA CONEXAO COM CRIMPAGEM EM TUBO PEX</v>
          </cell>
          <cell r="C7867" t="str">
            <v xml:space="preserve">UN    </v>
          </cell>
          <cell r="D7867">
            <v>13.8</v>
          </cell>
        </row>
        <row r="7868">
          <cell r="A7868">
            <v>39280</v>
          </cell>
          <cell r="B7868" t="str">
            <v>CONEXAO FIXA, ROSCA FEMEA, EM PLASTICO, DN 20 MM X 1/2", PARA CONEXAO COM CRIMPAGEM EM TUBO PEX</v>
          </cell>
          <cell r="C7868" t="str">
            <v xml:space="preserve">UN    </v>
          </cell>
          <cell r="D7868">
            <v>12.37</v>
          </cell>
        </row>
        <row r="7869">
          <cell r="A7869">
            <v>39281</v>
          </cell>
          <cell r="B7869" t="str">
            <v>CONEXAO FIXA, ROSCA FEMEA, EM PLASTICO, DN 20 MM X 3/4", PARA CONEXAO COM CRIMPAGEM EM TUBO PEX</v>
          </cell>
          <cell r="C7869" t="str">
            <v xml:space="preserve">UN    </v>
          </cell>
          <cell r="D7869">
            <v>16.28</v>
          </cell>
        </row>
        <row r="7870">
          <cell r="A7870">
            <v>38849</v>
          </cell>
          <cell r="B7870" t="str">
            <v>CONEXAO FIXA, ROSCA FEMEA, EM PLASTICO, DN 25 MM X 1/2", PARA CONEXAO COM CRIMPAGEM EM TUBO PEX</v>
          </cell>
          <cell r="C7870" t="str">
            <v xml:space="preserve">UN    </v>
          </cell>
          <cell r="D7870">
            <v>13.95</v>
          </cell>
        </row>
        <row r="7871">
          <cell r="A7871">
            <v>39282</v>
          </cell>
          <cell r="B7871" t="str">
            <v>CONEXAO FIXA, ROSCA FEMEA, EM PLASTICO, DN 25 MM X 3/4", PARA CONEXAO COM CRIMPAGEM EM TUBO PEX</v>
          </cell>
          <cell r="C7871" t="str">
            <v xml:space="preserve">UN    </v>
          </cell>
          <cell r="D7871">
            <v>16.670000000000002</v>
          </cell>
        </row>
        <row r="7872">
          <cell r="A7872">
            <v>38852</v>
          </cell>
          <cell r="B7872" t="str">
            <v>CONEXAO FIXA, ROSCA FEMEA, EM PLASTICO, DN 32 MM X 3/4", PARA CONEXAO COM CRIMPAGEM EM TUBO PEX</v>
          </cell>
          <cell r="C7872" t="str">
            <v xml:space="preserve">UN    </v>
          </cell>
          <cell r="D7872">
            <v>22.68</v>
          </cell>
        </row>
        <row r="7873">
          <cell r="A7873">
            <v>38844</v>
          </cell>
          <cell r="B7873" t="str">
            <v>CONEXAO FIXA, ROSCA FEMEA, METALICA, COM ANEL DESLIZANTE, DN 16 MM X 1/2", PARA TUBO PEX</v>
          </cell>
          <cell r="C7873" t="str">
            <v xml:space="preserve">UN    </v>
          </cell>
          <cell r="D7873">
            <v>6.97</v>
          </cell>
        </row>
        <row r="7874">
          <cell r="A7874">
            <v>38846</v>
          </cell>
          <cell r="B7874" t="str">
            <v>CONEXAO FIXA, ROSCA FEMEA, METALICA, COM ANEL DESLIZANTE, DN 20 MM X 1/2", PARA TUBO PEX</v>
          </cell>
          <cell r="C7874" t="str">
            <v xml:space="preserve">UN    </v>
          </cell>
          <cell r="D7874">
            <v>7.62</v>
          </cell>
        </row>
        <row r="7875">
          <cell r="A7875">
            <v>38847</v>
          </cell>
          <cell r="B7875" t="str">
            <v>CONEXAO FIXA, ROSCA FEMEA, METALICA, COM ANEL DESLIZANTE, DN 20 MM X 3/4", PARA TUBO PEX</v>
          </cell>
          <cell r="C7875" t="str">
            <v xml:space="preserve">UN    </v>
          </cell>
          <cell r="D7875">
            <v>9.3800000000000008</v>
          </cell>
        </row>
        <row r="7876">
          <cell r="A7876">
            <v>38850</v>
          </cell>
          <cell r="B7876" t="str">
            <v>CONEXAO FIXA, ROSCA FEMEA, METALICA, COM ANEL DESLIZANTE, DN 25 MM X 1", PARA TUBO PEX</v>
          </cell>
          <cell r="C7876" t="str">
            <v xml:space="preserve">UN    </v>
          </cell>
          <cell r="D7876">
            <v>13.04</v>
          </cell>
        </row>
        <row r="7877">
          <cell r="A7877">
            <v>38848</v>
          </cell>
          <cell r="B7877" t="str">
            <v>CONEXAO FIXA, ROSCA FEMEA, METALICA, COM ANEL DESLIZANTE, DN 25 MM X 3/4", PARA TUBO PEX</v>
          </cell>
          <cell r="C7877" t="str">
            <v xml:space="preserve">UN    </v>
          </cell>
          <cell r="D7877">
            <v>10.9</v>
          </cell>
        </row>
        <row r="7878">
          <cell r="A7878">
            <v>38851</v>
          </cell>
          <cell r="B7878" t="str">
            <v>CONEXAO FIXA, ROSCA FEMEA, METALICA, COM ANEL DESLIZANTE, DN 32 MM X 1", PARA TUBO PEX</v>
          </cell>
          <cell r="C7878" t="str">
            <v xml:space="preserve">UN    </v>
          </cell>
          <cell r="D7878">
            <v>19.82</v>
          </cell>
        </row>
        <row r="7879">
          <cell r="A7879">
            <v>38860</v>
          </cell>
          <cell r="B7879" t="str">
            <v>CONEXAO FIXA, ROSCA MACHO, METALICA, PARA TUBO PEX, DN 16 MM X 1/2"</v>
          </cell>
          <cell r="C7879" t="str">
            <v xml:space="preserve">UN    </v>
          </cell>
          <cell r="D7879">
            <v>5.6</v>
          </cell>
        </row>
        <row r="7880">
          <cell r="A7880">
            <v>38861</v>
          </cell>
          <cell r="B7880" t="str">
            <v>CONEXAO FIXA, ROSCA MACHO, METALICA, PARA TUBO PEX, DN 16 MM X 3/4"</v>
          </cell>
          <cell r="C7880" t="str">
            <v xml:space="preserve">UN    </v>
          </cell>
          <cell r="D7880">
            <v>7.54</v>
          </cell>
        </row>
        <row r="7881">
          <cell r="A7881">
            <v>38862</v>
          </cell>
          <cell r="B7881" t="str">
            <v>CONEXAO FIXA, ROSCA MACHO, METALICA, PARA TUBO PEX, DN 20 MM X 1/2"</v>
          </cell>
          <cell r="C7881" t="str">
            <v xml:space="preserve">UN    </v>
          </cell>
          <cell r="D7881">
            <v>6.35</v>
          </cell>
        </row>
        <row r="7882">
          <cell r="A7882">
            <v>38863</v>
          </cell>
          <cell r="B7882" t="str">
            <v>CONEXAO FIXA, ROSCA MACHO, METALICA, PARA TUBO PEX, DN 20 MM X 3/4"</v>
          </cell>
          <cell r="C7882" t="str">
            <v xml:space="preserve">UN    </v>
          </cell>
          <cell r="D7882">
            <v>7.3</v>
          </cell>
        </row>
        <row r="7883">
          <cell r="A7883">
            <v>38865</v>
          </cell>
          <cell r="B7883" t="str">
            <v>CONEXAO FIXA, ROSCA MACHO, METALICA, PARA TUBO PEX, DN 25 MM X 1/2"</v>
          </cell>
          <cell r="C7883" t="str">
            <v xml:space="preserve">UN    </v>
          </cell>
          <cell r="D7883">
            <v>9.91</v>
          </cell>
        </row>
        <row r="7884">
          <cell r="A7884">
            <v>38864</v>
          </cell>
          <cell r="B7884" t="str">
            <v>CONEXAO FIXA, ROSCA MACHO, METALICA, PARA TUBO PEX, DN 25 MM X 1"</v>
          </cell>
          <cell r="C7884" t="str">
            <v xml:space="preserve">UN    </v>
          </cell>
          <cell r="D7884">
            <v>15.15</v>
          </cell>
        </row>
        <row r="7885">
          <cell r="A7885">
            <v>38866</v>
          </cell>
          <cell r="B7885" t="str">
            <v>CONEXAO FIXA, ROSCA MACHO, METALICA, PARA TUBO PEX, DN 25 MM X 3/4"</v>
          </cell>
          <cell r="C7885" t="str">
            <v xml:space="preserve">UN    </v>
          </cell>
          <cell r="D7885">
            <v>10.67</v>
          </cell>
        </row>
        <row r="7886">
          <cell r="A7886">
            <v>38868</v>
          </cell>
          <cell r="B7886" t="str">
            <v>CONEXAO FIXA, ROSCA MACHO, METALICA, PARA TUBO PEX, DN 32 MM X 1"</v>
          </cell>
          <cell r="C7886" t="str">
            <v xml:space="preserve">UN    </v>
          </cell>
          <cell r="D7886">
            <v>17.78</v>
          </cell>
        </row>
        <row r="7887">
          <cell r="A7887">
            <v>38853</v>
          </cell>
          <cell r="B7887" t="str">
            <v>CONEXAO MOVEL, ROSCA FEMEA, METALICA, COM ANEL DESLIZANTE, PARA TUBO PEX, DN 16 MM X 1/2"</v>
          </cell>
          <cell r="C7887" t="str">
            <v xml:space="preserve">UN    </v>
          </cell>
          <cell r="D7887">
            <v>5.74</v>
          </cell>
        </row>
        <row r="7888">
          <cell r="A7888">
            <v>38854</v>
          </cell>
          <cell r="B7888" t="str">
            <v>CONEXAO MOVEL, ROSCA FEMEA, METALICA, COM ANEL DESLIZANTE, PARA TUBO PEX, DN 16 MM X 3/4"</v>
          </cell>
          <cell r="C7888" t="str">
            <v xml:space="preserve">UN    </v>
          </cell>
          <cell r="D7888">
            <v>7.85</v>
          </cell>
        </row>
        <row r="7889">
          <cell r="A7889">
            <v>38855</v>
          </cell>
          <cell r="B7889" t="str">
            <v>CONEXAO MOVEL, ROSCA FEMEA, METALICA, COM ANEL DESLIZANTE, PARA TUBO PEX, DN 20 MM X 1/2"</v>
          </cell>
          <cell r="C7889" t="str">
            <v xml:space="preserve">UN    </v>
          </cell>
          <cell r="D7889">
            <v>5.82</v>
          </cell>
        </row>
        <row r="7890">
          <cell r="A7890">
            <v>38856</v>
          </cell>
          <cell r="B7890" t="str">
            <v>CONEXAO MOVEL, ROSCA FEMEA, METALICA, COM ANEL DESLIZANTE, PARA TUBO PEX, DN 20 MM X 3/4"</v>
          </cell>
          <cell r="C7890" t="str">
            <v xml:space="preserve">UN    </v>
          </cell>
          <cell r="D7890">
            <v>9.35</v>
          </cell>
        </row>
        <row r="7891">
          <cell r="A7891">
            <v>38857</v>
          </cell>
          <cell r="B7891" t="str">
            <v>CONEXAO MOVEL, ROSCA FEMEA, METALICA, COM ANEL DESLIZANTE, PARA TUBO PEX, DN 25 MM X 1"</v>
          </cell>
          <cell r="C7891" t="str">
            <v xml:space="preserve">UN    </v>
          </cell>
          <cell r="D7891">
            <v>12.37</v>
          </cell>
        </row>
        <row r="7892">
          <cell r="A7892">
            <v>38858</v>
          </cell>
          <cell r="B7892" t="str">
            <v>CONEXAO MOVEL, ROSCA FEMEA, METALICA, COM ANEL DESLIZANTE, PARA TUBO PEX, DN 25 MM X 3/4"</v>
          </cell>
          <cell r="C7892" t="str">
            <v xml:space="preserve">UN    </v>
          </cell>
          <cell r="D7892">
            <v>11.25</v>
          </cell>
        </row>
        <row r="7893">
          <cell r="A7893">
            <v>38859</v>
          </cell>
          <cell r="B7893" t="str">
            <v>CONEXAO MOVEL, ROSCA FEMEA, METALICA, COM ANEL DESLIZANTE, PARA TUBO PEX, DN 32 MM X 1"</v>
          </cell>
          <cell r="C7893" t="str">
            <v xml:space="preserve">UN    </v>
          </cell>
          <cell r="D7893">
            <v>18.22</v>
          </cell>
        </row>
        <row r="7894">
          <cell r="A7894">
            <v>1607</v>
          </cell>
          <cell r="B7894" t="str">
            <v>CONJUNTO ARRUELAS DE VEDACAO 5/16" PARA TELHA FIBROCIMENTO (UMA ARRUELA METALICA E UMA ARRUELA PVC - CONICAS)</v>
          </cell>
          <cell r="C7894" t="str">
            <v xml:space="preserve">CJ    </v>
          </cell>
          <cell r="D7894">
            <v>0.15</v>
          </cell>
        </row>
        <row r="7895">
          <cell r="A7895">
            <v>11467</v>
          </cell>
          <cell r="B7895" t="str">
            <v>CONJUNTO DE FECHADURA DE SOBREPOR EM FERRO PINTADO, SEM MACANETA, COM CHAVE GRANDE (SEM CILINDRO) - TIPO CAIXAO - COMPLETA</v>
          </cell>
          <cell r="C7895" t="str">
            <v xml:space="preserve">UN    </v>
          </cell>
          <cell r="D7895">
            <v>15.33</v>
          </cell>
        </row>
        <row r="7896">
          <cell r="A7896">
            <v>38169</v>
          </cell>
          <cell r="B7896" t="str">
            <v>CONJUNTO DE FERRAGENS PIVO, PARA PORTA PIVOTANTE DE ATE 100 KG, REGULAVEL COM ESFERA , CROMADO - SUPERIOR E INFERIOR - COMPLETO</v>
          </cell>
          <cell r="C7896" t="str">
            <v xml:space="preserve">CJ    </v>
          </cell>
          <cell r="D7896">
            <v>64.22</v>
          </cell>
        </row>
        <row r="7897">
          <cell r="A7897">
            <v>6142</v>
          </cell>
          <cell r="B7897" t="str">
            <v>CONJUNTO DE LIGACAO PARA BACIA SANITARIA AJUSTAVEL, EM PLASTICO BRANCO, COM TUBO, CANOPLA E ESPUDE</v>
          </cell>
          <cell r="C7897" t="str">
            <v xml:space="preserve">UN    </v>
          </cell>
          <cell r="D7897">
            <v>5.66</v>
          </cell>
        </row>
        <row r="7898">
          <cell r="A7898">
            <v>11686</v>
          </cell>
          <cell r="B7898" t="str">
            <v>CONJUNTO DE LIGACAO PARA BACIA SANITARIA EM PLASTICO BRANCO COM TUBO, CANOPLA E ANEL DE EXPANSAO (TUBO 1.1/2 '' X 20 CM)</v>
          </cell>
          <cell r="C7898" t="str">
            <v xml:space="preserve">UN    </v>
          </cell>
          <cell r="D7898">
            <v>7.86</v>
          </cell>
        </row>
        <row r="7899">
          <cell r="A7899">
            <v>37598</v>
          </cell>
          <cell r="B7899" t="str">
            <v>CONJUNTO MONTADO ESTOPIM COM ESPOLETA COMUM NUMERO 8, COM CABECA ACENDEDORA, 1,5 M</v>
          </cell>
          <cell r="C7899" t="str">
            <v xml:space="preserve">UN    </v>
          </cell>
          <cell r="D7899">
            <v>18.899999999999999</v>
          </cell>
        </row>
        <row r="7900">
          <cell r="A7900">
            <v>25398</v>
          </cell>
          <cell r="B7900" t="str">
            <v>CONJUNTO PARA FUTSAL COM TRAVES OFICIAIS DE 3,00 X 2,00 M EM TUBO DE ACO GALVANIZADO 3" COM REQUADRO EM TUBO DE 1", PINTURA EM PRIMER COM TINTA ESMALTE SINTETICO E REDES DE POLIETILENO FIO 4 MM</v>
          </cell>
          <cell r="C7900" t="str">
            <v xml:space="preserve">UN    </v>
          </cell>
          <cell r="D7900">
            <v>2497.16</v>
          </cell>
        </row>
        <row r="7901">
          <cell r="A7901">
            <v>25399</v>
          </cell>
          <cell r="B7901" t="str">
            <v>CONJUNTO PARA QUADRA DE  VOLEI COM POSTES EM TUBO DE ACO GALVANIZADO 3", H = *255* CM, PINTURA EM TINTA ESMALTE SINTETICO, REDE DE NYLON COM 2 MM, MALHA 10 X 10 CM E ANTENAS OFICIAIS EM FIBRA DE VIDRO</v>
          </cell>
          <cell r="C7901" t="str">
            <v xml:space="preserve">UN    </v>
          </cell>
          <cell r="D7901">
            <v>1515.99</v>
          </cell>
        </row>
        <row r="7902">
          <cell r="A7902">
            <v>10667</v>
          </cell>
          <cell r="B7902" t="str">
            <v>CONTAINER ALMOXARIFADO, DE *2,40* X *6,00* M, PADRAO SIMPLES, SEM REVESTIMENTO E SEM DIVISORIAS INTERNOS E SEM SANITARIO, PARA USO EM CANTEIRO DE OBRAS</v>
          </cell>
          <cell r="C7902" t="str">
            <v xml:space="preserve">UN    </v>
          </cell>
          <cell r="D7902">
            <v>10340.35</v>
          </cell>
        </row>
        <row r="7903">
          <cell r="A7903">
            <v>1613</v>
          </cell>
          <cell r="B7903" t="str">
            <v>CONTATOR TRIPOLAR, CORRENTE DE *110* A, TENSAO NOMINAL DE *500* V, CATEGORIA AC-2 E AC-3</v>
          </cell>
          <cell r="C7903" t="str">
            <v xml:space="preserve">UN    </v>
          </cell>
          <cell r="D7903">
            <v>1208.6600000000001</v>
          </cell>
        </row>
        <row r="7904">
          <cell r="A7904">
            <v>1626</v>
          </cell>
          <cell r="B7904" t="str">
            <v>CONTATOR TRIPOLAR, CORRENTE DE *185* A, TENSAO NOMINAL DE *500* V, CATEGORIA AC-2 E AC-3</v>
          </cell>
          <cell r="C7904" t="str">
            <v xml:space="preserve">UN    </v>
          </cell>
          <cell r="D7904">
            <v>1807.69</v>
          </cell>
        </row>
        <row r="7905">
          <cell r="A7905">
            <v>1625</v>
          </cell>
          <cell r="B7905" t="str">
            <v>CONTATOR TRIPOLAR, CORRENTE DE *22* A, TENSAO NOMINAL DE *500* V, CATEGORIA AC-2 E AC-3</v>
          </cell>
          <cell r="C7905" t="str">
            <v xml:space="preserve">UN    </v>
          </cell>
          <cell r="D7905">
            <v>126.26</v>
          </cell>
        </row>
        <row r="7906">
          <cell r="A7906">
            <v>1622</v>
          </cell>
          <cell r="B7906" t="str">
            <v>CONTATOR TRIPOLAR, CORRENTE DE *265* A, TENSAO NOMINAL DE *500* V, CATEGORIA AC-2 E AC-3</v>
          </cell>
          <cell r="C7906" t="str">
            <v xml:space="preserve">UN    </v>
          </cell>
          <cell r="D7906">
            <v>4079.23</v>
          </cell>
        </row>
        <row r="7907">
          <cell r="A7907">
            <v>1620</v>
          </cell>
          <cell r="B7907" t="str">
            <v>CONTATOR TRIPOLAR, CORRENTE DE *38* A, TENSAO NOMINAL DE *500* V, CATEGORIA AC-2 E AC-3</v>
          </cell>
          <cell r="C7907" t="str">
            <v xml:space="preserve">UN    </v>
          </cell>
          <cell r="D7907">
            <v>265.97000000000003</v>
          </cell>
        </row>
        <row r="7908">
          <cell r="A7908">
            <v>1629</v>
          </cell>
          <cell r="B7908" t="str">
            <v>CONTATOR TRIPOLAR, CORRENTE DE *500* A, TENSAO NOMINAL DE *500* V, CATEGORIA AC-2 E AC-3</v>
          </cell>
          <cell r="C7908" t="str">
            <v xml:space="preserve">UN    </v>
          </cell>
          <cell r="D7908">
            <v>9927.8799999999992</v>
          </cell>
        </row>
        <row r="7909">
          <cell r="A7909">
            <v>1627</v>
          </cell>
          <cell r="B7909" t="str">
            <v>CONTATOR TRIPOLAR, CORRENTE DE *65* A, TENSAO NOMINAL DE *500* V, CATEGORIA AC-2 E AC-3</v>
          </cell>
          <cell r="C7909" t="str">
            <v xml:space="preserve">UN    </v>
          </cell>
          <cell r="D7909">
            <v>508.39</v>
          </cell>
        </row>
        <row r="7910">
          <cell r="A7910">
            <v>1623</v>
          </cell>
          <cell r="B7910" t="str">
            <v>CONTATOR TRIPOLAR, CORRENTE DE 12 A, TENSAO NOMINAL DE *500* V, CATEGORIA AC-2 E AC-3</v>
          </cell>
          <cell r="C7910" t="str">
            <v xml:space="preserve">UN    </v>
          </cell>
          <cell r="D7910">
            <v>102.97</v>
          </cell>
        </row>
        <row r="7911">
          <cell r="A7911">
            <v>1619</v>
          </cell>
          <cell r="B7911" t="str">
            <v>CONTATOR TRIPOLAR, CORRENTE DE 25 A, TENSAO NOMINAL DE *500* V, CATEGORIA AC-2 E AC-3</v>
          </cell>
          <cell r="C7911" t="str">
            <v xml:space="preserve">UN    </v>
          </cell>
          <cell r="D7911">
            <v>141.63999999999999</v>
          </cell>
        </row>
        <row r="7912">
          <cell r="A7912">
            <v>1630</v>
          </cell>
          <cell r="B7912" t="str">
            <v>CONTATOR TRIPOLAR, CORRENTE DE 250 A, TENSAO NOMINAL DE *500* V, PARA ACIONAMENTO DE CAPACITORES</v>
          </cell>
          <cell r="C7912" t="str">
            <v xml:space="preserve">UN    </v>
          </cell>
          <cell r="D7912">
            <v>3118.65</v>
          </cell>
        </row>
        <row r="7913">
          <cell r="A7913">
            <v>1616</v>
          </cell>
          <cell r="B7913" t="str">
            <v>CONTATOR TRIPOLAR, CORRENTE DE 300 A, TENSAO NOMINAL DE *500* V, CATEGORIA AC-2 E AC-3</v>
          </cell>
          <cell r="C7913" t="str">
            <v xml:space="preserve">UN    </v>
          </cell>
          <cell r="D7913">
            <v>4796.55</v>
          </cell>
        </row>
        <row r="7914">
          <cell r="A7914">
            <v>1614</v>
          </cell>
          <cell r="B7914" t="str">
            <v>CONTATOR TRIPOLAR, CORRENTE DE 32 A, TENSAO NOMINAL DE *500* V, CATEGORIA AC-2 E AC-3</v>
          </cell>
          <cell r="C7914" t="str">
            <v xml:space="preserve">UN    </v>
          </cell>
          <cell r="D7914">
            <v>219.22</v>
          </cell>
        </row>
        <row r="7915">
          <cell r="A7915">
            <v>1617</v>
          </cell>
          <cell r="B7915" t="str">
            <v>CONTATOR TRIPOLAR, CORRENTE DE 400 A, TENSAO NOMINAL DE *500* V, CATEGORIA AC-2 E AC-3</v>
          </cell>
          <cell r="C7915" t="str">
            <v xml:space="preserve">UN    </v>
          </cell>
          <cell r="D7915">
            <v>5726.04</v>
          </cell>
        </row>
        <row r="7916">
          <cell r="A7916">
            <v>1621</v>
          </cell>
          <cell r="B7916" t="str">
            <v>CONTATOR TRIPOLAR, CORRENTE DE 45 A, TENSAO NOMINAL DE *500* V, CATEGORIA AC-2 E AC-3</v>
          </cell>
          <cell r="C7916" t="str">
            <v xml:space="preserve">UN    </v>
          </cell>
          <cell r="D7916">
            <v>392.07</v>
          </cell>
        </row>
        <row r="7917">
          <cell r="A7917">
            <v>1624</v>
          </cell>
          <cell r="B7917" t="str">
            <v>CONTATOR TRIPOLAR, CORRENTE DE 630 A, TENSAO NOMINAL DE *500* V, CATEGORIA AC-2 E AC-3</v>
          </cell>
          <cell r="C7917" t="str">
            <v xml:space="preserve">UN    </v>
          </cell>
          <cell r="D7917">
            <v>14074.88</v>
          </cell>
        </row>
        <row r="7918">
          <cell r="A7918">
            <v>1615</v>
          </cell>
          <cell r="B7918" t="str">
            <v>CONTATOR TRIPOLAR, CORRENTE DE 75 A, TENSAO NOMINAL DE *500* V, CATEGORIA AC-2 E AC-3</v>
          </cell>
          <cell r="C7918" t="str">
            <v xml:space="preserve">UN    </v>
          </cell>
          <cell r="D7918">
            <v>736.24</v>
          </cell>
        </row>
        <row r="7919">
          <cell r="A7919">
            <v>1612</v>
          </cell>
          <cell r="B7919" t="str">
            <v>CONTATOR TRIPOLAR, CORRENTE DE 9 A, TENSAO NOMINAL DE *500* V, CATEGORIA AC-2 E AC-3</v>
          </cell>
          <cell r="C7919" t="str">
            <v xml:space="preserve">UN    </v>
          </cell>
          <cell r="D7919">
            <v>96.97</v>
          </cell>
        </row>
        <row r="7920">
          <cell r="A7920">
            <v>1618</v>
          </cell>
          <cell r="B7920" t="str">
            <v>CONTATOR TRIPOLAR, CORRENTE DE 95 A, TENSAO NOMINAL DE *500* V, CATEGORIA AC-2 E AC-3</v>
          </cell>
          <cell r="C7920" t="str">
            <v xml:space="preserve">UN    </v>
          </cell>
          <cell r="D7920">
            <v>1011.7</v>
          </cell>
        </row>
        <row r="7921">
          <cell r="A7921">
            <v>14211</v>
          </cell>
          <cell r="B7921" t="str">
            <v>CONTRA-PORCA SEXTAVADA, DIAMETRO NOMINAL 1 3/8", ALTURA 35 MM</v>
          </cell>
          <cell r="C7921" t="str">
            <v xml:space="preserve">UN    </v>
          </cell>
          <cell r="D7921">
            <v>33.11</v>
          </cell>
        </row>
        <row r="7922">
          <cell r="A7922">
            <v>34500</v>
          </cell>
          <cell r="B7922" t="str">
            <v>COORDENADOR / GERENTE DE OBRA</v>
          </cell>
          <cell r="C7922" t="str">
            <v xml:space="preserve">H     </v>
          </cell>
          <cell r="D7922">
            <v>114.89</v>
          </cell>
        </row>
        <row r="7923">
          <cell r="A7923">
            <v>40934</v>
          </cell>
          <cell r="B7923" t="str">
            <v>COORDENADOR / GERENTE DE OBRA (MENSALISTA)</v>
          </cell>
          <cell r="C7923" t="str">
            <v xml:space="preserve">MES   </v>
          </cell>
          <cell r="D7923">
            <v>20317.259999999998</v>
          </cell>
        </row>
        <row r="7924">
          <cell r="A7924">
            <v>5328</v>
          </cell>
          <cell r="B7924" t="str">
            <v>CORANTE LIQUIDO PARA TINTA PVA, BISNAGA 50 ML</v>
          </cell>
          <cell r="C7924" t="str">
            <v xml:space="preserve">UN    </v>
          </cell>
          <cell r="D7924">
            <v>3.93</v>
          </cell>
        </row>
        <row r="7925">
          <cell r="A7925">
            <v>38200</v>
          </cell>
          <cell r="B7925" t="str">
            <v>CORDA DE POLIAMIDA 12 MM TIPO BOMBEIRO, PARA TRABALHO EM ALTURA</v>
          </cell>
          <cell r="C7925" t="str">
            <v xml:space="preserve">100M  </v>
          </cell>
          <cell r="D7925">
            <v>480.18</v>
          </cell>
        </row>
        <row r="7926">
          <cell r="A7926">
            <v>39269</v>
          </cell>
          <cell r="B7926" t="str">
            <v>CORDAO DE COBRE, FLEXIVEL, TORCIDO, CLASSE 4 OU 5, ISOLACAO EM PVC/D, 300 V, 2 CONDUTORES DE 0,5 MM2</v>
          </cell>
          <cell r="C7926" t="str">
            <v xml:space="preserve">M     </v>
          </cell>
          <cell r="D7926">
            <v>0.76</v>
          </cell>
        </row>
        <row r="7927">
          <cell r="A7927">
            <v>11889</v>
          </cell>
          <cell r="B7927" t="str">
            <v>CORDAO DE COBRE, FLEXIVEL, TORCIDO, CLASSE 4 OU 5, ISOLACAO EM PVC/D, 300 V, 2 CONDUTORES DE 0,75 MM2</v>
          </cell>
          <cell r="C7927" t="str">
            <v xml:space="preserve">M     </v>
          </cell>
          <cell r="D7927">
            <v>1.05</v>
          </cell>
        </row>
        <row r="7928">
          <cell r="A7928">
            <v>39270</v>
          </cell>
          <cell r="B7928" t="str">
            <v>CORDAO DE COBRE, FLEXIVEL, TORCIDO, CLASSE 4 OU 5, ISOLACAO EM PVC/D, 300 V, 2 CONDUTORES DE 1,0 MM2</v>
          </cell>
          <cell r="C7928" t="str">
            <v xml:space="preserve">M     </v>
          </cell>
          <cell r="D7928">
            <v>1.26</v>
          </cell>
        </row>
        <row r="7929">
          <cell r="A7929">
            <v>11890</v>
          </cell>
          <cell r="B7929" t="str">
            <v>CORDAO DE COBRE, FLEXIVEL, TORCIDO, CLASSE 4 OU 5, ISOLACAO EM PVC/D, 300 V, 2 CONDUTORES DE 1,5 MM2</v>
          </cell>
          <cell r="C7929" t="str">
            <v xml:space="preserve">M     </v>
          </cell>
          <cell r="D7929">
            <v>1.64</v>
          </cell>
        </row>
        <row r="7930">
          <cell r="A7930">
            <v>11891</v>
          </cell>
          <cell r="B7930" t="str">
            <v>CORDAO DE COBRE, FLEXIVEL, TORCIDO, CLASSE 4 OU 5, ISOLACAO EM PVC/D, 300 V, 2 CONDUTORES DE 2,5 MM2</v>
          </cell>
          <cell r="C7930" t="str">
            <v xml:space="preserve">M     </v>
          </cell>
          <cell r="D7930">
            <v>2.7</v>
          </cell>
        </row>
        <row r="7931">
          <cell r="A7931">
            <v>11892</v>
          </cell>
          <cell r="B7931" t="str">
            <v>CORDAO DE COBRE, FLEXIVEL, TORCIDO, CLASSE 4 OU 5, ISOLACAO EM PVC/D, 300 V, 2 CONDUTORES DE 4 MM2</v>
          </cell>
          <cell r="C7931" t="str">
            <v xml:space="preserve">M     </v>
          </cell>
          <cell r="D7931">
            <v>4.16</v>
          </cell>
        </row>
        <row r="7932">
          <cell r="A7932">
            <v>37601</v>
          </cell>
          <cell r="B7932" t="str">
            <v>CORDEL DETONANTE, NP 05 G/M</v>
          </cell>
          <cell r="C7932" t="str">
            <v xml:space="preserve">M     </v>
          </cell>
          <cell r="D7932">
            <v>4.2</v>
          </cell>
        </row>
        <row r="7933">
          <cell r="A7933">
            <v>1634</v>
          </cell>
          <cell r="B7933" t="str">
            <v>CORDEL DETONANTE, NP 10 G/M</v>
          </cell>
          <cell r="C7933" t="str">
            <v xml:space="preserve">M     </v>
          </cell>
          <cell r="D7933">
            <v>4.33</v>
          </cell>
        </row>
        <row r="7934">
          <cell r="A7934">
            <v>5086</v>
          </cell>
          <cell r="B7934" t="str">
            <v>CORRENTE DE ELO CURTO COMUM, SOLDADA, GALVANIZADA, ESPESSURA DO ELO = 1/2" (12,5 MM)</v>
          </cell>
          <cell r="C7934" t="str">
            <v xml:space="preserve">KG    </v>
          </cell>
          <cell r="D7934">
            <v>26.59</v>
          </cell>
        </row>
        <row r="7935">
          <cell r="A7935">
            <v>11280</v>
          </cell>
          <cell r="B7935" t="str">
            <v>CORTADEIRA DE PISO DE CONCRETO E ASFALTO, PARA DISCO PADRAO DE DIAMETRO 350 MM (14") OU 450 MM (18") , MOTOR A GASOLINA, POTENCIA 13 HP, SEM DISCO</v>
          </cell>
          <cell r="C7935" t="str">
            <v xml:space="preserve">UN    </v>
          </cell>
          <cell r="D7935">
            <v>13034.15</v>
          </cell>
        </row>
        <row r="7936">
          <cell r="A7936">
            <v>40519</v>
          </cell>
          <cell r="B7936" t="str">
            <v>CORTADEIRA HIDRAULICA DE VERGALHAO, PARA ACO DE DIAMETRO ATE 50 MM, MOTOR ELETRICO TRIFASICO, POTENCIA DE 5,5 HP A 7,5 HP</v>
          </cell>
          <cell r="C7936" t="str">
            <v xml:space="preserve">UN    </v>
          </cell>
          <cell r="D7936">
            <v>107449.09</v>
          </cell>
        </row>
        <row r="7937">
          <cell r="A7937">
            <v>39869</v>
          </cell>
          <cell r="B7937" t="str">
            <v>COTOVELO BRONZE/LATAO (REF 707-3) SEM ANEL DE SOLDA, BOLSA X ROSCA F, 15MM X 1/2"</v>
          </cell>
          <cell r="C7937" t="str">
            <v xml:space="preserve">UN    </v>
          </cell>
          <cell r="D7937">
            <v>7.85</v>
          </cell>
        </row>
        <row r="7938">
          <cell r="A7938">
            <v>39870</v>
          </cell>
          <cell r="B7938" t="str">
            <v>COTOVELO BRONZE/LATAO (REF 707-3) SEM ANEL DE SOLDA, BOLSA X ROSCA F, 22MM X 1/2"</v>
          </cell>
          <cell r="C7938" t="str">
            <v xml:space="preserve">UN    </v>
          </cell>
          <cell r="D7938">
            <v>12</v>
          </cell>
        </row>
        <row r="7939">
          <cell r="A7939">
            <v>39871</v>
          </cell>
          <cell r="B7939" t="str">
            <v>COTOVELO BRONZE/LATAO (REF 707-3) SEM ANEL DE SOLDA, BOLSA X ROSCA F, 22MM X 3/4"</v>
          </cell>
          <cell r="C7939" t="str">
            <v xml:space="preserve">UN    </v>
          </cell>
          <cell r="D7939">
            <v>13.45</v>
          </cell>
        </row>
        <row r="7940">
          <cell r="A7940">
            <v>12722</v>
          </cell>
          <cell r="B7940" t="str">
            <v>COTOVELO DE COBRE 90 GRAUS (REF 607) SEM ANEL DE SOLDA, BOLSA X BOLSA, 104 MM</v>
          </cell>
          <cell r="C7940" t="str">
            <v xml:space="preserve">UN    </v>
          </cell>
          <cell r="D7940">
            <v>450.24</v>
          </cell>
        </row>
        <row r="7941">
          <cell r="A7941">
            <v>12714</v>
          </cell>
          <cell r="B7941" t="str">
            <v>COTOVELO DE COBRE 90 GRAUS (REF 607) SEM ANEL DE SOLDA, BOLSA X BOLSA, 15 MM</v>
          </cell>
          <cell r="C7941" t="str">
            <v xml:space="preserve">UN    </v>
          </cell>
          <cell r="D7941">
            <v>2.94</v>
          </cell>
        </row>
        <row r="7942">
          <cell r="A7942">
            <v>12715</v>
          </cell>
          <cell r="B7942" t="str">
            <v>COTOVELO DE COBRE 90 GRAUS (REF 607) SEM ANEL DE SOLDA, BOLSA X BOLSA, 22 MM</v>
          </cell>
          <cell r="C7942" t="str">
            <v xml:space="preserve">UN    </v>
          </cell>
          <cell r="D7942">
            <v>6.63</v>
          </cell>
        </row>
        <row r="7943">
          <cell r="A7943">
            <v>12716</v>
          </cell>
          <cell r="B7943" t="str">
            <v>COTOVELO DE COBRE 90 GRAUS (REF 607) SEM ANEL DE SOLDA, BOLSA X BOLSA, 28 MM</v>
          </cell>
          <cell r="C7943" t="str">
            <v xml:space="preserve">UN    </v>
          </cell>
          <cell r="D7943">
            <v>11.39</v>
          </cell>
        </row>
        <row r="7944">
          <cell r="A7944">
            <v>12717</v>
          </cell>
          <cell r="B7944" t="str">
            <v>COTOVELO DE COBRE 90 GRAUS (REF 607) SEM ANEL DE SOLDA, BOLSA X BOLSA, 35 MM</v>
          </cell>
          <cell r="C7944" t="str">
            <v xml:space="preserve">UN    </v>
          </cell>
          <cell r="D7944">
            <v>22.4</v>
          </cell>
        </row>
        <row r="7945">
          <cell r="A7945">
            <v>12718</v>
          </cell>
          <cell r="B7945" t="str">
            <v>COTOVELO DE COBRE 90 GRAUS (REF 607) SEM ANEL DE SOLDA, BOLSA X BOLSA, 42 MM</v>
          </cell>
          <cell r="C7945" t="str">
            <v xml:space="preserve">UN    </v>
          </cell>
          <cell r="D7945">
            <v>34.369999999999997</v>
          </cell>
        </row>
        <row r="7946">
          <cell r="A7946">
            <v>12719</v>
          </cell>
          <cell r="B7946" t="str">
            <v>COTOVELO DE COBRE 90 GRAUS (REF 607) SEM ANEL DE SOLDA, BOLSA X BOLSA, 54 MM</v>
          </cell>
          <cell r="C7946" t="str">
            <v xml:space="preserve">UN    </v>
          </cell>
          <cell r="D7946">
            <v>54.57</v>
          </cell>
        </row>
        <row r="7947">
          <cell r="A7947">
            <v>12720</v>
          </cell>
          <cell r="B7947" t="str">
            <v>COTOVELO DE COBRE 90 GRAUS (REF 607) SEM ANEL DE SOLDA, BOLSA X BOLSA, 66 MM</v>
          </cell>
          <cell r="C7947" t="str">
            <v xml:space="preserve">UN    </v>
          </cell>
          <cell r="D7947">
            <v>190.01</v>
          </cell>
        </row>
        <row r="7948">
          <cell r="A7948">
            <v>12721</v>
          </cell>
          <cell r="B7948" t="str">
            <v>COTOVELO DE COBRE 90 GRAUS (REF 607) SEM ANEL DE SOLDA, BOLSA X BOLSA, 79 MM</v>
          </cell>
          <cell r="C7948" t="str">
            <v xml:space="preserve">UN    </v>
          </cell>
          <cell r="D7948">
            <v>182.21</v>
          </cell>
        </row>
        <row r="7949">
          <cell r="A7949">
            <v>3468</v>
          </cell>
          <cell r="B7949" t="str">
            <v>COTOVELO DE REDUCAO 90 GRAUS DE FERRO GALVANIZADO, COM ROSCA BSP, DE 1 1/2" X 1"</v>
          </cell>
          <cell r="C7949" t="str">
            <v xml:space="preserve">UN    </v>
          </cell>
          <cell r="D7949">
            <v>19.510000000000002</v>
          </cell>
        </row>
        <row r="7950">
          <cell r="A7950">
            <v>3465</v>
          </cell>
          <cell r="B7950" t="str">
            <v>COTOVELO DE REDUCAO 90 GRAUS DE FERRO GALVANIZADO, COM ROSCA BSP, DE 1 1/2" X 3/4"</v>
          </cell>
          <cell r="C7950" t="str">
            <v xml:space="preserve">UN    </v>
          </cell>
          <cell r="D7950">
            <v>19.510000000000002</v>
          </cell>
        </row>
        <row r="7951">
          <cell r="A7951">
            <v>12403</v>
          </cell>
          <cell r="B7951" t="str">
            <v>COTOVELO DE REDUCAO 90 GRAUS DE FERRO GALVANIZADO, COM ROSCA BSP, DE 1 1/4" X 1"</v>
          </cell>
          <cell r="C7951" t="str">
            <v xml:space="preserve">UN    </v>
          </cell>
          <cell r="D7951">
            <v>13.9</v>
          </cell>
        </row>
        <row r="7952">
          <cell r="A7952">
            <v>3463</v>
          </cell>
          <cell r="B7952" t="str">
            <v>COTOVELO DE REDUCAO 90 GRAUS DE FERRO GALVANIZADO, COM ROSCA BSP, DE 1" X 1/2"</v>
          </cell>
          <cell r="C7952" t="str">
            <v xml:space="preserve">UN    </v>
          </cell>
          <cell r="D7952">
            <v>8.1199999999999992</v>
          </cell>
        </row>
        <row r="7953">
          <cell r="A7953">
            <v>3464</v>
          </cell>
          <cell r="B7953" t="str">
            <v>COTOVELO DE REDUCAO 90 GRAUS DE FERRO GALVANIZADO, COM ROSCA BSP, DE 1" X 3/4"</v>
          </cell>
          <cell r="C7953" t="str">
            <v xml:space="preserve">UN    </v>
          </cell>
          <cell r="D7953">
            <v>8.1199999999999992</v>
          </cell>
        </row>
        <row r="7954">
          <cell r="A7954">
            <v>3466</v>
          </cell>
          <cell r="B7954" t="str">
            <v>COTOVELO DE REDUCAO 90 GRAUS DE FERRO GALVANIZADO, COM ROSCA BSP, DE 2 1/2" X 2"</v>
          </cell>
          <cell r="C7954" t="str">
            <v xml:space="preserve">UN    </v>
          </cell>
          <cell r="D7954">
            <v>49.54</v>
          </cell>
        </row>
        <row r="7955">
          <cell r="A7955">
            <v>3467</v>
          </cell>
          <cell r="B7955" t="str">
            <v>COTOVELO DE REDUCAO 90 GRAUS DE FERRO GALVANIZADO, COM ROSCA BSP, DE 2" X 1 1/2"</v>
          </cell>
          <cell r="C7955" t="str">
            <v xml:space="preserve">UN    </v>
          </cell>
          <cell r="D7955">
            <v>27.98</v>
          </cell>
        </row>
        <row r="7956">
          <cell r="A7956">
            <v>3462</v>
          </cell>
          <cell r="B7956" t="str">
            <v>COTOVELO DE REDUCAO 90 GRAUS DE FERRO GALVANIZADO, COM ROSCA BSP, DE 3/4" X 1/2"</v>
          </cell>
          <cell r="C7956" t="str">
            <v xml:space="preserve">UN    </v>
          </cell>
          <cell r="D7956">
            <v>5.36</v>
          </cell>
        </row>
        <row r="7957">
          <cell r="A7957">
            <v>3446</v>
          </cell>
          <cell r="B7957" t="str">
            <v>COTOVELO 45 GRAUS DE FERRO GALVANIZADO, COM ROSCA BSP, DE 1 1/2"</v>
          </cell>
          <cell r="C7957" t="str">
            <v xml:space="preserve">UN    </v>
          </cell>
          <cell r="D7957">
            <v>16.489999999999998</v>
          </cell>
        </row>
        <row r="7958">
          <cell r="A7958">
            <v>3445</v>
          </cell>
          <cell r="B7958" t="str">
            <v>COTOVELO 45 GRAUS DE FERRO GALVANIZADO, COM ROSCA BSP, DE 1 1/4"</v>
          </cell>
          <cell r="C7958" t="str">
            <v xml:space="preserve">UN    </v>
          </cell>
          <cell r="D7958">
            <v>13.46</v>
          </cell>
        </row>
        <row r="7959">
          <cell r="A7959">
            <v>3441</v>
          </cell>
          <cell r="B7959" t="str">
            <v>COTOVELO 45 GRAUS DE FERRO GALVANIZADO, COM ROSCA BSP, DE 1/2"</v>
          </cell>
          <cell r="C7959" t="str">
            <v xml:space="preserve">UN    </v>
          </cell>
          <cell r="D7959">
            <v>3.8</v>
          </cell>
        </row>
        <row r="7960">
          <cell r="A7960">
            <v>3444</v>
          </cell>
          <cell r="B7960" t="str">
            <v>COTOVELO 45 GRAUS DE FERRO GALVANIZADO, COM ROSCA BSP, DE 1"</v>
          </cell>
          <cell r="C7960" t="str">
            <v xml:space="preserve">UN    </v>
          </cell>
          <cell r="D7960">
            <v>8.2899999999999991</v>
          </cell>
        </row>
        <row r="7961">
          <cell r="A7961">
            <v>12402</v>
          </cell>
          <cell r="B7961" t="str">
            <v>COTOVELO 45 GRAUS DE FERRO GALVANIZADO, COM ROSCA BSP, DE 2 1/2"</v>
          </cell>
          <cell r="C7961" t="str">
            <v xml:space="preserve">UN    </v>
          </cell>
          <cell r="D7961">
            <v>46.37</v>
          </cell>
        </row>
        <row r="7962">
          <cell r="A7962">
            <v>3447</v>
          </cell>
          <cell r="B7962" t="str">
            <v>COTOVELO 45 GRAUS DE FERRO GALVANIZADO, COM ROSCA BSP, DE 2"</v>
          </cell>
          <cell r="C7962" t="str">
            <v xml:space="preserve">UN    </v>
          </cell>
          <cell r="D7962">
            <v>23.99</v>
          </cell>
        </row>
        <row r="7963">
          <cell r="A7963">
            <v>3442</v>
          </cell>
          <cell r="B7963" t="str">
            <v>COTOVELO 45 GRAUS DE FERRO GALVANIZADO, COM ROSCA BSP, DE 3/4"</v>
          </cell>
          <cell r="C7963" t="str">
            <v xml:space="preserve">UN    </v>
          </cell>
          <cell r="D7963">
            <v>5.68</v>
          </cell>
        </row>
        <row r="7964">
          <cell r="A7964">
            <v>3448</v>
          </cell>
          <cell r="B7964" t="str">
            <v>COTOVELO 45 GRAUS DE FERRO GALVANIZADO, COM ROSCA BSP, DE 3"</v>
          </cell>
          <cell r="C7964" t="str">
            <v xml:space="preserve">UN    </v>
          </cell>
          <cell r="D7964">
            <v>67.790000000000006</v>
          </cell>
        </row>
        <row r="7965">
          <cell r="A7965">
            <v>3449</v>
          </cell>
          <cell r="B7965" t="str">
            <v>COTOVELO 45 GRAUS DE FERRO GALVANIZADO, COM ROSCA BSP, DE 4"</v>
          </cell>
          <cell r="C7965" t="str">
            <v xml:space="preserve">UN    </v>
          </cell>
          <cell r="D7965">
            <v>118.79</v>
          </cell>
        </row>
        <row r="7966">
          <cell r="A7966">
            <v>37438</v>
          </cell>
          <cell r="B7966" t="str">
            <v>COTOVELO 45 GRAUS, PEAD PE 100, DE 125 MM, PARA ELETROFUSAO</v>
          </cell>
          <cell r="C7966" t="str">
            <v xml:space="preserve">UN    </v>
          </cell>
          <cell r="D7966">
            <v>149.16</v>
          </cell>
        </row>
        <row r="7967">
          <cell r="A7967">
            <v>37439</v>
          </cell>
          <cell r="B7967" t="str">
            <v>COTOVELO 45 GRAUS, PEAD PE 100, DE 200 MM, PARA ELETROFUSAO</v>
          </cell>
          <cell r="C7967" t="str">
            <v xml:space="preserve">UN    </v>
          </cell>
          <cell r="D7967">
            <v>975.23</v>
          </cell>
        </row>
        <row r="7968">
          <cell r="A7968">
            <v>37435</v>
          </cell>
          <cell r="B7968" t="str">
            <v>COTOVELO 45 GRAUS, PEAD PE 100, DE 32 MM, PARA ELETROFUSAO</v>
          </cell>
          <cell r="C7968" t="str">
            <v xml:space="preserve">UN    </v>
          </cell>
          <cell r="D7968">
            <v>17.53</v>
          </cell>
        </row>
        <row r="7969">
          <cell r="A7969">
            <v>37436</v>
          </cell>
          <cell r="B7969" t="str">
            <v>COTOVELO 45 GRAUS, PEAD PE 100, DE 40 MM, PARA ELETROFUSAO</v>
          </cell>
          <cell r="C7969" t="str">
            <v xml:space="preserve">UN    </v>
          </cell>
          <cell r="D7969">
            <v>20.68</v>
          </cell>
        </row>
        <row r="7970">
          <cell r="A7970">
            <v>37437</v>
          </cell>
          <cell r="B7970" t="str">
            <v>COTOVELO 45 GRAUS, PEAD PE 100, DE 63 MM, PARA ELETROFUSAO</v>
          </cell>
          <cell r="C7970" t="str">
            <v xml:space="preserve">UN    </v>
          </cell>
          <cell r="D7970">
            <v>29.92</v>
          </cell>
        </row>
        <row r="7971">
          <cell r="A7971">
            <v>3473</v>
          </cell>
          <cell r="B7971" t="str">
            <v>COTOVELO 90 GRAUS DE FERRO GALVANIZADO, COM ROSCA BSP MACHO/FEMEA, DE 1 1/2"</v>
          </cell>
          <cell r="C7971" t="str">
            <v xml:space="preserve">UN    </v>
          </cell>
          <cell r="D7971">
            <v>18.649999999999999</v>
          </cell>
        </row>
        <row r="7972">
          <cell r="A7972">
            <v>3474</v>
          </cell>
          <cell r="B7972" t="str">
            <v>COTOVELO 90 GRAUS DE FERRO GALVANIZADO, COM ROSCA BSP MACHO/FEMEA, DE 1 1/4"</v>
          </cell>
          <cell r="C7972" t="str">
            <v xml:space="preserve">UN    </v>
          </cell>
          <cell r="D7972">
            <v>15.37</v>
          </cell>
        </row>
        <row r="7973">
          <cell r="A7973">
            <v>3450</v>
          </cell>
          <cell r="B7973" t="str">
            <v>COTOVELO 90 GRAUS DE FERRO GALVANIZADO, COM ROSCA BSP MACHO/FEMEA, DE 1/2"</v>
          </cell>
          <cell r="C7973" t="str">
            <v xml:space="preserve">UN    </v>
          </cell>
          <cell r="D7973">
            <v>4.45</v>
          </cell>
        </row>
        <row r="7974">
          <cell r="A7974">
            <v>3443</v>
          </cell>
          <cell r="B7974" t="str">
            <v>COTOVELO 90 GRAUS DE FERRO GALVANIZADO, COM ROSCA BSP MACHO/FEMEA, DE 1"</v>
          </cell>
          <cell r="C7974" t="str">
            <v xml:space="preserve">UN    </v>
          </cell>
          <cell r="D7974">
            <v>9.56</v>
          </cell>
        </row>
        <row r="7975">
          <cell r="A7975">
            <v>3453</v>
          </cell>
          <cell r="B7975" t="str">
            <v>COTOVELO 90 GRAUS DE FERRO GALVANIZADO, COM ROSCA BSP MACHO/FEMEA, DE 2 1/2"</v>
          </cell>
          <cell r="C7975" t="str">
            <v xml:space="preserve">UN    </v>
          </cell>
          <cell r="D7975">
            <v>54.44</v>
          </cell>
        </row>
        <row r="7976">
          <cell r="A7976">
            <v>3452</v>
          </cell>
          <cell r="B7976" t="str">
            <v>COTOVELO 90 GRAUS DE FERRO GALVANIZADO, COM ROSCA BSP MACHO/FEMEA, DE 2"</v>
          </cell>
          <cell r="C7976" t="str">
            <v xml:space="preserve">UN    </v>
          </cell>
          <cell r="D7976">
            <v>26.87</v>
          </cell>
        </row>
        <row r="7977">
          <cell r="A7977">
            <v>3451</v>
          </cell>
          <cell r="B7977" t="str">
            <v>COTOVELO 90 GRAUS DE FERRO GALVANIZADO, COM ROSCA BSP MACHO/FEMEA, DE 3/4"</v>
          </cell>
          <cell r="C7977" t="str">
            <v xml:space="preserve">UN    </v>
          </cell>
          <cell r="D7977">
            <v>5.33</v>
          </cell>
        </row>
        <row r="7978">
          <cell r="A7978">
            <v>3454</v>
          </cell>
          <cell r="B7978" t="str">
            <v>COTOVELO 90 GRAUS DE FERRO GALVANIZADO, COM ROSCA BSP MACHO/FEMEA, DE 3"</v>
          </cell>
          <cell r="C7978" t="str">
            <v xml:space="preserve">UN    </v>
          </cell>
          <cell r="D7978">
            <v>82.8</v>
          </cell>
        </row>
        <row r="7979">
          <cell r="A7979">
            <v>3458</v>
          </cell>
          <cell r="B7979" t="str">
            <v>COTOVELO 90 GRAUS DE FERRO GALVANIZADO, COM ROSCA BSP, DE 1 1/2"</v>
          </cell>
          <cell r="C7979" t="str">
            <v xml:space="preserve">UN    </v>
          </cell>
          <cell r="D7979">
            <v>14.95</v>
          </cell>
        </row>
        <row r="7980">
          <cell r="A7980">
            <v>3457</v>
          </cell>
          <cell r="B7980" t="str">
            <v>COTOVELO 90 GRAUS DE FERRO GALVANIZADO, COM ROSCA BSP, DE 1 1/4"</v>
          </cell>
          <cell r="C7980" t="str">
            <v xml:space="preserve">UN    </v>
          </cell>
          <cell r="D7980">
            <v>11.22</v>
          </cell>
        </row>
        <row r="7981">
          <cell r="A7981">
            <v>3455</v>
          </cell>
          <cell r="B7981" t="str">
            <v>COTOVELO 90 GRAUS DE FERRO GALVANIZADO, COM ROSCA BSP, DE 1/2"</v>
          </cell>
          <cell r="C7981" t="str">
            <v xml:space="preserve">UN    </v>
          </cell>
          <cell r="D7981">
            <v>3.18</v>
          </cell>
        </row>
        <row r="7982">
          <cell r="A7982">
            <v>3472</v>
          </cell>
          <cell r="B7982" t="str">
            <v>COTOVELO 90 GRAUS DE FERRO GALVANIZADO, COM ROSCA BSP, DE 1"</v>
          </cell>
          <cell r="C7982" t="str">
            <v xml:space="preserve">UN    </v>
          </cell>
          <cell r="D7982">
            <v>7.16</v>
          </cell>
        </row>
        <row r="7983">
          <cell r="A7983">
            <v>3470</v>
          </cell>
          <cell r="B7983" t="str">
            <v>COTOVELO 90 GRAUS DE FERRO GALVANIZADO, COM ROSCA BSP, DE 2 1/2"</v>
          </cell>
          <cell r="C7983" t="str">
            <v xml:space="preserve">UN    </v>
          </cell>
          <cell r="D7983">
            <v>41.74</v>
          </cell>
        </row>
        <row r="7984">
          <cell r="A7984">
            <v>3471</v>
          </cell>
          <cell r="B7984" t="str">
            <v>COTOVELO 90 GRAUS DE FERRO GALVANIZADO, COM ROSCA BSP, DE 2"</v>
          </cell>
          <cell r="C7984" t="str">
            <v xml:space="preserve">UN    </v>
          </cell>
          <cell r="D7984">
            <v>22.94</v>
          </cell>
        </row>
        <row r="7985">
          <cell r="A7985">
            <v>3456</v>
          </cell>
          <cell r="B7985" t="str">
            <v>COTOVELO 90 GRAUS DE FERRO GALVANIZADO, COM ROSCA BSP, DE 3/4"</v>
          </cell>
          <cell r="C7985" t="str">
            <v xml:space="preserve">UN    </v>
          </cell>
          <cell r="D7985">
            <v>4.7699999999999996</v>
          </cell>
        </row>
        <row r="7986">
          <cell r="A7986">
            <v>3459</v>
          </cell>
          <cell r="B7986" t="str">
            <v>COTOVELO 90 GRAUS DE FERRO GALVANIZADO, COM ROSCA BSP, DE 3"</v>
          </cell>
          <cell r="C7986" t="str">
            <v xml:space="preserve">UN    </v>
          </cell>
          <cell r="D7986">
            <v>58.88</v>
          </cell>
        </row>
        <row r="7987">
          <cell r="A7987">
            <v>3469</v>
          </cell>
          <cell r="B7987" t="str">
            <v>COTOVELO 90 GRAUS DE FERRO GALVANIZADO, COM ROSCA BSP, DE 4"</v>
          </cell>
          <cell r="C7987" t="str">
            <v xml:space="preserve">UN    </v>
          </cell>
          <cell r="D7987">
            <v>111.98</v>
          </cell>
        </row>
        <row r="7988">
          <cell r="A7988">
            <v>3460</v>
          </cell>
          <cell r="B7988" t="str">
            <v>COTOVELO 90 GRAUS DE FERRO GALVANIZADO, COM ROSCA BSP, DE 5"</v>
          </cell>
          <cell r="C7988" t="str">
            <v xml:space="preserve">UN    </v>
          </cell>
          <cell r="D7988">
            <v>163.38999999999999</v>
          </cell>
        </row>
        <row r="7989">
          <cell r="A7989">
            <v>3461</v>
          </cell>
          <cell r="B7989" t="str">
            <v>COTOVELO 90 GRAUS DE FERRO GALVANIZADO, COM ROSCA BSP, DE 6"</v>
          </cell>
          <cell r="C7989" t="str">
            <v xml:space="preserve">UN    </v>
          </cell>
          <cell r="D7989">
            <v>417.63</v>
          </cell>
        </row>
        <row r="7990">
          <cell r="A7990">
            <v>37433</v>
          </cell>
          <cell r="B7990" t="str">
            <v>COTOVELO 90 GRAUS, PEAD PE 100, DE 125 MM, PARA ELETROFUSAO</v>
          </cell>
          <cell r="C7990" t="str">
            <v xml:space="preserve">UN    </v>
          </cell>
          <cell r="D7990">
            <v>149.16</v>
          </cell>
        </row>
        <row r="7991">
          <cell r="A7991">
            <v>37430</v>
          </cell>
          <cell r="B7991" t="str">
            <v>COTOVELO 90 GRAUS, PEAD PE 100, DE 20 MM, PARA ELETROFUSAO</v>
          </cell>
          <cell r="C7991" t="str">
            <v xml:space="preserve">UN    </v>
          </cell>
          <cell r="D7991">
            <v>18.690000000000001</v>
          </cell>
        </row>
        <row r="7992">
          <cell r="A7992">
            <v>37434</v>
          </cell>
          <cell r="B7992" t="str">
            <v>COTOVELO 90 GRAUS, PEAD PE 100, DE 200 MM, PARA ELETROFUSAO</v>
          </cell>
          <cell r="C7992" t="str">
            <v xml:space="preserve">UN    </v>
          </cell>
          <cell r="D7992">
            <v>1390.81</v>
          </cell>
        </row>
        <row r="7993">
          <cell r="A7993">
            <v>37431</v>
          </cell>
          <cell r="B7993" t="str">
            <v>COTOVELO 90 GRAUS, PEAD PE 100, DE 32 MM, PARA ELETROFUSAO</v>
          </cell>
          <cell r="C7993" t="str">
            <v xml:space="preserve">UN    </v>
          </cell>
          <cell r="D7993">
            <v>25.35</v>
          </cell>
        </row>
        <row r="7994">
          <cell r="A7994">
            <v>37432</v>
          </cell>
          <cell r="B7994" t="str">
            <v>COTOVELO 90 GRAUS, PEAD PE 100, DE 63 MM, PARA ELETROFUSAO</v>
          </cell>
          <cell r="C7994" t="str">
            <v xml:space="preserve">UN    </v>
          </cell>
          <cell r="D7994">
            <v>46.77</v>
          </cell>
        </row>
        <row r="7995">
          <cell r="A7995">
            <v>37413</v>
          </cell>
          <cell r="B7995" t="str">
            <v>COTOVELO/JOELHO COM ADAPTADOR, 90 GRAUS, EM POLIPROPILENO, PN 16, PARA TUBOS PEAD, 20 MM X 1/2" - LIGACAO PREDIAL DE AGUA</v>
          </cell>
          <cell r="C7995" t="str">
            <v xml:space="preserve">UN    </v>
          </cell>
          <cell r="D7995">
            <v>2.92</v>
          </cell>
        </row>
        <row r="7996">
          <cell r="A7996">
            <v>37414</v>
          </cell>
          <cell r="B7996" t="str">
            <v>COTOVELO/JOELHO COM ADAPTADOR, 90 GRAUS, EM POLIPROPILENO, PN 16, PARA TUBOS PEAD, 20 MM X 3/4" - LIGACAO PREDIAL DE AGUA</v>
          </cell>
          <cell r="C7996" t="str">
            <v xml:space="preserve">UN    </v>
          </cell>
          <cell r="D7996">
            <v>3.31</v>
          </cell>
        </row>
        <row r="7997">
          <cell r="A7997">
            <v>37415</v>
          </cell>
          <cell r="B7997" t="str">
            <v>COTOVELO/JOELHO COM ADAPTADOR, 90 GRAUS, EM POLIPROPILENO, PN 16, PARA TUBOS PEAD, 32 MM X 1" - LIGACAO PREDIAL DE AGUA</v>
          </cell>
          <cell r="C7997" t="str">
            <v xml:space="preserve">UN    </v>
          </cell>
          <cell r="D7997">
            <v>6.02</v>
          </cell>
        </row>
        <row r="7998">
          <cell r="A7998">
            <v>37416</v>
          </cell>
          <cell r="B7998" t="str">
            <v>COTOVELO/JOELHO 90 GRAUS, EM POLIPROPILENO, PN 16, PARA TUBOS PEAD, 20 X 20 MM - LIGACAO PREDIAL DE AGUA</v>
          </cell>
          <cell r="C7998" t="str">
            <v xml:space="preserve">UN    </v>
          </cell>
          <cell r="D7998">
            <v>2.73</v>
          </cell>
        </row>
        <row r="7999">
          <cell r="A7999">
            <v>37417</v>
          </cell>
          <cell r="B7999" t="str">
            <v>COTOVELO/JOELHO 90 GRAUS, EM POLIPROPILENO, PN 16, PARA TUBOS PEAD, 32 X 32 MM - LIGACAO PREDIAL DE AGUA</v>
          </cell>
          <cell r="C7999" t="str">
            <v xml:space="preserve">UN    </v>
          </cell>
          <cell r="D7999">
            <v>3.92</v>
          </cell>
        </row>
        <row r="8000">
          <cell r="A8000">
            <v>3112</v>
          </cell>
          <cell r="B8000" t="str">
            <v>CREMONA COM CASTANHA BIPARTIDA, COM VARA DE 1.20 M, EM LATAO CROMADO, PARA PORTAS E JANELAS - COMPLETA</v>
          </cell>
          <cell r="C8000" t="str">
            <v xml:space="preserve">CJ    </v>
          </cell>
          <cell r="D8000">
            <v>53.71</v>
          </cell>
        </row>
        <row r="8001">
          <cell r="A8001">
            <v>3113</v>
          </cell>
          <cell r="B8001" t="str">
            <v>CREMONA COM CASTANHA BIPARTIDA, COM VARA DE 1.50 M, EM LATAO CROMADO, PARA PORTAS E JANELAS - COMPLETA</v>
          </cell>
          <cell r="C8001" t="str">
            <v xml:space="preserve">CJ    </v>
          </cell>
          <cell r="D8001">
            <v>61.89</v>
          </cell>
        </row>
        <row r="8002">
          <cell r="A8002">
            <v>3114</v>
          </cell>
          <cell r="B8002" t="str">
            <v>CREMONA LATAO CROMADO, COM CASTANHA BIPARTIDA E PRESILHAS, MEDIDAS APROXIMADAS DE 113 X 40 X 35 MM (NAO INCL VARA FERRO)</v>
          </cell>
          <cell r="C8002" t="str">
            <v xml:space="preserve">UN    </v>
          </cell>
          <cell r="D8002">
            <v>27.96</v>
          </cell>
        </row>
        <row r="8003">
          <cell r="A8003">
            <v>34519</v>
          </cell>
          <cell r="B8003" t="str">
            <v>CRUZETA DE CONCRETO LEVE, COMP. 2000 MM SECAO, 90 X 90 MM</v>
          </cell>
          <cell r="C8003" t="str">
            <v xml:space="preserve">UN    </v>
          </cell>
          <cell r="D8003">
            <v>71.819999999999993</v>
          </cell>
        </row>
        <row r="8004">
          <cell r="A8004">
            <v>10510</v>
          </cell>
          <cell r="B8004" t="str">
            <v>CRUZETA DE EUCALIPTO TRATADO, OU EQUIVALENTE DA REGIAO, *2,4* M, SECAO *9 X 11,5* CM</v>
          </cell>
          <cell r="C8004" t="str">
            <v xml:space="preserve">UN    </v>
          </cell>
          <cell r="D8004">
            <v>70.92</v>
          </cell>
        </row>
        <row r="8005">
          <cell r="A8005">
            <v>1649</v>
          </cell>
          <cell r="B8005" t="str">
            <v>CRUZETA DE FERRO GALVANIZADO, COM ROSCA BSP, DE 1 1/2"</v>
          </cell>
          <cell r="C8005" t="str">
            <v xml:space="preserve">UN    </v>
          </cell>
          <cell r="D8005">
            <v>35.25</v>
          </cell>
        </row>
        <row r="8006">
          <cell r="A8006">
            <v>1653</v>
          </cell>
          <cell r="B8006" t="str">
            <v>CRUZETA DE FERRO GALVANIZADO, COM ROSCA BSP, DE 1 1/4"</v>
          </cell>
          <cell r="C8006" t="str">
            <v xml:space="preserve">UN    </v>
          </cell>
          <cell r="D8006">
            <v>27.61</v>
          </cell>
        </row>
        <row r="8007">
          <cell r="A8007">
            <v>1647</v>
          </cell>
          <cell r="B8007" t="str">
            <v>CRUZETA DE FERRO GALVANIZADO, COM ROSCA BSP, DE 1/2"</v>
          </cell>
          <cell r="C8007" t="str">
            <v xml:space="preserve">UN    </v>
          </cell>
          <cell r="D8007">
            <v>9.89</v>
          </cell>
        </row>
        <row r="8008">
          <cell r="A8008">
            <v>1648</v>
          </cell>
          <cell r="B8008" t="str">
            <v>CRUZETA DE FERRO GALVANIZADO, COM ROSCA BSP, DE 1"</v>
          </cell>
          <cell r="C8008" t="str">
            <v xml:space="preserve">UN    </v>
          </cell>
          <cell r="D8008">
            <v>18.989999999999998</v>
          </cell>
        </row>
        <row r="8009">
          <cell r="A8009">
            <v>1651</v>
          </cell>
          <cell r="B8009" t="str">
            <v>CRUZETA DE FERRO GALVANIZADO, COM ROSCA BSP, DE 2 1/2"</v>
          </cell>
          <cell r="C8009" t="str">
            <v xml:space="preserve">UN    </v>
          </cell>
          <cell r="D8009">
            <v>88.09</v>
          </cell>
        </row>
        <row r="8010">
          <cell r="A8010">
            <v>1650</v>
          </cell>
          <cell r="B8010" t="str">
            <v>CRUZETA DE FERRO GALVANIZADO, COM ROSCA BSP, DE 2"</v>
          </cell>
          <cell r="C8010" t="str">
            <v xml:space="preserve">UN    </v>
          </cell>
          <cell r="D8010">
            <v>48.69</v>
          </cell>
        </row>
        <row r="8011">
          <cell r="A8011">
            <v>1654</v>
          </cell>
          <cell r="B8011" t="str">
            <v>CRUZETA DE FERRO GALVANIZADO, COM ROSCA BSP, DE 3/4"</v>
          </cell>
          <cell r="C8011" t="str">
            <v xml:space="preserve">UN    </v>
          </cell>
          <cell r="D8011">
            <v>13.57</v>
          </cell>
        </row>
        <row r="8012">
          <cell r="A8012">
            <v>1652</v>
          </cell>
          <cell r="B8012" t="str">
            <v>CRUZETA DE FERRO GALVANIZADO, COM ROSCA BSP, DE 3"</v>
          </cell>
          <cell r="C8012" t="str">
            <v xml:space="preserve">UN    </v>
          </cell>
          <cell r="D8012">
            <v>126.43</v>
          </cell>
        </row>
        <row r="8013">
          <cell r="A8013">
            <v>1747</v>
          </cell>
          <cell r="B8013" t="str">
            <v>CUBA ACO INOX (AISI 304) DE EMBUTIR COM VALVULA DE 3 1/2 ", DE *56 X 33 X 12* CM</v>
          </cell>
          <cell r="C8013" t="str">
            <v xml:space="preserve">UN    </v>
          </cell>
          <cell r="D8013">
            <v>139.37</v>
          </cell>
        </row>
        <row r="8014">
          <cell r="A8014">
            <v>1744</v>
          </cell>
          <cell r="B8014" t="str">
            <v>CUBA ACO INOX (AISI 304) DE EMBUTIR COM VALVULA 3 1/2 ", DE *40 X 34 X 12* CM</v>
          </cell>
          <cell r="C8014" t="str">
            <v xml:space="preserve">UN    </v>
          </cell>
          <cell r="D8014">
            <v>96.53</v>
          </cell>
        </row>
        <row r="8015">
          <cell r="A8015">
            <v>1743</v>
          </cell>
          <cell r="B8015" t="str">
            <v>CUBA ACO INOX (AISI 304) DE EMBUTIR COM VALVULA 3 1/2 ", DE *46 X 30 X 12* CM</v>
          </cell>
          <cell r="C8015" t="str">
            <v xml:space="preserve">UN    </v>
          </cell>
          <cell r="D8015">
            <v>126.76</v>
          </cell>
        </row>
        <row r="8016">
          <cell r="A8016">
            <v>7241</v>
          </cell>
          <cell r="B8016" t="str">
            <v>CUMEEIRA ALUMINIO ONDULADA, COMPRIMENTO = *1,12* M, E = 0,8 MM</v>
          </cell>
          <cell r="C8016" t="str">
            <v xml:space="preserve">M2    </v>
          </cell>
          <cell r="D8016">
            <v>58.57</v>
          </cell>
        </row>
        <row r="8017">
          <cell r="A8017">
            <v>39640</v>
          </cell>
          <cell r="B8017" t="str">
            <v>CUMEEIRA ARTICULADA (ABA INFERIOR) PARA TELHA ONDULADA DE FIBROCIMENTO E = 4 MM, ABA *330* MM, COMPRIMENTO 500 MM (SEM AMIANTO)</v>
          </cell>
          <cell r="C8017" t="str">
            <v xml:space="preserve">UN    </v>
          </cell>
          <cell r="D8017">
            <v>5.97</v>
          </cell>
        </row>
        <row r="8018">
          <cell r="A8018">
            <v>11013</v>
          </cell>
          <cell r="B8018" t="str">
            <v>CUMEEIRA ARTICULADA (ABA INTERNA INFERIOR OU EXTERNA SUPERIOR) PARA TELHA ESTRUTURAL DE FIBROCIMENTO, 1 ABA, E = 6 MM (SEM AMIANTO)</v>
          </cell>
          <cell r="C8018" t="str">
            <v xml:space="preserve">UN    </v>
          </cell>
          <cell r="D8018">
            <v>12.29</v>
          </cell>
        </row>
        <row r="8019">
          <cell r="A8019">
            <v>11017</v>
          </cell>
          <cell r="B8019" t="str">
            <v>CUMEEIRA ARTICULADA (ABA SUPERIOR) PARA TELHA ONDULADA DE FIBROCIMENTO E = 4 MM, ABA *330* MM, COMPRIMENTO 500 MM (SEM AMIANTO)</v>
          </cell>
          <cell r="C8019" t="str">
            <v xml:space="preserve">UN    </v>
          </cell>
          <cell r="D8019">
            <v>5.24</v>
          </cell>
        </row>
        <row r="8020">
          <cell r="A8020">
            <v>20236</v>
          </cell>
          <cell r="B8020" t="str">
            <v>CUMEEIRA ARTICULADA (PAR) PARA TELHA ONDULADA DE FIBROCIMENTO, E = 6 MM, ABA 350 MM, COMPRIMENTO 1100 MM (SEM AMIANTO)</v>
          </cell>
          <cell r="C8020" t="str">
            <v xml:space="preserve">UN    </v>
          </cell>
          <cell r="D8020">
            <v>23.1</v>
          </cell>
        </row>
        <row r="8021">
          <cell r="A8021">
            <v>7215</v>
          </cell>
          <cell r="B8021" t="str">
            <v>CUMEEIRA NORMAL PARA TELHA ESTRUTURAL DE FIBROCIMENTO 1 ABA, E = 6 MM, COMPRIMENTO 608 MM (SEM AMIANTO)</v>
          </cell>
          <cell r="C8021" t="str">
            <v xml:space="preserve">UN    </v>
          </cell>
          <cell r="D8021">
            <v>19.78</v>
          </cell>
        </row>
        <row r="8022">
          <cell r="A8022">
            <v>7216</v>
          </cell>
          <cell r="B8022" t="str">
            <v>CUMEEIRA NORMAL PARA TELHA ESTRUTURAL DE FIBROCIMENTO 2 ABAS, E = 6 MM, DE 1050 X 935 MM (SEM AMIANTO)</v>
          </cell>
          <cell r="C8022" t="str">
            <v xml:space="preserve">UN    </v>
          </cell>
          <cell r="D8022">
            <v>82.68</v>
          </cell>
        </row>
        <row r="8023">
          <cell r="A8023">
            <v>20235</v>
          </cell>
          <cell r="B8023" t="str">
            <v>CUMEEIRA NORMAL PARA TELHA ONDULADA DE FIBROCIMENTO, E = 6 MM, ABA 300 MM, COMPRIMENTO 1100 MM (SEM AMIANTO)</v>
          </cell>
          <cell r="C8023" t="str">
            <v xml:space="preserve">UN    </v>
          </cell>
          <cell r="D8023">
            <v>41.8</v>
          </cell>
        </row>
        <row r="8024">
          <cell r="A8024">
            <v>7181</v>
          </cell>
          <cell r="B8024" t="str">
            <v>CUMEEIRA PARA TELHA CERAMICA, COMPRIMENTO DE *41* CM, RENDIMENTO DE *3* TELHAS/M</v>
          </cell>
          <cell r="C8024" t="str">
            <v xml:space="preserve">UN    </v>
          </cell>
          <cell r="D8024">
            <v>4.01</v>
          </cell>
        </row>
        <row r="8025">
          <cell r="A8025">
            <v>40866</v>
          </cell>
          <cell r="B8025" t="str">
            <v>CUMEEIRA PARA TELHA DE CONCRETO, PARA 2 AGUAS DE TELHADO, COR CINZA, RENDIMENTO DE *3* TELHAS/M (COLETADO CAIXA)</v>
          </cell>
          <cell r="C8025" t="str">
            <v xml:space="preserve">UN    </v>
          </cell>
          <cell r="D8025">
            <v>7.43</v>
          </cell>
        </row>
        <row r="8026">
          <cell r="A8026">
            <v>7214</v>
          </cell>
          <cell r="B8026" t="str">
            <v>CUMEEIRA SHED PARA TELHA ONDULADA DE FIBROCIMENTO, E = 6 MM, ABA 280 MM, COMPRIMENTO 1100 MM (SEM AMIANTO)</v>
          </cell>
          <cell r="C8026" t="str">
            <v xml:space="preserve">UN    </v>
          </cell>
          <cell r="D8026">
            <v>28.32</v>
          </cell>
        </row>
        <row r="8027">
          <cell r="A8027">
            <v>7219</v>
          </cell>
          <cell r="B8027" t="str">
            <v>CUMEEIRA UNIVERSAL PARA TELHA ONDULADA DE FIBROCIMENTO, E = 6 MM, ABA 210 MM, COMPRIMENTO 1100 MM (SEM AMIANTO)</v>
          </cell>
          <cell r="C8027" t="str">
            <v xml:space="preserve">UN    </v>
          </cell>
          <cell r="D8027">
            <v>29.32</v>
          </cell>
        </row>
        <row r="8028">
          <cell r="A8028">
            <v>37972</v>
          </cell>
          <cell r="B8028" t="str">
            <v>CURVA CPVC, 90 GRAUS, SOLDAVEL, 22 MM, PARA AGUA QUENTE</v>
          </cell>
          <cell r="C8028" t="str">
            <v xml:space="preserve">UN    </v>
          </cell>
          <cell r="D8028">
            <v>7.77</v>
          </cell>
        </row>
        <row r="8029">
          <cell r="A8029">
            <v>37973</v>
          </cell>
          <cell r="B8029" t="str">
            <v>CURVA CPVC, 90 GRAUS, SOLDAVEL, 28 MM, PARA AGUA QUENTE</v>
          </cell>
          <cell r="C8029" t="str">
            <v xml:space="preserve">UN    </v>
          </cell>
          <cell r="D8029">
            <v>12.44</v>
          </cell>
        </row>
        <row r="8030">
          <cell r="A8030">
            <v>37971</v>
          </cell>
          <cell r="B8030" t="str">
            <v>CURVA CPVC, 90 GRAUS, SOLDAVEL,15 MM, PARA AGUA QUENTE</v>
          </cell>
          <cell r="C8030" t="str">
            <v xml:space="preserve">UN    </v>
          </cell>
          <cell r="D8030">
            <v>4.67</v>
          </cell>
        </row>
        <row r="8031">
          <cell r="A8031">
            <v>20094</v>
          </cell>
          <cell r="B8031" t="str">
            <v>CURVA CURTA PVC, PB, JE, 45 GRAUS, DN 100 MM, PARA REDE COLETORA ESGOTO (NBR 10569)</v>
          </cell>
          <cell r="C8031" t="str">
            <v xml:space="preserve">UN    </v>
          </cell>
          <cell r="D8031">
            <v>15.71</v>
          </cell>
        </row>
        <row r="8032">
          <cell r="A8032">
            <v>20095</v>
          </cell>
          <cell r="B8032" t="str">
            <v>CURVA CURTA PVC, PB, JE, 90 GRAUS, DN 100 MM, PARA REDE COLETORA ESGOTO (NBR 10569)</v>
          </cell>
          <cell r="C8032" t="str">
            <v xml:space="preserve">UN    </v>
          </cell>
          <cell r="D8032">
            <v>20.010000000000002</v>
          </cell>
        </row>
        <row r="8033">
          <cell r="A8033">
            <v>1954</v>
          </cell>
          <cell r="B8033" t="str">
            <v>CURVA DE PVC 45 GRAUS, SOLDAVEL, 110 MM, PARA AGUA FRIA PREDIAL (NBR 5648)</v>
          </cell>
          <cell r="C8033" t="str">
            <v xml:space="preserve">UN    </v>
          </cell>
          <cell r="D8033">
            <v>90.84</v>
          </cell>
        </row>
        <row r="8034">
          <cell r="A8034">
            <v>1926</v>
          </cell>
          <cell r="B8034" t="str">
            <v>CURVA DE PVC 45 GRAUS, SOLDAVEL, 20 MM, PARA AGUA FRIA PREDIAL (NBR 5648)</v>
          </cell>
          <cell r="C8034" t="str">
            <v xml:space="preserve">UN    </v>
          </cell>
          <cell r="D8034">
            <v>1.2</v>
          </cell>
        </row>
        <row r="8035">
          <cell r="A8035">
            <v>1927</v>
          </cell>
          <cell r="B8035" t="str">
            <v>CURVA DE PVC 45 GRAUS, SOLDAVEL, 25 MM, PARA AGUA FRIA PREDIAL (NBR 5648)</v>
          </cell>
          <cell r="C8035" t="str">
            <v xml:space="preserve">UN    </v>
          </cell>
          <cell r="D8035">
            <v>1.58</v>
          </cell>
        </row>
        <row r="8036">
          <cell r="A8036">
            <v>1923</v>
          </cell>
          <cell r="B8036" t="str">
            <v>CURVA DE PVC 45 GRAUS, SOLDAVEL, 32 MM, PARA AGUA FRIA PREDIAL (NBR 5648)</v>
          </cell>
          <cell r="C8036" t="str">
            <v xml:space="preserve">UN    </v>
          </cell>
          <cell r="D8036">
            <v>2.59</v>
          </cell>
        </row>
        <row r="8037">
          <cell r="A8037">
            <v>1929</v>
          </cell>
          <cell r="B8037" t="str">
            <v>CURVA DE PVC 45 GRAUS, SOLDAVEL, 40 MM, PARA AGUA FRIA PREDIAL (NBR 5648)</v>
          </cell>
          <cell r="C8037" t="str">
            <v xml:space="preserve">UN    </v>
          </cell>
          <cell r="D8037">
            <v>4.24</v>
          </cell>
        </row>
        <row r="8038">
          <cell r="A8038">
            <v>1930</v>
          </cell>
          <cell r="B8038" t="str">
            <v>CURVA DE PVC 45 GRAUS, SOLDAVEL, 50 MM, PARA AGUA FRIA PREDIAL (NBR 5648)</v>
          </cell>
          <cell r="C8038" t="str">
            <v xml:space="preserve">UN    </v>
          </cell>
          <cell r="D8038">
            <v>8.23</v>
          </cell>
        </row>
        <row r="8039">
          <cell r="A8039">
            <v>1924</v>
          </cell>
          <cell r="B8039" t="str">
            <v>CURVA DE PVC 45 GRAUS, SOLDAVEL, 60 MM, PARA AGUA FRIA PREDIAL (NBR 5648)</v>
          </cell>
          <cell r="C8039" t="str">
            <v xml:space="preserve">UN    </v>
          </cell>
          <cell r="D8039">
            <v>14.18</v>
          </cell>
        </row>
        <row r="8040">
          <cell r="A8040">
            <v>1922</v>
          </cell>
          <cell r="B8040" t="str">
            <v>CURVA DE PVC 45 GRAUS, SOLDAVEL, 75 MM, PARA AGUA FRIA PREDIAL (NBR 5648)</v>
          </cell>
          <cell r="C8040" t="str">
            <v xml:space="preserve">UN    </v>
          </cell>
          <cell r="D8040">
            <v>21.06</v>
          </cell>
        </row>
        <row r="8041">
          <cell r="A8041">
            <v>1953</v>
          </cell>
          <cell r="B8041" t="str">
            <v>CURVA DE PVC 45 GRAUS, SOLDAVEL, 85 MM, PARA AGUA FRIA PREDIAL (NBR 5648)</v>
          </cell>
          <cell r="C8041" t="str">
            <v xml:space="preserve">UN    </v>
          </cell>
          <cell r="D8041">
            <v>36.799999999999997</v>
          </cell>
        </row>
        <row r="8042">
          <cell r="A8042">
            <v>1962</v>
          </cell>
          <cell r="B8042" t="str">
            <v>CURVA DE PVC 90 GRAUS, SOLDAVEL, 110 MM, PARA AGUA FRIA PREDIAL (NBR 5648)</v>
          </cell>
          <cell r="C8042" t="str">
            <v xml:space="preserve">UN    </v>
          </cell>
          <cell r="D8042">
            <v>120.42</v>
          </cell>
        </row>
        <row r="8043">
          <cell r="A8043">
            <v>1955</v>
          </cell>
          <cell r="B8043" t="str">
            <v>CURVA DE PVC 90 GRAUS, SOLDAVEL, 20 MM, PARA AGUA FRIA PREDIAL (NBR 5648)</v>
          </cell>
          <cell r="C8043" t="str">
            <v xml:space="preserve">UN    </v>
          </cell>
          <cell r="D8043">
            <v>1.59</v>
          </cell>
        </row>
        <row r="8044">
          <cell r="A8044">
            <v>1956</v>
          </cell>
          <cell r="B8044" t="str">
            <v>CURVA DE PVC 90 GRAUS, SOLDAVEL, 25 MM, PARA AGUA FRIA PREDIAL (NBR 5648)</v>
          </cell>
          <cell r="C8044" t="str">
            <v xml:space="preserve">UN    </v>
          </cell>
          <cell r="D8044">
            <v>2.0499999999999998</v>
          </cell>
        </row>
        <row r="8045">
          <cell r="A8045">
            <v>1957</v>
          </cell>
          <cell r="B8045" t="str">
            <v>CURVA DE PVC 90 GRAUS, SOLDAVEL, 32 MM, PARA AGUA FRIA PREDIAL (NBR 5648)</v>
          </cell>
          <cell r="C8045" t="str">
            <v xml:space="preserve">UN    </v>
          </cell>
          <cell r="D8045">
            <v>4.66</v>
          </cell>
        </row>
        <row r="8046">
          <cell r="A8046">
            <v>1958</v>
          </cell>
          <cell r="B8046" t="str">
            <v>CURVA DE PVC 90 GRAUS, SOLDAVEL, 40 MM, PARA AGUA FRIA PREDIAL (NBR 5648)</v>
          </cell>
          <cell r="C8046" t="str">
            <v xml:space="preserve">UN    </v>
          </cell>
          <cell r="D8046">
            <v>8.2799999999999994</v>
          </cell>
        </row>
        <row r="8047">
          <cell r="A8047">
            <v>1959</v>
          </cell>
          <cell r="B8047" t="str">
            <v>CURVA DE PVC 90 GRAUS, SOLDAVEL, 50 MM, PARA AGUA FRIA PREDIAL (NBR 5648)</v>
          </cell>
          <cell r="C8047" t="str">
            <v xml:space="preserve">UN    </v>
          </cell>
          <cell r="D8047">
            <v>10.1</v>
          </cell>
        </row>
        <row r="8048">
          <cell r="A8048">
            <v>1925</v>
          </cell>
          <cell r="B8048" t="str">
            <v>CURVA DE PVC 90 GRAUS, SOLDAVEL, 60 MM, PARA AGUA FRIA PREDIAL (NBR 5648)</v>
          </cell>
          <cell r="C8048" t="str">
            <v xml:space="preserve">UN    </v>
          </cell>
          <cell r="D8048">
            <v>24.97</v>
          </cell>
        </row>
        <row r="8049">
          <cell r="A8049">
            <v>1960</v>
          </cell>
          <cell r="B8049" t="str">
            <v>CURVA DE PVC 90 GRAUS, SOLDAVEL, 75 MM, PARA AGUA FRIA PREDIAL (NBR 5648)</v>
          </cell>
          <cell r="C8049" t="str">
            <v xml:space="preserve">UN    </v>
          </cell>
          <cell r="D8049">
            <v>35.5</v>
          </cell>
        </row>
        <row r="8050">
          <cell r="A8050">
            <v>1961</v>
          </cell>
          <cell r="B8050" t="str">
            <v>CURVA DE PVC 90 GRAUS, SOLDAVEL, 85 MM, PARA AGUA FRIA PREDIAL (NBR 5648)</v>
          </cell>
          <cell r="C8050" t="str">
            <v xml:space="preserve">UN    </v>
          </cell>
          <cell r="D8050">
            <v>51.01</v>
          </cell>
        </row>
        <row r="8051">
          <cell r="A8051">
            <v>38426</v>
          </cell>
          <cell r="B8051" t="str">
            <v>CURVA DE PVC, 45 GRAUS, SERIE R, DN 100 MM, PARA ESGOTO PREDIAL</v>
          </cell>
          <cell r="C8051" t="str">
            <v xml:space="preserve">UN    </v>
          </cell>
          <cell r="D8051">
            <v>15.26</v>
          </cell>
        </row>
        <row r="8052">
          <cell r="A8052">
            <v>38423</v>
          </cell>
          <cell r="B8052" t="str">
            <v>CURVA DE PVC, 90 GRAUS, SERIE R, DN 100 MM, PARA ESGOTO PREDIAL</v>
          </cell>
          <cell r="C8052" t="str">
            <v xml:space="preserve">UN    </v>
          </cell>
          <cell r="D8052">
            <v>34.619999999999997</v>
          </cell>
        </row>
        <row r="8053">
          <cell r="A8053">
            <v>38421</v>
          </cell>
          <cell r="B8053" t="str">
            <v>CURVA DE PVC, 90 GRAUS, SERIE R, DN 50 MM, PARA ESGOTO PREDIAL</v>
          </cell>
          <cell r="C8053" t="str">
            <v xml:space="preserve">UN    </v>
          </cell>
          <cell r="D8053">
            <v>16.34</v>
          </cell>
        </row>
        <row r="8054">
          <cell r="A8054">
            <v>38422</v>
          </cell>
          <cell r="B8054" t="str">
            <v>CURVA DE PVC, 90 GRAUS, SERIE R, DN 75 MM, PARA ESGOTO PREDIAL</v>
          </cell>
          <cell r="C8054" t="str">
            <v xml:space="preserve">UN    </v>
          </cell>
          <cell r="D8054">
            <v>23.89</v>
          </cell>
        </row>
        <row r="8055">
          <cell r="A8055">
            <v>39866</v>
          </cell>
          <cell r="B8055" t="str">
            <v>CURVA DE TRANSPOSICAO BRONZE/LATAO (REF 736) SEM ANEL DE SOLDA, BOLSA X BOLSA, 15 MM</v>
          </cell>
          <cell r="C8055" t="str">
            <v xml:space="preserve">UN    </v>
          </cell>
          <cell r="D8055">
            <v>10.39</v>
          </cell>
        </row>
        <row r="8056">
          <cell r="A8056">
            <v>39867</v>
          </cell>
          <cell r="B8056" t="str">
            <v>CURVA DE TRANSPOSICAO BRONZE/LATAO (REF 736) SEM ANEL DE SOLDA, BOLSA X BOLSA, 22 MM</v>
          </cell>
          <cell r="C8056" t="str">
            <v xml:space="preserve">UN    </v>
          </cell>
          <cell r="D8056">
            <v>23.1</v>
          </cell>
        </row>
        <row r="8057">
          <cell r="A8057">
            <v>39868</v>
          </cell>
          <cell r="B8057" t="str">
            <v>CURVA DE TRANSPOSICAO BRONZE/LATAO (REF 736) SEM ANEL DE SOLDA, BOLSA X BOLSA, 28 MM</v>
          </cell>
          <cell r="C8057" t="str">
            <v xml:space="preserve">UN    </v>
          </cell>
          <cell r="D8057">
            <v>41.63</v>
          </cell>
        </row>
        <row r="8058">
          <cell r="A8058">
            <v>37999</v>
          </cell>
          <cell r="B8058" t="str">
            <v>CURVA DE TRANSPOSICAO, CPVC, SOLDAVEL, 15 MM</v>
          </cell>
          <cell r="C8058" t="str">
            <v xml:space="preserve">UN    </v>
          </cell>
          <cell r="D8058">
            <v>7.45</v>
          </cell>
        </row>
        <row r="8059">
          <cell r="A8059">
            <v>38000</v>
          </cell>
          <cell r="B8059" t="str">
            <v>CURVA DE TRANSPOSICAO, CPVC, SOLDAVEL, 22 MM</v>
          </cell>
          <cell r="C8059" t="str">
            <v xml:space="preserve">UN    </v>
          </cell>
          <cell r="D8059">
            <v>9.86</v>
          </cell>
        </row>
        <row r="8060">
          <cell r="A8060">
            <v>38129</v>
          </cell>
          <cell r="B8060" t="str">
            <v>CURVA DE TRANSPOSICAO, PVC SOLDAVEL, 20 MM, PARA AGUA FRIA PREDIAL</v>
          </cell>
          <cell r="C8060" t="str">
            <v xml:space="preserve">UN    </v>
          </cell>
          <cell r="D8060">
            <v>2.76</v>
          </cell>
        </row>
        <row r="8061">
          <cell r="A8061">
            <v>38025</v>
          </cell>
          <cell r="B8061" t="str">
            <v>CURVA DE TRANSPOSICAO, PVC, SOLDAVEL, 25 MM, PARA AGUA FRIA PREDIAL</v>
          </cell>
          <cell r="C8061" t="str">
            <v xml:space="preserve">UN    </v>
          </cell>
          <cell r="D8061">
            <v>4.6100000000000003</v>
          </cell>
        </row>
        <row r="8062">
          <cell r="A8062">
            <v>38026</v>
          </cell>
          <cell r="B8062" t="str">
            <v>CURVA DE TRANSPOSICAO, PVC, SOLDAVEL, 32 MM, PARA AGUA FRIA PREDIAL</v>
          </cell>
          <cell r="C8062" t="str">
            <v xml:space="preserve">UN    </v>
          </cell>
          <cell r="D8062">
            <v>12.34</v>
          </cell>
        </row>
        <row r="8063">
          <cell r="A8063">
            <v>1858</v>
          </cell>
          <cell r="B8063" t="str">
            <v>CURVA LONGA PVC, PB, JE, 45 GRAUS, DN 100 MM, PARA REDE COLETORA ESGOTO (NBR 10569)</v>
          </cell>
          <cell r="C8063" t="str">
            <v xml:space="preserve">UN    </v>
          </cell>
          <cell r="D8063">
            <v>22</v>
          </cell>
        </row>
        <row r="8064">
          <cell r="A8064">
            <v>1844</v>
          </cell>
          <cell r="B8064" t="str">
            <v>CURVA LONGA PVC, PB, JE, 45 GRAUS, DN 150 MM, PARA REDE COLETORA ESGOTO (NBR 10569)</v>
          </cell>
          <cell r="C8064" t="str">
            <v xml:space="preserve">UN    </v>
          </cell>
          <cell r="D8064">
            <v>81.13</v>
          </cell>
        </row>
        <row r="8065">
          <cell r="A8065">
            <v>1863</v>
          </cell>
          <cell r="B8065" t="str">
            <v>CURVA LONGA PVC, PB, JE, 90 GRAUS, DN 100 MM, PARA REDE COLETORA ESGOTO (NBR 10569)</v>
          </cell>
          <cell r="C8065" t="str">
            <v xml:space="preserve">UN    </v>
          </cell>
          <cell r="D8065">
            <v>31.93</v>
          </cell>
        </row>
        <row r="8066">
          <cell r="A8066">
            <v>1865</v>
          </cell>
          <cell r="B8066" t="str">
            <v>CURVA LONGA PVC, PB, JE, 90 GRAUS, DN 150 MM, PARA REDE COLETORA ESGOTO (NBR 10569)</v>
          </cell>
          <cell r="C8066" t="str">
            <v xml:space="preserve">UN    </v>
          </cell>
          <cell r="D8066">
            <v>116.51</v>
          </cell>
        </row>
        <row r="8067">
          <cell r="A8067">
            <v>36355</v>
          </cell>
          <cell r="B8067" t="str">
            <v>CURVA PPR 90 GRAUS, DN 20 MM, PARA AGUA QUENTE PREDIAL</v>
          </cell>
          <cell r="C8067" t="str">
            <v xml:space="preserve">UN    </v>
          </cell>
          <cell r="D8067">
            <v>4.34</v>
          </cell>
        </row>
        <row r="8068">
          <cell r="A8068">
            <v>36356</v>
          </cell>
          <cell r="B8068" t="str">
            <v>CURVA PPR 90 GRAUS, DN 25 MM, PARA AGUA QUENTE PREDIAL</v>
          </cell>
          <cell r="C8068" t="str">
            <v xml:space="preserve">UN    </v>
          </cell>
          <cell r="D8068">
            <v>7.3</v>
          </cell>
        </row>
        <row r="8069">
          <cell r="A8069">
            <v>1932</v>
          </cell>
          <cell r="B8069" t="str">
            <v>CURVA PVC CURTA 90 G, DN 50 MM, PARA ESGOTO PREDIAL</v>
          </cell>
          <cell r="C8069" t="str">
            <v xml:space="preserve">UN    </v>
          </cell>
          <cell r="D8069">
            <v>5.9</v>
          </cell>
        </row>
        <row r="8070">
          <cell r="A8070">
            <v>1933</v>
          </cell>
          <cell r="B8070" t="str">
            <v>CURVA PVC CURTA 90 GRAUS, DN 40 MM, PARA ESGOTO PREDIAL</v>
          </cell>
          <cell r="C8070" t="str">
            <v xml:space="preserve">UN    </v>
          </cell>
          <cell r="D8070">
            <v>2.59</v>
          </cell>
        </row>
        <row r="8071">
          <cell r="A8071">
            <v>1951</v>
          </cell>
          <cell r="B8071" t="str">
            <v>CURVA PVC CURTA 90 GRAUS, DN 75 MM, PARA ESGOTO PREDIAL</v>
          </cell>
          <cell r="C8071" t="str">
            <v xml:space="preserve">UN    </v>
          </cell>
          <cell r="D8071">
            <v>11.54</v>
          </cell>
        </row>
        <row r="8072">
          <cell r="A8072">
            <v>1966</v>
          </cell>
          <cell r="B8072" t="str">
            <v>CURVA PVC CURTA 90 GRAUS, 100 MM, PARA ESGOTO PREDIAL</v>
          </cell>
          <cell r="C8072" t="str">
            <v xml:space="preserve">UN    </v>
          </cell>
          <cell r="D8072">
            <v>13.27</v>
          </cell>
        </row>
        <row r="8073">
          <cell r="A8073">
            <v>1952</v>
          </cell>
          <cell r="B8073" t="str">
            <v>CURVA PVC LEVE, 90 GRAUS, COM PONTA E BOLSA LISA, DN 150 MM</v>
          </cell>
          <cell r="C8073" t="str">
            <v xml:space="preserve">UN    </v>
          </cell>
          <cell r="D8073">
            <v>49.85</v>
          </cell>
        </row>
        <row r="8074">
          <cell r="A8074">
            <v>20104</v>
          </cell>
          <cell r="B8074" t="str">
            <v>CURVA PVC LEVE, 90 GRAUS, COM PONTA E BOLSA LISA, DN 250 MM</v>
          </cell>
          <cell r="C8074" t="str">
            <v xml:space="preserve">UN    </v>
          </cell>
          <cell r="D8074">
            <v>368.36</v>
          </cell>
        </row>
        <row r="8075">
          <cell r="A8075">
            <v>20105</v>
          </cell>
          <cell r="B8075" t="str">
            <v>CURVA PVC LEVE, 90 GRAUS, COM PONTA E BOLSA LISA, DN 300 MM</v>
          </cell>
          <cell r="C8075" t="str">
            <v xml:space="preserve">UN    </v>
          </cell>
          <cell r="D8075">
            <v>573.75</v>
          </cell>
        </row>
        <row r="8076">
          <cell r="A8076">
            <v>1965</v>
          </cell>
          <cell r="B8076" t="str">
            <v>CURVA PVC LONGA 45 GRAUS, 100 MM, PARA ESGOTO PREDIAL</v>
          </cell>
          <cell r="C8076" t="str">
            <v xml:space="preserve">UN    </v>
          </cell>
          <cell r="D8076">
            <v>26.91</v>
          </cell>
        </row>
        <row r="8077">
          <cell r="A8077">
            <v>10765</v>
          </cell>
          <cell r="B8077" t="str">
            <v>CURVA PVC LONGA 45G, DN 50 MM, PARA ESGOTO PREDIAL</v>
          </cell>
          <cell r="C8077" t="str">
            <v xml:space="preserve">UN    </v>
          </cell>
          <cell r="D8077">
            <v>6.8</v>
          </cell>
        </row>
        <row r="8078">
          <cell r="A8078">
            <v>10767</v>
          </cell>
          <cell r="B8078" t="str">
            <v>CURVA PVC LONGA 45G, DN 75 MM, PARA ESGOTO PREDIAL</v>
          </cell>
          <cell r="C8078" t="str">
            <v xml:space="preserve">UN    </v>
          </cell>
          <cell r="D8078">
            <v>22.29</v>
          </cell>
        </row>
        <row r="8079">
          <cell r="A8079">
            <v>1970</v>
          </cell>
          <cell r="B8079" t="str">
            <v>CURVA PVC LONGA 90 GRAUS, 100 MM, PARA ESGOTO PREDIAL</v>
          </cell>
          <cell r="C8079" t="str">
            <v xml:space="preserve">UN    </v>
          </cell>
          <cell r="D8079">
            <v>27.93</v>
          </cell>
        </row>
        <row r="8080">
          <cell r="A8080">
            <v>1967</v>
          </cell>
          <cell r="B8080" t="str">
            <v>CURVA PVC LONGA 90 GRAUS, 40 MM, PARA ESGOTO PREDIAL</v>
          </cell>
          <cell r="C8080" t="str">
            <v xml:space="preserve">UN    </v>
          </cell>
          <cell r="D8080">
            <v>3.1</v>
          </cell>
        </row>
        <row r="8081">
          <cell r="A8081">
            <v>1968</v>
          </cell>
          <cell r="B8081" t="str">
            <v>CURVA PVC LONGA 90 GRAUS, 50 MM, PARA ESGOTO PREDIAL</v>
          </cell>
          <cell r="C8081" t="str">
            <v xml:space="preserve">UN    </v>
          </cell>
          <cell r="D8081">
            <v>6.51</v>
          </cell>
        </row>
        <row r="8082">
          <cell r="A8082">
            <v>1969</v>
          </cell>
          <cell r="B8082" t="str">
            <v>CURVA PVC LONGA 90 GRAUS, 75 MM, PARA ESGOTO PREDIAL</v>
          </cell>
          <cell r="C8082" t="str">
            <v xml:space="preserve">UN    </v>
          </cell>
          <cell r="D8082">
            <v>19.16</v>
          </cell>
        </row>
        <row r="8083">
          <cell r="A8083">
            <v>1839</v>
          </cell>
          <cell r="B8083" t="str">
            <v>CURVA PVC PBA, JE, PB, 22 GRAUS, DN 100 / DE 110 MM, PARA REDE AGUA (NBR 10351)</v>
          </cell>
          <cell r="C8083" t="str">
            <v xml:space="preserve">UN    </v>
          </cell>
          <cell r="D8083">
            <v>104.44</v>
          </cell>
        </row>
        <row r="8084">
          <cell r="A8084">
            <v>1835</v>
          </cell>
          <cell r="B8084" t="str">
            <v>CURVA PVC PBA, JE, PB, 22 GRAUS, DN 50 / DE 60 MM, PARA REDE AGUA (NBR 10351)</v>
          </cell>
          <cell r="C8084" t="str">
            <v xml:space="preserve">UN    </v>
          </cell>
          <cell r="D8084">
            <v>22.2</v>
          </cell>
        </row>
        <row r="8085">
          <cell r="A8085">
            <v>1823</v>
          </cell>
          <cell r="B8085" t="str">
            <v>CURVA PVC PBA, JE, PB, 22 GRAUS, DN 75 / DE 85 MM, PARA REDE AGUA (NBR 10351)</v>
          </cell>
          <cell r="C8085" t="str">
            <v xml:space="preserve">UN    </v>
          </cell>
          <cell r="D8085">
            <v>42.93</v>
          </cell>
        </row>
        <row r="8086">
          <cell r="A8086">
            <v>1827</v>
          </cell>
          <cell r="B8086" t="str">
            <v>CURVA PVC PBA, JE, PB, 45 GRAUS, DN 100 / DE 110 MM, PARA REDE AGUA (NBR 10351)</v>
          </cell>
          <cell r="C8086" t="str">
            <v xml:space="preserve">UN    </v>
          </cell>
          <cell r="D8086">
            <v>103.42</v>
          </cell>
        </row>
        <row r="8087">
          <cell r="A8087">
            <v>1831</v>
          </cell>
          <cell r="B8087" t="str">
            <v>CURVA PVC PBA, JE, PB, 45 GRAUS, DN 50 / DE 60 MM, PARA REDE AGUA (NBR 10351)</v>
          </cell>
          <cell r="C8087" t="str">
            <v xml:space="preserve">UN    </v>
          </cell>
          <cell r="D8087">
            <v>22.58</v>
          </cell>
        </row>
        <row r="8088">
          <cell r="A8088">
            <v>1825</v>
          </cell>
          <cell r="B8088" t="str">
            <v>CURVA PVC PBA, JE, PB, 45 GRAUS, DN 75 / DE 85 MM, PARA REDE AGUA (NBR 10351)</v>
          </cell>
          <cell r="C8088" t="str">
            <v xml:space="preserve">UN    </v>
          </cell>
          <cell r="D8088">
            <v>55.72</v>
          </cell>
        </row>
        <row r="8089">
          <cell r="A8089">
            <v>1828</v>
          </cell>
          <cell r="B8089" t="str">
            <v>CURVA PVC PBA, JE, PB, 90 GRAUS, DN 100 / DE 110 MM, PARA REDE AGUA (NBR 10351)</v>
          </cell>
          <cell r="C8089" t="str">
            <v xml:space="preserve">UN    </v>
          </cell>
          <cell r="D8089">
            <v>126.21</v>
          </cell>
        </row>
        <row r="8090">
          <cell r="A8090">
            <v>1845</v>
          </cell>
          <cell r="B8090" t="str">
            <v>CURVA PVC PBA, JE, PB, 90 GRAUS, DN 50 / DE 60 MM, PARA REDE AGUA (NBR 10351)</v>
          </cell>
          <cell r="C8090" t="str">
            <v xml:space="preserve">UN    </v>
          </cell>
          <cell r="D8090">
            <v>28.29</v>
          </cell>
        </row>
        <row r="8091">
          <cell r="A8091">
            <v>1824</v>
          </cell>
          <cell r="B8091" t="str">
            <v>CURVA PVC PBA, JE, PB, 90 GRAUS, DN 75 / DE 85 MM, PARA REDE AGUA (NBR 10351)</v>
          </cell>
          <cell r="C8091" t="str">
            <v xml:space="preserve">UN    </v>
          </cell>
          <cell r="D8091">
            <v>66.790000000000006</v>
          </cell>
        </row>
        <row r="8092">
          <cell r="A8092">
            <v>1941</v>
          </cell>
          <cell r="B8092" t="str">
            <v>CURVA PVC 90 GRAUS, ROSCAVEL, 1 1/2",  AGUA FRIA PREDIAL</v>
          </cell>
          <cell r="C8092" t="str">
            <v xml:space="preserve">UN    </v>
          </cell>
          <cell r="D8092">
            <v>17.79</v>
          </cell>
        </row>
        <row r="8093">
          <cell r="A8093">
            <v>1940</v>
          </cell>
          <cell r="B8093" t="str">
            <v>CURVA PVC 90 GRAUS, ROSCAVEL, 1 1/4",  AGUA FRIA PREDIAL</v>
          </cell>
          <cell r="C8093" t="str">
            <v xml:space="preserve">UN    </v>
          </cell>
          <cell r="D8093">
            <v>13.45</v>
          </cell>
        </row>
        <row r="8094">
          <cell r="A8094">
            <v>1937</v>
          </cell>
          <cell r="B8094" t="str">
            <v>CURVA PVC 90 GRAUS, ROSCAVEL, 1/2",  AGUA FRIA PREDIAL</v>
          </cell>
          <cell r="C8094" t="str">
            <v xml:space="preserve">UN    </v>
          </cell>
          <cell r="D8094">
            <v>2.79</v>
          </cell>
        </row>
        <row r="8095">
          <cell r="A8095">
            <v>1939</v>
          </cell>
          <cell r="B8095" t="str">
            <v>CURVA PVC 90 GRAUS, ROSCAVEL, 1",  AGUA FRIA PREDIAL</v>
          </cell>
          <cell r="C8095" t="str">
            <v xml:space="preserve">UN    </v>
          </cell>
          <cell r="D8095">
            <v>5.53</v>
          </cell>
        </row>
        <row r="8096">
          <cell r="A8096">
            <v>1942</v>
          </cell>
          <cell r="B8096" t="str">
            <v>CURVA PVC 90 GRAUS, ROSCAVEL, 2",  AGUA FRIA PREDIAL</v>
          </cell>
          <cell r="C8096" t="str">
            <v xml:space="preserve">UN    </v>
          </cell>
          <cell r="D8096">
            <v>25.39</v>
          </cell>
        </row>
        <row r="8097">
          <cell r="A8097">
            <v>1938</v>
          </cell>
          <cell r="B8097" t="str">
            <v>CURVA PVC 90 GRAUS, ROSCAVEL, 3/4",  AGUA FRIA PREDIAL</v>
          </cell>
          <cell r="C8097" t="str">
            <v xml:space="preserve">UN    </v>
          </cell>
          <cell r="D8097">
            <v>3.53</v>
          </cell>
        </row>
        <row r="8098">
          <cell r="A8098">
            <v>42692</v>
          </cell>
          <cell r="B8098" t="str">
            <v>CURVA PVC, BB, JE, 45 GRAUS, DN 200 MM, PARA TUBO CORRUGADO E/OU LISO, REDE COLETORA ESGOTO (NBR 10569)</v>
          </cell>
          <cell r="C8098" t="str">
            <v xml:space="preserve">UN    </v>
          </cell>
          <cell r="D8098">
            <v>258.49</v>
          </cell>
        </row>
        <row r="8099">
          <cell r="A8099">
            <v>42693</v>
          </cell>
          <cell r="B8099" t="str">
            <v>CURVA PVC, BB, JE, 45 GRAUS, DN 250 MM, PARA TUBO CORRUGADO E/OU LISO, REDE COLETORA ESGOTO (NBR 10569)</v>
          </cell>
          <cell r="C8099" t="str">
            <v xml:space="preserve">UN    </v>
          </cell>
          <cell r="D8099">
            <v>425.2</v>
          </cell>
        </row>
        <row r="8100">
          <cell r="A8100">
            <v>42695</v>
          </cell>
          <cell r="B8100" t="str">
            <v>CURVA PVC, BB, JE, 90 GRAUS, DN 200 MM, PARA TUBO CORRUGADO E/OU LISO, REDE COLETORA ESGOTO (NBR 10569)</v>
          </cell>
          <cell r="C8100" t="str">
            <v xml:space="preserve">UN    </v>
          </cell>
          <cell r="D8100">
            <v>323.3</v>
          </cell>
        </row>
        <row r="8101">
          <cell r="A8101">
            <v>42694</v>
          </cell>
          <cell r="B8101" t="str">
            <v>CURVA PVC, BB, JE, 90 GRAUS, DN 250 MM, PARA TUBO CORRUGADO E/OU LISO, REDE COLETORA ESGOTO (NBR 10569)</v>
          </cell>
          <cell r="C8101" t="str">
            <v xml:space="preserve">UN    </v>
          </cell>
          <cell r="D8101">
            <v>477.96</v>
          </cell>
        </row>
        <row r="8102">
          <cell r="A8102">
            <v>20097</v>
          </cell>
          <cell r="B8102" t="str">
            <v>CURVA PVC, SERIE R, 87.30 GRAUS, CURTA, 100 MM, PARA ESGOTO PREDIAL (PARA PE-DE-COLUNA)</v>
          </cell>
          <cell r="C8102" t="str">
            <v xml:space="preserve">UN    </v>
          </cell>
          <cell r="D8102">
            <v>26.39</v>
          </cell>
        </row>
        <row r="8103">
          <cell r="A8103">
            <v>20098</v>
          </cell>
          <cell r="B8103" t="str">
            <v>CURVA PVC, SERIE R, 87.30 GRAUS, CURTA, 150 MM, PARA ESGOTO PREDIAL (PARA PE-DE-COLUNA)</v>
          </cell>
          <cell r="C8103" t="str">
            <v xml:space="preserve">UN    </v>
          </cell>
          <cell r="D8103">
            <v>88.98</v>
          </cell>
        </row>
        <row r="8104">
          <cell r="A8104">
            <v>20096</v>
          </cell>
          <cell r="B8104" t="str">
            <v>CURVA PVC, SERIE R, 87.30 GRAUS, CURTA, 75 MM, PARA ESGOTO PREDIAL (PARA PE-DE-COLUNA)</v>
          </cell>
          <cell r="C8104" t="str">
            <v xml:space="preserve">UN    </v>
          </cell>
          <cell r="D8104">
            <v>17.260000000000002</v>
          </cell>
        </row>
        <row r="8105">
          <cell r="A8105">
            <v>1964</v>
          </cell>
          <cell r="B8105" t="str">
            <v>CURVA PVC, 45 GRAUS, CURTA, PB, DN 100 MM, PARA ESGOTO PREDIAL</v>
          </cell>
          <cell r="C8105" t="str">
            <v xml:space="preserve">UN    </v>
          </cell>
          <cell r="D8105">
            <v>15.96</v>
          </cell>
        </row>
        <row r="8106">
          <cell r="A8106">
            <v>1880</v>
          </cell>
          <cell r="B8106" t="str">
            <v>CURVA 135 GRAUS, DE PVC RIGIDO ROSCAVEL, DE 1", PARA ELETRODUTO</v>
          </cell>
          <cell r="C8106" t="str">
            <v xml:space="preserve">UN    </v>
          </cell>
          <cell r="D8106">
            <v>2.2999999999999998</v>
          </cell>
        </row>
        <row r="8107">
          <cell r="A8107">
            <v>39274</v>
          </cell>
          <cell r="B8107" t="str">
            <v>CURVA 135 GRAUS, DE PVC RIGIDO ROSCAVEL, DE 3/4", PARA ELETRODUTO</v>
          </cell>
          <cell r="C8107" t="str">
            <v xml:space="preserve">UN    </v>
          </cell>
          <cell r="D8107">
            <v>1.79</v>
          </cell>
        </row>
        <row r="8108">
          <cell r="A8108">
            <v>2628</v>
          </cell>
          <cell r="B8108" t="str">
            <v>CURVA 135 GRAUS, PARA ELETRODUTO, EM ACO GALVANIZADO ELETROLITICO, DIAMETRO DE 100 MM (4")</v>
          </cell>
          <cell r="C8108" t="str">
            <v xml:space="preserve">UN    </v>
          </cell>
          <cell r="D8108">
            <v>197.89</v>
          </cell>
        </row>
        <row r="8109">
          <cell r="A8109">
            <v>2622</v>
          </cell>
          <cell r="B8109" t="str">
            <v>CURVA 135 GRAUS, PARA ELETRODUTO, EM ACO GALVANIZADO ELETROLITICO, DIAMETRO DE 15 MM (1/2")</v>
          </cell>
          <cell r="C8109" t="str">
            <v xml:space="preserve">UN    </v>
          </cell>
          <cell r="D8109">
            <v>4.7</v>
          </cell>
        </row>
        <row r="8110">
          <cell r="A8110">
            <v>2623</v>
          </cell>
          <cell r="B8110" t="str">
            <v>CURVA 135 GRAUS, PARA ELETRODUTO, EM ACO GALVANIZADO ELETROLITICO, DIAMETRO DE 20 MM (3/4")</v>
          </cell>
          <cell r="C8110" t="str">
            <v xml:space="preserve">UN    </v>
          </cell>
          <cell r="D8110">
            <v>5.65</v>
          </cell>
        </row>
        <row r="8111">
          <cell r="A8111">
            <v>2624</v>
          </cell>
          <cell r="B8111" t="str">
            <v>CURVA 135 GRAUS, PARA ELETRODUTO, EM ACO GALVANIZADO ELETROLITICO, DIAMETRO DE 25 MM (1")</v>
          </cell>
          <cell r="C8111" t="str">
            <v xml:space="preserve">UN    </v>
          </cell>
          <cell r="D8111">
            <v>8.99</v>
          </cell>
        </row>
        <row r="8112">
          <cell r="A8112">
            <v>2625</v>
          </cell>
          <cell r="B8112" t="str">
            <v>CURVA 135 GRAUS, PARA ELETRODUTO, EM ACO GALVANIZADO ELETROLITICO, DIAMETRO DE 32 MM (1 1/4")</v>
          </cell>
          <cell r="C8112" t="str">
            <v xml:space="preserve">UN    </v>
          </cell>
          <cell r="D8112">
            <v>18.989999999999998</v>
          </cell>
        </row>
        <row r="8113">
          <cell r="A8113">
            <v>2626</v>
          </cell>
          <cell r="B8113" t="str">
            <v>CURVA 135 GRAUS, PARA ELETRODUTO, EM ACO GALVANIZADO ELETROLITICO, DIAMETRO DE 40 MM (1 1/2")</v>
          </cell>
          <cell r="C8113" t="str">
            <v xml:space="preserve">UN    </v>
          </cell>
          <cell r="D8113">
            <v>27.82</v>
          </cell>
        </row>
        <row r="8114">
          <cell r="A8114">
            <v>2630</v>
          </cell>
          <cell r="B8114" t="str">
            <v>CURVA 135 GRAUS, PARA ELETRODUTO, EM ACO GALVANIZADO ELETROLITICO, DIAMETRO DE 50 MM (2")</v>
          </cell>
          <cell r="C8114" t="str">
            <v xml:space="preserve">UN    </v>
          </cell>
          <cell r="D8114">
            <v>42.31</v>
          </cell>
        </row>
        <row r="8115">
          <cell r="A8115">
            <v>2627</v>
          </cell>
          <cell r="B8115" t="str">
            <v>CURVA 135 GRAUS, PARA ELETRODUTO, EM ACO GALVANIZADO ELETROLITICO, DIAMETRO DE 65 MM (2 1/2")</v>
          </cell>
          <cell r="C8115" t="str">
            <v xml:space="preserve">UN    </v>
          </cell>
          <cell r="D8115">
            <v>74.540000000000006</v>
          </cell>
        </row>
        <row r="8116">
          <cell r="A8116">
            <v>2629</v>
          </cell>
          <cell r="B8116" t="str">
            <v>CURVA 135 GRAUS, PARA ELETRODUTO, EM ACO GALVANIZADO ELETROLITICO, DIAMETRO DE 80 MM (3")</v>
          </cell>
          <cell r="C8116" t="str">
            <v xml:space="preserve">UN    </v>
          </cell>
          <cell r="D8116">
            <v>100.82</v>
          </cell>
        </row>
        <row r="8117">
          <cell r="A8117">
            <v>12033</v>
          </cell>
          <cell r="B8117" t="str">
            <v>CURVA 180 GRAUS, DE PVC RIGIDO ROSCAVEL, DE 1 1/2", PARA ELETRODUTO</v>
          </cell>
          <cell r="C8117" t="str">
            <v xml:space="preserve">UN    </v>
          </cell>
          <cell r="D8117">
            <v>7.36</v>
          </cell>
        </row>
        <row r="8118">
          <cell r="A8118">
            <v>40408</v>
          </cell>
          <cell r="B8118" t="str">
            <v>CURVA 180 GRAUS, DE PVC RIGIDO ROSCAVEL, DE 1 1/4", PARA ELETRODUTO</v>
          </cell>
          <cell r="C8118" t="str">
            <v xml:space="preserve">UN    </v>
          </cell>
          <cell r="D8118">
            <v>4.84</v>
          </cell>
        </row>
        <row r="8119">
          <cell r="A8119">
            <v>40409</v>
          </cell>
          <cell r="B8119" t="str">
            <v>CURVA 180 GRAUS, DE PVC RIGIDO ROSCAVEL, DE 1/2", PARA ELETRODUTO</v>
          </cell>
          <cell r="C8119" t="str">
            <v xml:space="preserve">UN    </v>
          </cell>
          <cell r="D8119">
            <v>1.71</v>
          </cell>
        </row>
        <row r="8120">
          <cell r="A8120">
            <v>39276</v>
          </cell>
          <cell r="B8120" t="str">
            <v>CURVA 180 GRAUS, DE PVC RIGIDO ROSCAVEL, DE 1", PARA ELETRODUTO</v>
          </cell>
          <cell r="C8120" t="str">
            <v xml:space="preserve">UN    </v>
          </cell>
          <cell r="D8120">
            <v>4.3600000000000003</v>
          </cell>
        </row>
        <row r="8121">
          <cell r="A8121">
            <v>39277</v>
          </cell>
          <cell r="B8121" t="str">
            <v>CURVA 180 GRAUS, DE PVC RIGIDO ROSCAVEL, DE 2", PARA ELETRODUTO</v>
          </cell>
          <cell r="C8121" t="str">
            <v xml:space="preserve">UN    </v>
          </cell>
          <cell r="D8121">
            <v>11.77</v>
          </cell>
        </row>
        <row r="8122">
          <cell r="A8122">
            <v>12034</v>
          </cell>
          <cell r="B8122" t="str">
            <v>CURVA 180 GRAUS, DE PVC RIGIDO ROSCAVEL, DE 3/4", PARA ELETRODUTO</v>
          </cell>
          <cell r="C8122" t="str">
            <v xml:space="preserve">UN    </v>
          </cell>
          <cell r="D8122">
            <v>3.33</v>
          </cell>
        </row>
        <row r="8123">
          <cell r="A8123">
            <v>39879</v>
          </cell>
          <cell r="B8123" t="str">
            <v>CURVA 45 GRAUS DE COBRE (REF 606) SEM ANEL DE SOLDA, BOLSA X BOLSA, 15 MM</v>
          </cell>
          <cell r="C8123" t="str">
            <v xml:space="preserve">UN    </v>
          </cell>
          <cell r="D8123">
            <v>2.92</v>
          </cell>
        </row>
        <row r="8124">
          <cell r="A8124">
            <v>39880</v>
          </cell>
          <cell r="B8124" t="str">
            <v>CURVA 45 GRAUS DE COBRE (REF 606) SEM ANEL DE SOLDA, BOLSA X BOLSA, 22 MM</v>
          </cell>
          <cell r="C8124" t="str">
            <v xml:space="preserve">UN    </v>
          </cell>
          <cell r="D8124">
            <v>6.47</v>
          </cell>
        </row>
        <row r="8125">
          <cell r="A8125">
            <v>39881</v>
          </cell>
          <cell r="B8125" t="str">
            <v>CURVA 45 GRAUS DE COBRE (REF 606) SEM ANEL DE SOLDA, BOLSA X BOLSA, 28 MM</v>
          </cell>
          <cell r="C8125" t="str">
            <v xml:space="preserve">UN    </v>
          </cell>
          <cell r="D8125">
            <v>10.38</v>
          </cell>
        </row>
        <row r="8126">
          <cell r="A8126">
            <v>39882</v>
          </cell>
          <cell r="B8126" t="str">
            <v>CURVA 45 GRAUS DE COBRE (REF 606) SEM ANEL DE SOLDA, BOLSA X BOLSA, 35 MM</v>
          </cell>
          <cell r="C8126" t="str">
            <v xml:space="preserve">UN    </v>
          </cell>
          <cell r="D8126">
            <v>27.35</v>
          </cell>
        </row>
        <row r="8127">
          <cell r="A8127">
            <v>39883</v>
          </cell>
          <cell r="B8127" t="str">
            <v>CURVA 45 GRAUS DE COBRE (REF 606) SEM ANEL DE SOLDA, BOLSA X BOLSA, 42 MM</v>
          </cell>
          <cell r="C8127" t="str">
            <v xml:space="preserve">UN    </v>
          </cell>
          <cell r="D8127">
            <v>43.68</v>
          </cell>
        </row>
        <row r="8128">
          <cell r="A8128">
            <v>39884</v>
          </cell>
          <cell r="B8128" t="str">
            <v>CURVA 45 GRAUS DE COBRE (REF 606) SEM ANEL DE SOLDA, BOLSA X BOLSA, 54 MM</v>
          </cell>
          <cell r="C8128" t="str">
            <v xml:space="preserve">UN    </v>
          </cell>
          <cell r="D8128">
            <v>64.87</v>
          </cell>
        </row>
        <row r="8129">
          <cell r="A8129">
            <v>39885</v>
          </cell>
          <cell r="B8129" t="str">
            <v>CURVA 45 GRAUS DE COBRE (REF 606) SEM ANEL DE SOLDA, BOLSA X BOLSA, 66 MM</v>
          </cell>
          <cell r="C8129" t="str">
            <v xml:space="preserve">UN    </v>
          </cell>
          <cell r="D8129">
            <v>154.18</v>
          </cell>
        </row>
        <row r="8130">
          <cell r="A8130">
            <v>1777</v>
          </cell>
          <cell r="B8130" t="str">
            <v>CURVA 45 GRAUS DE FERRO GALVANIZADO, COM ROSCA BSP FEMEA, DE 1 1/2"</v>
          </cell>
          <cell r="C8130" t="str">
            <v xml:space="preserve">UN    </v>
          </cell>
          <cell r="D8130">
            <v>38.01</v>
          </cell>
        </row>
        <row r="8131">
          <cell r="A8131">
            <v>1819</v>
          </cell>
          <cell r="B8131" t="str">
            <v>CURVA 45 GRAUS DE FERRO GALVANIZADO, COM ROSCA BSP FEMEA, DE 1 1/4"</v>
          </cell>
          <cell r="C8131" t="str">
            <v xml:space="preserve">UN    </v>
          </cell>
          <cell r="D8131">
            <v>27.65</v>
          </cell>
        </row>
        <row r="8132">
          <cell r="A8132">
            <v>1775</v>
          </cell>
          <cell r="B8132" t="str">
            <v>CURVA 45 GRAUS DE FERRO GALVANIZADO, COM ROSCA BSP FEMEA, DE 1/2"</v>
          </cell>
          <cell r="C8132" t="str">
            <v xml:space="preserve">UN    </v>
          </cell>
          <cell r="D8132">
            <v>8.27</v>
          </cell>
        </row>
        <row r="8133">
          <cell r="A8133">
            <v>1776</v>
          </cell>
          <cell r="B8133" t="str">
            <v>CURVA 45 GRAUS DE FERRO GALVANIZADO, COM ROSCA BSP FEMEA, DE 1"</v>
          </cell>
          <cell r="C8133" t="str">
            <v xml:space="preserve">UN    </v>
          </cell>
          <cell r="D8133">
            <v>22.5</v>
          </cell>
        </row>
        <row r="8134">
          <cell r="A8134">
            <v>1778</v>
          </cell>
          <cell r="B8134" t="str">
            <v>CURVA 45 GRAUS DE FERRO GALVANIZADO, COM ROSCA BSP FEMEA, DE 2 1/2"</v>
          </cell>
          <cell r="C8134" t="str">
            <v xml:space="preserve">UN    </v>
          </cell>
          <cell r="D8134">
            <v>92.01</v>
          </cell>
        </row>
        <row r="8135">
          <cell r="A8135">
            <v>1818</v>
          </cell>
          <cell r="B8135" t="str">
            <v>CURVA 45 GRAUS DE FERRO GALVANIZADO, COM ROSCA BSP FEMEA, DE 2"</v>
          </cell>
          <cell r="C8135" t="str">
            <v xml:space="preserve">UN    </v>
          </cell>
          <cell r="D8135">
            <v>61.08</v>
          </cell>
        </row>
        <row r="8136">
          <cell r="A8136">
            <v>1820</v>
          </cell>
          <cell r="B8136" t="str">
            <v>CURVA 45 GRAUS DE FERRO GALVANIZADO, COM ROSCA BSP FEMEA, DE 3/4"</v>
          </cell>
          <cell r="C8136" t="str">
            <v xml:space="preserve">UN    </v>
          </cell>
          <cell r="D8136">
            <v>11.94</v>
          </cell>
        </row>
        <row r="8137">
          <cell r="A8137">
            <v>1779</v>
          </cell>
          <cell r="B8137" t="str">
            <v>CURVA 45 GRAUS DE FERRO GALVANIZADO, COM ROSCA BSP FEMEA, DE 3"</v>
          </cell>
          <cell r="C8137" t="str">
            <v xml:space="preserve">UN    </v>
          </cell>
          <cell r="D8137">
            <v>133.82</v>
          </cell>
        </row>
        <row r="8138">
          <cell r="A8138">
            <v>1780</v>
          </cell>
          <cell r="B8138" t="str">
            <v>CURVA 45 GRAUS DE FERRO GALVANIZADO, COM ROSCA BSP FEMEA, DE 4"</v>
          </cell>
          <cell r="C8138" t="str">
            <v xml:space="preserve">UN    </v>
          </cell>
          <cell r="D8138">
            <v>275.88</v>
          </cell>
        </row>
        <row r="8139">
          <cell r="A8139">
            <v>1783</v>
          </cell>
          <cell r="B8139" t="str">
            <v>CURVA 45 GRAUS DE FERRO GALVANIZADO, COM ROSCA BSP MACHO/FEMEA, DE 1 1/2"</v>
          </cell>
          <cell r="C8139" t="str">
            <v xml:space="preserve">UN    </v>
          </cell>
          <cell r="D8139">
            <v>29.17</v>
          </cell>
        </row>
        <row r="8140">
          <cell r="A8140">
            <v>1782</v>
          </cell>
          <cell r="B8140" t="str">
            <v>CURVA 45 GRAUS DE FERRO GALVANIZADO, COM ROSCA BSP MACHO/FEMEA, DE 1 1/4"</v>
          </cell>
          <cell r="C8140" t="str">
            <v xml:space="preserve">UN    </v>
          </cell>
          <cell r="D8140">
            <v>23.06</v>
          </cell>
        </row>
        <row r="8141">
          <cell r="A8141">
            <v>1817</v>
          </cell>
          <cell r="B8141" t="str">
            <v>CURVA 45 GRAUS DE FERRO GALVANIZADO, COM ROSCA BSP MACHO/FEMEA, DE 1/2"</v>
          </cell>
          <cell r="C8141" t="str">
            <v xml:space="preserve">UN    </v>
          </cell>
          <cell r="D8141">
            <v>6.87</v>
          </cell>
        </row>
        <row r="8142">
          <cell r="A8142">
            <v>1781</v>
          </cell>
          <cell r="B8142" t="str">
            <v>CURVA 45 GRAUS DE FERRO GALVANIZADO, COM ROSCA BSP MACHO/FEMEA, DE 1"</v>
          </cell>
          <cell r="C8142" t="str">
            <v xml:space="preserve">UN    </v>
          </cell>
          <cell r="D8142">
            <v>15.02</v>
          </cell>
        </row>
        <row r="8143">
          <cell r="A8143">
            <v>1784</v>
          </cell>
          <cell r="B8143" t="str">
            <v>CURVA 45 GRAUS DE FERRO GALVANIZADO, COM ROSCA BSP MACHO/FEMEA, DE 2 1/2"</v>
          </cell>
          <cell r="C8143" t="str">
            <v xml:space="preserve">UN    </v>
          </cell>
          <cell r="D8143">
            <v>82.36</v>
          </cell>
        </row>
        <row r="8144">
          <cell r="A8144">
            <v>1810</v>
          </cell>
          <cell r="B8144" t="str">
            <v>CURVA 45 GRAUS DE FERRO GALVANIZADO, COM ROSCA BSP MACHO/FEMEA, DE 2"</v>
          </cell>
          <cell r="C8144" t="str">
            <v xml:space="preserve">UN    </v>
          </cell>
          <cell r="D8144">
            <v>45.68</v>
          </cell>
        </row>
        <row r="8145">
          <cell r="A8145">
            <v>1811</v>
          </cell>
          <cell r="B8145" t="str">
            <v>CURVA 45 GRAUS DE FERRO GALVANIZADO, COM ROSCA BSP MACHO/FEMEA, DE 3/4"</v>
          </cell>
          <cell r="C8145" t="str">
            <v xml:space="preserve">UN    </v>
          </cell>
          <cell r="D8145">
            <v>9.8800000000000008</v>
          </cell>
        </row>
        <row r="8146">
          <cell r="A8146">
            <v>1812</v>
          </cell>
          <cell r="B8146" t="str">
            <v>CURVA 45 GRAUS DE FERRO GALVANIZADO, COM ROSCA BSP MACHO/FEMEA, DE 3"</v>
          </cell>
          <cell r="C8146" t="str">
            <v xml:space="preserve">UN    </v>
          </cell>
          <cell r="D8146">
            <v>115.33</v>
          </cell>
        </row>
        <row r="8147">
          <cell r="A8147">
            <v>40386</v>
          </cell>
          <cell r="B8147" t="str">
            <v>CURVA 45 GRAUS EM ACO CARBONO, SOLDAVEL, PRESSAO 3.000 LBS, DN 1 1/2"</v>
          </cell>
          <cell r="C8147" t="str">
            <v xml:space="preserve">UN    </v>
          </cell>
          <cell r="D8147">
            <v>41.43</v>
          </cell>
        </row>
        <row r="8148">
          <cell r="A8148">
            <v>40384</v>
          </cell>
          <cell r="B8148" t="str">
            <v>CURVA 45 GRAUS EM ACO CARBONO, SOLDAVEL, PRESSAO 3.000 LBS, DN 1 1/4"</v>
          </cell>
          <cell r="C8148" t="str">
            <v xml:space="preserve">UN    </v>
          </cell>
          <cell r="D8148">
            <v>28.37</v>
          </cell>
        </row>
        <row r="8149">
          <cell r="A8149">
            <v>40379</v>
          </cell>
          <cell r="B8149" t="str">
            <v>CURVA 45 GRAUS EM ACO CARBONO, SOLDAVEL, PRESSAO 3.000 LBS, DN 1/2"</v>
          </cell>
          <cell r="C8149" t="str">
            <v xml:space="preserve">UN    </v>
          </cell>
          <cell r="D8149">
            <v>9.8000000000000007</v>
          </cell>
        </row>
        <row r="8150">
          <cell r="A8150">
            <v>40423</v>
          </cell>
          <cell r="B8150" t="str">
            <v>CURVA 45 GRAUS EM ACO CARBONO, SOLDAVEL, PRESSAO 3.000 LBS, DN 1"</v>
          </cell>
          <cell r="C8150" t="str">
            <v xml:space="preserve">UN    </v>
          </cell>
          <cell r="D8150">
            <v>18.559999999999999</v>
          </cell>
        </row>
        <row r="8151">
          <cell r="A8151">
            <v>40389</v>
          </cell>
          <cell r="B8151" t="str">
            <v>CURVA 45 GRAUS EM ACO CARBONO, SOLDAVEL, PRESSAO 3.000 LBS, DN 2 1/2"</v>
          </cell>
          <cell r="C8151" t="str">
            <v xml:space="preserve">UN    </v>
          </cell>
          <cell r="D8151">
            <v>117.69</v>
          </cell>
        </row>
        <row r="8152">
          <cell r="A8152">
            <v>40388</v>
          </cell>
          <cell r="B8152" t="str">
            <v>CURVA 45 GRAUS EM ACO CARBONO, SOLDAVEL, PRESSAO 3.000 LBS, DN 2"</v>
          </cell>
          <cell r="C8152" t="str">
            <v xml:space="preserve">UN    </v>
          </cell>
          <cell r="D8152">
            <v>58.91</v>
          </cell>
        </row>
        <row r="8153">
          <cell r="A8153">
            <v>40381</v>
          </cell>
          <cell r="B8153" t="str">
            <v>CURVA 45 GRAUS EM ACO CARBONO, SOLDAVEL, PRESSAO 3.000 LBS, DN 3/4"</v>
          </cell>
          <cell r="C8153" t="str">
            <v xml:space="preserve">UN    </v>
          </cell>
          <cell r="D8153">
            <v>13.07</v>
          </cell>
        </row>
        <row r="8154">
          <cell r="A8154">
            <v>40391</v>
          </cell>
          <cell r="B8154" t="str">
            <v>CURVA 45 GRAUS EM ACO CARBONO, SOLDAVEL, PRESSAO 3.000 LBS, DN 3"</v>
          </cell>
          <cell r="C8154" t="str">
            <v xml:space="preserve">UN    </v>
          </cell>
          <cell r="D8154">
            <v>305.48</v>
          </cell>
        </row>
        <row r="8155">
          <cell r="A8155">
            <v>40414</v>
          </cell>
          <cell r="B8155" t="str">
            <v>CURVA 45 GRAUS RANHURADA EM FERRO FUNDIDO, DN 50 MM (2")</v>
          </cell>
          <cell r="C8155" t="str">
            <v xml:space="preserve">UN    </v>
          </cell>
          <cell r="D8155">
            <v>11.89</v>
          </cell>
        </row>
        <row r="8156">
          <cell r="A8156">
            <v>40416</v>
          </cell>
          <cell r="B8156" t="str">
            <v>CURVA 45 GRAUS RANHURADA EM FERRO FUNDIDO, DN 65 MM (2 1/2")</v>
          </cell>
          <cell r="C8156" t="str">
            <v xml:space="preserve">UN    </v>
          </cell>
          <cell r="D8156">
            <v>16.43</v>
          </cell>
        </row>
        <row r="8157">
          <cell r="A8157">
            <v>40418</v>
          </cell>
          <cell r="B8157" t="str">
            <v>CURVA 45 GRAUS RANHURADA EM FERRO FUNDIDO, DN 80 MM (3")</v>
          </cell>
          <cell r="C8157" t="str">
            <v xml:space="preserve">UN    </v>
          </cell>
          <cell r="D8157">
            <v>19.600000000000001</v>
          </cell>
        </row>
        <row r="8158">
          <cell r="A8158">
            <v>2615</v>
          </cell>
          <cell r="B8158" t="str">
            <v>CURVA 45 GRAUS, PARA ELETRODUTO, EM ACO GALVANIZADO ELETROLITICO, DIAMETRO DE 100 MM (4")</v>
          </cell>
          <cell r="C8158" t="str">
            <v xml:space="preserve">UN    </v>
          </cell>
          <cell r="D8158">
            <v>131.44999999999999</v>
          </cell>
        </row>
        <row r="8159">
          <cell r="A8159">
            <v>2635</v>
          </cell>
          <cell r="B8159" t="str">
            <v>CURVA 45 GRAUS, PARA ELETRODUTO, EM ACO GALVANIZADO ELETROLITICO, DIAMETRO DE 15 MM (1/2")</v>
          </cell>
          <cell r="C8159" t="str">
            <v xml:space="preserve">UN    </v>
          </cell>
          <cell r="D8159">
            <v>3.92</v>
          </cell>
        </row>
        <row r="8160">
          <cell r="A8160">
            <v>2609</v>
          </cell>
          <cell r="B8160" t="str">
            <v>CURVA 45 GRAUS, PARA ELETRODUTO, EM ACO GALVANIZADO ELETROLITICO, DIAMETRO DE 20 MM (3/4")</v>
          </cell>
          <cell r="C8160" t="str">
            <v xml:space="preserve">UN    </v>
          </cell>
          <cell r="D8160">
            <v>4.41</v>
          </cell>
        </row>
        <row r="8161">
          <cell r="A8161">
            <v>2634</v>
          </cell>
          <cell r="B8161" t="str">
            <v>CURVA 45 GRAUS, PARA ELETRODUTO, EM ACO GALVANIZADO ELETROLITICO, DIAMETRO DE 25 MM (1")</v>
          </cell>
          <cell r="C8161" t="str">
            <v xml:space="preserve">UN    </v>
          </cell>
          <cell r="D8161">
            <v>5.8</v>
          </cell>
        </row>
        <row r="8162">
          <cell r="A8162">
            <v>2611</v>
          </cell>
          <cell r="B8162" t="str">
            <v>CURVA 45 GRAUS, PARA ELETRODUTO, EM ACO GALVANIZADO ELETROLITICO, DIAMETRO DE 40 MM (1 1/2")</v>
          </cell>
          <cell r="C8162" t="str">
            <v xml:space="preserve">UN    </v>
          </cell>
          <cell r="D8162">
            <v>16.34</v>
          </cell>
        </row>
        <row r="8163">
          <cell r="A8163">
            <v>2612</v>
          </cell>
          <cell r="B8163" t="str">
            <v>CURVA 45 GRAUS, PARA ELETRODUTO, EM ACO GALVANIZADO ELETROLITICO, DIAMETRO DE 50 MM (2")</v>
          </cell>
          <cell r="C8163" t="str">
            <v xml:space="preserve">UN    </v>
          </cell>
          <cell r="D8163">
            <v>23.77</v>
          </cell>
        </row>
        <row r="8164">
          <cell r="A8164">
            <v>2613</v>
          </cell>
          <cell r="B8164" t="str">
            <v>CURVA 45 GRAUS, PARA ELETRODUTO, EM ACO GALVANIZADO ELETROLITICO, DIAMETRO DE 65 MM (2 1/2")</v>
          </cell>
          <cell r="C8164" t="str">
            <v xml:space="preserve">UN    </v>
          </cell>
          <cell r="D8164">
            <v>57.38</v>
          </cell>
        </row>
        <row r="8165">
          <cell r="A8165">
            <v>2614</v>
          </cell>
          <cell r="B8165" t="str">
            <v>CURVA 45 GRAUS, PARA ELETRODUTO, EM ACO GALVANIZADO ELETROLITICO, DIAMETRO DE 80 MM (3")</v>
          </cell>
          <cell r="C8165" t="str">
            <v xml:space="preserve">UN    </v>
          </cell>
          <cell r="D8165">
            <v>79.790000000000006</v>
          </cell>
        </row>
        <row r="8166">
          <cell r="A8166">
            <v>34359</v>
          </cell>
          <cell r="B8166" t="str">
            <v>CURVA 90 GRAUS DE BARRA CHATA EM ALUMINIO 3/4 " X 1/4 " X 300 MM</v>
          </cell>
          <cell r="C8166" t="str">
            <v xml:space="preserve">UN    </v>
          </cell>
          <cell r="D8166">
            <v>6.97</v>
          </cell>
        </row>
        <row r="8167">
          <cell r="A8167">
            <v>1789</v>
          </cell>
          <cell r="B8167" t="str">
            <v>CURVA 90 GRAUS DE FERRO GALVANIZADO, COM ROSCA BSP FEMEA, DE 1 1/2"</v>
          </cell>
          <cell r="C8167" t="str">
            <v xml:space="preserve">UN    </v>
          </cell>
          <cell r="D8167">
            <v>36.479999999999997</v>
          </cell>
        </row>
        <row r="8168">
          <cell r="A8168">
            <v>1788</v>
          </cell>
          <cell r="B8168" t="str">
            <v>CURVA 90 GRAUS DE FERRO GALVANIZADO, COM ROSCA BSP FEMEA, DE 1 1/4"</v>
          </cell>
          <cell r="C8168" t="str">
            <v xml:space="preserve">UN    </v>
          </cell>
          <cell r="D8168">
            <v>29.24</v>
          </cell>
        </row>
        <row r="8169">
          <cell r="A8169">
            <v>1786</v>
          </cell>
          <cell r="B8169" t="str">
            <v>CURVA 90 GRAUS DE FERRO GALVANIZADO, COM ROSCA BSP FEMEA, DE 1/2"</v>
          </cell>
          <cell r="C8169" t="str">
            <v xml:space="preserve">UN    </v>
          </cell>
          <cell r="D8169">
            <v>7.26</v>
          </cell>
        </row>
        <row r="8170">
          <cell r="A8170">
            <v>1787</v>
          </cell>
          <cell r="B8170" t="str">
            <v>CURVA 90 GRAUS DE FERRO GALVANIZADO, COM ROSCA BSP FEMEA, DE 1"</v>
          </cell>
          <cell r="C8170" t="str">
            <v xml:space="preserve">UN    </v>
          </cell>
          <cell r="D8170">
            <v>17.39</v>
          </cell>
        </row>
        <row r="8171">
          <cell r="A8171">
            <v>1791</v>
          </cell>
          <cell r="B8171" t="str">
            <v>CURVA 90 GRAUS DE FERRO GALVANIZADO, COM ROSCA BSP FEMEA, DE 2 1/2"</v>
          </cell>
          <cell r="C8171" t="str">
            <v xml:space="preserve">UN    </v>
          </cell>
          <cell r="D8171">
            <v>105.44</v>
          </cell>
        </row>
        <row r="8172">
          <cell r="A8172">
            <v>1790</v>
          </cell>
          <cell r="B8172" t="str">
            <v>CURVA 90 GRAUS DE FERRO GALVANIZADO, COM ROSCA BSP FEMEA, DE 2"</v>
          </cell>
          <cell r="C8172" t="str">
            <v xml:space="preserve">UN    </v>
          </cell>
          <cell r="D8172">
            <v>60.76</v>
          </cell>
        </row>
        <row r="8173">
          <cell r="A8173">
            <v>1813</v>
          </cell>
          <cell r="B8173" t="str">
            <v>CURVA 90 GRAUS DE FERRO GALVANIZADO, COM ROSCA BSP FEMEA, DE 3/4"</v>
          </cell>
          <cell r="C8173" t="str">
            <v xml:space="preserve">UN    </v>
          </cell>
          <cell r="D8173">
            <v>11.52</v>
          </cell>
        </row>
        <row r="8174">
          <cell r="A8174">
            <v>1792</v>
          </cell>
          <cell r="B8174" t="str">
            <v>CURVA 90 GRAUS DE FERRO GALVANIZADO, COM ROSCA BSP FEMEA, DE 3"</v>
          </cell>
          <cell r="C8174" t="str">
            <v xml:space="preserve">UN    </v>
          </cell>
          <cell r="D8174">
            <v>142.33000000000001</v>
          </cell>
        </row>
        <row r="8175">
          <cell r="A8175">
            <v>1793</v>
          </cell>
          <cell r="B8175" t="str">
            <v>CURVA 90 GRAUS DE FERRO GALVANIZADO, COM ROSCA BSP FEMEA, DE 4"</v>
          </cell>
          <cell r="C8175" t="str">
            <v xml:space="preserve">UN    </v>
          </cell>
          <cell r="D8175">
            <v>287.60000000000002</v>
          </cell>
        </row>
        <row r="8176">
          <cell r="A8176">
            <v>1809</v>
          </cell>
          <cell r="B8176" t="str">
            <v>CURVA 90 GRAUS DE FERRO GALVANIZADO, COM ROSCA BSP MACHO/FEMEA, DE 1 1/2"</v>
          </cell>
          <cell r="C8176" t="str">
            <v xml:space="preserve">UN    </v>
          </cell>
          <cell r="D8176">
            <v>34.200000000000003</v>
          </cell>
        </row>
        <row r="8177">
          <cell r="A8177">
            <v>1814</v>
          </cell>
          <cell r="B8177" t="str">
            <v>CURVA 90 GRAUS DE FERRO GALVANIZADO, COM ROSCA BSP MACHO/FEMEA, DE 1 1/4"</v>
          </cell>
          <cell r="C8177" t="str">
            <v xml:space="preserve">UN    </v>
          </cell>
          <cell r="D8177">
            <v>28.1</v>
          </cell>
        </row>
        <row r="8178">
          <cell r="A8178">
            <v>1803</v>
          </cell>
          <cell r="B8178" t="str">
            <v>CURVA 90 GRAUS DE FERRO GALVANIZADO, COM ROSCA BSP MACHO/FEMEA, DE 1/2"</v>
          </cell>
          <cell r="C8178" t="str">
            <v xml:space="preserve">UN    </v>
          </cell>
          <cell r="D8178">
            <v>7.1</v>
          </cell>
        </row>
        <row r="8179">
          <cell r="A8179">
            <v>1805</v>
          </cell>
          <cell r="B8179" t="str">
            <v>CURVA 90 GRAUS DE FERRO GALVANIZADO, COM ROSCA BSP MACHO/FEMEA, DE 1"</v>
          </cell>
          <cell r="C8179" t="str">
            <v xml:space="preserve">UN    </v>
          </cell>
          <cell r="D8179">
            <v>16.3</v>
          </cell>
        </row>
        <row r="8180">
          <cell r="A8180">
            <v>1821</v>
          </cell>
          <cell r="B8180" t="str">
            <v>CURVA 90 GRAUS DE FERRO GALVANIZADO, COM ROSCA BSP MACHO/FEMEA, DE 2 1/2"</v>
          </cell>
          <cell r="C8180" t="str">
            <v xml:space="preserve">UN    </v>
          </cell>
          <cell r="D8180">
            <v>96.34</v>
          </cell>
        </row>
        <row r="8181">
          <cell r="A8181">
            <v>1806</v>
          </cell>
          <cell r="B8181" t="str">
            <v>CURVA 90 GRAUS DE FERRO GALVANIZADO, COM ROSCA BSP MACHO/FEMEA, DE 2"</v>
          </cell>
          <cell r="C8181" t="str">
            <v xml:space="preserve">UN    </v>
          </cell>
          <cell r="D8181">
            <v>57.34</v>
          </cell>
        </row>
        <row r="8182">
          <cell r="A8182">
            <v>1804</v>
          </cell>
          <cell r="B8182" t="str">
            <v>CURVA 90 GRAUS DE FERRO GALVANIZADO, COM ROSCA BSP MACHO/FEMEA, DE 3/4"</v>
          </cell>
          <cell r="C8182" t="str">
            <v xml:space="preserve">UN    </v>
          </cell>
          <cell r="D8182">
            <v>10.1</v>
          </cell>
        </row>
        <row r="8183">
          <cell r="A8183">
            <v>1807</v>
          </cell>
          <cell r="B8183" t="str">
            <v>CURVA 90 GRAUS DE FERRO GALVANIZADO, COM ROSCA BSP MACHO/FEMEA, DE 3"</v>
          </cell>
          <cell r="C8183" t="str">
            <v xml:space="preserve">UN    </v>
          </cell>
          <cell r="D8183">
            <v>137.78</v>
          </cell>
        </row>
        <row r="8184">
          <cell r="A8184">
            <v>1808</v>
          </cell>
          <cell r="B8184" t="str">
            <v>CURVA 90 GRAUS DE FERRO GALVANIZADO, COM ROSCA BSP MACHO/FEMEA, DE 4"</v>
          </cell>
          <cell r="C8184" t="str">
            <v xml:space="preserve">UN    </v>
          </cell>
          <cell r="D8184">
            <v>276.22000000000003</v>
          </cell>
        </row>
        <row r="8185">
          <cell r="A8185">
            <v>1797</v>
          </cell>
          <cell r="B8185" t="str">
            <v>CURVA 90 GRAUS DE FERRO GALVANIZADO, COM ROSCA BSP MACHO, DE 1 1/2"</v>
          </cell>
          <cell r="C8185" t="str">
            <v xml:space="preserve">UN    </v>
          </cell>
          <cell r="D8185">
            <v>41.42</v>
          </cell>
        </row>
        <row r="8186">
          <cell r="A8186">
            <v>1796</v>
          </cell>
          <cell r="B8186" t="str">
            <v>CURVA 90 GRAUS DE FERRO GALVANIZADO, COM ROSCA BSP MACHO, DE 1 1/4"</v>
          </cell>
          <cell r="C8186" t="str">
            <v xml:space="preserve">UN    </v>
          </cell>
          <cell r="D8186">
            <v>31.78</v>
          </cell>
        </row>
        <row r="8187">
          <cell r="A8187">
            <v>1794</v>
          </cell>
          <cell r="B8187" t="str">
            <v>CURVA 90 GRAUS DE FERRO GALVANIZADO, COM ROSCA BSP MACHO, DE 1/2"</v>
          </cell>
          <cell r="C8187" t="str">
            <v xml:space="preserve">UN    </v>
          </cell>
          <cell r="D8187">
            <v>7.58</v>
          </cell>
        </row>
        <row r="8188">
          <cell r="A8188">
            <v>1816</v>
          </cell>
          <cell r="B8188" t="str">
            <v>CURVA 90 GRAUS DE FERRO GALVANIZADO, COM ROSCA BSP MACHO, DE 1"</v>
          </cell>
          <cell r="C8188" t="str">
            <v xml:space="preserve">UN    </v>
          </cell>
          <cell r="D8188">
            <v>17.100000000000001</v>
          </cell>
        </row>
        <row r="8189">
          <cell r="A8189">
            <v>1815</v>
          </cell>
          <cell r="B8189" t="str">
            <v>CURVA 90 GRAUS DE FERRO GALVANIZADO, COM ROSCA BSP MACHO, DE 2 1/2"</v>
          </cell>
          <cell r="C8189" t="str">
            <v xml:space="preserve">UN    </v>
          </cell>
          <cell r="D8189">
            <v>131.35</v>
          </cell>
        </row>
        <row r="8190">
          <cell r="A8190">
            <v>1798</v>
          </cell>
          <cell r="B8190" t="str">
            <v>CURVA 90 GRAUS DE FERRO GALVANIZADO, COM ROSCA BSP MACHO, DE 2"</v>
          </cell>
          <cell r="C8190" t="str">
            <v xml:space="preserve">UN    </v>
          </cell>
          <cell r="D8190">
            <v>58.77</v>
          </cell>
        </row>
        <row r="8191">
          <cell r="A8191">
            <v>1795</v>
          </cell>
          <cell r="B8191" t="str">
            <v>CURVA 90 GRAUS DE FERRO GALVANIZADO, COM ROSCA BSP MACHO, DE 3/4"</v>
          </cell>
          <cell r="C8191" t="str">
            <v xml:space="preserve">UN    </v>
          </cell>
          <cell r="D8191">
            <v>10.51</v>
          </cell>
        </row>
        <row r="8192">
          <cell r="A8192">
            <v>1799</v>
          </cell>
          <cell r="B8192" t="str">
            <v>CURVA 90 GRAUS DE FERRO GALVANIZADO, COM ROSCA BSP MACHO, DE 3"</v>
          </cell>
          <cell r="C8192" t="str">
            <v xml:space="preserve">UN    </v>
          </cell>
          <cell r="D8192">
            <v>171.07</v>
          </cell>
        </row>
        <row r="8193">
          <cell r="A8193">
            <v>1800</v>
          </cell>
          <cell r="B8193" t="str">
            <v>CURVA 90 GRAUS DE FERRO GALVANIZADO, COM ROSCA BSP MACHO, DE 4"</v>
          </cell>
          <cell r="C8193" t="str">
            <v xml:space="preserve">UN    </v>
          </cell>
          <cell r="D8193">
            <v>326.61</v>
          </cell>
        </row>
        <row r="8194">
          <cell r="A8194">
            <v>1802</v>
          </cell>
          <cell r="B8194" t="str">
            <v>CURVA 90 GRAUS DE FERRO GALVANIZADO, COM ROSCA BSP MACHO, DE 6"</v>
          </cell>
          <cell r="C8194" t="str">
            <v xml:space="preserve">UN    </v>
          </cell>
          <cell r="D8194">
            <v>816.99</v>
          </cell>
        </row>
        <row r="8195">
          <cell r="A8195">
            <v>40385</v>
          </cell>
          <cell r="B8195" t="str">
            <v>CURVA 90 GRAUS EM ACO CARBONO, RAIO CURTO, SOLDAVEL, PRESSAO 3.000 LBS, DN 1 1/2"</v>
          </cell>
          <cell r="C8195" t="str">
            <v xml:space="preserve">UN    </v>
          </cell>
          <cell r="D8195">
            <v>41.43</v>
          </cell>
        </row>
        <row r="8196">
          <cell r="A8196">
            <v>40383</v>
          </cell>
          <cell r="B8196" t="str">
            <v>CURVA 90 GRAUS EM ACO CARBONO, RAIO CURTO, SOLDAVEL, PRESSAO 3.000 LBS, DN 1 1/4"</v>
          </cell>
          <cell r="C8196" t="str">
            <v xml:space="preserve">UN    </v>
          </cell>
          <cell r="D8196">
            <v>28.37</v>
          </cell>
        </row>
        <row r="8197">
          <cell r="A8197">
            <v>40378</v>
          </cell>
          <cell r="B8197" t="str">
            <v>CURVA 90 GRAUS EM ACO CARBONO, RAIO CURTO, SOLDAVEL, PRESSAO 3.000 LBS, DN 1/2"</v>
          </cell>
          <cell r="C8197" t="str">
            <v xml:space="preserve">UN    </v>
          </cell>
          <cell r="D8197">
            <v>9.8000000000000007</v>
          </cell>
        </row>
        <row r="8198">
          <cell r="A8198">
            <v>40382</v>
          </cell>
          <cell r="B8198" t="str">
            <v>CURVA 90 GRAUS EM ACO CARBONO, RAIO CURTO, SOLDAVEL, PRESSAO 3.000 LBS, DN 1"</v>
          </cell>
          <cell r="C8198" t="str">
            <v xml:space="preserve">UN    </v>
          </cell>
          <cell r="D8198">
            <v>18.559999999999999</v>
          </cell>
        </row>
        <row r="8199">
          <cell r="A8199">
            <v>40422</v>
          </cell>
          <cell r="B8199" t="str">
            <v>CURVA 90 GRAUS EM ACO CARBONO, RAIO CURTO, SOLDAVEL, PRESSAO 3.000 LBS, DN 2 1/2"</v>
          </cell>
          <cell r="C8199" t="str">
            <v xml:space="preserve">UN    </v>
          </cell>
          <cell r="D8199">
            <v>126.43</v>
          </cell>
        </row>
        <row r="8200">
          <cell r="A8200">
            <v>40387</v>
          </cell>
          <cell r="B8200" t="str">
            <v>CURVA 90 GRAUS EM ACO CARBONO, RAIO CURTO, SOLDAVEL, PRESSAO 3.000 LBS, DN 2"</v>
          </cell>
          <cell r="C8200" t="str">
            <v xml:space="preserve">UN    </v>
          </cell>
          <cell r="D8200">
            <v>64.37</v>
          </cell>
        </row>
        <row r="8201">
          <cell r="A8201">
            <v>40380</v>
          </cell>
          <cell r="B8201" t="str">
            <v>CURVA 90 GRAUS EM ACO CARBONO, RAIO CURTO, SOLDAVEL, PRESSAO 3.000 LBS, DN 3/4"</v>
          </cell>
          <cell r="C8201" t="str">
            <v xml:space="preserve">UN    </v>
          </cell>
          <cell r="D8201">
            <v>13.07</v>
          </cell>
        </row>
        <row r="8202">
          <cell r="A8202">
            <v>40390</v>
          </cell>
          <cell r="B8202" t="str">
            <v>CURVA 90 GRAUS EM ACO CARBONO, RAIO CURTO, SOLDAVEL, PRESSAO 3.000 LBS, DN 3"</v>
          </cell>
          <cell r="C8202" t="str">
            <v xml:space="preserve">UN    </v>
          </cell>
          <cell r="D8202">
            <v>266.27999999999997</v>
          </cell>
        </row>
        <row r="8203">
          <cell r="A8203">
            <v>40413</v>
          </cell>
          <cell r="B8203" t="str">
            <v>CURVA 90 GRAUS RANHURADA EM FERRO FUNDIDO, DN 50 MM (2")</v>
          </cell>
          <cell r="C8203" t="str">
            <v xml:space="preserve">UN    </v>
          </cell>
          <cell r="D8203">
            <v>12.91</v>
          </cell>
        </row>
        <row r="8204">
          <cell r="A8204">
            <v>40415</v>
          </cell>
          <cell r="B8204" t="str">
            <v>CURVA 90 GRAUS RANHURADA EM FERRO FUNDIDO, DN 65 MM (2 1/2")</v>
          </cell>
          <cell r="C8204" t="str">
            <v xml:space="preserve">UN    </v>
          </cell>
          <cell r="D8204">
            <v>18.399999999999999</v>
          </cell>
        </row>
        <row r="8205">
          <cell r="A8205">
            <v>40417</v>
          </cell>
          <cell r="B8205" t="str">
            <v>CURVA 90 GRAUS RANHURADA EM FERRO FUNDIDO, DN 80 MM (3")</v>
          </cell>
          <cell r="C8205" t="str">
            <v xml:space="preserve">UN    </v>
          </cell>
          <cell r="D8205">
            <v>21.71</v>
          </cell>
        </row>
        <row r="8206">
          <cell r="A8206">
            <v>39271</v>
          </cell>
          <cell r="B8206" t="str">
            <v>CURVA 90 GRAUS, CURTA, DE PVC RIGIDO ROSCAVEL, DE 1/2", PARA ELETRODUTO</v>
          </cell>
          <cell r="C8206" t="str">
            <v xml:space="preserve">UN    </v>
          </cell>
          <cell r="D8206">
            <v>1.48</v>
          </cell>
        </row>
        <row r="8207">
          <cell r="A8207">
            <v>39273</v>
          </cell>
          <cell r="B8207" t="str">
            <v>CURVA 90 GRAUS, CURTA, DE PVC RIGIDO ROSCAVEL, DE 1", PARA ELETRODUTO</v>
          </cell>
          <cell r="C8207" t="str">
            <v xml:space="preserve">UN    </v>
          </cell>
          <cell r="D8207">
            <v>2.52</v>
          </cell>
        </row>
        <row r="8208">
          <cell r="A8208">
            <v>39272</v>
          </cell>
          <cell r="B8208" t="str">
            <v>CURVA 90 GRAUS, CURTA, DE PVC RIGIDO ROSCAVEL, DE 3/4", PARA ELETRODUTO</v>
          </cell>
          <cell r="C8208" t="str">
            <v xml:space="preserve">UN    </v>
          </cell>
          <cell r="D8208">
            <v>1.82</v>
          </cell>
        </row>
        <row r="8209">
          <cell r="A8209">
            <v>1875</v>
          </cell>
          <cell r="B8209" t="str">
            <v>CURVA 90 GRAUS, LONGA, DE PVC RIGIDO ROSCAVEL, DE 1 1/2", PARA ELETRODUTO</v>
          </cell>
          <cell r="C8209" t="str">
            <v xml:space="preserve">UN    </v>
          </cell>
          <cell r="D8209">
            <v>4.0199999999999996</v>
          </cell>
        </row>
        <row r="8210">
          <cell r="A8210">
            <v>1874</v>
          </cell>
          <cell r="B8210" t="str">
            <v>CURVA 90 GRAUS, LONGA, DE PVC RIGIDO ROSCAVEL, DE 1 1/4", PARA ELETRODUTO</v>
          </cell>
          <cell r="C8210" t="str">
            <v xml:space="preserve">UN    </v>
          </cell>
          <cell r="D8210">
            <v>3.32</v>
          </cell>
        </row>
        <row r="8211">
          <cell r="A8211">
            <v>1870</v>
          </cell>
          <cell r="B8211" t="str">
            <v>CURVA 90 GRAUS, LONGA, DE PVC RIGIDO ROSCAVEL, DE 1/2", PARA ELETRODUTO</v>
          </cell>
          <cell r="C8211" t="str">
            <v xml:space="preserve">UN    </v>
          </cell>
          <cell r="D8211">
            <v>1.92</v>
          </cell>
        </row>
        <row r="8212">
          <cell r="A8212">
            <v>1884</v>
          </cell>
          <cell r="B8212" t="str">
            <v>CURVA 90 GRAUS, LONGA, DE PVC RIGIDO ROSCAVEL, DE 1", PARA ELETRODUTO</v>
          </cell>
          <cell r="C8212" t="str">
            <v xml:space="preserve">UN    </v>
          </cell>
          <cell r="D8212">
            <v>2.94</v>
          </cell>
        </row>
        <row r="8213">
          <cell r="A8213">
            <v>1887</v>
          </cell>
          <cell r="B8213" t="str">
            <v>CURVA 90 GRAUS, LONGA, DE PVC RIGIDO ROSCAVEL, DE 2 1/2", PARA ELETRODUTO</v>
          </cell>
          <cell r="C8213" t="str">
            <v xml:space="preserve">UN    </v>
          </cell>
          <cell r="D8213">
            <v>16.690000000000001</v>
          </cell>
        </row>
        <row r="8214">
          <cell r="A8214">
            <v>1876</v>
          </cell>
          <cell r="B8214" t="str">
            <v>CURVA 90 GRAUS, LONGA, DE PVC RIGIDO ROSCAVEL, DE 2", PARA ELETRODUTO</v>
          </cell>
          <cell r="C8214" t="str">
            <v xml:space="preserve">UN    </v>
          </cell>
          <cell r="D8214">
            <v>6.54</v>
          </cell>
        </row>
        <row r="8215">
          <cell r="A8215">
            <v>1879</v>
          </cell>
          <cell r="B8215" t="str">
            <v>CURVA 90 GRAUS, LONGA, DE PVC RIGIDO ROSCAVEL, DE 3/4", PARA ELETRODUTO</v>
          </cell>
          <cell r="C8215" t="str">
            <v xml:space="preserve">UN    </v>
          </cell>
          <cell r="D8215">
            <v>1.94</v>
          </cell>
        </row>
        <row r="8216">
          <cell r="A8216">
            <v>1877</v>
          </cell>
          <cell r="B8216" t="str">
            <v>CURVA 90 GRAUS, LONGA, DE PVC RIGIDO ROSCAVEL, DE 3", PARA ELETRODUTO</v>
          </cell>
          <cell r="C8216" t="str">
            <v xml:space="preserve">UN    </v>
          </cell>
          <cell r="D8216">
            <v>16.71</v>
          </cell>
        </row>
        <row r="8217">
          <cell r="A8217">
            <v>1878</v>
          </cell>
          <cell r="B8217" t="str">
            <v>CURVA 90 GRAUS, LONGA, DE PVC RIGIDO ROSCAVEL, DE 4", PARA ELETRODUTO</v>
          </cell>
          <cell r="C8217" t="str">
            <v xml:space="preserve">UN    </v>
          </cell>
          <cell r="D8217">
            <v>33.58</v>
          </cell>
        </row>
        <row r="8218">
          <cell r="A8218">
            <v>2621</v>
          </cell>
          <cell r="B8218" t="str">
            <v>CURVA 90 GRAUS, PARA ELETRODUTO, EM ACO GALVANIZADO ELETROLITICO, DIAMETRO DE 100 MM (4")</v>
          </cell>
          <cell r="C8218" t="str">
            <v xml:space="preserve">UN    </v>
          </cell>
          <cell r="D8218">
            <v>139.82</v>
          </cell>
        </row>
        <row r="8219">
          <cell r="A8219">
            <v>2616</v>
          </cell>
          <cell r="B8219" t="str">
            <v>CURVA 90 GRAUS, PARA ELETRODUTO, EM ACO GALVANIZADO ELETROLITICO, DIAMETRO DE 15 MM (1/2")</v>
          </cell>
          <cell r="C8219" t="str">
            <v xml:space="preserve">UN    </v>
          </cell>
          <cell r="D8219">
            <v>3.95</v>
          </cell>
        </row>
        <row r="8220">
          <cell r="A8220">
            <v>2633</v>
          </cell>
          <cell r="B8220" t="str">
            <v>CURVA 90 GRAUS, PARA ELETRODUTO, EM ACO GALVANIZADO ELETROLITICO, DIAMETRO DE 20 MM (3/4")</v>
          </cell>
          <cell r="C8220" t="str">
            <v xml:space="preserve">UN    </v>
          </cell>
          <cell r="D8220">
            <v>4.47</v>
          </cell>
        </row>
        <row r="8221">
          <cell r="A8221">
            <v>2617</v>
          </cell>
          <cell r="B8221" t="str">
            <v>CURVA 90 GRAUS, PARA ELETRODUTO, EM ACO GALVANIZADO ELETROLITICO, DIAMETRO DE 25 MM (1")</v>
          </cell>
          <cell r="C8221" t="str">
            <v xml:space="preserve">UN    </v>
          </cell>
          <cell r="D8221">
            <v>6.08</v>
          </cell>
        </row>
        <row r="8222">
          <cell r="A8222">
            <v>2618</v>
          </cell>
          <cell r="B8222" t="str">
            <v>CURVA 90 GRAUS, PARA ELETRODUTO, EM ACO GALVANIZADO ELETROLITICO, DIAMETRO DE 32 MM (1 1/4")</v>
          </cell>
          <cell r="C8222" t="str">
            <v xml:space="preserve">UN    </v>
          </cell>
          <cell r="D8222">
            <v>13.85</v>
          </cell>
        </row>
        <row r="8223">
          <cell r="A8223">
            <v>2632</v>
          </cell>
          <cell r="B8223" t="str">
            <v>CURVA 90 GRAUS, PARA ELETRODUTO, EM ACO GALVANIZADO ELETROLITICO, DIAMETRO DE 40 MM (1 1/2")</v>
          </cell>
          <cell r="C8223" t="str">
            <v xml:space="preserve">UN    </v>
          </cell>
          <cell r="D8223">
            <v>16.89</v>
          </cell>
        </row>
        <row r="8224">
          <cell r="A8224">
            <v>2631</v>
          </cell>
          <cell r="B8224" t="str">
            <v>CURVA 90 GRAUS, PARA ELETRODUTO, EM ACO GALVANIZADO ELETROLITICO, DIAMETRO DE 50 MM (2")</v>
          </cell>
          <cell r="C8224" t="str">
            <v xml:space="preserve">UN    </v>
          </cell>
          <cell r="D8224">
            <v>24.8</v>
          </cell>
        </row>
        <row r="8225">
          <cell r="A8225">
            <v>2619</v>
          </cell>
          <cell r="B8225" t="str">
            <v>CURVA 90 GRAUS, PARA ELETRODUTO, EM ACO GALVANIZADO ELETROLITICO, DIAMETRO DE 65 MM (2 1/2")</v>
          </cell>
          <cell r="C8225" t="str">
            <v xml:space="preserve">UN    </v>
          </cell>
          <cell r="D8225">
            <v>62.79</v>
          </cell>
        </row>
        <row r="8226">
          <cell r="A8226">
            <v>2620</v>
          </cell>
          <cell r="B8226" t="str">
            <v>CURVA 90 GRAUS, PARA ELETRODUTO, EM ACO GALVANIZADO ELETROLITICO, DIAMETRO DE 80 MM (3")</v>
          </cell>
          <cell r="C8226" t="str">
            <v xml:space="preserve">UN    </v>
          </cell>
          <cell r="D8226">
            <v>82.44</v>
          </cell>
        </row>
        <row r="8227">
          <cell r="A8227">
            <v>25968</v>
          </cell>
          <cell r="B8227" t="str">
            <v>DENTE PARA FRESADORA</v>
          </cell>
          <cell r="C8227" t="str">
            <v xml:space="preserve">UN    </v>
          </cell>
          <cell r="D8227">
            <v>39.74</v>
          </cell>
        </row>
        <row r="8228">
          <cell r="A8228">
            <v>38369</v>
          </cell>
          <cell r="B8228" t="str">
            <v>DESEMPENADEIRA DE ACO DENTADA 12 X *25* CM, DENTES 8 X 8 MM, CABO FECHADO DE MADEIRA</v>
          </cell>
          <cell r="C8228" t="str">
            <v xml:space="preserve">UN    </v>
          </cell>
          <cell r="D8228">
            <v>12</v>
          </cell>
        </row>
        <row r="8229">
          <cell r="A8229">
            <v>38370</v>
          </cell>
          <cell r="B8229" t="str">
            <v>DESEMPENADEIRA DE ACO LISA 12 X *25* CM COM CABO FECHADO DE MADEIRA</v>
          </cell>
          <cell r="C8229" t="str">
            <v xml:space="preserve">UN    </v>
          </cell>
          <cell r="D8229">
            <v>12</v>
          </cell>
        </row>
        <row r="8230">
          <cell r="A8230">
            <v>38372</v>
          </cell>
          <cell r="B8230" t="str">
            <v>DESEMPENADEIRA PLASTICA LISA *14 X 27* CM</v>
          </cell>
          <cell r="C8230" t="str">
            <v xml:space="preserve">UN    </v>
          </cell>
          <cell r="D8230">
            <v>15.88</v>
          </cell>
        </row>
        <row r="8231">
          <cell r="A8231">
            <v>2357</v>
          </cell>
          <cell r="B8231" t="str">
            <v>DESENHISTA COPISTA</v>
          </cell>
          <cell r="C8231" t="str">
            <v xml:space="preserve">H     </v>
          </cell>
          <cell r="D8231">
            <v>14.68</v>
          </cell>
        </row>
        <row r="8232">
          <cell r="A8232">
            <v>40806</v>
          </cell>
          <cell r="B8232" t="str">
            <v>DESENHISTA COPISTA (MENSALISTA)</v>
          </cell>
          <cell r="C8232" t="str">
            <v xml:space="preserve">MES   </v>
          </cell>
          <cell r="D8232">
            <v>2043.02</v>
          </cell>
        </row>
        <row r="8233">
          <cell r="A8233">
            <v>2355</v>
          </cell>
          <cell r="B8233" t="str">
            <v>DESENHISTA DETALHISTA</v>
          </cell>
          <cell r="C8233" t="str">
            <v xml:space="preserve">H     </v>
          </cell>
          <cell r="D8233">
            <v>19.47</v>
          </cell>
        </row>
        <row r="8234">
          <cell r="A8234">
            <v>40805</v>
          </cell>
          <cell r="B8234" t="str">
            <v>DESENHISTA DETALHISTA (MENSALISTA)</v>
          </cell>
          <cell r="C8234" t="str">
            <v xml:space="preserve">MES   </v>
          </cell>
          <cell r="D8234">
            <v>2708.5</v>
          </cell>
        </row>
        <row r="8235">
          <cell r="A8235">
            <v>2358</v>
          </cell>
          <cell r="B8235" t="str">
            <v>DESENHISTA PROJETISTA</v>
          </cell>
          <cell r="C8235" t="str">
            <v xml:space="preserve">H     </v>
          </cell>
          <cell r="D8235">
            <v>15.56</v>
          </cell>
        </row>
        <row r="8236">
          <cell r="A8236">
            <v>40807</v>
          </cell>
          <cell r="B8236" t="str">
            <v>DESENHISTA PROJETISTA (MENSALISTA)</v>
          </cell>
          <cell r="C8236" t="str">
            <v xml:space="preserve">MES   </v>
          </cell>
          <cell r="D8236">
            <v>2164.98</v>
          </cell>
        </row>
        <row r="8237">
          <cell r="A8237">
            <v>2359</v>
          </cell>
          <cell r="B8237" t="str">
            <v>DESENHISTA TECNICO AUXILIAR</v>
          </cell>
          <cell r="C8237" t="str">
            <v xml:space="preserve">H     </v>
          </cell>
          <cell r="D8237">
            <v>15.56</v>
          </cell>
        </row>
        <row r="8238">
          <cell r="A8238">
            <v>40808</v>
          </cell>
          <cell r="B8238" t="str">
            <v>DESENHISTA TECNICO AUXILIAR (MENSALISTA)</v>
          </cell>
          <cell r="C8238" t="str">
            <v xml:space="preserve">MES   </v>
          </cell>
          <cell r="D8238">
            <v>2164.38</v>
          </cell>
        </row>
        <row r="8239">
          <cell r="A8239">
            <v>39397</v>
          </cell>
          <cell r="B8239" t="str">
            <v>DESMOLDANTE PARA FORMAS METALICAS A BASE DE OLEO VEGETAL</v>
          </cell>
          <cell r="C8239" t="str">
            <v xml:space="preserve">L     </v>
          </cell>
          <cell r="D8239">
            <v>11.73</v>
          </cell>
        </row>
        <row r="8240">
          <cell r="A8240">
            <v>2692</v>
          </cell>
          <cell r="B8240" t="str">
            <v>DESMOLDANTE PROTETOR PARA FORMAS DE MADEIRA, DE BASE OLEOSA EMULSIONADA EM AGUA</v>
          </cell>
          <cell r="C8240" t="str">
            <v xml:space="preserve">L     </v>
          </cell>
          <cell r="D8240">
            <v>5.55</v>
          </cell>
        </row>
        <row r="8241">
          <cell r="A8241">
            <v>6</v>
          </cell>
          <cell r="B8241" t="str">
            <v>DETERGENTE AMONIACO (AMONIA DILUIDA)</v>
          </cell>
          <cell r="C8241" t="str">
            <v xml:space="preserve">L     </v>
          </cell>
          <cell r="D8241">
            <v>3.18</v>
          </cell>
        </row>
        <row r="8242">
          <cell r="A8242">
            <v>5330</v>
          </cell>
          <cell r="B8242" t="str">
            <v>DILUENTE EPOXI</v>
          </cell>
          <cell r="C8242" t="str">
            <v xml:space="preserve">L     </v>
          </cell>
          <cell r="D8242">
            <v>33.299999999999997</v>
          </cell>
        </row>
        <row r="8243">
          <cell r="A8243">
            <v>26017</v>
          </cell>
          <cell r="B8243" t="str">
            <v>DISCO DE BORRACHA PARA LIXADEIRA RIGIDO 7 " COM ARRUELA CENTRAL</v>
          </cell>
          <cell r="C8243" t="str">
            <v xml:space="preserve">UN    </v>
          </cell>
          <cell r="D8243">
            <v>34.25</v>
          </cell>
        </row>
        <row r="8244">
          <cell r="A8244">
            <v>25931</v>
          </cell>
          <cell r="B8244" t="str">
            <v>DISCO DE CORTE DIAMANTADO SEGMENTADO DIAMETRO DE 180 MM PARA ESMERILHADEIRA 7 "</v>
          </cell>
          <cell r="C8244" t="str">
            <v xml:space="preserve">UN    </v>
          </cell>
          <cell r="D8244">
            <v>108.86</v>
          </cell>
        </row>
        <row r="8245">
          <cell r="A8245">
            <v>38140</v>
          </cell>
          <cell r="B8245" t="str">
            <v>DISCO DE CORTE DIAMANTADO SEGMENTADO PARA CONCRETO, DIAMETRO DE 110 MM, FURO DE 20 MM</v>
          </cell>
          <cell r="C8245" t="str">
            <v xml:space="preserve">UN    </v>
          </cell>
          <cell r="D8245">
            <v>26.4</v>
          </cell>
        </row>
        <row r="8246">
          <cell r="A8246">
            <v>13887</v>
          </cell>
          <cell r="B8246" t="str">
            <v>DISCO DE CORTE DIAMANTADO SEGMENTADO PARA CONCRETO, DIAMETRO DE 350 MM, FURO DE 1 " (14 X 1 ")</v>
          </cell>
          <cell r="C8246" t="str">
            <v xml:space="preserve">UN    </v>
          </cell>
          <cell r="D8246">
            <v>625.04</v>
          </cell>
        </row>
        <row r="8247">
          <cell r="A8247">
            <v>26018</v>
          </cell>
          <cell r="B8247" t="str">
            <v>DISCO DE CORTE PARA METAL COM DUAS TELAS 12 X 1/8 X 3/4 " (300 X 3,2 X 19,05 MM)</v>
          </cell>
          <cell r="C8247" t="str">
            <v xml:space="preserve">UN    </v>
          </cell>
          <cell r="D8247">
            <v>27.82</v>
          </cell>
        </row>
        <row r="8248">
          <cell r="A8248">
            <v>26019</v>
          </cell>
          <cell r="B8248" t="str">
            <v>DISCO DE DESBASTE PARA METAL FERROSO EM GERAL, COM TRES TELAS,  9 X 1/4 X 7/8 " (228,6 X 6,4 X 22,2 MM)</v>
          </cell>
          <cell r="C8248" t="str">
            <v xml:space="preserve">UN    </v>
          </cell>
          <cell r="D8248">
            <v>26.27</v>
          </cell>
        </row>
        <row r="8249">
          <cell r="A8249">
            <v>26020</v>
          </cell>
          <cell r="B8249" t="str">
            <v>DISCO DE LIXA PARA METAL, DIAMETRO = 180 MM, GRAO 120</v>
          </cell>
          <cell r="C8249" t="str">
            <v xml:space="preserve">UN    </v>
          </cell>
          <cell r="D8249">
            <v>6.85</v>
          </cell>
        </row>
        <row r="8250">
          <cell r="A8250">
            <v>34544</v>
          </cell>
          <cell r="B8250" t="str">
            <v>DISJUNTOR  TERMOMAGNETICO TRIPOLAR 3 X 400 A / ICC - 25 KA</v>
          </cell>
          <cell r="C8250" t="str">
            <v xml:space="preserve">UN    </v>
          </cell>
          <cell r="D8250">
            <v>1137.3900000000001</v>
          </cell>
        </row>
        <row r="8251">
          <cell r="A8251">
            <v>34729</v>
          </cell>
          <cell r="B8251" t="str">
            <v>DISJUNTOR TERMICO E MAGNETICO AJUSTAVEIS, TRIPOLAR DE 100 ATE 250A, CAPACIDADE DE INTERRUPCAO DE 35KA</v>
          </cell>
          <cell r="C8251" t="str">
            <v xml:space="preserve">UN    </v>
          </cell>
          <cell r="D8251">
            <v>894.74</v>
          </cell>
        </row>
        <row r="8252">
          <cell r="A8252">
            <v>34734</v>
          </cell>
          <cell r="B8252" t="str">
            <v>DISJUNTOR TERMICO E MAGNETICO AJUSTAVEIS, TRIPOLAR DE 300 ATE 400A, CAPACIDADE DE INTERRUPCAO DE 35KA</v>
          </cell>
          <cell r="C8252" t="str">
            <v xml:space="preserve">UN    </v>
          </cell>
          <cell r="D8252">
            <v>1385.34</v>
          </cell>
        </row>
        <row r="8253">
          <cell r="A8253">
            <v>34738</v>
          </cell>
          <cell r="B8253" t="str">
            <v>DISJUNTOR TERMICO E MAGNETICO AJUSTAVEIS, TRIPOLAR DE 450 ATE 600A, CAPACIDADE DE INTERRUPCAO DE 35KA</v>
          </cell>
          <cell r="C8253" t="str">
            <v xml:space="preserve">UN    </v>
          </cell>
          <cell r="D8253">
            <v>3236.58</v>
          </cell>
        </row>
        <row r="8254">
          <cell r="A8254">
            <v>2391</v>
          </cell>
          <cell r="B8254" t="str">
            <v>DISJUNTOR TERMOMAGNETICO TRIPOLAR 125A</v>
          </cell>
          <cell r="C8254" t="str">
            <v xml:space="preserve">UN    </v>
          </cell>
          <cell r="D8254">
            <v>263.24</v>
          </cell>
        </row>
        <row r="8255">
          <cell r="A8255">
            <v>2374</v>
          </cell>
          <cell r="B8255" t="str">
            <v>DISJUNTOR TERMOMAGNETICO TRIPOLAR 150 A / 600 V, TIPO FXD / ICC - 35 KA</v>
          </cell>
          <cell r="C8255" t="str">
            <v xml:space="preserve">UN    </v>
          </cell>
          <cell r="D8255">
            <v>298.64</v>
          </cell>
        </row>
        <row r="8256">
          <cell r="A8256">
            <v>2377</v>
          </cell>
          <cell r="B8256" t="str">
            <v>DISJUNTOR TERMOMAGNETICO TRIPOLAR 200 A / 600 V, TIPO FXD / ICC - 35 KA</v>
          </cell>
          <cell r="C8256" t="str">
            <v xml:space="preserve">UN    </v>
          </cell>
          <cell r="D8256">
            <v>419.11</v>
          </cell>
        </row>
        <row r="8257">
          <cell r="A8257">
            <v>2393</v>
          </cell>
          <cell r="B8257" t="str">
            <v>DISJUNTOR TERMOMAGNETICO TRIPOLAR 250 A / 600 V, TIPO FXD</v>
          </cell>
          <cell r="C8257" t="str">
            <v xml:space="preserve">UN    </v>
          </cell>
          <cell r="D8257">
            <v>701.85</v>
          </cell>
        </row>
        <row r="8258">
          <cell r="A8258">
            <v>34705</v>
          </cell>
          <cell r="B8258" t="str">
            <v>DISJUNTOR TERMOMAGNETICO TRIPOLAR 3  X 250 A/ICC - 25 KA</v>
          </cell>
          <cell r="C8258" t="str">
            <v xml:space="preserve">UN    </v>
          </cell>
          <cell r="D8258">
            <v>613.87</v>
          </cell>
        </row>
        <row r="8259">
          <cell r="A8259">
            <v>34707</v>
          </cell>
          <cell r="B8259" t="str">
            <v>DISJUNTOR TERMOMAGNETICO TRIPOLAR 3 X 350 A/ICC - 25 KA</v>
          </cell>
          <cell r="C8259" t="str">
            <v xml:space="preserve">UN    </v>
          </cell>
          <cell r="D8259">
            <v>1137.51</v>
          </cell>
        </row>
        <row r="8260">
          <cell r="A8260">
            <v>2378</v>
          </cell>
          <cell r="B8260" t="str">
            <v>DISJUNTOR TERMOMAGNETICO TRIPOLAR 300 A / 600 V, TIPO JXD / ICC - 40 KA</v>
          </cell>
          <cell r="C8260" t="str">
            <v xml:space="preserve">UN    </v>
          </cell>
          <cell r="D8260">
            <v>964.09</v>
          </cell>
        </row>
        <row r="8261">
          <cell r="A8261">
            <v>2379</v>
          </cell>
          <cell r="B8261" t="str">
            <v>DISJUNTOR TERMOMAGNETICO TRIPOLAR 400 A / 600 V, TIPO JXD / ICC - 40 KA</v>
          </cell>
          <cell r="C8261" t="str">
            <v xml:space="preserve">UN    </v>
          </cell>
          <cell r="D8261">
            <v>964.09</v>
          </cell>
        </row>
        <row r="8262">
          <cell r="A8262">
            <v>2376</v>
          </cell>
          <cell r="B8262" t="str">
            <v>DISJUNTOR TERMOMAGNETICO TRIPOLAR 600 A / 600 V, TIPO LXD / ICC - 40 KA</v>
          </cell>
          <cell r="C8262" t="str">
            <v xml:space="preserve">UN    </v>
          </cell>
          <cell r="D8262">
            <v>1587.85</v>
          </cell>
        </row>
        <row r="8263">
          <cell r="A8263">
            <v>2394</v>
          </cell>
          <cell r="B8263" t="str">
            <v>DISJUNTOR TERMOMAGNETICO TRIPOLAR 800 A / 600 V, TIPO LMXD</v>
          </cell>
          <cell r="C8263" t="str">
            <v xml:space="preserve">UN    </v>
          </cell>
          <cell r="D8263">
            <v>3394.53</v>
          </cell>
        </row>
        <row r="8264">
          <cell r="A8264">
            <v>34686</v>
          </cell>
          <cell r="B8264" t="str">
            <v>DISJUNTOR TIPO DIN / IEC, MONOPOLAR DE 40  ATE 50A</v>
          </cell>
          <cell r="C8264" t="str">
            <v xml:space="preserve">UN    </v>
          </cell>
          <cell r="D8264">
            <v>10.19</v>
          </cell>
        </row>
        <row r="8265">
          <cell r="A8265">
            <v>34616</v>
          </cell>
          <cell r="B8265" t="str">
            <v>DISJUNTOR TIPO DIN/IEC, BIPOLAR DE 6 ATE 32A</v>
          </cell>
          <cell r="C8265" t="str">
            <v xml:space="preserve">UN    </v>
          </cell>
          <cell r="D8265">
            <v>39.39</v>
          </cell>
        </row>
        <row r="8266">
          <cell r="A8266">
            <v>34623</v>
          </cell>
          <cell r="B8266" t="str">
            <v>DISJUNTOR TIPO DIN/IEC, BIPOLAR 40 ATE 50A</v>
          </cell>
          <cell r="C8266" t="str">
            <v xml:space="preserve">UN    </v>
          </cell>
          <cell r="D8266">
            <v>38.78</v>
          </cell>
        </row>
        <row r="8267">
          <cell r="A8267">
            <v>34628</v>
          </cell>
          <cell r="B8267" t="str">
            <v>DISJUNTOR TIPO DIN/IEC, BIPOLAR 63 A</v>
          </cell>
          <cell r="C8267" t="str">
            <v xml:space="preserve">UN    </v>
          </cell>
          <cell r="D8267">
            <v>55.55</v>
          </cell>
        </row>
        <row r="8268">
          <cell r="A8268">
            <v>34653</v>
          </cell>
          <cell r="B8268" t="str">
            <v>DISJUNTOR TIPO DIN/IEC, MONOPOLAR DE 6  ATE  32A</v>
          </cell>
          <cell r="C8268" t="str">
            <v xml:space="preserve">UN    </v>
          </cell>
          <cell r="D8268">
            <v>6.87</v>
          </cell>
        </row>
        <row r="8269">
          <cell r="A8269">
            <v>34688</v>
          </cell>
          <cell r="B8269" t="str">
            <v>DISJUNTOR TIPO DIN/IEC, MONOPOLAR DE 63 A</v>
          </cell>
          <cell r="C8269" t="str">
            <v xml:space="preserve">UN    </v>
          </cell>
          <cell r="D8269">
            <v>12.45</v>
          </cell>
        </row>
        <row r="8270">
          <cell r="A8270">
            <v>34709</v>
          </cell>
          <cell r="B8270" t="str">
            <v>DISJUNTOR TIPO DIN/IEC, TRIPOLAR DE 10 ATE 50A</v>
          </cell>
          <cell r="C8270" t="str">
            <v xml:space="preserve">UN    </v>
          </cell>
          <cell r="D8270">
            <v>48.26</v>
          </cell>
        </row>
        <row r="8271">
          <cell r="A8271">
            <v>34714</v>
          </cell>
          <cell r="B8271" t="str">
            <v>DISJUNTOR TIPO DIN/IEC, TRIPOLAR 63 A</v>
          </cell>
          <cell r="C8271" t="str">
            <v xml:space="preserve">UN    </v>
          </cell>
          <cell r="D8271">
            <v>57.64</v>
          </cell>
        </row>
        <row r="8272">
          <cell r="A8272">
            <v>2388</v>
          </cell>
          <cell r="B8272" t="str">
            <v>DISJUNTOR TIPO NEMA, BIPOLAR 10  ATE  50 A, TENSAO MAXIMA 415 V</v>
          </cell>
          <cell r="C8272" t="str">
            <v xml:space="preserve">UN    </v>
          </cell>
          <cell r="D8272">
            <v>47.9</v>
          </cell>
        </row>
        <row r="8273">
          <cell r="A8273">
            <v>34606</v>
          </cell>
          <cell r="B8273" t="str">
            <v>DISJUNTOR TIPO NEMA, BIPOLAR 60 ATE 100A, TENSAO MAXIMA 415 V</v>
          </cell>
          <cell r="C8273" t="str">
            <v xml:space="preserve">UN    </v>
          </cell>
          <cell r="D8273">
            <v>73.47</v>
          </cell>
        </row>
        <row r="8274">
          <cell r="A8274">
            <v>34689</v>
          </cell>
          <cell r="B8274" t="str">
            <v>DISJUNTOR TIPO NEMA, MONOPOLAR DE 60 ATE 70A, TENSAO MAXIMA DE 240 V</v>
          </cell>
          <cell r="C8274" t="str">
            <v xml:space="preserve">UN    </v>
          </cell>
          <cell r="D8274">
            <v>23.39</v>
          </cell>
        </row>
        <row r="8275">
          <cell r="A8275">
            <v>2370</v>
          </cell>
          <cell r="B8275" t="str">
            <v>DISJUNTOR TIPO NEMA, MONOPOLAR 10 ATE 30A, TENSAO MAXIMA DE 240 V</v>
          </cell>
          <cell r="C8275" t="str">
            <v xml:space="preserve">UN    </v>
          </cell>
          <cell r="D8275">
            <v>8.9</v>
          </cell>
        </row>
        <row r="8276">
          <cell r="A8276">
            <v>2386</v>
          </cell>
          <cell r="B8276" t="str">
            <v>DISJUNTOR TIPO NEMA, MONOPOLAR 35  ATE  50 A, TENSAO MAXIMA DE 240 V</v>
          </cell>
          <cell r="C8276" t="str">
            <v xml:space="preserve">UN    </v>
          </cell>
          <cell r="D8276">
            <v>14.93</v>
          </cell>
        </row>
        <row r="8277">
          <cell r="A8277">
            <v>2392</v>
          </cell>
          <cell r="B8277" t="str">
            <v>DISJUNTOR TIPO NEMA, TRIPOLAR 10  ATE  50A, TENSAO MAXIMA DE 415 V</v>
          </cell>
          <cell r="C8277" t="str">
            <v xml:space="preserve">UN    </v>
          </cell>
          <cell r="D8277">
            <v>59.74</v>
          </cell>
        </row>
        <row r="8278">
          <cell r="A8278">
            <v>2373</v>
          </cell>
          <cell r="B8278" t="str">
            <v>DISJUNTOR TIPO NEMA, TRIPOLAR 60 ATE 100 A, TENSAO MAXIMA DE 415 V</v>
          </cell>
          <cell r="C8278" t="str">
            <v xml:space="preserve">UN    </v>
          </cell>
          <cell r="D8278">
            <v>84.17</v>
          </cell>
        </row>
        <row r="8279">
          <cell r="A8279">
            <v>39465</v>
          </cell>
          <cell r="B8279" t="str">
            <v>DISPOSITIVO DPS CLASSE II, 1 POLO, TENSAO MAXIMA DE 175 V, CORRENTE MAXIMA DE *20* KA (TIPO AC)</v>
          </cell>
          <cell r="C8279" t="str">
            <v xml:space="preserve">UN    </v>
          </cell>
          <cell r="D8279">
            <v>51.42</v>
          </cell>
        </row>
        <row r="8280">
          <cell r="A8280">
            <v>39466</v>
          </cell>
          <cell r="B8280" t="str">
            <v>DISPOSITIVO DPS CLASSE II, 1 POLO, TENSAO MAXIMA DE 175 V, CORRENTE MAXIMA DE *30* KA (TIPO AC)</v>
          </cell>
          <cell r="C8280" t="str">
            <v xml:space="preserve">UN    </v>
          </cell>
          <cell r="D8280">
            <v>57.85</v>
          </cell>
        </row>
        <row r="8281">
          <cell r="A8281">
            <v>39467</v>
          </cell>
          <cell r="B8281" t="str">
            <v>DISPOSITIVO DPS CLASSE II, 1 POLO, TENSAO MAXIMA DE 175 V, CORRENTE MAXIMA DE *45* KA (TIPO AC)</v>
          </cell>
          <cell r="C8281" t="str">
            <v xml:space="preserve">UN    </v>
          </cell>
          <cell r="D8281">
            <v>73.989999999999995</v>
          </cell>
        </row>
        <row r="8282">
          <cell r="A8282">
            <v>39468</v>
          </cell>
          <cell r="B8282" t="str">
            <v>DISPOSITIVO DPS CLASSE II, 1 POLO, TENSAO MAXIMA DE 175 V, CORRENTE MAXIMA DE *90* KA (TIPO AC)</v>
          </cell>
          <cell r="C8282" t="str">
            <v xml:space="preserve">UN    </v>
          </cell>
          <cell r="D8282">
            <v>131.52000000000001</v>
          </cell>
        </row>
        <row r="8283">
          <cell r="A8283">
            <v>39469</v>
          </cell>
          <cell r="B8283" t="str">
            <v>DISPOSITIVO DPS CLASSE II, 1 POLO, TENSAO MAXIMA DE 275 V, CORRENTE MAXIMA DE *20* KA (TIPO AC)</v>
          </cell>
          <cell r="C8283" t="str">
            <v xml:space="preserve">UN    </v>
          </cell>
          <cell r="D8283">
            <v>53.57</v>
          </cell>
        </row>
        <row r="8284">
          <cell r="A8284">
            <v>39470</v>
          </cell>
          <cell r="B8284" t="str">
            <v>DISPOSITIVO DPS CLASSE II, 1 POLO, TENSAO MAXIMA DE 275 V, CORRENTE MAXIMA DE *30* KA (TIPO AC)</v>
          </cell>
          <cell r="C8284" t="str">
            <v xml:space="preserve">UN    </v>
          </cell>
          <cell r="D8284">
            <v>65.83</v>
          </cell>
        </row>
        <row r="8285">
          <cell r="A8285">
            <v>39471</v>
          </cell>
          <cell r="B8285" t="str">
            <v>DISPOSITIVO DPS CLASSE II, 1 POLO, TENSAO MAXIMA DE 275 V, CORRENTE MAXIMA DE *45* KA (TIPO AC)</v>
          </cell>
          <cell r="C8285" t="str">
            <v xml:space="preserve">UN    </v>
          </cell>
          <cell r="D8285">
            <v>79.11</v>
          </cell>
        </row>
        <row r="8286">
          <cell r="A8286">
            <v>39472</v>
          </cell>
          <cell r="B8286" t="str">
            <v>DISPOSITIVO DPS CLASSE II, 1 POLO, TENSAO MAXIMA DE 275 V, CORRENTE MAXIMA DE *90* KA (TIPO AC)</v>
          </cell>
          <cell r="C8286" t="str">
            <v xml:space="preserve">UN    </v>
          </cell>
          <cell r="D8286">
            <v>137.44999999999999</v>
          </cell>
        </row>
        <row r="8287">
          <cell r="A8287">
            <v>39473</v>
          </cell>
          <cell r="B8287" t="str">
            <v>DISPOSITIVO DPS CLASSE II, 1 POLO, TENSAO MAXIMA DE 385 V, CORRENTE MAXIMA DE *20* KA (TIPO AC)</v>
          </cell>
          <cell r="C8287" t="str">
            <v xml:space="preserve">UN    </v>
          </cell>
          <cell r="D8287">
            <v>88.79</v>
          </cell>
        </row>
        <row r="8288">
          <cell r="A8288">
            <v>39474</v>
          </cell>
          <cell r="B8288" t="str">
            <v>DISPOSITIVO DPS CLASSE II, 1 POLO, TENSAO MAXIMA DE 385 V, CORRENTE MAXIMA DE *30* KA (TIPO AC)</v>
          </cell>
          <cell r="C8288" t="str">
            <v xml:space="preserve">UN    </v>
          </cell>
          <cell r="D8288">
            <v>94.66</v>
          </cell>
        </row>
        <row r="8289">
          <cell r="A8289">
            <v>39475</v>
          </cell>
          <cell r="B8289" t="str">
            <v>DISPOSITIVO DPS CLASSE II, 1 POLO, TENSAO MAXIMA DE 385 V, CORRENTE MAXIMA DE *45* KA (TIPO AC)</v>
          </cell>
          <cell r="C8289" t="str">
            <v xml:space="preserve">UN    </v>
          </cell>
          <cell r="D8289">
            <v>107.4</v>
          </cell>
        </row>
        <row r="8290">
          <cell r="A8290">
            <v>39476</v>
          </cell>
          <cell r="B8290" t="str">
            <v>DISPOSITIVO DPS CLASSE II, 1 POLO, TENSAO MAXIMA DE 385 V, CORRENTE MAXIMA DE *90* KA (TIPO AC)</v>
          </cell>
          <cell r="C8290" t="str">
            <v xml:space="preserve">UN    </v>
          </cell>
          <cell r="D8290">
            <v>202.17</v>
          </cell>
        </row>
        <row r="8291">
          <cell r="A8291">
            <v>39477</v>
          </cell>
          <cell r="B8291" t="str">
            <v>DISPOSITIVO DPS CLASSE II, 1 POLO, TENSAO MAXIMA DE 460 V, CORRENTE MAXIMA DE *20* KA (TIPO AC)</v>
          </cell>
          <cell r="C8291" t="str">
            <v xml:space="preserve">UN    </v>
          </cell>
          <cell r="D8291">
            <v>99.06</v>
          </cell>
        </row>
        <row r="8292">
          <cell r="A8292">
            <v>39478</v>
          </cell>
          <cell r="B8292" t="str">
            <v>DISPOSITIVO DPS CLASSE II, 1 POLO, TENSAO MAXIMA DE 460 V, CORRENTE MAXIMA DE *30* KA (TIPO AC)</v>
          </cell>
          <cell r="C8292" t="str">
            <v xml:space="preserve">UN    </v>
          </cell>
          <cell r="D8292">
            <v>102.12</v>
          </cell>
        </row>
        <row r="8293">
          <cell r="A8293">
            <v>39479</v>
          </cell>
          <cell r="B8293" t="str">
            <v>DISPOSITIVO DPS CLASSE II, 1 POLO, TENSAO MAXIMA DE 460 V, CORRENTE MAXIMA DE *45* KA (TIPO AC)</v>
          </cell>
          <cell r="C8293" t="str">
            <v xml:space="preserve">UN    </v>
          </cell>
          <cell r="D8293">
            <v>120.32</v>
          </cell>
        </row>
        <row r="8294">
          <cell r="A8294">
            <v>39480</v>
          </cell>
          <cell r="B8294" t="str">
            <v>DISPOSITIVO DPS CLASSE II, 1 POLO, TENSAO MAXIMA DE 460 V, CORRENTE MAXIMA DE *90* KA (TIPO AC)</v>
          </cell>
          <cell r="C8294" t="str">
            <v xml:space="preserve">UN    </v>
          </cell>
          <cell r="D8294">
            <v>248.29</v>
          </cell>
        </row>
        <row r="8295">
          <cell r="A8295">
            <v>39459</v>
          </cell>
          <cell r="B8295" t="str">
            <v>DISPOSITIVO DR, 2 POLOS, SENSIBILIDADE DE 30 MA, CORRENTE DE 100 A, TIPO AC</v>
          </cell>
          <cell r="C8295" t="str">
            <v xml:space="preserve">UN    </v>
          </cell>
          <cell r="D8295">
            <v>210.73</v>
          </cell>
        </row>
        <row r="8296">
          <cell r="A8296">
            <v>39445</v>
          </cell>
          <cell r="B8296" t="str">
            <v>DISPOSITIVO DR, 2 POLOS, SENSIBILIDADE DE 30 MA, CORRENTE DE 25 A, TIPO AC</v>
          </cell>
          <cell r="C8296" t="str">
            <v xml:space="preserve">UN    </v>
          </cell>
          <cell r="D8296">
            <v>105.81</v>
          </cell>
        </row>
        <row r="8297">
          <cell r="A8297">
            <v>39446</v>
          </cell>
          <cell r="B8297" t="str">
            <v>DISPOSITIVO DR, 2 POLOS, SENSIBILIDADE DE 30 MA, CORRENTE DE 40 A, TIPO AC</v>
          </cell>
          <cell r="C8297" t="str">
            <v xml:space="preserve">UN    </v>
          </cell>
          <cell r="D8297">
            <v>107.69</v>
          </cell>
        </row>
        <row r="8298">
          <cell r="A8298">
            <v>39447</v>
          </cell>
          <cell r="B8298" t="str">
            <v>DISPOSITIVO DR, 2 POLOS, SENSIBILIDADE DE 30 MA, CORRENTE DE 63 A, TIPO AC</v>
          </cell>
          <cell r="C8298" t="str">
            <v xml:space="preserve">UN    </v>
          </cell>
          <cell r="D8298">
            <v>115.16</v>
          </cell>
        </row>
        <row r="8299">
          <cell r="A8299">
            <v>39448</v>
          </cell>
          <cell r="B8299" t="str">
            <v>DISPOSITIVO DR, 2 POLOS, SENSIBILIDADE DE 30 MA, CORRENTE DE 80 A, TIPO AC</v>
          </cell>
          <cell r="C8299" t="str">
            <v xml:space="preserve">UN    </v>
          </cell>
          <cell r="D8299">
            <v>196.37</v>
          </cell>
        </row>
        <row r="8300">
          <cell r="A8300">
            <v>39450</v>
          </cell>
          <cell r="B8300" t="str">
            <v>DISPOSITIVO DR, 2 POLOS, SENSIBILIDADE DE 300 MA, CORRENTE DE 25 A, TIPO AC</v>
          </cell>
          <cell r="C8300" t="str">
            <v xml:space="preserve">UN    </v>
          </cell>
          <cell r="D8300">
            <v>119.81</v>
          </cell>
        </row>
        <row r="8301">
          <cell r="A8301">
            <v>39451</v>
          </cell>
          <cell r="B8301" t="str">
            <v>DISPOSITIVO DR, 2 POLOS, SENSIBILIDADE DE 300 MA, CORRENTE DE 40 A, TIPO AC</v>
          </cell>
          <cell r="C8301" t="str">
            <v xml:space="preserve">UN    </v>
          </cell>
          <cell r="D8301">
            <v>130.68</v>
          </cell>
        </row>
        <row r="8302">
          <cell r="A8302">
            <v>39452</v>
          </cell>
          <cell r="B8302" t="str">
            <v>DISPOSITIVO DR, 2 POLOS, SENSIBILIDADE DE 300 MA, CORRENTE DE 63 A, TIPO AC</v>
          </cell>
          <cell r="C8302" t="str">
            <v xml:space="preserve">UN    </v>
          </cell>
          <cell r="D8302">
            <v>131.46</v>
          </cell>
        </row>
        <row r="8303">
          <cell r="A8303">
            <v>39523</v>
          </cell>
          <cell r="B8303" t="str">
            <v>DISPOSITIVO DR, 2 POLOS, SENSIBILIDADE DE 300 MA, CORRENTE DE 80 A, TIPO  AC</v>
          </cell>
          <cell r="C8303" t="str">
            <v xml:space="preserve">UN    </v>
          </cell>
          <cell r="D8303">
            <v>219.99</v>
          </cell>
        </row>
        <row r="8304">
          <cell r="A8304">
            <v>39449</v>
          </cell>
          <cell r="B8304" t="str">
            <v>DISPOSITIVO DR, 4 POLOS, SENSIBILIDADE DE 30 MA, CORRENTE DE 100 A, TIPO AC</v>
          </cell>
          <cell r="C8304" t="str">
            <v xml:space="preserve">UN    </v>
          </cell>
          <cell r="D8304">
            <v>243.63</v>
          </cell>
        </row>
        <row r="8305">
          <cell r="A8305">
            <v>39455</v>
          </cell>
          <cell r="B8305" t="str">
            <v>DISPOSITIVO DR, 4 POLOS, SENSIBILIDADE DE 30 MA, CORRENTE DE 25 A, TIPO AC</v>
          </cell>
          <cell r="C8305" t="str">
            <v xml:space="preserve">UN    </v>
          </cell>
          <cell r="D8305">
            <v>120.55</v>
          </cell>
        </row>
        <row r="8306">
          <cell r="A8306">
            <v>39456</v>
          </cell>
          <cell r="B8306" t="str">
            <v>DISPOSITIVO DR, 4 POLOS, SENSIBILIDADE DE 30 MA, CORRENTE DE 40 A, TIPO AC</v>
          </cell>
          <cell r="C8306" t="str">
            <v xml:space="preserve">UN    </v>
          </cell>
          <cell r="D8306">
            <v>120.64</v>
          </cell>
        </row>
        <row r="8307">
          <cell r="A8307">
            <v>39457</v>
          </cell>
          <cell r="B8307" t="str">
            <v>DISPOSITIVO DR, 4 POLOS, SENSIBILIDADE DE 30 MA, CORRENTE DE 63 A, TIPO AC</v>
          </cell>
          <cell r="C8307" t="str">
            <v xml:space="preserve">UN    </v>
          </cell>
          <cell r="D8307">
            <v>131.52000000000001</v>
          </cell>
        </row>
        <row r="8308">
          <cell r="A8308">
            <v>39458</v>
          </cell>
          <cell r="B8308" t="str">
            <v>DISPOSITIVO DR, 4 POLOS, SENSIBILIDADE DE 30 MA, CORRENTE DE 80 A, TIPO AC</v>
          </cell>
          <cell r="C8308" t="str">
            <v xml:space="preserve">UN    </v>
          </cell>
          <cell r="D8308">
            <v>245.42</v>
          </cell>
        </row>
        <row r="8309">
          <cell r="A8309">
            <v>39464</v>
          </cell>
          <cell r="B8309" t="str">
            <v>DISPOSITIVO DR, 4 POLOS, SENSIBILIDADE DE 300 MA, CORRENTE DE 100 A, TIPO AC</v>
          </cell>
          <cell r="C8309" t="str">
            <v xml:space="preserve">UN    </v>
          </cell>
          <cell r="D8309">
            <v>394.66</v>
          </cell>
        </row>
        <row r="8310">
          <cell r="A8310">
            <v>39460</v>
          </cell>
          <cell r="B8310" t="str">
            <v>DISPOSITIVO DR, 4 POLOS, SENSIBILIDADE DE 300 MA, CORRENTE DE 25 A, TIPO AC</v>
          </cell>
          <cell r="C8310" t="str">
            <v xml:space="preserve">UN    </v>
          </cell>
          <cell r="D8310">
            <v>149.68</v>
          </cell>
        </row>
        <row r="8311">
          <cell r="A8311">
            <v>39461</v>
          </cell>
          <cell r="B8311" t="str">
            <v>DISPOSITIVO DR, 4 POLOS, SENSIBILIDADE DE 300 MA, CORRENTE DE 40 A, TIPO AC</v>
          </cell>
          <cell r="C8311" t="str">
            <v xml:space="preserve">UN    </v>
          </cell>
          <cell r="D8311">
            <v>175.39</v>
          </cell>
        </row>
        <row r="8312">
          <cell r="A8312">
            <v>39462</v>
          </cell>
          <cell r="B8312" t="str">
            <v>DISPOSITIVO DR, 4 POLOS, SENSIBILIDADE DE 300 MA, CORRENTE DE 63 A, TIPO AC</v>
          </cell>
          <cell r="C8312" t="str">
            <v xml:space="preserve">UN    </v>
          </cell>
          <cell r="D8312">
            <v>169.04</v>
          </cell>
        </row>
        <row r="8313">
          <cell r="A8313">
            <v>39463</v>
          </cell>
          <cell r="B8313" t="str">
            <v>DISPOSITIVO DR, 4 POLOS, SENSIBILIDADE DE 300 MA, CORRENTE DE 80 A, TIPO AC</v>
          </cell>
          <cell r="C8313" t="str">
            <v xml:space="preserve">UN    </v>
          </cell>
          <cell r="D8313">
            <v>391.6</v>
          </cell>
        </row>
        <row r="8314">
          <cell r="A8314">
            <v>26039</v>
          </cell>
          <cell r="B8314" t="str">
            <v>DISTRIBUIDOR DE AGREGADOS AUTOPROPELIDO, CAP 3 M3, A DIESEL, 6 CC, 176 CV</v>
          </cell>
          <cell r="C8314" t="str">
            <v xml:space="preserve">UN    </v>
          </cell>
          <cell r="D8314">
            <v>249588.52</v>
          </cell>
        </row>
        <row r="8315">
          <cell r="A8315">
            <v>2401</v>
          </cell>
          <cell r="B8315" t="str">
            <v>DISTRIBUIDOR DE AGREGADOS REBOCAVEL, CAPACIDADE 1,9 M3, LARGURA DE TRABALHO 3,66 M</v>
          </cell>
          <cell r="C8315" t="str">
            <v xml:space="preserve">UN    </v>
          </cell>
          <cell r="D8315">
            <v>57408.12</v>
          </cell>
        </row>
        <row r="8316">
          <cell r="A8316">
            <v>38870</v>
          </cell>
          <cell r="B8316" t="str">
            <v>DISTRIBUIDOR METALICO, COM ROSCA, 2 SAIDAS, DN 1" X 1/2", PARA CONEXAO COM ANEL DESLIZANTE EM TUBO PEX</v>
          </cell>
          <cell r="C8316" t="str">
            <v xml:space="preserve">UN    </v>
          </cell>
          <cell r="D8316">
            <v>32.61</v>
          </cell>
        </row>
        <row r="8317">
          <cell r="A8317">
            <v>38869</v>
          </cell>
          <cell r="B8317" t="str">
            <v>DISTRIBUIDOR METALICO, COM ROSCA, 2 SAIDAS, DN 3/4" X 1/2", PARA CONEXAO COM ANEL DESLIZANTE EM TUBO PEX</v>
          </cell>
          <cell r="C8317" t="str">
            <v xml:space="preserve">UN    </v>
          </cell>
          <cell r="D8317">
            <v>28.77</v>
          </cell>
        </row>
        <row r="8318">
          <cell r="A8318">
            <v>38872</v>
          </cell>
          <cell r="B8318" t="str">
            <v>DISTRIBUIDOR METALICO, COM ROSCA, 3 SAIDAS, DN 1" X 1/2", PARA CONEXAO COM ANEL DESLIZANTE EM TUBO PEX</v>
          </cell>
          <cell r="C8318" t="str">
            <v xml:space="preserve">UN    </v>
          </cell>
          <cell r="D8318">
            <v>44.55</v>
          </cell>
        </row>
        <row r="8319">
          <cell r="A8319">
            <v>38871</v>
          </cell>
          <cell r="B8319" t="str">
            <v>DISTRIBUIDOR METALICO, COM ROSCA, 3 SAIDAS, DN 3/4" X 1/2", PARA CONEXAO COM ANEL DESLIZANTE EM TUBO PEX</v>
          </cell>
          <cell r="C8319" t="str">
            <v xml:space="preserve">UN    </v>
          </cell>
          <cell r="D8319">
            <v>35.840000000000003</v>
          </cell>
        </row>
        <row r="8320">
          <cell r="A8320">
            <v>39283</v>
          </cell>
          <cell r="B8320" t="str">
            <v>DISTRIBUIDOR, PLASTICO, 2 SAIDAS, DN 32 X 16 MM, PARA CONEXAO COM CRIMPAGEM EM TUBO PEX</v>
          </cell>
          <cell r="C8320" t="str">
            <v xml:space="preserve">UN    </v>
          </cell>
          <cell r="D8320">
            <v>111.62</v>
          </cell>
        </row>
        <row r="8321">
          <cell r="A8321">
            <v>39284</v>
          </cell>
          <cell r="B8321" t="str">
            <v>DISTRIBUIDOR, PLASTICO, 2 SAIDAS, DN 32 X 20 MM, PARA CONEXAO COM CRIMPAGEM EM TUBO PEX</v>
          </cell>
          <cell r="C8321" t="str">
            <v xml:space="preserve">UN    </v>
          </cell>
          <cell r="D8321">
            <v>120.96</v>
          </cell>
        </row>
        <row r="8322">
          <cell r="A8322">
            <v>39285</v>
          </cell>
          <cell r="B8322" t="str">
            <v>DISTRIBUIDOR, PLASTICO, 2 SAIDAS, DN 32 X 25 MM, PARA CONEXAO COM CRIMPAGEM EM TUBO PEX</v>
          </cell>
          <cell r="C8322" t="str">
            <v xml:space="preserve">UN    </v>
          </cell>
          <cell r="D8322">
            <v>122.71</v>
          </cell>
        </row>
        <row r="8323">
          <cell r="A8323">
            <v>39286</v>
          </cell>
          <cell r="B8323" t="str">
            <v>DISTRIBUIDOR, PLASTICO, 3 SAIDAS, DN 32 X 16 MM, PARA CONEXAO COM CRIMPAGEM EM TUBO PEX</v>
          </cell>
          <cell r="C8323" t="str">
            <v xml:space="preserve">UN    </v>
          </cell>
          <cell r="D8323">
            <v>120.03</v>
          </cell>
        </row>
        <row r="8324">
          <cell r="A8324">
            <v>39287</v>
          </cell>
          <cell r="B8324" t="str">
            <v>DISTRIBUIDOR, PLASTICO, 3 SAIDAS, DN 32 X 20 MM, PARA CONEXAO COM CRIMPAGEM EM TUBO PEX</v>
          </cell>
          <cell r="C8324" t="str">
            <v xml:space="preserve">UN    </v>
          </cell>
          <cell r="D8324">
            <v>140.94</v>
          </cell>
        </row>
        <row r="8325">
          <cell r="A8325">
            <v>39288</v>
          </cell>
          <cell r="B8325" t="str">
            <v>DISTRIBUIDOR, PLASTICO, 3 SAIDAS, DN 32 X 25 MM, PARA CONEXAO COM CRIMPAGEM EM TUBO PEX</v>
          </cell>
          <cell r="C8325" t="str">
            <v xml:space="preserve">UN    </v>
          </cell>
          <cell r="D8325">
            <v>150.41999999999999</v>
          </cell>
        </row>
        <row r="8326">
          <cell r="A8326">
            <v>2414</v>
          </cell>
          <cell r="B8326" t="str">
            <v>DIVISORIA (N2) PAINEL/VIDRO - PAINEL C/ MSO/COMEIA E=35MM - MONTANTE/RODAPE DUPLO ACO GALV PINTADO - COLOCADA</v>
          </cell>
          <cell r="C8326" t="str">
            <v xml:space="preserve">M2    </v>
          </cell>
          <cell r="D8326">
            <v>104.95</v>
          </cell>
        </row>
        <row r="8327">
          <cell r="A8327">
            <v>2413</v>
          </cell>
          <cell r="B8327" t="str">
            <v>DIVISORIA (N2) PAINEL/VIDRO - PAINEL C/ MSO/COMEIA E=35MM - PERFIS SIMPLES ACO GALV PINTADO - COLOCADA</v>
          </cell>
          <cell r="C8327" t="str">
            <v xml:space="preserve">M2    </v>
          </cell>
          <cell r="D8327">
            <v>100.97</v>
          </cell>
        </row>
        <row r="8328">
          <cell r="A8328">
            <v>2405</v>
          </cell>
          <cell r="B8328" t="str">
            <v>DIVISORIA (N2) PAINEL/VIDRO - PAINEL MSO/COMEIA E=35MM - MONTANTE/RODAPE DUPLO ALUMINIO ANOD NAT - COLOCADA</v>
          </cell>
          <cell r="C8328" t="str">
            <v xml:space="preserve">M2    </v>
          </cell>
          <cell r="D8328">
            <v>117.52</v>
          </cell>
        </row>
        <row r="8329">
          <cell r="A8329">
            <v>13361</v>
          </cell>
          <cell r="B8329" t="str">
            <v>DIVISORIA (N2) PAINEL/VIDRO - PAINEL MSO/COMEIA E=35MM - PERFIS SIMPLES ALUMINIO ANOD NAT - COLOCADA</v>
          </cell>
          <cell r="C8329" t="str">
            <v xml:space="preserve">M2    </v>
          </cell>
          <cell r="D8329">
            <v>98.31</v>
          </cell>
        </row>
        <row r="8330">
          <cell r="A8330">
            <v>11987</v>
          </cell>
          <cell r="B8330" t="str">
            <v>DIVISORIA (N2) PAINEL/VIDRO - PAINEL VERMICULITA E=35MM - PERFIS SIMPLES ALUMINIO ANOD NATURAL - COLOCADA</v>
          </cell>
          <cell r="C8330" t="str">
            <v xml:space="preserve">M2    </v>
          </cell>
          <cell r="D8330">
            <v>263.05</v>
          </cell>
        </row>
        <row r="8331">
          <cell r="A8331">
            <v>2416</v>
          </cell>
          <cell r="B8331" t="str">
            <v>DIVISORIA (N3) PAINEL/VIDRO/PAINEL MSO/COMEIA E=35MM - MONTANTE/RODAPE DUPLO ACO GALV PINTADO - COLOCADA</v>
          </cell>
          <cell r="C8331" t="str">
            <v xml:space="preserve">M2    </v>
          </cell>
          <cell r="D8331">
            <v>116.38</v>
          </cell>
        </row>
        <row r="8332">
          <cell r="A8332">
            <v>2412</v>
          </cell>
          <cell r="B8332" t="str">
            <v>DIVISORIA (N3) PAINEL/VIDRO/PAINEL MSO/COMEIA E=35MM - MONTANTE/RODAPE DUPLO ALUMINIO ANOD NAT - COLOCADA</v>
          </cell>
          <cell r="C8332" t="str">
            <v xml:space="preserve">M2    </v>
          </cell>
          <cell r="D8332">
            <v>112.39</v>
          </cell>
        </row>
        <row r="8333">
          <cell r="A8333">
            <v>2411</v>
          </cell>
          <cell r="B8333" t="str">
            <v>DIVISORIA (N3) PAINEL/VIDRO/PAINEL MSO/COMEIA E=35MM - PERFIS SIMPLES ACO GALV PINTADO - COLOCADA</v>
          </cell>
          <cell r="C8333" t="str">
            <v xml:space="preserve">M2    </v>
          </cell>
          <cell r="D8333">
            <v>98.31</v>
          </cell>
        </row>
        <row r="8334">
          <cell r="A8334">
            <v>2406</v>
          </cell>
          <cell r="B8334" t="str">
            <v>DIVISORIA (N3) PAINEL/VIDRO/PAINEL MSO/COMEIA E=35MM - PERFIS SIMPLES ALUMINIO ANOD NAT - COLOCADA</v>
          </cell>
          <cell r="C8334" t="str">
            <v xml:space="preserve">M2    </v>
          </cell>
          <cell r="D8334">
            <v>95.65</v>
          </cell>
        </row>
        <row r="8335">
          <cell r="A8335">
            <v>10571</v>
          </cell>
          <cell r="B8335" t="str">
            <v>DIVISORIA (N3) PAINEL/VIDRO/PAINEL VERMICULITA E=35MM - MONTANTE/RODAPE DUPLO ALUMINIO ANOD NATURAL - COLOCADA</v>
          </cell>
          <cell r="C8335" t="str">
            <v xml:space="preserve">M2    </v>
          </cell>
          <cell r="D8335">
            <v>233.82</v>
          </cell>
        </row>
        <row r="8336">
          <cell r="A8336">
            <v>11985</v>
          </cell>
          <cell r="B8336" t="str">
            <v>DIVISORIA (N3) PAINEL/VIDRO/PAINEL VERMICULITA E=35MM - MONTANTE/RODAPE PERFIL DUPLO ACO GALV PINTADO - COLOCADA</v>
          </cell>
          <cell r="C8336" t="str">
            <v xml:space="preserve">M2    </v>
          </cell>
          <cell r="D8336">
            <v>225.85</v>
          </cell>
        </row>
        <row r="8337">
          <cell r="A8337">
            <v>2410</v>
          </cell>
          <cell r="B8337" t="str">
            <v>DIVISORIA CEGA (N1) - PAINEL MSO/COMEIA E=35MM - MONTANTE/RODAPE DUPLO   ACO GALV PINTADO - COLOCADA</v>
          </cell>
          <cell r="C8337" t="str">
            <v xml:space="preserve">M2    </v>
          </cell>
          <cell r="D8337">
            <v>99.64</v>
          </cell>
        </row>
        <row r="8338">
          <cell r="A8338">
            <v>2417</v>
          </cell>
          <cell r="B8338" t="str">
            <v>DIVISORIA CEGA (N1) - PAINEL MSO/COMEIA E=35MM - MONTANTE/RODAPE DUPLO ALUMINIO ANOD NAT - COLOCADA</v>
          </cell>
          <cell r="C8338" t="str">
            <v xml:space="preserve">M2    </v>
          </cell>
          <cell r="D8338">
            <v>106.28</v>
          </cell>
        </row>
        <row r="8339">
          <cell r="A8339">
            <v>2415</v>
          </cell>
          <cell r="B8339" t="str">
            <v>DIVISORIA CEGA (N1) - PAINEL MSO/COMEIA E=35MM - PERFIS SIMPLES ACO GALV PINTADO   - COLOCADA</v>
          </cell>
          <cell r="C8339" t="str">
            <v xml:space="preserve">M2    </v>
          </cell>
          <cell r="D8339">
            <v>85.02</v>
          </cell>
        </row>
        <row r="8340">
          <cell r="A8340">
            <v>13360</v>
          </cell>
          <cell r="B8340" t="str">
            <v>DIVISORIA CEGA (N1) - PAINEL MSO/COMEIA E=35MM - PERFIS SIMPLES ALUMINIO ANOD NAT - COLOCADA</v>
          </cell>
          <cell r="C8340" t="str">
            <v xml:space="preserve">M2    </v>
          </cell>
          <cell r="D8340">
            <v>85.02</v>
          </cell>
        </row>
        <row r="8341">
          <cell r="A8341">
            <v>11983</v>
          </cell>
          <cell r="B8341" t="str">
            <v>DIVISORIA CEGA (N1) - PAINEL VERMICULITA E=35MM - MONTANTE/RODAPE PERFIS SIMPLES ACO GALV PINTADO - COLOCADA</v>
          </cell>
          <cell r="C8341" t="str">
            <v xml:space="preserve">M2    </v>
          </cell>
          <cell r="D8341">
            <v>207.25</v>
          </cell>
        </row>
        <row r="8342">
          <cell r="A8342">
            <v>11986</v>
          </cell>
          <cell r="B8342" t="str">
            <v>DIVISORIA CEGA (N1) - PAINEL VERMICULITA E=35MM - PERFIS SIMPLES ALUMINIO ANOD NATURAL - COLOCADA</v>
          </cell>
          <cell r="C8342" t="str">
            <v xml:space="preserve">M2    </v>
          </cell>
          <cell r="D8342">
            <v>252.42</v>
          </cell>
        </row>
        <row r="8343">
          <cell r="A8343">
            <v>25976</v>
          </cell>
          <cell r="B8343" t="str">
            <v>DIVISORIA EM GRANITO, COM DUAS FACES POLIDAS, TIPO ANDORINHA/ QUARTZ/ CASTELO/ CORUMBA OU OUTROS EQUIVALENTES DA REGIAO, E=  *3,0* CM</v>
          </cell>
          <cell r="C8343" t="str">
            <v xml:space="preserve">M2    </v>
          </cell>
          <cell r="D8343">
            <v>468.42</v>
          </cell>
        </row>
        <row r="8344">
          <cell r="A8344">
            <v>10629</v>
          </cell>
          <cell r="B8344" t="str">
            <v>DIVISORIA EM MARMORE, COM DUAS FACES POLIDAS, BRANCO COMUM, E=  *3,0* CM</v>
          </cell>
          <cell r="C8344" t="str">
            <v xml:space="preserve">M2    </v>
          </cell>
          <cell r="D8344">
            <v>411.56</v>
          </cell>
        </row>
        <row r="8345">
          <cell r="A8345">
            <v>10698</v>
          </cell>
          <cell r="B8345" t="str">
            <v>DIVISORIA, PLACA  PRE-MOLDADA EM GRANILITE, MARMORITE OU GRANITINA,  E = *3 CM</v>
          </cell>
          <cell r="C8345" t="str">
            <v xml:space="preserve">M2    </v>
          </cell>
          <cell r="D8345">
            <v>154.94999999999999</v>
          </cell>
        </row>
        <row r="8346">
          <cell r="A8346">
            <v>40521</v>
          </cell>
          <cell r="B8346" t="str">
            <v>DOBRADEIRA ELETROMECANICA DE VERGALHAO, PARA ACO DE DIAMETRO ATE 1 1/2 "Â, MOTOR ELETRICO TRIFASICO, POTENCIA DE 3 HP ATE 5 HP</v>
          </cell>
          <cell r="C8346" t="str">
            <v xml:space="preserve">UN    </v>
          </cell>
          <cell r="D8346">
            <v>113878.75</v>
          </cell>
        </row>
        <row r="8347">
          <cell r="A8347">
            <v>2432</v>
          </cell>
          <cell r="B8347" t="str">
            <v>DOBRADICA EM ACO/FERRO, 3 1/2" X  3", E= 1,9  A 2 MM, COM ANEL,  CROMADO OU ZINCADO, TAMPA BOLA, COM PARAFUSOS</v>
          </cell>
          <cell r="C8347" t="str">
            <v xml:space="preserve">UN    </v>
          </cell>
          <cell r="D8347">
            <v>25.85</v>
          </cell>
        </row>
        <row r="8348">
          <cell r="A8348">
            <v>2418</v>
          </cell>
          <cell r="B8348" t="str">
            <v>DOBRADICA EM ACO/FERRO, 3" X 2 1/2", E= 1,2 A 1,8 MM, SEM ANEL,  CROMADO OU ZINCADO, TAMPA BOLA, COM PARAFUSOS</v>
          </cell>
          <cell r="C8348" t="str">
            <v xml:space="preserve">UN    </v>
          </cell>
          <cell r="D8348">
            <v>11.99</v>
          </cell>
        </row>
        <row r="8349">
          <cell r="A8349">
            <v>2433</v>
          </cell>
          <cell r="B8349" t="str">
            <v>DOBRADICA EM ACO/FERRO, 3" X 2 1/2", E= 1,2 A 1,8 MM, SEM ANEL,  CROMADO OU ZINCADO, TAMPA CHATA, COM PARAFUSOS</v>
          </cell>
          <cell r="C8349" t="str">
            <v xml:space="preserve">UN    </v>
          </cell>
          <cell r="D8349">
            <v>8.75</v>
          </cell>
        </row>
        <row r="8350">
          <cell r="A8350">
            <v>2420</v>
          </cell>
          <cell r="B8350" t="str">
            <v>DOBRADICA EM ACO/FERRO, 3" X 2 1/2", E= 1,9 A 2 MM, SEM ANEL,  CROMADO OU ZINCADO, TAMPA BOLA, COM PARAFUSOS</v>
          </cell>
          <cell r="C8350" t="str">
            <v xml:space="preserve">UN    </v>
          </cell>
          <cell r="D8350">
            <v>15.04</v>
          </cell>
        </row>
        <row r="8351">
          <cell r="A8351">
            <v>2421</v>
          </cell>
          <cell r="B8351" t="str">
            <v>DOBRADICA EM ACO/FERRO, 4" X 3", E= 2,2 A 3,0 MM, COM ANEL, CROMADO OU ZINCADO,TAMPA BOLA, COM PARAFUSOS</v>
          </cell>
          <cell r="C8351" t="str">
            <v xml:space="preserve">UN    </v>
          </cell>
          <cell r="D8351">
            <v>32.81</v>
          </cell>
        </row>
        <row r="8352">
          <cell r="A8352">
            <v>11447</v>
          </cell>
          <cell r="B8352" t="str">
            <v>DOBRADICA EM LATAO, 3 " X 2 1/2 ", E= 1,9 A 2 MM, COM ANEL, CROMADO, TAMPA BOLA, COM PARAFUSOS</v>
          </cell>
          <cell r="C8352" t="str">
            <v xml:space="preserve">UN    </v>
          </cell>
          <cell r="D8352">
            <v>29.72</v>
          </cell>
        </row>
        <row r="8353">
          <cell r="A8353">
            <v>2429</v>
          </cell>
          <cell r="B8353" t="str">
            <v>DOBRADICA EM LATAO, 4" X 3", E= 2,2 A 3,0 MM, COM ANEL,  TAMPA BOLA, COM PARAFUSOS</v>
          </cell>
          <cell r="C8353" t="str">
            <v xml:space="preserve">UN    </v>
          </cell>
          <cell r="D8353">
            <v>75.22</v>
          </cell>
        </row>
        <row r="8354">
          <cell r="A8354">
            <v>11449</v>
          </cell>
          <cell r="B8354" t="str">
            <v>DOBRADICA TIPO PIANO EM ACO/FERRO, 1'' X 3 M, GALVANIZADO, COM PARAFUSOS</v>
          </cell>
          <cell r="C8354" t="str">
            <v xml:space="preserve">UN    </v>
          </cell>
          <cell r="D8354">
            <v>81.03</v>
          </cell>
        </row>
        <row r="8355">
          <cell r="A8355">
            <v>11451</v>
          </cell>
          <cell r="B8355" t="str">
            <v>DOBRADICA TIPO VAI-E-VEM EM ACO/FERRO, TAMANHO 3'', GALVANIZADO, COM PARAFUSOS</v>
          </cell>
          <cell r="C8355" t="str">
            <v xml:space="preserve">UN    </v>
          </cell>
          <cell r="D8355">
            <v>79.67</v>
          </cell>
        </row>
        <row r="8356">
          <cell r="A8356">
            <v>11116</v>
          </cell>
          <cell r="B8356" t="str">
            <v>DOMOS INDIVIDUAL EM ACRILICO BRANCO *95 X 95* CM, SEM INSTALACAO</v>
          </cell>
          <cell r="C8356" t="str">
            <v xml:space="preserve">UN    </v>
          </cell>
          <cell r="D8356">
            <v>439.16</v>
          </cell>
        </row>
        <row r="8357">
          <cell r="A8357">
            <v>38411</v>
          </cell>
          <cell r="B8357" t="str">
            <v>DOSADOR DE AREIA, CAPACIDADE DE *26* LITROS</v>
          </cell>
          <cell r="C8357" t="str">
            <v xml:space="preserve">UN    </v>
          </cell>
          <cell r="D8357">
            <v>1325.23</v>
          </cell>
        </row>
        <row r="8358">
          <cell r="A8358">
            <v>1370</v>
          </cell>
          <cell r="B8358" t="str">
            <v>DUCHA HIGIENICA PLASTICA COM REGISTRO METALICO 1/2 "</v>
          </cell>
          <cell r="C8358" t="str">
            <v xml:space="preserve">UN    </v>
          </cell>
          <cell r="D8358">
            <v>81.290000000000006</v>
          </cell>
        </row>
        <row r="8359">
          <cell r="A8359">
            <v>38189</v>
          </cell>
          <cell r="B8359" t="str">
            <v>DUCHA METALICA DE PAREDE, ARTICULAVEL, COM BRACO/CANO, SEM DESVIADOR</v>
          </cell>
          <cell r="C8359" t="str">
            <v xml:space="preserve">UN    </v>
          </cell>
          <cell r="D8359">
            <v>181.32</v>
          </cell>
        </row>
        <row r="8360">
          <cell r="A8360">
            <v>38190</v>
          </cell>
          <cell r="B8360" t="str">
            <v>DUCHA METALICA DE PAREDE, ARTICULAVEL, COM DESVIADOR E DUCHA MANUAL</v>
          </cell>
          <cell r="C8360" t="str">
            <v xml:space="preserve">UN    </v>
          </cell>
          <cell r="D8360">
            <v>407.74</v>
          </cell>
        </row>
        <row r="8361">
          <cell r="A8361">
            <v>36516</v>
          </cell>
          <cell r="B8361" t="str">
            <v>DUMPER COM CAPACIDADE DE CARGA DE 1700 KG, PARTIDA ELETRICA, MOTOR DIESEL COM POTENCIA DE 16 CV</v>
          </cell>
          <cell r="C8361" t="str">
            <v xml:space="preserve">UN    </v>
          </cell>
          <cell r="D8361">
            <v>67863.350000000006</v>
          </cell>
        </row>
        <row r="8362">
          <cell r="A8362">
            <v>34777</v>
          </cell>
          <cell r="B8362" t="str">
            <v>ELEMENTO VAZADO CERAMICO 25 X 18 X 7 CM</v>
          </cell>
          <cell r="C8362" t="str">
            <v xml:space="preserve">UN    </v>
          </cell>
          <cell r="D8362">
            <v>1.76</v>
          </cell>
        </row>
        <row r="8363">
          <cell r="A8363">
            <v>7273</v>
          </cell>
          <cell r="B8363" t="str">
            <v>ELEMENTO VAZADO CERAMICO 7 X 20 X 20 CM</v>
          </cell>
          <cell r="C8363" t="str">
            <v xml:space="preserve">UN    </v>
          </cell>
          <cell r="D8363">
            <v>2.89</v>
          </cell>
        </row>
        <row r="8364">
          <cell r="A8364">
            <v>7272</v>
          </cell>
          <cell r="B8364" t="str">
            <v>ELEMENTO VAZADO CERAMICO 9 X 20 X 20 CM</v>
          </cell>
          <cell r="C8364" t="str">
            <v xml:space="preserve">UN    </v>
          </cell>
          <cell r="D8364">
            <v>4.03</v>
          </cell>
        </row>
        <row r="8365">
          <cell r="A8365">
            <v>10605</v>
          </cell>
          <cell r="B8365" t="str">
            <v>ELEMENTO VAZADO DE CONCRETO, QUADRICULADO, 1 FURO *10 X 10 X 10* CM</v>
          </cell>
          <cell r="C8365" t="str">
            <v xml:space="preserve">UN    </v>
          </cell>
          <cell r="D8365">
            <v>2.06</v>
          </cell>
        </row>
        <row r="8366">
          <cell r="A8366">
            <v>10604</v>
          </cell>
          <cell r="B8366" t="str">
            <v>ELEMENTO VAZADO DE CONCRETO, QUADRICULADO, 1 FURO *20 X 10 X 7* CM</v>
          </cell>
          <cell r="C8366" t="str">
            <v xml:space="preserve">UN    </v>
          </cell>
          <cell r="D8366">
            <v>4.1100000000000003</v>
          </cell>
        </row>
        <row r="8367">
          <cell r="A8367">
            <v>672</v>
          </cell>
          <cell r="B8367" t="str">
            <v>ELEMENTO VAZADO DE CONCRETO, QUADRICULADO, 1 FURO *20 X 20 X 6,5* CM</v>
          </cell>
          <cell r="C8367" t="str">
            <v xml:space="preserve">UN    </v>
          </cell>
          <cell r="D8367">
            <v>4.1399999999999997</v>
          </cell>
        </row>
        <row r="8368">
          <cell r="A8368">
            <v>668</v>
          </cell>
          <cell r="B8368" t="str">
            <v>ELEMENTO VAZADO DE CONCRETO, QUADRICULADO, 16 FUROS *29 X 29 X 6* CM</v>
          </cell>
          <cell r="C8368" t="str">
            <v xml:space="preserve">UN    </v>
          </cell>
          <cell r="D8368">
            <v>6.53</v>
          </cell>
        </row>
        <row r="8369">
          <cell r="A8369">
            <v>10578</v>
          </cell>
          <cell r="B8369" t="str">
            <v>ELEMENTO VAZADO DE CONCRETO, QUADRICULADO, 16 FUROS *33 X 33 X 10* CM</v>
          </cell>
          <cell r="C8369" t="str">
            <v xml:space="preserve">UN    </v>
          </cell>
          <cell r="D8369">
            <v>11.39</v>
          </cell>
        </row>
        <row r="8370">
          <cell r="A8370">
            <v>666</v>
          </cell>
          <cell r="B8370" t="str">
            <v>ELEMENTO VAZADO DE CONCRETO, QUADRICULADO, 16 FUROS *40 X 40 X 7* CM</v>
          </cell>
          <cell r="C8370" t="str">
            <v xml:space="preserve">UN    </v>
          </cell>
          <cell r="D8370">
            <v>11.31</v>
          </cell>
        </row>
        <row r="8371">
          <cell r="A8371">
            <v>665</v>
          </cell>
          <cell r="B8371" t="str">
            <v>ELEMENTO VAZADO DE CONCRETO, QUADRICULADO, 16 FUROS *50 X 50 X 7* CM</v>
          </cell>
          <cell r="C8371" t="str">
            <v xml:space="preserve">UN    </v>
          </cell>
          <cell r="D8371">
            <v>21.2</v>
          </cell>
        </row>
        <row r="8372">
          <cell r="A8372">
            <v>10577</v>
          </cell>
          <cell r="B8372" t="str">
            <v>ELEMENTO VAZADO DE CONCRETO, QUADRICULADO, 25 FUROS *50 X 50 X 5* CM</v>
          </cell>
          <cell r="C8372" t="str">
            <v xml:space="preserve">UN    </v>
          </cell>
          <cell r="D8372">
            <v>16.59</v>
          </cell>
        </row>
        <row r="8373">
          <cell r="A8373">
            <v>10583</v>
          </cell>
          <cell r="B8373" t="str">
            <v>ELEMENTO VAZADO DE CONCRETO, VENEZIANA *39 X 22 X 15* CM</v>
          </cell>
          <cell r="C8373" t="str">
            <v xml:space="preserve">UN    </v>
          </cell>
          <cell r="D8373">
            <v>9.3000000000000007</v>
          </cell>
        </row>
        <row r="8374">
          <cell r="A8374">
            <v>10579</v>
          </cell>
          <cell r="B8374" t="str">
            <v>ELEMENTO VAZADO DE CONCRETO, VENEZIANA *39 X 29 X 10* CM</v>
          </cell>
          <cell r="C8374" t="str">
            <v xml:space="preserve">UN    </v>
          </cell>
          <cell r="D8374">
            <v>15.17</v>
          </cell>
        </row>
        <row r="8375">
          <cell r="A8375">
            <v>10582</v>
          </cell>
          <cell r="B8375" t="str">
            <v>ELEMENTO VAZADO DE CONCRETO, VENEZIANA *40 X 10 X 10* CM</v>
          </cell>
          <cell r="C8375" t="str">
            <v xml:space="preserve">UN    </v>
          </cell>
          <cell r="D8375">
            <v>5.31</v>
          </cell>
        </row>
        <row r="8376">
          <cell r="A8376">
            <v>2436</v>
          </cell>
          <cell r="B8376" t="str">
            <v>ELETRICISTA</v>
          </cell>
          <cell r="C8376" t="str">
            <v xml:space="preserve">H     </v>
          </cell>
          <cell r="D8376">
            <v>13.4</v>
          </cell>
        </row>
        <row r="8377">
          <cell r="A8377">
            <v>40918</v>
          </cell>
          <cell r="B8377" t="str">
            <v>ELETRICISTA (MENSALISTA)</v>
          </cell>
          <cell r="C8377" t="str">
            <v xml:space="preserve">MES   </v>
          </cell>
          <cell r="D8377">
            <v>2369.85</v>
          </cell>
        </row>
        <row r="8378">
          <cell r="A8378">
            <v>2439</v>
          </cell>
          <cell r="B8378" t="str">
            <v>ELETRICISTA DE MANUTENCAO INDUSTRIAL</v>
          </cell>
          <cell r="C8378" t="str">
            <v xml:space="preserve">H     </v>
          </cell>
          <cell r="D8378">
            <v>13.4</v>
          </cell>
        </row>
        <row r="8379">
          <cell r="A8379">
            <v>40923</v>
          </cell>
          <cell r="B8379" t="str">
            <v>ELETRICISTA DE MANUTENCAO INDUSTRIAL (MENSALISTA)</v>
          </cell>
          <cell r="C8379" t="str">
            <v xml:space="preserve">MES   </v>
          </cell>
          <cell r="D8379">
            <v>2369.85</v>
          </cell>
        </row>
        <row r="8380">
          <cell r="A8380">
            <v>10998</v>
          </cell>
          <cell r="B8380" t="str">
            <v>ELETRODO REVESTIDO AWS - E-6010, DIAMETRO IGUAL A 4,00 MM</v>
          </cell>
          <cell r="C8380" t="str">
            <v xml:space="preserve">KG    </v>
          </cell>
          <cell r="D8380">
            <v>13.97</v>
          </cell>
        </row>
        <row r="8381">
          <cell r="A8381">
            <v>11002</v>
          </cell>
          <cell r="B8381" t="str">
            <v>ELETRODO REVESTIDO AWS - E6013, DIAMETRO IGUAL A 2,50 MM</v>
          </cell>
          <cell r="C8381" t="str">
            <v xml:space="preserve">KG    </v>
          </cell>
          <cell r="D8381">
            <v>12.8</v>
          </cell>
        </row>
        <row r="8382">
          <cell r="A8382">
            <v>10999</v>
          </cell>
          <cell r="B8382" t="str">
            <v>ELETRODO REVESTIDO AWS - E6013, DIAMETRO IGUAL A 4,00 MM</v>
          </cell>
          <cell r="C8382" t="str">
            <v xml:space="preserve">KG    </v>
          </cell>
          <cell r="D8382">
            <v>12.29</v>
          </cell>
        </row>
        <row r="8383">
          <cell r="A8383">
            <v>10997</v>
          </cell>
          <cell r="B8383" t="str">
            <v>ELETRODO REVESTIDO AWS - E7018, DIAMETRO IGUAL A 4,00 MM</v>
          </cell>
          <cell r="C8383" t="str">
            <v xml:space="preserve">KG    </v>
          </cell>
          <cell r="D8383">
            <v>13.33</v>
          </cell>
        </row>
        <row r="8384">
          <cell r="A8384">
            <v>2685</v>
          </cell>
          <cell r="B8384" t="str">
            <v>ELETRODUTO DE PVC RIGIDO ROSCAVEL DE 1 ", SEM LUVA</v>
          </cell>
          <cell r="C8384" t="str">
            <v xml:space="preserve">M     </v>
          </cell>
          <cell r="D8384">
            <v>3.62</v>
          </cell>
        </row>
        <row r="8385">
          <cell r="A8385">
            <v>2680</v>
          </cell>
          <cell r="B8385" t="str">
            <v>ELETRODUTO DE PVC RIGIDO ROSCAVEL DE 1 1/2 ", SEM LUVA</v>
          </cell>
          <cell r="C8385" t="str">
            <v xml:space="preserve">M     </v>
          </cell>
          <cell r="D8385">
            <v>5.29</v>
          </cell>
        </row>
        <row r="8386">
          <cell r="A8386">
            <v>2684</v>
          </cell>
          <cell r="B8386" t="str">
            <v>ELETRODUTO DE PVC RIGIDO ROSCAVEL DE 1 1/4 ", SEM LUVA</v>
          </cell>
          <cell r="C8386" t="str">
            <v xml:space="preserve">M     </v>
          </cell>
          <cell r="D8386">
            <v>4.82</v>
          </cell>
        </row>
        <row r="8387">
          <cell r="A8387">
            <v>2673</v>
          </cell>
          <cell r="B8387" t="str">
            <v>ELETRODUTO DE PVC RIGIDO ROSCAVEL DE 1/2 ", SEM LUVA</v>
          </cell>
          <cell r="C8387" t="str">
            <v xml:space="preserve">M     </v>
          </cell>
          <cell r="D8387">
            <v>1.86</v>
          </cell>
        </row>
        <row r="8388">
          <cell r="A8388">
            <v>2681</v>
          </cell>
          <cell r="B8388" t="str">
            <v>ELETRODUTO DE PVC RIGIDO ROSCAVEL DE 2 ", SEM LUVA</v>
          </cell>
          <cell r="C8388" t="str">
            <v xml:space="preserve">M     </v>
          </cell>
          <cell r="D8388">
            <v>8.65</v>
          </cell>
        </row>
        <row r="8389">
          <cell r="A8389">
            <v>2682</v>
          </cell>
          <cell r="B8389" t="str">
            <v>ELETRODUTO DE PVC RIGIDO ROSCAVEL DE 2 1/2 ", SEM LUVA</v>
          </cell>
          <cell r="C8389" t="str">
            <v xml:space="preserve">M     </v>
          </cell>
          <cell r="D8389">
            <v>12.62</v>
          </cell>
        </row>
        <row r="8390">
          <cell r="A8390">
            <v>2686</v>
          </cell>
          <cell r="B8390" t="str">
            <v>ELETRODUTO DE PVC RIGIDO ROSCAVEL DE 3 ", SEM LUVA</v>
          </cell>
          <cell r="C8390" t="str">
            <v xml:space="preserve">M     </v>
          </cell>
          <cell r="D8390">
            <v>15.83</v>
          </cell>
        </row>
        <row r="8391">
          <cell r="A8391">
            <v>2674</v>
          </cell>
          <cell r="B8391" t="str">
            <v>ELETRODUTO DE PVC RIGIDO ROSCAVEL DE 3/4 ", SEM LUVA</v>
          </cell>
          <cell r="C8391" t="str">
            <v xml:space="preserve">M     </v>
          </cell>
          <cell r="D8391">
            <v>2.31</v>
          </cell>
        </row>
        <row r="8392">
          <cell r="A8392">
            <v>2683</v>
          </cell>
          <cell r="B8392" t="str">
            <v>ELETRODUTO DE PVC RIGIDO ROSCAVEL DE 4 ", SEM LUVA</v>
          </cell>
          <cell r="C8392" t="str">
            <v xml:space="preserve">M     </v>
          </cell>
          <cell r="D8392">
            <v>24.95</v>
          </cell>
        </row>
        <row r="8393">
          <cell r="A8393">
            <v>2676</v>
          </cell>
          <cell r="B8393" t="str">
            <v>ELETRODUTO DE PVC RIGIDO SOLDAVEL, CLASSE B, DE 20 MM</v>
          </cell>
          <cell r="C8393" t="str">
            <v xml:space="preserve">M     </v>
          </cell>
          <cell r="D8393">
            <v>1.08</v>
          </cell>
        </row>
        <row r="8394">
          <cell r="A8394">
            <v>2678</v>
          </cell>
          <cell r="B8394" t="str">
            <v>ELETRODUTO DE PVC RIGIDO SOLDAVEL, CLASSE B, DE 25 MM</v>
          </cell>
          <cell r="C8394" t="str">
            <v xml:space="preserve">M     </v>
          </cell>
          <cell r="D8394">
            <v>1.35</v>
          </cell>
        </row>
        <row r="8395">
          <cell r="A8395">
            <v>2679</v>
          </cell>
          <cell r="B8395" t="str">
            <v>ELETRODUTO DE PVC RIGIDO SOLDAVEL, CLASSE B, DE 32 MM</v>
          </cell>
          <cell r="C8395" t="str">
            <v xml:space="preserve">M     </v>
          </cell>
          <cell r="D8395">
            <v>2.09</v>
          </cell>
        </row>
        <row r="8396">
          <cell r="A8396">
            <v>12070</v>
          </cell>
          <cell r="B8396" t="str">
            <v>ELETRODUTO DE PVC RIGIDO SOLDAVEL, CLASSE B, DE 40 MM</v>
          </cell>
          <cell r="C8396" t="str">
            <v xml:space="preserve">M     </v>
          </cell>
          <cell r="D8396">
            <v>2.9</v>
          </cell>
        </row>
        <row r="8397">
          <cell r="A8397">
            <v>2675</v>
          </cell>
          <cell r="B8397" t="str">
            <v>ELETRODUTO DE PVC RIGIDO SOLDAVEL, CLASSE B, DE 50 MM</v>
          </cell>
          <cell r="C8397" t="str">
            <v xml:space="preserve">M     </v>
          </cell>
          <cell r="D8397">
            <v>3.77</v>
          </cell>
        </row>
        <row r="8398">
          <cell r="A8398">
            <v>12067</v>
          </cell>
          <cell r="B8398" t="str">
            <v>ELETRODUTO DE PVC RIGIDO SOLDAVEL, CLASSE B, DE 60 MM</v>
          </cell>
          <cell r="C8398" t="str">
            <v xml:space="preserve">M     </v>
          </cell>
          <cell r="D8398">
            <v>5.12</v>
          </cell>
        </row>
        <row r="8399">
          <cell r="A8399">
            <v>40401</v>
          </cell>
          <cell r="B8399" t="str">
            <v>ELETRODUTO FLEXIVEL PLANO EM PEAD, COR PRETA E LARANJA,  DIAMETRO 32 MM</v>
          </cell>
          <cell r="C8399" t="str">
            <v xml:space="preserve">M     </v>
          </cell>
          <cell r="D8399">
            <v>2.08</v>
          </cell>
        </row>
        <row r="8400">
          <cell r="A8400">
            <v>40402</v>
          </cell>
          <cell r="B8400" t="str">
            <v>ELETRODUTO FLEXIVEL PLANO EM PEAD, COR PRETA E LARANJA,  DIAMETRO 40 MM</v>
          </cell>
          <cell r="C8400" t="str">
            <v xml:space="preserve">M     </v>
          </cell>
          <cell r="D8400">
            <v>2.67</v>
          </cell>
        </row>
        <row r="8401">
          <cell r="A8401">
            <v>40400</v>
          </cell>
          <cell r="B8401" t="str">
            <v>ELETRODUTO FLEXIVEL PLANO EM PEAD, COR PRETA E LARANJA, DIAMETRO 25 MM</v>
          </cell>
          <cell r="C8401" t="str">
            <v xml:space="preserve">M     </v>
          </cell>
          <cell r="D8401">
            <v>1.41</v>
          </cell>
        </row>
        <row r="8402">
          <cell r="A8402">
            <v>2504</v>
          </cell>
          <cell r="B8402" t="str">
            <v>ELETRODUTO FLEXIVEL, EM ACO GALVANIZADO, REVESTIDO EXTERNAMENTE COM PVC PRETO, DIAMETRO EXTERNO DE 25 MM (3/4"), TIPO SEALTUBO</v>
          </cell>
          <cell r="C8402" t="str">
            <v xml:space="preserve">M     </v>
          </cell>
          <cell r="D8402">
            <v>10.16</v>
          </cell>
        </row>
        <row r="8403">
          <cell r="A8403">
            <v>2501</v>
          </cell>
          <cell r="B8403" t="str">
            <v>ELETRODUTO FLEXIVEL, EM ACO GALVANIZADO, REVESTIDO EXTERNAMENTE COM PVC PRETO, DIAMETRO EXTERNO DE 32 MM (1"), TIPO SEALTUBO</v>
          </cell>
          <cell r="C8403" t="str">
            <v xml:space="preserve">M     </v>
          </cell>
          <cell r="D8403">
            <v>13.33</v>
          </cell>
        </row>
        <row r="8404">
          <cell r="A8404">
            <v>2502</v>
          </cell>
          <cell r="B8404" t="str">
            <v>ELETRODUTO FLEXIVEL, EM ACO GALVANIZADO, REVESTIDO EXTERNAMENTE COM PVC PRETO, DIAMETRO EXTERNO DE 40 MM (1 1/4"), TIPO SEALTUBO</v>
          </cell>
          <cell r="C8404" t="str">
            <v xml:space="preserve">M     </v>
          </cell>
          <cell r="D8404">
            <v>20.11</v>
          </cell>
        </row>
        <row r="8405">
          <cell r="A8405">
            <v>2503</v>
          </cell>
          <cell r="B8405" t="str">
            <v>ELETRODUTO FLEXIVEL, EM ACO GALVANIZADO, REVESTIDO EXTERNAMENTE COM PVC PRETO, DIAMETRO EXTERNO DE 50 MM( 1 1/2"), TIPO SEALTUBO</v>
          </cell>
          <cell r="C8405" t="str">
            <v xml:space="preserve">M     </v>
          </cell>
          <cell r="D8405">
            <v>25.88</v>
          </cell>
        </row>
        <row r="8406">
          <cell r="A8406">
            <v>2500</v>
          </cell>
          <cell r="B8406" t="str">
            <v>ELETRODUTO FLEXIVEL, EM ACO GALVANIZADO, REVESTIDO EXTERNAMENTE COM PVC PRETO, DIAMETRO EXTERNO DE 60 MM (2"), TIPO SEALTUBO</v>
          </cell>
          <cell r="C8406" t="str">
            <v xml:space="preserve">M     </v>
          </cell>
          <cell r="D8406">
            <v>34.479999999999997</v>
          </cell>
        </row>
        <row r="8407">
          <cell r="A8407">
            <v>2505</v>
          </cell>
          <cell r="B8407" t="str">
            <v>ELETRODUTO FLEXIVEL, EM ACO GALVANIZADO, REVESTIDO EXTERNAMENTE COM PVC PRETO, DIAMETRO EXTERNO DE 75 MM (2 1/2"), TIPO SEALTUBO</v>
          </cell>
          <cell r="C8407" t="str">
            <v xml:space="preserve">M     </v>
          </cell>
          <cell r="D8407">
            <v>53.73</v>
          </cell>
        </row>
        <row r="8408">
          <cell r="A8408">
            <v>12056</v>
          </cell>
          <cell r="B8408" t="str">
            <v>ELETRODUTO FLEXIVEL, EM ACO, TIPO CONDUITE, DIAMETRO DE 1 1/2"</v>
          </cell>
          <cell r="C8408" t="str">
            <v xml:space="preserve">M     </v>
          </cell>
          <cell r="D8408">
            <v>21.71</v>
          </cell>
        </row>
        <row r="8409">
          <cell r="A8409">
            <v>12057</v>
          </cell>
          <cell r="B8409" t="str">
            <v>ELETRODUTO FLEXIVEL, EM ACO, TIPO CONDUITE, DIAMETRO DE 1 1/4"</v>
          </cell>
          <cell r="C8409" t="str">
            <v xml:space="preserve">M     </v>
          </cell>
          <cell r="D8409">
            <v>18.440000000000001</v>
          </cell>
        </row>
        <row r="8410">
          <cell r="A8410">
            <v>12059</v>
          </cell>
          <cell r="B8410" t="str">
            <v>ELETRODUTO FLEXIVEL, EM ACO, TIPO CONDUITE, DIAMETRO DE 1/2"</v>
          </cell>
          <cell r="C8410" t="str">
            <v xml:space="preserve">M     </v>
          </cell>
          <cell r="D8410">
            <v>6.47</v>
          </cell>
        </row>
        <row r="8411">
          <cell r="A8411">
            <v>12058</v>
          </cell>
          <cell r="B8411" t="str">
            <v>ELETRODUTO FLEXIVEL, EM ACO, TIPO CONDUITE, DIAMETRO DE 1"</v>
          </cell>
          <cell r="C8411" t="str">
            <v xml:space="preserve">M     </v>
          </cell>
          <cell r="D8411">
            <v>11.49</v>
          </cell>
        </row>
        <row r="8412">
          <cell r="A8412">
            <v>12060</v>
          </cell>
          <cell r="B8412" t="str">
            <v>ELETRODUTO FLEXIVEL, EM ACO, TIPO CONDUITE, DIAMETRO DE 2 1/2"</v>
          </cell>
          <cell r="C8412" t="str">
            <v xml:space="preserve">M     </v>
          </cell>
          <cell r="D8412">
            <v>47.91</v>
          </cell>
        </row>
        <row r="8413">
          <cell r="A8413">
            <v>12061</v>
          </cell>
          <cell r="B8413" t="str">
            <v>ELETRODUTO FLEXIVEL, EM ACO, TIPO CONDUITE, DIAMETRO DE 2"</v>
          </cell>
          <cell r="C8413" t="str">
            <v xml:space="preserve">M     </v>
          </cell>
          <cell r="D8413">
            <v>29.25</v>
          </cell>
        </row>
        <row r="8414">
          <cell r="A8414">
            <v>12062</v>
          </cell>
          <cell r="B8414" t="str">
            <v>ELETRODUTO FLEXIVEL, EM ACO, TIPO CONDUITE, DIAMETRO DE 3"</v>
          </cell>
          <cell r="C8414" t="str">
            <v xml:space="preserve">M     </v>
          </cell>
          <cell r="D8414">
            <v>53.95</v>
          </cell>
        </row>
        <row r="8415">
          <cell r="A8415">
            <v>21137</v>
          </cell>
          <cell r="B8415" t="str">
            <v>ELETRODUTO METALICO FLEXIVEL REVESTIDO COM PVC PRETO, DIAMETRO EXTERNO DE 15 MM (3/8"), TIPO COPEX</v>
          </cell>
          <cell r="C8415" t="str">
            <v xml:space="preserve">M     </v>
          </cell>
          <cell r="D8415">
            <v>9.3699999999999992</v>
          </cell>
        </row>
        <row r="8416">
          <cell r="A8416">
            <v>2687</v>
          </cell>
          <cell r="B8416" t="str">
            <v>ELETRODUTO PVC FLEXIVEL CORRUGADO, COR AMARELA, DE 16 MM</v>
          </cell>
          <cell r="C8416" t="str">
            <v xml:space="preserve">M     </v>
          </cell>
          <cell r="D8416">
            <v>0.94</v>
          </cell>
        </row>
        <row r="8417">
          <cell r="A8417">
            <v>2689</v>
          </cell>
          <cell r="B8417" t="str">
            <v>ELETRODUTO PVC FLEXIVEL CORRUGADO, COR AMARELA, DE 20 MM</v>
          </cell>
          <cell r="C8417" t="str">
            <v xml:space="preserve">M     </v>
          </cell>
          <cell r="D8417">
            <v>1.1200000000000001</v>
          </cell>
        </row>
        <row r="8418">
          <cell r="A8418">
            <v>2688</v>
          </cell>
          <cell r="B8418" t="str">
            <v>ELETRODUTO PVC FLEXIVEL CORRUGADO, COR AMARELA, DE 25 MM</v>
          </cell>
          <cell r="C8418" t="str">
            <v xml:space="preserve">M     </v>
          </cell>
          <cell r="D8418">
            <v>1.21</v>
          </cell>
        </row>
        <row r="8419">
          <cell r="A8419">
            <v>2690</v>
          </cell>
          <cell r="B8419" t="str">
            <v>ELETRODUTO PVC FLEXIVEL CORRUGADO, COR AMARELA, DE 32 MM</v>
          </cell>
          <cell r="C8419" t="str">
            <v xml:space="preserve">M     </v>
          </cell>
          <cell r="D8419">
            <v>2.08</v>
          </cell>
        </row>
        <row r="8420">
          <cell r="A8420">
            <v>39243</v>
          </cell>
          <cell r="B8420" t="str">
            <v>ELETRODUTO PVC FLEXIVEL CORRUGADO, REFORCADO, COR LARANJA, DE 20 MM, PARA LAJES E PISOS</v>
          </cell>
          <cell r="C8420" t="str">
            <v xml:space="preserve">M     </v>
          </cell>
          <cell r="D8420">
            <v>1.37</v>
          </cell>
        </row>
        <row r="8421">
          <cell r="A8421">
            <v>39244</v>
          </cell>
          <cell r="B8421" t="str">
            <v>ELETRODUTO PVC FLEXIVEL CORRUGADO, REFORCADO, COR LARANJA, DE 25 MM, PARA LAJES E PISOS</v>
          </cell>
          <cell r="C8421" t="str">
            <v xml:space="preserve">M     </v>
          </cell>
          <cell r="D8421">
            <v>1.85</v>
          </cell>
        </row>
        <row r="8422">
          <cell r="A8422">
            <v>39245</v>
          </cell>
          <cell r="B8422" t="str">
            <v>ELETRODUTO PVC FLEXIVEL CORRUGADO, REFORCADO, COR LARANJA, DE 32 MM, PARA LAJES E PISOS</v>
          </cell>
          <cell r="C8422" t="str">
            <v xml:space="preserve">M     </v>
          </cell>
          <cell r="D8422">
            <v>3.57</v>
          </cell>
        </row>
        <row r="8423">
          <cell r="A8423">
            <v>39254</v>
          </cell>
          <cell r="B8423" t="str">
            <v>ELETRODUTO/CONDULETE DE PVC RIGIDO, LISO, COR CINZA, DE 1/2", PARA INSTALACOES APARENTES (NBR 5410)</v>
          </cell>
          <cell r="C8423" t="str">
            <v xml:space="preserve">M     </v>
          </cell>
          <cell r="D8423">
            <v>5.34</v>
          </cell>
        </row>
        <row r="8424">
          <cell r="A8424">
            <v>39255</v>
          </cell>
          <cell r="B8424" t="str">
            <v>ELETRODUTO/CONDULETE DE PVC RIGIDO, LISO, COR CINZA, DE 1", PARA INSTALACOES APARENTES (NBR 5410)</v>
          </cell>
          <cell r="C8424" t="str">
            <v xml:space="preserve">M     </v>
          </cell>
          <cell r="D8424">
            <v>9.8800000000000008</v>
          </cell>
        </row>
        <row r="8425">
          <cell r="A8425">
            <v>39253</v>
          </cell>
          <cell r="B8425" t="str">
            <v>ELETRODUTO/CONDULETE DE PVC RIGIDO, LISO, COR CINZA, DE 3/4", PARA INSTALACOES APARENTES (NBR 5410)</v>
          </cell>
          <cell r="C8425" t="str">
            <v xml:space="preserve">M     </v>
          </cell>
          <cell r="D8425">
            <v>6.8</v>
          </cell>
        </row>
        <row r="8426">
          <cell r="A8426">
            <v>2446</v>
          </cell>
          <cell r="B8426" t="str">
            <v>ELETRODUTO/DUTO PEAD FLEXIVEL PAREDE SIMPLES, CORRUGACAO HELICOIDAL, COR PRETA, SEM ROSCA, DE 2",  PARA CABEAMENTO SUBTERRANEO (NBR 15715)</v>
          </cell>
          <cell r="C8426" t="str">
            <v xml:space="preserve">M     </v>
          </cell>
          <cell r="D8426">
            <v>5.19</v>
          </cell>
        </row>
        <row r="8427">
          <cell r="A8427">
            <v>2442</v>
          </cell>
          <cell r="B8427" t="str">
            <v>ELETRODUTO/DUTO PEAD FLEXIVEL PAREDE SIMPLES, CORRUGACAO HELICOIDAL, COR PRETA, SEM ROSCA, DE 3",  PARA CABEAMENTO SUBTERRANEO (NBR 15715)</v>
          </cell>
          <cell r="C8427" t="str">
            <v xml:space="preserve">M     </v>
          </cell>
          <cell r="D8427">
            <v>7.27</v>
          </cell>
        </row>
        <row r="8428">
          <cell r="A8428">
            <v>39246</v>
          </cell>
          <cell r="B8428" t="str">
            <v>ELETRODUTODUTO PEAD FLEXIVEL PAREDE SIMPLES, CORRUGACAO HELICOIDAL, COR PRETA, SEM ROSCA, DE 1 1/2",  PARA CABEAMENTO SUBTERRANEO (NBR 15715)</v>
          </cell>
          <cell r="C8428" t="str">
            <v xml:space="preserve">M     </v>
          </cell>
          <cell r="D8428">
            <v>3.61</v>
          </cell>
        </row>
        <row r="8429">
          <cell r="A8429">
            <v>39247</v>
          </cell>
          <cell r="B8429" t="str">
            <v>ELETRODUTODUTO PEAD FLEXIVEL PAREDE SIMPLES, CORRUGACAO HELICOIDAL, COR PRETA, SEM ROSCA, DE 1 1/4",  PARA CABEAMENTO SUBTERRANEO (NBR 15715)</v>
          </cell>
          <cell r="C8429" t="str">
            <v xml:space="preserve">M     </v>
          </cell>
          <cell r="D8429">
            <v>3.15</v>
          </cell>
        </row>
        <row r="8430">
          <cell r="A8430">
            <v>39248</v>
          </cell>
          <cell r="B8430" t="str">
            <v>ELETRODUTODUTO PEAD FLEXIVEL PAREDE SIMPLES, CORRUGACAO HELICOIDAL, COR PRETA, SEM ROSCA, DE 4",  PARA CABEAMENTO SUBTERRANEO (NBR 15715)</v>
          </cell>
          <cell r="C8430" t="str">
            <v xml:space="preserve">M     </v>
          </cell>
          <cell r="D8430">
            <v>10.130000000000001</v>
          </cell>
        </row>
        <row r="8431">
          <cell r="A8431">
            <v>2438</v>
          </cell>
          <cell r="B8431" t="str">
            <v>ELETROTECNICO</v>
          </cell>
          <cell r="C8431" t="str">
            <v xml:space="preserve">H     </v>
          </cell>
          <cell r="D8431">
            <v>13.53</v>
          </cell>
        </row>
        <row r="8432">
          <cell r="A8432">
            <v>40922</v>
          </cell>
          <cell r="B8432" t="str">
            <v>ELETROTECNICO (MENSALISTA)</v>
          </cell>
          <cell r="C8432" t="str">
            <v xml:space="preserve">MES   </v>
          </cell>
          <cell r="D8432">
            <v>2396.19</v>
          </cell>
        </row>
        <row r="8433">
          <cell r="A8433">
            <v>36486</v>
          </cell>
          <cell r="B8433" t="str">
            <v>ELEVADOR DE CARGA A CABO, CABINE SEMI FECHADA 2,0 X 1,5 X 2,0 M, CAPACIDADE DE CARGA 1000 KG, TORRE  2,38 X 2,21 X 15 M, GUINCHO DE EMBREAGEM, FREIO DE SEGURANCA, LIMITADOR DE VELOCIDADE E CANCELA</v>
          </cell>
          <cell r="C8433" t="str">
            <v xml:space="preserve">UN    </v>
          </cell>
          <cell r="D8433">
            <v>35977.949999999997</v>
          </cell>
        </row>
        <row r="8434">
          <cell r="A8434">
            <v>37777</v>
          </cell>
          <cell r="B8434" t="str">
            <v>ELEVADOR DE CREMALHEIRA CABINE FECHADA 1,5 X 2,5 X 2,35 M (UMA POR TORRE), CAPACIDADE DE CARGA 1200 KG (15 PESSOAS), TORRE  24 M (16 MODULOS), FREIO DE SEGURANCA, LIMITADOR DE CARGA</v>
          </cell>
          <cell r="C8434" t="str">
            <v xml:space="preserve">UN    </v>
          </cell>
          <cell r="D8434">
            <v>169383.5</v>
          </cell>
        </row>
        <row r="8435">
          <cell r="A8435">
            <v>12624</v>
          </cell>
          <cell r="B8435" t="str">
            <v>EMENDA PARA CALHA PLUVIAL, PVC, DIAMETRO ENTRE 119 E 170 MM, PARA DRENAGEM PREDIAL</v>
          </cell>
          <cell r="C8435" t="str">
            <v xml:space="preserve">UN    </v>
          </cell>
          <cell r="D8435">
            <v>10.26</v>
          </cell>
        </row>
        <row r="8436">
          <cell r="A8436">
            <v>10638</v>
          </cell>
          <cell r="B8436" t="str">
            <v>EMPILHADEIRA SOBRE PNEUS COM TORRE DE TRES ESTAGIOS, 4,70M DE ELEVACAO, C/ DESLOCADOR LATERAL DOS GARFOS, MOTOR GLP 4.3L, CAPACIDADE NOMINAL DE CARGA DE 6T</v>
          </cell>
          <cell r="C8436" t="str">
            <v xml:space="preserve">UN    </v>
          </cell>
          <cell r="D8436">
            <v>321403.49</v>
          </cell>
        </row>
        <row r="8437">
          <cell r="A8437">
            <v>10635</v>
          </cell>
          <cell r="B8437" t="str">
            <v>EMPILHADEIRA SOBRE PNEUS COM TORRE DE TRES ESTAGIOS, 4,80M DE ELEVACAO, C/ DESLOCADOR LATERAL DOS GARFOS, MOTOR GLP 2.2L, CAPACIDADE NOMINAL DE CARGA DE 3T</v>
          </cell>
          <cell r="C8437" t="str">
            <v xml:space="preserve">UN    </v>
          </cell>
          <cell r="D8437">
            <v>111093.39</v>
          </cell>
        </row>
        <row r="8438">
          <cell r="A8438">
            <v>10634</v>
          </cell>
          <cell r="B8438" t="str">
            <v>EMPILHADEIRA SOBRE PNEUS COM TORRE DE TRES ESTAGIOS, 4,80M DE ELEVACAO, C/ DESLOCADOR LATERAL DOS GARFOS, MOTOR GLP 2.4L, CAPACIDADE NOMINAL DE CARGA DE 2,5T</v>
          </cell>
          <cell r="C8438" t="str">
            <v xml:space="preserve">UN    </v>
          </cell>
          <cell r="D8438">
            <v>95130</v>
          </cell>
        </row>
        <row r="8439">
          <cell r="A8439">
            <v>10636</v>
          </cell>
          <cell r="B8439" t="str">
            <v>EMPILHADEIRA SOBRE PNEUS COM TORRE DE TRES ESTAGIOS, 4,80M DE ELEVACAO, C/ DESLOCADOR LATERAL DOS GARFOS, MOTOR GLP 4.3L, CAPACIDADE NOMINAL DE CARGA DE 4T</v>
          </cell>
          <cell r="C8439" t="str">
            <v xml:space="preserve">UN    </v>
          </cell>
          <cell r="D8439">
            <v>209499.55</v>
          </cell>
        </row>
        <row r="8440">
          <cell r="A8440">
            <v>10637</v>
          </cell>
          <cell r="B8440" t="str">
            <v>EMPILHADEIRA SOBRE PNEUS COM TORRE DE TRES ESTAGIOS, 4,80M DE ELEVACAO, C/ DESLOCADOR LATERAL DOS GARFOS, MOTOR GLP 4.3L, CAPACIDADE NOMINAL DE CARGA DE 5T</v>
          </cell>
          <cell r="C8440" t="str">
            <v xml:space="preserve">UN    </v>
          </cell>
          <cell r="D8440">
            <v>219138.74</v>
          </cell>
        </row>
        <row r="8441">
          <cell r="A8441">
            <v>517</v>
          </cell>
          <cell r="B8441" t="str">
            <v>EMULSAO ASFALTICA ANIONICA</v>
          </cell>
          <cell r="C8441" t="str">
            <v xml:space="preserve">L     </v>
          </cell>
          <cell r="D8441">
            <v>8.26</v>
          </cell>
        </row>
        <row r="8442">
          <cell r="A8442">
            <v>41904</v>
          </cell>
          <cell r="B8442" t="str">
            <v>EMULSAO ASFALTICA CATIONICA RL-1C PARA USO EM PAVIMENTACAO ASFALTICA (COLETADO CAIXA NA ANP ACRESCIDO DE ICMS)</v>
          </cell>
          <cell r="C8442" t="str">
            <v xml:space="preserve">T     </v>
          </cell>
          <cell r="D8442">
            <v>2663.08</v>
          </cell>
        </row>
        <row r="8443">
          <cell r="A8443">
            <v>41905</v>
          </cell>
          <cell r="B8443" t="str">
            <v>EMULSAO ASFALTICA CATIONICA RR-1C PARA USO EM PAVIMENTACAO ASFALTICA (COLETADO CAIXA NA ANP ACRESCIDO DE ICMS)</v>
          </cell>
          <cell r="C8443" t="str">
            <v xml:space="preserve">KG    </v>
          </cell>
          <cell r="D8443">
            <v>2.2000000000000002</v>
          </cell>
        </row>
        <row r="8444">
          <cell r="A8444">
            <v>41903</v>
          </cell>
          <cell r="B8444" t="str">
            <v>EMULSAO ASFALTICA CATIONICA RR-2C PARA USO EM PAVIMENTACAO ASFALTICA (COLETADO CAIXA NA ANP ACRESCIDO DE ICMS)</v>
          </cell>
          <cell r="C8444" t="str">
            <v xml:space="preserve">KG    </v>
          </cell>
          <cell r="D8444">
            <v>2.86</v>
          </cell>
        </row>
        <row r="8445">
          <cell r="A8445">
            <v>37534</v>
          </cell>
          <cell r="B8445" t="str">
            <v>EMULSAO EXPLOSIVA EM CARTUCHOS DE 1" X 12", DENSIDADE 1.15 G/CM3, INICIACAO ESPOLETA N. 8 / CORDEL</v>
          </cell>
          <cell r="C8445" t="str">
            <v xml:space="preserve">KG    </v>
          </cell>
          <cell r="D8445">
            <v>15.19</v>
          </cell>
        </row>
        <row r="8446">
          <cell r="A8446">
            <v>37535</v>
          </cell>
          <cell r="B8446" t="str">
            <v>EMULSAO EXPLOSIVA EM CARTUCHOS DE 1" X 24", DENSIDADE 1.15 G/CM3, INICIACAO ESPOLETA N. 8 / CORDEL</v>
          </cell>
          <cell r="C8446" t="str">
            <v xml:space="preserve">KG    </v>
          </cell>
          <cell r="D8446">
            <v>15.19</v>
          </cell>
        </row>
        <row r="8447">
          <cell r="A8447">
            <v>37533</v>
          </cell>
          <cell r="B8447" t="str">
            <v>EMULSAO EXPLOSIVA EM CARTUCHOS DE 1" X 8", DENSIDADE 1.15 G/CM3, INICIACAO ESPOLETA N. 8 / CORDEL</v>
          </cell>
          <cell r="C8447" t="str">
            <v xml:space="preserve">KG    </v>
          </cell>
          <cell r="D8447">
            <v>15.19</v>
          </cell>
        </row>
        <row r="8448">
          <cell r="A8448">
            <v>37537</v>
          </cell>
          <cell r="B8448" t="str">
            <v>EMULSAO EXPLOSIVA EM CARTUCHOS DE 2 1/2" X 24", DENSIDADE 1.15 G/CM3, INICIACAO ESPOLETA N. 8 / CORDEL</v>
          </cell>
          <cell r="C8448" t="str">
            <v xml:space="preserve">KG    </v>
          </cell>
          <cell r="D8448">
            <v>11.5</v>
          </cell>
        </row>
        <row r="8449">
          <cell r="A8449">
            <v>37536</v>
          </cell>
          <cell r="B8449" t="str">
            <v>EMULSAO EXPLOSIVA EM CARTUCHOS DE 2 1/4" X 24", DENSIDADE 1.15 G/CM3, INICIACAO ESPOLETA N. 8 / CORDEL</v>
          </cell>
          <cell r="C8449" t="str">
            <v xml:space="preserve">KG    </v>
          </cell>
          <cell r="D8449">
            <v>11.5</v>
          </cell>
        </row>
        <row r="8450">
          <cell r="A8450">
            <v>37532</v>
          </cell>
          <cell r="B8450" t="str">
            <v>EMULSAO EXPLOSIVA EM CARTUCHOS DE 2" X 24", DENSIDADE 1.15 G/CM3, INICIACAO ESPOLETA N. 8 / CORDEL</v>
          </cell>
          <cell r="C8450" t="str">
            <v xml:space="preserve">KG    </v>
          </cell>
          <cell r="D8450">
            <v>11.5</v>
          </cell>
        </row>
        <row r="8451">
          <cell r="A8451">
            <v>2696</v>
          </cell>
          <cell r="B8451" t="str">
            <v>ENCANADOR OU BOMBEIRO HIDRAULICO</v>
          </cell>
          <cell r="C8451" t="str">
            <v xml:space="preserve">H     </v>
          </cell>
          <cell r="D8451">
            <v>13.4</v>
          </cell>
        </row>
        <row r="8452">
          <cell r="A8452">
            <v>40928</v>
          </cell>
          <cell r="B8452" t="str">
            <v>ENCANADOR OU BOMBEIRO HIDRAULICO (MENSALISTA)</v>
          </cell>
          <cell r="C8452" t="str">
            <v xml:space="preserve">MES   </v>
          </cell>
          <cell r="D8452">
            <v>2369.85</v>
          </cell>
        </row>
        <row r="8453">
          <cell r="A8453">
            <v>4083</v>
          </cell>
          <cell r="B8453" t="str">
            <v>ENCARREGADO GERAL DE OBRAS</v>
          </cell>
          <cell r="C8453" t="str">
            <v xml:space="preserve">H     </v>
          </cell>
          <cell r="D8453">
            <v>17.350000000000001</v>
          </cell>
        </row>
        <row r="8454">
          <cell r="A8454">
            <v>40818</v>
          </cell>
          <cell r="B8454" t="str">
            <v>ENCARREGADO GERAL DE OBRAS (MENSALISTA)</v>
          </cell>
          <cell r="C8454" t="str">
            <v xml:space="preserve">MES   </v>
          </cell>
          <cell r="D8454">
            <v>3068.61</v>
          </cell>
        </row>
        <row r="8455">
          <cell r="A8455">
            <v>2705</v>
          </cell>
          <cell r="B8455" t="str">
            <v>ENERGIA ELETRICA ATE 2000 KWH INDUSTRIAL, SEM DEMANDA</v>
          </cell>
          <cell r="C8455" t="str">
            <v xml:space="preserve">KW/H  </v>
          </cell>
          <cell r="D8455">
            <v>0.59</v>
          </cell>
        </row>
        <row r="8456">
          <cell r="A8456">
            <v>14250</v>
          </cell>
          <cell r="B8456" t="str">
            <v>ENERGIA ELETRICA COMERCIAL, BAIXA TENSAO, RELATIVA AO CONSUMO DE ATE 100 KWH, INCLUINDO ICMS, PIS/PASEP E COFINS</v>
          </cell>
          <cell r="C8456" t="str">
            <v xml:space="preserve">KW/H  </v>
          </cell>
          <cell r="D8456">
            <v>0.6</v>
          </cell>
        </row>
        <row r="8457">
          <cell r="A8457">
            <v>11683</v>
          </cell>
          <cell r="B8457" t="str">
            <v>ENGATE / RABICHO FLEXIVEL INOX 1/2 " X 30 CM</v>
          </cell>
          <cell r="C8457" t="str">
            <v xml:space="preserve">UN    </v>
          </cell>
          <cell r="D8457">
            <v>33.36</v>
          </cell>
        </row>
        <row r="8458">
          <cell r="A8458">
            <v>11684</v>
          </cell>
          <cell r="B8458" t="str">
            <v>ENGATE / RABICHO FLEXIVEL INOX 1/2 " X 40 CM</v>
          </cell>
          <cell r="C8458" t="str">
            <v xml:space="preserve">UN    </v>
          </cell>
          <cell r="D8458">
            <v>36.520000000000003</v>
          </cell>
        </row>
        <row r="8459">
          <cell r="A8459">
            <v>6141</v>
          </cell>
          <cell r="B8459" t="str">
            <v>ENGATE/RABICHO FLEXIVEL PLASTICO (PVC OU ABS) BRANCO 1/2 " X 30 CM</v>
          </cell>
          <cell r="C8459" t="str">
            <v xml:space="preserve">UN    </v>
          </cell>
          <cell r="D8459">
            <v>3.8</v>
          </cell>
        </row>
        <row r="8460">
          <cell r="A8460">
            <v>11681</v>
          </cell>
          <cell r="B8460" t="str">
            <v>ENGATE/RABICHO FLEXIVEL PLASTICO (PVC OU ABS) BRANCO 1/2 " X 40 CM</v>
          </cell>
          <cell r="C8460" t="str">
            <v xml:space="preserve">UN    </v>
          </cell>
          <cell r="D8460">
            <v>6.36</v>
          </cell>
        </row>
        <row r="8461">
          <cell r="A8461">
            <v>2706</v>
          </cell>
          <cell r="B8461" t="str">
            <v>ENGENHEIRO CIVIL DE OBRA JUNIOR</v>
          </cell>
          <cell r="C8461" t="str">
            <v xml:space="preserve">H     </v>
          </cell>
          <cell r="D8461">
            <v>78.37</v>
          </cell>
        </row>
        <row r="8462">
          <cell r="A8462">
            <v>40811</v>
          </cell>
          <cell r="B8462" t="str">
            <v>ENGENHEIRO CIVIL DE OBRA JUNIOR (MENSALISTA)</v>
          </cell>
          <cell r="C8462" t="str">
            <v xml:space="preserve">MES   </v>
          </cell>
          <cell r="D8462">
            <v>13859.84</v>
          </cell>
        </row>
        <row r="8463">
          <cell r="A8463">
            <v>2707</v>
          </cell>
          <cell r="B8463" t="str">
            <v>ENGENHEIRO CIVIL DE OBRA PLENO</v>
          </cell>
          <cell r="C8463" t="str">
            <v xml:space="preserve">H     </v>
          </cell>
          <cell r="D8463">
            <v>89.2</v>
          </cell>
        </row>
        <row r="8464">
          <cell r="A8464">
            <v>40813</v>
          </cell>
          <cell r="B8464" t="str">
            <v>ENGENHEIRO CIVIL DE OBRA PLENO (MENSALISTA)</v>
          </cell>
          <cell r="C8464" t="str">
            <v xml:space="preserve">MES   </v>
          </cell>
          <cell r="D8464">
            <v>15775.35</v>
          </cell>
        </row>
        <row r="8465">
          <cell r="A8465">
            <v>2708</v>
          </cell>
          <cell r="B8465" t="str">
            <v>ENGENHEIRO CIVIL DE OBRA SENIOR</v>
          </cell>
          <cell r="C8465" t="str">
            <v xml:space="preserve">H     </v>
          </cell>
          <cell r="D8465">
            <v>121.93</v>
          </cell>
        </row>
        <row r="8466">
          <cell r="A8466">
            <v>40814</v>
          </cell>
          <cell r="B8466" t="str">
            <v>ENGENHEIRO CIVIL DE OBRA SENIOR (MENSALISTA)</v>
          </cell>
          <cell r="C8466" t="str">
            <v xml:space="preserve">MES   </v>
          </cell>
          <cell r="D8466">
            <v>21564.49</v>
          </cell>
        </row>
        <row r="8467">
          <cell r="A8467">
            <v>34779</v>
          </cell>
          <cell r="B8467" t="str">
            <v>ENGENHEIRO CIVIL JUNIOR</v>
          </cell>
          <cell r="C8467" t="str">
            <v xml:space="preserve">H     </v>
          </cell>
          <cell r="D8467">
            <v>79.510000000000005</v>
          </cell>
        </row>
        <row r="8468">
          <cell r="A8468">
            <v>40936</v>
          </cell>
          <cell r="B8468" t="str">
            <v>ENGENHEIRO CIVIL JUNIOR (MENSALISTA)</v>
          </cell>
          <cell r="C8468" t="str">
            <v xml:space="preserve">MES   </v>
          </cell>
          <cell r="D8468">
            <v>14062.03</v>
          </cell>
        </row>
        <row r="8469">
          <cell r="A8469">
            <v>34780</v>
          </cell>
          <cell r="B8469" t="str">
            <v>ENGENHEIRO CIVIL PLENO</v>
          </cell>
          <cell r="C8469" t="str">
            <v xml:space="preserve">H     </v>
          </cell>
          <cell r="D8469">
            <v>89.7</v>
          </cell>
        </row>
        <row r="8470">
          <cell r="A8470">
            <v>40937</v>
          </cell>
          <cell r="B8470" t="str">
            <v>ENGENHEIRO CIVIL PLENO (MENSALISTA)</v>
          </cell>
          <cell r="C8470" t="str">
            <v xml:space="preserve">MES   </v>
          </cell>
          <cell r="D8470">
            <v>15864.75</v>
          </cell>
        </row>
        <row r="8471">
          <cell r="A8471">
            <v>34782</v>
          </cell>
          <cell r="B8471" t="str">
            <v>ENGENHEIRO CIVIL SENIOR</v>
          </cell>
          <cell r="C8471" t="str">
            <v xml:space="preserve">H     </v>
          </cell>
          <cell r="D8471">
            <v>122.94</v>
          </cell>
        </row>
        <row r="8472">
          <cell r="A8472">
            <v>40938</v>
          </cell>
          <cell r="B8472" t="str">
            <v>ENGENHEIRO CIVIL SENIOR (MENSALISTA)</v>
          </cell>
          <cell r="C8472" t="str">
            <v xml:space="preserve">MES   </v>
          </cell>
          <cell r="D8472">
            <v>21741.14</v>
          </cell>
        </row>
        <row r="8473">
          <cell r="A8473">
            <v>34783</v>
          </cell>
          <cell r="B8473" t="str">
            <v>ENGENHEIRO ELETRICISTA</v>
          </cell>
          <cell r="C8473" t="str">
            <v xml:space="preserve">H     </v>
          </cell>
          <cell r="D8473">
            <v>74.739999999999995</v>
          </cell>
        </row>
        <row r="8474">
          <cell r="A8474">
            <v>40939</v>
          </cell>
          <cell r="B8474" t="str">
            <v>ENGENHEIRO ELETRICISTA (MENSALISTA)</v>
          </cell>
          <cell r="C8474" t="str">
            <v xml:space="preserve">MES   </v>
          </cell>
          <cell r="D8474">
            <v>13220.04</v>
          </cell>
        </row>
        <row r="8475">
          <cell r="A8475">
            <v>34785</v>
          </cell>
          <cell r="B8475" t="str">
            <v>ENGENHEIRO SANITARISTA</v>
          </cell>
          <cell r="C8475" t="str">
            <v xml:space="preserve">H     </v>
          </cell>
          <cell r="D8475">
            <v>74.010000000000005</v>
          </cell>
        </row>
        <row r="8476">
          <cell r="A8476">
            <v>40940</v>
          </cell>
          <cell r="B8476" t="str">
            <v>ENGENHEIRO SANITARISTA (MENSALISTA)</v>
          </cell>
          <cell r="C8476" t="str">
            <v xml:space="preserve">MES   </v>
          </cell>
          <cell r="D8476">
            <v>13089.84</v>
          </cell>
        </row>
        <row r="8477">
          <cell r="A8477">
            <v>38403</v>
          </cell>
          <cell r="B8477" t="str">
            <v>ENXADA ESTREITA *25 X 23* CM COM CABO</v>
          </cell>
          <cell r="C8477" t="str">
            <v xml:space="preserve">UN    </v>
          </cell>
          <cell r="D8477">
            <v>29.7</v>
          </cell>
        </row>
        <row r="8478">
          <cell r="A8478">
            <v>43494</v>
          </cell>
          <cell r="B8478" t="str">
            <v>EPI - FAMILIA ALMOXARIFE - HORISTA (ENCARGOS COMPLEMENTARES - COLETADO CAIXA)</v>
          </cell>
          <cell r="C8478" t="str">
            <v xml:space="preserve">MES   </v>
          </cell>
          <cell r="D8478">
            <v>114.12</v>
          </cell>
        </row>
        <row r="8479">
          <cell r="A8479">
            <v>43482</v>
          </cell>
          <cell r="B8479" t="str">
            <v>EPI - FAMILIA ALMOXARIFE - HORISTA (ENCARGOS COMPLEMENTARES - COLETADO CAIXA)</v>
          </cell>
          <cell r="C8479" t="str">
            <v xml:space="preserve">H     </v>
          </cell>
          <cell r="D8479">
            <v>0.61</v>
          </cell>
        </row>
        <row r="8480">
          <cell r="A8480">
            <v>43483</v>
          </cell>
          <cell r="B8480" t="str">
            <v>EPI - FAMILIA CARPINTEIRO DE FORMAS - HORISTA (ENCARGOS COMPLEMENTARES - COLETADO CAIXA)</v>
          </cell>
          <cell r="C8480" t="str">
            <v xml:space="preserve">H     </v>
          </cell>
          <cell r="D8480">
            <v>1.08</v>
          </cell>
        </row>
        <row r="8481">
          <cell r="A8481">
            <v>43495</v>
          </cell>
          <cell r="B8481" t="str">
            <v>EPI - FAMILIA CARPINTEIRO DE FORMAS - MENSALISTA (ENCARGOS COMPLEMENTARES - COLETADO CAIXA)</v>
          </cell>
          <cell r="C8481" t="str">
            <v xml:space="preserve">MES   </v>
          </cell>
          <cell r="D8481">
            <v>203.86</v>
          </cell>
        </row>
        <row r="8482">
          <cell r="A8482">
            <v>43484</v>
          </cell>
          <cell r="B8482" t="str">
            <v>EPI - FAMILIA ELETRICISTA - HORISTA (ENCARGOS COMPLEMENTARES - COLETADO CAIXA)</v>
          </cell>
          <cell r="C8482" t="str">
            <v xml:space="preserve">H     </v>
          </cell>
          <cell r="D8482">
            <v>0.93</v>
          </cell>
        </row>
        <row r="8483">
          <cell r="A8483">
            <v>43496</v>
          </cell>
          <cell r="B8483" t="str">
            <v>EPI - FAMILIA ELETRICISTA - MENSALISTA (ENCARGOS COMPLEMENTARES - COLETADO CAIXA)</v>
          </cell>
          <cell r="C8483" t="str">
            <v xml:space="preserve">MES   </v>
          </cell>
          <cell r="D8483">
            <v>175.1</v>
          </cell>
        </row>
        <row r="8484">
          <cell r="A8484">
            <v>43485</v>
          </cell>
          <cell r="B8484" t="str">
            <v>EPI - FAMILIA ENCANADOR - HORISTA (ENCARGOS COMPLEMENTARES - COLETADO CAIXA)</v>
          </cell>
          <cell r="C8484" t="str">
            <v xml:space="preserve">H     </v>
          </cell>
          <cell r="D8484">
            <v>0.83</v>
          </cell>
        </row>
        <row r="8485">
          <cell r="A8485">
            <v>43497</v>
          </cell>
          <cell r="B8485" t="str">
            <v>EPI - FAMILIA ENCANADOR - MENSALISTA (ENCARGOS COMPLEMENTARES - COLETADO CAIXA)</v>
          </cell>
          <cell r="C8485" t="str">
            <v xml:space="preserve">MES   </v>
          </cell>
          <cell r="D8485">
            <v>156.65</v>
          </cell>
        </row>
        <row r="8486">
          <cell r="A8486">
            <v>43499</v>
          </cell>
          <cell r="B8486" t="str">
            <v>EPI - FAMILIA ENCARREGADO GERAL - HORISTA (ENCARGOS COMPLEMENTARES - COLETADO CAIXA)</v>
          </cell>
          <cell r="C8486" t="str">
            <v xml:space="preserve">MES   </v>
          </cell>
          <cell r="D8486">
            <v>179.44</v>
          </cell>
        </row>
        <row r="8487">
          <cell r="A8487">
            <v>43487</v>
          </cell>
          <cell r="B8487" t="str">
            <v>EPI - FAMILIA ENCARREGADO GERAL - HORISTA (ENCARGOS COMPLEMENTARES - COLETADO CAIXA)</v>
          </cell>
          <cell r="C8487" t="str">
            <v xml:space="preserve">H     </v>
          </cell>
          <cell r="D8487">
            <v>0.95</v>
          </cell>
        </row>
        <row r="8488">
          <cell r="A8488">
            <v>43486</v>
          </cell>
          <cell r="B8488" t="str">
            <v>EPI - FAMILIA ENGENHEIRO CIVIL - HORISTA (ENCARGOS COMPLEMENTARES - COLETADO CAIXA)</v>
          </cell>
          <cell r="C8488" t="str">
            <v xml:space="preserve">H     </v>
          </cell>
          <cell r="D8488">
            <v>0.56999999999999995</v>
          </cell>
        </row>
        <row r="8489">
          <cell r="A8489">
            <v>43498</v>
          </cell>
          <cell r="B8489" t="str">
            <v>EPI - FAMILIA ENGENHEIRO CIVIL - MENSALISTA (ENCARGOS COMPLEMENTARES - COLETADO CAIXA)</v>
          </cell>
          <cell r="C8489" t="str">
            <v xml:space="preserve">MES   </v>
          </cell>
          <cell r="D8489">
            <v>108.24</v>
          </cell>
        </row>
        <row r="8490">
          <cell r="A8490">
            <v>43488</v>
          </cell>
          <cell r="B8490" t="str">
            <v>EPI - FAMILIA OPERADOR ESCAVADEIRA - HORISTA (ENCARGOS COMPLEMENTARES - COLETADO CAIXA)</v>
          </cell>
          <cell r="C8490" t="str">
            <v xml:space="preserve">H     </v>
          </cell>
          <cell r="D8490">
            <v>0.66</v>
          </cell>
        </row>
        <row r="8491">
          <cell r="A8491">
            <v>43500</v>
          </cell>
          <cell r="B8491" t="str">
            <v>EPI - FAMILIA OPERADOR ESCAVADEIRA - MENSALISTA (ENCARGOS COMPLEMENTARES - COLETADO CAIXA)</v>
          </cell>
          <cell r="C8491" t="str">
            <v xml:space="preserve">MES   </v>
          </cell>
          <cell r="D8491">
            <v>125.38</v>
          </cell>
        </row>
        <row r="8492">
          <cell r="A8492">
            <v>43489</v>
          </cell>
          <cell r="B8492" t="str">
            <v>EPI - FAMILIA PEDREIRO - HORISTA (ENCARGOS COMPLEMENTARES - COLETADO CAIXA)</v>
          </cell>
          <cell r="C8492" t="str">
            <v xml:space="preserve">H     </v>
          </cell>
          <cell r="D8492">
            <v>0.96</v>
          </cell>
        </row>
        <row r="8493">
          <cell r="A8493">
            <v>43501</v>
          </cell>
          <cell r="B8493" t="str">
            <v>EPI - FAMILIA PEDREIRO - MENSALISTA (ENCARGOS COMPLEMENTARES - COLETADO CAIXA)</v>
          </cell>
          <cell r="C8493" t="str">
            <v xml:space="preserve">MES   </v>
          </cell>
          <cell r="D8493">
            <v>181.88</v>
          </cell>
        </row>
        <row r="8494">
          <cell r="A8494">
            <v>43490</v>
          </cell>
          <cell r="B8494" t="str">
            <v>EPI - FAMILIA PINTOR - HORISTA (ENCARGOS COMPLEMENTARES - COLETADO CAIXA)</v>
          </cell>
          <cell r="C8494" t="str">
            <v xml:space="preserve">H     </v>
          </cell>
          <cell r="D8494">
            <v>1.46</v>
          </cell>
        </row>
        <row r="8495">
          <cell r="A8495">
            <v>43502</v>
          </cell>
          <cell r="B8495" t="str">
            <v>EPI - FAMILIA PINTOR - MENSALISTA (ENCARGOS COMPLEMENTARES - COLETADO CAIXA)</v>
          </cell>
          <cell r="C8495" t="str">
            <v xml:space="preserve">MES   </v>
          </cell>
          <cell r="D8495">
            <v>275.92</v>
          </cell>
        </row>
        <row r="8496">
          <cell r="A8496">
            <v>43491</v>
          </cell>
          <cell r="B8496" t="str">
            <v>EPI - FAMILIA SERVENTE - HORISTA (ENCARGOS COMPLEMENTARES - COLETADO CAIXA)</v>
          </cell>
          <cell r="C8496" t="str">
            <v xml:space="preserve">H     </v>
          </cell>
          <cell r="D8496">
            <v>1.02</v>
          </cell>
        </row>
        <row r="8497">
          <cell r="A8497">
            <v>43503</v>
          </cell>
          <cell r="B8497" t="str">
            <v>EPI - FAMILIA SERVENTE - MENSALISTA (ENCARGOS COMPLEMENTARES - COLETADO CAIXA)</v>
          </cell>
          <cell r="C8497" t="str">
            <v xml:space="preserve">MES   </v>
          </cell>
          <cell r="D8497">
            <v>192.76</v>
          </cell>
        </row>
        <row r="8498">
          <cell r="A8498">
            <v>43492</v>
          </cell>
          <cell r="B8498" t="str">
            <v>EPI - FAMILIA SOLDADOR - HORISTA (ENCARGOS COMPLEMENTARES - COLETADO CAIXA)</v>
          </cell>
          <cell r="C8498" t="str">
            <v xml:space="preserve">H     </v>
          </cell>
          <cell r="D8498">
            <v>1.36</v>
          </cell>
        </row>
        <row r="8499">
          <cell r="A8499">
            <v>43504</v>
          </cell>
          <cell r="B8499" t="str">
            <v>EPI - FAMILIA SOLDADOR - MENSALISTA (ENCARGOS COMPLEMENTARES - COLETADO CAIXA)</v>
          </cell>
          <cell r="C8499" t="str">
            <v xml:space="preserve">MES   </v>
          </cell>
          <cell r="D8499">
            <v>255.78</v>
          </cell>
        </row>
        <row r="8500">
          <cell r="A8500">
            <v>43493</v>
          </cell>
          <cell r="B8500" t="str">
            <v>EPI - FAMILIA TOPOGRAFO - HORISTA (ENCARGOS COMPLEMENTARES - COLETADO CAIXA)</v>
          </cell>
          <cell r="C8500" t="str">
            <v xml:space="preserve">H     </v>
          </cell>
          <cell r="D8500">
            <v>0.54</v>
          </cell>
        </row>
        <row r="8501">
          <cell r="A8501">
            <v>43505</v>
          </cell>
          <cell r="B8501" t="str">
            <v>EPI - FAMILIA TOPOGRAFO - MENSALISTA (ENCARGOS COMPLEMENTARES - COLETADO CAIXA)</v>
          </cell>
          <cell r="C8501" t="str">
            <v xml:space="preserve">MES   </v>
          </cell>
          <cell r="D8501">
            <v>102.76</v>
          </cell>
        </row>
        <row r="8502">
          <cell r="A8502">
            <v>37774</v>
          </cell>
          <cell r="B8502" t="str">
            <v>EQUIPAMENTO DE LIMPEZA COMBINADO (VACUO/ALTA PRESSAO) 95% VACUO, TANQUE 7000 L, BOMBA 140 KGF/CM2 66 L/MIN COM MOTOR INDEPENDENTE A DIESEL DE 60 CV (INCLUI MONTAGEM, NAO INCLUI CAMINHAO)</v>
          </cell>
          <cell r="C8502" t="str">
            <v xml:space="preserve">UN    </v>
          </cell>
          <cell r="D8502">
            <v>188694.18</v>
          </cell>
        </row>
        <row r="8503">
          <cell r="A8503">
            <v>38630</v>
          </cell>
          <cell r="B8503" t="str">
            <v>EQUIPAMENTO PARA DEMARCACAO DE FAIXAS DE TRAFEGO A FRIO, A SER MONTADO SOBRE CAMINHAO DE PBT MINIMO DE 9 T E DISTANCIA MINIMA ENTRE EIXOS DE 4,3 M, CAPACIDADE PARA 800 L DE TINTA (INCLUI MONTAGEM, NAO INCLUI CAMINHAO)</v>
          </cell>
          <cell r="C8503" t="str">
            <v xml:space="preserve">UN    </v>
          </cell>
          <cell r="D8503">
            <v>972265.62</v>
          </cell>
        </row>
        <row r="8504">
          <cell r="A8504">
            <v>38629</v>
          </cell>
          <cell r="B8504" t="str">
            <v>EQUIPAMENTO PARA DEMARCACAO DE FAIXAS DE TRAFEGO A QUENTE, A SER MONTADO SOBRE CAMINHAO DE PBT MINIMO DE 17 T E DISTANCIA MINIMA ENTRE EIXOS DE 5,2 M, CAPACIDADE PARA 1.000 KG DE MATERIAL TERMOPLASTICO (INCLUI MONTAGEM, NAO INCLUI CAMINHAO E NEM COMPRESSOR DE AR)</v>
          </cell>
          <cell r="C8504" t="str">
            <v xml:space="preserve">UN    </v>
          </cell>
          <cell r="D8504">
            <v>1447265.62</v>
          </cell>
        </row>
        <row r="8505">
          <cell r="A8505">
            <v>38476</v>
          </cell>
          <cell r="B8505" t="str">
            <v>ESCADA DUPLA DE ABRIR EM ALUMINIO, MODELO PINTOR, 8 DEGRAUS</v>
          </cell>
          <cell r="C8505" t="str">
            <v xml:space="preserve">UN    </v>
          </cell>
          <cell r="D8505">
            <v>223.23</v>
          </cell>
        </row>
        <row r="8506">
          <cell r="A8506">
            <v>38477</v>
          </cell>
          <cell r="B8506" t="str">
            <v>ESCADA EXTENSIVEL EM ALUMINIO COM 6,00 M ESTENDIDA</v>
          </cell>
          <cell r="C8506" t="str">
            <v xml:space="preserve">UN    </v>
          </cell>
          <cell r="D8506">
            <v>632.20000000000005</v>
          </cell>
        </row>
        <row r="8507">
          <cell r="A8507">
            <v>40635</v>
          </cell>
          <cell r="B8507" t="str">
            <v>ESCAVADEIRA HIDRAULICA SOBRE ESTEIRA, COM GARRA GIRATORIA DE MANDIBULAS, PESO OPERACIONAL ENTRE 22,00 E 25,50 TON, POTENCIA LIQUIDA ENTRE 150 E 160 HP</v>
          </cell>
          <cell r="C8507" t="str">
            <v xml:space="preserve">UN    </v>
          </cell>
          <cell r="D8507">
            <v>477009.24</v>
          </cell>
        </row>
        <row r="8508">
          <cell r="A8508">
            <v>36483</v>
          </cell>
          <cell r="B8508" t="str">
            <v>ESCAVADEIRA HIDRAULICA SOBRE ESTEIRAS CACAMBA 0,40 A 1,20 M3, PESO OPERACIONAL 21,19 T, POTENCIA LIQUIDA 173 HP</v>
          </cell>
          <cell r="C8508" t="str">
            <v xml:space="preserve">UN    </v>
          </cell>
          <cell r="D8508">
            <v>432246.78</v>
          </cell>
        </row>
        <row r="8509">
          <cell r="A8509">
            <v>14525</v>
          </cell>
          <cell r="B8509" t="str">
            <v>ESCAVADEIRA HIDRAULICA SOBRE ESTEIRAS COM CACAMBA DE 1,20 M3, PESO OPERACIONAL 21 T, POTENCIA BRUTA 155 HP</v>
          </cell>
          <cell r="C8509" t="str">
            <v xml:space="preserve">UN    </v>
          </cell>
          <cell r="D8509">
            <v>452587.8</v>
          </cell>
        </row>
        <row r="8510">
          <cell r="A8510">
            <v>36482</v>
          </cell>
          <cell r="B8510" t="str">
            <v>ESCAVADEIRA HIDRAULICA SOBRE ESTEIRAS, CACAMBA  0,80 M3, PESO OPERACIONAL 17,8 T, POTENCIA LIQUIDA 110 HP</v>
          </cell>
          <cell r="C8510" t="str">
            <v xml:space="preserve">UN    </v>
          </cell>
          <cell r="D8510">
            <v>388157.08</v>
          </cell>
        </row>
        <row r="8511">
          <cell r="A8511">
            <v>36408</v>
          </cell>
          <cell r="B8511" t="str">
            <v>ESCAVADEIRA HIDRAULICA SOBRE ESTEIRAS, CACAMBA 0,4 A 1,70 M3, PESO OPERACIONAL 23,2 T, POTENCIA BRUTA 183 HP</v>
          </cell>
          <cell r="C8511" t="str">
            <v xml:space="preserve">UN    </v>
          </cell>
          <cell r="D8511">
            <v>463775.37</v>
          </cell>
        </row>
        <row r="8512">
          <cell r="A8512">
            <v>2723</v>
          </cell>
          <cell r="B8512" t="str">
            <v>ESCAVADEIRA HIDRAULICA SOBRE ESTEIRAS, CACAMBA 0,62M3, PESO OPERACIONAL 12,61T, POTENCIA LIQUIDA 95HP</v>
          </cell>
          <cell r="C8512" t="str">
            <v xml:space="preserve">UN    </v>
          </cell>
          <cell r="D8512">
            <v>355967.93</v>
          </cell>
        </row>
        <row r="8513">
          <cell r="A8513">
            <v>36481</v>
          </cell>
          <cell r="B8513" t="str">
            <v>ESCAVADEIRA HIDRAULICA SOBRE ESTEIRAS, CACAMBA 0,80 A 1,30 M3, PESO OPERACIONAL 22,18 T, POTENCIA LIQUIDA 170 HP</v>
          </cell>
          <cell r="C8513" t="str">
            <v xml:space="preserve">UN    </v>
          </cell>
          <cell r="D8513">
            <v>424618.89</v>
          </cell>
        </row>
        <row r="8514">
          <cell r="A8514">
            <v>10685</v>
          </cell>
          <cell r="B8514" t="str">
            <v>ESCAVADEIRA HIDRAULICA SOBRE ESTEIRAS, CACAMBA 0,80M3, PESO OPERACIONAL 17T, POTENCIA BRUTA 111HP</v>
          </cell>
          <cell r="C8514" t="str">
            <v xml:space="preserve">UN    </v>
          </cell>
          <cell r="D8514">
            <v>406820.5</v>
          </cell>
        </row>
        <row r="8515">
          <cell r="A8515">
            <v>40636</v>
          </cell>
          <cell r="B8515" t="str">
            <v>ESCAVADEIRA HIDRAULICA SOBRE ESTEIRAS, CAPACIDADE DA CACAMBA ENTRE 1,20 E 1,50 M3, PESO OPERACIONAL ENTRE 20,00 E 22,00 TON, POTENCIA LIQUIDA ENTRE 150 E 155 HP, EQUIPADA COM CLAMSHELL</v>
          </cell>
          <cell r="C8515" t="str">
            <v xml:space="preserve">UN    </v>
          </cell>
          <cell r="D8515">
            <v>459210.84</v>
          </cell>
        </row>
        <row r="8516">
          <cell r="A8516">
            <v>4111</v>
          </cell>
          <cell r="B8516" t="str">
            <v>ESCORA PRE-MOLDADA EM CONCRETO, *10 X 10* CM, H = 2,30M</v>
          </cell>
          <cell r="C8516" t="str">
            <v xml:space="preserve">UN    </v>
          </cell>
          <cell r="D8516">
            <v>35.42</v>
          </cell>
        </row>
        <row r="8517">
          <cell r="A8517">
            <v>26021</v>
          </cell>
          <cell r="B8517" t="str">
            <v>ESCOVA CIRCULAR EM ACO LATONADO, 6 X 1 " (DIAMETRO X ESPESSURA), FURO DE 1 1/4 ", FIO ONDULADO *0,30* MM</v>
          </cell>
          <cell r="C8517" t="str">
            <v xml:space="preserve">UN    </v>
          </cell>
          <cell r="D8517">
            <v>63.25</v>
          </cell>
        </row>
        <row r="8518">
          <cell r="A8518">
            <v>12</v>
          </cell>
          <cell r="B8518" t="str">
            <v>ESCOVA DE ACO, COM CABO, *4  X 15* FILEIRAS DE CERDAS</v>
          </cell>
          <cell r="C8518" t="str">
            <v xml:space="preserve">UN    </v>
          </cell>
          <cell r="D8518">
            <v>8.86</v>
          </cell>
        </row>
        <row r="8519">
          <cell r="A8519">
            <v>37554</v>
          </cell>
          <cell r="B8519" t="str">
            <v>ESGUICHO JATO REGULAVEL, TIPO ELKHART, ENGATE RAPIDO 1 1/2", PARA COMBATE A INCENDIO</v>
          </cell>
          <cell r="C8519" t="str">
            <v xml:space="preserve">UN    </v>
          </cell>
          <cell r="D8519">
            <v>119.78</v>
          </cell>
        </row>
        <row r="8520">
          <cell r="A8520">
            <v>37555</v>
          </cell>
          <cell r="B8520" t="str">
            <v>ESGUICHO JATO REGULAVEL, TIPO ELKHART, ENGATE RAPIDO 2 1/2", PARA COMBATE A INCENDIO</v>
          </cell>
          <cell r="C8520" t="str">
            <v xml:space="preserve">UN    </v>
          </cell>
          <cell r="D8520">
            <v>145.71</v>
          </cell>
        </row>
        <row r="8521">
          <cell r="A8521">
            <v>10902</v>
          </cell>
          <cell r="B8521" t="str">
            <v>ESGUICHO TIPO JATO SOLIDO, EM LATAO, ENGATE RAPIDO 1 1/2" X 13 MM, PARA MANGUEIRA EM INSTALACAO PREDIAL COMBATE A INCENDIO</v>
          </cell>
          <cell r="C8521" t="str">
            <v xml:space="preserve">UN    </v>
          </cell>
          <cell r="D8521">
            <v>36.56</v>
          </cell>
        </row>
        <row r="8522">
          <cell r="A8522">
            <v>20965</v>
          </cell>
          <cell r="B8522" t="str">
            <v>ESGUICHO TIPO JATO SOLIDO, EM LATAO, ENGATE RAPIDO 1 1/2" X 16 MM, PARA MANGUEIRA EM INSTALACAO PREDIAL COMBATE A INCENDIO</v>
          </cell>
          <cell r="C8522" t="str">
            <v xml:space="preserve">UN    </v>
          </cell>
          <cell r="D8522">
            <v>36.9</v>
          </cell>
        </row>
        <row r="8523">
          <cell r="A8523">
            <v>20966</v>
          </cell>
          <cell r="B8523" t="str">
            <v>ESGUICHO TIPO JATO SOLIDO, EM LATAO, ENGATE RAPIDO 1 1/2" X 19 MM, PARA MANGUEIRA EM INSTALACAO PREDIAL COMBATE A INCENDIO</v>
          </cell>
          <cell r="C8523" t="str">
            <v xml:space="preserve">UN    </v>
          </cell>
          <cell r="D8523">
            <v>39.729999999999997</v>
          </cell>
        </row>
        <row r="8524">
          <cell r="A8524">
            <v>10903</v>
          </cell>
          <cell r="B8524" t="str">
            <v>ESGUICHO TIPO JATO SOLIDO, EM LATAO, ENGATE RAPIDO 2 1/2" X 13 MM, PARA MANGUEIRA EM INSTALACAO PREDIAL COMBATE A INCENDIO</v>
          </cell>
          <cell r="C8524" t="str">
            <v xml:space="preserve">UN    </v>
          </cell>
          <cell r="D8524">
            <v>60.22</v>
          </cell>
        </row>
        <row r="8525">
          <cell r="A8525">
            <v>20967</v>
          </cell>
          <cell r="B8525" t="str">
            <v>ESGUICHO TIPO JATO SOLIDO, EM LATAO, ENGATE RAPIDO 2 1/2" X 16 MM, PARA MANGUEIRA EM INSTALACAO PREDIAL COMBATE A INCENDIO</v>
          </cell>
          <cell r="C8525" t="str">
            <v xml:space="preserve">UN    </v>
          </cell>
          <cell r="D8525">
            <v>60.22</v>
          </cell>
        </row>
        <row r="8526">
          <cell r="A8526">
            <v>20968</v>
          </cell>
          <cell r="B8526" t="str">
            <v>ESGUICHO TIPO JATO SOLIDO, EM LATAO, ENGATE RAPIDO 2 1/2" X 19 MM, PARA MANGUEIRA EM INSTALACAO PREDIAL COMBATE A INCENDIO</v>
          </cell>
          <cell r="C8526" t="str">
            <v xml:space="preserve">UN    </v>
          </cell>
          <cell r="D8526">
            <v>66.05</v>
          </cell>
        </row>
        <row r="8527">
          <cell r="A8527">
            <v>11359</v>
          </cell>
          <cell r="B8527" t="str">
            <v>ESMERILHADEIRA ANGULAR ELETRICA, DIAMETRO DO DISCO 7 '' (180 MM), ROTACAO 8500 RPM, POTENCIA 2400 W</v>
          </cell>
          <cell r="C8527" t="str">
            <v xml:space="preserve">UN    </v>
          </cell>
          <cell r="D8527">
            <v>943.44</v>
          </cell>
        </row>
        <row r="8528">
          <cell r="A8528">
            <v>39017</v>
          </cell>
          <cell r="B8528" t="str">
            <v>ESPACADOR / DISTANCIADOR CIRCULAR COM ENTRADA LATERAL, EM PLASTICO, PARA VERGALHAO *4,2 A 12,5* MM, COBRIMENTO 20 MM</v>
          </cell>
          <cell r="C8528" t="str">
            <v xml:space="preserve">UN    </v>
          </cell>
          <cell r="D8528">
            <v>0.14000000000000001</v>
          </cell>
        </row>
        <row r="8529">
          <cell r="A8529">
            <v>39315</v>
          </cell>
          <cell r="B8529" t="str">
            <v>ESPACADOR / DISTANCIADOR TIPO GARRA DUPLA, EM PLASTICO, COBRIMENTO *20* MM, PARA FERRAGENS DE LAJES E FUNDO DE VIGAS</v>
          </cell>
          <cell r="C8529" t="str">
            <v xml:space="preserve">UN    </v>
          </cell>
          <cell r="D8529">
            <v>0.23</v>
          </cell>
        </row>
        <row r="8530">
          <cell r="A8530">
            <v>39016</v>
          </cell>
          <cell r="B8530" t="str">
            <v>ESPACADOR / DISTANCIADOR TIPO PINO EM PLASTICO, PARA VERGALHAO ATE 10 MM, PARA APOIO DE ARMADURA</v>
          </cell>
          <cell r="C8530" t="str">
            <v xml:space="preserve">UN    </v>
          </cell>
          <cell r="D8530">
            <v>0.23</v>
          </cell>
        </row>
        <row r="8531">
          <cell r="A8531">
            <v>40432</v>
          </cell>
          <cell r="B8531" t="str">
            <v>ESPACADOR / SEPARADOR DE BARRA , METALICO, TIPO CARAMBOLA, PARA TIRANTES, 25 X 84 MM</v>
          </cell>
          <cell r="C8531" t="str">
            <v xml:space="preserve">UN    </v>
          </cell>
          <cell r="D8531">
            <v>1.82</v>
          </cell>
        </row>
        <row r="8532">
          <cell r="A8532">
            <v>39481</v>
          </cell>
          <cell r="B8532" t="str">
            <v>ESPACADOR OU DISTANCIADOR, EM PLASTICO, TIPO APOIO DE CORDOALHA (CARANGUEJO), PARA ARMADURA NEGATIVA E PROTENSAO, COBRIMENTO 50 MM</v>
          </cell>
          <cell r="C8532" t="str">
            <v xml:space="preserve">UN    </v>
          </cell>
          <cell r="D8532">
            <v>1.1499999999999999</v>
          </cell>
        </row>
        <row r="8533">
          <cell r="A8533">
            <v>40433</v>
          </cell>
          <cell r="B8533" t="str">
            <v>ESPACADOR/SEPARADOR DE CORDOALHA TIPO DISCO 12 FUROS DE 14 MM, PARA TIRANTES</v>
          </cell>
          <cell r="C8533" t="str">
            <v xml:space="preserve">UN    </v>
          </cell>
          <cell r="D8533">
            <v>1.01</v>
          </cell>
        </row>
        <row r="8534">
          <cell r="A8534">
            <v>20219</v>
          </cell>
          <cell r="B8534" t="str">
            <v>ESPARGIDOR DE ASFALTO PRESSURIZADO, REBOCAVEL, TANQUE DE 2500 L, PNEUMATICO,  COM MOTOR A GASOLINA 3,4HP</v>
          </cell>
          <cell r="C8534" t="str">
            <v xml:space="preserve">UN    </v>
          </cell>
          <cell r="D8534">
            <v>74000</v>
          </cell>
        </row>
        <row r="8535">
          <cell r="A8535">
            <v>36484</v>
          </cell>
          <cell r="B8535" t="str">
            <v>ESPARGIDOR DE ASFALTO PRESSURIZADO, TANQUE 6 M3 COM ISOLACAO TERMICA, AQUECIDO COM 2 MACARICOS, COM BARRA ESPARGIDORA 3,60 M, A SER MONTADO SOBRE CAMINHAO</v>
          </cell>
          <cell r="C8535" t="str">
            <v xml:space="preserve">UN    </v>
          </cell>
          <cell r="D8535">
            <v>157088.51999999999</v>
          </cell>
        </row>
        <row r="8536">
          <cell r="A8536">
            <v>38367</v>
          </cell>
          <cell r="B8536" t="str">
            <v>ESPATULA DE ACO INOX COM CABO DE MADEIRA, LARGURA 8 CM</v>
          </cell>
          <cell r="C8536" t="str">
            <v xml:space="preserve">UN    </v>
          </cell>
          <cell r="D8536">
            <v>11.99</v>
          </cell>
        </row>
        <row r="8537">
          <cell r="A8537">
            <v>38368</v>
          </cell>
          <cell r="B8537" t="str">
            <v>ESPATULA DE PLASTICO LISA, LARGURA 10 CM</v>
          </cell>
          <cell r="C8537" t="str">
            <v xml:space="preserve">UN    </v>
          </cell>
          <cell r="D8537">
            <v>6.17</v>
          </cell>
        </row>
        <row r="8538">
          <cell r="A8538">
            <v>38091</v>
          </cell>
          <cell r="B8538" t="str">
            <v>ESPELHO / PLACA CEGA 4" X 2", PARA INSTALACAO DE TOMADAS E INTERRUPTORES</v>
          </cell>
          <cell r="C8538" t="str">
            <v xml:space="preserve">UN    </v>
          </cell>
          <cell r="D8538">
            <v>1.78</v>
          </cell>
        </row>
        <row r="8539">
          <cell r="A8539">
            <v>38095</v>
          </cell>
          <cell r="B8539" t="str">
            <v>ESPELHO / PLACA CEGA 4" X 4", PARA INSTALACAO DE TOMADAS E INTERRUPTORES</v>
          </cell>
          <cell r="C8539" t="str">
            <v xml:space="preserve">UN    </v>
          </cell>
          <cell r="D8539">
            <v>3.77</v>
          </cell>
        </row>
        <row r="8540">
          <cell r="A8540">
            <v>38092</v>
          </cell>
          <cell r="B8540" t="str">
            <v>ESPELHO / PLACA DE 1 POSTO 4" X 2", PARA INSTALACAO DE TOMADAS E INTERRUPTORES</v>
          </cell>
          <cell r="C8540" t="str">
            <v xml:space="preserve">UN    </v>
          </cell>
          <cell r="D8540">
            <v>1.69</v>
          </cell>
        </row>
        <row r="8541">
          <cell r="A8541">
            <v>38093</v>
          </cell>
          <cell r="B8541" t="str">
            <v>ESPELHO / PLACA DE 2 POSTOS 4" X 2", PARA INSTALACAO DE TOMADAS E INTERRUPTORES</v>
          </cell>
          <cell r="C8541" t="str">
            <v xml:space="preserve">UN    </v>
          </cell>
          <cell r="D8541">
            <v>1.74</v>
          </cell>
        </row>
        <row r="8542">
          <cell r="A8542">
            <v>38096</v>
          </cell>
          <cell r="B8542" t="str">
            <v>ESPELHO / PLACA DE 2 POSTOS 4" X 4", PARA INSTALACAO DE TOMADAS E INTERRUPTORES</v>
          </cell>
          <cell r="C8542" t="str">
            <v xml:space="preserve">UN    </v>
          </cell>
          <cell r="D8542">
            <v>4.05</v>
          </cell>
        </row>
        <row r="8543">
          <cell r="A8543">
            <v>38094</v>
          </cell>
          <cell r="B8543" t="str">
            <v>ESPELHO / PLACA DE 3 POSTOS 4" X 2", PARA INSTALACAO DE TOMADAS E INTERRUPTORES</v>
          </cell>
          <cell r="C8543" t="str">
            <v xml:space="preserve">UN    </v>
          </cell>
          <cell r="D8543">
            <v>2.14</v>
          </cell>
        </row>
        <row r="8544">
          <cell r="A8544">
            <v>38097</v>
          </cell>
          <cell r="B8544" t="str">
            <v>ESPELHO / PLACA DE 4 POSTOS 4" X 4", PARA INSTALACAO DE TOMADAS E INTERRUPTORES</v>
          </cell>
          <cell r="C8544" t="str">
            <v xml:space="preserve">UN    </v>
          </cell>
          <cell r="D8544">
            <v>4.34</v>
          </cell>
        </row>
        <row r="8545">
          <cell r="A8545">
            <v>38098</v>
          </cell>
          <cell r="B8545" t="str">
            <v>ESPELHO / PLACA DE 6 POSTOS 4" X 4", PARA INSTALACAO DE TOMADAS E INTERRUPTORES</v>
          </cell>
          <cell r="C8545" t="str">
            <v xml:space="preserve">UN    </v>
          </cell>
          <cell r="D8545">
            <v>4.34</v>
          </cell>
        </row>
        <row r="8546">
          <cell r="A8546">
            <v>11186</v>
          </cell>
          <cell r="B8546" t="str">
            <v>ESPELHO CRISTAL E = 4 MM</v>
          </cell>
          <cell r="C8546" t="str">
            <v xml:space="preserve">M2    </v>
          </cell>
          <cell r="D8546">
            <v>298.13</v>
          </cell>
        </row>
        <row r="8547">
          <cell r="A8547">
            <v>11558</v>
          </cell>
          <cell r="B8547" t="str">
            <v>ESPELHO, RETO OU CURVO, EM LATAO CROMADO, ESPESSURA ATE 6 MM, LARGURA *40*MM, ALTURA *180*MM - PARA FECHADURA DE EMBUTIR</v>
          </cell>
          <cell r="C8547" t="str">
            <v xml:space="preserve">PAR   </v>
          </cell>
          <cell r="D8547">
            <v>11.65</v>
          </cell>
        </row>
        <row r="8548">
          <cell r="A8548">
            <v>11557</v>
          </cell>
          <cell r="B8548" t="str">
            <v>ESPELHO, RETO OU CURVO, EM LATAO CROMADO, ESPESSURA MINIMA 6 MM, LARGURA *43*MM, ALTURA *230*MM - PARA FECHADURA DE EMBUTIR</v>
          </cell>
          <cell r="C8548" t="str">
            <v xml:space="preserve">PAR   </v>
          </cell>
          <cell r="D8548">
            <v>29.49</v>
          </cell>
        </row>
        <row r="8549">
          <cell r="A8549">
            <v>2759</v>
          </cell>
          <cell r="B8549" t="str">
            <v>ESPOLETA SIMPLES N 8.</v>
          </cell>
          <cell r="C8549" t="str">
            <v xml:space="preserve">UN    </v>
          </cell>
          <cell r="D8549">
            <v>4.8</v>
          </cell>
        </row>
        <row r="8550">
          <cell r="A8550">
            <v>38124</v>
          </cell>
          <cell r="B8550" t="str">
            <v>ESPUMA EXPANSIVA DE POLIURETANO, APLICACAO MANUAL - 500 ML</v>
          </cell>
          <cell r="C8550" t="str">
            <v xml:space="preserve">UN    </v>
          </cell>
          <cell r="D8550">
            <v>23.2</v>
          </cell>
        </row>
        <row r="8551">
          <cell r="A8551">
            <v>38380</v>
          </cell>
          <cell r="B8551" t="str">
            <v>ESQUADRO DE ACO 12 " (300 MM), CABO DE ALUMINIO</v>
          </cell>
          <cell r="C8551" t="str">
            <v xml:space="preserve">UN    </v>
          </cell>
          <cell r="D8551">
            <v>19.05</v>
          </cell>
        </row>
        <row r="8552">
          <cell r="A8552">
            <v>20059</v>
          </cell>
          <cell r="B8552" t="str">
            <v>ESQUADRO INTERNO OU EXTERNO PARA CALHA PLUVIAL, PVC, DIAMETRO ENTRE 119 E 170 MM, PARA DRENAGEM PREDIAL</v>
          </cell>
          <cell r="C8552" t="str">
            <v xml:space="preserve">UN    </v>
          </cell>
          <cell r="D8552">
            <v>14.56</v>
          </cell>
        </row>
        <row r="8553">
          <cell r="A8553">
            <v>42429</v>
          </cell>
          <cell r="B8553" t="str">
            <v>ESQUI TRIPLO, EM TUBO DE ACO CARBONO, PINTURA NO PROCESSO ELETROSTATICO - EQUIPAMENTO DE GINASTICA PARA ACADEMIA AO AR LIVRE / ACADEMIA DA TERCEIRA IDADE - ATI</v>
          </cell>
          <cell r="C8553" t="str">
            <v xml:space="preserve">UN    </v>
          </cell>
          <cell r="D8553">
            <v>3422.44</v>
          </cell>
        </row>
        <row r="8554">
          <cell r="A8554">
            <v>38538</v>
          </cell>
          <cell r="B8554" t="str">
            <v>ESTACA PRE-MOLDADA MACICA DE CONCRETO VIBRADO ARMADO, PARA CARGA DE 25 T, SECAO QUADRADA DE *16 X 16*, COM ANEL METALICO INCORPORADO A PECA (SOMENTE FORNECIMENTO)</v>
          </cell>
          <cell r="C8554" t="str">
            <v xml:space="preserve">M     </v>
          </cell>
          <cell r="D8554">
            <v>40</v>
          </cell>
        </row>
        <row r="8555">
          <cell r="A8555">
            <v>38539</v>
          </cell>
          <cell r="B8555" t="str">
            <v>ESTACA PRE-MOLDADA MACICA DE CONCRETO VIBRADO ARMADO, PARA CARGA DE 50 T, SECAO QUADRADA, COM ANEL METALICO INCORPORADO A PECA (SOMENTE FORNECIMENTO)</v>
          </cell>
          <cell r="C8555" t="str">
            <v xml:space="preserve">M     </v>
          </cell>
          <cell r="D8555">
            <v>54.39</v>
          </cell>
        </row>
        <row r="8556">
          <cell r="A8556">
            <v>38540</v>
          </cell>
          <cell r="B8556" t="str">
            <v>ESTACA PRE-MOLDADA VAZADA DE CONCRETO CENTRIFUGADO, PARA CARGA DE 100 T, SECAO CIRCULAR, COM ANEL METALICO INCORPORADO A PECA (SOMENTE FORNECIMENTO)</v>
          </cell>
          <cell r="C8556" t="str">
            <v xml:space="preserve">M     </v>
          </cell>
          <cell r="D8556">
            <v>139.4</v>
          </cell>
        </row>
        <row r="8557">
          <cell r="A8557">
            <v>38384</v>
          </cell>
          <cell r="B8557" t="str">
            <v>ESTILETE DE METAL, LAMINA 18 MM</v>
          </cell>
          <cell r="C8557" t="str">
            <v xml:space="preserve">UN    </v>
          </cell>
          <cell r="D8557">
            <v>16.010000000000002</v>
          </cell>
        </row>
        <row r="8558">
          <cell r="A8558">
            <v>13</v>
          </cell>
          <cell r="B8558" t="str">
            <v>ESTOPA</v>
          </cell>
          <cell r="C8558" t="str">
            <v xml:space="preserve">KG    </v>
          </cell>
          <cell r="D8558">
            <v>13.64</v>
          </cell>
        </row>
        <row r="8559">
          <cell r="A8559">
            <v>2762</v>
          </cell>
          <cell r="B8559" t="str">
            <v>ESTOPIM SIMPLES</v>
          </cell>
          <cell r="C8559" t="str">
            <v xml:space="preserve">M     </v>
          </cell>
          <cell r="D8559">
            <v>6</v>
          </cell>
        </row>
        <row r="8560">
          <cell r="A8560">
            <v>21142</v>
          </cell>
          <cell r="B8560" t="str">
            <v>ESTRIBO COM PARAFUSO EM CHAPA DE FERRO FUNDIDO DE 2" X 3/16" X 35 CM, SECAO "U", PARA MADEIRAMENTO DE TELHADO</v>
          </cell>
          <cell r="C8560" t="str">
            <v xml:space="preserve">UN    </v>
          </cell>
          <cell r="D8560">
            <v>19.559999999999999</v>
          </cell>
        </row>
        <row r="8561">
          <cell r="A8561">
            <v>12865</v>
          </cell>
          <cell r="B8561" t="str">
            <v>ESTUCADOR</v>
          </cell>
          <cell r="C8561" t="str">
            <v xml:space="preserve">H     </v>
          </cell>
          <cell r="D8561">
            <v>13.58</v>
          </cell>
        </row>
        <row r="8562">
          <cell r="A8562">
            <v>41074</v>
          </cell>
          <cell r="B8562" t="str">
            <v>ESTUCADOR (MENSALISTA)</v>
          </cell>
          <cell r="C8562" t="str">
            <v xml:space="preserve">MES   </v>
          </cell>
          <cell r="D8562">
            <v>2403.48</v>
          </cell>
        </row>
        <row r="8563">
          <cell r="A8563">
            <v>4223</v>
          </cell>
          <cell r="B8563" t="str">
            <v>ETANOL</v>
          </cell>
          <cell r="C8563" t="str">
            <v xml:space="preserve">L     </v>
          </cell>
          <cell r="D8563">
            <v>2.56</v>
          </cell>
        </row>
        <row r="8564">
          <cell r="A8564">
            <v>37372</v>
          </cell>
          <cell r="B8564" t="str">
            <v>EXAMES - HORISTA (COLETADO CAIXA)</v>
          </cell>
          <cell r="C8564" t="str">
            <v xml:space="preserve">H     </v>
          </cell>
          <cell r="D8564">
            <v>0.35</v>
          </cell>
        </row>
        <row r="8565">
          <cell r="A8565">
            <v>40863</v>
          </cell>
          <cell r="B8565" t="str">
            <v>EXAMES - MENSALISTA (COLETADO CAIXA)</v>
          </cell>
          <cell r="C8565" t="str">
            <v xml:space="preserve">MES   </v>
          </cell>
          <cell r="D8565">
            <v>65.94</v>
          </cell>
        </row>
        <row r="8566">
          <cell r="A8566">
            <v>38475</v>
          </cell>
          <cell r="B8566" t="str">
            <v>EXTENSAO DE SOLDA 201 ACETILENO, E = *1,5 A 2,5* MM</v>
          </cell>
          <cell r="C8566" t="str">
            <v xml:space="preserve">UN    </v>
          </cell>
          <cell r="D8566">
            <v>27.89</v>
          </cell>
        </row>
        <row r="8567">
          <cell r="A8567">
            <v>38474</v>
          </cell>
          <cell r="B8567" t="str">
            <v>EXTENSAO DE SOLDA 201 GLP, E = *2,5 A 4,0* MM</v>
          </cell>
          <cell r="C8567" t="str">
            <v xml:space="preserve">UN    </v>
          </cell>
          <cell r="D8567">
            <v>34.479999999999997</v>
          </cell>
        </row>
        <row r="8568">
          <cell r="A8568">
            <v>10886</v>
          </cell>
          <cell r="B8568" t="str">
            <v>EXTINTOR DE INCENDIO PORTATIL COM CARGA DE AGUA PRESSURIZADA DE 10 L, CLASSE A</v>
          </cell>
          <cell r="C8568" t="str">
            <v xml:space="preserve">UN    </v>
          </cell>
          <cell r="D8568">
            <v>123</v>
          </cell>
        </row>
        <row r="8569">
          <cell r="A8569">
            <v>10888</v>
          </cell>
          <cell r="B8569" t="str">
            <v>EXTINTOR DE INCENDIO PORTATIL COM CARGA DE GAS CARBONICO CO2 DE 4 KG, CLASSE BC</v>
          </cell>
          <cell r="C8569" t="str">
            <v xml:space="preserve">UN    </v>
          </cell>
          <cell r="D8569">
            <v>389.29</v>
          </cell>
        </row>
        <row r="8570">
          <cell r="A8570">
            <v>10889</v>
          </cell>
          <cell r="B8570" t="str">
            <v>EXTINTOR DE INCENDIO PORTATIL COM CARGA DE GAS CARBONICO CO2 DE 6 KG, CLASSE BC</v>
          </cell>
          <cell r="C8570" t="str">
            <v xml:space="preserve">UN    </v>
          </cell>
          <cell r="D8570">
            <v>421.74</v>
          </cell>
        </row>
        <row r="8571">
          <cell r="A8571">
            <v>10890</v>
          </cell>
          <cell r="B8571" t="str">
            <v>EXTINTOR DE INCENDIO PORTATIL COM CARGA DE PO QUIMICO SECO (PQS) DE 12 KG, CLASSE BC</v>
          </cell>
          <cell r="C8571" t="str">
            <v xml:space="preserve">UN    </v>
          </cell>
          <cell r="D8571">
            <v>194.64</v>
          </cell>
        </row>
        <row r="8572">
          <cell r="A8572">
            <v>10891</v>
          </cell>
          <cell r="B8572" t="str">
            <v>EXTINTOR DE INCENDIO PORTATIL COM CARGA DE PO QUIMICO SECO (PQS) DE 4 KG, CLASSE BC</v>
          </cell>
          <cell r="C8572" t="str">
            <v xml:space="preserve">UN    </v>
          </cell>
          <cell r="D8572">
            <v>118.95</v>
          </cell>
        </row>
        <row r="8573">
          <cell r="A8573">
            <v>10892</v>
          </cell>
          <cell r="B8573" t="str">
            <v>EXTINTOR DE INCENDIO PORTATIL COM CARGA DE PO QUIMICO SECO (PQS) DE 6 KG, CLASSE BC</v>
          </cell>
          <cell r="C8573" t="str">
            <v xml:space="preserve">UN    </v>
          </cell>
          <cell r="D8573">
            <v>140.58000000000001</v>
          </cell>
        </row>
        <row r="8574">
          <cell r="A8574">
            <v>20977</v>
          </cell>
          <cell r="B8574" t="str">
            <v>EXTINTOR DE INCENDIO PORTATIL COM CARGA DE PO QUIMICO SECO (PQS) DE 8 KG, CLASSE BC</v>
          </cell>
          <cell r="C8574" t="str">
            <v xml:space="preserve">UN    </v>
          </cell>
          <cell r="D8574">
            <v>167.61</v>
          </cell>
        </row>
        <row r="8575">
          <cell r="A8575">
            <v>3073</v>
          </cell>
          <cell r="B8575" t="str">
            <v>EXTREMIDADE PVC PBA, BF, JE, DN 100/ DE 110 MM (NBR 10351)</v>
          </cell>
          <cell r="C8575" t="str">
            <v xml:space="preserve">UN    </v>
          </cell>
          <cell r="D8575">
            <v>152.11000000000001</v>
          </cell>
        </row>
        <row r="8576">
          <cell r="A8576">
            <v>3068</v>
          </cell>
          <cell r="B8576" t="str">
            <v>EXTREMIDADE PVC PBA, BF, JE, DN 50 / DE 60 MM (NBR 10351)</v>
          </cell>
          <cell r="C8576" t="str">
            <v xml:space="preserve">UN    </v>
          </cell>
          <cell r="D8576">
            <v>30.41</v>
          </cell>
        </row>
        <row r="8577">
          <cell r="A8577">
            <v>3074</v>
          </cell>
          <cell r="B8577" t="str">
            <v>EXTREMIDADE PVC PBA, BF, JE, DN 75/ DE 85 MM (NBR 10351)</v>
          </cell>
          <cell r="C8577" t="str">
            <v xml:space="preserve">UN    </v>
          </cell>
          <cell r="D8577">
            <v>96.03</v>
          </cell>
        </row>
        <row r="8578">
          <cell r="A8578">
            <v>3076</v>
          </cell>
          <cell r="B8578" t="str">
            <v>EXTREMIDADE PVC PBA, PF, JE, DN 100 / DE 110 MM (NBR 10351)</v>
          </cell>
          <cell r="C8578" t="str">
            <v xml:space="preserve">UN    </v>
          </cell>
          <cell r="D8578">
            <v>125.05</v>
          </cell>
        </row>
        <row r="8579">
          <cell r="A8579">
            <v>3072</v>
          </cell>
          <cell r="B8579" t="str">
            <v>EXTREMIDADE PVC PBA, PF, JE, DN 50/ DE 60 MM (NBR 10351)</v>
          </cell>
          <cell r="C8579" t="str">
            <v xml:space="preserve">UN    </v>
          </cell>
          <cell r="D8579">
            <v>31.5</v>
          </cell>
        </row>
        <row r="8580">
          <cell r="A8580">
            <v>3075</v>
          </cell>
          <cell r="B8580" t="str">
            <v>EXTREMIDADE PVC PBA, PF, JE, DN 75 / DE 85 MM (NBR 10351)</v>
          </cell>
          <cell r="C8580" t="str">
            <v xml:space="preserve">UN    </v>
          </cell>
          <cell r="D8580">
            <v>79.02</v>
          </cell>
        </row>
        <row r="8581">
          <cell r="A8581">
            <v>10780</v>
          </cell>
          <cell r="B8581" t="str">
            <v>EXTREMIDADE/TUBETE PARA HIDROMETRO PVC, COM ROSCA, CURTA, COM BUCHA LATAO, 1/2"</v>
          </cell>
          <cell r="C8581" t="str">
            <v xml:space="preserve">UN    </v>
          </cell>
          <cell r="D8581">
            <v>6.68</v>
          </cell>
        </row>
        <row r="8582">
          <cell r="A8582">
            <v>10781</v>
          </cell>
          <cell r="B8582" t="str">
            <v>EXTREMIDADE/TUBETE PARA HIDROMETRO PVC, COM ROSCA, CURTA, COM BUCHA LATAO, 3/4"</v>
          </cell>
          <cell r="C8582" t="str">
            <v xml:space="preserve">UN    </v>
          </cell>
          <cell r="D8582">
            <v>10.71</v>
          </cell>
        </row>
        <row r="8583">
          <cell r="A8583">
            <v>20106</v>
          </cell>
          <cell r="B8583" t="str">
            <v>EXTREMIDADE/TUBETE PARA HIDROMETRO PVC, COM ROSCA, CURTA, SEM BUCHA LATAO, 1/2"</v>
          </cell>
          <cell r="C8583" t="str">
            <v xml:space="preserve">UN    </v>
          </cell>
          <cell r="D8583">
            <v>3.53</v>
          </cell>
        </row>
        <row r="8584">
          <cell r="A8584">
            <v>20107</v>
          </cell>
          <cell r="B8584" t="str">
            <v>EXTREMIDADE/TUBETE PARA HIDROMETRO PVC, COM ROSCA, CURTA, SEM BUCHA LATAO, 3/4"</v>
          </cell>
          <cell r="C8584" t="str">
            <v xml:space="preserve">UN    </v>
          </cell>
          <cell r="D8584">
            <v>4.04</v>
          </cell>
        </row>
        <row r="8585">
          <cell r="A8585">
            <v>20108</v>
          </cell>
          <cell r="B8585" t="str">
            <v>EXTREMIDADE/TUBETE PARA HIDROMETRO PVC, COM ROSCA, LONGA, SEM BUCHA LATAO, 1/2"</v>
          </cell>
          <cell r="C8585" t="str">
            <v xml:space="preserve">UN    </v>
          </cell>
          <cell r="D8585">
            <v>5.34</v>
          </cell>
        </row>
        <row r="8586">
          <cell r="A8586">
            <v>20109</v>
          </cell>
          <cell r="B8586" t="str">
            <v>EXTREMIDADE/TUBETE PARA HIDROMETRO PVC, COM ROSCA, LONGA, SEM BUCHA LATAO, 3/4"</v>
          </cell>
          <cell r="C8586" t="str">
            <v xml:space="preserve">UN    </v>
          </cell>
          <cell r="D8586">
            <v>6.68</v>
          </cell>
        </row>
        <row r="8587">
          <cell r="A8587">
            <v>34795</v>
          </cell>
          <cell r="B8587" t="str">
            <v>FAIXA / FILETE / LISTELO EM CERAMICA, DECORADA, *8 X 30* CM (L X C)</v>
          </cell>
          <cell r="C8587" t="str">
            <v xml:space="preserve">M2    </v>
          </cell>
          <cell r="D8587">
            <v>204.9</v>
          </cell>
        </row>
        <row r="8588">
          <cell r="A8588">
            <v>34796</v>
          </cell>
          <cell r="B8588" t="str">
            <v>FAIXA / FILETE / LISTELO EM CERAMICA, LISO OU CORDAO, BRANCO, *2 X 30* CM (L X C)</v>
          </cell>
          <cell r="C8588" t="str">
            <v xml:space="preserve">M     </v>
          </cell>
          <cell r="D8588">
            <v>8.99</v>
          </cell>
        </row>
        <row r="8589">
          <cell r="A8589">
            <v>11474</v>
          </cell>
          <cell r="B8589" t="str">
            <v>FECHADURA AUXILIAR DE EMBUTIR PARA PORTA DE ARMARIO DE MADEIRA, CROMADA, CHAVE TIPO GORGES, CAIXA COM LINGUETA, CHAPA TESTA E CONTRA CHAPA</v>
          </cell>
          <cell r="C8589" t="str">
            <v xml:space="preserve">UN    </v>
          </cell>
          <cell r="D8589">
            <v>33.25</v>
          </cell>
        </row>
        <row r="8590">
          <cell r="A8590">
            <v>11470</v>
          </cell>
          <cell r="B8590" t="str">
            <v>FECHADURA AUXILIAR DE EMBUTIR PARA PORTA DE ARMARIO, CROMADA, CAIXA COM CILINDRO REDONDO, CHAPA TESTA E LINGUETA</v>
          </cell>
          <cell r="C8590" t="str">
            <v xml:space="preserve">UN    </v>
          </cell>
          <cell r="D8590">
            <v>21.78</v>
          </cell>
        </row>
        <row r="8591">
          <cell r="A8591">
            <v>11480</v>
          </cell>
          <cell r="B8591" t="str">
            <v>FECHADURA AUXILIAR SEGURANCA, DE EMBUTIR, REFORCADA, MAQUINA DE 40 A 55 MM, COM CILINDRO, CROMADA, PARA PORTA EXTERNA - COMPLETA</v>
          </cell>
          <cell r="C8591" t="str">
            <v xml:space="preserve">CJ    </v>
          </cell>
          <cell r="D8591">
            <v>54.39</v>
          </cell>
        </row>
        <row r="8592">
          <cell r="A8592">
            <v>38154</v>
          </cell>
          <cell r="B8592" t="str">
            <v>FECHADURA AUXILIAR TRAVA DE SEGURANCA SIMPLES, CROMADA, MAQUINA *40* MM, INCLUI CHAVE TETRA E ROSETA REDONDA - COMPLETA</v>
          </cell>
          <cell r="C8592" t="str">
            <v xml:space="preserve">CJ    </v>
          </cell>
          <cell r="D8592">
            <v>34.049999999999997</v>
          </cell>
        </row>
        <row r="8593">
          <cell r="A8593">
            <v>11482</v>
          </cell>
          <cell r="B8593" t="str">
            <v>FECHADURA BICO DE PAPAGAIO, MAQUINA *45* MM, CROMADA, COM CHAVE TIPO GORGES BIPARTIDA, PARA PORTA DE CORRER INTERNA - COMPLETA</v>
          </cell>
          <cell r="C8593" t="str">
            <v xml:space="preserve">CJ    </v>
          </cell>
          <cell r="D8593">
            <v>49.4</v>
          </cell>
        </row>
        <row r="8594">
          <cell r="A8594">
            <v>3084</v>
          </cell>
          <cell r="B8594" t="str">
            <v>FECHADURA BICO DE PAPAGAIO, MAQUINA *45* MM, CROMADA, COM CILINDRO, PARA PORTA DE CORRER EXTERNA - COMPLETA</v>
          </cell>
          <cell r="C8594" t="str">
            <v xml:space="preserve">CJ    </v>
          </cell>
          <cell r="D8594">
            <v>63.51</v>
          </cell>
        </row>
        <row r="8595">
          <cell r="A8595">
            <v>3103</v>
          </cell>
          <cell r="B8595" t="str">
            <v>FECHADURA C/ CILINDRO LATAO CROMADO P/ PORTA VIDRO TP AROUCA 2171-L OU EQUIV</v>
          </cell>
          <cell r="C8595" t="str">
            <v xml:space="preserve">UN    </v>
          </cell>
          <cell r="D8595">
            <v>56.77</v>
          </cell>
        </row>
        <row r="8596">
          <cell r="A8596">
            <v>11481</v>
          </cell>
          <cell r="B8596" t="str">
            <v>FECHADURA DE EMBUTIR PARA PORTA DE BANHEIRO, CHAVE TIPO TRANQUETA, MAQUINA 40 MM, SEM MACANETA, SEM ESPELHO (SOMENTE MAQUINA) - NIVEL SEGURANCA MEDIO</v>
          </cell>
          <cell r="C8596" t="str">
            <v xml:space="preserve">UN    </v>
          </cell>
          <cell r="D8596">
            <v>17.13</v>
          </cell>
        </row>
        <row r="8597">
          <cell r="A8597">
            <v>3097</v>
          </cell>
          <cell r="B8597" t="str">
            <v>FECHADURA DE EMBUTIR PARA PORTA DE BANHEIRO, TIPO TRANQUETA, MAQUINA 40 MM, MACANETAS ALAVANCA E ROSETAS REDONDAS EM METAL CROMADO - NIVEL SEGURANCA MEDIO - COMPLETA</v>
          </cell>
          <cell r="C8597" t="str">
            <v xml:space="preserve">CJ    </v>
          </cell>
          <cell r="D8597">
            <v>35.18</v>
          </cell>
        </row>
        <row r="8598">
          <cell r="A8598">
            <v>38153</v>
          </cell>
          <cell r="B8598" t="str">
            <v>FECHADURA DE EMBUTIR PARA PORTA DE BANHEIRO, TIPO TRANQUETA, MAQUINA 40 MM, MACANETAS ALAVANCA, ESPELHO EM METAL CROMADO - NIVEL SEGURANCA MEDIO - COMPLETA</v>
          </cell>
          <cell r="C8598" t="str">
            <v xml:space="preserve">CJ    </v>
          </cell>
          <cell r="D8598">
            <v>32.270000000000003</v>
          </cell>
        </row>
        <row r="8599">
          <cell r="A8599">
            <v>3099</v>
          </cell>
          <cell r="B8599" t="str">
            <v>FECHADURA DE EMBUTIR PARA PORTA DE BANHEIRO, TIPO TRANQUETA, MAQUINA 55 MM, MACANETAS ALAVANCA E ROSETAS REDONDAS EM METAL CROMADO - NIVEL SEGURANCA MEDIO - COMPLETA</v>
          </cell>
          <cell r="C8599" t="str">
            <v xml:space="preserve">CJ    </v>
          </cell>
          <cell r="D8599">
            <v>56.28</v>
          </cell>
        </row>
        <row r="8600">
          <cell r="A8600">
            <v>3080</v>
          </cell>
          <cell r="B8600" t="str">
            <v>FECHADURA DE EMBUTIR PARA PORTA EXTERNA / ENTRADA, MAQUINA 40 MM, COM CILINDRO, MACANETA ALAVANCA E ESPELHO EM METAL CROMADO - NIVEL SEGURANCA MEDIO - COMPLETA</v>
          </cell>
          <cell r="C8600" t="str">
            <v xml:space="preserve">CJ    </v>
          </cell>
          <cell r="D8600">
            <v>47.02</v>
          </cell>
        </row>
        <row r="8601">
          <cell r="A8601">
            <v>3081</v>
          </cell>
          <cell r="B8601" t="str">
            <v>FECHADURA DE EMBUTIR PARA PORTA EXTERNA / ENTRADA, MAQUINA 55 MM, COM CILINDRO, MACANETA ALAVANCA E ESPELHO EM METAL CROMADO - NIVEL SEGURANCA MEDIO - COMPLETA</v>
          </cell>
          <cell r="C8601" t="str">
            <v xml:space="preserve">CJ    </v>
          </cell>
          <cell r="D8601">
            <v>71.16</v>
          </cell>
        </row>
        <row r="8602">
          <cell r="A8602">
            <v>38151</v>
          </cell>
          <cell r="B8602" t="str">
            <v>FECHADURA DE EMBUTIR PARA PORTA EXTERNA, MAQUINA 40 MM, COM CILINDRO, MACANETA ALAVANCA E ROSETA REDONDA EM METAL CROMADO - NIVEL DE SEGURANCA MEDIO - COMPLETA</v>
          </cell>
          <cell r="C8602" t="str">
            <v xml:space="preserve">CJ    </v>
          </cell>
          <cell r="D8602">
            <v>44.55</v>
          </cell>
        </row>
        <row r="8603">
          <cell r="A8603">
            <v>11479</v>
          </cell>
          <cell r="B8603" t="str">
            <v>FECHADURA DE EMBUTIR PARA PORTA EXTERNA, MAQUINA 40 MM, SEM MACANETA, SEM ESPELHO (SOMENTE MAQUINA) - NIVEL DE SEGURANCA MEDIO</v>
          </cell>
          <cell r="C8603" t="str">
            <v xml:space="preserve">UN    </v>
          </cell>
          <cell r="D8603">
            <v>25.9</v>
          </cell>
        </row>
        <row r="8604">
          <cell r="A8604">
            <v>38152</v>
          </cell>
          <cell r="B8604" t="str">
            <v>FECHADURA DE EMBUTIR PARA PORTA EXTERNA, MAQUINA 55 MM, COM CILINDRO, MACANETA ALAVANCA E ROSETA REDONDA EM METAL CROMADO - NIVEL DE SEGURANCA MEDIO - COMPLETA</v>
          </cell>
          <cell r="C8604" t="str">
            <v xml:space="preserve">CJ    </v>
          </cell>
          <cell r="D8604">
            <v>64.48</v>
          </cell>
        </row>
        <row r="8605">
          <cell r="A8605">
            <v>11478</v>
          </cell>
          <cell r="B8605" t="str">
            <v>FECHADURA DE EMBUTIR PARA PORTA EXTERNA, MAQUINA 55 MM, SEM ESPELHO, SEM MACANETA (SOMENTE MAQUINA) - NIVEL DE SEGURANCA MEDIO</v>
          </cell>
          <cell r="C8605" t="str">
            <v xml:space="preserve">UN    </v>
          </cell>
          <cell r="D8605">
            <v>45.44</v>
          </cell>
        </row>
        <row r="8606">
          <cell r="A8606">
            <v>3090</v>
          </cell>
          <cell r="B8606" t="str">
            <v>FECHADURA DE EMBUTIR PARA PORTA INTERNA, TIPO GORGES (CHAVE GRANDE), MAQUINA 40 MM, MACANETA ALAVANCA E ESPELHO EM METAL CROMADO - NIVEL SEGURANCA MEDIO - COMPLETA</v>
          </cell>
          <cell r="C8606" t="str">
            <v xml:space="preserve">CJ    </v>
          </cell>
          <cell r="D8606">
            <v>38.020000000000003</v>
          </cell>
        </row>
        <row r="8607">
          <cell r="A8607">
            <v>3093</v>
          </cell>
          <cell r="B8607" t="str">
            <v>FECHADURA DE EMBUTIR PARA PORTA INTERNA, TIPO GORGES (CHAVE GRANDE), MAQUINA 55 MM, MACANETAS ALAVANCA E ROSETAS REDONDAS EM METAL CROMADO - NIVEL SEGURANCA MEDIO - COMPLETA</v>
          </cell>
          <cell r="C8607" t="str">
            <v xml:space="preserve">CJ    </v>
          </cell>
          <cell r="D8607">
            <v>63.18</v>
          </cell>
        </row>
        <row r="8608">
          <cell r="A8608">
            <v>11476</v>
          </cell>
          <cell r="B8608" t="str">
            <v>FECHADURA DE EMBUTIR PARA PORTA INTERNA, TIPO GORGES, MAQUINA 55 MM (SOMENTE MAQUINA, SEM ESPELHO E SEM MACANETA) - NIVEL DE SEGURANCA MEDIO</v>
          </cell>
          <cell r="C8608" t="str">
            <v xml:space="preserve">UN    </v>
          </cell>
          <cell r="D8608">
            <v>27.23</v>
          </cell>
        </row>
        <row r="8609">
          <cell r="A8609">
            <v>3082</v>
          </cell>
          <cell r="B8609" t="str">
            <v>FECHADURA DE SOBREPOR EM FERRO PINTADO, COM MACANETA ALAVANCA, CHAVE GRANDE - COMPLETA</v>
          </cell>
          <cell r="C8609" t="str">
            <v xml:space="preserve">CJ    </v>
          </cell>
          <cell r="D8609">
            <v>43.98</v>
          </cell>
        </row>
        <row r="8610">
          <cell r="A8610">
            <v>11484</v>
          </cell>
          <cell r="B8610" t="str">
            <v>FECHADURA DE SOBREPOR PARA PORTAO, CAIXA *100* MM, COM CILINDRO, CHAVE SIMPLES, TRINCO LATERAL, EM  LATAO OU ACO CROMADO OU POLIDO, COM OU SEM PINTURA - COMPLETA</v>
          </cell>
          <cell r="C8610" t="str">
            <v xml:space="preserve">UN    </v>
          </cell>
          <cell r="D8610">
            <v>31.37</v>
          </cell>
        </row>
        <row r="8611">
          <cell r="A8611">
            <v>38155</v>
          </cell>
          <cell r="B8611" t="str">
            <v>FECHADURA DE SOBREPOR PARA PORTAO, COM CHAVE TETRA, CAIXA *100* MM, TRINCO LATERAL, EM LATAO OU ACO CROMADO, PINTADO - COMPLETA</v>
          </cell>
          <cell r="C8611" t="str">
            <v xml:space="preserve">UN    </v>
          </cell>
          <cell r="D8611">
            <v>42.77</v>
          </cell>
        </row>
        <row r="8612">
          <cell r="A8612">
            <v>11468</v>
          </cell>
          <cell r="B8612" t="str">
            <v>FECHADURA DE SOBREPOR, CROMADA, COM CILINDRO REDONDO, PARA ARMARIO E GAVETA DE MADEIRA, COM PORTA DE APROXIMADAMENTE 20 MM</v>
          </cell>
          <cell r="C8612" t="str">
            <v xml:space="preserve">UN    </v>
          </cell>
          <cell r="D8612">
            <v>9.6</v>
          </cell>
        </row>
        <row r="8613">
          <cell r="A8613">
            <v>11469</v>
          </cell>
          <cell r="B8613" t="str">
            <v>FECHADURA TRADICIONAL DE EMBUTIR, CROMADA, COM CILINDRO, PARA GAVETAS E MOVEIS DE MADEIRA - COM ABINHAS LATERAIS CURVAS, CHAVES COM PROTECAO PLASTICA</v>
          </cell>
          <cell r="C8613" t="str">
            <v xml:space="preserve">UN    </v>
          </cell>
          <cell r="D8613">
            <v>11.46</v>
          </cell>
        </row>
        <row r="8614">
          <cell r="A8614">
            <v>11477</v>
          </cell>
          <cell r="B8614" t="str">
            <v>FECHADURA TUBULAR CROMADA, MACANETA DIAMETRO *30* MM, CILINDRO CENTRAL COM CHAVE EXTERNA E BOTAO INTERNO, MAQUINA *70* MM - COMPLETA</v>
          </cell>
          <cell r="C8614" t="str">
            <v xml:space="preserve">CJ    </v>
          </cell>
          <cell r="D8614">
            <v>52.1</v>
          </cell>
        </row>
        <row r="8615">
          <cell r="A8615">
            <v>40311</v>
          </cell>
          <cell r="B8615" t="str">
            <v>FECHADURA TUBULAR, ACABAMENTO CROMADO, DISTANCIA DE BROCA 90 MM, CILINDRO CENTRAL COM CHAVE EXTERNA E BOTAO INTERNO, MACANETA FORMATO TULIPA/TACA/BOLA - COMPLETA</v>
          </cell>
          <cell r="C8615" t="str">
            <v xml:space="preserve">CJ    </v>
          </cell>
          <cell r="D8615">
            <v>50.32</v>
          </cell>
        </row>
        <row r="8616">
          <cell r="A8616">
            <v>38165</v>
          </cell>
          <cell r="B8616" t="str">
            <v>FECHO / FECHADURA COM PUXADOR CONCHA, COM TRANCA TIPO TRAVA, PARA JANELA / PORTA DE CORRER (INCLUI TESTA, FECHADURA, PUXADOR) - COMPLETA</v>
          </cell>
          <cell r="C8616" t="str">
            <v xml:space="preserve">CJ    </v>
          </cell>
          <cell r="D8616">
            <v>56.04</v>
          </cell>
        </row>
        <row r="8617">
          <cell r="A8617">
            <v>3096</v>
          </cell>
          <cell r="B8617" t="str">
            <v>FECHO / FECHADURA CONCHA COM ALAVANCA / TRAVA, DE EMBUTIR, PARA PORTA OU JANELA DE CORRER EM LATAO OU ACO INOX - COMPLETO</v>
          </cell>
          <cell r="C8617" t="str">
            <v xml:space="preserve">CJ    </v>
          </cell>
          <cell r="D8617">
            <v>28.92</v>
          </cell>
        </row>
        <row r="8618">
          <cell r="A8618">
            <v>11456</v>
          </cell>
          <cell r="B8618" t="str">
            <v>FECHO / TRINCO / FERROLHO FIO REDONDO, DE SOBREPOR, 12", EM ACO GALVANIZADO / ZINCADO</v>
          </cell>
          <cell r="C8618" t="str">
            <v xml:space="preserve">UN    </v>
          </cell>
          <cell r="D8618">
            <v>12.41</v>
          </cell>
        </row>
        <row r="8619">
          <cell r="A8619">
            <v>3119</v>
          </cell>
          <cell r="B8619" t="str">
            <v>FECHO / TRINCO / FERROLHO FIO REDONDO, DE SOBREPOR, 2", EM ACO GALVANIZADO / ZINCADO</v>
          </cell>
          <cell r="C8619" t="str">
            <v xml:space="preserve">UN    </v>
          </cell>
          <cell r="D8619">
            <v>1.84</v>
          </cell>
        </row>
        <row r="8620">
          <cell r="A8620">
            <v>3122</v>
          </cell>
          <cell r="B8620" t="str">
            <v>FECHO / TRINCO / FERROLHO FIO REDONDO, DE SOBREPOR, 4", EM ACO GALVANIZADO / ZINCADO</v>
          </cell>
          <cell r="C8620" t="str">
            <v xml:space="preserve">UN    </v>
          </cell>
          <cell r="D8620">
            <v>2.59</v>
          </cell>
        </row>
        <row r="8621">
          <cell r="A8621">
            <v>3121</v>
          </cell>
          <cell r="B8621" t="str">
            <v>FECHO / TRINCO / FERROLHO FIO REDONDO, DE SOBREPOR, 5", EM ACO GALVANIZADO / ZINCADO</v>
          </cell>
          <cell r="C8621" t="str">
            <v xml:space="preserve">UN    </v>
          </cell>
          <cell r="D8621">
            <v>4.0199999999999996</v>
          </cell>
        </row>
        <row r="8622">
          <cell r="A8622">
            <v>3120</v>
          </cell>
          <cell r="B8622" t="str">
            <v>FECHO / TRINCO / FERROLHO FIO REDONDO, DE SOBREPOR, 6", EM ACO GALVANIZADO / ZINCADO</v>
          </cell>
          <cell r="C8622" t="str">
            <v xml:space="preserve">UN    </v>
          </cell>
          <cell r="D8622">
            <v>6.34</v>
          </cell>
        </row>
        <row r="8623">
          <cell r="A8623">
            <v>11455</v>
          </cell>
          <cell r="B8623" t="str">
            <v>FECHO / TRINCO / FERROLHO FIO REDONDO, DE SOBREPOR, 8", EM ACO GALVANIZADO / ZINCADO</v>
          </cell>
          <cell r="C8623" t="str">
            <v xml:space="preserve">UN    </v>
          </cell>
          <cell r="D8623">
            <v>8.89</v>
          </cell>
        </row>
        <row r="8624">
          <cell r="A8624">
            <v>3111</v>
          </cell>
          <cell r="B8624" t="str">
            <v>FECHO DE EMBUTIR, TIPO UNHA, COMANDO COM ALAVANCA, EM ACO CROMADO, 22 CM, PARA PORTAS E JANELAS - INCLUI PARAFUSOS</v>
          </cell>
          <cell r="C8624" t="str">
            <v xml:space="preserve">UN    </v>
          </cell>
          <cell r="D8624">
            <v>21.3</v>
          </cell>
        </row>
        <row r="8625">
          <cell r="A8625">
            <v>3108</v>
          </cell>
          <cell r="B8625" t="str">
            <v>FECHO DE EMBUTIR, TIPO UNHA, COMANDO COM ALAVANCA, EM LATAO CROMADO, 22 CM, PARA PORTAS E JANELAS - INCLUI PARAFUSOS</v>
          </cell>
          <cell r="C8625" t="str">
            <v xml:space="preserve">UN    </v>
          </cell>
          <cell r="D8625">
            <v>22.34</v>
          </cell>
        </row>
        <row r="8626">
          <cell r="A8626">
            <v>3105</v>
          </cell>
          <cell r="B8626" t="str">
            <v>FECHO DE EMBUTIR, TIPO UNHA, COMANDO COM ALAVANCA, EM LATAO CROMADO, 40 CM, PARA PORTAS E JANELAS - INCLUI PARAFUSOS</v>
          </cell>
          <cell r="C8626" t="str">
            <v xml:space="preserve">UN    </v>
          </cell>
          <cell r="D8626">
            <v>34.72</v>
          </cell>
        </row>
        <row r="8627">
          <cell r="A8627">
            <v>38178</v>
          </cell>
          <cell r="B8627" t="str">
            <v>FECHO DE EMBUTIR, TIPO UNHA, COMANDO DESLIZANTE, COM TRAVA, 120 MM, EM LATAO CROMADO</v>
          </cell>
          <cell r="C8627" t="str">
            <v xml:space="preserve">UN    </v>
          </cell>
          <cell r="D8627">
            <v>22.69</v>
          </cell>
        </row>
        <row r="8628">
          <cell r="A8628">
            <v>11458</v>
          </cell>
          <cell r="B8628" t="str">
            <v>FECHO DE SEGURANCA, TIPO BATOM, EM LATAO / ZAMAC, CROMADO, PARA PORTAS E JANELAS - INCLUI PARAFUSOS</v>
          </cell>
          <cell r="C8628" t="str">
            <v xml:space="preserve">UN    </v>
          </cell>
          <cell r="D8628">
            <v>19.88</v>
          </cell>
        </row>
        <row r="8629">
          <cell r="A8629">
            <v>42481</v>
          </cell>
          <cell r="B8629" t="str">
            <v>FELTRO EM LA DE ROCHA, 1 FACE REVESTIDA COM PAPEL ALUMINIZADO, EM ROLO, DENSIDADE = 32 KG/M3, E=*50* MM (COLETADO CAIXA)</v>
          </cell>
          <cell r="C8629" t="str">
            <v xml:space="preserve">M2    </v>
          </cell>
          <cell r="D8629">
            <v>25.21</v>
          </cell>
        </row>
        <row r="8630">
          <cell r="A8630">
            <v>43458</v>
          </cell>
          <cell r="B8630" t="str">
            <v>FERRAMENTAS - FAMILIA ALMOXARIFE - HORISTA (ENCARGOS COMPLEMENTARES - COLETADO CAIXA)</v>
          </cell>
          <cell r="C8630" t="str">
            <v xml:space="preserve">H     </v>
          </cell>
          <cell r="D8630">
            <v>0.04</v>
          </cell>
        </row>
        <row r="8631">
          <cell r="A8631">
            <v>43470</v>
          </cell>
          <cell r="B8631" t="str">
            <v>FERRAMENTAS - FAMILIA ALMOXARIFE - MENSALISTA (ENCARGOS COMPLEMENTARES - COLETADO CAIXA)</v>
          </cell>
          <cell r="C8631" t="str">
            <v xml:space="preserve">MES   </v>
          </cell>
          <cell r="D8631">
            <v>7.37</v>
          </cell>
        </row>
        <row r="8632">
          <cell r="A8632">
            <v>43459</v>
          </cell>
          <cell r="B8632" t="str">
            <v>FERRAMENTAS - FAMILIA CARPINTEIRO DE FORMAS - HORISTA (ENCARGOS COMPLEMENTARES - COLETADO CAIXA)</v>
          </cell>
          <cell r="C8632" t="str">
            <v xml:space="preserve">H     </v>
          </cell>
          <cell r="D8632">
            <v>0.34</v>
          </cell>
        </row>
        <row r="8633">
          <cell r="A8633">
            <v>43471</v>
          </cell>
          <cell r="B8633" t="str">
            <v>FERRAMENTAS - FAMILIA CARPINTEIRO DE FORMAS - MENSALISTA (ENCARGOS COMPLEMENTARES - COLETADO CAIXA)</v>
          </cell>
          <cell r="C8633" t="str">
            <v xml:space="preserve">MES   </v>
          </cell>
          <cell r="D8633">
            <v>64.510000000000005</v>
          </cell>
        </row>
        <row r="8634">
          <cell r="A8634">
            <v>43460</v>
          </cell>
          <cell r="B8634" t="str">
            <v>FERRAMENTAS - FAMILIA ELETRICISTA - HORISTA (ENCARGOS COMPLEMENTARES - COLETADO CAIXA)</v>
          </cell>
          <cell r="C8634" t="str">
            <v xml:space="preserve">H     </v>
          </cell>
          <cell r="D8634">
            <v>0.55000000000000004</v>
          </cell>
        </row>
        <row r="8635">
          <cell r="A8635">
            <v>43472</v>
          </cell>
          <cell r="B8635" t="str">
            <v>FERRAMENTAS - FAMILIA ELETRICISTA - MENSALISTA (ENCARGOS COMPLEMENTARES - COLETADO CAIXA)</v>
          </cell>
          <cell r="C8635" t="str">
            <v xml:space="preserve">MES   </v>
          </cell>
          <cell r="D8635">
            <v>103.89</v>
          </cell>
        </row>
        <row r="8636">
          <cell r="A8636">
            <v>43461</v>
          </cell>
          <cell r="B8636" t="str">
            <v>FERRAMENTAS - FAMILIA ENCANADOR - HORISTA (ENCARGOS COMPLEMENTARES - COLETADO CAIXA)</v>
          </cell>
          <cell r="C8636" t="str">
            <v xml:space="preserve">H     </v>
          </cell>
          <cell r="D8636">
            <v>0.24</v>
          </cell>
        </row>
        <row r="8637">
          <cell r="A8637">
            <v>43473</v>
          </cell>
          <cell r="B8637" t="str">
            <v>FERRAMENTAS - FAMILIA ENCANADOR - MENSALISTA (ENCARGOS COMPLEMENTARES - COLETADO CAIXA)</v>
          </cell>
          <cell r="C8637" t="str">
            <v xml:space="preserve">MES   </v>
          </cell>
          <cell r="D8637">
            <v>45.78</v>
          </cell>
        </row>
        <row r="8638">
          <cell r="A8638">
            <v>43475</v>
          </cell>
          <cell r="B8638" t="str">
            <v>FERRAMENTAS - FAMILIA ENCARREGADO GERAL - HORISTA (ENCARGOS COMPLEMENTARES - COLETADO CAIXA)</v>
          </cell>
          <cell r="C8638" t="str">
            <v xml:space="preserve">MES   </v>
          </cell>
          <cell r="D8638">
            <v>14.26</v>
          </cell>
        </row>
        <row r="8639">
          <cell r="A8639">
            <v>43463</v>
          </cell>
          <cell r="B8639" t="str">
            <v>FERRAMENTAS - FAMILIA ENCARREGADO GERAL - HORISTA (ENCARGOS COMPLEMENTARES - COLETADO CAIXA)</v>
          </cell>
          <cell r="C8639" t="str">
            <v xml:space="preserve">H     </v>
          </cell>
          <cell r="D8639">
            <v>0.08</v>
          </cell>
        </row>
        <row r="8640">
          <cell r="A8640">
            <v>43462</v>
          </cell>
          <cell r="B8640" t="str">
            <v>FERRAMENTAS - FAMILIA ENGENHEIRO CIVIL - HORISTA (ENCARGOS COMPLEMENTARES - COLETADO CAIXA)</v>
          </cell>
          <cell r="C8640" t="str">
            <v xml:space="preserve">H     </v>
          </cell>
          <cell r="D8640">
            <v>0.01</v>
          </cell>
        </row>
        <row r="8641">
          <cell r="A8641">
            <v>43474</v>
          </cell>
          <cell r="B8641" t="str">
            <v>FERRAMENTAS - FAMILIA ENGENHEIRO CIVIL - MENSALISTA (ENCARGOS COMPLEMENTARES - COLETADO CAIXA)</v>
          </cell>
          <cell r="C8641" t="str">
            <v xml:space="preserve">MES   </v>
          </cell>
          <cell r="D8641">
            <v>1.45</v>
          </cell>
        </row>
        <row r="8642">
          <cell r="A8642">
            <v>43464</v>
          </cell>
          <cell r="B8642" t="str">
            <v>FERRAMENTAS - FAMILIA OPERADOR ESCAVADEIRA - HORISTA (ENCARGOS COMPLEMENTARES - COLETADO CAIXA)</v>
          </cell>
          <cell r="C8642" t="str">
            <v xml:space="preserve">H     </v>
          </cell>
          <cell r="D8642">
            <v>0.01</v>
          </cell>
        </row>
        <row r="8643">
          <cell r="A8643">
            <v>43476</v>
          </cell>
          <cell r="B8643" t="str">
            <v>FERRAMENTAS - FAMILIA OPERADOR ESCAVADEIRA - MENSALISTA (ENCARGOS COMPLEMENTARES - COLETADO CAIXA)</v>
          </cell>
          <cell r="C8643" t="str">
            <v xml:space="preserve">MES   </v>
          </cell>
          <cell r="D8643">
            <v>0.01</v>
          </cell>
        </row>
        <row r="8644">
          <cell r="A8644">
            <v>43465</v>
          </cell>
          <cell r="B8644" t="str">
            <v>FERRAMENTAS - FAMILIA PEDREIRO - HORISTA (ENCARGOS COMPLEMENTARES - COLETADO CAIXA)</v>
          </cell>
          <cell r="C8644" t="str">
            <v xml:space="preserve">H     </v>
          </cell>
          <cell r="D8644">
            <v>0.5</v>
          </cell>
        </row>
        <row r="8645">
          <cell r="A8645">
            <v>43477</v>
          </cell>
          <cell r="B8645" t="str">
            <v>FERRAMENTAS - FAMILIA PEDREIRO - MENSALISTA (ENCARGOS COMPLEMENTARES - COLETADO CAIXA)</v>
          </cell>
          <cell r="C8645" t="str">
            <v xml:space="preserve">MES   </v>
          </cell>
          <cell r="D8645">
            <v>94.89</v>
          </cell>
        </row>
        <row r="8646">
          <cell r="A8646">
            <v>43466</v>
          </cell>
          <cell r="B8646" t="str">
            <v>FERRAMENTAS - FAMILIA PINTOR - HORISTA (ENCARGOS COMPLEMENTARES - COLETADO CAIXA)</v>
          </cell>
          <cell r="C8646" t="str">
            <v xml:space="preserve">H     </v>
          </cell>
          <cell r="D8646">
            <v>1.17</v>
          </cell>
        </row>
        <row r="8647">
          <cell r="A8647">
            <v>43478</v>
          </cell>
          <cell r="B8647" t="str">
            <v>FERRAMENTAS - FAMILIA PINTOR - MENSALISTA (ENCARGOS COMPLEMENTARES - COLETADO CAIXA)</v>
          </cell>
          <cell r="C8647" t="str">
            <v xml:space="preserve">MES   </v>
          </cell>
          <cell r="D8647">
            <v>220.02</v>
          </cell>
        </row>
        <row r="8648">
          <cell r="A8648">
            <v>43467</v>
          </cell>
          <cell r="B8648" t="str">
            <v>FERRAMENTAS - FAMILIA SERVENTE - HORISTA (ENCARGOS COMPLEMENTARES - COLETADO CAIXA)</v>
          </cell>
          <cell r="C8648" t="str">
            <v xml:space="preserve">H     </v>
          </cell>
          <cell r="D8648">
            <v>0.38</v>
          </cell>
        </row>
        <row r="8649">
          <cell r="A8649">
            <v>43479</v>
          </cell>
          <cell r="B8649" t="str">
            <v>FERRAMENTAS - FAMILIA SERVENTE - MENSALISTA (ENCARGOS COMPLEMENTARES - COLETADO CAIXA)</v>
          </cell>
          <cell r="C8649" t="str">
            <v xml:space="preserve">MES   </v>
          </cell>
          <cell r="D8649">
            <v>71.290000000000006</v>
          </cell>
        </row>
        <row r="8650">
          <cell r="A8650">
            <v>43468</v>
          </cell>
          <cell r="B8650" t="str">
            <v>FERRAMENTAS - FAMILIA SOLDADOR - HORISTA (ENCARGOS COMPLEMENTARES - COLETADO CAIXA)</v>
          </cell>
          <cell r="C8650" t="str">
            <v xml:space="preserve">H     </v>
          </cell>
          <cell r="D8650">
            <v>0.84</v>
          </cell>
        </row>
        <row r="8651">
          <cell r="A8651">
            <v>43480</v>
          </cell>
          <cell r="B8651" t="str">
            <v>FERRAMENTAS - FAMILIA SOLDADOR - MENSALISTA (ENCARGOS COMPLEMENTARES - COLETADO CAIXA)</v>
          </cell>
          <cell r="C8651" t="str">
            <v xml:space="preserve">MES   </v>
          </cell>
          <cell r="D8651">
            <v>157.85</v>
          </cell>
        </row>
        <row r="8652">
          <cell r="A8652">
            <v>43469</v>
          </cell>
          <cell r="B8652" t="str">
            <v>FERRAMENTAS - FAMILIA TOPOGRAFO - HORISTA (ENCARGOS COMPLEMENTARES - COLETADO CAIXA)</v>
          </cell>
          <cell r="C8652" t="str">
            <v xml:space="preserve">H     </v>
          </cell>
          <cell r="D8652">
            <v>0.05</v>
          </cell>
        </row>
        <row r="8653">
          <cell r="A8653">
            <v>43481</v>
          </cell>
          <cell r="B8653" t="str">
            <v>FERRAMENTAS - FAMILIA TOPOGRAFO - MENSALISTA (ENCARGOS COMPLEMENTARES - COLETADO CAIXA)</v>
          </cell>
          <cell r="C8653" t="str">
            <v xml:space="preserve">MES   </v>
          </cell>
          <cell r="D8653">
            <v>10.02</v>
          </cell>
        </row>
        <row r="8654">
          <cell r="A8654">
            <v>11461</v>
          </cell>
          <cell r="B8654" t="str">
            <v>FERROLHO / FECHO CHATO, DE SOBREPOR, EM FERRO ZINCADO, REFORCADO, 5", COM PORTA CADEADO, PARA PORTAO, PORTA E JANELA - INCLUI PARAFUSOS</v>
          </cell>
          <cell r="C8654" t="str">
            <v xml:space="preserve">UN    </v>
          </cell>
          <cell r="D8654">
            <v>5.04</v>
          </cell>
        </row>
        <row r="8655">
          <cell r="A8655">
            <v>3106</v>
          </cell>
          <cell r="B8655" t="str">
            <v>FERROLHO / FECHO CHATO, DE SOBREPOR, EM FERRO ZINCADO, REFORCADO, 6", COM PORTA CADEADO, PARA PORTAO, PORTA E JANELA - INCLUI PARAFUSOS</v>
          </cell>
          <cell r="C8655" t="str">
            <v xml:space="preserve">UN    </v>
          </cell>
          <cell r="D8655">
            <v>3.83</v>
          </cell>
        </row>
        <row r="8656">
          <cell r="A8656">
            <v>3107</v>
          </cell>
          <cell r="B8656" t="str">
            <v>FERROLHO / FECHO CHATO, EM FERRO ZINCADO, LEVE, 3", COM PORTA CADEADO, PARA PORTAO, PORTA E JANELA - INCLUI PARAFUSOS</v>
          </cell>
          <cell r="C8656" t="str">
            <v xml:space="preserve">UN    </v>
          </cell>
          <cell r="D8656">
            <v>3.22</v>
          </cell>
        </row>
        <row r="8657">
          <cell r="A8657">
            <v>25951</v>
          </cell>
          <cell r="B8657" t="str">
            <v>FERTILIZANTE NPK - 10:10:10</v>
          </cell>
          <cell r="C8657" t="str">
            <v xml:space="preserve">KG    </v>
          </cell>
          <cell r="D8657">
            <v>1.76</v>
          </cell>
        </row>
        <row r="8658">
          <cell r="A8658">
            <v>3123</v>
          </cell>
          <cell r="B8658" t="str">
            <v>FERTILIZANTE NPK - 4: 14: 8</v>
          </cell>
          <cell r="C8658" t="str">
            <v xml:space="preserve">KG    </v>
          </cell>
          <cell r="D8658">
            <v>1.64</v>
          </cell>
        </row>
        <row r="8659">
          <cell r="A8659">
            <v>38125</v>
          </cell>
          <cell r="B8659" t="str">
            <v>FERTILIZANTE ORGANICO COMPOSTO, CLASSE A</v>
          </cell>
          <cell r="C8659" t="str">
            <v xml:space="preserve">KG    </v>
          </cell>
          <cell r="D8659">
            <v>0.87</v>
          </cell>
        </row>
        <row r="8660">
          <cell r="A8660">
            <v>39014</v>
          </cell>
          <cell r="B8660" t="str">
            <v>FIBRA DE ACO PARA REFORCO DO CONCRETO, SOLTA, TIPO A-I, FATOR DE FORMA *50* L / D, COMPRIMENTO DE *30* MM E RESISTENCIA A TRACAO DO ACO MAIOR 1000 MPA</v>
          </cell>
          <cell r="C8660" t="str">
            <v xml:space="preserve">KG    </v>
          </cell>
          <cell r="D8660">
            <v>14.08</v>
          </cell>
        </row>
        <row r="8661">
          <cell r="A8661">
            <v>11894</v>
          </cell>
          <cell r="B8661" t="str">
            <v>FILTRO ANAEROBIO CILINDRICO CONCRETO PRE MOLDADO 1,20 X 1,50 (DIAMETROXALTURA) PARA 4 A 5 CONTRIBUINTES (NBR 13969)</v>
          </cell>
          <cell r="C8661" t="str">
            <v xml:space="preserve">UN    </v>
          </cell>
          <cell r="D8661">
            <v>688.25</v>
          </cell>
        </row>
        <row r="8662">
          <cell r="A8662">
            <v>39365</v>
          </cell>
          <cell r="B8662" t="str">
            <v>FILTRO ANAEROBIO, EM POLIETILENO DE ALTA DENSIDADE (PEAD), CAPACIDADE *1100* LITROS (NBR 13969)</v>
          </cell>
          <cell r="C8662" t="str">
            <v xml:space="preserve">UN    </v>
          </cell>
          <cell r="D8662">
            <v>761.96</v>
          </cell>
        </row>
        <row r="8663">
          <cell r="A8663">
            <v>39366</v>
          </cell>
          <cell r="B8663" t="str">
            <v>FILTRO ANAEROBIO, EM POLIETILENO DE ALTA DENSIDADE (PEAD), CAPACIDADE *2800* LITROS (NBR 13969)</v>
          </cell>
          <cell r="C8663" t="str">
            <v xml:space="preserve">UN    </v>
          </cell>
          <cell r="D8663">
            <v>1950.95</v>
          </cell>
        </row>
        <row r="8664">
          <cell r="A8664">
            <v>39367</v>
          </cell>
          <cell r="B8664" t="str">
            <v>FILTRO ANAEROBIO, EM POLIETILENO DE ALTA DENSIDADE (PEAD), CAPACIDADE *5000* LITROS (NBR 13969)</v>
          </cell>
          <cell r="C8664" t="str">
            <v xml:space="preserve">UN    </v>
          </cell>
          <cell r="D8664">
            <v>2666.6</v>
          </cell>
        </row>
        <row r="8665">
          <cell r="A8665">
            <v>37394</v>
          </cell>
          <cell r="B8665" t="str">
            <v>FINCAPINO CURTO CALIBRE 22 VERMELHO, CARGA MEDIA (ACAO DIRETA)</v>
          </cell>
          <cell r="C8665" t="str">
            <v xml:space="preserve">CENTO </v>
          </cell>
          <cell r="D8665">
            <v>27.98</v>
          </cell>
        </row>
        <row r="8666">
          <cell r="A8666">
            <v>14146</v>
          </cell>
          <cell r="B8666" t="str">
            <v>FINCAPINO LONGO CALIBRE 22, CARGA FORTE (ACAO DIRETA)</v>
          </cell>
          <cell r="C8666" t="str">
            <v xml:space="preserve">CENTO </v>
          </cell>
          <cell r="D8666">
            <v>45</v>
          </cell>
        </row>
        <row r="8667">
          <cell r="A8667">
            <v>38134</v>
          </cell>
          <cell r="B8667" t="str">
            <v>FIO COBRE NU DE 150 A 500 MM2, PARA TENSOES DE ATE 600 V</v>
          </cell>
          <cell r="C8667" t="str">
            <v xml:space="preserve">KG    </v>
          </cell>
          <cell r="D8667">
            <v>52.31</v>
          </cell>
        </row>
        <row r="8668">
          <cell r="A8668">
            <v>38132</v>
          </cell>
          <cell r="B8668" t="str">
            <v>FIO COBRE NU DE 16 A 35 MM2, PARA TENSOES DE ATE 600 V</v>
          </cell>
          <cell r="C8668" t="str">
            <v xml:space="preserve">KG    </v>
          </cell>
          <cell r="D8668">
            <v>53.36</v>
          </cell>
        </row>
        <row r="8669">
          <cell r="A8669">
            <v>38133</v>
          </cell>
          <cell r="B8669" t="str">
            <v>FIO COBRE NU DE 50 A 120 MM2, PARA TENSOES DE ATE 600 V</v>
          </cell>
          <cell r="C8669" t="str">
            <v xml:space="preserve">KG    </v>
          </cell>
          <cell r="D8669">
            <v>51.61</v>
          </cell>
        </row>
        <row r="8670">
          <cell r="A8670">
            <v>938</v>
          </cell>
          <cell r="B8670" t="str">
            <v>FIO DE COBRE, SOLIDO, CLASSE 1, ISOLACAO EM PVC/A, ANTICHAMA BWF-B, 450/750V, SECAO NOMINAL 1,5 MM2</v>
          </cell>
          <cell r="C8670" t="str">
            <v xml:space="preserve">M     </v>
          </cell>
          <cell r="D8670">
            <v>0.81</v>
          </cell>
        </row>
        <row r="8671">
          <cell r="A8671">
            <v>937</v>
          </cell>
          <cell r="B8671" t="str">
            <v>FIO DE COBRE, SOLIDO, CLASSE 1, ISOLACAO EM PVC/A, ANTICHAMA BWF-B, 450/750V, SECAO NOMINAL 10 MM2</v>
          </cell>
          <cell r="C8671" t="str">
            <v xml:space="preserve">M     </v>
          </cell>
          <cell r="D8671">
            <v>5.01</v>
          </cell>
        </row>
        <row r="8672">
          <cell r="A8672">
            <v>939</v>
          </cell>
          <cell r="B8672" t="str">
            <v>FIO DE COBRE, SOLIDO, CLASSE 1, ISOLACAO EM PVC/A, ANTICHAMA BWF-B, 450/750V, SECAO NOMINAL 2,5 MM2</v>
          </cell>
          <cell r="C8672" t="str">
            <v xml:space="preserve">M     </v>
          </cell>
          <cell r="D8672">
            <v>1.29</v>
          </cell>
        </row>
        <row r="8673">
          <cell r="A8673">
            <v>944</v>
          </cell>
          <cell r="B8673" t="str">
            <v>FIO DE COBRE, SOLIDO, CLASSE 1, ISOLACAO EM PVC/A, ANTICHAMA BWF-B, 450/750V, SECAO NOMINAL 4 MM2</v>
          </cell>
          <cell r="C8673" t="str">
            <v xml:space="preserve">M     </v>
          </cell>
          <cell r="D8673">
            <v>2.21</v>
          </cell>
        </row>
        <row r="8674">
          <cell r="A8674">
            <v>940</v>
          </cell>
          <cell r="B8674" t="str">
            <v>FIO DE COBRE, SOLIDO, CLASSE 1, ISOLACAO EM PVC/A, ANTICHAMA BWF-B, 450/750V, SECAO NOMINAL 6 MM2</v>
          </cell>
          <cell r="C8674" t="str">
            <v xml:space="preserve">M     </v>
          </cell>
          <cell r="D8674">
            <v>3.06</v>
          </cell>
        </row>
        <row r="8675">
          <cell r="A8675">
            <v>936</v>
          </cell>
          <cell r="B8675" t="str">
            <v>FIO TELEFONICO EXTERNO (FE) EM ACO COBREADO, ISOLACAO EM PEAD OU PVC ANTI-CHAMA, 2 CONDUTORES</v>
          </cell>
          <cell r="C8675" t="str">
            <v xml:space="preserve">M     </v>
          </cell>
          <cell r="D8675">
            <v>1.3</v>
          </cell>
        </row>
        <row r="8676">
          <cell r="A8676">
            <v>935</v>
          </cell>
          <cell r="B8676" t="str">
            <v>FIO TELEFONICO INTERNO (FI) EM COBRE ESTANHADO, ISOLACAO EM PVC ANTICHAMA, 2 CONDUTORES DE 0,6 MM (NBR 9115:2005)</v>
          </cell>
          <cell r="C8676" t="str">
            <v xml:space="preserve">M     </v>
          </cell>
          <cell r="D8676">
            <v>0.99</v>
          </cell>
        </row>
        <row r="8677">
          <cell r="A8677">
            <v>406</v>
          </cell>
          <cell r="B8677" t="str">
            <v>FITA ACO INOX PARA CINTAR POSTE, L = 19 MM, E = 0,5 MM (ROLO DE 30M)</v>
          </cell>
          <cell r="C8677" t="str">
            <v xml:space="preserve">UN    </v>
          </cell>
          <cell r="D8677">
            <v>60.22</v>
          </cell>
        </row>
        <row r="8678">
          <cell r="A8678">
            <v>42529</v>
          </cell>
          <cell r="B8678" t="str">
            <v>FITA ADESIVA ALUMINIZADA, PARA INSTALACAO DE MANTAS DE SUBCOBERTURA,  L = *5* CM</v>
          </cell>
          <cell r="C8678" t="str">
            <v xml:space="preserve">M     </v>
          </cell>
          <cell r="D8678">
            <v>0.86</v>
          </cell>
        </row>
        <row r="8679">
          <cell r="A8679">
            <v>39634</v>
          </cell>
          <cell r="B8679" t="str">
            <v>FITA ADESIVA ANTICORROSIVA DE PVC FLEXIVEL, COR PRETA, PARA PROTECAO TUBULACAO, 50 MM X 30 M (L X C), E= *0,25* MM</v>
          </cell>
          <cell r="C8679" t="str">
            <v xml:space="preserve">M     </v>
          </cell>
          <cell r="D8679">
            <v>8.08</v>
          </cell>
        </row>
        <row r="8680">
          <cell r="A8680">
            <v>39701</v>
          </cell>
          <cell r="B8680" t="str">
            <v>FITA ADESIVA ASFALTICA ALUMINIZADA MULTIUSO, L = 10 CM, ROLO DE 10 M</v>
          </cell>
          <cell r="C8680" t="str">
            <v xml:space="preserve">UN    </v>
          </cell>
          <cell r="D8680">
            <v>73.28</v>
          </cell>
        </row>
        <row r="8681">
          <cell r="A8681">
            <v>12815</v>
          </cell>
          <cell r="B8681" t="str">
            <v>FITA CREPE ROLO DE 25 MM X 50 M</v>
          </cell>
          <cell r="C8681" t="str">
            <v xml:space="preserve">UN    </v>
          </cell>
          <cell r="D8681">
            <v>7.05</v>
          </cell>
        </row>
        <row r="8682">
          <cell r="A8682">
            <v>407</v>
          </cell>
          <cell r="B8682" t="str">
            <v>FITA DE ALUMINIO PARA PROTECAO DO CONDUTOR LARGURA 10 MM</v>
          </cell>
          <cell r="C8682" t="str">
            <v xml:space="preserve">KG    </v>
          </cell>
          <cell r="D8682">
            <v>37.6</v>
          </cell>
        </row>
        <row r="8683">
          <cell r="A8683">
            <v>39431</v>
          </cell>
          <cell r="B8683" t="str">
            <v>FITA DE PAPEL MICROPERFURADO, 50 X 150 MM, PARA TRATAMENTO DE JUNTAS DE CHAPA DE GESSO PARA DRYWALL</v>
          </cell>
          <cell r="C8683" t="str">
            <v xml:space="preserve">M     </v>
          </cell>
          <cell r="D8683">
            <v>0.23</v>
          </cell>
        </row>
        <row r="8684">
          <cell r="A8684">
            <v>39432</v>
          </cell>
          <cell r="B8684" t="str">
            <v>FITA DE PAPEL REFORCADA COM LAMINA DE METAL PARA REFORCO DE CANTOS DE CHAPA DE GESSO PARA DRYWALL</v>
          </cell>
          <cell r="C8684" t="str">
            <v xml:space="preserve">M     </v>
          </cell>
          <cell r="D8684">
            <v>3.01</v>
          </cell>
        </row>
        <row r="8685">
          <cell r="A8685">
            <v>20111</v>
          </cell>
          <cell r="B8685" t="str">
            <v>FITA ISOLANTE ADESIVA ANTICHAMA, USO ATE 750 V, EM ROLO DE 19 MM X 20 M</v>
          </cell>
          <cell r="C8685" t="str">
            <v xml:space="preserve">UN    </v>
          </cell>
          <cell r="D8685">
            <v>9.9</v>
          </cell>
        </row>
        <row r="8686">
          <cell r="A8686">
            <v>21127</v>
          </cell>
          <cell r="B8686" t="str">
            <v>FITA ISOLANTE ADESIVA ANTICHAMA, USO ATE 750 V, EM ROLO DE 19 MM X 5 M</v>
          </cell>
          <cell r="C8686" t="str">
            <v xml:space="preserve">UN    </v>
          </cell>
          <cell r="D8686">
            <v>3.74</v>
          </cell>
        </row>
        <row r="8687">
          <cell r="A8687">
            <v>404</v>
          </cell>
          <cell r="B8687" t="str">
            <v>FITA ISOLANTE DE BORRACHA AUTOFUSAO, USO ATE 69 KV (ALTA TENSAO)</v>
          </cell>
          <cell r="C8687" t="str">
            <v xml:space="preserve">M     </v>
          </cell>
          <cell r="D8687">
            <v>1.35</v>
          </cell>
        </row>
        <row r="8688">
          <cell r="A8688">
            <v>14151</v>
          </cell>
          <cell r="B8688" t="str">
            <v>FITA METALICA GRAVADA, L = 17 MM, ROLO DE 25 M, CARGA RECOMENDADA = *120* KGF</v>
          </cell>
          <cell r="C8688" t="str">
            <v xml:space="preserve">UN    </v>
          </cell>
          <cell r="D8688">
            <v>32.340000000000003</v>
          </cell>
        </row>
        <row r="8689">
          <cell r="A8689">
            <v>14153</v>
          </cell>
          <cell r="B8689" t="str">
            <v>FITA METALICA PERFURADA, L = *18* MM, ROLO DE 30 M, CARGA RECOMENDADA = *30* KGF</v>
          </cell>
          <cell r="C8689" t="str">
            <v xml:space="preserve">UN    </v>
          </cell>
          <cell r="D8689">
            <v>36.56</v>
          </cell>
        </row>
        <row r="8690">
          <cell r="A8690">
            <v>14152</v>
          </cell>
          <cell r="B8690" t="str">
            <v>FITA METALICA PERFURADA, L = 17 MM, ROLO DE 30 M, CARGA RECOMENDADA = *19* KGF</v>
          </cell>
          <cell r="C8690" t="str">
            <v xml:space="preserve">UN    </v>
          </cell>
          <cell r="D8690">
            <v>28.06</v>
          </cell>
        </row>
        <row r="8691">
          <cell r="A8691">
            <v>14154</v>
          </cell>
          <cell r="B8691" t="str">
            <v>FITA METALICA PERFURADA, L = 25 MM, ROLO DE 30 M, CARGA RECOMENDADA = *222,5* KGF</v>
          </cell>
          <cell r="C8691" t="str">
            <v xml:space="preserve">UN    </v>
          </cell>
          <cell r="D8691">
            <v>98.24</v>
          </cell>
        </row>
        <row r="8692">
          <cell r="A8692">
            <v>42015</v>
          </cell>
          <cell r="B8692" t="str">
            <v>FITA PLASTICA ZEBRADA PARA DEMARCACAO DE AREAS, LARGURA = 7 CM, SEM ADESIVO (COLETADO CAIXA)</v>
          </cell>
          <cell r="C8692" t="str">
            <v xml:space="preserve">M     </v>
          </cell>
          <cell r="D8692">
            <v>0.08</v>
          </cell>
        </row>
        <row r="8693">
          <cell r="A8693">
            <v>3146</v>
          </cell>
          <cell r="B8693" t="str">
            <v>FITA VEDA ROSCA EM ROLOS DE 18 MM X 10 M (L X C)</v>
          </cell>
          <cell r="C8693" t="str">
            <v xml:space="preserve">UN    </v>
          </cell>
          <cell r="D8693">
            <v>4.1500000000000004</v>
          </cell>
        </row>
        <row r="8694">
          <cell r="A8694">
            <v>3143</v>
          </cell>
          <cell r="B8694" t="str">
            <v>FITA VEDA ROSCA EM ROLOS DE 18 MM X 25 M (L X C)</v>
          </cell>
          <cell r="C8694" t="str">
            <v xml:space="preserve">UN    </v>
          </cell>
          <cell r="D8694">
            <v>9.44</v>
          </cell>
        </row>
        <row r="8695">
          <cell r="A8695">
            <v>3148</v>
          </cell>
          <cell r="B8695" t="str">
            <v>FITA VEDA ROSCA EM ROLOS DE 18 MM X 50 M (L X C)</v>
          </cell>
          <cell r="C8695" t="str">
            <v xml:space="preserve">UN    </v>
          </cell>
          <cell r="D8695">
            <v>15.3</v>
          </cell>
        </row>
        <row r="8696">
          <cell r="A8696">
            <v>4310</v>
          </cell>
          <cell r="B8696" t="str">
            <v>FIXADOR DE ABA AUTOTRAVANTE PARA TELHA DE FIBROCIMENTO, TIPO CANALETE 90 OU KALHETAO</v>
          </cell>
          <cell r="C8696" t="str">
            <v xml:space="preserve">UN    </v>
          </cell>
          <cell r="D8696">
            <v>1.87</v>
          </cell>
        </row>
        <row r="8697">
          <cell r="A8697">
            <v>4311</v>
          </cell>
          <cell r="B8697" t="str">
            <v>FIXADOR DE ABA SIMPLES PARA TELHA DE FIBROCIMENTO, TIPO CANALETA 49 OU KALHETA</v>
          </cell>
          <cell r="C8697" t="str">
            <v xml:space="preserve">UN    </v>
          </cell>
          <cell r="D8697">
            <v>1.31</v>
          </cell>
        </row>
        <row r="8698">
          <cell r="A8698">
            <v>4312</v>
          </cell>
          <cell r="B8698" t="str">
            <v>FIXADOR DE ABA SIMPLES PARA TELHA DE FIBROCIMENTO, TIPO CANALETA 90 OU KALHETAO</v>
          </cell>
          <cell r="C8698" t="str">
            <v xml:space="preserve">UN    </v>
          </cell>
          <cell r="D8698">
            <v>1.84</v>
          </cell>
        </row>
        <row r="8699">
          <cell r="A8699">
            <v>11162</v>
          </cell>
          <cell r="B8699" t="str">
            <v>FIXADOR DE CAL (SACHE 150 ML)</v>
          </cell>
          <cell r="C8699" t="str">
            <v xml:space="preserve">UN    </v>
          </cell>
          <cell r="D8699">
            <v>1.19</v>
          </cell>
        </row>
        <row r="8700">
          <cell r="A8700">
            <v>13261</v>
          </cell>
          <cell r="B8700" t="str">
            <v>FLANELA *30 X 40* CM</v>
          </cell>
          <cell r="C8700" t="str">
            <v xml:space="preserve">UN    </v>
          </cell>
          <cell r="D8700">
            <v>2.09</v>
          </cell>
        </row>
        <row r="8701">
          <cell r="A8701">
            <v>3255</v>
          </cell>
          <cell r="B8701" t="str">
            <v>FLANGE PVC, ROSCAVEL SEXTAVADO SEM FUROS 3/4"</v>
          </cell>
          <cell r="C8701" t="str">
            <v xml:space="preserve">UN    </v>
          </cell>
          <cell r="D8701">
            <v>5.07</v>
          </cell>
        </row>
        <row r="8702">
          <cell r="A8702">
            <v>3254</v>
          </cell>
          <cell r="B8702" t="str">
            <v>FLANGE PVC, ROSCAVEL, SEXTAVADO, SEM FUROS 3"</v>
          </cell>
          <cell r="C8702" t="str">
            <v xml:space="preserve">UN    </v>
          </cell>
          <cell r="D8702">
            <v>82.46</v>
          </cell>
        </row>
        <row r="8703">
          <cell r="A8703">
            <v>3259</v>
          </cell>
          <cell r="B8703" t="str">
            <v>FLANGE PVC, ROSCAVEL, SEXTAVADO, SEM FUROS, 1 1/2"</v>
          </cell>
          <cell r="C8703" t="str">
            <v xml:space="preserve">UN    </v>
          </cell>
          <cell r="D8703">
            <v>9.91</v>
          </cell>
        </row>
        <row r="8704">
          <cell r="A8704">
            <v>3258</v>
          </cell>
          <cell r="B8704" t="str">
            <v>FLANGE PVC, ROSCAVEL, SEXTAVADO, SEM FUROS, 1 1/4"</v>
          </cell>
          <cell r="C8704" t="str">
            <v xml:space="preserve">UN    </v>
          </cell>
          <cell r="D8704">
            <v>5.98</v>
          </cell>
        </row>
        <row r="8705">
          <cell r="A8705">
            <v>3251</v>
          </cell>
          <cell r="B8705" t="str">
            <v>FLANGE PVC, ROSCAVEL, SEXTAVADO, SEM FUROS, 1/2"</v>
          </cell>
          <cell r="C8705" t="str">
            <v xml:space="preserve">UN    </v>
          </cell>
          <cell r="D8705">
            <v>3.53</v>
          </cell>
        </row>
        <row r="8706">
          <cell r="A8706">
            <v>3256</v>
          </cell>
          <cell r="B8706" t="str">
            <v>FLANGE PVC, ROSCAVEL, SEXTAVADO, SEM FUROS, 1"</v>
          </cell>
          <cell r="C8706" t="str">
            <v xml:space="preserve">UN    </v>
          </cell>
          <cell r="D8706">
            <v>6.68</v>
          </cell>
        </row>
        <row r="8707">
          <cell r="A8707">
            <v>3261</v>
          </cell>
          <cell r="B8707" t="str">
            <v>FLANGE PVC, ROSCAVEL, SEXTAVADO, SEM FUROS, 2 1/2"</v>
          </cell>
          <cell r="C8707" t="str">
            <v xml:space="preserve">UN    </v>
          </cell>
          <cell r="D8707">
            <v>72.930000000000007</v>
          </cell>
        </row>
        <row r="8708">
          <cell r="A8708">
            <v>3260</v>
          </cell>
          <cell r="B8708" t="str">
            <v>FLANGE PVC, ROSCAVEL, SEXTAVADO, SEM FUROS, 2"</v>
          </cell>
          <cell r="C8708" t="str">
            <v xml:space="preserve">UN    </v>
          </cell>
          <cell r="D8708">
            <v>12.53</v>
          </cell>
        </row>
        <row r="8709">
          <cell r="A8709">
            <v>3272</v>
          </cell>
          <cell r="B8709" t="str">
            <v>FLANGE SEXTAVADO DE FERRO GALVANIZADO, COM ROSCA BSP, DE 1 1/2"</v>
          </cell>
          <cell r="C8709" t="str">
            <v xml:space="preserve">UN    </v>
          </cell>
          <cell r="D8709">
            <v>24.31</v>
          </cell>
        </row>
        <row r="8710">
          <cell r="A8710">
            <v>3265</v>
          </cell>
          <cell r="B8710" t="str">
            <v>FLANGE SEXTAVADO DE FERRO GALVANIZADO, COM ROSCA BSP, DE 1 1/4"</v>
          </cell>
          <cell r="C8710" t="str">
            <v xml:space="preserve">UN    </v>
          </cell>
          <cell r="D8710">
            <v>19.309999999999999</v>
          </cell>
        </row>
        <row r="8711">
          <cell r="A8711">
            <v>3262</v>
          </cell>
          <cell r="B8711" t="str">
            <v>FLANGE SEXTAVADO DE FERRO GALVANIZADO, COM ROSCA BSP, DE 1/2"</v>
          </cell>
          <cell r="C8711" t="str">
            <v xml:space="preserve">UN    </v>
          </cell>
          <cell r="D8711">
            <v>8.4499999999999993</v>
          </cell>
        </row>
        <row r="8712">
          <cell r="A8712">
            <v>3264</v>
          </cell>
          <cell r="B8712" t="str">
            <v>FLANGE SEXTAVADO DE FERRO GALVANIZADO, COM ROSCA BSP, DE 1"</v>
          </cell>
          <cell r="C8712" t="str">
            <v xml:space="preserve">UN    </v>
          </cell>
          <cell r="D8712">
            <v>13.88</v>
          </cell>
        </row>
        <row r="8713">
          <cell r="A8713">
            <v>3267</v>
          </cell>
          <cell r="B8713" t="str">
            <v>FLANGE SEXTAVADO DE FERRO GALVANIZADO, COM ROSCA BSP, DE 2 1/2"</v>
          </cell>
          <cell r="C8713" t="str">
            <v xml:space="preserve">UN    </v>
          </cell>
          <cell r="D8713">
            <v>45.35</v>
          </cell>
        </row>
        <row r="8714">
          <cell r="A8714">
            <v>3266</v>
          </cell>
          <cell r="B8714" t="str">
            <v>FLANGE SEXTAVADO DE FERRO GALVANIZADO, COM ROSCA BSP, DE 2"</v>
          </cell>
          <cell r="C8714" t="str">
            <v xml:space="preserve">UN    </v>
          </cell>
          <cell r="D8714">
            <v>28.85</v>
          </cell>
        </row>
        <row r="8715">
          <cell r="A8715">
            <v>3263</v>
          </cell>
          <cell r="B8715" t="str">
            <v>FLANGE SEXTAVADO DE FERRO GALVANIZADO, COM ROSCA BSP, DE 3/4"</v>
          </cell>
          <cell r="C8715" t="str">
            <v xml:space="preserve">UN    </v>
          </cell>
          <cell r="D8715">
            <v>11.55</v>
          </cell>
        </row>
        <row r="8716">
          <cell r="A8716">
            <v>3268</v>
          </cell>
          <cell r="B8716" t="str">
            <v>FLANGE SEXTAVADO DE FERRO GALVANIZADO, COM ROSCA BSP, DE 3"</v>
          </cell>
          <cell r="C8716" t="str">
            <v xml:space="preserve">UN    </v>
          </cell>
          <cell r="D8716">
            <v>61.32</v>
          </cell>
        </row>
        <row r="8717">
          <cell r="A8717">
            <v>3271</v>
          </cell>
          <cell r="B8717" t="str">
            <v>FLANGE SEXTAVADO DE FERRO GALVANIZADO, COM ROSCA BSP, DE 4"</v>
          </cell>
          <cell r="C8717" t="str">
            <v xml:space="preserve">UN    </v>
          </cell>
          <cell r="D8717">
            <v>90.65</v>
          </cell>
        </row>
        <row r="8718">
          <cell r="A8718">
            <v>3270</v>
          </cell>
          <cell r="B8718" t="str">
            <v>FLANGE SEXTAVADO DE FERRO GALVANIZADO, COM ROSCA BSP, DE 6"</v>
          </cell>
          <cell r="C8718" t="str">
            <v xml:space="preserve">UN    </v>
          </cell>
          <cell r="D8718">
            <v>152.31</v>
          </cell>
        </row>
        <row r="8719">
          <cell r="A8719">
            <v>3275</v>
          </cell>
          <cell r="B8719" t="str">
            <v>FORRO COMPOSTO POR PAINEIS DE LA DE VIDRO, REVESTIDOS EM PVC MICROPERFURADO, DE *1250 X 625* MM, ESPESSURA 15 MM (COM COLOCACAO)</v>
          </cell>
          <cell r="C8719" t="str">
            <v xml:space="preserve">M2    </v>
          </cell>
          <cell r="D8719">
            <v>63.03</v>
          </cell>
        </row>
        <row r="8720">
          <cell r="A8720">
            <v>39512</v>
          </cell>
          <cell r="B8720" t="str">
            <v>FORRO DE FIBRA MINERAL EM PLACAS DE 1250 X 625 MM, E = 15 MM, BORDA RETA, COM PINTURA ANTIMOFO, APOIADO EM PERFIL DE ACO GALVANIZADO COM 24 MM DE BASE - INSTALADO</v>
          </cell>
          <cell r="C8720" t="str">
            <v xml:space="preserve">M2    </v>
          </cell>
          <cell r="D8720">
            <v>70.17</v>
          </cell>
        </row>
        <row r="8721">
          <cell r="A8721">
            <v>39511</v>
          </cell>
          <cell r="B8721" t="str">
            <v>FORRO DE FIBRA MINERAL EM PLACAS DE 625 X 625 MM, E = 15 MM, BORDA RETA, COM PINTURA ANTIMOFO, APOIADO EM PERFIL DE ACO GALVANIZADO COM 24 MM DE BASE - INSTALADO</v>
          </cell>
          <cell r="C8721" t="str">
            <v xml:space="preserve">M2    </v>
          </cell>
          <cell r="D8721">
            <v>76.540000000000006</v>
          </cell>
        </row>
        <row r="8722">
          <cell r="A8722">
            <v>39513</v>
          </cell>
          <cell r="B8722" t="str">
            <v>FORRO DE FIBRA MINERAL EM PLACAS DE 625 X 625 MM, E = 15/16 MM, BORDA REBAIXADA, COM PINTURA ANTIMOFO, APOIADO EM PERFIL DE ACO GALVANIZADO COM 24 MM DE BASE - INSTALADO</v>
          </cell>
          <cell r="C8722" t="str">
            <v xml:space="preserve">M2    </v>
          </cell>
          <cell r="D8722">
            <v>82.09</v>
          </cell>
        </row>
        <row r="8723">
          <cell r="A8723">
            <v>3286</v>
          </cell>
          <cell r="B8723" t="str">
            <v>FORRO DE MADEIRA CEDRINHO OU EQUIVALENTE DA REGIAO, ENCAIXE MACHO/FEMEA COM FRISO, *10 X 1* CM (SEM COLOCACAO)</v>
          </cell>
          <cell r="C8723" t="str">
            <v xml:space="preserve">M2    </v>
          </cell>
          <cell r="D8723">
            <v>51.22</v>
          </cell>
        </row>
        <row r="8724">
          <cell r="A8724">
            <v>3287</v>
          </cell>
          <cell r="B8724" t="str">
            <v>FORRO DE MADEIRA CUMARU/IPE CHAMPANHE OU EQUIVALENTE DA REGIAO, ENCAIXE MACHO/FEMEA COM FRISO, *10 X 1* CM (SEM COLOCACAO)</v>
          </cell>
          <cell r="C8724" t="str">
            <v xml:space="preserve">M2    </v>
          </cell>
          <cell r="D8724">
            <v>77.400000000000006</v>
          </cell>
        </row>
        <row r="8725">
          <cell r="A8725">
            <v>3283</v>
          </cell>
          <cell r="B8725" t="str">
            <v>FORRO DE MADEIRA PINUS OU EQUIVALENTE DA REGIAO, ENCAIXE MACHO/FEMEA COM FRISO, *10 X 1* CM (SEM COLOCACAO)</v>
          </cell>
          <cell r="C8725" t="str">
            <v xml:space="preserve">M2    </v>
          </cell>
          <cell r="D8725">
            <v>16.25</v>
          </cell>
        </row>
        <row r="8726">
          <cell r="A8726">
            <v>11587</v>
          </cell>
          <cell r="B8726" t="str">
            <v>FORRO DE PVC LISO, BRANCO, REGUA DE 10 CM, ESPESSURA DE 8 MM A 10 MM (COM COLOCACAO / SEM ESTRUTURA METALICA)</v>
          </cell>
          <cell r="C8726" t="str">
            <v xml:space="preserve">M2    </v>
          </cell>
          <cell r="D8726">
            <v>43.22</v>
          </cell>
        </row>
        <row r="8727">
          <cell r="A8727">
            <v>36225</v>
          </cell>
          <cell r="B8727" t="str">
            <v>FORRO DE PVC LISO, BRANCO, REGUA DE 20 CM, ESPESSURA DE 8 MM A 10 MM, COMPRIMENTO 6 M (SEM COLOCACAO)</v>
          </cell>
          <cell r="C8727" t="str">
            <v xml:space="preserve">M2    </v>
          </cell>
          <cell r="D8727">
            <v>17.559999999999999</v>
          </cell>
        </row>
        <row r="8728">
          <cell r="A8728">
            <v>36230</v>
          </cell>
          <cell r="B8728" t="str">
            <v>FORRO DE PVC, FRISADO, BRANCO, REGUA DE 10 CM, ESPESSURA DE 8 MM A 10 MM E COMPRIMENTO 6 M (SEM COLOCACAO)</v>
          </cell>
          <cell r="C8728" t="str">
            <v xml:space="preserve">M2    </v>
          </cell>
          <cell r="D8728">
            <v>12.9</v>
          </cell>
        </row>
        <row r="8729">
          <cell r="A8729">
            <v>36238</v>
          </cell>
          <cell r="B8729" t="str">
            <v>FORRO DE PVC, FRISADO, BRANCO, REGUA DE 20 CM, ESPESSURA DE 8 MM A 10 MM E COMPRIMENTO 6 M (SEM COLOCACAO)</v>
          </cell>
          <cell r="C8729" t="str">
            <v xml:space="preserve">M2    </v>
          </cell>
          <cell r="D8729">
            <v>12.6</v>
          </cell>
        </row>
        <row r="8730">
          <cell r="A8730">
            <v>11887</v>
          </cell>
          <cell r="B8730" t="str">
            <v>FOSSA SEPTICA CILINDRICA TIPO "IMHOFF", COM TAMPA, PARA 50 CONTRIBUINTES</v>
          </cell>
          <cell r="C8730" t="str">
            <v xml:space="preserve">UN    </v>
          </cell>
          <cell r="D8730">
            <v>3242.2</v>
          </cell>
        </row>
        <row r="8731">
          <cell r="A8731">
            <v>11883</v>
          </cell>
          <cell r="B8731" t="str">
            <v>FOSSA SEPTICA CILINDRICA, TIPO "IMHOFF", COM TAMPA, PARA 100 CONTRIBUINTES</v>
          </cell>
          <cell r="C8731" t="str">
            <v xml:space="preserve">UN    </v>
          </cell>
          <cell r="D8731">
            <v>4766.6000000000004</v>
          </cell>
        </row>
        <row r="8732">
          <cell r="A8732">
            <v>11884</v>
          </cell>
          <cell r="B8732" t="str">
            <v>FOSSA SEPTICA CILINDRICA, TIPO "IMHOFF", COM TAMPA, PARA 150 CONTRIBUINTES</v>
          </cell>
          <cell r="C8732" t="str">
            <v xml:space="preserve">UN    </v>
          </cell>
          <cell r="D8732">
            <v>5114.1400000000003</v>
          </cell>
        </row>
        <row r="8733">
          <cell r="A8733">
            <v>11885</v>
          </cell>
          <cell r="B8733" t="str">
            <v>FOSSA SEPTICA CILINDRICA, TIPO "IMHOFF", COM TAMPA, PARA 200 CONTRIBUINTES</v>
          </cell>
          <cell r="C8733" t="str">
            <v xml:space="preserve">UN    </v>
          </cell>
          <cell r="D8733">
            <v>5704</v>
          </cell>
        </row>
        <row r="8734">
          <cell r="A8734">
            <v>11886</v>
          </cell>
          <cell r="B8734" t="str">
            <v>FOSSA SEPTICA CILINDRICA, TIPO "IMHOFF", COM TAMPA, PARA 30 CONTRIBUINTES</v>
          </cell>
          <cell r="C8734" t="str">
            <v xml:space="preserve">UN    </v>
          </cell>
          <cell r="D8734">
            <v>1838.38</v>
          </cell>
        </row>
        <row r="8735">
          <cell r="A8735">
            <v>11888</v>
          </cell>
          <cell r="B8735" t="str">
            <v>FOSSA SEPTICA CILINDRICA, TIPO "IMHOFF", COM TAMPA, PARA 75 CONTRIBUINTES</v>
          </cell>
          <cell r="C8735" t="str">
            <v xml:space="preserve">UN    </v>
          </cell>
          <cell r="D8735">
            <v>4317.24</v>
          </cell>
        </row>
        <row r="8736">
          <cell r="A8736">
            <v>3277</v>
          </cell>
          <cell r="B8736" t="str">
            <v>FOSSA SEPTICA CONCRETO PRE MOLDADO PARA 10 CONTRIBUINTES - *90 X 90* CM</v>
          </cell>
          <cell r="C8736" t="str">
            <v xml:space="preserve">UN    </v>
          </cell>
          <cell r="D8736">
            <v>728.07</v>
          </cell>
        </row>
        <row r="8737">
          <cell r="A8737">
            <v>3281</v>
          </cell>
          <cell r="B8737" t="str">
            <v>FOSSA SEPTICA CONCRETO PRE MOLDADO PARA 5 CONTRIBUINTES *90 X 70* CM</v>
          </cell>
          <cell r="C8737" t="str">
            <v xml:space="preserve">UN    </v>
          </cell>
          <cell r="D8737">
            <v>602.92999999999995</v>
          </cell>
        </row>
        <row r="8738">
          <cell r="A8738">
            <v>39363</v>
          </cell>
          <cell r="B8738" t="str">
            <v>FOSSA SEPTICA, SEM FILTRO, PARA 15 A 30 CONTRIBUINTES, CILINDRICA, COM TAMPA, EM POLIETILENO DE ALTA DENSIDADE (PEAD), CAPACIDADE APROXIMADA DE 5500 LITROS (NBR 7229)</v>
          </cell>
          <cell r="C8738" t="str">
            <v xml:space="preserve">UN    </v>
          </cell>
          <cell r="D8738">
            <v>3103.79</v>
          </cell>
        </row>
        <row r="8739">
          <cell r="A8739">
            <v>39361</v>
          </cell>
          <cell r="B8739" t="str">
            <v>FOSSA SEPTICA, SEM FILTRO, PARA 4 A 7 CONTRIBUINTES, CILINDRICA,  COM TAMPA, EM POLIETILENO DE ALTA DENSIDADE (PEAD), CAPACIDADE APROXIMADA DE 1100 LITROS (NBR 7229)</v>
          </cell>
          <cell r="C8739" t="str">
            <v xml:space="preserve">UN    </v>
          </cell>
          <cell r="D8739">
            <v>798.11</v>
          </cell>
        </row>
        <row r="8740">
          <cell r="A8740">
            <v>39362</v>
          </cell>
          <cell r="B8740" t="str">
            <v>FOSSA SEPTICA, SEM FILTRO, PARA 8 A 14 CONTRIBUINTES, CILINDRICA, COM TAMPA, EM POLIETILENO DE ALTA DENSIDADE (PEAD), CAPACIDADE APROXIMADA DE 3000 LITROS (NBR 7229)</v>
          </cell>
          <cell r="C8740" t="str">
            <v xml:space="preserve">UN    </v>
          </cell>
          <cell r="D8740">
            <v>2456.0100000000002</v>
          </cell>
        </row>
        <row r="8741">
          <cell r="A8741">
            <v>39364</v>
          </cell>
          <cell r="B8741" t="str">
            <v>FOSSA SEPTICA,SEM FILTRO, PARA 40 A 52 CONTRIBUINTES, CILINDRICA, COM TAMPA, EM POLIETILENO DE ALTA DENSIDADE (PEAD), CAPACIDADE APROXIMADA DE 10000 LITROS (NBR 7229)</v>
          </cell>
          <cell r="C8741" t="str">
            <v xml:space="preserve">UN    </v>
          </cell>
          <cell r="D8741">
            <v>7094.39</v>
          </cell>
        </row>
        <row r="8742">
          <cell r="A8742">
            <v>14576</v>
          </cell>
          <cell r="B8742" t="str">
            <v>FRESADORA DE ASFALTO A FRIO SOBRE ESTEIRAS, LARG. FRESAGEM 2,00 M, POT. 410 KW/550 HP</v>
          </cell>
          <cell r="C8742" t="str">
            <v xml:space="preserve">UN    </v>
          </cell>
          <cell r="D8742">
            <v>4350514.57</v>
          </cell>
        </row>
        <row r="8743">
          <cell r="A8743">
            <v>13877</v>
          </cell>
          <cell r="B8743" t="str">
            <v>FRESADORA DE ASFALTO A FRIO SOBRE RODAS, LARG. FRESAGEM 1,00 M, POT. 155 KW/208 HP</v>
          </cell>
          <cell r="C8743" t="str">
            <v xml:space="preserve">UN    </v>
          </cell>
          <cell r="D8743">
            <v>1862390.4</v>
          </cell>
        </row>
        <row r="8744">
          <cell r="A8744">
            <v>7307</v>
          </cell>
          <cell r="B8744" t="str">
            <v>FUNDO ANTICORROSIVO PARA METAIS FERROSOS (ZARCAO)</v>
          </cell>
          <cell r="C8744" t="str">
            <v xml:space="preserve">L     </v>
          </cell>
          <cell r="D8744">
            <v>21.32</v>
          </cell>
        </row>
        <row r="8745">
          <cell r="A8745">
            <v>38122</v>
          </cell>
          <cell r="B8745" t="str">
            <v>FUNDO PREPARADOR ACRILICO BASE AGUA</v>
          </cell>
          <cell r="C8745" t="str">
            <v xml:space="preserve">L     </v>
          </cell>
          <cell r="D8745">
            <v>6.56</v>
          </cell>
        </row>
        <row r="8746">
          <cell r="A8746">
            <v>6086</v>
          </cell>
          <cell r="B8746" t="str">
            <v>FUNDO SINTETICO NIVELADOR BRANCO FOSCO PARA MADEIRA</v>
          </cell>
          <cell r="C8746" t="str">
            <v xml:space="preserve">GL    </v>
          </cell>
          <cell r="D8746">
            <v>63.8</v>
          </cell>
        </row>
        <row r="8747">
          <cell r="A8747">
            <v>38633</v>
          </cell>
          <cell r="B8747" t="str">
            <v>FURO PARA TORNEIRA OU OUTROS ACESSORIOS  EM BANCADA DE MARMORE/ GRANITO OU OUTRO TIPO DE PEDRA NATURAL</v>
          </cell>
          <cell r="C8747" t="str">
            <v xml:space="preserve">UN    </v>
          </cell>
          <cell r="D8747">
            <v>14.39</v>
          </cell>
        </row>
        <row r="8748">
          <cell r="A8748">
            <v>12344</v>
          </cell>
          <cell r="B8748" t="str">
            <v>FUSIVEL DIAZED 20 A TAMANHO DII, CAPACIDADE DE INTERRUPCAO DE 50 KA EM VCA E 8 KA EM VCC, TENSAO NOMIMNAL DE 500 V</v>
          </cell>
          <cell r="C8748" t="str">
            <v xml:space="preserve">UN    </v>
          </cell>
          <cell r="D8748">
            <v>1.65</v>
          </cell>
        </row>
        <row r="8749">
          <cell r="A8749">
            <v>12343</v>
          </cell>
          <cell r="B8749" t="str">
            <v>FUSIVEL DIAZED 35 A TAMANHO DIII, CAPACIDADE DE INTERRUPCAO DE 50 KA EM VCA E 8 KA EM VCC, TENSAO NOMIMNAL DE 500 V</v>
          </cell>
          <cell r="C8749" t="str">
            <v xml:space="preserve">UN    </v>
          </cell>
          <cell r="D8749">
            <v>2.56</v>
          </cell>
        </row>
        <row r="8750">
          <cell r="A8750">
            <v>3295</v>
          </cell>
          <cell r="B8750" t="str">
            <v>FUSIVEL NH *36* A 80 AMPERES, TAMANHO 00, CAPACIDADE DE INTERRUPCAO DE 120 KA, TENSAO NOMIMNAL DE 500 V</v>
          </cell>
          <cell r="C8750" t="str">
            <v xml:space="preserve">UN    </v>
          </cell>
          <cell r="D8750">
            <v>8.94</v>
          </cell>
        </row>
        <row r="8751">
          <cell r="A8751">
            <v>3302</v>
          </cell>
          <cell r="B8751" t="str">
            <v>FUSIVEL NH 100 A TAMANHO 00, CAPACIDADE DE INTERRUPCAO DE 120 KA, TENSAO NOMIMNAL DE 500 V</v>
          </cell>
          <cell r="C8751" t="str">
            <v xml:space="preserve">UN    </v>
          </cell>
          <cell r="D8751">
            <v>9.35</v>
          </cell>
        </row>
        <row r="8752">
          <cell r="A8752">
            <v>3297</v>
          </cell>
          <cell r="B8752" t="str">
            <v>FUSIVEL NH 125 A TAMANHO 00, CAPACIDADE DE INTERRUPCAO DE 120 KA, TENSAO NOMIMNAL DE 500 V</v>
          </cell>
          <cell r="C8752" t="str">
            <v xml:space="preserve">UN    </v>
          </cell>
          <cell r="D8752">
            <v>9.98</v>
          </cell>
        </row>
        <row r="8753">
          <cell r="A8753">
            <v>3294</v>
          </cell>
          <cell r="B8753" t="str">
            <v>FUSIVEL NH 160 A TAMANHO 00, CAPACIDADE DE INTERRUPCAO DE 120 KA, TENSAO NOMIMNAL DE 500 V</v>
          </cell>
          <cell r="C8753" t="str">
            <v xml:space="preserve">UN    </v>
          </cell>
          <cell r="D8753">
            <v>10.130000000000001</v>
          </cell>
        </row>
        <row r="8754">
          <cell r="A8754">
            <v>3292</v>
          </cell>
          <cell r="B8754" t="str">
            <v>FUSIVEL NH 20 A TAMANHO 000, CAPACIDADE DE INTERRUPCAO DE 120 KA, TENSAO NOMIMNAL DE 500 V</v>
          </cell>
          <cell r="C8754" t="str">
            <v xml:space="preserve">UN    </v>
          </cell>
          <cell r="D8754">
            <v>9.52</v>
          </cell>
        </row>
        <row r="8755">
          <cell r="A8755">
            <v>3298</v>
          </cell>
          <cell r="B8755" t="str">
            <v>FUSIVEL NH 200 A 250 AMPERES, TAMANHO 1, CAPACIDADE DE INTERRUPCAO DE 120 KA, TENSAO NOMIMNAL DE 500 V</v>
          </cell>
          <cell r="C8755" t="str">
            <v xml:space="preserve">UN    </v>
          </cell>
          <cell r="D8755">
            <v>22.31</v>
          </cell>
        </row>
        <row r="8756">
          <cell r="A8756">
            <v>11596</v>
          </cell>
          <cell r="B8756" t="str">
            <v>GABIAO  TIPO CAIXA, MALHA HEXAGONAL 8 X 10 CM (ZN/AL), FIO 2,7 MM, DIMENSOES 2,0 X 1,0 X 0,5 M (C X L X A)</v>
          </cell>
          <cell r="C8756" t="str">
            <v xml:space="preserve">UN    </v>
          </cell>
          <cell r="D8756">
            <v>427.37</v>
          </cell>
        </row>
        <row r="8757">
          <cell r="A8757">
            <v>34802</v>
          </cell>
          <cell r="B8757" t="str">
            <v>GABIAO MANTA (COLCHAO) MALHA HEXAGONAL 6 X 8 CM (ZN/AL REVESTIDO COM POLIMERO), DIMENSOES 4,0 X 2,0 X 0,17 M (C X L X A) FIO 2 MM</v>
          </cell>
          <cell r="C8757" t="str">
            <v xml:space="preserve">UN    </v>
          </cell>
          <cell r="D8757">
            <v>1173.69</v>
          </cell>
        </row>
        <row r="8758">
          <cell r="A8758">
            <v>11588</v>
          </cell>
          <cell r="B8758" t="str">
            <v>GABIAO MANTA (COLCHAO) MALHA HEXAGONAL 6 X 8 CM (ZN/AL REVESTIDO COM POLIMERO), FIO 2 MM, DIMENSOES 4,0 X 2,0 X 0,23 M (C X L X A)</v>
          </cell>
          <cell r="C8758" t="str">
            <v xml:space="preserve">UN    </v>
          </cell>
          <cell r="D8758">
            <v>1266.23</v>
          </cell>
        </row>
        <row r="8759">
          <cell r="A8759">
            <v>34383</v>
          </cell>
          <cell r="B8759" t="str">
            <v>GABIAO MANTA (COLCHAO) MALHA HEXAGONAL 6 X 8 CM (ZN/AL REVESTIDO COM POLIMERO), FIO 2 MM, DIMENSOES 4,0 X 2,0 X 0,3 M (C X L X A)</v>
          </cell>
          <cell r="C8759" t="str">
            <v xml:space="preserve">UN    </v>
          </cell>
          <cell r="D8759">
            <v>1392.94</v>
          </cell>
        </row>
        <row r="8760">
          <cell r="A8760">
            <v>40451</v>
          </cell>
          <cell r="B8760" t="str">
            <v>GABIAO MANTA (COLCHAO) MALHA HEXAGONAL 6 X 8 CM (ZN/AL REVESTIDO COM POLIMERO), FIO 2,0 MM, DIMENSOES 5,0 X 2,0 X 0,17 M (C X L X A)</v>
          </cell>
          <cell r="C8760" t="str">
            <v xml:space="preserve">M2    </v>
          </cell>
          <cell r="D8760">
            <v>112.6</v>
          </cell>
        </row>
        <row r="8761">
          <cell r="A8761">
            <v>40453</v>
          </cell>
          <cell r="B8761" t="str">
            <v>GABIAO MANTA (COLCHAO) MALHA HEXAGONAL 6 X 8 CM (ZN/AL REVESTIDO COM POLIMERO), FIO 2,0 MM, DIMENSOES 5,0 X 2,0 X 0,23 M (C X L X A)</v>
          </cell>
          <cell r="C8761" t="str">
            <v xml:space="preserve">M2    </v>
          </cell>
          <cell r="D8761">
            <v>121.83</v>
          </cell>
        </row>
        <row r="8762">
          <cell r="A8762">
            <v>40452</v>
          </cell>
          <cell r="B8762" t="str">
            <v>GABIAO MANTA (COLCHAO) MALHA HEXAGONAL 6 X 8 CM (ZN/AL REVESTIDO COM POLIMERO), FIO 2,0 MM, DIMENSOES 5,0 X 2,0 X 0,30 M (C X L X A)</v>
          </cell>
          <cell r="C8762" t="str">
            <v xml:space="preserve">M2    </v>
          </cell>
          <cell r="D8762">
            <v>133.63</v>
          </cell>
        </row>
        <row r="8763">
          <cell r="A8763">
            <v>11594</v>
          </cell>
          <cell r="B8763" t="str">
            <v>GABIAO SACO MALHA HEXAGONAL 8 X 10 CM (ZN/AL REVESTIDO COM POLIMERO),  FIO 2,4 MM, DIMENSOES 3,0 X 0,65 M</v>
          </cell>
          <cell r="C8763" t="str">
            <v xml:space="preserve">UN    </v>
          </cell>
          <cell r="D8763">
            <v>403.58</v>
          </cell>
        </row>
        <row r="8764">
          <cell r="A8764">
            <v>3311</v>
          </cell>
          <cell r="B8764" t="str">
            <v>GABIAO SACO MALHA HEXAGONAL 8 X 10 CM (ZN/AL REVESTIDO COM POLIMERO), FIO 2,4 MM, H = 0,65 M</v>
          </cell>
          <cell r="C8764" t="str">
            <v xml:space="preserve">M3    </v>
          </cell>
          <cell r="D8764">
            <v>403.58</v>
          </cell>
        </row>
        <row r="8765">
          <cell r="A8765">
            <v>11599</v>
          </cell>
          <cell r="B8765" t="str">
            <v>GABIAO SACO MALHA HEXAGONAL 8 X 10 CM (ZN/AL), FIO 2,7 MM, DIMENSOES 4,0 X 0,65 M</v>
          </cell>
          <cell r="C8765" t="str">
            <v xml:space="preserve">UN    </v>
          </cell>
          <cell r="D8765">
            <v>536.72</v>
          </cell>
        </row>
        <row r="8766">
          <cell r="A8766">
            <v>11593</v>
          </cell>
          <cell r="B8766" t="str">
            <v>GABIAO TIPO CAIXA MALHA HEXAGONAL 8 X 10 CM (ZN/AL REVESTIDO COM POLIMERO),  FIO 2,4 MM, DIMENSOES 2,0 X 1,0 X 1,0 M (C X L X A)</v>
          </cell>
          <cell r="C8766" t="str">
            <v xml:space="preserve">UN    </v>
          </cell>
          <cell r="D8766">
            <v>752.44</v>
          </cell>
        </row>
        <row r="8767">
          <cell r="A8767">
            <v>3314</v>
          </cell>
          <cell r="B8767" t="str">
            <v>GABIAO TIPO CAIXA MALHA HEXAGONAL 8 X 10 CM (ZN/AL REVESTIDO COM POLIMERO),  FIO 2,4 MM, H = 0,50 M</v>
          </cell>
          <cell r="C8767" t="str">
            <v xml:space="preserve">M3    </v>
          </cell>
          <cell r="D8767">
            <v>538.15</v>
          </cell>
        </row>
        <row r="8768">
          <cell r="A8768">
            <v>11597</v>
          </cell>
          <cell r="B8768" t="str">
            <v>GABIAO TIPO CAIXA MALHA HEXAGONAL 8 X 10 CM (ZN/AL), FIO 2,7 MM, DIMENSOES 2,0 X 1,0 X 1,0 M (C X L X A)</v>
          </cell>
          <cell r="C8768" t="str">
            <v xml:space="preserve">UN    </v>
          </cell>
          <cell r="D8768">
            <v>625.79999999999995</v>
          </cell>
        </row>
        <row r="8769">
          <cell r="A8769">
            <v>3309</v>
          </cell>
          <cell r="B8769" t="str">
            <v>GABIAO TIPO CAIXA MALHA HEXAGONAL 8 X 10 CM (ZN/AL), FIO 2,7 MM, H = 0,50 M</v>
          </cell>
          <cell r="C8769" t="str">
            <v xml:space="preserve">M3    </v>
          </cell>
          <cell r="D8769">
            <v>427.37</v>
          </cell>
        </row>
        <row r="8770">
          <cell r="A8770">
            <v>34612</v>
          </cell>
          <cell r="B8770" t="str">
            <v>GABIAO TIPO CAIXA PARA SOLO REFORCADO, MALHA HEXAGONAL DE DUPLA TORCAO 8 X 10 CM (ZN/AL REVESTIDO COM POLIMERO), FIO 2,7 MM, DIMENSOES 2,0 X 1,0 X 0,5 M, COM CAUDA DE 3,0 M</v>
          </cell>
          <cell r="C8770" t="str">
            <v xml:space="preserve">UN    </v>
          </cell>
          <cell r="D8770">
            <v>774.01</v>
          </cell>
        </row>
        <row r="8771">
          <cell r="A8771">
            <v>34635</v>
          </cell>
          <cell r="B8771" t="str">
            <v>GABIAO TIPO CAIXA PARA SOLO REFORCADO, MALHA HEXAGONAL DE DUPLA TORCAO 8 X 10 CM (ZN/AL REVESTIDO COM POLIMERO), FIO 2,7 MM, DIMENSOES 2,0 X 1,0 X 1,0 M, COM CAUDA DE 3,0 M</v>
          </cell>
          <cell r="C8771" t="str">
            <v xml:space="preserve">UN    </v>
          </cell>
          <cell r="D8771">
            <v>995.34</v>
          </cell>
        </row>
        <row r="8772">
          <cell r="A8772">
            <v>34633</v>
          </cell>
          <cell r="B8772" t="str">
            <v>GABIAO TIPO CAIXA PARA SOLO REFORCADO, MALHA HEXAGONAL DE DUPLA TORCAO 8 X 10 CM (ZN/AL REVESTIDO COM POLIMERO), FIO 2,7 MM, DIMENSOES 2,0 X 1,0 X 1,0 M, COM CAUDA DE 4,0 M</v>
          </cell>
          <cell r="C8772" t="str">
            <v xml:space="preserve">UN    </v>
          </cell>
          <cell r="D8772">
            <v>1097.1300000000001</v>
          </cell>
        </row>
        <row r="8773">
          <cell r="A8773">
            <v>40440</v>
          </cell>
          <cell r="B8773" t="str">
            <v>GABIAO TIPO CAIXA PARA SOLO REFORCADO, MALHA HEXAGONAL 8 X 10 CM (ZN/AL REVESTIDO COM POLIMERO), FIO 2,7 MM, DIMENSOES 2,0 X 1,0 X 0,5 M, COM CAUDA DE 4,0 M</v>
          </cell>
          <cell r="C8773" t="str">
            <v xml:space="preserve">M3    </v>
          </cell>
          <cell r="D8773">
            <v>560.54</v>
          </cell>
        </row>
        <row r="8774">
          <cell r="A8774">
            <v>40441</v>
          </cell>
          <cell r="B8774" t="str">
            <v>GABIAO TIPO CAIXA PARA SOLO REFORCADO, MALHA HEXAGONAL 8 X 10 CM (ZN/AL REVESTIDO COM POLIMERO), FIO 2,7 MM, DIMENSOES 2,0 X 1,0 X 1,0 M, COM CAUDA DE 4,0 M</v>
          </cell>
          <cell r="C8774" t="str">
            <v xml:space="preserve">M3    </v>
          </cell>
          <cell r="D8774">
            <v>357.87</v>
          </cell>
        </row>
        <row r="8775">
          <cell r="A8775">
            <v>40449</v>
          </cell>
          <cell r="B8775" t="str">
            <v>GABIAO TIPO CAIXA TRAPEZOIDAL, MALHA HEXAGONAL 10 X 12 CM (ZN/AL REVESTIDO COM POLIMERO) FIO 2,7 MM, FACE COM 65 GRAUS, COM GEOSSINTETICO, DIMENSOES 2,0 X 1,5 X 1,0 M (C X L X A)</v>
          </cell>
          <cell r="C8775" t="str">
            <v xml:space="preserve">M3    </v>
          </cell>
          <cell r="D8775">
            <v>300.85000000000002</v>
          </cell>
        </row>
        <row r="8776">
          <cell r="A8776">
            <v>34800</v>
          </cell>
          <cell r="B8776" t="str">
            <v>GABIAO TIPO CAIXA, MALHA HEXAGONAL 8 X 10 CM (ZN/AL REVESTIDO COM POLIMERO), FIO DE 2,4 MM, DIMENSOES 2,0 x 1,0 x 1,0 M (C X L X A)</v>
          </cell>
          <cell r="C8776" t="str">
            <v xml:space="preserve">M3    </v>
          </cell>
          <cell r="D8776">
            <v>376.22</v>
          </cell>
        </row>
        <row r="8777">
          <cell r="A8777">
            <v>11592</v>
          </cell>
          <cell r="B8777" t="str">
            <v>GABIAO TIPO CAIXA, MALHA HEXAGONAL 8 X 10 CM (ZN/AL REVESTIDO COM POLIMERO), FIO 2,4 MM, DIMENSOES 2,0 X 1,0 X 0,5 M (C X L X A)</v>
          </cell>
          <cell r="C8777" t="str">
            <v xml:space="preserve">UN    </v>
          </cell>
          <cell r="D8777">
            <v>538.15</v>
          </cell>
        </row>
        <row r="8778">
          <cell r="A8778">
            <v>40438</v>
          </cell>
          <cell r="B8778" t="str">
            <v>GABIAO TIPO CAIXA, MALHA HEXAGONAL 8 X 10 CM (ZN/AL), FIO DE 2,7 MM, DIMENSOES 2,0 X 1,0 X 1,0 M (C X L X A)</v>
          </cell>
          <cell r="C8778" t="str">
            <v xml:space="preserve">M3    </v>
          </cell>
          <cell r="D8778">
            <v>250.64</v>
          </cell>
        </row>
        <row r="8779">
          <cell r="A8779">
            <v>40436</v>
          </cell>
          <cell r="B8779" t="str">
            <v>GABIAO TIPO CAIXA, MALHA HEXAGONAL 8 X 10 CM (ZN/AL), FIO DE 2,7 MM, DIMENSOES 5,0 X 1,0 X 1,0 M (C X L X A)</v>
          </cell>
          <cell r="C8779" t="str">
            <v xml:space="preserve">M3    </v>
          </cell>
          <cell r="D8779">
            <v>312.52999999999997</v>
          </cell>
        </row>
        <row r="8780">
          <cell r="A8780">
            <v>4315</v>
          </cell>
          <cell r="B8780" t="str">
            <v>GANCHO CHATO EM FERRO GALVANIZADO,  L = 110 MM, RECOBRIMENTO = 100MM, SECAO 1/8 X 1/2" (3 MM X 12 MM), PARA FIXAR TELHA DE FIBROCIMENTO ONDULADA</v>
          </cell>
          <cell r="C8780" t="str">
            <v xml:space="preserve">UN    </v>
          </cell>
          <cell r="D8780">
            <v>1.35</v>
          </cell>
        </row>
        <row r="8781">
          <cell r="A8781">
            <v>42482</v>
          </cell>
          <cell r="B8781" t="str">
            <v>GANCHO L COM ROSCA, PARA FIXAR TELHA EM MADEIRA, 1/4" X 350 MM (COLETADO CAIXA)</v>
          </cell>
          <cell r="C8781" t="str">
            <v xml:space="preserve">UN    </v>
          </cell>
          <cell r="D8781">
            <v>1.8</v>
          </cell>
        </row>
        <row r="8782">
          <cell r="A8782">
            <v>402</v>
          </cell>
          <cell r="B8782" t="str">
            <v>GANCHO OLHAL EM ACO GALVANIZADO, ESPESSURA 16MM, ABERTURA 21MM</v>
          </cell>
          <cell r="C8782" t="str">
            <v xml:space="preserve">UN    </v>
          </cell>
          <cell r="D8782">
            <v>9.68</v>
          </cell>
        </row>
        <row r="8783">
          <cell r="A8783">
            <v>4226</v>
          </cell>
          <cell r="B8783" t="str">
            <v>GAS DE COZINHA - GLP</v>
          </cell>
          <cell r="C8783" t="str">
            <v xml:space="preserve">KG    </v>
          </cell>
          <cell r="D8783">
            <v>7.38</v>
          </cell>
        </row>
        <row r="8784">
          <cell r="A8784">
            <v>4222</v>
          </cell>
          <cell r="B8784" t="str">
            <v>GASOLINA COMUM</v>
          </cell>
          <cell r="C8784" t="str">
            <v xml:space="preserve">L     </v>
          </cell>
          <cell r="D8784">
            <v>4.49</v>
          </cell>
        </row>
        <row r="8785">
          <cell r="A8785">
            <v>34804</v>
          </cell>
          <cell r="B8785" t="str">
            <v>GEOGRELHA TECIDA COM FILAMENTOS DE POLIESTER + PVC, RESISTENCIA LONGITUDINAL: 90 KN/M, RESISTENCIA TRANSVERSAL: 30 KN/M, ALONGAMENTO = 12 POR CENTO</v>
          </cell>
          <cell r="C8785" t="str">
            <v xml:space="preserve">M2    </v>
          </cell>
          <cell r="D8785">
            <v>45.43</v>
          </cell>
        </row>
        <row r="8786">
          <cell r="A8786">
            <v>4013</v>
          </cell>
          <cell r="B8786" t="str">
            <v>GEOTEXTIL NAO TECIDO AGULHADO DE FILAMENTOS CONTINUOS 100% POLIESTER, RESITENCIA A TRACAO = 09 KN/M</v>
          </cell>
          <cell r="C8786" t="str">
            <v xml:space="preserve">M2    </v>
          </cell>
          <cell r="D8786">
            <v>5.17</v>
          </cell>
        </row>
        <row r="8787">
          <cell r="A8787">
            <v>4011</v>
          </cell>
          <cell r="B8787" t="str">
            <v>GEOTEXTIL NAO TECIDO AGULHADO DE FILAMENTOS CONTINUOS 100% POLIESTER, RESITENCIA A TRACAO = 10 KN/M</v>
          </cell>
          <cell r="C8787" t="str">
            <v xml:space="preserve">M2    </v>
          </cell>
          <cell r="D8787">
            <v>5.77</v>
          </cell>
        </row>
        <row r="8788">
          <cell r="A8788">
            <v>4021</v>
          </cell>
          <cell r="B8788" t="str">
            <v>GEOTEXTIL NAO TECIDO AGULHADO DE FILAMENTOS CONTINUOS 100% POLIESTER, RESITENCIA A TRACAO = 14 KN/M</v>
          </cell>
          <cell r="C8788" t="str">
            <v xml:space="preserve">M2    </v>
          </cell>
          <cell r="D8788">
            <v>7.2</v>
          </cell>
        </row>
        <row r="8789">
          <cell r="A8789">
            <v>4019</v>
          </cell>
          <cell r="B8789" t="str">
            <v>GEOTEXTIL NAO TECIDO AGULHADO DE FILAMENTOS CONTINUOS 100% POLIESTER, RESITENCIA A TRACAO = 16 KN/M</v>
          </cell>
          <cell r="C8789" t="str">
            <v xml:space="preserve">M2    </v>
          </cell>
          <cell r="D8789">
            <v>8.64</v>
          </cell>
        </row>
        <row r="8790">
          <cell r="A8790">
            <v>4012</v>
          </cell>
          <cell r="B8790" t="str">
            <v>GEOTEXTIL NAO TECIDO AGULHADO DE FILAMENTOS CONTINUOS 100% POLIESTER, RESITENCIA A TRACAO = 21 KN/M</v>
          </cell>
          <cell r="C8790" t="str">
            <v xml:space="preserve">M2    </v>
          </cell>
          <cell r="D8790">
            <v>11.58</v>
          </cell>
        </row>
        <row r="8791">
          <cell r="A8791">
            <v>4020</v>
          </cell>
          <cell r="B8791" t="str">
            <v>GEOTEXTIL NAO TECIDO AGULHADO DE FILAMENTOS CONTINUOS 100% POLIESTER, RESITENCIA A TRACAO = 26 KN/M</v>
          </cell>
          <cell r="C8791" t="str">
            <v xml:space="preserve">M2    </v>
          </cell>
          <cell r="D8791">
            <v>14.5</v>
          </cell>
        </row>
        <row r="8792">
          <cell r="A8792">
            <v>4018</v>
          </cell>
          <cell r="B8792" t="str">
            <v>GEOTEXTIL NAO TECIDO AGULHADO DE FILAMENTOS CONTINUOS 100% POLIESTER, RESITENCIA A TRACAO = 31 KN/M</v>
          </cell>
          <cell r="C8792" t="str">
            <v xml:space="preserve">M2    </v>
          </cell>
          <cell r="D8792">
            <v>17.37</v>
          </cell>
        </row>
        <row r="8793">
          <cell r="A8793">
            <v>36498</v>
          </cell>
          <cell r="B8793" t="str">
            <v>GERADOR PORTATIL MONOFASICO, POTENCIA 5500 VA, MOTOR A GASOLINA, POTENCIA DO MOTOR 13 CV</v>
          </cell>
          <cell r="C8793" t="str">
            <v xml:space="preserve">UN    </v>
          </cell>
          <cell r="D8793">
            <v>5027.6000000000004</v>
          </cell>
        </row>
        <row r="8794">
          <cell r="A8794">
            <v>12872</v>
          </cell>
          <cell r="B8794" t="str">
            <v>GESSEIRO</v>
          </cell>
          <cell r="C8794" t="str">
            <v xml:space="preserve">H     </v>
          </cell>
          <cell r="D8794">
            <v>12.95</v>
          </cell>
        </row>
        <row r="8795">
          <cell r="A8795">
            <v>41075</v>
          </cell>
          <cell r="B8795" t="str">
            <v>GESSEIRO (MENSALISTA)</v>
          </cell>
          <cell r="C8795" t="str">
            <v xml:space="preserve">MES   </v>
          </cell>
          <cell r="D8795">
            <v>2290.7399999999998</v>
          </cell>
        </row>
        <row r="8796">
          <cell r="A8796">
            <v>3315</v>
          </cell>
          <cell r="B8796" t="str">
            <v>GESSO EM PO PARA REVESTIMENTOS/MOLDURAS/SANCAS</v>
          </cell>
          <cell r="C8796" t="str">
            <v xml:space="preserve">KG    </v>
          </cell>
          <cell r="D8796">
            <v>0.59</v>
          </cell>
        </row>
        <row r="8797">
          <cell r="A8797">
            <v>36870</v>
          </cell>
          <cell r="B8797" t="str">
            <v>GESSO PROJETADO</v>
          </cell>
          <cell r="C8797" t="str">
            <v xml:space="preserve">KG    </v>
          </cell>
          <cell r="D8797">
            <v>0.57999999999999996</v>
          </cell>
        </row>
        <row r="8798">
          <cell r="A8798">
            <v>5092</v>
          </cell>
          <cell r="B8798" t="str">
            <v>GONZO DE EMBUTIR, EM LATAO / ZAMAC, *20 X 48* MM, PARA JANELA BASCULANTE / PIVOTANTE -  INCLUI PARAFUSOS</v>
          </cell>
          <cell r="C8798" t="str">
            <v xml:space="preserve">PAR   </v>
          </cell>
          <cell r="D8798">
            <v>14.26</v>
          </cell>
        </row>
        <row r="8799">
          <cell r="A8799">
            <v>11462</v>
          </cell>
          <cell r="B8799" t="str">
            <v>GONZO DE SOBREPOR, EM LATAO / ZAMAC, PARA JANELA PIVOTANTE - INCLUI PARAFUSOS</v>
          </cell>
          <cell r="C8799" t="str">
            <v xml:space="preserve">PAR   </v>
          </cell>
          <cell r="D8799">
            <v>14.58</v>
          </cell>
        </row>
        <row r="8800">
          <cell r="A8800">
            <v>36529</v>
          </cell>
          <cell r="B8800" t="str">
            <v>GRADE DE DISCOS COM CONTROLE REMOTO, REBOCAVEL, COM 24 DISCOS 24" X 6 MM, COM PNEUS PARA TRANSPORTE</v>
          </cell>
          <cell r="C8800" t="str">
            <v xml:space="preserve">UN    </v>
          </cell>
          <cell r="D8800">
            <v>33482.14</v>
          </cell>
        </row>
        <row r="8801">
          <cell r="A8801">
            <v>3318</v>
          </cell>
          <cell r="B8801" t="str">
            <v>GRADE DE DISCOS MECANICA 20X24" COM 20 DISCOS 24" X 6MM  COM PNEUS PARA TRANSPORTE</v>
          </cell>
          <cell r="C8801" t="str">
            <v xml:space="preserve">UN    </v>
          </cell>
          <cell r="D8801">
            <v>26250</v>
          </cell>
        </row>
        <row r="8802">
          <cell r="A8802">
            <v>38968</v>
          </cell>
          <cell r="B8802" t="str">
            <v>GRADIL *1320 X 2170* MM (A X L) EM BARRA DE ACO CHATA *25 MM X 2* MM, ENTRELACADA COM BARRA ACO REDONDA *5* MM, MALHA *65 X 132* MM, GALVANIZADO E PINTURA ELETROSTATICA, COR PRETO</v>
          </cell>
          <cell r="C8802" t="str">
            <v xml:space="preserve">M2    </v>
          </cell>
          <cell r="D8802">
            <v>365.33</v>
          </cell>
        </row>
        <row r="8803">
          <cell r="A8803">
            <v>3324</v>
          </cell>
          <cell r="B8803" t="str">
            <v>GRAMA BATATAIS EM PLACAS, SEM PLANTIO</v>
          </cell>
          <cell r="C8803" t="str">
            <v xml:space="preserve">M2    </v>
          </cell>
          <cell r="D8803">
            <v>5.71</v>
          </cell>
        </row>
        <row r="8804">
          <cell r="A8804">
            <v>3322</v>
          </cell>
          <cell r="B8804" t="str">
            <v>GRAMA ESMERALDA OU SAO CARLOS OU CURITIBANA, EM PLACAS, SEM PLANTIO</v>
          </cell>
          <cell r="C8804" t="str">
            <v xml:space="preserve">M2    </v>
          </cell>
          <cell r="D8804">
            <v>8</v>
          </cell>
        </row>
        <row r="8805">
          <cell r="A8805">
            <v>43390</v>
          </cell>
          <cell r="B8805"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805" t="str">
            <v xml:space="preserve">M2    </v>
          </cell>
          <cell r="D8805">
            <v>75</v>
          </cell>
        </row>
        <row r="8806">
          <cell r="A8806">
            <v>5076</v>
          </cell>
          <cell r="B8806" t="str">
            <v>GRAMPO DE ACO POLIDO 1 " X 9</v>
          </cell>
          <cell r="C8806" t="str">
            <v xml:space="preserve">KG    </v>
          </cell>
          <cell r="D8806">
            <v>11.3</v>
          </cell>
        </row>
        <row r="8807">
          <cell r="A8807">
            <v>5077</v>
          </cell>
          <cell r="B8807" t="str">
            <v>GRAMPO DE ACO POLIDO 7/8 " X 9</v>
          </cell>
          <cell r="C8807" t="str">
            <v xml:space="preserve">KG    </v>
          </cell>
          <cell r="D8807">
            <v>12.49</v>
          </cell>
        </row>
        <row r="8808">
          <cell r="A8808">
            <v>11837</v>
          </cell>
          <cell r="B8808" t="str">
            <v>GRAMPO LINHA VIVA DE LATAO ESTANHADO, DIAMETRO DO CONDUTOR PRINCIPAL DE 10 A 120 MM2, DIAMETRO DA DERIVACAO DE 10 A 70 MM2</v>
          </cell>
          <cell r="C8808" t="str">
            <v xml:space="preserve">UN    </v>
          </cell>
          <cell r="D8808">
            <v>33.049999999999997</v>
          </cell>
        </row>
        <row r="8809">
          <cell r="A8809">
            <v>38055</v>
          </cell>
          <cell r="B8809" t="str">
            <v>GRAMPO METALICO TIPO OLHAL PARA HASTE DE ATERRAMENTO DE 1/2'', CONDUTOR DE *10* A 50 MM2</v>
          </cell>
          <cell r="C8809" t="str">
            <v xml:space="preserve">UN    </v>
          </cell>
          <cell r="D8809">
            <v>2.99</v>
          </cell>
        </row>
        <row r="8810">
          <cell r="A8810">
            <v>415</v>
          </cell>
          <cell r="B8810" t="str">
            <v>GRAMPO METALICO TIPO OLHAL PARA HASTE DE ATERRAMENTO DE 1'', CONDUTOR DE *10* A 50 MM2</v>
          </cell>
          <cell r="C8810" t="str">
            <v xml:space="preserve">UN    </v>
          </cell>
          <cell r="D8810">
            <v>13.55</v>
          </cell>
        </row>
        <row r="8811">
          <cell r="A8811">
            <v>416</v>
          </cell>
          <cell r="B8811" t="str">
            <v>GRAMPO METALICO TIPO OLHAL PARA HASTE DE ATERRAMENTO DE 3/4'', CONDUTOR DE *10* A 50 MM2</v>
          </cell>
          <cell r="C8811" t="str">
            <v xml:space="preserve">UN    </v>
          </cell>
          <cell r="D8811">
            <v>4.96</v>
          </cell>
        </row>
        <row r="8812">
          <cell r="A8812">
            <v>425</v>
          </cell>
          <cell r="B8812" t="str">
            <v>GRAMPO METALICO TIPO OLHAL PARA HASTE DE ATERRAMENTO DE 5/8'', CONDUTOR DE *10* A 50 MM2</v>
          </cell>
          <cell r="C8812" t="str">
            <v xml:space="preserve">UN    </v>
          </cell>
          <cell r="D8812">
            <v>3.07</v>
          </cell>
        </row>
        <row r="8813">
          <cell r="A8813">
            <v>426</v>
          </cell>
          <cell r="B8813" t="str">
            <v>GRAMPO METALICO TIPO U PARA HASTE DE ATERRAMENTO DE ATE 3/4'', CONDUTOR DE 10 A 25 MM2</v>
          </cell>
          <cell r="C8813" t="str">
            <v xml:space="preserve">UN    </v>
          </cell>
          <cell r="D8813">
            <v>16.93</v>
          </cell>
        </row>
        <row r="8814">
          <cell r="A8814">
            <v>38056</v>
          </cell>
          <cell r="B8814" t="str">
            <v>GRAMPO METALICO TIPO U PARA HASTE DE ATERRAMENTO DE ATE 5/8'', CONDUTOR DE 10 A 25 MM2</v>
          </cell>
          <cell r="C8814" t="str">
            <v xml:space="preserve">UN    </v>
          </cell>
          <cell r="D8814">
            <v>16.54</v>
          </cell>
        </row>
        <row r="8815">
          <cell r="A8815">
            <v>1564</v>
          </cell>
          <cell r="B8815" t="str">
            <v>GRAMPO PARALELO METALICO PARA CABO DE 6 A 50 MM2, COM 2 PARAFUSOS</v>
          </cell>
          <cell r="C8815" t="str">
            <v xml:space="preserve">UN    </v>
          </cell>
          <cell r="D8815">
            <v>6.31</v>
          </cell>
        </row>
        <row r="8816">
          <cell r="A8816">
            <v>11032</v>
          </cell>
          <cell r="B8816" t="str">
            <v>GRAMPO U DE 5/8 " N8 EM FERRO GALVANIZADO</v>
          </cell>
          <cell r="C8816" t="str">
            <v xml:space="preserve">UN    </v>
          </cell>
          <cell r="D8816">
            <v>7.64</v>
          </cell>
        </row>
        <row r="8817">
          <cell r="A8817">
            <v>36786</v>
          </cell>
          <cell r="B8817" t="str">
            <v>GRANALHA DE ACO, ANGULAR (GRIT), PARA JATEAMENTO, PENEIRA 0,117 A 1,00 MM, (SAE G-40 A G-80)</v>
          </cell>
          <cell r="C8817" t="str">
            <v>SC25KG</v>
          </cell>
          <cell r="D8817">
            <v>128.38999999999999</v>
          </cell>
        </row>
        <row r="8818">
          <cell r="A8818">
            <v>36785</v>
          </cell>
          <cell r="B8818" t="str">
            <v>GRANALHA DE ACO, ANGULAR (GRIT), PARA JATEAMENTO, PENEIRA 1,41 A 1,19 MM (SAE G16)</v>
          </cell>
          <cell r="C8818" t="str">
            <v>SC25KG</v>
          </cell>
          <cell r="D8818">
            <v>111.57</v>
          </cell>
        </row>
        <row r="8819">
          <cell r="A8819">
            <v>36782</v>
          </cell>
          <cell r="B8819" t="str">
            <v>GRANALHA DE ACO, ESFERICA (SHOT), PARA JATEAMENTO, PENEIRA 0,40 A 1,00 MM (SAE S-170 A S-280)</v>
          </cell>
          <cell r="C8819" t="str">
            <v>SC25KG</v>
          </cell>
          <cell r="D8819">
            <v>133.16999999999999</v>
          </cell>
        </row>
        <row r="8820">
          <cell r="A8820">
            <v>25930</v>
          </cell>
          <cell r="B8820" t="str">
            <v>GRANALHA DE ACO, ESFERICA (SHOT), PARA JATEAMENTO, PENEIRA 1,19 A 1,00 MM (SAE S390)</v>
          </cell>
          <cell r="C8820" t="str">
            <v>SC25KG</v>
          </cell>
          <cell r="D8820">
            <v>150</v>
          </cell>
        </row>
        <row r="8821">
          <cell r="A8821">
            <v>4824</v>
          </cell>
          <cell r="B8821" t="str">
            <v>GRANILHA/ GRANA/ PEDRISCO OU AGREGADO EM MARMORE/ GRANITO/ QUARTZO E CALCARIO, PRETO, CINZA, PALHA OU BRANCO</v>
          </cell>
          <cell r="C8821" t="str">
            <v xml:space="preserve">KG    </v>
          </cell>
          <cell r="D8821">
            <v>0.38</v>
          </cell>
        </row>
        <row r="8822">
          <cell r="A8822">
            <v>11795</v>
          </cell>
          <cell r="B8822" t="str">
            <v>GRANITO PARA BANCADA, POLIDO, TIPO ANDORINHA/ QUARTZ/ CASTELO/ CORUMBA OU OUTROS EQUIVALENTES DA REGIAO, E=  *2,5* CM</v>
          </cell>
          <cell r="C8822" t="str">
            <v xml:space="preserve">M2    </v>
          </cell>
          <cell r="D8822">
            <v>422.64</v>
          </cell>
        </row>
        <row r="8823">
          <cell r="A8823">
            <v>134</v>
          </cell>
          <cell r="B8823" t="str">
            <v>GRAUTE CIMENTICIO PARA USO GERAL</v>
          </cell>
          <cell r="C8823" t="str">
            <v xml:space="preserve">KG    </v>
          </cell>
          <cell r="D8823">
            <v>1.43</v>
          </cell>
        </row>
        <row r="8824">
          <cell r="A8824">
            <v>4229</v>
          </cell>
          <cell r="B8824" t="str">
            <v>GRAXA LUBRIFICANTE</v>
          </cell>
          <cell r="C8824" t="str">
            <v xml:space="preserve">KG    </v>
          </cell>
          <cell r="D8824">
            <v>20.010000000000002</v>
          </cell>
        </row>
        <row r="8825">
          <cell r="A8825">
            <v>11244</v>
          </cell>
          <cell r="B8825" t="str">
            <v>GRELHA FOFO ARTICULADA, CARGA MAXIMA 1,5 T, *300 X 1000* MM, E= *15* MM</v>
          </cell>
          <cell r="C8825" t="str">
            <v xml:space="preserve">UN    </v>
          </cell>
          <cell r="D8825">
            <v>141.4</v>
          </cell>
        </row>
        <row r="8826">
          <cell r="A8826">
            <v>11245</v>
          </cell>
          <cell r="B8826" t="str">
            <v>GRELHA FOFO SIMPLES COM REQUADRO, CARGA MAXIMA  12,5 T, *300 X 1000* MM, E= *15* MM, AREA ESTACIONAMENTO CARRO PASSEIO</v>
          </cell>
          <cell r="C8826" t="str">
            <v xml:space="preserve">UN    </v>
          </cell>
          <cell r="D8826">
            <v>195.58</v>
          </cell>
        </row>
        <row r="8827">
          <cell r="A8827">
            <v>11235</v>
          </cell>
          <cell r="B8827" t="str">
            <v>GRELHA FOFO SIMPLES COM REQUADRO, CARGA MAXIMA 1,5 T, 150 X 1000 MM, E= *15* MM</v>
          </cell>
          <cell r="C8827" t="str">
            <v xml:space="preserve">UN    </v>
          </cell>
          <cell r="D8827">
            <v>107.9</v>
          </cell>
        </row>
        <row r="8828">
          <cell r="A8828">
            <v>11236</v>
          </cell>
          <cell r="B8828" t="str">
            <v>GRELHA FOFO SIMPLES COM REQUADRO, CARGA MAXIMA 1,5 T, 200 X 1000 MM, E= *15* MM</v>
          </cell>
          <cell r="C8828" t="str">
            <v xml:space="preserve">UN    </v>
          </cell>
          <cell r="D8828">
            <v>137.13</v>
          </cell>
        </row>
        <row r="8829">
          <cell r="A8829">
            <v>11731</v>
          </cell>
          <cell r="B8829" t="str">
            <v>GRELHA PVC BRANCA QUADRADA, 150 X 150 MM</v>
          </cell>
          <cell r="C8829" t="str">
            <v xml:space="preserve">UN    </v>
          </cell>
          <cell r="D8829">
            <v>4.3499999999999996</v>
          </cell>
        </row>
        <row r="8830">
          <cell r="A8830">
            <v>11732</v>
          </cell>
          <cell r="B8830" t="str">
            <v>GRELHA PVC CROMADA REDONDA, 150 MM</v>
          </cell>
          <cell r="C8830" t="str">
            <v xml:space="preserve">UN    </v>
          </cell>
          <cell r="D8830">
            <v>22.1</v>
          </cell>
        </row>
        <row r="8831">
          <cell r="A8831">
            <v>36494</v>
          </cell>
          <cell r="B8831" t="str">
            <v>GRUA ASCENCIONAL, LANCA DE 30 M, CAPACIDADE DE 1,0 T A 30 M, ALTURA ATE 39 M</v>
          </cell>
          <cell r="C8831" t="str">
            <v xml:space="preserve">UN    </v>
          </cell>
          <cell r="D8831">
            <v>369133.8</v>
          </cell>
        </row>
        <row r="8832">
          <cell r="A8832">
            <v>36493</v>
          </cell>
          <cell r="B8832" t="str">
            <v>GRUA ASCENCIONAL, LANCA DE 42 M, CAPACIDADE DE 1,5 T A 30 M, ALTURA ATE 39 M</v>
          </cell>
          <cell r="C8832" t="str">
            <v xml:space="preserve">UN    </v>
          </cell>
          <cell r="D8832">
            <v>418213.6</v>
          </cell>
        </row>
        <row r="8833">
          <cell r="A8833">
            <v>36492</v>
          </cell>
          <cell r="B8833" t="str">
            <v>GRUA ASCENCIONAL, LANCA DE 50 M, CAPACIDADE DE 2,33 T A 30 M, ALTURA ATE 48 M</v>
          </cell>
          <cell r="C8833" t="str">
            <v xml:space="preserve">UN    </v>
          </cell>
          <cell r="D8833">
            <v>776882.27</v>
          </cell>
        </row>
        <row r="8834">
          <cell r="A8834">
            <v>13333</v>
          </cell>
          <cell r="B8834" t="str">
            <v>GRUPO DE SOLDAGEM C/ GERADOR A DIESEL 60 CV PARA SOLDA ELETRICA, SOBRE 04 RODAS, COM MOTOR 4 CILINDROS</v>
          </cell>
          <cell r="C8834" t="str">
            <v xml:space="preserve">UN    </v>
          </cell>
          <cell r="D8834">
            <v>139225.88</v>
          </cell>
        </row>
        <row r="8835">
          <cell r="A8835">
            <v>13533</v>
          </cell>
          <cell r="B8835" t="str">
            <v>GRUPO DE SOLDAGEM COM GERADOR A DIESEL 30 CV, PARA SOLDA ELETRICA, SOBRE DUAS RODAS</v>
          </cell>
          <cell r="C8835" t="str">
            <v xml:space="preserve">UN    </v>
          </cell>
          <cell r="D8835">
            <v>124452.47</v>
          </cell>
        </row>
        <row r="8836">
          <cell r="A8836">
            <v>36499</v>
          </cell>
          <cell r="B8836" t="str">
            <v>GRUPO GERADOR A GASOLINA, POTENCIA NOMINAL 2,2 KW, TENSAO DE SAIDA 110/220 V, MOTOR POTENCIA 6,5 HP</v>
          </cell>
          <cell r="C8836" t="str">
            <v xml:space="preserve">UN    </v>
          </cell>
          <cell r="D8836">
            <v>2714.9</v>
          </cell>
        </row>
        <row r="8837">
          <cell r="A8837">
            <v>39585</v>
          </cell>
          <cell r="B8837" t="str">
            <v>GRUPO GERADOR DIESEL, COM CARENAGEM, POTENCIA STANDART ENTRE 100 E 110 KVA, VELOCIDADE DE 1800 RPM, FREQUENCIA DE 60 HZ</v>
          </cell>
          <cell r="C8837" t="str">
            <v xml:space="preserve">UN    </v>
          </cell>
          <cell r="D8837">
            <v>89898.14</v>
          </cell>
        </row>
        <row r="8838">
          <cell r="A8838">
            <v>39586</v>
          </cell>
          <cell r="B8838" t="str">
            <v>GRUPO GERADOR DIESEL, COM CARENAGEM, POTENCIA STANDART ENTRE 140 E 150 KVA, VELOCIDADE DE 1800 RPM, FREQUENCIA DE 60 HZ</v>
          </cell>
          <cell r="C8838" t="str">
            <v xml:space="preserve">UN    </v>
          </cell>
          <cell r="D8838">
            <v>105444.44</v>
          </cell>
        </row>
        <row r="8839">
          <cell r="A8839">
            <v>39587</v>
          </cell>
          <cell r="B8839" t="str">
            <v>GRUPO GERADOR DIESEL, COM CARENAGEM, POTENCIA STANDART ENTRE 210 E 220 KVA, VELOCIDADE DE 1800 RPM, FREQUENCIA DE 60 HZ</v>
          </cell>
          <cell r="C8839" t="str">
            <v xml:space="preserve">UN    </v>
          </cell>
          <cell r="D8839">
            <v>128425.92</v>
          </cell>
        </row>
        <row r="8840">
          <cell r="A8840">
            <v>39588</v>
          </cell>
          <cell r="B8840" t="str">
            <v>GRUPO GERADOR DIESEL, COM CARENAGEM, POTENCIA STANDART ENTRE 250 E 260 KVA, VELOCIDADE DE 1800 RPM, FREQUENCIA DE 60 HZ</v>
          </cell>
          <cell r="C8840" t="str">
            <v xml:space="preserve">UN    </v>
          </cell>
          <cell r="D8840">
            <v>148703.70000000001</v>
          </cell>
        </row>
        <row r="8841">
          <cell r="A8841">
            <v>39584</v>
          </cell>
          <cell r="B8841" t="str">
            <v>GRUPO GERADOR DIESEL, COM CARENAGEM, POTENCIA STANDART ENTRE 50 E 55 KVA, VELOCIDADE DE 1800 RPM, FREQUENCIA DE 60 HZ</v>
          </cell>
          <cell r="C8841" t="str">
            <v xml:space="preserve">UN    </v>
          </cell>
          <cell r="D8841">
            <v>80056.66</v>
          </cell>
        </row>
        <row r="8842">
          <cell r="A8842">
            <v>39590</v>
          </cell>
          <cell r="B8842" t="str">
            <v>GRUPO GERADOR DIESEL, SEM CARENAGEM, POTENCIA STANDART ENTRE 100 E 110 KVA, VELOCIDADE DE 1800 RPM, FREQUENCIA DE 60 HZ</v>
          </cell>
          <cell r="C8842" t="str">
            <v xml:space="preserve">UN    </v>
          </cell>
          <cell r="D8842">
            <v>78137.03</v>
          </cell>
        </row>
        <row r="8843">
          <cell r="A8843">
            <v>39592</v>
          </cell>
          <cell r="B8843" t="str">
            <v>GRUPO GERADOR DIESEL, SEM CARENAGEM, POTENCIA STANDART ENTRE 210 E 220 KVA, VELOCIDADE DE 1800 RPM, FREQUENCIA DE 60 HZ</v>
          </cell>
          <cell r="C8843" t="str">
            <v xml:space="preserve">UN    </v>
          </cell>
          <cell r="D8843">
            <v>112284.81</v>
          </cell>
        </row>
        <row r="8844">
          <cell r="A8844">
            <v>39593</v>
          </cell>
          <cell r="B8844" t="str">
            <v>GRUPO GERADOR DIESEL, SEM CARENAGEM, POTENCIA STANDART ENTRE 250 E 260 KVA, VELOCIDADE DE 1800 RPM, FREQUENCIA DE 60 HZ</v>
          </cell>
          <cell r="C8844" t="str">
            <v xml:space="preserve">UN    </v>
          </cell>
          <cell r="D8844">
            <v>128425.92</v>
          </cell>
        </row>
        <row r="8845">
          <cell r="A8845">
            <v>14254</v>
          </cell>
          <cell r="B8845" t="str">
            <v>GRUPO GERADOR DIESEL, SEM CARENAGEM, POTENCIA STANDART ENTRE 80 E 90 KVA, VELOCIDADE DE 1800 RPM, FREQUENCIA DE 60 HZ</v>
          </cell>
          <cell r="C8845" t="str">
            <v xml:space="preserve">UN    </v>
          </cell>
          <cell r="D8845">
            <v>73000</v>
          </cell>
        </row>
        <row r="8846">
          <cell r="A8846">
            <v>25987</v>
          </cell>
          <cell r="B8846" t="str">
            <v>GRUPO GERADOR ESTACIONARIO SILENCIADO, POTENCIA 50 KVA, MOTOR DIESEL</v>
          </cell>
          <cell r="C8846" t="str">
            <v xml:space="preserve">UN    </v>
          </cell>
          <cell r="D8846">
            <v>60960.82</v>
          </cell>
        </row>
        <row r="8847">
          <cell r="A8847">
            <v>25019</v>
          </cell>
          <cell r="B8847" t="str">
            <v>GRUPO GERADOR ESTACIONARIO, MOTOR DIESEL POTENCIA 170 KVA</v>
          </cell>
          <cell r="C8847" t="str">
            <v xml:space="preserve">UN    </v>
          </cell>
          <cell r="D8847">
            <v>104493.66</v>
          </cell>
        </row>
        <row r="8848">
          <cell r="A8848">
            <v>36501</v>
          </cell>
          <cell r="B8848" t="str">
            <v>GRUPO GERADOR ESTACIONARIO, POTENCIA 150 KVA, MOTOR DIESEL</v>
          </cell>
          <cell r="C8848" t="str">
            <v xml:space="preserve">UN    </v>
          </cell>
          <cell r="D8848">
            <v>93035.37</v>
          </cell>
        </row>
        <row r="8849">
          <cell r="A8849">
            <v>25986</v>
          </cell>
          <cell r="B8849" t="str">
            <v>GRUPO GERADOR ESTACIONARIO, SILENCIADO, POTENCIA 180 KVA, MOTOR DIESEL</v>
          </cell>
          <cell r="C8849" t="str">
            <v xml:space="preserve">UN    </v>
          </cell>
          <cell r="D8849">
            <v>111846.34</v>
          </cell>
        </row>
        <row r="8850">
          <cell r="A8850">
            <v>36500</v>
          </cell>
          <cell r="B8850" t="str">
            <v>GRUPO GERADOR REBOCAVEL, POTENCIA *66* KVA, MOTOR A DIESEL</v>
          </cell>
          <cell r="C8850" t="str">
            <v xml:space="preserve">UN    </v>
          </cell>
          <cell r="D8850">
            <v>65745.55</v>
          </cell>
        </row>
        <row r="8851">
          <cell r="A8851">
            <v>20017</v>
          </cell>
          <cell r="B8851" t="str">
            <v>GUARNICAO/ ALIZAR/ VISTA MACICA, E= *1* CM, L= *4,5* CM, EM CEDRINHO/ ANGELIM COMERCIAL/  EUCALIPTO/ CURUPIXA/ PEROBA/ CUMARU OU EQUIVALENTE DA REGIAO</v>
          </cell>
          <cell r="C8851" t="str">
            <v xml:space="preserve">M     </v>
          </cell>
          <cell r="D8851">
            <v>2.86</v>
          </cell>
        </row>
        <row r="8852">
          <cell r="A8852">
            <v>20007</v>
          </cell>
          <cell r="B8852" t="str">
            <v>GUARNICAO/ ALIZAR/ VISTA MACICA, E= *1* CM, L= *4,5* CM, EM PINUS/ TAUARI/ VIROLA OU EQUIVALENTE DA REGIAO</v>
          </cell>
          <cell r="C8852" t="str">
            <v xml:space="preserve">M     </v>
          </cell>
          <cell r="D8852">
            <v>2.2000000000000002</v>
          </cell>
        </row>
        <row r="8853">
          <cell r="A8853">
            <v>39836</v>
          </cell>
          <cell r="B8853" t="str">
            <v>GUARNICAO/ALIZAR/VISTA, E = *1,3* CM, L = *5,0* CM HASTE REGULAVEL = *35* MM, EM MDF/PVC WOOD/ POLIESTIRENO OU MADEIRA LAMINADA, PRIMER BRANCO</v>
          </cell>
          <cell r="C8853" t="str">
            <v xml:space="preserve">JG    </v>
          </cell>
          <cell r="D8853">
            <v>145.81</v>
          </cell>
        </row>
        <row r="8854">
          <cell r="A8854">
            <v>39830</v>
          </cell>
          <cell r="B8854" t="str">
            <v>GUARNICAO/ALIZAR/VISTA, E = *1,3* CM, L = *7,0* CM, EM POLIESTIRENO, BRANCO</v>
          </cell>
          <cell r="C8854" t="str">
            <v xml:space="preserve">JG    </v>
          </cell>
          <cell r="D8854">
            <v>166.29</v>
          </cell>
        </row>
        <row r="8855">
          <cell r="A8855">
            <v>39831</v>
          </cell>
          <cell r="B8855" t="str">
            <v>GUARNICAO/ALIZAR/VISTA, E = *1,5* CM, L = *5,0* CM, EM POLIESTIRENO, BRANCO</v>
          </cell>
          <cell r="C8855" t="str">
            <v xml:space="preserve">JG    </v>
          </cell>
          <cell r="D8855">
            <v>165.94</v>
          </cell>
        </row>
        <row r="8856">
          <cell r="A8856">
            <v>36888</v>
          </cell>
          <cell r="B8856" t="str">
            <v>GUARNICAO/MOLDURA DE ACABAMENTO PARA ESQUADRIA DE ALUMINIO ANODIZADO NATURAL, PARA 1 FACE</v>
          </cell>
          <cell r="C8856" t="str">
            <v xml:space="preserve">M     </v>
          </cell>
          <cell r="D8856">
            <v>7.6</v>
          </cell>
        </row>
        <row r="8857">
          <cell r="A8857">
            <v>40527</v>
          </cell>
          <cell r="B8857" t="str">
            <v>GUINCHO DE ALAVANCA MANUAL, CAPACIDADE DE 1,6 T, COM 20 M DE CABO DE ACO (AQUISICAO)</v>
          </cell>
          <cell r="C8857" t="str">
            <v xml:space="preserve">UN    </v>
          </cell>
          <cell r="D8857">
            <v>2200.79</v>
          </cell>
        </row>
        <row r="8858">
          <cell r="A8858">
            <v>36497</v>
          </cell>
          <cell r="B8858" t="str">
            <v>GUINCHO DE ALAVANCA MANUAL, CAPACIDADE 3,2 T COM 20 M DE CABO DE ACO DIAMETRO 16,3 MM</v>
          </cell>
          <cell r="C8858" t="str">
            <v xml:space="preserve">UN    </v>
          </cell>
          <cell r="D8858">
            <v>2512.44</v>
          </cell>
        </row>
        <row r="8859">
          <cell r="A8859">
            <v>36487</v>
          </cell>
          <cell r="B8859" t="str">
            <v>GUINCHO ELETRICO DE COLUNA, CAPACIDADE 400 KG, COM MOTO FREIO, MOTOR TRIFASICO DE 1,25 CV</v>
          </cell>
          <cell r="C8859" t="str">
            <v xml:space="preserve">UN    </v>
          </cell>
          <cell r="D8859">
            <v>4374.55</v>
          </cell>
        </row>
        <row r="8860">
          <cell r="A8860">
            <v>25952</v>
          </cell>
          <cell r="B8860" t="str">
            <v>GUINDASTE HIDRAULICO AUTOPROPELIDO, COM LANCA TELESCOPICA 28,80 M, CAPACIDADE MAXIMA 30 T, POTENCIA 97 KW, TRACAO 4 X 4</v>
          </cell>
          <cell r="C8860" t="str">
            <v xml:space="preserve">UN    </v>
          </cell>
          <cell r="D8860">
            <v>645487.19999999995</v>
          </cell>
        </row>
        <row r="8861">
          <cell r="A8861">
            <v>25954</v>
          </cell>
          <cell r="B8861" t="str">
            <v>GUINDASTE HIDRAULICO AUTOPROPELIDO, COM LANCA TELESCOPICA 40 M, CAPACIDADE MAXIMA 60 T, POTENCIA 260 KW, TRACAO 6 X 6</v>
          </cell>
          <cell r="C8861" t="str">
            <v xml:space="preserve">UN    </v>
          </cell>
          <cell r="D8861">
            <v>1241321.54</v>
          </cell>
        </row>
        <row r="8862">
          <cell r="A8862">
            <v>25953</v>
          </cell>
          <cell r="B8862" t="str">
            <v>GUINDASTE HIDRAULICO AUTOPROPELIDO, COM LANCA TELESCOPICA 50 M, CAPACIDADE MAXIMA 100 T, POTENCIA 350 KW, TRACAO 10 X 6</v>
          </cell>
          <cell r="C8862" t="str">
            <v xml:space="preserve">UN    </v>
          </cell>
          <cell r="D8862">
            <v>2110246.61</v>
          </cell>
        </row>
        <row r="8863">
          <cell r="A8863">
            <v>37776</v>
          </cell>
          <cell r="B8863" t="str">
            <v>GUINDAUTO HIDRAULICO, CAPACIDADE MAXIMA DE CARGA 10000 KG, MOMENTO MAXIMO DE CARGA 23 TM , ALCANCE MAXIMO HORIZONTAL 11,80 M, PARA MONTAGEM SOBRE CHASSI DE CAMINHAO PBT MINIMO 15000 KG (INCLUI MONTAGEM, NAO INCLUI CAMINHAO)</v>
          </cell>
          <cell r="C8863" t="str">
            <v xml:space="preserve">UN    </v>
          </cell>
          <cell r="D8863">
            <v>129331.14</v>
          </cell>
        </row>
        <row r="8864">
          <cell r="A8864">
            <v>37775</v>
          </cell>
          <cell r="B8864" t="str">
            <v>GUINDAUTO HIDRAULICO, CAPACIDADE MAXIMA DE CARGA 14340 KG, MOMENTO MAXIMO DE CARGA 42,3 TM, ALCANCE MAXIMO HORIZONTAL 16,80 M, PARA MONTAGEM SOBRE CHASSI DE CAMINHAO PBT MINIMO 23000 KG (INCLUI MONTAGEM, NAO INCLUI CAMINHAO)</v>
          </cell>
          <cell r="C8864" t="str">
            <v xml:space="preserve">UN    </v>
          </cell>
          <cell r="D8864">
            <v>203706.34</v>
          </cell>
        </row>
        <row r="8865">
          <cell r="A8865">
            <v>36491</v>
          </cell>
          <cell r="B8865" t="str">
            <v>GUINDAUTO HIDRAULICO, CAPACIDADE MAXIMA DE CARGA 30000 KG, MOMENTO MAXIMO DE CARGA 92,2 TM , ALCANCE MAXIMO HORIZONTAL  22,00 M, PARA MONTAGEM SOBRE CHASSI DE CAMINHAO PBT MINIMO 30000 KG (INCLUI MONTAGEM, NAO INCLUI CAMINHAO)</v>
          </cell>
          <cell r="C8865" t="str">
            <v xml:space="preserve">UN    </v>
          </cell>
          <cell r="D8865">
            <v>754385.03</v>
          </cell>
        </row>
        <row r="8866">
          <cell r="A8866">
            <v>10712</v>
          </cell>
          <cell r="B8866" t="str">
            <v>GUINDAUTO HIDRAULICO, CAPACIDADE MAXIMA DE CARGA 3300 KG, MOMENTO MAXIMO DE CARGA 5,8 TM , ALCANCE MAXIMO HORIZONTAL  7,60 M, PARA MONTAGEM SOBRE CHASSI DE CAMINHAO PBT MINIMO 8000 KG (INCLUI MONTAGEM, NAO INCLUI CAMINHAO)</v>
          </cell>
          <cell r="C8866" t="str">
            <v xml:space="preserve">UN    </v>
          </cell>
          <cell r="D8866">
            <v>50926.58</v>
          </cell>
        </row>
        <row r="8867">
          <cell r="A8867">
            <v>3363</v>
          </cell>
          <cell r="B8867" t="str">
            <v>GUINDAUTO HIDRAULICO, CAPACIDADE MAXIMA DE CARGA 6200 KG, MOMENTO MAXIMO DE CARGA 11,7 TM , ALCANCE MAXIMO HORIZONTAL  9,70 M, PARA MONTAGEM SOBRE CHASSI DE CAMINHAO PBT MINIMO 13000 KG (INCLUI MONTAGEM, NAO INCLUI CAMINHAO)</v>
          </cell>
          <cell r="C8867" t="str">
            <v xml:space="preserve">UN    </v>
          </cell>
          <cell r="D8867">
            <v>71633</v>
          </cell>
        </row>
        <row r="8868">
          <cell r="A8868">
            <v>3365</v>
          </cell>
          <cell r="B8868" t="str">
            <v>GUINDAUTO HIDRAULICO, CAPACIDADE MAXIMA DE CARGA 8500 KG, MOMENTO MAXIMO DE CARGA 30,4 TM , ALCANCE MAXIMO HORIZONTAL  14,30 M, PARA MONTAGEM SOBRE CHASSI DE CAMINHAO PBT MINIMO 23000 KG (INCLUI MONTAGEM, NAO INCLUI CAMINHAO)</v>
          </cell>
          <cell r="C8868" t="str">
            <v xml:space="preserve">UN    </v>
          </cell>
          <cell r="D8868">
            <v>167442.13</v>
          </cell>
        </row>
        <row r="8869">
          <cell r="A8869">
            <v>7569</v>
          </cell>
          <cell r="B8869" t="str">
            <v>HASTE ANCORA EM ACO GALVANIZADO, DIMENSOES 16 MM X 2000 MM</v>
          </cell>
          <cell r="C8869" t="str">
            <v xml:space="preserve">UN    </v>
          </cell>
          <cell r="D8869">
            <v>45.21</v>
          </cell>
        </row>
        <row r="8870">
          <cell r="A8870">
            <v>34349</v>
          </cell>
          <cell r="B8870" t="str">
            <v>HASTE DE ACO GALVANIZADO PARA FIXACAO DE CONCERTINA 2 "/3 M</v>
          </cell>
          <cell r="C8870" t="str">
            <v xml:space="preserve">UN    </v>
          </cell>
          <cell r="D8870">
            <v>10.81</v>
          </cell>
        </row>
        <row r="8871">
          <cell r="A8871">
            <v>11991</v>
          </cell>
          <cell r="B8871" t="str">
            <v>HASTE DE ATERRAMENTO EM ACO GALVANIZADO TIPO CANTONEIRA COM 2,00 M DE COMPRIMENTO, 25 X 25 MM E CHAPA DE 3/16"</v>
          </cell>
          <cell r="C8871" t="str">
            <v xml:space="preserve">UN    </v>
          </cell>
          <cell r="D8871">
            <v>37.64</v>
          </cell>
        </row>
        <row r="8872">
          <cell r="A8872">
            <v>20062</v>
          </cell>
          <cell r="B8872" t="str">
            <v>HASTE METALICA PARA FIXACAO DE CALHA PLUVIAL,  ZINCADA, DOBRADA 90 GRAUS</v>
          </cell>
          <cell r="C8872" t="str">
            <v xml:space="preserve">UN    </v>
          </cell>
          <cell r="D8872">
            <v>12.74</v>
          </cell>
        </row>
        <row r="8873">
          <cell r="A8873">
            <v>11029</v>
          </cell>
          <cell r="B8873" t="str">
            <v>HASTE RETA PARA GANCHO DE FERRO GALVANIZADO, COM ROSCA 1/4 " X 30 CM PARA FIXACAO DE TELHA METALICA, INCLUI PORCA E ARRUELAS DE VEDACAO</v>
          </cell>
          <cell r="C8873" t="str">
            <v xml:space="preserve">CJ    </v>
          </cell>
          <cell r="D8873">
            <v>1.17</v>
          </cell>
        </row>
        <row r="8874">
          <cell r="A8874">
            <v>4316</v>
          </cell>
          <cell r="B8874" t="str">
            <v>HASTE RETA PARA GANCHO DE FERRO GALVANIZADO, COM ROSCA 1/4 " X 40 CM PARA FIXACAO DE TELHA DE FIBROCIMENTO, INCLUI PORCA SEXTAVADA DE  ZINCO</v>
          </cell>
          <cell r="C8874" t="str">
            <v xml:space="preserve">UN    </v>
          </cell>
          <cell r="D8874">
            <v>1.18</v>
          </cell>
        </row>
        <row r="8875">
          <cell r="A8875">
            <v>4313</v>
          </cell>
          <cell r="B8875" t="str">
            <v>HASTE RETA PARA GANCHO DE FERRO GALVANIZADO, COM ROSCA 5/16" X 35 CM PARA FIXACAO DE TELHA DE FIBROCIMENTO, INCLUI PORCA E ARRUELAS DE VEDACAO</v>
          </cell>
          <cell r="C8875" t="str">
            <v xml:space="preserve">CJ    </v>
          </cell>
          <cell r="D8875">
            <v>1.69</v>
          </cell>
        </row>
        <row r="8876">
          <cell r="A8876">
            <v>4317</v>
          </cell>
          <cell r="B8876" t="str">
            <v>HASTE RETA PARA GANCHO DE FERRO GALVANIZADO, COM ROSCA 5/16" X 40 CM PARA FIXACAO DE TELHA DE FIBROCIMENTO, INCLUI PORCA SEXTAVADA DE  ZINCO</v>
          </cell>
          <cell r="C8876" t="str">
            <v xml:space="preserve">UN    </v>
          </cell>
          <cell r="D8876">
            <v>1.93</v>
          </cell>
        </row>
        <row r="8877">
          <cell r="A8877">
            <v>4314</v>
          </cell>
          <cell r="B8877" t="str">
            <v>HASTE RETA PARA GANCHO DE FERRO GALVANIZADO, COM ROSCA 5/16" X 45 CM PARA FIXACAO DE TELHA DE FIBROCIMENTO, INCLUI PORCA E ARRUELAS DE VEDACAO</v>
          </cell>
          <cell r="C8877" t="str">
            <v xml:space="preserve">CJ    </v>
          </cell>
          <cell r="D8877">
            <v>2.2599999999999998</v>
          </cell>
        </row>
        <row r="8878">
          <cell r="A8878">
            <v>10561</v>
          </cell>
          <cell r="B8878" t="str">
            <v>HEXAMETAFOSFATO DE SODIO</v>
          </cell>
          <cell r="C8878" t="str">
            <v xml:space="preserve">KG    </v>
          </cell>
          <cell r="D8878">
            <v>0.43</v>
          </cell>
        </row>
        <row r="8879">
          <cell r="A8879">
            <v>10921</v>
          </cell>
          <cell r="B8879" t="str">
            <v>HIDRANTE DE COLUNA COMPLETO, EM FERRO FUNDIDO, DN = 100 MM, COM REGISTRO, CUNHA DE BORRACHA, CURVA DESSIMETRICA, EXTREMIDADE E TAMPAS (INCLUI KIT FIXACAO)</v>
          </cell>
          <cell r="C8879" t="str">
            <v xml:space="preserve">UN    </v>
          </cell>
          <cell r="D8879">
            <v>3323.1</v>
          </cell>
        </row>
        <row r="8880">
          <cell r="A8880">
            <v>10922</v>
          </cell>
          <cell r="B8880" t="str">
            <v>HIDRANTE DE COLUNA COMPLETO, EM FERRO FUNDIDO, DN = 75 MM, COM REGISTRO, CUNHA DE BORRACHA, CURVA DESSIMETRICA, EXTREMIDADE E TAMPAS (INCLUI KIT FIXACAO)</v>
          </cell>
          <cell r="C8880" t="str">
            <v xml:space="preserve">UN    </v>
          </cell>
          <cell r="D8880">
            <v>3009.98</v>
          </cell>
        </row>
        <row r="8881">
          <cell r="A8881">
            <v>10923</v>
          </cell>
          <cell r="B8881" t="str">
            <v>HIDRANTE SUBTERRANEO, EM FERRO FUNDIDO, COM CURVA CURTA E CAIXA, DN 75 MM</v>
          </cell>
          <cell r="C8881" t="str">
            <v xml:space="preserve">UN    </v>
          </cell>
          <cell r="D8881">
            <v>1779.02</v>
          </cell>
        </row>
        <row r="8882">
          <cell r="A8882">
            <v>10924</v>
          </cell>
          <cell r="B8882" t="str">
            <v>HIDRANTE SUBTERRANEO, EM FERRO FUNDIDO, COM CURVA LONGA E CAIXA, DN 75 MM</v>
          </cell>
          <cell r="C8882" t="str">
            <v xml:space="preserve">UN    </v>
          </cell>
          <cell r="D8882">
            <v>1873.66</v>
          </cell>
        </row>
        <row r="8883">
          <cell r="A8883">
            <v>37772</v>
          </cell>
          <cell r="B8883" t="str">
            <v>HIDROJATEADORA PARA DESOBSTRUCAO DE REDES E GALERIAS, TANQUE 7000 L, BOMBA TRIPLEX 120 KGF/CM2 128 L/MIN (INCLUI MONTAGEM, NAO INCLUI CAMINHAO)</v>
          </cell>
          <cell r="C8883" t="str">
            <v xml:space="preserve">UN    </v>
          </cell>
          <cell r="D8883">
            <v>114526.71</v>
          </cell>
        </row>
        <row r="8884">
          <cell r="A8884">
            <v>37771</v>
          </cell>
          <cell r="B8884" t="str">
            <v>HIDROJATEADORA PARA DESOBSTRUCAO DE REDES E GALERIAS, TANQUE 7000 L, BOMBA TRIPLEX 140 KGF/CM2 260 L/MIN ALIMENTADA POR MOTOR INDEPENDENTE A DIESEL POTENCIA 125 CV (INCLUI MONTAGEM, NAO INCLUI CAMINHAO)</v>
          </cell>
          <cell r="C8884" t="str">
            <v xml:space="preserve">UN    </v>
          </cell>
          <cell r="D8884">
            <v>121838.18</v>
          </cell>
        </row>
        <row r="8885">
          <cell r="A8885">
            <v>12770</v>
          </cell>
          <cell r="B8885" t="str">
            <v>HIDROMETRO MULTIJATO, VAZAO MAXIMA DE 10,0 M3/H, DE 1"</v>
          </cell>
          <cell r="C8885" t="str">
            <v xml:space="preserve">UN    </v>
          </cell>
          <cell r="D8885">
            <v>450.69</v>
          </cell>
        </row>
        <row r="8886">
          <cell r="A8886">
            <v>12772</v>
          </cell>
          <cell r="B8886" t="str">
            <v>HIDROMETRO MULTIJATO, VAZAO MAXIMA DE 20,0 M3/H, DE 1 1/2"</v>
          </cell>
          <cell r="C8886" t="str">
            <v xml:space="preserve">UN    </v>
          </cell>
          <cell r="D8886">
            <v>749.03</v>
          </cell>
        </row>
        <row r="8887">
          <cell r="A8887">
            <v>12768</v>
          </cell>
          <cell r="B8887" t="str">
            <v>HIDROMETRO MULTIJATO, VAZAO MAXIMA DE 30,0 M3/H, DE 2"</v>
          </cell>
          <cell r="C8887" t="str">
            <v xml:space="preserve">UN    </v>
          </cell>
          <cell r="D8887">
            <v>1053.73</v>
          </cell>
        </row>
        <row r="8888">
          <cell r="A8888">
            <v>12775</v>
          </cell>
          <cell r="B8888" t="str">
            <v>HIDROMETRO MULTIJATO, VAZAO MAXIMA DE 7,0 M3/H, DE 1"</v>
          </cell>
          <cell r="C8888" t="str">
            <v xml:space="preserve">UN    </v>
          </cell>
          <cell r="D8888">
            <v>330.08</v>
          </cell>
        </row>
        <row r="8889">
          <cell r="A8889">
            <v>12769</v>
          </cell>
          <cell r="B8889" t="str">
            <v>HIDROMETRO UNIJATO, VAZAO MAXIMA DE 1,5 M3/H, DE 1/2"</v>
          </cell>
          <cell r="C8889" t="str">
            <v xml:space="preserve">UN    </v>
          </cell>
          <cell r="D8889">
            <v>86.33</v>
          </cell>
        </row>
        <row r="8890">
          <cell r="A8890">
            <v>12773</v>
          </cell>
          <cell r="B8890" t="str">
            <v>HIDROMETRO UNIJATO, VAZAO MAXIMA DE 3,0 M3/H, DE 1/2"</v>
          </cell>
          <cell r="C8890" t="str">
            <v xml:space="preserve">UN    </v>
          </cell>
          <cell r="D8890">
            <v>92.67</v>
          </cell>
        </row>
        <row r="8891">
          <cell r="A8891">
            <v>12774</v>
          </cell>
          <cell r="B8891" t="str">
            <v>HIDROMETRO UNIJATO, VAZAO MAXIMA DE 5,0 M3/H, DE 3/4"</v>
          </cell>
          <cell r="C8891" t="str">
            <v xml:space="preserve">UN    </v>
          </cell>
          <cell r="D8891">
            <v>114.26</v>
          </cell>
        </row>
        <row r="8892">
          <cell r="A8892">
            <v>12776</v>
          </cell>
          <cell r="B8892" t="str">
            <v>HIDROMETRO WOLTMANN, VAZAO MAXIMA DE 50,0 M3/H, DE 2"</v>
          </cell>
          <cell r="C8892" t="str">
            <v xml:space="preserve">UN    </v>
          </cell>
          <cell r="D8892">
            <v>1701.2</v>
          </cell>
        </row>
        <row r="8893">
          <cell r="A8893">
            <v>12777</v>
          </cell>
          <cell r="B8893" t="str">
            <v>HIDROMETRO WOLTMANN, VAZAO MAXIMA DE 80,0 M3/H, DE 3"</v>
          </cell>
          <cell r="C8893" t="str">
            <v xml:space="preserve">UN    </v>
          </cell>
          <cell r="D8893">
            <v>2221.7199999999998</v>
          </cell>
        </row>
        <row r="8894">
          <cell r="A8894">
            <v>3391</v>
          </cell>
          <cell r="B8894" t="str">
            <v>IGNITOR PARA LAMPADA DE VAPOR DE SODIO / VAPOR METALICO ATE 2000 W, TENSAO DE PULSO ENTRE 600 A 750 V</v>
          </cell>
          <cell r="C8894" t="str">
            <v xml:space="preserve">UN    </v>
          </cell>
          <cell r="D8894">
            <v>44.87</v>
          </cell>
        </row>
        <row r="8895">
          <cell r="A8895">
            <v>3389</v>
          </cell>
          <cell r="B8895" t="str">
            <v>IGNITOR PARA LAMPADA DE VAPOR DE SODIO / VAPOR METALICO ATE 400 W, TENSAO DE PULSO ENTRE 3000 A 4500 V</v>
          </cell>
          <cell r="C8895" t="str">
            <v xml:space="preserve">UN    </v>
          </cell>
          <cell r="D8895">
            <v>23.28</v>
          </cell>
        </row>
        <row r="8896">
          <cell r="A8896">
            <v>3390</v>
          </cell>
          <cell r="B8896" t="str">
            <v>IGNITOR PARA LAMPADA DE VAPOR DE SODIO / VAPOR METALICO ATE 400 W, TENSAO DE PULSO ENTRE 580 A 750 V</v>
          </cell>
          <cell r="C8896" t="str">
            <v xml:space="preserve">UN    </v>
          </cell>
          <cell r="D8896">
            <v>26.2</v>
          </cell>
        </row>
        <row r="8897">
          <cell r="A8897">
            <v>12873</v>
          </cell>
          <cell r="B8897" t="str">
            <v>IMPERMEABILIZADOR</v>
          </cell>
          <cell r="C8897" t="str">
            <v xml:space="preserve">H     </v>
          </cell>
          <cell r="D8897">
            <v>13.71</v>
          </cell>
        </row>
        <row r="8898">
          <cell r="A8898">
            <v>41076</v>
          </cell>
          <cell r="B8898" t="str">
            <v>IMPERMEABILIZADOR (MENSALISTA)</v>
          </cell>
          <cell r="C8898" t="str">
            <v xml:space="preserve">MES   </v>
          </cell>
          <cell r="D8898">
            <v>2427.66</v>
          </cell>
        </row>
        <row r="8899">
          <cell r="A8899">
            <v>140</v>
          </cell>
          <cell r="B8899" t="str">
            <v>IMPERMEABILIZANTE FLEXIVEL BRANCO DE BASE ACRILICA PARA COBERTURAS</v>
          </cell>
          <cell r="C8899" t="str">
            <v xml:space="preserve">KG    </v>
          </cell>
          <cell r="D8899">
            <v>14.19</v>
          </cell>
        </row>
        <row r="8900">
          <cell r="A8900">
            <v>151</v>
          </cell>
          <cell r="B8900" t="str">
            <v>IMPERMEABILIZANTE INCOLOR PARA TRATAMENTO DE FACHADAS E TELHAS, BASE SILICONE</v>
          </cell>
          <cell r="C8900" t="str">
            <v xml:space="preserve">L     </v>
          </cell>
          <cell r="D8900">
            <v>17.850000000000001</v>
          </cell>
        </row>
        <row r="8901">
          <cell r="A8901">
            <v>7340</v>
          </cell>
          <cell r="B8901" t="str">
            <v>IMUNIZANTE PARA MADEIRA, INCOLOR</v>
          </cell>
          <cell r="C8901" t="str">
            <v xml:space="preserve">L     </v>
          </cell>
          <cell r="D8901">
            <v>18.12</v>
          </cell>
        </row>
        <row r="8902">
          <cell r="A8902">
            <v>2701</v>
          </cell>
          <cell r="B8902" t="str">
            <v>INSTALADOR DE TUBULACOES (TUBOS/EQUIPAMENTOS)</v>
          </cell>
          <cell r="C8902" t="str">
            <v xml:space="preserve">H     </v>
          </cell>
          <cell r="D8902">
            <v>9.61</v>
          </cell>
        </row>
        <row r="8903">
          <cell r="A8903">
            <v>40929</v>
          </cell>
          <cell r="B8903" t="str">
            <v>INSTALADOR DE TUBULACOES (TUBOS/EQUIPAMENTOS) (MENSALISTA)</v>
          </cell>
          <cell r="C8903" t="str">
            <v xml:space="preserve">MES   </v>
          </cell>
          <cell r="D8903">
            <v>1701.74</v>
          </cell>
        </row>
        <row r="8904">
          <cell r="A8904">
            <v>38114</v>
          </cell>
          <cell r="B8904" t="str">
            <v>INTERRUPTOR BIPOLAR SIMPLES 10 A, 250 V (APENAS MODULO)</v>
          </cell>
          <cell r="C8904" t="str">
            <v xml:space="preserve">UN    </v>
          </cell>
          <cell r="D8904">
            <v>13.08</v>
          </cell>
        </row>
        <row r="8905">
          <cell r="A8905">
            <v>38064</v>
          </cell>
          <cell r="B8905" t="str">
            <v>INTERRUPTOR BIPOLAR 10A, 250V, CONJUNTO MONTADO PARA EMBUTIR 4" X 2" (PLACA + SUPORTE + MODULO)</v>
          </cell>
          <cell r="C8905" t="str">
            <v xml:space="preserve">UN    </v>
          </cell>
          <cell r="D8905">
            <v>14.62</v>
          </cell>
        </row>
        <row r="8906">
          <cell r="A8906">
            <v>38115</v>
          </cell>
          <cell r="B8906" t="str">
            <v>INTERRUPTOR INTERMEDIARIO 10 A, 250 V (APENAS MODULO)</v>
          </cell>
          <cell r="C8906" t="str">
            <v xml:space="preserve">UN    </v>
          </cell>
          <cell r="D8906">
            <v>13.96</v>
          </cell>
        </row>
        <row r="8907">
          <cell r="A8907">
            <v>38065</v>
          </cell>
          <cell r="B8907" t="str">
            <v>INTERRUPTOR INTERMEDIARIO 10A, 250V, CONJUNTO MONTADO PARA EMBUTIR 4" X 2" (PLACA + SUPORTE + MODULO)</v>
          </cell>
          <cell r="C8907" t="str">
            <v xml:space="preserve">UN    </v>
          </cell>
          <cell r="D8907">
            <v>20.74</v>
          </cell>
        </row>
        <row r="8908">
          <cell r="A8908">
            <v>38078</v>
          </cell>
          <cell r="B8908" t="str">
            <v>INTERRUPTOR PARALELO + TOMADA 2P+T 10A, 250V, CONJUNTO MONTADO PARA EMBUTIR 4" X 2" (PLACA + SUPORTE + MODULOS)</v>
          </cell>
          <cell r="C8908" t="str">
            <v xml:space="preserve">UN    </v>
          </cell>
          <cell r="D8908">
            <v>12.1</v>
          </cell>
        </row>
        <row r="8909">
          <cell r="A8909">
            <v>38113</v>
          </cell>
          <cell r="B8909" t="str">
            <v>INTERRUPTOR PARALELO 10A, 250V (APENAS MODULO)</v>
          </cell>
          <cell r="C8909" t="str">
            <v xml:space="preserve">UN    </v>
          </cell>
          <cell r="D8909">
            <v>6.57</v>
          </cell>
        </row>
        <row r="8910">
          <cell r="A8910">
            <v>38063</v>
          </cell>
          <cell r="B8910" t="str">
            <v>INTERRUPTOR PARALELO 10A, 250V, CONJUNTO MONTADO PARA EMBUTIR 4" X 2" (PLACA + SUPORTE + MODULO)</v>
          </cell>
          <cell r="C8910" t="str">
            <v xml:space="preserve">UN    </v>
          </cell>
          <cell r="D8910">
            <v>7.05</v>
          </cell>
        </row>
        <row r="8911">
          <cell r="A8911">
            <v>38080</v>
          </cell>
          <cell r="B8911" t="str">
            <v>INTERRUPTOR SIMPLES + INTERRUPTOR PARALELO + TOMADA 2P+T 10A, 250V, CONJUNTO MONTADO PARA EMBUTIR 4" X 2" (PLACA + SUPORTE + MODULOS)</v>
          </cell>
          <cell r="C8911" t="str">
            <v xml:space="preserve">UN    </v>
          </cell>
          <cell r="D8911">
            <v>21.02</v>
          </cell>
        </row>
        <row r="8912">
          <cell r="A8912">
            <v>38069</v>
          </cell>
          <cell r="B8912" t="str">
            <v>INTERRUPTOR SIMPLES + INTERRUPTOR PARALELO 10A, 250V, CONJUNTO MONTADO PARA EMBUTIR 4" X 2" (PLACA + SUPORTE + MODULOS)</v>
          </cell>
          <cell r="C8912" t="str">
            <v xml:space="preserve">UN    </v>
          </cell>
          <cell r="D8912">
            <v>11.49</v>
          </cell>
        </row>
        <row r="8913">
          <cell r="A8913">
            <v>38077</v>
          </cell>
          <cell r="B8913" t="str">
            <v>INTERRUPTOR SIMPLES + TOMADA 2P+T 10A, 250V, CONJUNTO MONTADO PARA EMBUTIR 4" X 2" (PLACA + SUPORTE + MODULOS)</v>
          </cell>
          <cell r="C8913" t="str">
            <v xml:space="preserve">UN    </v>
          </cell>
          <cell r="D8913">
            <v>11.23</v>
          </cell>
        </row>
        <row r="8914">
          <cell r="A8914">
            <v>38073</v>
          </cell>
          <cell r="B8914" t="str">
            <v>INTERRUPTOR SIMPLES + 2 INTERRUPTORES PARALELOS 10A, 250V, CONJUNTO MONTADO PARA EMBUTIR 4" X 2" (PLACA + SUPORTE + MODULOS)</v>
          </cell>
          <cell r="C8914" t="str">
            <v xml:space="preserve">UN    </v>
          </cell>
          <cell r="D8914">
            <v>17.11</v>
          </cell>
        </row>
        <row r="8915">
          <cell r="A8915">
            <v>38112</v>
          </cell>
          <cell r="B8915" t="str">
            <v>INTERRUPTOR SIMPLES 10A, 250V (APENAS MODULO)</v>
          </cell>
          <cell r="C8915" t="str">
            <v xml:space="preserve">UN    </v>
          </cell>
          <cell r="D8915">
            <v>5.04</v>
          </cell>
        </row>
        <row r="8916">
          <cell r="A8916">
            <v>38062</v>
          </cell>
          <cell r="B8916" t="str">
            <v>INTERRUPTOR SIMPLES 10A, 250V, CONJUNTO MONTADO PARA EMBUTIR 4" X 2" (PLACA + SUPORTE + MODULO)</v>
          </cell>
          <cell r="C8916" t="str">
            <v xml:space="preserve">UN    </v>
          </cell>
          <cell r="D8916">
            <v>5.18</v>
          </cell>
        </row>
        <row r="8917">
          <cell r="A8917">
            <v>12128</v>
          </cell>
          <cell r="B8917" t="str">
            <v>INTERRUPTOR SIMPLES 10A, 250V, CONJUNTO MONTADO PARA SOBREPOR 4" X 2" (CAIXA + MODULO)</v>
          </cell>
          <cell r="C8917" t="str">
            <v xml:space="preserve">UN    </v>
          </cell>
          <cell r="D8917">
            <v>6.92</v>
          </cell>
        </row>
        <row r="8918">
          <cell r="A8918">
            <v>12129</v>
          </cell>
          <cell r="B8918" t="str">
            <v>INTERRUPTOR SIMPLES 10A, 250V, CONJUNTO MONTADO PARA SOBREPOR 4" X 2" (CAIXA + 2 MODULOS)</v>
          </cell>
          <cell r="C8918" t="str">
            <v xml:space="preserve">UN    </v>
          </cell>
          <cell r="D8918">
            <v>9.15</v>
          </cell>
        </row>
        <row r="8919">
          <cell r="A8919">
            <v>38081</v>
          </cell>
          <cell r="B8919" t="str">
            <v>INTERRUPTORES PARALELOS (2 MODULOS) + TOMADA 2P+T 10A, 250V, CONJUNTO MONTADO PARA EMBUTIR 4" X 2" (PLACA + SUPORTE + MODULOS)</v>
          </cell>
          <cell r="C8919" t="str">
            <v xml:space="preserve">UN    </v>
          </cell>
          <cell r="D8919">
            <v>17.829999999999998</v>
          </cell>
        </row>
        <row r="8920">
          <cell r="A8920">
            <v>38070</v>
          </cell>
          <cell r="B8920" t="str">
            <v>INTERRUPTORES PARALELOS (2 MODULOS) 10A, 250V, CONJUNTO MONTADO PARA EMBUTIR 4" X 2" (PLACA + SUPORTE + MODULOS)</v>
          </cell>
          <cell r="C8920" t="str">
            <v xml:space="preserve">UN    </v>
          </cell>
          <cell r="D8920">
            <v>12.28</v>
          </cell>
        </row>
        <row r="8921">
          <cell r="A8921">
            <v>38074</v>
          </cell>
          <cell r="B8921" t="str">
            <v>INTERRUPTORES PARALELOS (3 MODULOS) 10A, 250V, CONJUNTO MONTADO PARA EMBUTIR 4" X 2" (PLACA + SUPORTE + MODULO)</v>
          </cell>
          <cell r="C8921" t="str">
            <v xml:space="preserve">UN    </v>
          </cell>
          <cell r="D8921">
            <v>18.68</v>
          </cell>
        </row>
        <row r="8922">
          <cell r="A8922">
            <v>38079</v>
          </cell>
          <cell r="B8922" t="str">
            <v>INTERRUPTORES SIMPLES (2 MODULOS) + TOMADA 2P+T 10A, 250V, CONJUNTO MONTADO PARA EMBUTIR 4" X 2" (PLACA + SUPORTE + MODULOS)</v>
          </cell>
          <cell r="C8922" t="str">
            <v xml:space="preserve">UN    </v>
          </cell>
          <cell r="D8922">
            <v>16.03</v>
          </cell>
        </row>
        <row r="8923">
          <cell r="A8923">
            <v>38072</v>
          </cell>
          <cell r="B8923" t="str">
            <v>INTERRUPTORES SIMPLES (2 MODULOS) + 1 INTERRUPTOR PARALELO 10A, 250V, CONJUNTO MONTADO PARA EMBUTIR 4" X 2" (PLACA + SUPORTE + MODULOS)</v>
          </cell>
          <cell r="C8923" t="str">
            <v xml:space="preserve">UN    </v>
          </cell>
          <cell r="D8923">
            <v>15.41</v>
          </cell>
        </row>
        <row r="8924">
          <cell r="A8924">
            <v>38068</v>
          </cell>
          <cell r="B8924" t="str">
            <v>INTERRUPTORES SIMPLES (2 MODULOS) 10A, 250V, CONJUNTO MONTADO PARA EMBUTIR 4" X 2" (PLACA + SUPORTE + MODULOS)</v>
          </cell>
          <cell r="C8924" t="str">
            <v xml:space="preserve">UN    </v>
          </cell>
          <cell r="D8924">
            <v>10.63</v>
          </cell>
        </row>
        <row r="8925">
          <cell r="A8925">
            <v>38071</v>
          </cell>
          <cell r="B8925" t="str">
            <v>INTERRUPTORES SIMPLES (3 MODULOS) 10A, 250V, CONJUNTO MONTADO PARA EMBUTIR 4" X 2" (PLACA + SUPORTE + MODULOS)</v>
          </cell>
          <cell r="C8925" t="str">
            <v xml:space="preserve">UN    </v>
          </cell>
          <cell r="D8925">
            <v>12.72</v>
          </cell>
        </row>
        <row r="8926">
          <cell r="A8926">
            <v>38412</v>
          </cell>
          <cell r="B8926" t="str">
            <v>INVERSOR DE SOLDA MONOFASICO DE 160 A, POTENCIA DE 5400 W, TENSAO DE 220 V, TURBO VENTILADO, PROTECAO POR FUSIVEL TERMICO, PARA ELETRODOS DE 2,0 A 4,0 MM</v>
          </cell>
          <cell r="C8926" t="str">
            <v xml:space="preserve">UN    </v>
          </cell>
          <cell r="D8926">
            <v>1489.57</v>
          </cell>
        </row>
        <row r="8927">
          <cell r="A8927">
            <v>3405</v>
          </cell>
          <cell r="B8927" t="str">
            <v>ISOLADOR DE PORCELANA SUSPENSO, DISCO TIPO GARFO OLHAL, DIAMETRO DE 152 MM, PARA TENSAO DE *15* KV</v>
          </cell>
          <cell r="C8927" t="str">
            <v xml:space="preserve">UN    </v>
          </cell>
          <cell r="D8927">
            <v>63.25</v>
          </cell>
        </row>
        <row r="8928">
          <cell r="A8928">
            <v>3394</v>
          </cell>
          <cell r="B8928" t="str">
            <v>ISOLADOR DE PORCELANA, TIPO BUCHA, PARA TENSAO DE *15* KV</v>
          </cell>
          <cell r="C8928" t="str">
            <v xml:space="preserve">UN    </v>
          </cell>
          <cell r="D8928">
            <v>333.87</v>
          </cell>
        </row>
        <row r="8929">
          <cell r="A8929">
            <v>3393</v>
          </cell>
          <cell r="B8929" t="str">
            <v>ISOLADOR DE PORCELANA, TIPO BUCHA, PARA TENSAO DE *35* KV</v>
          </cell>
          <cell r="C8929" t="str">
            <v xml:space="preserve">UN    </v>
          </cell>
          <cell r="D8929">
            <v>568.45000000000005</v>
          </cell>
        </row>
        <row r="8930">
          <cell r="A8930">
            <v>3406</v>
          </cell>
          <cell r="B8930" t="str">
            <v>ISOLADOR DE PORCELANA, TIPO PINO MONOCORPO, PARA TENSAO DE *15* KV</v>
          </cell>
          <cell r="C8930" t="str">
            <v xml:space="preserve">UN    </v>
          </cell>
          <cell r="D8930">
            <v>19.36</v>
          </cell>
        </row>
        <row r="8931">
          <cell r="A8931">
            <v>3395</v>
          </cell>
          <cell r="B8931" t="str">
            <v>ISOLADOR DE PORCELANA, TIPO PINO MONOCORPO, PARA TENSAO DE *35* KV</v>
          </cell>
          <cell r="C8931" t="str">
            <v xml:space="preserve">UN    </v>
          </cell>
          <cell r="D8931">
            <v>81.67</v>
          </cell>
        </row>
        <row r="8932">
          <cell r="A8932">
            <v>3398</v>
          </cell>
          <cell r="B8932" t="str">
            <v>ISOLADOR DE PORCELANA, TIPO ROLDANA, DIMENSOES DE *72* X *72* MM, PARA USO EM BAIXA TENSAO</v>
          </cell>
          <cell r="C8932" t="str">
            <v xml:space="preserve">UN    </v>
          </cell>
          <cell r="D8932">
            <v>3.88</v>
          </cell>
        </row>
        <row r="8933">
          <cell r="A8933">
            <v>34379</v>
          </cell>
          <cell r="B8933" t="str">
            <v>JANELA BASCULANTE EM ALUMINIO, 100 X 100 CM (A X L), ACABAMENTO ACET OU BRILHANTE, BATENTE/REQUADRO DE 3 A 14 CM, COM VIDRO, SEM GUARNICAO/ALIZAR</v>
          </cell>
          <cell r="C8933" t="str">
            <v xml:space="preserve">UN    </v>
          </cell>
          <cell r="D8933">
            <v>231.81</v>
          </cell>
        </row>
        <row r="8934">
          <cell r="A8934">
            <v>34378</v>
          </cell>
          <cell r="B8934" t="str">
            <v>JANELA BASCULANTE EM ALUMINIO, 100 X 80 CM (A X L), ACABAMENTO ACET OU BRILHANTE, BATENTE/REQUADRO DE 3 A 14 CM, COM VIDRO, SEM GUARNICAO/ALIZAR</v>
          </cell>
          <cell r="C8934" t="str">
            <v xml:space="preserve">UN    </v>
          </cell>
          <cell r="D8934">
            <v>186.71</v>
          </cell>
        </row>
        <row r="8935">
          <cell r="A8935">
            <v>34377</v>
          </cell>
          <cell r="B8935" t="str">
            <v>JANELA BASCULANTE EM ALUMINIO, 80 X 60 CM (A X L), ACABAMENTO ACET OU BRILHANTE, BATENTE/REQUADRO DE 3 A 14 CM, COM VIDRO, SEM GUARNICAO/ALIZAR</v>
          </cell>
          <cell r="C8935" t="str">
            <v xml:space="preserve">UN    </v>
          </cell>
          <cell r="D8935">
            <v>172.19</v>
          </cell>
        </row>
        <row r="8936">
          <cell r="A8936">
            <v>581</v>
          </cell>
          <cell r="B8936" t="str">
            <v>JANELA BASCULANTE EM ALUMINIO, 80 X 60 CM (A X L), BATENTE/REQUADRO DE 3 A 14 CM, COM VIDRO, SEM GUARNICAO/ALIZAR</v>
          </cell>
          <cell r="C8936" t="str">
            <v xml:space="preserve">M2    </v>
          </cell>
          <cell r="D8936">
            <v>327.04000000000002</v>
          </cell>
        </row>
        <row r="8937">
          <cell r="A8937">
            <v>40662</v>
          </cell>
          <cell r="B8937" t="str">
            <v>JANELA BASCULANTE EM MADEIRA PINUS/ EUCALIPTO/ TAUARI/ VIROLA OU EQUIVALENTE DA REGIAO, *60 X 60*, CAIXA DO BATENTE/ MARCO E = *10* CM, 2 BASCULAS PARA VIDRO, COM FERRAGENS (SEM VIDRO, SEM GUARNICAO/ALIZAR E SEM ACABAMENTO)</v>
          </cell>
          <cell r="C8937" t="str">
            <v xml:space="preserve">UN    </v>
          </cell>
          <cell r="D8937">
            <v>193.37</v>
          </cell>
        </row>
        <row r="8938">
          <cell r="A8938">
            <v>3437</v>
          </cell>
          <cell r="B8938" t="str">
            <v>JANELA BASCULANTE EM MADEIRA PINUS/ EUCALIPTO/ TAUARI/ VIROLA OU EQUIVALENTE DA REGIAO, CAIXA DO BATENTE/ MARCO *10* CM, *2* FOLHAS BASCULANTES PARA VIDRO, COM FERRAGENS (SEM VIDRO, SEM GUARNICAO/ALIZAR E SEM ACABAMENTO)</v>
          </cell>
          <cell r="C8938" t="str">
            <v xml:space="preserve">M2    </v>
          </cell>
          <cell r="D8938">
            <v>537.15</v>
          </cell>
        </row>
        <row r="8939">
          <cell r="A8939">
            <v>11183</v>
          </cell>
          <cell r="B8939" t="str">
            <v>JANELA BASCULANTE, ACO, COM BATENTE/REQUADRO, 100 X 100 CM (SEM VIDROS)</v>
          </cell>
          <cell r="C8939" t="str">
            <v xml:space="preserve">UN    </v>
          </cell>
          <cell r="D8939">
            <v>380.05</v>
          </cell>
        </row>
        <row r="8940">
          <cell r="A8940">
            <v>11190</v>
          </cell>
          <cell r="B8940" t="str">
            <v>JANELA BASCULANTE, ACO, COM BATENTE/REQUADRO, 60 X 60 CM (SEM VIDROS)</v>
          </cell>
          <cell r="C8940" t="str">
            <v xml:space="preserve">UN    </v>
          </cell>
          <cell r="D8940">
            <v>176.3</v>
          </cell>
        </row>
        <row r="8941">
          <cell r="A8941">
            <v>616</v>
          </cell>
          <cell r="B8941" t="str">
            <v>JANELA BASCULANTE, ACO, COM BATENTE/REQUADRO, 60 X 80 CM (SEM VIDROS)</v>
          </cell>
          <cell r="C8941" t="str">
            <v xml:space="preserve">UN    </v>
          </cell>
          <cell r="D8941">
            <v>207.34</v>
          </cell>
        </row>
        <row r="8942">
          <cell r="A8942">
            <v>615</v>
          </cell>
          <cell r="B8942" t="str">
            <v>JANELA BASCULANTE, ACO, COM BATENTE/REQUADRO, 60 X 80 CM (SEM VIDROS)</v>
          </cell>
          <cell r="C8942" t="str">
            <v xml:space="preserve">M2    </v>
          </cell>
          <cell r="D8942">
            <v>431.96</v>
          </cell>
        </row>
        <row r="8943">
          <cell r="A8943">
            <v>11192</v>
          </cell>
          <cell r="B8943" t="str">
            <v>JANELA BASCULANTE, ACO, COM BATENTE/REQUADRO, 80 X 80 CM (SEM VIDROS)</v>
          </cell>
          <cell r="C8943" t="str">
            <v xml:space="preserve">UN    </v>
          </cell>
          <cell r="D8943">
            <v>324.38</v>
          </cell>
        </row>
        <row r="8944">
          <cell r="A8944">
            <v>11231</v>
          </cell>
          <cell r="B8944" t="str">
            <v>JANELA BASCULANTE, ACO, COM BATENTE/REQUADRO, 80 X 80 CM (SEM VIDROS)</v>
          </cell>
          <cell r="C8944" t="str">
            <v xml:space="preserve">M2    </v>
          </cell>
          <cell r="D8944">
            <v>506.84</v>
          </cell>
        </row>
        <row r="8945">
          <cell r="A8945">
            <v>3428</v>
          </cell>
          <cell r="B8945" t="str">
            <v>JANELA DE ABRIR EM MADEIRA IMBUIA/CEDRO ARANA/CEDRO ROSA OU EQUIVALENTE DA REGIAO, CAIXA DO BATENTE/MARCO *10* CM, 2 FOLHAS DE ABRIR TIPO VENEZIANA E 2 FOLHAS DE ABRIR PARA VIDRO, COM GUARNICAO/ALIZAR, COM FERRAGENS, (SEM VIDRO E SEM ACABAMENTO)</v>
          </cell>
          <cell r="C8945" t="str">
            <v xml:space="preserve">M2    </v>
          </cell>
          <cell r="D8945">
            <v>796.77</v>
          </cell>
        </row>
        <row r="8946">
          <cell r="A8946">
            <v>3429</v>
          </cell>
          <cell r="B8946" t="str">
            <v>JANELA DE ABRIR EM MADEIRA PINUS/EUCALIPTO/ TAUARI/ VIROLA OU EQUIVALENTE DA REGIAO, CAIXA DO BATENTE/MARCO *10* CM, 2 FOLHAS DE ABRIR TIPO VENEZIANA E 2 FOLHAS GUILHOTINA PARA VIDRO, COM FERRAGENS (SEM VIDRO,SEM GUARNICAO/ALIZAR E SEM ACABAMENTO)</v>
          </cell>
          <cell r="C8946" t="str">
            <v xml:space="preserve">M2    </v>
          </cell>
          <cell r="D8946">
            <v>455.23</v>
          </cell>
        </row>
        <row r="8947">
          <cell r="A8947">
            <v>34371</v>
          </cell>
          <cell r="B8947" t="str">
            <v>JANELA DE CORRER EM ALUMINIO, VENEZIANA, 120  X 150 CM (A X L), 3 FLS (2 VENEZIANAS E 1 VIDRO), SEM BANDEIRA, ACABAMENTO ACET OU BRILHANTE, BATENTE/REQUADRO DE 6 A 14 CM, COM VIDRO, SEM GUARNICAO/ALIZAR</v>
          </cell>
          <cell r="C8947" t="str">
            <v xml:space="preserve">UN    </v>
          </cell>
          <cell r="D8947">
            <v>630.25</v>
          </cell>
        </row>
        <row r="8948">
          <cell r="A8948">
            <v>34370</v>
          </cell>
          <cell r="B8948" t="str">
            <v>JANELA DE CORRER EM ALUMINIO, VENEZIANA, 120 X 120 CM (A X L), 3 FLS (2 VENEZIANAS E 1 VIDRO), SEM BANDEIRA, ACABAMENTO ACET OU BRILHANTE, BATENTE/REQUADRO DE 6 A 14 CM, COM VIDRO, SEM GUARNICAO/ALIZAR</v>
          </cell>
          <cell r="C8948" t="str">
            <v xml:space="preserve">UN    </v>
          </cell>
          <cell r="D8948">
            <v>522.66999999999996</v>
          </cell>
        </row>
        <row r="8949">
          <cell r="A8949">
            <v>34372</v>
          </cell>
          <cell r="B8949" t="str">
            <v>JANELA DE CORRER EM ALUMINIO, VENEZIANA, 120 X 150 CM (A X L), 6 FLS (4 VENEZIANAS E 2 VIDROS), SEM BANDEIRA, ACABAMENTO ACET OU BRILHANTE, BATENTE/REQUADRO DE 6 A 14 CM, COM VIDRO, SEM GUARNICAO/ALIZAR</v>
          </cell>
          <cell r="C8949" t="str">
            <v xml:space="preserve">UN    </v>
          </cell>
          <cell r="D8949">
            <v>727.11</v>
          </cell>
        </row>
        <row r="8950">
          <cell r="A8950">
            <v>34373</v>
          </cell>
          <cell r="B8950" t="str">
            <v>JANELA DE CORRER EM ALUMINIO, VENEZIANA, 120 X 200 CM (A X L), 6 FLS (4 VENEZIANAS E 2 VIDROS), SEM BANDEIRA, ACABAMENTO ACET OU BRILHANTE,  BATENTE/REQUADRO DE 6 A 14 CM, COM VIDRO, SEM GUARNICAO/ALIZAR</v>
          </cell>
          <cell r="C8950" t="str">
            <v xml:space="preserve">UN    </v>
          </cell>
          <cell r="D8950">
            <v>900.05</v>
          </cell>
        </row>
        <row r="8951">
          <cell r="A8951">
            <v>36896</v>
          </cell>
          <cell r="B8951" t="str">
            <v>JANELA DE CORRER EM ALUMINIO, 100 X 120 CM (A X L), 2 FLS,  SEM BANDEIRA,  ACABAMENTO ACET OU BRILHANTE, BATENTE/REQUADRO DE 6 A 14 CM, COM VIDRO, SEM GUARNICAO</v>
          </cell>
          <cell r="C8951" t="str">
            <v xml:space="preserve">UN    </v>
          </cell>
          <cell r="D8951">
            <v>299.89999999999998</v>
          </cell>
        </row>
        <row r="8952">
          <cell r="A8952">
            <v>34367</v>
          </cell>
          <cell r="B8952" t="str">
            <v>JANELA DE CORRER EM ALUMINIO, 100 X 150 CM (A X L), 2 FLS,  SEM BANDEIRA,  ACABAMENTO ACET OU BRILHANTE, BATENTE/REQUADRO DE 6 A 14 CM, COM VIDRO, SEM GUARNICAO/ALIZAR</v>
          </cell>
          <cell r="C8952" t="str">
            <v xml:space="preserve">UN    </v>
          </cell>
          <cell r="D8952">
            <v>352.27</v>
          </cell>
        </row>
        <row r="8953">
          <cell r="A8953">
            <v>36897</v>
          </cell>
          <cell r="B8953" t="str">
            <v>JANELA DE CORRER EM ALUMINIO, 100 X 150 CM (A X L), 4 FLS, SEM BANDEIRA, ACABAMENTO ACET OU BRILHANTE, BATENTE/REQUADRO DE 6 A 14 CM, COM VIDRO, SEM GUARNICAO/ALIZAR</v>
          </cell>
          <cell r="C8953" t="str">
            <v xml:space="preserve">UN    </v>
          </cell>
          <cell r="D8953">
            <v>415.41</v>
          </cell>
        </row>
        <row r="8954">
          <cell r="A8954">
            <v>36884</v>
          </cell>
          <cell r="B8954" t="str">
            <v>JANELA DE CORRER EM ALUMINIO, 100 X 150 CM (A X L), 4 FLS, SEM BANDEIRA, ACABAMENTO ACET OU BRILHANTE, BATENTE/REQUADRO DE 6 A 14 CM, COM VIDRO, SEM GUARNICAO/ALIZAR</v>
          </cell>
          <cell r="C8954" t="str">
            <v xml:space="preserve">M2    </v>
          </cell>
          <cell r="D8954">
            <v>291.76</v>
          </cell>
        </row>
        <row r="8955">
          <cell r="A8955">
            <v>597</v>
          </cell>
          <cell r="B8955" t="str">
            <v>JANELA DE CORRER EM ALUMINIO, 100 X 150 CM (A X L), 4 FLS, SEM BANDEIRA, ACABAMENTO ACET OU BRILHANTE, COM VIDRO, COM GUARNICAO PARA 1 FACE</v>
          </cell>
          <cell r="C8955" t="str">
            <v xml:space="preserve">M2    </v>
          </cell>
          <cell r="D8955">
            <v>306.83</v>
          </cell>
        </row>
        <row r="8956">
          <cell r="A8956">
            <v>34369</v>
          </cell>
          <cell r="B8956" t="str">
            <v>JANELA DE CORRER EM ALUMINIO, 100 X 200 CM, 4 FLS,  BANDEIRA COM BASCULA,  ACABAMENTO ACET OU BRILHANTE, BATENTE/REQUADRO DE 6 A 14 CM, COM VIDRO, SEM GUARNICAO/ALIZAR</v>
          </cell>
          <cell r="C8956" t="str">
            <v xml:space="preserve">UN    </v>
          </cell>
          <cell r="D8956">
            <v>492.18</v>
          </cell>
        </row>
        <row r="8957">
          <cell r="A8957">
            <v>34362</v>
          </cell>
          <cell r="B8957" t="str">
            <v>JANELA DE CORRER EM ALUMINIO, 120 X 120 CM (A X L), 2 FLS, SEM BANDEIRA, ACABAMENTO ACET OU BRILHANTE,  BATENTE/REQUADRO DE 6 A 14 CM, COM VIDRO, SEM GUARNICAO/ALIZAR</v>
          </cell>
          <cell r="C8957" t="str">
            <v xml:space="preserve">UN    </v>
          </cell>
          <cell r="D8957">
            <v>341.51</v>
          </cell>
        </row>
        <row r="8958">
          <cell r="A8958">
            <v>34363</v>
          </cell>
          <cell r="B8958" t="str">
            <v>JANELA DE CORRER EM ALUMINIO, 120 X 150 CM (A X L), 2 FLS, SEM BANDEIRA, ACABAMENTO ACET OU BRILHANTE, BATENTE/REQUADRO DE 6 A 14 CM, COM VIDRO, SEM GUARNICAO/ALIZAR</v>
          </cell>
          <cell r="C8958" t="str">
            <v xml:space="preserve">UN    </v>
          </cell>
          <cell r="D8958">
            <v>385.99</v>
          </cell>
        </row>
        <row r="8959">
          <cell r="A8959">
            <v>34364</v>
          </cell>
          <cell r="B8959" t="str">
            <v>JANELA DE CORRER EM ALUMINIO, 120 X 150 CM (A X L), 4 FLS, BANDEIRA COM BASCULA,  ACABAMENTO ACET OU BRILHANTE, BATENTE/REQUADRO DE 6 A 14 CM, COM VIDRO, SEM GUARNICAO/ALIZAR</v>
          </cell>
          <cell r="C8959" t="str">
            <v xml:space="preserve">UN    </v>
          </cell>
          <cell r="D8959">
            <v>481.41</v>
          </cell>
        </row>
        <row r="8960">
          <cell r="A8960">
            <v>34365</v>
          </cell>
          <cell r="B8960" t="str">
            <v>JANELA DE CORRER EM ALUMINIO, 120 X 200 CM (A X L), 4 FLS, BANDEIRA COM BASCULA,  ACABAMENTO ACET OU BRILHANTE, BATENTE/REQUADRO DE 6 A 14 CM, COM VIDRO, SEM GUARNICAO/ALIZAR</v>
          </cell>
          <cell r="C8960" t="str">
            <v xml:space="preserve">UN    </v>
          </cell>
          <cell r="D8960">
            <v>542.4</v>
          </cell>
        </row>
        <row r="8961">
          <cell r="A8961">
            <v>11199</v>
          </cell>
          <cell r="B8961" t="str">
            <v>JANELA DE CORRER, ACO, BATENTE/REQUADRO DE 6 A 14 CM,  COM DIVISAO HORIZ , PINT ANTICORROSIVA, SEM VIDRO, BANDEIRA COM BASCULA, 4 FLS, 120  X 150 CM (A X L)</v>
          </cell>
          <cell r="C8961" t="str">
            <v xml:space="preserve">UN    </v>
          </cell>
          <cell r="D8961">
            <v>973.67</v>
          </cell>
        </row>
        <row r="8962">
          <cell r="A8962">
            <v>34801</v>
          </cell>
          <cell r="B8962" t="str">
            <v>JANELA DE CORRER, ACO, BATENTE/REQUADRO DE 6 A 14 CM, QUADRICULADA, PINT ANTICORROSIVA, SEM VIDRO, BANDEIRA COM BASCULA, 4 FLS, 120  X 150 CM (A X L)</v>
          </cell>
          <cell r="C8962" t="str">
            <v xml:space="preserve">UN    </v>
          </cell>
          <cell r="D8962">
            <v>1221.4100000000001</v>
          </cell>
        </row>
        <row r="8963">
          <cell r="A8963">
            <v>34799</v>
          </cell>
          <cell r="B8963" t="str">
            <v>JANELA DE CORRER, ACO, BATENTE/REQUADRO DE 6 A 14 CM, QUADRICULADA, PINT ANTICORROSIVA, SEM VIDRO, BANDEIRA COM BASCULA, 4 FLS, 120  X 200 CM (A X L)</v>
          </cell>
          <cell r="C8963" t="str">
            <v xml:space="preserve">UN    </v>
          </cell>
          <cell r="D8963">
            <v>1506.24</v>
          </cell>
        </row>
        <row r="8964">
          <cell r="A8964">
            <v>622</v>
          </cell>
          <cell r="B8964" t="str">
            <v>JANELA DE CORRER, ACO, BATENTE/REQUADRO DE 6 A 14 CM, QUADRICULADA, PINT ANTICORROSIVA, SEM VIDRO, SEM BANDEIRA, 4 FLS, 100  X 120 CM (A X L)</v>
          </cell>
          <cell r="C8964" t="str">
            <v xml:space="preserve">UN    </v>
          </cell>
          <cell r="D8964">
            <v>678.11</v>
          </cell>
        </row>
        <row r="8965">
          <cell r="A8965">
            <v>34805</v>
          </cell>
          <cell r="B8965" t="str">
            <v>JANELA DE CORRER, ACO, BATENTE/REQUADRO DE 6 A 14 CM, QUADRICULADA, PINT ANTICORROSIVA, SEM VIDRO, SEM BANDEIRA, 4 FLS, 120  X 150 CM (A X L)</v>
          </cell>
          <cell r="C8965" t="str">
            <v xml:space="preserve">M2    </v>
          </cell>
          <cell r="D8965">
            <v>507.52</v>
          </cell>
        </row>
        <row r="8966">
          <cell r="A8966">
            <v>34803</v>
          </cell>
          <cell r="B8966" t="str">
            <v>JANELA DE CORRER, ACO, BATENTE/REQUADRO DE 6 A 14 CM, QUADRICULADA, PINT ANTICORROSIVA, SEM VIDRO, SEM BANDEIRA, 4 FLS, 120  X 200 CM (A X L)</v>
          </cell>
          <cell r="C8966" t="str">
            <v xml:space="preserve">UN    </v>
          </cell>
          <cell r="D8966">
            <v>613.70000000000005</v>
          </cell>
        </row>
        <row r="8967">
          <cell r="A8967">
            <v>606</v>
          </cell>
          <cell r="B8967" t="str">
            <v>JANELA DE CORRER, ACO, BATENTE/REQUADRO DE 6 A 14 CM, QUADRICULADA, PINTURA ANTICORROSIVA, SEM VIDRO, BANDEIRA COM BASCULA, 4 FLS, 120  X 150 CM (A X L)</v>
          </cell>
          <cell r="C8967" t="str">
            <v xml:space="preserve">M2    </v>
          </cell>
          <cell r="D8967">
            <v>678.56</v>
          </cell>
        </row>
        <row r="8968">
          <cell r="A8968">
            <v>11227</v>
          </cell>
          <cell r="B8968" t="str">
            <v>JANELA DE CORRER, ACO, BATENTE/REQUADRO DE 6 A 14 CM, SEM  DIVISAO, PINT ANTICORROSIVA, SEM VIDRO, BANDEIRA COM BASCULA, 4 FLS, 120  X 200 CM (A X L)</v>
          </cell>
          <cell r="C8968" t="str">
            <v xml:space="preserve">UN    </v>
          </cell>
          <cell r="D8968">
            <v>718.7</v>
          </cell>
        </row>
        <row r="8969">
          <cell r="A8969">
            <v>11193</v>
          </cell>
          <cell r="B8969" t="str">
            <v>JANELA DE CORRER, ACO, BATENTE/REQUADRO DE 6 A 14 CM, VENEZIANA, PINT ANTICORROSIVA, PINT ACABAMENTO, COM VIDRO, 6 FLS, 120  X 150 CM (A X L)</v>
          </cell>
          <cell r="C8969" t="str">
            <v xml:space="preserve">M2    </v>
          </cell>
          <cell r="D8969">
            <v>687.99</v>
          </cell>
        </row>
        <row r="8970">
          <cell r="A8970">
            <v>11194</v>
          </cell>
          <cell r="B8970" t="str">
            <v>JANELA DE CORRER, ACO, BATENTE/REQUADRO DE 6 A 14 CM, VENEZIANA, PINT ANTICORROSIVA, SEM VIDRO, 6 FLS, 120  X 150 CM (A X L)</v>
          </cell>
          <cell r="C8970" t="str">
            <v xml:space="preserve">M2    </v>
          </cell>
          <cell r="D8970">
            <v>619.45000000000005</v>
          </cell>
        </row>
        <row r="8971">
          <cell r="A8971">
            <v>605</v>
          </cell>
          <cell r="B8971" t="str">
            <v>JANELA DE CORRER, ACO, COM BATENTE/REQUADRO DE 6 A 14 CM, SEM DIVISAO, PINT ANTICORROSIVA, PINT ACABAMENTO, COM VIDRO, SEM BANDEIRA, COM GRADE, 4 FLS, 100  X 120 CM (A X L)</v>
          </cell>
          <cell r="C8971" t="str">
            <v xml:space="preserve">M2    </v>
          </cell>
          <cell r="D8971">
            <v>777.97</v>
          </cell>
        </row>
        <row r="8972">
          <cell r="A8972">
            <v>11197</v>
          </cell>
          <cell r="B8972" t="str">
            <v>JANELA DE CORRER, ACO, COM BATENTE/REQUADRO DE 6 A 14 CM, SEM DIVISAO, PINT ANTICORROSIVA, PINT ACABAMENTO, COM VIDRO, SEM BANDEIRA, 2 FLS, 120  X 150 CM (A X L)</v>
          </cell>
          <cell r="C8972" t="str">
            <v xml:space="preserve">UN    </v>
          </cell>
          <cell r="D8972">
            <v>942.21</v>
          </cell>
        </row>
        <row r="8973">
          <cell r="A8973">
            <v>40659</v>
          </cell>
          <cell r="B8973"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73" t="str">
            <v xml:space="preserve">M2    </v>
          </cell>
          <cell r="D8973">
            <v>759.99</v>
          </cell>
        </row>
        <row r="8974">
          <cell r="A8974">
            <v>40660</v>
          </cell>
          <cell r="B8974"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74" t="str">
            <v xml:space="preserve">M2    </v>
          </cell>
          <cell r="D8974">
            <v>963.19</v>
          </cell>
        </row>
        <row r="8975">
          <cell r="A8975">
            <v>40661</v>
          </cell>
          <cell r="B8975"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75" t="str">
            <v xml:space="preserve">M2    </v>
          </cell>
          <cell r="D8975">
            <v>592.20000000000005</v>
          </cell>
        </row>
        <row r="8976">
          <cell r="A8976">
            <v>3421</v>
          </cell>
          <cell r="B8976" t="str">
            <v>JANELA EM MADEIRA CEDRINHO/ ANGELIM COMERCIAL/ CURUPIXA/ CUMARU OU EQUIVALENTE DA REGIAO, CAIXA DO BATENTE/MARCO *10* CM, 2 FOLHAS DE ABRIR TIPO VENEZIANA E 2 FOLHAS GUILHOTINA PARA VIDRO, COM GUARNICAO/ALIZAR, COM FERRAGENS (SEM VIDRO E SEM ACABAMENTO)</v>
          </cell>
          <cell r="C8976" t="str">
            <v xml:space="preserve">M2    </v>
          </cell>
          <cell r="D8976">
            <v>596.73</v>
          </cell>
        </row>
        <row r="8977">
          <cell r="A8977">
            <v>599</v>
          </cell>
          <cell r="B8977" t="str">
            <v>JANELA FIXA EM ALUMINIO, 60  X 80 CM (A X L), BATENTE/REQUADRO DE 3 A 14 CM, COM VIDRO, SEM GUARNICAO/ALIZAR</v>
          </cell>
          <cell r="C8977" t="str">
            <v xml:space="preserve">M2    </v>
          </cell>
          <cell r="D8977">
            <v>260.08</v>
          </cell>
        </row>
        <row r="8978">
          <cell r="A8978">
            <v>34380</v>
          </cell>
          <cell r="B8978" t="str">
            <v>JANELA FIXA EM ALUMINIO, 60 X 80 CM (A X L), BATENTE/REQUADRO DE 3 A 14 CM, COM VIDRO, SEM GUARNICAO/ALIZAR</v>
          </cell>
          <cell r="C8978" t="str">
            <v xml:space="preserve">UN    </v>
          </cell>
          <cell r="D8978">
            <v>134.88</v>
          </cell>
        </row>
        <row r="8979">
          <cell r="A8979">
            <v>34381</v>
          </cell>
          <cell r="B8979" t="str">
            <v>JANELA MAXIM AR EM ALUMINIO, 80 X 60 CM (A X L), BATENTE/REQUADRO DE 4 A 14 CM, COM VIDRO, SEM GUARNICAO/ALIZAR</v>
          </cell>
          <cell r="C8979" t="str">
            <v xml:space="preserve">UN    </v>
          </cell>
          <cell r="D8979">
            <v>175.77</v>
          </cell>
        </row>
        <row r="8980">
          <cell r="A8980">
            <v>601</v>
          </cell>
          <cell r="B8980" t="str">
            <v>JANELA MAXIM AR EM ALUMINIO, 80 X 60 CM (A X L), BATENTE/REQUADRO DE 4 A 14 CM, COM VIDRO, SEM GUARNICAO/ALIZAR</v>
          </cell>
          <cell r="C8980" t="str">
            <v xml:space="preserve">M2    </v>
          </cell>
          <cell r="D8980">
            <v>350.84</v>
          </cell>
        </row>
        <row r="8981">
          <cell r="A8981">
            <v>3423</v>
          </cell>
          <cell r="B8981" t="str">
            <v>JANELA MAXIM AR EM MADEIRA CEDRINHO/ ANGELIM COMERCIAL/ CURUPIXA/ CUMARU OU EQUIVALENTE DA REGIAO, CAIXA DO BATENTE/MARCO *10* CM, 1 FOLHA  PARA VIDRO, COM GUARNICAO/ALIZAR, COM FERRAGENS, (SEM VIDRO E SEM ACABAMENTO)</v>
          </cell>
          <cell r="C8981" t="str">
            <v xml:space="preserve">M2    </v>
          </cell>
          <cell r="D8981">
            <v>841.53</v>
          </cell>
        </row>
        <row r="8982">
          <cell r="A8982">
            <v>34797</v>
          </cell>
          <cell r="B8982" t="str">
            <v>JANELA MAXIMO AR, ACO, BATENTE / REQUADRO DE 6 A 14 CM, PINT ANTICORROSIVA, SEM VIDRO, COM GRADE, 1 FL, 60  X 80 CM (A X L)</v>
          </cell>
          <cell r="C8982" t="str">
            <v xml:space="preserve">UN    </v>
          </cell>
          <cell r="D8982">
            <v>384.01</v>
          </cell>
        </row>
        <row r="8983">
          <cell r="A8983">
            <v>624</v>
          </cell>
          <cell r="B8983" t="str">
            <v>JANELA MAXIMO AR, ACO, BATENTE/REQUADRO DE 6 A 14 CM, PINT ANTICORROSIVA, SEM VIDRO, COM GRADE, 1 FL, 60  X 80 CM (A X L)</v>
          </cell>
          <cell r="C8983" t="str">
            <v xml:space="preserve">M2    </v>
          </cell>
          <cell r="D8983">
            <v>800.02</v>
          </cell>
        </row>
        <row r="8984">
          <cell r="A8984">
            <v>623</v>
          </cell>
          <cell r="B8984" t="str">
            <v>JANELA MAXIMO AR, ACO, BATENTE/REQUADRO DE 6 A 14 CM, PINT ANTICORROSIVA, SEM VIDRO, SEM GRADE, 1 FL, 60  X 80 CM (A X L)</v>
          </cell>
          <cell r="C8984" t="str">
            <v xml:space="preserve">M2    </v>
          </cell>
          <cell r="D8984">
            <v>300.41000000000003</v>
          </cell>
        </row>
        <row r="8985">
          <cell r="A8985">
            <v>25964</v>
          </cell>
          <cell r="B8985" t="str">
            <v>JARDINEIRO</v>
          </cell>
          <cell r="C8985" t="str">
            <v xml:space="preserve">H     </v>
          </cell>
          <cell r="D8985">
            <v>12.52</v>
          </cell>
        </row>
        <row r="8986">
          <cell r="A8986">
            <v>41077</v>
          </cell>
          <cell r="B8986" t="str">
            <v>JARDINEIRO (MENSALISTA)</v>
          </cell>
          <cell r="C8986" t="str">
            <v xml:space="preserve">MES   </v>
          </cell>
          <cell r="D8986">
            <v>2217.21</v>
          </cell>
        </row>
        <row r="8987">
          <cell r="A8987">
            <v>20159</v>
          </cell>
          <cell r="B8987" t="str">
            <v>JOELHO COM VISITA, PVC SERIE R, 90 GRAUS, 100 X 75 MM, PARA ESGOTO PREDIAL</v>
          </cell>
          <cell r="C8987" t="str">
            <v xml:space="preserve">UN    </v>
          </cell>
          <cell r="D8987">
            <v>32.94</v>
          </cell>
        </row>
        <row r="8988">
          <cell r="A8988">
            <v>37963</v>
          </cell>
          <cell r="B8988" t="str">
            <v>JOELHO CPVC, SOLDAVEL, 45 GRAUS, 15 MM, PARA AGUA QUENTE</v>
          </cell>
          <cell r="C8988" t="str">
            <v xml:space="preserve">UN    </v>
          </cell>
          <cell r="D8988">
            <v>4.26</v>
          </cell>
        </row>
        <row r="8989">
          <cell r="A8989">
            <v>37964</v>
          </cell>
          <cell r="B8989" t="str">
            <v>JOELHO CPVC, SOLDAVEL, 45 GRAUS, 22 MM, PARA AGUA QUENTE</v>
          </cell>
          <cell r="C8989" t="str">
            <v xml:space="preserve">UN    </v>
          </cell>
          <cell r="D8989">
            <v>7.1</v>
          </cell>
        </row>
        <row r="8990">
          <cell r="A8990">
            <v>37965</v>
          </cell>
          <cell r="B8990" t="str">
            <v>JOELHO CPVC, SOLDAVEL, 45 GRAUS, 28 MM, PARA AGUA QUENTE</v>
          </cell>
          <cell r="C8990" t="str">
            <v xml:space="preserve">UN    </v>
          </cell>
          <cell r="D8990">
            <v>10.29</v>
          </cell>
        </row>
        <row r="8991">
          <cell r="A8991">
            <v>37966</v>
          </cell>
          <cell r="B8991" t="str">
            <v>JOELHO CPVC, SOLDAVEL, 45 GRAUS, 35 MM, PARA AGUA QUENTE</v>
          </cell>
          <cell r="C8991" t="str">
            <v xml:space="preserve">UN    </v>
          </cell>
          <cell r="D8991">
            <v>18.649999999999999</v>
          </cell>
        </row>
        <row r="8992">
          <cell r="A8992">
            <v>37967</v>
          </cell>
          <cell r="B8992" t="str">
            <v>JOELHO CPVC, SOLDAVEL, 45 GRAUS, 42 MM, PARA AGUA QUENTE</v>
          </cell>
          <cell r="C8992" t="str">
            <v xml:space="preserve">UN    </v>
          </cell>
          <cell r="D8992">
            <v>29.9</v>
          </cell>
        </row>
        <row r="8993">
          <cell r="A8993">
            <v>37968</v>
          </cell>
          <cell r="B8993" t="str">
            <v>JOELHO CPVC, SOLDAVEL, 45 GRAUS, 54 MM, PARA AGUA QUENTE</v>
          </cell>
          <cell r="C8993" t="str">
            <v xml:space="preserve">UN    </v>
          </cell>
          <cell r="D8993">
            <v>65.58</v>
          </cell>
        </row>
        <row r="8994">
          <cell r="A8994">
            <v>37969</v>
          </cell>
          <cell r="B8994" t="str">
            <v>JOELHO CPVC, SOLDAVEL, 45 GRAUS, 73 MM, PARA AGUA QUENTE</v>
          </cell>
          <cell r="C8994" t="str">
            <v xml:space="preserve">UN    </v>
          </cell>
          <cell r="D8994">
            <v>175.21</v>
          </cell>
        </row>
        <row r="8995">
          <cell r="A8995">
            <v>37970</v>
          </cell>
          <cell r="B8995" t="str">
            <v>JOELHO CPVC, SOLDAVEL, 45 GRAUS, 89 MM, PARA AGUA QUENTE</v>
          </cell>
          <cell r="C8995" t="str">
            <v xml:space="preserve">UN    </v>
          </cell>
          <cell r="D8995">
            <v>204.39</v>
          </cell>
        </row>
        <row r="8996">
          <cell r="A8996">
            <v>21118</v>
          </cell>
          <cell r="B8996" t="str">
            <v>JOELHO CPVC, SOLDAVEL, 90 GRAUS, 15 MM, PARA AGUA QUENTE</v>
          </cell>
          <cell r="C8996" t="str">
            <v xml:space="preserve">UN    </v>
          </cell>
          <cell r="D8996">
            <v>3.22</v>
          </cell>
        </row>
        <row r="8997">
          <cell r="A8997">
            <v>37956</v>
          </cell>
          <cell r="B8997" t="str">
            <v>JOELHO CPVC, SOLDAVEL, 90 GRAUS, 22 MM, PARA AGUA QUENTE</v>
          </cell>
          <cell r="C8997" t="str">
            <v xml:space="preserve">UN    </v>
          </cell>
          <cell r="D8997">
            <v>5.0999999999999996</v>
          </cell>
        </row>
        <row r="8998">
          <cell r="A8998">
            <v>37957</v>
          </cell>
          <cell r="B8998" t="str">
            <v>JOELHO CPVC, SOLDAVEL, 90 GRAUS, 28 MM, PARA AGUA QUENTE</v>
          </cell>
          <cell r="C8998" t="str">
            <v xml:space="preserve">UN    </v>
          </cell>
          <cell r="D8998">
            <v>10.76</v>
          </cell>
        </row>
        <row r="8999">
          <cell r="A8999">
            <v>37958</v>
          </cell>
          <cell r="B8999" t="str">
            <v>JOELHO CPVC, SOLDAVEL, 90 GRAUS, 35 MM, PARA AGUA QUENTE</v>
          </cell>
          <cell r="C8999" t="str">
            <v xml:space="preserve">UN    </v>
          </cell>
          <cell r="D8999">
            <v>18.649999999999999</v>
          </cell>
        </row>
        <row r="9000">
          <cell r="A9000">
            <v>37959</v>
          </cell>
          <cell r="B9000" t="str">
            <v>JOELHO CPVC, SOLDAVEL, 90 GRAUS, 42 MM, PARA AGUA QUENTE</v>
          </cell>
          <cell r="C9000" t="str">
            <v xml:space="preserve">UN    </v>
          </cell>
          <cell r="D9000">
            <v>29.9</v>
          </cell>
        </row>
        <row r="9001">
          <cell r="A9001">
            <v>37960</v>
          </cell>
          <cell r="B9001" t="str">
            <v>JOELHO CPVC, SOLDAVEL, 90 GRAUS, 54 MM, PARA AGUA QUENTE</v>
          </cell>
          <cell r="C9001" t="str">
            <v xml:space="preserve">UN    </v>
          </cell>
          <cell r="D9001">
            <v>64.400000000000006</v>
          </cell>
        </row>
        <row r="9002">
          <cell r="A9002">
            <v>37961</v>
          </cell>
          <cell r="B9002" t="str">
            <v>JOELHO CPVC, SOLDAVEL, 90 GRAUS, 73 MM, PARA AGUA QUENTE</v>
          </cell>
          <cell r="C9002" t="str">
            <v xml:space="preserve">UN    </v>
          </cell>
          <cell r="D9002">
            <v>170.86</v>
          </cell>
        </row>
        <row r="9003">
          <cell r="A9003">
            <v>37962</v>
          </cell>
          <cell r="B9003" t="str">
            <v>JOELHO CPVC, SOLDAVEL, 90 GRAUS, 89 MM, PARA AGUA QUENTE</v>
          </cell>
          <cell r="C9003" t="str">
            <v xml:space="preserve">UN    </v>
          </cell>
          <cell r="D9003">
            <v>198.53</v>
          </cell>
        </row>
        <row r="9004">
          <cell r="A9004">
            <v>3533</v>
          </cell>
          <cell r="B9004" t="str">
            <v>JOELHO DE REDUCAO, PVC SOLDAVEL, 90 GRAUS,  25 MM X 20 MM, PARA AGUA FRIA PREDIAL</v>
          </cell>
          <cell r="C9004" t="str">
            <v xml:space="preserve">UN    </v>
          </cell>
          <cell r="D9004">
            <v>1.52</v>
          </cell>
        </row>
        <row r="9005">
          <cell r="A9005">
            <v>3538</v>
          </cell>
          <cell r="B9005" t="str">
            <v>JOELHO DE REDUCAO, PVC SOLDAVEL, 90 GRAUS,  32 MM X 25 MM, PARA AGUA FRIA PREDIAL</v>
          </cell>
          <cell r="C9005" t="str">
            <v xml:space="preserve">UN    </v>
          </cell>
          <cell r="D9005">
            <v>2.62</v>
          </cell>
        </row>
        <row r="9006">
          <cell r="A9006">
            <v>3497</v>
          </cell>
          <cell r="B9006" t="str">
            <v>JOELHO DE REDUCAO, PVC, ROSCAVEL COM BUCHA DE LATAO, 90 GRAUS,  3/4" X 1/2", PARA AGUA FRIA PREDIAL</v>
          </cell>
          <cell r="C9006" t="str">
            <v xml:space="preserve">UN    </v>
          </cell>
          <cell r="D9006">
            <v>9.8000000000000007</v>
          </cell>
        </row>
        <row r="9007">
          <cell r="A9007">
            <v>3498</v>
          </cell>
          <cell r="B9007" t="str">
            <v>JOELHO DE REDUCAO, PVC, ROSCAVEL, 90 GRAUS, 1" X 3/4", PARA AGUA FRIA PREDIAL</v>
          </cell>
          <cell r="C9007" t="str">
            <v xml:space="preserve">UN    </v>
          </cell>
          <cell r="D9007">
            <v>3.11</v>
          </cell>
        </row>
        <row r="9008">
          <cell r="A9008">
            <v>3496</v>
          </cell>
          <cell r="B9008" t="str">
            <v>JOELHO DE REDUCAO, PVC, ROSCAVEL, 90 GRAUS, 3/4" X 1/2", PARA AGUA FRIA PREDIAL</v>
          </cell>
          <cell r="C9008" t="str">
            <v xml:space="preserve">UN    </v>
          </cell>
          <cell r="D9008">
            <v>2.5099999999999998</v>
          </cell>
        </row>
        <row r="9009">
          <cell r="A9009">
            <v>38429</v>
          </cell>
          <cell r="B9009" t="str">
            <v>JOELHO DE TRANSICAO, CPVC, SOLDAVEL, 90 GRAUS, 15 MM X 1/2", PARA AGUA QUENTE</v>
          </cell>
          <cell r="C9009" t="str">
            <v xml:space="preserve">UN    </v>
          </cell>
          <cell r="D9009">
            <v>10.87</v>
          </cell>
        </row>
        <row r="9010">
          <cell r="A9010">
            <v>38431</v>
          </cell>
          <cell r="B9010" t="str">
            <v>JOELHO DE TRANSICAO, CPVC, SOLDAVEL, 90 GRAUS, 22 MM X 1/2", PARA AGUA QUENTE</v>
          </cell>
          <cell r="C9010" t="str">
            <v xml:space="preserve">UN    </v>
          </cell>
          <cell r="D9010">
            <v>17.23</v>
          </cell>
        </row>
        <row r="9011">
          <cell r="A9011">
            <v>38430</v>
          </cell>
          <cell r="B9011" t="str">
            <v>JOELHO DE TRANSICAO, CPVC, SOLDAVEL, 90 GRAUS, 22 MM X 3/4", PARA AGUA QUENTE</v>
          </cell>
          <cell r="C9011" t="str">
            <v xml:space="preserve">UN    </v>
          </cell>
          <cell r="D9011">
            <v>22.01</v>
          </cell>
        </row>
        <row r="9012">
          <cell r="A9012">
            <v>36348</v>
          </cell>
          <cell r="B9012" t="str">
            <v>JOELHO PPR 45 GRAUS, SOLDAVEL,  DN 20 MM, PARA AGUA QUENTE PREDIAL</v>
          </cell>
          <cell r="C9012" t="str">
            <v xml:space="preserve">UN    </v>
          </cell>
          <cell r="D9012">
            <v>1.03</v>
          </cell>
        </row>
        <row r="9013">
          <cell r="A9013">
            <v>36349</v>
          </cell>
          <cell r="B9013" t="str">
            <v>JOELHO PPR 45 GRAUS, SOLDAVEL, DN 25 MM, PARA AGUA QUENTE PREDIAL</v>
          </cell>
          <cell r="C9013" t="str">
            <v xml:space="preserve">UN    </v>
          </cell>
          <cell r="D9013">
            <v>1.55</v>
          </cell>
        </row>
        <row r="9014">
          <cell r="A9014">
            <v>38433</v>
          </cell>
          <cell r="B9014" t="str">
            <v>JOELHO PPR, 45 GRAUS, SOLDAVEL, DN 32 MM, PARA AGUA QUENTE PREDIAL</v>
          </cell>
          <cell r="C9014" t="str">
            <v xml:space="preserve">UN    </v>
          </cell>
          <cell r="D9014">
            <v>2.87</v>
          </cell>
        </row>
        <row r="9015">
          <cell r="A9015">
            <v>38440</v>
          </cell>
          <cell r="B9015" t="str">
            <v>JOELHO PPR, 90 GRAUS, SOLDAVEL, DN 110 MM, PARA AGUA QUENTE PREDIAL</v>
          </cell>
          <cell r="C9015" t="str">
            <v xml:space="preserve">UN    </v>
          </cell>
          <cell r="D9015">
            <v>99.25</v>
          </cell>
        </row>
        <row r="9016">
          <cell r="A9016">
            <v>36359</v>
          </cell>
          <cell r="B9016" t="str">
            <v>JOELHO PPR, 90 GRAUS, SOLDAVEL, DN 20 MM, PARA AGUA QUENTE PREDIAL</v>
          </cell>
          <cell r="C9016" t="str">
            <v xml:space="preserve">UN    </v>
          </cell>
          <cell r="D9016">
            <v>1.23</v>
          </cell>
        </row>
        <row r="9017">
          <cell r="A9017">
            <v>36360</v>
          </cell>
          <cell r="B9017" t="str">
            <v>JOELHO PPR, 90 GRAUS, SOLDAVEL, DN 25 MM, PARA AGUA QUENTE PREDIAL</v>
          </cell>
          <cell r="C9017" t="str">
            <v xml:space="preserve">UN    </v>
          </cell>
          <cell r="D9017">
            <v>1.9</v>
          </cell>
        </row>
        <row r="9018">
          <cell r="A9018">
            <v>38434</v>
          </cell>
          <cell r="B9018" t="str">
            <v>JOELHO PPR, 90 GRAUS, SOLDAVEL, DN 32 MM, PARA AGUA QUENTE PREDIAL</v>
          </cell>
          <cell r="C9018" t="str">
            <v xml:space="preserve">UN    </v>
          </cell>
          <cell r="D9018">
            <v>2.91</v>
          </cell>
        </row>
        <row r="9019">
          <cell r="A9019">
            <v>38435</v>
          </cell>
          <cell r="B9019" t="str">
            <v>JOELHO PPR, 90 GRAUS, SOLDAVEL, DN 40 MM, PARA AGUA QUENTE PREDIAL</v>
          </cell>
          <cell r="C9019" t="str">
            <v xml:space="preserve">UN    </v>
          </cell>
          <cell r="D9019">
            <v>5.53</v>
          </cell>
        </row>
        <row r="9020">
          <cell r="A9020">
            <v>38436</v>
          </cell>
          <cell r="B9020" t="str">
            <v>JOELHO PPR, 90 GRAUS, SOLDAVEL, DN 50 MM, PARA AGUA QUENTE PREDIAL</v>
          </cell>
          <cell r="C9020" t="str">
            <v xml:space="preserve">UN    </v>
          </cell>
          <cell r="D9020">
            <v>11.44</v>
          </cell>
        </row>
        <row r="9021">
          <cell r="A9021">
            <v>38437</v>
          </cell>
          <cell r="B9021" t="str">
            <v>JOELHO PPR, 90 GRAUS, SOLDAVEL, DN 63 MM, PARA AGUA QUENTE PREDIAL</v>
          </cell>
          <cell r="C9021" t="str">
            <v xml:space="preserve">UN    </v>
          </cell>
          <cell r="D9021">
            <v>17.18</v>
          </cell>
        </row>
        <row r="9022">
          <cell r="A9022">
            <v>38438</v>
          </cell>
          <cell r="B9022" t="str">
            <v>JOELHO PPR, 90 GRAUS, SOLDAVEL, DN 75 MM, PARA AGUA QUENTE PREDIAL</v>
          </cell>
          <cell r="C9022" t="str">
            <v xml:space="preserve">UN    </v>
          </cell>
          <cell r="D9022">
            <v>43.41</v>
          </cell>
        </row>
        <row r="9023">
          <cell r="A9023">
            <v>38439</v>
          </cell>
          <cell r="B9023" t="str">
            <v>JOELHO PPR, 90 GRAUS, SOLDAVEL, DN 90 MM, PARA AGUA QUENTE PREDIAL</v>
          </cell>
          <cell r="C9023" t="str">
            <v xml:space="preserve">UN    </v>
          </cell>
          <cell r="D9023">
            <v>66.17</v>
          </cell>
        </row>
        <row r="9024">
          <cell r="A9024">
            <v>10836</v>
          </cell>
          <cell r="B9024" t="str">
            <v>JOELHO PVC COM VISITA, 90 GRAUS, DN 100 X 50 MM, SERIE NORMAL, PARA ESGOTO PREDIAL</v>
          </cell>
          <cell r="C9024" t="str">
            <v xml:space="preserve">UN    </v>
          </cell>
          <cell r="D9024">
            <v>11.55</v>
          </cell>
        </row>
        <row r="9025">
          <cell r="A9025">
            <v>20128</v>
          </cell>
          <cell r="B9025" t="str">
            <v>JOELHO PVC LEVE, 45 GRAUS, DN 150 MM, PARA ESGOTO PREDIAL</v>
          </cell>
          <cell r="C9025" t="str">
            <v xml:space="preserve">UN    </v>
          </cell>
          <cell r="D9025">
            <v>33.840000000000003</v>
          </cell>
        </row>
        <row r="9026">
          <cell r="A9026">
            <v>20131</v>
          </cell>
          <cell r="B9026" t="str">
            <v>JOELHO PVC LEVE, 90 GRAUS, DN 150 MM, PARA ESGOTO PREDIAL</v>
          </cell>
          <cell r="C9026" t="str">
            <v xml:space="preserve">UN    </v>
          </cell>
          <cell r="D9026">
            <v>30.89</v>
          </cell>
        </row>
        <row r="9027">
          <cell r="A9027">
            <v>3521</v>
          </cell>
          <cell r="B9027" t="str">
            <v>JOELHO PVC,  SOLDAVEL COM ROSCA, 90 GRAUS, 20 MM X 1/2", PARA AGUA FRIA PREDIAL</v>
          </cell>
          <cell r="C9027" t="str">
            <v xml:space="preserve">UN    </v>
          </cell>
          <cell r="D9027">
            <v>1.32</v>
          </cell>
        </row>
        <row r="9028">
          <cell r="A9028">
            <v>3531</v>
          </cell>
          <cell r="B9028" t="str">
            <v>JOELHO PVC,  SOLDAVEL COM ROSCA, 90 GRAUS, 25 MM X 1/2", PARA AGUA FRIA PREDIAL</v>
          </cell>
          <cell r="C9028" t="str">
            <v xml:space="preserve">UN    </v>
          </cell>
          <cell r="D9028">
            <v>1.49</v>
          </cell>
        </row>
        <row r="9029">
          <cell r="A9029">
            <v>3522</v>
          </cell>
          <cell r="B9029" t="str">
            <v>JOELHO PVC,  SOLDAVEL COM ROSCA, 90 GRAUS, 25 MM X 3/4", PARA AGUA FRIA PREDIAL</v>
          </cell>
          <cell r="C9029" t="str">
            <v xml:space="preserve">UN    </v>
          </cell>
          <cell r="D9029">
            <v>2.2200000000000002</v>
          </cell>
        </row>
        <row r="9030">
          <cell r="A9030">
            <v>3527</v>
          </cell>
          <cell r="B9030" t="str">
            <v>JOELHO PVC,  SOLDAVEL COM ROSCA, 90 GRAUS, 32 MM X 3/4", PARA AGUA FRIA PREDIAL</v>
          </cell>
          <cell r="C9030" t="str">
            <v xml:space="preserve">UN    </v>
          </cell>
          <cell r="D9030">
            <v>7.65</v>
          </cell>
        </row>
        <row r="9031">
          <cell r="A9031">
            <v>10835</v>
          </cell>
          <cell r="B9031" t="str">
            <v>JOELHO PVC, COM BOLSA E ANEL, 90 GRAUS, DN 40 X *38* MM, SERIE NORMAL, PARA ESGOTO PREDIAL</v>
          </cell>
          <cell r="C9031" t="str">
            <v xml:space="preserve">UN    </v>
          </cell>
          <cell r="D9031">
            <v>2.41</v>
          </cell>
        </row>
        <row r="9032">
          <cell r="A9032">
            <v>3475</v>
          </cell>
          <cell r="B9032" t="str">
            <v>JOELHO PVC, ROSCAVEL, 45 GRAUS, 1/2", PARA AGUA FRIA PREDIAL</v>
          </cell>
          <cell r="C9032" t="str">
            <v xml:space="preserve">UN    </v>
          </cell>
          <cell r="D9032">
            <v>2.57</v>
          </cell>
        </row>
        <row r="9033">
          <cell r="A9033">
            <v>3485</v>
          </cell>
          <cell r="B9033" t="str">
            <v>JOELHO PVC, ROSCAVEL, 45 GRAUS, 1", PARA AGUA FRIA PREDIAL</v>
          </cell>
          <cell r="C9033" t="str">
            <v xml:space="preserve">UN    </v>
          </cell>
          <cell r="D9033">
            <v>8.2200000000000006</v>
          </cell>
        </row>
        <row r="9034">
          <cell r="A9034">
            <v>3534</v>
          </cell>
          <cell r="B9034" t="str">
            <v>JOELHO PVC, ROSCAVEL, 45 GRAUS, 3/4", PARA AGUA FRIA PREDIAL</v>
          </cell>
          <cell r="C9034" t="str">
            <v xml:space="preserve">UN    </v>
          </cell>
          <cell r="D9034">
            <v>3.25</v>
          </cell>
        </row>
        <row r="9035">
          <cell r="A9035">
            <v>3543</v>
          </cell>
          <cell r="B9035" t="str">
            <v>JOELHO PVC, ROSCAVEL, 90 GRAUS, 1/2", PARA AGUA FRIA PREDIAL</v>
          </cell>
          <cell r="C9035" t="str">
            <v xml:space="preserve">UN    </v>
          </cell>
          <cell r="D9035">
            <v>1.63</v>
          </cell>
        </row>
        <row r="9036">
          <cell r="A9036">
            <v>3482</v>
          </cell>
          <cell r="B9036" t="str">
            <v>JOELHO PVC, ROSCAVEL, 90 GRAUS, 1", PARA AGUA FRIA PREDIAL</v>
          </cell>
          <cell r="C9036" t="str">
            <v xml:space="preserve">UN    </v>
          </cell>
          <cell r="D9036">
            <v>4.13</v>
          </cell>
        </row>
        <row r="9037">
          <cell r="A9037">
            <v>3505</v>
          </cell>
          <cell r="B9037" t="str">
            <v>JOELHO PVC, ROSCAVEL, 90 GRAUS, 3/4", PARA AGUA FRIA PREDIAL</v>
          </cell>
          <cell r="C9037" t="str">
            <v xml:space="preserve">UN    </v>
          </cell>
          <cell r="D9037">
            <v>2.34</v>
          </cell>
        </row>
        <row r="9038">
          <cell r="A9038">
            <v>3516</v>
          </cell>
          <cell r="B9038" t="str">
            <v>JOELHO PVC, SOLDAVEL, BB, 45 GRAUS, DN 40 MM, PARA ESGOTO PREDIAL</v>
          </cell>
          <cell r="C9038" t="str">
            <v xml:space="preserve">UN    </v>
          </cell>
          <cell r="D9038">
            <v>0.63</v>
          </cell>
        </row>
        <row r="9039">
          <cell r="A9039">
            <v>3517</v>
          </cell>
          <cell r="B9039" t="str">
            <v>JOELHO PVC, SOLDAVEL, BB, 90 GRAUS, DN 40 MM, PARA ESGOTO PREDIAL</v>
          </cell>
          <cell r="C9039" t="str">
            <v xml:space="preserve">UN    </v>
          </cell>
          <cell r="D9039">
            <v>2.2000000000000002</v>
          </cell>
        </row>
        <row r="9040">
          <cell r="A9040">
            <v>3515</v>
          </cell>
          <cell r="B9040" t="str">
            <v>JOELHO PVC, SOLDAVEL, COM BUCHA DE LATAO, 90 GRAUS, 20 MM X 1/2", PARA AGUA FRIA PREDIAL</v>
          </cell>
          <cell r="C9040" t="str">
            <v xml:space="preserve">UN    </v>
          </cell>
          <cell r="D9040">
            <v>3.79</v>
          </cell>
        </row>
        <row r="9041">
          <cell r="A9041">
            <v>20147</v>
          </cell>
          <cell r="B9041" t="str">
            <v>JOELHO PVC, SOLDAVEL, COM BUCHA DE LATAO, 90 GRAUS, 25 MM X 1/2", PARA AGUA FRIA PREDIAL</v>
          </cell>
          <cell r="C9041" t="str">
            <v xml:space="preserve">UN    </v>
          </cell>
          <cell r="D9041">
            <v>4.08</v>
          </cell>
        </row>
        <row r="9042">
          <cell r="A9042">
            <v>3524</v>
          </cell>
          <cell r="B9042" t="str">
            <v>JOELHO PVC, SOLDAVEL, COM BUCHA DE LATAO, 90 GRAUS, 25 MM X 3/4", PARA AGUA FRIA PREDIAL</v>
          </cell>
          <cell r="C9042" t="str">
            <v xml:space="preserve">UN    </v>
          </cell>
          <cell r="D9042">
            <v>4.84</v>
          </cell>
        </row>
        <row r="9043">
          <cell r="A9043">
            <v>3532</v>
          </cell>
          <cell r="B9043" t="str">
            <v>JOELHO PVC, SOLDAVEL, COM BUCHA DE LATAO, 90 GRAUS, 32 MM X 3/4", PARA AGUA FRIA PREDIAL</v>
          </cell>
          <cell r="C9043" t="str">
            <v xml:space="preserve">UN    </v>
          </cell>
          <cell r="D9043">
            <v>8.86</v>
          </cell>
        </row>
        <row r="9044">
          <cell r="A9044">
            <v>3528</v>
          </cell>
          <cell r="B9044" t="str">
            <v>JOELHO PVC, SOLDAVEL, PB, 45 GRAUS, DN 100 MM, PARA ESGOTO PREDIAL</v>
          </cell>
          <cell r="C9044" t="str">
            <v xml:space="preserve">UN    </v>
          </cell>
          <cell r="D9044">
            <v>4.9800000000000004</v>
          </cell>
        </row>
        <row r="9045">
          <cell r="A9045">
            <v>37952</v>
          </cell>
          <cell r="B9045" t="str">
            <v>JOELHO PVC, SOLDAVEL, PB, 45 GRAUS, DN 150 MM, PARA ESGOTO PREDIAL</v>
          </cell>
          <cell r="C9045" t="str">
            <v xml:space="preserve">UN    </v>
          </cell>
          <cell r="D9045">
            <v>35.479999999999997</v>
          </cell>
        </row>
        <row r="9046">
          <cell r="A9046">
            <v>37951</v>
          </cell>
          <cell r="B9046" t="str">
            <v>JOELHO PVC, SOLDAVEL, PB, 45 GRAUS, DN 40 MM, PARA ESGOTO PREDIAL</v>
          </cell>
          <cell r="C9046" t="str">
            <v xml:space="preserve">UN    </v>
          </cell>
          <cell r="D9046">
            <v>1.29</v>
          </cell>
        </row>
        <row r="9047">
          <cell r="A9047">
            <v>3518</v>
          </cell>
          <cell r="B9047" t="str">
            <v>JOELHO PVC, SOLDAVEL, PB, 45 GRAUS, DN 50 MM, PARA ESGOTO PREDIAL</v>
          </cell>
          <cell r="C9047" t="str">
            <v xml:space="preserve">UN    </v>
          </cell>
          <cell r="D9047">
            <v>1.89</v>
          </cell>
        </row>
        <row r="9048">
          <cell r="A9048">
            <v>3519</v>
          </cell>
          <cell r="B9048" t="str">
            <v>JOELHO PVC, SOLDAVEL, PB, 45 GRAUS, DN 75 MM, PARA ESGOTO PREDIAL</v>
          </cell>
          <cell r="C9048" t="str">
            <v xml:space="preserve">UN    </v>
          </cell>
          <cell r="D9048">
            <v>4.47</v>
          </cell>
        </row>
        <row r="9049">
          <cell r="A9049">
            <v>3520</v>
          </cell>
          <cell r="B9049" t="str">
            <v>JOELHO PVC, SOLDAVEL, PB, 90 GRAUS, DN 100 MM, PARA ESGOTO PREDIAL</v>
          </cell>
          <cell r="C9049" t="str">
            <v xml:space="preserve">UN    </v>
          </cell>
          <cell r="D9049">
            <v>5.01</v>
          </cell>
        </row>
        <row r="9050">
          <cell r="A9050">
            <v>37950</v>
          </cell>
          <cell r="B9050" t="str">
            <v>JOELHO PVC, SOLDAVEL, PB, 90 GRAUS, DN 150 MM, PARA ESGOTO PREDIAL</v>
          </cell>
          <cell r="C9050" t="str">
            <v xml:space="preserve">UN    </v>
          </cell>
          <cell r="D9050">
            <v>30.89</v>
          </cell>
        </row>
        <row r="9051">
          <cell r="A9051">
            <v>37949</v>
          </cell>
          <cell r="B9051" t="str">
            <v>JOELHO PVC, SOLDAVEL, PB, 90 GRAUS, DN 40 MM, PARA ESGOTO PREDIAL</v>
          </cell>
          <cell r="C9051" t="str">
            <v xml:space="preserve">UN    </v>
          </cell>
          <cell r="D9051">
            <v>1.1299999999999999</v>
          </cell>
        </row>
        <row r="9052">
          <cell r="A9052">
            <v>3526</v>
          </cell>
          <cell r="B9052" t="str">
            <v>JOELHO PVC, SOLDAVEL, PB, 90 GRAUS, DN 50 MM, PARA ESGOTO PREDIAL</v>
          </cell>
          <cell r="C9052" t="str">
            <v xml:space="preserve">UN    </v>
          </cell>
          <cell r="D9052">
            <v>1.51</v>
          </cell>
        </row>
        <row r="9053">
          <cell r="A9053">
            <v>3509</v>
          </cell>
          <cell r="B9053" t="str">
            <v>JOELHO PVC, SOLDAVEL, PB, 90 GRAUS, DN 75 MM, PARA ESGOTO PREDIAL</v>
          </cell>
          <cell r="C9053" t="str">
            <v xml:space="preserve">UN    </v>
          </cell>
          <cell r="D9053">
            <v>3.94</v>
          </cell>
        </row>
        <row r="9054">
          <cell r="A9054">
            <v>3530</v>
          </cell>
          <cell r="B9054" t="str">
            <v>JOELHO PVC, SOLDAVEL, 90 GRAUS, 110 MM, PARA AGUA FRIA PREDIAL</v>
          </cell>
          <cell r="C9054" t="str">
            <v xml:space="preserve">UN    </v>
          </cell>
          <cell r="D9054">
            <v>152.49</v>
          </cell>
        </row>
        <row r="9055">
          <cell r="A9055">
            <v>3542</v>
          </cell>
          <cell r="B9055" t="str">
            <v>JOELHO PVC, SOLDAVEL, 90 GRAUS, 20 MM, PARA AGUA FRIA PREDIAL</v>
          </cell>
          <cell r="C9055" t="str">
            <v xml:space="preserve">UN    </v>
          </cell>
          <cell r="D9055">
            <v>0.35</v>
          </cell>
        </row>
        <row r="9056">
          <cell r="A9056">
            <v>3529</v>
          </cell>
          <cell r="B9056" t="str">
            <v>JOELHO PVC, SOLDAVEL, 90 GRAUS, 25 MM, PARA AGUA FRIA PREDIAL</v>
          </cell>
          <cell r="C9056" t="str">
            <v xml:space="preserve">UN    </v>
          </cell>
          <cell r="D9056">
            <v>0.49</v>
          </cell>
        </row>
        <row r="9057">
          <cell r="A9057">
            <v>3536</v>
          </cell>
          <cell r="B9057" t="str">
            <v>JOELHO PVC, SOLDAVEL, 90 GRAUS, 32 MM, PARA AGUA FRIA PREDIAL</v>
          </cell>
          <cell r="C9057" t="str">
            <v xml:space="preserve">UN    </v>
          </cell>
          <cell r="D9057">
            <v>1.46</v>
          </cell>
        </row>
        <row r="9058">
          <cell r="A9058">
            <v>3535</v>
          </cell>
          <cell r="B9058" t="str">
            <v>JOELHO PVC, SOLDAVEL, 90 GRAUS, 40 MM, PARA AGUA FRIA PREDIAL</v>
          </cell>
          <cell r="C9058" t="str">
            <v xml:space="preserve">UN    </v>
          </cell>
          <cell r="D9058">
            <v>3.46</v>
          </cell>
        </row>
        <row r="9059">
          <cell r="A9059">
            <v>3540</v>
          </cell>
          <cell r="B9059" t="str">
            <v>JOELHO PVC, SOLDAVEL, 90 GRAUS, 50 MM, PARA AGUA FRIA PREDIAL</v>
          </cell>
          <cell r="C9059" t="str">
            <v xml:space="preserve">UN    </v>
          </cell>
          <cell r="D9059">
            <v>3.75</v>
          </cell>
        </row>
        <row r="9060">
          <cell r="A9060">
            <v>3539</v>
          </cell>
          <cell r="B9060" t="str">
            <v>JOELHO PVC, SOLDAVEL, 90 GRAUS, 60 MM, PARA AGUA FRIA PREDIAL</v>
          </cell>
          <cell r="C9060" t="str">
            <v xml:space="preserve">UN    </v>
          </cell>
          <cell r="D9060">
            <v>16.260000000000002</v>
          </cell>
        </row>
        <row r="9061">
          <cell r="A9061">
            <v>3513</v>
          </cell>
          <cell r="B9061" t="str">
            <v>JOELHO PVC, SOLDAVEL, 90 GRAUS, 85 MM, PARA AGUA FRIA PREDIAL</v>
          </cell>
          <cell r="C9061" t="str">
            <v xml:space="preserve">UN    </v>
          </cell>
          <cell r="D9061">
            <v>72.28</v>
          </cell>
        </row>
        <row r="9062">
          <cell r="A9062">
            <v>3492</v>
          </cell>
          <cell r="B9062" t="str">
            <v>JOELHO PVC, 45 GRAUS, ROSCAVEL,  1 1/2", AGUA FRIA PREDIAL</v>
          </cell>
          <cell r="C9062" t="str">
            <v xml:space="preserve">UN    </v>
          </cell>
          <cell r="D9062">
            <v>13.91</v>
          </cell>
        </row>
        <row r="9063">
          <cell r="A9063">
            <v>3491</v>
          </cell>
          <cell r="B9063" t="str">
            <v>JOELHO PVC, 45 GRAUS, ROSCAVEL, 1 1/4",  AGUA FRIA PREDIAL</v>
          </cell>
          <cell r="C9063" t="str">
            <v xml:space="preserve">UN    </v>
          </cell>
          <cell r="D9063">
            <v>7.93</v>
          </cell>
        </row>
        <row r="9064">
          <cell r="A9064">
            <v>3493</v>
          </cell>
          <cell r="B9064" t="str">
            <v>JOELHO PVC, 45 GRAUS, ROSCAVEL, 2", AGUA FRIA PREDIAL</v>
          </cell>
          <cell r="C9064" t="str">
            <v xml:space="preserve">UN    </v>
          </cell>
          <cell r="D9064">
            <v>19.02</v>
          </cell>
        </row>
        <row r="9065">
          <cell r="A9065">
            <v>12628</v>
          </cell>
          <cell r="B9065" t="str">
            <v>JOELHO PVC, 60 GRAUS, DIAMETRO ENTRE 80 E 100 MM, PARA DRENAGEM PLUVIAL PREDIAL</v>
          </cell>
          <cell r="C9065" t="str">
            <v xml:space="preserve">UN    </v>
          </cell>
          <cell r="D9065">
            <v>6.46</v>
          </cell>
        </row>
        <row r="9066">
          <cell r="A9066">
            <v>12629</v>
          </cell>
          <cell r="B9066" t="str">
            <v>JOELHO PVC, 90 GRAUS, DIAMETRO ENTRE 80 E 100 MM, PARA DRENAGEM PLUVIAL PREDIAL</v>
          </cell>
          <cell r="C9066" t="str">
            <v xml:space="preserve">UN    </v>
          </cell>
          <cell r="D9066">
            <v>7.01</v>
          </cell>
        </row>
        <row r="9067">
          <cell r="A9067">
            <v>3481</v>
          </cell>
          <cell r="B9067" t="str">
            <v>JOELHO PVC, 90 GRAUS, ROSCAVEL, 1 1/2",  AGUA FRIA PREDIAL</v>
          </cell>
          <cell r="C9067" t="str">
            <v xml:space="preserve">UN    </v>
          </cell>
          <cell r="D9067">
            <v>9.6300000000000008</v>
          </cell>
        </row>
        <row r="9068">
          <cell r="A9068">
            <v>3510</v>
          </cell>
          <cell r="B9068" t="str">
            <v>JOELHO PVC, 90 GRAUS, ROSCAVEL, 1 1/4", AGUA FRIA PREDIAL</v>
          </cell>
          <cell r="C9068" t="str">
            <v xml:space="preserve">UN    </v>
          </cell>
          <cell r="D9068">
            <v>9</v>
          </cell>
        </row>
        <row r="9069">
          <cell r="A9069">
            <v>3508</v>
          </cell>
          <cell r="B9069" t="str">
            <v>JOELHO PVC, 90 GRAUS, ROSCAVEL, 2", AGUA FRIA PREDIAL</v>
          </cell>
          <cell r="C9069" t="str">
            <v xml:space="preserve">UN    </v>
          </cell>
          <cell r="D9069">
            <v>23.54</v>
          </cell>
        </row>
        <row r="9070">
          <cell r="A9070">
            <v>38939</v>
          </cell>
          <cell r="B9070" t="str">
            <v>JOELHO ROSCA FEMEA MOVEL, METALICO, PARA CONEXAO COM ANEL DESLIZANTE EM TUBO PEX, DN 16 MM X 1/2"</v>
          </cell>
          <cell r="C9070" t="str">
            <v xml:space="preserve">UN    </v>
          </cell>
          <cell r="D9070">
            <v>11.55</v>
          </cell>
        </row>
        <row r="9071">
          <cell r="A9071">
            <v>38940</v>
          </cell>
          <cell r="B9071" t="str">
            <v>JOELHO ROSCA FEMEA MOVEL, METALICO, PARA CONEXAO COM ANEL DESLIZANTE EM TUBO PEX, DN 20 MM X 1/2"</v>
          </cell>
          <cell r="C9071" t="str">
            <v xml:space="preserve">UN    </v>
          </cell>
          <cell r="D9071">
            <v>17.63</v>
          </cell>
        </row>
        <row r="9072">
          <cell r="A9072">
            <v>38941</v>
          </cell>
          <cell r="B9072" t="str">
            <v>JOELHO ROSCA FEMEA MOVEL, METALICO, PARA CONEXAO COM ANEL DESLIZANTE EM TUBO PEX, DN 20 MM X 3/4"</v>
          </cell>
          <cell r="C9072" t="str">
            <v xml:space="preserve">UN    </v>
          </cell>
          <cell r="D9072">
            <v>20.83</v>
          </cell>
        </row>
        <row r="9073">
          <cell r="A9073">
            <v>38942</v>
          </cell>
          <cell r="B9073" t="str">
            <v>JOELHO ROSCA FEMEA MOVEL, METALICO, PARA CONEXAO COM ANEL DESLIZANTE EM TUBO PEX, DN 25 MM X 3/4"</v>
          </cell>
          <cell r="C9073" t="str">
            <v xml:space="preserve">UN    </v>
          </cell>
          <cell r="D9073">
            <v>23.33</v>
          </cell>
        </row>
        <row r="9074">
          <cell r="A9074">
            <v>38987</v>
          </cell>
          <cell r="B9074" t="str">
            <v>JOELHO 45 GRAUS, PPR, SOLDAVEL, F/ F, DN 40 MM, PARA AQUA QUENTE E FRIA PREDIAL</v>
          </cell>
          <cell r="C9074" t="str">
            <v xml:space="preserve">UN    </v>
          </cell>
          <cell r="D9074">
            <v>5.15</v>
          </cell>
        </row>
        <row r="9075">
          <cell r="A9075">
            <v>38988</v>
          </cell>
          <cell r="B9075" t="str">
            <v>JOELHO 45 GRAUS, PPR, SOLDAVEL, F/ F, DN 50 MM, PARA AQUA QUENTE E FRIA PREDIAL</v>
          </cell>
          <cell r="C9075" t="str">
            <v xml:space="preserve">UN    </v>
          </cell>
          <cell r="D9075">
            <v>11.96</v>
          </cell>
        </row>
        <row r="9076">
          <cell r="A9076">
            <v>38989</v>
          </cell>
          <cell r="B9076" t="str">
            <v>JOELHO 45 GRAUS, PPR, SOLDAVEL, F/ F, DN 63 MM, PARA AQUA QUENTE E FRIA PREDIAL</v>
          </cell>
          <cell r="C9076" t="str">
            <v xml:space="preserve">UN    </v>
          </cell>
          <cell r="D9076">
            <v>15.9</v>
          </cell>
        </row>
        <row r="9077">
          <cell r="A9077">
            <v>38990</v>
          </cell>
          <cell r="B9077" t="str">
            <v>JOELHO 45 GRAUS, PPR, SOLDAVEL, F/ F, DN 75 MM, PARA AQUA QUENTE E FRIA PREDIAL</v>
          </cell>
          <cell r="C9077" t="str">
            <v xml:space="preserve">UN    </v>
          </cell>
          <cell r="D9077">
            <v>41.91</v>
          </cell>
        </row>
        <row r="9078">
          <cell r="A9078">
            <v>38991</v>
          </cell>
          <cell r="B9078" t="str">
            <v>JOELHO 45 GRAUS, PPR, SOLDAVEL, F/ F, DN 90 MM, PARA AQUA QUENTE E FRIA PREDIAL</v>
          </cell>
          <cell r="C9078" t="str">
            <v xml:space="preserve">UN    </v>
          </cell>
          <cell r="D9078">
            <v>84.67</v>
          </cell>
        </row>
        <row r="9079">
          <cell r="A9079">
            <v>38913</v>
          </cell>
          <cell r="B9079" t="str">
            <v>JOELHO 90 GRAUS, METALICO, PARA CONEXAO COM ANEL DESLIZANTE EM TUBO PEX, DN 16 MM</v>
          </cell>
          <cell r="C9079" t="str">
            <v xml:space="preserve">UN    </v>
          </cell>
          <cell r="D9079">
            <v>10.71</v>
          </cell>
        </row>
        <row r="9080">
          <cell r="A9080">
            <v>38914</v>
          </cell>
          <cell r="B9080" t="str">
            <v>JOELHO 90 GRAUS, METALICO, PARA CONEXAO COM ANEL DESLIZANTE EM TUBO PEX, DN 20 MM</v>
          </cell>
          <cell r="C9080" t="str">
            <v xml:space="preserve">UN    </v>
          </cell>
          <cell r="D9080">
            <v>12.43</v>
          </cell>
        </row>
        <row r="9081">
          <cell r="A9081">
            <v>38915</v>
          </cell>
          <cell r="B9081" t="str">
            <v>JOELHO 90 GRAUS, METALICO, PARA CONEXAO COM ANEL DESLIZANTE EM TUBO PEX, DN 25 MM</v>
          </cell>
          <cell r="C9081" t="str">
            <v xml:space="preserve">UN    </v>
          </cell>
          <cell r="D9081">
            <v>21.58</v>
          </cell>
        </row>
        <row r="9082">
          <cell r="A9082">
            <v>38916</v>
          </cell>
          <cell r="B9082" t="str">
            <v>JOELHO 90 GRAUS, METALICO, PARA CONEXAO COM ANEL DESLIZANTE EM TUBO PEX, DN 32 MM</v>
          </cell>
          <cell r="C9082" t="str">
            <v xml:space="preserve">UN    </v>
          </cell>
          <cell r="D9082">
            <v>28.47</v>
          </cell>
        </row>
        <row r="9083">
          <cell r="A9083">
            <v>39300</v>
          </cell>
          <cell r="B9083" t="str">
            <v>JOELHO 90 GRAUS, PLASTICO, PARA CONEXAO COM CRIMPAGEM EM TUBO PEX, DN 16 MM</v>
          </cell>
          <cell r="C9083" t="str">
            <v xml:space="preserve">UN    </v>
          </cell>
          <cell r="D9083">
            <v>9.68</v>
          </cell>
        </row>
        <row r="9084">
          <cell r="A9084">
            <v>39301</v>
          </cell>
          <cell r="B9084" t="str">
            <v>JOELHO 90 GRAUS, PLASTICO, PARA CONEXAO COM CRIMPAGEM EM TUBO PEX, DN 20 MM</v>
          </cell>
          <cell r="C9084" t="str">
            <v xml:space="preserve">UN    </v>
          </cell>
          <cell r="D9084">
            <v>13.43</v>
          </cell>
        </row>
        <row r="9085">
          <cell r="A9085">
            <v>39302</v>
          </cell>
          <cell r="B9085" t="str">
            <v>JOELHO 90 GRAUS, PLASTICO, PARA CONEXAO COM CRIMPAGEM EM TUBO PEX, DN 25 MM</v>
          </cell>
          <cell r="C9085" t="str">
            <v xml:space="preserve">UN    </v>
          </cell>
          <cell r="D9085">
            <v>16.88</v>
          </cell>
        </row>
        <row r="9086">
          <cell r="A9086">
            <v>39303</v>
          </cell>
          <cell r="B9086" t="str">
            <v>JOELHO 90 GRAUS, PLASTICO, PARA CONEXAO COM CRIMPAGEM EM TUBO PEX, DN 32 MM</v>
          </cell>
          <cell r="C9086" t="str">
            <v xml:space="preserve">UN    </v>
          </cell>
          <cell r="D9086">
            <v>29.67</v>
          </cell>
        </row>
        <row r="9087">
          <cell r="A9087">
            <v>38923</v>
          </cell>
          <cell r="B9087" t="str">
            <v>JOELHO 90 GRAUS, ROSCA FEMEA TERMINAL, METALICO, PARA CONEXAO COM ANEL DESLIZANTE EM TUBO PEX, DN 16 MM X 1/2"</v>
          </cell>
          <cell r="C9087" t="str">
            <v xml:space="preserve">UN    </v>
          </cell>
          <cell r="D9087">
            <v>9.4499999999999993</v>
          </cell>
        </row>
        <row r="9088">
          <cell r="A9088">
            <v>38925</v>
          </cell>
          <cell r="B9088" t="str">
            <v>JOELHO 90 GRAUS, ROSCA FEMEA TERMINAL, METALICO, PARA CONEXAO COM ANEL DESLIZANTE EM TUBO PEX, DN 20 MM X 1/2"</v>
          </cell>
          <cell r="C9088" t="str">
            <v xml:space="preserve">UN    </v>
          </cell>
          <cell r="D9088">
            <v>10.16</v>
          </cell>
        </row>
        <row r="9089">
          <cell r="A9089">
            <v>38926</v>
          </cell>
          <cell r="B9089" t="str">
            <v>JOELHO 90 GRAUS, ROSCA FEMEA TERMINAL, METALICO, PARA CONEXAO COM ANEL DESLIZANTE EM TUBO PEX, DN 20 MM X 3/4"</v>
          </cell>
          <cell r="C9089" t="str">
            <v xml:space="preserve">UN    </v>
          </cell>
          <cell r="D9089">
            <v>14.51</v>
          </cell>
        </row>
        <row r="9090">
          <cell r="A9090">
            <v>38927</v>
          </cell>
          <cell r="B9090" t="str">
            <v>JOELHO 90 GRAUS, ROSCA FEMEA TERMINAL, METALICO, PARA CONEXAO COM ANEL DESLIZANTE EM TUBO PEX, DN 25 MM X 3/4"</v>
          </cell>
          <cell r="C9090" t="str">
            <v xml:space="preserve">UN    </v>
          </cell>
          <cell r="D9090">
            <v>15.51</v>
          </cell>
        </row>
        <row r="9091">
          <cell r="A9091">
            <v>39304</v>
          </cell>
          <cell r="B9091" t="str">
            <v>JOELHO 90 GRAUS, ROSCA FEMEA TERMINAL, PLASTICO, PARA CONEXAO COM CRIMPAGEM EM TUBO PEX, DN 16 MM X 1/2"</v>
          </cell>
          <cell r="C9091" t="str">
            <v xml:space="preserve">UN    </v>
          </cell>
          <cell r="D9091">
            <v>11.95</v>
          </cell>
        </row>
        <row r="9092">
          <cell r="A9092">
            <v>38924</v>
          </cell>
          <cell r="B9092" t="str">
            <v>JOELHO 90 GRAUS, ROSCA FEMEA TERMINAL, PLASTICO, PARA CONEXAO COM CRIMPAGEM EM TUBO PEX, DN 16 MM X 3/4"</v>
          </cell>
          <cell r="C9092" t="str">
            <v xml:space="preserve">UN    </v>
          </cell>
          <cell r="D9092">
            <v>17.03</v>
          </cell>
        </row>
        <row r="9093">
          <cell r="A9093">
            <v>39305</v>
          </cell>
          <cell r="B9093" t="str">
            <v>JOELHO 90 GRAUS, ROSCA FEMEA TERMINAL, PLASTICO, PARA CONEXAO COM CRIMPAGEM EM TUBO PEX, DN 20 MM X 1/2"</v>
          </cell>
          <cell r="C9093" t="str">
            <v xml:space="preserve">UN    </v>
          </cell>
          <cell r="D9093">
            <v>15.65</v>
          </cell>
        </row>
        <row r="9094">
          <cell r="A9094">
            <v>39306</v>
          </cell>
          <cell r="B9094" t="str">
            <v>JOELHO 90 GRAUS, ROSCA FEMEA TERMINAL, PLASTICO, PARA CONEXAO COM CRIMPAGEM EM TUBO PEX, DN 20 MM X 3/4"</v>
          </cell>
          <cell r="C9094" t="str">
            <v xml:space="preserve">UN    </v>
          </cell>
          <cell r="D9094">
            <v>19.579999999999998</v>
          </cell>
        </row>
        <row r="9095">
          <cell r="A9095">
            <v>38928</v>
          </cell>
          <cell r="B9095" t="str">
            <v>JOELHO 90 GRAUS, ROSCA FEMEA TERMINAL, PLASTICO, PARA CONEXAO COM CRIMPAGEM EM TUBO PEX, DN 25 MM X 1/2"</v>
          </cell>
          <cell r="C9095" t="str">
            <v xml:space="preserve">UN    </v>
          </cell>
          <cell r="D9095">
            <v>17.2</v>
          </cell>
        </row>
        <row r="9096">
          <cell r="A9096">
            <v>38929</v>
          </cell>
          <cell r="B9096" t="str">
            <v>JOELHO 90 GRAUS, ROSCA FEMEA TERMINAL, PLASTICO, PARA CONEXAO COM CRIMPAGEM EM TUBO PEX, DN 25 MM X 1"</v>
          </cell>
          <cell r="C9096" t="str">
            <v xml:space="preserve">UN    </v>
          </cell>
          <cell r="D9096">
            <v>30.49</v>
          </cell>
        </row>
        <row r="9097">
          <cell r="A9097">
            <v>39307</v>
          </cell>
          <cell r="B9097" t="str">
            <v>JOELHO 90 GRAUS, ROSCA FEMEA TERMINAL, PLASTICO, PARA CONEXAO COM CRIMPAGEM EM TUBO PEX, DN 25 MM X 3/4"</v>
          </cell>
          <cell r="C9097" t="str">
            <v xml:space="preserve">UN    </v>
          </cell>
          <cell r="D9097">
            <v>22.53</v>
          </cell>
        </row>
        <row r="9098">
          <cell r="A9098">
            <v>38930</v>
          </cell>
          <cell r="B9098" t="str">
            <v>JOELHO 90 GRAUS, ROSCA FEMEA TERMINAL, PLASTICO, PARA CONEXAO COM CRIMPAGEM EM TUBO PEX, DN 32 MM X 1"</v>
          </cell>
          <cell r="C9098" t="str">
            <v xml:space="preserve">UN    </v>
          </cell>
          <cell r="D9098">
            <v>38.31</v>
          </cell>
        </row>
        <row r="9099">
          <cell r="A9099">
            <v>38931</v>
          </cell>
          <cell r="B9099" t="str">
            <v>JOELHO 90 GRAUS, ROSCA MACHO TERMINAL, METALICO, PARA CONEXAO COM ANEL DESLIZANTE EM TUBO PEX, DN 16 MM X 1/2"</v>
          </cell>
          <cell r="C9099" t="str">
            <v xml:space="preserve">UN    </v>
          </cell>
          <cell r="D9099">
            <v>9.64</v>
          </cell>
        </row>
        <row r="9100">
          <cell r="A9100">
            <v>38932</v>
          </cell>
          <cell r="B9100" t="str">
            <v>JOELHO 90 GRAUS, ROSCA MACHO TERMINAL, METALICO, PARA CONEXAO COM ANEL DESLIZANTE EM TUBO PEX, DN 20 MM X 1/2"</v>
          </cell>
          <cell r="C9100" t="str">
            <v xml:space="preserve">UN    </v>
          </cell>
          <cell r="D9100">
            <v>9.74</v>
          </cell>
        </row>
        <row r="9101">
          <cell r="A9101">
            <v>38934</v>
          </cell>
          <cell r="B9101" t="str">
            <v>JOELHO 90 GRAUS, ROSCA MACHO TERMINAL, METALICO, PARA CONEXAO COM ANEL DESLIZANTE EM TUBO PEX, DN 20 MM X 3/4"</v>
          </cell>
          <cell r="C9101" t="str">
            <v xml:space="preserve">UN    </v>
          </cell>
          <cell r="D9101">
            <v>14.4</v>
          </cell>
        </row>
        <row r="9102">
          <cell r="A9102">
            <v>38935</v>
          </cell>
          <cell r="B9102" t="str">
            <v>JOELHO 90 GRAUS, ROSCA MACHO TERMINAL, METALICO, PARA CONEXAO COM ANEL DESLIZANTE EM TUBO PEX, DN 25 MM X 3/4"</v>
          </cell>
          <cell r="C9102" t="str">
            <v xml:space="preserve">UN    </v>
          </cell>
          <cell r="D9102">
            <v>15.41</v>
          </cell>
        </row>
        <row r="9103">
          <cell r="A9103">
            <v>38936</v>
          </cell>
          <cell r="B9103" t="str">
            <v>JOELHO 90 GRAUS, ROSCA MACHO TERMINAL, PLASTICO, PARA CONEXAO COM CRIMPAGEM EM TUBO PEX, DN 25 MM X 1/2"</v>
          </cell>
          <cell r="C9103" t="str">
            <v xml:space="preserve">UN    </v>
          </cell>
          <cell r="D9103">
            <v>16.5</v>
          </cell>
        </row>
        <row r="9104">
          <cell r="A9104">
            <v>38937</v>
          </cell>
          <cell r="B9104" t="str">
            <v>JOELHO 90 GRAUS, ROSCA MACHO TERMINAL, PLASTICO, PARA CONEXAO COM CRIMPAGEM EM TUBO PEX, DN 25 MM X 1"</v>
          </cell>
          <cell r="C9104" t="str">
            <v xml:space="preserve">UN    </v>
          </cell>
          <cell r="D9104">
            <v>20.11</v>
          </cell>
        </row>
        <row r="9105">
          <cell r="A9105">
            <v>38938</v>
          </cell>
          <cell r="B9105" t="str">
            <v>JOELHO 90 GRAUS, ROSCA MACHO TERMINAL, PLASTICO, PARA CONEXAO COM CRIMPAGEM EM TUBO PEX, DN 32 MM X 1"</v>
          </cell>
          <cell r="C9105" t="str">
            <v xml:space="preserve">UN    </v>
          </cell>
          <cell r="D9105">
            <v>29.9</v>
          </cell>
        </row>
        <row r="9106">
          <cell r="A9106">
            <v>3489</v>
          </cell>
          <cell r="B9106" t="str">
            <v>JOELHO, PVC COM ROSCA E BUCHA LATAO, 90 GRAUS,  3/4", PARA AGUA FRIA PREDIAL</v>
          </cell>
          <cell r="C9106" t="str">
            <v xml:space="preserve">UN    </v>
          </cell>
          <cell r="D9106">
            <v>8.9</v>
          </cell>
        </row>
        <row r="9107">
          <cell r="A9107">
            <v>20151</v>
          </cell>
          <cell r="B9107" t="str">
            <v>JOELHO, PVC SERIE R, 45 GRAUS, DN 100 MM, PARA ESGOTO PREDIAL</v>
          </cell>
          <cell r="C9107" t="str">
            <v xml:space="preserve">UN    </v>
          </cell>
          <cell r="D9107">
            <v>13.91</v>
          </cell>
        </row>
        <row r="9108">
          <cell r="A9108">
            <v>20152</v>
          </cell>
          <cell r="B9108" t="str">
            <v>JOELHO, PVC SERIE R, 45 GRAUS, DN 150 MM, PARA ESGOTO PREDIAL</v>
          </cell>
          <cell r="C9108" t="str">
            <v xml:space="preserve">UN    </v>
          </cell>
          <cell r="D9108">
            <v>48.41</v>
          </cell>
        </row>
        <row r="9109">
          <cell r="A9109">
            <v>20148</v>
          </cell>
          <cell r="B9109" t="str">
            <v>JOELHO, PVC SERIE R, 45 GRAUS, DN 40 MM, PARA ESGOTO PREDIAL</v>
          </cell>
          <cell r="C9109" t="str">
            <v xml:space="preserve">UN    </v>
          </cell>
          <cell r="D9109">
            <v>2.76</v>
          </cell>
        </row>
        <row r="9110">
          <cell r="A9110">
            <v>20149</v>
          </cell>
          <cell r="B9110" t="str">
            <v>JOELHO, PVC SERIE R, 45 GRAUS, DN 50 MM, PARA ESGOTO PREDIAL</v>
          </cell>
          <cell r="C9110" t="str">
            <v xml:space="preserve">UN    </v>
          </cell>
          <cell r="D9110">
            <v>4.28</v>
          </cell>
        </row>
        <row r="9111">
          <cell r="A9111">
            <v>20150</v>
          </cell>
          <cell r="B9111" t="str">
            <v>JOELHO, PVC SERIE R, 45 GRAUS, DN 75 MM, PARA ESGOTO PREDIAL</v>
          </cell>
          <cell r="C9111" t="str">
            <v xml:space="preserve">UN    </v>
          </cell>
          <cell r="D9111">
            <v>9.99</v>
          </cell>
        </row>
        <row r="9112">
          <cell r="A9112">
            <v>20157</v>
          </cell>
          <cell r="B9112" t="str">
            <v>JOELHO, PVC SERIE R, 90 GRAUS, DN 100 MM, PARA ESGOTO PREDIAL</v>
          </cell>
          <cell r="C9112" t="str">
            <v xml:space="preserve">UN    </v>
          </cell>
          <cell r="D9112">
            <v>18.77</v>
          </cell>
        </row>
        <row r="9113">
          <cell r="A9113">
            <v>20158</v>
          </cell>
          <cell r="B9113" t="str">
            <v>JOELHO, PVC SERIE R, 90 GRAUS, DN 150 MM, PARA ESGOTO PREDIAL</v>
          </cell>
          <cell r="C9113" t="str">
            <v xml:space="preserve">UN    </v>
          </cell>
          <cell r="D9113">
            <v>62.36</v>
          </cell>
        </row>
        <row r="9114">
          <cell r="A9114">
            <v>20154</v>
          </cell>
          <cell r="B9114" t="str">
            <v>JOELHO, PVC SERIE R, 90 GRAUS, DN 40 MM, PARA ESGOTO PREDIAL</v>
          </cell>
          <cell r="C9114" t="str">
            <v xml:space="preserve">UN    </v>
          </cell>
          <cell r="D9114">
            <v>3.56</v>
          </cell>
        </row>
        <row r="9115">
          <cell r="A9115">
            <v>20155</v>
          </cell>
          <cell r="B9115" t="str">
            <v>JOELHO, PVC SERIE R, 90 GRAUS, DN 50 MM, PARA ESGOTO PREDIAL</v>
          </cell>
          <cell r="C9115" t="str">
            <v xml:space="preserve">UN    </v>
          </cell>
          <cell r="D9115">
            <v>5.32</v>
          </cell>
        </row>
        <row r="9116">
          <cell r="A9116">
            <v>20156</v>
          </cell>
          <cell r="B9116" t="str">
            <v>JOELHO, PVC SERIE R, 90 GRAUS, DN 75 MM, PARA ESGOTO PREDIAL</v>
          </cell>
          <cell r="C9116" t="str">
            <v xml:space="preserve">UN    </v>
          </cell>
          <cell r="D9116">
            <v>11.98</v>
          </cell>
        </row>
        <row r="9117">
          <cell r="A9117">
            <v>3512</v>
          </cell>
          <cell r="B9117" t="str">
            <v>JOELHO, PVC SOLDAVEL, 45 GRAUS, 110 MM, PARA AGUA FRIA PREDIAL</v>
          </cell>
          <cell r="C9117" t="str">
            <v xml:space="preserve">UN    </v>
          </cell>
          <cell r="D9117">
            <v>139.44999999999999</v>
          </cell>
        </row>
        <row r="9118">
          <cell r="A9118">
            <v>3499</v>
          </cell>
          <cell r="B9118" t="str">
            <v>JOELHO, PVC SOLDAVEL, 45 GRAUS, 20 MM, PARA AGUA FRIA PREDIAL</v>
          </cell>
          <cell r="C9118" t="str">
            <v xml:space="preserve">UN    </v>
          </cell>
          <cell r="D9118">
            <v>0.59</v>
          </cell>
        </row>
        <row r="9119">
          <cell r="A9119">
            <v>3500</v>
          </cell>
          <cell r="B9119" t="str">
            <v>JOELHO, PVC SOLDAVEL, 45 GRAUS, 25 MM, PARA AGUA FRIA PREDIAL</v>
          </cell>
          <cell r="C9119" t="str">
            <v xml:space="preserve">UN    </v>
          </cell>
          <cell r="D9119">
            <v>1</v>
          </cell>
        </row>
        <row r="9120">
          <cell r="A9120">
            <v>3501</v>
          </cell>
          <cell r="B9120" t="str">
            <v>JOELHO, PVC SOLDAVEL, 45 GRAUS, 32 MM, PARA AGUA FRIA PREDIAL</v>
          </cell>
          <cell r="C9120" t="str">
            <v xml:space="preserve">UN    </v>
          </cell>
          <cell r="D9120">
            <v>2.89</v>
          </cell>
        </row>
        <row r="9121">
          <cell r="A9121">
            <v>3502</v>
          </cell>
          <cell r="B9121" t="str">
            <v>JOELHO, PVC SOLDAVEL, 45 GRAUS, 40 MM, PARA AGUA FRIA PREDIAL</v>
          </cell>
          <cell r="C9121" t="str">
            <v xml:space="preserve">UN    </v>
          </cell>
          <cell r="D9121">
            <v>4.1100000000000003</v>
          </cell>
        </row>
        <row r="9122">
          <cell r="A9122">
            <v>3503</v>
          </cell>
          <cell r="B9122" t="str">
            <v>JOELHO, PVC SOLDAVEL, 45 GRAUS, 50 MM, PARA AGUA FRIA PREDIAL</v>
          </cell>
          <cell r="C9122" t="str">
            <v xml:space="preserve">UN    </v>
          </cell>
          <cell r="D9122">
            <v>4.93</v>
          </cell>
        </row>
        <row r="9123">
          <cell r="A9123">
            <v>3477</v>
          </cell>
          <cell r="B9123" t="str">
            <v>JOELHO, PVC SOLDAVEL, 45 GRAUS, 60 MM, PARA AGUA FRIA PREDIAL</v>
          </cell>
          <cell r="C9123" t="str">
            <v xml:space="preserve">UN    </v>
          </cell>
          <cell r="D9123">
            <v>19.09</v>
          </cell>
        </row>
        <row r="9124">
          <cell r="A9124">
            <v>3478</v>
          </cell>
          <cell r="B9124" t="str">
            <v>JOELHO, PVC SOLDAVEL, 45 GRAUS, 75 MM, PARA AGUA FRIA PREDIAL</v>
          </cell>
          <cell r="C9124" t="str">
            <v xml:space="preserve">UN    </v>
          </cell>
          <cell r="D9124">
            <v>43.86</v>
          </cell>
        </row>
        <row r="9125">
          <cell r="A9125">
            <v>3525</v>
          </cell>
          <cell r="B9125" t="str">
            <v>JOELHO, PVC SOLDAVEL, 45 GRAUS, 85 MM, PARA AGUA FRIA PREDIAL</v>
          </cell>
          <cell r="C9125" t="str">
            <v xml:space="preserve">UN    </v>
          </cell>
          <cell r="D9125">
            <v>52.03</v>
          </cell>
        </row>
        <row r="9126">
          <cell r="A9126">
            <v>3511</v>
          </cell>
          <cell r="B9126" t="str">
            <v>JOELHO, PVC SOLDAVEL, 90 GRAUS, 75 MM, PARA AGUA FRIA PREDIAL</v>
          </cell>
          <cell r="C9126" t="str">
            <v xml:space="preserve">UN    </v>
          </cell>
          <cell r="D9126">
            <v>61.06</v>
          </cell>
        </row>
        <row r="9127">
          <cell r="A9127">
            <v>38917</v>
          </cell>
          <cell r="B9127" t="str">
            <v>JOELHO, ROSCA FEMEA, COM BASE FIXA, METALICO, PARA CONEXAO COM ANEL DESLIZANTE EM TUBO PEX, DN 16 MM X 1/2"</v>
          </cell>
          <cell r="C9127" t="str">
            <v xml:space="preserve">UN    </v>
          </cell>
          <cell r="D9127">
            <v>9.23</v>
          </cell>
        </row>
        <row r="9128">
          <cell r="A9128">
            <v>38919</v>
          </cell>
          <cell r="B9128" t="str">
            <v>JOELHO, ROSCA FEMEA, COM BASE FIXA, METALICO, PARA CONEXAO COM ANEL DESLIZANTE EM TUBO PEX, DN 20 MM X 1/2"</v>
          </cell>
          <cell r="C9128" t="str">
            <v xml:space="preserve">UN    </v>
          </cell>
          <cell r="D9128">
            <v>13.73</v>
          </cell>
        </row>
        <row r="9129">
          <cell r="A9129">
            <v>38922</v>
          </cell>
          <cell r="B9129" t="str">
            <v>JOELHO, ROSCA FEMEA, COM BASE FIXA, METALICO, PARA CONEXAO COM ANEL DESLIZANTE EM TUBO PEX, DN 25 MM X 3/4"</v>
          </cell>
          <cell r="C9129" t="str">
            <v xml:space="preserve">UN    </v>
          </cell>
          <cell r="D9129">
            <v>17.739999999999998</v>
          </cell>
        </row>
        <row r="9130">
          <cell r="A9130">
            <v>38921</v>
          </cell>
          <cell r="B9130" t="str">
            <v>JOELHO, ROSCA FEMEA, COM BASE FIXA, PLASTICO, PARA CONEXAO COM CRIMPAGEM EM TUBO PEX, DN 25 MM X 1/2"</v>
          </cell>
          <cell r="C9130" t="str">
            <v xml:space="preserve">UN    </v>
          </cell>
          <cell r="D9130">
            <v>21.93</v>
          </cell>
        </row>
        <row r="9131">
          <cell r="A9131">
            <v>38918</v>
          </cell>
          <cell r="B9131" t="str">
            <v>JOELHO, ROSCA FEMEA, COM BASE FIXA, PLASTICO, PARA CONEXAO POR CRIMPAGEM EM TUBO PEX, DN 16 MM X 3/4"</v>
          </cell>
          <cell r="C9131" t="str">
            <v xml:space="preserve">UN    </v>
          </cell>
          <cell r="D9131">
            <v>20.84</v>
          </cell>
        </row>
        <row r="9132">
          <cell r="A9132">
            <v>38920</v>
          </cell>
          <cell r="B9132" t="str">
            <v>JOELHO, ROSCA FEMEA, COM BASE FIXA, PLASTICO, PARA CONEXAO POR CRIMPAGEM EM TUBO PEX, DN 20 MM X 3/4"</v>
          </cell>
          <cell r="C9132" t="str">
            <v xml:space="preserve">UN    </v>
          </cell>
          <cell r="D9132">
            <v>26.06</v>
          </cell>
        </row>
        <row r="9133">
          <cell r="A9133">
            <v>3104</v>
          </cell>
          <cell r="B9133" t="str">
            <v>JOGO DE FERRAGENS CROMADAS P/ PORTA DE VIDRO TEMPERADO, UMA FOLHA COMPOSTA: DOBRADICA SUPERIOR (101) E INFERIOR (103),TRINCO (502), FECHADURA (520),CONTRA FECHADURA (531),COM CAPUCHINHO</v>
          </cell>
          <cell r="C9133" t="str">
            <v xml:space="preserve">CJ    </v>
          </cell>
          <cell r="D9133">
            <v>397.44</v>
          </cell>
        </row>
        <row r="9134">
          <cell r="A9134">
            <v>12032</v>
          </cell>
          <cell r="B9134" t="str">
            <v>JOGO DE TRANQUETA E ROSETA QUADRADA DE SOBREPOR SEM FUROS, EM LATAO CROMADO, *50 X 50* MM, PARA FECHADURA DE PORTA DE BANHEIRO</v>
          </cell>
          <cell r="C9134" t="str">
            <v xml:space="preserve">JG    </v>
          </cell>
          <cell r="D9134">
            <v>44.37</v>
          </cell>
        </row>
        <row r="9135">
          <cell r="A9135">
            <v>12030</v>
          </cell>
          <cell r="B9135" t="str">
            <v>JOGO DE TRANQUETA E ROSETA REDONDA DE SOBREPOR SEM FUROS, EM LATAO CROMADO, DIAMETRO *50* MM, PARA FECHADURA DE PORTA DE BANHEIRO</v>
          </cell>
          <cell r="C9135" t="str">
            <v xml:space="preserve">JG    </v>
          </cell>
          <cell r="D9135">
            <v>41.69</v>
          </cell>
        </row>
        <row r="9136">
          <cell r="A9136">
            <v>10908</v>
          </cell>
          <cell r="B9136" t="str">
            <v>JUNCAO DE REDUCAO INVERTIDA, PVC SOLDAVEL, 100 X 50 MM, SERIE NORMAL PARA ESGOTO PREDIAL</v>
          </cell>
          <cell r="C9136" t="str">
            <v xml:space="preserve">UN    </v>
          </cell>
          <cell r="D9136">
            <v>10.51</v>
          </cell>
        </row>
        <row r="9137">
          <cell r="A9137">
            <v>10909</v>
          </cell>
          <cell r="B9137" t="str">
            <v>JUNCAO DE REDUCAO INVERTIDA, PVC SOLDAVEL, 100 X 75 MM, SERIE NORMAL PARA ESGOTO PREDIAL</v>
          </cell>
          <cell r="C9137" t="str">
            <v xml:space="preserve">UN    </v>
          </cell>
          <cell r="D9137">
            <v>16.760000000000002</v>
          </cell>
        </row>
        <row r="9138">
          <cell r="A9138">
            <v>3669</v>
          </cell>
          <cell r="B9138" t="str">
            <v>JUNCAO DE REDUCAO INVERTIDA, PVC SOLDAVEL, 75 X 50 MM, SERIE NORMAL PARA ESGOTO PREDIAL</v>
          </cell>
          <cell r="C9138" t="str">
            <v xml:space="preserve">UN    </v>
          </cell>
          <cell r="D9138">
            <v>7.18</v>
          </cell>
        </row>
        <row r="9139">
          <cell r="A9139">
            <v>20138</v>
          </cell>
          <cell r="B9139" t="str">
            <v>JUNCAO DE REDUCAO SIMPLES, COM BOLSA PARA ANEL, PVC LEVE,  150 X 100 MM, PARA ESGOTO PREDIAL</v>
          </cell>
          <cell r="C9139" t="str">
            <v xml:space="preserve">UN    </v>
          </cell>
          <cell r="D9139">
            <v>35.68</v>
          </cell>
        </row>
        <row r="9140">
          <cell r="A9140">
            <v>20139</v>
          </cell>
          <cell r="B9140" t="str">
            <v>JUNCAO DUPLA, PVC SERIE R, DN 100 X 100 X 100 MM, PARA ESGOTO PREDIAL</v>
          </cell>
          <cell r="C9140" t="str">
            <v xml:space="preserve">UN    </v>
          </cell>
          <cell r="D9140">
            <v>59.94</v>
          </cell>
        </row>
        <row r="9141">
          <cell r="A9141">
            <v>3668</v>
          </cell>
          <cell r="B9141" t="str">
            <v>JUNCAO DUPLA, PVC SOLDAVEL, DN 100 X 100 X 100 MM , SERIE NORMAL PARA ESGOTO PREDIAL</v>
          </cell>
          <cell r="C9141" t="str">
            <v xml:space="preserve">UN    </v>
          </cell>
          <cell r="D9141">
            <v>23.77</v>
          </cell>
        </row>
        <row r="9142">
          <cell r="A9142">
            <v>3656</v>
          </cell>
          <cell r="B9142" t="str">
            <v>JUNCAO DUPLA, PVC SOLDAVEL, DN 75 X 75 X 75 MM , SERIE NORMAL PARA ESGOTO PREDIAL</v>
          </cell>
          <cell r="C9142" t="str">
            <v xml:space="preserve">UN    </v>
          </cell>
          <cell r="D9142">
            <v>11.78</v>
          </cell>
        </row>
        <row r="9143">
          <cell r="A9143">
            <v>10911</v>
          </cell>
          <cell r="B9143" t="str">
            <v>JUNCAO INVERTIDA, PVC SOLDAVEL, 75 X 75 MM, SERIE NORMAL PARA ESGOTO PREDIAL</v>
          </cell>
          <cell r="C9143" t="str">
            <v xml:space="preserve">UN    </v>
          </cell>
          <cell r="D9143">
            <v>13.07</v>
          </cell>
        </row>
        <row r="9144">
          <cell r="A9144">
            <v>3654</v>
          </cell>
          <cell r="B9144" t="str">
            <v>JUNCAO PVC  ROSCAVEL, 45 GRAUS, 1/2", PARA AGUA FRIA PREDIAL</v>
          </cell>
          <cell r="C9144" t="str">
            <v xml:space="preserve">UN    </v>
          </cell>
          <cell r="D9144">
            <v>3.09</v>
          </cell>
        </row>
        <row r="9145">
          <cell r="A9145">
            <v>3664</v>
          </cell>
          <cell r="B9145" t="str">
            <v>JUNCAO PVC  ROSCAVEL, 45 GRAUS, 3/4", PARA AGUA FRIA PREDIAL</v>
          </cell>
          <cell r="C9145" t="str">
            <v xml:space="preserve">UN    </v>
          </cell>
          <cell r="D9145">
            <v>3.84</v>
          </cell>
        </row>
        <row r="9146">
          <cell r="A9146">
            <v>3657</v>
          </cell>
          <cell r="B9146" t="str">
            <v>JUNCAO PVC, 45 GRAUS, ROSCAVEL, 1 1/4", AGUA FRIA PREDIAL</v>
          </cell>
          <cell r="C9146" t="str">
            <v xml:space="preserve">UN    </v>
          </cell>
          <cell r="D9146">
            <v>4.1399999999999997</v>
          </cell>
        </row>
        <row r="9147">
          <cell r="A9147">
            <v>12625</v>
          </cell>
          <cell r="B9147" t="str">
            <v>JUNCAO PVC, 60 GRAUS, CIRCULAR,  DIAMETRO ENTRE 80 E 100 MM, PARA DRENAGEM PLUVIAL PREDIAL</v>
          </cell>
          <cell r="C9147" t="str">
            <v xml:space="preserve">UN    </v>
          </cell>
          <cell r="D9147">
            <v>8.86</v>
          </cell>
        </row>
        <row r="9148">
          <cell r="A9148">
            <v>20136</v>
          </cell>
          <cell r="B9148" t="str">
            <v>JUNCAO SIMPLES, PVC LEVE, 150 MM, PARA ESGOTO PREDIAL</v>
          </cell>
          <cell r="C9148" t="str">
            <v xml:space="preserve">UN    </v>
          </cell>
          <cell r="D9148">
            <v>80.52</v>
          </cell>
        </row>
        <row r="9149">
          <cell r="A9149">
            <v>20144</v>
          </cell>
          <cell r="B9149" t="str">
            <v>JUNCAO SIMPLES, PVC SERIE R, DN 100 X 100 MM, PARA ESGOTO PREDIAL</v>
          </cell>
          <cell r="C9149" t="str">
            <v xml:space="preserve">UN    </v>
          </cell>
          <cell r="D9149">
            <v>35.369999999999997</v>
          </cell>
        </row>
        <row r="9150">
          <cell r="A9150">
            <v>20143</v>
          </cell>
          <cell r="B9150" t="str">
            <v>JUNCAO SIMPLES, PVC SERIE R, DN 100 X 75 MM, PARA ESGOTO PREDIAL</v>
          </cell>
          <cell r="C9150" t="str">
            <v xml:space="preserve">UN    </v>
          </cell>
          <cell r="D9150">
            <v>33.03</v>
          </cell>
        </row>
        <row r="9151">
          <cell r="A9151">
            <v>20145</v>
          </cell>
          <cell r="B9151" t="str">
            <v>JUNCAO SIMPLES, PVC SERIE R, DN 150 X 100 MM, PARA ESGOTO PREDIAL</v>
          </cell>
          <cell r="C9151" t="str">
            <v xml:space="preserve">UN    </v>
          </cell>
          <cell r="D9151">
            <v>93.74</v>
          </cell>
        </row>
        <row r="9152">
          <cell r="A9152">
            <v>20146</v>
          </cell>
          <cell r="B9152" t="str">
            <v>JUNCAO SIMPLES, PVC SERIE R, DN 150 X 150 MM, PARA ESGOTO PREDIAL</v>
          </cell>
          <cell r="C9152" t="str">
            <v xml:space="preserve">UN    </v>
          </cell>
          <cell r="D9152">
            <v>105.7</v>
          </cell>
        </row>
        <row r="9153">
          <cell r="A9153">
            <v>20140</v>
          </cell>
          <cell r="B9153" t="str">
            <v>JUNCAO SIMPLES, PVC SERIE R, DN 40 X 40 MM, PARA ESGOTO PREDIAL</v>
          </cell>
          <cell r="C9153" t="str">
            <v xml:space="preserve">UN    </v>
          </cell>
          <cell r="D9153">
            <v>4.21</v>
          </cell>
        </row>
        <row r="9154">
          <cell r="A9154">
            <v>20141</v>
          </cell>
          <cell r="B9154" t="str">
            <v>JUNCAO SIMPLES, PVC SERIE R, DN 50 X 50 MM, PARA ESGOTO PREDIAL</v>
          </cell>
          <cell r="C9154" t="str">
            <v xml:space="preserve">UN    </v>
          </cell>
          <cell r="D9154">
            <v>7.38</v>
          </cell>
        </row>
        <row r="9155">
          <cell r="A9155">
            <v>20142</v>
          </cell>
          <cell r="B9155" t="str">
            <v>JUNCAO SIMPLES, PVC SERIE R, DN 75 X 75 MM, PARA ESGOTO PREDIAL</v>
          </cell>
          <cell r="C9155" t="str">
            <v xml:space="preserve">UN    </v>
          </cell>
          <cell r="D9155">
            <v>22.6</v>
          </cell>
        </row>
        <row r="9156">
          <cell r="A9156">
            <v>3659</v>
          </cell>
          <cell r="B9156" t="str">
            <v>JUNCAO SIMPLES, PVC, DN 100 X 50 MM, SERIE NORMAL PARA ESGOTO PREDIAL</v>
          </cell>
          <cell r="C9156" t="str">
            <v xml:space="preserve">UN    </v>
          </cell>
          <cell r="D9156">
            <v>9.8000000000000007</v>
          </cell>
        </row>
        <row r="9157">
          <cell r="A9157">
            <v>3660</v>
          </cell>
          <cell r="B9157" t="str">
            <v>JUNCAO SIMPLES, PVC, DN 100 X 75 MM, SERIE NORMAL PARA ESGOTO PREDIAL</v>
          </cell>
          <cell r="C9157" t="str">
            <v xml:space="preserve">UN    </v>
          </cell>
          <cell r="D9157">
            <v>14.13</v>
          </cell>
        </row>
        <row r="9158">
          <cell r="A9158">
            <v>3662</v>
          </cell>
          <cell r="B9158" t="str">
            <v>JUNCAO SIMPLES, PVC, DN 50 X 50 MM, SERIE NORMAL PARA ESGOTO PREDIAL</v>
          </cell>
          <cell r="C9158" t="str">
            <v xml:space="preserve">UN    </v>
          </cell>
          <cell r="D9158">
            <v>5.34</v>
          </cell>
        </row>
        <row r="9159">
          <cell r="A9159">
            <v>3661</v>
          </cell>
          <cell r="B9159" t="str">
            <v>JUNCAO SIMPLES, PVC, DN 75 X 50 MM, SERIE NORMAL PARA ESGOTO PREDIAL</v>
          </cell>
          <cell r="C9159" t="str">
            <v xml:space="preserve">UN    </v>
          </cell>
          <cell r="D9159">
            <v>7.85</v>
          </cell>
        </row>
        <row r="9160">
          <cell r="A9160">
            <v>3658</v>
          </cell>
          <cell r="B9160" t="str">
            <v>JUNCAO SIMPLES, PVC, DN 75 X 75 MM, SERIE NORMAL PARA ESGOTO PREDIAL</v>
          </cell>
          <cell r="C9160" t="str">
            <v xml:space="preserve">UN    </v>
          </cell>
          <cell r="D9160">
            <v>10</v>
          </cell>
        </row>
        <row r="9161">
          <cell r="A9161">
            <v>3670</v>
          </cell>
          <cell r="B9161" t="str">
            <v>JUNCAO SIMPLES, PVC, 45 GRAUS, DN 100 X 100 MM, SERIE NORMAL PARA ESGOTO PREDIAL</v>
          </cell>
          <cell r="C9161" t="str">
            <v xml:space="preserve">UN    </v>
          </cell>
          <cell r="D9161">
            <v>13.04</v>
          </cell>
        </row>
        <row r="9162">
          <cell r="A9162">
            <v>3666</v>
          </cell>
          <cell r="B9162" t="str">
            <v>JUNCAO SIMPLES, PVC, 45 GRAUS, DN 40 X 40 MM, SERIE NORMAL PARA ESGOTO PREDIAL</v>
          </cell>
          <cell r="C9162" t="str">
            <v xml:space="preserve">UN    </v>
          </cell>
          <cell r="D9162">
            <v>2.21</v>
          </cell>
        </row>
        <row r="9163">
          <cell r="A9163">
            <v>14157</v>
          </cell>
          <cell r="B9163" t="str">
            <v>JUNCAO 2 GARRAS PARA FITA PERFURADA</v>
          </cell>
          <cell r="C9163" t="str">
            <v xml:space="preserve">UN    </v>
          </cell>
          <cell r="D9163">
            <v>0.83</v>
          </cell>
        </row>
        <row r="9164">
          <cell r="A9164">
            <v>3653</v>
          </cell>
          <cell r="B9164" t="str">
            <v>JUNCAO, PVC, 45 GRAUS, JE, BBB, DN 100 MM, PARA REDE COLETORA DE ESGOTO (NBR 10569)</v>
          </cell>
          <cell r="C9164" t="str">
            <v xml:space="preserve">UN    </v>
          </cell>
          <cell r="D9164">
            <v>65.09</v>
          </cell>
        </row>
        <row r="9165">
          <cell r="A9165">
            <v>3649</v>
          </cell>
          <cell r="B9165" t="str">
            <v>JUNCAO, PVC, 45 GRAUS, JE, BBB, DN 150 MM, PARA REDE COLETORA DE ESGOTO (NBR 10569)</v>
          </cell>
          <cell r="C9165" t="str">
            <v xml:space="preserve">UN    </v>
          </cell>
          <cell r="D9165">
            <v>134.81</v>
          </cell>
        </row>
        <row r="9166">
          <cell r="A9166">
            <v>42696</v>
          </cell>
          <cell r="B9166" t="str">
            <v>JUNCAO, PVC, 45 GRAUS, JE, BBB, DN 150 MM, PARA TUBO CORRUGADO E/OU LISO, REDE COLETORA DE ESGOTO (NBR 10569)</v>
          </cell>
          <cell r="C9166" t="str">
            <v xml:space="preserve">UN    </v>
          </cell>
          <cell r="D9166">
            <v>377.19</v>
          </cell>
        </row>
        <row r="9167">
          <cell r="A9167">
            <v>42697</v>
          </cell>
          <cell r="B9167" t="str">
            <v>JUNCAO, PVC, 45 GRAUS, JE, BBB, DN 200 MM, PARA TUBO CORRUGADO E/OU LISO, REDE COLETORA DE ESGOTO (NBR 10569)</v>
          </cell>
          <cell r="C9167" t="str">
            <v xml:space="preserve">UN    </v>
          </cell>
          <cell r="D9167">
            <v>568.05999999999995</v>
          </cell>
        </row>
        <row r="9168">
          <cell r="A9168">
            <v>42698</v>
          </cell>
          <cell r="B9168" t="str">
            <v>JUNCAO, PVC, 45 GRAUS, JE, BBB, DN 250 MM, PARA TUBO CORRUGADO E/OU LISO, REDE COLETORA DE ESGOTO (NBR 10569)</v>
          </cell>
          <cell r="C9168" t="str">
            <v xml:space="preserve">UN    </v>
          </cell>
          <cell r="D9168">
            <v>791.29</v>
          </cell>
        </row>
        <row r="9169">
          <cell r="A9169">
            <v>39875</v>
          </cell>
          <cell r="B9169" t="str">
            <v>JUNTA DE EXPANSAO BRONZE/LATAO (REF 900), PONTA X PONTA, 35 MM</v>
          </cell>
          <cell r="C9169" t="str">
            <v xml:space="preserve">UN    </v>
          </cell>
          <cell r="D9169">
            <v>369.58</v>
          </cell>
        </row>
        <row r="9170">
          <cell r="A9170">
            <v>39876</v>
          </cell>
          <cell r="B9170" t="str">
            <v>JUNTA DE EXPANSAO BRONZE/LATAO (REF 900), PONTA X PONTA, 42 MM</v>
          </cell>
          <cell r="C9170" t="str">
            <v xml:space="preserve">UN    </v>
          </cell>
          <cell r="D9170">
            <v>462.72</v>
          </cell>
        </row>
        <row r="9171">
          <cell r="A9171">
            <v>39877</v>
          </cell>
          <cell r="B9171" t="str">
            <v>JUNTA DE EXPANSAO BRONZE/LATAO (REF 900), PONTA X PONTA, 54 MM</v>
          </cell>
          <cell r="C9171" t="str">
            <v xml:space="preserve">UN    </v>
          </cell>
          <cell r="D9171">
            <v>641.77</v>
          </cell>
        </row>
        <row r="9172">
          <cell r="A9172">
            <v>39878</v>
          </cell>
          <cell r="B9172" t="str">
            <v>JUNTA DE EXPANSAO BRONZE/LATAO (REF 900), PONTA X PONTA, 66 MM</v>
          </cell>
          <cell r="C9172" t="str">
            <v xml:space="preserve">UN    </v>
          </cell>
          <cell r="D9172">
            <v>847.68</v>
          </cell>
        </row>
        <row r="9173">
          <cell r="A9173">
            <v>39872</v>
          </cell>
          <cell r="B9173" t="str">
            <v>JUNTA DE EXPANSAO DE COBRE (REF 900), PONTA X PONTA, 15 MM</v>
          </cell>
          <cell r="C9173" t="str">
            <v xml:space="preserve">UN    </v>
          </cell>
          <cell r="D9173">
            <v>253.45</v>
          </cell>
        </row>
        <row r="9174">
          <cell r="A9174">
            <v>39873</v>
          </cell>
          <cell r="B9174" t="str">
            <v>JUNTA DE EXPANSAO DE COBRE (REF 900), PONTA X PONTA, 22 MM</v>
          </cell>
          <cell r="C9174" t="str">
            <v xml:space="preserve">UN    </v>
          </cell>
          <cell r="D9174">
            <v>293.99</v>
          </cell>
        </row>
        <row r="9175">
          <cell r="A9175">
            <v>39874</v>
          </cell>
          <cell r="B9175" t="str">
            <v>JUNTA DE EXPANSAO DE COBRE (REF 900), PONTA X PONTA, 28 MM</v>
          </cell>
          <cell r="C9175" t="str">
            <v xml:space="preserve">UN    </v>
          </cell>
          <cell r="D9175">
            <v>322.91000000000003</v>
          </cell>
        </row>
        <row r="9176">
          <cell r="A9176">
            <v>3674</v>
          </cell>
          <cell r="B9176" t="str">
            <v>JUNTA DILATACAO ELASTICA PARA CONCRETO (FUGENBAND) O-12, ATE 5 MCA</v>
          </cell>
          <cell r="C9176" t="str">
            <v xml:space="preserve">M     </v>
          </cell>
          <cell r="D9176">
            <v>59.04</v>
          </cell>
        </row>
        <row r="9177">
          <cell r="A9177">
            <v>3681</v>
          </cell>
          <cell r="B9177" t="str">
            <v>JUNTA DILATACAO ELASTICA PARA CONCRETO (FUGENBAND) O-22, ATE 30 MCA</v>
          </cell>
          <cell r="C9177" t="str">
            <v xml:space="preserve">M     </v>
          </cell>
          <cell r="D9177">
            <v>87.85</v>
          </cell>
        </row>
        <row r="9178">
          <cell r="A9178">
            <v>3676</v>
          </cell>
          <cell r="B9178" t="str">
            <v>JUNTA DILATACAO ELASTICA PARA CONCRETO (FUGENBAND) O-35/10, ATE 100 MCA</v>
          </cell>
          <cell r="C9178" t="str">
            <v xml:space="preserve">M     </v>
          </cell>
          <cell r="D9178">
            <v>330.62</v>
          </cell>
        </row>
        <row r="9179">
          <cell r="A9179">
            <v>3679</v>
          </cell>
          <cell r="B9179" t="str">
            <v>JUNTA DILATACAO ELASTICA PARA CONCRETO (FUGENBAND) O-35/6, ATE 100 MCA</v>
          </cell>
          <cell r="C9179" t="str">
            <v xml:space="preserve">M     </v>
          </cell>
          <cell r="D9179">
            <v>273.52999999999997</v>
          </cell>
        </row>
        <row r="9180">
          <cell r="A9180">
            <v>3672</v>
          </cell>
          <cell r="B9180" t="str">
            <v>JUNTA PLASTICA DE DILATACAO PARA PISOS, COR CINZA, 10 X 4,5 MM (ALTURA X ESPESSURA)</v>
          </cell>
          <cell r="C9180" t="str">
            <v xml:space="preserve">M     </v>
          </cell>
          <cell r="D9180">
            <v>0.93</v>
          </cell>
        </row>
        <row r="9181">
          <cell r="A9181">
            <v>3671</v>
          </cell>
          <cell r="B9181" t="str">
            <v>JUNTA PLASTICA DE DILATACAO PARA PISOS, COR CINZA, 17 X 3 MM (ALTURA X ESPESSURA)</v>
          </cell>
          <cell r="C9181" t="str">
            <v xml:space="preserve">M     </v>
          </cell>
          <cell r="D9181">
            <v>0.88</v>
          </cell>
        </row>
        <row r="9182">
          <cell r="A9182">
            <v>3673</v>
          </cell>
          <cell r="B9182" t="str">
            <v>JUNTA PLASTICA DE DILATACAO PARA PISOS, COR CINZA, 27 X 3 MM (ALTURA X ESPESSURA)</v>
          </cell>
          <cell r="C9182" t="str">
            <v xml:space="preserve">M     </v>
          </cell>
          <cell r="D9182">
            <v>1.38</v>
          </cell>
        </row>
        <row r="9183">
          <cell r="A9183">
            <v>38394</v>
          </cell>
          <cell r="B9183" t="str">
            <v>KIT ACESSORIOS PARA COMPRESSOR DE AR, 5 PECAS (PISTOLAS PINTURA, LIMPEZA E PULVERIZACAO, CALIBRADOR E MANGUEIRA)</v>
          </cell>
          <cell r="C9183" t="str">
            <v xml:space="preserve">UN    </v>
          </cell>
          <cell r="D9183">
            <v>252.6</v>
          </cell>
        </row>
        <row r="9184">
          <cell r="A9184">
            <v>3729</v>
          </cell>
          <cell r="B9184" t="str">
            <v>KIT CAVALETE, PVC, COM REGISTRO, PARA HIDROMETRO, BITOLAS 1/2" OU 3/4" - COMPLETO</v>
          </cell>
          <cell r="C9184" t="str">
            <v xml:space="preserve">UN    </v>
          </cell>
          <cell r="D9184">
            <v>51.78</v>
          </cell>
        </row>
        <row r="9185">
          <cell r="A9185">
            <v>39357</v>
          </cell>
          <cell r="B9185"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85" t="str">
            <v xml:space="preserve">UN    </v>
          </cell>
          <cell r="D9185">
            <v>83.84</v>
          </cell>
        </row>
        <row r="9186">
          <cell r="A9186">
            <v>39358</v>
          </cell>
          <cell r="B9186"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86" t="str">
            <v xml:space="preserve">UN    </v>
          </cell>
          <cell r="D9186">
            <v>91.94</v>
          </cell>
        </row>
        <row r="9187">
          <cell r="A9187">
            <v>39356</v>
          </cell>
          <cell r="B9187"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87" t="str">
            <v xml:space="preserve">UN    </v>
          </cell>
          <cell r="D9187">
            <v>156.85</v>
          </cell>
        </row>
        <row r="9188">
          <cell r="A9188">
            <v>39355</v>
          </cell>
          <cell r="B91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88" t="str">
            <v xml:space="preserve">UN    </v>
          </cell>
          <cell r="D9188">
            <v>134.97</v>
          </cell>
        </row>
        <row r="9189">
          <cell r="A9189">
            <v>39353</v>
          </cell>
          <cell r="B9189"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89" t="str">
            <v xml:space="preserve">UN    </v>
          </cell>
          <cell r="D9189">
            <v>185.09</v>
          </cell>
        </row>
        <row r="9190">
          <cell r="A9190">
            <v>39354</v>
          </cell>
          <cell r="B9190"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90" t="str">
            <v xml:space="preserve">UN    </v>
          </cell>
          <cell r="D9190">
            <v>184.47</v>
          </cell>
        </row>
        <row r="9191">
          <cell r="A9191">
            <v>39398</v>
          </cell>
          <cell r="B9191" t="str">
            <v>KIT DE ACESSORIOS PARA BANHEIRO EM METAL CROMADO, 5 PECAS</v>
          </cell>
          <cell r="C9191" t="str">
            <v xml:space="preserve">UN    </v>
          </cell>
          <cell r="D9191">
            <v>78.819999999999993</v>
          </cell>
        </row>
        <row r="9192">
          <cell r="A9192">
            <v>13343</v>
          </cell>
          <cell r="B9192" t="str">
            <v>KIT DE MATERIAIS PARA BRACADEIRA PARA FIXACAO EM POSTE CIRCULAR, CONTEM TRES FIXADORES E UM ROLO DE FITA DE 3 M EM ACO CARBONO</v>
          </cell>
          <cell r="C9192" t="str">
            <v xml:space="preserve">UN    </v>
          </cell>
          <cell r="D9192">
            <v>32.97</v>
          </cell>
        </row>
        <row r="9193">
          <cell r="A9193">
            <v>12118</v>
          </cell>
          <cell r="B9193" t="str">
            <v>KIT DE PROTECAO ARSTOP PARA AR CONDICIONADO, TOMADA PADRAO 2P+T 20 A, COM DISJUNTOR UNIPOLAR DIN 20A</v>
          </cell>
          <cell r="C9193" t="str">
            <v xml:space="preserve">UN    </v>
          </cell>
          <cell r="D9193">
            <v>16.61</v>
          </cell>
        </row>
        <row r="9194">
          <cell r="A9194">
            <v>39482</v>
          </cell>
          <cell r="B9194" t="str">
            <v>KIT PORTA PRONTA DE MADEIRA, FOLHA LEVE (NBR 15930) DE 60 X 210 CM, E = *35* MM, COM MARCO EM ACO, NUCLEO COLMEIA, CAPA LISA EM HDF, ACABAMENTO MELAMINICO BRANCO (INCLUI MARCO, ALIZARES, DOBRADICAS E FECHADURA)</v>
          </cell>
          <cell r="C9194" t="str">
            <v xml:space="preserve">UN    </v>
          </cell>
          <cell r="D9194">
            <v>444.02</v>
          </cell>
        </row>
        <row r="9195">
          <cell r="A9195">
            <v>39486</v>
          </cell>
          <cell r="B9195" t="str">
            <v>KIT PORTA PRONTA DE MADEIRA, FOLHA LEVE (NBR 15930) DE 60 X 210 CM, E = 35 MM, NUCLEO COLMEIA, ESTRUTURA USINADA PARA FECHADURA, CAPA LISA EM HDF, ACABAMENTO EM PRIMER PARA PINTURA (INCLUI MARCO, ALIZARES E DOBRADICAS)</v>
          </cell>
          <cell r="C9195" t="str">
            <v xml:space="preserve">UN    </v>
          </cell>
          <cell r="D9195">
            <v>391.2</v>
          </cell>
        </row>
        <row r="9196">
          <cell r="A9196">
            <v>39483</v>
          </cell>
          <cell r="B9196" t="str">
            <v>KIT PORTA PRONTA DE MADEIRA, FOLHA LEVE (NBR 15930) DE 70 X 210 CM, E = *35* MM, COM MARCO EM ACO, NUCLEO COLMEIA, CAPA LISA EM HDF, ACABAMENTO MELAMINICO BRANCO (INCLUI MARCO, ALIZARES, DOBRADICAS E FECHADURA)</v>
          </cell>
          <cell r="C9196" t="str">
            <v xml:space="preserve">UN    </v>
          </cell>
          <cell r="D9196">
            <v>423.49</v>
          </cell>
        </row>
        <row r="9197">
          <cell r="A9197">
            <v>39487</v>
          </cell>
          <cell r="B9197" t="str">
            <v>KIT PORTA PRONTA DE MADEIRA, FOLHA LEVE (NBR 15930) DE 70 X 210 CM, E = 35 MM, NUCLEO COLMEIA, ESTRUTURA USINADA PARA FECHADURA, CAPA LISA EM HDF, ACABAMENTO EM PRIMER PARA PINTURA (INCLUI MARCO, ALIZARES E DOBRADICAS)</v>
          </cell>
          <cell r="C9197" t="str">
            <v xml:space="preserve">UN    </v>
          </cell>
          <cell r="D9197">
            <v>395.24</v>
          </cell>
        </row>
        <row r="9198">
          <cell r="A9198">
            <v>39484</v>
          </cell>
          <cell r="B9198" t="str">
            <v>KIT PORTA PRONTA DE MADEIRA, FOLHA LEVE (NBR 15930) DE 80 X 210 CM, E = *35* MM, COM MARCO EM ACO, NUCLEO COLMEIA, CAPA LISA EM HDF, ACABAMENTO MELAMINICO BRANCO (INCLUI MARCO, ALIZARES, DOBRADICAS E FECHADURA)</v>
          </cell>
          <cell r="C9198" t="str">
            <v xml:space="preserve">UN    </v>
          </cell>
          <cell r="D9198">
            <v>427.53</v>
          </cell>
        </row>
        <row r="9199">
          <cell r="A9199">
            <v>39488</v>
          </cell>
          <cell r="B9199" t="str">
            <v>KIT PORTA PRONTA DE MADEIRA, FOLHA LEVE (NBR 15930) DE 80 X 210 CM, E = 35 MM, NUCLEO COLMEIA, ESTRUTURA USINADA PARA FECHADURA, CAPA LISA EM HDF, ACABAMENTO EM PRIMER PARA PINTURA (INCLUI MARCO, ALIZARES E DOBRADICAS)</v>
          </cell>
          <cell r="C9199" t="str">
            <v xml:space="preserve">UN    </v>
          </cell>
          <cell r="D9199">
            <v>399.27</v>
          </cell>
        </row>
        <row r="9200">
          <cell r="A9200">
            <v>39485</v>
          </cell>
          <cell r="B9200" t="str">
            <v>KIT PORTA PRONTA DE MADEIRA, FOLHA LEVE (NBR 15930) DE 90 X 210 CM, E = *35* MM, COM MARCO EM ACO, NUCLEO COLMEIA, CAPA LISA EM HDF, ACABAMENTO MELAMINICO BRANCO (INCLUI MARCO, ALIZARES, DOBRADICAS E FECHADURA)</v>
          </cell>
          <cell r="C9200" t="str">
            <v xml:space="preserve">UN    </v>
          </cell>
          <cell r="D9200">
            <v>447.74</v>
          </cell>
        </row>
        <row r="9201">
          <cell r="A9201">
            <v>39489</v>
          </cell>
          <cell r="B9201" t="str">
            <v>KIT PORTA PRONTA DE MADEIRA, FOLHA LEVE (NBR 15930) DE 90 X 210 CM, E = 35 MM, NUCLEO COLMEIA, ESTRUTURA USINADA PARA FECHADURA, CAPA LISA EM HDF, ACABAMENTO EM PRIMER PARA PINTURA (INCLUI MARCO, ALIZARES E DOBRADICAS)</v>
          </cell>
          <cell r="C9201" t="str">
            <v xml:space="preserve">UN    </v>
          </cell>
          <cell r="D9201">
            <v>419.48</v>
          </cell>
        </row>
        <row r="9202">
          <cell r="A9202">
            <v>39494</v>
          </cell>
          <cell r="B9202" t="str">
            <v>KIT PORTA PRONTA DE MADEIRA, FOLHA MEDIA (NBR 15930) DE 60 X 210 CM, E = 35 MM, NUCLEO SARRAFEADO, ESTRUTURA USINADA PARA FECHADURA, CAPA LISA EM HDF, ACABAMENTO EM PRIMER PARA PINTURA (INCLUI MARCO, ALIZARES E DOBRADICAS)</v>
          </cell>
          <cell r="C9202" t="str">
            <v xml:space="preserve">UN    </v>
          </cell>
          <cell r="D9202">
            <v>427.88</v>
          </cell>
        </row>
        <row r="9203">
          <cell r="A9203">
            <v>39490</v>
          </cell>
          <cell r="B9203" t="str">
            <v>KIT PORTA PRONTA DE MADEIRA, FOLHA MEDIA (NBR 15930) DE 60 X 210 CM, E = 35 MM, NUCLEO SARRAFEADO, ESTRUTURA USINADA PARA FECHADURA, CAPA LISA EM HDF, ACABAMENTO MELAMINICO BRANCO (INCLUI MARCO, ALIZARES E DOBRADICAS)</v>
          </cell>
          <cell r="C9203" t="str">
            <v xml:space="preserve">UN    </v>
          </cell>
          <cell r="D9203">
            <v>485.03</v>
          </cell>
        </row>
        <row r="9204">
          <cell r="A9204">
            <v>39495</v>
          </cell>
          <cell r="B9204" t="str">
            <v>KIT PORTA PRONTA DE MADEIRA, FOLHA MEDIA (NBR 15930) DE 70 X 210 CM, E = 35 MM, NUCLEO SARRAFEADO, ESTRUTURA USINADA PARA FECHADURA, CAPA LISA EM HDF, ACABAMENTO EM PRIMER PARA PINTURA (INCLUI MARCO, ALIZARES E DOBRADICAS)</v>
          </cell>
          <cell r="C9204" t="str">
            <v xml:space="preserve">UN    </v>
          </cell>
          <cell r="D9204">
            <v>444.02</v>
          </cell>
        </row>
        <row r="9205">
          <cell r="A9205">
            <v>39491</v>
          </cell>
          <cell r="B9205" t="str">
            <v>KIT PORTA PRONTA DE MADEIRA, FOLHA MEDIA (NBR 15930) DE 70 X 210 CM, E = 35 MM, NUCLEO SARRAFEADO, ESTRUTURA USINADA PARA FECHADURA, CAPA LISA EM HDF, ACABAMENTO MELAMINICO BRANCO (INCLUI MARCO, ALIZARES E DOBRADICAS)</v>
          </cell>
          <cell r="C9205" t="str">
            <v xml:space="preserve">UN    </v>
          </cell>
          <cell r="D9205">
            <v>500.53</v>
          </cell>
        </row>
        <row r="9206">
          <cell r="A9206">
            <v>39496</v>
          </cell>
          <cell r="B9206" t="str">
            <v>KIT PORTA PRONTA DE MADEIRA, FOLHA MEDIA (NBR 15930) DE 80 X 210 CM, E = 35 MM, NUCLEO SARRAFEADO, ESTRUTURA USINADA PARA FECHADURA, CAPA LISA EM HDF, ACABAMENTO EM PRIMER PARA PINTURA (INCLUI MARCO, ALIZARES E DOBRADICAS)</v>
          </cell>
          <cell r="C9206" t="str">
            <v xml:space="preserve">UN    </v>
          </cell>
          <cell r="D9206">
            <v>460.01</v>
          </cell>
        </row>
        <row r="9207">
          <cell r="A9207">
            <v>39492</v>
          </cell>
          <cell r="B9207" t="str">
            <v>KIT PORTA PRONTA DE MADEIRA, FOLHA MEDIA (NBR 15930) DE 80 X 210 CM, E = 35 MM, NUCLEO SARRAFEADO, ESTRUTURA USINADA PARA FECHADURA, CAPA LISA EM HDF, ACABAMENTO MELAMINICO BRANCO (INCLUI MARCO, ALIZARES E DOBRADICAS)</v>
          </cell>
          <cell r="C9207" t="str">
            <v xml:space="preserve">UN    </v>
          </cell>
          <cell r="D9207">
            <v>503.6</v>
          </cell>
        </row>
        <row r="9208">
          <cell r="A9208">
            <v>39497</v>
          </cell>
          <cell r="B9208" t="str">
            <v>KIT PORTA PRONTA DE MADEIRA, FOLHA MEDIA (NBR 15930) DE 90 X 210 CM, E = 35 MM, NUCLEO SARRAFEADO, ESTRUTURA USINADA PARA FECHADURA, CAPA LISA EM HDF, ACABAMENTO EM PRIMER PARA PINTURA (INCLUI MARCO, ALIZARES E DOBRADICAS)</v>
          </cell>
          <cell r="C9208" t="str">
            <v xml:space="preserve">UN    </v>
          </cell>
          <cell r="D9208">
            <v>476.15</v>
          </cell>
        </row>
        <row r="9209">
          <cell r="A9209">
            <v>39493</v>
          </cell>
          <cell r="B9209" t="str">
            <v>KIT PORTA PRONTA DE MADEIRA, FOLHA MEDIA (NBR 15930) DE 90 X 210 CM, E = 35 MM, NUCLEO SARRAFEADO, ESTRUTURA USINADA PARA FECHADURA, CAPA LISA EM HDF, ACABAMENTO MELAMINICO BRANCO (INCLUI MARCO, ALIZARES E DOBRADICAS)</v>
          </cell>
          <cell r="C9209" t="str">
            <v xml:space="preserve">UN    </v>
          </cell>
          <cell r="D9209">
            <v>532.83000000000004</v>
          </cell>
        </row>
        <row r="9210">
          <cell r="A9210">
            <v>39500</v>
          </cell>
          <cell r="B9210" t="str">
            <v>KIT PORTA PRONTA DE MADEIRA, FOLHA PESADA (NBR 15930) DE 80 X 210 CM, E = 35 MM, NUCLEO SOLIDO, CAPA LISA EM HDF, ACABAMENTO MELAMINICO BRANCO (INCLUI MARCO, ALIZARES, DOBRADICAS E FECHADURA EXTERNA)</v>
          </cell>
          <cell r="C9210" t="str">
            <v xml:space="preserve">UN    </v>
          </cell>
          <cell r="D9210">
            <v>534.57000000000005</v>
          </cell>
        </row>
        <row r="9211">
          <cell r="A9211">
            <v>39498</v>
          </cell>
          <cell r="B9211" t="str">
            <v>KIT PORTA PRONTA DE MADEIRA, FOLHA PESADA (NBR 15930) DE 80 X 210 CM, E = 35 MM, NUCLEO SOLIDO, ESTRUTURA USINADA PARA FECHADURA, CAPA LISA EM HDF, ACABAMENTO EM LAMINADO NATURAL COM VERNIZ (INCLUI MARCO, ALIZARES E DOBRADICAS)</v>
          </cell>
          <cell r="C9211" t="str">
            <v xml:space="preserve">UN    </v>
          </cell>
          <cell r="D9211">
            <v>594.42999999999995</v>
          </cell>
        </row>
        <row r="9212">
          <cell r="A9212">
            <v>39501</v>
          </cell>
          <cell r="B9212" t="str">
            <v>KIT PORTA PRONTA DE MADEIRA, FOLHA PESADA (NBR 15930) DE 90 X 210 CM, E = 35 MM, NUCLEO SOLIDO, CAPA LISA EM HDF, ACABAMENTO MELAMINICO BRANCO (INCLUI MARCO, ALIZARES, DOBRADICAS E FECHADURA EXTERNA)</v>
          </cell>
          <cell r="C9212" t="str">
            <v xml:space="preserve">UN    </v>
          </cell>
          <cell r="D9212">
            <v>548.49</v>
          </cell>
        </row>
        <row r="9213">
          <cell r="A9213">
            <v>39499</v>
          </cell>
          <cell r="B9213" t="str">
            <v>KIT PORTA PRONTA DE MADEIRA, FOLHA PESADA (NBR 15930) DE 90 X 210 CM, E = 35 MM, NUCLEO SOLIDO, ESTRUTURA USINADA PARA FECHADURA, CAPA LISA EM HDF, ACABAMENTO EM LAMINADO NATURAL COM VERNIZ (INCLUI MARCO, ALIZARES E DOBRADICAS)</v>
          </cell>
          <cell r="C9213" t="str">
            <v xml:space="preserve">UN    </v>
          </cell>
          <cell r="D9213">
            <v>644.84</v>
          </cell>
        </row>
        <row r="9214">
          <cell r="A9214">
            <v>3733</v>
          </cell>
          <cell r="B9214" t="str">
            <v>LADRILHO HIDRAULICO, *20 x 20* CM, E= 2 CM, PADRAO COPACABANA, 2 CORES (PRETO E BRANCO)</v>
          </cell>
          <cell r="C9214" t="str">
            <v xml:space="preserve">M2    </v>
          </cell>
          <cell r="D9214">
            <v>47.4</v>
          </cell>
        </row>
        <row r="9215">
          <cell r="A9215">
            <v>3731</v>
          </cell>
          <cell r="B9215" t="str">
            <v>LADRILHO HIDRAULICO, *20 X 20* CM, E= 2 CM, DADOS, COR NATURAL</v>
          </cell>
          <cell r="C9215" t="str">
            <v xml:space="preserve">M2    </v>
          </cell>
          <cell r="D9215">
            <v>44</v>
          </cell>
        </row>
        <row r="9216">
          <cell r="A9216">
            <v>38137</v>
          </cell>
          <cell r="B9216" t="str">
            <v>LADRILHO HIDRAULICO, *20 X 20* CM, E= 2 CM, RAMPA, NATURAL</v>
          </cell>
          <cell r="C9216" t="str">
            <v xml:space="preserve">M2    </v>
          </cell>
          <cell r="D9216">
            <v>44.26</v>
          </cell>
        </row>
        <row r="9217">
          <cell r="A9217">
            <v>38135</v>
          </cell>
          <cell r="B9217" t="str">
            <v>LADRILHO HIDRAULICO, *20 X 20* CM, E= 2 CM, TATIL ALERTA OU DIRECIONAL, AMARELO</v>
          </cell>
          <cell r="C9217" t="str">
            <v xml:space="preserve">M2    </v>
          </cell>
          <cell r="D9217">
            <v>56.1</v>
          </cell>
        </row>
        <row r="9218">
          <cell r="A9218">
            <v>38138</v>
          </cell>
          <cell r="B9218" t="str">
            <v>LADRILHO HIDRAULICO, *30 X 30* CM, E= 2 CM, MILANO, NATURAL</v>
          </cell>
          <cell r="C9218" t="str">
            <v xml:space="preserve">M2    </v>
          </cell>
          <cell r="D9218">
            <v>43.46</v>
          </cell>
        </row>
        <row r="9219">
          <cell r="A9219">
            <v>3736</v>
          </cell>
          <cell r="B9219" t="str">
            <v>LAJE PRE-MOLDADA CONVENCIONAL (LAJOTAS + VIGOTAS) PARA FORRO, UNIDIRECIONAL, SOBRECARGA DE 100 KG/M2, VAO ATE 4,00 M (SEM COLOCACAO)</v>
          </cell>
          <cell r="C9219" t="str">
            <v xml:space="preserve">M2    </v>
          </cell>
          <cell r="D9219">
            <v>44.5</v>
          </cell>
        </row>
        <row r="9220">
          <cell r="A9220">
            <v>3741</v>
          </cell>
          <cell r="B9220" t="str">
            <v>LAJE PRE-MOLDADA CONVENCIONAL (LAJOTAS + VIGOTAS) PARA FORRO, UNIDIRECIONAL, SOBRECARGA DE 100 KG/M2, VAO ATE 4,50 M (SEM COLOCACAO)</v>
          </cell>
          <cell r="C9220" t="str">
            <v xml:space="preserve">M2    </v>
          </cell>
          <cell r="D9220">
            <v>46.38</v>
          </cell>
        </row>
        <row r="9221">
          <cell r="A9221">
            <v>3745</v>
          </cell>
          <cell r="B9221" t="str">
            <v>LAJE PRE-MOLDADA CONVENCIONAL (LAJOTAS + VIGOTAS) PARA FORRO, UNIDIRECIONAL, SOBRECARGA 100 KG/M2, VAO ATE 5,00 M (SEM COLOCACAO)</v>
          </cell>
          <cell r="C9221" t="str">
            <v xml:space="preserve">M2    </v>
          </cell>
          <cell r="D9221">
            <v>50.01</v>
          </cell>
        </row>
        <row r="9222">
          <cell r="A9222">
            <v>3743</v>
          </cell>
          <cell r="B9222" t="str">
            <v>LAJE PRE-MOLDADA CONVENCIONAL (LAJOTAS + VIGOTAS) PARA PISO, UNIDIRECIONAL, SOBRECARGA DE 200 KG/M2, VAO ATE 3,50 M (SEM COLOCACAO)</v>
          </cell>
          <cell r="C9222" t="str">
            <v xml:space="preserve">M2    </v>
          </cell>
          <cell r="D9222">
            <v>46.22</v>
          </cell>
        </row>
        <row r="9223">
          <cell r="A9223">
            <v>3744</v>
          </cell>
          <cell r="B9223" t="str">
            <v>LAJE PRE-MOLDADA CONVENCIONAL (LAJOTAS + VIGOTAS) PARA PISO, UNIDIRECIONAL, SOBRECARGA DE 200 KG/M2, VAO ATE 4,50 M (SEM COLOCACAO)</v>
          </cell>
          <cell r="C9223" t="str">
            <v xml:space="preserve">M2    </v>
          </cell>
          <cell r="D9223">
            <v>50.88</v>
          </cell>
        </row>
        <row r="9224">
          <cell r="A9224">
            <v>3739</v>
          </cell>
          <cell r="B9224" t="str">
            <v>LAJE PRE-MOLDADA CONVENCIONAL (LAJOTAS + VIGOTAS) PARA PISO, UNIDIRECIONAL, SOBRECARGA DE 200 KG/M2, VAO ATE 5,00 M (SEM COLOCACAO)</v>
          </cell>
          <cell r="C9224" t="str">
            <v xml:space="preserve">M2    </v>
          </cell>
          <cell r="D9224">
            <v>53.46</v>
          </cell>
        </row>
        <row r="9225">
          <cell r="A9225">
            <v>3737</v>
          </cell>
          <cell r="B9225" t="str">
            <v>LAJE PRE-MOLDADA CONVENCIONAL (LAJOTAS + VIGOTAS) PARA PISO, UNIDIRECIONAL, SOBRECARGA DE 350 KG/M2, VAO ATE 4,50 M (SEM COLOCACAO)</v>
          </cell>
          <cell r="C9225" t="str">
            <v xml:space="preserve">M2    </v>
          </cell>
          <cell r="D9225">
            <v>56.05</v>
          </cell>
        </row>
        <row r="9226">
          <cell r="A9226">
            <v>3738</v>
          </cell>
          <cell r="B9226" t="str">
            <v>LAJE PRE-MOLDADA CONVENCIONAL (LAJOTAS + VIGOTAS) PARA PISO, UNIDIRECIONAL, SOBRECARGA DE 350 KG/M2, VAO ATE 5,00 M (SEM COLOCACAO)</v>
          </cell>
          <cell r="C9226" t="str">
            <v xml:space="preserve">M2    </v>
          </cell>
          <cell r="D9226">
            <v>64.680000000000007</v>
          </cell>
        </row>
        <row r="9227">
          <cell r="A9227">
            <v>3747</v>
          </cell>
          <cell r="B9227" t="str">
            <v>LAJE PRE-MOLDADA CONVENCIONAL (LAJOTAS + VIGOTAS) PARA PISO, UNIDIRECIONAL, SOBRECARGA 350 KG/M2 VAO ATE 3,50 M (SEM COLOCACAO)</v>
          </cell>
          <cell r="C9227" t="str">
            <v xml:space="preserve">M2    </v>
          </cell>
          <cell r="D9227">
            <v>50.88</v>
          </cell>
        </row>
        <row r="9228">
          <cell r="A9228">
            <v>11649</v>
          </cell>
          <cell r="B9228" t="str">
            <v>LAJE PRE-MOLDADA DE TRANSICAO EXCENTRICA EM CONCRETO ARMADO, DN 1200 MM, FURO CIRCULAR DN 600 MM, ESPESSURA 12 CM</v>
          </cell>
          <cell r="C9228" t="str">
            <v xml:space="preserve">UN    </v>
          </cell>
          <cell r="D9228">
            <v>369.1</v>
          </cell>
        </row>
        <row r="9229">
          <cell r="A9229">
            <v>11650</v>
          </cell>
          <cell r="B9229" t="str">
            <v>LAJE PRE-MOLDADA DE TRANSICAO EXCENTRICA EM CONCRETO ARMADO, DN 1500 MM, FURO CIRCULAR DN 530 MM, ESPESSURA 15 CM</v>
          </cell>
          <cell r="C9229" t="str">
            <v xml:space="preserve">UN    </v>
          </cell>
          <cell r="D9229">
            <v>629.12</v>
          </cell>
        </row>
        <row r="9230">
          <cell r="A9230">
            <v>3742</v>
          </cell>
          <cell r="B9230" t="str">
            <v>LAJE PRE-MOLDADA TRELICADA (LAJOTAS + VIGOTAS) PARA FORRO, UNIDIRECIONAL, SOBRECARGA DE 100 KG/M2, VAO ATE 6,00 M (SEM COLOCACAO)</v>
          </cell>
          <cell r="C9230" t="str">
            <v xml:space="preserve">M2    </v>
          </cell>
          <cell r="D9230">
            <v>67.09</v>
          </cell>
        </row>
        <row r="9231">
          <cell r="A9231">
            <v>3746</v>
          </cell>
          <cell r="B9231" t="str">
            <v>LAJE PRE-MOLDADA TRELICADA (LAJOTAS + VIGOTAS) PARA PISO, UNIDIRECIONAL, SOBRECARGA DE 200 KG/M2, VAO ATE 6,00 M (SEM COLOCACAO)</v>
          </cell>
          <cell r="C9231" t="str">
            <v xml:space="preserve">M2    </v>
          </cell>
          <cell r="D9231">
            <v>78.34</v>
          </cell>
        </row>
        <row r="9232">
          <cell r="A9232">
            <v>21106</v>
          </cell>
          <cell r="B9232" t="str">
            <v>LAMBRIS DE ALUMINIO *0,6* KG/M</v>
          </cell>
          <cell r="C9232" t="str">
            <v xml:space="preserve">KG    </v>
          </cell>
          <cell r="D9232">
            <v>30.55</v>
          </cell>
        </row>
        <row r="9233">
          <cell r="A9233">
            <v>3755</v>
          </cell>
          <cell r="B9233" t="str">
            <v>LAMPADA DE LUZ MISTA 160 W, BASE E27 (220 V)</v>
          </cell>
          <cell r="C9233" t="str">
            <v xml:space="preserve">UN    </v>
          </cell>
          <cell r="D9233">
            <v>14.32</v>
          </cell>
        </row>
        <row r="9234">
          <cell r="A9234">
            <v>3750</v>
          </cell>
          <cell r="B9234" t="str">
            <v>LAMPADA DE LUZ MISTA 250 W, BASE E27 (220 V)</v>
          </cell>
          <cell r="C9234" t="str">
            <v xml:space="preserve">UN    </v>
          </cell>
          <cell r="D9234">
            <v>19.260000000000002</v>
          </cell>
        </row>
        <row r="9235">
          <cell r="A9235">
            <v>3756</v>
          </cell>
          <cell r="B9235" t="str">
            <v>LAMPADA DE LUZ MISTA 500 W, BASE E40 (220 V)</v>
          </cell>
          <cell r="C9235" t="str">
            <v xml:space="preserve">UN    </v>
          </cell>
          <cell r="D9235">
            <v>35.99</v>
          </cell>
        </row>
        <row r="9236">
          <cell r="A9236">
            <v>39377</v>
          </cell>
          <cell r="B9236" t="str">
            <v>LAMPADA FLUORESCENTE COMPACTA BRANCA 135 W, BASE E40 (127/220 V)</v>
          </cell>
          <cell r="C9236" t="str">
            <v xml:space="preserve">UN    </v>
          </cell>
          <cell r="D9236">
            <v>106.62</v>
          </cell>
        </row>
        <row r="9237">
          <cell r="A9237">
            <v>38191</v>
          </cell>
          <cell r="B9237" t="str">
            <v>LAMPADA FLUORESCENTE COMPACTA 2U BRANCA 15 W, BASE E27 (127/220 V)</v>
          </cell>
          <cell r="C9237" t="str">
            <v xml:space="preserve">UN    </v>
          </cell>
          <cell r="D9237">
            <v>7.94</v>
          </cell>
        </row>
        <row r="9238">
          <cell r="A9238">
            <v>39381</v>
          </cell>
          <cell r="B9238" t="str">
            <v>LAMPADA FLUORESCENTE COMPACTA 2U/3U BRANCA 9/10 W, BASE E27 (127/220 V)</v>
          </cell>
          <cell r="C9238" t="str">
            <v xml:space="preserve">UN    </v>
          </cell>
          <cell r="D9238">
            <v>7.4</v>
          </cell>
        </row>
        <row r="9239">
          <cell r="A9239">
            <v>38780</v>
          </cell>
          <cell r="B9239" t="str">
            <v>LAMPADA FLUORESCENTE COMPACTA 3U BRANCA 20 W, BASE E27 (127/220 V)</v>
          </cell>
          <cell r="C9239" t="str">
            <v xml:space="preserve">UN    </v>
          </cell>
          <cell r="D9239">
            <v>9.06</v>
          </cell>
        </row>
        <row r="9240">
          <cell r="A9240">
            <v>38781</v>
          </cell>
          <cell r="B9240" t="str">
            <v>LAMPADA FLUORESCENTE ESPIRAL BRANCA 45 W, BASE E27 (127/220 V)</v>
          </cell>
          <cell r="C9240" t="str">
            <v xml:space="preserve">UN    </v>
          </cell>
          <cell r="D9240">
            <v>30.58</v>
          </cell>
        </row>
        <row r="9241">
          <cell r="A9241">
            <v>38192</v>
          </cell>
          <cell r="B9241" t="str">
            <v>LAMPADA FLUORESCENTE ESPIRAL BRANCA 65 W, BASE E27 (127/220 V)</v>
          </cell>
          <cell r="C9241" t="str">
            <v xml:space="preserve">UN    </v>
          </cell>
          <cell r="D9241">
            <v>55.33</v>
          </cell>
        </row>
        <row r="9242">
          <cell r="A9242">
            <v>3753</v>
          </cell>
          <cell r="B9242" t="str">
            <v>LAMPADA FLUORESCENTE TUBULAR T10, DE 20 OU 40 W, BIVOLT</v>
          </cell>
          <cell r="C9242" t="str">
            <v xml:space="preserve">UN    </v>
          </cell>
          <cell r="D9242">
            <v>4.84</v>
          </cell>
        </row>
        <row r="9243">
          <cell r="A9243">
            <v>38782</v>
          </cell>
          <cell r="B9243" t="str">
            <v>LAMPADA FLUORESCENTE TUBULAR T5 DE 14 W, BIVOLT</v>
          </cell>
          <cell r="C9243" t="str">
            <v xml:space="preserve">UN    </v>
          </cell>
          <cell r="D9243">
            <v>6.3</v>
          </cell>
        </row>
        <row r="9244">
          <cell r="A9244">
            <v>38778</v>
          </cell>
          <cell r="B9244" t="str">
            <v>LAMPADA FLUORESCENTE TUBULAR T8 DE 16/18 W, BIVOLT</v>
          </cell>
          <cell r="C9244" t="str">
            <v xml:space="preserve">UN    </v>
          </cell>
          <cell r="D9244">
            <v>4.7300000000000004</v>
          </cell>
        </row>
        <row r="9245">
          <cell r="A9245">
            <v>38779</v>
          </cell>
          <cell r="B9245" t="str">
            <v>LAMPADA FLUORESCENTE TUBULAR T8 DE 32/36 W, BIVOLT</v>
          </cell>
          <cell r="C9245" t="str">
            <v xml:space="preserve">UN    </v>
          </cell>
          <cell r="D9245">
            <v>5.01</v>
          </cell>
        </row>
        <row r="9246">
          <cell r="A9246">
            <v>39388</v>
          </cell>
          <cell r="B9246" t="str">
            <v>LAMPADA LED TIPO DICROICA BIVOLT, LUZ BRANCA, 5 W (BASE GU10)</v>
          </cell>
          <cell r="C9246" t="str">
            <v xml:space="preserve">UN    </v>
          </cell>
          <cell r="D9246">
            <v>24.44</v>
          </cell>
        </row>
        <row r="9247">
          <cell r="A9247">
            <v>39387</v>
          </cell>
          <cell r="B9247" t="str">
            <v>LAMPADA LED TUBULAR BIVOLT 18/20 W, BASE G13</v>
          </cell>
          <cell r="C9247" t="str">
            <v xml:space="preserve">UN    </v>
          </cell>
          <cell r="D9247">
            <v>41.23</v>
          </cell>
        </row>
        <row r="9248">
          <cell r="A9248">
            <v>39386</v>
          </cell>
          <cell r="B9248" t="str">
            <v>LAMPADA LED TUBULAR BIVOLT 9/10 W, BASE G13</v>
          </cell>
          <cell r="C9248" t="str">
            <v xml:space="preserve">UN    </v>
          </cell>
          <cell r="D9248">
            <v>27.27</v>
          </cell>
        </row>
        <row r="9249">
          <cell r="A9249">
            <v>38194</v>
          </cell>
          <cell r="B9249" t="str">
            <v>LAMPADA LED 10 W BIVOLT BRANCA, FORMATO TRADICIONAL (BASE E27)</v>
          </cell>
          <cell r="C9249" t="str">
            <v xml:space="preserve">UN    </v>
          </cell>
          <cell r="D9249">
            <v>23.24</v>
          </cell>
        </row>
        <row r="9250">
          <cell r="A9250">
            <v>38193</v>
          </cell>
          <cell r="B9250" t="str">
            <v>LAMPADA LED 6 W BIVOLT BRANCA, FORMATO TRADICIONAL (BASE E27)</v>
          </cell>
          <cell r="C9250" t="str">
            <v xml:space="preserve">UN    </v>
          </cell>
          <cell r="D9250">
            <v>17.190000000000001</v>
          </cell>
        </row>
        <row r="9251">
          <cell r="A9251">
            <v>12216</v>
          </cell>
          <cell r="B9251" t="str">
            <v>LAMPADA VAPOR DE SODIO OVOIDE 150 W (BASE E40)</v>
          </cell>
          <cell r="C9251" t="str">
            <v xml:space="preserve">UN    </v>
          </cell>
          <cell r="D9251">
            <v>27.67</v>
          </cell>
        </row>
        <row r="9252">
          <cell r="A9252">
            <v>3757</v>
          </cell>
          <cell r="B9252" t="str">
            <v>LAMPADA VAPOR DE SODIO OVOIDE 250 W (BASE E40)</v>
          </cell>
          <cell r="C9252" t="str">
            <v xml:space="preserve">UN    </v>
          </cell>
          <cell r="D9252">
            <v>31.99</v>
          </cell>
        </row>
        <row r="9253">
          <cell r="A9253">
            <v>3758</v>
          </cell>
          <cell r="B9253" t="str">
            <v>LAMPADA VAPOR DE SODIO OVOIDE 400 W (BASE E40)</v>
          </cell>
          <cell r="C9253" t="str">
            <v xml:space="preserve">UN    </v>
          </cell>
          <cell r="D9253">
            <v>37.31</v>
          </cell>
        </row>
        <row r="9254">
          <cell r="A9254">
            <v>12214</v>
          </cell>
          <cell r="B9254" t="str">
            <v>LAMPADA VAPOR MERCURIO 125 W (BASE E27)</v>
          </cell>
          <cell r="C9254" t="str">
            <v xml:space="preserve">UN    </v>
          </cell>
          <cell r="D9254">
            <v>12.77</v>
          </cell>
        </row>
        <row r="9255">
          <cell r="A9255">
            <v>3749</v>
          </cell>
          <cell r="B9255" t="str">
            <v>LAMPADA VAPOR MERCURIO 250 W (BASE E40)</v>
          </cell>
          <cell r="C9255" t="str">
            <v xml:space="preserve">UN    </v>
          </cell>
          <cell r="D9255">
            <v>22.77</v>
          </cell>
        </row>
        <row r="9256">
          <cell r="A9256">
            <v>3751</v>
          </cell>
          <cell r="B9256" t="str">
            <v>LAMPADA VAPOR MERCURIO 400 W (BASE E40)</v>
          </cell>
          <cell r="C9256" t="str">
            <v xml:space="preserve">UN    </v>
          </cell>
          <cell r="D9256">
            <v>31.07</v>
          </cell>
        </row>
        <row r="9257">
          <cell r="A9257">
            <v>39376</v>
          </cell>
          <cell r="B9257" t="str">
            <v>LAMPADA VAPOR METALICO OVOIDE 150 W, BASE E27/E40</v>
          </cell>
          <cell r="C9257" t="str">
            <v xml:space="preserve">UN    </v>
          </cell>
          <cell r="D9257">
            <v>26.19</v>
          </cell>
        </row>
        <row r="9258">
          <cell r="A9258">
            <v>3752</v>
          </cell>
          <cell r="B9258" t="str">
            <v>LAMPADA VAPOR METALICO TUBULAR 400 W (BASE E40)</v>
          </cell>
          <cell r="C9258" t="str">
            <v xml:space="preserve">UN    </v>
          </cell>
          <cell r="D9258">
            <v>51.26</v>
          </cell>
        </row>
        <row r="9259">
          <cell r="A9259">
            <v>746</v>
          </cell>
          <cell r="B9259" t="str">
            <v>LAVADORA DE ALTA PRESSAO (LAVA-JATO) PARA AGUA FRIA, PRESSAO DE OPERACAO ENTRE 1400 E 1900 LIB/POL2, VAZAO MAXIMA ENTRE  400 E 700 L/H</v>
          </cell>
          <cell r="C9259" t="str">
            <v xml:space="preserve">UN    </v>
          </cell>
          <cell r="D9259">
            <v>3970.32</v>
          </cell>
        </row>
        <row r="9260">
          <cell r="A9260">
            <v>36521</v>
          </cell>
          <cell r="B9260" t="str">
            <v>LAVATORIO DE CANTO LOUCA BRANCA SUSPENSO *40 X 30* CM</v>
          </cell>
          <cell r="C9260" t="str">
            <v xml:space="preserve">UN    </v>
          </cell>
          <cell r="D9260">
            <v>108.66</v>
          </cell>
        </row>
        <row r="9261">
          <cell r="A9261">
            <v>36794</v>
          </cell>
          <cell r="B9261" t="str">
            <v>LAVATORIO LOUCA BRANCA COM COLUNA *44 X 35,5* CM</v>
          </cell>
          <cell r="C9261" t="str">
            <v xml:space="preserve">UN    </v>
          </cell>
          <cell r="D9261">
            <v>110.76</v>
          </cell>
        </row>
        <row r="9262">
          <cell r="A9262">
            <v>10426</v>
          </cell>
          <cell r="B9262" t="str">
            <v>LAVATORIO LOUCA BRANCA COM COLUNA *54 X 44* CM</v>
          </cell>
          <cell r="C9262" t="str">
            <v xml:space="preserve">UN    </v>
          </cell>
          <cell r="D9262">
            <v>159.53</v>
          </cell>
        </row>
        <row r="9263">
          <cell r="A9263">
            <v>10425</v>
          </cell>
          <cell r="B9263" t="str">
            <v>LAVATORIO LOUCA BRANCA SUSPENSO *40 X 30* CM</v>
          </cell>
          <cell r="C9263" t="str">
            <v xml:space="preserve">UN    </v>
          </cell>
          <cell r="D9263">
            <v>70.349999999999994</v>
          </cell>
        </row>
        <row r="9264">
          <cell r="A9264">
            <v>10431</v>
          </cell>
          <cell r="B9264" t="str">
            <v>LAVATORIO LOUCA COR COM COLUNA *54 X 44* CM</v>
          </cell>
          <cell r="C9264" t="str">
            <v xml:space="preserve">UN    </v>
          </cell>
          <cell r="D9264">
            <v>175.01</v>
          </cell>
        </row>
        <row r="9265">
          <cell r="A9265">
            <v>10429</v>
          </cell>
          <cell r="B9265" t="str">
            <v>LAVATORIO LOUCA COR SUSPENSO *40 X 30* CM</v>
          </cell>
          <cell r="C9265" t="str">
            <v xml:space="preserve">UN    </v>
          </cell>
          <cell r="D9265">
            <v>83.9</v>
          </cell>
        </row>
        <row r="9266">
          <cell r="A9266">
            <v>20269</v>
          </cell>
          <cell r="B9266" t="str">
            <v>LAVATORIO/CUBA DE EMBUTIR OVAL LOUCA BRANCA SEM LADRAO *50 X 35* CM</v>
          </cell>
          <cell r="C9266" t="str">
            <v xml:space="preserve">UN    </v>
          </cell>
          <cell r="D9266">
            <v>69.150000000000006</v>
          </cell>
        </row>
        <row r="9267">
          <cell r="A9267">
            <v>20270</v>
          </cell>
          <cell r="B9267" t="str">
            <v>LAVATORIO/CUBA DE EMBUTIR OVAL LOUCA COR SEM LADRAO *50 X 35* CM</v>
          </cell>
          <cell r="C9267" t="str">
            <v xml:space="preserve">UN    </v>
          </cell>
          <cell r="D9267">
            <v>75.3</v>
          </cell>
        </row>
        <row r="9268">
          <cell r="A9268">
            <v>11696</v>
          </cell>
          <cell r="B9268" t="str">
            <v>LAVATORIO/CUBA DE SOBREPOR OVAL PEQUENA LOUCA BRANCA SEM LADRAO *31 X 44*</v>
          </cell>
          <cell r="C9268" t="str">
            <v xml:space="preserve">UN    </v>
          </cell>
          <cell r="D9268">
            <v>110.01</v>
          </cell>
        </row>
        <row r="9269">
          <cell r="A9269">
            <v>10427</v>
          </cell>
          <cell r="B9269" t="str">
            <v>LAVATORIO/CUBA DE SOBREPOR RETANGULAR LOUCA BRANCA COM LADRAO *52 X 45* CM</v>
          </cell>
          <cell r="C9269" t="str">
            <v xml:space="preserve">UN    </v>
          </cell>
          <cell r="D9269">
            <v>197.24</v>
          </cell>
        </row>
        <row r="9270">
          <cell r="A9270">
            <v>10428</v>
          </cell>
          <cell r="B9270" t="str">
            <v>LAVATORIO/CUBA DE SOBREPOR RETANGULAR LOUCA COR COM LADRAO *52 X 45* CM</v>
          </cell>
          <cell r="C9270" t="str">
            <v xml:space="preserve">UN    </v>
          </cell>
          <cell r="D9270">
            <v>200.19</v>
          </cell>
        </row>
        <row r="9271">
          <cell r="A9271">
            <v>2354</v>
          </cell>
          <cell r="B9271" t="str">
            <v>LEITURISTA OU CADASTRISTA DE REDES DE AGUA E ESGOTO</v>
          </cell>
          <cell r="C9271" t="str">
            <v xml:space="preserve">H     </v>
          </cell>
          <cell r="D9271">
            <v>8.57</v>
          </cell>
        </row>
        <row r="9272">
          <cell r="A9272">
            <v>40932</v>
          </cell>
          <cell r="B9272" t="str">
            <v>LEITURISTA OU CADASTRISTA DE REDES DE AGUA E ESGOTO (MENSALISTA)</v>
          </cell>
          <cell r="C9272" t="str">
            <v xml:space="preserve">MES   </v>
          </cell>
          <cell r="D9272">
            <v>1517.7</v>
          </cell>
        </row>
        <row r="9273">
          <cell r="A9273">
            <v>10853</v>
          </cell>
          <cell r="B9273" t="str">
            <v>LETRA ACO INOX (AISI 304), CHAPA NUM. 22, RECORTADO, H= 20 CM (SEM RELEVO)</v>
          </cell>
          <cell r="C9273" t="str">
            <v xml:space="preserve">UN    </v>
          </cell>
          <cell r="D9273">
            <v>71.16</v>
          </cell>
        </row>
        <row r="9274">
          <cell r="A9274">
            <v>5093</v>
          </cell>
          <cell r="B9274" t="str">
            <v>LEVANTADOR DE JANELA GUILHOTINA, EM LATAO CROMADO</v>
          </cell>
          <cell r="C9274" t="str">
            <v xml:space="preserve">PAR   </v>
          </cell>
          <cell r="D9274">
            <v>14.1</v>
          </cell>
        </row>
        <row r="9275">
          <cell r="A9275">
            <v>37768</v>
          </cell>
          <cell r="B9275" t="str">
            <v>LIMPADORA A SUCCAO, TANQUE 12000 L, BASCULAMENTO HIDRAULICO, BOMBA 12 M3/MIN 95% VACUO (INCLUI MONTAGEM, NAO INCLUI CAMINHAO)</v>
          </cell>
          <cell r="C9275" t="str">
            <v xml:space="preserve">UN    </v>
          </cell>
          <cell r="D9275">
            <v>98500</v>
          </cell>
        </row>
        <row r="9276">
          <cell r="A9276">
            <v>37773</v>
          </cell>
          <cell r="B9276" t="str">
            <v>LIMPADORA DE SUCCAO TANQUE 7000 L, BOMBA 12 M3/MIN 95% VACUO (INCLUI MONTAGEM, NAO INCLUI CAMINHAO)</v>
          </cell>
          <cell r="C9276" t="str">
            <v xml:space="preserve">UN    </v>
          </cell>
          <cell r="D9276">
            <v>83643.100000000006</v>
          </cell>
        </row>
        <row r="9277">
          <cell r="A9277">
            <v>37769</v>
          </cell>
          <cell r="B9277" t="str">
            <v>LIMPADORA DE SUCCAO, TANQUE 11000 L, BOMBA 340 M3/MIN (INCLUI MONTAGEM, NAO INCLUI CAMINHAO)</v>
          </cell>
          <cell r="C9277" t="str">
            <v xml:space="preserve">UN    </v>
          </cell>
          <cell r="D9277">
            <v>140029.09</v>
          </cell>
        </row>
        <row r="9278">
          <cell r="A9278">
            <v>37770</v>
          </cell>
          <cell r="B9278" t="str">
            <v>LIMPADORA DE SUCCAO, TANQUE 5500 L, BOMBA 60M3/MIN, VACUO 500 MBAR (INCLUI MONTAGEM, NAO INCLUI CAMINHAO)</v>
          </cell>
          <cell r="C9278" t="str">
            <v xml:space="preserve">UN    </v>
          </cell>
          <cell r="D9278">
            <v>237651.71</v>
          </cell>
        </row>
        <row r="9279">
          <cell r="A9279">
            <v>38382</v>
          </cell>
          <cell r="B9279" t="str">
            <v>LINHA DE PEDREIRO LISA 100 M</v>
          </cell>
          <cell r="C9279" t="str">
            <v xml:space="preserve">UN    </v>
          </cell>
          <cell r="D9279">
            <v>9.19</v>
          </cell>
        </row>
        <row r="9280">
          <cell r="A9280">
            <v>6091</v>
          </cell>
          <cell r="B9280" t="str">
            <v>LIQUIDO PARA BRILHO PAREDES INTERNAS</v>
          </cell>
          <cell r="C9280" t="str">
            <v xml:space="preserve">L     </v>
          </cell>
          <cell r="D9280">
            <v>10.54</v>
          </cell>
        </row>
        <row r="9281">
          <cell r="A9281">
            <v>38383</v>
          </cell>
          <cell r="B9281" t="str">
            <v>LIXA D'AGUA EM FOLHA, GRAO 100</v>
          </cell>
          <cell r="C9281" t="str">
            <v xml:space="preserve">UN    </v>
          </cell>
          <cell r="D9281">
            <v>1.72</v>
          </cell>
        </row>
        <row r="9282">
          <cell r="A9282">
            <v>3768</v>
          </cell>
          <cell r="B9282" t="str">
            <v>LIXA EM FOLHA PARA FERRO, NUMERO 150</v>
          </cell>
          <cell r="C9282" t="str">
            <v xml:space="preserve">UN    </v>
          </cell>
          <cell r="D9282">
            <v>2.37</v>
          </cell>
        </row>
        <row r="9283">
          <cell r="A9283">
            <v>3767</v>
          </cell>
          <cell r="B9283" t="str">
            <v>LIXA EM FOLHA PARA PAREDE OU MADEIRA, NUMERO 120 (COR VERMELHA)</v>
          </cell>
          <cell r="C9283" t="str">
            <v xml:space="preserve">UN    </v>
          </cell>
          <cell r="D9283">
            <v>0.56000000000000005</v>
          </cell>
        </row>
        <row r="9284">
          <cell r="A9284">
            <v>13192</v>
          </cell>
          <cell r="B9284" t="str">
            <v>LIXADEIRA ELETRICA ANGULAR PARA CONCRETO, POTENCIA 1.400 W, PRATO DIAMANTADO DE 5''</v>
          </cell>
          <cell r="C9284" t="str">
            <v xml:space="preserve">UN    </v>
          </cell>
          <cell r="D9284">
            <v>5881.28</v>
          </cell>
        </row>
        <row r="9285">
          <cell r="A9285">
            <v>38413</v>
          </cell>
          <cell r="B9285" t="str">
            <v>LIXADEIRA ELETRICA ANGULAR, PARA DISCO DE 7 " (180 MM), POTENCIA DE 2.200 W, *5.000* RPM, 220 V</v>
          </cell>
          <cell r="C9285" t="str">
            <v xml:space="preserve">UN    </v>
          </cell>
          <cell r="D9285">
            <v>972.68</v>
          </cell>
        </row>
        <row r="9286">
          <cell r="A9286">
            <v>42440</v>
          </cell>
          <cell r="B9286" t="str">
            <v>LIXEIRA DUPLA, COM CAPACIDADE VOLUMETRICA DE 60L*, FABRICADA EM TUBO DE ACO CARBONO, CESTOS EM CHAPA DE ACO E PINTURA NO PROCESSO ELETROSTATICO - PARA ACADEMIA AO AR LIVRE / ACADEMIA DA TERCEIRA IDADE - ATI</v>
          </cell>
          <cell r="C9286" t="str">
            <v xml:space="preserve">UN    </v>
          </cell>
          <cell r="D9286">
            <v>702.04</v>
          </cell>
        </row>
        <row r="9287">
          <cell r="A9287">
            <v>20193</v>
          </cell>
          <cell r="B9287" t="str">
            <v>LOCACAO DE ANDAIME METALICO TIPO FACHADEIRO, LARGURA DE 1,20 M, ALTURA POR PECA DE 2,0 M, INCLUINDO SAPATAS E ITENS NECESSARIOS A INSTALACAO</v>
          </cell>
          <cell r="C9287" t="str">
            <v>M2XMES</v>
          </cell>
          <cell r="D9287">
            <v>4.99</v>
          </cell>
        </row>
        <row r="9288">
          <cell r="A9288">
            <v>10527</v>
          </cell>
          <cell r="B9288" t="str">
            <v>LOCACAO DE ANDAIME METALICO TUBULAR DE ENCAIXE, TIPO DE TORRE, COM LARGURA DE 1 ATE 1,5 M E ALTURA DE *1,00* M</v>
          </cell>
          <cell r="C9288" t="str">
            <v xml:space="preserve">MXMES </v>
          </cell>
          <cell r="D9288">
            <v>15</v>
          </cell>
        </row>
        <row r="9289">
          <cell r="A9289">
            <v>41805</v>
          </cell>
          <cell r="B9289" t="str">
            <v>LOCACAO DE ANDAIME SUSPENSO OU BALANCIM MANUAL, CAPACIDADE DE CARGA TOTAL DE APROXIMADAMENTE 250 KG/M2, PLATAFORMA DE 1,50 M X 0,80 M (C X L), CABO DE 45 M</v>
          </cell>
          <cell r="C9289" t="str">
            <v xml:space="preserve">MES   </v>
          </cell>
          <cell r="D9289">
            <v>530</v>
          </cell>
        </row>
        <row r="9290">
          <cell r="A9290">
            <v>40271</v>
          </cell>
          <cell r="B9290" t="str">
            <v>LOCACAO DE APRUMADOR METALICO DE PILAR, COM ALTURA E ANGULO REGULAVEIS, EXTENSAO DE *1,50* A *2,80* M</v>
          </cell>
          <cell r="C9290" t="str">
            <v xml:space="preserve">MES   </v>
          </cell>
          <cell r="D9290">
            <v>9.75</v>
          </cell>
        </row>
        <row r="9291">
          <cell r="A9291">
            <v>40287</v>
          </cell>
          <cell r="B9291" t="str">
            <v>LOCACAO DE BARRA DE ANCORAGEM DE 0,80 A 1,20 M DE EXTENSAO, COM ROSCA DE 5/8", INCLUINDO PORCA E FLANGE</v>
          </cell>
          <cell r="C9291" t="str">
            <v xml:space="preserve">MES   </v>
          </cell>
          <cell r="D9291">
            <v>3.75</v>
          </cell>
        </row>
        <row r="9292">
          <cell r="A9292">
            <v>40295</v>
          </cell>
          <cell r="B9292" t="str">
            <v>LOCACAO DE BOMBA MANUAL PARA TESTE HIDROSTATICO ATE 30 BAR</v>
          </cell>
          <cell r="C9292" t="str">
            <v xml:space="preserve">H     </v>
          </cell>
          <cell r="D9292">
            <v>1.97</v>
          </cell>
        </row>
        <row r="9293">
          <cell r="A9293">
            <v>745</v>
          </cell>
          <cell r="B9293" t="str">
            <v>LOCACAO DE BOMBA MANUAL PARA TESTE HIDROSTATICO ATE 60 BAR</v>
          </cell>
          <cell r="C9293" t="str">
            <v xml:space="preserve">H     </v>
          </cell>
          <cell r="D9293">
            <v>2.09</v>
          </cell>
        </row>
        <row r="9294">
          <cell r="A9294">
            <v>4084</v>
          </cell>
          <cell r="B9294" t="str">
            <v>LOCACAO DE BOMBA SUBMERSIVEL PARA DRENAGEM E ESGOTAMENTO, MOTOR ELETRICO TRIFASICO, POTENCIA DE 1 CV, DIAMETRO DE RECALQUE DE 2". FAIXA DE OPERACAO: Q=25 M3/H (+ OU - 1 M3/H) E AMT=2 M; Q=12 M3/H (+ OU - 2 M3/H) E AMT = 12 M (+ OU - 2 M)</v>
          </cell>
          <cell r="C9294" t="str">
            <v xml:space="preserve">H     </v>
          </cell>
          <cell r="D9294">
            <v>1.62</v>
          </cell>
        </row>
        <row r="9295">
          <cell r="A9295">
            <v>743</v>
          </cell>
          <cell r="B9295" t="str">
            <v>LOCACAO DE BOMBA SUBMERSIVEL PARA DRENAGEM E ESGOTAMENTO, MOTOR ELETRICO TRIFASICO, POTENCIA DE 2 CV, DIAMETRO DE RECALQUE DE 2". FAIXA DE OPERACAO: Q=35 M3/H (+ OU - 3 M3/H) E AMT=2 M; Q=13 M3/H (+ OU - 3 M3/H) E AMT = 17 M (+ OU - 3 M)</v>
          </cell>
          <cell r="C9295" t="str">
            <v xml:space="preserve">H     </v>
          </cell>
          <cell r="D9295">
            <v>1.62</v>
          </cell>
        </row>
        <row r="9296">
          <cell r="A9296">
            <v>40293</v>
          </cell>
          <cell r="B9296" t="str">
            <v>LOCACAO DE BOMBA SUBMERSIVEL PARA DRENAGEM E ESGOTAMENTO, MOTOR ELETRICO TRIFASICO, POTENCIA DE 2 CV, DIAMETRO DE RECALQUE DE 3". FAIXA DE OPERACAO: Q=70 M3/H (+ OU - 2 M3/H) E AMT=2 M; Q=9,5 M3/H (+ OU - 3,5 M3/H) E AMT = 10 M (+ OU - 2 M)</v>
          </cell>
          <cell r="C9296" t="str">
            <v xml:space="preserve">H     </v>
          </cell>
          <cell r="D9296">
            <v>1.94</v>
          </cell>
        </row>
        <row r="9297">
          <cell r="A9297">
            <v>40294</v>
          </cell>
          <cell r="B9297" t="str">
            <v>LOCACAO DE BOMBA SUBMERSIVEL PARA DRENAGEM E ESGOTAMENTO, MOTOR ELETRICO TRIFASICO, POTENCIA DE 3 CV, DIAMETRO DE RECALQUE DE 2". FAIXA DE OPERACAO: Q=84 M3/H (+ OU - 2,5 M3/H) E AMT=2 M; Q=9,1 M3/H (+ OU - 2 M3/H) E AMT = 12 M (+ OU - 2 M)</v>
          </cell>
          <cell r="C9297" t="str">
            <v xml:space="preserve">H     </v>
          </cell>
          <cell r="D9297">
            <v>1.62</v>
          </cell>
        </row>
        <row r="9298">
          <cell r="A9298">
            <v>4085</v>
          </cell>
          <cell r="B9298" t="str">
            <v>LOCACAO DE BOMBA SUBMERSIVEL PARA DRENAGEM E ESGOTAMENTO, MOTOR ELETRICO TRIFASICO, POTENCIA DE 4 CV, DIAMETRO DE RECALQUE DE 3". FAIXA DE OPERACAO: Q=60 M3/H (+ OU - 1 M3/H) E AMT=2 M; Q=11 M3/H (+ OU - 1 M3/H) E AMT = 23 M (+ OU - 1 M)</v>
          </cell>
          <cell r="C9298" t="str">
            <v xml:space="preserve">H     </v>
          </cell>
          <cell r="D9298">
            <v>2.2599999999999998</v>
          </cell>
        </row>
        <row r="9299">
          <cell r="A9299">
            <v>10775</v>
          </cell>
          <cell r="B9299" t="str">
            <v>LOCACAO DE CONTAINER 2,30  X  6,00 M, ALT. 2,50 M, COM 1 SANITARIO, PARA ESCRITORIO, COMPLETO, SEM DIVISORIAS INTERNAS</v>
          </cell>
          <cell r="C9299" t="str">
            <v xml:space="preserve">MES   </v>
          </cell>
          <cell r="D9299">
            <v>515</v>
          </cell>
        </row>
        <row r="9300">
          <cell r="A9300">
            <v>10776</v>
          </cell>
          <cell r="B9300" t="str">
            <v>LOCACAO DE CONTAINER 2,30  X  6,00 M, ALT. 2,50 M, PARA ESCRITORIO, SEM DIVISORIAS INTERNAS E SEM SANITARIO</v>
          </cell>
          <cell r="C9300" t="str">
            <v xml:space="preserve">MES   </v>
          </cell>
          <cell r="D9300">
            <v>402.34</v>
          </cell>
        </row>
        <row r="9301">
          <cell r="A9301">
            <v>10779</v>
          </cell>
          <cell r="B9301" t="str">
            <v>LOCACAO DE CONTAINER 2,30 X 4,30 M, ALT. 2,50 M, P/ SANITARIO, C/ 5 BACIAS, 1 LAVATORIO E 4 MICTORIOS</v>
          </cell>
          <cell r="C9301" t="str">
            <v xml:space="preserve">MES   </v>
          </cell>
          <cell r="D9301">
            <v>643.75</v>
          </cell>
        </row>
        <row r="9302">
          <cell r="A9302">
            <v>10777</v>
          </cell>
          <cell r="B9302" t="str">
            <v>LOCACAO DE CONTAINER 2,30 X 4,30 M, ALT. 2,50 M, PARA SANITARIO, COM 3 BACIAS, 4 CHUVEIROS, 1 LAVATORIO E 1 MICTORIO</v>
          </cell>
          <cell r="C9302" t="str">
            <v xml:space="preserve">MES   </v>
          </cell>
          <cell r="D9302">
            <v>584.73</v>
          </cell>
        </row>
        <row r="9303">
          <cell r="A9303">
            <v>10778</v>
          </cell>
          <cell r="B9303" t="str">
            <v>LOCACAO DE CONTAINER 2,30 X 6,00 M, ALT. 2,50 M,  PARA SANITARIO,  COM 4 BACIAS, 8 CHUVEIROS,1 LAVATORIO E 1 MICTORIO</v>
          </cell>
          <cell r="C9303" t="str">
            <v xml:space="preserve">MES   </v>
          </cell>
          <cell r="D9303">
            <v>643.75</v>
          </cell>
        </row>
        <row r="9304">
          <cell r="A9304">
            <v>40339</v>
          </cell>
          <cell r="B9304" t="str">
            <v>LOCACAO DE CRUZETA PARA ESCORA METALICA</v>
          </cell>
          <cell r="C9304" t="str">
            <v xml:space="preserve">MES   </v>
          </cell>
          <cell r="D9304">
            <v>3.75</v>
          </cell>
        </row>
        <row r="9305">
          <cell r="A9305">
            <v>3355</v>
          </cell>
          <cell r="B9305" t="str">
            <v>LOCACAO DE ELEVADOR DE CARGA A CABO, CABINE SEMI FECHADA *2,0* X *1,5* X *2,0* M, CAPACIDADE DE CARGA 1000 KG, TORRE  *2,38* X *2,21* X 15 M, GUINCHO DE EMBREAGEM, FREIO DE SEGURANCA, LIMITADOR DE VELOCIDADE E CANCELA</v>
          </cell>
          <cell r="C9305" t="str">
            <v xml:space="preserve">H     </v>
          </cell>
          <cell r="D9305">
            <v>20.25</v>
          </cell>
        </row>
        <row r="9306">
          <cell r="A9306">
            <v>39814</v>
          </cell>
          <cell r="B9306" t="str">
            <v>LOCACAO DE ELEVADOR DE CREMALHEIRA CABINE SIMPLES FECHADA 1,5 X 2,5 X 2,35 M (UMA POR TORRE), CAPACIDADE DE CARGA *1200* KG (15 PESSOAS), TORRE DE 24 M (16 MODULOS), 16 PARADAS, FREIO DE SEGURANCA, LIMITADOR DE CARGA</v>
          </cell>
          <cell r="C9306" t="str">
            <v xml:space="preserve">H     </v>
          </cell>
          <cell r="D9306">
            <v>37.96</v>
          </cell>
        </row>
        <row r="9307">
          <cell r="A9307">
            <v>10749</v>
          </cell>
          <cell r="B9307" t="str">
            <v>LOCACAO DE ESCORA METALICA TELESCOPICA, COM ALTURA REGULAVEL DE *1,80* A *3,20* M, COM CAPACIDADE DE CARGA DE NO MINIMO 1000 KGF (10 KN), INCLUSO TRIPE E FORCADO</v>
          </cell>
          <cell r="C9307" t="str">
            <v xml:space="preserve">MES   </v>
          </cell>
          <cell r="D9307">
            <v>6.87</v>
          </cell>
        </row>
        <row r="9308">
          <cell r="A9308">
            <v>40290</v>
          </cell>
          <cell r="B9308" t="str">
            <v>LOCACAO DE FORMA PLASTICA PARA LAJE NERVURADA, DIMENSOES *60* X *60* X *16* CM</v>
          </cell>
          <cell r="C9308" t="str">
            <v xml:space="preserve">MES   </v>
          </cell>
          <cell r="D9308">
            <v>9.9</v>
          </cell>
        </row>
        <row r="9309">
          <cell r="A9309">
            <v>7252</v>
          </cell>
          <cell r="B9309" t="str">
            <v>LOCACAO DE NIVEL OPTICO, COM PRECISAO DE 0,7 MM, AUMENTO DE 32X</v>
          </cell>
          <cell r="C9309" t="str">
            <v xml:space="preserve">H     </v>
          </cell>
          <cell r="D9309">
            <v>2.12</v>
          </cell>
        </row>
        <row r="9310">
          <cell r="A9310">
            <v>4778</v>
          </cell>
          <cell r="B9310" t="str">
            <v>LOCACAO DE PERFURATRIZ PNEUMATICA DE PESO MEDIO, * 18 * KG, PARA ROCHA</v>
          </cell>
          <cell r="C9310" t="str">
            <v xml:space="preserve">H     </v>
          </cell>
          <cell r="D9310">
            <v>2.7</v>
          </cell>
        </row>
        <row r="9311">
          <cell r="A9311">
            <v>4780</v>
          </cell>
          <cell r="B9311" t="str">
            <v>LOCACAO DE PERFURATRIZ PNEUMATICA DE PESO MEDIO, * 24 * KG, PARA ROCHA</v>
          </cell>
          <cell r="C9311" t="str">
            <v xml:space="preserve">H     </v>
          </cell>
          <cell r="D9311">
            <v>2.92</v>
          </cell>
        </row>
        <row r="9312">
          <cell r="A9312">
            <v>10809</v>
          </cell>
          <cell r="B9312" t="str">
            <v>LOCACAO DE TALHA ELETRICA 3 T, VELOCIDADE  2,1 M / MIN, POTENCIA 1,3 KW</v>
          </cell>
          <cell r="C9312" t="str">
            <v xml:space="preserve">H     </v>
          </cell>
          <cell r="D9312">
            <v>1.1100000000000001</v>
          </cell>
        </row>
        <row r="9313">
          <cell r="A9313">
            <v>10811</v>
          </cell>
          <cell r="B9313" t="str">
            <v>LOCACAO DE TALHA MANUAL DE CORRENTE, CAPACIDADE DE 2 T COM ELEVACAO DE 3 M</v>
          </cell>
          <cell r="C9313" t="str">
            <v xml:space="preserve">H     </v>
          </cell>
          <cell r="D9313">
            <v>0.95</v>
          </cell>
        </row>
        <row r="9314">
          <cell r="A9314">
            <v>7247</v>
          </cell>
          <cell r="B9314" t="str">
            <v>LOCACAO DE TEODOLITO ELETRONICO, PRECISAO ANGULAR DE 5 A 7 SEGUNDOS, INCLUINDO TRIPE</v>
          </cell>
          <cell r="C9314" t="str">
            <v xml:space="preserve">H     </v>
          </cell>
          <cell r="D9314">
            <v>2.12</v>
          </cell>
        </row>
        <row r="9315">
          <cell r="A9315">
            <v>40291</v>
          </cell>
          <cell r="B9315" t="str">
            <v>LOCACAO DE TORRE METALICA COMPLETA PARA UMA CARGA DE 8 TF (80 KN)  E PE DIREITO DE 6 M, INCLUINDO MODULOS , DIAGONAIS, SAPATAS E FORCADOS</v>
          </cell>
          <cell r="C9315" t="str">
            <v xml:space="preserve">MES   </v>
          </cell>
          <cell r="D9315">
            <v>523.26</v>
          </cell>
        </row>
        <row r="9316">
          <cell r="A9316">
            <v>40275</v>
          </cell>
          <cell r="B9316" t="str">
            <v>LOCACAO DE VIGA SANDUICHE METALICA VAZADA PARA TRAVAMENTO DE PILARES, ALTURA DE *8* CM, LARGURA DE *6* CM E EXTENSAO DE 2 M</v>
          </cell>
          <cell r="C9316" t="str">
            <v xml:space="preserve">MES   </v>
          </cell>
          <cell r="D9316">
            <v>15</v>
          </cell>
        </row>
        <row r="9317">
          <cell r="A9317">
            <v>3777</v>
          </cell>
          <cell r="B9317" t="str">
            <v>LONA PLASTICA PRETA, E= 150 MICRA</v>
          </cell>
          <cell r="C9317" t="str">
            <v xml:space="preserve">M2    </v>
          </cell>
          <cell r="D9317">
            <v>0.92</v>
          </cell>
        </row>
        <row r="9318">
          <cell r="A9318">
            <v>43067</v>
          </cell>
          <cell r="B9318" t="str">
            <v>LONA PLASTICA PRETA, E= 200 MICRA (COLETADO CAIXA)</v>
          </cell>
          <cell r="C9318" t="str">
            <v xml:space="preserve">M2    </v>
          </cell>
          <cell r="D9318">
            <v>0.95</v>
          </cell>
        </row>
        <row r="9319">
          <cell r="A9319">
            <v>3779</v>
          </cell>
          <cell r="B9319" t="str">
            <v>LONA PLASTICA, PRETA, LARGURA  8 M, E= 150 MICRA</v>
          </cell>
          <cell r="C9319" t="str">
            <v xml:space="preserve">M     </v>
          </cell>
          <cell r="D9319">
            <v>7.66</v>
          </cell>
        </row>
        <row r="9320">
          <cell r="A9320">
            <v>3798</v>
          </cell>
          <cell r="B9320" t="str">
            <v>LUMINARIA ABERTA P/ ILUMINACAO PUBLICA, TIPO X-57 PETERCO OU EQUIV</v>
          </cell>
          <cell r="C9320" t="str">
            <v xml:space="preserve">UN    </v>
          </cell>
          <cell r="D9320">
            <v>40.659999999999997</v>
          </cell>
        </row>
        <row r="9321">
          <cell r="A9321">
            <v>38769</v>
          </cell>
          <cell r="B9321" t="str">
            <v>LUMINARIA ARANDELA TIPO MEIA-LUA COM VIDRO FOSCO *30 X 15* CM, PARA 1 LAMPADA, BASE E27, POTENCIA MAXIMA 40/60 W (NAO INCLUI LAMPADA)</v>
          </cell>
          <cell r="C9321" t="str">
            <v xml:space="preserve">UN    </v>
          </cell>
          <cell r="D9321">
            <v>31.75</v>
          </cell>
        </row>
        <row r="9322">
          <cell r="A9322">
            <v>39510</v>
          </cell>
          <cell r="B9322" t="str">
            <v>LUMINARIA DE EMBUTIR EM CHAPA DE ACO PARA 2 LAMPADAS FLUORESCENTES DE 14 W COM REFLETOR E ALETAS EM ALUMINIO, COMPLETA (INCLUI REATOR E LAMPADAS)</v>
          </cell>
          <cell r="C9322" t="str">
            <v xml:space="preserve">UN    </v>
          </cell>
          <cell r="D9322">
            <v>128.53</v>
          </cell>
        </row>
        <row r="9323">
          <cell r="A9323">
            <v>38776</v>
          </cell>
          <cell r="B9323" t="str">
            <v>LUMINARIA DE EMBUTIR EM CHAPA DE ACO PARA 4 LAMPADAS FLUORESCENTES DE 14 W *60 X 60 CM* ALETADA (NAO INCLUI REATOR E LAMPADAS)</v>
          </cell>
          <cell r="C9323" t="str">
            <v xml:space="preserve">UN    </v>
          </cell>
          <cell r="D9323">
            <v>136.4</v>
          </cell>
        </row>
        <row r="9324">
          <cell r="A9324">
            <v>38774</v>
          </cell>
          <cell r="B9324" t="str">
            <v>LUMINARIA DE EMERGENCIA 30 LEDS, POTENCIA 2 W, BATERIA DE LITIO, AUTONOMIA DE 6 HORAS</v>
          </cell>
          <cell r="C9324" t="str">
            <v xml:space="preserve">UN    </v>
          </cell>
          <cell r="D9324">
            <v>32.19</v>
          </cell>
        </row>
        <row r="9325">
          <cell r="A9325">
            <v>42977</v>
          </cell>
          <cell r="B9325" t="str">
            <v>LUMINARIA DE LED PARA ILUMINACAO PUBLICA, DE 98 W  ATE 137 W, INVOLUCRO EM ALUMINIO OU ACO INOX (COLETADO CAIXA)</v>
          </cell>
          <cell r="C9325" t="str">
            <v xml:space="preserve">UN    </v>
          </cell>
          <cell r="D9325">
            <v>752.6</v>
          </cell>
        </row>
        <row r="9326">
          <cell r="A9326">
            <v>38889</v>
          </cell>
          <cell r="B9326" t="str">
            <v>LUMINARIA DE SOBREPOR EM CHAPA DE ACO COM ALETAS PLASTICAS, PARA 1 LAMPADA, BASE E27, POTENCIA MAXIMA 40/60 W (NAO INCLUI LAMPADA)</v>
          </cell>
          <cell r="C9326" t="str">
            <v xml:space="preserve">UN    </v>
          </cell>
          <cell r="D9326">
            <v>24.34</v>
          </cell>
        </row>
        <row r="9327">
          <cell r="A9327">
            <v>38784</v>
          </cell>
          <cell r="B9327" t="str">
            <v>LUMINARIA DE SOBREPOR EM CHAPA DE ACO COM ALETAS PLASTICAS, PARA 2 LAMPADAS, BASE E27, POTENCIA MAXIMA 40/60 W (NAO INCLUI LAMPADAS)</v>
          </cell>
          <cell r="C9327" t="str">
            <v xml:space="preserve">UN    </v>
          </cell>
          <cell r="D9327">
            <v>32.56</v>
          </cell>
        </row>
        <row r="9328">
          <cell r="A9328">
            <v>3788</v>
          </cell>
          <cell r="B9328" t="str">
            <v>LUMINARIA DE SOBREPOR EM CHAPA DE ACO PARA 1 LAMPADA FLUORESCENTE DE *18* W, ALETADA, COMPLETA (LAMPADA E REATOR INCLUSOS)</v>
          </cell>
          <cell r="C9328" t="str">
            <v xml:space="preserve">UN    </v>
          </cell>
          <cell r="D9328">
            <v>33.93</v>
          </cell>
        </row>
        <row r="9329">
          <cell r="A9329">
            <v>12230</v>
          </cell>
          <cell r="B9329" t="str">
            <v>LUMINARIA DE SOBREPOR EM CHAPA DE ACO PARA 1 LAMPADA FLUORESCENTE DE *18* W, PERFIL COMERCIAL (NAO INCLUI REATOR E LAMPADA)</v>
          </cell>
          <cell r="C9329" t="str">
            <v xml:space="preserve">UN    </v>
          </cell>
          <cell r="D9329">
            <v>8.73</v>
          </cell>
        </row>
        <row r="9330">
          <cell r="A9330">
            <v>3780</v>
          </cell>
          <cell r="B9330" t="str">
            <v>LUMINARIA DE SOBREPOR EM CHAPA DE ACO PARA 1 LAMPADA FLUORESCENTE DE *36* W, ALETADA, COMPLETA (LAMPADA E REATOR INCLUSOS)</v>
          </cell>
          <cell r="C9330" t="str">
            <v xml:space="preserve">UN    </v>
          </cell>
          <cell r="D9330">
            <v>50.07</v>
          </cell>
        </row>
        <row r="9331">
          <cell r="A9331">
            <v>12231</v>
          </cell>
          <cell r="B9331" t="str">
            <v>LUMINARIA DE SOBREPOR EM CHAPA DE ACO PARA 1 LAMPADA FLUORESCENTE DE *36* W, PERFIL COMERCIAL (NAO INCLUI REATOR E LAMPADA)</v>
          </cell>
          <cell r="C9331" t="str">
            <v xml:space="preserve">UN    </v>
          </cell>
          <cell r="D9331">
            <v>14.51</v>
          </cell>
        </row>
        <row r="9332">
          <cell r="A9332">
            <v>3811</v>
          </cell>
          <cell r="B9332" t="str">
            <v>LUMINARIA DE SOBREPOR EM CHAPA DE ACO PARA 2 LAMPADAS FLUORESCENTES DE *18* W, ALETADA, COMPLETA (LAMPADAS E REATOR INCLUSOS)</v>
          </cell>
          <cell r="C9332" t="str">
            <v xml:space="preserve">UN    </v>
          </cell>
          <cell r="D9332">
            <v>47.03</v>
          </cell>
        </row>
        <row r="9333">
          <cell r="A9333">
            <v>12232</v>
          </cell>
          <cell r="B9333" t="str">
            <v>LUMINARIA DE SOBREPOR EM CHAPA DE ACO PARA 2 LAMPADAS FLUORESCENTES DE *18* W, PERFIL COMERCIAL (NAO INCLUI REATOR E LAMPADAS)</v>
          </cell>
          <cell r="C9333" t="str">
            <v xml:space="preserve">UN    </v>
          </cell>
          <cell r="D9333">
            <v>15.2</v>
          </cell>
        </row>
        <row r="9334">
          <cell r="A9334">
            <v>3799</v>
          </cell>
          <cell r="B9334" t="str">
            <v>LUMINARIA DE SOBREPOR EM CHAPA DE ACO PARA 2 LAMPADAS FLUORESCENTES DE *36* W, ALETADA, COMPLETA (LAMPADAS E REATOR INCLUSOS)</v>
          </cell>
          <cell r="C9334" t="str">
            <v xml:space="preserve">UN    </v>
          </cell>
          <cell r="D9334">
            <v>66.510000000000005</v>
          </cell>
        </row>
        <row r="9335">
          <cell r="A9335">
            <v>12239</v>
          </cell>
          <cell r="B9335" t="str">
            <v>LUMINARIA DE SOBREPOR EM CHAPA DE ACO PARA 2 LAMPADAS FLUORESCENTES DE *36* W, PERFIL COMERCIAL (NAO INCLUI REATOR E LAMPADAS)</v>
          </cell>
          <cell r="C9335" t="str">
            <v xml:space="preserve">UN    </v>
          </cell>
          <cell r="D9335">
            <v>19.91</v>
          </cell>
        </row>
        <row r="9336">
          <cell r="A9336">
            <v>38773</v>
          </cell>
          <cell r="B9336" t="str">
            <v>LUMINARIA DE TETO PLAFON/PLAFONIER EM PLASTICO COM BASE E27, POTENCIA MAXIMA 60 W (NAO INCLUI LAMPADA)</v>
          </cell>
          <cell r="C9336" t="str">
            <v xml:space="preserve">UN    </v>
          </cell>
          <cell r="D9336">
            <v>3.19</v>
          </cell>
        </row>
        <row r="9337">
          <cell r="A9337">
            <v>12271</v>
          </cell>
          <cell r="B9337" t="str">
            <v>LUMINARIA DUPLA P/SINALIZACAO, TIPO WETZEL AS-2/110 OU EQUIV</v>
          </cell>
          <cell r="C9337" t="str">
            <v xml:space="preserve">UN    </v>
          </cell>
          <cell r="D9337">
            <v>178.09</v>
          </cell>
        </row>
        <row r="9338">
          <cell r="A9338">
            <v>38785</v>
          </cell>
          <cell r="B9338" t="str">
            <v>LUMINARIA HERMETICA IP-65 PARA 2 DUAS LAMPADAS DE 14/16/18/20 W (NAO INCLUI REATOR E LAMPADAS)</v>
          </cell>
          <cell r="C9338" t="str">
            <v xml:space="preserve">UN    </v>
          </cell>
          <cell r="D9338">
            <v>84.31</v>
          </cell>
        </row>
        <row r="9339">
          <cell r="A9339">
            <v>38786</v>
          </cell>
          <cell r="B9339" t="str">
            <v>LUMINARIA HERMETICA IP-65 PARA 2 DUAS LAMPADAS DE 28/32/36/40 W (NAO INCLUI REATOR E LAMPADAS)</v>
          </cell>
          <cell r="C9339" t="str">
            <v xml:space="preserve">UN    </v>
          </cell>
          <cell r="D9339">
            <v>103.85</v>
          </cell>
        </row>
        <row r="9340">
          <cell r="A9340">
            <v>39385</v>
          </cell>
          <cell r="B9340" t="str">
            <v>LUMINARIA LED PLAFON REDONDO DE SOBREPOR BIVOLT 12/13 W,  D = *17* CM</v>
          </cell>
          <cell r="C9340" t="str">
            <v xml:space="preserve">UN    </v>
          </cell>
          <cell r="D9340">
            <v>78.56</v>
          </cell>
        </row>
        <row r="9341">
          <cell r="A9341">
            <v>39389</v>
          </cell>
          <cell r="B9341" t="str">
            <v>LUMINARIA LED REFLETOR RETANGULAR BIVOLT, LUZ BRANCA, 10 W</v>
          </cell>
          <cell r="C9341" t="str">
            <v xml:space="preserve">UN    </v>
          </cell>
          <cell r="D9341">
            <v>65.16</v>
          </cell>
        </row>
        <row r="9342">
          <cell r="A9342">
            <v>39390</v>
          </cell>
          <cell r="B9342" t="str">
            <v>LUMINARIA LED REFLETOR RETANGULAR BIVOLT, LUZ BRANCA, 30 W</v>
          </cell>
          <cell r="C9342" t="str">
            <v xml:space="preserve">UN    </v>
          </cell>
          <cell r="D9342">
            <v>126.21</v>
          </cell>
        </row>
        <row r="9343">
          <cell r="A9343">
            <v>39391</v>
          </cell>
          <cell r="B9343" t="str">
            <v>LUMINARIA LED REFLETOR RETANGULAR BIVOLT, LUZ BRANCA, 50 W</v>
          </cell>
          <cell r="C9343" t="str">
            <v xml:space="preserve">UN    </v>
          </cell>
          <cell r="D9343">
            <v>233.57</v>
          </cell>
        </row>
        <row r="9344">
          <cell r="A9344">
            <v>3803</v>
          </cell>
          <cell r="B9344" t="str">
            <v>LUMINARIA PLAFON REDONDO COM VIDRO FOSCO DIAMETRO *25* CM, PARA 1 LAMPADA, BASE E27, POTENCIA MAXIMA 40/60 W (NAO INCLUI LAMPADA)</v>
          </cell>
          <cell r="C9344" t="str">
            <v xml:space="preserve">UN    </v>
          </cell>
          <cell r="D9344">
            <v>30.11</v>
          </cell>
        </row>
        <row r="9345">
          <cell r="A9345">
            <v>38770</v>
          </cell>
          <cell r="B9345" t="str">
            <v>LUMINARIA PLAFON REDONDO COM VIDRO FOSCO DIAMETRO *30* CM, PARA 2 LAMPADAS, BASE E27, POTENCIA MAXIMA 40/60 W (NAO INCLUI LAMPADAS)</v>
          </cell>
          <cell r="C9345" t="str">
            <v xml:space="preserve">UN    </v>
          </cell>
          <cell r="D9345">
            <v>34.869999999999997</v>
          </cell>
        </row>
        <row r="9346">
          <cell r="A9346">
            <v>12267</v>
          </cell>
          <cell r="B9346" t="str">
            <v>LUMINARIA PROVA DE TEMPO PETERCO Y.31/1</v>
          </cell>
          <cell r="C9346" t="str">
            <v xml:space="preserve">UN    </v>
          </cell>
          <cell r="D9346">
            <v>102.18</v>
          </cell>
        </row>
        <row r="9347">
          <cell r="A9347">
            <v>43068</v>
          </cell>
          <cell r="B9347"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47" t="str">
            <v xml:space="preserve">UN    </v>
          </cell>
          <cell r="D9347">
            <v>52.2</v>
          </cell>
        </row>
        <row r="9348">
          <cell r="A9348">
            <v>12266</v>
          </cell>
          <cell r="B9348" t="str">
            <v>LUMINARIA SPOT DE SOBREPOR EM ALUMINIO COM ALETA PLASTICA PARA 1 LAMPADA, BASE E27, POTENCIA MAXIMA 40/60 W (NAO INCLUI LAMPADA)</v>
          </cell>
          <cell r="C9348" t="str">
            <v xml:space="preserve">UN    </v>
          </cell>
          <cell r="D9348">
            <v>52.3</v>
          </cell>
        </row>
        <row r="9349">
          <cell r="A9349">
            <v>39378</v>
          </cell>
          <cell r="B9349" t="str">
            <v>LUMINARIA SPOT DE SOBREPOR EM ALUMINIO COM ALETA PLASTICA PARA 2 LAMPADAS, BASE E27, POTENCIA MAXIMA 40/60 W (NAO INCLUI LAMPADA)</v>
          </cell>
          <cell r="C9349" t="str">
            <v xml:space="preserve">UN    </v>
          </cell>
          <cell r="D9349">
            <v>37.08</v>
          </cell>
        </row>
        <row r="9350">
          <cell r="A9350">
            <v>43543</v>
          </cell>
          <cell r="B9350" t="str">
            <v>LUMINARIA TIPO TARTARUGA A PROVA DE TEMPO, GASES, VAPOR E PO, EM ALUMINIO, COM GRADE, BASE E27, POTENCIA MAXIMA 100 W - REF Y 25/1 (NAO INCLUI LAMPADA)</v>
          </cell>
          <cell r="C9350" t="str">
            <v xml:space="preserve">UN    </v>
          </cell>
          <cell r="D9350">
            <v>77.25</v>
          </cell>
        </row>
        <row r="9351">
          <cell r="A9351">
            <v>38775</v>
          </cell>
          <cell r="B9351" t="str">
            <v>LUMINARIA TIPO TARTARUGA PARA AREA EXTERNA EM ALUMINIO, COM GRADE, PARA 1 LAMPADA, BASE E27, POTENCIA MAXIMA 40/60 W (NAO INCLUI LAMPADA)</v>
          </cell>
          <cell r="C9351" t="str">
            <v xml:space="preserve">UN    </v>
          </cell>
          <cell r="D9351">
            <v>39.31</v>
          </cell>
        </row>
        <row r="9352">
          <cell r="A9352">
            <v>21119</v>
          </cell>
          <cell r="B9352" t="str">
            <v>LUVA CPVC, SOLDAVEL, 15 MM, PARA AGUA QUENTE PREDIAL</v>
          </cell>
          <cell r="C9352" t="str">
            <v xml:space="preserve">UN    </v>
          </cell>
          <cell r="D9352">
            <v>1.91</v>
          </cell>
        </row>
        <row r="9353">
          <cell r="A9353">
            <v>37974</v>
          </cell>
          <cell r="B9353" t="str">
            <v>LUVA CPVC, SOLDAVEL, 22 MM, PARA AGUA QUENTE PREDIAL</v>
          </cell>
          <cell r="C9353" t="str">
            <v xml:space="preserve">UN    </v>
          </cell>
          <cell r="D9353">
            <v>2.84</v>
          </cell>
        </row>
        <row r="9354">
          <cell r="A9354">
            <v>37975</v>
          </cell>
          <cell r="B9354" t="str">
            <v>LUVA CPVC, SOLDAVEL, 28 MM, PARA AGUA QUENTE PREDIAL</v>
          </cell>
          <cell r="C9354" t="str">
            <v xml:space="preserve">UN    </v>
          </cell>
          <cell r="D9354">
            <v>5.77</v>
          </cell>
        </row>
        <row r="9355">
          <cell r="A9355">
            <v>37976</v>
          </cell>
          <cell r="B9355" t="str">
            <v>LUVA CPVC, SOLDAVEL, 35 MM, PARA AGUA QUENTE PREDIAL</v>
          </cell>
          <cell r="C9355" t="str">
            <v xml:space="preserve">UN    </v>
          </cell>
          <cell r="D9355">
            <v>11.83</v>
          </cell>
        </row>
        <row r="9356">
          <cell r="A9356">
            <v>37977</v>
          </cell>
          <cell r="B9356" t="str">
            <v>LUVA CPVC, SOLDAVEL, 42 MM, PARA AGUA QUENTE PREDIAL</v>
          </cell>
          <cell r="C9356" t="str">
            <v xml:space="preserve">UN    </v>
          </cell>
          <cell r="D9356">
            <v>16.27</v>
          </cell>
        </row>
        <row r="9357">
          <cell r="A9357">
            <v>37978</v>
          </cell>
          <cell r="B9357" t="str">
            <v>LUVA CPVC, SOLDAVEL, 54 MM, PARA AGUA QUENTE PREDIAL</v>
          </cell>
          <cell r="C9357" t="str">
            <v xml:space="preserve">UN    </v>
          </cell>
          <cell r="D9357">
            <v>32.979999999999997</v>
          </cell>
        </row>
        <row r="9358">
          <cell r="A9358">
            <v>37979</v>
          </cell>
          <cell r="B9358" t="str">
            <v>LUVA CPVC, SOLDAVEL, 73 MM, PARA AGUA QUENTE PREDIAL</v>
          </cell>
          <cell r="C9358" t="str">
            <v xml:space="preserve">UN    </v>
          </cell>
          <cell r="D9358">
            <v>141.68</v>
          </cell>
        </row>
        <row r="9359">
          <cell r="A9359">
            <v>37980</v>
          </cell>
          <cell r="B9359" t="str">
            <v>LUVA CPVC, SOLDAVEL, 89 MM, PARA AGUA QUENTE PREDIAL</v>
          </cell>
          <cell r="C9359" t="str">
            <v xml:space="preserve">UN    </v>
          </cell>
          <cell r="D9359">
            <v>159.22999999999999</v>
          </cell>
        </row>
        <row r="9360">
          <cell r="A9360">
            <v>36147</v>
          </cell>
          <cell r="B9360" t="str">
            <v>LUVA DE BORRACHA ISOLANTE PARA ALTA TENSAO, RESISTENTE A OZONIO, TENSAO DE ENSAIO 2,5 KV (PAR)</v>
          </cell>
          <cell r="C9360" t="str">
            <v xml:space="preserve">PAR   </v>
          </cell>
          <cell r="D9360">
            <v>291.11</v>
          </cell>
        </row>
        <row r="9361">
          <cell r="A9361">
            <v>12731</v>
          </cell>
          <cell r="B9361" t="str">
            <v>LUVA DE COBRE (REF 600) SEM ANEL DE SOLDA, BOLSA X BOLSA, 104 MM</v>
          </cell>
          <cell r="C9361" t="str">
            <v xml:space="preserve">UN    </v>
          </cell>
          <cell r="D9361">
            <v>210.92</v>
          </cell>
        </row>
        <row r="9362">
          <cell r="A9362">
            <v>12723</v>
          </cell>
          <cell r="B9362" t="str">
            <v>LUVA DE COBRE (REF 600) SEM ANEL DE SOLDA, BOLSA X BOLSA, 15 MM</v>
          </cell>
          <cell r="C9362" t="str">
            <v xml:space="preserve">UN    </v>
          </cell>
          <cell r="D9362">
            <v>1.63</v>
          </cell>
        </row>
        <row r="9363">
          <cell r="A9363">
            <v>12724</v>
          </cell>
          <cell r="B9363" t="str">
            <v>LUVA DE COBRE (REF 600) SEM ANEL DE SOLDA, BOLSA X BOLSA, 22 MM</v>
          </cell>
          <cell r="C9363" t="str">
            <v xml:space="preserve">UN    </v>
          </cell>
          <cell r="D9363">
            <v>3.14</v>
          </cell>
        </row>
        <row r="9364">
          <cell r="A9364">
            <v>12725</v>
          </cell>
          <cell r="B9364" t="str">
            <v>LUVA DE COBRE (REF 600) SEM ANEL DE SOLDA, BOLSA X BOLSA, 28 MM</v>
          </cell>
          <cell r="C9364" t="str">
            <v xml:space="preserve">UN    </v>
          </cell>
          <cell r="D9364">
            <v>6.3</v>
          </cell>
        </row>
        <row r="9365">
          <cell r="A9365">
            <v>12726</v>
          </cell>
          <cell r="B9365" t="str">
            <v>LUVA DE COBRE (REF 600) SEM ANEL DE SOLDA, BOLSA X BOLSA, 35 MM</v>
          </cell>
          <cell r="C9365" t="str">
            <v xml:space="preserve">UN    </v>
          </cell>
          <cell r="D9365">
            <v>13.91</v>
          </cell>
        </row>
        <row r="9366">
          <cell r="A9366">
            <v>12727</v>
          </cell>
          <cell r="B9366" t="str">
            <v>LUVA DE COBRE (REF 600) SEM ANEL DE SOLDA, BOLSA X BOLSA, 42 MM</v>
          </cell>
          <cell r="C9366" t="str">
            <v xml:space="preserve">UN    </v>
          </cell>
          <cell r="D9366">
            <v>17.64</v>
          </cell>
        </row>
        <row r="9367">
          <cell r="A9367">
            <v>12728</v>
          </cell>
          <cell r="B9367" t="str">
            <v>LUVA DE COBRE (REF 600) SEM ANEL DE SOLDA, BOLSA X BOLSA, 54 MM</v>
          </cell>
          <cell r="C9367" t="str">
            <v xml:space="preserve">UN    </v>
          </cell>
          <cell r="D9367">
            <v>28.82</v>
          </cell>
        </row>
        <row r="9368">
          <cell r="A9368">
            <v>12729</v>
          </cell>
          <cell r="B9368" t="str">
            <v>LUVA DE COBRE (REF 600) SEM ANEL DE SOLDA, BOLSA X BOLSA, 66 MM</v>
          </cell>
          <cell r="C9368" t="str">
            <v xml:space="preserve">UN    </v>
          </cell>
          <cell r="D9368">
            <v>94.47</v>
          </cell>
        </row>
        <row r="9369">
          <cell r="A9369">
            <v>12730</v>
          </cell>
          <cell r="B9369" t="str">
            <v>LUVA DE COBRE (REF 600) SEM ANEL DE SOLDA, BOLSA X BOLSA, 79 MM</v>
          </cell>
          <cell r="C9369" t="str">
            <v xml:space="preserve">UN    </v>
          </cell>
          <cell r="D9369">
            <v>144.63999999999999</v>
          </cell>
        </row>
        <row r="9370">
          <cell r="A9370">
            <v>3840</v>
          </cell>
          <cell r="B9370" t="str">
            <v>LUVA DE CORRER DEFOFO, PVC, JE, DN 100 MM</v>
          </cell>
          <cell r="C9370" t="str">
            <v xml:space="preserve">UN    </v>
          </cell>
          <cell r="D9370">
            <v>39.99</v>
          </cell>
        </row>
        <row r="9371">
          <cell r="A9371">
            <v>3838</v>
          </cell>
          <cell r="B9371" t="str">
            <v>LUVA DE CORRER DEFOFO, PVC, JE, DN 150 MM</v>
          </cell>
          <cell r="C9371" t="str">
            <v xml:space="preserve">UN    </v>
          </cell>
          <cell r="D9371">
            <v>88.25</v>
          </cell>
        </row>
        <row r="9372">
          <cell r="A9372">
            <v>3844</v>
          </cell>
          <cell r="B9372" t="str">
            <v>LUVA DE CORRER DEFOFO, PVC, JE, DN 200 MM</v>
          </cell>
          <cell r="C9372" t="str">
            <v xml:space="preserve">UN    </v>
          </cell>
          <cell r="D9372">
            <v>157.41999999999999</v>
          </cell>
        </row>
        <row r="9373">
          <cell r="A9373">
            <v>3839</v>
          </cell>
          <cell r="B9373" t="str">
            <v>LUVA DE CORRER DEFOFO, PVC, JE, DN 250 MM</v>
          </cell>
          <cell r="C9373" t="str">
            <v xml:space="preserve">UN    </v>
          </cell>
          <cell r="D9373">
            <v>286.73</v>
          </cell>
        </row>
        <row r="9374">
          <cell r="A9374">
            <v>3843</v>
          </cell>
          <cell r="B9374" t="str">
            <v>LUVA DE CORRER DEFOFO, PVC, JE, DN 300 MM</v>
          </cell>
          <cell r="C9374" t="str">
            <v xml:space="preserve">UN    </v>
          </cell>
          <cell r="D9374">
            <v>393.55</v>
          </cell>
        </row>
        <row r="9375">
          <cell r="A9375">
            <v>3900</v>
          </cell>
          <cell r="B9375" t="str">
            <v>LUVA DE CORRER PARA TUBO ROSCAVEL, PVC, 1 1/2", PARA AGUA FRIA PREDIAL</v>
          </cell>
          <cell r="C9375" t="str">
            <v xml:space="preserve">UN    </v>
          </cell>
          <cell r="D9375">
            <v>27.93</v>
          </cell>
        </row>
        <row r="9376">
          <cell r="A9376">
            <v>3846</v>
          </cell>
          <cell r="B9376" t="str">
            <v>LUVA DE CORRER PARA TUBO ROSCAVEL, PVC, 1/2", PARA AGUA FRIA PREDIAL</v>
          </cell>
          <cell r="C9376" t="str">
            <v xml:space="preserve">UN    </v>
          </cell>
          <cell r="D9376">
            <v>8.8000000000000007</v>
          </cell>
        </row>
        <row r="9377">
          <cell r="A9377">
            <v>3886</v>
          </cell>
          <cell r="B9377" t="str">
            <v>LUVA DE CORRER PARA TUBO ROSCAVEL, PVC, 3/4", PARA AGUA FRIA PREDIAL</v>
          </cell>
          <cell r="C9377" t="str">
            <v xml:space="preserve">UN    </v>
          </cell>
          <cell r="D9377">
            <v>9.27</v>
          </cell>
        </row>
        <row r="9378">
          <cell r="A9378">
            <v>3854</v>
          </cell>
          <cell r="B9378" t="str">
            <v>LUVA DE CORRER PARA TUBO SOLDAVEL, PVC, 20 MM, PARA AGUA FRIA PREDIAL</v>
          </cell>
          <cell r="C9378" t="str">
            <v xml:space="preserve">UN    </v>
          </cell>
          <cell r="D9378">
            <v>5.15</v>
          </cell>
        </row>
        <row r="9379">
          <cell r="A9379">
            <v>3873</v>
          </cell>
          <cell r="B9379" t="str">
            <v>LUVA DE CORRER PARA TUBO SOLDAVEL, PVC, 25 MM, PARA AGUA FRIA PREDIAL</v>
          </cell>
          <cell r="C9379" t="str">
            <v xml:space="preserve">UN    </v>
          </cell>
          <cell r="D9379">
            <v>6.82</v>
          </cell>
        </row>
        <row r="9380">
          <cell r="A9380">
            <v>38021</v>
          </cell>
          <cell r="B9380" t="str">
            <v>LUVA DE CORRER PARA TUBO SOLDAVEL, PVC, 32 MM, PARA AGUA FRIA PREDIAL</v>
          </cell>
          <cell r="C9380" t="str">
            <v xml:space="preserve">UN    </v>
          </cell>
          <cell r="D9380">
            <v>16.309999999999999</v>
          </cell>
        </row>
        <row r="9381">
          <cell r="A9381">
            <v>3847</v>
          </cell>
          <cell r="B9381" t="str">
            <v>LUVA DE CORRER PARA TUBO SOLDAVEL, PVC, 50 MM, PARA AGUA FRIA PREDIAL</v>
          </cell>
          <cell r="C9381" t="str">
            <v xml:space="preserve">UN    </v>
          </cell>
          <cell r="D9381">
            <v>18.510000000000002</v>
          </cell>
        </row>
        <row r="9382">
          <cell r="A9382">
            <v>38022</v>
          </cell>
          <cell r="B9382" t="str">
            <v>LUVA DE CORRER PARA TUBO SOLDAVEL, PVC, 60 MM, PARA AGUA FRIA PREDIAL</v>
          </cell>
          <cell r="C9382" t="str">
            <v xml:space="preserve">UN    </v>
          </cell>
          <cell r="D9382">
            <v>28.92</v>
          </cell>
        </row>
        <row r="9383">
          <cell r="A9383">
            <v>3833</v>
          </cell>
          <cell r="B9383" t="str">
            <v>LUVA DE CORRER PVC, JE, DN 100 MM, PARA REDE COLETORA DE ESGOTO (NBR 10569)</v>
          </cell>
          <cell r="C9383" t="str">
            <v xml:space="preserve">UN    </v>
          </cell>
          <cell r="D9383">
            <v>13.66</v>
          </cell>
        </row>
        <row r="9384">
          <cell r="A9384">
            <v>3835</v>
          </cell>
          <cell r="B9384" t="str">
            <v>LUVA DE CORRER PVC, JE, DN 150 MM, PARA REDE COLETORA DE ESGOTO (NBR 10569)</v>
          </cell>
          <cell r="C9384" t="str">
            <v xml:space="preserve">UN    </v>
          </cell>
          <cell r="D9384">
            <v>44.47</v>
          </cell>
        </row>
        <row r="9385">
          <cell r="A9385">
            <v>3836</v>
          </cell>
          <cell r="B9385" t="str">
            <v>LUVA DE CORRER PVC, JE, DN 200 MM, PARA REDE COLETORA DE ESGOTO (NBR 10569)</v>
          </cell>
          <cell r="C9385" t="str">
            <v xml:space="preserve">UN    </v>
          </cell>
          <cell r="D9385">
            <v>95.71</v>
          </cell>
        </row>
        <row r="9386">
          <cell r="A9386">
            <v>3830</v>
          </cell>
          <cell r="B9386" t="str">
            <v>LUVA DE CORRER PVC, JE, DN 250 MM, PARA REDE COLETORA DE ESGOTO (NBR 10569)</v>
          </cell>
          <cell r="C9386" t="str">
            <v xml:space="preserve">UN    </v>
          </cell>
          <cell r="D9386">
            <v>156.49</v>
          </cell>
        </row>
        <row r="9387">
          <cell r="A9387">
            <v>3831</v>
          </cell>
          <cell r="B9387" t="str">
            <v>LUVA DE CORRER PVC, JE, DN 300 MM, PARA REDE COLETORA DE ESGOTO (NBR 10569)</v>
          </cell>
          <cell r="C9387" t="str">
            <v xml:space="preserve">UN    </v>
          </cell>
          <cell r="D9387">
            <v>261.60000000000002</v>
          </cell>
        </row>
        <row r="9388">
          <cell r="A9388">
            <v>37981</v>
          </cell>
          <cell r="B9388" t="str">
            <v>LUVA DE CORRER, CPVC, SOLDAVEL, 15 MM, PARA AGUA QUENTE PREDIAL</v>
          </cell>
          <cell r="C9388" t="str">
            <v xml:space="preserve">UN    </v>
          </cell>
          <cell r="D9388">
            <v>6.49</v>
          </cell>
        </row>
        <row r="9389">
          <cell r="A9389">
            <v>37982</v>
          </cell>
          <cell r="B9389" t="str">
            <v>LUVA DE CORRER, CPVC, SOLDAVEL, 22 MM, PARA AGUA QUENTE PREDIAL</v>
          </cell>
          <cell r="C9389" t="str">
            <v xml:space="preserve">UN    </v>
          </cell>
          <cell r="D9389">
            <v>9.86</v>
          </cell>
        </row>
        <row r="9390">
          <cell r="A9390">
            <v>37983</v>
          </cell>
          <cell r="B9390" t="str">
            <v>LUVA DE CORRER, CPVC, SOLDAVEL, 28 MM, PARA AGUA QUENTE PREDIAL</v>
          </cell>
          <cell r="C9390" t="str">
            <v xml:space="preserve">UN    </v>
          </cell>
          <cell r="D9390">
            <v>13.8</v>
          </cell>
        </row>
        <row r="9391">
          <cell r="A9391">
            <v>37984</v>
          </cell>
          <cell r="B9391" t="str">
            <v>LUVA DE CORRER, CPVC, SOLDAVEL, 35 MM, PARA AGUA QUENTE PREDIAL</v>
          </cell>
          <cell r="C9391" t="str">
            <v xml:space="preserve">UN    </v>
          </cell>
          <cell r="D9391">
            <v>23.84</v>
          </cell>
        </row>
        <row r="9392">
          <cell r="A9392">
            <v>37985</v>
          </cell>
          <cell r="B9392" t="str">
            <v>LUVA DE CORRER, CPVC, SOLDAVEL, 42 MM, PARA AGUA QUENTE PREDIAL</v>
          </cell>
          <cell r="C9392" t="str">
            <v xml:space="preserve">UN    </v>
          </cell>
          <cell r="D9392">
            <v>33.380000000000003</v>
          </cell>
        </row>
        <row r="9393">
          <cell r="A9393">
            <v>3826</v>
          </cell>
          <cell r="B9393" t="str">
            <v>LUVA DE CORRER, PVC PBA, JE, DN 100 / DE 110 MM, PARA REDE AGUA (NBR 10351)</v>
          </cell>
          <cell r="C9393" t="str">
            <v xml:space="preserve">UN    </v>
          </cell>
          <cell r="D9393">
            <v>39.68</v>
          </cell>
        </row>
        <row r="9394">
          <cell r="A9394">
            <v>3825</v>
          </cell>
          <cell r="B9394" t="str">
            <v>LUVA DE CORRER, PVC PBA, JE, DN 50 / DE 60 MM, PARA REDE AGUA (NBR 10351)</v>
          </cell>
          <cell r="C9394" t="str">
            <v xml:space="preserve">UN    </v>
          </cell>
          <cell r="D9394">
            <v>11.41</v>
          </cell>
        </row>
        <row r="9395">
          <cell r="A9395">
            <v>3827</v>
          </cell>
          <cell r="B9395" t="str">
            <v>LUVA DE CORRER, PVC PBA, JE, DN 75 / DE 85 MM, PARA REDE AGUA (NBR 10351)</v>
          </cell>
          <cell r="C9395" t="str">
            <v xml:space="preserve">UN    </v>
          </cell>
          <cell r="D9395">
            <v>24.93</v>
          </cell>
        </row>
        <row r="9396">
          <cell r="A9396">
            <v>20165</v>
          </cell>
          <cell r="B9396" t="str">
            <v>LUVA DE CORRER, PVC SERIE REFORCADA - R, 100 MM, PARA ESGOTO PREDIAL</v>
          </cell>
          <cell r="C9396" t="str">
            <v xml:space="preserve">UN    </v>
          </cell>
          <cell r="D9396">
            <v>15.55</v>
          </cell>
        </row>
        <row r="9397">
          <cell r="A9397">
            <v>20166</v>
          </cell>
          <cell r="B9397" t="str">
            <v>LUVA DE CORRER, PVC SERIE REFORCADA - R, 150 MM, PARA ESGOTO PREDIAL</v>
          </cell>
          <cell r="C9397" t="str">
            <v xml:space="preserve">UN    </v>
          </cell>
          <cell r="D9397">
            <v>50.26</v>
          </cell>
        </row>
        <row r="9398">
          <cell r="A9398">
            <v>20164</v>
          </cell>
          <cell r="B9398" t="str">
            <v>LUVA DE CORRER, PVC SERIE REFORCADA - R, 75 MM, PARA ESGOTO PREDIAL</v>
          </cell>
          <cell r="C9398" t="str">
            <v xml:space="preserve">UN    </v>
          </cell>
          <cell r="D9398">
            <v>8.2100000000000009</v>
          </cell>
        </row>
        <row r="9399">
          <cell r="A9399">
            <v>3893</v>
          </cell>
          <cell r="B9399" t="str">
            <v>LUVA DE CORRER, PVC, DN 100 MM, PARA ESGOTO PREDIAL</v>
          </cell>
          <cell r="C9399" t="str">
            <v xml:space="preserve">UN    </v>
          </cell>
          <cell r="D9399">
            <v>10.19</v>
          </cell>
        </row>
        <row r="9400">
          <cell r="A9400">
            <v>3848</v>
          </cell>
          <cell r="B9400" t="str">
            <v>LUVA DE CORRER, PVC, DN 50 MM, PARA ESGOTO PREDIAL</v>
          </cell>
          <cell r="C9400" t="str">
            <v xml:space="preserve">UN    </v>
          </cell>
          <cell r="D9400">
            <v>6.19</v>
          </cell>
        </row>
        <row r="9401">
          <cell r="A9401">
            <v>3895</v>
          </cell>
          <cell r="B9401" t="str">
            <v>LUVA DE CORRER, PVC, DN 75 MM, PARA ESGOTO PREDIAL</v>
          </cell>
          <cell r="C9401" t="str">
            <v xml:space="preserve">UN    </v>
          </cell>
          <cell r="D9401">
            <v>6.73</v>
          </cell>
        </row>
        <row r="9402">
          <cell r="A9402">
            <v>12404</v>
          </cell>
          <cell r="B9402" t="str">
            <v>LUVA DE FERRO GALVANIZADO, COM ROSCA BSP MACHO/FEMEA, DE 3/4"</v>
          </cell>
          <cell r="C9402" t="str">
            <v xml:space="preserve">UN    </v>
          </cell>
          <cell r="D9402">
            <v>5.1100000000000003</v>
          </cell>
        </row>
        <row r="9403">
          <cell r="A9403">
            <v>3939</v>
          </cell>
          <cell r="B9403" t="str">
            <v>LUVA DE FERRO GALVANIZADO, COM ROSCA BSP, DE 1 1/2"</v>
          </cell>
          <cell r="C9403" t="str">
            <v xml:space="preserve">UN    </v>
          </cell>
          <cell r="D9403">
            <v>10.54</v>
          </cell>
        </row>
        <row r="9404">
          <cell r="A9404">
            <v>3911</v>
          </cell>
          <cell r="B9404" t="str">
            <v>LUVA DE FERRO GALVANIZADO, COM ROSCA BSP, DE 1 1/4"</v>
          </cell>
          <cell r="C9404" t="str">
            <v xml:space="preserve">UN    </v>
          </cell>
          <cell r="D9404">
            <v>8.61</v>
          </cell>
        </row>
        <row r="9405">
          <cell r="A9405">
            <v>3908</v>
          </cell>
          <cell r="B9405" t="str">
            <v>LUVA DE FERRO GALVANIZADO, COM ROSCA BSP, DE 1/2"</v>
          </cell>
          <cell r="C9405" t="str">
            <v xml:space="preserve">UN    </v>
          </cell>
          <cell r="D9405">
            <v>2.78</v>
          </cell>
        </row>
        <row r="9406">
          <cell r="A9406">
            <v>3910</v>
          </cell>
          <cell r="B9406" t="str">
            <v>LUVA DE FERRO GALVANIZADO, COM ROSCA BSP, DE 1"</v>
          </cell>
          <cell r="C9406" t="str">
            <v xml:space="preserve">UN    </v>
          </cell>
          <cell r="D9406">
            <v>6.16</v>
          </cell>
        </row>
        <row r="9407">
          <cell r="A9407">
            <v>3913</v>
          </cell>
          <cell r="B9407" t="str">
            <v>LUVA DE FERRO GALVANIZADO, COM ROSCA BSP, DE 2 1/2"</v>
          </cell>
          <cell r="C9407" t="str">
            <v xml:space="preserve">UN    </v>
          </cell>
          <cell r="D9407">
            <v>29.46</v>
          </cell>
        </row>
        <row r="9408">
          <cell r="A9408">
            <v>3912</v>
          </cell>
          <cell r="B9408" t="str">
            <v>LUVA DE FERRO GALVANIZADO, COM ROSCA BSP, DE 2"</v>
          </cell>
          <cell r="C9408" t="str">
            <v xml:space="preserve">UN    </v>
          </cell>
          <cell r="D9408">
            <v>16.149999999999999</v>
          </cell>
        </row>
        <row r="9409">
          <cell r="A9409">
            <v>3909</v>
          </cell>
          <cell r="B9409" t="str">
            <v>LUVA DE FERRO GALVANIZADO, COM ROSCA BSP, DE 3/4"</v>
          </cell>
          <cell r="C9409" t="str">
            <v xml:space="preserve">UN    </v>
          </cell>
          <cell r="D9409">
            <v>3.79</v>
          </cell>
        </row>
        <row r="9410">
          <cell r="A9410">
            <v>3914</v>
          </cell>
          <cell r="B9410" t="str">
            <v>LUVA DE FERRO GALVANIZADO, COM ROSCA BSP, DE 3"</v>
          </cell>
          <cell r="C9410" t="str">
            <v xml:space="preserve">UN    </v>
          </cell>
          <cell r="D9410">
            <v>44.44</v>
          </cell>
        </row>
        <row r="9411">
          <cell r="A9411">
            <v>3915</v>
          </cell>
          <cell r="B9411" t="str">
            <v>LUVA DE FERRO GALVANIZADO, COM ROSCA BSP, DE 4"</v>
          </cell>
          <cell r="C9411" t="str">
            <v xml:space="preserve">UN    </v>
          </cell>
          <cell r="D9411">
            <v>70.08</v>
          </cell>
        </row>
        <row r="9412">
          <cell r="A9412">
            <v>3916</v>
          </cell>
          <cell r="B9412" t="str">
            <v>LUVA DE FERRO GALVANIZADO, COM ROSCA BSP, DE 5"</v>
          </cell>
          <cell r="C9412" t="str">
            <v xml:space="preserve">UN    </v>
          </cell>
          <cell r="D9412">
            <v>127.67</v>
          </cell>
        </row>
        <row r="9413">
          <cell r="A9413">
            <v>3917</v>
          </cell>
          <cell r="B9413" t="str">
            <v>LUVA DE FERRO GALVANIZADO, COM ROSCA BSP, DE 6"</v>
          </cell>
          <cell r="C9413" t="str">
            <v xml:space="preserve">UN    </v>
          </cell>
          <cell r="D9413">
            <v>210.57</v>
          </cell>
        </row>
        <row r="9414">
          <cell r="A9414">
            <v>1904</v>
          </cell>
          <cell r="B9414" t="str">
            <v>LUVA DE PRESSAO, EM PVC, DE 20 MM, PARA ELETRODUTO FLEXIVEL</v>
          </cell>
          <cell r="C9414" t="str">
            <v xml:space="preserve">UN    </v>
          </cell>
          <cell r="D9414">
            <v>0.66</v>
          </cell>
        </row>
        <row r="9415">
          <cell r="A9415">
            <v>1899</v>
          </cell>
          <cell r="B9415" t="str">
            <v>LUVA DE PRESSAO, EM PVC, DE 25 MM, PARA ELETRODUTO FLEXIVEL</v>
          </cell>
          <cell r="C9415" t="str">
            <v xml:space="preserve">UN    </v>
          </cell>
          <cell r="D9415">
            <v>0.75</v>
          </cell>
        </row>
        <row r="9416">
          <cell r="A9416">
            <v>1900</v>
          </cell>
          <cell r="B9416" t="str">
            <v>LUVA DE PRESSAO, EM PVC, DE 32 MM, PARA ELETRODUTO FLEXIVEL</v>
          </cell>
          <cell r="C9416" t="str">
            <v xml:space="preserve">UN    </v>
          </cell>
          <cell r="D9416">
            <v>1.22</v>
          </cell>
        </row>
        <row r="9417">
          <cell r="A9417">
            <v>12407</v>
          </cell>
          <cell r="B9417" t="str">
            <v>LUVA DE REDUCAO DE FERRO GALVANIZADO, COM ROSCA BSP MACHO/FEMEA, DE 1 1/2" X 1"</v>
          </cell>
          <cell r="C9417" t="str">
            <v xml:space="preserve">UN    </v>
          </cell>
          <cell r="D9417">
            <v>15.94</v>
          </cell>
        </row>
        <row r="9418">
          <cell r="A9418">
            <v>12408</v>
          </cell>
          <cell r="B9418" t="str">
            <v>LUVA DE REDUCAO DE FERRO GALVANIZADO, COM ROSCA BSP MACHO/FEMEA, DE 1" X 1/2"</v>
          </cell>
          <cell r="C9418" t="str">
            <v xml:space="preserve">UN    </v>
          </cell>
          <cell r="D9418">
            <v>8.99</v>
          </cell>
        </row>
        <row r="9419">
          <cell r="A9419">
            <v>12409</v>
          </cell>
          <cell r="B9419" t="str">
            <v>LUVA DE REDUCAO DE FERRO GALVANIZADO, COM ROSCA BSP MACHO/FEMEA, DE 1" X 3/4"</v>
          </cell>
          <cell r="C9419" t="str">
            <v xml:space="preserve">UN    </v>
          </cell>
          <cell r="D9419">
            <v>8.99</v>
          </cell>
        </row>
        <row r="9420">
          <cell r="A9420">
            <v>12410</v>
          </cell>
          <cell r="B9420" t="str">
            <v>LUVA DE REDUCAO DE FERRO GALVANIZADO, COM ROSCA BSP MACHO/FEMEA, DE 3/4" X 1/2"</v>
          </cell>
          <cell r="C9420" t="str">
            <v xml:space="preserve">UN    </v>
          </cell>
          <cell r="D9420">
            <v>6.2</v>
          </cell>
        </row>
        <row r="9421">
          <cell r="A9421">
            <v>3936</v>
          </cell>
          <cell r="B9421" t="str">
            <v>LUVA DE REDUCAO DE FERRO GALVANIZADO, COM ROSCA BSP, DE 1 1/2" X 1 1/4"</v>
          </cell>
          <cell r="C9421" t="str">
            <v xml:space="preserve">UN    </v>
          </cell>
          <cell r="D9421">
            <v>11.2</v>
          </cell>
        </row>
        <row r="9422">
          <cell r="A9422">
            <v>3922</v>
          </cell>
          <cell r="B9422" t="str">
            <v>LUVA DE REDUCAO DE FERRO GALVANIZADO, COM ROSCA BSP, DE 1 1/2" X 1/2"</v>
          </cell>
          <cell r="C9422" t="str">
            <v xml:space="preserve">UN    </v>
          </cell>
          <cell r="D9422">
            <v>10.3</v>
          </cell>
        </row>
        <row r="9423">
          <cell r="A9423">
            <v>3924</v>
          </cell>
          <cell r="B9423" t="str">
            <v>LUVA DE REDUCAO DE FERRO GALVANIZADO, COM ROSCA BSP, DE 1 1/2" X 1"</v>
          </cell>
          <cell r="C9423" t="str">
            <v xml:space="preserve">UN    </v>
          </cell>
          <cell r="D9423">
            <v>11.2</v>
          </cell>
        </row>
        <row r="9424">
          <cell r="A9424">
            <v>3923</v>
          </cell>
          <cell r="B9424" t="str">
            <v>LUVA DE REDUCAO DE FERRO GALVANIZADO, COM ROSCA BSP, DE 1 1/2" X 3/4"</v>
          </cell>
          <cell r="C9424" t="str">
            <v xml:space="preserve">UN    </v>
          </cell>
          <cell r="D9424">
            <v>11.2</v>
          </cell>
        </row>
        <row r="9425">
          <cell r="A9425">
            <v>3937</v>
          </cell>
          <cell r="B9425" t="str">
            <v>LUVA DE REDUCAO DE FERRO GALVANIZADO, COM ROSCA BSP, DE 1 1/4" X 1/2"</v>
          </cell>
          <cell r="C9425" t="str">
            <v xml:space="preserve">UN    </v>
          </cell>
          <cell r="D9425">
            <v>9.24</v>
          </cell>
        </row>
        <row r="9426">
          <cell r="A9426">
            <v>3921</v>
          </cell>
          <cell r="B9426" t="str">
            <v>LUVA DE REDUCAO DE FERRO GALVANIZADO, COM ROSCA BSP, DE 1 1/4" X 1"</v>
          </cell>
          <cell r="C9426" t="str">
            <v xml:space="preserve">UN    </v>
          </cell>
          <cell r="D9426">
            <v>9.24</v>
          </cell>
        </row>
        <row r="9427">
          <cell r="A9427">
            <v>3920</v>
          </cell>
          <cell r="B9427" t="str">
            <v>LUVA DE REDUCAO DE FERRO GALVANIZADO, COM ROSCA BSP, DE 1 1/4" X 3/4"</v>
          </cell>
          <cell r="C9427" t="str">
            <v xml:space="preserve">UN    </v>
          </cell>
          <cell r="D9427">
            <v>9.24</v>
          </cell>
        </row>
        <row r="9428">
          <cell r="A9428">
            <v>3938</v>
          </cell>
          <cell r="B9428" t="str">
            <v>LUVA DE REDUCAO DE FERRO GALVANIZADO, COM ROSCA BSP, DE 1" X 1/2"</v>
          </cell>
          <cell r="C9428" t="str">
            <v xml:space="preserve">UN    </v>
          </cell>
          <cell r="D9428">
            <v>6.09</v>
          </cell>
        </row>
        <row r="9429">
          <cell r="A9429">
            <v>3919</v>
          </cell>
          <cell r="B9429" t="str">
            <v>LUVA DE REDUCAO DE FERRO GALVANIZADO, COM ROSCA BSP, DE 1" X 3/4"</v>
          </cell>
          <cell r="C9429" t="str">
            <v xml:space="preserve">UN    </v>
          </cell>
          <cell r="D9429">
            <v>6.21</v>
          </cell>
        </row>
        <row r="9430">
          <cell r="A9430">
            <v>3927</v>
          </cell>
          <cell r="B9430" t="str">
            <v>LUVA DE REDUCAO DE FERRO GALVANIZADO, COM ROSCA BSP, DE 2 1/2" X 1 1/2"</v>
          </cell>
          <cell r="C9430" t="str">
            <v xml:space="preserve">UN    </v>
          </cell>
          <cell r="D9430">
            <v>31.45</v>
          </cell>
        </row>
        <row r="9431">
          <cell r="A9431">
            <v>3928</v>
          </cell>
          <cell r="B9431" t="str">
            <v>LUVA DE REDUCAO DE FERRO GALVANIZADO, COM ROSCA BSP, DE 2 1/2" X 2"</v>
          </cell>
          <cell r="C9431" t="str">
            <v xml:space="preserve">UN    </v>
          </cell>
          <cell r="D9431">
            <v>31.45</v>
          </cell>
        </row>
        <row r="9432">
          <cell r="A9432">
            <v>3926</v>
          </cell>
          <cell r="B9432" t="str">
            <v>LUVA DE REDUCAO DE FERRO GALVANIZADO, COM ROSCA BSP, DE 2" X 1 1/2"</v>
          </cell>
          <cell r="C9432" t="str">
            <v xml:space="preserve">UN    </v>
          </cell>
          <cell r="D9432">
            <v>17.93</v>
          </cell>
        </row>
        <row r="9433">
          <cell r="A9433">
            <v>3935</v>
          </cell>
          <cell r="B9433" t="str">
            <v>LUVA DE REDUCAO DE FERRO GALVANIZADO, COM ROSCA BSP, DE 2" X 1 1/4"</v>
          </cell>
          <cell r="C9433" t="str">
            <v xml:space="preserve">UN    </v>
          </cell>
          <cell r="D9433">
            <v>17.93</v>
          </cell>
        </row>
        <row r="9434">
          <cell r="A9434">
            <v>3925</v>
          </cell>
          <cell r="B9434" t="str">
            <v>LUVA DE REDUCAO DE FERRO GALVANIZADO, COM ROSCA BSP, DE 2" X 1"</v>
          </cell>
          <cell r="C9434" t="str">
            <v xml:space="preserve">UN    </v>
          </cell>
          <cell r="D9434">
            <v>17.93</v>
          </cell>
        </row>
        <row r="9435">
          <cell r="A9435">
            <v>12406</v>
          </cell>
          <cell r="B9435" t="str">
            <v>LUVA DE REDUCAO DE FERRO GALVANIZADO, COM ROSCA BSP, DE 3/4" X 1/2"</v>
          </cell>
          <cell r="C9435" t="str">
            <v xml:space="preserve">UN    </v>
          </cell>
          <cell r="D9435">
            <v>4.4000000000000004</v>
          </cell>
        </row>
        <row r="9436">
          <cell r="A9436">
            <v>3929</v>
          </cell>
          <cell r="B9436" t="str">
            <v>LUVA DE REDUCAO DE FERRO GALVANIZADO, COM ROSCA BSP, DE 3" X 1 1/2"</v>
          </cell>
          <cell r="C9436" t="str">
            <v xml:space="preserve">UN    </v>
          </cell>
          <cell r="D9436">
            <v>47.92</v>
          </cell>
        </row>
        <row r="9437">
          <cell r="A9437">
            <v>3931</v>
          </cell>
          <cell r="B9437" t="str">
            <v>LUVA DE REDUCAO DE FERRO GALVANIZADO, COM ROSCA BSP, DE 3" X 2 1/2"</v>
          </cell>
          <cell r="C9437" t="str">
            <v xml:space="preserve">UN    </v>
          </cell>
          <cell r="D9437">
            <v>47.92</v>
          </cell>
        </row>
        <row r="9438">
          <cell r="A9438">
            <v>3930</v>
          </cell>
          <cell r="B9438" t="str">
            <v>LUVA DE REDUCAO DE FERRO GALVANIZADO, COM ROSCA BSP, DE 3" X 2"</v>
          </cell>
          <cell r="C9438" t="str">
            <v xml:space="preserve">UN    </v>
          </cell>
          <cell r="D9438">
            <v>47.92</v>
          </cell>
        </row>
        <row r="9439">
          <cell r="A9439">
            <v>3932</v>
          </cell>
          <cell r="B9439" t="str">
            <v>LUVA DE REDUCAO DE FERRO GALVANIZADO, COM ROSCA BSP, DE 4" X 2 1/2"</v>
          </cell>
          <cell r="C9439" t="str">
            <v xml:space="preserve">UN    </v>
          </cell>
          <cell r="D9439">
            <v>82.75</v>
          </cell>
        </row>
        <row r="9440">
          <cell r="A9440">
            <v>3933</v>
          </cell>
          <cell r="B9440" t="str">
            <v>LUVA DE REDUCAO DE FERRO GALVANIZADO, COM ROSCA BSP, DE 4" X 2"</v>
          </cell>
          <cell r="C9440" t="str">
            <v xml:space="preserve">UN    </v>
          </cell>
          <cell r="D9440">
            <v>82.75</v>
          </cell>
        </row>
        <row r="9441">
          <cell r="A9441">
            <v>3934</v>
          </cell>
          <cell r="B9441" t="str">
            <v>LUVA DE REDUCAO DE FERRO GALVANIZADO, COM ROSCA BSP, DE 4" X 3"</v>
          </cell>
          <cell r="C9441" t="str">
            <v xml:space="preserve">UN    </v>
          </cell>
          <cell r="D9441">
            <v>82.75</v>
          </cell>
        </row>
        <row r="9442">
          <cell r="A9442">
            <v>40355</v>
          </cell>
          <cell r="B9442" t="str">
            <v>LUVA DE REDUCAO EM ACO CARBONO, COM ENCAIXE PARA SOLDA DN SW, PRESSAO 3.000 LBS,  3/4 " X 1/2"</v>
          </cell>
          <cell r="C9442" t="str">
            <v xml:space="preserve">UN    </v>
          </cell>
          <cell r="D9442">
            <v>5.87</v>
          </cell>
        </row>
        <row r="9443">
          <cell r="A9443">
            <v>40364</v>
          </cell>
          <cell r="B9443" t="str">
            <v>LUVA DE REDUCAO EM ACO CARBONO, COM ENCAIXE PARA SOLDA DN SW, PRESSAO 3.000 LBS, DN 1 1/2" X 1 1/4"</v>
          </cell>
          <cell r="C9443" t="str">
            <v xml:space="preserve">UN    </v>
          </cell>
          <cell r="D9443">
            <v>27.52</v>
          </cell>
        </row>
        <row r="9444">
          <cell r="A9444">
            <v>40361</v>
          </cell>
          <cell r="B9444" t="str">
            <v>LUVA DE REDUCAO EM ACO CARBONO, COM ENCAIXE PARA SOLDA DN SW, PRESSAO 3.000 LBS, DN 1 1/4"  X 1"</v>
          </cell>
          <cell r="C9444" t="str">
            <v xml:space="preserve">UN    </v>
          </cell>
          <cell r="D9444">
            <v>21.52</v>
          </cell>
        </row>
        <row r="9445">
          <cell r="A9445">
            <v>40358</v>
          </cell>
          <cell r="B9445" t="str">
            <v>LUVA DE REDUCAO EM ACO CARBONO, COM ENCAIXE PARA SOLDA DN SW, PRESSAO 3.000 LBS, DN 1" X 3/4"</v>
          </cell>
          <cell r="C9445" t="str">
            <v xml:space="preserve">UN    </v>
          </cell>
          <cell r="D9445">
            <v>8.1999999999999993</v>
          </cell>
        </row>
        <row r="9446">
          <cell r="A9446">
            <v>40370</v>
          </cell>
          <cell r="B9446" t="str">
            <v>LUVA DE REDUCAO EM ACO CARBONO, COM ENCAIXE PARA SOLDA DN SW, PRESSAO 3.000 LBS, DN 2 1/2" X 2"</v>
          </cell>
          <cell r="C9446" t="str">
            <v xml:space="preserve">UN    </v>
          </cell>
          <cell r="D9446">
            <v>87.32</v>
          </cell>
        </row>
        <row r="9447">
          <cell r="A9447">
            <v>40367</v>
          </cell>
          <cell r="B9447" t="str">
            <v>LUVA DE REDUCAO EM ACO CARBONO, COM ENCAIXE PARA SOLDA DN SW, PRESSAO 3.000 LBS, DN 2" X 1 1/2"</v>
          </cell>
          <cell r="C9447" t="str">
            <v xml:space="preserve">UN    </v>
          </cell>
          <cell r="D9447">
            <v>43.4</v>
          </cell>
        </row>
        <row r="9448">
          <cell r="A9448">
            <v>40373</v>
          </cell>
          <cell r="B9448" t="str">
            <v>LUVA DE REDUCAO EM ACO CARBONO, COM ENCAIXE PARA SOLDA DN SW, PRESSAO 3.000 LBS, DN 3" X 2 1/2"</v>
          </cell>
          <cell r="C9448" t="str">
            <v xml:space="preserve">UN    </v>
          </cell>
          <cell r="D9448">
            <v>118.08</v>
          </cell>
        </row>
        <row r="9449">
          <cell r="A9449">
            <v>38947</v>
          </cell>
          <cell r="B9449" t="str">
            <v>LUVA DE REDUCAO PARA TUBO PEX, METALICA, PARA CONEXAO COM ANEL DESLIZANTE, DN 20 X 16 MM</v>
          </cell>
          <cell r="C9449" t="str">
            <v xml:space="preserve">UN    </v>
          </cell>
          <cell r="D9449">
            <v>5.43</v>
          </cell>
        </row>
        <row r="9450">
          <cell r="A9450">
            <v>38948</v>
          </cell>
          <cell r="B9450" t="str">
            <v>LUVA DE REDUCAO PARA TUBO PEX, METALICA, PARA CONEXAO COM ANEL DESLIZANTE, DN 25 X 16 MM</v>
          </cell>
          <cell r="C9450" t="str">
            <v xml:space="preserve">UN    </v>
          </cell>
          <cell r="D9450">
            <v>8.66</v>
          </cell>
        </row>
        <row r="9451">
          <cell r="A9451">
            <v>38949</v>
          </cell>
          <cell r="B9451" t="str">
            <v>LUVA DE REDUCAO PARA TUBO PEX, METALICA, PARA CONEXAO COM ANEL DESLIZANTE, DN 25 X 20 MM</v>
          </cell>
          <cell r="C9451" t="str">
            <v xml:space="preserve">UN    </v>
          </cell>
          <cell r="D9451">
            <v>9.61</v>
          </cell>
        </row>
        <row r="9452">
          <cell r="A9452">
            <v>38951</v>
          </cell>
          <cell r="B9452" t="str">
            <v>LUVA DE REDUCAO PARA TUBO PEX, METALICA, PARA CONEXAO COM ANEL DESLIZANTE, DN 32 X 25 MM</v>
          </cell>
          <cell r="C9452" t="str">
            <v xml:space="preserve">UN    </v>
          </cell>
          <cell r="D9452">
            <v>15.2</v>
          </cell>
        </row>
        <row r="9453">
          <cell r="A9453">
            <v>39312</v>
          </cell>
          <cell r="B9453" t="str">
            <v>LUVA DE REDUCAO PARA TUBO PEX, PLASTICA, PARA CONEXAO COM CRIMPAGEM, DN 20 X 16 MM</v>
          </cell>
          <cell r="C9453" t="str">
            <v xml:space="preserve">UN    </v>
          </cell>
          <cell r="D9453">
            <v>11.79</v>
          </cell>
        </row>
        <row r="9454">
          <cell r="A9454">
            <v>39313</v>
          </cell>
          <cell r="B9454" t="str">
            <v>LUVA DE REDUCAO PARA TUBO PEX, PLASTICA, PARA CONEXAO COM CRIMPAGEM, DN 25 X 16 MM</v>
          </cell>
          <cell r="C9454" t="str">
            <v xml:space="preserve">UN    </v>
          </cell>
          <cell r="D9454">
            <v>15.39</v>
          </cell>
        </row>
        <row r="9455">
          <cell r="A9455">
            <v>38950</v>
          </cell>
          <cell r="B9455" t="str">
            <v>LUVA DE REDUCAO PARA TUBO PEX, PLASTICA, PARA CONEXAO COM CRIMPAGEM, DN 32 X 20 MM</v>
          </cell>
          <cell r="C9455" t="str">
            <v xml:space="preserve">UN    </v>
          </cell>
          <cell r="D9455">
            <v>23.16</v>
          </cell>
        </row>
        <row r="9456">
          <cell r="A9456">
            <v>39314</v>
          </cell>
          <cell r="B9456" t="str">
            <v>LUVA DE REDUCAO PARA TUBO PEX, PLASTICA, PARA CONEXAO COM CRIMPAGEM, DN 32 X 25 MM</v>
          </cell>
          <cell r="C9456" t="str">
            <v xml:space="preserve">UN    </v>
          </cell>
          <cell r="D9456">
            <v>24.44</v>
          </cell>
        </row>
        <row r="9457">
          <cell r="A9457">
            <v>3907</v>
          </cell>
          <cell r="B9457" t="str">
            <v>LUVA DE REDUCAO ROSCAVEL, PVC, 1" X 3/4", PARA AGUA FRIA PREDIAL</v>
          </cell>
          <cell r="C9457" t="str">
            <v xml:space="preserve">UN    </v>
          </cell>
          <cell r="D9457">
            <v>2.89</v>
          </cell>
        </row>
        <row r="9458">
          <cell r="A9458">
            <v>3889</v>
          </cell>
          <cell r="B9458" t="str">
            <v>LUVA DE REDUCAO ROSCAVEL, PVC, 3/4" X 1/2", PARA AGUA FRIA PREDIAL</v>
          </cell>
          <cell r="C9458" t="str">
            <v xml:space="preserve">UN    </v>
          </cell>
          <cell r="D9458">
            <v>2.21</v>
          </cell>
        </row>
        <row r="9459">
          <cell r="A9459">
            <v>3868</v>
          </cell>
          <cell r="B9459" t="str">
            <v>LUVA DE REDUCAO SOLDAVEL, PVC, 25 MM X 20 MM, PARA AGUA FRIA PREDIAL</v>
          </cell>
          <cell r="C9459" t="str">
            <v xml:space="preserve">UN    </v>
          </cell>
          <cell r="D9459">
            <v>0.86</v>
          </cell>
        </row>
        <row r="9460">
          <cell r="A9460">
            <v>3869</v>
          </cell>
          <cell r="B9460" t="str">
            <v>LUVA DE REDUCAO SOLDAVEL, PVC, 32 MM X 25 MM, PARA AGUA FRIA PREDIAL</v>
          </cell>
          <cell r="C9460" t="str">
            <v xml:space="preserve">UN    </v>
          </cell>
          <cell r="D9460">
            <v>2.4500000000000002</v>
          </cell>
        </row>
        <row r="9461">
          <cell r="A9461">
            <v>3872</v>
          </cell>
          <cell r="B9461" t="str">
            <v>LUVA DE REDUCAO SOLDAVEL, PVC, 40 MM X 32 MM, PARA AGUA FRIA PREDIAL</v>
          </cell>
          <cell r="C9461" t="str">
            <v xml:space="preserve">UN    </v>
          </cell>
          <cell r="D9461">
            <v>2.98</v>
          </cell>
        </row>
        <row r="9462">
          <cell r="A9462">
            <v>3850</v>
          </cell>
          <cell r="B9462" t="str">
            <v>LUVA DE REDUCAO SOLDAVEL, PVC, 60 MM X 50 MM, PARA AGUA FRIA PREDIAL</v>
          </cell>
          <cell r="C9462" t="str">
            <v xml:space="preserve">UN    </v>
          </cell>
          <cell r="D9462">
            <v>7.69</v>
          </cell>
        </row>
        <row r="9463">
          <cell r="A9463">
            <v>38023</v>
          </cell>
          <cell r="B9463" t="str">
            <v>LUVA DE REDUCAO, PVC, SOLDAVEL, 50 X 25 MM, PARA AGUA FRIA PREDIAL</v>
          </cell>
          <cell r="C9463" t="str">
            <v xml:space="preserve">UN    </v>
          </cell>
          <cell r="D9463">
            <v>3.24</v>
          </cell>
        </row>
        <row r="9464">
          <cell r="A9464">
            <v>37986</v>
          </cell>
          <cell r="B9464" t="str">
            <v>LUVA DE TRANSICAO DE CPVC X PVC, SOLDAVEL, 22 X 25 MM, PARA AGUA QUENTE</v>
          </cell>
          <cell r="C9464" t="str">
            <v xml:space="preserve">UN    </v>
          </cell>
          <cell r="D9464">
            <v>2.23</v>
          </cell>
        </row>
        <row r="9465">
          <cell r="A9465">
            <v>37987</v>
          </cell>
          <cell r="B9465" t="str">
            <v>LUVA DE TRANSICAO, CPVC, SOLDAVEL, 42 MM X 1 1/2", PARA AGUA QUENTE</v>
          </cell>
          <cell r="C9465" t="str">
            <v xml:space="preserve">UN    </v>
          </cell>
          <cell r="D9465">
            <v>166.62</v>
          </cell>
        </row>
        <row r="9466">
          <cell r="A9466">
            <v>37988</v>
          </cell>
          <cell r="B9466" t="str">
            <v>LUVA DE TRANSICAO, CPVC, SOLDAVEL, 54 MM X 2", PARA AGUA QUENTE PREDIAL</v>
          </cell>
          <cell r="C9466" t="str">
            <v xml:space="preserve">UN    </v>
          </cell>
          <cell r="D9466">
            <v>271.77999999999997</v>
          </cell>
        </row>
        <row r="9467">
          <cell r="A9467">
            <v>21120</v>
          </cell>
          <cell r="B9467" t="str">
            <v>LUVA DE TRANSICAO, CPVC, 15 MM X 1/2", PARA AGUA QUENTE PREDIAL</v>
          </cell>
          <cell r="C9467" t="str">
            <v xml:space="preserve">UN    </v>
          </cell>
          <cell r="D9467">
            <v>13.54</v>
          </cell>
        </row>
        <row r="9468">
          <cell r="A9468">
            <v>39318</v>
          </cell>
          <cell r="B9468" t="str">
            <v>LUVA DE TRANSICAO, CPVC, 22 MM X 1/2", PARA AGUA QUENTE</v>
          </cell>
          <cell r="C9468" t="str">
            <v xml:space="preserve">UN    </v>
          </cell>
          <cell r="D9468">
            <v>11.17</v>
          </cell>
        </row>
        <row r="9469">
          <cell r="A9469">
            <v>20162</v>
          </cell>
          <cell r="B9469" t="str">
            <v>LUVA DUPLA, PVC LEVE, DN 150 MM</v>
          </cell>
          <cell r="C9469" t="str">
            <v xml:space="preserve">UN    </v>
          </cell>
          <cell r="D9469">
            <v>10.8</v>
          </cell>
        </row>
        <row r="9470">
          <cell r="A9470">
            <v>40366</v>
          </cell>
          <cell r="B9470" t="str">
            <v>LUVA EM ACO CARBONO, SOLDAVEL, PRESSAO 3.000 LBS, DN 1 1/2"</v>
          </cell>
          <cell r="C9470" t="str">
            <v xml:space="preserve">UN    </v>
          </cell>
          <cell r="D9470">
            <v>21.46</v>
          </cell>
        </row>
        <row r="9471">
          <cell r="A9471">
            <v>40363</v>
          </cell>
          <cell r="B9471" t="str">
            <v>LUVA EM ACO CARBONO, SOLDAVEL, PRESSAO 3.000 LBS, DN 1 1/4"</v>
          </cell>
          <cell r="C9471" t="str">
            <v xml:space="preserve">UN    </v>
          </cell>
          <cell r="D9471">
            <v>16.79</v>
          </cell>
        </row>
        <row r="9472">
          <cell r="A9472">
            <v>40354</v>
          </cell>
          <cell r="B9472" t="str">
            <v>LUVA EM ACO CARBONO, SOLDAVEL, PRESSAO 3.000 LBS, DN 1/2"</v>
          </cell>
          <cell r="C9472" t="str">
            <v xml:space="preserve">UN    </v>
          </cell>
          <cell r="D9472">
            <v>7.31</v>
          </cell>
        </row>
        <row r="9473">
          <cell r="A9473">
            <v>40360</v>
          </cell>
          <cell r="B9473" t="str">
            <v>LUVA EM ACO CARBONO, SOLDAVEL, PRESSAO 3.000 LBS, DN 1"</v>
          </cell>
          <cell r="C9473" t="str">
            <v xml:space="preserve">UN    </v>
          </cell>
          <cell r="D9473">
            <v>11</v>
          </cell>
        </row>
        <row r="9474">
          <cell r="A9474">
            <v>40372</v>
          </cell>
          <cell r="B9474" t="str">
            <v>LUVA EM ACO CARBONO, SOLDAVEL, PRESSAO 3.000 LBS, DN 2 1/2"</v>
          </cell>
          <cell r="C9474" t="str">
            <v xml:space="preserve">UN    </v>
          </cell>
          <cell r="D9474">
            <v>67.97</v>
          </cell>
        </row>
        <row r="9475">
          <cell r="A9475">
            <v>40369</v>
          </cell>
          <cell r="B9475" t="str">
            <v>LUVA EM ACO CARBONO, SOLDAVEL, PRESSAO 3.000 LBS, DN 2"</v>
          </cell>
          <cell r="C9475" t="str">
            <v xml:space="preserve">UN    </v>
          </cell>
          <cell r="D9475">
            <v>33.83</v>
          </cell>
        </row>
        <row r="9476">
          <cell r="A9476">
            <v>40357</v>
          </cell>
          <cell r="B9476" t="str">
            <v>LUVA EM ACO CARBONO, SOLDAVEL, PRESSAO 3.000 LBS, DN 3/4"</v>
          </cell>
          <cell r="C9476" t="str">
            <v xml:space="preserve">UN    </v>
          </cell>
          <cell r="D9476">
            <v>8.1999999999999993</v>
          </cell>
        </row>
        <row r="9477">
          <cell r="A9477">
            <v>40375</v>
          </cell>
          <cell r="B9477" t="str">
            <v>LUVA EM ACO CARBONO, SOLDAVEL, PRESSAO 3.000 LBS, DN 3"</v>
          </cell>
          <cell r="C9477" t="str">
            <v xml:space="preserve">UN    </v>
          </cell>
          <cell r="D9477">
            <v>92.02</v>
          </cell>
        </row>
        <row r="9478">
          <cell r="A9478">
            <v>1893</v>
          </cell>
          <cell r="B9478" t="str">
            <v>LUVA EM PVC RIGIDO ROSCAVEL, DE 1 1/2", PARA ELETRODUTO</v>
          </cell>
          <cell r="C9478" t="str">
            <v xml:space="preserve">UN    </v>
          </cell>
          <cell r="D9478">
            <v>2.5099999999999998</v>
          </cell>
        </row>
        <row r="9479">
          <cell r="A9479">
            <v>1902</v>
          </cell>
          <cell r="B9479" t="str">
            <v>LUVA EM PVC RIGIDO ROSCAVEL, DE 1 1/4", PARA ELETRODUTO</v>
          </cell>
          <cell r="C9479" t="str">
            <v xml:space="preserve">UN    </v>
          </cell>
          <cell r="D9479">
            <v>1.83</v>
          </cell>
        </row>
        <row r="9480">
          <cell r="A9480">
            <v>1901</v>
          </cell>
          <cell r="B9480" t="str">
            <v>LUVA EM PVC RIGIDO ROSCAVEL, DE 1/2", PARA ELETRODUTO</v>
          </cell>
          <cell r="C9480" t="str">
            <v xml:space="preserve">UN    </v>
          </cell>
          <cell r="D9480">
            <v>0.56999999999999995</v>
          </cell>
        </row>
        <row r="9481">
          <cell r="A9481">
            <v>1892</v>
          </cell>
          <cell r="B9481" t="str">
            <v>LUVA EM PVC RIGIDO ROSCAVEL, DE 1", PARA ELETRODUTO</v>
          </cell>
          <cell r="C9481" t="str">
            <v xml:space="preserve">UN    </v>
          </cell>
          <cell r="D9481">
            <v>1.17</v>
          </cell>
        </row>
        <row r="9482">
          <cell r="A9482">
            <v>1907</v>
          </cell>
          <cell r="B9482" t="str">
            <v>LUVA EM PVC RIGIDO ROSCAVEL, DE 2 1/2", PARA ELETRODUTO</v>
          </cell>
          <cell r="C9482" t="str">
            <v xml:space="preserve">UN    </v>
          </cell>
          <cell r="D9482">
            <v>8.09</v>
          </cell>
        </row>
        <row r="9483">
          <cell r="A9483">
            <v>1894</v>
          </cell>
          <cell r="B9483" t="str">
            <v>LUVA EM PVC RIGIDO ROSCAVEL, DE 2", PARA ELETRODUTO</v>
          </cell>
          <cell r="C9483" t="str">
            <v xml:space="preserve">UN    </v>
          </cell>
          <cell r="D9483">
            <v>3.63</v>
          </cell>
        </row>
        <row r="9484">
          <cell r="A9484">
            <v>1891</v>
          </cell>
          <cell r="B9484" t="str">
            <v>LUVA EM PVC RIGIDO ROSCAVEL, DE 3/4", PARA ELETRODUTO</v>
          </cell>
          <cell r="C9484" t="str">
            <v xml:space="preserve">UN    </v>
          </cell>
          <cell r="D9484">
            <v>0.84</v>
          </cell>
        </row>
        <row r="9485">
          <cell r="A9485">
            <v>1896</v>
          </cell>
          <cell r="B9485" t="str">
            <v>LUVA EM PVC RIGIDO ROSCAVEL, DE 3", PARA ELETRODUTO</v>
          </cell>
          <cell r="C9485" t="str">
            <v xml:space="preserve">UN    </v>
          </cell>
          <cell r="D9485">
            <v>10.86</v>
          </cell>
        </row>
        <row r="9486">
          <cell r="A9486">
            <v>1895</v>
          </cell>
          <cell r="B9486" t="str">
            <v>LUVA EM PVC RIGIDO ROSCAVEL, DE 4", PARA ELETRODUTO</v>
          </cell>
          <cell r="C9486" t="str">
            <v xml:space="preserve">UN    </v>
          </cell>
          <cell r="D9486">
            <v>19.079999999999998</v>
          </cell>
        </row>
        <row r="9487">
          <cell r="A9487">
            <v>2641</v>
          </cell>
          <cell r="B9487" t="str">
            <v>LUVA PARA ELETRODUTO, EM ACO GALVANIZADO ELETROLITICO, DIAMETRO DE 100 MM (4")</v>
          </cell>
          <cell r="C9487" t="str">
            <v xml:space="preserve">UN    </v>
          </cell>
          <cell r="D9487">
            <v>24.62</v>
          </cell>
        </row>
        <row r="9488">
          <cell r="A9488">
            <v>2636</v>
          </cell>
          <cell r="B9488" t="str">
            <v>LUVA PARA ELETRODUTO, EM ACO GALVANIZADO ELETROLITICO, DIAMETRO DE 15 MM (1/2")</v>
          </cell>
          <cell r="C9488" t="str">
            <v xml:space="preserve">UN    </v>
          </cell>
          <cell r="D9488">
            <v>1.58</v>
          </cell>
        </row>
        <row r="9489">
          <cell r="A9489">
            <v>2637</v>
          </cell>
          <cell r="B9489" t="str">
            <v>LUVA PARA ELETRODUTO, EM ACO GALVANIZADO ELETROLITICO, DIAMETRO DE 20 MM (3/4")</v>
          </cell>
          <cell r="C9489" t="str">
            <v xml:space="preserve">UN    </v>
          </cell>
          <cell r="D9489">
            <v>1.68</v>
          </cell>
        </row>
        <row r="9490">
          <cell r="A9490">
            <v>2638</v>
          </cell>
          <cell r="B9490" t="str">
            <v>LUVA PARA ELETRODUTO, EM ACO GALVANIZADO ELETROLITICO, DIAMETRO DE 25 MM (1")</v>
          </cell>
          <cell r="C9490" t="str">
            <v xml:space="preserve">UN    </v>
          </cell>
          <cell r="D9490">
            <v>1.96</v>
          </cell>
        </row>
        <row r="9491">
          <cell r="A9491">
            <v>2639</v>
          </cell>
          <cell r="B9491" t="str">
            <v>LUVA PARA ELETRODUTO, EM ACO GALVANIZADO ELETROLITICO, DIAMETRO DE 32 MM (1 1/4")</v>
          </cell>
          <cell r="C9491" t="str">
            <v xml:space="preserve">UN    </v>
          </cell>
          <cell r="D9491">
            <v>3.48</v>
          </cell>
        </row>
        <row r="9492">
          <cell r="A9492">
            <v>2644</v>
          </cell>
          <cell r="B9492" t="str">
            <v>LUVA PARA ELETRODUTO, EM ACO GALVANIZADO ELETROLITICO, DIAMETRO DE 40 MM (1 1/2")</v>
          </cell>
          <cell r="C9492" t="str">
            <v xml:space="preserve">UN    </v>
          </cell>
          <cell r="D9492">
            <v>5.03</v>
          </cell>
        </row>
        <row r="9493">
          <cell r="A9493">
            <v>2643</v>
          </cell>
          <cell r="B9493" t="str">
            <v>LUVA PARA ELETRODUTO, EM ACO GALVANIZADO ELETROLITICO, DIAMETRO DE 50 MM (2")</v>
          </cell>
          <cell r="C9493" t="str">
            <v xml:space="preserve">UN    </v>
          </cell>
          <cell r="D9493">
            <v>7.02</v>
          </cell>
        </row>
        <row r="9494">
          <cell r="A9494">
            <v>2640</v>
          </cell>
          <cell r="B9494" t="str">
            <v>LUVA PARA ELETRODUTO, EM ACO GALVANIZADO ELETROLITICO, DIAMETRO DE 65 MM (2 1/2")</v>
          </cell>
          <cell r="C9494" t="str">
            <v xml:space="preserve">UN    </v>
          </cell>
          <cell r="D9494">
            <v>10.24</v>
          </cell>
        </row>
        <row r="9495">
          <cell r="A9495">
            <v>2642</v>
          </cell>
          <cell r="B9495" t="str">
            <v>LUVA PARA ELETRODUTO, EM ACO GALVANIZADO ELETROLITICO, DIAMETRO DE 80 MM (3")</v>
          </cell>
          <cell r="C9495" t="str">
            <v xml:space="preserve">UN    </v>
          </cell>
          <cell r="D9495">
            <v>15.6</v>
          </cell>
        </row>
        <row r="9496">
          <cell r="A9496">
            <v>38943</v>
          </cell>
          <cell r="B9496" t="str">
            <v>LUVA PARA TUBO PEX, METALICO, PARA CONEXAO COM ANEL DESLIZANTE, DN 16 MM</v>
          </cell>
          <cell r="C9496" t="str">
            <v xml:space="preserve">UN    </v>
          </cell>
          <cell r="D9496">
            <v>4.01</v>
          </cell>
        </row>
        <row r="9497">
          <cell r="A9497">
            <v>38944</v>
          </cell>
          <cell r="B9497" t="str">
            <v>LUVA PARA TUBO PEX, METALICO, PARA CONEXAO COM ANEL DESLIZANTE, DN 20 MM</v>
          </cell>
          <cell r="C9497" t="str">
            <v xml:space="preserve">UN    </v>
          </cell>
          <cell r="D9497">
            <v>6.19</v>
          </cell>
        </row>
        <row r="9498">
          <cell r="A9498">
            <v>38945</v>
          </cell>
          <cell r="B9498" t="str">
            <v>LUVA PARA TUBO PEX, METALICO, PARA CONEXAO COM ANEL DESLIZANTE, DN 25 MM</v>
          </cell>
          <cell r="C9498" t="str">
            <v xml:space="preserve">UN    </v>
          </cell>
          <cell r="D9498">
            <v>12.56</v>
          </cell>
        </row>
        <row r="9499">
          <cell r="A9499">
            <v>38946</v>
          </cell>
          <cell r="B9499" t="str">
            <v>LUVA PARA TUBO PEX, METALICO, PARA CONEXAO COM ANEL DESLIZANTE, DN 32 MM</v>
          </cell>
          <cell r="C9499" t="str">
            <v xml:space="preserve">UN    </v>
          </cell>
          <cell r="D9499">
            <v>18.739999999999998</v>
          </cell>
        </row>
        <row r="9500">
          <cell r="A9500">
            <v>39308</v>
          </cell>
          <cell r="B9500" t="str">
            <v>LUVA PARA TUBO PEX, PLASTICA, PARA CONEXAO COM CRIMPAGEM, DN 16 MM</v>
          </cell>
          <cell r="C9500" t="str">
            <v xml:space="preserve">UN    </v>
          </cell>
          <cell r="D9500">
            <v>8.17</v>
          </cell>
        </row>
        <row r="9501">
          <cell r="A9501">
            <v>39309</v>
          </cell>
          <cell r="B9501" t="str">
            <v>LUVA PARA TUBO PEX, PLASTICA, PARA CONEXAO COM CRIMPAGEM, DN 20 MM</v>
          </cell>
          <cell r="C9501" t="str">
            <v xml:space="preserve">UN    </v>
          </cell>
          <cell r="D9501">
            <v>11.81</v>
          </cell>
        </row>
        <row r="9502">
          <cell r="A9502">
            <v>39310</v>
          </cell>
          <cell r="B9502" t="str">
            <v>LUVA PARA TUBO PEX, PLASTICA, PARA CONEXAO COM CRIMPAGEM, DN 25 MM</v>
          </cell>
          <cell r="C9502" t="str">
            <v xml:space="preserve">UN    </v>
          </cell>
          <cell r="D9502">
            <v>17.899999999999999</v>
          </cell>
        </row>
        <row r="9503">
          <cell r="A9503">
            <v>39311</v>
          </cell>
          <cell r="B9503" t="str">
            <v>LUVA PARA TUBO PEX, PLASTICA, PARA CONEXAO COM CRIMPAGEM, DN 32 MM</v>
          </cell>
          <cell r="C9503" t="str">
            <v xml:space="preserve">UN    </v>
          </cell>
          <cell r="D9503">
            <v>26.91</v>
          </cell>
        </row>
        <row r="9504">
          <cell r="A9504">
            <v>39855</v>
          </cell>
          <cell r="B9504" t="str">
            <v>LUVA PASSANTE DE COBRE (REF 601) SEM ANEL DE SOLDA, BOLSA 15 MM</v>
          </cell>
          <cell r="C9504" t="str">
            <v xml:space="preserve">UN    </v>
          </cell>
          <cell r="D9504">
            <v>1.65</v>
          </cell>
        </row>
        <row r="9505">
          <cell r="A9505">
            <v>39856</v>
          </cell>
          <cell r="B9505" t="str">
            <v>LUVA PASSANTE DE COBRE (REF 601) SEM ANEL DE SOLDA, BOLSA 22 MM</v>
          </cell>
          <cell r="C9505" t="str">
            <v xml:space="preserve">UN    </v>
          </cell>
          <cell r="D9505">
            <v>3.89</v>
          </cell>
        </row>
        <row r="9506">
          <cell r="A9506">
            <v>39857</v>
          </cell>
          <cell r="B9506" t="str">
            <v>LUVA PASSANTE DE COBRE (REF 601) SEM ANEL DE SOLDA, BOLSA 28 MM</v>
          </cell>
          <cell r="C9506" t="str">
            <v xml:space="preserve">UN    </v>
          </cell>
          <cell r="D9506">
            <v>6.3</v>
          </cell>
        </row>
        <row r="9507">
          <cell r="A9507">
            <v>39858</v>
          </cell>
          <cell r="B9507" t="str">
            <v>LUVA PASSANTE DE COBRE (REF 601) SEM ANEL DE SOLDA, BOLSA 35 MM</v>
          </cell>
          <cell r="C9507" t="str">
            <v xml:space="preserve">UN    </v>
          </cell>
          <cell r="D9507">
            <v>13.99</v>
          </cell>
        </row>
        <row r="9508">
          <cell r="A9508">
            <v>39859</v>
          </cell>
          <cell r="B9508" t="str">
            <v>LUVA PASSANTE DE COBRE (REF 601) SEM ANEL DE SOLDA, BOLSA 42 MM</v>
          </cell>
          <cell r="C9508" t="str">
            <v xml:space="preserve">UN    </v>
          </cell>
          <cell r="D9508">
            <v>21.56</v>
          </cell>
        </row>
        <row r="9509">
          <cell r="A9509">
            <v>39860</v>
          </cell>
          <cell r="B9509" t="str">
            <v>LUVA PASSANTE DE COBRE (REF 601) SEM ANEL DE SOLDA, BOLSA 54 MM</v>
          </cell>
          <cell r="C9509" t="str">
            <v xml:space="preserve">UN    </v>
          </cell>
          <cell r="D9509">
            <v>33.090000000000003</v>
          </cell>
        </row>
        <row r="9510">
          <cell r="A9510">
            <v>39861</v>
          </cell>
          <cell r="B9510" t="str">
            <v>LUVA PASSANTE DE COBRE (REF 601) SEM ANEL DE SOLDA, BOLSA 66 MM</v>
          </cell>
          <cell r="C9510" t="str">
            <v xml:space="preserve">UN    </v>
          </cell>
          <cell r="D9510">
            <v>94.47</v>
          </cell>
        </row>
        <row r="9511">
          <cell r="A9511">
            <v>38447</v>
          </cell>
          <cell r="B9511" t="str">
            <v>LUVA PPR, SOLDAVEL, DN 110 MM, PARA AGUA QUENTE PREDIAL</v>
          </cell>
          <cell r="C9511" t="str">
            <v xml:space="preserve">UN    </v>
          </cell>
          <cell r="D9511">
            <v>71.430000000000007</v>
          </cell>
        </row>
        <row r="9512">
          <cell r="A9512">
            <v>36320</v>
          </cell>
          <cell r="B9512" t="str">
            <v>LUVA PPR, SOLDAVEL, DN 20 MM, PARA AGUA QUENTE PREDIAL</v>
          </cell>
          <cell r="C9512" t="str">
            <v xml:space="preserve">UN    </v>
          </cell>
          <cell r="D9512">
            <v>1.03</v>
          </cell>
        </row>
        <row r="9513">
          <cell r="A9513">
            <v>36324</v>
          </cell>
          <cell r="B9513" t="str">
            <v>LUVA PPR, SOLDAVEL, DN 25 MM, PARA AGUA QUENTE PREDIAL</v>
          </cell>
          <cell r="C9513" t="str">
            <v xml:space="preserve">UN    </v>
          </cell>
          <cell r="D9513">
            <v>1.57</v>
          </cell>
        </row>
        <row r="9514">
          <cell r="A9514">
            <v>38441</v>
          </cell>
          <cell r="B9514" t="str">
            <v>LUVA PPR, SOLDAVEL, DN 32 MM, PARA AGUA QUENTE PREDIAL</v>
          </cell>
          <cell r="C9514" t="str">
            <v xml:space="preserve">UN    </v>
          </cell>
          <cell r="D9514">
            <v>2.06</v>
          </cell>
        </row>
        <row r="9515">
          <cell r="A9515">
            <v>38442</v>
          </cell>
          <cell r="B9515" t="str">
            <v>LUVA PPR, SOLDAVEL, DN 40 MM, PARA AGUA QUENTE PREDIAL</v>
          </cell>
          <cell r="C9515" t="str">
            <v xml:space="preserve">UN    </v>
          </cell>
          <cell r="D9515">
            <v>5.23</v>
          </cell>
        </row>
        <row r="9516">
          <cell r="A9516">
            <v>38443</v>
          </cell>
          <cell r="B9516" t="str">
            <v>LUVA PPR, SOLDAVEL, DN 50 MM, PARA AGUA QUENTE PREDIAL</v>
          </cell>
          <cell r="C9516" t="str">
            <v xml:space="preserve">UN    </v>
          </cell>
          <cell r="D9516">
            <v>7.91</v>
          </cell>
        </row>
        <row r="9517">
          <cell r="A9517">
            <v>38444</v>
          </cell>
          <cell r="B9517" t="str">
            <v>LUVA PPR, SOLDAVEL, DN 63 MM, PARA AGUA QUENTE PREDIAL</v>
          </cell>
          <cell r="C9517" t="str">
            <v xml:space="preserve">UN    </v>
          </cell>
          <cell r="D9517">
            <v>11.77</v>
          </cell>
        </row>
        <row r="9518">
          <cell r="A9518">
            <v>38445</v>
          </cell>
          <cell r="B9518" t="str">
            <v>LUVA PPR, SOLDAVEL, DN 75 MM, PARA AGUA QUENTE PREDIAL</v>
          </cell>
          <cell r="C9518" t="str">
            <v xml:space="preserve">UN    </v>
          </cell>
          <cell r="D9518">
            <v>27.66</v>
          </cell>
        </row>
        <row r="9519">
          <cell r="A9519">
            <v>38446</v>
          </cell>
          <cell r="B9519" t="str">
            <v>LUVA PPR, SOLDAVEL, DN 90 MM, PARA AGUA QUENTE PREDIAL</v>
          </cell>
          <cell r="C9519" t="str">
            <v xml:space="preserve">UN    </v>
          </cell>
          <cell r="D9519">
            <v>44.64</v>
          </cell>
        </row>
        <row r="9520">
          <cell r="A9520">
            <v>3867</v>
          </cell>
          <cell r="B9520" t="str">
            <v>LUVA PVC SOLDAVEL, 110 MM, PARA AGUA FRIA PREDIAL</v>
          </cell>
          <cell r="C9520" t="str">
            <v xml:space="preserve">UN    </v>
          </cell>
          <cell r="D9520">
            <v>51.66</v>
          </cell>
        </row>
        <row r="9521">
          <cell r="A9521">
            <v>3861</v>
          </cell>
          <cell r="B9521" t="str">
            <v>LUVA PVC SOLDAVEL, 20 MM, PARA AGUA FRIA PREDIAL</v>
          </cell>
          <cell r="C9521" t="str">
            <v xml:space="preserve">UN    </v>
          </cell>
          <cell r="D9521">
            <v>0.43</v>
          </cell>
        </row>
        <row r="9522">
          <cell r="A9522">
            <v>3904</v>
          </cell>
          <cell r="B9522" t="str">
            <v>LUVA PVC SOLDAVEL, 25 MM, PARA AGUA FRIA PREDIAL</v>
          </cell>
          <cell r="C9522" t="str">
            <v xml:space="preserve">UN    </v>
          </cell>
          <cell r="D9522">
            <v>0.52</v>
          </cell>
        </row>
        <row r="9523">
          <cell r="A9523">
            <v>3903</v>
          </cell>
          <cell r="B9523" t="str">
            <v>LUVA PVC SOLDAVEL, 32 MM, PARA AGUA FRIA PREDIAL</v>
          </cell>
          <cell r="C9523" t="str">
            <v xml:space="preserve">UN    </v>
          </cell>
          <cell r="D9523">
            <v>1.28</v>
          </cell>
        </row>
        <row r="9524">
          <cell r="A9524">
            <v>3862</v>
          </cell>
          <cell r="B9524" t="str">
            <v>LUVA PVC SOLDAVEL, 40 MM, PARA AGUA FRIA PREDIAL</v>
          </cell>
          <cell r="C9524" t="str">
            <v xml:space="preserve">UN    </v>
          </cell>
          <cell r="D9524">
            <v>2.61</v>
          </cell>
        </row>
        <row r="9525">
          <cell r="A9525">
            <v>3863</v>
          </cell>
          <cell r="B9525" t="str">
            <v>LUVA PVC SOLDAVEL, 50 MM, PARA AGUA FRIA PREDIAL</v>
          </cell>
          <cell r="C9525" t="str">
            <v xml:space="preserve">UN    </v>
          </cell>
          <cell r="D9525">
            <v>3.07</v>
          </cell>
        </row>
        <row r="9526">
          <cell r="A9526">
            <v>3864</v>
          </cell>
          <cell r="B9526" t="str">
            <v>LUVA PVC SOLDAVEL, 60 MM, PARA AGUA FRIA PREDIAL</v>
          </cell>
          <cell r="C9526" t="str">
            <v xml:space="preserve">UN    </v>
          </cell>
          <cell r="D9526">
            <v>8</v>
          </cell>
        </row>
        <row r="9527">
          <cell r="A9527">
            <v>3865</v>
          </cell>
          <cell r="B9527" t="str">
            <v>LUVA PVC SOLDAVEL, 75 MM, PARA AGUA FRIA PREDIAL</v>
          </cell>
          <cell r="C9527" t="str">
            <v xml:space="preserve">UN    </v>
          </cell>
          <cell r="D9527">
            <v>13.91</v>
          </cell>
        </row>
        <row r="9528">
          <cell r="A9528">
            <v>3866</v>
          </cell>
          <cell r="B9528" t="str">
            <v>LUVA PVC SOLDAVEL, 85 MM, PARA AGUA FRIA PREDIAL</v>
          </cell>
          <cell r="C9528" t="str">
            <v xml:space="preserve">UN    </v>
          </cell>
          <cell r="D9528">
            <v>31.84</v>
          </cell>
        </row>
        <row r="9529">
          <cell r="A9529">
            <v>3902</v>
          </cell>
          <cell r="B9529" t="str">
            <v>LUVA PVC, ROSCAVEL,  2 1/2",  AGUA FRIA PREDIAL</v>
          </cell>
          <cell r="C9529" t="str">
            <v xml:space="preserve">UN    </v>
          </cell>
          <cell r="D9529">
            <v>15.48</v>
          </cell>
        </row>
        <row r="9530">
          <cell r="A9530">
            <v>3878</v>
          </cell>
          <cell r="B9530" t="str">
            <v>LUVA PVC, ROSCAVEL, 1 1/2",  AGUA FRIA PREDIAL</v>
          </cell>
          <cell r="C9530" t="str">
            <v xml:space="preserve">UN    </v>
          </cell>
          <cell r="D9530">
            <v>4.8899999999999997</v>
          </cell>
        </row>
        <row r="9531">
          <cell r="A9531">
            <v>3877</v>
          </cell>
          <cell r="B9531" t="str">
            <v>LUVA PVC, ROSCAVEL, 1 1/4", AGUA FRIA PREDIAL</v>
          </cell>
          <cell r="C9531" t="str">
            <v xml:space="preserve">UN    </v>
          </cell>
          <cell r="D9531">
            <v>4.47</v>
          </cell>
        </row>
        <row r="9532">
          <cell r="A9532">
            <v>3879</v>
          </cell>
          <cell r="B9532" t="str">
            <v>LUVA PVC, ROSCAVEL, 2",  AGUA FRIA PREDIAL</v>
          </cell>
          <cell r="C9532" t="str">
            <v xml:space="preserve">UN    </v>
          </cell>
          <cell r="D9532">
            <v>9.8699999999999992</v>
          </cell>
        </row>
        <row r="9533">
          <cell r="A9533">
            <v>3880</v>
          </cell>
          <cell r="B9533" t="str">
            <v>LUVA PVC, ROSCAVEL, 3", AGUA FRIA PREDIAL</v>
          </cell>
          <cell r="C9533" t="str">
            <v xml:space="preserve">UN    </v>
          </cell>
          <cell r="D9533">
            <v>22.27</v>
          </cell>
        </row>
        <row r="9534">
          <cell r="A9534">
            <v>12892</v>
          </cell>
          <cell r="B9534" t="str">
            <v>LUVA RASPA DE COURO, CANO CURTO (PUNHO *7* CM)</v>
          </cell>
          <cell r="C9534" t="str">
            <v xml:space="preserve">PAR   </v>
          </cell>
          <cell r="D9534">
            <v>10.119999999999999</v>
          </cell>
        </row>
        <row r="9535">
          <cell r="A9535">
            <v>3883</v>
          </cell>
          <cell r="B9535" t="str">
            <v>LUVA ROSCAVEL, PVC, 1/2", AGUA FRIA PREDIAL</v>
          </cell>
          <cell r="C9535" t="str">
            <v xml:space="preserve">UN    </v>
          </cell>
          <cell r="D9535">
            <v>1.03</v>
          </cell>
        </row>
        <row r="9536">
          <cell r="A9536">
            <v>3876</v>
          </cell>
          <cell r="B9536" t="str">
            <v>LUVA ROSCAVEL, PVC, 1", AGUA FRIA PREDIAL</v>
          </cell>
          <cell r="C9536" t="str">
            <v xml:space="preserve">UN    </v>
          </cell>
          <cell r="D9536">
            <v>2.57</v>
          </cell>
        </row>
        <row r="9537">
          <cell r="A9537">
            <v>3884</v>
          </cell>
          <cell r="B9537" t="str">
            <v>LUVA ROSCAVEL, PVC, 3/4", AGUA FRIA PREDIAL</v>
          </cell>
          <cell r="C9537" t="str">
            <v xml:space="preserve">UN    </v>
          </cell>
          <cell r="D9537">
            <v>1.54</v>
          </cell>
        </row>
        <row r="9538">
          <cell r="A9538">
            <v>3837</v>
          </cell>
          <cell r="B9538" t="str">
            <v>LUVA SIMPLES, PVC PBA, JE, DN 100 / DE 110 MM, PARA REDE AGUA (NBR 10351)</v>
          </cell>
          <cell r="C9538" t="str">
            <v xml:space="preserve">UN    </v>
          </cell>
          <cell r="D9538">
            <v>34.44</v>
          </cell>
        </row>
        <row r="9539">
          <cell r="A9539">
            <v>3845</v>
          </cell>
          <cell r="B9539" t="str">
            <v>LUVA SIMPLES, PVC PBA, JE, DN 50 / DE 60 MM, PARA REDE AGUA (NBR 10351)</v>
          </cell>
          <cell r="C9539" t="str">
            <v xml:space="preserve">UN    </v>
          </cell>
          <cell r="D9539">
            <v>12.58</v>
          </cell>
        </row>
        <row r="9540">
          <cell r="A9540">
            <v>11045</v>
          </cell>
          <cell r="B9540" t="str">
            <v>LUVA SIMPLES, PVC PBA, JE, DN 75 / DE 85 MM, PARA REDE AGUA (NBR 10351)</v>
          </cell>
          <cell r="C9540" t="str">
            <v xml:space="preserve">UN    </v>
          </cell>
          <cell r="D9540">
            <v>24.27</v>
          </cell>
        </row>
        <row r="9541">
          <cell r="A9541">
            <v>20170</v>
          </cell>
          <cell r="B9541" t="str">
            <v>LUVA SIMPLES, PVC SERIE REFORCADA - R, 100 MM, PARA ESGOTO PREDIAL</v>
          </cell>
          <cell r="C9541" t="str">
            <v xml:space="preserve">UN    </v>
          </cell>
          <cell r="D9541">
            <v>8.75</v>
          </cell>
        </row>
        <row r="9542">
          <cell r="A9542">
            <v>20171</v>
          </cell>
          <cell r="B9542" t="str">
            <v>LUVA SIMPLES, PVC SERIE REFORCADA - R, 150 MM, PARA ESGOTO PREDIAL</v>
          </cell>
          <cell r="C9542" t="str">
            <v xml:space="preserve">UN    </v>
          </cell>
          <cell r="D9542">
            <v>26</v>
          </cell>
        </row>
        <row r="9543">
          <cell r="A9543">
            <v>20167</v>
          </cell>
          <cell r="B9543" t="str">
            <v>LUVA SIMPLES, PVC SERIE REFORCADA - R, 40 MM, PARA ESGOTO PREDIAL</v>
          </cell>
          <cell r="C9543" t="str">
            <v xml:space="preserve">UN    </v>
          </cell>
          <cell r="D9543">
            <v>3.25</v>
          </cell>
        </row>
        <row r="9544">
          <cell r="A9544">
            <v>20168</v>
          </cell>
          <cell r="B9544" t="str">
            <v>LUVA SIMPLES, PVC SERIE REFORCADA - R, 50 MM, PARA ESGOTO PREDIAL</v>
          </cell>
          <cell r="C9544" t="str">
            <v xml:space="preserve">UN    </v>
          </cell>
          <cell r="D9544">
            <v>5.0999999999999996</v>
          </cell>
        </row>
        <row r="9545">
          <cell r="A9545">
            <v>20169</v>
          </cell>
          <cell r="B9545" t="str">
            <v>LUVA SIMPLES, PVC SERIE REFORCADA - R, 75 MM, PARA ESGOTO PREDIAL</v>
          </cell>
          <cell r="C9545" t="str">
            <v xml:space="preserve">UN    </v>
          </cell>
          <cell r="D9545">
            <v>7.22</v>
          </cell>
        </row>
        <row r="9546">
          <cell r="A9546">
            <v>3899</v>
          </cell>
          <cell r="B9546" t="str">
            <v>LUVA SIMPLES, PVC, SOLDAVEL, DN 100 MM, SERIE NORMAL, PARA ESGOTO PREDIAL</v>
          </cell>
          <cell r="C9546" t="str">
            <v xml:space="preserve">UN    </v>
          </cell>
          <cell r="D9546">
            <v>3.82</v>
          </cell>
        </row>
        <row r="9547">
          <cell r="A9547">
            <v>38676</v>
          </cell>
          <cell r="B9547" t="str">
            <v>LUVA SIMPLES, PVC, SOLDAVEL, DN 150 MM, SERIE NORMAL, PARA ESGOTO PREDIAL</v>
          </cell>
          <cell r="C9547" t="str">
            <v xml:space="preserve">UN    </v>
          </cell>
          <cell r="D9547">
            <v>18.5</v>
          </cell>
        </row>
        <row r="9548">
          <cell r="A9548">
            <v>3897</v>
          </cell>
          <cell r="B9548" t="str">
            <v>LUVA SIMPLES, PVC, SOLDAVEL, DN 40 MM, SERIE NORMAL, PARA ESGOTO PREDIAL</v>
          </cell>
          <cell r="C9548" t="str">
            <v xml:space="preserve">UN    </v>
          </cell>
          <cell r="D9548">
            <v>0.8</v>
          </cell>
        </row>
        <row r="9549">
          <cell r="A9549">
            <v>3875</v>
          </cell>
          <cell r="B9549" t="str">
            <v>LUVA SIMPLES, PVC, SOLDAVEL, DN 50 MM, SERIE NORMAL, PARA ESGOTO PREDIAL</v>
          </cell>
          <cell r="C9549" t="str">
            <v xml:space="preserve">UN    </v>
          </cell>
          <cell r="D9549">
            <v>1.74</v>
          </cell>
        </row>
        <row r="9550">
          <cell r="A9550">
            <v>3898</v>
          </cell>
          <cell r="B9550" t="str">
            <v>LUVA SIMPLES, PVC, SOLDAVEL, DN 75 MM, SERIE NORMAL, PARA ESGOTO PREDIAL</v>
          </cell>
          <cell r="C9550" t="str">
            <v xml:space="preserve">UN    </v>
          </cell>
          <cell r="D9550">
            <v>3.29</v>
          </cell>
        </row>
        <row r="9551">
          <cell r="A9551">
            <v>3855</v>
          </cell>
          <cell r="B9551" t="str">
            <v>LUVA SOLDAVEL COM BUCHA DE LATAO, PVC, 20 MM X 1/2"</v>
          </cell>
          <cell r="C9551" t="str">
            <v xml:space="preserve">UN    </v>
          </cell>
          <cell r="D9551">
            <v>3.42</v>
          </cell>
        </row>
        <row r="9552">
          <cell r="A9552">
            <v>3874</v>
          </cell>
          <cell r="B9552" t="str">
            <v>LUVA SOLDAVEL COM BUCHA DE LATAO, PVC, 25 MM X 1/2"</v>
          </cell>
          <cell r="C9552" t="str">
            <v xml:space="preserve">UN    </v>
          </cell>
          <cell r="D9552">
            <v>3.63</v>
          </cell>
        </row>
        <row r="9553">
          <cell r="A9553">
            <v>3870</v>
          </cell>
          <cell r="B9553" t="str">
            <v>LUVA SOLDAVEL COM BUCHA DE LATAO, PVC, 25 MM X 3/4"</v>
          </cell>
          <cell r="C9553" t="str">
            <v xml:space="preserve">UN    </v>
          </cell>
          <cell r="D9553">
            <v>4.5</v>
          </cell>
        </row>
        <row r="9554">
          <cell r="A9554">
            <v>38678</v>
          </cell>
          <cell r="B9554" t="str">
            <v>LUVA SOLDAVEL COM BUCHA DE LATAO, PVC, 32 MM X 1"</v>
          </cell>
          <cell r="C9554" t="str">
            <v xml:space="preserve">UN    </v>
          </cell>
          <cell r="D9554">
            <v>12.26</v>
          </cell>
        </row>
        <row r="9555">
          <cell r="A9555">
            <v>3859</v>
          </cell>
          <cell r="B9555" t="str">
            <v>LUVA SOLDAVEL COM ROSCA, PVC, 20 MM X 1/2", PARA AGUA FRIA PREDIAL</v>
          </cell>
          <cell r="C9555" t="str">
            <v xml:space="preserve">UN    </v>
          </cell>
          <cell r="D9555">
            <v>0.91</v>
          </cell>
        </row>
        <row r="9556">
          <cell r="A9556">
            <v>3856</v>
          </cell>
          <cell r="B9556" t="str">
            <v>LUVA SOLDAVEL COM ROSCA, PVC, 25 MM X 1/2", PARA AGUA FRIA PREDIAL</v>
          </cell>
          <cell r="C9556" t="str">
            <v xml:space="preserve">UN    </v>
          </cell>
          <cell r="D9556">
            <v>1.1499999999999999</v>
          </cell>
        </row>
        <row r="9557">
          <cell r="A9557">
            <v>3906</v>
          </cell>
          <cell r="B9557" t="str">
            <v>LUVA SOLDAVEL COM ROSCA, PVC, 25 MM X 3/4", PARA AGUA FRIA PREDIAL</v>
          </cell>
          <cell r="C9557" t="str">
            <v xml:space="preserve">UN    </v>
          </cell>
          <cell r="D9557">
            <v>1.08</v>
          </cell>
        </row>
        <row r="9558">
          <cell r="A9558">
            <v>3860</v>
          </cell>
          <cell r="B9558" t="str">
            <v>LUVA SOLDAVEL COM ROSCA, PVC, 32 MM X 1", PARA AGUA FRIA PREDIAL</v>
          </cell>
          <cell r="C9558" t="str">
            <v xml:space="preserve">UN    </v>
          </cell>
          <cell r="D9558">
            <v>3.56</v>
          </cell>
        </row>
        <row r="9559">
          <cell r="A9559">
            <v>3905</v>
          </cell>
          <cell r="B9559" t="str">
            <v>LUVA SOLDAVEL COM ROSCA, PVC, 40 MM X 1 1/4", PARA AGUA FRIA PREDIAL</v>
          </cell>
          <cell r="C9559" t="str">
            <v xml:space="preserve">UN    </v>
          </cell>
          <cell r="D9559">
            <v>7.89</v>
          </cell>
        </row>
        <row r="9560">
          <cell r="A9560">
            <v>3871</v>
          </cell>
          <cell r="B9560" t="str">
            <v>LUVA SOLDAVEL COM ROSCA, PVC, 50 MM X 1 1/2", PARA AGUA FRIA PREDIAL</v>
          </cell>
          <cell r="C9560" t="str">
            <v xml:space="preserve">UN    </v>
          </cell>
          <cell r="D9560">
            <v>16.38</v>
          </cell>
        </row>
        <row r="9561">
          <cell r="A9561">
            <v>37429</v>
          </cell>
          <cell r="B9561" t="str">
            <v>LUVA, PEAD PE 100,  DE 400 MM, PARA ELETROFUSAO</v>
          </cell>
          <cell r="C9561" t="str">
            <v xml:space="preserve">UN    </v>
          </cell>
          <cell r="D9561">
            <v>1712.36</v>
          </cell>
        </row>
        <row r="9562">
          <cell r="A9562">
            <v>37426</v>
          </cell>
          <cell r="B9562" t="str">
            <v>LUVA, PEAD PE 100,  DE 63 MM, PARA ELETROFUSAO</v>
          </cell>
          <cell r="C9562" t="str">
            <v xml:space="preserve">UN    </v>
          </cell>
          <cell r="D9562">
            <v>16.47</v>
          </cell>
        </row>
        <row r="9563">
          <cell r="A9563">
            <v>37427</v>
          </cell>
          <cell r="B9563" t="str">
            <v>LUVA, PEAD PE 100, DE 125 MM, PARA ELETROFUSAO</v>
          </cell>
          <cell r="C9563" t="str">
            <v xml:space="preserve">UN    </v>
          </cell>
          <cell r="D9563">
            <v>39.29</v>
          </cell>
        </row>
        <row r="9564">
          <cell r="A9564">
            <v>37424</v>
          </cell>
          <cell r="B9564" t="str">
            <v>LUVA, PEAD PE 100, DE 20 MM, PARA ELETROFUSAO</v>
          </cell>
          <cell r="C9564" t="str">
            <v xml:space="preserve">UN    </v>
          </cell>
          <cell r="D9564">
            <v>7.57</v>
          </cell>
        </row>
        <row r="9565">
          <cell r="A9565">
            <v>37428</v>
          </cell>
          <cell r="B9565" t="str">
            <v>LUVA, PEAD PE 100, DE 200 MM, PARA ELETROFUSAO</v>
          </cell>
          <cell r="C9565" t="str">
            <v xml:space="preserve">UN    </v>
          </cell>
          <cell r="D9565">
            <v>135.41</v>
          </cell>
        </row>
        <row r="9566">
          <cell r="A9566">
            <v>37425</v>
          </cell>
          <cell r="B9566" t="str">
            <v>LUVA, PEAD PE 100, DE 32 MM, PARA ELETROFUSAO</v>
          </cell>
          <cell r="C9566" t="str">
            <v xml:space="preserve">UN    </v>
          </cell>
          <cell r="D9566">
            <v>8.16</v>
          </cell>
        </row>
        <row r="9567">
          <cell r="A9567">
            <v>11519</v>
          </cell>
          <cell r="B9567" t="str">
            <v>MACANETA ALAVANCA, RETA OU CURVA, MACICA, CROMADA, COMPRIMENTO DE 10 A 16 CM, ACABAMENTO PADRAO MEDIO - SOMENTE MACANETAS</v>
          </cell>
          <cell r="C9567" t="str">
            <v xml:space="preserve">PAR   </v>
          </cell>
          <cell r="D9567">
            <v>29.81</v>
          </cell>
        </row>
        <row r="9568">
          <cell r="A9568">
            <v>11520</v>
          </cell>
          <cell r="B9568" t="str">
            <v>MACANETA ALAVANCA, RETA SIMPLES / OCA, CROMADA, COMPRIMENTO DE 10 A 16 CM, ACABAMENTO PADRAO POPULAR - SOMENTE MACANETAS</v>
          </cell>
          <cell r="C9568" t="str">
            <v xml:space="preserve">PAR   </v>
          </cell>
          <cell r="D9568">
            <v>11.82</v>
          </cell>
        </row>
        <row r="9569">
          <cell r="A9569">
            <v>11518</v>
          </cell>
          <cell r="B9569" t="str">
            <v>MACANETA TIPO BOLA, CROMADA,  DIAMETRO APROXIMADO DE *2 1/2*", (SOMENTE MACANETAS)</v>
          </cell>
          <cell r="C9569" t="str">
            <v xml:space="preserve">PAR   </v>
          </cell>
          <cell r="D9569">
            <v>34.4</v>
          </cell>
        </row>
        <row r="9570">
          <cell r="A9570">
            <v>38473</v>
          </cell>
          <cell r="B9570" t="str">
            <v>MACARICO DE SOLDA 201 PARA EXTENSAO GLP OU ACETILENO</v>
          </cell>
          <cell r="C9570" t="str">
            <v xml:space="preserve">UN    </v>
          </cell>
          <cell r="D9570">
            <v>116.07</v>
          </cell>
        </row>
        <row r="9571">
          <cell r="A9571">
            <v>4244</v>
          </cell>
          <cell r="B9571" t="str">
            <v>MACARIQUEIRO</v>
          </cell>
          <cell r="C9571" t="str">
            <v xml:space="preserve">H     </v>
          </cell>
          <cell r="D9571">
            <v>12.67</v>
          </cell>
        </row>
        <row r="9572">
          <cell r="A9572">
            <v>40977</v>
          </cell>
          <cell r="B9572" t="str">
            <v>MACARIQUEIRO (MENSALISTA)</v>
          </cell>
          <cell r="C9572" t="str">
            <v xml:space="preserve">MES   </v>
          </cell>
          <cell r="D9572">
            <v>2241.5100000000002</v>
          </cell>
        </row>
        <row r="9573">
          <cell r="A9573">
            <v>2742</v>
          </cell>
          <cell r="B9573" t="str">
            <v>MADEIRA ROLICA SEM TRATAMENTO, EUCALIPTO OU EQUIVALENTE DA REGIAO, H = 3 M, D = 12 A 15 CM (PARA ESCORAMENTO)</v>
          </cell>
          <cell r="C9573" t="str">
            <v xml:space="preserve">M     </v>
          </cell>
          <cell r="D9573">
            <v>2.2200000000000002</v>
          </cell>
        </row>
        <row r="9574">
          <cell r="A9574">
            <v>2748</v>
          </cell>
          <cell r="B9574" t="str">
            <v>MADEIRA ROLICA SEM TRATAMENTO, EUCALIPTO OU EQUIVALENTE DA REGIAO, H = 3 M, D = 16 A 19 CM (PARA ESCORAMENTO)</v>
          </cell>
          <cell r="C9574" t="str">
            <v xml:space="preserve">M     </v>
          </cell>
          <cell r="D9574">
            <v>6.53</v>
          </cell>
        </row>
        <row r="9575">
          <cell r="A9575">
            <v>2736</v>
          </cell>
          <cell r="B9575" t="str">
            <v>MADEIRA ROLICA SEM TRATAMENTO, EUCALIPTO OU EQUIVALENTE DA REGIAO, H = 3 M, D = 20 A 24 CM (PARA ESCORAMENTO)</v>
          </cell>
          <cell r="C9575" t="str">
            <v xml:space="preserve">M     </v>
          </cell>
          <cell r="D9575">
            <v>9.1199999999999992</v>
          </cell>
        </row>
        <row r="9576">
          <cell r="A9576">
            <v>2745</v>
          </cell>
          <cell r="B9576" t="str">
            <v>MADEIRA ROLICA SEM TRATAMENTO, EUCALIPTO OU EQUIVALENTE DA REGIAO, H = 3 M, D = 8 A 11 CM (PARA ESCORAMENTO)</v>
          </cell>
          <cell r="C9576" t="str">
            <v xml:space="preserve">M     </v>
          </cell>
          <cell r="D9576">
            <v>1.84</v>
          </cell>
        </row>
        <row r="9577">
          <cell r="A9577">
            <v>2751</v>
          </cell>
          <cell r="B9577" t="str">
            <v>MADEIRA ROLICA SEM TRATAMENTO, EUCALIPTO OU EQUIVALENTE DA REGIAO, H = 6 M, D = 12 A 15 CM (PARA ESCORAMENTO)</v>
          </cell>
          <cell r="C9577" t="str">
            <v xml:space="preserve">M     </v>
          </cell>
          <cell r="D9577">
            <v>2.35</v>
          </cell>
        </row>
        <row r="9578">
          <cell r="A9578">
            <v>14439</v>
          </cell>
          <cell r="B9578" t="str">
            <v>MADEIRA ROLICA SEM TRATAMENTO, EUCALIPTO OU EQUIVALENTE DA REGIAO, H = 6 M, D = 8 A 11 CM (PARA ESCORAMENTO)</v>
          </cell>
          <cell r="C9578" t="str">
            <v xml:space="preserve">M     </v>
          </cell>
          <cell r="D9578">
            <v>2.08</v>
          </cell>
        </row>
        <row r="9579">
          <cell r="A9579">
            <v>2731</v>
          </cell>
          <cell r="B9579" t="str">
            <v>MADEIRA ROLICA TRATADA, EUCALIPTO OU EQUIVALENTE DA REGIAO, H = 12 M, D = 20 A 24 CM (PARA POSTE)</v>
          </cell>
          <cell r="C9579" t="str">
            <v xml:space="preserve">M     </v>
          </cell>
          <cell r="D9579">
            <v>54.28</v>
          </cell>
        </row>
        <row r="9580">
          <cell r="A9580">
            <v>21138</v>
          </cell>
          <cell r="B9580" t="str">
            <v>MADEIRA ROLICA TRATADA, EUCALIPTO OU EQUIVALENTE DA REGIAO, H = 2,2 M, D = 8 A 11 CM (PARA CERCA)</v>
          </cell>
          <cell r="C9580" t="str">
            <v xml:space="preserve">M     </v>
          </cell>
          <cell r="D9580">
            <v>5.89</v>
          </cell>
        </row>
        <row r="9581">
          <cell r="A9581">
            <v>2747</v>
          </cell>
          <cell r="B9581" t="str">
            <v>MADEIRA ROLICA TRATADA, EUCALIPTO OU EQUIVALENTE DA REGIAO, H = 2,20 M, D = 16 A 19 CM (PARA CERCA)</v>
          </cell>
          <cell r="C9581" t="str">
            <v xml:space="preserve">M     </v>
          </cell>
          <cell r="D9581">
            <v>14.55</v>
          </cell>
        </row>
        <row r="9582">
          <cell r="A9582">
            <v>4115</v>
          </cell>
          <cell r="B9582" t="str">
            <v>MADEIRA ROLICA TRATADA, EUCALIPTO OU EQUIVALENTE DA REGIAO, H = 3 M, D = 12 A 15 CM</v>
          </cell>
          <cell r="C9582" t="str">
            <v xml:space="preserve">M     </v>
          </cell>
          <cell r="D9582">
            <v>11.4</v>
          </cell>
        </row>
        <row r="9583">
          <cell r="A9583">
            <v>2729</v>
          </cell>
          <cell r="B9583" t="str">
            <v>MADEIRA ROLICA TRATADA, EUCALIPTO OU EQUIVALENTE DA REGIAO, H = 3 M, D = 4 A 7 CM (PARA CAIBRO)</v>
          </cell>
          <cell r="C9583" t="str">
            <v xml:space="preserve">UN    </v>
          </cell>
          <cell r="D9583">
            <v>13.72</v>
          </cell>
        </row>
        <row r="9584">
          <cell r="A9584">
            <v>4119</v>
          </cell>
          <cell r="B9584" t="str">
            <v>MADEIRA ROLICA TRATADA, EUCALIPTO OU EQUIVALENTE DA REGIAO, H = 6 M, D = 16 A 19 CM</v>
          </cell>
          <cell r="C9584" t="str">
            <v xml:space="preserve">M     </v>
          </cell>
          <cell r="D9584">
            <v>22.93</v>
          </cell>
        </row>
        <row r="9585">
          <cell r="A9585">
            <v>2794</v>
          </cell>
          <cell r="B9585" t="str">
            <v>MADEIRA ROLICA TRATADA, EUCALIPTO OU EQUIVALENTE DA REGIAO, H = 6,5 M, D = 25 A 29 CM</v>
          </cell>
          <cell r="C9585" t="str">
            <v xml:space="preserve">M     </v>
          </cell>
          <cell r="D9585">
            <v>56.61</v>
          </cell>
        </row>
        <row r="9586">
          <cell r="A9586">
            <v>2788</v>
          </cell>
          <cell r="B9586" t="str">
            <v>MADEIRA ROLICA TRATADA, EUCALIPTO OU EQUIVALENTE DA REGIAO, H = 6,5 M, D = 30 A 34 CM</v>
          </cell>
          <cell r="C9586" t="str">
            <v xml:space="preserve">M     </v>
          </cell>
          <cell r="D9586">
            <v>114.45</v>
          </cell>
        </row>
        <row r="9587">
          <cell r="A9587">
            <v>4006</v>
          </cell>
          <cell r="B9587" t="str">
            <v>MADEIRA SERRADA NAO APARELHADA DE PINUS, MISTA OU EQUIVALENTE DA REGIAO</v>
          </cell>
          <cell r="C9587" t="str">
            <v xml:space="preserve">M3    </v>
          </cell>
          <cell r="D9587">
            <v>1531.79</v>
          </cell>
        </row>
        <row r="9588">
          <cell r="A9588">
            <v>36151</v>
          </cell>
          <cell r="B9588" t="str">
            <v>MANGOTE DE SEGURANCA EM RASPA DE COURO</v>
          </cell>
          <cell r="C9588" t="str">
            <v xml:space="preserve">UN    </v>
          </cell>
          <cell r="D9588">
            <v>22.5</v>
          </cell>
        </row>
        <row r="9589">
          <cell r="A9589">
            <v>37457</v>
          </cell>
          <cell r="B9589" t="str">
            <v>MANGUEIRA CRISTAL PARA NIVEL, LISA, PVC TRANSPARENTE, 3/8" X1,5 MM</v>
          </cell>
          <cell r="C9589" t="str">
            <v xml:space="preserve">M     </v>
          </cell>
          <cell r="D9589">
            <v>1.81</v>
          </cell>
        </row>
        <row r="9590">
          <cell r="A9590">
            <v>37456</v>
          </cell>
          <cell r="B9590" t="str">
            <v>MANGUEIRA CRISTAL PARA NIVEL, LISA, PVC TRANSPARENTE, 5/16" X1 MM</v>
          </cell>
          <cell r="C9590" t="str">
            <v xml:space="preserve">M     </v>
          </cell>
          <cell r="D9590">
            <v>0.95</v>
          </cell>
        </row>
        <row r="9591">
          <cell r="A9591">
            <v>37461</v>
          </cell>
          <cell r="B9591" t="str">
            <v>MANGUEIRA CRISTAL TRANCADA, PVC COM REFORCO, COM PRESSAO DE TRABALHO (PT) 250 LBS/POL2, DE 3/4" X *2,8* MM</v>
          </cell>
          <cell r="C9591" t="str">
            <v xml:space="preserve">M     </v>
          </cell>
          <cell r="D9591">
            <v>6.74</v>
          </cell>
        </row>
        <row r="9592">
          <cell r="A9592">
            <v>37460</v>
          </cell>
          <cell r="B9592" t="str">
            <v>MANGUEIRA CRISTAL TRANCADA, PVC COM REFORCO, PRESSAO DE TRABALHO (PT) 250 LBS/POL2, DE 1" X *3,4* MM</v>
          </cell>
          <cell r="C9592" t="str">
            <v xml:space="preserve">M     </v>
          </cell>
          <cell r="D9592">
            <v>9.2100000000000009</v>
          </cell>
        </row>
        <row r="9593">
          <cell r="A9593">
            <v>37458</v>
          </cell>
          <cell r="B9593" t="str">
            <v>MANGUEIRA CRISTAL, LISA, PVC TRANSPARENTE, 1/2" X 2 MM</v>
          </cell>
          <cell r="C9593" t="str">
            <v xml:space="preserve">M     </v>
          </cell>
          <cell r="D9593">
            <v>2.7</v>
          </cell>
        </row>
        <row r="9594">
          <cell r="A9594">
            <v>37454</v>
          </cell>
          <cell r="B9594" t="str">
            <v>MANGUEIRA CRISTAL, LISA, PVC TRANSPARENTE, 1/4" X1 MM</v>
          </cell>
          <cell r="C9594" t="str">
            <v xml:space="preserve">M     </v>
          </cell>
          <cell r="D9594">
            <v>0.7</v>
          </cell>
        </row>
        <row r="9595">
          <cell r="A9595">
            <v>37455</v>
          </cell>
          <cell r="B9595" t="str">
            <v>MANGUEIRA CRISTAL, LISA, PVC TRANSPARENTE, 1/4" X1,5 MM</v>
          </cell>
          <cell r="C9595" t="str">
            <v xml:space="preserve">M     </v>
          </cell>
          <cell r="D9595">
            <v>1.19</v>
          </cell>
        </row>
        <row r="9596">
          <cell r="A9596">
            <v>37459</v>
          </cell>
          <cell r="B9596" t="str">
            <v>MANGUEIRA CRISTAL, LISA, PVC TRANSPARENTE, 3/4" X 2 MM</v>
          </cell>
          <cell r="C9596" t="str">
            <v xml:space="preserve">M     </v>
          </cell>
          <cell r="D9596">
            <v>3.79</v>
          </cell>
        </row>
        <row r="9597">
          <cell r="A9597">
            <v>21029</v>
          </cell>
          <cell r="B9597" t="str">
            <v>MANGUEIRA DE INCENDIO, TIPO 1, DE 1 1/2", COMPRIMENTO = 15 M, TECIDO EM FIO DE POLIESTER E TUBO INTERNO EM BORRACHA SINTETICA, COM UNIOES ENGATE RAPIDO</v>
          </cell>
          <cell r="C9597" t="str">
            <v xml:space="preserve">UN    </v>
          </cell>
          <cell r="D9597">
            <v>250</v>
          </cell>
        </row>
        <row r="9598">
          <cell r="A9598">
            <v>21030</v>
          </cell>
          <cell r="B9598" t="str">
            <v>MANGUEIRA DE INCENDIO, TIPO 1, DE 1 1/2", COMPRIMENTO = 20 M, TECIDO EM FIO DE POLIESTER E TUBO INTERNO EM BORRACHA SINTETICA, COM UNIOES ENGATE RAPIDO</v>
          </cell>
          <cell r="C9598" t="str">
            <v xml:space="preserve">UN    </v>
          </cell>
          <cell r="D9598">
            <v>308.16000000000003</v>
          </cell>
        </row>
        <row r="9599">
          <cell r="A9599">
            <v>21031</v>
          </cell>
          <cell r="B9599" t="str">
            <v>MANGUEIRA DE INCENDIO, TIPO 1, DE 1 1/2", COMPRIMENTO = 25 M, TECIDO EM FIO DE POLIESTER E TUBO INTERNO EM BORRACHA SINTETICA, COM UNIOES ENGATE RAPIDO</v>
          </cell>
          <cell r="C9599" t="str">
            <v xml:space="preserve">UN    </v>
          </cell>
          <cell r="D9599">
            <v>383.66</v>
          </cell>
        </row>
        <row r="9600">
          <cell r="A9600">
            <v>21032</v>
          </cell>
          <cell r="B9600" t="str">
            <v>MANGUEIRA DE INCENDIO, TIPO 1, DE 1 1/2", COMPRIMENTO = 30 M, TECIDO EM FIO DE POLIESTER E TUBO INTERNO EM BORRACHA SINTETICA, COM UNIOES ENGATE RAPIDO</v>
          </cell>
          <cell r="C9600" t="str">
            <v xml:space="preserve">UN    </v>
          </cell>
          <cell r="D9600">
            <v>409.65</v>
          </cell>
        </row>
        <row r="9601">
          <cell r="A9601">
            <v>37527</v>
          </cell>
          <cell r="B9601" t="str">
            <v>MANGUEIRA DE INCENDIO, TIPO 2, DE 1 1/2", COMPRIMENTO = 15 M, TECIDO EM FIO DE POLIESTER E TUBO INTERNO EM BORRACHA SINTETICA, COM UNIOES ENGATE RAPIDO</v>
          </cell>
          <cell r="C9601" t="str">
            <v xml:space="preserve">UN    </v>
          </cell>
          <cell r="D9601">
            <v>370.04</v>
          </cell>
        </row>
        <row r="9602">
          <cell r="A9602">
            <v>37528</v>
          </cell>
          <cell r="B9602" t="str">
            <v>MANGUEIRA DE INCENDIO, TIPO 2, DE 1 1/2", COMPRIMENTO = 20 M, TECIDO EM FIO DE POLIESTER E TUBO INTERNO EM BORRACHA SINTETICA, COM UNIOES</v>
          </cell>
          <cell r="C9602" t="str">
            <v xml:space="preserve">UN    </v>
          </cell>
          <cell r="D9602">
            <v>441.21</v>
          </cell>
        </row>
        <row r="9603">
          <cell r="A9603">
            <v>37529</v>
          </cell>
          <cell r="B9603" t="str">
            <v>MANGUEIRA DE INCENDIO, TIPO 2, DE 1 1/2", COMPRIMENTO = 25 M, TECIDO EM FIO DE POLIESTER E TUBO INTERNO EM BORRACHA SINTETICA, COM UNIOES</v>
          </cell>
          <cell r="C9603" t="str">
            <v xml:space="preserve">UN    </v>
          </cell>
          <cell r="D9603">
            <v>445.54</v>
          </cell>
        </row>
        <row r="9604">
          <cell r="A9604">
            <v>37530</v>
          </cell>
          <cell r="B9604" t="str">
            <v>MANGUEIRA DE INCENDIO, TIPO 2, DE 1 1/2", COMPRIMENTO = 30 M, TECIDO EM FIO DE POLIESTER E TUBO INTERNO EM BORRACHA SINTETICA, COM UNIOES</v>
          </cell>
          <cell r="C9604" t="str">
            <v xml:space="preserve">UN    </v>
          </cell>
          <cell r="D9604">
            <v>581.67999999999995</v>
          </cell>
        </row>
        <row r="9605">
          <cell r="A9605">
            <v>21034</v>
          </cell>
          <cell r="B9605" t="str">
            <v>MANGUEIRA DE INCENDIO, TIPO 2, DE 2 1/2", COMPRIMENTO = 15 M, TECIDO EM FIO DE POLIESTER E TUBO INTERNO EM BORRACHA SINTETICA, COM UNIOES ENGATE RAPIDO</v>
          </cell>
          <cell r="C9605" t="str">
            <v xml:space="preserve">UN    </v>
          </cell>
          <cell r="D9605">
            <v>496.28</v>
          </cell>
        </row>
        <row r="9606">
          <cell r="A9606">
            <v>37531</v>
          </cell>
          <cell r="B9606" t="str">
            <v>MANGUEIRA DE INCENDIO, TIPO 2, DE 2 1/2", COMPRIMENTO = 20 M, TECIDO EM FIO DE POLIESTER E TUBO INTERNO EM BORRACHA SINTETICA, COM UNIOES</v>
          </cell>
          <cell r="C9606" t="str">
            <v xml:space="preserve">UN    </v>
          </cell>
          <cell r="D9606">
            <v>625</v>
          </cell>
        </row>
        <row r="9607">
          <cell r="A9607">
            <v>21036</v>
          </cell>
          <cell r="B9607" t="str">
            <v>MANGUEIRA DE INCENDIO, TIPO 2, DE 2 1/2", COMPRIMENTO = 25 M, TECIDO EM FIO DE POLIESTER E TUBO INTERNO EM BORRACHA SINTETICA, COM UNIOES ENGATE RAPIDO</v>
          </cell>
          <cell r="C9607" t="str">
            <v xml:space="preserve">UN    </v>
          </cell>
          <cell r="D9607">
            <v>759.9</v>
          </cell>
        </row>
        <row r="9608">
          <cell r="A9608">
            <v>21037</v>
          </cell>
          <cell r="B9608" t="str">
            <v>MANGUEIRA DE INCENDIO, TIPO 2, DE 2 1/2", COMPRIMENTO = 30 M, TECIDO EM FIO DE POLIESTER E TUBO INTERNO EM BORRACHA SINTETICA, COM UNIOES ENGATE RAPIDO</v>
          </cell>
          <cell r="C9608" t="str">
            <v xml:space="preserve">UN    </v>
          </cell>
          <cell r="D9608">
            <v>866.33</v>
          </cell>
        </row>
        <row r="9609">
          <cell r="A9609">
            <v>20185</v>
          </cell>
          <cell r="B9609" t="str">
            <v>MANGUEIRA DE PVC FLEXIVEL,TIPO FLAT/ACHATADA, COR LARANJA, D = 1 1/2" (40 MM), PARA CONDUCAO DE AGUA, SERVICOS LEVES E MEDIOS</v>
          </cell>
          <cell r="C9609" t="str">
            <v xml:space="preserve">M     </v>
          </cell>
          <cell r="D9609">
            <v>10.96</v>
          </cell>
        </row>
        <row r="9610">
          <cell r="A9610">
            <v>20260</v>
          </cell>
          <cell r="B9610" t="str">
            <v>MANGUEIRA PARA GAS - GLP, PVC, TRANCADA, DIAMETRO DE 3/8", COMPRIMENTO DE 1M (NORMATIZADA)</v>
          </cell>
          <cell r="C9610" t="str">
            <v xml:space="preserve">UN    </v>
          </cell>
          <cell r="D9610">
            <v>8.82</v>
          </cell>
        </row>
        <row r="9611">
          <cell r="A9611">
            <v>37523</v>
          </cell>
          <cell r="B9611" t="str">
            <v>MANIPULADOR TELESCOPICO, POTENCIA DE 101 HP, CAPACIDADE DE CARGA DE 3.500 KG, ALTURA MAXIMA DE ELEVACAO DE 12 M</v>
          </cell>
          <cell r="C9611" t="str">
            <v xml:space="preserve">UN    </v>
          </cell>
          <cell r="D9611">
            <v>367007.57</v>
          </cell>
        </row>
        <row r="9612">
          <cell r="A9612">
            <v>37515</v>
          </cell>
          <cell r="B9612" t="str">
            <v>MANIPULADOR TELESCOPICO, POTENCIA DE 85 HP, CAPACIDADE DE CARGA DE 3.500 KG, ALTURA MAXIMA DE ELEVACAO DE 12,3 M</v>
          </cell>
          <cell r="C9612" t="str">
            <v xml:space="preserve">UN    </v>
          </cell>
          <cell r="D9612">
            <v>326288.5</v>
          </cell>
        </row>
        <row r="9613">
          <cell r="A9613">
            <v>12899</v>
          </cell>
          <cell r="B9613" t="str">
            <v>MANOMETRO COM CAIXA EM ACO PINTADO, ESCALA *10* KGF/CM2 (*10* BAR), DIAMETRO NOMINAL DE *63* MM, CONEXAO DE 1/4"</v>
          </cell>
          <cell r="C9613" t="str">
            <v xml:space="preserve">UN    </v>
          </cell>
          <cell r="D9613">
            <v>100.35</v>
          </cell>
        </row>
        <row r="9614">
          <cell r="A9614">
            <v>12898</v>
          </cell>
          <cell r="B9614" t="str">
            <v>MANOMETRO COM CAIXA EM ACO PINTADO, ESCALA *10* KGF/CM2 (*10* BAR), DIAMETRO NOMINAL DE 100 MM, CONEXAO DE 1/2"</v>
          </cell>
          <cell r="C9614" t="str">
            <v xml:space="preserve">UN    </v>
          </cell>
          <cell r="D9614">
            <v>159.18</v>
          </cell>
        </row>
        <row r="9615">
          <cell r="A9615">
            <v>42528</v>
          </cell>
          <cell r="B9615" t="str">
            <v>MANTA ALUMINIZADA NAS DUAS FACES, PARA SUBCOBERTURA,  E = *2* MM</v>
          </cell>
          <cell r="C9615" t="str">
            <v xml:space="preserve">M2    </v>
          </cell>
          <cell r="D9615">
            <v>5.8</v>
          </cell>
        </row>
        <row r="9616">
          <cell r="A9616">
            <v>39696</v>
          </cell>
          <cell r="B9616" t="str">
            <v>MANTA ALUMINIZADA 1 FACE PARA SUBCOBERTURA, E = *1* MM</v>
          </cell>
          <cell r="C9616" t="str">
            <v xml:space="preserve">M2    </v>
          </cell>
          <cell r="D9616">
            <v>4.08</v>
          </cell>
        </row>
        <row r="9617">
          <cell r="A9617">
            <v>39700</v>
          </cell>
          <cell r="B9617" t="str">
            <v>MANTA ANTIRRUIDO DE POLIESTER (PET) PARA CONTRAPISO E = *8* MM</v>
          </cell>
          <cell r="C9617" t="str">
            <v xml:space="preserve">M2    </v>
          </cell>
          <cell r="D9617">
            <v>19.850000000000001</v>
          </cell>
        </row>
        <row r="9618">
          <cell r="A9618">
            <v>11621</v>
          </cell>
          <cell r="B9618" t="str">
            <v>MANTA ASFALTICA ELASTOMERICA EM POLIESTER ALUMINIZADA 3 MM, TIPO III, CLASSE B (NBR 9952)</v>
          </cell>
          <cell r="C9618" t="str">
            <v xml:space="preserve">M2    </v>
          </cell>
          <cell r="D9618">
            <v>39.51</v>
          </cell>
        </row>
        <row r="9619">
          <cell r="A9619">
            <v>4014</v>
          </cell>
          <cell r="B9619" t="str">
            <v>MANTA ASFALTICA ELASTOMERICA EM POLIESTER 3 MM, TIPO III, CLASSE B, ACABAMENTO PP (NBR 9952)</v>
          </cell>
          <cell r="C9619" t="str">
            <v xml:space="preserve">M2    </v>
          </cell>
          <cell r="D9619">
            <v>40.880000000000003</v>
          </cell>
        </row>
        <row r="9620">
          <cell r="A9620">
            <v>4015</v>
          </cell>
          <cell r="B9620" t="str">
            <v>MANTA ASFALTICA ELASTOMERICA EM POLIESTER 4 MM, TIPO III, CLASSE B, ACABAMENTO PP (NBR 9952)</v>
          </cell>
          <cell r="C9620" t="str">
            <v xml:space="preserve">M2    </v>
          </cell>
          <cell r="D9620">
            <v>50.2</v>
          </cell>
        </row>
        <row r="9621">
          <cell r="A9621">
            <v>4017</v>
          </cell>
          <cell r="B9621" t="str">
            <v>MANTA ASFALTICA ELASTOMERICA EM POLIESTER 5 MM, TIPO III, CLASSE B, ACABAMENTO PP (NBR 9952)</v>
          </cell>
          <cell r="C9621" t="str">
            <v xml:space="preserve">M2    </v>
          </cell>
          <cell r="D9621">
            <v>73.040000000000006</v>
          </cell>
        </row>
        <row r="9622">
          <cell r="A9622">
            <v>4016</v>
          </cell>
          <cell r="B9622" t="str">
            <v>MANTA ASFALTICA ELASTOMERICA TIPO GLASS 3 MM, TIPO II, CLASSE C, ACABAMENTO PP (NBR 9952)</v>
          </cell>
          <cell r="C9622" t="str">
            <v xml:space="preserve">M2    </v>
          </cell>
          <cell r="D9622">
            <v>28.85</v>
          </cell>
        </row>
        <row r="9623">
          <cell r="A9623">
            <v>39699</v>
          </cell>
          <cell r="B9623" t="str">
            <v>MANTA DE BORRACHA ANTIRRUIDO 5 MM</v>
          </cell>
          <cell r="C9623" t="str">
            <v xml:space="preserve">M2    </v>
          </cell>
          <cell r="D9623">
            <v>10.51</v>
          </cell>
        </row>
        <row r="9624">
          <cell r="A9624">
            <v>38544</v>
          </cell>
          <cell r="B9624" t="str">
            <v>MANTA DE POLIETILENO EXPANDIDO (PEBD) ANTICHAMAS, E = 8 MM</v>
          </cell>
          <cell r="C9624" t="str">
            <v xml:space="preserve">M2    </v>
          </cell>
          <cell r="D9624">
            <v>7.4</v>
          </cell>
        </row>
        <row r="9625">
          <cell r="A9625">
            <v>38545</v>
          </cell>
          <cell r="B9625" t="str">
            <v>MANTA DE POLIETILENO EXPANDIDO (PEBD), E = 5 MM</v>
          </cell>
          <cell r="C9625" t="str">
            <v xml:space="preserve">M2    </v>
          </cell>
          <cell r="D9625">
            <v>4.75</v>
          </cell>
        </row>
        <row r="9626">
          <cell r="A9626">
            <v>42527</v>
          </cell>
          <cell r="B9626" t="str">
            <v>MANTA DE POLIETILENO EXPANDIDO, COM 1 FACE METALIZADA PARA SUBCOBERTURA,  E = *5* MM</v>
          </cell>
          <cell r="C9626" t="str">
            <v xml:space="preserve">M2    </v>
          </cell>
          <cell r="D9626">
            <v>15.33</v>
          </cell>
        </row>
        <row r="9627">
          <cell r="A9627">
            <v>39323</v>
          </cell>
          <cell r="B9627" t="str">
            <v>MANTA GEOTEXTIL TECIDO DE LAMINETES DE POLIPROPILENO, RESISTENCIA A TRACAO = *25* KN/M</v>
          </cell>
          <cell r="C9627" t="str">
            <v xml:space="preserve">M2    </v>
          </cell>
          <cell r="D9627">
            <v>18.149999999999999</v>
          </cell>
        </row>
        <row r="9628">
          <cell r="A9628">
            <v>626</v>
          </cell>
          <cell r="B9628" t="str">
            <v>MANTA LIQUIDA DE BASE ASFALTICA MODIFICADA COM A ADICAO DE ELASTOMEROS DILUIDOS EM SOLVENTE ORGANICO, APLICACAO A FRIO (MEMBRANA IMPERMEABILIZANTE ASFASTICA)</v>
          </cell>
          <cell r="C9628" t="str">
            <v xml:space="preserve">KG    </v>
          </cell>
          <cell r="D9628">
            <v>11.99</v>
          </cell>
        </row>
        <row r="9629">
          <cell r="A9629">
            <v>25860</v>
          </cell>
          <cell r="B9629" t="str">
            <v>MANTA TERMOPLASTICA, PEAD, GEOMEMBRANA LISA, E = 0,50 MM ( NBR 15352)</v>
          </cell>
          <cell r="C9629" t="str">
            <v xml:space="preserve">M2    </v>
          </cell>
          <cell r="D9629">
            <v>8.64</v>
          </cell>
        </row>
        <row r="9630">
          <cell r="A9630">
            <v>25861</v>
          </cell>
          <cell r="B9630" t="str">
            <v>MANTA TERMOPLASTICA, PEAD, GEOMEMBRANA LISA, E = 0,75 MM ( NBR 15352)</v>
          </cell>
          <cell r="C9630" t="str">
            <v xml:space="preserve">M2    </v>
          </cell>
          <cell r="D9630">
            <v>13.04</v>
          </cell>
        </row>
        <row r="9631">
          <cell r="A9631">
            <v>25862</v>
          </cell>
          <cell r="B9631" t="str">
            <v>MANTA TERMOPLASTICA, PEAD, GEOMEMBRANA LISA, E = 0,80 MM ( NBR 15352)</v>
          </cell>
          <cell r="C9631" t="str">
            <v xml:space="preserve">M2    </v>
          </cell>
          <cell r="D9631">
            <v>13.84</v>
          </cell>
        </row>
        <row r="9632">
          <cell r="A9632">
            <v>25863</v>
          </cell>
          <cell r="B9632" t="str">
            <v>MANTA TERMOPLASTICA, PEAD, GEOMEMBRANA LISA, E = 1,00 MM ( NBR 15352)</v>
          </cell>
          <cell r="C9632" t="str">
            <v xml:space="preserve">M2    </v>
          </cell>
          <cell r="D9632">
            <v>17.3</v>
          </cell>
        </row>
        <row r="9633">
          <cell r="A9633">
            <v>25864</v>
          </cell>
          <cell r="B9633" t="str">
            <v>MANTA TERMOPLASTICA, PEAD, GEOMEMBRANA LISA, E = 1,50 MM ( NBR 15352)</v>
          </cell>
          <cell r="C9633" t="str">
            <v xml:space="preserve">M2    </v>
          </cell>
          <cell r="D9633">
            <v>25.94</v>
          </cell>
        </row>
        <row r="9634">
          <cell r="A9634">
            <v>25865</v>
          </cell>
          <cell r="B9634" t="str">
            <v>MANTA TERMOPLASTICA, PEAD, GEOMEMBRANA LISA, E = 2,00 MM ( NBR 15352)</v>
          </cell>
          <cell r="C9634" t="str">
            <v xml:space="preserve">M2    </v>
          </cell>
          <cell r="D9634">
            <v>34.76</v>
          </cell>
        </row>
        <row r="9635">
          <cell r="A9635">
            <v>25866</v>
          </cell>
          <cell r="B9635" t="str">
            <v>MANTA TERMOPLASTICA, PEAD, GEOMEMBRANA LISA, E = 2,50 MM ( NBR 15352)</v>
          </cell>
          <cell r="C9635" t="str">
            <v xml:space="preserve">M2    </v>
          </cell>
          <cell r="D9635">
            <v>43.16</v>
          </cell>
        </row>
        <row r="9636">
          <cell r="A9636">
            <v>25868</v>
          </cell>
          <cell r="B9636" t="str">
            <v>MANTA TERMOPLASTICA, PEAD, GEOMEMBRANA TEXTURIZADA EM AMBAS AS FACES, E = 0,50 MM (NBR 15352)</v>
          </cell>
          <cell r="C9636" t="str">
            <v xml:space="preserve">M2    </v>
          </cell>
          <cell r="D9636">
            <v>9.6300000000000008</v>
          </cell>
        </row>
        <row r="9637">
          <cell r="A9637">
            <v>25869</v>
          </cell>
          <cell r="B9637" t="str">
            <v>MANTA TERMOPLASTICA, PEAD, GEOMEMBRANA TEXTURIZADA EM AMBAS AS FACES, E = 0,75 MM (NBR 15352)</v>
          </cell>
          <cell r="C9637" t="str">
            <v xml:space="preserve">M2    </v>
          </cell>
          <cell r="D9637">
            <v>13.6</v>
          </cell>
        </row>
        <row r="9638">
          <cell r="A9638">
            <v>25870</v>
          </cell>
          <cell r="B9638" t="str">
            <v>MANTA TERMOPLASTICA, PEAD, GEOMEMBRANA TEXTURIZADA EM AMBAS AS FACES, E = 0,80 MM (NBR 15352)</v>
          </cell>
          <cell r="C9638" t="str">
            <v xml:space="preserve">M2    </v>
          </cell>
          <cell r="D9638">
            <v>15.41</v>
          </cell>
        </row>
        <row r="9639">
          <cell r="A9639">
            <v>25871</v>
          </cell>
          <cell r="B9639" t="str">
            <v>MANTA TERMOPLASTICA, PEAD, GEOMEMBRANA TEXTURIZADA EM AMBAS AS FACES, E = 1,00 MM (NBR 15352)</v>
          </cell>
          <cell r="C9639" t="str">
            <v xml:space="preserve">M2    </v>
          </cell>
          <cell r="D9639">
            <v>18.920000000000002</v>
          </cell>
        </row>
        <row r="9640">
          <cell r="A9640">
            <v>25867</v>
          </cell>
          <cell r="B9640" t="str">
            <v>MANTA TERMOPLASTICA, PEAD, GEOMEMBRANA TEXTURIZADA EM AMBAS AS FACES, E = 1,50 MM (NBR 15352)</v>
          </cell>
          <cell r="C9640" t="str">
            <v xml:space="preserve">M2    </v>
          </cell>
          <cell r="D9640">
            <v>28.01</v>
          </cell>
        </row>
        <row r="9641">
          <cell r="A9641">
            <v>25872</v>
          </cell>
          <cell r="B9641" t="str">
            <v>MANTA TERMOPLASTICA, PEAD, GEOMEMBRANA TEXTURIZADA EM AMBAS AS FACES, E = 2,00 MM (NBR 15352)</v>
          </cell>
          <cell r="C9641" t="str">
            <v xml:space="preserve">M2    </v>
          </cell>
          <cell r="D9641">
            <v>37.86</v>
          </cell>
        </row>
        <row r="9642">
          <cell r="A9642">
            <v>25873</v>
          </cell>
          <cell r="B9642" t="str">
            <v>MANTA TERMOPLASTICA, PEAD, GEOMEMBRANA TEXTURIZADA EM AMBAS AS FACES, E = 2,50 MM (NBR 15352)</v>
          </cell>
          <cell r="C9642" t="str">
            <v xml:space="preserve">M2    </v>
          </cell>
          <cell r="D9642">
            <v>47.22</v>
          </cell>
        </row>
        <row r="9643">
          <cell r="A9643">
            <v>40637</v>
          </cell>
          <cell r="B9643" t="str">
            <v>MAQUINA DEMARCADORA DE FAIXA DE TRAFEGO A FRIO, AUTOPROPELIDA, MOTOR DIESEL 38 HP</v>
          </cell>
          <cell r="C9643" t="str">
            <v xml:space="preserve">UN    </v>
          </cell>
          <cell r="D9643">
            <v>505925.24</v>
          </cell>
        </row>
        <row r="9644">
          <cell r="A9644">
            <v>13836</v>
          </cell>
          <cell r="B9644" t="str">
            <v>MAQUINA EXTRUSORA DE CONCRETO PARA GUIAS E SARJETAS, COM MOTOR A DIESEL DE 14 CV</v>
          </cell>
          <cell r="C9644" t="str">
            <v xml:space="preserve">UN    </v>
          </cell>
          <cell r="D9644">
            <v>78291.97</v>
          </cell>
        </row>
        <row r="9645">
          <cell r="A9645">
            <v>14534</v>
          </cell>
          <cell r="B9645" t="str">
            <v>MAQUINA MANUAL TIPO PRENSA PARA PRODUCAO DE BLOCOS E PAVIMENTOS DE CONCRETO, COM MOTOR ELETRICO TRIFASICO PARA VIBRACAO, POTENCIA TOTAL INSTALADA DE 1,5 KW</v>
          </cell>
          <cell r="C9645" t="str">
            <v xml:space="preserve">UN    </v>
          </cell>
          <cell r="D9645">
            <v>32775.089999999997</v>
          </cell>
        </row>
        <row r="9646">
          <cell r="A9646">
            <v>14619</v>
          </cell>
          <cell r="B9646" t="str">
            <v>MAQUINA PARA CORTE COM DISCO ABRASIVO DE DIAMETRO DE 18'' (450 MM), COM MOTOR ELETRICO TRIFASICO DE 10 CV</v>
          </cell>
          <cell r="C9646" t="str">
            <v xml:space="preserve">UN    </v>
          </cell>
          <cell r="D9646">
            <v>16624.78</v>
          </cell>
        </row>
        <row r="9647">
          <cell r="A9647">
            <v>14535</v>
          </cell>
          <cell r="B9647" t="str">
            <v>MAQUINA TIPO PRENSA HIDRAULICA, PARA FABRICACAO DE TUBOS DE CONCRETO PARA AGUAS PLUVIAIS, DN 200 A DN 600 MM X 1000 MM DE COMPRIMENTO, COM MOTOR PRINCIPAL DE 20 CV</v>
          </cell>
          <cell r="C9647" t="str">
            <v xml:space="preserve">UN    </v>
          </cell>
          <cell r="D9647">
            <v>325295.92</v>
          </cell>
        </row>
        <row r="9648">
          <cell r="A9648">
            <v>39813</v>
          </cell>
          <cell r="B9648" t="str">
            <v>MAQUINA TIPO VASO/TANQUE/JATO DE PRESSAO PORTATIL PARA JATEAMENTO, CONTROLE AUTOMATICO E REMOTO, CAMARA DE 1 SAIDA, 280 L, DIAM. *670* MM, BICO JATO CURTO VENTURI DE 5/16", MANGUEIRA DE 1" DE 10 M, COMPLETA (VALVULAS POP UP E DOSADORA, FUNDO CONICO ETC)</v>
          </cell>
          <cell r="C9648" t="str">
            <v xml:space="preserve">UN    </v>
          </cell>
          <cell r="D9648">
            <v>17291.87</v>
          </cell>
        </row>
        <row r="9649">
          <cell r="A9649">
            <v>40403</v>
          </cell>
          <cell r="B9649" t="str">
            <v>MAQUINA TRANSFORMADORA MONOFASICA PARA SOLDA ELETRICA, TENSAO DE 220 V, FREQUENCIA DE 60 HZ, FAIXA DE CORRENTE ENTRE 80 A (+/- 10 A) E 250 A, POTENCIA ENTRE 14,00 KVA E 15,0 KVA, CICLO DE TRABALHO ENTRE 10% E 20% A 250 A</v>
          </cell>
          <cell r="C9649" t="str">
            <v xml:space="preserve">UN    </v>
          </cell>
          <cell r="D9649">
            <v>722.94</v>
          </cell>
        </row>
        <row r="9650">
          <cell r="A9650">
            <v>12868</v>
          </cell>
          <cell r="B9650" t="str">
            <v>MARCENEIRO</v>
          </cell>
          <cell r="C9650" t="str">
            <v xml:space="preserve">H     </v>
          </cell>
          <cell r="D9650">
            <v>13.23</v>
          </cell>
        </row>
        <row r="9651">
          <cell r="A9651">
            <v>40916</v>
          </cell>
          <cell r="B9651" t="str">
            <v>MARCENEIRO (MENSALISTA)</v>
          </cell>
          <cell r="C9651" t="str">
            <v xml:space="preserve">MES   </v>
          </cell>
          <cell r="D9651">
            <v>2341.46</v>
          </cell>
        </row>
        <row r="9652">
          <cell r="A9652">
            <v>4755</v>
          </cell>
          <cell r="B9652" t="str">
            <v>MARMORISTA / GRANITEIRO</v>
          </cell>
          <cell r="C9652" t="str">
            <v xml:space="preserve">H     </v>
          </cell>
          <cell r="D9652">
            <v>13.23</v>
          </cell>
        </row>
        <row r="9653">
          <cell r="A9653">
            <v>41067</v>
          </cell>
          <cell r="B9653" t="str">
            <v>MARMORISTA / GRANITEIRO (MENSALISTA)</v>
          </cell>
          <cell r="C9653" t="str">
            <v xml:space="preserve">MES   </v>
          </cell>
          <cell r="D9653">
            <v>2342.15</v>
          </cell>
        </row>
        <row r="9654">
          <cell r="A9654">
            <v>38463</v>
          </cell>
          <cell r="B9654" t="str">
            <v>MARTELO DE SOLDADOR/PICADOR DE SOLDA</v>
          </cell>
          <cell r="C9654" t="str">
            <v xml:space="preserve">UN    </v>
          </cell>
          <cell r="D9654">
            <v>28.19</v>
          </cell>
        </row>
        <row r="9655">
          <cell r="A9655">
            <v>40703</v>
          </cell>
          <cell r="B9655" t="str">
            <v>MARTELO DEMOLIDOR ELETRICO, COM POTENCIA DE 2.000 W, FREQUENCIA DE 1.000 IMPACTOS POR MINUTO, FORÇA DE IMPACTO ENTRE 60 E 65 J, PESO DE 30 KG</v>
          </cell>
          <cell r="C9655" t="str">
            <v xml:space="preserve">UN    </v>
          </cell>
          <cell r="D9655">
            <v>7736.49</v>
          </cell>
        </row>
        <row r="9656">
          <cell r="A9656">
            <v>14531</v>
          </cell>
          <cell r="B9656" t="str">
            <v>MARTELO DEMOLIDOR PNEUMATICO MANUAL, COM REDUCAO DE VIBRACAO, PESO DE 21 KG</v>
          </cell>
          <cell r="C9656" t="str">
            <v xml:space="preserve">UN    </v>
          </cell>
          <cell r="D9656">
            <v>14423.73</v>
          </cell>
        </row>
        <row r="9657">
          <cell r="A9657">
            <v>36533</v>
          </cell>
          <cell r="B9657" t="str">
            <v>MARTELO DEMOLIDOR PNEUMATICO MANUAL, COM REDUCAO DE VIBRACAO, PESO DE 31,5 KG</v>
          </cell>
          <cell r="C9657" t="str">
            <v xml:space="preserve">UN    </v>
          </cell>
          <cell r="D9657">
            <v>16598.03</v>
          </cell>
        </row>
        <row r="9658">
          <cell r="A9658">
            <v>11616</v>
          </cell>
          <cell r="B9658" t="str">
            <v>MARTELO DEMOLIDOR PNEUMATICO MANUAL, PADRAO, PESO DE 32 KG</v>
          </cell>
          <cell r="C9658" t="str">
            <v xml:space="preserve">UN    </v>
          </cell>
          <cell r="D9658">
            <v>15676.59</v>
          </cell>
        </row>
        <row r="9659">
          <cell r="A9659">
            <v>41898</v>
          </cell>
          <cell r="B9659" t="str">
            <v>MARTELO DEMOLIDOR PNEUMATICO MANUAL, PESO  DE 28 KG, COM SILENCIADOR</v>
          </cell>
          <cell r="C9659" t="str">
            <v xml:space="preserve">UN    </v>
          </cell>
          <cell r="D9659">
            <v>17638.3</v>
          </cell>
        </row>
        <row r="9660">
          <cell r="A9660">
            <v>13447</v>
          </cell>
          <cell r="B9660" t="str">
            <v>MARTELO PERFURADOR PNEUMATICO MANUAL, DE SUPERFICIE, COM AVANCO DE COLUNA, PESO DE 22 KG</v>
          </cell>
          <cell r="C9660" t="str">
            <v xml:space="preserve">UN    </v>
          </cell>
          <cell r="D9660">
            <v>32455.68</v>
          </cell>
        </row>
        <row r="9661">
          <cell r="A9661">
            <v>14529</v>
          </cell>
          <cell r="B9661" t="str">
            <v>MARTELO PERFURADOR PNEUMATICO MANUAL, HASTE 25 X 75 MM, 21 KG</v>
          </cell>
          <cell r="C9661" t="str">
            <v xml:space="preserve">UN    </v>
          </cell>
          <cell r="D9661">
            <v>18151.63</v>
          </cell>
        </row>
        <row r="9662">
          <cell r="A9662">
            <v>10747</v>
          </cell>
          <cell r="B9662" t="str">
            <v>MARTELO PERFURADOR PNEUMATICO MANUAL, PESO DE 25 KG, COM SILENCIADOR</v>
          </cell>
          <cell r="C9662" t="str">
            <v xml:space="preserve">UN    </v>
          </cell>
          <cell r="D9662">
            <v>17809.53</v>
          </cell>
        </row>
        <row r="9663">
          <cell r="A9663">
            <v>36141</v>
          </cell>
          <cell r="B9663" t="str">
            <v>MASCARA DE SEGURANCA PARA SOLDA COM ESCUDO DE CELERON E CARNEIRA DE PLASTICO COM REGULAGEM</v>
          </cell>
          <cell r="C9663" t="str">
            <v xml:space="preserve">UN    </v>
          </cell>
          <cell r="D9663">
            <v>30.37</v>
          </cell>
        </row>
        <row r="9664">
          <cell r="A9664">
            <v>4053</v>
          </cell>
          <cell r="B9664" t="str">
            <v>MASSA A OLEO PARA MADEIRA</v>
          </cell>
          <cell r="C9664" t="str">
            <v xml:space="preserve">GL    </v>
          </cell>
          <cell r="D9664">
            <v>49.18</v>
          </cell>
        </row>
        <row r="9665">
          <cell r="A9665">
            <v>4052</v>
          </cell>
          <cell r="B9665" t="str">
            <v>MASSA ACRILICA</v>
          </cell>
          <cell r="C9665" t="str">
            <v xml:space="preserve">18L   </v>
          </cell>
          <cell r="D9665">
            <v>100.3</v>
          </cell>
        </row>
        <row r="9666">
          <cell r="A9666">
            <v>4056</v>
          </cell>
          <cell r="B9666" t="str">
            <v>MASSA ACRILICA PARA PAREDES INTERIOR/EXTERIOR</v>
          </cell>
          <cell r="C9666" t="str">
            <v xml:space="preserve">GL    </v>
          </cell>
          <cell r="D9666">
            <v>25.86</v>
          </cell>
        </row>
        <row r="9667">
          <cell r="A9667">
            <v>4051</v>
          </cell>
          <cell r="B9667" t="str">
            <v>MASSA CORRIDA PVA PARA PAREDES INTERNAS</v>
          </cell>
          <cell r="C9667" t="str">
            <v xml:space="preserve">18L   </v>
          </cell>
          <cell r="D9667">
            <v>64.55</v>
          </cell>
        </row>
        <row r="9668">
          <cell r="A9668">
            <v>4048</v>
          </cell>
          <cell r="B9668" t="str">
            <v>MASSA CORRIDA PVA PARA PAREDES INTERNAS</v>
          </cell>
          <cell r="C9668" t="str">
            <v xml:space="preserve">L     </v>
          </cell>
          <cell r="D9668">
            <v>3.58</v>
          </cell>
        </row>
        <row r="9669">
          <cell r="A9669">
            <v>4047</v>
          </cell>
          <cell r="B9669" t="str">
            <v>MASSA CORRIDA PVA PARA PAREDES INTERNAS</v>
          </cell>
          <cell r="C9669" t="str">
            <v xml:space="preserve">GL    </v>
          </cell>
          <cell r="D9669">
            <v>12.91</v>
          </cell>
        </row>
        <row r="9670">
          <cell r="A9670">
            <v>39434</v>
          </cell>
          <cell r="B9670" t="str">
            <v>MASSA DE REJUNTE EM PO PARA DRYWALL, A BASE DE GESSO, SECAGEM RAPIDA, PARA TRATAMENTO DE JUNTAS DE CHAPA DE GESSO (COM ADICAO DE AGUA)</v>
          </cell>
          <cell r="C9670" t="str">
            <v xml:space="preserve">KG    </v>
          </cell>
          <cell r="D9670">
            <v>4.04</v>
          </cell>
        </row>
        <row r="9671">
          <cell r="A9671">
            <v>39433</v>
          </cell>
          <cell r="B9671" t="str">
            <v>MASSA DE REJUNTE PRONTA PARA TRATAMENTO DE JUNTAS DE CHAPA DE GESSO PARA DRYWALL, SEM ADICAO DE AGUA</v>
          </cell>
          <cell r="C9671" t="str">
            <v xml:space="preserve">KG    </v>
          </cell>
          <cell r="D9671">
            <v>2.9</v>
          </cell>
        </row>
        <row r="9672">
          <cell r="A9672">
            <v>4049</v>
          </cell>
          <cell r="B9672" t="str">
            <v>MASSA EPOXI BICOMPONENTE (MASSA + CATALIZADOR)</v>
          </cell>
          <cell r="C9672" t="str">
            <v xml:space="preserve">L     </v>
          </cell>
          <cell r="D9672">
            <v>40.44</v>
          </cell>
        </row>
        <row r="9673">
          <cell r="A9673">
            <v>38120</v>
          </cell>
          <cell r="B9673" t="str">
            <v>MASSA EPOXI BICOMPONENTE PARA REPAROS</v>
          </cell>
          <cell r="C9673" t="str">
            <v xml:space="preserve">KG    </v>
          </cell>
          <cell r="D9673">
            <v>85.32</v>
          </cell>
        </row>
        <row r="9674">
          <cell r="A9674">
            <v>38877</v>
          </cell>
          <cell r="B9674" t="str">
            <v>MASSA PARA TEXTURA LISA DE BASE ACRILICA, USO INTERNO E EXTERNO</v>
          </cell>
          <cell r="C9674" t="str">
            <v xml:space="preserve">KG    </v>
          </cell>
          <cell r="D9674">
            <v>5.93</v>
          </cell>
        </row>
        <row r="9675">
          <cell r="A9675">
            <v>34546</v>
          </cell>
          <cell r="B9675" t="str">
            <v>MASSA PARA TEXTURA RUSTICA DE BASE ACRILICA, COR BRANCA, USO INTERNO E EXTERNO</v>
          </cell>
          <cell r="C9675" t="str">
            <v xml:space="preserve">KG    </v>
          </cell>
          <cell r="D9675">
            <v>5.98</v>
          </cell>
        </row>
        <row r="9676">
          <cell r="A9676">
            <v>10498</v>
          </cell>
          <cell r="B9676" t="str">
            <v>MASSA PARA VIDRO</v>
          </cell>
          <cell r="C9676" t="str">
            <v xml:space="preserve">KG    </v>
          </cell>
          <cell r="D9676">
            <v>6.61</v>
          </cell>
        </row>
        <row r="9677">
          <cell r="A9677">
            <v>4823</v>
          </cell>
          <cell r="B9677" t="str">
            <v>MASSA PLASTICA PARA MARMORE/GRANITO</v>
          </cell>
          <cell r="C9677" t="str">
            <v xml:space="preserve">KG    </v>
          </cell>
          <cell r="D9677">
            <v>29.63</v>
          </cell>
        </row>
        <row r="9678">
          <cell r="A9678">
            <v>12357</v>
          </cell>
          <cell r="B9678" t="str">
            <v>MASTRO SIMPLES GALVANIZADO DIAMETRO NOMINAL 1 1/2", COMPRIMENTO 3 M</v>
          </cell>
          <cell r="C9678" t="str">
            <v xml:space="preserve">UN    </v>
          </cell>
          <cell r="D9678">
            <v>152.06</v>
          </cell>
        </row>
        <row r="9679">
          <cell r="A9679">
            <v>12358</v>
          </cell>
          <cell r="B9679" t="str">
            <v>MASTRO SIMPLES GALVANIZADO DIAMETRO NOMINAL 2", COMPRIMENTO 3 M</v>
          </cell>
          <cell r="C9679" t="str">
            <v xml:space="preserve">UN    </v>
          </cell>
          <cell r="D9679">
            <v>171.04</v>
          </cell>
        </row>
        <row r="9680">
          <cell r="A9680">
            <v>11079</v>
          </cell>
          <cell r="B9680" t="str">
            <v>MATERIAL FILTRANTE (PEDREGULHO) 0,6 A 25,46 MM (POSTO PEDREIRA/FORNECEDOR, SEM FRETE)</v>
          </cell>
          <cell r="C9680" t="str">
            <v xml:space="preserve">M3    </v>
          </cell>
          <cell r="D9680">
            <v>838.76</v>
          </cell>
        </row>
        <row r="9681">
          <cell r="A9681">
            <v>11082</v>
          </cell>
          <cell r="B9681" t="str">
            <v>MATERIAL FILTRANTE (PEDREGULHO) 38 A 25,4 MM (POSTO PEDREIRA/FORNECEDOR, SEM FRETE)</v>
          </cell>
          <cell r="C9681" t="str">
            <v xml:space="preserve">M3    </v>
          </cell>
          <cell r="D9681">
            <v>855.74</v>
          </cell>
        </row>
        <row r="9682">
          <cell r="A9682">
            <v>4058</v>
          </cell>
          <cell r="B9682" t="str">
            <v>MECANICO DE EQUIPAMENTOS PESADOS</v>
          </cell>
          <cell r="C9682" t="str">
            <v xml:space="preserve">H     </v>
          </cell>
          <cell r="D9682">
            <v>14.18</v>
          </cell>
        </row>
        <row r="9683">
          <cell r="A9683">
            <v>40974</v>
          </cell>
          <cell r="B9683" t="str">
            <v>MECANICO DE EQUIPAMENTOS PESADOS (MENSALISTA)</v>
          </cell>
          <cell r="C9683" t="str">
            <v xml:space="preserve">MES   </v>
          </cell>
          <cell r="D9683">
            <v>2510.17</v>
          </cell>
        </row>
        <row r="9684">
          <cell r="A9684">
            <v>34794</v>
          </cell>
          <cell r="B9684" t="str">
            <v>MECANICO DE REFRIGERACAO</v>
          </cell>
          <cell r="C9684" t="str">
            <v xml:space="preserve">H     </v>
          </cell>
          <cell r="D9684">
            <v>14.74</v>
          </cell>
        </row>
        <row r="9685">
          <cell r="A9685">
            <v>40925</v>
          </cell>
          <cell r="B9685" t="str">
            <v>MECANICO DE REFRIGERACAO (MENSALISTA)</v>
          </cell>
          <cell r="C9685" t="str">
            <v xml:space="preserve">MES   </v>
          </cell>
          <cell r="D9685">
            <v>2608.9499999999998</v>
          </cell>
        </row>
        <row r="9686">
          <cell r="A9686">
            <v>13741</v>
          </cell>
          <cell r="B9686" t="str">
            <v>MEDIDOR DE NIVEL ESTATICO E DINAMICO PARA POCO, COMPRIMENTO DE 200 M</v>
          </cell>
          <cell r="C9686" t="str">
            <v xml:space="preserve">UN    </v>
          </cell>
          <cell r="D9686">
            <v>1656.94</v>
          </cell>
        </row>
        <row r="9687">
          <cell r="A9687">
            <v>3288</v>
          </cell>
          <cell r="B9687" t="str">
            <v>MEIA CANA DE MADEIRA CEDRINHO OU EQUIVALENTE DA REGIAO, ACABAMENTO PARA FORRO PAULISTA, *2,5 X 2,5* CM</v>
          </cell>
          <cell r="C9687" t="str">
            <v xml:space="preserve">M     </v>
          </cell>
          <cell r="D9687">
            <v>3.87</v>
          </cell>
        </row>
        <row r="9688">
          <cell r="A9688">
            <v>13587</v>
          </cell>
          <cell r="B9688" t="str">
            <v>MEIA CANA DE MADEIRA PINUS OU EQUIVALENTE DA REGIAO, ACABAMENTO PARA FORRO PAULISTA, *2,5 X 2,5* CM</v>
          </cell>
          <cell r="C9688" t="str">
            <v xml:space="preserve">M     </v>
          </cell>
          <cell r="D9688">
            <v>2.33</v>
          </cell>
        </row>
        <row r="9689">
          <cell r="A9689">
            <v>38598</v>
          </cell>
          <cell r="B9689" t="str">
            <v>MEIA CANALETA CONCRETO ESTRUTURAL 14 X 19 X 19 CM, FBK 14 MPA (NBR 6136)</v>
          </cell>
          <cell r="C9689" t="str">
            <v xml:space="preserve">UN    </v>
          </cell>
          <cell r="D9689">
            <v>2.33</v>
          </cell>
        </row>
        <row r="9690">
          <cell r="A9690">
            <v>38595</v>
          </cell>
          <cell r="B9690" t="str">
            <v>MEIA CANALETA CONCRETO ESTRUTURAL 14 X 19 X 19 CM, FBK 4,5 MPA (NBR 6136)</v>
          </cell>
          <cell r="C9690" t="str">
            <v xml:space="preserve">UN    </v>
          </cell>
          <cell r="D9690">
            <v>1.61</v>
          </cell>
        </row>
        <row r="9691">
          <cell r="A9691">
            <v>38592</v>
          </cell>
          <cell r="B9691" t="str">
            <v>MEIO BLOCO CONCRETO ESTRUTURAL 14 X 19 X 14 CM, FBK 14 MPA (NBR 6136)</v>
          </cell>
          <cell r="C9691" t="str">
            <v xml:space="preserve">UN    </v>
          </cell>
          <cell r="D9691">
            <v>2.11</v>
          </cell>
        </row>
        <row r="9692">
          <cell r="A9692">
            <v>38588</v>
          </cell>
          <cell r="B9692" t="str">
            <v>MEIO BLOCO CONCRETO ESTRUTURAL 14 X 19 X 14 CM, FBK 4,5 MPA (NBR 6136)</v>
          </cell>
          <cell r="C9692" t="str">
            <v xml:space="preserve">UN    </v>
          </cell>
          <cell r="D9692">
            <v>1.33</v>
          </cell>
        </row>
        <row r="9693">
          <cell r="A9693">
            <v>38593</v>
          </cell>
          <cell r="B9693" t="str">
            <v>MEIO BLOCO CONCRETO ESTRUTURAL 14 X 19 X 19 CM, FBK 14 MPA (NBR 6136)</v>
          </cell>
          <cell r="C9693" t="str">
            <v xml:space="preserve">UN    </v>
          </cell>
          <cell r="D9693">
            <v>2.2599999999999998</v>
          </cell>
        </row>
        <row r="9694">
          <cell r="A9694">
            <v>38589</v>
          </cell>
          <cell r="B9694" t="str">
            <v>MEIO BLOCO CONCRETO ESTRUTURAL 14 X 19 X 19 CM, FBK 4,5 MPA (NBR 6136)</v>
          </cell>
          <cell r="C9694" t="str">
            <v xml:space="preserve">UN    </v>
          </cell>
          <cell r="D9694">
            <v>1.62</v>
          </cell>
        </row>
        <row r="9695">
          <cell r="A9695">
            <v>38594</v>
          </cell>
          <cell r="B9695" t="str">
            <v>MEIO BLOCO CONCRETO ESTRUTURAL 14 X 19 X 34 CM, FBK 14 MPA (NBR 6136)</v>
          </cell>
          <cell r="C9695" t="str">
            <v xml:space="preserve">UN    </v>
          </cell>
          <cell r="D9695">
            <v>3.36</v>
          </cell>
        </row>
        <row r="9696">
          <cell r="A9696">
            <v>34787</v>
          </cell>
          <cell r="B9696" t="str">
            <v>MEIO BLOCO ESTRUTURAL CERAMICO 14 X 19 X 14 CM, 4,0 MPA (NBR 15270)</v>
          </cell>
          <cell r="C9696" t="str">
            <v xml:space="preserve">UN    </v>
          </cell>
          <cell r="D9696">
            <v>1.01</v>
          </cell>
        </row>
        <row r="9697">
          <cell r="A9697">
            <v>34788</v>
          </cell>
          <cell r="B9697" t="str">
            <v>MEIO BLOCO ESTRUTURAL CERAMICO 14 X 19 X 14 CM, 6,0 MPA (NBR 15270)</v>
          </cell>
          <cell r="C9697" t="str">
            <v xml:space="preserve">UN    </v>
          </cell>
          <cell r="D9697">
            <v>1.02</v>
          </cell>
        </row>
        <row r="9698">
          <cell r="A9698">
            <v>34784</v>
          </cell>
          <cell r="B9698" t="str">
            <v>MEIO BLOCO ESTRUTURAL CERAMICO 14 X 19 X 19 CM, 4,0 MPA (NBR 15270)</v>
          </cell>
          <cell r="C9698" t="str">
            <v xml:space="preserve">UN    </v>
          </cell>
          <cell r="D9698">
            <v>1.1200000000000001</v>
          </cell>
        </row>
        <row r="9699">
          <cell r="A9699">
            <v>34781</v>
          </cell>
          <cell r="B9699" t="str">
            <v>MEIO BLOCO ESTRUTURAL CERAMICO 14 X 19 X 19 CM, 6,0 MPA (NBR 15270)</v>
          </cell>
          <cell r="C9699" t="str">
            <v xml:space="preserve">UN    </v>
          </cell>
          <cell r="D9699">
            <v>1.27</v>
          </cell>
        </row>
        <row r="9700">
          <cell r="A9700">
            <v>34773</v>
          </cell>
          <cell r="B9700" t="str">
            <v>MEIO BLOCO VEDACAO CONCRETO APARENTE 14 X 19 X 19 CM  (CLASSE C - NBR 6136)</v>
          </cell>
          <cell r="C9700" t="str">
            <v xml:space="preserve">UN    </v>
          </cell>
          <cell r="D9700">
            <v>1.68</v>
          </cell>
        </row>
        <row r="9701">
          <cell r="A9701">
            <v>34769</v>
          </cell>
          <cell r="B9701" t="str">
            <v>MEIO BLOCO VEDACAO CONCRETO APARENTE 19 X 19 X 19 CM (CLASSE C - NBR 6136)</v>
          </cell>
          <cell r="C9701" t="str">
            <v xml:space="preserve">UN    </v>
          </cell>
          <cell r="D9701">
            <v>1.94</v>
          </cell>
        </row>
        <row r="9702">
          <cell r="A9702">
            <v>34763</v>
          </cell>
          <cell r="B9702" t="str">
            <v>MEIO BLOCO VEDACAO CONCRETO APARENTE 9  X 19 X 19 CM (CLASSE C - NBR 6136)</v>
          </cell>
          <cell r="C9702" t="str">
            <v xml:space="preserve">UN    </v>
          </cell>
          <cell r="D9702">
            <v>1.1299999999999999</v>
          </cell>
        </row>
        <row r="9703">
          <cell r="A9703">
            <v>34774</v>
          </cell>
          <cell r="B9703" t="str">
            <v>MEIO BLOCO VEDACAO CONCRETO 14 X 19 X 19 CM (CLASSE C - NBR 6136)</v>
          </cell>
          <cell r="C9703" t="str">
            <v xml:space="preserve">UN    </v>
          </cell>
          <cell r="D9703">
            <v>1.5</v>
          </cell>
        </row>
        <row r="9704">
          <cell r="A9704">
            <v>34771</v>
          </cell>
          <cell r="B9704" t="str">
            <v>MEIO BLOCO VEDACAO CONCRETO 19 X 19 X 19 CM (CLASSE C - NBR 6136)</v>
          </cell>
          <cell r="C9704" t="str">
            <v xml:space="preserve">UN    </v>
          </cell>
          <cell r="D9704">
            <v>1.72</v>
          </cell>
        </row>
        <row r="9705">
          <cell r="A9705">
            <v>34764</v>
          </cell>
          <cell r="B9705" t="str">
            <v>MEIO BLOCO VEDACAO CONCRETO 9 X 19 X 19 CM (CLASSE C - NBR 6136)</v>
          </cell>
          <cell r="C9705" t="str">
            <v xml:space="preserve">UN    </v>
          </cell>
          <cell r="D9705">
            <v>1.05</v>
          </cell>
        </row>
        <row r="9706">
          <cell r="A9706">
            <v>4062</v>
          </cell>
          <cell r="B9706" t="str">
            <v>MEIO-FIO OU GUIA DE CONCRETO, PRE-MOLDADO, COMP 1 M, *30 X 15* CM (H X L)</v>
          </cell>
          <cell r="C9706" t="str">
            <v xml:space="preserve">UN    </v>
          </cell>
          <cell r="D9706">
            <v>18.149999999999999</v>
          </cell>
        </row>
        <row r="9707">
          <cell r="A9707">
            <v>4059</v>
          </cell>
          <cell r="B9707" t="str">
            <v>MEIO-FIO OU GUIA DE CONCRETO, PRE-MOLDADO, COMP 1 M, *30 X 15/ 12* CM (H X L1/L2)</v>
          </cell>
          <cell r="C9707" t="str">
            <v xml:space="preserve">M     </v>
          </cell>
          <cell r="D9707">
            <v>22</v>
          </cell>
        </row>
        <row r="9708">
          <cell r="A9708">
            <v>4061</v>
          </cell>
          <cell r="B9708" t="str">
            <v>MEIO-FIO OU GUIA DE CONCRETO, PRE-MOLDADO, COMP 80 CM, *45 X 18 /12* CM (H X L1/L2)</v>
          </cell>
          <cell r="C9708" t="str">
            <v xml:space="preserve">UN    </v>
          </cell>
          <cell r="D9708">
            <v>17.600000000000001</v>
          </cell>
        </row>
        <row r="9709">
          <cell r="A9709">
            <v>10608</v>
          </cell>
          <cell r="B9709" t="str">
            <v>MESA VIBRATORIA COM DIMENSOES DE 2,0 X 1,0 M, COM MOTOR ELETRICO DE 2 POLOS E POTENCIA DE 3 CV</v>
          </cell>
          <cell r="C9709" t="str">
            <v xml:space="preserve">UN    </v>
          </cell>
          <cell r="D9709">
            <v>11200</v>
          </cell>
        </row>
        <row r="9710">
          <cell r="A9710">
            <v>4069</v>
          </cell>
          <cell r="B9710" t="str">
            <v>MESTRE DE OBRAS</v>
          </cell>
          <cell r="C9710" t="str">
            <v xml:space="preserve">H     </v>
          </cell>
          <cell r="D9710">
            <v>26.33</v>
          </cell>
        </row>
        <row r="9711">
          <cell r="A9711">
            <v>40819</v>
          </cell>
          <cell r="B9711" t="str">
            <v>MESTRE DE OBRAS (MENSALISTA)</v>
          </cell>
          <cell r="C9711" t="str">
            <v xml:space="preserve">MES   </v>
          </cell>
          <cell r="D9711">
            <v>4657.37</v>
          </cell>
        </row>
        <row r="9712">
          <cell r="A9712">
            <v>34361</v>
          </cell>
          <cell r="B9712" t="str">
            <v>METACAULIM DE ALTA REATIVIDADE/CAULIM CALCINADO</v>
          </cell>
          <cell r="C9712" t="str">
            <v xml:space="preserve">KG    </v>
          </cell>
          <cell r="D9712">
            <v>1.67</v>
          </cell>
        </row>
        <row r="9713">
          <cell r="A9713">
            <v>36512</v>
          </cell>
          <cell r="B9713" t="str">
            <v>MICRO-TRATOR CORTADOR DE GRAMA COM LARGURA DO CORTE DE 107 CM, COM  2 LAMINAS E DESCARTE LATERAL</v>
          </cell>
          <cell r="C9713" t="str">
            <v xml:space="preserve">UN    </v>
          </cell>
          <cell r="D9713">
            <v>10029.35</v>
          </cell>
        </row>
        <row r="9714">
          <cell r="A9714">
            <v>25972</v>
          </cell>
          <cell r="B9714" t="str">
            <v>MICROESFERAS DE VIDRO PARA SINALIZACAO HORIZONTAL VIARIA, TIPO I-B (PREMIX) - NBR 16184</v>
          </cell>
          <cell r="C9714" t="str">
            <v xml:space="preserve">KG    </v>
          </cell>
          <cell r="D9714">
            <v>8.66</v>
          </cell>
        </row>
        <row r="9715">
          <cell r="A9715">
            <v>25973</v>
          </cell>
          <cell r="B9715" t="str">
            <v>MICROESFERAS DE VIDRO PARA SINALIZACAO HORIZONTAL VIARIA, TIPO II-A (DROP-ON) - NBR 16184</v>
          </cell>
          <cell r="C9715" t="str">
            <v xml:space="preserve">KG    </v>
          </cell>
          <cell r="D9715">
            <v>8.66</v>
          </cell>
        </row>
        <row r="9716">
          <cell r="A9716">
            <v>11697</v>
          </cell>
          <cell r="B9716" t="str">
            <v>MICTORIO COLETIVO ACO INOX (AISI 304), E = 0,8 MM, DE *100 X 40 X 30* CM (C X A X P)</v>
          </cell>
          <cell r="C9716" t="str">
            <v xml:space="preserve">UN    </v>
          </cell>
          <cell r="D9716">
            <v>486.92</v>
          </cell>
        </row>
        <row r="9717">
          <cell r="A9717">
            <v>11698</v>
          </cell>
          <cell r="B9717" t="str">
            <v>MICTORIO COLETIVO ACO INOX (AISI 304), E = 0,8 MM, DE *100 X 50 X 35* CM (C X A X P)</v>
          </cell>
          <cell r="C9717" t="str">
            <v xml:space="preserve">UN    </v>
          </cell>
          <cell r="D9717">
            <v>580.88</v>
          </cell>
        </row>
        <row r="9718">
          <cell r="A9718">
            <v>11699</v>
          </cell>
          <cell r="B9718" t="str">
            <v>MICTORIO INDIVIDUAL ACO INOX (AISI 304), E = 0,8 MM, DE *50  X 45  X 35* (C X A X P)</v>
          </cell>
          <cell r="C9718" t="str">
            <v xml:space="preserve">UN    </v>
          </cell>
          <cell r="D9718">
            <v>642</v>
          </cell>
        </row>
        <row r="9719">
          <cell r="A9719">
            <v>10432</v>
          </cell>
          <cell r="B9719" t="str">
            <v>MICTORIO SIFONADO LOUCA BRANCA SEM COMPLEMENTOS</v>
          </cell>
          <cell r="C9719" t="str">
            <v xml:space="preserve">UN    </v>
          </cell>
          <cell r="D9719">
            <v>245.07</v>
          </cell>
        </row>
        <row r="9720">
          <cell r="A9720">
            <v>10430</v>
          </cell>
          <cell r="B9720" t="str">
            <v>MICTORIO SIFONADO LOUCA COR SEM COMPLEMENTOS</v>
          </cell>
          <cell r="C9720" t="str">
            <v xml:space="preserve">UN    </v>
          </cell>
          <cell r="D9720">
            <v>263.93</v>
          </cell>
        </row>
        <row r="9721">
          <cell r="A9721">
            <v>37514</v>
          </cell>
          <cell r="B9721" t="str">
            <v>MINICARREGADEIRA SOBRE RODAS, POTENCIA LIQUIDA DE *47* HP, CAPACIDADE NOMINAL DE OPERACAO DE *646* KG</v>
          </cell>
          <cell r="C9721" t="str">
            <v xml:space="preserve">UN    </v>
          </cell>
          <cell r="D9721">
            <v>144877.5</v>
          </cell>
        </row>
        <row r="9722">
          <cell r="A9722">
            <v>37519</v>
          </cell>
          <cell r="B9722" t="str">
            <v>MINICARREGADEIRA SOBRE RODAS, POTENCIA LIQUIDA DE *72* HP, CAPACIDADE NOMINAL DE OPERACAO DE *1200* KG</v>
          </cell>
          <cell r="C9722" t="str">
            <v xml:space="preserve">UN    </v>
          </cell>
          <cell r="D9722">
            <v>223588.48000000001</v>
          </cell>
        </row>
        <row r="9723">
          <cell r="A9723">
            <v>37520</v>
          </cell>
          <cell r="B9723" t="str">
            <v>MINIESCAVADEIRA SOBRE ESTEIRAS, POTENCIA LIQUIDA DE *30* HP, PESO OPERACIONAL DE *3.500* KG</v>
          </cell>
          <cell r="C9723" t="str">
            <v xml:space="preserve">UN    </v>
          </cell>
          <cell r="D9723">
            <v>219923.1</v>
          </cell>
        </row>
        <row r="9724">
          <cell r="A9724">
            <v>37521</v>
          </cell>
          <cell r="B9724" t="str">
            <v>MINIESCAVADEIRA SOBRE ESTEIRAS, POTENCIA LIQUIDA DE *42* HP, PESO OPERACIONAL DE *4.500* KG</v>
          </cell>
          <cell r="C9724" t="str">
            <v xml:space="preserve">UN    </v>
          </cell>
          <cell r="D9724">
            <v>268306.19</v>
          </cell>
        </row>
        <row r="9725">
          <cell r="A9725">
            <v>37522</v>
          </cell>
          <cell r="B9725" t="str">
            <v>MINIESCAVADEIRA SOBRE ESTEIRAS, POTENCIA LIQUIDA DE *42* HP, PESO OPERACIONAL DE *5.300* KG</v>
          </cell>
          <cell r="C9725" t="str">
            <v xml:space="preserve">UN    </v>
          </cell>
          <cell r="D9725">
            <v>276378.38</v>
          </cell>
        </row>
        <row r="9726">
          <cell r="A9726">
            <v>21109</v>
          </cell>
          <cell r="B9726" t="str">
            <v>MINUTERIA ELETRONICA COLETIVA COM POTENCIA MAXIMA RESISTIVA PARA LAMPADAS FLUORESCENTES DE *300* W ( 110 V ) / *600* W ( 110 V )</v>
          </cell>
          <cell r="C9726" t="str">
            <v xml:space="preserve">UN    </v>
          </cell>
          <cell r="D9726">
            <v>60.51</v>
          </cell>
        </row>
        <row r="9727">
          <cell r="A9727">
            <v>36800</v>
          </cell>
          <cell r="B9727" t="str">
            <v>MISTURADOR BASE PARA CHUVEIRO/BANHEIRA, 1/2 " OU 3/4 ", SOLDAVEL OU ROSCAVEL</v>
          </cell>
          <cell r="C9727" t="str">
            <v xml:space="preserve">UN    </v>
          </cell>
          <cell r="D9727">
            <v>81.2</v>
          </cell>
        </row>
        <row r="9728">
          <cell r="A9728">
            <v>11769</v>
          </cell>
          <cell r="B9728" t="str">
            <v>MISTURADOR CROMADO DE MESA BICA BAIXA PARA LAVATORIO (REF 1875)</v>
          </cell>
          <cell r="C9728" t="str">
            <v xml:space="preserve">UN    </v>
          </cell>
          <cell r="D9728">
            <v>199</v>
          </cell>
        </row>
        <row r="9729">
          <cell r="A9729">
            <v>36793</v>
          </cell>
          <cell r="B9729" t="str">
            <v>MISTURADOR CROMADO DE PAREDE PARA LAVATORIO (REF 1178)</v>
          </cell>
          <cell r="C9729" t="str">
            <v xml:space="preserve">UN    </v>
          </cell>
          <cell r="D9729">
            <v>322.19</v>
          </cell>
        </row>
        <row r="9730">
          <cell r="A9730">
            <v>37546</v>
          </cell>
          <cell r="B9730" t="str">
            <v>MISTURADOR DE ARGAMASSA, EIXO HORIZONTAL, CAPACIDADE DE MISTURA 160 KG, MOTOR ELETRICO TRIFASICO 220/380 V, POTENCIA 3 CV</v>
          </cell>
          <cell r="C9730" t="str">
            <v xml:space="preserve">UN    </v>
          </cell>
          <cell r="D9730">
            <v>10023.879999999999</v>
          </cell>
        </row>
        <row r="9731">
          <cell r="A9731">
            <v>37544</v>
          </cell>
          <cell r="B9731" t="str">
            <v>MISTURADOR DE ARGAMASSA, EIXO HORIZONTAL, CAPACIDADE DE MISTURA 300 KG, MOTOR ELETRICO TRIFASICO 220/380 V, POTENCIA 5 CV</v>
          </cell>
          <cell r="C9731" t="str">
            <v xml:space="preserve">UN    </v>
          </cell>
          <cell r="D9731">
            <v>10601.94</v>
          </cell>
        </row>
        <row r="9732">
          <cell r="A9732">
            <v>37545</v>
          </cell>
          <cell r="B9732" t="str">
            <v>MISTURADOR DE ARGAMASSA, EIXO HORIZONTAL, CAPACIDADE DE MISTURA 600 KG, MOTOR ELETRICO TRIFASICO 220/380 V, POTENCIA 7,5 CV</v>
          </cell>
          <cell r="C9732" t="str">
            <v xml:space="preserve">UN    </v>
          </cell>
          <cell r="D9732">
            <v>12614.88</v>
          </cell>
        </row>
        <row r="9733">
          <cell r="A9733">
            <v>11771</v>
          </cell>
          <cell r="B9733" t="str">
            <v>MISTURADOR DE PAREDE CROMADO PARA COZINHA BICA MOVEL COM AREJADOR (REF 1258)</v>
          </cell>
          <cell r="C9733" t="str">
            <v xml:space="preserve">UN    </v>
          </cell>
          <cell r="D9733">
            <v>246.83</v>
          </cell>
        </row>
        <row r="9734">
          <cell r="A9734">
            <v>39919</v>
          </cell>
          <cell r="B9734" t="str">
            <v>MISTURADOR DUPLO HORIZONTAL DE ALTA TURBULENCIA, CAPACIDADE / VOLUME 2 X 500 LITROS, MOTORES ELETRICOS MINIMO 5 CV CADA,  PARA NATA CIMENTO, ARGAMASSA E OUTROS</v>
          </cell>
          <cell r="C9734" t="str">
            <v xml:space="preserve">UN    </v>
          </cell>
          <cell r="D9734">
            <v>50175.06</v>
          </cell>
        </row>
        <row r="9735">
          <cell r="A9735">
            <v>38385</v>
          </cell>
          <cell r="B9735" t="str">
            <v>MISTURADOR MANUAL DE TINTAS PARA FURADEIRA, HASTE METALICA *60* CM, COM HELICE  (MEXEDOR DE TINTA)</v>
          </cell>
          <cell r="C9735" t="str">
            <v xml:space="preserve">UN    </v>
          </cell>
          <cell r="D9735">
            <v>37.67</v>
          </cell>
        </row>
        <row r="9736">
          <cell r="A9736">
            <v>37587</v>
          </cell>
          <cell r="B9736" t="str">
            <v>MISTURADOR MONOCOMANDO PARA CHUVEIRO, BASE BRUTA E ACABAMENTO CROMADO</v>
          </cell>
          <cell r="C9736" t="str">
            <v xml:space="preserve">UN    </v>
          </cell>
          <cell r="D9736">
            <v>224.51</v>
          </cell>
        </row>
        <row r="9737">
          <cell r="A9737">
            <v>11571</v>
          </cell>
          <cell r="B9737" t="str">
            <v>MOLA AEREA FECHA PORTA, PARA PORTAS COM LARGURA ACIMA DE 110 CM</v>
          </cell>
          <cell r="C9737" t="str">
            <v xml:space="preserve">UN    </v>
          </cell>
          <cell r="D9737">
            <v>190.02</v>
          </cell>
        </row>
        <row r="9738">
          <cell r="A9738">
            <v>11561</v>
          </cell>
          <cell r="B9738" t="str">
            <v>MOLA AEREA FECHA PORTA, PARA PORTAS COM LARGURA ATE 110 CM</v>
          </cell>
          <cell r="C9738" t="str">
            <v xml:space="preserve">UN    </v>
          </cell>
          <cell r="D9738">
            <v>146.97</v>
          </cell>
        </row>
        <row r="9739">
          <cell r="A9739">
            <v>11560</v>
          </cell>
          <cell r="B9739" t="str">
            <v>MOLA AEREA FECHA PORTA, PARA PORTAS COM LARGURA ATE 95 CM</v>
          </cell>
          <cell r="C9739" t="str">
            <v xml:space="preserve">UN    </v>
          </cell>
          <cell r="D9739">
            <v>125.09</v>
          </cell>
        </row>
        <row r="9740">
          <cell r="A9740">
            <v>11499</v>
          </cell>
          <cell r="B9740" t="str">
            <v>MOLA HIDRAULICA DE PISO P/ VIDRO TEMPERADO 10MM</v>
          </cell>
          <cell r="C9740" t="str">
            <v xml:space="preserve">UN    </v>
          </cell>
          <cell r="D9740">
            <v>1186.03</v>
          </cell>
        </row>
        <row r="9741">
          <cell r="A9741">
            <v>34761</v>
          </cell>
          <cell r="B9741" t="str">
            <v>MONTADOR DE ELETROELETRONICOS</v>
          </cell>
          <cell r="C9741" t="str">
            <v xml:space="preserve">H     </v>
          </cell>
          <cell r="D9741">
            <v>13.08</v>
          </cell>
        </row>
        <row r="9742">
          <cell r="A9742">
            <v>40924</v>
          </cell>
          <cell r="B9742" t="str">
            <v>MONTADOR DE ELETROELETRONICOS (MENSALISTA)</v>
          </cell>
          <cell r="C9742" t="str">
            <v xml:space="preserve">MES   </v>
          </cell>
          <cell r="D9742">
            <v>2314.67</v>
          </cell>
        </row>
        <row r="9743">
          <cell r="A9743">
            <v>25957</v>
          </cell>
          <cell r="B9743" t="str">
            <v>MONTADOR DE ESTRUTURAS METALICAS</v>
          </cell>
          <cell r="C9743" t="str">
            <v xml:space="preserve">H     </v>
          </cell>
          <cell r="D9743">
            <v>8.8699999999999992</v>
          </cell>
        </row>
        <row r="9744">
          <cell r="A9744">
            <v>40983</v>
          </cell>
          <cell r="B9744" t="str">
            <v>MONTADOR DE ESTRUTURAS METALICAS (MENSALISTA)</v>
          </cell>
          <cell r="C9744" t="str">
            <v xml:space="preserve">MES   </v>
          </cell>
          <cell r="D9744">
            <v>1569.45</v>
          </cell>
        </row>
        <row r="9745">
          <cell r="A9745">
            <v>2437</v>
          </cell>
          <cell r="B9745" t="str">
            <v>MONTADOR DE MAQUINAS</v>
          </cell>
          <cell r="C9745" t="str">
            <v xml:space="preserve">H     </v>
          </cell>
          <cell r="D9745">
            <v>14.57</v>
          </cell>
        </row>
        <row r="9746">
          <cell r="A9746">
            <v>40921</v>
          </cell>
          <cell r="B9746" t="str">
            <v>MONTADOR DE MAQUINAS (MENSALISTA)</v>
          </cell>
          <cell r="C9746" t="str">
            <v xml:space="preserve">MES   </v>
          </cell>
          <cell r="D9746">
            <v>2580.12</v>
          </cell>
        </row>
        <row r="9747">
          <cell r="A9747">
            <v>40534</v>
          </cell>
          <cell r="B9747" t="str">
            <v>MONTANTE EM BARRA CHATA ACO GALVANIZADO, *65 X 8* MM, ALTURA *1420* MM, PINTURA ELETROSTATICA, COR PRETA</v>
          </cell>
          <cell r="C9747" t="str">
            <v xml:space="preserve">UN    </v>
          </cell>
          <cell r="D9747">
            <v>242.61</v>
          </cell>
        </row>
        <row r="9748">
          <cell r="A9748">
            <v>14252</v>
          </cell>
          <cell r="B9748" t="str">
            <v>MOTOBOMBA AUTOESCORVANTE MOTOR A GASOLINA, POTENCIA 6,0HP, BOCAIS 3" X 3", HM/Q = 5 MCA / 24 M3/H A 52,5 MCA / 5,0 M3/H</v>
          </cell>
          <cell r="C9748" t="str">
            <v xml:space="preserve">UN    </v>
          </cell>
          <cell r="D9748">
            <v>1867.57</v>
          </cell>
        </row>
        <row r="9749">
          <cell r="A9749">
            <v>730</v>
          </cell>
          <cell r="B9749" t="str">
            <v>MOTOBOMBA AUTOESCORVANTE MOTOR ELETRICO TRIFASICO 7,4HP BOCA DIAMETRO DE SUCCAO X RECLAQUE: 2"X2", HM/ Q = 10 M / 73,5 M3/H A 28 M / 8,2 M3 /H</v>
          </cell>
          <cell r="C9749" t="str">
            <v xml:space="preserve">UN    </v>
          </cell>
          <cell r="D9749">
            <v>4989.8100000000004</v>
          </cell>
        </row>
        <row r="9750">
          <cell r="A9750">
            <v>723</v>
          </cell>
          <cell r="B9750" t="str">
            <v>MOTOBOMBA AUTOESCORVANTE POTENCIA 5,42 HP, BOCAIS SUCCAO X RECALQUE 2" X 2", A GASOLINA, DIAMETRO DO ROTOR 122 MM HM/Q = 6 MCA / 33,0 M3/H A 28 MCA / 8,0 M3/H</v>
          </cell>
          <cell r="C9750" t="str">
            <v xml:space="preserve">UN    </v>
          </cell>
          <cell r="D9750">
            <v>2480.11</v>
          </cell>
        </row>
        <row r="9751">
          <cell r="A9751">
            <v>36502</v>
          </cell>
          <cell r="B9751" t="str">
            <v>MOTOBOMBA CENTRIFUGA, MOTOR A GASOLINA, POTENCIA 5,42 HP, BOCAIS 1 1/2" X 1", DIAMETRO ROTOR 143 MM HM/Q = 6 MCA / 16,8 M3/H A 38 MCA / 6,6 M3/H</v>
          </cell>
          <cell r="C9751" t="str">
            <v xml:space="preserve">UN    </v>
          </cell>
          <cell r="D9751">
            <v>2331</v>
          </cell>
        </row>
        <row r="9752">
          <cell r="A9752">
            <v>36503</v>
          </cell>
          <cell r="B9752" t="str">
            <v>MOTOBOMBA TRASH (PARA AGUA SUJA) AUTO ESCORVANTE, MOTOR GASOLINA DE 6,41 HP, DIAMETROS DE SUCCAO X RECALQUE: 3" X 3", HM/Q: 10/60 A 23/0</v>
          </cell>
          <cell r="C9752" t="str">
            <v xml:space="preserve">UN    </v>
          </cell>
          <cell r="D9752">
            <v>2874.41</v>
          </cell>
        </row>
        <row r="9753">
          <cell r="A9753">
            <v>4090</v>
          </cell>
          <cell r="B9753" t="str">
            <v>MOTONIVELADORA POTENCIA BASICA LIQUIDA (PRIMEIRA MARCHA) 125 HP , PESO BRUTO 13843 KG, LARGURA DA LAMINA DE 3,7 M</v>
          </cell>
          <cell r="C9753" t="str">
            <v xml:space="preserve">UN    </v>
          </cell>
          <cell r="D9753">
            <v>547000</v>
          </cell>
        </row>
        <row r="9754">
          <cell r="A9754">
            <v>13227</v>
          </cell>
          <cell r="B9754" t="str">
            <v>MOTONIVELADORA POTENCIA BASICA LIQUIDA (PRIMEIRA MARCHA) 171 HP, PESO BRUTO 14768 KG, LARGURA DA LAMINA DE 3,7 M</v>
          </cell>
          <cell r="C9754" t="str">
            <v xml:space="preserve">UN    </v>
          </cell>
          <cell r="D9754">
            <v>679715.71</v>
          </cell>
        </row>
        <row r="9755">
          <cell r="A9755">
            <v>10597</v>
          </cell>
          <cell r="B9755" t="str">
            <v>MOTONIVELADORA POTENCIA BASICA LIQUIDA (PRIMEIRA MARCHA) 186 HP, PESO BRUTO 15785 KG, LARGURA DA LAMINA DE 4,3 M</v>
          </cell>
          <cell r="C9755" t="str">
            <v xml:space="preserve">UN    </v>
          </cell>
          <cell r="D9755">
            <v>715488.47</v>
          </cell>
        </row>
        <row r="9756">
          <cell r="A9756">
            <v>39628</v>
          </cell>
          <cell r="B9756" t="str">
            <v>MOTOR A DIESEL PARA VIBRADOR DE IMERSAO, DE *4,7* CV</v>
          </cell>
          <cell r="C9756" t="str">
            <v xml:space="preserve">UN    </v>
          </cell>
          <cell r="D9756">
            <v>2807.73</v>
          </cell>
        </row>
        <row r="9757">
          <cell r="A9757">
            <v>39404</v>
          </cell>
          <cell r="B9757" t="str">
            <v>MOTOR A GASOLINA PARA VIBRADOR DE IMERSAO, 4 TEMPOS, DE 5,5 CV</v>
          </cell>
          <cell r="C9757" t="str">
            <v xml:space="preserve">UN    </v>
          </cell>
          <cell r="D9757">
            <v>1392.26</v>
          </cell>
        </row>
        <row r="9758">
          <cell r="A9758">
            <v>39402</v>
          </cell>
          <cell r="B9758" t="str">
            <v>MOTOR ELETRICO PARA VIBRADOR DE IMERSAO, DE 2 CV, MONOFASICO, 110/220 V</v>
          </cell>
          <cell r="C9758" t="str">
            <v xml:space="preserve">UN    </v>
          </cell>
          <cell r="D9758">
            <v>1146.96</v>
          </cell>
        </row>
        <row r="9759">
          <cell r="A9759">
            <v>39403</v>
          </cell>
          <cell r="B9759" t="str">
            <v>MOTOR ELETRICO PARA VIBRADOR DE IMERSAO, DE 2 CV, TRIFASICO, 220/380 V</v>
          </cell>
          <cell r="C9759" t="str">
            <v xml:space="preserve">UN    </v>
          </cell>
          <cell r="D9759">
            <v>1122.01</v>
          </cell>
        </row>
        <row r="9760">
          <cell r="A9760">
            <v>4093</v>
          </cell>
          <cell r="B9760" t="str">
            <v>MOTORISTA DE CAMINHAO</v>
          </cell>
          <cell r="C9760" t="str">
            <v xml:space="preserve">H     </v>
          </cell>
          <cell r="D9760">
            <v>10.28</v>
          </cell>
        </row>
        <row r="9761">
          <cell r="A9761">
            <v>10512</v>
          </cell>
          <cell r="B9761" t="str">
            <v>MOTORISTA DE CAMINHAO (MENSALISTA)</v>
          </cell>
          <cell r="C9761" t="str">
            <v xml:space="preserve">MES   </v>
          </cell>
          <cell r="D9761">
            <v>2214.9299999999998</v>
          </cell>
        </row>
        <row r="9762">
          <cell r="A9762">
            <v>20020</v>
          </cell>
          <cell r="B9762" t="str">
            <v>MOTORISTA DE CAMINHAO-BASCULANTE</v>
          </cell>
          <cell r="C9762" t="str">
            <v xml:space="preserve">H     </v>
          </cell>
          <cell r="D9762">
            <v>9.7100000000000009</v>
          </cell>
        </row>
        <row r="9763">
          <cell r="A9763">
            <v>41038</v>
          </cell>
          <cell r="B9763" t="str">
            <v>MOTORISTA DE CAMINHAO-BASCULANTE (MENSALISTA)</v>
          </cell>
          <cell r="C9763" t="str">
            <v xml:space="preserve">MES   </v>
          </cell>
          <cell r="D9763">
            <v>2089.23</v>
          </cell>
        </row>
        <row r="9764">
          <cell r="A9764">
            <v>4094</v>
          </cell>
          <cell r="B9764" t="str">
            <v>MOTORISTA DE CAMINHAO-CARRETA</v>
          </cell>
          <cell r="C9764" t="str">
            <v xml:space="preserve">H     </v>
          </cell>
          <cell r="D9764">
            <v>13.75</v>
          </cell>
        </row>
        <row r="9765">
          <cell r="A9765">
            <v>40988</v>
          </cell>
          <cell r="B9765" t="str">
            <v>MOTORISTA DE CAMINHAO-CARRETA (MENSALISTA)</v>
          </cell>
          <cell r="C9765" t="str">
            <v xml:space="preserve">MES   </v>
          </cell>
          <cell r="D9765">
            <v>2957.89</v>
          </cell>
        </row>
        <row r="9766">
          <cell r="A9766">
            <v>4095</v>
          </cell>
          <cell r="B9766" t="str">
            <v>MOTORISTA DE CARRO DE PASSEIO</v>
          </cell>
          <cell r="C9766" t="str">
            <v xml:space="preserve">H     </v>
          </cell>
          <cell r="D9766">
            <v>9.5399999999999991</v>
          </cell>
        </row>
        <row r="9767">
          <cell r="A9767">
            <v>40990</v>
          </cell>
          <cell r="B9767" t="str">
            <v>MOTORISTA DE CARRO DE PASSEIO (MENSALISTA)</v>
          </cell>
          <cell r="C9767" t="str">
            <v xml:space="preserve">MES   </v>
          </cell>
          <cell r="D9767">
            <v>2169.4</v>
          </cell>
        </row>
        <row r="9768">
          <cell r="A9768">
            <v>4097</v>
          </cell>
          <cell r="B9768" t="str">
            <v>MOTORISTA DE ONIBUS / MICRO-ONIBUS</v>
          </cell>
          <cell r="C9768" t="str">
            <v xml:space="preserve">H     </v>
          </cell>
          <cell r="D9768">
            <v>11.23</v>
          </cell>
        </row>
        <row r="9769">
          <cell r="A9769">
            <v>40994</v>
          </cell>
          <cell r="B9769" t="str">
            <v>MOTORISTA DE ONIBUS / MICRO-ONIBUS (MENSALISTA)</v>
          </cell>
          <cell r="C9769" t="str">
            <v xml:space="preserve">MES   </v>
          </cell>
          <cell r="D9769">
            <v>2554.0500000000002</v>
          </cell>
        </row>
        <row r="9770">
          <cell r="A9770">
            <v>4096</v>
          </cell>
          <cell r="B9770" t="str">
            <v>MOTORISTA OPERADOR DE CAMINHAO COM MUNCK</v>
          </cell>
          <cell r="C9770" t="str">
            <v xml:space="preserve">H     </v>
          </cell>
          <cell r="D9770">
            <v>12.05</v>
          </cell>
        </row>
        <row r="9771">
          <cell r="A9771">
            <v>40992</v>
          </cell>
          <cell r="B9771" t="str">
            <v>MOTORISTA OPERADOR DE CAMINHAO COM MUNCK (MENSALISTA)</v>
          </cell>
          <cell r="C9771" t="str">
            <v xml:space="preserve">MES   </v>
          </cell>
          <cell r="D9771">
            <v>2740.92</v>
          </cell>
        </row>
        <row r="9772">
          <cell r="A9772">
            <v>13955</v>
          </cell>
          <cell r="B9772" t="str">
            <v>MOTOSSERRA PORTATIL COM MOTOR A GASOLINA DE *60* CC</v>
          </cell>
          <cell r="C9772" t="str">
            <v xml:space="preserve">UN    </v>
          </cell>
          <cell r="D9772">
            <v>2031.24</v>
          </cell>
        </row>
        <row r="9773">
          <cell r="A9773">
            <v>4114</v>
          </cell>
          <cell r="B9773" t="str">
            <v>MOURAO CONCRETO CURVO, SECAO "T", H = 2,80 M + CURVA COM 0,45 M, COM FUROS PARA FIOS</v>
          </cell>
          <cell r="C9773" t="str">
            <v xml:space="preserve">UN    </v>
          </cell>
          <cell r="D9773">
            <v>44.68</v>
          </cell>
        </row>
        <row r="9774">
          <cell r="A9774">
            <v>36797</v>
          </cell>
          <cell r="B9774" t="str">
            <v>MOURAO DE CONCRETO CURVO,10 X 10 CM, H= *2,60* M + CURVA DE 0,40 M</v>
          </cell>
          <cell r="C9774" t="str">
            <v xml:space="preserve">UN    </v>
          </cell>
          <cell r="D9774">
            <v>39.07</v>
          </cell>
        </row>
        <row r="9775">
          <cell r="A9775">
            <v>4107</v>
          </cell>
          <cell r="B9775" t="str">
            <v>MOURAO DE CONCRETO RETO, *10 X 10* CM, H= 2,30 M</v>
          </cell>
          <cell r="C9775" t="str">
            <v xml:space="preserve">UN    </v>
          </cell>
          <cell r="D9775">
            <v>37.619999999999997</v>
          </cell>
        </row>
        <row r="9776">
          <cell r="A9776">
            <v>36799</v>
          </cell>
          <cell r="B9776" t="str">
            <v>MOURAO DE CONCRETO RETO, TIPO ESTICADOR, *10 X 10* CM, H= 2,50 M</v>
          </cell>
          <cell r="C9776" t="str">
            <v xml:space="preserve">UN    </v>
          </cell>
          <cell r="D9776">
            <v>35.92</v>
          </cell>
        </row>
        <row r="9777">
          <cell r="A9777">
            <v>4108</v>
          </cell>
          <cell r="B9777" t="str">
            <v>MOURAO DE CONCRETO RETO, 10 X 10 CM, H= 2,00 M</v>
          </cell>
          <cell r="C9777" t="str">
            <v xml:space="preserve">UN    </v>
          </cell>
          <cell r="D9777">
            <v>30.25</v>
          </cell>
        </row>
        <row r="9778">
          <cell r="A9778">
            <v>4102</v>
          </cell>
          <cell r="B9778" t="str">
            <v>MOURAO DE CONCRETO RETO, 10 X 10 CM, H= 3,00 M</v>
          </cell>
          <cell r="C9778" t="str">
            <v xml:space="preserve">UN    </v>
          </cell>
          <cell r="D9778">
            <v>45</v>
          </cell>
        </row>
        <row r="9779">
          <cell r="A9779">
            <v>10826</v>
          </cell>
          <cell r="B9779" t="str">
            <v>MUDA DE ARBUSTO FLORIFERO, CLUSIA/GARDENIA/MOREIA BRANCA/ AZALEIA OU EQUIVALENTE DA REGIAO, H= *50 A 70* CM</v>
          </cell>
          <cell r="C9779" t="str">
            <v xml:space="preserve">UN    </v>
          </cell>
          <cell r="D9779">
            <v>86.2</v>
          </cell>
        </row>
        <row r="9780">
          <cell r="A9780">
            <v>365</v>
          </cell>
          <cell r="B9780" t="str">
            <v>MUDA DE ARBUSTO FOLHAGEM, SANSAO-DO-CAMPO OU EQUIVALENTE DA REGIAO, H= *50 A 70* CM</v>
          </cell>
          <cell r="C9780" t="str">
            <v xml:space="preserve">UN    </v>
          </cell>
          <cell r="D9780">
            <v>53.44</v>
          </cell>
        </row>
        <row r="9781">
          <cell r="A9781">
            <v>38639</v>
          </cell>
          <cell r="B9781" t="str">
            <v>MUDA DE ARBUSTO, BUXINHO, H= *50* M</v>
          </cell>
          <cell r="C9781" t="str">
            <v xml:space="preserve">UN    </v>
          </cell>
          <cell r="D9781">
            <v>206.89</v>
          </cell>
        </row>
        <row r="9782">
          <cell r="A9782">
            <v>38640</v>
          </cell>
          <cell r="B9782" t="str">
            <v>MUDA DE ARBUSTO, PINGO DE OURO/ VIOLETEIRA, H = *10 A 20* CM</v>
          </cell>
          <cell r="C9782" t="str">
            <v xml:space="preserve">UN    </v>
          </cell>
          <cell r="D9782">
            <v>3.1</v>
          </cell>
        </row>
        <row r="9783">
          <cell r="A9783">
            <v>358</v>
          </cell>
          <cell r="B9783" t="str">
            <v>MUDA DE ARVORE ORNAMENTAL, OITI/AROEIRA SALSA/ANGICO/IPE/JACARANDA OU EQUIVALENTE  DA REGIAO, H= *1* M</v>
          </cell>
          <cell r="C9783" t="str">
            <v xml:space="preserve">UN    </v>
          </cell>
          <cell r="D9783">
            <v>63.79</v>
          </cell>
        </row>
        <row r="9784">
          <cell r="A9784">
            <v>359</v>
          </cell>
          <cell r="B9784" t="str">
            <v>MUDA DE ARVORE ORNAMENTAL, OITI/AROEIRA SALSA/ANGICO/IPE/JACARANDA OU EQUIVALENTE  DA REGIAO, H= *2* M</v>
          </cell>
          <cell r="C9784" t="str">
            <v xml:space="preserve">UN    </v>
          </cell>
          <cell r="D9784">
            <v>131.03</v>
          </cell>
        </row>
        <row r="9785">
          <cell r="A9785">
            <v>38641</v>
          </cell>
          <cell r="B9785" t="str">
            <v>MUDA DE PALMEIRA, ARECA, H= *1,50* CM</v>
          </cell>
          <cell r="C9785" t="str">
            <v xml:space="preserve">UN    </v>
          </cell>
          <cell r="D9785">
            <v>129.31</v>
          </cell>
        </row>
        <row r="9786">
          <cell r="A9786">
            <v>360</v>
          </cell>
          <cell r="B9786" t="str">
            <v>MUDA DE RASTEIRA/FORRACAO, AMENDOIM RASTEIRO/ONZE HORAS/AZULZINHA/IMPATIENS OU EQUIVALENTE DA REGIAO</v>
          </cell>
          <cell r="C9786" t="str">
            <v xml:space="preserve">UN    </v>
          </cell>
          <cell r="D9786">
            <v>3</v>
          </cell>
        </row>
        <row r="9787">
          <cell r="A9787">
            <v>4127</v>
          </cell>
          <cell r="B9787" t="str">
            <v>MUFLA TERMINAL PRIMARIA UNIPOLAR USO EXTERNO PARA CABO 25/70MM2 ISOL, 3,6/6KV EM EPR - BORRACHA DE SILICONE</v>
          </cell>
          <cell r="C9787" t="str">
            <v xml:space="preserve">UN    </v>
          </cell>
          <cell r="D9787">
            <v>210.82</v>
          </cell>
        </row>
        <row r="9788">
          <cell r="A9788">
            <v>4154</v>
          </cell>
          <cell r="B9788" t="str">
            <v>MUFLA TERMINAL PRIMARIA UNIPOLAR USO INTERNO PARA CABO 25/70MM2 ISOL 6/10KV EM EPR- BORRACHA DE SILICONE</v>
          </cell>
          <cell r="C9788" t="str">
            <v xml:space="preserve">UN    </v>
          </cell>
          <cell r="D9788">
            <v>257.57</v>
          </cell>
        </row>
        <row r="9789">
          <cell r="A9789">
            <v>4168</v>
          </cell>
          <cell r="B9789" t="str">
            <v>MUFLA TERMINAL PRIMARIA UNIPOLAR USO INTERNO PARA CABO 35/120MM2 ISOLACAO 15/25KV EM EPR - BORRACHA DE SILICONE</v>
          </cell>
          <cell r="C9789" t="str">
            <v xml:space="preserve">UN    </v>
          </cell>
          <cell r="D9789">
            <v>272.02</v>
          </cell>
        </row>
        <row r="9790">
          <cell r="A9790">
            <v>4161</v>
          </cell>
          <cell r="B9790" t="str">
            <v>MUFLA TERMINAL PRIMARIA UNIPOLAR USO INTERNO PARA CABO 35/70MM2 ISOLACAO 8,7/15KV EM EPR - BORRACHA DE SILICONE</v>
          </cell>
          <cell r="C9790" t="str">
            <v xml:space="preserve">UN    </v>
          </cell>
          <cell r="D9790">
            <v>261.82</v>
          </cell>
        </row>
        <row r="9791">
          <cell r="A9791">
            <v>42430</v>
          </cell>
          <cell r="B9791" t="str">
            <v>MULTIEXERCITADOR COM SEIS FUNCOES, EM TUBO DE ACO CARBONO, PINTURA NO PROCESSO ELETROSTATICO - EQUIPAMENTO DE GINASTICA PARA ACADEMIA AO AR LIVRE / ACADEMIA DA TERCEIRA IDADE - ATI</v>
          </cell>
          <cell r="C9791" t="str">
            <v xml:space="preserve">UN    </v>
          </cell>
          <cell r="D9791">
            <v>3654.84</v>
          </cell>
        </row>
        <row r="9792">
          <cell r="A9792">
            <v>4214</v>
          </cell>
          <cell r="B9792" t="str">
            <v>NIPEL PVC, ROSCAVEL, 1 1/2",  AGUA FRIA PREDIAL</v>
          </cell>
          <cell r="C9792" t="str">
            <v xml:space="preserve">UN    </v>
          </cell>
          <cell r="D9792">
            <v>6.12</v>
          </cell>
        </row>
        <row r="9793">
          <cell r="A9793">
            <v>4215</v>
          </cell>
          <cell r="B9793" t="str">
            <v>NIPEL PVC, ROSCAVEL, 1 1/4",  AGUA FRIA PREDIAL</v>
          </cell>
          <cell r="C9793" t="str">
            <v xml:space="preserve">UN    </v>
          </cell>
          <cell r="D9793">
            <v>4.03</v>
          </cell>
        </row>
        <row r="9794">
          <cell r="A9794">
            <v>4210</v>
          </cell>
          <cell r="B9794" t="str">
            <v>NIPEL PVC, ROSCAVEL, 1/2",  AGUA FRIA PREDIAL</v>
          </cell>
          <cell r="C9794" t="str">
            <v xml:space="preserve">UN    </v>
          </cell>
          <cell r="D9794">
            <v>0.67</v>
          </cell>
        </row>
        <row r="9795">
          <cell r="A9795">
            <v>4212</v>
          </cell>
          <cell r="B9795" t="str">
            <v>NIPEL PVC, ROSCAVEL, 1",  AGUA FRIA PREDIAL</v>
          </cell>
          <cell r="C9795" t="str">
            <v xml:space="preserve">UN    </v>
          </cell>
          <cell r="D9795">
            <v>1.94</v>
          </cell>
        </row>
        <row r="9796">
          <cell r="A9796">
            <v>4213</v>
          </cell>
          <cell r="B9796" t="str">
            <v>NIPEL PVC, ROSCAVEL, 2",  AGUA FRIA PREDIAL</v>
          </cell>
          <cell r="C9796" t="str">
            <v xml:space="preserve">UN    </v>
          </cell>
          <cell r="D9796">
            <v>8.6999999999999993</v>
          </cell>
        </row>
        <row r="9797">
          <cell r="A9797">
            <v>4211</v>
          </cell>
          <cell r="B9797" t="str">
            <v>NIPEL PVC, ROSCAVEL, 3/4",  AGUA FRIA PREDIAL</v>
          </cell>
          <cell r="C9797" t="str">
            <v xml:space="preserve">UN    </v>
          </cell>
          <cell r="D9797">
            <v>0.97</v>
          </cell>
        </row>
        <row r="9798">
          <cell r="A9798">
            <v>4209</v>
          </cell>
          <cell r="B9798" t="str">
            <v>NIPLE DE FERRO GALVANIZADO, COM ROSCA BSP, DE 1 1/2"</v>
          </cell>
          <cell r="C9798" t="str">
            <v xml:space="preserve">UN    </v>
          </cell>
          <cell r="D9798">
            <v>10.39</v>
          </cell>
        </row>
        <row r="9799">
          <cell r="A9799">
            <v>4180</v>
          </cell>
          <cell r="B9799" t="str">
            <v>NIPLE DE FERRO GALVANIZADO, COM ROSCA BSP, DE 1 1/4"</v>
          </cell>
          <cell r="C9799" t="str">
            <v xml:space="preserve">UN    </v>
          </cell>
          <cell r="D9799">
            <v>7.82</v>
          </cell>
        </row>
        <row r="9800">
          <cell r="A9800">
            <v>4177</v>
          </cell>
          <cell r="B9800" t="str">
            <v>NIPLE DE FERRO GALVANIZADO, COM ROSCA BSP, DE 1/2"</v>
          </cell>
          <cell r="C9800" t="str">
            <v xml:space="preserve">UN    </v>
          </cell>
          <cell r="D9800">
            <v>2.59</v>
          </cell>
        </row>
        <row r="9801">
          <cell r="A9801">
            <v>4179</v>
          </cell>
          <cell r="B9801" t="str">
            <v>NIPLE DE FERRO GALVANIZADO, COM ROSCA BSP, DE 1"</v>
          </cell>
          <cell r="C9801" t="str">
            <v xml:space="preserve">UN    </v>
          </cell>
          <cell r="D9801">
            <v>5.31</v>
          </cell>
        </row>
        <row r="9802">
          <cell r="A9802">
            <v>4208</v>
          </cell>
          <cell r="B9802" t="str">
            <v>NIPLE DE FERRO GALVANIZADO, COM ROSCA BSP, DE 2 1/2"</v>
          </cell>
          <cell r="C9802" t="str">
            <v xml:space="preserve">UN    </v>
          </cell>
          <cell r="D9802">
            <v>24.73</v>
          </cell>
        </row>
        <row r="9803">
          <cell r="A9803">
            <v>4181</v>
          </cell>
          <cell r="B9803" t="str">
            <v>NIPLE DE FERRO GALVANIZADO, COM ROSCA BSP, DE 2"</v>
          </cell>
          <cell r="C9803" t="str">
            <v xml:space="preserve">UN    </v>
          </cell>
          <cell r="D9803">
            <v>16.16</v>
          </cell>
        </row>
        <row r="9804">
          <cell r="A9804">
            <v>4178</v>
          </cell>
          <cell r="B9804" t="str">
            <v>NIPLE DE FERRO GALVANIZADO, COM ROSCA BSP, DE 3/4"</v>
          </cell>
          <cell r="C9804" t="str">
            <v xml:space="preserve">UN    </v>
          </cell>
          <cell r="D9804">
            <v>3.6</v>
          </cell>
        </row>
        <row r="9805">
          <cell r="A9805">
            <v>4182</v>
          </cell>
          <cell r="B9805" t="str">
            <v>NIPLE DE FERRO GALVANIZADO, COM ROSCA BSP, DE 3"</v>
          </cell>
          <cell r="C9805" t="str">
            <v xml:space="preserve">UN    </v>
          </cell>
          <cell r="D9805">
            <v>40.229999999999997</v>
          </cell>
        </row>
        <row r="9806">
          <cell r="A9806">
            <v>4183</v>
          </cell>
          <cell r="B9806" t="str">
            <v>NIPLE DE FERRO GALVANIZADO, COM ROSCA BSP, DE 4"</v>
          </cell>
          <cell r="C9806" t="str">
            <v xml:space="preserve">UN    </v>
          </cell>
          <cell r="D9806">
            <v>64.77</v>
          </cell>
        </row>
        <row r="9807">
          <cell r="A9807">
            <v>4184</v>
          </cell>
          <cell r="B9807" t="str">
            <v>NIPLE DE FERRO GALVANIZADO, COM ROSCA BSP, DE 5"</v>
          </cell>
          <cell r="C9807" t="str">
            <v xml:space="preserve">UN    </v>
          </cell>
          <cell r="D9807">
            <v>142.97999999999999</v>
          </cell>
        </row>
        <row r="9808">
          <cell r="A9808">
            <v>4185</v>
          </cell>
          <cell r="B9808" t="str">
            <v>NIPLE DE FERRO GALVANIZADO, COM ROSCA BSP, DE 6"</v>
          </cell>
          <cell r="C9808" t="str">
            <v xml:space="preserve">UN    </v>
          </cell>
          <cell r="D9808">
            <v>237.58</v>
          </cell>
        </row>
        <row r="9809">
          <cell r="A9809">
            <v>4205</v>
          </cell>
          <cell r="B9809" t="str">
            <v>NIPLE DE REDUCAO DE FERRO GALVANIZADO, COM ROSCA BSP, DE 1 1/2" X 1 1/4"</v>
          </cell>
          <cell r="C9809" t="str">
            <v xml:space="preserve">UN    </v>
          </cell>
          <cell r="D9809">
            <v>13.72</v>
          </cell>
        </row>
        <row r="9810">
          <cell r="A9810">
            <v>4192</v>
          </cell>
          <cell r="B9810" t="str">
            <v>NIPLE DE REDUCAO DE FERRO GALVANIZADO, COM ROSCA BSP, DE 1 1/2" X 1"</v>
          </cell>
          <cell r="C9810" t="str">
            <v xml:space="preserve">UN    </v>
          </cell>
          <cell r="D9810">
            <v>13.72</v>
          </cell>
        </row>
        <row r="9811">
          <cell r="A9811">
            <v>4191</v>
          </cell>
          <cell r="B9811" t="str">
            <v>NIPLE DE REDUCAO DE FERRO GALVANIZADO, COM ROSCA BSP, DE 1 1/2" X 3/4"</v>
          </cell>
          <cell r="C9811" t="str">
            <v xml:space="preserve">UN    </v>
          </cell>
          <cell r="D9811">
            <v>13.72</v>
          </cell>
        </row>
        <row r="9812">
          <cell r="A9812">
            <v>4207</v>
          </cell>
          <cell r="B9812" t="str">
            <v>NIPLE DE REDUCAO DE FERRO GALVANIZADO, COM ROSCA BSP, DE 1 1/4" X 1/2"</v>
          </cell>
          <cell r="C9812" t="str">
            <v xml:space="preserve">UN    </v>
          </cell>
          <cell r="D9812">
            <v>11.04</v>
          </cell>
        </row>
        <row r="9813">
          <cell r="A9813">
            <v>4206</v>
          </cell>
          <cell r="B9813" t="str">
            <v>NIPLE DE REDUCAO DE FERRO GALVANIZADO, COM ROSCA BSP, DE 1 1/4" X 1"</v>
          </cell>
          <cell r="C9813" t="str">
            <v xml:space="preserve">UN    </v>
          </cell>
          <cell r="D9813">
            <v>10.72</v>
          </cell>
        </row>
        <row r="9814">
          <cell r="A9814">
            <v>4190</v>
          </cell>
          <cell r="B9814" t="str">
            <v>NIPLE DE REDUCAO DE FERRO GALVANIZADO, COM ROSCA BSP, DE 1 1/4" X 3/4"</v>
          </cell>
          <cell r="C9814" t="str">
            <v xml:space="preserve">UN    </v>
          </cell>
          <cell r="D9814">
            <v>10.72</v>
          </cell>
        </row>
        <row r="9815">
          <cell r="A9815">
            <v>4186</v>
          </cell>
          <cell r="B9815" t="str">
            <v>NIPLE DE REDUCAO DE FERRO GALVANIZADO, COM ROSCA BSP, DE 1/2" X 1/4"</v>
          </cell>
          <cell r="C9815" t="str">
            <v xml:space="preserve">UN    </v>
          </cell>
          <cell r="D9815">
            <v>3.17</v>
          </cell>
        </row>
        <row r="9816">
          <cell r="A9816">
            <v>4188</v>
          </cell>
          <cell r="B9816" t="str">
            <v>NIPLE DE REDUCAO DE FERRO GALVANIZADO, COM ROSCA BSP, DE 1" X 1/2"</v>
          </cell>
          <cell r="C9816" t="str">
            <v xml:space="preserve">UN    </v>
          </cell>
          <cell r="D9816">
            <v>6.47</v>
          </cell>
        </row>
        <row r="9817">
          <cell r="A9817">
            <v>4189</v>
          </cell>
          <cell r="B9817" t="str">
            <v>NIPLE DE REDUCAO DE FERRO GALVANIZADO, COM ROSCA BSP, DE 1" X 3/4"</v>
          </cell>
          <cell r="C9817" t="str">
            <v xml:space="preserve">UN    </v>
          </cell>
          <cell r="D9817">
            <v>6.47</v>
          </cell>
        </row>
        <row r="9818">
          <cell r="A9818">
            <v>4197</v>
          </cell>
          <cell r="B9818" t="str">
            <v>NIPLE DE REDUCAO DE FERRO GALVANIZADO, COM ROSCA BSP, DE 2 1/2" X 2"</v>
          </cell>
          <cell r="C9818" t="str">
            <v xml:space="preserve">UN    </v>
          </cell>
          <cell r="D9818">
            <v>34.26</v>
          </cell>
        </row>
        <row r="9819">
          <cell r="A9819">
            <v>4194</v>
          </cell>
          <cell r="B9819" t="str">
            <v>NIPLE DE REDUCAO DE FERRO GALVANIZADO, COM ROSCA BSP, DE 2" X 1 1/2"</v>
          </cell>
          <cell r="C9819" t="str">
            <v xml:space="preserve">UN    </v>
          </cell>
          <cell r="D9819">
            <v>20.7</v>
          </cell>
        </row>
        <row r="9820">
          <cell r="A9820">
            <v>4193</v>
          </cell>
          <cell r="B9820" t="str">
            <v>NIPLE DE REDUCAO DE FERRO GALVANIZADO, COM ROSCA BSP, DE 2" X 1 1/4"</v>
          </cell>
          <cell r="C9820" t="str">
            <v xml:space="preserve">UN    </v>
          </cell>
          <cell r="D9820">
            <v>20.7</v>
          </cell>
        </row>
        <row r="9821">
          <cell r="A9821">
            <v>4204</v>
          </cell>
          <cell r="B9821" t="str">
            <v>NIPLE DE REDUCAO DE FERRO GALVANIZADO, COM ROSCA BSP, DE 2" X 1"</v>
          </cell>
          <cell r="C9821" t="str">
            <v xml:space="preserve">UN    </v>
          </cell>
          <cell r="D9821">
            <v>20.7</v>
          </cell>
        </row>
        <row r="9822">
          <cell r="A9822">
            <v>4187</v>
          </cell>
          <cell r="B9822" t="str">
            <v>NIPLE DE REDUCAO DE FERRO GALVANIZADO, COM ROSCA BSP, DE 3/4" X 1/2"</v>
          </cell>
          <cell r="C9822" t="str">
            <v xml:space="preserve">UN    </v>
          </cell>
          <cell r="D9822">
            <v>4.12</v>
          </cell>
        </row>
        <row r="9823">
          <cell r="A9823">
            <v>4202</v>
          </cell>
          <cell r="B9823" t="str">
            <v>NIPLE DE REDUCAO DE FERRO GALVANIZADO, COM ROSCA BSP, DE 3" X 2 1/2"</v>
          </cell>
          <cell r="C9823" t="str">
            <v xml:space="preserve">UN    </v>
          </cell>
          <cell r="D9823">
            <v>62.56</v>
          </cell>
        </row>
        <row r="9824">
          <cell r="A9824">
            <v>4203</v>
          </cell>
          <cell r="B9824" t="str">
            <v>NIPLE DE REDUCAO DE FERRO GALVANIZADO, COM ROSCA BSP, DE 3" X 2"</v>
          </cell>
          <cell r="C9824" t="str">
            <v xml:space="preserve">UN    </v>
          </cell>
          <cell r="D9824">
            <v>55.25</v>
          </cell>
        </row>
        <row r="9825">
          <cell r="A9825">
            <v>40368</v>
          </cell>
          <cell r="B9825" t="str">
            <v>NIPLE SEXTAVADO EM ACO CARBONO, COM ROSCA BSP, PRESSAO 3.000 LBS, DN 1 1/2"</v>
          </cell>
          <cell r="C9825" t="str">
            <v xml:space="preserve">UN    </v>
          </cell>
          <cell r="D9825">
            <v>26.3</v>
          </cell>
        </row>
        <row r="9826">
          <cell r="A9826">
            <v>40365</v>
          </cell>
          <cell r="B9826" t="str">
            <v>NIPLE SEXTAVADO EM ACO CARBONO, COM ROSCA BSP, PRESSAO 3.000 LBS, DN 1 1/4"</v>
          </cell>
          <cell r="C9826" t="str">
            <v xml:space="preserve">UN    </v>
          </cell>
          <cell r="D9826">
            <v>17.739999999999998</v>
          </cell>
        </row>
        <row r="9827">
          <cell r="A9827">
            <v>40356</v>
          </cell>
          <cell r="B9827" t="str">
            <v>NIPLE SEXTAVADO EM ACO CARBONO, COM ROSCA BSP, PRESSAO 3.000 LBS, DN 1/2"</v>
          </cell>
          <cell r="C9827" t="str">
            <v xml:space="preserve">UN    </v>
          </cell>
          <cell r="D9827">
            <v>6.06</v>
          </cell>
        </row>
        <row r="9828">
          <cell r="A9828">
            <v>40362</v>
          </cell>
          <cell r="B9828" t="str">
            <v>NIPLE SEXTAVADO EM ACO CARBONO, COM ROSCA BSP, PRESSAO 3.000 LBS, DN 1"</v>
          </cell>
          <cell r="C9828" t="str">
            <v xml:space="preserve">UN    </v>
          </cell>
          <cell r="D9828">
            <v>11.75</v>
          </cell>
        </row>
        <row r="9829">
          <cell r="A9829">
            <v>40374</v>
          </cell>
          <cell r="B9829" t="str">
            <v>NIPLE SEXTAVADO EM ACO CARBONO, COM ROSCA BSP, PRESSAO 3.000 LBS, DN 2 1/2"</v>
          </cell>
          <cell r="C9829" t="str">
            <v xml:space="preserve">UN    </v>
          </cell>
          <cell r="D9829">
            <v>68.73</v>
          </cell>
        </row>
        <row r="9830">
          <cell r="A9830">
            <v>40371</v>
          </cell>
          <cell r="B9830" t="str">
            <v>NIPLE SEXTAVADO EM ACO CARBONO, COM ROSCA BSP, PRESSAO 3.000 LBS, DN 2"</v>
          </cell>
          <cell r="C9830" t="str">
            <v xml:space="preserve">UN    </v>
          </cell>
          <cell r="D9830">
            <v>43.27</v>
          </cell>
        </row>
        <row r="9831">
          <cell r="A9831">
            <v>40359</v>
          </cell>
          <cell r="B9831" t="str">
            <v>NIPLE SEXTAVADO EM ACO CARBONO, COM ROSCA BSP, PRESSAO 3.000 LBS, DN 3/4"</v>
          </cell>
          <cell r="C9831" t="str">
            <v xml:space="preserve">UN    </v>
          </cell>
          <cell r="D9831">
            <v>7.83</v>
          </cell>
        </row>
        <row r="9832">
          <cell r="A9832">
            <v>7595</v>
          </cell>
          <cell r="B9832" t="str">
            <v>NIVELADOR</v>
          </cell>
          <cell r="C9832" t="str">
            <v xml:space="preserve">H     </v>
          </cell>
          <cell r="D9832">
            <v>6.43</v>
          </cell>
        </row>
        <row r="9833">
          <cell r="A9833">
            <v>41094</v>
          </cell>
          <cell r="B9833" t="str">
            <v>NIVELADOR (MENSALISTA)</v>
          </cell>
          <cell r="C9833" t="str">
            <v xml:space="preserve">MES   </v>
          </cell>
          <cell r="D9833">
            <v>1194.8399999999999</v>
          </cell>
        </row>
        <row r="9834">
          <cell r="A9834">
            <v>38175</v>
          </cell>
          <cell r="B9834" t="str">
            <v>NUMERO / ALGARISMO PARA PORTA, TAMANHO *40* MM, EM ZAMAC, (MODELO DE 0 A 9), FIXACAO POR PARAFUSOS</v>
          </cell>
          <cell r="C9834" t="str">
            <v xml:space="preserve">UN    </v>
          </cell>
          <cell r="D9834">
            <v>2.5299999999999998</v>
          </cell>
        </row>
        <row r="9835">
          <cell r="A9835">
            <v>38176</v>
          </cell>
          <cell r="B9835" t="str">
            <v>NUMERO / ALGARISMO PARA RESIDENCIA (FACHADA), TAMANHO *120* MM, EM ZAMAC, (MODELO DE 0 A 9), FIXACAO POR PARAFUSOS</v>
          </cell>
          <cell r="C9835" t="str">
            <v xml:space="preserve">UN    </v>
          </cell>
          <cell r="D9835">
            <v>6.87</v>
          </cell>
        </row>
        <row r="9836">
          <cell r="A9836">
            <v>36152</v>
          </cell>
          <cell r="B9836" t="str">
            <v>OCULOS DE SEGURANCA CONTRA IMPACTOS COM LENTE INCOLOR, ARMACAO NYLON, COM PROTECAO UVA E UVB</v>
          </cell>
          <cell r="C9836" t="str">
            <v xml:space="preserve">UN    </v>
          </cell>
          <cell r="D9836">
            <v>4.38</v>
          </cell>
        </row>
        <row r="9837">
          <cell r="A9837">
            <v>11138</v>
          </cell>
          <cell r="B9837" t="str">
            <v>OLEO COMBUSTIVEL BPF A GRANEL</v>
          </cell>
          <cell r="C9837" t="str">
            <v xml:space="preserve">L     </v>
          </cell>
          <cell r="D9837">
            <v>2.58</v>
          </cell>
        </row>
        <row r="9838">
          <cell r="A9838">
            <v>5333</v>
          </cell>
          <cell r="B9838" t="str">
            <v>OLEO DE LINHACA</v>
          </cell>
          <cell r="C9838" t="str">
            <v xml:space="preserve">L     </v>
          </cell>
          <cell r="D9838">
            <v>17.11</v>
          </cell>
        </row>
        <row r="9839">
          <cell r="A9839">
            <v>4221</v>
          </cell>
          <cell r="B9839" t="str">
            <v>OLEO DIESEL COMBUSTIVEL COMUM</v>
          </cell>
          <cell r="C9839" t="str">
            <v xml:space="preserve">L     </v>
          </cell>
          <cell r="D9839">
            <v>4.0199999999999996</v>
          </cell>
        </row>
        <row r="9840">
          <cell r="A9840">
            <v>4227</v>
          </cell>
          <cell r="B9840" t="str">
            <v>OLEO LUBRIFICANTE PARA MOTORES DE EQUIPAMENTOS PESADOS (CAMINHOES, TRATORES, RETROS E ETC)</v>
          </cell>
          <cell r="C9840" t="str">
            <v xml:space="preserve">L     </v>
          </cell>
          <cell r="D9840">
            <v>13.63</v>
          </cell>
        </row>
        <row r="9841">
          <cell r="A9841">
            <v>38170</v>
          </cell>
          <cell r="B9841" t="str">
            <v>OLHO MAGICO / VISOR PARA PORTA DE *25 A 46* MM DE ESPESSURA, ANGULO DE VISAO APROXIMADO DE 200 GRAUS, LATAO CROMADO, COM FECHO JANELA</v>
          </cell>
          <cell r="C9841" t="str">
            <v xml:space="preserve">UN    </v>
          </cell>
          <cell r="D9841">
            <v>11.57</v>
          </cell>
        </row>
        <row r="9842">
          <cell r="A9842">
            <v>4252</v>
          </cell>
          <cell r="B9842" t="str">
            <v>OPERADOR DE BATE-ESTACAS</v>
          </cell>
          <cell r="C9842" t="str">
            <v xml:space="preserve">H     </v>
          </cell>
          <cell r="D9842">
            <v>10.82</v>
          </cell>
        </row>
        <row r="9843">
          <cell r="A9843">
            <v>40980</v>
          </cell>
          <cell r="B9843" t="str">
            <v>OPERADOR DE BATE-ESTACAS (MENSALISTA)</v>
          </cell>
          <cell r="C9843" t="str">
            <v xml:space="preserve">MES   </v>
          </cell>
          <cell r="D9843">
            <v>1915.56</v>
          </cell>
        </row>
        <row r="9844">
          <cell r="A9844">
            <v>4243</v>
          </cell>
          <cell r="B9844" t="str">
            <v>OPERADOR DE BETONEIRA (CAMINHAO)</v>
          </cell>
          <cell r="C9844" t="str">
            <v xml:space="preserve">H     </v>
          </cell>
          <cell r="D9844">
            <v>9.2799999999999994</v>
          </cell>
        </row>
        <row r="9845">
          <cell r="A9845">
            <v>41031</v>
          </cell>
          <cell r="B9845" t="str">
            <v>OPERADOR DE BETONEIRA (CAMINHAO) (MENSALISTA)</v>
          </cell>
          <cell r="C9845" t="str">
            <v xml:space="preserve">MES   </v>
          </cell>
          <cell r="D9845">
            <v>1642.82</v>
          </cell>
        </row>
        <row r="9846">
          <cell r="A9846">
            <v>40986</v>
          </cell>
          <cell r="B9846" t="str">
            <v>OPERADOR DE BETONEIRA ESTACIONARIA / MISTURADOR (MENSALISTA)</v>
          </cell>
          <cell r="C9846" t="str">
            <v xml:space="preserve">MES   </v>
          </cell>
          <cell r="D9846">
            <v>1585.38</v>
          </cell>
        </row>
        <row r="9847">
          <cell r="A9847">
            <v>37666</v>
          </cell>
          <cell r="B9847" t="str">
            <v>OPERADOR DE BETONEIRA ESTACIONARIA/MISTURADOR</v>
          </cell>
          <cell r="C9847" t="str">
            <v xml:space="preserve">H     </v>
          </cell>
          <cell r="D9847">
            <v>8.94</v>
          </cell>
        </row>
        <row r="9848">
          <cell r="A9848">
            <v>4250</v>
          </cell>
          <cell r="B9848" t="str">
            <v>OPERADOR DE COMPRESSOR DE AR OU COMPRESSORISTA</v>
          </cell>
          <cell r="C9848" t="str">
            <v xml:space="preserve">H     </v>
          </cell>
          <cell r="D9848">
            <v>9.76</v>
          </cell>
        </row>
        <row r="9849">
          <cell r="A9849">
            <v>40978</v>
          </cell>
          <cell r="B9849" t="str">
            <v>OPERADOR DE COMPRESSOR DE AR OU COMPRESSORISTA (MENSALISTA)</v>
          </cell>
          <cell r="C9849" t="str">
            <v xml:space="preserve">MES   </v>
          </cell>
          <cell r="D9849">
            <v>1727.84</v>
          </cell>
        </row>
        <row r="9850">
          <cell r="A9850">
            <v>25960</v>
          </cell>
          <cell r="B9850" t="str">
            <v>OPERADOR DE DEMARCADORA DE FAIXAS DE TRAFEGO</v>
          </cell>
          <cell r="C9850" t="str">
            <v xml:space="preserve">H     </v>
          </cell>
          <cell r="D9850">
            <v>11.42</v>
          </cell>
        </row>
        <row r="9851">
          <cell r="A9851">
            <v>41043</v>
          </cell>
          <cell r="B9851" t="str">
            <v>OPERADOR DE DEMARCADORA DE FAIXAS DE TRAFEGO (MENSALISTA)</v>
          </cell>
          <cell r="C9851" t="str">
            <v xml:space="preserve">MES   </v>
          </cell>
          <cell r="D9851">
            <v>2021.92</v>
          </cell>
        </row>
        <row r="9852">
          <cell r="A9852">
            <v>4234</v>
          </cell>
          <cell r="B9852" t="str">
            <v>OPERADOR DE ESCAVADEIRA</v>
          </cell>
          <cell r="C9852" t="str">
            <v xml:space="preserve">H     </v>
          </cell>
          <cell r="D9852">
            <v>12.52</v>
          </cell>
        </row>
        <row r="9853">
          <cell r="A9853">
            <v>40987</v>
          </cell>
          <cell r="B9853" t="str">
            <v>OPERADOR DE ESCAVADEIRA (MENSALISTA)</v>
          </cell>
          <cell r="C9853" t="str">
            <v xml:space="preserve">MES   </v>
          </cell>
          <cell r="D9853">
            <v>2214.9299999999998</v>
          </cell>
        </row>
        <row r="9854">
          <cell r="A9854">
            <v>4253</v>
          </cell>
          <cell r="B9854" t="str">
            <v>OPERADOR DE GUINCHO</v>
          </cell>
          <cell r="C9854" t="str">
            <v xml:space="preserve">H     </v>
          </cell>
          <cell r="D9854">
            <v>9</v>
          </cell>
        </row>
        <row r="9855">
          <cell r="A9855">
            <v>40981</v>
          </cell>
          <cell r="B9855" t="str">
            <v>OPERADOR DE GUINCHO OU GUINCHEIRO (MENSALISTA)</v>
          </cell>
          <cell r="C9855" t="str">
            <v xml:space="preserve">MES   </v>
          </cell>
          <cell r="D9855">
            <v>1593.21</v>
          </cell>
        </row>
        <row r="9856">
          <cell r="A9856">
            <v>4254</v>
          </cell>
          <cell r="B9856" t="str">
            <v>OPERADOR DE GUINDASTE</v>
          </cell>
          <cell r="C9856" t="str">
            <v xml:space="preserve">H     </v>
          </cell>
          <cell r="D9856">
            <v>9.0500000000000007</v>
          </cell>
        </row>
        <row r="9857">
          <cell r="A9857">
            <v>41036</v>
          </cell>
          <cell r="B9857" t="str">
            <v>OPERADOR DE GUINDASTE (MENSALISTA)</v>
          </cell>
          <cell r="C9857" t="str">
            <v xml:space="preserve">MES   </v>
          </cell>
          <cell r="D9857">
            <v>1601.96</v>
          </cell>
        </row>
        <row r="9858">
          <cell r="A9858">
            <v>4251</v>
          </cell>
          <cell r="B9858" t="str">
            <v>OPERADOR DE JATO ABRASIVO OU JATISTA</v>
          </cell>
          <cell r="C9858" t="str">
            <v xml:space="preserve">H     </v>
          </cell>
          <cell r="D9858">
            <v>13.71</v>
          </cell>
        </row>
        <row r="9859">
          <cell r="A9859">
            <v>40979</v>
          </cell>
          <cell r="B9859" t="str">
            <v>OPERADOR DE JATO ABRASIVO OU JATISTA (MENSALISTA)</v>
          </cell>
          <cell r="C9859" t="str">
            <v xml:space="preserve">MES   </v>
          </cell>
          <cell r="D9859">
            <v>2428.0500000000002</v>
          </cell>
        </row>
        <row r="9860">
          <cell r="A9860">
            <v>4230</v>
          </cell>
          <cell r="B9860" t="str">
            <v>OPERADOR DE MAQUINAS E TRATORES DIVERSOS (TERRAPLANAGEM)</v>
          </cell>
          <cell r="C9860" t="str">
            <v xml:space="preserve">H     </v>
          </cell>
          <cell r="D9860">
            <v>9.5399999999999991</v>
          </cell>
        </row>
        <row r="9861">
          <cell r="A9861">
            <v>40998</v>
          </cell>
          <cell r="B9861" t="str">
            <v>OPERADOR DE MAQUINAS E TRATORES DIVERSOS (TERRAPLANAGEM) (MENSALISTA)</v>
          </cell>
          <cell r="C9861" t="str">
            <v xml:space="preserve">MES   </v>
          </cell>
          <cell r="D9861">
            <v>1688.45</v>
          </cell>
        </row>
        <row r="9862">
          <cell r="A9862">
            <v>4257</v>
          </cell>
          <cell r="B9862" t="str">
            <v>OPERADOR DE MARTELETE OU MARTELETEIRO</v>
          </cell>
          <cell r="C9862" t="str">
            <v xml:space="preserve">H     </v>
          </cell>
          <cell r="D9862">
            <v>7.51</v>
          </cell>
        </row>
        <row r="9863">
          <cell r="A9863">
            <v>40982</v>
          </cell>
          <cell r="B9863" t="str">
            <v>OPERADOR DE MARTELETE OU MARTELETEIRO (MENSALISTA)</v>
          </cell>
          <cell r="C9863" t="str">
            <v xml:space="preserve">MES   </v>
          </cell>
          <cell r="D9863">
            <v>1331.07</v>
          </cell>
        </row>
        <row r="9864">
          <cell r="A9864">
            <v>4240</v>
          </cell>
          <cell r="B9864" t="str">
            <v>OPERADOR DE MOTO SCRAPER</v>
          </cell>
          <cell r="C9864" t="str">
            <v xml:space="preserve">H     </v>
          </cell>
          <cell r="D9864">
            <v>11.61</v>
          </cell>
        </row>
        <row r="9865">
          <cell r="A9865">
            <v>41026</v>
          </cell>
          <cell r="B9865" t="str">
            <v>OPERADOR DE MOTO SCRAPER (MENSALISTA)</v>
          </cell>
          <cell r="C9865" t="str">
            <v xml:space="preserve">MES   </v>
          </cell>
          <cell r="D9865">
            <v>2056.39</v>
          </cell>
        </row>
        <row r="9866">
          <cell r="A9866">
            <v>4239</v>
          </cell>
          <cell r="B9866" t="str">
            <v>OPERADOR DE MOTONIVELADORA</v>
          </cell>
          <cell r="C9866" t="str">
            <v xml:space="preserve">H     </v>
          </cell>
          <cell r="D9866">
            <v>14.25</v>
          </cell>
        </row>
        <row r="9867">
          <cell r="A9867">
            <v>41024</v>
          </cell>
          <cell r="B9867" t="str">
            <v>OPERADOR DE MOTONIVELADORA (MENSALISTA)</v>
          </cell>
          <cell r="C9867" t="str">
            <v xml:space="preserve">MES   </v>
          </cell>
          <cell r="D9867">
            <v>2522.81</v>
          </cell>
        </row>
        <row r="9868">
          <cell r="A9868">
            <v>4248</v>
          </cell>
          <cell r="B9868" t="str">
            <v>OPERADOR DE PA CARREGADEIRA</v>
          </cell>
          <cell r="C9868" t="str">
            <v xml:space="preserve">H     </v>
          </cell>
          <cell r="D9868">
            <v>10.4</v>
          </cell>
        </row>
        <row r="9869">
          <cell r="A9869">
            <v>41033</v>
          </cell>
          <cell r="B9869" t="str">
            <v>OPERADOR DE PA CARREGADEIRA (MENSALISTA)</v>
          </cell>
          <cell r="C9869" t="str">
            <v xml:space="preserve">MES   </v>
          </cell>
          <cell r="D9869">
            <v>1842.32</v>
          </cell>
        </row>
        <row r="9870">
          <cell r="A9870">
            <v>25959</v>
          </cell>
          <cell r="B9870" t="str">
            <v>OPERADOR DE PAVIMENTADORA</v>
          </cell>
          <cell r="C9870" t="str">
            <v xml:space="preserve">H     </v>
          </cell>
          <cell r="D9870">
            <v>12</v>
          </cell>
        </row>
        <row r="9871">
          <cell r="A9871">
            <v>41040</v>
          </cell>
          <cell r="B9871" t="str">
            <v>OPERADOR DE PAVIMENTADORA/MESA VIBROACABADORA (MENSALISTA)</v>
          </cell>
          <cell r="C9871" t="str">
            <v xml:space="preserve">MES   </v>
          </cell>
          <cell r="D9871">
            <v>2123.02</v>
          </cell>
        </row>
        <row r="9872">
          <cell r="A9872">
            <v>4238</v>
          </cell>
          <cell r="B9872" t="str">
            <v>OPERADOR DE ROLO COMPACTADOR</v>
          </cell>
          <cell r="C9872" t="str">
            <v xml:space="preserve">H     </v>
          </cell>
          <cell r="D9872">
            <v>9.5399999999999991</v>
          </cell>
        </row>
        <row r="9873">
          <cell r="A9873">
            <v>41012</v>
          </cell>
          <cell r="B9873" t="str">
            <v>OPERADOR DE ROLO COMPACTADOR (MENSALISTA)</v>
          </cell>
          <cell r="C9873" t="str">
            <v xml:space="preserve">MES   </v>
          </cell>
          <cell r="D9873">
            <v>1688.45</v>
          </cell>
        </row>
        <row r="9874">
          <cell r="A9874">
            <v>4237</v>
          </cell>
          <cell r="B9874" t="str">
            <v>OPERADOR DE TRATOR - EXCLUSIVE AGROPECUARIA</v>
          </cell>
          <cell r="C9874" t="str">
            <v xml:space="preserve">H     </v>
          </cell>
          <cell r="D9874">
            <v>9.61</v>
          </cell>
        </row>
        <row r="9875">
          <cell r="A9875">
            <v>41002</v>
          </cell>
          <cell r="B9875" t="str">
            <v>OPERADOR DE TRATOR - EXCLUSIVE AGROPECUARIA (MENSALISTA)</v>
          </cell>
          <cell r="C9875" t="str">
            <v xml:space="preserve">MES   </v>
          </cell>
          <cell r="D9875">
            <v>1701.74</v>
          </cell>
        </row>
        <row r="9876">
          <cell r="A9876">
            <v>4233</v>
          </cell>
          <cell r="B9876" t="str">
            <v>OPERADOR DE USINA DE ASFALTO, DE SOLOS OU DE CONCRETO</v>
          </cell>
          <cell r="C9876" t="str">
            <v xml:space="preserve">H     </v>
          </cell>
          <cell r="D9876">
            <v>10.3</v>
          </cell>
        </row>
        <row r="9877">
          <cell r="A9877">
            <v>41001</v>
          </cell>
          <cell r="B9877" t="str">
            <v>OPERADOR DE USINA DE ASFALTO, DE SOLOS OU DE CONCRETO (MENSALISTA)</v>
          </cell>
          <cell r="C9877" t="str">
            <v xml:space="preserve">MES   </v>
          </cell>
          <cell r="D9877">
            <v>1823.17</v>
          </cell>
        </row>
        <row r="9878">
          <cell r="A9878">
            <v>2</v>
          </cell>
          <cell r="B9878" t="str">
            <v>OXIGENIO, RECARGA PARA CILINDRO DE CONJUNTO OXICORTE GRANDE</v>
          </cell>
          <cell r="C9878" t="str">
            <v xml:space="preserve">M3    </v>
          </cell>
          <cell r="D9878">
            <v>12.17</v>
          </cell>
        </row>
        <row r="9879">
          <cell r="A9879">
            <v>36517</v>
          </cell>
          <cell r="B9879" t="str">
            <v>PA CARREGADEIRA SOBRE RODAS, POTENCIA BRUTA *127* CV, CAPACIDADE DA CACAMBA DE 2,0 A 2,4 M3, PESO OPERACIONAL DE 10330 KG</v>
          </cell>
          <cell r="C9879" t="str">
            <v xml:space="preserve">UN    </v>
          </cell>
          <cell r="D9879">
            <v>325565.65999999997</v>
          </cell>
        </row>
        <row r="9880">
          <cell r="A9880">
            <v>4262</v>
          </cell>
          <cell r="B9880" t="str">
            <v>PA CARREGADEIRA SOBRE RODAS, POTENCIA LIQUIDA 128 HP, CAPACIDADE DA CACAMBA DE 1,7 A 2,8 M3, PESO OPERACIONAL DE 11632 KG</v>
          </cell>
          <cell r="C9880" t="str">
            <v xml:space="preserve">UN    </v>
          </cell>
          <cell r="D9880">
            <v>366628</v>
          </cell>
        </row>
        <row r="9881">
          <cell r="A9881">
            <v>4263</v>
          </cell>
          <cell r="B9881" t="str">
            <v>PA CARREGADEIRA SOBRE RODAS, POTENCIA LIQUIDA 197 HP, CAPACIDADE DA CACAMBA DE 2,5 A 3,5 M3, PESO OPERACIONAL DE 18338 KG</v>
          </cell>
          <cell r="C9881" t="str">
            <v xml:space="preserve">UN    </v>
          </cell>
          <cell r="D9881">
            <v>508390.8</v>
          </cell>
        </row>
        <row r="9882">
          <cell r="A9882">
            <v>36518</v>
          </cell>
          <cell r="B9882" t="str">
            <v>PA CARREGADEIRA SOBRE RODAS, POTENCIA LIQUIDA 213 HP, CAPACIDADE DA CACAMBA DE 1,9 A 3,5 M3, PESO OPERACIONAL DE 19234 KG</v>
          </cell>
          <cell r="C9882" t="str">
            <v xml:space="preserve">UN    </v>
          </cell>
          <cell r="D9882">
            <v>578783.37</v>
          </cell>
        </row>
        <row r="9883">
          <cell r="A9883">
            <v>14221</v>
          </cell>
          <cell r="B9883" t="str">
            <v>PA CARREGADEIRA SOBRE RODAS, POTENCIA 152 HP, CAPACIDADE DA CACAMBA DE 1,53 A 2,30 M3, PESO OPERACIONAL DE 10216 KG</v>
          </cell>
          <cell r="C9883" t="str">
            <v xml:space="preserve">UN    </v>
          </cell>
          <cell r="D9883">
            <v>337786.58</v>
          </cell>
        </row>
        <row r="9884">
          <cell r="A9884">
            <v>38402</v>
          </cell>
          <cell r="B9884" t="str">
            <v>PA DE LIXO PLASTICA, CABO LONGO</v>
          </cell>
          <cell r="C9884" t="str">
            <v xml:space="preserve">UN    </v>
          </cell>
          <cell r="D9884">
            <v>8.58</v>
          </cell>
        </row>
        <row r="9885">
          <cell r="A9885">
            <v>3412</v>
          </cell>
          <cell r="B9885" t="str">
            <v>PAINEL DE LA DE VIDRO SEM REVESTIMENTO PSI 20, E = 25 MM, DE 1200 X 600 MM</v>
          </cell>
          <cell r="C9885" t="str">
            <v xml:space="preserve">M2    </v>
          </cell>
          <cell r="D9885">
            <v>16.38</v>
          </cell>
        </row>
        <row r="9886">
          <cell r="A9886">
            <v>3413</v>
          </cell>
          <cell r="B9886" t="str">
            <v>PAINEL DE LA DE VIDRO SEM REVESTIMENTO PSI 20, E = 50 MM, DE 1200 X 600 MM</v>
          </cell>
          <cell r="C9886" t="str">
            <v xml:space="preserve">M2    </v>
          </cell>
          <cell r="D9886">
            <v>36.880000000000003</v>
          </cell>
        </row>
        <row r="9887">
          <cell r="A9887">
            <v>39744</v>
          </cell>
          <cell r="B9887" t="str">
            <v>PAINEL DE LA DE VIDRO SEM REVESTIMENTO PSI 40, E = 25 MM, DE 1200 X 600 MM</v>
          </cell>
          <cell r="C9887" t="str">
            <v xml:space="preserve">M2    </v>
          </cell>
          <cell r="D9887">
            <v>28.64</v>
          </cell>
        </row>
        <row r="9888">
          <cell r="A9888">
            <v>39745</v>
          </cell>
          <cell r="B9888" t="str">
            <v>PAINEL DE LA DE VIDRO SEM REVESTIMENTO PSI 40, E = 50 MM, DE 1200 X 600 MM</v>
          </cell>
          <cell r="C9888" t="str">
            <v xml:space="preserve">M2    </v>
          </cell>
          <cell r="D9888">
            <v>60.44</v>
          </cell>
        </row>
        <row r="9889">
          <cell r="A9889">
            <v>39637</v>
          </cell>
          <cell r="B9889" t="str">
            <v>PAINEL ESTRUTURAL PARA LAJE SECA REVESTIDO EM PLACA CIMENTICIA, DE 1,20 X 2,50 M, E = 23 MM</v>
          </cell>
          <cell r="C9889" t="str">
            <v xml:space="preserve">M2    </v>
          </cell>
          <cell r="D9889">
            <v>66.760000000000005</v>
          </cell>
        </row>
        <row r="9890">
          <cell r="A9890">
            <v>39638</v>
          </cell>
          <cell r="B9890" t="str">
            <v>PAINEL ESTRUTURAL PARA LAJE SECA REVESTIDO EM PLACA CIMENTICIA, DE 1,20 X 2,50 M, E = 40 MM</v>
          </cell>
          <cell r="C9890" t="str">
            <v xml:space="preserve">M2    </v>
          </cell>
          <cell r="D9890">
            <v>124.32</v>
          </cell>
        </row>
        <row r="9891">
          <cell r="A9891">
            <v>39639</v>
          </cell>
          <cell r="B9891" t="str">
            <v>PAINEL ESTRUTURAL PARA LAJE SECA REVESTIDO EM PLACA CIMENTICIA, DE 1,20 X 2,50 M, E = 55 MM</v>
          </cell>
          <cell r="C9891" t="str">
            <v xml:space="preserve">M2    </v>
          </cell>
          <cell r="D9891">
            <v>163.9</v>
          </cell>
        </row>
        <row r="9892">
          <cell r="A9892">
            <v>39517</v>
          </cell>
          <cell r="B9892" t="str">
            <v>PAINEL ISOLANTE REVESTIDO EM ACO GALVALUME *0,5* MM COM PRE-PINTURA NAS DUAS FACES, NUCLEO EM POLIURETANO (PUR), E = 40/50 MM, PARA FECHAMENTOS VERTICAIS (INCLUI PARAFUSOS DE FIXACAO)</v>
          </cell>
          <cell r="C9892" t="str">
            <v xml:space="preserve">M2    </v>
          </cell>
          <cell r="D9892">
            <v>139.31</v>
          </cell>
        </row>
        <row r="9893">
          <cell r="A9893">
            <v>39518</v>
          </cell>
          <cell r="B9893" t="str">
            <v>PAINEL ISOLANTE REVESTIDO EM ACO GALVALUME *0,5* MM COM PRE-PINTURA NAS DUAS FACES, NUCLEO EM POLIURETANO (PUR), E = 70/80 MM, PARA FECHAMENTOS VERTICAIS (INCLUI PARAFUSOS DE FIXACAO)</v>
          </cell>
          <cell r="C9893" t="str">
            <v xml:space="preserve">M2    </v>
          </cell>
          <cell r="D9893">
            <v>164.78</v>
          </cell>
        </row>
        <row r="9894">
          <cell r="A9894">
            <v>38366</v>
          </cell>
          <cell r="B9894" t="str">
            <v>PAPEL KRAFT BETUMADO</v>
          </cell>
          <cell r="C9894" t="str">
            <v xml:space="preserve">M2    </v>
          </cell>
          <cell r="D9894">
            <v>4.1900000000000004</v>
          </cell>
        </row>
        <row r="9895">
          <cell r="A9895">
            <v>11703</v>
          </cell>
          <cell r="B9895" t="str">
            <v>PAPELEIRA DE PAREDE EM METAL CROMADO SEM TAMPA</v>
          </cell>
          <cell r="C9895" t="str">
            <v xml:space="preserve">UN    </v>
          </cell>
          <cell r="D9895">
            <v>30.67</v>
          </cell>
        </row>
        <row r="9896">
          <cell r="A9896">
            <v>37400</v>
          </cell>
          <cell r="B9896" t="str">
            <v>PAPELEIRA PLASTICA TIPO DISPENSER PARA PAPEL HIGIENICO ROLAO</v>
          </cell>
          <cell r="C9896" t="str">
            <v xml:space="preserve">UN    </v>
          </cell>
          <cell r="D9896">
            <v>39.99</v>
          </cell>
        </row>
        <row r="9897">
          <cell r="A9897">
            <v>25400</v>
          </cell>
          <cell r="B9897" t="str">
            <v>PAR DE TABELAS DE BASQUETE EM COMPENSADO NAVAL DE *1,80 X 1,20* M, COM ARO DE METAL E REDE (SEM SUPORTE DE FIXACAO)</v>
          </cell>
          <cell r="C9897" t="str">
            <v xml:space="preserve">UN    </v>
          </cell>
          <cell r="D9897">
            <v>1247.98</v>
          </cell>
        </row>
        <row r="9898">
          <cell r="A9898">
            <v>4272</v>
          </cell>
          <cell r="B9898" t="str">
            <v>PARA-RAIOS DE BAIXA TENSAO, TENSAO DE OPERACAO *280* V , CORRENTE MAXIMA *20* KA</v>
          </cell>
          <cell r="C9898" t="str">
            <v xml:space="preserve">UN    </v>
          </cell>
          <cell r="D9898">
            <v>87.3</v>
          </cell>
        </row>
        <row r="9899">
          <cell r="A9899">
            <v>4276</v>
          </cell>
          <cell r="B9899" t="str">
            <v>PARA-RAIOS DE DISTRIBUICAO, TENSAO NOMINAL 15 KV, CORRENTE NOMINAL DE DESCARGA 5 KA</v>
          </cell>
          <cell r="C9899" t="str">
            <v xml:space="preserve">UN    </v>
          </cell>
          <cell r="D9899">
            <v>257.68</v>
          </cell>
        </row>
        <row r="9900">
          <cell r="A9900">
            <v>4273</v>
          </cell>
          <cell r="B9900" t="str">
            <v>PARA-RAIOS DE DISTRIBUICAO, TENSAO NOMINAL 30 KV, CORRENTE NOMINAL DE DESCARGA 10 KA</v>
          </cell>
          <cell r="C9900" t="str">
            <v xml:space="preserve">UN    </v>
          </cell>
          <cell r="D9900">
            <v>428.06</v>
          </cell>
        </row>
        <row r="9901">
          <cell r="A9901">
            <v>4274</v>
          </cell>
          <cell r="B9901" t="str">
            <v>PARA-RAIOS TIPO FRANKLIN 350 MM, EM LATAO CROMADO, DUAS DESCIDAS, PARA PROTECAO DE EDIFICACOES CONTRA DESCARGAS ATMOSFERICAS</v>
          </cell>
          <cell r="C9901" t="str">
            <v xml:space="preserve">UN    </v>
          </cell>
          <cell r="D9901">
            <v>99.26</v>
          </cell>
        </row>
        <row r="9902">
          <cell r="A9902">
            <v>39438</v>
          </cell>
          <cell r="B9902" t="str">
            <v>PARAFUSO CABECA TROMBETA E PONTA AGULHA (GN55), COMPRIMENTO 55 MM, EM ACO FOSFATIZADO, PARA FIXAR CHAPA DE GESSO EM PERFIL DRYWALL METALICO MAXIMO 0,7 MM</v>
          </cell>
          <cell r="C9902" t="str">
            <v xml:space="preserve">UN    </v>
          </cell>
          <cell r="D9902">
            <v>0.19</v>
          </cell>
        </row>
        <row r="9903">
          <cell r="A9903">
            <v>11963</v>
          </cell>
          <cell r="B9903" t="str">
            <v>PARAFUSO DE ACO TIPO CHUMBADOR PARABOLT, DIAMETRO 1/2", COMPRIMENTO 75 MM</v>
          </cell>
          <cell r="C9903" t="str">
            <v xml:space="preserve">UN    </v>
          </cell>
          <cell r="D9903">
            <v>6.99</v>
          </cell>
        </row>
        <row r="9904">
          <cell r="A9904">
            <v>11964</v>
          </cell>
          <cell r="B9904" t="str">
            <v>PARAFUSO DE ACO TIPO CHUMBADOR PARABOLT, DIAMETRO 3/8", COMPRIMENTO 75 MM</v>
          </cell>
          <cell r="C9904" t="str">
            <v xml:space="preserve">UN    </v>
          </cell>
          <cell r="D9904">
            <v>1.76</v>
          </cell>
        </row>
        <row r="9905">
          <cell r="A9905">
            <v>4379</v>
          </cell>
          <cell r="B9905" t="str">
            <v>PARAFUSO DE ACO ZINCADO COM ROSCA SOBERBA, CABECA CHATA E FENDA SIMPLES, DIAMETRO 2,5 MM, COMPRIMENTO * 9,5 * MM</v>
          </cell>
          <cell r="C9905" t="str">
            <v xml:space="preserve">UN    </v>
          </cell>
          <cell r="D9905">
            <v>0.03</v>
          </cell>
        </row>
        <row r="9906">
          <cell r="A9906">
            <v>4377</v>
          </cell>
          <cell r="B9906" t="str">
            <v>PARAFUSO DE ACO ZINCADO COM ROSCA SOBERBA, CABECA CHATA E FENDA SIMPLES, DIAMETRO 4,2 MM, COMPRIMENTO * 32 * MM</v>
          </cell>
          <cell r="C9906" t="str">
            <v xml:space="preserve">UN    </v>
          </cell>
          <cell r="D9906">
            <v>0.13</v>
          </cell>
        </row>
        <row r="9907">
          <cell r="A9907">
            <v>4356</v>
          </cell>
          <cell r="B9907" t="str">
            <v>PARAFUSO DE ACO ZINCADO COM ROSCA SOBERBA, CABECA CHATA E FENDA SIMPLES, DIAMETRO 4,8 MM, COMPRIMENTO 45 MM</v>
          </cell>
          <cell r="C9907" t="str">
            <v xml:space="preserve">UN    </v>
          </cell>
          <cell r="D9907">
            <v>0.19</v>
          </cell>
        </row>
        <row r="9908">
          <cell r="A9908">
            <v>13246</v>
          </cell>
          <cell r="B9908" t="str">
            <v>PARAFUSO DE FERRO POLIDO, SEXTAVADO, COM ROSCA INTEIRA, DIAMETRO 5/16", COMPRIMENTO 3/4", COM PORCA E ARRUELA LISA LEVE</v>
          </cell>
          <cell r="C9908" t="str">
            <v xml:space="preserve">UN    </v>
          </cell>
          <cell r="D9908">
            <v>0.33</v>
          </cell>
        </row>
        <row r="9909">
          <cell r="A9909">
            <v>4346</v>
          </cell>
          <cell r="B9909" t="str">
            <v>PARAFUSO DE FERRO POLIDO, SEXTAVADO, COM ROSCA PARCIAL, DIAMETRO 5/8", COMPRIMENTO 6", COM PORCA E ARRUELA DE PRESSAO MEDIA</v>
          </cell>
          <cell r="C9909" t="str">
            <v xml:space="preserve">UN    </v>
          </cell>
          <cell r="D9909">
            <v>7.49</v>
          </cell>
        </row>
        <row r="9910">
          <cell r="A9910">
            <v>11955</v>
          </cell>
          <cell r="B9910" t="str">
            <v>PARAFUSO DE LATAO COM ACABAMENTO CROMADO PARA FIXAR PECA SANITARIA, INCLUI PORCA CEGA, ARRUELA E BUCHA DE NYLON TAMANHO S-10</v>
          </cell>
          <cell r="C9910" t="str">
            <v xml:space="preserve">UN    </v>
          </cell>
          <cell r="D9910">
            <v>3.28</v>
          </cell>
        </row>
        <row r="9911">
          <cell r="A9911">
            <v>11960</v>
          </cell>
          <cell r="B9911" t="str">
            <v>PARAFUSO DE LATAO COM ROSCA SOBERBA, CABECA CHATA E FENDA SIMPLES, DIAMETRO 2,5 MM, COMPRIMENTO 12 MM</v>
          </cell>
          <cell r="C9911" t="str">
            <v xml:space="preserve">UN    </v>
          </cell>
          <cell r="D9911">
            <v>0.11</v>
          </cell>
        </row>
        <row r="9912">
          <cell r="A9912">
            <v>4333</v>
          </cell>
          <cell r="B9912" t="str">
            <v>PARAFUSO DE LATAO COM ROSCA SOBERBA, CABECA CHATA E FENDA SIMPLES, DIAMETRO 3,2 MM, COMPRIMENTO 16 MM</v>
          </cell>
          <cell r="C9912" t="str">
            <v xml:space="preserve">UN    </v>
          </cell>
          <cell r="D9912">
            <v>0.19</v>
          </cell>
        </row>
        <row r="9913">
          <cell r="A9913">
            <v>4358</v>
          </cell>
          <cell r="B9913" t="str">
            <v>PARAFUSO DE LATAO COM ROSCA SOBERBA, CABECA CHATA E FENDA SIMPLES, DIAMETRO 4,8 MM, COMPRIMENTO 65 MM</v>
          </cell>
          <cell r="C9913" t="str">
            <v xml:space="preserve">UN    </v>
          </cell>
          <cell r="D9913">
            <v>1.5</v>
          </cell>
        </row>
        <row r="9914">
          <cell r="A9914">
            <v>39435</v>
          </cell>
          <cell r="B9914" t="str">
            <v>PARAFUSO DRY WALL, EM ACO FOSFATIZADO, CABECA TROMBETA E PONTA AGULHA (TA), COMPRIMENTO 25 MM</v>
          </cell>
          <cell r="C9914" t="str">
            <v xml:space="preserve">UN    </v>
          </cell>
          <cell r="D9914">
            <v>7.0000000000000007E-2</v>
          </cell>
        </row>
        <row r="9915">
          <cell r="A9915">
            <v>39436</v>
          </cell>
          <cell r="B9915" t="str">
            <v>PARAFUSO DRY WALL, EM ACO FOSFATIZADO, CABECA TROMBETA E PONTA AGULHA (TA), COMPRIMENTO 35 MM</v>
          </cell>
          <cell r="C9915" t="str">
            <v xml:space="preserve">UN    </v>
          </cell>
          <cell r="D9915">
            <v>0.13</v>
          </cell>
        </row>
        <row r="9916">
          <cell r="A9916">
            <v>39437</v>
          </cell>
          <cell r="B9916" t="str">
            <v>PARAFUSO DRY WALL, EM ACO FOSFATIZADO, CABECA TROMBETA E PONTA AGULHA (TA), COMPRIMENTO 45 MM</v>
          </cell>
          <cell r="C9916" t="str">
            <v xml:space="preserve">UN    </v>
          </cell>
          <cell r="D9916">
            <v>0.17</v>
          </cell>
        </row>
        <row r="9917">
          <cell r="A9917">
            <v>39439</v>
          </cell>
          <cell r="B9917" t="str">
            <v>PARAFUSO DRY WALL, EM ACO FOSFATIZADO, CABECA TROMBETA E PONTA BROCA (TB), COMPRIMENTO 25 MM</v>
          </cell>
          <cell r="C9917" t="str">
            <v xml:space="preserve">UN    </v>
          </cell>
          <cell r="D9917">
            <v>0.11</v>
          </cell>
        </row>
        <row r="9918">
          <cell r="A9918">
            <v>39440</v>
          </cell>
          <cell r="B9918" t="str">
            <v>PARAFUSO DRY WALL, EM ACO FOSFATIZADO, CABECA TROMBETA E PONTA BROCA (TB), COMPRIMENTO 35 MM</v>
          </cell>
          <cell r="C9918" t="str">
            <v xml:space="preserve">UN    </v>
          </cell>
          <cell r="D9918">
            <v>0.15</v>
          </cell>
        </row>
        <row r="9919">
          <cell r="A9919">
            <v>39441</v>
          </cell>
          <cell r="B9919" t="str">
            <v>PARAFUSO DRY WALL, EM ACO FOSFATIZADO, CABECA TROMBETA E PONTA BROCA (TB), COMPRIMENTO 45 MM</v>
          </cell>
          <cell r="C9919" t="str">
            <v xml:space="preserve">UN    </v>
          </cell>
          <cell r="D9919">
            <v>0.19</v>
          </cell>
        </row>
        <row r="9920">
          <cell r="A9920">
            <v>39442</v>
          </cell>
          <cell r="B9920" t="str">
            <v>PARAFUSO DRY WALL, EM ACO ZINCADO, CABECA LENTILHA E PONTA AGULHA (LA), LARGURA 4,2 MM, COMPRIMENTO 13 MM</v>
          </cell>
          <cell r="C9920" t="str">
            <v xml:space="preserve">UN    </v>
          </cell>
          <cell r="D9920">
            <v>0.13</v>
          </cell>
        </row>
        <row r="9921">
          <cell r="A9921">
            <v>39443</v>
          </cell>
          <cell r="B9921" t="str">
            <v>PARAFUSO DRY WALL, EM ACO ZINCADO, CABECA LENTILHA E PONTA BROCA (LB), LARGURA 4,2 MM, COMPRIMENTO 13 MM</v>
          </cell>
          <cell r="C9921" t="str">
            <v xml:space="preserve">UN    </v>
          </cell>
          <cell r="D9921">
            <v>0.18</v>
          </cell>
        </row>
        <row r="9922">
          <cell r="A9922">
            <v>4329</v>
          </cell>
          <cell r="B9922" t="str">
            <v>PARAFUSO EM ACO GALVANIZADO, TIPO MAQUINA, SEXTAVADO, SEM PORCA, DIAMETRO 1/2", COMPRIMENTO 2"</v>
          </cell>
          <cell r="C9922" t="str">
            <v xml:space="preserve">UN    </v>
          </cell>
          <cell r="D9922">
            <v>1.6</v>
          </cell>
        </row>
        <row r="9923">
          <cell r="A9923">
            <v>4383</v>
          </cell>
          <cell r="B9923" t="str">
            <v>PARAFUSO FRANCES METRICO ZINCADO, DIAMETRO 12 MM, COMPRIMENTO 140MM, COM PORCA SEXTAVADA E ARRUELA DE PRESSAO MEDIA</v>
          </cell>
          <cell r="C9923" t="str">
            <v xml:space="preserve">UN    </v>
          </cell>
          <cell r="D9923">
            <v>14.46</v>
          </cell>
        </row>
        <row r="9924">
          <cell r="A9924">
            <v>4344</v>
          </cell>
          <cell r="B9924" t="str">
            <v>PARAFUSO FRANCES METRICO ZINCADO, DIAMETRO 12 MM, COMPRIMENTO 150 MM, COM PORCA SEXTAVADA E ARRUELA DE PRESSAO MEDIA</v>
          </cell>
          <cell r="C9924" t="str">
            <v xml:space="preserve">UN    </v>
          </cell>
          <cell r="D9924">
            <v>15.16</v>
          </cell>
        </row>
        <row r="9925">
          <cell r="A9925">
            <v>436</v>
          </cell>
          <cell r="B9925" t="str">
            <v>PARAFUSO FRANCES M16 EM ACO GALVANIZADO, COMPRIMENTO = 150 MM, DIAMETRO = 16 MM, CABECA ABAULADA</v>
          </cell>
          <cell r="C9925" t="str">
            <v xml:space="preserve">UN    </v>
          </cell>
          <cell r="D9925">
            <v>3.92</v>
          </cell>
        </row>
        <row r="9926">
          <cell r="A9926">
            <v>442</v>
          </cell>
          <cell r="B9926" t="str">
            <v>PARAFUSO FRANCES M16 EM ACO GALVANIZADO, COMPRIMENTO = 45 MM, DIAMETRO = 16 MM, CABECA ABAULADA</v>
          </cell>
          <cell r="C9926" t="str">
            <v xml:space="preserve">UN    </v>
          </cell>
          <cell r="D9926">
            <v>2.3199999999999998</v>
          </cell>
        </row>
        <row r="9927">
          <cell r="A9927">
            <v>11953</v>
          </cell>
          <cell r="B9927" t="str">
            <v>PARAFUSO FRANCES ZINCADO, DIAMETRO 1/2'', COMPRIMENTO 2'', COM PORCA E ARRUELA</v>
          </cell>
          <cell r="C9927" t="str">
            <v xml:space="preserve">UN    </v>
          </cell>
          <cell r="D9927">
            <v>2.4</v>
          </cell>
        </row>
        <row r="9928">
          <cell r="A9928">
            <v>4335</v>
          </cell>
          <cell r="B9928" t="str">
            <v>PARAFUSO FRANCES ZINCADO, DIAMETRO 1/2", COMPRIMENTO 12", COM PORCA E ARRUELA LISA MEDIA</v>
          </cell>
          <cell r="C9928" t="str">
            <v xml:space="preserve">UN    </v>
          </cell>
          <cell r="D9928">
            <v>10.18</v>
          </cell>
        </row>
        <row r="9929">
          <cell r="A9929">
            <v>4334</v>
          </cell>
          <cell r="B9929" t="str">
            <v>PARAFUSO FRANCES ZINCADO, DIAMETRO 1/2", COMPRIMENTO 15", COM PORCA E ARRUELA LISA MEDIA</v>
          </cell>
          <cell r="C9929" t="str">
            <v xml:space="preserve">UN    </v>
          </cell>
          <cell r="D9929">
            <v>13.96</v>
          </cell>
        </row>
        <row r="9930">
          <cell r="A9930">
            <v>4343</v>
          </cell>
          <cell r="B9930" t="str">
            <v>PARAFUSO FRANCES ZINCADO, DIAMETRO 1/2", COMPRIMENTO 4", COM PORCA E ARRUELA</v>
          </cell>
          <cell r="C9930" t="str">
            <v xml:space="preserve">UN    </v>
          </cell>
          <cell r="D9930">
            <v>3.43</v>
          </cell>
        </row>
        <row r="9931">
          <cell r="A9931">
            <v>430</v>
          </cell>
          <cell r="B9931" t="str">
            <v>PARAFUSO M16 EM ACO GALVANIZADO, COMPRIMENTO = 125 MM, DIAMETRO = 16 MM, ROSCA MAQUINA, CABECA QUADRADA</v>
          </cell>
          <cell r="C9931" t="str">
            <v xml:space="preserve">UN    </v>
          </cell>
          <cell r="D9931">
            <v>3.51</v>
          </cell>
        </row>
        <row r="9932">
          <cell r="A9932">
            <v>441</v>
          </cell>
          <cell r="B9932" t="str">
            <v>PARAFUSO M16 EM ACO GALVANIZADO, COMPRIMENTO = 150 MM, DIAMETRO = 16 MM, ROSCA MAQUINA, CABECA QUADRADA</v>
          </cell>
          <cell r="C9932" t="str">
            <v xml:space="preserve">UN    </v>
          </cell>
          <cell r="D9932">
            <v>3.86</v>
          </cell>
        </row>
        <row r="9933">
          <cell r="A9933">
            <v>431</v>
          </cell>
          <cell r="B9933" t="str">
            <v>PARAFUSO M16 EM ACO GALVANIZADO, COMPRIMENTO = 200 MM, DIAMETRO = 16 MM, ROSCA MAQUINA, CABECA QUADRADA</v>
          </cell>
          <cell r="C9933" t="str">
            <v xml:space="preserve">UN    </v>
          </cell>
          <cell r="D9933">
            <v>4.66</v>
          </cell>
        </row>
        <row r="9934">
          <cell r="A9934">
            <v>432</v>
          </cell>
          <cell r="B9934" t="str">
            <v>PARAFUSO M16 EM ACO GALVANIZADO, COMPRIMENTO = 250 MM, DIAMETRO = 16 MM, ROSCA MAQUINA, CABECA QUADRADA</v>
          </cell>
          <cell r="C9934" t="str">
            <v xml:space="preserve">UN    </v>
          </cell>
          <cell r="D9934">
            <v>5.15</v>
          </cell>
        </row>
        <row r="9935">
          <cell r="A9935">
            <v>429</v>
          </cell>
          <cell r="B9935" t="str">
            <v>PARAFUSO M16 EM ACO GALVANIZADO, COMPRIMENTO = 300 MM, DIAMETRO = 16 MM, ROSCA DUPLA</v>
          </cell>
          <cell r="C9935" t="str">
            <v xml:space="preserve">UN    </v>
          </cell>
          <cell r="D9935">
            <v>6.94</v>
          </cell>
        </row>
        <row r="9936">
          <cell r="A9936">
            <v>439</v>
          </cell>
          <cell r="B9936" t="str">
            <v>PARAFUSO M16 EM ACO GALVANIZADO, COMPRIMENTO = 300 MM, DIAMETRO = 16 MM, ROSCA MAQUINA, CABECA QUADRADA</v>
          </cell>
          <cell r="C9936" t="str">
            <v xml:space="preserve">UN    </v>
          </cell>
          <cell r="D9936">
            <v>5.91</v>
          </cell>
        </row>
        <row r="9937">
          <cell r="A9937">
            <v>433</v>
          </cell>
          <cell r="B9937" t="str">
            <v>PARAFUSO M16 EM ACO GALVANIZADO, COMPRIMENTO = 350 MM, DIAMETRO = 16 MM, ROSCA MAQUINA, CABECA QUADRADA</v>
          </cell>
          <cell r="C9937" t="str">
            <v xml:space="preserve">UN    </v>
          </cell>
          <cell r="D9937">
            <v>6.9</v>
          </cell>
        </row>
        <row r="9938">
          <cell r="A9938">
            <v>437</v>
          </cell>
          <cell r="B9938" t="str">
            <v>PARAFUSO M16 EM ACO GALVANIZADO, COMPRIMENTO = 400 MM, DIAMETRO = 16 MM, ROSCA DUPLA</v>
          </cell>
          <cell r="C9938" t="str">
            <v xml:space="preserve">UN    </v>
          </cell>
          <cell r="D9938">
            <v>9.17</v>
          </cell>
        </row>
        <row r="9939">
          <cell r="A9939">
            <v>11790</v>
          </cell>
          <cell r="B9939" t="str">
            <v>PARAFUSO M16 EM ACO GALVANIZADO, COMPRIMENTO = 450 MM, DIAMETRO = 16 MM, ROSCA MAQUINA, CABECA QUADRADA</v>
          </cell>
          <cell r="C9939" t="str">
            <v xml:space="preserve">UN    </v>
          </cell>
          <cell r="D9939">
            <v>10.41</v>
          </cell>
        </row>
        <row r="9940">
          <cell r="A9940">
            <v>428</v>
          </cell>
          <cell r="B9940" t="str">
            <v>PARAFUSO M16 EM ACO GALVANIZADO, COMPRIMENTO = 500 MM, DIAMETRO = 16 MM, ROSCA MAQUINA, COM CABECA SEXTAVADA E PORCA</v>
          </cell>
          <cell r="C9940" t="str">
            <v xml:space="preserve">UN    </v>
          </cell>
          <cell r="D9940">
            <v>11.32</v>
          </cell>
        </row>
        <row r="9941">
          <cell r="A9941">
            <v>4384</v>
          </cell>
          <cell r="B9941" t="str">
            <v>PARAFUSO NIQUELADO COM ACABAMENTO CROMADO PARA FIXAR PECA SANITARIA, INCLUI PORCA CEGA, ARRUELA E BUCHA DE NYLON TAMANHO S-10</v>
          </cell>
          <cell r="C9941" t="str">
            <v xml:space="preserve">UN    </v>
          </cell>
          <cell r="D9941">
            <v>16.62</v>
          </cell>
        </row>
        <row r="9942">
          <cell r="A9942">
            <v>4351</v>
          </cell>
          <cell r="B9942" t="str">
            <v>PARAFUSO NIQUELADO 3 1/2" COM ACABAMENTO CROMADO PARA FIXAR PECA SANITARIA, INCLUI PORCA CEGA, ARRUELA E BUCHA DE NYLON TAMANHO S-8</v>
          </cell>
          <cell r="C9942" t="str">
            <v xml:space="preserve">UN    </v>
          </cell>
          <cell r="D9942">
            <v>12.32</v>
          </cell>
        </row>
        <row r="9943">
          <cell r="A9943">
            <v>11054</v>
          </cell>
          <cell r="B9943" t="str">
            <v>PARAFUSO ROSCA SOBERBA ZINCADO CABECA CHATA FENDA SIMPLES 3,2 X 20 MM (3/4 ")</v>
          </cell>
          <cell r="C9943" t="str">
            <v xml:space="preserve">UN    </v>
          </cell>
          <cell r="D9943">
            <v>0.02</v>
          </cell>
        </row>
        <row r="9944">
          <cell r="A9944">
            <v>11055</v>
          </cell>
          <cell r="B9944" t="str">
            <v>PARAFUSO ROSCA SOBERBA ZINCADO CABECA CHATA FENDA SIMPLES 3,5 X 25 MM (1 ")</v>
          </cell>
          <cell r="C9944" t="str">
            <v xml:space="preserve">UN    </v>
          </cell>
          <cell r="D9944">
            <v>0.04</v>
          </cell>
        </row>
        <row r="9945">
          <cell r="A9945">
            <v>11056</v>
          </cell>
          <cell r="B9945" t="str">
            <v>PARAFUSO ROSCA SOBERBA ZINCADO CABECA CHATA FENDA SIMPLES 3,8 X 30 MM (1.1/4 ")</v>
          </cell>
          <cell r="C9945" t="str">
            <v xml:space="preserve">UN    </v>
          </cell>
          <cell r="D9945">
            <v>0.05</v>
          </cell>
        </row>
        <row r="9946">
          <cell r="A9946">
            <v>11057</v>
          </cell>
          <cell r="B9946" t="str">
            <v>PARAFUSO ROSCA SOBERBA ZINCADO CABECA CHATA FENDA SIMPLES 4,8 X 40 MM (1.1/2 ")</v>
          </cell>
          <cell r="C9946" t="str">
            <v xml:space="preserve">UN    </v>
          </cell>
          <cell r="D9946">
            <v>0.1</v>
          </cell>
        </row>
        <row r="9947">
          <cell r="A9947">
            <v>11059</v>
          </cell>
          <cell r="B9947" t="str">
            <v>PARAFUSO ROSCA SOBERBA ZINCADO CABECA CHATA FENDA SIMPLES 5,5 X 50 MM (2 ")</v>
          </cell>
          <cell r="C9947" t="str">
            <v xml:space="preserve">UN    </v>
          </cell>
          <cell r="D9947">
            <v>0.2</v>
          </cell>
        </row>
        <row r="9948">
          <cell r="A9948">
            <v>11058</v>
          </cell>
          <cell r="B9948" t="str">
            <v>PARAFUSO ROSCA SOBERBA ZINCADO CABECA CHATA FENDA SIMPLES 5,5 X 65 MM (2.1/2 ")</v>
          </cell>
          <cell r="C9948" t="str">
            <v xml:space="preserve">UN    </v>
          </cell>
          <cell r="D9948">
            <v>0.26</v>
          </cell>
        </row>
        <row r="9949">
          <cell r="A9949">
            <v>4380</v>
          </cell>
          <cell r="B9949" t="str">
            <v>PARAFUSO ZINCADO ROSCA SOBERBA 5/16 " X 120 MM PARA TELHA FIBROCIMENTO</v>
          </cell>
          <cell r="C9949" t="str">
            <v xml:space="preserve">UN    </v>
          </cell>
          <cell r="D9949">
            <v>0.88</v>
          </cell>
        </row>
        <row r="9950">
          <cell r="A9950">
            <v>4299</v>
          </cell>
          <cell r="B9950" t="str">
            <v>PARAFUSO ZINCADO ROSCA SOBERBA, CABECA SEXTAVADA, 5/16 " X 110 MM, PARA FIXACAO DE TELHA EM MADEIRA</v>
          </cell>
          <cell r="C9950" t="str">
            <v xml:space="preserve">UN    </v>
          </cell>
          <cell r="D9950">
            <v>0.83</v>
          </cell>
        </row>
        <row r="9951">
          <cell r="A9951">
            <v>4304</v>
          </cell>
          <cell r="B9951" t="str">
            <v>PARAFUSO ZINCADO ROSCA SOBERBA, CABECA SEXTAVADA, 5/16 " X 150 MM, PARA FIXACAO DE TELHA EM MADEIRA</v>
          </cell>
          <cell r="C9951" t="str">
            <v xml:space="preserve">UN    </v>
          </cell>
          <cell r="D9951">
            <v>1.1299999999999999</v>
          </cell>
        </row>
        <row r="9952">
          <cell r="A9952">
            <v>4305</v>
          </cell>
          <cell r="B9952" t="str">
            <v>PARAFUSO ZINCADO ROSCA SOBERBA, CABECA SEXTAVADA, 5/16 " X 180 MM, PARA FIXACAO DE TELHA EM MADEIRA</v>
          </cell>
          <cell r="C9952" t="str">
            <v xml:space="preserve">UN    </v>
          </cell>
          <cell r="D9952">
            <v>1.31</v>
          </cell>
        </row>
        <row r="9953">
          <cell r="A9953">
            <v>4306</v>
          </cell>
          <cell r="B9953" t="str">
            <v>PARAFUSO ZINCADO ROSCA SOBERBA, CABECA SEXTAVADA, 5/16 " X 200 MM, PARA FIXACAO DE TELHA EM MADEIRA</v>
          </cell>
          <cell r="C9953" t="str">
            <v xml:space="preserve">UN    </v>
          </cell>
          <cell r="D9953">
            <v>1.52</v>
          </cell>
        </row>
        <row r="9954">
          <cell r="A9954">
            <v>4308</v>
          </cell>
          <cell r="B9954" t="str">
            <v>PARAFUSO ZINCADO ROSCA SOBERBA, CABECA SEXTAVADA, 5/16 " X 230 MM, PARA FIXACAO DE TELHA EM MADEIRA</v>
          </cell>
          <cell r="C9954" t="str">
            <v xml:space="preserve">UN    </v>
          </cell>
          <cell r="D9954">
            <v>3.16</v>
          </cell>
        </row>
        <row r="9955">
          <cell r="A9955">
            <v>4302</v>
          </cell>
          <cell r="B9955" t="str">
            <v>PARAFUSO ZINCADO ROSCA SOBERBA, CABECA SEXTAVADA, 5/16 " X 250 MM, PARA FIXACAO DE TELHA EM MADEIRA</v>
          </cell>
          <cell r="C9955" t="str">
            <v xml:space="preserve">UN    </v>
          </cell>
          <cell r="D9955">
            <v>2.37</v>
          </cell>
        </row>
        <row r="9956">
          <cell r="A9956">
            <v>4300</v>
          </cell>
          <cell r="B9956" t="str">
            <v>PARAFUSO ZINCADO ROSCA SOBERBA, CABECA SEXTAVADA, 5/16 " X 50 MM, PARA FIXACAO DE TELHA EM MADEIRA</v>
          </cell>
          <cell r="C9956" t="str">
            <v xml:space="preserve">UN    </v>
          </cell>
          <cell r="D9956">
            <v>0.56000000000000005</v>
          </cell>
        </row>
        <row r="9957">
          <cell r="A9957">
            <v>4301</v>
          </cell>
          <cell r="B9957" t="str">
            <v>PARAFUSO ZINCADO ROSCA SOBERBA, CABECA SEXTAVADA, 5/16 " X 85 MM, PARA FIXACAO DE TELHA EM MADEIRA</v>
          </cell>
          <cell r="C9957" t="str">
            <v xml:space="preserve">UN    </v>
          </cell>
          <cell r="D9957">
            <v>0.69</v>
          </cell>
        </row>
        <row r="9958">
          <cell r="A9958">
            <v>4320</v>
          </cell>
          <cell r="B9958" t="str">
            <v>PARAFUSO ZINCADO 5/16 " X 250 MM PARA FIXACAO DE TELHA DE FIBROCIMENTO CANALETE 49, INCLUI BUCHA NYLON S-10</v>
          </cell>
          <cell r="C9958" t="str">
            <v xml:space="preserve">UN    </v>
          </cell>
          <cell r="D9958">
            <v>2.09</v>
          </cell>
        </row>
        <row r="9959">
          <cell r="A9959">
            <v>4318</v>
          </cell>
          <cell r="B9959" t="str">
            <v>PARAFUSO ZINCADO 5/16 " X 85 MM PARA FIXACAO DE TELHA DE FIBROCIMENTO CANALETE 90, INCLUI BUCHA NYLON S-10</v>
          </cell>
          <cell r="C9959" t="str">
            <v xml:space="preserve">UN    </v>
          </cell>
          <cell r="D9959">
            <v>1.02</v>
          </cell>
        </row>
        <row r="9960">
          <cell r="A9960">
            <v>40547</v>
          </cell>
          <cell r="B9960" t="str">
            <v>PARAFUSO ZINCADO, AUTOBROCANTE, FLANGEADO, 4,2 MM X 19 MM</v>
          </cell>
          <cell r="C9960" t="str">
            <v xml:space="preserve">CENTO </v>
          </cell>
          <cell r="D9960">
            <v>20.2</v>
          </cell>
        </row>
        <row r="9961">
          <cell r="A9961">
            <v>11962</v>
          </cell>
          <cell r="B9961" t="str">
            <v>PARAFUSO ZINCADO, SEXTAVADO, COM ROSCA INTEIRA, DIAMETRO 1/4", COMPRIMENTO 1/2"</v>
          </cell>
          <cell r="C9961" t="str">
            <v xml:space="preserve">UN    </v>
          </cell>
          <cell r="D9961">
            <v>0.16</v>
          </cell>
        </row>
        <row r="9962">
          <cell r="A9962">
            <v>4332</v>
          </cell>
          <cell r="B9962" t="str">
            <v>PARAFUSO ZINCADO, SEXTAVADO, COM ROSCA INTEIRA, DIAMETRO 3/8", COMPRIMENTO 2"</v>
          </cell>
          <cell r="C9962" t="str">
            <v xml:space="preserve">UN    </v>
          </cell>
          <cell r="D9962">
            <v>0.8</v>
          </cell>
        </row>
        <row r="9963">
          <cell r="A9963">
            <v>4331</v>
          </cell>
          <cell r="B9963" t="str">
            <v>PARAFUSO ZINCADO, SEXTAVADO, COM ROSCA INTEIRA, DIAMETRO 5/8", COMPRIMENTO 2 1/4"</v>
          </cell>
          <cell r="C9963" t="str">
            <v xml:space="preserve">UN    </v>
          </cell>
          <cell r="D9963">
            <v>3.03</v>
          </cell>
        </row>
        <row r="9964">
          <cell r="A9964">
            <v>4336</v>
          </cell>
          <cell r="B9964" t="str">
            <v>PARAFUSO ZINCADO, SEXTAVADO, COM ROSCA INTEIRA, DIAMETRO 5/8", COMPRIMENTO 3", COM PORCA E ARRUELA DE PRESSAO MEDIA</v>
          </cell>
          <cell r="C9964" t="str">
            <v xml:space="preserve">UN    </v>
          </cell>
          <cell r="D9964">
            <v>3.88</v>
          </cell>
        </row>
        <row r="9965">
          <cell r="A9965">
            <v>13294</v>
          </cell>
          <cell r="B9965" t="str">
            <v>PARAFUSO ZINCADO, SEXTAVADO, COM ROSCA SOBERBA, DIAMETRO 3/8", COMPRIMENTO 80 MM</v>
          </cell>
          <cell r="C9965" t="str">
            <v xml:space="preserve">UN    </v>
          </cell>
          <cell r="D9965">
            <v>1.1100000000000001</v>
          </cell>
        </row>
        <row r="9966">
          <cell r="A9966">
            <v>11948</v>
          </cell>
          <cell r="B9966" t="str">
            <v>PARAFUSO ZINCADO, SEXTAVADO, COM ROSCA SOBERBA, DIAMETRO 5/16", COMPRIMENTO 40 MM</v>
          </cell>
          <cell r="C9966" t="str">
            <v xml:space="preserve">UN    </v>
          </cell>
          <cell r="D9966">
            <v>0.5</v>
          </cell>
        </row>
        <row r="9967">
          <cell r="A9967">
            <v>4382</v>
          </cell>
          <cell r="B9967" t="str">
            <v>PARAFUSO ZINCADO, SEXTAVADO, COM ROSCA SOBERBA, DIAMETRO 5/16", COMPRIMENTO 80 MM</v>
          </cell>
          <cell r="C9967" t="str">
            <v xml:space="preserve">UN    </v>
          </cell>
          <cell r="D9967">
            <v>0.83</v>
          </cell>
        </row>
        <row r="9968">
          <cell r="A9968">
            <v>4354</v>
          </cell>
          <cell r="B9968" t="str">
            <v>PARAFUSO ZINCADO, SEXTAVADO, GRAU 5, ROSCA INTEIRA, DIAMETRO 1 1/2", COMPRIMENTO 4"</v>
          </cell>
          <cell r="C9968" t="str">
            <v xml:space="preserve">UN    </v>
          </cell>
          <cell r="D9968">
            <v>34.78</v>
          </cell>
        </row>
        <row r="9969">
          <cell r="A9969">
            <v>40839</v>
          </cell>
          <cell r="B9969" t="str">
            <v>PARAFUSO, ASTM A307 - GRAU A, SEXTAVADO, ZINCADO, DIAMETRO 3/8" (9,52 MM), COMPRIMENTO 1 " (25,4 MM)</v>
          </cell>
          <cell r="C9969" t="str">
            <v xml:space="preserve">CENTO </v>
          </cell>
          <cell r="D9969">
            <v>83.69</v>
          </cell>
        </row>
        <row r="9970">
          <cell r="A9970">
            <v>40552</v>
          </cell>
          <cell r="B9970" t="str">
            <v>PARAFUSO, AUTO ATARRACHANTE, CABECA CHATA, FENDA SIMPLES, 1/4 (6,35 MM) X 25 MM</v>
          </cell>
          <cell r="C9970" t="str">
            <v xml:space="preserve">CENTO </v>
          </cell>
          <cell r="D9970">
            <v>34.630000000000003</v>
          </cell>
        </row>
        <row r="9971">
          <cell r="A9971">
            <v>40549</v>
          </cell>
          <cell r="B9971" t="str">
            <v>PARAFUSO, COMUM, ASTM A307, SEXTAVADO, DIAMETRO 1/2" (12,7 MM), COMPRIMENTO 1" (25,4 MM)</v>
          </cell>
          <cell r="C9971" t="str">
            <v xml:space="preserve">CENTO </v>
          </cell>
          <cell r="D9971">
            <v>137.08000000000001</v>
          </cell>
        </row>
        <row r="9972">
          <cell r="A9972">
            <v>4385</v>
          </cell>
          <cell r="B9972" t="str">
            <v>PARALELEPIPEDO GRANITICO OU BASALTICO, PARA PAVIMENTACAO, SEM FRETE,  *30 A 35* PECAS POR M2</v>
          </cell>
          <cell r="C9972" t="str">
            <v xml:space="preserve">MIL   </v>
          </cell>
          <cell r="D9972">
            <v>1285.71</v>
          </cell>
        </row>
        <row r="9973">
          <cell r="A9973">
            <v>38397</v>
          </cell>
          <cell r="B9973" t="str">
            <v>PASTA DESENGRAXANTE PARA MAOS</v>
          </cell>
          <cell r="C9973" t="str">
            <v xml:space="preserve">KG    </v>
          </cell>
          <cell r="D9973">
            <v>4.58</v>
          </cell>
        </row>
        <row r="9974">
          <cell r="A9974">
            <v>20078</v>
          </cell>
          <cell r="B9974" t="str">
            <v>PASTA LUBRIFICANTE PARA TUBOS E CONEXOES COM JUNTA ELASTICA (USO EM PVC, ACO, POLIETILENO E OUTROS) ( DE *400* G)</v>
          </cell>
          <cell r="C9974" t="str">
            <v xml:space="preserve">UN    </v>
          </cell>
          <cell r="D9974">
            <v>23.81</v>
          </cell>
        </row>
        <row r="9975">
          <cell r="A9975">
            <v>20079</v>
          </cell>
          <cell r="B9975" t="str">
            <v>PASTA LUBRIFICANTE PARA TUBOS E CONEXOES COM JUNTA ELASTICA (USO EM PVC, ACO, POLIETILENO E OUTROS) (POTE DE 3.500* G)</v>
          </cell>
          <cell r="C9975" t="str">
            <v xml:space="preserve">UN    </v>
          </cell>
          <cell r="D9975">
            <v>148.53</v>
          </cell>
        </row>
        <row r="9976">
          <cell r="A9976">
            <v>39897</v>
          </cell>
          <cell r="B9976" t="str">
            <v>PASTA PARA SOLDA DE TUBOS E CONEXOES DE COBRE (EMBALAGEM COM 250 G)</v>
          </cell>
          <cell r="C9976" t="str">
            <v xml:space="preserve">UN    </v>
          </cell>
          <cell r="D9976">
            <v>30.33</v>
          </cell>
        </row>
        <row r="9977">
          <cell r="A9977">
            <v>118</v>
          </cell>
          <cell r="B9977" t="str">
            <v>PASTA VEDA JUNTAS/ROSCA, LATA DE *500* G, PARA INSTALACOES DE GAS E OUTROS</v>
          </cell>
          <cell r="C9977" t="str">
            <v xml:space="preserve">UN    </v>
          </cell>
          <cell r="D9977">
            <v>90.02</v>
          </cell>
        </row>
        <row r="9978">
          <cell r="A9978">
            <v>4396</v>
          </cell>
          <cell r="B9978" t="str">
            <v>PASTILHA CERAMICA/PORCELANA, REVEST INT/EXT E  PISCINA, CORES BRANCA OU FRIAS, *2,5 X 2,5* CM</v>
          </cell>
          <cell r="C9978" t="str">
            <v xml:space="preserve">M2    </v>
          </cell>
          <cell r="D9978">
            <v>122.68</v>
          </cell>
        </row>
        <row r="9979">
          <cell r="A9979">
            <v>36881</v>
          </cell>
          <cell r="B9979" t="str">
            <v>PASTILHA CERAMICA/PORCELANA, REVEST INT/EXT E  PISCINA, CORES FRIAS *5 X 5* CM</v>
          </cell>
          <cell r="C9979" t="str">
            <v xml:space="preserve">M2    </v>
          </cell>
          <cell r="D9979">
            <v>109.62</v>
          </cell>
        </row>
        <row r="9980">
          <cell r="A9980">
            <v>36882</v>
          </cell>
          <cell r="B9980" t="str">
            <v>PASTILHA CERAMICA/PORCELANA, REVEST INT/EXT E  PISCINA, CORES QUENTES *5 X 5* CM</v>
          </cell>
          <cell r="C9980" t="str">
            <v xml:space="preserve">M2    </v>
          </cell>
          <cell r="D9980">
            <v>127.9</v>
          </cell>
        </row>
        <row r="9981">
          <cell r="A9981">
            <v>4397</v>
          </cell>
          <cell r="B9981" t="str">
            <v>PASTILHA CERAMICA/PORCELANA, REVEST INT/EXT E  PISCINA, CORES QUENTES, *2,5 X 2,5* CM</v>
          </cell>
          <cell r="C9981" t="str">
            <v xml:space="preserve">M2    </v>
          </cell>
          <cell r="D9981">
            <v>198.94</v>
          </cell>
        </row>
        <row r="9982">
          <cell r="A9982">
            <v>34754</v>
          </cell>
          <cell r="B9982" t="str">
            <v>PASTILHA DE VIDRO CRISTAL, NACIONAL, REVEST INT/EXT E PISCINA, TODAS AS CORES, E MAIOR OU IGUAL A 5 MM  *2,0 X 2,0* CM</v>
          </cell>
          <cell r="C9982" t="str">
            <v xml:space="preserve">M2    </v>
          </cell>
          <cell r="D9982">
            <v>368.37</v>
          </cell>
        </row>
        <row r="9983">
          <cell r="A9983">
            <v>25962</v>
          </cell>
          <cell r="B9983" t="str">
            <v>PASTILHA DE VIDRO PIGMENTADA *2,0 X 2,0* CM, NACIONAL, PARA REVESTIMENTO INTERNO/EXTERNO E PISCINA, BRANCA OU CORES FRIAS, ESPESSURA MAIOR OU IGUAL A 5 MM</v>
          </cell>
          <cell r="C9983" t="str">
            <v xml:space="preserve">M2    </v>
          </cell>
          <cell r="D9983">
            <v>233.31</v>
          </cell>
        </row>
        <row r="9984">
          <cell r="A9984">
            <v>34752</v>
          </cell>
          <cell r="B9984" t="str">
            <v>PASTILHA DE VIDRO PIGMENTADA, NACIONAL, REVEST INT/EXT E PISCINA, CORES QUENTES, ESPESSURA MAIOR OU IGUAL A 5 MM  *2,0 X 2,0* CM</v>
          </cell>
          <cell r="C9984" t="str">
            <v xml:space="preserve">M2    </v>
          </cell>
          <cell r="D9984">
            <v>410.85</v>
          </cell>
        </row>
        <row r="9985">
          <cell r="A9985">
            <v>4751</v>
          </cell>
          <cell r="B9985" t="str">
            <v>PASTILHEIRO</v>
          </cell>
          <cell r="C9985" t="str">
            <v xml:space="preserve">H     </v>
          </cell>
          <cell r="D9985">
            <v>15.09</v>
          </cell>
        </row>
        <row r="9986">
          <cell r="A9986">
            <v>41066</v>
          </cell>
          <cell r="B9986" t="str">
            <v>PASTILHEIRO (MENSALISTA)</v>
          </cell>
          <cell r="C9986" t="str">
            <v xml:space="preserve">MES   </v>
          </cell>
          <cell r="D9986">
            <v>2671.66</v>
          </cell>
        </row>
        <row r="9987">
          <cell r="A9987">
            <v>39604</v>
          </cell>
          <cell r="B9987" t="str">
            <v>PATCH CORD, CATEGORIA 5 E, EXTENSAO DE 1,50 M</v>
          </cell>
          <cell r="C9987" t="str">
            <v xml:space="preserve">UN    </v>
          </cell>
          <cell r="D9987">
            <v>8.83</v>
          </cell>
        </row>
        <row r="9988">
          <cell r="A9988">
            <v>39605</v>
          </cell>
          <cell r="B9988" t="str">
            <v>PATCH CORD, CATEGORIA 5 E, EXTENSAO DE 2,50 M</v>
          </cell>
          <cell r="C9988" t="str">
            <v xml:space="preserve">UN    </v>
          </cell>
          <cell r="D9988">
            <v>12.25</v>
          </cell>
        </row>
        <row r="9989">
          <cell r="A9989">
            <v>39606</v>
          </cell>
          <cell r="B9989" t="str">
            <v>PATCH CORD, CATEGORIA 6, EXTENSAO DE 1,50 M</v>
          </cell>
          <cell r="C9989" t="str">
            <v xml:space="preserve">UN    </v>
          </cell>
          <cell r="D9989">
            <v>15.56</v>
          </cell>
        </row>
        <row r="9990">
          <cell r="A9990">
            <v>39607</v>
          </cell>
          <cell r="B9990" t="str">
            <v>PATCH CORD, CATEGORIA 6, EXTENSAO DE 2,50 M</v>
          </cell>
          <cell r="C9990" t="str">
            <v xml:space="preserve">UN    </v>
          </cell>
          <cell r="D9990">
            <v>17.850000000000001</v>
          </cell>
        </row>
        <row r="9991">
          <cell r="A9991">
            <v>39594</v>
          </cell>
          <cell r="B9991" t="str">
            <v>PATCH PANEL, 24 PORTAS, CATEGORIA 5E, COM RACKS DE 19" E 1 U DE ALTURA</v>
          </cell>
          <cell r="C9991" t="str">
            <v xml:space="preserve">UN    </v>
          </cell>
          <cell r="D9991">
            <v>169</v>
          </cell>
        </row>
        <row r="9992">
          <cell r="A9992">
            <v>39596</v>
          </cell>
          <cell r="B9992" t="str">
            <v>PATCH PANEL, 24 PORTAS, CATEGORIA 6, COM RACKS DE 19" E 1 U DE ALTURA</v>
          </cell>
          <cell r="C9992" t="str">
            <v xml:space="preserve">UN    </v>
          </cell>
          <cell r="D9992">
            <v>294.56</v>
          </cell>
        </row>
        <row r="9993">
          <cell r="A9993">
            <v>39595</v>
          </cell>
          <cell r="B9993" t="str">
            <v>PATCH PANEL, 48 PORTAS, CATEGORIA 5E, COM RACKS DE 19" E 2 U DE ALTURA</v>
          </cell>
          <cell r="C9993" t="str">
            <v xml:space="preserve">UN    </v>
          </cell>
          <cell r="D9993">
            <v>247.26</v>
          </cell>
        </row>
        <row r="9994">
          <cell r="A9994">
            <v>39597</v>
          </cell>
          <cell r="B9994" t="str">
            <v>PATCH PANEL, 48 PORTAS, CATEGORIA 6, COM RACKS DE 19" E 2 U DE ALTURA</v>
          </cell>
          <cell r="C9994" t="str">
            <v xml:space="preserve">UN    </v>
          </cell>
          <cell r="D9994">
            <v>397.22</v>
          </cell>
        </row>
        <row r="9995">
          <cell r="A9995">
            <v>20209</v>
          </cell>
          <cell r="B9995" t="str">
            <v>PECA DE MADEIRA APARELHADA *7,5 X 7,5* CM (3 X 3 ") MACARANDUBA, ANGELIM OU EQUIVALENTE DA REGIAO</v>
          </cell>
          <cell r="C9995" t="str">
            <v xml:space="preserve">M     </v>
          </cell>
          <cell r="D9995">
            <v>9.14</v>
          </cell>
        </row>
        <row r="9996">
          <cell r="A9996">
            <v>4433</v>
          </cell>
          <cell r="B9996" t="str">
            <v>PECA DE MADEIRA NAO APARELHADA *7,5 X 7,5* CM (3 X 3 ") MACARANDUBA, ANGELIM OU EQUIVALENTE DA REGIAO</v>
          </cell>
          <cell r="C9996" t="str">
            <v xml:space="preserve">M     </v>
          </cell>
          <cell r="D9996">
            <v>6.65</v>
          </cell>
        </row>
        <row r="9997">
          <cell r="A9997">
            <v>10731</v>
          </cell>
          <cell r="B9997" t="str">
            <v>PEDRA ARDOSIA, CINZA, *40 X 40* CM, E= *1 CM</v>
          </cell>
          <cell r="C9997" t="str">
            <v xml:space="preserve">M2    </v>
          </cell>
          <cell r="D9997">
            <v>25.21</v>
          </cell>
        </row>
        <row r="9998">
          <cell r="A9998">
            <v>4704</v>
          </cell>
          <cell r="B9998" t="str">
            <v>PEDRA ARDOSIA, CINZA, 20  X  40 CM,  E=  *1 CM</v>
          </cell>
          <cell r="C9998" t="str">
            <v xml:space="preserve">M2    </v>
          </cell>
          <cell r="D9998">
            <v>22.75</v>
          </cell>
        </row>
        <row r="9999">
          <cell r="A9999">
            <v>10730</v>
          </cell>
          <cell r="B9999" t="str">
            <v>PEDRA ARDOSIA, CINZA, 30  X  30,  E= *1 CM</v>
          </cell>
          <cell r="C9999" t="str">
            <v xml:space="preserve">M2    </v>
          </cell>
          <cell r="D9999">
            <v>24.37</v>
          </cell>
        </row>
        <row r="10000">
          <cell r="A10000">
            <v>4729</v>
          </cell>
          <cell r="B10000" t="str">
            <v>PEDRA BRITADA GRADUADA, CLASSIFICADA (POSTO PEDREIRA/FORNECEDOR, SEM FRETE)</v>
          </cell>
          <cell r="C10000" t="str">
            <v xml:space="preserve">M3    </v>
          </cell>
          <cell r="D10000">
            <v>78.510000000000005</v>
          </cell>
        </row>
        <row r="10001">
          <cell r="A10001">
            <v>4720</v>
          </cell>
          <cell r="B10001" t="str">
            <v>PEDRA BRITADA N. 0, OU PEDRISCO (4,8 A 9,5 MM) POSTO PEDREIRA/FORNECEDOR, SEM FRETE</v>
          </cell>
          <cell r="C10001" t="str">
            <v xml:space="preserve">M3    </v>
          </cell>
          <cell r="D10001">
            <v>85.84</v>
          </cell>
        </row>
        <row r="10002">
          <cell r="A10002">
            <v>4721</v>
          </cell>
          <cell r="B10002" t="str">
            <v>PEDRA BRITADA N. 1 (9,5 a 19 MM) POSTO PEDREIRA/FORNECEDOR, SEM FRETE</v>
          </cell>
          <cell r="C10002" t="str">
            <v xml:space="preserve">M3    </v>
          </cell>
          <cell r="D10002">
            <v>67.23</v>
          </cell>
        </row>
        <row r="10003">
          <cell r="A10003">
            <v>4718</v>
          </cell>
          <cell r="B10003" t="str">
            <v>PEDRA BRITADA N. 2 (19 A 38 MM) POSTO PEDREIRA/FORNECEDOR, SEM FRETE</v>
          </cell>
          <cell r="C10003" t="str">
            <v xml:space="preserve">M3    </v>
          </cell>
          <cell r="D10003">
            <v>67.23</v>
          </cell>
        </row>
        <row r="10004">
          <cell r="A10004">
            <v>4722</v>
          </cell>
          <cell r="B10004" t="str">
            <v>PEDRA BRITADA N. 3 (38 A 50 MM) POSTO PEDREIRA/FORNECEDOR, SEM FRETE</v>
          </cell>
          <cell r="C10004" t="str">
            <v xml:space="preserve">M3    </v>
          </cell>
          <cell r="D10004">
            <v>67.23</v>
          </cell>
        </row>
        <row r="10005">
          <cell r="A10005">
            <v>4723</v>
          </cell>
          <cell r="B10005" t="str">
            <v>PEDRA BRITADA N. 4 (50 A 76 MM) POSTO PEDREIRA/FORNECEDOR, SEM FRETE</v>
          </cell>
          <cell r="C10005" t="str">
            <v xml:space="preserve">M3    </v>
          </cell>
          <cell r="D10005">
            <v>73.34</v>
          </cell>
        </row>
        <row r="10006">
          <cell r="A10006">
            <v>4727</v>
          </cell>
          <cell r="B10006" t="str">
            <v>PEDRA BRITADA N. 5 (76 A 100 MM) POSTO PEDREIRA/FORNECEDOR, SEM FRETE</v>
          </cell>
          <cell r="C10006" t="str">
            <v xml:space="preserve">M3    </v>
          </cell>
          <cell r="D10006">
            <v>75.38</v>
          </cell>
        </row>
        <row r="10007">
          <cell r="A10007">
            <v>4748</v>
          </cell>
          <cell r="B10007" t="str">
            <v>PEDRA BRITADA OU BICA CORRIDA, NAO CLASSIFICADA (POSTO PEDREIRA/FORNECEDOR, SEM FRETE)</v>
          </cell>
          <cell r="C10007" t="str">
            <v xml:space="preserve">M3    </v>
          </cell>
          <cell r="D10007">
            <v>72.73</v>
          </cell>
        </row>
        <row r="10008">
          <cell r="A10008">
            <v>4730</v>
          </cell>
          <cell r="B10008" t="str">
            <v>PEDRA DE MAO OU PEDRA RACHAO PARA ARRIMO/FUNDACAO (POSTO PEDREIRA/FORNECEDOR, SEM FRETE)</v>
          </cell>
          <cell r="C10008" t="str">
            <v xml:space="preserve">M3    </v>
          </cell>
          <cell r="D10008">
            <v>70.290000000000006</v>
          </cell>
        </row>
        <row r="10009">
          <cell r="A10009">
            <v>13186</v>
          </cell>
          <cell r="B10009" t="str">
            <v>PEDRA GRANITICA OU BASALTICA IRREGULAR, FAIXA GRANULOMETRICA 100 A 150 MM PARA PAVIMENTACAO OU CALCAMENTO POLIEDRICO, POSTO PEDREIRA / FORNECEDOR (SEM FRETE)</v>
          </cell>
          <cell r="C10009" t="str">
            <v xml:space="preserve">M3    </v>
          </cell>
          <cell r="D10009">
            <v>76.459999999999994</v>
          </cell>
        </row>
        <row r="10010">
          <cell r="A10010">
            <v>10737</v>
          </cell>
          <cell r="B10010" t="str">
            <v>PEDRA GRANITICA OU BASALTO, CACO, RETALHO, CAVACO, TIPO MIRACEMA, MADEIRA, PADUANA, RACHINHA, SANTA ISABEL OU OUTRAS SIMILARES, E=  *1,0 A *2,0 CM</v>
          </cell>
          <cell r="C10010" t="str">
            <v xml:space="preserve">M2    </v>
          </cell>
          <cell r="D10010">
            <v>79.22</v>
          </cell>
        </row>
        <row r="10011">
          <cell r="A10011">
            <v>10734</v>
          </cell>
          <cell r="B10011" t="str">
            <v>PEDRA GRANITICA, SERRADA, TIPO MIRACEMA, MADEIRA, PADUANA, RACHINHA, SANTA ISABEL OU OUTRAS SIMILARES, *11,5 X  *23 CM, E=  *1,0 A *2,0 CM</v>
          </cell>
          <cell r="C10011" t="str">
            <v xml:space="preserve">M2    </v>
          </cell>
          <cell r="D10011">
            <v>47.12</v>
          </cell>
        </row>
        <row r="10012">
          <cell r="A10012">
            <v>4708</v>
          </cell>
          <cell r="B10012" t="str">
            <v>PEDRA PORTUGUESA  OU PETIT PAVE, BRANCA OU PRETA</v>
          </cell>
          <cell r="C10012" t="str">
            <v xml:space="preserve">M2    </v>
          </cell>
          <cell r="D10012">
            <v>91.41</v>
          </cell>
        </row>
        <row r="10013">
          <cell r="A10013">
            <v>4712</v>
          </cell>
          <cell r="B10013" t="str">
            <v>PEDRA QUARTZITO OU CALCARIO LAMINADO, CACO, TIPO CARIRI, ITACOLOMI, LAGOA SANTA, LUMINARIA, PIRENOPOLIS, SAO TOME OU OUTRAS SIMILARES DA REGIAO, E=  *1,5 A *2,5 CM</v>
          </cell>
          <cell r="C10013" t="str">
            <v xml:space="preserve">M2    </v>
          </cell>
          <cell r="D10013">
            <v>44.69</v>
          </cell>
        </row>
        <row r="10014">
          <cell r="A10014">
            <v>4710</v>
          </cell>
          <cell r="B10014" t="str">
            <v>PEDRA QUARTZITO OU CALCARIO LAMINADO, SERRADA, TIPO CARIRI, ITACOLOMI, LAGOA SANTA, LUMINARIA, PIRENOPOLIS, SAO TOME OU OUTRAS SIMILARES DA REGIAO, *20 X *40 CM, E=  *1,5 A *2,5 CM</v>
          </cell>
          <cell r="C10014" t="str">
            <v xml:space="preserve">M2    </v>
          </cell>
          <cell r="D10014">
            <v>143.31</v>
          </cell>
        </row>
        <row r="10015">
          <cell r="A10015">
            <v>4746</v>
          </cell>
          <cell r="B10015" t="str">
            <v>PEDREGULHO OU PICARRA DE JAZIDA, AO NATURAL, PARA BASE DE PAVIMENTACAO (RETIRADO NA JAZIDA, SEM TRANSPORTE)</v>
          </cell>
          <cell r="C10015" t="str">
            <v xml:space="preserve">M3    </v>
          </cell>
          <cell r="D10015">
            <v>65.19</v>
          </cell>
        </row>
        <row r="10016">
          <cell r="A10016">
            <v>4750</v>
          </cell>
          <cell r="B10016" t="str">
            <v>PEDREIRO</v>
          </cell>
          <cell r="C10016" t="str">
            <v xml:space="preserve">H     </v>
          </cell>
          <cell r="D10016">
            <v>12.95</v>
          </cell>
        </row>
        <row r="10017">
          <cell r="A10017">
            <v>41065</v>
          </cell>
          <cell r="B10017" t="str">
            <v>PEDREIRO (MENSALISTA)</v>
          </cell>
          <cell r="C10017" t="str">
            <v xml:space="preserve">MES   </v>
          </cell>
          <cell r="D10017">
            <v>2290.7399999999998</v>
          </cell>
        </row>
        <row r="10018">
          <cell r="A10018">
            <v>34747</v>
          </cell>
          <cell r="B10018" t="str">
            <v>PEITORIL EM MARMORE, POLIDO, BRANCO COMUM, L= *15* CM, E=  *2,0* CM, COM PINGADEIRA</v>
          </cell>
          <cell r="C10018" t="str">
            <v xml:space="preserve">M     </v>
          </cell>
          <cell r="D10018">
            <v>63.76</v>
          </cell>
        </row>
        <row r="10019">
          <cell r="A10019">
            <v>4826</v>
          </cell>
          <cell r="B10019" t="str">
            <v>PEITORIL EM MARMORE, POLIDO, BRANCO COMUM, L= *15* CM, E=  *3* CM, CORTE RETO</v>
          </cell>
          <cell r="C10019" t="str">
            <v xml:space="preserve">M     </v>
          </cell>
          <cell r="D10019">
            <v>68.56</v>
          </cell>
        </row>
        <row r="10020">
          <cell r="A10020">
            <v>41975</v>
          </cell>
          <cell r="B10020" t="str">
            <v>PEITORIL PRE-MOLDADO EM GRANILITE, MARMORITE OU GRANITINA, L = *15* CM</v>
          </cell>
          <cell r="C10020" t="str">
            <v xml:space="preserve">M2    </v>
          </cell>
          <cell r="D10020">
            <v>70.430000000000007</v>
          </cell>
        </row>
        <row r="10021">
          <cell r="A10021">
            <v>4825</v>
          </cell>
          <cell r="B10021" t="str">
            <v>PEITORIL/ SOLEIRA EM MARMORE, POLIDO, BRANCO COMUM, L= *25* CM, E=  *3* CM, CORTE RETO</v>
          </cell>
          <cell r="C10021" t="str">
            <v xml:space="preserve">M     </v>
          </cell>
          <cell r="D10021">
            <v>94.9</v>
          </cell>
        </row>
        <row r="10022">
          <cell r="A10022">
            <v>34744</v>
          </cell>
          <cell r="B10022" t="str">
            <v>PELICULA REFLETIVA, GT 7 ANOS PARA SINALIZACAO VERTICAL</v>
          </cell>
          <cell r="C10022" t="str">
            <v xml:space="preserve">M2    </v>
          </cell>
          <cell r="D10022">
            <v>27.9</v>
          </cell>
        </row>
        <row r="10023">
          <cell r="A10023">
            <v>39430</v>
          </cell>
          <cell r="B10023" t="str">
            <v>PENDURAL OU PRESILHA REGULADORA, EM ACO GALVANIZADO, COM CORPO, MOLA E REBITE, PARA PERFIL TIPO CANALETA DE ESTRUTURA EM FORROS DRYWALL</v>
          </cell>
          <cell r="C10023" t="str">
            <v xml:space="preserve">UN    </v>
          </cell>
          <cell r="D10023">
            <v>1.44</v>
          </cell>
        </row>
        <row r="10024">
          <cell r="A10024">
            <v>39573</v>
          </cell>
          <cell r="B10024" t="str">
            <v>PENDURAL OU REGULADOR, COM MOLA, EM ACO GALVANIZADO, PARA PERFIL TIPO T CLICADO DE FORROS REMOVIVEL</v>
          </cell>
          <cell r="C10024" t="str">
            <v xml:space="preserve">UN    </v>
          </cell>
          <cell r="D10024">
            <v>1.41</v>
          </cell>
        </row>
        <row r="10025">
          <cell r="A10025">
            <v>38410</v>
          </cell>
          <cell r="B10025" t="str">
            <v>PENEIRA ROTATIVA COM MOTOR ELETRICO TRIFASICO DE 2 CV, CILINDRO DE 1 M X 0,60 M, COM FUROS DE 3,17 MM</v>
          </cell>
          <cell r="C10025" t="str">
            <v xml:space="preserve">UN    </v>
          </cell>
          <cell r="D10025">
            <v>11737.82</v>
          </cell>
        </row>
        <row r="10026">
          <cell r="A10026">
            <v>4765</v>
          </cell>
          <cell r="B10026" t="str">
            <v>PERFIL "I" DE ACO LAMINADO, "I" 102 X 12,7</v>
          </cell>
          <cell r="C10026" t="str">
            <v xml:space="preserve">M     </v>
          </cell>
          <cell r="D10026">
            <v>78.94</v>
          </cell>
        </row>
        <row r="10027">
          <cell r="A10027">
            <v>4766</v>
          </cell>
          <cell r="B10027" t="str">
            <v>PERFIL "I" DE ACO LAMINADO, "I" 152 X 22</v>
          </cell>
          <cell r="C10027" t="str">
            <v xml:space="preserve">KG    </v>
          </cell>
          <cell r="D10027">
            <v>6.29</v>
          </cell>
        </row>
        <row r="10028">
          <cell r="A10028">
            <v>4767</v>
          </cell>
          <cell r="B10028" t="str">
            <v>PERFIL "I" DE ACO LAMINADO, "I" 152 X 22</v>
          </cell>
          <cell r="C10028" t="str">
            <v xml:space="preserve">M     </v>
          </cell>
          <cell r="D10028">
            <v>136.01</v>
          </cell>
        </row>
        <row r="10029">
          <cell r="A10029">
            <v>10963</v>
          </cell>
          <cell r="B10029" t="str">
            <v>PERFIL "I" DE ACO LAMINADO, "I" 203  X  34,3</v>
          </cell>
          <cell r="C10029" t="str">
            <v xml:space="preserve">M     </v>
          </cell>
          <cell r="D10029">
            <v>215.56</v>
          </cell>
        </row>
        <row r="10030">
          <cell r="A10030">
            <v>10962</v>
          </cell>
          <cell r="B10030" t="str">
            <v>PERFIL "I" DE ACO LAMINADO, "W" 150 X 22,5</v>
          </cell>
          <cell r="C10030" t="str">
            <v xml:space="preserve">KG    </v>
          </cell>
          <cell r="D10030">
            <v>6.69</v>
          </cell>
        </row>
        <row r="10031">
          <cell r="A10031">
            <v>34742</v>
          </cell>
          <cell r="B10031" t="str">
            <v>PERFIL "I" DE ACO LAMINADO, "W" 250 X 32,7</v>
          </cell>
          <cell r="C10031" t="str">
            <v xml:space="preserve">KG    </v>
          </cell>
          <cell r="D10031">
            <v>6.27</v>
          </cell>
        </row>
        <row r="10032">
          <cell r="A10032">
            <v>4773</v>
          </cell>
          <cell r="B10032" t="str">
            <v>PERFIL "I" DE ACO LAMINADO, "W" 250 X 44,8</v>
          </cell>
          <cell r="C10032" t="str">
            <v xml:space="preserve">M     </v>
          </cell>
          <cell r="D10032">
            <v>272.10000000000002</v>
          </cell>
        </row>
        <row r="10033">
          <cell r="A10033">
            <v>34740</v>
          </cell>
          <cell r="B10033" t="str">
            <v>PERFIL "I" DE ACO LAMINADO, "W" 310 X 52,0</v>
          </cell>
          <cell r="C10033" t="str">
            <v xml:space="preserve">KG    </v>
          </cell>
          <cell r="D10033">
            <v>6.27</v>
          </cell>
        </row>
        <row r="10034">
          <cell r="A10034">
            <v>4776</v>
          </cell>
          <cell r="B10034" t="str">
            <v>PERFIL "I" DE ACO LAMINADO, "W" 410 X 67</v>
          </cell>
          <cell r="C10034" t="str">
            <v xml:space="preserve">M     </v>
          </cell>
          <cell r="D10034">
            <v>421.86</v>
          </cell>
        </row>
        <row r="10035">
          <cell r="A10035">
            <v>4774</v>
          </cell>
          <cell r="B10035" t="str">
            <v>PERFIL "I" DE ACO LAMINADO, "W" 410 X 67</v>
          </cell>
          <cell r="C10035" t="str">
            <v xml:space="preserve">KG    </v>
          </cell>
          <cell r="D10035">
            <v>6.29</v>
          </cell>
        </row>
        <row r="10036">
          <cell r="A10036">
            <v>40313</v>
          </cell>
          <cell r="B10036" t="str">
            <v>PERFIL "I" DE ACO LAMINADO, W 250 X 38,50</v>
          </cell>
          <cell r="C10036" t="str">
            <v xml:space="preserve">KG    </v>
          </cell>
          <cell r="D10036">
            <v>6.27</v>
          </cell>
        </row>
        <row r="10037">
          <cell r="A10037">
            <v>13340</v>
          </cell>
          <cell r="B10037" t="str">
            <v>PERFIL "U" CHAPA ACO DOBRADA,  E = 3,04 MM , H = 20 CM, ABAS = 5 CM (4,47 KG/M)</v>
          </cell>
          <cell r="C10037" t="str">
            <v xml:space="preserve">M     </v>
          </cell>
          <cell r="D10037">
            <v>26.6</v>
          </cell>
        </row>
        <row r="10038">
          <cell r="A10038">
            <v>10965</v>
          </cell>
          <cell r="B10038" t="str">
            <v>PERFIL "U" DE ACO LAMINADO, "U" 102 X 9,3</v>
          </cell>
          <cell r="C10038" t="str">
            <v xml:space="preserve">M     </v>
          </cell>
          <cell r="D10038">
            <v>56.74</v>
          </cell>
        </row>
        <row r="10039">
          <cell r="A10039">
            <v>10966</v>
          </cell>
          <cell r="B10039" t="str">
            <v>PERFIL "U" DE ACO LAMINADO, "U" 152 X 15,6</v>
          </cell>
          <cell r="C10039" t="str">
            <v xml:space="preserve">KG    </v>
          </cell>
          <cell r="D10039">
            <v>6.34</v>
          </cell>
        </row>
        <row r="10040">
          <cell r="A10040">
            <v>40537</v>
          </cell>
          <cell r="B10040" t="str">
            <v>PERFIL "U" ENRIJECIDO DE  ACO GALVANIZADO, DOBRADO, 200 X 75 X 25 MM, E = 3,75 MM</v>
          </cell>
          <cell r="C10040" t="str">
            <v xml:space="preserve">KG    </v>
          </cell>
          <cell r="D10040">
            <v>6.93</v>
          </cell>
        </row>
        <row r="10041">
          <cell r="A10041">
            <v>40536</v>
          </cell>
          <cell r="B10041" t="str">
            <v>PERFIL "U" ENRIJECIDO DE ACO GALVANIZADO, DOBRADO, 150 X 60 X 20 MM, E = 3,00 MM</v>
          </cell>
          <cell r="C10041" t="str">
            <v xml:space="preserve">KG    </v>
          </cell>
          <cell r="D10041">
            <v>6.93</v>
          </cell>
        </row>
        <row r="10042">
          <cell r="A10042">
            <v>40535</v>
          </cell>
          <cell r="B10042" t="str">
            <v>PERFIL "U" SIMPLES DE ACO GALVANIZADO DOBRADO 75 X *40* MM, E = 2,65 MM</v>
          </cell>
          <cell r="C10042" t="str">
            <v xml:space="preserve">KG    </v>
          </cell>
          <cell r="D10042">
            <v>6.93</v>
          </cell>
        </row>
        <row r="10043">
          <cell r="A10043">
            <v>39427</v>
          </cell>
          <cell r="B10043" t="str">
            <v>PERFIL CANALETA, FORMATO C, EM ACO ZINCADO, PARA ESTRUTURA FORRO DRYWALL, E = 0,5 MM, *46 X 18* (L X H), COMPRIMENTO 3 M</v>
          </cell>
          <cell r="C10043" t="str">
            <v xml:space="preserve">M     </v>
          </cell>
          <cell r="D10043">
            <v>3.82</v>
          </cell>
        </row>
        <row r="10044">
          <cell r="A10044">
            <v>39424</v>
          </cell>
          <cell r="B10044" t="str">
            <v>PERFIL CANTONEIRA L, LISA, EM ACO, 25 X 30 MM, E = 0,5 MM, PARA ESTRUTURA DRYWALL</v>
          </cell>
          <cell r="C10044" t="str">
            <v xml:space="preserve">M     </v>
          </cell>
          <cell r="D10044">
            <v>2.27</v>
          </cell>
        </row>
        <row r="10045">
          <cell r="A10045">
            <v>39425</v>
          </cell>
          <cell r="B10045" t="str">
            <v>PERFIL CANTONEIRA L, PERFURADA, EM ACO, 23 X 23 MM, E = 0,5 MM, PARA ESTRUTURA DRYWALL</v>
          </cell>
          <cell r="C10045" t="str">
            <v xml:space="preserve">M     </v>
          </cell>
          <cell r="D10045">
            <v>2.2400000000000002</v>
          </cell>
        </row>
        <row r="10046">
          <cell r="A10046">
            <v>40664</v>
          </cell>
          <cell r="B10046" t="str">
            <v>PERFIL CARTOLA DE ACO GALVANIZADO, *20 X 30 X 10* MM, E =  0,8 MM</v>
          </cell>
          <cell r="C10046" t="str">
            <v xml:space="preserve">KG    </v>
          </cell>
          <cell r="D10046">
            <v>5.94</v>
          </cell>
        </row>
        <row r="10047">
          <cell r="A10047">
            <v>34360</v>
          </cell>
          <cell r="B10047" t="str">
            <v>PERFIL DE ALUMINIO ANODIZADO</v>
          </cell>
          <cell r="C10047" t="str">
            <v xml:space="preserve">KG    </v>
          </cell>
          <cell r="D10047">
            <v>27.41</v>
          </cell>
        </row>
        <row r="10048">
          <cell r="A10048">
            <v>20259</v>
          </cell>
          <cell r="B10048" t="str">
            <v>PERFIL DE BORRACHA EPDM MACICO *12 X 15* MM PARA ESQUADRIAS</v>
          </cell>
          <cell r="C10048" t="str">
            <v xml:space="preserve">M     </v>
          </cell>
          <cell r="D10048">
            <v>8.8000000000000007</v>
          </cell>
        </row>
        <row r="10049">
          <cell r="A10049">
            <v>14077</v>
          </cell>
          <cell r="B10049" t="str">
            <v>PERFIL ELASTOMERICO PRE-FORMADO EM EPMD, PARA JUNTA DE DILATACAO DE PISOS COM POUCA SOLICITACAO, 15 MM DE LARGURA, MOVIMENTACAO DE *11 A 19* MM</v>
          </cell>
          <cell r="C10049" t="str">
            <v xml:space="preserve">M     </v>
          </cell>
          <cell r="D10049">
            <v>134.69</v>
          </cell>
        </row>
        <row r="10050">
          <cell r="A10050">
            <v>3678</v>
          </cell>
          <cell r="B10050" t="str">
            <v>PERFIL ELASTOMERICO PRE-FORMADO EM EPMD, PARA JUNTA DE DILATACAO DE USO GERAL EM MEDIAS SOLICITACOES, 8 MM DE LARGURA, MOVIMENTACAO DE *5 A 11* MM</v>
          </cell>
          <cell r="C10050" t="str">
            <v xml:space="preserve">M     </v>
          </cell>
          <cell r="D10050">
            <v>60.88</v>
          </cell>
        </row>
        <row r="10051">
          <cell r="A10051">
            <v>39418</v>
          </cell>
          <cell r="B10051" t="str">
            <v>PERFIL GUIA, FORMATO U, EM ACO ZINCADO, PARA ESTRUTURA PAREDE DRYWALL, E = 0,5 MM, 48  X 3000 MM (L X C)</v>
          </cell>
          <cell r="C10051" t="str">
            <v xml:space="preserve">M     </v>
          </cell>
          <cell r="D10051">
            <v>4.26</v>
          </cell>
        </row>
        <row r="10052">
          <cell r="A10052">
            <v>39419</v>
          </cell>
          <cell r="B10052" t="str">
            <v>PERFIL GUIA, FORMATO U, EM ACO ZINCADO, PARA ESTRUTURA PAREDE DRYWALL, E = 0,5 MM, 70 X 3000 MM (L X C)</v>
          </cell>
          <cell r="C10052" t="str">
            <v xml:space="preserve">M     </v>
          </cell>
          <cell r="D10052">
            <v>5.19</v>
          </cell>
        </row>
        <row r="10053">
          <cell r="A10053">
            <v>39420</v>
          </cell>
          <cell r="B10053" t="str">
            <v>PERFIL GUIA, FORMATO U, EM ACO ZINCADO, PARA ESTRUTURA PAREDE DRYWALL, E = 0,5 MM, 90 X 3000 MM (L X C)</v>
          </cell>
          <cell r="C10053" t="str">
            <v xml:space="preserve">M     </v>
          </cell>
          <cell r="D10053">
            <v>5.73</v>
          </cell>
        </row>
        <row r="10054">
          <cell r="A10054">
            <v>39571</v>
          </cell>
          <cell r="B10054" t="str">
            <v>PERFIL LONGARINA (PRINCIPAL), T CLICADO, EM ACO, BRANCO, PARA FORRO REMOVIVEL, 24 X 3750 MM (L X C)</v>
          </cell>
          <cell r="C10054" t="str">
            <v xml:space="preserve">M     </v>
          </cell>
          <cell r="D10054">
            <v>3.46</v>
          </cell>
        </row>
        <row r="10055">
          <cell r="A10055">
            <v>39421</v>
          </cell>
          <cell r="B10055" t="str">
            <v>PERFIL MONTANTE, FORMATO C, EM ACO ZINCADO, PARA ESTRUTURA PAREDE DRYWALL, E = 0,5 MM, 48 X 3000 MM (L X C)</v>
          </cell>
          <cell r="C10055" t="str">
            <v xml:space="preserve">M     </v>
          </cell>
          <cell r="D10055">
            <v>5.04</v>
          </cell>
        </row>
        <row r="10056">
          <cell r="A10056">
            <v>39422</v>
          </cell>
          <cell r="B10056" t="str">
            <v>PERFIL MONTANTE, FORMATO C, EM ACO ZINCADO, PARA ESTRUTURA PAREDE DRYWALL, E = 0,5 MM, 70 X 3000 MM (L X C)</v>
          </cell>
          <cell r="C10056" t="str">
            <v xml:space="preserve">M     </v>
          </cell>
          <cell r="D10056">
            <v>5.89</v>
          </cell>
        </row>
        <row r="10057">
          <cell r="A10057">
            <v>39423</v>
          </cell>
          <cell r="B10057" t="str">
            <v>PERFIL MONTANTE, FORMATO C, EM ACO ZINCADO, PARA ESTRUTURA PAREDE DRYWALL, E = 0,5 MM, 90 X 3000 MM (L X C)</v>
          </cell>
          <cell r="C10057" t="str">
            <v xml:space="preserve">M     </v>
          </cell>
          <cell r="D10057">
            <v>6.84</v>
          </cell>
        </row>
        <row r="10058">
          <cell r="A10058">
            <v>39426</v>
          </cell>
          <cell r="B10058" t="str">
            <v>PERFIL RODAPE DE IMPERMEABILIZACAO, FORMATO L, EM ACO ZINCADO, PARA ESTRUTURA DRYWALL, E = 0,5 MM, 220 X 3000 MM (H X C)</v>
          </cell>
          <cell r="C10058" t="str">
            <v xml:space="preserve">M     </v>
          </cell>
          <cell r="D10058">
            <v>15.37</v>
          </cell>
        </row>
        <row r="10059">
          <cell r="A10059">
            <v>39429</v>
          </cell>
          <cell r="B10059" t="str">
            <v>PERFIL TABICA ABERTA, PERFURADA, FORMATO Z, EM ACO GALVANIZADO NATURAL, LARGURA APROXIMADA 40 MM, PARA ESTRUTURA FORRO DRYWALL</v>
          </cell>
          <cell r="C10059" t="str">
            <v xml:space="preserve">M     </v>
          </cell>
          <cell r="D10059">
            <v>4.8499999999999996</v>
          </cell>
        </row>
        <row r="10060">
          <cell r="A10060">
            <v>39428</v>
          </cell>
          <cell r="B10060" t="str">
            <v>PERFIL TABICA FECHADA, LISA, FORMATO Z, EM ACO GALVANIZADO NATURAL, LARGURA TOTAL NA HORIZONTAL *40* MM, PARA ESTRUTURA FORRO DRYWALL</v>
          </cell>
          <cell r="C10060" t="str">
            <v xml:space="preserve">M     </v>
          </cell>
          <cell r="D10060">
            <v>3.7</v>
          </cell>
        </row>
        <row r="10061">
          <cell r="A10061">
            <v>39572</v>
          </cell>
          <cell r="B10061" t="str">
            <v>PERFIL TIPO CANTONEIRA EM L, EM ACO GALVANIZADO, BRANCO, PARA FORRO REMOVIVEL, *23* X 3000 MM (L X C)</v>
          </cell>
          <cell r="C10061" t="str">
            <v xml:space="preserve">M     </v>
          </cell>
          <cell r="D10061">
            <v>3.2</v>
          </cell>
        </row>
        <row r="10062">
          <cell r="A10062">
            <v>39570</v>
          </cell>
          <cell r="B10062" t="str">
            <v>PERFIL TRAVESSA (SECUNDARIO), T CLICADO, EM ACO GALVANIZADO , BRANCO, PARA FORRO REMOVIVEL, 24 X 1250 MM (L X C)</v>
          </cell>
          <cell r="C10062" t="str">
            <v xml:space="preserve">M     </v>
          </cell>
          <cell r="D10062">
            <v>3.4</v>
          </cell>
        </row>
        <row r="10063">
          <cell r="A10063">
            <v>39569</v>
          </cell>
          <cell r="B10063" t="str">
            <v>PERFIL TRAVESSA (SECUNDARIO), T CLICADO, EM ACO GALVANIZADO, BRANCO, PARA FORRO REMOVIVEL, 24 X 625 MM (L X C)</v>
          </cell>
          <cell r="C10063" t="str">
            <v xml:space="preserve">M     </v>
          </cell>
          <cell r="D10063">
            <v>3.36</v>
          </cell>
        </row>
        <row r="10064">
          <cell r="A10064">
            <v>11552</v>
          </cell>
          <cell r="B10064" t="str">
            <v>PERFIL U / CANALETA DE ALUMINIO, DE ABAS IGUAIS, 1/2" (1,27 X 1,27 CM), PARA PORTA OU JANELA DE CORRER</v>
          </cell>
          <cell r="C10064" t="str">
            <v xml:space="preserve">M     </v>
          </cell>
          <cell r="D10064">
            <v>8.75</v>
          </cell>
        </row>
        <row r="10065">
          <cell r="A10065">
            <v>40598</v>
          </cell>
          <cell r="B10065" t="str">
            <v>PERFIL UDC ("U" DOBRADO DE CHAPA) SIMPLES DE ACO LAMINADO, GALVANIZADO, ASTM A36, 127 X 50 MM, E= 3 MM</v>
          </cell>
          <cell r="C10065" t="str">
            <v xml:space="preserve">KG    </v>
          </cell>
          <cell r="D10065">
            <v>6.93</v>
          </cell>
        </row>
        <row r="10066">
          <cell r="A10066">
            <v>39029</v>
          </cell>
          <cell r="B10066" t="str">
            <v>PERFILADO PERFURADO DUPLO 38 X 76 MM, CHAPA 22</v>
          </cell>
          <cell r="C10066" t="str">
            <v xml:space="preserve">M     </v>
          </cell>
          <cell r="D10066">
            <v>10.85</v>
          </cell>
        </row>
        <row r="10067">
          <cell r="A10067">
            <v>39028</v>
          </cell>
          <cell r="B10067" t="str">
            <v>PERFILADO PERFURADO SIMPLES 38 X 38 MM, CHAPA 22</v>
          </cell>
          <cell r="C10067" t="str">
            <v xml:space="preserve">M     </v>
          </cell>
          <cell r="D10067">
            <v>6.32</v>
          </cell>
        </row>
        <row r="10068">
          <cell r="A10068">
            <v>39328</v>
          </cell>
          <cell r="B10068" t="str">
            <v>PERFILADO PERFURADO 19 X 38 MM, CHAPA 22</v>
          </cell>
          <cell r="C10068" t="str">
            <v xml:space="preserve">M     </v>
          </cell>
          <cell r="D10068">
            <v>3.47</v>
          </cell>
        </row>
        <row r="10069">
          <cell r="A10069">
            <v>38541</v>
          </cell>
          <cell r="B10069" t="str">
            <v>PERFURATRIZ COM TORRE METALICA PARA EXECUCAO DE ESTACA HELICE CONTINUA, PROFUNDIDADE MAXIMA DE 30 M, DIAMETRO MAXIMO DE 800 MM, POTENCIA INSTALADA DE 268 HP, MESA ROTATIVA COM TORQUE MAXIMO DE 170 KNM</v>
          </cell>
          <cell r="C10069" t="str">
            <v xml:space="preserve">UN    </v>
          </cell>
          <cell r="D10069">
            <v>1996632.17</v>
          </cell>
        </row>
        <row r="10070">
          <cell r="A10070">
            <v>38542</v>
          </cell>
          <cell r="B10070" t="str">
            <v>PERFURATRIZ COM TORRE METALICA PARA EXECUCAO DE ESTACA HELICE CONTINUA, PROFUNDIDADE MAXIMA DE 32 M, DIAMETRO MAXIMO DE 1000 MM, POTENCIA INSTALADA DE 350 HP, MESA ROTATIVA COM TORQUE MAXIMO DE 263 KNM</v>
          </cell>
          <cell r="C10070" t="str">
            <v xml:space="preserve">UN    </v>
          </cell>
          <cell r="D10070">
            <v>3104682.74</v>
          </cell>
        </row>
        <row r="10071">
          <cell r="A10071">
            <v>38543</v>
          </cell>
          <cell r="B10071" t="str">
            <v>PERFURATRIZ HIDRAULICA COM TRADO CURTO ACOPLADO, PROFUNDIDADE MAXIMA DE 20 M, DIAMETRO MAXIMO DE 1500 MM, POTENCIA INSTALADA DE 137 HP, MESA ROTATIVA COM TORQUE MAXIMO DE 30 KNM (INCLUI MONTAGEM, NAO INCLUI CAMINHAO)</v>
          </cell>
          <cell r="C10071" t="str">
            <v xml:space="preserve">UN    </v>
          </cell>
          <cell r="D10071">
            <v>760112</v>
          </cell>
        </row>
        <row r="10072">
          <cell r="A10072">
            <v>40406</v>
          </cell>
          <cell r="B10072" t="str">
            <v>PERFURATRIZ MANUAL, TORQUE MAXIMO 55 KGF.M, POTENCIA 5 CV, COM DIAMETRO MAXIMO 8 1/2" (INCLUI SUPORTE/CHASSI TIPO MESA)</v>
          </cell>
          <cell r="C10072" t="str">
            <v xml:space="preserve">UN    </v>
          </cell>
          <cell r="D10072">
            <v>52099.33</v>
          </cell>
        </row>
        <row r="10073">
          <cell r="A10073">
            <v>40789</v>
          </cell>
          <cell r="B10073" t="str">
            <v>PERFURATRIZ MANUAL, TORQUE MAXIMO 83 N.M, POTENCIA 5 CV, COM DIAMETRO MAXIMO 4" (NAO INCLUI SUPORTE / CHASSI)</v>
          </cell>
          <cell r="C10073" t="str">
            <v xml:space="preserve">UN    </v>
          </cell>
          <cell r="D10073">
            <v>7508.04</v>
          </cell>
        </row>
        <row r="10074">
          <cell r="A10074">
            <v>40791</v>
          </cell>
          <cell r="B10074" t="str">
            <v>PERFURATRIZ MANUAL, TORQUE MAXIMO 83 N.M, POTENCIA 5 CV, COM DIAMETRO MAXIMO 4", PARA SOLO GRAMPEADO (INCLUI SUPORTE OU CHASSI TIPO MESA)</v>
          </cell>
          <cell r="C10074" t="str">
            <v xml:space="preserve">UN    </v>
          </cell>
          <cell r="D10074">
            <v>23503.45</v>
          </cell>
        </row>
        <row r="10075">
          <cell r="A10075">
            <v>11651</v>
          </cell>
          <cell r="B10075" t="str">
            <v>PERFURATRIZ PNEUMATICA MANUAL DE PESO MEDIO, 18KG, COMPRIMENTO DE CURSO DE 6 M, DIAMETRO DO PISTAO DE 5,5 CM</v>
          </cell>
          <cell r="C10075" t="str">
            <v xml:space="preserve">UN    </v>
          </cell>
          <cell r="D10075">
            <v>12854.37</v>
          </cell>
        </row>
        <row r="10076">
          <cell r="A10076">
            <v>42002</v>
          </cell>
          <cell r="B10076" t="str">
            <v>PERFURATRIZ ROTATIVA SOBRE ESTEIRA, TORQUE MAXIMO 2500 KGM, POTENCIA 110 HP, MOTOR DIESEL  (COLETADO CAIXA)</v>
          </cell>
          <cell r="C10076" t="str">
            <v xml:space="preserve">UN    </v>
          </cell>
          <cell r="D10076">
            <v>651017.18999999994</v>
          </cell>
        </row>
        <row r="10077">
          <cell r="A10077">
            <v>40435</v>
          </cell>
          <cell r="B10077" t="str">
            <v>PERFURATRIZ SOBRE ESTEIRA, TORQUE MAXIMO DE 600 KGF, POTENCIA ENTRE 50 E 60 HP, DIAMETRO MAXIMO DE 10"</v>
          </cell>
          <cell r="C10077" t="str">
            <v xml:space="preserve">UN    </v>
          </cell>
          <cell r="D10077">
            <v>416991.01</v>
          </cell>
        </row>
        <row r="10078">
          <cell r="A10078">
            <v>39012</v>
          </cell>
          <cell r="B10078" t="str">
            <v>PERFURATRIZ SOBRE ESTEIRA, TORQUE MAXIMO 600 KGF, PESO MEDIO 1000 KG, POTENCIA 20 HP, DIAMETRO MAXIMO 10"</v>
          </cell>
          <cell r="C10078" t="str">
            <v xml:space="preserve">UN    </v>
          </cell>
          <cell r="D10078">
            <v>435072.47</v>
          </cell>
        </row>
        <row r="10079">
          <cell r="A10079">
            <v>13617</v>
          </cell>
          <cell r="B10079" t="str">
            <v>PICAPE CABINE SIMPLES COM MOTOR 1.6 FLEX, CAMBIO MANUAL, POTENCIA 101/104 CV, 2 PORTAS</v>
          </cell>
          <cell r="C10079" t="str">
            <v xml:space="preserve">UN    </v>
          </cell>
          <cell r="D10079">
            <v>46194.01</v>
          </cell>
        </row>
        <row r="10080">
          <cell r="A10080">
            <v>5327</v>
          </cell>
          <cell r="B10080" t="str">
            <v>PIGMENTO EM PO PARA ARGAMASSAS, CIMENTOS E OUTROS</v>
          </cell>
          <cell r="C10080" t="str">
            <v xml:space="preserve">KG    </v>
          </cell>
          <cell r="D10080">
            <v>27.14</v>
          </cell>
        </row>
        <row r="10081">
          <cell r="A10081">
            <v>35274</v>
          </cell>
          <cell r="B10081" t="str">
            <v>PILAR DE MADEIRA NAO APARELHADA *10 X 10* CM, MACARANDUBA, ANGELIM OU EQUIVALENTE DA REGIAO</v>
          </cell>
          <cell r="C10081" t="str">
            <v xml:space="preserve">M     </v>
          </cell>
          <cell r="D10081">
            <v>20.46</v>
          </cell>
        </row>
        <row r="10082">
          <cell r="A10082">
            <v>35275</v>
          </cell>
          <cell r="B10082" t="str">
            <v>PILAR DE MADEIRA NAO APARELHADA *15 X 15* CM, MACARANDUBA, ANGELIM OU EQUIVALENTE DA REGIAO</v>
          </cell>
          <cell r="C10082" t="str">
            <v xml:space="preserve">M     </v>
          </cell>
          <cell r="D10082">
            <v>43.71</v>
          </cell>
        </row>
        <row r="10083">
          <cell r="A10083">
            <v>35276</v>
          </cell>
          <cell r="B10083" t="str">
            <v>PILAR DE MADEIRA NAO APARELHADA *20 X 20* CM, MACARANDUBA, ANGELIM OU EQUIVALENTE DA REGIAO</v>
          </cell>
          <cell r="C10083" t="str">
            <v xml:space="preserve">M     </v>
          </cell>
          <cell r="D10083">
            <v>71.47</v>
          </cell>
        </row>
        <row r="10084">
          <cell r="A10084">
            <v>38386</v>
          </cell>
          <cell r="B10084" t="str">
            <v>PINCEL CHATO (TRINCHA) CERDAS GRIS 1.1/2 " (38 MM)</v>
          </cell>
          <cell r="C10084" t="str">
            <v xml:space="preserve">UN    </v>
          </cell>
          <cell r="D10084">
            <v>4.04</v>
          </cell>
        </row>
        <row r="10085">
          <cell r="A10085">
            <v>11091</v>
          </cell>
          <cell r="B10085" t="str">
            <v>PINGADEIRA PLASTICA PARA TELHA DE FIBROCIMENTO CANALETE 49/KALHETA OU CANALETE 90/KALHETAO</v>
          </cell>
          <cell r="C10085" t="str">
            <v xml:space="preserve">UN    </v>
          </cell>
          <cell r="D10085">
            <v>1.01</v>
          </cell>
        </row>
        <row r="10086">
          <cell r="A10086">
            <v>37586</v>
          </cell>
          <cell r="B10086" t="str">
            <v>PINO DE ACO COM ARRUELA CONICA, DIAMETRO ARRUELA = *23* MM E COMP HASTE = *27* MM (ACAO INDIRETA)</v>
          </cell>
          <cell r="C10086" t="str">
            <v xml:space="preserve">CENTO </v>
          </cell>
          <cell r="D10086">
            <v>30.9</v>
          </cell>
        </row>
        <row r="10087">
          <cell r="A10087">
            <v>37395</v>
          </cell>
          <cell r="B10087" t="str">
            <v>PINO DE ACO COM FURO, HASTE = 27 MM (ACAO DIRETA)</v>
          </cell>
          <cell r="C10087" t="str">
            <v xml:space="preserve">CENTO </v>
          </cell>
          <cell r="D10087">
            <v>26.57</v>
          </cell>
        </row>
        <row r="10088">
          <cell r="A10088">
            <v>14147</v>
          </cell>
          <cell r="B10088" t="str">
            <v>PINO DE ACO COM ROSCA 1/4 ", COMPRIMENTO DA HASTE = 30 MM E ROSCA = 20 MM (ACAO DIRETA)</v>
          </cell>
          <cell r="C10088" t="str">
            <v xml:space="preserve">CENTO </v>
          </cell>
          <cell r="D10088">
            <v>35.25</v>
          </cell>
        </row>
        <row r="10089">
          <cell r="A10089">
            <v>37396</v>
          </cell>
          <cell r="B10089" t="str">
            <v>PINO DE ACO LISO 1/4 ", HASTE = *36,5* MM (ACAO DIRETA)</v>
          </cell>
          <cell r="C10089" t="str">
            <v xml:space="preserve">CENTO </v>
          </cell>
          <cell r="D10089">
            <v>21.74</v>
          </cell>
        </row>
        <row r="10090">
          <cell r="A10090">
            <v>37397</v>
          </cell>
          <cell r="B10090" t="str">
            <v>PINO DE ACO LISO 1/4 ", HASTE = *53* MM (ACAO DIRETA)</v>
          </cell>
          <cell r="C10090" t="str">
            <v xml:space="preserve">CENTO </v>
          </cell>
          <cell r="D10090">
            <v>22.78</v>
          </cell>
        </row>
        <row r="10091">
          <cell r="A10091">
            <v>11559</v>
          </cell>
          <cell r="B10091" t="str">
            <v>PINO GUIA, RETO, COM CHAPA DE LATAO CROMADO, 3/4", PARA PORTA / JANELA DE CORRER</v>
          </cell>
          <cell r="C10091" t="str">
            <v xml:space="preserve">UN    </v>
          </cell>
          <cell r="D10091">
            <v>4.0199999999999996</v>
          </cell>
        </row>
        <row r="10092">
          <cell r="A10092">
            <v>444</v>
          </cell>
          <cell r="B10092" t="str">
            <v>PINO ROSCA EXTERNA, EM ACO GALVANIZADO, PARA ISOLADOR DE 15KV, DIAMETRO 25 MM, COMPRIMENTO *290* MM</v>
          </cell>
          <cell r="C10092" t="str">
            <v xml:space="preserve">UN    </v>
          </cell>
          <cell r="D10092">
            <v>19.170000000000002</v>
          </cell>
        </row>
        <row r="10093">
          <cell r="A10093">
            <v>445</v>
          </cell>
          <cell r="B10093" t="str">
            <v>PINO ROSCA EXTERNA, EM ACO GALVANIZADO, PARA ISOLADOR DE 25KV, DIAMETRO 35MM, COMPRIMENTO *320* MM</v>
          </cell>
          <cell r="C10093" t="str">
            <v xml:space="preserve">UN    </v>
          </cell>
          <cell r="D10093">
            <v>26.24</v>
          </cell>
        </row>
        <row r="10094">
          <cell r="A10094">
            <v>4783</v>
          </cell>
          <cell r="B10094" t="str">
            <v>PINTOR</v>
          </cell>
          <cell r="C10094" t="str">
            <v xml:space="preserve">H     </v>
          </cell>
          <cell r="D10094">
            <v>12.95</v>
          </cell>
        </row>
        <row r="10095">
          <cell r="A10095">
            <v>41079</v>
          </cell>
          <cell r="B10095" t="str">
            <v>PINTOR (MENSALISTA)</v>
          </cell>
          <cell r="C10095" t="str">
            <v xml:space="preserve">MES   </v>
          </cell>
          <cell r="D10095">
            <v>2290.7399999999998</v>
          </cell>
        </row>
        <row r="10096">
          <cell r="A10096">
            <v>12874</v>
          </cell>
          <cell r="B10096" t="str">
            <v>PINTOR DE LETREIROS</v>
          </cell>
          <cell r="C10096" t="str">
            <v xml:space="preserve">H     </v>
          </cell>
          <cell r="D10096">
            <v>14.92</v>
          </cell>
        </row>
        <row r="10097">
          <cell r="A10097">
            <v>41082</v>
          </cell>
          <cell r="B10097" t="str">
            <v>PINTOR DE LETREIROS (MENSALISTA)</v>
          </cell>
          <cell r="C10097" t="str">
            <v xml:space="preserve">MES   </v>
          </cell>
          <cell r="D10097">
            <v>2640.71</v>
          </cell>
        </row>
        <row r="10098">
          <cell r="A10098">
            <v>4785</v>
          </cell>
          <cell r="B10098" t="str">
            <v>PINTOR PARA TINTA EPOXI</v>
          </cell>
          <cell r="C10098" t="str">
            <v xml:space="preserve">H     </v>
          </cell>
          <cell r="D10098">
            <v>13.92</v>
          </cell>
        </row>
        <row r="10099">
          <cell r="A10099">
            <v>41081</v>
          </cell>
          <cell r="B10099" t="str">
            <v>PINTOR PARA TINTA EPOXI (MENSALISTA)</v>
          </cell>
          <cell r="C10099" t="str">
            <v xml:space="preserve">MES   </v>
          </cell>
          <cell r="D10099">
            <v>2463.9299999999998</v>
          </cell>
        </row>
        <row r="10100">
          <cell r="A10100">
            <v>4801</v>
          </cell>
          <cell r="B10100" t="str">
            <v>PISO DE BORRACHA CANELADO EM PLACAS 50 X 50 CM, E = *3,5* MM, PARA COLA</v>
          </cell>
          <cell r="C10100" t="str">
            <v xml:space="preserve">M2    </v>
          </cell>
          <cell r="D10100">
            <v>50.1</v>
          </cell>
        </row>
        <row r="10101">
          <cell r="A10101">
            <v>4794</v>
          </cell>
          <cell r="B10101" t="str">
            <v>PISO DE BORRACHA ESPORTIVO EM PLACAS 50 X 50 CM, E = 15 MM, PARA ARGAMASSA, PRETO</v>
          </cell>
          <cell r="C10101" t="str">
            <v xml:space="preserve">M2    </v>
          </cell>
          <cell r="D10101">
            <v>228.17</v>
          </cell>
        </row>
        <row r="10102">
          <cell r="A10102">
            <v>4796</v>
          </cell>
          <cell r="B10102" t="str">
            <v>PISO DE BORRACHA FRISADO OU PASTILHADO, PRETO, EM PLACAS 50 X 50 CM, E = 7 MM, PARA ARGAMASSA</v>
          </cell>
          <cell r="C10102" t="str">
            <v xml:space="preserve">M2    </v>
          </cell>
          <cell r="D10102">
            <v>138.59</v>
          </cell>
        </row>
        <row r="10103">
          <cell r="A10103">
            <v>4800</v>
          </cell>
          <cell r="B10103" t="str">
            <v>PISO DE BORRACHA PASTILHADO EM PLACAS 50 X 50 CM, E = *3,5* MM, PARA COLA, PRETO</v>
          </cell>
          <cell r="C10103" t="str">
            <v xml:space="preserve">M2    </v>
          </cell>
          <cell r="D10103">
            <v>38.11</v>
          </cell>
        </row>
        <row r="10104">
          <cell r="A10104">
            <v>4795</v>
          </cell>
          <cell r="B10104" t="str">
            <v>PISO DE BORRACHA PASTILHADO EM PLACAS 50 X 50 CM, E = 15 MM, PARA ARGAMASSA, PRETO</v>
          </cell>
          <cell r="C10104" t="str">
            <v xml:space="preserve">M2    </v>
          </cell>
          <cell r="D10104">
            <v>222.11</v>
          </cell>
        </row>
        <row r="10105">
          <cell r="A10105">
            <v>39694</v>
          </cell>
          <cell r="B10105" t="str">
            <v>PISO ELEVADO COM 2 PLACAS DE ACO COM ENCHIMENTO DE CONCRETO CELULAR, INCLUSO BASE/HASTE/CRUZETAS, 60 X 60 CM, H = *28* CM, RESISTENCIA CARGA CONCENTRADA 496 KG (COM COLOCACAO)</v>
          </cell>
          <cell r="C10105" t="str">
            <v xml:space="preserve">M2    </v>
          </cell>
          <cell r="D10105">
            <v>202.61</v>
          </cell>
        </row>
        <row r="10106">
          <cell r="A10106">
            <v>1292</v>
          </cell>
          <cell r="B10106" t="str">
            <v>PISO EM CERAMICA ESMALTADA EXTRA, PEI MAIOR OU IGUAL A 4, FORMATO MAIOR QUE 2025 CM2</v>
          </cell>
          <cell r="C10106" t="str">
            <v xml:space="preserve">M2    </v>
          </cell>
          <cell r="D10106">
            <v>32.409999999999997</v>
          </cell>
        </row>
        <row r="10107">
          <cell r="A10107">
            <v>1287</v>
          </cell>
          <cell r="B10107" t="str">
            <v>PISO EM CERAMICA ESMALTADA EXTRA, PEI MAIOR OU IGUAL A 4, FORMATO MENOR OU IGUAL A 2025 CM2</v>
          </cell>
          <cell r="C10107" t="str">
            <v xml:space="preserve">M2    </v>
          </cell>
          <cell r="D10107">
            <v>15.9</v>
          </cell>
        </row>
        <row r="10108">
          <cell r="A10108">
            <v>1297</v>
          </cell>
          <cell r="B10108" t="str">
            <v>PISO EM CERAMICA ESMALTADA, COMERCIAL (PADRAO POPULAR), PEI MAIOR OU IGUAL A 3, FORMATO MENOR OU IGUAL A  2025 CM2</v>
          </cell>
          <cell r="C10108" t="str">
            <v xml:space="preserve">M2    </v>
          </cell>
          <cell r="D10108">
            <v>13.19</v>
          </cell>
        </row>
        <row r="10109">
          <cell r="A10109">
            <v>4786</v>
          </cell>
          <cell r="B10109" t="str">
            <v>PISO EM GRANILITE, MARMORITE OU GRANITINA, AGREGADO COR PRETO, CINZA, PALHA OU BRANCO, E=  *8* MM (INCLUSO EXECUCAO)</v>
          </cell>
          <cell r="C10109" t="str">
            <v xml:space="preserve">M2    </v>
          </cell>
          <cell r="D10109">
            <v>81</v>
          </cell>
        </row>
        <row r="10110">
          <cell r="A10110">
            <v>10840</v>
          </cell>
          <cell r="B10110" t="str">
            <v>PISO EM GRANITO, POLIDO, TIPO AMENDOA/ AMARELO CAPRI/ AMARELO DOURADO CARIOCA OU OUTROS EQUIVALENTES DA REGIAO, FORMATO MENOR OU IGUAL A 3025 CM2, E=  *2* CM</v>
          </cell>
          <cell r="C10110" t="str">
            <v xml:space="preserve">M2    </v>
          </cell>
          <cell r="D10110">
            <v>280</v>
          </cell>
        </row>
        <row r="10111">
          <cell r="A10111">
            <v>10841</v>
          </cell>
          <cell r="B10111" t="str">
            <v>PISO EM GRANITO, POLIDO, TIPO ANDORINHA/ QUARTZ/ CASTELO/ CORUMBA OU OUTROS EQUIVALENTES DA REGIAO, FORMATO MENOR OU IGUAL A 3025 CM2, E=  *2* CM</v>
          </cell>
          <cell r="C10111" t="str">
            <v xml:space="preserve">M2    </v>
          </cell>
          <cell r="D10111">
            <v>211.32</v>
          </cell>
        </row>
        <row r="10112">
          <cell r="A10112">
            <v>25980</v>
          </cell>
          <cell r="B10112" t="str">
            <v>PISO EM GRANITO, POLIDO, TIPO MARFIM, DALLAS, CARAVELAS OU OUTROS EQUIVALENTES DA REGIAO, FORMATO MENOR OU IGUAL A 3025 CM2, E=  *2* CM</v>
          </cell>
          <cell r="C10112" t="str">
            <v xml:space="preserve">M2    </v>
          </cell>
          <cell r="D10112">
            <v>270.02</v>
          </cell>
        </row>
        <row r="10113">
          <cell r="A10113">
            <v>10842</v>
          </cell>
          <cell r="B10113" t="str">
            <v>PISO EM GRANITO, POLIDO, TIPO PRETO SAO GABRIEL/ TIJUCA OU OUTROS EQUIVALENTES DA REGIAO, FORMATO MENOR OU IGUAL A 3025 CM2, E=  *2* CM</v>
          </cell>
          <cell r="C10113" t="str">
            <v xml:space="preserve">M2    </v>
          </cell>
          <cell r="D10113">
            <v>305.24</v>
          </cell>
        </row>
        <row r="10114">
          <cell r="A10114">
            <v>21108</v>
          </cell>
          <cell r="B10114" t="str">
            <v>PISO EM PORCELANATO RETIFICADO EXTRA, FORMATO MENOR OU IGUAL A 2025 CM2</v>
          </cell>
          <cell r="C10114" t="str">
            <v xml:space="preserve">M2    </v>
          </cell>
          <cell r="D10114">
            <v>43.2</v>
          </cell>
        </row>
        <row r="10115">
          <cell r="A10115">
            <v>38180</v>
          </cell>
          <cell r="B10115" t="str">
            <v>PISO EM REGUA VINILICA SEMIFLEXIVEL, ENCAIXE CLICADO, E = 4 MM (SEM COLOCACAO)</v>
          </cell>
          <cell r="C10115" t="str">
            <v xml:space="preserve">M2    </v>
          </cell>
          <cell r="D10115">
            <v>111.58</v>
          </cell>
        </row>
        <row r="10116">
          <cell r="A10116">
            <v>40648</v>
          </cell>
          <cell r="B10116" t="str">
            <v>PISO EPOXI AUTONIVELANTE, ESPESSURA *4* MM (INCLUSO EXECUCAO)</v>
          </cell>
          <cell r="C10116" t="str">
            <v xml:space="preserve">M2    </v>
          </cell>
          <cell r="D10116">
            <v>155.52000000000001</v>
          </cell>
        </row>
        <row r="10117">
          <cell r="A10117">
            <v>40649</v>
          </cell>
          <cell r="B10117" t="str">
            <v>PISO EPOXI MULTILAYER, ESPESSURA *2* MM (INCLUSO EXECUCAO)</v>
          </cell>
          <cell r="C10117" t="str">
            <v xml:space="preserve">M2    </v>
          </cell>
          <cell r="D10117">
            <v>90.59</v>
          </cell>
        </row>
        <row r="10118">
          <cell r="A10118">
            <v>40650</v>
          </cell>
          <cell r="B10118" t="str">
            <v>PISO FULGET (GRANITO LAVADO) EM PLACAS DE *40 X 40* CM (SEM COLOCACAO)</v>
          </cell>
          <cell r="C10118" t="str">
            <v xml:space="preserve">M2    </v>
          </cell>
          <cell r="D10118">
            <v>116.64</v>
          </cell>
        </row>
        <row r="10119">
          <cell r="A10119">
            <v>40651</v>
          </cell>
          <cell r="B10119" t="str">
            <v>PISO FULGET (GRANITO LAVADO) EM PLACAS DE *75 X 75* CM (SEM COLOCACAO)</v>
          </cell>
          <cell r="C10119" t="str">
            <v xml:space="preserve">M2    </v>
          </cell>
          <cell r="D10119">
            <v>215.13</v>
          </cell>
        </row>
        <row r="10120">
          <cell r="A10120">
            <v>40652</v>
          </cell>
          <cell r="B10120" t="str">
            <v>PISO FULGET (GRANITO LAVADO) MOLDADO IN LOCO (INCLUSO EXECUCAO)</v>
          </cell>
          <cell r="C10120" t="str">
            <v xml:space="preserve">M2    </v>
          </cell>
          <cell r="D10120">
            <v>115.34</v>
          </cell>
        </row>
        <row r="10121">
          <cell r="A10121">
            <v>40647</v>
          </cell>
          <cell r="B10121" t="str">
            <v>PISO INDUSTRIAL EM CONCRETO ARMADO DE ACABAMENTO POLIDO, ESPESSURA 12 CM (CIMENTO QUEIMADO) (INCLUSO EXECUCAO)</v>
          </cell>
          <cell r="C10121" t="str">
            <v xml:space="preserve">M2    </v>
          </cell>
          <cell r="D10121">
            <v>127</v>
          </cell>
        </row>
        <row r="10122">
          <cell r="A10122">
            <v>40653</v>
          </cell>
          <cell r="B10122" t="str">
            <v>PISO KORODUR (INCLUSO EXECUCAO)</v>
          </cell>
          <cell r="C10122" t="str">
            <v xml:space="preserve">M2    </v>
          </cell>
          <cell r="D10122">
            <v>97.2</v>
          </cell>
        </row>
        <row r="10123">
          <cell r="A10123">
            <v>36178</v>
          </cell>
          <cell r="B10123" t="str">
            <v>PISO PODOTATIL DE CONCRETO - DIRECIONAL E ALERTA, *40 X 40 X 2,5* CM</v>
          </cell>
          <cell r="C10123" t="str">
            <v xml:space="preserve">UN    </v>
          </cell>
          <cell r="D10123">
            <v>8.58</v>
          </cell>
        </row>
        <row r="10124">
          <cell r="A10124">
            <v>38195</v>
          </cell>
          <cell r="B10124" t="str">
            <v>PISO PORCELANATO, BORDA RETA, EXTRA, FORMATO MAIOR QUE 2025 CM2</v>
          </cell>
          <cell r="C10124" t="str">
            <v xml:space="preserve">M2    </v>
          </cell>
          <cell r="D10124">
            <v>51.02</v>
          </cell>
        </row>
        <row r="10125">
          <cell r="A10125">
            <v>38181</v>
          </cell>
          <cell r="B10125" t="str">
            <v>PISO TATIL ALERTA OU DIRECIONAL, DE BORRACHA, COLORIDO, 25 X 25 CM, E = 5 MM, PARA COLA</v>
          </cell>
          <cell r="C10125" t="str">
            <v xml:space="preserve">M2    </v>
          </cell>
          <cell r="D10125">
            <v>152.32</v>
          </cell>
        </row>
        <row r="10126">
          <cell r="A10126">
            <v>38182</v>
          </cell>
          <cell r="B10126" t="str">
            <v>PISO TATIL DE ALERTA OU DIRECIONAL DE BORRACHA, PRETO, 25 X 25 CM, E = 5 MM, PARA COLA</v>
          </cell>
          <cell r="C10126" t="str">
            <v xml:space="preserve">M2    </v>
          </cell>
          <cell r="D10126">
            <v>145.09</v>
          </cell>
        </row>
        <row r="10127">
          <cell r="A10127">
            <v>38186</v>
          </cell>
          <cell r="B10127" t="str">
            <v>PISO TATIL DE ALERTA OU DIRECIONAL, DE BORRACHA, COLORIDO, 25 X 25 CM, E = 12 MM, PARA ARGAMASSA</v>
          </cell>
          <cell r="C10127" t="str">
            <v xml:space="preserve">M2    </v>
          </cell>
          <cell r="D10127">
            <v>377.15</v>
          </cell>
        </row>
        <row r="10128">
          <cell r="A10128">
            <v>38185</v>
          </cell>
          <cell r="B10128" t="str">
            <v>PISO TATIL DE ALERTA OU DIRECIONAL, DE BORRACHA, PRETO, 25 X 25 CM, E = 12 MM, PARA ARGAMASSA</v>
          </cell>
          <cell r="C10128" t="str">
            <v xml:space="preserve">M2    </v>
          </cell>
          <cell r="D10128">
            <v>335.79</v>
          </cell>
        </row>
        <row r="10129">
          <cell r="A10129">
            <v>40654</v>
          </cell>
          <cell r="B10129" t="str">
            <v>PISO URETANO, VERSAO REVESTIMENTO AUTONIVELANTE, ESPESSURA VARIÁVEL DE 3 A 4 MM (INCLUSO EXECUCAO)</v>
          </cell>
          <cell r="C10129" t="str">
            <v xml:space="preserve">M2    </v>
          </cell>
          <cell r="D10129">
            <v>150.97999999999999</v>
          </cell>
        </row>
        <row r="10130">
          <cell r="A10130">
            <v>25981</v>
          </cell>
          <cell r="B10130" t="str">
            <v>PISO/ REVESTIMENTO EM GRANITO, POLIDO, TIPO ANDORINHA/ QUARTZ/ CASTELO/ CORUMBA OU OUTROS EQUIVALENTES DA REGIAO, FORMATO MAIOR OU IGUAL A 3025 CM2, E = *2* CM</v>
          </cell>
          <cell r="C10130" t="str">
            <v xml:space="preserve">M2    </v>
          </cell>
          <cell r="D10130">
            <v>223.06</v>
          </cell>
        </row>
        <row r="10131">
          <cell r="A10131">
            <v>4822</v>
          </cell>
          <cell r="B10131" t="str">
            <v>PISO/ REVESTIMENTO EM MARMORE, POLIDO, BRANCO COMUM, FORMATO MAIOR OU IGUAL A 3025 CM2, E = *2* CM</v>
          </cell>
          <cell r="C10131" t="str">
            <v xml:space="preserve">M2    </v>
          </cell>
          <cell r="D10131">
            <v>262.68</v>
          </cell>
        </row>
        <row r="10132">
          <cell r="A10132">
            <v>4818</v>
          </cell>
          <cell r="B10132" t="str">
            <v>PISO/ REVESTIMENTO EM MARMORE, POLIDO, BRANCO COMUM, FORMATO MENOR OU IGUAL A 3025 CM2, E = *2* CM</v>
          </cell>
          <cell r="C10132" t="str">
            <v xml:space="preserve">M2    </v>
          </cell>
          <cell r="D10132">
            <v>270</v>
          </cell>
        </row>
        <row r="10133">
          <cell r="A10133">
            <v>39567</v>
          </cell>
          <cell r="B10133" t="str">
            <v>PLACA / CHAPA DE GESSO ACARTONADO, ACABAMENTO VINILICO LISO EM UMA DAS FACES, COR BRANCA, BORDA QUADRADA, E = 9,5 MM, 625 X 1250 MM (L X C), PARA FORRO REMOVIVEL</v>
          </cell>
          <cell r="C10133" t="str">
            <v xml:space="preserve">M2    </v>
          </cell>
          <cell r="D10133">
            <v>48.06</v>
          </cell>
        </row>
        <row r="10134">
          <cell r="A10134">
            <v>39566</v>
          </cell>
          <cell r="B10134" t="str">
            <v>PLACA / CHAPA DE GESSO ACARTONADO, ACABAMENTO VINILICO LISO EM UMA DAS FACES, COR BRANCA, BORDA QUADRADA, E = 9,5 MM, 625 X 625 MM (L X C), PARA FORRO REMOVIVEL</v>
          </cell>
          <cell r="C10134" t="str">
            <v xml:space="preserve">M2    </v>
          </cell>
          <cell r="D10134">
            <v>55.51</v>
          </cell>
        </row>
        <row r="10135">
          <cell r="A10135">
            <v>11062</v>
          </cell>
          <cell r="B10135" t="str">
            <v>PLACA CIMENTICIA LISA E = 10 MM, DE 1,20 X 3,00 M (SEM AMIANTO)</v>
          </cell>
          <cell r="C10135" t="str">
            <v xml:space="preserve">M2    </v>
          </cell>
          <cell r="D10135">
            <v>47.74</v>
          </cell>
        </row>
        <row r="10136">
          <cell r="A10136">
            <v>11063</v>
          </cell>
          <cell r="B10136" t="str">
            <v>PLACA CIMENTICIA LISA E = 6 MM, DE 1,20 X 3,00 M (SEM AMIANTO)</v>
          </cell>
          <cell r="C10136" t="str">
            <v xml:space="preserve">M2    </v>
          </cell>
          <cell r="D10136">
            <v>46.22</v>
          </cell>
        </row>
        <row r="10137">
          <cell r="A10137">
            <v>13521</v>
          </cell>
          <cell r="B10137" t="str">
            <v>PLACA DE ACO ESMALTADA PARA  IDENTIFICACAO DE RUA, *45 CM X 20* CM</v>
          </cell>
          <cell r="C10137" t="str">
            <v xml:space="preserve">UN    </v>
          </cell>
          <cell r="D10137">
            <v>99</v>
          </cell>
        </row>
        <row r="10138">
          <cell r="A10138">
            <v>10851</v>
          </cell>
          <cell r="B10138" t="str">
            <v>PLACA DE ACRILICO TRANSPARENTE ADESIVADA PARA SINALIZACAO DE PORTAS, BORDA POLIDA, DE *25 X 8*, E = 6 MM (NAO INCLUI ACESSORIOS PARA FIXACAO)</v>
          </cell>
          <cell r="C10138" t="str">
            <v xml:space="preserve">UN    </v>
          </cell>
          <cell r="D10138">
            <v>43.26</v>
          </cell>
        </row>
        <row r="10139">
          <cell r="A10139">
            <v>39515</v>
          </cell>
          <cell r="B10139" t="str">
            <v>PLACA DE FIBRA MINERAL PARA FORRO, DE 1250 X 625 MM, E = 15 MM, BORDA RETA, COM PINTURA ANTIMOFO (NAO INCLUI PERFIS)</v>
          </cell>
          <cell r="C10139" t="str">
            <v xml:space="preserve">UN    </v>
          </cell>
          <cell r="D10139">
            <v>32.5</v>
          </cell>
        </row>
        <row r="10140">
          <cell r="A10140">
            <v>39516</v>
          </cell>
          <cell r="B10140" t="str">
            <v>PLACA DE FIBRA MINERAL PARA FORRO, DE 625 X 625 MM, E = 15 MM, BORDA REBAIXADA PARA PERFIL 24 MM, COM PINTURA ANTIMOFO (NAO INCLUI PERFIS)</v>
          </cell>
          <cell r="C10140" t="str">
            <v xml:space="preserve">UN    </v>
          </cell>
          <cell r="D10140">
            <v>27.4</v>
          </cell>
        </row>
        <row r="10141">
          <cell r="A10141">
            <v>39514</v>
          </cell>
          <cell r="B10141" t="str">
            <v>PLACA DE FIBRA MINERAL PARA FORRO, DE 625 X 625 MM, E = 15 MM, BORDA RETA, COM PINTURA ANTIMOFO (NAO INCLUI PERFIS)</v>
          </cell>
          <cell r="C10141" t="str">
            <v xml:space="preserve">UN    </v>
          </cell>
          <cell r="D10141">
            <v>17.05</v>
          </cell>
        </row>
        <row r="10142">
          <cell r="A10142">
            <v>4812</v>
          </cell>
          <cell r="B10142" t="str">
            <v>PLACA DE GESSO PARA FORRO, DE  *60 X 60* CM E ESPESSURA DE 12 MM (30 MM NAS BORDAS) SEM COLOCACAO</v>
          </cell>
          <cell r="C10142" t="str">
            <v xml:space="preserve">M2    </v>
          </cell>
          <cell r="D10142">
            <v>13.28</v>
          </cell>
        </row>
        <row r="10143">
          <cell r="A10143">
            <v>10849</v>
          </cell>
          <cell r="B10143" t="str">
            <v>PLACA DE INAUGURACAO EM BRONZE *35X 50*CM</v>
          </cell>
          <cell r="C10143" t="str">
            <v xml:space="preserve">UN    </v>
          </cell>
          <cell r="D10143">
            <v>1440.01</v>
          </cell>
        </row>
        <row r="10144">
          <cell r="A10144">
            <v>10848</v>
          </cell>
          <cell r="B10144" t="str">
            <v>PLACA DE INAUGURACAO METALICA, *40* CM X *60* CM</v>
          </cell>
          <cell r="C10144" t="str">
            <v xml:space="preserve">UN    </v>
          </cell>
          <cell r="D10144">
            <v>904.5</v>
          </cell>
        </row>
        <row r="10145">
          <cell r="A10145">
            <v>4813</v>
          </cell>
          <cell r="B10145" t="str">
            <v>PLACA DE OBRA (PARA CONSTRUCAO CIVIL) EM CHAPA GALVANIZADA *N. 22*, ADESIVADA, DE *2,0 X 1,125* M</v>
          </cell>
          <cell r="C10145" t="str">
            <v xml:space="preserve">M2    </v>
          </cell>
          <cell r="D10145">
            <v>300</v>
          </cell>
        </row>
        <row r="10146">
          <cell r="A10146">
            <v>37560</v>
          </cell>
          <cell r="B10146" t="str">
            <v>PLACA DE SINALIZACAO DE SEGURANCA CONTRA INCENDIO - ALERTA, TRIANGULAR, BASE DE *30* CM, EM PVC *2* MM ANTI-CHAMAS (SIMBOLOS, CORES E PICTOGRAMAS CONFORME NBR 13434)</v>
          </cell>
          <cell r="C10146" t="str">
            <v xml:space="preserve">UN    </v>
          </cell>
          <cell r="D10146">
            <v>27.56</v>
          </cell>
        </row>
        <row r="10147">
          <cell r="A10147">
            <v>37557</v>
          </cell>
          <cell r="B10147" t="str">
            <v>PLACA DE SINALIZACAO DE SEGURANCA CONTRA INCENDIO, FOTOLUMINESCENTE, QUADRADA, *14 X 14* CM, EM PVC *2* MM ANTI-CHAMAS (SIMBOLOS, CORES E PICTOGRAMAS CONFORME NBR 13434)</v>
          </cell>
          <cell r="C10147" t="str">
            <v xml:space="preserve">UN    </v>
          </cell>
          <cell r="D10147">
            <v>8.3699999999999992</v>
          </cell>
        </row>
        <row r="10148">
          <cell r="A10148">
            <v>37556</v>
          </cell>
          <cell r="B10148" t="str">
            <v>PLACA DE SINALIZACAO DE SEGURANCA CONTRA INCENDIO, FOTOLUMINESCENTE, QUADRADA, *20 X 20* CM, EM PVC *2* MM ANTI-CHAMAS (SIMBOLOS, CORES E PICTOGRAMAS CONFORME NBR 13434)</v>
          </cell>
          <cell r="C10148" t="str">
            <v xml:space="preserve">UN    </v>
          </cell>
          <cell r="D10148">
            <v>16.190000000000001</v>
          </cell>
        </row>
        <row r="10149">
          <cell r="A10149">
            <v>37559</v>
          </cell>
          <cell r="B10149" t="str">
            <v>PLACA DE SINALIZACAO DE SEGURANCA CONTRA INCENDIO, FOTOLUMINESCENTE, RETANGULAR, *12 X 40* CM, EM PVC *2* MM ANTI-CHAMAS (SIMBOLOS, CORES E PICTOGRAMAS CONFORME NBR 13434)</v>
          </cell>
          <cell r="C10149" t="str">
            <v xml:space="preserve">UN    </v>
          </cell>
          <cell r="D10149">
            <v>19.86</v>
          </cell>
        </row>
        <row r="10150">
          <cell r="A10150">
            <v>37539</v>
          </cell>
          <cell r="B10150" t="str">
            <v>PLACA DE SINALIZACAO DE SEGURANCA CONTRA INCENDIO, FOTOLUMINESCENTE, RETANGULAR, *13 X 26* CM, EM PVC *2* MM ANTI-CHAMAS (SIMBOLOS, CORES E PICTOGRAMAS CONFORME NBR 13434)</v>
          </cell>
          <cell r="C10150" t="str">
            <v xml:space="preserve">UN    </v>
          </cell>
          <cell r="D10150">
            <v>14</v>
          </cell>
        </row>
        <row r="10151">
          <cell r="A10151">
            <v>37558</v>
          </cell>
          <cell r="B10151" t="str">
            <v>PLACA DE SINALIZACAO DE SEGURANCA CONTRA INCENDIO, FOTOLUMINESCENTE, RETANGULAR, *20 X 40* CM, EM PVC *2* MM ANTI-CHAMAS (SIMBOLOS, CORES E PICTOGRAMAS CONFORME NBR 13434)</v>
          </cell>
          <cell r="C10151" t="str">
            <v xml:space="preserve">UN    </v>
          </cell>
          <cell r="D10151">
            <v>26.1</v>
          </cell>
        </row>
        <row r="10152">
          <cell r="A10152">
            <v>34723</v>
          </cell>
          <cell r="B10152" t="str">
            <v>PLACA DE SINALIZACAO EM CHAPA DE ACO NUM 16 COM PINTURA REFLETIVA</v>
          </cell>
          <cell r="C10152" t="str">
            <v xml:space="preserve">M2    </v>
          </cell>
          <cell r="D10152">
            <v>693</v>
          </cell>
        </row>
        <row r="10153">
          <cell r="A10153">
            <v>34721</v>
          </cell>
          <cell r="B10153" t="str">
            <v>PLACA DE SINALIZACAO EM CHAPA DE ALUMINIO COM PINTURA REFLETIVA, E = 2 MM</v>
          </cell>
          <cell r="C10153" t="str">
            <v xml:space="preserve">M2    </v>
          </cell>
          <cell r="D10153">
            <v>864</v>
          </cell>
        </row>
        <row r="10154">
          <cell r="A10154">
            <v>4309</v>
          </cell>
          <cell r="B10154" t="str">
            <v>PLACA DE VENTILACAO PARA TELHA DE FIBROCIMENTO CANALETE 49 KALHETA</v>
          </cell>
          <cell r="C10154" t="str">
            <v xml:space="preserve">UN    </v>
          </cell>
          <cell r="D10154">
            <v>4.54</v>
          </cell>
        </row>
        <row r="10155">
          <cell r="A10155">
            <v>4307</v>
          </cell>
          <cell r="B10155" t="str">
            <v>PLACA DE VENTILACAO PARA TELHA DE FIBROCIMENTO, CANALETE 90 OU KALHETAO</v>
          </cell>
          <cell r="C10155" t="str">
            <v xml:space="preserve">UN    </v>
          </cell>
          <cell r="D10155">
            <v>7.77</v>
          </cell>
        </row>
        <row r="10156">
          <cell r="A10156">
            <v>10850</v>
          </cell>
          <cell r="B10156" t="str">
            <v>PLACA NUMERACAO RESIDENCIAL EM CHAPA GALVANIZADA ESMALTADA 12 X 18 CM</v>
          </cell>
          <cell r="C10156" t="str">
            <v xml:space="preserve">UN    </v>
          </cell>
          <cell r="D10156">
            <v>45</v>
          </cell>
        </row>
        <row r="10157">
          <cell r="A10157">
            <v>42438</v>
          </cell>
          <cell r="B10157" t="str">
            <v>PLACA ORIENTATIVA SOBRE EXERCÍCIOS, 2,00M X 1,00M, EM TUBO DE ACO CARBONO, PINTURA NO PROCESSO ELETROSTATICO - PARA ACADEMIA AO AR LIVRE / ACADEMIA DA TERCEIRA IDADE - ATI</v>
          </cell>
          <cell r="C10157" t="str">
            <v xml:space="preserve">UN    </v>
          </cell>
          <cell r="D10157">
            <v>1187.6099999999999</v>
          </cell>
        </row>
        <row r="10158">
          <cell r="A10158">
            <v>4792</v>
          </cell>
          <cell r="B10158" t="str">
            <v>PLACA VINILICA SEMIFLEXIVEL PARA PISOS, E = 3,2 MM, 30 X 30 CM (SEM COLOCACAO)</v>
          </cell>
          <cell r="C10158" t="str">
            <v xml:space="preserve">M2    </v>
          </cell>
          <cell r="D10158">
            <v>107.11</v>
          </cell>
        </row>
        <row r="10159">
          <cell r="A10159">
            <v>4790</v>
          </cell>
          <cell r="B10159" t="str">
            <v>PLACA VINILICA SEMIFLEXIVEL PARA REVESTIMENTO DE PISOS E PAREDES, E = 2 MM (SEM COLOCACAO)</v>
          </cell>
          <cell r="C10159" t="str">
            <v xml:space="preserve">M2    </v>
          </cell>
          <cell r="D10159">
            <v>64.400000000000006</v>
          </cell>
        </row>
        <row r="10160">
          <cell r="A10160">
            <v>40671</v>
          </cell>
          <cell r="B10160" t="str">
            <v>PLACA/PISO DE CONCRETO POROSO/ PAVIMENTO PERMEAVEL/BLOCO DRENANTE DE CONCRETO, 40 CM X 40 CM, E = 6 CM, COR NATURAL</v>
          </cell>
          <cell r="C10160" t="str">
            <v xml:space="preserve">M2    </v>
          </cell>
          <cell r="D10160">
            <v>48.95</v>
          </cell>
        </row>
        <row r="10161">
          <cell r="A10161">
            <v>7552</v>
          </cell>
          <cell r="B10161" t="str">
            <v>PLACA/TAMPA CEGA EM LATAO ESCOVADO PARA CONDULETE EM LIGA DE ALUMINIO 4 X 4"</v>
          </cell>
          <cell r="C10161" t="str">
            <v xml:space="preserve">UN    </v>
          </cell>
          <cell r="D10161">
            <v>22.9</v>
          </cell>
        </row>
        <row r="10162">
          <cell r="A10162">
            <v>4893</v>
          </cell>
          <cell r="B10162" t="str">
            <v>PLUG OU BUJAO DE FERRO GALVANIZADO, DE 1 1/2"</v>
          </cell>
          <cell r="C10162" t="str">
            <v xml:space="preserve">UN    </v>
          </cell>
          <cell r="D10162">
            <v>6.48</v>
          </cell>
        </row>
        <row r="10163">
          <cell r="A10163">
            <v>4894</v>
          </cell>
          <cell r="B10163" t="str">
            <v>PLUG OU BUJAO DE FERRO GALVANIZADO, DE 1 1/4"</v>
          </cell>
          <cell r="C10163" t="str">
            <v xml:space="preserve">UN    </v>
          </cell>
          <cell r="D10163">
            <v>5.56</v>
          </cell>
        </row>
        <row r="10164">
          <cell r="A10164">
            <v>4888</v>
          </cell>
          <cell r="B10164" t="str">
            <v>PLUG OU BUJAO DE FERRO GALVANIZADO, DE 1/2"</v>
          </cell>
          <cell r="C10164" t="str">
            <v xml:space="preserve">UN    </v>
          </cell>
          <cell r="D10164">
            <v>1.89</v>
          </cell>
        </row>
        <row r="10165">
          <cell r="A10165">
            <v>4890</v>
          </cell>
          <cell r="B10165" t="str">
            <v>PLUG OU BUJAO DE FERRO GALVANIZADO, DE 1"</v>
          </cell>
          <cell r="C10165" t="str">
            <v xml:space="preserve">UN    </v>
          </cell>
          <cell r="D10165">
            <v>3.56</v>
          </cell>
        </row>
        <row r="10166">
          <cell r="A10166">
            <v>12411</v>
          </cell>
          <cell r="B10166" t="str">
            <v>PLUG OU BUJAO DE FERRO GALVANIZADO, DE 2 1/2"</v>
          </cell>
          <cell r="C10166" t="str">
            <v xml:space="preserve">UN    </v>
          </cell>
          <cell r="D10166">
            <v>19.16</v>
          </cell>
        </row>
        <row r="10167">
          <cell r="A10167">
            <v>4891</v>
          </cell>
          <cell r="B10167" t="str">
            <v>PLUG OU BUJAO DE FERRO GALVANIZADO, DE 2"</v>
          </cell>
          <cell r="C10167" t="str">
            <v xml:space="preserve">UN    </v>
          </cell>
          <cell r="D10167">
            <v>9.58</v>
          </cell>
        </row>
        <row r="10168">
          <cell r="A10168">
            <v>4889</v>
          </cell>
          <cell r="B10168" t="str">
            <v>PLUG OU BUJAO DE FERRO GALVANIZADO, DE 3/4"</v>
          </cell>
          <cell r="C10168" t="str">
            <v xml:space="preserve">UN    </v>
          </cell>
          <cell r="D10168">
            <v>2.56</v>
          </cell>
        </row>
        <row r="10169">
          <cell r="A10169">
            <v>4892</v>
          </cell>
          <cell r="B10169" t="str">
            <v>PLUG OU BUJAO DE FERRO GALVANIZADO, DE 3"</v>
          </cell>
          <cell r="C10169" t="str">
            <v xml:space="preserve">UN    </v>
          </cell>
          <cell r="D10169">
            <v>26.83</v>
          </cell>
        </row>
        <row r="10170">
          <cell r="A10170">
            <v>12412</v>
          </cell>
          <cell r="B10170" t="str">
            <v>PLUG OU BUJAO DE FERRO GALVANIZADO, DE 4"</v>
          </cell>
          <cell r="C10170" t="str">
            <v xml:space="preserve">UN    </v>
          </cell>
          <cell r="D10170">
            <v>49.87</v>
          </cell>
        </row>
        <row r="10171">
          <cell r="A10171">
            <v>11073</v>
          </cell>
          <cell r="B10171" t="str">
            <v>PLUG PVC P/ ESG PREDIAL  75MM</v>
          </cell>
          <cell r="C10171" t="str">
            <v xml:space="preserve">UN    </v>
          </cell>
          <cell r="D10171">
            <v>3.29</v>
          </cell>
        </row>
        <row r="10172">
          <cell r="A10172">
            <v>11071</v>
          </cell>
          <cell r="B10172" t="str">
            <v>PLUG PVC P/ ESG PREDIAL 100MM</v>
          </cell>
          <cell r="C10172" t="str">
            <v xml:space="preserve">UN    </v>
          </cell>
          <cell r="D10172">
            <v>5.33</v>
          </cell>
        </row>
        <row r="10173">
          <cell r="A10173">
            <v>11072</v>
          </cell>
          <cell r="B10173" t="str">
            <v>PLUG PVC P/ ESG PREDIAL 50MM</v>
          </cell>
          <cell r="C10173" t="str">
            <v xml:space="preserve">UN    </v>
          </cell>
          <cell r="D10173">
            <v>1.86</v>
          </cell>
        </row>
        <row r="10174">
          <cell r="A10174">
            <v>4895</v>
          </cell>
          <cell r="B10174" t="str">
            <v>PLUG PVC ROSCAVEL,  1/2",  AGUA FRIA PREDIAL (NBR 5648)</v>
          </cell>
          <cell r="C10174" t="str">
            <v xml:space="preserve">UN    </v>
          </cell>
          <cell r="D10174">
            <v>0.36</v>
          </cell>
        </row>
        <row r="10175">
          <cell r="A10175">
            <v>4907</v>
          </cell>
          <cell r="B10175" t="str">
            <v>PLUG PVC,  JE, DN 100 MM, PARA REDE COLETORA ESGOTO (NBR 10569)</v>
          </cell>
          <cell r="C10175" t="str">
            <v xml:space="preserve">UN    </v>
          </cell>
          <cell r="D10175">
            <v>19.04</v>
          </cell>
        </row>
        <row r="10176">
          <cell r="A10176">
            <v>4902</v>
          </cell>
          <cell r="B10176" t="str">
            <v>PLUG PVC, JE, DN 150 MM, PARA REDE COLETORA ESGOTO (NBR 10569)</v>
          </cell>
          <cell r="C10176" t="str">
            <v xml:space="preserve">UN    </v>
          </cell>
          <cell r="D10176">
            <v>43.09</v>
          </cell>
        </row>
        <row r="10177">
          <cell r="A10177">
            <v>4908</v>
          </cell>
          <cell r="B10177" t="str">
            <v>PLUG PVC, JE, DN 200 MM, PARA REDE COLETORA ESGOTO (NBR 10569)</v>
          </cell>
          <cell r="C10177" t="str">
            <v xml:space="preserve">UN    </v>
          </cell>
          <cell r="D10177">
            <v>87.5</v>
          </cell>
        </row>
        <row r="10178">
          <cell r="A10178">
            <v>4909</v>
          </cell>
          <cell r="B10178" t="str">
            <v>PLUG PVC, JE, DN 250 MM, PARA REDE COLETORA ESGOTO (NBR 10569)</v>
          </cell>
          <cell r="C10178" t="str">
            <v xml:space="preserve">UN    </v>
          </cell>
          <cell r="D10178">
            <v>169</v>
          </cell>
        </row>
        <row r="10179">
          <cell r="A10179">
            <v>4903</v>
          </cell>
          <cell r="B10179" t="str">
            <v>PLUG PVC, JE, DN 350 MM, PARA REDE COLETORA ESGOTO (NBR 10569)</v>
          </cell>
          <cell r="C10179" t="str">
            <v xml:space="preserve">UN    </v>
          </cell>
          <cell r="D10179">
            <v>496.91</v>
          </cell>
        </row>
        <row r="10180">
          <cell r="A10180">
            <v>4897</v>
          </cell>
          <cell r="B10180" t="str">
            <v>PLUG PVC, ROSCAVEL 1", PARA AGUA FRIA PREDIAL</v>
          </cell>
          <cell r="C10180" t="str">
            <v xml:space="preserve">UN    </v>
          </cell>
          <cell r="D10180">
            <v>1.54</v>
          </cell>
        </row>
        <row r="10181">
          <cell r="A10181">
            <v>4896</v>
          </cell>
          <cell r="B10181" t="str">
            <v>PLUG PVC, ROSCAVEL 3/4", PARA  AGUA FRIA PREDIAL</v>
          </cell>
          <cell r="C10181" t="str">
            <v xml:space="preserve">UN    </v>
          </cell>
          <cell r="D10181">
            <v>0.55000000000000004</v>
          </cell>
        </row>
        <row r="10182">
          <cell r="A10182">
            <v>4900</v>
          </cell>
          <cell r="B10182" t="str">
            <v>PLUG PVC, ROSCAVEL, 1 1/2",  AGUA FRIA PREDIAL</v>
          </cell>
          <cell r="C10182" t="str">
            <v xml:space="preserve">UN    </v>
          </cell>
          <cell r="D10182">
            <v>4.5999999999999996</v>
          </cell>
        </row>
        <row r="10183">
          <cell r="A10183">
            <v>4898</v>
          </cell>
          <cell r="B10183" t="str">
            <v>PLUG PVC, ROSCAVEL, 1 1/4",  AGUA FRIA PREDIAL</v>
          </cell>
          <cell r="C10183" t="str">
            <v xml:space="preserve">UN    </v>
          </cell>
          <cell r="D10183">
            <v>1.72</v>
          </cell>
        </row>
        <row r="10184">
          <cell r="A10184">
            <v>4899</v>
          </cell>
          <cell r="B10184" t="str">
            <v>PLUG PVC, ROSCAVEL, 2",  AGUA FRIA PREDIAL</v>
          </cell>
          <cell r="C10184" t="str">
            <v xml:space="preserve">UN    </v>
          </cell>
          <cell r="D10184">
            <v>6.31</v>
          </cell>
        </row>
        <row r="10185">
          <cell r="A10185">
            <v>11096</v>
          </cell>
          <cell r="B10185" t="str">
            <v>PO DE MARMORE (POSTO PEDREIRA/FORNECEDOR, SEM FRETE)</v>
          </cell>
          <cell r="C10185" t="str">
            <v xml:space="preserve">KG    </v>
          </cell>
          <cell r="D10185">
            <v>0.34</v>
          </cell>
        </row>
        <row r="10186">
          <cell r="A10186">
            <v>4741</v>
          </cell>
          <cell r="B10186" t="str">
            <v>PO DE PEDRA (POSTO PEDREIRA/FORNECEDOR, SEM FRETE)</v>
          </cell>
          <cell r="C10186" t="str">
            <v xml:space="preserve">M3    </v>
          </cell>
          <cell r="D10186">
            <v>64.180000000000007</v>
          </cell>
        </row>
        <row r="10187">
          <cell r="A10187">
            <v>4752</v>
          </cell>
          <cell r="B10187" t="str">
            <v>POCEIRO / ESCAVADOR DE VALAS E TUBULOES</v>
          </cell>
          <cell r="C10187" t="str">
            <v xml:space="preserve">H     </v>
          </cell>
          <cell r="D10187">
            <v>9</v>
          </cell>
        </row>
        <row r="10188">
          <cell r="A10188">
            <v>41091</v>
          </cell>
          <cell r="B10188" t="str">
            <v>POCEIRO / ESCAVADOR DE VALAS E TUBULOES (MENSALISTA)</v>
          </cell>
          <cell r="C10188" t="str">
            <v xml:space="preserve">MES   </v>
          </cell>
          <cell r="D10188">
            <v>1593.21</v>
          </cell>
        </row>
        <row r="10189">
          <cell r="A10189">
            <v>13954</v>
          </cell>
          <cell r="B10189" t="str">
            <v>POLIDORA DE PISO (POLITRIZ) ELETRICA, MOTOR MONOFASICO DE 4 HP, PESO DE 100 KG, DIAMETRO DO TRABALHO DE 450 MM</v>
          </cell>
          <cell r="C10189" t="str">
            <v xml:space="preserve">UN    </v>
          </cell>
          <cell r="D10189">
            <v>4690.9399999999996</v>
          </cell>
        </row>
        <row r="10190">
          <cell r="A10190">
            <v>3411</v>
          </cell>
          <cell r="B10190" t="str">
            <v>POLIESTIRENO EXPANDIDO/EPS (ISOPOR), PEROLAS, PARA CONCRETO LEVE</v>
          </cell>
          <cell r="C10190" t="str">
            <v xml:space="preserve">KG    </v>
          </cell>
          <cell r="D10190">
            <v>45.99</v>
          </cell>
        </row>
        <row r="10191">
          <cell r="A10191">
            <v>39995</v>
          </cell>
          <cell r="B10191" t="str">
            <v>POLIESTIRENO EXPANDIDO/EPS (ISOPOR), TIPO 2F, BLOCO</v>
          </cell>
          <cell r="C10191" t="str">
            <v xml:space="preserve">M3    </v>
          </cell>
          <cell r="D10191">
            <v>353.8</v>
          </cell>
        </row>
        <row r="10192">
          <cell r="A10192">
            <v>11615</v>
          </cell>
          <cell r="B10192" t="str">
            <v>POLIESTIRENO EXPANDIDO/EPS (ISOPOR), TIPO 2F, PLACA, ISOLAMENTO TERMOACUSTICO, E = 10 MM, 1000 X 500 MM</v>
          </cell>
          <cell r="C10192" t="str">
            <v xml:space="preserve">M2    </v>
          </cell>
          <cell r="D10192">
            <v>3</v>
          </cell>
        </row>
        <row r="10193">
          <cell r="A10193">
            <v>3408</v>
          </cell>
          <cell r="B10193" t="str">
            <v>POLIESTIRENO EXPANDIDO/EPS (ISOPOR), TIPO 2F, PLACA, ISOLAMENTO TERMOACUSTICO, E = 20 MM, 1000 X 500 MM</v>
          </cell>
          <cell r="C10193" t="str">
            <v xml:space="preserve">M2    </v>
          </cell>
          <cell r="D10193">
            <v>7.97</v>
          </cell>
        </row>
        <row r="10194">
          <cell r="A10194">
            <v>3409</v>
          </cell>
          <cell r="B10194" t="str">
            <v>POLIESTIRENO EXPANDIDO/EPS (ISOPOR), TIPO 2F, PLACA, ISOLAMENTO TERMOACUSTICO, E = 50 MM, 1000 X 500 MM</v>
          </cell>
          <cell r="C10194" t="str">
            <v xml:space="preserve">M2    </v>
          </cell>
          <cell r="D10194">
            <v>19.920000000000002</v>
          </cell>
        </row>
        <row r="10195">
          <cell r="A10195">
            <v>11427</v>
          </cell>
          <cell r="B10195" t="str">
            <v>POLVORA NEGRA</v>
          </cell>
          <cell r="C10195" t="str">
            <v xml:space="preserve">KG    </v>
          </cell>
          <cell r="D10195">
            <v>76.66</v>
          </cell>
        </row>
        <row r="10196">
          <cell r="A10196">
            <v>4491</v>
          </cell>
          <cell r="B10196" t="str">
            <v>PONTALETE DE MADEIRA NAO APARELHADA *7,5 X 7,5* CM (3 X 3 ") PINUS, MISTA OU EQUIVALENTE DA REGIAO</v>
          </cell>
          <cell r="C10196" t="str">
            <v xml:space="preserve">M     </v>
          </cell>
          <cell r="D10196">
            <v>5.08</v>
          </cell>
        </row>
        <row r="10197">
          <cell r="A10197">
            <v>26022</v>
          </cell>
          <cell r="B10197" t="str">
            <v>PONTEIRO PARA MARTELO ROMPEDOR, DIAMETRO = *28* MM, COMPRIMENTO = *520* MM, ENCAIXE SEXTAVADO</v>
          </cell>
          <cell r="C10197" t="str">
            <v xml:space="preserve">UN    </v>
          </cell>
          <cell r="D10197">
            <v>175.65</v>
          </cell>
        </row>
        <row r="10198">
          <cell r="A10198">
            <v>421</v>
          </cell>
          <cell r="B10198" t="str">
            <v>PORCA OLHAL EM ACO GALVANIZADO, DIAMETRO NOMINAL DE 16 MM</v>
          </cell>
          <cell r="C10198" t="str">
            <v xml:space="preserve">UN    </v>
          </cell>
          <cell r="D10198">
            <v>6.83</v>
          </cell>
        </row>
        <row r="10199">
          <cell r="A10199">
            <v>12362</v>
          </cell>
          <cell r="B10199" t="str">
            <v>PORCA OLHAL EM ACO GALVANIZADO, ESPESSURA 16MM, ABERTURA 21MM</v>
          </cell>
          <cell r="C10199" t="str">
            <v xml:space="preserve">UN    </v>
          </cell>
          <cell r="D10199">
            <v>10.42</v>
          </cell>
        </row>
        <row r="10200">
          <cell r="A10200">
            <v>14148</v>
          </cell>
          <cell r="B10200" t="str">
            <v>PORCA UNIAO/JUNCAO ZINCADA SEXTAVADA 1/4 ", CHAVE 7/16 ", COMPRIMENTO = 25 MM</v>
          </cell>
          <cell r="C10200" t="str">
            <v xml:space="preserve">UN    </v>
          </cell>
          <cell r="D10200">
            <v>0.6</v>
          </cell>
        </row>
        <row r="10201">
          <cell r="A10201">
            <v>4341</v>
          </cell>
          <cell r="B10201" t="str">
            <v>PORCA ZINCADA, QUADRADA, DIAMETRO 3/8"</v>
          </cell>
          <cell r="C10201" t="str">
            <v xml:space="preserve">UN    </v>
          </cell>
          <cell r="D10201">
            <v>0.75</v>
          </cell>
        </row>
        <row r="10202">
          <cell r="A10202">
            <v>4337</v>
          </cell>
          <cell r="B10202" t="str">
            <v>PORCA ZINCADA, QUADRADA, DIAMETRO 5/8"</v>
          </cell>
          <cell r="C10202" t="str">
            <v xml:space="preserve">UN    </v>
          </cell>
          <cell r="D10202">
            <v>1.89</v>
          </cell>
        </row>
        <row r="10203">
          <cell r="A10203">
            <v>4339</v>
          </cell>
          <cell r="B10203" t="str">
            <v>PORCA ZINCADA, SEXTAVADA, DIAMETRO 1/2"</v>
          </cell>
          <cell r="C10203" t="str">
            <v xml:space="preserve">UN    </v>
          </cell>
          <cell r="D10203">
            <v>0.4</v>
          </cell>
        </row>
        <row r="10204">
          <cell r="A10204">
            <v>39997</v>
          </cell>
          <cell r="B10204" t="str">
            <v>PORCA ZINCADA, SEXTAVADA, DIAMETRO 1/4"</v>
          </cell>
          <cell r="C10204" t="str">
            <v xml:space="preserve">UN    </v>
          </cell>
          <cell r="D10204">
            <v>0.22</v>
          </cell>
        </row>
        <row r="10205">
          <cell r="A10205">
            <v>11971</v>
          </cell>
          <cell r="B10205" t="str">
            <v>PORCA ZINCADA, SEXTAVADA, DIAMETRO 1"</v>
          </cell>
          <cell r="C10205" t="str">
            <v xml:space="preserve">UN    </v>
          </cell>
          <cell r="D10205">
            <v>3.13</v>
          </cell>
        </row>
        <row r="10206">
          <cell r="A10206">
            <v>4342</v>
          </cell>
          <cell r="B10206" t="str">
            <v>PORCA ZINCADA, SEXTAVADA, DIAMETRO 3/8"</v>
          </cell>
          <cell r="C10206" t="str">
            <v xml:space="preserve">UN    </v>
          </cell>
          <cell r="D10206">
            <v>0.16</v>
          </cell>
        </row>
        <row r="10207">
          <cell r="A10207">
            <v>4330</v>
          </cell>
          <cell r="B10207" t="str">
            <v>PORCA ZINCADA, SEXTAVADA, DIAMETRO 5/16"</v>
          </cell>
          <cell r="C10207" t="str">
            <v xml:space="preserve">UN    </v>
          </cell>
          <cell r="D10207">
            <v>0.11</v>
          </cell>
        </row>
        <row r="10208">
          <cell r="A10208">
            <v>4340</v>
          </cell>
          <cell r="B10208" t="str">
            <v>PORCA ZINCADA, SEXTAVADA, DIAMETRO 5/8"</v>
          </cell>
          <cell r="C10208" t="str">
            <v xml:space="preserve">UN    </v>
          </cell>
          <cell r="D10208">
            <v>0.87</v>
          </cell>
        </row>
        <row r="10209">
          <cell r="A10209">
            <v>5088</v>
          </cell>
          <cell r="B10209" t="str">
            <v>PORTA CADEADO,  3 1/2", EM ACO ZINCADO, PRETO, PARA PORTAO E JANELA</v>
          </cell>
          <cell r="C10209" t="str">
            <v xml:space="preserve">UN    </v>
          </cell>
          <cell r="D10209">
            <v>2.57</v>
          </cell>
        </row>
        <row r="10210">
          <cell r="A10210">
            <v>11154</v>
          </cell>
          <cell r="B10210" t="str">
            <v>PORTA CORTA-FOGO PARA SAIDA DE EMERGENCIA, COM FECHADURA, VAO LUZ DE 90 X 210 CM, CLASSE P-90 (NBR 11742)</v>
          </cell>
          <cell r="C10210" t="str">
            <v xml:space="preserve">UN    </v>
          </cell>
          <cell r="D10210">
            <v>808.79</v>
          </cell>
        </row>
        <row r="10211">
          <cell r="A10211">
            <v>39021</v>
          </cell>
          <cell r="B10211" t="str">
            <v>PORTA DE ABRIR EM ACO COM DIVISAO HORIZONTAL  PARA VIDROS, COM FUNDO ANTICORROSIVO/PRIMER DE PROTECAO, SEM GUARNICAO/ALIZAR/VISTA, VIDROS NAO INCLUSOS, 87 X 210 CM</v>
          </cell>
          <cell r="C10211" t="str">
            <v xml:space="preserve">UN    </v>
          </cell>
          <cell r="D10211">
            <v>363.79</v>
          </cell>
        </row>
        <row r="10212">
          <cell r="A10212">
            <v>39022</v>
          </cell>
          <cell r="B10212" t="str">
            <v>PORTA DE ABRIR EM ACO TIPO VENEZIANA, COM FUNDO ANTICORROSIVO / PRIMER DE PROTECAO, SEM GUARNICAO/ALIZAR/VISTA, 87 X 210 CM</v>
          </cell>
          <cell r="C10212" t="str">
            <v xml:space="preserve">UN    </v>
          </cell>
          <cell r="D10212">
            <v>449.9</v>
          </cell>
        </row>
        <row r="10213">
          <cell r="A10213">
            <v>39024</v>
          </cell>
          <cell r="B10213" t="str">
            <v>PORTA DE ABRIR EM ALUMINIO COM DIVISAO HORIZONTAL  PARA VIDROS,  ACABAMENTO ANODIZADO NATURAL, VIDROS INCLUSOS, SEM GUARNICAO/ALIZAR/VISTA , 87 X 210 CM</v>
          </cell>
          <cell r="C10213" t="str">
            <v xml:space="preserve">UN    </v>
          </cell>
          <cell r="D10213">
            <v>862.09</v>
          </cell>
        </row>
        <row r="10214">
          <cell r="A10214">
            <v>4914</v>
          </cell>
          <cell r="B10214" t="str">
            <v>PORTA DE ABRIR EM ALUMINIO COM LAMBRI HORIZONTAL/LAMINADA, ACABAMENTO ANODIZADO NATURAL, SEM GUARNICAO/ALIZAR/VISTA</v>
          </cell>
          <cell r="C10214" t="str">
            <v xml:space="preserve">M2    </v>
          </cell>
          <cell r="D10214">
            <v>699.01</v>
          </cell>
        </row>
        <row r="10215">
          <cell r="A10215">
            <v>4917</v>
          </cell>
          <cell r="B10215" t="str">
            <v>PORTA DE ABRIR EM ALUMINIO TIPO VENEZIANA, ACABAMENTO ANODIZADO NATURAL, SEM GUARNICAO/ALIZAR/VISTA</v>
          </cell>
          <cell r="C10215" t="str">
            <v xml:space="preserve">M2    </v>
          </cell>
          <cell r="D10215">
            <v>482.74</v>
          </cell>
        </row>
        <row r="10216">
          <cell r="A10216">
            <v>39025</v>
          </cell>
          <cell r="B10216" t="str">
            <v>PORTA DE ABRIR EM ALUMINIO TIPO VENEZIANA, ACABAMENTO ANODIZADO NATURAL, SEM GUARNICAO/ALIZAR/VISTA, 87 X 210 CM</v>
          </cell>
          <cell r="C10216" t="str">
            <v xml:space="preserve">UN    </v>
          </cell>
          <cell r="D10216">
            <v>883.99</v>
          </cell>
        </row>
        <row r="10217">
          <cell r="A10217">
            <v>4930</v>
          </cell>
          <cell r="B10217" t="str">
            <v>PORTA DE ABRIR EM GRADIL COM BARRA CHATA 3 CM X 1/4", COM REQUADRO E GUARNICAO - COMPLETO - ACABAMENTO NATURAL</v>
          </cell>
          <cell r="C10217" t="str">
            <v xml:space="preserve">M2    </v>
          </cell>
          <cell r="D10217">
            <v>390.97</v>
          </cell>
        </row>
        <row r="10218">
          <cell r="A10218">
            <v>4922</v>
          </cell>
          <cell r="B10218" t="str">
            <v>PORTA DE CORRER EM ALUMINIO, DUAS FOLHAS MOVEIS COM VIDRO, FECHADURA E PUXADOR EMBUTIDO, ACABAMENTO ANODIZADO NATURAL, SEM GUARNICAO/ALIZAR/VISTA</v>
          </cell>
          <cell r="C10218" t="str">
            <v xml:space="preserve">M2    </v>
          </cell>
          <cell r="D10218">
            <v>447.78</v>
          </cell>
        </row>
        <row r="10219">
          <cell r="A10219">
            <v>4911</v>
          </cell>
          <cell r="B10219" t="str">
            <v>PORTA DE ENROLAR MANUAL COMPLETA, ARTICULADA RAIADA LARGA, EM ACO GALVANIZADO NATURAL, CHAPA NUMERO 24 (SEM INSTALACAO)</v>
          </cell>
          <cell r="C10219" t="str">
            <v xml:space="preserve">M2    </v>
          </cell>
          <cell r="D10219">
            <v>150.84</v>
          </cell>
        </row>
        <row r="10220">
          <cell r="A10220">
            <v>37518</v>
          </cell>
          <cell r="B10220" t="str">
            <v>PORTA DE ENROLAR MANUAL COMPLETA, PERFIL MEIA CANA CEGA, EM ACO GALVANIZADO COM PINTURA ELETROSTATICA, CHAPA NUMERO 24 " (SEM INSTALACAO)</v>
          </cell>
          <cell r="C10220" t="str">
            <v xml:space="preserve">M2    </v>
          </cell>
          <cell r="D10220">
            <v>192.56</v>
          </cell>
        </row>
        <row r="10221">
          <cell r="A10221">
            <v>4910</v>
          </cell>
          <cell r="B10221" t="str">
            <v>PORTA DE ENROLAR MANUAL COMPLETA, PERFIL MEIA CANA CEGA, EM ACO GALVANIZADO NATURAL, CHAPA NUMERO 24 (SEM INSTALACAO)</v>
          </cell>
          <cell r="C10221" t="str">
            <v xml:space="preserve">M2    </v>
          </cell>
          <cell r="D10221">
            <v>150.84</v>
          </cell>
        </row>
        <row r="10222">
          <cell r="A10222">
            <v>4943</v>
          </cell>
          <cell r="B10222" t="str">
            <v>PORTA DE ENROLAR MANUAL COMPLETA, PERFIL MEIA CANA VAZADA TIJOLINHO, EM ACO GALVANIZADO NATURAL, CHAPA NUMERO 24 (SEM INSTALACAO)</v>
          </cell>
          <cell r="C10222" t="str">
            <v xml:space="preserve">M2    </v>
          </cell>
          <cell r="D10222">
            <v>239.41</v>
          </cell>
        </row>
        <row r="10223">
          <cell r="A10223">
            <v>5002</v>
          </cell>
          <cell r="B10223" t="str">
            <v>PORTA DE MADEIRA QUADRICULADA PARA VIDRO, DE CORRER (EUCALIPTO OU EQUIVALENTE REGIONAL), E = *3,5* CM</v>
          </cell>
          <cell r="C10223" t="str">
            <v xml:space="preserve">M2    </v>
          </cell>
          <cell r="D10223">
            <v>320.62</v>
          </cell>
        </row>
        <row r="10224">
          <cell r="A10224">
            <v>4977</v>
          </cell>
          <cell r="B10224" t="str">
            <v>PORTA DE MADEIRA TIPO VENEZIANA (EUCALIPTO OU EQUIVALENTE REGIONAL), E = *3,5* CM</v>
          </cell>
          <cell r="C10224" t="str">
            <v xml:space="preserve">M2    </v>
          </cell>
          <cell r="D10224">
            <v>216.43</v>
          </cell>
        </row>
        <row r="10225">
          <cell r="A10225">
            <v>5028</v>
          </cell>
          <cell r="B10225" t="str">
            <v>PORTA DE MADEIRA-DE-LEI QUADRICULADA PARA VIDRO, DE CORRER (ANGELIM OU EQUIVALENTE REGIONAL), E = *3,5* CM</v>
          </cell>
          <cell r="C10225" t="str">
            <v xml:space="preserve">M2    </v>
          </cell>
          <cell r="D10225">
            <v>529.57000000000005</v>
          </cell>
        </row>
        <row r="10226">
          <cell r="A10226">
            <v>4998</v>
          </cell>
          <cell r="B10226" t="str">
            <v>PORTA DE MADEIRA-DE-LEI TIPO MEXICANA SEM EMENDA (ANGELIM OU EQUIVALENTE REGIONAL), E = *3,5* CM</v>
          </cell>
          <cell r="C10226" t="str">
            <v xml:space="preserve">M2    </v>
          </cell>
          <cell r="D10226">
            <v>439.82</v>
          </cell>
        </row>
        <row r="10227">
          <cell r="A10227">
            <v>4969</v>
          </cell>
          <cell r="B10227" t="str">
            <v>PORTA DE MADEIRA-DE-LEI TIPO VENEZIANA (ANGELIM OU EQUIVALENTE REGIONAL), E = *3,5* CM</v>
          </cell>
          <cell r="C10227" t="str">
            <v xml:space="preserve">M2    </v>
          </cell>
          <cell r="D10227">
            <v>306.10000000000002</v>
          </cell>
        </row>
        <row r="10228">
          <cell r="A10228">
            <v>11364</v>
          </cell>
          <cell r="B10228" t="str">
            <v>PORTA DE MADEIRA, FOLHA LEVE (NBR 15930) DE 60 X 210 CM, E = *35* MM, NUCLEO COLMEIA, CAPA LISA EM HDF, ACABAMENTO EM PRIMER PARA PINTURA</v>
          </cell>
          <cell r="C10228" t="str">
            <v xml:space="preserve">UN    </v>
          </cell>
          <cell r="D10228">
            <v>120.41</v>
          </cell>
        </row>
        <row r="10229">
          <cell r="A10229">
            <v>11365</v>
          </cell>
          <cell r="B10229" t="str">
            <v>PORTA DE MADEIRA, FOLHA LEVE (NBR 15930) DE 70 X 210 CM, E = *35* MM, NUCLEO COLMEIA, CAPA LISA EM HDF, ACABAMENTO EM PRIMER PARA PINTURA</v>
          </cell>
          <cell r="C10229" t="str">
            <v xml:space="preserve">UN    </v>
          </cell>
          <cell r="D10229">
            <v>129.68</v>
          </cell>
        </row>
        <row r="10230">
          <cell r="A10230">
            <v>11366</v>
          </cell>
          <cell r="B10230" t="str">
            <v>PORTA DE MADEIRA, FOLHA LEVE (NBR 15930) DE 80 X 210 CM, E = *35* MM, NUCLEO COLMEIA, CAPA LISA EM HDF, ACABAMENTO EM PRIMER PARA PINTURA</v>
          </cell>
          <cell r="C10230" t="str">
            <v xml:space="preserve">UN    </v>
          </cell>
          <cell r="D10230">
            <v>137.24</v>
          </cell>
        </row>
        <row r="10231">
          <cell r="A10231">
            <v>11367</v>
          </cell>
          <cell r="B10231" t="str">
            <v>PORTA DE MADEIRA, FOLHA LEVE (NBR 15930), E = *35* MM, NUCLEO COLMEIA, CAPA LISA EM HDF, ACABAMENTO MELAMINICO EM PADRAO MADEIRA</v>
          </cell>
          <cell r="C10231" t="str">
            <v xml:space="preserve">M2    </v>
          </cell>
          <cell r="D10231">
            <v>105.72</v>
          </cell>
        </row>
        <row r="10232">
          <cell r="A10232">
            <v>4989</v>
          </cell>
          <cell r="B10232" t="str">
            <v>PORTA DE MADEIRA, FOLHA MEDIA (NBR 15930) DE 100 X 210 CM, E = 35 MM, NUCLEO SARRAFEADO, CAPA LISA EM HDF, ACABAMENTO EM LAMINADO NATURAL PARA VERNIZ</v>
          </cell>
          <cell r="C10232" t="str">
            <v xml:space="preserve">UN    </v>
          </cell>
          <cell r="D10232">
            <v>274.32</v>
          </cell>
        </row>
        <row r="10233">
          <cell r="A10233">
            <v>4982</v>
          </cell>
          <cell r="B10233" t="str">
            <v>PORTA DE MADEIRA, FOLHA MEDIA (NBR 15930) DE 100 X 210 CM, E = 35 MM, NUCLEO SARRAFEADO, CAPA LISA EM HDF, ACABAMENTO EM PRIMER PARA PINTURA</v>
          </cell>
          <cell r="C10233" t="str">
            <v xml:space="preserve">UN    </v>
          </cell>
          <cell r="D10233">
            <v>238.16</v>
          </cell>
        </row>
        <row r="10234">
          <cell r="A10234">
            <v>20322</v>
          </cell>
          <cell r="B10234" t="str">
            <v>PORTA DE MADEIRA, FOLHA MEDIA (NBR 15930) DE 60 X 210 CM, E = 35 MM, NUCLEO SARRAFEADO, CAPA FRISADA EM HDF, ACABAMENTO MELAMINICO EM PADRAO MADEIRA</v>
          </cell>
          <cell r="C10234" t="str">
            <v xml:space="preserve">UN    </v>
          </cell>
          <cell r="D10234">
            <v>209.9</v>
          </cell>
        </row>
        <row r="10235">
          <cell r="A10235">
            <v>10553</v>
          </cell>
          <cell r="B10235" t="str">
            <v>PORTA DE MADEIRA, FOLHA MEDIA (NBR 15930) DE 60 X 210 CM, E = 35 MM, NUCLEO SARRAFEADO, CAPA LISA EM HDF, ACABAMENTO EM PRIMER PARA PINTURA</v>
          </cell>
          <cell r="C10235" t="str">
            <v xml:space="preserve">UN    </v>
          </cell>
          <cell r="D10235">
            <v>223.79</v>
          </cell>
        </row>
        <row r="10236">
          <cell r="A10236">
            <v>5020</v>
          </cell>
          <cell r="B10236" t="str">
            <v>PORTA DE MADEIRA, FOLHA MEDIA (NBR 15930) DE 60 X 210 CM, E = 35 MM, NUCLEO SARRAFEADO, CAPA LISA EM HDF, ACABAMENTO LAMINADO NATURAL PARA VERNIZ</v>
          </cell>
          <cell r="C10236" t="str">
            <v xml:space="preserve">UN    </v>
          </cell>
          <cell r="D10236">
            <v>232.02</v>
          </cell>
        </row>
        <row r="10237">
          <cell r="A10237">
            <v>4962</v>
          </cell>
          <cell r="B10237" t="str">
            <v>PORTA DE MADEIRA, FOLHA MEDIA (NBR 15930) DE 70 X 210 CM, E = 35 MM, NUCLEO SARRAFEADO, CAPA FRISADA EM HDF, ACABAMENTO MELAMINICO EM PADRAO MADEIRA</v>
          </cell>
          <cell r="C10237" t="str">
            <v xml:space="preserve">UN    </v>
          </cell>
          <cell r="D10237">
            <v>226.05</v>
          </cell>
        </row>
        <row r="10238">
          <cell r="A10238">
            <v>4981</v>
          </cell>
          <cell r="B10238" t="str">
            <v>PORTA DE MADEIRA, FOLHA MEDIA (NBR 15930) DE 70 X 210 CM, E = 35 MM, NUCLEO SARRAFEADO, CAPA LISA EM HDF, ACABAMENTO EM LAMINADO NATURAL PARA VERNIZ</v>
          </cell>
          <cell r="C10238" t="str">
            <v xml:space="preserve">UN    </v>
          </cell>
          <cell r="D10238">
            <v>159.85</v>
          </cell>
        </row>
        <row r="10239">
          <cell r="A10239">
            <v>10554</v>
          </cell>
          <cell r="B10239" t="str">
            <v>PORTA DE MADEIRA, FOLHA MEDIA (NBR 15930) DE 70 X 210 CM, E = 35 MM, NUCLEO SARRAFEADO, CAPA LISA EM HDF, ACABAMENTO EM PRIMER PARA PINTURA</v>
          </cell>
          <cell r="C10239" t="str">
            <v xml:space="preserve">UN    </v>
          </cell>
          <cell r="D10239">
            <v>250.1</v>
          </cell>
        </row>
        <row r="10240">
          <cell r="A10240">
            <v>4964</v>
          </cell>
          <cell r="B10240" t="str">
            <v>PORTA DE MADEIRA, FOLHA MEDIA (NBR 15930) DE 80 X 210 CM, E = 35 MM, NUCLEO SARRAFEADO, CAPA FRISADA EM HDF, ACABAMENTO MELAMINICO EM PADRAO MADEIRA</v>
          </cell>
          <cell r="C10240" t="str">
            <v xml:space="preserve">UN    </v>
          </cell>
          <cell r="D10240">
            <v>274.48</v>
          </cell>
        </row>
        <row r="10241">
          <cell r="A10241">
            <v>4992</v>
          </cell>
          <cell r="B10241" t="str">
            <v>PORTA DE MADEIRA, FOLHA MEDIA (NBR 15930) DE 80 X 210 CM, E = 35 MM, NUCLEO SARRAFEADO, CAPA LISA EM HDF, ACABAMENTO EM LAMINADO NATURAL PARA VERNIZ</v>
          </cell>
          <cell r="C10241" t="str">
            <v xml:space="preserve">UN    </v>
          </cell>
          <cell r="D10241">
            <v>272.22000000000003</v>
          </cell>
        </row>
        <row r="10242">
          <cell r="A10242">
            <v>10555</v>
          </cell>
          <cell r="B10242" t="str">
            <v>PORTA DE MADEIRA, FOLHA MEDIA (NBR 15930) DE 80 X 210 CM, E = 35 MM, NUCLEO SARRAFEADO, CAPA LISA EM HDF, ACABAMENTO EM PRIMER PARA PINTURA</v>
          </cell>
          <cell r="C10242" t="str">
            <v xml:space="preserve">UN    </v>
          </cell>
          <cell r="D10242">
            <v>241.38</v>
          </cell>
        </row>
        <row r="10243">
          <cell r="A10243">
            <v>4987</v>
          </cell>
          <cell r="B10243" t="str">
            <v>PORTA DE MADEIRA, FOLHA MEDIA (NBR 15930) DE 90 X 210 CM, E = 35 MM, NUCLEO SARRAFEADO, CAPA LISA EM HDF, ACABAMENTO EM LAMINADO NATURAL PARA VERNIZ</v>
          </cell>
          <cell r="C10243" t="str">
            <v xml:space="preserve">UN    </v>
          </cell>
          <cell r="D10243">
            <v>250.1</v>
          </cell>
        </row>
        <row r="10244">
          <cell r="A10244">
            <v>10556</v>
          </cell>
          <cell r="B10244" t="str">
            <v>PORTA DE MADEIRA, FOLHA MEDIA (NBR 15930) DE 90 X 210 CM, E = 35 MM, NUCLEO SARRAFEADO, CAPA LISA EM HDF, ACABAMENTO EM PRIMER PARA PINTURA</v>
          </cell>
          <cell r="C10244" t="str">
            <v xml:space="preserve">UN    </v>
          </cell>
          <cell r="D10244">
            <v>256.44</v>
          </cell>
        </row>
        <row r="10245">
          <cell r="A10245">
            <v>4958</v>
          </cell>
          <cell r="B10245" t="str">
            <v>PORTA DE MADEIRA, FOLHA MEDIA (NBR 15930), E = 35 MM, NUCLEO SARRAFEADO, CAPA FRISADA EM HDF, ACABAMENTO MELAMINICO EM PADRAO MADEIRA</v>
          </cell>
          <cell r="C10245" t="str">
            <v xml:space="preserve">M2    </v>
          </cell>
          <cell r="D10245">
            <v>146.56</v>
          </cell>
        </row>
        <row r="10246">
          <cell r="A10246">
            <v>39502</v>
          </cell>
          <cell r="B10246" t="str">
            <v>PORTA DE MADEIRA, FOLHA PESADA (NBR 15930) DE 80 X 210 CM, E = 35 MM, NUCLEO SOLIDO, CAPA LISA EM HDF, ACABAMENTO EM LAMINADO NATURAL PARA VERNIZ</v>
          </cell>
          <cell r="C10246" t="str">
            <v xml:space="preserve">UN    </v>
          </cell>
          <cell r="D10246">
            <v>355.22</v>
          </cell>
        </row>
        <row r="10247">
          <cell r="A10247">
            <v>39504</v>
          </cell>
          <cell r="B10247" t="str">
            <v>PORTA DE MADEIRA, FOLHA PESADA (NBR 15930) DE 80 X 210 CM, E = 35 MM, NUCLEO SOLIDO, CAPA LISA EM HDF, ACABAMENTO EM PRIMER PARA PINTURA</v>
          </cell>
          <cell r="C10247" t="str">
            <v xml:space="preserve">UN    </v>
          </cell>
          <cell r="D10247">
            <v>251.88</v>
          </cell>
        </row>
        <row r="10248">
          <cell r="A10248">
            <v>39503</v>
          </cell>
          <cell r="B10248" t="str">
            <v>PORTA DE MADEIRA, FOLHA PESADA (NBR 15930) DE 90 X 210 CM, E = 35 MM, NUCLEO SOLIDO, CAPA LISA EM HDF, ACABAMENTO EM LAMINADO NATURAL PARA VERNIZ</v>
          </cell>
          <cell r="C10248" t="str">
            <v xml:space="preserve">UN    </v>
          </cell>
          <cell r="D10248">
            <v>385.9</v>
          </cell>
        </row>
        <row r="10249">
          <cell r="A10249">
            <v>39505</v>
          </cell>
          <cell r="B10249" t="str">
            <v>PORTA DE MADEIRA, FOLHA PESADA (NBR 15930) DE 90 X 210 CM, E = 35 MM, NUCLEO SOLIDO, CAPA LISA EM HDF, ACABAMENTO EM PRIMER PARA PINTURA</v>
          </cell>
          <cell r="C10249" t="str">
            <v xml:space="preserve">UN    </v>
          </cell>
          <cell r="D10249">
            <v>274.48</v>
          </cell>
        </row>
        <row r="10250">
          <cell r="A10250">
            <v>25969</v>
          </cell>
          <cell r="B10250" t="str">
            <v>PORTA DENTE PARA FRESADORA</v>
          </cell>
          <cell r="C10250" t="str">
            <v xml:space="preserve">UN    </v>
          </cell>
          <cell r="D10250">
            <v>374.26</v>
          </cell>
        </row>
        <row r="10251">
          <cell r="A10251">
            <v>4944</v>
          </cell>
          <cell r="B10251" t="str">
            <v>PORTA GRADE DE ENROLAR MANUAL COMPLETA, PERFIL TUBULAR TIJOLINHO 3/4 ", EM ACO GALVANIZADO NATURAL (SEM INSTALACAO)</v>
          </cell>
          <cell r="C10251" t="str">
            <v xml:space="preserve">M2    </v>
          </cell>
          <cell r="D10251">
            <v>293.61</v>
          </cell>
        </row>
        <row r="10252">
          <cell r="A10252">
            <v>21102</v>
          </cell>
          <cell r="B10252" t="str">
            <v>PORTA TOALHA BANHO EM METAL CROMADO, TIPO BARRA</v>
          </cell>
          <cell r="C10252" t="str">
            <v xml:space="preserve">UN    </v>
          </cell>
          <cell r="D10252">
            <v>36.49</v>
          </cell>
        </row>
        <row r="10253">
          <cell r="A10253">
            <v>21101</v>
          </cell>
          <cell r="B10253" t="str">
            <v>PORTA TOALHA ROSTO EM METAL CROMADO, TIPO ARGOLA</v>
          </cell>
          <cell r="C10253" t="str">
            <v xml:space="preserve">UN    </v>
          </cell>
          <cell r="D10253">
            <v>23.43</v>
          </cell>
        </row>
        <row r="10254">
          <cell r="A10254">
            <v>34713</v>
          </cell>
          <cell r="B10254" t="str">
            <v>PORTA VIDRO TEMPERADO INCOLOR, 2 FOLHAS DE CORRER, E = 10 MM (SEM FERRAGENS E SEM COLOCACAO)</v>
          </cell>
          <cell r="C10254" t="str">
            <v xml:space="preserve">M2    </v>
          </cell>
          <cell r="D10254">
            <v>249.17</v>
          </cell>
        </row>
        <row r="10255">
          <cell r="A10255">
            <v>4947</v>
          </cell>
          <cell r="B10255" t="str">
            <v>PORTAO BASCULANTE MANUAL EM ACO GALVANIZADO NATURAL, TIPO LAMBRIL COM REQUADRO/BATENTE, CHAPA NUMERO 26, INCLUI FECHADURA (SEM INSTALACAO)</v>
          </cell>
          <cell r="C10255" t="str">
            <v xml:space="preserve">M2    </v>
          </cell>
          <cell r="D10255">
            <v>502.43</v>
          </cell>
        </row>
        <row r="10256">
          <cell r="A10256">
            <v>37563</v>
          </cell>
          <cell r="B10256" t="str">
            <v>PORTAO BASCULANTE, MANUAL, EM CHAPA TIPO LAMBRIL QUADRADO, COM REQUADRO, ACABAMENTO NATURAL</v>
          </cell>
          <cell r="C10256" t="str">
            <v xml:space="preserve">M2    </v>
          </cell>
          <cell r="D10256">
            <v>385.78</v>
          </cell>
        </row>
        <row r="10257">
          <cell r="A10257">
            <v>4948</v>
          </cell>
          <cell r="B10257" t="str">
            <v>PORTAO DE ABRIR EM GRADIL DE METALON REDONDO DE 3/4"  VERTICAL, COM REQUADRO, ACABAMENTO NATURAL - COMPLETO</v>
          </cell>
          <cell r="C10257" t="str">
            <v xml:space="preserve">M2    </v>
          </cell>
          <cell r="D10257">
            <v>350.11</v>
          </cell>
        </row>
        <row r="10258">
          <cell r="A10258">
            <v>37561</v>
          </cell>
          <cell r="B10258" t="str">
            <v>PORTAO DE CORRER EM CHAPA TIPO PAINEL LAMBRIL QUADRADO, COM PORTA SOCIAL COMPLETA INCLUIDA, COM REQUADRO, ACABAMENTO NATURAL, COM TRILHOS E ROLDANAS</v>
          </cell>
          <cell r="C10258" t="str">
            <v xml:space="preserve">M2    </v>
          </cell>
          <cell r="D10258">
            <v>720.15</v>
          </cell>
        </row>
        <row r="10259">
          <cell r="A10259">
            <v>37562</v>
          </cell>
          <cell r="B10259" t="str">
            <v>PORTAO DE CORRER EM GRADIL FIXO DE BARRA DE FERRO CHATA DE 3 X 1/4" NA VERTICAL, SEM REQUADRO, ACABAMENTO NATURAL, COM TRILHOS E ROLDANAS</v>
          </cell>
          <cell r="C10259" t="str">
            <v xml:space="preserve">M2    </v>
          </cell>
          <cell r="D10259">
            <v>461.9</v>
          </cell>
        </row>
        <row r="10260">
          <cell r="A10260">
            <v>37585</v>
          </cell>
          <cell r="B10260" t="str">
            <v>PORTINHOLA DE ABRIR EM ALUMINIO DE 60 X 80 CM, VENEZIANA VENTILADA 1 FOLHA, ACABAMENTO ANODIZADO NATURAL</v>
          </cell>
          <cell r="C10260" t="str">
            <v xml:space="preserve">UN    </v>
          </cell>
          <cell r="D10260">
            <v>240.69</v>
          </cell>
        </row>
        <row r="10261">
          <cell r="A10261">
            <v>14164</v>
          </cell>
          <cell r="B10261" t="str">
            <v>POSTE CONICO CONTINUO EM ACO GALVANIZADO, CURVO, BRACO DUPLO, ENGASTADO,  H = 9 M, DIAMETRO INFERIOR = *135* MM</v>
          </cell>
          <cell r="C10261" t="str">
            <v xml:space="preserve">UN    </v>
          </cell>
          <cell r="D10261">
            <v>1127.17</v>
          </cell>
        </row>
        <row r="10262">
          <cell r="A10262">
            <v>14163</v>
          </cell>
          <cell r="B10262" t="str">
            <v>POSTE CONICO CONTINUO EM ACO GALVANIZADO, CURVO, BRACO DUPLO, FLANGEADO,  H = 9 M, DIAMETRO INFERIOR = *135* MM</v>
          </cell>
          <cell r="C10262" t="str">
            <v xml:space="preserve">UN    </v>
          </cell>
          <cell r="D10262">
            <v>1281.1099999999999</v>
          </cell>
        </row>
        <row r="10263">
          <cell r="A10263">
            <v>5051</v>
          </cell>
          <cell r="B10263" t="str">
            <v>POSTE CONICO CONTINUO EM ACO GALVANIZADO, CURVO, BRACO SIMPLES, ENGASTADO,  H = 9 M, DIAMETRO INFERIOR = *135* MM</v>
          </cell>
          <cell r="C10263" t="str">
            <v xml:space="preserve">UN    </v>
          </cell>
          <cell r="D10263">
            <v>1089.56</v>
          </cell>
        </row>
        <row r="10264">
          <cell r="A10264">
            <v>14162</v>
          </cell>
          <cell r="B10264" t="str">
            <v>POSTE CONICO CONTINUO EM ACO GALVANIZADO, CURVO, BRACO SIMPLES, FLANGEADO,  H = 9 M, DIAMETRO INFERIOR = *135* MM</v>
          </cell>
          <cell r="C10264" t="str">
            <v xml:space="preserve">UN    </v>
          </cell>
          <cell r="D10264">
            <v>1087.98</v>
          </cell>
        </row>
        <row r="10265">
          <cell r="A10265">
            <v>5052</v>
          </cell>
          <cell r="B10265" t="str">
            <v>POSTE CONICO CONTINUO EM ACO GALVANIZADO, CURVO, BRACO SIMPLES, FLANGEADO, H = 7 M, DIAMETRO INFERIOR = *125* MM</v>
          </cell>
          <cell r="C10265" t="str">
            <v xml:space="preserve">UN    </v>
          </cell>
          <cell r="D10265">
            <v>811.79</v>
          </cell>
        </row>
        <row r="10266">
          <cell r="A10266">
            <v>14166</v>
          </cell>
          <cell r="B10266" t="str">
            <v>POSTE CONICO CONTINUO EM ACO GALVANIZADO, RETO, ENGASTADO,  H = 7 M, DIAMETRO INFERIOR = *125* MM</v>
          </cell>
          <cell r="C10266" t="str">
            <v xml:space="preserve">UN    </v>
          </cell>
          <cell r="D10266">
            <v>822.09</v>
          </cell>
        </row>
        <row r="10267">
          <cell r="A10267">
            <v>14165</v>
          </cell>
          <cell r="B10267" t="str">
            <v>POSTE CONICO CONTINUO EM ACO GALVANIZADO, RETO, ENGASTADO,  H = 9 M, DIAMETRO INFERIOR = *145* MM</v>
          </cell>
          <cell r="C10267" t="str">
            <v xml:space="preserve">UN    </v>
          </cell>
          <cell r="D10267">
            <v>1138.9000000000001</v>
          </cell>
        </row>
        <row r="10268">
          <cell r="A10268">
            <v>5050</v>
          </cell>
          <cell r="B10268" t="str">
            <v>POSTE CONICO CONTINUO EM ACO GALVANIZADO, RETO, FLANGEADO,  H = 3 M, DIAMETRO INFERIOR = *95* MM</v>
          </cell>
          <cell r="C10268" t="str">
            <v xml:space="preserve">UN    </v>
          </cell>
          <cell r="D10268">
            <v>280.31</v>
          </cell>
        </row>
        <row r="10269">
          <cell r="A10269">
            <v>12378</v>
          </cell>
          <cell r="B10269" t="str">
            <v>POSTE CONICO CONTINUO EM ACO GALVANIZADO, RETO, FLANGEADO, H = 6 M, DIAMETRO INFERIOR = *90* CM</v>
          </cell>
          <cell r="C10269" t="str">
            <v xml:space="preserve">UN    </v>
          </cell>
          <cell r="D10269">
            <v>666.28</v>
          </cell>
        </row>
        <row r="10270">
          <cell r="A10270">
            <v>12366</v>
          </cell>
          <cell r="B10270" t="str">
            <v>POSTE DE CONCRETO CIRCULAR, 150 KG, H = 10 M (NBR 8451)</v>
          </cell>
          <cell r="C10270" t="str">
            <v xml:space="preserve">UN    </v>
          </cell>
          <cell r="D10270">
            <v>540.11</v>
          </cell>
        </row>
        <row r="10271">
          <cell r="A10271">
            <v>5045</v>
          </cell>
          <cell r="B10271" t="str">
            <v>POSTE DE CONCRETO CIRCULAR, 200 KG, H = 11 M (NBR 8451)</v>
          </cell>
          <cell r="C10271" t="str">
            <v xml:space="preserve">UN    </v>
          </cell>
          <cell r="D10271">
            <v>752.13</v>
          </cell>
        </row>
        <row r="10272">
          <cell r="A10272">
            <v>5044</v>
          </cell>
          <cell r="B10272" t="str">
            <v>POSTE DE CONCRETO CIRCULAR, 200 KG, H = 9 M (NBR 8451)</v>
          </cell>
          <cell r="C10272" t="str">
            <v xml:space="preserve">UN    </v>
          </cell>
          <cell r="D10272">
            <v>530.64</v>
          </cell>
        </row>
        <row r="10273">
          <cell r="A10273">
            <v>5055</v>
          </cell>
          <cell r="B10273" t="str">
            <v>POSTE DE CONCRETO CIRCULAR, 300 KG, H = 11 M (NBR 8451)</v>
          </cell>
          <cell r="C10273" t="str">
            <v xml:space="preserve">UN    </v>
          </cell>
          <cell r="D10273">
            <v>754.43</v>
          </cell>
        </row>
        <row r="10274">
          <cell r="A10274">
            <v>5053</v>
          </cell>
          <cell r="B10274" t="str">
            <v>POSTE DE CONCRETO CIRCULAR, 300 KG, H = 9 M (NBR 8451)</v>
          </cell>
          <cell r="C10274" t="str">
            <v xml:space="preserve">UN    </v>
          </cell>
          <cell r="D10274">
            <v>587.19000000000005</v>
          </cell>
        </row>
        <row r="10275">
          <cell r="A10275">
            <v>5035</v>
          </cell>
          <cell r="B10275" t="str">
            <v>POSTE DE CONCRETO CIRCULAR, 400 KG, H = 11 M (NBR 8451)</v>
          </cell>
          <cell r="C10275" t="str">
            <v xml:space="preserve">UN    </v>
          </cell>
          <cell r="D10275">
            <v>960.05</v>
          </cell>
        </row>
        <row r="10276">
          <cell r="A10276">
            <v>5036</v>
          </cell>
          <cell r="B10276" t="str">
            <v>POSTE DE CONCRETO CIRCULAR, 400 KG, H = 14 M (NBR 8451)</v>
          </cell>
          <cell r="C10276" t="str">
            <v xml:space="preserve">UN    </v>
          </cell>
          <cell r="D10276">
            <v>1602.64</v>
          </cell>
        </row>
        <row r="10277">
          <cell r="A10277">
            <v>5059</v>
          </cell>
          <cell r="B10277" t="str">
            <v>POSTE DE CONCRETO CIRCULAR, 400 KG, H = 9 M (NBR 8451)</v>
          </cell>
          <cell r="C10277" t="str">
            <v xml:space="preserve">UN    </v>
          </cell>
          <cell r="D10277">
            <v>750.85</v>
          </cell>
        </row>
        <row r="10278">
          <cell r="A10278">
            <v>5034</v>
          </cell>
          <cell r="B10278" t="str">
            <v>POSTE DE CONCRETO CIRCULAR, 600 KG, H = 10 M (NBR 8451)</v>
          </cell>
          <cell r="C10278" t="str">
            <v xml:space="preserve">UN    </v>
          </cell>
          <cell r="D10278">
            <v>1036.0999999999999</v>
          </cell>
        </row>
        <row r="10279">
          <cell r="A10279">
            <v>5056</v>
          </cell>
          <cell r="B10279" t="str">
            <v>POSTE DE CONCRETO DUPLO T ,TIPO B, 500 KG, H = 9 M (NBR 8451)</v>
          </cell>
          <cell r="C10279" t="str">
            <v xml:space="preserve">UN    </v>
          </cell>
          <cell r="D10279">
            <v>805.07</v>
          </cell>
        </row>
        <row r="10280">
          <cell r="A10280">
            <v>5057</v>
          </cell>
          <cell r="B10280" t="str">
            <v>POSTE DE CONCRETO DUPLO T, TIPO B, 300 KG, H = 10 M (NBR 8451)</v>
          </cell>
          <cell r="C10280" t="str">
            <v xml:space="preserve">UN    </v>
          </cell>
          <cell r="D10280">
            <v>645.66</v>
          </cell>
        </row>
        <row r="10281">
          <cell r="A10281">
            <v>5033</v>
          </cell>
          <cell r="B10281" t="str">
            <v>POSTE DE CONCRETO DUPLO T, TIPO B, 300 KG, H = 9 M (NBR 8451)</v>
          </cell>
          <cell r="C10281" t="str">
            <v xml:space="preserve">UN    </v>
          </cell>
          <cell r="D10281">
            <v>536</v>
          </cell>
        </row>
        <row r="10282">
          <cell r="A10282">
            <v>5038</v>
          </cell>
          <cell r="B10282" t="str">
            <v>POSTE DE CONCRETO DUPLO T, TIPO D, 200 KG, H = 9 M (NBR 8451)</v>
          </cell>
          <cell r="C10282" t="str">
            <v xml:space="preserve">UN    </v>
          </cell>
          <cell r="D10282">
            <v>436.84</v>
          </cell>
        </row>
        <row r="10283">
          <cell r="A10283">
            <v>12372</v>
          </cell>
          <cell r="B10283" t="str">
            <v>POSTE DE CONCRETO DUPLO T, 200 KG, H = 11 M (NBR 8451)</v>
          </cell>
          <cell r="C10283" t="str">
            <v xml:space="preserve">UN    </v>
          </cell>
          <cell r="D10283">
            <v>575.66</v>
          </cell>
        </row>
        <row r="10284">
          <cell r="A10284">
            <v>13339</v>
          </cell>
          <cell r="B10284" t="str">
            <v>POSTE DE CONCRETO DUPLO T, 300 KG, H = 12 M (NBR 8451)</v>
          </cell>
          <cell r="C10284" t="str">
            <v xml:space="preserve">UN    </v>
          </cell>
          <cell r="D10284">
            <v>855.78</v>
          </cell>
        </row>
        <row r="10285">
          <cell r="A10285">
            <v>12373</v>
          </cell>
          <cell r="B10285" t="str">
            <v>POSTE DE CONCRETO DUPLO T, 400 KG,H = 12 M (NBR 8451)</v>
          </cell>
          <cell r="C10285" t="str">
            <v xml:space="preserve">UN    </v>
          </cell>
          <cell r="D10285">
            <v>896.19</v>
          </cell>
        </row>
        <row r="10286">
          <cell r="A10286">
            <v>12388</v>
          </cell>
          <cell r="B10286" t="str">
            <v>POSTE DECORATIVO PARA JARDIM EM ACO TUBULAR, SEM LUMINARIA, H = *2,5* M</v>
          </cell>
          <cell r="C10286" t="str">
            <v xml:space="preserve">UN    </v>
          </cell>
          <cell r="D10286">
            <v>165.92</v>
          </cell>
        </row>
        <row r="10287">
          <cell r="A10287">
            <v>34695</v>
          </cell>
          <cell r="B10287" t="str">
            <v>POSTE PADRAO SUBTERRANEO 100 A, H = 2,5 M</v>
          </cell>
          <cell r="C10287" t="str">
            <v xml:space="preserve">UN    </v>
          </cell>
          <cell r="D10287">
            <v>616.4</v>
          </cell>
        </row>
        <row r="10288">
          <cell r="A10288">
            <v>34692</v>
          </cell>
          <cell r="B10288" t="str">
            <v>POSTE PADRAO SUBTERRANEO 200 A, H = 2,5 M</v>
          </cell>
          <cell r="C10288" t="str">
            <v xml:space="preserve">UN    </v>
          </cell>
          <cell r="D10288">
            <v>1479.36</v>
          </cell>
        </row>
        <row r="10289">
          <cell r="A10289">
            <v>26028</v>
          </cell>
          <cell r="B10289" t="str">
            <v>POZOLANA DE CLASSE C</v>
          </cell>
          <cell r="C10289" t="str">
            <v xml:space="preserve">T     </v>
          </cell>
          <cell r="D10289">
            <v>245.24</v>
          </cell>
        </row>
        <row r="10290">
          <cell r="A10290">
            <v>11844</v>
          </cell>
          <cell r="B10290" t="str">
            <v>PRANCHA DE MADEIRA APARELHADA *4 X 30* CM, MACARANDUBA, ANGELIM OU EQUIVALENTE DA REGIAO</v>
          </cell>
          <cell r="C10290" t="str">
            <v xml:space="preserve">M     </v>
          </cell>
          <cell r="D10290">
            <v>27.78</v>
          </cell>
        </row>
        <row r="10291">
          <cell r="A10291">
            <v>4465</v>
          </cell>
          <cell r="B10291" t="str">
            <v>PRANCHA DE MADEIRA NAO APARELHADA *6 X 25* CM, MACARANDUBA, ANGELIM OU EQUIVALENTE DA REGIAO</v>
          </cell>
          <cell r="C10291" t="str">
            <v xml:space="preserve">M     </v>
          </cell>
          <cell r="D10291">
            <v>26.63</v>
          </cell>
        </row>
        <row r="10292">
          <cell r="A10292">
            <v>35273</v>
          </cell>
          <cell r="B10292" t="str">
            <v>PRANCHA DE MADEIRA NAO APARELHADA *6 X 30* CM, MACARANDUBA, ANGELIM OU EQUIVALENTE DA REGIAO</v>
          </cell>
          <cell r="C10292" t="str">
            <v xml:space="preserve">M     </v>
          </cell>
          <cell r="D10292">
            <v>29.42</v>
          </cell>
        </row>
        <row r="10293">
          <cell r="A10293">
            <v>4470</v>
          </cell>
          <cell r="B10293" t="str">
            <v>PRANCHA DE MADEIRA NAO APARELHADA *6 X 40* CM, MACARANDUBA, ANGELIM OU EQUIVALENTE DA REGIAO</v>
          </cell>
          <cell r="C10293" t="str">
            <v xml:space="preserve">M     </v>
          </cell>
          <cell r="D10293">
            <v>43.97</v>
          </cell>
        </row>
        <row r="10294">
          <cell r="A10294">
            <v>20204</v>
          </cell>
          <cell r="B10294" t="str">
            <v>PRANCHAO DE MADEIRA APARELHADA *7,5 X 23* CM (3 X 9 ") MACARANDUBA, ANGELIM OU EQUIVALENTE DA REGIAO</v>
          </cell>
          <cell r="C10294" t="str">
            <v xml:space="preserve">M     </v>
          </cell>
          <cell r="D10294">
            <v>39.24</v>
          </cell>
        </row>
        <row r="10295">
          <cell r="A10295">
            <v>20208</v>
          </cell>
          <cell r="B10295" t="str">
            <v>PRANCHAO DE MADEIRA APARELHADA *8 X 30* CM, MACARANDUBA, ANGELIM OU EQUIVALENTE DA REGIAO</v>
          </cell>
          <cell r="C10295" t="str">
            <v xml:space="preserve">M     </v>
          </cell>
          <cell r="D10295">
            <v>46.07</v>
          </cell>
        </row>
        <row r="10296">
          <cell r="A10296">
            <v>4437</v>
          </cell>
          <cell r="B10296" t="str">
            <v>PRANCHAO DE MADEIRA NAO APARELHADA *7,5 X 23* CM (3 x 9 ") MACARANDUBA, ANGELIM OU EQUIVALENTE DA REGIAO</v>
          </cell>
          <cell r="C10296" t="str">
            <v xml:space="preserve">M     </v>
          </cell>
          <cell r="D10296">
            <v>31.84</v>
          </cell>
        </row>
        <row r="10297">
          <cell r="A10297">
            <v>14580</v>
          </cell>
          <cell r="B10297" t="str">
            <v>PRANCHAO DE MADEIRA NAO APARELHADA *8 X 30* CM, MACARANDUBA, ANGELIM OU EQUIVALENTE DA REGIAO</v>
          </cell>
          <cell r="C10297" t="str">
            <v xml:space="preserve">M     </v>
          </cell>
          <cell r="D10297">
            <v>34.67</v>
          </cell>
        </row>
        <row r="10298">
          <cell r="A10298">
            <v>40304</v>
          </cell>
          <cell r="B10298" t="str">
            <v>PREGO DE ACO POLIDO COM CABECA DUPLA 17 X 27 (2 1/2 X 11)</v>
          </cell>
          <cell r="C10298" t="str">
            <v xml:space="preserve">KG    </v>
          </cell>
          <cell r="D10298">
            <v>13.81</v>
          </cell>
        </row>
        <row r="10299">
          <cell r="A10299">
            <v>5065</v>
          </cell>
          <cell r="B10299" t="str">
            <v>PREGO DE ACO POLIDO COM CABECA 10 X 10 (7/8 X 17)</v>
          </cell>
          <cell r="C10299" t="str">
            <v xml:space="preserve">KG    </v>
          </cell>
          <cell r="D10299">
            <v>21.28</v>
          </cell>
        </row>
        <row r="10300">
          <cell r="A10300">
            <v>5072</v>
          </cell>
          <cell r="B10300" t="str">
            <v>PREGO DE ACO POLIDO COM CABECA 10 X 11 (1 X 17)</v>
          </cell>
          <cell r="C10300" t="str">
            <v xml:space="preserve">KG    </v>
          </cell>
          <cell r="D10300">
            <v>19.690000000000001</v>
          </cell>
        </row>
        <row r="10301">
          <cell r="A10301">
            <v>5066</v>
          </cell>
          <cell r="B10301" t="str">
            <v>PREGO DE ACO POLIDO COM CABECA 12 X 12</v>
          </cell>
          <cell r="C10301" t="str">
            <v xml:space="preserve">KG    </v>
          </cell>
          <cell r="D10301">
            <v>14.74</v>
          </cell>
        </row>
        <row r="10302">
          <cell r="A10302">
            <v>5063</v>
          </cell>
          <cell r="B10302" t="str">
            <v>PREGO DE ACO POLIDO COM CABECA 14 X 18 (1 1/2 X 14)</v>
          </cell>
          <cell r="C10302" t="str">
            <v xml:space="preserve">KG    </v>
          </cell>
          <cell r="D10302">
            <v>13.35</v>
          </cell>
        </row>
        <row r="10303">
          <cell r="A10303">
            <v>20247</v>
          </cell>
          <cell r="B10303" t="str">
            <v>PREGO DE ACO POLIDO COM CABECA 15 X 15 (1 1/4 X 13)</v>
          </cell>
          <cell r="C10303" t="str">
            <v xml:space="preserve">KG    </v>
          </cell>
          <cell r="D10303">
            <v>12.39</v>
          </cell>
        </row>
        <row r="10304">
          <cell r="A10304">
            <v>5074</v>
          </cell>
          <cell r="B10304" t="str">
            <v>PREGO DE ACO POLIDO COM CABECA 15 X 18 (1 1/2 X 13)</v>
          </cell>
          <cell r="C10304" t="str">
            <v xml:space="preserve">KG    </v>
          </cell>
          <cell r="D10304">
            <v>12.53</v>
          </cell>
        </row>
        <row r="10305">
          <cell r="A10305">
            <v>5067</v>
          </cell>
          <cell r="B10305" t="str">
            <v>PREGO DE ACO POLIDO COM CABECA 16 X 24 (2 1/4 X 12)</v>
          </cell>
          <cell r="C10305" t="str">
            <v xml:space="preserve">KG    </v>
          </cell>
          <cell r="D10305">
            <v>11.92</v>
          </cell>
        </row>
        <row r="10306">
          <cell r="A10306">
            <v>5078</v>
          </cell>
          <cell r="B10306" t="str">
            <v>PREGO DE ACO POLIDO COM CABECA 16 X 27 (2 1/2 X 12)</v>
          </cell>
          <cell r="C10306" t="str">
            <v xml:space="preserve">KG    </v>
          </cell>
          <cell r="D10306">
            <v>11.79</v>
          </cell>
        </row>
        <row r="10307">
          <cell r="A10307">
            <v>5068</v>
          </cell>
          <cell r="B10307" t="str">
            <v>PREGO DE ACO POLIDO COM CABECA 17 X 21 (2 X 11)</v>
          </cell>
          <cell r="C10307" t="str">
            <v xml:space="preserve">KG    </v>
          </cell>
          <cell r="D10307">
            <v>11.19</v>
          </cell>
        </row>
        <row r="10308">
          <cell r="A10308">
            <v>5073</v>
          </cell>
          <cell r="B10308" t="str">
            <v>PREGO DE ACO POLIDO COM CABECA 17 X 24 (2 1/4 X 11)</v>
          </cell>
          <cell r="C10308" t="str">
            <v xml:space="preserve">KG    </v>
          </cell>
          <cell r="D10308">
            <v>11.4</v>
          </cell>
        </row>
        <row r="10309">
          <cell r="A10309">
            <v>5069</v>
          </cell>
          <cell r="B10309" t="str">
            <v>PREGO DE ACO POLIDO COM CABECA 17 X 27 (2 1/2 X 11)</v>
          </cell>
          <cell r="C10309" t="str">
            <v xml:space="preserve">KG    </v>
          </cell>
          <cell r="D10309">
            <v>11.4</v>
          </cell>
        </row>
        <row r="10310">
          <cell r="A10310">
            <v>5070</v>
          </cell>
          <cell r="B10310" t="str">
            <v>PREGO DE ACO POLIDO COM CABECA 17 X 30 (2 3/4 X 11)</v>
          </cell>
          <cell r="C10310" t="str">
            <v xml:space="preserve">KG    </v>
          </cell>
          <cell r="D10310">
            <v>11.53</v>
          </cell>
        </row>
        <row r="10311">
          <cell r="A10311">
            <v>5071</v>
          </cell>
          <cell r="B10311" t="str">
            <v>PREGO DE ACO POLIDO COM CABECA 18 X 24 (2 1/4 X 10)</v>
          </cell>
          <cell r="C10311" t="str">
            <v xml:space="preserve">KG    </v>
          </cell>
          <cell r="D10311">
            <v>11.19</v>
          </cell>
        </row>
        <row r="10312">
          <cell r="A10312">
            <v>5061</v>
          </cell>
          <cell r="B10312" t="str">
            <v>PREGO DE ACO POLIDO COM CABECA 18 X 27 (2 1/2 X 10)</v>
          </cell>
          <cell r="C10312" t="str">
            <v xml:space="preserve">KG    </v>
          </cell>
          <cell r="D10312">
            <v>11</v>
          </cell>
        </row>
        <row r="10313">
          <cell r="A10313">
            <v>5075</v>
          </cell>
          <cell r="B10313" t="str">
            <v>PREGO DE ACO POLIDO COM CABECA 18 X 30 (2 3/4 X 10)</v>
          </cell>
          <cell r="C10313" t="str">
            <v xml:space="preserve">KG    </v>
          </cell>
          <cell r="D10313">
            <v>11.19</v>
          </cell>
        </row>
        <row r="10314">
          <cell r="A10314">
            <v>39027</v>
          </cell>
          <cell r="B10314" t="str">
            <v>PREGO DE ACO POLIDO COM CABECA 19  X 36 (3 1/4  X  9)</v>
          </cell>
          <cell r="C10314" t="str">
            <v xml:space="preserve">KG    </v>
          </cell>
          <cell r="D10314">
            <v>11.18</v>
          </cell>
        </row>
        <row r="10315">
          <cell r="A10315">
            <v>5062</v>
          </cell>
          <cell r="B10315" t="str">
            <v>PREGO DE ACO POLIDO COM CABECA 19 X 33 (3 X 9)</v>
          </cell>
          <cell r="C10315" t="str">
            <v xml:space="preserve">KG    </v>
          </cell>
          <cell r="D10315">
            <v>11.33</v>
          </cell>
        </row>
        <row r="10316">
          <cell r="A10316">
            <v>40568</v>
          </cell>
          <cell r="B10316" t="str">
            <v>PREGO DE ACO POLIDO COM CABECA 22 X 48 (4 1/4 X 5)</v>
          </cell>
          <cell r="C10316" t="str">
            <v xml:space="preserve">KG    </v>
          </cell>
          <cell r="D10316">
            <v>11.27</v>
          </cell>
        </row>
        <row r="10317">
          <cell r="A10317">
            <v>39026</v>
          </cell>
          <cell r="B10317" t="str">
            <v>PREGO DE ACO POLIDO SEM CABECA 15 X 15 (1 1/4 X 13)</v>
          </cell>
          <cell r="C10317" t="str">
            <v xml:space="preserve">KG    </v>
          </cell>
          <cell r="D10317">
            <v>12.58</v>
          </cell>
        </row>
        <row r="10318">
          <cell r="A10318">
            <v>11572</v>
          </cell>
          <cell r="B10318" t="str">
            <v>PRENDEDOR / TRAVA DE PORTA, MONTAGEM PISO / PORTA, EM LATAO / ZAMAC, CROMADO</v>
          </cell>
          <cell r="C10318" t="str">
            <v xml:space="preserve">UN    </v>
          </cell>
          <cell r="D10318">
            <v>16.13</v>
          </cell>
        </row>
        <row r="10319">
          <cell r="A10319">
            <v>42431</v>
          </cell>
          <cell r="B10319" t="str">
            <v>PRESSAO DE PERNAS TRIPLO, EM TUBO DE ACO CARBONO, PINTURA NO PROCESSO ELETROSTATICO - EQUIPAMENTO DE GINASTICA PARA ACADEMIA AO AR LIVRE / ACADEMIA DA TERCEIRA IDADE - ATI</v>
          </cell>
          <cell r="C10319" t="str">
            <v xml:space="preserve">UN    </v>
          </cell>
          <cell r="D10319">
            <v>2248.1799999999998</v>
          </cell>
        </row>
        <row r="10320">
          <cell r="A10320">
            <v>11149</v>
          </cell>
          <cell r="B10320" t="str">
            <v>PRIMER EPOXI</v>
          </cell>
          <cell r="C10320" t="str">
            <v xml:space="preserve">GL    </v>
          </cell>
          <cell r="D10320">
            <v>159.29</v>
          </cell>
        </row>
        <row r="10321">
          <cell r="A10321">
            <v>511</v>
          </cell>
          <cell r="B10321" t="str">
            <v>PRIMER PARA MANTA ASFALTICA A BASE DE ASFALTO MODIFICADO DILUIDO EM SOLVENTE, APLICACAO A FRIO</v>
          </cell>
          <cell r="C10321" t="str">
            <v xml:space="preserve">L     </v>
          </cell>
          <cell r="D10321">
            <v>15.81</v>
          </cell>
        </row>
        <row r="10322">
          <cell r="A10322">
            <v>11174</v>
          </cell>
          <cell r="B10322" t="str">
            <v>PRIMER UNIVERSAL, FUNDO ANTICORROSIVO TIPO ZARCAO</v>
          </cell>
          <cell r="C10322" t="str">
            <v xml:space="preserve">18L   </v>
          </cell>
          <cell r="D10322">
            <v>452.28</v>
          </cell>
        </row>
        <row r="10323">
          <cell r="A10323">
            <v>37540</v>
          </cell>
          <cell r="B10323" t="str">
            <v>PROJETOR DE ARGAMASSA, CAPACIDADE DE PROJECAO 1,5 M3/H, ALCANCE DA PROJECAO 30 ATE 60 M, MOTOR ELETRICO TRIFASICO</v>
          </cell>
          <cell r="C10323" t="str">
            <v xml:space="preserve">UN    </v>
          </cell>
          <cell r="D10323">
            <v>65221.35</v>
          </cell>
        </row>
        <row r="10324">
          <cell r="A10324">
            <v>37548</v>
          </cell>
          <cell r="B10324" t="str">
            <v>PROJETOR DE ARGAMASSA, CAPACIDADE DE PROJECAO 2,0 M3/H, ALCANCE DA PROJECAO ATE 50 M, MOTOR ELETRICO TRIFASICO</v>
          </cell>
          <cell r="C10324" t="str">
            <v xml:space="preserve">UN    </v>
          </cell>
          <cell r="D10324">
            <v>86450.58</v>
          </cell>
        </row>
        <row r="10325">
          <cell r="A10325">
            <v>39828</v>
          </cell>
          <cell r="B10325" t="str">
            <v>PROJETOR PNEUMATICO DE ARGAMASSA PARA CHAPISCO E REBOCO COM RECIPIENTE ACOPLADO, TIPO CANEQUNHA, COM VOLUME DE 1,50 L, SEM COMPRESSOR</v>
          </cell>
          <cell r="C10325" t="str">
            <v xml:space="preserve">UN    </v>
          </cell>
          <cell r="D10325">
            <v>518.62</v>
          </cell>
        </row>
        <row r="10326">
          <cell r="A10326">
            <v>12273</v>
          </cell>
          <cell r="B10326" t="str">
            <v>PROJETOR RETANGULAR FECHADO PARA LAMPADA VAPOR DE MERCURIO/SODIO 250 W A 500 W, CABECEIRAS EM ALUMINIO FUNDIDO, CORPO EM ALUMINIO ANODIZADO, PARA LAMPADA E40 FECHAMENTO EM VIDRO TEMPERADO.</v>
          </cell>
          <cell r="C10326" t="str">
            <v xml:space="preserve">UN    </v>
          </cell>
          <cell r="D10326">
            <v>52.55</v>
          </cell>
        </row>
        <row r="10327">
          <cell r="A10327">
            <v>38392</v>
          </cell>
          <cell r="B10327" t="str">
            <v>PROLONGADOR/EXTENSOR PARA ROLO DE PINTURA 3 M</v>
          </cell>
          <cell r="C10327" t="str">
            <v xml:space="preserve">UN    </v>
          </cell>
          <cell r="D10327">
            <v>44.59</v>
          </cell>
        </row>
        <row r="10328">
          <cell r="A10328">
            <v>11735</v>
          </cell>
          <cell r="B10328" t="str">
            <v>PROLONGAMENTO PVC PARA CAIXA SIFONADA  100 MM X 200 MM (NBR 5688)</v>
          </cell>
          <cell r="C10328" t="str">
            <v xml:space="preserve">UN    </v>
          </cell>
          <cell r="D10328">
            <v>3.98</v>
          </cell>
        </row>
        <row r="10329">
          <cell r="A10329">
            <v>11733</v>
          </cell>
          <cell r="B10329" t="str">
            <v>PROLONGAMENTO PVC PARA CAIXA SIFONADA 100 MM X 100 MM (NBR 5688)</v>
          </cell>
          <cell r="C10329" t="str">
            <v xml:space="preserve">UN    </v>
          </cell>
          <cell r="D10329">
            <v>1.95</v>
          </cell>
        </row>
        <row r="10330">
          <cell r="A10330">
            <v>11734</v>
          </cell>
          <cell r="B10330" t="str">
            <v>PROLONGAMENTO PVC PARA CAIXA SIFONADA, 100 MM X 150 MM (NBR 5688)</v>
          </cell>
          <cell r="C10330" t="str">
            <v xml:space="preserve">UN    </v>
          </cell>
          <cell r="D10330">
            <v>3</v>
          </cell>
        </row>
        <row r="10331">
          <cell r="A10331">
            <v>11737</v>
          </cell>
          <cell r="B10331" t="str">
            <v>PROLONGAMENTO PVC PARA CAIXA SIFONADA, 150 MM X 150 MM (NBR 5688)</v>
          </cell>
          <cell r="C10331" t="str">
            <v xml:space="preserve">UN    </v>
          </cell>
          <cell r="D10331">
            <v>5.32</v>
          </cell>
        </row>
        <row r="10332">
          <cell r="A10332">
            <v>11738</v>
          </cell>
          <cell r="B10332" t="str">
            <v>PROLONGAMENTO PVC PARA CAIXA SIFONADA, 150 MM X 200 MM (NBR 5688)</v>
          </cell>
          <cell r="C10332" t="str">
            <v xml:space="preserve">UN    </v>
          </cell>
          <cell r="D10332">
            <v>8.64</v>
          </cell>
        </row>
        <row r="10333">
          <cell r="A10333">
            <v>36143</v>
          </cell>
          <cell r="B10333" t="str">
            <v>PROTETOR AUDITIVO TIPO CONCHA COM ABAFADOR DE RUIDOS, ATENUACAO ACIMA DE 22 DB</v>
          </cell>
          <cell r="C10333" t="str">
            <v xml:space="preserve">UN    </v>
          </cell>
          <cell r="D10333">
            <v>23.06</v>
          </cell>
        </row>
        <row r="10334">
          <cell r="A10334">
            <v>36142</v>
          </cell>
          <cell r="B10334" t="str">
            <v>PROTETOR AUDITIVO TIPO PLUG DE INSERCAO COM CORDAO, ATENUACAO SUPERIOR A 15 DB</v>
          </cell>
          <cell r="C10334" t="str">
            <v xml:space="preserve">UN    </v>
          </cell>
          <cell r="D10334">
            <v>1.68</v>
          </cell>
        </row>
        <row r="10335">
          <cell r="A10335">
            <v>36146</v>
          </cell>
          <cell r="B10335" t="str">
            <v>PROTETOR SOLAR FPS 30, EMBALAGEM 2 LITROS</v>
          </cell>
          <cell r="C10335" t="str">
            <v xml:space="preserve">UN    </v>
          </cell>
          <cell r="D10335">
            <v>191.25</v>
          </cell>
        </row>
        <row r="10336">
          <cell r="A10336">
            <v>39015</v>
          </cell>
          <cell r="B10336" t="str">
            <v>PROTETOR/PONTEIRA PLASTICA PARA PONTA DE VERGALHAO DE ATE 1", TIPO PROTETOR DE ESPERA</v>
          </cell>
          <cell r="C10336" t="str">
            <v xml:space="preserve">UN    </v>
          </cell>
          <cell r="D10336">
            <v>0.64</v>
          </cell>
        </row>
        <row r="10337">
          <cell r="A10337">
            <v>38377</v>
          </cell>
          <cell r="B10337" t="str">
            <v>PRUMO DE CENTRO EM ACO *400* G</v>
          </cell>
          <cell r="C10337" t="str">
            <v xml:space="preserve">UN    </v>
          </cell>
          <cell r="D10337">
            <v>24.1</v>
          </cell>
        </row>
        <row r="10338">
          <cell r="A10338">
            <v>38376</v>
          </cell>
          <cell r="B10338" t="str">
            <v>PRUMO DE PAREDE EM ACO 700 A 750 G</v>
          </cell>
          <cell r="C10338" t="str">
            <v xml:space="preserve">UN    </v>
          </cell>
          <cell r="D10338">
            <v>27.48</v>
          </cell>
        </row>
        <row r="10339">
          <cell r="A10339">
            <v>38116</v>
          </cell>
          <cell r="B10339" t="str">
            <v>PULSADOR CAMPAINHA 10A, 250V (APENAS MODULO)</v>
          </cell>
          <cell r="C10339" t="str">
            <v xml:space="preserve">UN    </v>
          </cell>
          <cell r="D10339">
            <v>4.2300000000000004</v>
          </cell>
        </row>
        <row r="10340">
          <cell r="A10340">
            <v>38066</v>
          </cell>
          <cell r="B10340" t="str">
            <v>PULSADOR CAMPAINHA 10A, 250V, CONJUNTO MONTADO PARA EMBUTIR 4" X 2" (PLACA + SUPORTE + MODULO)</v>
          </cell>
          <cell r="C10340" t="str">
            <v xml:space="preserve">UN    </v>
          </cell>
          <cell r="D10340">
            <v>6.98</v>
          </cell>
        </row>
        <row r="10341">
          <cell r="A10341">
            <v>38117</v>
          </cell>
          <cell r="B10341" t="str">
            <v>PULSADOR MINUTERIA 10A, 250V (APENAS MODULO)</v>
          </cell>
          <cell r="C10341" t="str">
            <v xml:space="preserve">UN    </v>
          </cell>
          <cell r="D10341">
            <v>7.2</v>
          </cell>
        </row>
        <row r="10342">
          <cell r="A10342">
            <v>38067</v>
          </cell>
          <cell r="B10342" t="str">
            <v>PULSADOR MINUTERIA 10A, 250V, CONJUNTO MONTADO PARA EMBUTIR 4" X 2" (PLACA + SUPORTE + MODULO)</v>
          </cell>
          <cell r="C10342" t="str">
            <v xml:space="preserve">UN    </v>
          </cell>
          <cell r="D10342">
            <v>9.83</v>
          </cell>
        </row>
        <row r="10343">
          <cell r="A10343">
            <v>41757</v>
          </cell>
          <cell r="B10343" t="str">
            <v>PULVERIZADOR DE TINTA ELETRICO / MAQUINA DE PINTURA AIRLESS, VAZAO *2* L/MIN (COLETADO CAIXA)</v>
          </cell>
          <cell r="C10343" t="str">
            <v xml:space="preserve">UN    </v>
          </cell>
          <cell r="D10343">
            <v>6480.49</v>
          </cell>
        </row>
        <row r="10344">
          <cell r="A10344">
            <v>5080</v>
          </cell>
          <cell r="B10344" t="str">
            <v>PUXADOR CENTRAL, TIPO ALCA, EM ZAMAC CROMADO, COM ROSETAS, COMPRIMENTO *100* MM, PARA PORTA / JANELA EM MADEIRA OU METALICA - INCLUI PARAFUSOS</v>
          </cell>
          <cell r="C10344" t="str">
            <v xml:space="preserve">UN    </v>
          </cell>
          <cell r="D10344">
            <v>11.43</v>
          </cell>
        </row>
        <row r="10345">
          <cell r="A10345">
            <v>11522</v>
          </cell>
          <cell r="B10345" t="str">
            <v>PUXADOR CONCHA DE EMBUTIR PARA JANELA / PORTA DE CORRER, EM LATAO CROMADO, COM FURO CENTRAL PARA CHAVE E FUROS PARA PARAFUSOS, *40 X 100* MM  (LARGURA X ALTURA) - SEM FECHADURA</v>
          </cell>
          <cell r="C10345" t="str">
            <v xml:space="preserve">UN    </v>
          </cell>
          <cell r="D10345">
            <v>14.29</v>
          </cell>
        </row>
        <row r="10346">
          <cell r="A10346">
            <v>11523</v>
          </cell>
          <cell r="B10346" t="str">
            <v>PUXADOR CONCHA DE EMBUTIR, EM LATAO CROMADO, PARA PORTA / JANELA DE CORRER, LISO, SEM FURO PARA CHAVE, COM FUROS PARA FIXAR PARAFUSOS, *30 X 90* MM (LARGURA X ALTURA)</v>
          </cell>
          <cell r="C10346" t="str">
            <v xml:space="preserve">UN    </v>
          </cell>
          <cell r="D10346">
            <v>13.37</v>
          </cell>
        </row>
        <row r="10347">
          <cell r="A10347">
            <v>11524</v>
          </cell>
          <cell r="B10347" t="str">
            <v>PUXADOR TIPO PUNHO REDONDO, CENTRAL, EM LATAO CROMADO, COMPRIMENTO DE *110* MM, PARA JANELAS / PORTAS DE CORRER - INCLUI PARAFUSOS</v>
          </cell>
          <cell r="C10347" t="str">
            <v xml:space="preserve">UN    </v>
          </cell>
          <cell r="D10347">
            <v>27.54</v>
          </cell>
        </row>
        <row r="10348">
          <cell r="A10348">
            <v>38168</v>
          </cell>
          <cell r="B10348" t="str">
            <v>PUXADOR TUBULAR RETO, DUPLO, EM ALUMINIO POLIDO, DIAMETRO APROX.DE 1", COMPRIMENTO APROX. DE 400 MM, PARA PORTAS DE MADEIRA OU VIDRO</v>
          </cell>
          <cell r="C10348" t="str">
            <v xml:space="preserve">UN    </v>
          </cell>
          <cell r="D10348">
            <v>132.91999999999999</v>
          </cell>
        </row>
        <row r="10349">
          <cell r="A10349">
            <v>13393</v>
          </cell>
          <cell r="B10349" t="str">
            <v>QUADRO DE DISTRIBUICAO COM BARRAMENTO TRIFASICO, DE EMBUTIR, EM CHAPA DE ACO GALVANIZADO, PARA 12 DISJUNTORES DIN, 100 A</v>
          </cell>
          <cell r="C10349" t="str">
            <v xml:space="preserve">UN    </v>
          </cell>
          <cell r="D10349">
            <v>201.25</v>
          </cell>
        </row>
        <row r="10350">
          <cell r="A10350">
            <v>13395</v>
          </cell>
          <cell r="B10350" t="str">
            <v>QUADRO DE DISTRIBUICAO COM BARRAMENTO TRIFASICO, DE EMBUTIR, EM CHAPA DE ACO GALVANIZADO, PARA 18 DISJUNTORES DIN, 100 A</v>
          </cell>
          <cell r="C10350" t="str">
            <v xml:space="preserve">UN    </v>
          </cell>
          <cell r="D10350">
            <v>241.31</v>
          </cell>
        </row>
        <row r="10351">
          <cell r="A10351">
            <v>12039</v>
          </cell>
          <cell r="B10351" t="str">
            <v>QUADRO DE DISTRIBUICAO COM BARRAMENTO TRIFASICO, DE EMBUTIR, EM CHAPA DE ACO GALVANIZADO, PARA 24 DISJUNTORES DIN, 100 A</v>
          </cell>
          <cell r="C10351" t="str">
            <v xml:space="preserve">UN    </v>
          </cell>
          <cell r="D10351">
            <v>322.89999999999998</v>
          </cell>
        </row>
        <row r="10352">
          <cell r="A10352">
            <v>13396</v>
          </cell>
          <cell r="B10352" t="str">
            <v>QUADRO DE DISTRIBUICAO COM BARRAMENTO TRIFASICO, DE EMBUTIR, EM CHAPA DE ACO GALVANIZADO, PARA 28 DISJUNTORES DIN, 100 A</v>
          </cell>
          <cell r="C10352" t="str">
            <v xml:space="preserve">UN    </v>
          </cell>
          <cell r="D10352">
            <v>516.47</v>
          </cell>
        </row>
        <row r="10353">
          <cell r="A10353">
            <v>13397</v>
          </cell>
          <cell r="B10353" t="str">
            <v>QUADRO DE DISTRIBUICAO COM BARRAMENTO TRIFASICO, DE EMBUTIR, EM CHAPA DE ACO GALVANIZADO, PARA 30 DISJUNTORES DIN, 100 A</v>
          </cell>
          <cell r="C10353" t="str">
            <v xml:space="preserve">UN    </v>
          </cell>
          <cell r="D10353">
            <v>522.01</v>
          </cell>
        </row>
        <row r="10354">
          <cell r="A10354">
            <v>12041</v>
          </cell>
          <cell r="B10354" t="str">
            <v>QUADRO DE DISTRIBUICAO COM BARRAMENTO TRIFASICO, DE EMBUTIR, EM CHAPA DE ACO GALVANIZADO, PARA 30 DISJUNTORES DIN, 150 A</v>
          </cell>
          <cell r="C10354" t="str">
            <v xml:space="preserve">UN    </v>
          </cell>
          <cell r="D10354">
            <v>706.44</v>
          </cell>
        </row>
        <row r="10355">
          <cell r="A10355">
            <v>12043</v>
          </cell>
          <cell r="B10355" t="str">
            <v>QUADRO DE DISTRIBUICAO COM BARRAMENTO TRIFASICO, DE EMBUTIR, EM CHAPA DE ACO GALVANIZADO, PARA 30 DISJUNTORES DIN, 225 A</v>
          </cell>
          <cell r="C10355" t="str">
            <v xml:space="preserve">UN    </v>
          </cell>
          <cell r="D10355">
            <v>814.59</v>
          </cell>
        </row>
        <row r="10356">
          <cell r="A10356">
            <v>39762</v>
          </cell>
          <cell r="B10356" t="str">
            <v>QUADRO DE DISTRIBUICAO COM BARRAMENTO TRIFASICO, DE EMBUTIR, EM CHAPA DE ACO GALVANIZADO, PARA 36 DISJUNTORES DIN, 100 A</v>
          </cell>
          <cell r="C10356" t="str">
            <v xml:space="preserve">UN    </v>
          </cell>
          <cell r="D10356">
            <v>550.34</v>
          </cell>
        </row>
        <row r="10357">
          <cell r="A10357">
            <v>12042</v>
          </cell>
          <cell r="B10357" t="str">
            <v>QUADRO DE DISTRIBUICAO COM BARRAMENTO TRIFASICO, DE EMBUTIR, EM CHAPA DE ACO GALVANIZADO, PARA 40 DISJUNTORES DIN, 100 A</v>
          </cell>
          <cell r="C10357" t="str">
            <v xml:space="preserve">UN    </v>
          </cell>
          <cell r="D10357">
            <v>550.48</v>
          </cell>
        </row>
        <row r="10358">
          <cell r="A10358">
            <v>39763</v>
          </cell>
          <cell r="B10358" t="str">
            <v>QUADRO DE DISTRIBUICAO COM BARRAMENTO TRIFASICO, DE EMBUTIR, EM CHAPA DE ACO GALVANIZADO, PARA 48 DISJUNTORES DIN, 100 A</v>
          </cell>
          <cell r="C10358" t="str">
            <v xml:space="preserve">UN    </v>
          </cell>
          <cell r="D10358">
            <v>830.58</v>
          </cell>
        </row>
        <row r="10359">
          <cell r="A10359">
            <v>39756</v>
          </cell>
          <cell r="B10359" t="str">
            <v>QUADRO DE DISTRIBUICAO COM BARRAMENTO TRIFASICO, DE SOBREPOR, EM CHAPA DE ACO GALVANIZADO, PARA 12 DISJUNTORES DIN, 100 A</v>
          </cell>
          <cell r="C10359" t="str">
            <v xml:space="preserve">UN    </v>
          </cell>
          <cell r="D10359">
            <v>251.81</v>
          </cell>
        </row>
        <row r="10360">
          <cell r="A10360">
            <v>12038</v>
          </cell>
          <cell r="B10360" t="str">
            <v>QUADRO DE DISTRIBUICAO COM BARRAMENTO TRIFASICO, DE SOBREPOR, EM CHAPA DE ACO GALVANIZADO, PARA 18 DISJUNTORES DIN, 100 A</v>
          </cell>
          <cell r="C10360" t="str">
            <v xml:space="preserve">UN    </v>
          </cell>
          <cell r="D10360">
            <v>281.13</v>
          </cell>
        </row>
        <row r="10361">
          <cell r="A10361">
            <v>12040</v>
          </cell>
          <cell r="B10361" t="str">
            <v>QUADRO DE DISTRIBUICAO COM BARRAMENTO TRIFASICO, DE SOBREPOR, EM CHAPA DE ACO GALVANIZADO, PARA 24 DISJUNTORES DIN, 100 A</v>
          </cell>
          <cell r="C10361" t="str">
            <v xml:space="preserve">UN    </v>
          </cell>
          <cell r="D10361">
            <v>359.2</v>
          </cell>
        </row>
        <row r="10362">
          <cell r="A10362">
            <v>39757</v>
          </cell>
          <cell r="B10362" t="str">
            <v>QUADRO DE DISTRIBUICAO COM BARRAMENTO TRIFASICO, DE SOBREPOR, EM CHAPA DE ACO GALVANIZADO, PARA 28 DISJUNTORES DIN, 100 A</v>
          </cell>
          <cell r="C10362" t="str">
            <v xml:space="preserve">UN    </v>
          </cell>
          <cell r="D10362">
            <v>384.09</v>
          </cell>
        </row>
        <row r="10363">
          <cell r="A10363">
            <v>39758</v>
          </cell>
          <cell r="B10363" t="str">
            <v>QUADRO DE DISTRIBUICAO COM BARRAMENTO TRIFASICO, DE SOBREPOR, EM CHAPA DE ACO GALVANIZADO, PARA 30 DISJUNTORES DIN, 100 A</v>
          </cell>
          <cell r="C10363" t="str">
            <v xml:space="preserve">UN    </v>
          </cell>
          <cell r="D10363">
            <v>498.57</v>
          </cell>
        </row>
        <row r="10364">
          <cell r="A10364">
            <v>39759</v>
          </cell>
          <cell r="B10364" t="str">
            <v>QUADRO DE DISTRIBUICAO COM BARRAMENTO TRIFASICO, DE SOBREPOR, EM CHAPA DE ACO GALVANIZADO, PARA 36 DISJUNTORES DIN, 100 A</v>
          </cell>
          <cell r="C10364" t="str">
            <v xml:space="preserve">UN    </v>
          </cell>
          <cell r="D10364">
            <v>681.2</v>
          </cell>
        </row>
        <row r="10365">
          <cell r="A10365">
            <v>39760</v>
          </cell>
          <cell r="B10365" t="str">
            <v>QUADRO DE DISTRIBUICAO COM BARRAMENTO TRIFASICO, DE SOBREPOR, EM CHAPA DE ACO GALVANIZADO, PARA 40 DISJUNTORES DIN, 100 A</v>
          </cell>
          <cell r="C10365" t="str">
            <v xml:space="preserve">UN    </v>
          </cell>
          <cell r="D10365">
            <v>684.32</v>
          </cell>
        </row>
        <row r="10366">
          <cell r="A10366">
            <v>39761</v>
          </cell>
          <cell r="B10366" t="str">
            <v>QUADRO DE DISTRIBUICAO COM BARRAMENTO TRIFASICO, DE SOBREPOR, EM CHAPA DE ACO GALVANIZADO, PARA 48 DISJUNTORES DIN, 100 A</v>
          </cell>
          <cell r="C10366" t="str">
            <v xml:space="preserve">UN    </v>
          </cell>
          <cell r="D10366">
            <v>875.83</v>
          </cell>
        </row>
        <row r="10367">
          <cell r="A10367">
            <v>39765</v>
          </cell>
          <cell r="B10367" t="str">
            <v>QUADRO DE DISTRIBUICAO SEM BARRAMENTO, COM PORTA, DE EMBUTIR, EM CHAPA DE ACO GALVANIZADO, PARA 12 DISJUNTORES NEMA</v>
          </cell>
          <cell r="C10367" t="str">
            <v xml:space="preserve">UN    </v>
          </cell>
          <cell r="D10367">
            <v>38.880000000000003</v>
          </cell>
        </row>
        <row r="10368">
          <cell r="A10368">
            <v>13399</v>
          </cell>
          <cell r="B10368" t="str">
            <v>QUADRO DE DISTRIBUICAO SEM BARRAMENTO, COM PORTA, DE EMBUTIR, EM CHAPA DE ACO GALVANIZADO, PARA 3 DISJUNTORES NEMA</v>
          </cell>
          <cell r="C10368" t="str">
            <v xml:space="preserve">UN    </v>
          </cell>
          <cell r="D10368">
            <v>22.11</v>
          </cell>
        </row>
        <row r="10369">
          <cell r="A10369">
            <v>39764</v>
          </cell>
          <cell r="B10369" t="str">
            <v>QUADRO DE DISTRIBUICAO SEM BARRAMENTO, COM PORTA, DE EMBUTIR, EM CHAPA DE ACO GALVANIZADO, PARA 6 DISJUNTORES NEMA</v>
          </cell>
          <cell r="C10369" t="str">
            <v xml:space="preserve">UN    </v>
          </cell>
          <cell r="D10369">
            <v>30.41</v>
          </cell>
        </row>
        <row r="10370">
          <cell r="A10370">
            <v>39805</v>
          </cell>
          <cell r="B10370" t="str">
            <v>QUADRO DE DISTRIBUICAO, COM BARRAMENTO TERRA / NEUTRO, DE EMBUTIR, PARA 16 DISJUNTORES DIN</v>
          </cell>
          <cell r="C10370" t="str">
            <v xml:space="preserve">UN    </v>
          </cell>
          <cell r="D10370">
            <v>120.82</v>
          </cell>
        </row>
        <row r="10371">
          <cell r="A10371">
            <v>39806</v>
          </cell>
          <cell r="B10371" t="str">
            <v>QUADRO DE DISTRIBUICAO, COM BARRAMENTO TERRA / NEUTRO, DE EMBUTIR, PARA 24 DISJUNTORES DIN</v>
          </cell>
          <cell r="C10371" t="str">
            <v xml:space="preserve">UN    </v>
          </cell>
          <cell r="D10371">
            <v>228.16</v>
          </cell>
        </row>
        <row r="10372">
          <cell r="A10372">
            <v>39807</v>
          </cell>
          <cell r="B10372" t="str">
            <v>QUADRO DE DISTRIBUICAO, COM BARRAMENTO TERRA / NEUTRO, DE EMBUTIR, PARA 36 DISJUNTORES DIN</v>
          </cell>
          <cell r="C10372" t="str">
            <v xml:space="preserve">UN    </v>
          </cell>
          <cell r="D10372">
            <v>321.64999999999998</v>
          </cell>
        </row>
        <row r="10373">
          <cell r="A10373">
            <v>39804</v>
          </cell>
          <cell r="B10373" t="str">
            <v>QUADRO DE DISTRIBUICAO, COM BARRAMENTO TERRA / NEUTRO, DE EMBUTIR, PARA 8 DISJUNTORES DIN</v>
          </cell>
          <cell r="C10373" t="str">
            <v xml:space="preserve">UN    </v>
          </cell>
          <cell r="D10373">
            <v>67.84</v>
          </cell>
        </row>
        <row r="10374">
          <cell r="A10374">
            <v>39796</v>
          </cell>
          <cell r="B10374" t="str">
            <v>QUADRO DE DISTRIBUICAO, SEM BARRAMENTO, EM PVC, DE EMBUTIR, PARA 16 DISJUNTORES DIN</v>
          </cell>
          <cell r="C10374" t="str">
            <v xml:space="preserve">UN    </v>
          </cell>
          <cell r="D10374">
            <v>69.14</v>
          </cell>
        </row>
        <row r="10375">
          <cell r="A10375">
            <v>39797</v>
          </cell>
          <cell r="B10375" t="str">
            <v>QUADRO DE DISTRIBUICAO, SEM BARRAMENTO, EM PVC, DE EMBUTIR, PARA 24 DISJUNTORES DIN</v>
          </cell>
          <cell r="C10375" t="str">
            <v xml:space="preserve">UN    </v>
          </cell>
          <cell r="D10375">
            <v>91.8</v>
          </cell>
        </row>
        <row r="10376">
          <cell r="A10376">
            <v>39798</v>
          </cell>
          <cell r="B10376" t="str">
            <v>QUADRO DE DISTRIBUICAO, SEM BARRAMENTO, EM PVC, DE EMBUTIR, PARA 36 DISJUNTORES DIN</v>
          </cell>
          <cell r="C10376" t="str">
            <v xml:space="preserve">UN    </v>
          </cell>
          <cell r="D10376">
            <v>153.04</v>
          </cell>
        </row>
        <row r="10377">
          <cell r="A10377">
            <v>39794</v>
          </cell>
          <cell r="B10377" t="str">
            <v>QUADRO DE DISTRIBUICAO, SEM BARRAMENTO, EM PVC, DE EMBUTIR, PARA 4 DISJUNTORES DIN</v>
          </cell>
          <cell r="C10377" t="str">
            <v xml:space="preserve">UN    </v>
          </cell>
          <cell r="D10377">
            <v>21.75</v>
          </cell>
        </row>
        <row r="10378">
          <cell r="A10378">
            <v>39795</v>
          </cell>
          <cell r="B10378" t="str">
            <v>QUADRO DE DISTRIBUICAO, SEM BARRAMENTO, EM PVC, DE EMBUTIR, PARA 8 DISJUNTORES DIN</v>
          </cell>
          <cell r="C10378" t="str">
            <v xml:space="preserve">UN    </v>
          </cell>
          <cell r="D10378">
            <v>30.46</v>
          </cell>
        </row>
        <row r="10379">
          <cell r="A10379">
            <v>39801</v>
          </cell>
          <cell r="B10379" t="str">
            <v>QUADRO DE DISTRIBUICAO, SEM BARRAMENTO, EM PVC, DE SOBREPOR, PARA 16 DISJUNTORES DIN</v>
          </cell>
          <cell r="C10379" t="str">
            <v xml:space="preserve">UN    </v>
          </cell>
          <cell r="D10379">
            <v>77.930000000000007</v>
          </cell>
        </row>
        <row r="10380">
          <cell r="A10380">
            <v>39802</v>
          </cell>
          <cell r="B10380" t="str">
            <v>QUADRO DE DISTRIBUICAO, SEM BARRAMENTO, EM PVC, DE SOBREPOR, PARA 24 DISJUNTORES DIN</v>
          </cell>
          <cell r="C10380" t="str">
            <v xml:space="preserve">UN    </v>
          </cell>
          <cell r="D10380">
            <v>129.43</v>
          </cell>
        </row>
        <row r="10381">
          <cell r="A10381">
            <v>39803</v>
          </cell>
          <cell r="B10381" t="str">
            <v>QUADRO DE DISTRIBUICAO, SEM BARRAMENTO, EM PVC, DE SOBREPOR, PARA 36 DISJUNTORES DIN</v>
          </cell>
          <cell r="C10381" t="str">
            <v xml:space="preserve">UN    </v>
          </cell>
          <cell r="D10381">
            <v>179.35</v>
          </cell>
        </row>
        <row r="10382">
          <cell r="A10382">
            <v>39799</v>
          </cell>
          <cell r="B10382" t="str">
            <v>QUADRO DE DISTRIBUICAO, SEM BARRAMENTO, EM PVC, DE SOBREPOR, PARA 4 DISJUNTORES DIN</v>
          </cell>
          <cell r="C10382" t="str">
            <v xml:space="preserve">UN    </v>
          </cell>
          <cell r="D10382">
            <v>29.47</v>
          </cell>
        </row>
        <row r="10383">
          <cell r="A10383">
            <v>39800</v>
          </cell>
          <cell r="B10383" t="str">
            <v>QUADRO DE DISTRIBUICAO, SEM BARRAMENTO, EM PVC, DE SOBREPOR, PARA 8 DISJUNTORES DIN</v>
          </cell>
          <cell r="C10383" t="str">
            <v xml:space="preserve">UN    </v>
          </cell>
          <cell r="D10383">
            <v>49.58</v>
          </cell>
        </row>
        <row r="10384">
          <cell r="A10384">
            <v>4224</v>
          </cell>
          <cell r="B10384" t="str">
            <v>QUEROSENE</v>
          </cell>
          <cell r="C10384" t="str">
            <v xml:space="preserve">L     </v>
          </cell>
          <cell r="D10384">
            <v>11.84</v>
          </cell>
        </row>
        <row r="10385">
          <cell r="A10385">
            <v>21059</v>
          </cell>
          <cell r="B10385" t="str">
            <v>RALO FOFO COM REQUADRO, QUADRADO 150 X 150 MM</v>
          </cell>
          <cell r="C10385" t="str">
            <v xml:space="preserve">UN    </v>
          </cell>
          <cell r="D10385">
            <v>31.02</v>
          </cell>
        </row>
        <row r="10386">
          <cell r="A10386">
            <v>11234</v>
          </cell>
          <cell r="B10386" t="str">
            <v>RALO FOFO COM REQUADRO, QUADRADO 200 X 200 MM</v>
          </cell>
          <cell r="C10386" t="str">
            <v xml:space="preserve">UN    </v>
          </cell>
          <cell r="D10386">
            <v>46.75</v>
          </cell>
        </row>
        <row r="10387">
          <cell r="A10387">
            <v>21060</v>
          </cell>
          <cell r="B10387" t="str">
            <v>RALO FOFO COM REQUADRO, QUADRADO 250 X 250 MM</v>
          </cell>
          <cell r="C10387" t="str">
            <v xml:space="preserve">UN    </v>
          </cell>
          <cell r="D10387">
            <v>57.55</v>
          </cell>
        </row>
        <row r="10388">
          <cell r="A10388">
            <v>21061</v>
          </cell>
          <cell r="B10388" t="str">
            <v>RALO FOFO COM REQUADRO, QUADRADO 300 X 300 MM</v>
          </cell>
          <cell r="C10388" t="str">
            <v xml:space="preserve">UN    </v>
          </cell>
          <cell r="D10388">
            <v>71.930000000000007</v>
          </cell>
        </row>
        <row r="10389">
          <cell r="A10389">
            <v>21062</v>
          </cell>
          <cell r="B10389" t="str">
            <v>RALO FOFO COM REQUADRO, QUADRADO 400 X 400 MM</v>
          </cell>
          <cell r="C10389" t="str">
            <v xml:space="preserve">UN    </v>
          </cell>
          <cell r="D10389">
            <v>113.3</v>
          </cell>
        </row>
        <row r="10390">
          <cell r="A10390">
            <v>11708</v>
          </cell>
          <cell r="B10390" t="str">
            <v>RALO FOFO SEMIESFERICO, 100 MM, PARA LAJES/ CALHAS</v>
          </cell>
          <cell r="C10390" t="str">
            <v xml:space="preserve">UN    </v>
          </cell>
          <cell r="D10390">
            <v>12.36</v>
          </cell>
        </row>
        <row r="10391">
          <cell r="A10391">
            <v>11709</v>
          </cell>
          <cell r="B10391" t="str">
            <v>RALO FOFO SEMIESFERICO, 150 MM, PARA LAJES/ CALHAS</v>
          </cell>
          <cell r="C10391" t="str">
            <v xml:space="preserve">UN    </v>
          </cell>
          <cell r="D10391">
            <v>29.04</v>
          </cell>
        </row>
        <row r="10392">
          <cell r="A10392">
            <v>11710</v>
          </cell>
          <cell r="B10392" t="str">
            <v>RALO FOFO SEMIESFERICO, 200 MM, PARA LAJES/ CALHAS</v>
          </cell>
          <cell r="C10392" t="str">
            <v xml:space="preserve">UN    </v>
          </cell>
          <cell r="D10392">
            <v>66.760000000000005</v>
          </cell>
        </row>
        <row r="10393">
          <cell r="A10393">
            <v>11707</v>
          </cell>
          <cell r="B10393" t="str">
            <v>RALO FOFO SEMIESFERICO, 75 MM, PARA LAJES/ CALHAS</v>
          </cell>
          <cell r="C10393" t="str">
            <v xml:space="preserve">UN    </v>
          </cell>
          <cell r="D10393">
            <v>9.26</v>
          </cell>
        </row>
        <row r="10394">
          <cell r="A10394">
            <v>11739</v>
          </cell>
          <cell r="B10394" t="str">
            <v>RALO SECO PVC CONICO, 100 X 40 MM,  COM GRELHA REDONDA BRANCA</v>
          </cell>
          <cell r="C10394" t="str">
            <v xml:space="preserve">UN    </v>
          </cell>
          <cell r="D10394">
            <v>5.79</v>
          </cell>
        </row>
        <row r="10395">
          <cell r="A10395">
            <v>11711</v>
          </cell>
          <cell r="B10395" t="str">
            <v>RALO SECO PVC CONICO, 100 X 40 MM, COM GRELHA QUADRADA</v>
          </cell>
          <cell r="C10395" t="str">
            <v xml:space="preserve">UN    </v>
          </cell>
          <cell r="D10395">
            <v>8.48</v>
          </cell>
        </row>
        <row r="10396">
          <cell r="A10396">
            <v>5102</v>
          </cell>
          <cell r="B10396" t="str">
            <v>RALO SECO PVC QUADRADO, 100 X 100 X 53 MM, SAIDA 40 MM, COM GRELHA BRANCA</v>
          </cell>
          <cell r="C10396" t="str">
            <v xml:space="preserve">UN    </v>
          </cell>
          <cell r="D10396">
            <v>8.1999999999999993</v>
          </cell>
        </row>
        <row r="10397">
          <cell r="A10397">
            <v>11741</v>
          </cell>
          <cell r="B10397" t="str">
            <v>RALO SIFONADO PVC CILINDRICO, 100 X 40 MM,  COM GRELHA REDONDA BRANCA</v>
          </cell>
          <cell r="C10397" t="str">
            <v xml:space="preserve">UN    </v>
          </cell>
          <cell r="D10397">
            <v>5.97</v>
          </cell>
        </row>
        <row r="10398">
          <cell r="A10398">
            <v>11743</v>
          </cell>
          <cell r="B10398" t="str">
            <v>RALO SIFONADO PVC REDONDO CONICO, 100 X 40 MM, COM GRELHA  BRANCA REDONDA</v>
          </cell>
          <cell r="C10398" t="str">
            <v xml:space="preserve">UN    </v>
          </cell>
          <cell r="D10398">
            <v>5.42</v>
          </cell>
        </row>
        <row r="10399">
          <cell r="A10399">
            <v>11745</v>
          </cell>
          <cell r="B10399" t="str">
            <v>RALO SIFONADO PVC, QUADRADO, 100 X 100 X 53 MM, SAIDA 40 MM, COM GRELHA BRANCA</v>
          </cell>
          <cell r="C10399" t="str">
            <v xml:space="preserve">UN    </v>
          </cell>
          <cell r="D10399">
            <v>7.71</v>
          </cell>
        </row>
        <row r="10400">
          <cell r="A10400">
            <v>25961</v>
          </cell>
          <cell r="B10400" t="str">
            <v>RASTELEIRO</v>
          </cell>
          <cell r="C10400" t="str">
            <v xml:space="preserve">H     </v>
          </cell>
          <cell r="D10400">
            <v>8.1</v>
          </cell>
        </row>
        <row r="10401">
          <cell r="A10401">
            <v>40985</v>
          </cell>
          <cell r="B10401" t="str">
            <v>RASTELEIRO (MENSALISTA)</v>
          </cell>
          <cell r="C10401" t="str">
            <v xml:space="preserve">MES   </v>
          </cell>
          <cell r="D10401">
            <v>1436.02</v>
          </cell>
        </row>
        <row r="10402">
          <cell r="A10402">
            <v>1088</v>
          </cell>
          <cell r="B10402" t="str">
            <v>REATOR ELETRONICO BIVOLT PARA 1 LAMPADA FLUORESCENTE DE 18/20 W</v>
          </cell>
          <cell r="C10402" t="str">
            <v xml:space="preserve">UN    </v>
          </cell>
          <cell r="D10402">
            <v>13.96</v>
          </cell>
        </row>
        <row r="10403">
          <cell r="A10403">
            <v>1087</v>
          </cell>
          <cell r="B10403" t="str">
            <v>REATOR ELETRONICO BIVOLT PARA 1 LAMPADA FLUORESCENTE DE 36/40 W</v>
          </cell>
          <cell r="C10403" t="str">
            <v xml:space="preserve">UN    </v>
          </cell>
          <cell r="D10403">
            <v>17.440000000000001</v>
          </cell>
        </row>
        <row r="10404">
          <cell r="A10404">
            <v>38777</v>
          </cell>
          <cell r="B10404" t="str">
            <v>REATOR ELETRONICO BIVOLT PARA 2 LAMPADAS FLUORESCENTES DE 14 W</v>
          </cell>
          <cell r="C10404" t="str">
            <v xml:space="preserve">UN    </v>
          </cell>
          <cell r="D10404">
            <v>34.729999999999997</v>
          </cell>
        </row>
        <row r="10405">
          <cell r="A10405">
            <v>1086</v>
          </cell>
          <cell r="B10405" t="str">
            <v>REATOR ELETRONICO BIVOLT PARA 2 LAMPADAS FLUORESCENTES DE 18/20 W</v>
          </cell>
          <cell r="C10405" t="str">
            <v xml:space="preserve">UN    </v>
          </cell>
          <cell r="D10405">
            <v>18.329999999999998</v>
          </cell>
        </row>
        <row r="10406">
          <cell r="A10406">
            <v>1079</v>
          </cell>
          <cell r="B10406" t="str">
            <v>REATOR ELETRONICO BIVOLT PARA 2 LAMPADAS FLUORESCENTES DE 36/40 W</v>
          </cell>
          <cell r="C10406" t="str">
            <v xml:space="preserve">UN    </v>
          </cell>
          <cell r="D10406">
            <v>18.940000000000001</v>
          </cell>
        </row>
        <row r="10407">
          <cell r="A10407">
            <v>39374</v>
          </cell>
          <cell r="B10407" t="str">
            <v>REATOR INTERNO/INTEGRADO PARA LAMPADA VAPOR METALICO 400 W, ALTO FATOR DE POTENCIA</v>
          </cell>
          <cell r="C10407" t="str">
            <v xml:space="preserve">UN    </v>
          </cell>
          <cell r="D10407">
            <v>96.66</v>
          </cell>
        </row>
        <row r="10408">
          <cell r="A10408">
            <v>1082</v>
          </cell>
          <cell r="B10408" t="str">
            <v>REATOR P/ LAMPADA VAPOR DE SODIO 250W USO EXT</v>
          </cell>
          <cell r="C10408" t="str">
            <v xml:space="preserve">UN    </v>
          </cell>
          <cell r="D10408">
            <v>119.11</v>
          </cell>
        </row>
        <row r="10409">
          <cell r="A10409">
            <v>12316</v>
          </cell>
          <cell r="B10409" t="str">
            <v>REATOR P/ 1 LAMPADA VAPOR DE MERCURIO 125W USO EXT</v>
          </cell>
          <cell r="C10409" t="str">
            <v xml:space="preserve">UN    </v>
          </cell>
          <cell r="D10409">
            <v>54.59</v>
          </cell>
        </row>
        <row r="10410">
          <cell r="A10410">
            <v>12317</v>
          </cell>
          <cell r="B10410" t="str">
            <v>REATOR P/ 1 LAMPADA VAPOR DE MERCURIO 250W USO EXT</v>
          </cell>
          <cell r="C10410" t="str">
            <v xml:space="preserve">UN    </v>
          </cell>
          <cell r="D10410">
            <v>65.099999999999994</v>
          </cell>
        </row>
        <row r="10411">
          <cell r="A10411">
            <v>12318</v>
          </cell>
          <cell r="B10411" t="str">
            <v>REATOR P/ 1 LAMPADA VAPOR DE MERCURIO 400W USO EXT</v>
          </cell>
          <cell r="C10411" t="str">
            <v xml:space="preserve">UN    </v>
          </cell>
          <cell r="D10411">
            <v>75</v>
          </cell>
        </row>
        <row r="10412">
          <cell r="A10412">
            <v>5104</v>
          </cell>
          <cell r="B10412" t="str">
            <v>REBITE DE ALUMINIO VAZADO DE REPUXO, 3,2 X 8 MM (1KG = 1025 UNIDADES)</v>
          </cell>
          <cell r="C10412" t="str">
            <v xml:space="preserve">KG    </v>
          </cell>
          <cell r="D10412">
            <v>44.69</v>
          </cell>
        </row>
        <row r="10413">
          <cell r="A10413">
            <v>26023</v>
          </cell>
          <cell r="B10413" t="str">
            <v>REBOLO ABRASIVO RETO DE USO GERAL GRAO 36, DE 6 X 1 " (DIAMETRO X ALTURA)</v>
          </cell>
          <cell r="C10413" t="str">
            <v xml:space="preserve">UN    </v>
          </cell>
          <cell r="D10413">
            <v>62.4</v>
          </cell>
        </row>
        <row r="10414">
          <cell r="A10414">
            <v>2710</v>
          </cell>
          <cell r="B10414" t="str">
            <v>REBOLO ABRASIVO RETO DE USO GERAL GRAO 36, DE 6 X 3/4 " (DIAMETRO X ALTURA)</v>
          </cell>
          <cell r="C10414" t="str">
            <v xml:space="preserve">UN    </v>
          </cell>
          <cell r="D10414">
            <v>49.83</v>
          </cell>
        </row>
        <row r="10415">
          <cell r="A10415">
            <v>14575</v>
          </cell>
          <cell r="B10415" t="str">
            <v>RECICLADORA DE ASFALTO A FRIO SOBRE RODAS, LARG. FRESAGEM 2,00 M, POT. 315 KW/422 HP</v>
          </cell>
          <cell r="C10415" t="str">
            <v xml:space="preserve">UN    </v>
          </cell>
          <cell r="D10415">
            <v>3780319.36</v>
          </cell>
        </row>
        <row r="10416">
          <cell r="A10416">
            <v>20034</v>
          </cell>
          <cell r="B10416" t="str">
            <v>REDUCAO EXCENTRICA PVC NBR 10569 P/REDE COLET ESG PB JE 150 X 100MM</v>
          </cell>
          <cell r="C10416" t="str">
            <v xml:space="preserve">UN    </v>
          </cell>
          <cell r="D10416">
            <v>62.25</v>
          </cell>
        </row>
        <row r="10417">
          <cell r="A10417">
            <v>20036</v>
          </cell>
          <cell r="B10417" t="str">
            <v>REDUCAO EXCENTRICA PVC NBR 10569 P/REDE COLET ESG PB JE 200 X 150MM</v>
          </cell>
          <cell r="C10417" t="str">
            <v xml:space="preserve">UN    </v>
          </cell>
          <cell r="D10417">
            <v>119.75</v>
          </cell>
        </row>
        <row r="10418">
          <cell r="A10418">
            <v>20037</v>
          </cell>
          <cell r="B10418" t="str">
            <v>REDUCAO EXCENTRICA PVC NBR 10569 P/REDE COLET ESG PB JE 250 X 200MM</v>
          </cell>
          <cell r="C10418" t="str">
            <v xml:space="preserve">UN    </v>
          </cell>
          <cell r="D10418">
            <v>225.88</v>
          </cell>
        </row>
        <row r="10419">
          <cell r="A10419">
            <v>20043</v>
          </cell>
          <cell r="B10419" t="str">
            <v>REDUCAO EXCENTRICA PVC P/ ESG PREDIAL DN 100 X 50MM</v>
          </cell>
          <cell r="C10419" t="str">
            <v xml:space="preserve">UN    </v>
          </cell>
          <cell r="D10419">
            <v>4.47</v>
          </cell>
        </row>
        <row r="10420">
          <cell r="A10420">
            <v>20044</v>
          </cell>
          <cell r="B10420" t="str">
            <v>REDUCAO EXCENTRICA PVC P/ ESG PREDIAL DN 100 X 75MM</v>
          </cell>
          <cell r="C10420" t="str">
            <v xml:space="preserve">UN    </v>
          </cell>
          <cell r="D10420">
            <v>5.22</v>
          </cell>
        </row>
        <row r="10421">
          <cell r="A10421">
            <v>20042</v>
          </cell>
          <cell r="B10421" t="str">
            <v>REDUCAO EXCENTRICA PVC P/ ESG PREDIAL DN 75 X 50MM</v>
          </cell>
          <cell r="C10421" t="str">
            <v xml:space="preserve">UN    </v>
          </cell>
          <cell r="D10421">
            <v>3.78</v>
          </cell>
        </row>
        <row r="10422">
          <cell r="A10422">
            <v>20046</v>
          </cell>
          <cell r="B10422" t="str">
            <v>REDUCAO EXCENTRICA PVC, SERIE R, DN 100 X 75 MM, PARA ESGOTO PREDIAL</v>
          </cell>
          <cell r="C10422" t="str">
            <v xml:space="preserve">UN    </v>
          </cell>
          <cell r="D10422">
            <v>11.08</v>
          </cell>
        </row>
        <row r="10423">
          <cell r="A10423">
            <v>20047</v>
          </cell>
          <cell r="B10423" t="str">
            <v>REDUCAO EXCENTRICA PVC, SERIE R, DN 150 X 100 MM, PARA ESGOTO PREDIAL</v>
          </cell>
          <cell r="C10423" t="str">
            <v xml:space="preserve">UN    </v>
          </cell>
          <cell r="D10423">
            <v>30.3</v>
          </cell>
        </row>
        <row r="10424">
          <cell r="A10424">
            <v>20045</v>
          </cell>
          <cell r="B10424" t="str">
            <v>REDUCAO EXCENTRICA PVC, SERIE R, DN 75 X 50 MM, PARA ESGOTO PREDIAL</v>
          </cell>
          <cell r="C10424" t="str">
            <v xml:space="preserve">UN    </v>
          </cell>
          <cell r="D10424">
            <v>4.5599999999999996</v>
          </cell>
        </row>
        <row r="10425">
          <cell r="A10425">
            <v>20972</v>
          </cell>
          <cell r="B10425" t="str">
            <v>REDUCAO FIXA TIPO STORZ, ENGATE RAPIDO 2.1/2" X 1.1/2", EM LATAO, PARA INSTALACAO PREDIAL COMBATE A INCENDIO PREDIAL</v>
          </cell>
          <cell r="C10425" t="str">
            <v xml:space="preserve">UN    </v>
          </cell>
          <cell r="D10425">
            <v>72.849999999999994</v>
          </cell>
        </row>
        <row r="10426">
          <cell r="A10426">
            <v>20032</v>
          </cell>
          <cell r="B10426" t="str">
            <v>REDUCAO PVC PBA, JE, BB, DN 75 X 50 / DE 85 X 60 MM, PARA REDE DE AGUA</v>
          </cell>
          <cell r="C10426" t="str">
            <v xml:space="preserve">UN    </v>
          </cell>
          <cell r="D10426">
            <v>49.1</v>
          </cell>
        </row>
        <row r="10427">
          <cell r="A10427">
            <v>11321</v>
          </cell>
          <cell r="B10427" t="str">
            <v>REDUCAO PVC PBA, JE, PB, DN 100 X 50 / DE 110 X 60 MM, PARA REDE DE AGUA</v>
          </cell>
          <cell r="C10427" t="str">
            <v xml:space="preserve">UN    </v>
          </cell>
          <cell r="D10427">
            <v>22.38</v>
          </cell>
        </row>
        <row r="10428">
          <cell r="A10428">
            <v>11323</v>
          </cell>
          <cell r="B10428" t="str">
            <v>REDUCAO PVC PBA, JE, PB, DN 100 X 75 / DE 110 X 85 MM, PARA REDE DE AGUA</v>
          </cell>
          <cell r="C10428" t="str">
            <v xml:space="preserve">UN    </v>
          </cell>
          <cell r="D10428">
            <v>25.74</v>
          </cell>
        </row>
        <row r="10429">
          <cell r="A10429">
            <v>20327</v>
          </cell>
          <cell r="B10429" t="str">
            <v>REDUCAO PVC PBA, JE, PB, DN 75 X 50 / DE 85 X 60 MM, PARA REDE DE AGUA</v>
          </cell>
          <cell r="C10429" t="str">
            <v xml:space="preserve">UN    </v>
          </cell>
          <cell r="D10429">
            <v>14.61</v>
          </cell>
        </row>
        <row r="10430">
          <cell r="A10430">
            <v>25966</v>
          </cell>
          <cell r="B10430" t="str">
            <v>REDUTOR TIPO THINNER PARA ACABAMENTO</v>
          </cell>
          <cell r="C10430" t="str">
            <v xml:space="preserve">L     </v>
          </cell>
          <cell r="D10430">
            <v>15.13</v>
          </cell>
        </row>
        <row r="10431">
          <cell r="A10431">
            <v>13390</v>
          </cell>
          <cell r="B10431" t="str">
            <v>REFLETOR REDONDO EM ALUMINIO ANODIZADO PARA LAMPADA VAPOR DE MERCURIO/SODIO, CORPO EM ALUMINIO COM PINTURA EPOXI, PARA LAMPADA E-27 DE 300 W, COM SUPORTE REDONDO E ALCA REGULAVEL PARA FIXACAO.</v>
          </cell>
          <cell r="C10431" t="str">
            <v xml:space="preserve">UN    </v>
          </cell>
          <cell r="D10431">
            <v>68.900000000000006</v>
          </cell>
        </row>
        <row r="10432">
          <cell r="A10432">
            <v>6034</v>
          </cell>
          <cell r="B10432" t="str">
            <v>REGISTRO DE ESFERA DE PASSEIO, PVC PARA POLIETILENO, 20 MM</v>
          </cell>
          <cell r="C10432" t="str">
            <v xml:space="preserve">UN    </v>
          </cell>
          <cell r="D10432">
            <v>4.2</v>
          </cell>
        </row>
        <row r="10433">
          <cell r="A10433">
            <v>6036</v>
          </cell>
          <cell r="B10433" t="str">
            <v>REGISTRO DE ESFERA PVC, COM BORBOLETA, COM ROSCA EXTERNA, DE 1/2"</v>
          </cell>
          <cell r="C10433" t="str">
            <v xml:space="preserve">UN    </v>
          </cell>
          <cell r="D10433">
            <v>5.72</v>
          </cell>
        </row>
        <row r="10434">
          <cell r="A10434">
            <v>6031</v>
          </cell>
          <cell r="B10434" t="str">
            <v>REGISTRO DE ESFERA PVC, COM BORBOLETA, COM ROSCA EXTERNA, DE 3/4"</v>
          </cell>
          <cell r="C10434" t="str">
            <v xml:space="preserve">UN    </v>
          </cell>
          <cell r="D10434">
            <v>6.73</v>
          </cell>
        </row>
        <row r="10435">
          <cell r="A10435">
            <v>6029</v>
          </cell>
          <cell r="B10435" t="str">
            <v>REGISTRO DE ESFERA PVC, COM CABECA QUADRADA, COM ROSCA EXTERNA, 1/2"</v>
          </cell>
          <cell r="C10435" t="str">
            <v xml:space="preserve">UN    </v>
          </cell>
          <cell r="D10435">
            <v>6.8</v>
          </cell>
        </row>
        <row r="10436">
          <cell r="A10436">
            <v>6033</v>
          </cell>
          <cell r="B10436" t="str">
            <v>REGISTRO DE ESFERA PVC, COM CABECA QUADRADA, COM ROSCA EXTERNA, 3/4"</v>
          </cell>
          <cell r="C10436" t="str">
            <v xml:space="preserve">UN    </v>
          </cell>
          <cell r="D10436">
            <v>8.9600000000000009</v>
          </cell>
        </row>
        <row r="10437">
          <cell r="A10437">
            <v>11672</v>
          </cell>
          <cell r="B10437" t="str">
            <v>REGISTRO DE ESFERA, PVC, COM VOLANTE, VS, ROSCAVEL, DN 1 1/2", COM CORPO DIVIDIDO</v>
          </cell>
          <cell r="C10437" t="str">
            <v xml:space="preserve">UN    </v>
          </cell>
          <cell r="D10437">
            <v>19.5</v>
          </cell>
        </row>
        <row r="10438">
          <cell r="A10438">
            <v>11669</v>
          </cell>
          <cell r="B10438" t="str">
            <v>REGISTRO DE ESFERA, PVC, COM VOLANTE, VS, ROSCAVEL, DN 1 1/4", COM CORPO DIVIDIDO</v>
          </cell>
          <cell r="C10438" t="str">
            <v xml:space="preserve">UN    </v>
          </cell>
          <cell r="D10438">
            <v>18.57</v>
          </cell>
        </row>
        <row r="10439">
          <cell r="A10439">
            <v>11670</v>
          </cell>
          <cell r="B10439" t="str">
            <v>REGISTRO DE ESFERA, PVC, COM VOLANTE, VS, ROSCAVEL, DN 1/2", COM CORPO DIVIDIDO</v>
          </cell>
          <cell r="C10439" t="str">
            <v xml:space="preserve">UN    </v>
          </cell>
          <cell r="D10439">
            <v>7.11</v>
          </cell>
        </row>
        <row r="10440">
          <cell r="A10440">
            <v>20055</v>
          </cell>
          <cell r="B10440" t="str">
            <v>REGISTRO DE ESFERA, PVC, COM VOLANTE, VS, ROSCAVEL, DN 1", COM CORPO DIVIDIDO</v>
          </cell>
          <cell r="C10440" t="str">
            <v xml:space="preserve">UN    </v>
          </cell>
          <cell r="D10440">
            <v>13.9</v>
          </cell>
        </row>
        <row r="10441">
          <cell r="A10441">
            <v>11671</v>
          </cell>
          <cell r="B10441" t="str">
            <v>REGISTRO DE ESFERA, PVC, COM VOLANTE, VS, ROSCAVEL, DN 2", COM CORPO DIVIDIDO</v>
          </cell>
          <cell r="C10441" t="str">
            <v xml:space="preserve">UN    </v>
          </cell>
          <cell r="D10441">
            <v>29.84</v>
          </cell>
        </row>
        <row r="10442">
          <cell r="A10442">
            <v>6032</v>
          </cell>
          <cell r="B10442" t="str">
            <v>REGISTRO DE ESFERA, PVC, COM VOLANTE, VS, ROSCAVEL, DN 3/4", COM CORPO DIVIDIDO</v>
          </cell>
          <cell r="C10442" t="str">
            <v xml:space="preserve">UN    </v>
          </cell>
          <cell r="D10442">
            <v>8.52</v>
          </cell>
        </row>
        <row r="10443">
          <cell r="A10443">
            <v>11673</v>
          </cell>
          <cell r="B10443" t="str">
            <v>REGISTRO DE ESFERA, PVC, COM VOLANTE, VS, SOLDAVEL, DN 20 MM, COM CORPO DIVIDIDO</v>
          </cell>
          <cell r="C10443" t="str">
            <v xml:space="preserve">UN    </v>
          </cell>
          <cell r="D10443">
            <v>6.71</v>
          </cell>
        </row>
        <row r="10444">
          <cell r="A10444">
            <v>11674</v>
          </cell>
          <cell r="B10444" t="str">
            <v>REGISTRO DE ESFERA, PVC, COM VOLANTE, VS, SOLDAVEL, DN 25 MM, COM CORPO DIVIDIDO</v>
          </cell>
          <cell r="C10444" t="str">
            <v xml:space="preserve">UN    </v>
          </cell>
          <cell r="D10444">
            <v>8.64</v>
          </cell>
        </row>
        <row r="10445">
          <cell r="A10445">
            <v>11675</v>
          </cell>
          <cell r="B10445" t="str">
            <v>REGISTRO DE ESFERA, PVC, COM VOLANTE, VS, SOLDAVEL, DN 32 MM, COM CORPO DIVIDIDO</v>
          </cell>
          <cell r="C10445" t="str">
            <v xml:space="preserve">UN    </v>
          </cell>
          <cell r="D10445">
            <v>13.72</v>
          </cell>
        </row>
        <row r="10446">
          <cell r="A10446">
            <v>11676</v>
          </cell>
          <cell r="B10446" t="str">
            <v>REGISTRO DE ESFERA, PVC, COM VOLANTE, VS, SOLDAVEL, DN 40 MM, COM CORPO DIVIDIDO</v>
          </cell>
          <cell r="C10446" t="str">
            <v xml:space="preserve">UN    </v>
          </cell>
          <cell r="D10446">
            <v>18.350000000000001</v>
          </cell>
        </row>
        <row r="10447">
          <cell r="A10447">
            <v>11677</v>
          </cell>
          <cell r="B10447" t="str">
            <v>REGISTRO DE ESFERA, PVC, COM VOLANTE, VS, SOLDAVEL, DN 50 MM, COM CORPO DIVIDIDO</v>
          </cell>
          <cell r="C10447" t="str">
            <v xml:space="preserve">UN    </v>
          </cell>
          <cell r="D10447">
            <v>18.95</v>
          </cell>
        </row>
        <row r="10448">
          <cell r="A10448">
            <v>11678</v>
          </cell>
          <cell r="B10448" t="str">
            <v>REGISTRO DE ESFERA, PVC, COM VOLANTE, VS, SOLDAVEL, DN 60 MM, COM CORPO DIVIDIDO</v>
          </cell>
          <cell r="C10448" t="str">
            <v xml:space="preserve">UN    </v>
          </cell>
          <cell r="D10448">
            <v>34.71</v>
          </cell>
        </row>
        <row r="10449">
          <cell r="A10449">
            <v>6038</v>
          </cell>
          <cell r="B10449" t="str">
            <v>REGISTRO DE PRESSAO PVC, ROSCAVEL, VOLANTE SIMPLES, DE 1/2"</v>
          </cell>
          <cell r="C10449" t="str">
            <v xml:space="preserve">UN    </v>
          </cell>
          <cell r="D10449">
            <v>2.2000000000000002</v>
          </cell>
        </row>
        <row r="10450">
          <cell r="A10450">
            <v>11718</v>
          </cell>
          <cell r="B10450" t="str">
            <v>REGISTRO DE PRESSAO PVC, ROSCAVEL, VOLANTE SIMPLES, DE 3/4"</v>
          </cell>
          <cell r="C10450" t="str">
            <v xml:space="preserve">UN    </v>
          </cell>
          <cell r="D10450">
            <v>6.28</v>
          </cell>
        </row>
        <row r="10451">
          <cell r="A10451">
            <v>6037</v>
          </cell>
          <cell r="B10451" t="str">
            <v>REGISTRO DE PRESSAO PVC, SOLDAVEL, VOLANTE SIMPLES, DE 20 MM</v>
          </cell>
          <cell r="C10451" t="str">
            <v xml:space="preserve">UN    </v>
          </cell>
          <cell r="D10451">
            <v>4.58</v>
          </cell>
        </row>
        <row r="10452">
          <cell r="A10452">
            <v>11719</v>
          </cell>
          <cell r="B10452" t="str">
            <v>REGISTRO DE PRESSAO PVC, SOLDAVEL, VOLANTE SIMPLES, DE 25 MM</v>
          </cell>
          <cell r="C10452" t="str">
            <v xml:space="preserve">UN    </v>
          </cell>
          <cell r="D10452">
            <v>5.09</v>
          </cell>
        </row>
        <row r="10453">
          <cell r="A10453">
            <v>6019</v>
          </cell>
          <cell r="B10453" t="str">
            <v>REGISTRO GAVETA BRUTO EM LATAO FORJADO, BITOLA 1 " (REF 1509)</v>
          </cell>
          <cell r="C10453" t="str">
            <v xml:space="preserve">UN    </v>
          </cell>
          <cell r="D10453">
            <v>34.25</v>
          </cell>
        </row>
        <row r="10454">
          <cell r="A10454">
            <v>6010</v>
          </cell>
          <cell r="B10454" t="str">
            <v>REGISTRO GAVETA BRUTO EM LATAO FORJADO, BITOLA 1 1/2 " (REF 1509)</v>
          </cell>
          <cell r="C10454" t="str">
            <v xml:space="preserve">UN    </v>
          </cell>
          <cell r="D10454">
            <v>58.93</v>
          </cell>
        </row>
        <row r="10455">
          <cell r="A10455">
            <v>6017</v>
          </cell>
          <cell r="B10455" t="str">
            <v>REGISTRO GAVETA BRUTO EM LATAO FORJADO, BITOLA 1 1/4 " (REF 1509)</v>
          </cell>
          <cell r="C10455" t="str">
            <v xml:space="preserve">UN    </v>
          </cell>
          <cell r="D10455">
            <v>46.68</v>
          </cell>
        </row>
        <row r="10456">
          <cell r="A10456">
            <v>6020</v>
          </cell>
          <cell r="B10456" t="str">
            <v>REGISTRO GAVETA BRUTO EM LATAO FORJADO, BITOLA 1/2 " (REF 1509)</v>
          </cell>
          <cell r="C10456" t="str">
            <v xml:space="preserve">UN    </v>
          </cell>
          <cell r="D10456">
            <v>20.57</v>
          </cell>
        </row>
        <row r="10457">
          <cell r="A10457">
            <v>6028</v>
          </cell>
          <cell r="B10457" t="str">
            <v>REGISTRO GAVETA BRUTO EM LATAO FORJADO, BITOLA 2 " (REF 1509)</v>
          </cell>
          <cell r="C10457" t="str">
            <v xml:space="preserve">UN    </v>
          </cell>
          <cell r="D10457">
            <v>82.09</v>
          </cell>
        </row>
        <row r="10458">
          <cell r="A10458">
            <v>6011</v>
          </cell>
          <cell r="B10458" t="str">
            <v>REGISTRO GAVETA BRUTO EM LATAO FORJADO, BITOLA 2 1/2 " (REF 1509)</v>
          </cell>
          <cell r="C10458" t="str">
            <v xml:space="preserve">UN    </v>
          </cell>
          <cell r="D10458">
            <v>170.25</v>
          </cell>
        </row>
        <row r="10459">
          <cell r="A10459">
            <v>6012</v>
          </cell>
          <cell r="B10459" t="str">
            <v>REGISTRO GAVETA BRUTO EM LATAO FORJADO, BITOLA 3 " (REF 1509)</v>
          </cell>
          <cell r="C10459" t="str">
            <v xml:space="preserve">UN    </v>
          </cell>
          <cell r="D10459">
            <v>206.11</v>
          </cell>
        </row>
        <row r="10460">
          <cell r="A10460">
            <v>6016</v>
          </cell>
          <cell r="B10460" t="str">
            <v>REGISTRO GAVETA BRUTO EM LATAO FORJADO, BITOLA 3/4 " (REF 1509)</v>
          </cell>
          <cell r="C10460" t="str">
            <v xml:space="preserve">UN    </v>
          </cell>
          <cell r="D10460">
            <v>21.7</v>
          </cell>
        </row>
        <row r="10461">
          <cell r="A10461">
            <v>6027</v>
          </cell>
          <cell r="B10461" t="str">
            <v>REGISTRO GAVETA BRUTO EM LATAO FORJADO, BITOLA 4 " (REF 1509)</v>
          </cell>
          <cell r="C10461" t="str">
            <v xml:space="preserve">UN    </v>
          </cell>
          <cell r="D10461">
            <v>429.47</v>
          </cell>
        </row>
        <row r="10462">
          <cell r="A10462">
            <v>6013</v>
          </cell>
          <cell r="B10462" t="str">
            <v>REGISTRO GAVETA COM ACABAMENTO E CANOPLA CROMADOS, SIMPLES, BITOLA 1 " (REF 1509)</v>
          </cell>
          <cell r="C10462" t="str">
            <v xml:space="preserve">UN    </v>
          </cell>
          <cell r="D10462">
            <v>64.8</v>
          </cell>
        </row>
        <row r="10463">
          <cell r="A10463">
            <v>6015</v>
          </cell>
          <cell r="B10463" t="str">
            <v>REGISTRO GAVETA COM ACABAMENTO E CANOPLA CROMADOS, SIMPLES, BITOLA 1 1/2 " (REF 1509)</v>
          </cell>
          <cell r="C10463" t="str">
            <v xml:space="preserve">UN    </v>
          </cell>
          <cell r="D10463">
            <v>94.24</v>
          </cell>
        </row>
        <row r="10464">
          <cell r="A10464">
            <v>6014</v>
          </cell>
          <cell r="B10464" t="str">
            <v>REGISTRO GAVETA COM ACABAMENTO E CANOPLA CROMADOS, SIMPLES, BITOLA 1 1/4 " (REF 1509)</v>
          </cell>
          <cell r="C10464" t="str">
            <v xml:space="preserve">UN    </v>
          </cell>
          <cell r="D10464">
            <v>90.1</v>
          </cell>
        </row>
        <row r="10465">
          <cell r="A10465">
            <v>6006</v>
          </cell>
          <cell r="B10465" t="str">
            <v>REGISTRO GAVETA COM ACABAMENTO E CANOPLA CROMADOS, SIMPLES, BITOLA 1/2 " (REF 1509)</v>
          </cell>
          <cell r="C10465" t="str">
            <v xml:space="preserve">UN    </v>
          </cell>
          <cell r="D10465">
            <v>46.93</v>
          </cell>
        </row>
        <row r="10466">
          <cell r="A10466">
            <v>6005</v>
          </cell>
          <cell r="B10466" t="str">
            <v>REGISTRO GAVETA COM ACABAMENTO E CANOPLA CROMADOS, SIMPLES, BITOLA 3/4 " (REF 1509)</v>
          </cell>
          <cell r="C10466" t="str">
            <v xml:space="preserve">UN    </v>
          </cell>
          <cell r="D10466">
            <v>52.94</v>
          </cell>
        </row>
        <row r="10467">
          <cell r="A10467">
            <v>11756</v>
          </cell>
          <cell r="B10467" t="str">
            <v>REGISTRO OU REGULADOR DE GAS COZINHA, VAZAO DE 2 KG/H, 2,8 KPA</v>
          </cell>
          <cell r="C10467" t="str">
            <v xml:space="preserve">UN    </v>
          </cell>
          <cell r="D10467">
            <v>25.28</v>
          </cell>
        </row>
        <row r="10468">
          <cell r="A10468">
            <v>10904</v>
          </cell>
          <cell r="B10468" t="str">
            <v>REGISTRO OU VALVULA GLOBO ANGULAR EM LATAO, PARA HIDRANTES EM INSTALACAO PREDIAL DE INCENDIO, 45 GRAUS, DIAMETRO DE 2 1/2", COM VOLANTE, CLASSE DE PRESSAO DE ATE 200 PSI</v>
          </cell>
          <cell r="C10468" t="str">
            <v xml:space="preserve">UN    </v>
          </cell>
          <cell r="D10468">
            <v>102</v>
          </cell>
        </row>
        <row r="10469">
          <cell r="A10469">
            <v>11752</v>
          </cell>
          <cell r="B10469" t="str">
            <v>REGISTRO PRESSAO BRUTO EM LATAO FORJADO, BITOLA 1/2 " (REF 1400)</v>
          </cell>
          <cell r="C10469" t="str">
            <v xml:space="preserve">UN    </v>
          </cell>
          <cell r="D10469">
            <v>14.58</v>
          </cell>
        </row>
        <row r="10470">
          <cell r="A10470">
            <v>11753</v>
          </cell>
          <cell r="B10470" t="str">
            <v>REGISTRO PRESSAO BRUTO EM LATAO FORJADO, BITOLA 3/4 " (REF 1400)</v>
          </cell>
          <cell r="C10470" t="str">
            <v xml:space="preserve">UN    </v>
          </cell>
          <cell r="D10470">
            <v>17.399999999999999</v>
          </cell>
        </row>
        <row r="10471">
          <cell r="A10471">
            <v>6021</v>
          </cell>
          <cell r="B10471" t="str">
            <v>REGISTRO PRESSAO COM ACABAMENTO E CANOPLA CROMADA, SIMPLES, BITOLA 1/2 " (REF 1416)</v>
          </cell>
          <cell r="C10471" t="str">
            <v xml:space="preserve">UN    </v>
          </cell>
          <cell r="D10471">
            <v>48.3</v>
          </cell>
        </row>
        <row r="10472">
          <cell r="A10472">
            <v>6024</v>
          </cell>
          <cell r="B10472" t="str">
            <v>REGISTRO PRESSAO COM ACABAMENTO E CANOPLA CROMADA, SIMPLES, BITOLA 3/4 " (REF 1416)</v>
          </cell>
          <cell r="C10472" t="str">
            <v xml:space="preserve">UN    </v>
          </cell>
          <cell r="D10472">
            <v>49.93</v>
          </cell>
        </row>
        <row r="10473">
          <cell r="A10473">
            <v>38379</v>
          </cell>
          <cell r="B10473" t="str">
            <v>REGUA DE ALUMINIO PARA PEDREIRO 2 X 1 "</v>
          </cell>
          <cell r="C10473" t="str">
            <v xml:space="preserve">M     </v>
          </cell>
          <cell r="D10473">
            <v>32.24</v>
          </cell>
        </row>
        <row r="10474">
          <cell r="A10474">
            <v>13897</v>
          </cell>
          <cell r="B10474" t="str">
            <v>REGUA VIBRADORA DUPLA PARA CONCRETO A GASOLINA 5,5 HP, PESO DE 60 KG, COMPRIMENTO 4 M</v>
          </cell>
          <cell r="C10474" t="str">
            <v xml:space="preserve">UN    </v>
          </cell>
          <cell r="D10474">
            <v>4278.1400000000003</v>
          </cell>
        </row>
        <row r="10475">
          <cell r="A10475">
            <v>10640</v>
          </cell>
          <cell r="B10475" t="str">
            <v>REGUA VIBRATORIA DE CONCRETO TRELICADA, EQUIPADA COM MOTOR A GASOLINA DE 9 HP</v>
          </cell>
          <cell r="C10475" t="str">
            <v xml:space="preserve">UN    </v>
          </cell>
          <cell r="D10475">
            <v>9265.56</v>
          </cell>
        </row>
        <row r="10476">
          <cell r="A10476">
            <v>11086</v>
          </cell>
          <cell r="B10476" t="str">
            <v>REJEITO DE MINERIO DE FERRO PARA PAVIMENTACAO (POSTO PEDREIRA/FORNECEDOR, SEM FRETE)</v>
          </cell>
          <cell r="C10476" t="str">
            <v xml:space="preserve">M3    </v>
          </cell>
          <cell r="D10476">
            <v>60.44</v>
          </cell>
        </row>
        <row r="10477">
          <cell r="A10477">
            <v>34356</v>
          </cell>
          <cell r="B10477" t="str">
            <v>REJUNTE BRANCO, CIMENTICIO</v>
          </cell>
          <cell r="C10477" t="str">
            <v xml:space="preserve">KG    </v>
          </cell>
          <cell r="D10477">
            <v>3.43</v>
          </cell>
        </row>
        <row r="10478">
          <cell r="A10478">
            <v>34357</v>
          </cell>
          <cell r="B10478" t="str">
            <v>REJUNTE COLORIDO, CIMENTICIO</v>
          </cell>
          <cell r="C10478" t="str">
            <v xml:space="preserve">KG    </v>
          </cell>
          <cell r="D10478">
            <v>3.82</v>
          </cell>
        </row>
        <row r="10479">
          <cell r="A10479">
            <v>37329</v>
          </cell>
          <cell r="B10479" t="str">
            <v>REJUNTE EPOXI BRANCO</v>
          </cell>
          <cell r="C10479" t="str">
            <v xml:space="preserve">KG    </v>
          </cell>
          <cell r="D10479">
            <v>53.16</v>
          </cell>
        </row>
        <row r="10480">
          <cell r="A10480">
            <v>37398</v>
          </cell>
          <cell r="B10480" t="str">
            <v>REJUNTE EPOXI COR</v>
          </cell>
          <cell r="C10480" t="str">
            <v xml:space="preserve">KG    </v>
          </cell>
          <cell r="D10480">
            <v>68.040000000000006</v>
          </cell>
        </row>
        <row r="10481">
          <cell r="A10481">
            <v>2510</v>
          </cell>
          <cell r="B10481" t="str">
            <v>RELE FOTOELETRICO INTERNO E EXTERNO BIVOLT 1000 W, DE CONECTOR, SEM BASE</v>
          </cell>
          <cell r="C10481" t="str">
            <v xml:space="preserve">UN    </v>
          </cell>
          <cell r="D10481">
            <v>17.25</v>
          </cell>
        </row>
        <row r="10482">
          <cell r="A10482">
            <v>12359</v>
          </cell>
          <cell r="B10482" t="str">
            <v>RELE TERMICO BIMETAL PARA USO EM MOTORES TRIFASICOS, TENSAO 380 V, POTENCIA ATE 15 CV, CORRENTE NOMINAL MAXIMA 22 A</v>
          </cell>
          <cell r="C10482" t="str">
            <v xml:space="preserve">UN    </v>
          </cell>
          <cell r="D10482">
            <v>104.81</v>
          </cell>
        </row>
        <row r="10483">
          <cell r="A10483">
            <v>5320</v>
          </cell>
          <cell r="B10483" t="str">
            <v>REMOVEDOR DE TINTA OLEO/ESMALTE VERNIZ</v>
          </cell>
          <cell r="C10483" t="str">
            <v xml:space="preserve">L     </v>
          </cell>
          <cell r="D10483">
            <v>30.27</v>
          </cell>
        </row>
        <row r="10484">
          <cell r="A10484">
            <v>7353</v>
          </cell>
          <cell r="B10484" t="str">
            <v>RESINA ACRILICA BASE AGUA - COR BRANCA</v>
          </cell>
          <cell r="C10484" t="str">
            <v xml:space="preserve">L     </v>
          </cell>
          <cell r="D10484">
            <v>22.32</v>
          </cell>
        </row>
        <row r="10485">
          <cell r="A10485">
            <v>36144</v>
          </cell>
          <cell r="B10485" t="str">
            <v>RESPIRADOR DESCARTAVEL SEM VALVULA DE EXALACAO, PFF 1</v>
          </cell>
          <cell r="C10485" t="str">
            <v xml:space="preserve">UN    </v>
          </cell>
          <cell r="D10485">
            <v>1.26</v>
          </cell>
        </row>
        <row r="10486">
          <cell r="A10486">
            <v>10518</v>
          </cell>
          <cell r="B10486" t="str">
            <v>RETARDO PARA CORDEL DETONANTE</v>
          </cell>
          <cell r="C10486" t="str">
            <v xml:space="preserve">UN    </v>
          </cell>
          <cell r="D10486">
            <v>57.99</v>
          </cell>
        </row>
        <row r="10487">
          <cell r="A10487">
            <v>36530</v>
          </cell>
          <cell r="B10487" t="str">
            <v>RETROESCAVADEIRA SOBRE RODAS COM CARREGADEIRA, TRACAO 4 X 2, POTENCIA LIQUIDA 79 HP, PESO OPERACIONAL MINIMO DE 6570 KG, CAPACIDADE DA CARREGADEIRA DE 1,00 M3 E DA  RETROESCAVADEIRA MINIMA DE 0,20 M3, PROFUNDIDADE DE ESCAVACAO MAXIMA DE 4,37 M</v>
          </cell>
          <cell r="C10487" t="str">
            <v xml:space="preserve">UN    </v>
          </cell>
          <cell r="D10487">
            <v>216658.53</v>
          </cell>
        </row>
        <row r="10488">
          <cell r="A10488">
            <v>6046</v>
          </cell>
          <cell r="B10488" t="str">
            <v>RETROESCAVADEIRA SOBRE RODAS COM CARREGADEIRA, TRACAO 4 X 4, POTENCIA LIQUIDA 72 HP, PESO OPERACIONAL MINIMO DE 7140 KG, CAPACIDADE MINIMA DA CARREGADEIRA DE 0,79 M3 E DA RETROESCAVADEIRA MINIMA DE 0,18 M3, PROFUNDIDADE DE ESCAVACAO MAXIMA DE 4,50 M</v>
          </cell>
          <cell r="C10488" t="str">
            <v xml:space="preserve">UN    </v>
          </cell>
          <cell r="D10488">
            <v>235000</v>
          </cell>
        </row>
        <row r="10489">
          <cell r="A10489">
            <v>36531</v>
          </cell>
          <cell r="B10489" t="str">
            <v>RETROESCAVADEIRA SOBRE RODAS COM CARREGADEIRA, TRACAO 4 X 4, POTENCIA LIQUIDA 88 HP, PESO OPERACIONAL MINIMO DE 6674 KG, CAPACIDADE DA CARREGADEIRA DE 1,00 M3 E DA  RETROESCAVADEIRA MINIMA DE 0,26 M3, PROFUNDIDADE DE ESCAVACAO MAXIMA DE 4,37 M</v>
          </cell>
          <cell r="C10489" t="str">
            <v xml:space="preserve">UN    </v>
          </cell>
          <cell r="D10489">
            <v>243597.54</v>
          </cell>
        </row>
        <row r="10490">
          <cell r="A10490">
            <v>34684</v>
          </cell>
          <cell r="B10490" t="str">
            <v>REVESTIMENTO DE PAREDE EM GRANILITE, MARMORITE OU GRANITINA - ESP = 5 MM (INCLUSO EXECUCAO)</v>
          </cell>
          <cell r="C10490" t="str">
            <v xml:space="preserve">M2    </v>
          </cell>
          <cell r="D10490">
            <v>191.58</v>
          </cell>
        </row>
        <row r="10491">
          <cell r="A10491">
            <v>34683</v>
          </cell>
          <cell r="B10491" t="str">
            <v>REVESTIMENTO DE PAREDE EM GRANILITE, MARMORITE OU GRANITINA COLORIDO - ESP = 5 MM (INCLUSO EXECUCAO)</v>
          </cell>
          <cell r="C10491" t="str">
            <v xml:space="preserve">M2    </v>
          </cell>
          <cell r="D10491">
            <v>119.73</v>
          </cell>
        </row>
        <row r="10492">
          <cell r="A10492">
            <v>533</v>
          </cell>
          <cell r="B10492" t="str">
            <v>REVESTIMENTO EM CERAMICA ESMALTADA COMERCIAL, PEI MENOR OU IGUAL A 3, FORMATO MENOR OU IGUAL A 2025 CM2</v>
          </cell>
          <cell r="C10492" t="str">
            <v xml:space="preserve">M2    </v>
          </cell>
          <cell r="D10492">
            <v>10.29</v>
          </cell>
        </row>
        <row r="10493">
          <cell r="A10493">
            <v>10515</v>
          </cell>
          <cell r="B10493" t="str">
            <v>REVESTIMENTO EM CERAMICA ESMALTADA EXTRA, PEI MAIOR OU IGUAL 4, FORMATO MAIOR A 2025 CM2</v>
          </cell>
          <cell r="C10493" t="str">
            <v xml:space="preserve">M2    </v>
          </cell>
          <cell r="D10493">
            <v>26.54</v>
          </cell>
        </row>
        <row r="10494">
          <cell r="A10494">
            <v>536</v>
          </cell>
          <cell r="B10494" t="str">
            <v>REVESTIMENTO EM CERAMICA ESMALTADA EXTRA, PEI MENOR OU IGUAL A 3, FORMATO MENOR OU IGUAL A 2025 CM2</v>
          </cell>
          <cell r="C10494" t="str">
            <v xml:space="preserve">M2    </v>
          </cell>
          <cell r="D10494">
            <v>17.440000000000001</v>
          </cell>
        </row>
        <row r="10495">
          <cell r="A10495">
            <v>153</v>
          </cell>
          <cell r="B10495" t="str">
            <v>REVESTIMENTO EPOXI DE ALTA RESISTENCIA QUIMICA, ISENTO DE SOLVENTES, BICOMPONENTE</v>
          </cell>
          <cell r="C10495" t="str">
            <v xml:space="preserve">L     </v>
          </cell>
          <cell r="D10495">
            <v>83.18</v>
          </cell>
        </row>
        <row r="10496">
          <cell r="A10496">
            <v>34682</v>
          </cell>
          <cell r="B10496" t="str">
            <v>REVESTIMENTO PARA ESCADA EM GRANILITE, MARMORITE OU GRANITINA ESP = 8 MM (INCLUSO EXECUCAO)</v>
          </cell>
          <cell r="C10496" t="str">
            <v xml:space="preserve">M2    </v>
          </cell>
          <cell r="D10496">
            <v>91.56</v>
          </cell>
        </row>
        <row r="10497">
          <cell r="A10497">
            <v>20205</v>
          </cell>
          <cell r="B10497" t="str">
            <v>RIPA DE MADEIRA APARELHADA *1,5 X 5* CM, MACARANDUBA, ANGELIM OU EQUIVALENTE DA REGIAO</v>
          </cell>
          <cell r="C10497" t="str">
            <v xml:space="preserve">M     </v>
          </cell>
          <cell r="D10497">
            <v>1.41</v>
          </cell>
        </row>
        <row r="10498">
          <cell r="A10498">
            <v>4412</v>
          </cell>
          <cell r="B10498" t="str">
            <v>RIPA DE MADEIRA NAO APARELHADA *1 X 3* CM, MACARANDUBA, ANGELIM OU EQUIVALENTE DA REGIAO</v>
          </cell>
          <cell r="C10498" t="str">
            <v xml:space="preserve">M     </v>
          </cell>
          <cell r="D10498">
            <v>0.89</v>
          </cell>
        </row>
        <row r="10499">
          <cell r="A10499">
            <v>4408</v>
          </cell>
          <cell r="B10499" t="str">
            <v>RIPA DE MADEIRA NAO APARELHADA *1,5 X 5* CM, MACARANDUBA, ANGELIM OU EQUIVALENTE DA REGIAO</v>
          </cell>
          <cell r="C10499" t="str">
            <v xml:space="preserve">M     </v>
          </cell>
          <cell r="D10499">
            <v>1.21</v>
          </cell>
        </row>
        <row r="10500">
          <cell r="A10500">
            <v>4505</v>
          </cell>
          <cell r="B10500" t="str">
            <v>RIPA DE MADEIRA NAO APARELHADA *2 X 7* CM, PINUS, MISTA OU EQUIVALENTE DA REGIAO</v>
          </cell>
          <cell r="C10500" t="str">
            <v xml:space="preserve">M     </v>
          </cell>
          <cell r="D10500">
            <v>2.27</v>
          </cell>
        </row>
        <row r="10501">
          <cell r="A10501">
            <v>10559</v>
          </cell>
          <cell r="B10501" t="str">
            <v>ROCADEIRA COSTAL COM MOTOR A GASOLINA DE *32* CC</v>
          </cell>
          <cell r="C10501" t="str">
            <v xml:space="preserve">UN    </v>
          </cell>
          <cell r="D10501">
            <v>2073</v>
          </cell>
        </row>
        <row r="10502">
          <cell r="A10502">
            <v>10664</v>
          </cell>
          <cell r="B10502" t="str">
            <v>ROCADEIRA DESLOCAVEL, LARGURA DE TRABALHO DE 1,3 M</v>
          </cell>
          <cell r="C10502" t="str">
            <v xml:space="preserve">UN    </v>
          </cell>
          <cell r="D10502">
            <v>5633.97</v>
          </cell>
        </row>
        <row r="10503">
          <cell r="A10503">
            <v>36250</v>
          </cell>
          <cell r="B10503" t="str">
            <v>RODAFORRO EM PVC, PARA FORRO DE PVC, COMPRIMENTO 6 M</v>
          </cell>
          <cell r="C10503" t="str">
            <v xml:space="preserve">M     </v>
          </cell>
          <cell r="D10503">
            <v>2.4</v>
          </cell>
        </row>
        <row r="10504">
          <cell r="A10504">
            <v>10857</v>
          </cell>
          <cell r="B10504" t="str">
            <v>RODAPE ARDOSIA, CINZA, 10 CM, E= *1CM</v>
          </cell>
          <cell r="C10504" t="str">
            <v xml:space="preserve">M     </v>
          </cell>
          <cell r="D10504">
            <v>9.82</v>
          </cell>
        </row>
        <row r="10505">
          <cell r="A10505">
            <v>4803</v>
          </cell>
          <cell r="B10505" t="str">
            <v>RODAPE DE BORRACHA LISO, H = 70 MM, E = *2* MM, PARA ARGAMASSA, PRETO</v>
          </cell>
          <cell r="C10505" t="str">
            <v xml:space="preserve">M     </v>
          </cell>
          <cell r="D10505">
            <v>20.37</v>
          </cell>
        </row>
        <row r="10506">
          <cell r="A10506">
            <v>6186</v>
          </cell>
          <cell r="B10506" t="str">
            <v>RODAPE DE MADEIRA MACICA CUMARU/IPE CHAMPANHE OU EQUIVALENTE DA REGIAO, *1,5 X 7 CM</v>
          </cell>
          <cell r="C10506" t="str">
            <v xml:space="preserve">M     </v>
          </cell>
          <cell r="D10506">
            <v>9.8000000000000007</v>
          </cell>
        </row>
        <row r="10507">
          <cell r="A10507">
            <v>4829</v>
          </cell>
          <cell r="B10507" t="str">
            <v>RODAPE EM MARMORE, POLIDO, BRANCO COMUM, L= *7* CM, E=  *2* CM, CORTE RETO</v>
          </cell>
          <cell r="C10507" t="str">
            <v xml:space="preserve">M     </v>
          </cell>
          <cell r="D10507">
            <v>32.14</v>
          </cell>
        </row>
        <row r="10508">
          <cell r="A10508">
            <v>39829</v>
          </cell>
          <cell r="B10508" t="str">
            <v>RODAPE EM POLIESTIRENO, BRANCO, H = *5* CM, E = *1,5* CM</v>
          </cell>
          <cell r="C10508" t="str">
            <v xml:space="preserve">M     </v>
          </cell>
          <cell r="D10508">
            <v>20.399999999999999</v>
          </cell>
        </row>
        <row r="10509">
          <cell r="A10509">
            <v>20231</v>
          </cell>
          <cell r="B10509" t="str">
            <v>RODAPE OU RODABANCADA EM GRANITO, POLIDO, TIPO ANDORINHA/ QUARTZ/ CASTELO/ CORUMBA OU OUTROS EQUIVALENTES DA REGIAO, H= 10 CM, E=  *2,0* CM</v>
          </cell>
          <cell r="C10509" t="str">
            <v xml:space="preserve">M     </v>
          </cell>
          <cell r="D10509">
            <v>41.67</v>
          </cell>
        </row>
        <row r="10510">
          <cell r="A10510">
            <v>4804</v>
          </cell>
          <cell r="B10510" t="str">
            <v>RODAPE PLANO PARA PISO VINILICO, H = 5 CM</v>
          </cell>
          <cell r="C10510" t="str">
            <v xml:space="preserve">M     </v>
          </cell>
          <cell r="D10510">
            <v>15.63</v>
          </cell>
        </row>
        <row r="10511">
          <cell r="A10511">
            <v>34680</v>
          </cell>
          <cell r="B10511" t="str">
            <v>RODAPE PRE-MOLDADO DE GRANILITE, MARMORITE OU GRANITINA L = 10 CM</v>
          </cell>
          <cell r="C10511" t="str">
            <v xml:space="preserve">M     </v>
          </cell>
          <cell r="D10511">
            <v>28.17</v>
          </cell>
        </row>
        <row r="10512">
          <cell r="A10512">
            <v>11573</v>
          </cell>
          <cell r="B10512" t="str">
            <v>RODIZIO PARA TRILHO (TIPO NAPOLEAO),  EM LATAO, COM ROLAMENTO EM ACO, 6 MM, PARA JANELA DE CORRER</v>
          </cell>
          <cell r="C10512" t="str">
            <v xml:space="preserve">UN    </v>
          </cell>
          <cell r="D10512">
            <v>6.46</v>
          </cell>
        </row>
        <row r="10513">
          <cell r="A10513">
            <v>38401</v>
          </cell>
          <cell r="B10513" t="str">
            <v>RODO PARA CHAO 40 CM COM CABO</v>
          </cell>
          <cell r="C10513" t="str">
            <v xml:space="preserve">UN    </v>
          </cell>
          <cell r="D10513">
            <v>10.210000000000001</v>
          </cell>
        </row>
        <row r="10514">
          <cell r="A10514">
            <v>38179</v>
          </cell>
          <cell r="B10514" t="str">
            <v>ROLDANA CONCOVA DUPLA, EM CHAPA DE ACO, ROLAMENTO INTERNO BLINDADO DE ACO REVESTIDO EM NYLON, PARA PORTA DE CORRER</v>
          </cell>
          <cell r="C10514" t="str">
            <v xml:space="preserve">UN    </v>
          </cell>
          <cell r="D10514">
            <v>28.35</v>
          </cell>
        </row>
        <row r="10515">
          <cell r="A10515">
            <v>11575</v>
          </cell>
          <cell r="B10515" t="str">
            <v>ROLDANA DUPLA, EM ZAMAC COM CHAPA DE LATAO, ROLAMENTOS EM ACO, PARA PORTA E JANELA DE CORRER</v>
          </cell>
          <cell r="C10515" t="str">
            <v xml:space="preserve">UN    </v>
          </cell>
          <cell r="D10515">
            <v>30.59</v>
          </cell>
        </row>
        <row r="10516">
          <cell r="A10516">
            <v>20256</v>
          </cell>
          <cell r="B10516" t="str">
            <v>ROLDANA PLASTICA COM PREGO, TAMANHO 30 X 30 MM, PARA INSTALACAO ELETRICA APARENTE</v>
          </cell>
          <cell r="C10516" t="str">
            <v xml:space="preserve">UN    </v>
          </cell>
          <cell r="D10516">
            <v>0.32</v>
          </cell>
        </row>
        <row r="10517">
          <cell r="A10517">
            <v>14511</v>
          </cell>
          <cell r="B10517" t="str">
            <v>ROLO COMPACTADOR DE PNEUS, ESTATICO, PRESSAO VARIAVEL, POTENCIA 110 HP, PESO SEM/COM LASTRO 10,8/27 T, LARGURA DE ROLAGEM 2,30 M</v>
          </cell>
          <cell r="C10517" t="str">
            <v xml:space="preserve">UN    </v>
          </cell>
          <cell r="D10517">
            <v>460698.11</v>
          </cell>
        </row>
        <row r="10518">
          <cell r="A10518">
            <v>10642</v>
          </cell>
          <cell r="B10518" t="str">
            <v>ROLO COMPACTADOR DE PNEUS, ESTATICO, PRESSAO VARIAVEL, POTENCIA 111 HP, PESO SEM/COM LASTRO 9,5/26,0 T, LARGURA DE ROLAGEM 1,90 M</v>
          </cell>
          <cell r="C10518" t="str">
            <v xml:space="preserve">UN    </v>
          </cell>
          <cell r="D10518">
            <v>434000</v>
          </cell>
        </row>
        <row r="10519">
          <cell r="A10519">
            <v>14489</v>
          </cell>
          <cell r="B10519" t="str">
            <v>ROLO COMPACTADOR PE DE CARNEIRO VIBRATORIO, POTENCIA 125 HP, PESO OPERACIONAL SEM/COM LASTRO 11,95/13,30 T, IMPACTO DINAMICO 38,5/22,5 T, LARGURA DE TRABALHO 2,15 M</v>
          </cell>
          <cell r="C10519" t="str">
            <v xml:space="preserve">UN    </v>
          </cell>
          <cell r="D10519">
            <v>384949.92</v>
          </cell>
        </row>
        <row r="10520">
          <cell r="A10520">
            <v>14513</v>
          </cell>
          <cell r="B10520" t="str">
            <v>ROLO COMPACTADOR PE DE CARNEIRO VIBRATORIO, POTENCIA 80 HP, PESO OPERACIONAL SEM/COM LASTRO 7,4/8,8 T, LARGURA DE TRABALHO 1,68 M</v>
          </cell>
          <cell r="C10520" t="str">
            <v xml:space="preserve">UN    </v>
          </cell>
          <cell r="D10520">
            <v>288721.58</v>
          </cell>
        </row>
        <row r="10521">
          <cell r="A10521">
            <v>13600</v>
          </cell>
          <cell r="B10521" t="str">
            <v>ROLO COMPACTADOR VIBRATORIO DE UM CILINDRO LISO DE ACO, POTENCIA 125 HP, PESO SEM/COM LASTRO 10,75/12,92 T, IMPACTO DINAMICO 31,5/18,5 T, LARGURA TRABALHO 2,15 M</v>
          </cell>
          <cell r="C10521" t="str">
            <v xml:space="preserve">UN    </v>
          </cell>
          <cell r="D10521">
            <v>372532.14</v>
          </cell>
        </row>
        <row r="10522">
          <cell r="A10522">
            <v>10646</v>
          </cell>
          <cell r="B10522" t="str">
            <v>ROLO COMPACTADOR VIBRATORIO DE UM CILINDRO, ACO LISO, POTENCIA 80 HP, PESO OPERACIONAL MAXIMO 8,1 T, IMPACTO DINAMICO 16,15/9,5 T, LARGURA TRABALHO 1,68 M</v>
          </cell>
          <cell r="C10522" t="str">
            <v xml:space="preserve">UN    </v>
          </cell>
          <cell r="D10522">
            <v>277697.89</v>
          </cell>
        </row>
        <row r="10523">
          <cell r="A10523">
            <v>6070</v>
          </cell>
          <cell r="B10523" t="str">
            <v>ROLO COMPACTADOR VIBRATORIO PE DE CARNEIRO, COM CONTROLE REMOTO POR RADIO, POTENCIA  12,5 KW, PESO OPERACIONAL DE 1,675 T, LARGURA DE TRABALHO 0,85 M</v>
          </cell>
          <cell r="C10523" t="str">
            <v xml:space="preserve">UN    </v>
          </cell>
          <cell r="D10523">
            <v>379439.99</v>
          </cell>
        </row>
        <row r="10524">
          <cell r="A10524">
            <v>6069</v>
          </cell>
          <cell r="B10524" t="str">
            <v>ROLO COMPACTADOR VIBRATORIO REBOCAVEL, CILINDRO DE ACO LISO, POTENCIA DE TRACAO DE 65 CV, PESO DE 4,7 T, IMPACTO DINAMICO TOTAL DE 18,3 T, LARGURA DO ROLO 1,67 M</v>
          </cell>
          <cell r="C10524" t="str">
            <v xml:space="preserve">UN    </v>
          </cell>
          <cell r="D10524">
            <v>83824.009999999995</v>
          </cell>
        </row>
        <row r="10525">
          <cell r="A10525">
            <v>14626</v>
          </cell>
          <cell r="B10525" t="str">
            <v>ROLO COMPACTADOR VIBRATORIO TANDEM, ACO LISO, POTENCIA 125 HP, PESO SEM/COM LASTRO 10,20/11,65 T, LARGURA DE TRABALHO 1,73 M</v>
          </cell>
          <cell r="C10525" t="str">
            <v xml:space="preserve">UN    </v>
          </cell>
          <cell r="D10525">
            <v>415400.01</v>
          </cell>
        </row>
        <row r="10526">
          <cell r="A10526">
            <v>6067</v>
          </cell>
          <cell r="B10526" t="str">
            <v>ROLO COMPACTADOR VIBRATORIO TANDEM, ACO LISO, POTENCIA 58 CV, PESO SEM/COM LASTRO 6,5/9,4 T, LARGURA DE TRABALHO 1,20 M</v>
          </cell>
          <cell r="C10526" t="str">
            <v xml:space="preserve">UN    </v>
          </cell>
          <cell r="D10526">
            <v>341000</v>
          </cell>
        </row>
        <row r="10527">
          <cell r="A10527">
            <v>38393</v>
          </cell>
          <cell r="B10527" t="str">
            <v>ROLO DE ESPUMA POLIESTER 23 CM (SEM CABO)</v>
          </cell>
          <cell r="C10527" t="str">
            <v xml:space="preserve">UN    </v>
          </cell>
          <cell r="D10527">
            <v>12.49</v>
          </cell>
        </row>
        <row r="10528">
          <cell r="A10528">
            <v>38390</v>
          </cell>
          <cell r="B10528" t="str">
            <v>ROLO DE LA DE CARNEIRO 23 CM (SEM CABO)</v>
          </cell>
          <cell r="C10528" t="str">
            <v xml:space="preserve">UN    </v>
          </cell>
          <cell r="D10528">
            <v>27.7</v>
          </cell>
        </row>
        <row r="10529">
          <cell r="A10529">
            <v>36532</v>
          </cell>
          <cell r="B10529" t="str">
            <v>ROMPEDOR ELETRICO PESO 26 KG, POTENCIA OPERACIONAL DE 2,5 KW</v>
          </cell>
          <cell r="C10529" t="str">
            <v xml:space="preserve">UN    </v>
          </cell>
          <cell r="D10529">
            <v>20102.23</v>
          </cell>
        </row>
        <row r="10530">
          <cell r="A10530">
            <v>11578</v>
          </cell>
          <cell r="B10530" t="str">
            <v>ROSETA QUADRADA, SEM FUROS, EM ACO INOX POLIDO, LARGURA APROXIMADA DE 50 MM, PARA FECHADURA DE PORTA - PARAFUSOS INCLUIDOS</v>
          </cell>
          <cell r="C10530" t="str">
            <v xml:space="preserve">UN    </v>
          </cell>
          <cell r="D10530">
            <v>9.82</v>
          </cell>
        </row>
        <row r="10531">
          <cell r="A10531">
            <v>11577</v>
          </cell>
          <cell r="B10531" t="str">
            <v>ROSETA REDONDA DE SOBREPOR, SEM FUROS, EM ACO INOX POLIDO, DIAMETRO APROXIMADO DE 50 MM, PARA FECHADURA DE PORTA - PARAFUSOS INCLUIDOS</v>
          </cell>
          <cell r="C10531" t="str">
            <v xml:space="preserve">UN    </v>
          </cell>
          <cell r="D10531">
            <v>9.3800000000000008</v>
          </cell>
        </row>
        <row r="10532">
          <cell r="A10532">
            <v>42432</v>
          </cell>
          <cell r="B10532" t="str">
            <v>ROTACAO DIAGONAL DUPLA, APARELHO TRIPLO, EM TUBO DE ACO CARBONO, PINTURA NO PROCESSO ELETROSTATICO - EQUIPAMENTO DE GINASTICA PARA ACADEMIA AO AR LIVRE / ACADEMIA DA TERCEIRA IDADE - ATI</v>
          </cell>
          <cell r="C10532" t="str">
            <v xml:space="preserve">UN    </v>
          </cell>
          <cell r="D10532">
            <v>1377.27</v>
          </cell>
        </row>
        <row r="10533">
          <cell r="A10533">
            <v>42437</v>
          </cell>
          <cell r="B10533" t="str">
            <v>ROTACAO VERTICAL DUPLO, EM TUBO DE ACO CARBONO, PINTURA NO PROCESSO ELETROSTATICO - EQUIPAMENTO DE GINASTICA PARA ACADEMIA AO AR LIVRE / ACADEMIA DA TERCEIRA IDADE - ATI</v>
          </cell>
          <cell r="C10533" t="str">
            <v xml:space="preserve">UN    </v>
          </cell>
          <cell r="D10533">
            <v>1047.0899999999999</v>
          </cell>
        </row>
        <row r="10534">
          <cell r="A10534">
            <v>1116</v>
          </cell>
          <cell r="B10534" t="str">
            <v>RUFO EXTERNO DE CHAPA DE ACO GALVANIZADA NUM 26, CORTE 25 CM</v>
          </cell>
          <cell r="C10534" t="str">
            <v xml:space="preserve">M     </v>
          </cell>
          <cell r="D10534">
            <v>17.989999999999998</v>
          </cell>
        </row>
        <row r="10535">
          <cell r="A10535">
            <v>1115</v>
          </cell>
          <cell r="B10535" t="str">
            <v>RUFO EXTERNO DE CHAPA DE ACO GALVANIZADA NUM 26, CORTE 28 CM</v>
          </cell>
          <cell r="C10535" t="str">
            <v xml:space="preserve">M     </v>
          </cell>
          <cell r="D10535">
            <v>21.87</v>
          </cell>
        </row>
        <row r="10536">
          <cell r="A10536">
            <v>1113</v>
          </cell>
          <cell r="B10536" t="str">
            <v>RUFO EXTERNO/INTERNO DE CHAPA DE ACO GALVANIZADA NUM 26, CORTE 33 CM</v>
          </cell>
          <cell r="C10536" t="str">
            <v xml:space="preserve">M     </v>
          </cell>
          <cell r="D10536">
            <v>23.99</v>
          </cell>
        </row>
        <row r="10537">
          <cell r="A10537">
            <v>1114</v>
          </cell>
          <cell r="B10537" t="str">
            <v>RUFO INTERNO DE CHAPA DE ACO GALVANIZADA NUM 26, CORTE 50 CM</v>
          </cell>
          <cell r="C10537" t="str">
            <v xml:space="preserve">M     </v>
          </cell>
          <cell r="D10537">
            <v>35.979999999999997</v>
          </cell>
        </row>
        <row r="10538">
          <cell r="A10538">
            <v>40872</v>
          </cell>
          <cell r="B10538" t="str">
            <v>RUFO INTERNO/EXTERNO DE CHAPA DE ACO GALVANIZADA NUM 24, CORTE 25 CM (COLETADO CAIXA)</v>
          </cell>
          <cell r="C10538" t="str">
            <v xml:space="preserve">M     </v>
          </cell>
          <cell r="D10538">
            <v>20.5</v>
          </cell>
        </row>
        <row r="10539">
          <cell r="A10539">
            <v>20214</v>
          </cell>
          <cell r="B10539" t="str">
            <v>RUFO PARA TELHA ESTRUTURAL DE FIBROCIMENTO 1 ABA (SEM AMIANTO)</v>
          </cell>
          <cell r="C10539" t="str">
            <v xml:space="preserve">UN    </v>
          </cell>
          <cell r="D10539">
            <v>31.38</v>
          </cell>
        </row>
        <row r="10540">
          <cell r="A10540">
            <v>11064</v>
          </cell>
          <cell r="B10540" t="str">
            <v>RUFO PARA TELHA ESTRUTURAL DE FIBROCIMENTO 2 ABAS, COMPRIMENTO DE 1031 MM (SEM AMIANTO)</v>
          </cell>
          <cell r="C10540" t="str">
            <v xml:space="preserve">UN    </v>
          </cell>
          <cell r="D10540">
            <v>13.3</v>
          </cell>
        </row>
        <row r="10541">
          <cell r="A10541">
            <v>7237</v>
          </cell>
          <cell r="B10541" t="str">
            <v>RUFO PARA TELHA ONDULADA DE FIBROCIMENTO, E = 6 MM, ABA *260* MM, COMPRIMENTO 1100 MM (SEM AMIANTO)</v>
          </cell>
          <cell r="C10541" t="str">
            <v xml:space="preserve">UN    </v>
          </cell>
          <cell r="D10541">
            <v>18.149999999999999</v>
          </cell>
        </row>
        <row r="10542">
          <cell r="A10542">
            <v>16</v>
          </cell>
          <cell r="B10542" t="str">
            <v>SABAO EM PO</v>
          </cell>
          <cell r="C10542" t="str">
            <v xml:space="preserve">KG    </v>
          </cell>
          <cell r="D10542">
            <v>6.31</v>
          </cell>
        </row>
        <row r="10543">
          <cell r="A10543">
            <v>11757</v>
          </cell>
          <cell r="B10543" t="str">
            <v>SABONETEIRA DE PAREDE EM METAL CROMADO</v>
          </cell>
          <cell r="C10543" t="str">
            <v xml:space="preserve">UN    </v>
          </cell>
          <cell r="D10543">
            <v>29.9</v>
          </cell>
        </row>
        <row r="10544">
          <cell r="A10544">
            <v>11758</v>
          </cell>
          <cell r="B10544" t="str">
            <v>SABONETEIRA PLASTICA TIPO DISPENSER PARA SABONETE LIQUIDO COM RESERVATORIO 800 A 1500 ML</v>
          </cell>
          <cell r="C10544" t="str">
            <v xml:space="preserve">UN    </v>
          </cell>
          <cell r="D10544">
            <v>38.409999999999997</v>
          </cell>
        </row>
        <row r="10545">
          <cell r="A10545">
            <v>37526</v>
          </cell>
          <cell r="B10545" t="str">
            <v>SACO DE RAFIA PARA ENTULHO, NOVO, LISO (SEM CLICHE), *60 x 90* CM</v>
          </cell>
          <cell r="C10545" t="str">
            <v xml:space="preserve">UN    </v>
          </cell>
          <cell r="D10545">
            <v>2.4</v>
          </cell>
        </row>
        <row r="10546">
          <cell r="A10546">
            <v>6076</v>
          </cell>
          <cell r="B10546" t="str">
            <v>SAIBRO PARA ARGAMASSA (COLETADO NO COMERCIO)</v>
          </cell>
          <cell r="C10546" t="str">
            <v xml:space="preserve">M3    </v>
          </cell>
          <cell r="D10546">
            <v>52.4</v>
          </cell>
        </row>
        <row r="10547">
          <cell r="A10547">
            <v>13109</v>
          </cell>
          <cell r="B10547" t="str">
            <v>SAPATA DE PVC ADITIVADO NERVURADO D = 6"</v>
          </cell>
          <cell r="C10547" t="str">
            <v xml:space="preserve">UN    </v>
          </cell>
          <cell r="D10547">
            <v>176.02</v>
          </cell>
        </row>
        <row r="10548">
          <cell r="A10548">
            <v>13110</v>
          </cell>
          <cell r="B10548" t="str">
            <v>SAPATA DE PVC ADITIVADO NERVURADO D = 8"</v>
          </cell>
          <cell r="C10548" t="str">
            <v xml:space="preserve">UN    </v>
          </cell>
          <cell r="D10548">
            <v>231.65</v>
          </cell>
        </row>
        <row r="10549">
          <cell r="A10549">
            <v>7581</v>
          </cell>
          <cell r="B10549" t="str">
            <v>SAPATILHA EM ACO GALVANIZADO PARA CABOS COM DIAMETRO NOMINAL ATE 5/8"</v>
          </cell>
          <cell r="C10549" t="str">
            <v xml:space="preserve">UN    </v>
          </cell>
          <cell r="D10549">
            <v>2.75</v>
          </cell>
        </row>
        <row r="10550">
          <cell r="A10550">
            <v>20206</v>
          </cell>
          <cell r="B10550" t="str">
            <v>SARRAFO DE MADEIRA APARELHADA *2 X 10* CM, MACARANDUBA, ANGELIM OU EQUIVALENTE DA REGIAO</v>
          </cell>
          <cell r="C10550" t="str">
            <v xml:space="preserve">M     </v>
          </cell>
          <cell r="D10550">
            <v>4.1900000000000004</v>
          </cell>
        </row>
        <row r="10551">
          <cell r="A10551">
            <v>4460</v>
          </cell>
          <cell r="B10551" t="str">
            <v>SARRAFO DE MADEIRA NAO APARELHADA *2,5 X 10 CM, MACARANDUBA, ANGELIM OU EQUIVALENTE DA REGIAO</v>
          </cell>
          <cell r="C10551" t="str">
            <v xml:space="preserve">M     </v>
          </cell>
          <cell r="D10551">
            <v>5.03</v>
          </cell>
        </row>
        <row r="10552">
          <cell r="A10552">
            <v>6204</v>
          </cell>
          <cell r="B10552" t="str">
            <v>SARRAFO DE MADEIRA NAO APARELHADA *2,5 X 15* CM, MACARANDUBA, ANGELIM OU EQUIVALENTE DA REGIAO</v>
          </cell>
          <cell r="C10552" t="str">
            <v xml:space="preserve">M     </v>
          </cell>
          <cell r="D10552">
            <v>7.52</v>
          </cell>
        </row>
        <row r="10553">
          <cell r="A10553">
            <v>4417</v>
          </cell>
          <cell r="B10553" t="str">
            <v>SARRAFO DE MADEIRA NAO APARELHADA *2,5 X 7* CM, MACARANDUBA, ANGELIM OU EQUIVALENTE DA REGIAO</v>
          </cell>
          <cell r="C10553" t="str">
            <v xml:space="preserve">M     </v>
          </cell>
          <cell r="D10553">
            <v>2.89</v>
          </cell>
        </row>
        <row r="10554">
          <cell r="A10554">
            <v>4517</v>
          </cell>
          <cell r="B10554" t="str">
            <v>SARRAFO DE MADEIRA NAO APARELHADA *2,5 X 7,5* CM (1 X 3 ") PINUS, MISTA OU EQUIVALENTE DA REGIAO</v>
          </cell>
          <cell r="C10554" t="str">
            <v xml:space="preserve">M     </v>
          </cell>
          <cell r="D10554">
            <v>1.82</v>
          </cell>
        </row>
        <row r="10555">
          <cell r="A10555">
            <v>4512</v>
          </cell>
          <cell r="B10555" t="str">
            <v>SARRAFO DE MADEIRA NAO APARELHADA 2,5 X 5 CM (1 X 2 ") PINUS, MISTA OU EQUIVALENTE DA REGIAO</v>
          </cell>
          <cell r="C10555" t="str">
            <v xml:space="preserve">M     </v>
          </cell>
          <cell r="D10555">
            <v>1.32</v>
          </cell>
        </row>
        <row r="10556">
          <cell r="A10556">
            <v>4415</v>
          </cell>
          <cell r="B10556" t="str">
            <v>SARRAFO DE MADEIRA NAO APARELHADA 2,5 X 5 CM, MACARANDUBA, ANGELIM OU EQUIVALENTE DA REGIAO</v>
          </cell>
          <cell r="C10556" t="str">
            <v xml:space="preserve">M     </v>
          </cell>
          <cell r="D10556">
            <v>2.4300000000000002</v>
          </cell>
        </row>
        <row r="10557">
          <cell r="A10557">
            <v>37373</v>
          </cell>
          <cell r="B10557" t="str">
            <v>SEGURO - HORISTA (COLETADO CAIXA)</v>
          </cell>
          <cell r="C10557" t="str">
            <v xml:space="preserve">H     </v>
          </cell>
          <cell r="D10557">
            <v>7.0000000000000007E-2</v>
          </cell>
        </row>
        <row r="10558">
          <cell r="A10558">
            <v>40864</v>
          </cell>
          <cell r="B10558" t="str">
            <v>SEGURO - MENSALISTA (COLETADO CAIXA)</v>
          </cell>
          <cell r="C10558" t="str">
            <v xml:space="preserve">MES   </v>
          </cell>
          <cell r="D10558">
            <v>13.07</v>
          </cell>
        </row>
        <row r="10559">
          <cell r="A10559">
            <v>4734</v>
          </cell>
          <cell r="B10559" t="str">
            <v>SEIXO ROLADO PARA APLICACAO EM CONCRETO (POSTO PEDREIRA/FORNECEDOR, SEM FRETE)</v>
          </cell>
          <cell r="C10559" t="str">
            <v xml:space="preserve">M3    </v>
          </cell>
          <cell r="D10559">
            <v>86.02</v>
          </cell>
        </row>
        <row r="10560">
          <cell r="A10560">
            <v>6085</v>
          </cell>
          <cell r="B10560" t="str">
            <v>SELADOR ACRILICO PAREDES INTERNAS/EXTERNAS</v>
          </cell>
          <cell r="C10560" t="str">
            <v xml:space="preserve">L     </v>
          </cell>
          <cell r="D10560">
            <v>3.91</v>
          </cell>
        </row>
        <row r="10561">
          <cell r="A10561">
            <v>38396</v>
          </cell>
          <cell r="B10561" t="str">
            <v>SELADOR HORIZONTAL PARA FITA DE ACO 1 "</v>
          </cell>
          <cell r="C10561" t="str">
            <v xml:space="preserve">UN    </v>
          </cell>
          <cell r="D10561">
            <v>476.09</v>
          </cell>
        </row>
        <row r="10562">
          <cell r="A10562">
            <v>6090</v>
          </cell>
          <cell r="B10562" t="str">
            <v>SELADOR PVA PAREDES INTERNAS</v>
          </cell>
          <cell r="C10562" t="str">
            <v xml:space="preserve">L     </v>
          </cell>
          <cell r="D10562">
            <v>7.43</v>
          </cell>
        </row>
        <row r="10563">
          <cell r="A10563">
            <v>11622</v>
          </cell>
          <cell r="B10563" t="str">
            <v>SELANTE A BASE DE ALCATRAO E POLIURETANO PARA JUNTAS HORIZONTAIS</v>
          </cell>
          <cell r="C10563" t="str">
            <v xml:space="preserve">KG    </v>
          </cell>
          <cell r="D10563">
            <v>53.8</v>
          </cell>
        </row>
        <row r="10564">
          <cell r="A10564">
            <v>6094</v>
          </cell>
          <cell r="B10564" t="str">
            <v>SELANTE A BASE DE RESINAS ACRILICAS PARA TRINCAS</v>
          </cell>
          <cell r="C10564" t="str">
            <v xml:space="preserve">KG    </v>
          </cell>
          <cell r="D10564">
            <v>12.56</v>
          </cell>
        </row>
        <row r="10565">
          <cell r="A10565">
            <v>7317</v>
          </cell>
          <cell r="B10565" t="str">
            <v>SELANTE DE BASE ASFALTICA PARA VEDACAO</v>
          </cell>
          <cell r="C10565" t="str">
            <v xml:space="preserve">KG    </v>
          </cell>
          <cell r="D10565">
            <v>25.27</v>
          </cell>
        </row>
        <row r="10566">
          <cell r="A10566">
            <v>142</v>
          </cell>
          <cell r="B10566" t="str">
            <v>SELANTE ELASTICO MONOCOMPONENTE A BASE DE POLIURETANO PARA JUNTAS DIVERSAS</v>
          </cell>
          <cell r="C10566" t="str">
            <v xml:space="preserve">310ML </v>
          </cell>
          <cell r="D10566">
            <v>28.24</v>
          </cell>
        </row>
        <row r="10567">
          <cell r="A10567">
            <v>38123</v>
          </cell>
          <cell r="B10567" t="str">
            <v>SELANTE TIPO VEDA CALHA PARA METAL E FIBROCIMENTO</v>
          </cell>
          <cell r="C10567" t="str">
            <v xml:space="preserve">KG    </v>
          </cell>
          <cell r="D10567">
            <v>59.73</v>
          </cell>
        </row>
        <row r="10568">
          <cell r="A10568">
            <v>42701</v>
          </cell>
          <cell r="B10568" t="str">
            <v>SELIM COMPACTO EM PVC, SEM TRAVA,  DN 150 X 100 MM, PARA REDE COLETORA ESGOTO (NBR 10569)</v>
          </cell>
          <cell r="C10568" t="str">
            <v xml:space="preserve">UN    </v>
          </cell>
          <cell r="D10568">
            <v>28.95</v>
          </cell>
        </row>
        <row r="10569">
          <cell r="A10569">
            <v>42702</v>
          </cell>
          <cell r="B10569" t="str">
            <v>SELIM COMPACTO EM PVC, SEM TRAVA,  DN 200 X 100 MM, PARA REDE COLETORA ESGOTO (NBR 10569)</v>
          </cell>
          <cell r="C10569" t="str">
            <v xml:space="preserve">UN    </v>
          </cell>
          <cell r="D10569">
            <v>51.44</v>
          </cell>
        </row>
        <row r="10570">
          <cell r="A10570">
            <v>37955</v>
          </cell>
          <cell r="B10570" t="str">
            <v>SELIM COMPACTO EM PVC, SEM TRAVAS,  DN 300 X 100 MM, PARA REDE COLETORA ESGOTO (NBR 10569)</v>
          </cell>
          <cell r="C10570" t="str">
            <v xml:space="preserve">UN    </v>
          </cell>
          <cell r="D10570">
            <v>66.67</v>
          </cell>
        </row>
        <row r="10571">
          <cell r="A10571">
            <v>42699</v>
          </cell>
          <cell r="B10571" t="str">
            <v>SELIM PVC, COM TRAVA, JE, 90 GRAUS,  DN 125 X 100 MM OU 150 X 100 MM, PARA REDE COLETORA ESGOTO (NBR 10569)</v>
          </cell>
          <cell r="C10571" t="str">
            <v xml:space="preserve">UN    </v>
          </cell>
          <cell r="D10571">
            <v>17.68</v>
          </cell>
        </row>
        <row r="10572">
          <cell r="A10572">
            <v>42700</v>
          </cell>
          <cell r="B10572" t="str">
            <v>SELIM PVC, SOLDAVEL, SEM TRAVA, JE, 90 GRAUS,  DN 200 X 100 MM, PARA REDE COLETORA ESGOTO (NBR 10569)</v>
          </cell>
          <cell r="C10572" t="str">
            <v xml:space="preserve">UN    </v>
          </cell>
          <cell r="D10572">
            <v>50.42</v>
          </cell>
        </row>
        <row r="10573">
          <cell r="A10573">
            <v>37743</v>
          </cell>
          <cell r="B10573" t="str">
            <v>SEMIRREBOQUE COM DOIS EIXOS EM TANDEM TIPO BASCULANTE COM CACAMBA METALICA 14 M3  (INCLUI MONTAGEM, NAO INCLUI CAVALO MECANICO)</v>
          </cell>
          <cell r="C10573" t="str">
            <v xml:space="preserve">UN    </v>
          </cell>
          <cell r="D10573">
            <v>118650.34</v>
          </cell>
        </row>
        <row r="10574">
          <cell r="A10574">
            <v>37744</v>
          </cell>
          <cell r="B10574" t="str">
            <v>SEMIRREBOQUE COM TRES EIXOS EM TANDEM TIPO BASCULANTE COM CACAMBA METALICA 18 M3 (INCLUI MONTAGEM, NAO INCLUI CAVALO MECANICO)</v>
          </cell>
          <cell r="C10574" t="str">
            <v xml:space="preserve">UN    </v>
          </cell>
          <cell r="D10574">
            <v>139510.48000000001</v>
          </cell>
        </row>
        <row r="10575">
          <cell r="A10575">
            <v>37741</v>
          </cell>
          <cell r="B10575" t="str">
            <v>SEMIRREBOQUE COM TRES EIXOS, PARA TRANSPORTE DE CARGA SECA, DIMENSOES APROXIMADAS 2,60 X 12,50 X 0,50 M (NAO INCLUI CAVALO MECANICO)</v>
          </cell>
          <cell r="C10575" t="str">
            <v xml:space="preserve">UN    </v>
          </cell>
          <cell r="D10575">
            <v>107888.11</v>
          </cell>
        </row>
        <row r="10576">
          <cell r="A10576">
            <v>39396</v>
          </cell>
          <cell r="B10576" t="str">
            <v>SENSOR DE PRESENCA BIVOLT COM FOTOCELULA PARA QUALQUER TIPO DE LAMPADA, POTENCIA MAXIMA *1000* W, USO EXTERNO</v>
          </cell>
          <cell r="C10576" t="str">
            <v xml:space="preserve">UN    </v>
          </cell>
          <cell r="D10576">
            <v>33.79</v>
          </cell>
        </row>
        <row r="10577">
          <cell r="A10577">
            <v>39392</v>
          </cell>
          <cell r="B10577" t="str">
            <v>SENSOR DE PRESENCA BIVOLT DE PAREDE COM FOTOCELULA PARA QUALQUER TIPO DE LAMPADA POTENCIA MAXIMA *1000* W, USO INTERNO</v>
          </cell>
          <cell r="C10577" t="str">
            <v xml:space="preserve">UN    </v>
          </cell>
          <cell r="D10577">
            <v>38.11</v>
          </cell>
        </row>
        <row r="10578">
          <cell r="A10578">
            <v>39393</v>
          </cell>
          <cell r="B10578" t="str">
            <v>SENSOR DE PRESENCA BIVOLT DE PAREDE SEM FOTOCELULA PARA QUALQUER TIPO DE LAMPADA POTENCIA MAXIMA *1000* W, USO INTERNO</v>
          </cell>
          <cell r="C10578" t="str">
            <v xml:space="preserve">UN    </v>
          </cell>
          <cell r="D10578">
            <v>23.57</v>
          </cell>
        </row>
        <row r="10579">
          <cell r="A10579">
            <v>39394</v>
          </cell>
          <cell r="B10579" t="str">
            <v>SENSOR DE PRESENCA BIVOLT DE TETO COM FOTOCELULA PARA QUALQUER TIPO DE LAMPADA POTENCIA MAXIMA *1000* W, USO INTERNO</v>
          </cell>
          <cell r="C10579" t="str">
            <v xml:space="preserve">UN    </v>
          </cell>
          <cell r="D10579">
            <v>26.53</v>
          </cell>
        </row>
        <row r="10580">
          <cell r="A10580">
            <v>39395</v>
          </cell>
          <cell r="B10580" t="str">
            <v>SENSOR DE PRESENCA BIVOLT DE TETO SEM FOTOCELULA PARA QUALQUER TIPO DE LAMPADA POTENCIA MAXIMA *900* W, USO INTERNO</v>
          </cell>
          <cell r="C10580" t="str">
            <v xml:space="preserve">UN    </v>
          </cell>
          <cell r="D10580">
            <v>24.67</v>
          </cell>
        </row>
        <row r="10581">
          <cell r="A10581">
            <v>14618</v>
          </cell>
          <cell r="B10581" t="str">
            <v>SERRA CIRCULAR DE BANCADA COM MOTOR ELETRICO, POTENCIA DE *1600* W, PARA DISCO DE DIAMETRO DE 10" (250 MM)</v>
          </cell>
          <cell r="C10581" t="str">
            <v xml:space="preserve">UN    </v>
          </cell>
          <cell r="D10581">
            <v>1419.62</v>
          </cell>
        </row>
        <row r="10582">
          <cell r="A10582">
            <v>40269</v>
          </cell>
          <cell r="B10582" t="str">
            <v>SERRA CIRCULAR DE BANCADA, MODELO PICA-PAU, DIAMETRO DE 350 MM. CARACTERISTICAS DO MOTOR: TRIFASICO, POTENCIA DE 5 HP, FREQUENCIA DE 60 HZ</v>
          </cell>
          <cell r="C10582" t="str">
            <v xml:space="preserve">UN    </v>
          </cell>
          <cell r="D10582">
            <v>5719.54</v>
          </cell>
        </row>
        <row r="10583">
          <cell r="A10583">
            <v>6110</v>
          </cell>
          <cell r="B10583" t="str">
            <v>SERRALHEIRO</v>
          </cell>
          <cell r="C10583" t="str">
            <v xml:space="preserve">H     </v>
          </cell>
          <cell r="D10583">
            <v>12.95</v>
          </cell>
        </row>
        <row r="10584">
          <cell r="A10584">
            <v>40910</v>
          </cell>
          <cell r="B10584" t="str">
            <v>SERRALHEIRO (MENSALISTA)</v>
          </cell>
          <cell r="C10584" t="str">
            <v xml:space="preserve">MES   </v>
          </cell>
          <cell r="D10584">
            <v>2290.7399999999998</v>
          </cell>
        </row>
        <row r="10585">
          <cell r="A10585">
            <v>6111</v>
          </cell>
          <cell r="B10585" t="str">
            <v>SERVENTE DE OBRAS</v>
          </cell>
          <cell r="C10585" t="str">
            <v xml:space="preserve">H     </v>
          </cell>
          <cell r="D10585">
            <v>9.6300000000000008</v>
          </cell>
        </row>
        <row r="10586">
          <cell r="A10586">
            <v>41084</v>
          </cell>
          <cell r="B10586" t="str">
            <v>SERVENTE DE OBRAS (MENSALISTA)</v>
          </cell>
          <cell r="C10586" t="str">
            <v xml:space="preserve">MES   </v>
          </cell>
          <cell r="D10586">
            <v>1704.05</v>
          </cell>
        </row>
        <row r="10587">
          <cell r="A10587">
            <v>25950</v>
          </cell>
          <cell r="B10587" t="str">
            <v>SERVICO DE BOMBEAMENTO DE CONCRETO COM CONSUMO MINIMO DE 40 M3</v>
          </cell>
          <cell r="C10587" t="str">
            <v xml:space="preserve">M3    </v>
          </cell>
          <cell r="D10587">
            <v>39.520000000000003</v>
          </cell>
        </row>
        <row r="10588">
          <cell r="A10588">
            <v>38637</v>
          </cell>
          <cell r="B10588" t="str">
            <v>SIFAO EM METAL CROMADO PARA PIA AMERICANA, 1.1/2 X 1.1/2 "</v>
          </cell>
          <cell r="C10588" t="str">
            <v xml:space="preserve">UN    </v>
          </cell>
          <cell r="D10588">
            <v>182.85</v>
          </cell>
        </row>
        <row r="10589">
          <cell r="A10589">
            <v>6150</v>
          </cell>
          <cell r="B10589" t="str">
            <v>SIFAO EM METAL CROMADO PARA PIA AMERICANA, 1.1/2 X 2 "</v>
          </cell>
          <cell r="C10589" t="str">
            <v xml:space="preserve">UN    </v>
          </cell>
          <cell r="D10589">
            <v>185.09</v>
          </cell>
        </row>
        <row r="10590">
          <cell r="A10590">
            <v>6136</v>
          </cell>
          <cell r="B10590" t="str">
            <v>SIFAO EM METAL CROMADO PARA PIA OU LAVATORIO, 1 X 1.1/2 "</v>
          </cell>
          <cell r="C10590" t="str">
            <v xml:space="preserve">UN    </v>
          </cell>
          <cell r="D10590">
            <v>145.49</v>
          </cell>
        </row>
        <row r="10591">
          <cell r="A10591">
            <v>38638</v>
          </cell>
          <cell r="B10591" t="str">
            <v>SIFAO EM METAL CROMADO PARA TANQUE, 1.1/4 X 1.1/2 "</v>
          </cell>
          <cell r="C10591" t="str">
            <v xml:space="preserve">UN    </v>
          </cell>
          <cell r="D10591">
            <v>154.08000000000001</v>
          </cell>
        </row>
        <row r="10592">
          <cell r="A10592">
            <v>20262</v>
          </cell>
          <cell r="B10592" t="str">
            <v>SIFAO PLASTICO EXTENSIVEL UNIVERSAL, TIPO COPO</v>
          </cell>
          <cell r="C10592" t="str">
            <v xml:space="preserve">UN    </v>
          </cell>
          <cell r="D10592">
            <v>13.65</v>
          </cell>
        </row>
        <row r="10593">
          <cell r="A10593">
            <v>6148</v>
          </cell>
          <cell r="B10593" t="str">
            <v>SIFAO PLASTICO FLEXIVEL SAIDA VERTICAL PARA COLUNA LAVATORIO, 1 X 1.1/2 "</v>
          </cell>
          <cell r="C10593" t="str">
            <v xml:space="preserve">UN    </v>
          </cell>
          <cell r="D10593">
            <v>8.4499999999999993</v>
          </cell>
        </row>
        <row r="10594">
          <cell r="A10594">
            <v>6145</v>
          </cell>
          <cell r="B10594" t="str">
            <v>SIFAO PLASTICO TIPO COPO PARA PIA AMERICANA 1.1/2 X 1.1/2 "</v>
          </cell>
          <cell r="C10594" t="str">
            <v xml:space="preserve">UN    </v>
          </cell>
          <cell r="D10594">
            <v>15.15</v>
          </cell>
        </row>
        <row r="10595">
          <cell r="A10595">
            <v>6149</v>
          </cell>
          <cell r="B10595" t="str">
            <v>SIFAO PLASTICO TIPO COPO PARA PIA OU LAVATORIO, 1 X 1.1/2 "</v>
          </cell>
          <cell r="C10595" t="str">
            <v xml:space="preserve">UN    </v>
          </cell>
          <cell r="D10595">
            <v>14.28</v>
          </cell>
        </row>
        <row r="10596">
          <cell r="A10596">
            <v>6146</v>
          </cell>
          <cell r="B10596" t="str">
            <v>SIFAO PLASTICO TIPO COPO PARA TANQUE, 1.1/4 X 1.1/2 "</v>
          </cell>
          <cell r="C10596" t="str">
            <v xml:space="preserve">UN    </v>
          </cell>
          <cell r="D10596">
            <v>15.16</v>
          </cell>
        </row>
        <row r="10597">
          <cell r="A10597">
            <v>26026</v>
          </cell>
          <cell r="B10597" t="str">
            <v>SILICA ATIVA PARA ADICAO EM CONCRETO E ARGAMASSA</v>
          </cell>
          <cell r="C10597" t="str">
            <v xml:space="preserve">KG    </v>
          </cell>
          <cell r="D10597">
            <v>2.31</v>
          </cell>
        </row>
        <row r="10598">
          <cell r="A10598">
            <v>39961</v>
          </cell>
          <cell r="B10598" t="str">
            <v>SILICONE ACETICO USO GERAL INCOLOR 280 G</v>
          </cell>
          <cell r="C10598" t="str">
            <v xml:space="preserve">UN    </v>
          </cell>
          <cell r="D10598">
            <v>10.11</v>
          </cell>
        </row>
        <row r="10599">
          <cell r="A10599">
            <v>42433</v>
          </cell>
          <cell r="B10599" t="str">
            <v>SIMULADOR DE CAMINHADA TRIPLO, EM TUBO DE ACO CARBONO, PINTURA NO PROCESSO ELETROSTATICO - EQUIPAMENTO DE GINASTICA PARA ACADEMIA AO AR LIVRE / ACADEMIA DA TERCEIRA IDADE - ATI</v>
          </cell>
          <cell r="C10599" t="str">
            <v xml:space="preserve">UN    </v>
          </cell>
          <cell r="D10599">
            <v>2720.4</v>
          </cell>
        </row>
        <row r="10600">
          <cell r="A10600">
            <v>42434</v>
          </cell>
          <cell r="B10600" t="str">
            <v>SIMULADOR DE CAVALGADA TRIPLO, EM TUBO DE ACO CARBONO, PINTURA NO PROCESSO ELETROSTATICO - EQUIPAMENTO DE GINASTICA PARA ACADEMIA AO AR LIVRE / ACADEMIA DA TERCEIRA IDADE - ATI</v>
          </cell>
          <cell r="C10600" t="str">
            <v xml:space="preserve">UN    </v>
          </cell>
          <cell r="D10600">
            <v>2939.79</v>
          </cell>
        </row>
        <row r="10601">
          <cell r="A10601">
            <v>42435</v>
          </cell>
          <cell r="B10601" t="str">
            <v>SIMULADOR DE REMO INDIVIDUAL, EM TUBO DE ACO CARBONO, PINTURA NO PROCESSO ELETROSTATICO - EQUIPAMENTO DE GINASTICA PARA ACADEMIA AO AR LIVRE / ACADEMIA DA TERCEIRA IDADE - ATI</v>
          </cell>
          <cell r="C10601" t="str">
            <v xml:space="preserve">UN    </v>
          </cell>
          <cell r="D10601">
            <v>1465.96</v>
          </cell>
        </row>
        <row r="10602">
          <cell r="A10602">
            <v>38061</v>
          </cell>
          <cell r="B10602" t="str">
            <v>SINALIZADOR NOTURNO SIMPLES PARA PARA-RAIOS, SEM RELE FOTOELETRICO</v>
          </cell>
          <cell r="C10602" t="str">
            <v xml:space="preserve">UN    </v>
          </cell>
          <cell r="D10602">
            <v>53.63</v>
          </cell>
        </row>
        <row r="10603">
          <cell r="A10603">
            <v>20250</v>
          </cell>
          <cell r="B10603" t="str">
            <v>SISAL EM FIBRA</v>
          </cell>
          <cell r="C10603" t="str">
            <v xml:space="preserve">KG    </v>
          </cell>
          <cell r="D10603">
            <v>10.84</v>
          </cell>
        </row>
        <row r="10604">
          <cell r="A10604">
            <v>39965</v>
          </cell>
          <cell r="B10604" t="str">
            <v>SISTEMA DE FORMAS MANUSEAVEIS DE ALUMINIO, PARA BLOCO RESID. COM PAREDES DE CONCRETO MOLDADAS IN LOCO, BLOCO COM 4 PAV. E 4 UNIDADES POR PAV., UNIDADE HABITACIONALCOM 48 M2 E 2 QUARTOS; TELHA DE FIBROCIMENTO (COLETADO CAIXA)</v>
          </cell>
          <cell r="C10604" t="str">
            <v xml:space="preserve">M2    </v>
          </cell>
          <cell r="D10604">
            <v>1325.85</v>
          </cell>
        </row>
        <row r="10605">
          <cell r="A10605">
            <v>39964</v>
          </cell>
          <cell r="B10605" t="str">
            <v>SISTEMA DE FORMAS MANUSEAVEIS DE ALUMINIO, PARA EDIF. RESID. UNIFAMILIAR COM PAREDES DE CONCRETO MOLDADAS IN LOCO, UNIDADE HABITACIONAL TERREA COM 38 M2, COM SALA, CIRCULACAO, 2 QUARTOS, BANHEIRO, COZINHA E TANQUE EXTERNO (SEM COBERTURA) (COLETADO CAIXA)</v>
          </cell>
          <cell r="C10605" t="str">
            <v xml:space="preserve">M2    </v>
          </cell>
          <cell r="D10605">
            <v>1126.1600000000001</v>
          </cell>
        </row>
        <row r="10606">
          <cell r="A10606">
            <v>7</v>
          </cell>
          <cell r="B10606" t="str">
            <v>SODA CAUSTICA EM ESCAMAS</v>
          </cell>
          <cell r="C10606" t="str">
            <v xml:space="preserve">KG    </v>
          </cell>
          <cell r="D10606">
            <v>10.48</v>
          </cell>
        </row>
        <row r="10607">
          <cell r="A10607">
            <v>13388</v>
          </cell>
          <cell r="B10607" t="str">
            <v>SOLDA EM BARRA DE ESTANHO-CHUMBO 50/50</v>
          </cell>
          <cell r="C10607" t="str">
            <v xml:space="preserve">KG    </v>
          </cell>
          <cell r="D10607">
            <v>64.87</v>
          </cell>
        </row>
        <row r="10608">
          <cell r="A10608">
            <v>39914</v>
          </cell>
          <cell r="B10608" t="str">
            <v>SOLDA EM VARETA FOSCOPER, D = *2,5* MM  X COMPRIMENTO 500 MM</v>
          </cell>
          <cell r="C10608" t="str">
            <v xml:space="preserve">KG    </v>
          </cell>
          <cell r="D10608">
            <v>143.38999999999999</v>
          </cell>
        </row>
        <row r="10609">
          <cell r="A10609">
            <v>12732</v>
          </cell>
          <cell r="B10609" t="str">
            <v>SOLDA ESTANHO/COBRE PARA CONEXOES DE COBRE, FIO 2,5 MM, CARRETEL 500 GR (SEM CHUMBO)</v>
          </cell>
          <cell r="C10609" t="str">
            <v xml:space="preserve">UN    </v>
          </cell>
          <cell r="D10609">
            <v>165.45</v>
          </cell>
        </row>
        <row r="10610">
          <cell r="A10610">
            <v>6160</v>
          </cell>
          <cell r="B10610" t="str">
            <v>SOLDADOR</v>
          </cell>
          <cell r="C10610" t="str">
            <v xml:space="preserve">H     </v>
          </cell>
          <cell r="D10610">
            <v>12.52</v>
          </cell>
        </row>
        <row r="10611">
          <cell r="A10611">
            <v>41087</v>
          </cell>
          <cell r="B10611" t="str">
            <v>SOLDADOR (MENSALISTA)</v>
          </cell>
          <cell r="C10611" t="str">
            <v xml:space="preserve">MES   </v>
          </cell>
          <cell r="D10611">
            <v>2214.9299999999998</v>
          </cell>
        </row>
        <row r="10612">
          <cell r="A10612">
            <v>6166</v>
          </cell>
          <cell r="B10612" t="str">
            <v>SOLDADOR ELETRICO (PARA SOLDA A SER TESTADA COM RAIOS "X")</v>
          </cell>
          <cell r="C10612" t="str">
            <v xml:space="preserve">H     </v>
          </cell>
          <cell r="D10612">
            <v>16.77</v>
          </cell>
        </row>
        <row r="10613">
          <cell r="A10613">
            <v>41088</v>
          </cell>
          <cell r="B10613" t="str">
            <v>SOLDADOR ELETRICO (PARA SOLDA A SER TESTADA COM RAIOS "X") (MENSALISTA)</v>
          </cell>
          <cell r="C10613" t="str">
            <v xml:space="preserve">MES   </v>
          </cell>
          <cell r="D10613">
            <v>2969.34</v>
          </cell>
        </row>
        <row r="10614">
          <cell r="A10614">
            <v>20232</v>
          </cell>
          <cell r="B10614" t="str">
            <v>SOLEIRA EM GRANITO, POLIDO, TIPO ANDORINHA/ QUARTZ/ CASTELO/ CORUMBA OU OUTROS EQUIVALENTES DA REGIAO, L= *15* CM, E=  *2,0* CM</v>
          </cell>
          <cell r="C10614" t="str">
            <v xml:space="preserve">M     </v>
          </cell>
          <cell r="D10614">
            <v>58.99</v>
          </cell>
        </row>
        <row r="10615">
          <cell r="A10615">
            <v>10856</v>
          </cell>
          <cell r="B10615" t="str">
            <v>SOLEIRA PRE-MOLDADA EM GRANILITE, MARMORITE OU GRANITINA, L = *15 CM</v>
          </cell>
          <cell r="C10615" t="str">
            <v xml:space="preserve">M     </v>
          </cell>
          <cell r="D10615">
            <v>77.47</v>
          </cell>
        </row>
        <row r="10616">
          <cell r="A10616">
            <v>4828</v>
          </cell>
          <cell r="B10616" t="str">
            <v>SOLEIRA/ PEITORIL EM MARMORE, POLIDO, BRANCO COMUM, L= *15* CM, E=  *2* CM,  CORTE RETO</v>
          </cell>
          <cell r="C10616" t="str">
            <v xml:space="preserve">M     </v>
          </cell>
          <cell r="D10616">
            <v>47.97</v>
          </cell>
        </row>
        <row r="10617">
          <cell r="A10617">
            <v>20249</v>
          </cell>
          <cell r="B10617" t="str">
            <v>SOLEIRA/ TABEIRA EM MARMORE, POLIDO, BRANCO COMUM, L= 5 CM, E=  *2,0* CM</v>
          </cell>
          <cell r="C10617" t="str">
            <v xml:space="preserve">M     </v>
          </cell>
          <cell r="D10617">
            <v>26.27</v>
          </cell>
        </row>
        <row r="10618">
          <cell r="A10618">
            <v>11609</v>
          </cell>
          <cell r="B10618" t="str">
            <v>SOLUCAO ASFALTICA ELASTOMERICA PARA IMPRIMACAO, APLICACAO A FRIO</v>
          </cell>
          <cell r="C10618" t="str">
            <v xml:space="preserve">L     </v>
          </cell>
          <cell r="D10618">
            <v>9.32</v>
          </cell>
        </row>
        <row r="10619">
          <cell r="A10619">
            <v>20083</v>
          </cell>
          <cell r="B10619" t="str">
            <v>SOLUCAO LIMPADORA PARA PVC, FRASCO COM 1000 CM3</v>
          </cell>
          <cell r="C10619" t="str">
            <v xml:space="preserve">UN    </v>
          </cell>
          <cell r="D10619">
            <v>56.48</v>
          </cell>
        </row>
        <row r="10620">
          <cell r="A10620">
            <v>20082</v>
          </cell>
          <cell r="B10620" t="str">
            <v>SOLUCAO LIMPADORA PARA PVC, FRASCO COM 200 CM3</v>
          </cell>
          <cell r="C10620" t="str">
            <v xml:space="preserve">UN    </v>
          </cell>
          <cell r="D10620">
            <v>22</v>
          </cell>
        </row>
        <row r="10621">
          <cell r="A10621">
            <v>5318</v>
          </cell>
          <cell r="B10621" t="str">
            <v>SOLVENTE DILUENTE A BASE DE AGUARRAS</v>
          </cell>
          <cell r="C10621" t="str">
            <v xml:space="preserve">L     </v>
          </cell>
          <cell r="D10621">
            <v>11.26</v>
          </cell>
        </row>
        <row r="10622">
          <cell r="A10622">
            <v>10691</v>
          </cell>
          <cell r="B10622" t="str">
            <v>SOLVENTE PARA COLA (PARA LAMINADO MELAMINICO) A BASE DE RESINA SINTETICA</v>
          </cell>
          <cell r="C10622" t="str">
            <v xml:space="preserve">L     </v>
          </cell>
          <cell r="D10622">
            <v>40.82</v>
          </cell>
        </row>
        <row r="10623">
          <cell r="A10623">
            <v>12295</v>
          </cell>
          <cell r="B10623" t="str">
            <v>SOQUETE DE BAQUELITE BASE E27, PARA LAMPADAS</v>
          </cell>
          <cell r="C10623" t="str">
            <v xml:space="preserve">UN    </v>
          </cell>
          <cell r="D10623">
            <v>2.76</v>
          </cell>
        </row>
        <row r="10624">
          <cell r="A10624">
            <v>12296</v>
          </cell>
          <cell r="B10624" t="str">
            <v>SOQUETE DE PORCELANA BASE E27, FIXO DE TETO, PARA LAMPADAS</v>
          </cell>
          <cell r="C10624" t="str">
            <v xml:space="preserve">UN    </v>
          </cell>
          <cell r="D10624">
            <v>3.57</v>
          </cell>
        </row>
        <row r="10625">
          <cell r="A10625">
            <v>12294</v>
          </cell>
          <cell r="B10625" t="str">
            <v>SOQUETE DE PORCELANA BASE E27, PARA USO AO TEMPO, PARA LAMPADAS</v>
          </cell>
          <cell r="C10625" t="str">
            <v xml:space="preserve">UN    </v>
          </cell>
          <cell r="D10625">
            <v>8.56</v>
          </cell>
        </row>
        <row r="10626">
          <cell r="A10626">
            <v>14543</v>
          </cell>
          <cell r="B10626" t="str">
            <v>SOQUETE DE PVC / TERMOPLASTICO BASE E27, COM CHAVE, PARA LAMPADAS</v>
          </cell>
          <cell r="C10626" t="str">
            <v xml:space="preserve">UN    </v>
          </cell>
          <cell r="D10626">
            <v>6.11</v>
          </cell>
        </row>
        <row r="10627">
          <cell r="A10627">
            <v>13329</v>
          </cell>
          <cell r="B10627" t="str">
            <v>SOQUETE DE PVC / TERMOPLASTICO BASE E27, COM RABICHO, PARA LAMPADAS</v>
          </cell>
          <cell r="C10627" t="str">
            <v xml:space="preserve">UN    </v>
          </cell>
          <cell r="D10627">
            <v>3.59</v>
          </cell>
        </row>
        <row r="10628">
          <cell r="A10628">
            <v>21044</v>
          </cell>
          <cell r="B10628" t="str">
            <v>SPRINKLER TIPO PENDENTE, 68 GRAUS CELSIUS (BULBO VERMELHO), ACABAMENTO CROMADO, 1/2" - 15 MM</v>
          </cell>
          <cell r="C10628" t="str">
            <v xml:space="preserve">UN    </v>
          </cell>
          <cell r="D10628">
            <v>22.31</v>
          </cell>
        </row>
        <row r="10629">
          <cell r="A10629">
            <v>21045</v>
          </cell>
          <cell r="B10629" t="str">
            <v>SPRINKLER TIPO PENDENTE, 68 GRAUS CELSIUS (BULBO VERMELHO), ACABAMENTO CROMADO, 3/4" - 20 MM</v>
          </cell>
          <cell r="C10629" t="str">
            <v xml:space="preserve">UN    </v>
          </cell>
          <cell r="D10629">
            <v>30.55</v>
          </cell>
        </row>
        <row r="10630">
          <cell r="A10630">
            <v>21040</v>
          </cell>
          <cell r="B10630" t="str">
            <v>SPRINKLER TIPO PENDENTE, 68 GRAUS CELSIUS (BULBO VERMELHO), ACABAMENTO NATURAL, 1/2" - 15 MM</v>
          </cell>
          <cell r="C10630" t="str">
            <v xml:space="preserve">UN    </v>
          </cell>
          <cell r="D10630">
            <v>21.83</v>
          </cell>
        </row>
        <row r="10631">
          <cell r="A10631">
            <v>21041</v>
          </cell>
          <cell r="B10631" t="str">
            <v>SPRINKLER TIPO PENDENTE, 68 GRAUS CELSIUS (BULBO VERMELHO), ACABAMENTO NATURAL, 3/4" - 20 MM</v>
          </cell>
          <cell r="C10631" t="str">
            <v xml:space="preserve">UN    </v>
          </cell>
          <cell r="D10631">
            <v>26.35</v>
          </cell>
        </row>
        <row r="10632">
          <cell r="A10632">
            <v>21047</v>
          </cell>
          <cell r="B10632" t="str">
            <v>SPRINKLER TIPO PENDENTE, 79 GRAUS CELSIUS (BULBO AMARELO), ACABAMENTO CROMADO, 3/4" - 20 MM</v>
          </cell>
          <cell r="C10632" t="str">
            <v xml:space="preserve">UN    </v>
          </cell>
          <cell r="D10632">
            <v>32.89</v>
          </cell>
        </row>
        <row r="10633">
          <cell r="A10633">
            <v>21043</v>
          </cell>
          <cell r="B10633" t="str">
            <v>SPRINKLER TIPO PENDENTE, 79 GRAUS CELSIUS (BULBO AMARELO), ACABAMENTO NATURAL, 3/4" - 20 MM</v>
          </cell>
          <cell r="C10633" t="str">
            <v xml:space="preserve">UN    </v>
          </cell>
          <cell r="D10633">
            <v>32.020000000000003</v>
          </cell>
        </row>
        <row r="10634">
          <cell r="A10634">
            <v>21042</v>
          </cell>
          <cell r="B10634" t="str">
            <v>SPRINKLER TIPO PENDENTE, 79 GRAUS CELSIUS (BULBO AMARELO,) ACABAMENTO NATURAL OU CROMADO, 1/2" - 15 MM</v>
          </cell>
          <cell r="C10634" t="str">
            <v xml:space="preserve">UN    </v>
          </cell>
          <cell r="D10634">
            <v>25.35</v>
          </cell>
        </row>
        <row r="10635">
          <cell r="A10635">
            <v>11895</v>
          </cell>
          <cell r="B10635" t="str">
            <v>SUMIDOURO CONCRETO PRE MOLDADO, COMPLETO, PARA 10 CONTRIBUINTES</v>
          </cell>
          <cell r="C10635" t="str">
            <v xml:space="preserve">UN    </v>
          </cell>
          <cell r="D10635">
            <v>989.72</v>
          </cell>
        </row>
        <row r="10636">
          <cell r="A10636">
            <v>11896</v>
          </cell>
          <cell r="B10636" t="str">
            <v>SUMIDOURO CONCRETO PRE MOLDADO, COMPLETO, PARA 100 CONTRIBUINTES</v>
          </cell>
          <cell r="C10636" t="str">
            <v xml:space="preserve">UN    </v>
          </cell>
          <cell r="D10636">
            <v>5187.5200000000004</v>
          </cell>
        </row>
        <row r="10637">
          <cell r="A10637">
            <v>11897</v>
          </cell>
          <cell r="B10637" t="str">
            <v>SUMIDOURO CONCRETO PRE MOLDADO, COMPLETO, PARA 150 CONTRIBUINTES</v>
          </cell>
          <cell r="C10637" t="str">
            <v xml:space="preserve">UN    </v>
          </cell>
          <cell r="D10637">
            <v>6768.8</v>
          </cell>
        </row>
        <row r="10638">
          <cell r="A10638">
            <v>11898</v>
          </cell>
          <cell r="B10638" t="str">
            <v>SUMIDOURO CONCRETO PRE MOLDADO, COMPLETO, PARA 200 CONTRIBUINTES</v>
          </cell>
          <cell r="C10638" t="str">
            <v xml:space="preserve">UN    </v>
          </cell>
          <cell r="D10638">
            <v>7110.09</v>
          </cell>
        </row>
        <row r="10639">
          <cell r="A10639">
            <v>3282</v>
          </cell>
          <cell r="B10639" t="str">
            <v>SUMIDOURO CONCRETO PRE MOLDADO, COMPLETO, PARA 5 CONTRIBUINTES</v>
          </cell>
          <cell r="C10639" t="str">
            <v xml:space="preserve">UN    </v>
          </cell>
          <cell r="D10639">
            <v>719.54</v>
          </cell>
        </row>
        <row r="10640">
          <cell r="A10640">
            <v>11899</v>
          </cell>
          <cell r="B10640" t="str">
            <v>SUMIDOURO CONCRETO PRE MOLDADO, COMPLETO, PARA 50 CONTRIBUINTES</v>
          </cell>
          <cell r="C10640" t="str">
            <v xml:space="preserve">UN    </v>
          </cell>
          <cell r="D10640">
            <v>3509.54</v>
          </cell>
        </row>
        <row r="10641">
          <cell r="A10641">
            <v>11900</v>
          </cell>
          <cell r="B10641" t="str">
            <v>SUMIDOURO CONCRETO PRE MOLDADO, COMPLETO, PARA 75 CONTRIBUINTES</v>
          </cell>
          <cell r="C10641" t="str">
            <v xml:space="preserve">UN    </v>
          </cell>
          <cell r="D10641">
            <v>4812.1099999999997</v>
          </cell>
        </row>
        <row r="10642">
          <cell r="A10642">
            <v>14149</v>
          </cell>
          <cell r="B10642" t="str">
            <v>SUPORTE "Y" PARA FITA PERFURADA</v>
          </cell>
          <cell r="C10642" t="str">
            <v xml:space="preserve">CENTO </v>
          </cell>
          <cell r="D10642">
            <v>125.45</v>
          </cell>
        </row>
        <row r="10643">
          <cell r="A10643">
            <v>38099</v>
          </cell>
          <cell r="B10643" t="str">
            <v>SUPORTE DE FIXACAO PARA ESPELHO / PLACA 4" X 2", PARA 3 MODULOS, PARA INSTALACAO DE TOMADAS E INTERRUPTORES (SOMENTE SUPORTE)</v>
          </cell>
          <cell r="C10643" t="str">
            <v xml:space="preserve">UN    </v>
          </cell>
          <cell r="D10643">
            <v>1.1100000000000001</v>
          </cell>
        </row>
        <row r="10644">
          <cell r="A10644">
            <v>38100</v>
          </cell>
          <cell r="B10644" t="str">
            <v>SUPORTE DE FIXACAO PARA ESPELHO / PLACA 4" X 4", PARA 6 MODULOS, PARA INSTALACAO DE TOMADAS E INTERRUPTORES (SOMENTE SUPORTE)</v>
          </cell>
          <cell r="C10644" t="str">
            <v xml:space="preserve">UN    </v>
          </cell>
          <cell r="D10644">
            <v>1.81</v>
          </cell>
        </row>
        <row r="10645">
          <cell r="A10645">
            <v>20061</v>
          </cell>
          <cell r="B10645" t="str">
            <v>SUPORTE DE PVC PARA CALHA PLUVIAL, DIAMETRO ENTRE 119 E 170 MM, PARA DRENAGEM PREDIAL</v>
          </cell>
          <cell r="C10645" t="str">
            <v xml:space="preserve">UN    </v>
          </cell>
          <cell r="D10645">
            <v>2.94</v>
          </cell>
        </row>
        <row r="10646">
          <cell r="A10646">
            <v>7576</v>
          </cell>
          <cell r="B10646" t="str">
            <v>SUPORTE EM ACO GALVANIZADO PARA TRANSFORMADOR PARA POSTE DUPLO T 185 X 95 MM, CHAPA DE 5/16"</v>
          </cell>
          <cell r="C10646" t="str">
            <v xml:space="preserve">UN    </v>
          </cell>
          <cell r="D10646">
            <v>112.9</v>
          </cell>
        </row>
        <row r="10647">
          <cell r="A10647">
            <v>3384</v>
          </cell>
          <cell r="B10647" t="str">
            <v>SUPORTE GUIA SIMPLES COM ROLDANA EM POLIPROPILENO PARA CHUMBAR, H = 20 CM</v>
          </cell>
          <cell r="C10647" t="str">
            <v xml:space="preserve">UN    </v>
          </cell>
          <cell r="D10647">
            <v>3.84</v>
          </cell>
        </row>
        <row r="10648">
          <cell r="A10648">
            <v>7572</v>
          </cell>
          <cell r="B10648" t="str">
            <v>SUPORTE ISOLADOR REFORCADO DIAMETRO NOMINAL 5/16", COM ROSCA SOBERBA E BUCHA</v>
          </cell>
          <cell r="C10648" t="str">
            <v xml:space="preserve">UN    </v>
          </cell>
          <cell r="D10648">
            <v>8.57</v>
          </cell>
        </row>
        <row r="10649">
          <cell r="A10649">
            <v>3396</v>
          </cell>
          <cell r="B10649" t="str">
            <v>SUPORTE ISOLADOR SIMPLES DIAMETRO NOMINAL 5/16", COM ROSCA SOBERBA E BUCHA</v>
          </cell>
          <cell r="C10649" t="str">
            <v xml:space="preserve">UN    </v>
          </cell>
          <cell r="D10649">
            <v>6.07</v>
          </cell>
        </row>
        <row r="10650">
          <cell r="A10650">
            <v>37590</v>
          </cell>
          <cell r="B10650" t="str">
            <v>SUPORTE MAO-FRANCESA EM ACO, ABAS IGUAIS 30 CM, CAPACIDADE MINIMA 60 KG, BRANCO</v>
          </cell>
          <cell r="C10650" t="str">
            <v xml:space="preserve">UN    </v>
          </cell>
          <cell r="D10650">
            <v>25.45</v>
          </cell>
        </row>
        <row r="10651">
          <cell r="A10651">
            <v>37591</v>
          </cell>
          <cell r="B10651" t="str">
            <v>SUPORTE MAO-FRANCESA EM ACO, ABAS IGUAIS 40 CM, CAPACIDADE MINIMA 70 KG, BRANCO</v>
          </cell>
          <cell r="C10651" t="str">
            <v xml:space="preserve">UN    </v>
          </cell>
          <cell r="D10651">
            <v>35.42</v>
          </cell>
        </row>
        <row r="10652">
          <cell r="A10652">
            <v>12626</v>
          </cell>
          <cell r="B10652" t="str">
            <v>SUPORTE METALICO PARA CALHA PLUVIAL,  ZINCADO, DOBRADO, DIAMETRO ENTRE 119 E 170 MM, PARA DRENAGEM PREDIAL</v>
          </cell>
          <cell r="C10652" t="str">
            <v xml:space="preserve">UN    </v>
          </cell>
          <cell r="D10652">
            <v>14.1</v>
          </cell>
        </row>
        <row r="10653">
          <cell r="A10653">
            <v>11033</v>
          </cell>
          <cell r="B10653" t="str">
            <v>SUPORTE PARA CALHA DE 150 MM EM FERRO GALVANIZADO</v>
          </cell>
          <cell r="C10653" t="str">
            <v xml:space="preserve">UN    </v>
          </cell>
          <cell r="D10653">
            <v>4.34</v>
          </cell>
        </row>
        <row r="10654">
          <cell r="A10654">
            <v>390</v>
          </cell>
          <cell r="B10654" t="str">
            <v>SUPORTE PARA TUBO DIAMETRO NOMINAL 2", COM ROSCA MECANICA</v>
          </cell>
          <cell r="C10654" t="str">
            <v xml:space="preserve">UN    </v>
          </cell>
          <cell r="D10654">
            <v>12.2</v>
          </cell>
        </row>
        <row r="10655">
          <cell r="A10655">
            <v>42436</v>
          </cell>
          <cell r="B10655" t="str">
            <v>SURF DUPLO, EM TUBO DE ACO CARBONO, PINTURA NO PROCESSO ELETROSTATICO - EQUIPAMENTO DE GINASTICA PARA ACADEMIA AO AR LIVRE / ACADEMIA DA TERCEIRA IDADE - ATI</v>
          </cell>
          <cell r="C10655" t="str">
            <v xml:space="preserve">UN    </v>
          </cell>
          <cell r="D10655">
            <v>1534.45</v>
          </cell>
        </row>
        <row r="10656">
          <cell r="A10656">
            <v>6178</v>
          </cell>
          <cell r="B10656" t="str">
            <v>TABUA DE  MADEIRA PARA PISO, CUMARU/IPE CHAMPANHE OU EQUIVALENTE DA REGIAO, ENCAIXE MACHO/FEMEA, *10 X 2* CM</v>
          </cell>
          <cell r="C10656" t="str">
            <v xml:space="preserve">M2    </v>
          </cell>
          <cell r="D10656">
            <v>163.54</v>
          </cell>
        </row>
        <row r="10657">
          <cell r="A10657">
            <v>6180</v>
          </cell>
          <cell r="B10657" t="str">
            <v>TABUA DE  MADEIRA PARA PISO, CUMARU/IPE CHAMPANHE OU EQUIVALENTE DA REGIAO, ENCAIXE MACHO/FEMEA, *15 X 2* CM</v>
          </cell>
          <cell r="C10657" t="str">
            <v xml:space="preserve">M2    </v>
          </cell>
          <cell r="D10657">
            <v>176.5</v>
          </cell>
        </row>
        <row r="10658">
          <cell r="A10658">
            <v>6182</v>
          </cell>
          <cell r="B10658" t="str">
            <v>TABUA DE  MADEIRA PARA PISO, IPE (CERNE) OU EQUIVALENTE DA REGIAO, ENCAIXE MACHO/FEMEA, *20 X 2* CM</v>
          </cell>
          <cell r="C10658" t="str">
            <v xml:space="preserve">M2    </v>
          </cell>
          <cell r="D10658">
            <v>219.08</v>
          </cell>
        </row>
        <row r="10659">
          <cell r="A10659">
            <v>3993</v>
          </cell>
          <cell r="B10659" t="str">
            <v>TABUA DE MADEIRA APARELHADA *2,5 X 15* CM, MACARANDUBA, ANGELIM OU EQUIVALENTE DA REGIAO</v>
          </cell>
          <cell r="C10659" t="str">
            <v xml:space="preserve">M2    </v>
          </cell>
          <cell r="D10659">
            <v>54.4</v>
          </cell>
        </row>
        <row r="10660">
          <cell r="A10660">
            <v>3990</v>
          </cell>
          <cell r="B10660" t="str">
            <v>TABUA DE MADEIRA APARELHADA *2,5 X 25* CM, MACARANDUBA, ANGELIM OU EQUIVALENTE DA REGIAO</v>
          </cell>
          <cell r="C10660" t="str">
            <v xml:space="preserve">M     </v>
          </cell>
          <cell r="D10660">
            <v>12.02</v>
          </cell>
        </row>
        <row r="10661">
          <cell r="A10661">
            <v>3992</v>
          </cell>
          <cell r="B10661" t="str">
            <v>TABUA DE MADEIRA APARELHADA *2,5 X 30* CM, MACARANDUBA, ANGELIM OU EQUIVALENTE DA REGIAO</v>
          </cell>
          <cell r="C10661" t="str">
            <v xml:space="preserve">M     </v>
          </cell>
          <cell r="D10661">
            <v>14.76</v>
          </cell>
        </row>
        <row r="10662">
          <cell r="A10662">
            <v>4509</v>
          </cell>
          <cell r="B10662" t="str">
            <v>TABUA DE MADEIRA NAO APARELHADA *2,5 X 10 CM (1 X 4 ") PINUS, MISTA OU EQUIVALENTE DA REGIAO</v>
          </cell>
          <cell r="C10662" t="str">
            <v xml:space="preserve">M     </v>
          </cell>
          <cell r="D10662">
            <v>2.78</v>
          </cell>
        </row>
        <row r="10663">
          <cell r="A10663">
            <v>6194</v>
          </cell>
          <cell r="B10663" t="str">
            <v>TABUA DE MADEIRA NAO APARELHADA *2,5 X 15 CM (1 X 6 ") PINUS, MISTA OU EQUIVALENTE DA REGIAO</v>
          </cell>
          <cell r="C10663" t="str">
            <v xml:space="preserve">M     </v>
          </cell>
          <cell r="D10663">
            <v>3.78</v>
          </cell>
        </row>
        <row r="10664">
          <cell r="A10664">
            <v>6193</v>
          </cell>
          <cell r="B10664" t="str">
            <v>TABUA DE MADEIRA NAO APARELHADA *2,5 X 20* CM, CEDRINHO OU EQUIVALENTE DA REGIAO</v>
          </cell>
          <cell r="C10664" t="str">
            <v xml:space="preserve">M     </v>
          </cell>
          <cell r="D10664">
            <v>5.73</v>
          </cell>
        </row>
        <row r="10665">
          <cell r="A10665">
            <v>10567</v>
          </cell>
          <cell r="B10665" t="str">
            <v>TABUA DE MADEIRA NAO APARELHADA *2,5 X 23* CM (1 x 9 ") PINUS, MISTA OU EQUIVALENTE DA REGIAO</v>
          </cell>
          <cell r="C10665" t="str">
            <v xml:space="preserve">M     </v>
          </cell>
          <cell r="D10665">
            <v>6.26</v>
          </cell>
        </row>
        <row r="10666">
          <cell r="A10666">
            <v>6188</v>
          </cell>
          <cell r="B10666" t="str">
            <v>TABUA DE MADEIRA NAO APARELHADA *2,5 X 30 CM (1 X 12 ") PINUS, MISTA OU EQUIVALENTE DA REGIAO</v>
          </cell>
          <cell r="C10666" t="str">
            <v xml:space="preserve">M2    </v>
          </cell>
          <cell r="D10666">
            <v>34.229999999999997</v>
          </cell>
        </row>
        <row r="10667">
          <cell r="A10667">
            <v>6212</v>
          </cell>
          <cell r="B10667" t="str">
            <v>TABUA DE MADEIRA NAO APARELHADA *2,5 X 30 CM (1 X 12 ") PINUS, MISTA OU EQUIVALENTE DA REGIAO</v>
          </cell>
          <cell r="C10667" t="str">
            <v xml:space="preserve">M     </v>
          </cell>
          <cell r="D10667">
            <v>10.27</v>
          </cell>
        </row>
        <row r="10668">
          <cell r="A10668">
            <v>6189</v>
          </cell>
          <cell r="B10668" t="str">
            <v>TABUA DE MADEIRA NAO APARELHADA *2,5 X 30* CM, CEDRINHO OU EQUIVALENTE DA REGIAO</v>
          </cell>
          <cell r="C10668" t="str">
            <v xml:space="preserve">M     </v>
          </cell>
          <cell r="D10668">
            <v>8.3800000000000008</v>
          </cell>
        </row>
        <row r="10669">
          <cell r="A10669">
            <v>6214</v>
          </cell>
          <cell r="B10669" t="str">
            <v>TACO DE MADEIRA PARA PISO, IPE (CERNE) OU EQUIVALENTE DA REGIAO, 7 X 42 CM, E = 2 CM</v>
          </cell>
          <cell r="C10669" t="str">
            <v xml:space="preserve">M2    </v>
          </cell>
          <cell r="D10669">
            <v>102.44</v>
          </cell>
        </row>
        <row r="10670">
          <cell r="A10670">
            <v>36153</v>
          </cell>
          <cell r="B10670" t="str">
            <v>TALABARTE DE SEGURANCA, 2 MOSQUETOES TRAVA DUPLA *53* MM DE ABERTURA, COM ABSORVEDOR DE ENERGIA</v>
          </cell>
          <cell r="C10670" t="str">
            <v xml:space="preserve">UN    </v>
          </cell>
          <cell r="D10670">
            <v>150.46</v>
          </cell>
        </row>
        <row r="10671">
          <cell r="A10671">
            <v>10740</v>
          </cell>
          <cell r="B10671" t="str">
            <v>TALHA ELETRICA 3 T, VELOCIDADE  2,1 M / MIN, POTENCIA 1,3 KW</v>
          </cell>
          <cell r="C10671" t="str">
            <v xml:space="preserve">UN    </v>
          </cell>
          <cell r="D10671">
            <v>9754.19</v>
          </cell>
        </row>
        <row r="10672">
          <cell r="A10672">
            <v>13914</v>
          </cell>
          <cell r="B10672" t="str">
            <v>TALHA MANUAL DE CORRENTE, CAPACIDADE DE 1 T COM ELEVACAO DE 3 M</v>
          </cell>
          <cell r="C10672" t="str">
            <v xml:space="preserve">UN    </v>
          </cell>
          <cell r="D10672">
            <v>705.75</v>
          </cell>
        </row>
        <row r="10673">
          <cell r="A10673">
            <v>10742</v>
          </cell>
          <cell r="B10673" t="str">
            <v>TALHA MANUAL DE CORRENTE, CAPACIDADE DE 2 T COM ELEVACAO DE 3 M</v>
          </cell>
          <cell r="C10673" t="str">
            <v xml:space="preserve">UN    </v>
          </cell>
          <cell r="D10673">
            <v>1029.3499999999999</v>
          </cell>
        </row>
        <row r="10674">
          <cell r="A10674">
            <v>38465</v>
          </cell>
          <cell r="B10674" t="str">
            <v>TALHADEIRA COM PUNHO DE PROTECAO *20 X 250* MM</v>
          </cell>
          <cell r="C10674" t="str">
            <v xml:space="preserve">UN    </v>
          </cell>
          <cell r="D10674">
            <v>28.75</v>
          </cell>
        </row>
        <row r="10675">
          <cell r="A10675">
            <v>7543</v>
          </cell>
          <cell r="B10675" t="str">
            <v>TAMPA CEGA EM PVC PARA CONDULETE 4 X 2"</v>
          </cell>
          <cell r="C10675" t="str">
            <v xml:space="preserve">UN    </v>
          </cell>
          <cell r="D10675">
            <v>3.78</v>
          </cell>
        </row>
        <row r="10676">
          <cell r="A10676">
            <v>13255</v>
          </cell>
          <cell r="B10676" t="str">
            <v>TAMPA DE CONCRETO PARA PV OU CAIXA DE INSPECAO, DIMENSOES 600 X 600 X 50 MM</v>
          </cell>
          <cell r="C10676" t="str">
            <v xml:space="preserve">UN    </v>
          </cell>
          <cell r="D10676">
            <v>60.36</v>
          </cell>
        </row>
        <row r="10677">
          <cell r="A10677">
            <v>39352</v>
          </cell>
          <cell r="B10677" t="str">
            <v>TAMPA PARA CONDULETE, EM PVC, PARA TOMADA HEXAGONAL</v>
          </cell>
          <cell r="C10677" t="str">
            <v xml:space="preserve">UN    </v>
          </cell>
          <cell r="D10677">
            <v>2.33</v>
          </cell>
        </row>
        <row r="10678">
          <cell r="A10678">
            <v>39346</v>
          </cell>
          <cell r="B10678" t="str">
            <v>TAMPA PARA CONDULETE, EM PVC, PARA 1 INTERRUPTOR</v>
          </cell>
          <cell r="C10678" t="str">
            <v xml:space="preserve">UN    </v>
          </cell>
          <cell r="D10678">
            <v>2.33</v>
          </cell>
        </row>
        <row r="10679">
          <cell r="A10679">
            <v>39350</v>
          </cell>
          <cell r="B10679" t="str">
            <v>TAMPA PARA CONDULETE, EM PVC, PARA 1 MODULO RJ</v>
          </cell>
          <cell r="C10679" t="str">
            <v xml:space="preserve">UN    </v>
          </cell>
          <cell r="D10679">
            <v>2.5099999999999998</v>
          </cell>
        </row>
        <row r="10680">
          <cell r="A10680">
            <v>39351</v>
          </cell>
          <cell r="B10680" t="str">
            <v>TAMPA PARA CONDULETE, EM PVC, PARA 2 MODULOS RJ</v>
          </cell>
          <cell r="C10680" t="str">
            <v xml:space="preserve">UN    </v>
          </cell>
          <cell r="D10680">
            <v>2.91</v>
          </cell>
        </row>
        <row r="10681">
          <cell r="A10681">
            <v>38952</v>
          </cell>
          <cell r="B10681" t="str">
            <v>TAMPAO / CAP, ROSCA FEMEA, METALICO, PARA TUBO PEX, DN 1/2"</v>
          </cell>
          <cell r="C10681" t="str">
            <v xml:space="preserve">UN    </v>
          </cell>
          <cell r="D10681">
            <v>2.52</v>
          </cell>
        </row>
        <row r="10682">
          <cell r="A10682">
            <v>38953</v>
          </cell>
          <cell r="B10682" t="str">
            <v>TAMPAO / CAP, ROSCA FEMEA, METALICO, PARA TUBO PEX, DN 3/4"</v>
          </cell>
          <cell r="C10682" t="str">
            <v xml:space="preserve">UN    </v>
          </cell>
          <cell r="D10682">
            <v>3.98</v>
          </cell>
        </row>
        <row r="10683">
          <cell r="A10683">
            <v>38835</v>
          </cell>
          <cell r="B10683" t="str">
            <v>TAMPAO / CAP, ROSCA MACHO, PARA TUBO PEX, DN 1/2"</v>
          </cell>
          <cell r="C10683" t="str">
            <v xml:space="preserve">UN    </v>
          </cell>
          <cell r="D10683">
            <v>3.57</v>
          </cell>
        </row>
        <row r="10684">
          <cell r="A10684">
            <v>38837</v>
          </cell>
          <cell r="B10684" t="str">
            <v>TAMPAO / CAP, ROSCA MACHO, PARA TUBO PEX, DN 1"</v>
          </cell>
          <cell r="C10684" t="str">
            <v xml:space="preserve">UN    </v>
          </cell>
          <cell r="D10684">
            <v>9.2899999999999991</v>
          </cell>
        </row>
        <row r="10685">
          <cell r="A10685">
            <v>38836</v>
          </cell>
          <cell r="B10685" t="str">
            <v>TAMPAO / CAP, ROSCA MACHO, PARA TUBO PEX, DN 3/4"</v>
          </cell>
          <cell r="C10685" t="str">
            <v xml:space="preserve">UN    </v>
          </cell>
          <cell r="D10685">
            <v>5.14</v>
          </cell>
        </row>
        <row r="10686">
          <cell r="A10686">
            <v>2666</v>
          </cell>
          <cell r="B10686" t="str">
            <v>TAMPAO / TERMINAL / PLUG, D = 1 1/4" , PARA DUTO CORRUGADO PEAD (CABEAMENTO SUBTERRANEO)</v>
          </cell>
          <cell r="C10686" t="str">
            <v xml:space="preserve">UN    </v>
          </cell>
          <cell r="D10686">
            <v>5.24</v>
          </cell>
        </row>
        <row r="10687">
          <cell r="A10687">
            <v>2668</v>
          </cell>
          <cell r="B10687" t="str">
            <v>TAMPAO / TERMINAL / PLUG, D = 2" , PARA DUTO CORRUGADO PEAD (CABEAMENTO SUBTERRANEO)</v>
          </cell>
          <cell r="C10687" t="str">
            <v xml:space="preserve">UN    </v>
          </cell>
          <cell r="D10687">
            <v>5.98</v>
          </cell>
        </row>
        <row r="10688">
          <cell r="A10688">
            <v>2664</v>
          </cell>
          <cell r="B10688" t="str">
            <v>TAMPAO / TERMINAL / PLUG, D = 3" , PARA DUTO CORRUGADO PEAD (CABEAMENTO SUBTERRANEO)</v>
          </cell>
          <cell r="C10688" t="str">
            <v xml:space="preserve">UN    </v>
          </cell>
          <cell r="D10688">
            <v>8.82</v>
          </cell>
        </row>
        <row r="10689">
          <cell r="A10689">
            <v>2662</v>
          </cell>
          <cell r="B10689" t="str">
            <v>TAMPAO / TERMINAL / PLUG, D = 4" , PARA DUTO CORRUGADO PEAD (CABEAMENTO SUBTERRANEO)</v>
          </cell>
          <cell r="C10689" t="str">
            <v xml:space="preserve">UN    </v>
          </cell>
          <cell r="D10689">
            <v>10.82</v>
          </cell>
        </row>
        <row r="10690">
          <cell r="A10690">
            <v>20964</v>
          </cell>
          <cell r="B10690" t="str">
            <v>TAMPAO COM CORRENTE, EM LATAO, ENGATE RAPIDO 1 1/2", PARA INSTALACAO PREDIAL DE COMBATE A INCENDIO</v>
          </cell>
          <cell r="C10690" t="str">
            <v xml:space="preserve">UN    </v>
          </cell>
          <cell r="D10690">
            <v>39.82</v>
          </cell>
        </row>
        <row r="10691">
          <cell r="A10691">
            <v>10905</v>
          </cell>
          <cell r="B10691" t="str">
            <v>TAMPAO COM CORRENTE, EM LATAO, ENGATE RAPIDO 2 1/2", PARA INSTALACAO PREDIAL DE COMBATE A INCENDIO</v>
          </cell>
          <cell r="C10691" t="str">
            <v xml:space="preserve">UN    </v>
          </cell>
          <cell r="D10691">
            <v>53.42</v>
          </cell>
        </row>
        <row r="10692">
          <cell r="A10692">
            <v>42703</v>
          </cell>
          <cell r="B10692" t="str">
            <v>TAMPAO COMPLETO PARA TIL, EM PVC, OCRE, DN 100 MM, PARA REDE COLETORA DE ESGOTO</v>
          </cell>
          <cell r="C10692" t="str">
            <v xml:space="preserve">UN    </v>
          </cell>
          <cell r="D10692">
            <v>56.65</v>
          </cell>
        </row>
        <row r="10693">
          <cell r="A10693">
            <v>42704</v>
          </cell>
          <cell r="B10693" t="str">
            <v>TAMPAO COMPLETO PARA TIL, EM PVC, OCRE, DN 150 MM, PARA REDE COLETORA DE ESGOTO</v>
          </cell>
          <cell r="C10693" t="str">
            <v xml:space="preserve">UN    </v>
          </cell>
          <cell r="D10693">
            <v>86.97</v>
          </cell>
        </row>
        <row r="10694">
          <cell r="A10694">
            <v>42705</v>
          </cell>
          <cell r="B10694" t="str">
            <v>TAMPAO COMPLETO PARA TIL, EM PVC, OCRE, DN 200 MM, PARA REDE COLETORA DE ESGOTO</v>
          </cell>
          <cell r="C10694" t="str">
            <v xml:space="preserve">UN    </v>
          </cell>
          <cell r="D10694">
            <v>110.97</v>
          </cell>
        </row>
        <row r="10695">
          <cell r="A10695">
            <v>42706</v>
          </cell>
          <cell r="B10695" t="str">
            <v>TAMPAO COMPLETO PARA TIL, EM PVC, OCRE, DN 250 MM, PARA REDE COLETORA DE ESGOTO</v>
          </cell>
          <cell r="C10695" t="str">
            <v xml:space="preserve">UN    </v>
          </cell>
          <cell r="D10695">
            <v>137.43</v>
          </cell>
        </row>
        <row r="10696">
          <cell r="A10696">
            <v>11289</v>
          </cell>
          <cell r="B10696" t="str">
            <v>TAMPAO FOFO ARTICULADO P/ REGISTRO, CLASSE A15 CARGA MAX 1,5 T, *200 X 200* MM</v>
          </cell>
          <cell r="C10696" t="str">
            <v xml:space="preserve">UN    </v>
          </cell>
          <cell r="D10696">
            <v>50.35</v>
          </cell>
        </row>
        <row r="10697">
          <cell r="A10697">
            <v>11241</v>
          </cell>
          <cell r="B10697" t="str">
            <v>TAMPAO FOFO ARTICULADO P/ REGISTRO, CLASSE A15 CARGA MAXIMA 1,5 T, *400 X 400* MM</v>
          </cell>
          <cell r="C10697" t="str">
            <v xml:space="preserve">UN    </v>
          </cell>
          <cell r="D10697">
            <v>125.89</v>
          </cell>
        </row>
        <row r="10698">
          <cell r="A10698">
            <v>11301</v>
          </cell>
          <cell r="B10698" t="str">
            <v>TAMPAO FOFO ARTICULADO, CLASSE B125 CARGA MAX 12,5 T, REDONDO TAMPA 600 MM, REDE PLUVIAL/ESGOTO</v>
          </cell>
          <cell r="C10698" t="str">
            <v xml:space="preserve">UN    </v>
          </cell>
          <cell r="D10698">
            <v>319.22000000000003</v>
          </cell>
        </row>
        <row r="10699">
          <cell r="A10699">
            <v>21090</v>
          </cell>
          <cell r="B10699" t="str">
            <v>TAMPAO FOFO ARTICULADO, CLASSE D400 CARGA MAX 40 T, REDONDO TAMPA *600 MM, REDE PLUVIAL/ESGOTO</v>
          </cell>
          <cell r="C10699" t="str">
            <v xml:space="preserve">UN    </v>
          </cell>
          <cell r="D10699">
            <v>391.16</v>
          </cell>
        </row>
        <row r="10700">
          <cell r="A10700">
            <v>14112</v>
          </cell>
          <cell r="B10700" t="str">
            <v>TAMPAO FOFO SIMPLES COM BASE, CLASSE A15 CARGA MAX 1,5 T, *400 X 600* MM, REDE TELEFONE</v>
          </cell>
          <cell r="C10700" t="str">
            <v xml:space="preserve">UN    </v>
          </cell>
          <cell r="D10700">
            <v>163.19999999999999</v>
          </cell>
        </row>
        <row r="10701">
          <cell r="A10701">
            <v>11315</v>
          </cell>
          <cell r="B10701" t="str">
            <v>TAMPAO FOFO SIMPLES COM BASE, CLASSE A15 CARGA MAX 1,5 T, 300 X 300 MM, REDE PLUVIAL/ESGOTO</v>
          </cell>
          <cell r="C10701" t="str">
            <v xml:space="preserve">UN    </v>
          </cell>
          <cell r="D10701">
            <v>76.430000000000007</v>
          </cell>
        </row>
        <row r="10702">
          <cell r="A10702">
            <v>11292</v>
          </cell>
          <cell r="B10702" t="str">
            <v>TAMPAO FOFO SIMPLES COM BASE, CLASSE A15 CARGA MAX 1,5 T, 300 X 400 MM</v>
          </cell>
          <cell r="C10702" t="str">
            <v xml:space="preserve">UN    </v>
          </cell>
          <cell r="D10702">
            <v>178.94</v>
          </cell>
        </row>
        <row r="10703">
          <cell r="A10703">
            <v>21071</v>
          </cell>
          <cell r="B10703" t="str">
            <v>TAMPAO FOFO SIMPLES COM BASE, CLASSE A15 CARGA MAX 1,5 T, 400 X 400 MM, REDE PLUVIAL/ESGOTO/ELETRICA</v>
          </cell>
          <cell r="C10703" t="str">
            <v xml:space="preserve">UN    </v>
          </cell>
          <cell r="D10703">
            <v>116.89</v>
          </cell>
        </row>
        <row r="10704">
          <cell r="A10704">
            <v>11293</v>
          </cell>
          <cell r="B10704" t="str">
            <v>TAMPAO FOFO SIMPLES COM BASE, CLASSE A15 CARGA MAX 1,5 T, 400 X 500 MM, COM INSCRICAO INCENDIO</v>
          </cell>
          <cell r="C10704" t="str">
            <v xml:space="preserve">UN    </v>
          </cell>
          <cell r="D10704">
            <v>197.82</v>
          </cell>
        </row>
        <row r="10705">
          <cell r="A10705">
            <v>11316</v>
          </cell>
          <cell r="B10705" t="str">
            <v>TAMPAO FOFO SIMPLES COM BASE, CLASSE B125 CARGA MAX 12,5 T, REDONDO TAMPA 500 MM, REDE PLUVIAL/ESGOTO</v>
          </cell>
          <cell r="C10705" t="str">
            <v xml:space="preserve">UN    </v>
          </cell>
          <cell r="D10705">
            <v>251.78</v>
          </cell>
        </row>
        <row r="10706">
          <cell r="A10706">
            <v>6243</v>
          </cell>
          <cell r="B10706" t="str">
            <v>TAMPAO FOFO SIMPLES COM BASE, CLASSE B125 CARGA MAX 12,5 T, REDONDO TAMPA 600 MM, REDE PLUVIAL/ESGOTO</v>
          </cell>
          <cell r="C10706" t="str">
            <v xml:space="preserve">UN    </v>
          </cell>
          <cell r="D10706">
            <v>290</v>
          </cell>
        </row>
        <row r="10707">
          <cell r="A10707">
            <v>21079</v>
          </cell>
          <cell r="B10707" t="str">
            <v>TAMPAO FOFO SIMPLES COM BASE, CLASSE D400 CARGA MAX 40 T, REDONDO TAMPA 500 MM, REDE PLUVIAL/ESGOTO</v>
          </cell>
          <cell r="C10707" t="str">
            <v xml:space="preserve">UN    </v>
          </cell>
          <cell r="D10707">
            <v>345.75</v>
          </cell>
        </row>
        <row r="10708">
          <cell r="A10708">
            <v>6240</v>
          </cell>
          <cell r="B10708" t="str">
            <v>TAMPAO FOFO SIMPLES COM BASE, CLASSE D400 CARGA MAX 40 T, REDONDO TAMPA 600 MM, REDE PLUVIAL/ESGOTO</v>
          </cell>
          <cell r="C10708" t="str">
            <v xml:space="preserve">UN    </v>
          </cell>
          <cell r="D10708">
            <v>383.96</v>
          </cell>
        </row>
        <row r="10709">
          <cell r="A10709">
            <v>11296</v>
          </cell>
          <cell r="B10709" t="str">
            <v>TAMPAO FOFO SIMPLES COM BASE, CLASSE D400 CARGA MAX 40 T, REDONDO TAMPA 900 MM, REDE PLUVIAL/ESGOTO</v>
          </cell>
          <cell r="C10709" t="str">
            <v xml:space="preserve">UN    </v>
          </cell>
          <cell r="D10709">
            <v>1223.3900000000001</v>
          </cell>
        </row>
        <row r="10710">
          <cell r="A10710">
            <v>11299</v>
          </cell>
          <cell r="B10710" t="str">
            <v>TAMPAO FOFO SIMPLES, CLASSE A15 CARGA MAX 1,5 T, *550 X 1100* MM, REDE TELEFONE</v>
          </cell>
          <cell r="C10710" t="str">
            <v xml:space="preserve">UN    </v>
          </cell>
          <cell r="D10710">
            <v>414.09</v>
          </cell>
        </row>
        <row r="10711">
          <cell r="A10711">
            <v>11066</v>
          </cell>
          <cell r="B10711" t="str">
            <v>TAMPAO PARA TELHA ESTRUTURAL DE FIBROCIMENTO 1 ABA, DE 370 X 155 X 76 MM (SEM AMIANTO)</v>
          </cell>
          <cell r="C10711" t="str">
            <v xml:space="preserve">UN    </v>
          </cell>
          <cell r="D10711">
            <v>11.04</v>
          </cell>
        </row>
        <row r="10712">
          <cell r="A10712">
            <v>11065</v>
          </cell>
          <cell r="B10712" t="str">
            <v>TAMPAO PARA TELHA ESTRUTURAL DE FIBROCIMENTO 2 ABAS, DE 787 X 215 X 60 MM (SEM AMIANTO)</v>
          </cell>
          <cell r="C10712" t="str">
            <v xml:space="preserve">UN    </v>
          </cell>
          <cell r="D10712">
            <v>12.65</v>
          </cell>
        </row>
        <row r="10713">
          <cell r="A10713">
            <v>11688</v>
          </cell>
          <cell r="B10713" t="str">
            <v>TANQUE ACO INOXIDAVEL (ACO 304) COM ESFREGADOR E VALVULA, DE *50 X 40 X 22* CM</v>
          </cell>
          <cell r="C10713" t="str">
            <v xml:space="preserve">UN    </v>
          </cell>
          <cell r="D10713">
            <v>348.63</v>
          </cell>
        </row>
        <row r="10714">
          <cell r="A10714">
            <v>37736</v>
          </cell>
          <cell r="B10714" t="str">
            <v>TANQUE DE ACO CARBONO NAO REVESTIDO, PARA TRANSPORTE DE AGUA COM CAPACIDADE DE 10 M3, COM BOMBA CENTRIFUGA POR TOMADA DE FORCA, VAZAO MAXIMA *75* M3/H (INCLUI MONTAGEM, NAO INCLUI CAMINHAO)</v>
          </cell>
          <cell r="C10714" t="str">
            <v xml:space="preserve">UN    </v>
          </cell>
          <cell r="D10714">
            <v>48000</v>
          </cell>
        </row>
        <row r="10715">
          <cell r="A10715">
            <v>37739</v>
          </cell>
          <cell r="B10715" t="str">
            <v>TANQUE DE ACO PARA TRANSPORTE DE AGUA COM CAPACIDADE DE 14 M3 (INCLUI MONTAGEM, NAO INCLUI CAMINHAO)</v>
          </cell>
          <cell r="C10715" t="str">
            <v xml:space="preserve">UN    </v>
          </cell>
          <cell r="D10715">
            <v>59076.92</v>
          </cell>
        </row>
        <row r="10716">
          <cell r="A10716">
            <v>37740</v>
          </cell>
          <cell r="B10716" t="str">
            <v>TANQUE DE ACO PARA TRANSPORTE DE AGUA COM CAPACIDADE DE 4 M3 (INCLUI MONTAGEM, NAO INCLUI CAMINHAO)</v>
          </cell>
          <cell r="C10716" t="str">
            <v xml:space="preserve">UN    </v>
          </cell>
          <cell r="D10716">
            <v>33712.370000000003</v>
          </cell>
        </row>
        <row r="10717">
          <cell r="A10717">
            <v>37738</v>
          </cell>
          <cell r="B10717" t="str">
            <v>TANQUE DE ACO PARA TRANSPORTE DE AGUA COM CAPACIDADE DE 6 M3 (INCLUI MONTAGEM, NAO INCLUI CAMINHAO)</v>
          </cell>
          <cell r="C10717" t="str">
            <v xml:space="preserve">UN    </v>
          </cell>
          <cell r="D10717">
            <v>40053.51</v>
          </cell>
        </row>
        <row r="10718">
          <cell r="A10718">
            <v>37737</v>
          </cell>
          <cell r="B10718" t="str">
            <v>TANQUE DE ACO PARA TRANSPORTE DE AGUA COM CAPACIDADE DE 8 M3 (INCLUI MONTAGEM, NAO INCLUI CAMINHAO)</v>
          </cell>
          <cell r="C10718" t="str">
            <v xml:space="preserve">UN    </v>
          </cell>
          <cell r="D10718">
            <v>31866.22</v>
          </cell>
        </row>
        <row r="10719">
          <cell r="A10719">
            <v>25014</v>
          </cell>
          <cell r="B10719" t="str">
            <v>TANQUE DE ASFALTO ESTACIONARIO COM MACARICO, CAPACIDADE 20.000 L</v>
          </cell>
          <cell r="C10719" t="str">
            <v xml:space="preserve">UN    </v>
          </cell>
          <cell r="D10719">
            <v>66742.47</v>
          </cell>
        </row>
        <row r="10720">
          <cell r="A10720">
            <v>25013</v>
          </cell>
          <cell r="B10720" t="str">
            <v>TANQUE DE ASFALTO ESTACIONARIO COM SERPENTINA, CAPACIDADE 20.000 L</v>
          </cell>
          <cell r="C10720" t="str">
            <v xml:space="preserve">UN    </v>
          </cell>
          <cell r="D10720">
            <v>69953.17</v>
          </cell>
        </row>
        <row r="10721">
          <cell r="A10721">
            <v>14405</v>
          </cell>
          <cell r="B10721" t="str">
            <v>TANQUE DE ASFALTO ESTACIONARIO COM SERPENTINA, CAPACIDADE 30.000 L</v>
          </cell>
          <cell r="C10721" t="str">
            <v xml:space="preserve">UN    </v>
          </cell>
          <cell r="D10721">
            <v>82113.710000000006</v>
          </cell>
        </row>
        <row r="10722">
          <cell r="A10722">
            <v>36790</v>
          </cell>
          <cell r="B10722" t="str">
            <v>TANQUE DUPLO EM MARMORE SINTETICO COM CUBA LISA E ESFREGADOR, *110 X 60* CM</v>
          </cell>
          <cell r="C10722" t="str">
            <v xml:space="preserve">UN    </v>
          </cell>
          <cell r="D10722">
            <v>187.01</v>
          </cell>
        </row>
        <row r="10723">
          <cell r="A10723">
            <v>20271</v>
          </cell>
          <cell r="B10723" t="str">
            <v>TANQUE LOUCA BRANCA COM COLUNA *30* L</v>
          </cell>
          <cell r="C10723" t="str">
            <v xml:space="preserve">UN    </v>
          </cell>
          <cell r="D10723">
            <v>470.67</v>
          </cell>
        </row>
        <row r="10724">
          <cell r="A10724">
            <v>10423</v>
          </cell>
          <cell r="B10724" t="str">
            <v>TANQUE LOUCA BRANCA SUSPENSO *20* L</v>
          </cell>
          <cell r="C10724" t="str">
            <v xml:space="preserve">UN    </v>
          </cell>
          <cell r="D10724">
            <v>291.92</v>
          </cell>
        </row>
        <row r="10725">
          <cell r="A10725">
            <v>37589</v>
          </cell>
          <cell r="B10725" t="str">
            <v>TANQUE SIMPLES EM MARMORE SINTETICO COM COLUNA, CAPACIDADE *22* L, *60 X 46* CM</v>
          </cell>
          <cell r="C10725" t="str">
            <v xml:space="preserve">UN    </v>
          </cell>
          <cell r="D10725">
            <v>229.14</v>
          </cell>
        </row>
        <row r="10726">
          <cell r="A10726">
            <v>11690</v>
          </cell>
          <cell r="B10726" t="str">
            <v>TANQUE SIMPLES EM MARMORE SINTETICO DE FIXAR NA PAREDE, CAPACIDADE *22* L, *60 X 46* CM</v>
          </cell>
          <cell r="C10726" t="str">
            <v xml:space="preserve">UN    </v>
          </cell>
          <cell r="D10726">
            <v>121.72</v>
          </cell>
        </row>
        <row r="10727">
          <cell r="A10727">
            <v>20234</v>
          </cell>
          <cell r="B10727" t="str">
            <v>TANQUE SIMPLES EM MARMORE SINTETICO SUSPENSO, CAPACIDADE *38* L, *60 X 60* CM</v>
          </cell>
          <cell r="C10727" t="str">
            <v xml:space="preserve">UN    </v>
          </cell>
          <cell r="D10727">
            <v>154.04</v>
          </cell>
        </row>
        <row r="10728">
          <cell r="A10728">
            <v>4763</v>
          </cell>
          <cell r="B10728" t="str">
            <v>TAQUEADOR OU TAQUEIRO</v>
          </cell>
          <cell r="C10728" t="str">
            <v xml:space="preserve">H     </v>
          </cell>
          <cell r="D10728">
            <v>15.88</v>
          </cell>
        </row>
        <row r="10729">
          <cell r="A10729">
            <v>41070</v>
          </cell>
          <cell r="B10729" t="str">
            <v>TAQUEADOR OU TAQUEIRO (MENSALISTA)</v>
          </cell>
          <cell r="C10729" t="str">
            <v xml:space="preserve">MES   </v>
          </cell>
          <cell r="D10729">
            <v>2811.07</v>
          </cell>
        </row>
        <row r="10730">
          <cell r="A10730">
            <v>14583</v>
          </cell>
          <cell r="B10730" t="str">
            <v>TARIFA "A" ENTRE  0 E 20M3 FORNECIMENTO D'AGUA</v>
          </cell>
          <cell r="C10730" t="str">
            <v xml:space="preserve">M3    </v>
          </cell>
          <cell r="D10730">
            <v>11.35</v>
          </cell>
        </row>
        <row r="10731">
          <cell r="A10731">
            <v>11457</v>
          </cell>
          <cell r="B10731" t="str">
            <v>TARJETA TIPO LIVRE / OCUPADO, CROMADA, PARA PORTA DE BANHEIRO</v>
          </cell>
          <cell r="C10731" t="str">
            <v xml:space="preserve">UN    </v>
          </cell>
          <cell r="D10731">
            <v>26.14</v>
          </cell>
        </row>
        <row r="10732">
          <cell r="A10732">
            <v>21121</v>
          </cell>
          <cell r="B10732" t="str">
            <v>TE CPVC, SOLDAVEL, 90 GRAUS, 15 MM, PARA AGUA QUENTE PREDIAL</v>
          </cell>
          <cell r="C10732" t="str">
            <v xml:space="preserve">UN    </v>
          </cell>
          <cell r="D10732">
            <v>3.65</v>
          </cell>
        </row>
        <row r="10733">
          <cell r="A10733">
            <v>38010</v>
          </cell>
          <cell r="B10733" t="str">
            <v>TE CPVC, SOLDAVEL, 90 GRAUS, 22 MM, PARA AGUA QUENTE PREDIAL</v>
          </cell>
          <cell r="C10733" t="str">
            <v xml:space="preserve">UN    </v>
          </cell>
          <cell r="D10733">
            <v>5.97</v>
          </cell>
        </row>
        <row r="10734">
          <cell r="A10734">
            <v>38011</v>
          </cell>
          <cell r="B10734" t="str">
            <v>TE CPVC, SOLDAVEL, 90 GRAUS, 28 MM, PARA AGUA QUENTE PREDIAL</v>
          </cell>
          <cell r="C10734" t="str">
            <v xml:space="preserve">UN    </v>
          </cell>
          <cell r="D10734">
            <v>11.02</v>
          </cell>
        </row>
        <row r="10735">
          <cell r="A10735">
            <v>38012</v>
          </cell>
          <cell r="B10735" t="str">
            <v>TE CPVC, SOLDAVEL, 90 GRAUS, 35 MM, PARA AGUA QUENTE PREDIAL</v>
          </cell>
          <cell r="C10735" t="str">
            <v xml:space="preserve">UN    </v>
          </cell>
          <cell r="D10735">
            <v>37.65</v>
          </cell>
        </row>
        <row r="10736">
          <cell r="A10736">
            <v>38013</v>
          </cell>
          <cell r="B10736" t="str">
            <v>TE CPVC, SOLDAVEL, 90 GRAUS, 42 MM, PARA AGUA QUENTE PREDIAL</v>
          </cell>
          <cell r="C10736" t="str">
            <v xml:space="preserve">UN    </v>
          </cell>
          <cell r="D10736">
            <v>48.88</v>
          </cell>
        </row>
        <row r="10737">
          <cell r="A10737">
            <v>38014</v>
          </cell>
          <cell r="B10737" t="str">
            <v>TE CPVC, SOLDAVEL, 90 GRAUS, 54 MM, PARA AGUA QUENTE PREDIAL</v>
          </cell>
          <cell r="C10737" t="str">
            <v xml:space="preserve">UN    </v>
          </cell>
          <cell r="D10737">
            <v>79.540000000000006</v>
          </cell>
        </row>
        <row r="10738">
          <cell r="A10738">
            <v>38015</v>
          </cell>
          <cell r="B10738" t="str">
            <v>TE CPVC, SOLDAVEL, 90 GRAUS, 73 MM, PARA AGUA QUENTE PREDIAL</v>
          </cell>
          <cell r="C10738" t="str">
            <v xml:space="preserve">UN    </v>
          </cell>
          <cell r="D10738">
            <v>192.06</v>
          </cell>
        </row>
        <row r="10739">
          <cell r="A10739">
            <v>38016</v>
          </cell>
          <cell r="B10739" t="str">
            <v>TE CPVC, SOLDAVEL, 90 GRAUS, 89 MM, PARA AGUA QUENTE PREDIAL</v>
          </cell>
          <cell r="C10739" t="str">
            <v xml:space="preserve">UN    </v>
          </cell>
          <cell r="D10739">
            <v>233.69</v>
          </cell>
        </row>
        <row r="10740">
          <cell r="A10740">
            <v>12741</v>
          </cell>
          <cell r="B10740" t="str">
            <v>TE DE COBRE (REF 611) SEM ANEL DE SOLDA, BOLSA X BOLSA X BOLSA, 104 MM</v>
          </cell>
          <cell r="C10740" t="str">
            <v xml:space="preserve">UN    </v>
          </cell>
          <cell r="D10740">
            <v>794.47</v>
          </cell>
        </row>
        <row r="10741">
          <cell r="A10741">
            <v>12733</v>
          </cell>
          <cell r="B10741" t="str">
            <v>TE DE COBRE (REF 611) SEM ANEL DE SOLDA, BOLSA X BOLSA X BOLSA, 15 MM</v>
          </cell>
          <cell r="C10741" t="str">
            <v xml:space="preserve">UN    </v>
          </cell>
          <cell r="D10741">
            <v>3.99</v>
          </cell>
        </row>
        <row r="10742">
          <cell r="A10742">
            <v>12734</v>
          </cell>
          <cell r="B10742" t="str">
            <v>TE DE COBRE (REF 611) SEM ANEL DE SOLDA, BOLSA X BOLSA X BOLSA, 22 MM</v>
          </cell>
          <cell r="C10742" t="str">
            <v xml:space="preserve">UN    </v>
          </cell>
          <cell r="D10742">
            <v>8.52</v>
          </cell>
        </row>
        <row r="10743">
          <cell r="A10743">
            <v>12735</v>
          </cell>
          <cell r="B10743" t="str">
            <v>TE DE COBRE (REF 611) SEM ANEL DE SOLDA, BOLSA X BOLSA X BOLSA, 28 MM</v>
          </cell>
          <cell r="C10743" t="str">
            <v xml:space="preserve">UN    </v>
          </cell>
          <cell r="D10743">
            <v>14.01</v>
          </cell>
        </row>
        <row r="10744">
          <cell r="A10744">
            <v>12736</v>
          </cell>
          <cell r="B10744" t="str">
            <v>TE DE COBRE (REF 611) SEM ANEL DE SOLDA, BOLSA X BOLSA X BOLSA, 35 MM</v>
          </cell>
          <cell r="C10744" t="str">
            <v xml:space="preserve">UN    </v>
          </cell>
          <cell r="D10744">
            <v>32.04</v>
          </cell>
        </row>
        <row r="10745">
          <cell r="A10745">
            <v>12737</v>
          </cell>
          <cell r="B10745" t="str">
            <v>TE DE COBRE (REF 611) SEM ANEL DE SOLDA, BOLSA X BOLSA X BOLSA, 42 MM</v>
          </cell>
          <cell r="C10745" t="str">
            <v xml:space="preserve">UN    </v>
          </cell>
          <cell r="D10745">
            <v>41.28</v>
          </cell>
        </row>
        <row r="10746">
          <cell r="A10746">
            <v>12738</v>
          </cell>
          <cell r="B10746" t="str">
            <v>TE DE COBRE (REF 611) SEM ANEL DE SOLDA, BOLSA X BOLSA X BOLSA, 54 MM</v>
          </cell>
          <cell r="C10746" t="str">
            <v xml:space="preserve">UN    </v>
          </cell>
          <cell r="D10746">
            <v>81.58</v>
          </cell>
        </row>
        <row r="10747">
          <cell r="A10747">
            <v>12739</v>
          </cell>
          <cell r="B10747" t="str">
            <v>TE DE COBRE (REF 611) SEM ANEL DE SOLDA, BOLSA X BOLSA X BOLSA, 66 MM</v>
          </cell>
          <cell r="C10747" t="str">
            <v xml:space="preserve">UN    </v>
          </cell>
          <cell r="D10747">
            <v>232.24</v>
          </cell>
        </row>
        <row r="10748">
          <cell r="A10748">
            <v>12740</v>
          </cell>
          <cell r="B10748" t="str">
            <v>TE DE COBRE (REF 611) SEM ANEL DE SOLDA, BOLSA X BOLSA X BOLSA, 79 MM</v>
          </cell>
          <cell r="C10748" t="str">
            <v xml:space="preserve">UN    </v>
          </cell>
          <cell r="D10748">
            <v>363.36</v>
          </cell>
        </row>
        <row r="10749">
          <cell r="A10749">
            <v>6297</v>
          </cell>
          <cell r="B10749" t="str">
            <v>TE DE FERRO GALVANIZADO, DE 1 1/2"</v>
          </cell>
          <cell r="C10749" t="str">
            <v xml:space="preserve">UN    </v>
          </cell>
          <cell r="D10749">
            <v>19.25</v>
          </cell>
        </row>
        <row r="10750">
          <cell r="A10750">
            <v>6296</v>
          </cell>
          <cell r="B10750" t="str">
            <v>TE DE FERRO GALVANIZADO, DE 1 1/4"</v>
          </cell>
          <cell r="C10750" t="str">
            <v xml:space="preserve">UN    </v>
          </cell>
          <cell r="D10750">
            <v>15.19</v>
          </cell>
        </row>
        <row r="10751">
          <cell r="A10751">
            <v>6294</v>
          </cell>
          <cell r="B10751" t="str">
            <v>TE DE FERRO GALVANIZADO, DE 1/2"</v>
          </cell>
          <cell r="C10751" t="str">
            <v xml:space="preserve">UN    </v>
          </cell>
          <cell r="D10751">
            <v>4.33</v>
          </cell>
        </row>
        <row r="10752">
          <cell r="A10752">
            <v>6323</v>
          </cell>
          <cell r="B10752" t="str">
            <v>TE DE FERRO GALVANIZADO, DE 1"</v>
          </cell>
          <cell r="C10752" t="str">
            <v xml:space="preserve">UN    </v>
          </cell>
          <cell r="D10752">
            <v>9.93</v>
          </cell>
        </row>
        <row r="10753">
          <cell r="A10753">
            <v>6299</v>
          </cell>
          <cell r="B10753" t="str">
            <v>TE DE FERRO GALVANIZADO, DE 2 1/2"</v>
          </cell>
          <cell r="C10753" t="str">
            <v xml:space="preserve">UN    </v>
          </cell>
          <cell r="D10753">
            <v>57.91</v>
          </cell>
        </row>
        <row r="10754">
          <cell r="A10754">
            <v>6298</v>
          </cell>
          <cell r="B10754" t="str">
            <v>TE DE FERRO GALVANIZADO, DE 2"</v>
          </cell>
          <cell r="C10754" t="str">
            <v xml:space="preserve">UN    </v>
          </cell>
          <cell r="D10754">
            <v>30.49</v>
          </cell>
        </row>
        <row r="10755">
          <cell r="A10755">
            <v>6295</v>
          </cell>
          <cell r="B10755" t="str">
            <v>TE DE FERRO GALVANIZADO, DE 3/4"</v>
          </cell>
          <cell r="C10755" t="str">
            <v xml:space="preserve">UN    </v>
          </cell>
          <cell r="D10755">
            <v>6.17</v>
          </cell>
        </row>
        <row r="10756">
          <cell r="A10756">
            <v>6322</v>
          </cell>
          <cell r="B10756" t="str">
            <v>TE DE FERRO GALVANIZADO, DE 3"</v>
          </cell>
          <cell r="C10756" t="str">
            <v xml:space="preserve">UN    </v>
          </cell>
          <cell r="D10756">
            <v>77.56</v>
          </cell>
        </row>
        <row r="10757">
          <cell r="A10757">
            <v>6300</v>
          </cell>
          <cell r="B10757" t="str">
            <v>TE DE FERRO GALVANIZADO, DE 4"</v>
          </cell>
          <cell r="C10757" t="str">
            <v xml:space="preserve">UN    </v>
          </cell>
          <cell r="D10757">
            <v>142.99</v>
          </cell>
        </row>
        <row r="10758">
          <cell r="A10758">
            <v>6321</v>
          </cell>
          <cell r="B10758" t="str">
            <v>TE DE FERRO GALVANIZADO, DE 5"</v>
          </cell>
          <cell r="C10758" t="str">
            <v xml:space="preserve">UN    </v>
          </cell>
          <cell r="D10758">
            <v>204.26</v>
          </cell>
        </row>
        <row r="10759">
          <cell r="A10759">
            <v>6301</v>
          </cell>
          <cell r="B10759" t="str">
            <v>TE DE FERRO GALVANIZADO, DE 6"</v>
          </cell>
          <cell r="C10759" t="str">
            <v xml:space="preserve">UN    </v>
          </cell>
          <cell r="D10759">
            <v>478.76</v>
          </cell>
        </row>
        <row r="10760">
          <cell r="A10760">
            <v>7105</v>
          </cell>
          <cell r="B10760" t="str">
            <v>TE DE INSPECAO, PVC,  100 X 75 MM, SERIE NORMAL PARA ESGOTO PREDIAL</v>
          </cell>
          <cell r="C10760" t="str">
            <v xml:space="preserve">UN    </v>
          </cell>
          <cell r="D10760">
            <v>24.11</v>
          </cell>
        </row>
        <row r="10761">
          <cell r="A10761">
            <v>20183</v>
          </cell>
          <cell r="B10761" t="str">
            <v>TE DE INSPECAO, PVC, SERIE R, 100 X 75 MM, PARA ESGOTO PREDIAL</v>
          </cell>
          <cell r="C10761" t="str">
            <v xml:space="preserve">UN    </v>
          </cell>
          <cell r="D10761">
            <v>31.75</v>
          </cell>
        </row>
        <row r="10762">
          <cell r="A10762">
            <v>38448</v>
          </cell>
          <cell r="B10762" t="str">
            <v>TE DE INSPECAO, PVC, SERIE R, 150 X 100 MM, PARA ESGOTO PREDIAL</v>
          </cell>
          <cell r="C10762" t="str">
            <v xml:space="preserve">UN    </v>
          </cell>
          <cell r="D10762">
            <v>149.18</v>
          </cell>
        </row>
        <row r="10763">
          <cell r="A10763">
            <v>20182</v>
          </cell>
          <cell r="B10763" t="str">
            <v>TE DE INSPECAO, PVC, SERIE R, 75 X 75 MM, PARA ESGOTO PREDIAL</v>
          </cell>
          <cell r="C10763" t="str">
            <v xml:space="preserve">UN    </v>
          </cell>
          <cell r="D10763">
            <v>18.12</v>
          </cell>
        </row>
        <row r="10764">
          <cell r="A10764">
            <v>7119</v>
          </cell>
          <cell r="B10764" t="str">
            <v>TE DE REDUCAO COM ROSCA, PVC, 90 GRAUS, 1 X 3/4", PARA AGUA FRIA PREDIAL</v>
          </cell>
          <cell r="C10764" t="str">
            <v xml:space="preserve">UN    </v>
          </cell>
          <cell r="D10764">
            <v>6.42</v>
          </cell>
        </row>
        <row r="10765">
          <cell r="A10765">
            <v>7120</v>
          </cell>
          <cell r="B10765" t="str">
            <v>TE DE REDUCAO COM ROSCA, PVC, 90 GRAUS, 3/4 X 1/2", PARA AGUA FRIA PREDIAL</v>
          </cell>
          <cell r="C10765" t="str">
            <v xml:space="preserve">UN    </v>
          </cell>
          <cell r="D10765">
            <v>4.4000000000000004</v>
          </cell>
        </row>
        <row r="10766">
          <cell r="A10766">
            <v>6319</v>
          </cell>
          <cell r="B10766" t="str">
            <v>TE DE REDUCAO DE FERRO GALVANIZADO, COM ROSCA BSP, DE 1 1/2" X 1"</v>
          </cell>
          <cell r="C10766" t="str">
            <v xml:space="preserve">UN    </v>
          </cell>
          <cell r="D10766">
            <v>22.62</v>
          </cell>
        </row>
        <row r="10767">
          <cell r="A10767">
            <v>6304</v>
          </cell>
          <cell r="B10767" t="str">
            <v>TE DE REDUCAO DE FERRO GALVANIZADO, COM ROSCA BSP, DE 1 1/2" X 3/4"</v>
          </cell>
          <cell r="C10767" t="str">
            <v xml:space="preserve">UN    </v>
          </cell>
          <cell r="D10767">
            <v>22.62</v>
          </cell>
        </row>
        <row r="10768">
          <cell r="A10768">
            <v>21116</v>
          </cell>
          <cell r="B10768" t="str">
            <v>TE DE REDUCAO DE FERRO GALVANIZADO, COM ROSCA BSP, DE 1 1/4" X 3/4"</v>
          </cell>
          <cell r="C10768" t="str">
            <v xml:space="preserve">UN    </v>
          </cell>
          <cell r="D10768">
            <v>17.13</v>
          </cell>
        </row>
        <row r="10769">
          <cell r="A10769">
            <v>6320</v>
          </cell>
          <cell r="B10769" t="str">
            <v>TE DE REDUCAO DE FERRO GALVANIZADO, COM ROSCA BSP, DE 1" X 1/2"</v>
          </cell>
          <cell r="C10769" t="str">
            <v xml:space="preserve">UN    </v>
          </cell>
          <cell r="D10769">
            <v>11.65</v>
          </cell>
        </row>
        <row r="10770">
          <cell r="A10770">
            <v>6303</v>
          </cell>
          <cell r="B10770" t="str">
            <v>TE DE REDUCAO DE FERRO GALVANIZADO, COM ROSCA BSP, DE 1" X 3/4"</v>
          </cell>
          <cell r="C10770" t="str">
            <v xml:space="preserve">UN    </v>
          </cell>
          <cell r="D10770">
            <v>11.65</v>
          </cell>
        </row>
        <row r="10771">
          <cell r="A10771">
            <v>6308</v>
          </cell>
          <cell r="B10771" t="str">
            <v>TE DE REDUCAO DE FERRO GALVANIZADO, COM ROSCA BSP, DE 2 1/2" X 1 1/2"</v>
          </cell>
          <cell r="C10771" t="str">
            <v xml:space="preserve">UN    </v>
          </cell>
          <cell r="D10771">
            <v>62.59</v>
          </cell>
        </row>
        <row r="10772">
          <cell r="A10772">
            <v>6317</v>
          </cell>
          <cell r="B10772" t="str">
            <v>TE DE REDUCAO DE FERRO GALVANIZADO, COM ROSCA BSP, DE 2 1/2" X 1 1/4"</v>
          </cell>
          <cell r="C10772" t="str">
            <v xml:space="preserve">UN    </v>
          </cell>
          <cell r="D10772">
            <v>62.59</v>
          </cell>
        </row>
        <row r="10773">
          <cell r="A10773">
            <v>6307</v>
          </cell>
          <cell r="B10773" t="str">
            <v>TE DE REDUCAO DE FERRO GALVANIZADO, COM ROSCA BSP, DE 2 1/2" X 1"</v>
          </cell>
          <cell r="C10773" t="str">
            <v xml:space="preserve">UN    </v>
          </cell>
          <cell r="D10773">
            <v>62.59</v>
          </cell>
        </row>
        <row r="10774">
          <cell r="A10774">
            <v>6309</v>
          </cell>
          <cell r="B10774" t="str">
            <v>TE DE REDUCAO DE FERRO GALVANIZADO, COM ROSCA BSP, DE 2 1/2" X 2"</v>
          </cell>
          <cell r="C10774" t="str">
            <v xml:space="preserve">UN    </v>
          </cell>
          <cell r="D10774">
            <v>64.41</v>
          </cell>
        </row>
        <row r="10775">
          <cell r="A10775">
            <v>6318</v>
          </cell>
          <cell r="B10775" t="str">
            <v>TE DE REDUCAO DE FERRO GALVANIZADO, COM ROSCA BSP, DE 2" X 1 1/2"</v>
          </cell>
          <cell r="C10775" t="str">
            <v xml:space="preserve">UN    </v>
          </cell>
          <cell r="D10775">
            <v>33.76</v>
          </cell>
          <cell r="E10775" t="str">
            <v>DAQUI PARA BAIXO REFERE-SE A SINAPI DE JANEIRO DE 2017</v>
          </cell>
          <cell r="F10775">
            <v>0</v>
          </cell>
          <cell r="G10775">
            <v>0</v>
          </cell>
        </row>
        <row r="10776">
          <cell r="A10776">
            <v>6306</v>
          </cell>
          <cell r="B10776" t="str">
            <v>TE DE REDUCAO DE FERRO GALVANIZADO, COM ROSCA BSP, DE 2" X 1 1/4"</v>
          </cell>
          <cell r="C10776" t="str">
            <v xml:space="preserve">UN    </v>
          </cell>
          <cell r="D10776">
            <v>33.76</v>
          </cell>
        </row>
        <row r="10777">
          <cell r="A10777">
            <v>6305</v>
          </cell>
          <cell r="B10777" t="str">
            <v>TE DE REDUCAO DE FERRO GALVANIZADO, COM ROSCA BSP, DE 2" X 1"</v>
          </cell>
          <cell r="C10777" t="str">
            <v xml:space="preserve">UN    </v>
          </cell>
          <cell r="D10777">
            <v>33.76</v>
          </cell>
        </row>
        <row r="10778">
          <cell r="A10778">
            <v>6302</v>
          </cell>
          <cell r="B10778" t="str">
            <v>TE DE REDUCAO DE FERRO GALVANIZADO, COM ROSCA BSP, DE 3/4" X 1/2"</v>
          </cell>
          <cell r="C10778" t="str">
            <v xml:space="preserve">UN    </v>
          </cell>
          <cell r="D10778">
            <v>7.16</v>
          </cell>
        </row>
        <row r="10779">
          <cell r="A10779">
            <v>6312</v>
          </cell>
          <cell r="B10779" t="str">
            <v>TE DE REDUCAO DE FERRO GALVANIZADO, COM ROSCA BSP, DE 3" X 1 1/2"</v>
          </cell>
          <cell r="C10779" t="str">
            <v xml:space="preserve">UN    </v>
          </cell>
          <cell r="D10779">
            <v>90.03</v>
          </cell>
        </row>
        <row r="10780">
          <cell r="A10780">
            <v>6311</v>
          </cell>
          <cell r="B10780" t="str">
            <v>TE DE REDUCAO DE FERRO GALVANIZADO, COM ROSCA BSP, DE 3" X 1 1/4"</v>
          </cell>
          <cell r="C10780" t="str">
            <v xml:space="preserve">UN    </v>
          </cell>
          <cell r="D10780">
            <v>90.03</v>
          </cell>
        </row>
        <row r="10781">
          <cell r="A10781">
            <v>6310</v>
          </cell>
          <cell r="B10781" t="str">
            <v>TE DE REDUCAO DE FERRO GALVANIZADO, COM ROSCA BSP, DE 3" X 1"</v>
          </cell>
          <cell r="C10781" t="str">
            <v xml:space="preserve">UN    </v>
          </cell>
          <cell r="D10781">
            <v>90.03</v>
          </cell>
        </row>
        <row r="10782">
          <cell r="A10782">
            <v>6314</v>
          </cell>
          <cell r="B10782" t="str">
            <v>TE DE REDUCAO DE FERRO GALVANIZADO, COM ROSCA BSP, DE 3" X 2 1/2"</v>
          </cell>
          <cell r="C10782" t="str">
            <v xml:space="preserve">UN    </v>
          </cell>
          <cell r="D10782">
            <v>90.03</v>
          </cell>
        </row>
        <row r="10783">
          <cell r="A10783">
            <v>6313</v>
          </cell>
          <cell r="B10783" t="str">
            <v>TE DE REDUCAO DE FERRO GALVANIZADO, COM ROSCA BSP, DE 3" X 2"</v>
          </cell>
          <cell r="C10783" t="str">
            <v xml:space="preserve">UN    </v>
          </cell>
          <cell r="D10783">
            <v>90.03</v>
          </cell>
        </row>
        <row r="10784">
          <cell r="A10784">
            <v>6315</v>
          </cell>
          <cell r="B10784" t="str">
            <v>TE DE REDUCAO DE FERRO GALVANIZADO, COM ROSCA BSP, DE 4" X 2"</v>
          </cell>
          <cell r="C10784" t="str">
            <v xml:space="preserve">UN    </v>
          </cell>
          <cell r="D10784">
            <v>170.47</v>
          </cell>
        </row>
        <row r="10785">
          <cell r="A10785">
            <v>6316</v>
          </cell>
          <cell r="B10785" t="str">
            <v>TE DE REDUCAO DE FERRO GALVANIZADO, COM ROSCA BSP, DE 4" X 3"</v>
          </cell>
          <cell r="C10785" t="str">
            <v xml:space="preserve">UN    </v>
          </cell>
          <cell r="D10785">
            <v>170.47</v>
          </cell>
        </row>
        <row r="10786">
          <cell r="A10786">
            <v>38878</v>
          </cell>
          <cell r="B10786" t="str">
            <v>TE DE REDUCAO METALICO, PARA CONEXAO COM ANEL DESLIZANTE EM TUBO PEX, DN 16 X 20 X 16 MM</v>
          </cell>
          <cell r="C10786" t="str">
            <v xml:space="preserve">UN    </v>
          </cell>
          <cell r="D10786">
            <v>13.07</v>
          </cell>
        </row>
        <row r="10787">
          <cell r="A10787">
            <v>38879</v>
          </cell>
          <cell r="B10787" t="str">
            <v>TE DE REDUCAO METALICO, PARA CONEXAO COM ANEL DESLIZANTE EM TUBO PEX, DN 16 X 25 X 16 MM</v>
          </cell>
          <cell r="C10787" t="str">
            <v xml:space="preserve">UN    </v>
          </cell>
          <cell r="D10787">
            <v>24.51</v>
          </cell>
        </row>
        <row r="10788">
          <cell r="A10788">
            <v>38881</v>
          </cell>
          <cell r="B10788" t="str">
            <v>TE DE REDUCAO METALICO, PARA CONEXAO COM ANEL DESLIZANTE EM TUBO PEX, DN 20 X 16 X 16 MM</v>
          </cell>
          <cell r="C10788" t="str">
            <v xml:space="preserve">UN    </v>
          </cell>
          <cell r="D10788">
            <v>12.82</v>
          </cell>
        </row>
        <row r="10789">
          <cell r="A10789">
            <v>38880</v>
          </cell>
          <cell r="B10789" t="str">
            <v>TE DE REDUCAO METALICO, PARA CONEXAO COM ANEL DESLIZANTE EM TUBO PEX, DN 20 X 16 X 20 MM</v>
          </cell>
          <cell r="C10789" t="str">
            <v xml:space="preserve">UN    </v>
          </cell>
          <cell r="D10789">
            <v>13.44</v>
          </cell>
        </row>
        <row r="10790">
          <cell r="A10790">
            <v>38882</v>
          </cell>
          <cell r="B10790" t="str">
            <v>TE DE REDUCAO METALICO, PARA CONEXAO COM ANEL DESLIZANTE EM TUBO PEX, DN 20 X 20 X 16 MM</v>
          </cell>
          <cell r="C10790" t="str">
            <v xml:space="preserve">UN    </v>
          </cell>
          <cell r="D10790">
            <v>13.92</v>
          </cell>
        </row>
        <row r="10791">
          <cell r="A10791">
            <v>38883</v>
          </cell>
          <cell r="B10791" t="str">
            <v>TE DE REDUCAO METALICO, PARA CONEXAO COM ANEL DESLIZANTE EM TUBO PEX, DN 20 X 25 X 20 MM</v>
          </cell>
          <cell r="C10791" t="str">
            <v xml:space="preserve">UN    </v>
          </cell>
          <cell r="D10791">
            <v>20.58</v>
          </cell>
        </row>
        <row r="10792">
          <cell r="A10792">
            <v>38884</v>
          </cell>
          <cell r="B10792" t="str">
            <v>TE DE REDUCAO METALICO, PARA CONEXAO COM ANEL DESLIZANTE EM TUBO PEX, DN 25 X 16 X 16 MM</v>
          </cell>
          <cell r="C10792" t="str">
            <v xml:space="preserve">UN    </v>
          </cell>
          <cell r="D10792">
            <v>22.35</v>
          </cell>
        </row>
        <row r="10793">
          <cell r="A10793">
            <v>38885</v>
          </cell>
          <cell r="B10793" t="str">
            <v>TE DE REDUCAO METALICO, PARA CONEXAO COM ANEL DESLIZANTE EM TUBO PEX, DN 25 X 16 X 20 MM</v>
          </cell>
          <cell r="C10793" t="str">
            <v xml:space="preserve">UN    </v>
          </cell>
          <cell r="D10793">
            <v>21.62</v>
          </cell>
        </row>
        <row r="10794">
          <cell r="A10794">
            <v>38886</v>
          </cell>
          <cell r="B10794" t="str">
            <v>TE DE REDUCAO METALICO, PARA CONEXAO COM ANEL DESLIZANTE EM TUBO PEX, DN 25 X 16 X 25 MM</v>
          </cell>
          <cell r="C10794" t="str">
            <v xml:space="preserve">UN    </v>
          </cell>
          <cell r="D10794">
            <v>23.33</v>
          </cell>
        </row>
        <row r="10795">
          <cell r="A10795">
            <v>38887</v>
          </cell>
          <cell r="B10795" t="str">
            <v>TE DE REDUCAO METALICO, PARA CONEXAO COM ANEL DESLIZANTE EM TUBO PEX, DN 25 X 20 X 20 MM</v>
          </cell>
          <cell r="C10795" t="str">
            <v xml:space="preserve">UN    </v>
          </cell>
          <cell r="D10795">
            <v>20.95</v>
          </cell>
        </row>
        <row r="10796">
          <cell r="A10796">
            <v>38888</v>
          </cell>
          <cell r="B10796" t="str">
            <v>TE DE REDUCAO METALICO, PARA CONEXAO COM ANEL DESLIZANTE EM TUBO PEX, DN 25 X 20 X 25 MM</v>
          </cell>
          <cell r="C10796" t="str">
            <v xml:space="preserve">UN    </v>
          </cell>
          <cell r="D10796">
            <v>24.91</v>
          </cell>
        </row>
        <row r="10797">
          <cell r="A10797">
            <v>38890</v>
          </cell>
          <cell r="B10797" t="str">
            <v>TE DE REDUCAO METALICO, PARA CONEXAO COM ANEL DESLIZANTE EM TUBO PEX, DN 25 X 32 X 25 MM</v>
          </cell>
          <cell r="C10797" t="str">
            <v xml:space="preserve">UN    </v>
          </cell>
          <cell r="D10797">
            <v>37.03</v>
          </cell>
        </row>
        <row r="10798">
          <cell r="A10798">
            <v>38893</v>
          </cell>
          <cell r="B10798" t="str">
            <v>TE DE REDUCAO METALICO, PARA CONEXAO COM ANEL DESLIZANTE EM TUBO PEX, DN 32 X 20 X 32 MM</v>
          </cell>
          <cell r="C10798" t="str">
            <v xml:space="preserve">UN    </v>
          </cell>
          <cell r="D10798">
            <v>29.78</v>
          </cell>
        </row>
        <row r="10799">
          <cell r="A10799">
            <v>38894</v>
          </cell>
          <cell r="B10799" t="str">
            <v>TE DE REDUCAO METALICO, PARA CONEXAO COM ANEL DESLIZANTE EM TUBO PEX, DN 32 X 25 X 25 MM</v>
          </cell>
          <cell r="C10799" t="str">
            <v xml:space="preserve">UN    </v>
          </cell>
          <cell r="D10799">
            <v>37.82</v>
          </cell>
        </row>
        <row r="10800">
          <cell r="A10800">
            <v>38896</v>
          </cell>
          <cell r="B10800" t="str">
            <v>TE DE REDUCAO METALICO, PARA CONEXAO COM ANEL DESLIZANTE EM TUBO PEX, DN 32 X 25 X 32 MM</v>
          </cell>
          <cell r="C10800" t="str">
            <v xml:space="preserve">UN    </v>
          </cell>
          <cell r="D10800">
            <v>38.56</v>
          </cell>
        </row>
        <row r="10801">
          <cell r="A10801">
            <v>39324</v>
          </cell>
          <cell r="B10801" t="str">
            <v>TE DE REDUCAO, CPVC, 22 X 15 MM, PARA AGUA QUENTE PREDIAL</v>
          </cell>
          <cell r="C10801" t="str">
            <v xml:space="preserve">UN    </v>
          </cell>
          <cell r="D10801">
            <v>8.09</v>
          </cell>
        </row>
        <row r="10802">
          <cell r="A10802">
            <v>39325</v>
          </cell>
          <cell r="B10802" t="str">
            <v>TE DE REDUCAO, CPVC, 28 X 22 MM, PARA AGUA QUENTE PREDIAL</v>
          </cell>
          <cell r="C10802" t="str">
            <v xml:space="preserve">UN    </v>
          </cell>
          <cell r="D10802">
            <v>12.25</v>
          </cell>
        </row>
        <row r="10803">
          <cell r="A10803">
            <v>39326</v>
          </cell>
          <cell r="B10803" t="str">
            <v>TE DE REDUCAO, CPVC, 35 X 28 MM, PARA AGUA QUENTE PREDIAL</v>
          </cell>
          <cell r="C10803" t="str">
            <v xml:space="preserve">UN    </v>
          </cell>
          <cell r="D10803">
            <v>31.55</v>
          </cell>
        </row>
        <row r="10804">
          <cell r="A10804">
            <v>39327</v>
          </cell>
          <cell r="B10804" t="str">
            <v>TE DE REDUCAO, CPVC, 42 X 35 MM, PARA AGUA QUENTE PREDIAL</v>
          </cell>
          <cell r="C10804" t="str">
            <v xml:space="preserve">UN    </v>
          </cell>
          <cell r="D10804">
            <v>47.79</v>
          </cell>
        </row>
        <row r="10805">
          <cell r="A10805">
            <v>20176</v>
          </cell>
          <cell r="B10805" t="str">
            <v>TE DE REDUCAO, PVC LEVE, CURTO, 90 GRAUS, COM BOLSA PARA ANEL, 150 X 100 MM, PARA ESGOTO</v>
          </cell>
          <cell r="C10805" t="str">
            <v xml:space="preserve">UN    </v>
          </cell>
          <cell r="D10805">
            <v>27.36</v>
          </cell>
        </row>
        <row r="10806">
          <cell r="A10806">
            <v>11378</v>
          </cell>
          <cell r="B10806" t="str">
            <v>TE DE REDUCAO, PVC PBA, BBB, JE, DN 100 X 50 / DE 110 X 60 MM, PARA REDE AGUA (NBR 10351)</v>
          </cell>
          <cell r="C10806" t="str">
            <v xml:space="preserve">UN    </v>
          </cell>
          <cell r="D10806">
            <v>70.02</v>
          </cell>
        </row>
        <row r="10807">
          <cell r="A10807">
            <v>11379</v>
          </cell>
          <cell r="B10807" t="str">
            <v>TE DE REDUCAO, PVC PBA, BBB, JE, DN 100 X 75 / DE 110 X 85 MM, PARA REDE AGUA (NBR 10351)</v>
          </cell>
          <cell r="C10807" t="str">
            <v xml:space="preserve">UN    </v>
          </cell>
          <cell r="D10807">
            <v>59.17</v>
          </cell>
        </row>
        <row r="10808">
          <cell r="A10808">
            <v>11493</v>
          </cell>
          <cell r="B10808" t="str">
            <v>TE DE REDUCAO, PVC PBA, BBB, JE, DN 75 X 50 / DE 85 X 60 MM, PARA REDE AGUA (NBR 10351)</v>
          </cell>
          <cell r="C10808" t="str">
            <v xml:space="preserve">UN    </v>
          </cell>
          <cell r="D10808">
            <v>34.130000000000003</v>
          </cell>
        </row>
        <row r="10809">
          <cell r="A10809">
            <v>42717</v>
          </cell>
          <cell r="B10809" t="str">
            <v>TE DE REDUCAO, PVC, BBB, JE, 90 GRAUS, DN 200 X 150 MM, PARA TUBO CORRUGADO E/OU LISO, REDE COLETORA ESGOTO (NBR 10569)</v>
          </cell>
          <cell r="C10809" t="str">
            <v xml:space="preserve">UN    </v>
          </cell>
          <cell r="D10809">
            <v>337.17</v>
          </cell>
        </row>
        <row r="10810">
          <cell r="A10810">
            <v>42718</v>
          </cell>
          <cell r="B10810" t="str">
            <v>TE DE REDUCAO, PVC, BBB, JE, 90 GRAUS, DN 250 X 150 MM, PARA TUBO CORRUGADO E/OU LISO, REDE COLETORA ESGOTO (NBR 10569)</v>
          </cell>
          <cell r="C10810" t="str">
            <v xml:space="preserve">UN    </v>
          </cell>
          <cell r="D10810">
            <v>374.32</v>
          </cell>
        </row>
        <row r="10811">
          <cell r="A10811">
            <v>7106</v>
          </cell>
          <cell r="B10811" t="str">
            <v>TE DE REDUCAO, PVC, SOLDAVEL, 90 GRAUS, 110 MM X 60 MM, PARA AGUA FRIA PREDIAL</v>
          </cell>
          <cell r="C10811" t="str">
            <v xml:space="preserve">UN    </v>
          </cell>
          <cell r="D10811">
            <v>104.47</v>
          </cell>
        </row>
        <row r="10812">
          <cell r="A10812">
            <v>7104</v>
          </cell>
          <cell r="B10812" t="str">
            <v>TE DE REDUCAO, PVC, SOLDAVEL, 90 GRAUS, 25 MM X 20 MM, PARA AGUA FRIA PREDIAL</v>
          </cell>
          <cell r="C10812" t="str">
            <v xml:space="preserve">UN    </v>
          </cell>
          <cell r="D10812">
            <v>2.17</v>
          </cell>
        </row>
        <row r="10813">
          <cell r="A10813">
            <v>7136</v>
          </cell>
          <cell r="B10813" t="str">
            <v>TE DE REDUCAO, PVC, SOLDAVEL, 90 GRAUS, 32 MM X 25 MM, PARA AGUA FRIA PREDIAL</v>
          </cell>
          <cell r="C10813" t="str">
            <v xml:space="preserve">UN    </v>
          </cell>
          <cell r="D10813">
            <v>4.09</v>
          </cell>
        </row>
        <row r="10814">
          <cell r="A10814">
            <v>7128</v>
          </cell>
          <cell r="B10814" t="str">
            <v>TE DE REDUCAO, PVC, SOLDAVEL, 90 GRAUS, 40 MM X 32 MM, PARA AGUA FRIA PREDIAL</v>
          </cell>
          <cell r="C10814" t="str">
            <v xml:space="preserve">UN    </v>
          </cell>
          <cell r="D10814">
            <v>6.71</v>
          </cell>
        </row>
        <row r="10815">
          <cell r="A10815">
            <v>7108</v>
          </cell>
          <cell r="B10815" t="str">
            <v>TE DE REDUCAO, PVC, SOLDAVEL, 90 GRAUS, 50 MM X 20 MM, PARA AGUA FRIA PREDIAL</v>
          </cell>
          <cell r="C10815" t="str">
            <v xml:space="preserve">UN    </v>
          </cell>
          <cell r="D10815">
            <v>7.18</v>
          </cell>
        </row>
        <row r="10816">
          <cell r="A10816">
            <v>7129</v>
          </cell>
          <cell r="B10816" t="str">
            <v>TE DE REDUCAO, PVC, SOLDAVEL, 90 GRAUS, 50 MM X 25 MM, PARA AGUA FRIA PREDIAL</v>
          </cell>
          <cell r="C10816" t="str">
            <v xml:space="preserve">UN    </v>
          </cell>
          <cell r="D10816">
            <v>5.97</v>
          </cell>
        </row>
        <row r="10817">
          <cell r="A10817">
            <v>7130</v>
          </cell>
          <cell r="B10817" t="str">
            <v>TE DE REDUCAO, PVC, SOLDAVEL, 90 GRAUS, 50 MM X 32 MM, PARA AGUA FRIA PREDIAL</v>
          </cell>
          <cell r="C10817" t="str">
            <v xml:space="preserve">UN    </v>
          </cell>
          <cell r="D10817">
            <v>9.73</v>
          </cell>
        </row>
        <row r="10818">
          <cell r="A10818">
            <v>7131</v>
          </cell>
          <cell r="B10818" t="str">
            <v>TE DE REDUCAO, PVC, SOLDAVEL, 90 GRAUS, 50 MM X 40 MM, PARA AGUA FRIA PREDIAL</v>
          </cell>
          <cell r="C10818" t="str">
            <v xml:space="preserve">UN    </v>
          </cell>
          <cell r="D10818">
            <v>11.94</v>
          </cell>
        </row>
        <row r="10819">
          <cell r="A10819">
            <v>7132</v>
          </cell>
          <cell r="B10819" t="str">
            <v>TE DE REDUCAO, PVC, SOLDAVEL, 90 GRAUS, 75 MM X 50 MM, PARA AGUA FRIA PREDIAL</v>
          </cell>
          <cell r="C10819" t="str">
            <v xml:space="preserve">UN    </v>
          </cell>
          <cell r="D10819">
            <v>33.15</v>
          </cell>
        </row>
        <row r="10820">
          <cell r="A10820">
            <v>7133</v>
          </cell>
          <cell r="B10820" t="str">
            <v>TE DE REDUCAO, PVC, SOLDAVEL, 90 GRAUS, 85 MM X 60 MM, PARA AGUA FRIA PREDIAL</v>
          </cell>
          <cell r="C10820" t="str">
            <v xml:space="preserve">UN    </v>
          </cell>
          <cell r="D10820">
            <v>51.49</v>
          </cell>
        </row>
        <row r="10821">
          <cell r="A10821">
            <v>37420</v>
          </cell>
          <cell r="B10821" t="str">
            <v>TE DE SERVICO INTEGRADO, EM POLIPROPILENO (PP), PARA TUBOS EM PEAD/PVC, 60 X 20 MM - LIGACAO PREDIAL DE AGUA</v>
          </cell>
          <cell r="C10821" t="str">
            <v xml:space="preserve">UN    </v>
          </cell>
          <cell r="D10821">
            <v>30.73</v>
          </cell>
        </row>
        <row r="10822">
          <cell r="A10822">
            <v>37421</v>
          </cell>
          <cell r="B10822" t="str">
            <v>TE DE SERVICO INTEGRADO, EM POLIPROPILENO (PP), PARA TUBOS EM PEAD/PVC, 60 X 32 MM - LIGACAO PREDIAL DE AGUA</v>
          </cell>
          <cell r="C10822" t="str">
            <v xml:space="preserve">UN    </v>
          </cell>
          <cell r="D10822">
            <v>42</v>
          </cell>
        </row>
        <row r="10823">
          <cell r="A10823">
            <v>37422</v>
          </cell>
          <cell r="B10823" t="str">
            <v>TE DE SERVICO INTEGRADO, EM POLIPROPILENO (PP), PARA TUBOS EM PEAD, 63 X 20 MM - LIGACAO PREDIAL DE AGUA</v>
          </cell>
          <cell r="C10823" t="str">
            <v xml:space="preserve">UN    </v>
          </cell>
          <cell r="D10823">
            <v>39.31</v>
          </cell>
        </row>
        <row r="10824">
          <cell r="A10824">
            <v>37443</v>
          </cell>
          <cell r="B10824" t="str">
            <v>TE DE SERVICO, PEAD PE 100, DE 125 X 20 MM, PARA ELETROFUSAO</v>
          </cell>
          <cell r="C10824" t="str">
            <v xml:space="preserve">UN    </v>
          </cell>
          <cell r="D10824">
            <v>122.94</v>
          </cell>
        </row>
        <row r="10825">
          <cell r="A10825">
            <v>37444</v>
          </cell>
          <cell r="B10825" t="str">
            <v>TE DE SERVICO, PEAD PE 100, DE 125 X 32 MM, PARA ELETROFUSAO</v>
          </cell>
          <cell r="C10825" t="str">
            <v xml:space="preserve">UN    </v>
          </cell>
          <cell r="D10825">
            <v>125.03</v>
          </cell>
        </row>
        <row r="10826">
          <cell r="A10826">
            <v>37445</v>
          </cell>
          <cell r="B10826" t="str">
            <v>TE DE SERVICO, PEAD PE 100, DE 125 X 63 MM, PARA ELETROFUSAO</v>
          </cell>
          <cell r="C10826" t="str">
            <v xml:space="preserve">UN    </v>
          </cell>
          <cell r="D10826">
            <v>189.51</v>
          </cell>
        </row>
        <row r="10827">
          <cell r="A10827">
            <v>37446</v>
          </cell>
          <cell r="B10827" t="str">
            <v>TE DE SERVICO, PEAD PE 100, DE 200 X 20 MM, PARA ELETROFUSAO</v>
          </cell>
          <cell r="C10827" t="str">
            <v xml:space="preserve">UN    </v>
          </cell>
          <cell r="D10827">
            <v>206.59</v>
          </cell>
        </row>
        <row r="10828">
          <cell r="A10828">
            <v>37447</v>
          </cell>
          <cell r="B10828" t="str">
            <v>TE DE SERVICO, PEAD PE 100, DE 200 X 32 MM, PARA ELETROFUSAO</v>
          </cell>
          <cell r="C10828" t="str">
            <v xml:space="preserve">UN    </v>
          </cell>
          <cell r="D10828">
            <v>209.83</v>
          </cell>
        </row>
        <row r="10829">
          <cell r="A10829">
            <v>37448</v>
          </cell>
          <cell r="B10829" t="str">
            <v>TE DE SERVICO, PEAD PE 100, DE 200 X 63 MM, PARA ELETROFUSAO</v>
          </cell>
          <cell r="C10829" t="str">
            <v xml:space="preserve">UN    </v>
          </cell>
          <cell r="D10829">
            <v>287.81</v>
          </cell>
        </row>
        <row r="10830">
          <cell r="A10830">
            <v>37440</v>
          </cell>
          <cell r="B10830" t="str">
            <v>TE DE SERVICO, PEAD PE 100, DE 63 X 20 MM, PARA ELETROFUSAO</v>
          </cell>
          <cell r="C10830" t="str">
            <v xml:space="preserve">UN    </v>
          </cell>
          <cell r="D10830">
            <v>97.58</v>
          </cell>
        </row>
        <row r="10831">
          <cell r="A10831">
            <v>37441</v>
          </cell>
          <cell r="B10831" t="str">
            <v>TE DE SERVICO, PEAD PE 100, DE 63 X 32 MM, PARA ELETROFUSAO</v>
          </cell>
          <cell r="C10831" t="str">
            <v xml:space="preserve">UN    </v>
          </cell>
          <cell r="D10831">
            <v>97.58</v>
          </cell>
        </row>
        <row r="10832">
          <cell r="A10832">
            <v>37442</v>
          </cell>
          <cell r="B10832" t="str">
            <v>TE DE SERVICO, PEAD PE 100, DE 63 X 63 MM, PARA ELETROFUSAO</v>
          </cell>
          <cell r="C10832" t="str">
            <v xml:space="preserve">UN    </v>
          </cell>
          <cell r="D10832">
            <v>117.53</v>
          </cell>
        </row>
        <row r="10833">
          <cell r="A10833">
            <v>38017</v>
          </cell>
          <cell r="B10833" t="str">
            <v>TE DE TRANSICAO, CPVC, SOLDAVEL, 15 MM X 1/2", PARA AGUA QUENTE</v>
          </cell>
          <cell r="C10833" t="str">
            <v xml:space="preserve">UN    </v>
          </cell>
          <cell r="D10833">
            <v>11.51</v>
          </cell>
        </row>
        <row r="10834">
          <cell r="A10834">
            <v>38018</v>
          </cell>
          <cell r="B10834" t="str">
            <v>TE DE TRANSICAO, CPVC, SOLDAVEL, 22 MM X 1/2", PARA AGUA QUENTE</v>
          </cell>
          <cell r="C10834" t="str">
            <v xml:space="preserve">UN    </v>
          </cell>
          <cell r="D10834">
            <v>12.7</v>
          </cell>
        </row>
        <row r="10835">
          <cell r="A10835">
            <v>39895</v>
          </cell>
          <cell r="B10835" t="str">
            <v>TE DUPLA CURVA BRONZE/LATAO (REF 764) SEM ANEL DE SOLDA, ROSCA F X BOLSA X ROSCA F, 1/2" X 15 X 1/2"</v>
          </cell>
          <cell r="C10835" t="str">
            <v xml:space="preserve">UN    </v>
          </cell>
          <cell r="D10835">
            <v>28.86</v>
          </cell>
        </row>
        <row r="10836">
          <cell r="A10836">
            <v>39896</v>
          </cell>
          <cell r="B10836" t="str">
            <v>TE DUPLA CURVA BRONZE/LATAO (REF 764) SEM ANEL DE SOLDA, ROSCA F X BOLSA X ROSCA F, 3/4" X 22 X 3/4"</v>
          </cell>
          <cell r="C10836" t="str">
            <v xml:space="preserve">UN    </v>
          </cell>
          <cell r="D10836">
            <v>42.3</v>
          </cell>
        </row>
        <row r="10837">
          <cell r="A10837">
            <v>38873</v>
          </cell>
          <cell r="B10837" t="str">
            <v>TE METALICO, PARA CONEXAO COM ANEL DESLIZANTE EM TUBO PEX, DN 16 MM</v>
          </cell>
          <cell r="C10837" t="str">
            <v xml:space="preserve">UN    </v>
          </cell>
          <cell r="D10837">
            <v>11.6</v>
          </cell>
        </row>
        <row r="10838">
          <cell r="A10838">
            <v>38874</v>
          </cell>
          <cell r="B10838" t="str">
            <v>TE METALICO, PARA CONEXAO COM ANEL DESLIZANTE EM TUBO PEX, DN 20 MM</v>
          </cell>
          <cell r="C10838" t="str">
            <v xml:space="preserve">UN    </v>
          </cell>
          <cell r="D10838">
            <v>14.1</v>
          </cell>
        </row>
        <row r="10839">
          <cell r="A10839">
            <v>38875</v>
          </cell>
          <cell r="B10839" t="str">
            <v>TE METALICO, PARA CONEXAO COM ANEL DESLIZANTE EM TUBO PEX, DN 25 MM</v>
          </cell>
          <cell r="C10839" t="str">
            <v xml:space="preserve">UN    </v>
          </cell>
          <cell r="D10839">
            <v>24.92</v>
          </cell>
        </row>
        <row r="10840">
          <cell r="A10840">
            <v>38876</v>
          </cell>
          <cell r="B10840" t="str">
            <v>TE METALICO, PARA CONEXAO COM ANEL DESLIZANTE EM TUBO PEX, DN 32 MM</v>
          </cell>
          <cell r="C10840" t="str">
            <v xml:space="preserve">UN    </v>
          </cell>
          <cell r="D10840">
            <v>33.53</v>
          </cell>
        </row>
        <row r="10841">
          <cell r="A10841">
            <v>39000</v>
          </cell>
          <cell r="B10841" t="str">
            <v>TE MISTURADOR COM INSERTO METALICO, FEMEA, PPR, DN 25 MM X 3/4", PARA AGUA QUENTE E FRIA PREDIAL</v>
          </cell>
          <cell r="C10841" t="str">
            <v xml:space="preserve">UN    </v>
          </cell>
          <cell r="D10841">
            <v>22.9</v>
          </cell>
        </row>
        <row r="10842">
          <cell r="A10842">
            <v>38674</v>
          </cell>
          <cell r="B10842" t="str">
            <v>TE MISTURADOR DE TRANSICAO, CPVC, COM ROSCA, 22 MM X 3/4", PARA AGUA QUENTE</v>
          </cell>
          <cell r="C10842" t="str">
            <v xml:space="preserve">UN    </v>
          </cell>
          <cell r="D10842">
            <v>40.03</v>
          </cell>
        </row>
        <row r="10843">
          <cell r="A10843">
            <v>38911</v>
          </cell>
          <cell r="B10843" t="str">
            <v>TE MISTURADOR METALICO, PARA CONEXAO COM ANEL DESLIZANTE EM TUBO PEX, DN 16 MM X 1/2"</v>
          </cell>
          <cell r="C10843" t="str">
            <v xml:space="preserve">UN    </v>
          </cell>
          <cell r="D10843">
            <v>41.58</v>
          </cell>
        </row>
        <row r="10844">
          <cell r="A10844">
            <v>38912</v>
          </cell>
          <cell r="B10844" t="str">
            <v>TE MISTURADOR METALICO, PARA CONEXAO COM ANEL DESLIZANTE EM TUBO PEX, DN 20 MM X 3/4"</v>
          </cell>
          <cell r="C10844" t="str">
            <v xml:space="preserve">UN    </v>
          </cell>
          <cell r="D10844">
            <v>52.85</v>
          </cell>
        </row>
        <row r="10845">
          <cell r="A10845">
            <v>38019</v>
          </cell>
          <cell r="B10845" t="str">
            <v>TE MISTURADOR, CPVC, SOLDAVEL, 15 MM, PARA AGUA QUENTE</v>
          </cell>
          <cell r="C10845" t="str">
            <v xml:space="preserve">UN    </v>
          </cell>
          <cell r="D10845">
            <v>10.029999999999999</v>
          </cell>
        </row>
        <row r="10846">
          <cell r="A10846">
            <v>38020</v>
          </cell>
          <cell r="B10846" t="str">
            <v>TE MISTURADOR, CPVC, SOLDAVEL, 22 MM, PARA AGUA QUENTE</v>
          </cell>
          <cell r="C10846" t="str">
            <v xml:space="preserve">UN    </v>
          </cell>
          <cell r="D10846">
            <v>12.7</v>
          </cell>
        </row>
        <row r="10847">
          <cell r="A10847">
            <v>38454</v>
          </cell>
          <cell r="B10847" t="str">
            <v>TE MISTURADOR, PPR, F M M, DN 20 X 20 MM, PARA AGUA QUENTE PREDIAL</v>
          </cell>
          <cell r="C10847" t="str">
            <v xml:space="preserve">UN    </v>
          </cell>
          <cell r="D10847">
            <v>4.18</v>
          </cell>
        </row>
        <row r="10848">
          <cell r="A10848">
            <v>38455</v>
          </cell>
          <cell r="B10848" t="str">
            <v>TE MISTURADOR, PPR, F M M, DN 25 X 25 MM, PARA AGUA QUENTE PREDIAL</v>
          </cell>
          <cell r="C10848" t="str">
            <v xml:space="preserve">UN    </v>
          </cell>
          <cell r="D10848">
            <v>3.82</v>
          </cell>
        </row>
        <row r="10849">
          <cell r="A10849">
            <v>38462</v>
          </cell>
          <cell r="B10849" t="str">
            <v>TE NORMAL, PPR, SOLDAVEL, 90 GRAUS, DN 110 X 110 X 110 MM, PARA AGUA QUENTE PREDIAL</v>
          </cell>
          <cell r="C10849" t="str">
            <v xml:space="preserve">UN    </v>
          </cell>
          <cell r="D10849">
            <v>107.98</v>
          </cell>
        </row>
        <row r="10850">
          <cell r="A10850">
            <v>36362</v>
          </cell>
          <cell r="B10850" t="str">
            <v>TE NORMAL, PPR, SOLDAVEL, 90 GRAUS, DN 20 X 20 X 20 MM, PARA AGUA QUENTE PREDIAL</v>
          </cell>
          <cell r="C10850" t="str">
            <v xml:space="preserve">UN    </v>
          </cell>
          <cell r="D10850">
            <v>1.64</v>
          </cell>
        </row>
        <row r="10851">
          <cell r="A10851">
            <v>36298</v>
          </cell>
          <cell r="B10851" t="str">
            <v>TE NORMAL, PPR, SOLDAVEL, 90 GRAUS, DN 25 X 25 X 25 MM, PARA AGUA QUENTE PREDIAL</v>
          </cell>
          <cell r="C10851" t="str">
            <v xml:space="preserve">UN    </v>
          </cell>
          <cell r="D10851">
            <v>2.4300000000000002</v>
          </cell>
        </row>
        <row r="10852">
          <cell r="A10852">
            <v>38456</v>
          </cell>
          <cell r="B10852" t="str">
            <v>TE NORMAL, PPR, SOLDAVEL, 90 GRAUS, DN 32 X 32 X 32 MM, PARA AGUA QUENTE PREDIAL</v>
          </cell>
          <cell r="C10852" t="str">
            <v xml:space="preserve">UN    </v>
          </cell>
          <cell r="D10852">
            <v>3.97</v>
          </cell>
        </row>
        <row r="10853">
          <cell r="A10853">
            <v>38457</v>
          </cell>
          <cell r="B10853" t="str">
            <v>TE NORMAL, PPR, SOLDAVEL, 90 GRAUS, DN 40 X 40 X 40 MM, PARA AGUA QUENTE PREDIAL</v>
          </cell>
          <cell r="C10853" t="str">
            <v xml:space="preserve">UN    </v>
          </cell>
          <cell r="D10853">
            <v>8.9499999999999993</v>
          </cell>
        </row>
        <row r="10854">
          <cell r="A10854">
            <v>38458</v>
          </cell>
          <cell r="B10854" t="str">
            <v>TE NORMAL, PPR, SOLDAVEL, 90 GRAUS, DN 50 X 50 X 50 MM, PARA AGUA QUENTE PREDIAL</v>
          </cell>
          <cell r="C10854" t="str">
            <v xml:space="preserve">UN    </v>
          </cell>
          <cell r="D10854">
            <v>12</v>
          </cell>
        </row>
        <row r="10855">
          <cell r="A10855">
            <v>38459</v>
          </cell>
          <cell r="B10855" t="str">
            <v>TE NORMAL, PPR, SOLDAVEL, 90 GRAUS, DN 63 X 63 X 63 MM, PARA AGUA QUENTE PREDIAL</v>
          </cell>
          <cell r="C10855" t="str">
            <v xml:space="preserve">UN    </v>
          </cell>
          <cell r="D10855">
            <v>21.18</v>
          </cell>
        </row>
        <row r="10856">
          <cell r="A10856">
            <v>38460</v>
          </cell>
          <cell r="B10856" t="str">
            <v>TE NORMAL, PPR, SOLDAVEL, 90 GRAUS, DN 75 X 75 X 75 MM, PARA AGUA QUENTE PREDIAL</v>
          </cell>
          <cell r="C10856" t="str">
            <v xml:space="preserve">UN    </v>
          </cell>
          <cell r="D10856">
            <v>44.23</v>
          </cell>
        </row>
        <row r="10857">
          <cell r="A10857">
            <v>38461</v>
          </cell>
          <cell r="B10857" t="str">
            <v>TE NORMAL, PPR, SOLDAVEL, 90 GRAUS, DN 90 X 90 X 90 MM, PARA AGUA QUENTE PREDIAL</v>
          </cell>
          <cell r="C10857" t="str">
            <v xml:space="preserve">UN    </v>
          </cell>
          <cell r="D10857">
            <v>67.47</v>
          </cell>
        </row>
        <row r="10858">
          <cell r="A10858">
            <v>7094</v>
          </cell>
          <cell r="B10858" t="str">
            <v>TE PVC ROSCAVEL 90 GRAUS, 1", PARA  AGUA FRIA PREDIAL</v>
          </cell>
          <cell r="C10858" t="str">
            <v xml:space="preserve">UN    </v>
          </cell>
          <cell r="D10858">
            <v>7.52</v>
          </cell>
        </row>
        <row r="10859">
          <cell r="A10859">
            <v>7116</v>
          </cell>
          <cell r="B10859" t="str">
            <v>TE PVC SOLDAVEL, BBB, 90 GRAUS, DN 40 MM, PARA ESGOTO SECUNDARIO PREDIAL</v>
          </cell>
          <cell r="C10859" t="str">
            <v xml:space="preserve">UN    </v>
          </cell>
          <cell r="D10859">
            <v>2.04</v>
          </cell>
        </row>
        <row r="10860">
          <cell r="A10860">
            <v>7118</v>
          </cell>
          <cell r="B10860" t="str">
            <v>TE PVC, ROSCAVEL, 90 GRAUS, 1 1/2", AGUA FRIA PREDIAL</v>
          </cell>
          <cell r="C10860" t="str">
            <v xml:space="preserve">UN    </v>
          </cell>
          <cell r="D10860">
            <v>16.61</v>
          </cell>
        </row>
        <row r="10861">
          <cell r="A10861">
            <v>7117</v>
          </cell>
          <cell r="B10861" t="str">
            <v>TE PVC, ROSCAVEL, 90 GRAUS, 1 1/4", AGUA FRIA PREDIAL</v>
          </cell>
          <cell r="C10861" t="str">
            <v xml:space="preserve">UN    </v>
          </cell>
          <cell r="D10861">
            <v>14.77</v>
          </cell>
        </row>
        <row r="10862">
          <cell r="A10862">
            <v>7098</v>
          </cell>
          <cell r="B10862" t="str">
            <v>TE PVC, ROSCAVEL, 90 GRAUS, 1/2",  AGUA FRIA PREDIAL</v>
          </cell>
          <cell r="C10862" t="str">
            <v xml:space="preserve">UN    </v>
          </cell>
          <cell r="D10862">
            <v>2.06</v>
          </cell>
        </row>
        <row r="10863">
          <cell r="A10863">
            <v>7110</v>
          </cell>
          <cell r="B10863" t="str">
            <v>TE PVC, ROSCAVEL, 90 GRAUS, 2",  AGUA FRIA PREDIAL</v>
          </cell>
          <cell r="C10863" t="str">
            <v xml:space="preserve">UN    </v>
          </cell>
          <cell r="D10863">
            <v>36.119999999999997</v>
          </cell>
        </row>
        <row r="10864">
          <cell r="A10864">
            <v>7123</v>
          </cell>
          <cell r="B10864" t="str">
            <v>TE PVC, ROSCAVEL, 90 GRAUS, 3/4", AGUA FRIA PREDIAL</v>
          </cell>
          <cell r="C10864" t="str">
            <v xml:space="preserve">UN    </v>
          </cell>
          <cell r="D10864">
            <v>2.65</v>
          </cell>
        </row>
        <row r="10865">
          <cell r="A10865">
            <v>7121</v>
          </cell>
          <cell r="B10865" t="str">
            <v>TE PVC, SOLDAVEL, COM BUCHA DE LATAO NA BOLSA CENTRAL, 90 GRAUS, 20 MM X 1/2", PARA AGUA FRIA PREDIAL</v>
          </cell>
          <cell r="C10865" t="str">
            <v xml:space="preserve">UN    </v>
          </cell>
          <cell r="D10865">
            <v>6.53</v>
          </cell>
        </row>
        <row r="10866">
          <cell r="A10866">
            <v>7137</v>
          </cell>
          <cell r="B10866" t="str">
            <v>TE PVC, SOLDAVEL, COM BUCHA DE LATAO NA BOLSA CENTRAL, 90 GRAUS, 25 MM X 1/2", PARA AGUA FRIA PREDIAL</v>
          </cell>
          <cell r="C10866" t="str">
            <v xml:space="preserve">UN    </v>
          </cell>
          <cell r="D10866">
            <v>5.87</v>
          </cell>
        </row>
        <row r="10867">
          <cell r="A10867">
            <v>7122</v>
          </cell>
          <cell r="B10867" t="str">
            <v>TE PVC, SOLDAVEL, COM BUCHA DE LATAO NA BOLSA CENTRAL, 90 GRAUS, 25 MM X 3/4", PARA AGUA FRIA PREDIAL</v>
          </cell>
          <cell r="C10867" t="str">
            <v xml:space="preserve">UN    </v>
          </cell>
          <cell r="D10867">
            <v>7.34</v>
          </cell>
        </row>
        <row r="10868">
          <cell r="A10868">
            <v>7114</v>
          </cell>
          <cell r="B10868" t="str">
            <v>TE PVC, SOLDAVEL, COM BUCHA DE LATAO NA BOLSA CENTRAL, 90 GRAUS, 32 MM X 3/4", PARA AGUA FRIA PREDIAL</v>
          </cell>
          <cell r="C10868" t="str">
            <v xml:space="preserve">UN    </v>
          </cell>
          <cell r="D10868">
            <v>11.32</v>
          </cell>
        </row>
        <row r="10869">
          <cell r="A10869">
            <v>7109</v>
          </cell>
          <cell r="B10869" t="str">
            <v>TE PVC, SOLDAVEL, COM ROSCA NA BOLSA CENTRAL, 90 GRAUS, 20 MM X 1/2", PARA AGUA FRIA PREDIAL</v>
          </cell>
          <cell r="C10869" t="str">
            <v xml:space="preserve">UN    </v>
          </cell>
          <cell r="D10869">
            <v>1.98</v>
          </cell>
        </row>
        <row r="10870">
          <cell r="A10870">
            <v>7135</v>
          </cell>
          <cell r="B10870" t="str">
            <v>TE PVC, SOLDAVEL, COM ROSCA NA BOLSA CENTRAL, 90 GRAUS, 25 MM X 1/2", PARA AGUA FRIA PREDIAL</v>
          </cell>
          <cell r="C10870" t="str">
            <v xml:space="preserve">UN    </v>
          </cell>
          <cell r="D10870">
            <v>3.09</v>
          </cell>
        </row>
        <row r="10871">
          <cell r="A10871">
            <v>37947</v>
          </cell>
          <cell r="B10871" t="str">
            <v>TE PVC, SOLDAVEL, COM ROSCA NA BOLSA CENTRAL, 90 GRAUS, 25 MM X 3/4", PARA AGUA FRIA PREDIAL</v>
          </cell>
          <cell r="C10871" t="str">
            <v xml:space="preserve">UN    </v>
          </cell>
          <cell r="D10871">
            <v>3.13</v>
          </cell>
        </row>
        <row r="10872">
          <cell r="A10872">
            <v>7103</v>
          </cell>
          <cell r="B10872" t="str">
            <v>TE PVC, SOLDAVEL, COM ROSCA NA BOLSA CENTRAL, 90 GRAUS, 32 MM X 3/4", PARA AGUA FRIA PREDIAL</v>
          </cell>
          <cell r="C10872" t="str">
            <v xml:space="preserve">UN    </v>
          </cell>
          <cell r="D10872">
            <v>7.18</v>
          </cell>
        </row>
        <row r="10873">
          <cell r="A10873">
            <v>40419</v>
          </cell>
          <cell r="B10873" t="str">
            <v>TE RANHURADO EM FERRO FUNDIDO, DN 50 (2")</v>
          </cell>
          <cell r="C10873" t="str">
            <v xml:space="preserve">UN    </v>
          </cell>
          <cell r="D10873">
            <v>21.15</v>
          </cell>
        </row>
        <row r="10874">
          <cell r="A10874">
            <v>40420</v>
          </cell>
          <cell r="B10874" t="str">
            <v>TE RANHURADO EM FERRO FUNDIDO, DN 65 (2 1/2")</v>
          </cell>
          <cell r="C10874" t="str">
            <v xml:space="preserve">UN    </v>
          </cell>
          <cell r="D10874">
            <v>30.86</v>
          </cell>
        </row>
        <row r="10875">
          <cell r="A10875">
            <v>40421</v>
          </cell>
          <cell r="B10875" t="str">
            <v>TE RANHURADO EM FERRO FUNDIDO, DN 80 (3")</v>
          </cell>
          <cell r="C10875" t="str">
            <v xml:space="preserve">UN    </v>
          </cell>
          <cell r="D10875">
            <v>32.85</v>
          </cell>
        </row>
        <row r="10876">
          <cell r="A10876">
            <v>7126</v>
          </cell>
          <cell r="B10876" t="str">
            <v>TE REDUCAO PVC, ROSCAVEL, 90 GRAUS,  1.1/2" X 3/4",  AGUA FRIA PREDIAL</v>
          </cell>
          <cell r="C10876" t="str">
            <v xml:space="preserve">UN    </v>
          </cell>
          <cell r="D10876">
            <v>15.07</v>
          </cell>
        </row>
        <row r="10877">
          <cell r="A10877">
            <v>38905</v>
          </cell>
          <cell r="B10877" t="str">
            <v>TE ROSCA FEMEA, METALICO, PARA CONEXAO COM ANEL DESLIZANTE EM TUBO PEX, DN 16 MM X 1/2"</v>
          </cell>
          <cell r="C10877" t="str">
            <v xml:space="preserve">UN    </v>
          </cell>
          <cell r="D10877">
            <v>13.03</v>
          </cell>
        </row>
        <row r="10878">
          <cell r="A10878">
            <v>38907</v>
          </cell>
          <cell r="B10878" t="str">
            <v>TE ROSCA FEMEA, METALICO, PARA CONEXAO COM ANEL DESLIZANTE EM TUBO PEX, DN 20 MM X 1/2"</v>
          </cell>
          <cell r="C10878" t="str">
            <v xml:space="preserve">UN    </v>
          </cell>
          <cell r="D10878">
            <v>13.86</v>
          </cell>
        </row>
        <row r="10879">
          <cell r="A10879">
            <v>38908</v>
          </cell>
          <cell r="B10879" t="str">
            <v>TE ROSCA FEMEA, METALICO, PARA CONEXAO COM ANEL DESLIZANTE EM TUBO PEX, DN 20 MM X 3/4"</v>
          </cell>
          <cell r="C10879" t="str">
            <v xml:space="preserve">UN    </v>
          </cell>
          <cell r="D10879">
            <v>15.6</v>
          </cell>
        </row>
        <row r="10880">
          <cell r="A10880">
            <v>38909</v>
          </cell>
          <cell r="B10880" t="str">
            <v>TE ROSCA FEMEA, METALICO, PARA CONEXAO COM ANEL DESLIZANTE EM TUBO PEX, DN 25 MM X 1/2"</v>
          </cell>
          <cell r="C10880" t="str">
            <v xml:space="preserve">UN    </v>
          </cell>
          <cell r="D10880">
            <v>22.43</v>
          </cell>
        </row>
        <row r="10881">
          <cell r="A10881">
            <v>38910</v>
          </cell>
          <cell r="B10881" t="str">
            <v>TE ROSCA FEMEA, METALICO, PARA CONEXAO COM ANEL DESLIZANTE EM TUBO PEX, DN 25 MM X 3/4"</v>
          </cell>
          <cell r="C10881" t="str">
            <v xml:space="preserve">UN    </v>
          </cell>
          <cell r="D10881">
            <v>24.22</v>
          </cell>
        </row>
        <row r="10882">
          <cell r="A10882">
            <v>38897</v>
          </cell>
          <cell r="B10882" t="str">
            <v>TE ROSCA MACHO, METALICO, PARA CONEXAO COM ANEL DESLIZANTE EM TUBO PEX, DN 16 MM X 1/2"</v>
          </cell>
          <cell r="C10882" t="str">
            <v xml:space="preserve">UN    </v>
          </cell>
          <cell r="D10882">
            <v>13.08</v>
          </cell>
        </row>
        <row r="10883">
          <cell r="A10883">
            <v>38899</v>
          </cell>
          <cell r="B10883" t="str">
            <v>TE ROSCA MACHO, METALICO, PARA CONEXAO COM ANEL DESLIZANTE EM TUBO PEX, DN 20 MM X 1/2"</v>
          </cell>
          <cell r="C10883" t="str">
            <v xml:space="preserve">UN    </v>
          </cell>
          <cell r="D10883">
            <v>14.72</v>
          </cell>
        </row>
        <row r="10884">
          <cell r="A10884">
            <v>38900</v>
          </cell>
          <cell r="B10884" t="str">
            <v>TE ROSCA MACHO, METALICO, PARA CONEXAO COM ANEL DESLIZANTE EM TUBO PEX, DN 20 MM X 3/4"</v>
          </cell>
          <cell r="C10884" t="str">
            <v xml:space="preserve">UN    </v>
          </cell>
          <cell r="D10884">
            <v>15.34</v>
          </cell>
        </row>
        <row r="10885">
          <cell r="A10885">
            <v>38901</v>
          </cell>
          <cell r="B10885" t="str">
            <v>TE ROSCA MACHO, METALICO, PARA CONEXAO COM ANEL DESLIZANTE EM TUBO PEX, DN 25 MM X 3/4"</v>
          </cell>
          <cell r="C10885" t="str">
            <v xml:space="preserve">UN    </v>
          </cell>
          <cell r="D10885">
            <v>25.1</v>
          </cell>
        </row>
        <row r="10886">
          <cell r="A10886">
            <v>38904</v>
          </cell>
          <cell r="B10886" t="str">
            <v>TE ROSCA MACHO, METALICO, PARA CONEXAO COM ANEL DESLIZANTE EM TUBO PEX, DN 32 MM X 1"</v>
          </cell>
          <cell r="C10886" t="str">
            <v xml:space="preserve">UN    </v>
          </cell>
          <cell r="D10886">
            <v>40.78</v>
          </cell>
        </row>
        <row r="10887">
          <cell r="A10887">
            <v>38903</v>
          </cell>
          <cell r="B10887" t="str">
            <v>TE ROSCA MACHO, METALICO, PARA CONEXAO COM ANEL DESLIZANTE EM TUBO PEX, DN 32 MM X 3/4"</v>
          </cell>
          <cell r="C10887" t="str">
            <v xml:space="preserve">UN    </v>
          </cell>
          <cell r="D10887">
            <v>40.53</v>
          </cell>
        </row>
        <row r="10888">
          <cell r="A10888">
            <v>7091</v>
          </cell>
          <cell r="B10888" t="str">
            <v>TE SANITARIO, PVC, DN 100 X 100 MM, SERIE NORMAL, PARA ESGOTO PREDIAL</v>
          </cell>
          <cell r="C10888" t="str">
            <v xml:space="preserve">UN    </v>
          </cell>
          <cell r="D10888">
            <v>9.6300000000000008</v>
          </cell>
        </row>
        <row r="10889">
          <cell r="A10889">
            <v>11655</v>
          </cell>
          <cell r="B10889" t="str">
            <v>TE SANITARIO, PVC, DN 100 X 50 MM, SERIE NORMAL, PARA ESGOTO PREDIAL</v>
          </cell>
          <cell r="C10889" t="str">
            <v xml:space="preserve">UN    </v>
          </cell>
          <cell r="D10889">
            <v>9.1999999999999993</v>
          </cell>
        </row>
        <row r="10890">
          <cell r="A10890">
            <v>11656</v>
          </cell>
          <cell r="B10890" t="str">
            <v>TE SANITARIO, PVC, DN 100 X 75 MM, SERIE NORMAL PARA ESGOTO PREDIAL</v>
          </cell>
          <cell r="C10890" t="str">
            <v xml:space="preserve">UN    </v>
          </cell>
          <cell r="D10890">
            <v>9.6199999999999992</v>
          </cell>
        </row>
        <row r="10891">
          <cell r="A10891">
            <v>37948</v>
          </cell>
          <cell r="B10891" t="str">
            <v>TE SANITARIO, PVC, DN 40 X 40 MM, SERIE NORMAL, PARA ESGOTO PREDIAL</v>
          </cell>
          <cell r="C10891" t="str">
            <v xml:space="preserve">UN    </v>
          </cell>
          <cell r="D10891">
            <v>1.95</v>
          </cell>
        </row>
        <row r="10892">
          <cell r="A10892">
            <v>7097</v>
          </cell>
          <cell r="B10892" t="str">
            <v>TE SANITARIO, PVC, DN 50 X 50 MM, SERIE NORMAL, PARA ESGOTO PREDIAL</v>
          </cell>
          <cell r="C10892" t="str">
            <v xml:space="preserve">UN    </v>
          </cell>
          <cell r="D10892">
            <v>4.2699999999999996</v>
          </cell>
        </row>
        <row r="10893">
          <cell r="A10893">
            <v>11657</v>
          </cell>
          <cell r="B10893" t="str">
            <v>TE SANITARIO, PVC, DN 75 X 50 MM, SERIE NORMAL PARA ESGOTO PREDIAL</v>
          </cell>
          <cell r="C10893" t="str">
            <v xml:space="preserve">UN    </v>
          </cell>
          <cell r="D10893">
            <v>8.3800000000000008</v>
          </cell>
        </row>
        <row r="10894">
          <cell r="A10894">
            <v>11658</v>
          </cell>
          <cell r="B10894" t="str">
            <v>TE SANITARIO, PVC, DN 75 X 75 MM, SERIE NORMAL PARA ESGOTO PREDIAL</v>
          </cell>
          <cell r="C10894" t="str">
            <v xml:space="preserve">UN    </v>
          </cell>
          <cell r="D10894">
            <v>8.5399999999999991</v>
          </cell>
        </row>
        <row r="10895">
          <cell r="A10895">
            <v>7146</v>
          </cell>
          <cell r="B10895" t="str">
            <v>TE SOLDAVEL, PVC, 90 GRAUS, 110 MM, PARA AGUA FRIA PREDIAL (NBR 5648)</v>
          </cell>
          <cell r="C10895" t="str">
            <v xml:space="preserve">UN    </v>
          </cell>
          <cell r="D10895">
            <v>111.88</v>
          </cell>
        </row>
        <row r="10896">
          <cell r="A10896">
            <v>7138</v>
          </cell>
          <cell r="B10896" t="str">
            <v>TE SOLDAVEL, PVC, 90 GRAUS, 20 MM, PARA AGUA FRIA PREDIAL (NBR 5648)</v>
          </cell>
          <cell r="C10896" t="str">
            <v xml:space="preserve">UN    </v>
          </cell>
          <cell r="D10896">
            <v>0.63</v>
          </cell>
        </row>
        <row r="10897">
          <cell r="A10897">
            <v>7139</v>
          </cell>
          <cell r="B10897" t="str">
            <v>TE SOLDAVEL, PVC, 90 GRAUS, 25 MM, PARA AGUA FRIA PREDIAL (NBR 5648)</v>
          </cell>
          <cell r="C10897" t="str">
            <v xml:space="preserve">UN    </v>
          </cell>
          <cell r="D10897">
            <v>0.83</v>
          </cell>
        </row>
        <row r="10898">
          <cell r="A10898">
            <v>7140</v>
          </cell>
          <cell r="B10898" t="str">
            <v>TE SOLDAVEL, PVC, 90 GRAUS, 32 MM, PARA AGUA FRIA PREDIAL (NBR 5648)</v>
          </cell>
          <cell r="C10898" t="str">
            <v xml:space="preserve">UN    </v>
          </cell>
          <cell r="D10898">
            <v>2.76</v>
          </cell>
        </row>
        <row r="10899">
          <cell r="A10899">
            <v>7141</v>
          </cell>
          <cell r="B10899" t="str">
            <v>TE SOLDAVEL, PVC, 90 GRAUS, 40 MM, PARA AGUA FRIA PREDIAL (NBR 5648)</v>
          </cell>
          <cell r="C10899" t="str">
            <v xml:space="preserve">UN    </v>
          </cell>
          <cell r="D10899">
            <v>6.03</v>
          </cell>
        </row>
        <row r="10900">
          <cell r="A10900">
            <v>7143</v>
          </cell>
          <cell r="B10900" t="str">
            <v>TE SOLDAVEL, PVC, 90 GRAUS, 60 MM, PARA AGUA FRIA PREDIAL (NBR 5648)</v>
          </cell>
          <cell r="C10900" t="str">
            <v xml:space="preserve">UN    </v>
          </cell>
          <cell r="D10900">
            <v>20.11</v>
          </cell>
        </row>
        <row r="10901">
          <cell r="A10901">
            <v>7144</v>
          </cell>
          <cell r="B10901" t="str">
            <v>TE SOLDAVEL, PVC, 90 GRAUS, 75 MM, PARA AGUA FRIA PREDIAL (NBR 5648)</v>
          </cell>
          <cell r="C10901" t="str">
            <v xml:space="preserve">UN    </v>
          </cell>
          <cell r="D10901">
            <v>40.22</v>
          </cell>
        </row>
        <row r="10902">
          <cell r="A10902">
            <v>7145</v>
          </cell>
          <cell r="B10902" t="str">
            <v>TE SOLDAVEL, PVC, 90 GRAUS, 85 MM, PARA AGUA FRIA PREDIAL (NBR 5648)</v>
          </cell>
          <cell r="C10902" t="str">
            <v xml:space="preserve">UN    </v>
          </cell>
          <cell r="D10902">
            <v>65.97</v>
          </cell>
        </row>
        <row r="10903">
          <cell r="A10903">
            <v>7142</v>
          </cell>
          <cell r="B10903" t="str">
            <v>TE SOLDAVEL, PVC, 90 GRAUS,50 MM, PARA AGUA FRIA PREDIAL (NBR 5648)</v>
          </cell>
          <cell r="C10903" t="str">
            <v xml:space="preserve">UN    </v>
          </cell>
          <cell r="D10903">
            <v>6.74</v>
          </cell>
        </row>
        <row r="10904">
          <cell r="A10904">
            <v>3593</v>
          </cell>
          <cell r="B10904" t="str">
            <v>TE 45 GRAUS DE FERRO GALVANIZADO, COM ROSCA BSP, DE 1 1/2"</v>
          </cell>
          <cell r="C10904" t="str">
            <v xml:space="preserve">UN    </v>
          </cell>
          <cell r="D10904">
            <v>41.78</v>
          </cell>
        </row>
        <row r="10905">
          <cell r="A10905">
            <v>3588</v>
          </cell>
          <cell r="B10905" t="str">
            <v>TE 45 GRAUS DE FERRO GALVANIZADO, COM ROSCA BSP, DE 1 1/4"</v>
          </cell>
          <cell r="C10905" t="str">
            <v xml:space="preserve">UN    </v>
          </cell>
          <cell r="D10905">
            <v>32.21</v>
          </cell>
        </row>
        <row r="10906">
          <cell r="A10906">
            <v>3585</v>
          </cell>
          <cell r="B10906" t="str">
            <v>TE 45 GRAUS DE FERRO GALVANIZADO, COM ROSCA BSP, DE 1/2"</v>
          </cell>
          <cell r="C10906" t="str">
            <v xml:space="preserve">UN    </v>
          </cell>
          <cell r="D10906">
            <v>9.94</v>
          </cell>
        </row>
        <row r="10907">
          <cell r="A10907">
            <v>3587</v>
          </cell>
          <cell r="B10907" t="str">
            <v>TE 45 GRAUS DE FERRO GALVANIZADO, COM ROSCA BSP, DE 1"</v>
          </cell>
          <cell r="C10907" t="str">
            <v xml:space="preserve">UN    </v>
          </cell>
          <cell r="D10907">
            <v>19.98</v>
          </cell>
        </row>
        <row r="10908">
          <cell r="A10908">
            <v>3590</v>
          </cell>
          <cell r="B10908" t="str">
            <v>TE 45 GRAUS DE FERRO GALVANIZADO, COM ROSCA BSP, DE 2 1/2"</v>
          </cell>
          <cell r="C10908" t="str">
            <v xml:space="preserve">UN    </v>
          </cell>
          <cell r="D10908">
            <v>118.64</v>
          </cell>
        </row>
        <row r="10909">
          <cell r="A10909">
            <v>3589</v>
          </cell>
          <cell r="B10909" t="str">
            <v>TE 45 GRAUS DE FERRO GALVANIZADO, COM ROSCA BSP, DE 2"</v>
          </cell>
          <cell r="C10909" t="str">
            <v xml:space="preserve">UN    </v>
          </cell>
          <cell r="D10909">
            <v>63.68</v>
          </cell>
        </row>
        <row r="10910">
          <cell r="A10910">
            <v>3586</v>
          </cell>
          <cell r="B10910" t="str">
            <v>TE 45 GRAUS DE FERRO GALVANIZADO, COM ROSCA BSP, DE 3/4"</v>
          </cell>
          <cell r="C10910" t="str">
            <v xml:space="preserve">UN    </v>
          </cell>
          <cell r="D10910">
            <v>13.03</v>
          </cell>
        </row>
        <row r="10911">
          <cell r="A10911">
            <v>3592</v>
          </cell>
          <cell r="B10911" t="str">
            <v>TE 45 GRAUS DE FERRO GALVANIZADO, COM ROSCA BSP, DE 3"</v>
          </cell>
          <cell r="C10911" t="str">
            <v xml:space="preserve">UN    </v>
          </cell>
          <cell r="D10911">
            <v>187.54</v>
          </cell>
        </row>
        <row r="10912">
          <cell r="A10912">
            <v>3591</v>
          </cell>
          <cell r="B10912" t="str">
            <v>TE 45 GRAUS DE FERRO GALVANIZADO, COM ROSCA BSP, DE 4"</v>
          </cell>
          <cell r="C10912" t="str">
            <v xml:space="preserve">UN    </v>
          </cell>
          <cell r="D10912">
            <v>300.64</v>
          </cell>
        </row>
        <row r="10913">
          <cell r="A10913">
            <v>40396</v>
          </cell>
          <cell r="B10913" t="str">
            <v>TE 90 GRAUS EM ACO CARBONO, SOLDAVEL, PRESSAO 3.000 LBS, DN 1 1/2"</v>
          </cell>
          <cell r="C10913" t="str">
            <v xml:space="preserve">UN    </v>
          </cell>
          <cell r="D10913">
            <v>61.08</v>
          </cell>
        </row>
        <row r="10914">
          <cell r="A10914">
            <v>40395</v>
          </cell>
          <cell r="B10914" t="str">
            <v>TE 90 GRAUS EM ACO CARBONO, SOLDAVEL, PRESSAO 3.000 LBS, DN 1 1/4"</v>
          </cell>
          <cell r="C10914" t="str">
            <v xml:space="preserve">UN    </v>
          </cell>
          <cell r="D10914">
            <v>46.88</v>
          </cell>
        </row>
        <row r="10915">
          <cell r="A10915">
            <v>40392</v>
          </cell>
          <cell r="B10915" t="str">
            <v>TE 90 GRAUS EM ACO CARBONO, SOLDAVEL, PRESSAO 3.000 LBS, DN 1/2"</v>
          </cell>
          <cell r="C10915" t="str">
            <v xml:space="preserve">UN    </v>
          </cell>
          <cell r="D10915">
            <v>15.08</v>
          </cell>
        </row>
        <row r="10916">
          <cell r="A10916">
            <v>40394</v>
          </cell>
          <cell r="B10916" t="str">
            <v>TE 90 GRAUS EM ACO CARBONO, SOLDAVEL, PRESSAO 3.000 LBS, DN 1"</v>
          </cell>
          <cell r="C10916" t="str">
            <v xml:space="preserve">UN    </v>
          </cell>
          <cell r="D10916">
            <v>30.52</v>
          </cell>
        </row>
        <row r="10917">
          <cell r="A10917">
            <v>40398</v>
          </cell>
          <cell r="B10917" t="str">
            <v>TE 90 GRAUS EM ACO CARBONO, SOLDAVEL, PRESSAO 3.000 LBS, DN 2 1/2"</v>
          </cell>
          <cell r="C10917" t="str">
            <v xml:space="preserve">UN    </v>
          </cell>
          <cell r="D10917">
            <v>195.97</v>
          </cell>
        </row>
        <row r="10918">
          <cell r="A10918">
            <v>40397</v>
          </cell>
          <cell r="B10918" t="str">
            <v>TE 90 GRAUS EM ACO CARBONO, SOLDAVEL, PRESSAO 3.000 LBS, DN 2"</v>
          </cell>
          <cell r="C10918" t="str">
            <v xml:space="preserve">UN    </v>
          </cell>
          <cell r="D10918">
            <v>100.36</v>
          </cell>
        </row>
        <row r="10919">
          <cell r="A10919">
            <v>40393</v>
          </cell>
          <cell r="B10919" t="str">
            <v>TE 90 GRAUS EM ACO CARBONO, SOLDAVEL, PRESSAO 3.000 LBS, DN 3/4"</v>
          </cell>
          <cell r="C10919" t="str">
            <v xml:space="preserve">UN    </v>
          </cell>
          <cell r="D10919">
            <v>19.43</v>
          </cell>
        </row>
        <row r="10920">
          <cell r="A10920">
            <v>40399</v>
          </cell>
          <cell r="B10920" t="str">
            <v>TE 90 GRAUS EM ACO CARBONO, SOLDAVEL, PRESSAO 3.000 LBS, DN 3"</v>
          </cell>
          <cell r="C10920" t="str">
            <v xml:space="preserve">UN    </v>
          </cell>
          <cell r="D10920">
            <v>320.61</v>
          </cell>
        </row>
        <row r="10921">
          <cell r="A10921">
            <v>39322</v>
          </cell>
          <cell r="B10921" t="str">
            <v>TE, PLASTICO, DN 16 MM, PARA CONEXAO COM CRIMPAGEM EM TUBO PEX</v>
          </cell>
          <cell r="C10921" t="str">
            <v xml:space="preserve">UN    </v>
          </cell>
          <cell r="D10921">
            <v>15.81</v>
          </cell>
        </row>
        <row r="10922">
          <cell r="A10922">
            <v>39289</v>
          </cell>
          <cell r="B10922" t="str">
            <v>TE, PLASTICO, DN 20 MM, PARA CONEXAO COM CRIMPAGEM EM TUBO PEX</v>
          </cell>
          <cell r="C10922" t="str">
            <v xml:space="preserve">UN    </v>
          </cell>
          <cell r="D10922">
            <v>18.940000000000001</v>
          </cell>
        </row>
        <row r="10923">
          <cell r="A10923">
            <v>39290</v>
          </cell>
          <cell r="B10923" t="str">
            <v>TE, PLASTICO, DN 25 MM, PARA CONEXAO COM CRIMPAGEM EM TUBO PEX</v>
          </cell>
          <cell r="C10923" t="str">
            <v xml:space="preserve">UN    </v>
          </cell>
          <cell r="D10923">
            <v>32.14</v>
          </cell>
        </row>
        <row r="10924">
          <cell r="A10924">
            <v>39291</v>
          </cell>
          <cell r="B10924" t="str">
            <v>TE, PLASTICO, DN 32 MM, PARA CONEXAO COM CRIMPAGEM EM TUBO PEX</v>
          </cell>
          <cell r="C10924" t="str">
            <v xml:space="preserve">UN    </v>
          </cell>
          <cell r="D10924">
            <v>48.12</v>
          </cell>
        </row>
        <row r="10925">
          <cell r="A10925">
            <v>20174</v>
          </cell>
          <cell r="B10925" t="str">
            <v>TE, PVC LEVE, CURTO, 90 GRAUS, 150 MM, PARA ESGOTO</v>
          </cell>
          <cell r="C10925" t="str">
            <v xml:space="preserve">UN    </v>
          </cell>
          <cell r="D10925">
            <v>23.46</v>
          </cell>
        </row>
        <row r="10926">
          <cell r="A10926">
            <v>41892</v>
          </cell>
          <cell r="B10926" t="str">
            <v>TE, PVC PBA, BBB, 90 GRAUS, DN 100 / DE 110 MM, PARA REDE  AGUA (NBR 10351)</v>
          </cell>
          <cell r="C10926" t="str">
            <v xml:space="preserve">UN    </v>
          </cell>
          <cell r="D10926">
            <v>88.12</v>
          </cell>
        </row>
        <row r="10927">
          <cell r="A10927">
            <v>7048</v>
          </cell>
          <cell r="B10927" t="str">
            <v>TE, PVC PBA, BBB, 90 GRAUS, DN 50 / DE 60 MM, PARA REDE AGUA (NBR 10351)</v>
          </cell>
          <cell r="C10927" t="str">
            <v xml:space="preserve">UN    </v>
          </cell>
          <cell r="D10927">
            <v>19.02</v>
          </cell>
        </row>
        <row r="10928">
          <cell r="A10928">
            <v>7088</v>
          </cell>
          <cell r="B10928" t="str">
            <v>TE, PVC PBA, BBB, 90 GRAUS, DN 75 / DE 85 MM, PARA REDE AGUA (NBR 10351)</v>
          </cell>
          <cell r="C10928" t="str">
            <v xml:space="preserve">UN    </v>
          </cell>
          <cell r="D10928">
            <v>41.59</v>
          </cell>
        </row>
        <row r="10929">
          <cell r="A10929">
            <v>20179</v>
          </cell>
          <cell r="B10929" t="str">
            <v>TE, PVC, SERIE R, 100 X 100 MM, PARA ESGOTO PREDIAL</v>
          </cell>
          <cell r="C10929" t="str">
            <v xml:space="preserve">UN    </v>
          </cell>
          <cell r="D10929">
            <v>31.59</v>
          </cell>
        </row>
        <row r="10930">
          <cell r="A10930">
            <v>20178</v>
          </cell>
          <cell r="B10930" t="str">
            <v>TE, PVC, SERIE R, 100 X 75 MM, PARA ESGOTO PREDIAL</v>
          </cell>
          <cell r="C10930" t="str">
            <v xml:space="preserve">UN    </v>
          </cell>
          <cell r="D10930">
            <v>27.92</v>
          </cell>
        </row>
        <row r="10931">
          <cell r="A10931">
            <v>20180</v>
          </cell>
          <cell r="B10931" t="str">
            <v>TE, PVC, SERIE R, 150 X 100 MM, PARA ESGOTO PREDIAL</v>
          </cell>
          <cell r="C10931" t="str">
            <v xml:space="preserve">UN    </v>
          </cell>
          <cell r="D10931">
            <v>51.3</v>
          </cell>
        </row>
        <row r="10932">
          <cell r="A10932">
            <v>20181</v>
          </cell>
          <cell r="B10932" t="str">
            <v>TE, PVC, SERIE R, 150 X 150 MM, PARA ESGOTO PREDIAL</v>
          </cell>
          <cell r="C10932" t="str">
            <v xml:space="preserve">UN    </v>
          </cell>
          <cell r="D10932">
            <v>76.099999999999994</v>
          </cell>
        </row>
        <row r="10933">
          <cell r="A10933">
            <v>20177</v>
          </cell>
          <cell r="B10933" t="str">
            <v>TE, PVC, SERIE R, 75 X 75 MM, PARA ESGOTO PREDIAL</v>
          </cell>
          <cell r="C10933" t="str">
            <v xml:space="preserve">UN    </v>
          </cell>
          <cell r="D10933">
            <v>18.29</v>
          </cell>
        </row>
        <row r="10934">
          <cell r="A10934">
            <v>7082</v>
          </cell>
          <cell r="B10934" t="str">
            <v>TE, PVC, 90 GRAUS, BBB, JE, DN 100 MM, PARA REDE COLETORA ESGOTO (NBR 10569)</v>
          </cell>
          <cell r="C10934" t="str">
            <v xml:space="preserve">UN    </v>
          </cell>
          <cell r="D10934">
            <v>36.32</v>
          </cell>
        </row>
        <row r="10935">
          <cell r="A10935">
            <v>42707</v>
          </cell>
          <cell r="B10935" t="str">
            <v>TE, PVC, 90 GRAUS, BBB, JE, DN 100 MM, PARA TUBO CORRUGADO E/OU LISO, REDE COLETORA ESGOTO (NBR 10569</v>
          </cell>
          <cell r="C10935" t="str">
            <v xml:space="preserve">UN    </v>
          </cell>
          <cell r="D10935">
            <v>98.63</v>
          </cell>
        </row>
        <row r="10936">
          <cell r="A10936">
            <v>7069</v>
          </cell>
          <cell r="B10936" t="str">
            <v>TE, PVC, 90 GRAUS, BBB, JE, DN 150 MM, PARA REDE COLETORA ESGOTO (NBR 10569)</v>
          </cell>
          <cell r="C10936" t="str">
            <v xml:space="preserve">UN    </v>
          </cell>
          <cell r="D10936">
            <v>80.61</v>
          </cell>
        </row>
        <row r="10937">
          <cell r="A10937">
            <v>42708</v>
          </cell>
          <cell r="B10937" t="str">
            <v>TE, PVC, 90 GRAUS, BBB, JE, DN 150 MM, PARA TUBO CORRUGADO E/OU LISO, REDE COLETORA ESGOTO (NBR 10569)</v>
          </cell>
          <cell r="C10937" t="str">
            <v xml:space="preserve">UN    </v>
          </cell>
          <cell r="D10937">
            <v>258.89</v>
          </cell>
        </row>
        <row r="10938">
          <cell r="A10938">
            <v>7070</v>
          </cell>
          <cell r="B10938" t="str">
            <v>TE, PVC, 90 GRAUS, BBB, JE, DN 200 MM, PARA REDE COLETORA ESGOTO (NBR 10569)</v>
          </cell>
          <cell r="C10938" t="str">
            <v xml:space="preserve">UN    </v>
          </cell>
          <cell r="D10938">
            <v>115.43</v>
          </cell>
        </row>
        <row r="10939">
          <cell r="A10939">
            <v>42709</v>
          </cell>
          <cell r="B10939" t="str">
            <v>TE, PVC, 90 GRAUS, BBB, JE, DN 200 MM, PARA TUBO CORRUGADO E/OU LISO, REDE COLETORA ESGOTO (NBR 10569)</v>
          </cell>
          <cell r="C10939" t="str">
            <v xml:space="preserve">UN    </v>
          </cell>
          <cell r="D10939">
            <v>387.18</v>
          </cell>
        </row>
        <row r="10940">
          <cell r="A10940">
            <v>42710</v>
          </cell>
          <cell r="B10940" t="str">
            <v>TE, PVC, 90 GRAUS, BBB, JE, DN 250 MM, PARA TUBO CORRUGADO E/OU LISO, REDE COLETORA ESGOTO (NBR 10569)</v>
          </cell>
          <cell r="C10940" t="str">
            <v xml:space="preserve">UN    </v>
          </cell>
          <cell r="D10940">
            <v>1112.97</v>
          </cell>
        </row>
        <row r="10941">
          <cell r="A10941">
            <v>42716</v>
          </cell>
          <cell r="B10941" t="str">
            <v>TE, PVC, 90 GRAUS, BBB, JE, DN 300 MM, PARA TUBO CORRUGADO E/OU LISO, REDE COLETORA ESGOTO (NBR 10569)</v>
          </cell>
          <cell r="C10941" t="str">
            <v xml:space="preserve">UN    </v>
          </cell>
          <cell r="D10941">
            <v>1385.28</v>
          </cell>
        </row>
        <row r="10942">
          <cell r="A10942">
            <v>20172</v>
          </cell>
          <cell r="B10942" t="str">
            <v>TE, PVC, 90 GRAUS, BBP, JE, DN 100 MM, PARA REDE COLETORA ESGOTO (NBR 10569)</v>
          </cell>
          <cell r="C10942" t="str">
            <v xml:space="preserve">UN    </v>
          </cell>
          <cell r="D10942">
            <v>26.64</v>
          </cell>
        </row>
        <row r="10943">
          <cell r="A10943">
            <v>40945</v>
          </cell>
          <cell r="B10943" t="str">
            <v>TECNICO DE EDIFICACOES</v>
          </cell>
          <cell r="C10943" t="str">
            <v xml:space="preserve">H     </v>
          </cell>
          <cell r="D10943">
            <v>15.93</v>
          </cell>
        </row>
        <row r="10944">
          <cell r="A10944">
            <v>40946</v>
          </cell>
          <cell r="B10944" t="str">
            <v>TECNICO DE EDIFICACOES (MENSALISTA)</v>
          </cell>
          <cell r="C10944" t="str">
            <v xml:space="preserve">MES   </v>
          </cell>
          <cell r="D10944">
            <v>2214.9299999999998</v>
          </cell>
        </row>
        <row r="10945">
          <cell r="A10945">
            <v>7153</v>
          </cell>
          <cell r="B10945" t="str">
            <v>TECNICO EM LABORATORIO E CAMPO DE CONSTRUCAO CIVIL</v>
          </cell>
          <cell r="C10945" t="str">
            <v xml:space="preserve">H     </v>
          </cell>
          <cell r="D10945">
            <v>18.63</v>
          </cell>
        </row>
        <row r="10946">
          <cell r="A10946">
            <v>41089</v>
          </cell>
          <cell r="B10946" t="str">
            <v>TECNICO EM LABORATORIO E CAMPO DE CONSTRUCAO CIVIL (MENSALISTA)</v>
          </cell>
          <cell r="C10946" t="str">
            <v xml:space="preserve">MES   </v>
          </cell>
          <cell r="D10946">
            <v>3298.03</v>
          </cell>
        </row>
        <row r="10947">
          <cell r="A10947">
            <v>40943</v>
          </cell>
          <cell r="B10947" t="str">
            <v>TECNICO EM SEGURANCA DO TRABALHO</v>
          </cell>
          <cell r="C10947" t="str">
            <v xml:space="preserve">H     </v>
          </cell>
          <cell r="D10947">
            <v>19.62</v>
          </cell>
        </row>
        <row r="10948">
          <cell r="A10948">
            <v>40944</v>
          </cell>
          <cell r="B10948" t="str">
            <v>TECNICO EM SEGURANCA DO TRABALHO (MENSALISTA)</v>
          </cell>
          <cell r="C10948" t="str">
            <v xml:space="preserve">MES   </v>
          </cell>
          <cell r="D10948">
            <v>3473.26</v>
          </cell>
        </row>
        <row r="10949">
          <cell r="A10949">
            <v>6175</v>
          </cell>
          <cell r="B10949" t="str">
            <v>TECNICO EM SONDAGEM</v>
          </cell>
          <cell r="C10949" t="str">
            <v xml:space="preserve">H     </v>
          </cell>
          <cell r="D10949">
            <v>16.600000000000001</v>
          </cell>
        </row>
        <row r="10950">
          <cell r="A10950">
            <v>41092</v>
          </cell>
          <cell r="B10950" t="str">
            <v>TECNICO EM SONDAGEM (MENSALISTA)</v>
          </cell>
          <cell r="C10950" t="str">
            <v xml:space="preserve">MES   </v>
          </cell>
          <cell r="D10950">
            <v>2937.61</v>
          </cell>
        </row>
        <row r="10951">
          <cell r="A10951">
            <v>37712</v>
          </cell>
          <cell r="B10951" t="str">
            <v>TELA ARAME GALVANIZADO REVESTIDO COM POLIMERO, MALHA HEXAGONAL DUPLA TORCAO, 8 X 10 CM (ZN/AL REVESTIDO COM POLIMERO), FIO *2,4* MM</v>
          </cell>
          <cell r="C10951" t="str">
            <v xml:space="preserve">M2    </v>
          </cell>
          <cell r="D10951">
            <v>61.49</v>
          </cell>
        </row>
        <row r="10952">
          <cell r="A10952">
            <v>34547</v>
          </cell>
          <cell r="B10952" t="str">
            <v>TELA DE ACO SOLDADA GALVANIZADA/ZINCADA PARA ALVENARIA, FIO  D = *1,20 A 1,70* MM, MALHA 15 X 15 MM, (C X L) *50 X 12* CM</v>
          </cell>
          <cell r="C10952" t="str">
            <v xml:space="preserve">M     </v>
          </cell>
          <cell r="D10952">
            <v>2.48</v>
          </cell>
        </row>
        <row r="10953">
          <cell r="A10953">
            <v>34548</v>
          </cell>
          <cell r="B10953" t="str">
            <v>TELA DE ACO SOLDADA GALVANIZADA/ZINCADA PARA ALVENARIA, FIO  D = *1,20 A 1,70* MM, MALHA 15 X 15 MM, (C X L) *50 X 17,5* CM</v>
          </cell>
          <cell r="C10953" t="str">
            <v xml:space="preserve">M     </v>
          </cell>
          <cell r="D10953">
            <v>2.42</v>
          </cell>
        </row>
        <row r="10954">
          <cell r="A10954">
            <v>37411</v>
          </cell>
          <cell r="B10954" t="str">
            <v>TELA DE ACO SOLDADA GALVANIZADA/ZINCADA PARA ALVENARIA, FIO  D = *1,24 MM, MALHA 25 X 25 MM</v>
          </cell>
          <cell r="C10954" t="str">
            <v xml:space="preserve">M2    </v>
          </cell>
          <cell r="D10954">
            <v>12.15</v>
          </cell>
        </row>
        <row r="10955">
          <cell r="A10955">
            <v>34558</v>
          </cell>
          <cell r="B10955" t="str">
            <v>TELA DE ACO SOLDADA GALVANIZADA/ZINCADA PARA ALVENARIA, FIO D = *1,20 A 1,70* MM, MALHA 15 X 15 MM, (C X L) *50 X 10,5* CM</v>
          </cell>
          <cell r="C10955" t="str">
            <v xml:space="preserve">M     </v>
          </cell>
          <cell r="D10955">
            <v>1.62</v>
          </cell>
        </row>
        <row r="10956">
          <cell r="A10956">
            <v>34550</v>
          </cell>
          <cell r="B10956" t="str">
            <v>TELA DE ACO SOLDADA GALVANIZADA/ZINCADA PARA ALVENARIA, FIO D = *1,20 A 1,70* MM, MALHA 15 X 15 MM, (C X L) *50 X 6* CM</v>
          </cell>
          <cell r="C10956" t="str">
            <v xml:space="preserve">M     </v>
          </cell>
          <cell r="D10956">
            <v>0.86</v>
          </cell>
        </row>
        <row r="10957">
          <cell r="A10957">
            <v>34557</v>
          </cell>
          <cell r="B10957" t="str">
            <v>TELA DE ACO SOLDADA GALVANIZADA/ZINCADA PARA ALVENARIA, FIO D = *1,20 A 1,70* MM, MALHA 15 X 15 MM, (C X L) *50 X 7,5* CM</v>
          </cell>
          <cell r="C10957" t="str">
            <v xml:space="preserve">M     </v>
          </cell>
          <cell r="D10957">
            <v>1.52</v>
          </cell>
        </row>
        <row r="10958">
          <cell r="A10958">
            <v>7155</v>
          </cell>
          <cell r="B10958" t="str">
            <v>TELA DE ACO SOLDADA NERVURADA CA-60, Q-138, (2,20 KG/M2), DIAMETRO DO FIO = 4,2 MM, LARGURA =  2,45 X 120 M DE COMPRIMENTO, ESPACAMENTO DA MALHA = 10  X 10 CM</v>
          </cell>
          <cell r="C10958" t="str">
            <v xml:space="preserve">M2    </v>
          </cell>
          <cell r="D10958">
            <v>14.01</v>
          </cell>
        </row>
        <row r="10959">
          <cell r="A10959">
            <v>7154</v>
          </cell>
          <cell r="B10959" t="str">
            <v>TELA DE ACO SOLDADA NERVURADA CA-60, Q-138, (2,20 KG/M2), DIAMETRO DO FIO = 4,2 MM, LARGURA =  2,45 X 120 M DE COMPRIMENTO, ESPACAMENTO DA MALHA = 10 X 10 CM</v>
          </cell>
          <cell r="C10959" t="str">
            <v xml:space="preserve">KG    </v>
          </cell>
          <cell r="D10959">
            <v>6.3</v>
          </cell>
        </row>
        <row r="10960">
          <cell r="A10960">
            <v>10915</v>
          </cell>
          <cell r="B10960" t="str">
            <v>TELA DE ACO SOLDADA NERVURADA CA-60, Q-61, (0,97 KG/M2), DIAMETRO DO FIO = 3,4 MM, LARGURA =  2,45 X 120 M DE COMPRIMENTO, ESPACAMENTO DA MALHA = 15  X 15 CM</v>
          </cell>
          <cell r="C10960" t="str">
            <v xml:space="preserve">KG    </v>
          </cell>
          <cell r="D10960">
            <v>6.54</v>
          </cell>
        </row>
        <row r="10961">
          <cell r="A10961">
            <v>10917</v>
          </cell>
          <cell r="B10961" t="str">
            <v>TELA DE ACO SOLDADA NERVURADA CA-60, Q-61, (0,97 KG/M2), DIAMETRO DO FIO = 3,4 MM, LARGURA =  2,45 X 120 M DE COMPRIMENTO, ESPACAMENTO DA MALHA = 15 X 15 CM</v>
          </cell>
          <cell r="C10961" t="str">
            <v xml:space="preserve">M2    </v>
          </cell>
          <cell r="D10961">
            <v>6.35</v>
          </cell>
        </row>
        <row r="10962">
          <cell r="A10962">
            <v>21141</v>
          </cell>
          <cell r="B10962" t="str">
            <v>TELA DE ACO SOLDADA NERVURADA CA-60, Q-92, (1,48 KG/M2), DIAMETRO DO FIO = 4,2 MM, LARGURA =  2,45 X 60 M DE COMPRIMENTO, ESPACAMENTO DA MALHA = 15  X 15 CM</v>
          </cell>
          <cell r="C10962" t="str">
            <v xml:space="preserve">M2    </v>
          </cell>
          <cell r="D10962">
            <v>9.41</v>
          </cell>
        </row>
        <row r="10963">
          <cell r="A10963">
            <v>10916</v>
          </cell>
          <cell r="B10963" t="str">
            <v>TELA DE ACO SOLDADA NERVURADA CA-60, Q-92, (1,48 KG/M2), DIAMETRO DO FIO = 4,2 MM, LARGURA =  2,45 X 60 M DE COMPRIMENTO, ESPACAMENTO DA MALHA = 15 X 15 CM</v>
          </cell>
          <cell r="C10963" t="str">
            <v xml:space="preserve">KG    </v>
          </cell>
          <cell r="D10963">
            <v>6.36</v>
          </cell>
        </row>
        <row r="10964">
          <cell r="A10964">
            <v>39508</v>
          </cell>
          <cell r="B10964" t="str">
            <v>TELA DE ACO SOLDADA NERVURADA, CA-60, L-159, (1,69 KG/M2), DIAMETRO DO FIO = 4,5 MM, LARGURA =  2,45 M, ESPACAMENTO DA MALHA = 30 X 10 CM</v>
          </cell>
          <cell r="C10964" t="str">
            <v xml:space="preserve">M2    </v>
          </cell>
          <cell r="D10964">
            <v>11.18</v>
          </cell>
        </row>
        <row r="10965">
          <cell r="A10965">
            <v>39507</v>
          </cell>
          <cell r="B10965" t="str">
            <v>TELA DE ACO SOLDADA NERVURADA, CA-60, Q-113, (1,8 KG/M2), DIAMETRO DO FIO = 3,8 MM, LARGURA =  2,45 M, ESPACAMENTO DA MALHA = 10 X 10 CM</v>
          </cell>
          <cell r="C10965" t="str">
            <v xml:space="preserve">M2    </v>
          </cell>
          <cell r="D10965">
            <v>10.95</v>
          </cell>
        </row>
        <row r="10966">
          <cell r="A10966">
            <v>7156</v>
          </cell>
          <cell r="B10966" t="str">
            <v>TELA DE ACO SOLDADA NERVURADA, CA-60, Q-196, (3,11 KG/M2), DIAMETRO DO FIO = 5,0 MM, LARGURA =  2,45 M, ESPACAMENTO DA MALHA = 10 X 10 CM</v>
          </cell>
          <cell r="C10966" t="str">
            <v xml:space="preserve">M2    </v>
          </cell>
          <cell r="D10966">
            <v>18.93</v>
          </cell>
        </row>
        <row r="10967">
          <cell r="A10967">
            <v>39509</v>
          </cell>
          <cell r="B10967" t="str">
            <v>TELA DE ACO SOLDADA NERVURADA, CA-60, T-196, (2,11 KG/M2), DIAMETRO DO FIO = 5,0 MM, LARGURA =  2,45 M, ESPACAMENTO DA MALHA = 30 X 10 CM</v>
          </cell>
          <cell r="C10967" t="str">
            <v xml:space="preserve">M2    </v>
          </cell>
          <cell r="D10967">
            <v>8.81</v>
          </cell>
        </row>
        <row r="10968">
          <cell r="A10968">
            <v>25988</v>
          </cell>
          <cell r="B10968" t="str">
            <v>TELA DE ANIAGEM (JUTA)</v>
          </cell>
          <cell r="C10968" t="str">
            <v xml:space="preserve">M2    </v>
          </cell>
          <cell r="D10968">
            <v>9.73</v>
          </cell>
        </row>
        <row r="10969">
          <cell r="A10969">
            <v>10928</v>
          </cell>
          <cell r="B10969" t="str">
            <v>TELA DE ARAME GALV QUADRANGULAR / LOSANGULAR,  FIO 2,11 MM (14  BWG), MALHA  8 X 8 CM, H = 2 M</v>
          </cell>
          <cell r="C10969" t="str">
            <v xml:space="preserve">M2    </v>
          </cell>
          <cell r="D10969">
            <v>12.3</v>
          </cell>
        </row>
        <row r="10970">
          <cell r="A10970">
            <v>7167</v>
          </cell>
          <cell r="B10970" t="str">
            <v>TELA DE ARAME GALV QUADRANGULAR / LOSANGULAR,  FIO 2,11 MM (14 BWG), MALHA  5 X 5 CM, H = 2 M</v>
          </cell>
          <cell r="C10970" t="str">
            <v xml:space="preserve">M2    </v>
          </cell>
          <cell r="D10970">
            <v>16.809999999999999</v>
          </cell>
        </row>
        <row r="10971">
          <cell r="A10971">
            <v>10933</v>
          </cell>
          <cell r="B10971" t="str">
            <v>TELA DE ARAME GALV QUADRANGULAR / LOSANGULAR,  FIO 2,77 MM (12  BWG), MALHA  10 X 10 CM, H = 2 M</v>
          </cell>
          <cell r="C10971" t="str">
            <v xml:space="preserve">M2    </v>
          </cell>
          <cell r="D10971">
            <v>15.03</v>
          </cell>
        </row>
        <row r="10972">
          <cell r="A10972">
            <v>10927</v>
          </cell>
          <cell r="B10972" t="str">
            <v>TELA DE ARAME GALV QUADRANGULAR / LOSANGULAR,  FIO 2,77 MM (12  BWG), MALHA  8 X 8 CM, H = 2 M</v>
          </cell>
          <cell r="C10972" t="str">
            <v xml:space="preserve">M2    </v>
          </cell>
          <cell r="D10972">
            <v>18.149999999999999</v>
          </cell>
        </row>
        <row r="10973">
          <cell r="A10973">
            <v>7158</v>
          </cell>
          <cell r="B10973" t="str">
            <v>TELA DE ARAME GALV QUADRANGULAR / LOSANGULAR,  FIO 2,77 MM (12 BWG), MALHA  5 X 5 CM, H = 2 M</v>
          </cell>
          <cell r="C10973" t="str">
            <v xml:space="preserve">M2    </v>
          </cell>
          <cell r="D10973">
            <v>25.33</v>
          </cell>
        </row>
        <row r="10974">
          <cell r="A10974">
            <v>7162</v>
          </cell>
          <cell r="B10974" t="str">
            <v>TELA DE ARAME GALV QUADRANGULAR / LOSANGULAR,  FIO 3,4 MM (10  BWG), MALHA  5 X 5 CM, H = 2 M</v>
          </cell>
          <cell r="C10974" t="str">
            <v xml:space="preserve">M2    </v>
          </cell>
          <cell r="D10974">
            <v>38.08</v>
          </cell>
        </row>
        <row r="10975">
          <cell r="A10975">
            <v>10932</v>
          </cell>
          <cell r="B10975" t="str">
            <v>TELA DE ARAME GALV QUADRANGULAR / LOSANGULAR,  FIO 4,19 MM (8 BWG), MALHA  5 X 5 CM, H = 2 M</v>
          </cell>
          <cell r="C10975" t="str">
            <v xml:space="preserve">M2    </v>
          </cell>
          <cell r="D10975">
            <v>67.44</v>
          </cell>
        </row>
        <row r="10976">
          <cell r="A10976">
            <v>40706</v>
          </cell>
          <cell r="B10976" t="str">
            <v>TELA DE ARAME GALV REVESTIDO EM PVC, QUADRANGULAR / LOSANGULAR,  FIO 1,24 MM (18 BWG), BITOLA = *1,9* MM, MALHA  1,9 X 1,9  CM, H = 2 M</v>
          </cell>
          <cell r="C10976" t="str">
            <v xml:space="preserve">M2    </v>
          </cell>
          <cell r="D10976">
            <v>40.43</v>
          </cell>
        </row>
        <row r="10977">
          <cell r="A10977">
            <v>10937</v>
          </cell>
          <cell r="B10977" t="str">
            <v>TELA DE ARAME GALV REVESTIDO EM PVC, QUADRANGULAR / LOSANGULAR,  FIO 2,11 MM (14 BWG), BITOLA FINAL = *2,8* MM, MALHA  *8 X 8* CM, H = 2 M</v>
          </cell>
          <cell r="C10977" t="str">
            <v xml:space="preserve">M2    </v>
          </cell>
          <cell r="D10977">
            <v>26.51</v>
          </cell>
        </row>
        <row r="10978">
          <cell r="A10978">
            <v>10935</v>
          </cell>
          <cell r="B10978" t="str">
            <v>TELA DE ARAME GALV REVESTIDO EM PVC, QUADRANGULAR / LOSANGULAR,  FIO 2,77 MM (12 BWG), BITOLA FINAL = *3,8* MM, MALHA  7,5 X 7,5 CM, H = 2 M</v>
          </cell>
          <cell r="C10978" t="str">
            <v xml:space="preserve">M2    </v>
          </cell>
          <cell r="D10978">
            <v>34.909999999999997</v>
          </cell>
        </row>
        <row r="10979">
          <cell r="A10979">
            <v>40707</v>
          </cell>
          <cell r="B10979" t="str">
            <v>TELA DE ARAME GALV REVESTIDO EM PVC, QUADRANGULAR/LOSANGULAR, FIO 2,77 MM (12 BWG), MALHA 3 X 3 CM, H = 2 M</v>
          </cell>
          <cell r="C10979" t="str">
            <v xml:space="preserve">M2    </v>
          </cell>
          <cell r="D10979">
            <v>80.37</v>
          </cell>
        </row>
        <row r="10980">
          <cell r="A10980">
            <v>10931</v>
          </cell>
          <cell r="B10980" t="str">
            <v>TELA DE ARAME GALV, HEXAGONAL,  FIO 0,56 MM (24  BWG), MALHA  1/2", H = 1 M</v>
          </cell>
          <cell r="C10980" t="str">
            <v xml:space="preserve">M2    </v>
          </cell>
          <cell r="D10980">
            <v>11.24</v>
          </cell>
        </row>
        <row r="10981">
          <cell r="A10981">
            <v>7164</v>
          </cell>
          <cell r="B10981" t="str">
            <v>TELA DE ARAME ONDULADA, FIO *2,77* MM (12 BWG), MALHA 5 X 5 CM, H = 2 M</v>
          </cell>
          <cell r="C10981" t="str">
            <v xml:space="preserve">M2    </v>
          </cell>
          <cell r="D10981">
            <v>31.47</v>
          </cell>
        </row>
        <row r="10982">
          <cell r="A10982">
            <v>36887</v>
          </cell>
          <cell r="B10982" t="str">
            <v>TELA DE FIBRA DE VIDRO, ACABAMENTO ANTI-ALCALINO, MALHA 10 X 10 MM</v>
          </cell>
          <cell r="C10982" t="str">
            <v xml:space="preserve">M2    </v>
          </cell>
          <cell r="D10982">
            <v>13.36</v>
          </cell>
        </row>
        <row r="10983">
          <cell r="A10983">
            <v>34630</v>
          </cell>
          <cell r="B10983" t="str">
            <v>TELA EM MALHA HEXAGONAL DE DUPLA TORCAO 8 X 10 CM (ZN/AL REVESTIDO COM POLIMERO), FIO 2,7 MM, COM GEOMANTA OU BIOMANTA, DIMENSOES 4,0 X 2,0 X 0,6 M, COM INCLINACAO DE 70 GRAUS, PARA SOLO REFORCADO</v>
          </cell>
          <cell r="C10983" t="str">
            <v xml:space="preserve">UN    </v>
          </cell>
          <cell r="D10983">
            <v>999.44</v>
          </cell>
        </row>
        <row r="10984">
          <cell r="A10984">
            <v>7161</v>
          </cell>
          <cell r="B10984" t="str">
            <v>TELA EM METAL PARA ESTUQUE (DEPLOYE)</v>
          </cell>
          <cell r="C10984" t="str">
            <v xml:space="preserve">M2    </v>
          </cell>
          <cell r="D10984">
            <v>4.7699999999999996</v>
          </cell>
        </row>
        <row r="10985">
          <cell r="A10985">
            <v>7170</v>
          </cell>
          <cell r="B10985" t="str">
            <v>TELA FACHADEIRA EM POLIETILENO, ROLO DE 3 X 100 M (L X C), COR BRANCA, SEM LOGOMARCA - PARA PROTECAO DE OBRAS</v>
          </cell>
          <cell r="C10985" t="str">
            <v xml:space="preserve">M2    </v>
          </cell>
          <cell r="D10985">
            <v>1.9</v>
          </cell>
        </row>
        <row r="10986">
          <cell r="A10986">
            <v>37524</v>
          </cell>
          <cell r="B10986" t="str">
            <v>TELA PLASTICA LARANJA, TIPO TAPUME PARA SINALIZACAO, MALHA RETANGULAR, ROLO 1.20 X 50 M (L X C)</v>
          </cell>
          <cell r="C10986" t="str">
            <v xml:space="preserve">M     </v>
          </cell>
          <cell r="D10986">
            <v>1.81</v>
          </cell>
        </row>
        <row r="10987">
          <cell r="A10987">
            <v>37525</v>
          </cell>
          <cell r="B10987" t="str">
            <v>TELA PLASTICA TECIDA LISTRADA BRANCA E LARANJA, TIPO GUARDA CORPO, EM POLIETILENO MONOFILADO, ROLO 1,20 X 50 M (L X C)</v>
          </cell>
          <cell r="C10987" t="str">
            <v xml:space="preserve">M     </v>
          </cell>
          <cell r="D10987">
            <v>2.17</v>
          </cell>
        </row>
        <row r="10988">
          <cell r="A10988">
            <v>10920</v>
          </cell>
          <cell r="B10988" t="str">
            <v>TELA SOLDADA ARAME GALVANIZADO 12 BWG (2,77MM), MALHA 15 X 5 CM</v>
          </cell>
          <cell r="C10988" t="str">
            <v xml:space="preserve">M2    </v>
          </cell>
          <cell r="D10988">
            <v>12.62</v>
          </cell>
        </row>
        <row r="10989">
          <cell r="A10989">
            <v>7238</v>
          </cell>
          <cell r="B10989" t="str">
            <v>TELHA ALUMINIO ONDULADA, ALTURA = *18* MM, E = 0,5 MM</v>
          </cell>
          <cell r="C10989" t="str">
            <v xml:space="preserve">M2    </v>
          </cell>
          <cell r="D10989">
            <v>40.6</v>
          </cell>
        </row>
        <row r="10990">
          <cell r="A10990">
            <v>7239</v>
          </cell>
          <cell r="B10990" t="str">
            <v>TELHA ALUMINIO ONDULADA, ALTURA = *18* MM, E = 0,6 MM</v>
          </cell>
          <cell r="C10990" t="str">
            <v xml:space="preserve">M2    </v>
          </cell>
          <cell r="D10990">
            <v>50.48</v>
          </cell>
        </row>
        <row r="10991">
          <cell r="A10991">
            <v>7240</v>
          </cell>
          <cell r="B10991" t="str">
            <v>TELHA ALUMINIO ONDULADA, ALTURA = *18* MM, E = 0,7 MM</v>
          </cell>
          <cell r="C10991" t="str">
            <v xml:space="preserve">M2    </v>
          </cell>
          <cell r="D10991">
            <v>57.96</v>
          </cell>
        </row>
        <row r="10992">
          <cell r="A10992">
            <v>36789</v>
          </cell>
          <cell r="B10992" t="str">
            <v>TELHA CERAMICA TIPO AMERICANA, COMPRIMENTO DE *45* CM, RENDIMENTO DE *12* TELHAS/M2</v>
          </cell>
          <cell r="C10992" t="str">
            <v xml:space="preserve">UN    </v>
          </cell>
          <cell r="D10992">
            <v>2.4</v>
          </cell>
        </row>
        <row r="10993">
          <cell r="A10993">
            <v>25007</v>
          </cell>
          <cell r="B10993" t="str">
            <v>TELHA DE ACO ZINCADO ONDULADA, A = *17* MM, E = 0,5 MM, SEM PINTURA</v>
          </cell>
          <cell r="C10993" t="str">
            <v xml:space="preserve">M2    </v>
          </cell>
          <cell r="D10993">
            <v>27.5</v>
          </cell>
        </row>
        <row r="10994">
          <cell r="A10994">
            <v>14171</v>
          </cell>
          <cell r="B10994" t="str">
            <v>TELHA DE ACO ZINCADO TRAPEZOIDAL AUTOPORTANTE, A = 120 MM, E = 0,95 MM, COM PINTURA ELETROSTATICA BRANCA EM 1 FACE</v>
          </cell>
          <cell r="C10994" t="str">
            <v xml:space="preserve">M2    </v>
          </cell>
          <cell r="D10994">
            <v>73.52</v>
          </cell>
        </row>
        <row r="10995">
          <cell r="A10995">
            <v>14170</v>
          </cell>
          <cell r="B10995" t="str">
            <v>TELHA DE ACO ZINCADO TRAPEZOIDAL AUTOPORTANTE, A = 120 MM, E = 0,95 MM, SEM PINTURA</v>
          </cell>
          <cell r="C10995" t="str">
            <v xml:space="preserve">M2    </v>
          </cell>
          <cell r="D10995">
            <v>64.97</v>
          </cell>
        </row>
        <row r="10996">
          <cell r="A10996">
            <v>14173</v>
          </cell>
          <cell r="B10996" t="str">
            <v>TELHA DE ACO ZINCADO TRAPEZOIDAL AUTOPORTANTE, A = 259 MM, E = 0,95 MM, COM PINTURA ELETROSTATICA BRANCA EM 1 FACE</v>
          </cell>
          <cell r="C10996" t="str">
            <v xml:space="preserve">M2    </v>
          </cell>
          <cell r="D10996">
            <v>85.66</v>
          </cell>
        </row>
        <row r="10997">
          <cell r="A10997">
            <v>14172</v>
          </cell>
          <cell r="B10997" t="str">
            <v>TELHA DE ACO ZINCADO TRAPEZOIDAL AUTOPORTANTE, A = 259 MM, E = 0,95 MM, SEM PINTURA</v>
          </cell>
          <cell r="C10997" t="str">
            <v xml:space="preserve">M2    </v>
          </cell>
          <cell r="D10997">
            <v>69.33</v>
          </cell>
        </row>
        <row r="10998">
          <cell r="A10998">
            <v>7243</v>
          </cell>
          <cell r="B10998" t="str">
            <v>TELHA DE ACO ZINCADO TRAPEZOIDAL, A = *40* MM, E = 0,5 MM, SEM PINTURA</v>
          </cell>
          <cell r="C10998" t="str">
            <v xml:space="preserve">M2    </v>
          </cell>
          <cell r="D10998">
            <v>27.2</v>
          </cell>
        </row>
        <row r="10999">
          <cell r="A10999">
            <v>11067</v>
          </cell>
          <cell r="B10999" t="str">
            <v>TELHA DE ALUMINIO TRAPEZOIDAL, ALTURA = 38 MM, E = 0,5 MM (LARGURA = 1056 MM E COMPRIMENTO = 5000 MM)</v>
          </cell>
          <cell r="C10999" t="str">
            <v xml:space="preserve">UN    </v>
          </cell>
          <cell r="D10999">
            <v>201.94</v>
          </cell>
        </row>
        <row r="11000">
          <cell r="A11000">
            <v>11068</v>
          </cell>
          <cell r="B11000" t="str">
            <v>TELHA DE ALUMINIO TRAPEZOIDAL, ALTURA = 38 MM, E = 0,7 MM (LARGURA = 1056 MM E COMPRIMENTO = 5000 MM)</v>
          </cell>
          <cell r="C11000" t="str">
            <v xml:space="preserve">UN    </v>
          </cell>
          <cell r="D11000">
            <v>285.20999999999998</v>
          </cell>
        </row>
        <row r="11001">
          <cell r="A11001">
            <v>7173</v>
          </cell>
          <cell r="B11001" t="str">
            <v>TELHA DE BARRO / CERAMICA, NAO ESMALTADA, TIPO COLONIAL, CANAL, PLAN, PAULISTA, COMPRIMENTO DE *44 A 50* CM, RENDIMENTO DE COBERTURA DE *26* TELHAS/M2</v>
          </cell>
          <cell r="C11001" t="str">
            <v xml:space="preserve">MIL   </v>
          </cell>
          <cell r="D11001">
            <v>1550</v>
          </cell>
        </row>
        <row r="11002">
          <cell r="A11002">
            <v>7175</v>
          </cell>
          <cell r="B11002" t="str">
            <v>TELHA DE BARRO / CERAMICA, TIPO ROMANA, AMERICANA, PORTUGUESA, FRANCESA, COMPRIMENTO DE *41* CM,  RENDIMENTO DE *16* TELHAS/M2</v>
          </cell>
          <cell r="C11002" t="str">
            <v xml:space="preserve">UN    </v>
          </cell>
          <cell r="D11002">
            <v>1.75</v>
          </cell>
        </row>
        <row r="11003">
          <cell r="A11003">
            <v>40865</v>
          </cell>
          <cell r="B11003" t="str">
            <v>TELHA DE CONCRETO TIPO CLASSICA, COR CINZA, COMPRIMENTO DE *42* CM, RENDIMENTO DE *10* TELHAS/M2 (COLETADO CAIXA)</v>
          </cell>
          <cell r="C11003" t="str">
            <v xml:space="preserve">UN    </v>
          </cell>
          <cell r="D11003">
            <v>2.0099999999999998</v>
          </cell>
        </row>
        <row r="11004">
          <cell r="A11004">
            <v>7184</v>
          </cell>
          <cell r="B11004" t="str">
            <v>TELHA DE FIBRA DE VIDRO ONDULADA INCOLOR, E = 0,6 MM, DE *0,50 X 2,44* M</v>
          </cell>
          <cell r="C11004" t="str">
            <v xml:space="preserve">M2    </v>
          </cell>
          <cell r="D11004">
            <v>27.53</v>
          </cell>
        </row>
        <row r="11005">
          <cell r="A11005">
            <v>34458</v>
          </cell>
          <cell r="B11005" t="str">
            <v>TELHA DE FIBROCIMENTO E = 6 MM, DE 3,00 X 1,06 M (SEM AMIANTO)</v>
          </cell>
          <cell r="C11005" t="str">
            <v xml:space="preserve">UN    </v>
          </cell>
          <cell r="D11005">
            <v>106.59</v>
          </cell>
        </row>
        <row r="11006">
          <cell r="A11006">
            <v>34464</v>
          </cell>
          <cell r="B11006" t="str">
            <v>TELHA DE FIBROCIMENTO E = 6 MM, DE 4,10 X 1,06 M (SEM AMIANTO)</v>
          </cell>
          <cell r="C11006" t="str">
            <v xml:space="preserve">UN    </v>
          </cell>
          <cell r="D11006">
            <v>143.01</v>
          </cell>
        </row>
        <row r="11007">
          <cell r="A11007">
            <v>34468</v>
          </cell>
          <cell r="B11007" t="str">
            <v>TELHA DE FIBROCIMENTO E = 6 MM, DE 4,60 X 1,06 M (SEM AMIANTO)</v>
          </cell>
          <cell r="C11007" t="str">
            <v xml:space="preserve">UN    </v>
          </cell>
          <cell r="D11007">
            <v>165.05</v>
          </cell>
        </row>
        <row r="11008">
          <cell r="A11008">
            <v>34473</v>
          </cell>
          <cell r="B11008" t="str">
            <v>TELHA DE FIBROCIMENTO E = 8 MM, DE 3,00 X 1,06 M (SEM AMIANTO)</v>
          </cell>
          <cell r="C11008" t="str">
            <v xml:space="preserve">UN    </v>
          </cell>
          <cell r="D11008">
            <v>134.97999999999999</v>
          </cell>
        </row>
        <row r="11009">
          <cell r="A11009">
            <v>34480</v>
          </cell>
          <cell r="B11009" t="str">
            <v>TELHA DE FIBROCIMENTO E = 8 MM, DE 4,10 X 1,06 M (SEM AMIANTO)</v>
          </cell>
          <cell r="C11009" t="str">
            <v xml:space="preserve">UN    </v>
          </cell>
          <cell r="D11009">
            <v>184.07</v>
          </cell>
        </row>
        <row r="11010">
          <cell r="A11010">
            <v>34486</v>
          </cell>
          <cell r="B11010" t="str">
            <v>TELHA DE FIBROCIMENTO E = 8 MM, DE 4,60 X 1,06 M (SEM AMIANTO)</v>
          </cell>
          <cell r="C11010" t="str">
            <v xml:space="preserve">UN    </v>
          </cell>
          <cell r="D11010">
            <v>206.16</v>
          </cell>
        </row>
        <row r="11011">
          <cell r="A11011">
            <v>7202</v>
          </cell>
          <cell r="B11011" t="str">
            <v>TELHA DE FIBROCIMENTO E= 8 MM, DE *3,70 X 1,06* M (SEM AMIANTO)</v>
          </cell>
          <cell r="C11011" t="str">
            <v xml:space="preserve">M2    </v>
          </cell>
          <cell r="D11011">
            <v>42.25</v>
          </cell>
        </row>
        <row r="11012">
          <cell r="A11012">
            <v>7190</v>
          </cell>
          <cell r="B11012" t="str">
            <v>TELHA DE FIBROCIMENTO ONDULADA E = 4 MM, DE 1,22 X 0,50 M (SEM AMIANTO)</v>
          </cell>
          <cell r="C11012" t="str">
            <v xml:space="preserve">UN    </v>
          </cell>
          <cell r="D11012">
            <v>7.25</v>
          </cell>
        </row>
        <row r="11013">
          <cell r="A11013">
            <v>34417</v>
          </cell>
          <cell r="B11013" t="str">
            <v>TELHA DE FIBROCIMENTO ONDULADA E = 4 MM, DE 2,13 X 0,50 M (SEM AMIANTO)</v>
          </cell>
          <cell r="C11013" t="str">
            <v xml:space="preserve">UN    </v>
          </cell>
          <cell r="D11013">
            <v>12.6</v>
          </cell>
        </row>
        <row r="11014">
          <cell r="A11014">
            <v>7191</v>
          </cell>
          <cell r="B11014" t="str">
            <v>TELHA DE FIBROCIMENTO ONDULADA E = 4 MM, DE 2,44 X 0,50 M (SEM AMIANTO)</v>
          </cell>
          <cell r="C11014" t="str">
            <v xml:space="preserve">UN    </v>
          </cell>
          <cell r="D11014">
            <v>14.6</v>
          </cell>
        </row>
        <row r="11015">
          <cell r="A11015">
            <v>7213</v>
          </cell>
          <cell r="B11015" t="str">
            <v>TELHA DE FIBROCIMENTO ONDULADA E = 4 MM, DE 2,44 X 0,50 M (SEM AMIANTO)</v>
          </cell>
          <cell r="C11015" t="str">
            <v xml:space="preserve">M2    </v>
          </cell>
          <cell r="D11015">
            <v>11.96</v>
          </cell>
        </row>
        <row r="11016">
          <cell r="A11016">
            <v>7195</v>
          </cell>
          <cell r="B11016" t="str">
            <v>TELHA DE FIBROCIMENTO ONDULADA E = 6 MM, DE 1,53 X 1,10 M (SEM AMIANTO)</v>
          </cell>
          <cell r="C11016" t="str">
            <v xml:space="preserve">UN    </v>
          </cell>
          <cell r="D11016">
            <v>34.78</v>
          </cell>
        </row>
        <row r="11017">
          <cell r="A11017">
            <v>7186</v>
          </cell>
          <cell r="B11017" t="str">
            <v>TELHA DE FIBROCIMENTO ONDULADA E = 6 MM, DE 1,83 X 1,10 M (SEM AMIANTO)</v>
          </cell>
          <cell r="C11017" t="str">
            <v xml:space="preserve">UN    </v>
          </cell>
          <cell r="D11017">
            <v>41.62</v>
          </cell>
        </row>
        <row r="11018">
          <cell r="A11018">
            <v>7194</v>
          </cell>
          <cell r="B11018" t="str">
            <v>TELHA DE FIBROCIMENTO ONDULADA E = 6 MM, DE 2,44 X 1,10 M (SEM AMIANTO)</v>
          </cell>
          <cell r="C11018" t="str">
            <v xml:space="preserve">M2    </v>
          </cell>
          <cell r="D11018">
            <v>20.64</v>
          </cell>
        </row>
        <row r="11019">
          <cell r="A11019">
            <v>7207</v>
          </cell>
          <cell r="B11019" t="str">
            <v>TELHA DE FIBROCIMENTO ONDULADA E = 6 MM, DE 2,44 X 1,10 M (SEM AMIANTO)</v>
          </cell>
          <cell r="C11019" t="str">
            <v xml:space="preserve">UN    </v>
          </cell>
          <cell r="D11019">
            <v>55.39</v>
          </cell>
        </row>
        <row r="11020">
          <cell r="A11020">
            <v>7197</v>
          </cell>
          <cell r="B11020" t="str">
            <v>TELHA DE FIBROCIMENTO ONDULADA E = 6 MM, DE 3,66 X 1,10 M (SEM AMIANTO)</v>
          </cell>
          <cell r="C11020" t="str">
            <v xml:space="preserve">UN    </v>
          </cell>
          <cell r="D11020">
            <v>83.22</v>
          </cell>
        </row>
        <row r="11021">
          <cell r="A11021">
            <v>7192</v>
          </cell>
          <cell r="B11021" t="str">
            <v>TELHA DE FIBROCIMENTO ONDULADA E = 8 MM, DE 1,53 X 1,10 M (SEM AMIANTO)</v>
          </cell>
          <cell r="C11021" t="str">
            <v xml:space="preserve">UN    </v>
          </cell>
          <cell r="D11021">
            <v>45.77</v>
          </cell>
        </row>
        <row r="11022">
          <cell r="A11022">
            <v>7193</v>
          </cell>
          <cell r="B11022" t="str">
            <v>TELHA DE FIBROCIMENTO ONDULADA E = 8 MM, DE 1,83 X 1,10 M (SEM AMIANTO)</v>
          </cell>
          <cell r="C11022" t="str">
            <v xml:space="preserve">UN    </v>
          </cell>
          <cell r="D11022">
            <v>54.64</v>
          </cell>
        </row>
        <row r="11023">
          <cell r="A11023">
            <v>7189</v>
          </cell>
          <cell r="B11023" t="str">
            <v>TELHA DE FIBROCIMENTO ONDULADA E = 8 MM, DE 2,44 X 1,10 M (SEM AMIANTO)</v>
          </cell>
          <cell r="C11023" t="str">
            <v xml:space="preserve">UN    </v>
          </cell>
          <cell r="D11023">
            <v>76.739999999999995</v>
          </cell>
        </row>
        <row r="11024">
          <cell r="A11024">
            <v>7198</v>
          </cell>
          <cell r="B11024" t="str">
            <v>TELHA DE FIBROCIMENTO ONDULADA E = 8 MM, DE 3,66 X 1,10 M (SEM AMIANTO)</v>
          </cell>
          <cell r="C11024" t="str">
            <v xml:space="preserve">M2    </v>
          </cell>
          <cell r="D11024">
            <v>28.57</v>
          </cell>
        </row>
        <row r="11025">
          <cell r="A11025">
            <v>34402</v>
          </cell>
          <cell r="B11025" t="str">
            <v>TELHA DE FIBROCIMENTO ONDULADA E = 8 MM, DE 3,66 X 1,10 M (SEM AMIANTO)</v>
          </cell>
          <cell r="C11025" t="str">
            <v xml:space="preserve">UN    </v>
          </cell>
          <cell r="D11025">
            <v>115.03</v>
          </cell>
        </row>
        <row r="11026">
          <cell r="A11026">
            <v>7245</v>
          </cell>
          <cell r="B11026" t="str">
            <v>TELHA DE VIDRO TIPO FRANCESA, *39 X 23* CM</v>
          </cell>
          <cell r="C11026" t="str">
            <v xml:space="preserve">UN    </v>
          </cell>
          <cell r="D11026">
            <v>34.54</v>
          </cell>
        </row>
        <row r="11027">
          <cell r="A11027">
            <v>34425</v>
          </cell>
          <cell r="B11027" t="str">
            <v>TELHA ESTRUTURAL DE FIBROCIMENTO 1 ABA, DE 0,52 X 2,00 M (SEM AMIANTO)</v>
          </cell>
          <cell r="C11027" t="str">
            <v xml:space="preserve">UN    </v>
          </cell>
          <cell r="D11027">
            <v>71.13</v>
          </cell>
        </row>
        <row r="11028">
          <cell r="A11028">
            <v>7223</v>
          </cell>
          <cell r="B11028" t="str">
            <v>TELHA ESTRUTURAL DE FIBROCIMENTO 1 ABA, DE 0,52 X 2,50 M (SEM AMIANTO)</v>
          </cell>
          <cell r="C11028" t="str">
            <v xml:space="preserve">UN    </v>
          </cell>
          <cell r="D11028">
            <v>82.9</v>
          </cell>
        </row>
        <row r="11029">
          <cell r="A11029">
            <v>7234</v>
          </cell>
          <cell r="B11029" t="str">
            <v>TELHA ESTRUTURAL DE FIBROCIMENTO 1 ABA, DE 0,52 X 3,60 M (SEM AMIANTO)</v>
          </cell>
          <cell r="C11029" t="str">
            <v xml:space="preserve">UN    </v>
          </cell>
          <cell r="D11029">
            <v>119.57</v>
          </cell>
        </row>
        <row r="11030">
          <cell r="A11030">
            <v>7224</v>
          </cell>
          <cell r="B11030" t="str">
            <v>TELHA ESTRUTURAL DE FIBROCIMENTO 1 ABA, DE 0,52 X 4,00 M (SEM AMIANTO)</v>
          </cell>
          <cell r="C11030" t="str">
            <v xml:space="preserve">UN    </v>
          </cell>
          <cell r="D11030">
            <v>132.07</v>
          </cell>
        </row>
        <row r="11031">
          <cell r="A11031">
            <v>7221</v>
          </cell>
          <cell r="B11031" t="str">
            <v>TELHA ESTRUTURAL DE FIBROCIMENTO 1 ABA, DE 0,52 X 4,50 M (SEM AMIANTO)</v>
          </cell>
          <cell r="C11031" t="str">
            <v xml:space="preserve">M2    </v>
          </cell>
          <cell r="D11031">
            <v>64.22</v>
          </cell>
        </row>
        <row r="11032">
          <cell r="A11032">
            <v>7210</v>
          </cell>
          <cell r="B11032" t="str">
            <v>TELHA ESTRUTURAL DE FIBROCIMENTO 1 ABA, DE 0,52 X 4,50 M (SEM AMIANTO)</v>
          </cell>
          <cell r="C11032" t="str">
            <v xml:space="preserve">UN    </v>
          </cell>
          <cell r="D11032">
            <v>150.27000000000001</v>
          </cell>
        </row>
        <row r="11033">
          <cell r="A11033">
            <v>7225</v>
          </cell>
          <cell r="B11033" t="str">
            <v>TELHA ESTRUTURAL DE FIBROCIMENTO 1 ABA, DE 0,52 X 5,00 M (SEM AMIANTO)</v>
          </cell>
          <cell r="C11033" t="str">
            <v xml:space="preserve">UN    </v>
          </cell>
          <cell r="D11033">
            <v>166.98</v>
          </cell>
        </row>
        <row r="11034">
          <cell r="A11034">
            <v>7226</v>
          </cell>
          <cell r="B11034" t="str">
            <v>TELHA ESTRUTURAL DE FIBROCIMENTO 1 ABA, DE 0,52 X 5,50 M (SEM AMIANTO)</v>
          </cell>
          <cell r="C11034" t="str">
            <v xml:space="preserve">UN    </v>
          </cell>
          <cell r="D11034">
            <v>183.75</v>
          </cell>
        </row>
        <row r="11035">
          <cell r="A11035">
            <v>7236</v>
          </cell>
          <cell r="B11035" t="str">
            <v>TELHA ESTRUTURAL DE FIBROCIMENTO 1 ABA, DE 0,52 X 6,00 M (SEM AMIANTO)</v>
          </cell>
          <cell r="C11035" t="str">
            <v xml:space="preserve">UN    </v>
          </cell>
          <cell r="D11035">
            <v>200.41</v>
          </cell>
        </row>
        <row r="11036">
          <cell r="A11036">
            <v>7227</v>
          </cell>
          <cell r="B11036" t="str">
            <v>TELHA ESTRUTURAL DE FIBROCIMENTO 1 ABA, DE 0,52 X 6,50 M (SEM AMIANTO)</v>
          </cell>
          <cell r="C11036" t="str">
            <v xml:space="preserve">UN    </v>
          </cell>
          <cell r="D11036">
            <v>217.11</v>
          </cell>
        </row>
        <row r="11037">
          <cell r="A11037">
            <v>7212</v>
          </cell>
          <cell r="B11037" t="str">
            <v>TELHA ESTRUTURAL DE FIBROCIMENTO 1 ABA, DE 0,52 X 7,20 M (SEM AMIANTO)</v>
          </cell>
          <cell r="C11037" t="str">
            <v xml:space="preserve">UN    </v>
          </cell>
          <cell r="D11037">
            <v>240.4</v>
          </cell>
        </row>
        <row r="11038">
          <cell r="A11038">
            <v>7229</v>
          </cell>
          <cell r="B11038" t="str">
            <v>TELHA ESTRUTURAL DE FIBROCIMENTO 2 ABAS, DE 1,00 X 3,00 M (SEM AMIANTO)</v>
          </cell>
          <cell r="C11038" t="str">
            <v xml:space="preserve">UN    </v>
          </cell>
          <cell r="D11038">
            <v>158.97</v>
          </cell>
        </row>
        <row r="11039">
          <cell r="A11039">
            <v>7230</v>
          </cell>
          <cell r="B11039" t="str">
            <v>TELHA ESTRUTURAL DE FIBROCIMENTO 2 ABAS, DE 1,00 X 4,60 M (SEM AMIANTO)</v>
          </cell>
          <cell r="C11039" t="str">
            <v xml:space="preserve">UN    </v>
          </cell>
          <cell r="D11039">
            <v>253.33</v>
          </cell>
        </row>
        <row r="11040">
          <cell r="A11040">
            <v>7231</v>
          </cell>
          <cell r="B11040" t="str">
            <v>TELHA ESTRUTURAL DE FIBROCIMENTO 2 ABAS, DE 1,00 X 6,00 M (SEM AMIANTO)</v>
          </cell>
          <cell r="C11040" t="str">
            <v xml:space="preserve">UN    </v>
          </cell>
          <cell r="D11040">
            <v>332.7</v>
          </cell>
        </row>
        <row r="11041">
          <cell r="A11041">
            <v>7220</v>
          </cell>
          <cell r="B11041" t="str">
            <v>TELHA ESTRUTURAL DE FIBROCIMENTO 2 ABAS, DE 1,00 X 7,40 M (SEM AMIANTO)</v>
          </cell>
          <cell r="C11041" t="str">
            <v xml:space="preserve">UN    </v>
          </cell>
          <cell r="D11041">
            <v>409.03</v>
          </cell>
        </row>
        <row r="11042">
          <cell r="A11042">
            <v>34447</v>
          </cell>
          <cell r="B11042" t="str">
            <v>TELHA ESTRUTURAL DE FIBROCIMENTO 2 ABAS, DE 1,00 X 8,20 M (SEM AMIANTO)</v>
          </cell>
          <cell r="C11042" t="str">
            <v xml:space="preserve">UN    </v>
          </cell>
          <cell r="D11042">
            <v>455.26</v>
          </cell>
        </row>
        <row r="11043">
          <cell r="A11043">
            <v>7233</v>
          </cell>
          <cell r="B11043" t="str">
            <v>TELHA ESTRUTURAL DE FIBROCIMENTO 2 ABAS, DE 1,00 X 9,20 M (SEM AMIANTO)</v>
          </cell>
          <cell r="C11043" t="str">
            <v xml:space="preserve">UN    </v>
          </cell>
          <cell r="D11043">
            <v>509.68</v>
          </cell>
        </row>
        <row r="11044">
          <cell r="A11044">
            <v>42172</v>
          </cell>
          <cell r="B11044" t="str">
            <v>TELHA GALVALUME COM ISOLAMENTO TERMOACUSTICO EM ESPUMA RIGIDA DE POLIURETANO (PU) INJETADO, ESPESSURA DE 30 MM, DENSIDADE DE 35 KG/M3, COM DUAS FACES TRAPEZOIDAIS, ACABAMENTO NATURAL (NAO INCLUI ACESSORIOS DE FIXACAO) (COLETADO CAIXA)</v>
          </cell>
          <cell r="C11044" t="str">
            <v xml:space="preserve">M2    </v>
          </cell>
          <cell r="D11044">
            <v>140.5</v>
          </cell>
        </row>
        <row r="11045">
          <cell r="A11045">
            <v>39520</v>
          </cell>
          <cell r="B11045" t="str">
            <v>TELHA ISOLANTE COM NUCLEO EM POLIESTIRENO (EPS), E = 30 MM, REVESTIDA EM ACO ZINCADO *0,5* MM COM PRE-PINTURA NAS DUAS FACES, FACE SUPERIOR EM TELHA TRAPEZOIDAL E FACE INFERIOR EM CHAPA PLANA (NAO INCLUI ACESSORIOS DE FIXACAO)</v>
          </cell>
          <cell r="C11045" t="str">
            <v xml:space="preserve">M2    </v>
          </cell>
          <cell r="D11045">
            <v>109.78</v>
          </cell>
        </row>
        <row r="11046">
          <cell r="A11046">
            <v>39521</v>
          </cell>
          <cell r="B11046" t="str">
            <v>TELHA ISOLANTE COM NUCLEO EM POLIESTIRENO (EPS), E = 50 MM, REVESTIDA EM ACO ZINCADO *0,5* MM COM PRE-PINTURA NAS DUAS FACES, FACE SUPERIOR EM TELHA TRAPEZOIDAL E FACE INFERIOR EM CHAPA PLANA (NAO INCLUI ACESSORIOS DE FIXACAO)</v>
          </cell>
          <cell r="C11046" t="str">
            <v xml:space="preserve">M2    </v>
          </cell>
          <cell r="D11046">
            <v>117.59</v>
          </cell>
        </row>
        <row r="11047">
          <cell r="A11047">
            <v>39522</v>
          </cell>
          <cell r="B11047" t="str">
            <v>TELHA ISOLANTE COM NUCLEO EM POLIESTIRENO (EPS), E = 50 MM, REVESTIDA EM TELHA TRAPEZOIDAL DE ACO ZINCADO *0,5* MM COM PRE-PINTURA NAS DUAS FACES (NAO INCLUI ACESSORIOS DE FIXACAO)</v>
          </cell>
          <cell r="C11047" t="str">
            <v xml:space="preserve">M2    </v>
          </cell>
          <cell r="D11047">
            <v>94.02</v>
          </cell>
        </row>
        <row r="11048">
          <cell r="A11048">
            <v>7246</v>
          </cell>
          <cell r="B11048" t="str">
            <v>TELHA VIDRO TIPO CANAL OU COLONIAL, C = 46 A 50 CM</v>
          </cell>
          <cell r="C11048" t="str">
            <v xml:space="preserve">UN    </v>
          </cell>
          <cell r="D11048">
            <v>32.130000000000003</v>
          </cell>
        </row>
        <row r="11049">
          <cell r="A11049">
            <v>12869</v>
          </cell>
          <cell r="B11049" t="str">
            <v>TELHADOR</v>
          </cell>
          <cell r="C11049" t="str">
            <v xml:space="preserve">H     </v>
          </cell>
          <cell r="D11049">
            <v>14.12</v>
          </cell>
        </row>
        <row r="11050">
          <cell r="A11050">
            <v>41097</v>
          </cell>
          <cell r="B11050" t="str">
            <v>TELHADOR ( MENSALISTA )</v>
          </cell>
          <cell r="C11050" t="str">
            <v xml:space="preserve">MES   </v>
          </cell>
          <cell r="D11050">
            <v>2501.3000000000002</v>
          </cell>
        </row>
        <row r="11051">
          <cell r="A11051">
            <v>1574</v>
          </cell>
          <cell r="B11051" t="str">
            <v>TERMINAL A COMPRESSAO EM COBRE ESTANHADO PARA CABO 10 MM2, 1 FURO E 1 COMPRESSAO, PARA PARAFUSO DE FIXACAO M6</v>
          </cell>
          <cell r="C11051" t="str">
            <v xml:space="preserve">UN    </v>
          </cell>
          <cell r="D11051">
            <v>1.0900000000000001</v>
          </cell>
        </row>
        <row r="11052">
          <cell r="A11052">
            <v>1581</v>
          </cell>
          <cell r="B11052" t="str">
            <v>TERMINAL A COMPRESSAO EM COBRE ESTANHADO PARA CABO 120 MM2, 1 FURO E 1 COMPRESSAO, PARA PARAFUSO DE FIXACAO M12</v>
          </cell>
          <cell r="C11052" t="str">
            <v xml:space="preserve">UN    </v>
          </cell>
          <cell r="D11052">
            <v>7.56</v>
          </cell>
        </row>
        <row r="11053">
          <cell r="A11053">
            <v>1575</v>
          </cell>
          <cell r="B11053" t="str">
            <v>TERMINAL A COMPRESSAO EM COBRE ESTANHADO PARA CABO 16 MM2, 1 FURO E 1 COMPRESSAO, PARA PARAFUSO DE FIXACAO M6</v>
          </cell>
          <cell r="C11053" t="str">
            <v xml:space="preserve">UN    </v>
          </cell>
          <cell r="D11053">
            <v>1.29</v>
          </cell>
        </row>
        <row r="11054">
          <cell r="A11054">
            <v>1570</v>
          </cell>
          <cell r="B11054" t="str">
            <v>TERMINAL A COMPRESSAO EM COBRE ESTANHADO PARA CABO 2,5 MM2, 1 FURO E 1 COMPRESSAO, PARA PARAFUSO DE FIXACAO M5</v>
          </cell>
          <cell r="C11054" t="str">
            <v xml:space="preserve">UN    </v>
          </cell>
          <cell r="D11054">
            <v>0.65</v>
          </cell>
        </row>
        <row r="11055">
          <cell r="A11055">
            <v>1576</v>
          </cell>
          <cell r="B11055" t="str">
            <v>TERMINAL A COMPRESSAO EM COBRE ESTANHADO PARA CABO 25 MM2, 1 FURO E 1 COMPRESSAO, PARA PARAFUSO DE FIXACAO M8</v>
          </cell>
          <cell r="C11055" t="str">
            <v xml:space="preserve">UN    </v>
          </cell>
          <cell r="D11055">
            <v>1.79</v>
          </cell>
        </row>
        <row r="11056">
          <cell r="A11056">
            <v>1577</v>
          </cell>
          <cell r="B11056" t="str">
            <v>TERMINAL A COMPRESSAO EM COBRE ESTANHADO PARA CABO 35 MM2, 1 FURO E 1 COMPRESSAO, PARA PARAFUSO DE FIXACAO M8</v>
          </cell>
          <cell r="C11056" t="str">
            <v xml:space="preserve">UN    </v>
          </cell>
          <cell r="D11056">
            <v>2.02</v>
          </cell>
        </row>
        <row r="11057">
          <cell r="A11057">
            <v>1571</v>
          </cell>
          <cell r="B11057" t="str">
            <v>TERMINAL A COMPRESSAO EM COBRE ESTANHADO PARA CABO 4 MM2, 1 FURO E 1 COMPRESSAO, PARA PARAFUSO DE FIXACAO M5</v>
          </cell>
          <cell r="C11057" t="str">
            <v xml:space="preserve">UN    </v>
          </cell>
          <cell r="D11057">
            <v>0.84</v>
          </cell>
        </row>
        <row r="11058">
          <cell r="A11058">
            <v>1578</v>
          </cell>
          <cell r="B11058" t="str">
            <v>TERMINAL A COMPRESSAO EM COBRE ESTANHADO PARA CABO 50 MM2, 1 FURO E 1 COMPRESSAO, PARA PARAFUSO DE FIXACAO M8</v>
          </cell>
          <cell r="C11058" t="str">
            <v xml:space="preserve">UN    </v>
          </cell>
          <cell r="D11058">
            <v>3.5</v>
          </cell>
        </row>
        <row r="11059">
          <cell r="A11059">
            <v>1573</v>
          </cell>
          <cell r="B11059" t="str">
            <v>TERMINAL A COMPRESSAO EM COBRE ESTANHADO PARA CABO 6 MM2, 1 FURO E 1 COMPRESSAO, PARA PARAFUSO DE FIXACAO M6</v>
          </cell>
          <cell r="C11059" t="str">
            <v xml:space="preserve">UN    </v>
          </cell>
          <cell r="D11059">
            <v>1.01</v>
          </cell>
        </row>
        <row r="11060">
          <cell r="A11060">
            <v>1579</v>
          </cell>
          <cell r="B11060" t="str">
            <v>TERMINAL A COMPRESSAO EM COBRE ESTANHADO PARA CABO 70 MM2, 1 FURO E 1 COMPRESSAO, PARA PARAFUSO DE FIXACAO M10</v>
          </cell>
          <cell r="C11060" t="str">
            <v xml:space="preserve">UN    </v>
          </cell>
          <cell r="D11060">
            <v>4.3600000000000003</v>
          </cell>
        </row>
        <row r="11061">
          <cell r="A11061">
            <v>1580</v>
          </cell>
          <cell r="B11061" t="str">
            <v>TERMINAL A COMPRESSAO EM COBRE ESTANHADO PARA CABO 95 MM2, 1 FURO E 1 COMPRESSAO, PARA PARAFUSO DE FIXACAO M12</v>
          </cell>
          <cell r="C11061" t="str">
            <v xml:space="preserve">UN    </v>
          </cell>
          <cell r="D11061">
            <v>5.37</v>
          </cell>
        </row>
        <row r="11062">
          <cell r="A11062">
            <v>7571</v>
          </cell>
          <cell r="B11062" t="str">
            <v>TERMINAL AEREO EM ACO GALVANIZADO DN 5/16", COMPRIMENTO DE 350MM, COM BASE DE FIXACAO HORIZONTAL</v>
          </cell>
          <cell r="C11062" t="str">
            <v xml:space="preserve">UN    </v>
          </cell>
          <cell r="D11062">
            <v>10.46</v>
          </cell>
        </row>
        <row r="11063">
          <cell r="A11063">
            <v>39321</v>
          </cell>
          <cell r="B11063" t="str">
            <v>TERMINAL DE VENTILACAO, 100 MM, SERIE NORMAL, ESGOTO PREDIAL</v>
          </cell>
          <cell r="C11063" t="str">
            <v xml:space="preserve">UN    </v>
          </cell>
          <cell r="D11063">
            <v>10.6</v>
          </cell>
        </row>
        <row r="11064">
          <cell r="A11064">
            <v>39319</v>
          </cell>
          <cell r="B11064" t="str">
            <v>TERMINAL DE VENTILACAO, 50 MM, SERIE NORMAL, ESGOTO PREDIAL</v>
          </cell>
          <cell r="C11064" t="str">
            <v xml:space="preserve">UN    </v>
          </cell>
          <cell r="D11064">
            <v>4.1399999999999997</v>
          </cell>
        </row>
        <row r="11065">
          <cell r="A11065">
            <v>39320</v>
          </cell>
          <cell r="B11065" t="str">
            <v>TERMINAL DE VENTILACAO, 75 MM, SERIE NORMAL, ESGOTO PREDIAL</v>
          </cell>
          <cell r="C11065" t="str">
            <v xml:space="preserve">UN    </v>
          </cell>
          <cell r="D11065">
            <v>6.88</v>
          </cell>
        </row>
        <row r="11066">
          <cell r="A11066">
            <v>1591</v>
          </cell>
          <cell r="B11066" t="str">
            <v>TERMINAL METALICO A PRESSAO PARA 1 CABO DE 120 MM2, COM 1 FURO DE FIXACAO</v>
          </cell>
          <cell r="C11066" t="str">
            <v xml:space="preserve">UN    </v>
          </cell>
          <cell r="D11066">
            <v>16.670000000000002</v>
          </cell>
        </row>
        <row r="11067">
          <cell r="A11067">
            <v>1547</v>
          </cell>
          <cell r="B11067" t="str">
            <v>TERMINAL METALICO A PRESSAO PARA 1 CABO DE 150 A 185 MM2, COM 2 FUROS PARA FIXACAO</v>
          </cell>
          <cell r="C11067" t="str">
            <v xml:space="preserve">UN    </v>
          </cell>
          <cell r="D11067">
            <v>87.35</v>
          </cell>
        </row>
        <row r="11068">
          <cell r="A11068">
            <v>38196</v>
          </cell>
          <cell r="B11068" t="str">
            <v>TERMINAL METALICO A PRESSAO PARA 1 CABO DE 150 MM2, COM 1 FURO DE FIXACAO</v>
          </cell>
          <cell r="C11068" t="str">
            <v xml:space="preserve">UN    </v>
          </cell>
          <cell r="D11068">
            <v>17.010000000000002</v>
          </cell>
        </row>
        <row r="11069">
          <cell r="A11069">
            <v>1543</v>
          </cell>
          <cell r="B11069" t="str">
            <v>TERMINAL METALICO A PRESSAO PARA 1 CABO DE 16 A 25 MM2, COM 2 FUROS PARA FIXACAO</v>
          </cell>
          <cell r="C11069" t="str">
            <v xml:space="preserve">UN    </v>
          </cell>
          <cell r="D11069">
            <v>18.079999999999998</v>
          </cell>
        </row>
        <row r="11070">
          <cell r="A11070">
            <v>1585</v>
          </cell>
          <cell r="B11070" t="str">
            <v>TERMINAL METALICO A PRESSAO PARA 1 CABO DE 16 MM2, COM 1 FURO DE FIXACAO</v>
          </cell>
          <cell r="C11070" t="str">
            <v xml:space="preserve">UN    </v>
          </cell>
          <cell r="D11070">
            <v>3.5</v>
          </cell>
        </row>
        <row r="11071">
          <cell r="A11071">
            <v>1593</v>
          </cell>
          <cell r="B11071" t="str">
            <v>TERMINAL METALICO A PRESSAO PARA 1 CABO DE 185 MM2, COM 1 FURO DE FIXACAO</v>
          </cell>
          <cell r="C11071" t="str">
            <v xml:space="preserve">UN    </v>
          </cell>
          <cell r="D11071">
            <v>18.59</v>
          </cell>
        </row>
        <row r="11072">
          <cell r="A11072">
            <v>11838</v>
          </cell>
          <cell r="B11072" t="str">
            <v>TERMINAL METALICO A PRESSAO PARA 1 CABO DE 240 MM2, COM 1 FURO DE FIXACAO</v>
          </cell>
          <cell r="C11072" t="str">
            <v xml:space="preserve">UN    </v>
          </cell>
          <cell r="D11072">
            <v>24.53</v>
          </cell>
        </row>
        <row r="11073">
          <cell r="A11073">
            <v>1594</v>
          </cell>
          <cell r="B11073" t="str">
            <v>TERMINAL METALICO A PRESSAO PARA 1 CABO DE 25 A 35 MM2, COM 2 FUROS PARA FIXACAO</v>
          </cell>
          <cell r="C11073" t="str">
            <v xml:space="preserve">UN    </v>
          </cell>
          <cell r="D11073">
            <v>24.8</v>
          </cell>
        </row>
        <row r="11074">
          <cell r="A11074">
            <v>1586</v>
          </cell>
          <cell r="B11074" t="str">
            <v>TERMINAL METALICO A PRESSAO PARA 1 CABO DE 25 MM2, COM 1 FURO DE FIXACAO</v>
          </cell>
          <cell r="C11074" t="str">
            <v xml:space="preserve">UN    </v>
          </cell>
          <cell r="D11074">
            <v>4.43</v>
          </cell>
        </row>
        <row r="11075">
          <cell r="A11075">
            <v>11839</v>
          </cell>
          <cell r="B11075" t="str">
            <v>TERMINAL METALICO A PRESSAO PARA 1 CABO DE 300 MM2, COM 1 FURO DE FIXACAO</v>
          </cell>
          <cell r="C11075" t="str">
            <v xml:space="preserve">UN    </v>
          </cell>
          <cell r="D11075">
            <v>35.700000000000003</v>
          </cell>
        </row>
        <row r="11076">
          <cell r="A11076">
            <v>1587</v>
          </cell>
          <cell r="B11076" t="str">
            <v>TERMINAL METALICO A PRESSAO PARA 1 CABO DE 35 MM2, COM 1 FURO DE FIXACAO</v>
          </cell>
          <cell r="C11076" t="str">
            <v xml:space="preserve">UN    </v>
          </cell>
          <cell r="D11076">
            <v>4.51</v>
          </cell>
        </row>
        <row r="11077">
          <cell r="A11077">
            <v>1545</v>
          </cell>
          <cell r="B11077" t="str">
            <v>TERMINAL METALICO A PRESSAO PARA 1 CABO DE 50 A 70 MM2, COM 2 FUROS PARA FIXACAO</v>
          </cell>
          <cell r="C11077" t="str">
            <v xml:space="preserve">UN    </v>
          </cell>
          <cell r="D11077">
            <v>42.83</v>
          </cell>
        </row>
        <row r="11078">
          <cell r="A11078">
            <v>1588</v>
          </cell>
          <cell r="B11078" t="str">
            <v>TERMINAL METALICO A PRESSAO PARA 1 CABO DE 50 MM2, COM 1 FURO DE FIXACAO</v>
          </cell>
          <cell r="C11078" t="str">
            <v xml:space="preserve">UN    </v>
          </cell>
          <cell r="D11078">
            <v>6.19</v>
          </cell>
        </row>
        <row r="11079">
          <cell r="A11079">
            <v>1535</v>
          </cell>
          <cell r="B11079" t="str">
            <v>TERMINAL METALICO A PRESSAO PARA 1 CABO DE 6 A 10 MM2, COM 1 FURO DE FIXACAO</v>
          </cell>
          <cell r="C11079" t="str">
            <v xml:space="preserve">UN    </v>
          </cell>
          <cell r="D11079">
            <v>3.56</v>
          </cell>
        </row>
        <row r="11080">
          <cell r="A11080">
            <v>1589</v>
          </cell>
          <cell r="B11080" t="str">
            <v>TERMINAL METALICO A PRESSAO PARA 1 CABO DE 70 MM2, COM 1 FURO DE FIXACAO</v>
          </cell>
          <cell r="C11080" t="str">
            <v xml:space="preserve">UN    </v>
          </cell>
          <cell r="D11080">
            <v>6.38</v>
          </cell>
        </row>
        <row r="11081">
          <cell r="A11081">
            <v>1546</v>
          </cell>
          <cell r="B11081" t="str">
            <v>TERMINAL METALICO A PRESSAO PARA 1 CABO DE 95 A 120 MM2, COM 2 FUROS PARA FIXACAO</v>
          </cell>
          <cell r="C11081" t="str">
            <v xml:space="preserve">UN    </v>
          </cell>
          <cell r="D11081">
            <v>72.28</v>
          </cell>
        </row>
        <row r="11082">
          <cell r="A11082">
            <v>1590</v>
          </cell>
          <cell r="B11082" t="str">
            <v>TERMINAL METALICO A PRESSAO PARA 1 CABO DE 95 MM2, COM 1 FURO DE FIXACAO</v>
          </cell>
          <cell r="C11082" t="str">
            <v xml:space="preserve">UN    </v>
          </cell>
          <cell r="D11082">
            <v>11.24</v>
          </cell>
        </row>
        <row r="11083">
          <cell r="A11083">
            <v>1542</v>
          </cell>
          <cell r="B11083" t="str">
            <v>TERMINAL METALICO A PRESSAO 1 CABO, PARA CABOS DE 4 A 10 MM2, COM 2 FUROS PARA FIXACAO</v>
          </cell>
          <cell r="C11083" t="str">
            <v xml:space="preserve">UN    </v>
          </cell>
          <cell r="D11083">
            <v>14.89</v>
          </cell>
        </row>
        <row r="11084">
          <cell r="A11084">
            <v>38415</v>
          </cell>
          <cell r="B11084" t="str">
            <v>TERMOFUSORA PARA TUBOS E CONEXOES EM PPR COM DIAMETROS DE 20 A 63 MM, POTENCIA DE 800 W, TENSAO 220 V</v>
          </cell>
          <cell r="C11084" t="str">
            <v xml:space="preserve">UN    </v>
          </cell>
          <cell r="D11084">
            <v>1052.71</v>
          </cell>
        </row>
        <row r="11085">
          <cell r="A11085">
            <v>38414</v>
          </cell>
          <cell r="B11085" t="str">
            <v>TERMOFUSORA PARA TUBOS E CONEXOES EM PPR COM DIAMETROS DE 75 A 110 MM, POTENCIA DE *1100* W, TENSAO 220 V</v>
          </cell>
          <cell r="C11085" t="str">
            <v xml:space="preserve">UN    </v>
          </cell>
          <cell r="D11085">
            <v>1477.49</v>
          </cell>
        </row>
        <row r="11086">
          <cell r="A11086">
            <v>38128</v>
          </cell>
          <cell r="B11086" t="str">
            <v>TERRA VEGETAL (ENSACADA)</v>
          </cell>
          <cell r="C11086" t="str">
            <v xml:space="preserve">KG    </v>
          </cell>
          <cell r="D11086">
            <v>0.51</v>
          </cell>
        </row>
        <row r="11087">
          <cell r="A11087">
            <v>7253</v>
          </cell>
          <cell r="B11087" t="str">
            <v>TERRA VEGETAL (GRANEL)</v>
          </cell>
          <cell r="C11087" t="str">
            <v xml:space="preserve">M3    </v>
          </cell>
          <cell r="D11087">
            <v>109.28</v>
          </cell>
        </row>
        <row r="11088">
          <cell r="A11088">
            <v>4806</v>
          </cell>
          <cell r="B11088" t="str">
            <v>TESTEIRA ANTIDERRAPANTE PARA PISO VINILICO *5 X 2,5* CM, E = 2 MM</v>
          </cell>
          <cell r="C11088" t="str">
            <v xml:space="preserve">M     </v>
          </cell>
          <cell r="D11088">
            <v>11.82</v>
          </cell>
        </row>
        <row r="11089">
          <cell r="A11089">
            <v>34401</v>
          </cell>
          <cell r="B11089" t="str">
            <v>TIJOLO CERAMICO LAMINADO 5,5 X 11 X 23 CM</v>
          </cell>
          <cell r="C11089" t="str">
            <v xml:space="preserve">UN    </v>
          </cell>
          <cell r="D11089">
            <v>1.19</v>
          </cell>
        </row>
        <row r="11090">
          <cell r="A11090">
            <v>7258</v>
          </cell>
          <cell r="B11090" t="str">
            <v>TIJOLO CERAMICO MACICO *5 X 10 X 20* CM</v>
          </cell>
          <cell r="C11090" t="str">
            <v xml:space="preserve">UN    </v>
          </cell>
          <cell r="D11090">
            <v>0.37</v>
          </cell>
        </row>
        <row r="11091">
          <cell r="A11091">
            <v>7260</v>
          </cell>
          <cell r="B11091" t="str">
            <v>TIJOLO CERAMICO MACICO APARENTE *6 X 12 X 24* CM</v>
          </cell>
          <cell r="C11091" t="str">
            <v xml:space="preserve">UN    </v>
          </cell>
          <cell r="D11091">
            <v>1.1599999999999999</v>
          </cell>
        </row>
        <row r="11092">
          <cell r="A11092">
            <v>7256</v>
          </cell>
          <cell r="B11092" t="str">
            <v>TIJOLO CERAMICO MACICO APARENTE 2 FUROS, *6,5 X 10 X 20* CM</v>
          </cell>
          <cell r="C11092" t="str">
            <v xml:space="preserve">UN    </v>
          </cell>
          <cell r="D11092">
            <v>0.67</v>
          </cell>
        </row>
        <row r="11093">
          <cell r="A11093">
            <v>34400</v>
          </cell>
          <cell r="B11093" t="str">
            <v>TIJOLO CERAMICO REFRATARIO 2,5 X 11,4 X 22,9 CM</v>
          </cell>
          <cell r="C11093" t="str">
            <v xml:space="preserve">UN    </v>
          </cell>
          <cell r="D11093">
            <v>2.91</v>
          </cell>
        </row>
        <row r="11094">
          <cell r="A11094">
            <v>10617</v>
          </cell>
          <cell r="B11094" t="str">
            <v>TIJOLO CERAMICO REFRATARIO 6,3 X 11,4 X 22,9 CM</v>
          </cell>
          <cell r="C11094" t="str">
            <v xml:space="preserve">UN    </v>
          </cell>
          <cell r="D11094">
            <v>4.07</v>
          </cell>
        </row>
        <row r="11095">
          <cell r="A11095">
            <v>7274</v>
          </cell>
          <cell r="B11095" t="str">
            <v>TIL PARA LIGACAO PREDIAL, EM PVC, JE, BBB, DN 100 X 100 MM, PARA REDE COLETORA ESGOTO (NBR 10569)</v>
          </cell>
          <cell r="C11095" t="str">
            <v xml:space="preserve">UN    </v>
          </cell>
          <cell r="D11095">
            <v>32.049999999999997</v>
          </cell>
        </row>
        <row r="11096">
          <cell r="A11096">
            <v>11663</v>
          </cell>
          <cell r="B11096" t="str">
            <v>TIL TUBO QUEDA, EM PVC, JE, BBB, DN 100 X 100 MM, PARA REDE COLETORA DE ESGOTO (NBR 10569)</v>
          </cell>
          <cell r="C11096" t="str">
            <v xml:space="preserve">UN    </v>
          </cell>
          <cell r="D11096">
            <v>263.66000000000003</v>
          </cell>
        </row>
        <row r="11097">
          <cell r="A11097">
            <v>38121</v>
          </cell>
          <cell r="B11097" t="str">
            <v>TINTA A BASE DE RESINA ACRILICA EMULSIONADA EM AGUA, PARA SINALIZACAO HORIZONTAL VIARIA (NBR 13699)</v>
          </cell>
          <cell r="C11097" t="str">
            <v xml:space="preserve">L     </v>
          </cell>
          <cell r="D11097">
            <v>7.06</v>
          </cell>
        </row>
        <row r="11098">
          <cell r="A11098">
            <v>7343</v>
          </cell>
          <cell r="B11098" t="str">
            <v>TINTA A BASE DE RESINA ACRILICA, PARA SINALIZACAO HORIZONTAL VIARIA (NBR 11862)</v>
          </cell>
          <cell r="C11098" t="str">
            <v xml:space="preserve">L     </v>
          </cell>
          <cell r="D11098">
            <v>7.15</v>
          </cell>
        </row>
        <row r="11099">
          <cell r="A11099">
            <v>7287</v>
          </cell>
          <cell r="B11099" t="str">
            <v>TINTA A OLEO BRILHANTE PARA MADEIRA E METAIS</v>
          </cell>
          <cell r="C11099" t="str">
            <v xml:space="preserve">GL    </v>
          </cell>
          <cell r="D11099">
            <v>65.34</v>
          </cell>
        </row>
        <row r="11100">
          <cell r="A11100">
            <v>7350</v>
          </cell>
          <cell r="B11100" t="str">
            <v>TINTA ACRILICA PARA CERAMICA</v>
          </cell>
          <cell r="C11100" t="str">
            <v xml:space="preserve">L     </v>
          </cell>
          <cell r="D11100">
            <v>22.93</v>
          </cell>
        </row>
        <row r="11101">
          <cell r="A11101">
            <v>7348</v>
          </cell>
          <cell r="B11101" t="str">
            <v>TINTA ACRILICA PREMIUM PARA PISO</v>
          </cell>
          <cell r="C11101" t="str">
            <v xml:space="preserve">L     </v>
          </cell>
          <cell r="D11101">
            <v>12.86</v>
          </cell>
        </row>
        <row r="11102">
          <cell r="A11102">
            <v>7347</v>
          </cell>
          <cell r="B11102" t="str">
            <v>TINTA ACRILICA PREMIUM PARA PISO</v>
          </cell>
          <cell r="C11102" t="str">
            <v xml:space="preserve">GL    </v>
          </cell>
          <cell r="D11102">
            <v>46.3</v>
          </cell>
        </row>
        <row r="11103">
          <cell r="A11103">
            <v>7355</v>
          </cell>
          <cell r="B11103" t="str">
            <v>TINTA ACRILICA PREMIUM, COR BRANCO  FOSCO</v>
          </cell>
          <cell r="C11103" t="str">
            <v xml:space="preserve">GL    </v>
          </cell>
          <cell r="D11103">
            <v>69.39</v>
          </cell>
        </row>
        <row r="11104">
          <cell r="A11104">
            <v>7356</v>
          </cell>
          <cell r="B11104" t="str">
            <v>TINTA ACRILICA PREMIUM, COR BRANCO FOSCO</v>
          </cell>
          <cell r="C11104" t="str">
            <v xml:space="preserve">L     </v>
          </cell>
          <cell r="D11104">
            <v>19.27</v>
          </cell>
        </row>
        <row r="11105">
          <cell r="A11105">
            <v>7313</v>
          </cell>
          <cell r="B11105" t="str">
            <v>TINTA ASFALTICA IMPERMEABILIZANTE DILUIDA EM SOLVENTE, PARA MATERIAIS CIMENTICIOS, METAL E MADEIRA</v>
          </cell>
          <cell r="C11105" t="str">
            <v xml:space="preserve">L     </v>
          </cell>
          <cell r="D11105">
            <v>13.34</v>
          </cell>
        </row>
        <row r="11106">
          <cell r="A11106">
            <v>7319</v>
          </cell>
          <cell r="B11106" t="str">
            <v>TINTA ASFALTICA IMPERMEABILIZANTE DISPERSA EM AGUA, PARA MATERIAIS CIMENTICIOS</v>
          </cell>
          <cell r="C11106" t="str">
            <v xml:space="preserve">L     </v>
          </cell>
          <cell r="D11106">
            <v>7.63</v>
          </cell>
        </row>
        <row r="11107">
          <cell r="A11107">
            <v>38119</v>
          </cell>
          <cell r="B11107" t="str">
            <v>TINTA BORRACHA CLORADA, ACABAMENTO SEMIBRILHO, BRANCA</v>
          </cell>
          <cell r="C11107" t="str">
            <v xml:space="preserve">L     </v>
          </cell>
          <cell r="D11107">
            <v>86.69</v>
          </cell>
        </row>
        <row r="11108">
          <cell r="A11108">
            <v>7314</v>
          </cell>
          <cell r="B11108" t="str">
            <v>TINTA BORRACHA CLORADA, ACABAMENTO SEMIBRILHO, CORES VIVAS</v>
          </cell>
          <cell r="C11108" t="str">
            <v xml:space="preserve">L     </v>
          </cell>
          <cell r="D11108">
            <v>93.42</v>
          </cell>
        </row>
        <row r="11109">
          <cell r="A11109">
            <v>38131</v>
          </cell>
          <cell r="B11109" t="str">
            <v>TINTA BORRACHA, CLORADA, ACABAMENTO SEMIBRILHO, PRETA</v>
          </cell>
          <cell r="C11109" t="str">
            <v xml:space="preserve">L     </v>
          </cell>
          <cell r="D11109">
            <v>87.46</v>
          </cell>
        </row>
        <row r="11110">
          <cell r="A11110">
            <v>7304</v>
          </cell>
          <cell r="B11110" t="str">
            <v>TINTA EPOXI PREMIUM, BRANCA</v>
          </cell>
          <cell r="C11110" t="str">
            <v xml:space="preserve">L     </v>
          </cell>
          <cell r="D11110">
            <v>48.76</v>
          </cell>
        </row>
        <row r="11111">
          <cell r="A11111">
            <v>7293</v>
          </cell>
          <cell r="B11111" t="str">
            <v>TINTA ESMALTE SINTETICO GRAFITE COM PROTECAO PARA METAIS FERROSOS</v>
          </cell>
          <cell r="C11111" t="str">
            <v xml:space="preserve">L     </v>
          </cell>
          <cell r="D11111">
            <v>21.86</v>
          </cell>
        </row>
        <row r="11112">
          <cell r="A11112">
            <v>7311</v>
          </cell>
          <cell r="B11112" t="str">
            <v>TINTA ESMALTE SINTETICO PREMIUM ACETINADO</v>
          </cell>
          <cell r="C11112" t="str">
            <v xml:space="preserve">L     </v>
          </cell>
          <cell r="D11112">
            <v>21.14</v>
          </cell>
        </row>
        <row r="11113">
          <cell r="A11113">
            <v>7292</v>
          </cell>
          <cell r="B11113" t="str">
            <v>TINTA ESMALTE SINTETICO PREMIUM BRILHANTE</v>
          </cell>
          <cell r="C11113" t="str">
            <v xml:space="preserve">L     </v>
          </cell>
          <cell r="D11113">
            <v>20.53</v>
          </cell>
        </row>
        <row r="11114">
          <cell r="A11114">
            <v>7288</v>
          </cell>
          <cell r="B11114" t="str">
            <v>TINTA ESMALTE SINTETICO PREMIUM FOSCO</v>
          </cell>
          <cell r="C11114" t="str">
            <v xml:space="preserve">L     </v>
          </cell>
          <cell r="D11114">
            <v>23.26</v>
          </cell>
        </row>
        <row r="11115">
          <cell r="A11115">
            <v>35693</v>
          </cell>
          <cell r="B11115" t="str">
            <v>TINTA LATEX ACRILICA ECONOMICA, COR BRANCA</v>
          </cell>
          <cell r="C11115" t="str">
            <v xml:space="preserve">L     </v>
          </cell>
          <cell r="D11115">
            <v>8.84</v>
          </cell>
        </row>
        <row r="11116">
          <cell r="A11116">
            <v>35692</v>
          </cell>
          <cell r="B11116" t="str">
            <v>TINTA LATEX ACRILICA STANDARD, COR BRANCA</v>
          </cell>
          <cell r="C11116" t="str">
            <v xml:space="preserve">L     </v>
          </cell>
          <cell r="D11116">
            <v>47.4</v>
          </cell>
        </row>
        <row r="11117">
          <cell r="A11117">
            <v>7344</v>
          </cell>
          <cell r="B11117" t="str">
            <v>TINTA LATEX PVA PREMIUM,  COR BRANCA</v>
          </cell>
          <cell r="C11117" t="str">
            <v xml:space="preserve">GL    </v>
          </cell>
          <cell r="D11117">
            <v>59.98</v>
          </cell>
        </row>
        <row r="11118">
          <cell r="A11118">
            <v>7345</v>
          </cell>
          <cell r="B11118" t="str">
            <v>TINTA LATEX PVA PREMIUM, COR BRANCA</v>
          </cell>
          <cell r="C11118" t="str">
            <v xml:space="preserve">L     </v>
          </cell>
          <cell r="D11118">
            <v>16.66</v>
          </cell>
        </row>
        <row r="11119">
          <cell r="A11119">
            <v>35691</v>
          </cell>
          <cell r="B11119" t="str">
            <v>TINTA LATEX PVA STANDARD, COR BRANCA</v>
          </cell>
          <cell r="C11119" t="str">
            <v xml:space="preserve">L     </v>
          </cell>
          <cell r="D11119">
            <v>13.16</v>
          </cell>
        </row>
        <row r="11120">
          <cell r="A11120">
            <v>7342</v>
          </cell>
          <cell r="B11120" t="str">
            <v>TINTA MINERAL IMPERMEAVEL EM PO, BRANCA</v>
          </cell>
          <cell r="C11120" t="str">
            <v xml:space="preserve">KG    </v>
          </cell>
          <cell r="D11120">
            <v>1.46</v>
          </cell>
        </row>
        <row r="11121">
          <cell r="A11121">
            <v>7306</v>
          </cell>
          <cell r="B11121" t="str">
            <v>TINTA PROTETORA SUPERFICIE METALICA ALUMINIO</v>
          </cell>
          <cell r="C11121" t="str">
            <v xml:space="preserve">L     </v>
          </cell>
          <cell r="D11121">
            <v>25.07</v>
          </cell>
        </row>
        <row r="11122">
          <cell r="A11122">
            <v>154</v>
          </cell>
          <cell r="B11122" t="str">
            <v>TINTA/REVESTIMENTO  A BASE DE RESINA EPOXI COM ALCATRAO, BICOMPONENTE</v>
          </cell>
          <cell r="C11122" t="str">
            <v xml:space="preserve">L     </v>
          </cell>
          <cell r="D11122">
            <v>38.049999999999997</v>
          </cell>
        </row>
        <row r="11123">
          <cell r="A11123">
            <v>39574</v>
          </cell>
          <cell r="B11123" t="str">
            <v>TIRANTE COM ELO, EM ARAME GALVANIZADO RIGIDO, NUMERO 10, COMPRIMENTO 2000 MM, PARA PENDURAL DE FORRO REMOVIVEL</v>
          </cell>
          <cell r="C11123" t="str">
            <v xml:space="preserve">UN    </v>
          </cell>
          <cell r="D11123">
            <v>3.23</v>
          </cell>
        </row>
        <row r="11124">
          <cell r="A11124">
            <v>11060</v>
          </cell>
          <cell r="B11124" t="str">
            <v>TIRANTE EM FERRO GALVANIZADO PARA CONTRAVENTAMENTO DE TELHA CANALETE 90, 1/4 " X 400 MM</v>
          </cell>
          <cell r="C11124" t="str">
            <v xml:space="preserve">UN    </v>
          </cell>
          <cell r="D11124">
            <v>25.75</v>
          </cell>
        </row>
        <row r="11125">
          <cell r="A11125">
            <v>37401</v>
          </cell>
          <cell r="B11125" t="str">
            <v>TOALHEIRO PLASTICO TIPO DISPENSER PARA PAPEL TOALHA INTERFOLHADO</v>
          </cell>
          <cell r="C11125" t="str">
            <v xml:space="preserve">UN    </v>
          </cell>
          <cell r="D11125">
            <v>39.99</v>
          </cell>
        </row>
        <row r="11126">
          <cell r="A11126">
            <v>7525</v>
          </cell>
          <cell r="B11126" t="str">
            <v>TOMADA INDUSTRIAL DE EMBUTIR 3P+T 30 A, 440 V, COM TRAVA, COM PLACA</v>
          </cell>
          <cell r="C11126" t="str">
            <v xml:space="preserve">UN    </v>
          </cell>
          <cell r="D11126">
            <v>33.229999999999997</v>
          </cell>
        </row>
        <row r="11127">
          <cell r="A11127">
            <v>7524</v>
          </cell>
          <cell r="B11127" t="str">
            <v>TOMADA INDUSTRIAL DE EMBUTIR 3P+T 30 A, 440 V, COM TRAVA, SEM PLACA</v>
          </cell>
          <cell r="C11127" t="str">
            <v xml:space="preserve">UN    </v>
          </cell>
          <cell r="D11127">
            <v>31.32</v>
          </cell>
        </row>
        <row r="11128">
          <cell r="A11128">
            <v>38105</v>
          </cell>
          <cell r="B11128" t="str">
            <v>TOMADA PARA ANTENA DE TV, CABO COAXIAL DE 9 MM (APENAS MODULO)</v>
          </cell>
          <cell r="C11128" t="str">
            <v xml:space="preserve">UN    </v>
          </cell>
          <cell r="D11128">
            <v>8.0399999999999991</v>
          </cell>
        </row>
        <row r="11129">
          <cell r="A11129">
            <v>38084</v>
          </cell>
          <cell r="B11129" t="str">
            <v>TOMADA PARA ANTENA DE TV, CABO COAXIAL DE 9 MM, CONJUNTO MONTADO PARA EMBUTIR 4" X 2" (PLACA + SUPORTE + MODULO)</v>
          </cell>
          <cell r="C11129" t="str">
            <v xml:space="preserve">UN    </v>
          </cell>
          <cell r="D11129">
            <v>11.42</v>
          </cell>
        </row>
        <row r="11130">
          <cell r="A11130">
            <v>38103</v>
          </cell>
          <cell r="B11130" t="str">
            <v>TOMADA RJ11, 2 FIOS (APENAS MODULO)</v>
          </cell>
          <cell r="C11130" t="str">
            <v xml:space="preserve">UN    </v>
          </cell>
          <cell r="D11130">
            <v>12.08</v>
          </cell>
        </row>
        <row r="11131">
          <cell r="A11131">
            <v>38082</v>
          </cell>
          <cell r="B11131" t="str">
            <v>TOMADA RJ11, 2 FIOS, CONJUNTO MONTADO PARA EMBUTIR 4" X 2" (PLACA + SUPORTE + MODULO)</v>
          </cell>
          <cell r="C11131" t="str">
            <v xml:space="preserve">UN    </v>
          </cell>
          <cell r="D11131">
            <v>14.88</v>
          </cell>
        </row>
        <row r="11132">
          <cell r="A11132">
            <v>38104</v>
          </cell>
          <cell r="B11132" t="str">
            <v>TOMADA RJ45, 8 FIOS, CAT 5E (APENAS MODULO)</v>
          </cell>
          <cell r="C11132" t="str">
            <v xml:space="preserve">UN    </v>
          </cell>
          <cell r="D11132">
            <v>23.65</v>
          </cell>
        </row>
        <row r="11133">
          <cell r="A11133">
            <v>38083</v>
          </cell>
          <cell r="B11133" t="str">
            <v>TOMADA RJ45, 8 FIOS, CAT 5E, CONJUNTO MONTADO PARA EMBUTIR 4" X 2" (PLACA + SUPORTE + MODULO)</v>
          </cell>
          <cell r="C11133" t="str">
            <v xml:space="preserve">UN    </v>
          </cell>
          <cell r="D11133">
            <v>26.25</v>
          </cell>
        </row>
        <row r="11134">
          <cell r="A11134">
            <v>38101</v>
          </cell>
          <cell r="B11134" t="str">
            <v>TOMADA 2P+T 10A, 250V  (APENAS MODULO)</v>
          </cell>
          <cell r="C11134" t="str">
            <v xml:space="preserve">UN    </v>
          </cell>
          <cell r="D11134">
            <v>5.74</v>
          </cell>
        </row>
        <row r="11135">
          <cell r="A11135">
            <v>7528</v>
          </cell>
          <cell r="B11135" t="str">
            <v>TOMADA 2P+T 10A, 250V, CONJUNTO MONTADO PARA EMBUTIR 4" X 2" (PLACA + SUPORTE + MODULO)</v>
          </cell>
          <cell r="C11135" t="str">
            <v xml:space="preserve">UN    </v>
          </cell>
          <cell r="D11135">
            <v>6.75</v>
          </cell>
        </row>
        <row r="11136">
          <cell r="A11136">
            <v>12147</v>
          </cell>
          <cell r="B11136" t="str">
            <v>TOMADA 2P+T 10A, 250V, CONJUNTO MONTADO PARA SOBREPOR 4" X 2" (CAIXA + MODULO)</v>
          </cell>
          <cell r="C11136" t="str">
            <v xml:space="preserve">UN    </v>
          </cell>
          <cell r="D11136">
            <v>10.29</v>
          </cell>
        </row>
        <row r="11137">
          <cell r="A11137">
            <v>38075</v>
          </cell>
          <cell r="B11137" t="str">
            <v>TOMADA 2P+T 20A 250V, CONJUNTO MONTADO PARA EMBUTIR 4" X 2" (PLACA + SUPORTE + MODULO)</v>
          </cell>
          <cell r="C11137" t="str">
            <v xml:space="preserve">UN    </v>
          </cell>
          <cell r="D11137">
            <v>11.69</v>
          </cell>
        </row>
        <row r="11138">
          <cell r="A11138">
            <v>38102</v>
          </cell>
          <cell r="B11138" t="str">
            <v>TOMADA 2P+T 20A, 250V  (APENAS MODULO)</v>
          </cell>
          <cell r="C11138" t="str">
            <v xml:space="preserve">UN    </v>
          </cell>
          <cell r="D11138">
            <v>7.35</v>
          </cell>
        </row>
        <row r="11139">
          <cell r="A11139">
            <v>38076</v>
          </cell>
          <cell r="B11139" t="str">
            <v>TOMADAS (2 MODULOS) 2P+T 10A, 250V, CONJUNTO MONTADO PARA EMBUTIR 4" X 2" (PLACA + SUPORTE + MODULOS)</v>
          </cell>
          <cell r="C11139" t="str">
            <v xml:space="preserve">UN    </v>
          </cell>
          <cell r="D11139">
            <v>13.11</v>
          </cell>
        </row>
        <row r="11140">
          <cell r="A11140">
            <v>7592</v>
          </cell>
          <cell r="B11140" t="str">
            <v>TOPOGRAFO</v>
          </cell>
          <cell r="C11140" t="str">
            <v xml:space="preserve">H     </v>
          </cell>
          <cell r="D11140">
            <v>12.52</v>
          </cell>
        </row>
        <row r="11141">
          <cell r="A11141">
            <v>40820</v>
          </cell>
          <cell r="B11141" t="str">
            <v>TOPOGRAFO (MENSALISTA)</v>
          </cell>
          <cell r="C11141" t="str">
            <v xml:space="preserve">MES   </v>
          </cell>
          <cell r="D11141">
            <v>2321.94</v>
          </cell>
        </row>
        <row r="11142">
          <cell r="A11142">
            <v>11762</v>
          </cell>
          <cell r="B11142" t="str">
            <v>TORNEIRA CROMADA COM BICO PARA JARDIM/TANQUE 1/2 " OU 3/4 " (REF 1153)</v>
          </cell>
          <cell r="C11142" t="str">
            <v xml:space="preserve">UN    </v>
          </cell>
          <cell r="D11142">
            <v>55.51</v>
          </cell>
        </row>
        <row r="11143">
          <cell r="A11143">
            <v>13418</v>
          </cell>
          <cell r="B11143" t="str">
            <v>TORNEIRA CROMADA CURTA SEM BICO PARA TANQUE, PADRAO POPULAR, 1/2 " OU 3/4 " (REF 1140)</v>
          </cell>
          <cell r="C11143" t="str">
            <v xml:space="preserve">UN    </v>
          </cell>
          <cell r="D11143">
            <v>15.51</v>
          </cell>
        </row>
        <row r="11144">
          <cell r="A11144">
            <v>13984</v>
          </cell>
          <cell r="B11144" t="str">
            <v>TORNEIRA CROMADA CURTA SEM BICO PARA USO GERAL  1/2 " OU 3/4 " (REF 1152)</v>
          </cell>
          <cell r="C11144" t="str">
            <v xml:space="preserve">UN    </v>
          </cell>
          <cell r="D11144">
            <v>38.79</v>
          </cell>
        </row>
        <row r="11145">
          <cell r="A11145">
            <v>11772</v>
          </cell>
          <cell r="B11145" t="str">
            <v>TORNEIRA CROMADA DE MESA PARA COZINHA BICA MOVEL COM AREJADOR 1/2 " OU 3/4 " (REF 1167)</v>
          </cell>
          <cell r="C11145" t="str">
            <v xml:space="preserve">UN    </v>
          </cell>
          <cell r="D11145">
            <v>94.2</v>
          </cell>
        </row>
        <row r="11146">
          <cell r="A11146">
            <v>36795</v>
          </cell>
          <cell r="B11146" t="str">
            <v>TORNEIRA CROMADA DE MESA PARA LAVATORIO COM SENSOR DE PRESENCA</v>
          </cell>
          <cell r="C11146" t="str">
            <v xml:space="preserve">UN    </v>
          </cell>
          <cell r="D11146">
            <v>605.88</v>
          </cell>
        </row>
        <row r="11147">
          <cell r="A11147">
            <v>36796</v>
          </cell>
          <cell r="B11147" t="str">
            <v>TORNEIRA CROMADA DE MESA PARA LAVATORIO TEMPORIZADA PRESSAO BICA BAIXA</v>
          </cell>
          <cell r="C11147" t="str">
            <v xml:space="preserve">UN    </v>
          </cell>
          <cell r="D11147">
            <v>156</v>
          </cell>
        </row>
        <row r="11148">
          <cell r="A11148">
            <v>36791</v>
          </cell>
          <cell r="B11148" t="str">
            <v>TORNEIRA CROMADA DE MESA PARA LAVATORIO, BICA ALTA (REF 1195)</v>
          </cell>
          <cell r="C11148" t="str">
            <v xml:space="preserve">UN    </v>
          </cell>
          <cell r="D11148">
            <v>80.37</v>
          </cell>
        </row>
        <row r="11149">
          <cell r="A11149">
            <v>13415</v>
          </cell>
          <cell r="B11149" t="str">
            <v>TORNEIRA CROMADA DE MESA PARA LAVATORIO, PADRAO POPULAR, 1/2 " OU 3/4 " (REF 1193)</v>
          </cell>
          <cell r="C11149" t="str">
            <v xml:space="preserve">UN    </v>
          </cell>
          <cell r="D11149">
            <v>46.72</v>
          </cell>
        </row>
        <row r="11150">
          <cell r="A11150">
            <v>36792</v>
          </cell>
          <cell r="B11150" t="str">
            <v>TORNEIRA CROMADA DE PAREDE LONGA PARA LAVATORIO (REF 1178)</v>
          </cell>
          <cell r="C11150" t="str">
            <v xml:space="preserve">UN    </v>
          </cell>
          <cell r="D11150">
            <v>153.63999999999999</v>
          </cell>
        </row>
        <row r="11151">
          <cell r="A11151">
            <v>11773</v>
          </cell>
          <cell r="B11151" t="str">
            <v>TORNEIRA CROMADA DE PAREDE PARA COZINHA BICA MOVEL COM AREJADOR 1/2 " OU 3/4 " (REF 1168)</v>
          </cell>
          <cell r="C11151" t="str">
            <v xml:space="preserve">UN    </v>
          </cell>
          <cell r="D11151">
            <v>89.93</v>
          </cell>
        </row>
        <row r="11152">
          <cell r="A11152">
            <v>11775</v>
          </cell>
          <cell r="B11152" t="str">
            <v>TORNEIRA CROMADA DE PAREDE PARA COZINHA COM AREJADOR 1/2 " OU 3/4 " (REF 1157)</v>
          </cell>
          <cell r="C11152" t="str">
            <v xml:space="preserve">UN    </v>
          </cell>
          <cell r="D11152">
            <v>93.91</v>
          </cell>
        </row>
        <row r="11153">
          <cell r="A11153">
            <v>13983</v>
          </cell>
          <cell r="B11153" t="str">
            <v>TORNEIRA CROMADA DE PAREDE PARA COZINHA COM AREJADOR, PADRAO POPULAR, 1/2 " OU 3/4 " (REF 1159)</v>
          </cell>
          <cell r="C11153" t="str">
            <v xml:space="preserve">UN    </v>
          </cell>
          <cell r="D11153">
            <v>47.98</v>
          </cell>
        </row>
        <row r="11154">
          <cell r="A11154">
            <v>13416</v>
          </cell>
          <cell r="B11154" t="str">
            <v>TORNEIRA CROMADA DE PAREDE PARA COZINHA SEM AREJADOR, PADRAO POPULAR, 1/2 " OU 3/4 " (REF 1158)</v>
          </cell>
          <cell r="C11154" t="str">
            <v xml:space="preserve">UN    </v>
          </cell>
          <cell r="D11154">
            <v>38.69</v>
          </cell>
        </row>
        <row r="11155">
          <cell r="A11155">
            <v>13417</v>
          </cell>
          <cell r="B11155" t="str">
            <v>TORNEIRA CROMADA SEM BICO PARA TANQUE 1/2 " OU 3/4 " (REF 1143)</v>
          </cell>
          <cell r="C11155" t="str">
            <v xml:space="preserve">UN    </v>
          </cell>
          <cell r="D11155">
            <v>34.130000000000003</v>
          </cell>
        </row>
        <row r="11156">
          <cell r="A11156">
            <v>7604</v>
          </cell>
          <cell r="B11156" t="str">
            <v>TORNEIRA CROMADA SEM BICO PARA TANQUE, PADRAO POPULAR, 1/2 " OU 3/4 " (REF 1126)</v>
          </cell>
          <cell r="C11156" t="str">
            <v xml:space="preserve">UN    </v>
          </cell>
          <cell r="D11156">
            <v>14.78</v>
          </cell>
        </row>
        <row r="11157">
          <cell r="A11157">
            <v>11763</v>
          </cell>
          <cell r="B11157" t="str">
            <v>TORNEIRA DE BOIA CONVENCIONAL PARA CAIXA D'AGUA, 1.1/2", COM HASTE E TORNEIRA METALICOS E BALAO PLASTICO</v>
          </cell>
          <cell r="C11157" t="str">
            <v xml:space="preserve">UN    </v>
          </cell>
          <cell r="D11157">
            <v>66.05</v>
          </cell>
        </row>
        <row r="11158">
          <cell r="A11158">
            <v>11764</v>
          </cell>
          <cell r="B11158" t="str">
            <v>TORNEIRA DE BOIA CONVENCIONAL PARA CAIXA D'AGUA, 1.1/4", COM HASTE E TORNEIRA METALICOS E BALAO PLASTICO</v>
          </cell>
          <cell r="C11158" t="str">
            <v xml:space="preserve">UN    </v>
          </cell>
          <cell r="D11158">
            <v>70.55</v>
          </cell>
        </row>
        <row r="11159">
          <cell r="A11159">
            <v>11829</v>
          </cell>
          <cell r="B11159" t="str">
            <v>TORNEIRA DE BOIA CONVENCIONAL PARA CAIXA D'AGUA, 1/2", COM HASTE E TORNEIRA METALICOS E BALAO PLASTICO</v>
          </cell>
          <cell r="C11159" t="str">
            <v xml:space="preserve">UN    </v>
          </cell>
          <cell r="D11159">
            <v>16.91</v>
          </cell>
        </row>
        <row r="11160">
          <cell r="A11160">
            <v>11825</v>
          </cell>
          <cell r="B11160" t="str">
            <v>TORNEIRA DE BOIA CONVENCIONAL PARA CAIXA D'AGUA, 1", COM HASTE E TORNEIRA METALICOS E BALAO PLASTICO</v>
          </cell>
          <cell r="C11160" t="str">
            <v xml:space="preserve">UN    </v>
          </cell>
          <cell r="D11160">
            <v>28.99</v>
          </cell>
        </row>
        <row r="11161">
          <cell r="A11161">
            <v>11767</v>
          </cell>
          <cell r="B11161" t="str">
            <v>TORNEIRA DE BOIA CONVENCIONAL PARA CAIXA D'AGUA, 2", COM HASTE E TORNEIRA METALICOS E BALAO PLASTICO</v>
          </cell>
          <cell r="C11161" t="str">
            <v xml:space="preserve">UN    </v>
          </cell>
          <cell r="D11161">
            <v>117.11</v>
          </cell>
        </row>
        <row r="11162">
          <cell r="A11162">
            <v>11830</v>
          </cell>
          <cell r="B11162" t="str">
            <v>TORNEIRA DE BOIA CONVENCIONAL PARA CAIXA D'AGUA, 3/4", COM HASTE E TORNEIRA METALICOS E BALAO PLASTICO</v>
          </cell>
          <cell r="C11162" t="str">
            <v xml:space="preserve">UN    </v>
          </cell>
          <cell r="D11162">
            <v>18.27</v>
          </cell>
        </row>
        <row r="11163">
          <cell r="A11163">
            <v>11766</v>
          </cell>
          <cell r="B11163" t="str">
            <v>TORNEIRA DE BOIA VAZAO TOTAL PARA CAIXA D'AGUA, 1/2", COM HASTE E TORNEIRA METALICOS E BALAO PLASTICO</v>
          </cell>
          <cell r="C11163" t="str">
            <v xml:space="preserve">UN    </v>
          </cell>
          <cell r="D11163">
            <v>32.479999999999997</v>
          </cell>
        </row>
        <row r="11164">
          <cell r="A11164">
            <v>11765</v>
          </cell>
          <cell r="B11164" t="str">
            <v>TORNEIRA DE BOIA VAZAO TOTAL PARA CAIXA D'AGUA, 1", COM HASTE E TORNEIRA METALICOS E BALAO PLASTICO</v>
          </cell>
          <cell r="C11164" t="str">
            <v xml:space="preserve">UN    </v>
          </cell>
          <cell r="D11164">
            <v>44.23</v>
          </cell>
        </row>
        <row r="11165">
          <cell r="A11165">
            <v>11824</v>
          </cell>
          <cell r="B11165" t="str">
            <v>TORNEIRA DE BOIA VAZAO TOTAL PARA CAIXA D'AGUA, 3/4", COM HASTE E TORNEIRA METALICOS E BALAO PLASTICO</v>
          </cell>
          <cell r="C11165" t="str">
            <v xml:space="preserve">UN    </v>
          </cell>
          <cell r="D11165">
            <v>33.5</v>
          </cell>
        </row>
        <row r="11166">
          <cell r="A11166">
            <v>11777</v>
          </cell>
          <cell r="B11166" t="str">
            <v>TORNEIRA ELETRICA DE PAREDE, BICA ALTA, PARA COZINHA, 5500 W (110/220 V)</v>
          </cell>
          <cell r="C11166" t="str">
            <v xml:space="preserve">UN    </v>
          </cell>
          <cell r="D11166">
            <v>129.44999999999999</v>
          </cell>
        </row>
        <row r="11167">
          <cell r="A11167">
            <v>7602</v>
          </cell>
          <cell r="B11167" t="str">
            <v>TORNEIRA METAL AMARELO COM BICO PARA JARDIM, PADRAO POPULAR, 1/2 " OU 3/4 " (REF 1128)</v>
          </cell>
          <cell r="C11167" t="str">
            <v xml:space="preserve">UN    </v>
          </cell>
          <cell r="D11167">
            <v>14.65</v>
          </cell>
        </row>
        <row r="11168">
          <cell r="A11168">
            <v>7603</v>
          </cell>
          <cell r="B11168" t="str">
            <v>TORNEIRA METAL AMARELO CURTA SEM BICO PARA TANQUE, PADRAO POPULAR, 1/2 " OU 3/4 " (REF 1120)</v>
          </cell>
          <cell r="C11168" t="str">
            <v xml:space="preserve">UN    </v>
          </cell>
          <cell r="D11168">
            <v>14.21</v>
          </cell>
        </row>
        <row r="11169">
          <cell r="A11169">
            <v>11826</v>
          </cell>
          <cell r="B11169" t="str">
            <v>TORNEIRA METALICA DE BOIA CONVENCIONAL PARA CAIXA D'AGUA, 1/2 ", COM HASTE, TORNEIRA E BALAO METALICOS</v>
          </cell>
          <cell r="C11169" t="str">
            <v xml:space="preserve">UN    </v>
          </cell>
          <cell r="D11169">
            <v>28.13</v>
          </cell>
        </row>
        <row r="11170">
          <cell r="A11170">
            <v>7606</v>
          </cell>
          <cell r="B11170" t="str">
            <v>TORNEIRA METALICA DE BOIA CONVENCIONAL PARA CAIXA D'AGUA, 3/4 ", COM HASTE, TORNEIRA E BALAO METALICOS</v>
          </cell>
          <cell r="C11170" t="str">
            <v xml:space="preserve">UN    </v>
          </cell>
          <cell r="D11170">
            <v>29.32</v>
          </cell>
        </row>
        <row r="11171">
          <cell r="A11171">
            <v>40329</v>
          </cell>
          <cell r="B11171" t="str">
            <v>TORNEIRA PLASTICA DE BOIA CONVENCIONAL PARA CAIXA DE AGUA, 3/4 ", COM HASTE METALICA E COM TORNEIRA E BALAO PLASTICOS (PADRAO POPULAR)</v>
          </cell>
          <cell r="C11171" t="str">
            <v xml:space="preserve">UN    </v>
          </cell>
          <cell r="D11171">
            <v>14.18</v>
          </cell>
        </row>
        <row r="11172">
          <cell r="A11172">
            <v>11823</v>
          </cell>
          <cell r="B11172" t="str">
            <v>TORNEIRA PLASTICA DE BOIA PARA CAIXA DE DESCARGA,  1/2", BALAO E TORNEIRA PLASTICOS, COM HASTE METALICA</v>
          </cell>
          <cell r="C11172" t="str">
            <v xml:space="preserve">UN    </v>
          </cell>
          <cell r="D11172">
            <v>6.12</v>
          </cell>
        </row>
        <row r="11173">
          <cell r="A11173">
            <v>11822</v>
          </cell>
          <cell r="B11173" t="str">
            <v>TORNEIRA PLASTICA DE MESA, BICA MOVEL, PARA COZINHA 1/2 "</v>
          </cell>
          <cell r="C11173" t="str">
            <v xml:space="preserve">UN    </v>
          </cell>
          <cell r="D11173">
            <v>37.049999999999997</v>
          </cell>
        </row>
        <row r="11174">
          <cell r="A11174">
            <v>11831</v>
          </cell>
          <cell r="B11174" t="str">
            <v>TORNEIRA PLASTICA PARA TANQUE 1/2 " OU 3/4 " COM BICO PARA MANGUEIRA</v>
          </cell>
          <cell r="C11174" t="str">
            <v xml:space="preserve">UN    </v>
          </cell>
          <cell r="D11174">
            <v>28.13</v>
          </cell>
        </row>
        <row r="11175">
          <cell r="A11175">
            <v>7613</v>
          </cell>
          <cell r="B11175" t="str">
            <v>TRANSFORMADOR TRIFASICO DE DISTRIBUICAO, POTENCIA DE 1000 KVA, TENSAO NOMINAL DE 15 KV, TENSAO SECUNDARIA DE 220/127V, EM OLEO ISOLANTE TIPO MINERAL</v>
          </cell>
          <cell r="C11175" t="str">
            <v xml:space="preserve">UN    </v>
          </cell>
          <cell r="D11175">
            <v>56638.1</v>
          </cell>
        </row>
        <row r="11176">
          <cell r="A11176">
            <v>7619</v>
          </cell>
          <cell r="B11176" t="str">
            <v>TRANSFORMADOR TRIFASICO DE DISTRIBUICAO, POTENCIA DE 112,5 KVA, TENSAO NOMINAL DE 15 KV, TENSAO SECUNDARIA DE 220/127V, EM OLEO ISOLANTE TIPO MINERAL</v>
          </cell>
          <cell r="C11176" t="str">
            <v xml:space="preserve">UN    </v>
          </cell>
          <cell r="D11176">
            <v>8755.0300000000007</v>
          </cell>
        </row>
        <row r="11177">
          <cell r="A11177">
            <v>12076</v>
          </cell>
          <cell r="B11177" t="str">
            <v>TRANSFORMADOR TRIFASICO DE DISTRIBUICAO, POTENCIA DE 15 KVA, TENSAO NOMINAL DE 15 KV, TENSAO SECUNDARIA DE 220/127V, EM OLEO ISOLANTE TIPO MINERAL</v>
          </cell>
          <cell r="C11177" t="str">
            <v xml:space="preserve">UN    </v>
          </cell>
          <cell r="D11177">
            <v>4016.07</v>
          </cell>
        </row>
        <row r="11178">
          <cell r="A11178">
            <v>7614</v>
          </cell>
          <cell r="B11178" t="str">
            <v>TRANSFORMADOR TRIFASICO DE DISTRIBUICAO, POTENCIA DE 150 KVA, TENSAO NOMINAL DE 15 KV, TENSAO SECUNDARIA DE 220/127V, EM OLEO ISOLANTE TIPO MINERAL</v>
          </cell>
          <cell r="C11178" t="str">
            <v xml:space="preserve">UN    </v>
          </cell>
          <cell r="D11178">
            <v>11042.19</v>
          </cell>
        </row>
        <row r="11179">
          <cell r="A11179">
            <v>7618</v>
          </cell>
          <cell r="B11179" t="str">
            <v>TRANSFORMADOR TRIFASICO DE DISTRIBUICAO, POTENCIA DE 1500 KVA, TENSAO NOMINAL DE 15 KV, TENSAO SECUNDARIA DE 220/127V, EM OLEO ISOLANTE TIPO MINERAL</v>
          </cell>
          <cell r="C11179" t="str">
            <v xml:space="preserve">UN    </v>
          </cell>
          <cell r="D11179">
            <v>71616.899999999994</v>
          </cell>
        </row>
        <row r="11180">
          <cell r="A11180">
            <v>7620</v>
          </cell>
          <cell r="B11180" t="str">
            <v>TRANSFORMADOR TRIFASICO DE DISTRIBUICAO, POTENCIA DE 225 KVA, TENSAO NOMINAL DE 15 KV, TENSAO SECUNDARIA DE 220/127V, EM OLEO ISOLANTE TIPO MINERAL</v>
          </cell>
          <cell r="C11180" t="str">
            <v xml:space="preserve">UN    </v>
          </cell>
          <cell r="D11180">
            <v>15490.56</v>
          </cell>
        </row>
        <row r="11181">
          <cell r="A11181">
            <v>7610</v>
          </cell>
          <cell r="B11181" t="str">
            <v>TRANSFORMADOR TRIFASICO DE DISTRIBUICAO, POTENCIA DE 30 KVA, TENSAO NOMINAL DE 15 KV, TENSAO SECUNDARIA DE 220/127V, EM OLEO ISOLANTE TIPO MINERAL</v>
          </cell>
          <cell r="C11181" t="str">
            <v xml:space="preserve">UN    </v>
          </cell>
          <cell r="D11181">
            <v>4905.34</v>
          </cell>
        </row>
        <row r="11182">
          <cell r="A11182">
            <v>7615</v>
          </cell>
          <cell r="B11182" t="str">
            <v>TRANSFORMADOR TRIFASICO DE DISTRIBUICAO, POTENCIA DE 300 KVA, TENSAO NOMINAL DE 15 KV, TENSAO SECUNDARIA DE 220/127V, EM OLEO ISOLANTE TIPO MINERAL</v>
          </cell>
          <cell r="C11182" t="str">
            <v xml:space="preserve">UN    </v>
          </cell>
          <cell r="D11182">
            <v>18072.32</v>
          </cell>
        </row>
        <row r="11183">
          <cell r="A11183">
            <v>7617</v>
          </cell>
          <cell r="B11183" t="str">
            <v>TRANSFORMADOR TRIFASICO DE DISTRIBUICAO, POTENCIA DE 45 KVA, TENSAO NOMINAL DE 15 KV, TENSAO SECUNDARIA DE 220/127V, EM OLEO ISOLANTE TIPO MINERAL</v>
          </cell>
          <cell r="C11183" t="str">
            <v xml:space="preserve">UN    </v>
          </cell>
          <cell r="D11183">
            <v>5479.07</v>
          </cell>
        </row>
        <row r="11184">
          <cell r="A11184">
            <v>7616</v>
          </cell>
          <cell r="B11184" t="str">
            <v>TRANSFORMADOR TRIFASICO DE DISTRIBUICAO, POTENCIA DE 500 KVA, TENSAO NOMINAL DE 15 KV, TENSAO SECUNDARIA DE 220/127V, EM OLEO ISOLANTE TIPO MINERAL</v>
          </cell>
          <cell r="C11184" t="str">
            <v xml:space="preserve">UN    </v>
          </cell>
          <cell r="D11184">
            <v>29491.17</v>
          </cell>
        </row>
        <row r="11185">
          <cell r="A11185">
            <v>7611</v>
          </cell>
          <cell r="B11185" t="str">
            <v>TRANSFORMADOR TRIFASICO DE DISTRIBUICAO, POTENCIA DE 75 KVA, TENSAO NOMINAL DE 15 KV, TENSAO SECUNDARIA DE 220/127V, EM OLEO ISOLANTE TIPO MINERAL</v>
          </cell>
          <cell r="C11185" t="str">
            <v xml:space="preserve">UN    </v>
          </cell>
          <cell r="D11185">
            <v>7085.5</v>
          </cell>
        </row>
        <row r="11186">
          <cell r="A11186">
            <v>7612</v>
          </cell>
          <cell r="B11186" t="str">
            <v>TRANSFORMADOR TRIFASICO DE DISTRIBUICAO, POTENCIA DE 750 KVA, TENSAO NOMINAL DE 15 KV, TENSAO SECUNDARIA DE 220/127V, EM OLEO ISOLANTE TIPO MINERAL</v>
          </cell>
          <cell r="C11186" t="str">
            <v xml:space="preserve">UN    </v>
          </cell>
          <cell r="D11186">
            <v>40452.18</v>
          </cell>
        </row>
        <row r="11187">
          <cell r="A11187">
            <v>37371</v>
          </cell>
          <cell r="B11187" t="str">
            <v>TRANSPORTE - HORISTA (COLETADO CAIXA)</v>
          </cell>
          <cell r="C11187" t="str">
            <v xml:space="preserve">H     </v>
          </cell>
          <cell r="D11187">
            <v>0.71</v>
          </cell>
        </row>
        <row r="11188">
          <cell r="A11188">
            <v>40861</v>
          </cell>
          <cell r="B11188" t="str">
            <v>TRANSPORTE - MENSALISTA (COLETADO CAIXA)</v>
          </cell>
          <cell r="C11188" t="str">
            <v xml:space="preserve">MES   </v>
          </cell>
          <cell r="D11188">
            <v>133.68</v>
          </cell>
        </row>
        <row r="11189">
          <cell r="A11189">
            <v>36510</v>
          </cell>
          <cell r="B11189" t="str">
            <v>TRATOR DE ESTEIRAS, POTENCIA BRUTA DE 133 HP, PESO OPERACIONAL DE 14 T, COM LAMINA COM CAPACIDADE DE 3,00 M3</v>
          </cell>
          <cell r="C11189" t="str">
            <v xml:space="preserve">UN    </v>
          </cell>
          <cell r="D11189">
            <v>572477.04</v>
          </cell>
        </row>
        <row r="11190">
          <cell r="A11190">
            <v>25020</v>
          </cell>
          <cell r="B11190" t="str">
            <v>TRATOR DE ESTEIRAS, POTENCIA BRUTA DE 347 HP, PESO OPERACIONAL DE 38,5 T, COM ESCARIFICADOR E LAMINA COM CAPACIDADE DE 4,70M3</v>
          </cell>
          <cell r="C11190" t="str">
            <v xml:space="preserve">UN    </v>
          </cell>
          <cell r="D11190">
            <v>2358403.9900000002</v>
          </cell>
        </row>
        <row r="11191">
          <cell r="A11191">
            <v>7622</v>
          </cell>
          <cell r="B11191" t="str">
            <v>TRATOR DE ESTEIRAS, POTENCIA DE 100 HP, PESO OPERACIONAL DE 9,4 T, COM LAMINA COM CAPACIDADE DE 2,19 M3</v>
          </cell>
          <cell r="C11191" t="str">
            <v xml:space="preserve">UN    </v>
          </cell>
          <cell r="D11191">
            <v>555386.4</v>
          </cell>
        </row>
        <row r="11192">
          <cell r="A11192">
            <v>7624</v>
          </cell>
          <cell r="B11192" t="str">
            <v>TRATOR DE ESTEIRAS, POTENCIA DE 150 HP, PESO OPERACIONAL DE 16,7 T, COM RODA MOTRIZ ELEVADA E LAMINA COM CONTATO DE 3,18M3</v>
          </cell>
          <cell r="C11192" t="str">
            <v xml:space="preserve">UN    </v>
          </cell>
          <cell r="D11192">
            <v>720000</v>
          </cell>
        </row>
        <row r="11193">
          <cell r="A11193">
            <v>7625</v>
          </cell>
          <cell r="B11193" t="str">
            <v>TRATOR DE ESTEIRAS, POTENCIA DE 170 HP, PESO OPERACIONAL DE 19 T, COM LAMINA COM CAPACIDADE DE 5,2 M3</v>
          </cell>
          <cell r="C11193" t="str">
            <v xml:space="preserve">UN    </v>
          </cell>
          <cell r="D11193">
            <v>715596.26</v>
          </cell>
        </row>
        <row r="11194">
          <cell r="A11194">
            <v>7623</v>
          </cell>
          <cell r="B11194" t="str">
            <v>TRATOR DE ESTEIRAS, POTENCIA DE 347 HP, PESO OPERACIONAL DE 38,5 T, COM LAMINA COM CAPACIDADE DE 8,70M3</v>
          </cell>
          <cell r="C11194" t="str">
            <v xml:space="preserve">UN    </v>
          </cell>
          <cell r="D11194">
            <v>2358403.9900000002</v>
          </cell>
        </row>
        <row r="11195">
          <cell r="A11195">
            <v>36508</v>
          </cell>
          <cell r="B11195" t="str">
            <v>TRATOR DE ESTEIRAS, POTENCIA NO VOLANTE DE 200 HP, PESO OPERACIONAL DE 20,1 T, COM RODA MOTRIZ ELEVADA E LAMINA COM CAPACIDADE DE 3,89 M3</v>
          </cell>
          <cell r="C11195" t="str">
            <v xml:space="preserve">UN    </v>
          </cell>
          <cell r="D11195">
            <v>1060667.8500000001</v>
          </cell>
        </row>
        <row r="11196">
          <cell r="A11196">
            <v>36509</v>
          </cell>
          <cell r="B11196" t="str">
            <v>TRATOR DE ESTEIRAS, POTENCIA 125 HP, PESO OPERACIONAL DE 12,9 T, COM LAMINA COM CAPACIDADE DE 2,7 M3</v>
          </cell>
          <cell r="C11196" t="str">
            <v xml:space="preserve">UN    </v>
          </cell>
          <cell r="D11196">
            <v>581284.36</v>
          </cell>
        </row>
        <row r="11197">
          <cell r="A11197">
            <v>13238</v>
          </cell>
          <cell r="B11197" t="str">
            <v>TRATOR DE PNEUS COM POTENCIA DE 105 CV, TRACAO 4 X 4, PESO COM LASTRO DE 5775 KG</v>
          </cell>
          <cell r="C11197" t="str">
            <v xml:space="preserve">UN    </v>
          </cell>
          <cell r="D11197">
            <v>151341.29</v>
          </cell>
        </row>
        <row r="11198">
          <cell r="A11198">
            <v>36511</v>
          </cell>
          <cell r="B11198" t="str">
            <v>TRATOR DE PNEUS COM POTENCIA DE 122 CV, TRACAO 4 X 4, PESO COM LASTRO DE 4510 KG</v>
          </cell>
          <cell r="C11198" t="str">
            <v xml:space="preserve">UN    </v>
          </cell>
          <cell r="D11198">
            <v>175363.72</v>
          </cell>
        </row>
        <row r="11199">
          <cell r="A11199">
            <v>36515</v>
          </cell>
          <cell r="B11199" t="str">
            <v>TRATOR DE PNEUS COM POTENCIA DE 15 CV, PESO COM LASTRO DE 1160 KG</v>
          </cell>
          <cell r="C11199" t="str">
            <v xml:space="preserve">UN    </v>
          </cell>
          <cell r="D11199">
            <v>51648.21</v>
          </cell>
        </row>
        <row r="11200">
          <cell r="A11200">
            <v>10598</v>
          </cell>
          <cell r="B11200" t="str">
            <v>TRATOR DE PNEUS COM POTENCIA DE 50 CV, TRACAO 4 X 2, PESO COM LASTRO DE 2714 KG</v>
          </cell>
          <cell r="C11200" t="str">
            <v xml:space="preserve">UN    </v>
          </cell>
          <cell r="D11200">
            <v>83755.39</v>
          </cell>
        </row>
        <row r="11201">
          <cell r="A11201">
            <v>7640</v>
          </cell>
          <cell r="B11201" t="str">
            <v>TRATOR DE PNEUS COM POTENCIA DE 85 CV, TRACAO 4 X 4, PESO COM LASTRO DE 4675 KG</v>
          </cell>
          <cell r="C11201" t="str">
            <v xml:space="preserve">UN    </v>
          </cell>
          <cell r="D11201">
            <v>128520</v>
          </cell>
        </row>
        <row r="11202">
          <cell r="A11202">
            <v>36513</v>
          </cell>
          <cell r="B11202" t="str">
            <v>TRATOR DE PNEUS COM POTENCIA DE 85 CV, TURBO,  PESO COM LASTRO DE 4900 KG</v>
          </cell>
          <cell r="C11202" t="str">
            <v xml:space="preserve">UN    </v>
          </cell>
          <cell r="D11202">
            <v>123805.59</v>
          </cell>
        </row>
        <row r="11203">
          <cell r="A11203">
            <v>36514</v>
          </cell>
          <cell r="B11203" t="str">
            <v>TRATOR DE PNEUS COM POTENCIA DE 95 CV, TRACAO 4 X 4, PESO MAXIMO DE 5225 KG</v>
          </cell>
          <cell r="C11203" t="str">
            <v xml:space="preserve">UN    </v>
          </cell>
          <cell r="D11203">
            <v>138128.95999999999</v>
          </cell>
        </row>
        <row r="11204">
          <cell r="A11204">
            <v>36149</v>
          </cell>
          <cell r="B11204" t="str">
            <v>TRAVA-QUEDAS EM ACO PARA CORDA DE 12 MM, EXTENSOR DE 25 X 300 MM, COM MOSQUETAO TIPO GANCHO TRAVA DUPLA</v>
          </cell>
          <cell r="C11204" t="str">
            <v xml:space="preserve">UN    </v>
          </cell>
          <cell r="D11204">
            <v>132.18</v>
          </cell>
        </row>
        <row r="11205">
          <cell r="A11205">
            <v>43066</v>
          </cell>
          <cell r="B11205" t="str">
            <v>TRELICA NERVURADA (ESPACADOR), ALTURA = 120,0 MM, DIAMETRO DOS BANZOS INFERIORES E SUPERIOR = 6,0 MM, DIAMETRO DA DIAGONAL = 4,2 MM (COLETADO CAIXA)</v>
          </cell>
          <cell r="C11205" t="str">
            <v xml:space="preserve">M     </v>
          </cell>
          <cell r="D11205">
            <v>5.19</v>
          </cell>
        </row>
        <row r="11206">
          <cell r="A11206">
            <v>11581</v>
          </cell>
          <cell r="B11206" t="str">
            <v>TRILHO EM ALUMINIO "U", COM ABAULADO PARA ROLDANA DE PORTA DE CORRER, *40 X 40* MM</v>
          </cell>
          <cell r="C11206" t="str">
            <v xml:space="preserve">M     </v>
          </cell>
          <cell r="D11206">
            <v>25.01</v>
          </cell>
        </row>
        <row r="11207">
          <cell r="A11207">
            <v>11580</v>
          </cell>
          <cell r="B11207" t="str">
            <v>TRILHO QUADRADO, EM ALUMINIO (VERGALHAO MACICO), 1/4", (*6 X 6* CM), PARA RODIZIOS</v>
          </cell>
          <cell r="C11207" t="str">
            <v xml:space="preserve">M     </v>
          </cell>
          <cell r="D11207">
            <v>11.39</v>
          </cell>
        </row>
        <row r="11208">
          <cell r="A11208">
            <v>38177</v>
          </cell>
          <cell r="B11208" t="str">
            <v>TRINCO / FECHO TIPO AVIAO, EM ZAMAC CROMADO, *60* MM, PARA JANELAS - INCLUI PARAFUSOS</v>
          </cell>
          <cell r="C11208" t="str">
            <v xml:space="preserve">UN    </v>
          </cell>
          <cell r="D11208">
            <v>7.73</v>
          </cell>
        </row>
        <row r="11209">
          <cell r="A11209">
            <v>10743</v>
          </cell>
          <cell r="B11209" t="str">
            <v>TROLEY MANUAL CAPACIDADE 1 T</v>
          </cell>
          <cell r="C11209" t="str">
            <v xml:space="preserve">UN    </v>
          </cell>
          <cell r="D11209">
            <v>569.85</v>
          </cell>
        </row>
        <row r="11210">
          <cell r="A11210">
            <v>39848</v>
          </cell>
          <cell r="B11210" t="str">
            <v>TUBO / MANGUEIRA PRETA EM POLIETILENO, LINHA PESADA OU REFORCADA, TIPO ESPAGUETE, PARA INJECAO DE CALDA DE CIMENTO, D = 1/2", ESPESSURA 1,5 MM</v>
          </cell>
          <cell r="C11210" t="str">
            <v xml:space="preserve">M     </v>
          </cell>
          <cell r="D11210">
            <v>1.1599999999999999</v>
          </cell>
        </row>
        <row r="11211">
          <cell r="A11211">
            <v>20999</v>
          </cell>
          <cell r="B11211" t="str">
            <v>TUBO ACO CARBONO COM COSTURA, NBR 5580, CLASSE L, DN = 15 MM, E = 2,25 MM, 1,06 KG/M</v>
          </cell>
          <cell r="C11211" t="str">
            <v xml:space="preserve">M     </v>
          </cell>
          <cell r="D11211">
            <v>7.22</v>
          </cell>
        </row>
        <row r="11212">
          <cell r="A11212">
            <v>21001</v>
          </cell>
          <cell r="B11212" t="str">
            <v>TUBO ACO CARBONO COM COSTURA, NBR 5580, CLASSE L, DN = 25 MM, E = 2,65 MM, 2,02 KG/M</v>
          </cell>
          <cell r="C11212" t="str">
            <v xml:space="preserve">M     </v>
          </cell>
          <cell r="D11212">
            <v>13.48</v>
          </cell>
        </row>
        <row r="11213">
          <cell r="A11213">
            <v>21003</v>
          </cell>
          <cell r="B11213" t="str">
            <v>TUBO ACO CARBONO COM COSTURA, NBR 5580, CLASSE L, DN = 40 MM, E = 3,0 MM, 3,34 KG/M</v>
          </cell>
          <cell r="C11213" t="str">
            <v xml:space="preserve">M     </v>
          </cell>
          <cell r="D11213">
            <v>22.15</v>
          </cell>
        </row>
        <row r="11214">
          <cell r="A11214">
            <v>21006</v>
          </cell>
          <cell r="B11214" t="str">
            <v>TUBO ACO CARBONO COM COSTURA, NBR 5580, CLASSE L, DN = 80 MM, E = 3,35 MM, 7,07 KG/M</v>
          </cell>
          <cell r="C11214" t="str">
            <v xml:space="preserve">M     </v>
          </cell>
          <cell r="D11214">
            <v>47.01</v>
          </cell>
        </row>
        <row r="11215">
          <cell r="A11215">
            <v>21019</v>
          </cell>
          <cell r="B11215" t="str">
            <v>TUBO ACO CARBONO COM COSTURA, NBR 5580, CLASSE M, DN = 25 MM, E = 3,35 MM, *2,50* KG//M</v>
          </cell>
          <cell r="C11215" t="str">
            <v xml:space="preserve">M     </v>
          </cell>
          <cell r="D11215">
            <v>16.34</v>
          </cell>
        </row>
        <row r="11216">
          <cell r="A11216">
            <v>21021</v>
          </cell>
          <cell r="B11216" t="str">
            <v>TUBO ACO CARBONO COM COSTURA, NBR 5580, CLASSE M, DN = 40 MM, E = 3,35 MM, *3,71* KG//M</v>
          </cell>
          <cell r="C11216" t="str">
            <v xml:space="preserve">M     </v>
          </cell>
          <cell r="D11216">
            <v>25.83</v>
          </cell>
        </row>
        <row r="11217">
          <cell r="A11217">
            <v>21024</v>
          </cell>
          <cell r="B11217" t="str">
            <v>TUBO ACO CARBONO COM COSTURA, NBR 5580, CLASSE M, DN = 80 MM, E = 4,05 MM, *8,47* KG/M</v>
          </cell>
          <cell r="C11217" t="str">
            <v xml:space="preserve">M     </v>
          </cell>
          <cell r="D11217">
            <v>55.34</v>
          </cell>
        </row>
        <row r="11218">
          <cell r="A11218">
            <v>40624</v>
          </cell>
          <cell r="B11218" t="str">
            <v>TUBO ACO CARBONO SEM COSTURA 1 1/2", E= *3,68 MM, SCHEDULE 40, 4,05 KG/M</v>
          </cell>
          <cell r="C11218" t="str">
            <v xml:space="preserve">M     </v>
          </cell>
          <cell r="D11218">
            <v>42.97</v>
          </cell>
        </row>
        <row r="11219">
          <cell r="A11219">
            <v>13127</v>
          </cell>
          <cell r="B11219" t="str">
            <v>TUBO ACO CARBONO SEM COSTURA 1/2", E= *2,77 MM, SCHEDULE 40, *1,27 KG/M</v>
          </cell>
          <cell r="C11219" t="str">
            <v xml:space="preserve">M     </v>
          </cell>
          <cell r="D11219">
            <v>19.16</v>
          </cell>
        </row>
        <row r="11220">
          <cell r="A11220">
            <v>13137</v>
          </cell>
          <cell r="B11220" t="str">
            <v>TUBO ACO CARBONO SEM COSTURA 1/2", E= *3,73 MM, SCHEDULE 80, *1,62 KG/M</v>
          </cell>
          <cell r="C11220" t="str">
            <v xml:space="preserve">M     </v>
          </cell>
          <cell r="D11220">
            <v>25.43</v>
          </cell>
        </row>
        <row r="11221">
          <cell r="A11221">
            <v>20989</v>
          </cell>
          <cell r="B11221" t="str">
            <v>TUBO ACO CARBONO SEM COSTURA 14", E= *11,13 MM, SCHEDULE 40, *94,55 KG/M</v>
          </cell>
          <cell r="C11221" t="str">
            <v xml:space="preserve">M     </v>
          </cell>
          <cell r="D11221">
            <v>911.18</v>
          </cell>
        </row>
        <row r="11222">
          <cell r="A11222">
            <v>21147</v>
          </cell>
          <cell r="B11222" t="str">
            <v>TUBO ACO CARBONO SEM COSTURA 2 1/2", E = 5,16 MM, SCHEDULE 40 (8,62 KG/M)</v>
          </cell>
          <cell r="C11222" t="str">
            <v xml:space="preserve">M     </v>
          </cell>
          <cell r="D11222">
            <v>85.43</v>
          </cell>
        </row>
        <row r="11223">
          <cell r="A11223">
            <v>21148</v>
          </cell>
          <cell r="B11223" t="str">
            <v>TUBO ACO CARBONO SEM COSTURA 2", E= *3,91* MM, SCHEDULE 40, *5,43* KG/M</v>
          </cell>
          <cell r="C11223" t="str">
            <v xml:space="preserve">M     </v>
          </cell>
          <cell r="D11223">
            <v>52.73</v>
          </cell>
        </row>
        <row r="11224">
          <cell r="A11224">
            <v>20984</v>
          </cell>
          <cell r="B11224" t="str">
            <v>TUBO ACO CARBONO SEM COSTURA 20", E= *12,70 MM, SCHEDULE 30, *154,97 KG/M</v>
          </cell>
          <cell r="C11224" t="str">
            <v xml:space="preserve">M     </v>
          </cell>
          <cell r="D11224">
            <v>1748.39</v>
          </cell>
        </row>
        <row r="11225">
          <cell r="A11225">
            <v>13042</v>
          </cell>
          <cell r="B11225" t="str">
            <v>TUBO ACO CARBONO SEM COSTURA 20", E= *6,35 MM,  SCHEDULE 10, *78,46 KG/M</v>
          </cell>
          <cell r="C11225" t="str">
            <v xml:space="preserve">M     </v>
          </cell>
          <cell r="D11225">
            <v>968.86</v>
          </cell>
        </row>
        <row r="11226">
          <cell r="A11226">
            <v>21150</v>
          </cell>
          <cell r="B11226" t="str">
            <v>TUBO ACO CARBONO SEM COSTURA 3/4", E= *2,87 MM, SCHEDULE 40, *1,69 KG/M</v>
          </cell>
          <cell r="C11226" t="str">
            <v xml:space="preserve">M     </v>
          </cell>
          <cell r="D11226">
            <v>26.14</v>
          </cell>
        </row>
        <row r="11227">
          <cell r="A11227">
            <v>13141</v>
          </cell>
          <cell r="B11227" t="str">
            <v>TUBO ACO CARBONO SEM COSTURA 3/4", E= *3,91 MM, SCHEDULE 80, *2,19 KG/M.</v>
          </cell>
          <cell r="C11227" t="str">
            <v xml:space="preserve">M     </v>
          </cell>
          <cell r="D11227">
            <v>32.94</v>
          </cell>
        </row>
        <row r="11228">
          <cell r="A11228">
            <v>21151</v>
          </cell>
          <cell r="B11228" t="str">
            <v>TUBO ACO CARBONO SEM COSTURA 4", E= *6,02 MM, SCHEDULE 40, *16,06 KG/M</v>
          </cell>
          <cell r="C11228" t="str">
            <v xml:space="preserve">M     </v>
          </cell>
          <cell r="D11228">
            <v>156.5</v>
          </cell>
        </row>
        <row r="11229">
          <cell r="A11229">
            <v>13142</v>
          </cell>
          <cell r="B11229" t="str">
            <v>TUBO ACO CARBONO SEM COSTURA 4", E= *8,56 MM, SCHEDULE 80, *22,31 KG/M</v>
          </cell>
          <cell r="C11229" t="str">
            <v xml:space="preserve">M     </v>
          </cell>
          <cell r="D11229">
            <v>223.73</v>
          </cell>
        </row>
        <row r="11230">
          <cell r="A11230">
            <v>20994</v>
          </cell>
          <cell r="B11230" t="str">
            <v>TUBO ACO CARBONO SEM COSTURA 6", E= *10,97 MM, SCHEDULE 80, *42,56 KG/M</v>
          </cell>
          <cell r="C11230" t="str">
            <v xml:space="preserve">M     </v>
          </cell>
          <cell r="D11230">
            <v>421.83</v>
          </cell>
        </row>
        <row r="11231">
          <cell r="A11231">
            <v>7672</v>
          </cell>
          <cell r="B11231" t="str">
            <v>TUBO ACO CARBONO SEM COSTURA 6", E= 7,11 MM,  SCHEDULE 40, *28,26 KG/M</v>
          </cell>
          <cell r="C11231" t="str">
            <v xml:space="preserve">M     </v>
          </cell>
          <cell r="D11231">
            <v>276.33999999999997</v>
          </cell>
        </row>
        <row r="11232">
          <cell r="A11232">
            <v>20995</v>
          </cell>
          <cell r="B11232" t="str">
            <v>TUBO ACO CARBONO SEM COSTURA 8", E= *12,70 MM, SCHEDULE 80, *64,64 KG/M</v>
          </cell>
          <cell r="C11232" t="str">
            <v xml:space="preserve">M     </v>
          </cell>
          <cell r="D11232">
            <v>554.36</v>
          </cell>
        </row>
        <row r="11233">
          <cell r="A11233">
            <v>7690</v>
          </cell>
          <cell r="B11233" t="str">
            <v>TUBO ACO CARBONO SEM COSTURA 8", E= *6,35 MM,  SCHEDULE 20, *33,27 KG/M</v>
          </cell>
          <cell r="C11233" t="str">
            <v xml:space="preserve">M     </v>
          </cell>
          <cell r="D11233">
            <v>320.62</v>
          </cell>
        </row>
        <row r="11234">
          <cell r="A11234">
            <v>20980</v>
          </cell>
          <cell r="B11234" t="str">
            <v>TUBO ACO CARBONO SEM COSTURA 8", E= *7,04 MM, SCHEDULE 30, *36,75 KG/M</v>
          </cell>
          <cell r="C11234" t="str">
            <v xml:space="preserve">M     </v>
          </cell>
          <cell r="D11234">
            <v>349.77</v>
          </cell>
        </row>
        <row r="11235">
          <cell r="A11235">
            <v>7661</v>
          </cell>
          <cell r="B11235" t="str">
            <v>TUBO ACO CARBONO SEM COSTURA 8", E= *8,18 MM, SCHEDULE 40, *42,55 KG/M</v>
          </cell>
          <cell r="C11235" t="str">
            <v xml:space="preserve">M     </v>
          </cell>
          <cell r="D11235">
            <v>416.08</v>
          </cell>
        </row>
        <row r="11236">
          <cell r="A11236">
            <v>21016</v>
          </cell>
          <cell r="B11236" t="str">
            <v>TUBO ACO GALVANIZADO COM COSTURA, CLASSE LEVE, DN 100 MM ( 4"),  E = 3,75 MM,  *10,55* KG/M (NBR 5580)</v>
          </cell>
          <cell r="C11236" t="str">
            <v xml:space="preserve">M     </v>
          </cell>
          <cell r="D11236">
            <v>93.33</v>
          </cell>
        </row>
        <row r="11237">
          <cell r="A11237">
            <v>21008</v>
          </cell>
          <cell r="B11237" t="str">
            <v>TUBO ACO GALVANIZADO COM COSTURA, CLASSE LEVE, DN 15 MM ( 1/2"),  E = 2,25 MM,  *1,2* KG/M (NBR 5580)</v>
          </cell>
          <cell r="C11237" t="str">
            <v xml:space="preserve">M     </v>
          </cell>
          <cell r="D11237">
            <v>10.9</v>
          </cell>
        </row>
        <row r="11238">
          <cell r="A11238">
            <v>21009</v>
          </cell>
          <cell r="B11238" t="str">
            <v>TUBO ACO GALVANIZADO COM COSTURA, CLASSE LEVE, DN 20 MM ( 3/4"),  E = 2,25 MM,  *1,3* KG/M (NBR 5580)</v>
          </cell>
          <cell r="C11238" t="str">
            <v xml:space="preserve">M     </v>
          </cell>
          <cell r="D11238">
            <v>14.19</v>
          </cell>
        </row>
        <row r="11239">
          <cell r="A11239">
            <v>21010</v>
          </cell>
          <cell r="B11239" t="str">
            <v>TUBO ACO GALVANIZADO COM COSTURA, CLASSE LEVE, DN 25 MM ( 1"),  E = 2,65 MM,  *2,11* KG/M (NBR 5580)</v>
          </cell>
          <cell r="C11239" t="str">
            <v xml:space="preserve">M     </v>
          </cell>
          <cell r="D11239">
            <v>19.059999999999999</v>
          </cell>
        </row>
        <row r="11240">
          <cell r="A11240">
            <v>21011</v>
          </cell>
          <cell r="B11240" t="str">
            <v>TUBO ACO GALVANIZADO COM COSTURA, CLASSE LEVE, DN 32 MM ( 1 1/4"),  E = 2,65 MM,  *2,71* KG/M (NBR 5580)</v>
          </cell>
          <cell r="C11240" t="str">
            <v xml:space="preserve">M     </v>
          </cell>
          <cell r="D11240">
            <v>27.78</v>
          </cell>
        </row>
        <row r="11241">
          <cell r="A11241">
            <v>21012</v>
          </cell>
          <cell r="B11241" t="str">
            <v>TUBO ACO GALVANIZADO COM COSTURA, CLASSE LEVE, DN 40 MM ( 1 1/2"),  E = 3,00 MM,  *3,48* KG/M (NBR 5580)</v>
          </cell>
          <cell r="C11241" t="str">
            <v xml:space="preserve">M     </v>
          </cell>
          <cell r="D11241">
            <v>30.69</v>
          </cell>
        </row>
        <row r="11242">
          <cell r="A11242">
            <v>21013</v>
          </cell>
          <cell r="B11242" t="str">
            <v>TUBO ACO GALVANIZADO COM COSTURA, CLASSE LEVE, DN 50 MM ( 2"),  E = 3,00 MM,  *4,40* KG/M (NBR 5580)</v>
          </cell>
          <cell r="C11242" t="str">
            <v xml:space="preserve">M     </v>
          </cell>
          <cell r="D11242">
            <v>40.06</v>
          </cell>
        </row>
        <row r="11243">
          <cell r="A11243">
            <v>21014</v>
          </cell>
          <cell r="B11243" t="str">
            <v>TUBO ACO GALVANIZADO COM COSTURA, CLASSE LEVE, DN 65 MM ( 2 1/2"),  E = 3,35 MM, * 6,23* KG/M (NBR 5580)</v>
          </cell>
          <cell r="C11243" t="str">
            <v xml:space="preserve">M     </v>
          </cell>
          <cell r="D11243">
            <v>56.05</v>
          </cell>
        </row>
        <row r="11244">
          <cell r="A11244">
            <v>21015</v>
          </cell>
          <cell r="B11244" t="str">
            <v>TUBO ACO GALVANIZADO COM COSTURA, CLASSE LEVE, DN 80 MM ( 3"),  E = 3,35 MM, *7,32* KG/M (NBR 5580)</v>
          </cell>
          <cell r="C11244" t="str">
            <v xml:space="preserve">M     </v>
          </cell>
          <cell r="D11244">
            <v>64.39</v>
          </cell>
        </row>
        <row r="11245">
          <cell r="A11245">
            <v>7697</v>
          </cell>
          <cell r="B11245" t="str">
            <v>TUBO ACO GALVANIZADO COM COSTURA, CLASSE MEDIA, DN 1.1/2", E = *3,25* MM, PESO *3,61* KG/M (NBR 5580)</v>
          </cell>
          <cell r="C11245" t="str">
            <v xml:space="preserve">M     </v>
          </cell>
          <cell r="D11245">
            <v>30.73</v>
          </cell>
        </row>
        <row r="11246">
          <cell r="A11246">
            <v>7698</v>
          </cell>
          <cell r="B11246" t="str">
            <v>TUBO ACO GALVANIZADO COM COSTURA, CLASSE MEDIA, DN 1.1/4", E = *3,25* MM, PESO *3,14* KG/M (NBR 5580)</v>
          </cell>
          <cell r="C11246" t="str">
            <v xml:space="preserve">M     </v>
          </cell>
          <cell r="D11246">
            <v>26.45</v>
          </cell>
        </row>
        <row r="11247">
          <cell r="A11247">
            <v>7691</v>
          </cell>
          <cell r="B11247" t="str">
            <v>TUBO ACO GALVANIZADO COM COSTURA, CLASSE MEDIA, DN 1/2", E = *2,65* MM, PESO *1,22* KG/M (NBR 5580)</v>
          </cell>
          <cell r="C11247" t="str">
            <v xml:space="preserve">M     </v>
          </cell>
          <cell r="D11247">
            <v>11.17</v>
          </cell>
        </row>
        <row r="11248">
          <cell r="A11248">
            <v>40626</v>
          </cell>
          <cell r="B11248" t="str">
            <v>TUBO ACO GALVANIZADO COM COSTURA, CLASSE MEDIA, DN 1", E = 3,38 MM, PESO 2,50 KG/M (NBR 5580)</v>
          </cell>
          <cell r="C11248" t="str">
            <v xml:space="preserve">M     </v>
          </cell>
          <cell r="D11248">
            <v>20.97</v>
          </cell>
        </row>
        <row r="11249">
          <cell r="A11249">
            <v>7701</v>
          </cell>
          <cell r="B11249" t="str">
            <v>TUBO ACO GALVANIZADO COM COSTURA, CLASSE MEDIA, DN 2.1/2", E = *3,65* MM, PESO *6,51* KG/M (NBR 5580)</v>
          </cell>
          <cell r="C11249" t="str">
            <v xml:space="preserve">M     </v>
          </cell>
          <cell r="D11249">
            <v>54.99</v>
          </cell>
        </row>
        <row r="11250">
          <cell r="A11250">
            <v>7696</v>
          </cell>
          <cell r="B11250" t="str">
            <v>TUBO ACO GALVANIZADO COM COSTURA, CLASSE MEDIA, DN 2", E = *3,65* MM, PESO *5,10* KG/M (NBR 5580)</v>
          </cell>
          <cell r="C11250" t="str">
            <v xml:space="preserve">M     </v>
          </cell>
          <cell r="D11250">
            <v>44.31</v>
          </cell>
        </row>
        <row r="11251">
          <cell r="A11251">
            <v>7700</v>
          </cell>
          <cell r="B11251" t="str">
            <v>TUBO ACO GALVANIZADO COM COSTURA, CLASSE MEDIA, DN 3/4", E = *2,65* MM, PESO *1,58* KG/M (NBR 5580)</v>
          </cell>
          <cell r="C11251" t="str">
            <v xml:space="preserve">M     </v>
          </cell>
          <cell r="D11251">
            <v>14.13</v>
          </cell>
        </row>
        <row r="11252">
          <cell r="A11252">
            <v>7694</v>
          </cell>
          <cell r="B11252" t="str">
            <v>TUBO ACO GALVANIZADO COM COSTURA, CLASSE MEDIA, DN 3", E = *4,05* MM, PESO *8,47* KG/M (NBR 5580)</v>
          </cell>
          <cell r="C11252" t="str">
            <v xml:space="preserve">M     </v>
          </cell>
          <cell r="D11252">
            <v>74</v>
          </cell>
        </row>
        <row r="11253">
          <cell r="A11253">
            <v>7693</v>
          </cell>
          <cell r="B11253" t="str">
            <v>TUBO ACO GALVANIZADO COM COSTURA, CLASSE MEDIA, DN 4", E = 4,50* MM, PESO 12,10* KG/M (NBR 5580)</v>
          </cell>
          <cell r="C11253" t="str">
            <v xml:space="preserve">M     </v>
          </cell>
          <cell r="D11253">
            <v>101.91</v>
          </cell>
        </row>
        <row r="11254">
          <cell r="A11254">
            <v>7692</v>
          </cell>
          <cell r="B11254" t="str">
            <v>TUBO ACO GALVANIZADO COM COSTURA, CLASSE MEDIA, DN 5", E = *5,40* MM, PESO *17,80* KG/M (NBR 5580)</v>
          </cell>
          <cell r="C11254" t="str">
            <v xml:space="preserve">M     </v>
          </cell>
          <cell r="D11254">
            <v>152.58000000000001</v>
          </cell>
        </row>
        <row r="11255">
          <cell r="A11255">
            <v>7695</v>
          </cell>
          <cell r="B11255" t="str">
            <v>TUBO ACO GALVANIZADO COM COSTURA, CLASSE MEDIA, DN 6", E = 4,85* MM, PESO 19,68* KG/M (NBR 5580)</v>
          </cell>
          <cell r="C11255" t="str">
            <v xml:space="preserve">M     </v>
          </cell>
          <cell r="D11255">
            <v>165.48</v>
          </cell>
        </row>
        <row r="11256">
          <cell r="A11256">
            <v>13356</v>
          </cell>
          <cell r="B11256" t="str">
            <v>TUBO ACO INDUSTRIAL DN 2" (50,8 MM) E=1,50MM, PESO= 1,8237 KG/M</v>
          </cell>
          <cell r="C11256" t="str">
            <v xml:space="preserve">M     </v>
          </cell>
          <cell r="D11256">
            <v>12</v>
          </cell>
        </row>
        <row r="11257">
          <cell r="A11257">
            <v>36365</v>
          </cell>
          <cell r="B11257" t="str">
            <v>TUBO COLETOR DE ESGOTO PVC, JEI, DN 100 MM (NBR  7362)</v>
          </cell>
          <cell r="C11257" t="str">
            <v xml:space="preserve">M     </v>
          </cell>
          <cell r="D11257">
            <v>19.61</v>
          </cell>
        </row>
        <row r="11258">
          <cell r="A11258">
            <v>41930</v>
          </cell>
          <cell r="B11258" t="str">
            <v>TUBO COLETOR DE ESGOTO PVC, JEI, DN 200 MM (NBR 7362)</v>
          </cell>
          <cell r="C11258" t="str">
            <v xml:space="preserve">M     </v>
          </cell>
          <cell r="D11258">
            <v>63.48</v>
          </cell>
        </row>
        <row r="11259">
          <cell r="A11259">
            <v>41931</v>
          </cell>
          <cell r="B11259" t="str">
            <v>TUBO COLETOR DE ESGOTO PVC, JEI, DN 250 MM (NBR 7362)</v>
          </cell>
          <cell r="C11259" t="str">
            <v xml:space="preserve">M     </v>
          </cell>
          <cell r="D11259">
            <v>108.25</v>
          </cell>
        </row>
        <row r="11260">
          <cell r="A11260">
            <v>41932</v>
          </cell>
          <cell r="B11260" t="str">
            <v>TUBO COLETOR DE ESGOTO PVC, JEI, DN 300 MM (NBR 7362)</v>
          </cell>
          <cell r="C11260" t="str">
            <v xml:space="preserve">M     </v>
          </cell>
          <cell r="D11260">
            <v>174.84</v>
          </cell>
        </row>
        <row r="11261">
          <cell r="A11261">
            <v>41933</v>
          </cell>
          <cell r="B11261" t="str">
            <v>TUBO COLETOR DE ESGOTO PVC, JEI, DN 350 MM (NBR 7362)</v>
          </cell>
          <cell r="C11261" t="str">
            <v xml:space="preserve">M     </v>
          </cell>
          <cell r="D11261">
            <v>216.54</v>
          </cell>
        </row>
        <row r="11262">
          <cell r="A11262">
            <v>41934</v>
          </cell>
          <cell r="B11262" t="str">
            <v>TUBO COLETOR DE ESGOTO PVC, JEI, DN 400 MM (NBR 7362)</v>
          </cell>
          <cell r="C11262" t="str">
            <v xml:space="preserve">M     </v>
          </cell>
          <cell r="D11262">
            <v>280.47000000000003</v>
          </cell>
        </row>
        <row r="11263">
          <cell r="A11263">
            <v>41936</v>
          </cell>
          <cell r="B11263" t="str">
            <v>TUBO COLETOR DE ESGOTO, PVC, JEI, DN 150 MM  (NBR 7362)</v>
          </cell>
          <cell r="C11263" t="str">
            <v xml:space="preserve">M     </v>
          </cell>
          <cell r="D11263">
            <v>42.28</v>
          </cell>
        </row>
        <row r="11264">
          <cell r="A11264">
            <v>7720</v>
          </cell>
          <cell r="B11264" t="str">
            <v>TUBO CONCRETO ARMADO, CLASSE EA-2, PB JE, DN 1000 MM, PARA ESGOTO SANITARIO (NBR 8890)</v>
          </cell>
          <cell r="C11264" t="str">
            <v xml:space="preserve">M     </v>
          </cell>
          <cell r="D11264">
            <v>463</v>
          </cell>
        </row>
        <row r="11265">
          <cell r="A11265">
            <v>40335</v>
          </cell>
          <cell r="B11265" t="str">
            <v>TUBO CONCRETO ARMADO, CLASSE EA-2, PB JE, DN 300 MM, PARA ESGOTO SANITARIO (NBR 8890)</v>
          </cell>
          <cell r="C11265" t="str">
            <v xml:space="preserve">M     </v>
          </cell>
          <cell r="D11265">
            <v>94.3</v>
          </cell>
        </row>
        <row r="11266">
          <cell r="A11266">
            <v>7740</v>
          </cell>
          <cell r="B11266" t="str">
            <v>TUBO CONCRETO ARMADO, CLASSE EA-2, PB JE, DN 400 MM, PARA ESGOTO SANITARIO (NBR 8890)</v>
          </cell>
          <cell r="C11266" t="str">
            <v xml:space="preserve">M     </v>
          </cell>
          <cell r="D11266">
            <v>128.66</v>
          </cell>
        </row>
        <row r="11267">
          <cell r="A11267">
            <v>7741</v>
          </cell>
          <cell r="B11267" t="str">
            <v>TUBO CONCRETO ARMADO, CLASSE EA-2, PB JE, DN 500 MM, PARA ESGOTO SANITARIO (NBR 8890)</v>
          </cell>
          <cell r="C11267" t="str">
            <v xml:space="preserve">M     </v>
          </cell>
          <cell r="D11267">
            <v>162.38</v>
          </cell>
        </row>
        <row r="11268">
          <cell r="A11268">
            <v>7774</v>
          </cell>
          <cell r="B11268" t="str">
            <v>TUBO CONCRETO ARMADO, CLASSE EA-2, PB JE, DN 600 MM, PARA ESGOTO SANITARIO (NBR 8890)</v>
          </cell>
          <cell r="C11268" t="str">
            <v xml:space="preserve">M     </v>
          </cell>
          <cell r="D11268">
            <v>218.59</v>
          </cell>
        </row>
        <row r="11269">
          <cell r="A11269">
            <v>7744</v>
          </cell>
          <cell r="B11269" t="str">
            <v>TUBO CONCRETO ARMADO, CLASSE EA-2, PB JE, DN 700 MM, PARA ESGOTO SANITARIO (NBR 8890)</v>
          </cell>
          <cell r="C11269" t="str">
            <v xml:space="preserve">M     </v>
          </cell>
          <cell r="D11269">
            <v>251.98</v>
          </cell>
        </row>
        <row r="11270">
          <cell r="A11270">
            <v>7773</v>
          </cell>
          <cell r="B11270" t="str">
            <v>TUBO CONCRETO ARMADO, CLASSE EA-2, PB JE, DN 800 MM, PARA ESGOTO SANITARIO (NBR 8890)</v>
          </cell>
          <cell r="C11270" t="str">
            <v xml:space="preserve">M     </v>
          </cell>
          <cell r="D11270">
            <v>313.81</v>
          </cell>
        </row>
        <row r="11271">
          <cell r="A11271">
            <v>7754</v>
          </cell>
          <cell r="B11271" t="str">
            <v>TUBO CONCRETO ARMADO, CLASSE EA-2, PB JE, DN 900 MM, PARA ESGOTO SANITARIO (NBR 8890)</v>
          </cell>
          <cell r="C11271" t="str">
            <v xml:space="preserve">M     </v>
          </cell>
          <cell r="D11271">
            <v>426.44</v>
          </cell>
        </row>
        <row r="11272">
          <cell r="A11272">
            <v>7735</v>
          </cell>
          <cell r="B11272" t="str">
            <v>TUBO CONCRETO ARMADO, CLASSE EA-3, PB JE, DN 1000 MM, PARA ESGOTO SANITARIO (NBR 8890)</v>
          </cell>
          <cell r="C11272" t="str">
            <v xml:space="preserve">M     </v>
          </cell>
          <cell r="D11272">
            <v>584.49</v>
          </cell>
        </row>
        <row r="11273">
          <cell r="A11273">
            <v>7755</v>
          </cell>
          <cell r="B11273" t="str">
            <v>TUBO CONCRETO ARMADO, CLASSE EA-3, PB JE, DN 400 MM, PARA ESGOTO SANITARIO (NBR 8890)</v>
          </cell>
          <cell r="C11273" t="str">
            <v xml:space="preserve">M     </v>
          </cell>
          <cell r="D11273">
            <v>156.75</v>
          </cell>
        </row>
        <row r="11274">
          <cell r="A11274">
            <v>7776</v>
          </cell>
          <cell r="B11274" t="str">
            <v>TUBO CONCRETO ARMADO, CLASSE EA-3, PB JE, DN 500 MM, PARA ESGOTO SANITARIO (NBR 8890)</v>
          </cell>
          <cell r="C11274" t="str">
            <v xml:space="preserve">M     </v>
          </cell>
          <cell r="D11274">
            <v>204.01</v>
          </cell>
        </row>
        <row r="11275">
          <cell r="A11275">
            <v>7743</v>
          </cell>
          <cell r="B11275" t="str">
            <v>TUBO CONCRETO ARMADO, CLASSE EA-3, PB JE, DN 600 MM, PARA ESGOTO SANITARIO (NBR 8890)</v>
          </cell>
          <cell r="C11275" t="str">
            <v xml:space="preserve">M     </v>
          </cell>
          <cell r="D11275">
            <v>269.41000000000003</v>
          </cell>
        </row>
        <row r="11276">
          <cell r="A11276">
            <v>7733</v>
          </cell>
          <cell r="B11276" t="str">
            <v>TUBO CONCRETO ARMADO, CLASSE EA-3, PB JE, DN 700 MM, PARA ESGOTO SANITARIO (NBR 8890)</v>
          </cell>
          <cell r="C11276" t="str">
            <v xml:space="preserve">M     </v>
          </cell>
          <cell r="D11276">
            <v>300.42</v>
          </cell>
        </row>
        <row r="11277">
          <cell r="A11277">
            <v>7775</v>
          </cell>
          <cell r="B11277" t="str">
            <v>TUBO CONCRETO ARMADO, CLASSE EA-3, PB JE, DN 800 MM, PARA ESGOTO SANITARIO (NBR 8890)</v>
          </cell>
          <cell r="C11277" t="str">
            <v xml:space="preserve">M     </v>
          </cell>
          <cell r="D11277">
            <v>369.61</v>
          </cell>
        </row>
        <row r="11278">
          <cell r="A11278">
            <v>7734</v>
          </cell>
          <cell r="B11278" t="str">
            <v>TUBO CONCRETO ARMADO, CLASSE EA-3, PB JE, DN 900 MM, PARA ESGOTO SANITARIO (NBR 8890)</v>
          </cell>
          <cell r="C11278" t="str">
            <v xml:space="preserve">M     </v>
          </cell>
          <cell r="D11278">
            <v>534.34</v>
          </cell>
        </row>
        <row r="11279">
          <cell r="A11279">
            <v>7753</v>
          </cell>
          <cell r="B11279" t="str">
            <v>TUBO CONCRETO ARMADO, CLASSE PA-1, PB, DN 1000 MM, PARA AGUAS PLUVIAIS (NBR 8890)</v>
          </cell>
          <cell r="C11279" t="str">
            <v xml:space="preserve">M     </v>
          </cell>
          <cell r="D11279">
            <v>270.92</v>
          </cell>
        </row>
        <row r="11280">
          <cell r="A11280">
            <v>13256</v>
          </cell>
          <cell r="B11280" t="str">
            <v>TUBO CONCRETO ARMADO, CLASSE PA-1, PB, DN 1100 MM, PARA AGUAS PLUVIAIS (NBR 8890)</v>
          </cell>
          <cell r="C11280" t="str">
            <v xml:space="preserve">M     </v>
          </cell>
          <cell r="D11280">
            <v>316.25</v>
          </cell>
        </row>
        <row r="11281">
          <cell r="A11281">
            <v>7757</v>
          </cell>
          <cell r="B11281" t="str">
            <v>TUBO CONCRETO ARMADO, CLASSE PA-1, PB, DN 1200 MM, PARA AGUAS PLUVIAIS (NBR 8890)</v>
          </cell>
          <cell r="C11281" t="str">
            <v xml:space="preserve">M     </v>
          </cell>
          <cell r="D11281">
            <v>383.94</v>
          </cell>
        </row>
        <row r="11282">
          <cell r="A11282">
            <v>7758</v>
          </cell>
          <cell r="B11282" t="str">
            <v>TUBO CONCRETO ARMADO, CLASSE PA-1, PB, DN 1500 MM, PARA AGUAS PLUVIAIS (NBR 8890)</v>
          </cell>
          <cell r="C11282" t="str">
            <v xml:space="preserve">M     </v>
          </cell>
          <cell r="D11282">
            <v>571.08000000000004</v>
          </cell>
        </row>
        <row r="11283">
          <cell r="A11283">
            <v>7759</v>
          </cell>
          <cell r="B11283" t="str">
            <v>TUBO CONCRETO ARMADO, CLASSE PA-1, PB, DN 2000 MM, PARA AGUAS PLUVIAIS (NBR 8890)</v>
          </cell>
          <cell r="C11283" t="str">
            <v xml:space="preserve">M     </v>
          </cell>
          <cell r="D11283">
            <v>1244.18</v>
          </cell>
        </row>
        <row r="11284">
          <cell r="A11284">
            <v>40334</v>
          </cell>
          <cell r="B11284" t="str">
            <v>TUBO CONCRETO ARMADO, CLASSE PA-1, PB, DN 300 MM, PARA AGUAS PLUVIAIS (NBR 8890)</v>
          </cell>
          <cell r="C11284" t="str">
            <v xml:space="preserve">M     </v>
          </cell>
          <cell r="D11284">
            <v>67.17</v>
          </cell>
        </row>
        <row r="11285">
          <cell r="A11285">
            <v>7745</v>
          </cell>
          <cell r="B11285" t="str">
            <v>TUBO CONCRETO ARMADO, CLASSE PA-1, PB, DN 400 MM, PARA AGUAS PLUVIAIS (NBR 8890)</v>
          </cell>
          <cell r="C11285" t="str">
            <v xml:space="preserve">M     </v>
          </cell>
          <cell r="D11285">
            <v>70.98</v>
          </cell>
        </row>
        <row r="11286">
          <cell r="A11286">
            <v>7714</v>
          </cell>
          <cell r="B11286" t="str">
            <v>TUBO CONCRETO ARMADO, CLASSE PA-1, PB, DN 500 MM, PARA AGUAS PLUVIAIS (NBR 8890)</v>
          </cell>
          <cell r="C11286" t="str">
            <v xml:space="preserve">M     </v>
          </cell>
          <cell r="D11286">
            <v>93.73</v>
          </cell>
        </row>
        <row r="11287">
          <cell r="A11287">
            <v>7725</v>
          </cell>
          <cell r="B11287" t="str">
            <v>TUBO CONCRETO ARMADO, CLASSE PA-1, PB, DN 600 MM, PARA AGUAS PLUVIAIS (NBR 8890)</v>
          </cell>
          <cell r="C11287" t="str">
            <v xml:space="preserve">M     </v>
          </cell>
          <cell r="D11287">
            <v>124</v>
          </cell>
        </row>
        <row r="11288">
          <cell r="A11288">
            <v>7742</v>
          </cell>
          <cell r="B11288" t="str">
            <v>TUBO CONCRETO ARMADO, CLASSE PA-1, PB, DN 700 MM, PARA AGUAS PLUVIAIS (NBR 8890)</v>
          </cell>
          <cell r="C11288" t="str">
            <v xml:space="preserve">M     </v>
          </cell>
          <cell r="D11288">
            <v>174.05</v>
          </cell>
        </row>
        <row r="11289">
          <cell r="A11289">
            <v>7750</v>
          </cell>
          <cell r="B11289" t="str">
            <v>TUBO CONCRETO ARMADO, CLASSE PA-1, PB, DN 800 MM, PARA AGUAS PLUVIAIS (NBR 8890)</v>
          </cell>
          <cell r="C11289" t="str">
            <v xml:space="preserve">M     </v>
          </cell>
          <cell r="D11289">
            <v>197.37</v>
          </cell>
        </row>
        <row r="11290">
          <cell r="A11290">
            <v>7756</v>
          </cell>
          <cell r="B11290" t="str">
            <v>TUBO CONCRETO ARMADO, CLASSE PA-1, PB, DN 900 MM, PARA AGUAS PLUVIAIS (NBR 8890)</v>
          </cell>
          <cell r="C11290" t="str">
            <v xml:space="preserve">M     </v>
          </cell>
          <cell r="D11290">
            <v>243.67</v>
          </cell>
        </row>
        <row r="11291">
          <cell r="A11291">
            <v>7765</v>
          </cell>
          <cell r="B11291" t="str">
            <v>TUBO CONCRETO ARMADO, CLASSE PA-2, PB, DN 1000 MM, PARA AGUAS PLUVIAIS (NBR 8890)</v>
          </cell>
          <cell r="C11291" t="str">
            <v xml:space="preserve">M     </v>
          </cell>
          <cell r="D11291">
            <v>299.19</v>
          </cell>
        </row>
        <row r="11292">
          <cell r="A11292">
            <v>12569</v>
          </cell>
          <cell r="B11292" t="str">
            <v>TUBO CONCRETO ARMADO, CLASSE PA-2, PB, DN 1100 MM, PARA AGUAS PLUVIAIS (NBR 8890)</v>
          </cell>
          <cell r="C11292" t="str">
            <v xml:space="preserve">M     </v>
          </cell>
          <cell r="D11292">
            <v>321.94</v>
          </cell>
        </row>
        <row r="11293">
          <cell r="A11293">
            <v>7766</v>
          </cell>
          <cell r="B11293" t="str">
            <v>TUBO CONCRETO ARMADO, CLASSE PA-2, PB, DN 1200 MM, PARA AGUAS PLUVIAIS (NBR 8890)</v>
          </cell>
          <cell r="C11293" t="str">
            <v xml:space="preserve">M     </v>
          </cell>
          <cell r="D11293">
            <v>435.13</v>
          </cell>
        </row>
        <row r="11294">
          <cell r="A11294">
            <v>7767</v>
          </cell>
          <cell r="B11294" t="str">
            <v>TUBO CONCRETO ARMADO, CLASSE PA-2, PB, DN 1500 MM, PARA AGUAS PLUVIAIS (NBR 8890)</v>
          </cell>
          <cell r="C11294" t="str">
            <v xml:space="preserve">M     </v>
          </cell>
          <cell r="D11294">
            <v>670.52</v>
          </cell>
        </row>
        <row r="11295">
          <cell r="A11295">
            <v>7727</v>
          </cell>
          <cell r="B11295" t="str">
            <v>TUBO CONCRETO ARMADO, CLASSE PA-2, PB, DN 2000 MM, PARA AGUAS PLUVIAIS (NBR 8890)</v>
          </cell>
          <cell r="C11295" t="str">
            <v xml:space="preserve">M     </v>
          </cell>
          <cell r="D11295">
            <v>1456.14</v>
          </cell>
        </row>
        <row r="11296">
          <cell r="A11296">
            <v>7760</v>
          </cell>
          <cell r="B11296" t="str">
            <v>TUBO CONCRETO ARMADO, CLASSE PA-2, PB, DN 300 MM, PARA AGUAS PLUVIAIS (NBR 8890)</v>
          </cell>
          <cell r="C11296" t="str">
            <v xml:space="preserve">M     </v>
          </cell>
          <cell r="D11296">
            <v>70.64</v>
          </cell>
        </row>
        <row r="11297">
          <cell r="A11297">
            <v>7761</v>
          </cell>
          <cell r="B11297" t="str">
            <v>TUBO CONCRETO ARMADO, CLASSE PA-2, PB, DN 400 MM, PARA AGUAS PLUVIAIS (NBR 8890)</v>
          </cell>
          <cell r="C11297" t="str">
            <v xml:space="preserve">M     </v>
          </cell>
          <cell r="D11297">
            <v>75.08</v>
          </cell>
        </row>
        <row r="11298">
          <cell r="A11298">
            <v>7752</v>
          </cell>
          <cell r="B11298" t="str">
            <v>TUBO CONCRETO ARMADO, CLASSE PA-2, PB, DN 500 MM, PARA AGUAS PLUVIAIS (NBR 8890)</v>
          </cell>
          <cell r="C11298" t="str">
            <v xml:space="preserve">M     </v>
          </cell>
          <cell r="D11298">
            <v>90.95</v>
          </cell>
        </row>
        <row r="11299">
          <cell r="A11299">
            <v>7762</v>
          </cell>
          <cell r="B11299" t="str">
            <v>TUBO CONCRETO ARMADO, CLASSE PA-2, PB, DN 600 MM, PARA AGUAS PLUVIAIS (NBR 8890)</v>
          </cell>
          <cell r="C11299" t="str">
            <v xml:space="preserve">M     </v>
          </cell>
          <cell r="D11299">
            <v>118.99</v>
          </cell>
        </row>
        <row r="11300">
          <cell r="A11300">
            <v>7722</v>
          </cell>
          <cell r="B11300" t="str">
            <v>TUBO CONCRETO ARMADO, CLASSE PA-2, PB, DN 700 MM, PARA AGUAS PLUVIAIS (NBR 8890)</v>
          </cell>
          <cell r="C11300" t="str">
            <v xml:space="preserve">M     </v>
          </cell>
          <cell r="D11300">
            <v>183.49</v>
          </cell>
        </row>
        <row r="11301">
          <cell r="A11301">
            <v>7763</v>
          </cell>
          <cell r="B11301" t="str">
            <v>TUBO CONCRETO ARMADO, CLASSE PA-2, PB, DN 800 MM, PARA AGUAS PLUVIAIS (NBR 8890)</v>
          </cell>
          <cell r="C11301" t="str">
            <v xml:space="preserve">M     </v>
          </cell>
          <cell r="D11301">
            <v>204.48</v>
          </cell>
        </row>
        <row r="11302">
          <cell r="A11302">
            <v>7764</v>
          </cell>
          <cell r="B11302" t="str">
            <v>TUBO CONCRETO ARMADO, CLASSE PA-2, PB, DN 900 MM, PARA AGUAS PLUVIAIS (NBR 8890)</v>
          </cell>
          <cell r="C11302" t="str">
            <v xml:space="preserve">M     </v>
          </cell>
          <cell r="D11302">
            <v>307.14999999999998</v>
          </cell>
        </row>
        <row r="11303">
          <cell r="A11303">
            <v>12572</v>
          </cell>
          <cell r="B11303" t="str">
            <v>TUBO CONCRETO ARMADO, CLASSE PA-3, PB, DN 1000 MM, PARA AGUAS PLUVIAIS (NBR 8890)</v>
          </cell>
          <cell r="C11303" t="str">
            <v xml:space="preserve">M     </v>
          </cell>
          <cell r="D11303">
            <v>402.71</v>
          </cell>
        </row>
        <row r="11304">
          <cell r="A11304">
            <v>12573</v>
          </cell>
          <cell r="B11304" t="str">
            <v>TUBO CONCRETO ARMADO, CLASSE PA-3, PB, DN 1100 MM, PARA AGUAS PLUVIAIS (NBR 8890)</v>
          </cell>
          <cell r="C11304" t="str">
            <v xml:space="preserve">M     </v>
          </cell>
          <cell r="D11304">
            <v>423.19</v>
          </cell>
        </row>
        <row r="11305">
          <cell r="A11305">
            <v>12574</v>
          </cell>
          <cell r="B11305" t="str">
            <v>TUBO CONCRETO ARMADO, CLASSE PA-3, PB, DN 1200 MM, PARA AGUAS PLUVIAIS (NBR 8890)</v>
          </cell>
          <cell r="C11305" t="str">
            <v xml:space="preserve">M     </v>
          </cell>
          <cell r="D11305">
            <v>549.9</v>
          </cell>
        </row>
        <row r="11306">
          <cell r="A11306">
            <v>12575</v>
          </cell>
          <cell r="B11306" t="str">
            <v>TUBO CONCRETO ARMADO, CLASSE PA-3, PB, DN 1500 MM, PARA AGUAS PLUVIAIS (NBR 8890)</v>
          </cell>
          <cell r="C11306" t="str">
            <v xml:space="preserve">M     </v>
          </cell>
          <cell r="D11306">
            <v>807.13</v>
          </cell>
        </row>
        <row r="11307">
          <cell r="A11307">
            <v>12576</v>
          </cell>
          <cell r="B11307" t="str">
            <v>TUBO CONCRETO ARMADO, CLASSE PA-3, PB, DN 400 MM, PARA AGUAS PLUVIAIS (NBR 8890)</v>
          </cell>
          <cell r="C11307" t="str">
            <v xml:space="preserve">M     </v>
          </cell>
          <cell r="D11307">
            <v>85.32</v>
          </cell>
        </row>
        <row r="11308">
          <cell r="A11308">
            <v>12577</v>
          </cell>
          <cell r="B11308" t="str">
            <v>TUBO CONCRETO ARMADO, CLASSE PA-3, PB, DN 500 MM, PARA AGUAS PLUVIAIS (NBR 8890)</v>
          </cell>
          <cell r="C11308" t="str">
            <v xml:space="preserve">M     </v>
          </cell>
          <cell r="D11308">
            <v>110.34</v>
          </cell>
        </row>
        <row r="11309">
          <cell r="A11309">
            <v>12578</v>
          </cell>
          <cell r="B11309" t="str">
            <v>TUBO CONCRETO ARMADO, CLASSE PA-3, PB, DN 600 MM, PARA AGUAS PLUVIAIS (NBR 8890)</v>
          </cell>
          <cell r="C11309" t="str">
            <v xml:space="preserve">M     </v>
          </cell>
          <cell r="D11309">
            <v>148</v>
          </cell>
        </row>
        <row r="11310">
          <cell r="A11310">
            <v>12579</v>
          </cell>
          <cell r="B11310" t="str">
            <v>TUBO CONCRETO ARMADO, CLASSE PA-3, PB, DN 700 MM, PARA AGUAS PLUVIAIS (NBR 8890)</v>
          </cell>
          <cell r="C11310" t="str">
            <v xml:space="preserve">M     </v>
          </cell>
          <cell r="D11310">
            <v>216.72</v>
          </cell>
        </row>
        <row r="11311">
          <cell r="A11311">
            <v>12580</v>
          </cell>
          <cell r="B11311" t="str">
            <v>TUBO CONCRETO ARMADO, CLASSE PA-3, PB, DN 800 MM, PARA AGUAS PLUVIAIS (NBR 8890)</v>
          </cell>
          <cell r="C11311" t="str">
            <v xml:space="preserve">M     </v>
          </cell>
          <cell r="D11311">
            <v>279.76</v>
          </cell>
        </row>
        <row r="11312">
          <cell r="A11312">
            <v>12581</v>
          </cell>
          <cell r="B11312" t="str">
            <v>TUBO CONCRETO ARMADO, CLASSE PA-3, PB, DN 900 MM, PARA AGUAS PLUVIAIS (NBR 8890)</v>
          </cell>
          <cell r="C11312" t="str">
            <v xml:space="preserve">M     </v>
          </cell>
          <cell r="D11312">
            <v>382.8</v>
          </cell>
        </row>
        <row r="11313">
          <cell r="A11313">
            <v>41785</v>
          </cell>
          <cell r="B11313" t="str">
            <v>TUBO CORRUGADO PEAD, PAREDE DUPLA, INTERNA LISA, JEI, DN/DI *1000* MM, PARA SANEAMENTO</v>
          </cell>
          <cell r="C11313" t="str">
            <v xml:space="preserve">M     </v>
          </cell>
          <cell r="D11313">
            <v>1118.04</v>
          </cell>
        </row>
        <row r="11314">
          <cell r="A11314">
            <v>41781</v>
          </cell>
          <cell r="B11314" t="str">
            <v>TUBO CORRUGADO PEAD, PAREDE DUPLA, INTERNA LISA, JEI, DN/DI *400* MM, PARA SANEAMENTO</v>
          </cell>
          <cell r="C11314" t="str">
            <v xml:space="preserve">M     </v>
          </cell>
          <cell r="D11314">
            <v>318.76</v>
          </cell>
        </row>
        <row r="11315">
          <cell r="A11315">
            <v>41783</v>
          </cell>
          <cell r="B11315" t="str">
            <v>TUBO CORRUGADO PEAD, PAREDE DUPLA, INTERNA LISA, JEI, DN/DI *800* MM, PARA SANEAMENTO</v>
          </cell>
          <cell r="C11315" t="str">
            <v xml:space="preserve">M     </v>
          </cell>
          <cell r="D11315">
            <v>841.16</v>
          </cell>
        </row>
        <row r="11316">
          <cell r="A11316">
            <v>41786</v>
          </cell>
          <cell r="B11316" t="str">
            <v>TUBO CORRUGADO PEAD, PAREDE DUPLA, INTERNA LISA, JEI, DN/DI 1200 MM, PARA SANEAMENTO</v>
          </cell>
          <cell r="C11316" t="str">
            <v xml:space="preserve">M     </v>
          </cell>
          <cell r="D11316">
            <v>1754.76</v>
          </cell>
        </row>
        <row r="11317">
          <cell r="A11317">
            <v>41779</v>
          </cell>
          <cell r="B11317" t="str">
            <v>TUBO CORRUGADO PEAD, PAREDE DUPLA, INTERNA LISA, JEI, DN/DI 250 MM, PARA SANEAMENTO</v>
          </cell>
          <cell r="C11317" t="str">
            <v xml:space="preserve">M     </v>
          </cell>
          <cell r="D11317">
            <v>122.25</v>
          </cell>
        </row>
        <row r="11318">
          <cell r="A11318">
            <v>41780</v>
          </cell>
          <cell r="B11318" t="str">
            <v>TUBO CORRUGADO PEAD, PAREDE DUPLA, INTERNA LISA, JEI, DN/DI 300 MM, PARA SANEAMENTO</v>
          </cell>
          <cell r="C11318" t="str">
            <v xml:space="preserve">M     </v>
          </cell>
          <cell r="D11318">
            <v>144.59</v>
          </cell>
        </row>
        <row r="11319">
          <cell r="A11319">
            <v>41782</v>
          </cell>
          <cell r="B11319" t="str">
            <v>TUBO CORRUGADO PEAD, PAREDE DUPLA, INTERNA LISA, JEI, DN/DI 600 MM, PARA SANEAMENTO</v>
          </cell>
          <cell r="C11319" t="str">
            <v xml:space="preserve">M     </v>
          </cell>
          <cell r="D11319">
            <v>596.05999999999995</v>
          </cell>
        </row>
        <row r="11320">
          <cell r="A11320">
            <v>38130</v>
          </cell>
          <cell r="B11320" t="str">
            <v>TUBO CPVC SOLDAVEL, 35 MM, AGUA QUENTE PREDIAL (NBR 15884)</v>
          </cell>
          <cell r="C11320" t="str">
            <v xml:space="preserve">M     </v>
          </cell>
          <cell r="D11320">
            <v>30.37</v>
          </cell>
        </row>
        <row r="11321">
          <cell r="A11321">
            <v>21123</v>
          </cell>
          <cell r="B11321" t="str">
            <v>TUBO CPVC, SOLDAVEL, 15 MM, AGUA QUENTE PREDIAL (NBR 15884)</v>
          </cell>
          <cell r="C11321" t="str">
            <v xml:space="preserve">M     </v>
          </cell>
          <cell r="D11321">
            <v>8.6199999999999992</v>
          </cell>
        </row>
        <row r="11322">
          <cell r="A11322">
            <v>21124</v>
          </cell>
          <cell r="B11322" t="str">
            <v>TUBO CPVC, SOLDAVEL, 22 MM, AGUA QUENTE PREDIAL (NBR 15884)</v>
          </cell>
          <cell r="C11322" t="str">
            <v xml:space="preserve">M     </v>
          </cell>
          <cell r="D11322">
            <v>15.28</v>
          </cell>
        </row>
        <row r="11323">
          <cell r="A11323">
            <v>21125</v>
          </cell>
          <cell r="B11323" t="str">
            <v>TUBO CPVC, SOLDAVEL, 28 MM, AGUA QUENTE PREDIAL (NBR 15884)</v>
          </cell>
          <cell r="C11323" t="str">
            <v xml:space="preserve">M     </v>
          </cell>
          <cell r="D11323">
            <v>24.53</v>
          </cell>
        </row>
        <row r="11324">
          <cell r="A11324">
            <v>38028</v>
          </cell>
          <cell r="B11324" t="str">
            <v>TUBO CPVC, SOLDAVEL, 42 MM, AGUA QUENTE PREDIAL (NBR 15884)</v>
          </cell>
          <cell r="C11324" t="str">
            <v xml:space="preserve">M     </v>
          </cell>
          <cell r="D11324">
            <v>41.62</v>
          </cell>
        </row>
        <row r="11325">
          <cell r="A11325">
            <v>38029</v>
          </cell>
          <cell r="B11325" t="str">
            <v>TUBO CPVC, SOLDAVEL, 54 MM, AGUA QUENTE PREDIAL (NBR 15884)</v>
          </cell>
          <cell r="C11325" t="str">
            <v xml:space="preserve">M     </v>
          </cell>
          <cell r="D11325">
            <v>63.45</v>
          </cell>
        </row>
        <row r="11326">
          <cell r="A11326">
            <v>38030</v>
          </cell>
          <cell r="B11326" t="str">
            <v>TUBO CPVC, SOLDAVEL, 73 MM, AGUA QUENTE PREDIAL (NBR 15884)</v>
          </cell>
          <cell r="C11326" t="str">
            <v xml:space="preserve">M     </v>
          </cell>
          <cell r="D11326">
            <v>97.47</v>
          </cell>
        </row>
        <row r="11327">
          <cell r="A11327">
            <v>38031</v>
          </cell>
          <cell r="B11327" t="str">
            <v>TUBO CPVC, SOLDAVEL, 89 MM, AGUA QUENTE PREDIAL (NBR 15884)</v>
          </cell>
          <cell r="C11327" t="str">
            <v xml:space="preserve">M     </v>
          </cell>
          <cell r="D11327">
            <v>154.44999999999999</v>
          </cell>
        </row>
        <row r="11328">
          <cell r="A11328">
            <v>39735</v>
          </cell>
          <cell r="B11328" t="str">
            <v>TUBO DE BORRACHA ELASTOMERICA FLEXIVEL, PRETA, PARA ISOLAMENTO TERMICO DE TUBULACAO, DN 1 1/8" (28 MM), E= 32 MM, COEFICIENTE DE CONDUTIVIDADE TERMICA 0,036W/mK, VAPOR DE AGUA MAIOR OU IGUAL A 10.000</v>
          </cell>
          <cell r="C11328" t="str">
            <v xml:space="preserve">M     </v>
          </cell>
          <cell r="D11328">
            <v>67.2</v>
          </cell>
        </row>
        <row r="11329">
          <cell r="A11329">
            <v>39734</v>
          </cell>
          <cell r="B11329" t="str">
            <v>TUBO DE BORRACHA ELASTOMERICA FLEXIVEL, PRETA, PARA ISOLAMENTO TERMICO DE TUBULACAO, DN 1 3/8" (35 MM), E= 32 MM, COEFICIENTE DE CONDUTIVIDADE TERMICA 0,036W/mK, VAPOR DE AGUA MAIOR OU IGUAL A 10.000</v>
          </cell>
          <cell r="C11329" t="str">
            <v xml:space="preserve">M     </v>
          </cell>
          <cell r="D11329">
            <v>79.709999999999994</v>
          </cell>
        </row>
        <row r="11330">
          <cell r="A11330">
            <v>39736</v>
          </cell>
          <cell r="B11330" t="str">
            <v>TUBO DE BORRACHA ELASTOMERICA FLEXIVEL, PRETA, PARA ISOLAMENTO TERMICO DE TUBULACAO, DN 1 5/8" (42 MM), E= 32 MM, COEFICIENTE DE CONDUTIVIDADE TERMICA 0,036W/mK, VAPOR DE AGUA MAIOR OU IGUAL A 10.000</v>
          </cell>
          <cell r="C11330" t="str">
            <v xml:space="preserve">M     </v>
          </cell>
          <cell r="D11330">
            <v>90.97</v>
          </cell>
        </row>
        <row r="11331">
          <cell r="A11331">
            <v>39737</v>
          </cell>
          <cell r="B11331" t="str">
            <v>TUBO DE BORRACHA ELASTOMERICA FLEXIVEL, PRETA, PARA ISOLAMENTO TERMICO DE TUBULACAO, DN 1/2" (12 MM), E= 19 MM, COEFICIENTE DE CONDUTIVIDADE TERMICA 0,036W/mK, VAPOR DE AGUA MAIOR OU IGUAL A 10.000</v>
          </cell>
          <cell r="C11331" t="str">
            <v xml:space="preserve">M     </v>
          </cell>
          <cell r="D11331">
            <v>12.23</v>
          </cell>
        </row>
        <row r="11332">
          <cell r="A11332">
            <v>39738</v>
          </cell>
          <cell r="B11332" t="str">
            <v>TUBO DE BORRACHA ELASTOMERICA FLEXIVEL, PRETA, PARA ISOLAMENTO TERMICO DE TUBULACAO, DN 1/4" (6 MM), E= 9 MM, COEFICIENTE DE CONDUTIVIDADE TERMICA 0,036W/mK, VAPOR DE AGUA MAIOR OU IGUAL A 10.000</v>
          </cell>
          <cell r="C11332" t="str">
            <v xml:space="preserve">M     </v>
          </cell>
          <cell r="D11332">
            <v>4.42</v>
          </cell>
        </row>
        <row r="11333">
          <cell r="A11333">
            <v>39739</v>
          </cell>
          <cell r="B11333" t="str">
            <v>TUBO DE BORRACHA ELASTOMERICA FLEXIVEL, PRETA, PARA ISOLAMENTO TERMICO DE TUBULACAO, DN 1" (25 MM), E= 32 MM, COEFICIENTE DE CONDUTIVIDADE TERMICA 0,036W/mK, VAPOR DE AGUA MAIOR OU IGUAL A 10.000</v>
          </cell>
          <cell r="C11333" t="str">
            <v xml:space="preserve">M     </v>
          </cell>
          <cell r="D11333">
            <v>62.91</v>
          </cell>
        </row>
        <row r="11334">
          <cell r="A11334">
            <v>39733</v>
          </cell>
          <cell r="B11334" t="str">
            <v>TUBO DE BORRACHA ELASTOMERICA FLEXIVEL, PRETA, PARA ISOLAMENTO TERMICO DE TUBULACAO, DN 2 1/8" (54 MM), E= 32 MM, COEFICIENTE DE CONDUTIVIDADE TERMICA 0,036W/mK, VAPOR DE AGUA MAIOR OU IGUAL A 10.000</v>
          </cell>
          <cell r="C11334" t="str">
            <v xml:space="preserve">M     </v>
          </cell>
          <cell r="D11334">
            <v>108.87</v>
          </cell>
        </row>
        <row r="11335">
          <cell r="A11335">
            <v>39854</v>
          </cell>
          <cell r="B11335" t="str">
            <v>TUBO DE BORRACHA ELASTOMERICA FLEXIVEL, PRETA, PARA ISOLAMENTO TERMICO DE TUBULACAO, DN 2 5/8" (*64* MM), E= *32* MM, COEFICIENTE DE CONDUTIVIDADE TERMICA 0,036W/MK, VAPOR DE AGUA MAIOR OU IGUAL A 10.000</v>
          </cell>
          <cell r="C11335" t="str">
            <v xml:space="preserve">M     </v>
          </cell>
          <cell r="D11335">
            <v>110.41</v>
          </cell>
        </row>
        <row r="11336">
          <cell r="A11336">
            <v>39740</v>
          </cell>
          <cell r="B11336" t="str">
            <v>TUBO DE BORRACHA ELASTOMERICA FLEXIVEL, PRETA, PARA ISOLAMENTO TERMICO DE TUBULACAO, DN 3/4" (18 MM), E= 32 MM, COEFICIENTE DE CONDUTIVIDADE TERMICA 0,036W/mK, VAPOR DE AGUA MAIOR OU IGUAL A 10.000</v>
          </cell>
          <cell r="C11336" t="str">
            <v xml:space="preserve">M     </v>
          </cell>
          <cell r="D11336">
            <v>60.41</v>
          </cell>
        </row>
        <row r="11337">
          <cell r="A11337">
            <v>39741</v>
          </cell>
          <cell r="B11337" t="str">
            <v>TUBO DE BORRACHA ELASTOMERICA FLEXIVEL, PRETA, PARA ISOLAMENTO TERMICO DE TUBULACAO, DN 3/8" (10 MM), E= 19 MM, COEFICIENTE DE CONDUTIVIDADE TERMICA 0,036W/mK, VAPOR DE AGUA MAIOR OU IGUAL A 10.000</v>
          </cell>
          <cell r="C11337" t="str">
            <v xml:space="preserve">M     </v>
          </cell>
          <cell r="D11337">
            <v>11.13</v>
          </cell>
        </row>
        <row r="11338">
          <cell r="A11338">
            <v>39853</v>
          </cell>
          <cell r="B11338" t="str">
            <v>TUBO DE BORRACHA ELASTOMERICA FLEXIVEL, PRETA, PARA ISOLAMENTO TERMICO DE TUBULACAO, DN 5/8" (15 MM), E= 19 MM, COEFICIENTE DE CONDUTIVIDADE TERMICA 0,036W/MK, VAPOR DE AGUA MAIOR OU IGUAL A 10.000</v>
          </cell>
          <cell r="C11338" t="str">
            <v xml:space="preserve">M     </v>
          </cell>
          <cell r="D11338">
            <v>14.62</v>
          </cell>
        </row>
        <row r="11339">
          <cell r="A11339">
            <v>39742</v>
          </cell>
          <cell r="B11339" t="str">
            <v>TUBO DE BORRACHA ELASTOMERICA FLEXIVEL, PRETA, PARA ISOLAMENTO TERMICO DE TUBULACAO, DN 7/8" (22 MM), E= 32 MM, COEFICIENTE DE CONDUTIVIDADE TERMICA 0,036W/mK, VAPOR DE AGUA MAIOR OU IGUAL A 10.000</v>
          </cell>
          <cell r="C11339" t="str">
            <v xml:space="preserve">M     </v>
          </cell>
          <cell r="D11339">
            <v>48.56</v>
          </cell>
        </row>
        <row r="11340">
          <cell r="A11340">
            <v>39749</v>
          </cell>
          <cell r="B11340" t="str">
            <v>TUBO DE COBRE CLASSE "A", DN = 1 " (28 MM), PARA INSTALACOES DE MEDIA PRESSAO PARA GASES COMBUSTIVEIS E MEDICINAIS</v>
          </cell>
          <cell r="C11340" t="str">
            <v xml:space="preserve">M     </v>
          </cell>
          <cell r="D11340">
            <v>55.77</v>
          </cell>
        </row>
        <row r="11341">
          <cell r="A11341">
            <v>39751</v>
          </cell>
          <cell r="B11341" t="str">
            <v>TUBO DE COBRE CLASSE "A", DN = 1 1/2 " (42 MM), PARA INSTALACOES DE MEDIA PRESSAO PARA GASES COMBUSTIVEIS E MEDICINAIS</v>
          </cell>
          <cell r="C11341" t="str">
            <v xml:space="preserve">M     </v>
          </cell>
          <cell r="D11341">
            <v>101.34</v>
          </cell>
        </row>
        <row r="11342">
          <cell r="A11342">
            <v>39750</v>
          </cell>
          <cell r="B11342" t="str">
            <v>TUBO DE COBRE CLASSE "A", DN = 1 1/4 " (35 MM), PARA INSTALACOES DE MEDIA PRESSAO PARA GASES COMBUSTIVEIS E MEDICINAIS</v>
          </cell>
          <cell r="C11342" t="str">
            <v xml:space="preserve">M     </v>
          </cell>
          <cell r="D11342">
            <v>84.23</v>
          </cell>
        </row>
        <row r="11343">
          <cell r="A11343">
            <v>39747</v>
          </cell>
          <cell r="B11343" t="str">
            <v>TUBO DE COBRE CLASSE "A", DN = 1/2 " (15 MM), PARA INSTALACOES DE MEDIA PRESSAO PARA GASES COMBUSTIVEIS E MEDICINAIS</v>
          </cell>
          <cell r="C11343" t="str">
            <v xml:space="preserve">M     </v>
          </cell>
          <cell r="D11343">
            <v>27.09</v>
          </cell>
        </row>
        <row r="11344">
          <cell r="A11344">
            <v>39753</v>
          </cell>
          <cell r="B11344" t="str">
            <v>TUBO DE COBRE CLASSE "A", DN = 2 1/2 " (66 MM), PARA INSTALACOES DE MEDIA PRESSAO PARA GASES COMBUSTIVEIS E MEDICINAIS</v>
          </cell>
          <cell r="C11344" t="str">
            <v xml:space="preserve">M     </v>
          </cell>
          <cell r="D11344">
            <v>186.54</v>
          </cell>
        </row>
        <row r="11345">
          <cell r="A11345">
            <v>39754</v>
          </cell>
          <cell r="B11345" t="str">
            <v>TUBO DE COBRE CLASSE "A", DN = 3 " (79 MM), PARA INSTALACOES DE MEDIA PRESSAO PARA GASES COMBUSTIVEIS E MEDICINAIS</v>
          </cell>
          <cell r="C11345" t="str">
            <v xml:space="preserve">M     </v>
          </cell>
          <cell r="D11345">
            <v>274.83</v>
          </cell>
        </row>
        <row r="11346">
          <cell r="A11346">
            <v>39748</v>
          </cell>
          <cell r="B11346" t="str">
            <v>TUBO DE COBRE CLASSE "A", DN = 3/4 " (22 MM), PARA INSTALACOES DE MEDIA PRESSAO PARA GASES COMBUSTIVEIS E MEDICINAIS</v>
          </cell>
          <cell r="C11346" t="str">
            <v xml:space="preserve">M     </v>
          </cell>
          <cell r="D11346">
            <v>43.84</v>
          </cell>
        </row>
        <row r="11347">
          <cell r="A11347">
            <v>39755</v>
          </cell>
          <cell r="B11347" t="str">
            <v>TUBO DE COBRE CLASSE "A", DN = 4 " (104 MM), PARA INSTALACOES DE MEDIA PRESSAO PARA GASES COMBUSTIVEIS E MEDICINAIS</v>
          </cell>
          <cell r="C11347" t="str">
            <v xml:space="preserve">M     </v>
          </cell>
          <cell r="D11347">
            <v>416.71</v>
          </cell>
        </row>
        <row r="11348">
          <cell r="A11348">
            <v>12742</v>
          </cell>
          <cell r="B11348" t="str">
            <v>TUBO DE COBRE CLASSE "E", DN = 104 MM, PARA INSTALACAO HIDRAULICA PREDIAL</v>
          </cell>
          <cell r="C11348" t="str">
            <v xml:space="preserve">M     </v>
          </cell>
          <cell r="D11348">
            <v>329.96</v>
          </cell>
        </row>
        <row r="11349">
          <cell r="A11349">
            <v>12713</v>
          </cell>
          <cell r="B11349" t="str">
            <v>TUBO DE COBRE CLASSE "E", DN = 15 MM, PARA INSTALACAO HIDRAULICA PREDIAL</v>
          </cell>
          <cell r="C11349" t="str">
            <v xml:space="preserve">M     </v>
          </cell>
          <cell r="D11349">
            <v>17.5</v>
          </cell>
        </row>
        <row r="11350">
          <cell r="A11350">
            <v>12743</v>
          </cell>
          <cell r="B11350" t="str">
            <v>TUBO DE COBRE CLASSE "E", DN = 22 MM, PARA INSTALACAO HIDRAULICA PREDIAL</v>
          </cell>
          <cell r="C11350" t="str">
            <v xml:space="preserve">M     </v>
          </cell>
          <cell r="D11350">
            <v>30.1</v>
          </cell>
        </row>
        <row r="11351">
          <cell r="A11351">
            <v>12744</v>
          </cell>
          <cell r="B11351" t="str">
            <v>TUBO DE COBRE CLASSE "E", DN = 28 MM, PARA INSTALACAO HIDRAULICA PREDIAL</v>
          </cell>
          <cell r="C11351" t="str">
            <v xml:space="preserve">M     </v>
          </cell>
          <cell r="D11351">
            <v>38.200000000000003</v>
          </cell>
        </row>
        <row r="11352">
          <cell r="A11352">
            <v>12745</v>
          </cell>
          <cell r="B11352" t="str">
            <v>TUBO DE COBRE CLASSE "E", DN = 35 MM, PARA INSTALACAO HIDRAULICA PREDIAL</v>
          </cell>
          <cell r="C11352" t="str">
            <v xml:space="preserve">M     </v>
          </cell>
          <cell r="D11352">
            <v>55.48</v>
          </cell>
        </row>
        <row r="11353">
          <cell r="A11353">
            <v>12746</v>
          </cell>
          <cell r="B11353" t="str">
            <v>TUBO DE COBRE CLASSE "E", DN = 42 MM, PARA INSTALACAO HIDRAULICA PREDIAL</v>
          </cell>
          <cell r="C11353" t="str">
            <v xml:space="preserve">M     </v>
          </cell>
          <cell r="D11353">
            <v>74.92</v>
          </cell>
        </row>
        <row r="11354">
          <cell r="A11354">
            <v>12747</v>
          </cell>
          <cell r="B11354" t="str">
            <v>TUBO DE COBRE CLASSE "E", DN = 54 MM, PARA INSTALACAO HIDRAULICA PREDIAL</v>
          </cell>
          <cell r="C11354" t="str">
            <v xml:space="preserve">M     </v>
          </cell>
          <cell r="D11354">
            <v>108.65</v>
          </cell>
        </row>
        <row r="11355">
          <cell r="A11355">
            <v>12748</v>
          </cell>
          <cell r="B11355" t="str">
            <v>TUBO DE COBRE CLASSE "E", DN = 66 MM, PARA INSTALACAO HIDRAULICA PREDIAL</v>
          </cell>
          <cell r="C11355" t="str">
            <v xml:space="preserve">M     </v>
          </cell>
          <cell r="D11355">
            <v>153.07</v>
          </cell>
        </row>
        <row r="11356">
          <cell r="A11356">
            <v>12749</v>
          </cell>
          <cell r="B11356" t="str">
            <v>TUBO DE COBRE CLASSE "E", DN = 79 MM, PARA INSTALACAO HIDRAULICA PREDIAL</v>
          </cell>
          <cell r="C11356" t="str">
            <v xml:space="preserve">M     </v>
          </cell>
          <cell r="D11356">
            <v>223.77</v>
          </cell>
        </row>
        <row r="11357">
          <cell r="A11357">
            <v>39726</v>
          </cell>
          <cell r="B11357" t="str">
            <v>TUBO DE COBRE CLASSE "I", DN = 1 " (28 MM), PARA INSTALACOES INDUSTRIAIS DE ALTA PRESSAO E VAPOR</v>
          </cell>
          <cell r="C11357" t="str">
            <v xml:space="preserve">M     </v>
          </cell>
          <cell r="D11357">
            <v>73.5</v>
          </cell>
        </row>
        <row r="11358">
          <cell r="A11358">
            <v>39728</v>
          </cell>
          <cell r="B11358" t="str">
            <v>TUBO DE COBRE CLASSE "I", DN = 1 1/2 " (42 MM), PARA INSTALACOES INDUSTRIAIS DE ALTA PRESSAO E VAPOR</v>
          </cell>
          <cell r="C11358" t="str">
            <v xml:space="preserve">M     </v>
          </cell>
          <cell r="D11358">
            <v>129.16999999999999</v>
          </cell>
        </row>
        <row r="11359">
          <cell r="A11359">
            <v>39727</v>
          </cell>
          <cell r="B11359" t="str">
            <v>TUBO DE COBRE CLASSE "I", DN = 1 1/4 " (35 MM), PARA INSTALACOES INDUSTRIAIS DE ALTA PRESSAO E VAPOR</v>
          </cell>
          <cell r="C11359" t="str">
            <v xml:space="preserve">M     </v>
          </cell>
          <cell r="D11359">
            <v>106.3</v>
          </cell>
        </row>
        <row r="11360">
          <cell r="A11360">
            <v>39724</v>
          </cell>
          <cell r="B11360" t="str">
            <v>TUBO DE COBRE CLASSE "I", DN = 1/2 " (15 MM), PARA INSTALACOES INDUSTRIAIS DE ALTA PRESSAO E VAPOR</v>
          </cell>
          <cell r="C11360" t="str">
            <v xml:space="preserve">M     </v>
          </cell>
          <cell r="D11360">
            <v>32.54</v>
          </cell>
        </row>
        <row r="11361">
          <cell r="A11361">
            <v>39729</v>
          </cell>
          <cell r="B11361" t="str">
            <v>TUBO DE COBRE CLASSE "I", DN = 2 " (54 MM), PARA INSTALACOES INDUSTRIAIS DE ALTA PRESSAO E VAPOR</v>
          </cell>
          <cell r="C11361" t="str">
            <v xml:space="preserve">M     </v>
          </cell>
          <cell r="D11361">
            <v>178.88</v>
          </cell>
        </row>
        <row r="11362">
          <cell r="A11362">
            <v>39730</v>
          </cell>
          <cell r="B11362" t="str">
            <v>TUBO DE COBRE CLASSE "I", DN = 2 1/2 " (66 MM), PARA INSTALACOES INDUSTRIAIS DE ALTA PRESSAO E VAPOR</v>
          </cell>
          <cell r="C11362" t="str">
            <v xml:space="preserve">M     </v>
          </cell>
          <cell r="D11362">
            <v>232.09</v>
          </cell>
        </row>
        <row r="11363">
          <cell r="A11363">
            <v>39731</v>
          </cell>
          <cell r="B11363" t="str">
            <v>TUBO DE COBRE CLASSE "I", DN = 3 " (79 MM), PARA INSTALACOES INDUSTRIAIS DE ALTA PRESSAO E VAPOR</v>
          </cell>
          <cell r="C11363" t="str">
            <v xml:space="preserve">M     </v>
          </cell>
          <cell r="D11363">
            <v>343.75</v>
          </cell>
        </row>
        <row r="11364">
          <cell r="A11364">
            <v>39725</v>
          </cell>
          <cell r="B11364" t="str">
            <v>TUBO DE COBRE CLASSE "I", DN = 3/4 " (22 MM), PARA INSTALACOES INDUSTRIAIS DE ALTA PRESSAO E VAPOR</v>
          </cell>
          <cell r="C11364" t="str">
            <v xml:space="preserve">M     </v>
          </cell>
          <cell r="D11364">
            <v>53.05</v>
          </cell>
        </row>
        <row r="11365">
          <cell r="A11365">
            <v>39732</v>
          </cell>
          <cell r="B11365" t="str">
            <v>TUBO DE COBRE CLASSE "I", DN = 4" (104 MM), PARA INSTALACOES INDUSTRIAIS DE ALTA PRESSAO E VAPOR</v>
          </cell>
          <cell r="C11365" t="str">
            <v xml:space="preserve">M     </v>
          </cell>
          <cell r="D11365">
            <v>505.98</v>
          </cell>
        </row>
        <row r="11366">
          <cell r="A11366">
            <v>39660</v>
          </cell>
          <cell r="B11366" t="str">
            <v>TUBO DE COBRE FLEXIVEL, D = 1/2 ", E = 0,79 MM, PARA AR-CONDICIONADO/ INSTALACOES GAS RESIDENCIAIS E COMERCIAIS</v>
          </cell>
          <cell r="C11366" t="str">
            <v xml:space="preserve">M     </v>
          </cell>
          <cell r="D11366">
            <v>23.05</v>
          </cell>
        </row>
        <row r="11367">
          <cell r="A11367">
            <v>39662</v>
          </cell>
          <cell r="B11367" t="str">
            <v>TUBO DE COBRE FLEXIVEL, D = 1/4 ", E = 0,79 MM, PARA AR-CONDICIONADO/ INSTALACOES GAS RESIDENCIAIS E COMERCIAIS</v>
          </cell>
          <cell r="C11367" t="str">
            <v xml:space="preserve">M     </v>
          </cell>
          <cell r="D11367">
            <v>11.05</v>
          </cell>
        </row>
        <row r="11368">
          <cell r="A11368">
            <v>39661</v>
          </cell>
          <cell r="B11368" t="str">
            <v>TUBO DE COBRE FLEXIVEL, D = 3/16 ", E = 0,79 MM, PARA AR-CONDICIONADO/ INSTALACOES GAS RESIDENCIAIS E COMERCIAIS</v>
          </cell>
          <cell r="C11368" t="str">
            <v xml:space="preserve">M     </v>
          </cell>
          <cell r="D11368">
            <v>7.53</v>
          </cell>
        </row>
        <row r="11369">
          <cell r="A11369">
            <v>39666</v>
          </cell>
          <cell r="B11369" t="str">
            <v>TUBO DE COBRE FLEXIVEL, D = 3/4 ", E = 0,79 MM, PARA AR-CONDICIONADO/ INSTALACOES GAS RESIDENCIAIS E COMERCIAIS</v>
          </cell>
          <cell r="C11369" t="str">
            <v xml:space="preserve">M     </v>
          </cell>
          <cell r="D11369">
            <v>34.68</v>
          </cell>
        </row>
        <row r="11370">
          <cell r="A11370">
            <v>39664</v>
          </cell>
          <cell r="B11370" t="str">
            <v>TUBO DE COBRE FLEXIVEL, D = 3/8 ", E = 0,79 MM, PARA AR-CONDICIONADO/ INSTALACOES GAS RESIDENCIAIS E COMERCIAIS</v>
          </cell>
          <cell r="C11370" t="str">
            <v xml:space="preserve">M     </v>
          </cell>
          <cell r="D11370">
            <v>17</v>
          </cell>
        </row>
        <row r="11371">
          <cell r="A11371">
            <v>39663</v>
          </cell>
          <cell r="B11371" t="str">
            <v>TUBO DE COBRE FLEXIVEL, D = 5/16 ", E = 0,79 MM, PARA AR-CONDICIONADO/ INSTALACOES GAS RESIDENCIAIS E COMERCIAIS</v>
          </cell>
          <cell r="C11371" t="str">
            <v xml:space="preserve">M     </v>
          </cell>
          <cell r="D11371">
            <v>13.59</v>
          </cell>
        </row>
        <row r="11372">
          <cell r="A11372">
            <v>39665</v>
          </cell>
          <cell r="B11372" t="str">
            <v>TUBO DE COBRE FLEXIVEL, D = 5/8 ", E = 0,79 MM, PARA AR-CONDICIONADO/ INSTALACOES GAS RESIDENCIAIS E COMERCIAIS</v>
          </cell>
          <cell r="C11372" t="str">
            <v xml:space="preserve">M     </v>
          </cell>
          <cell r="D11372">
            <v>28.68</v>
          </cell>
        </row>
        <row r="11373">
          <cell r="A11373">
            <v>39752</v>
          </cell>
          <cell r="B11373" t="str">
            <v>TUBO DE COBRE, CLASSE "A", DN = 2" (54 MM), PARA INSTALACOES DE MEDIA PRESSAO PARA GASES COMBUSTIVEIS E MEDICINAIS</v>
          </cell>
          <cell r="C11373" t="str">
            <v xml:space="preserve">M     </v>
          </cell>
          <cell r="D11373">
            <v>144.19999999999999</v>
          </cell>
        </row>
        <row r="11374">
          <cell r="A11374">
            <v>12583</v>
          </cell>
          <cell r="B11374" t="str">
            <v>TUBO DE CONCRETO SIMPLES POROSO, MACHO/FEMEA, DN 200 MM</v>
          </cell>
          <cell r="C11374" t="str">
            <v xml:space="preserve">M     </v>
          </cell>
          <cell r="D11374">
            <v>24.93</v>
          </cell>
        </row>
        <row r="11375">
          <cell r="A11375">
            <v>12584</v>
          </cell>
          <cell r="B11375" t="str">
            <v>TUBO DE CONCRETO SIMPLES POROSO, MACHO/FEMEA, DN 300 MM</v>
          </cell>
          <cell r="C11375" t="str">
            <v xml:space="preserve">M     </v>
          </cell>
          <cell r="D11375">
            <v>23.99</v>
          </cell>
        </row>
        <row r="11376">
          <cell r="A11376">
            <v>13159</v>
          </cell>
          <cell r="B11376" t="str">
            <v>TUBO DE CONCRETO SIMPLES, CLASSE ES, PB JE, DN 400 MM, PARA ESGOTO SANITARIO (NBR 8890)</v>
          </cell>
          <cell r="C11376" t="str">
            <v xml:space="preserve">M     </v>
          </cell>
          <cell r="D11376">
            <v>72.67</v>
          </cell>
        </row>
        <row r="11377">
          <cell r="A11377">
            <v>13168</v>
          </cell>
          <cell r="B11377" t="str">
            <v>TUBO DE CONCRETO SIMPLES, CLASSE ES, PB JE, DN 500 MM, PARA ESGOTO SANITARIO (NBR 8890)</v>
          </cell>
          <cell r="C11377" t="str">
            <v xml:space="preserve">M     </v>
          </cell>
          <cell r="D11377">
            <v>109.28</v>
          </cell>
        </row>
        <row r="11378">
          <cell r="A11378">
            <v>13173</v>
          </cell>
          <cell r="B11378" t="str">
            <v>TUBO DE CONCRETO SIMPLES, CLASSE ES, PB JE, DN 600 MM, PARA ESGOTO SANITARIO (NBR 8890)</v>
          </cell>
          <cell r="C11378" t="str">
            <v xml:space="preserve">M     </v>
          </cell>
          <cell r="D11378">
            <v>134.74</v>
          </cell>
        </row>
        <row r="11379">
          <cell r="A11379">
            <v>37449</v>
          </cell>
          <cell r="B11379" t="str">
            <v>TUBO DE CONCRETO SIMPLES, CLASSE- PS1, MACHO/FEMEA, DN 200 MM, PARA AGUAS PLUVIAIS (NBR 8890)</v>
          </cell>
          <cell r="C11379" t="str">
            <v xml:space="preserve">M     </v>
          </cell>
          <cell r="D11379">
            <v>22.28</v>
          </cell>
        </row>
        <row r="11380">
          <cell r="A11380">
            <v>37450</v>
          </cell>
          <cell r="B11380" t="str">
            <v>TUBO DE CONCRETO SIMPLES, CLASSE- PS1, MACHO/FEMEA, DN 300 MM, PARA AGUAS PLUVIAIS (NBR 8890)</v>
          </cell>
          <cell r="C11380" t="str">
            <v xml:space="preserve">M     </v>
          </cell>
          <cell r="D11380">
            <v>27.16</v>
          </cell>
        </row>
        <row r="11381">
          <cell r="A11381">
            <v>37451</v>
          </cell>
          <cell r="B11381" t="str">
            <v>TUBO DE CONCRETO SIMPLES, CLASSE- PS1, MACHO/FEMEA, DN 400 MM, PARA AGUAS PLUVIAIS (NBR 8890)</v>
          </cell>
          <cell r="C11381" t="str">
            <v xml:space="preserve">M     </v>
          </cell>
          <cell r="D11381">
            <v>41.59</v>
          </cell>
        </row>
        <row r="11382">
          <cell r="A11382">
            <v>37452</v>
          </cell>
          <cell r="B11382" t="str">
            <v>TUBO DE CONCRETO SIMPLES, CLASSE- PS1, MACHO/FEMEA, DN 500 MM, PARA AGUAS PLUVIAIS (NBR 8890)</v>
          </cell>
          <cell r="C11382" t="str">
            <v xml:space="preserve">M     </v>
          </cell>
          <cell r="D11382">
            <v>55.17</v>
          </cell>
        </row>
        <row r="11383">
          <cell r="A11383">
            <v>37453</v>
          </cell>
          <cell r="B11383" t="str">
            <v>TUBO DE CONCRETO SIMPLES, CLASSE- PS1, MACHO/FEMEA, DN 600 MM, PARA AGUAS PLUVIAIS (NBR 8890)</v>
          </cell>
          <cell r="C11383" t="str">
            <v xml:space="preserve">M     </v>
          </cell>
          <cell r="D11383">
            <v>69.23</v>
          </cell>
        </row>
        <row r="11384">
          <cell r="A11384">
            <v>7778</v>
          </cell>
          <cell r="B11384" t="str">
            <v>TUBO DE CONCRETO SIMPLES, CLASSE- PS1, PB, DN 200 MM, PARA AGUAS PLUVIAIS (NBR 8890)</v>
          </cell>
          <cell r="C11384" t="str">
            <v xml:space="preserve">M     </v>
          </cell>
          <cell r="D11384">
            <v>25.99</v>
          </cell>
        </row>
        <row r="11385">
          <cell r="A11385">
            <v>7796</v>
          </cell>
          <cell r="B11385" t="str">
            <v>TUBO DE CONCRETO SIMPLES, CLASSE- PS1, PB, DN 300 MM, PARA AGUAS PLUVIAIS (NBR 8890)</v>
          </cell>
          <cell r="C11385" t="str">
            <v xml:space="preserve">M     </v>
          </cell>
          <cell r="D11385">
            <v>31.3</v>
          </cell>
        </row>
        <row r="11386">
          <cell r="A11386">
            <v>7781</v>
          </cell>
          <cell r="B11386" t="str">
            <v>TUBO DE CONCRETO SIMPLES, CLASSE- PS1, PB, DN 400 MM, PARA AGUAS PLUVIAIS (NBR 8890)</v>
          </cell>
          <cell r="C11386" t="str">
            <v xml:space="preserve">M     </v>
          </cell>
          <cell r="D11386">
            <v>41.37</v>
          </cell>
        </row>
        <row r="11387">
          <cell r="A11387">
            <v>7795</v>
          </cell>
          <cell r="B11387" t="str">
            <v>TUBO DE CONCRETO SIMPLES, CLASSE- PS1, PB, DN 500 MM, PARA AGUAS PLUVIAIS (NBR 8890)</v>
          </cell>
          <cell r="C11387" t="str">
            <v xml:space="preserve">M     </v>
          </cell>
          <cell r="D11387">
            <v>59.94</v>
          </cell>
        </row>
        <row r="11388">
          <cell r="A11388">
            <v>7791</v>
          </cell>
          <cell r="B11388" t="str">
            <v>TUBO DE CONCRETO SIMPLES, CLASSE- PS1, PB, DN 600 MM, PARA AGUAS PLUVIAIS (NBR 8890)</v>
          </cell>
          <cell r="C11388" t="str">
            <v xml:space="preserve">M     </v>
          </cell>
          <cell r="D11388">
            <v>76.39</v>
          </cell>
        </row>
        <row r="11389">
          <cell r="A11389">
            <v>7783</v>
          </cell>
          <cell r="B11389" t="str">
            <v>TUBO DE CONCRETO SIMPLES, CLASSE- PS2, PB, DN 200 MM, PARA AGUAS PLUVIAIS (NBR 8890)</v>
          </cell>
          <cell r="C11389" t="str">
            <v xml:space="preserve">M     </v>
          </cell>
          <cell r="D11389">
            <v>29.17</v>
          </cell>
        </row>
        <row r="11390">
          <cell r="A11390">
            <v>7790</v>
          </cell>
          <cell r="B11390" t="str">
            <v>TUBO DE CONCRETO SIMPLES, CLASSE- PS2, PB, DN 300 MM, PARA AGUAS PLUVIAIS (NBR 8890)</v>
          </cell>
          <cell r="C11390" t="str">
            <v xml:space="preserve">M     </v>
          </cell>
          <cell r="D11390">
            <v>33.950000000000003</v>
          </cell>
        </row>
        <row r="11391">
          <cell r="A11391">
            <v>7785</v>
          </cell>
          <cell r="B11391" t="str">
            <v>TUBO DE CONCRETO SIMPLES, CLASSE- PS2, PB, DN 400 MM, PARA AGUAS PLUVIAIS (NBR 8890)</v>
          </cell>
          <cell r="C11391" t="str">
            <v xml:space="preserve">M     </v>
          </cell>
          <cell r="D11391">
            <v>44.56</v>
          </cell>
        </row>
        <row r="11392">
          <cell r="A11392">
            <v>7792</v>
          </cell>
          <cell r="B11392" t="str">
            <v>TUBO DE CONCRETO SIMPLES, CLASSE- PS2, PB, DN 500 MM, PARA AGUAS PLUVIAIS (NBR 8890)</v>
          </cell>
          <cell r="C11392" t="str">
            <v xml:space="preserve">M     </v>
          </cell>
          <cell r="D11392">
            <v>64.72</v>
          </cell>
        </row>
        <row r="11393">
          <cell r="A11393">
            <v>7793</v>
          </cell>
          <cell r="B11393" t="str">
            <v>TUBO DE CONCRETO SIMPLES, CLASSE- PS2, PB, DN 600 MM, PARA AGUAS PLUVIAIS (NBR 8890)</v>
          </cell>
          <cell r="C11393" t="str">
            <v xml:space="preserve">M     </v>
          </cell>
          <cell r="D11393">
            <v>83.52</v>
          </cell>
        </row>
        <row r="11394">
          <cell r="A11394">
            <v>12613</v>
          </cell>
          <cell r="B11394" t="str">
            <v>TUBO DE DESCARGA PVC, PARA LIGACAO CAIXA DE DESCARGA - EMBUTIR, 40 MM X 150 CM</v>
          </cell>
          <cell r="C11394" t="str">
            <v xml:space="preserve">UN    </v>
          </cell>
          <cell r="D11394">
            <v>14.74</v>
          </cell>
        </row>
        <row r="11395">
          <cell r="A11395">
            <v>1031</v>
          </cell>
          <cell r="B11395" t="str">
            <v>TUBO DE DESCIDA EXTERNO DE PVC PARA CAIXA DE DESCARGA EXTERNA ALTA - 40 MM X 1,60 M</v>
          </cell>
          <cell r="C11395" t="str">
            <v xml:space="preserve">UN    </v>
          </cell>
          <cell r="D11395">
            <v>9.07</v>
          </cell>
        </row>
        <row r="11396">
          <cell r="A11396">
            <v>39707</v>
          </cell>
          <cell r="B11396" t="str">
            <v>TUBO DE ESPUMA DE POLIETILENO EXPANDIDO FLEXIVEL PARA ISOLAMENTO TERMICO DE TUBULACAO DE AR CONDICIONADO, AGUA QUENTE,  DN 1 1/2", E= 10 MM</v>
          </cell>
          <cell r="C11396" t="str">
            <v xml:space="preserve">M     </v>
          </cell>
          <cell r="D11396">
            <v>2.68</v>
          </cell>
        </row>
        <row r="11397">
          <cell r="A11397">
            <v>39708</v>
          </cell>
          <cell r="B11397" t="str">
            <v>TUBO DE ESPUMA DE POLIETILENO EXPANDIDO FLEXIVEL PARA ISOLAMENTO TERMICO DE TUBULACAO DE AR CONDICIONADO, AGUA QUENTE,  DN 1 1/4", E= 10 MM</v>
          </cell>
          <cell r="C11397" t="str">
            <v xml:space="preserve">M     </v>
          </cell>
          <cell r="D11397">
            <v>2.6</v>
          </cell>
        </row>
        <row r="11398">
          <cell r="A11398">
            <v>39710</v>
          </cell>
          <cell r="B11398" t="str">
            <v>TUBO DE ESPUMA DE POLIETILENO EXPANDIDO FLEXIVEL PARA ISOLAMENTO TERMICO DE TUBULACAO DE AR CONDICIONADO, AGUA QUENTE,  DN 1 1/8", E= 10 MM</v>
          </cell>
          <cell r="C11398" t="str">
            <v xml:space="preserve">M     </v>
          </cell>
          <cell r="D11398">
            <v>1.83</v>
          </cell>
        </row>
        <row r="11399">
          <cell r="A11399">
            <v>39709</v>
          </cell>
          <cell r="B11399" t="str">
            <v>TUBO DE ESPUMA DE POLIETILENO EXPANDIDO FLEXIVEL PARA ISOLAMENTO TERMICO DE TUBULACAO DE AR CONDICIONADO, AGUA QUENTE,  DN 1 3/8", E= 10 MM</v>
          </cell>
          <cell r="C11399" t="str">
            <v xml:space="preserve">M     </v>
          </cell>
          <cell r="D11399">
            <v>2.54</v>
          </cell>
        </row>
        <row r="11400">
          <cell r="A11400">
            <v>39711</v>
          </cell>
          <cell r="B11400" t="str">
            <v>TUBO DE ESPUMA DE POLIETILENO EXPANDIDO FLEXIVEL PARA ISOLAMENTO TERMICO DE TUBULACAO DE AR CONDICIONADO, AGUA QUENTE,  DN 1 5/8", E= 10 MM</v>
          </cell>
          <cell r="C11400" t="str">
            <v xml:space="preserve">M     </v>
          </cell>
          <cell r="D11400">
            <v>2.85</v>
          </cell>
        </row>
        <row r="11401">
          <cell r="A11401">
            <v>39712</v>
          </cell>
          <cell r="B11401" t="str">
            <v>TUBO DE ESPUMA DE POLIETILENO EXPANDIDO FLEXIVEL PARA ISOLAMENTO TERMICO DE TUBULACAO DE AR CONDICIONADO, AGUA QUENTE,  DN 1/2", E= 10 MM</v>
          </cell>
          <cell r="C11401" t="str">
            <v xml:space="preserve">M     </v>
          </cell>
          <cell r="D11401">
            <v>1</v>
          </cell>
        </row>
        <row r="11402">
          <cell r="A11402">
            <v>39713</v>
          </cell>
          <cell r="B11402" t="str">
            <v>TUBO DE ESPUMA DE POLIETILENO EXPANDIDO FLEXIVEL PARA ISOLAMENTO TERMICO DE TUBULACAO DE AR CONDICIONADO, AGUA QUENTE,  DN 1/4", E= 10 MM</v>
          </cell>
          <cell r="C11402" t="str">
            <v xml:space="preserve">M     </v>
          </cell>
          <cell r="D11402">
            <v>0.79</v>
          </cell>
        </row>
        <row r="11403">
          <cell r="A11403">
            <v>39714</v>
          </cell>
          <cell r="B11403" t="str">
            <v>TUBO DE ESPUMA DE POLIETILENO EXPANDIDO FLEXIVEL PARA ISOLAMENTO TERMICO DE TUBULACAO DE AR CONDICIONADO, AGUA QUENTE,  DN 1", E= 10 MM</v>
          </cell>
          <cell r="C11403" t="str">
            <v xml:space="preserve">M     </v>
          </cell>
          <cell r="D11403">
            <v>1.81</v>
          </cell>
        </row>
        <row r="11404">
          <cell r="A11404">
            <v>39715</v>
          </cell>
          <cell r="B11404" t="str">
            <v>TUBO DE ESPUMA DE POLIETILENO EXPANDIDO FLEXIVEL PARA ISOLAMENTO TERMICO DE TUBULACAO DE AR CONDICIONADO, AGUA QUENTE,  DN 3/4", E= 10 MM</v>
          </cell>
          <cell r="C11404" t="str">
            <v xml:space="preserve">M     </v>
          </cell>
          <cell r="D11404">
            <v>1.29</v>
          </cell>
        </row>
        <row r="11405">
          <cell r="A11405">
            <v>39716</v>
          </cell>
          <cell r="B11405" t="str">
            <v>TUBO DE ESPUMA DE POLIETILENO EXPANDIDO FLEXIVEL PARA ISOLAMENTO TERMICO DE TUBULACAO DE AR CONDICIONADO, AGUA QUENTE,  DN 3/8", E= 10 MM</v>
          </cell>
          <cell r="C11405" t="str">
            <v xml:space="preserve">M     </v>
          </cell>
          <cell r="D11405">
            <v>0.97</v>
          </cell>
        </row>
        <row r="11406">
          <cell r="A11406">
            <v>39718</v>
          </cell>
          <cell r="B11406" t="str">
            <v>TUBO DE ESPUMA DE POLIETILENO EXPANDIDO FLEXIVEL PARA ISOLAMENTO TERMICO DE TUBULACAO DE AR CONDICIONADO, AGUA QUENTE,  DN 7/8", E= 10 MM</v>
          </cell>
          <cell r="C11406" t="str">
            <v xml:space="preserve">M     </v>
          </cell>
          <cell r="D11406">
            <v>1.66</v>
          </cell>
        </row>
        <row r="11407">
          <cell r="A11407">
            <v>9813</v>
          </cell>
          <cell r="B11407" t="str">
            <v>TUBO DE POLIETILENO DE ALTA DENSIDADE (PEAD), PE-80, DE = 20 MM X 2,3 MM DE PAREDE, PARA LIGACAO DE AGUA PREDIAL (NBR 15561)</v>
          </cell>
          <cell r="C11407" t="str">
            <v xml:space="preserve">M     </v>
          </cell>
          <cell r="D11407">
            <v>3.34</v>
          </cell>
        </row>
        <row r="11408">
          <cell r="A11408">
            <v>9815</v>
          </cell>
          <cell r="B11408" t="str">
            <v>TUBO DE POLIETILENO DE ALTA DENSIDADE (PEAD), PE-80, DE = 32 MM X 3,0 MM DE PAREDE, PARA LIGACAO DE AGUA PREDIAL (NBR 15561)</v>
          </cell>
          <cell r="C11408" t="str">
            <v xml:space="preserve">M     </v>
          </cell>
          <cell r="D11408">
            <v>6.59</v>
          </cell>
        </row>
        <row r="11409">
          <cell r="A11409">
            <v>25876</v>
          </cell>
          <cell r="B11409" t="str">
            <v>TUBO DE POLIETILENO DE ALTA DENSIDADE, PEAD, PE-80, DE = 1000 MM X 38,5 MM PAREDE, ( SDR 26 - PN 05 ) PARA REDE DE AGUA OU ESGOTO (NBR 15561)</v>
          </cell>
          <cell r="C11409" t="str">
            <v xml:space="preserve">M     </v>
          </cell>
          <cell r="D11409">
            <v>3282.1</v>
          </cell>
        </row>
        <row r="11410">
          <cell r="A11410">
            <v>25888</v>
          </cell>
          <cell r="B11410" t="str">
            <v>TUBO DE POLIETILENO DE ALTA DENSIDADE, PEAD, PE-80, DE = 110 MM X 10,0 MM PAREDE, ( SDR 11 - PN 12,5 ) PARA REDE DE AGUA OU ESGOTO (NBR 15561)</v>
          </cell>
          <cell r="C11410" t="str">
            <v xml:space="preserve">M     </v>
          </cell>
          <cell r="D11410">
            <v>80.44</v>
          </cell>
        </row>
        <row r="11411">
          <cell r="A11411">
            <v>25874</v>
          </cell>
          <cell r="B11411" t="str">
            <v>TUBO DE POLIETILENO DE ALTA DENSIDADE, PEAD, PE-80, DE = 1200 MM X 37,2 MM PAREDE ( SDR 32,25 - PN 04 ) PARA REDE DE AGUA OU ESGOTO (NBR 15561)</v>
          </cell>
          <cell r="C11411" t="str">
            <v xml:space="preserve">M     </v>
          </cell>
          <cell r="D11411">
            <v>5756.32</v>
          </cell>
        </row>
        <row r="11412">
          <cell r="A11412">
            <v>25877</v>
          </cell>
          <cell r="B11412" t="str">
            <v>TUBO DE POLIETILENO DE ALTA DENSIDADE, PEAD, PE-80, DE = 1400 MM X 42,9 MM PAREDE, (SDR 32,25 - PN 04 ) PARA REDE DE AGUA OU ESGOTO (NBR 15561)</v>
          </cell>
          <cell r="C11412" t="str">
            <v xml:space="preserve">M     </v>
          </cell>
          <cell r="D11412">
            <v>7854.71</v>
          </cell>
        </row>
        <row r="11413">
          <cell r="A11413">
            <v>25878</v>
          </cell>
          <cell r="B11413" t="str">
            <v>TUBO DE POLIETILENO DE ALTA DENSIDADE, PEAD, PE-80, DE = 160 MM X 14,6 MM PAREDE, (SDR 11 - PN 12,5 ) PARA REDE DE AGUA OU ESGOTO (NBR 15561)</v>
          </cell>
          <cell r="C11413" t="str">
            <v xml:space="preserve">M     </v>
          </cell>
          <cell r="D11413">
            <v>172.66</v>
          </cell>
        </row>
        <row r="11414">
          <cell r="A11414">
            <v>25879</v>
          </cell>
          <cell r="B11414" t="str">
            <v>TUBO DE POLIETILENO DE ALTA DENSIDADE, PEAD, PE-80, DE = 1600 MM X 49,0 MM PAREDE, ( SDR 32,25 - PN 04 ) PARA REDE DE AGUA OU ESGOTO (NBR 15561)</v>
          </cell>
          <cell r="C11414" t="str">
            <v xml:space="preserve">M     </v>
          </cell>
          <cell r="D11414">
            <v>7451.13</v>
          </cell>
        </row>
        <row r="11415">
          <cell r="A11415">
            <v>25887</v>
          </cell>
          <cell r="B11415" t="str">
            <v>TUBO DE POLIETILENO DE ALTA DENSIDADE, PEAD, PE-80, DE = 900 MM X 34,7 MM PAREDE, ( SDR 26 - PN 05 ) PARA REDE DE AGUA OU ESGOTO (NBR 15561)</v>
          </cell>
          <cell r="C11415" t="str">
            <v xml:space="preserve">M     </v>
          </cell>
          <cell r="D11415">
            <v>2976.85</v>
          </cell>
        </row>
        <row r="11416">
          <cell r="A11416">
            <v>25880</v>
          </cell>
          <cell r="B11416" t="str">
            <v>TUBO DE POLIETILENO DE ALTA DENSIDADE, PEAD, PE-80, DE= 200 MM X 18,2 MM PAREDE, ( SDR 11 - PN 12,5 ) PARA REDE DE AGUA OU ESGOTO (NBR 15561)</v>
          </cell>
          <cell r="C11416" t="str">
            <v xml:space="preserve">M     </v>
          </cell>
          <cell r="D11416">
            <v>269.16000000000003</v>
          </cell>
        </row>
        <row r="11417">
          <cell r="A11417">
            <v>25881</v>
          </cell>
          <cell r="B11417" t="str">
            <v>TUBO DE POLIETILENO DE ALTA DENSIDADE, PEAD, PE-80, DE= 315 MM X 28,7 MM PAREDE, ( SDR 11 - PN 12,5 ) PARA REDE DE AGUA OU ESGOTO (NBR 15561)</v>
          </cell>
          <cell r="C11417" t="str">
            <v xml:space="preserve">M     </v>
          </cell>
          <cell r="D11417">
            <v>659.52</v>
          </cell>
        </row>
        <row r="11418">
          <cell r="A11418">
            <v>25882</v>
          </cell>
          <cell r="B11418" t="str">
            <v>TUBO DE POLIETILENO DE ALTA DENSIDADE, PEAD, PE-80, DE= 400 MM X 36,4 MM PAREDE, ( SDR 11 - PN 12,5 ) PARA REDE DE AGUA OU ESGOTO (NBR 15561)</v>
          </cell>
          <cell r="C11418" t="str">
            <v xml:space="preserve">M     </v>
          </cell>
          <cell r="D11418">
            <v>1062.25</v>
          </cell>
        </row>
        <row r="11419">
          <cell r="A11419">
            <v>25883</v>
          </cell>
          <cell r="B11419" t="str">
            <v>TUBO DE POLIETILENO DE ALTA DENSIDADE, PEAD, PE-80, DE= 50 MM X 4,6 MM PAREDE, (SDR 11 - PN 12,5) PARA REDE DE AGUA OU ESGOTO (NBR 15561)</v>
          </cell>
          <cell r="C11419" t="str">
            <v xml:space="preserve">M     </v>
          </cell>
          <cell r="D11419">
            <v>17.13</v>
          </cell>
        </row>
        <row r="11420">
          <cell r="A11420">
            <v>25884</v>
          </cell>
          <cell r="B11420" t="str">
            <v>TUBO DE POLIETILENO DE ALTA DENSIDADE, PEAD, PE-80, DE= 500 MM X 45,5 MM PAREDE, ( SDR 11 - PN 12,5 ) PARA REDE DE AGUA OU ESGOTO (NBR 15561)</v>
          </cell>
          <cell r="C11420" t="str">
            <v xml:space="preserve">M     </v>
          </cell>
          <cell r="D11420">
            <v>1864.91</v>
          </cell>
        </row>
        <row r="11421">
          <cell r="A11421">
            <v>25885</v>
          </cell>
          <cell r="B11421" t="str">
            <v>TUBO DE POLIETILENO DE ALTA DENSIDADE, PEAD, PE-80, DE= 630 MM X 57,3 MM PAREDE (SDR 11 - PN 12,5 ) PARA REDE DE AGUA OU ESGOTO (NBR 15561)</v>
          </cell>
          <cell r="C11421" t="str">
            <v xml:space="preserve">M     </v>
          </cell>
          <cell r="D11421">
            <v>2773.65</v>
          </cell>
        </row>
        <row r="11422">
          <cell r="A11422">
            <v>25889</v>
          </cell>
          <cell r="B11422" t="str">
            <v>TUBO DE POLIETILENO DE ALTA DENSIDADE, PEAD, PE-80, DE= 730 MM X 34,1 MM PAREDE, ( SDR 21 - PN 06 ) PARA REDE DE AGUA OU ESGOTO (NBR 15561)</v>
          </cell>
          <cell r="C11422" t="str">
            <v xml:space="preserve">M     </v>
          </cell>
          <cell r="D11422">
            <v>1390.91</v>
          </cell>
        </row>
        <row r="11423">
          <cell r="A11423">
            <v>25886</v>
          </cell>
          <cell r="B11423" t="str">
            <v>TUBO DE POLIETILENO DE ALTA DENSIDADE, PEAD, PE-80, DE= 75 MM X 6,9 MM PAREDE, ( SRD 11 - PN 12,5 ) PARA REDE DE AGUA OU ESGOTO (NBR 15561)</v>
          </cell>
          <cell r="C11423" t="str">
            <v xml:space="preserve">M     </v>
          </cell>
          <cell r="D11423">
            <v>38.32</v>
          </cell>
        </row>
        <row r="11424">
          <cell r="A11424">
            <v>25875</v>
          </cell>
          <cell r="B11424" t="str">
            <v>TUBO DE POLIETILENO DE ALTA DENSIDADE, PEAD, PE-80, DE= 800 MM X 30,8 MM PAREDE, ( SDR 26 - PN 05 ) PARA REDE DE AGUA OU ESGOTO (NBR 15561)</v>
          </cell>
          <cell r="C11424" t="str">
            <v xml:space="preserve">M     </v>
          </cell>
          <cell r="D11424">
            <v>1814.68</v>
          </cell>
        </row>
        <row r="11425">
          <cell r="A11425">
            <v>9876</v>
          </cell>
          <cell r="B11425" t="str">
            <v>TUBO DE PVC, PBL, TIPO LEVE, DN = 125 MM,  PARA VENTILACAO</v>
          </cell>
          <cell r="C11425" t="str">
            <v xml:space="preserve">M     </v>
          </cell>
          <cell r="D11425">
            <v>13.52</v>
          </cell>
        </row>
        <row r="11426">
          <cell r="A11426">
            <v>9877</v>
          </cell>
          <cell r="B11426" t="str">
            <v>TUBO DE PVC, PBL, TIPO LEVE, DN = 250 MM,  PARA VENTILACAO</v>
          </cell>
          <cell r="C11426" t="str">
            <v xml:space="preserve">M     </v>
          </cell>
          <cell r="D11426">
            <v>47.38</v>
          </cell>
        </row>
        <row r="11427">
          <cell r="A11427">
            <v>9878</v>
          </cell>
          <cell r="B11427" t="str">
            <v>TUBO DE PVC, PBL, TIPO LEVE, DN = 300 MM,  PARA VENTILACAO</v>
          </cell>
          <cell r="C11427" t="str">
            <v xml:space="preserve">M     </v>
          </cell>
          <cell r="D11427">
            <v>61.71</v>
          </cell>
        </row>
        <row r="11428">
          <cell r="A11428">
            <v>9879</v>
          </cell>
          <cell r="B11428" t="str">
            <v>TUBO DE PVC, PBL, TIPO LEVE, DN = 400 MM,  PARA VENTILACAO</v>
          </cell>
          <cell r="C11428" t="str">
            <v xml:space="preserve">M     </v>
          </cell>
          <cell r="D11428">
            <v>147.30000000000001</v>
          </cell>
        </row>
        <row r="11429">
          <cell r="A11429">
            <v>42001</v>
          </cell>
          <cell r="B11429" t="str">
            <v>TUBO DE REVESTIMENTO, EM ACO, CORPO SCHEDULE 40, PONTEIRA SCHEDULE 80, ROSQUEAVEL E SEGMENTADO PARA PERFURACAO,  DIAMETRO 6'' (200 MM) (COLETADO CAIXA)</v>
          </cell>
          <cell r="C11429" t="str">
            <v xml:space="preserve">M     </v>
          </cell>
          <cell r="D11429">
            <v>368.23</v>
          </cell>
        </row>
        <row r="11430">
          <cell r="A11430">
            <v>41998</v>
          </cell>
          <cell r="B11430" t="str">
            <v>TUBO DE REVESTIMENTO, EM ACO, CORPO SCHEDULE 40, PONTEIRA SCHEDULE 80, ROSQUEAVEL E SEGMENTADO PARA PERFURACAO, DIAMETRO 10'' (310 MM)  (COLETADO CAIXA)</v>
          </cell>
          <cell r="C11430" t="str">
            <v xml:space="preserve">M     </v>
          </cell>
          <cell r="D11430">
            <v>907.45</v>
          </cell>
        </row>
        <row r="11431">
          <cell r="A11431">
            <v>41999</v>
          </cell>
          <cell r="B11431" t="str">
            <v>TUBO DE REVESTIMENTO, EM ACO, CORPO SCHEDULE 40, PONTEIRA SCHEDULE 80, ROSQUEAVEL E SEGMENTADO PARA PERFURACAO, DIAMETRO 14'' (400 MM)  (COLETADO CAIXA)</v>
          </cell>
          <cell r="C11431" t="str">
            <v xml:space="preserve">M     </v>
          </cell>
          <cell r="D11431">
            <v>1664.62</v>
          </cell>
        </row>
        <row r="11432">
          <cell r="A11432">
            <v>42000</v>
          </cell>
          <cell r="B11432" t="str">
            <v>TUBO DE REVESTIMENTO, EM ACO, CORPO SCHEDULE 40, PONTEIRA SCHEDULE 80, ROSQUEAVEL E SEGMENTADO PARA PERFURACAO, DIAMETRO 16'' (450 MM)  (COLETADO CAIXA)</v>
          </cell>
          <cell r="C11432" t="str">
            <v xml:space="preserve">M     </v>
          </cell>
          <cell r="D11432">
            <v>2842.65</v>
          </cell>
        </row>
        <row r="11433">
          <cell r="A11433">
            <v>38053</v>
          </cell>
          <cell r="B11433" t="str">
            <v>TUBO DRENO, CORRUGADO, ESPIRALADO, FLEXIVEL, PERFURADO, EM POLIETILENO DE ALTA DENSIDADE (PEAD), DN *160* MM, (6") PARA DRENAGEM - EM BARRA (NORMA DNIT 093/2006 - EM)</v>
          </cell>
          <cell r="C11433" t="str">
            <v xml:space="preserve">M     </v>
          </cell>
          <cell r="D11433">
            <v>10.98</v>
          </cell>
        </row>
        <row r="11434">
          <cell r="A11434">
            <v>38054</v>
          </cell>
          <cell r="B11434" t="str">
            <v>TUBO DRENO, CORRUGADO, ESPIRALADO, FLEXIVEL, PERFURADO, EM POLIETILENO DE ALTA DENSIDADE (PEAD), DN *200* MM, (8") PARA DRENAGEM - EM BARRA (NORMA DNIT 093/2006 - EM)</v>
          </cell>
          <cell r="C11434" t="str">
            <v xml:space="preserve">M     </v>
          </cell>
          <cell r="D11434">
            <v>18.88</v>
          </cell>
        </row>
        <row r="11435">
          <cell r="A11435">
            <v>38052</v>
          </cell>
          <cell r="B11435" t="str">
            <v>TUBO DRENO, CORRUGADO, ESPIRALADO, FLEXIVEL, PERFURADO, EM POLIETILENO DE ALTA DENSIDADE (PEAD), DN 100 MM, (4") PARA DRENAGEM - EM ROLO (NORMA DNIT 093/2006 - E.M)</v>
          </cell>
          <cell r="C11435" t="str">
            <v xml:space="preserve">M     </v>
          </cell>
          <cell r="D11435">
            <v>5.32</v>
          </cell>
        </row>
        <row r="11436">
          <cell r="A11436">
            <v>38051</v>
          </cell>
          <cell r="B11436" t="str">
            <v>TUBO DRENO, CORRUGADO, ESPIRALADO, FLEXIVEL, PERFURADO, EM POLIETILENO DE ALTA DENSIDADE (PEAD), DN 65 MM, (2 1/2") PARA DRENAGEM - EM ROLO (NORMA DNIT 093/2006 - EM)</v>
          </cell>
          <cell r="C11436" t="str">
            <v xml:space="preserve">M     </v>
          </cell>
          <cell r="D11436">
            <v>3.31</v>
          </cell>
        </row>
        <row r="11437">
          <cell r="A11437">
            <v>38787</v>
          </cell>
          <cell r="B11437" t="str">
            <v>TUBO MONOCAMADA PEX, DN 16 MM</v>
          </cell>
          <cell r="C11437" t="str">
            <v xml:space="preserve">M     </v>
          </cell>
          <cell r="D11437">
            <v>4.4400000000000004</v>
          </cell>
        </row>
        <row r="11438">
          <cell r="A11438">
            <v>38825</v>
          </cell>
          <cell r="B11438" t="str">
            <v>TUBO MONOCAMADA PEX, DN 20 MM</v>
          </cell>
          <cell r="C11438" t="str">
            <v xml:space="preserve">M     </v>
          </cell>
          <cell r="D11438">
            <v>5.81</v>
          </cell>
        </row>
        <row r="11439">
          <cell r="A11439">
            <v>38826</v>
          </cell>
          <cell r="B11439" t="str">
            <v>TUBO MONOCAMADA PEX, DN 25 MM</v>
          </cell>
          <cell r="C11439" t="str">
            <v xml:space="preserve">M     </v>
          </cell>
          <cell r="D11439">
            <v>8.6199999999999992</v>
          </cell>
        </row>
        <row r="11440">
          <cell r="A11440">
            <v>38827</v>
          </cell>
          <cell r="B11440" t="str">
            <v>TUBO MONOCAMADA PEX, DN 32 MM</v>
          </cell>
          <cell r="C11440" t="str">
            <v xml:space="preserve">M     </v>
          </cell>
          <cell r="D11440">
            <v>13.85</v>
          </cell>
        </row>
        <row r="11441">
          <cell r="A11441">
            <v>38830</v>
          </cell>
          <cell r="B11441" t="str">
            <v>TUBO MULTICAMADA PEX, DN *26* MM, PARA INSTALACOES A GAS (AMARELO)</v>
          </cell>
          <cell r="C11441" t="str">
            <v xml:space="preserve">M     </v>
          </cell>
          <cell r="D11441">
            <v>19.39</v>
          </cell>
        </row>
        <row r="11442">
          <cell r="A11442">
            <v>38828</v>
          </cell>
          <cell r="B11442" t="str">
            <v>TUBO MULTICAMADA PEX, DN 16 MM, PARA INSTALACOES A GAS (AMARELO)</v>
          </cell>
          <cell r="C11442" t="str">
            <v xml:space="preserve">M     </v>
          </cell>
          <cell r="D11442">
            <v>8.5500000000000007</v>
          </cell>
        </row>
        <row r="11443">
          <cell r="A11443">
            <v>38829</v>
          </cell>
          <cell r="B11443" t="str">
            <v>TUBO MULTICAMADA PEX, DN 20 MM, PARA INSTALACOES A GAS (AMARELO)</v>
          </cell>
          <cell r="C11443" t="str">
            <v xml:space="preserve">M     </v>
          </cell>
          <cell r="D11443">
            <v>14</v>
          </cell>
        </row>
        <row r="11444">
          <cell r="A11444">
            <v>38831</v>
          </cell>
          <cell r="B11444" t="str">
            <v>TUBO MULTICAMADA PEX, DN 32 MM, PARA INSTALACOES A GAS (AMARELO)</v>
          </cell>
          <cell r="C11444" t="str">
            <v xml:space="preserve">M     </v>
          </cell>
          <cell r="D11444">
            <v>27.04</v>
          </cell>
        </row>
        <row r="11445">
          <cell r="A11445">
            <v>36274</v>
          </cell>
          <cell r="B11445" t="str">
            <v>TUBO PPR PN 20, DN 20 MM, PARA AGUA QUENTE PREDIAL</v>
          </cell>
          <cell r="C11445" t="str">
            <v xml:space="preserve">M     </v>
          </cell>
          <cell r="D11445">
            <v>5.0999999999999996</v>
          </cell>
        </row>
        <row r="11446">
          <cell r="A11446">
            <v>36278</v>
          </cell>
          <cell r="B11446" t="str">
            <v>TUBO PPR PN 20, DN 25 MM, PARA AGUA QUENTE PREDIAL</v>
          </cell>
          <cell r="C11446" t="str">
            <v xml:space="preserve">M     </v>
          </cell>
          <cell r="D11446">
            <v>6.92</v>
          </cell>
        </row>
        <row r="11447">
          <cell r="A11447">
            <v>38977</v>
          </cell>
          <cell r="B11447" t="str">
            <v>TUBO PPR, CLASSE PN 12, DN 110 MM</v>
          </cell>
          <cell r="C11447" t="str">
            <v xml:space="preserve">M     </v>
          </cell>
          <cell r="D11447">
            <v>105.28</v>
          </cell>
        </row>
        <row r="11448">
          <cell r="A11448">
            <v>38971</v>
          </cell>
          <cell r="B11448" t="str">
            <v>TUBO PPR, CLASSE PN 12, DN 32 MM</v>
          </cell>
          <cell r="C11448" t="str">
            <v xml:space="preserve">M     </v>
          </cell>
          <cell r="D11448">
            <v>8.67</v>
          </cell>
        </row>
        <row r="11449">
          <cell r="A11449">
            <v>38972</v>
          </cell>
          <cell r="B11449" t="str">
            <v>TUBO PPR, CLASSE PN 12, DN 40 MM</v>
          </cell>
          <cell r="C11449" t="str">
            <v xml:space="preserve">M     </v>
          </cell>
          <cell r="D11449">
            <v>13.21</v>
          </cell>
        </row>
        <row r="11450">
          <cell r="A11450">
            <v>38973</v>
          </cell>
          <cell r="B11450" t="str">
            <v>TUBO PPR, CLASSE PN 12, DN 50 MM</v>
          </cell>
          <cell r="C11450" t="str">
            <v xml:space="preserve">M     </v>
          </cell>
          <cell r="D11450">
            <v>17.47</v>
          </cell>
        </row>
        <row r="11451">
          <cell r="A11451">
            <v>38974</v>
          </cell>
          <cell r="B11451" t="str">
            <v>TUBO PPR, CLASSE PN 12, DN 63 MM</v>
          </cell>
          <cell r="C11451" t="str">
            <v xml:space="preserve">M     </v>
          </cell>
          <cell r="D11451">
            <v>25.48</v>
          </cell>
        </row>
        <row r="11452">
          <cell r="A11452">
            <v>38975</v>
          </cell>
          <cell r="B11452" t="str">
            <v>TUBO PPR, CLASSE PN 12, DN 75 MM</v>
          </cell>
          <cell r="C11452" t="str">
            <v xml:space="preserve">M     </v>
          </cell>
          <cell r="D11452">
            <v>42.46</v>
          </cell>
        </row>
        <row r="11453">
          <cell r="A11453">
            <v>38976</v>
          </cell>
          <cell r="B11453" t="str">
            <v>TUBO PPR, CLASSE PN 12, DN 90 MM</v>
          </cell>
          <cell r="C11453" t="str">
            <v xml:space="preserve">M     </v>
          </cell>
          <cell r="D11453">
            <v>59.56</v>
          </cell>
        </row>
        <row r="11454">
          <cell r="A11454">
            <v>38986</v>
          </cell>
          <cell r="B11454" t="str">
            <v>TUBO PPR, CLASSE PN 25, DN 110 MM, PARA AGUA QUENTE E FRIA PREDIAL</v>
          </cell>
          <cell r="C11454" t="str">
            <v xml:space="preserve">M     </v>
          </cell>
          <cell r="D11454">
            <v>119.85</v>
          </cell>
        </row>
        <row r="11455">
          <cell r="A11455">
            <v>38978</v>
          </cell>
          <cell r="B11455" t="str">
            <v>TUBO PPR, CLASSE PN 25, DN 20 MM, PARA AGUA QUENTE E FRIA PREDIAL</v>
          </cell>
          <cell r="C11455" t="str">
            <v xml:space="preserve">M     </v>
          </cell>
          <cell r="D11455">
            <v>5.0999999999999996</v>
          </cell>
        </row>
        <row r="11456">
          <cell r="A11456">
            <v>38979</v>
          </cell>
          <cell r="B11456" t="str">
            <v>TUBO PPR, CLASSE PN 25, DN 25 MM, PARA AGUA QUENTE E FRIA PREDIAL</v>
          </cell>
          <cell r="C11456" t="str">
            <v xml:space="preserve">M     </v>
          </cell>
          <cell r="D11456">
            <v>6.92</v>
          </cell>
        </row>
        <row r="11457">
          <cell r="A11457">
            <v>38980</v>
          </cell>
          <cell r="B11457" t="str">
            <v>TUBO PPR, CLASSE PN 25, DN 32 MM, PARA AGUA QUENTE E FRIA PREDIAL</v>
          </cell>
          <cell r="C11457" t="str">
            <v xml:space="preserve">M     </v>
          </cell>
          <cell r="D11457">
            <v>11.56</v>
          </cell>
        </row>
        <row r="11458">
          <cell r="A11458">
            <v>38981</v>
          </cell>
          <cell r="B11458" t="str">
            <v>TUBO PPR, CLASSE PN 25, DN 40 MM, PARA AGUA QUENTE E FRIA PREDIAL</v>
          </cell>
          <cell r="C11458" t="str">
            <v xml:space="preserve">M     </v>
          </cell>
          <cell r="D11458">
            <v>16.010000000000002</v>
          </cell>
        </row>
        <row r="11459">
          <cell r="A11459">
            <v>38982</v>
          </cell>
          <cell r="B11459" t="str">
            <v>TUBO PPR, CLASSE PN 25, DN 50 MM, PARA AGUA QUENTE E FRIA PREDIAL</v>
          </cell>
          <cell r="C11459" t="str">
            <v xml:space="preserve">M     </v>
          </cell>
          <cell r="D11459">
            <v>23.3</v>
          </cell>
        </row>
        <row r="11460">
          <cell r="A11460">
            <v>38983</v>
          </cell>
          <cell r="B11460" t="str">
            <v>TUBO PPR, CLASSE PN 25, DN 63 MM, PARA AGUA QUENTE E FRIA PREDIAL</v>
          </cell>
          <cell r="C11460" t="str">
            <v xml:space="preserve">M     </v>
          </cell>
          <cell r="D11460">
            <v>30.9</v>
          </cell>
        </row>
        <row r="11461">
          <cell r="A11461">
            <v>38984</v>
          </cell>
          <cell r="B11461" t="str">
            <v>TUBO PPR, CLASSE PN 25, DN 75 MM, PARA AGUA QUENTE E FRIA PREDIAL</v>
          </cell>
          <cell r="C11461" t="str">
            <v xml:space="preserve">M     </v>
          </cell>
          <cell r="D11461">
            <v>59.59</v>
          </cell>
        </row>
        <row r="11462">
          <cell r="A11462">
            <v>38985</v>
          </cell>
          <cell r="B11462" t="str">
            <v>TUBO PPR, CLASSE PN 25, DN 90 MM, PARA AGUA QUENTE E FRIA PREDIAL</v>
          </cell>
          <cell r="C11462" t="str">
            <v xml:space="preserve">M     </v>
          </cell>
          <cell r="D11462">
            <v>88.22</v>
          </cell>
        </row>
        <row r="11463">
          <cell r="A11463">
            <v>9836</v>
          </cell>
          <cell r="B11463" t="str">
            <v>TUBO PVC  SERIE NORMAL, DN 100 MM, PARA ESGOTO  PREDIAL (NBR 5688)</v>
          </cell>
          <cell r="C11463" t="str">
            <v xml:space="preserve">M     </v>
          </cell>
          <cell r="D11463">
            <v>8.82</v>
          </cell>
        </row>
        <row r="11464">
          <cell r="A11464">
            <v>20065</v>
          </cell>
          <cell r="B11464" t="str">
            <v>TUBO PVC  SERIE NORMAL, DN 150 MM, PARA ESGOTO  PREDIAL (NBR 5688)</v>
          </cell>
          <cell r="C11464" t="str">
            <v xml:space="preserve">M     </v>
          </cell>
          <cell r="D11464">
            <v>22.56</v>
          </cell>
        </row>
        <row r="11465">
          <cell r="A11465">
            <v>9835</v>
          </cell>
          <cell r="B11465" t="str">
            <v>TUBO PVC  SERIE NORMAL, DN 40 MM, PARA ESGOTO  PREDIAL (NBR 5688)</v>
          </cell>
          <cell r="C11465" t="str">
            <v xml:space="preserve">M     </v>
          </cell>
          <cell r="D11465">
            <v>3.18</v>
          </cell>
        </row>
        <row r="11466">
          <cell r="A11466">
            <v>38032</v>
          </cell>
          <cell r="B11466" t="str">
            <v>TUBO PVC CORRUGADO, PAREDE DUPLA, JE, DN 150 MM, REDE COLETORA ESGOTO</v>
          </cell>
          <cell r="C11466" t="str">
            <v xml:space="preserve">M     </v>
          </cell>
          <cell r="D11466">
            <v>32.79</v>
          </cell>
        </row>
        <row r="11467">
          <cell r="A11467">
            <v>38033</v>
          </cell>
          <cell r="B11467" t="str">
            <v>TUBO PVC CORRUGADO, PAREDE DUPLA, JE, DN 200 MM, REDE COLETORA ESGOTO</v>
          </cell>
          <cell r="C11467" t="str">
            <v xml:space="preserve">M     </v>
          </cell>
          <cell r="D11467">
            <v>53.65</v>
          </cell>
        </row>
        <row r="11468">
          <cell r="A11468">
            <v>38034</v>
          </cell>
          <cell r="B11468" t="str">
            <v>TUBO PVC CORRUGADO, PAREDE DUPLA, JE, DN 250 MM, REDE COLETORA ESGOTO</v>
          </cell>
          <cell r="C11468" t="str">
            <v xml:space="preserve">M     </v>
          </cell>
          <cell r="D11468">
            <v>88.75</v>
          </cell>
        </row>
        <row r="11469">
          <cell r="A11469">
            <v>38035</v>
          </cell>
          <cell r="B11469" t="str">
            <v>TUBO PVC CORRUGADO, PAREDE DUPLA, JE, DN 300 MM, REDE COLETORA ESGOTO</v>
          </cell>
          <cell r="C11469" t="str">
            <v xml:space="preserve">M     </v>
          </cell>
          <cell r="D11469">
            <v>123.68</v>
          </cell>
        </row>
        <row r="11470">
          <cell r="A11470">
            <v>38036</v>
          </cell>
          <cell r="B11470" t="str">
            <v>TUBO PVC CORRUGADO, PAREDE DUPLA, JE, DN 350 MM, REDE COLETORA ESGOTO</v>
          </cell>
          <cell r="C11470" t="str">
            <v xml:space="preserve">M     </v>
          </cell>
          <cell r="D11470">
            <v>174.52</v>
          </cell>
        </row>
        <row r="11471">
          <cell r="A11471">
            <v>38037</v>
          </cell>
          <cell r="B11471" t="str">
            <v>TUBO PVC CORRUGADO, PAREDE DUPLA, JE, DN 400 MM, REDE COLETORA ESGOTO</v>
          </cell>
          <cell r="C11471" t="str">
            <v xml:space="preserve">M     </v>
          </cell>
          <cell r="D11471">
            <v>202.35</v>
          </cell>
        </row>
        <row r="11472">
          <cell r="A11472">
            <v>9850</v>
          </cell>
          <cell r="B11472" t="str">
            <v>TUBO PVC DE REVESTIMENTO GEOMECANICO NERVURADO REFORCADO, DN = 150 MM, COMPRIMENTO = 2 M</v>
          </cell>
          <cell r="C11472" t="str">
            <v xml:space="preserve">M     </v>
          </cell>
          <cell r="D11472">
            <v>95.99</v>
          </cell>
        </row>
        <row r="11473">
          <cell r="A11473">
            <v>9853</v>
          </cell>
          <cell r="B11473" t="str">
            <v>TUBO PVC DE REVESTIMENTO GEOMECANICO NERVURADO REFORCADO, DN = 200 MM, COMPRIMENTO = 2 M</v>
          </cell>
          <cell r="C11473" t="str">
            <v xml:space="preserve">M     </v>
          </cell>
          <cell r="D11473">
            <v>170.7</v>
          </cell>
        </row>
        <row r="11474">
          <cell r="A11474">
            <v>9854</v>
          </cell>
          <cell r="B11474" t="str">
            <v>TUBO PVC DE REVESTIMENTO GEOMECANICO NERVURADO STANDARD, DN = 154 MM, COMPRIMENTO = 2 M</v>
          </cell>
          <cell r="C11474" t="str">
            <v xml:space="preserve">M     </v>
          </cell>
          <cell r="D11474">
            <v>74.790000000000006</v>
          </cell>
        </row>
        <row r="11475">
          <cell r="A11475">
            <v>9851</v>
          </cell>
          <cell r="B11475" t="str">
            <v>TUBO PVC DE REVESTIMENTO GEOMECANICO NERVURADO STANDARD, DN = 206 MM, COMPRIMENTO = 2 M</v>
          </cell>
          <cell r="C11475" t="str">
            <v xml:space="preserve">M     </v>
          </cell>
          <cell r="D11475">
            <v>129.69</v>
          </cell>
        </row>
        <row r="11476">
          <cell r="A11476">
            <v>9855</v>
          </cell>
          <cell r="B11476" t="str">
            <v>TUBO PVC DE REVESTIMENTO GEOMECANICO NERVURADO STANDARD, DN = 250 MM, COMPRIMENTO = 2 M</v>
          </cell>
          <cell r="C11476" t="str">
            <v xml:space="preserve">M     </v>
          </cell>
          <cell r="D11476">
            <v>216.92</v>
          </cell>
        </row>
        <row r="11477">
          <cell r="A11477">
            <v>9825</v>
          </cell>
          <cell r="B11477" t="str">
            <v>TUBO PVC DEFOFO, JEI, 1 MPA, DN 100 MM, PARA REDE DE AGUA (NBR 7665)</v>
          </cell>
          <cell r="C11477" t="str">
            <v xml:space="preserve">M     </v>
          </cell>
          <cell r="D11477">
            <v>35.71</v>
          </cell>
        </row>
        <row r="11478">
          <cell r="A11478">
            <v>9828</v>
          </cell>
          <cell r="B11478" t="str">
            <v>TUBO PVC DEFOFO, JEI, 1 MPA, DN 150 MM, PARA REDE DE  AGUA (NBR 7665)</v>
          </cell>
          <cell r="C11478" t="str">
            <v xml:space="preserve">M     </v>
          </cell>
          <cell r="D11478">
            <v>96.1</v>
          </cell>
        </row>
        <row r="11479">
          <cell r="A11479">
            <v>9829</v>
          </cell>
          <cell r="B11479" t="str">
            <v>TUBO PVC DEFOFO, JEI, 1 MPA, DN 200 MM, PARA REDE DE AGUA (NBR 7665)</v>
          </cell>
          <cell r="C11479" t="str">
            <v xml:space="preserve">M     </v>
          </cell>
          <cell r="D11479">
            <v>162.87</v>
          </cell>
        </row>
        <row r="11480">
          <cell r="A11480">
            <v>9826</v>
          </cell>
          <cell r="B11480" t="str">
            <v>TUBO PVC DEFOFO, JEI, 1 MPA, DN 250 MM, PARA REDE DE AGUA (NBR 7665)</v>
          </cell>
          <cell r="C11480" t="str">
            <v xml:space="preserve">M     </v>
          </cell>
          <cell r="D11480">
            <v>247.95</v>
          </cell>
        </row>
        <row r="11481">
          <cell r="A11481">
            <v>9827</v>
          </cell>
          <cell r="B11481" t="str">
            <v>TUBO PVC DEFOFO, JEI, 1 MPA, DN 300 MM, PARA REDE DE AGUA (NBR 7665)</v>
          </cell>
          <cell r="C11481" t="str">
            <v xml:space="preserve">M     </v>
          </cell>
          <cell r="D11481">
            <v>352.09</v>
          </cell>
        </row>
        <row r="11482">
          <cell r="A11482">
            <v>36374</v>
          </cell>
          <cell r="B11482" t="str">
            <v>TUBO PVC PBA JEI, CLASSE 12, DN 100 MM, PARA REDE DE AGUA (NBR 5647)</v>
          </cell>
          <cell r="C11482" t="str">
            <v xml:space="preserve">M     </v>
          </cell>
          <cell r="D11482">
            <v>42.8</v>
          </cell>
        </row>
        <row r="11483">
          <cell r="A11483">
            <v>36084</v>
          </cell>
          <cell r="B11483" t="str">
            <v>TUBO PVC PBA JEI, CLASSE 12, DN 50 MM, PARA REDE DE AGUA (NBR 5647)</v>
          </cell>
          <cell r="C11483" t="str">
            <v xml:space="preserve">M     </v>
          </cell>
          <cell r="D11483">
            <v>12.68</v>
          </cell>
        </row>
        <row r="11484">
          <cell r="A11484">
            <v>36373</v>
          </cell>
          <cell r="B11484" t="str">
            <v>TUBO PVC PBA JEI, CLASSE 12, DN 75 MM, PARA REDE DE AGUA (NBR 5647)</v>
          </cell>
          <cell r="C11484" t="str">
            <v xml:space="preserve">M     </v>
          </cell>
          <cell r="D11484">
            <v>26.33</v>
          </cell>
        </row>
        <row r="11485">
          <cell r="A11485">
            <v>36377</v>
          </cell>
          <cell r="B11485" t="str">
            <v>TUBO PVC PBA JEI, CLASSE 15, DN 100 MM, PARA REDE DE AGUA (NBR 5647)</v>
          </cell>
          <cell r="C11485" t="str">
            <v xml:space="preserve">M     </v>
          </cell>
          <cell r="D11485">
            <v>51.34</v>
          </cell>
        </row>
        <row r="11486">
          <cell r="A11486">
            <v>36375</v>
          </cell>
          <cell r="B11486" t="str">
            <v>TUBO PVC PBA JEI, CLASSE 15, DN 50 MM, PARA REDE DE AGUA (NBR 5647)</v>
          </cell>
          <cell r="C11486" t="str">
            <v xml:space="preserve">M     </v>
          </cell>
          <cell r="D11486">
            <v>15.65</v>
          </cell>
        </row>
        <row r="11487">
          <cell r="A11487">
            <v>36376</v>
          </cell>
          <cell r="B11487" t="str">
            <v>TUBO PVC PBA JEI, CLASSE 15, DN 75 MM, PARA REDE DE AGUA (NBR 5647)</v>
          </cell>
          <cell r="C11487" t="str">
            <v xml:space="preserve">M     </v>
          </cell>
          <cell r="D11487">
            <v>30.73</v>
          </cell>
        </row>
        <row r="11488">
          <cell r="A11488">
            <v>36380</v>
          </cell>
          <cell r="B11488" t="str">
            <v>TUBO PVC PBA JEI, CLASSE 20, DN 100 MM, PARA REDE DE AGUA (NBR 5647)</v>
          </cell>
          <cell r="C11488" t="str">
            <v xml:space="preserve">M     </v>
          </cell>
          <cell r="D11488">
            <v>64.2</v>
          </cell>
        </row>
        <row r="11489">
          <cell r="A11489">
            <v>36378</v>
          </cell>
          <cell r="B11489" t="str">
            <v>TUBO PVC PBA JEI, CLASSE 20, DN 50 MM, PARA REDE DE AGUA (NBR 5647)</v>
          </cell>
          <cell r="C11489" t="str">
            <v xml:space="preserve">M     </v>
          </cell>
          <cell r="D11489">
            <v>19.23</v>
          </cell>
        </row>
        <row r="11490">
          <cell r="A11490">
            <v>36379</v>
          </cell>
          <cell r="B11490" t="str">
            <v>TUBO PVC PBA JEI, CLASSE 20, DN 75 MM, PARA REDE DE AGUA (NBR 5647)</v>
          </cell>
          <cell r="C11490" t="str">
            <v xml:space="preserve">M     </v>
          </cell>
          <cell r="D11490">
            <v>38.78</v>
          </cell>
        </row>
        <row r="11491">
          <cell r="A11491">
            <v>9859</v>
          </cell>
          <cell r="B11491" t="str">
            <v>TUBO PVC ROSCAVEL, 3/4",  AGUA FRIA PREDIAL</v>
          </cell>
          <cell r="C11491" t="str">
            <v xml:space="preserve">M     </v>
          </cell>
          <cell r="D11491">
            <v>6.68</v>
          </cell>
        </row>
        <row r="11492">
          <cell r="A11492">
            <v>9838</v>
          </cell>
          <cell r="B11492" t="str">
            <v>TUBO PVC SERIE NORMAL, DN 50 MM, PARA ESGOTO PREDIAL (NBR 5688)</v>
          </cell>
          <cell r="C11492" t="str">
            <v xml:space="preserve">M     </v>
          </cell>
          <cell r="D11492">
            <v>5.41</v>
          </cell>
        </row>
        <row r="11493">
          <cell r="A11493">
            <v>9837</v>
          </cell>
          <cell r="B11493" t="str">
            <v>TUBO PVC SERIE NORMAL, DN 75 MM, PARA ESGOTO PREDIAL (NBR 5688)</v>
          </cell>
          <cell r="C11493" t="str">
            <v xml:space="preserve">M     </v>
          </cell>
          <cell r="D11493">
            <v>7.81</v>
          </cell>
        </row>
        <row r="11494">
          <cell r="A11494">
            <v>9833</v>
          </cell>
          <cell r="B11494" t="str">
            <v>TUBO PVC, FLEXIVEL, CORRUGADO, PERFURADO, DN 110 MM, PARA DRENAGEM, SISTEMA IRRIGACAO</v>
          </cell>
          <cell r="C11494" t="str">
            <v xml:space="preserve">M     </v>
          </cell>
          <cell r="D11494">
            <v>9.94</v>
          </cell>
        </row>
        <row r="11495">
          <cell r="A11495">
            <v>9830</v>
          </cell>
          <cell r="B11495" t="str">
            <v>TUBO PVC, FLEXIVEL, CORRUGADO, PERFURADO, DN 65 MM, PARA DRENAGEM, SISTEMA IRRIGACAO</v>
          </cell>
          <cell r="C11495" t="str">
            <v xml:space="preserve">M     </v>
          </cell>
          <cell r="D11495">
            <v>5.32</v>
          </cell>
        </row>
        <row r="11496">
          <cell r="A11496">
            <v>9834</v>
          </cell>
          <cell r="B11496" t="str">
            <v>TUBO PVC, RIGIDO, CORRUGADO, PERFURADO, DN 150 MM, PARA DRENAGEM, SISTEMA IRRIGACAO</v>
          </cell>
          <cell r="C11496" t="str">
            <v xml:space="preserve">M     </v>
          </cell>
          <cell r="D11496">
            <v>27.67</v>
          </cell>
        </row>
        <row r="11497">
          <cell r="A11497">
            <v>9863</v>
          </cell>
          <cell r="B11497" t="str">
            <v>TUBO PVC, ROSCAVEL,  2 1/2", AGUA FRIA PREDIAL</v>
          </cell>
          <cell r="C11497" t="str">
            <v xml:space="preserve">M     </v>
          </cell>
          <cell r="D11497">
            <v>48.25</v>
          </cell>
        </row>
        <row r="11498">
          <cell r="A11498">
            <v>9860</v>
          </cell>
          <cell r="B11498" t="str">
            <v>TUBO PVC, ROSCAVEL,  2", PARA AGUA FRIA PREDIAL</v>
          </cell>
          <cell r="C11498" t="str">
            <v xml:space="preserve">M     </v>
          </cell>
          <cell r="D11498">
            <v>30.97</v>
          </cell>
        </row>
        <row r="11499">
          <cell r="A11499">
            <v>9862</v>
          </cell>
          <cell r="B11499" t="str">
            <v>TUBO PVC, ROSCAVEL, 1 1/2",  AGUA FRIA PREDIAL</v>
          </cell>
          <cell r="C11499" t="str">
            <v xml:space="preserve">M     </v>
          </cell>
          <cell r="D11499">
            <v>21.86</v>
          </cell>
        </row>
        <row r="11500">
          <cell r="A11500">
            <v>9861</v>
          </cell>
          <cell r="B11500" t="str">
            <v>TUBO PVC, ROSCAVEL, 1 1/4", AGUA FRIA PREDIAL</v>
          </cell>
          <cell r="C11500" t="str">
            <v xml:space="preserve">M     </v>
          </cell>
          <cell r="D11500">
            <v>17.57</v>
          </cell>
        </row>
        <row r="11501">
          <cell r="A11501">
            <v>9856</v>
          </cell>
          <cell r="B11501" t="str">
            <v>TUBO PVC, ROSCAVEL, 1/2", AGUA FRIA PREDIAL</v>
          </cell>
          <cell r="C11501" t="str">
            <v xml:space="preserve">M     </v>
          </cell>
          <cell r="D11501">
            <v>4.72</v>
          </cell>
        </row>
        <row r="11502">
          <cell r="A11502">
            <v>9866</v>
          </cell>
          <cell r="B11502" t="str">
            <v>TUBO PVC, ROSCAVEL, 1", AGUA FRIA PREDIAL</v>
          </cell>
          <cell r="C11502" t="str">
            <v xml:space="preserve">M     </v>
          </cell>
          <cell r="D11502">
            <v>12.97</v>
          </cell>
        </row>
        <row r="11503">
          <cell r="A11503">
            <v>9857</v>
          </cell>
          <cell r="B11503" t="str">
            <v>TUBO PVC, ROSCAVEL, 3", AGUA FRIA PREDIAL</v>
          </cell>
          <cell r="C11503" t="str">
            <v xml:space="preserve">M     </v>
          </cell>
          <cell r="D11503">
            <v>62.4</v>
          </cell>
        </row>
        <row r="11504">
          <cell r="A11504">
            <v>9864</v>
          </cell>
          <cell r="B11504" t="str">
            <v>TUBO PVC, ROSCAVEL, 4",  AGUA FRIA PREDIAL</v>
          </cell>
          <cell r="C11504" t="str">
            <v xml:space="preserve">M     </v>
          </cell>
          <cell r="D11504">
            <v>75.33</v>
          </cell>
        </row>
        <row r="11505">
          <cell r="A11505">
            <v>9865</v>
          </cell>
          <cell r="B11505" t="str">
            <v>TUBO PVC, ROSCAVEL, 5",  AGUA FRIA PREDIAL</v>
          </cell>
          <cell r="C11505" t="str">
            <v xml:space="preserve">M     </v>
          </cell>
          <cell r="D11505">
            <v>108.34</v>
          </cell>
        </row>
        <row r="11506">
          <cell r="A11506">
            <v>9858</v>
          </cell>
          <cell r="B11506" t="str">
            <v>TUBO PVC, ROSCAVEL, 6",  AGUA FRIA PREDIAL</v>
          </cell>
          <cell r="C11506" t="str">
            <v xml:space="preserve">M     </v>
          </cell>
          <cell r="D11506">
            <v>113.58</v>
          </cell>
        </row>
        <row r="11507">
          <cell r="A11507">
            <v>9841</v>
          </cell>
          <cell r="B11507" t="str">
            <v>TUBO PVC, SERIE R, DN 100 MM, PARA ESGOTO OU AGUAS PLUVIAIS PREDIAL (NBR 5688)</v>
          </cell>
          <cell r="C11507" t="str">
            <v xml:space="preserve">M     </v>
          </cell>
          <cell r="D11507">
            <v>21.76</v>
          </cell>
        </row>
        <row r="11508">
          <cell r="A11508">
            <v>9840</v>
          </cell>
          <cell r="B11508" t="str">
            <v>TUBO PVC, SERIE R, DN 150 MM, PARA ESGOTO OU AGUAS PLUVIAIS PREDIAL (NBR 5688)</v>
          </cell>
          <cell r="C11508" t="str">
            <v xml:space="preserve">M     </v>
          </cell>
          <cell r="D11508">
            <v>44.24</v>
          </cell>
        </row>
        <row r="11509">
          <cell r="A11509">
            <v>20067</v>
          </cell>
          <cell r="B11509" t="str">
            <v>TUBO PVC, SERIE R, DN 40 MM, PARA ESGOTO OU AGUAS PLUVIAIS PREDIAL (NBR 5688)</v>
          </cell>
          <cell r="C11509" t="str">
            <v xml:space="preserve">M     </v>
          </cell>
          <cell r="D11509">
            <v>7.6</v>
          </cell>
        </row>
        <row r="11510">
          <cell r="A11510">
            <v>20068</v>
          </cell>
          <cell r="B11510" t="str">
            <v>TUBO PVC, SERIE R, DN 50 MM, PARA ESGOTO OU AGUAS PLUVIAIS PREDIAL (NBR 5688)</v>
          </cell>
          <cell r="C11510" t="str">
            <v xml:space="preserve">M     </v>
          </cell>
          <cell r="D11510">
            <v>9.48</v>
          </cell>
        </row>
        <row r="11511">
          <cell r="A11511">
            <v>9839</v>
          </cell>
          <cell r="B11511" t="str">
            <v>TUBO PVC, SERIE R, DN 75 MM, PARA ESGOTO OU AGUAS PLUVIAIS PREDIAL (NBR 5688)</v>
          </cell>
          <cell r="C11511" t="str">
            <v xml:space="preserve">M     </v>
          </cell>
          <cell r="D11511">
            <v>12.42</v>
          </cell>
        </row>
        <row r="11512">
          <cell r="A11512">
            <v>9870</v>
          </cell>
          <cell r="B11512" t="str">
            <v>TUBO PVC, SOLDAVEL, DN 110 MM, AGUA FRIA (NBR-5648)</v>
          </cell>
          <cell r="C11512" t="str">
            <v xml:space="preserve">M     </v>
          </cell>
          <cell r="D11512">
            <v>52.61</v>
          </cell>
        </row>
        <row r="11513">
          <cell r="A11513">
            <v>9867</v>
          </cell>
          <cell r="B11513" t="str">
            <v>TUBO PVC, SOLDAVEL, DN 20 MM, AGUA FRIA (NBR-5648)</v>
          </cell>
          <cell r="C11513" t="str">
            <v xml:space="preserve">M     </v>
          </cell>
          <cell r="D11513">
            <v>1.93</v>
          </cell>
        </row>
        <row r="11514">
          <cell r="A11514">
            <v>9868</v>
          </cell>
          <cell r="B11514" t="str">
            <v>TUBO PVC, SOLDAVEL, DN 25 MM, AGUA FRIA (NBR-5648)</v>
          </cell>
          <cell r="C11514" t="str">
            <v xml:space="preserve">M     </v>
          </cell>
          <cell r="D11514">
            <v>2.48</v>
          </cell>
        </row>
        <row r="11515">
          <cell r="A11515">
            <v>9869</v>
          </cell>
          <cell r="B11515" t="str">
            <v>TUBO PVC, SOLDAVEL, DN 32 MM, AGUA FRIA (NBR-5648)</v>
          </cell>
          <cell r="C11515" t="str">
            <v xml:space="preserve">M     </v>
          </cell>
          <cell r="D11515">
            <v>5.57</v>
          </cell>
        </row>
        <row r="11516">
          <cell r="A11516">
            <v>9874</v>
          </cell>
          <cell r="B11516" t="str">
            <v>TUBO PVC, SOLDAVEL, DN 40 MM, AGUA FRIA (NBR-5648)</v>
          </cell>
          <cell r="C11516" t="str">
            <v xml:space="preserve">M     </v>
          </cell>
          <cell r="D11516">
            <v>8.1</v>
          </cell>
        </row>
        <row r="11517">
          <cell r="A11517">
            <v>9875</v>
          </cell>
          <cell r="B11517" t="str">
            <v>TUBO PVC, SOLDAVEL, DN 50 MM, PARA AGUA FRIA (NBR-5648)</v>
          </cell>
          <cell r="C11517" t="str">
            <v xml:space="preserve">M     </v>
          </cell>
          <cell r="D11517">
            <v>9.2799999999999994</v>
          </cell>
        </row>
        <row r="11518">
          <cell r="A11518">
            <v>9873</v>
          </cell>
          <cell r="B11518" t="str">
            <v>TUBO PVC, SOLDAVEL, DN 60 MM, AGUA FRIA (NBR-5648)</v>
          </cell>
          <cell r="C11518" t="str">
            <v xml:space="preserve">M     </v>
          </cell>
          <cell r="D11518">
            <v>15.67</v>
          </cell>
        </row>
        <row r="11519">
          <cell r="A11519">
            <v>9871</v>
          </cell>
          <cell r="B11519" t="str">
            <v>TUBO PVC, SOLDAVEL, DN 75 MM, AGUA FRIA (NBR-5648)</v>
          </cell>
          <cell r="C11519" t="str">
            <v xml:space="preserve">M     </v>
          </cell>
          <cell r="D11519">
            <v>26.24</v>
          </cell>
        </row>
        <row r="11520">
          <cell r="A11520">
            <v>9872</v>
          </cell>
          <cell r="B11520" t="str">
            <v>TUBO PVC, SOLDAVEL, DN 85 MM, AGUA FRIA (NBR-5648)</v>
          </cell>
          <cell r="C11520" t="str">
            <v xml:space="preserve">M     </v>
          </cell>
          <cell r="D11520">
            <v>32.79</v>
          </cell>
        </row>
        <row r="11521">
          <cell r="A11521">
            <v>7667</v>
          </cell>
          <cell r="B11521" t="str">
            <v>TUBO 26" EM CHAPA PRETA, E= 3/16", 147 KG/6 M</v>
          </cell>
          <cell r="C11521" t="str">
            <v xml:space="preserve">M     </v>
          </cell>
          <cell r="D11521">
            <v>1556.45</v>
          </cell>
        </row>
        <row r="11522">
          <cell r="A11522">
            <v>7660</v>
          </cell>
          <cell r="B11522" t="str">
            <v>TUBO 30" EM CHAPA PRETA, E= 1/4", 175 KG/6 M</v>
          </cell>
          <cell r="C11522" t="str">
            <v xml:space="preserve">M     </v>
          </cell>
          <cell r="D11522">
            <v>1984.1</v>
          </cell>
        </row>
        <row r="11523">
          <cell r="A11523">
            <v>7676</v>
          </cell>
          <cell r="B11523" t="str">
            <v>TUBO 30" EM CHAPA PRETA, E= 3/8", 177 KG/6 M</v>
          </cell>
          <cell r="C11523" t="str">
            <v xml:space="preserve">M     </v>
          </cell>
          <cell r="D11523">
            <v>2006.78</v>
          </cell>
        </row>
        <row r="11524">
          <cell r="A11524">
            <v>12426</v>
          </cell>
          <cell r="B11524" t="str">
            <v>UNIAO COM ASSENTO CONICO DE BRONZE, DIAMETRO 1/2"</v>
          </cell>
          <cell r="C11524" t="str">
            <v xml:space="preserve">UN    </v>
          </cell>
          <cell r="D11524">
            <v>20.88</v>
          </cell>
        </row>
        <row r="11525">
          <cell r="A11525">
            <v>12425</v>
          </cell>
          <cell r="B11525" t="str">
            <v>UNIAO COM ASSENTO CONICO DE BRONZE, DIAMETRO 1"</v>
          </cell>
          <cell r="C11525" t="str">
            <v xml:space="preserve">UN    </v>
          </cell>
          <cell r="D11525">
            <v>28.68</v>
          </cell>
        </row>
        <row r="11526">
          <cell r="A11526">
            <v>12427</v>
          </cell>
          <cell r="B11526" t="str">
            <v>UNIAO COM ASSENTO CONICO DE BRONZE, DIAMETRO 2 1/2"</v>
          </cell>
          <cell r="C11526" t="str">
            <v xml:space="preserve">UN    </v>
          </cell>
          <cell r="D11526">
            <v>119.06</v>
          </cell>
        </row>
        <row r="11527">
          <cell r="A11527">
            <v>12428</v>
          </cell>
          <cell r="B11527" t="str">
            <v>UNIAO COM ASSENTO CONICO DE BRONZE, DIAMETRO 2'</v>
          </cell>
          <cell r="C11527" t="str">
            <v xml:space="preserve">UN    </v>
          </cell>
          <cell r="D11527">
            <v>76.42</v>
          </cell>
        </row>
        <row r="11528">
          <cell r="A11528">
            <v>12430</v>
          </cell>
          <cell r="B11528" t="str">
            <v>UNIAO COM ASSENTO CONICO DE BRONZE, DIAMETRO 3/4"</v>
          </cell>
          <cell r="C11528" t="str">
            <v xml:space="preserve">UN    </v>
          </cell>
          <cell r="D11528">
            <v>25.59</v>
          </cell>
        </row>
        <row r="11529">
          <cell r="A11529">
            <v>12429</v>
          </cell>
          <cell r="B11529" t="str">
            <v>UNIAO COM ASSENTO CONICO DE BRONZE, DIAMETRO 3"</v>
          </cell>
          <cell r="C11529" t="str">
            <v xml:space="preserve">UN    </v>
          </cell>
          <cell r="D11529">
            <v>192.52</v>
          </cell>
        </row>
        <row r="11530">
          <cell r="A11530">
            <v>12431</v>
          </cell>
          <cell r="B11530" t="str">
            <v>UNIAO COM ASSENTO CONICO DE BRONZE, DIAMETRO 4"</v>
          </cell>
          <cell r="C11530" t="str">
            <v xml:space="preserve">UN    </v>
          </cell>
          <cell r="D11530">
            <v>327.64</v>
          </cell>
        </row>
        <row r="11531">
          <cell r="A11531">
            <v>12432</v>
          </cell>
          <cell r="B11531" t="str">
            <v>UNIAO COM ASSENTO CONICO DE FERRO LONGO (MACHO-FEMEA), DIAMETRO 1 1/2"</v>
          </cell>
          <cell r="C11531" t="str">
            <v xml:space="preserve">UN    </v>
          </cell>
          <cell r="D11531">
            <v>67.38</v>
          </cell>
        </row>
        <row r="11532">
          <cell r="A11532">
            <v>12434</v>
          </cell>
          <cell r="B11532" t="str">
            <v>UNIAO COM ASSENTO CONICO DE FERRO LONGO (MACHO-FEMEA), DIAMETRO 1/2"</v>
          </cell>
          <cell r="C11532" t="str">
            <v xml:space="preserve">UN    </v>
          </cell>
          <cell r="D11532">
            <v>21.96</v>
          </cell>
        </row>
        <row r="11533">
          <cell r="A11533">
            <v>12433</v>
          </cell>
          <cell r="B11533" t="str">
            <v>UNIAO COM ASSENTO CONICO DE FERRO LONGO (MACHO-FEMEA), DIAMETRO 1"</v>
          </cell>
          <cell r="C11533" t="str">
            <v xml:space="preserve">UN    </v>
          </cell>
          <cell r="D11533">
            <v>42.89</v>
          </cell>
        </row>
        <row r="11534">
          <cell r="A11534">
            <v>12435</v>
          </cell>
          <cell r="B11534" t="str">
            <v>UNIAO COM ASSENTO CONICO DE FERRO LONGO (MACHO-FEMEA), DIAMETRO 2 1/2"</v>
          </cell>
          <cell r="C11534" t="str">
            <v xml:space="preserve">UN    </v>
          </cell>
          <cell r="D11534">
            <v>132.76</v>
          </cell>
        </row>
        <row r="11535">
          <cell r="A11535">
            <v>12437</v>
          </cell>
          <cell r="B11535" t="str">
            <v>UNIAO COM ASSENTO CONICO DE FERRO LONGO (MACHO-FEMEA), DIAMETRO 2"</v>
          </cell>
          <cell r="C11535" t="str">
            <v xml:space="preserve">UN    </v>
          </cell>
          <cell r="D11535">
            <v>107.22</v>
          </cell>
        </row>
        <row r="11536">
          <cell r="A11536">
            <v>12439</v>
          </cell>
          <cell r="B11536" t="str">
            <v>UNIAO COM ASSENTO CONICO DE FERRO LONGO (MACHO-FEMEA), DIAMETRO 3/4"</v>
          </cell>
          <cell r="C11536" t="str">
            <v xml:space="preserve">UN    </v>
          </cell>
          <cell r="D11536">
            <v>34.409999999999997</v>
          </cell>
        </row>
        <row r="11537">
          <cell r="A11537">
            <v>12438</v>
          </cell>
          <cell r="B11537" t="str">
            <v>UNIAO COM ASSENTO CONICO DE FERRO LONGO (MACHO-FEMEA), DIAMETRO 3'</v>
          </cell>
          <cell r="C11537" t="str">
            <v xml:space="preserve">UN    </v>
          </cell>
          <cell r="D11537">
            <v>194.03</v>
          </cell>
        </row>
        <row r="11538">
          <cell r="A11538">
            <v>12436</v>
          </cell>
          <cell r="B11538" t="str">
            <v>UNIAO COM ASSENTO CONICO DE FERRO LONGO (MACHO-FEMEA), DIAMETRO 4"</v>
          </cell>
          <cell r="C11538" t="str">
            <v xml:space="preserve">UN    </v>
          </cell>
          <cell r="D11538">
            <v>245.11</v>
          </cell>
        </row>
        <row r="11539">
          <cell r="A11539">
            <v>36357</v>
          </cell>
          <cell r="B11539" t="str">
            <v>UNIAO COM FLANGE PPR, DN 40 MM, PARA AGUA QUENTE PREDIAL</v>
          </cell>
          <cell r="C11539" t="str">
            <v xml:space="preserve">UN    </v>
          </cell>
          <cell r="D11539">
            <v>90.73</v>
          </cell>
        </row>
        <row r="11540">
          <cell r="A11540">
            <v>12424</v>
          </cell>
          <cell r="B11540" t="str">
            <v>UNIAO DE FERRO GALVANIZADO, COM ASSENTO CONICO DE BRONZE, DE 1 1/2"</v>
          </cell>
          <cell r="C11540" t="str">
            <v xml:space="preserve">UN    </v>
          </cell>
          <cell r="D11540">
            <v>44.16</v>
          </cell>
        </row>
        <row r="11541">
          <cell r="A11541">
            <v>12440</v>
          </cell>
          <cell r="B11541" t="str">
            <v>UNIAO DE FERRO GALVANIZADO, COM ASSENTO CONICO DE BRONZE, DE 1 1/4"</v>
          </cell>
          <cell r="C11541" t="str">
            <v xml:space="preserve">UN    </v>
          </cell>
          <cell r="D11541">
            <v>42.69</v>
          </cell>
        </row>
        <row r="11542">
          <cell r="A11542">
            <v>9884</v>
          </cell>
          <cell r="B11542" t="str">
            <v>UNIAO DE FERRO GALVANIZADO, COM ROSCA BSP, COM ASSENTO PLANO, DE 1 1/2"</v>
          </cell>
          <cell r="C11542" t="str">
            <v xml:space="preserve">UN    </v>
          </cell>
          <cell r="D11542">
            <v>31.84</v>
          </cell>
        </row>
        <row r="11543">
          <cell r="A11543">
            <v>9888</v>
          </cell>
          <cell r="B11543" t="str">
            <v>UNIAO DE FERRO GALVANIZADO, COM ROSCA BSP, COM ASSENTO PLANO, DE 1 1/4"</v>
          </cell>
          <cell r="C11543" t="str">
            <v xml:space="preserve">UN    </v>
          </cell>
          <cell r="D11543">
            <v>25.58</v>
          </cell>
        </row>
        <row r="11544">
          <cell r="A11544">
            <v>9883</v>
          </cell>
          <cell r="B11544" t="str">
            <v>UNIAO DE FERRO GALVANIZADO, COM ROSCA BSP, COM ASSENTO PLANO, DE 1/2"</v>
          </cell>
          <cell r="C11544" t="str">
            <v xml:space="preserve">UN    </v>
          </cell>
          <cell r="D11544">
            <v>11.16</v>
          </cell>
        </row>
        <row r="11545">
          <cell r="A11545">
            <v>9886</v>
          </cell>
          <cell r="B11545" t="str">
            <v>UNIAO DE FERRO GALVANIZADO, COM ROSCA BSP, COM ASSENTO PLANO, DE 1"</v>
          </cell>
          <cell r="C11545" t="str">
            <v xml:space="preserve">UN    </v>
          </cell>
          <cell r="D11545">
            <v>15.29</v>
          </cell>
        </row>
        <row r="11546">
          <cell r="A11546">
            <v>9889</v>
          </cell>
          <cell r="B11546" t="str">
            <v>UNIAO DE FERRO GALVANIZADO, COM ROSCA BSP, COM ASSENTO PLANO, DE 2 1/2"</v>
          </cell>
          <cell r="C11546" t="str">
            <v xml:space="preserve">UN    </v>
          </cell>
          <cell r="D11546">
            <v>77.47</v>
          </cell>
        </row>
        <row r="11547">
          <cell r="A11547">
            <v>9887</v>
          </cell>
          <cell r="B11547" t="str">
            <v>UNIAO DE FERRO GALVANIZADO, COM ROSCA BSP, COM ASSENTO PLANO, DE 2"</v>
          </cell>
          <cell r="C11547" t="str">
            <v xml:space="preserve">UN    </v>
          </cell>
          <cell r="D11547">
            <v>46.82</v>
          </cell>
        </row>
        <row r="11548">
          <cell r="A11548">
            <v>9885</v>
          </cell>
          <cell r="B11548" t="str">
            <v>UNIAO DE FERRO GALVANIZADO, COM ROSCA BSP, COM ASSENTO PLANO, DE 3/4"</v>
          </cell>
          <cell r="C11548" t="str">
            <v xml:space="preserve">UN    </v>
          </cell>
          <cell r="D11548">
            <v>14.78</v>
          </cell>
        </row>
        <row r="11549">
          <cell r="A11549">
            <v>9890</v>
          </cell>
          <cell r="B11549" t="str">
            <v>UNIAO DE FERRO GALVANIZADO, COM ROSCA BSP, COM ASSENTO PLANO, DE 3"</v>
          </cell>
          <cell r="C11549" t="str">
            <v xml:space="preserve">UN    </v>
          </cell>
          <cell r="D11549">
            <v>120.02</v>
          </cell>
        </row>
        <row r="11550">
          <cell r="A11550">
            <v>9891</v>
          </cell>
          <cell r="B11550" t="str">
            <v>UNIAO DE FERRO GALVANIZADO, COM ROSCA BSP, COM ASSENTO PLANO, DE 4"</v>
          </cell>
          <cell r="C11550" t="str">
            <v xml:space="preserve">UN    </v>
          </cell>
          <cell r="D11550">
            <v>168.49</v>
          </cell>
        </row>
        <row r="11551">
          <cell r="A11551">
            <v>39292</v>
          </cell>
          <cell r="B11551" t="str">
            <v>UNIAO DE REDUCAO METALICA, PARA CONEXAO COM ANEL DESLIZANTE EM TUBO PEX, DN 20 X 16 MM</v>
          </cell>
          <cell r="C11551" t="str">
            <v xml:space="preserve">UN    </v>
          </cell>
          <cell r="D11551">
            <v>7.32</v>
          </cell>
        </row>
        <row r="11552">
          <cell r="A11552">
            <v>39293</v>
          </cell>
          <cell r="B11552" t="str">
            <v>UNIAO DE REDUCAO METALICA, PARA CONEXAO COM ANEL DESLIZANTE EM TUBO PEX, DN 25 X 16 MM</v>
          </cell>
          <cell r="C11552" t="str">
            <v xml:space="preserve">UN    </v>
          </cell>
          <cell r="D11552">
            <v>11.82</v>
          </cell>
        </row>
        <row r="11553">
          <cell r="A11553">
            <v>39294</v>
          </cell>
          <cell r="B11553" t="str">
            <v>UNIAO DE REDUCAO METALICA, PARA CONEXAO COM ANEL DESLIZANTE EM TUBO PEX, DN 25 X 20 MM</v>
          </cell>
          <cell r="C11553" t="str">
            <v xml:space="preserve">UN    </v>
          </cell>
          <cell r="D11553">
            <v>11.82</v>
          </cell>
        </row>
        <row r="11554">
          <cell r="A11554">
            <v>39295</v>
          </cell>
          <cell r="B11554" t="str">
            <v>UNIAO DE REDUCAO METALICA, PARA CONEXAO COM ANEL DESLIZANTE EM TUBO PEX, DN 32 X 25 MM</v>
          </cell>
          <cell r="C11554" t="str">
            <v xml:space="preserve">UN    </v>
          </cell>
          <cell r="D11554">
            <v>20.16</v>
          </cell>
        </row>
        <row r="11555">
          <cell r="A11555">
            <v>36313</v>
          </cell>
          <cell r="B11555" t="str">
            <v>UNIAO DUPLA PPR DN 20 MM, PARA AGUA QUENTE PREDIAL</v>
          </cell>
          <cell r="C11555" t="str">
            <v xml:space="preserve">UN    </v>
          </cell>
          <cell r="D11555">
            <v>21.51</v>
          </cell>
        </row>
        <row r="11556">
          <cell r="A11556">
            <v>36316</v>
          </cell>
          <cell r="B11556" t="str">
            <v>UNIAO DUPLA PPR DN 25 MM, PARA AGUA QUENTE PREDIAL</v>
          </cell>
          <cell r="C11556" t="str">
            <v xml:space="preserve">UN    </v>
          </cell>
          <cell r="D11556">
            <v>26.08</v>
          </cell>
        </row>
        <row r="11557">
          <cell r="A11557">
            <v>64</v>
          </cell>
          <cell r="B11557" t="str">
            <v>UNIAO EM POLIPROPILENO (PP), PARA TUBO EM PEAD, 20 MM - LIGACAO PREDIAL DE AGUA</v>
          </cell>
          <cell r="C11557" t="str">
            <v xml:space="preserve">UN    </v>
          </cell>
          <cell r="D11557">
            <v>3.65</v>
          </cell>
        </row>
        <row r="11558">
          <cell r="A11558">
            <v>37423</v>
          </cell>
          <cell r="B11558" t="str">
            <v>UNIAO EM POLIPROPILENO (PP), PARA TUBO EM PEAD, 32 MM - LIGACAO PREDIAL DE AGUA</v>
          </cell>
          <cell r="C11558" t="str">
            <v xml:space="preserve">UN    </v>
          </cell>
          <cell r="D11558">
            <v>9.02</v>
          </cell>
        </row>
        <row r="11559">
          <cell r="A11559">
            <v>39296</v>
          </cell>
          <cell r="B11559" t="str">
            <v>UNIAO METALICA, PARA CONEXAO COM ANEL DESLIZANTE EM TUBO PEX, DN 16 MM</v>
          </cell>
          <cell r="C11559" t="str">
            <v xml:space="preserve">UN    </v>
          </cell>
          <cell r="D11559">
            <v>5.66</v>
          </cell>
        </row>
        <row r="11560">
          <cell r="A11560">
            <v>39297</v>
          </cell>
          <cell r="B11560" t="str">
            <v>UNIAO METALICA, PARA CONEXAO COM ANEL DESLIZANTE EM TUBO PEX, DN 20 MM</v>
          </cell>
          <cell r="C11560" t="str">
            <v xml:space="preserve">UN    </v>
          </cell>
          <cell r="D11560">
            <v>8.09</v>
          </cell>
        </row>
        <row r="11561">
          <cell r="A11561">
            <v>39298</v>
          </cell>
          <cell r="B11561" t="str">
            <v>UNIAO METALICA, PARA CONEXAO COM ANEL DESLIZANTE EM TUBO PEX, DN 25 MM</v>
          </cell>
          <cell r="C11561" t="str">
            <v xml:space="preserve">UN    </v>
          </cell>
          <cell r="D11561">
            <v>14.25</v>
          </cell>
        </row>
        <row r="11562">
          <cell r="A11562">
            <v>39299</v>
          </cell>
          <cell r="B11562" t="str">
            <v>UNIAO METALICA, PARA CONEXAO COM ANEL DESLIZANTE EM TUBO PEX, DN 32 MM</v>
          </cell>
          <cell r="C11562" t="str">
            <v xml:space="preserve">UN    </v>
          </cell>
          <cell r="D11562">
            <v>24.25</v>
          </cell>
        </row>
        <row r="11563">
          <cell r="A11563">
            <v>9892</v>
          </cell>
          <cell r="B11563" t="str">
            <v>UNIAO PVC, ROSCAVEL 1/2",  AGUA FRIA PREDIAL</v>
          </cell>
          <cell r="C11563" t="str">
            <v xml:space="preserve">UN    </v>
          </cell>
          <cell r="D11563">
            <v>4.21</v>
          </cell>
        </row>
        <row r="11564">
          <cell r="A11564">
            <v>9893</v>
          </cell>
          <cell r="B11564" t="str">
            <v>UNIAO PVC, ROSCAVEL 2",  AGUA FRIA PREDIAL</v>
          </cell>
          <cell r="C11564" t="str">
            <v xml:space="preserve">UN    </v>
          </cell>
          <cell r="D11564">
            <v>57.23</v>
          </cell>
        </row>
        <row r="11565">
          <cell r="A11565">
            <v>9901</v>
          </cell>
          <cell r="B11565" t="str">
            <v>UNIAO PVC, ROSCAVEL, 1 1/2",  AGUA FRIA PREDIAL</v>
          </cell>
          <cell r="C11565" t="str">
            <v xml:space="preserve">UN    </v>
          </cell>
          <cell r="D11565">
            <v>25.39</v>
          </cell>
        </row>
        <row r="11566">
          <cell r="A11566">
            <v>9896</v>
          </cell>
          <cell r="B11566" t="str">
            <v>UNIAO PVC, ROSCAVEL, 1 1/4",  AGUA FRIA PREDIAL</v>
          </cell>
          <cell r="C11566" t="str">
            <v xml:space="preserve">UN    </v>
          </cell>
          <cell r="D11566">
            <v>22.89</v>
          </cell>
        </row>
        <row r="11567">
          <cell r="A11567">
            <v>9900</v>
          </cell>
          <cell r="B11567" t="str">
            <v>UNIAO PVC, ROSCAVEL, 1",  AGUA FRIA PREDIAL</v>
          </cell>
          <cell r="C11567" t="str">
            <v xml:space="preserve">UN    </v>
          </cell>
          <cell r="D11567">
            <v>13.88</v>
          </cell>
        </row>
        <row r="11568">
          <cell r="A11568">
            <v>9898</v>
          </cell>
          <cell r="B11568" t="str">
            <v>UNIAO PVC, ROSCAVEL, 2 1/2",  AGUA FRIA PREDIAL</v>
          </cell>
          <cell r="C11568" t="str">
            <v xml:space="preserve">UN    </v>
          </cell>
          <cell r="D11568">
            <v>117.67</v>
          </cell>
        </row>
        <row r="11569">
          <cell r="A11569">
            <v>9899</v>
          </cell>
          <cell r="B11569" t="str">
            <v>UNIAO PVC, ROSCAVEL, 3/4",  AGUA FRIA PREDIAL</v>
          </cell>
          <cell r="C11569" t="str">
            <v xml:space="preserve">UN    </v>
          </cell>
          <cell r="D11569">
            <v>7.58</v>
          </cell>
        </row>
        <row r="11570">
          <cell r="A11570">
            <v>9902</v>
          </cell>
          <cell r="B11570" t="str">
            <v>UNIAO PVC, ROSCAVEL, 3",  AGUA FRIA PREDIAL</v>
          </cell>
          <cell r="C11570" t="str">
            <v xml:space="preserve">UN    </v>
          </cell>
          <cell r="D11570">
            <v>149.01</v>
          </cell>
        </row>
        <row r="11571">
          <cell r="A11571">
            <v>9908</v>
          </cell>
          <cell r="B11571" t="str">
            <v>UNIAO PVC, SOLDAVEL, 110 MM,  PARA AGUA FRIA PREDIAL</v>
          </cell>
          <cell r="C11571" t="str">
            <v xml:space="preserve">UN    </v>
          </cell>
          <cell r="D11571">
            <v>297.12</v>
          </cell>
        </row>
        <row r="11572">
          <cell r="A11572">
            <v>9905</v>
          </cell>
          <cell r="B11572" t="str">
            <v>UNIAO PVC, SOLDAVEL, 20 MM,  PARA AGUA FRIA PREDIAL</v>
          </cell>
          <cell r="C11572" t="str">
            <v xml:space="preserve">UN    </v>
          </cell>
          <cell r="D11572">
            <v>4.96</v>
          </cell>
        </row>
        <row r="11573">
          <cell r="A11573">
            <v>9906</v>
          </cell>
          <cell r="B11573" t="str">
            <v>UNIAO PVC, SOLDAVEL, 25 MM,  PARA AGUA FRIA PREDIAL</v>
          </cell>
          <cell r="C11573" t="str">
            <v xml:space="preserve">UN    </v>
          </cell>
          <cell r="D11573">
            <v>5.95</v>
          </cell>
        </row>
        <row r="11574">
          <cell r="A11574">
            <v>9895</v>
          </cell>
          <cell r="B11574" t="str">
            <v>UNIAO PVC, SOLDAVEL, 32 MM,  PARA AGUA FRIA PREDIAL</v>
          </cell>
          <cell r="C11574" t="str">
            <v xml:space="preserve">UN    </v>
          </cell>
          <cell r="D11574">
            <v>9.76</v>
          </cell>
        </row>
        <row r="11575">
          <cell r="A11575">
            <v>9894</v>
          </cell>
          <cell r="B11575" t="str">
            <v>UNIAO PVC, SOLDAVEL, 40 MM,  PARA AGUA FRIA PREDIAL</v>
          </cell>
          <cell r="C11575" t="str">
            <v xml:space="preserve">UN    </v>
          </cell>
          <cell r="D11575">
            <v>19.010000000000002</v>
          </cell>
        </row>
        <row r="11576">
          <cell r="A11576">
            <v>9897</v>
          </cell>
          <cell r="B11576" t="str">
            <v>UNIAO PVC, SOLDAVEL, 50 MM,  PARA AGUA FRIA PREDIAL</v>
          </cell>
          <cell r="C11576" t="str">
            <v xml:space="preserve">UN    </v>
          </cell>
          <cell r="D11576">
            <v>20.58</v>
          </cell>
        </row>
        <row r="11577">
          <cell r="A11577">
            <v>9910</v>
          </cell>
          <cell r="B11577" t="str">
            <v>UNIAO PVC, SOLDAVEL, 60 MM,  PARA AGUA FRIA PREDIAL</v>
          </cell>
          <cell r="C11577" t="str">
            <v xml:space="preserve">UN    </v>
          </cell>
          <cell r="D11577">
            <v>51.81</v>
          </cell>
        </row>
        <row r="11578">
          <cell r="A11578">
            <v>9909</v>
          </cell>
          <cell r="B11578" t="str">
            <v>UNIAO PVC, SOLDAVEL, 75 MM,  PARA AGUA FRIA PREDIAL</v>
          </cell>
          <cell r="C11578" t="str">
            <v xml:space="preserve">UN    </v>
          </cell>
          <cell r="D11578">
            <v>104.56</v>
          </cell>
        </row>
        <row r="11579">
          <cell r="A11579">
            <v>9907</v>
          </cell>
          <cell r="B11579" t="str">
            <v>UNIAO PVC, SOLDAVEL, 85 MM,  PARA AGUA FRIA PREDIAL</v>
          </cell>
          <cell r="C11579" t="str">
            <v xml:space="preserve">UN    </v>
          </cell>
          <cell r="D11579">
            <v>160.77000000000001</v>
          </cell>
        </row>
        <row r="11580">
          <cell r="A11580">
            <v>20973</v>
          </cell>
          <cell r="B11580" t="str">
            <v>UNIAO TIPO STORZ, COM EMPATACAO INTERNA TIPO ANEL DE EXPANSAO, ENGATE RAPIDO 1 1/2", PARA MANGUEIRA DE COMBATE A INCENDIO PREDIAL</v>
          </cell>
          <cell r="C11580" t="str">
            <v xml:space="preserve">UN    </v>
          </cell>
          <cell r="D11580">
            <v>62.46</v>
          </cell>
        </row>
        <row r="11581">
          <cell r="A11581">
            <v>20974</v>
          </cell>
          <cell r="B11581" t="str">
            <v>UNIAO TIPO STORZ, COM EMPATACAO INTERNA TIPO ANEL DE EXPANSAO, ENGATE RAPIDO 2 1/2", PARA MANGUEIRA DE COMBATE A INCENDIO PREDIAL</v>
          </cell>
          <cell r="C11581" t="str">
            <v xml:space="preserve">UN    </v>
          </cell>
          <cell r="D11581">
            <v>89.37</v>
          </cell>
        </row>
        <row r="11582">
          <cell r="A11582">
            <v>37989</v>
          </cell>
          <cell r="B11582" t="str">
            <v>UNIAO, CPVC, SOLDAVEL, 15 MM, PARA AGUA QUENTE PREDIAL</v>
          </cell>
          <cell r="C11582" t="str">
            <v xml:space="preserve">UN    </v>
          </cell>
          <cell r="D11582">
            <v>13.08</v>
          </cell>
        </row>
        <row r="11583">
          <cell r="A11583">
            <v>37990</v>
          </cell>
          <cell r="B11583" t="str">
            <v>UNIAO, CPVC, SOLDAVEL, 22 MM, PARA AGUA QUENTE PREDIAL</v>
          </cell>
          <cell r="C11583" t="str">
            <v xml:space="preserve">UN    </v>
          </cell>
          <cell r="D11583">
            <v>15.2</v>
          </cell>
        </row>
        <row r="11584">
          <cell r="A11584">
            <v>37991</v>
          </cell>
          <cell r="B11584" t="str">
            <v>UNIAO, CPVC, SOLDAVEL, 28 MM, PARA AGUA QUENTE PREDIAL</v>
          </cell>
          <cell r="C11584" t="str">
            <v xml:space="preserve">UN    </v>
          </cell>
          <cell r="D11584">
            <v>24.04</v>
          </cell>
        </row>
        <row r="11585">
          <cell r="A11585">
            <v>37992</v>
          </cell>
          <cell r="B11585" t="str">
            <v>UNIAO, CPVC, SOLDAVEL, 35 MM, PARA AGUA QUENTE PREDIAL</v>
          </cell>
          <cell r="C11585" t="str">
            <v xml:space="preserve">UN    </v>
          </cell>
          <cell r="D11585">
            <v>36.72</v>
          </cell>
        </row>
        <row r="11586">
          <cell r="A11586">
            <v>37993</v>
          </cell>
          <cell r="B11586" t="str">
            <v>UNIAO, CPVC, SOLDAVEL, 42 MM, PARA AGUA QUENTE PREDIAL</v>
          </cell>
          <cell r="C11586" t="str">
            <v xml:space="preserve">UN    </v>
          </cell>
          <cell r="D11586">
            <v>54.5</v>
          </cell>
        </row>
        <row r="11587">
          <cell r="A11587">
            <v>37994</v>
          </cell>
          <cell r="B11587" t="str">
            <v>UNIAO, CPVC, SOLDAVEL, 54 MM, PARA AGUA QUENTE PREDIAL</v>
          </cell>
          <cell r="C11587" t="str">
            <v xml:space="preserve">UN    </v>
          </cell>
          <cell r="D11587">
            <v>130.97</v>
          </cell>
        </row>
        <row r="11588">
          <cell r="A11588">
            <v>37995</v>
          </cell>
          <cell r="B11588" t="str">
            <v>UNIAO, CPVC, SOLDAVEL, 73 MM, PARA AGUA QUENTE PREDIAL</v>
          </cell>
          <cell r="C11588" t="str">
            <v xml:space="preserve">UN    </v>
          </cell>
          <cell r="D11588">
            <v>190.09</v>
          </cell>
        </row>
        <row r="11589">
          <cell r="A11589">
            <v>37996</v>
          </cell>
          <cell r="B11589" t="str">
            <v>UNIAO, CPVC, SOLDAVEL, 89 MM, PARA AGUA QUENTE PREDIAL</v>
          </cell>
          <cell r="C11589" t="str">
            <v xml:space="preserve">UN    </v>
          </cell>
          <cell r="D11589">
            <v>280.27999999999997</v>
          </cell>
        </row>
        <row r="11590">
          <cell r="A11590">
            <v>13883</v>
          </cell>
          <cell r="B11590" t="str">
            <v>USINA DE ASFALTO A FRIO, CAPACIDADE DE 30 A 40 T/H, ELETRICA, POTENCIA DE 30 CV</v>
          </cell>
          <cell r="C11590" t="str">
            <v xml:space="preserve">UN    </v>
          </cell>
          <cell r="D11590">
            <v>78078.77</v>
          </cell>
        </row>
        <row r="11591">
          <cell r="A11591">
            <v>38604</v>
          </cell>
          <cell r="B11591" t="str">
            <v>USINA DE ASFALTO A FRIO, CAPACIDADE DE 40 A 60 T/H, ELETRICA, POTENCIA DE 30 CV</v>
          </cell>
          <cell r="C11591" t="str">
            <v xml:space="preserve">UN    </v>
          </cell>
          <cell r="D11591">
            <v>97246.07</v>
          </cell>
        </row>
        <row r="11592">
          <cell r="A11592">
            <v>10601</v>
          </cell>
          <cell r="B11592" t="str">
            <v>USINA DE ASFALTO A QUENTE, FIXA, TIPO CONTRA FLUXO, CAPACIDADE DE 100 A 140 T/H, POTENCIA DE 280 KW, COM MISTURADOR EXTERNO ROTATIVO</v>
          </cell>
          <cell r="C11592" t="str">
            <v xml:space="preserve">UN    </v>
          </cell>
          <cell r="D11592">
            <v>1891630.04</v>
          </cell>
        </row>
        <row r="11593">
          <cell r="A11593">
            <v>26034</v>
          </cell>
          <cell r="B11593" t="str">
            <v>USINA DE ASFALTO, GRAVIMETRICA, CAPACIDADE DE 150 T/H, POTENCIA DE 400 KW</v>
          </cell>
          <cell r="C11593" t="str">
            <v xml:space="preserve">UN    </v>
          </cell>
          <cell r="D11593">
            <v>4980595.1500000004</v>
          </cell>
        </row>
        <row r="11594">
          <cell r="A11594">
            <v>13894</v>
          </cell>
          <cell r="B11594" t="str">
            <v>USINA DE CONCRETO FIXA, CAPACIDADE NOMINAL DE 40 M3/H, SEM SILO</v>
          </cell>
          <cell r="C11594" t="str">
            <v xml:space="preserve">UN    </v>
          </cell>
          <cell r="D11594">
            <v>392649.25</v>
          </cell>
        </row>
        <row r="11595">
          <cell r="A11595">
            <v>13895</v>
          </cell>
          <cell r="B11595" t="str">
            <v>USINA DE CONCRETO FIXA, CAPACIDADE NOMINAL DE 60 M3/H, SEM SILO</v>
          </cell>
          <cell r="C11595" t="str">
            <v xml:space="preserve">UN    </v>
          </cell>
          <cell r="D11595">
            <v>527982.35</v>
          </cell>
        </row>
        <row r="11596">
          <cell r="A11596">
            <v>13892</v>
          </cell>
          <cell r="B11596" t="str">
            <v>USINA DE CONCRETO FIXA, CAPACIDADE NOMINAL DE 80 M3/H, SEM SILO</v>
          </cell>
          <cell r="C11596" t="str">
            <v xml:space="preserve">UN    </v>
          </cell>
          <cell r="D11596">
            <v>647029.46</v>
          </cell>
        </row>
        <row r="11597">
          <cell r="A11597">
            <v>9914</v>
          </cell>
          <cell r="B11597" t="str">
            <v>USINA DE CONCRETO FIXA, CAPACIDADE NOMINAL DE 90 A 120 M3/H, SEM SILO</v>
          </cell>
          <cell r="C11597" t="str">
            <v xml:space="preserve">UN    </v>
          </cell>
          <cell r="D11597">
            <v>700000</v>
          </cell>
        </row>
        <row r="11598">
          <cell r="A11598">
            <v>36485</v>
          </cell>
          <cell r="B11598" t="str">
            <v>USINA DE LAMA ASFALTICA, PROD 30 A 50 T/H, SILO DE AGREGADO 7 M3, RESERVATORIOS PARA EMULSAO E AGUA DE 2,3 M3 CADA, MISTURADOR TIPO PUGG-MILL A SER MONTADO SOBRE CAMINHAO</v>
          </cell>
          <cell r="C11598" t="str">
            <v xml:space="preserve">UN    </v>
          </cell>
          <cell r="D11598">
            <v>424438.89</v>
          </cell>
        </row>
        <row r="11599">
          <cell r="A11599">
            <v>9912</v>
          </cell>
          <cell r="B11599" t="str">
            <v>USINA DE MISTURAS ASFALTICAS A QUENTE, MOVEL, TIPO CONTRA FLUXO, CAPACIDADE DE 40 A 80 T/H</v>
          </cell>
          <cell r="C11599" t="str">
            <v xml:space="preserve">UN    </v>
          </cell>
          <cell r="D11599">
            <v>1540000</v>
          </cell>
        </row>
        <row r="11600">
          <cell r="A11600">
            <v>9921</v>
          </cell>
          <cell r="B11600" t="str">
            <v>USINA MISTURADORA DE SOLOS,  DOSADORES TRIPLOS, CALHA VIBRATORIA CAPACIDADE DE 200 A 500 T/H, POTENCIA DE 75 KW</v>
          </cell>
          <cell r="C11600" t="str">
            <v xml:space="preserve">UN    </v>
          </cell>
          <cell r="D11600">
            <v>794404.84</v>
          </cell>
        </row>
        <row r="11601">
          <cell r="A11601">
            <v>21112</v>
          </cell>
          <cell r="B11601" t="str">
            <v>VALVULA DE DESCARGA EM METAL CROMADO PARA MICTORIO COM ACIONAMENTO POR PRESSAO E FECHAMENTO AUTOMATICO</v>
          </cell>
          <cell r="C11601" t="str">
            <v xml:space="preserve">UN    </v>
          </cell>
          <cell r="D11601">
            <v>146.66999999999999</v>
          </cell>
        </row>
        <row r="11602">
          <cell r="A11602">
            <v>10228</v>
          </cell>
          <cell r="B11602" t="str">
            <v>VALVULA DE DESCARGA METALICA, BASE 1 1/2 " E ACABAMENTO METALICO CROMADO</v>
          </cell>
          <cell r="C11602" t="str">
            <v xml:space="preserve">UN    </v>
          </cell>
          <cell r="D11602">
            <v>170.39</v>
          </cell>
        </row>
        <row r="11603">
          <cell r="A11603">
            <v>11781</v>
          </cell>
          <cell r="B11603" t="str">
            <v>VALVULA DE DESCARGA METALICA, BASE 1 1/4 " E ACABAMENTO METALICO CROMADO</v>
          </cell>
          <cell r="C11603" t="str">
            <v xml:space="preserve">UN    </v>
          </cell>
          <cell r="D11603">
            <v>138.03</v>
          </cell>
        </row>
        <row r="11604">
          <cell r="A11604">
            <v>11746</v>
          </cell>
          <cell r="B11604" t="str">
            <v>VALVULA DE ESFERA BRUTA EM BRONZE, BITOLA 1 " (REF 1552-B)</v>
          </cell>
          <cell r="C11604" t="str">
            <v xml:space="preserve">UN    </v>
          </cell>
          <cell r="D11604">
            <v>48.05</v>
          </cell>
        </row>
        <row r="11605">
          <cell r="A11605">
            <v>11751</v>
          </cell>
          <cell r="B11605" t="str">
            <v>VALVULA DE ESFERA BRUTA EM BRONZE, BITOLA 1 1/2 " (REF 1552-B)</v>
          </cell>
          <cell r="C11605" t="str">
            <v xml:space="preserve">UN    </v>
          </cell>
          <cell r="D11605">
            <v>86.31</v>
          </cell>
        </row>
        <row r="11606">
          <cell r="A11606">
            <v>11750</v>
          </cell>
          <cell r="B11606" t="str">
            <v>VALVULA DE ESFERA BRUTA EM BRONZE, BITOLA 1 1/4 " (REF 1552-B)</v>
          </cell>
          <cell r="C11606" t="str">
            <v xml:space="preserve">UN    </v>
          </cell>
          <cell r="D11606">
            <v>71.63</v>
          </cell>
        </row>
        <row r="11607">
          <cell r="A11607">
            <v>11748</v>
          </cell>
          <cell r="B11607" t="str">
            <v>VALVULA DE ESFERA BRUTA EM BRONZE, BITOLA 1/2 " (REF 1552-B)</v>
          </cell>
          <cell r="C11607" t="str">
            <v xml:space="preserve">UN    </v>
          </cell>
          <cell r="D11607">
            <v>30.84</v>
          </cell>
        </row>
        <row r="11608">
          <cell r="A11608">
            <v>11747</v>
          </cell>
          <cell r="B11608" t="str">
            <v>VALVULA DE ESFERA BRUTA EM BRONZE, BITOLA 2 " (REF 1552-B)</v>
          </cell>
          <cell r="C11608" t="str">
            <v xml:space="preserve">UN    </v>
          </cell>
          <cell r="D11608">
            <v>133.09</v>
          </cell>
        </row>
        <row r="11609">
          <cell r="A11609">
            <v>11749</v>
          </cell>
          <cell r="B11609" t="str">
            <v>VALVULA DE ESFERA BRUTA EM BRONZE, BITOLA 3/4 " (REF 1552-B)</v>
          </cell>
          <cell r="C11609" t="str">
            <v xml:space="preserve">UN    </v>
          </cell>
          <cell r="D11609">
            <v>35.590000000000003</v>
          </cell>
        </row>
        <row r="11610">
          <cell r="A11610">
            <v>10236</v>
          </cell>
          <cell r="B11610" t="str">
            <v>VALVULA DE RETENCAO DE BRONZE, PE COM CRIVOS, EXTREMIDADE COM ROSCA, DE 1 1/2", PARA FUNDO DE POCO</v>
          </cell>
          <cell r="C11610" t="str">
            <v xml:space="preserve">UN    </v>
          </cell>
          <cell r="D11610">
            <v>52.45</v>
          </cell>
        </row>
        <row r="11611">
          <cell r="A11611">
            <v>10233</v>
          </cell>
          <cell r="B11611" t="str">
            <v>VALVULA DE RETENCAO DE BRONZE, PE COM CRIVOS, EXTREMIDADE COM ROSCA, DE 1 1/4", PARA FUNDO DE POCO</v>
          </cell>
          <cell r="C11611" t="str">
            <v xml:space="preserve">UN    </v>
          </cell>
          <cell r="D11611">
            <v>49.15</v>
          </cell>
        </row>
        <row r="11612">
          <cell r="A11612">
            <v>10234</v>
          </cell>
          <cell r="B11612" t="str">
            <v>VALVULA DE RETENCAO DE BRONZE, PE COM CRIVOS, EXTREMIDADE COM ROSCA, DE 1", PARA FUNDO DE POCO</v>
          </cell>
          <cell r="C11612" t="str">
            <v xml:space="preserve">UN    </v>
          </cell>
          <cell r="D11612">
            <v>30.96</v>
          </cell>
        </row>
        <row r="11613">
          <cell r="A11613">
            <v>10231</v>
          </cell>
          <cell r="B11613" t="str">
            <v>VALVULA DE RETENCAO DE BRONZE, PE COM CRIVOS, EXTREMIDADE COM ROSCA, DE 2 1/2", PARA FUNDO DE POCO</v>
          </cell>
          <cell r="C11613" t="str">
            <v xml:space="preserve">UN    </v>
          </cell>
          <cell r="D11613">
            <v>141.97</v>
          </cell>
        </row>
        <row r="11614">
          <cell r="A11614">
            <v>10232</v>
          </cell>
          <cell r="B11614" t="str">
            <v>VALVULA DE RETENCAO DE BRONZE, PE COM CRIVOS, EXTREMIDADE COM ROSCA, DE 2", PARA FUNDO DE POCO</v>
          </cell>
          <cell r="C11614" t="str">
            <v xml:space="preserve">UN    </v>
          </cell>
          <cell r="D11614">
            <v>79.44</v>
          </cell>
        </row>
        <row r="11615">
          <cell r="A11615">
            <v>10229</v>
          </cell>
          <cell r="B11615" t="str">
            <v>VALVULA DE RETENCAO DE BRONZE, PE COM CRIVOS, EXTREMIDADE COM ROSCA, DE 3/4", PARA FUNDO DE POCO</v>
          </cell>
          <cell r="C11615" t="str">
            <v xml:space="preserve">UN    </v>
          </cell>
          <cell r="D11615">
            <v>28</v>
          </cell>
        </row>
        <row r="11616">
          <cell r="A11616">
            <v>10235</v>
          </cell>
          <cell r="B11616" t="str">
            <v>VALVULA DE RETENCAO DE BRONZE, PE COM CRIVOS, EXTREMIDADE COM ROSCA, DE 3", PARA FUNDO DE POCO</v>
          </cell>
          <cell r="C11616" t="str">
            <v xml:space="preserve">UN    </v>
          </cell>
          <cell r="D11616">
            <v>194.63</v>
          </cell>
        </row>
        <row r="11617">
          <cell r="A11617">
            <v>10230</v>
          </cell>
          <cell r="B11617" t="str">
            <v>VALVULA DE RETENCAO DE BRONZE, PE COM CRIVOS, EXTREMIDADE COM ROSCA, DE 4", PARA FUNDO DE POCO</v>
          </cell>
          <cell r="C11617" t="str">
            <v xml:space="preserve">UN    </v>
          </cell>
          <cell r="D11617">
            <v>342.53</v>
          </cell>
        </row>
        <row r="11618">
          <cell r="A11618">
            <v>10409</v>
          </cell>
          <cell r="B11618" t="str">
            <v>VALVULA DE RETENCAO HORIZONTAL, DE BRONZE (PN-25), 1 1/2", 400 PSI, TAMPA DE PORCA DE UNIAO, EXTREMIDADES COM ROSCA</v>
          </cell>
          <cell r="C11618" t="str">
            <v xml:space="preserve">UN    </v>
          </cell>
          <cell r="D11618">
            <v>101.76</v>
          </cell>
        </row>
        <row r="11619">
          <cell r="A11619">
            <v>10411</v>
          </cell>
          <cell r="B11619" t="str">
            <v>VALVULA DE RETENCAO HORIZONTAL, DE BRONZE (PN-25), 1 1/4", 400 PSI, TAMPA DE PORCA DE UNIAO, EXTREMIDADES COM ROSCA</v>
          </cell>
          <cell r="C11619" t="str">
            <v xml:space="preserve">UN    </v>
          </cell>
          <cell r="D11619">
            <v>91.06</v>
          </cell>
        </row>
        <row r="11620">
          <cell r="A11620">
            <v>10404</v>
          </cell>
          <cell r="B11620" t="str">
            <v>VALVULA DE RETENCAO HORIZONTAL, DE BRONZE (PN-25), 1/2", 400 PSI, TAMPA DE PORCA DE UNIAO, EXTREMIDADES COM ROSCA</v>
          </cell>
          <cell r="C11620" t="str">
            <v xml:space="preserve">UN    </v>
          </cell>
          <cell r="D11620">
            <v>36.93</v>
          </cell>
        </row>
        <row r="11621">
          <cell r="A11621">
            <v>10410</v>
          </cell>
          <cell r="B11621" t="str">
            <v>VALVULA DE RETENCAO HORIZONTAL, DE BRONZE (PN-25), 1", 400 PSI, TAMPA DE PORCA DE UNIAO, EXTREMIDADES COM ROSCA</v>
          </cell>
          <cell r="C11621" t="str">
            <v xml:space="preserve">UN    </v>
          </cell>
          <cell r="D11621">
            <v>60.82</v>
          </cell>
        </row>
        <row r="11622">
          <cell r="A11622">
            <v>10405</v>
          </cell>
          <cell r="B11622" t="str">
            <v>VALVULA DE RETENCAO HORIZONTAL, DE BRONZE (PN-25), 2 1/2", 400 PSI, TAMPA DE PORCA DE UNIAO, EXTREMIDADES COM ROSCA</v>
          </cell>
          <cell r="C11622" t="str">
            <v xml:space="preserve">UN    </v>
          </cell>
          <cell r="D11622">
            <v>203.88</v>
          </cell>
        </row>
        <row r="11623">
          <cell r="A11623">
            <v>10408</v>
          </cell>
          <cell r="B11623" t="str">
            <v>VALVULA DE RETENCAO HORIZONTAL, DE BRONZE (PN-25), 2", 400 PSI, TAMPA DE PORCA DE UNIAO, EXTREMIDADES COM ROSCA</v>
          </cell>
          <cell r="C11623" t="str">
            <v xml:space="preserve">UN    </v>
          </cell>
          <cell r="D11623">
            <v>142.57</v>
          </cell>
        </row>
        <row r="11624">
          <cell r="A11624">
            <v>10412</v>
          </cell>
          <cell r="B11624" t="str">
            <v>VALVULA DE RETENCAO HORIZONTAL, DE BRONZE (PN-25), 3/4", 400 PSI, TAMPA DE PORCA DE UNIAO, EXTREMIDADES COM ROSCA</v>
          </cell>
          <cell r="C11624" t="str">
            <v xml:space="preserve">UN    </v>
          </cell>
          <cell r="D11624">
            <v>44.75</v>
          </cell>
        </row>
        <row r="11625">
          <cell r="A11625">
            <v>10406</v>
          </cell>
          <cell r="B11625" t="str">
            <v>VALVULA DE RETENCAO HORIZONTAL, DE BRONZE (PN-25), 3", 400 PSI, TAMPA DE PORCA DE UNIAO, EXTREMIDADES COM ROSCA</v>
          </cell>
          <cell r="C11625" t="str">
            <v xml:space="preserve">UN    </v>
          </cell>
          <cell r="D11625">
            <v>281.60000000000002</v>
          </cell>
        </row>
        <row r="11626">
          <cell r="A11626">
            <v>10407</v>
          </cell>
          <cell r="B11626" t="str">
            <v>VALVULA DE RETENCAO HORIZONTAL, DE BRONZE (PN-25), 4", 400 PSI, TAMPA DE PORCA DE UNIAO, EXTREMIDADES COM ROSCA</v>
          </cell>
          <cell r="C11626" t="str">
            <v xml:space="preserve">UN    </v>
          </cell>
          <cell r="D11626">
            <v>436.77</v>
          </cell>
        </row>
        <row r="11627">
          <cell r="A11627">
            <v>10416</v>
          </cell>
          <cell r="B11627" t="str">
            <v>VALVULA DE RETENCAO VERTICAL, DE BRONZE (PN-16), 1 1/2", 200 PSI, EXTREMIDADES COM ROSCA</v>
          </cell>
          <cell r="C11627" t="str">
            <v xml:space="preserve">UN    </v>
          </cell>
          <cell r="D11627">
            <v>54.17</v>
          </cell>
        </row>
        <row r="11628">
          <cell r="A11628">
            <v>10419</v>
          </cell>
          <cell r="B11628" t="str">
            <v>VALVULA DE RETENCAO VERTICAL, DE BRONZE (PN-16), 1 1/4", 200 PSI, EXTREMIDADES COM ROSCA</v>
          </cell>
          <cell r="C11628" t="str">
            <v xml:space="preserve">UN    </v>
          </cell>
          <cell r="D11628">
            <v>47.02</v>
          </cell>
        </row>
        <row r="11629">
          <cell r="A11629">
            <v>21092</v>
          </cell>
          <cell r="B11629" t="str">
            <v>VALVULA DE RETENCAO VERTICAL, DE BRONZE (PN-16), 1/2", 200 PSI, EXTREMIDADES COM ROSCA</v>
          </cell>
          <cell r="C11629" t="str">
            <v xml:space="preserve">UN    </v>
          </cell>
          <cell r="D11629">
            <v>26.88</v>
          </cell>
        </row>
        <row r="11630">
          <cell r="A11630">
            <v>10418</v>
          </cell>
          <cell r="B11630" t="str">
            <v>VALVULA DE RETENCAO VERTICAL, DE BRONZE (PN-16), 1", 200 PSI, EXTREMIDADES COM ROSCA</v>
          </cell>
          <cell r="C11630" t="str">
            <v xml:space="preserve">UN    </v>
          </cell>
          <cell r="D11630">
            <v>31.34</v>
          </cell>
        </row>
        <row r="11631">
          <cell r="A11631">
            <v>12657</v>
          </cell>
          <cell r="B11631" t="str">
            <v>VALVULA DE RETENCAO VERTICAL, DE BRONZE (PN-16), 2 1/2", 200 PSI, EXTREMIDADES COM ROSCA</v>
          </cell>
          <cell r="C11631" t="str">
            <v xml:space="preserve">UN    </v>
          </cell>
          <cell r="D11631">
            <v>126.49</v>
          </cell>
        </row>
        <row r="11632">
          <cell r="A11632">
            <v>10417</v>
          </cell>
          <cell r="B11632" t="str">
            <v>VALVULA DE RETENCAO VERTICAL, DE BRONZE (PN-16), 2", 200 PSI, EXTREMIDADES COM ROSCA</v>
          </cell>
          <cell r="C11632" t="str">
            <v xml:space="preserve">UN    </v>
          </cell>
          <cell r="D11632">
            <v>78.930000000000007</v>
          </cell>
        </row>
        <row r="11633">
          <cell r="A11633">
            <v>10413</v>
          </cell>
          <cell r="B11633" t="str">
            <v>VALVULA DE RETENCAO VERTICAL, DE BRONZE (PN-16), 3/4", 200 PSI, EXTREMIDADES COM ROSCA</v>
          </cell>
          <cell r="C11633" t="str">
            <v xml:space="preserve">UN    </v>
          </cell>
          <cell r="D11633">
            <v>28.69</v>
          </cell>
        </row>
        <row r="11634">
          <cell r="A11634">
            <v>10414</v>
          </cell>
          <cell r="B11634" t="str">
            <v>VALVULA DE RETENCAO VERTICAL, DE BRONZE (PN-16), 3", 200 PSI, EXTREMIDADES COM ROSCA</v>
          </cell>
          <cell r="C11634" t="str">
            <v xml:space="preserve">UN    </v>
          </cell>
          <cell r="D11634">
            <v>172.73</v>
          </cell>
        </row>
        <row r="11635">
          <cell r="A11635">
            <v>10415</v>
          </cell>
          <cell r="B11635" t="str">
            <v>VALVULA DE RETENCAO VERTICAL, DE BRONZE (PN-16), 4", 200 PSI, EXTREMIDADES COM ROSCA</v>
          </cell>
          <cell r="C11635" t="str">
            <v xml:space="preserve">UN    </v>
          </cell>
          <cell r="D11635">
            <v>299.77999999999997</v>
          </cell>
        </row>
        <row r="11636">
          <cell r="A11636">
            <v>38643</v>
          </cell>
          <cell r="B11636" t="str">
            <v>VALVULA EM METAL CROMADO PARA LAVATORIO, 1 " SEM LADRAO</v>
          </cell>
          <cell r="C11636" t="str">
            <v xml:space="preserve">UN    </v>
          </cell>
          <cell r="D11636">
            <v>36.369999999999997</v>
          </cell>
        </row>
        <row r="11637">
          <cell r="A11637">
            <v>6157</v>
          </cell>
          <cell r="B11637" t="str">
            <v>VALVULA EM METAL CROMADO PARA PIA AMERICANA 3.1/2 X 1.1/2 "</v>
          </cell>
          <cell r="C11637" t="str">
            <v xml:space="preserve">UN    </v>
          </cell>
          <cell r="D11637">
            <v>49.68</v>
          </cell>
        </row>
        <row r="11638">
          <cell r="A11638">
            <v>37588</v>
          </cell>
          <cell r="B11638" t="str">
            <v>VALVULA EM METAL CROMADO PARA TANQUE, 1.1/2 " SEM LADRAO</v>
          </cell>
          <cell r="C11638" t="str">
            <v xml:space="preserve">UN    </v>
          </cell>
          <cell r="D11638">
            <v>21.11</v>
          </cell>
        </row>
        <row r="11639">
          <cell r="A11639">
            <v>6152</v>
          </cell>
          <cell r="B11639" t="str">
            <v>VALVULA EM PLASTICO BRANCO COM SAIDA LISA PARA TANQUE 1.1/4 " X 1.1/2 "</v>
          </cell>
          <cell r="C11639" t="str">
            <v xml:space="preserve">UN    </v>
          </cell>
          <cell r="D11639">
            <v>3.24</v>
          </cell>
        </row>
        <row r="11640">
          <cell r="A11640">
            <v>6158</v>
          </cell>
          <cell r="B11640" t="str">
            <v>VALVULA EM PLASTICO BRANCO PARA LAVATORIO 1 ", SEM UNHO, COM LADRAO</v>
          </cell>
          <cell r="C11640" t="str">
            <v xml:space="preserve">UN    </v>
          </cell>
          <cell r="D11640">
            <v>3.91</v>
          </cell>
        </row>
        <row r="11641">
          <cell r="A11641">
            <v>6153</v>
          </cell>
          <cell r="B11641" t="str">
            <v>VALVULA EM PLASTICO BRANCO PARA TANQUE OU LAVATORIO 1 ", SEM UNHO E SEM LADRAO</v>
          </cell>
          <cell r="C11641" t="str">
            <v xml:space="preserve">UN    </v>
          </cell>
          <cell r="D11641">
            <v>3.05</v>
          </cell>
        </row>
        <row r="11642">
          <cell r="A11642">
            <v>6156</v>
          </cell>
          <cell r="B11642" t="str">
            <v>VALVULA EM PLASTICO BRANCO PARA TANQUE 1.1/4 " X 1.1/2 ", SEM UNHO E SEM LADRAO</v>
          </cell>
          <cell r="C11642" t="str">
            <v xml:space="preserve">UN    </v>
          </cell>
          <cell r="D11642">
            <v>3.86</v>
          </cell>
        </row>
        <row r="11643">
          <cell r="A11643">
            <v>6154</v>
          </cell>
          <cell r="B11643" t="str">
            <v>VALVULA EM PLASTICO CROMADO PARA LAVATORIO 1 ", SEM UNHO, COM LADRAO</v>
          </cell>
          <cell r="C11643" t="str">
            <v xml:space="preserve">UN    </v>
          </cell>
          <cell r="D11643">
            <v>7.26</v>
          </cell>
        </row>
        <row r="11644">
          <cell r="A11644">
            <v>6155</v>
          </cell>
          <cell r="B11644" t="str">
            <v>VALVULA EM PLASTICO CROMADO TIPO AMERICANA PARA PIA DE COZINHA 3.1/2 " X 1.1/2 ", SEM ADAPTADOR</v>
          </cell>
          <cell r="C11644" t="str">
            <v xml:space="preserve">UN    </v>
          </cell>
          <cell r="D11644">
            <v>15.01</v>
          </cell>
        </row>
        <row r="11645">
          <cell r="A11645">
            <v>3115</v>
          </cell>
          <cell r="B11645" t="str">
            <v>VARA / PERFIL PARA CREMONA, EM FERRO CROMADO, COMPRIMENTO DE 120 CM</v>
          </cell>
          <cell r="C11645" t="str">
            <v xml:space="preserve">UN    </v>
          </cell>
          <cell r="D11645">
            <v>16.86</v>
          </cell>
        </row>
        <row r="11646">
          <cell r="A11646">
            <v>3116</v>
          </cell>
          <cell r="B11646" t="str">
            <v>VARA / PERFIL PARA CREMONA, EM FERRO CROMADO, COMPRIMENTO DE 150 CM</v>
          </cell>
          <cell r="C11646" t="str">
            <v xml:space="preserve">UN    </v>
          </cell>
          <cell r="D11646">
            <v>17.38</v>
          </cell>
        </row>
        <row r="11647">
          <cell r="A11647">
            <v>38166</v>
          </cell>
          <cell r="B11647" t="str">
            <v>VARA/ PERFIL PARA CREMONA, EM LATAO CROMADO, COMPRIMENTO DE 120 CM</v>
          </cell>
          <cell r="C11647" t="str">
            <v xml:space="preserve">UN    </v>
          </cell>
          <cell r="D11647">
            <v>35.57</v>
          </cell>
        </row>
        <row r="11648">
          <cell r="A11648">
            <v>38108</v>
          </cell>
          <cell r="B11648" t="str">
            <v>VARIADOR DE LUMINOSIDADE ROTATIVO (DIMMER) 127 V, 300 W (APENAS MODULO)</v>
          </cell>
          <cell r="C11648" t="str">
            <v xml:space="preserve">UN    </v>
          </cell>
          <cell r="D11648">
            <v>35.15</v>
          </cell>
        </row>
        <row r="11649">
          <cell r="A11649">
            <v>38087</v>
          </cell>
          <cell r="B11649" t="str">
            <v>VARIADOR DE LUMINOSIDADE ROTATIVO (DIMMER) 127V, 300W, CONJUNTO MONTADO PARA EMBUTIR 4" X 2" (PLACA + SUPORTE + MODULO)</v>
          </cell>
          <cell r="C11649" t="str">
            <v xml:space="preserve">UN    </v>
          </cell>
          <cell r="D11649">
            <v>45.21</v>
          </cell>
        </row>
        <row r="11650">
          <cell r="A11650">
            <v>38109</v>
          </cell>
          <cell r="B11650" t="str">
            <v>VARIADOR DE LUMINOSIDADE ROTATIVO (DIMMER) 220 V, 600 W (APENAS MODULO)</v>
          </cell>
          <cell r="C11650" t="str">
            <v xml:space="preserve">UN    </v>
          </cell>
          <cell r="D11650">
            <v>56.18</v>
          </cell>
        </row>
        <row r="11651">
          <cell r="A11651">
            <v>38088</v>
          </cell>
          <cell r="B11651" t="str">
            <v>VARIADOR DE LUMINOSIDADE ROTATIVO (DIMMER) 220V, 600W, CONJUNTO MONTADO PARA EMBUTIR 4" X 2" (PLACA + SUPORTE + MODULO)</v>
          </cell>
          <cell r="C11651" t="str">
            <v xml:space="preserve">UN    </v>
          </cell>
          <cell r="D11651">
            <v>59.07</v>
          </cell>
        </row>
        <row r="11652">
          <cell r="A11652">
            <v>38110</v>
          </cell>
          <cell r="B11652" t="str">
            <v>VARIADOR DE VELOCIDADE PARA VENTILADOR 127 V, 150 W (APENAS MODULO)</v>
          </cell>
          <cell r="C11652" t="str">
            <v xml:space="preserve">UN    </v>
          </cell>
          <cell r="D11652">
            <v>21.61</v>
          </cell>
        </row>
        <row r="11653">
          <cell r="A11653">
            <v>38089</v>
          </cell>
          <cell r="B11653" t="str">
            <v>VARIADOR DE VELOCIDADE PARA VENTILADOR 127V, 150W + 2 INTERRUPTORES PARALELOS, PARA REVERSAO E LAMPADA, CONJUNTO MONTADO PARA EMBUTIR 4" X 2" (PLACA + SUPORTE + MODULOS)</v>
          </cell>
          <cell r="C11653" t="str">
            <v xml:space="preserve">UN    </v>
          </cell>
          <cell r="D11653">
            <v>37.659999999999997</v>
          </cell>
        </row>
        <row r="11654">
          <cell r="A11654">
            <v>38111</v>
          </cell>
          <cell r="B11654" t="str">
            <v>VARIADOR DE VELOCIDADE PARA VENTILADOR 220 V, 250 W (APENAS MODULO)</v>
          </cell>
          <cell r="C11654" t="str">
            <v xml:space="preserve">UN    </v>
          </cell>
          <cell r="D11654">
            <v>24.17</v>
          </cell>
        </row>
        <row r="11655">
          <cell r="A11655">
            <v>38090</v>
          </cell>
          <cell r="B11655" t="str">
            <v>VARIADOR DE VELOCIDADE PARA VENTILADOR 220V, 250W + 2 INTERRUPTORES PARALELOS, PARA REVERSAO E LAMPADA, CONJUNTO MONTADO PARA EMBUTIR 4" X 2" (PLACA + SUPORTE + MODULOS)</v>
          </cell>
          <cell r="C11655" t="str">
            <v xml:space="preserve">UN    </v>
          </cell>
          <cell r="D11655">
            <v>38.92</v>
          </cell>
        </row>
        <row r="11656">
          <cell r="A11656">
            <v>11786</v>
          </cell>
          <cell r="B11656" t="str">
            <v>VASO SANITARIO SIFONADO INFANTIL LOUCA BRANCA</v>
          </cell>
          <cell r="C11656" t="str">
            <v xml:space="preserve">UN    </v>
          </cell>
          <cell r="D11656">
            <v>242.8</v>
          </cell>
        </row>
        <row r="11657">
          <cell r="A11657">
            <v>13726</v>
          </cell>
          <cell r="B11657" t="str">
            <v>VASSOURA MECANICA REBOCAVEL COM ESCOVA CILINDRICA LARGURA UTIL DE VARRIMENTO = 2,44M</v>
          </cell>
          <cell r="C11657" t="str">
            <v xml:space="preserve">UN    </v>
          </cell>
          <cell r="D11657">
            <v>35491.07</v>
          </cell>
        </row>
        <row r="11658">
          <cell r="A11658">
            <v>38400</v>
          </cell>
          <cell r="B11658" t="str">
            <v>VASSOURA 40 CM COM CABO</v>
          </cell>
          <cell r="C11658" t="str">
            <v xml:space="preserve">UN    </v>
          </cell>
          <cell r="D11658">
            <v>14.28</v>
          </cell>
        </row>
        <row r="11659">
          <cell r="A11659">
            <v>12627</v>
          </cell>
          <cell r="B11659" t="str">
            <v>VEDACAO DE CALHA, EM BORRACHA COR PRETA, MEDIDA ENTRE 119 E 170 MM, PARA DRENAGEM PLUVIAL PREDIAL</v>
          </cell>
          <cell r="C11659" t="str">
            <v xml:space="preserve">UN    </v>
          </cell>
          <cell r="D11659">
            <v>0.4</v>
          </cell>
        </row>
        <row r="11660">
          <cell r="A11660">
            <v>6138</v>
          </cell>
          <cell r="B11660" t="str">
            <v>VEDACAO PVC, 100 MM, PARA SAIDA VASO SANITARIO</v>
          </cell>
          <cell r="C11660" t="str">
            <v xml:space="preserve">UN    </v>
          </cell>
          <cell r="D11660">
            <v>1.83</v>
          </cell>
        </row>
        <row r="11661">
          <cell r="A11661">
            <v>39996</v>
          </cell>
          <cell r="B11661" t="str">
            <v>VERGALHAO ZINCADO ROSCA TOTAL, 1/4 " (6,3 MM)</v>
          </cell>
          <cell r="C11661" t="str">
            <v xml:space="preserve">M     </v>
          </cell>
          <cell r="D11661">
            <v>2.4300000000000002</v>
          </cell>
        </row>
        <row r="11662">
          <cell r="A11662">
            <v>10478</v>
          </cell>
          <cell r="B11662" t="str">
            <v>VERNIZ POLIURETANO BRILHANTE PARA MADEIRA, COM FILTRO SOLAR, USO INTERNO E EXTERNO</v>
          </cell>
          <cell r="C11662" t="str">
            <v xml:space="preserve">L     </v>
          </cell>
          <cell r="D11662">
            <v>22.88</v>
          </cell>
        </row>
        <row r="11663">
          <cell r="A11663">
            <v>40514</v>
          </cell>
          <cell r="B11663" t="str">
            <v>VERNIZ POLIURETANO BRILHANTE PARA MADEIRA, SEM FILTRO SOLAR, USO INTERNO E EXTERNO</v>
          </cell>
          <cell r="C11663" t="str">
            <v xml:space="preserve">L     </v>
          </cell>
          <cell r="D11663">
            <v>20.27</v>
          </cell>
        </row>
        <row r="11664">
          <cell r="A11664">
            <v>10475</v>
          </cell>
          <cell r="B11664" t="str">
            <v>VERNIZ SINTETICO BRILHANTE PARA MADEIRA TIPO COPAL, USO INTERNO</v>
          </cell>
          <cell r="C11664" t="str">
            <v xml:space="preserve">L     </v>
          </cell>
          <cell r="D11664">
            <v>20.13</v>
          </cell>
        </row>
        <row r="11665">
          <cell r="A11665">
            <v>10481</v>
          </cell>
          <cell r="B11665" t="str">
            <v>VERNIZ SINTETICO BRILHANTE PARA MADEIRA, COM FILTRO SOLAR, USO INTERNO E EXTERNO (BASE SOLVENTE)</v>
          </cell>
          <cell r="C11665" t="str">
            <v xml:space="preserve">L     </v>
          </cell>
          <cell r="D11665">
            <v>21.95</v>
          </cell>
        </row>
        <row r="11666">
          <cell r="A11666">
            <v>4031</v>
          </cell>
          <cell r="B11666" t="str">
            <v>VEU DE VIDRO/VEU DE SUPERFICIE 30 A 35 G/M2</v>
          </cell>
          <cell r="C11666" t="str">
            <v xml:space="preserve">M2    </v>
          </cell>
          <cell r="D11666">
            <v>25.18</v>
          </cell>
        </row>
        <row r="11667">
          <cell r="A11667">
            <v>4030</v>
          </cell>
          <cell r="B11667" t="str">
            <v>VEU POLIESTER</v>
          </cell>
          <cell r="C11667" t="str">
            <v xml:space="preserve">M2    </v>
          </cell>
          <cell r="D11667">
            <v>5.35</v>
          </cell>
        </row>
        <row r="11668">
          <cell r="A11668">
            <v>39399</v>
          </cell>
          <cell r="B11668" t="str">
            <v>VIBRADOR DE IMERSAO, COM PONTEIRA DE *35* MM, MANGOTE DE 5 M, SEM MOTOR</v>
          </cell>
          <cell r="C11668" t="str">
            <v xml:space="preserve">UN    </v>
          </cell>
          <cell r="D11668">
            <v>914.91</v>
          </cell>
        </row>
        <row r="11669">
          <cell r="A11669">
            <v>39400</v>
          </cell>
          <cell r="B11669" t="str">
            <v>VIBRADOR DE IMERSAO, COM PONTEIRA DE *45* MM, MANGOTE DE 5 M, SEM MOTOR.</v>
          </cell>
          <cell r="C11669" t="str">
            <v xml:space="preserve">UN    </v>
          </cell>
          <cell r="D11669">
            <v>994.47</v>
          </cell>
        </row>
        <row r="11670">
          <cell r="A11670">
            <v>39401</v>
          </cell>
          <cell r="B11670" t="str">
            <v>VIBRADOR DE IMERSAO, COM PONTEIRA DE *60* MM, MANGOTE DE 5 M, SEM MOTOR.</v>
          </cell>
          <cell r="C11670" t="str">
            <v xml:space="preserve">UN    </v>
          </cell>
          <cell r="D11670">
            <v>1115.56</v>
          </cell>
        </row>
        <row r="11671">
          <cell r="A11671">
            <v>11652</v>
          </cell>
          <cell r="B11671" t="str">
            <v>VIBRADOR DE IMERSAO, DIAMETRO DA PONTEIRA DE *35* MM, COM MOTOR 4 TEMPOS A GASOLINA DE 5,5 HP (5,5 CV)</v>
          </cell>
          <cell r="C11671" t="str">
            <v xml:space="preserve">UN    </v>
          </cell>
          <cell r="D11671">
            <v>2400</v>
          </cell>
        </row>
        <row r="11672">
          <cell r="A11672">
            <v>13896</v>
          </cell>
          <cell r="B11672" t="str">
            <v>VIBRADOR DE IMERSAO, DIAMETRO DA PONTEIRA DE *45* MM, COM MOTOR ELETRICO TRIFASICO DE 2 HP (2 CV)</v>
          </cell>
          <cell r="C11672" t="str">
            <v xml:space="preserve">UN    </v>
          </cell>
          <cell r="D11672">
            <v>2153.0100000000002</v>
          </cell>
        </row>
        <row r="11673">
          <cell r="A11673">
            <v>13475</v>
          </cell>
          <cell r="B11673" t="str">
            <v>VIBRADOR DE IMERSAO, DIAMETRO DA PONTEIRA DE *45* MM, COM MOTOR 4 TEMPOS A GASOLINA DE 5,5 HP (5,5 CV)</v>
          </cell>
          <cell r="C11673" t="str">
            <v xml:space="preserve">UN    </v>
          </cell>
          <cell r="D11673">
            <v>2622.62</v>
          </cell>
        </row>
        <row r="11674">
          <cell r="A11674">
            <v>25971</v>
          </cell>
          <cell r="B11674" t="str">
            <v>VIBROACABADORA DE ASFALTO SOBRE ESTEIRAS, LARG. PAVIM. MAX. 8,00 M, POT. 100 KW/ 134 HP, CAP. 600 T/ H</v>
          </cell>
          <cell r="C11674" t="str">
            <v xml:space="preserve">UN    </v>
          </cell>
          <cell r="D11674">
            <v>3034252.44</v>
          </cell>
        </row>
        <row r="11675">
          <cell r="A11675">
            <v>25970</v>
          </cell>
          <cell r="B11675" t="str">
            <v>VIBROACABADORA DE ASFALTO SOBRE ESTEIRAS, LARG. PAVIM. 2,13 M A 4,55 M, POT. 74 KW/ 100 HP, CAP. 400 T/ H</v>
          </cell>
          <cell r="C11675" t="str">
            <v xml:space="preserve">UN    </v>
          </cell>
          <cell r="D11675">
            <v>1277385.06</v>
          </cell>
        </row>
        <row r="11676">
          <cell r="A11676">
            <v>13476</v>
          </cell>
          <cell r="B11676" t="str">
            <v>VIBROACABADORA DE ASFALTO SOBRE ESTEIRAS, LARG. PAVIM. 2,60 M A 5,75 M, POT. 110 HP, CAP. 450 T/ H</v>
          </cell>
          <cell r="C11676" t="str">
            <v xml:space="preserve">UN    </v>
          </cell>
          <cell r="D11676">
            <v>1286641.56</v>
          </cell>
        </row>
        <row r="11677">
          <cell r="A11677">
            <v>10488</v>
          </cell>
          <cell r="B11677" t="str">
            <v>VIBROACABADORA DE ASFALTO SOBRE ESTEIRAS, LARG. PAVIMENT. 1,90 A 5,3 M, POT. 78 KW/105 HP, CAP. 450 T/H</v>
          </cell>
          <cell r="C11677" t="str">
            <v xml:space="preserve">UN    </v>
          </cell>
          <cell r="D11677">
            <v>1558780.1</v>
          </cell>
        </row>
        <row r="11678">
          <cell r="A11678">
            <v>13606</v>
          </cell>
          <cell r="B11678" t="str">
            <v>VIBROACABADORA DE ASFALTO SOBRE RODAS, LARGURA DE PAVIMENTACAO DE 1,70 A 4,20 M, POTENCIA 78 KW/105 HP, CAPACIDADE 300 T/H</v>
          </cell>
          <cell r="C11678" t="str">
            <v xml:space="preserve">UN    </v>
          </cell>
          <cell r="D11678">
            <v>1381056.87</v>
          </cell>
        </row>
        <row r="11679">
          <cell r="A11679">
            <v>10489</v>
          </cell>
          <cell r="B11679" t="str">
            <v>VIDRACEIRO</v>
          </cell>
          <cell r="C11679" t="str">
            <v xml:space="preserve">H     </v>
          </cell>
          <cell r="D11679">
            <v>12.39</v>
          </cell>
        </row>
        <row r="11680">
          <cell r="A11680">
            <v>41073</v>
          </cell>
          <cell r="B11680" t="str">
            <v>VIDRACEIRO (MENSALISTA)</v>
          </cell>
          <cell r="C11680" t="str">
            <v xml:space="preserve">MES   </v>
          </cell>
          <cell r="D11680">
            <v>2195.02</v>
          </cell>
        </row>
        <row r="11681">
          <cell r="A11681">
            <v>34391</v>
          </cell>
          <cell r="B11681" t="str">
            <v>VIDRO COMUM LAMINADO LISO INCOLOR DUPLO, ESPESSURA TOTAL 8 MM (CADA CAMADA DE 4 MM) - COLOCADO</v>
          </cell>
          <cell r="C11681" t="str">
            <v xml:space="preserve">M2    </v>
          </cell>
          <cell r="D11681">
            <v>497.8</v>
          </cell>
        </row>
        <row r="11682">
          <cell r="A11682">
            <v>10496</v>
          </cell>
          <cell r="B11682" t="str">
            <v>VIDRO COMUM LAMINADO, LISO, INCOLOR, DUPLO, ESPESSURA TOTAL 6 MM (CADA CAMADA E= 3 MM) - COLOCADO</v>
          </cell>
          <cell r="C11682" t="str">
            <v xml:space="preserve">M2    </v>
          </cell>
          <cell r="D11682">
            <v>433.33</v>
          </cell>
        </row>
        <row r="11683">
          <cell r="A11683">
            <v>10497</v>
          </cell>
          <cell r="B11683" t="str">
            <v>VIDRO COMUM LAMINADO, LISO, INCOLOR, TRIPLO, ESPESSURA TOTAL 12 MM (CADA CAMADA E=  4 MM) - COLOCADO</v>
          </cell>
          <cell r="C11683" t="str">
            <v xml:space="preserve">M2    </v>
          </cell>
          <cell r="D11683">
            <v>1126.6600000000001</v>
          </cell>
        </row>
        <row r="11684">
          <cell r="A11684">
            <v>10504</v>
          </cell>
          <cell r="B11684" t="str">
            <v>VIDRO COMUM LAMINADO, LISO, INCOLOR, TRIPLO, ESPESSURA TOTAL 15 MM (CADA CAMADA E = 5 MM) - COLOCADO</v>
          </cell>
          <cell r="C11684" t="str">
            <v xml:space="preserve">M2    </v>
          </cell>
          <cell r="D11684">
            <v>1317.33</v>
          </cell>
        </row>
        <row r="11685">
          <cell r="A11685">
            <v>34390</v>
          </cell>
          <cell r="B11685" t="str">
            <v>VIDRO CRISTAL COLORIDO, 10 MM, PINTADO NA COR BRANCA</v>
          </cell>
          <cell r="C11685" t="str">
            <v xml:space="preserve">M2    </v>
          </cell>
          <cell r="D11685">
            <v>388.26</v>
          </cell>
        </row>
        <row r="11686">
          <cell r="A11686">
            <v>34389</v>
          </cell>
          <cell r="B11686" t="str">
            <v>VIDRO CRISTAL COLORIDO, 4 MM, PINTADO NA COR BRANCA</v>
          </cell>
          <cell r="C11686" t="str">
            <v xml:space="preserve">M2    </v>
          </cell>
          <cell r="D11686">
            <v>121.33</v>
          </cell>
        </row>
        <row r="11687">
          <cell r="A11687">
            <v>34388</v>
          </cell>
          <cell r="B11687" t="str">
            <v>VIDRO CRISTAL COLORIDO, 6 MM, PINTADO NA COR BRANCA</v>
          </cell>
          <cell r="C11687" t="str">
            <v xml:space="preserve">M2    </v>
          </cell>
          <cell r="D11687">
            <v>172.44</v>
          </cell>
        </row>
        <row r="11688">
          <cell r="A11688">
            <v>34387</v>
          </cell>
          <cell r="B11688" t="str">
            <v>VIDRO CRISTAL COLORIDO, 8 MM, PINTADO NA COR BRANCA</v>
          </cell>
          <cell r="C11688" t="str">
            <v xml:space="preserve">M2    </v>
          </cell>
          <cell r="D11688">
            <v>279.93</v>
          </cell>
        </row>
        <row r="11689">
          <cell r="A11689">
            <v>11188</v>
          </cell>
          <cell r="B11689" t="str">
            <v>VIDRO LISO FUME E = 4MM - SEM COLOCACAO</v>
          </cell>
          <cell r="C11689" t="str">
            <v xml:space="preserve">M2    </v>
          </cell>
          <cell r="D11689">
            <v>138.66</v>
          </cell>
        </row>
        <row r="11690">
          <cell r="A11690">
            <v>11189</v>
          </cell>
          <cell r="B11690" t="str">
            <v>VIDRO LISO FUME E = 6MM - SEM COLOCACAO</v>
          </cell>
          <cell r="C11690" t="str">
            <v xml:space="preserve">M2    </v>
          </cell>
          <cell r="D11690">
            <v>208</v>
          </cell>
        </row>
        <row r="11691">
          <cell r="A11691">
            <v>21107</v>
          </cell>
          <cell r="B11691" t="str">
            <v>VIDRO LISO FUME, E = 5 MM - SEM COLOCACAO</v>
          </cell>
          <cell r="C11691" t="str">
            <v xml:space="preserve">M2    </v>
          </cell>
          <cell r="D11691">
            <v>149.68</v>
          </cell>
        </row>
        <row r="11692">
          <cell r="A11692">
            <v>34386</v>
          </cell>
          <cell r="B11692" t="str">
            <v>VIDRO LISO INCOLOR 10 MM - SEM COLOCACAO</v>
          </cell>
          <cell r="C11692" t="str">
            <v xml:space="preserve">M2    </v>
          </cell>
          <cell r="D11692">
            <v>259.99</v>
          </cell>
        </row>
        <row r="11693">
          <cell r="A11693">
            <v>10490</v>
          </cell>
          <cell r="B11693" t="str">
            <v>VIDRO LISO INCOLOR 2 A 3 MM - SEM COLOCACAO</v>
          </cell>
          <cell r="C11693" t="str">
            <v xml:space="preserve">M2    </v>
          </cell>
          <cell r="D11693">
            <v>78</v>
          </cell>
        </row>
        <row r="11694">
          <cell r="A11694">
            <v>10492</v>
          </cell>
          <cell r="B11694" t="str">
            <v>VIDRO LISO INCOLOR 4MM - SEM COLOCACAO</v>
          </cell>
          <cell r="C11694" t="str">
            <v xml:space="preserve">M2    </v>
          </cell>
          <cell r="D11694">
            <v>103.99</v>
          </cell>
        </row>
        <row r="11695">
          <cell r="A11695">
            <v>10493</v>
          </cell>
          <cell r="B11695" t="str">
            <v>VIDRO LISO INCOLOR 5MM - SEM COLOCACAO</v>
          </cell>
          <cell r="C11695" t="str">
            <v xml:space="preserve">M2    </v>
          </cell>
          <cell r="D11695">
            <v>121.33</v>
          </cell>
        </row>
        <row r="11696">
          <cell r="A11696">
            <v>10491</v>
          </cell>
          <cell r="B11696" t="str">
            <v>VIDRO LISO INCOLOR 6 MM - SEM COLOCACAO</v>
          </cell>
          <cell r="C11696" t="str">
            <v xml:space="preserve">M2    </v>
          </cell>
          <cell r="D11696">
            <v>147.33000000000001</v>
          </cell>
        </row>
        <row r="11697">
          <cell r="A11697">
            <v>34385</v>
          </cell>
          <cell r="B11697" t="str">
            <v>VIDRO LISO INCOLOR 8MM  -  SEM COLOCACAO</v>
          </cell>
          <cell r="C11697" t="str">
            <v xml:space="preserve">M2    </v>
          </cell>
          <cell r="D11697">
            <v>214.93</v>
          </cell>
        </row>
        <row r="11698">
          <cell r="A11698">
            <v>10499</v>
          </cell>
          <cell r="B11698" t="str">
            <v>VIDRO MARTELADO OU CANELADO, 4 MM - SEM COLOCACAO</v>
          </cell>
          <cell r="C11698" t="str">
            <v xml:space="preserve">M2    </v>
          </cell>
          <cell r="D11698">
            <v>86.66</v>
          </cell>
        </row>
        <row r="11699">
          <cell r="A11699">
            <v>34384</v>
          </cell>
          <cell r="B11699" t="str">
            <v>VIDRO PLANO ARAMADO E = 6 MM - SEM COLOCACAO</v>
          </cell>
          <cell r="C11699" t="str">
            <v xml:space="preserve">M2    </v>
          </cell>
          <cell r="D11699">
            <v>259.99</v>
          </cell>
        </row>
        <row r="11700">
          <cell r="A11700">
            <v>11185</v>
          </cell>
          <cell r="B11700" t="str">
            <v>VIDRO PLANO ARMADO E = 7MM - SEM COLOCACAO</v>
          </cell>
          <cell r="C11700" t="str">
            <v xml:space="preserve">M2    </v>
          </cell>
          <cell r="D11700">
            <v>268.66000000000003</v>
          </cell>
        </row>
        <row r="11701">
          <cell r="A11701">
            <v>10507</v>
          </cell>
          <cell r="B11701" t="str">
            <v>VIDRO TEMPERADO INCOLOR E = 10 MM, SEM COLOCACAO</v>
          </cell>
          <cell r="C11701" t="str">
            <v xml:space="preserve">M2    </v>
          </cell>
          <cell r="D11701">
            <v>243.01</v>
          </cell>
        </row>
        <row r="11702">
          <cell r="A11702">
            <v>10505</v>
          </cell>
          <cell r="B11702" t="str">
            <v>VIDRO TEMPERADO INCOLOR E = 6 MM, SEM COLOCACAO</v>
          </cell>
          <cell r="C11702" t="str">
            <v xml:space="preserve">M2    </v>
          </cell>
          <cell r="D11702">
            <v>143.38999999999999</v>
          </cell>
        </row>
        <row r="11703">
          <cell r="A11703">
            <v>10506</v>
          </cell>
          <cell r="B11703" t="str">
            <v>VIDRO TEMPERADO INCOLOR E = 8 MM, SEM COLOCACAO</v>
          </cell>
          <cell r="C11703" t="str">
            <v xml:space="preserve">M2    </v>
          </cell>
          <cell r="D11703">
            <v>187.18</v>
          </cell>
        </row>
        <row r="11704">
          <cell r="A11704">
            <v>5031</v>
          </cell>
          <cell r="B11704" t="str">
            <v>VIDRO TEMPERADO INCOLOR PARA PORTA DE ABRIR, E = 10 MM (SEM FERRAGENS E SEM COLOCACAO)</v>
          </cell>
          <cell r="C11704" t="str">
            <v xml:space="preserve">M2    </v>
          </cell>
          <cell r="D11704">
            <v>262.83999999999997</v>
          </cell>
        </row>
        <row r="11705">
          <cell r="A11705">
            <v>10502</v>
          </cell>
          <cell r="B11705" t="str">
            <v>VIDRO TEMPERADO VERDE E = 10 MM, SEM COLOCACAO</v>
          </cell>
          <cell r="C11705" t="str">
            <v xml:space="preserve">M2    </v>
          </cell>
          <cell r="D11705">
            <v>306.27</v>
          </cell>
        </row>
        <row r="11706">
          <cell r="A11706">
            <v>10501</v>
          </cell>
          <cell r="B11706" t="str">
            <v>VIDRO TEMPERADO VERDE E = 6 MM, SEM COLOCACAO</v>
          </cell>
          <cell r="C11706" t="str">
            <v xml:space="preserve">M2    </v>
          </cell>
          <cell r="D11706">
            <v>173.03</v>
          </cell>
        </row>
        <row r="11707">
          <cell r="A11707">
            <v>10503</v>
          </cell>
          <cell r="B11707" t="str">
            <v>VIDRO TEMPERADO VERDE E = 8 MM, SEM COLOCACAO</v>
          </cell>
          <cell r="C11707" t="str">
            <v xml:space="preserve">M2    </v>
          </cell>
          <cell r="D11707">
            <v>233.77</v>
          </cell>
        </row>
        <row r="11708">
          <cell r="A11708">
            <v>40270</v>
          </cell>
          <cell r="B11708" t="str">
            <v>VIGA DE ESCORAMAENTO H20, DE MADEIRA, PESO DE 5,00 A 5,20 KG/M, COM EXTREMIDADES PLASTICAS</v>
          </cell>
          <cell r="C11708" t="str">
            <v xml:space="preserve">M     </v>
          </cell>
          <cell r="D11708">
            <v>44.75</v>
          </cell>
        </row>
        <row r="11709">
          <cell r="A11709">
            <v>20213</v>
          </cell>
          <cell r="B11709" t="str">
            <v>VIGA DE MADEIRA APARELHADA *6 X 12* CM, MACARANDUBA, ANGELIM OU EQUIVALENTE DA REGIAO</v>
          </cell>
          <cell r="C11709" t="str">
            <v xml:space="preserve">M     </v>
          </cell>
          <cell r="D11709">
            <v>11.23</v>
          </cell>
        </row>
        <row r="11710">
          <cell r="A11710">
            <v>20211</v>
          </cell>
          <cell r="B11710" t="str">
            <v>VIGA DE MADEIRA APARELHADA *6 X 16* CM, MACARANDUBA, ANGELIM OU EQUIVALENTE DA REGIAO</v>
          </cell>
          <cell r="C11710" t="str">
            <v xml:space="preserve">M     </v>
          </cell>
          <cell r="D11710">
            <v>16.579999999999998</v>
          </cell>
        </row>
        <row r="11711">
          <cell r="A11711">
            <v>4472</v>
          </cell>
          <cell r="B11711" t="str">
            <v>VIGA DE MADEIRA NAO APARELHADA *6 X 16* CM, MACARANDUBA, ANGELIM OU EQUIVALENTE DA REGIAO</v>
          </cell>
          <cell r="C11711" t="str">
            <v xml:space="preserve">M     </v>
          </cell>
          <cell r="D11711">
            <v>14.5</v>
          </cell>
        </row>
        <row r="11712">
          <cell r="A11712">
            <v>35272</v>
          </cell>
          <cell r="B11712" t="str">
            <v>VIGA DE MADEIRA NAO APARELHADA *6 X 20* CM, MACARANDUBA, ANGELIM OU EQUIVALENTE DA REGIAO</v>
          </cell>
          <cell r="C11712" t="str">
            <v xml:space="preserve">M     </v>
          </cell>
          <cell r="D11712">
            <v>19.04</v>
          </cell>
        </row>
        <row r="11713">
          <cell r="A11713">
            <v>4448</v>
          </cell>
          <cell r="B11713" t="str">
            <v>VIGA DE MADEIRA NAO APARELHADA *7,5 X 15 CM (3 X 6 ") PINUS, MISTA OU EQUIVALENTE DA REGIAO</v>
          </cell>
          <cell r="C11713" t="str">
            <v xml:space="preserve">M     </v>
          </cell>
          <cell r="D11713">
            <v>29.41</v>
          </cell>
        </row>
        <row r="11714">
          <cell r="A11714">
            <v>4425</v>
          </cell>
          <cell r="B11714" t="str">
            <v>VIGA DE MADEIRA NAO APARELHADA 6 X 12 CM, MACARANDUBA, ANGELIM OU EQUIVALENTE DA REGIAO</v>
          </cell>
          <cell r="C11714" t="str">
            <v xml:space="preserve">M     </v>
          </cell>
          <cell r="D11714">
            <v>10.65</v>
          </cell>
        </row>
        <row r="11715">
          <cell r="A11715">
            <v>4481</v>
          </cell>
          <cell r="B11715" t="str">
            <v>VIGA DE MADEIRA NAO APARELHADA 8 X 16 CM, MACARANDUBA, ANGELIM OU EQUIVALENTE DA REGIAO</v>
          </cell>
          <cell r="C11715" t="str">
            <v xml:space="preserve">M     </v>
          </cell>
          <cell r="D11715">
            <v>19.62</v>
          </cell>
        </row>
        <row r="11716">
          <cell r="A11716">
            <v>34345</v>
          </cell>
          <cell r="B11716" t="str">
            <v>VIGIA DIURNO</v>
          </cell>
          <cell r="C11716" t="str">
            <v xml:space="preserve">H     </v>
          </cell>
          <cell r="D11716">
            <v>10.02</v>
          </cell>
        </row>
        <row r="11717">
          <cell r="A11717">
            <v>41096</v>
          </cell>
          <cell r="B11717" t="str">
            <v>VIGIA DIURNO (MENSALISTA)</v>
          </cell>
          <cell r="C11717" t="str">
            <v xml:space="preserve">MES   </v>
          </cell>
          <cell r="D11717">
            <v>1776.55</v>
          </cell>
        </row>
        <row r="11718">
          <cell r="A11718">
            <v>41776</v>
          </cell>
          <cell r="B11718" t="str">
            <v>VIGIA NOTURNO, HORA EFETIVAMENTE TRABALHADA DE 22 H AS 5 H (COM ADICIONAL NOTURNO)</v>
          </cell>
          <cell r="C11718" t="str">
            <v xml:space="preserve">H     </v>
          </cell>
          <cell r="D11718">
            <v>13.75</v>
          </cell>
        </row>
        <row r="11719">
          <cell r="A11719">
            <v>4487</v>
          </cell>
          <cell r="B11719" t="str">
            <v>VIGOTA DE MADEIRA NAO APARELHADA *5 X 10* CM, MACARANDUBA, ANGELIM OU EQUIVALENTE DA REGIAO</v>
          </cell>
          <cell r="C11719" t="str">
            <v xml:space="preserve">M     </v>
          </cell>
          <cell r="D11719">
            <v>9.52</v>
          </cell>
        </row>
        <row r="11720">
          <cell r="A11720">
            <v>11157</v>
          </cell>
          <cell r="B11720" t="str">
            <v>WASH PRIMER PARA TINTA AUTOMOTIVA</v>
          </cell>
          <cell r="C11720" t="str">
            <v xml:space="preserve">GL    </v>
          </cell>
          <cell r="D11720">
            <v>129.01</v>
          </cell>
        </row>
      </sheetData>
      <sheetData sheetId="1" refreshError="1"/>
      <sheetData sheetId="2" refreshError="1"/>
      <sheetData sheetId="3" refreshError="1"/>
      <sheetData sheetId="4" refreshError="1"/>
      <sheetData sheetId="5" refreshError="1"/>
      <sheetData sheetId="6" refreshError="1">
        <row r="2">
          <cell r="B2">
            <v>0</v>
          </cell>
          <cell r="C2">
            <v>0</v>
          </cell>
          <cell r="D2">
            <v>0</v>
          </cell>
          <cell r="E2">
            <v>0</v>
          </cell>
          <cell r="F2">
            <v>0</v>
          </cell>
          <cell r="G2">
            <v>0</v>
          </cell>
          <cell r="H2">
            <v>0</v>
          </cell>
          <cell r="I2">
            <v>0</v>
          </cell>
        </row>
        <row r="3">
          <cell r="B3" t="str">
            <v>OBRA: CONSTRUÇÃO DA CRECHE PARA O IDOSO</v>
          </cell>
          <cell r="C3">
            <v>0</v>
          </cell>
          <cell r="D3">
            <v>0</v>
          </cell>
          <cell r="E3">
            <v>0</v>
          </cell>
          <cell r="F3">
            <v>0</v>
          </cell>
          <cell r="G3">
            <v>0</v>
          </cell>
          <cell r="H3">
            <v>0</v>
          </cell>
          <cell r="I3">
            <v>0</v>
          </cell>
        </row>
        <row r="4">
          <cell r="B4" t="str">
            <v>LOCAL: Creche para o Idoso</v>
          </cell>
          <cell r="C4">
            <v>0</v>
          </cell>
          <cell r="D4">
            <v>0</v>
          </cell>
          <cell r="E4">
            <v>0</v>
          </cell>
          <cell r="F4">
            <v>0</v>
          </cell>
          <cell r="G4">
            <v>0</v>
          </cell>
          <cell r="H4">
            <v>0</v>
          </cell>
          <cell r="I4">
            <v>0</v>
          </cell>
        </row>
        <row r="5">
          <cell r="B5" t="str">
            <v>ENDEREÇO: Av. Pres. Arthur Bernades, s/n, Bairro: Ipase, Várzea Grande - MT</v>
          </cell>
          <cell r="C5">
            <v>0</v>
          </cell>
          <cell r="D5">
            <v>0</v>
          </cell>
          <cell r="E5">
            <v>0</v>
          </cell>
          <cell r="F5">
            <v>0</v>
          </cell>
          <cell r="G5">
            <v>0</v>
          </cell>
          <cell r="H5">
            <v>0</v>
          </cell>
          <cell r="I5">
            <v>0</v>
          </cell>
        </row>
        <row r="6">
          <cell r="B6" t="str">
            <v>MUNICÍPIO: VÁRZEA GRANDE - MT</v>
          </cell>
          <cell r="C6">
            <v>0</v>
          </cell>
          <cell r="D6">
            <v>0</v>
          </cell>
          <cell r="E6">
            <v>0</v>
          </cell>
          <cell r="F6">
            <v>0</v>
          </cell>
          <cell r="G6">
            <v>0</v>
          </cell>
          <cell r="H6">
            <v>0</v>
          </cell>
          <cell r="I6">
            <v>0</v>
          </cell>
        </row>
        <row r="7">
          <cell r="B7" t="str">
            <v>DATA BASE: SINAPI OUTUBRO - COM DESONERAÇÃO / 2019 - BDI - 28,24%</v>
          </cell>
          <cell r="C7">
            <v>0</v>
          </cell>
          <cell r="D7">
            <v>0</v>
          </cell>
          <cell r="E7">
            <v>0</v>
          </cell>
          <cell r="F7">
            <v>0</v>
          </cell>
          <cell r="G7">
            <v>0</v>
          </cell>
          <cell r="H7">
            <v>0</v>
          </cell>
          <cell r="I7">
            <v>0</v>
          </cell>
        </row>
        <row r="8">
          <cell r="B8" t="str">
            <v>CÓDIGO DA COMPOSIÇÃO</v>
          </cell>
          <cell r="C8">
            <v>0</v>
          </cell>
          <cell r="D8">
            <v>0</v>
          </cell>
          <cell r="E8" t="str">
            <v>DESCRIÇÃO</v>
          </cell>
          <cell r="F8" t="str">
            <v>UNIDADE</v>
          </cell>
          <cell r="G8" t="str">
            <v>COEF.</v>
          </cell>
          <cell r="H8" t="str">
            <v>PREÇO. UNI</v>
          </cell>
          <cell r="I8" t="str">
            <v>PREÇO. TOT</v>
          </cell>
        </row>
        <row r="9">
          <cell r="B9" t="str">
            <v>TIPO</v>
          </cell>
          <cell r="C9" t="str">
            <v>REFERENCIA</v>
          </cell>
          <cell r="D9" t="str">
            <v>CÓDIGO</v>
          </cell>
          <cell r="E9">
            <v>0</v>
          </cell>
          <cell r="F9">
            <v>0</v>
          </cell>
          <cell r="G9">
            <v>0</v>
          </cell>
          <cell r="H9">
            <v>0</v>
          </cell>
          <cell r="I9">
            <v>0</v>
          </cell>
        </row>
        <row r="10">
          <cell r="B10">
            <v>0</v>
          </cell>
          <cell r="C10">
            <v>0</v>
          </cell>
          <cell r="D10">
            <v>0</v>
          </cell>
          <cell r="E10">
            <v>0</v>
          </cell>
          <cell r="F10">
            <v>0</v>
          </cell>
          <cell r="G10">
            <v>0</v>
          </cell>
          <cell r="H10">
            <v>0</v>
          </cell>
          <cell r="I10">
            <v>0</v>
          </cell>
        </row>
        <row r="11">
          <cell r="B11">
            <v>0</v>
          </cell>
          <cell r="C11">
            <v>0</v>
          </cell>
          <cell r="D11">
            <v>0</v>
          </cell>
          <cell r="E11">
            <v>0</v>
          </cell>
          <cell r="F11">
            <v>0</v>
          </cell>
          <cell r="G11">
            <v>0</v>
          </cell>
          <cell r="H11">
            <v>0</v>
          </cell>
          <cell r="I11">
            <v>0</v>
          </cell>
        </row>
        <row r="12">
          <cell r="B12" t="str">
            <v>COMPOSIÇÕES PARA INSTALAÇÕES PROVISÓRIAS</v>
          </cell>
          <cell r="C12">
            <v>0</v>
          </cell>
          <cell r="D12">
            <v>0</v>
          </cell>
          <cell r="E12">
            <v>0</v>
          </cell>
          <cell r="F12">
            <v>0</v>
          </cell>
          <cell r="G12">
            <v>0</v>
          </cell>
          <cell r="H12">
            <v>0</v>
          </cell>
          <cell r="I12">
            <v>0</v>
          </cell>
        </row>
        <row r="13">
          <cell r="B13">
            <v>0</v>
          </cell>
          <cell r="C13">
            <v>0</v>
          </cell>
          <cell r="D13">
            <v>0</v>
          </cell>
          <cell r="E13">
            <v>0</v>
          </cell>
          <cell r="F13">
            <v>0</v>
          </cell>
          <cell r="G13">
            <v>0</v>
          </cell>
          <cell r="H13">
            <v>0</v>
          </cell>
          <cell r="I13">
            <v>0</v>
          </cell>
        </row>
        <row r="14">
          <cell r="B14" t="str">
            <v>CP-IP-01</v>
          </cell>
          <cell r="C14">
            <v>0</v>
          </cell>
          <cell r="D14">
            <v>0</v>
          </cell>
          <cell r="E14" t="str">
            <v>ALUGUEL CONTAINER PARA ESCRITÓRIO,  INCL INST ELET LARG=2,30 COMP=6,00M ALT=2,50M CHAPA ACO C/NERV TRAPEZ FORRO C/ISOL TERMO/ACUSTICO CHASSIS REFORC PISO COMPENS NAVAL EXC TRANSP/CARGA/DESCARGA</v>
          </cell>
          <cell r="F14" t="str">
            <v>MES</v>
          </cell>
          <cell r="G14" t="str">
            <v/>
          </cell>
          <cell r="H14">
            <v>0</v>
          </cell>
          <cell r="I14">
            <v>402.34</v>
          </cell>
        </row>
        <row r="15">
          <cell r="B15" t="str">
            <v>INSUMO</v>
          </cell>
          <cell r="C15" t="str">
            <v>SINAPI</v>
          </cell>
          <cell r="D15">
            <v>10776</v>
          </cell>
          <cell r="E15" t="str">
            <v>LOCACAO DE CONTAINER 2,30  X  6,00 M, ALT. 2,50 M, PARA ESCRITORIO, SEM DIVISORIAS INTERNAS E SEM SANITARIO</v>
          </cell>
          <cell r="F15" t="str">
            <v>MES</v>
          </cell>
          <cell r="G15">
            <v>1</v>
          </cell>
          <cell r="H15">
            <v>402.34</v>
          </cell>
          <cell r="I15">
            <v>402.34</v>
          </cell>
        </row>
        <row r="16">
          <cell r="B16">
            <v>0</v>
          </cell>
          <cell r="C16">
            <v>0</v>
          </cell>
          <cell r="D16">
            <v>0</v>
          </cell>
          <cell r="E16">
            <v>0</v>
          </cell>
          <cell r="F16">
            <v>0</v>
          </cell>
          <cell r="G16">
            <v>0</v>
          </cell>
          <cell r="H16">
            <v>0</v>
          </cell>
          <cell r="I16">
            <v>0</v>
          </cell>
        </row>
        <row r="17">
          <cell r="B17" t="str">
            <v>CP-IP-02</v>
          </cell>
          <cell r="C17">
            <v>0</v>
          </cell>
          <cell r="D17">
            <v>0</v>
          </cell>
          <cell r="E17" t="str">
            <v>CONTAINER 2,30 X 4,30 M, ALT. 2,50 M, P/ SANITARIO, C/ 5 BACIAS, 1 LAVATORIO E 4 MICTORIOS (LOCACAO) - SANITARIO</v>
          </cell>
          <cell r="F17" t="str">
            <v xml:space="preserve">MES   </v>
          </cell>
          <cell r="G17">
            <v>1</v>
          </cell>
          <cell r="H17">
            <v>0</v>
          </cell>
          <cell r="I17">
            <v>741.35</v>
          </cell>
        </row>
        <row r="18">
          <cell r="B18" t="str">
            <v xml:space="preserve">INSUMO </v>
          </cell>
          <cell r="C18" t="str">
            <v>SINAPI</v>
          </cell>
          <cell r="D18">
            <v>10777</v>
          </cell>
          <cell r="E18" t="str">
            <v>LOCACAO DE CONTAINER 2,30 X 4,30 M, ALT. 2,50 M, PARA SANITARIO, COM 3 BACIAS, 4 CHUVEIROS, 1 LAVATORIO E 1 MICTORIO</v>
          </cell>
          <cell r="F18" t="str">
            <v xml:space="preserve">MES   </v>
          </cell>
          <cell r="G18">
            <v>1</v>
          </cell>
          <cell r="H18">
            <v>584.73</v>
          </cell>
          <cell r="I18">
            <v>584.73</v>
          </cell>
        </row>
        <row r="19">
          <cell r="B19" t="str">
            <v>COMPOSIÇÃO</v>
          </cell>
          <cell r="C19" t="str">
            <v>SINAPI</v>
          </cell>
          <cell r="D19">
            <v>5824</v>
          </cell>
          <cell r="E19" t="str">
            <v>CAMINHÃO TOCO, PBT 16.000 KG, CARGA ÚTIL MÁX. 10.685 KG, DIST. ENTRE EIXOS 4,8 M, POTÊNCIA 189 CV, INCLUSIVE CARROCERIA FIXA ABERTA DE MADEIRA P/ TRANSPORTE GERAL DE CARGA SECA, DIMEN. APROX. 2,5 X 7,00 X 0,50 M - CHP DIURNO. AF_06/2014</v>
          </cell>
          <cell r="F19" t="str">
            <v>CHP</v>
          </cell>
          <cell r="G19">
            <v>1.3333333333333333</v>
          </cell>
          <cell r="H19">
            <v>117.47</v>
          </cell>
          <cell r="I19">
            <v>156.62</v>
          </cell>
        </row>
        <row r="20">
          <cell r="B20">
            <v>0</v>
          </cell>
          <cell r="C20">
            <v>0</v>
          </cell>
          <cell r="D20">
            <v>0</v>
          </cell>
          <cell r="E20">
            <v>0</v>
          </cell>
          <cell r="F20">
            <v>0</v>
          </cell>
          <cell r="G20">
            <v>0</v>
          </cell>
          <cell r="H20">
            <v>0</v>
          </cell>
          <cell r="I20">
            <v>0</v>
          </cell>
        </row>
        <row r="21">
          <cell r="B21" t="str">
            <v>CP-IP-03</v>
          </cell>
          <cell r="C21">
            <v>0</v>
          </cell>
          <cell r="D21">
            <v>0</v>
          </cell>
          <cell r="E21" t="str">
            <v>INSTALAÇÃO PROVISÓRIA DE ÁGUA E SANITÁRIOS</v>
          </cell>
          <cell r="F21" t="str">
            <v>UN</v>
          </cell>
          <cell r="G21">
            <v>1</v>
          </cell>
          <cell r="H21">
            <v>0</v>
          </cell>
          <cell r="I21">
            <v>5377.98</v>
          </cell>
        </row>
        <row r="22">
          <cell r="B22" t="str">
            <v>COMPOSIÇÃO</v>
          </cell>
          <cell r="C22" t="str">
            <v>SINAPI</v>
          </cell>
          <cell r="D22">
            <v>88248</v>
          </cell>
          <cell r="E22" t="str">
            <v>AUXILIAR DE ENCANADOR OU BOMBEIRO HIDRÁULICO COM ENCARGOS COMPLEMENTARES</v>
          </cell>
          <cell r="F22" t="str">
            <v>H</v>
          </cell>
          <cell r="G22">
            <v>5</v>
          </cell>
          <cell r="H22">
            <v>13.99</v>
          </cell>
          <cell r="I22">
            <v>69.95</v>
          </cell>
        </row>
        <row r="23">
          <cell r="B23" t="str">
            <v>COMPOSIÇÃO</v>
          </cell>
          <cell r="C23" t="str">
            <v>SINAPI</v>
          </cell>
          <cell r="D23">
            <v>88262</v>
          </cell>
          <cell r="E23" t="str">
            <v>CARPINTEIRO DE FORMAS COM ENCARGOS COMPLEMENTARES</v>
          </cell>
          <cell r="F23" t="str">
            <v>H</v>
          </cell>
          <cell r="G23">
            <v>10</v>
          </cell>
          <cell r="H23">
            <v>17.8</v>
          </cell>
          <cell r="I23">
            <v>178</v>
          </cell>
        </row>
        <row r="24">
          <cell r="B24" t="str">
            <v>COMPOSIÇÃO</v>
          </cell>
          <cell r="C24" t="str">
            <v>SINAPI</v>
          </cell>
          <cell r="D24">
            <v>88316</v>
          </cell>
          <cell r="E24" t="str">
            <v>SERVENTE COM ENCARGOS COMPLEMENTARES</v>
          </cell>
          <cell r="F24" t="str">
            <v>H</v>
          </cell>
          <cell r="G24">
            <v>10</v>
          </cell>
          <cell r="H24">
            <v>14.5</v>
          </cell>
          <cell r="I24">
            <v>145</v>
          </cell>
        </row>
        <row r="25">
          <cell r="B25" t="str">
            <v>COMPOSIÇÃO</v>
          </cell>
          <cell r="C25" t="str">
            <v>SINAPI</v>
          </cell>
          <cell r="D25">
            <v>88309</v>
          </cell>
          <cell r="E25" t="str">
            <v>PEDREIRO COM ENCARGOS COMPLEMENTARES</v>
          </cell>
          <cell r="F25" t="str">
            <v>H</v>
          </cell>
          <cell r="G25">
            <v>10</v>
          </cell>
          <cell r="H25">
            <v>17.920000000000002</v>
          </cell>
          <cell r="I25">
            <v>179.2</v>
          </cell>
        </row>
        <row r="26">
          <cell r="B26" t="str">
            <v>COMPOSIÇÃO</v>
          </cell>
          <cell r="C26" t="str">
            <v>SINAPI</v>
          </cell>
          <cell r="D26">
            <v>88267</v>
          </cell>
          <cell r="E26" t="str">
            <v>ENCANADOR OU BOMBEIRO HIDRÁULICO COM ENCARGOS COMPLEMENTARES</v>
          </cell>
          <cell r="F26" t="str">
            <v>H</v>
          </cell>
          <cell r="G26">
            <v>10</v>
          </cell>
          <cell r="H26">
            <v>17.96</v>
          </cell>
          <cell r="I26">
            <v>179.6</v>
          </cell>
        </row>
        <row r="27">
          <cell r="B27" t="str">
            <v xml:space="preserve">INSUMO </v>
          </cell>
          <cell r="C27" t="str">
            <v>SINAPI</v>
          </cell>
          <cell r="D27">
            <v>5061</v>
          </cell>
          <cell r="E27" t="str">
            <v>PREGO DE ACO POLIDO COM CABECA 18 X 27 (2 1/2 X 10)</v>
          </cell>
          <cell r="F27" t="str">
            <v xml:space="preserve">KG    </v>
          </cell>
          <cell r="G27">
            <v>1</v>
          </cell>
          <cell r="H27">
            <v>11</v>
          </cell>
          <cell r="I27">
            <v>11</v>
          </cell>
        </row>
        <row r="28">
          <cell r="B28" t="str">
            <v xml:space="preserve">INSUMO </v>
          </cell>
          <cell r="C28" t="str">
            <v>SINAPI</v>
          </cell>
          <cell r="D28">
            <v>20247</v>
          </cell>
          <cell r="E28" t="str">
            <v>PREGO DE ACO POLIDO COM CABECA 15 X 15 (1 1/4 X 13)</v>
          </cell>
          <cell r="F28" t="str">
            <v xml:space="preserve">KG    </v>
          </cell>
          <cell r="G28">
            <v>1</v>
          </cell>
          <cell r="H28">
            <v>12.39</v>
          </cell>
          <cell r="I28">
            <v>12.39</v>
          </cell>
        </row>
        <row r="29">
          <cell r="B29" t="str">
            <v xml:space="preserve">INSUMO </v>
          </cell>
          <cell r="C29" t="str">
            <v>SINAPI</v>
          </cell>
          <cell r="D29">
            <v>4006</v>
          </cell>
          <cell r="E29" t="str">
            <v>MADEIRA SERRADA NAO APARELHADA DE PINUS, MISTA OU EQUIVALENTE DA REGIAO</v>
          </cell>
          <cell r="F29" t="str">
            <v xml:space="preserve">M3    </v>
          </cell>
          <cell r="G29">
            <v>0.1</v>
          </cell>
          <cell r="H29">
            <v>1531.79</v>
          </cell>
          <cell r="I29">
            <v>153.16999999999999</v>
          </cell>
        </row>
        <row r="30">
          <cell r="B30" t="str">
            <v xml:space="preserve">COMPOSIÇÃO </v>
          </cell>
          <cell r="C30" t="str">
            <v>SINAPI</v>
          </cell>
          <cell r="D30">
            <v>88503</v>
          </cell>
          <cell r="E30" t="str">
            <v>CAIXA D´ÁGUA EM POLIETILENO, 1000 LITROS, COM ACESSÓRIOS</v>
          </cell>
          <cell r="F30" t="str">
            <v>UN</v>
          </cell>
          <cell r="G30">
            <v>1</v>
          </cell>
          <cell r="H30">
            <v>628.08000000000004</v>
          </cell>
          <cell r="I30">
            <v>628.08000000000004</v>
          </cell>
        </row>
        <row r="31">
          <cell r="B31" t="str">
            <v>COMPOSIÇÃO</v>
          </cell>
          <cell r="C31" t="str">
            <v>SINAPI</v>
          </cell>
          <cell r="D31">
            <v>90694</v>
          </cell>
          <cell r="E31" t="str">
            <v>TUBO DE PVC PARA REDE COLETORA DE ESGOTO DE PAREDE MACIÇA, DN 100 MM, JUNTA ELÁSTICA, INSTALADO EM LOCAL COM NÍVEL BAIXO DE INTERFERÊNCIAS - FORNECIMENTO E ASSENTAMENTO. AF_06/2015</v>
          </cell>
          <cell r="F31" t="str">
            <v>M</v>
          </cell>
          <cell r="G31">
            <v>10</v>
          </cell>
          <cell r="H31">
            <v>22.59</v>
          </cell>
          <cell r="I31">
            <v>225.9</v>
          </cell>
        </row>
        <row r="32">
          <cell r="B32" t="str">
            <v>COMPOSIÇÃO</v>
          </cell>
          <cell r="C32" t="str">
            <v>SINAPI</v>
          </cell>
          <cell r="D32">
            <v>89402</v>
          </cell>
          <cell r="E32" t="str">
            <v>TUBO, PVC, SOLDÁVEL, DN 25MM, INSTALADO EM RAMAL DE DISTRIBUIÇÃO DE ÁGUA - FORNECIMENTO E INSTALAÇÃO. AF_12/2014</v>
          </cell>
          <cell r="F32" t="str">
            <v>M</v>
          </cell>
          <cell r="G32">
            <v>10</v>
          </cell>
          <cell r="H32">
            <v>6.29</v>
          </cell>
          <cell r="I32">
            <v>62.9</v>
          </cell>
        </row>
        <row r="33">
          <cell r="B33" t="str">
            <v>COMPOSIÇÃO</v>
          </cell>
          <cell r="C33" t="str">
            <v>SINAPI</v>
          </cell>
          <cell r="D33">
            <v>98066</v>
          </cell>
          <cell r="E33" t="str">
            <v>TANQUE SÉPTICO RETANGULAR, EM ALVENARIA COM TIJOLOS CERÂMICOS MACIÇOS, DIMENSÕES INTERNAS: 1,0 X 2,0 X 1,4 M, VOLUME ÚTIL: 2000 L (PARA 5 CONTRIBUINTES). AF_05/2018</v>
          </cell>
          <cell r="F33" t="str">
            <v>UN</v>
          </cell>
          <cell r="G33">
            <v>1</v>
          </cell>
          <cell r="H33">
            <v>3532.79</v>
          </cell>
          <cell r="I33">
            <v>3532.79</v>
          </cell>
        </row>
        <row r="34">
          <cell r="B34">
            <v>0</v>
          </cell>
          <cell r="C34">
            <v>0</v>
          </cell>
          <cell r="D34">
            <v>0</v>
          </cell>
          <cell r="E34">
            <v>0</v>
          </cell>
          <cell r="F34">
            <v>0</v>
          </cell>
          <cell r="G34">
            <v>0</v>
          </cell>
          <cell r="H34">
            <v>0</v>
          </cell>
          <cell r="I34">
            <v>0</v>
          </cell>
        </row>
        <row r="35">
          <cell r="B35" t="str">
            <v>CP-IP-04</v>
          </cell>
          <cell r="C35">
            <v>0</v>
          </cell>
          <cell r="D35">
            <v>0</v>
          </cell>
          <cell r="E35" t="str">
            <v>AQUISIÇÃO E INSTALAÇÃO DE BEBEDOURO DE CAPACIDADE DE 100L</v>
          </cell>
          <cell r="F35" t="str">
            <v>UNI</v>
          </cell>
          <cell r="G35">
            <v>1</v>
          </cell>
          <cell r="H35">
            <v>0</v>
          </cell>
          <cell r="I35">
            <v>1517.96</v>
          </cell>
        </row>
        <row r="36">
          <cell r="B36" t="str">
            <v>COMPOSIÇÃO</v>
          </cell>
          <cell r="C36" t="str">
            <v>SINAPI</v>
          </cell>
          <cell r="D36">
            <v>88267</v>
          </cell>
          <cell r="E36" t="str">
            <v>ENCANADOR OU BOMBEIRO HIDRÁULICO COM ENCARGOS COMPLEMENTARES</v>
          </cell>
          <cell r="F36" t="str">
            <v>H</v>
          </cell>
          <cell r="G36">
            <v>1</v>
          </cell>
          <cell r="H36">
            <v>17.96</v>
          </cell>
          <cell r="I36">
            <v>17.96</v>
          </cell>
        </row>
        <row r="37">
          <cell r="B37">
            <v>0</v>
          </cell>
          <cell r="C37" t="str">
            <v>MERCADO</v>
          </cell>
          <cell r="D37">
            <v>0</v>
          </cell>
          <cell r="E37" t="str">
            <v>BEBEDOURO DE CAPACIDADE DE 100LITROS - COM 03 SAIDAS FRONTAIS E 01 LATERAL - 110/220V</v>
          </cell>
          <cell r="F37" t="str">
            <v>UNI</v>
          </cell>
          <cell r="G37">
            <v>1</v>
          </cell>
          <cell r="H37">
            <v>1500</v>
          </cell>
          <cell r="I37">
            <v>1500</v>
          </cell>
        </row>
        <row r="38">
          <cell r="B38">
            <v>0</v>
          </cell>
          <cell r="C38">
            <v>0</v>
          </cell>
          <cell r="D38">
            <v>0</v>
          </cell>
          <cell r="E38">
            <v>0</v>
          </cell>
          <cell r="F38">
            <v>0</v>
          </cell>
          <cell r="G38">
            <v>0</v>
          </cell>
          <cell r="H38">
            <v>0</v>
          </cell>
          <cell r="I38">
            <v>0</v>
          </cell>
        </row>
        <row r="39">
          <cell r="B39" t="str">
            <v xml:space="preserve">COMPOSIÇÕES PRA DEMOLIÇÕES </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t="str">
            <v>CP- DEM - 01</v>
          </cell>
          <cell r="C41">
            <v>0</v>
          </cell>
          <cell r="D41">
            <v>0</v>
          </cell>
          <cell r="E41" t="str">
            <v>REMOÇÃO DE POSTE DE CONCRETO</v>
          </cell>
          <cell r="F41" t="str">
            <v>UNI</v>
          </cell>
          <cell r="G41">
            <v>1</v>
          </cell>
          <cell r="H41">
            <v>0</v>
          </cell>
          <cell r="I41">
            <v>255.75</v>
          </cell>
        </row>
        <row r="42">
          <cell r="B42" t="str">
            <v>COMPOSIÇÃO</v>
          </cell>
          <cell r="C42" t="str">
            <v>SINAPI</v>
          </cell>
          <cell r="D42">
            <v>88316</v>
          </cell>
          <cell r="E42" t="str">
            <v>SERVENTE COM ENCARGOS COMPLEMENTARES</v>
          </cell>
          <cell r="F42" t="str">
            <v>H</v>
          </cell>
          <cell r="G42" t="str">
            <v>6,0000000</v>
          </cell>
          <cell r="H42">
            <v>14.5</v>
          </cell>
          <cell r="I42">
            <v>87</v>
          </cell>
        </row>
        <row r="43">
          <cell r="B43" t="str">
            <v>COMPOSIÇÃO</v>
          </cell>
          <cell r="C43" t="str">
            <v>SINAPI</v>
          </cell>
          <cell r="D43">
            <v>91634</v>
          </cell>
          <cell r="E43" t="str">
            <v>GUINDAUTO HIDRÁULICO, CAPACIDADE MÁXIMA DE CARGA 6500 KG, MOMENTO MÁXIMO DE CARGA 5,8 TM, ALCANCE MÁXIMO HORIZONTAL 7,60 M, INCLUSIVE CAMINHÃO TOCO PBT 9.700 KG, POTÊNCIA DE 160 CV - CHP DIURNO. AF_08/2015</v>
          </cell>
          <cell r="F43" t="str">
            <v>CHP</v>
          </cell>
          <cell r="G43" t="str">
            <v>1,2500000</v>
          </cell>
          <cell r="H43">
            <v>135</v>
          </cell>
          <cell r="I43">
            <v>168.75</v>
          </cell>
        </row>
        <row r="44">
          <cell r="B44">
            <v>0</v>
          </cell>
          <cell r="C44">
            <v>0</v>
          </cell>
          <cell r="D44">
            <v>0</v>
          </cell>
          <cell r="E44">
            <v>0</v>
          </cell>
          <cell r="F44">
            <v>0</v>
          </cell>
          <cell r="G44">
            <v>0</v>
          </cell>
          <cell r="H44">
            <v>0</v>
          </cell>
          <cell r="I44">
            <v>0</v>
          </cell>
        </row>
        <row r="45">
          <cell r="B45" t="str">
            <v>CP- DEM - 02</v>
          </cell>
          <cell r="C45">
            <v>0</v>
          </cell>
          <cell r="D45">
            <v>0</v>
          </cell>
          <cell r="E45" t="str">
            <v>DEMOLIÇÃO DE  CONCRETO SIMPLES</v>
          </cell>
          <cell r="F45" t="str">
            <v>M2</v>
          </cell>
          <cell r="G45">
            <v>1</v>
          </cell>
          <cell r="H45">
            <v>0</v>
          </cell>
          <cell r="I45">
            <v>10.62</v>
          </cell>
        </row>
        <row r="46">
          <cell r="B46" t="str">
            <v>COMPOSIÇÃO</v>
          </cell>
          <cell r="C46" t="str">
            <v>SINAPI</v>
          </cell>
          <cell r="D46">
            <v>88316</v>
          </cell>
          <cell r="E46" t="str">
            <v>SERVENTE COM ENCARGOS COMPLEMENTARES</v>
          </cell>
          <cell r="F46" t="str">
            <v>H</v>
          </cell>
          <cell r="G46">
            <v>0.1</v>
          </cell>
          <cell r="H46">
            <v>14.5</v>
          </cell>
          <cell r="I46">
            <v>1.45</v>
          </cell>
        </row>
        <row r="47">
          <cell r="B47" t="str">
            <v>COMPOSIÇÃO</v>
          </cell>
          <cell r="C47" t="str">
            <v>SINAPI</v>
          </cell>
          <cell r="D47">
            <v>90972</v>
          </cell>
          <cell r="E47" t="str">
            <v>COMPRESSOR DE AR REBOCAVEL, VAZÃO 250 PCM, PRESSAO DE TRABALHO 102 PSI, MOTOR A DIESEL POTÊNCIA 81 CV - CHP DIURNO. AF_06/2015</v>
          </cell>
          <cell r="F47" t="str">
            <v>CHP</v>
          </cell>
          <cell r="G47">
            <v>0.1</v>
          </cell>
          <cell r="H47">
            <v>48.57</v>
          </cell>
          <cell r="I47">
            <v>4.8499999999999996</v>
          </cell>
        </row>
        <row r="48">
          <cell r="B48" t="str">
            <v>COMPOSIÇÃO</v>
          </cell>
          <cell r="C48" t="str">
            <v>SINAPI</v>
          </cell>
          <cell r="D48">
            <v>92966</v>
          </cell>
          <cell r="E48" t="str">
            <v>MARTELO PERFURADOR PNEUMÁTICO MANUAL, HASTE 25 X 75 MM, 21 KG - CHP DIURNO. AF_12/2015</v>
          </cell>
          <cell r="F48" t="str">
            <v>CHP</v>
          </cell>
          <cell r="G48">
            <v>0.3</v>
          </cell>
          <cell r="H48">
            <v>14.42</v>
          </cell>
          <cell r="I48">
            <v>4.32</v>
          </cell>
        </row>
        <row r="49">
          <cell r="B49">
            <v>0</v>
          </cell>
          <cell r="C49">
            <v>0</v>
          </cell>
          <cell r="D49">
            <v>0</v>
          </cell>
          <cell r="E49">
            <v>0</v>
          </cell>
          <cell r="F49">
            <v>0</v>
          </cell>
          <cell r="G49">
            <v>0</v>
          </cell>
          <cell r="H49">
            <v>0</v>
          </cell>
          <cell r="I49">
            <v>0</v>
          </cell>
        </row>
        <row r="50">
          <cell r="B50">
            <v>0</v>
          </cell>
          <cell r="C50">
            <v>0</v>
          </cell>
          <cell r="D50">
            <v>0</v>
          </cell>
          <cell r="E50">
            <v>0</v>
          </cell>
          <cell r="F50">
            <v>0</v>
          </cell>
          <cell r="G50">
            <v>0</v>
          </cell>
          <cell r="H50">
            <v>0</v>
          </cell>
          <cell r="I50">
            <v>0</v>
          </cell>
        </row>
        <row r="51">
          <cell r="B51" t="str">
            <v>COMPOSIÇÕES PRA TERRAPLANAGEM</v>
          </cell>
          <cell r="C51">
            <v>0</v>
          </cell>
          <cell r="D51">
            <v>0</v>
          </cell>
          <cell r="E51">
            <v>0</v>
          </cell>
          <cell r="F51">
            <v>0</v>
          </cell>
          <cell r="G51">
            <v>0</v>
          </cell>
          <cell r="H51">
            <v>0</v>
          </cell>
          <cell r="I51">
            <v>0</v>
          </cell>
        </row>
        <row r="52">
          <cell r="B52">
            <v>0</v>
          </cell>
          <cell r="C52">
            <v>0</v>
          </cell>
          <cell r="D52">
            <v>0</v>
          </cell>
          <cell r="E52">
            <v>0</v>
          </cell>
          <cell r="F52">
            <v>0</v>
          </cell>
          <cell r="G52">
            <v>0</v>
          </cell>
          <cell r="H52">
            <v>0</v>
          </cell>
          <cell r="I52">
            <v>0</v>
          </cell>
        </row>
        <row r="53">
          <cell r="B53">
            <v>0</v>
          </cell>
          <cell r="C53">
            <v>0</v>
          </cell>
          <cell r="D53">
            <v>0</v>
          </cell>
          <cell r="E53">
            <v>0</v>
          </cell>
          <cell r="F53">
            <v>0</v>
          </cell>
          <cell r="G53">
            <v>0</v>
          </cell>
          <cell r="H53">
            <v>0</v>
          </cell>
          <cell r="I53">
            <v>0</v>
          </cell>
        </row>
        <row r="54">
          <cell r="B54" t="str">
            <v>CP-TRP-1</v>
          </cell>
          <cell r="C54">
            <v>0</v>
          </cell>
          <cell r="D54">
            <v>0</v>
          </cell>
          <cell r="E54" t="str">
            <v>AQUISIÇÃO DE CARGA E TRANSPORTE DE SOLO PARA ATERRO</v>
          </cell>
          <cell r="F54" t="str">
            <v xml:space="preserve">M3    </v>
          </cell>
          <cell r="G54">
            <v>1</v>
          </cell>
          <cell r="H54">
            <v>0</v>
          </cell>
          <cell r="I54">
            <v>27.83</v>
          </cell>
        </row>
        <row r="55">
          <cell r="B55" t="str">
            <v>COMPOSIÇÃO</v>
          </cell>
          <cell r="C55" t="str">
            <v>SINAPI</v>
          </cell>
          <cell r="D55">
            <v>6081</v>
          </cell>
          <cell r="E55" t="str">
            <v>ARGILA OU BARRO PARA ATERRO/REATERRO (COM TRANSPORTE ATE 10 KM)</v>
          </cell>
          <cell r="F55" t="str">
            <v xml:space="preserve">M3    </v>
          </cell>
          <cell r="G55">
            <v>1</v>
          </cell>
          <cell r="H55">
            <v>27.83</v>
          </cell>
          <cell r="I55">
            <v>27.83</v>
          </cell>
        </row>
        <row r="56">
          <cell r="B56">
            <v>0</v>
          </cell>
          <cell r="C56">
            <v>0</v>
          </cell>
          <cell r="D56">
            <v>0</v>
          </cell>
          <cell r="E56">
            <v>0</v>
          </cell>
          <cell r="F56">
            <v>0</v>
          </cell>
          <cell r="G56">
            <v>0</v>
          </cell>
          <cell r="H56">
            <v>0</v>
          </cell>
          <cell r="I56">
            <v>0</v>
          </cell>
        </row>
        <row r="57">
          <cell r="B57" t="str">
            <v>CP-TRP-2</v>
          </cell>
          <cell r="C57">
            <v>0</v>
          </cell>
          <cell r="D57">
            <v>0</v>
          </cell>
          <cell r="E57" t="str">
            <v>TRANSPORTE BOTA FORA COM CAMINHÃO BASCULANTE DE 6 M3</v>
          </cell>
          <cell r="F57" t="str">
            <v>M3</v>
          </cell>
          <cell r="G57">
            <v>1</v>
          </cell>
          <cell r="H57">
            <v>0</v>
          </cell>
          <cell r="I57">
            <v>5.48</v>
          </cell>
        </row>
        <row r="58">
          <cell r="B58" t="str">
            <v>COMPOSIÇÃO</v>
          </cell>
          <cell r="C58" t="str">
            <v>SINAPI</v>
          </cell>
          <cell r="D58">
            <v>7058</v>
          </cell>
          <cell r="E58" t="str">
            <v>CAMINHÃO BASCULANTE 6 M3 TOCO, PESO BRUTO TOTAL 16.000 KG, CARGA ÚTIL MÁXIMA 11.130 KG, DISTÂNCIA ENTRE EIXOS 5,36 M, POTÊNCIA 185 CV, INCLUSIVE CAÇAMBA METÁLICA - DEPRECIAÇÃO. AF_06/2014</v>
          </cell>
          <cell r="F58" t="str">
            <v>H</v>
          </cell>
          <cell r="G58">
            <v>0.1</v>
          </cell>
          <cell r="H58">
            <v>11.38</v>
          </cell>
          <cell r="I58">
            <v>1.1299999999999999</v>
          </cell>
        </row>
        <row r="59">
          <cell r="B59" t="str">
            <v>COMPOSIÇÃO</v>
          </cell>
          <cell r="C59" t="str">
            <v>SINAPI</v>
          </cell>
          <cell r="D59">
            <v>88316</v>
          </cell>
          <cell r="E59" t="str">
            <v>SERVENTE COM ENCARGOS COMPLEMENTARES</v>
          </cell>
          <cell r="F59" t="str">
            <v>H</v>
          </cell>
          <cell r="G59">
            <v>0.3</v>
          </cell>
          <cell r="H59">
            <v>14.5</v>
          </cell>
          <cell r="I59">
            <v>4.3499999999999996</v>
          </cell>
        </row>
        <row r="60">
          <cell r="B60">
            <v>0</v>
          </cell>
          <cell r="C60">
            <v>0</v>
          </cell>
          <cell r="D60">
            <v>0</v>
          </cell>
          <cell r="E60">
            <v>0</v>
          </cell>
          <cell r="F60">
            <v>0</v>
          </cell>
          <cell r="G60">
            <v>0</v>
          </cell>
          <cell r="H60">
            <v>0</v>
          </cell>
          <cell r="I60">
            <v>0</v>
          </cell>
        </row>
        <row r="61">
          <cell r="B61" t="str">
            <v>CP-TRP-3</v>
          </cell>
          <cell r="C61">
            <v>0</v>
          </cell>
          <cell r="D61">
            <v>0</v>
          </cell>
          <cell r="E61" t="str">
            <v>AQUISIÇÃO E TRANSPORTE DE SOLO VEGETAL</v>
          </cell>
          <cell r="F61" t="str">
            <v>M3</v>
          </cell>
          <cell r="G61">
            <v>1</v>
          </cell>
          <cell r="H61">
            <v>0</v>
          </cell>
          <cell r="I61">
            <v>120.66</v>
          </cell>
        </row>
        <row r="62">
          <cell r="B62" t="str">
            <v>COMPOSIÇÃO</v>
          </cell>
          <cell r="C62" t="str">
            <v>SINAPI</v>
          </cell>
          <cell r="D62">
            <v>7058</v>
          </cell>
          <cell r="E62" t="str">
            <v>CAMINHÃO BASCULANTE 6 M3 TOCO, PESO BRUTO TOTAL 16.000 KG, CARGA ÚTIL MÁXIMA 11.130 KG, DISTÂNCIA ENTRE EIXOS 5,36 M, POTÊNCIA 185 CV, INCLUSIVE CAÇAMBA METÁLICA - DEPRECIAÇÃO. AF_06/2014</v>
          </cell>
          <cell r="F62" t="str">
            <v>H</v>
          </cell>
          <cell r="G62">
            <v>1</v>
          </cell>
          <cell r="H62">
            <v>11.38</v>
          </cell>
          <cell r="I62">
            <v>11.38</v>
          </cell>
        </row>
        <row r="63">
          <cell r="B63" t="str">
            <v>COMPOSIÇÃO</v>
          </cell>
          <cell r="C63" t="str">
            <v>SINAPI</v>
          </cell>
          <cell r="D63">
            <v>7253</v>
          </cell>
          <cell r="E63" t="str">
            <v>TERRA VEGETAL (GRANEL)</v>
          </cell>
          <cell r="F63" t="str">
            <v xml:space="preserve">M3    </v>
          </cell>
          <cell r="G63">
            <v>1</v>
          </cell>
          <cell r="H63">
            <v>109.28</v>
          </cell>
          <cell r="I63">
            <v>109.28</v>
          </cell>
        </row>
        <row r="64">
          <cell r="B64">
            <v>0</v>
          </cell>
          <cell r="C64">
            <v>0</v>
          </cell>
          <cell r="D64">
            <v>0</v>
          </cell>
          <cell r="E64">
            <v>0</v>
          </cell>
          <cell r="F64">
            <v>0</v>
          </cell>
          <cell r="G64">
            <v>0</v>
          </cell>
          <cell r="H64">
            <v>0</v>
          </cell>
          <cell r="I64">
            <v>0</v>
          </cell>
        </row>
        <row r="65">
          <cell r="B65" t="str">
            <v>COMPOSIÇÕES PRA INFRAESTRUTURA</v>
          </cell>
          <cell r="C65">
            <v>0</v>
          </cell>
          <cell r="D65">
            <v>0</v>
          </cell>
          <cell r="E65">
            <v>0</v>
          </cell>
          <cell r="F65">
            <v>0</v>
          </cell>
          <cell r="G65">
            <v>0</v>
          </cell>
          <cell r="H65">
            <v>0</v>
          </cell>
          <cell r="I65">
            <v>0</v>
          </cell>
        </row>
        <row r="66">
          <cell r="B66">
            <v>0</v>
          </cell>
          <cell r="C66">
            <v>0</v>
          </cell>
          <cell r="D66">
            <v>0</v>
          </cell>
          <cell r="E66">
            <v>0</v>
          </cell>
          <cell r="F66">
            <v>0</v>
          </cell>
          <cell r="G66">
            <v>0</v>
          </cell>
          <cell r="H66">
            <v>0</v>
          </cell>
          <cell r="I66">
            <v>0</v>
          </cell>
        </row>
        <row r="67">
          <cell r="B67">
            <v>0</v>
          </cell>
          <cell r="C67">
            <v>0</v>
          </cell>
          <cell r="D67">
            <v>0</v>
          </cell>
          <cell r="E67">
            <v>0</v>
          </cell>
          <cell r="F67">
            <v>0</v>
          </cell>
          <cell r="G67">
            <v>0</v>
          </cell>
          <cell r="H67">
            <v>0</v>
          </cell>
          <cell r="I67">
            <v>0</v>
          </cell>
        </row>
        <row r="68">
          <cell r="B68" t="str">
            <v>CP-INF-1</v>
          </cell>
          <cell r="C68">
            <v>0</v>
          </cell>
          <cell r="D68">
            <v>0</v>
          </cell>
          <cell r="E68" t="str">
            <v>ESTACA A TRADO (BROCA) DIAMETRO = 30 CM, EM CONCRETO MOLDADO IN LOCO, 25 MPA, SEM ARMACAO.</v>
          </cell>
          <cell r="F68" t="str">
            <v>M</v>
          </cell>
          <cell r="G68">
            <v>1</v>
          </cell>
          <cell r="H68">
            <v>0</v>
          </cell>
          <cell r="I68">
            <v>73.209999999999994</v>
          </cell>
        </row>
        <row r="69">
          <cell r="B69" t="str">
            <v>COMPOSIÇÃO</v>
          </cell>
          <cell r="C69" t="str">
            <v>SINAPI</v>
          </cell>
          <cell r="D69">
            <v>88309</v>
          </cell>
          <cell r="E69" t="str">
            <v>PEDREIRO COM ENCARGOS COMPLEMENTARES</v>
          </cell>
          <cell r="F69" t="str">
            <v>H</v>
          </cell>
          <cell r="G69">
            <v>0.34499999999999997</v>
          </cell>
          <cell r="H69">
            <v>17.920000000000002</v>
          </cell>
          <cell r="I69">
            <v>6.18</v>
          </cell>
        </row>
        <row r="70">
          <cell r="B70" t="str">
            <v>COMPOSIÇÃO</v>
          </cell>
          <cell r="C70" t="str">
            <v>SINAPI</v>
          </cell>
          <cell r="D70">
            <v>88316</v>
          </cell>
          <cell r="E70" t="str">
            <v>SERVENTE COM ENCARGOS COMPLEMENTARES</v>
          </cell>
          <cell r="F70" t="str">
            <v>H</v>
          </cell>
          <cell r="G70">
            <v>2.8979999999999997</v>
          </cell>
          <cell r="H70">
            <v>14.5</v>
          </cell>
          <cell r="I70">
            <v>42.02</v>
          </cell>
        </row>
        <row r="71">
          <cell r="B71" t="str">
            <v>COMPOSIÇÃO</v>
          </cell>
          <cell r="C71" t="str">
            <v>SINAPI</v>
          </cell>
          <cell r="D71">
            <v>94971</v>
          </cell>
          <cell r="E71" t="str">
            <v>CONCRETO FCK = 25MPA, TRAÇO 1:2,3:2,7 (CIMENTO/ AREIA MÉDIA/ BRITA 1)  - PREPARO MECÂNICO COM BETONEIRA 600 L. AF_07/2016</v>
          </cell>
          <cell r="F71" t="str">
            <v>M3</v>
          </cell>
          <cell r="G71">
            <v>8.12475E-2</v>
          </cell>
          <cell r="H71">
            <v>307.89999999999998</v>
          </cell>
          <cell r="I71">
            <v>25.01</v>
          </cell>
        </row>
        <row r="72">
          <cell r="B72">
            <v>0</v>
          </cell>
          <cell r="C72">
            <v>0</v>
          </cell>
          <cell r="D72">
            <v>0</v>
          </cell>
          <cell r="E72">
            <v>0</v>
          </cell>
          <cell r="F72">
            <v>0</v>
          </cell>
          <cell r="G72">
            <v>0</v>
          </cell>
          <cell r="H72">
            <v>0</v>
          </cell>
          <cell r="I72">
            <v>0</v>
          </cell>
        </row>
        <row r="73">
          <cell r="B73" t="str">
            <v>COMPOSIÇÕES PARA COBERTURA</v>
          </cell>
          <cell r="C73">
            <v>0</v>
          </cell>
          <cell r="D73">
            <v>0</v>
          </cell>
          <cell r="E73">
            <v>0</v>
          </cell>
          <cell r="F73">
            <v>0</v>
          </cell>
          <cell r="G73">
            <v>0</v>
          </cell>
          <cell r="H73">
            <v>0</v>
          </cell>
          <cell r="I73">
            <v>0</v>
          </cell>
        </row>
        <row r="74">
          <cell r="B74">
            <v>0</v>
          </cell>
          <cell r="C74">
            <v>0</v>
          </cell>
          <cell r="D74">
            <v>0</v>
          </cell>
          <cell r="E74">
            <v>0</v>
          </cell>
          <cell r="F74">
            <v>0</v>
          </cell>
          <cell r="G74">
            <v>0</v>
          </cell>
          <cell r="H74">
            <v>0</v>
          </cell>
          <cell r="I74">
            <v>0</v>
          </cell>
        </row>
        <row r="75">
          <cell r="B75" t="str">
            <v>CP-COB-001</v>
          </cell>
          <cell r="C75">
            <v>0</v>
          </cell>
          <cell r="D75">
            <v>0</v>
          </cell>
          <cell r="E75" t="str">
            <v>FORNECIMENTO E INSTALAÇÃO DE COBERTURA COM TELHA TRAPEZOIDAL TERMOACUSTICA DE AÇO PRE-PINTADA ELETROSTATICAMENTE EM UMA FACE, E= 0,43MM GALVALUME, PREENCHIMENTO DE 30 MM DE ISOPOR POLIESTIRENO EXPANDIDO (EPS) E REVESTIMENTO INFERIOR EM TYVEK (DU PONT) CHAPA ALUMINIO, INCLINAÇÃO 11%, FIXADA COM ARRUELA DE BORRACHA E PARAFUSO</v>
          </cell>
          <cell r="F75" t="str">
            <v>M2</v>
          </cell>
          <cell r="G75">
            <v>1</v>
          </cell>
          <cell r="H75">
            <v>0</v>
          </cell>
          <cell r="I75">
            <v>119.18</v>
          </cell>
        </row>
        <row r="76">
          <cell r="B76" t="str">
            <v>COMPOSIÇÃO</v>
          </cell>
          <cell r="C76" t="str">
            <v>SINAPI</v>
          </cell>
          <cell r="D76">
            <v>88316</v>
          </cell>
          <cell r="E76" t="str">
            <v>SERVENTE COM ENCARGOS COMPLEMENTARES</v>
          </cell>
          <cell r="F76" t="str">
            <v>H</v>
          </cell>
          <cell r="G76">
            <v>0.3</v>
          </cell>
          <cell r="H76">
            <v>14.5</v>
          </cell>
          <cell r="I76">
            <v>4.3499999999999996</v>
          </cell>
        </row>
        <row r="77">
          <cell r="B77" t="str">
            <v>COMPOSIÇÃO</v>
          </cell>
          <cell r="C77" t="str">
            <v>SINAPI</v>
          </cell>
          <cell r="D77">
            <v>88278</v>
          </cell>
          <cell r="E77" t="str">
            <v>MONTADOR DE ESTRUTURA METÁLICA COM ENCARGOS COMPLEMENTARES</v>
          </cell>
          <cell r="F77" t="str">
            <v>H</v>
          </cell>
          <cell r="G77">
            <v>0.3</v>
          </cell>
          <cell r="H77">
            <v>12.94</v>
          </cell>
          <cell r="I77">
            <v>3.88</v>
          </cell>
        </row>
        <row r="78">
          <cell r="B78" t="str">
            <v>COMPOSIÇÃO</v>
          </cell>
          <cell r="C78" t="str">
            <v>SINAPI</v>
          </cell>
          <cell r="D78">
            <v>93281</v>
          </cell>
          <cell r="E78" t="str">
            <v>GUINCHO ELÉTRICO DE COLUNA, CAPACIDADE 400 KG, COM MOTO FREIO, MOTOR TRIFÁSICO DE 1,25 CV - CHP DIURNO. AF_03/2016</v>
          </cell>
          <cell r="F78" t="str">
            <v>CHP</v>
          </cell>
          <cell r="G78">
            <v>0.192</v>
          </cell>
          <cell r="H78">
            <v>14.15</v>
          </cell>
          <cell r="I78">
            <v>2.71</v>
          </cell>
        </row>
        <row r="79">
          <cell r="B79" t="str">
            <v>COMPOSIÇÃO</v>
          </cell>
          <cell r="C79" t="str">
            <v>SINAPI</v>
          </cell>
          <cell r="D79">
            <v>93282</v>
          </cell>
          <cell r="E79" t="str">
            <v>GUINCHO ELÉTRICO DE COLUNA, CAPACIDADE 400 KG, COM MOTO FREIO, MOTOR TRIFÁSICO DE 1,25 CV - CHI DIURNO. AF_03/2016</v>
          </cell>
          <cell r="F79" t="str">
            <v>CHI</v>
          </cell>
          <cell r="G79">
            <v>0.28599999999999998</v>
          </cell>
          <cell r="H79">
            <v>13.43</v>
          </cell>
          <cell r="I79">
            <v>3.84</v>
          </cell>
        </row>
        <row r="80">
          <cell r="B80" t="str">
            <v>COMPOSIÇÃO</v>
          </cell>
          <cell r="C80" t="str">
            <v>SINAPI</v>
          </cell>
          <cell r="D80">
            <v>88295</v>
          </cell>
          <cell r="E80" t="str">
            <v>OPERADOR DE GUINCHO COM ENCARGOS COMPLEMENTARES</v>
          </cell>
          <cell r="F80" t="str">
            <v>H</v>
          </cell>
          <cell r="G80">
            <v>2.1100000000000001E-2</v>
          </cell>
          <cell r="H80">
            <v>13.1</v>
          </cell>
          <cell r="I80">
            <v>0.27</v>
          </cell>
        </row>
        <row r="81">
          <cell r="B81" t="str">
            <v>INSUMO</v>
          </cell>
          <cell r="C81" t="str">
            <v>MERCADO</v>
          </cell>
          <cell r="D81">
            <v>1</v>
          </cell>
          <cell r="E81" t="str">
            <v>ISOTELHA PIR AP 30 MM + ACABAMENTO</v>
          </cell>
          <cell r="F81" t="str">
            <v>CJ</v>
          </cell>
          <cell r="G81">
            <v>1</v>
          </cell>
          <cell r="H81">
            <v>102.55</v>
          </cell>
          <cell r="I81">
            <v>88.98</v>
          </cell>
        </row>
        <row r="82">
          <cell r="B82" t="str">
            <v>INSUMO</v>
          </cell>
          <cell r="C82" t="str">
            <v>MERCADO</v>
          </cell>
          <cell r="D82">
            <v>2</v>
          </cell>
          <cell r="E82" t="str">
            <v>TRANSPORTE E IMPOSTOS</v>
          </cell>
          <cell r="F82" t="str">
            <v>CJ</v>
          </cell>
          <cell r="G82">
            <v>1</v>
          </cell>
          <cell r="H82">
            <v>15.15</v>
          </cell>
          <cell r="I82">
            <v>15.15</v>
          </cell>
        </row>
        <row r="83">
          <cell r="B83">
            <v>0</v>
          </cell>
          <cell r="C83">
            <v>0</v>
          </cell>
          <cell r="D83">
            <v>0</v>
          </cell>
          <cell r="E83">
            <v>0</v>
          </cell>
          <cell r="F83">
            <v>0</v>
          </cell>
          <cell r="G83">
            <v>0</v>
          </cell>
          <cell r="H83">
            <v>0</v>
          </cell>
          <cell r="I83">
            <v>0</v>
          </cell>
        </row>
        <row r="84">
          <cell r="B84" t="str">
            <v>CP-COB-002</v>
          </cell>
          <cell r="C84">
            <v>0</v>
          </cell>
          <cell r="D84">
            <v>0</v>
          </cell>
          <cell r="E84" t="str">
            <v>ACABAMENTO DE BEIRAL METÁLICO HORIZONTAL L=20CM, COM PINTURA, FORNECIMENTO E INSTALAÇÃO</v>
          </cell>
          <cell r="F84" t="str">
            <v>M</v>
          </cell>
          <cell r="G84">
            <v>1</v>
          </cell>
          <cell r="H84">
            <v>0</v>
          </cell>
          <cell r="I84">
            <v>23.45</v>
          </cell>
        </row>
        <row r="85">
          <cell r="B85" t="str">
            <v>INSUMO</v>
          </cell>
          <cell r="C85" t="str">
            <v>SINAPI</v>
          </cell>
          <cell r="D85">
            <v>1319</v>
          </cell>
          <cell r="E85" t="str">
            <v>CHAPA DE ACO FINA A QUENTE BITOLA MSG 3/16 ", E = 4,75 MM (38,00 KG/M2)</v>
          </cell>
          <cell r="F85" t="str">
            <v>M</v>
          </cell>
          <cell r="G85">
            <v>1</v>
          </cell>
          <cell r="H85">
            <v>6.49</v>
          </cell>
          <cell r="I85">
            <v>6.49</v>
          </cell>
        </row>
        <row r="86">
          <cell r="B86" t="str">
            <v>INSUMO</v>
          </cell>
          <cell r="C86" t="str">
            <v>SINAPI</v>
          </cell>
          <cell r="D86">
            <v>5066</v>
          </cell>
          <cell r="E86" t="str">
            <v>PREGO DE ACO POLIDO COM CABECA 12 X 12</v>
          </cell>
          <cell r="F86" t="str">
            <v>KG</v>
          </cell>
          <cell r="G86">
            <v>0.05</v>
          </cell>
          <cell r="H86">
            <v>14.74</v>
          </cell>
          <cell r="I86">
            <v>0.73</v>
          </cell>
        </row>
        <row r="87">
          <cell r="B87" t="str">
            <v>COMPOSICAO</v>
          </cell>
          <cell r="C87" t="str">
            <v>SINAPI</v>
          </cell>
          <cell r="D87">
            <v>88239</v>
          </cell>
          <cell r="E87" t="str">
            <v>AJUDANTE DE CARPINTEIRO COM ENCARGOS COMPLEMENTARES</v>
          </cell>
          <cell r="F87" t="str">
            <v>H</v>
          </cell>
          <cell r="G87">
            <v>0.4</v>
          </cell>
          <cell r="H87">
            <v>15.04</v>
          </cell>
          <cell r="I87">
            <v>6.01</v>
          </cell>
        </row>
        <row r="88">
          <cell r="B88" t="str">
            <v>COMPOSICAO</v>
          </cell>
          <cell r="C88" t="str">
            <v>SINAPI</v>
          </cell>
          <cell r="D88">
            <v>88315</v>
          </cell>
          <cell r="E88" t="str">
            <v>SERRALHEIRO COM ENCARGOS COMPLEMENTARES</v>
          </cell>
          <cell r="F88" t="str">
            <v>H</v>
          </cell>
          <cell r="G88">
            <v>0.15</v>
          </cell>
          <cell r="H88">
            <v>17.84</v>
          </cell>
          <cell r="I88">
            <v>2.67</v>
          </cell>
        </row>
        <row r="89">
          <cell r="B89" t="str">
            <v>COMPOSICAO</v>
          </cell>
          <cell r="C89" t="str">
            <v>SINAPI</v>
          </cell>
          <cell r="D89" t="str">
            <v>74145/1</v>
          </cell>
          <cell r="E89" t="str">
            <v>PINTURA ESMALTE FOSCO, DUAS DEMAOS, SOBRE SUPERFICIE METALICA, INCLUSO UMA DEMAO DE FUNDO ANTICORROSIVO. UTILIZACAO DE REVOLVER ( AR-COMPRIMIDO).</v>
          </cell>
          <cell r="F89" t="str">
            <v>M2</v>
          </cell>
          <cell r="G89">
            <v>0.5</v>
          </cell>
          <cell r="H89">
            <v>15.11</v>
          </cell>
          <cell r="I89">
            <v>7.55</v>
          </cell>
        </row>
        <row r="90">
          <cell r="B90">
            <v>0</v>
          </cell>
          <cell r="C90">
            <v>0</v>
          </cell>
          <cell r="D90">
            <v>0</v>
          </cell>
          <cell r="E90">
            <v>0</v>
          </cell>
          <cell r="F90">
            <v>0</v>
          </cell>
          <cell r="G90">
            <v>0</v>
          </cell>
          <cell r="H90">
            <v>0</v>
          </cell>
          <cell r="I90">
            <v>0</v>
          </cell>
        </row>
        <row r="91">
          <cell r="B91" t="str">
            <v>CP-COB-003</v>
          </cell>
          <cell r="C91">
            <v>0</v>
          </cell>
          <cell r="D91">
            <v>0</v>
          </cell>
          <cell r="E91" t="str">
            <v>CUMEEIRA E ESPIGÃO PARA TELHA TERMOACUSTICA EMBOÇADA COM ARGAMASSA TRAÇO 1:2:9 (CIMENTO, CAL E AREIA), PARA TELHADOS COM MAIS DE 2 ÁGUAS, INCLUSO TRANSPORTE VERTICAL. AF_06/2016</v>
          </cell>
          <cell r="F91" t="str">
            <v>M</v>
          </cell>
          <cell r="G91">
            <v>0</v>
          </cell>
          <cell r="H91">
            <v>0</v>
          </cell>
          <cell r="I91">
            <v>26.71</v>
          </cell>
        </row>
        <row r="92">
          <cell r="B92" t="str">
            <v>INSUMO</v>
          </cell>
          <cell r="C92" t="str">
            <v>PRÓPRIA</v>
          </cell>
          <cell r="D92">
            <v>7181</v>
          </cell>
          <cell r="E92" t="str">
            <v>CUMEEIRA PARA TELHA TERMIOACUSTICA,  COMPRIMENTO DE *41* CM, RENDIMENTO DE *3* TELHAS/M</v>
          </cell>
          <cell r="F92" t="str">
            <v>UN</v>
          </cell>
          <cell r="G92">
            <v>3</v>
          </cell>
          <cell r="H92">
            <v>4.01</v>
          </cell>
          <cell r="I92">
            <v>12.03</v>
          </cell>
        </row>
        <row r="93">
          <cell r="B93" t="str">
            <v>COMPOSICAO</v>
          </cell>
          <cell r="C93" t="str">
            <v>SINAPI</v>
          </cell>
          <cell r="D93">
            <v>87337</v>
          </cell>
          <cell r="E93" t="str">
            <v>ARGAMASSA TRAÇO 1:2:9 (CIMENTO, CAL E AREIA MÉDIA) PARA EMBOÇO/MASSA ÚNICA/ASSENTAMENTO DE ALVENARIA DE VEDAÇÃO, PREPARO MECÂNICO COM MISTURADOR DE EIXO HORIZONTAL DE 300 KG. AF_06/2014</v>
          </cell>
          <cell r="F93" t="str">
            <v>M3</v>
          </cell>
          <cell r="G93">
            <v>1.17E-2</v>
          </cell>
          <cell r="H93">
            <v>311.38</v>
          </cell>
          <cell r="I93">
            <v>3.64</v>
          </cell>
        </row>
        <row r="94">
          <cell r="B94" t="str">
            <v>COMPOSICAO</v>
          </cell>
          <cell r="C94" t="str">
            <v>SINAPI</v>
          </cell>
          <cell r="D94">
            <v>88316</v>
          </cell>
          <cell r="E94" t="str">
            <v>SERVENTE COM ENCARGOS COMPLEMENTARES</v>
          </cell>
          <cell r="F94" t="str">
            <v>H</v>
          </cell>
          <cell r="G94">
            <v>0.35</v>
          </cell>
          <cell r="H94">
            <v>14.5</v>
          </cell>
          <cell r="I94">
            <v>5.07</v>
          </cell>
        </row>
        <row r="95">
          <cell r="B95" t="str">
            <v>COMPOSICAO</v>
          </cell>
          <cell r="C95" t="str">
            <v>SINAPI</v>
          </cell>
          <cell r="D95">
            <v>88323</v>
          </cell>
          <cell r="E95" t="str">
            <v>TELHADISTA COM ENCARGOS COMPLEMENTARES</v>
          </cell>
          <cell r="F95" t="str">
            <v>H</v>
          </cell>
          <cell r="G95">
            <v>0.30499999999999999</v>
          </cell>
          <cell r="H95">
            <v>18.98</v>
          </cell>
          <cell r="I95">
            <v>5.78</v>
          </cell>
        </row>
        <row r="96">
          <cell r="B96" t="str">
            <v>COMPOSICAO</v>
          </cell>
          <cell r="C96" t="str">
            <v>SINAPI</v>
          </cell>
          <cell r="D96">
            <v>93281</v>
          </cell>
          <cell r="E96" t="str">
            <v>GUINCHO ELÉTRICO DE COLUNA, CAPACIDADE 400 KG, COM MOTO FREIO, MOTOR TRIFÁSICO DE 1,25 CV - CHP DIURNO. AF_03/2016</v>
          </cell>
          <cell r="F96" t="str">
            <v>CHP</v>
          </cell>
          <cell r="G96">
            <v>6.3E-3</v>
          </cell>
          <cell r="H96">
            <v>14.15</v>
          </cell>
          <cell r="I96">
            <v>0.08</v>
          </cell>
        </row>
        <row r="97">
          <cell r="B97" t="str">
            <v>COMPOSICAO</v>
          </cell>
          <cell r="C97" t="str">
            <v>SINAPI</v>
          </cell>
          <cell r="D97">
            <v>93282</v>
          </cell>
          <cell r="E97" t="str">
            <v>GUINCHO ELÉTRICO DE COLUNA, CAPACIDADE 400 KG, COM MOTO FREIO, MOTOR TRIFÁSICO DE 1,25 CV - CHI DIURNO. AF_03/2016</v>
          </cell>
          <cell r="F97" t="str">
            <v>CHI</v>
          </cell>
          <cell r="G97">
            <v>8.6999999999999994E-3</v>
          </cell>
          <cell r="H97">
            <v>13.43</v>
          </cell>
          <cell r="I97">
            <v>0.11</v>
          </cell>
        </row>
        <row r="98">
          <cell r="B98">
            <v>0</v>
          </cell>
          <cell r="C98">
            <v>0</v>
          </cell>
          <cell r="D98">
            <v>0</v>
          </cell>
          <cell r="E98">
            <v>0</v>
          </cell>
          <cell r="F98">
            <v>0</v>
          </cell>
          <cell r="G98">
            <v>0</v>
          </cell>
          <cell r="H98">
            <v>0</v>
          </cell>
          <cell r="I98">
            <v>0</v>
          </cell>
        </row>
        <row r="99">
          <cell r="B99">
            <v>0</v>
          </cell>
          <cell r="C99">
            <v>0</v>
          </cell>
          <cell r="D99">
            <v>0</v>
          </cell>
          <cell r="E99">
            <v>0</v>
          </cell>
          <cell r="F99">
            <v>0</v>
          </cell>
          <cell r="G99">
            <v>0</v>
          </cell>
          <cell r="H99">
            <v>0</v>
          </cell>
          <cell r="I99">
            <v>0</v>
          </cell>
        </row>
        <row r="100">
          <cell r="B100" t="str">
            <v>COMPOSIÇÕES PRA ESQUADRIA</v>
          </cell>
          <cell r="C100">
            <v>0</v>
          </cell>
          <cell r="D100">
            <v>0</v>
          </cell>
          <cell r="E100">
            <v>0</v>
          </cell>
          <cell r="F100">
            <v>0</v>
          </cell>
          <cell r="G100">
            <v>0</v>
          </cell>
          <cell r="H100">
            <v>0</v>
          </cell>
          <cell r="I100">
            <v>0</v>
          </cell>
        </row>
        <row r="101">
          <cell r="B101">
            <v>0</v>
          </cell>
          <cell r="C101">
            <v>0</v>
          </cell>
          <cell r="D101">
            <v>0</v>
          </cell>
          <cell r="E101">
            <v>0</v>
          </cell>
          <cell r="F101">
            <v>0</v>
          </cell>
          <cell r="G101">
            <v>0</v>
          </cell>
          <cell r="H101">
            <v>0</v>
          </cell>
          <cell r="I101">
            <v>0</v>
          </cell>
        </row>
        <row r="102">
          <cell r="B102" t="str">
            <v>CP-ESQ-01</v>
          </cell>
          <cell r="C102">
            <v>0</v>
          </cell>
          <cell r="D102">
            <v>0</v>
          </cell>
          <cell r="E102" t="str">
            <v>PORTA DE FERRO, DE ABRIR, TIPO CHAPA CORRUGADA, COM GUARNICOES (0,90 X 2,10)M</v>
          </cell>
          <cell r="F102" t="str">
            <v>UN</v>
          </cell>
          <cell r="G102">
            <v>0</v>
          </cell>
          <cell r="H102">
            <v>0</v>
          </cell>
          <cell r="I102">
            <v>721.15</v>
          </cell>
        </row>
        <row r="103">
          <cell r="B103" t="str">
            <v>COMPOSIÇÃO</v>
          </cell>
          <cell r="C103" t="str">
            <v>SINAPI</v>
          </cell>
          <cell r="D103">
            <v>88316</v>
          </cell>
          <cell r="E103" t="str">
            <v>SERVENTE COM ENCARGOS COMPLEMENTARES</v>
          </cell>
          <cell r="F103" t="str">
            <v>H</v>
          </cell>
          <cell r="G103">
            <v>5.3</v>
          </cell>
          <cell r="H103">
            <v>14.5</v>
          </cell>
          <cell r="I103">
            <v>76.849999999999994</v>
          </cell>
        </row>
        <row r="104">
          <cell r="B104" t="str">
            <v>COMPOSIÇÃO</v>
          </cell>
          <cell r="C104" t="str">
            <v>SINAPI</v>
          </cell>
          <cell r="D104">
            <v>88309</v>
          </cell>
          <cell r="E104" t="str">
            <v>PEDREIRO COM ENCARGOS COMPLEMENTARES</v>
          </cell>
          <cell r="F104" t="str">
            <v>H</v>
          </cell>
          <cell r="G104">
            <v>1.5209999999999999</v>
          </cell>
          <cell r="H104">
            <v>17.920000000000002</v>
          </cell>
          <cell r="I104">
            <v>27.25</v>
          </cell>
        </row>
        <row r="105">
          <cell r="B105" t="str">
            <v>COMPOSIÇÃO</v>
          </cell>
          <cell r="C105" t="str">
            <v>SINAPI</v>
          </cell>
          <cell r="D105">
            <v>88315</v>
          </cell>
          <cell r="E105" t="str">
            <v>SERRALHEIRO COM ENCARGOS COMPLEMENTARES</v>
          </cell>
          <cell r="F105" t="str">
            <v>H</v>
          </cell>
          <cell r="G105">
            <v>3.02</v>
          </cell>
          <cell r="H105">
            <v>17.84</v>
          </cell>
          <cell r="I105">
            <v>53.87</v>
          </cell>
        </row>
        <row r="106">
          <cell r="B106" t="str">
            <v>COMPOSIÇÃO</v>
          </cell>
          <cell r="C106" t="str">
            <v>MERCADO</v>
          </cell>
          <cell r="D106">
            <v>0</v>
          </cell>
          <cell r="E106" t="str">
            <v>PORTA DE FERRO, DE ABRIR, TIPO CHAPA CORRUGADA, COM GUARNICOES E FECHADURA - 0,90 X 2,10 M</v>
          </cell>
          <cell r="F106" t="str">
            <v>UN</v>
          </cell>
          <cell r="G106">
            <v>1</v>
          </cell>
          <cell r="H106">
            <v>558.63</v>
          </cell>
          <cell r="I106">
            <v>558.63</v>
          </cell>
        </row>
        <row r="107">
          <cell r="B107" t="str">
            <v>COMPOSIÇÃO</v>
          </cell>
          <cell r="C107" t="str">
            <v>SINAPI</v>
          </cell>
          <cell r="D107">
            <v>88627</v>
          </cell>
          <cell r="E107" t="str">
            <v>ARGAMASSA TRAÇO 1:0,5:4,5 (CIMENTO, CAL E AREIA MÉDIA) PARA ASSENTAMENTO DE ALVENARIA, PREPARO MANUAL. AF_08/2014</v>
          </cell>
          <cell r="F107" t="str">
            <v>M3</v>
          </cell>
          <cell r="G107">
            <v>1.1339999999999999E-2</v>
          </cell>
          <cell r="H107">
            <v>401.79</v>
          </cell>
          <cell r="I107">
            <v>4.55</v>
          </cell>
        </row>
        <row r="108">
          <cell r="B108">
            <v>0</v>
          </cell>
          <cell r="C108">
            <v>0</v>
          </cell>
          <cell r="D108">
            <v>0</v>
          </cell>
          <cell r="E108">
            <v>0</v>
          </cell>
          <cell r="F108">
            <v>0</v>
          </cell>
          <cell r="G108">
            <v>0</v>
          </cell>
          <cell r="H108">
            <v>0</v>
          </cell>
          <cell r="I108">
            <v>0</v>
          </cell>
        </row>
        <row r="109">
          <cell r="B109" t="str">
            <v>CP-ESQ-02</v>
          </cell>
          <cell r="C109">
            <v>0</v>
          </cell>
          <cell r="D109">
            <v>0</v>
          </cell>
          <cell r="E109" t="str">
            <v>PORTA DE VIDRO TEMPERADO, 1,80 X 2,10, ESPESSURA 10 MM, INCLUSIVE ACESSÓRIOS, FORNECIMENTO E INSTALAÇÃO</v>
          </cell>
          <cell r="F109" t="str">
            <v>UN</v>
          </cell>
          <cell r="G109">
            <v>0</v>
          </cell>
          <cell r="H109">
            <v>0</v>
          </cell>
          <cell r="I109">
            <v>3211.29</v>
          </cell>
        </row>
        <row r="110">
          <cell r="B110" t="str">
            <v>COMPOSIÇÃO</v>
          </cell>
          <cell r="C110" t="str">
            <v>SINAPI</v>
          </cell>
          <cell r="D110">
            <v>88316</v>
          </cell>
          <cell r="E110" t="str">
            <v>SERVENTE COM ENCARGOS COMPLEMENTARES</v>
          </cell>
          <cell r="F110" t="str">
            <v>H</v>
          </cell>
          <cell r="G110">
            <v>5.3</v>
          </cell>
          <cell r="H110">
            <v>14.5</v>
          </cell>
          <cell r="I110">
            <v>76.849999999999994</v>
          </cell>
        </row>
        <row r="111">
          <cell r="B111" t="str">
            <v>COMPOSIÇÃO</v>
          </cell>
          <cell r="C111" t="str">
            <v>SINAPI</v>
          </cell>
          <cell r="D111">
            <v>88309</v>
          </cell>
          <cell r="E111" t="str">
            <v>PEDREIRO COM ENCARGOS COMPLEMENTARES</v>
          </cell>
          <cell r="F111" t="str">
            <v>H</v>
          </cell>
          <cell r="G111">
            <v>1.5209999999999999</v>
          </cell>
          <cell r="H111">
            <v>17.920000000000002</v>
          </cell>
          <cell r="I111">
            <v>27.25</v>
          </cell>
        </row>
        <row r="112">
          <cell r="B112" t="str">
            <v>COMPOSIÇÃO</v>
          </cell>
          <cell r="C112" t="str">
            <v>SINAPI</v>
          </cell>
          <cell r="D112">
            <v>88325</v>
          </cell>
          <cell r="E112" t="str">
            <v>VIDRACEIRO COM ENCARGOS COMPLEMENTARES</v>
          </cell>
          <cell r="F112" t="str">
            <v>H</v>
          </cell>
          <cell r="G112">
            <v>3.02</v>
          </cell>
          <cell r="H112">
            <v>17.3</v>
          </cell>
          <cell r="I112">
            <v>52.24</v>
          </cell>
        </row>
        <row r="113">
          <cell r="B113" t="str">
            <v>INSUMO</v>
          </cell>
          <cell r="C113" t="str">
            <v>SINAPI</v>
          </cell>
          <cell r="D113">
            <v>3104</v>
          </cell>
          <cell r="E113" t="str">
            <v>JOGO DE FERRAGENS CROMADAS P/ PORTA DE VIDRO TEMPERADO, UMA FOLHA COMPOSTA: DOBRADICA SUPERIOR (101) E INFERIOR (103),TRINCO (502), FECHADURA (520),CONTRA FECHADURA (531),COM CAPUCHINHO</v>
          </cell>
          <cell r="F113" t="str">
            <v xml:space="preserve">CJ    </v>
          </cell>
          <cell r="G113">
            <v>1</v>
          </cell>
          <cell r="H113">
            <v>397.44</v>
          </cell>
          <cell r="I113">
            <v>397.44</v>
          </cell>
        </row>
        <row r="114">
          <cell r="B114" t="str">
            <v>INSUMO</v>
          </cell>
          <cell r="C114" t="str">
            <v>SINAPI</v>
          </cell>
          <cell r="D114">
            <v>10502</v>
          </cell>
          <cell r="E114" t="str">
            <v>VIDRO TEMPERADO VERDE E = 10 MM, SEM COLOCACAO</v>
          </cell>
          <cell r="F114" t="str">
            <v xml:space="preserve">M2    </v>
          </cell>
          <cell r="G114">
            <v>3.88</v>
          </cell>
          <cell r="H114">
            <v>306.27</v>
          </cell>
          <cell r="I114">
            <v>1188.32</v>
          </cell>
        </row>
        <row r="115">
          <cell r="B115" t="str">
            <v>COMPOSIÇÃO</v>
          </cell>
          <cell r="C115" t="str">
            <v>SINAPI</v>
          </cell>
          <cell r="D115">
            <v>84886</v>
          </cell>
          <cell r="E115" t="str">
            <v>MOLA HIDRAULICA DE PISO PARA PORTA DE VIDRO TEMPERADO</v>
          </cell>
          <cell r="F115" t="str">
            <v>UN</v>
          </cell>
          <cell r="G115">
            <v>1</v>
          </cell>
          <cell r="H115">
            <v>1203.3499999999999</v>
          </cell>
          <cell r="I115">
            <v>1203.3499999999999</v>
          </cell>
        </row>
        <row r="116">
          <cell r="B116" t="str">
            <v>INSUMO</v>
          </cell>
          <cell r="C116" t="str">
            <v>SINAPI</v>
          </cell>
          <cell r="D116">
            <v>38168</v>
          </cell>
          <cell r="E116" t="str">
            <v>PUXADOR TUBULAR RETO, DUPLO, EM ALUMINIO POLIDO, DIAMETRO APROX.DE 1", COMPRIMENTO APROX. DE 400 MM, PARA PORTAS DE MADEIRA OU VIDRO</v>
          </cell>
          <cell r="F116" t="str">
            <v xml:space="preserve">UN    </v>
          </cell>
          <cell r="G116">
            <v>2</v>
          </cell>
          <cell r="H116">
            <v>132.91999999999999</v>
          </cell>
          <cell r="I116">
            <v>265.83999999999997</v>
          </cell>
        </row>
        <row r="117">
          <cell r="B117">
            <v>0</v>
          </cell>
          <cell r="C117">
            <v>0</v>
          </cell>
          <cell r="D117">
            <v>0</v>
          </cell>
          <cell r="E117">
            <v>0</v>
          </cell>
          <cell r="F117">
            <v>0</v>
          </cell>
          <cell r="G117">
            <v>0</v>
          </cell>
          <cell r="H117">
            <v>0</v>
          </cell>
          <cell r="I117">
            <v>0</v>
          </cell>
        </row>
        <row r="118">
          <cell r="B118" t="str">
            <v>CP-ESQ-03</v>
          </cell>
          <cell r="C118">
            <v>0</v>
          </cell>
          <cell r="D118">
            <v>0</v>
          </cell>
          <cell r="E118" t="str">
            <v>PORTA DE CORRER DE VIDRO, INCLUSO VIDRO LISO, INCOLOR, FECHADURA E PUXADOR, COM GUARNIÇÃO/ALIZAR/VISTA, FORNECIMENTO E INSTALAÇÃO</v>
          </cell>
          <cell r="F118" t="str">
            <v>UN</v>
          </cell>
          <cell r="G118">
            <v>0</v>
          </cell>
          <cell r="H118">
            <v>0</v>
          </cell>
          <cell r="I118">
            <v>2012.4899999999998</v>
          </cell>
        </row>
        <row r="119">
          <cell r="B119" t="str">
            <v>COMPOSIÇÃO</v>
          </cell>
          <cell r="C119" t="str">
            <v>SINAPI</v>
          </cell>
          <cell r="D119">
            <v>88316</v>
          </cell>
          <cell r="E119" t="str">
            <v>SERVENTE COM ENCARGOS COMPLEMENTARES</v>
          </cell>
          <cell r="F119" t="str">
            <v>H</v>
          </cell>
          <cell r="G119">
            <v>5.3</v>
          </cell>
          <cell r="H119">
            <v>14.5</v>
          </cell>
          <cell r="I119">
            <v>76.849999999999994</v>
          </cell>
        </row>
        <row r="120">
          <cell r="B120" t="str">
            <v>COMPOSIÇÃO</v>
          </cell>
          <cell r="C120" t="str">
            <v>SINAPI</v>
          </cell>
          <cell r="D120">
            <v>88309</v>
          </cell>
          <cell r="E120" t="str">
            <v>PEDREIRO COM ENCARGOS COMPLEMENTARES</v>
          </cell>
          <cell r="F120" t="str">
            <v>H</v>
          </cell>
          <cell r="G120">
            <v>1.5209999999999999</v>
          </cell>
          <cell r="H120">
            <v>17.920000000000002</v>
          </cell>
          <cell r="I120">
            <v>27.25</v>
          </cell>
        </row>
        <row r="121">
          <cell r="B121" t="str">
            <v>COMPOSIÇÃO</v>
          </cell>
          <cell r="C121" t="str">
            <v>SINAPI</v>
          </cell>
          <cell r="D121">
            <v>88325</v>
          </cell>
          <cell r="E121" t="str">
            <v>VIDRACEIRO COM ENCARGOS COMPLEMENTARES</v>
          </cell>
          <cell r="F121" t="str">
            <v>H</v>
          </cell>
          <cell r="G121">
            <v>3.02</v>
          </cell>
          <cell r="H121">
            <v>17.3</v>
          </cell>
          <cell r="I121">
            <v>52.24</v>
          </cell>
        </row>
        <row r="122">
          <cell r="B122" t="str">
            <v>INSUMO</v>
          </cell>
          <cell r="C122" t="str">
            <v>SINAPI</v>
          </cell>
          <cell r="D122">
            <v>3104</v>
          </cell>
          <cell r="E122" t="str">
            <v>JOGO DE FERRAGENS CROMADAS P/ PORTA DE VIDRO TEMPERADO, UMA FOLHA COMPOSTA: DOBRADICA SUPERIOR (101) E INFERIOR (103),TRINCO (502), FECHADURA (520),CONTRA FECHADURA (531),COM CAPUCHINHO</v>
          </cell>
          <cell r="F122" t="str">
            <v xml:space="preserve">CJ    </v>
          </cell>
          <cell r="G122">
            <v>1</v>
          </cell>
          <cell r="H122">
            <v>397.44</v>
          </cell>
          <cell r="I122">
            <v>397.44</v>
          </cell>
        </row>
        <row r="123">
          <cell r="B123" t="str">
            <v>INSUMO</v>
          </cell>
          <cell r="C123" t="str">
            <v>SINAPI</v>
          </cell>
          <cell r="D123">
            <v>10502</v>
          </cell>
          <cell r="E123" t="str">
            <v>VIDRO TEMPERADO VERDE E = 10 MM, SEM COLOCACAO</v>
          </cell>
          <cell r="F123" t="str">
            <v xml:space="preserve">M2    </v>
          </cell>
          <cell r="G123">
            <v>3.88</v>
          </cell>
          <cell r="H123">
            <v>306.27</v>
          </cell>
          <cell r="I123">
            <v>1188.32</v>
          </cell>
        </row>
        <row r="124">
          <cell r="B124" t="str">
            <v>INSUMO</v>
          </cell>
          <cell r="C124" t="str">
            <v>SINAPI</v>
          </cell>
          <cell r="D124">
            <v>38168</v>
          </cell>
          <cell r="E124" t="str">
            <v>PUXADOR TUBULAR RETO, DUPLO, EM ALUMINIO POLIDO, DIAMETRO APROX.DE 1", COMPRIMENTO APROX. DE 400 MM, PARA PORTAS DE MADEIRA OU VIDRO</v>
          </cell>
          <cell r="F124" t="str">
            <v xml:space="preserve">UN    </v>
          </cell>
          <cell r="G124">
            <v>2</v>
          </cell>
          <cell r="H124">
            <v>132.91999999999999</v>
          </cell>
          <cell r="I124">
            <v>265.83999999999997</v>
          </cell>
        </row>
        <row r="125">
          <cell r="B125" t="str">
            <v>COMPOSIÇÃO</v>
          </cell>
          <cell r="C125" t="str">
            <v>SINAPI</v>
          </cell>
          <cell r="D125">
            <v>88627</v>
          </cell>
          <cell r="E125" t="str">
            <v>ARGAMASSA TRAÇO 1:0,5:4,5 (CIMENTO, CAL E AREIA MÉDIA) PARA ASSENTAMENTO DE ALVENARIA, PREPARO MANUAL. AF_08/2014</v>
          </cell>
          <cell r="F125" t="str">
            <v>M3</v>
          </cell>
          <cell r="G125">
            <v>1.1339999999999999E-2</v>
          </cell>
          <cell r="H125">
            <v>401.79</v>
          </cell>
          <cell r="I125">
            <v>4.55</v>
          </cell>
        </row>
        <row r="126">
          <cell r="B126">
            <v>0</v>
          </cell>
          <cell r="C126">
            <v>0</v>
          </cell>
          <cell r="D126">
            <v>0</v>
          </cell>
          <cell r="E126">
            <v>0</v>
          </cell>
          <cell r="F126">
            <v>0</v>
          </cell>
          <cell r="G126">
            <v>0</v>
          </cell>
          <cell r="H126">
            <v>0</v>
          </cell>
          <cell r="I126">
            <v>0</v>
          </cell>
        </row>
        <row r="127">
          <cell r="B127" t="str">
            <v>CP-ESQ-04</v>
          </cell>
          <cell r="C127">
            <v>0</v>
          </cell>
          <cell r="D127">
            <v>0</v>
          </cell>
          <cell r="E127" t="str">
            <v>PORTA DE ABRIR EM ALUMINIO TIPO VENEZIANA, ACABAMENTO ANODIZADO NATURAL, SEM GUARNICAO/ALIZAR/VISTA</v>
          </cell>
          <cell r="F127" t="str">
            <v>M2</v>
          </cell>
          <cell r="G127">
            <v>0</v>
          </cell>
          <cell r="H127">
            <v>0</v>
          </cell>
          <cell r="I127">
            <v>544.49</v>
          </cell>
        </row>
        <row r="128">
          <cell r="B128" t="str">
            <v>COMPOSIÇÃO</v>
          </cell>
          <cell r="C128" t="str">
            <v>SINAPI</v>
          </cell>
          <cell r="D128">
            <v>88316</v>
          </cell>
          <cell r="E128" t="str">
            <v>SERVENTE COM ENCARGOS COMPLEMENTARES</v>
          </cell>
          <cell r="F128" t="str">
            <v>H</v>
          </cell>
          <cell r="G128">
            <v>1</v>
          </cell>
          <cell r="H128">
            <v>14.5</v>
          </cell>
          <cell r="I128">
            <v>14.5</v>
          </cell>
        </row>
        <row r="129">
          <cell r="B129" t="str">
            <v>COMPOSIÇÃO</v>
          </cell>
          <cell r="C129" t="str">
            <v>SINAPI</v>
          </cell>
          <cell r="D129">
            <v>88309</v>
          </cell>
          <cell r="E129" t="str">
            <v>PEDREIRO COM ENCARGOS COMPLEMENTARES</v>
          </cell>
          <cell r="F129" t="str">
            <v>H</v>
          </cell>
          <cell r="G129">
            <v>0.89</v>
          </cell>
          <cell r="H129">
            <v>17.920000000000002</v>
          </cell>
          <cell r="I129">
            <v>15.94</v>
          </cell>
        </row>
        <row r="130">
          <cell r="B130" t="str">
            <v>COMPOSIÇÃO</v>
          </cell>
          <cell r="C130" t="str">
            <v>SINAPI</v>
          </cell>
          <cell r="D130">
            <v>88315</v>
          </cell>
          <cell r="E130" t="str">
            <v>SERRALHEIRO COM ENCARGOS COMPLEMENTARES</v>
          </cell>
          <cell r="F130" t="str">
            <v>H</v>
          </cell>
          <cell r="G130">
            <v>1.5</v>
          </cell>
          <cell r="H130">
            <v>17.84</v>
          </cell>
          <cell r="I130">
            <v>26.76</v>
          </cell>
        </row>
        <row r="131">
          <cell r="B131" t="str">
            <v>COMPOSIÇÃO</v>
          </cell>
          <cell r="C131" t="str">
            <v>SINAPI</v>
          </cell>
          <cell r="D131">
            <v>4917</v>
          </cell>
          <cell r="E131" t="str">
            <v>PORTA DE ABRIR EM ALUMINIO TIPO VENEZIANA, ACABAMENTO ANODIZADO NATURAL, SEM GUARNICAO/ALIZAR/VISTA</v>
          </cell>
          <cell r="F131" t="str">
            <v>UN</v>
          </cell>
          <cell r="G131">
            <v>1</v>
          </cell>
          <cell r="H131">
            <v>482.74</v>
          </cell>
          <cell r="I131">
            <v>482.74</v>
          </cell>
        </row>
        <row r="132">
          <cell r="B132" t="str">
            <v>COMPOSIÇÃO</v>
          </cell>
          <cell r="C132" t="str">
            <v>SINAPI</v>
          </cell>
          <cell r="D132">
            <v>88627</v>
          </cell>
          <cell r="E132" t="str">
            <v>ARGAMASSA TRAÇO 1:0,5:4,5 (CIMENTO, CAL E AREIA MÉDIA) PARA ASSENTAMENTO DE ALVENARIA, PREPARO MANUAL. AF_08/2014</v>
          </cell>
          <cell r="F132" t="str">
            <v>M3</v>
          </cell>
          <cell r="G132">
            <v>1.1339999999999999E-2</v>
          </cell>
          <cell r="H132">
            <v>401.79</v>
          </cell>
          <cell r="I132">
            <v>4.55</v>
          </cell>
        </row>
        <row r="133">
          <cell r="B133">
            <v>0</v>
          </cell>
          <cell r="C133">
            <v>0</v>
          </cell>
          <cell r="D133">
            <v>0</v>
          </cell>
          <cell r="E133">
            <v>0</v>
          </cell>
          <cell r="F133">
            <v>0</v>
          </cell>
          <cell r="G133">
            <v>0</v>
          </cell>
          <cell r="H133">
            <v>0</v>
          </cell>
          <cell r="I133">
            <v>0</v>
          </cell>
        </row>
        <row r="134">
          <cell r="B134">
            <v>0</v>
          </cell>
          <cell r="C134">
            <v>0</v>
          </cell>
          <cell r="D134">
            <v>0</v>
          </cell>
          <cell r="E134">
            <v>0</v>
          </cell>
          <cell r="F134">
            <v>0</v>
          </cell>
          <cell r="G134">
            <v>0</v>
          </cell>
          <cell r="H134">
            <v>0</v>
          </cell>
          <cell r="I134">
            <v>0</v>
          </cell>
        </row>
        <row r="135">
          <cell r="B135" t="str">
            <v>COMPOSIÇÕES PRA REVESTIMENTO E PISO</v>
          </cell>
          <cell r="C135">
            <v>0</v>
          </cell>
          <cell r="D135">
            <v>0</v>
          </cell>
          <cell r="E135">
            <v>0</v>
          </cell>
          <cell r="F135">
            <v>0</v>
          </cell>
          <cell r="G135">
            <v>0</v>
          </cell>
          <cell r="H135">
            <v>0</v>
          </cell>
          <cell r="I135">
            <v>0</v>
          </cell>
        </row>
        <row r="137">
          <cell r="B137">
            <v>0</v>
          </cell>
          <cell r="C137">
            <v>0</v>
          </cell>
          <cell r="D137">
            <v>0</v>
          </cell>
          <cell r="E137">
            <v>0</v>
          </cell>
          <cell r="F137">
            <v>0</v>
          </cell>
          <cell r="G137">
            <v>0</v>
          </cell>
          <cell r="H137">
            <v>0</v>
          </cell>
          <cell r="I137">
            <v>0</v>
          </cell>
        </row>
        <row r="138">
          <cell r="B138" t="str">
            <v>CP-PIS-01</v>
          </cell>
          <cell r="C138">
            <v>0</v>
          </cell>
          <cell r="D138">
            <v>0</v>
          </cell>
          <cell r="E138" t="str">
            <v>POLIMENTO E IMPERMEABILIZAÇÃO DE PISO GRANILITE</v>
          </cell>
          <cell r="F138" t="str">
            <v>M2</v>
          </cell>
          <cell r="G138">
            <v>1</v>
          </cell>
          <cell r="H138">
            <v>0</v>
          </cell>
          <cell r="I138">
            <v>17.329999999999998</v>
          </cell>
        </row>
        <row r="139">
          <cell r="B139" t="str">
            <v>INSUMO</v>
          </cell>
          <cell r="C139" t="str">
            <v>SINAPI</v>
          </cell>
          <cell r="D139">
            <v>7353</v>
          </cell>
          <cell r="E139" t="str">
            <v>RESINA ACRILICA BASE AGUA - COR BRANCA</v>
          </cell>
          <cell r="F139" t="str">
            <v xml:space="preserve">L     </v>
          </cell>
          <cell r="G139">
            <v>0.08</v>
          </cell>
          <cell r="H139">
            <v>22.32</v>
          </cell>
          <cell r="I139">
            <v>1.78</v>
          </cell>
        </row>
        <row r="140">
          <cell r="B140" t="str">
            <v>COMPOSICAO</v>
          </cell>
          <cell r="C140" t="str">
            <v>SINAPI</v>
          </cell>
          <cell r="D140">
            <v>95276</v>
          </cell>
          <cell r="E140" t="str">
            <v>POLIDORA DE PISO (POLITRIZ), PESO DE 100KG, DIÂMETRO 450 MM, MOTOR ELÉTRICO, POTÊNCIA 4 HP - CHP DIURNO. AF_09/2016</v>
          </cell>
          <cell r="F140" t="str">
            <v>CHP</v>
          </cell>
          <cell r="G140">
            <v>1.1000000000000001</v>
          </cell>
          <cell r="H140">
            <v>2.08</v>
          </cell>
          <cell r="I140">
            <v>2.2799999999999998</v>
          </cell>
        </row>
        <row r="141">
          <cell r="B141" t="str">
            <v>COMPOSICAO</v>
          </cell>
          <cell r="C141" t="str">
            <v>SINAPI</v>
          </cell>
          <cell r="D141">
            <v>88270</v>
          </cell>
          <cell r="E141" t="str">
            <v>IMPERMEABILIZADOR COM ENCARGOS COMPLEMENTARES</v>
          </cell>
          <cell r="F141" t="str">
            <v>H</v>
          </cell>
          <cell r="G141">
            <v>0.45</v>
          </cell>
          <cell r="H141">
            <v>18.7</v>
          </cell>
          <cell r="I141">
            <v>8.41</v>
          </cell>
        </row>
        <row r="142">
          <cell r="B142" t="str">
            <v>COMPOSICAO</v>
          </cell>
          <cell r="C142" t="str">
            <v>SINAPI</v>
          </cell>
          <cell r="D142">
            <v>88259</v>
          </cell>
          <cell r="E142" t="str">
            <v>CALAFETADOR/CALAFATE COM ENCARGOS COMPLEMENTARES</v>
          </cell>
          <cell r="F142" t="str">
            <v>H</v>
          </cell>
          <cell r="G142">
            <v>0.13</v>
          </cell>
          <cell r="H142">
            <v>20.71</v>
          </cell>
          <cell r="I142">
            <v>2.69</v>
          </cell>
        </row>
        <row r="143">
          <cell r="B143" t="str">
            <v>COMPOSICAO</v>
          </cell>
          <cell r="C143" t="str">
            <v>SINAPI</v>
          </cell>
          <cell r="D143">
            <v>88316</v>
          </cell>
          <cell r="E143" t="str">
            <v>SERVENTE COM ENCARGOS COMPLEMENTARES</v>
          </cell>
          <cell r="F143" t="str">
            <v>H</v>
          </cell>
          <cell r="G143">
            <v>0.15</v>
          </cell>
          <cell r="H143">
            <v>14.5</v>
          </cell>
          <cell r="I143">
            <v>2.17</v>
          </cell>
        </row>
        <row r="144">
          <cell r="B144">
            <v>0</v>
          </cell>
          <cell r="C144">
            <v>0</v>
          </cell>
          <cell r="D144">
            <v>0</v>
          </cell>
          <cell r="E144">
            <v>0</v>
          </cell>
          <cell r="F144">
            <v>0</v>
          </cell>
          <cell r="G144">
            <v>0</v>
          </cell>
          <cell r="H144">
            <v>0</v>
          </cell>
          <cell r="I144">
            <v>0</v>
          </cell>
        </row>
        <row r="145">
          <cell r="B145" t="str">
            <v>CP-REV-2</v>
          </cell>
          <cell r="C145">
            <v>0</v>
          </cell>
          <cell r="D145">
            <v>0</v>
          </cell>
          <cell r="E145" t="str">
            <v xml:space="preserve">FORNECIMENTO E INSTALAÇÃO DE BANCADAS EM GRANITO POLIDO ESP =2,5CM A 3,0CM </v>
          </cell>
          <cell r="F145" t="str">
            <v>M2</v>
          </cell>
          <cell r="G145">
            <v>1</v>
          </cell>
          <cell r="H145">
            <v>0</v>
          </cell>
          <cell r="I145">
            <v>501.14</v>
          </cell>
        </row>
        <row r="146">
          <cell r="B146" t="str">
            <v>INSUMO</v>
          </cell>
          <cell r="C146" t="str">
            <v>SINAPI</v>
          </cell>
          <cell r="D146">
            <v>11795</v>
          </cell>
          <cell r="E146" t="str">
            <v>GRANITO PARA BANCADA, POLIDO, TIPO ANDORINHA/ QUARTZ/ CASTELO/ CORUMBA OU OUTROS EQUIVALENTES DA REGIAO, E=  *2,5* CM</v>
          </cell>
          <cell r="F146" t="str">
            <v xml:space="preserve">M2    </v>
          </cell>
          <cell r="G146">
            <v>1</v>
          </cell>
          <cell r="H146">
            <v>422.64</v>
          </cell>
          <cell r="I146">
            <v>422.64</v>
          </cell>
        </row>
        <row r="147">
          <cell r="B147" t="str">
            <v>COMPOSICAO</v>
          </cell>
          <cell r="C147" t="str">
            <v>SINAPI</v>
          </cell>
          <cell r="D147">
            <v>88309</v>
          </cell>
          <cell r="E147" t="str">
            <v>PEDREIRO COM ENCARGOS COMPLEMENTARES</v>
          </cell>
          <cell r="F147" t="str">
            <v>H</v>
          </cell>
          <cell r="G147">
            <v>2</v>
          </cell>
          <cell r="H147">
            <v>17.920000000000002</v>
          </cell>
          <cell r="I147">
            <v>35.840000000000003</v>
          </cell>
        </row>
        <row r="148">
          <cell r="B148" t="str">
            <v>COMPOSICAO</v>
          </cell>
          <cell r="C148" t="str">
            <v>SINAPI</v>
          </cell>
          <cell r="D148">
            <v>86957</v>
          </cell>
          <cell r="E148" t="str">
            <v>MÃO FRANCESA EM BARRA DE FERRO CHATO RETANGULAR 2" X 1/4", REFORÇADA, 40 X 30 CM</v>
          </cell>
          <cell r="F148" t="str">
            <v>UN</v>
          </cell>
          <cell r="G148">
            <v>2</v>
          </cell>
          <cell r="H148">
            <v>21.33</v>
          </cell>
          <cell r="I148">
            <v>42.66</v>
          </cell>
        </row>
        <row r="149">
          <cell r="B149">
            <v>0</v>
          </cell>
          <cell r="C149">
            <v>0</v>
          </cell>
          <cell r="D149">
            <v>0</v>
          </cell>
          <cell r="E149">
            <v>0</v>
          </cell>
          <cell r="F149">
            <v>0</v>
          </cell>
          <cell r="G149">
            <v>0</v>
          </cell>
          <cell r="H149">
            <v>0</v>
          </cell>
          <cell r="I149">
            <v>0</v>
          </cell>
        </row>
        <row r="150">
          <cell r="B150" t="str">
            <v>CP-REV-3</v>
          </cell>
          <cell r="C150">
            <v>0</v>
          </cell>
          <cell r="D150">
            <v>0</v>
          </cell>
          <cell r="E150" t="str">
            <v>EXECUÇÃO DE PISO DRENANTE COM PLACA DE 40X40 CM, E= 6 CM, COR NATURAL.</v>
          </cell>
          <cell r="F150" t="str">
            <v>M2</v>
          </cell>
          <cell r="G150">
            <v>1</v>
          </cell>
          <cell r="H150">
            <v>0</v>
          </cell>
          <cell r="I150">
            <v>63.74</v>
          </cell>
        </row>
        <row r="151">
          <cell r="B151" t="str">
            <v>INSUMO</v>
          </cell>
          <cell r="C151" t="str">
            <v>SINAPI</v>
          </cell>
          <cell r="D151">
            <v>370</v>
          </cell>
          <cell r="E151" t="str">
            <v>AREIA MEDIA - POSTO JAZIDA/FORNECEDOR (RETIRADO NA JAZIDA, SEM TRANSPORTE)</v>
          </cell>
          <cell r="F151" t="str">
            <v xml:space="preserve">M3    </v>
          </cell>
          <cell r="G151">
            <v>0.06</v>
          </cell>
          <cell r="H151">
            <v>61.25</v>
          </cell>
          <cell r="I151">
            <v>3.67</v>
          </cell>
        </row>
        <row r="152">
          <cell r="B152" t="str">
            <v>INSUMO</v>
          </cell>
          <cell r="C152" t="str">
            <v>SINAPI</v>
          </cell>
          <cell r="D152">
            <v>4741</v>
          </cell>
          <cell r="E152" t="str">
            <v>PO DE PEDRA (POSTO PEDREIRA/FORNECEDOR, SEM FRETE)</v>
          </cell>
          <cell r="F152" t="str">
            <v xml:space="preserve">M3    </v>
          </cell>
          <cell r="G152">
            <v>6.0000000000000001E-3</v>
          </cell>
          <cell r="H152">
            <v>64.180000000000007</v>
          </cell>
          <cell r="I152">
            <v>0.38</v>
          </cell>
        </row>
        <row r="153">
          <cell r="B153" t="str">
            <v>INSUMO</v>
          </cell>
          <cell r="C153" t="str">
            <v>SINAPI</v>
          </cell>
          <cell r="D153">
            <v>40671</v>
          </cell>
          <cell r="E153" t="str">
            <v>PLACA/PISO DE CONCRETO POROSO/ PAVIMENTO PERMEAVEL/BLOCO DRENANTE DE CONCRETO, 40 CM X 40 CM, E = 6 CM, COR NATURAL</v>
          </cell>
          <cell r="F153" t="str">
            <v xml:space="preserve">M2    </v>
          </cell>
          <cell r="G153">
            <v>1.05</v>
          </cell>
          <cell r="H153">
            <v>48.95</v>
          </cell>
          <cell r="I153">
            <v>51.39</v>
          </cell>
        </row>
        <row r="154">
          <cell r="B154" t="str">
            <v>COMPOSICAO</v>
          </cell>
          <cell r="C154" t="str">
            <v>SINAPI</v>
          </cell>
          <cell r="D154">
            <v>88260</v>
          </cell>
          <cell r="E154" t="str">
            <v>CALCETEIRO COM ENCARGOS COMPLEMENTARES</v>
          </cell>
          <cell r="F154" t="str">
            <v>H</v>
          </cell>
          <cell r="G154">
            <v>0.4</v>
          </cell>
          <cell r="H154">
            <v>17.690000000000001</v>
          </cell>
          <cell r="I154">
            <v>7.07</v>
          </cell>
        </row>
        <row r="155">
          <cell r="B155" t="str">
            <v>COMPOSICAO</v>
          </cell>
          <cell r="C155" t="str">
            <v>SINAPI</v>
          </cell>
          <cell r="D155">
            <v>88316</v>
          </cell>
          <cell r="E155" t="str">
            <v>SERVENTE COM ENCARGOS COMPLEMENTARES</v>
          </cell>
          <cell r="F155" t="str">
            <v>H</v>
          </cell>
          <cell r="G155">
            <v>0.04</v>
          </cell>
          <cell r="H155">
            <v>14.5</v>
          </cell>
          <cell r="I155">
            <v>0.57999999999999996</v>
          </cell>
        </row>
        <row r="156">
          <cell r="B156" t="str">
            <v>COMPOSICAO</v>
          </cell>
          <cell r="C156" t="str">
            <v>SINAPI</v>
          </cell>
          <cell r="D156">
            <v>91277</v>
          </cell>
          <cell r="E156" t="str">
            <v>PLACA VIBRATÓRIA REVERSÍVEL COM MOTOR 4 TEMPOS A GASOLINA, FORÇA CENTRÍFUGA DE 25 KN (2500 KGF), POTÊNCIA 5,5 CV - CHP DIURNO. AF_08/2015</v>
          </cell>
          <cell r="F156" t="str">
            <v>CHP</v>
          </cell>
          <cell r="G156">
            <v>4.0000000000000001E-3</v>
          </cell>
          <cell r="H156">
            <v>7.52</v>
          </cell>
          <cell r="I156">
            <v>0.03</v>
          </cell>
        </row>
        <row r="157">
          <cell r="B157" t="str">
            <v>COMPOSICAO</v>
          </cell>
          <cell r="C157" t="str">
            <v>SINAPI</v>
          </cell>
          <cell r="D157">
            <v>91278</v>
          </cell>
          <cell r="E157" t="str">
            <v>PLACA VIBRATÓRIA REVERSÍVEL COM MOTOR 4 TEMPOS A GASOLINA, FORÇA CENTRÍFUGA DE 25 KN (2500 KGF), POTÊNCIA 5,5 CV - CHI DIURNO. AF_08/2015</v>
          </cell>
          <cell r="F157" t="str">
            <v>CHI</v>
          </cell>
          <cell r="G157">
            <v>0.19</v>
          </cell>
          <cell r="H157">
            <v>0.57999999999999996</v>
          </cell>
          <cell r="I157">
            <v>0.11</v>
          </cell>
        </row>
        <row r="158">
          <cell r="B158" t="str">
            <v>COMPOSICAO</v>
          </cell>
          <cell r="C158" t="str">
            <v>SINAPI</v>
          </cell>
          <cell r="D158">
            <v>91283</v>
          </cell>
          <cell r="E158" t="str">
            <v>CORTADORA DE PISO COM MOTOR 4 TEMPOS A GASOLINA, POTÊNCIA DE 13 HP, COM DISCO DE CORTE DIAMANTADO SEGMENTADO PARA CONCRETO, DIÂMETRO DE 350 MM, FURO DE 1" (14 X 1") - CHP DIURNO. AF_08/2015</v>
          </cell>
          <cell r="F158" t="str">
            <v>CHP</v>
          </cell>
          <cell r="G158">
            <v>4.0000000000000001E-3</v>
          </cell>
          <cell r="H158">
            <v>17.38</v>
          </cell>
          <cell r="I158">
            <v>0.06</v>
          </cell>
        </row>
        <row r="159">
          <cell r="B159" t="str">
            <v>COMPOSICAO</v>
          </cell>
          <cell r="C159" t="str">
            <v>SINAPI</v>
          </cell>
          <cell r="D159">
            <v>91277</v>
          </cell>
          <cell r="E159" t="str">
            <v>PLACA VIBRATÓRIA REVERSÍVEL COM MOTOR 4 TEMPOS A GASOLINA, FORÇA CENTRÍFUGA DE 25 KN (2500 KGF), POTÊNCIA 5,5 CV - CHP DIURNO. AF_08/2015</v>
          </cell>
          <cell r="F159" t="str">
            <v>CHP</v>
          </cell>
          <cell r="G159">
            <v>0.04</v>
          </cell>
          <cell r="H159">
            <v>7.52</v>
          </cell>
          <cell r="I159">
            <v>0.3</v>
          </cell>
        </row>
        <row r="160">
          <cell r="B160" t="str">
            <v>COMPOSICAO</v>
          </cell>
          <cell r="C160" t="str">
            <v>SINAPI</v>
          </cell>
          <cell r="D160">
            <v>91285</v>
          </cell>
          <cell r="E160" t="str">
            <v>CORTADORA DE PISO COM MOTOR 4 TEMPOS A GASOLINA, POTÊNCIA DE 13 HP, COM DISCO DE CORTE DIAMANTADO SEGMENTADO PARA CONCRETO, DIÂMETRO DE 350 MM, FURO DE 1" (14 X 1") - CHI DIURNO. AF_08/2015</v>
          </cell>
          <cell r="F160" t="str">
            <v>CHI</v>
          </cell>
          <cell r="G160">
            <v>0.15</v>
          </cell>
          <cell r="H160">
            <v>1.05</v>
          </cell>
          <cell r="I160">
            <v>0.15</v>
          </cell>
        </row>
        <row r="161">
          <cell r="B161">
            <v>0</v>
          </cell>
          <cell r="C161">
            <v>0</v>
          </cell>
          <cell r="D161">
            <v>0</v>
          </cell>
          <cell r="E161">
            <v>0</v>
          </cell>
          <cell r="F161">
            <v>0</v>
          </cell>
          <cell r="G161">
            <v>0</v>
          </cell>
          <cell r="H161">
            <v>0</v>
          </cell>
          <cell r="I161">
            <v>0</v>
          </cell>
        </row>
        <row r="162">
          <cell r="B162" t="str">
            <v>PINTURA</v>
          </cell>
          <cell r="C162">
            <v>0</v>
          </cell>
          <cell r="D162">
            <v>0</v>
          </cell>
          <cell r="E162">
            <v>0</v>
          </cell>
          <cell r="F162">
            <v>0</v>
          </cell>
          <cell r="G162">
            <v>0</v>
          </cell>
          <cell r="H162">
            <v>0</v>
          </cell>
          <cell r="I162">
            <v>0</v>
          </cell>
        </row>
        <row r="163">
          <cell r="B163">
            <v>0</v>
          </cell>
          <cell r="C163">
            <v>0</v>
          </cell>
          <cell r="D163">
            <v>0</v>
          </cell>
          <cell r="E163">
            <v>0</v>
          </cell>
          <cell r="F163">
            <v>0</v>
          </cell>
          <cell r="G163">
            <v>0</v>
          </cell>
          <cell r="H163">
            <v>0</v>
          </cell>
          <cell r="I163">
            <v>0</v>
          </cell>
        </row>
        <row r="164">
          <cell r="B164">
            <v>0</v>
          </cell>
          <cell r="C164">
            <v>0</v>
          </cell>
          <cell r="D164">
            <v>0</v>
          </cell>
          <cell r="E164">
            <v>0</v>
          </cell>
          <cell r="F164">
            <v>0</v>
          </cell>
          <cell r="G164">
            <v>0</v>
          </cell>
          <cell r="H164">
            <v>0</v>
          </cell>
          <cell r="I164">
            <v>0</v>
          </cell>
        </row>
        <row r="165">
          <cell r="B165" t="str">
            <v>CP-PIN-1</v>
          </cell>
          <cell r="C165">
            <v>0</v>
          </cell>
          <cell r="D165">
            <v>0</v>
          </cell>
          <cell r="E165" t="str">
            <v xml:space="preserve">PINTURA DE LOGOMARCA  E NOMENCLATURA </v>
          </cell>
          <cell r="F165" t="str">
            <v>M2</v>
          </cell>
          <cell r="G165">
            <v>1</v>
          </cell>
          <cell r="H165">
            <v>0</v>
          </cell>
          <cell r="I165">
            <v>54.81</v>
          </cell>
        </row>
        <row r="166">
          <cell r="B166" t="str">
            <v>COMPOSICAO</v>
          </cell>
          <cell r="C166" t="str">
            <v>SINAPI</v>
          </cell>
          <cell r="D166">
            <v>88311</v>
          </cell>
          <cell r="E166" t="str">
            <v>PINTOR DE LETREIROS COM ENCARGOS COMPLEMENTARES</v>
          </cell>
          <cell r="F166" t="str">
            <v>H</v>
          </cell>
          <cell r="G166">
            <v>2</v>
          </cell>
          <cell r="H166">
            <v>21.03</v>
          </cell>
          <cell r="I166">
            <v>42.06</v>
          </cell>
        </row>
        <row r="167">
          <cell r="B167" t="str">
            <v>COMPOSICAO</v>
          </cell>
          <cell r="C167" t="str">
            <v>SINAPI</v>
          </cell>
          <cell r="D167">
            <v>88415</v>
          </cell>
          <cell r="E167" t="str">
            <v>APLICAÇÃO MANUAL DE FUNDO SELADOR ACRÍLICO EM PAREDES EXTERNAS DE CASAS. AF_06/2014</v>
          </cell>
          <cell r="F167" t="str">
            <v>M2</v>
          </cell>
          <cell r="G167">
            <v>1</v>
          </cell>
          <cell r="H167">
            <v>1.84</v>
          </cell>
          <cell r="I167">
            <v>1.84</v>
          </cell>
        </row>
        <row r="168">
          <cell r="B168" t="str">
            <v>COMPOSICAO</v>
          </cell>
          <cell r="C168" t="str">
            <v>SINAPI</v>
          </cell>
          <cell r="D168">
            <v>88489</v>
          </cell>
          <cell r="E168" t="str">
            <v>APLICAÇÃO MANUAL DE PINTURA COM TINTA LÁTEX ACRÍLICA EM PAREDES, DUAS DEMÃOS. AF_06/2014</v>
          </cell>
          <cell r="F168" t="str">
            <v>M2</v>
          </cell>
          <cell r="G168">
            <v>1</v>
          </cell>
          <cell r="H168">
            <v>10.91</v>
          </cell>
          <cell r="I168">
            <v>10.91</v>
          </cell>
        </row>
        <row r="169">
          <cell r="B169">
            <v>0</v>
          </cell>
          <cell r="C169">
            <v>0</v>
          </cell>
          <cell r="D169">
            <v>0</v>
          </cell>
          <cell r="E169">
            <v>0</v>
          </cell>
          <cell r="F169">
            <v>0</v>
          </cell>
          <cell r="G169">
            <v>0</v>
          </cell>
          <cell r="H169">
            <v>0</v>
          </cell>
          <cell r="I169">
            <v>0</v>
          </cell>
        </row>
        <row r="170">
          <cell r="B170" t="str">
            <v>CP-PIN-02</v>
          </cell>
          <cell r="C170">
            <v>0</v>
          </cell>
          <cell r="D170">
            <v>0</v>
          </cell>
          <cell r="E170" t="str">
            <v xml:space="preserve">PINTURA COM TINTA ESMALTE SINTÉTICO </v>
          </cell>
          <cell r="F170" t="str">
            <v>M2</v>
          </cell>
          <cell r="G170">
            <v>1</v>
          </cell>
          <cell r="H170">
            <v>0</v>
          </cell>
          <cell r="I170">
            <v>11.389999999999999</v>
          </cell>
        </row>
        <row r="171">
          <cell r="B171" t="str">
            <v>COMPOSICAO</v>
          </cell>
          <cell r="C171" t="str">
            <v>SINAPI</v>
          </cell>
          <cell r="D171">
            <v>7292</v>
          </cell>
          <cell r="E171" t="str">
            <v>TINTA ESMALTE SINTETICO PREMIUM BRILHANTE</v>
          </cell>
          <cell r="F171" t="str">
            <v xml:space="preserve">L     </v>
          </cell>
          <cell r="G171">
            <v>0.33</v>
          </cell>
          <cell r="H171">
            <v>20.53</v>
          </cell>
          <cell r="I171">
            <v>6.77</v>
          </cell>
        </row>
        <row r="172">
          <cell r="B172" t="str">
            <v>COMPOSICAO</v>
          </cell>
          <cell r="C172" t="str">
            <v>SINAPI</v>
          </cell>
          <cell r="D172">
            <v>88310</v>
          </cell>
          <cell r="E172" t="str">
            <v>PINTOR COM ENCARGOS COMPLEMENTARES</v>
          </cell>
          <cell r="F172" t="str">
            <v>H</v>
          </cell>
          <cell r="G172">
            <v>0.19</v>
          </cell>
          <cell r="H172">
            <v>19.04</v>
          </cell>
          <cell r="I172">
            <v>3.61</v>
          </cell>
        </row>
        <row r="173">
          <cell r="B173" t="str">
            <v>COMPOSICAO</v>
          </cell>
          <cell r="C173" t="str">
            <v>SINAPI</v>
          </cell>
          <cell r="D173">
            <v>88316</v>
          </cell>
          <cell r="E173" t="str">
            <v>SERVENTE COM ENCARGOS COMPLEMENTARES</v>
          </cell>
          <cell r="F173" t="str">
            <v>H</v>
          </cell>
          <cell r="G173">
            <v>7.0000000000000007E-2</v>
          </cell>
          <cell r="H173">
            <v>14.5</v>
          </cell>
          <cell r="I173">
            <v>1.01</v>
          </cell>
        </row>
        <row r="174">
          <cell r="B174">
            <v>0</v>
          </cell>
          <cell r="C174">
            <v>0</v>
          </cell>
          <cell r="D174">
            <v>0</v>
          </cell>
          <cell r="E174">
            <v>0</v>
          </cell>
          <cell r="F174">
            <v>0</v>
          </cell>
          <cell r="G174">
            <v>0</v>
          </cell>
          <cell r="H174">
            <v>0</v>
          </cell>
          <cell r="I174">
            <v>0</v>
          </cell>
        </row>
        <row r="175">
          <cell r="B175">
            <v>0</v>
          </cell>
          <cell r="C175">
            <v>0</v>
          </cell>
          <cell r="D175">
            <v>0</v>
          </cell>
          <cell r="E175">
            <v>0</v>
          </cell>
          <cell r="F175">
            <v>0</v>
          </cell>
          <cell r="G175">
            <v>0</v>
          </cell>
          <cell r="H175">
            <v>0</v>
          </cell>
          <cell r="I175">
            <v>0</v>
          </cell>
        </row>
        <row r="176">
          <cell r="B176">
            <v>0</v>
          </cell>
          <cell r="C176">
            <v>0</v>
          </cell>
          <cell r="D176">
            <v>0</v>
          </cell>
          <cell r="E176">
            <v>0</v>
          </cell>
          <cell r="F176">
            <v>0</v>
          </cell>
          <cell r="G176">
            <v>0</v>
          </cell>
          <cell r="H176">
            <v>0</v>
          </cell>
          <cell r="I176">
            <v>0</v>
          </cell>
        </row>
        <row r="177">
          <cell r="B177">
            <v>0</v>
          </cell>
          <cell r="C177">
            <v>0</v>
          </cell>
          <cell r="D177">
            <v>0</v>
          </cell>
          <cell r="E177">
            <v>0</v>
          </cell>
          <cell r="F177">
            <v>0</v>
          </cell>
          <cell r="G177">
            <v>0</v>
          </cell>
          <cell r="H177">
            <v>0</v>
          </cell>
          <cell r="I177">
            <v>0</v>
          </cell>
        </row>
        <row r="178">
          <cell r="B178">
            <v>0</v>
          </cell>
          <cell r="C178">
            <v>0</v>
          </cell>
          <cell r="D178">
            <v>0</v>
          </cell>
          <cell r="E178">
            <v>0</v>
          </cell>
          <cell r="F178">
            <v>0</v>
          </cell>
          <cell r="G178">
            <v>0</v>
          </cell>
          <cell r="H178">
            <v>0</v>
          </cell>
          <cell r="I178">
            <v>0</v>
          </cell>
        </row>
        <row r="179">
          <cell r="B179">
            <v>0</v>
          </cell>
          <cell r="C179">
            <v>0</v>
          </cell>
          <cell r="D179">
            <v>0</v>
          </cell>
          <cell r="E179">
            <v>0</v>
          </cell>
          <cell r="F179">
            <v>0</v>
          </cell>
          <cell r="G179">
            <v>0</v>
          </cell>
          <cell r="H179">
            <v>0</v>
          </cell>
          <cell r="I179">
            <v>0</v>
          </cell>
        </row>
        <row r="180">
          <cell r="B180" t="str">
            <v>INSTALAÇÕES HIDRAULICAS</v>
          </cell>
          <cell r="C180">
            <v>0</v>
          </cell>
          <cell r="D180">
            <v>0</v>
          </cell>
          <cell r="E180">
            <v>0</v>
          </cell>
          <cell r="F180">
            <v>0</v>
          </cell>
          <cell r="G180">
            <v>0</v>
          </cell>
          <cell r="H180">
            <v>0</v>
          </cell>
          <cell r="I180">
            <v>0</v>
          </cell>
        </row>
        <row r="181">
          <cell r="B181">
            <v>0</v>
          </cell>
          <cell r="C181">
            <v>0</v>
          </cell>
          <cell r="D181">
            <v>0</v>
          </cell>
          <cell r="E181">
            <v>0</v>
          </cell>
          <cell r="F181">
            <v>0</v>
          </cell>
          <cell r="G181">
            <v>0</v>
          </cell>
          <cell r="H181">
            <v>0</v>
          </cell>
          <cell r="I181">
            <v>0</v>
          </cell>
        </row>
        <row r="182">
          <cell r="B182" t="str">
            <v>CP-HID-01</v>
          </cell>
          <cell r="C182">
            <v>0</v>
          </cell>
          <cell r="D182">
            <v>0</v>
          </cell>
          <cell r="E182" t="str">
            <v xml:space="preserve">REGISTRO DE ESFERA, PVC, BORBOLETA 3/4"                                                                                                                                                                                                                                                                                                                                                                                                                </v>
          </cell>
          <cell r="F182" t="str">
            <v xml:space="preserve">UN    </v>
          </cell>
          <cell r="G182">
            <v>0</v>
          </cell>
          <cell r="H182">
            <v>0</v>
          </cell>
          <cell r="I182">
            <v>10.469999999999999</v>
          </cell>
        </row>
        <row r="183">
          <cell r="B183" t="str">
            <v>INSUMO</v>
          </cell>
          <cell r="C183" t="str">
            <v>SINAPI</v>
          </cell>
          <cell r="D183">
            <v>6031</v>
          </cell>
          <cell r="E183" t="str">
            <v>REGISTRO DE ESFERA PVC, COM BORBOLETA, COM ROSCA EXTERNA, DE 3/4"</v>
          </cell>
          <cell r="F183" t="str">
            <v xml:space="preserve">UN    </v>
          </cell>
          <cell r="G183">
            <v>1</v>
          </cell>
          <cell r="H183">
            <v>6.73</v>
          </cell>
          <cell r="I183">
            <v>6.73</v>
          </cell>
        </row>
        <row r="184">
          <cell r="B184" t="str">
            <v>INSUMO</v>
          </cell>
          <cell r="C184" t="str">
            <v>SINAPI</v>
          </cell>
          <cell r="D184">
            <v>20080</v>
          </cell>
          <cell r="E184" t="str">
            <v>ADESIVO PLASTICO PARA PVC, FRASCO COM 175 GR</v>
          </cell>
          <cell r="F184" t="str">
            <v xml:space="preserve">UN    </v>
          </cell>
          <cell r="G184">
            <v>0.06</v>
          </cell>
          <cell r="H184">
            <v>20.64</v>
          </cell>
          <cell r="I184">
            <v>1.23</v>
          </cell>
        </row>
        <row r="185">
          <cell r="B185" t="str">
            <v>INSUMO</v>
          </cell>
          <cell r="C185" t="str">
            <v>SINAPI</v>
          </cell>
          <cell r="D185">
            <v>20083</v>
          </cell>
          <cell r="E185" t="str">
            <v>SOLUCAO LIMPADORA PARA PVC, FRASCO COM 1000 CM3</v>
          </cell>
          <cell r="F185" t="str">
            <v xml:space="preserve">UN    </v>
          </cell>
          <cell r="G185">
            <v>1.4E-2</v>
          </cell>
          <cell r="H185">
            <v>56.48</v>
          </cell>
          <cell r="I185">
            <v>0.79</v>
          </cell>
        </row>
        <row r="186">
          <cell r="B186" t="str">
            <v>INSUMO</v>
          </cell>
          <cell r="C186" t="str">
            <v>SINAPI</v>
          </cell>
          <cell r="D186">
            <v>38383</v>
          </cell>
          <cell r="E186" t="str">
            <v>LIXA D'AGUA EM FOLHA, GRAO 100</v>
          </cell>
          <cell r="F186" t="str">
            <v xml:space="preserve">UN    </v>
          </cell>
          <cell r="G186">
            <v>0.02</v>
          </cell>
          <cell r="H186">
            <v>1.72</v>
          </cell>
          <cell r="I186">
            <v>0.03</v>
          </cell>
        </row>
        <row r="187">
          <cell r="B187" t="str">
            <v>COMPOSICAO</v>
          </cell>
          <cell r="C187" t="str">
            <v>SINAPI</v>
          </cell>
          <cell r="D187">
            <v>88248</v>
          </cell>
          <cell r="E187" t="str">
            <v>AUXILIAR DE ENCANADOR OU BOMBEIRO HIDRÁULICO COM ENCARGOS COMPLEMENTARES</v>
          </cell>
          <cell r="F187" t="str">
            <v>H</v>
          </cell>
          <cell r="G187">
            <v>5.2999999999999999E-2</v>
          </cell>
          <cell r="H187">
            <v>13.99</v>
          </cell>
          <cell r="I187">
            <v>0.74</v>
          </cell>
        </row>
        <row r="188">
          <cell r="B188" t="str">
            <v>COMPOSICAO</v>
          </cell>
          <cell r="C188" t="str">
            <v>SINAPI</v>
          </cell>
          <cell r="D188">
            <v>88267</v>
          </cell>
          <cell r="E188" t="str">
            <v>ENCANADOR OU BOMBEIRO HIDRÁULICO COM ENCARGOS COMPLEMENTARES</v>
          </cell>
          <cell r="F188" t="str">
            <v>H</v>
          </cell>
          <cell r="G188">
            <v>5.2999999999999999E-2</v>
          </cell>
          <cell r="H188">
            <v>17.96</v>
          </cell>
          <cell r="I188">
            <v>0.95</v>
          </cell>
        </row>
        <row r="189">
          <cell r="B189">
            <v>0</v>
          </cell>
          <cell r="C189">
            <v>0</v>
          </cell>
          <cell r="D189">
            <v>0</v>
          </cell>
          <cell r="E189">
            <v>0</v>
          </cell>
          <cell r="F189">
            <v>0</v>
          </cell>
          <cell r="G189">
            <v>0</v>
          </cell>
          <cell r="H189">
            <v>0</v>
          </cell>
          <cell r="I189">
            <v>0</v>
          </cell>
        </row>
        <row r="190">
          <cell r="B190">
            <v>0</v>
          </cell>
          <cell r="C190">
            <v>0</v>
          </cell>
          <cell r="D190">
            <v>0</v>
          </cell>
          <cell r="E190">
            <v>0</v>
          </cell>
          <cell r="F190">
            <v>0</v>
          </cell>
          <cell r="G190">
            <v>0</v>
          </cell>
          <cell r="H190">
            <v>0</v>
          </cell>
          <cell r="I190">
            <v>0</v>
          </cell>
        </row>
        <row r="191">
          <cell r="B191" t="str">
            <v>CP-HID-02</v>
          </cell>
          <cell r="C191">
            <v>0</v>
          </cell>
          <cell r="D191">
            <v>0</v>
          </cell>
          <cell r="E191" t="str">
            <v>TE PVC, SOLDAVEL, COM BUCHA DE LATAO NA BOLSA CENTRAL, 90 GRAUS, 25 MM X 3/4", PARA AGUA FRIA PREDIAL</v>
          </cell>
          <cell r="F191" t="str">
            <v xml:space="preserve">UN    </v>
          </cell>
          <cell r="G191">
            <v>0</v>
          </cell>
          <cell r="H191">
            <v>0</v>
          </cell>
          <cell r="I191">
            <v>13.389999999999999</v>
          </cell>
        </row>
        <row r="192">
          <cell r="B192" t="str">
            <v>INSUMO</v>
          </cell>
          <cell r="C192" t="str">
            <v>SINAPI</v>
          </cell>
          <cell r="D192">
            <v>21114</v>
          </cell>
          <cell r="E192" t="str">
            <v>ADESIVO PARA TUBOS CPVC, *75* G</v>
          </cell>
          <cell r="F192" t="str">
            <v xml:space="preserve">UN    </v>
          </cell>
          <cell r="G192">
            <v>1.2E-2</v>
          </cell>
          <cell r="H192">
            <v>18.25</v>
          </cell>
          <cell r="I192">
            <v>0.21</v>
          </cell>
        </row>
        <row r="193">
          <cell r="B193" t="str">
            <v>INSUMO</v>
          </cell>
          <cell r="C193" t="str">
            <v>SINAPI</v>
          </cell>
          <cell r="D193">
            <v>7122</v>
          </cell>
          <cell r="E193" t="str">
            <v>TE PVC, SOLDAVEL, COM BUCHA DE LATAO NA BOLSA CENTRAL, 90 GRAUS, 25 MM X 3/4", PARA AGUA FRIA PREDIAL</v>
          </cell>
          <cell r="F193" t="str">
            <v xml:space="preserve">UN    </v>
          </cell>
          <cell r="G193">
            <v>1</v>
          </cell>
          <cell r="H193">
            <v>7.34</v>
          </cell>
          <cell r="I193">
            <v>7.34</v>
          </cell>
        </row>
        <row r="194">
          <cell r="B194" t="str">
            <v>COMPOSICAO</v>
          </cell>
          <cell r="C194" t="str">
            <v>SINAPI</v>
          </cell>
          <cell r="D194">
            <v>88248</v>
          </cell>
          <cell r="E194" t="str">
            <v>AUXILIAR DE ENCANADOR OU BOMBEIRO HIDRÁULICO COM ENCARGOS COMPLEMENTARES</v>
          </cell>
          <cell r="F194" t="str">
            <v>H</v>
          </cell>
          <cell r="G194">
            <v>0.183</v>
          </cell>
          <cell r="H194">
            <v>13.99</v>
          </cell>
          <cell r="I194">
            <v>2.56</v>
          </cell>
        </row>
        <row r="195">
          <cell r="B195" t="str">
            <v>COMPOSICAO</v>
          </cell>
          <cell r="C195" t="str">
            <v>SINAPI</v>
          </cell>
          <cell r="D195">
            <v>88267</v>
          </cell>
          <cell r="E195" t="str">
            <v>ENCANADOR OU BOMBEIRO HIDRÁULICO COM ENCARGOS COMPLEMENTARES</v>
          </cell>
          <cell r="F195" t="str">
            <v>H</v>
          </cell>
          <cell r="G195">
            <v>0.183</v>
          </cell>
          <cell r="H195">
            <v>17.96</v>
          </cell>
          <cell r="I195">
            <v>3.28</v>
          </cell>
        </row>
        <row r="196">
          <cell r="B196">
            <v>0</v>
          </cell>
          <cell r="C196">
            <v>0</v>
          </cell>
          <cell r="D196">
            <v>0</v>
          </cell>
          <cell r="E196">
            <v>0</v>
          </cell>
          <cell r="F196">
            <v>0</v>
          </cell>
          <cell r="G196">
            <v>0</v>
          </cell>
          <cell r="I196">
            <v>0</v>
          </cell>
        </row>
        <row r="197">
          <cell r="B197">
            <v>0</v>
          </cell>
          <cell r="C197">
            <v>0</v>
          </cell>
          <cell r="D197">
            <v>0</v>
          </cell>
          <cell r="E197">
            <v>0</v>
          </cell>
          <cell r="F197">
            <v>0</v>
          </cell>
          <cell r="G197">
            <v>0</v>
          </cell>
          <cell r="I197">
            <v>0</v>
          </cell>
        </row>
        <row r="198">
          <cell r="B198">
            <v>0</v>
          </cell>
          <cell r="C198">
            <v>0</v>
          </cell>
          <cell r="D198">
            <v>0</v>
          </cell>
          <cell r="E198">
            <v>0</v>
          </cell>
          <cell r="F198">
            <v>0</v>
          </cell>
          <cell r="G198">
            <v>0</v>
          </cell>
          <cell r="I198">
            <v>0</v>
          </cell>
        </row>
        <row r="199">
          <cell r="B199">
            <v>0</v>
          </cell>
          <cell r="C199">
            <v>0</v>
          </cell>
          <cell r="D199">
            <v>0</v>
          </cell>
          <cell r="E199">
            <v>0</v>
          </cell>
          <cell r="F199">
            <v>0</v>
          </cell>
          <cell r="G199">
            <v>0</v>
          </cell>
          <cell r="I199">
            <v>0</v>
          </cell>
        </row>
        <row r="200">
          <cell r="B200" t="str">
            <v>CP-HID-03</v>
          </cell>
          <cell r="C200">
            <v>0</v>
          </cell>
          <cell r="D200">
            <v>0</v>
          </cell>
          <cell r="E200" t="str">
            <v xml:space="preserve">BUCHA DE REDUÇÃO, PVC, SOLDÁVEL, DN 40MM X 25 MM, INSTALADO EM RAMAL DE DISTRIBUIÇÃO DE ÁGUA - FORNECIMENTO E INSTALAÇÃO. </v>
          </cell>
          <cell r="F200" t="str">
            <v>UN</v>
          </cell>
          <cell r="G200" t="str">
            <v/>
          </cell>
          <cell r="H200">
            <v>0</v>
          </cell>
          <cell r="I200">
            <v>7.38</v>
          </cell>
        </row>
        <row r="201">
          <cell r="B201" t="str">
            <v>INSUMO</v>
          </cell>
          <cell r="C201" t="str">
            <v>SINAPI</v>
          </cell>
          <cell r="D201">
            <v>21114</v>
          </cell>
          <cell r="E201" t="str">
            <v>ADESIVO PARA TUBOS CPVC, *75* G</v>
          </cell>
          <cell r="F201" t="str">
            <v xml:space="preserve">UN    </v>
          </cell>
          <cell r="G201">
            <v>0.13300000000000001</v>
          </cell>
          <cell r="H201">
            <v>18.25</v>
          </cell>
          <cell r="I201">
            <v>2.42</v>
          </cell>
        </row>
        <row r="202">
          <cell r="B202" t="str">
            <v>INSUMO</v>
          </cell>
          <cell r="C202" t="str">
            <v>SINAPI</v>
          </cell>
          <cell r="D202">
            <v>834</v>
          </cell>
          <cell r="E202" t="str">
            <v>BUCHA DE REDUCAO DE PVC, SOLDAVEL, LONGA, COM 40 X 25 MM, PARA AGUA FRIA PREDIAL</v>
          </cell>
          <cell r="F202" t="str">
            <v xml:space="preserve">UN    </v>
          </cell>
          <cell r="G202">
            <v>1</v>
          </cell>
          <cell r="H202">
            <v>2.54</v>
          </cell>
          <cell r="I202">
            <v>2.54</v>
          </cell>
        </row>
        <row r="203">
          <cell r="B203" t="str">
            <v>COMPOSICAO</v>
          </cell>
          <cell r="C203" t="str">
            <v>SINAPI</v>
          </cell>
          <cell r="D203">
            <v>88248</v>
          </cell>
          <cell r="E203" t="str">
            <v>AUXILIAR DE ENCANADOR OU BOMBEIRO HIDRÁULICO COM ENCARGOS COMPLEMENTARES</v>
          </cell>
          <cell r="F203" t="str">
            <v>H</v>
          </cell>
          <cell r="G203">
            <v>7.5999999999999998E-2</v>
          </cell>
          <cell r="H203">
            <v>13.99</v>
          </cell>
          <cell r="I203">
            <v>1.06</v>
          </cell>
        </row>
        <row r="204">
          <cell r="B204" t="str">
            <v>COMPOSICAO</v>
          </cell>
          <cell r="C204" t="str">
            <v>SINAPI</v>
          </cell>
          <cell r="D204">
            <v>88267</v>
          </cell>
          <cell r="E204" t="str">
            <v>ENCANADOR OU BOMBEIRO HIDRÁULICO COM ENCARGOS COMPLEMENTARES</v>
          </cell>
          <cell r="F204" t="str">
            <v>H</v>
          </cell>
          <cell r="G204">
            <v>7.5999999999999998E-2</v>
          </cell>
          <cell r="H204">
            <v>17.96</v>
          </cell>
          <cell r="I204">
            <v>1.36</v>
          </cell>
        </row>
        <row r="205">
          <cell r="B205">
            <v>0</v>
          </cell>
          <cell r="C205">
            <v>0</v>
          </cell>
          <cell r="D205">
            <v>0</v>
          </cell>
          <cell r="E205">
            <v>0</v>
          </cell>
          <cell r="F205">
            <v>0</v>
          </cell>
          <cell r="G205">
            <v>0</v>
          </cell>
          <cell r="H205">
            <v>0</v>
          </cell>
          <cell r="I205">
            <v>0</v>
          </cell>
        </row>
        <row r="206">
          <cell r="B206">
            <v>0</v>
          </cell>
          <cell r="C206">
            <v>0</v>
          </cell>
          <cell r="D206">
            <v>0</v>
          </cell>
          <cell r="E206">
            <v>0</v>
          </cell>
          <cell r="F206">
            <v>0</v>
          </cell>
          <cell r="G206">
            <v>0</v>
          </cell>
          <cell r="H206">
            <v>0</v>
          </cell>
          <cell r="I206">
            <v>0</v>
          </cell>
        </row>
        <row r="207">
          <cell r="B207">
            <v>0</v>
          </cell>
          <cell r="C207">
            <v>0</v>
          </cell>
          <cell r="D207">
            <v>0</v>
          </cell>
          <cell r="E207">
            <v>0</v>
          </cell>
          <cell r="F207">
            <v>0</v>
          </cell>
          <cell r="G207">
            <v>0</v>
          </cell>
          <cell r="H207">
            <v>0</v>
          </cell>
          <cell r="I207">
            <v>0</v>
          </cell>
        </row>
        <row r="208">
          <cell r="B208" t="str">
            <v>CP-HID-04</v>
          </cell>
          <cell r="C208">
            <v>0</v>
          </cell>
          <cell r="D208">
            <v>0</v>
          </cell>
          <cell r="E208" t="str">
            <v>JOELHO DE REDUCAO, PVC SOLDAVEL, 90 GRAUS,  32 MM X 25 MM, PARA AGUA FRIA PREDIAL</v>
          </cell>
          <cell r="F208" t="str">
            <v>UN</v>
          </cell>
          <cell r="G208" t="str">
            <v/>
          </cell>
          <cell r="H208">
            <v>0</v>
          </cell>
          <cell r="I208">
            <v>4.51</v>
          </cell>
        </row>
        <row r="209">
          <cell r="B209" t="str">
            <v>INSUMO</v>
          </cell>
          <cell r="C209" t="str">
            <v>SINAPI</v>
          </cell>
          <cell r="D209">
            <v>20078</v>
          </cell>
          <cell r="E209" t="str">
            <v>PASTA LUBRIFICANTE PARA TUBOS E CONEXOES COM JUNTA ELASTICA (USO EM PVC, ACO, POLIETILENO E OUTROS) ( DE *400* G)</v>
          </cell>
          <cell r="F209" t="str">
            <v xml:space="preserve">UN    </v>
          </cell>
          <cell r="G209">
            <v>0.02</v>
          </cell>
          <cell r="H209">
            <v>23.81</v>
          </cell>
          <cell r="I209">
            <v>0.47</v>
          </cell>
        </row>
        <row r="210">
          <cell r="B210" t="str">
            <v>INSUMO</v>
          </cell>
          <cell r="C210" t="str">
            <v>SINAPI</v>
          </cell>
          <cell r="D210">
            <v>3538</v>
          </cell>
          <cell r="E210" t="str">
            <v>JOELHO DE REDUCAO, PVC SOLDAVEL, 90 GRAUS,  32 MM X 25 MM, PARA AGUA FRIA PREDIAL</v>
          </cell>
          <cell r="F210" t="str">
            <v xml:space="preserve">UN    </v>
          </cell>
          <cell r="G210">
            <v>1</v>
          </cell>
          <cell r="H210">
            <v>2.62</v>
          </cell>
          <cell r="I210">
            <v>2.62</v>
          </cell>
        </row>
        <row r="211">
          <cell r="B211" t="str">
            <v>COMPOSICAO</v>
          </cell>
          <cell r="C211" t="str">
            <v>SINAPI</v>
          </cell>
          <cell r="D211">
            <v>88248</v>
          </cell>
          <cell r="E211" t="str">
            <v>AUXILIAR DE ENCANADOR OU BOMBEIRO HIDRÁULICO COM ENCARGOS COMPLEMENTARES</v>
          </cell>
          <cell r="F211" t="str">
            <v>H</v>
          </cell>
          <cell r="G211">
            <v>4.4999999999999998E-2</v>
          </cell>
          <cell r="H211">
            <v>13.99</v>
          </cell>
          <cell r="I211">
            <v>0.62</v>
          </cell>
        </row>
        <row r="212">
          <cell r="B212" t="str">
            <v>COMPOSICAO</v>
          </cell>
          <cell r="C212" t="str">
            <v>SINAPI</v>
          </cell>
          <cell r="D212">
            <v>88267</v>
          </cell>
          <cell r="E212" t="str">
            <v>ENCANADOR OU BOMBEIRO HIDRÁULICO COM ENCARGOS COMPLEMENTARES</v>
          </cell>
          <cell r="F212" t="str">
            <v>H</v>
          </cell>
          <cell r="G212">
            <v>4.4999999999999998E-2</v>
          </cell>
          <cell r="H212">
            <v>17.96</v>
          </cell>
          <cell r="I212">
            <v>0.8</v>
          </cell>
        </row>
        <row r="213">
          <cell r="B213">
            <v>0</v>
          </cell>
          <cell r="C213">
            <v>0</v>
          </cell>
          <cell r="D213">
            <v>0</v>
          </cell>
          <cell r="E213">
            <v>0</v>
          </cell>
          <cell r="F213">
            <v>0</v>
          </cell>
          <cell r="G213">
            <v>0</v>
          </cell>
          <cell r="H213">
            <v>0</v>
          </cell>
          <cell r="I213">
            <v>0</v>
          </cell>
        </row>
        <row r="214">
          <cell r="B214" t="str">
            <v>CP-HID-05</v>
          </cell>
          <cell r="C214">
            <v>0</v>
          </cell>
          <cell r="D214">
            <v>0</v>
          </cell>
          <cell r="E214" t="str">
            <v>JOELHO DE REDUCAO, PVC SOLDAVEL, 90 GRAUS,  40 MM X 32 MM</v>
          </cell>
          <cell r="F214" t="str">
            <v>UN</v>
          </cell>
          <cell r="G214" t="str">
            <v/>
          </cell>
          <cell r="H214">
            <v>0</v>
          </cell>
          <cell r="I214">
            <v>5.89</v>
          </cell>
        </row>
        <row r="215">
          <cell r="B215" t="str">
            <v>INSUMO</v>
          </cell>
          <cell r="C215" t="str">
            <v>SINAPI</v>
          </cell>
          <cell r="D215">
            <v>20078</v>
          </cell>
          <cell r="E215" t="str">
            <v>PASTA LUBRIFICANTE PARA TUBOS E CONEXOES COM JUNTA ELASTICA (USO EM PVC, ACO, POLIETILENO E OUTROS) ( DE *400* G)</v>
          </cell>
          <cell r="F215" t="str">
            <v xml:space="preserve">UN    </v>
          </cell>
          <cell r="G215">
            <v>0.02</v>
          </cell>
          <cell r="H215">
            <v>23.81</v>
          </cell>
          <cell r="I215">
            <v>0.47</v>
          </cell>
        </row>
        <row r="216">
          <cell r="B216" t="str">
            <v>INSUMO</v>
          </cell>
          <cell r="C216" t="str">
            <v>MERCADO</v>
          </cell>
          <cell r="D216">
            <v>0</v>
          </cell>
          <cell r="E216" t="str">
            <v>JOELHO DE REDUCAO, PVC SOLDAVEL, 90 GRAUS,  40 MM X 32 MM</v>
          </cell>
          <cell r="F216" t="str">
            <v xml:space="preserve">UN    </v>
          </cell>
          <cell r="G216">
            <v>1</v>
          </cell>
          <cell r="H216">
            <v>4</v>
          </cell>
          <cell r="I216">
            <v>4</v>
          </cell>
        </row>
        <row r="217">
          <cell r="B217" t="str">
            <v>COMPOSICAO</v>
          </cell>
          <cell r="C217" t="str">
            <v>SINAPI</v>
          </cell>
          <cell r="D217">
            <v>88248</v>
          </cell>
          <cell r="E217" t="str">
            <v>AUXILIAR DE ENCANADOR OU BOMBEIRO HIDRÁULICO COM ENCARGOS COMPLEMENTARES</v>
          </cell>
          <cell r="F217" t="str">
            <v>H</v>
          </cell>
          <cell r="G217">
            <v>4.4999999999999998E-2</v>
          </cell>
          <cell r="H217">
            <v>13.99</v>
          </cell>
          <cell r="I217">
            <v>0.62</v>
          </cell>
        </row>
        <row r="218">
          <cell r="B218" t="str">
            <v>COMPOSICAO</v>
          </cell>
          <cell r="C218" t="str">
            <v>SINAPI</v>
          </cell>
          <cell r="D218">
            <v>88267</v>
          </cell>
          <cell r="E218" t="str">
            <v>ENCANADOR OU BOMBEIRO HIDRÁULICO COM ENCARGOS COMPLEMENTARES</v>
          </cell>
          <cell r="F218" t="str">
            <v>H</v>
          </cell>
          <cell r="G218">
            <v>4.4999999999999998E-2</v>
          </cell>
          <cell r="H218">
            <v>17.96</v>
          </cell>
          <cell r="I218">
            <v>0.8</v>
          </cell>
        </row>
        <row r="219">
          <cell r="B219">
            <v>0</v>
          </cell>
          <cell r="C219">
            <v>0</v>
          </cell>
          <cell r="D219">
            <v>0</v>
          </cell>
          <cell r="E219">
            <v>0</v>
          </cell>
          <cell r="F219">
            <v>0</v>
          </cell>
          <cell r="G219">
            <v>0</v>
          </cell>
          <cell r="H219">
            <v>0</v>
          </cell>
          <cell r="I219">
            <v>0</v>
          </cell>
        </row>
        <row r="220">
          <cell r="B220">
            <v>0</v>
          </cell>
          <cell r="C220">
            <v>0</v>
          </cell>
          <cell r="D220">
            <v>0</v>
          </cell>
          <cell r="E220">
            <v>0</v>
          </cell>
          <cell r="F220">
            <v>0</v>
          </cell>
          <cell r="G220">
            <v>0</v>
          </cell>
          <cell r="H220">
            <v>0</v>
          </cell>
          <cell r="I220">
            <v>0</v>
          </cell>
        </row>
        <row r="221">
          <cell r="B221" t="str">
            <v>CP-HID-06</v>
          </cell>
          <cell r="C221">
            <v>0</v>
          </cell>
          <cell r="D221">
            <v>0</v>
          </cell>
          <cell r="E221" t="str">
            <v>TE DE REDUCAO, PVC, SOLDAVEL, 90 GRAUS, 40 MM X 32 MM, PARA AGUA FRIA PREDIAL</v>
          </cell>
          <cell r="F221" t="str">
            <v>UN</v>
          </cell>
          <cell r="G221" t="str">
            <v/>
          </cell>
          <cell r="H221">
            <v>0</v>
          </cell>
          <cell r="I221">
            <v>12.900000000000002</v>
          </cell>
        </row>
        <row r="222">
          <cell r="B222" t="str">
            <v>INSUMO</v>
          </cell>
          <cell r="C222" t="str">
            <v>SINAPI</v>
          </cell>
          <cell r="D222">
            <v>122</v>
          </cell>
          <cell r="E222" t="str">
            <v>ADESIVO PLASTICO PARA PVC, FRASCO COM 850 GR</v>
          </cell>
          <cell r="F222" t="str">
            <v xml:space="preserve">UN    </v>
          </cell>
          <cell r="G222">
            <v>1.7999999999999999E-2</v>
          </cell>
          <cell r="H222">
            <v>65.040000000000006</v>
          </cell>
          <cell r="I222">
            <v>1.17</v>
          </cell>
        </row>
        <row r="223">
          <cell r="B223" t="str">
            <v>INSUMO</v>
          </cell>
          <cell r="C223" t="str">
            <v>SINAPI</v>
          </cell>
          <cell r="D223">
            <v>7128</v>
          </cell>
          <cell r="E223" t="str">
            <v>TE DE REDUCAO, PVC, SOLDAVEL, 90 GRAUS, 40 MM X 32 MM, PARA AGUA FRIA PREDIAL</v>
          </cell>
          <cell r="F223" t="str">
            <v xml:space="preserve">UN    </v>
          </cell>
          <cell r="G223">
            <v>1</v>
          </cell>
          <cell r="H223">
            <v>6.71</v>
          </cell>
          <cell r="I223">
            <v>6.71</v>
          </cell>
        </row>
        <row r="224">
          <cell r="B224" t="str">
            <v>INSUMO</v>
          </cell>
          <cell r="C224" t="str">
            <v>SINAPI</v>
          </cell>
          <cell r="D224">
            <v>20083</v>
          </cell>
          <cell r="E224" t="str">
            <v>SOLUCAO LIMPADORA PARA PVC, FRASCO COM 1000 CM3</v>
          </cell>
          <cell r="F224" t="str">
            <v xml:space="preserve">UN    </v>
          </cell>
          <cell r="G224">
            <v>2.1000000000000001E-2</v>
          </cell>
          <cell r="H224">
            <v>56.48</v>
          </cell>
          <cell r="I224">
            <v>1.18</v>
          </cell>
        </row>
        <row r="225">
          <cell r="B225" t="str">
            <v>INSUMO</v>
          </cell>
          <cell r="C225" t="str">
            <v>SINAPI</v>
          </cell>
          <cell r="D225">
            <v>38383</v>
          </cell>
          <cell r="E225" t="str">
            <v>LIXA D'AGUA EM FOLHA, GRAO 100</v>
          </cell>
          <cell r="F225" t="str">
            <v xml:space="preserve">UN    </v>
          </cell>
          <cell r="G225">
            <v>0.03</v>
          </cell>
          <cell r="H225">
            <v>1.72</v>
          </cell>
          <cell r="I225">
            <v>0.05</v>
          </cell>
        </row>
        <row r="226">
          <cell r="B226" t="str">
            <v>COMPOSICAO</v>
          </cell>
          <cell r="C226" t="str">
            <v>SINAPI</v>
          </cell>
          <cell r="D226">
            <v>88248</v>
          </cell>
          <cell r="E226" t="str">
            <v>AUXILIAR DE ENCANADOR OU BOMBEIRO HIDRÁULICO COM ENCARGOS COMPLEMENTARES</v>
          </cell>
          <cell r="F226" t="str">
            <v>H</v>
          </cell>
          <cell r="G226">
            <v>0.11899999999999999</v>
          </cell>
          <cell r="H226">
            <v>13.99</v>
          </cell>
          <cell r="I226">
            <v>1.66</v>
          </cell>
        </row>
        <row r="227">
          <cell r="B227" t="str">
            <v>COMPOSICAO</v>
          </cell>
          <cell r="C227" t="str">
            <v>SINAPI</v>
          </cell>
          <cell r="D227">
            <v>88267</v>
          </cell>
          <cell r="E227" t="str">
            <v>ENCANADOR OU BOMBEIRO HIDRÁULICO COM ENCARGOS COMPLEMENTARES</v>
          </cell>
          <cell r="F227" t="str">
            <v>H</v>
          </cell>
          <cell r="G227">
            <v>0.11899999999999999</v>
          </cell>
          <cell r="H227">
            <v>17.96</v>
          </cell>
          <cell r="I227">
            <v>2.13</v>
          </cell>
        </row>
        <row r="228">
          <cell r="B228">
            <v>0</v>
          </cell>
          <cell r="C228">
            <v>0</v>
          </cell>
          <cell r="D228">
            <v>0</v>
          </cell>
          <cell r="E228">
            <v>0</v>
          </cell>
          <cell r="F228">
            <v>0</v>
          </cell>
          <cell r="G228">
            <v>0</v>
          </cell>
          <cell r="H228">
            <v>0</v>
          </cell>
          <cell r="I228">
            <v>0</v>
          </cell>
        </row>
        <row r="229">
          <cell r="B229">
            <v>0</v>
          </cell>
          <cell r="C229">
            <v>0</v>
          </cell>
          <cell r="D229">
            <v>0</v>
          </cell>
          <cell r="E229">
            <v>0</v>
          </cell>
          <cell r="F229">
            <v>0</v>
          </cell>
          <cell r="G229">
            <v>0</v>
          </cell>
          <cell r="H229">
            <v>0</v>
          </cell>
          <cell r="I229">
            <v>0</v>
          </cell>
        </row>
        <row r="230">
          <cell r="B230" t="str">
            <v>CP-HID-07</v>
          </cell>
          <cell r="C230">
            <v>0</v>
          </cell>
          <cell r="D230">
            <v>0</v>
          </cell>
          <cell r="E230" t="str">
            <v>Bucha de redução sold. curta 32mm - 25mm, fornecimento e instalação</v>
          </cell>
          <cell r="F230" t="str">
            <v>UNI</v>
          </cell>
          <cell r="G230">
            <v>0</v>
          </cell>
          <cell r="H230">
            <v>0</v>
          </cell>
          <cell r="I230">
            <v>3.77</v>
          </cell>
        </row>
        <row r="231">
          <cell r="B231" t="str">
            <v>COMPOSIÇÃO</v>
          </cell>
          <cell r="C231" t="str">
            <v>SINAPI</v>
          </cell>
          <cell r="D231">
            <v>88248</v>
          </cell>
          <cell r="E231" t="str">
            <v>AUXILIAR DE ENCANADOR OU BOMBEIRO HIDRÁULICO COM ENCARGOS COMPLEMENTARES</v>
          </cell>
          <cell r="F231" t="str">
            <v>H</v>
          </cell>
          <cell r="G231">
            <v>7.0000000000000007E-2</v>
          </cell>
          <cell r="H231">
            <v>13.99</v>
          </cell>
          <cell r="I231">
            <v>0.97</v>
          </cell>
        </row>
        <row r="232">
          <cell r="B232" t="str">
            <v>COMPOSIÇÃO</v>
          </cell>
          <cell r="C232" t="str">
            <v>SINAPI</v>
          </cell>
          <cell r="D232">
            <v>88267</v>
          </cell>
          <cell r="E232" t="str">
            <v>ENCANADOR OU BOMBEIRO HIDRÁULICO COM ENCARGOS COMPLEMENTARES</v>
          </cell>
          <cell r="F232" t="str">
            <v>H</v>
          </cell>
          <cell r="G232">
            <v>7.0000000000000007E-2</v>
          </cell>
          <cell r="H232">
            <v>17.96</v>
          </cell>
          <cell r="I232">
            <v>1.25</v>
          </cell>
        </row>
        <row r="233">
          <cell r="B233" t="str">
            <v>INSUMO</v>
          </cell>
          <cell r="C233" t="str">
            <v>SINAPI</v>
          </cell>
          <cell r="D233">
            <v>122</v>
          </cell>
          <cell r="E233" t="str">
            <v>ADESIVO PLASTICO PARA PVC, FRASCO COM 850 GR</v>
          </cell>
          <cell r="F233" t="str">
            <v xml:space="preserve">UN    </v>
          </cell>
          <cell r="G233">
            <v>6.0000000000000001E-3</v>
          </cell>
          <cell r="H233">
            <v>65.040000000000006</v>
          </cell>
          <cell r="I233">
            <v>0.39</v>
          </cell>
        </row>
        <row r="234">
          <cell r="B234" t="str">
            <v>INSUMO</v>
          </cell>
          <cell r="C234" t="str">
            <v>SINAPI</v>
          </cell>
          <cell r="D234">
            <v>829</v>
          </cell>
          <cell r="E234" t="str">
            <v>BUCHA DE REDUCAO DE PVC, SOLDAVEL, CURTA, COM 32 X 25 MM, PARA AGUA FRIA PREDIAL</v>
          </cell>
          <cell r="F234" t="str">
            <v xml:space="preserve">UN    </v>
          </cell>
          <cell r="G234">
            <v>1</v>
          </cell>
          <cell r="H234">
            <v>0.6</v>
          </cell>
          <cell r="I234">
            <v>0.6</v>
          </cell>
        </row>
        <row r="235">
          <cell r="B235" t="str">
            <v>INSUMO</v>
          </cell>
          <cell r="C235" t="str">
            <v>SINAPI</v>
          </cell>
          <cell r="D235">
            <v>20083</v>
          </cell>
          <cell r="E235" t="str">
            <v>SOLUCAO LIMPADORA PARA PVC, FRASCO COM 1000 CM3</v>
          </cell>
          <cell r="F235" t="str">
            <v xml:space="preserve">UN    </v>
          </cell>
          <cell r="G235">
            <v>0.01</v>
          </cell>
          <cell r="H235">
            <v>56.48</v>
          </cell>
          <cell r="I235">
            <v>0.56000000000000005</v>
          </cell>
        </row>
        <row r="236">
          <cell r="B236">
            <v>0</v>
          </cell>
          <cell r="C236">
            <v>0</v>
          </cell>
          <cell r="D236">
            <v>0</v>
          </cell>
          <cell r="E236">
            <v>0</v>
          </cell>
          <cell r="F236">
            <v>0</v>
          </cell>
          <cell r="G236">
            <v>0</v>
          </cell>
          <cell r="H236">
            <v>0</v>
          </cell>
          <cell r="I236">
            <v>0</v>
          </cell>
        </row>
        <row r="237">
          <cell r="B237" t="str">
            <v>CP-HID-08</v>
          </cell>
          <cell r="C237">
            <v>0</v>
          </cell>
          <cell r="D237">
            <v>0</v>
          </cell>
          <cell r="E237" t="str">
            <v>UNIAO PVC, SOLDAVEL, 25 MM,  PARA AGUA FRIA PREDIAL</v>
          </cell>
          <cell r="F237" t="str">
            <v xml:space="preserve">UN    </v>
          </cell>
          <cell r="G237">
            <v>0</v>
          </cell>
          <cell r="H237">
            <v>0</v>
          </cell>
          <cell r="I237">
            <v>36.25</v>
          </cell>
        </row>
        <row r="238">
          <cell r="B238" t="str">
            <v>INSUMO</v>
          </cell>
          <cell r="C238" t="str">
            <v>SINAPI</v>
          </cell>
          <cell r="D238">
            <v>3143</v>
          </cell>
          <cell r="E238" t="str">
            <v>FITA VEDA ROSCA EM ROLOS DE 18 MM X 25 M (L X C)</v>
          </cell>
          <cell r="F238" t="str">
            <v xml:space="preserve">UN    </v>
          </cell>
          <cell r="G238">
            <v>0.11600000000000001</v>
          </cell>
          <cell r="H238">
            <v>9.44</v>
          </cell>
          <cell r="I238">
            <v>1.0900000000000001</v>
          </cell>
        </row>
        <row r="239">
          <cell r="B239" t="str">
            <v>INSUMO</v>
          </cell>
          <cell r="C239" t="str">
            <v>SINAPI</v>
          </cell>
          <cell r="D239">
            <v>9906</v>
          </cell>
          <cell r="E239" t="str">
            <v>UNIAO PVC, SOLDAVEL, 25 MM,  PARA AGUA FRIA PREDIAL</v>
          </cell>
          <cell r="F239" t="str">
            <v xml:space="preserve">UN    </v>
          </cell>
          <cell r="G239">
            <v>1</v>
          </cell>
          <cell r="H239">
            <v>5.95</v>
          </cell>
          <cell r="I239">
            <v>5.95</v>
          </cell>
        </row>
        <row r="240">
          <cell r="B240" t="str">
            <v>COMPOSICAO</v>
          </cell>
          <cell r="C240" t="str">
            <v>SINAPI</v>
          </cell>
          <cell r="D240">
            <v>88267</v>
          </cell>
          <cell r="E240" t="str">
            <v>ENCANADOR OU BOMBEIRO HIDRÁULICO COM ENCARGOS COMPLEMENTARES</v>
          </cell>
          <cell r="F240" t="str">
            <v>H</v>
          </cell>
          <cell r="G240">
            <v>0.9</v>
          </cell>
          <cell r="H240">
            <v>17.96</v>
          </cell>
          <cell r="I240">
            <v>16.16</v>
          </cell>
        </row>
        <row r="241">
          <cell r="B241" t="str">
            <v>COMPOSICAO</v>
          </cell>
          <cell r="C241" t="str">
            <v>SINAPI</v>
          </cell>
          <cell r="D241">
            <v>88316</v>
          </cell>
          <cell r="E241" t="str">
            <v>SERVENTE COM ENCARGOS COMPLEMENTARES</v>
          </cell>
          <cell r="F241" t="str">
            <v>H</v>
          </cell>
          <cell r="G241">
            <v>0.9</v>
          </cell>
          <cell r="H241">
            <v>14.5</v>
          </cell>
          <cell r="I241">
            <v>13.05</v>
          </cell>
        </row>
        <row r="242">
          <cell r="B242">
            <v>0</v>
          </cell>
          <cell r="C242">
            <v>0</v>
          </cell>
          <cell r="D242">
            <v>0</v>
          </cell>
          <cell r="E242">
            <v>0</v>
          </cell>
          <cell r="F242">
            <v>0</v>
          </cell>
          <cell r="G242">
            <v>0</v>
          </cell>
          <cell r="I242">
            <v>0</v>
          </cell>
        </row>
        <row r="243">
          <cell r="B243" t="str">
            <v>CP-HID-09</v>
          </cell>
          <cell r="C243">
            <v>0</v>
          </cell>
          <cell r="D243">
            <v>0</v>
          </cell>
          <cell r="E243" t="str">
            <v>UNIAO PVC, SOLDAVEL, 32 MM,  PARA AGUA FRIA PREDIAL</v>
          </cell>
          <cell r="F243" t="str">
            <v xml:space="preserve">UN    </v>
          </cell>
          <cell r="G243">
            <v>0</v>
          </cell>
          <cell r="H243">
            <v>0</v>
          </cell>
          <cell r="I243">
            <v>40.06</v>
          </cell>
        </row>
        <row r="244">
          <cell r="B244" t="str">
            <v>INSUMO</v>
          </cell>
          <cell r="C244" t="str">
            <v>SINAPI</v>
          </cell>
          <cell r="D244">
            <v>3143</v>
          </cell>
          <cell r="E244" t="str">
            <v>FITA VEDA ROSCA EM ROLOS DE 18 MM X 25 M (L X C)</v>
          </cell>
          <cell r="F244" t="str">
            <v xml:space="preserve">UN    </v>
          </cell>
          <cell r="G244">
            <v>0.11600000000000001</v>
          </cell>
          <cell r="H244">
            <v>9.44</v>
          </cell>
          <cell r="I244">
            <v>1.0900000000000001</v>
          </cell>
        </row>
        <row r="245">
          <cell r="B245" t="str">
            <v>INSUMO</v>
          </cell>
          <cell r="C245" t="str">
            <v>SINAPI</v>
          </cell>
          <cell r="D245">
            <v>9895</v>
          </cell>
          <cell r="E245" t="str">
            <v>UNIAO PVC, SOLDAVEL, 32 MM,  PARA AGUA FRIA PREDIAL</v>
          </cell>
          <cell r="F245" t="str">
            <v xml:space="preserve">UN    </v>
          </cell>
          <cell r="G245">
            <v>1</v>
          </cell>
          <cell r="H245">
            <v>9.76</v>
          </cell>
          <cell r="I245">
            <v>9.76</v>
          </cell>
        </row>
        <row r="246">
          <cell r="B246" t="str">
            <v>COMPOSICAO</v>
          </cell>
          <cell r="C246" t="str">
            <v>SINAPI</v>
          </cell>
          <cell r="D246">
            <v>88267</v>
          </cell>
          <cell r="E246" t="str">
            <v>ENCANADOR OU BOMBEIRO HIDRÁULICO COM ENCARGOS COMPLEMENTARES</v>
          </cell>
          <cell r="F246" t="str">
            <v>H</v>
          </cell>
          <cell r="G246">
            <v>0.9</v>
          </cell>
          <cell r="H246">
            <v>17.96</v>
          </cell>
          <cell r="I246">
            <v>16.16</v>
          </cell>
        </row>
        <row r="247">
          <cell r="B247" t="str">
            <v>COMPOSICAO</v>
          </cell>
          <cell r="C247" t="str">
            <v>SINAPI</v>
          </cell>
          <cell r="D247">
            <v>88316</v>
          </cell>
          <cell r="E247" t="str">
            <v>SERVENTE COM ENCARGOS COMPLEMENTARES</v>
          </cell>
          <cell r="F247" t="str">
            <v>H</v>
          </cell>
          <cell r="G247">
            <v>0.9</v>
          </cell>
          <cell r="H247">
            <v>14.5</v>
          </cell>
          <cell r="I247">
            <v>13.05</v>
          </cell>
        </row>
        <row r="248">
          <cell r="B248">
            <v>0</v>
          </cell>
          <cell r="C248">
            <v>0</v>
          </cell>
          <cell r="D248">
            <v>0</v>
          </cell>
          <cell r="E248">
            <v>0</v>
          </cell>
          <cell r="F248">
            <v>0</v>
          </cell>
          <cell r="G248">
            <v>0</v>
          </cell>
          <cell r="H248">
            <v>0</v>
          </cell>
          <cell r="I248">
            <v>0</v>
          </cell>
        </row>
        <row r="249">
          <cell r="B249" t="str">
            <v>CP-HID-10</v>
          </cell>
          <cell r="C249">
            <v>0</v>
          </cell>
          <cell r="D249">
            <v>0</v>
          </cell>
          <cell r="E249" t="str">
            <v>JOELHO PVC, SOLDAVEL, COM BUCHA DE LATAO, 90 GRAUS, 25 MM X 1/2", PARA AGUA FRIA PREDIAL</v>
          </cell>
          <cell r="F249" t="str">
            <v>UN</v>
          </cell>
          <cell r="G249" t="str">
            <v/>
          </cell>
          <cell r="H249">
            <v>0</v>
          </cell>
          <cell r="I249">
            <v>5.97</v>
          </cell>
        </row>
        <row r="250">
          <cell r="B250" t="str">
            <v>INSUMO</v>
          </cell>
          <cell r="C250" t="str">
            <v>SINAPI</v>
          </cell>
          <cell r="D250">
            <v>20078</v>
          </cell>
          <cell r="E250" t="str">
            <v>PASTA LUBRIFICANTE PARA TUBOS E CONEXOES COM JUNTA ELASTICA (USO EM PVC, ACO, POLIETILENO E OUTROS) ( DE *400* G)</v>
          </cell>
          <cell r="F250" t="str">
            <v xml:space="preserve">UN    </v>
          </cell>
          <cell r="G250">
            <v>0.02</v>
          </cell>
          <cell r="H250">
            <v>23.81</v>
          </cell>
          <cell r="I250">
            <v>0.47</v>
          </cell>
        </row>
        <row r="251">
          <cell r="B251" t="str">
            <v>INSUMO</v>
          </cell>
          <cell r="C251" t="str">
            <v>SINAPI</v>
          </cell>
          <cell r="D251">
            <v>20147</v>
          </cell>
          <cell r="E251" t="str">
            <v>JOELHO PVC, SOLDAVEL, COM BUCHA DE LATAO, 90 GRAUS, 25 MM X 1/2", PARA AGUA FRIA PREDIAL</v>
          </cell>
          <cell r="F251" t="str">
            <v xml:space="preserve">UN    </v>
          </cell>
          <cell r="G251">
            <v>1</v>
          </cell>
          <cell r="H251">
            <v>4.08</v>
          </cell>
          <cell r="I251">
            <v>4.08</v>
          </cell>
        </row>
        <row r="252">
          <cell r="B252" t="str">
            <v>COMPOSICAO</v>
          </cell>
          <cell r="C252" t="str">
            <v>SINAPI</v>
          </cell>
          <cell r="D252">
            <v>88248</v>
          </cell>
          <cell r="E252" t="str">
            <v>AUXILIAR DE ENCANADOR OU BOMBEIRO HIDRÁULICO COM ENCARGOS COMPLEMENTARES</v>
          </cell>
          <cell r="F252" t="str">
            <v>H</v>
          </cell>
          <cell r="G252">
            <v>4.4999999999999998E-2</v>
          </cell>
          <cell r="H252">
            <v>13.99</v>
          </cell>
          <cell r="I252">
            <v>0.62</v>
          </cell>
        </row>
        <row r="253">
          <cell r="B253" t="str">
            <v>COMPOSICAO</v>
          </cell>
          <cell r="C253" t="str">
            <v>SINAPI</v>
          </cell>
          <cell r="D253">
            <v>88267</v>
          </cell>
          <cell r="E253" t="str">
            <v>ENCANADOR OU BOMBEIRO HIDRÁULICO COM ENCARGOS COMPLEMENTARES</v>
          </cell>
          <cell r="F253" t="str">
            <v>H</v>
          </cell>
          <cell r="G253">
            <v>4.4999999999999998E-2</v>
          </cell>
          <cell r="H253">
            <v>17.96</v>
          </cell>
          <cell r="I253">
            <v>0.8</v>
          </cell>
        </row>
        <row r="254">
          <cell r="B254">
            <v>0</v>
          </cell>
          <cell r="C254">
            <v>0</v>
          </cell>
          <cell r="D254">
            <v>0</v>
          </cell>
          <cell r="E254">
            <v>0</v>
          </cell>
          <cell r="F254">
            <v>0</v>
          </cell>
          <cell r="G254">
            <v>0</v>
          </cell>
          <cell r="H254">
            <v>0</v>
          </cell>
          <cell r="I254">
            <v>0</v>
          </cell>
        </row>
        <row r="255">
          <cell r="B255" t="str">
            <v>CAIXA D´ÁGUA</v>
          </cell>
          <cell r="C255">
            <v>0</v>
          </cell>
          <cell r="D255">
            <v>0</v>
          </cell>
          <cell r="E255">
            <v>0</v>
          </cell>
          <cell r="F255">
            <v>0</v>
          </cell>
          <cell r="G255">
            <v>0</v>
          </cell>
          <cell r="H255">
            <v>0</v>
          </cell>
          <cell r="I255">
            <v>0</v>
          </cell>
        </row>
        <row r="256">
          <cell r="B256">
            <v>0</v>
          </cell>
          <cell r="C256">
            <v>0</v>
          </cell>
          <cell r="D256">
            <v>0</v>
          </cell>
          <cell r="E256">
            <v>0</v>
          </cell>
          <cell r="F256">
            <v>0</v>
          </cell>
          <cell r="G256">
            <v>0</v>
          </cell>
          <cell r="H256">
            <v>0</v>
          </cell>
          <cell r="I256">
            <v>0</v>
          </cell>
        </row>
        <row r="257">
          <cell r="B257" t="str">
            <v>CP-CXA-01</v>
          </cell>
          <cell r="C257">
            <v>0</v>
          </cell>
          <cell r="D257">
            <v>0</v>
          </cell>
          <cell r="E257" t="str">
            <v>BASE DE CONCRETO PARA FIXAÇÃO DE RESERVATORIO METÁLICO DE 15.000 LITROS DE ÁGUA.</v>
          </cell>
          <cell r="F257" t="str">
            <v xml:space="preserve">UN    </v>
          </cell>
          <cell r="G257">
            <v>1</v>
          </cell>
          <cell r="H257">
            <v>0</v>
          </cell>
          <cell r="I257">
            <v>6943.7400000000007</v>
          </cell>
        </row>
        <row r="258">
          <cell r="B258" t="str">
            <v>COMPOSIÇÃO</v>
          </cell>
          <cell r="C258" t="str">
            <v>SINAPI</v>
          </cell>
          <cell r="D258">
            <v>88316</v>
          </cell>
          <cell r="E258" t="str">
            <v>SERVENTE COM ENCARGOS COMPLEMENTARES</v>
          </cell>
          <cell r="F258" t="str">
            <v>H</v>
          </cell>
          <cell r="G258">
            <v>5</v>
          </cell>
          <cell r="H258">
            <v>14.5</v>
          </cell>
          <cell r="I258">
            <v>72.5</v>
          </cell>
        </row>
        <row r="259">
          <cell r="B259" t="str">
            <v>COMPOSIÇÃO</v>
          </cell>
          <cell r="C259" t="str">
            <v>SINAPI</v>
          </cell>
          <cell r="D259">
            <v>88309</v>
          </cell>
          <cell r="E259" t="str">
            <v>PEDREIRO COM ENCARGOS COMPLEMENTARES</v>
          </cell>
          <cell r="F259" t="str">
            <v>H</v>
          </cell>
          <cell r="G259">
            <v>5</v>
          </cell>
          <cell r="H259">
            <v>17.920000000000002</v>
          </cell>
          <cell r="I259">
            <v>89.6</v>
          </cell>
        </row>
        <row r="260">
          <cell r="B260" t="str">
            <v>COMPOSIÇÃO</v>
          </cell>
          <cell r="C260" t="str">
            <v>SINAPI</v>
          </cell>
          <cell r="D260">
            <v>90880</v>
          </cell>
          <cell r="E260" t="str">
            <v>ESTACA ESCAVADA MECANICAMENTE, SEM FLUIDO ESTABILIZANTE, COM 25 CM DE DIÂMETRO, ATÉ 9 M DE COMPRIMENTO, CONCRETO LANÇADO MANUALMENTE (EXCLUSIVE MOBILIZAÇÃO E DESMOBILIZAÇÃO). AF_02/2015</v>
          </cell>
          <cell r="F260" t="str">
            <v>M</v>
          </cell>
          <cell r="G260">
            <v>12</v>
          </cell>
          <cell r="H260">
            <v>54.11</v>
          </cell>
          <cell r="I260">
            <v>649.32000000000005</v>
          </cell>
        </row>
        <row r="261">
          <cell r="B261" t="str">
            <v>COMPOSIÇÃO</v>
          </cell>
          <cell r="C261" t="str">
            <v>SINAPI</v>
          </cell>
          <cell r="D261">
            <v>93358</v>
          </cell>
          <cell r="E261" t="str">
            <v>ESCAVAÇÃO MANUAL DE VALAS. AF_03/2016</v>
          </cell>
          <cell r="F261" t="str">
            <v>M3</v>
          </cell>
          <cell r="G261">
            <v>6.74</v>
          </cell>
          <cell r="H261">
            <v>57.36</v>
          </cell>
          <cell r="I261">
            <v>386.6</v>
          </cell>
        </row>
        <row r="262">
          <cell r="B262" t="str">
            <v>COMPOSIÇÃO</v>
          </cell>
          <cell r="C262" t="str">
            <v>SINAPI</v>
          </cell>
          <cell r="D262">
            <v>94970</v>
          </cell>
          <cell r="E262" t="str">
            <v>CONCRETO FCK = 20MPA, TRAÇO 1:2,7:3 (CIMENTO/ AREIA MÉDIA/ BRITA 1)  - PREPARO MECÂNICO COM BETONEIRA 600 L. AF_07/2016</v>
          </cell>
          <cell r="F262" t="str">
            <v>M3</v>
          </cell>
          <cell r="G262">
            <v>4.5</v>
          </cell>
          <cell r="H262">
            <v>291.68</v>
          </cell>
          <cell r="I262">
            <v>1312.56</v>
          </cell>
        </row>
        <row r="263">
          <cell r="B263" t="str">
            <v>COMPOSIÇÃO</v>
          </cell>
          <cell r="C263" t="str">
            <v>SINAPI</v>
          </cell>
          <cell r="D263" t="str">
            <v>74157/4</v>
          </cell>
          <cell r="E263" t="str">
            <v>LANCAMENTO/APLICACAO MANUAL DE CONCRETO EM FUNDACOES</v>
          </cell>
          <cell r="F263" t="str">
            <v>M3</v>
          </cell>
          <cell r="G263">
            <v>4.5</v>
          </cell>
          <cell r="H263">
            <v>95.19</v>
          </cell>
          <cell r="I263">
            <v>428.35</v>
          </cell>
        </row>
        <row r="264">
          <cell r="B264" t="str">
            <v>COMPOSIÇÃO</v>
          </cell>
          <cell r="C264" t="str">
            <v>SINAPI</v>
          </cell>
          <cell r="D264">
            <v>96545</v>
          </cell>
          <cell r="E264" t="str">
            <v>ARMAÇÃO DE BLOCO, VIGA BALDRAME OU SAPATA UTILIZANDO AÇO CA-50 DE 8 MM - MONTAGEM. AF_06/2017</v>
          </cell>
          <cell r="F264" t="str">
            <v>KG</v>
          </cell>
          <cell r="G264">
            <v>364.2</v>
          </cell>
          <cell r="H264">
            <v>9.9</v>
          </cell>
          <cell r="I264">
            <v>3605.58</v>
          </cell>
        </row>
        <row r="265">
          <cell r="B265" t="str">
            <v>COMPOSIÇÃO</v>
          </cell>
          <cell r="C265" t="str">
            <v>SINAPI</v>
          </cell>
          <cell r="D265">
            <v>96534</v>
          </cell>
          <cell r="E265" t="str">
            <v>FABRICAÇÃO, MONTAGEM E DESMONTAGEM DE FÔRMA PARA BLOCO DE COROAMENTO, EM MADEIRA SERRADA, E=25 MM, 4 UTILIZAÇÕES. AF_06/2017</v>
          </cell>
          <cell r="F265" t="str">
            <v>M2</v>
          </cell>
          <cell r="G265">
            <v>6.6</v>
          </cell>
          <cell r="H265">
            <v>49.01</v>
          </cell>
          <cell r="I265">
            <v>323.45999999999998</v>
          </cell>
        </row>
        <row r="266">
          <cell r="B266" t="str">
            <v>COMPOSIÇÃO</v>
          </cell>
          <cell r="C266" t="str">
            <v>SINAPI</v>
          </cell>
          <cell r="D266">
            <v>72898</v>
          </cell>
          <cell r="E266" t="str">
            <v>CARGA E DESCARGA MECANIZADAS DE ENTULHO EM CAMINHAO BASCULANTE 6 M3</v>
          </cell>
          <cell r="F266" t="str">
            <v>M3</v>
          </cell>
          <cell r="G266">
            <v>8.76</v>
          </cell>
          <cell r="H266">
            <v>3.25</v>
          </cell>
          <cell r="I266">
            <v>28.47</v>
          </cell>
        </row>
        <row r="267">
          <cell r="B267" t="str">
            <v>COMPOSIÇÃO</v>
          </cell>
          <cell r="C267" t="str">
            <v>SINAPI</v>
          </cell>
          <cell r="D267">
            <v>95302</v>
          </cell>
          <cell r="E267" t="str">
            <v>TRANSPORTE COM CAMINHÃO BASCULANTE 6 M3 EM RODOVIA PAVIMENTADA ( PARA DISTÂNCIAS SUPERIORES A 4 KM)</v>
          </cell>
          <cell r="F267" t="str">
            <v>M3XKM</v>
          </cell>
          <cell r="G267">
            <v>35.04</v>
          </cell>
          <cell r="H267">
            <v>1.35</v>
          </cell>
          <cell r="I267">
            <v>47.3</v>
          </cell>
        </row>
        <row r="268">
          <cell r="B268">
            <v>0</v>
          </cell>
          <cell r="C268">
            <v>0</v>
          </cell>
          <cell r="D268">
            <v>0</v>
          </cell>
          <cell r="E268">
            <v>0</v>
          </cell>
          <cell r="F268">
            <v>0</v>
          </cell>
          <cell r="G268">
            <v>0</v>
          </cell>
          <cell r="H268">
            <v>0</v>
          </cell>
          <cell r="I268">
            <v>0</v>
          </cell>
        </row>
        <row r="269">
          <cell r="B269" t="str">
            <v>CP-CXA-02</v>
          </cell>
          <cell r="C269">
            <v>0</v>
          </cell>
          <cell r="D269">
            <v>0</v>
          </cell>
          <cell r="E269" t="str">
            <v>RESERVATORIO DE CONCRETO ARMADO DE 2,50 X 2,5 X 2,50 M, INCLUSO TAMPA E IMPERMEABILIZAÇÃO</v>
          </cell>
          <cell r="F269" t="str">
            <v xml:space="preserve">UN    </v>
          </cell>
          <cell r="G269">
            <v>1</v>
          </cell>
          <cell r="H269">
            <v>0</v>
          </cell>
          <cell r="I269">
            <v>10360.504999999999</v>
          </cell>
        </row>
        <row r="270">
          <cell r="B270" t="str">
            <v>COMPOSIÇÃO</v>
          </cell>
          <cell r="C270" t="str">
            <v>SINAPI</v>
          </cell>
          <cell r="D270">
            <v>94970</v>
          </cell>
          <cell r="E270" t="str">
            <v>CONCRETO FCK = 20MPA, TRAÇO 1:2,7:3 (CIMENTO/ AREIA MÉDIA/ BRITA 1)  - PREPARO MECÂNICO COM BETONEIRA 600 L. AF_07/2016</v>
          </cell>
          <cell r="F270" t="str">
            <v>M3</v>
          </cell>
          <cell r="G270">
            <v>4.13</v>
          </cell>
          <cell r="H270">
            <v>291.68</v>
          </cell>
          <cell r="I270">
            <v>1204.6300000000001</v>
          </cell>
        </row>
        <row r="271">
          <cell r="B271" t="str">
            <v>COMPOSIÇÃO</v>
          </cell>
          <cell r="C271" t="str">
            <v>SINAPI</v>
          </cell>
          <cell r="D271" t="str">
            <v>74157/4</v>
          </cell>
          <cell r="E271" t="str">
            <v>LANCAMENTO/APLICACAO MANUAL DE CONCRETO EM FUNDACOES</v>
          </cell>
          <cell r="F271" t="str">
            <v>M3</v>
          </cell>
          <cell r="G271">
            <v>4.13</v>
          </cell>
          <cell r="H271">
            <v>95.19</v>
          </cell>
          <cell r="I271">
            <v>393.13</v>
          </cell>
        </row>
        <row r="272">
          <cell r="B272" t="str">
            <v>COMPOSIÇÃO</v>
          </cell>
          <cell r="C272" t="str">
            <v>SINAPI</v>
          </cell>
          <cell r="D272">
            <v>92916</v>
          </cell>
          <cell r="E272" t="str">
            <v>ARMAÇÃO DE ESTRUTURAS DE CONCRETO ARMADO, EXCETO VIGAS, PILARES, LAJES E FUNDAÇÕES, UTILIZANDO AÇO CA-50 DE 6,3 MM - MONTAGEM. AF_12/2015</v>
          </cell>
          <cell r="F272" t="str">
            <v>KG</v>
          </cell>
          <cell r="G272">
            <v>412.5</v>
          </cell>
          <cell r="H272">
            <v>9.49</v>
          </cell>
          <cell r="I272">
            <v>3914.62</v>
          </cell>
        </row>
        <row r="273">
          <cell r="B273" t="str">
            <v>COMPOSIÇÃO</v>
          </cell>
          <cell r="C273" t="str">
            <v>SINAPI</v>
          </cell>
          <cell r="D273">
            <v>91004</v>
          </cell>
          <cell r="E273" t="str">
            <v>FORMAS MANUSEÁVEIS PARA PAREDES DE CONCRETO MOLDADAS IN LOCO, DE EDIFICAÇÕES DE PAVIMENTO ÚNICO, EM FACES INTERNAS DE PAREDES. AF_06/2015</v>
          </cell>
          <cell r="F273" t="str">
            <v>M2</v>
          </cell>
          <cell r="G273">
            <v>27.5</v>
          </cell>
          <cell r="H273">
            <v>11.87</v>
          </cell>
          <cell r="I273">
            <v>326.42</v>
          </cell>
        </row>
        <row r="274">
          <cell r="B274" t="str">
            <v>COMPOSIÇÃO</v>
          </cell>
          <cell r="C274" t="str">
            <v>SINAPI</v>
          </cell>
          <cell r="D274">
            <v>83738</v>
          </cell>
          <cell r="E274" t="str">
            <v>IMPERMEABILIZACAO DE SUPERFICIE COM MANTA ASFALTICA (COM POLIMEROS TIPO APP), E=4 MM</v>
          </cell>
          <cell r="F274" t="str">
            <v>M2</v>
          </cell>
          <cell r="G274">
            <v>27.5</v>
          </cell>
          <cell r="H274">
            <v>69.900000000000006</v>
          </cell>
          <cell r="I274">
            <v>1922.2500000000002</v>
          </cell>
        </row>
        <row r="275">
          <cell r="B275" t="str">
            <v>COMPOSIÇÃO</v>
          </cell>
          <cell r="C275" t="str">
            <v>SINAPI</v>
          </cell>
          <cell r="D275">
            <v>94996</v>
          </cell>
          <cell r="E275" t="str">
            <v>EXECUÇÃO DE PASSEIO (CALÇADA) OU PISO DE CONCRETO COM CONCRETO MOLDADO IN LOCO, FEITO EM OBRA, ACABAMENTO CONVENCIONAL, ESPESSURA 10 CM, ARMADO. AF_07/2016</v>
          </cell>
          <cell r="F275" t="str">
            <v>M2</v>
          </cell>
          <cell r="G275">
            <v>15</v>
          </cell>
          <cell r="H275">
            <v>78.239999999999995</v>
          </cell>
          <cell r="I275">
            <v>1173.5999999999999</v>
          </cell>
        </row>
        <row r="276">
          <cell r="B276" t="str">
            <v>COMPOSIÇÃO</v>
          </cell>
          <cell r="C276" t="str">
            <v>SINAPI</v>
          </cell>
          <cell r="D276">
            <v>96520</v>
          </cell>
          <cell r="E276" t="str">
            <v>ESCAVAÇÃO MECANIZADA PARA BLOCO DE COROAMENTO OU SAPATA, SEM PREVISÃO DE FÔRMA, COM RETROESCAVADEIRA. AF_06/2017</v>
          </cell>
          <cell r="F276" t="str">
            <v>M3</v>
          </cell>
          <cell r="G276">
            <v>18.75</v>
          </cell>
          <cell r="H276">
            <v>64.8</v>
          </cell>
          <cell r="I276">
            <v>1215</v>
          </cell>
        </row>
        <row r="277">
          <cell r="B277" t="str">
            <v>COMPOSIÇÃO</v>
          </cell>
          <cell r="C277" t="str">
            <v>SINAPI</v>
          </cell>
          <cell r="D277">
            <v>72898</v>
          </cell>
          <cell r="E277" t="str">
            <v>CARGA E DESCARGA MECANIZADAS DE ENTULHO EM CAMINHAO BASCULANTE 6 M3</v>
          </cell>
          <cell r="F277" t="str">
            <v>M3</v>
          </cell>
          <cell r="G277">
            <v>24.38</v>
          </cell>
          <cell r="H277">
            <v>3.25</v>
          </cell>
          <cell r="I277">
            <v>79.23</v>
          </cell>
        </row>
        <row r="278">
          <cell r="B278" t="str">
            <v>COMPOSIÇÃO</v>
          </cell>
          <cell r="C278" t="str">
            <v>SINAPI</v>
          </cell>
          <cell r="D278">
            <v>95302</v>
          </cell>
          <cell r="E278" t="str">
            <v>TRANSPORTE COM CAMINHÃO BASCULANTE 6 M3 EM RODOVIA PAVIMENTADA ( PARA DISTÂNCIAS SUPERIORES A 4 KM)</v>
          </cell>
          <cell r="F278" t="str">
            <v>M3XKM</v>
          </cell>
          <cell r="G278">
            <v>97.5</v>
          </cell>
          <cell r="H278">
            <v>1.35</v>
          </cell>
          <cell r="I278">
            <v>131.625</v>
          </cell>
        </row>
        <row r="279">
          <cell r="B279">
            <v>0</v>
          </cell>
          <cell r="C279">
            <v>0</v>
          </cell>
          <cell r="D279">
            <v>0</v>
          </cell>
          <cell r="E279">
            <v>0</v>
          </cell>
          <cell r="F279">
            <v>0</v>
          </cell>
          <cell r="G279">
            <v>0</v>
          </cell>
          <cell r="H279">
            <v>0</v>
          </cell>
          <cell r="I279">
            <v>0</v>
          </cell>
        </row>
        <row r="280">
          <cell r="B280" t="str">
            <v>CP-CXA-03</v>
          </cell>
          <cell r="C280">
            <v>0</v>
          </cell>
          <cell r="D280">
            <v>0</v>
          </cell>
          <cell r="E280"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80" t="str">
            <v>UNI</v>
          </cell>
          <cell r="G280">
            <v>1</v>
          </cell>
          <cell r="H280">
            <v>0</v>
          </cell>
          <cell r="I280">
            <v>16901.510000000002</v>
          </cell>
        </row>
        <row r="281">
          <cell r="B281" t="str">
            <v>COMPOSIÇÃO</v>
          </cell>
          <cell r="C281" t="str">
            <v>SINAPI</v>
          </cell>
          <cell r="D281">
            <v>88317</v>
          </cell>
          <cell r="E281" t="str">
            <v>SOLDADOR COM ENCARGOS COMPLEMENTARES</v>
          </cell>
          <cell r="F281" t="str">
            <v>H</v>
          </cell>
          <cell r="G281">
            <v>38.622</v>
          </cell>
          <cell r="H281">
            <v>18.14</v>
          </cell>
          <cell r="I281">
            <v>700.6</v>
          </cell>
        </row>
        <row r="282">
          <cell r="B282" t="str">
            <v>COMPOSIÇÃO</v>
          </cell>
          <cell r="C282" t="str">
            <v>SINAPI</v>
          </cell>
          <cell r="D282">
            <v>88315</v>
          </cell>
          <cell r="E282" t="str">
            <v>SERRALHEIRO COM ENCARGOS COMPLEMENTARES</v>
          </cell>
          <cell r="F282" t="str">
            <v>H</v>
          </cell>
          <cell r="G282">
            <v>64.37</v>
          </cell>
          <cell r="H282">
            <v>17.84</v>
          </cell>
          <cell r="I282">
            <v>1148.3599999999999</v>
          </cell>
        </row>
        <row r="283">
          <cell r="B283" t="str">
            <v>COMPOSIÇÃO</v>
          </cell>
          <cell r="C283" t="str">
            <v>SINAPI</v>
          </cell>
          <cell r="D283">
            <v>88251</v>
          </cell>
          <cell r="E283" t="str">
            <v>AUXILIAR DE SERRALHEIRO COM ENCARGOS COMPLEMENTARES</v>
          </cell>
          <cell r="F283" t="str">
            <v>H</v>
          </cell>
          <cell r="G283">
            <v>51.496000000000002</v>
          </cell>
          <cell r="H283">
            <v>14.55</v>
          </cell>
          <cell r="I283">
            <v>749.26</v>
          </cell>
        </row>
        <row r="284">
          <cell r="B284" t="str">
            <v xml:space="preserve">INSUMO </v>
          </cell>
          <cell r="C284" t="str">
            <v>SINAPI</v>
          </cell>
          <cell r="D284">
            <v>1319</v>
          </cell>
          <cell r="E284" t="str">
            <v>CHAPA DE ACO FINA A QUENTE BITOLA MSG 3/16 ", E = 4,75 MM (38,00 KG/M2)</v>
          </cell>
          <cell r="F284" t="str">
            <v xml:space="preserve">KG    </v>
          </cell>
          <cell r="G284">
            <v>719.06</v>
          </cell>
          <cell r="H284">
            <v>6.49</v>
          </cell>
          <cell r="I284">
            <v>4666.6899999999996</v>
          </cell>
        </row>
        <row r="285">
          <cell r="B285" t="str">
            <v xml:space="preserve">INSUMO </v>
          </cell>
          <cell r="C285" t="str">
            <v>SINAPI</v>
          </cell>
          <cell r="D285">
            <v>1321</v>
          </cell>
          <cell r="E285" t="str">
            <v>CHAPA DE ACO FINA A QUENTE BITOLA MSG 13, E = 2,25 MM (18,00 KG/M2)</v>
          </cell>
          <cell r="F285" t="str">
            <v xml:space="preserve">KG    </v>
          </cell>
          <cell r="G285">
            <v>568.34</v>
          </cell>
          <cell r="H285">
            <v>7.08</v>
          </cell>
          <cell r="I285">
            <v>4023.84</v>
          </cell>
        </row>
        <row r="286">
          <cell r="B286" t="str">
            <v>COMPOSIÇÃO</v>
          </cell>
          <cell r="C286" t="str">
            <v>SINAPI</v>
          </cell>
          <cell r="D286">
            <v>95468</v>
          </cell>
          <cell r="E286" t="str">
            <v>PINTURA ESMALTE BRILHANTE (2 DEMAOS) SOBRE SUPERFICIE METALICA, INCLUSIVE PROTECAO COM ZARCAO (1 DEMAO)</v>
          </cell>
          <cell r="F286" t="str">
            <v>M2</v>
          </cell>
          <cell r="G286">
            <v>114.92400000000001</v>
          </cell>
          <cell r="H286">
            <v>33.369999999999997</v>
          </cell>
          <cell r="I286">
            <v>3835.01</v>
          </cell>
        </row>
        <row r="287">
          <cell r="B287" t="str">
            <v>COMPOSIÇÃO</v>
          </cell>
          <cell r="C287" t="str">
            <v>SINAPI</v>
          </cell>
          <cell r="D287">
            <v>88278</v>
          </cell>
          <cell r="E287" t="str">
            <v>MONTADOR DE ESTRUTURA METÁLICA COM ENCARGOS COMPLEMENTARES</v>
          </cell>
          <cell r="F287" t="str">
            <v>H</v>
          </cell>
          <cell r="G287">
            <v>5</v>
          </cell>
          <cell r="H287">
            <v>12.94</v>
          </cell>
          <cell r="I287">
            <v>64.7</v>
          </cell>
        </row>
        <row r="288">
          <cell r="B288" t="str">
            <v xml:space="preserve">INSUMO </v>
          </cell>
          <cell r="C288" t="str">
            <v>SINAPI</v>
          </cell>
          <cell r="D288">
            <v>89272</v>
          </cell>
          <cell r="E288" t="str">
            <v>GUINDASTE HIDRÁULICO AUTOPROPELIDO, COM LANÇA TELESCÓPICA 28,80 M, CAPACIDADE MÁXIMA 30 T, POTÊNCIA 97 KW, TRAÇÃO 4 X 4 - CHP DIURNO. AF_11/2014</v>
          </cell>
          <cell r="F288" t="str">
            <v>CHP</v>
          </cell>
          <cell r="G288">
            <v>5</v>
          </cell>
          <cell r="H288">
            <v>110.59</v>
          </cell>
          <cell r="I288">
            <v>552.95000000000005</v>
          </cell>
        </row>
        <row r="289">
          <cell r="B289" t="str">
            <v xml:space="preserve">INSUMO </v>
          </cell>
          <cell r="C289" t="str">
            <v>SINAPI</v>
          </cell>
          <cell r="D289">
            <v>39746</v>
          </cell>
          <cell r="E289" t="str">
            <v>CHUMBADOR DE ACO, 1" X 600 MM, PARA POSTES DE ACO COM BASE, INCLUSO PORCA E ARRUELA</v>
          </cell>
          <cell r="F289" t="str">
            <v xml:space="preserve">UN    </v>
          </cell>
          <cell r="G289">
            <v>6</v>
          </cell>
          <cell r="H289">
            <v>193.35</v>
          </cell>
          <cell r="I289">
            <v>1160.0999999999999</v>
          </cell>
        </row>
        <row r="290">
          <cell r="B290">
            <v>0</v>
          </cell>
          <cell r="C290">
            <v>0</v>
          </cell>
          <cell r="D290">
            <v>0</v>
          </cell>
          <cell r="E290">
            <v>0</v>
          </cell>
          <cell r="F290">
            <v>0</v>
          </cell>
          <cell r="G290">
            <v>0</v>
          </cell>
          <cell r="H290">
            <v>0</v>
          </cell>
          <cell r="I290">
            <v>0</v>
          </cell>
        </row>
        <row r="291">
          <cell r="B291" t="str">
            <v>ESGOTO</v>
          </cell>
          <cell r="C291">
            <v>0</v>
          </cell>
          <cell r="D291">
            <v>0</v>
          </cell>
          <cell r="E291">
            <v>0</v>
          </cell>
          <cell r="F291">
            <v>0</v>
          </cell>
          <cell r="G291">
            <v>0</v>
          </cell>
          <cell r="H291">
            <v>0</v>
          </cell>
          <cell r="I291">
            <v>0</v>
          </cell>
        </row>
        <row r="292">
          <cell r="B292">
            <v>0</v>
          </cell>
          <cell r="C292">
            <v>0</v>
          </cell>
          <cell r="D292">
            <v>0</v>
          </cell>
          <cell r="E292">
            <v>0</v>
          </cell>
          <cell r="F292">
            <v>0</v>
          </cell>
          <cell r="G292">
            <v>0</v>
          </cell>
          <cell r="H292">
            <v>0</v>
          </cell>
          <cell r="I292">
            <v>0</v>
          </cell>
        </row>
        <row r="293">
          <cell r="B293" t="str">
            <v>CP-SNT-01</v>
          </cell>
          <cell r="C293">
            <v>0</v>
          </cell>
          <cell r="D293">
            <v>0</v>
          </cell>
          <cell r="E293" t="str">
            <v>CAIXA DE GORDURA, RETANGULAR, EM ALVENARIA COM TIJOLOS CERÂMICOS MACIÇOS, DIMENSÕES INTERNAS = 0,6X0,6 M, ALTURA INTERNA = 0,6 M.</v>
          </cell>
          <cell r="F293" t="str">
            <v xml:space="preserve">UN    </v>
          </cell>
          <cell r="G293">
            <v>0</v>
          </cell>
          <cell r="H293">
            <v>0</v>
          </cell>
          <cell r="I293">
            <v>426.36</v>
          </cell>
        </row>
        <row r="294">
          <cell r="B294" t="str">
            <v>INSUMO</v>
          </cell>
          <cell r="C294" t="str">
            <v>SINAPI</v>
          </cell>
          <cell r="D294">
            <v>7258</v>
          </cell>
          <cell r="E294" t="str">
            <v>TIJOLO CERAMICO MACICO *5 X 10 X 20* CM</v>
          </cell>
          <cell r="F294" t="str">
            <v xml:space="preserve">UN    </v>
          </cell>
          <cell r="G294">
            <v>72</v>
          </cell>
          <cell r="H294">
            <v>0.37</v>
          </cell>
          <cell r="I294">
            <v>26.64</v>
          </cell>
        </row>
        <row r="295">
          <cell r="B295" t="str">
            <v>COMPOSICAO</v>
          </cell>
          <cell r="C295" t="str">
            <v>SINAPI</v>
          </cell>
          <cell r="D295">
            <v>87316</v>
          </cell>
          <cell r="E295" t="str">
            <v>ARGAMASSA TRAÇO 1:4 (EM VOLUME DE CIMENTO E AREIA GROSSA ÚMIDA) PARA CHAPISCO CONVENCIONAL, PREPARO MECÂNICO COM BETONEIRA 400 L. AF_08/2019</v>
          </cell>
          <cell r="F295" t="str">
            <v>M3</v>
          </cell>
          <cell r="G295">
            <v>1.9E-3</v>
          </cell>
          <cell r="H295">
            <v>285.20999999999998</v>
          </cell>
          <cell r="I295">
            <v>0.54</v>
          </cell>
        </row>
        <row r="296">
          <cell r="B296" t="str">
            <v>COMPOSICAO</v>
          </cell>
          <cell r="C296" t="str">
            <v>SINAPI</v>
          </cell>
          <cell r="D296">
            <v>88309</v>
          </cell>
          <cell r="E296" t="str">
            <v>PEDREIRO COM ENCARGOS COMPLEMENTARES</v>
          </cell>
          <cell r="F296" t="str">
            <v>H</v>
          </cell>
          <cell r="G296">
            <v>7.8612000000000002</v>
          </cell>
          <cell r="H296">
            <v>17.920000000000002</v>
          </cell>
          <cell r="I296">
            <v>140.87</v>
          </cell>
        </row>
        <row r="297">
          <cell r="B297" t="str">
            <v>COMPOSICAO</v>
          </cell>
          <cell r="C297" t="str">
            <v>SINAPI</v>
          </cell>
          <cell r="D297">
            <v>88316</v>
          </cell>
          <cell r="E297" t="str">
            <v>SERVENTE COM ENCARGOS COMPLEMENTARES</v>
          </cell>
          <cell r="F297" t="str">
            <v>H</v>
          </cell>
          <cell r="G297">
            <v>7.8612000000000002</v>
          </cell>
          <cell r="H297">
            <v>14.5</v>
          </cell>
          <cell r="I297">
            <v>113.98</v>
          </cell>
        </row>
        <row r="298">
          <cell r="B298" t="str">
            <v>COMPOSICAO</v>
          </cell>
          <cell r="C298" t="str">
            <v>SINAPI</v>
          </cell>
          <cell r="D298">
            <v>94097</v>
          </cell>
          <cell r="E298" t="str">
            <v>PREPARO DE FUNDO DE VALA COM LARGURA MENOR QUE 1,5 M, EM LOCAL COM NÍVEL BAIXO DE INTERFERÊNCIA. AF_06/2016</v>
          </cell>
          <cell r="F298" t="str">
            <v>M2</v>
          </cell>
          <cell r="G298">
            <v>0.7</v>
          </cell>
          <cell r="H298">
            <v>4.21</v>
          </cell>
          <cell r="I298">
            <v>2.94</v>
          </cell>
        </row>
        <row r="299">
          <cell r="B299" t="str">
            <v>COMPOSICAO</v>
          </cell>
          <cell r="C299" t="str">
            <v>SINAPI</v>
          </cell>
          <cell r="D299">
            <v>94970</v>
          </cell>
          <cell r="E299" t="str">
            <v>CONCRETO FCK = 20MPA, TRAÇO 1:2,7:3 (CIMENTO/ AREIA MÉDIA/ BRITA 1)  - PREPARO MECÂNICO COM BETONEIRA 600 L. AF_07/2016</v>
          </cell>
          <cell r="F299" t="str">
            <v>M3</v>
          </cell>
          <cell r="G299">
            <v>5.0200000000000002E-2</v>
          </cell>
          <cell r="H299">
            <v>291.68</v>
          </cell>
          <cell r="I299">
            <v>14.64</v>
          </cell>
        </row>
        <row r="300">
          <cell r="B300" t="str">
            <v>COMPOSICAO</v>
          </cell>
          <cell r="C300" t="str">
            <v>SINAPI</v>
          </cell>
          <cell r="D300">
            <v>97733</v>
          </cell>
          <cell r="E300" t="str">
            <v>PEÇA RETANGULAR PRÉ-MOLDADA, VOLUME DE CONCRETO DE ATÉ 10 LITROS, TAXA DE AÇO APROXIMADA DE 30KG/M³. AF_01/2018</v>
          </cell>
          <cell r="F300" t="str">
            <v>M3</v>
          </cell>
          <cell r="G300">
            <v>1.12E-2</v>
          </cell>
          <cell r="H300">
            <v>2227.5700000000002</v>
          </cell>
          <cell r="I300">
            <v>24.94</v>
          </cell>
        </row>
        <row r="301">
          <cell r="B301" t="str">
            <v>COMPOSICAO</v>
          </cell>
          <cell r="C301" t="str">
            <v>SINAPI</v>
          </cell>
          <cell r="D301">
            <v>97734</v>
          </cell>
          <cell r="E301" t="str">
            <v>PEÇA RETANGULAR PRÉ-MOLDADA, VOLUME DE CONCRETO DE 10 A 30 LITROS, TAXA DE AÇO APROXIMADA DE 30KG/M³. AF_01/2018</v>
          </cell>
          <cell r="F301" t="str">
            <v>M3</v>
          </cell>
          <cell r="G301">
            <v>1.6799999999999999E-2</v>
          </cell>
          <cell r="H301">
            <v>1940.84</v>
          </cell>
          <cell r="I301">
            <v>32.6</v>
          </cell>
        </row>
        <row r="302">
          <cell r="B302" t="str">
            <v>COMPOSICAO</v>
          </cell>
          <cell r="C302" t="str">
            <v>SINAPI</v>
          </cell>
          <cell r="D302">
            <v>100475</v>
          </cell>
          <cell r="E302" t="str">
            <v>ARGAMASSA TRAÇO 1:3 (EM VOLUME DE CIMENTO E AREIA MÉDIA ÚMIDA) COM ADIÇÃO DE IMPERMEABILIZANTE, PREPARO MECÂNICO COM BETONEIRA 400 L. AF_08/2019</v>
          </cell>
          <cell r="F302" t="str">
            <v>M3</v>
          </cell>
          <cell r="G302">
            <v>0.15840000000000001</v>
          </cell>
          <cell r="H302">
            <v>436.99</v>
          </cell>
          <cell r="I302">
            <v>69.209999999999994</v>
          </cell>
        </row>
        <row r="303">
          <cell r="B303">
            <v>0</v>
          </cell>
          <cell r="C303">
            <v>0</v>
          </cell>
          <cell r="D303">
            <v>0</v>
          </cell>
          <cell r="E303">
            <v>0</v>
          </cell>
          <cell r="F303">
            <v>0</v>
          </cell>
          <cell r="G303">
            <v>0</v>
          </cell>
          <cell r="H303">
            <v>0</v>
          </cell>
          <cell r="I303">
            <v>0</v>
          </cell>
        </row>
        <row r="304">
          <cell r="B304">
            <v>0</v>
          </cell>
          <cell r="C304">
            <v>0</v>
          </cell>
          <cell r="D304">
            <v>0</v>
          </cell>
          <cell r="E304">
            <v>0</v>
          </cell>
          <cell r="F304">
            <v>0</v>
          </cell>
          <cell r="G304">
            <v>0</v>
          </cell>
          <cell r="H304">
            <v>0</v>
          </cell>
          <cell r="I304">
            <v>0</v>
          </cell>
        </row>
        <row r="305">
          <cell r="B305" t="str">
            <v>CP-SNT-02</v>
          </cell>
          <cell r="C305">
            <v>0</v>
          </cell>
          <cell r="D305">
            <v>0</v>
          </cell>
          <cell r="E305" t="str">
            <v>CAIXA DE INSPEÇÃO, RETANGULAR, EM ALVENARIA COM TIJOLOS CERÂMICOS MACIÇOS, DIMENSÕES INTERNAS = 0,6X0,6 M, ALTURA INTERNA = 0,6 M.</v>
          </cell>
          <cell r="F305" t="str">
            <v>UN</v>
          </cell>
          <cell r="G305">
            <v>0</v>
          </cell>
          <cell r="H305">
            <v>0</v>
          </cell>
          <cell r="I305">
            <v>328.56</v>
          </cell>
        </row>
        <row r="306">
          <cell r="B306" t="str">
            <v>COMPOSIÇÃO</v>
          </cell>
          <cell r="C306" t="str">
            <v>SINAPI</v>
          </cell>
          <cell r="D306">
            <v>88309</v>
          </cell>
          <cell r="E306" t="str">
            <v>PEDREIRO COM ENCARGOS COMPLEMENTARES</v>
          </cell>
          <cell r="F306" t="str">
            <v>H</v>
          </cell>
          <cell r="G306">
            <v>3.63</v>
          </cell>
          <cell r="H306">
            <v>17.920000000000002</v>
          </cell>
          <cell r="I306">
            <v>65.040000000000006</v>
          </cell>
        </row>
        <row r="307">
          <cell r="B307" t="str">
            <v>COMPOSIÇÃO</v>
          </cell>
          <cell r="C307" t="str">
            <v>SINAPI</v>
          </cell>
          <cell r="D307">
            <v>88316</v>
          </cell>
          <cell r="E307" t="str">
            <v>SERVENTE COM ENCARGOS COMPLEMENTARES</v>
          </cell>
          <cell r="F307" t="str">
            <v>H</v>
          </cell>
          <cell r="G307">
            <v>11</v>
          </cell>
          <cell r="H307">
            <v>14.5</v>
          </cell>
          <cell r="I307">
            <v>159.5</v>
          </cell>
        </row>
        <row r="308">
          <cell r="B308" t="str">
            <v>INSUMO</v>
          </cell>
          <cell r="C308" t="str">
            <v>SINAPI</v>
          </cell>
          <cell r="D308">
            <v>31</v>
          </cell>
          <cell r="E308" t="str">
            <v>ACO CA-50, 12,5 MM, VERGALHAO</v>
          </cell>
          <cell r="F308" t="str">
            <v xml:space="preserve">KG    </v>
          </cell>
          <cell r="G308">
            <v>2.5</v>
          </cell>
          <cell r="H308">
            <v>4.74</v>
          </cell>
          <cell r="I308">
            <v>11.85</v>
          </cell>
        </row>
        <row r="309">
          <cell r="B309" t="str">
            <v>INSUMO</v>
          </cell>
          <cell r="C309" t="str">
            <v>SINAPI</v>
          </cell>
          <cell r="D309">
            <v>370</v>
          </cell>
          <cell r="E309" t="str">
            <v>AREIA MEDIA - POSTO JAZIDA/FORNECEDOR (RETIRADO NA JAZIDA, SEM TRANSPORTE)</v>
          </cell>
          <cell r="F309" t="str">
            <v xml:space="preserve">M3    </v>
          </cell>
          <cell r="G309">
            <v>0.25</v>
          </cell>
          <cell r="H309">
            <v>61.25</v>
          </cell>
          <cell r="I309">
            <v>15.31</v>
          </cell>
        </row>
        <row r="310">
          <cell r="B310" t="str">
            <v>INSUMO</v>
          </cell>
          <cell r="C310" t="str">
            <v>SINAPI</v>
          </cell>
          <cell r="D310">
            <v>1382</v>
          </cell>
          <cell r="E310" t="str">
            <v>CIMENTO PORTLAND POZOLANICO CP IV- 32</v>
          </cell>
          <cell r="F310" t="str">
            <v xml:space="preserve">50KG  </v>
          </cell>
          <cell r="G310">
            <v>1.78</v>
          </cell>
          <cell r="H310">
            <v>23.31</v>
          </cell>
          <cell r="I310">
            <v>41.49</v>
          </cell>
        </row>
        <row r="311">
          <cell r="B311" t="str">
            <v>INSUMO</v>
          </cell>
          <cell r="C311" t="str">
            <v>SINAPI</v>
          </cell>
          <cell r="D311">
            <v>4721</v>
          </cell>
          <cell r="E311" t="str">
            <v>PEDRA BRITADA N. 1 (9,5 a 19 MM) POSTO PEDREIRA/FORNECEDOR, SEM FRETE</v>
          </cell>
          <cell r="F311" t="str">
            <v xml:space="preserve">M3    </v>
          </cell>
          <cell r="G311">
            <v>0.13</v>
          </cell>
          <cell r="H311">
            <v>67.23</v>
          </cell>
          <cell r="I311">
            <v>8.73</v>
          </cell>
        </row>
        <row r="312">
          <cell r="B312" t="str">
            <v>INSUMO</v>
          </cell>
          <cell r="C312" t="str">
            <v>SINAPI</v>
          </cell>
          <cell r="D312">
            <v>7258</v>
          </cell>
          <cell r="E312" t="str">
            <v>TIJOLO CERAMICO MACICO *5 X 10 X 20* CM</v>
          </cell>
          <cell r="F312" t="str">
            <v xml:space="preserve">UN    </v>
          </cell>
          <cell r="G312">
            <v>72</v>
          </cell>
          <cell r="H312">
            <v>0.37</v>
          </cell>
          <cell r="I312">
            <v>26.64</v>
          </cell>
        </row>
        <row r="313">
          <cell r="B313">
            <v>0</v>
          </cell>
          <cell r="C313">
            <v>0</v>
          </cell>
          <cell r="D313">
            <v>0</v>
          </cell>
          <cell r="E313">
            <v>0</v>
          </cell>
          <cell r="F313">
            <v>0</v>
          </cell>
          <cell r="G313">
            <v>0</v>
          </cell>
          <cell r="H313">
            <v>0</v>
          </cell>
          <cell r="I313">
            <v>0</v>
          </cell>
        </row>
        <row r="314">
          <cell r="B314" t="str">
            <v>CP-SNT-03</v>
          </cell>
          <cell r="C314">
            <v>0</v>
          </cell>
          <cell r="D314">
            <v>0</v>
          </cell>
          <cell r="E314" t="str">
            <v>CAIXA SIFONADA PVC, 150 X 150 X 50 MM, COM GRELHA REDONDA BRANCA</v>
          </cell>
          <cell r="F314" t="str">
            <v>UN</v>
          </cell>
          <cell r="G314" t="str">
            <v/>
          </cell>
          <cell r="H314">
            <v>0</v>
          </cell>
          <cell r="I314">
            <v>41.820000000000007</v>
          </cell>
        </row>
        <row r="315">
          <cell r="B315" t="str">
            <v>INSUMO</v>
          </cell>
          <cell r="C315" t="str">
            <v>SINAPI</v>
          </cell>
          <cell r="D315">
            <v>122</v>
          </cell>
          <cell r="E315" t="str">
            <v>ADESIVO PLASTICO PARA PVC, FRASCO COM 850 GR</v>
          </cell>
          <cell r="F315" t="str">
            <v xml:space="preserve">UN    </v>
          </cell>
          <cell r="G315">
            <v>1.4800000000000001E-2</v>
          </cell>
          <cell r="H315">
            <v>65.040000000000006</v>
          </cell>
          <cell r="I315">
            <v>0.96</v>
          </cell>
        </row>
        <row r="316">
          <cell r="B316" t="str">
            <v>INSUMO</v>
          </cell>
          <cell r="C316" t="str">
            <v>SINAPI</v>
          </cell>
          <cell r="D316">
            <v>296</v>
          </cell>
          <cell r="E316" t="str">
            <v>ANEL BORRACHA PARA TUBO ESGOTO PREDIAL DN 50 MM (NBR 5688)</v>
          </cell>
          <cell r="F316" t="str">
            <v xml:space="preserve">UN    </v>
          </cell>
          <cell r="G316">
            <v>1</v>
          </cell>
          <cell r="H316">
            <v>1.69</v>
          </cell>
          <cell r="I316">
            <v>1.69</v>
          </cell>
        </row>
        <row r="317">
          <cell r="B317" t="str">
            <v>INSUMO</v>
          </cell>
          <cell r="C317" t="str">
            <v>SINAPI</v>
          </cell>
          <cell r="D317">
            <v>11717</v>
          </cell>
          <cell r="E317" t="str">
            <v>CAIXA SIFONADA PVC, 150 X 150 X 50 MM, COM GRELHA REDONDA BRANCA</v>
          </cell>
          <cell r="F317" t="str">
            <v xml:space="preserve">UN    </v>
          </cell>
          <cell r="G317">
            <v>1</v>
          </cell>
          <cell r="H317">
            <v>29.34</v>
          </cell>
          <cell r="I317">
            <v>29.34</v>
          </cell>
        </row>
        <row r="318">
          <cell r="B318" t="str">
            <v>INSUMO</v>
          </cell>
          <cell r="C318" t="str">
            <v>SINAPI</v>
          </cell>
          <cell r="D318">
            <v>20078</v>
          </cell>
          <cell r="E318" t="str">
            <v>PASTA LUBRIFICANTE PARA TUBOS E CONEXOES COM JUNTA ELASTICA (USO EM PVC, ACO, POLIETILENO E OUTROS) ( DE *400* G)</v>
          </cell>
          <cell r="F318" t="str">
            <v xml:space="preserve">UN    </v>
          </cell>
          <cell r="G318">
            <v>0.02</v>
          </cell>
          <cell r="H318">
            <v>23.81</v>
          </cell>
          <cell r="I318">
            <v>0.47</v>
          </cell>
        </row>
        <row r="319">
          <cell r="B319" t="str">
            <v>INSUMO</v>
          </cell>
          <cell r="C319" t="str">
            <v>SINAPI</v>
          </cell>
          <cell r="D319">
            <v>20083</v>
          </cell>
          <cell r="E319" t="str">
            <v>SOLUCAO LIMPADORA PARA PVC, FRASCO COM 1000 CM3</v>
          </cell>
          <cell r="F319" t="str">
            <v xml:space="preserve">UN    </v>
          </cell>
          <cell r="G319">
            <v>2.2499999999999999E-2</v>
          </cell>
          <cell r="H319">
            <v>56.48</v>
          </cell>
          <cell r="I319">
            <v>1.27</v>
          </cell>
        </row>
        <row r="320">
          <cell r="B320" t="str">
            <v>INSUMO</v>
          </cell>
          <cell r="C320" t="str">
            <v>SINAPI</v>
          </cell>
          <cell r="D320">
            <v>38383</v>
          </cell>
          <cell r="E320" t="str">
            <v>LIXA D'AGUA EM FOLHA, GRAO 100</v>
          </cell>
          <cell r="F320" t="str">
            <v xml:space="preserve">UN    </v>
          </cell>
          <cell r="G320">
            <v>6.4000000000000001E-2</v>
          </cell>
          <cell r="H320">
            <v>1.72</v>
          </cell>
          <cell r="I320">
            <v>0.11</v>
          </cell>
        </row>
        <row r="321">
          <cell r="B321" t="str">
            <v>COMPOSICAO</v>
          </cell>
          <cell r="C321" t="str">
            <v>SINAPI</v>
          </cell>
          <cell r="D321">
            <v>88248</v>
          </cell>
          <cell r="E321" t="str">
            <v>AUXILIAR DE ENCANADOR OU BOMBEIRO HIDRÁULICO COM ENCARGOS COMPLEMENTARES</v>
          </cell>
          <cell r="F321" t="str">
            <v>H</v>
          </cell>
          <cell r="G321">
            <v>0.25</v>
          </cell>
          <cell r="H321">
            <v>13.99</v>
          </cell>
          <cell r="I321">
            <v>3.49</v>
          </cell>
        </row>
        <row r="322">
          <cell r="B322" t="str">
            <v>COMPOSICAO</v>
          </cell>
          <cell r="C322" t="str">
            <v>SINAPI</v>
          </cell>
          <cell r="D322">
            <v>88267</v>
          </cell>
          <cell r="E322" t="str">
            <v>ENCANADOR OU BOMBEIRO HIDRÁULICO COM ENCARGOS COMPLEMENTARES</v>
          </cell>
          <cell r="F322" t="str">
            <v>H</v>
          </cell>
          <cell r="G322">
            <v>0.25</v>
          </cell>
          <cell r="H322">
            <v>17.96</v>
          </cell>
          <cell r="I322">
            <v>4.49</v>
          </cell>
        </row>
        <row r="323">
          <cell r="B323">
            <v>0</v>
          </cell>
          <cell r="C323">
            <v>0</v>
          </cell>
          <cell r="D323">
            <v>0</v>
          </cell>
          <cell r="E323">
            <v>0</v>
          </cell>
          <cell r="F323">
            <v>0</v>
          </cell>
          <cell r="G323">
            <v>0</v>
          </cell>
          <cell r="H323">
            <v>0</v>
          </cell>
          <cell r="I323">
            <v>0</v>
          </cell>
        </row>
        <row r="324">
          <cell r="B324">
            <v>0</v>
          </cell>
          <cell r="C324">
            <v>0</v>
          </cell>
          <cell r="D324">
            <v>0</v>
          </cell>
          <cell r="E324">
            <v>0</v>
          </cell>
          <cell r="F324">
            <v>0</v>
          </cell>
          <cell r="G324">
            <v>0</v>
          </cell>
          <cell r="H324">
            <v>0</v>
          </cell>
          <cell r="I324">
            <v>0</v>
          </cell>
        </row>
        <row r="325">
          <cell r="B325" t="str">
            <v>CP-SNT-04</v>
          </cell>
          <cell r="C325">
            <v>0</v>
          </cell>
          <cell r="D325">
            <v>0</v>
          </cell>
          <cell r="E325" t="str">
            <v>Bucha de redução PVC longa 50mm-40mm</v>
          </cell>
          <cell r="F325" t="str">
            <v>UN</v>
          </cell>
          <cell r="G325">
            <v>1</v>
          </cell>
          <cell r="H325">
            <v>0</v>
          </cell>
          <cell r="I325">
            <v>6.2000000000000011</v>
          </cell>
        </row>
        <row r="326">
          <cell r="B326" t="str">
            <v>INSUMO</v>
          </cell>
          <cell r="C326" t="str">
            <v>SINAPI</v>
          </cell>
          <cell r="D326">
            <v>88248</v>
          </cell>
          <cell r="E326" t="str">
            <v>AUXILIAR DE ENCANADOR OU BOMBEIRO HIDRÁULICO COM ENCARGOS COMPLEMENTARES</v>
          </cell>
          <cell r="F326" t="str">
            <v>H</v>
          </cell>
          <cell r="G326">
            <v>0.115</v>
          </cell>
          <cell r="H326">
            <v>13.99</v>
          </cell>
          <cell r="I326">
            <v>1.6</v>
          </cell>
        </row>
        <row r="327">
          <cell r="B327" t="str">
            <v>INSUMO</v>
          </cell>
          <cell r="C327" t="str">
            <v>SINAPI</v>
          </cell>
          <cell r="D327">
            <v>88267</v>
          </cell>
          <cell r="E327" t="str">
            <v>ENCANADOR OU BOMBEIRO HIDRÁULICO COM ENCARGOS COMPLEMENTARES</v>
          </cell>
          <cell r="F327" t="str">
            <v>H</v>
          </cell>
          <cell r="G327">
            <v>0.115</v>
          </cell>
          <cell r="H327">
            <v>17.96</v>
          </cell>
          <cell r="I327">
            <v>2.06</v>
          </cell>
        </row>
        <row r="328">
          <cell r="B328" t="str">
            <v>INSUMO</v>
          </cell>
          <cell r="C328" t="str">
            <v>SINAPI</v>
          </cell>
          <cell r="D328">
            <v>122</v>
          </cell>
          <cell r="E328" t="str">
            <v>ADESIVO PLASTICO PARA PVC, FRASCO COM 850 GR</v>
          </cell>
          <cell r="F328" t="str">
            <v xml:space="preserve">UN    </v>
          </cell>
          <cell r="G328">
            <v>8.9999999999999993E-3</v>
          </cell>
          <cell r="H328">
            <v>65.040000000000006</v>
          </cell>
          <cell r="I328">
            <v>0.57999999999999996</v>
          </cell>
        </row>
        <row r="329">
          <cell r="B329" t="str">
            <v>INSUMO</v>
          </cell>
          <cell r="C329" t="str">
            <v>SINAPI</v>
          </cell>
          <cell r="D329">
            <v>812</v>
          </cell>
          <cell r="E329" t="str">
            <v>BUCHA DE REDUCAO DE PVC, SOLDAVEL, CURTA, COM 40 X 32 MM, PARA AGUA FRIA PREDIAL</v>
          </cell>
          <cell r="F329" t="str">
            <v xml:space="preserve">UN    </v>
          </cell>
          <cell r="G329">
            <v>1</v>
          </cell>
          <cell r="H329">
            <v>1.31</v>
          </cell>
          <cell r="I329">
            <v>1.31</v>
          </cell>
        </row>
        <row r="330">
          <cell r="B330" t="str">
            <v>COMPOSICAO</v>
          </cell>
          <cell r="C330" t="str">
            <v>SINAPI</v>
          </cell>
          <cell r="D330">
            <v>3767</v>
          </cell>
          <cell r="E330" t="str">
            <v>LIXA EM FOLHA PARA PAREDE OU MADEIRA, NUMERO 120 (COR VERMELHA)</v>
          </cell>
          <cell r="F330" t="str">
            <v xml:space="preserve">UN    </v>
          </cell>
          <cell r="G330">
            <v>0.06</v>
          </cell>
          <cell r="H330">
            <v>0.56000000000000005</v>
          </cell>
          <cell r="I330">
            <v>0.03</v>
          </cell>
        </row>
        <row r="331">
          <cell r="B331" t="str">
            <v>COMPOSICAO</v>
          </cell>
          <cell r="C331" t="str">
            <v>SINAPI</v>
          </cell>
          <cell r="D331">
            <v>20083</v>
          </cell>
          <cell r="E331" t="str">
            <v>SOLUCAO LIMPADORA PARA PVC, FRASCO COM 1000 CM3</v>
          </cell>
          <cell r="F331" t="str">
            <v xml:space="preserve">UN    </v>
          </cell>
          <cell r="G331">
            <v>1.0999999999999999E-2</v>
          </cell>
          <cell r="H331">
            <v>56.48</v>
          </cell>
          <cell r="I331">
            <v>0.62</v>
          </cell>
        </row>
        <row r="332">
          <cell r="B332">
            <v>0</v>
          </cell>
          <cell r="C332">
            <v>0</v>
          </cell>
          <cell r="D332">
            <v>0</v>
          </cell>
          <cell r="E332">
            <v>0</v>
          </cell>
          <cell r="F332">
            <v>0</v>
          </cell>
          <cell r="G332">
            <v>0</v>
          </cell>
          <cell r="H332">
            <v>0</v>
          </cell>
          <cell r="I332">
            <v>0</v>
          </cell>
        </row>
        <row r="333">
          <cell r="B333" t="str">
            <v>CP-SNT-05</v>
          </cell>
          <cell r="C333">
            <v>0</v>
          </cell>
          <cell r="D333">
            <v>0</v>
          </cell>
          <cell r="E333" t="str">
            <v>Junção PVC simples 100mm-50mm - fornecimento e instalação</v>
          </cell>
          <cell r="F333" t="str">
            <v>UN</v>
          </cell>
          <cell r="G333">
            <v>1</v>
          </cell>
          <cell r="H333">
            <v>0</v>
          </cell>
          <cell r="I333">
            <v>29.16</v>
          </cell>
        </row>
        <row r="334">
          <cell r="B334" t="str">
            <v>INSUMO</v>
          </cell>
          <cell r="C334" t="str">
            <v>SINAPI</v>
          </cell>
          <cell r="D334">
            <v>298</v>
          </cell>
          <cell r="E334" t="str">
            <v>ANEL BORRACHA DN 75 MM, PARA TUBO SERIE REFORCADA ESGOTO PREDIAL</v>
          </cell>
          <cell r="F334" t="str">
            <v xml:space="preserve">UN    </v>
          </cell>
          <cell r="G334">
            <v>1</v>
          </cell>
          <cell r="H334">
            <v>2.73</v>
          </cell>
          <cell r="I334">
            <v>2.73</v>
          </cell>
        </row>
        <row r="335">
          <cell r="B335" t="str">
            <v>INSUMO</v>
          </cell>
          <cell r="C335" t="str">
            <v>SINAPI</v>
          </cell>
          <cell r="D335">
            <v>301</v>
          </cell>
          <cell r="E335" t="str">
            <v>ANEL BORRACHA PARA TUBO ESGOTO PREDIAL, DN 100 MM (NBR 5688)</v>
          </cell>
          <cell r="F335" t="str">
            <v xml:space="preserve">UN    </v>
          </cell>
          <cell r="G335">
            <v>1</v>
          </cell>
          <cell r="H335">
            <v>2.99</v>
          </cell>
          <cell r="I335">
            <v>2.99</v>
          </cell>
        </row>
        <row r="336">
          <cell r="B336" t="str">
            <v>INSUMO</v>
          </cell>
          <cell r="C336" t="str">
            <v>SINAPI</v>
          </cell>
          <cell r="D336">
            <v>20078</v>
          </cell>
          <cell r="E336" t="str">
            <v>PASTA LUBRIFICANTE PARA TUBOS E CONEXOES COM JUNTA ELASTICA (USO EM PVC, ACO, POLIETILENO E OUTROS) ( DE *400* G)</v>
          </cell>
          <cell r="F336" t="str">
            <v xml:space="preserve">UN    </v>
          </cell>
          <cell r="G336">
            <v>9.1999999999999998E-2</v>
          </cell>
          <cell r="H336">
            <v>23.81</v>
          </cell>
          <cell r="I336">
            <v>2.19</v>
          </cell>
        </row>
        <row r="337">
          <cell r="B337" t="str">
            <v>INSUMO</v>
          </cell>
          <cell r="C337" t="str">
            <v>SINAPI</v>
          </cell>
          <cell r="D337">
            <v>3659</v>
          </cell>
          <cell r="E337" t="str">
            <v>JUNCAO SIMPLES, PVC, DN 100 X 50 MM, SERIE NORMAL PARA ESGOTO PREDIAL</v>
          </cell>
          <cell r="F337" t="str">
            <v xml:space="preserve">UN    </v>
          </cell>
          <cell r="G337">
            <v>1</v>
          </cell>
          <cell r="H337">
            <v>9.8000000000000007</v>
          </cell>
          <cell r="I337">
            <v>9.8000000000000007</v>
          </cell>
        </row>
        <row r="338">
          <cell r="B338" t="str">
            <v>COMPOSICAO</v>
          </cell>
          <cell r="C338" t="str">
            <v>SINAPI</v>
          </cell>
          <cell r="D338">
            <v>88248</v>
          </cell>
          <cell r="E338" t="str">
            <v>AUXILIAR DE ENCANADOR OU BOMBEIRO HIDRÁULICO COM ENCARGOS COMPLEMENTARES</v>
          </cell>
          <cell r="F338" t="str">
            <v>H</v>
          </cell>
          <cell r="G338">
            <v>0.28000000000000003</v>
          </cell>
          <cell r="H338">
            <v>13.99</v>
          </cell>
          <cell r="I338">
            <v>3.91</v>
          </cell>
        </row>
        <row r="339">
          <cell r="B339" t="str">
            <v>COMPOSICAO</v>
          </cell>
          <cell r="C339" t="str">
            <v>SINAPI</v>
          </cell>
          <cell r="D339">
            <v>88267</v>
          </cell>
          <cell r="E339" t="str">
            <v>ENCANADOR OU BOMBEIRO HIDRÁULICO COM ENCARGOS COMPLEMENTARES</v>
          </cell>
          <cell r="F339" t="str">
            <v>H</v>
          </cell>
          <cell r="G339">
            <v>0.42</v>
          </cell>
          <cell r="H339">
            <v>17.96</v>
          </cell>
          <cell r="I339">
            <v>7.54</v>
          </cell>
        </row>
        <row r="340">
          <cell r="B340">
            <v>0</v>
          </cell>
          <cell r="C340">
            <v>0</v>
          </cell>
          <cell r="D340">
            <v>0</v>
          </cell>
          <cell r="E340">
            <v>0</v>
          </cell>
          <cell r="F340">
            <v>0</v>
          </cell>
          <cell r="G340">
            <v>0</v>
          </cell>
          <cell r="H340">
            <v>0</v>
          </cell>
          <cell r="I340">
            <v>0</v>
          </cell>
        </row>
        <row r="341">
          <cell r="B341" t="str">
            <v>CP-SNT-06</v>
          </cell>
          <cell r="C341">
            <v>0</v>
          </cell>
          <cell r="D341">
            <v>0</v>
          </cell>
          <cell r="E341" t="str">
            <v>Junção PVC simples 150mm-100mm - fornecimento e instalação</v>
          </cell>
          <cell r="F341" t="str">
            <v>UN</v>
          </cell>
          <cell r="G341">
            <v>1</v>
          </cell>
          <cell r="H341">
            <v>0</v>
          </cell>
          <cell r="I341">
            <v>113.1</v>
          </cell>
        </row>
        <row r="342">
          <cell r="B342" t="str">
            <v>INSUMO</v>
          </cell>
          <cell r="C342" t="str">
            <v>SINAPI</v>
          </cell>
          <cell r="D342">
            <v>298</v>
          </cell>
          <cell r="E342" t="str">
            <v>ANEL BORRACHA DN 75 MM, PARA TUBO SERIE REFORCADA ESGOTO PREDIAL</v>
          </cell>
          <cell r="F342" t="str">
            <v xml:space="preserve">UN    </v>
          </cell>
          <cell r="G342">
            <v>1</v>
          </cell>
          <cell r="H342">
            <v>2.73</v>
          </cell>
          <cell r="I342">
            <v>2.73</v>
          </cell>
        </row>
        <row r="343">
          <cell r="B343" t="str">
            <v>INSUMO</v>
          </cell>
          <cell r="C343" t="str">
            <v>SINAPI</v>
          </cell>
          <cell r="D343">
            <v>301</v>
          </cell>
          <cell r="E343" t="str">
            <v>ANEL BORRACHA PARA TUBO ESGOTO PREDIAL, DN 100 MM (NBR 5688)</v>
          </cell>
          <cell r="F343" t="str">
            <v xml:space="preserve">UN    </v>
          </cell>
          <cell r="G343">
            <v>1</v>
          </cell>
          <cell r="H343">
            <v>2.99</v>
          </cell>
          <cell r="I343">
            <v>2.99</v>
          </cell>
        </row>
        <row r="344">
          <cell r="B344" t="str">
            <v>INSUMO</v>
          </cell>
          <cell r="C344" t="str">
            <v>SINAPI</v>
          </cell>
          <cell r="D344">
            <v>20078</v>
          </cell>
          <cell r="E344" t="str">
            <v>PASTA LUBRIFICANTE PARA TUBOS E CONEXOES COM JUNTA ELASTICA (USO EM PVC, ACO, POLIETILENO E OUTROS) ( DE *400* G)</v>
          </cell>
          <cell r="F344" t="str">
            <v xml:space="preserve">UN    </v>
          </cell>
          <cell r="G344">
            <v>9.1999999999999998E-2</v>
          </cell>
          <cell r="H344">
            <v>23.81</v>
          </cell>
          <cell r="I344">
            <v>2.19</v>
          </cell>
        </row>
        <row r="345">
          <cell r="B345" t="str">
            <v>INSUMO</v>
          </cell>
          <cell r="C345" t="str">
            <v>SINAPI</v>
          </cell>
          <cell r="D345">
            <v>20145</v>
          </cell>
          <cell r="E345" t="str">
            <v>JUNCAO SIMPLES, PVC SERIE R, DN 150 X 100 MM, PARA ESGOTO PREDIAL</v>
          </cell>
          <cell r="F345" t="str">
            <v xml:space="preserve">UN    </v>
          </cell>
          <cell r="G345">
            <v>1</v>
          </cell>
          <cell r="H345">
            <v>93.74</v>
          </cell>
          <cell r="I345">
            <v>93.74</v>
          </cell>
        </row>
        <row r="346">
          <cell r="B346" t="str">
            <v>COMPOSICAO</v>
          </cell>
          <cell r="C346" t="str">
            <v>SINAPI</v>
          </cell>
          <cell r="D346">
            <v>88248</v>
          </cell>
          <cell r="E346" t="str">
            <v>AUXILIAR DE ENCANADOR OU BOMBEIRO HIDRÁULICO COM ENCARGOS COMPLEMENTARES</v>
          </cell>
          <cell r="F346" t="str">
            <v>H</v>
          </cell>
          <cell r="G346">
            <v>0.28000000000000003</v>
          </cell>
          <cell r="H346">
            <v>13.99</v>
          </cell>
          <cell r="I346">
            <v>3.91</v>
          </cell>
        </row>
        <row r="347">
          <cell r="B347" t="str">
            <v>COMPOSICAO</v>
          </cell>
          <cell r="C347" t="str">
            <v>SINAPI</v>
          </cell>
          <cell r="D347">
            <v>88267</v>
          </cell>
          <cell r="E347" t="str">
            <v>ENCANADOR OU BOMBEIRO HIDRÁULICO COM ENCARGOS COMPLEMENTARES</v>
          </cell>
          <cell r="F347" t="str">
            <v>H</v>
          </cell>
          <cell r="G347">
            <v>0.42</v>
          </cell>
          <cell r="H347">
            <v>17.96</v>
          </cell>
          <cell r="I347">
            <v>7.54</v>
          </cell>
        </row>
        <row r="348">
          <cell r="B348">
            <v>0</v>
          </cell>
          <cell r="C348">
            <v>0</v>
          </cell>
          <cell r="D348">
            <v>0</v>
          </cell>
          <cell r="E348">
            <v>0</v>
          </cell>
          <cell r="F348">
            <v>0</v>
          </cell>
          <cell r="G348">
            <v>0</v>
          </cell>
          <cell r="H348">
            <v>0</v>
          </cell>
          <cell r="I348">
            <v>0</v>
          </cell>
        </row>
        <row r="349">
          <cell r="B349">
            <v>0</v>
          </cell>
          <cell r="C349">
            <v>0</v>
          </cell>
          <cell r="D349">
            <v>0</v>
          </cell>
          <cell r="E349">
            <v>0</v>
          </cell>
          <cell r="F349">
            <v>0</v>
          </cell>
          <cell r="G349">
            <v>0</v>
          </cell>
          <cell r="H349">
            <v>0</v>
          </cell>
          <cell r="I349">
            <v>0</v>
          </cell>
        </row>
        <row r="350">
          <cell r="B350" t="str">
            <v>CP-SNT-07</v>
          </cell>
          <cell r="C350">
            <v>0</v>
          </cell>
          <cell r="D350">
            <v>0</v>
          </cell>
          <cell r="E350" t="str">
            <v>REDUCAO EXCENTRICA PVC, SERIE R, DN 150 X 100 MM, PARA ESGOTO PREDIAL</v>
          </cell>
          <cell r="F350" t="str">
            <v>UN</v>
          </cell>
          <cell r="G350" t="str">
            <v/>
          </cell>
          <cell r="H350">
            <v>0</v>
          </cell>
          <cell r="I350">
            <v>37.400000000000006</v>
          </cell>
        </row>
        <row r="351">
          <cell r="B351" t="str">
            <v>INSUMO</v>
          </cell>
          <cell r="C351" t="str">
            <v>SINAPI</v>
          </cell>
          <cell r="D351">
            <v>301</v>
          </cell>
          <cell r="E351" t="str">
            <v>ANEL BORRACHA PARA TUBO ESGOTO PREDIAL, DN 100 MM (NBR 5688)</v>
          </cell>
          <cell r="F351" t="str">
            <v xml:space="preserve">UN    </v>
          </cell>
          <cell r="G351">
            <v>1</v>
          </cell>
          <cell r="H351">
            <v>2.99</v>
          </cell>
          <cell r="I351">
            <v>2.99</v>
          </cell>
        </row>
        <row r="352">
          <cell r="B352" t="str">
            <v>INSUMO</v>
          </cell>
          <cell r="C352" t="str">
            <v>SINAPI</v>
          </cell>
          <cell r="D352">
            <v>20047</v>
          </cell>
          <cell r="E352" t="str">
            <v>REDUCAO EXCENTRICA PVC, SERIE R, DN 150 X 100 MM, PARA ESGOTO PREDIAL</v>
          </cell>
          <cell r="F352" t="str">
            <v xml:space="preserve">UN    </v>
          </cell>
          <cell r="G352">
            <v>1</v>
          </cell>
          <cell r="H352">
            <v>30.3</v>
          </cell>
          <cell r="I352">
            <v>30.3</v>
          </cell>
        </row>
        <row r="353">
          <cell r="B353" t="str">
            <v>INSUMO</v>
          </cell>
          <cell r="C353" t="str">
            <v>SINAPI</v>
          </cell>
          <cell r="D353">
            <v>20078</v>
          </cell>
          <cell r="E353" t="str">
            <v>PASTA LUBRIFICANTE PARA TUBOS E CONEXOES COM JUNTA ELASTICA (USO EM PVC, ACO, POLIETILENO E OUTROS) ( DE *400* G)</v>
          </cell>
          <cell r="F353" t="str">
            <v xml:space="preserve">UN    </v>
          </cell>
          <cell r="G353">
            <v>4.5999999999999999E-2</v>
          </cell>
          <cell r="H353">
            <v>23.81</v>
          </cell>
          <cell r="I353">
            <v>1.0900000000000001</v>
          </cell>
        </row>
        <row r="354">
          <cell r="B354" t="str">
            <v>COMPOSICAO</v>
          </cell>
          <cell r="C354" t="str">
            <v>SINAPI</v>
          </cell>
          <cell r="D354">
            <v>88248</v>
          </cell>
          <cell r="E354" t="str">
            <v>AUXILIAR DE ENCANADOR OU BOMBEIRO HIDRÁULICO COM ENCARGOS COMPLEMENTARES</v>
          </cell>
          <cell r="F354" t="str">
            <v>H</v>
          </cell>
          <cell r="G354">
            <v>9.5000000000000001E-2</v>
          </cell>
          <cell r="H354">
            <v>13.99</v>
          </cell>
          <cell r="I354">
            <v>1.32</v>
          </cell>
        </row>
        <row r="355">
          <cell r="B355" t="str">
            <v>COMPOSICAO</v>
          </cell>
          <cell r="C355" t="str">
            <v>SINAPI</v>
          </cell>
          <cell r="D355">
            <v>88267</v>
          </cell>
          <cell r="E355" t="str">
            <v>ENCANADOR OU BOMBEIRO HIDRÁULICO COM ENCARGOS COMPLEMENTARES</v>
          </cell>
          <cell r="F355" t="str">
            <v>H</v>
          </cell>
          <cell r="G355">
            <v>9.5000000000000001E-2</v>
          </cell>
          <cell r="H355">
            <v>17.96</v>
          </cell>
          <cell r="I355">
            <v>1.7</v>
          </cell>
        </row>
        <row r="356">
          <cell r="B356">
            <v>0</v>
          </cell>
          <cell r="C356">
            <v>0</v>
          </cell>
          <cell r="D356">
            <v>0</v>
          </cell>
          <cell r="E356">
            <v>0</v>
          </cell>
          <cell r="F356">
            <v>0</v>
          </cell>
          <cell r="G356">
            <v>0</v>
          </cell>
          <cell r="H356">
            <v>0</v>
          </cell>
          <cell r="I356">
            <v>0</v>
          </cell>
        </row>
        <row r="357">
          <cell r="B357" t="str">
            <v>CP-SNT-08</v>
          </cell>
          <cell r="C357">
            <v>0</v>
          </cell>
          <cell r="D357">
            <v>0</v>
          </cell>
          <cell r="E357" t="str">
            <v>REDUCAO EXCENTRICA PVC, SERIE R, DN 100 X 75 MM, PARA ESGOTO PREDIAL</v>
          </cell>
          <cell r="F357" t="str">
            <v>UN</v>
          </cell>
          <cell r="G357" t="str">
            <v/>
          </cell>
          <cell r="H357">
            <v>0</v>
          </cell>
          <cell r="I357">
            <v>18.18</v>
          </cell>
        </row>
        <row r="358">
          <cell r="B358" t="str">
            <v>INSUMO</v>
          </cell>
          <cell r="C358" t="str">
            <v>SINAPI</v>
          </cell>
          <cell r="D358">
            <v>301</v>
          </cell>
          <cell r="E358" t="str">
            <v>ANEL BORRACHA PARA TUBO ESGOTO PREDIAL, DN 100 MM (NBR 5688)</v>
          </cell>
          <cell r="F358" t="str">
            <v xml:space="preserve">UN    </v>
          </cell>
          <cell r="G358">
            <v>1</v>
          </cell>
          <cell r="H358">
            <v>2.99</v>
          </cell>
          <cell r="I358">
            <v>2.99</v>
          </cell>
        </row>
        <row r="359">
          <cell r="B359" t="str">
            <v>INSUMO</v>
          </cell>
          <cell r="C359" t="str">
            <v>SINAPI</v>
          </cell>
          <cell r="D359">
            <v>20046</v>
          </cell>
          <cell r="E359" t="str">
            <v>REDUCAO EXCENTRICA PVC, SERIE R, DN 100 X 75 MM, PARA ESGOTO PREDIAL</v>
          </cell>
          <cell r="F359" t="str">
            <v xml:space="preserve">UN    </v>
          </cell>
          <cell r="G359">
            <v>1</v>
          </cell>
          <cell r="H359">
            <v>11.08</v>
          </cell>
          <cell r="I359">
            <v>11.08</v>
          </cell>
        </row>
        <row r="360">
          <cell r="B360" t="str">
            <v>INSUMO</v>
          </cell>
          <cell r="C360" t="str">
            <v>SINAPI</v>
          </cell>
          <cell r="D360">
            <v>20078</v>
          </cell>
          <cell r="E360" t="str">
            <v>PASTA LUBRIFICANTE PARA TUBOS E CONEXOES COM JUNTA ELASTICA (USO EM PVC, ACO, POLIETILENO E OUTROS) ( DE *400* G)</v>
          </cell>
          <cell r="F360" t="str">
            <v xml:space="preserve">UN    </v>
          </cell>
          <cell r="G360">
            <v>4.5999999999999999E-2</v>
          </cell>
          <cell r="H360">
            <v>23.81</v>
          </cell>
          <cell r="I360">
            <v>1.0900000000000001</v>
          </cell>
        </row>
        <row r="361">
          <cell r="B361" t="str">
            <v>COMPOSICAO</v>
          </cell>
          <cell r="C361" t="str">
            <v>SINAPI</v>
          </cell>
          <cell r="D361">
            <v>88248</v>
          </cell>
          <cell r="E361" t="str">
            <v>AUXILIAR DE ENCANADOR OU BOMBEIRO HIDRÁULICO COM ENCARGOS COMPLEMENTARES</v>
          </cell>
          <cell r="F361" t="str">
            <v>H</v>
          </cell>
          <cell r="G361">
            <v>9.5000000000000001E-2</v>
          </cell>
          <cell r="H361">
            <v>13.99</v>
          </cell>
          <cell r="I361">
            <v>1.32</v>
          </cell>
        </row>
        <row r="362">
          <cell r="B362" t="str">
            <v>COMPOSICAO</v>
          </cell>
          <cell r="C362" t="str">
            <v>SINAPI</v>
          </cell>
          <cell r="D362">
            <v>88267</v>
          </cell>
          <cell r="E362" t="str">
            <v>ENCANADOR OU BOMBEIRO HIDRÁULICO COM ENCARGOS COMPLEMENTARES</v>
          </cell>
          <cell r="F362" t="str">
            <v>H</v>
          </cell>
          <cell r="G362">
            <v>9.5000000000000001E-2</v>
          </cell>
          <cell r="H362">
            <v>17.96</v>
          </cell>
          <cell r="I362">
            <v>1.7</v>
          </cell>
        </row>
        <row r="363">
          <cell r="B363">
            <v>0</v>
          </cell>
          <cell r="C363">
            <v>0</v>
          </cell>
          <cell r="D363">
            <v>0</v>
          </cell>
          <cell r="E363">
            <v>0</v>
          </cell>
          <cell r="F363">
            <v>0</v>
          </cell>
          <cell r="G363">
            <v>0</v>
          </cell>
          <cell r="H363">
            <v>0</v>
          </cell>
          <cell r="I363">
            <v>0</v>
          </cell>
        </row>
        <row r="364">
          <cell r="B364" t="str">
            <v>Fossa</v>
          </cell>
          <cell r="C364">
            <v>0</v>
          </cell>
          <cell r="D364">
            <v>0</v>
          </cell>
          <cell r="E364">
            <v>0</v>
          </cell>
          <cell r="F364">
            <v>0</v>
          </cell>
          <cell r="G364">
            <v>0</v>
          </cell>
          <cell r="H364">
            <v>0</v>
          </cell>
          <cell r="I364">
            <v>0</v>
          </cell>
        </row>
        <row r="365">
          <cell r="B365">
            <v>0</v>
          </cell>
          <cell r="C365">
            <v>0</v>
          </cell>
          <cell r="D365">
            <v>0</v>
          </cell>
          <cell r="E365">
            <v>0</v>
          </cell>
          <cell r="F365">
            <v>0</v>
          </cell>
          <cell r="G365">
            <v>0</v>
          </cell>
          <cell r="H365">
            <v>0</v>
          </cell>
          <cell r="I365">
            <v>0</v>
          </cell>
        </row>
        <row r="366">
          <cell r="B366" t="str">
            <v>CP-ESG-01</v>
          </cell>
          <cell r="C366">
            <v>0</v>
          </cell>
          <cell r="D366">
            <v>0</v>
          </cell>
          <cell r="E366" t="str">
            <v>CAIXA DE GORDURA 80X80X80CM EM ALVENARIA - EXECUÇÃO</v>
          </cell>
          <cell r="F366" t="str">
            <v>UND</v>
          </cell>
          <cell r="G366">
            <v>1</v>
          </cell>
          <cell r="H366">
            <v>0</v>
          </cell>
          <cell r="I366">
            <v>155.04999999999998</v>
          </cell>
        </row>
        <row r="367">
          <cell r="B367" t="str">
            <v>COMPOSICAO</v>
          </cell>
          <cell r="C367" t="str">
            <v>PROPRIA</v>
          </cell>
          <cell r="D367" t="str">
            <v>MERCADO</v>
          </cell>
          <cell r="E367" t="str">
            <v>TAMPA DE CONCRETO ARMADO 80X80X5CM PARA CAIXA</v>
          </cell>
          <cell r="F367" t="str">
            <v>UN</v>
          </cell>
          <cell r="G367">
            <v>1</v>
          </cell>
          <cell r="H367">
            <v>28.75</v>
          </cell>
          <cell r="I367">
            <v>28.75</v>
          </cell>
        </row>
        <row r="368">
          <cell r="B368" t="str">
            <v>INSUMO</v>
          </cell>
          <cell r="C368" t="str">
            <v>SINAPI</v>
          </cell>
          <cell r="D368">
            <v>7258</v>
          </cell>
          <cell r="E368" t="str">
            <v>TIJOLO CERAMICO MACICO *5 X 10 X 20* CM</v>
          </cell>
          <cell r="F368" t="str">
            <v xml:space="preserve">UN    </v>
          </cell>
          <cell r="G368">
            <v>105</v>
          </cell>
          <cell r="H368">
            <v>0.37</v>
          </cell>
          <cell r="I368">
            <v>38.85</v>
          </cell>
        </row>
        <row r="369">
          <cell r="B369" t="str">
            <v>COMPOSICAO</v>
          </cell>
          <cell r="C369" t="str">
            <v>SINAPI</v>
          </cell>
          <cell r="D369">
            <v>87335</v>
          </cell>
          <cell r="E369" t="str">
            <v>ARGAMASSA TRAÇO 1:2:8 (CIMENTO, CAL E AREIA MÉDIA) PARA EMBOÇO/MASSA ÚNICA/ASSENTAMENTO DE ALVENARIA DE VEDAÇÃO, PREPARO MECÂNICO COM MISTURADOR DE EIXO HORIZONTAL DE 300 KG. AF_06/2014</v>
          </cell>
          <cell r="F369" t="str">
            <v>M3</v>
          </cell>
          <cell r="G369">
            <v>4.4999999999999998E-2</v>
          </cell>
          <cell r="H369">
            <v>318.17</v>
          </cell>
          <cell r="I369">
            <v>14.31</v>
          </cell>
        </row>
        <row r="370">
          <cell r="B370" t="str">
            <v>COMPOSICAO</v>
          </cell>
          <cell r="C370" t="str">
            <v>SINAPI</v>
          </cell>
          <cell r="D370">
            <v>88309</v>
          </cell>
          <cell r="E370" t="str">
            <v>PEDREIRO COM ENCARGOS COMPLEMENTARES</v>
          </cell>
          <cell r="F370" t="str">
            <v>H</v>
          </cell>
          <cell r="G370">
            <v>2</v>
          </cell>
          <cell r="H370">
            <v>17.920000000000002</v>
          </cell>
          <cell r="I370">
            <v>35.840000000000003</v>
          </cell>
        </row>
        <row r="371">
          <cell r="B371" t="str">
            <v>COMPOSICAO</v>
          </cell>
          <cell r="C371" t="str">
            <v>SINAPI</v>
          </cell>
          <cell r="D371">
            <v>88316</v>
          </cell>
          <cell r="E371" t="str">
            <v>SERVENTE COM ENCARGOS COMPLEMENTARES</v>
          </cell>
          <cell r="F371" t="str">
            <v>H</v>
          </cell>
          <cell r="G371">
            <v>1.8</v>
          </cell>
          <cell r="H371">
            <v>14.5</v>
          </cell>
          <cell r="I371">
            <v>26.1</v>
          </cell>
        </row>
        <row r="372">
          <cell r="B372" t="str">
            <v>COMPOSICAO</v>
          </cell>
          <cell r="C372" t="str">
            <v>SINAPI</v>
          </cell>
          <cell r="D372">
            <v>88630</v>
          </cell>
          <cell r="E372" t="str">
            <v>ARGAMASSA TRAÇO 1:4 (CIMENTO E AREIA MÉDIA), PREPARO MECÂNICO COM BETONEIRA 400 L. AF_08/2014</v>
          </cell>
          <cell r="F372" t="str">
            <v>M3</v>
          </cell>
          <cell r="G372">
            <v>0.02</v>
          </cell>
          <cell r="H372">
            <v>291.14</v>
          </cell>
          <cell r="I372">
            <v>5.82</v>
          </cell>
        </row>
        <row r="373">
          <cell r="B373" t="str">
            <v>COMPOSICAO</v>
          </cell>
          <cell r="C373" t="str">
            <v>SINAPI</v>
          </cell>
          <cell r="D373">
            <v>94969</v>
          </cell>
          <cell r="E373" t="str">
            <v>CONCRETO FCK = 15MPA, TRAÇO 1:3,4:3,5 (CIMENTO/ AREIA MÉDIA/ BRITA 1)  - PREPARO MECÂNICO COM BETONEIRA 600 L. AF_07/2016</v>
          </cell>
          <cell r="F373" t="str">
            <v>M3</v>
          </cell>
          <cell r="G373">
            <v>0.02</v>
          </cell>
          <cell r="H373">
            <v>269.36</v>
          </cell>
          <cell r="I373">
            <v>5.38</v>
          </cell>
        </row>
        <row r="374">
          <cell r="B374">
            <v>0</v>
          </cell>
          <cell r="C374">
            <v>0</v>
          </cell>
          <cell r="D374">
            <v>0</v>
          </cell>
          <cell r="E374">
            <v>0</v>
          </cell>
          <cell r="F374">
            <v>0</v>
          </cell>
          <cell r="G374">
            <v>0</v>
          </cell>
          <cell r="H374">
            <v>0</v>
          </cell>
          <cell r="I374">
            <v>0</v>
          </cell>
        </row>
        <row r="375">
          <cell r="B375">
            <v>0</v>
          </cell>
          <cell r="C375">
            <v>0</v>
          </cell>
          <cell r="D375">
            <v>0</v>
          </cell>
          <cell r="E375">
            <v>0</v>
          </cell>
          <cell r="F375">
            <v>0</v>
          </cell>
          <cell r="G375">
            <v>0</v>
          </cell>
          <cell r="H375">
            <v>0</v>
          </cell>
          <cell r="I375">
            <v>0</v>
          </cell>
        </row>
        <row r="376">
          <cell r="B376" t="str">
            <v>CP-ESG-02</v>
          </cell>
          <cell r="C376">
            <v>0</v>
          </cell>
          <cell r="D376">
            <v>0</v>
          </cell>
          <cell r="E376" t="str">
            <v xml:space="preserve">FOSSA SÉPTICA  COM MANILHA DE Ø3,00 M X H=150M </v>
          </cell>
          <cell r="F376" t="str">
            <v>UND</v>
          </cell>
          <cell r="G376">
            <v>1</v>
          </cell>
          <cell r="H376">
            <v>0</v>
          </cell>
          <cell r="I376">
            <v>3188.8693499999999</v>
          </cell>
        </row>
        <row r="377">
          <cell r="B377" t="str">
            <v>COTAÇÃO</v>
          </cell>
          <cell r="C377" t="str">
            <v>PROPRIA</v>
          </cell>
          <cell r="D377" t="str">
            <v>MERCADO</v>
          </cell>
          <cell r="E377" t="str">
            <v>FORNECIMENTO E COLOCAÇÃO DE MANILHA DE CONCRETO PRÉ-MOLDADO DE 300X100 CM</v>
          </cell>
          <cell r="F377" t="str">
            <v>UN</v>
          </cell>
          <cell r="G377">
            <v>1</v>
          </cell>
          <cell r="H377">
            <v>1280</v>
          </cell>
          <cell r="I377">
            <v>1280</v>
          </cell>
        </row>
        <row r="378">
          <cell r="B378" t="str">
            <v>COTAÇÃO</v>
          </cell>
          <cell r="C378" t="str">
            <v>PROPRIA</v>
          </cell>
          <cell r="D378" t="str">
            <v>MERCADO</v>
          </cell>
          <cell r="E378" t="str">
            <v>FORNECIMENTO E COLOCAÇÃO DE ADUELAS DE CONCRETO PRÉ-MOLDADO DE 300X50 CM</v>
          </cell>
          <cell r="F378" t="str">
            <v>UN</v>
          </cell>
          <cell r="G378">
            <v>1</v>
          </cell>
          <cell r="H378">
            <v>730</v>
          </cell>
          <cell r="I378">
            <v>730</v>
          </cell>
        </row>
        <row r="379">
          <cell r="B379" t="str">
            <v>COMPOSIÇÃO</v>
          </cell>
          <cell r="C379" t="str">
            <v>SINAPI</v>
          </cell>
          <cell r="D379">
            <v>95241</v>
          </cell>
          <cell r="E379" t="str">
            <v>LASTRO DE CONCRETO, E = 5 CM, PREPARO MECÂNICO, INCLUSOS LANÇAMENTO E ADENSAMENTO. AF_07_2016</v>
          </cell>
          <cell r="F379" t="str">
            <v>M2</v>
          </cell>
          <cell r="G379">
            <v>7.0650000000000004</v>
          </cell>
          <cell r="H379">
            <v>19.71</v>
          </cell>
          <cell r="I379">
            <v>139.25</v>
          </cell>
        </row>
        <row r="380">
          <cell r="B380" t="str">
            <v>COTAÇÃO</v>
          </cell>
          <cell r="C380" t="str">
            <v>PROPRIA</v>
          </cell>
          <cell r="D380" t="str">
            <v>MERCADO</v>
          </cell>
          <cell r="E380" t="str">
            <v>FORNECIMENTO E COLOCAÇÃO DA TAMPA COM VISITA PARA FOSSA SÉPTICA DE 300x10CM</v>
          </cell>
          <cell r="F380" t="str">
            <v>UN</v>
          </cell>
          <cell r="G380">
            <v>1</v>
          </cell>
          <cell r="H380">
            <v>527.66999999999996</v>
          </cell>
          <cell r="I380">
            <v>527.66999999999996</v>
          </cell>
        </row>
        <row r="381">
          <cell r="B381" t="str">
            <v>COMPOSIÇÃO</v>
          </cell>
          <cell r="C381" t="str">
            <v>SINAPI</v>
          </cell>
          <cell r="D381">
            <v>11301</v>
          </cell>
          <cell r="E381" t="str">
            <v>TAMPAO FOFO ARTICULADO, CLASSE B125 CARGA MAX 12,5 T, REDONDO TAMPA 600 MM, REDE PLUVIAL/ESGOTO</v>
          </cell>
          <cell r="F381" t="str">
            <v xml:space="preserve">UN    </v>
          </cell>
          <cell r="G381">
            <v>1</v>
          </cell>
          <cell r="H381">
            <v>319.22000000000003</v>
          </cell>
          <cell r="I381">
            <v>319.22000000000003</v>
          </cell>
        </row>
        <row r="382">
          <cell r="B382" t="str">
            <v>INSUMO</v>
          </cell>
          <cell r="C382" t="str">
            <v>SINAPI</v>
          </cell>
          <cell r="D382">
            <v>367</v>
          </cell>
          <cell r="E382" t="str">
            <v>AREIA GROSSA - POSTO JAZIDA/FORNECEDOR (RETIRADO NA JAZIDA, SEM TRANSPORTE)</v>
          </cell>
          <cell r="F382" t="str">
            <v>M3</v>
          </cell>
          <cell r="G382">
            <v>0.21195</v>
          </cell>
          <cell r="H382">
            <v>56.5</v>
          </cell>
          <cell r="I382">
            <v>11.97</v>
          </cell>
        </row>
        <row r="383">
          <cell r="B383" t="str">
            <v>INSUMO</v>
          </cell>
          <cell r="C383" t="str">
            <v>SINAPI</v>
          </cell>
          <cell r="D383">
            <v>1379</v>
          </cell>
          <cell r="E383" t="str">
            <v>CIMENTO PORTLAND COMPOSTO CP II-32</v>
          </cell>
          <cell r="F383" t="str">
            <v>KG</v>
          </cell>
          <cell r="G383">
            <v>4.5</v>
          </cell>
          <cell r="H383">
            <v>0.48</v>
          </cell>
          <cell r="I383">
            <v>2.16</v>
          </cell>
        </row>
        <row r="384">
          <cell r="B384" t="str">
            <v>COMPOSIÇÃO</v>
          </cell>
          <cell r="C384" t="str">
            <v>SINAPI</v>
          </cell>
          <cell r="D384">
            <v>88309</v>
          </cell>
          <cell r="E384" t="str">
            <v>PEDREIRO COM ENCARGOS COMPLEMENTARES</v>
          </cell>
          <cell r="F384" t="str">
            <v>H</v>
          </cell>
          <cell r="G384">
            <v>4</v>
          </cell>
          <cell r="H384">
            <v>17.920000000000002</v>
          </cell>
          <cell r="I384">
            <v>71.680000000000007</v>
          </cell>
        </row>
        <row r="385">
          <cell r="B385" t="str">
            <v>COMPOSIÇÃO</v>
          </cell>
          <cell r="C385" t="str">
            <v>SINAPI</v>
          </cell>
          <cell r="D385">
            <v>88316</v>
          </cell>
          <cell r="E385" t="str">
            <v>SERVENTE COM ENCARGOS COMPLEMENTARES</v>
          </cell>
          <cell r="F385" t="str">
            <v>H</v>
          </cell>
          <cell r="G385">
            <v>4</v>
          </cell>
          <cell r="H385">
            <v>14.5</v>
          </cell>
          <cell r="I385">
            <v>58</v>
          </cell>
        </row>
        <row r="386">
          <cell r="B386">
            <v>0</v>
          </cell>
          <cell r="C386">
            <v>0</v>
          </cell>
          <cell r="D386">
            <v>0</v>
          </cell>
          <cell r="E386">
            <v>0</v>
          </cell>
          <cell r="F386">
            <v>0</v>
          </cell>
          <cell r="G386">
            <v>0</v>
          </cell>
          <cell r="H386">
            <v>0</v>
          </cell>
          <cell r="I386">
            <v>0</v>
          </cell>
        </row>
        <row r="387">
          <cell r="B387">
            <v>0</v>
          </cell>
          <cell r="C387">
            <v>0</v>
          </cell>
          <cell r="D387">
            <v>0</v>
          </cell>
          <cell r="E387">
            <v>0</v>
          </cell>
          <cell r="F387">
            <v>0</v>
          </cell>
          <cell r="G387">
            <v>0</v>
          </cell>
          <cell r="H387">
            <v>0</v>
          </cell>
          <cell r="I387">
            <v>0</v>
          </cell>
        </row>
        <row r="388">
          <cell r="B388" t="str">
            <v>CP-ESG-03</v>
          </cell>
          <cell r="C388">
            <v>0</v>
          </cell>
          <cell r="D388">
            <v>0</v>
          </cell>
          <cell r="E388" t="str">
            <v>FILTRO ANAERÓBICO COM MANILHA DE Ø 3,00 M X H=1,00M</v>
          </cell>
          <cell r="F388" t="str">
            <v>UND</v>
          </cell>
          <cell r="G388">
            <v>1</v>
          </cell>
          <cell r="H388">
            <v>0</v>
          </cell>
          <cell r="I388">
            <v>3527.8490499999998</v>
          </cell>
        </row>
        <row r="389">
          <cell r="B389" t="str">
            <v>COMPOSIÇÃO</v>
          </cell>
          <cell r="C389" t="str">
            <v>COTAÇÃO</v>
          </cell>
          <cell r="D389" t="str">
            <v>MERCADO</v>
          </cell>
          <cell r="E389" t="str">
            <v>FORNECIMENTO E INSTALAÇÃO DE MANILHA DE PRÉ-MOLDADAS DE 300x100 PARA FILTRO ANAERÓBICO</v>
          </cell>
          <cell r="F389" t="str">
            <v>UN</v>
          </cell>
          <cell r="G389">
            <v>1</v>
          </cell>
          <cell r="H389">
            <v>1280</v>
          </cell>
          <cell r="I389">
            <v>1280</v>
          </cell>
        </row>
        <row r="390">
          <cell r="B390" t="str">
            <v>COMPOSIÇÃO</v>
          </cell>
          <cell r="C390">
            <v>95241</v>
          </cell>
          <cell r="D390" t="str">
            <v>SINAPI</v>
          </cell>
          <cell r="E390" t="str">
            <v>LASTRO DE CONCRETO, E = 5 CM, PREPARO MECÂNICO, INCLUSOS LANÇAMENTO E ADENSAMENTO. AF_07_2016</v>
          </cell>
          <cell r="F390" t="str">
            <v>M2</v>
          </cell>
          <cell r="G390">
            <v>7.0650000000000004</v>
          </cell>
          <cell r="H390">
            <v>19.37</v>
          </cell>
          <cell r="I390">
            <v>136.84905000000001</v>
          </cell>
        </row>
        <row r="391">
          <cell r="B391" t="str">
            <v>COMPOSIÇÃO</v>
          </cell>
          <cell r="C391" t="str">
            <v>COTAÇÃO</v>
          </cell>
          <cell r="D391" t="str">
            <v>MERCADO</v>
          </cell>
          <cell r="E391" t="str">
            <v xml:space="preserve">FORNECIMENTO E COLOCAÇÃO DA TAMPA COM VISITA PARA FILTRO ANAEROBICO DE 300X10 </v>
          </cell>
          <cell r="F391" t="str">
            <v>UN</v>
          </cell>
          <cell r="G391">
            <v>1</v>
          </cell>
          <cell r="H391">
            <v>527.66999999999996</v>
          </cell>
          <cell r="I391">
            <v>527.66999999999996</v>
          </cell>
        </row>
        <row r="392">
          <cell r="B392" t="str">
            <v>COMPOSIÇÃO</v>
          </cell>
          <cell r="C392" t="str">
            <v>COTAÇÃO</v>
          </cell>
          <cell r="D392" t="str">
            <v>MERCADO</v>
          </cell>
          <cell r="E392" t="str">
            <v xml:space="preserve">FORNECIMENTO E COLOCAÇÃO DE FUNDO FALSO PARA FILTRO ANAERÓBICO DE 300X10 </v>
          </cell>
          <cell r="F392" t="str">
            <v>UN</v>
          </cell>
          <cell r="G392">
            <v>1</v>
          </cell>
          <cell r="H392">
            <v>527.66999999999996</v>
          </cell>
          <cell r="I392">
            <v>527.66999999999996</v>
          </cell>
        </row>
        <row r="393">
          <cell r="B393" t="str">
            <v>COMPOSIÇÃO</v>
          </cell>
          <cell r="C393" t="str">
            <v>COTAÇÃO</v>
          </cell>
          <cell r="D393" t="str">
            <v>MERCADO</v>
          </cell>
          <cell r="E393" t="str">
            <v>FORNECIMENTO E COLOCAÇÃO E PEDRA DE APOIO DE 20X30CM PARA FILTRO ANAERÓBICO</v>
          </cell>
          <cell r="F393" t="str">
            <v>M3</v>
          </cell>
          <cell r="G393">
            <v>3</v>
          </cell>
          <cell r="H393">
            <v>36.85</v>
          </cell>
          <cell r="I393">
            <v>110.55000000000001</v>
          </cell>
        </row>
        <row r="394">
          <cell r="B394" t="str">
            <v>COMPOSIÇÃO</v>
          </cell>
          <cell r="C394">
            <v>6514</v>
          </cell>
          <cell r="D394" t="str">
            <v>SINAPI</v>
          </cell>
          <cell r="E394" t="str">
            <v>FORNECIMENTO E LANCAMENTO DE BRITA N. 4</v>
          </cell>
          <cell r="F394" t="str">
            <v>M3</v>
          </cell>
          <cell r="G394">
            <v>4.5592799999999993</v>
          </cell>
          <cell r="H394">
            <v>106</v>
          </cell>
          <cell r="I394">
            <v>483.28</v>
          </cell>
        </row>
        <row r="395">
          <cell r="B395" t="str">
            <v>INSUMO</v>
          </cell>
          <cell r="C395" t="str">
            <v>SINAPI</v>
          </cell>
          <cell r="D395">
            <v>11301</v>
          </cell>
          <cell r="E395" t="str">
            <v>TAMPAO FOFO ARTICULADO, CLASSE B125 CARGA MAX 12,5 T, REDONDO TAMPA 600 MM, REDE PLUVIAL/ESGOTO</v>
          </cell>
          <cell r="F395" t="str">
            <v xml:space="preserve">UN    </v>
          </cell>
          <cell r="G395">
            <v>1</v>
          </cell>
          <cell r="H395">
            <v>319.22000000000003</v>
          </cell>
          <cell r="I395">
            <v>319.22000000000003</v>
          </cell>
        </row>
        <row r="396">
          <cell r="B396" t="str">
            <v>INSUMO</v>
          </cell>
          <cell r="C396" t="str">
            <v>SINAPI</v>
          </cell>
          <cell r="D396">
            <v>367</v>
          </cell>
          <cell r="E396" t="str">
            <v>AREIA GROSSA - POSTO JAZIDA/FORNECEDOR (RETIRADO NA JAZIDA, SEM TRANSPORTE)</v>
          </cell>
          <cell r="F396" t="str">
            <v>M3</v>
          </cell>
          <cell r="G396">
            <v>0.21195</v>
          </cell>
          <cell r="H396">
            <v>56.5</v>
          </cell>
          <cell r="I396">
            <v>11.97</v>
          </cell>
        </row>
        <row r="397">
          <cell r="B397" t="str">
            <v>INSUMO</v>
          </cell>
          <cell r="C397" t="str">
            <v>SINAPI</v>
          </cell>
          <cell r="D397">
            <v>1379</v>
          </cell>
          <cell r="E397" t="str">
            <v>CIMENTO PORTLAND COMPOSTO CP II-32</v>
          </cell>
          <cell r="F397" t="str">
            <v>KG</v>
          </cell>
          <cell r="G397">
            <v>2</v>
          </cell>
          <cell r="H397">
            <v>0.48</v>
          </cell>
          <cell r="I397">
            <v>0.96</v>
          </cell>
        </row>
        <row r="398">
          <cell r="B398" t="str">
            <v>COMPOSIÇÃO</v>
          </cell>
          <cell r="C398" t="str">
            <v>SINAPI</v>
          </cell>
          <cell r="D398">
            <v>88309</v>
          </cell>
          <cell r="E398" t="str">
            <v>PEDREIRO COM ENCARGOS COMPLEMENTARES</v>
          </cell>
          <cell r="F398" t="str">
            <v>H</v>
          </cell>
          <cell r="G398">
            <v>4</v>
          </cell>
          <cell r="H398">
            <v>17.920000000000002</v>
          </cell>
          <cell r="I398">
            <v>71.680000000000007</v>
          </cell>
        </row>
        <row r="399">
          <cell r="B399" t="str">
            <v>COMPOSIÇÃO</v>
          </cell>
          <cell r="C399" t="str">
            <v>SINAPI</v>
          </cell>
          <cell r="D399">
            <v>88316</v>
          </cell>
          <cell r="E399" t="str">
            <v>SERVENTE COM ENCARGOS COMPLEMENTARES</v>
          </cell>
          <cell r="F399" t="str">
            <v>H</v>
          </cell>
          <cell r="G399">
            <v>4</v>
          </cell>
          <cell r="H399">
            <v>14.5</v>
          </cell>
          <cell r="I399">
            <v>58</v>
          </cell>
        </row>
        <row r="400">
          <cell r="B400">
            <v>0</v>
          </cell>
          <cell r="C400">
            <v>0</v>
          </cell>
          <cell r="D400">
            <v>0</v>
          </cell>
          <cell r="E400">
            <v>0</v>
          </cell>
          <cell r="F400">
            <v>0</v>
          </cell>
          <cell r="G400">
            <v>0</v>
          </cell>
          <cell r="H400">
            <v>0</v>
          </cell>
          <cell r="I400">
            <v>0</v>
          </cell>
        </row>
        <row r="401">
          <cell r="B401">
            <v>0</v>
          </cell>
          <cell r="C401">
            <v>0</v>
          </cell>
          <cell r="D401">
            <v>0</v>
          </cell>
          <cell r="E401">
            <v>0</v>
          </cell>
          <cell r="F401">
            <v>0</v>
          </cell>
          <cell r="G401">
            <v>0</v>
          </cell>
          <cell r="H401">
            <v>0</v>
          </cell>
          <cell r="I401">
            <v>0</v>
          </cell>
        </row>
        <row r="402">
          <cell r="B402">
            <v>0</v>
          </cell>
          <cell r="C402">
            <v>0</v>
          </cell>
          <cell r="D402">
            <v>0</v>
          </cell>
          <cell r="E402">
            <v>0</v>
          </cell>
          <cell r="F402">
            <v>0</v>
          </cell>
          <cell r="G402">
            <v>0</v>
          </cell>
          <cell r="H402">
            <v>0</v>
          </cell>
          <cell r="I402">
            <v>0</v>
          </cell>
        </row>
        <row r="403">
          <cell r="B403" t="str">
            <v>CP-ESG-04</v>
          </cell>
          <cell r="C403">
            <v>0</v>
          </cell>
          <cell r="D403">
            <v>0</v>
          </cell>
          <cell r="E403" t="str">
            <v xml:space="preserve">SUMIDOURO  COM MANILHA DE Ø 3,00M X H=3,00M </v>
          </cell>
          <cell r="F403" t="str">
            <v>UND</v>
          </cell>
          <cell r="G403">
            <v>1</v>
          </cell>
          <cell r="H403">
            <v>0</v>
          </cell>
          <cell r="I403">
            <v>4943.0966028000012</v>
          </cell>
        </row>
        <row r="404">
          <cell r="B404" t="str">
            <v>COTAÇÃO</v>
          </cell>
          <cell r="C404" t="str">
            <v>PROPRIA</v>
          </cell>
          <cell r="D404" t="str">
            <v>MERCADO</v>
          </cell>
          <cell r="E404" t="str">
            <v>FORNECIMENTO E COLOCAÇÃO DE MANILHA DE CONCRETO COM  PRÉ-MOLDADO DE  300X100 CM</v>
          </cell>
          <cell r="F404" t="str">
            <v>UN</v>
          </cell>
          <cell r="G404">
            <v>3</v>
          </cell>
          <cell r="H404">
            <v>1280</v>
          </cell>
          <cell r="I404">
            <v>3840</v>
          </cell>
        </row>
        <row r="405">
          <cell r="B405" t="str">
            <v>COTAÇÃO</v>
          </cell>
          <cell r="C405" t="str">
            <v>PROPRIA</v>
          </cell>
          <cell r="D405" t="str">
            <v>MERCADO</v>
          </cell>
          <cell r="E405" t="str">
            <v>FORNECIMENTO E COLOCAÇÃO DA TAMPA COM VISITA PARA FOSSA SÉPTICA DE 3000X10 CM</v>
          </cell>
          <cell r="F405" t="str">
            <v>UN</v>
          </cell>
          <cell r="G405">
            <v>1</v>
          </cell>
          <cell r="H405">
            <v>527.66999999999996</v>
          </cell>
          <cell r="I405">
            <v>527.66999999999996</v>
          </cell>
        </row>
        <row r="406">
          <cell r="B406" t="str">
            <v>COMPOSIÇÃO</v>
          </cell>
          <cell r="C406" t="str">
            <v>SINAPI</v>
          </cell>
          <cell r="D406">
            <v>11301</v>
          </cell>
          <cell r="E406" t="str">
            <v>TAMPAO FOFO ARTICULADO, CLASSE B125 CARGA MAX 12,5 T, REDONDO TAMPA 600 MM, REDE PLUVIAL/ESGOTO</v>
          </cell>
          <cell r="F406" t="str">
            <v xml:space="preserve">UN    </v>
          </cell>
          <cell r="G406">
            <v>1</v>
          </cell>
          <cell r="H406">
            <v>319.22000000000003</v>
          </cell>
          <cell r="I406">
            <v>319.22000000000003</v>
          </cell>
        </row>
        <row r="407">
          <cell r="B407" t="str">
            <v>INSUMO</v>
          </cell>
          <cell r="C407" t="str">
            <v>SINAPI</v>
          </cell>
          <cell r="D407">
            <v>123</v>
          </cell>
          <cell r="E407" t="str">
            <v>ADITIVO IMPERMEABILIZANTE DE PEGA NORMAL PARA ARGAMASSAS E CONCRETOS SEM ARMACAO</v>
          </cell>
          <cell r="F407" t="str">
            <v xml:space="preserve">L     </v>
          </cell>
          <cell r="G407">
            <v>1</v>
          </cell>
          <cell r="H407">
            <v>4.47</v>
          </cell>
          <cell r="I407">
            <v>4.47</v>
          </cell>
        </row>
        <row r="408">
          <cell r="B408" t="str">
            <v>INSUMO</v>
          </cell>
          <cell r="C408" t="str">
            <v>SINAPI</v>
          </cell>
          <cell r="D408">
            <v>367</v>
          </cell>
          <cell r="E408" t="str">
            <v>AREIA GROSSA - POSTO JAZIDA/FORNECEDOR (RETIRADO NA JAZIDA, SEM TRANSPORTE)</v>
          </cell>
          <cell r="F408" t="str">
            <v>M3</v>
          </cell>
          <cell r="G408">
            <v>0.01</v>
          </cell>
          <cell r="H408">
            <v>56.5</v>
          </cell>
          <cell r="I408">
            <v>0.56000000000000005</v>
          </cell>
        </row>
        <row r="409">
          <cell r="B409" t="str">
            <v>INSUMO</v>
          </cell>
          <cell r="C409" t="str">
            <v>SINAPI</v>
          </cell>
          <cell r="D409">
            <v>1379</v>
          </cell>
          <cell r="E409" t="str">
            <v>CIMENTO PORTLAND COMPOSTO CP II-32</v>
          </cell>
          <cell r="F409" t="str">
            <v>KG</v>
          </cell>
          <cell r="G409">
            <v>2.5</v>
          </cell>
          <cell r="H409">
            <v>0.48</v>
          </cell>
          <cell r="I409">
            <v>1.2</v>
          </cell>
        </row>
        <row r="410">
          <cell r="B410" t="str">
            <v>COMPOSIÇÃO</v>
          </cell>
          <cell r="C410" t="str">
            <v>SINAPI</v>
          </cell>
          <cell r="D410">
            <v>88309</v>
          </cell>
          <cell r="E410" t="str">
            <v>PEDREIRO COM ENCARGOS COMPLEMENTARES</v>
          </cell>
          <cell r="F410" t="str">
            <v>H</v>
          </cell>
          <cell r="G410">
            <v>4</v>
          </cell>
          <cell r="H410">
            <v>17.920000000000002</v>
          </cell>
          <cell r="I410">
            <v>71.680000000000007</v>
          </cell>
        </row>
        <row r="411">
          <cell r="B411" t="str">
            <v>COMPOSIÇÃO</v>
          </cell>
          <cell r="C411" t="str">
            <v>SINAPI</v>
          </cell>
          <cell r="D411">
            <v>88316</v>
          </cell>
          <cell r="E411" t="str">
            <v>SERVENTE COM ENCARGOS COMPLEMENTARES</v>
          </cell>
          <cell r="F411" t="str">
            <v>H</v>
          </cell>
          <cell r="G411">
            <v>4</v>
          </cell>
          <cell r="H411">
            <v>14.5</v>
          </cell>
          <cell r="I411">
            <v>58</v>
          </cell>
        </row>
        <row r="412">
          <cell r="B412" t="str">
            <v>COMPOSIÇÃO</v>
          </cell>
          <cell r="C412" t="str">
            <v>SINAPI</v>
          </cell>
          <cell r="D412" t="str">
            <v>73902/1</v>
          </cell>
          <cell r="E412" t="str">
            <v>CAMADA DRENANTE COM BRITA NUM 3</v>
          </cell>
          <cell r="F412" t="str">
            <v>M3</v>
          </cell>
          <cell r="G412">
            <v>1.1398200000000003</v>
          </cell>
          <cell r="H412">
            <v>105.54</v>
          </cell>
          <cell r="I412">
            <v>120.29660280000003</v>
          </cell>
        </row>
        <row r="413">
          <cell r="B413">
            <v>0</v>
          </cell>
          <cell r="C413">
            <v>0</v>
          </cell>
          <cell r="D413">
            <v>0</v>
          </cell>
          <cell r="E413">
            <v>0</v>
          </cell>
          <cell r="F413">
            <v>0</v>
          </cell>
          <cell r="G413">
            <v>0</v>
          </cell>
          <cell r="H413">
            <v>0</v>
          </cell>
          <cell r="I413">
            <v>0</v>
          </cell>
        </row>
        <row r="414">
          <cell r="B414">
            <v>0</v>
          </cell>
          <cell r="C414">
            <v>0</v>
          </cell>
          <cell r="D414">
            <v>0</v>
          </cell>
          <cell r="E414">
            <v>0</v>
          </cell>
          <cell r="F414">
            <v>0</v>
          </cell>
          <cell r="G414">
            <v>0</v>
          </cell>
          <cell r="H414">
            <v>0</v>
          </cell>
          <cell r="I414">
            <v>0</v>
          </cell>
        </row>
        <row r="415">
          <cell r="B415" t="str">
            <v>LOUÇAS, METAIS, GRADIS E DIVISORIAS</v>
          </cell>
          <cell r="C415">
            <v>0</v>
          </cell>
          <cell r="D415">
            <v>0</v>
          </cell>
          <cell r="E415">
            <v>0</v>
          </cell>
          <cell r="F415">
            <v>0</v>
          </cell>
          <cell r="G415">
            <v>0</v>
          </cell>
          <cell r="H415">
            <v>0</v>
          </cell>
          <cell r="I415">
            <v>0</v>
          </cell>
        </row>
        <row r="416">
          <cell r="B416">
            <v>0</v>
          </cell>
          <cell r="C416">
            <v>0</v>
          </cell>
          <cell r="D416">
            <v>0</v>
          </cell>
          <cell r="E416">
            <v>0</v>
          </cell>
          <cell r="F416">
            <v>0</v>
          </cell>
          <cell r="G416">
            <v>0</v>
          </cell>
          <cell r="H416">
            <v>0</v>
          </cell>
          <cell r="I416">
            <v>0</v>
          </cell>
        </row>
        <row r="417">
          <cell r="B417" t="str">
            <v>LOUÇAS E  METAIS</v>
          </cell>
          <cell r="C417">
            <v>0</v>
          </cell>
          <cell r="D417">
            <v>0</v>
          </cell>
          <cell r="E417">
            <v>0</v>
          </cell>
          <cell r="F417">
            <v>0</v>
          </cell>
          <cell r="G417">
            <v>0</v>
          </cell>
          <cell r="H417">
            <v>0</v>
          </cell>
          <cell r="I417">
            <v>0</v>
          </cell>
        </row>
        <row r="418">
          <cell r="B418">
            <v>0</v>
          </cell>
          <cell r="C418">
            <v>0</v>
          </cell>
          <cell r="D418">
            <v>0</v>
          </cell>
          <cell r="E418">
            <v>0</v>
          </cell>
          <cell r="F418">
            <v>0</v>
          </cell>
          <cell r="G418">
            <v>0</v>
          </cell>
          <cell r="H418">
            <v>0</v>
          </cell>
          <cell r="I418">
            <v>0</v>
          </cell>
        </row>
        <row r="419">
          <cell r="B419" t="str">
            <v>CP-LOU-01</v>
          </cell>
          <cell r="C419">
            <v>0</v>
          </cell>
          <cell r="D419">
            <v>0</v>
          </cell>
          <cell r="E419" t="str">
            <v xml:space="preserve">VASO SANITÁRIO CONVENCIONAL COM CONEXÕES DE INSTALAÇÃO E ASSENTO PLÁSTICO - FORNECIMENTO E INSTALAÇÃO </v>
          </cell>
          <cell r="F419" t="str">
            <v>UNI</v>
          </cell>
          <cell r="G419">
            <v>1</v>
          </cell>
          <cell r="H419">
            <v>0</v>
          </cell>
          <cell r="I419">
            <v>267.13</v>
          </cell>
        </row>
        <row r="420">
          <cell r="B420" t="str">
            <v>COMPOSIÇÃO</v>
          </cell>
          <cell r="C420" t="str">
            <v>SINAPI</v>
          </cell>
          <cell r="D420">
            <v>95470</v>
          </cell>
          <cell r="E420" t="str">
            <v>VASO SANITARIO SIFONADO CONVENCIONAL COM LOUÇA BRANCA, INCLUSO CONJUNTO DE LIGAÇÃO PARA BACIA SANITÁRIA AJUSTÁVEL - FORNECIMENTO E INSTALAÇÃO. AF_10/2016</v>
          </cell>
          <cell r="F420" t="str">
            <v>UN</v>
          </cell>
          <cell r="G420">
            <v>1</v>
          </cell>
          <cell r="H420">
            <v>176.71</v>
          </cell>
          <cell r="I420">
            <v>176.71</v>
          </cell>
        </row>
        <row r="421">
          <cell r="B421" t="str">
            <v xml:space="preserve">INSUMO </v>
          </cell>
          <cell r="C421" t="str">
            <v>SINAPI</v>
          </cell>
          <cell r="D421">
            <v>377</v>
          </cell>
          <cell r="E421" t="str">
            <v>ASSENTO SANITARIO DE PLASTICO, TIPO CONVENCIONAL</v>
          </cell>
          <cell r="F421" t="str">
            <v xml:space="preserve">UN    </v>
          </cell>
          <cell r="G421">
            <v>1</v>
          </cell>
          <cell r="H421">
            <v>25.72</v>
          </cell>
          <cell r="I421">
            <v>25.72</v>
          </cell>
        </row>
        <row r="422">
          <cell r="B422" t="str">
            <v>COMPOSIÇÃO</v>
          </cell>
          <cell r="C422" t="str">
            <v>SINAPI</v>
          </cell>
          <cell r="D422">
            <v>88248</v>
          </cell>
          <cell r="E422" t="str">
            <v>AUXILIAR DE ENCANADOR OU BOMBEIRO HIDRÁULICO COM ENCARGOS COMPLEMENTARES</v>
          </cell>
          <cell r="F422" t="str">
            <v>H</v>
          </cell>
          <cell r="G422">
            <v>1.5</v>
          </cell>
          <cell r="H422">
            <v>13.99</v>
          </cell>
          <cell r="I422">
            <v>20.98</v>
          </cell>
        </row>
        <row r="423">
          <cell r="B423" t="str">
            <v>COMPOSIÇÃO</v>
          </cell>
          <cell r="C423" t="str">
            <v>SINAPI</v>
          </cell>
          <cell r="D423">
            <v>88267</v>
          </cell>
          <cell r="E423" t="str">
            <v>ENCANADOR OU BOMBEIRO HIDRÁULICO COM ENCARGOS COMPLEMENTARES</v>
          </cell>
          <cell r="F423" t="str">
            <v>H</v>
          </cell>
          <cell r="G423">
            <v>2</v>
          </cell>
          <cell r="H423">
            <v>17.96</v>
          </cell>
          <cell r="I423">
            <v>35.92</v>
          </cell>
        </row>
        <row r="424">
          <cell r="B424" t="str">
            <v>COMPOSIÇÃO</v>
          </cell>
          <cell r="C424" t="str">
            <v>SINAPI</v>
          </cell>
          <cell r="D424">
            <v>6140</v>
          </cell>
          <cell r="E424" t="str">
            <v>BOLSA DE LIGACAO EM PVC FLEXIVEL PARA VASO SANITARIO 1.1/2 " (40 MM)</v>
          </cell>
          <cell r="F424" t="str">
            <v xml:space="preserve">UN    </v>
          </cell>
          <cell r="G424">
            <v>3</v>
          </cell>
          <cell r="H424">
            <v>2.6</v>
          </cell>
          <cell r="I424">
            <v>7.8</v>
          </cell>
        </row>
        <row r="425">
          <cell r="B425">
            <v>0</v>
          </cell>
          <cell r="C425">
            <v>0</v>
          </cell>
          <cell r="D425">
            <v>0</v>
          </cell>
          <cell r="E425">
            <v>0</v>
          </cell>
          <cell r="F425">
            <v>0</v>
          </cell>
          <cell r="G425">
            <v>0</v>
          </cell>
          <cell r="H425">
            <v>0</v>
          </cell>
          <cell r="I425">
            <v>0</v>
          </cell>
        </row>
        <row r="426">
          <cell r="B426" t="str">
            <v>CP-LOU-02</v>
          </cell>
          <cell r="C426">
            <v>0</v>
          </cell>
          <cell r="D426">
            <v>0</v>
          </cell>
          <cell r="E426" t="str">
            <v>BANCADA DE GRANITO CINZA POLIDO COZINHA - FORNECIMENTO E INSTALAÇÃO</v>
          </cell>
          <cell r="F426" t="str">
            <v>UNI</v>
          </cell>
          <cell r="G426">
            <v>1</v>
          </cell>
          <cell r="H426">
            <v>0</v>
          </cell>
          <cell r="I426">
            <v>3613.97</v>
          </cell>
        </row>
        <row r="427">
          <cell r="B427" t="str">
            <v>INSUMO</v>
          </cell>
          <cell r="C427" t="str">
            <v>SINAPI</v>
          </cell>
          <cell r="D427">
            <v>4823</v>
          </cell>
          <cell r="E427" t="str">
            <v>MASSA PLASTICA PARA MARMORE/GRANITO</v>
          </cell>
          <cell r="F427" t="str">
            <v xml:space="preserve">KG    </v>
          </cell>
          <cell r="G427">
            <v>0.75</v>
          </cell>
          <cell r="H427">
            <v>29.63</v>
          </cell>
          <cell r="I427">
            <v>22.22</v>
          </cell>
        </row>
        <row r="428">
          <cell r="B428" t="str">
            <v>INSUMO</v>
          </cell>
          <cell r="C428" t="str">
            <v>SINAPI</v>
          </cell>
          <cell r="D428">
            <v>7568</v>
          </cell>
          <cell r="E428" t="str">
            <v>BUCHA DE NYLON SEM ABA S10, COM PARAFUSO DE 6,10 X 65 MM EM ACO ZINCADO COM ROSCA SOBERBA, CABECA CHATA E FENDA PHILLIPS</v>
          </cell>
          <cell r="F428" t="str">
            <v xml:space="preserve">UN    </v>
          </cell>
          <cell r="G428">
            <v>20</v>
          </cell>
          <cell r="H428">
            <v>0.49</v>
          </cell>
          <cell r="I428">
            <v>9.8000000000000007</v>
          </cell>
        </row>
        <row r="429">
          <cell r="B429" t="str">
            <v>INSUMO</v>
          </cell>
          <cell r="C429" t="str">
            <v>SINAPI</v>
          </cell>
          <cell r="D429">
            <v>11795</v>
          </cell>
          <cell r="E429" t="str">
            <v>GRANITO PARA BANCADA, POLIDO, TIPO ANDORINHA/ QUARTZ/ CASTELO/ CORUMBA OU OUTROS EQUIVALENTES DA REGIAO, E=  *2,5* CM</v>
          </cell>
          <cell r="F429" t="str">
            <v xml:space="preserve">M2    </v>
          </cell>
          <cell r="G429">
            <v>7.53</v>
          </cell>
          <cell r="H429">
            <v>422.64</v>
          </cell>
          <cell r="I429">
            <v>3182.47</v>
          </cell>
        </row>
        <row r="430">
          <cell r="B430" t="str">
            <v>INSUMO</v>
          </cell>
          <cell r="C430" t="str">
            <v>SINAPI</v>
          </cell>
          <cell r="D430">
            <v>37329</v>
          </cell>
          <cell r="E430" t="str">
            <v>REJUNTE EPOXI BRANCO</v>
          </cell>
          <cell r="F430" t="str">
            <v xml:space="preserve">KG    </v>
          </cell>
          <cell r="G430">
            <v>0.2</v>
          </cell>
          <cell r="H430">
            <v>53.16</v>
          </cell>
          <cell r="I430">
            <v>10.63</v>
          </cell>
        </row>
        <row r="431">
          <cell r="B431" t="str">
            <v>INSUMO</v>
          </cell>
          <cell r="C431" t="str">
            <v>SINAPI</v>
          </cell>
          <cell r="D431">
            <v>37590</v>
          </cell>
          <cell r="E431" t="str">
            <v>SUPORTE MAO-FRANCESA EM ACO, ABAS IGUAIS 30 CM, CAPACIDADE MINIMA 60 KG, BRANCO</v>
          </cell>
          <cell r="F431" t="str">
            <v xml:space="preserve">UN    </v>
          </cell>
          <cell r="G431">
            <v>12</v>
          </cell>
          <cell r="H431">
            <v>25.45</v>
          </cell>
          <cell r="I431">
            <v>305.39999999999998</v>
          </cell>
        </row>
        <row r="432">
          <cell r="B432" t="str">
            <v>COMPOSICAO</v>
          </cell>
          <cell r="C432" t="str">
            <v>SINAPI</v>
          </cell>
          <cell r="D432">
            <v>88274</v>
          </cell>
          <cell r="E432" t="str">
            <v>MARMORISTA/GRANITEIRO COM ENCARGOS COMPLEMENTARES</v>
          </cell>
          <cell r="F432" t="str">
            <v>H</v>
          </cell>
          <cell r="G432">
            <v>3</v>
          </cell>
          <cell r="H432">
            <v>18.149999999999999</v>
          </cell>
          <cell r="I432">
            <v>54.45</v>
          </cell>
        </row>
        <row r="433">
          <cell r="B433" t="str">
            <v>COMPOSICAO</v>
          </cell>
          <cell r="C433" t="str">
            <v>SINAPI</v>
          </cell>
          <cell r="D433">
            <v>88316</v>
          </cell>
          <cell r="E433" t="str">
            <v>SERVENTE COM ENCARGOS COMPLEMENTARES</v>
          </cell>
          <cell r="F433" t="str">
            <v>H</v>
          </cell>
          <cell r="G433">
            <v>2</v>
          </cell>
          <cell r="H433">
            <v>14.5</v>
          </cell>
          <cell r="I433">
            <v>29</v>
          </cell>
        </row>
        <row r="434">
          <cell r="B434">
            <v>0</v>
          </cell>
          <cell r="C434">
            <v>0</v>
          </cell>
          <cell r="D434">
            <v>0</v>
          </cell>
          <cell r="E434">
            <v>0</v>
          </cell>
          <cell r="F434">
            <v>0</v>
          </cell>
          <cell r="G434">
            <v>0</v>
          </cell>
          <cell r="H434">
            <v>0</v>
          </cell>
          <cell r="I434">
            <v>0</v>
          </cell>
        </row>
        <row r="435">
          <cell r="B435" t="str">
            <v>CP-LOU-03</v>
          </cell>
          <cell r="C435">
            <v>0</v>
          </cell>
          <cell r="D435">
            <v>0</v>
          </cell>
          <cell r="E435" t="str">
            <v>BANCADA DE GRANITO CINZA POLIDO SALA DE ATIVIDADES MANUAIS - FORNECIMENTO E INSTALAÇÃO</v>
          </cell>
          <cell r="F435" t="str">
            <v>UNI</v>
          </cell>
          <cell r="G435">
            <v>1</v>
          </cell>
          <cell r="H435">
            <v>0</v>
          </cell>
          <cell r="I435">
            <v>2176.3599999999997</v>
          </cell>
        </row>
        <row r="436">
          <cell r="B436" t="str">
            <v>INSUMO</v>
          </cell>
          <cell r="C436" t="str">
            <v>SINAPI</v>
          </cell>
          <cell r="D436">
            <v>4823</v>
          </cell>
          <cell r="E436" t="str">
            <v>MASSA PLASTICA PARA MARMORE/GRANITO</v>
          </cell>
          <cell r="F436" t="str">
            <v xml:space="preserve">KG    </v>
          </cell>
          <cell r="G436">
            <v>0.75</v>
          </cell>
          <cell r="H436">
            <v>29.63</v>
          </cell>
          <cell r="I436">
            <v>22.22</v>
          </cell>
        </row>
        <row r="437">
          <cell r="B437" t="str">
            <v>INSUMO</v>
          </cell>
          <cell r="C437" t="str">
            <v>SINAPI</v>
          </cell>
          <cell r="D437">
            <v>7568</v>
          </cell>
          <cell r="E437" t="str">
            <v>BUCHA DE NYLON SEM ABA S10, COM PARAFUSO DE 6,10 X 65 MM EM ACO ZINCADO COM ROSCA SOBERBA, CABECA CHATA E FENDA PHILLIPS</v>
          </cell>
          <cell r="F437" t="str">
            <v xml:space="preserve">UN    </v>
          </cell>
          <cell r="G437">
            <v>20</v>
          </cell>
          <cell r="H437">
            <v>0.49</v>
          </cell>
          <cell r="I437">
            <v>9.8000000000000007</v>
          </cell>
        </row>
        <row r="438">
          <cell r="B438" t="str">
            <v>INSUMO</v>
          </cell>
          <cell r="C438" t="str">
            <v>SINAPI</v>
          </cell>
          <cell r="D438">
            <v>11795</v>
          </cell>
          <cell r="E438" t="str">
            <v>GRANITO PARA BANCADA, POLIDO, TIPO ANDORINHA/ QUARTZ/ CASTELO/ CORUMBA OU OUTROS EQUIVALENTES DA REGIAO, E=  *2,5* CM</v>
          </cell>
          <cell r="F438" t="str">
            <v xml:space="preserve">M2    </v>
          </cell>
          <cell r="G438">
            <v>4.55</v>
          </cell>
          <cell r="H438">
            <v>422.64</v>
          </cell>
          <cell r="I438">
            <v>1923.01</v>
          </cell>
        </row>
        <row r="439">
          <cell r="B439" t="str">
            <v>INSUMO</v>
          </cell>
          <cell r="C439" t="str">
            <v>SINAPI</v>
          </cell>
          <cell r="D439">
            <v>37329</v>
          </cell>
          <cell r="E439" t="str">
            <v>REJUNTE EPOXI BRANCO</v>
          </cell>
          <cell r="F439" t="str">
            <v xml:space="preserve">KG    </v>
          </cell>
          <cell r="G439">
            <v>0.2</v>
          </cell>
          <cell r="H439">
            <v>53.16</v>
          </cell>
          <cell r="I439">
            <v>10.63</v>
          </cell>
        </row>
        <row r="440">
          <cell r="B440" t="str">
            <v>INSUMO</v>
          </cell>
          <cell r="C440" t="str">
            <v>SINAPI</v>
          </cell>
          <cell r="D440">
            <v>37590</v>
          </cell>
          <cell r="E440" t="str">
            <v>SUPORTE MAO-FRANCESA EM ACO, ABAS IGUAIS 30 CM, CAPACIDADE MINIMA 60 KG, BRANCO</v>
          </cell>
          <cell r="F440" t="str">
            <v xml:space="preserve">UN    </v>
          </cell>
          <cell r="G440">
            <v>5</v>
          </cell>
          <cell r="H440">
            <v>25.45</v>
          </cell>
          <cell r="I440">
            <v>127.25</v>
          </cell>
        </row>
        <row r="441">
          <cell r="B441" t="str">
            <v>COMPOSICAO</v>
          </cell>
          <cell r="C441" t="str">
            <v>SINAPI</v>
          </cell>
          <cell r="D441">
            <v>88274</v>
          </cell>
          <cell r="E441" t="str">
            <v>MARMORISTA/GRANITEIRO COM ENCARGOS COMPLEMENTARES</v>
          </cell>
          <cell r="F441" t="str">
            <v>H</v>
          </cell>
          <cell r="G441">
            <v>3</v>
          </cell>
          <cell r="H441">
            <v>18.149999999999999</v>
          </cell>
          <cell r="I441">
            <v>54.45</v>
          </cell>
        </row>
        <row r="442">
          <cell r="B442" t="str">
            <v>COMPOSICAO</v>
          </cell>
          <cell r="C442" t="str">
            <v>SINAPI</v>
          </cell>
          <cell r="D442">
            <v>88316</v>
          </cell>
          <cell r="E442" t="str">
            <v>SERVENTE COM ENCARGOS COMPLEMENTARES</v>
          </cell>
          <cell r="F442" t="str">
            <v>H</v>
          </cell>
          <cell r="G442">
            <v>2</v>
          </cell>
          <cell r="H442">
            <v>14.5</v>
          </cell>
          <cell r="I442">
            <v>29</v>
          </cell>
        </row>
        <row r="443">
          <cell r="B443">
            <v>0</v>
          </cell>
          <cell r="C443">
            <v>0</v>
          </cell>
          <cell r="D443">
            <v>0</v>
          </cell>
          <cell r="E443">
            <v>0</v>
          </cell>
          <cell r="F443">
            <v>0</v>
          </cell>
          <cell r="G443">
            <v>0</v>
          </cell>
          <cell r="H443">
            <v>0</v>
          </cell>
          <cell r="I443">
            <v>0</v>
          </cell>
        </row>
        <row r="444">
          <cell r="B444">
            <v>0</v>
          </cell>
          <cell r="C444">
            <v>0</v>
          </cell>
          <cell r="D444">
            <v>0</v>
          </cell>
          <cell r="E444">
            <v>0</v>
          </cell>
          <cell r="F444">
            <v>0</v>
          </cell>
          <cell r="G444">
            <v>0</v>
          </cell>
          <cell r="H444">
            <v>0</v>
          </cell>
          <cell r="I444">
            <v>0</v>
          </cell>
        </row>
        <row r="445">
          <cell r="B445" t="str">
            <v>CP-LOU-04</v>
          </cell>
          <cell r="C445">
            <v>0</v>
          </cell>
          <cell r="D445">
            <v>0</v>
          </cell>
          <cell r="E445" t="str">
            <v>FORNECIMENTO E INSTALAÇÃO BARRAS DE APOIO EM ACO INOX POLIDO, DIAMETRO MINIMO 3 CM</v>
          </cell>
          <cell r="F445" t="str">
            <v>UNI</v>
          </cell>
          <cell r="G445">
            <v>1</v>
          </cell>
          <cell r="H445">
            <v>0</v>
          </cell>
          <cell r="I445">
            <v>464.28</v>
          </cell>
        </row>
        <row r="446">
          <cell r="B446" t="str">
            <v>COMPOSIÇÃO</v>
          </cell>
          <cell r="C446" t="str">
            <v>SINAPI</v>
          </cell>
          <cell r="D446">
            <v>88248</v>
          </cell>
          <cell r="E446" t="str">
            <v>AUXILIAR DE ENCANADOR OU BOMBEIRO HIDRÁULICO COM ENCARGOS COMPLEMENTARES</v>
          </cell>
          <cell r="F446" t="str">
            <v>H</v>
          </cell>
          <cell r="G446">
            <v>1</v>
          </cell>
          <cell r="H446">
            <v>13.99</v>
          </cell>
          <cell r="I446">
            <v>13.99</v>
          </cell>
        </row>
        <row r="447">
          <cell r="B447" t="str">
            <v>COMPOSIÇÃO</v>
          </cell>
          <cell r="C447" t="str">
            <v>SINAPI</v>
          </cell>
          <cell r="D447">
            <v>88267</v>
          </cell>
          <cell r="E447" t="str">
            <v>ENCANADOR OU BOMBEIRO HIDRÁULICO COM ENCARGOS COMPLEMENTARES</v>
          </cell>
          <cell r="F447" t="str">
            <v>H</v>
          </cell>
          <cell r="G447">
            <v>1</v>
          </cell>
          <cell r="H447">
            <v>17.96</v>
          </cell>
          <cell r="I447">
            <v>17.96</v>
          </cell>
        </row>
        <row r="448">
          <cell r="B448" t="str">
            <v>INSUMO</v>
          </cell>
          <cell r="C448" t="str">
            <v>SINAPI</v>
          </cell>
          <cell r="D448">
            <v>36206</v>
          </cell>
          <cell r="E448" t="str">
            <v>BARRA DE APOIO RETA, EM ACO INOX POLIDO, COMPRIMENTO 90 CM, DIAMETRO MINIMO 3 CM</v>
          </cell>
          <cell r="F448" t="str">
            <v xml:space="preserve">UN    </v>
          </cell>
          <cell r="G448">
            <v>1</v>
          </cell>
          <cell r="H448">
            <v>239.38</v>
          </cell>
          <cell r="I448">
            <v>239.38</v>
          </cell>
        </row>
        <row r="449">
          <cell r="B449" t="str">
            <v>INSUMO</v>
          </cell>
          <cell r="C449" t="str">
            <v>SINAPI</v>
          </cell>
          <cell r="D449">
            <v>36204</v>
          </cell>
          <cell r="E449" t="str">
            <v>BARRA DE APOIO RETA, EM ACO INOX POLIDO, COMPRIMENTO 60CM, DIAMETRO MINIMO 3 CM</v>
          </cell>
          <cell r="F449" t="str">
            <v xml:space="preserve">UN    </v>
          </cell>
          <cell r="G449">
            <v>1</v>
          </cell>
          <cell r="H449">
            <v>192.95</v>
          </cell>
          <cell r="I449">
            <v>192.95</v>
          </cell>
        </row>
        <row r="450">
          <cell r="B450">
            <v>0</v>
          </cell>
          <cell r="C450">
            <v>0</v>
          </cell>
          <cell r="D450">
            <v>0</v>
          </cell>
          <cell r="E450">
            <v>0</v>
          </cell>
          <cell r="F450">
            <v>0</v>
          </cell>
          <cell r="G450">
            <v>0</v>
          </cell>
          <cell r="H450">
            <v>0</v>
          </cell>
          <cell r="I450">
            <v>0</v>
          </cell>
        </row>
        <row r="451">
          <cell r="B451">
            <v>0</v>
          </cell>
          <cell r="C451">
            <v>0</v>
          </cell>
          <cell r="D451">
            <v>0</v>
          </cell>
          <cell r="E451">
            <v>0</v>
          </cell>
          <cell r="F451">
            <v>0</v>
          </cell>
          <cell r="G451">
            <v>0</v>
          </cell>
          <cell r="H451">
            <v>0</v>
          </cell>
          <cell r="I451">
            <v>0</v>
          </cell>
        </row>
        <row r="452">
          <cell r="B452">
            <v>0</v>
          </cell>
          <cell r="C452">
            <v>0</v>
          </cell>
          <cell r="D452">
            <v>0</v>
          </cell>
          <cell r="E452">
            <v>0</v>
          </cell>
          <cell r="F452">
            <v>0</v>
          </cell>
          <cell r="G452">
            <v>0</v>
          </cell>
          <cell r="H452">
            <v>0</v>
          </cell>
          <cell r="I452">
            <v>0</v>
          </cell>
        </row>
        <row r="453">
          <cell r="B453" t="str">
            <v>CP-HID-1</v>
          </cell>
          <cell r="C453">
            <v>0</v>
          </cell>
          <cell r="D453">
            <v>0</v>
          </cell>
          <cell r="E453" t="str">
            <v>FORNECIMENTO E INSTALAÇÃO DE JOELHO SOLDAVEL COM ROSCA 25MM- 3/4"</v>
          </cell>
          <cell r="F453" t="str">
            <v>UNI</v>
          </cell>
          <cell r="G453">
            <v>1</v>
          </cell>
          <cell r="H453">
            <v>0</v>
          </cell>
          <cell r="I453">
            <v>6.03</v>
          </cell>
        </row>
        <row r="454">
          <cell r="B454" t="str">
            <v xml:space="preserve">INSUMO </v>
          </cell>
          <cell r="C454" t="str">
            <v>SINAPI</v>
          </cell>
          <cell r="D454">
            <v>3522</v>
          </cell>
          <cell r="E454" t="str">
            <v>JOELHO PVC,  SOLDAVEL COM ROSCA, 90 GRAUS, 25 MM X 3/4", PARA AGUA FRIA PREDIAL</v>
          </cell>
          <cell r="F454" t="str">
            <v xml:space="preserve">UN    </v>
          </cell>
          <cell r="G454">
            <v>1</v>
          </cell>
          <cell r="H454">
            <v>2.2200000000000002</v>
          </cell>
          <cell r="I454">
            <v>2.2200000000000002</v>
          </cell>
        </row>
        <row r="455">
          <cell r="B455" t="str">
            <v xml:space="preserve">INSUMO </v>
          </cell>
          <cell r="C455" t="str">
            <v>SINAPI</v>
          </cell>
          <cell r="D455">
            <v>122</v>
          </cell>
          <cell r="E455" t="str">
            <v>ADESIVO PLASTICO PARA PVC, FRASCO COM 850 GR</v>
          </cell>
          <cell r="F455" t="str">
            <v xml:space="preserve">UN    </v>
          </cell>
          <cell r="G455">
            <v>7.0000000000000001E-3</v>
          </cell>
          <cell r="H455">
            <v>65.040000000000006</v>
          </cell>
          <cell r="I455">
            <v>0.45</v>
          </cell>
        </row>
        <row r="456">
          <cell r="B456" t="str">
            <v xml:space="preserve">INSUMO </v>
          </cell>
          <cell r="C456" t="str">
            <v>SINAPI</v>
          </cell>
          <cell r="D456">
            <v>20083</v>
          </cell>
          <cell r="E456" t="str">
            <v>SOLUCAO LIMPADORA PARA PVC, FRASCO COM 1000 CM3</v>
          </cell>
          <cell r="F456" t="str">
            <v xml:space="preserve">UN    </v>
          </cell>
          <cell r="G456">
            <v>8.0000000000000002E-3</v>
          </cell>
          <cell r="H456">
            <v>56.48</v>
          </cell>
          <cell r="I456">
            <v>0.45</v>
          </cell>
        </row>
        <row r="457">
          <cell r="B457" t="str">
            <v xml:space="preserve">INSUMO </v>
          </cell>
          <cell r="C457" t="str">
            <v>SINAPI</v>
          </cell>
          <cell r="D457">
            <v>38383</v>
          </cell>
          <cell r="E457" t="str">
            <v>LIXA D'AGUA EM FOLHA, GRAO 100</v>
          </cell>
          <cell r="F457" t="str">
            <v xml:space="preserve">UN    </v>
          </cell>
          <cell r="G457">
            <v>0.03</v>
          </cell>
          <cell r="H457">
            <v>1.72</v>
          </cell>
          <cell r="I457">
            <v>0.05</v>
          </cell>
        </row>
        <row r="458">
          <cell r="B458" t="str">
            <v>COMPOSIÇÃO</v>
          </cell>
          <cell r="C458" t="str">
            <v>SINAPI</v>
          </cell>
          <cell r="D458">
            <v>88248</v>
          </cell>
          <cell r="E458" t="str">
            <v>AUXILIAR DE ENCANADOR OU BOMBEIRO HIDRÁULICO COM ENCARGOS COMPLEMENTARES</v>
          </cell>
          <cell r="F458" t="str">
            <v>H</v>
          </cell>
          <cell r="G458">
            <v>0.09</v>
          </cell>
          <cell r="H458">
            <v>13.99</v>
          </cell>
          <cell r="I458">
            <v>1.25</v>
          </cell>
        </row>
        <row r="459">
          <cell r="B459" t="str">
            <v>COMPOSIÇÃO</v>
          </cell>
          <cell r="C459" t="str">
            <v>SINAPI</v>
          </cell>
          <cell r="D459">
            <v>88267</v>
          </cell>
          <cell r="E459" t="str">
            <v>ENCANADOR OU BOMBEIRO HIDRÁULICO COM ENCARGOS COMPLEMENTARES</v>
          </cell>
          <cell r="F459" t="str">
            <v>H</v>
          </cell>
          <cell r="G459">
            <v>0.09</v>
          </cell>
          <cell r="H459">
            <v>17.96</v>
          </cell>
          <cell r="I459">
            <v>1.61</v>
          </cell>
        </row>
        <row r="460">
          <cell r="B460">
            <v>0</v>
          </cell>
          <cell r="C460">
            <v>0</v>
          </cell>
          <cell r="D460">
            <v>0</v>
          </cell>
          <cell r="E460">
            <v>0</v>
          </cell>
          <cell r="F460">
            <v>0</v>
          </cell>
          <cell r="G460">
            <v>0</v>
          </cell>
          <cell r="H460">
            <v>0</v>
          </cell>
          <cell r="I460">
            <v>0</v>
          </cell>
        </row>
        <row r="461">
          <cell r="B461" t="str">
            <v>CP-HID-2</v>
          </cell>
          <cell r="C461">
            <v>0</v>
          </cell>
          <cell r="D461">
            <v>0</v>
          </cell>
          <cell r="E461" t="str">
            <v>FORNECIMENTO E INSTALAÇÃO DE JOELHO SOLDAVEL COM ROSCA 25MM- 1/2" - PARA INSTALAÇÃO DE BEBEDOURO</v>
          </cell>
          <cell r="F461" t="str">
            <v>UNI</v>
          </cell>
          <cell r="G461">
            <v>1</v>
          </cell>
          <cell r="H461">
            <v>0</v>
          </cell>
          <cell r="I461">
            <v>5.3</v>
          </cell>
        </row>
        <row r="462">
          <cell r="B462" t="str">
            <v xml:space="preserve">INSUMO </v>
          </cell>
          <cell r="C462" t="str">
            <v>SINAPI</v>
          </cell>
          <cell r="D462">
            <v>3531</v>
          </cell>
          <cell r="E462" t="str">
            <v>JOELHO PVC,  SOLDAVEL COM ROSCA, 90 GRAUS, 25 MM X 1/2", PARA AGUA FRIA PREDIAL</v>
          </cell>
          <cell r="F462" t="str">
            <v xml:space="preserve">UN    </v>
          </cell>
          <cell r="G462">
            <v>1</v>
          </cell>
          <cell r="H462">
            <v>1.49</v>
          </cell>
          <cell r="I462">
            <v>1.49</v>
          </cell>
        </row>
        <row r="463">
          <cell r="B463" t="str">
            <v xml:space="preserve">INSUMO </v>
          </cell>
          <cell r="C463" t="str">
            <v>SINAPI</v>
          </cell>
          <cell r="D463">
            <v>122</v>
          </cell>
          <cell r="E463" t="str">
            <v>ADESIVO PLASTICO PARA PVC, FRASCO COM 850 GR</v>
          </cell>
          <cell r="F463" t="str">
            <v xml:space="preserve">UN    </v>
          </cell>
          <cell r="G463">
            <v>7.0000000000000001E-3</v>
          </cell>
          <cell r="H463">
            <v>65.040000000000006</v>
          </cell>
          <cell r="I463">
            <v>0.45</v>
          </cell>
        </row>
        <row r="464">
          <cell r="B464" t="str">
            <v xml:space="preserve">INSUMO </v>
          </cell>
          <cell r="C464" t="str">
            <v>SINAPI</v>
          </cell>
          <cell r="D464">
            <v>20083</v>
          </cell>
          <cell r="E464" t="str">
            <v>SOLUCAO LIMPADORA PARA PVC, FRASCO COM 1000 CM3</v>
          </cell>
          <cell r="F464" t="str">
            <v xml:space="preserve">UN    </v>
          </cell>
          <cell r="G464">
            <v>8.0000000000000002E-3</v>
          </cell>
          <cell r="H464">
            <v>56.48</v>
          </cell>
          <cell r="I464">
            <v>0.45</v>
          </cell>
        </row>
        <row r="465">
          <cell r="B465" t="str">
            <v xml:space="preserve">INSUMO </v>
          </cell>
          <cell r="C465" t="str">
            <v>SINAPI</v>
          </cell>
          <cell r="D465">
            <v>38383</v>
          </cell>
          <cell r="E465" t="str">
            <v>LIXA D'AGUA EM FOLHA, GRAO 100</v>
          </cell>
          <cell r="F465" t="str">
            <v xml:space="preserve">UN    </v>
          </cell>
          <cell r="G465">
            <v>0.03</v>
          </cell>
          <cell r="H465">
            <v>1.72</v>
          </cell>
          <cell r="I465">
            <v>0.05</v>
          </cell>
        </row>
        <row r="466">
          <cell r="B466" t="str">
            <v>COMPOSIÇÃO</v>
          </cell>
          <cell r="C466" t="str">
            <v>SINAPI</v>
          </cell>
          <cell r="D466">
            <v>88248</v>
          </cell>
          <cell r="E466" t="str">
            <v>AUXILIAR DE ENCANADOR OU BOMBEIRO HIDRÁULICO COM ENCARGOS COMPLEMENTARES</v>
          </cell>
          <cell r="F466" t="str">
            <v>H</v>
          </cell>
          <cell r="G466">
            <v>0.09</v>
          </cell>
          <cell r="H466">
            <v>13.99</v>
          </cell>
          <cell r="I466">
            <v>1.25</v>
          </cell>
        </row>
        <row r="467">
          <cell r="B467" t="str">
            <v>COMPOSIÇÃO</v>
          </cell>
          <cell r="C467" t="str">
            <v>SINAPI</v>
          </cell>
          <cell r="D467">
            <v>88267</v>
          </cell>
          <cell r="E467" t="str">
            <v>ENCANADOR OU BOMBEIRO HIDRÁULICO COM ENCARGOS COMPLEMENTARES</v>
          </cell>
          <cell r="F467" t="str">
            <v>H</v>
          </cell>
          <cell r="G467">
            <v>0.09</v>
          </cell>
          <cell r="H467">
            <v>17.96</v>
          </cell>
          <cell r="I467">
            <v>1.61</v>
          </cell>
        </row>
        <row r="468">
          <cell r="B468">
            <v>0</v>
          </cell>
          <cell r="C468">
            <v>0</v>
          </cell>
          <cell r="D468">
            <v>0</v>
          </cell>
          <cell r="E468">
            <v>0</v>
          </cell>
          <cell r="F468">
            <v>0</v>
          </cell>
          <cell r="G468">
            <v>0</v>
          </cell>
          <cell r="H468">
            <v>0</v>
          </cell>
          <cell r="I468">
            <v>0</v>
          </cell>
        </row>
        <row r="469">
          <cell r="B469" t="str">
            <v>CP-HID-3</v>
          </cell>
          <cell r="C469">
            <v>0</v>
          </cell>
          <cell r="D469">
            <v>0</v>
          </cell>
          <cell r="E469" t="str">
            <v xml:space="preserve">VASO SANITÁRIO CONVENCIONAL COM CONEXÕES DE INSTALAÇÃO E ACENTO PLASTICO - FORNECIMENTO E INSTALAÇÃO </v>
          </cell>
          <cell r="F469" t="str">
            <v>UNI</v>
          </cell>
          <cell r="G469">
            <v>1</v>
          </cell>
          <cell r="H469">
            <v>0</v>
          </cell>
          <cell r="I469">
            <v>205.29</v>
          </cell>
        </row>
        <row r="470">
          <cell r="B470" t="str">
            <v>COMPOSIÇÃO</v>
          </cell>
          <cell r="C470" t="str">
            <v>SINAPI</v>
          </cell>
          <cell r="D470">
            <v>95470</v>
          </cell>
          <cell r="E470" t="str">
            <v>VASO SANITARIO SIFONADO CONVENCIONAL COM LOUÇA BRANCA, INCLUSO CONJUNTO DE LIGAÇÃO PARA BACIA SANITÁRIA AJUSTÁVEL - FORNECIMENTO E INSTALAÇÃO. AF_10/2016</v>
          </cell>
          <cell r="F470" t="str">
            <v>UN</v>
          </cell>
          <cell r="G470">
            <v>1</v>
          </cell>
          <cell r="H470">
            <v>176.71</v>
          </cell>
          <cell r="I470">
            <v>176.71</v>
          </cell>
        </row>
        <row r="471">
          <cell r="B471" t="str">
            <v xml:space="preserve">INSUMO </v>
          </cell>
          <cell r="C471" t="str">
            <v>SINAPI</v>
          </cell>
          <cell r="D471">
            <v>377</v>
          </cell>
          <cell r="E471" t="str">
            <v>ASSENTO SANITARIO DE PLASTICO, TIPO CONVENCIONAL</v>
          </cell>
          <cell r="F471" t="str">
            <v xml:space="preserve">UN    </v>
          </cell>
          <cell r="G471">
            <v>1</v>
          </cell>
          <cell r="H471">
            <v>25.72</v>
          </cell>
          <cell r="I471">
            <v>25.72</v>
          </cell>
        </row>
        <row r="472">
          <cell r="B472" t="str">
            <v>COMPOSIÇÃO</v>
          </cell>
          <cell r="C472" t="str">
            <v>SINAPI</v>
          </cell>
          <cell r="D472">
            <v>88248</v>
          </cell>
          <cell r="E472" t="str">
            <v>AUXILIAR DE ENCANADOR OU BOMBEIRO HIDRÁULICO COM ENCARGOS COMPLEMENTARES</v>
          </cell>
          <cell r="F472" t="str">
            <v>H</v>
          </cell>
          <cell r="G472">
            <v>0.09</v>
          </cell>
          <cell r="H472">
            <v>13.99</v>
          </cell>
          <cell r="I472">
            <v>1.25</v>
          </cell>
        </row>
        <row r="473">
          <cell r="B473" t="str">
            <v>COMPOSIÇÃO</v>
          </cell>
          <cell r="C473" t="str">
            <v>SINAPI</v>
          </cell>
          <cell r="D473">
            <v>88267</v>
          </cell>
          <cell r="E473" t="str">
            <v>ENCANADOR OU BOMBEIRO HIDRÁULICO COM ENCARGOS COMPLEMENTARES</v>
          </cell>
          <cell r="F473" t="str">
            <v>H</v>
          </cell>
          <cell r="G473">
            <v>0.09</v>
          </cell>
          <cell r="H473">
            <v>17.96</v>
          </cell>
          <cell r="I473">
            <v>1.61</v>
          </cell>
        </row>
        <row r="474">
          <cell r="B474">
            <v>0</v>
          </cell>
          <cell r="C474">
            <v>0</v>
          </cell>
          <cell r="D474">
            <v>0</v>
          </cell>
          <cell r="E474">
            <v>0</v>
          </cell>
          <cell r="F474">
            <v>0</v>
          </cell>
          <cell r="G474">
            <v>0</v>
          </cell>
          <cell r="H474">
            <v>0</v>
          </cell>
          <cell r="I474">
            <v>0</v>
          </cell>
        </row>
        <row r="475">
          <cell r="B475" t="str">
            <v>CP-HID-4</v>
          </cell>
          <cell r="C475">
            <v>0</v>
          </cell>
          <cell r="D475">
            <v>0</v>
          </cell>
          <cell r="E475" t="str">
            <v xml:space="preserve">FORNECIMENTO E INSTALAÇÃO DE BOLSA DE LIGAÇÃO PARA VASO SANITÁRIO </v>
          </cell>
          <cell r="F475" t="str">
            <v>UNI</v>
          </cell>
          <cell r="G475">
            <v>1</v>
          </cell>
          <cell r="H475">
            <v>0</v>
          </cell>
          <cell r="I475">
            <v>5.78</v>
          </cell>
        </row>
        <row r="476">
          <cell r="B476" t="str">
            <v xml:space="preserve">INSUMO </v>
          </cell>
          <cell r="C476" t="str">
            <v>SINAPI</v>
          </cell>
          <cell r="D476">
            <v>6140</v>
          </cell>
          <cell r="E476" t="str">
            <v>BOLSA DE LIGACAO EM PVC FLEXIVEL PARA VASO SANITARIO 1.1/2 " (40 MM)</v>
          </cell>
          <cell r="F476" t="str">
            <v xml:space="preserve">UN    </v>
          </cell>
          <cell r="G476">
            <v>1</v>
          </cell>
          <cell r="H476">
            <v>2.6</v>
          </cell>
          <cell r="I476">
            <v>2.6</v>
          </cell>
        </row>
        <row r="477">
          <cell r="B477" t="str">
            <v>COMPOSIÇÃO</v>
          </cell>
          <cell r="C477" t="str">
            <v>SINAPI</v>
          </cell>
          <cell r="D477">
            <v>88248</v>
          </cell>
          <cell r="E477" t="str">
            <v>AUXILIAR DE ENCANADOR OU BOMBEIRO HIDRÁULICO COM ENCARGOS COMPLEMENTARES</v>
          </cell>
          <cell r="F477" t="str">
            <v>H</v>
          </cell>
          <cell r="G477">
            <v>0.1</v>
          </cell>
          <cell r="H477">
            <v>13.99</v>
          </cell>
          <cell r="I477">
            <v>1.39</v>
          </cell>
        </row>
        <row r="478">
          <cell r="B478" t="str">
            <v>COMPOSIÇÃO</v>
          </cell>
          <cell r="C478" t="str">
            <v>SINAPI</v>
          </cell>
          <cell r="D478">
            <v>88267</v>
          </cell>
          <cell r="E478" t="str">
            <v>ENCANADOR OU BOMBEIRO HIDRÁULICO COM ENCARGOS COMPLEMENTARES</v>
          </cell>
          <cell r="F478" t="str">
            <v>H</v>
          </cell>
          <cell r="G478">
            <v>0.1</v>
          </cell>
          <cell r="H478">
            <v>17.96</v>
          </cell>
          <cell r="I478">
            <v>1.79</v>
          </cell>
        </row>
        <row r="479">
          <cell r="B479">
            <v>0</v>
          </cell>
          <cell r="C479">
            <v>0</v>
          </cell>
          <cell r="D479">
            <v>0</v>
          </cell>
          <cell r="E479">
            <v>0</v>
          </cell>
          <cell r="F479">
            <v>0</v>
          </cell>
          <cell r="G479">
            <v>0</v>
          </cell>
          <cell r="H479">
            <v>0</v>
          </cell>
          <cell r="I479">
            <v>0</v>
          </cell>
        </row>
        <row r="480">
          <cell r="B480" t="str">
            <v>CP-HID-5</v>
          </cell>
          <cell r="C480">
            <v>0</v>
          </cell>
          <cell r="D480">
            <v>0</v>
          </cell>
          <cell r="E480" t="str">
            <v>FORNECIMENTO E INSTALAÇÃO DE TUBO DE LIGAÇÃO PARA VASO SANITÁRIO VDE 38 MM</v>
          </cell>
          <cell r="F480" t="str">
            <v>UNI</v>
          </cell>
          <cell r="G480">
            <v>1</v>
          </cell>
          <cell r="H480">
            <v>0</v>
          </cell>
          <cell r="I480">
            <v>18.18</v>
          </cell>
        </row>
        <row r="481">
          <cell r="B481" t="str">
            <v xml:space="preserve">INSUMO </v>
          </cell>
          <cell r="C481" t="str">
            <v>MERCADO</v>
          </cell>
          <cell r="D481">
            <v>0</v>
          </cell>
          <cell r="E481" t="str">
            <v>TUBO DE LIGAÇÃO PARA VASO SANITÁRIO</v>
          </cell>
          <cell r="F481">
            <v>1</v>
          </cell>
          <cell r="G481">
            <v>1</v>
          </cell>
          <cell r="H481">
            <v>15</v>
          </cell>
          <cell r="I481">
            <v>15</v>
          </cell>
        </row>
        <row r="482">
          <cell r="B482" t="str">
            <v>COMPOSIÇÃO</v>
          </cell>
          <cell r="C482" t="str">
            <v>SINAPI</v>
          </cell>
          <cell r="D482">
            <v>88248</v>
          </cell>
          <cell r="E482" t="str">
            <v>AUXILIAR DE ENCANADOR OU BOMBEIRO HIDRÁULICO COM ENCARGOS COMPLEMENTARES</v>
          </cell>
          <cell r="F482" t="str">
            <v>H</v>
          </cell>
          <cell r="G482">
            <v>0.1</v>
          </cell>
          <cell r="H482">
            <v>13.99</v>
          </cell>
          <cell r="I482">
            <v>1.39</v>
          </cell>
        </row>
        <row r="483">
          <cell r="B483" t="str">
            <v>COMPOSIÇÃO</v>
          </cell>
          <cell r="C483" t="str">
            <v>SINAPI</v>
          </cell>
          <cell r="D483">
            <v>88267</v>
          </cell>
          <cell r="E483" t="str">
            <v>ENCANADOR OU BOMBEIRO HIDRÁULICO COM ENCARGOS COMPLEMENTARES</v>
          </cell>
          <cell r="F483" t="str">
            <v>H</v>
          </cell>
          <cell r="G483">
            <v>0.1</v>
          </cell>
          <cell r="H483">
            <v>17.96</v>
          </cell>
          <cell r="I483">
            <v>1.79</v>
          </cell>
        </row>
        <row r="484">
          <cell r="B484">
            <v>0</v>
          </cell>
          <cell r="C484">
            <v>0</v>
          </cell>
          <cell r="D484">
            <v>0</v>
          </cell>
          <cell r="E484">
            <v>0</v>
          </cell>
          <cell r="F484">
            <v>0</v>
          </cell>
          <cell r="G484">
            <v>0</v>
          </cell>
          <cell r="H484">
            <v>0</v>
          </cell>
          <cell r="I484">
            <v>0</v>
          </cell>
        </row>
        <row r="485">
          <cell r="B485" t="str">
            <v>CP-HID-6</v>
          </cell>
          <cell r="C485">
            <v>0</v>
          </cell>
          <cell r="D485">
            <v>0</v>
          </cell>
          <cell r="E485" t="str">
            <v>FORNECIMENTO E INSTALAÇÃO DE TUBO DE LIGAÇÃO CROMADO PARA VASO SANITÁRIO VDE - 38 MM</v>
          </cell>
          <cell r="F485" t="str">
            <v>UNI</v>
          </cell>
          <cell r="G485">
            <v>1</v>
          </cell>
          <cell r="H485">
            <v>0</v>
          </cell>
          <cell r="I485">
            <v>25.68</v>
          </cell>
        </row>
        <row r="486">
          <cell r="B486" t="str">
            <v xml:space="preserve">INSUMO </v>
          </cell>
          <cell r="C486" t="str">
            <v>MERCADO</v>
          </cell>
          <cell r="D486">
            <v>0</v>
          </cell>
          <cell r="E486" t="str">
            <v>TUBO DE LIGAÇÃO PARA VASO SANITÁRIO</v>
          </cell>
          <cell r="F486">
            <v>1</v>
          </cell>
          <cell r="G486">
            <v>1</v>
          </cell>
          <cell r="H486">
            <v>22.5</v>
          </cell>
          <cell r="I486">
            <v>22.5</v>
          </cell>
        </row>
        <row r="487">
          <cell r="B487" t="str">
            <v>COMPOSIÇÃO</v>
          </cell>
          <cell r="C487" t="str">
            <v>SINAPI</v>
          </cell>
          <cell r="D487">
            <v>88248</v>
          </cell>
          <cell r="E487" t="str">
            <v>AUXILIAR DE ENCANADOR OU BOMBEIRO HIDRÁULICO COM ENCARGOS COMPLEMENTARES</v>
          </cell>
          <cell r="F487" t="str">
            <v>H</v>
          </cell>
          <cell r="G487">
            <v>0.1</v>
          </cell>
          <cell r="H487">
            <v>13.99</v>
          </cell>
          <cell r="I487">
            <v>1.39</v>
          </cell>
        </row>
        <row r="488">
          <cell r="B488" t="str">
            <v>COMPOSIÇÃO</v>
          </cell>
          <cell r="C488" t="str">
            <v>SINAPI</v>
          </cell>
          <cell r="D488">
            <v>88267</v>
          </cell>
          <cell r="E488" t="str">
            <v>ENCANADOR OU BOMBEIRO HIDRÁULICO COM ENCARGOS COMPLEMENTARES</v>
          </cell>
          <cell r="F488" t="str">
            <v>H</v>
          </cell>
          <cell r="G488">
            <v>0.1</v>
          </cell>
          <cell r="H488">
            <v>17.96</v>
          </cell>
          <cell r="I488">
            <v>1.79</v>
          </cell>
        </row>
        <row r="489">
          <cell r="B489">
            <v>0</v>
          </cell>
          <cell r="C489">
            <v>0</v>
          </cell>
          <cell r="D489">
            <v>0</v>
          </cell>
          <cell r="E489">
            <v>0</v>
          </cell>
          <cell r="F489">
            <v>0</v>
          </cell>
          <cell r="G489">
            <v>0</v>
          </cell>
          <cell r="H489">
            <v>0</v>
          </cell>
          <cell r="I489">
            <v>0</v>
          </cell>
        </row>
        <row r="490">
          <cell r="B490" t="str">
            <v>CP-HID-7</v>
          </cell>
          <cell r="C490">
            <v>0</v>
          </cell>
          <cell r="D490">
            <v>0</v>
          </cell>
          <cell r="E490" t="str">
            <v xml:space="preserve">BUCHA DE REDUCAO DE PVC, SOLDAVEL, CURTA, COM 25X20 MM, PARA AGUA FRIA PREDIAL - FORNECIMENTO E INSTALAÇÃO </v>
          </cell>
          <cell r="F490" t="str">
            <v>UNI</v>
          </cell>
          <cell r="G490">
            <v>1</v>
          </cell>
          <cell r="H490">
            <v>0</v>
          </cell>
          <cell r="I490">
            <v>5.37</v>
          </cell>
        </row>
        <row r="491">
          <cell r="B491" t="str">
            <v>INSUMO</v>
          </cell>
          <cell r="C491" t="str">
            <v>SINAPI</v>
          </cell>
          <cell r="D491">
            <v>122</v>
          </cell>
          <cell r="E491" t="str">
            <v>ADESIVO PLASTICO PARA PVC, FRASCO COM 850 GR</v>
          </cell>
          <cell r="F491" t="str">
            <v xml:space="preserve">UN    </v>
          </cell>
          <cell r="G491">
            <v>8.9999999999999993E-3</v>
          </cell>
          <cell r="H491">
            <v>65.040000000000006</v>
          </cell>
          <cell r="I491">
            <v>0.57999999999999996</v>
          </cell>
        </row>
        <row r="492">
          <cell r="B492" t="str">
            <v>INSUMO</v>
          </cell>
          <cell r="C492" t="str">
            <v>SINAPI</v>
          </cell>
          <cell r="D492">
            <v>828</v>
          </cell>
          <cell r="E492" t="str">
            <v>BUCHA DE REDUCAO DE PVC, SOLDAVEL, CURTA, COM 25 X 20 MM, PARA AGUA FRIA PREDIAL</v>
          </cell>
          <cell r="F492" t="str">
            <v xml:space="preserve">UN    </v>
          </cell>
          <cell r="G492">
            <v>1</v>
          </cell>
          <cell r="H492">
            <v>0.28000000000000003</v>
          </cell>
          <cell r="I492">
            <v>0.28000000000000003</v>
          </cell>
        </row>
        <row r="493">
          <cell r="B493" t="str">
            <v>INSUMO</v>
          </cell>
          <cell r="C493" t="str">
            <v>SINAPI</v>
          </cell>
          <cell r="D493">
            <v>20083</v>
          </cell>
          <cell r="E493" t="str">
            <v>SOLUCAO LIMPADORA PARA PVC, FRASCO COM 1000 CM3</v>
          </cell>
          <cell r="F493" t="str">
            <v xml:space="preserve">UN    </v>
          </cell>
          <cell r="G493">
            <v>1.0999999999999999E-2</v>
          </cell>
          <cell r="H493">
            <v>56.48</v>
          </cell>
          <cell r="I493">
            <v>0.62</v>
          </cell>
        </row>
        <row r="494">
          <cell r="B494" t="str">
            <v>INSUMO</v>
          </cell>
          <cell r="C494" t="str">
            <v>SINAPI</v>
          </cell>
          <cell r="D494">
            <v>38383</v>
          </cell>
          <cell r="E494" t="str">
            <v>LIXA D'AGUA EM FOLHA, GRAO 100</v>
          </cell>
          <cell r="F494" t="str">
            <v xml:space="preserve">UN    </v>
          </cell>
          <cell r="G494">
            <v>0.06</v>
          </cell>
          <cell r="H494">
            <v>1.72</v>
          </cell>
          <cell r="I494">
            <v>0.1</v>
          </cell>
        </row>
        <row r="495">
          <cell r="B495" t="str">
            <v>COMPOSICAO</v>
          </cell>
          <cell r="C495" t="str">
            <v>SINAPI</v>
          </cell>
          <cell r="D495">
            <v>88248</v>
          </cell>
          <cell r="E495" t="str">
            <v>AUXILIAR DE ENCANADOR OU BOMBEIRO HIDRÁULICO COM ENCARGOS COMPLEMENTARES</v>
          </cell>
          <cell r="F495" t="str">
            <v>H</v>
          </cell>
          <cell r="G495">
            <v>0.11899999999999999</v>
          </cell>
          <cell r="H495">
            <v>13.99</v>
          </cell>
          <cell r="I495">
            <v>1.66</v>
          </cell>
        </row>
        <row r="496">
          <cell r="B496" t="str">
            <v>COMPOSICAO</v>
          </cell>
          <cell r="C496" t="str">
            <v>SINAPI</v>
          </cell>
          <cell r="D496">
            <v>88267</v>
          </cell>
          <cell r="E496" t="str">
            <v>ENCANADOR OU BOMBEIRO HIDRÁULICO COM ENCARGOS COMPLEMENTARES</v>
          </cell>
          <cell r="F496" t="str">
            <v>H</v>
          </cell>
          <cell r="G496">
            <v>0.11899999999999999</v>
          </cell>
          <cell r="H496">
            <v>17.96</v>
          </cell>
          <cell r="I496">
            <v>2.13</v>
          </cell>
        </row>
        <row r="497">
          <cell r="B497">
            <v>0</v>
          </cell>
          <cell r="C497">
            <v>0</v>
          </cell>
          <cell r="D497">
            <v>0</v>
          </cell>
          <cell r="E497">
            <v>0</v>
          </cell>
          <cell r="F497">
            <v>0</v>
          </cell>
          <cell r="G497">
            <v>0</v>
          </cell>
          <cell r="H497">
            <v>0</v>
          </cell>
          <cell r="I497">
            <v>0</v>
          </cell>
        </row>
        <row r="498">
          <cell r="B498" t="str">
            <v>CP-HID-8</v>
          </cell>
          <cell r="C498">
            <v>0</v>
          </cell>
          <cell r="D498">
            <v>0</v>
          </cell>
          <cell r="E498" t="str">
            <v xml:space="preserve">BUCHA DE REDUCAO DE PVC, SOLDAVEL, CURTA, COM 60X50 MM, PARA AGUA FRIA PREDIAL -  FORNECIMENTO E INSTALAÇÃO </v>
          </cell>
          <cell r="F498" t="str">
            <v>UNI</v>
          </cell>
          <cell r="G498">
            <v>1</v>
          </cell>
          <cell r="H498">
            <v>0</v>
          </cell>
          <cell r="I498">
            <v>8.7100000000000009</v>
          </cell>
        </row>
        <row r="499">
          <cell r="B499" t="str">
            <v>INSUMO</v>
          </cell>
          <cell r="C499" t="str">
            <v>SINAPI</v>
          </cell>
          <cell r="D499">
            <v>122</v>
          </cell>
          <cell r="E499" t="str">
            <v>ADESIVO PLASTICO PARA PVC, FRASCO COM 850 GR</v>
          </cell>
          <cell r="F499" t="str">
            <v xml:space="preserve">UN    </v>
          </cell>
          <cell r="G499">
            <v>8.9999999999999993E-3</v>
          </cell>
          <cell r="H499">
            <v>65.040000000000006</v>
          </cell>
          <cell r="I499">
            <v>0.57999999999999996</v>
          </cell>
        </row>
        <row r="500">
          <cell r="B500" t="str">
            <v>INSUMO</v>
          </cell>
          <cell r="C500" t="str">
            <v>SINAPI</v>
          </cell>
          <cell r="D500">
            <v>818</v>
          </cell>
          <cell r="E500" t="str">
            <v>BUCHA DE REDUCAO DE PVC, SOLDAVEL, CURTA, COM 60 X 50 MM, PARA AGUA FRIA PREDIAL</v>
          </cell>
          <cell r="F500" t="str">
            <v xml:space="preserve">UN    </v>
          </cell>
          <cell r="G500">
            <v>1</v>
          </cell>
          <cell r="H500">
            <v>3.62</v>
          </cell>
          <cell r="I500">
            <v>3.62</v>
          </cell>
        </row>
        <row r="501">
          <cell r="B501" t="str">
            <v>INSUMO</v>
          </cell>
          <cell r="C501" t="str">
            <v>SINAPI</v>
          </cell>
          <cell r="D501">
            <v>20083</v>
          </cell>
          <cell r="E501" t="str">
            <v>SOLUCAO LIMPADORA PARA PVC, FRASCO COM 1000 CM3</v>
          </cell>
          <cell r="F501" t="str">
            <v xml:space="preserve">UN    </v>
          </cell>
          <cell r="G501">
            <v>1.0999999999999999E-2</v>
          </cell>
          <cell r="H501">
            <v>56.48</v>
          </cell>
          <cell r="I501">
            <v>0.62</v>
          </cell>
        </row>
        <row r="502">
          <cell r="B502" t="str">
            <v>INSUMO</v>
          </cell>
          <cell r="C502" t="str">
            <v>SINAPI</v>
          </cell>
          <cell r="D502">
            <v>38383</v>
          </cell>
          <cell r="E502" t="str">
            <v>LIXA D'AGUA EM FOLHA, GRAO 100</v>
          </cell>
          <cell r="F502" t="str">
            <v xml:space="preserve">UN    </v>
          </cell>
          <cell r="G502">
            <v>0.06</v>
          </cell>
          <cell r="H502">
            <v>1.72</v>
          </cell>
          <cell r="I502">
            <v>0.1</v>
          </cell>
        </row>
        <row r="503">
          <cell r="B503" t="str">
            <v>COMPOSICAO</v>
          </cell>
          <cell r="C503" t="str">
            <v>SINAPI</v>
          </cell>
          <cell r="D503">
            <v>88248</v>
          </cell>
          <cell r="E503" t="str">
            <v>AUXILIAR DE ENCANADOR OU BOMBEIRO HIDRÁULICO COM ENCARGOS COMPLEMENTARES</v>
          </cell>
          <cell r="F503" t="str">
            <v>H</v>
          </cell>
          <cell r="G503">
            <v>0.11899999999999999</v>
          </cell>
          <cell r="H503">
            <v>13.99</v>
          </cell>
          <cell r="I503">
            <v>1.66</v>
          </cell>
        </row>
        <row r="504">
          <cell r="B504" t="str">
            <v>COMPOSICAO</v>
          </cell>
          <cell r="C504" t="str">
            <v>SINAPI</v>
          </cell>
          <cell r="D504">
            <v>88267</v>
          </cell>
          <cell r="E504" t="str">
            <v>ENCANADOR OU BOMBEIRO HIDRÁULICO COM ENCARGOS COMPLEMENTARES</v>
          </cell>
          <cell r="F504" t="str">
            <v>H</v>
          </cell>
          <cell r="G504">
            <v>0.11899999999999999</v>
          </cell>
          <cell r="H504">
            <v>17.96</v>
          </cell>
          <cell r="I504">
            <v>2.13</v>
          </cell>
        </row>
        <row r="505">
          <cell r="B505">
            <v>0</v>
          </cell>
          <cell r="C505">
            <v>0</v>
          </cell>
          <cell r="D505">
            <v>0</v>
          </cell>
          <cell r="E505">
            <v>0</v>
          </cell>
          <cell r="F505">
            <v>0</v>
          </cell>
          <cell r="G505">
            <v>0</v>
          </cell>
          <cell r="H505">
            <v>0</v>
          </cell>
          <cell r="I505">
            <v>0</v>
          </cell>
        </row>
        <row r="506">
          <cell r="B506" t="str">
            <v>CP-HID-9</v>
          </cell>
          <cell r="C506">
            <v>0</v>
          </cell>
          <cell r="D506">
            <v>0</v>
          </cell>
          <cell r="E506" t="str">
            <v xml:space="preserve">BUCHA DE REDUCAO DE PVC, SOLDAVEL, CURTA, COM 75X60 MM, PARA AGUA FRIA PREDIAL -  FORNECIMENTO E INSTALAÇÃO </v>
          </cell>
          <cell r="F506" t="str">
            <v>UNI</v>
          </cell>
          <cell r="G506">
            <v>1</v>
          </cell>
          <cell r="H506">
            <v>0</v>
          </cell>
          <cell r="I506">
            <v>15.99</v>
          </cell>
        </row>
        <row r="507">
          <cell r="B507" t="str">
            <v>INSUMO</v>
          </cell>
          <cell r="C507" t="str">
            <v>SINAPI</v>
          </cell>
          <cell r="D507">
            <v>122</v>
          </cell>
          <cell r="E507" t="str">
            <v>ADESIVO PLASTICO PARA PVC, FRASCO COM 850 GR</v>
          </cell>
          <cell r="F507" t="str">
            <v xml:space="preserve">UN    </v>
          </cell>
          <cell r="G507">
            <v>8.9999999999999993E-3</v>
          </cell>
          <cell r="H507">
            <v>65.040000000000006</v>
          </cell>
          <cell r="I507">
            <v>0.57999999999999996</v>
          </cell>
        </row>
        <row r="508">
          <cell r="B508" t="str">
            <v>INSUMO</v>
          </cell>
          <cell r="C508" t="str">
            <v>SINAPI</v>
          </cell>
          <cell r="D508">
            <v>823</v>
          </cell>
          <cell r="E508" t="str">
            <v>BUCHA DE REDUCAO DE PVC, SOLDAVEL, CURTA, COM 75 X 60 MM, PARA AGUA FRIA PREDIAL</v>
          </cell>
          <cell r="F508" t="str">
            <v xml:space="preserve">UN    </v>
          </cell>
          <cell r="G508">
            <v>1</v>
          </cell>
          <cell r="H508">
            <v>10.9</v>
          </cell>
          <cell r="I508">
            <v>10.9</v>
          </cell>
        </row>
        <row r="509">
          <cell r="B509" t="str">
            <v>INSUMO</v>
          </cell>
          <cell r="C509" t="str">
            <v>SINAPI</v>
          </cell>
          <cell r="D509">
            <v>20083</v>
          </cell>
          <cell r="E509" t="str">
            <v>SOLUCAO LIMPADORA PARA PVC, FRASCO COM 1000 CM3</v>
          </cell>
          <cell r="F509" t="str">
            <v xml:space="preserve">UN    </v>
          </cell>
          <cell r="G509">
            <v>1.0999999999999999E-2</v>
          </cell>
          <cell r="H509">
            <v>56.48</v>
          </cell>
          <cell r="I509">
            <v>0.62</v>
          </cell>
        </row>
        <row r="510">
          <cell r="B510" t="str">
            <v>INSUMO</v>
          </cell>
          <cell r="C510" t="str">
            <v>SINAPI</v>
          </cell>
          <cell r="D510">
            <v>38383</v>
          </cell>
          <cell r="E510" t="str">
            <v>LIXA D'AGUA EM FOLHA, GRAO 100</v>
          </cell>
          <cell r="F510" t="str">
            <v xml:space="preserve">UN    </v>
          </cell>
          <cell r="G510">
            <v>0.06</v>
          </cell>
          <cell r="H510">
            <v>1.72</v>
          </cell>
          <cell r="I510">
            <v>0.1</v>
          </cell>
        </row>
        <row r="511">
          <cell r="B511" t="str">
            <v>COMPOSICAO</v>
          </cell>
          <cell r="C511" t="str">
            <v>SINAPI</v>
          </cell>
          <cell r="D511">
            <v>88248</v>
          </cell>
          <cell r="E511" t="str">
            <v>AUXILIAR DE ENCANADOR OU BOMBEIRO HIDRÁULICO COM ENCARGOS COMPLEMENTARES</v>
          </cell>
          <cell r="F511" t="str">
            <v>H</v>
          </cell>
          <cell r="G511">
            <v>0.11899999999999999</v>
          </cell>
          <cell r="H511">
            <v>13.99</v>
          </cell>
          <cell r="I511">
            <v>1.66</v>
          </cell>
        </row>
        <row r="512">
          <cell r="B512" t="str">
            <v>COMPOSICAO</v>
          </cell>
          <cell r="C512" t="str">
            <v>SINAPI</v>
          </cell>
          <cell r="D512">
            <v>88267</v>
          </cell>
          <cell r="E512" t="str">
            <v>ENCANADOR OU BOMBEIRO HIDRÁULICO COM ENCARGOS COMPLEMENTARES</v>
          </cell>
          <cell r="F512" t="str">
            <v>H</v>
          </cell>
          <cell r="G512">
            <v>0.11899999999999999</v>
          </cell>
          <cell r="H512">
            <v>17.96</v>
          </cell>
          <cell r="I512">
            <v>2.13</v>
          </cell>
        </row>
        <row r="513">
          <cell r="B513">
            <v>0</v>
          </cell>
          <cell r="C513">
            <v>0</v>
          </cell>
          <cell r="D513">
            <v>0</v>
          </cell>
          <cell r="E513">
            <v>0</v>
          </cell>
          <cell r="F513">
            <v>0</v>
          </cell>
          <cell r="G513">
            <v>0</v>
          </cell>
          <cell r="H513">
            <v>0</v>
          </cell>
          <cell r="I513">
            <v>0</v>
          </cell>
        </row>
        <row r="514">
          <cell r="B514" t="str">
            <v>CP-HID-10</v>
          </cell>
          <cell r="C514">
            <v>0</v>
          </cell>
          <cell r="D514">
            <v>0</v>
          </cell>
          <cell r="E514" t="str">
            <v xml:space="preserve">BUCHA DE REDUCAO DE PVC, SOLDAVEL, LONGA, COM 60X25 MM, PARA AGUA FRIA PREDIAL - FORNECIMENTO E INSTALAÇÃO </v>
          </cell>
          <cell r="F514" t="str">
            <v>UNI</v>
          </cell>
          <cell r="G514">
            <v>1</v>
          </cell>
          <cell r="H514">
            <v>0</v>
          </cell>
          <cell r="I514">
            <v>11.1</v>
          </cell>
        </row>
        <row r="515">
          <cell r="B515" t="str">
            <v>INSUMO</v>
          </cell>
          <cell r="C515" t="str">
            <v>SINAPI</v>
          </cell>
          <cell r="D515">
            <v>122</v>
          </cell>
          <cell r="E515" t="str">
            <v>ADESIVO PLASTICO PARA PVC, FRASCO COM 850 GR</v>
          </cell>
          <cell r="F515" t="str">
            <v xml:space="preserve">UN    </v>
          </cell>
          <cell r="G515">
            <v>8.9999999999999993E-3</v>
          </cell>
          <cell r="H515">
            <v>65.040000000000006</v>
          </cell>
          <cell r="I515">
            <v>0.57999999999999996</v>
          </cell>
        </row>
        <row r="516">
          <cell r="B516" t="str">
            <v>INSUMO</v>
          </cell>
          <cell r="C516" t="str">
            <v>SINAPI</v>
          </cell>
          <cell r="D516">
            <v>816</v>
          </cell>
          <cell r="E516" t="str">
            <v>BUCHA DE REDUCAO DE PVC, SOLDAVEL, LONGA, COM 60 X 25 MM, PARA AGUA FRIA PREDIAL</v>
          </cell>
          <cell r="F516" t="str">
            <v xml:space="preserve">UN    </v>
          </cell>
          <cell r="G516">
            <v>1</v>
          </cell>
          <cell r="H516">
            <v>6.01</v>
          </cell>
          <cell r="I516">
            <v>6.01</v>
          </cell>
        </row>
        <row r="517">
          <cell r="B517" t="str">
            <v>INSUMO</v>
          </cell>
          <cell r="C517" t="str">
            <v>SINAPI</v>
          </cell>
          <cell r="D517">
            <v>20083</v>
          </cell>
          <cell r="E517" t="str">
            <v>SOLUCAO LIMPADORA PARA PVC, FRASCO COM 1000 CM3</v>
          </cell>
          <cell r="F517" t="str">
            <v xml:space="preserve">UN    </v>
          </cell>
          <cell r="G517">
            <v>1.0999999999999999E-2</v>
          </cell>
          <cell r="H517">
            <v>56.48</v>
          </cell>
          <cell r="I517">
            <v>0.62</v>
          </cell>
        </row>
        <row r="518">
          <cell r="B518" t="str">
            <v>INSUMO</v>
          </cell>
          <cell r="C518" t="str">
            <v>SINAPI</v>
          </cell>
          <cell r="D518">
            <v>38383</v>
          </cell>
          <cell r="E518" t="str">
            <v>LIXA D'AGUA EM FOLHA, GRAO 100</v>
          </cell>
          <cell r="F518" t="str">
            <v xml:space="preserve">UN    </v>
          </cell>
          <cell r="G518">
            <v>0.06</v>
          </cell>
          <cell r="H518">
            <v>1.72</v>
          </cell>
          <cell r="I518">
            <v>0.1</v>
          </cell>
        </row>
        <row r="519">
          <cell r="B519" t="str">
            <v>COMPOSICAO</v>
          </cell>
          <cell r="C519" t="str">
            <v>SINAPI</v>
          </cell>
          <cell r="D519">
            <v>88248</v>
          </cell>
          <cell r="E519" t="str">
            <v>AUXILIAR DE ENCANADOR OU BOMBEIRO HIDRÁULICO COM ENCARGOS COMPLEMENTARES</v>
          </cell>
          <cell r="F519" t="str">
            <v>H</v>
          </cell>
          <cell r="G519">
            <v>0.11899999999999999</v>
          </cell>
          <cell r="H519">
            <v>13.99</v>
          </cell>
          <cell r="I519">
            <v>1.66</v>
          </cell>
        </row>
        <row r="520">
          <cell r="B520" t="str">
            <v>COMPOSICAO</v>
          </cell>
          <cell r="C520" t="str">
            <v>SINAPI</v>
          </cell>
          <cell r="D520">
            <v>88267</v>
          </cell>
          <cell r="E520" t="str">
            <v>ENCANADOR OU BOMBEIRO HIDRÁULICO COM ENCARGOS COMPLEMENTARES</v>
          </cell>
          <cell r="F520" t="str">
            <v>H</v>
          </cell>
          <cell r="G520">
            <v>0.11899999999999999</v>
          </cell>
          <cell r="H520">
            <v>17.96</v>
          </cell>
          <cell r="I520">
            <v>2.13</v>
          </cell>
        </row>
        <row r="521">
          <cell r="B521">
            <v>0</v>
          </cell>
          <cell r="C521">
            <v>0</v>
          </cell>
          <cell r="D521">
            <v>0</v>
          </cell>
          <cell r="E521">
            <v>0</v>
          </cell>
          <cell r="F521">
            <v>0</v>
          </cell>
          <cell r="G521">
            <v>0</v>
          </cell>
          <cell r="H521">
            <v>0</v>
          </cell>
          <cell r="I521">
            <v>0</v>
          </cell>
        </row>
        <row r="522">
          <cell r="B522" t="str">
            <v>CP-HID-11</v>
          </cell>
          <cell r="C522">
            <v>0</v>
          </cell>
          <cell r="D522">
            <v>0</v>
          </cell>
          <cell r="E522" t="str">
            <v xml:space="preserve">BUCHA DE REDUCAO DE PVC, SOLDAVEL, LONGA, COM 60X32 MM, PARA AGUA FRIA PREDIAL - FORNECIMENTO E INSTALAÇÃO </v>
          </cell>
          <cell r="F522" t="str">
            <v>UNI</v>
          </cell>
          <cell r="G522">
            <v>1</v>
          </cell>
          <cell r="H522">
            <v>0</v>
          </cell>
          <cell r="I522">
            <v>12.36</v>
          </cell>
        </row>
        <row r="523">
          <cell r="B523" t="str">
            <v>INSUMO</v>
          </cell>
          <cell r="C523" t="str">
            <v>SINAPI</v>
          </cell>
          <cell r="D523">
            <v>122</v>
          </cell>
          <cell r="E523" t="str">
            <v>ADESIVO PLASTICO PARA PVC, FRASCO COM 850 GR</v>
          </cell>
          <cell r="F523" t="str">
            <v xml:space="preserve">UN    </v>
          </cell>
          <cell r="G523">
            <v>8.9999999999999993E-3</v>
          </cell>
          <cell r="H523">
            <v>65.040000000000006</v>
          </cell>
          <cell r="I523">
            <v>0.57999999999999996</v>
          </cell>
        </row>
        <row r="524">
          <cell r="B524" t="str">
            <v>INSUMO</v>
          </cell>
          <cell r="C524" t="str">
            <v>SINAPI</v>
          </cell>
          <cell r="D524">
            <v>814</v>
          </cell>
          <cell r="E524" t="str">
            <v>BUCHA DE REDUCAO DE PVC, SOLDAVEL, LONGA, COM 60 X 32 MM, PARA AGUA FRIA PREDIAL</v>
          </cell>
          <cell r="F524" t="str">
            <v xml:space="preserve">UN    </v>
          </cell>
          <cell r="G524">
            <v>1</v>
          </cell>
          <cell r="H524">
            <v>7.27</v>
          </cell>
          <cell r="I524">
            <v>7.27</v>
          </cell>
        </row>
        <row r="525">
          <cell r="B525" t="str">
            <v>INSUMO</v>
          </cell>
          <cell r="C525" t="str">
            <v>SINAPI</v>
          </cell>
          <cell r="D525">
            <v>20083</v>
          </cell>
          <cell r="E525" t="str">
            <v>SOLUCAO LIMPADORA PARA PVC, FRASCO COM 1000 CM3</v>
          </cell>
          <cell r="F525" t="str">
            <v xml:space="preserve">UN    </v>
          </cell>
          <cell r="G525">
            <v>1.0999999999999999E-2</v>
          </cell>
          <cell r="H525">
            <v>56.48</v>
          </cell>
          <cell r="I525">
            <v>0.62</v>
          </cell>
        </row>
        <row r="526">
          <cell r="B526" t="str">
            <v>INSUMO</v>
          </cell>
          <cell r="C526" t="str">
            <v>SINAPI</v>
          </cell>
          <cell r="D526">
            <v>38383</v>
          </cell>
          <cell r="E526" t="str">
            <v>LIXA D'AGUA EM FOLHA, GRAO 100</v>
          </cell>
          <cell r="F526" t="str">
            <v xml:space="preserve">UN    </v>
          </cell>
          <cell r="G526">
            <v>0.06</v>
          </cell>
          <cell r="H526">
            <v>1.72</v>
          </cell>
          <cell r="I526">
            <v>0.1</v>
          </cell>
        </row>
        <row r="527">
          <cell r="B527" t="str">
            <v>COMPOSICAO</v>
          </cell>
          <cell r="C527" t="str">
            <v>SINAPI</v>
          </cell>
          <cell r="D527">
            <v>88248</v>
          </cell>
          <cell r="E527" t="str">
            <v>AUXILIAR DE ENCANADOR OU BOMBEIRO HIDRÁULICO COM ENCARGOS COMPLEMENTARES</v>
          </cell>
          <cell r="F527" t="str">
            <v>H</v>
          </cell>
          <cell r="G527">
            <v>0.11899999999999999</v>
          </cell>
          <cell r="H527">
            <v>13.99</v>
          </cell>
          <cell r="I527">
            <v>1.66</v>
          </cell>
        </row>
        <row r="528">
          <cell r="B528" t="str">
            <v>COMPOSICAO</v>
          </cell>
          <cell r="C528" t="str">
            <v>SINAPI</v>
          </cell>
          <cell r="D528">
            <v>88267</v>
          </cell>
          <cell r="E528" t="str">
            <v>ENCANADOR OU BOMBEIRO HIDRÁULICO COM ENCARGOS COMPLEMENTARES</v>
          </cell>
          <cell r="F528" t="str">
            <v>H</v>
          </cell>
          <cell r="G528">
            <v>0.11899999999999999</v>
          </cell>
          <cell r="H528">
            <v>17.96</v>
          </cell>
          <cell r="I528">
            <v>2.13</v>
          </cell>
        </row>
        <row r="529">
          <cell r="B529">
            <v>0</v>
          </cell>
          <cell r="C529">
            <v>0</v>
          </cell>
          <cell r="D529">
            <v>0</v>
          </cell>
          <cell r="E529">
            <v>0</v>
          </cell>
          <cell r="F529">
            <v>0</v>
          </cell>
          <cell r="G529">
            <v>0</v>
          </cell>
          <cell r="H529">
            <v>0</v>
          </cell>
          <cell r="I529">
            <v>0</v>
          </cell>
        </row>
        <row r="530">
          <cell r="B530" t="str">
            <v>CP-HID-12</v>
          </cell>
          <cell r="C530">
            <v>0</v>
          </cell>
          <cell r="D530">
            <v>0</v>
          </cell>
          <cell r="E530" t="str">
            <v xml:space="preserve">BUCHA DE REDUCAO DE PVC, SOLDAVEL, LONGA, COM 60X50 MM, PARA AGUA FRIA PREDIAL -  FORNECIMENTO E INSTALAÇÃO </v>
          </cell>
          <cell r="F530" t="str">
            <v>UNI</v>
          </cell>
          <cell r="G530">
            <v>1</v>
          </cell>
          <cell r="H530">
            <v>0</v>
          </cell>
          <cell r="I530">
            <v>14.65</v>
          </cell>
        </row>
        <row r="531">
          <cell r="B531" t="str">
            <v>INSUMO</v>
          </cell>
          <cell r="C531" t="str">
            <v>SINAPI</v>
          </cell>
          <cell r="D531">
            <v>122</v>
          </cell>
          <cell r="E531" t="str">
            <v>ADESIVO PLASTICO PARA PVC, FRASCO COM 850 GR</v>
          </cell>
          <cell r="F531" t="str">
            <v xml:space="preserve">UN    </v>
          </cell>
          <cell r="G531">
            <v>8.9999999999999993E-3</v>
          </cell>
          <cell r="H531">
            <v>65.040000000000006</v>
          </cell>
          <cell r="I531">
            <v>0.57999999999999996</v>
          </cell>
        </row>
        <row r="532">
          <cell r="B532" t="str">
            <v>INSUMO</v>
          </cell>
          <cell r="C532" t="str">
            <v>SINAPI</v>
          </cell>
          <cell r="D532">
            <v>822</v>
          </cell>
          <cell r="E532" t="str">
            <v>BUCHA DE REDUCAO DE PVC, SOLDAVEL, LONGA, COM 60 X 50 MM, PARA AGUA FRIA PREDIAL</v>
          </cell>
          <cell r="F532" t="str">
            <v xml:space="preserve">UN    </v>
          </cell>
          <cell r="G532">
            <v>1</v>
          </cell>
          <cell r="H532">
            <v>9.56</v>
          </cell>
          <cell r="I532">
            <v>9.56</v>
          </cell>
        </row>
        <row r="533">
          <cell r="B533" t="str">
            <v>INSUMO</v>
          </cell>
          <cell r="C533" t="str">
            <v>SINAPI</v>
          </cell>
          <cell r="D533">
            <v>20083</v>
          </cell>
          <cell r="E533" t="str">
            <v>SOLUCAO LIMPADORA PARA PVC, FRASCO COM 1000 CM3</v>
          </cell>
          <cell r="F533" t="str">
            <v xml:space="preserve">UN    </v>
          </cell>
          <cell r="G533">
            <v>1.0999999999999999E-2</v>
          </cell>
          <cell r="H533">
            <v>56.48</v>
          </cell>
          <cell r="I533">
            <v>0.62</v>
          </cell>
        </row>
        <row r="534">
          <cell r="B534" t="str">
            <v>INSUMO</v>
          </cell>
          <cell r="C534" t="str">
            <v>SINAPI</v>
          </cell>
          <cell r="D534">
            <v>38383</v>
          </cell>
          <cell r="E534" t="str">
            <v>LIXA D'AGUA EM FOLHA, GRAO 100</v>
          </cell>
          <cell r="F534" t="str">
            <v xml:space="preserve">UN    </v>
          </cell>
          <cell r="G534">
            <v>0.06</v>
          </cell>
          <cell r="H534">
            <v>1.72</v>
          </cell>
          <cell r="I534">
            <v>0.1</v>
          </cell>
        </row>
        <row r="535">
          <cell r="B535" t="str">
            <v>COMPOSICAO</v>
          </cell>
          <cell r="C535" t="str">
            <v>SINAPI</v>
          </cell>
          <cell r="D535">
            <v>88248</v>
          </cell>
          <cell r="E535" t="str">
            <v>AUXILIAR DE ENCANADOR OU BOMBEIRO HIDRÁULICO COM ENCARGOS COMPLEMENTARES</v>
          </cell>
          <cell r="F535" t="str">
            <v>H</v>
          </cell>
          <cell r="G535">
            <v>0.11899999999999999</v>
          </cell>
          <cell r="H535">
            <v>13.99</v>
          </cell>
          <cell r="I535">
            <v>1.66</v>
          </cell>
        </row>
        <row r="536">
          <cell r="B536" t="str">
            <v>COMPOSICAO</v>
          </cell>
          <cell r="C536" t="str">
            <v>SINAPI</v>
          </cell>
          <cell r="D536">
            <v>88267</v>
          </cell>
          <cell r="E536" t="str">
            <v>ENCANADOR OU BOMBEIRO HIDRÁULICO COM ENCARGOS COMPLEMENTARES</v>
          </cell>
          <cell r="F536" t="str">
            <v>H</v>
          </cell>
          <cell r="G536">
            <v>0.11899999999999999</v>
          </cell>
          <cell r="H536">
            <v>17.96</v>
          </cell>
          <cell r="I536">
            <v>2.13</v>
          </cell>
        </row>
        <row r="537">
          <cell r="B537">
            <v>0</v>
          </cell>
          <cell r="C537">
            <v>0</v>
          </cell>
          <cell r="D537">
            <v>0</v>
          </cell>
          <cell r="E537">
            <v>0</v>
          </cell>
          <cell r="F537">
            <v>0</v>
          </cell>
          <cell r="G537">
            <v>0</v>
          </cell>
          <cell r="H537">
            <v>0</v>
          </cell>
          <cell r="I537">
            <v>0</v>
          </cell>
        </row>
        <row r="538">
          <cell r="B538" t="str">
            <v>CP-HID-13</v>
          </cell>
          <cell r="C538">
            <v>0</v>
          </cell>
          <cell r="D538">
            <v>0</v>
          </cell>
          <cell r="E538" t="str">
            <v xml:space="preserve">JOELHO DE REDUCAO, PVC SOLDAVEL, 90 GRAUS,  32 MM X 25 MM, PARA AGUA FRIA PREDIAL - FORNECIMENTO E INSTALAÇÃO </v>
          </cell>
          <cell r="F538" t="str">
            <v>UNI</v>
          </cell>
          <cell r="G538">
            <v>1</v>
          </cell>
          <cell r="H538">
            <v>0</v>
          </cell>
          <cell r="I538">
            <v>7.71</v>
          </cell>
        </row>
        <row r="539">
          <cell r="B539" t="str">
            <v>INSUMO</v>
          </cell>
          <cell r="C539" t="str">
            <v>SINAPI</v>
          </cell>
          <cell r="D539">
            <v>122</v>
          </cell>
          <cell r="E539" t="str">
            <v>ADESIVO PLASTICO PARA PVC, FRASCO COM 850 GR</v>
          </cell>
          <cell r="F539" t="str">
            <v xml:space="preserve">UN    </v>
          </cell>
          <cell r="G539">
            <v>8.9999999999999993E-3</v>
          </cell>
          <cell r="H539">
            <v>65.040000000000006</v>
          </cell>
          <cell r="I539">
            <v>0.57999999999999996</v>
          </cell>
        </row>
        <row r="540">
          <cell r="B540" t="str">
            <v>INSUMO</v>
          </cell>
          <cell r="C540" t="str">
            <v>SINAPI</v>
          </cell>
          <cell r="D540">
            <v>3538</v>
          </cell>
          <cell r="E540" t="str">
            <v>JOELHO DE REDUCAO, PVC SOLDAVEL, 90 GRAUS,  32 MM X 25 MM, PARA AGUA FRIA PREDIAL</v>
          </cell>
          <cell r="F540" t="str">
            <v xml:space="preserve">UN    </v>
          </cell>
          <cell r="G540">
            <v>1</v>
          </cell>
          <cell r="H540">
            <v>2.62</v>
          </cell>
          <cell r="I540">
            <v>2.62</v>
          </cell>
        </row>
        <row r="541">
          <cell r="B541" t="str">
            <v>INSUMO</v>
          </cell>
          <cell r="C541" t="str">
            <v>SINAPI</v>
          </cell>
          <cell r="D541">
            <v>20083</v>
          </cell>
          <cell r="E541" t="str">
            <v>SOLUCAO LIMPADORA PARA PVC, FRASCO COM 1000 CM3</v>
          </cell>
          <cell r="F541" t="str">
            <v xml:space="preserve">UN    </v>
          </cell>
          <cell r="G541">
            <v>1.0999999999999999E-2</v>
          </cell>
          <cell r="H541">
            <v>56.48</v>
          </cell>
          <cell r="I541">
            <v>0.62</v>
          </cell>
        </row>
        <row r="542">
          <cell r="B542" t="str">
            <v>INSUMO</v>
          </cell>
          <cell r="C542" t="str">
            <v>SINAPI</v>
          </cell>
          <cell r="D542">
            <v>38383</v>
          </cell>
          <cell r="E542" t="str">
            <v>LIXA D'AGUA EM FOLHA, GRAO 100</v>
          </cell>
          <cell r="F542" t="str">
            <v xml:space="preserve">UN    </v>
          </cell>
          <cell r="G542">
            <v>0.06</v>
          </cell>
          <cell r="H542">
            <v>1.72</v>
          </cell>
          <cell r="I542">
            <v>0.1</v>
          </cell>
        </row>
        <row r="543">
          <cell r="B543" t="str">
            <v>COMPOSICAO</v>
          </cell>
          <cell r="C543" t="str">
            <v>SINAPI</v>
          </cell>
          <cell r="D543">
            <v>88248</v>
          </cell>
          <cell r="E543" t="str">
            <v>AUXILIAR DE ENCANADOR OU BOMBEIRO HIDRÁULICO COM ENCARGOS COMPLEMENTARES</v>
          </cell>
          <cell r="F543" t="str">
            <v>H</v>
          </cell>
          <cell r="G543">
            <v>0.11899999999999999</v>
          </cell>
          <cell r="H543">
            <v>13.99</v>
          </cell>
          <cell r="I543">
            <v>1.66</v>
          </cell>
        </row>
        <row r="544">
          <cell r="B544" t="str">
            <v>COMPOSICAO</v>
          </cell>
          <cell r="C544" t="str">
            <v>SINAPI</v>
          </cell>
          <cell r="D544">
            <v>88267</v>
          </cell>
          <cell r="E544" t="str">
            <v>ENCANADOR OU BOMBEIRO HIDRÁULICO COM ENCARGOS COMPLEMENTARES</v>
          </cell>
          <cell r="F544" t="str">
            <v>H</v>
          </cell>
          <cell r="G544">
            <v>0.11899999999999999</v>
          </cell>
          <cell r="H544">
            <v>17.96</v>
          </cell>
          <cell r="I544">
            <v>2.13</v>
          </cell>
        </row>
        <row r="545">
          <cell r="B545">
            <v>0</v>
          </cell>
          <cell r="C545">
            <v>0</v>
          </cell>
          <cell r="D545">
            <v>0</v>
          </cell>
          <cell r="E545">
            <v>0</v>
          </cell>
          <cell r="F545">
            <v>0</v>
          </cell>
          <cell r="G545">
            <v>0</v>
          </cell>
          <cell r="H545">
            <v>0</v>
          </cell>
          <cell r="I545">
            <v>0</v>
          </cell>
        </row>
        <row r="546">
          <cell r="B546" t="str">
            <v>CP-HID-14</v>
          </cell>
          <cell r="C546">
            <v>0</v>
          </cell>
          <cell r="D546">
            <v>0</v>
          </cell>
          <cell r="E546" t="str">
            <v xml:space="preserve">JOELHO DE REDUÇÃO, PVC SOLDAVEL, 90 GRAUS, 40MMX32MM, PARA AGUA FRIA PREDIAL - FORNECIMENTO E INSTALAÇÃO </v>
          </cell>
          <cell r="F546" t="str">
            <v>UNI</v>
          </cell>
          <cell r="G546">
            <v>1</v>
          </cell>
          <cell r="H546">
            <v>0</v>
          </cell>
          <cell r="I546">
            <v>8.66</v>
          </cell>
        </row>
        <row r="547">
          <cell r="B547" t="str">
            <v>INSUMO</v>
          </cell>
          <cell r="C547" t="str">
            <v>SINAPI</v>
          </cell>
          <cell r="D547">
            <v>122</v>
          </cell>
          <cell r="E547" t="str">
            <v>ADESIVO PLASTICO PARA PVC, FRASCO COM 850 GR</v>
          </cell>
          <cell r="F547" t="str">
            <v xml:space="preserve">UN    </v>
          </cell>
          <cell r="G547">
            <v>8.9999999999999993E-3</v>
          </cell>
          <cell r="H547">
            <v>65.040000000000006</v>
          </cell>
          <cell r="I547">
            <v>0.57999999999999996</v>
          </cell>
        </row>
        <row r="548">
          <cell r="B548" t="str">
            <v>INSUMO</v>
          </cell>
          <cell r="C548" t="str">
            <v>MERCADO</v>
          </cell>
          <cell r="D548">
            <v>0</v>
          </cell>
          <cell r="E548" t="str">
            <v xml:space="preserve">JOELHO DE REDUÇÃO, PVC SOLDAVEL, 90 GRAUS, 40MMX32MM, PARA AGUA FRIA PREDIAL </v>
          </cell>
          <cell r="F548" t="str">
            <v>UNI</v>
          </cell>
          <cell r="G548">
            <v>1</v>
          </cell>
          <cell r="H548">
            <v>3.57</v>
          </cell>
          <cell r="I548">
            <v>3.57</v>
          </cell>
        </row>
        <row r="549">
          <cell r="B549" t="str">
            <v>INSUMO</v>
          </cell>
          <cell r="C549" t="str">
            <v>SINAPI</v>
          </cell>
          <cell r="D549">
            <v>20083</v>
          </cell>
          <cell r="E549" t="str">
            <v>SOLUCAO LIMPADORA PARA PVC, FRASCO COM 1000 CM3</v>
          </cell>
          <cell r="F549" t="str">
            <v xml:space="preserve">UN    </v>
          </cell>
          <cell r="G549">
            <v>1.0999999999999999E-2</v>
          </cell>
          <cell r="H549">
            <v>56.48</v>
          </cell>
          <cell r="I549">
            <v>0.62</v>
          </cell>
        </row>
        <row r="550">
          <cell r="B550" t="str">
            <v>INSUMO</v>
          </cell>
          <cell r="C550" t="str">
            <v>SINAPI</v>
          </cell>
          <cell r="D550">
            <v>38383</v>
          </cell>
          <cell r="E550" t="str">
            <v>LIXA D'AGUA EM FOLHA, GRAO 100</v>
          </cell>
          <cell r="F550" t="str">
            <v xml:space="preserve">UN    </v>
          </cell>
          <cell r="G550">
            <v>0.06</v>
          </cell>
          <cell r="H550">
            <v>1.72</v>
          </cell>
          <cell r="I550">
            <v>0.1</v>
          </cell>
        </row>
        <row r="551">
          <cell r="B551" t="str">
            <v>COMPOSICAO</v>
          </cell>
          <cell r="C551" t="str">
            <v>SINAPI</v>
          </cell>
          <cell r="D551">
            <v>88248</v>
          </cell>
          <cell r="E551" t="str">
            <v>AUXILIAR DE ENCANADOR OU BOMBEIRO HIDRÁULICO COM ENCARGOS COMPLEMENTARES</v>
          </cell>
          <cell r="F551" t="str">
            <v>H</v>
          </cell>
          <cell r="G551">
            <v>0.11899999999999999</v>
          </cell>
          <cell r="H551">
            <v>13.99</v>
          </cell>
          <cell r="I551">
            <v>1.66</v>
          </cell>
        </row>
        <row r="552">
          <cell r="B552" t="str">
            <v>COMPOSICAO</v>
          </cell>
          <cell r="C552" t="str">
            <v>SINAPI</v>
          </cell>
          <cell r="D552">
            <v>88267</v>
          </cell>
          <cell r="E552" t="str">
            <v>ENCANADOR OU BOMBEIRO HIDRÁULICO COM ENCARGOS COMPLEMENTARES</v>
          </cell>
          <cell r="F552" t="str">
            <v>H</v>
          </cell>
          <cell r="G552">
            <v>0.11899999999999999</v>
          </cell>
          <cell r="H552">
            <v>17.96</v>
          </cell>
          <cell r="I552">
            <v>2.13</v>
          </cell>
        </row>
        <row r="553">
          <cell r="B553">
            <v>0</v>
          </cell>
          <cell r="C553">
            <v>0</v>
          </cell>
          <cell r="D553">
            <v>0</v>
          </cell>
          <cell r="E553">
            <v>0</v>
          </cell>
          <cell r="F553">
            <v>0</v>
          </cell>
          <cell r="G553">
            <v>0</v>
          </cell>
          <cell r="H553">
            <v>0</v>
          </cell>
          <cell r="I553">
            <v>0</v>
          </cell>
        </row>
        <row r="554">
          <cell r="B554" t="str">
            <v>CP-HID-15</v>
          </cell>
          <cell r="C554">
            <v>0</v>
          </cell>
          <cell r="D554">
            <v>0</v>
          </cell>
          <cell r="E554" t="str">
            <v>TE DE REDUÇÃO, PVC, SOLDÁVEL, DN 75MM X 60MM, INSTALADO EM PRUMADA DE ÁGUA - FORNECIMENTO E INSTALAÇÃO.</v>
          </cell>
          <cell r="F554" t="str">
            <v>UNI</v>
          </cell>
          <cell r="G554">
            <v>1</v>
          </cell>
          <cell r="H554">
            <v>0</v>
          </cell>
          <cell r="I554">
            <v>60.56</v>
          </cell>
        </row>
        <row r="555">
          <cell r="B555" t="str">
            <v>INSUMO</v>
          </cell>
          <cell r="C555" t="str">
            <v>SINAPI</v>
          </cell>
          <cell r="D555">
            <v>122</v>
          </cell>
          <cell r="E555" t="str">
            <v>ADESIVO PLASTICO PARA PVC, FRASCO COM 850 GR</v>
          </cell>
          <cell r="F555" t="str">
            <v xml:space="preserve">UN    </v>
          </cell>
          <cell r="G555">
            <v>0.06</v>
          </cell>
          <cell r="H555">
            <v>65.040000000000006</v>
          </cell>
          <cell r="I555">
            <v>3.9</v>
          </cell>
        </row>
        <row r="556">
          <cell r="B556" t="str">
            <v>INSUMO</v>
          </cell>
          <cell r="C556" t="str">
            <v xml:space="preserve">MERCADO </v>
          </cell>
          <cell r="D556">
            <v>0</v>
          </cell>
          <cell r="E556" t="str">
            <v>TE DE REDUÇÃO, PVC, SOLDÁVEL, DN 75MM X 60MM, INSTALADO EM PRUMADA DE ÁGUA</v>
          </cell>
          <cell r="F556" t="str">
            <v/>
          </cell>
          <cell r="G556">
            <v>1</v>
          </cell>
          <cell r="H556">
            <v>45.5</v>
          </cell>
          <cell r="I556">
            <v>45.5</v>
          </cell>
        </row>
        <row r="557">
          <cell r="B557" t="str">
            <v>INSUMO</v>
          </cell>
          <cell r="C557" t="str">
            <v>SINAPI</v>
          </cell>
          <cell r="D557">
            <v>20083</v>
          </cell>
          <cell r="E557" t="str">
            <v>SOLUCAO LIMPADORA PARA PVC, FRASCO COM 1000 CM3</v>
          </cell>
          <cell r="F557" t="str">
            <v xml:space="preserve">UN    </v>
          </cell>
          <cell r="G557">
            <v>7.8E-2</v>
          </cell>
          <cell r="H557">
            <v>56.48</v>
          </cell>
          <cell r="I557">
            <v>4.4000000000000004</v>
          </cell>
        </row>
        <row r="558">
          <cell r="B558" t="str">
            <v>INSUMO</v>
          </cell>
          <cell r="C558" t="str">
            <v>SINAPI</v>
          </cell>
          <cell r="D558">
            <v>38383</v>
          </cell>
          <cell r="E558" t="str">
            <v>LIXA D'AGUA EM FOLHA, GRAO 100</v>
          </cell>
          <cell r="F558" t="str">
            <v xml:space="preserve">UN    </v>
          </cell>
          <cell r="G558">
            <v>5.2999999999999999E-2</v>
          </cell>
          <cell r="H558">
            <v>1.72</v>
          </cell>
          <cell r="I558">
            <v>0.09</v>
          </cell>
        </row>
        <row r="559">
          <cell r="B559" t="str">
            <v>COMPOSICAO</v>
          </cell>
          <cell r="C559" t="str">
            <v>SINAPI</v>
          </cell>
          <cell r="D559">
            <v>88248</v>
          </cell>
          <cell r="E559" t="str">
            <v>AUXILIAR DE ENCANADOR OU BOMBEIRO HIDRÁULICO COM ENCARGOS COMPLEMENTARES</v>
          </cell>
          <cell r="F559" t="str">
            <v>H</v>
          </cell>
          <cell r="G559">
            <v>0.20899999999999999</v>
          </cell>
          <cell r="H559">
            <v>13.99</v>
          </cell>
          <cell r="I559">
            <v>2.92</v>
          </cell>
        </row>
        <row r="560">
          <cell r="B560" t="str">
            <v>COMPOSICAO</v>
          </cell>
          <cell r="C560" t="str">
            <v>SINAPI</v>
          </cell>
          <cell r="D560">
            <v>88267</v>
          </cell>
          <cell r="E560" t="str">
            <v>ENCANADOR OU BOMBEIRO HIDRÁULICO COM ENCARGOS COMPLEMENTARES</v>
          </cell>
          <cell r="F560" t="str">
            <v>H</v>
          </cell>
          <cell r="G560">
            <v>0.20899999999999999</v>
          </cell>
          <cell r="H560">
            <v>17.96</v>
          </cell>
          <cell r="I560">
            <v>3.75</v>
          </cell>
        </row>
        <row r="561">
          <cell r="B561">
            <v>0</v>
          </cell>
          <cell r="C561">
            <v>0</v>
          </cell>
          <cell r="D561">
            <v>0</v>
          </cell>
          <cell r="E561">
            <v>0</v>
          </cell>
          <cell r="F561">
            <v>0</v>
          </cell>
          <cell r="G561">
            <v>0</v>
          </cell>
          <cell r="H561">
            <v>0</v>
          </cell>
          <cell r="I561">
            <v>0</v>
          </cell>
        </row>
        <row r="562">
          <cell r="B562" t="str">
            <v>CP-HID-16</v>
          </cell>
          <cell r="C562">
            <v>0</v>
          </cell>
          <cell r="D562">
            <v>0</v>
          </cell>
          <cell r="E562" t="str">
            <v>FORNECIMENTO E INSTALAÇÃO BARRA DE APOIO RETA, EM ACO INOX POLIDO, COMPRIMENTO 90 CM, DIAMETRO MINIMO 3 CM</v>
          </cell>
          <cell r="F562" t="str">
            <v>UNI</v>
          </cell>
          <cell r="G562">
            <v>1</v>
          </cell>
          <cell r="H562">
            <v>0</v>
          </cell>
          <cell r="I562">
            <v>271.14</v>
          </cell>
        </row>
        <row r="563">
          <cell r="B563" t="str">
            <v>COMPOSIÇÃO</v>
          </cell>
          <cell r="C563" t="str">
            <v>SINAPI</v>
          </cell>
          <cell r="D563">
            <v>88248</v>
          </cell>
          <cell r="E563" t="str">
            <v>AUXILIAR DE ENCANADOR OU BOMBEIRO HIDRÁULICO COM ENCARGOS COMPLEMENTARES</v>
          </cell>
          <cell r="F563" t="str">
            <v>H</v>
          </cell>
          <cell r="G563">
            <v>1</v>
          </cell>
          <cell r="H563">
            <v>13.99</v>
          </cell>
          <cell r="I563">
            <v>13.99</v>
          </cell>
        </row>
        <row r="564">
          <cell r="B564" t="str">
            <v>COMPOSIÇÃO</v>
          </cell>
          <cell r="C564" t="str">
            <v>SINAPI</v>
          </cell>
          <cell r="D564">
            <v>88267</v>
          </cell>
          <cell r="E564" t="str">
            <v>ENCANADOR OU BOMBEIRO HIDRÁULICO COM ENCARGOS COMPLEMENTARES</v>
          </cell>
          <cell r="F564" t="str">
            <v>H</v>
          </cell>
          <cell r="G564">
            <v>1</v>
          </cell>
          <cell r="H564">
            <v>17.77</v>
          </cell>
          <cell r="I564">
            <v>17.77</v>
          </cell>
        </row>
        <row r="565">
          <cell r="B565" t="str">
            <v>INSUMO</v>
          </cell>
          <cell r="C565" t="str">
            <v>SINAPI</v>
          </cell>
          <cell r="D565">
            <v>36206</v>
          </cell>
          <cell r="E565" t="str">
            <v>BARRA DE APOIO RETA, EM ACO INOX POLIDO, COMPRIMENTO 90 CM, DIAMETRO MINIMO 3 CM</v>
          </cell>
          <cell r="F565" t="str">
            <v xml:space="preserve">UN    </v>
          </cell>
          <cell r="G565">
            <v>1</v>
          </cell>
          <cell r="H565">
            <v>239.38</v>
          </cell>
          <cell r="I565">
            <v>239.38</v>
          </cell>
        </row>
        <row r="566">
          <cell r="B566">
            <v>0</v>
          </cell>
          <cell r="C566">
            <v>0</v>
          </cell>
          <cell r="D566">
            <v>0</v>
          </cell>
          <cell r="E566">
            <v>0</v>
          </cell>
          <cell r="F566">
            <v>0</v>
          </cell>
          <cell r="G566">
            <v>0</v>
          </cell>
          <cell r="H566">
            <v>0</v>
          </cell>
          <cell r="I566">
            <v>0</v>
          </cell>
        </row>
        <row r="567">
          <cell r="B567" t="str">
            <v>CP-HID-17</v>
          </cell>
          <cell r="C567">
            <v>0</v>
          </cell>
          <cell r="D567">
            <v>0</v>
          </cell>
          <cell r="E567" t="str">
            <v>FORNECIMENTO E INSTALAÇÃO BARRA DE APOIO LAVATORIO, EM ACO INOX POLIDO, *40 X 50* CM,  DIAMETRO MINIMO 3 CM</v>
          </cell>
          <cell r="F567" t="str">
            <v>UNI</v>
          </cell>
          <cell r="G567">
            <v>1</v>
          </cell>
          <cell r="H567">
            <v>0</v>
          </cell>
          <cell r="I567" t="e">
            <v>#N/A</v>
          </cell>
        </row>
        <row r="568">
          <cell r="B568" t="str">
            <v>COMPOSIÇÃO</v>
          </cell>
          <cell r="C568" t="str">
            <v>SINAPI</v>
          </cell>
          <cell r="D568">
            <v>88248</v>
          </cell>
          <cell r="E568" t="str">
            <v>AUXILIAR DE ENCANADOR OU BOMBEIRO HIDRÁULICO COM ENCARGOS COMPLEMENTARES</v>
          </cell>
          <cell r="F568" t="str">
            <v>H</v>
          </cell>
          <cell r="G568">
            <v>1</v>
          </cell>
          <cell r="H568">
            <v>14.45</v>
          </cell>
          <cell r="I568">
            <v>14.45</v>
          </cell>
        </row>
        <row r="569">
          <cell r="B569" t="str">
            <v>COMPOSIÇÃO</v>
          </cell>
          <cell r="C569" t="str">
            <v>SINAPI</v>
          </cell>
          <cell r="D569">
            <v>88267</v>
          </cell>
          <cell r="E569" t="str">
            <v>ENCANADOR OU BOMBEIRO HIDRÁULICO COM ENCARGOS COMPLEMENTARES</v>
          </cell>
          <cell r="F569" t="str">
            <v>H</v>
          </cell>
          <cell r="G569">
            <v>1</v>
          </cell>
          <cell r="H569">
            <v>17.96</v>
          </cell>
          <cell r="I569">
            <v>17.96</v>
          </cell>
        </row>
        <row r="570">
          <cell r="B570" t="str">
            <v>INSUMO</v>
          </cell>
          <cell r="C570" t="str">
            <v>SINAPI</v>
          </cell>
          <cell r="D570">
            <v>36211</v>
          </cell>
          <cell r="E570" t="e">
            <v>#N/A</v>
          </cell>
          <cell r="F570" t="e">
            <v>#N/A</v>
          </cell>
          <cell r="G570">
            <v>1</v>
          </cell>
          <cell r="H570" t="e">
            <v>#N/A</v>
          </cell>
          <cell r="I570" t="e">
            <v>#N/A</v>
          </cell>
        </row>
        <row r="571">
          <cell r="B571">
            <v>0</v>
          </cell>
          <cell r="C571">
            <v>0</v>
          </cell>
          <cell r="D571">
            <v>0</v>
          </cell>
          <cell r="E571">
            <v>0</v>
          </cell>
          <cell r="F571">
            <v>0</v>
          </cell>
          <cell r="G571">
            <v>0</v>
          </cell>
          <cell r="H571">
            <v>0</v>
          </cell>
          <cell r="I571">
            <v>0</v>
          </cell>
        </row>
        <row r="572">
          <cell r="B572" t="str">
            <v>CP-HID-18</v>
          </cell>
          <cell r="C572">
            <v>0</v>
          </cell>
          <cell r="D572">
            <v>0</v>
          </cell>
          <cell r="E572"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572" t="str">
            <v>UNI</v>
          </cell>
          <cell r="G572">
            <v>1</v>
          </cell>
          <cell r="H572">
            <v>0</v>
          </cell>
          <cell r="I572">
            <v>16277.14</v>
          </cell>
        </row>
        <row r="573">
          <cell r="B573" t="str">
            <v>COMPOSIÇÃO</v>
          </cell>
          <cell r="C573" t="str">
            <v>SINAPI</v>
          </cell>
          <cell r="D573">
            <v>88317</v>
          </cell>
          <cell r="E573" t="str">
            <v>SOLDADOR COM ENCARGOS COMPLEMENTARES</v>
          </cell>
          <cell r="F573" t="str">
            <v>H</v>
          </cell>
          <cell r="G573">
            <v>43.708799999999997</v>
          </cell>
          <cell r="H573">
            <v>18.14</v>
          </cell>
          <cell r="I573">
            <v>792.87</v>
          </cell>
        </row>
        <row r="574">
          <cell r="B574" t="str">
            <v>COMPOSIÇÃO</v>
          </cell>
          <cell r="C574" t="str">
            <v>SINAPI</v>
          </cell>
          <cell r="D574">
            <v>88315</v>
          </cell>
          <cell r="E574" t="str">
            <v>SERRALHEIRO COM ENCARGOS COMPLEMENTARES</v>
          </cell>
          <cell r="F574" t="str">
            <v>H</v>
          </cell>
          <cell r="G574">
            <v>72.847999999999999</v>
          </cell>
          <cell r="H574">
            <v>17.84</v>
          </cell>
          <cell r="I574">
            <v>1299.5999999999999</v>
          </cell>
        </row>
        <row r="575">
          <cell r="B575" t="str">
            <v>COMPOSIÇÃO</v>
          </cell>
          <cell r="C575" t="str">
            <v>SINAPI</v>
          </cell>
          <cell r="D575">
            <v>88251</v>
          </cell>
          <cell r="E575" t="str">
            <v>AUXILIAR DE SERRALHEIRO COM ENCARGOS COMPLEMENTARES</v>
          </cell>
          <cell r="F575" t="str">
            <v>H</v>
          </cell>
          <cell r="G575">
            <v>58.278400000000005</v>
          </cell>
          <cell r="H575">
            <v>14.55</v>
          </cell>
          <cell r="I575">
            <v>847.95</v>
          </cell>
        </row>
        <row r="576">
          <cell r="B576" t="str">
            <v xml:space="preserve">INSUMO </v>
          </cell>
          <cell r="C576" t="str">
            <v>SINAPI</v>
          </cell>
          <cell r="D576">
            <v>1319</v>
          </cell>
          <cell r="E576" t="str">
            <v>CHAPA DE ACO FINA A QUENTE BITOLA MSG 3/16 ", E = 4,75 MM (38,00 KG/M2)</v>
          </cell>
          <cell r="F576" t="str">
            <v xml:space="preserve">KG    </v>
          </cell>
          <cell r="G576">
            <v>835.24</v>
          </cell>
          <cell r="H576">
            <v>6.49</v>
          </cell>
          <cell r="I576">
            <v>5420.7</v>
          </cell>
        </row>
        <row r="577">
          <cell r="B577" t="str">
            <v xml:space="preserve">INSUMO </v>
          </cell>
          <cell r="C577" t="str">
            <v>SINAPI</v>
          </cell>
          <cell r="D577">
            <v>1321</v>
          </cell>
          <cell r="E577" t="str">
            <v>CHAPA DE ACO FINA A QUENTE BITOLA MSG 13, E = 2,25 MM (18,00 KG/M2)</v>
          </cell>
          <cell r="F577" t="str">
            <v xml:space="preserve">KG    </v>
          </cell>
          <cell r="G577">
            <v>621.72</v>
          </cell>
          <cell r="H577">
            <v>7.08</v>
          </cell>
          <cell r="I577">
            <v>4401.7700000000004</v>
          </cell>
        </row>
        <row r="578">
          <cell r="B578" t="str">
            <v>COMPOSIÇÃO</v>
          </cell>
          <cell r="C578" t="str">
            <v>SINAPI</v>
          </cell>
          <cell r="D578" t="str">
            <v>74145/1</v>
          </cell>
          <cell r="E578" t="str">
            <v>PINTURA ESMALTE FOSCO, DUAS DEMAOS, SOBRE SUPERFICIE METALICA, INCLUSO UMA DEMAO DE FUNDO ANTICORROSIVO. UTILIZACAO DE REVOLVER ( AR-COMPRIMIDO).</v>
          </cell>
          <cell r="F578" t="str">
            <v>M2</v>
          </cell>
          <cell r="G578">
            <v>114.92400000000001</v>
          </cell>
          <cell r="H578">
            <v>15.11</v>
          </cell>
          <cell r="I578">
            <v>1736.5</v>
          </cell>
        </row>
        <row r="579">
          <cell r="B579" t="str">
            <v>COMPOSIÇÃO</v>
          </cell>
          <cell r="C579" t="str">
            <v>SINAPI</v>
          </cell>
          <cell r="D579">
            <v>88278</v>
          </cell>
          <cell r="E579" t="str">
            <v>MONTADOR DE ESTRUTURA METÁLICA COM ENCARGOS COMPLEMENTARES</v>
          </cell>
          <cell r="F579" t="str">
            <v>H</v>
          </cell>
          <cell r="G579">
            <v>5</v>
          </cell>
          <cell r="H579">
            <v>12.94</v>
          </cell>
          <cell r="I579">
            <v>64.7</v>
          </cell>
        </row>
        <row r="580">
          <cell r="B580" t="str">
            <v xml:space="preserve">INSUMO </v>
          </cell>
          <cell r="C580" t="str">
            <v>SINAPI</v>
          </cell>
          <cell r="D580">
            <v>89272</v>
          </cell>
          <cell r="E580" t="str">
            <v>GUINDASTE HIDRÁULICO AUTOPROPELIDO, COM LANÇA TELESCÓPICA 28,80 M, CAPACIDADE MÁXIMA 30 T, POTÊNCIA 97 KW, TRAÇÃO 4 X 4 - CHP DIURNO. AF_11/2014</v>
          </cell>
          <cell r="F580" t="str">
            <v>CHP</v>
          </cell>
          <cell r="G580">
            <v>5</v>
          </cell>
          <cell r="H580">
            <v>110.59</v>
          </cell>
          <cell r="I580">
            <v>552.95000000000005</v>
          </cell>
        </row>
        <row r="581">
          <cell r="B581" t="str">
            <v xml:space="preserve">INSUMO </v>
          </cell>
          <cell r="C581" t="str">
            <v>SINAPI</v>
          </cell>
          <cell r="D581">
            <v>39746</v>
          </cell>
          <cell r="E581" t="str">
            <v>CHUMBADOR DE ACO, 1" X 600 MM, PARA POSTES DE ACO COM BASE, INCLUSO PORCA E ARRUELA</v>
          </cell>
          <cell r="F581" t="str">
            <v xml:space="preserve">UN    </v>
          </cell>
          <cell r="G581">
            <v>6</v>
          </cell>
          <cell r="H581">
            <v>193.35</v>
          </cell>
          <cell r="I581">
            <v>1160.0999999999999</v>
          </cell>
        </row>
        <row r="582">
          <cell r="B582">
            <v>0</v>
          </cell>
          <cell r="C582">
            <v>0</v>
          </cell>
          <cell r="D582">
            <v>0</v>
          </cell>
          <cell r="E582">
            <v>0</v>
          </cell>
          <cell r="F582">
            <v>0</v>
          </cell>
          <cell r="G582">
            <v>0</v>
          </cell>
          <cell r="H582">
            <v>0</v>
          </cell>
          <cell r="I582">
            <v>0</v>
          </cell>
        </row>
        <row r="583">
          <cell r="B583" t="str">
            <v>CP-HID-19</v>
          </cell>
          <cell r="C583">
            <v>0</v>
          </cell>
          <cell r="D583">
            <v>0</v>
          </cell>
          <cell r="E583"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583" t="str">
            <v>UNI</v>
          </cell>
          <cell r="G583">
            <v>1</v>
          </cell>
          <cell r="H583">
            <v>0</v>
          </cell>
          <cell r="I583">
            <v>21127.119999999999</v>
          </cell>
        </row>
        <row r="584">
          <cell r="B584" t="str">
            <v>COMPOSIÇÃO</v>
          </cell>
          <cell r="C584" t="str">
            <v>SINAPI</v>
          </cell>
          <cell r="D584">
            <v>88317</v>
          </cell>
          <cell r="E584" t="str">
            <v>SOLDADOR COM ENCARGOS COMPLEMENTARES</v>
          </cell>
          <cell r="F584" t="str">
            <v>H</v>
          </cell>
          <cell r="G584">
            <v>68.0124</v>
          </cell>
          <cell r="H584">
            <v>18.14</v>
          </cell>
          <cell r="I584">
            <v>1233.74</v>
          </cell>
        </row>
        <row r="585">
          <cell r="B585" t="str">
            <v>COMPOSIÇÃO</v>
          </cell>
          <cell r="C585" t="str">
            <v>SINAPI</v>
          </cell>
          <cell r="D585">
            <v>88315</v>
          </cell>
          <cell r="E585" t="str">
            <v>SERRALHEIRO COM ENCARGOS COMPLEMENTARES</v>
          </cell>
          <cell r="F585" t="str">
            <v>H</v>
          </cell>
          <cell r="G585">
            <v>68.0124</v>
          </cell>
          <cell r="H585">
            <v>17.84</v>
          </cell>
          <cell r="I585">
            <v>1213.3399999999999</v>
          </cell>
        </row>
        <row r="586">
          <cell r="B586" t="str">
            <v>COMPOSIÇÃO</v>
          </cell>
          <cell r="C586" t="str">
            <v>SINAPI</v>
          </cell>
          <cell r="D586">
            <v>88251</v>
          </cell>
          <cell r="E586" t="str">
            <v>AUXILIAR DE SERRALHEIRO COM ENCARGOS COMPLEMENTARES</v>
          </cell>
          <cell r="F586" t="str">
            <v>H</v>
          </cell>
          <cell r="G586">
            <v>79.347800000000007</v>
          </cell>
          <cell r="H586">
            <v>14.55</v>
          </cell>
          <cell r="I586">
            <v>1154.51</v>
          </cell>
        </row>
        <row r="587">
          <cell r="B587" t="str">
            <v xml:space="preserve">INSUMO </v>
          </cell>
          <cell r="C587" t="str">
            <v>SINAPI</v>
          </cell>
          <cell r="D587">
            <v>1319</v>
          </cell>
          <cell r="E587" t="str">
            <v>CHAPA DE ACO FINA A QUENTE BITOLA MSG 3/16 ", E = 4,75 MM (38,00 KG/M2)</v>
          </cell>
          <cell r="F587" t="str">
            <v xml:space="preserve">KG    </v>
          </cell>
          <cell r="G587">
            <v>1431.8400000000001</v>
          </cell>
          <cell r="H587">
            <v>6.49</v>
          </cell>
          <cell r="I587">
            <v>9292.64</v>
          </cell>
        </row>
        <row r="588">
          <cell r="B588" t="str">
            <v xml:space="preserve">INSUMO </v>
          </cell>
          <cell r="C588" t="str">
            <v>SINAPI</v>
          </cell>
          <cell r="D588">
            <v>1321</v>
          </cell>
          <cell r="E588" t="str">
            <v>CHAPA DE ACO FINA A QUENTE BITOLA MSG 13, E = 2,25 MM (18,00 KG/M2)</v>
          </cell>
          <cell r="F588" t="str">
            <v xml:space="preserve">KG    </v>
          </cell>
          <cell r="G588">
            <v>835.24</v>
          </cell>
          <cell r="H588">
            <v>7.08</v>
          </cell>
          <cell r="I588">
            <v>5913.49</v>
          </cell>
        </row>
        <row r="589">
          <cell r="B589" t="str">
            <v>COMPOSIÇÃO</v>
          </cell>
          <cell r="C589" t="str">
            <v>SINAPI</v>
          </cell>
          <cell r="D589" t="str">
            <v>74145/1</v>
          </cell>
          <cell r="E589" t="str">
            <v>PINTURA ESMALTE FOSCO, DUAS DEMAOS, SOBRE SUPERFICIE METALICA, INCLUSO UMA DEMAO DE FUNDO ANTICORROSIVO. UTILIZACAO DE REVOLVER ( AR-COMPRIMIDO).</v>
          </cell>
          <cell r="F589" t="str">
            <v>M2</v>
          </cell>
          <cell r="G589">
            <v>61.230000000000004</v>
          </cell>
          <cell r="H589">
            <v>15.11</v>
          </cell>
          <cell r="I589">
            <v>925.18</v>
          </cell>
        </row>
        <row r="590">
          <cell r="B590" t="str">
            <v>COMPOSIÇÃO</v>
          </cell>
          <cell r="C590" t="str">
            <v>SINAPI</v>
          </cell>
          <cell r="D590">
            <v>88278</v>
          </cell>
          <cell r="E590" t="str">
            <v>MONTADOR DE ESTRUTURA METÁLICA COM ENCARGOS COMPLEMENTARES</v>
          </cell>
          <cell r="F590" t="str">
            <v>H</v>
          </cell>
          <cell r="G590">
            <v>1</v>
          </cell>
          <cell r="H590">
            <v>12.94</v>
          </cell>
          <cell r="I590">
            <v>12.94</v>
          </cell>
        </row>
        <row r="591">
          <cell r="B591" t="str">
            <v xml:space="preserve">INSUMO </v>
          </cell>
          <cell r="C591" t="str">
            <v>SINAPI</v>
          </cell>
          <cell r="D591">
            <v>89272</v>
          </cell>
          <cell r="E591" t="str">
            <v>GUINDASTE HIDRÁULICO AUTOPROPELIDO, COM LANÇA TELESCÓPICA 28,80 M, CAPACIDADE MÁXIMA 30 T, POTÊNCIA 97 KW, TRAÇÃO 4 X 4 - CHP DIURNO. AF_11/2014</v>
          </cell>
          <cell r="F591" t="str">
            <v>CHP</v>
          </cell>
          <cell r="G591">
            <v>2</v>
          </cell>
          <cell r="H591">
            <v>110.59</v>
          </cell>
          <cell r="I591">
            <v>221.18</v>
          </cell>
        </row>
        <row r="592">
          <cell r="B592" t="str">
            <v xml:space="preserve">INSUMO </v>
          </cell>
          <cell r="C592" t="str">
            <v>SINAPI</v>
          </cell>
          <cell r="D592">
            <v>39746</v>
          </cell>
          <cell r="E592" t="str">
            <v>CHUMBADOR DE ACO, 1" X 600 MM, PARA POSTES DE ACO COM BASE, INCLUSO PORCA E ARRUELA</v>
          </cell>
          <cell r="F592" t="str">
            <v xml:space="preserve">UN    </v>
          </cell>
          <cell r="G592">
            <v>6</v>
          </cell>
          <cell r="H592">
            <v>193.35</v>
          </cell>
          <cell r="I592">
            <v>1160.0999999999999</v>
          </cell>
        </row>
        <row r="593">
          <cell r="B593">
            <v>0</v>
          </cell>
          <cell r="C593">
            <v>0</v>
          </cell>
          <cell r="D593">
            <v>0</v>
          </cell>
          <cell r="E593">
            <v>0</v>
          </cell>
          <cell r="F593">
            <v>0</v>
          </cell>
          <cell r="G593">
            <v>0</v>
          </cell>
          <cell r="H593">
            <v>0</v>
          </cell>
          <cell r="I593">
            <v>0</v>
          </cell>
        </row>
        <row r="594">
          <cell r="B594" t="str">
            <v>CP-HID-20</v>
          </cell>
          <cell r="C594">
            <v>0</v>
          </cell>
          <cell r="D594">
            <v>0</v>
          </cell>
          <cell r="E594" t="str">
            <v>FORNECIMENTO E INSTALÇÃO DE COLAR TOMADA PVC 3/4".</v>
          </cell>
          <cell r="F594" t="str">
            <v>UNI</v>
          </cell>
          <cell r="G594">
            <v>1</v>
          </cell>
          <cell r="H594">
            <v>0</v>
          </cell>
          <cell r="I594">
            <v>23.5</v>
          </cell>
        </row>
        <row r="595">
          <cell r="B595" t="str">
            <v>COMPOSIÇÃO</v>
          </cell>
          <cell r="C595" t="str">
            <v>SINAPI</v>
          </cell>
          <cell r="D595">
            <v>88248</v>
          </cell>
          <cell r="E595" t="str">
            <v>AUXILIAR DE ENCANADOR OU BOMBEIRO HIDRÁULICO COM ENCARGOS COMPLEMENTARES</v>
          </cell>
          <cell r="F595" t="str">
            <v>H</v>
          </cell>
          <cell r="G595">
            <v>0.05</v>
          </cell>
          <cell r="H595">
            <v>13.99</v>
          </cell>
          <cell r="I595">
            <v>0.69</v>
          </cell>
        </row>
        <row r="596">
          <cell r="B596" t="str">
            <v>COMPOSIÇÃO</v>
          </cell>
          <cell r="C596" t="str">
            <v>SINAPI</v>
          </cell>
          <cell r="D596">
            <v>88267</v>
          </cell>
          <cell r="E596" t="str">
            <v>ENCANADOR OU BOMBEIRO HIDRÁULICO COM ENCARGOS COMPLEMENTARES</v>
          </cell>
          <cell r="F596" t="str">
            <v>H</v>
          </cell>
          <cell r="G596">
            <v>1</v>
          </cell>
          <cell r="H596">
            <v>17.77</v>
          </cell>
          <cell r="I596">
            <v>17.77</v>
          </cell>
        </row>
        <row r="597">
          <cell r="B597" t="str">
            <v>INSUMO</v>
          </cell>
          <cell r="C597" t="str">
            <v>SINAPI</v>
          </cell>
          <cell r="D597">
            <v>1402</v>
          </cell>
          <cell r="E597" t="str">
            <v>COLAR TOMADA PVC, COM TRAVAS, SAIDA COM ROSCA, DE 32 MM X 1/2" OU 32 MM X 3/4", PARA LIGACAO PREDIAL DE AGUA</v>
          </cell>
          <cell r="F597" t="str">
            <v xml:space="preserve">UN    </v>
          </cell>
          <cell r="G597">
            <v>1</v>
          </cell>
          <cell r="H597">
            <v>5.04</v>
          </cell>
          <cell r="I597">
            <v>5.04</v>
          </cell>
        </row>
        <row r="598">
          <cell r="B598">
            <v>0</v>
          </cell>
          <cell r="C598">
            <v>0</v>
          </cell>
          <cell r="D598">
            <v>0</v>
          </cell>
          <cell r="E598">
            <v>0</v>
          </cell>
          <cell r="F598">
            <v>0</v>
          </cell>
          <cell r="G598">
            <v>0</v>
          </cell>
          <cell r="H598">
            <v>0</v>
          </cell>
          <cell r="I598">
            <v>0</v>
          </cell>
        </row>
        <row r="599">
          <cell r="B599" t="str">
            <v>CP-HID-21</v>
          </cell>
          <cell r="C599">
            <v>0</v>
          </cell>
          <cell r="D599">
            <v>0</v>
          </cell>
          <cell r="E599" t="str">
            <v xml:space="preserve">BUCHA DE REDUCAO DE PVC, SOLDAVEL, CURTA, COM 32X25 MM, PARA AGUA FRIA PREDIAL -  FORNECIMENTO E INSTALAÇÃO </v>
          </cell>
          <cell r="F599" t="str">
            <v>UNI</v>
          </cell>
          <cell r="G599">
            <v>1</v>
          </cell>
          <cell r="H599">
            <v>0</v>
          </cell>
          <cell r="I599">
            <v>5.69</v>
          </cell>
        </row>
        <row r="600">
          <cell r="B600" t="str">
            <v>INSUMO</v>
          </cell>
          <cell r="C600" t="str">
            <v>SINAPI</v>
          </cell>
          <cell r="D600">
            <v>122</v>
          </cell>
          <cell r="E600" t="str">
            <v>ADESIVO PLASTICO PARA PVC, FRASCO COM 850 GR</v>
          </cell>
          <cell r="F600" t="str">
            <v xml:space="preserve">UN    </v>
          </cell>
          <cell r="G600">
            <v>8.9999999999999993E-3</v>
          </cell>
          <cell r="H600">
            <v>65.040000000000006</v>
          </cell>
          <cell r="I600">
            <v>0.57999999999999996</v>
          </cell>
        </row>
        <row r="601">
          <cell r="B601" t="str">
            <v>INSUMO</v>
          </cell>
          <cell r="C601" t="str">
            <v>SINAPI</v>
          </cell>
          <cell r="D601">
            <v>829</v>
          </cell>
          <cell r="E601" t="str">
            <v>BUCHA DE REDUCAO DE PVC, SOLDAVEL, CURTA, COM 32 X 25 MM, PARA AGUA FRIA PREDIAL</v>
          </cell>
          <cell r="F601" t="str">
            <v xml:space="preserve">UN    </v>
          </cell>
          <cell r="G601">
            <v>1</v>
          </cell>
          <cell r="H601">
            <v>0.6</v>
          </cell>
          <cell r="I601">
            <v>0.6</v>
          </cell>
        </row>
        <row r="602">
          <cell r="B602" t="str">
            <v>INSUMO</v>
          </cell>
          <cell r="C602" t="str">
            <v>SINAPI</v>
          </cell>
          <cell r="D602">
            <v>20083</v>
          </cell>
          <cell r="E602" t="str">
            <v>SOLUCAO LIMPADORA PARA PVC, FRASCO COM 1000 CM3</v>
          </cell>
          <cell r="F602" t="str">
            <v xml:space="preserve">UN    </v>
          </cell>
          <cell r="G602">
            <v>1.0999999999999999E-2</v>
          </cell>
          <cell r="H602">
            <v>56.48</v>
          </cell>
          <cell r="I602">
            <v>0.62</v>
          </cell>
        </row>
        <row r="603">
          <cell r="B603" t="str">
            <v>INSUMO</v>
          </cell>
          <cell r="C603" t="str">
            <v>SINAPI</v>
          </cell>
          <cell r="D603">
            <v>38383</v>
          </cell>
          <cell r="E603" t="str">
            <v>LIXA D'AGUA EM FOLHA, GRAO 100</v>
          </cell>
          <cell r="F603" t="str">
            <v xml:space="preserve">UN    </v>
          </cell>
          <cell r="G603">
            <v>0.06</v>
          </cell>
          <cell r="H603">
            <v>1.72</v>
          </cell>
          <cell r="I603">
            <v>0.1</v>
          </cell>
        </row>
        <row r="604">
          <cell r="B604" t="str">
            <v>COMPOSICAO</v>
          </cell>
          <cell r="C604" t="str">
            <v>SINAPI</v>
          </cell>
          <cell r="D604">
            <v>88248</v>
          </cell>
          <cell r="E604" t="str">
            <v>AUXILIAR DE ENCANADOR OU BOMBEIRO HIDRÁULICO COM ENCARGOS COMPLEMENTARES</v>
          </cell>
          <cell r="F604" t="str">
            <v>H</v>
          </cell>
          <cell r="G604">
            <v>0.11899999999999999</v>
          </cell>
          <cell r="H604">
            <v>13.99</v>
          </cell>
          <cell r="I604">
            <v>1.66</v>
          </cell>
        </row>
        <row r="605">
          <cell r="B605" t="str">
            <v>COMPOSICAO</v>
          </cell>
          <cell r="C605" t="str">
            <v>SINAPI</v>
          </cell>
          <cell r="D605">
            <v>88267</v>
          </cell>
          <cell r="E605" t="str">
            <v>ENCANADOR OU BOMBEIRO HIDRÁULICO COM ENCARGOS COMPLEMENTARES</v>
          </cell>
          <cell r="F605" t="str">
            <v>H</v>
          </cell>
          <cell r="G605">
            <v>0.11899999999999999</v>
          </cell>
          <cell r="H605">
            <v>17.96</v>
          </cell>
          <cell r="I605">
            <v>2.13</v>
          </cell>
        </row>
        <row r="606">
          <cell r="B606">
            <v>0</v>
          </cell>
          <cell r="C606">
            <v>0</v>
          </cell>
          <cell r="D606">
            <v>0</v>
          </cell>
          <cell r="E606">
            <v>0</v>
          </cell>
          <cell r="F606">
            <v>0</v>
          </cell>
          <cell r="G606">
            <v>0</v>
          </cell>
          <cell r="H606">
            <v>0</v>
          </cell>
          <cell r="I606">
            <v>0</v>
          </cell>
        </row>
        <row r="607">
          <cell r="B607" t="str">
            <v>CP-HID-22</v>
          </cell>
          <cell r="C607">
            <v>0</v>
          </cell>
          <cell r="D607">
            <v>0</v>
          </cell>
          <cell r="E607" t="str">
            <v xml:space="preserve">BUCHA DE REDUCAO DE PVC, SOLDAVEL, CURTA, COM 40X32 MM, PARA AGUA FRIA PREDIAL -  FORNECIMENTO E INSTALAÇÃO </v>
          </cell>
          <cell r="F607" t="str">
            <v>UNI</v>
          </cell>
          <cell r="G607">
            <v>1</v>
          </cell>
          <cell r="H607">
            <v>0</v>
          </cell>
          <cell r="I607">
            <v>6.4</v>
          </cell>
        </row>
        <row r="608">
          <cell r="B608" t="str">
            <v>INSUMO</v>
          </cell>
          <cell r="C608" t="str">
            <v>SINAPI</v>
          </cell>
          <cell r="D608">
            <v>122</v>
          </cell>
          <cell r="E608" t="str">
            <v>ADESIVO PLASTICO PARA PVC, FRASCO COM 850 GR</v>
          </cell>
          <cell r="F608" t="str">
            <v xml:space="preserve">UN    </v>
          </cell>
          <cell r="G608">
            <v>8.9999999999999993E-3</v>
          </cell>
          <cell r="H608">
            <v>65.040000000000006</v>
          </cell>
          <cell r="I608">
            <v>0.57999999999999996</v>
          </cell>
        </row>
        <row r="609">
          <cell r="B609" t="str">
            <v>INSUMO</v>
          </cell>
          <cell r="C609" t="str">
            <v>SINAPI</v>
          </cell>
          <cell r="D609">
            <v>812</v>
          </cell>
          <cell r="E609" t="str">
            <v>BUCHA DE REDUCAO DE PVC, SOLDAVEL, CURTA, COM 40 X 32 MM, PARA AGUA FRIA PREDIAL</v>
          </cell>
          <cell r="F609" t="str">
            <v xml:space="preserve">UN    </v>
          </cell>
          <cell r="G609">
            <v>1</v>
          </cell>
          <cell r="H609">
            <v>1.31</v>
          </cell>
          <cell r="I609">
            <v>1.31</v>
          </cell>
        </row>
        <row r="610">
          <cell r="B610" t="str">
            <v>INSUMO</v>
          </cell>
          <cell r="C610" t="str">
            <v>SINAPI</v>
          </cell>
          <cell r="D610">
            <v>20083</v>
          </cell>
          <cell r="E610" t="str">
            <v>SOLUCAO LIMPADORA PARA PVC, FRASCO COM 1000 CM3</v>
          </cell>
          <cell r="F610" t="str">
            <v xml:space="preserve">UN    </v>
          </cell>
          <cell r="G610">
            <v>1.0999999999999999E-2</v>
          </cell>
          <cell r="H610">
            <v>56.48</v>
          </cell>
          <cell r="I610">
            <v>0.62</v>
          </cell>
        </row>
        <row r="611">
          <cell r="B611" t="str">
            <v>INSUMO</v>
          </cell>
          <cell r="C611" t="str">
            <v>SINAPI</v>
          </cell>
          <cell r="D611">
            <v>38383</v>
          </cell>
          <cell r="E611" t="str">
            <v>LIXA D'AGUA EM FOLHA, GRAO 100</v>
          </cell>
          <cell r="F611" t="str">
            <v xml:space="preserve">UN    </v>
          </cell>
          <cell r="G611">
            <v>0.06</v>
          </cell>
          <cell r="H611">
            <v>1.72</v>
          </cell>
          <cell r="I611">
            <v>0.1</v>
          </cell>
        </row>
        <row r="612">
          <cell r="B612" t="str">
            <v>COMPOSICAO</v>
          </cell>
          <cell r="C612" t="str">
            <v>SINAPI</v>
          </cell>
          <cell r="D612">
            <v>88248</v>
          </cell>
          <cell r="E612" t="str">
            <v>AUXILIAR DE ENCANADOR OU BOMBEIRO HIDRÁULICO COM ENCARGOS COMPLEMENTARES</v>
          </cell>
          <cell r="F612" t="str">
            <v>H</v>
          </cell>
          <cell r="G612">
            <v>0.11899999999999999</v>
          </cell>
          <cell r="H612">
            <v>13.99</v>
          </cell>
          <cell r="I612">
            <v>1.66</v>
          </cell>
        </row>
        <row r="613">
          <cell r="B613" t="str">
            <v>COMPOSICAO</v>
          </cell>
          <cell r="C613" t="str">
            <v>SINAPI</v>
          </cell>
          <cell r="D613">
            <v>88267</v>
          </cell>
          <cell r="E613" t="str">
            <v>ENCANADOR OU BOMBEIRO HIDRÁULICO COM ENCARGOS COMPLEMENTARES</v>
          </cell>
          <cell r="F613" t="str">
            <v>H</v>
          </cell>
          <cell r="G613">
            <v>0.11899999999999999</v>
          </cell>
          <cell r="H613">
            <v>17.96</v>
          </cell>
          <cell r="I613">
            <v>2.13</v>
          </cell>
        </row>
        <row r="614">
          <cell r="B614">
            <v>0</v>
          </cell>
          <cell r="C614">
            <v>0</v>
          </cell>
          <cell r="D614">
            <v>0</v>
          </cell>
          <cell r="E614">
            <v>0</v>
          </cell>
          <cell r="F614">
            <v>0</v>
          </cell>
          <cell r="G614">
            <v>0</v>
          </cell>
          <cell r="H614">
            <v>0</v>
          </cell>
          <cell r="I614">
            <v>0</v>
          </cell>
        </row>
        <row r="615">
          <cell r="B615" t="str">
            <v>CP-HID-23</v>
          </cell>
          <cell r="C615">
            <v>0</v>
          </cell>
          <cell r="D615">
            <v>0</v>
          </cell>
          <cell r="E615" t="str">
            <v xml:space="preserve">BUCHA DE REDUCAO DE PVC, SOLDAVEL, CURTA, COM 50X40 MM, PARA AGUA FRIA PREDIAL -  FORNECIMENTO E INSTALAÇÃO </v>
          </cell>
          <cell r="F615" t="str">
            <v>UNI</v>
          </cell>
          <cell r="G615">
            <v>1</v>
          </cell>
          <cell r="H615">
            <v>0</v>
          </cell>
          <cell r="I615">
            <v>7.24</v>
          </cell>
        </row>
        <row r="616">
          <cell r="B616" t="str">
            <v>INSUMO</v>
          </cell>
          <cell r="C616" t="str">
            <v>SINAPI</v>
          </cell>
          <cell r="D616">
            <v>122</v>
          </cell>
          <cell r="E616" t="str">
            <v>ADESIVO PLASTICO PARA PVC, FRASCO COM 850 GR</v>
          </cell>
          <cell r="F616" t="str">
            <v xml:space="preserve">UN    </v>
          </cell>
          <cell r="G616">
            <v>8.9999999999999993E-3</v>
          </cell>
          <cell r="H616">
            <v>65.040000000000006</v>
          </cell>
          <cell r="I616">
            <v>0.57999999999999996</v>
          </cell>
        </row>
        <row r="617">
          <cell r="B617" t="str">
            <v>INSUMO</v>
          </cell>
          <cell r="C617" t="str">
            <v>SINAPI</v>
          </cell>
          <cell r="D617">
            <v>819</v>
          </cell>
          <cell r="E617" t="str">
            <v>BUCHA DE REDUCAO DE PVC, SOLDAVEL, CURTA, COM 50 X 40 MM, PARA AGUA FRIA PREDIAL</v>
          </cell>
          <cell r="F617" t="str">
            <v xml:space="preserve">UN    </v>
          </cell>
          <cell r="G617">
            <v>1</v>
          </cell>
          <cell r="H617">
            <v>2.15</v>
          </cell>
          <cell r="I617">
            <v>2.15</v>
          </cell>
        </row>
        <row r="618">
          <cell r="B618" t="str">
            <v>INSUMO</v>
          </cell>
          <cell r="C618" t="str">
            <v>SINAPI</v>
          </cell>
          <cell r="D618">
            <v>20083</v>
          </cell>
          <cell r="E618" t="str">
            <v>SOLUCAO LIMPADORA PARA PVC, FRASCO COM 1000 CM3</v>
          </cell>
          <cell r="F618" t="str">
            <v xml:space="preserve">UN    </v>
          </cell>
          <cell r="G618">
            <v>1.0999999999999999E-2</v>
          </cell>
          <cell r="H618">
            <v>56.48</v>
          </cell>
          <cell r="I618">
            <v>0.62</v>
          </cell>
        </row>
        <row r="619">
          <cell r="B619" t="str">
            <v>INSUMO</v>
          </cell>
          <cell r="C619" t="str">
            <v>SINAPI</v>
          </cell>
          <cell r="D619">
            <v>38383</v>
          </cell>
          <cell r="E619" t="str">
            <v>LIXA D'AGUA EM FOLHA, GRAO 100</v>
          </cell>
          <cell r="F619" t="str">
            <v xml:space="preserve">UN    </v>
          </cell>
          <cell r="G619">
            <v>0.06</v>
          </cell>
          <cell r="H619">
            <v>1.72</v>
          </cell>
          <cell r="I619">
            <v>0.1</v>
          </cell>
        </row>
        <row r="620">
          <cell r="B620" t="str">
            <v>COMPOSICAO</v>
          </cell>
          <cell r="C620" t="str">
            <v>SINAPI</v>
          </cell>
          <cell r="D620">
            <v>88248</v>
          </cell>
          <cell r="E620" t="str">
            <v>AUXILIAR DE ENCANADOR OU BOMBEIRO HIDRÁULICO COM ENCARGOS COMPLEMENTARES</v>
          </cell>
          <cell r="F620" t="str">
            <v>H</v>
          </cell>
          <cell r="G620">
            <v>0.11899999999999999</v>
          </cell>
          <cell r="H620">
            <v>13.99</v>
          </cell>
          <cell r="I620">
            <v>1.66</v>
          </cell>
        </row>
        <row r="621">
          <cell r="B621" t="str">
            <v>COMPOSICAO</v>
          </cell>
          <cell r="C621" t="str">
            <v>SINAPI</v>
          </cell>
          <cell r="D621">
            <v>88267</v>
          </cell>
          <cell r="E621" t="str">
            <v>ENCANADOR OU BOMBEIRO HIDRÁULICO COM ENCARGOS COMPLEMENTARES</v>
          </cell>
          <cell r="F621" t="str">
            <v>H</v>
          </cell>
          <cell r="G621">
            <v>0.11899999999999999</v>
          </cell>
          <cell r="H621">
            <v>17.96</v>
          </cell>
          <cell r="I621">
            <v>2.13</v>
          </cell>
        </row>
        <row r="622">
          <cell r="B622">
            <v>0</v>
          </cell>
          <cell r="C622">
            <v>0</v>
          </cell>
          <cell r="D622">
            <v>0</v>
          </cell>
          <cell r="E622">
            <v>0</v>
          </cell>
          <cell r="F622">
            <v>0</v>
          </cell>
          <cell r="G622">
            <v>0</v>
          </cell>
          <cell r="H622">
            <v>0</v>
          </cell>
          <cell r="I622">
            <v>0</v>
          </cell>
        </row>
        <row r="623">
          <cell r="B623" t="str">
            <v>CP-HID-24</v>
          </cell>
          <cell r="C623">
            <v>0</v>
          </cell>
          <cell r="D623">
            <v>0</v>
          </cell>
          <cell r="E623" t="str">
            <v xml:space="preserve">BUCHA DE REDUCAO DE PVC, SOLDAVEL, CURTA, COM 75X60 MM, PARA AGUA FRIA PREDIAL -  FORNECIMENTO E INSTALAÇÃO </v>
          </cell>
          <cell r="F623" t="str">
            <v>UNI</v>
          </cell>
          <cell r="G623">
            <v>1</v>
          </cell>
          <cell r="H623">
            <v>0</v>
          </cell>
          <cell r="I623">
            <v>15.99</v>
          </cell>
        </row>
        <row r="624">
          <cell r="B624" t="str">
            <v>INSUMO</v>
          </cell>
          <cell r="C624" t="str">
            <v>SINAPI</v>
          </cell>
          <cell r="D624">
            <v>122</v>
          </cell>
          <cell r="E624" t="str">
            <v>ADESIVO PLASTICO PARA PVC, FRASCO COM 850 GR</v>
          </cell>
          <cell r="F624" t="str">
            <v xml:space="preserve">UN    </v>
          </cell>
          <cell r="G624">
            <v>8.9999999999999993E-3</v>
          </cell>
          <cell r="H624">
            <v>65.040000000000006</v>
          </cell>
          <cell r="I624">
            <v>0.57999999999999996</v>
          </cell>
        </row>
        <row r="625">
          <cell r="B625" t="str">
            <v>INSUMO</v>
          </cell>
          <cell r="C625" t="str">
            <v>SINAPI</v>
          </cell>
          <cell r="D625">
            <v>823</v>
          </cell>
          <cell r="E625" t="str">
            <v>BUCHA DE REDUCAO DE PVC, SOLDAVEL, CURTA, COM 75 X 60 MM, PARA AGUA FRIA PREDIAL</v>
          </cell>
          <cell r="F625" t="str">
            <v xml:space="preserve">UN    </v>
          </cell>
          <cell r="G625">
            <v>1</v>
          </cell>
          <cell r="H625">
            <v>10.9</v>
          </cell>
          <cell r="I625">
            <v>10.9</v>
          </cell>
        </row>
        <row r="626">
          <cell r="B626" t="str">
            <v>INSUMO</v>
          </cell>
          <cell r="C626" t="str">
            <v>SINAPI</v>
          </cell>
          <cell r="D626">
            <v>20083</v>
          </cell>
          <cell r="E626" t="str">
            <v>SOLUCAO LIMPADORA PARA PVC, FRASCO COM 1000 CM3</v>
          </cell>
          <cell r="F626" t="str">
            <v xml:space="preserve">UN    </v>
          </cell>
          <cell r="G626">
            <v>1.0999999999999999E-2</v>
          </cell>
          <cell r="H626">
            <v>56.48</v>
          </cell>
          <cell r="I626">
            <v>0.62</v>
          </cell>
        </row>
        <row r="627">
          <cell r="B627" t="str">
            <v>INSUMO</v>
          </cell>
          <cell r="C627" t="str">
            <v>SINAPI</v>
          </cell>
          <cell r="D627">
            <v>38383</v>
          </cell>
          <cell r="E627" t="str">
            <v>LIXA D'AGUA EM FOLHA, GRAO 100</v>
          </cell>
          <cell r="F627" t="str">
            <v xml:space="preserve">UN    </v>
          </cell>
          <cell r="G627">
            <v>0.06</v>
          </cell>
          <cell r="H627">
            <v>1.72</v>
          </cell>
          <cell r="I627">
            <v>0.1</v>
          </cell>
        </row>
        <row r="628">
          <cell r="B628" t="str">
            <v>COMPOSICAO</v>
          </cell>
          <cell r="C628" t="str">
            <v>SINAPI</v>
          </cell>
          <cell r="D628">
            <v>88248</v>
          </cell>
          <cell r="E628" t="str">
            <v>AUXILIAR DE ENCANADOR OU BOMBEIRO HIDRÁULICO COM ENCARGOS COMPLEMENTARES</v>
          </cell>
          <cell r="F628" t="str">
            <v>H</v>
          </cell>
          <cell r="G628">
            <v>0.11899999999999999</v>
          </cell>
          <cell r="H628">
            <v>13.99</v>
          </cell>
          <cell r="I628">
            <v>1.66</v>
          </cell>
        </row>
        <row r="629">
          <cell r="B629" t="str">
            <v>COMPOSICAO</v>
          </cell>
          <cell r="C629" t="str">
            <v>SINAPI</v>
          </cell>
          <cell r="D629">
            <v>88267</v>
          </cell>
          <cell r="E629" t="str">
            <v>ENCANADOR OU BOMBEIRO HIDRÁULICO COM ENCARGOS COMPLEMENTARES</v>
          </cell>
          <cell r="F629" t="str">
            <v>H</v>
          </cell>
          <cell r="G629">
            <v>0.11899999999999999</v>
          </cell>
          <cell r="H629">
            <v>17.96</v>
          </cell>
          <cell r="I629">
            <v>2.13</v>
          </cell>
        </row>
        <row r="630">
          <cell r="B630">
            <v>0</v>
          </cell>
          <cell r="C630">
            <v>0</v>
          </cell>
          <cell r="D630">
            <v>0</v>
          </cell>
          <cell r="E630">
            <v>0</v>
          </cell>
          <cell r="F630">
            <v>0</v>
          </cell>
          <cell r="G630">
            <v>0</v>
          </cell>
          <cell r="H630">
            <v>0</v>
          </cell>
          <cell r="I630">
            <v>0</v>
          </cell>
        </row>
        <row r="631">
          <cell r="B631" t="str">
            <v>CP-HID-25</v>
          </cell>
          <cell r="C631">
            <v>0</v>
          </cell>
          <cell r="D631">
            <v>0</v>
          </cell>
          <cell r="E631" t="str">
            <v xml:space="preserve">BUCHA DE REDUCAO DE PVC, SOLDAVEL, CURTA, COM 85X75 MM, PARA AGUA FRIA PREDIAL -  FORNECIMENTO E INSTALAÇÃO </v>
          </cell>
          <cell r="F631" t="str">
            <v>UNI</v>
          </cell>
          <cell r="G631">
            <v>1</v>
          </cell>
          <cell r="H631">
            <v>0</v>
          </cell>
          <cell r="I631">
            <v>14.07</v>
          </cell>
        </row>
        <row r="632">
          <cell r="B632" t="str">
            <v>INSUMO</v>
          </cell>
          <cell r="C632" t="str">
            <v>SINAPI</v>
          </cell>
          <cell r="D632">
            <v>122</v>
          </cell>
          <cell r="E632" t="str">
            <v>ADESIVO PLASTICO PARA PVC, FRASCO COM 850 GR</v>
          </cell>
          <cell r="F632" t="str">
            <v xml:space="preserve">UN    </v>
          </cell>
          <cell r="G632">
            <v>8.9999999999999993E-3</v>
          </cell>
          <cell r="H632">
            <v>65.040000000000006</v>
          </cell>
          <cell r="I632">
            <v>0.57999999999999996</v>
          </cell>
        </row>
        <row r="633">
          <cell r="B633" t="str">
            <v>INSUMO</v>
          </cell>
          <cell r="C633" t="str">
            <v>SINAPI</v>
          </cell>
          <cell r="D633">
            <v>830</v>
          </cell>
          <cell r="E633" t="str">
            <v>BUCHA DE REDUCAO DE PVC, SOLDAVEL, CURTA, COM 85 X 75 MM, PARA AGUA FRIA PREDIAL</v>
          </cell>
          <cell r="F633" t="str">
            <v xml:space="preserve">UN    </v>
          </cell>
          <cell r="G633">
            <v>1</v>
          </cell>
          <cell r="H633">
            <v>8.98</v>
          </cell>
          <cell r="I633">
            <v>8.98</v>
          </cell>
        </row>
        <row r="634">
          <cell r="B634" t="str">
            <v>INSUMO</v>
          </cell>
          <cell r="C634" t="str">
            <v>SINAPI</v>
          </cell>
          <cell r="D634">
            <v>20083</v>
          </cell>
          <cell r="E634" t="str">
            <v>SOLUCAO LIMPADORA PARA PVC, FRASCO COM 1000 CM3</v>
          </cell>
          <cell r="F634" t="str">
            <v xml:space="preserve">UN    </v>
          </cell>
          <cell r="G634">
            <v>1.0999999999999999E-2</v>
          </cell>
          <cell r="H634">
            <v>56.48</v>
          </cell>
          <cell r="I634">
            <v>0.62</v>
          </cell>
        </row>
        <row r="635">
          <cell r="B635" t="str">
            <v>INSUMO</v>
          </cell>
          <cell r="C635" t="str">
            <v>SINAPI</v>
          </cell>
          <cell r="D635">
            <v>38383</v>
          </cell>
          <cell r="E635" t="str">
            <v>LIXA D'AGUA EM FOLHA, GRAO 100</v>
          </cell>
          <cell r="F635" t="str">
            <v xml:space="preserve">UN    </v>
          </cell>
          <cell r="G635">
            <v>0.06</v>
          </cell>
          <cell r="H635">
            <v>1.72</v>
          </cell>
          <cell r="I635">
            <v>0.1</v>
          </cell>
        </row>
        <row r="636">
          <cell r="B636" t="str">
            <v>COMPOSICAO</v>
          </cell>
          <cell r="C636" t="str">
            <v>SINAPI</v>
          </cell>
          <cell r="D636">
            <v>88248</v>
          </cell>
          <cell r="E636" t="str">
            <v>AUXILIAR DE ENCANADOR OU BOMBEIRO HIDRÁULICO COM ENCARGOS COMPLEMENTARES</v>
          </cell>
          <cell r="F636" t="str">
            <v>H</v>
          </cell>
          <cell r="G636">
            <v>0.11899999999999999</v>
          </cell>
          <cell r="H636">
            <v>13.99</v>
          </cell>
          <cell r="I636">
            <v>1.66</v>
          </cell>
        </row>
        <row r="637">
          <cell r="B637" t="str">
            <v>COMPOSICAO</v>
          </cell>
          <cell r="C637" t="str">
            <v>SINAPI</v>
          </cell>
          <cell r="D637">
            <v>88267</v>
          </cell>
          <cell r="E637" t="str">
            <v>ENCANADOR OU BOMBEIRO HIDRÁULICO COM ENCARGOS COMPLEMENTARES</v>
          </cell>
          <cell r="F637" t="str">
            <v>H</v>
          </cell>
          <cell r="G637">
            <v>0.11899999999999999</v>
          </cell>
          <cell r="H637">
            <v>17.96</v>
          </cell>
          <cell r="I637">
            <v>2.13</v>
          </cell>
        </row>
        <row r="638">
          <cell r="B638">
            <v>0</v>
          </cell>
          <cell r="C638">
            <v>0</v>
          </cell>
          <cell r="D638">
            <v>0</v>
          </cell>
          <cell r="E638">
            <v>0</v>
          </cell>
          <cell r="F638">
            <v>0</v>
          </cell>
          <cell r="G638">
            <v>0</v>
          </cell>
          <cell r="H638">
            <v>0</v>
          </cell>
          <cell r="I638">
            <v>0</v>
          </cell>
        </row>
        <row r="639">
          <cell r="B639" t="str">
            <v>CP-HID-26</v>
          </cell>
          <cell r="C639">
            <v>0</v>
          </cell>
          <cell r="D639">
            <v>0</v>
          </cell>
          <cell r="E639" t="str">
            <v xml:space="preserve">BUCHA DE REDUCAO DE PVC, SOLDAVEL, LONGA, COM 32X20 MM, PARA AGUA FRIA PREDIAL -  FORNECIMENTO E INSTALAÇÃO </v>
          </cell>
          <cell r="F639" t="str">
            <v>UNI</v>
          </cell>
          <cell r="G639">
            <v>1</v>
          </cell>
          <cell r="H639">
            <v>0</v>
          </cell>
          <cell r="I639">
            <v>6.72</v>
          </cell>
        </row>
        <row r="640">
          <cell r="B640" t="str">
            <v>INSUMO</v>
          </cell>
          <cell r="C640" t="str">
            <v>SINAPI</v>
          </cell>
          <cell r="D640">
            <v>122</v>
          </cell>
          <cell r="E640" t="str">
            <v>ADESIVO PLASTICO PARA PVC, FRASCO COM 850 GR</v>
          </cell>
          <cell r="F640" t="str">
            <v xml:space="preserve">UN    </v>
          </cell>
          <cell r="G640">
            <v>8.9999999999999993E-3</v>
          </cell>
          <cell r="H640">
            <v>65.040000000000006</v>
          </cell>
          <cell r="I640">
            <v>0.57999999999999996</v>
          </cell>
        </row>
        <row r="641">
          <cell r="B641" t="str">
            <v>INSUMO</v>
          </cell>
          <cell r="C641" t="str">
            <v>SINAPI</v>
          </cell>
          <cell r="D641">
            <v>832</v>
          </cell>
          <cell r="E641" t="str">
            <v>BUCHA DE REDUCAO DE PVC, SOLDAVEL, LONGA, COM 32 X 20 MM, PARA AGUA FRIA PREDIAL</v>
          </cell>
          <cell r="F641" t="str">
            <v xml:space="preserve">UN    </v>
          </cell>
          <cell r="G641">
            <v>1</v>
          </cell>
          <cell r="H641">
            <v>1.63</v>
          </cell>
          <cell r="I641">
            <v>1.63</v>
          </cell>
        </row>
        <row r="642">
          <cell r="B642" t="str">
            <v>INSUMO</v>
          </cell>
          <cell r="C642" t="str">
            <v>SINAPI</v>
          </cell>
          <cell r="D642">
            <v>20083</v>
          </cell>
          <cell r="E642" t="str">
            <v>SOLUCAO LIMPADORA PARA PVC, FRASCO COM 1000 CM3</v>
          </cell>
          <cell r="F642" t="str">
            <v xml:space="preserve">UN    </v>
          </cell>
          <cell r="G642">
            <v>1.0999999999999999E-2</v>
          </cell>
          <cell r="H642">
            <v>56.48</v>
          </cell>
          <cell r="I642">
            <v>0.62</v>
          </cell>
        </row>
        <row r="643">
          <cell r="B643" t="str">
            <v>INSUMO</v>
          </cell>
          <cell r="C643" t="str">
            <v>SINAPI</v>
          </cell>
          <cell r="D643">
            <v>38383</v>
          </cell>
          <cell r="E643" t="str">
            <v>LIXA D'AGUA EM FOLHA, GRAO 100</v>
          </cell>
          <cell r="F643" t="str">
            <v xml:space="preserve">UN    </v>
          </cell>
          <cell r="G643">
            <v>0.06</v>
          </cell>
          <cell r="H643">
            <v>1.72</v>
          </cell>
          <cell r="I643">
            <v>0.1</v>
          </cell>
        </row>
        <row r="644">
          <cell r="B644" t="str">
            <v>COMPOSICAO</v>
          </cell>
          <cell r="C644" t="str">
            <v>SINAPI</v>
          </cell>
          <cell r="D644">
            <v>88248</v>
          </cell>
          <cell r="E644" t="str">
            <v>AUXILIAR DE ENCANADOR OU BOMBEIRO HIDRÁULICO COM ENCARGOS COMPLEMENTARES</v>
          </cell>
          <cell r="F644" t="str">
            <v>H</v>
          </cell>
          <cell r="G644">
            <v>0.11899999999999999</v>
          </cell>
          <cell r="H644">
            <v>13.99</v>
          </cell>
          <cell r="I644">
            <v>1.66</v>
          </cell>
        </row>
        <row r="645">
          <cell r="B645" t="str">
            <v>COMPOSICAO</v>
          </cell>
          <cell r="C645" t="str">
            <v>SINAPI</v>
          </cell>
          <cell r="D645">
            <v>88267</v>
          </cell>
          <cell r="E645" t="str">
            <v>ENCANADOR OU BOMBEIRO HIDRÁULICO COM ENCARGOS COMPLEMENTARES</v>
          </cell>
          <cell r="F645" t="str">
            <v>H</v>
          </cell>
          <cell r="G645">
            <v>0.11899999999999999</v>
          </cell>
          <cell r="H645">
            <v>17.96</v>
          </cell>
          <cell r="I645">
            <v>2.13</v>
          </cell>
        </row>
        <row r="646">
          <cell r="B646">
            <v>0</v>
          </cell>
          <cell r="C646">
            <v>0</v>
          </cell>
          <cell r="D646">
            <v>0</v>
          </cell>
          <cell r="E646">
            <v>0</v>
          </cell>
          <cell r="F646">
            <v>0</v>
          </cell>
          <cell r="G646">
            <v>0</v>
          </cell>
          <cell r="H646">
            <v>0</v>
          </cell>
          <cell r="I646">
            <v>0</v>
          </cell>
        </row>
        <row r="647">
          <cell r="B647" t="str">
            <v>CP-HID-27</v>
          </cell>
          <cell r="C647">
            <v>0</v>
          </cell>
          <cell r="D647">
            <v>0</v>
          </cell>
          <cell r="E647" t="str">
            <v xml:space="preserve">BUCHA DE REDUCAO DE PVC, SOLDAVEL, LONGA, COM 40X20 MM, PARA AGUA FRIA PREDIAL -  FORNECIMENTO E INSTALAÇÃO </v>
          </cell>
          <cell r="F647" t="str">
            <v>UNI</v>
          </cell>
          <cell r="G647">
            <v>1</v>
          </cell>
          <cell r="H647">
            <v>0</v>
          </cell>
          <cell r="I647">
            <v>7.4</v>
          </cell>
        </row>
        <row r="648">
          <cell r="B648" t="str">
            <v>INSUMO</v>
          </cell>
          <cell r="C648" t="str">
            <v>SINAPI</v>
          </cell>
          <cell r="D648">
            <v>122</v>
          </cell>
          <cell r="E648" t="str">
            <v>ADESIVO PLASTICO PARA PVC, FRASCO COM 850 GR</v>
          </cell>
          <cell r="F648" t="str">
            <v xml:space="preserve">UN    </v>
          </cell>
          <cell r="G648">
            <v>8.9999999999999993E-3</v>
          </cell>
          <cell r="H648">
            <v>65.040000000000006</v>
          </cell>
          <cell r="I648">
            <v>0.57999999999999996</v>
          </cell>
        </row>
        <row r="649">
          <cell r="B649" t="str">
            <v>INSUMO</v>
          </cell>
          <cell r="C649" t="str">
            <v>SINAPI</v>
          </cell>
          <cell r="D649">
            <v>833</v>
          </cell>
          <cell r="E649" t="str">
            <v>BUCHA DE REDUCAO DE PVC, SOLDAVEL, LONGA, COM 40 X 20 MM, PARA AGUA FRIA PREDIAL</v>
          </cell>
          <cell r="F649" t="str">
            <v xml:space="preserve">UN    </v>
          </cell>
          <cell r="G649">
            <v>1</v>
          </cell>
          <cell r="H649">
            <v>2.31</v>
          </cell>
          <cell r="I649">
            <v>2.31</v>
          </cell>
        </row>
        <row r="650">
          <cell r="B650" t="str">
            <v>INSUMO</v>
          </cell>
          <cell r="C650" t="str">
            <v>SINAPI</v>
          </cell>
          <cell r="D650">
            <v>20083</v>
          </cell>
          <cell r="E650" t="str">
            <v>SOLUCAO LIMPADORA PARA PVC, FRASCO COM 1000 CM3</v>
          </cell>
          <cell r="F650" t="str">
            <v xml:space="preserve">UN    </v>
          </cell>
          <cell r="G650">
            <v>1.0999999999999999E-2</v>
          </cell>
          <cell r="H650">
            <v>56.48</v>
          </cell>
          <cell r="I650">
            <v>0.62</v>
          </cell>
        </row>
        <row r="651">
          <cell r="B651" t="str">
            <v>INSUMO</v>
          </cell>
          <cell r="C651" t="str">
            <v>SINAPI</v>
          </cell>
          <cell r="D651">
            <v>38383</v>
          </cell>
          <cell r="E651" t="str">
            <v>LIXA D'AGUA EM FOLHA, GRAO 100</v>
          </cell>
          <cell r="F651" t="str">
            <v xml:space="preserve">UN    </v>
          </cell>
          <cell r="G651">
            <v>0.06</v>
          </cell>
          <cell r="H651">
            <v>1.72</v>
          </cell>
          <cell r="I651">
            <v>0.1</v>
          </cell>
        </row>
        <row r="652">
          <cell r="B652" t="str">
            <v>COMPOSICAO</v>
          </cell>
          <cell r="C652" t="str">
            <v>SINAPI</v>
          </cell>
          <cell r="D652">
            <v>88248</v>
          </cell>
          <cell r="E652" t="str">
            <v>AUXILIAR DE ENCANADOR OU BOMBEIRO HIDRÁULICO COM ENCARGOS COMPLEMENTARES</v>
          </cell>
          <cell r="F652" t="str">
            <v>H</v>
          </cell>
          <cell r="G652">
            <v>0.11899999999999999</v>
          </cell>
          <cell r="H652">
            <v>13.99</v>
          </cell>
          <cell r="I652">
            <v>1.66</v>
          </cell>
        </row>
        <row r="653">
          <cell r="B653" t="str">
            <v>COMPOSICAO</v>
          </cell>
          <cell r="C653" t="str">
            <v>SINAPI</v>
          </cell>
          <cell r="D653">
            <v>88267</v>
          </cell>
          <cell r="E653" t="str">
            <v>ENCANADOR OU BOMBEIRO HIDRÁULICO COM ENCARGOS COMPLEMENTARES</v>
          </cell>
          <cell r="F653" t="str">
            <v>H</v>
          </cell>
          <cell r="G653">
            <v>0.11899999999999999</v>
          </cell>
          <cell r="H653">
            <v>17.96</v>
          </cell>
          <cell r="I653">
            <v>2.13</v>
          </cell>
        </row>
        <row r="654">
          <cell r="B654">
            <v>0</v>
          </cell>
          <cell r="C654">
            <v>0</v>
          </cell>
          <cell r="D654">
            <v>0</v>
          </cell>
          <cell r="E654">
            <v>0</v>
          </cell>
          <cell r="F654">
            <v>0</v>
          </cell>
          <cell r="G654">
            <v>0</v>
          </cell>
          <cell r="H654">
            <v>0</v>
          </cell>
          <cell r="I654">
            <v>0</v>
          </cell>
        </row>
        <row r="655">
          <cell r="B655" t="str">
            <v>CP-HID-28</v>
          </cell>
          <cell r="C655">
            <v>0</v>
          </cell>
          <cell r="D655">
            <v>0</v>
          </cell>
          <cell r="E655" t="str">
            <v xml:space="preserve">BUCHA DE REDUCAO DE PVC, SOLDAVEL, LONGA, COM 40X25 MM, PARA AGUA FRIA PREDIAL -  FORNECIMENTO E INSTALAÇÃO </v>
          </cell>
          <cell r="F655" t="str">
            <v>UNI</v>
          </cell>
          <cell r="G655">
            <v>1</v>
          </cell>
          <cell r="H655">
            <v>0</v>
          </cell>
          <cell r="I655">
            <v>7.63</v>
          </cell>
        </row>
        <row r="656">
          <cell r="B656" t="str">
            <v>INSUMO</v>
          </cell>
          <cell r="C656" t="str">
            <v>SINAPI</v>
          </cell>
          <cell r="D656">
            <v>122</v>
          </cell>
          <cell r="E656" t="str">
            <v>ADESIVO PLASTICO PARA PVC, FRASCO COM 850 GR</v>
          </cell>
          <cell r="F656" t="str">
            <v xml:space="preserve">UN    </v>
          </cell>
          <cell r="G656">
            <v>8.9999999999999993E-3</v>
          </cell>
          <cell r="H656">
            <v>65.040000000000006</v>
          </cell>
          <cell r="I656">
            <v>0.57999999999999996</v>
          </cell>
        </row>
        <row r="657">
          <cell r="B657" t="str">
            <v>INSUMO</v>
          </cell>
          <cell r="C657" t="str">
            <v>SINAPI</v>
          </cell>
          <cell r="D657">
            <v>834</v>
          </cell>
          <cell r="E657" t="str">
            <v>BUCHA DE REDUCAO DE PVC, SOLDAVEL, LONGA, COM 40 X 25 MM, PARA AGUA FRIA PREDIAL</v>
          </cell>
          <cell r="F657" t="str">
            <v xml:space="preserve">UN    </v>
          </cell>
          <cell r="G657">
            <v>1</v>
          </cell>
          <cell r="H657">
            <v>2.54</v>
          </cell>
          <cell r="I657">
            <v>2.54</v>
          </cell>
        </row>
        <row r="658">
          <cell r="B658" t="str">
            <v>INSUMO</v>
          </cell>
          <cell r="C658" t="str">
            <v>SINAPI</v>
          </cell>
          <cell r="D658">
            <v>20083</v>
          </cell>
          <cell r="E658" t="str">
            <v>SOLUCAO LIMPADORA PARA PVC, FRASCO COM 1000 CM3</v>
          </cell>
          <cell r="F658" t="str">
            <v xml:space="preserve">UN    </v>
          </cell>
          <cell r="G658">
            <v>1.0999999999999999E-2</v>
          </cell>
          <cell r="H658">
            <v>56.48</v>
          </cell>
          <cell r="I658">
            <v>0.62</v>
          </cell>
        </row>
        <row r="659">
          <cell r="B659" t="str">
            <v>INSUMO</v>
          </cell>
          <cell r="C659" t="str">
            <v>SINAPI</v>
          </cell>
          <cell r="D659">
            <v>38383</v>
          </cell>
          <cell r="E659" t="str">
            <v>LIXA D'AGUA EM FOLHA, GRAO 100</v>
          </cell>
          <cell r="F659" t="str">
            <v xml:space="preserve">UN    </v>
          </cell>
          <cell r="G659">
            <v>0.06</v>
          </cell>
          <cell r="H659">
            <v>1.72</v>
          </cell>
          <cell r="I659">
            <v>0.1</v>
          </cell>
        </row>
        <row r="660">
          <cell r="B660" t="str">
            <v>COMPOSICAO</v>
          </cell>
          <cell r="C660" t="str">
            <v>SINAPI</v>
          </cell>
          <cell r="D660">
            <v>88248</v>
          </cell>
          <cell r="E660" t="str">
            <v>AUXILIAR DE ENCANADOR OU BOMBEIRO HIDRÁULICO COM ENCARGOS COMPLEMENTARES</v>
          </cell>
          <cell r="F660" t="str">
            <v>H</v>
          </cell>
          <cell r="G660">
            <v>0.11899999999999999</v>
          </cell>
          <cell r="H660">
            <v>13.99</v>
          </cell>
          <cell r="I660">
            <v>1.66</v>
          </cell>
        </row>
        <row r="661">
          <cell r="B661" t="str">
            <v>COMPOSICAO</v>
          </cell>
          <cell r="C661" t="str">
            <v>SINAPI</v>
          </cell>
          <cell r="D661">
            <v>88267</v>
          </cell>
          <cell r="E661" t="str">
            <v>ENCANADOR OU BOMBEIRO HIDRÁULICO COM ENCARGOS COMPLEMENTARES</v>
          </cell>
          <cell r="F661" t="str">
            <v>H</v>
          </cell>
          <cell r="G661">
            <v>0.11899999999999999</v>
          </cell>
          <cell r="H661">
            <v>17.96</v>
          </cell>
          <cell r="I661">
            <v>2.13</v>
          </cell>
        </row>
        <row r="662">
          <cell r="B662">
            <v>0</v>
          </cell>
          <cell r="C662">
            <v>0</v>
          </cell>
          <cell r="D662">
            <v>0</v>
          </cell>
          <cell r="E662">
            <v>0</v>
          </cell>
          <cell r="F662">
            <v>0</v>
          </cell>
          <cell r="G662">
            <v>0</v>
          </cell>
          <cell r="H662">
            <v>0</v>
          </cell>
          <cell r="I662">
            <v>0</v>
          </cell>
        </row>
        <row r="663">
          <cell r="B663" t="str">
            <v>CP-HID-29</v>
          </cell>
          <cell r="C663">
            <v>0</v>
          </cell>
          <cell r="D663">
            <v>0</v>
          </cell>
          <cell r="E663" t="str">
            <v xml:space="preserve">BUCHA DE REDUCAO DE PVC, SOLDAVEL, LONGA, COM 50X20 MM, PARA AGUA FRIA PREDIAL -  FORNECIMENTO E INSTALAÇÃO </v>
          </cell>
          <cell r="F663" t="str">
            <v>UNI</v>
          </cell>
          <cell r="G663">
            <v>1</v>
          </cell>
          <cell r="H663">
            <v>0</v>
          </cell>
          <cell r="I663">
            <v>7.92</v>
          </cell>
        </row>
        <row r="664">
          <cell r="B664" t="str">
            <v>INSUMO</v>
          </cell>
          <cell r="C664" t="str">
            <v>SINAPI</v>
          </cell>
          <cell r="D664">
            <v>122</v>
          </cell>
          <cell r="E664" t="str">
            <v>ADESIVO PLASTICO PARA PVC, FRASCO COM 850 GR</v>
          </cell>
          <cell r="F664" t="str">
            <v xml:space="preserve">UN    </v>
          </cell>
          <cell r="G664">
            <v>8.9999999999999993E-3</v>
          </cell>
          <cell r="H664">
            <v>65.040000000000006</v>
          </cell>
          <cell r="I664">
            <v>0.57999999999999996</v>
          </cell>
        </row>
        <row r="665">
          <cell r="B665" t="str">
            <v>INSUMO</v>
          </cell>
          <cell r="C665" t="str">
            <v>SINAPI</v>
          </cell>
          <cell r="D665">
            <v>825</v>
          </cell>
          <cell r="E665" t="str">
            <v>BUCHA DE REDUCAO DE PVC, SOLDAVEL, LONGA, COM 50 X 20 MM, PARA AGUA FRIA PREDIAL</v>
          </cell>
          <cell r="F665" t="str">
            <v xml:space="preserve">UN    </v>
          </cell>
          <cell r="G665">
            <v>1</v>
          </cell>
          <cell r="H665">
            <v>2.83</v>
          </cell>
          <cell r="I665">
            <v>2.83</v>
          </cell>
        </row>
        <row r="666">
          <cell r="B666" t="str">
            <v>INSUMO</v>
          </cell>
          <cell r="C666" t="str">
            <v>SINAPI</v>
          </cell>
          <cell r="D666">
            <v>20083</v>
          </cell>
          <cell r="E666" t="str">
            <v>SOLUCAO LIMPADORA PARA PVC, FRASCO COM 1000 CM3</v>
          </cell>
          <cell r="F666" t="str">
            <v xml:space="preserve">UN    </v>
          </cell>
          <cell r="G666">
            <v>1.0999999999999999E-2</v>
          </cell>
          <cell r="H666">
            <v>56.48</v>
          </cell>
          <cell r="I666">
            <v>0.62</v>
          </cell>
        </row>
        <row r="667">
          <cell r="B667" t="str">
            <v>INSUMO</v>
          </cell>
          <cell r="C667" t="str">
            <v>SINAPI</v>
          </cell>
          <cell r="D667">
            <v>38383</v>
          </cell>
          <cell r="E667" t="str">
            <v>LIXA D'AGUA EM FOLHA, GRAO 100</v>
          </cell>
          <cell r="F667" t="str">
            <v xml:space="preserve">UN    </v>
          </cell>
          <cell r="G667">
            <v>0.06</v>
          </cell>
          <cell r="H667">
            <v>1.72</v>
          </cell>
          <cell r="I667">
            <v>0.1</v>
          </cell>
        </row>
        <row r="668">
          <cell r="B668" t="str">
            <v>COMPOSICAO</v>
          </cell>
          <cell r="C668" t="str">
            <v>SINAPI</v>
          </cell>
          <cell r="D668">
            <v>88248</v>
          </cell>
          <cell r="E668" t="str">
            <v>AUXILIAR DE ENCANADOR OU BOMBEIRO HIDRÁULICO COM ENCARGOS COMPLEMENTARES</v>
          </cell>
          <cell r="F668" t="str">
            <v>H</v>
          </cell>
          <cell r="G668">
            <v>0.11899999999999999</v>
          </cell>
          <cell r="H668">
            <v>13.99</v>
          </cell>
          <cell r="I668">
            <v>1.66</v>
          </cell>
        </row>
        <row r="669">
          <cell r="B669" t="str">
            <v>COMPOSICAO</v>
          </cell>
          <cell r="C669" t="str">
            <v>SINAPI</v>
          </cell>
          <cell r="D669">
            <v>88267</v>
          </cell>
          <cell r="E669" t="str">
            <v>ENCANADOR OU BOMBEIRO HIDRÁULICO COM ENCARGOS COMPLEMENTARES</v>
          </cell>
          <cell r="F669" t="str">
            <v>H</v>
          </cell>
          <cell r="G669">
            <v>0.11899999999999999</v>
          </cell>
          <cell r="H669">
            <v>17.96</v>
          </cell>
          <cell r="I669">
            <v>2.13</v>
          </cell>
        </row>
        <row r="670">
          <cell r="B670">
            <v>0</v>
          </cell>
          <cell r="C670">
            <v>0</v>
          </cell>
          <cell r="D670">
            <v>0</v>
          </cell>
          <cell r="E670">
            <v>0</v>
          </cell>
          <cell r="F670">
            <v>0</v>
          </cell>
          <cell r="G670">
            <v>0</v>
          </cell>
          <cell r="H670">
            <v>0</v>
          </cell>
          <cell r="I670">
            <v>0</v>
          </cell>
        </row>
        <row r="671">
          <cell r="B671" t="str">
            <v>CP-HID-30</v>
          </cell>
          <cell r="C671">
            <v>0</v>
          </cell>
          <cell r="D671">
            <v>0</v>
          </cell>
          <cell r="E671" t="str">
            <v xml:space="preserve">BUCHA DE REDUCAO DE PVC, SOLDAVEL, LONGA, COM 50X25 MM, PARA AGUA FRIA PREDIAL -  FORNECIMENTO E INSTALAÇÃO </v>
          </cell>
          <cell r="F671" t="str">
            <v>UNI</v>
          </cell>
          <cell r="G671">
            <v>1</v>
          </cell>
          <cell r="H671">
            <v>0</v>
          </cell>
          <cell r="I671">
            <v>7.87</v>
          </cell>
        </row>
        <row r="672">
          <cell r="B672" t="str">
            <v>INSUMO</v>
          </cell>
          <cell r="C672" t="str">
            <v>SINAPI</v>
          </cell>
          <cell r="D672">
            <v>122</v>
          </cell>
          <cell r="E672" t="str">
            <v>ADESIVO PLASTICO PARA PVC, FRASCO COM 850 GR</v>
          </cell>
          <cell r="F672" t="str">
            <v xml:space="preserve">UN    </v>
          </cell>
          <cell r="G672">
            <v>8.9999999999999993E-3</v>
          </cell>
          <cell r="H672">
            <v>65.040000000000006</v>
          </cell>
          <cell r="I672">
            <v>0.57999999999999996</v>
          </cell>
        </row>
        <row r="673">
          <cell r="B673" t="str">
            <v>INSUMO</v>
          </cell>
          <cell r="C673" t="str">
            <v>SINAPI</v>
          </cell>
          <cell r="D673">
            <v>813</v>
          </cell>
          <cell r="E673" t="str">
            <v>BUCHA DE REDUCAO DE PVC, SOLDAVEL, LONGA, COM 50 X 25 MM, PARA AGUA FRIA PREDIAL</v>
          </cell>
          <cell r="F673" t="str">
            <v xml:space="preserve">UN    </v>
          </cell>
          <cell r="G673">
            <v>1</v>
          </cell>
          <cell r="H673">
            <v>2.78</v>
          </cell>
          <cell r="I673">
            <v>2.78</v>
          </cell>
        </row>
        <row r="674">
          <cell r="B674" t="str">
            <v>INSUMO</v>
          </cell>
          <cell r="C674" t="str">
            <v>SINAPI</v>
          </cell>
          <cell r="D674">
            <v>20083</v>
          </cell>
          <cell r="E674" t="str">
            <v>SOLUCAO LIMPADORA PARA PVC, FRASCO COM 1000 CM3</v>
          </cell>
          <cell r="F674" t="str">
            <v xml:space="preserve">UN    </v>
          </cell>
          <cell r="G674">
            <v>1.0999999999999999E-2</v>
          </cell>
          <cell r="H674">
            <v>56.48</v>
          </cell>
          <cell r="I674">
            <v>0.62</v>
          </cell>
        </row>
        <row r="675">
          <cell r="B675" t="str">
            <v>INSUMO</v>
          </cell>
          <cell r="C675" t="str">
            <v>SINAPI</v>
          </cell>
          <cell r="D675">
            <v>38383</v>
          </cell>
          <cell r="E675" t="str">
            <v>LIXA D'AGUA EM FOLHA, GRAO 100</v>
          </cell>
          <cell r="F675" t="str">
            <v xml:space="preserve">UN    </v>
          </cell>
          <cell r="G675">
            <v>0.06</v>
          </cell>
          <cell r="H675">
            <v>1.72</v>
          </cell>
          <cell r="I675">
            <v>0.1</v>
          </cell>
        </row>
        <row r="676">
          <cell r="B676" t="str">
            <v>COMPOSICAO</v>
          </cell>
          <cell r="C676" t="str">
            <v>SINAPI</v>
          </cell>
          <cell r="D676">
            <v>88248</v>
          </cell>
          <cell r="E676" t="str">
            <v>AUXILIAR DE ENCANADOR OU BOMBEIRO HIDRÁULICO COM ENCARGOS COMPLEMENTARES</v>
          </cell>
          <cell r="F676" t="str">
            <v>H</v>
          </cell>
          <cell r="G676">
            <v>0.11899999999999999</v>
          </cell>
          <cell r="H676">
            <v>13.99</v>
          </cell>
          <cell r="I676">
            <v>1.66</v>
          </cell>
        </row>
        <row r="677">
          <cell r="B677" t="str">
            <v>COMPOSICAO</v>
          </cell>
          <cell r="C677" t="str">
            <v>SINAPI</v>
          </cell>
          <cell r="D677">
            <v>88267</v>
          </cell>
          <cell r="E677" t="str">
            <v>ENCANADOR OU BOMBEIRO HIDRÁULICO COM ENCARGOS COMPLEMENTARES</v>
          </cell>
          <cell r="F677" t="str">
            <v>H</v>
          </cell>
          <cell r="G677">
            <v>0.11899999999999999</v>
          </cell>
          <cell r="H677">
            <v>17.96</v>
          </cell>
          <cell r="I677">
            <v>2.13</v>
          </cell>
        </row>
        <row r="678">
          <cell r="B678">
            <v>0</v>
          </cell>
          <cell r="C678">
            <v>0</v>
          </cell>
          <cell r="D678">
            <v>0</v>
          </cell>
          <cell r="E678">
            <v>0</v>
          </cell>
          <cell r="F678">
            <v>0</v>
          </cell>
          <cell r="G678">
            <v>0</v>
          </cell>
          <cell r="H678">
            <v>0</v>
          </cell>
          <cell r="I678">
            <v>0</v>
          </cell>
        </row>
        <row r="679">
          <cell r="B679" t="str">
            <v>CP-HID-31</v>
          </cell>
          <cell r="C679">
            <v>0</v>
          </cell>
          <cell r="D679">
            <v>0</v>
          </cell>
          <cell r="E679" t="str">
            <v xml:space="preserve">BUCHA DE REDUCAO DE PVC, SOLDAVEL, LONGA, COM 50X32 MM, PARA AGUA FRIA PREDIAL -  FORNECIMENTO E INSTALAÇÃO </v>
          </cell>
          <cell r="F679" t="str">
            <v>UNI</v>
          </cell>
          <cell r="G679">
            <v>1</v>
          </cell>
          <cell r="H679">
            <v>0</v>
          </cell>
          <cell r="I679">
            <v>8.6199999999999992</v>
          </cell>
        </row>
        <row r="680">
          <cell r="B680" t="str">
            <v>INSUMO</v>
          </cell>
          <cell r="C680" t="str">
            <v>SINAPI</v>
          </cell>
          <cell r="D680">
            <v>122</v>
          </cell>
          <cell r="E680" t="str">
            <v>ADESIVO PLASTICO PARA PVC, FRASCO COM 850 GR</v>
          </cell>
          <cell r="F680" t="str">
            <v xml:space="preserve">UN    </v>
          </cell>
          <cell r="G680">
            <v>8.9999999999999993E-3</v>
          </cell>
          <cell r="H680">
            <v>65.040000000000006</v>
          </cell>
          <cell r="I680">
            <v>0.57999999999999996</v>
          </cell>
        </row>
        <row r="681">
          <cell r="B681" t="str">
            <v>INSUMO</v>
          </cell>
          <cell r="C681" t="str">
            <v>SINAPI</v>
          </cell>
          <cell r="D681">
            <v>820</v>
          </cell>
          <cell r="E681" t="str">
            <v>BUCHA DE REDUCAO DE PVC, SOLDAVEL, LONGA, COM 50 X 32 MM, PARA AGUA FRIA PREDIAL</v>
          </cell>
          <cell r="F681" t="str">
            <v xml:space="preserve">UN    </v>
          </cell>
          <cell r="G681">
            <v>1</v>
          </cell>
          <cell r="H681">
            <v>3.53</v>
          </cell>
          <cell r="I681">
            <v>3.53</v>
          </cell>
        </row>
        <row r="682">
          <cell r="B682" t="str">
            <v>INSUMO</v>
          </cell>
          <cell r="C682" t="str">
            <v>SINAPI</v>
          </cell>
          <cell r="D682">
            <v>20083</v>
          </cell>
          <cell r="E682" t="str">
            <v>SOLUCAO LIMPADORA PARA PVC, FRASCO COM 1000 CM3</v>
          </cell>
          <cell r="F682" t="str">
            <v xml:space="preserve">UN    </v>
          </cell>
          <cell r="G682">
            <v>1.0999999999999999E-2</v>
          </cell>
          <cell r="H682">
            <v>56.48</v>
          </cell>
          <cell r="I682">
            <v>0.62</v>
          </cell>
        </row>
        <row r="683">
          <cell r="B683" t="str">
            <v>INSUMO</v>
          </cell>
          <cell r="C683" t="str">
            <v>SINAPI</v>
          </cell>
          <cell r="D683">
            <v>38383</v>
          </cell>
          <cell r="E683" t="str">
            <v>LIXA D'AGUA EM FOLHA, GRAO 100</v>
          </cell>
          <cell r="F683" t="str">
            <v xml:space="preserve">UN    </v>
          </cell>
          <cell r="G683">
            <v>0.06</v>
          </cell>
          <cell r="H683">
            <v>1.72</v>
          </cell>
          <cell r="I683">
            <v>0.1</v>
          </cell>
        </row>
        <row r="684">
          <cell r="B684" t="str">
            <v>COMPOSICAO</v>
          </cell>
          <cell r="C684" t="str">
            <v>SINAPI</v>
          </cell>
          <cell r="D684">
            <v>88248</v>
          </cell>
          <cell r="E684" t="str">
            <v>AUXILIAR DE ENCANADOR OU BOMBEIRO HIDRÁULICO COM ENCARGOS COMPLEMENTARES</v>
          </cell>
          <cell r="F684" t="str">
            <v>H</v>
          </cell>
          <cell r="G684">
            <v>0.11899999999999999</v>
          </cell>
          <cell r="H684">
            <v>13.99</v>
          </cell>
          <cell r="I684">
            <v>1.66</v>
          </cell>
        </row>
        <row r="685">
          <cell r="B685" t="str">
            <v>COMPOSICAO</v>
          </cell>
          <cell r="C685" t="str">
            <v>SINAPI</v>
          </cell>
          <cell r="D685">
            <v>88267</v>
          </cell>
          <cell r="E685" t="str">
            <v>ENCANADOR OU BOMBEIRO HIDRÁULICO COM ENCARGOS COMPLEMENTARES</v>
          </cell>
          <cell r="F685" t="str">
            <v>H</v>
          </cell>
          <cell r="G685">
            <v>0.11899999999999999</v>
          </cell>
          <cell r="H685">
            <v>17.96</v>
          </cell>
          <cell r="I685">
            <v>2.13</v>
          </cell>
        </row>
        <row r="686">
          <cell r="B686">
            <v>0</v>
          </cell>
          <cell r="C686">
            <v>0</v>
          </cell>
          <cell r="D686">
            <v>0</v>
          </cell>
          <cell r="E686">
            <v>0</v>
          </cell>
          <cell r="F686">
            <v>0</v>
          </cell>
          <cell r="G686">
            <v>0</v>
          </cell>
          <cell r="H686">
            <v>0</v>
          </cell>
          <cell r="I686">
            <v>0</v>
          </cell>
        </row>
        <row r="687">
          <cell r="B687" t="str">
            <v>CP-HID-32</v>
          </cell>
          <cell r="C687">
            <v>0</v>
          </cell>
          <cell r="D687">
            <v>0</v>
          </cell>
          <cell r="E687" t="str">
            <v xml:space="preserve">BUCHA DE REDUCAO DE PVC, SOLDAVEL, LONGA, COM 60X40 MM, PARA AGUA FRIA PREDIAL -  FORNECIMENTO E INSTALAÇÃO </v>
          </cell>
          <cell r="F687" t="str">
            <v>UNI</v>
          </cell>
          <cell r="G687">
            <v>1</v>
          </cell>
          <cell r="H687">
            <v>0</v>
          </cell>
          <cell r="I687">
            <v>12.94</v>
          </cell>
        </row>
        <row r="688">
          <cell r="B688" t="str">
            <v>INSUMO</v>
          </cell>
          <cell r="C688" t="str">
            <v>SINAPI</v>
          </cell>
          <cell r="D688">
            <v>122</v>
          </cell>
          <cell r="E688" t="str">
            <v>ADESIVO PLASTICO PARA PVC, FRASCO COM 850 GR</v>
          </cell>
          <cell r="F688" t="str">
            <v xml:space="preserve">UN    </v>
          </cell>
          <cell r="G688">
            <v>8.9999999999999993E-3</v>
          </cell>
          <cell r="H688">
            <v>65.040000000000006</v>
          </cell>
          <cell r="I688">
            <v>0.57999999999999996</v>
          </cell>
        </row>
        <row r="689">
          <cell r="B689" t="str">
            <v>INSUMO</v>
          </cell>
          <cell r="C689" t="str">
            <v>SINAPI</v>
          </cell>
          <cell r="D689">
            <v>815</v>
          </cell>
          <cell r="E689" t="str">
            <v>BUCHA DE REDUCAO DE PVC, SOLDAVEL, LONGA, COM 60 X 40 MM, PARA AGUA FRIA PREDIAL</v>
          </cell>
          <cell r="F689" t="str">
            <v xml:space="preserve">UN    </v>
          </cell>
          <cell r="G689">
            <v>1</v>
          </cell>
          <cell r="H689">
            <v>7.85</v>
          </cell>
          <cell r="I689">
            <v>7.85</v>
          </cell>
        </row>
        <row r="690">
          <cell r="B690" t="str">
            <v>INSUMO</v>
          </cell>
          <cell r="C690" t="str">
            <v>SINAPI</v>
          </cell>
          <cell r="D690">
            <v>20083</v>
          </cell>
          <cell r="E690" t="str">
            <v>SOLUCAO LIMPADORA PARA PVC, FRASCO COM 1000 CM3</v>
          </cell>
          <cell r="F690" t="str">
            <v xml:space="preserve">UN    </v>
          </cell>
          <cell r="G690">
            <v>1.0999999999999999E-2</v>
          </cell>
          <cell r="H690">
            <v>56.48</v>
          </cell>
          <cell r="I690">
            <v>0.62</v>
          </cell>
        </row>
        <row r="691">
          <cell r="B691" t="str">
            <v>INSUMO</v>
          </cell>
          <cell r="C691" t="str">
            <v>SINAPI</v>
          </cell>
          <cell r="D691">
            <v>38383</v>
          </cell>
          <cell r="E691" t="str">
            <v>LIXA D'AGUA EM FOLHA, GRAO 100</v>
          </cell>
          <cell r="F691" t="str">
            <v xml:space="preserve">UN    </v>
          </cell>
          <cell r="G691">
            <v>0.06</v>
          </cell>
          <cell r="H691">
            <v>1.72</v>
          </cell>
          <cell r="I691">
            <v>0.1</v>
          </cell>
        </row>
        <row r="692">
          <cell r="B692" t="str">
            <v>COMPOSICAO</v>
          </cell>
          <cell r="C692" t="str">
            <v>SINAPI</v>
          </cell>
          <cell r="D692">
            <v>88248</v>
          </cell>
          <cell r="E692" t="str">
            <v>AUXILIAR DE ENCANADOR OU BOMBEIRO HIDRÁULICO COM ENCARGOS COMPLEMENTARES</v>
          </cell>
          <cell r="F692" t="str">
            <v>H</v>
          </cell>
          <cell r="G692">
            <v>0.11899999999999999</v>
          </cell>
          <cell r="H692">
            <v>13.99</v>
          </cell>
          <cell r="I692">
            <v>1.66</v>
          </cell>
        </row>
        <row r="693">
          <cell r="B693" t="str">
            <v>COMPOSICAO</v>
          </cell>
          <cell r="C693" t="str">
            <v>SINAPI</v>
          </cell>
          <cell r="D693">
            <v>88267</v>
          </cell>
          <cell r="E693" t="str">
            <v>ENCANADOR OU BOMBEIRO HIDRÁULICO COM ENCARGOS COMPLEMENTARES</v>
          </cell>
          <cell r="F693" t="str">
            <v>H</v>
          </cell>
          <cell r="G693">
            <v>0.11899999999999999</v>
          </cell>
          <cell r="H693">
            <v>17.96</v>
          </cell>
          <cell r="I693">
            <v>2.13</v>
          </cell>
        </row>
        <row r="694">
          <cell r="B694">
            <v>0</v>
          </cell>
          <cell r="C694">
            <v>0</v>
          </cell>
          <cell r="D694">
            <v>0</v>
          </cell>
          <cell r="E694">
            <v>0</v>
          </cell>
          <cell r="F694">
            <v>0</v>
          </cell>
          <cell r="G694">
            <v>0</v>
          </cell>
          <cell r="H694">
            <v>0</v>
          </cell>
          <cell r="I694">
            <v>0</v>
          </cell>
        </row>
        <row r="695">
          <cell r="B695" t="str">
            <v>CP-HID-32</v>
          </cell>
          <cell r="C695">
            <v>0</v>
          </cell>
          <cell r="D695">
            <v>0</v>
          </cell>
          <cell r="E695" t="str">
            <v xml:space="preserve">BUCHA DE REDUCAO DE PVC, SOLDAVEL, LONGA, COM 60X40 MM, PARA AGUA FRIA PREDIAL -  FORNECIMENTO E INSTALAÇÃO </v>
          </cell>
          <cell r="F695" t="str">
            <v>UNI</v>
          </cell>
          <cell r="G695">
            <v>1</v>
          </cell>
          <cell r="H695">
            <v>0</v>
          </cell>
          <cell r="I695">
            <v>12.94</v>
          </cell>
        </row>
        <row r="696">
          <cell r="B696" t="str">
            <v>INSUMO</v>
          </cell>
          <cell r="C696" t="str">
            <v>SINAPI</v>
          </cell>
          <cell r="D696">
            <v>122</v>
          </cell>
          <cell r="E696" t="str">
            <v>ADESIVO PLASTICO PARA PVC, FRASCO COM 850 GR</v>
          </cell>
          <cell r="F696" t="str">
            <v xml:space="preserve">UN    </v>
          </cell>
          <cell r="G696">
            <v>8.9999999999999993E-3</v>
          </cell>
          <cell r="H696">
            <v>65.040000000000006</v>
          </cell>
          <cell r="I696">
            <v>0.57999999999999996</v>
          </cell>
        </row>
        <row r="697">
          <cell r="B697" t="str">
            <v>INSUMO</v>
          </cell>
          <cell r="C697" t="str">
            <v>SINAPI</v>
          </cell>
          <cell r="D697">
            <v>815</v>
          </cell>
          <cell r="E697" t="str">
            <v>BUCHA DE REDUCAO DE PVC, SOLDAVEL, LONGA, COM 60 X 40 MM, PARA AGUA FRIA PREDIAL</v>
          </cell>
          <cell r="F697" t="str">
            <v xml:space="preserve">UN    </v>
          </cell>
          <cell r="G697">
            <v>1</v>
          </cell>
          <cell r="H697">
            <v>7.85</v>
          </cell>
          <cell r="I697">
            <v>7.85</v>
          </cell>
        </row>
        <row r="698">
          <cell r="B698" t="str">
            <v>INSUMO</v>
          </cell>
          <cell r="C698" t="str">
            <v>SINAPI</v>
          </cell>
          <cell r="D698">
            <v>20083</v>
          </cell>
          <cell r="E698" t="str">
            <v>SOLUCAO LIMPADORA PARA PVC, FRASCO COM 1000 CM3</v>
          </cell>
          <cell r="F698" t="str">
            <v xml:space="preserve">UN    </v>
          </cell>
          <cell r="G698">
            <v>1.0999999999999999E-2</v>
          </cell>
          <cell r="H698">
            <v>56.48</v>
          </cell>
          <cell r="I698">
            <v>0.62</v>
          </cell>
        </row>
        <row r="699">
          <cell r="B699" t="str">
            <v>INSUMO</v>
          </cell>
          <cell r="C699" t="str">
            <v>SINAPI</v>
          </cell>
          <cell r="D699">
            <v>38383</v>
          </cell>
          <cell r="E699" t="str">
            <v>LIXA D'AGUA EM FOLHA, GRAO 100</v>
          </cell>
          <cell r="F699" t="str">
            <v xml:space="preserve">UN    </v>
          </cell>
          <cell r="G699">
            <v>0.06</v>
          </cell>
          <cell r="H699">
            <v>1.72</v>
          </cell>
          <cell r="I699">
            <v>0.1</v>
          </cell>
        </row>
        <row r="700">
          <cell r="B700" t="str">
            <v>COMPOSICAO</v>
          </cell>
          <cell r="C700" t="str">
            <v>SINAPI</v>
          </cell>
          <cell r="D700">
            <v>88248</v>
          </cell>
          <cell r="E700" t="str">
            <v>AUXILIAR DE ENCANADOR OU BOMBEIRO HIDRÁULICO COM ENCARGOS COMPLEMENTARES</v>
          </cell>
          <cell r="F700" t="str">
            <v>H</v>
          </cell>
          <cell r="G700">
            <v>0.11899999999999999</v>
          </cell>
          <cell r="H700">
            <v>13.99</v>
          </cell>
          <cell r="I700">
            <v>1.66</v>
          </cell>
        </row>
        <row r="701">
          <cell r="B701" t="str">
            <v>COMPOSICAO</v>
          </cell>
          <cell r="C701" t="str">
            <v>SINAPI</v>
          </cell>
          <cell r="D701">
            <v>88267</v>
          </cell>
          <cell r="E701" t="str">
            <v>ENCANADOR OU BOMBEIRO HIDRÁULICO COM ENCARGOS COMPLEMENTARES</v>
          </cell>
          <cell r="F701" t="str">
            <v>H</v>
          </cell>
          <cell r="G701">
            <v>0.11899999999999999</v>
          </cell>
          <cell r="H701">
            <v>17.96</v>
          </cell>
          <cell r="I701">
            <v>2.13</v>
          </cell>
        </row>
        <row r="702">
          <cell r="B702">
            <v>0</v>
          </cell>
          <cell r="C702">
            <v>0</v>
          </cell>
          <cell r="D702">
            <v>0</v>
          </cell>
          <cell r="E702">
            <v>0</v>
          </cell>
          <cell r="F702">
            <v>0</v>
          </cell>
          <cell r="G702">
            <v>0</v>
          </cell>
          <cell r="H702">
            <v>0</v>
          </cell>
          <cell r="I702">
            <v>0</v>
          </cell>
        </row>
        <row r="703">
          <cell r="B703" t="str">
            <v>CP-HID-33</v>
          </cell>
          <cell r="C703">
            <v>0</v>
          </cell>
          <cell r="D703">
            <v>0</v>
          </cell>
          <cell r="E703" t="str">
            <v xml:space="preserve">BUCHA DE REDUCAO DE PVC, SOLDAVEL, LONGA, COM 75X50 MM, PARA AGUA FRIA PREDIAL -  FORNECIMENTO E INSTALAÇÃO </v>
          </cell>
          <cell r="F703" t="str">
            <v>UNI</v>
          </cell>
          <cell r="G703">
            <v>1</v>
          </cell>
          <cell r="H703">
            <v>0</v>
          </cell>
          <cell r="I703">
            <v>16.27</v>
          </cell>
        </row>
        <row r="704">
          <cell r="B704" t="str">
            <v>INSUMO</v>
          </cell>
          <cell r="C704" t="str">
            <v>SINAPI</v>
          </cell>
          <cell r="D704">
            <v>122</v>
          </cell>
          <cell r="E704" t="str">
            <v>ADESIVO PLASTICO PARA PVC, FRASCO COM 850 GR</v>
          </cell>
          <cell r="F704" t="str">
            <v xml:space="preserve">UN    </v>
          </cell>
          <cell r="G704">
            <v>8.9999999999999993E-3</v>
          </cell>
          <cell r="H704">
            <v>65.040000000000006</v>
          </cell>
          <cell r="I704">
            <v>0.57999999999999996</v>
          </cell>
        </row>
        <row r="705">
          <cell r="B705" t="str">
            <v>INSUMO</v>
          </cell>
          <cell r="C705" t="str">
            <v>SINAPI</v>
          </cell>
          <cell r="D705">
            <v>821</v>
          </cell>
          <cell r="E705" t="str">
            <v>BUCHA DE REDUCAO DE PVC, SOLDAVEL, LONGA, COM 75 X 50 MM, PARA AGUA FRIA PREDIAL</v>
          </cell>
          <cell r="F705" t="str">
            <v xml:space="preserve">UN    </v>
          </cell>
          <cell r="G705">
            <v>1</v>
          </cell>
          <cell r="H705">
            <v>11.18</v>
          </cell>
          <cell r="I705">
            <v>11.18</v>
          </cell>
        </row>
        <row r="706">
          <cell r="B706" t="str">
            <v>INSUMO</v>
          </cell>
          <cell r="C706" t="str">
            <v>SINAPI</v>
          </cell>
          <cell r="D706">
            <v>20083</v>
          </cell>
          <cell r="E706" t="str">
            <v>SOLUCAO LIMPADORA PARA PVC, FRASCO COM 1000 CM3</v>
          </cell>
          <cell r="F706" t="str">
            <v xml:space="preserve">UN    </v>
          </cell>
          <cell r="G706">
            <v>1.0999999999999999E-2</v>
          </cell>
          <cell r="H706">
            <v>56.48</v>
          </cell>
          <cell r="I706">
            <v>0.62</v>
          </cell>
        </row>
        <row r="707">
          <cell r="B707" t="str">
            <v>INSUMO</v>
          </cell>
          <cell r="C707" t="str">
            <v>SINAPI</v>
          </cell>
          <cell r="D707">
            <v>38383</v>
          </cell>
          <cell r="E707" t="str">
            <v>LIXA D'AGUA EM FOLHA, GRAO 100</v>
          </cell>
          <cell r="F707" t="str">
            <v xml:space="preserve">UN    </v>
          </cell>
          <cell r="G707">
            <v>0.06</v>
          </cell>
          <cell r="H707">
            <v>1.72</v>
          </cell>
          <cell r="I707">
            <v>0.1</v>
          </cell>
        </row>
        <row r="708">
          <cell r="B708" t="str">
            <v>COMPOSICAO</v>
          </cell>
          <cell r="C708" t="str">
            <v>SINAPI</v>
          </cell>
          <cell r="D708">
            <v>88248</v>
          </cell>
          <cell r="E708" t="str">
            <v>AUXILIAR DE ENCANADOR OU BOMBEIRO HIDRÁULICO COM ENCARGOS COMPLEMENTARES</v>
          </cell>
          <cell r="F708" t="str">
            <v>H</v>
          </cell>
          <cell r="G708">
            <v>0.11899999999999999</v>
          </cell>
          <cell r="H708">
            <v>13.99</v>
          </cell>
          <cell r="I708">
            <v>1.66</v>
          </cell>
        </row>
        <row r="709">
          <cell r="B709" t="str">
            <v>COMPOSICAO</v>
          </cell>
          <cell r="C709" t="str">
            <v>SINAPI</v>
          </cell>
          <cell r="D709">
            <v>88267</v>
          </cell>
          <cell r="E709" t="str">
            <v>ENCANADOR OU BOMBEIRO HIDRÁULICO COM ENCARGOS COMPLEMENTARES</v>
          </cell>
          <cell r="F709" t="str">
            <v>H</v>
          </cell>
          <cell r="G709">
            <v>0.11899999999999999</v>
          </cell>
          <cell r="H709">
            <v>17.96</v>
          </cell>
          <cell r="I709">
            <v>2.13</v>
          </cell>
        </row>
        <row r="710">
          <cell r="B710">
            <v>0</v>
          </cell>
          <cell r="C710">
            <v>0</v>
          </cell>
          <cell r="D710">
            <v>0</v>
          </cell>
          <cell r="E710">
            <v>0</v>
          </cell>
          <cell r="F710">
            <v>0</v>
          </cell>
          <cell r="G710">
            <v>0</v>
          </cell>
          <cell r="H710">
            <v>0</v>
          </cell>
          <cell r="I710">
            <v>0</v>
          </cell>
        </row>
        <row r="711">
          <cell r="B711" t="str">
            <v xml:space="preserve">INSTALAÇÕES SANITÁRIAS </v>
          </cell>
          <cell r="C711">
            <v>0</v>
          </cell>
          <cell r="D711">
            <v>0</v>
          </cell>
          <cell r="E711">
            <v>0</v>
          </cell>
          <cell r="F711">
            <v>0</v>
          </cell>
          <cell r="G711">
            <v>0</v>
          </cell>
          <cell r="H711">
            <v>0</v>
          </cell>
          <cell r="I711">
            <v>0</v>
          </cell>
        </row>
        <row r="712">
          <cell r="B712">
            <v>0</v>
          </cell>
          <cell r="C712">
            <v>0</v>
          </cell>
          <cell r="D712">
            <v>0</v>
          </cell>
          <cell r="E712">
            <v>0</v>
          </cell>
          <cell r="F712">
            <v>0</v>
          </cell>
          <cell r="G712">
            <v>0</v>
          </cell>
          <cell r="H712">
            <v>0</v>
          </cell>
          <cell r="I712">
            <v>0</v>
          </cell>
        </row>
        <row r="713">
          <cell r="B713">
            <v>0</v>
          </cell>
          <cell r="C713">
            <v>0</v>
          </cell>
          <cell r="D713">
            <v>0</v>
          </cell>
          <cell r="E713">
            <v>0</v>
          </cell>
          <cell r="F713">
            <v>0</v>
          </cell>
          <cell r="G713">
            <v>0</v>
          </cell>
          <cell r="H713">
            <v>0</v>
          </cell>
          <cell r="I713">
            <v>0</v>
          </cell>
        </row>
        <row r="714">
          <cell r="B714" t="str">
            <v>CP-SAN-1</v>
          </cell>
          <cell r="C714">
            <v>0</v>
          </cell>
          <cell r="D714">
            <v>0</v>
          </cell>
          <cell r="E714" t="str">
            <v>FORNECIMENTO E INSTALAÇÃO CAIXA SIFONADA 150X150X50R</v>
          </cell>
          <cell r="F714" t="str">
            <v>UNI</v>
          </cell>
          <cell r="G714">
            <v>1</v>
          </cell>
          <cell r="H714">
            <v>0</v>
          </cell>
          <cell r="I714">
            <v>41.77</v>
          </cell>
        </row>
        <row r="715">
          <cell r="B715" t="str">
            <v>INSUMO</v>
          </cell>
          <cell r="C715" t="str">
            <v>SINAPI</v>
          </cell>
          <cell r="D715">
            <v>122</v>
          </cell>
          <cell r="E715" t="str">
            <v>ADESIVO PLASTICO PARA PVC, FRASCO COM 850 GR</v>
          </cell>
          <cell r="F715" t="str">
            <v xml:space="preserve">UN    </v>
          </cell>
          <cell r="G715">
            <v>1.4800000000000001E-2</v>
          </cell>
          <cell r="H715">
            <v>65.040000000000006</v>
          </cell>
          <cell r="I715">
            <v>0.96</v>
          </cell>
        </row>
        <row r="716">
          <cell r="B716" t="str">
            <v>INSUMO</v>
          </cell>
          <cell r="C716" t="str">
            <v>SINAPI</v>
          </cell>
          <cell r="D716">
            <v>298</v>
          </cell>
          <cell r="E716" t="str">
            <v>ANEL BORRACHA DN 75 MM, PARA TUBO SERIE REFORCADA ESGOTO PREDIAL</v>
          </cell>
          <cell r="F716" t="str">
            <v xml:space="preserve">UN    </v>
          </cell>
          <cell r="G716">
            <v>1</v>
          </cell>
          <cell r="H716">
            <v>2.73</v>
          </cell>
          <cell r="I716">
            <v>2.73</v>
          </cell>
        </row>
        <row r="717">
          <cell r="B717" t="str">
            <v>INSUMO</v>
          </cell>
          <cell r="C717" t="str">
            <v>SINAPI</v>
          </cell>
          <cell r="D717">
            <v>11717</v>
          </cell>
          <cell r="E717" t="str">
            <v>CAIXA SIFONADA PVC, 150 X 150 X 50 MM, COM GRELHA REDONDA BRANCA</v>
          </cell>
          <cell r="F717" t="str">
            <v xml:space="preserve">UN    </v>
          </cell>
          <cell r="G717">
            <v>1</v>
          </cell>
          <cell r="H717">
            <v>29.34</v>
          </cell>
          <cell r="I717">
            <v>29.34</v>
          </cell>
        </row>
        <row r="718">
          <cell r="B718" t="str">
            <v>INSUMO</v>
          </cell>
          <cell r="C718" t="str">
            <v>SINAPI</v>
          </cell>
          <cell r="D718">
            <v>20078</v>
          </cell>
          <cell r="E718" t="str">
            <v>PASTA LUBRIFICANTE PARA TUBOS E CONEXOES COM JUNTA ELASTICA (USO EM PVC, ACO, POLIETILENO E OUTROS) ( DE *400* G)</v>
          </cell>
          <cell r="F718" t="str">
            <v xml:space="preserve">UN    </v>
          </cell>
          <cell r="G718">
            <v>0.03</v>
          </cell>
          <cell r="H718">
            <v>23.81</v>
          </cell>
          <cell r="I718">
            <v>0.71</v>
          </cell>
        </row>
        <row r="719">
          <cell r="B719" t="str">
            <v>INSUMO</v>
          </cell>
          <cell r="C719" t="str">
            <v>SINAPI</v>
          </cell>
          <cell r="D719">
            <v>20083</v>
          </cell>
          <cell r="E719" t="str">
            <v>SOLUCAO LIMPADORA PARA PVC, FRASCO COM 1000 CM3</v>
          </cell>
          <cell r="F719" t="str">
            <v xml:space="preserve">UN    </v>
          </cell>
          <cell r="G719">
            <v>2.2499999999999999E-2</v>
          </cell>
          <cell r="H719">
            <v>56.48</v>
          </cell>
          <cell r="I719">
            <v>1.27</v>
          </cell>
        </row>
        <row r="720">
          <cell r="B720" t="str">
            <v>INSUMO</v>
          </cell>
          <cell r="C720" t="str">
            <v>SINAPI</v>
          </cell>
          <cell r="D720">
            <v>38383</v>
          </cell>
          <cell r="E720" t="str">
            <v>LIXA D'AGUA EM FOLHA, GRAO 100</v>
          </cell>
          <cell r="F720" t="str">
            <v xml:space="preserve">UN    </v>
          </cell>
          <cell r="G720">
            <v>3.6499999999999998E-2</v>
          </cell>
          <cell r="H720">
            <v>1.72</v>
          </cell>
          <cell r="I720">
            <v>0.06</v>
          </cell>
        </row>
        <row r="721">
          <cell r="B721" t="str">
            <v>COMPOSICAO</v>
          </cell>
          <cell r="C721" t="str">
            <v>SINAPI</v>
          </cell>
          <cell r="D721">
            <v>88248</v>
          </cell>
          <cell r="E721" t="str">
            <v>AUXILIAR DE ENCANADOR OU BOMBEIRO HIDRÁULICO COM ENCARGOS COMPLEMENTARES</v>
          </cell>
          <cell r="F721" t="str">
            <v>H</v>
          </cell>
          <cell r="G721">
            <v>0.21</v>
          </cell>
          <cell r="H721">
            <v>13.99</v>
          </cell>
          <cell r="I721">
            <v>2.93</v>
          </cell>
        </row>
        <row r="722">
          <cell r="B722" t="str">
            <v>COMPOSICAO</v>
          </cell>
          <cell r="C722" t="str">
            <v>SINAPI</v>
          </cell>
          <cell r="D722">
            <v>88267</v>
          </cell>
          <cell r="E722" t="str">
            <v>ENCANADOR OU BOMBEIRO HIDRÁULICO COM ENCARGOS COMPLEMENTARES</v>
          </cell>
          <cell r="F722" t="str">
            <v>H</v>
          </cell>
          <cell r="G722">
            <v>0.21</v>
          </cell>
          <cell r="H722">
            <v>17.96</v>
          </cell>
          <cell r="I722">
            <v>3.77</v>
          </cell>
        </row>
        <row r="723">
          <cell r="B723">
            <v>0</v>
          </cell>
          <cell r="C723">
            <v>0</v>
          </cell>
          <cell r="D723">
            <v>0</v>
          </cell>
          <cell r="E723">
            <v>0</v>
          </cell>
          <cell r="F723">
            <v>0</v>
          </cell>
          <cell r="G723">
            <v>0</v>
          </cell>
          <cell r="H723">
            <v>0</v>
          </cell>
          <cell r="I723">
            <v>0</v>
          </cell>
        </row>
        <row r="724">
          <cell r="B724" t="str">
            <v>CP-SAN-2</v>
          </cell>
          <cell r="C724">
            <v>0</v>
          </cell>
          <cell r="D724">
            <v>0</v>
          </cell>
          <cell r="E724" t="str">
            <v>FORNECIMENTO E INSTALAÇÃO DE JUNÇÃO SIMPLES PVC ESGOTO 100X50MM</v>
          </cell>
          <cell r="F724" t="str">
            <v>UNI</v>
          </cell>
          <cell r="G724">
            <v>1</v>
          </cell>
          <cell r="H724">
            <v>0</v>
          </cell>
          <cell r="I724">
            <v>46.46</v>
          </cell>
        </row>
        <row r="725">
          <cell r="B725" t="str">
            <v>INSUMO</v>
          </cell>
          <cell r="C725" t="str">
            <v>SINAPI</v>
          </cell>
          <cell r="D725">
            <v>301</v>
          </cell>
          <cell r="E725" t="str">
            <v>ANEL BORRACHA PARA TUBO ESGOTO PREDIAL, DN 100 MM (NBR 5688)</v>
          </cell>
          <cell r="F725" t="str">
            <v xml:space="preserve">UN    </v>
          </cell>
          <cell r="G725">
            <v>2</v>
          </cell>
          <cell r="H725">
            <v>2.99</v>
          </cell>
          <cell r="I725">
            <v>5.98</v>
          </cell>
        </row>
        <row r="726">
          <cell r="B726" t="str">
            <v>INSUMO</v>
          </cell>
          <cell r="C726" t="str">
            <v>SINAPI</v>
          </cell>
          <cell r="D726">
            <v>3659</v>
          </cell>
          <cell r="E726" t="str">
            <v>JUNCAO SIMPLES, PVC, DN 100 X 50 MM, SERIE NORMAL PARA ESGOTO PREDIAL</v>
          </cell>
          <cell r="F726" t="str">
            <v xml:space="preserve">UN    </v>
          </cell>
          <cell r="G726">
            <v>1</v>
          </cell>
          <cell r="H726">
            <v>9.8000000000000007</v>
          </cell>
          <cell r="I726">
            <v>9.8000000000000007</v>
          </cell>
        </row>
        <row r="727">
          <cell r="B727" t="str">
            <v>INSUMO</v>
          </cell>
          <cell r="C727" t="str">
            <v>SINAPI</v>
          </cell>
          <cell r="D727">
            <v>20078</v>
          </cell>
          <cell r="E727" t="str">
            <v>PASTA LUBRIFICANTE PARA TUBOS E CONEXOES COM JUNTA ELASTICA (USO EM PVC, ACO, POLIETILENO E OUTROS) ( DE *400* G)</v>
          </cell>
          <cell r="F727" t="str">
            <v xml:space="preserve">UN    </v>
          </cell>
          <cell r="G727">
            <v>9.1999999999999998E-2</v>
          </cell>
          <cell r="H727">
            <v>23.81</v>
          </cell>
          <cell r="I727">
            <v>2.19</v>
          </cell>
        </row>
        <row r="728">
          <cell r="B728" t="str">
            <v>COMPOSICAO</v>
          </cell>
          <cell r="C728" t="str">
            <v>SINAPI</v>
          </cell>
          <cell r="D728">
            <v>88248</v>
          </cell>
          <cell r="E728" t="str">
            <v>AUXILIAR DE ENCANADOR OU BOMBEIRO HIDRÁULICO COM ENCARGOS COMPLEMENTARES</v>
          </cell>
          <cell r="F728" t="str">
            <v>H</v>
          </cell>
          <cell r="G728">
            <v>0.33</v>
          </cell>
          <cell r="H728">
            <v>13.99</v>
          </cell>
          <cell r="I728">
            <v>4.6100000000000003</v>
          </cell>
        </row>
        <row r="729">
          <cell r="B729" t="str">
            <v>COMPOSICAO</v>
          </cell>
          <cell r="C729" t="str">
            <v>SINAPI</v>
          </cell>
          <cell r="D729">
            <v>88267</v>
          </cell>
          <cell r="E729" t="str">
            <v>ENCANADOR OU BOMBEIRO HIDRÁULICO COM ENCARGOS COMPLEMENTARES</v>
          </cell>
          <cell r="F729" t="str">
            <v>H</v>
          </cell>
          <cell r="G729">
            <v>1.33</v>
          </cell>
          <cell r="H729">
            <v>17.96</v>
          </cell>
          <cell r="I729">
            <v>23.88</v>
          </cell>
        </row>
        <row r="730">
          <cell r="B730">
            <v>0</v>
          </cell>
          <cell r="C730">
            <v>0</v>
          </cell>
          <cell r="D730">
            <v>0</v>
          </cell>
          <cell r="E730">
            <v>0</v>
          </cell>
          <cell r="F730">
            <v>0</v>
          </cell>
          <cell r="G730">
            <v>0</v>
          </cell>
          <cell r="H730">
            <v>0</v>
          </cell>
          <cell r="I730">
            <v>0</v>
          </cell>
        </row>
        <row r="731">
          <cell r="B731" t="str">
            <v>CP-SAN-3</v>
          </cell>
          <cell r="C731">
            <v>0</v>
          </cell>
          <cell r="D731">
            <v>0</v>
          </cell>
          <cell r="E731" t="str">
            <v xml:space="preserve">CURVA LONGA 45 GRAUS 50MM PARA ESGOTO - FORNECIMENTO E INSTALAÇÃO </v>
          </cell>
          <cell r="F731" t="str">
            <v>UNI</v>
          </cell>
          <cell r="G731">
            <v>1</v>
          </cell>
          <cell r="H731">
            <v>0</v>
          </cell>
          <cell r="I731">
            <v>13.1</v>
          </cell>
        </row>
        <row r="732">
          <cell r="B732" t="str">
            <v>INSUMO</v>
          </cell>
          <cell r="C732" t="str">
            <v>SINAPI</v>
          </cell>
          <cell r="D732">
            <v>296</v>
          </cell>
          <cell r="E732" t="str">
            <v>ANEL BORRACHA PARA TUBO ESGOTO PREDIAL DN 50 MM (NBR 5688)</v>
          </cell>
          <cell r="F732" t="str">
            <v xml:space="preserve">UN    </v>
          </cell>
          <cell r="G732">
            <v>1</v>
          </cell>
          <cell r="H732">
            <v>1.69</v>
          </cell>
          <cell r="I732">
            <v>1.69</v>
          </cell>
        </row>
        <row r="733">
          <cell r="B733" t="str">
            <v>INSUMO</v>
          </cell>
          <cell r="C733" t="str">
            <v>SINAPI</v>
          </cell>
          <cell r="D733">
            <v>10765</v>
          </cell>
          <cell r="E733" t="str">
            <v>CURVA PVC LONGA 45G, DN 50 MM, PARA ESGOTO PREDIAL</v>
          </cell>
          <cell r="F733" t="str">
            <v xml:space="preserve">UN    </v>
          </cell>
          <cell r="G733">
            <v>1</v>
          </cell>
          <cell r="H733">
            <v>6.8</v>
          </cell>
          <cell r="I733">
            <v>6.8</v>
          </cell>
        </row>
        <row r="734">
          <cell r="B734" t="str">
            <v>INSUMO</v>
          </cell>
          <cell r="C734" t="str">
            <v>SINAPI</v>
          </cell>
          <cell r="D734">
            <v>20078</v>
          </cell>
          <cell r="E734" t="str">
            <v>PASTA LUBRIFICANTE PARA TUBOS E CONEXOES COM JUNTA ELASTICA (USO EM PVC, ACO, POLIETILENO E OUTROS) ( DE *400* G)</v>
          </cell>
          <cell r="F734" t="str">
            <v xml:space="preserve">UN    </v>
          </cell>
          <cell r="G734">
            <v>0.02</v>
          </cell>
          <cell r="H734">
            <v>23.81</v>
          </cell>
          <cell r="I734">
            <v>0.47</v>
          </cell>
        </row>
        <row r="735">
          <cell r="B735" t="str">
            <v>COMPOSICAO</v>
          </cell>
          <cell r="C735" t="str">
            <v>SINAPI</v>
          </cell>
          <cell r="D735">
            <v>88248</v>
          </cell>
          <cell r="E735" t="str">
            <v>AUXILIAR DE ENCANADOR OU BOMBEIRO HIDRÁULICO COM ENCARGOS COMPLEMENTARES</v>
          </cell>
          <cell r="F735" t="str">
            <v>H</v>
          </cell>
          <cell r="G735">
            <v>0.13</v>
          </cell>
          <cell r="H735">
            <v>13.99</v>
          </cell>
          <cell r="I735">
            <v>1.81</v>
          </cell>
        </row>
        <row r="736">
          <cell r="B736" t="str">
            <v>COMPOSICAO</v>
          </cell>
          <cell r="C736" t="str">
            <v>SINAPI</v>
          </cell>
          <cell r="D736">
            <v>88267</v>
          </cell>
          <cell r="E736" t="str">
            <v>ENCANADOR OU BOMBEIRO HIDRÁULICO COM ENCARGOS COMPLEMENTARES</v>
          </cell>
          <cell r="F736" t="str">
            <v>H</v>
          </cell>
          <cell r="G736">
            <v>0.13</v>
          </cell>
          <cell r="H736">
            <v>17.96</v>
          </cell>
          <cell r="I736">
            <v>2.33</v>
          </cell>
        </row>
        <row r="737">
          <cell r="B737">
            <v>0</v>
          </cell>
          <cell r="C737">
            <v>0</v>
          </cell>
          <cell r="D737">
            <v>0</v>
          </cell>
          <cell r="E737">
            <v>0</v>
          </cell>
          <cell r="F737">
            <v>0</v>
          </cell>
          <cell r="G737">
            <v>0</v>
          </cell>
          <cell r="H737">
            <v>0</v>
          </cell>
          <cell r="I737">
            <v>0</v>
          </cell>
        </row>
        <row r="738">
          <cell r="B738" t="str">
            <v>CP-SAN-4</v>
          </cell>
          <cell r="C738">
            <v>0</v>
          </cell>
          <cell r="D738">
            <v>0</v>
          </cell>
          <cell r="E738" t="str">
            <v xml:space="preserve">CURVA LONGA 45 GRAUS 75MM PARA ESGOTO - FORNECIMENTO E INSTALAÇÃO </v>
          </cell>
          <cell r="F738" t="str">
            <v>UNI</v>
          </cell>
          <cell r="G738">
            <v>1</v>
          </cell>
          <cell r="H738">
            <v>0</v>
          </cell>
          <cell r="I738">
            <v>28.59</v>
          </cell>
        </row>
        <row r="739">
          <cell r="B739" t="str">
            <v>INSUMO</v>
          </cell>
          <cell r="C739" t="str">
            <v>SINAPI</v>
          </cell>
          <cell r="D739">
            <v>296</v>
          </cell>
          <cell r="E739" t="str">
            <v>ANEL BORRACHA PARA TUBO ESGOTO PREDIAL DN 50 MM (NBR 5688)</v>
          </cell>
          <cell r="F739" t="str">
            <v xml:space="preserve">UN    </v>
          </cell>
          <cell r="G739">
            <v>1</v>
          </cell>
          <cell r="H739">
            <v>1.69</v>
          </cell>
          <cell r="I739">
            <v>1.69</v>
          </cell>
        </row>
        <row r="740">
          <cell r="B740" t="str">
            <v>INSUMO</v>
          </cell>
          <cell r="C740" t="str">
            <v>SINAPI</v>
          </cell>
          <cell r="D740">
            <v>10767</v>
          </cell>
          <cell r="E740" t="str">
            <v>CURVA PVC LONGA 45G, DN 75 MM, PARA ESGOTO PREDIAL</v>
          </cell>
          <cell r="F740" t="str">
            <v xml:space="preserve">UN    </v>
          </cell>
          <cell r="G740">
            <v>1</v>
          </cell>
          <cell r="H740">
            <v>22.29</v>
          </cell>
          <cell r="I740">
            <v>22.29</v>
          </cell>
        </row>
        <row r="741">
          <cell r="B741" t="str">
            <v>INSUMO</v>
          </cell>
          <cell r="C741" t="str">
            <v>SINAPI</v>
          </cell>
          <cell r="D741">
            <v>20078</v>
          </cell>
          <cell r="E741" t="str">
            <v>PASTA LUBRIFICANTE PARA TUBOS E CONEXOES COM JUNTA ELASTICA (USO EM PVC, ACO, POLIETILENO E OUTROS) ( DE *400* G)</v>
          </cell>
          <cell r="F741" t="str">
            <v xml:space="preserve">UN    </v>
          </cell>
          <cell r="G741">
            <v>0.02</v>
          </cell>
          <cell r="H741">
            <v>23.81</v>
          </cell>
          <cell r="I741">
            <v>0.47</v>
          </cell>
        </row>
        <row r="742">
          <cell r="B742" t="str">
            <v>COMPOSICAO</v>
          </cell>
          <cell r="C742" t="str">
            <v>SINAPI</v>
          </cell>
          <cell r="D742">
            <v>88248</v>
          </cell>
          <cell r="E742" t="str">
            <v>AUXILIAR DE ENCANADOR OU BOMBEIRO HIDRÁULICO COM ENCARGOS COMPLEMENTARES</v>
          </cell>
          <cell r="F742" t="str">
            <v>H</v>
          </cell>
          <cell r="G742">
            <v>0.13</v>
          </cell>
          <cell r="H742">
            <v>13.99</v>
          </cell>
          <cell r="I742">
            <v>1.81</v>
          </cell>
        </row>
        <row r="743">
          <cell r="B743" t="str">
            <v>COMPOSICAO</v>
          </cell>
          <cell r="C743" t="str">
            <v>SINAPI</v>
          </cell>
          <cell r="D743">
            <v>88267</v>
          </cell>
          <cell r="E743" t="str">
            <v>ENCANADOR OU BOMBEIRO HIDRÁULICO COM ENCARGOS COMPLEMENTARES</v>
          </cell>
          <cell r="F743" t="str">
            <v>H</v>
          </cell>
          <cell r="G743">
            <v>0.13</v>
          </cell>
          <cell r="H743">
            <v>17.96</v>
          </cell>
          <cell r="I743">
            <v>2.33</v>
          </cell>
        </row>
        <row r="744">
          <cell r="B744">
            <v>0</v>
          </cell>
          <cell r="C744">
            <v>0</v>
          </cell>
          <cell r="D744">
            <v>0</v>
          </cell>
          <cell r="E744">
            <v>0</v>
          </cell>
          <cell r="F744">
            <v>0</v>
          </cell>
          <cell r="G744">
            <v>0</v>
          </cell>
          <cell r="H744">
            <v>0</v>
          </cell>
          <cell r="I744">
            <v>0</v>
          </cell>
        </row>
        <row r="745">
          <cell r="B745" t="str">
            <v>CP-SAN-5</v>
          </cell>
          <cell r="C745">
            <v>0</v>
          </cell>
          <cell r="D745">
            <v>0</v>
          </cell>
          <cell r="E745" t="str">
            <v xml:space="preserve">REDUÇÃO EXCENTRICA 75X50MM PARA ESGOTO - FORNECIMENTO E INSTALAÇÃO </v>
          </cell>
          <cell r="F745" t="str">
            <v>UNI</v>
          </cell>
          <cell r="G745">
            <v>1</v>
          </cell>
          <cell r="H745">
            <v>0</v>
          </cell>
          <cell r="I745">
            <v>9.26</v>
          </cell>
        </row>
        <row r="746">
          <cell r="B746" t="str">
            <v>INSUMO</v>
          </cell>
          <cell r="C746" t="str">
            <v>SINAPI</v>
          </cell>
          <cell r="D746">
            <v>298</v>
          </cell>
          <cell r="E746" t="str">
            <v>ANEL BORRACHA DN 75 MM, PARA TUBO SERIE REFORCADA ESGOTO PREDIAL</v>
          </cell>
          <cell r="F746" t="str">
            <v xml:space="preserve">UN    </v>
          </cell>
          <cell r="G746">
            <v>1</v>
          </cell>
          <cell r="H746">
            <v>2.73</v>
          </cell>
          <cell r="I746">
            <v>2.73</v>
          </cell>
        </row>
        <row r="747">
          <cell r="B747" t="str">
            <v>INSUMO</v>
          </cell>
          <cell r="C747" t="str">
            <v>SINAPI</v>
          </cell>
          <cell r="D747">
            <v>20045</v>
          </cell>
          <cell r="E747" t="str">
            <v>REDUCAO EXCENTRICA PVC, SERIE R, DN 75 X 50 MM, PARA ESGOTO PREDIAL</v>
          </cell>
          <cell r="F747" t="str">
            <v xml:space="preserve">UN    </v>
          </cell>
          <cell r="G747">
            <v>1</v>
          </cell>
          <cell r="H747">
            <v>4.5599999999999996</v>
          </cell>
          <cell r="I747">
            <v>4.5599999999999996</v>
          </cell>
        </row>
        <row r="748">
          <cell r="B748" t="str">
            <v>INSUMO</v>
          </cell>
          <cell r="C748" t="str">
            <v>SINAPI</v>
          </cell>
          <cell r="D748">
            <v>20078</v>
          </cell>
          <cell r="E748" t="str">
            <v>PASTA LUBRIFICANTE PARA TUBOS E CONEXOES COM JUNTA ELASTICA (USO EM PVC, ACO, POLIETILENO E OUTROS) ( DE *400* G)</v>
          </cell>
          <cell r="F748" t="str">
            <v xml:space="preserve">UN    </v>
          </cell>
          <cell r="G748">
            <v>0.03</v>
          </cell>
          <cell r="H748">
            <v>23.81</v>
          </cell>
          <cell r="I748">
            <v>0.71</v>
          </cell>
        </row>
        <row r="749">
          <cell r="B749" t="str">
            <v>COMPOSICAO</v>
          </cell>
          <cell r="C749" t="str">
            <v>SINAPI</v>
          </cell>
          <cell r="D749">
            <v>88248</v>
          </cell>
          <cell r="E749" t="str">
            <v>AUXILIAR DE ENCANADOR OU BOMBEIRO HIDRÁULICO COM ENCARGOS COMPLEMENTARES</v>
          </cell>
          <cell r="F749" t="str">
            <v>H</v>
          </cell>
          <cell r="G749">
            <v>0.04</v>
          </cell>
          <cell r="H749">
            <v>13.99</v>
          </cell>
          <cell r="I749">
            <v>0.55000000000000004</v>
          </cell>
        </row>
        <row r="750">
          <cell r="B750" t="str">
            <v>COMPOSICAO</v>
          </cell>
          <cell r="C750" t="str">
            <v>SINAPI</v>
          </cell>
          <cell r="D750">
            <v>88267</v>
          </cell>
          <cell r="E750" t="str">
            <v>ENCANADOR OU BOMBEIRO HIDRÁULICO COM ENCARGOS COMPLEMENTARES</v>
          </cell>
          <cell r="F750" t="str">
            <v>H</v>
          </cell>
          <cell r="G750">
            <v>0.04</v>
          </cell>
          <cell r="H750">
            <v>17.96</v>
          </cell>
          <cell r="I750">
            <v>0.71</v>
          </cell>
        </row>
        <row r="751">
          <cell r="B751">
            <v>0</v>
          </cell>
          <cell r="C751">
            <v>0</v>
          </cell>
          <cell r="D751">
            <v>0</v>
          </cell>
          <cell r="E751">
            <v>0</v>
          </cell>
          <cell r="F751">
            <v>0</v>
          </cell>
          <cell r="G751">
            <v>0</v>
          </cell>
          <cell r="H751">
            <v>0</v>
          </cell>
          <cell r="I751">
            <v>0</v>
          </cell>
        </row>
        <row r="752">
          <cell r="B752" t="str">
            <v>CP-SAN-6</v>
          </cell>
          <cell r="C752">
            <v>0</v>
          </cell>
          <cell r="D752">
            <v>0</v>
          </cell>
          <cell r="E752" t="str">
            <v>TANQUE SEPTICO PRISMATICO: (1,95X3,80)M;  PROFUNDIDADE: (2,80)M ;TAMPA DE CONCRETO</v>
          </cell>
          <cell r="F752" t="str">
            <v>UNI</v>
          </cell>
          <cell r="G752">
            <v>1</v>
          </cell>
          <cell r="H752">
            <v>0</v>
          </cell>
          <cell r="I752" t="e">
            <v>#N/A</v>
          </cell>
        </row>
        <row r="753">
          <cell r="B753" t="str">
            <v>COMPOSIÇÃO</v>
          </cell>
          <cell r="C753" t="str">
            <v>SINAPI</v>
          </cell>
          <cell r="D753">
            <v>96521</v>
          </cell>
          <cell r="E753" t="str">
            <v>ESCAVAÇÃO MECANIZADA PARA BLOCO DE COROAMENTO OU SAPATA, COM PREVISÃO DE FÔRMA, COM RETROESCAVADEIRA. AF_06/2017</v>
          </cell>
          <cell r="F753" t="str">
            <v>M3</v>
          </cell>
          <cell r="G753">
            <v>31.837500000000002</v>
          </cell>
          <cell r="H753">
            <v>27.24</v>
          </cell>
          <cell r="I753">
            <v>867.25</v>
          </cell>
        </row>
        <row r="754">
          <cell r="B754" t="str">
            <v>COMPOSIÇÃO</v>
          </cell>
          <cell r="C754" t="str">
            <v>SINAPI</v>
          </cell>
          <cell r="D754">
            <v>94040</v>
          </cell>
          <cell r="E754" t="str">
            <v>ESCORAMENTO DE VALA, TIPO PONTALETEAMENTO, COM PROFUNDIDADE DE 1,5 A 3,0 M, LARGURA MAIOR OU IGUAL A 1,5 M E MENOR QUE 2,5 M, EM LOCAL COM NÍVEL ALTO DE INTERFERÊNCIA. AF_06/2016</v>
          </cell>
          <cell r="F754" t="str">
            <v>M2</v>
          </cell>
          <cell r="G754">
            <v>24</v>
          </cell>
          <cell r="H754">
            <v>16.920000000000002</v>
          </cell>
          <cell r="I754">
            <v>406.08</v>
          </cell>
        </row>
        <row r="755">
          <cell r="B755" t="str">
            <v>COMPOSIÇÃO</v>
          </cell>
          <cell r="C755" t="str">
            <v>SINAPI</v>
          </cell>
          <cell r="D755">
            <v>95241</v>
          </cell>
          <cell r="E755" t="str">
            <v>LASTRO DE CONCRETO MAGRO, APLICADO EM PISOS OU RADIERS, ESPESSURA DE 5 CM. AF_07/2016</v>
          </cell>
          <cell r="F755" t="str">
            <v>M2</v>
          </cell>
          <cell r="G755">
            <v>8</v>
          </cell>
          <cell r="H755">
            <v>19.71</v>
          </cell>
          <cell r="I755">
            <v>157.68</v>
          </cell>
        </row>
        <row r="756">
          <cell r="B756" t="str">
            <v>COMPOSICAO</v>
          </cell>
          <cell r="C756" t="str">
            <v>SINAPI</v>
          </cell>
          <cell r="D756">
            <v>96542</v>
          </cell>
          <cell r="E756" t="str">
            <v>FABRICAÇÃO, MONTAGEM E DESMONTAGEM DE FÔRMA PARA VIGA BALDRAME, EM CHAPA DE MADEIRA COMPENSADA RESINADA, E=17 MM, 4 UTILIZAÇÕES. AF_06/2017</v>
          </cell>
          <cell r="F756" t="str">
            <v>M2</v>
          </cell>
          <cell r="G756">
            <v>67.199999999999989</v>
          </cell>
          <cell r="H756">
            <v>57.96</v>
          </cell>
          <cell r="I756">
            <v>3894.91</v>
          </cell>
        </row>
        <row r="757">
          <cell r="B757" t="str">
            <v>COMPOSICAO</v>
          </cell>
          <cell r="C757" t="str">
            <v>SINAPI</v>
          </cell>
          <cell r="D757">
            <v>96546</v>
          </cell>
          <cell r="E757" t="str">
            <v>ARMAÇÃO DE BLOCO, VIGA BALDRAME OU SAPATA UTILIZANDO AÇO CA-50 DE 10 MM - MONTAGEM. AF_06/2017</v>
          </cell>
          <cell r="F757" t="str">
            <v>KG</v>
          </cell>
          <cell r="G757">
            <v>302.39999999999998</v>
          </cell>
          <cell r="H757">
            <v>8.09</v>
          </cell>
          <cell r="I757">
            <v>2446.41</v>
          </cell>
        </row>
        <row r="758">
          <cell r="B758" t="str">
            <v>COMPOSIÇÃO</v>
          </cell>
          <cell r="C758" t="str">
            <v>SINAPI</v>
          </cell>
          <cell r="D758">
            <v>94965</v>
          </cell>
          <cell r="E758" t="str">
            <v>CONCRETO FCK = 25MPA, TRAÇO 1:2,3:2,7 (CIMENTO/ AREIA MÉDIA/ BRITA 1)  - PREPARO MECÂNICO COM BETONEIRA 400 L. AF_07/2016</v>
          </cell>
          <cell r="F758" t="str">
            <v>M3</v>
          </cell>
          <cell r="G758">
            <v>5.0399999999999991</v>
          </cell>
          <cell r="H758">
            <v>311.82</v>
          </cell>
          <cell r="I758">
            <v>1571.57</v>
          </cell>
        </row>
        <row r="759">
          <cell r="B759" t="str">
            <v>COMPOSIÇÃO</v>
          </cell>
          <cell r="C759" t="str">
            <v>SINAPI</v>
          </cell>
          <cell r="D759" t="str">
            <v>74157/4</v>
          </cell>
          <cell r="E759" t="str">
            <v>LANCAMENTO/APLICACAO MANUAL DE CONCRETO EM FUNDACOES</v>
          </cell>
          <cell r="F759" t="str">
            <v>M3</v>
          </cell>
          <cell r="G759">
            <v>5.0399999999999991</v>
          </cell>
          <cell r="H759">
            <v>95.19</v>
          </cell>
          <cell r="I759">
            <v>479.75</v>
          </cell>
        </row>
        <row r="760">
          <cell r="B760" t="str">
            <v>COMPOSICAO</v>
          </cell>
          <cell r="C760" t="str">
            <v>SINAPI</v>
          </cell>
          <cell r="D760">
            <v>87879</v>
          </cell>
          <cell r="E760" t="str">
            <v>CHAPISCO APLICADO EM ALVENARIAS E ESTRUTURAS DE CONCRETO INTERNAS, COM COLHER DE PEDREIRO.  ARGAMASSA TRAÇO 1:3 COM PREPARO EM BETONEIRA 400L. AF_06/2014</v>
          </cell>
          <cell r="F760" t="str">
            <v>M2</v>
          </cell>
          <cell r="G760">
            <v>33.599999999999994</v>
          </cell>
          <cell r="H760">
            <v>2.68</v>
          </cell>
          <cell r="I760">
            <v>90.04</v>
          </cell>
        </row>
        <row r="761">
          <cell r="B761" t="str">
            <v>COMPOSICAO</v>
          </cell>
          <cell r="C761" t="str">
            <v>SINAPI</v>
          </cell>
          <cell r="D761">
            <v>87547</v>
          </cell>
          <cell r="E761" t="str">
            <v>MASSA ÚNICA, PARA RECEBIMENTO DE PINTURA, EM ARGAMASSA TRAÇO 1:2:8, PREPARO MECÂNICO COM BETONEIRA 400L, APLICADA MANUALMENTE EM FACES INTERNAS DE PAREDES, ESPESSURA DE 10MM, COM EXECUÇÃO DE TALISCAS. AF_06/2014</v>
          </cell>
          <cell r="F761" t="str">
            <v>M2</v>
          </cell>
          <cell r="G761">
            <v>33.599999999999994</v>
          </cell>
          <cell r="H761">
            <v>15</v>
          </cell>
          <cell r="I761">
            <v>504</v>
          </cell>
        </row>
        <row r="762">
          <cell r="B762" t="str">
            <v>COMPOSICAO</v>
          </cell>
          <cell r="C762" t="str">
            <v>SINAPI</v>
          </cell>
          <cell r="D762" t="str">
            <v>74106/1</v>
          </cell>
          <cell r="E762" t="str">
            <v>IMPERMEABILIZACAO DE ESTRUTURAS ENTERRADAS, COM TINTA ASFALTICA, DUAS DEMAOS.</v>
          </cell>
          <cell r="F762" t="str">
            <v>M2</v>
          </cell>
          <cell r="G762">
            <v>41.599999999999994</v>
          </cell>
          <cell r="H762">
            <v>8.85</v>
          </cell>
          <cell r="I762">
            <v>368.16</v>
          </cell>
        </row>
        <row r="763">
          <cell r="B763" t="str">
            <v>COMPOSICAO</v>
          </cell>
          <cell r="C763" t="str">
            <v>SINAPI</v>
          </cell>
          <cell r="D763">
            <v>92267</v>
          </cell>
          <cell r="E763" t="str">
            <v>FABRICAÇÃO DE FÔRMA PARA LAJES, EM CHAPA DE MADEIRA COMPENSADA RESINADA, E = 17 MM. AF_12/2015</v>
          </cell>
          <cell r="F763" t="str">
            <v>M2</v>
          </cell>
          <cell r="G763">
            <v>8</v>
          </cell>
          <cell r="H763">
            <v>25.38</v>
          </cell>
          <cell r="I763">
            <v>203.04</v>
          </cell>
        </row>
        <row r="764">
          <cell r="B764" t="str">
            <v>COMPOSICAO</v>
          </cell>
          <cell r="C764" t="str">
            <v>SINAPI</v>
          </cell>
          <cell r="D764">
            <v>94998</v>
          </cell>
          <cell r="E764" t="str">
            <v>EXECUÇÃO DE PASSEIO (CALÇADA) OU PISO DE CONCRETO COM CONCRETO MOLDADO IN LOCO, FEITO EM OBRA, ACABAMENTO CONVENCIONAL, ESPESSURA 12 CM, ARMADO. AF_07/2016</v>
          </cell>
          <cell r="F764" t="str">
            <v>M2</v>
          </cell>
          <cell r="G764">
            <v>8</v>
          </cell>
          <cell r="H764">
            <v>88.51</v>
          </cell>
          <cell r="I764">
            <v>708.08</v>
          </cell>
        </row>
        <row r="765">
          <cell r="B765" t="str">
            <v>COMPOSICAO</v>
          </cell>
          <cell r="C765" t="str">
            <v>SINAPI</v>
          </cell>
          <cell r="D765">
            <v>93382</v>
          </cell>
          <cell r="E765" t="str">
            <v>REATERRO MANUAL DE VALAS COM COMPACTAÇÃO MECANIZADA. AF_04/2016</v>
          </cell>
          <cell r="F765" t="str">
            <v>M3</v>
          </cell>
          <cell r="G765">
            <v>9.4375000000000036</v>
          </cell>
          <cell r="H765">
            <v>19.86</v>
          </cell>
          <cell r="I765">
            <v>187.42</v>
          </cell>
        </row>
        <row r="766">
          <cell r="B766" t="str">
            <v>COMPOSIÇÃO</v>
          </cell>
          <cell r="C766" t="str">
            <v>SINAPI</v>
          </cell>
          <cell r="D766">
            <v>83627</v>
          </cell>
          <cell r="E766" t="str">
            <v>TAMPAO FOFO ARTICULADO, CLASSE B125 CARGA MAX 12,5 T, REDONDO TAMPA 600 MM, REDE PLUVIAL/ESGOTO, P = CHAMINE CX AREIA / POCO VISITA ASSENTADO COM ARG CIM/AREIA 1:4, FORNECIMENTO E ASSENTAMENTO</v>
          </cell>
          <cell r="F766" t="str">
            <v>UN</v>
          </cell>
          <cell r="G766">
            <v>1</v>
          </cell>
          <cell r="H766">
            <v>385.48</v>
          </cell>
          <cell r="I766">
            <v>385.48</v>
          </cell>
        </row>
        <row r="767">
          <cell r="B767" t="str">
            <v>COMPOSICAO</v>
          </cell>
          <cell r="C767" t="str">
            <v>SINAPI</v>
          </cell>
          <cell r="D767">
            <v>72897</v>
          </cell>
          <cell r="E767" t="str">
            <v>CARGA MANUAL DE ENTULHO EM CAMINHAO BASCULANTE 6 M3</v>
          </cell>
          <cell r="F767" t="str">
            <v>M3</v>
          </cell>
          <cell r="G767">
            <v>41.388750000000002</v>
          </cell>
          <cell r="H767">
            <v>17.809999999999999</v>
          </cell>
          <cell r="I767">
            <v>737.13</v>
          </cell>
        </row>
        <row r="768">
          <cell r="B768" t="str">
            <v>COMPOSICAO</v>
          </cell>
          <cell r="C768" t="str">
            <v>SINAPI</v>
          </cell>
          <cell r="D768">
            <v>95302</v>
          </cell>
          <cell r="E768" t="e">
            <v>#N/A</v>
          </cell>
          <cell r="F768" t="e">
            <v>#N/A</v>
          </cell>
          <cell r="G768">
            <v>413.88750000000005</v>
          </cell>
          <cell r="H768" t="e">
            <v>#N/A</v>
          </cell>
          <cell r="I768" t="e">
            <v>#N/A</v>
          </cell>
        </row>
        <row r="769">
          <cell r="B769">
            <v>0</v>
          </cell>
          <cell r="C769">
            <v>0</v>
          </cell>
          <cell r="D769">
            <v>0</v>
          </cell>
          <cell r="E769">
            <v>0</v>
          </cell>
          <cell r="F769">
            <v>0</v>
          </cell>
          <cell r="G769">
            <v>0</v>
          </cell>
          <cell r="H769">
            <v>0</v>
          </cell>
          <cell r="I769">
            <v>0</v>
          </cell>
        </row>
        <row r="770">
          <cell r="B770" t="str">
            <v>CP-SAN-7</v>
          </cell>
          <cell r="C770">
            <v>0</v>
          </cell>
          <cell r="D770">
            <v>0</v>
          </cell>
          <cell r="E770" t="str">
            <v>FILTRO ANAEROBIO ALTURA DO LEITO: 1,2M; LARGURA: 4,2; TAMPA DE CONCRETO, ALTURA DO VÃO LIVRE: 0,30 M</v>
          </cell>
          <cell r="F770" t="str">
            <v>UNI</v>
          </cell>
          <cell r="G770">
            <v>1</v>
          </cell>
          <cell r="H770">
            <v>0</v>
          </cell>
          <cell r="I770" t="e">
            <v>#N/A</v>
          </cell>
        </row>
        <row r="771">
          <cell r="B771" t="str">
            <v>COMPOSIÇÃO</v>
          </cell>
          <cell r="C771" t="str">
            <v>SINAPI</v>
          </cell>
          <cell r="D771">
            <v>96521</v>
          </cell>
          <cell r="E771" t="str">
            <v>ESCAVAÇÃO MECANIZADA PARA BLOCO DE COROAMENTO OU SAPATA, COM PREVISÃO DE FÔRMA, COM RETROESCAVADEIRA. AF_06/2017</v>
          </cell>
          <cell r="F771" t="str">
            <v>M3</v>
          </cell>
          <cell r="G771">
            <v>29.988</v>
          </cell>
          <cell r="H771">
            <v>27.24</v>
          </cell>
          <cell r="I771">
            <v>816.87</v>
          </cell>
        </row>
        <row r="772">
          <cell r="B772" t="str">
            <v>COMPOSICAO</v>
          </cell>
          <cell r="C772" t="str">
            <v>SINAPI</v>
          </cell>
          <cell r="D772">
            <v>96542</v>
          </cell>
          <cell r="E772" t="str">
            <v>FABRICAÇÃO, MONTAGEM E DESMONTAGEM DE FÔRMA PARA VIGA BALDRAME, EM CHAPA DE MADEIRA COMPENSADA RESINADA, E=17 MM, 4 UTILIZAÇÕES. AF_06/2017</v>
          </cell>
          <cell r="F772" t="str">
            <v>M2</v>
          </cell>
          <cell r="G772">
            <v>44.1</v>
          </cell>
          <cell r="H772">
            <v>57.96</v>
          </cell>
          <cell r="I772">
            <v>2556.0300000000002</v>
          </cell>
        </row>
        <row r="773">
          <cell r="B773" t="str">
            <v>COMPOSICAO</v>
          </cell>
          <cell r="C773" t="str">
            <v>SINAPI</v>
          </cell>
          <cell r="D773">
            <v>96546</v>
          </cell>
          <cell r="E773" t="str">
            <v>ARMAÇÃO DE BLOCO, VIGA BALDRAME OU SAPATA UTILIZANDO AÇO CA-50 DE 10 MM - MONTAGEM. AF_06/2017</v>
          </cell>
          <cell r="F773" t="str">
            <v>KG</v>
          </cell>
          <cell r="G773">
            <v>283.5</v>
          </cell>
          <cell r="H773">
            <v>8.09</v>
          </cell>
          <cell r="I773">
            <v>2293.5100000000002</v>
          </cell>
        </row>
        <row r="774">
          <cell r="B774" t="str">
            <v>COMPOSIÇÃO</v>
          </cell>
          <cell r="C774" t="str">
            <v>SINAPI</v>
          </cell>
          <cell r="D774">
            <v>94965</v>
          </cell>
          <cell r="E774" t="str">
            <v>CONCRETO FCK = 25MPA, TRAÇO 1:2,3:2,7 (CIMENTO/ AREIA MÉDIA/ BRITA 1)  - PREPARO MECÂNICO COM BETONEIRA 400 L. AF_07/2016</v>
          </cell>
          <cell r="F774" t="str">
            <v>M3</v>
          </cell>
          <cell r="G774">
            <v>4.7249999999999996</v>
          </cell>
          <cell r="H774">
            <v>311.82</v>
          </cell>
          <cell r="I774">
            <v>1473.34</v>
          </cell>
        </row>
        <row r="775">
          <cell r="B775" t="str">
            <v>COMPOSIÇÃO</v>
          </cell>
          <cell r="C775" t="str">
            <v>SINAPI</v>
          </cell>
          <cell r="D775" t="str">
            <v>74157/4</v>
          </cell>
          <cell r="E775" t="str">
            <v>LANCAMENTO/APLICACAO MANUAL DE CONCRETO EM FUNDACOES</v>
          </cell>
          <cell r="F775" t="str">
            <v>M3</v>
          </cell>
          <cell r="G775">
            <v>4.7249999999999996</v>
          </cell>
          <cell r="H775">
            <v>95.19</v>
          </cell>
          <cell r="I775">
            <v>449.77</v>
          </cell>
        </row>
        <row r="776">
          <cell r="B776" t="str">
            <v>COMPOSIÇÃO</v>
          </cell>
          <cell r="C776" t="str">
            <v>SINAPI</v>
          </cell>
          <cell r="D776">
            <v>92267</v>
          </cell>
          <cell r="E776" t="str">
            <v>FABRICAÇÃO DE FÔRMA PARA LAJES, EM CHAPA DE MADEIRA COMPENSADA RESINADA, E = 17 MM. AF_12/2015</v>
          </cell>
          <cell r="F776" t="str">
            <v>M2</v>
          </cell>
          <cell r="G776">
            <v>17.64</v>
          </cell>
          <cell r="H776">
            <v>25.38</v>
          </cell>
          <cell r="I776">
            <v>447.7</v>
          </cell>
        </row>
        <row r="777">
          <cell r="B777" t="str">
            <v>COMPOSICAO</v>
          </cell>
          <cell r="C777" t="str">
            <v>SINAPI</v>
          </cell>
          <cell r="D777">
            <v>94998</v>
          </cell>
          <cell r="E777" t="str">
            <v>EXECUÇÃO DE PASSEIO (CALÇADA) OU PISO DE CONCRETO COM CONCRETO MOLDADO IN LOCO, FEITO EM OBRA, ACABAMENTO CONVENCIONAL, ESPESSURA 12 CM, ARMADO. AF_07/2016</v>
          </cell>
          <cell r="F777" t="str">
            <v>M2</v>
          </cell>
          <cell r="G777">
            <v>17.64</v>
          </cell>
          <cell r="H777">
            <v>88.51</v>
          </cell>
          <cell r="I777">
            <v>1561.31</v>
          </cell>
        </row>
        <row r="778">
          <cell r="B778" t="str">
            <v>COMPOSICAO</v>
          </cell>
          <cell r="C778" t="str">
            <v>SINAPI</v>
          </cell>
          <cell r="D778">
            <v>72897</v>
          </cell>
          <cell r="E778" t="str">
            <v>CARGA MANUAL DE ENTULHO EM CAMINHAO BASCULANTE 6 M3</v>
          </cell>
          <cell r="F778" t="str">
            <v>M3</v>
          </cell>
          <cell r="G778">
            <v>38.984400000000001</v>
          </cell>
          <cell r="H778">
            <v>17.809999999999999</v>
          </cell>
          <cell r="I778">
            <v>694.31</v>
          </cell>
        </row>
        <row r="779">
          <cell r="B779" t="str">
            <v>COMPOSICAO</v>
          </cell>
          <cell r="C779" t="str">
            <v>SINAPI</v>
          </cell>
          <cell r="D779">
            <v>95302</v>
          </cell>
          <cell r="E779" t="e">
            <v>#N/A</v>
          </cell>
          <cell r="F779" t="e">
            <v>#N/A</v>
          </cell>
          <cell r="G779">
            <v>389.84399999999999</v>
          </cell>
          <cell r="H779" t="e">
            <v>#N/A</v>
          </cell>
          <cell r="I779" t="e">
            <v>#N/A</v>
          </cell>
        </row>
        <row r="780">
          <cell r="B780" t="str">
            <v>COMPOSIÇÃO</v>
          </cell>
          <cell r="C780" t="str">
            <v>SINAPI</v>
          </cell>
          <cell r="D780">
            <v>83627</v>
          </cell>
          <cell r="E780" t="str">
            <v>TAMPAO FOFO ARTICULADO, CLASSE B125 CARGA MAX 12,5 T, REDONDO TAMPA 600 MM, REDE PLUVIAL/ESGOTO, P = CHAMINE CX AREIA / POCO VISITA ASSENTADO COM ARG CIM/AREIA 1:4, FORNECIMENTO E ASSENTAMENTO</v>
          </cell>
          <cell r="F780" t="str">
            <v>UN</v>
          </cell>
          <cell r="G780">
            <v>3</v>
          </cell>
          <cell r="H780">
            <v>385.48</v>
          </cell>
          <cell r="I780">
            <v>1156.44</v>
          </cell>
        </row>
        <row r="781">
          <cell r="B781" t="str">
            <v xml:space="preserve">INSUMO </v>
          </cell>
          <cell r="C781" t="str">
            <v>SINAPI</v>
          </cell>
          <cell r="D781">
            <v>38052</v>
          </cell>
          <cell r="E781" t="str">
            <v>TUBO DRENO, CORRUGADO, ESPIRALADO, FLEXIVEL, PERFURADO, EM POLIETILENO DE ALTA DENSIDADE (PEAD), DN 100 MM, (4") PARA DRENAGEM - EM ROLO (NORMA DNIT 093/2006 - E.M)</v>
          </cell>
          <cell r="F781" t="str">
            <v xml:space="preserve">M     </v>
          </cell>
          <cell r="G781">
            <v>16.8</v>
          </cell>
          <cell r="H781">
            <v>5.32</v>
          </cell>
          <cell r="I781">
            <v>89.37</v>
          </cell>
        </row>
        <row r="782">
          <cell r="B782" t="str">
            <v>COMPOSIÇÃO</v>
          </cell>
          <cell r="C782" t="str">
            <v>SINAPI</v>
          </cell>
          <cell r="D782">
            <v>6514</v>
          </cell>
          <cell r="E782" t="str">
            <v>FORNECIMENTO E LANCAMENTO DE BRITA N. 4</v>
          </cell>
          <cell r="F782" t="str">
            <v>M3</v>
          </cell>
          <cell r="G782">
            <v>21.167999999999999</v>
          </cell>
          <cell r="H782">
            <v>106</v>
          </cell>
          <cell r="I782">
            <v>2243.8000000000002</v>
          </cell>
        </row>
        <row r="783">
          <cell r="B783" t="str">
            <v xml:space="preserve">INSUMO </v>
          </cell>
          <cell r="C783" t="str">
            <v>SINAPI</v>
          </cell>
          <cell r="D783">
            <v>9840</v>
          </cell>
          <cell r="E783" t="str">
            <v>TUBO PVC, SERIE R, DN 150 MM, PARA ESGOTO OU AGUAS PLUVIAIS PREDIAL (NBR 5688)</v>
          </cell>
          <cell r="F783" t="str">
            <v xml:space="preserve">M     </v>
          </cell>
          <cell r="G783">
            <v>2</v>
          </cell>
          <cell r="H783">
            <v>44.24</v>
          </cell>
          <cell r="I783">
            <v>88.48</v>
          </cell>
        </row>
        <row r="784">
          <cell r="B784">
            <v>0</v>
          </cell>
          <cell r="C784">
            <v>0</v>
          </cell>
          <cell r="D784">
            <v>0</v>
          </cell>
          <cell r="E784">
            <v>0</v>
          </cell>
          <cell r="F784">
            <v>0</v>
          </cell>
          <cell r="G784">
            <v>0</v>
          </cell>
          <cell r="H784">
            <v>0</v>
          </cell>
          <cell r="I784">
            <v>0</v>
          </cell>
        </row>
        <row r="785">
          <cell r="B785" t="str">
            <v>CP-SAN-8</v>
          </cell>
          <cell r="C785">
            <v>0</v>
          </cell>
          <cell r="D785">
            <v>0</v>
          </cell>
          <cell r="E785" t="str">
            <v>SUMIDOURO DE PAREDES DE CONCRETO ARMADO COM FUROS DE DIÂMETRO 20MM EXECUTADOS COM TUBOS EM PVC: DIAMETRO DO SUMIDOURO: 4,00 M; ALTURA DO SUMIDOURO: 2,5M; ALTURA DA CAMDA DE BRITA: 0,30M; INCLUSO TAMPA DE CONCRETO COM TAMPÃO DE VISITA E VIGA DE APOIO PARA LAJE</v>
          </cell>
          <cell r="F785" t="str">
            <v>UNI</v>
          </cell>
          <cell r="G785">
            <v>1</v>
          </cell>
          <cell r="H785">
            <v>0</v>
          </cell>
          <cell r="I785" t="e">
            <v>#N/A</v>
          </cell>
        </row>
        <row r="786">
          <cell r="B786" t="str">
            <v>COMPOSIÇÃO</v>
          </cell>
          <cell r="C786" t="str">
            <v>SINAPI</v>
          </cell>
          <cell r="D786">
            <v>96521</v>
          </cell>
          <cell r="E786" t="str">
            <v>ESCAVAÇÃO MECANIZADA PARA BLOCO DE COROAMENTO OU SAPATA, COM PREVISÃO DE FÔRMA, COM RETROESCAVADEIRA. AF_06/2017</v>
          </cell>
          <cell r="F786" t="str">
            <v>M3</v>
          </cell>
          <cell r="G786">
            <v>31.400000000000002</v>
          </cell>
          <cell r="H786">
            <v>27.24</v>
          </cell>
          <cell r="I786">
            <v>855.33</v>
          </cell>
        </row>
        <row r="787">
          <cell r="B787" t="str">
            <v>COMPOSIÇÃO</v>
          </cell>
          <cell r="C787" t="str">
            <v>SINAPI</v>
          </cell>
          <cell r="D787">
            <v>94040</v>
          </cell>
          <cell r="E787" t="str">
            <v>ESCORAMENTO DE VALA, TIPO PONTALETEAMENTO, COM PROFUNDIDADE DE 1,5 A 3,0 M, LARGURA MAIOR OU IGUAL A 1,5 M E MENOR QUE 2,5 M, EM LOCAL COM NÍVEL ALTO DE INTERFERÊNCIA. AF_06/2016</v>
          </cell>
          <cell r="F787" t="str">
            <v>M2</v>
          </cell>
          <cell r="G787">
            <v>25.12</v>
          </cell>
          <cell r="H787">
            <v>16.920000000000002</v>
          </cell>
          <cell r="I787">
            <v>425.03</v>
          </cell>
        </row>
        <row r="788">
          <cell r="B788" t="str">
            <v>COMPOSIÇÃO</v>
          </cell>
          <cell r="C788" t="str">
            <v>SINAPI</v>
          </cell>
          <cell r="D788" t="str">
            <v>73902/1</v>
          </cell>
          <cell r="E788" t="e">
            <v>#N/A</v>
          </cell>
          <cell r="F788" t="e">
            <v>#N/A</v>
          </cell>
          <cell r="G788">
            <v>3.7679999999999998</v>
          </cell>
          <cell r="H788" t="e">
            <v>#N/A</v>
          </cell>
          <cell r="I788" t="e">
            <v>#N/A</v>
          </cell>
        </row>
        <row r="789">
          <cell r="B789" t="str">
            <v>COMPOSICAO</v>
          </cell>
          <cell r="C789" t="str">
            <v>SINAPI</v>
          </cell>
          <cell r="D789">
            <v>96258</v>
          </cell>
          <cell r="E789" t="str">
            <v>MONTAGEM E DESMONTAGEM DE FÔRMA DE PILARES CIRCULARES, COM ÁREA MÉDIA DAS SEÇÕES MAIOR QUE 0,28 M², PÉ-DIREITO SIMPLES, EM MADEIRA, 2 UTILIZAÇÕES. AF_06/2017</v>
          </cell>
          <cell r="F789" t="str">
            <v>M2</v>
          </cell>
          <cell r="G789">
            <v>35.200000000000003</v>
          </cell>
          <cell r="H789">
            <v>113.06</v>
          </cell>
          <cell r="I789">
            <v>3979.71</v>
          </cell>
        </row>
        <row r="790">
          <cell r="B790" t="str">
            <v>COMPOSICAO</v>
          </cell>
          <cell r="C790" t="str">
            <v>SINAPI</v>
          </cell>
          <cell r="D790">
            <v>95584</v>
          </cell>
          <cell r="E790" t="str">
            <v>MONTAGEM DE ARMADURA TRANSVERSAL DE ESTACAS DE SEÇÃO CIRCULAR, DIÂMETRO = 6,3 MM. AF_11/2016</v>
          </cell>
          <cell r="F790" t="str">
            <v>KG</v>
          </cell>
          <cell r="G790">
            <v>293.39999999999998</v>
          </cell>
          <cell r="H790">
            <v>9.17</v>
          </cell>
          <cell r="I790">
            <v>2690.47</v>
          </cell>
        </row>
        <row r="791">
          <cell r="B791" t="str">
            <v>COMPOSIÇÃO</v>
          </cell>
          <cell r="C791" t="str">
            <v>SINAPI</v>
          </cell>
          <cell r="D791">
            <v>94965</v>
          </cell>
          <cell r="E791" t="str">
            <v>CONCRETO FCK = 25MPA, TRAÇO 1:2,3:2,7 (CIMENTO/ AREIA MÉDIA/ BRITA 1)  - PREPARO MECÂNICO COM BETONEIRA 400 L. AF_07/2016</v>
          </cell>
          <cell r="F791" t="str">
            <v>M3</v>
          </cell>
          <cell r="G791">
            <v>4.8899999999999997</v>
          </cell>
          <cell r="H791">
            <v>311.82</v>
          </cell>
          <cell r="I791">
            <v>1524.79</v>
          </cell>
        </row>
        <row r="792">
          <cell r="B792" t="str">
            <v>COMPOSIÇÃO</v>
          </cell>
          <cell r="C792" t="str">
            <v>SINAPI</v>
          </cell>
          <cell r="D792" t="str">
            <v>74157/4</v>
          </cell>
          <cell r="E792" t="str">
            <v>LANCAMENTO/APLICACAO MANUAL DE CONCRETO EM FUNDACOES</v>
          </cell>
          <cell r="F792" t="str">
            <v>M3</v>
          </cell>
          <cell r="G792">
            <v>4.8899999999999997</v>
          </cell>
          <cell r="H792">
            <v>95.19</v>
          </cell>
          <cell r="I792">
            <v>465.47</v>
          </cell>
        </row>
        <row r="793">
          <cell r="B793" t="str">
            <v>COMPOSIÇÃO</v>
          </cell>
          <cell r="C793" t="str">
            <v>SINAPI</v>
          </cell>
          <cell r="D793">
            <v>92267</v>
          </cell>
          <cell r="E793" t="str">
            <v>FABRICAÇÃO DE FÔRMA PARA LAJES, EM CHAPA DE MADEIRA COMPENSADA RESINADA, E = 17 MM. AF_12/2015</v>
          </cell>
          <cell r="F793" t="str">
            <v>M2</v>
          </cell>
          <cell r="G793">
            <v>12.56</v>
          </cell>
          <cell r="H793">
            <v>25.38</v>
          </cell>
          <cell r="I793">
            <v>318.77</v>
          </cell>
        </row>
        <row r="794">
          <cell r="B794" t="str">
            <v>COMPOSICAO</v>
          </cell>
          <cell r="C794" t="str">
            <v>SINAPI</v>
          </cell>
          <cell r="D794">
            <v>94998</v>
          </cell>
          <cell r="E794" t="str">
            <v>EXECUÇÃO DE PASSEIO (CALÇADA) OU PISO DE CONCRETO COM CONCRETO MOLDADO IN LOCO, FEITO EM OBRA, ACABAMENTO CONVENCIONAL, ESPESSURA 12 CM, ARMADO. AF_07/2016</v>
          </cell>
          <cell r="F794" t="str">
            <v>M2</v>
          </cell>
          <cell r="G794">
            <v>12.56</v>
          </cell>
          <cell r="H794">
            <v>88.51</v>
          </cell>
          <cell r="I794">
            <v>1111.68</v>
          </cell>
        </row>
        <row r="795">
          <cell r="B795" t="str">
            <v>COMPOSICAO</v>
          </cell>
          <cell r="C795" t="str">
            <v>SINAPI</v>
          </cell>
          <cell r="D795">
            <v>72897</v>
          </cell>
          <cell r="E795" t="str">
            <v>CARGA MANUAL DE ENTULHO EM CAMINHAO BASCULANTE 6 M3</v>
          </cell>
          <cell r="F795" t="str">
            <v>M3</v>
          </cell>
          <cell r="G795">
            <v>40.820000000000007</v>
          </cell>
          <cell r="H795">
            <v>17.809999999999999</v>
          </cell>
          <cell r="I795">
            <v>727</v>
          </cell>
        </row>
        <row r="796">
          <cell r="B796" t="str">
            <v>COMPOSICAO</v>
          </cell>
          <cell r="C796" t="str">
            <v>SINAPI</v>
          </cell>
          <cell r="D796">
            <v>95302</v>
          </cell>
          <cell r="E796" t="e">
            <v>#N/A</v>
          </cell>
          <cell r="F796" t="e">
            <v>#N/A</v>
          </cell>
          <cell r="G796">
            <v>408.20000000000005</v>
          </cell>
          <cell r="H796" t="e">
            <v>#N/A</v>
          </cell>
          <cell r="I796" t="e">
            <v>#N/A</v>
          </cell>
        </row>
        <row r="797">
          <cell r="B797" t="str">
            <v>INSUMO</v>
          </cell>
          <cell r="C797" t="str">
            <v>SINAPI</v>
          </cell>
          <cell r="D797">
            <v>9867</v>
          </cell>
          <cell r="E797" t="str">
            <v>TUBO PVC, SOLDAVEL, DN 20 MM, AGUA FRIA (NBR-5648)</v>
          </cell>
          <cell r="F797" t="str">
            <v xml:space="preserve">M     </v>
          </cell>
          <cell r="G797">
            <v>2.5500000000000003</v>
          </cell>
          <cell r="H797">
            <v>1.93</v>
          </cell>
          <cell r="I797">
            <v>4.92</v>
          </cell>
        </row>
        <row r="798">
          <cell r="B798" t="str">
            <v>COMPOSIÇÃO</v>
          </cell>
          <cell r="C798" t="str">
            <v>SINAPI</v>
          </cell>
          <cell r="D798">
            <v>83627</v>
          </cell>
          <cell r="E798" t="str">
            <v>TAMPAO FOFO ARTICULADO, CLASSE B125 CARGA MAX 12,5 T, REDONDO TAMPA 600 MM, REDE PLUVIAL/ESGOTO, P = CHAMINE CX AREIA / POCO VISITA ASSENTADO COM ARG CIM/AREIA 1:4, FORNECIMENTO E ASSENTAMENTO</v>
          </cell>
          <cell r="F798" t="str">
            <v>UN</v>
          </cell>
          <cell r="G798">
            <v>1</v>
          </cell>
          <cell r="H798">
            <v>385.48</v>
          </cell>
          <cell r="I798">
            <v>385.48</v>
          </cell>
        </row>
        <row r="799">
          <cell r="B799" t="str">
            <v>COMPOSIÇÃO</v>
          </cell>
          <cell r="C799" t="str">
            <v>SINAPI</v>
          </cell>
          <cell r="D799">
            <v>9840</v>
          </cell>
          <cell r="E799" t="str">
            <v>TUBO PVC, SERIE R, DN 150 MM, PARA ESGOTO OU AGUAS PLUVIAIS PREDIAL (NBR 5688)</v>
          </cell>
          <cell r="F799" t="str">
            <v xml:space="preserve">M     </v>
          </cell>
          <cell r="G799">
            <v>1</v>
          </cell>
          <cell r="H799">
            <v>44.24</v>
          </cell>
          <cell r="I799">
            <v>44.24</v>
          </cell>
        </row>
        <row r="800">
          <cell r="B800">
            <v>0</v>
          </cell>
          <cell r="C800">
            <v>0</v>
          </cell>
          <cell r="D800">
            <v>0</v>
          </cell>
          <cell r="E800">
            <v>0</v>
          </cell>
          <cell r="F800">
            <v>0</v>
          </cell>
          <cell r="G800">
            <v>0</v>
          </cell>
          <cell r="H800">
            <v>0</v>
          </cell>
          <cell r="I800">
            <v>0</v>
          </cell>
        </row>
        <row r="801">
          <cell r="B801" t="str">
            <v xml:space="preserve">INSTALAÇÕES DE GÁS </v>
          </cell>
          <cell r="C801">
            <v>0</v>
          </cell>
          <cell r="D801">
            <v>0</v>
          </cell>
          <cell r="E801">
            <v>0</v>
          </cell>
          <cell r="F801">
            <v>0</v>
          </cell>
          <cell r="G801">
            <v>0</v>
          </cell>
          <cell r="H801">
            <v>0</v>
          </cell>
          <cell r="I801">
            <v>0</v>
          </cell>
        </row>
        <row r="802">
          <cell r="B802">
            <v>0</v>
          </cell>
          <cell r="C802">
            <v>0</v>
          </cell>
          <cell r="D802">
            <v>0</v>
          </cell>
          <cell r="E802">
            <v>0</v>
          </cell>
          <cell r="F802">
            <v>0</v>
          </cell>
          <cell r="G802">
            <v>0</v>
          </cell>
          <cell r="H802">
            <v>0</v>
          </cell>
          <cell r="I802">
            <v>0</v>
          </cell>
        </row>
        <row r="803">
          <cell r="B803" t="str">
            <v>CP-GAS-01</v>
          </cell>
          <cell r="C803">
            <v>0</v>
          </cell>
          <cell r="D803">
            <v>0</v>
          </cell>
          <cell r="E803" t="str">
            <v>FORNECIMENTO E INSTALAÇÃO DE CASA DE GÁS MODELO PADRÃO DE 2,00X1,00</v>
          </cell>
          <cell r="F803" t="str">
            <v>UN</v>
          </cell>
          <cell r="G803">
            <v>1</v>
          </cell>
          <cell r="H803">
            <v>0</v>
          </cell>
          <cell r="I803">
            <v>2175.1000000000004</v>
          </cell>
        </row>
        <row r="804">
          <cell r="B804">
            <v>0</v>
          </cell>
          <cell r="C804">
            <v>0</v>
          </cell>
          <cell r="D804">
            <v>0</v>
          </cell>
          <cell r="E804" t="str">
            <v>RADIER</v>
          </cell>
          <cell r="F804">
            <v>0</v>
          </cell>
          <cell r="G804">
            <v>0</v>
          </cell>
          <cell r="H804">
            <v>0</v>
          </cell>
          <cell r="I804">
            <v>0</v>
          </cell>
        </row>
        <row r="805">
          <cell r="B805" t="str">
            <v>COMPOSIÇÃO</v>
          </cell>
          <cell r="C805" t="str">
            <v>SINAPI</v>
          </cell>
          <cell r="D805">
            <v>97086</v>
          </cell>
          <cell r="E805" t="str">
            <v>FABRICAÇÃO, MONTAGEM E DESMONTAGEM DE FORMA PARA RADIER, EM MADEIRA SERRADA, 4 UTILIZAÇÕES. AF_09/2017</v>
          </cell>
          <cell r="F805" t="str">
            <v>M2</v>
          </cell>
          <cell r="G805">
            <v>0.87</v>
          </cell>
          <cell r="H805">
            <v>74.75</v>
          </cell>
          <cell r="I805">
            <v>65.03</v>
          </cell>
        </row>
        <row r="806">
          <cell r="B806" t="str">
            <v>COMPOSIÇÃO</v>
          </cell>
          <cell r="C806" t="str">
            <v>SINAPI</v>
          </cell>
          <cell r="D806">
            <v>92793</v>
          </cell>
          <cell r="E806" t="str">
            <v>CORTE E DOBRA DE AÇO CA-50, DIÂMETRO DE 8,0 MM, UTILIZADO EM ESTRUTURAS DIVERSAS, EXCETO LAJES. AF_12/2015</v>
          </cell>
          <cell r="F806" t="str">
            <v>KG</v>
          </cell>
          <cell r="G806">
            <v>3</v>
          </cell>
          <cell r="H806">
            <v>6.93</v>
          </cell>
          <cell r="I806">
            <v>20.79</v>
          </cell>
        </row>
        <row r="807">
          <cell r="B807" t="str">
            <v>COMPOSIÇÃO</v>
          </cell>
          <cell r="C807" t="str">
            <v>SINAPI</v>
          </cell>
          <cell r="D807">
            <v>94965</v>
          </cell>
          <cell r="E807" t="str">
            <v>CONCRETO FCK = 25MPA, TRAÇO 1:2,3:2,7 (CIMENTO/ AREIA MÉDIA/ BRITA 1)  - PREPARO MECÂNICO COM BETONEIRA 400 L. AF_07/2016</v>
          </cell>
          <cell r="F807" t="str">
            <v>M3</v>
          </cell>
          <cell r="G807">
            <v>0.3</v>
          </cell>
          <cell r="H807">
            <v>311.82</v>
          </cell>
          <cell r="I807">
            <v>93.54</v>
          </cell>
        </row>
        <row r="808">
          <cell r="B808" t="str">
            <v>COMPOSIÇÃO</v>
          </cell>
          <cell r="C808" t="str">
            <v>SINAPI</v>
          </cell>
          <cell r="D808" t="str">
            <v>74157/4</v>
          </cell>
          <cell r="E808" t="str">
            <v>LANCAMENTO/APLICACAO MANUAL DE CONCRETO EM FUNDACOES</v>
          </cell>
          <cell r="F808" t="str">
            <v>M3</v>
          </cell>
          <cell r="G808">
            <v>0.3</v>
          </cell>
          <cell r="H808">
            <v>95.19</v>
          </cell>
          <cell r="I808">
            <v>28.55</v>
          </cell>
        </row>
        <row r="809">
          <cell r="B809" t="str">
            <v>COMPOSIÇÃO</v>
          </cell>
          <cell r="C809" t="str">
            <v>SINAPI</v>
          </cell>
          <cell r="D809">
            <v>40780</v>
          </cell>
          <cell r="E809" t="str">
            <v>REGULARIZAÇÃO DE SUPERFICIE DE CONCRETO APARENTE</v>
          </cell>
          <cell r="F809" t="str">
            <v>M2</v>
          </cell>
          <cell r="G809">
            <v>2</v>
          </cell>
          <cell r="H809">
            <v>8.5500000000000007</v>
          </cell>
          <cell r="I809">
            <v>17.100000000000001</v>
          </cell>
        </row>
        <row r="810">
          <cell r="B810">
            <v>0</v>
          </cell>
          <cell r="C810">
            <v>0</v>
          </cell>
          <cell r="D810">
            <v>0</v>
          </cell>
          <cell r="E810" t="str">
            <v>FECHAMENTO</v>
          </cell>
          <cell r="F810">
            <v>0</v>
          </cell>
          <cell r="G810">
            <v>0</v>
          </cell>
          <cell r="H810" t="str">
            <v/>
          </cell>
          <cell r="I810">
            <v>0</v>
          </cell>
        </row>
        <row r="811">
          <cell r="B811" t="str">
            <v>COMPOSIÇÃO</v>
          </cell>
          <cell r="C811" t="str">
            <v>SINAPI</v>
          </cell>
          <cell r="D811">
            <v>89312</v>
          </cell>
          <cell r="E811" t="str">
            <v>ALVENARIA ESTRUTURAL DE BLOCOS CERÂMICOS 14X19X29, (ESPESSURA DE 14 CM), PARA PAREDES COM ÁREA LÍQUIDA MAIOR OU IGUAL A 6M², COM VÃOS, UTILIZANDO COLHER DE PEDREIRO E ARGAMASSA DE ASSENTAMENTO COM PREPARO EM BETONEIRA. AF_12/2014</v>
          </cell>
          <cell r="F811" t="str">
            <v>M2</v>
          </cell>
          <cell r="G811">
            <v>4.05</v>
          </cell>
          <cell r="H811">
            <v>69.67</v>
          </cell>
          <cell r="I811">
            <v>282.16000000000003</v>
          </cell>
        </row>
        <row r="812">
          <cell r="B812" t="str">
            <v>COMPOSIÇÃO</v>
          </cell>
          <cell r="C812" t="str">
            <v>SINAPI</v>
          </cell>
          <cell r="D812">
            <v>87905</v>
          </cell>
          <cell r="E812" t="str">
            <v>CHAPISCO APLICADO EM ALVENARIA (COM PRESENÇA DE VÃOS) E ESTRUTURAS DE CONCRETO DE FACHADA, COM COLHER DE PEDREIRO.  ARGAMASSA TRAÇO 1:3 COM PREPARO EM BETONEIRA 400L. AF_06/2014</v>
          </cell>
          <cell r="F812" t="str">
            <v>M2</v>
          </cell>
          <cell r="G812">
            <v>8.1</v>
          </cell>
          <cell r="H812">
            <v>5.91</v>
          </cell>
          <cell r="I812">
            <v>47.87</v>
          </cell>
        </row>
        <row r="813">
          <cell r="B813" t="str">
            <v>COMPOSIÇÃO</v>
          </cell>
          <cell r="C813" t="str">
            <v>SINAPI</v>
          </cell>
          <cell r="D813">
            <v>87529</v>
          </cell>
          <cell r="E813" t="str">
            <v>MASSA ÚNICA, PARA RECEBIMENTO DE PINTURA, EM ARGAMASSA TRAÇO 1:2:8, PREPARO MECÂNICO COM BETONEIRA 400L, APLICADA MANUALMENTE EM FACES INTERNAS DE PAREDES, ESPESSURA DE 20MM, COM EXECUÇÃO DE TALISCAS. AF_06/2014</v>
          </cell>
          <cell r="F813" t="str">
            <v>M2</v>
          </cell>
          <cell r="G813">
            <v>8.1</v>
          </cell>
          <cell r="H813">
            <v>23.04</v>
          </cell>
          <cell r="I813">
            <v>186.62</v>
          </cell>
        </row>
        <row r="814">
          <cell r="B814" t="str">
            <v>COMPOSIÇÃO</v>
          </cell>
          <cell r="C814" t="str">
            <v>SINAPI</v>
          </cell>
          <cell r="D814">
            <v>88415</v>
          </cell>
          <cell r="E814" t="str">
            <v>APLICAÇÃO MANUAL DE FUNDO SELADOR ACRÍLICO EM PAREDES EXTERNAS DE CASAS. AF_06/2014</v>
          </cell>
          <cell r="F814" t="str">
            <v>M2</v>
          </cell>
          <cell r="G814">
            <v>8.1</v>
          </cell>
          <cell r="H814">
            <v>1.84</v>
          </cell>
          <cell r="I814">
            <v>14.9</v>
          </cell>
        </row>
        <row r="815">
          <cell r="B815" t="str">
            <v>COMPOSIÇÃO</v>
          </cell>
          <cell r="C815" t="str">
            <v>SINAPI</v>
          </cell>
          <cell r="D815">
            <v>88489</v>
          </cell>
          <cell r="E815" t="str">
            <v>APLICAÇÃO MANUAL DE PINTURA COM TINTA LÁTEX ACRÍLICA EM PAREDES, DUAS DEMÃOS. AF_06/2014</v>
          </cell>
          <cell r="F815" t="str">
            <v>M2</v>
          </cell>
          <cell r="G815">
            <v>8.1</v>
          </cell>
          <cell r="H815">
            <v>10.91</v>
          </cell>
          <cell r="I815">
            <v>88.37</v>
          </cell>
        </row>
        <row r="816">
          <cell r="B816" t="str">
            <v>COMPOSIÇÃO</v>
          </cell>
          <cell r="C816" t="str">
            <v>SINAPI</v>
          </cell>
          <cell r="D816" t="str">
            <v>74100/1</v>
          </cell>
          <cell r="E816" t="str">
            <v>PORTAO DE FERRO COM VARA 1/2", COM REQUADRO</v>
          </cell>
          <cell r="F816" t="str">
            <v>M2</v>
          </cell>
          <cell r="G816">
            <v>2.25</v>
          </cell>
          <cell r="H816">
            <v>404.49</v>
          </cell>
          <cell r="I816">
            <v>910.1</v>
          </cell>
        </row>
        <row r="817">
          <cell r="B817">
            <v>0</v>
          </cell>
          <cell r="C817">
            <v>0</v>
          </cell>
          <cell r="D817">
            <v>0</v>
          </cell>
          <cell r="E817" t="str">
            <v>LAJE</v>
          </cell>
          <cell r="F817">
            <v>0</v>
          </cell>
          <cell r="G817">
            <v>0</v>
          </cell>
          <cell r="H817">
            <v>0</v>
          </cell>
          <cell r="I817">
            <v>0</v>
          </cell>
        </row>
        <row r="818">
          <cell r="B818" t="str">
            <v>COMPOSIÇÃO</v>
          </cell>
          <cell r="C818" t="str">
            <v>SINAPI</v>
          </cell>
          <cell r="D818">
            <v>92448</v>
          </cell>
          <cell r="E818" t="str">
            <v>MONTAGEM E DESMONTAGEM DE FÔRMA DE VIGA, ESCORAMENTO COM PONTALETE DE MADEIRA, PÉ-DIREITO SIMPLES, EM MADEIRA SERRADA, 4 UTILIZAÇÕES. AF_12/2015</v>
          </cell>
          <cell r="F818" t="str">
            <v>M2</v>
          </cell>
          <cell r="G818">
            <v>2</v>
          </cell>
          <cell r="H818">
            <v>75.38</v>
          </cell>
          <cell r="I818">
            <v>150.76</v>
          </cell>
        </row>
        <row r="819">
          <cell r="B819" t="str">
            <v>COMPOSIÇÃO</v>
          </cell>
          <cell r="C819" t="str">
            <v>SINAPI</v>
          </cell>
          <cell r="D819">
            <v>92786</v>
          </cell>
          <cell r="E819" t="str">
            <v>ARMAÇÃO DE LAJE DE UMA ESTRUTURA CONVENCIONAL DE CONCRETO ARMADO EM UMA EDIFICAÇÃO TÉRREA OU SOBRADO UTILIZANDO AÇO CA-50 DE 8,0 MM - MONTAGEM. AF_12/2015</v>
          </cell>
          <cell r="F819" t="str">
            <v>KG</v>
          </cell>
          <cell r="G819">
            <v>3</v>
          </cell>
          <cell r="H819">
            <v>8.92</v>
          </cell>
          <cell r="I819">
            <v>26.76</v>
          </cell>
        </row>
        <row r="820">
          <cell r="B820" t="str">
            <v>COMPOSIÇÃO</v>
          </cell>
          <cell r="C820" t="str">
            <v>SINAPI</v>
          </cell>
          <cell r="D820">
            <v>94965</v>
          </cell>
          <cell r="E820" t="str">
            <v>CONCRETO FCK = 25MPA, TRAÇO 1:2,3:2,7 (CIMENTO/ AREIA MÉDIA/ BRITA 1)  - PREPARO MECÂNICO COM BETONEIRA 400 L. AF_07/2016</v>
          </cell>
          <cell r="F820" t="str">
            <v>M3</v>
          </cell>
          <cell r="G820">
            <v>0.3</v>
          </cell>
          <cell r="H820">
            <v>311.82</v>
          </cell>
          <cell r="I820">
            <v>93.54</v>
          </cell>
        </row>
        <row r="821">
          <cell r="B821" t="str">
            <v>COMPOSIÇÃO</v>
          </cell>
          <cell r="C821" t="str">
            <v>SINAPI</v>
          </cell>
          <cell r="D821">
            <v>92873</v>
          </cell>
          <cell r="E821" t="str">
            <v>LANÇAMENTO COM USO DE BALDES, ADENSAMENTO E ACABAMENTO DE CONCRETO EM ESTRUTURAS. AF_12/2015</v>
          </cell>
          <cell r="F821" t="str">
            <v>M3</v>
          </cell>
          <cell r="G821">
            <v>0.3</v>
          </cell>
          <cell r="H821">
            <v>147.46</v>
          </cell>
          <cell r="I821">
            <v>44.23</v>
          </cell>
        </row>
        <row r="822">
          <cell r="B822" t="str">
            <v>COMPOSIÇÃO</v>
          </cell>
          <cell r="C822" t="str">
            <v>SINAPI</v>
          </cell>
          <cell r="D822">
            <v>83735</v>
          </cell>
          <cell r="E822" t="str">
            <v>IMPERMEABILIZACAO DE SUPERFICIE COM CIMENTO IMPERMEABILIZANTE DE PEGA ULTRA RAPIDA, TRACO 1:1, E=0,5 CM</v>
          </cell>
          <cell r="F822" t="str">
            <v>M2</v>
          </cell>
          <cell r="G822">
            <v>2</v>
          </cell>
          <cell r="H822">
            <v>52.39</v>
          </cell>
          <cell r="I822">
            <v>104.78</v>
          </cell>
        </row>
        <row r="823">
          <cell r="B823">
            <v>0</v>
          </cell>
          <cell r="C823">
            <v>0</v>
          </cell>
          <cell r="D823">
            <v>0</v>
          </cell>
          <cell r="E823">
            <v>0</v>
          </cell>
          <cell r="F823">
            <v>0</v>
          </cell>
          <cell r="G823">
            <v>0</v>
          </cell>
          <cell r="H823">
            <v>0</v>
          </cell>
          <cell r="I823">
            <v>0</v>
          </cell>
        </row>
        <row r="824">
          <cell r="B824" t="str">
            <v>CP-GAS-02</v>
          </cell>
          <cell r="C824">
            <v>0</v>
          </cell>
          <cell r="D824">
            <v>0</v>
          </cell>
          <cell r="E824" t="str">
            <v>FITA ADESIVA ANTICORROSIVA DE PVC FLEXIVEL, COR PRETA, PARA PROTECAO TUBULACAO, 50 MM X 30 M (L X C), E= *0,25* MM - FORNECIMETNO E INSTALAÇÃO</v>
          </cell>
          <cell r="F824" t="str">
            <v>M</v>
          </cell>
          <cell r="G824">
            <v>1</v>
          </cell>
          <cell r="H824">
            <v>0</v>
          </cell>
          <cell r="I824">
            <v>14.46</v>
          </cell>
        </row>
        <row r="825">
          <cell r="B825" t="str">
            <v>INSUMO</v>
          </cell>
          <cell r="C825" t="str">
            <v>SINAPI</v>
          </cell>
          <cell r="D825">
            <v>39634</v>
          </cell>
          <cell r="E825" t="str">
            <v>FITA ADESIVA ANTICORROSIVA DE PVC FLEXIVEL, COR PRETA, PARA PROTECAO TUBULACAO, 50 MM X 30 M (L X C), E= *0,25* MM</v>
          </cell>
          <cell r="F825" t="str">
            <v xml:space="preserve">M     </v>
          </cell>
          <cell r="G825">
            <v>1</v>
          </cell>
          <cell r="H825">
            <v>8.08</v>
          </cell>
          <cell r="I825">
            <v>8.08</v>
          </cell>
        </row>
        <row r="826">
          <cell r="B826" t="str">
            <v>COMPOSICAO</v>
          </cell>
          <cell r="C826" t="str">
            <v>SINAPI</v>
          </cell>
          <cell r="D826">
            <v>88248</v>
          </cell>
          <cell r="E826" t="str">
            <v>AUXILIAR DE ENCANADOR OU BOMBEIRO HIDRÁULICO COM ENCARGOS COMPLEMENTARES</v>
          </cell>
          <cell r="F826" t="str">
            <v>H</v>
          </cell>
          <cell r="G826">
            <v>0.2</v>
          </cell>
          <cell r="H826">
            <v>13.99</v>
          </cell>
          <cell r="I826">
            <v>2.79</v>
          </cell>
        </row>
        <row r="827">
          <cell r="B827" t="str">
            <v>COMPOSICAO</v>
          </cell>
          <cell r="C827" t="str">
            <v>SINAPI</v>
          </cell>
          <cell r="D827">
            <v>88267</v>
          </cell>
          <cell r="E827" t="str">
            <v>ENCANADOR OU BOMBEIRO HIDRÁULICO COM ENCARGOS COMPLEMENTARES</v>
          </cell>
          <cell r="F827" t="str">
            <v>H</v>
          </cell>
          <cell r="G827">
            <v>0.2</v>
          </cell>
          <cell r="H827">
            <v>17.96</v>
          </cell>
          <cell r="I827">
            <v>3.59</v>
          </cell>
        </row>
        <row r="828">
          <cell r="B828">
            <v>0</v>
          </cell>
          <cell r="C828">
            <v>0</v>
          </cell>
          <cell r="D828">
            <v>0</v>
          </cell>
          <cell r="E828">
            <v>0</v>
          </cell>
          <cell r="F828">
            <v>0</v>
          </cell>
          <cell r="G828">
            <v>0</v>
          </cell>
          <cell r="H828">
            <v>0</v>
          </cell>
          <cell r="I828">
            <v>0</v>
          </cell>
        </row>
        <row r="829">
          <cell r="B829" t="str">
            <v>CP-GAS-03</v>
          </cell>
          <cell r="C829">
            <v>0</v>
          </cell>
          <cell r="D829">
            <v>0</v>
          </cell>
          <cell r="E829" t="str">
            <v>VALVULA DE RETENCAO VERTICAL, DE BRONZE (PN-16), 3/4", 200 PSI, EXTREMIDADES COM ROSCA - FORNECIMENTO E INSTALAÇÃO</v>
          </cell>
          <cell r="F829" t="str">
            <v>UN</v>
          </cell>
          <cell r="G829">
            <v>1</v>
          </cell>
          <cell r="H829">
            <v>0</v>
          </cell>
          <cell r="I829">
            <v>52.955619999999996</v>
          </cell>
        </row>
        <row r="830">
          <cell r="B830" t="str">
            <v>INSUMO</v>
          </cell>
          <cell r="C830" t="str">
            <v>SINAPI</v>
          </cell>
          <cell r="D830">
            <v>3148</v>
          </cell>
          <cell r="E830" t="str">
            <v>FITA VEDA ROSCA EM ROLOS DE 18 MM X 50 M (L X C)</v>
          </cell>
          <cell r="F830" t="str">
            <v xml:space="preserve">UN    </v>
          </cell>
          <cell r="G830">
            <v>1.6E-2</v>
          </cell>
          <cell r="H830">
            <v>15.3</v>
          </cell>
          <cell r="I830">
            <v>0.24480000000000002</v>
          </cell>
        </row>
        <row r="831">
          <cell r="B831" t="str">
            <v>INSUMO</v>
          </cell>
          <cell r="C831" t="str">
            <v>SINAPI</v>
          </cell>
          <cell r="D831">
            <v>11749</v>
          </cell>
          <cell r="E831" t="str">
            <v>VALVULA DE ESFERA BRUTA EM BRONZE, BITOLA 3/4 " (REF 1552-B)</v>
          </cell>
          <cell r="F831" t="str">
            <v xml:space="preserve">UN    </v>
          </cell>
          <cell r="G831">
            <v>1</v>
          </cell>
          <cell r="H831">
            <v>31.53</v>
          </cell>
          <cell r="I831">
            <v>31.53</v>
          </cell>
        </row>
        <row r="832">
          <cell r="B832" t="str">
            <v>INSUMO</v>
          </cell>
          <cell r="C832" t="str">
            <v>SINAPI</v>
          </cell>
          <cell r="D832">
            <v>87307</v>
          </cell>
          <cell r="E832" t="str">
            <v>ARGAMASSA TRAÇO 1:6 (CIMENTO E AREIA MÉDIA) PARA CONTRAPISO, PREPARO MECÂNICO COM BETONEIRA 400 L. AF_06/2014</v>
          </cell>
          <cell r="F832" t="str">
            <v>M3</v>
          </cell>
          <cell r="G832">
            <v>6.0000000000000001E-3</v>
          </cell>
          <cell r="H832">
            <v>320.02999999999997</v>
          </cell>
          <cell r="I832">
            <v>1.9201799999999998</v>
          </cell>
        </row>
        <row r="833">
          <cell r="B833" t="str">
            <v>COMPOSICAO</v>
          </cell>
          <cell r="C833" t="str">
            <v>SINAPI</v>
          </cell>
          <cell r="D833">
            <v>88248</v>
          </cell>
          <cell r="E833" t="str">
            <v>AUXILIAR DE ENCANADOR OU BOMBEIRO HIDRÁULICO COM ENCARGOS COMPLEMENTARES</v>
          </cell>
          <cell r="F833" t="str">
            <v>H</v>
          </cell>
          <cell r="G833">
            <v>0.59299999999999997</v>
          </cell>
          <cell r="H833">
            <v>14.25</v>
          </cell>
          <cell r="I833">
            <v>8.4502500000000005</v>
          </cell>
        </row>
        <row r="834">
          <cell r="B834" t="str">
            <v>COMPOSICAO</v>
          </cell>
          <cell r="C834" t="str">
            <v>SINAPI</v>
          </cell>
          <cell r="D834">
            <v>88267</v>
          </cell>
          <cell r="E834" t="str">
            <v>ENCANADOR OU BOMBEIRO HIDRÁULICO COM ENCARGOS COMPLEMENTARES</v>
          </cell>
          <cell r="F834" t="str">
            <v>H</v>
          </cell>
          <cell r="G834">
            <v>0.59299999999999997</v>
          </cell>
          <cell r="H834">
            <v>18.23</v>
          </cell>
          <cell r="I834">
            <v>10.81039</v>
          </cell>
        </row>
        <row r="835">
          <cell r="B835">
            <v>0</v>
          </cell>
          <cell r="C835">
            <v>0</v>
          </cell>
          <cell r="D835">
            <v>0</v>
          </cell>
          <cell r="E835">
            <v>0</v>
          </cell>
          <cell r="F835">
            <v>0</v>
          </cell>
          <cell r="G835">
            <v>0</v>
          </cell>
          <cell r="H835">
            <v>0</v>
          </cell>
          <cell r="I835">
            <v>0</v>
          </cell>
        </row>
        <row r="836">
          <cell r="B836" t="str">
            <v>CP-GAS-04</v>
          </cell>
          <cell r="C836">
            <v>0</v>
          </cell>
          <cell r="D836">
            <v>0</v>
          </cell>
          <cell r="E836" t="str">
            <v>TÊ GALVANIZADO Ø3/4" PARA INSTALAÇÃO EM RAMAL DE GÁS - FORNECIMENTO E INSTALAÇÃO</v>
          </cell>
          <cell r="F836" t="str">
            <v>UN</v>
          </cell>
          <cell r="G836">
            <v>1</v>
          </cell>
          <cell r="H836">
            <v>0</v>
          </cell>
          <cell r="I836">
            <v>26.42</v>
          </cell>
        </row>
        <row r="837">
          <cell r="B837" t="str">
            <v>INSUMO</v>
          </cell>
          <cell r="C837" t="str">
            <v>SINAPI</v>
          </cell>
          <cell r="D837">
            <v>3148</v>
          </cell>
          <cell r="E837" t="str">
            <v>FITA VEDA ROSCA EM ROLOS DE 18 MM X 50 M (L X C)</v>
          </cell>
          <cell r="F837" t="str">
            <v xml:space="preserve">UN    </v>
          </cell>
          <cell r="G837">
            <v>1.6E-2</v>
          </cell>
          <cell r="H837">
            <v>15.3</v>
          </cell>
          <cell r="I837">
            <v>0.24</v>
          </cell>
        </row>
        <row r="838">
          <cell r="B838" t="str">
            <v>INSUMO</v>
          </cell>
          <cell r="C838" t="str">
            <v>SINAPI</v>
          </cell>
          <cell r="D838">
            <v>6302</v>
          </cell>
          <cell r="E838" t="str">
            <v>TE DE REDUCAO DE FERRO GALVANIZADO, COM ROSCA BSP, DE 3/4" X 1/2"</v>
          </cell>
          <cell r="F838" t="str">
            <v xml:space="preserve">UN    </v>
          </cell>
          <cell r="G838">
            <v>1</v>
          </cell>
          <cell r="H838">
            <v>7.16</v>
          </cell>
          <cell r="I838">
            <v>7.16</v>
          </cell>
        </row>
        <row r="839">
          <cell r="B839" t="str">
            <v>INSUMO</v>
          </cell>
          <cell r="C839" t="str">
            <v>SINAPI</v>
          </cell>
          <cell r="D839">
            <v>7307</v>
          </cell>
          <cell r="E839" t="str">
            <v>FUNDO ANTICORROSIVO PARA METAIS FERROSOS (ZARCAO)</v>
          </cell>
          <cell r="F839" t="str">
            <v xml:space="preserve">L     </v>
          </cell>
          <cell r="G839">
            <v>4.0000000000000001E-3</v>
          </cell>
          <cell r="H839">
            <v>21.32</v>
          </cell>
          <cell r="I839">
            <v>0.08</v>
          </cell>
        </row>
        <row r="840">
          <cell r="B840" t="str">
            <v>COMPOSICAO</v>
          </cell>
          <cell r="C840" t="str">
            <v>SINAPI</v>
          </cell>
          <cell r="D840">
            <v>88248</v>
          </cell>
          <cell r="E840" t="str">
            <v>AUXILIAR DE ENCANADOR OU BOMBEIRO HIDRÁULICO COM ENCARGOS COMPLEMENTARES</v>
          </cell>
          <cell r="F840" t="str">
            <v>H</v>
          </cell>
          <cell r="G840">
            <v>0.59299999999999997</v>
          </cell>
          <cell r="H840">
            <v>13.99</v>
          </cell>
          <cell r="I840">
            <v>8.2899999999999991</v>
          </cell>
        </row>
        <row r="841">
          <cell r="B841" t="str">
            <v>COMPOSICAO</v>
          </cell>
          <cell r="C841" t="str">
            <v>SINAPI</v>
          </cell>
          <cell r="D841">
            <v>88267</v>
          </cell>
          <cell r="E841" t="str">
            <v>ENCANADOR OU BOMBEIRO HIDRÁULICO COM ENCARGOS COMPLEMENTARES</v>
          </cell>
          <cell r="F841" t="str">
            <v>H</v>
          </cell>
          <cell r="G841">
            <v>0.59299999999999997</v>
          </cell>
          <cell r="H841">
            <v>17.96</v>
          </cell>
          <cell r="I841">
            <v>10.65</v>
          </cell>
        </row>
        <row r="842">
          <cell r="B842">
            <v>0</v>
          </cell>
          <cell r="C842">
            <v>0</v>
          </cell>
          <cell r="D842">
            <v>0</v>
          </cell>
          <cell r="E842">
            <v>0</v>
          </cell>
          <cell r="F842">
            <v>0</v>
          </cell>
          <cell r="G842">
            <v>0</v>
          </cell>
          <cell r="H842">
            <v>0</v>
          </cell>
          <cell r="I842">
            <v>0</v>
          </cell>
        </row>
        <row r="843">
          <cell r="B843" t="str">
            <v>CP-GAS-05</v>
          </cell>
          <cell r="C843">
            <v>0</v>
          </cell>
          <cell r="D843">
            <v>0</v>
          </cell>
          <cell r="E843" t="str">
            <v xml:space="preserve">REGUALADOR DE 1º ESTÁGIO PARA 10KG - FORNECIMENTO E INSTALAÇÃO </v>
          </cell>
          <cell r="F843" t="str">
            <v>UN</v>
          </cell>
          <cell r="G843">
            <v>1</v>
          </cell>
          <cell r="H843">
            <v>0</v>
          </cell>
          <cell r="I843">
            <v>82.64</v>
          </cell>
        </row>
        <row r="844">
          <cell r="B844" t="str">
            <v>INSUMO</v>
          </cell>
          <cell r="C844" t="str">
            <v>SINAPI</v>
          </cell>
          <cell r="D844">
            <v>3146</v>
          </cell>
          <cell r="E844" t="str">
            <v>FITA VEDA ROSCA EM ROLOS DE 18 MM X 10 M (L X C)</v>
          </cell>
          <cell r="F844" t="str">
            <v xml:space="preserve">UN    </v>
          </cell>
          <cell r="G844">
            <v>0.02</v>
          </cell>
          <cell r="H844">
            <v>4.1500000000000004</v>
          </cell>
          <cell r="I844">
            <v>0.08</v>
          </cell>
        </row>
        <row r="845">
          <cell r="B845" t="str">
            <v>INSUMO</v>
          </cell>
          <cell r="C845" t="str">
            <v>MERCADO</v>
          </cell>
          <cell r="D845">
            <v>0</v>
          </cell>
          <cell r="E845" t="str">
            <v>REGUALADOR DE 1º ESTÁGIO PARA 10KG</v>
          </cell>
          <cell r="F845" t="str">
            <v/>
          </cell>
          <cell r="G845">
            <v>1</v>
          </cell>
          <cell r="H845">
            <v>65</v>
          </cell>
          <cell r="I845">
            <v>65</v>
          </cell>
        </row>
        <row r="846">
          <cell r="B846" t="str">
            <v>COMPOSICAO</v>
          </cell>
          <cell r="C846" t="str">
            <v>SINAPI</v>
          </cell>
          <cell r="D846">
            <v>88248</v>
          </cell>
          <cell r="E846" t="str">
            <v>AUXILIAR DE ENCANADOR OU BOMBEIRO HIDRÁULICO COM ENCARGOS COMPLEMENTARES</v>
          </cell>
          <cell r="F846" t="str">
            <v>H</v>
          </cell>
          <cell r="G846">
            <v>0.55000000000000004</v>
          </cell>
          <cell r="H846">
            <v>13.99</v>
          </cell>
          <cell r="I846">
            <v>7.69</v>
          </cell>
        </row>
        <row r="847">
          <cell r="B847" t="str">
            <v>COMPOSICAO</v>
          </cell>
          <cell r="C847" t="str">
            <v>SINAPI</v>
          </cell>
          <cell r="D847">
            <v>88267</v>
          </cell>
          <cell r="E847" t="str">
            <v>ENCANADOR OU BOMBEIRO HIDRÁULICO COM ENCARGOS COMPLEMENTARES</v>
          </cell>
          <cell r="F847" t="str">
            <v>H</v>
          </cell>
          <cell r="G847">
            <v>0.55000000000000004</v>
          </cell>
          <cell r="H847">
            <v>17.96</v>
          </cell>
          <cell r="I847">
            <v>9.8699999999999992</v>
          </cell>
        </row>
        <row r="848">
          <cell r="B848">
            <v>0</v>
          </cell>
          <cell r="C848">
            <v>0</v>
          </cell>
          <cell r="D848">
            <v>0</v>
          </cell>
          <cell r="E848">
            <v>0</v>
          </cell>
          <cell r="F848">
            <v>0</v>
          </cell>
          <cell r="G848">
            <v>0</v>
          </cell>
          <cell r="H848">
            <v>0</v>
          </cell>
          <cell r="I848">
            <v>0</v>
          </cell>
        </row>
        <row r="849">
          <cell r="B849" t="str">
            <v>CP-GAS-06</v>
          </cell>
          <cell r="C849">
            <v>0</v>
          </cell>
          <cell r="D849">
            <v>0</v>
          </cell>
          <cell r="E849" t="str">
            <v>MANOMETRO COM CAIXA EM ACO PINTADO, ESCALA *10* KGF/CM2 (*10* BAR), DIAMETRO NOMINAL DE 100 MM, CONEXAO DE 1/2" - FORNECIMENTO E INSTALAÇÃO</v>
          </cell>
          <cell r="F849" t="str">
            <v>UN</v>
          </cell>
          <cell r="G849">
            <v>1</v>
          </cell>
          <cell r="H849">
            <v>0</v>
          </cell>
          <cell r="I849">
            <v>180.02</v>
          </cell>
        </row>
        <row r="850">
          <cell r="B850" t="str">
            <v>INSUMO</v>
          </cell>
          <cell r="C850" t="str">
            <v>SINAPI</v>
          </cell>
          <cell r="D850">
            <v>3146</v>
          </cell>
          <cell r="E850" t="str">
            <v>FITA VEDA ROSCA EM ROLOS DE 18 MM X 10 M (L X C)</v>
          </cell>
          <cell r="F850" t="str">
            <v xml:space="preserve">UN    </v>
          </cell>
          <cell r="G850">
            <v>0.02</v>
          </cell>
          <cell r="H850">
            <v>4.1500000000000004</v>
          </cell>
          <cell r="I850">
            <v>0.08</v>
          </cell>
        </row>
        <row r="851">
          <cell r="B851" t="str">
            <v>INSUMO</v>
          </cell>
          <cell r="C851" t="str">
            <v>SINAPI</v>
          </cell>
          <cell r="D851">
            <v>12898</v>
          </cell>
          <cell r="E851" t="str">
            <v>MANOMETRO COM CAIXA EM ACO PINTADO, ESCALA *10* KGF/CM2 (*10* BAR), DIAMETRO NOMINAL DE 100 MM, CONEXAO DE 1/2"</v>
          </cell>
          <cell r="F851" t="str">
            <v xml:space="preserve">UN    </v>
          </cell>
          <cell r="G851">
            <v>1</v>
          </cell>
          <cell r="H851">
            <v>159.18</v>
          </cell>
          <cell r="I851">
            <v>159.18</v>
          </cell>
        </row>
        <row r="852">
          <cell r="B852" t="str">
            <v>COMPOSICAO</v>
          </cell>
          <cell r="C852" t="str">
            <v>SINAPI</v>
          </cell>
          <cell r="D852">
            <v>88248</v>
          </cell>
          <cell r="E852" t="str">
            <v>AUXILIAR DE ENCANADOR OU BOMBEIRO HIDRÁULICO COM ENCARGOS COMPLEMENTARES</v>
          </cell>
          <cell r="F852" t="str">
            <v>H</v>
          </cell>
          <cell r="G852">
            <v>0.65</v>
          </cell>
          <cell r="H852">
            <v>13.99</v>
          </cell>
          <cell r="I852">
            <v>9.09</v>
          </cell>
        </row>
        <row r="853">
          <cell r="B853" t="str">
            <v>COMPOSICAO</v>
          </cell>
          <cell r="C853" t="str">
            <v>SINAPI</v>
          </cell>
          <cell r="D853">
            <v>88267</v>
          </cell>
          <cell r="E853" t="str">
            <v>ENCANADOR OU BOMBEIRO HIDRÁULICO COM ENCARGOS COMPLEMENTARES</v>
          </cell>
          <cell r="F853" t="str">
            <v>H</v>
          </cell>
          <cell r="G853">
            <v>0.65</v>
          </cell>
          <cell r="H853">
            <v>17.96</v>
          </cell>
          <cell r="I853">
            <v>11.67</v>
          </cell>
        </row>
        <row r="854">
          <cell r="B854">
            <v>0</v>
          </cell>
          <cell r="C854">
            <v>0</v>
          </cell>
          <cell r="D854">
            <v>0</v>
          </cell>
          <cell r="E854">
            <v>0</v>
          </cell>
          <cell r="F854">
            <v>0</v>
          </cell>
          <cell r="G854">
            <v>0</v>
          </cell>
          <cell r="H854">
            <v>0</v>
          </cell>
          <cell r="I854">
            <v>0</v>
          </cell>
        </row>
        <row r="855">
          <cell r="B855" t="str">
            <v>CP-GAS-07</v>
          </cell>
          <cell r="C855">
            <v>0</v>
          </cell>
          <cell r="D855">
            <v>0</v>
          </cell>
          <cell r="E855" t="str">
            <v>TUBO MULTICAMADA PEX, DN 20 MM, PARA INSTALACOES A GAS (AMARELO) - FORNECIMENTO E INSTALAÇÃO</v>
          </cell>
          <cell r="F855" t="str">
            <v xml:space="preserve">M     </v>
          </cell>
          <cell r="G855">
            <v>1</v>
          </cell>
          <cell r="H855">
            <v>0</v>
          </cell>
          <cell r="I855">
            <v>17.88</v>
          </cell>
        </row>
        <row r="856">
          <cell r="B856" t="str">
            <v>INSUMO</v>
          </cell>
          <cell r="C856" t="str">
            <v>SINAPI</v>
          </cell>
          <cell r="D856">
            <v>38829</v>
          </cell>
          <cell r="E856" t="str">
            <v>TUBO MULTICAMADA PEX, DN 20 MM, PARA INSTALACOES A GAS (AMARELO)</v>
          </cell>
          <cell r="F856" t="str">
            <v xml:space="preserve">M     </v>
          </cell>
          <cell r="G856">
            <v>1.05</v>
          </cell>
          <cell r="H856">
            <v>14</v>
          </cell>
          <cell r="I856">
            <v>14.7</v>
          </cell>
        </row>
        <row r="857">
          <cell r="B857" t="str">
            <v>COMPOSICAO</v>
          </cell>
          <cell r="C857" t="str">
            <v>SINAPI</v>
          </cell>
          <cell r="D857">
            <v>88248</v>
          </cell>
          <cell r="E857" t="str">
            <v>AUXILIAR DE ENCANADOR OU BOMBEIRO HIDRÁULICO COM ENCARGOS COMPLEMENTARES</v>
          </cell>
          <cell r="F857" t="str">
            <v>H</v>
          </cell>
          <cell r="G857">
            <v>0.1</v>
          </cell>
          <cell r="H857">
            <v>13.99</v>
          </cell>
          <cell r="I857">
            <v>1.39</v>
          </cell>
        </row>
        <row r="858">
          <cell r="B858" t="str">
            <v>COMPOSICAO</v>
          </cell>
          <cell r="C858" t="str">
            <v>SINAPI</v>
          </cell>
          <cell r="D858">
            <v>88267</v>
          </cell>
          <cell r="E858" t="str">
            <v>ENCANADOR OU BOMBEIRO HIDRÁULICO COM ENCARGOS COMPLEMENTARES</v>
          </cell>
          <cell r="F858" t="str">
            <v>H</v>
          </cell>
          <cell r="G858">
            <v>0.1</v>
          </cell>
          <cell r="H858">
            <v>17.96</v>
          </cell>
          <cell r="I858">
            <v>1.79</v>
          </cell>
        </row>
        <row r="859">
          <cell r="B859">
            <v>0</v>
          </cell>
          <cell r="C859">
            <v>0</v>
          </cell>
          <cell r="D859">
            <v>0</v>
          </cell>
          <cell r="E859">
            <v>0</v>
          </cell>
          <cell r="F859">
            <v>0</v>
          </cell>
          <cell r="G859">
            <v>0</v>
          </cell>
          <cell r="H859">
            <v>0</v>
          </cell>
          <cell r="I859">
            <v>0</v>
          </cell>
        </row>
        <row r="860">
          <cell r="B860" t="str">
            <v>CP-CBI-01</v>
          </cell>
          <cell r="C860">
            <v>0</v>
          </cell>
          <cell r="D860">
            <v>0</v>
          </cell>
          <cell r="E860" t="str">
            <v>PLACA DE SINALIZACAO DE SEGURANCA CONTRA INCENDIO, FOTOLUMINESCENTE, RETANGULAR, *20 X 40* CM, EM PVC *2* MM ANTI-CHAMAS (SIMBOLOS, CORES E PICTOGRAMAS CONFORME NBR 13434) - FORNECIMENTO E INSTALAÇÃO</v>
          </cell>
          <cell r="F860" t="str">
            <v>UN</v>
          </cell>
          <cell r="G860">
            <v>1</v>
          </cell>
          <cell r="H860">
            <v>0</v>
          </cell>
          <cell r="I860">
            <v>45.04</v>
          </cell>
        </row>
        <row r="861">
          <cell r="B861" t="str">
            <v>INSUMO</v>
          </cell>
          <cell r="C861" t="str">
            <v>SINAPI</v>
          </cell>
          <cell r="D861">
            <v>37558</v>
          </cell>
          <cell r="E861" t="str">
            <v>PLACA DE SINALIZACAO DE SEGURANCA CONTRA INCENDIO, FOTOLUMINESCENTE, RETANGULAR, *20 X 40* CM, EM PVC *2* MM ANTI-CHAMAS (SIMBOLOS, CORES E PICTOGRAMAS CONFORME NBR 13434)</v>
          </cell>
          <cell r="F861" t="str">
            <v xml:space="preserve">UN    </v>
          </cell>
          <cell r="G861">
            <v>1</v>
          </cell>
          <cell r="H861">
            <v>26.1</v>
          </cell>
          <cell r="I861">
            <v>26.1</v>
          </cell>
        </row>
        <row r="862">
          <cell r="B862" t="str">
            <v>COMPOSICAO</v>
          </cell>
          <cell r="C862" t="str">
            <v>SINAPI</v>
          </cell>
          <cell r="D862">
            <v>88248</v>
          </cell>
          <cell r="E862" t="str">
            <v>AUXILIAR DE ENCANADOR OU BOMBEIRO HIDRÁULICO COM ENCARGOS COMPLEMENTARES</v>
          </cell>
          <cell r="F862" t="str">
            <v>H</v>
          </cell>
          <cell r="G862">
            <v>0.59299999999999997</v>
          </cell>
          <cell r="H862">
            <v>13.99</v>
          </cell>
          <cell r="I862">
            <v>8.2899999999999991</v>
          </cell>
        </row>
        <row r="863">
          <cell r="B863" t="str">
            <v>COMPOSICAO</v>
          </cell>
          <cell r="C863" t="str">
            <v>SINAPI</v>
          </cell>
          <cell r="D863">
            <v>88267</v>
          </cell>
          <cell r="E863" t="str">
            <v>ENCANADOR OU BOMBEIRO HIDRÁULICO COM ENCARGOS COMPLEMENTARES</v>
          </cell>
          <cell r="F863" t="str">
            <v>H</v>
          </cell>
          <cell r="G863">
            <v>0.59299999999999997</v>
          </cell>
          <cell r="H863">
            <v>17.96</v>
          </cell>
          <cell r="I863">
            <v>10.65</v>
          </cell>
        </row>
        <row r="864">
          <cell r="B864">
            <v>0</v>
          </cell>
          <cell r="C864">
            <v>0</v>
          </cell>
          <cell r="D864">
            <v>0</v>
          </cell>
          <cell r="E864">
            <v>0</v>
          </cell>
          <cell r="F864">
            <v>0</v>
          </cell>
          <cell r="G864">
            <v>0</v>
          </cell>
          <cell r="H864">
            <v>0</v>
          </cell>
          <cell r="I864">
            <v>0</v>
          </cell>
        </row>
        <row r="865">
          <cell r="B865" t="str">
            <v>CP-CBI-02</v>
          </cell>
          <cell r="C865">
            <v>0</v>
          </cell>
          <cell r="D865">
            <v>0</v>
          </cell>
          <cell r="E865" t="str">
            <v>PLACA DE SINALIZACAO DE SEGURANCA CONTRA INCENDIO - ALERTA, TRIANGULAR, BASE DE *30* CM, EM PVC *2* MM ANTI-CHAMAS (SIMBOLOS, CORES E PICTOGRAMAS CONFORME NBR 13434) - FORNECIMENTO E INSTALAÇÃO</v>
          </cell>
          <cell r="F865" t="str">
            <v>UN</v>
          </cell>
          <cell r="G865">
            <v>1</v>
          </cell>
          <cell r="H865">
            <v>0</v>
          </cell>
          <cell r="I865">
            <v>46.499999999999993</v>
          </cell>
        </row>
        <row r="866">
          <cell r="B866" t="str">
            <v>INSUMO</v>
          </cell>
          <cell r="C866" t="str">
            <v>SINAPI</v>
          </cell>
          <cell r="D866">
            <v>37560</v>
          </cell>
          <cell r="E866" t="str">
            <v>PLACA DE SINALIZACAO DE SEGURANCA CONTRA INCENDIO - ALERTA, TRIANGULAR, BASE DE *30* CM, EM PVC *2* MM ANTI-CHAMAS (SIMBOLOS, CORES E PICTOGRAMAS CONFORME NBR 13434)</v>
          </cell>
          <cell r="F866" t="str">
            <v xml:space="preserve">UN    </v>
          </cell>
          <cell r="G866">
            <v>1</v>
          </cell>
          <cell r="H866">
            <v>27.56</v>
          </cell>
          <cell r="I866">
            <v>27.56</v>
          </cell>
        </row>
        <row r="867">
          <cell r="B867" t="str">
            <v>COMPOSICAO</v>
          </cell>
          <cell r="C867" t="str">
            <v>SINAPI</v>
          </cell>
          <cell r="D867">
            <v>88248</v>
          </cell>
          <cell r="E867" t="str">
            <v>AUXILIAR DE ENCANADOR OU BOMBEIRO HIDRÁULICO COM ENCARGOS COMPLEMENTARES</v>
          </cell>
          <cell r="F867" t="str">
            <v>H</v>
          </cell>
          <cell r="G867">
            <v>0.59299999999999997</v>
          </cell>
          <cell r="H867">
            <v>13.99</v>
          </cell>
          <cell r="I867">
            <v>8.2899999999999991</v>
          </cell>
        </row>
        <row r="868">
          <cell r="B868" t="str">
            <v>COMPOSICAO</v>
          </cell>
          <cell r="C868" t="str">
            <v>SINAPI</v>
          </cell>
          <cell r="D868">
            <v>88267</v>
          </cell>
          <cell r="E868" t="str">
            <v>ENCANADOR OU BOMBEIRO HIDRÁULICO COM ENCARGOS COMPLEMENTARES</v>
          </cell>
          <cell r="F868" t="str">
            <v>H</v>
          </cell>
          <cell r="G868">
            <v>0.59299999999999997</v>
          </cell>
          <cell r="H868">
            <v>17.96</v>
          </cell>
          <cell r="I868">
            <v>10.65</v>
          </cell>
        </row>
        <row r="869">
          <cell r="B869">
            <v>0</v>
          </cell>
          <cell r="C869">
            <v>0</v>
          </cell>
          <cell r="D869">
            <v>0</v>
          </cell>
          <cell r="E869">
            <v>0</v>
          </cell>
          <cell r="F869">
            <v>0</v>
          </cell>
          <cell r="G869">
            <v>0</v>
          </cell>
          <cell r="H869">
            <v>0</v>
          </cell>
          <cell r="I869">
            <v>0</v>
          </cell>
        </row>
        <row r="870">
          <cell r="B870">
            <v>0</v>
          </cell>
          <cell r="C870">
            <v>0</v>
          </cell>
          <cell r="D870">
            <v>0</v>
          </cell>
          <cell r="E870">
            <v>0</v>
          </cell>
          <cell r="F870">
            <v>0</v>
          </cell>
          <cell r="G870">
            <v>0</v>
          </cell>
          <cell r="H870">
            <v>0</v>
          </cell>
          <cell r="I870">
            <v>0</v>
          </cell>
        </row>
        <row r="871">
          <cell r="B871">
            <v>0</v>
          </cell>
          <cell r="C871">
            <v>0</v>
          </cell>
          <cell r="D871">
            <v>0</v>
          </cell>
          <cell r="E871">
            <v>0</v>
          </cell>
          <cell r="F871">
            <v>0</v>
          </cell>
          <cell r="G871">
            <v>0</v>
          </cell>
          <cell r="H871">
            <v>0</v>
          </cell>
          <cell r="I871">
            <v>0</v>
          </cell>
        </row>
        <row r="872">
          <cell r="B872" t="str">
            <v>INSTALAÇÕES ELÉTRICAS</v>
          </cell>
          <cell r="C872">
            <v>0</v>
          </cell>
          <cell r="D872">
            <v>0</v>
          </cell>
          <cell r="E872">
            <v>0</v>
          </cell>
          <cell r="F872">
            <v>0</v>
          </cell>
          <cell r="G872">
            <v>0</v>
          </cell>
          <cell r="H872">
            <v>0</v>
          </cell>
          <cell r="I872">
            <v>0</v>
          </cell>
        </row>
        <row r="873">
          <cell r="B873">
            <v>0</v>
          </cell>
          <cell r="C873">
            <v>0</v>
          </cell>
          <cell r="D873">
            <v>0</v>
          </cell>
          <cell r="E873">
            <v>0</v>
          </cell>
          <cell r="F873">
            <v>0</v>
          </cell>
          <cell r="G873">
            <v>0</v>
          </cell>
          <cell r="H873">
            <v>0</v>
          </cell>
          <cell r="I873">
            <v>0</v>
          </cell>
        </row>
        <row r="874">
          <cell r="B874" t="str">
            <v>CP-ELE-1</v>
          </cell>
          <cell r="C874">
            <v>0</v>
          </cell>
          <cell r="D874">
            <v>0</v>
          </cell>
          <cell r="E874" t="str">
            <v>ARRUELA EM ALUMINIO, COM ROSCA, DE 1", PARA ELETRODUTO</v>
          </cell>
          <cell r="F874" t="str">
            <v>UNI</v>
          </cell>
          <cell r="G874">
            <v>1</v>
          </cell>
          <cell r="H874">
            <v>0</v>
          </cell>
          <cell r="I874">
            <v>2.11</v>
          </cell>
        </row>
        <row r="875">
          <cell r="B875" t="str">
            <v>INSUMO</v>
          </cell>
          <cell r="C875" t="str">
            <v>SINAPI</v>
          </cell>
          <cell r="D875">
            <v>39210</v>
          </cell>
          <cell r="E875" t="str">
            <v>ARRUELA EM ALUMINIO, COM ROSCA, DE 1", PARA ELETRODUTO</v>
          </cell>
          <cell r="F875" t="str">
            <v xml:space="preserve">UN    </v>
          </cell>
          <cell r="G875">
            <v>1</v>
          </cell>
          <cell r="H875">
            <v>0.47</v>
          </cell>
          <cell r="I875">
            <v>0.47</v>
          </cell>
        </row>
        <row r="876">
          <cell r="B876" t="str">
            <v>COMPOSICAO</v>
          </cell>
          <cell r="C876" t="str">
            <v>SINAPI</v>
          </cell>
          <cell r="D876">
            <v>88247</v>
          </cell>
          <cell r="E876" t="str">
            <v>AUXILIAR DE ELETRICISTA COM ENCARGOS COMPLEMENTARES</v>
          </cell>
          <cell r="F876" t="str">
            <v>H</v>
          </cell>
          <cell r="G876">
            <v>0.05</v>
          </cell>
          <cell r="H876">
            <v>14.46</v>
          </cell>
          <cell r="I876">
            <v>0.72</v>
          </cell>
        </row>
        <row r="877">
          <cell r="B877" t="str">
            <v>COMPOSICAO</v>
          </cell>
          <cell r="C877" t="str">
            <v>SINAPI</v>
          </cell>
          <cell r="D877">
            <v>88264</v>
          </cell>
          <cell r="E877" t="str">
            <v>ELETRICISTA COM ENCARGOS COMPLEMENTARES</v>
          </cell>
          <cell r="F877" t="str">
            <v>H</v>
          </cell>
          <cell r="G877">
            <v>0.05</v>
          </cell>
          <cell r="H877">
            <v>18.55</v>
          </cell>
          <cell r="I877">
            <v>0.92</v>
          </cell>
        </row>
        <row r="878">
          <cell r="B878">
            <v>0</v>
          </cell>
          <cell r="C878">
            <v>0</v>
          </cell>
          <cell r="D878">
            <v>0</v>
          </cell>
          <cell r="E878">
            <v>0</v>
          </cell>
          <cell r="F878">
            <v>0</v>
          </cell>
          <cell r="G878">
            <v>0</v>
          </cell>
          <cell r="H878">
            <v>0</v>
          </cell>
          <cell r="I878">
            <v>0</v>
          </cell>
        </row>
        <row r="879">
          <cell r="B879" t="str">
            <v>CP-ELE-2</v>
          </cell>
          <cell r="C879">
            <v>0</v>
          </cell>
          <cell r="D879">
            <v>0</v>
          </cell>
          <cell r="E879" t="str">
            <v>ARRUELA EM ALUMINIO, COM ROSCA, DE 3/4", PARA ELETRODUTO -  FORNECIMENTO E INSTALAÇÃO</v>
          </cell>
          <cell r="F879" t="str">
            <v>UNI</v>
          </cell>
          <cell r="G879">
            <v>1</v>
          </cell>
          <cell r="H879">
            <v>0</v>
          </cell>
          <cell r="I879">
            <v>1.95</v>
          </cell>
        </row>
        <row r="880">
          <cell r="B880" t="str">
            <v>INSUMO</v>
          </cell>
          <cell r="C880" t="str">
            <v>SINAPI</v>
          </cell>
          <cell r="D880">
            <v>39209</v>
          </cell>
          <cell r="E880" t="str">
            <v>ARRUELA EM ALUMINIO, COM ROSCA, DE 3/4", PARA ELETRODUTO</v>
          </cell>
          <cell r="F880" t="str">
            <v xml:space="preserve">UN    </v>
          </cell>
          <cell r="G880">
            <v>1</v>
          </cell>
          <cell r="H880">
            <v>0.31</v>
          </cell>
          <cell r="I880">
            <v>0.31</v>
          </cell>
        </row>
        <row r="881">
          <cell r="B881" t="str">
            <v>COMPOSICAO</v>
          </cell>
          <cell r="C881" t="str">
            <v>SINAPI</v>
          </cell>
          <cell r="D881">
            <v>88247</v>
          </cell>
          <cell r="E881" t="str">
            <v>AUXILIAR DE ELETRICISTA COM ENCARGOS COMPLEMENTARES</v>
          </cell>
          <cell r="F881" t="str">
            <v>H</v>
          </cell>
          <cell r="G881">
            <v>0.05</v>
          </cell>
          <cell r="H881">
            <v>14.46</v>
          </cell>
          <cell r="I881">
            <v>0.72</v>
          </cell>
        </row>
        <row r="882">
          <cell r="B882" t="str">
            <v>COMPOSICAO</v>
          </cell>
          <cell r="C882" t="str">
            <v>SINAPI</v>
          </cell>
          <cell r="D882">
            <v>88264</v>
          </cell>
          <cell r="E882" t="str">
            <v>ELETRICISTA COM ENCARGOS COMPLEMENTARES</v>
          </cell>
          <cell r="F882" t="str">
            <v>H</v>
          </cell>
          <cell r="G882">
            <v>0.05</v>
          </cell>
          <cell r="H882">
            <v>18.55</v>
          </cell>
          <cell r="I882">
            <v>0.92</v>
          </cell>
        </row>
        <row r="883">
          <cell r="B883">
            <v>0</v>
          </cell>
          <cell r="C883">
            <v>0</v>
          </cell>
          <cell r="D883">
            <v>0</v>
          </cell>
          <cell r="E883">
            <v>0</v>
          </cell>
          <cell r="F883">
            <v>0</v>
          </cell>
          <cell r="G883">
            <v>0</v>
          </cell>
          <cell r="H883">
            <v>0</v>
          </cell>
          <cell r="I883">
            <v>0</v>
          </cell>
        </row>
        <row r="884">
          <cell r="B884" t="str">
            <v>CP-ELE-3</v>
          </cell>
          <cell r="C884">
            <v>0</v>
          </cell>
          <cell r="D884">
            <v>0</v>
          </cell>
          <cell r="E884" t="str">
            <v>ABRACADEIRA EM ACO PARA AMARRACAO DE ELETRODUTOS, TIPO D, COM 2 1/2" E PARAFUSO DE FIXACAO -  FORNECIMENTO E INSTALAÇÃO</v>
          </cell>
          <cell r="F884" t="str">
            <v>UNI</v>
          </cell>
          <cell r="G884">
            <v>1</v>
          </cell>
          <cell r="H884">
            <v>0</v>
          </cell>
          <cell r="I884">
            <v>13.66</v>
          </cell>
        </row>
        <row r="885">
          <cell r="B885" t="str">
            <v>INSUMO</v>
          </cell>
          <cell r="C885" t="str">
            <v>SINAPI</v>
          </cell>
          <cell r="D885">
            <v>397</v>
          </cell>
          <cell r="E885" t="str">
            <v>ABRACADEIRA EM ACO PARA AMARRACAO DE ELETRODUTOS, TIPO D, COM 2 1/2" E PARAFUSO DE FIXACAO</v>
          </cell>
          <cell r="F885" t="str">
            <v xml:space="preserve">UN    </v>
          </cell>
          <cell r="G885">
            <v>1</v>
          </cell>
          <cell r="H885">
            <v>3.77</v>
          </cell>
          <cell r="I885">
            <v>3.77</v>
          </cell>
        </row>
        <row r="886">
          <cell r="B886" t="str">
            <v>COMPOSICAO</v>
          </cell>
          <cell r="C886" t="str">
            <v>SINAPI</v>
          </cell>
          <cell r="D886">
            <v>88247</v>
          </cell>
          <cell r="E886" t="str">
            <v>AUXILIAR DE ELETRICISTA COM ENCARGOS COMPLEMENTARES</v>
          </cell>
          <cell r="F886" t="str">
            <v>H</v>
          </cell>
          <cell r="G886">
            <v>0.3</v>
          </cell>
          <cell r="H886">
            <v>14.46</v>
          </cell>
          <cell r="I886">
            <v>4.33</v>
          </cell>
        </row>
        <row r="887">
          <cell r="B887" t="str">
            <v>COMPOSICAO</v>
          </cell>
          <cell r="C887" t="str">
            <v>SINAPI</v>
          </cell>
          <cell r="D887">
            <v>88264</v>
          </cell>
          <cell r="E887" t="str">
            <v>ELETRICISTA COM ENCARGOS COMPLEMENTARES</v>
          </cell>
          <cell r="F887" t="str">
            <v>H</v>
          </cell>
          <cell r="G887">
            <v>0.3</v>
          </cell>
          <cell r="H887">
            <v>18.55</v>
          </cell>
          <cell r="I887">
            <v>5.56</v>
          </cell>
        </row>
        <row r="888">
          <cell r="B888">
            <v>0</v>
          </cell>
          <cell r="C888">
            <v>0</v>
          </cell>
          <cell r="D888">
            <v>0</v>
          </cell>
          <cell r="E888">
            <v>0</v>
          </cell>
          <cell r="F888">
            <v>0</v>
          </cell>
          <cell r="G888">
            <v>0</v>
          </cell>
          <cell r="H888">
            <v>0</v>
          </cell>
          <cell r="I888">
            <v>0</v>
          </cell>
        </row>
        <row r="889">
          <cell r="B889" t="str">
            <v>CP-ELE-4</v>
          </cell>
          <cell r="C889">
            <v>0</v>
          </cell>
          <cell r="D889">
            <v>0</v>
          </cell>
          <cell r="E889" t="str">
            <v>BUCHA EM ALUMINIO, COM ROSCA, DE 1", PARA ELETRODUTO</v>
          </cell>
          <cell r="F889" t="str">
            <v>UNI</v>
          </cell>
          <cell r="G889">
            <v>1</v>
          </cell>
          <cell r="H889">
            <v>0</v>
          </cell>
          <cell r="I889">
            <v>3.93</v>
          </cell>
        </row>
        <row r="890">
          <cell r="B890" t="str">
            <v>INSUMO</v>
          </cell>
          <cell r="C890" t="str">
            <v>SINAPI</v>
          </cell>
          <cell r="D890">
            <v>39176</v>
          </cell>
          <cell r="E890" t="str">
            <v>BUCHA EM ALUMINIO, COM ROSCA, DE 1", PARA ELETRODUTO</v>
          </cell>
          <cell r="F890" t="str">
            <v xml:space="preserve">UN    </v>
          </cell>
          <cell r="G890">
            <v>1</v>
          </cell>
          <cell r="H890">
            <v>0.64</v>
          </cell>
          <cell r="I890">
            <v>0.64</v>
          </cell>
        </row>
        <row r="891">
          <cell r="B891" t="str">
            <v>COMPOSICAO</v>
          </cell>
          <cell r="C891" t="str">
            <v>SINAPI</v>
          </cell>
          <cell r="D891">
            <v>88247</v>
          </cell>
          <cell r="E891" t="str">
            <v>AUXILIAR DE ELETRICISTA COM ENCARGOS COMPLEMENTARES</v>
          </cell>
          <cell r="F891" t="str">
            <v>H</v>
          </cell>
          <cell r="G891">
            <v>0.1</v>
          </cell>
          <cell r="H891">
            <v>14.46</v>
          </cell>
          <cell r="I891">
            <v>1.44</v>
          </cell>
        </row>
        <row r="892">
          <cell r="B892" t="str">
            <v>COMPOSICAO</v>
          </cell>
          <cell r="C892" t="str">
            <v>SINAPI</v>
          </cell>
          <cell r="D892">
            <v>88264</v>
          </cell>
          <cell r="E892" t="str">
            <v>ELETRICISTA COM ENCARGOS COMPLEMENTARES</v>
          </cell>
          <cell r="F892" t="str">
            <v>H</v>
          </cell>
          <cell r="G892">
            <v>0.1</v>
          </cell>
          <cell r="H892">
            <v>18.55</v>
          </cell>
          <cell r="I892">
            <v>1.85</v>
          </cell>
        </row>
        <row r="893">
          <cell r="B893">
            <v>0</v>
          </cell>
          <cell r="C893">
            <v>0</v>
          </cell>
          <cell r="D893">
            <v>0</v>
          </cell>
          <cell r="E893">
            <v>0</v>
          </cell>
          <cell r="F893">
            <v>0</v>
          </cell>
          <cell r="G893">
            <v>0</v>
          </cell>
          <cell r="H893">
            <v>0</v>
          </cell>
          <cell r="I893">
            <v>0</v>
          </cell>
        </row>
        <row r="894">
          <cell r="B894" t="str">
            <v>CP-ELE-5</v>
          </cell>
          <cell r="C894">
            <v>0</v>
          </cell>
          <cell r="D894">
            <v>0</v>
          </cell>
          <cell r="E894" t="str">
            <v>BUCHA EM ALUMINIO, COM ROSCA, DE 3/4", PARA ELETRODUTO - FORNECIMENTO E INSTALAÇÃO</v>
          </cell>
          <cell r="F894" t="str">
            <v>UNI</v>
          </cell>
          <cell r="G894">
            <v>1</v>
          </cell>
          <cell r="H894">
            <v>0</v>
          </cell>
          <cell r="I894">
            <v>3.88</v>
          </cell>
        </row>
        <row r="895">
          <cell r="B895" t="str">
            <v>INSUMO</v>
          </cell>
          <cell r="C895" t="str">
            <v>SINAPI</v>
          </cell>
          <cell r="D895">
            <v>39175</v>
          </cell>
          <cell r="E895" t="str">
            <v>BUCHA EM ALUMINIO, COM ROSCA, DE 3/4", PARA ELETRODUTO</v>
          </cell>
          <cell r="F895" t="str">
            <v xml:space="preserve">UN    </v>
          </cell>
          <cell r="G895">
            <v>1</v>
          </cell>
          <cell r="H895">
            <v>0.59</v>
          </cell>
          <cell r="I895">
            <v>0.59</v>
          </cell>
        </row>
        <row r="896">
          <cell r="B896" t="str">
            <v>COMPOSICAO</v>
          </cell>
          <cell r="C896" t="str">
            <v>SINAPI</v>
          </cell>
          <cell r="D896">
            <v>88247</v>
          </cell>
          <cell r="E896" t="str">
            <v>AUXILIAR DE ELETRICISTA COM ENCARGOS COMPLEMENTARES</v>
          </cell>
          <cell r="F896" t="str">
            <v>H</v>
          </cell>
          <cell r="G896">
            <v>0.1</v>
          </cell>
          <cell r="H896">
            <v>14.46</v>
          </cell>
          <cell r="I896">
            <v>1.44</v>
          </cell>
        </row>
        <row r="897">
          <cell r="B897" t="str">
            <v>COMPOSICAO</v>
          </cell>
          <cell r="C897" t="str">
            <v>SINAPI</v>
          </cell>
          <cell r="D897">
            <v>88264</v>
          </cell>
          <cell r="E897" t="str">
            <v>ELETRICISTA COM ENCARGOS COMPLEMENTARES</v>
          </cell>
          <cell r="F897" t="str">
            <v>H</v>
          </cell>
          <cell r="G897">
            <v>0.1</v>
          </cell>
          <cell r="H897">
            <v>18.55</v>
          </cell>
          <cell r="I897">
            <v>1.85</v>
          </cell>
        </row>
        <row r="898">
          <cell r="B898">
            <v>0</v>
          </cell>
          <cell r="C898">
            <v>0</v>
          </cell>
          <cell r="D898">
            <v>0</v>
          </cell>
          <cell r="E898">
            <v>0</v>
          </cell>
          <cell r="F898">
            <v>0</v>
          </cell>
          <cell r="G898">
            <v>0</v>
          </cell>
          <cell r="H898">
            <v>0</v>
          </cell>
          <cell r="I898">
            <v>0</v>
          </cell>
        </row>
        <row r="899">
          <cell r="B899" t="str">
            <v>CP-ELE-6</v>
          </cell>
          <cell r="C899">
            <v>0</v>
          </cell>
          <cell r="D899">
            <v>0</v>
          </cell>
          <cell r="E899" t="str">
            <v>PLUG OU BUJAO DE FERRO GALVANIZADO, DE 2 1/2" - FORNECIMENTO E INSTALAÇÃO</v>
          </cell>
          <cell r="F899" t="str">
            <v>UNI</v>
          </cell>
          <cell r="G899">
            <v>1</v>
          </cell>
          <cell r="H899">
            <v>0</v>
          </cell>
          <cell r="I899">
            <v>27.4</v>
          </cell>
        </row>
        <row r="900">
          <cell r="B900" t="str">
            <v>INSUMO</v>
          </cell>
          <cell r="C900" t="str">
            <v>SINAPI</v>
          </cell>
          <cell r="D900">
            <v>12411</v>
          </cell>
          <cell r="E900" t="str">
            <v>PLUG OU BUJAO DE FERRO GALVANIZADO, DE 2 1/2"</v>
          </cell>
          <cell r="F900" t="str">
            <v xml:space="preserve">UN    </v>
          </cell>
          <cell r="G900">
            <v>1</v>
          </cell>
          <cell r="H900">
            <v>19.16</v>
          </cell>
          <cell r="I900">
            <v>19.16</v>
          </cell>
        </row>
        <row r="901">
          <cell r="B901" t="str">
            <v>COMPOSICAO</v>
          </cell>
          <cell r="C901" t="str">
            <v>SINAPI</v>
          </cell>
          <cell r="D901">
            <v>88247</v>
          </cell>
          <cell r="E901" t="str">
            <v>AUXILIAR DE ELETRICISTA COM ENCARGOS COMPLEMENTARES</v>
          </cell>
          <cell r="F901" t="str">
            <v>H</v>
          </cell>
          <cell r="G901">
            <v>0.25</v>
          </cell>
          <cell r="H901">
            <v>14.46</v>
          </cell>
          <cell r="I901">
            <v>3.61</v>
          </cell>
        </row>
        <row r="902">
          <cell r="B902" t="str">
            <v>COMPOSICAO</v>
          </cell>
          <cell r="C902" t="str">
            <v>SINAPI</v>
          </cell>
          <cell r="D902">
            <v>88264</v>
          </cell>
          <cell r="E902" t="str">
            <v>ELETRICISTA COM ENCARGOS COMPLEMENTARES</v>
          </cell>
          <cell r="F902" t="str">
            <v>H</v>
          </cell>
          <cell r="G902">
            <v>0.25</v>
          </cell>
          <cell r="H902">
            <v>18.55</v>
          </cell>
          <cell r="I902">
            <v>4.63</v>
          </cell>
        </row>
        <row r="903">
          <cell r="B903">
            <v>0</v>
          </cell>
          <cell r="C903">
            <v>0</v>
          </cell>
          <cell r="D903">
            <v>0</v>
          </cell>
          <cell r="E903">
            <v>0</v>
          </cell>
          <cell r="F903">
            <v>0</v>
          </cell>
          <cell r="G903">
            <v>0</v>
          </cell>
          <cell r="H903">
            <v>0</v>
          </cell>
          <cell r="I903">
            <v>0</v>
          </cell>
        </row>
        <row r="904">
          <cell r="B904" t="str">
            <v>CP-ELE-7</v>
          </cell>
          <cell r="C904">
            <v>0</v>
          </cell>
          <cell r="D904">
            <v>0</v>
          </cell>
          <cell r="E904" t="str">
            <v>CURVA 180 GRAUS, DE PVC RIGIDO ROSCAVEL, DE 1 1/2", PARA ELETRODUTO -  FORNECIMENTO E INSTALAÇÃO</v>
          </cell>
          <cell r="F904" t="str">
            <v>UNI</v>
          </cell>
          <cell r="G904">
            <v>1</v>
          </cell>
          <cell r="H904">
            <v>0</v>
          </cell>
          <cell r="I904">
            <v>16.059999999999999</v>
          </cell>
        </row>
        <row r="905">
          <cell r="B905" t="str">
            <v>INSUMO</v>
          </cell>
          <cell r="C905" t="str">
            <v>SINAPI</v>
          </cell>
          <cell r="D905">
            <v>12033</v>
          </cell>
          <cell r="E905" t="str">
            <v>CURVA 180 GRAUS, DE PVC RIGIDO ROSCAVEL, DE 1 1/2", PARA ELETRODUTO</v>
          </cell>
          <cell r="F905" t="str">
            <v xml:space="preserve">UN    </v>
          </cell>
          <cell r="G905">
            <v>1</v>
          </cell>
          <cell r="H905">
            <v>7.36</v>
          </cell>
          <cell r="I905">
            <v>7.36</v>
          </cell>
        </row>
        <row r="906">
          <cell r="B906" t="str">
            <v>COMPOSICAO</v>
          </cell>
          <cell r="C906" t="str">
            <v>SINAPI</v>
          </cell>
          <cell r="D906">
            <v>88247</v>
          </cell>
          <cell r="E906" t="str">
            <v>AUXILIAR DE ELETRICISTA COM ENCARGOS COMPLEMENTARES</v>
          </cell>
          <cell r="F906" t="str">
            <v>H</v>
          </cell>
          <cell r="G906">
            <v>0.26400000000000001</v>
          </cell>
          <cell r="H906">
            <v>14.46</v>
          </cell>
          <cell r="I906">
            <v>3.81</v>
          </cell>
        </row>
        <row r="907">
          <cell r="B907" t="str">
            <v>COMPOSICAO</v>
          </cell>
          <cell r="C907" t="str">
            <v>SINAPI</v>
          </cell>
          <cell r="D907">
            <v>88264</v>
          </cell>
          <cell r="E907" t="str">
            <v>ELETRICISTA COM ENCARGOS COMPLEMENTARES</v>
          </cell>
          <cell r="F907" t="str">
            <v>H</v>
          </cell>
          <cell r="G907">
            <v>0.26400000000000001</v>
          </cell>
          <cell r="H907">
            <v>18.55</v>
          </cell>
          <cell r="I907">
            <v>4.8899999999999997</v>
          </cell>
        </row>
        <row r="908">
          <cell r="B908">
            <v>0</v>
          </cell>
          <cell r="C908">
            <v>0</v>
          </cell>
          <cell r="D908">
            <v>0</v>
          </cell>
          <cell r="E908">
            <v>0</v>
          </cell>
          <cell r="F908">
            <v>0</v>
          </cell>
          <cell r="G908">
            <v>0</v>
          </cell>
          <cell r="H908">
            <v>0</v>
          </cell>
          <cell r="I908">
            <v>0</v>
          </cell>
        </row>
        <row r="909">
          <cell r="B909" t="str">
            <v>CP-ELE-8</v>
          </cell>
          <cell r="C909">
            <v>0</v>
          </cell>
          <cell r="D909">
            <v>0</v>
          </cell>
          <cell r="E909" t="str">
            <v>CURVA 90 GRAUS, LONGA, DE PVC RIGIDO ROSCAVEL, DE 1 1/2", PARA ELETRODUTO - FORNECIMENTO E INSTALAÇAO</v>
          </cell>
          <cell r="F909" t="str">
            <v>UNI</v>
          </cell>
          <cell r="G909">
            <v>1</v>
          </cell>
          <cell r="H909">
            <v>0</v>
          </cell>
          <cell r="I909">
            <v>15.1</v>
          </cell>
        </row>
        <row r="910">
          <cell r="B910" t="str">
            <v>INSUMO</v>
          </cell>
          <cell r="C910" t="str">
            <v>SINAPI</v>
          </cell>
          <cell r="D910">
            <v>1875</v>
          </cell>
          <cell r="E910" t="str">
            <v>CURVA 90 GRAUS, LONGA, DE PVC RIGIDO ROSCAVEL, DE 1 1/2", PARA ELETRODUTO</v>
          </cell>
          <cell r="F910" t="str">
            <v xml:space="preserve">UN    </v>
          </cell>
          <cell r="G910">
            <v>1</v>
          </cell>
          <cell r="H910">
            <v>4.0199999999999996</v>
          </cell>
          <cell r="I910">
            <v>4.0199999999999996</v>
          </cell>
        </row>
        <row r="911">
          <cell r="B911" t="str">
            <v>COMPOSICAO</v>
          </cell>
          <cell r="C911" t="str">
            <v>SINAPI</v>
          </cell>
          <cell r="D911">
            <v>88247</v>
          </cell>
          <cell r="E911" t="str">
            <v>AUXILIAR DE ELETRICISTA COM ENCARGOS COMPLEMENTARES</v>
          </cell>
          <cell r="F911" t="str">
            <v>H</v>
          </cell>
          <cell r="G911">
            <v>0.33600000000000002</v>
          </cell>
          <cell r="H911">
            <v>14.46</v>
          </cell>
          <cell r="I911">
            <v>4.8499999999999996</v>
          </cell>
        </row>
        <row r="912">
          <cell r="B912" t="str">
            <v>COMPOSICAO</v>
          </cell>
          <cell r="C912" t="str">
            <v>SINAPI</v>
          </cell>
          <cell r="D912">
            <v>88264</v>
          </cell>
          <cell r="E912" t="str">
            <v>ELETRICISTA COM ENCARGOS COMPLEMENTARES</v>
          </cell>
          <cell r="F912" t="str">
            <v>H</v>
          </cell>
          <cell r="G912">
            <v>0.33600000000000002</v>
          </cell>
          <cell r="H912">
            <v>18.55</v>
          </cell>
          <cell r="I912">
            <v>6.23</v>
          </cell>
        </row>
        <row r="913">
          <cell r="B913">
            <v>0</v>
          </cell>
          <cell r="C913">
            <v>0</v>
          </cell>
          <cell r="D913">
            <v>0</v>
          </cell>
          <cell r="E913">
            <v>0</v>
          </cell>
          <cell r="F913">
            <v>0</v>
          </cell>
          <cell r="G913">
            <v>0</v>
          </cell>
          <cell r="H913">
            <v>0</v>
          </cell>
          <cell r="I913">
            <v>0</v>
          </cell>
        </row>
        <row r="914">
          <cell r="B914" t="str">
            <v>CP-ELE-9</v>
          </cell>
          <cell r="C914">
            <v>0</v>
          </cell>
          <cell r="D914">
            <v>0</v>
          </cell>
          <cell r="E914" t="str">
            <v xml:space="preserve">CURVA 90 GRAUS, LONGA, DE PVC RIGIDO ROSCAVEL, DE 3/4", PARA ELETRODUTO - FORNECIMENTO E INSTALAÇÃO </v>
          </cell>
          <cell r="F914" t="str">
            <v>UNI</v>
          </cell>
          <cell r="G914">
            <v>1</v>
          </cell>
          <cell r="H914">
            <v>0</v>
          </cell>
          <cell r="I914">
            <v>13.02</v>
          </cell>
        </row>
        <row r="915">
          <cell r="B915" t="str">
            <v>INSUMO</v>
          </cell>
          <cell r="C915" t="str">
            <v>SINAPI</v>
          </cell>
          <cell r="D915">
            <v>1879</v>
          </cell>
          <cell r="E915" t="str">
            <v>CURVA 90 GRAUS, LONGA, DE PVC RIGIDO ROSCAVEL, DE 3/4", PARA ELETRODUTO</v>
          </cell>
          <cell r="F915" t="str">
            <v xml:space="preserve">UN    </v>
          </cell>
          <cell r="G915">
            <v>1</v>
          </cell>
          <cell r="H915">
            <v>1.94</v>
          </cell>
          <cell r="I915">
            <v>1.94</v>
          </cell>
        </row>
        <row r="916">
          <cell r="B916" t="str">
            <v>COMPOSICAO</v>
          </cell>
          <cell r="C916" t="str">
            <v>SINAPI</v>
          </cell>
          <cell r="D916">
            <v>88247</v>
          </cell>
          <cell r="E916" t="str">
            <v>AUXILIAR DE ELETRICISTA COM ENCARGOS COMPLEMENTARES</v>
          </cell>
          <cell r="F916" t="str">
            <v>H</v>
          </cell>
          <cell r="G916">
            <v>0.33600000000000002</v>
          </cell>
          <cell r="H916">
            <v>14.46</v>
          </cell>
          <cell r="I916">
            <v>4.8499999999999996</v>
          </cell>
        </row>
        <row r="917">
          <cell r="B917" t="str">
            <v>COMPOSICAO</v>
          </cell>
          <cell r="C917" t="str">
            <v>SINAPI</v>
          </cell>
          <cell r="D917">
            <v>88264</v>
          </cell>
          <cell r="E917" t="str">
            <v>ELETRICISTA COM ENCARGOS COMPLEMENTARES</v>
          </cell>
          <cell r="F917" t="str">
            <v>H</v>
          </cell>
          <cell r="G917">
            <v>0.33600000000000002</v>
          </cell>
          <cell r="H917">
            <v>18.55</v>
          </cell>
          <cell r="I917">
            <v>6.23</v>
          </cell>
        </row>
        <row r="918">
          <cell r="B918">
            <v>0</v>
          </cell>
          <cell r="C918">
            <v>0</v>
          </cell>
          <cell r="D918">
            <v>0</v>
          </cell>
          <cell r="E918">
            <v>0</v>
          </cell>
          <cell r="F918">
            <v>0</v>
          </cell>
          <cell r="G918">
            <v>0</v>
          </cell>
          <cell r="H918">
            <v>0</v>
          </cell>
          <cell r="I918">
            <v>0</v>
          </cell>
        </row>
        <row r="919">
          <cell r="B919" t="str">
            <v>CP-ELE-10</v>
          </cell>
          <cell r="C919">
            <v>0</v>
          </cell>
          <cell r="D919">
            <v>0</v>
          </cell>
          <cell r="E919" t="str">
            <v>LUVA PARA ELETRODUTO, EM ACO GALVANIZADO ELETROLITICO, DIAMETRO DE 65 MM (2 1/2") -  FORNECIMENTO E INSTALAÇÃO</v>
          </cell>
          <cell r="F919" t="str">
            <v>UNI</v>
          </cell>
          <cell r="G919">
            <v>1</v>
          </cell>
          <cell r="H919">
            <v>0</v>
          </cell>
          <cell r="I919">
            <v>17.64</v>
          </cell>
        </row>
        <row r="920">
          <cell r="B920" t="str">
            <v>INSUMO</v>
          </cell>
          <cell r="C920" t="str">
            <v>SINAPI</v>
          </cell>
          <cell r="D920">
            <v>2640</v>
          </cell>
          <cell r="E920" t="str">
            <v>LUVA PARA ELETRODUTO, EM ACO GALVANIZADO ELETROLITICO, DIAMETRO DE 65 MM (2 1/2")</v>
          </cell>
          <cell r="F920" t="str">
            <v xml:space="preserve">UN    </v>
          </cell>
          <cell r="G920">
            <v>1</v>
          </cell>
          <cell r="H920">
            <v>10.24</v>
          </cell>
          <cell r="I920">
            <v>10.24</v>
          </cell>
        </row>
        <row r="921">
          <cell r="B921" t="str">
            <v>COMPOSICAO</v>
          </cell>
          <cell r="C921" t="str">
            <v>SINAPI</v>
          </cell>
          <cell r="D921">
            <v>88247</v>
          </cell>
          <cell r="E921" t="str">
            <v>AUXILIAR DE ELETRICISTA COM ENCARGOS COMPLEMENTARES</v>
          </cell>
          <cell r="F921" t="str">
            <v>H</v>
          </cell>
          <cell r="G921">
            <v>0.22459999999999999</v>
          </cell>
          <cell r="H921">
            <v>14.46</v>
          </cell>
          <cell r="I921">
            <v>3.24</v>
          </cell>
        </row>
        <row r="922">
          <cell r="B922" t="str">
            <v>COMPOSICAO</v>
          </cell>
          <cell r="C922" t="str">
            <v>SINAPI</v>
          </cell>
          <cell r="D922">
            <v>88264</v>
          </cell>
          <cell r="E922" t="str">
            <v>ELETRICISTA COM ENCARGOS COMPLEMENTARES</v>
          </cell>
          <cell r="F922" t="str">
            <v>H</v>
          </cell>
          <cell r="G922">
            <v>0.22459999999999999</v>
          </cell>
          <cell r="H922">
            <v>18.55</v>
          </cell>
          <cell r="I922">
            <v>4.16</v>
          </cell>
        </row>
        <row r="923">
          <cell r="B923">
            <v>0</v>
          </cell>
          <cell r="C923">
            <v>0</v>
          </cell>
          <cell r="D923">
            <v>0</v>
          </cell>
          <cell r="E923">
            <v>0</v>
          </cell>
          <cell r="F923">
            <v>0</v>
          </cell>
          <cell r="G923">
            <v>0</v>
          </cell>
          <cell r="H923">
            <v>0</v>
          </cell>
          <cell r="I923">
            <v>0</v>
          </cell>
        </row>
        <row r="924">
          <cell r="B924" t="str">
            <v>CP-ELE-11</v>
          </cell>
          <cell r="C924">
            <v>0</v>
          </cell>
          <cell r="D924">
            <v>0</v>
          </cell>
          <cell r="E924" t="str">
            <v>FITA ISOLANTE DE BORRACHA AUTOFUSAO, USO ATE 69 KV (ALTA TENSAO) - FORNECIMENTO E INSTALAÇÃO</v>
          </cell>
          <cell r="F924" t="str">
            <v xml:space="preserve">M     </v>
          </cell>
          <cell r="G924">
            <v>1</v>
          </cell>
          <cell r="H924">
            <v>0</v>
          </cell>
          <cell r="I924">
            <v>3.59</v>
          </cell>
        </row>
        <row r="925">
          <cell r="B925" t="str">
            <v>INSUMO</v>
          </cell>
          <cell r="C925" t="str">
            <v>SINAPI</v>
          </cell>
          <cell r="D925">
            <v>404</v>
          </cell>
          <cell r="E925" t="str">
            <v>FITA ISOLANTE DE BORRACHA AUTOFUSAO, USO ATE 69 KV (ALTA TENSAO)</v>
          </cell>
          <cell r="F925" t="str">
            <v xml:space="preserve">M     </v>
          </cell>
          <cell r="G925">
            <v>1.02</v>
          </cell>
          <cell r="H925">
            <v>1.35</v>
          </cell>
          <cell r="I925">
            <v>1.37</v>
          </cell>
        </row>
        <row r="926">
          <cell r="B926" t="str">
            <v>COMPOSICAO</v>
          </cell>
          <cell r="C926" t="str">
            <v>SINAPI</v>
          </cell>
          <cell r="D926">
            <v>88264</v>
          </cell>
          <cell r="E926" t="str">
            <v>ELETRICISTA COM ENCARGOS COMPLEMENTARES</v>
          </cell>
          <cell r="F926" t="str">
            <v>H</v>
          </cell>
          <cell r="G926">
            <v>0.12</v>
          </cell>
          <cell r="H926">
            <v>18.55</v>
          </cell>
          <cell r="I926">
            <v>2.2200000000000002</v>
          </cell>
        </row>
        <row r="927">
          <cell r="B927">
            <v>0</v>
          </cell>
          <cell r="C927">
            <v>0</v>
          </cell>
          <cell r="D927">
            <v>0</v>
          </cell>
          <cell r="E927">
            <v>0</v>
          </cell>
          <cell r="F927">
            <v>0</v>
          </cell>
          <cell r="G927">
            <v>0</v>
          </cell>
          <cell r="H927">
            <v>0</v>
          </cell>
          <cell r="I927">
            <v>0</v>
          </cell>
        </row>
        <row r="928">
          <cell r="B928" t="str">
            <v>CP-ELE-12</v>
          </cell>
          <cell r="C928">
            <v>0</v>
          </cell>
          <cell r="D928">
            <v>0</v>
          </cell>
          <cell r="E928" t="str">
            <v xml:space="preserve">VARIADOR DE VELOCIDADE PARA VENTILADOR 127V, 150W + 2 INTERRUPTORES PARALELOS, PARA REVERSAO E LAMPADA, CONJUNTO MONTADO PARA EMBUTIR 4" X 2" (PLACA + SUPORTE + MODULOS) - FORNECIMENTO E INSTALAÇÃO </v>
          </cell>
          <cell r="F928" t="str">
            <v>UNI</v>
          </cell>
          <cell r="G928">
            <v>1</v>
          </cell>
          <cell r="H928">
            <v>0</v>
          </cell>
          <cell r="I928">
            <v>45.9</v>
          </cell>
        </row>
        <row r="929">
          <cell r="B929" t="str">
            <v>INSUMO</v>
          </cell>
          <cell r="C929" t="str">
            <v>SINAPI</v>
          </cell>
          <cell r="D929">
            <v>38089</v>
          </cell>
          <cell r="E929" t="str">
            <v>VARIADOR DE VELOCIDADE PARA VENTILADOR 127V, 150W + 2 INTERRUPTORES PARALELOS, PARA REVERSAO E LAMPADA, CONJUNTO MONTADO PARA EMBUTIR 4" X 2" (PLACA + SUPORTE + MODULOS)</v>
          </cell>
          <cell r="F929" t="str">
            <v xml:space="preserve">UN    </v>
          </cell>
          <cell r="G929">
            <v>1</v>
          </cell>
          <cell r="H929">
            <v>37.659999999999997</v>
          </cell>
          <cell r="I929">
            <v>37.659999999999997</v>
          </cell>
        </row>
        <row r="930">
          <cell r="B930" t="str">
            <v>COMPOSICAO</v>
          </cell>
          <cell r="C930" t="str">
            <v>SINAPI</v>
          </cell>
          <cell r="D930">
            <v>88247</v>
          </cell>
          <cell r="E930" t="str">
            <v>AUXILIAR DE ELETRICISTA COM ENCARGOS COMPLEMENTARES</v>
          </cell>
          <cell r="F930" t="str">
            <v>H</v>
          </cell>
          <cell r="G930">
            <v>0.25</v>
          </cell>
          <cell r="H930">
            <v>14.46</v>
          </cell>
          <cell r="I930">
            <v>3.61</v>
          </cell>
        </row>
        <row r="931">
          <cell r="B931" t="str">
            <v>COMPOSICAO</v>
          </cell>
          <cell r="C931" t="str">
            <v>SINAPI</v>
          </cell>
          <cell r="D931">
            <v>88264</v>
          </cell>
          <cell r="E931" t="str">
            <v>ELETRICISTA COM ENCARGOS COMPLEMENTARES</v>
          </cell>
          <cell r="F931" t="str">
            <v>H</v>
          </cell>
          <cell r="G931">
            <v>0.25</v>
          </cell>
          <cell r="H931">
            <v>18.55</v>
          </cell>
          <cell r="I931">
            <v>4.63</v>
          </cell>
        </row>
        <row r="932">
          <cell r="B932">
            <v>0</v>
          </cell>
          <cell r="C932">
            <v>0</v>
          </cell>
          <cell r="D932">
            <v>0</v>
          </cell>
          <cell r="E932">
            <v>0</v>
          </cell>
          <cell r="F932">
            <v>0</v>
          </cell>
          <cell r="G932">
            <v>0</v>
          </cell>
          <cell r="H932">
            <v>0</v>
          </cell>
          <cell r="I932">
            <v>0</v>
          </cell>
        </row>
        <row r="933">
          <cell r="B933" t="str">
            <v>CP-ELE-13</v>
          </cell>
          <cell r="C933">
            <v>0</v>
          </cell>
          <cell r="D933">
            <v>0</v>
          </cell>
          <cell r="E933" t="str">
            <v>VENTILADOR DE TETO SIMPLES - FORNECIMENTO E INSTALAÇÃO</v>
          </cell>
          <cell r="F933" t="str">
            <v>UNI</v>
          </cell>
          <cell r="G933">
            <v>1</v>
          </cell>
          <cell r="H933">
            <v>0</v>
          </cell>
          <cell r="I933">
            <v>243.01</v>
          </cell>
        </row>
        <row r="934">
          <cell r="B934" t="str">
            <v>INSUMO</v>
          </cell>
          <cell r="C934" t="str">
            <v>MERCADO</v>
          </cell>
          <cell r="D934">
            <v>0</v>
          </cell>
          <cell r="E934" t="str">
            <v xml:space="preserve">VENTILADOR DE TETO SIMPLES </v>
          </cell>
          <cell r="F934" t="str">
            <v>UNI</v>
          </cell>
          <cell r="G934">
            <v>1</v>
          </cell>
          <cell r="H934">
            <v>210</v>
          </cell>
          <cell r="I934">
            <v>210</v>
          </cell>
        </row>
        <row r="935">
          <cell r="B935" t="str">
            <v>COMPOSICAO</v>
          </cell>
          <cell r="C935" t="str">
            <v>SINAPI</v>
          </cell>
          <cell r="D935">
            <v>88247</v>
          </cell>
          <cell r="E935" t="str">
            <v>AUXILIAR DE ELETRICISTA COM ENCARGOS COMPLEMENTARES</v>
          </cell>
          <cell r="F935" t="str">
            <v>H</v>
          </cell>
          <cell r="G935">
            <v>1</v>
          </cell>
          <cell r="H935">
            <v>14.46</v>
          </cell>
          <cell r="I935">
            <v>14.46</v>
          </cell>
        </row>
        <row r="936">
          <cell r="B936" t="str">
            <v>COMPOSICAO</v>
          </cell>
          <cell r="C936" t="str">
            <v>SINAPI</v>
          </cell>
          <cell r="D936">
            <v>88264</v>
          </cell>
          <cell r="E936" t="str">
            <v>ELETRICISTA COM ENCARGOS COMPLEMENTARES</v>
          </cell>
          <cell r="F936" t="str">
            <v>H</v>
          </cell>
          <cell r="G936">
            <v>1</v>
          </cell>
          <cell r="H936">
            <v>18.55</v>
          </cell>
          <cell r="I936">
            <v>18.55</v>
          </cell>
        </row>
        <row r="937">
          <cell r="B937">
            <v>0</v>
          </cell>
          <cell r="C937">
            <v>0</v>
          </cell>
          <cell r="D937">
            <v>0</v>
          </cell>
          <cell r="E937">
            <v>0</v>
          </cell>
          <cell r="F937">
            <v>0</v>
          </cell>
          <cell r="G937">
            <v>0</v>
          </cell>
          <cell r="H937">
            <v>0</v>
          </cell>
          <cell r="I937">
            <v>0</v>
          </cell>
        </row>
        <row r="938">
          <cell r="B938" t="str">
            <v>CP-ELE-14</v>
          </cell>
          <cell r="C938">
            <v>0</v>
          </cell>
          <cell r="D938">
            <v>0</v>
          </cell>
          <cell r="E938" t="str">
            <v>DISPOSITIVO DPS CLASSE II, 1 POLO, TENSAO MAXIMA DE 175 V, CORRENTE MAXIMA DE *45* KA (TIPO AC) - FORNECIMENTO E INSTALAÇAO</v>
          </cell>
          <cell r="F938" t="str">
            <v>UNI</v>
          </cell>
          <cell r="G938">
            <v>1</v>
          </cell>
          <cell r="H938">
            <v>0</v>
          </cell>
          <cell r="I938">
            <v>123.5</v>
          </cell>
        </row>
        <row r="939">
          <cell r="B939" t="str">
            <v>INSUMO</v>
          </cell>
          <cell r="C939" t="str">
            <v>SINAPI</v>
          </cell>
          <cell r="D939">
            <v>39467</v>
          </cell>
          <cell r="E939" t="str">
            <v>DISPOSITIVO DPS CLASSE II, 1 POLO, TENSAO MAXIMA DE 175 V, CORRENTE MAXIMA DE *45* KA (TIPO AC)</v>
          </cell>
          <cell r="F939" t="str">
            <v xml:space="preserve">UN    </v>
          </cell>
          <cell r="G939">
            <v>1</v>
          </cell>
          <cell r="H939">
            <v>73.989999999999995</v>
          </cell>
          <cell r="I939">
            <v>73.989999999999995</v>
          </cell>
        </row>
        <row r="940">
          <cell r="B940" t="str">
            <v>COMPOSICAO</v>
          </cell>
          <cell r="C940" t="str">
            <v>SINAPI</v>
          </cell>
          <cell r="D940">
            <v>88247</v>
          </cell>
          <cell r="E940" t="str">
            <v>AUXILIAR DE ELETRICISTA COM ENCARGOS COMPLEMENTARES</v>
          </cell>
          <cell r="F940" t="str">
            <v>H</v>
          </cell>
          <cell r="G940">
            <v>1.5</v>
          </cell>
          <cell r="H940">
            <v>14.46</v>
          </cell>
          <cell r="I940">
            <v>21.69</v>
          </cell>
        </row>
        <row r="941">
          <cell r="B941" t="str">
            <v>COMPOSICAO</v>
          </cell>
          <cell r="C941" t="str">
            <v>SINAPI</v>
          </cell>
          <cell r="D941">
            <v>88264</v>
          </cell>
          <cell r="E941" t="str">
            <v>ELETRICISTA COM ENCARGOS COMPLEMENTARES</v>
          </cell>
          <cell r="F941" t="str">
            <v>H</v>
          </cell>
          <cell r="G941">
            <v>1.5</v>
          </cell>
          <cell r="H941">
            <v>18.55</v>
          </cell>
          <cell r="I941">
            <v>27.82</v>
          </cell>
        </row>
        <row r="942">
          <cell r="B942">
            <v>0</v>
          </cell>
          <cell r="C942">
            <v>0</v>
          </cell>
          <cell r="D942">
            <v>0</v>
          </cell>
          <cell r="E942">
            <v>0</v>
          </cell>
          <cell r="F942">
            <v>0</v>
          </cell>
          <cell r="G942">
            <v>0</v>
          </cell>
          <cell r="H942">
            <v>0</v>
          </cell>
          <cell r="I942">
            <v>0</v>
          </cell>
        </row>
        <row r="943">
          <cell r="B943" t="str">
            <v>CP-ELE-15</v>
          </cell>
          <cell r="C943">
            <v>0</v>
          </cell>
          <cell r="D943">
            <v>0</v>
          </cell>
          <cell r="E943" t="str">
            <v>ELETRODUTODUTO PEAD FLEXIVEL PAREDE SIMPLES, CORRUGACAO HELICOIDAL, COR PRETA, SEM ROSCA, DE 1 1/2",  PARA CABEAMENTO SUBTERRANEO (NBR 15715) - FORNECIMENTO E INSTALAÇÃO</v>
          </cell>
          <cell r="F943" t="str">
            <v>UNI</v>
          </cell>
          <cell r="G943">
            <v>1</v>
          </cell>
          <cell r="H943">
            <v>0</v>
          </cell>
          <cell r="I943">
            <v>33.31</v>
          </cell>
        </row>
        <row r="944">
          <cell r="B944" t="str">
            <v>INSUMO</v>
          </cell>
          <cell r="C944" t="str">
            <v>SINAPI</v>
          </cell>
          <cell r="D944">
            <v>39246</v>
          </cell>
          <cell r="E944" t="str">
            <v>ELETRODUTODUTO PEAD FLEXIVEL PAREDE SIMPLES, CORRUGACAO HELICOIDAL, COR PRETA, SEM ROSCA, DE 1 1/2",  PARA CABEAMENTO SUBTERRANEO (NBR 15715)</v>
          </cell>
          <cell r="F944" t="str">
            <v xml:space="preserve">M     </v>
          </cell>
          <cell r="G944">
            <v>1</v>
          </cell>
          <cell r="H944">
            <v>3.61</v>
          </cell>
          <cell r="I944">
            <v>3.61</v>
          </cell>
        </row>
        <row r="945">
          <cell r="B945" t="str">
            <v>COMPOSICAO</v>
          </cell>
          <cell r="C945" t="str">
            <v>SINAPI</v>
          </cell>
          <cell r="D945">
            <v>88247</v>
          </cell>
          <cell r="E945" t="str">
            <v>AUXILIAR DE ELETRICISTA COM ENCARGOS COMPLEMENTARES</v>
          </cell>
          <cell r="F945" t="str">
            <v>H</v>
          </cell>
          <cell r="G945">
            <v>0.9</v>
          </cell>
          <cell r="H945">
            <v>14.46</v>
          </cell>
          <cell r="I945">
            <v>13.01</v>
          </cell>
        </row>
        <row r="946">
          <cell r="B946" t="str">
            <v>COMPOSICAO</v>
          </cell>
          <cell r="C946" t="str">
            <v>SINAPI</v>
          </cell>
          <cell r="D946">
            <v>88264</v>
          </cell>
          <cell r="E946" t="str">
            <v>ELETRICISTA COM ENCARGOS COMPLEMENTARES</v>
          </cell>
          <cell r="F946" t="str">
            <v>H</v>
          </cell>
          <cell r="G946">
            <v>0.9</v>
          </cell>
          <cell r="H946">
            <v>18.55</v>
          </cell>
          <cell r="I946">
            <v>16.690000000000001</v>
          </cell>
        </row>
        <row r="947">
          <cell r="B947">
            <v>0</v>
          </cell>
          <cell r="C947">
            <v>0</v>
          </cell>
          <cell r="D947">
            <v>0</v>
          </cell>
          <cell r="E947">
            <v>0</v>
          </cell>
          <cell r="F947">
            <v>0</v>
          </cell>
          <cell r="G947">
            <v>0</v>
          </cell>
          <cell r="H947">
            <v>0</v>
          </cell>
          <cell r="I947">
            <v>0</v>
          </cell>
        </row>
        <row r="948">
          <cell r="B948" t="str">
            <v>CP-ELE-16</v>
          </cell>
          <cell r="C948">
            <v>0</v>
          </cell>
          <cell r="D948">
            <v>0</v>
          </cell>
          <cell r="E948" t="str">
            <v>ELETRODUTO/DUTO PEAD FLEXIVEL PAREDE SIMPLES, CORRUGACAO HELICOIDAL, COR PRETA, SEM ROSCA, DE 2",  PARA CABEAMENTO SUBTERRANEO (NBR 15715) - FORNECIMENTO E INSTALAÇÃO</v>
          </cell>
          <cell r="F948" t="str">
            <v>UNI</v>
          </cell>
          <cell r="G948">
            <v>1</v>
          </cell>
          <cell r="H948">
            <v>0</v>
          </cell>
          <cell r="I948">
            <v>34.89</v>
          </cell>
        </row>
        <row r="949">
          <cell r="B949" t="str">
            <v>INSUMO</v>
          </cell>
          <cell r="C949" t="str">
            <v>SINAPI</v>
          </cell>
          <cell r="D949">
            <v>2446</v>
          </cell>
          <cell r="E949" t="str">
            <v>ELETRODUTO/DUTO PEAD FLEXIVEL PAREDE SIMPLES, CORRUGACAO HELICOIDAL, COR PRETA, SEM ROSCA, DE 2",  PARA CABEAMENTO SUBTERRANEO (NBR 15715)</v>
          </cell>
          <cell r="F949" t="str">
            <v xml:space="preserve">M     </v>
          </cell>
          <cell r="G949">
            <v>1</v>
          </cell>
          <cell r="H949">
            <v>5.19</v>
          </cell>
          <cell r="I949">
            <v>5.19</v>
          </cell>
        </row>
        <row r="950">
          <cell r="B950" t="str">
            <v>COMPOSICAO</v>
          </cell>
          <cell r="C950" t="str">
            <v>SINAPI</v>
          </cell>
          <cell r="D950">
            <v>88247</v>
          </cell>
          <cell r="E950" t="str">
            <v>AUXILIAR DE ELETRICISTA COM ENCARGOS COMPLEMENTARES</v>
          </cell>
          <cell r="F950" t="str">
            <v>H</v>
          </cell>
          <cell r="G950">
            <v>0.9</v>
          </cell>
          <cell r="H950">
            <v>14.46</v>
          </cell>
          <cell r="I950">
            <v>13.01</v>
          </cell>
        </row>
        <row r="951">
          <cell r="B951" t="str">
            <v>COMPOSICAO</v>
          </cell>
          <cell r="C951" t="str">
            <v>SINAPI</v>
          </cell>
          <cell r="D951">
            <v>88264</v>
          </cell>
          <cell r="E951" t="str">
            <v>ELETRICISTA COM ENCARGOS COMPLEMENTARES</v>
          </cell>
          <cell r="F951" t="str">
            <v>H</v>
          </cell>
          <cell r="G951">
            <v>0.9</v>
          </cell>
          <cell r="H951">
            <v>18.55</v>
          </cell>
          <cell r="I951">
            <v>16.690000000000001</v>
          </cell>
        </row>
        <row r="952">
          <cell r="B952">
            <v>0</v>
          </cell>
          <cell r="C952">
            <v>0</v>
          </cell>
          <cell r="D952">
            <v>0</v>
          </cell>
          <cell r="E952">
            <v>0</v>
          </cell>
          <cell r="F952">
            <v>0</v>
          </cell>
          <cell r="G952">
            <v>0</v>
          </cell>
          <cell r="H952">
            <v>0</v>
          </cell>
          <cell r="I952">
            <v>0</v>
          </cell>
        </row>
        <row r="953">
          <cell r="B953" t="str">
            <v>CP-ELE-17</v>
          </cell>
          <cell r="C953">
            <v>0</v>
          </cell>
          <cell r="D953">
            <v>0</v>
          </cell>
          <cell r="E953" t="str">
            <v>ELETRODUTO/DUTO PEAD FLEXIVEL PAREDE SIMPLES, CORRUGACAO HELICOIDAL, COR PRETA, SEM ROSCA, DE 3",  PARA CABEAMENTO SUBTERRANEO (NBR 15715) - FORNECIMENTO E INSTALAÇÃO</v>
          </cell>
          <cell r="F953" t="str">
            <v>UNI</v>
          </cell>
          <cell r="G953">
            <v>1</v>
          </cell>
          <cell r="H953">
            <v>0</v>
          </cell>
          <cell r="I953">
            <v>43.57</v>
          </cell>
        </row>
        <row r="954">
          <cell r="B954" t="str">
            <v>INSUMO</v>
          </cell>
          <cell r="C954" t="str">
            <v>SINAPI</v>
          </cell>
          <cell r="D954">
            <v>2442</v>
          </cell>
          <cell r="E954" t="str">
            <v>ELETRODUTO/DUTO PEAD FLEXIVEL PAREDE SIMPLES, CORRUGACAO HELICOIDAL, COR PRETA, SEM ROSCA, DE 3",  PARA CABEAMENTO SUBTERRANEO (NBR 15715)</v>
          </cell>
          <cell r="F954" t="str">
            <v xml:space="preserve">M     </v>
          </cell>
          <cell r="G954">
            <v>1</v>
          </cell>
          <cell r="H954">
            <v>7.27</v>
          </cell>
          <cell r="I954">
            <v>7.27</v>
          </cell>
        </row>
        <row r="955">
          <cell r="B955" t="str">
            <v>COMPOSICAO</v>
          </cell>
          <cell r="C955" t="str">
            <v>SINAPI</v>
          </cell>
          <cell r="D955">
            <v>88247</v>
          </cell>
          <cell r="E955" t="str">
            <v>AUXILIAR DE ELETRICISTA COM ENCARGOS COMPLEMENTARES</v>
          </cell>
          <cell r="F955" t="str">
            <v>H</v>
          </cell>
          <cell r="G955">
            <v>1.1000000000000001</v>
          </cell>
          <cell r="H955">
            <v>14.46</v>
          </cell>
          <cell r="I955">
            <v>15.9</v>
          </cell>
        </row>
        <row r="956">
          <cell r="B956" t="str">
            <v>COMPOSICAO</v>
          </cell>
          <cell r="C956" t="str">
            <v>SINAPI</v>
          </cell>
          <cell r="D956">
            <v>88264</v>
          </cell>
          <cell r="E956" t="str">
            <v>ELETRICISTA COM ENCARGOS COMPLEMENTARES</v>
          </cell>
          <cell r="F956" t="str">
            <v>H</v>
          </cell>
          <cell r="G956">
            <v>1.1000000000000001</v>
          </cell>
          <cell r="H956">
            <v>18.55</v>
          </cell>
          <cell r="I956">
            <v>20.399999999999999</v>
          </cell>
        </row>
        <row r="957">
          <cell r="B957">
            <v>0</v>
          </cell>
          <cell r="C957">
            <v>0</v>
          </cell>
          <cell r="D957">
            <v>0</v>
          </cell>
          <cell r="E957">
            <v>0</v>
          </cell>
          <cell r="F957">
            <v>0</v>
          </cell>
          <cell r="G957">
            <v>0</v>
          </cell>
          <cell r="H957">
            <v>0</v>
          </cell>
          <cell r="I957">
            <v>0</v>
          </cell>
        </row>
        <row r="958">
          <cell r="B958" t="str">
            <v>CP-ELE-18</v>
          </cell>
          <cell r="C958">
            <v>0</v>
          </cell>
          <cell r="D958">
            <v>0</v>
          </cell>
          <cell r="E958" t="str">
            <v>ELETRODUTODUTO PEAD FLEXIVEL PAREDE SIMPLES, CORRUGACAO HELICOIDAL, COR PRETA, SEM ROSCA, DE 4",  PARA CABEAMENTO SUBTERRANEO (NBR 15715) - FORNECIMENTO E INSTALAÇÃO</v>
          </cell>
          <cell r="F958" t="str">
            <v>UNI</v>
          </cell>
          <cell r="G958">
            <v>1</v>
          </cell>
          <cell r="H958">
            <v>0</v>
          </cell>
          <cell r="I958">
            <v>46.93</v>
          </cell>
        </row>
        <row r="959">
          <cell r="B959" t="str">
            <v>INSUMO</v>
          </cell>
          <cell r="C959" t="str">
            <v>SINAPI</v>
          </cell>
          <cell r="D959">
            <v>39248</v>
          </cell>
          <cell r="E959" t="str">
            <v>ELETRODUTODUTO PEAD FLEXIVEL PAREDE SIMPLES, CORRUGACAO HELICOIDAL, COR PRETA, SEM ROSCA, DE 4",  PARA CABEAMENTO SUBTERRANEO (NBR 15715)</v>
          </cell>
          <cell r="F959" t="str">
            <v xml:space="preserve">M     </v>
          </cell>
          <cell r="G959">
            <v>1.05</v>
          </cell>
          <cell r="H959">
            <v>10.130000000000001</v>
          </cell>
          <cell r="I959">
            <v>10.63</v>
          </cell>
        </row>
        <row r="960">
          <cell r="B960" t="str">
            <v>COMPOSICAO</v>
          </cell>
          <cell r="C960" t="str">
            <v>SINAPI</v>
          </cell>
          <cell r="D960">
            <v>88247</v>
          </cell>
          <cell r="E960" t="str">
            <v>AUXILIAR DE ELETRICISTA COM ENCARGOS COMPLEMENTARES</v>
          </cell>
          <cell r="F960" t="str">
            <v>H</v>
          </cell>
          <cell r="G960">
            <v>1.1000000000000001</v>
          </cell>
          <cell r="H960">
            <v>14.46</v>
          </cell>
          <cell r="I960">
            <v>15.9</v>
          </cell>
        </row>
        <row r="961">
          <cell r="B961" t="str">
            <v>COMPOSICAO</v>
          </cell>
          <cell r="C961" t="str">
            <v>SINAPI</v>
          </cell>
          <cell r="D961">
            <v>88264</v>
          </cell>
          <cell r="E961" t="str">
            <v>ELETRICISTA COM ENCARGOS COMPLEMENTARES</v>
          </cell>
          <cell r="F961" t="str">
            <v>H</v>
          </cell>
          <cell r="G961">
            <v>1.1000000000000001</v>
          </cell>
          <cell r="H961">
            <v>18.55</v>
          </cell>
          <cell r="I961">
            <v>20.399999999999999</v>
          </cell>
        </row>
        <row r="962">
          <cell r="B962">
            <v>0</v>
          </cell>
          <cell r="C962">
            <v>0</v>
          </cell>
          <cell r="D962">
            <v>0</v>
          </cell>
          <cell r="E962">
            <v>0</v>
          </cell>
          <cell r="F962">
            <v>0</v>
          </cell>
          <cell r="G962">
            <v>0</v>
          </cell>
          <cell r="H962">
            <v>0</v>
          </cell>
          <cell r="I962">
            <v>0</v>
          </cell>
        </row>
        <row r="963">
          <cell r="B963" t="str">
            <v>CP-ELE-19</v>
          </cell>
          <cell r="C963">
            <v>0</v>
          </cell>
          <cell r="D963">
            <v>0</v>
          </cell>
          <cell r="E963" t="str">
            <v>LUMINARIA DE TETO PLAFON/PLAFONIER EM PLASTICO COM BASE E27, POTENCIA MAXIMA 45 W (INCLUI LAMPADA) - FORNECIMENTO E INSTALAÇÃO</v>
          </cell>
          <cell r="F963" t="str">
            <v>UNI</v>
          </cell>
          <cell r="G963">
            <v>1</v>
          </cell>
          <cell r="H963">
            <v>0</v>
          </cell>
          <cell r="I963">
            <v>60.17</v>
          </cell>
        </row>
        <row r="964">
          <cell r="B964" t="str">
            <v>INSUMO</v>
          </cell>
          <cell r="C964" t="str">
            <v>SINAPI</v>
          </cell>
          <cell r="D964">
            <v>38781</v>
          </cell>
          <cell r="E964" t="str">
            <v>LAMPADA FLUORESCENTE ESPIRAL BRANCA 45 W, BASE E27 (127/220 V)</v>
          </cell>
          <cell r="F964" t="str">
            <v xml:space="preserve">UN    </v>
          </cell>
          <cell r="G964">
            <v>1</v>
          </cell>
          <cell r="H964">
            <v>30.58</v>
          </cell>
          <cell r="I964">
            <v>30.58</v>
          </cell>
        </row>
        <row r="965">
          <cell r="B965" t="str">
            <v>COMPOSICAO</v>
          </cell>
          <cell r="C965" t="str">
            <v>SINAPI</v>
          </cell>
          <cell r="D965">
            <v>38773</v>
          </cell>
          <cell r="E965" t="str">
            <v>LUMINARIA DE TETO PLAFON/PLAFONIER EM PLASTICO COM BASE E27, POTENCIA MAXIMA 60 W (NAO INCLUI LAMPADA)</v>
          </cell>
          <cell r="F965" t="str">
            <v xml:space="preserve">UN    </v>
          </cell>
          <cell r="G965">
            <v>1</v>
          </cell>
          <cell r="H965">
            <v>3.19</v>
          </cell>
          <cell r="I965">
            <v>3.19</v>
          </cell>
        </row>
        <row r="966">
          <cell r="B966" t="str">
            <v>COMPOSICAO</v>
          </cell>
          <cell r="C966" t="str">
            <v>SINAPI</v>
          </cell>
          <cell r="D966">
            <v>88247</v>
          </cell>
          <cell r="E966" t="str">
            <v>AUXILIAR DE ELETRICISTA COM ENCARGOS COMPLEMENTARES</v>
          </cell>
          <cell r="F966" t="str">
            <v>H</v>
          </cell>
          <cell r="G966">
            <v>0.8</v>
          </cell>
          <cell r="H966">
            <v>14.46</v>
          </cell>
          <cell r="I966">
            <v>11.56</v>
          </cell>
        </row>
        <row r="967">
          <cell r="B967" t="str">
            <v>COMPOSICAO</v>
          </cell>
          <cell r="C967" t="str">
            <v>SINAPI</v>
          </cell>
          <cell r="D967">
            <v>88264</v>
          </cell>
          <cell r="E967" t="str">
            <v>ELETRICISTA COM ENCARGOS COMPLEMENTARES</v>
          </cell>
          <cell r="F967" t="str">
            <v>H</v>
          </cell>
          <cell r="G967">
            <v>0.8</v>
          </cell>
          <cell r="H967">
            <v>18.55</v>
          </cell>
          <cell r="I967">
            <v>14.84</v>
          </cell>
        </row>
        <row r="968">
          <cell r="B968">
            <v>0</v>
          </cell>
          <cell r="C968">
            <v>0</v>
          </cell>
          <cell r="D968">
            <v>0</v>
          </cell>
          <cell r="E968">
            <v>0</v>
          </cell>
          <cell r="F968">
            <v>0</v>
          </cell>
          <cell r="G968">
            <v>0</v>
          </cell>
          <cell r="H968">
            <v>0</v>
          </cell>
          <cell r="I968">
            <v>0</v>
          </cell>
        </row>
        <row r="969">
          <cell r="B969" t="str">
            <v>CP-ELE-20</v>
          </cell>
          <cell r="C969">
            <v>0</v>
          </cell>
          <cell r="D969">
            <v>0</v>
          </cell>
          <cell r="E969" t="str">
            <v xml:space="preserve">CAIXA INSPECAO EM CONCRETO PARA ATERRAMENTO E PARA-RAIOS DIAMETRO = 300 MM COM TAMPA -  FORNECIMENTO E INSTALAÇÃO </v>
          </cell>
          <cell r="F969" t="str">
            <v>UNI</v>
          </cell>
          <cell r="G969">
            <v>1</v>
          </cell>
          <cell r="H969">
            <v>0</v>
          </cell>
          <cell r="I969">
            <v>169.61</v>
          </cell>
        </row>
        <row r="970">
          <cell r="B970" t="str">
            <v>INSUMO</v>
          </cell>
          <cell r="C970" t="str">
            <v>SINAPI</v>
          </cell>
          <cell r="D970">
            <v>34641</v>
          </cell>
          <cell r="E970" t="str">
            <v>CAIXA INSPECAO EM CONCRETO PARA ATERRAMENTO E PARA RAIOS DIAMETRO = 300 MM</v>
          </cell>
          <cell r="F970" t="str">
            <v xml:space="preserve">UN    </v>
          </cell>
          <cell r="G970">
            <v>1</v>
          </cell>
          <cell r="H970">
            <v>56.88</v>
          </cell>
          <cell r="I970">
            <v>56.88</v>
          </cell>
        </row>
        <row r="971">
          <cell r="B971" t="str">
            <v>COMPOSICAO</v>
          </cell>
          <cell r="C971" t="str">
            <v>SINAPI</v>
          </cell>
          <cell r="D971">
            <v>88247</v>
          </cell>
          <cell r="E971" t="str">
            <v>AUXILIAR DE ELETRICISTA COM ENCARGOS COMPLEMENTARES</v>
          </cell>
          <cell r="F971" t="str">
            <v>H</v>
          </cell>
          <cell r="G971">
            <v>1.1000000000000001</v>
          </cell>
          <cell r="H971">
            <v>14.46</v>
          </cell>
          <cell r="I971">
            <v>15.9</v>
          </cell>
        </row>
        <row r="972">
          <cell r="B972" t="str">
            <v>COMPOSICAO</v>
          </cell>
          <cell r="C972" t="str">
            <v>SINAPI</v>
          </cell>
          <cell r="D972">
            <v>88264</v>
          </cell>
          <cell r="E972" t="str">
            <v>ELETRICISTA COM ENCARGOS COMPLEMENTARES</v>
          </cell>
          <cell r="F972" t="str">
            <v>H</v>
          </cell>
          <cell r="G972">
            <v>1.1000000000000001</v>
          </cell>
          <cell r="H972">
            <v>18.55</v>
          </cell>
          <cell r="I972">
            <v>20.399999999999999</v>
          </cell>
        </row>
        <row r="973">
          <cell r="B973" t="str">
            <v>INSUMO</v>
          </cell>
          <cell r="C973" t="str">
            <v>SINAPI</v>
          </cell>
          <cell r="D973">
            <v>11315</v>
          </cell>
          <cell r="E973" t="str">
            <v>TAMPAO FOFO SIMPLES COM BASE, CLASSE A15 CARGA MAX 1,5 T, 300 X 300 MM, REDE PLUVIAL/ESGOTO</v>
          </cell>
          <cell r="F973" t="str">
            <v xml:space="preserve">UN    </v>
          </cell>
          <cell r="G973">
            <v>1</v>
          </cell>
          <cell r="H973">
            <v>76.430000000000007</v>
          </cell>
          <cell r="I973">
            <v>76.430000000000007</v>
          </cell>
        </row>
        <row r="974">
          <cell r="B974">
            <v>0</v>
          </cell>
          <cell r="C974">
            <v>0</v>
          </cell>
          <cell r="D974">
            <v>0</v>
          </cell>
          <cell r="E974">
            <v>0</v>
          </cell>
          <cell r="F974">
            <v>0</v>
          </cell>
          <cell r="G974">
            <v>0</v>
          </cell>
          <cell r="H974">
            <v>0</v>
          </cell>
          <cell r="I974">
            <v>0</v>
          </cell>
        </row>
        <row r="975">
          <cell r="B975" t="str">
            <v>CP-ELE-21</v>
          </cell>
          <cell r="C975">
            <v>0</v>
          </cell>
          <cell r="D975">
            <v>0</v>
          </cell>
          <cell r="E975" t="str">
            <v>ISOLADOR DE PORCELANA SUSPENSO, DISCO TIPO GARFO OLHAL, DIAMETRO DE 152 MM, PARA TENSAO DE *15* KV - FORNECIMENTO E INSTALAÇÃO</v>
          </cell>
          <cell r="F975" t="str">
            <v>UNI</v>
          </cell>
          <cell r="G975">
            <v>1</v>
          </cell>
          <cell r="H975">
            <v>0</v>
          </cell>
          <cell r="I975">
            <v>81.400000000000006</v>
          </cell>
        </row>
        <row r="976">
          <cell r="B976" t="str">
            <v>INSUMO</v>
          </cell>
          <cell r="C976" t="str">
            <v>SINAPI</v>
          </cell>
          <cell r="D976">
            <v>3405</v>
          </cell>
          <cell r="E976" t="str">
            <v>ISOLADOR DE PORCELANA SUSPENSO, DISCO TIPO GARFO OLHAL, DIAMETRO DE 152 MM, PARA TENSAO DE *15* KV</v>
          </cell>
          <cell r="F976" t="str">
            <v xml:space="preserve">UN    </v>
          </cell>
          <cell r="G976">
            <v>1</v>
          </cell>
          <cell r="H976">
            <v>63.25</v>
          </cell>
          <cell r="I976">
            <v>63.25</v>
          </cell>
        </row>
        <row r="977">
          <cell r="B977" t="str">
            <v>COMPOSICAO</v>
          </cell>
          <cell r="C977" t="str">
            <v>SINAPI</v>
          </cell>
          <cell r="D977">
            <v>88247</v>
          </cell>
          <cell r="E977" t="str">
            <v>AUXILIAR DE ELETRICISTA COM ENCARGOS COMPLEMENTARES</v>
          </cell>
          <cell r="F977" t="str">
            <v>H</v>
          </cell>
          <cell r="G977">
            <v>0.55000000000000004</v>
          </cell>
          <cell r="H977">
            <v>14.46</v>
          </cell>
          <cell r="I977">
            <v>7.95</v>
          </cell>
        </row>
        <row r="978">
          <cell r="B978" t="str">
            <v>COMPOSICAO</v>
          </cell>
          <cell r="C978" t="str">
            <v>SINAPI</v>
          </cell>
          <cell r="D978">
            <v>88264</v>
          </cell>
          <cell r="E978" t="str">
            <v>ELETRICISTA COM ENCARGOS COMPLEMENTARES</v>
          </cell>
          <cell r="F978" t="str">
            <v>H</v>
          </cell>
          <cell r="G978">
            <v>0.55000000000000004</v>
          </cell>
          <cell r="H978">
            <v>18.55</v>
          </cell>
          <cell r="I978">
            <v>10.199999999999999</v>
          </cell>
        </row>
        <row r="979">
          <cell r="B979">
            <v>0</v>
          </cell>
          <cell r="C979">
            <v>0</v>
          </cell>
          <cell r="D979">
            <v>0</v>
          </cell>
          <cell r="E979">
            <v>0</v>
          </cell>
          <cell r="F979">
            <v>0</v>
          </cell>
          <cell r="G979">
            <v>0</v>
          </cell>
          <cell r="H979">
            <v>0</v>
          </cell>
          <cell r="I979">
            <v>0</v>
          </cell>
        </row>
        <row r="980">
          <cell r="B980" t="str">
            <v>CP-ELE-22</v>
          </cell>
          <cell r="C980">
            <v>0</v>
          </cell>
          <cell r="D980">
            <v>0</v>
          </cell>
          <cell r="E980" t="str">
            <v>ELETRODUTO EM ACO GALVANIZADO ELETROLITICO, SEMI-PESADO, DIAMETRO 2.1/2", PAREDE DE 1,52 MM -  FORNECIMENTO E INSTALAÇÃO</v>
          </cell>
          <cell r="F980" t="str">
            <v>M</v>
          </cell>
          <cell r="G980">
            <v>1</v>
          </cell>
          <cell r="H980">
            <v>0</v>
          </cell>
          <cell r="I980" t="e">
            <v>#N/A</v>
          </cell>
        </row>
        <row r="981">
          <cell r="B981" t="str">
            <v>INSUMO</v>
          </cell>
          <cell r="C981" t="str">
            <v>SINAPI</v>
          </cell>
          <cell r="D981">
            <v>21131</v>
          </cell>
          <cell r="E981" t="e">
            <v>#N/A</v>
          </cell>
          <cell r="F981" t="e">
            <v>#N/A</v>
          </cell>
          <cell r="G981">
            <v>1.05</v>
          </cell>
          <cell r="H981" t="e">
            <v>#N/A</v>
          </cell>
          <cell r="I981" t="e">
            <v>#N/A</v>
          </cell>
        </row>
        <row r="982">
          <cell r="B982" t="str">
            <v>COMPOSICAO</v>
          </cell>
          <cell r="C982" t="str">
            <v>SINAPI</v>
          </cell>
          <cell r="D982">
            <v>88247</v>
          </cell>
          <cell r="E982" t="str">
            <v>AUXILIAR DE ELETRICISTA COM ENCARGOS COMPLEMENTARES</v>
          </cell>
          <cell r="F982" t="str">
            <v>H</v>
          </cell>
          <cell r="G982">
            <v>0.23430000000000001</v>
          </cell>
          <cell r="H982">
            <v>14.46</v>
          </cell>
          <cell r="I982">
            <v>3.38</v>
          </cell>
        </row>
        <row r="983">
          <cell r="B983" t="str">
            <v>COMPOSICAO</v>
          </cell>
          <cell r="C983" t="str">
            <v>SINAPI</v>
          </cell>
          <cell r="D983">
            <v>88264</v>
          </cell>
          <cell r="E983" t="str">
            <v>ELETRICISTA COM ENCARGOS COMPLEMENTARES</v>
          </cell>
          <cell r="F983" t="str">
            <v>H</v>
          </cell>
          <cell r="G983">
            <v>0.23430000000000001</v>
          </cell>
          <cell r="H983">
            <v>18.55</v>
          </cell>
          <cell r="I983">
            <v>4.34</v>
          </cell>
        </row>
        <row r="984">
          <cell r="B984" t="str">
            <v>COMPOSICAO</v>
          </cell>
          <cell r="C984" t="str">
            <v>SINAPI</v>
          </cell>
          <cell r="D984">
            <v>91174</v>
          </cell>
          <cell r="E984" t="str">
            <v>FIXAÇÃO DE TUBOS VERTICAIS DE PPR DIÂMETROS MAIORES QUE 40 MM E MENORES OU IGUAIS A 75 MM COM ABRAÇADEIRA METÁLICA RÍGIDA TIPO D 1 1/2", FIXADA EM PERFILADO EM ALVENARIA. AF_05/2015</v>
          </cell>
          <cell r="F984" t="str">
            <v>M</v>
          </cell>
          <cell r="G984">
            <v>2</v>
          </cell>
          <cell r="H984">
            <v>2.19</v>
          </cell>
          <cell r="I984">
            <v>4.38</v>
          </cell>
        </row>
        <row r="985">
          <cell r="B985">
            <v>0</v>
          </cell>
          <cell r="C985">
            <v>0</v>
          </cell>
          <cell r="D985">
            <v>0</v>
          </cell>
          <cell r="E985">
            <v>0</v>
          </cell>
          <cell r="F985">
            <v>0</v>
          </cell>
          <cell r="G985">
            <v>0</v>
          </cell>
          <cell r="H985">
            <v>0</v>
          </cell>
          <cell r="I985">
            <v>0</v>
          </cell>
        </row>
        <row r="986">
          <cell r="B986" t="str">
            <v>CP-ELE-23</v>
          </cell>
          <cell r="C986">
            <v>0</v>
          </cell>
          <cell r="D986">
            <v>0</v>
          </cell>
          <cell r="E986" t="str">
            <v>QUADRO DE DISTRIBUICAO COM BARRAMENTO TRIFASICO, DE EMBUTIR, EM CHAPA DE ACO GALVANIZADO, PARA 12 DISJUNTORES DIN, 100 A SEM BARRAMENTO - FORNECIMENTO E INSTALAÇÃO</v>
          </cell>
          <cell r="F986" t="str">
            <v>UNI</v>
          </cell>
          <cell r="G986">
            <v>1</v>
          </cell>
          <cell r="H986">
            <v>0</v>
          </cell>
          <cell r="I986">
            <v>234.26</v>
          </cell>
        </row>
        <row r="987">
          <cell r="B987" t="str">
            <v>INSUMO</v>
          </cell>
          <cell r="C987" t="str">
            <v>SINAPI</v>
          </cell>
          <cell r="D987">
            <v>13393</v>
          </cell>
          <cell r="E987" t="str">
            <v>QUADRO DE DISTRIBUICAO COM BARRAMENTO TRIFASICO, DE EMBUTIR, EM CHAPA DE ACO GALVANIZADO, PARA 12 DISJUNTORES DIN, 100 A</v>
          </cell>
          <cell r="F987" t="str">
            <v xml:space="preserve">UN    </v>
          </cell>
          <cell r="G987">
            <v>1</v>
          </cell>
          <cell r="H987">
            <v>201.25</v>
          </cell>
          <cell r="I987">
            <v>201.25</v>
          </cell>
        </row>
        <row r="988">
          <cell r="B988" t="str">
            <v>COMPOSICAO</v>
          </cell>
          <cell r="C988" t="str">
            <v>SINAPI</v>
          </cell>
          <cell r="D988">
            <v>88247</v>
          </cell>
          <cell r="E988" t="str">
            <v>AUXILIAR DE ELETRICISTA COM ENCARGOS COMPLEMENTARES</v>
          </cell>
          <cell r="F988" t="str">
            <v>H</v>
          </cell>
          <cell r="G988">
            <v>1</v>
          </cell>
          <cell r="H988">
            <v>14.46</v>
          </cell>
          <cell r="I988">
            <v>14.46</v>
          </cell>
        </row>
        <row r="989">
          <cell r="B989" t="str">
            <v>COMPOSICAO</v>
          </cell>
          <cell r="C989" t="str">
            <v>SINAPI</v>
          </cell>
          <cell r="D989">
            <v>88264</v>
          </cell>
          <cell r="E989" t="str">
            <v>ELETRICISTA COM ENCARGOS COMPLEMENTARES</v>
          </cell>
          <cell r="F989" t="str">
            <v>H</v>
          </cell>
          <cell r="G989">
            <v>1</v>
          </cell>
          <cell r="H989">
            <v>18.55</v>
          </cell>
          <cell r="I989">
            <v>18.55</v>
          </cell>
        </row>
        <row r="990">
          <cell r="B990">
            <v>0</v>
          </cell>
          <cell r="C990">
            <v>0</v>
          </cell>
          <cell r="D990">
            <v>0</v>
          </cell>
          <cell r="E990">
            <v>0</v>
          </cell>
          <cell r="F990">
            <v>0</v>
          </cell>
          <cell r="G990">
            <v>0</v>
          </cell>
          <cell r="H990">
            <v>0</v>
          </cell>
          <cell r="I990">
            <v>0</v>
          </cell>
        </row>
        <row r="991">
          <cell r="B991" t="str">
            <v>CP-ELE-24</v>
          </cell>
          <cell r="C991">
            <v>0</v>
          </cell>
          <cell r="D991">
            <v>0</v>
          </cell>
          <cell r="E991" t="str">
            <v>CAIXA DE AQUALIZAÇÃO DE POTENCIAS 200X200MM - FORNCIMENTO E INSTALAÇÃO</v>
          </cell>
          <cell r="F991" t="str">
            <v>UNI</v>
          </cell>
          <cell r="G991">
            <v>1</v>
          </cell>
          <cell r="H991">
            <v>0</v>
          </cell>
          <cell r="I991">
            <v>166.35</v>
          </cell>
        </row>
        <row r="992">
          <cell r="B992" t="str">
            <v>INSUMO</v>
          </cell>
          <cell r="C992" t="str">
            <v>MERCADO</v>
          </cell>
          <cell r="D992">
            <v>0</v>
          </cell>
          <cell r="E992" t="str">
            <v>CAIXA DE AQUALIZAÇÃO DE POTENCIAS 200X200MM</v>
          </cell>
          <cell r="F992" t="str">
            <v>UNI</v>
          </cell>
          <cell r="G992">
            <v>1</v>
          </cell>
          <cell r="H992">
            <v>135</v>
          </cell>
          <cell r="I992">
            <v>135</v>
          </cell>
        </row>
        <row r="993">
          <cell r="B993" t="str">
            <v>COMPOSICAO</v>
          </cell>
          <cell r="C993" t="str">
            <v>SINAPI</v>
          </cell>
          <cell r="D993">
            <v>88247</v>
          </cell>
          <cell r="E993" t="str">
            <v>AUXILIAR DE ELETRICISTA COM ENCARGOS COMPLEMENTARES</v>
          </cell>
          <cell r="F993" t="str">
            <v>H</v>
          </cell>
          <cell r="G993">
            <v>0.95</v>
          </cell>
          <cell r="H993">
            <v>14.46</v>
          </cell>
          <cell r="I993">
            <v>13.73</v>
          </cell>
        </row>
        <row r="994">
          <cell r="B994" t="str">
            <v>COMPOSICAO</v>
          </cell>
          <cell r="C994" t="str">
            <v>SINAPI</v>
          </cell>
          <cell r="D994">
            <v>88264</v>
          </cell>
          <cell r="E994" t="str">
            <v>ELETRICISTA COM ENCARGOS COMPLEMENTARES</v>
          </cell>
          <cell r="F994" t="str">
            <v>H</v>
          </cell>
          <cell r="G994">
            <v>0.95</v>
          </cell>
          <cell r="H994">
            <v>18.55</v>
          </cell>
          <cell r="I994">
            <v>17.62</v>
          </cell>
        </row>
        <row r="995">
          <cell r="B995">
            <v>0</v>
          </cell>
          <cell r="C995">
            <v>0</v>
          </cell>
          <cell r="D995">
            <v>0</v>
          </cell>
          <cell r="E995">
            <v>0</v>
          </cell>
          <cell r="F995">
            <v>0</v>
          </cell>
          <cell r="G995">
            <v>0</v>
          </cell>
          <cell r="H995">
            <v>0</v>
          </cell>
          <cell r="I995">
            <v>0</v>
          </cell>
        </row>
        <row r="996">
          <cell r="B996" t="str">
            <v>CP-ELE-25</v>
          </cell>
          <cell r="C996">
            <v>0</v>
          </cell>
          <cell r="D996">
            <v>0</v>
          </cell>
          <cell r="E996" t="str">
            <v>PARA-RAIO DE DISTRIBUIÇÃO, TENSÃO NOMINAL 15 KV E DESCARGA DE ATÉ 5 KA</v>
          </cell>
          <cell r="F996" t="str">
            <v>UNI</v>
          </cell>
          <cell r="G996">
            <v>1</v>
          </cell>
          <cell r="H996">
            <v>0</v>
          </cell>
          <cell r="I996">
            <v>455.74</v>
          </cell>
        </row>
        <row r="997">
          <cell r="B997" t="str">
            <v>INSUMO</v>
          </cell>
          <cell r="C997" t="str">
            <v>SINAPI</v>
          </cell>
          <cell r="D997">
            <v>4276</v>
          </cell>
          <cell r="E997" t="str">
            <v>PARA-RAIOS DE DISTRIBUICAO, TENSAO NOMINAL 15 KV, CORRENTE NOMINAL DE DESCARGA 5 KA</v>
          </cell>
          <cell r="F997" t="str">
            <v xml:space="preserve">UN    </v>
          </cell>
          <cell r="G997">
            <v>1</v>
          </cell>
          <cell r="H997">
            <v>257.68</v>
          </cell>
          <cell r="I997">
            <v>257.68</v>
          </cell>
        </row>
        <row r="998">
          <cell r="B998" t="str">
            <v>COMPOSICAO</v>
          </cell>
          <cell r="C998" t="str">
            <v>SINAPI</v>
          </cell>
          <cell r="D998">
            <v>88247</v>
          </cell>
          <cell r="E998" t="str">
            <v>AUXILIAR DE ELETRICISTA COM ENCARGOS COMPLEMENTARES</v>
          </cell>
          <cell r="F998" t="str">
            <v>H</v>
          </cell>
          <cell r="G998">
            <v>6</v>
          </cell>
          <cell r="H998">
            <v>14.46</v>
          </cell>
          <cell r="I998">
            <v>86.76</v>
          </cell>
        </row>
        <row r="999">
          <cell r="B999" t="str">
            <v>COMPOSICAO</v>
          </cell>
          <cell r="C999" t="str">
            <v>SINAPI</v>
          </cell>
          <cell r="D999">
            <v>88264</v>
          </cell>
          <cell r="E999" t="str">
            <v>ELETRICISTA COM ENCARGOS COMPLEMENTARES</v>
          </cell>
          <cell r="F999" t="str">
            <v>H</v>
          </cell>
          <cell r="G999">
            <v>6</v>
          </cell>
          <cell r="H999">
            <v>18.55</v>
          </cell>
          <cell r="I999">
            <v>111.3</v>
          </cell>
        </row>
        <row r="1000">
          <cell r="B1000">
            <v>0</v>
          </cell>
          <cell r="C1000">
            <v>0</v>
          </cell>
          <cell r="D1000">
            <v>0</v>
          </cell>
          <cell r="E1000">
            <v>0</v>
          </cell>
          <cell r="F1000">
            <v>0</v>
          </cell>
          <cell r="G1000">
            <v>0</v>
          </cell>
          <cell r="H1000">
            <v>0</v>
          </cell>
          <cell r="I1000">
            <v>0</v>
          </cell>
        </row>
        <row r="1001">
          <cell r="B1001">
            <v>0</v>
          </cell>
          <cell r="C1001">
            <v>0</v>
          </cell>
          <cell r="D1001">
            <v>0</v>
          </cell>
          <cell r="E1001">
            <v>0</v>
          </cell>
          <cell r="F1001">
            <v>0</v>
          </cell>
          <cell r="G1001">
            <v>0</v>
          </cell>
          <cell r="H1001">
            <v>0</v>
          </cell>
          <cell r="I1001">
            <v>0</v>
          </cell>
        </row>
        <row r="1002">
          <cell r="B1002">
            <v>0</v>
          </cell>
          <cell r="C1002">
            <v>0</v>
          </cell>
          <cell r="D1002">
            <v>0</v>
          </cell>
          <cell r="E1002">
            <v>0</v>
          </cell>
          <cell r="F1002">
            <v>0</v>
          </cell>
          <cell r="G1002">
            <v>0</v>
          </cell>
          <cell r="H1002">
            <v>0</v>
          </cell>
          <cell r="I1002">
            <v>0</v>
          </cell>
        </row>
        <row r="1003">
          <cell r="B1003" t="str">
            <v>CP-ELE-26</v>
          </cell>
          <cell r="C1003">
            <v>0</v>
          </cell>
          <cell r="D1003">
            <v>0</v>
          </cell>
          <cell r="E1003" t="str">
            <v>DISJUNTOR TIPO DIN/IEC, BIPOLAR 63 A</v>
          </cell>
          <cell r="F1003" t="str">
            <v>UN</v>
          </cell>
          <cell r="G1003" t="str">
            <v/>
          </cell>
          <cell r="H1003">
            <v>0</v>
          </cell>
          <cell r="I1003">
            <v>70.599999999999994</v>
          </cell>
        </row>
        <row r="1004">
          <cell r="B1004" t="str">
            <v>INSUMO</v>
          </cell>
          <cell r="C1004" t="str">
            <v>SINAPI</v>
          </cell>
          <cell r="D1004">
            <v>1575</v>
          </cell>
          <cell r="E1004" t="str">
            <v>TERMINAL A COMPRESSAO EM COBRE ESTANHADO PARA CABO 16 MM2, 1 FURO E 1 COMPRESSAO, PARA PARAFUSO DE FIXACAO M6</v>
          </cell>
          <cell r="F1004" t="str">
            <v xml:space="preserve">UN    </v>
          </cell>
          <cell r="G1004">
            <v>2</v>
          </cell>
          <cell r="H1004">
            <v>1.29</v>
          </cell>
          <cell r="I1004">
            <v>2.58</v>
          </cell>
        </row>
        <row r="1005">
          <cell r="B1005" t="str">
            <v>INSUMO</v>
          </cell>
          <cell r="C1005" t="str">
            <v>SINAPI</v>
          </cell>
          <cell r="D1005">
            <v>34628</v>
          </cell>
          <cell r="E1005" t="str">
            <v>DISJUNTOR TIPO DIN/IEC, BIPOLAR 63 A</v>
          </cell>
          <cell r="F1005" t="str">
            <v xml:space="preserve">UN    </v>
          </cell>
          <cell r="G1005">
            <v>1</v>
          </cell>
          <cell r="H1005">
            <v>55.55</v>
          </cell>
          <cell r="I1005">
            <v>55.55</v>
          </cell>
        </row>
        <row r="1006">
          <cell r="B1006" t="str">
            <v>COMPOSICAO</v>
          </cell>
          <cell r="C1006" t="str">
            <v>SINAPI</v>
          </cell>
          <cell r="D1006">
            <v>88247</v>
          </cell>
          <cell r="E1006" t="str">
            <v>AUXILIAR DE ELETRICISTA COM ENCARGOS COMPLEMENTARES</v>
          </cell>
          <cell r="F1006" t="str">
            <v>H</v>
          </cell>
          <cell r="G1006">
            <v>0.378</v>
          </cell>
          <cell r="H1006">
            <v>14.46</v>
          </cell>
          <cell r="I1006">
            <v>5.46</v>
          </cell>
        </row>
        <row r="1007">
          <cell r="B1007" t="str">
            <v>COMPOSICAO</v>
          </cell>
          <cell r="C1007" t="str">
            <v>SINAPI</v>
          </cell>
          <cell r="D1007">
            <v>88264</v>
          </cell>
          <cell r="E1007" t="str">
            <v>ELETRICISTA COM ENCARGOS COMPLEMENTARES</v>
          </cell>
          <cell r="F1007" t="str">
            <v>H</v>
          </cell>
          <cell r="G1007">
            <v>0.378</v>
          </cell>
          <cell r="H1007">
            <v>18.55</v>
          </cell>
          <cell r="I1007">
            <v>7.01</v>
          </cell>
        </row>
        <row r="1008">
          <cell r="B1008">
            <v>0</v>
          </cell>
          <cell r="C1008">
            <v>0</v>
          </cell>
          <cell r="D1008">
            <v>0</v>
          </cell>
          <cell r="E1008">
            <v>0</v>
          </cell>
          <cell r="F1008">
            <v>0</v>
          </cell>
          <cell r="G1008">
            <v>0</v>
          </cell>
          <cell r="H1008">
            <v>0</v>
          </cell>
          <cell r="I1008">
            <v>0</v>
          </cell>
        </row>
        <row r="1009">
          <cell r="B1009" t="str">
            <v>CP-ELE-27</v>
          </cell>
          <cell r="C1009">
            <v>0</v>
          </cell>
          <cell r="D1009">
            <v>0</v>
          </cell>
          <cell r="E1009" t="str">
            <v>LUMINARIA DE EMERGENCIA 30 LEDS, POTENCIA 2 W, BATERIA DE LITIO, AUTONOMIA DE 6 HORAS</v>
          </cell>
          <cell r="F1009" t="str">
            <v xml:space="preserve">UN    </v>
          </cell>
          <cell r="G1009">
            <v>0</v>
          </cell>
          <cell r="H1009">
            <v>0</v>
          </cell>
          <cell r="I1009">
            <v>42.08</v>
          </cell>
        </row>
        <row r="1010">
          <cell r="B1010" t="str">
            <v>COMPOSIÇÃO</v>
          </cell>
          <cell r="C1010" t="str">
            <v>SINAPI</v>
          </cell>
          <cell r="D1010">
            <v>88247</v>
          </cell>
          <cell r="E1010" t="str">
            <v>AUXILIAR DE ELETRICISTA COM ENCARGOS COMPLEMENTARES</v>
          </cell>
          <cell r="F1010" t="str">
            <v>H</v>
          </cell>
          <cell r="G1010">
            <v>0.3</v>
          </cell>
          <cell r="H1010">
            <v>14.46</v>
          </cell>
          <cell r="I1010">
            <v>4.33</v>
          </cell>
        </row>
        <row r="1011">
          <cell r="B1011" t="str">
            <v>COMPOSIÇÃO</v>
          </cell>
          <cell r="C1011" t="str">
            <v>SINAPI</v>
          </cell>
          <cell r="D1011">
            <v>88264</v>
          </cell>
          <cell r="E1011" t="str">
            <v>ELETRICISTA COM ENCARGOS COMPLEMENTARES</v>
          </cell>
          <cell r="F1011" t="str">
            <v>H</v>
          </cell>
          <cell r="G1011">
            <v>0.3</v>
          </cell>
          <cell r="H1011">
            <v>18.55</v>
          </cell>
          <cell r="I1011">
            <v>5.56</v>
          </cell>
        </row>
        <row r="1012">
          <cell r="B1012" t="str">
            <v>INSUMO</v>
          </cell>
          <cell r="C1012" t="str">
            <v>SINAPI</v>
          </cell>
          <cell r="D1012">
            <v>38774</v>
          </cell>
          <cell r="E1012" t="str">
            <v>LUMINARIA DE EMERGENCIA 30 LEDS, POTENCIA 2 W, BATERIA DE LITIO, AUTONOMIA DE 6 HORAS</v>
          </cell>
          <cell r="F1012" t="str">
            <v xml:space="preserve">UN    </v>
          </cell>
          <cell r="G1012">
            <v>1</v>
          </cell>
          <cell r="H1012">
            <v>32.19</v>
          </cell>
          <cell r="I1012">
            <v>32.19</v>
          </cell>
        </row>
        <row r="1013">
          <cell r="B1013">
            <v>0</v>
          </cell>
          <cell r="C1013">
            <v>0</v>
          </cell>
          <cell r="D1013">
            <v>0</v>
          </cell>
          <cell r="E1013">
            <v>0</v>
          </cell>
          <cell r="F1013">
            <v>0</v>
          </cell>
          <cell r="G1013">
            <v>0</v>
          </cell>
          <cell r="I1013">
            <v>0</v>
          </cell>
        </row>
        <row r="1014">
          <cell r="B1014" t="str">
            <v>CP-ELE-28</v>
          </cell>
          <cell r="C1014">
            <v>0</v>
          </cell>
          <cell r="D1014">
            <v>0</v>
          </cell>
          <cell r="E1014" t="str">
            <v>LUMINARIA DE TETO PLAFON/PLAFONIER EM PLASTICO COM BASE E27, POTENCIA MAXIMA 60 W (NAO INCLUI LAMPADA)</v>
          </cell>
          <cell r="F1014" t="str">
            <v xml:space="preserve">UN    </v>
          </cell>
          <cell r="G1014">
            <v>0</v>
          </cell>
          <cell r="H1014">
            <v>0</v>
          </cell>
          <cell r="I1014">
            <v>13.08</v>
          </cell>
        </row>
        <row r="1015">
          <cell r="B1015" t="str">
            <v>COMPOSIÇÃO</v>
          </cell>
          <cell r="C1015" t="str">
            <v>SINAPI</v>
          </cell>
          <cell r="D1015">
            <v>88247</v>
          </cell>
          <cell r="E1015" t="str">
            <v>AUXILIAR DE ELETRICISTA COM ENCARGOS COMPLEMENTARES</v>
          </cell>
          <cell r="F1015" t="str">
            <v>H</v>
          </cell>
          <cell r="G1015">
            <v>0.3</v>
          </cell>
          <cell r="H1015">
            <v>14.46</v>
          </cell>
          <cell r="I1015">
            <v>4.33</v>
          </cell>
        </row>
        <row r="1016">
          <cell r="B1016" t="str">
            <v>COMPOSIÇÃO</v>
          </cell>
          <cell r="C1016" t="str">
            <v>SINAPI</v>
          </cell>
          <cell r="D1016">
            <v>88264</v>
          </cell>
          <cell r="E1016" t="str">
            <v>ELETRICISTA COM ENCARGOS COMPLEMENTARES</v>
          </cell>
          <cell r="F1016" t="str">
            <v>H</v>
          </cell>
          <cell r="G1016">
            <v>0.3</v>
          </cell>
          <cell r="H1016">
            <v>18.55</v>
          </cell>
          <cell r="I1016">
            <v>5.56</v>
          </cell>
        </row>
        <row r="1017">
          <cell r="B1017" t="str">
            <v>INSUMO</v>
          </cell>
          <cell r="C1017" t="str">
            <v>SINAPI</v>
          </cell>
          <cell r="D1017">
            <v>38773</v>
          </cell>
          <cell r="E1017" t="str">
            <v>LUMINARIA DE TETO PLAFON/PLAFONIER EM PLASTICO COM BASE E27, POTENCIA MAXIMA 60 W (NAO INCLUI LAMPADA)</v>
          </cell>
          <cell r="F1017" t="str">
            <v xml:space="preserve">UN    </v>
          </cell>
          <cell r="G1017">
            <v>1</v>
          </cell>
          <cell r="H1017">
            <v>3.19</v>
          </cell>
          <cell r="I1017">
            <v>3.19</v>
          </cell>
        </row>
        <row r="1018">
          <cell r="B1018">
            <v>0</v>
          </cell>
          <cell r="C1018">
            <v>0</v>
          </cell>
          <cell r="D1018">
            <v>0</v>
          </cell>
          <cell r="E1018">
            <v>0</v>
          </cell>
          <cell r="F1018">
            <v>0</v>
          </cell>
          <cell r="G1018">
            <v>0</v>
          </cell>
          <cell r="H1018">
            <v>0</v>
          </cell>
          <cell r="I1018">
            <v>0</v>
          </cell>
        </row>
        <row r="1019">
          <cell r="B1019" t="str">
            <v>MURO</v>
          </cell>
          <cell r="C1019">
            <v>0</v>
          </cell>
          <cell r="D1019">
            <v>0</v>
          </cell>
          <cell r="E1019">
            <v>0</v>
          </cell>
          <cell r="F1019">
            <v>0</v>
          </cell>
          <cell r="G1019">
            <v>0</v>
          </cell>
          <cell r="H1019">
            <v>0</v>
          </cell>
          <cell r="I1019">
            <v>0</v>
          </cell>
        </row>
        <row r="1020">
          <cell r="B1020">
            <v>0</v>
          </cell>
          <cell r="C1020">
            <v>0</v>
          </cell>
          <cell r="D1020">
            <v>0</v>
          </cell>
          <cell r="E1020">
            <v>0</v>
          </cell>
          <cell r="F1020">
            <v>0</v>
          </cell>
          <cell r="G1020">
            <v>0</v>
          </cell>
          <cell r="H1020">
            <v>0</v>
          </cell>
          <cell r="I1020">
            <v>0</v>
          </cell>
        </row>
        <row r="1021">
          <cell r="B1021" t="str">
            <v>CP- MUR-01</v>
          </cell>
          <cell r="C1021">
            <v>0</v>
          </cell>
          <cell r="D1021">
            <v>0</v>
          </cell>
          <cell r="E1021" t="str">
            <v xml:space="preserve">PINTURA COM TINTA ESMALTE SINTÉTICO, DUAS DEMÃOS, FAIXA </v>
          </cell>
          <cell r="F1021" t="str">
            <v>M2</v>
          </cell>
          <cell r="G1021">
            <v>1</v>
          </cell>
          <cell r="H1021">
            <v>0</v>
          </cell>
          <cell r="I1021">
            <v>10.499999999999998</v>
          </cell>
        </row>
        <row r="1022">
          <cell r="B1022" t="str">
            <v>COMPOSIÇÃO</v>
          </cell>
          <cell r="C1022" t="str">
            <v>SINAPI</v>
          </cell>
          <cell r="D1022">
            <v>7292</v>
          </cell>
          <cell r="E1022" t="str">
            <v>TINTA ESMALTE SINTETICO PREMIUM BRILHANTE</v>
          </cell>
          <cell r="F1022" t="str">
            <v xml:space="preserve">L     </v>
          </cell>
          <cell r="G1022">
            <v>0.33</v>
          </cell>
          <cell r="H1022">
            <v>20.53</v>
          </cell>
          <cell r="I1022">
            <v>6.77</v>
          </cell>
        </row>
        <row r="1023">
          <cell r="B1023" t="str">
            <v>COMPOSIÇÃO</v>
          </cell>
          <cell r="C1023" t="str">
            <v>SINAPI</v>
          </cell>
          <cell r="D1023">
            <v>88310</v>
          </cell>
          <cell r="E1023" t="str">
            <v>PINTOR COM ENCARGOS COMPLEMENTARES</v>
          </cell>
          <cell r="F1023" t="str">
            <v>H</v>
          </cell>
          <cell r="G1023">
            <v>0.19</v>
          </cell>
          <cell r="H1023">
            <v>19.04</v>
          </cell>
          <cell r="I1023">
            <v>3.61</v>
          </cell>
        </row>
        <row r="1024">
          <cell r="B1024" t="str">
            <v>COMPOSIÇÃO</v>
          </cell>
          <cell r="C1024" t="str">
            <v>SINAPI</v>
          </cell>
          <cell r="D1024">
            <v>37595</v>
          </cell>
          <cell r="E1024" t="str">
            <v>ARGAMASSA COLANTE TIPO ACIII</v>
          </cell>
          <cell r="F1024" t="str">
            <v xml:space="preserve">KG    </v>
          </cell>
          <cell r="G1024">
            <v>7.0000000000000007E-2</v>
          </cell>
          <cell r="H1024">
            <v>1.83</v>
          </cell>
          <cell r="I1024">
            <v>0.12</v>
          </cell>
        </row>
        <row r="1025">
          <cell r="B1025">
            <v>0</v>
          </cell>
          <cell r="C1025">
            <v>0</v>
          </cell>
          <cell r="D1025">
            <v>0</v>
          </cell>
          <cell r="E1025">
            <v>0</v>
          </cell>
          <cell r="F1025">
            <v>0</v>
          </cell>
          <cell r="G1025">
            <v>0</v>
          </cell>
          <cell r="H1025">
            <v>0</v>
          </cell>
          <cell r="I1025">
            <v>0</v>
          </cell>
        </row>
        <row r="1026">
          <cell r="B1026" t="str">
            <v>CP- MUR-02</v>
          </cell>
          <cell r="C1026">
            <v>0</v>
          </cell>
          <cell r="D1026">
            <v>0</v>
          </cell>
          <cell r="E1026" t="str">
            <v>INSTALAÇÃO E FUNDUÇAO (VIGA BALDRAME)  PORTÃO METALON  (3,5 M X 2,2 M) - PORTAO DE ENTRADA DE VEÍCULOS</v>
          </cell>
          <cell r="F1026" t="str">
            <v xml:space="preserve">UN    </v>
          </cell>
          <cell r="G1026">
            <v>1</v>
          </cell>
          <cell r="H1026">
            <v>0</v>
          </cell>
          <cell r="I1026">
            <v>4261.87</v>
          </cell>
        </row>
        <row r="1027">
          <cell r="B1027" t="str">
            <v xml:space="preserve">INSUMO </v>
          </cell>
          <cell r="C1027" t="str">
            <v>SINAPI</v>
          </cell>
          <cell r="D1027">
            <v>37562</v>
          </cell>
          <cell r="E1027" t="str">
            <v>PORTAO DE CORRER EM GRADIL FIXO DE BARRA DE FERRO CHATA DE 3 X 1/4" NA VERTICAL, SEM REQUADRO, ACABAMENTO NATURAL, COM TRILHOS E ROLDANAS</v>
          </cell>
          <cell r="F1027" t="str">
            <v xml:space="preserve">M2    </v>
          </cell>
          <cell r="G1027">
            <v>7.7</v>
          </cell>
          <cell r="H1027">
            <v>461.9</v>
          </cell>
          <cell r="I1027">
            <v>3556.63</v>
          </cell>
        </row>
        <row r="1028">
          <cell r="B1028" t="str">
            <v>COMPOSIÇÃO</v>
          </cell>
          <cell r="C1028" t="str">
            <v>SINAPI</v>
          </cell>
          <cell r="D1028">
            <v>96527</v>
          </cell>
          <cell r="E1028" t="str">
            <v>ESCAVAÇÃO MANUAL DE VALA PARA VIGA BALDRAME, COM PREVISÃO DE FÔRMA. AF_06/2017</v>
          </cell>
          <cell r="F1028" t="str">
            <v>M3</v>
          </cell>
          <cell r="G1028">
            <v>0.315</v>
          </cell>
          <cell r="H1028">
            <v>86.14</v>
          </cell>
          <cell r="I1028">
            <v>27.13</v>
          </cell>
        </row>
        <row r="1029">
          <cell r="B1029" t="str">
            <v>COMPOSIÇÃO</v>
          </cell>
          <cell r="C1029" t="str">
            <v>SINAPI</v>
          </cell>
          <cell r="D1029">
            <v>96617</v>
          </cell>
          <cell r="E1029" t="str">
            <v>LASTRO DE CONCRETO MAGRO, APLICADO EM BLOCOS DE COROAMENTO OU SAPATAS, ESPESSURA DE 3 CM. AF_08/2017</v>
          </cell>
          <cell r="F1029" t="str">
            <v>M2</v>
          </cell>
          <cell r="G1029">
            <v>1.05</v>
          </cell>
          <cell r="H1029">
            <v>12.32</v>
          </cell>
          <cell r="I1029">
            <v>12.93</v>
          </cell>
        </row>
        <row r="1030">
          <cell r="B1030" t="str">
            <v>COMPOSIÇÃO</v>
          </cell>
          <cell r="C1030" t="str">
            <v>SINAPI</v>
          </cell>
          <cell r="D1030">
            <v>94965</v>
          </cell>
          <cell r="E1030" t="str">
            <v>CONCRETO FCK = 25MPA, TRAÇO 1:2,3:2,7 (CIMENTO/ AREIA MÉDIA/ BRITA 1)  - PREPARO MECÂNICO COM BETONEIRA 400 L. AF_07/2016</v>
          </cell>
          <cell r="F1030" t="str">
            <v>M3</v>
          </cell>
          <cell r="G1030">
            <v>0.315</v>
          </cell>
          <cell r="H1030">
            <v>311.82</v>
          </cell>
          <cell r="I1030">
            <v>98.22</v>
          </cell>
        </row>
        <row r="1031">
          <cell r="B1031" t="str">
            <v>COMPOSIÇÃO</v>
          </cell>
          <cell r="C1031" t="str">
            <v>SINAPI</v>
          </cell>
          <cell r="D1031" t="str">
            <v>74157/4</v>
          </cell>
          <cell r="E1031" t="str">
            <v>LANCAMENTO/APLICACAO MANUAL DE CONCRETO EM FUNDACOES</v>
          </cell>
          <cell r="F1031" t="str">
            <v>M3</v>
          </cell>
          <cell r="G1031">
            <v>0.315</v>
          </cell>
          <cell r="H1031">
            <v>95.19</v>
          </cell>
          <cell r="I1031">
            <v>29.98</v>
          </cell>
        </row>
        <row r="1032">
          <cell r="B1032" t="str">
            <v>COMPOSIÇÃO</v>
          </cell>
          <cell r="C1032" t="str">
            <v>SINAPI</v>
          </cell>
          <cell r="D1032">
            <v>96543</v>
          </cell>
          <cell r="E1032" t="str">
            <v>ARMAÇÃO DE BLOCO, VIGA BALDRAME E SAPATA UTILIZANDO AÇO CA-60 DE 5 MM - MONTAGEM. AF_06/2017</v>
          </cell>
          <cell r="F1032" t="str">
            <v>KG</v>
          </cell>
          <cell r="G1032">
            <v>5.0666000000000002</v>
          </cell>
          <cell r="H1032">
            <v>11.69</v>
          </cell>
          <cell r="I1032">
            <v>59.22</v>
          </cell>
        </row>
        <row r="1033">
          <cell r="B1033" t="str">
            <v>COMPOSIÇÃO</v>
          </cell>
          <cell r="C1033" t="str">
            <v>SINAPI</v>
          </cell>
          <cell r="D1033">
            <v>96545</v>
          </cell>
          <cell r="E1033" t="str">
            <v>ARMAÇÃO DE BLOCO, VIGA BALDRAME OU SAPATA UTILIZANDO AÇO CA-50 DE 8 MM - MONTAGEM. AF_06/2017</v>
          </cell>
          <cell r="F1033" t="str">
            <v>KG</v>
          </cell>
          <cell r="G1033">
            <v>9.9959999999999987</v>
          </cell>
          <cell r="H1033">
            <v>9.9</v>
          </cell>
          <cell r="I1033">
            <v>98.96</v>
          </cell>
        </row>
        <row r="1034">
          <cell r="B1034" t="str">
            <v>COMPOSIÇÃO</v>
          </cell>
          <cell r="C1034" t="str">
            <v>SINAPI</v>
          </cell>
          <cell r="D1034">
            <v>96536</v>
          </cell>
          <cell r="E1034" t="str">
            <v>FABRICAÇÃO, MONTAGEM E DESMONTAGEM DE FÔRMA PARA VIGA BALDRAME, EM MADEIRA SERRADA, E=25 MM, 4 UTILIZAÇÕES. AF_06/2017</v>
          </cell>
          <cell r="F1034" t="str">
            <v>M2</v>
          </cell>
          <cell r="G1034">
            <v>4.2</v>
          </cell>
          <cell r="H1034">
            <v>41.29</v>
          </cell>
          <cell r="I1034">
            <v>173.41</v>
          </cell>
        </row>
        <row r="1035">
          <cell r="B1035" t="str">
            <v>COMPOSIÇÃO</v>
          </cell>
          <cell r="C1035" t="str">
            <v>SINAPI</v>
          </cell>
          <cell r="D1035" t="str">
            <v>74106/1</v>
          </cell>
          <cell r="E1035" t="str">
            <v>IMPERMEABILIZACAO DE ESTRUTURAS ENTERRADAS, COM TINTA ASFALTICA, DUAS DEMAOS.</v>
          </cell>
          <cell r="F1035" t="str">
            <v>M2</v>
          </cell>
          <cell r="G1035">
            <v>5.25</v>
          </cell>
          <cell r="H1035">
            <v>8.85</v>
          </cell>
          <cell r="I1035">
            <v>46.46</v>
          </cell>
        </row>
        <row r="1036">
          <cell r="B1036" t="str">
            <v>COMPOSIÇÃO</v>
          </cell>
          <cell r="C1036" t="str">
            <v>SINAPI</v>
          </cell>
          <cell r="D1036">
            <v>72897</v>
          </cell>
          <cell r="E1036" t="str">
            <v>CARGA MANUAL DE ENTULHO EM CAMINHAO BASCULANTE 6 M3</v>
          </cell>
          <cell r="F1036" t="str">
            <v>M3</v>
          </cell>
          <cell r="G1036">
            <v>0.315</v>
          </cell>
          <cell r="H1036">
            <v>17.809999999999999</v>
          </cell>
          <cell r="I1036">
            <v>5.61</v>
          </cell>
        </row>
        <row r="1037">
          <cell r="B1037" t="str">
            <v>COMPOSIÇÃO</v>
          </cell>
          <cell r="C1037" t="str">
            <v>SINAPI</v>
          </cell>
          <cell r="D1037">
            <v>97914</v>
          </cell>
          <cell r="E1037" t="str">
            <v>TRANSPORTE COM CAMINHÃO BASCULANTE DE 6 M3, EM VIA URBANA PAVIMENTADA, DMT ATÉ 30 KM (UNIDADE: M3XKM). AF_01/2018</v>
          </cell>
          <cell r="F1037" t="str">
            <v>M3XKM</v>
          </cell>
          <cell r="G1037">
            <v>4.7249999999999996</v>
          </cell>
          <cell r="H1037">
            <v>1.17</v>
          </cell>
          <cell r="I1037">
            <v>5.52</v>
          </cell>
        </row>
        <row r="1038">
          <cell r="B1038" t="str">
            <v>COMPOSIÇÃO</v>
          </cell>
          <cell r="C1038" t="str">
            <v>SINAPI</v>
          </cell>
          <cell r="D1038">
            <v>88309</v>
          </cell>
          <cell r="E1038" t="str">
            <v>PEDREIRO COM ENCARGOS COMPLEMENTARES</v>
          </cell>
          <cell r="F1038" t="str">
            <v>H</v>
          </cell>
          <cell r="G1038">
            <v>1.5</v>
          </cell>
          <cell r="H1038">
            <v>17.920000000000002</v>
          </cell>
          <cell r="I1038">
            <v>26.88</v>
          </cell>
        </row>
        <row r="1039">
          <cell r="B1039" t="str">
            <v>COMPOSIÇÃO</v>
          </cell>
          <cell r="C1039" t="str">
            <v>SINAPI</v>
          </cell>
          <cell r="D1039">
            <v>88316</v>
          </cell>
          <cell r="E1039" t="str">
            <v>SERVENTE COM ENCARGOS COMPLEMENTARES</v>
          </cell>
          <cell r="F1039" t="str">
            <v>H</v>
          </cell>
          <cell r="G1039">
            <v>1.5</v>
          </cell>
          <cell r="H1039">
            <v>14.5</v>
          </cell>
          <cell r="I1039">
            <v>21.75</v>
          </cell>
        </row>
        <row r="1040">
          <cell r="B1040" t="str">
            <v>COMPOSIÇÃO</v>
          </cell>
          <cell r="C1040" t="str">
            <v>SINAPI</v>
          </cell>
          <cell r="D1040">
            <v>88315</v>
          </cell>
          <cell r="E1040" t="str">
            <v>SERRALHEIRO COM ENCARGOS COMPLEMENTARES</v>
          </cell>
          <cell r="F1040" t="str">
            <v>H</v>
          </cell>
          <cell r="G1040">
            <v>2</v>
          </cell>
          <cell r="H1040">
            <v>17.84</v>
          </cell>
          <cell r="I1040">
            <v>35.68</v>
          </cell>
        </row>
        <row r="1041">
          <cell r="B1041" t="str">
            <v>COMPOSIÇÃO</v>
          </cell>
          <cell r="C1041" t="str">
            <v>SINAPI</v>
          </cell>
          <cell r="D1041">
            <v>88317</v>
          </cell>
          <cell r="E1041" t="str">
            <v>SOLDADOR COM ENCARGOS COMPLEMENTARES</v>
          </cell>
          <cell r="F1041" t="str">
            <v>H</v>
          </cell>
          <cell r="G1041">
            <v>3.5</v>
          </cell>
          <cell r="H1041">
            <v>18.14</v>
          </cell>
          <cell r="I1041">
            <v>63.49</v>
          </cell>
        </row>
        <row r="1042">
          <cell r="B1042">
            <v>0</v>
          </cell>
          <cell r="C1042">
            <v>0</v>
          </cell>
          <cell r="D1042">
            <v>0</v>
          </cell>
          <cell r="E1042">
            <v>0</v>
          </cell>
          <cell r="F1042">
            <v>0</v>
          </cell>
          <cell r="G1042">
            <v>0</v>
          </cell>
          <cell r="H1042">
            <v>0</v>
          </cell>
          <cell r="I1042">
            <v>0</v>
          </cell>
        </row>
        <row r="1043">
          <cell r="B1043">
            <v>0</v>
          </cell>
          <cell r="C1043">
            <v>0</v>
          </cell>
          <cell r="D1043">
            <v>0</v>
          </cell>
          <cell r="E1043">
            <v>0</v>
          </cell>
          <cell r="F1043">
            <v>0</v>
          </cell>
          <cell r="G1043">
            <v>0</v>
          </cell>
          <cell r="H1043">
            <v>0</v>
          </cell>
          <cell r="I1043">
            <v>0</v>
          </cell>
        </row>
        <row r="1044">
          <cell r="B1044">
            <v>0</v>
          </cell>
          <cell r="C1044">
            <v>0</v>
          </cell>
          <cell r="D1044">
            <v>0</v>
          </cell>
          <cell r="E1044">
            <v>0</v>
          </cell>
          <cell r="F1044">
            <v>0</v>
          </cell>
          <cell r="G1044">
            <v>0</v>
          </cell>
          <cell r="H1044">
            <v>0</v>
          </cell>
          <cell r="I1044">
            <v>0</v>
          </cell>
        </row>
        <row r="1045">
          <cell r="B1045">
            <v>0</v>
          </cell>
          <cell r="C1045">
            <v>0</v>
          </cell>
          <cell r="D1045">
            <v>0</v>
          </cell>
          <cell r="E1045">
            <v>0</v>
          </cell>
          <cell r="F1045">
            <v>0</v>
          </cell>
          <cell r="G1045">
            <v>0</v>
          </cell>
          <cell r="H1045">
            <v>0</v>
          </cell>
          <cell r="I1045">
            <v>0</v>
          </cell>
        </row>
        <row r="1046">
          <cell r="B1046" t="str">
            <v>SERVIÇOS DIVERSOS</v>
          </cell>
          <cell r="C1046">
            <v>0</v>
          </cell>
          <cell r="D1046">
            <v>0</v>
          </cell>
          <cell r="E1046">
            <v>0</v>
          </cell>
          <cell r="F1046">
            <v>0</v>
          </cell>
          <cell r="G1046">
            <v>0</v>
          </cell>
          <cell r="H1046">
            <v>0</v>
          </cell>
          <cell r="I1046">
            <v>0</v>
          </cell>
        </row>
        <row r="1047">
          <cell r="B1047">
            <v>0</v>
          </cell>
          <cell r="C1047">
            <v>0</v>
          </cell>
          <cell r="D1047">
            <v>0</v>
          </cell>
          <cell r="E1047">
            <v>0</v>
          </cell>
          <cell r="F1047">
            <v>0</v>
          </cell>
          <cell r="G1047">
            <v>0</v>
          </cell>
          <cell r="H1047">
            <v>0</v>
          </cell>
          <cell r="I1047">
            <v>0</v>
          </cell>
        </row>
        <row r="1048">
          <cell r="B1048">
            <v>0</v>
          </cell>
          <cell r="C1048">
            <v>0</v>
          </cell>
          <cell r="D1048">
            <v>0</v>
          </cell>
          <cell r="E1048">
            <v>0</v>
          </cell>
          <cell r="F1048">
            <v>0</v>
          </cell>
          <cell r="G1048">
            <v>0</v>
          </cell>
          <cell r="H1048">
            <v>0</v>
          </cell>
          <cell r="I1048">
            <v>0</v>
          </cell>
        </row>
        <row r="1049">
          <cell r="B1049">
            <v>0</v>
          </cell>
          <cell r="C1049">
            <v>0</v>
          </cell>
          <cell r="D1049">
            <v>0</v>
          </cell>
          <cell r="E1049">
            <v>0</v>
          </cell>
          <cell r="F1049">
            <v>0</v>
          </cell>
          <cell r="G1049">
            <v>0</v>
          </cell>
          <cell r="H1049">
            <v>0</v>
          </cell>
          <cell r="I1049">
            <v>0</v>
          </cell>
        </row>
        <row r="1050">
          <cell r="B1050" t="str">
            <v>CP-SD-1</v>
          </cell>
          <cell r="C1050">
            <v>0</v>
          </cell>
          <cell r="D1050">
            <v>0</v>
          </cell>
          <cell r="E1050" t="str">
            <v>FORNECIMENTO E INSTALAÇÃO DE PLACA DE INAUGURAÇÃO DE 40X60CM</v>
          </cell>
          <cell r="F1050" t="str">
            <v>UNI</v>
          </cell>
          <cell r="G1050">
            <v>1</v>
          </cell>
          <cell r="H1050">
            <v>0</v>
          </cell>
          <cell r="I1050">
            <v>920.71</v>
          </cell>
        </row>
        <row r="1051">
          <cell r="B1051" t="str">
            <v>COMPOSIÇÃO</v>
          </cell>
          <cell r="C1051" t="str">
            <v>SINAPI</v>
          </cell>
          <cell r="D1051">
            <v>88309</v>
          </cell>
          <cell r="E1051" t="str">
            <v>PEDREIRO COM ENCARGOS COMPLEMENTARES</v>
          </cell>
          <cell r="F1051" t="str">
            <v>H</v>
          </cell>
          <cell r="G1051">
            <v>0.5</v>
          </cell>
          <cell r="H1051">
            <v>17.920000000000002</v>
          </cell>
          <cell r="I1051">
            <v>8.9600000000000009</v>
          </cell>
        </row>
        <row r="1052">
          <cell r="B1052" t="str">
            <v>COMPOSIÇÃO</v>
          </cell>
          <cell r="C1052" t="str">
            <v>SINAPI</v>
          </cell>
          <cell r="D1052">
            <v>88316</v>
          </cell>
          <cell r="E1052" t="str">
            <v>SERVENTE COM ENCARGOS COMPLEMENTARES</v>
          </cell>
          <cell r="F1052" t="str">
            <v>H</v>
          </cell>
          <cell r="G1052">
            <v>0.5</v>
          </cell>
          <cell r="H1052">
            <v>14.5</v>
          </cell>
          <cell r="I1052">
            <v>7.25</v>
          </cell>
        </row>
        <row r="1053">
          <cell r="B1053" t="str">
            <v xml:space="preserve">INSUMO </v>
          </cell>
          <cell r="C1053" t="str">
            <v>SINAPI</v>
          </cell>
          <cell r="D1053">
            <v>10848</v>
          </cell>
          <cell r="E1053" t="str">
            <v>PLACA DE INAUGURACAO METALICA, *40* CM X *60* CM</v>
          </cell>
          <cell r="F1053" t="str">
            <v xml:space="preserve">UN    </v>
          </cell>
          <cell r="G1053">
            <v>1</v>
          </cell>
          <cell r="H1053">
            <v>904.5</v>
          </cell>
          <cell r="I1053">
            <v>904.5</v>
          </cell>
        </row>
        <row r="1054">
          <cell r="B1054">
            <v>0</v>
          </cell>
          <cell r="C1054">
            <v>0</v>
          </cell>
          <cell r="D1054">
            <v>0</v>
          </cell>
          <cell r="E1054">
            <v>0</v>
          </cell>
          <cell r="F1054">
            <v>0</v>
          </cell>
          <cell r="G1054">
            <v>0</v>
          </cell>
          <cell r="H1054">
            <v>0</v>
          </cell>
          <cell r="I1054">
            <v>0</v>
          </cell>
        </row>
        <row r="1056">
          <cell r="B1056" t="str">
            <v>CP-SD-02</v>
          </cell>
          <cell r="C1056">
            <v>0</v>
          </cell>
          <cell r="D1056">
            <v>0</v>
          </cell>
          <cell r="E1056" t="str">
            <v>CONJUNTO DE MASTRO PARA TRÊS BANDEIRAS E PEDESTAL</v>
          </cell>
          <cell r="F1056" t="str">
            <v>UNI</v>
          </cell>
          <cell r="G1056">
            <v>1</v>
          </cell>
          <cell r="H1056">
            <v>0</v>
          </cell>
          <cell r="I1056">
            <v>2555.9299999999998</v>
          </cell>
        </row>
        <row r="1057">
          <cell r="B1057" t="str">
            <v>COMPOSIÇÃO</v>
          </cell>
          <cell r="C1057" t="str">
            <v>SINAPI</v>
          </cell>
          <cell r="D1057">
            <v>92716</v>
          </cell>
          <cell r="E1057" t="str">
            <v>APARELHO PARA CORTE E SOLDA OXI-ACETILENO SOBRE RODAS, INCLUSIVE CILINDROS E MAÇARICOS - CHP DIURNO. AF_12/2015</v>
          </cell>
          <cell r="F1057" t="str">
            <v>CHP</v>
          </cell>
          <cell r="G1057">
            <v>0.85</v>
          </cell>
          <cell r="H1057">
            <v>22.73</v>
          </cell>
          <cell r="I1057">
            <v>19.32</v>
          </cell>
        </row>
        <row r="1058">
          <cell r="B1058" t="str">
            <v>COMPOSIÇÃO</v>
          </cell>
          <cell r="C1058" t="str">
            <v>SINAPI</v>
          </cell>
          <cell r="D1058">
            <v>88238</v>
          </cell>
          <cell r="E1058" t="str">
            <v>AJUDANTE DE ARMADOR COM ENCARGOS COMPLEMENTARES</v>
          </cell>
          <cell r="F1058" t="str">
            <v>H</v>
          </cell>
          <cell r="G1058">
            <v>2.34</v>
          </cell>
          <cell r="H1058">
            <v>13.88</v>
          </cell>
          <cell r="I1058">
            <v>32.47</v>
          </cell>
        </row>
        <row r="1059">
          <cell r="B1059" t="str">
            <v>COMPOSIÇÃO</v>
          </cell>
          <cell r="C1059" t="str">
            <v>SINAPI</v>
          </cell>
          <cell r="D1059">
            <v>88239</v>
          </cell>
          <cell r="E1059" t="str">
            <v>AJUDANTE DE CARPINTEIRO COM ENCARGOS COMPLEMENTARES</v>
          </cell>
          <cell r="F1059" t="str">
            <v>H</v>
          </cell>
          <cell r="G1059">
            <v>3.5</v>
          </cell>
          <cell r="H1059">
            <v>15.04</v>
          </cell>
          <cell r="I1059">
            <v>52.64</v>
          </cell>
        </row>
        <row r="1060">
          <cell r="B1060" t="str">
            <v xml:space="preserve">INSUMO </v>
          </cell>
          <cell r="C1060" t="str">
            <v>SINAPI</v>
          </cell>
          <cell r="D1060">
            <v>34466</v>
          </cell>
          <cell r="E1060" t="str">
            <v>AJUDANTE DE PINTOR</v>
          </cell>
          <cell r="F1060" t="str">
            <v xml:space="preserve">H     </v>
          </cell>
          <cell r="G1060">
            <v>3.5</v>
          </cell>
          <cell r="H1060">
            <v>9.33</v>
          </cell>
          <cell r="I1060">
            <v>32.65</v>
          </cell>
        </row>
        <row r="1061">
          <cell r="B1061" t="str">
            <v>COMPOSIÇÃO</v>
          </cell>
          <cell r="C1061" t="str">
            <v>SINAPI</v>
          </cell>
          <cell r="D1061">
            <v>88245</v>
          </cell>
          <cell r="E1061" t="str">
            <v>ARMADOR COM ENCARGOS COMPLEMENTARES</v>
          </cell>
          <cell r="F1061" t="str">
            <v>H</v>
          </cell>
          <cell r="G1061">
            <v>2.34</v>
          </cell>
          <cell r="H1061">
            <v>17.84</v>
          </cell>
          <cell r="I1061">
            <v>41.74</v>
          </cell>
        </row>
        <row r="1062">
          <cell r="B1062" t="str">
            <v>COMPOSIÇÃO</v>
          </cell>
          <cell r="C1062" t="str">
            <v>SINAPI</v>
          </cell>
          <cell r="D1062">
            <v>88262</v>
          </cell>
          <cell r="E1062" t="str">
            <v>CARPINTEIRO DE FORMAS COM ENCARGOS COMPLEMENTARES</v>
          </cell>
          <cell r="F1062" t="str">
            <v>H</v>
          </cell>
          <cell r="G1062">
            <v>3.5</v>
          </cell>
          <cell r="H1062">
            <v>17.8</v>
          </cell>
          <cell r="I1062">
            <v>62.3</v>
          </cell>
        </row>
        <row r="1063">
          <cell r="B1063" t="str">
            <v>COMPOSIÇÃO</v>
          </cell>
          <cell r="C1063" t="str">
            <v>SINAPI</v>
          </cell>
          <cell r="D1063">
            <v>88256</v>
          </cell>
          <cell r="E1063" t="str">
            <v>AZULEJISTA OU LADRILHISTA COM ENCARGOS COMPLEMENTARES</v>
          </cell>
          <cell r="F1063" t="str">
            <v>H</v>
          </cell>
          <cell r="G1063">
            <v>5.5</v>
          </cell>
          <cell r="H1063">
            <v>17.87</v>
          </cell>
          <cell r="I1063">
            <v>98.28</v>
          </cell>
        </row>
        <row r="1064">
          <cell r="B1064" t="str">
            <v>COMPOSIÇÃO</v>
          </cell>
          <cell r="C1064" t="str">
            <v>SINAPI</v>
          </cell>
          <cell r="D1064">
            <v>88309</v>
          </cell>
          <cell r="E1064" t="str">
            <v>PEDREIRO COM ENCARGOS COMPLEMENTARES</v>
          </cell>
          <cell r="F1064" t="str">
            <v>H</v>
          </cell>
          <cell r="G1064">
            <v>1.91</v>
          </cell>
          <cell r="H1064">
            <v>17.920000000000002</v>
          </cell>
          <cell r="I1064">
            <v>34.22</v>
          </cell>
        </row>
        <row r="1065">
          <cell r="B1065" t="str">
            <v>COMPOSIÇÃO</v>
          </cell>
          <cell r="C1065" t="str">
            <v>SINAPI</v>
          </cell>
          <cell r="D1065">
            <v>88316</v>
          </cell>
          <cell r="E1065" t="str">
            <v>SERVENTE COM ENCARGOS COMPLEMENTARES</v>
          </cell>
          <cell r="F1065" t="str">
            <v>H</v>
          </cell>
          <cell r="G1065">
            <v>12.5</v>
          </cell>
          <cell r="H1065">
            <v>14.5</v>
          </cell>
          <cell r="I1065">
            <v>181.25</v>
          </cell>
        </row>
        <row r="1066">
          <cell r="B1066" t="str">
            <v xml:space="preserve">INSUMO </v>
          </cell>
          <cell r="C1066" t="str">
            <v>SINAPI</v>
          </cell>
          <cell r="D1066">
            <v>337</v>
          </cell>
          <cell r="E1066" t="str">
            <v>ARAME RECOZIDO 18 BWG, 1,25 MM (0,01 KG/M)</v>
          </cell>
          <cell r="F1066" t="str">
            <v xml:space="preserve">KG    </v>
          </cell>
          <cell r="G1066">
            <v>0.59</v>
          </cell>
          <cell r="H1066">
            <v>11.9</v>
          </cell>
          <cell r="I1066">
            <v>7.02</v>
          </cell>
        </row>
        <row r="1067">
          <cell r="B1067" t="str">
            <v xml:space="preserve">INSUMO </v>
          </cell>
          <cell r="C1067" t="str">
            <v>SINAPI</v>
          </cell>
          <cell r="D1067">
            <v>367</v>
          </cell>
          <cell r="E1067" t="str">
            <v>AREIA GROSSA - POSTO JAZIDA/FORNECEDOR (RETIRADO NA JAZIDA, SEM TRANSPORTE)</v>
          </cell>
          <cell r="F1067" t="str">
            <v xml:space="preserve">M3    </v>
          </cell>
          <cell r="G1067">
            <v>0.5</v>
          </cell>
          <cell r="H1067">
            <v>56.5</v>
          </cell>
          <cell r="I1067">
            <v>28.25</v>
          </cell>
        </row>
        <row r="1068">
          <cell r="B1068" t="str">
            <v xml:space="preserve">INSUMO </v>
          </cell>
          <cell r="C1068" t="str">
            <v>SINAPI</v>
          </cell>
          <cell r="D1068">
            <v>33</v>
          </cell>
          <cell r="E1068" t="str">
            <v>ACO CA-50, 8,0 MM, VERGALHAO</v>
          </cell>
          <cell r="F1068" t="str">
            <v xml:space="preserve">KG    </v>
          </cell>
          <cell r="G1068">
            <v>33.5</v>
          </cell>
          <cell r="H1068">
            <v>5.86</v>
          </cell>
          <cell r="I1068">
            <v>196.31</v>
          </cell>
        </row>
        <row r="1069">
          <cell r="B1069" t="str">
            <v xml:space="preserve">INSUMO </v>
          </cell>
          <cell r="C1069" t="str">
            <v>SINAPI</v>
          </cell>
          <cell r="D1069">
            <v>4718</v>
          </cell>
          <cell r="E1069" t="str">
            <v>PEDRA BRITADA N. 2 (19 A 38 MM) POSTO PEDREIRA/FORNECEDOR, SEM FRETE</v>
          </cell>
          <cell r="F1069" t="str">
            <v xml:space="preserve">M3    </v>
          </cell>
          <cell r="G1069">
            <v>0.16</v>
          </cell>
          <cell r="H1069">
            <v>67.23</v>
          </cell>
          <cell r="I1069">
            <v>10.75</v>
          </cell>
        </row>
        <row r="1070">
          <cell r="B1070" t="str">
            <v xml:space="preserve">INSUMO </v>
          </cell>
          <cell r="C1070" t="str">
            <v>SINAPI</v>
          </cell>
          <cell r="D1070">
            <v>1106</v>
          </cell>
          <cell r="E1070" t="str">
            <v>CAL HIDRATADA CH-I PARA ARGAMASSAS</v>
          </cell>
          <cell r="F1070" t="str">
            <v xml:space="preserve">KG    </v>
          </cell>
          <cell r="G1070">
            <v>7.28</v>
          </cell>
          <cell r="H1070">
            <v>0.56000000000000005</v>
          </cell>
          <cell r="I1070">
            <v>4.07</v>
          </cell>
        </row>
        <row r="1071">
          <cell r="B1071" t="str">
            <v xml:space="preserve">INSUMO </v>
          </cell>
          <cell r="C1071" t="str">
            <v>SINAPI</v>
          </cell>
          <cell r="D1071">
            <v>1347</v>
          </cell>
          <cell r="E1071" t="str">
            <v>CHAPA DE MADEIRA COMPENSADA PLASTIFICADA PARA FORMA DE CONCRETO, DE 2,20 X 1,10 M, E = 12 MM</v>
          </cell>
          <cell r="F1071" t="str">
            <v xml:space="preserve">M2    </v>
          </cell>
          <cell r="G1071">
            <v>3.3</v>
          </cell>
          <cell r="H1071">
            <v>30.58</v>
          </cell>
          <cell r="I1071">
            <v>100.91</v>
          </cell>
        </row>
        <row r="1072">
          <cell r="B1072" t="str">
            <v xml:space="preserve">INSUMO </v>
          </cell>
          <cell r="C1072" t="str">
            <v>SINAPI</v>
          </cell>
          <cell r="D1072">
            <v>1379</v>
          </cell>
          <cell r="E1072" t="str">
            <v>CIMENTO PORTLAND COMPOSTO CP II-32</v>
          </cell>
          <cell r="F1072" t="str">
            <v xml:space="preserve">KG    </v>
          </cell>
          <cell r="G1072">
            <v>112</v>
          </cell>
          <cell r="H1072">
            <v>0.48</v>
          </cell>
          <cell r="I1072">
            <v>53.76</v>
          </cell>
        </row>
        <row r="1073">
          <cell r="B1073" t="str">
            <v xml:space="preserve">INSUMO </v>
          </cell>
          <cell r="C1073" t="str">
            <v>SINAPI</v>
          </cell>
          <cell r="D1073">
            <v>2692</v>
          </cell>
          <cell r="E1073" t="str">
            <v>DESMOLDANTE PROTETOR PARA FORMAS DE MADEIRA, DE BASE OLEOSA EMULSIONADA EM AGUA</v>
          </cell>
          <cell r="F1073" t="str">
            <v xml:space="preserve">L     </v>
          </cell>
          <cell r="G1073">
            <v>1.8</v>
          </cell>
          <cell r="H1073">
            <v>5.55</v>
          </cell>
          <cell r="I1073">
            <v>9.99</v>
          </cell>
        </row>
        <row r="1074">
          <cell r="B1074" t="str">
            <v xml:space="preserve">INSUMO </v>
          </cell>
          <cell r="C1074" t="str">
            <v>SINAPI</v>
          </cell>
          <cell r="D1074">
            <v>10997</v>
          </cell>
          <cell r="E1074" t="str">
            <v>ELETRODO REVESTIDO AWS - E7018, DIAMETRO IGUAL A 4,00 MM</v>
          </cell>
          <cell r="F1074" t="str">
            <v xml:space="preserve">KG    </v>
          </cell>
          <cell r="G1074">
            <v>0.85</v>
          </cell>
          <cell r="H1074">
            <v>13.33</v>
          </cell>
          <cell r="I1074">
            <v>11.33</v>
          </cell>
        </row>
        <row r="1075">
          <cell r="B1075" t="str">
            <v xml:space="preserve">INSUMO </v>
          </cell>
          <cell r="C1075" t="str">
            <v>SINAPI</v>
          </cell>
          <cell r="D1075">
            <v>7293</v>
          </cell>
          <cell r="E1075" t="str">
            <v>TINTA ESMALTE SINTETICO GRAFITE COM PROTECAO PARA METAIS FERROSOS</v>
          </cell>
          <cell r="F1075" t="str">
            <v xml:space="preserve">L     </v>
          </cell>
          <cell r="G1075">
            <v>1.1000000000000001</v>
          </cell>
          <cell r="H1075">
            <v>21.86</v>
          </cell>
          <cell r="I1075">
            <v>24.04</v>
          </cell>
        </row>
        <row r="1076">
          <cell r="B1076" t="str">
            <v xml:space="preserve">INSUMO </v>
          </cell>
          <cell r="C1076" t="str">
            <v>SINAPI</v>
          </cell>
          <cell r="D1076">
            <v>3731</v>
          </cell>
          <cell r="E1076" t="str">
            <v>LADRILHO HIDRAULICO, *20 X 20* CM, E= 2 CM, DADOS, COR NATURAL</v>
          </cell>
          <cell r="F1076" t="str">
            <v xml:space="preserve">M2    </v>
          </cell>
          <cell r="G1076">
            <v>4.3499999999999996</v>
          </cell>
          <cell r="H1076">
            <v>44</v>
          </cell>
          <cell r="I1076">
            <v>191.4</v>
          </cell>
        </row>
        <row r="1077">
          <cell r="B1077" t="str">
            <v xml:space="preserve">INSUMO </v>
          </cell>
          <cell r="C1077" t="str">
            <v>SINAPI</v>
          </cell>
          <cell r="D1077">
            <v>3768</v>
          </cell>
          <cell r="E1077" t="str">
            <v>LIXA EM FOLHA PARA FERRO, NUMERO 150</v>
          </cell>
          <cell r="F1077" t="str">
            <v xml:space="preserve">UN    </v>
          </cell>
          <cell r="G1077">
            <v>2.1</v>
          </cell>
          <cell r="H1077">
            <v>2.37</v>
          </cell>
          <cell r="I1077">
            <v>4.97</v>
          </cell>
        </row>
        <row r="1078">
          <cell r="B1078" t="str">
            <v xml:space="preserve">INSUMO </v>
          </cell>
          <cell r="C1078" t="str">
            <v>SINAPI</v>
          </cell>
          <cell r="D1078">
            <v>4720</v>
          </cell>
          <cell r="E1078" t="str">
            <v>PEDRA BRITADA N. 0, OU PEDRISCO (4,8 A 9,5 MM) POSTO PEDREIRA/FORNECEDOR, SEM FRETE</v>
          </cell>
          <cell r="F1078" t="str">
            <v xml:space="preserve">M3    </v>
          </cell>
          <cell r="G1078">
            <v>0.38</v>
          </cell>
          <cell r="H1078">
            <v>85.84</v>
          </cell>
          <cell r="I1078">
            <v>32.61</v>
          </cell>
        </row>
        <row r="1079">
          <cell r="B1079" t="str">
            <v xml:space="preserve">INSUMO </v>
          </cell>
          <cell r="C1079" t="str">
            <v>MERCADO</v>
          </cell>
          <cell r="D1079">
            <v>0</v>
          </cell>
          <cell r="E1079" t="str">
            <v>PREGO 18X27 (2 1/2 X 10)</v>
          </cell>
          <cell r="F1079" t="str">
            <v>KG</v>
          </cell>
          <cell r="G1079">
            <v>0.45</v>
          </cell>
          <cell r="H1079">
            <v>9.4</v>
          </cell>
          <cell r="I1079">
            <v>4.2300000000000004</v>
          </cell>
        </row>
        <row r="1080">
          <cell r="B1080" t="str">
            <v xml:space="preserve">INSUMO </v>
          </cell>
          <cell r="C1080" t="str">
            <v>MERCADO</v>
          </cell>
          <cell r="D1080">
            <v>0</v>
          </cell>
          <cell r="E1080" t="str">
            <v>SARRAFO DE 1"X4"</v>
          </cell>
          <cell r="F1080" t="str">
            <v>M</v>
          </cell>
          <cell r="G1080">
            <v>2.25</v>
          </cell>
          <cell r="H1080">
            <v>4.74</v>
          </cell>
          <cell r="I1080">
            <v>10.66</v>
          </cell>
        </row>
        <row r="1081">
          <cell r="B1081" t="str">
            <v xml:space="preserve">INSUMO </v>
          </cell>
          <cell r="C1081" t="str">
            <v>SINAPI</v>
          </cell>
          <cell r="D1081">
            <v>21014</v>
          </cell>
          <cell r="E1081" t="str">
            <v>TUBO ACO GALVANIZADO COM COSTURA, CLASSE LEVE, DN 65 MM ( 2 1/2"),  E = 3,35 MM, * 6,23* KG/M (NBR 5580)</v>
          </cell>
          <cell r="F1081" t="str">
            <v xml:space="preserve">M     </v>
          </cell>
          <cell r="G1081">
            <v>11</v>
          </cell>
          <cell r="H1081">
            <v>56.05</v>
          </cell>
          <cell r="I1081">
            <v>616.54999999999995</v>
          </cell>
        </row>
        <row r="1082">
          <cell r="B1082" t="str">
            <v xml:space="preserve">INSUMO </v>
          </cell>
          <cell r="C1082" t="str">
            <v>SINAPI</v>
          </cell>
          <cell r="D1082">
            <v>21015</v>
          </cell>
          <cell r="E1082" t="str">
            <v>TUBO ACO GALVANIZADO COM COSTURA, CLASSE LEVE, DN 80 MM ( 3"),  E = 3,35 MM, *7,32* KG/M (NBR 5580)</v>
          </cell>
          <cell r="F1082" t="str">
            <v xml:space="preserve">M     </v>
          </cell>
          <cell r="G1082">
            <v>10.5</v>
          </cell>
          <cell r="H1082">
            <v>64.39</v>
          </cell>
          <cell r="I1082">
            <v>676.09</v>
          </cell>
        </row>
        <row r="1083">
          <cell r="B1083" t="str">
            <v xml:space="preserve">INSUMO </v>
          </cell>
          <cell r="C1083" t="str">
            <v>SINAPI</v>
          </cell>
          <cell r="D1083">
            <v>7307</v>
          </cell>
          <cell r="E1083" t="str">
            <v>FUNDO ANTICORROSIVO PARA METAIS FERROSOS (ZARCAO)</v>
          </cell>
          <cell r="F1083" t="str">
            <v xml:space="preserve">L     </v>
          </cell>
          <cell r="G1083">
            <v>0.85</v>
          </cell>
          <cell r="H1083">
            <v>21.32</v>
          </cell>
          <cell r="I1083">
            <v>18.12</v>
          </cell>
        </row>
        <row r="1085">
          <cell r="B1085" t="str">
            <v>PISCINA</v>
          </cell>
        </row>
        <row r="1087">
          <cell r="B1087" t="str">
            <v>CP-PSC-01</v>
          </cell>
          <cell r="C1087">
            <v>0</v>
          </cell>
          <cell r="D1087">
            <v>0</v>
          </cell>
          <cell r="E1087" t="str">
            <v>ALVENARIA ESTRUTURAL CANALETA U 14X19X39, FBK 14 MPA (NBR 6136), COM GRAUTEAMENTO FCK= 25 MPA, FORNECIMENTO E MONTAGEM DE TRELIÇA (BARRAS INFERIORES CA-50 DE 6,3MM, DIAGONAIS DE 5,00MM, SUPERIORES 8,00MM)</v>
          </cell>
          <cell r="F1087" t="str">
            <v>M2</v>
          </cell>
          <cell r="G1087">
            <v>1</v>
          </cell>
          <cell r="H1087">
            <v>0</v>
          </cell>
          <cell r="I1087">
            <v>75.67</v>
          </cell>
        </row>
        <row r="1088">
          <cell r="B1088" t="str">
            <v>INSUMO</v>
          </cell>
          <cell r="C1088" t="str">
            <v>SINAPI</v>
          </cell>
          <cell r="D1088">
            <v>38600</v>
          </cell>
          <cell r="E1088" t="str">
            <v>CANALETA CONCRETO ESTRUTURAL 14 X 19 X 39 CM, FBK 14 MPA (NBR 6136)</v>
          </cell>
          <cell r="F1088" t="str">
            <v xml:space="preserve">UN    </v>
          </cell>
          <cell r="G1088">
            <v>2.5</v>
          </cell>
          <cell r="H1088">
            <v>4.2</v>
          </cell>
          <cell r="I1088">
            <v>10.5</v>
          </cell>
        </row>
        <row r="1089">
          <cell r="B1089" t="str">
            <v>COMPOSIÇÃO</v>
          </cell>
          <cell r="C1089" t="str">
            <v>SINAPI</v>
          </cell>
          <cell r="D1089">
            <v>90280</v>
          </cell>
          <cell r="E1089" t="str">
            <v>GRAUTE FGK=25 MPA; TRAÇO 1:0,02:1,2:1,5 (CIMENTO/ CAL/ AREIA GROSSA/ BRITA 0) - PREPARO MECÂNICO COM BETONEIRA 400 L. AF_02/2015</v>
          </cell>
          <cell r="F1089" t="str">
            <v>M3</v>
          </cell>
          <cell r="G1089">
            <v>4.5500000000000006E-2</v>
          </cell>
          <cell r="H1089">
            <v>330.34</v>
          </cell>
          <cell r="I1089">
            <v>15.03</v>
          </cell>
        </row>
        <row r="1090">
          <cell r="B1090" t="str">
            <v>COMPOSIÇÃO</v>
          </cell>
          <cell r="C1090" t="str">
            <v>SINAPI</v>
          </cell>
          <cell r="D1090">
            <v>92761</v>
          </cell>
          <cell r="E1090" t="str">
            <v>ARMAÇÃO DE PILAR OU VIGA DE UMA ESTRUTURA CONVENCIONAL DE CONCRETO ARMADO EM UM EDIFÍCIO DE MÚLTIPLOS PAVIMENTOS UTILIZANDO AÇO CA-50 DE 8,0 MM - MONTAGEM. AF_12/2015</v>
          </cell>
          <cell r="F1090" t="str">
            <v>KG</v>
          </cell>
          <cell r="G1090">
            <v>0.98750000000000004</v>
          </cell>
          <cell r="H1090">
            <v>8.73</v>
          </cell>
          <cell r="I1090">
            <v>8.6199999999999992</v>
          </cell>
        </row>
        <row r="1091">
          <cell r="B1091" t="str">
            <v>COMPOSIÇÃO</v>
          </cell>
          <cell r="C1091" t="str">
            <v>SINAPI</v>
          </cell>
          <cell r="D1091">
            <v>92759</v>
          </cell>
          <cell r="E1091" t="str">
            <v>ARMAÇÃO DE PILAR OU VIGA DE UMA ESTRUTURA CONVENCIONAL DE CONCRETO ARMADO EM UM EDIFÍCIO DE MÚLTIPLOS PAVIMENTOS UTILIZANDO AÇO CA-60 DE 5,0 MM - MONTAGEM. AF_12/2015</v>
          </cell>
          <cell r="F1091" t="str">
            <v>KG</v>
          </cell>
          <cell r="G1091">
            <v>1.2966800000000001</v>
          </cell>
          <cell r="H1091">
            <v>9.73</v>
          </cell>
          <cell r="I1091">
            <v>12.61</v>
          </cell>
        </row>
        <row r="1092">
          <cell r="B1092" t="str">
            <v>COMPOSIÇÃO</v>
          </cell>
          <cell r="C1092" t="str">
            <v>SINAPI</v>
          </cell>
          <cell r="D1092">
            <v>92760</v>
          </cell>
          <cell r="E1092" t="str">
            <v>ARMAÇÃO DE PILAR OU VIGA DE UMA ESTRUTURA CONVENCIONAL DE CONCRETO ARMADO EM UM EDIFÍCIO DE MÚLTIPLOS PAVIMENTOS UTILIZANDO AÇO CA-50 DE 6,3 MM - MONTAGEM. AF_12/2015</v>
          </cell>
          <cell r="F1092" t="str">
            <v>KG</v>
          </cell>
          <cell r="G1092">
            <v>1.2250000000000001</v>
          </cell>
          <cell r="H1092">
            <v>8.7100000000000009</v>
          </cell>
          <cell r="I1092">
            <v>10.66</v>
          </cell>
        </row>
        <row r="1093">
          <cell r="B1093" t="str">
            <v>COMPOSIÇÃO</v>
          </cell>
          <cell r="C1093" t="str">
            <v>SINAPI</v>
          </cell>
          <cell r="D1093">
            <v>88316</v>
          </cell>
          <cell r="E1093" t="str">
            <v>SERVENTE COM ENCARGOS COMPLEMENTARES</v>
          </cell>
          <cell r="F1093" t="str">
            <v>H</v>
          </cell>
          <cell r="G1093">
            <v>0.06</v>
          </cell>
          <cell r="H1093">
            <v>14.5</v>
          </cell>
          <cell r="I1093">
            <v>0.87</v>
          </cell>
        </row>
        <row r="1094">
          <cell r="B1094" t="str">
            <v>COMPOSIÇÃO</v>
          </cell>
          <cell r="C1094" t="str">
            <v>SINAPI</v>
          </cell>
          <cell r="D1094">
            <v>88309</v>
          </cell>
          <cell r="E1094" t="str">
            <v>PEDREIRO COM ENCARGOS COMPLEMENTARES</v>
          </cell>
          <cell r="F1094" t="str">
            <v>H</v>
          </cell>
          <cell r="G1094">
            <v>0.97</v>
          </cell>
          <cell r="H1094">
            <v>17.920000000000002</v>
          </cell>
          <cell r="I1094">
            <v>17.38</v>
          </cell>
        </row>
        <row r="1095">
          <cell r="D1095">
            <v>0</v>
          </cell>
          <cell r="G1095">
            <v>0</v>
          </cell>
          <cell r="H1095">
            <v>0</v>
          </cell>
          <cell r="I1095">
            <v>0</v>
          </cell>
        </row>
        <row r="1096">
          <cell r="B1096" t="str">
            <v>CP-PSC-02</v>
          </cell>
          <cell r="C1096">
            <v>0</v>
          </cell>
          <cell r="D1096">
            <v>0</v>
          </cell>
          <cell r="E1096" t="str">
            <v>ALVENARIA ESTRUTURAL CANALETA J 14X19X29, FBK 14 MPA (NBR 6136), COM GRAUTEAMENTO FCK= 25 MPA, FORNECIMENTO E MONTAGEM DE TRELIÇA (BARRAS DE 5,00MM)</v>
          </cell>
          <cell r="F1096" t="str">
            <v>M2</v>
          </cell>
          <cell r="G1096">
            <v>1</v>
          </cell>
          <cell r="H1096">
            <v>0</v>
          </cell>
          <cell r="I1096">
            <v>56.39</v>
          </cell>
        </row>
        <row r="1097">
          <cell r="B1097" t="str">
            <v>INSUMO</v>
          </cell>
          <cell r="C1097" t="str">
            <v>SINAPI</v>
          </cell>
          <cell r="D1097">
            <v>38600</v>
          </cell>
          <cell r="E1097" t="str">
            <v>CANALETA CONCRETO ESTRUTURAL 14 X 19 X 39 CM, FBK 14 MPA (NBR 6136)</v>
          </cell>
          <cell r="F1097" t="str">
            <v xml:space="preserve">UN    </v>
          </cell>
          <cell r="G1097">
            <v>2.5</v>
          </cell>
          <cell r="H1097">
            <v>4.2</v>
          </cell>
          <cell r="I1097">
            <v>10.5</v>
          </cell>
        </row>
        <row r="1098">
          <cell r="B1098" t="str">
            <v>COMPOSIÇÃO</v>
          </cell>
          <cell r="C1098" t="str">
            <v>SINAPI</v>
          </cell>
          <cell r="D1098">
            <v>90280</v>
          </cell>
          <cell r="E1098" t="str">
            <v>GRAUTE FGK=25 MPA; TRAÇO 1:0,02:1,2:1,5 (CIMENTO/ CAL/ AREIA GROSSA/ BRITA 0) - PREPARO MECÂNICO COM BETONEIRA 400 L. AF_02/2015</v>
          </cell>
          <cell r="F1098" t="str">
            <v>M3</v>
          </cell>
          <cell r="G1098">
            <v>4.5500000000000006E-2</v>
          </cell>
          <cell r="H1098">
            <v>330.34</v>
          </cell>
          <cell r="I1098">
            <v>15.03</v>
          </cell>
        </row>
        <row r="1099">
          <cell r="B1099" t="str">
            <v>COMPOSIÇÃO</v>
          </cell>
          <cell r="C1099" t="str">
            <v>SINAPI</v>
          </cell>
          <cell r="D1099">
            <v>92759</v>
          </cell>
          <cell r="E1099" t="str">
            <v>ARMAÇÃO DE PILAR OU VIGA DE UMA ESTRUTURA CONVENCIONAL DE CONCRETO ARMADO EM UM EDIFÍCIO DE MÚLTIPLOS PAVIMENTOS UTILIZANDO AÇO CA-60 DE 5,0 MM - MONTAGEM. AF_12/2015</v>
          </cell>
          <cell r="F1099" t="str">
            <v>KG</v>
          </cell>
          <cell r="G1099">
            <v>1.2966800000000001</v>
          </cell>
          <cell r="H1099">
            <v>9.73</v>
          </cell>
          <cell r="I1099">
            <v>12.61</v>
          </cell>
        </row>
        <row r="1100">
          <cell r="B1100" t="str">
            <v>COMPOSIÇÃO</v>
          </cell>
          <cell r="C1100" t="str">
            <v>SINAPI</v>
          </cell>
          <cell r="D1100">
            <v>88316</v>
          </cell>
          <cell r="E1100" t="str">
            <v>SERVENTE COM ENCARGOS COMPLEMENTARES</v>
          </cell>
          <cell r="F1100" t="str">
            <v>H</v>
          </cell>
          <cell r="G1100">
            <v>0.06</v>
          </cell>
          <cell r="H1100">
            <v>14.5</v>
          </cell>
          <cell r="I1100">
            <v>0.87</v>
          </cell>
        </row>
        <row r="1101">
          <cell r="B1101" t="str">
            <v>COMPOSIÇÃO</v>
          </cell>
          <cell r="C1101" t="str">
            <v>SINAPI</v>
          </cell>
          <cell r="D1101">
            <v>88309</v>
          </cell>
          <cell r="E1101" t="str">
            <v>PEDREIRO COM ENCARGOS COMPLEMENTARES</v>
          </cell>
          <cell r="F1101" t="str">
            <v>H</v>
          </cell>
          <cell r="G1101">
            <v>0.97</v>
          </cell>
          <cell r="H1101">
            <v>17.920000000000002</v>
          </cell>
          <cell r="I1101">
            <v>17.38</v>
          </cell>
        </row>
        <row r="1102">
          <cell r="B1102">
            <v>0</v>
          </cell>
          <cell r="C1102">
            <v>0</v>
          </cell>
          <cell r="D1102">
            <v>0</v>
          </cell>
          <cell r="E1102">
            <v>0</v>
          </cell>
          <cell r="F1102">
            <v>0</v>
          </cell>
          <cell r="G1102">
            <v>0</v>
          </cell>
          <cell r="H1102">
            <v>0</v>
          </cell>
          <cell r="I1102">
            <v>0</v>
          </cell>
        </row>
        <row r="1103">
          <cell r="B1103" t="str">
            <v>CP-PSC-03</v>
          </cell>
          <cell r="C1103" t="str">
            <v>MERCADO</v>
          </cell>
          <cell r="D1103">
            <v>0</v>
          </cell>
          <cell r="E1103" t="str">
            <v>PASTILHA CERAMICA PARA PISCINA, CORE FRIAS, 5 X 5 CM, FORNECIMENTO E INSTALAÇÃO</v>
          </cell>
          <cell r="F1103" t="str">
            <v>M2</v>
          </cell>
          <cell r="G1103">
            <v>1</v>
          </cell>
          <cell r="H1103">
            <v>0</v>
          </cell>
          <cell r="I1103">
            <v>132.55999999999997</v>
          </cell>
        </row>
        <row r="1104">
          <cell r="B1104" t="str">
            <v>INSUMO</v>
          </cell>
          <cell r="C1104" t="str">
            <v>SINAPI</v>
          </cell>
          <cell r="D1104">
            <v>36881</v>
          </cell>
          <cell r="E1104" t="str">
            <v>PASTILHA CERAMICA/PORCELANA, REVEST INT/EXT E  PISCINA, CORES FRIAS *5 X 5* CM</v>
          </cell>
          <cell r="F1104" t="str">
            <v xml:space="preserve">M2    </v>
          </cell>
          <cell r="G1104">
            <v>1.05</v>
          </cell>
          <cell r="H1104">
            <v>109.62</v>
          </cell>
          <cell r="I1104">
            <v>115.1</v>
          </cell>
        </row>
        <row r="1105">
          <cell r="B1105" t="str">
            <v>INSUMO</v>
          </cell>
          <cell r="C1105" t="str">
            <v>SINAPI</v>
          </cell>
          <cell r="D1105">
            <v>1381</v>
          </cell>
          <cell r="E1105" t="str">
            <v>ARGAMASSA COLANTE AC I PARA CERAMICAS</v>
          </cell>
          <cell r="F1105" t="str">
            <v xml:space="preserve">KG    </v>
          </cell>
          <cell r="G1105">
            <v>4.8600000000000003</v>
          </cell>
          <cell r="H1105">
            <v>0.6</v>
          </cell>
          <cell r="I1105">
            <v>2.91</v>
          </cell>
        </row>
        <row r="1106">
          <cell r="B1106" t="str">
            <v>INSUMO</v>
          </cell>
          <cell r="C1106" t="str">
            <v>SINAPI</v>
          </cell>
          <cell r="D1106">
            <v>34357</v>
          </cell>
          <cell r="E1106" t="str">
            <v>REJUNTE COLORIDO, CIMENTICIO</v>
          </cell>
          <cell r="F1106" t="str">
            <v xml:space="preserve">KG    </v>
          </cell>
          <cell r="G1106">
            <v>0.42</v>
          </cell>
          <cell r="H1106">
            <v>3.82</v>
          </cell>
          <cell r="I1106">
            <v>1.6</v>
          </cell>
        </row>
        <row r="1107">
          <cell r="B1107" t="str">
            <v>COMPOSICAO</v>
          </cell>
          <cell r="C1107" t="str">
            <v>SINAPI</v>
          </cell>
          <cell r="D1107">
            <v>88256</v>
          </cell>
          <cell r="E1107" t="str">
            <v>AZULEJISTA OU LADRILHISTA COM ENCARGOS COMPLEMENTARES</v>
          </cell>
          <cell r="F1107" t="str">
            <v>H</v>
          </cell>
          <cell r="G1107">
            <v>0.49</v>
          </cell>
          <cell r="H1107">
            <v>17.87</v>
          </cell>
          <cell r="I1107">
            <v>8.75</v>
          </cell>
        </row>
        <row r="1108">
          <cell r="B1108" t="str">
            <v>COMPOSICAO</v>
          </cell>
          <cell r="C1108" t="str">
            <v>SINAPI</v>
          </cell>
          <cell r="D1108">
            <v>88316</v>
          </cell>
          <cell r="E1108" t="str">
            <v>SERVENTE COM ENCARGOS COMPLEMENTARES</v>
          </cell>
          <cell r="F1108" t="str">
            <v>H</v>
          </cell>
          <cell r="G1108">
            <v>0.28999999999999998</v>
          </cell>
          <cell r="H1108">
            <v>14.5</v>
          </cell>
          <cell r="I1108">
            <v>4.2</v>
          </cell>
        </row>
        <row r="1109">
          <cell r="D1109">
            <v>0</v>
          </cell>
          <cell r="G1109">
            <v>0</v>
          </cell>
          <cell r="H1109">
            <v>0</v>
          </cell>
          <cell r="I1109">
            <v>0</v>
          </cell>
        </row>
        <row r="1110">
          <cell r="B1110" t="str">
            <v>CP-PSC-04</v>
          </cell>
          <cell r="C1110">
            <v>0</v>
          </cell>
          <cell r="D1110">
            <v>0</v>
          </cell>
          <cell r="E1110" t="str">
            <v>SISTEMA DE AQUECIMENTO SOLAR PARA PISCINA, E CASA DE MAQUINA, FORNECIMENTO E INSTALAÇÃO</v>
          </cell>
          <cell r="F1110" t="str">
            <v xml:space="preserve">UN    </v>
          </cell>
          <cell r="G1110">
            <v>1</v>
          </cell>
          <cell r="H1110">
            <v>0</v>
          </cell>
          <cell r="I1110">
            <v>5642.18</v>
          </cell>
        </row>
        <row r="1111">
          <cell r="B1111" t="str">
            <v>INSUMO</v>
          </cell>
          <cell r="C1111" t="str">
            <v>MERCADO</v>
          </cell>
          <cell r="D1111">
            <v>1</v>
          </cell>
          <cell r="E1111" t="str">
            <v>BOMBA 1/2 CV BM 50 MONO</v>
          </cell>
          <cell r="F1111" t="str">
            <v xml:space="preserve">UN    </v>
          </cell>
          <cell r="G1111">
            <v>1</v>
          </cell>
          <cell r="H1111">
            <v>55.56</v>
          </cell>
          <cell r="I1111">
            <v>55.56</v>
          </cell>
        </row>
        <row r="1112">
          <cell r="B1112" t="str">
            <v>INSUMO</v>
          </cell>
          <cell r="C1112" t="str">
            <v>MERCADO</v>
          </cell>
          <cell r="D1112">
            <v>2</v>
          </cell>
          <cell r="E1112" t="str">
            <v>VÁLVULA VENTOSA 3/4</v>
          </cell>
          <cell r="F1112" t="str">
            <v xml:space="preserve">UN    </v>
          </cell>
          <cell r="G1112">
            <v>2</v>
          </cell>
          <cell r="H1112">
            <v>12.17</v>
          </cell>
          <cell r="I1112">
            <v>24.34</v>
          </cell>
        </row>
        <row r="1113">
          <cell r="B1113" t="str">
            <v>INSUMO</v>
          </cell>
          <cell r="C1113" t="str">
            <v>MERCADO</v>
          </cell>
          <cell r="D1113">
            <v>3</v>
          </cell>
          <cell r="E1113" t="str">
            <v>COL SOLAR 3,00 X 0,30 PISCINA 0,90 M ³</v>
          </cell>
          <cell r="F1113" t="str">
            <v xml:space="preserve">UN    </v>
          </cell>
          <cell r="G1113">
            <v>40</v>
          </cell>
          <cell r="H1113">
            <v>98.66</v>
          </cell>
          <cell r="I1113">
            <v>3946.4</v>
          </cell>
        </row>
        <row r="1114">
          <cell r="B1114" t="str">
            <v>INSUMO</v>
          </cell>
          <cell r="C1114" t="str">
            <v>MERCADO</v>
          </cell>
          <cell r="D1114">
            <v>4</v>
          </cell>
          <cell r="E1114" t="str">
            <v>KIT FECHAMENTO TS-SOLAR</v>
          </cell>
          <cell r="F1114" t="str">
            <v xml:space="preserve">UN    </v>
          </cell>
          <cell r="G1114">
            <v>1</v>
          </cell>
          <cell r="H1114">
            <v>39.35</v>
          </cell>
          <cell r="I1114">
            <v>39.35</v>
          </cell>
        </row>
        <row r="1115">
          <cell r="B1115" t="str">
            <v>INSUMO</v>
          </cell>
          <cell r="C1115" t="str">
            <v>MERCADO</v>
          </cell>
          <cell r="D1115">
            <v>5</v>
          </cell>
          <cell r="E1115" t="str">
            <v>QUADRO AQUECIMENTO SOLAR 1195N 220 V</v>
          </cell>
          <cell r="F1115" t="str">
            <v xml:space="preserve">UN    </v>
          </cell>
          <cell r="G1115">
            <v>1</v>
          </cell>
          <cell r="H1115">
            <v>266.97000000000003</v>
          </cell>
          <cell r="I1115">
            <v>266.97000000000003</v>
          </cell>
        </row>
        <row r="1116">
          <cell r="B1116" t="str">
            <v>INSUMO</v>
          </cell>
          <cell r="C1116" t="str">
            <v>SINAPI</v>
          </cell>
          <cell r="D1116">
            <v>89977</v>
          </cell>
          <cell r="E1116" t="str">
            <v>(COMPOSIÇÃO REPRESENTATIVA) DO SERVIÇO DE ALVENARIA DE VEDAÇÃO DE BLOCOS VAZADOS DE CERÂMICA DE 14X9X19CM (ESPESSURA 14CM, BLOCO DEITADO), PARA EDIFICAÇÃO HABITACIONAL UNIFAMILIAR (CASA) E EDIFICAÇÃO PÚBLICA PADRÃO. AF_12/2014</v>
          </cell>
          <cell r="F1116" t="str">
            <v>M2</v>
          </cell>
          <cell r="G1116">
            <v>6</v>
          </cell>
          <cell r="H1116">
            <v>106.1</v>
          </cell>
          <cell r="I1116">
            <v>636.6</v>
          </cell>
        </row>
        <row r="1117">
          <cell r="B1117" t="str">
            <v>INSUMO</v>
          </cell>
          <cell r="C1117" t="str">
            <v>SINAPI</v>
          </cell>
          <cell r="D1117">
            <v>87894</v>
          </cell>
          <cell r="E1117" t="str">
            <v>CHAPISCO APLICADO EM ALVENARIA (SEM PRESENÇA DE VÃOS) E ESTRUTURAS DE CONCRETO DE FACHADA, COM COLHER DE PEDREIRO.  ARGAMASSA TRAÇO 1:3 COM PREPARO EM BETONEIRA 400L. AF_06/2014</v>
          </cell>
          <cell r="F1117" t="str">
            <v>M2</v>
          </cell>
          <cell r="G1117">
            <v>7</v>
          </cell>
          <cell r="H1117">
            <v>4.51</v>
          </cell>
          <cell r="I1117">
            <v>31.57</v>
          </cell>
        </row>
        <row r="1118">
          <cell r="B1118" t="str">
            <v>INSUMO</v>
          </cell>
          <cell r="C1118" t="str">
            <v>SINAPI</v>
          </cell>
          <cell r="D1118">
            <v>87529</v>
          </cell>
          <cell r="E1118" t="str">
            <v>MASSA ÚNICA, PARA RECEBIMENTO DE PINTURA, EM ARGAMASSA TRAÇO 1:2:8, PREPARO MECÂNICO COM BETONEIRA 400L, APLICADA MANUALMENTE EM FACES INTERNAS DE PAREDES, ESPESSURA DE 20MM, COM EXECUÇÃO DE TALISCAS. AF_06/2014</v>
          </cell>
          <cell r="F1118" t="str">
            <v>M2</v>
          </cell>
          <cell r="G1118">
            <v>8</v>
          </cell>
          <cell r="H1118">
            <v>24.07</v>
          </cell>
          <cell r="I1118">
            <v>192.56</v>
          </cell>
        </row>
        <row r="1119">
          <cell r="B1119" t="str">
            <v>INSUMO</v>
          </cell>
          <cell r="C1119" t="str">
            <v>SINAPI</v>
          </cell>
          <cell r="D1119">
            <v>88485</v>
          </cell>
          <cell r="E1119" t="str">
            <v>APLICAÇÃO DE FUNDO SELADOR ACRÍLICO EM PAREDES, UMA DEMÃO. AF_06/2014</v>
          </cell>
          <cell r="F1119" t="str">
            <v>M2</v>
          </cell>
          <cell r="G1119">
            <v>9</v>
          </cell>
          <cell r="H1119">
            <v>1.56</v>
          </cell>
          <cell r="I1119">
            <v>14.04</v>
          </cell>
        </row>
        <row r="1120">
          <cell r="B1120" t="str">
            <v>INSUMO</v>
          </cell>
          <cell r="C1120" t="str">
            <v>SINAPI</v>
          </cell>
          <cell r="D1120">
            <v>88489</v>
          </cell>
          <cell r="E1120" t="str">
            <v>APLICAÇÃO MANUAL DE PINTURA COM TINTA LÁTEX ACRÍLICA EM PAREDES, DUAS DEMÃOS. AF_06/2014</v>
          </cell>
          <cell r="F1120" t="str">
            <v>M2</v>
          </cell>
          <cell r="G1120">
            <v>10</v>
          </cell>
          <cell r="H1120">
            <v>10.53</v>
          </cell>
          <cell r="I1120">
            <v>105.3</v>
          </cell>
        </row>
        <row r="1121">
          <cell r="B1121" t="str">
            <v>INSUMO</v>
          </cell>
          <cell r="C1121" t="str">
            <v>PRÓPRIA</v>
          </cell>
          <cell r="D1121" t="str">
            <v>CP-PIN-01</v>
          </cell>
          <cell r="E1121" t="str">
            <v xml:space="preserve">PINTURA COM TINTA ESMALTE SINTÉTICO </v>
          </cell>
          <cell r="F1121" t="str">
            <v>M2</v>
          </cell>
          <cell r="G1121">
            <v>1</v>
          </cell>
          <cell r="H1121">
            <v>10.42</v>
          </cell>
          <cell r="I1121">
            <v>10.42</v>
          </cell>
        </row>
        <row r="1122">
          <cell r="B1122" t="str">
            <v>COMPOSICAO</v>
          </cell>
          <cell r="C1122" t="str">
            <v>SINAPI</v>
          </cell>
          <cell r="D1122">
            <v>2436</v>
          </cell>
          <cell r="E1122" t="str">
            <v>ELETRICISTA</v>
          </cell>
          <cell r="F1122" t="str">
            <v xml:space="preserve">H     </v>
          </cell>
          <cell r="G1122">
            <v>12</v>
          </cell>
          <cell r="H1122">
            <v>13.4</v>
          </cell>
          <cell r="I1122">
            <v>160.80000000000001</v>
          </cell>
        </row>
        <row r="1123">
          <cell r="B1123" t="str">
            <v>COMPOSICAO</v>
          </cell>
          <cell r="C1123" t="str">
            <v>SINAPI</v>
          </cell>
          <cell r="D1123">
            <v>2696</v>
          </cell>
          <cell r="E1123" t="str">
            <v>ENCANADOR OU BOMBEIRO HIDRAULICO</v>
          </cell>
          <cell r="F1123" t="str">
            <v xml:space="preserve">H     </v>
          </cell>
          <cell r="G1123">
            <v>5</v>
          </cell>
          <cell r="H1123">
            <v>13.4</v>
          </cell>
          <cell r="I1123">
            <v>67</v>
          </cell>
        </row>
        <row r="1124">
          <cell r="B1124" t="str">
            <v>COMPOSICAO</v>
          </cell>
          <cell r="C1124" t="str">
            <v>SINAPI</v>
          </cell>
          <cell r="D1124">
            <v>88316</v>
          </cell>
          <cell r="E1124" t="str">
            <v>SERVENTE COM ENCARGOS COMPLEMENTARES</v>
          </cell>
          <cell r="F1124" t="str">
            <v>H</v>
          </cell>
          <cell r="G1124">
            <v>5</v>
          </cell>
          <cell r="H1124">
            <v>14.74</v>
          </cell>
          <cell r="I1124">
            <v>73.7</v>
          </cell>
        </row>
        <row r="1125">
          <cell r="B1125" t="str">
            <v>COMPOSIÇÃO</v>
          </cell>
          <cell r="C1125" t="str">
            <v>SINAPI</v>
          </cell>
          <cell r="D1125">
            <v>88309</v>
          </cell>
          <cell r="E1125" t="str">
            <v>PEDREIRO COM ENCARGOS COMPLEMENTARES</v>
          </cell>
          <cell r="F1125" t="str">
            <v>H</v>
          </cell>
          <cell r="G1125">
            <v>0.97</v>
          </cell>
          <cell r="H1125">
            <v>18.12</v>
          </cell>
          <cell r="I1125">
            <v>17.57</v>
          </cell>
        </row>
        <row r="1127">
          <cell r="B1127" t="str">
            <v>SISTEMA DE COMBATE A INCÊNDIO</v>
          </cell>
        </row>
        <row r="1128">
          <cell r="D1128">
            <v>0</v>
          </cell>
          <cell r="G1128">
            <v>0</v>
          </cell>
          <cell r="H1128">
            <v>0</v>
          </cell>
          <cell r="I1128">
            <v>0</v>
          </cell>
        </row>
        <row r="1129">
          <cell r="D1129">
            <v>0</v>
          </cell>
          <cell r="G1129">
            <v>0</v>
          </cell>
          <cell r="H1129">
            <v>0</v>
          </cell>
          <cell r="I1129">
            <v>0</v>
          </cell>
        </row>
        <row r="1130">
          <cell r="B1130" t="str">
            <v>CP-INC-01</v>
          </cell>
          <cell r="C1130">
            <v>0</v>
          </cell>
          <cell r="D1130">
            <v>0</v>
          </cell>
          <cell r="E1130" t="str">
            <v>PLACA DE SINALIZAÇÃO DIRECIONAL RETANGULAR 20 X 40 CM EM PVC (DIREÇÃO DE ROTA DE FUGA) FORNECIMENTO E INSTALAÇÃO</v>
          </cell>
          <cell r="F1130" t="str">
            <v>UNI</v>
          </cell>
          <cell r="G1130">
            <v>1</v>
          </cell>
          <cell r="H1130">
            <v>0</v>
          </cell>
          <cell r="I1130">
            <v>27.55</v>
          </cell>
        </row>
        <row r="1131">
          <cell r="B1131" t="str">
            <v>INSUMO</v>
          </cell>
          <cell r="C1131" t="str">
            <v>SINAPI</v>
          </cell>
          <cell r="D1131">
            <v>37558</v>
          </cell>
          <cell r="E1131" t="str">
            <v>PLACA DE SINALIZACAO DE SEGURANCA CONTRA INCENDIO, FOTOLUMINESCENTE, RETANGULAR, *20 X 40* CM, EM PVC *2* MM ANTI-CHAMAS (SIMBOLOS, CORES E PICTOGRAMAS CONFORME NBR 13434)</v>
          </cell>
          <cell r="F1131" t="str">
            <v xml:space="preserve">UN    </v>
          </cell>
          <cell r="G1131">
            <v>1</v>
          </cell>
          <cell r="H1131">
            <v>26.1</v>
          </cell>
          <cell r="I1131">
            <v>26.1</v>
          </cell>
        </row>
        <row r="1132">
          <cell r="B1132" t="str">
            <v>COMPOSICAO</v>
          </cell>
          <cell r="C1132" t="str">
            <v>SINAPI</v>
          </cell>
          <cell r="D1132">
            <v>88316</v>
          </cell>
          <cell r="E1132" t="str">
            <v>SERVENTE COM ENCARGOS COMPLEMENTARES</v>
          </cell>
          <cell r="F1132" t="str">
            <v>H</v>
          </cell>
          <cell r="G1132">
            <v>0.1</v>
          </cell>
          <cell r="H1132">
            <v>14.5</v>
          </cell>
          <cell r="I1132">
            <v>1.45</v>
          </cell>
        </row>
        <row r="1133">
          <cell r="D1133">
            <v>0</v>
          </cell>
          <cell r="G1133">
            <v>0</v>
          </cell>
          <cell r="H1133">
            <v>0</v>
          </cell>
          <cell r="I1133">
            <v>0</v>
          </cell>
        </row>
        <row r="1134">
          <cell r="B1134" t="str">
            <v>CP-INC-02</v>
          </cell>
          <cell r="C1134">
            <v>0</v>
          </cell>
          <cell r="D1134">
            <v>0</v>
          </cell>
          <cell r="E1134" t="str">
            <v>PLACA DE SINALIZAÇÃO  20 X 40 CM EM PVC (Saída de emergência) MENSAGEM "SAÍDA" FORNECIMENTO E INSTALAÇÃO</v>
          </cell>
          <cell r="F1134" t="str">
            <v>UNI</v>
          </cell>
          <cell r="G1134">
            <v>1</v>
          </cell>
          <cell r="H1134">
            <v>0</v>
          </cell>
          <cell r="I1134">
            <v>27.55</v>
          </cell>
        </row>
        <row r="1135">
          <cell r="B1135" t="str">
            <v>INSUMO</v>
          </cell>
          <cell r="C1135" t="str">
            <v>SINAPI</v>
          </cell>
          <cell r="D1135">
            <v>37558</v>
          </cell>
          <cell r="E1135" t="str">
            <v>PLACA DE SINALIZACAO DE SEGURANCA CONTRA INCENDIO, FOTOLUMINESCENTE, RETANGULAR, *20 X 40* CM, EM PVC *2* MM ANTI-CHAMAS (SIMBOLOS, CORES E PICTOGRAMAS CONFORME NBR 13434)</v>
          </cell>
          <cell r="F1135" t="str">
            <v xml:space="preserve">UN    </v>
          </cell>
          <cell r="G1135">
            <v>1</v>
          </cell>
          <cell r="H1135">
            <v>26.1</v>
          </cell>
          <cell r="I1135">
            <v>26.1</v>
          </cell>
        </row>
        <row r="1136">
          <cell r="B1136" t="str">
            <v>COMPOSICAO</v>
          </cell>
          <cell r="C1136" t="str">
            <v>SINAPI</v>
          </cell>
          <cell r="D1136">
            <v>88316</v>
          </cell>
          <cell r="E1136" t="str">
            <v>SERVENTE COM ENCARGOS COMPLEMENTARES</v>
          </cell>
          <cell r="F1136" t="str">
            <v>H</v>
          </cell>
          <cell r="G1136">
            <v>0.1</v>
          </cell>
          <cell r="H1136">
            <v>14.5</v>
          </cell>
          <cell r="I1136">
            <v>1.45</v>
          </cell>
        </row>
        <row r="1137">
          <cell r="D1137">
            <v>0</v>
          </cell>
          <cell r="G1137">
            <v>0</v>
          </cell>
          <cell r="H1137">
            <v>0</v>
          </cell>
          <cell r="I1137">
            <v>0</v>
          </cell>
        </row>
        <row r="1138">
          <cell r="B1138" t="str">
            <v>CP-INC-03</v>
          </cell>
          <cell r="C1138">
            <v>0</v>
          </cell>
          <cell r="D1138">
            <v>0</v>
          </cell>
          <cell r="E1138" t="str">
            <v>PLACA DE SINALIZAÇÃO EXTINTOR DE INCENDIO 20 X 20 CM EM PVC FORNECIMENTO E INSTALAÇÃO</v>
          </cell>
          <cell r="F1138" t="str">
            <v>UNI</v>
          </cell>
          <cell r="G1138">
            <v>1</v>
          </cell>
          <cell r="H1138">
            <v>0</v>
          </cell>
          <cell r="I1138">
            <v>17.64</v>
          </cell>
        </row>
        <row r="1139">
          <cell r="B1139" t="str">
            <v>INSUMO</v>
          </cell>
          <cell r="C1139" t="str">
            <v>SINAPI</v>
          </cell>
          <cell r="D1139">
            <v>37556</v>
          </cell>
          <cell r="E1139" t="str">
            <v>PLACA DE SINALIZACAO DE SEGURANCA CONTRA INCENDIO, FOTOLUMINESCENTE, QUADRADA, *20 X 20* CM, EM PVC *2* MM ANTI-CHAMAS (SIMBOLOS, CORES E PICTOGRAMAS CONFORME NBR 13434)</v>
          </cell>
          <cell r="F1139" t="str">
            <v xml:space="preserve">UN    </v>
          </cell>
          <cell r="G1139">
            <v>1</v>
          </cell>
          <cell r="H1139">
            <v>16.190000000000001</v>
          </cell>
          <cell r="I1139">
            <v>16.190000000000001</v>
          </cell>
        </row>
        <row r="1140">
          <cell r="B1140" t="str">
            <v>COMPOSICAO</v>
          </cell>
          <cell r="C1140" t="str">
            <v>SINAPI</v>
          </cell>
          <cell r="D1140">
            <v>88316</v>
          </cell>
          <cell r="E1140" t="str">
            <v>SERVENTE COM ENCARGOS COMPLEMENTARES</v>
          </cell>
          <cell r="F1140" t="str">
            <v>H</v>
          </cell>
          <cell r="G1140">
            <v>0.1</v>
          </cell>
          <cell r="H1140">
            <v>14.5</v>
          </cell>
          <cell r="I1140">
            <v>1.45</v>
          </cell>
        </row>
        <row r="1143">
          <cell r="B1143" t="str">
            <v>LIMPEZA FINAL DA OBRA</v>
          </cell>
          <cell r="D1143">
            <v>0</v>
          </cell>
          <cell r="G1143">
            <v>0</v>
          </cell>
          <cell r="H1143">
            <v>0</v>
          </cell>
          <cell r="I1143">
            <v>0</v>
          </cell>
        </row>
        <row r="1144">
          <cell r="D1144">
            <v>0</v>
          </cell>
          <cell r="G1144">
            <v>0</v>
          </cell>
          <cell r="H1144">
            <v>0</v>
          </cell>
          <cell r="I1144">
            <v>0</v>
          </cell>
        </row>
        <row r="1145">
          <cell r="B1145" t="str">
            <v>CP-LFO-01</v>
          </cell>
          <cell r="C1145">
            <v>0</v>
          </cell>
          <cell r="D1145">
            <v>0</v>
          </cell>
          <cell r="E1145" t="str">
            <v>LIMPEZA FINAL DA OBRA</v>
          </cell>
          <cell r="F1145" t="str">
            <v>M2</v>
          </cell>
          <cell r="G1145" t="str">
            <v/>
          </cell>
          <cell r="H1145">
            <v>0</v>
          </cell>
          <cell r="I1145">
            <v>2.25</v>
          </cell>
        </row>
        <row r="1146">
          <cell r="B1146" t="str">
            <v>INSUMO</v>
          </cell>
          <cell r="C1146" t="str">
            <v>SINAPI</v>
          </cell>
          <cell r="D1146">
            <v>3</v>
          </cell>
          <cell r="E1146" t="str">
            <v>ACIDO MURIATICO, DILUICAO 10% A 12% PARA USO EM LIMPEZA</v>
          </cell>
          <cell r="F1146" t="str">
            <v xml:space="preserve">L     </v>
          </cell>
          <cell r="G1146">
            <v>0.05</v>
          </cell>
          <cell r="H1146">
            <v>4.53</v>
          </cell>
          <cell r="I1146">
            <v>0.22</v>
          </cell>
        </row>
        <row r="1147">
          <cell r="B1147" t="str">
            <v>COMPOSICAO</v>
          </cell>
          <cell r="C1147" t="str">
            <v>SINAPI</v>
          </cell>
          <cell r="D1147">
            <v>88316</v>
          </cell>
          <cell r="E1147" t="str">
            <v>SERVENTE COM ENCARGOS COMPLEMENTARES</v>
          </cell>
          <cell r="F1147" t="str">
            <v>H</v>
          </cell>
          <cell r="G1147">
            <v>0.14000000000000001</v>
          </cell>
          <cell r="H1147">
            <v>14.5</v>
          </cell>
          <cell r="I1147">
            <v>2.0299999999999998</v>
          </cell>
        </row>
      </sheetData>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
      <sheetName val="SINAPI AGOSTO 2019"/>
      <sheetName val="1-RESUMO"/>
      <sheetName val="2-ORÇAMENTO"/>
      <sheetName val="3-CRONOGRAMA"/>
      <sheetName val="COMP. PROPRIA"/>
      <sheetName val="4-BDI"/>
    </sheetNames>
    <sheetDataSet>
      <sheetData sheetId="0">
        <row r="86">
          <cell r="E86" t="str">
            <v>ESQUADRIAS</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114"/>
  <sheetViews>
    <sheetView view="pageBreakPreview" topLeftCell="A5832" zoomScaleSheetLayoutView="100" workbookViewId="0">
      <selection activeCell="A5832" sqref="A5832"/>
    </sheetView>
  </sheetViews>
  <sheetFormatPr defaultRowHeight="12.75" x14ac:dyDescent="0.2"/>
  <cols>
    <col min="1" max="1" width="13.42578125" customWidth="1"/>
    <col min="2" max="2" width="77.85546875" customWidth="1"/>
    <col min="3" max="3" width="10.5703125" customWidth="1"/>
    <col min="4" max="4" width="19.5703125" style="209" bestFit="1" customWidth="1"/>
    <col min="5" max="6" width="9.140625" style="184"/>
    <col min="7" max="7" width="11.85546875" style="184" customWidth="1"/>
    <col min="8" max="16384" width="9.140625" style="184"/>
  </cols>
  <sheetData>
    <row r="1" spans="1:4" ht="12.75" customHeight="1" x14ac:dyDescent="0.2"/>
    <row r="3" spans="1:4" ht="38.25" x14ac:dyDescent="0.2">
      <c r="A3" s="608">
        <v>97141</v>
      </c>
      <c r="B3" s="609" t="s">
        <v>3744</v>
      </c>
      <c r="C3" s="610" t="s">
        <v>18</v>
      </c>
      <c r="D3" s="611">
        <v>4.95</v>
      </c>
    </row>
    <row r="4" spans="1:4" ht="38.25" x14ac:dyDescent="0.2">
      <c r="A4" s="608">
        <v>97142</v>
      </c>
      <c r="B4" s="609" t="s">
        <v>3745</v>
      </c>
      <c r="C4" s="610" t="s">
        <v>18</v>
      </c>
      <c r="D4" s="611">
        <v>5.52</v>
      </c>
    </row>
    <row r="5" spans="1:4" ht="38.25" x14ac:dyDescent="0.2">
      <c r="A5" s="608">
        <v>97143</v>
      </c>
      <c r="B5" s="609" t="s">
        <v>3746</v>
      </c>
      <c r="C5" s="610" t="s">
        <v>18</v>
      </c>
      <c r="D5" s="611">
        <v>6.95</v>
      </c>
    </row>
    <row r="6" spans="1:4" ht="38.25" x14ac:dyDescent="0.2">
      <c r="A6" s="608">
        <v>97144</v>
      </c>
      <c r="B6" s="609" t="s">
        <v>3747</v>
      </c>
      <c r="C6" s="610" t="s">
        <v>18</v>
      </c>
      <c r="D6" s="611">
        <v>8.3699999999999992</v>
      </c>
    </row>
    <row r="7" spans="1:4" ht="38.25" x14ac:dyDescent="0.2">
      <c r="A7" s="608">
        <v>97145</v>
      </c>
      <c r="B7" s="609" t="s">
        <v>3748</v>
      </c>
      <c r="C7" s="610" t="s">
        <v>18</v>
      </c>
      <c r="D7" s="611">
        <v>9.82</v>
      </c>
    </row>
    <row r="8" spans="1:4" ht="38.25" x14ac:dyDescent="0.2">
      <c r="A8" s="608">
        <v>97146</v>
      </c>
      <c r="B8" s="609" t="s">
        <v>3749</v>
      </c>
      <c r="C8" s="610" t="s">
        <v>18</v>
      </c>
      <c r="D8" s="611">
        <v>11.27</v>
      </c>
    </row>
    <row r="9" spans="1:4" ht="38.25" x14ac:dyDescent="0.2">
      <c r="A9" s="608">
        <v>97147</v>
      </c>
      <c r="B9" s="609" t="s">
        <v>3750</v>
      </c>
      <c r="C9" s="610" t="s">
        <v>18</v>
      </c>
      <c r="D9" s="611">
        <v>12.72</v>
      </c>
    </row>
    <row r="10" spans="1:4" ht="38.25" x14ac:dyDescent="0.2">
      <c r="A10" s="608">
        <v>97148</v>
      </c>
      <c r="B10" s="609" t="s">
        <v>3751</v>
      </c>
      <c r="C10" s="610" t="s">
        <v>18</v>
      </c>
      <c r="D10" s="611">
        <v>14.18</v>
      </c>
    </row>
    <row r="11" spans="1:4" ht="38.25" x14ac:dyDescent="0.2">
      <c r="A11" s="608">
        <v>97149</v>
      </c>
      <c r="B11" s="609" t="s">
        <v>3752</v>
      </c>
      <c r="C11" s="610" t="s">
        <v>18</v>
      </c>
      <c r="D11" s="611">
        <v>15.65</v>
      </c>
    </row>
    <row r="12" spans="1:4" ht="38.25" x14ac:dyDescent="0.2">
      <c r="A12" s="608">
        <v>97150</v>
      </c>
      <c r="B12" s="609" t="s">
        <v>3753</v>
      </c>
      <c r="C12" s="610" t="s">
        <v>18</v>
      </c>
      <c r="D12" s="611">
        <v>19.46</v>
      </c>
    </row>
    <row r="13" spans="1:4" ht="38.25" x14ac:dyDescent="0.2">
      <c r="A13" s="608">
        <v>97151</v>
      </c>
      <c r="B13" s="609" t="s">
        <v>3754</v>
      </c>
      <c r="C13" s="610" t="s">
        <v>18</v>
      </c>
      <c r="D13" s="611">
        <v>22.76</v>
      </c>
    </row>
    <row r="14" spans="1:4" ht="38.25" x14ac:dyDescent="0.2">
      <c r="A14" s="608">
        <v>97152</v>
      </c>
      <c r="B14" s="609" t="s">
        <v>3755</v>
      </c>
      <c r="C14" s="610" t="s">
        <v>18</v>
      </c>
      <c r="D14" s="611">
        <v>25.76</v>
      </c>
    </row>
    <row r="15" spans="1:4" ht="38.25" x14ac:dyDescent="0.2">
      <c r="A15" s="608">
        <v>97153</v>
      </c>
      <c r="B15" s="609" t="s">
        <v>3756</v>
      </c>
      <c r="C15" s="610" t="s">
        <v>18</v>
      </c>
      <c r="D15" s="611">
        <v>28.92</v>
      </c>
    </row>
    <row r="16" spans="1:4" ht="38.25" x14ac:dyDescent="0.2">
      <c r="A16" s="608">
        <v>97154</v>
      </c>
      <c r="B16" s="609" t="s">
        <v>3757</v>
      </c>
      <c r="C16" s="610" t="s">
        <v>18</v>
      </c>
      <c r="D16" s="611">
        <v>32.14</v>
      </c>
    </row>
    <row r="17" spans="1:4" ht="38.25" x14ac:dyDescent="0.2">
      <c r="A17" s="608">
        <v>97155</v>
      </c>
      <c r="B17" s="609" t="s">
        <v>3758</v>
      </c>
      <c r="C17" s="610" t="s">
        <v>18</v>
      </c>
      <c r="D17" s="611">
        <v>35.340000000000003</v>
      </c>
    </row>
    <row r="18" spans="1:4" ht="38.25" x14ac:dyDescent="0.2">
      <c r="A18" s="608">
        <v>97156</v>
      </c>
      <c r="B18" s="609" t="s">
        <v>3759</v>
      </c>
      <c r="C18" s="610" t="s">
        <v>18</v>
      </c>
      <c r="D18" s="611">
        <v>42.26</v>
      </c>
    </row>
    <row r="19" spans="1:4" ht="38.25" x14ac:dyDescent="0.2">
      <c r="A19" s="608">
        <v>97157</v>
      </c>
      <c r="B19" s="609" t="s">
        <v>3760</v>
      </c>
      <c r="C19" s="610" t="s">
        <v>18</v>
      </c>
      <c r="D19" s="611">
        <v>3.07</v>
      </c>
    </row>
    <row r="20" spans="1:4" ht="38.25" x14ac:dyDescent="0.2">
      <c r="A20" s="608">
        <v>97158</v>
      </c>
      <c r="B20" s="609" t="s">
        <v>3761</v>
      </c>
      <c r="C20" s="610" t="s">
        <v>18</v>
      </c>
      <c r="D20" s="611">
        <v>3.42</v>
      </c>
    </row>
    <row r="21" spans="1:4" ht="38.25" x14ac:dyDescent="0.2">
      <c r="A21" s="608">
        <v>97159</v>
      </c>
      <c r="B21" s="609" t="s">
        <v>3762</v>
      </c>
      <c r="C21" s="610" t="s">
        <v>18</v>
      </c>
      <c r="D21" s="611">
        <v>4.3099999999999996</v>
      </c>
    </row>
    <row r="22" spans="1:4" ht="38.25" x14ac:dyDescent="0.2">
      <c r="A22" s="608">
        <v>97160</v>
      </c>
      <c r="B22" s="609" t="s">
        <v>3763</v>
      </c>
      <c r="C22" s="610" t="s">
        <v>18</v>
      </c>
      <c r="D22" s="611">
        <v>5.19</v>
      </c>
    </row>
    <row r="23" spans="1:4" ht="38.25" x14ac:dyDescent="0.2">
      <c r="A23" s="608">
        <v>97161</v>
      </c>
      <c r="B23" s="609" t="s">
        <v>3764</v>
      </c>
      <c r="C23" s="610" t="s">
        <v>18</v>
      </c>
      <c r="D23" s="611">
        <v>6.11</v>
      </c>
    </row>
    <row r="24" spans="1:4" ht="38.25" x14ac:dyDescent="0.2">
      <c r="A24" s="608">
        <v>97162</v>
      </c>
      <c r="B24" s="609" t="s">
        <v>3765</v>
      </c>
      <c r="C24" s="610" t="s">
        <v>18</v>
      </c>
      <c r="D24" s="611">
        <v>7</v>
      </c>
    </row>
    <row r="25" spans="1:4" ht="38.25" x14ac:dyDescent="0.2">
      <c r="A25" s="608">
        <v>97163</v>
      </c>
      <c r="B25" s="609" t="s">
        <v>3766</v>
      </c>
      <c r="C25" s="610" t="s">
        <v>18</v>
      </c>
      <c r="D25" s="611">
        <v>7.91</v>
      </c>
    </row>
    <row r="26" spans="1:4" ht="38.25" x14ac:dyDescent="0.2">
      <c r="A26" s="608">
        <v>97164</v>
      </c>
      <c r="B26" s="609" t="s">
        <v>3767</v>
      </c>
      <c r="C26" s="610" t="s">
        <v>18</v>
      </c>
      <c r="D26" s="611">
        <v>8.84</v>
      </c>
    </row>
    <row r="27" spans="1:4" ht="38.25" x14ac:dyDescent="0.2">
      <c r="A27" s="608">
        <v>97165</v>
      </c>
      <c r="B27" s="609" t="s">
        <v>3768</v>
      </c>
      <c r="C27" s="610" t="s">
        <v>18</v>
      </c>
      <c r="D27" s="611">
        <v>9.77</v>
      </c>
    </row>
    <row r="28" spans="1:4" ht="38.25" x14ac:dyDescent="0.2">
      <c r="A28" s="608">
        <v>97166</v>
      </c>
      <c r="B28" s="609" t="s">
        <v>3769</v>
      </c>
      <c r="C28" s="610" t="s">
        <v>18</v>
      </c>
      <c r="D28" s="611">
        <v>12.13</v>
      </c>
    </row>
    <row r="29" spans="1:4" ht="38.25" x14ac:dyDescent="0.2">
      <c r="A29" s="608">
        <v>97167</v>
      </c>
      <c r="B29" s="609" t="s">
        <v>3770</v>
      </c>
      <c r="C29" s="610" t="s">
        <v>18</v>
      </c>
      <c r="D29" s="611">
        <v>14.2</v>
      </c>
    </row>
    <row r="30" spans="1:4" ht="38.25" x14ac:dyDescent="0.2">
      <c r="A30" s="608">
        <v>97168</v>
      </c>
      <c r="B30" s="609" t="s">
        <v>3771</v>
      </c>
      <c r="C30" s="610" t="s">
        <v>18</v>
      </c>
      <c r="D30" s="611">
        <v>16</v>
      </c>
    </row>
    <row r="31" spans="1:4" ht="38.25" x14ac:dyDescent="0.2">
      <c r="A31" s="608">
        <v>97169</v>
      </c>
      <c r="B31" s="609" t="s">
        <v>3772</v>
      </c>
      <c r="C31" s="610" t="s">
        <v>18</v>
      </c>
      <c r="D31" s="611">
        <v>17.96</v>
      </c>
    </row>
    <row r="32" spans="1:4" ht="38.25" x14ac:dyDescent="0.2">
      <c r="A32" s="608">
        <v>97170</v>
      </c>
      <c r="B32" s="609" t="s">
        <v>3773</v>
      </c>
      <c r="C32" s="610" t="s">
        <v>18</v>
      </c>
      <c r="D32" s="611">
        <v>19.97</v>
      </c>
    </row>
    <row r="33" spans="1:4" ht="38.25" x14ac:dyDescent="0.2">
      <c r="A33" s="608">
        <v>97171</v>
      </c>
      <c r="B33" s="609" t="s">
        <v>3774</v>
      </c>
      <c r="C33" s="610" t="s">
        <v>18</v>
      </c>
      <c r="D33" s="611">
        <v>21.98</v>
      </c>
    </row>
    <row r="34" spans="1:4" ht="38.25" x14ac:dyDescent="0.2">
      <c r="A34" s="608">
        <v>97172</v>
      </c>
      <c r="B34" s="609" t="s">
        <v>3775</v>
      </c>
      <c r="C34" s="610" t="s">
        <v>18</v>
      </c>
      <c r="D34" s="611">
        <v>26.49</v>
      </c>
    </row>
    <row r="35" spans="1:4" ht="38.25" x14ac:dyDescent="0.2">
      <c r="A35" s="608">
        <v>97173</v>
      </c>
      <c r="B35" s="609" t="s">
        <v>3776</v>
      </c>
      <c r="C35" s="610" t="s">
        <v>18</v>
      </c>
      <c r="D35" s="611">
        <v>20.82</v>
      </c>
    </row>
    <row r="36" spans="1:4" ht="38.25" x14ac:dyDescent="0.2">
      <c r="A36" s="608">
        <v>97174</v>
      </c>
      <c r="B36" s="609" t="s">
        <v>3777</v>
      </c>
      <c r="C36" s="610" t="s">
        <v>18</v>
      </c>
      <c r="D36" s="611">
        <v>24.1</v>
      </c>
    </row>
    <row r="37" spans="1:4" ht="38.25" x14ac:dyDescent="0.2">
      <c r="A37" s="608">
        <v>97175</v>
      </c>
      <c r="B37" s="609" t="s">
        <v>3778</v>
      </c>
      <c r="C37" s="610" t="s">
        <v>18</v>
      </c>
      <c r="D37" s="611">
        <v>27.38</v>
      </c>
    </row>
    <row r="38" spans="1:4" ht="38.25" x14ac:dyDescent="0.2">
      <c r="A38" s="608">
        <v>97176</v>
      </c>
      <c r="B38" s="609" t="s">
        <v>3779</v>
      </c>
      <c r="C38" s="610" t="s">
        <v>18</v>
      </c>
      <c r="D38" s="611">
        <v>30.64</v>
      </c>
    </row>
    <row r="39" spans="1:4" ht="38.25" x14ac:dyDescent="0.2">
      <c r="A39" s="608">
        <v>97177</v>
      </c>
      <c r="B39" s="609" t="s">
        <v>3780</v>
      </c>
      <c r="C39" s="610" t="s">
        <v>18</v>
      </c>
      <c r="D39" s="611">
        <v>37.19</v>
      </c>
    </row>
    <row r="40" spans="1:4" ht="38.25" x14ac:dyDescent="0.2">
      <c r="A40" s="608">
        <v>97178</v>
      </c>
      <c r="B40" s="609" t="s">
        <v>3781</v>
      </c>
      <c r="C40" s="610" t="s">
        <v>18</v>
      </c>
      <c r="D40" s="611">
        <v>43.72</v>
      </c>
    </row>
    <row r="41" spans="1:4" ht="38.25" x14ac:dyDescent="0.2">
      <c r="A41" s="608">
        <v>97179</v>
      </c>
      <c r="B41" s="609" t="s">
        <v>3782</v>
      </c>
      <c r="C41" s="610" t="s">
        <v>18</v>
      </c>
      <c r="D41" s="611">
        <v>50.27</v>
      </c>
    </row>
    <row r="42" spans="1:4" ht="38.25" x14ac:dyDescent="0.2">
      <c r="A42" s="608">
        <v>97180</v>
      </c>
      <c r="B42" s="609" t="s">
        <v>3783</v>
      </c>
      <c r="C42" s="610" t="s">
        <v>18</v>
      </c>
      <c r="D42" s="611">
        <v>56.82</v>
      </c>
    </row>
    <row r="43" spans="1:4" ht="38.25" x14ac:dyDescent="0.2">
      <c r="A43" s="608">
        <v>97181</v>
      </c>
      <c r="B43" s="609" t="s">
        <v>3784</v>
      </c>
      <c r="C43" s="610" t="s">
        <v>18</v>
      </c>
      <c r="D43" s="611">
        <v>65.989999999999995</v>
      </c>
    </row>
    <row r="44" spans="1:4" ht="38.25" x14ac:dyDescent="0.2">
      <c r="A44" s="608">
        <v>97182</v>
      </c>
      <c r="B44" s="609" t="s">
        <v>3785</v>
      </c>
      <c r="C44" s="610" t="s">
        <v>18</v>
      </c>
      <c r="D44" s="611">
        <v>72.81</v>
      </c>
    </row>
    <row r="45" spans="1:4" ht="38.25" x14ac:dyDescent="0.2">
      <c r="A45" s="608">
        <v>97183</v>
      </c>
      <c r="B45" s="609" t="s">
        <v>3786</v>
      </c>
      <c r="C45" s="610" t="s">
        <v>18</v>
      </c>
      <c r="D45" s="611">
        <v>16.920000000000002</v>
      </c>
    </row>
    <row r="46" spans="1:4" ht="38.25" x14ac:dyDescent="0.2">
      <c r="A46" s="608">
        <v>97184</v>
      </c>
      <c r="B46" s="609" t="s">
        <v>3787</v>
      </c>
      <c r="C46" s="610" t="s">
        <v>18</v>
      </c>
      <c r="D46" s="611">
        <v>19.63</v>
      </c>
    </row>
    <row r="47" spans="1:4" ht="38.25" x14ac:dyDescent="0.2">
      <c r="A47" s="608">
        <v>97185</v>
      </c>
      <c r="B47" s="609" t="s">
        <v>3788</v>
      </c>
      <c r="C47" s="610" t="s">
        <v>18</v>
      </c>
      <c r="D47" s="611">
        <v>22.33</v>
      </c>
    </row>
    <row r="48" spans="1:4" ht="38.25" x14ac:dyDescent="0.2">
      <c r="A48" s="608">
        <v>97186</v>
      </c>
      <c r="B48" s="609" t="s">
        <v>3789</v>
      </c>
      <c r="C48" s="610" t="s">
        <v>18</v>
      </c>
      <c r="D48" s="611">
        <v>25.03</v>
      </c>
    </row>
    <row r="49" spans="1:4" ht="38.25" x14ac:dyDescent="0.2">
      <c r="A49" s="608">
        <v>97187</v>
      </c>
      <c r="B49" s="609" t="s">
        <v>3898</v>
      </c>
      <c r="C49" s="610" t="s">
        <v>18</v>
      </c>
      <c r="D49" s="611">
        <v>30.44</v>
      </c>
    </row>
    <row r="50" spans="1:4" ht="38.25" x14ac:dyDescent="0.2">
      <c r="A50" s="608">
        <v>97188</v>
      </c>
      <c r="B50" s="609" t="s">
        <v>3790</v>
      </c>
      <c r="C50" s="610" t="s">
        <v>18</v>
      </c>
      <c r="D50" s="611">
        <v>35.82</v>
      </c>
    </row>
    <row r="51" spans="1:4" ht="38.25" x14ac:dyDescent="0.2">
      <c r="A51" s="608">
        <v>97189</v>
      </c>
      <c r="B51" s="609" t="s">
        <v>3791</v>
      </c>
      <c r="C51" s="610" t="s">
        <v>18</v>
      </c>
      <c r="D51" s="611">
        <v>41.23</v>
      </c>
    </row>
    <row r="52" spans="1:4" ht="38.25" x14ac:dyDescent="0.2">
      <c r="A52" s="608">
        <v>97190</v>
      </c>
      <c r="B52" s="609" t="s">
        <v>3792</v>
      </c>
      <c r="C52" s="610" t="s">
        <v>18</v>
      </c>
      <c r="D52" s="611">
        <v>46.64</v>
      </c>
    </row>
    <row r="53" spans="1:4" ht="38.25" x14ac:dyDescent="0.2">
      <c r="A53" s="608">
        <v>97191</v>
      </c>
      <c r="B53" s="609" t="s">
        <v>3793</v>
      </c>
      <c r="C53" s="610" t="s">
        <v>18</v>
      </c>
      <c r="D53" s="611">
        <v>54.01</v>
      </c>
    </row>
    <row r="54" spans="1:4" ht="38.25" x14ac:dyDescent="0.2">
      <c r="A54" s="608">
        <v>97192</v>
      </c>
      <c r="B54" s="609" t="s">
        <v>3794</v>
      </c>
      <c r="C54" s="610" t="s">
        <v>18</v>
      </c>
      <c r="D54" s="611">
        <v>59.64</v>
      </c>
    </row>
    <row r="55" spans="1:4" ht="38.25" x14ac:dyDescent="0.2">
      <c r="A55" s="608">
        <v>90694</v>
      </c>
      <c r="B55" s="609" t="s">
        <v>433</v>
      </c>
      <c r="C55" s="610" t="s">
        <v>18</v>
      </c>
      <c r="D55" s="611">
        <v>30.64</v>
      </c>
    </row>
    <row r="56" spans="1:4" ht="38.25" x14ac:dyDescent="0.2">
      <c r="A56" s="608">
        <v>90695</v>
      </c>
      <c r="B56" s="609" t="s">
        <v>434</v>
      </c>
      <c r="C56" s="610" t="s">
        <v>18</v>
      </c>
      <c r="D56" s="611">
        <v>64.31</v>
      </c>
    </row>
    <row r="57" spans="1:4" ht="38.25" x14ac:dyDescent="0.2">
      <c r="A57" s="608">
        <v>90696</v>
      </c>
      <c r="B57" s="609" t="s">
        <v>435</v>
      </c>
      <c r="C57" s="610" t="s">
        <v>18</v>
      </c>
      <c r="D57" s="611">
        <v>95.77</v>
      </c>
    </row>
    <row r="58" spans="1:4" ht="38.25" x14ac:dyDescent="0.2">
      <c r="A58" s="608">
        <v>90697</v>
      </c>
      <c r="B58" s="609" t="s">
        <v>436</v>
      </c>
      <c r="C58" s="610" t="s">
        <v>18</v>
      </c>
      <c r="D58" s="611">
        <v>161.80000000000001</v>
      </c>
    </row>
    <row r="59" spans="1:4" ht="38.25" x14ac:dyDescent="0.2">
      <c r="A59" s="608">
        <v>90698</v>
      </c>
      <c r="B59" s="609" t="s">
        <v>437</v>
      </c>
      <c r="C59" s="610" t="s">
        <v>18</v>
      </c>
      <c r="D59" s="611">
        <v>259.77</v>
      </c>
    </row>
    <row r="60" spans="1:4" ht="38.25" x14ac:dyDescent="0.2">
      <c r="A60" s="608">
        <v>90699</v>
      </c>
      <c r="B60" s="609" t="s">
        <v>438</v>
      </c>
      <c r="C60" s="610" t="s">
        <v>18</v>
      </c>
      <c r="D60" s="611">
        <v>321.31</v>
      </c>
    </row>
    <row r="61" spans="1:4" ht="38.25" x14ac:dyDescent="0.2">
      <c r="A61" s="608">
        <v>90700</v>
      </c>
      <c r="B61" s="609" t="s">
        <v>439</v>
      </c>
      <c r="C61" s="610" t="s">
        <v>18</v>
      </c>
      <c r="D61" s="611">
        <v>420.17</v>
      </c>
    </row>
    <row r="62" spans="1:4" ht="38.25" x14ac:dyDescent="0.2">
      <c r="A62" s="608">
        <v>90701</v>
      </c>
      <c r="B62" s="609" t="s">
        <v>1962</v>
      </c>
      <c r="C62" s="610" t="s">
        <v>18</v>
      </c>
      <c r="D62" s="611">
        <v>54.41</v>
      </c>
    </row>
    <row r="63" spans="1:4" ht="38.25" x14ac:dyDescent="0.2">
      <c r="A63" s="608">
        <v>90702</v>
      </c>
      <c r="B63" s="609" t="s">
        <v>1963</v>
      </c>
      <c r="C63" s="610" t="s">
        <v>18</v>
      </c>
      <c r="D63" s="611">
        <v>85.85</v>
      </c>
    </row>
    <row r="64" spans="1:4" ht="38.25" x14ac:dyDescent="0.2">
      <c r="A64" s="608">
        <v>90703</v>
      </c>
      <c r="B64" s="609" t="s">
        <v>1964</v>
      </c>
      <c r="C64" s="610" t="s">
        <v>18</v>
      </c>
      <c r="D64" s="611">
        <v>140.43</v>
      </c>
    </row>
    <row r="65" spans="1:4" ht="38.25" x14ac:dyDescent="0.2">
      <c r="A65" s="608">
        <v>90704</v>
      </c>
      <c r="B65" s="609" t="s">
        <v>1965</v>
      </c>
      <c r="C65" s="610" t="s">
        <v>18</v>
      </c>
      <c r="D65" s="611">
        <v>193.86</v>
      </c>
    </row>
    <row r="66" spans="1:4" ht="38.25" x14ac:dyDescent="0.2">
      <c r="A66" s="608">
        <v>90705</v>
      </c>
      <c r="B66" s="609" t="s">
        <v>1966</v>
      </c>
      <c r="C66" s="610" t="s">
        <v>18</v>
      </c>
      <c r="D66" s="611">
        <v>272.70999999999998</v>
      </c>
    </row>
    <row r="67" spans="1:4" ht="38.25" x14ac:dyDescent="0.2">
      <c r="A67" s="608">
        <v>90706</v>
      </c>
      <c r="B67" s="609" t="s">
        <v>1967</v>
      </c>
      <c r="C67" s="610" t="s">
        <v>18</v>
      </c>
      <c r="D67" s="611">
        <v>323.82</v>
      </c>
    </row>
    <row r="68" spans="1:4" ht="51" x14ac:dyDescent="0.2">
      <c r="A68" s="608">
        <v>90708</v>
      </c>
      <c r="B68" s="609" t="s">
        <v>1968</v>
      </c>
      <c r="C68" s="610" t="s">
        <v>18</v>
      </c>
      <c r="D68" s="611">
        <v>884.46</v>
      </c>
    </row>
    <row r="69" spans="1:4" ht="38.25" x14ac:dyDescent="0.2">
      <c r="A69" s="608">
        <v>90709</v>
      </c>
      <c r="B69" s="609" t="s">
        <v>440</v>
      </c>
      <c r="C69" s="610" t="s">
        <v>18</v>
      </c>
      <c r="D69" s="611">
        <v>31.92</v>
      </c>
    </row>
    <row r="70" spans="1:4" ht="38.25" x14ac:dyDescent="0.2">
      <c r="A70" s="608">
        <v>90710</v>
      </c>
      <c r="B70" s="609" t="s">
        <v>441</v>
      </c>
      <c r="C70" s="610" t="s">
        <v>18</v>
      </c>
      <c r="D70" s="611">
        <v>65.599999999999994</v>
      </c>
    </row>
    <row r="71" spans="1:4" ht="38.25" x14ac:dyDescent="0.2">
      <c r="A71" s="608">
        <v>90711</v>
      </c>
      <c r="B71" s="609" t="s">
        <v>442</v>
      </c>
      <c r="C71" s="610" t="s">
        <v>18</v>
      </c>
      <c r="D71" s="611">
        <v>97.05</v>
      </c>
    </row>
    <row r="72" spans="1:4" ht="38.25" x14ac:dyDescent="0.2">
      <c r="A72" s="608">
        <v>90712</v>
      </c>
      <c r="B72" s="609" t="s">
        <v>443</v>
      </c>
      <c r="C72" s="610" t="s">
        <v>18</v>
      </c>
      <c r="D72" s="611">
        <v>163.08000000000001</v>
      </c>
    </row>
    <row r="73" spans="1:4" ht="38.25" x14ac:dyDescent="0.2">
      <c r="A73" s="608">
        <v>90713</v>
      </c>
      <c r="B73" s="609" t="s">
        <v>444</v>
      </c>
      <c r="C73" s="610" t="s">
        <v>18</v>
      </c>
      <c r="D73" s="611">
        <v>261.05</v>
      </c>
    </row>
    <row r="74" spans="1:4" ht="38.25" x14ac:dyDescent="0.2">
      <c r="A74" s="608">
        <v>90714</v>
      </c>
      <c r="B74" s="609" t="s">
        <v>445</v>
      </c>
      <c r="C74" s="610" t="s">
        <v>18</v>
      </c>
      <c r="D74" s="611">
        <v>322.58999999999997</v>
      </c>
    </row>
    <row r="75" spans="1:4" ht="38.25" x14ac:dyDescent="0.2">
      <c r="A75" s="608">
        <v>90715</v>
      </c>
      <c r="B75" s="609" t="s">
        <v>446</v>
      </c>
      <c r="C75" s="610" t="s">
        <v>18</v>
      </c>
      <c r="D75" s="611">
        <v>423.08</v>
      </c>
    </row>
    <row r="76" spans="1:4" ht="38.25" x14ac:dyDescent="0.2">
      <c r="A76" s="608">
        <v>90716</v>
      </c>
      <c r="B76" s="609" t="s">
        <v>1969</v>
      </c>
      <c r="C76" s="610" t="s">
        <v>18</v>
      </c>
      <c r="D76" s="611">
        <v>55.69</v>
      </c>
    </row>
    <row r="77" spans="1:4" ht="38.25" x14ac:dyDescent="0.2">
      <c r="A77" s="608">
        <v>90717</v>
      </c>
      <c r="B77" s="609" t="s">
        <v>1970</v>
      </c>
      <c r="C77" s="610" t="s">
        <v>18</v>
      </c>
      <c r="D77" s="611">
        <v>87.15</v>
      </c>
    </row>
    <row r="78" spans="1:4" ht="38.25" x14ac:dyDescent="0.2">
      <c r="A78" s="608">
        <v>90718</v>
      </c>
      <c r="B78" s="609" t="s">
        <v>1971</v>
      </c>
      <c r="C78" s="610" t="s">
        <v>18</v>
      </c>
      <c r="D78" s="611">
        <v>141.71</v>
      </c>
    </row>
    <row r="79" spans="1:4" ht="38.25" x14ac:dyDescent="0.2">
      <c r="A79" s="608">
        <v>90719</v>
      </c>
      <c r="B79" s="609" t="s">
        <v>1972</v>
      </c>
      <c r="C79" s="610" t="s">
        <v>18</v>
      </c>
      <c r="D79" s="611">
        <v>195.14</v>
      </c>
    </row>
    <row r="80" spans="1:4" ht="38.25" x14ac:dyDescent="0.2">
      <c r="A80" s="608">
        <v>90720</v>
      </c>
      <c r="B80" s="609" t="s">
        <v>1973</v>
      </c>
      <c r="C80" s="610" t="s">
        <v>18</v>
      </c>
      <c r="D80" s="611">
        <v>274</v>
      </c>
    </row>
    <row r="81" spans="1:4" ht="38.25" x14ac:dyDescent="0.2">
      <c r="A81" s="608">
        <v>90721</v>
      </c>
      <c r="B81" s="609" t="s">
        <v>1974</v>
      </c>
      <c r="C81" s="610" t="s">
        <v>18</v>
      </c>
      <c r="D81" s="611">
        <v>326.72000000000003</v>
      </c>
    </row>
    <row r="82" spans="1:4" ht="51" x14ac:dyDescent="0.2">
      <c r="A82" s="608">
        <v>90723</v>
      </c>
      <c r="B82" s="609" t="s">
        <v>1975</v>
      </c>
      <c r="C82" s="610" t="s">
        <v>18</v>
      </c>
      <c r="D82" s="611">
        <v>886.32</v>
      </c>
    </row>
    <row r="83" spans="1:4" ht="25.5" x14ac:dyDescent="0.2">
      <c r="A83" s="608">
        <v>90724</v>
      </c>
      <c r="B83" s="609" t="s">
        <v>1976</v>
      </c>
      <c r="C83" s="610" t="s">
        <v>38</v>
      </c>
      <c r="D83" s="611">
        <v>15.44</v>
      </c>
    </row>
    <row r="84" spans="1:4" ht="25.5" x14ac:dyDescent="0.2">
      <c r="A84" s="608">
        <v>90725</v>
      </c>
      <c r="B84" s="609" t="s">
        <v>1977</v>
      </c>
      <c r="C84" s="610" t="s">
        <v>38</v>
      </c>
      <c r="D84" s="611">
        <v>19.13</v>
      </c>
    </row>
    <row r="85" spans="1:4" ht="25.5" x14ac:dyDescent="0.2">
      <c r="A85" s="608">
        <v>90726</v>
      </c>
      <c r="B85" s="609" t="s">
        <v>447</v>
      </c>
      <c r="C85" s="610" t="s">
        <v>38</v>
      </c>
      <c r="D85" s="611">
        <v>22.83</v>
      </c>
    </row>
    <row r="86" spans="1:4" ht="25.5" x14ac:dyDescent="0.2">
      <c r="A86" s="608">
        <v>90727</v>
      </c>
      <c r="B86" s="609" t="s">
        <v>1978</v>
      </c>
      <c r="C86" s="610" t="s">
        <v>38</v>
      </c>
      <c r="D86" s="611">
        <v>26.53</v>
      </c>
    </row>
    <row r="87" spans="1:4" ht="25.5" x14ac:dyDescent="0.2">
      <c r="A87" s="608">
        <v>90728</v>
      </c>
      <c r="B87" s="609" t="s">
        <v>1979</v>
      </c>
      <c r="C87" s="610" t="s">
        <v>38</v>
      </c>
      <c r="D87" s="611">
        <v>30.22</v>
      </c>
    </row>
    <row r="88" spans="1:4" ht="25.5" x14ac:dyDescent="0.2">
      <c r="A88" s="608">
        <v>90729</v>
      </c>
      <c r="B88" s="609" t="s">
        <v>1980</v>
      </c>
      <c r="C88" s="610" t="s">
        <v>38</v>
      </c>
      <c r="D88" s="611">
        <v>33.909999999999997</v>
      </c>
    </row>
    <row r="89" spans="1:4" ht="25.5" x14ac:dyDescent="0.2">
      <c r="A89" s="608">
        <v>90730</v>
      </c>
      <c r="B89" s="609" t="s">
        <v>1981</v>
      </c>
      <c r="C89" s="610" t="s">
        <v>38</v>
      </c>
      <c r="D89" s="611">
        <v>37.659999999999997</v>
      </c>
    </row>
    <row r="90" spans="1:4" ht="25.5" x14ac:dyDescent="0.2">
      <c r="A90" s="608">
        <v>90731</v>
      </c>
      <c r="B90" s="609" t="s">
        <v>1982</v>
      </c>
      <c r="C90" s="610" t="s">
        <v>38</v>
      </c>
      <c r="D90" s="611">
        <v>41.35</v>
      </c>
    </row>
    <row r="91" spans="1:4" ht="25.5" x14ac:dyDescent="0.2">
      <c r="A91" s="608">
        <v>90732</v>
      </c>
      <c r="B91" s="609" t="s">
        <v>1983</v>
      </c>
      <c r="C91" s="610" t="s">
        <v>38</v>
      </c>
      <c r="D91" s="611">
        <v>52.45</v>
      </c>
    </row>
    <row r="92" spans="1:4" ht="38.25" x14ac:dyDescent="0.2">
      <c r="A92" s="608">
        <v>90733</v>
      </c>
      <c r="B92" s="609" t="s">
        <v>1984</v>
      </c>
      <c r="C92" s="610" t="s">
        <v>18</v>
      </c>
      <c r="D92" s="611">
        <v>1.62</v>
      </c>
    </row>
    <row r="93" spans="1:4" ht="38.25" x14ac:dyDescent="0.2">
      <c r="A93" s="608">
        <v>90734</v>
      </c>
      <c r="B93" s="609" t="s">
        <v>1985</v>
      </c>
      <c r="C93" s="610" t="s">
        <v>18</v>
      </c>
      <c r="D93" s="611">
        <v>1.97</v>
      </c>
    </row>
    <row r="94" spans="1:4" ht="38.25" x14ac:dyDescent="0.2">
      <c r="A94" s="608">
        <v>90735</v>
      </c>
      <c r="B94" s="609" t="s">
        <v>1986</v>
      </c>
      <c r="C94" s="610" t="s">
        <v>18</v>
      </c>
      <c r="D94" s="611">
        <v>2.34</v>
      </c>
    </row>
    <row r="95" spans="1:4" ht="38.25" x14ac:dyDescent="0.2">
      <c r="A95" s="608">
        <v>90736</v>
      </c>
      <c r="B95" s="609" t="s">
        <v>1987</v>
      </c>
      <c r="C95" s="610" t="s">
        <v>18</v>
      </c>
      <c r="D95" s="611">
        <v>2.7</v>
      </c>
    </row>
    <row r="96" spans="1:4" ht="38.25" x14ac:dyDescent="0.2">
      <c r="A96" s="608">
        <v>90737</v>
      </c>
      <c r="B96" s="609" t="s">
        <v>1988</v>
      </c>
      <c r="C96" s="610" t="s">
        <v>18</v>
      </c>
      <c r="D96" s="611">
        <v>3.06</v>
      </c>
    </row>
    <row r="97" spans="1:4" ht="38.25" x14ac:dyDescent="0.2">
      <c r="A97" s="608">
        <v>90738</v>
      </c>
      <c r="B97" s="609" t="s">
        <v>1989</v>
      </c>
      <c r="C97" s="610" t="s">
        <v>18</v>
      </c>
      <c r="D97" s="611">
        <v>3.43</v>
      </c>
    </row>
    <row r="98" spans="1:4" ht="38.25" x14ac:dyDescent="0.2">
      <c r="A98" s="608">
        <v>90739</v>
      </c>
      <c r="B98" s="609" t="s">
        <v>1990</v>
      </c>
      <c r="C98" s="610" t="s">
        <v>18</v>
      </c>
      <c r="D98" s="611">
        <v>8.56</v>
      </c>
    </row>
    <row r="99" spans="1:4" ht="51" x14ac:dyDescent="0.2">
      <c r="A99" s="608">
        <v>90740</v>
      </c>
      <c r="B99" s="609" t="s">
        <v>1991</v>
      </c>
      <c r="C99" s="610" t="s">
        <v>18</v>
      </c>
      <c r="D99" s="611">
        <v>3.61</v>
      </c>
    </row>
    <row r="100" spans="1:4" ht="51" x14ac:dyDescent="0.2">
      <c r="A100" s="608">
        <v>90741</v>
      </c>
      <c r="B100" s="609" t="s">
        <v>1992</v>
      </c>
      <c r="C100" s="610" t="s">
        <v>18</v>
      </c>
      <c r="D100" s="611">
        <v>3.96</v>
      </c>
    </row>
    <row r="101" spans="1:4" ht="51" x14ac:dyDescent="0.2">
      <c r="A101" s="608">
        <v>90742</v>
      </c>
      <c r="B101" s="609" t="s">
        <v>1993</v>
      </c>
      <c r="C101" s="610" t="s">
        <v>18</v>
      </c>
      <c r="D101" s="611">
        <v>4.33</v>
      </c>
    </row>
    <row r="102" spans="1:4" ht="51" x14ac:dyDescent="0.2">
      <c r="A102" s="608">
        <v>90743</v>
      </c>
      <c r="B102" s="609" t="s">
        <v>1994</v>
      </c>
      <c r="C102" s="610" t="s">
        <v>18</v>
      </c>
      <c r="D102" s="611">
        <v>4.6900000000000004</v>
      </c>
    </row>
    <row r="103" spans="1:4" ht="51" x14ac:dyDescent="0.2">
      <c r="A103" s="608">
        <v>90744</v>
      </c>
      <c r="B103" s="609" t="s">
        <v>1995</v>
      </c>
      <c r="C103" s="610" t="s">
        <v>18</v>
      </c>
      <c r="D103" s="611">
        <v>5.05</v>
      </c>
    </row>
    <row r="104" spans="1:4" ht="51" x14ac:dyDescent="0.2">
      <c r="A104" s="608">
        <v>90745</v>
      </c>
      <c r="B104" s="609" t="s">
        <v>1996</v>
      </c>
      <c r="C104" s="610" t="s">
        <v>18</v>
      </c>
      <c r="D104" s="611">
        <v>12.26</v>
      </c>
    </row>
    <row r="105" spans="1:4" ht="51" x14ac:dyDescent="0.2">
      <c r="A105" s="608">
        <v>90746</v>
      </c>
      <c r="B105" s="609" t="s">
        <v>1997</v>
      </c>
      <c r="C105" s="610" t="s">
        <v>18</v>
      </c>
      <c r="D105" s="611">
        <v>2.19</v>
      </c>
    </row>
    <row r="106" spans="1:4" ht="51" x14ac:dyDescent="0.2">
      <c r="A106" s="608">
        <v>90747</v>
      </c>
      <c r="B106" s="609" t="s">
        <v>1998</v>
      </c>
      <c r="C106" s="610" t="s">
        <v>18</v>
      </c>
      <c r="D106" s="611">
        <v>9.74</v>
      </c>
    </row>
    <row r="107" spans="1:4" ht="38.25" x14ac:dyDescent="0.2">
      <c r="A107" s="608">
        <v>90748</v>
      </c>
      <c r="B107" s="609" t="s">
        <v>1999</v>
      </c>
      <c r="C107" s="610" t="s">
        <v>18</v>
      </c>
      <c r="D107" s="611">
        <v>2.9</v>
      </c>
    </row>
    <row r="108" spans="1:4" ht="38.25" x14ac:dyDescent="0.2">
      <c r="A108" s="608">
        <v>90749</v>
      </c>
      <c r="B108" s="609" t="s">
        <v>2000</v>
      </c>
      <c r="C108" s="610" t="s">
        <v>18</v>
      </c>
      <c r="D108" s="611">
        <v>3.26</v>
      </c>
    </row>
    <row r="109" spans="1:4" ht="38.25" x14ac:dyDescent="0.2">
      <c r="A109" s="608">
        <v>90750</v>
      </c>
      <c r="B109" s="609" t="s">
        <v>2001</v>
      </c>
      <c r="C109" s="610" t="s">
        <v>18</v>
      </c>
      <c r="D109" s="611">
        <v>3.62</v>
      </c>
    </row>
    <row r="110" spans="1:4" ht="38.25" x14ac:dyDescent="0.2">
      <c r="A110" s="608">
        <v>90751</v>
      </c>
      <c r="B110" s="609" t="s">
        <v>2002</v>
      </c>
      <c r="C110" s="610" t="s">
        <v>18</v>
      </c>
      <c r="D110" s="611">
        <v>3.98</v>
      </c>
    </row>
    <row r="111" spans="1:4" ht="38.25" x14ac:dyDescent="0.2">
      <c r="A111" s="608">
        <v>90752</v>
      </c>
      <c r="B111" s="609" t="s">
        <v>2003</v>
      </c>
      <c r="C111" s="610" t="s">
        <v>18</v>
      </c>
      <c r="D111" s="611">
        <v>4.34</v>
      </c>
    </row>
    <row r="112" spans="1:4" ht="38.25" x14ac:dyDescent="0.2">
      <c r="A112" s="608">
        <v>90753</v>
      </c>
      <c r="B112" s="609" t="s">
        <v>2004</v>
      </c>
      <c r="C112" s="610" t="s">
        <v>18</v>
      </c>
      <c r="D112" s="611">
        <v>4.71</v>
      </c>
    </row>
    <row r="113" spans="1:4" ht="38.25" x14ac:dyDescent="0.2">
      <c r="A113" s="608">
        <v>90754</v>
      </c>
      <c r="B113" s="609" t="s">
        <v>2005</v>
      </c>
      <c r="C113" s="610" t="s">
        <v>18</v>
      </c>
      <c r="D113" s="611">
        <v>11.47</v>
      </c>
    </row>
    <row r="114" spans="1:4" ht="51" x14ac:dyDescent="0.2">
      <c r="A114" s="608">
        <v>90755</v>
      </c>
      <c r="B114" s="609" t="s">
        <v>2006</v>
      </c>
      <c r="C114" s="610" t="s">
        <v>18</v>
      </c>
      <c r="D114" s="611">
        <v>4.8899999999999997</v>
      </c>
    </row>
    <row r="115" spans="1:4" ht="51" x14ac:dyDescent="0.2">
      <c r="A115" s="608">
        <v>90756</v>
      </c>
      <c r="B115" s="609" t="s">
        <v>2007</v>
      </c>
      <c r="C115" s="610" t="s">
        <v>18</v>
      </c>
      <c r="D115" s="611">
        <v>5.26</v>
      </c>
    </row>
    <row r="116" spans="1:4" ht="51" x14ac:dyDescent="0.2">
      <c r="A116" s="608">
        <v>90757</v>
      </c>
      <c r="B116" s="609" t="s">
        <v>2008</v>
      </c>
      <c r="C116" s="610" t="s">
        <v>18</v>
      </c>
      <c r="D116" s="611">
        <v>5.61</v>
      </c>
    </row>
    <row r="117" spans="1:4" ht="51" x14ac:dyDescent="0.2">
      <c r="A117" s="608">
        <v>90758</v>
      </c>
      <c r="B117" s="609" t="s">
        <v>2009</v>
      </c>
      <c r="C117" s="610" t="s">
        <v>18</v>
      </c>
      <c r="D117" s="611">
        <v>5.97</v>
      </c>
    </row>
    <row r="118" spans="1:4" ht="51" x14ac:dyDescent="0.2">
      <c r="A118" s="608">
        <v>90759</v>
      </c>
      <c r="B118" s="609" t="s">
        <v>2010</v>
      </c>
      <c r="C118" s="610" t="s">
        <v>18</v>
      </c>
      <c r="D118" s="611">
        <v>6.34</v>
      </c>
    </row>
    <row r="119" spans="1:4" ht="51" x14ac:dyDescent="0.2">
      <c r="A119" s="608">
        <v>90760</v>
      </c>
      <c r="B119" s="609" t="s">
        <v>2011</v>
      </c>
      <c r="C119" s="610" t="s">
        <v>18</v>
      </c>
      <c r="D119" s="611">
        <v>15.16</v>
      </c>
    </row>
    <row r="120" spans="1:4" ht="51" x14ac:dyDescent="0.2">
      <c r="A120" s="608">
        <v>90761</v>
      </c>
      <c r="B120" s="609" t="s">
        <v>2012</v>
      </c>
      <c r="C120" s="610" t="s">
        <v>18</v>
      </c>
      <c r="D120" s="611">
        <v>2.68</v>
      </c>
    </row>
    <row r="121" spans="1:4" ht="51" x14ac:dyDescent="0.2">
      <c r="A121" s="608">
        <v>90762</v>
      </c>
      <c r="B121" s="609" t="s">
        <v>2013</v>
      </c>
      <c r="C121" s="610" t="s">
        <v>18</v>
      </c>
      <c r="D121" s="611">
        <v>11.6</v>
      </c>
    </row>
    <row r="122" spans="1:4" ht="51" x14ac:dyDescent="0.2">
      <c r="A122" s="608">
        <v>94869</v>
      </c>
      <c r="B122" s="609" t="s">
        <v>2912</v>
      </c>
      <c r="C122" s="610" t="s">
        <v>18</v>
      </c>
      <c r="D122" s="611">
        <v>180.67</v>
      </c>
    </row>
    <row r="123" spans="1:4" ht="51" x14ac:dyDescent="0.2">
      <c r="A123" s="608">
        <v>94870</v>
      </c>
      <c r="B123" s="609" t="s">
        <v>2913</v>
      </c>
      <c r="C123" s="610" t="s">
        <v>18</v>
      </c>
      <c r="D123" s="611">
        <v>0.53</v>
      </c>
    </row>
    <row r="124" spans="1:4" ht="51" x14ac:dyDescent="0.2">
      <c r="A124" s="608">
        <v>94871</v>
      </c>
      <c r="B124" s="609" t="s">
        <v>2914</v>
      </c>
      <c r="C124" s="610" t="s">
        <v>18</v>
      </c>
      <c r="D124" s="611">
        <v>213.88</v>
      </c>
    </row>
    <row r="125" spans="1:4" ht="51" x14ac:dyDescent="0.2">
      <c r="A125" s="608">
        <v>94872</v>
      </c>
      <c r="B125" s="609" t="s">
        <v>2915</v>
      </c>
      <c r="C125" s="610" t="s">
        <v>18</v>
      </c>
      <c r="D125" s="611">
        <v>0.93</v>
      </c>
    </row>
    <row r="126" spans="1:4" ht="51" x14ac:dyDescent="0.2">
      <c r="A126" s="608">
        <v>94875</v>
      </c>
      <c r="B126" s="609" t="s">
        <v>2916</v>
      </c>
      <c r="C126" s="610" t="s">
        <v>18</v>
      </c>
      <c r="D126" s="611">
        <v>1249.3399999999999</v>
      </c>
    </row>
    <row r="127" spans="1:4" ht="51" x14ac:dyDescent="0.2">
      <c r="A127" s="608">
        <v>94876</v>
      </c>
      <c r="B127" s="609" t="s">
        <v>2917</v>
      </c>
      <c r="C127" s="610" t="s">
        <v>18</v>
      </c>
      <c r="D127" s="611">
        <v>14.75</v>
      </c>
    </row>
    <row r="128" spans="1:4" ht="51" x14ac:dyDescent="0.2">
      <c r="A128" s="608">
        <v>94878</v>
      </c>
      <c r="B128" s="609" t="s">
        <v>2918</v>
      </c>
      <c r="C128" s="610" t="s">
        <v>18</v>
      </c>
      <c r="D128" s="611">
        <v>17.32</v>
      </c>
    </row>
    <row r="129" spans="1:4" ht="51" x14ac:dyDescent="0.2">
      <c r="A129" s="608">
        <v>94879</v>
      </c>
      <c r="B129" s="609" t="s">
        <v>2919</v>
      </c>
      <c r="C129" s="610" t="s">
        <v>18</v>
      </c>
      <c r="D129" s="611">
        <v>1664.35</v>
      </c>
    </row>
    <row r="130" spans="1:4" ht="51" x14ac:dyDescent="0.2">
      <c r="A130" s="608">
        <v>94880</v>
      </c>
      <c r="B130" s="609" t="s">
        <v>2920</v>
      </c>
      <c r="C130" s="610" t="s">
        <v>18</v>
      </c>
      <c r="D130" s="611">
        <v>21.21</v>
      </c>
    </row>
    <row r="131" spans="1:4" ht="51" x14ac:dyDescent="0.2">
      <c r="A131" s="608">
        <v>94881</v>
      </c>
      <c r="B131" s="609" t="s">
        <v>2921</v>
      </c>
      <c r="C131" s="610" t="s">
        <v>18</v>
      </c>
      <c r="D131" s="611">
        <v>2600.39</v>
      </c>
    </row>
    <row r="132" spans="1:4" ht="51" x14ac:dyDescent="0.2">
      <c r="A132" s="608">
        <v>94882</v>
      </c>
      <c r="B132" s="609" t="s">
        <v>2922</v>
      </c>
      <c r="C132" s="610" t="s">
        <v>18</v>
      </c>
      <c r="D132" s="611">
        <v>25.16</v>
      </c>
    </row>
    <row r="133" spans="1:4" ht="51" x14ac:dyDescent="0.2">
      <c r="A133" s="608">
        <v>94884</v>
      </c>
      <c r="B133" s="609" t="s">
        <v>2923</v>
      </c>
      <c r="C133" s="610" t="s">
        <v>18</v>
      </c>
      <c r="D133" s="611">
        <v>33.19</v>
      </c>
    </row>
    <row r="134" spans="1:4" ht="51" x14ac:dyDescent="0.2">
      <c r="A134" s="608">
        <v>94885</v>
      </c>
      <c r="B134" s="609" t="s">
        <v>2924</v>
      </c>
      <c r="C134" s="610" t="s">
        <v>18</v>
      </c>
      <c r="D134" s="611">
        <v>180.83</v>
      </c>
    </row>
    <row r="135" spans="1:4" ht="51" x14ac:dyDescent="0.2">
      <c r="A135" s="608">
        <v>94886</v>
      </c>
      <c r="B135" s="609" t="s">
        <v>2925</v>
      </c>
      <c r="C135" s="610" t="s">
        <v>18</v>
      </c>
      <c r="D135" s="611">
        <v>0.69</v>
      </c>
    </row>
    <row r="136" spans="1:4" ht="51" x14ac:dyDescent="0.2">
      <c r="A136" s="608">
        <v>94887</v>
      </c>
      <c r="B136" s="609" t="s">
        <v>2926</v>
      </c>
      <c r="C136" s="610" t="s">
        <v>18</v>
      </c>
      <c r="D136" s="611">
        <v>214.14</v>
      </c>
    </row>
    <row r="137" spans="1:4" ht="51" x14ac:dyDescent="0.2">
      <c r="A137" s="608">
        <v>94888</v>
      </c>
      <c r="B137" s="609" t="s">
        <v>2927</v>
      </c>
      <c r="C137" s="610" t="s">
        <v>18</v>
      </c>
      <c r="D137" s="611">
        <v>1.19</v>
      </c>
    </row>
    <row r="138" spans="1:4" ht="51" x14ac:dyDescent="0.2">
      <c r="A138" s="608">
        <v>94891</v>
      </c>
      <c r="B138" s="609" t="s">
        <v>2928</v>
      </c>
      <c r="C138" s="610" t="s">
        <v>18</v>
      </c>
      <c r="D138" s="611">
        <v>1251.72</v>
      </c>
    </row>
    <row r="139" spans="1:4" ht="51" x14ac:dyDescent="0.2">
      <c r="A139" s="608">
        <v>94892</v>
      </c>
      <c r="B139" s="609" t="s">
        <v>2929</v>
      </c>
      <c r="C139" s="610" t="s">
        <v>18</v>
      </c>
      <c r="D139" s="611">
        <v>17.13</v>
      </c>
    </row>
    <row r="140" spans="1:4" ht="51" x14ac:dyDescent="0.2">
      <c r="A140" s="608">
        <v>94894</v>
      </c>
      <c r="B140" s="609" t="s">
        <v>2930</v>
      </c>
      <c r="C140" s="610" t="s">
        <v>18</v>
      </c>
      <c r="D140" s="611">
        <v>19.920000000000002</v>
      </c>
    </row>
    <row r="141" spans="1:4" ht="51" x14ac:dyDescent="0.2">
      <c r="A141" s="608">
        <v>94895</v>
      </c>
      <c r="B141" s="609" t="s">
        <v>2931</v>
      </c>
      <c r="C141" s="610" t="s">
        <v>18</v>
      </c>
      <c r="D141" s="611">
        <v>1667.2</v>
      </c>
    </row>
    <row r="142" spans="1:4" ht="51" x14ac:dyDescent="0.2">
      <c r="A142" s="608">
        <v>94896</v>
      </c>
      <c r="B142" s="609" t="s">
        <v>2932</v>
      </c>
      <c r="C142" s="610" t="s">
        <v>18</v>
      </c>
      <c r="D142" s="611">
        <v>24.06</v>
      </c>
    </row>
    <row r="143" spans="1:4" ht="51" x14ac:dyDescent="0.2">
      <c r="A143" s="608">
        <v>94897</v>
      </c>
      <c r="B143" s="609" t="s">
        <v>2933</v>
      </c>
      <c r="C143" s="610" t="s">
        <v>18</v>
      </c>
      <c r="D143" s="611">
        <v>2603.44</v>
      </c>
    </row>
    <row r="144" spans="1:4" ht="51" x14ac:dyDescent="0.2">
      <c r="A144" s="608">
        <v>94898</v>
      </c>
      <c r="B144" s="609" t="s">
        <v>2934</v>
      </c>
      <c r="C144" s="610" t="s">
        <v>18</v>
      </c>
      <c r="D144" s="611">
        <v>28.21</v>
      </c>
    </row>
    <row r="145" spans="1:4" ht="51" x14ac:dyDescent="0.2">
      <c r="A145" s="608">
        <v>94900</v>
      </c>
      <c r="B145" s="609" t="s">
        <v>2935</v>
      </c>
      <c r="C145" s="610" t="s">
        <v>18</v>
      </c>
      <c r="D145" s="611">
        <v>36.520000000000003</v>
      </c>
    </row>
    <row r="146" spans="1:4" ht="38.25" x14ac:dyDescent="0.2">
      <c r="A146" s="608">
        <v>97121</v>
      </c>
      <c r="B146" s="609" t="s">
        <v>3724</v>
      </c>
      <c r="C146" s="610" t="s">
        <v>18</v>
      </c>
      <c r="D146" s="611">
        <v>1.27</v>
      </c>
    </row>
    <row r="147" spans="1:4" ht="38.25" x14ac:dyDescent="0.2">
      <c r="A147" s="608">
        <v>97122</v>
      </c>
      <c r="B147" s="609" t="s">
        <v>3725</v>
      </c>
      <c r="C147" s="610" t="s">
        <v>18</v>
      </c>
      <c r="D147" s="611">
        <v>1.8</v>
      </c>
    </row>
    <row r="148" spans="1:4" ht="38.25" x14ac:dyDescent="0.2">
      <c r="A148" s="608">
        <v>97123</v>
      </c>
      <c r="B148" s="609" t="s">
        <v>3726</v>
      </c>
      <c r="C148" s="610" t="s">
        <v>18</v>
      </c>
      <c r="D148" s="611">
        <v>2.2799999999999998</v>
      </c>
    </row>
    <row r="149" spans="1:4" ht="38.25" x14ac:dyDescent="0.2">
      <c r="A149" s="608">
        <v>97124</v>
      </c>
      <c r="B149" s="609" t="s">
        <v>3727</v>
      </c>
      <c r="C149" s="610" t="s">
        <v>18</v>
      </c>
      <c r="D149" s="611">
        <v>0.6</v>
      </c>
    </row>
    <row r="150" spans="1:4" ht="38.25" x14ac:dyDescent="0.2">
      <c r="A150" s="608">
        <v>97125</v>
      </c>
      <c r="B150" s="609" t="s">
        <v>3728</v>
      </c>
      <c r="C150" s="610" t="s">
        <v>18</v>
      </c>
      <c r="D150" s="611">
        <v>0.88</v>
      </c>
    </row>
    <row r="151" spans="1:4" ht="38.25" x14ac:dyDescent="0.2">
      <c r="A151" s="608">
        <v>97126</v>
      </c>
      <c r="B151" s="609" t="s">
        <v>3729</v>
      </c>
      <c r="C151" s="610" t="s">
        <v>18</v>
      </c>
      <c r="D151" s="611">
        <v>1.1000000000000001</v>
      </c>
    </row>
    <row r="152" spans="1:4" ht="38.25" x14ac:dyDescent="0.2">
      <c r="A152" s="608">
        <v>92833</v>
      </c>
      <c r="B152" s="609" t="s">
        <v>2496</v>
      </c>
      <c r="C152" s="610" t="s">
        <v>18</v>
      </c>
      <c r="D152" s="611">
        <v>176.18</v>
      </c>
    </row>
    <row r="153" spans="1:4" ht="51" x14ac:dyDescent="0.2">
      <c r="A153" s="608">
        <v>92834</v>
      </c>
      <c r="B153" s="609" t="s">
        <v>2497</v>
      </c>
      <c r="C153" s="610" t="s">
        <v>18</v>
      </c>
      <c r="D153" s="611">
        <v>5.28</v>
      </c>
    </row>
    <row r="154" spans="1:4" ht="38.25" x14ac:dyDescent="0.2">
      <c r="A154" s="608">
        <v>92835</v>
      </c>
      <c r="B154" s="609" t="s">
        <v>2498</v>
      </c>
      <c r="C154" s="610" t="s">
        <v>18</v>
      </c>
      <c r="D154" s="611">
        <v>190.37</v>
      </c>
    </row>
    <row r="155" spans="1:4" ht="51" x14ac:dyDescent="0.2">
      <c r="A155" s="608">
        <v>92836</v>
      </c>
      <c r="B155" s="609" t="s">
        <v>2499</v>
      </c>
      <c r="C155" s="610" t="s">
        <v>18</v>
      </c>
      <c r="D155" s="611">
        <v>6.76</v>
      </c>
    </row>
    <row r="156" spans="1:4" ht="38.25" x14ac:dyDescent="0.2">
      <c r="A156" s="608">
        <v>92837</v>
      </c>
      <c r="B156" s="609" t="s">
        <v>2500</v>
      </c>
      <c r="C156" s="610" t="s">
        <v>18</v>
      </c>
      <c r="D156" s="611">
        <v>311.45</v>
      </c>
    </row>
    <row r="157" spans="1:4" ht="51" x14ac:dyDescent="0.2">
      <c r="A157" s="608">
        <v>92838</v>
      </c>
      <c r="B157" s="609" t="s">
        <v>2501</v>
      </c>
      <c r="C157" s="610" t="s">
        <v>18</v>
      </c>
      <c r="D157" s="611">
        <v>8.11</v>
      </c>
    </row>
    <row r="158" spans="1:4" ht="38.25" x14ac:dyDescent="0.2">
      <c r="A158" s="608">
        <v>92839</v>
      </c>
      <c r="B158" s="609" t="s">
        <v>2502</v>
      </c>
      <c r="C158" s="610" t="s">
        <v>18</v>
      </c>
      <c r="D158" s="611">
        <v>381.82</v>
      </c>
    </row>
    <row r="159" spans="1:4" ht="51" x14ac:dyDescent="0.2">
      <c r="A159" s="608">
        <v>92840</v>
      </c>
      <c r="B159" s="609" t="s">
        <v>2503</v>
      </c>
      <c r="C159" s="610" t="s">
        <v>18</v>
      </c>
      <c r="D159" s="611">
        <v>9.61</v>
      </c>
    </row>
    <row r="160" spans="1:4" ht="38.25" x14ac:dyDescent="0.2">
      <c r="A160" s="608">
        <v>92841</v>
      </c>
      <c r="B160" s="609" t="s">
        <v>2504</v>
      </c>
      <c r="C160" s="610" t="s">
        <v>18</v>
      </c>
      <c r="D160" s="611">
        <v>472.96</v>
      </c>
    </row>
    <row r="161" spans="1:4" ht="51" x14ac:dyDescent="0.2">
      <c r="A161" s="608">
        <v>92842</v>
      </c>
      <c r="B161" s="609" t="s">
        <v>2505</v>
      </c>
      <c r="C161" s="610" t="s">
        <v>18</v>
      </c>
      <c r="D161" s="611">
        <v>10.97</v>
      </c>
    </row>
    <row r="162" spans="1:4" ht="38.25" x14ac:dyDescent="0.2">
      <c r="A162" s="608">
        <v>92843</v>
      </c>
      <c r="B162" s="609" t="s">
        <v>10642</v>
      </c>
      <c r="C162" s="610" t="s">
        <v>18</v>
      </c>
      <c r="D162" s="611">
        <v>508.13</v>
      </c>
    </row>
    <row r="163" spans="1:4" ht="51" x14ac:dyDescent="0.2">
      <c r="A163" s="608">
        <v>92844</v>
      </c>
      <c r="B163" s="609" t="s">
        <v>2506</v>
      </c>
      <c r="C163" s="610" t="s">
        <v>18</v>
      </c>
      <c r="D163" s="611">
        <v>12.48</v>
      </c>
    </row>
    <row r="164" spans="1:4" ht="38.25" x14ac:dyDescent="0.2">
      <c r="A164" s="608">
        <v>92845</v>
      </c>
      <c r="B164" s="609" t="s">
        <v>10643</v>
      </c>
      <c r="C164" s="610" t="s">
        <v>18</v>
      </c>
      <c r="D164" s="611">
        <v>691.44</v>
      </c>
    </row>
    <row r="165" spans="1:4" ht="51" x14ac:dyDescent="0.2">
      <c r="A165" s="608">
        <v>92846</v>
      </c>
      <c r="B165" s="609" t="s">
        <v>2507</v>
      </c>
      <c r="C165" s="610" t="s">
        <v>18</v>
      </c>
      <c r="D165" s="611">
        <v>13.82</v>
      </c>
    </row>
    <row r="166" spans="1:4" ht="38.25" x14ac:dyDescent="0.2">
      <c r="A166" s="608">
        <v>92847</v>
      </c>
      <c r="B166" s="609" t="s">
        <v>2508</v>
      </c>
      <c r="C166" s="610" t="s">
        <v>18</v>
      </c>
      <c r="D166" s="611">
        <v>729.19</v>
      </c>
    </row>
    <row r="167" spans="1:4" ht="51" x14ac:dyDescent="0.2">
      <c r="A167" s="608">
        <v>92848</v>
      </c>
      <c r="B167" s="609" t="s">
        <v>2509</v>
      </c>
      <c r="C167" s="610" t="s">
        <v>18</v>
      </c>
      <c r="D167" s="611">
        <v>15.34</v>
      </c>
    </row>
    <row r="168" spans="1:4" ht="38.25" x14ac:dyDescent="0.2">
      <c r="A168" s="608">
        <v>92849</v>
      </c>
      <c r="B168" s="609" t="s">
        <v>2510</v>
      </c>
      <c r="C168" s="610" t="s">
        <v>18</v>
      </c>
      <c r="D168" s="611">
        <v>180.84</v>
      </c>
    </row>
    <row r="169" spans="1:4" ht="51" x14ac:dyDescent="0.2">
      <c r="A169" s="608">
        <v>92850</v>
      </c>
      <c r="B169" s="609" t="s">
        <v>2511</v>
      </c>
      <c r="C169" s="610" t="s">
        <v>18</v>
      </c>
      <c r="D169" s="611">
        <v>10.01</v>
      </c>
    </row>
    <row r="170" spans="1:4" ht="38.25" x14ac:dyDescent="0.2">
      <c r="A170" s="608">
        <v>92851</v>
      </c>
      <c r="B170" s="609" t="s">
        <v>2512</v>
      </c>
      <c r="C170" s="610" t="s">
        <v>18</v>
      </c>
      <c r="D170" s="611">
        <v>196.16</v>
      </c>
    </row>
    <row r="171" spans="1:4" ht="51" x14ac:dyDescent="0.2">
      <c r="A171" s="608">
        <v>92852</v>
      </c>
      <c r="B171" s="609" t="s">
        <v>2513</v>
      </c>
      <c r="C171" s="610" t="s">
        <v>18</v>
      </c>
      <c r="D171" s="611">
        <v>12.64</v>
      </c>
    </row>
    <row r="172" spans="1:4" ht="38.25" x14ac:dyDescent="0.2">
      <c r="A172" s="608">
        <v>92853</v>
      </c>
      <c r="B172" s="609" t="s">
        <v>2514</v>
      </c>
      <c r="C172" s="610" t="s">
        <v>18</v>
      </c>
      <c r="D172" s="611">
        <v>318.63</v>
      </c>
    </row>
    <row r="173" spans="1:4" ht="51" x14ac:dyDescent="0.2">
      <c r="A173" s="608">
        <v>92854</v>
      </c>
      <c r="B173" s="609" t="s">
        <v>2515</v>
      </c>
      <c r="C173" s="610" t="s">
        <v>18</v>
      </c>
      <c r="D173" s="611">
        <v>15.4</v>
      </c>
    </row>
    <row r="174" spans="1:4" ht="38.25" x14ac:dyDescent="0.2">
      <c r="A174" s="608">
        <v>92855</v>
      </c>
      <c r="B174" s="609" t="s">
        <v>2516</v>
      </c>
      <c r="C174" s="610" t="s">
        <v>18</v>
      </c>
      <c r="D174" s="611">
        <v>390.23</v>
      </c>
    </row>
    <row r="175" spans="1:4" ht="51" x14ac:dyDescent="0.2">
      <c r="A175" s="608">
        <v>92856</v>
      </c>
      <c r="B175" s="609" t="s">
        <v>2517</v>
      </c>
      <c r="C175" s="610" t="s">
        <v>18</v>
      </c>
      <c r="D175" s="611">
        <v>18.149999999999999</v>
      </c>
    </row>
    <row r="176" spans="1:4" ht="38.25" x14ac:dyDescent="0.2">
      <c r="A176" s="608">
        <v>92857</v>
      </c>
      <c r="B176" s="609" t="s">
        <v>2518</v>
      </c>
      <c r="C176" s="610" t="s">
        <v>18</v>
      </c>
      <c r="D176" s="611">
        <v>482.61</v>
      </c>
    </row>
    <row r="177" spans="1:4" ht="51" x14ac:dyDescent="0.2">
      <c r="A177" s="608">
        <v>92858</v>
      </c>
      <c r="B177" s="609" t="s">
        <v>2519</v>
      </c>
      <c r="C177" s="610" t="s">
        <v>18</v>
      </c>
      <c r="D177" s="611">
        <v>20.76</v>
      </c>
    </row>
    <row r="178" spans="1:4" ht="38.25" x14ac:dyDescent="0.2">
      <c r="A178" s="608">
        <v>92859</v>
      </c>
      <c r="B178" s="609" t="s">
        <v>10644</v>
      </c>
      <c r="C178" s="610" t="s">
        <v>18</v>
      </c>
      <c r="D178" s="611">
        <v>519.23</v>
      </c>
    </row>
    <row r="179" spans="1:4" ht="51" x14ac:dyDescent="0.2">
      <c r="A179" s="608">
        <v>92860</v>
      </c>
      <c r="B179" s="609" t="s">
        <v>2520</v>
      </c>
      <c r="C179" s="610" t="s">
        <v>18</v>
      </c>
      <c r="D179" s="611">
        <v>23.58</v>
      </c>
    </row>
    <row r="180" spans="1:4" ht="38.25" x14ac:dyDescent="0.2">
      <c r="A180" s="608">
        <v>92861</v>
      </c>
      <c r="B180" s="609" t="s">
        <v>10645</v>
      </c>
      <c r="C180" s="610" t="s">
        <v>18</v>
      </c>
      <c r="D180" s="611">
        <v>703.94</v>
      </c>
    </row>
    <row r="181" spans="1:4" ht="51" x14ac:dyDescent="0.2">
      <c r="A181" s="608">
        <v>92862</v>
      </c>
      <c r="B181" s="609" t="s">
        <v>2521</v>
      </c>
      <c r="C181" s="610" t="s">
        <v>18</v>
      </c>
      <c r="D181" s="611">
        <v>26.32</v>
      </c>
    </row>
    <row r="182" spans="1:4" ht="38.25" x14ac:dyDescent="0.2">
      <c r="A182" s="608">
        <v>92863</v>
      </c>
      <c r="B182" s="609" t="s">
        <v>2522</v>
      </c>
      <c r="C182" s="610" t="s">
        <v>18</v>
      </c>
      <c r="D182" s="611">
        <v>742.72</v>
      </c>
    </row>
    <row r="183" spans="1:4" ht="51" x14ac:dyDescent="0.2">
      <c r="A183" s="608">
        <v>92864</v>
      </c>
      <c r="B183" s="609" t="s">
        <v>2523</v>
      </c>
      <c r="C183" s="610" t="s">
        <v>18</v>
      </c>
      <c r="D183" s="611">
        <v>29.07</v>
      </c>
    </row>
    <row r="184" spans="1:4" ht="38.25" x14ac:dyDescent="0.2">
      <c r="A184" s="608">
        <v>92210</v>
      </c>
      <c r="B184" s="609" t="s">
        <v>2337</v>
      </c>
      <c r="C184" s="610" t="s">
        <v>18</v>
      </c>
      <c r="D184" s="611">
        <v>105.27</v>
      </c>
    </row>
    <row r="185" spans="1:4" ht="38.25" x14ac:dyDescent="0.2">
      <c r="A185" s="608">
        <v>92211</v>
      </c>
      <c r="B185" s="609" t="s">
        <v>2338</v>
      </c>
      <c r="C185" s="610" t="s">
        <v>18</v>
      </c>
      <c r="D185" s="611">
        <v>126.53</v>
      </c>
    </row>
    <row r="186" spans="1:4" ht="38.25" x14ac:dyDescent="0.2">
      <c r="A186" s="608">
        <v>92212</v>
      </c>
      <c r="B186" s="609" t="s">
        <v>2339</v>
      </c>
      <c r="C186" s="610" t="s">
        <v>18</v>
      </c>
      <c r="D186" s="611">
        <v>188.96</v>
      </c>
    </row>
    <row r="187" spans="1:4" ht="38.25" x14ac:dyDescent="0.2">
      <c r="A187" s="608">
        <v>92213</v>
      </c>
      <c r="B187" s="609" t="s">
        <v>2340</v>
      </c>
      <c r="C187" s="610" t="s">
        <v>18</v>
      </c>
      <c r="D187" s="611">
        <v>248.46</v>
      </c>
    </row>
    <row r="188" spans="1:4" ht="38.25" x14ac:dyDescent="0.2">
      <c r="A188" s="608">
        <v>92214</v>
      </c>
      <c r="B188" s="609" t="s">
        <v>2341</v>
      </c>
      <c r="C188" s="610" t="s">
        <v>18</v>
      </c>
      <c r="D188" s="611">
        <v>300.48</v>
      </c>
    </row>
    <row r="189" spans="1:4" ht="38.25" x14ac:dyDescent="0.2">
      <c r="A189" s="608">
        <v>92215</v>
      </c>
      <c r="B189" s="609" t="s">
        <v>2342</v>
      </c>
      <c r="C189" s="610" t="s">
        <v>18</v>
      </c>
      <c r="D189" s="611">
        <v>345.32</v>
      </c>
    </row>
    <row r="190" spans="1:4" ht="38.25" x14ac:dyDescent="0.2">
      <c r="A190" s="608">
        <v>92216</v>
      </c>
      <c r="B190" s="609" t="s">
        <v>2343</v>
      </c>
      <c r="C190" s="610" t="s">
        <v>18</v>
      </c>
      <c r="D190" s="611">
        <v>361.53</v>
      </c>
    </row>
    <row r="191" spans="1:4" ht="38.25" x14ac:dyDescent="0.2">
      <c r="A191" s="608">
        <v>92219</v>
      </c>
      <c r="B191" s="609" t="s">
        <v>2344</v>
      </c>
      <c r="C191" s="610" t="s">
        <v>18</v>
      </c>
      <c r="D191" s="611">
        <v>111.15</v>
      </c>
    </row>
    <row r="192" spans="1:4" ht="38.25" x14ac:dyDescent="0.2">
      <c r="A192" s="608">
        <v>92220</v>
      </c>
      <c r="B192" s="609" t="s">
        <v>2345</v>
      </c>
      <c r="C192" s="610" t="s">
        <v>18</v>
      </c>
      <c r="D192" s="611">
        <v>133.82</v>
      </c>
    </row>
    <row r="193" spans="1:4" ht="38.25" x14ac:dyDescent="0.2">
      <c r="A193" s="608">
        <v>92221</v>
      </c>
      <c r="B193" s="609" t="s">
        <v>2346</v>
      </c>
      <c r="C193" s="610" t="s">
        <v>18</v>
      </c>
      <c r="D193" s="611">
        <v>197.49</v>
      </c>
    </row>
    <row r="194" spans="1:4" ht="38.25" x14ac:dyDescent="0.2">
      <c r="A194" s="608">
        <v>92222</v>
      </c>
      <c r="B194" s="609" t="s">
        <v>2347</v>
      </c>
      <c r="C194" s="610" t="s">
        <v>18</v>
      </c>
      <c r="D194" s="611">
        <v>258.39</v>
      </c>
    </row>
    <row r="195" spans="1:4" ht="38.25" x14ac:dyDescent="0.2">
      <c r="A195" s="608">
        <v>92223</v>
      </c>
      <c r="B195" s="609" t="s">
        <v>2348</v>
      </c>
      <c r="C195" s="610" t="s">
        <v>18</v>
      </c>
      <c r="D195" s="611">
        <v>311.58999999999997</v>
      </c>
    </row>
    <row r="196" spans="1:4" ht="38.25" x14ac:dyDescent="0.2">
      <c r="A196" s="608">
        <v>92224</v>
      </c>
      <c r="B196" s="609" t="s">
        <v>2349</v>
      </c>
      <c r="C196" s="610" t="s">
        <v>18</v>
      </c>
      <c r="D196" s="611">
        <v>357.64</v>
      </c>
    </row>
    <row r="197" spans="1:4" ht="38.25" x14ac:dyDescent="0.2">
      <c r="A197" s="608">
        <v>92226</v>
      </c>
      <c r="B197" s="609" t="s">
        <v>2350</v>
      </c>
      <c r="C197" s="610" t="s">
        <v>18</v>
      </c>
      <c r="D197" s="611">
        <v>375.32</v>
      </c>
    </row>
    <row r="198" spans="1:4" ht="38.25" x14ac:dyDescent="0.2">
      <c r="A198" s="608">
        <v>92808</v>
      </c>
      <c r="B198" s="609" t="s">
        <v>2472</v>
      </c>
      <c r="C198" s="610" t="s">
        <v>18</v>
      </c>
      <c r="D198" s="611">
        <v>23.94</v>
      </c>
    </row>
    <row r="199" spans="1:4" ht="38.25" x14ac:dyDescent="0.2">
      <c r="A199" s="608">
        <v>92809</v>
      </c>
      <c r="B199" s="609" t="s">
        <v>2473</v>
      </c>
      <c r="C199" s="610" t="s">
        <v>18</v>
      </c>
      <c r="D199" s="611">
        <v>30.75</v>
      </c>
    </row>
    <row r="200" spans="1:4" ht="38.25" x14ac:dyDescent="0.2">
      <c r="A200" s="608">
        <v>92810</v>
      </c>
      <c r="B200" s="609" t="s">
        <v>2474</v>
      </c>
      <c r="C200" s="610" t="s">
        <v>18</v>
      </c>
      <c r="D200" s="611">
        <v>37.47</v>
      </c>
    </row>
    <row r="201" spans="1:4" ht="38.25" x14ac:dyDescent="0.2">
      <c r="A201" s="608">
        <v>92811</v>
      </c>
      <c r="B201" s="609" t="s">
        <v>2475</v>
      </c>
      <c r="C201" s="610" t="s">
        <v>18</v>
      </c>
      <c r="D201" s="611">
        <v>44.76</v>
      </c>
    </row>
    <row r="202" spans="1:4" ht="38.25" x14ac:dyDescent="0.2">
      <c r="A202" s="608">
        <v>92812</v>
      </c>
      <c r="B202" s="609" t="s">
        <v>2476</v>
      </c>
      <c r="C202" s="610" t="s">
        <v>18</v>
      </c>
      <c r="D202" s="611">
        <v>51.92</v>
      </c>
    </row>
    <row r="203" spans="1:4" ht="38.25" x14ac:dyDescent="0.2">
      <c r="A203" s="608">
        <v>92813</v>
      </c>
      <c r="B203" s="609" t="s">
        <v>2477</v>
      </c>
      <c r="C203" s="610" t="s">
        <v>18</v>
      </c>
      <c r="D203" s="611">
        <v>60.56</v>
      </c>
    </row>
    <row r="204" spans="1:4" ht="38.25" x14ac:dyDescent="0.2">
      <c r="A204" s="608">
        <v>92814</v>
      </c>
      <c r="B204" s="609" t="s">
        <v>2478</v>
      </c>
      <c r="C204" s="610" t="s">
        <v>18</v>
      </c>
      <c r="D204" s="611">
        <v>69.66</v>
      </c>
    </row>
    <row r="205" spans="1:4" ht="38.25" x14ac:dyDescent="0.2">
      <c r="A205" s="608">
        <v>92815</v>
      </c>
      <c r="B205" s="609" t="s">
        <v>2479</v>
      </c>
      <c r="C205" s="610" t="s">
        <v>18</v>
      </c>
      <c r="D205" s="611">
        <v>80.41</v>
      </c>
    </row>
    <row r="206" spans="1:4" ht="38.25" x14ac:dyDescent="0.2">
      <c r="A206" s="608">
        <v>92816</v>
      </c>
      <c r="B206" s="609" t="s">
        <v>2480</v>
      </c>
      <c r="C206" s="610" t="s">
        <v>18</v>
      </c>
      <c r="D206" s="611">
        <v>520.46</v>
      </c>
    </row>
    <row r="207" spans="1:4" ht="38.25" x14ac:dyDescent="0.2">
      <c r="A207" s="608">
        <v>92817</v>
      </c>
      <c r="B207" s="609" t="s">
        <v>2481</v>
      </c>
      <c r="C207" s="610" t="s">
        <v>18</v>
      </c>
      <c r="D207" s="611">
        <v>100.6</v>
      </c>
    </row>
    <row r="208" spans="1:4" ht="38.25" x14ac:dyDescent="0.2">
      <c r="A208" s="608">
        <v>92818</v>
      </c>
      <c r="B208" s="609" t="s">
        <v>2482</v>
      </c>
      <c r="C208" s="610" t="s">
        <v>18</v>
      </c>
      <c r="D208" s="611">
        <v>743.73</v>
      </c>
    </row>
    <row r="209" spans="1:4" ht="38.25" x14ac:dyDescent="0.2">
      <c r="A209" s="608">
        <v>92819</v>
      </c>
      <c r="B209" s="609" t="s">
        <v>2483</v>
      </c>
      <c r="C209" s="610" t="s">
        <v>18</v>
      </c>
      <c r="D209" s="611">
        <v>135.44</v>
      </c>
    </row>
    <row r="210" spans="1:4" ht="38.25" x14ac:dyDescent="0.2">
      <c r="A210" s="608">
        <v>92820</v>
      </c>
      <c r="B210" s="609" t="s">
        <v>2484</v>
      </c>
      <c r="C210" s="610" t="s">
        <v>18</v>
      </c>
      <c r="D210" s="611">
        <v>28.52</v>
      </c>
    </row>
    <row r="211" spans="1:4" ht="38.25" x14ac:dyDescent="0.2">
      <c r="A211" s="608">
        <v>92821</v>
      </c>
      <c r="B211" s="609" t="s">
        <v>2485</v>
      </c>
      <c r="C211" s="610" t="s">
        <v>18</v>
      </c>
      <c r="D211" s="611">
        <v>36.630000000000003</v>
      </c>
    </row>
    <row r="212" spans="1:4" ht="38.25" x14ac:dyDescent="0.2">
      <c r="A212" s="608">
        <v>92822</v>
      </c>
      <c r="B212" s="609" t="s">
        <v>2486</v>
      </c>
      <c r="C212" s="610" t="s">
        <v>18</v>
      </c>
      <c r="D212" s="611">
        <v>44.76</v>
      </c>
    </row>
    <row r="213" spans="1:4" ht="38.25" x14ac:dyDescent="0.2">
      <c r="A213" s="608">
        <v>92824</v>
      </c>
      <c r="B213" s="609" t="s">
        <v>2487</v>
      </c>
      <c r="C213" s="610" t="s">
        <v>18</v>
      </c>
      <c r="D213" s="611">
        <v>53.29</v>
      </c>
    </row>
    <row r="214" spans="1:4" ht="38.25" x14ac:dyDescent="0.2">
      <c r="A214" s="608">
        <v>92825</v>
      </c>
      <c r="B214" s="609" t="s">
        <v>2488</v>
      </c>
      <c r="C214" s="610" t="s">
        <v>18</v>
      </c>
      <c r="D214" s="611">
        <v>61.85</v>
      </c>
    </row>
    <row r="215" spans="1:4" ht="38.25" x14ac:dyDescent="0.2">
      <c r="A215" s="608">
        <v>92826</v>
      </c>
      <c r="B215" s="609" t="s">
        <v>2489</v>
      </c>
      <c r="C215" s="610" t="s">
        <v>18</v>
      </c>
      <c r="D215" s="611">
        <v>71.67</v>
      </c>
    </row>
    <row r="216" spans="1:4" ht="38.25" x14ac:dyDescent="0.2">
      <c r="A216" s="608">
        <v>92827</v>
      </c>
      <c r="B216" s="609" t="s">
        <v>2490</v>
      </c>
      <c r="C216" s="610" t="s">
        <v>18</v>
      </c>
      <c r="D216" s="611">
        <v>81.98</v>
      </c>
    </row>
    <row r="217" spans="1:4" ht="38.25" x14ac:dyDescent="0.2">
      <c r="A217" s="608">
        <v>92828</v>
      </c>
      <c r="B217" s="609" t="s">
        <v>2491</v>
      </c>
      <c r="C217" s="610" t="s">
        <v>18</v>
      </c>
      <c r="D217" s="611">
        <v>94.2</v>
      </c>
    </row>
    <row r="218" spans="1:4" ht="38.25" x14ac:dyDescent="0.2">
      <c r="A218" s="608">
        <v>92829</v>
      </c>
      <c r="B218" s="609" t="s">
        <v>2492</v>
      </c>
      <c r="C218" s="610" t="s">
        <v>18</v>
      </c>
      <c r="D218" s="611">
        <v>536.70000000000005</v>
      </c>
    </row>
    <row r="219" spans="1:4" ht="38.25" x14ac:dyDescent="0.2">
      <c r="A219" s="608">
        <v>92830</v>
      </c>
      <c r="B219" s="609" t="s">
        <v>2493</v>
      </c>
      <c r="C219" s="610" t="s">
        <v>18</v>
      </c>
      <c r="D219" s="611">
        <v>116.84</v>
      </c>
    </row>
    <row r="220" spans="1:4" ht="38.25" x14ac:dyDescent="0.2">
      <c r="A220" s="608">
        <v>92831</v>
      </c>
      <c r="B220" s="609" t="s">
        <v>2494</v>
      </c>
      <c r="C220" s="610" t="s">
        <v>18</v>
      </c>
      <c r="D220" s="611">
        <v>763.63</v>
      </c>
    </row>
    <row r="221" spans="1:4" ht="38.25" x14ac:dyDescent="0.2">
      <c r="A221" s="608">
        <v>92832</v>
      </c>
      <c r="B221" s="609" t="s">
        <v>2495</v>
      </c>
      <c r="C221" s="610" t="s">
        <v>18</v>
      </c>
      <c r="D221" s="611">
        <v>155.34</v>
      </c>
    </row>
    <row r="222" spans="1:4" ht="38.25" x14ac:dyDescent="0.2">
      <c r="A222" s="608">
        <v>95565</v>
      </c>
      <c r="B222" s="609" t="s">
        <v>3132</v>
      </c>
      <c r="C222" s="610" t="s">
        <v>18</v>
      </c>
      <c r="D222" s="611">
        <v>89.63</v>
      </c>
    </row>
    <row r="223" spans="1:4" ht="38.25" x14ac:dyDescent="0.2">
      <c r="A223" s="608">
        <v>95566</v>
      </c>
      <c r="B223" s="609" t="s">
        <v>3133</v>
      </c>
      <c r="C223" s="610" t="s">
        <v>18</v>
      </c>
      <c r="D223" s="611">
        <v>94.14</v>
      </c>
    </row>
    <row r="224" spans="1:4" ht="38.25" x14ac:dyDescent="0.2">
      <c r="A224" s="608">
        <v>95567</v>
      </c>
      <c r="B224" s="609" t="s">
        <v>3134</v>
      </c>
      <c r="C224" s="610" t="s">
        <v>18</v>
      </c>
      <c r="D224" s="611">
        <v>58</v>
      </c>
    </row>
    <row r="225" spans="1:4" ht="38.25" x14ac:dyDescent="0.2">
      <c r="A225" s="608">
        <v>95568</v>
      </c>
      <c r="B225" s="609" t="s">
        <v>3135</v>
      </c>
      <c r="C225" s="610" t="s">
        <v>18</v>
      </c>
      <c r="D225" s="611">
        <v>70.97</v>
      </c>
    </row>
    <row r="226" spans="1:4" ht="38.25" x14ac:dyDescent="0.2">
      <c r="A226" s="608">
        <v>95569</v>
      </c>
      <c r="B226" s="609" t="s">
        <v>3136</v>
      </c>
      <c r="C226" s="610" t="s">
        <v>18</v>
      </c>
      <c r="D226" s="611">
        <v>97.45</v>
      </c>
    </row>
    <row r="227" spans="1:4" ht="38.25" x14ac:dyDescent="0.2">
      <c r="A227" s="608">
        <v>95570</v>
      </c>
      <c r="B227" s="609" t="s">
        <v>3137</v>
      </c>
      <c r="C227" s="610" t="s">
        <v>18</v>
      </c>
      <c r="D227" s="611">
        <v>62.51</v>
      </c>
    </row>
    <row r="228" spans="1:4" ht="38.25" x14ac:dyDescent="0.2">
      <c r="A228" s="608">
        <v>95571</v>
      </c>
      <c r="B228" s="609" t="s">
        <v>3138</v>
      </c>
      <c r="C228" s="610" t="s">
        <v>18</v>
      </c>
      <c r="D228" s="611">
        <v>76.760000000000005</v>
      </c>
    </row>
    <row r="229" spans="1:4" ht="38.25" x14ac:dyDescent="0.2">
      <c r="A229" s="608">
        <v>95572</v>
      </c>
      <c r="B229" s="609" t="s">
        <v>3139</v>
      </c>
      <c r="C229" s="610" t="s">
        <v>18</v>
      </c>
      <c r="D229" s="611">
        <v>104.63</v>
      </c>
    </row>
    <row r="230" spans="1:4" ht="38.25" x14ac:dyDescent="0.2">
      <c r="A230" s="608">
        <v>97127</v>
      </c>
      <c r="B230" s="609" t="s">
        <v>3730</v>
      </c>
      <c r="C230" s="610" t="s">
        <v>18</v>
      </c>
      <c r="D230" s="611">
        <v>3.29</v>
      </c>
    </row>
    <row r="231" spans="1:4" ht="38.25" x14ac:dyDescent="0.2">
      <c r="A231" s="608">
        <v>97128</v>
      </c>
      <c r="B231" s="609" t="s">
        <v>3731</v>
      </c>
      <c r="C231" s="610" t="s">
        <v>18</v>
      </c>
      <c r="D231" s="611">
        <v>6.33</v>
      </c>
    </row>
    <row r="232" spans="1:4" ht="38.25" x14ac:dyDescent="0.2">
      <c r="A232" s="608">
        <v>97129</v>
      </c>
      <c r="B232" s="609" t="s">
        <v>3732</v>
      </c>
      <c r="C232" s="610" t="s">
        <v>18</v>
      </c>
      <c r="D232" s="611">
        <v>7.79</v>
      </c>
    </row>
    <row r="233" spans="1:4" ht="38.25" x14ac:dyDescent="0.2">
      <c r="A233" s="608">
        <v>97130</v>
      </c>
      <c r="B233" s="609" t="s">
        <v>3733</v>
      </c>
      <c r="C233" s="610" t="s">
        <v>18</v>
      </c>
      <c r="D233" s="611">
        <v>9.25</v>
      </c>
    </row>
    <row r="234" spans="1:4" ht="38.25" x14ac:dyDescent="0.2">
      <c r="A234" s="608">
        <v>97131</v>
      </c>
      <c r="B234" s="609" t="s">
        <v>3734</v>
      </c>
      <c r="C234" s="610" t="s">
        <v>18</v>
      </c>
      <c r="D234" s="611">
        <v>10.7</v>
      </c>
    </row>
    <row r="235" spans="1:4" ht="38.25" x14ac:dyDescent="0.2">
      <c r="A235" s="608">
        <v>97132</v>
      </c>
      <c r="B235" s="609" t="s">
        <v>3735</v>
      </c>
      <c r="C235" s="610" t="s">
        <v>18</v>
      </c>
      <c r="D235" s="611">
        <v>12.14</v>
      </c>
    </row>
    <row r="236" spans="1:4" ht="38.25" x14ac:dyDescent="0.2">
      <c r="A236" s="608">
        <v>97133</v>
      </c>
      <c r="B236" s="609" t="s">
        <v>3736</v>
      </c>
      <c r="C236" s="610" t="s">
        <v>18</v>
      </c>
      <c r="D236" s="611">
        <v>15.08</v>
      </c>
    </row>
    <row r="237" spans="1:4" ht="38.25" x14ac:dyDescent="0.2">
      <c r="A237" s="608">
        <v>97134</v>
      </c>
      <c r="B237" s="609" t="s">
        <v>3737</v>
      </c>
      <c r="C237" s="610" t="s">
        <v>18</v>
      </c>
      <c r="D237" s="611">
        <v>1.62</v>
      </c>
    </row>
    <row r="238" spans="1:4" ht="38.25" x14ac:dyDescent="0.2">
      <c r="A238" s="608">
        <v>97135</v>
      </c>
      <c r="B238" s="609" t="s">
        <v>3738</v>
      </c>
      <c r="C238" s="610" t="s">
        <v>18</v>
      </c>
      <c r="D238" s="611">
        <v>3.37</v>
      </c>
    </row>
    <row r="239" spans="1:4" ht="38.25" x14ac:dyDescent="0.2">
      <c r="A239" s="608">
        <v>97136</v>
      </c>
      <c r="B239" s="609" t="s">
        <v>3739</v>
      </c>
      <c r="C239" s="610" t="s">
        <v>18</v>
      </c>
      <c r="D239" s="611">
        <v>4.1500000000000004</v>
      </c>
    </row>
    <row r="240" spans="1:4" ht="38.25" x14ac:dyDescent="0.2">
      <c r="A240" s="608">
        <v>97137</v>
      </c>
      <c r="B240" s="609" t="s">
        <v>3740</v>
      </c>
      <c r="C240" s="610" t="s">
        <v>18</v>
      </c>
      <c r="D240" s="611">
        <v>4.93</v>
      </c>
    </row>
    <row r="241" spans="1:4" ht="38.25" x14ac:dyDescent="0.2">
      <c r="A241" s="608">
        <v>97138</v>
      </c>
      <c r="B241" s="609" t="s">
        <v>3741</v>
      </c>
      <c r="C241" s="610" t="s">
        <v>18</v>
      </c>
      <c r="D241" s="611">
        <v>5.7</v>
      </c>
    </row>
    <row r="242" spans="1:4" ht="38.25" x14ac:dyDescent="0.2">
      <c r="A242" s="608">
        <v>97139</v>
      </c>
      <c r="B242" s="609" t="s">
        <v>3742</v>
      </c>
      <c r="C242" s="610" t="s">
        <v>18</v>
      </c>
      <c r="D242" s="611">
        <v>6.47</v>
      </c>
    </row>
    <row r="243" spans="1:4" ht="38.25" x14ac:dyDescent="0.2">
      <c r="A243" s="608">
        <v>97140</v>
      </c>
      <c r="B243" s="609" t="s">
        <v>3743</v>
      </c>
      <c r="C243" s="610" t="s">
        <v>18</v>
      </c>
      <c r="D243" s="611">
        <v>8.0399999999999991</v>
      </c>
    </row>
    <row r="244" spans="1:4" ht="25.5" x14ac:dyDescent="0.2">
      <c r="A244" s="608">
        <v>93206</v>
      </c>
      <c r="B244" s="609" t="s">
        <v>2620</v>
      </c>
      <c r="C244" s="610" t="s">
        <v>54</v>
      </c>
      <c r="D244" s="611">
        <v>832.21</v>
      </c>
    </row>
    <row r="245" spans="1:4" ht="25.5" x14ac:dyDescent="0.2">
      <c r="A245" s="608">
        <v>93207</v>
      </c>
      <c r="B245" s="609" t="s">
        <v>2621</v>
      </c>
      <c r="C245" s="610" t="s">
        <v>54</v>
      </c>
      <c r="D245" s="611">
        <v>723.26</v>
      </c>
    </row>
    <row r="246" spans="1:4" ht="25.5" x14ac:dyDescent="0.2">
      <c r="A246" s="608">
        <v>93208</v>
      </c>
      <c r="B246" s="609" t="s">
        <v>2622</v>
      </c>
      <c r="C246" s="610" t="s">
        <v>54</v>
      </c>
      <c r="D246" s="611">
        <v>575</v>
      </c>
    </row>
    <row r="247" spans="1:4" ht="25.5" x14ac:dyDescent="0.2">
      <c r="A247" s="608">
        <v>93209</v>
      </c>
      <c r="B247" s="609" t="s">
        <v>2623</v>
      </c>
      <c r="C247" s="610" t="s">
        <v>54</v>
      </c>
      <c r="D247" s="611">
        <v>679.41</v>
      </c>
    </row>
    <row r="248" spans="1:4" ht="25.5" x14ac:dyDescent="0.2">
      <c r="A248" s="608">
        <v>93210</v>
      </c>
      <c r="B248" s="609" t="s">
        <v>728</v>
      </c>
      <c r="C248" s="610" t="s">
        <v>54</v>
      </c>
      <c r="D248" s="611">
        <v>386.51</v>
      </c>
    </row>
    <row r="249" spans="1:4" ht="25.5" x14ac:dyDescent="0.2">
      <c r="A249" s="608">
        <v>93211</v>
      </c>
      <c r="B249" s="609" t="s">
        <v>2624</v>
      </c>
      <c r="C249" s="610" t="s">
        <v>54</v>
      </c>
      <c r="D249" s="611">
        <v>406.06</v>
      </c>
    </row>
    <row r="250" spans="1:4" ht="25.5" x14ac:dyDescent="0.2">
      <c r="A250" s="608">
        <v>93212</v>
      </c>
      <c r="B250" s="609" t="s">
        <v>2625</v>
      </c>
      <c r="C250" s="610" t="s">
        <v>54</v>
      </c>
      <c r="D250" s="611">
        <v>648.78</v>
      </c>
    </row>
    <row r="251" spans="1:4" ht="25.5" x14ac:dyDescent="0.2">
      <c r="A251" s="608">
        <v>93213</v>
      </c>
      <c r="B251" s="609" t="s">
        <v>2626</v>
      </c>
      <c r="C251" s="610" t="s">
        <v>54</v>
      </c>
      <c r="D251" s="611">
        <v>738.56</v>
      </c>
    </row>
    <row r="252" spans="1:4" ht="25.5" x14ac:dyDescent="0.2">
      <c r="A252" s="608">
        <v>93214</v>
      </c>
      <c r="B252" s="609" t="s">
        <v>3798</v>
      </c>
      <c r="C252" s="610" t="s">
        <v>38</v>
      </c>
      <c r="D252" s="611">
        <v>3051.11</v>
      </c>
    </row>
    <row r="253" spans="1:4" ht="25.5" x14ac:dyDescent="0.2">
      <c r="A253" s="608">
        <v>93243</v>
      </c>
      <c r="B253" s="609" t="s">
        <v>3799</v>
      </c>
      <c r="C253" s="610" t="s">
        <v>38</v>
      </c>
      <c r="D253" s="611">
        <v>4691.43</v>
      </c>
    </row>
    <row r="254" spans="1:4" ht="25.5" x14ac:dyDescent="0.2">
      <c r="A254" s="608">
        <v>93582</v>
      </c>
      <c r="B254" s="609" t="s">
        <v>2708</v>
      </c>
      <c r="C254" s="610" t="s">
        <v>54</v>
      </c>
      <c r="D254" s="611">
        <v>173.75</v>
      </c>
    </row>
    <row r="255" spans="1:4" ht="38.25" x14ac:dyDescent="0.2">
      <c r="A255" s="608">
        <v>93583</v>
      </c>
      <c r="B255" s="609" t="s">
        <v>2709</v>
      </c>
      <c r="C255" s="610" t="s">
        <v>54</v>
      </c>
      <c r="D255" s="611">
        <v>294.64999999999998</v>
      </c>
    </row>
    <row r="256" spans="1:4" ht="25.5" x14ac:dyDescent="0.2">
      <c r="A256" s="608">
        <v>93584</v>
      </c>
      <c r="B256" s="609" t="s">
        <v>2710</v>
      </c>
      <c r="C256" s="610" t="s">
        <v>54</v>
      </c>
      <c r="D256" s="611">
        <v>600.73</v>
      </c>
    </row>
    <row r="257" spans="1:4" ht="25.5" x14ac:dyDescent="0.2">
      <c r="A257" s="608">
        <v>93585</v>
      </c>
      <c r="B257" s="609" t="s">
        <v>2711</v>
      </c>
      <c r="C257" s="610" t="s">
        <v>54</v>
      </c>
      <c r="D257" s="611">
        <v>708.14</v>
      </c>
    </row>
    <row r="258" spans="1:4" ht="38.25" x14ac:dyDescent="0.2">
      <c r="A258" s="608">
        <v>98441</v>
      </c>
      <c r="B258" s="609" t="s">
        <v>3899</v>
      </c>
      <c r="C258" s="610" t="s">
        <v>54</v>
      </c>
      <c r="D258" s="611">
        <v>70.59</v>
      </c>
    </row>
    <row r="259" spans="1:4" ht="38.25" x14ac:dyDescent="0.2">
      <c r="A259" s="608">
        <v>98442</v>
      </c>
      <c r="B259" s="609" t="s">
        <v>3900</v>
      </c>
      <c r="C259" s="610" t="s">
        <v>54</v>
      </c>
      <c r="D259" s="611">
        <v>72.66</v>
      </c>
    </row>
    <row r="260" spans="1:4" ht="38.25" x14ac:dyDescent="0.2">
      <c r="A260" s="608">
        <v>98443</v>
      </c>
      <c r="B260" s="609" t="s">
        <v>3901</v>
      </c>
      <c r="C260" s="610" t="s">
        <v>54</v>
      </c>
      <c r="D260" s="611">
        <v>59.88</v>
      </c>
    </row>
    <row r="261" spans="1:4" ht="38.25" x14ac:dyDescent="0.2">
      <c r="A261" s="608">
        <v>98444</v>
      </c>
      <c r="B261" s="609" t="s">
        <v>3902</v>
      </c>
      <c r="C261" s="610" t="s">
        <v>54</v>
      </c>
      <c r="D261" s="611">
        <v>61.36</v>
      </c>
    </row>
    <row r="262" spans="1:4" ht="38.25" x14ac:dyDescent="0.2">
      <c r="A262" s="608">
        <v>98445</v>
      </c>
      <c r="B262" s="609" t="s">
        <v>3903</v>
      </c>
      <c r="C262" s="610" t="s">
        <v>54</v>
      </c>
      <c r="D262" s="611">
        <v>86.12</v>
      </c>
    </row>
    <row r="263" spans="1:4" ht="38.25" x14ac:dyDescent="0.2">
      <c r="A263" s="608">
        <v>98446</v>
      </c>
      <c r="B263" s="609" t="s">
        <v>3904</v>
      </c>
      <c r="C263" s="610" t="s">
        <v>54</v>
      </c>
      <c r="D263" s="611">
        <v>113.02</v>
      </c>
    </row>
    <row r="264" spans="1:4" ht="38.25" x14ac:dyDescent="0.2">
      <c r="A264" s="608">
        <v>98447</v>
      </c>
      <c r="B264" s="609" t="s">
        <v>3905</v>
      </c>
      <c r="C264" s="610" t="s">
        <v>54</v>
      </c>
      <c r="D264" s="611">
        <v>71.290000000000006</v>
      </c>
    </row>
    <row r="265" spans="1:4" ht="38.25" x14ac:dyDescent="0.2">
      <c r="A265" s="608">
        <v>98448</v>
      </c>
      <c r="B265" s="609" t="s">
        <v>3906</v>
      </c>
      <c r="C265" s="610" t="s">
        <v>54</v>
      </c>
      <c r="D265" s="611">
        <v>91.72</v>
      </c>
    </row>
    <row r="266" spans="1:4" ht="38.25" x14ac:dyDescent="0.2">
      <c r="A266" s="608">
        <v>98449</v>
      </c>
      <c r="B266" s="609" t="s">
        <v>3907</v>
      </c>
      <c r="C266" s="610" t="s">
        <v>54</v>
      </c>
      <c r="D266" s="611">
        <v>91.69</v>
      </c>
    </row>
    <row r="267" spans="1:4" ht="38.25" x14ac:dyDescent="0.2">
      <c r="A267" s="608">
        <v>98450</v>
      </c>
      <c r="B267" s="609" t="s">
        <v>3908</v>
      </c>
      <c r="C267" s="610" t="s">
        <v>54</v>
      </c>
      <c r="D267" s="611">
        <v>94.7</v>
      </c>
    </row>
    <row r="268" spans="1:4" ht="38.25" x14ac:dyDescent="0.2">
      <c r="A268" s="608">
        <v>98451</v>
      </c>
      <c r="B268" s="609" t="s">
        <v>3909</v>
      </c>
      <c r="C268" s="610" t="s">
        <v>54</v>
      </c>
      <c r="D268" s="611">
        <v>79.209999999999994</v>
      </c>
    </row>
    <row r="269" spans="1:4" ht="38.25" x14ac:dyDescent="0.2">
      <c r="A269" s="608">
        <v>98452</v>
      </c>
      <c r="B269" s="609" t="s">
        <v>3910</v>
      </c>
      <c r="C269" s="610" t="s">
        <v>54</v>
      </c>
      <c r="D269" s="611">
        <v>81.040000000000006</v>
      </c>
    </row>
    <row r="270" spans="1:4" ht="38.25" x14ac:dyDescent="0.2">
      <c r="A270" s="608">
        <v>98453</v>
      </c>
      <c r="B270" s="609" t="s">
        <v>3911</v>
      </c>
      <c r="C270" s="610" t="s">
        <v>54</v>
      </c>
      <c r="D270" s="611">
        <v>110.75</v>
      </c>
    </row>
    <row r="271" spans="1:4" ht="38.25" x14ac:dyDescent="0.2">
      <c r="A271" s="608">
        <v>98454</v>
      </c>
      <c r="B271" s="609" t="s">
        <v>3912</v>
      </c>
      <c r="C271" s="610" t="s">
        <v>54</v>
      </c>
      <c r="D271" s="611">
        <v>146.24</v>
      </c>
    </row>
    <row r="272" spans="1:4" ht="38.25" x14ac:dyDescent="0.2">
      <c r="A272" s="608">
        <v>98455</v>
      </c>
      <c r="B272" s="609" t="s">
        <v>3913</v>
      </c>
      <c r="C272" s="610" t="s">
        <v>54</v>
      </c>
      <c r="D272" s="611">
        <v>94.15</v>
      </c>
    </row>
    <row r="273" spans="1:4" ht="38.25" x14ac:dyDescent="0.2">
      <c r="A273" s="608">
        <v>98456</v>
      </c>
      <c r="B273" s="609" t="s">
        <v>3914</v>
      </c>
      <c r="C273" s="610" t="s">
        <v>54</v>
      </c>
      <c r="D273" s="611">
        <v>122.57</v>
      </c>
    </row>
    <row r="274" spans="1:4" x14ac:dyDescent="0.2">
      <c r="A274" s="608">
        <v>98458</v>
      </c>
      <c r="B274" s="609" t="s">
        <v>3915</v>
      </c>
      <c r="C274" s="610" t="s">
        <v>54</v>
      </c>
      <c r="D274" s="611">
        <v>67.17</v>
      </c>
    </row>
    <row r="275" spans="1:4" x14ac:dyDescent="0.2">
      <c r="A275" s="608">
        <v>98459</v>
      </c>
      <c r="B275" s="609" t="s">
        <v>3916</v>
      </c>
      <c r="C275" s="610" t="s">
        <v>54</v>
      </c>
      <c r="D275" s="611">
        <v>68.75</v>
      </c>
    </row>
    <row r="276" spans="1:4" ht="25.5" x14ac:dyDescent="0.2">
      <c r="A276" s="608">
        <v>98460</v>
      </c>
      <c r="B276" s="609" t="s">
        <v>3917</v>
      </c>
      <c r="C276" s="610" t="s">
        <v>54</v>
      </c>
      <c r="D276" s="611">
        <v>79.489999999999995</v>
      </c>
    </row>
    <row r="277" spans="1:4" ht="25.5" x14ac:dyDescent="0.2">
      <c r="A277" s="608">
        <v>98461</v>
      </c>
      <c r="B277" s="609" t="s">
        <v>9473</v>
      </c>
      <c r="C277" s="610" t="s">
        <v>38</v>
      </c>
      <c r="D277" s="611">
        <v>2514.5</v>
      </c>
    </row>
    <row r="278" spans="1:4" ht="25.5" x14ac:dyDescent="0.2">
      <c r="A278" s="608">
        <v>98462</v>
      </c>
      <c r="B278" s="609" t="s">
        <v>9474</v>
      </c>
      <c r="C278" s="610" t="s">
        <v>38</v>
      </c>
      <c r="D278" s="611">
        <v>3763.4</v>
      </c>
    </row>
    <row r="279" spans="1:4" ht="25.5" x14ac:dyDescent="0.2">
      <c r="A279" s="608">
        <v>5631</v>
      </c>
      <c r="B279" s="609" t="s">
        <v>793</v>
      </c>
      <c r="C279" s="610" t="s">
        <v>50</v>
      </c>
      <c r="D279" s="611">
        <v>119.83</v>
      </c>
    </row>
    <row r="280" spans="1:4" ht="51" x14ac:dyDescent="0.2">
      <c r="A280" s="608">
        <v>5678</v>
      </c>
      <c r="B280" s="609" t="s">
        <v>800</v>
      </c>
      <c r="C280" s="610" t="s">
        <v>50</v>
      </c>
      <c r="D280" s="611">
        <v>85.42</v>
      </c>
    </row>
    <row r="281" spans="1:4" ht="51" x14ac:dyDescent="0.2">
      <c r="A281" s="608">
        <v>5680</v>
      </c>
      <c r="B281" s="609" t="s">
        <v>802</v>
      </c>
      <c r="C281" s="610" t="s">
        <v>50</v>
      </c>
      <c r="D281" s="611">
        <v>78.84</v>
      </c>
    </row>
    <row r="282" spans="1:4" ht="38.25" x14ac:dyDescent="0.2">
      <c r="A282" s="608">
        <v>5684</v>
      </c>
      <c r="B282" s="609" t="s">
        <v>804</v>
      </c>
      <c r="C282" s="610" t="s">
        <v>50</v>
      </c>
      <c r="D282" s="611">
        <v>90.11</v>
      </c>
    </row>
    <row r="283" spans="1:4" ht="25.5" x14ac:dyDescent="0.2">
      <c r="A283" s="608">
        <v>5689</v>
      </c>
      <c r="B283" s="609" t="s">
        <v>68</v>
      </c>
      <c r="C283" s="610" t="s">
        <v>50</v>
      </c>
      <c r="D283" s="611">
        <v>3.59</v>
      </c>
    </row>
    <row r="284" spans="1:4" ht="25.5" x14ac:dyDescent="0.2">
      <c r="A284" s="608">
        <v>5795</v>
      </c>
      <c r="B284" s="609" t="s">
        <v>77</v>
      </c>
      <c r="C284" s="610" t="s">
        <v>50</v>
      </c>
      <c r="D284" s="611">
        <v>14.29</v>
      </c>
    </row>
    <row r="285" spans="1:4" ht="38.25" x14ac:dyDescent="0.2">
      <c r="A285" s="608">
        <v>5811</v>
      </c>
      <c r="B285" s="609" t="s">
        <v>832</v>
      </c>
      <c r="C285" s="610" t="s">
        <v>50</v>
      </c>
      <c r="D285" s="611">
        <v>122.74</v>
      </c>
    </row>
    <row r="286" spans="1:4" ht="25.5" x14ac:dyDescent="0.2">
      <c r="A286" s="608">
        <v>5823</v>
      </c>
      <c r="B286" s="609" t="s">
        <v>79</v>
      </c>
      <c r="C286" s="610" t="s">
        <v>50</v>
      </c>
      <c r="D286" s="611">
        <v>158.05000000000001</v>
      </c>
    </row>
    <row r="287" spans="1:4" ht="51" x14ac:dyDescent="0.2">
      <c r="A287" s="608">
        <v>5824</v>
      </c>
      <c r="B287" s="609" t="s">
        <v>833</v>
      </c>
      <c r="C287" s="610" t="s">
        <v>50</v>
      </c>
      <c r="D287" s="611">
        <v>116.5</v>
      </c>
    </row>
    <row r="288" spans="1:4" ht="38.25" x14ac:dyDescent="0.2">
      <c r="A288" s="608">
        <v>5835</v>
      </c>
      <c r="B288" s="609" t="s">
        <v>835</v>
      </c>
      <c r="C288" s="610" t="s">
        <v>50</v>
      </c>
      <c r="D288" s="611">
        <v>251.94</v>
      </c>
    </row>
    <row r="289" spans="1:4" ht="25.5" x14ac:dyDescent="0.2">
      <c r="A289" s="608">
        <v>5839</v>
      </c>
      <c r="B289" s="609" t="s">
        <v>837</v>
      </c>
      <c r="C289" s="610" t="s">
        <v>50</v>
      </c>
      <c r="D289" s="611">
        <v>5.4</v>
      </c>
    </row>
    <row r="290" spans="1:4" ht="25.5" x14ac:dyDescent="0.2">
      <c r="A290" s="608">
        <v>5843</v>
      </c>
      <c r="B290" s="609" t="s">
        <v>81</v>
      </c>
      <c r="C290" s="610" t="s">
        <v>50</v>
      </c>
      <c r="D290" s="611">
        <v>150.43</v>
      </c>
    </row>
    <row r="291" spans="1:4" ht="25.5" x14ac:dyDescent="0.2">
      <c r="A291" s="608">
        <v>5847</v>
      </c>
      <c r="B291" s="609" t="s">
        <v>839</v>
      </c>
      <c r="C291" s="610" t="s">
        <v>50</v>
      </c>
      <c r="D291" s="611">
        <v>157.1</v>
      </c>
    </row>
    <row r="292" spans="1:4" ht="25.5" x14ac:dyDescent="0.2">
      <c r="A292" s="608">
        <v>5851</v>
      </c>
      <c r="B292" s="609" t="s">
        <v>83</v>
      </c>
      <c r="C292" s="610" t="s">
        <v>50</v>
      </c>
      <c r="D292" s="611">
        <v>149.47</v>
      </c>
    </row>
    <row r="293" spans="1:4" ht="25.5" x14ac:dyDescent="0.2">
      <c r="A293" s="608">
        <v>5855</v>
      </c>
      <c r="B293" s="609" t="s">
        <v>841</v>
      </c>
      <c r="C293" s="610" t="s">
        <v>50</v>
      </c>
      <c r="D293" s="611">
        <v>402.84</v>
      </c>
    </row>
    <row r="294" spans="1:4" ht="38.25" x14ac:dyDescent="0.2">
      <c r="A294" s="608">
        <v>5863</v>
      </c>
      <c r="B294" s="609" t="s">
        <v>843</v>
      </c>
      <c r="C294" s="610" t="s">
        <v>50</v>
      </c>
      <c r="D294" s="611">
        <v>12.3</v>
      </c>
    </row>
    <row r="295" spans="1:4" ht="38.25" x14ac:dyDescent="0.2">
      <c r="A295" s="608">
        <v>5867</v>
      </c>
      <c r="B295" s="609" t="s">
        <v>845</v>
      </c>
      <c r="C295" s="610" t="s">
        <v>50</v>
      </c>
      <c r="D295" s="611">
        <v>89.25</v>
      </c>
    </row>
    <row r="296" spans="1:4" ht="51" x14ac:dyDescent="0.2">
      <c r="A296" s="608">
        <v>5875</v>
      </c>
      <c r="B296" s="609" t="s">
        <v>847</v>
      </c>
      <c r="C296" s="610" t="s">
        <v>50</v>
      </c>
      <c r="D296" s="611">
        <v>78.900000000000006</v>
      </c>
    </row>
    <row r="297" spans="1:4" ht="38.25" x14ac:dyDescent="0.2">
      <c r="A297" s="608">
        <v>5879</v>
      </c>
      <c r="B297" s="609" t="s">
        <v>849</v>
      </c>
      <c r="C297" s="610" t="s">
        <v>50</v>
      </c>
      <c r="D297" s="611">
        <v>75.849999999999994</v>
      </c>
    </row>
    <row r="298" spans="1:4" ht="38.25" x14ac:dyDescent="0.2">
      <c r="A298" s="608">
        <v>5882</v>
      </c>
      <c r="B298" s="609" t="s">
        <v>851</v>
      </c>
      <c r="C298" s="610" t="s">
        <v>50</v>
      </c>
      <c r="D298" s="611">
        <v>76.069999999999993</v>
      </c>
    </row>
    <row r="299" spans="1:4" ht="38.25" x14ac:dyDescent="0.2">
      <c r="A299" s="608">
        <v>5890</v>
      </c>
      <c r="B299" s="609" t="s">
        <v>85</v>
      </c>
      <c r="C299" s="610" t="s">
        <v>50</v>
      </c>
      <c r="D299" s="611">
        <v>117.47</v>
      </c>
    </row>
    <row r="300" spans="1:4" ht="38.25" x14ac:dyDescent="0.2">
      <c r="A300" s="608">
        <v>5894</v>
      </c>
      <c r="B300" s="609" t="s">
        <v>853</v>
      </c>
      <c r="C300" s="610" t="s">
        <v>50</v>
      </c>
      <c r="D300" s="611">
        <v>114.22</v>
      </c>
    </row>
    <row r="301" spans="1:4" ht="51" x14ac:dyDescent="0.2">
      <c r="A301" s="608">
        <v>5901</v>
      </c>
      <c r="B301" s="609" t="s">
        <v>855</v>
      </c>
      <c r="C301" s="610" t="s">
        <v>50</v>
      </c>
      <c r="D301" s="611">
        <v>182.12</v>
      </c>
    </row>
    <row r="302" spans="1:4" ht="38.25" x14ac:dyDescent="0.2">
      <c r="A302" s="608">
        <v>5909</v>
      </c>
      <c r="B302" s="609" t="s">
        <v>87</v>
      </c>
      <c r="C302" s="610" t="s">
        <v>50</v>
      </c>
      <c r="D302" s="611">
        <v>21.48</v>
      </c>
    </row>
    <row r="303" spans="1:4" ht="25.5" x14ac:dyDescent="0.2">
      <c r="A303" s="608">
        <v>5921</v>
      </c>
      <c r="B303" s="609" t="s">
        <v>857</v>
      </c>
      <c r="C303" s="610" t="s">
        <v>50</v>
      </c>
      <c r="D303" s="611">
        <v>2.82</v>
      </c>
    </row>
    <row r="304" spans="1:4" ht="51" x14ac:dyDescent="0.2">
      <c r="A304" s="608">
        <v>5928</v>
      </c>
      <c r="B304" s="609" t="s">
        <v>859</v>
      </c>
      <c r="C304" s="610" t="s">
        <v>50</v>
      </c>
      <c r="D304" s="611">
        <v>151.57</v>
      </c>
    </row>
    <row r="305" spans="1:4" ht="38.25" x14ac:dyDescent="0.2">
      <c r="A305" s="608">
        <v>5932</v>
      </c>
      <c r="B305" s="609" t="s">
        <v>89</v>
      </c>
      <c r="C305" s="610" t="s">
        <v>50</v>
      </c>
      <c r="D305" s="611">
        <v>139.66</v>
      </c>
    </row>
    <row r="306" spans="1:4" ht="25.5" x14ac:dyDescent="0.2">
      <c r="A306" s="608">
        <v>5940</v>
      </c>
      <c r="B306" s="609" t="s">
        <v>861</v>
      </c>
      <c r="C306" s="610" t="s">
        <v>50</v>
      </c>
      <c r="D306" s="611">
        <v>116.39</v>
      </c>
    </row>
    <row r="307" spans="1:4" ht="25.5" x14ac:dyDescent="0.2">
      <c r="A307" s="608">
        <v>5944</v>
      </c>
      <c r="B307" s="609" t="s">
        <v>863</v>
      </c>
      <c r="C307" s="610" t="s">
        <v>50</v>
      </c>
      <c r="D307" s="611">
        <v>130.05000000000001</v>
      </c>
    </row>
    <row r="308" spans="1:4" ht="25.5" x14ac:dyDescent="0.2">
      <c r="A308" s="608">
        <v>5953</v>
      </c>
      <c r="B308" s="609" t="s">
        <v>92</v>
      </c>
      <c r="C308" s="610" t="s">
        <v>50</v>
      </c>
      <c r="D308" s="611">
        <v>37.4</v>
      </c>
    </row>
    <row r="309" spans="1:4" ht="38.25" x14ac:dyDescent="0.2">
      <c r="A309" s="608">
        <v>6259</v>
      </c>
      <c r="B309" s="609" t="s">
        <v>866</v>
      </c>
      <c r="C309" s="610" t="s">
        <v>50</v>
      </c>
      <c r="D309" s="611">
        <v>150.13</v>
      </c>
    </row>
    <row r="310" spans="1:4" ht="38.25" x14ac:dyDescent="0.2">
      <c r="A310" s="608">
        <v>6879</v>
      </c>
      <c r="B310" s="609" t="s">
        <v>868</v>
      </c>
      <c r="C310" s="610" t="s">
        <v>50</v>
      </c>
      <c r="D310" s="611">
        <v>117.8</v>
      </c>
    </row>
    <row r="311" spans="1:4" ht="25.5" x14ac:dyDescent="0.2">
      <c r="A311" s="608">
        <v>7030</v>
      </c>
      <c r="B311" s="609" t="s">
        <v>870</v>
      </c>
      <c r="C311" s="610" t="s">
        <v>50</v>
      </c>
      <c r="D311" s="611">
        <v>148.93</v>
      </c>
    </row>
    <row r="312" spans="1:4" ht="38.25" x14ac:dyDescent="0.2">
      <c r="A312" s="608">
        <v>7042</v>
      </c>
      <c r="B312" s="609" t="s">
        <v>879</v>
      </c>
      <c r="C312" s="610" t="s">
        <v>50</v>
      </c>
      <c r="D312" s="611">
        <v>8.0500000000000007</v>
      </c>
    </row>
    <row r="313" spans="1:4" ht="38.25" x14ac:dyDescent="0.2">
      <c r="A313" s="608">
        <v>7049</v>
      </c>
      <c r="B313" s="609" t="s">
        <v>885</v>
      </c>
      <c r="C313" s="610" t="s">
        <v>50</v>
      </c>
      <c r="D313" s="611">
        <v>126.67</v>
      </c>
    </row>
    <row r="314" spans="1:4" ht="38.25" x14ac:dyDescent="0.2">
      <c r="A314" s="608">
        <v>67826</v>
      </c>
      <c r="B314" s="609" t="s">
        <v>922</v>
      </c>
      <c r="C314" s="610" t="s">
        <v>50</v>
      </c>
      <c r="D314" s="611">
        <v>107.94</v>
      </c>
    </row>
    <row r="315" spans="1:4" ht="25.5" x14ac:dyDescent="0.2">
      <c r="A315" s="608">
        <v>73417</v>
      </c>
      <c r="B315" s="609" t="s">
        <v>934</v>
      </c>
      <c r="C315" s="610" t="s">
        <v>50</v>
      </c>
      <c r="D315" s="611">
        <v>123.5</v>
      </c>
    </row>
    <row r="316" spans="1:4" ht="38.25" x14ac:dyDescent="0.2">
      <c r="A316" s="608">
        <v>73436</v>
      </c>
      <c r="B316" s="609" t="s">
        <v>119</v>
      </c>
      <c r="C316" s="610" t="s">
        <v>50</v>
      </c>
      <c r="D316" s="611">
        <v>116.49</v>
      </c>
    </row>
    <row r="317" spans="1:4" ht="51" x14ac:dyDescent="0.2">
      <c r="A317" s="608">
        <v>73467</v>
      </c>
      <c r="B317" s="609" t="s">
        <v>935</v>
      </c>
      <c r="C317" s="610" t="s">
        <v>50</v>
      </c>
      <c r="D317" s="611">
        <v>99.08</v>
      </c>
    </row>
    <row r="318" spans="1:4" ht="38.25" x14ac:dyDescent="0.2">
      <c r="A318" s="608">
        <v>73536</v>
      </c>
      <c r="B318" s="609" t="s">
        <v>936</v>
      </c>
      <c r="C318" s="610" t="s">
        <v>50</v>
      </c>
      <c r="D318" s="611">
        <v>6.82</v>
      </c>
    </row>
    <row r="319" spans="1:4" ht="51" x14ac:dyDescent="0.2">
      <c r="A319" s="608">
        <v>83362</v>
      </c>
      <c r="B319" s="609" t="s">
        <v>940</v>
      </c>
      <c r="C319" s="610" t="s">
        <v>50</v>
      </c>
      <c r="D319" s="611">
        <v>182.09</v>
      </c>
    </row>
    <row r="320" spans="1:4" ht="25.5" x14ac:dyDescent="0.2">
      <c r="A320" s="608">
        <v>83765</v>
      </c>
      <c r="B320" s="609" t="s">
        <v>946</v>
      </c>
      <c r="C320" s="610" t="s">
        <v>50</v>
      </c>
      <c r="D320" s="611">
        <v>71.489999999999995</v>
      </c>
    </row>
    <row r="321" spans="1:4" ht="38.25" x14ac:dyDescent="0.2">
      <c r="A321" s="608">
        <v>87445</v>
      </c>
      <c r="B321" s="609" t="s">
        <v>150</v>
      </c>
      <c r="C321" s="610" t="s">
        <v>50</v>
      </c>
      <c r="D321" s="611">
        <v>3.39</v>
      </c>
    </row>
    <row r="322" spans="1:4" ht="25.5" x14ac:dyDescent="0.2">
      <c r="A322" s="608">
        <v>88386</v>
      </c>
      <c r="B322" s="609" t="s">
        <v>1244</v>
      </c>
      <c r="C322" s="610" t="s">
        <v>50</v>
      </c>
      <c r="D322" s="611">
        <v>4.05</v>
      </c>
    </row>
    <row r="323" spans="1:4" ht="25.5" x14ac:dyDescent="0.2">
      <c r="A323" s="608">
        <v>88393</v>
      </c>
      <c r="B323" s="609" t="s">
        <v>1250</v>
      </c>
      <c r="C323" s="610" t="s">
        <v>50</v>
      </c>
      <c r="D323" s="611">
        <v>5.62</v>
      </c>
    </row>
    <row r="324" spans="1:4" ht="25.5" x14ac:dyDescent="0.2">
      <c r="A324" s="608">
        <v>88399</v>
      </c>
      <c r="B324" s="609" t="s">
        <v>1256</v>
      </c>
      <c r="C324" s="610" t="s">
        <v>50</v>
      </c>
      <c r="D324" s="611">
        <v>2.96</v>
      </c>
    </row>
    <row r="325" spans="1:4" ht="25.5" x14ac:dyDescent="0.2">
      <c r="A325" s="608">
        <v>88418</v>
      </c>
      <c r="B325" s="609" t="s">
        <v>234</v>
      </c>
      <c r="C325" s="610" t="s">
        <v>50</v>
      </c>
      <c r="D325" s="611">
        <v>12.55</v>
      </c>
    </row>
    <row r="326" spans="1:4" ht="25.5" x14ac:dyDescent="0.2">
      <c r="A326" s="608">
        <v>88433</v>
      </c>
      <c r="B326" s="609" t="s">
        <v>1274</v>
      </c>
      <c r="C326" s="610" t="s">
        <v>50</v>
      </c>
      <c r="D326" s="611">
        <v>15.38</v>
      </c>
    </row>
    <row r="327" spans="1:4" ht="38.25" x14ac:dyDescent="0.2">
      <c r="A327" s="608">
        <v>88830</v>
      </c>
      <c r="B327" s="609" t="s">
        <v>1299</v>
      </c>
      <c r="C327" s="610" t="s">
        <v>50</v>
      </c>
      <c r="D327" s="611">
        <v>1.5</v>
      </c>
    </row>
    <row r="328" spans="1:4" ht="25.5" x14ac:dyDescent="0.2">
      <c r="A328" s="608">
        <v>88843</v>
      </c>
      <c r="B328" s="609" t="s">
        <v>1309</v>
      </c>
      <c r="C328" s="610" t="s">
        <v>50</v>
      </c>
      <c r="D328" s="611">
        <v>124.66</v>
      </c>
    </row>
    <row r="329" spans="1:4" ht="25.5" x14ac:dyDescent="0.2">
      <c r="A329" s="608">
        <v>88907</v>
      </c>
      <c r="B329" s="609" t="s">
        <v>1325</v>
      </c>
      <c r="C329" s="610" t="s">
        <v>50</v>
      </c>
      <c r="D329" s="611">
        <v>143.38</v>
      </c>
    </row>
    <row r="330" spans="1:4" ht="38.25" x14ac:dyDescent="0.2">
      <c r="A330" s="608">
        <v>89021</v>
      </c>
      <c r="B330" s="609" t="s">
        <v>1337</v>
      </c>
      <c r="C330" s="610" t="s">
        <v>50</v>
      </c>
      <c r="D330" s="611">
        <v>2.1</v>
      </c>
    </row>
    <row r="331" spans="1:4" ht="25.5" x14ac:dyDescent="0.2">
      <c r="A331" s="608">
        <v>89028</v>
      </c>
      <c r="B331" s="609" t="s">
        <v>263</v>
      </c>
      <c r="C331" s="610" t="s">
        <v>50</v>
      </c>
      <c r="D331" s="611">
        <v>137.49</v>
      </c>
    </row>
    <row r="332" spans="1:4" ht="25.5" x14ac:dyDescent="0.2">
      <c r="A332" s="608">
        <v>89032</v>
      </c>
      <c r="B332" s="609" t="s">
        <v>1346</v>
      </c>
      <c r="C332" s="610" t="s">
        <v>50</v>
      </c>
      <c r="D332" s="611">
        <v>111.78</v>
      </c>
    </row>
    <row r="333" spans="1:4" ht="25.5" x14ac:dyDescent="0.2">
      <c r="A333" s="608">
        <v>89035</v>
      </c>
      <c r="B333" s="609" t="s">
        <v>266</v>
      </c>
      <c r="C333" s="610" t="s">
        <v>50</v>
      </c>
      <c r="D333" s="611">
        <v>109.57</v>
      </c>
    </row>
    <row r="334" spans="1:4" ht="38.25" x14ac:dyDescent="0.2">
      <c r="A334" s="608">
        <v>89225</v>
      </c>
      <c r="B334" s="609" t="s">
        <v>1364</v>
      </c>
      <c r="C334" s="610" t="s">
        <v>50</v>
      </c>
      <c r="D334" s="611">
        <v>4.04</v>
      </c>
    </row>
    <row r="335" spans="1:4" ht="25.5" x14ac:dyDescent="0.2">
      <c r="A335" s="608">
        <v>89234</v>
      </c>
      <c r="B335" s="609" t="s">
        <v>1370</v>
      </c>
      <c r="C335" s="610" t="s">
        <v>50</v>
      </c>
      <c r="D335" s="611">
        <v>387.23</v>
      </c>
    </row>
    <row r="336" spans="1:4" ht="25.5" x14ac:dyDescent="0.2">
      <c r="A336" s="608">
        <v>89242</v>
      </c>
      <c r="B336" s="609" t="s">
        <v>1377</v>
      </c>
      <c r="C336" s="610" t="s">
        <v>50</v>
      </c>
      <c r="D336" s="611">
        <v>918.15</v>
      </c>
    </row>
    <row r="337" spans="1:4" ht="25.5" x14ac:dyDescent="0.2">
      <c r="A337" s="608">
        <v>89250</v>
      </c>
      <c r="B337" s="609" t="s">
        <v>280</v>
      </c>
      <c r="C337" s="610" t="s">
        <v>50</v>
      </c>
      <c r="D337" s="611">
        <v>795.03</v>
      </c>
    </row>
    <row r="338" spans="1:4" ht="38.25" x14ac:dyDescent="0.2">
      <c r="A338" s="608">
        <v>89257</v>
      </c>
      <c r="B338" s="609" t="s">
        <v>1382</v>
      </c>
      <c r="C338" s="610" t="s">
        <v>50</v>
      </c>
      <c r="D338" s="611">
        <v>216.78</v>
      </c>
    </row>
    <row r="339" spans="1:4" ht="38.25" x14ac:dyDescent="0.2">
      <c r="A339" s="608">
        <v>89272</v>
      </c>
      <c r="B339" s="609" t="s">
        <v>1395</v>
      </c>
      <c r="C339" s="610" t="s">
        <v>50</v>
      </c>
      <c r="D339" s="611">
        <v>112.17</v>
      </c>
    </row>
    <row r="340" spans="1:4" ht="38.25" x14ac:dyDescent="0.2">
      <c r="A340" s="608">
        <v>89278</v>
      </c>
      <c r="B340" s="609" t="s">
        <v>1401</v>
      </c>
      <c r="C340" s="610" t="s">
        <v>50</v>
      </c>
      <c r="D340" s="611">
        <v>7.92</v>
      </c>
    </row>
    <row r="341" spans="1:4" ht="25.5" x14ac:dyDescent="0.2">
      <c r="A341" s="608">
        <v>89843</v>
      </c>
      <c r="B341" s="609" t="s">
        <v>379</v>
      </c>
      <c r="C341" s="610" t="s">
        <v>50</v>
      </c>
      <c r="D341" s="611">
        <v>121.7</v>
      </c>
    </row>
    <row r="342" spans="1:4" ht="38.25" x14ac:dyDescent="0.2">
      <c r="A342" s="608">
        <v>89876</v>
      </c>
      <c r="B342" s="609" t="s">
        <v>387</v>
      </c>
      <c r="C342" s="610" t="s">
        <v>50</v>
      </c>
      <c r="D342" s="611">
        <v>196.8</v>
      </c>
    </row>
    <row r="343" spans="1:4" ht="38.25" x14ac:dyDescent="0.2">
      <c r="A343" s="608">
        <v>89883</v>
      </c>
      <c r="B343" s="609" t="s">
        <v>394</v>
      </c>
      <c r="C343" s="610" t="s">
        <v>50</v>
      </c>
      <c r="D343" s="611">
        <v>218.4</v>
      </c>
    </row>
    <row r="344" spans="1:4" ht="25.5" x14ac:dyDescent="0.2">
      <c r="A344" s="608">
        <v>90586</v>
      </c>
      <c r="B344" s="609" t="s">
        <v>1909</v>
      </c>
      <c r="C344" s="610" t="s">
        <v>50</v>
      </c>
      <c r="D344" s="611">
        <v>1.53</v>
      </c>
    </row>
    <row r="345" spans="1:4" ht="25.5" x14ac:dyDescent="0.2">
      <c r="A345" s="608">
        <v>90625</v>
      </c>
      <c r="B345" s="609" t="s">
        <v>416</v>
      </c>
      <c r="C345" s="610" t="s">
        <v>50</v>
      </c>
      <c r="D345" s="611">
        <v>7.8</v>
      </c>
    </row>
    <row r="346" spans="1:4" ht="25.5" x14ac:dyDescent="0.2">
      <c r="A346" s="608">
        <v>90631</v>
      </c>
      <c r="B346" s="609" t="s">
        <v>421</v>
      </c>
      <c r="C346" s="610" t="s">
        <v>50</v>
      </c>
      <c r="D346" s="611">
        <v>86.92</v>
      </c>
    </row>
    <row r="347" spans="1:4" ht="38.25" x14ac:dyDescent="0.2">
      <c r="A347" s="608">
        <v>90637</v>
      </c>
      <c r="B347" s="609" t="s">
        <v>427</v>
      </c>
      <c r="C347" s="610" t="s">
        <v>50</v>
      </c>
      <c r="D347" s="611">
        <v>11.78</v>
      </c>
    </row>
    <row r="348" spans="1:4" ht="25.5" x14ac:dyDescent="0.2">
      <c r="A348" s="608">
        <v>90643</v>
      </c>
      <c r="B348" s="609" t="s">
        <v>1916</v>
      </c>
      <c r="C348" s="610" t="s">
        <v>50</v>
      </c>
      <c r="D348" s="611">
        <v>15.9</v>
      </c>
    </row>
    <row r="349" spans="1:4" ht="38.25" x14ac:dyDescent="0.2">
      <c r="A349" s="608">
        <v>90650</v>
      </c>
      <c r="B349" s="609" t="s">
        <v>1922</v>
      </c>
      <c r="C349" s="610" t="s">
        <v>50</v>
      </c>
      <c r="D349" s="611">
        <v>9.24</v>
      </c>
    </row>
    <row r="350" spans="1:4" ht="25.5" x14ac:dyDescent="0.2">
      <c r="A350" s="608">
        <v>90656</v>
      </c>
      <c r="B350" s="609" t="s">
        <v>429</v>
      </c>
      <c r="C350" s="610" t="s">
        <v>50</v>
      </c>
      <c r="D350" s="611">
        <v>11.72</v>
      </c>
    </row>
    <row r="351" spans="1:4" ht="25.5" x14ac:dyDescent="0.2">
      <c r="A351" s="608">
        <v>90662</v>
      </c>
      <c r="B351" s="609" t="s">
        <v>431</v>
      </c>
      <c r="C351" s="610" t="s">
        <v>50</v>
      </c>
      <c r="D351" s="611">
        <v>12.18</v>
      </c>
    </row>
    <row r="352" spans="1:4" ht="51" x14ac:dyDescent="0.2">
      <c r="A352" s="608">
        <v>90668</v>
      </c>
      <c r="B352" s="609" t="s">
        <v>1936</v>
      </c>
      <c r="C352" s="610" t="s">
        <v>50</v>
      </c>
      <c r="D352" s="611">
        <v>19.98</v>
      </c>
    </row>
    <row r="353" spans="1:4" ht="51" x14ac:dyDescent="0.2">
      <c r="A353" s="608">
        <v>90674</v>
      </c>
      <c r="B353" s="609" t="s">
        <v>1942</v>
      </c>
      <c r="C353" s="610" t="s">
        <v>50</v>
      </c>
      <c r="D353" s="611">
        <v>383.65</v>
      </c>
    </row>
    <row r="354" spans="1:4" ht="51" x14ac:dyDescent="0.2">
      <c r="A354" s="608">
        <v>90680</v>
      </c>
      <c r="B354" s="609" t="s">
        <v>1948</v>
      </c>
      <c r="C354" s="610" t="s">
        <v>50</v>
      </c>
      <c r="D354" s="611">
        <v>231.08</v>
      </c>
    </row>
    <row r="355" spans="1:4" ht="25.5" x14ac:dyDescent="0.2">
      <c r="A355" s="608">
        <v>90686</v>
      </c>
      <c r="B355" s="609" t="s">
        <v>1954</v>
      </c>
      <c r="C355" s="610" t="s">
        <v>50</v>
      </c>
      <c r="D355" s="611">
        <v>102.74</v>
      </c>
    </row>
    <row r="356" spans="1:4" ht="25.5" x14ac:dyDescent="0.2">
      <c r="A356" s="608">
        <v>90692</v>
      </c>
      <c r="B356" s="609" t="s">
        <v>1960</v>
      </c>
      <c r="C356" s="610" t="s">
        <v>50</v>
      </c>
      <c r="D356" s="611">
        <v>74.72</v>
      </c>
    </row>
    <row r="357" spans="1:4" ht="25.5" x14ac:dyDescent="0.2">
      <c r="A357" s="608">
        <v>90964</v>
      </c>
      <c r="B357" s="609" t="s">
        <v>474</v>
      </c>
      <c r="C357" s="610" t="s">
        <v>50</v>
      </c>
      <c r="D357" s="611">
        <v>18.91</v>
      </c>
    </row>
    <row r="358" spans="1:4" ht="25.5" x14ac:dyDescent="0.2">
      <c r="A358" s="608">
        <v>90972</v>
      </c>
      <c r="B358" s="609" t="s">
        <v>2037</v>
      </c>
      <c r="C358" s="610" t="s">
        <v>50</v>
      </c>
      <c r="D358" s="611">
        <v>48.46</v>
      </c>
    </row>
    <row r="359" spans="1:4" ht="25.5" x14ac:dyDescent="0.2">
      <c r="A359" s="608">
        <v>90979</v>
      </c>
      <c r="B359" s="609" t="s">
        <v>479</v>
      </c>
      <c r="C359" s="610" t="s">
        <v>50</v>
      </c>
      <c r="D359" s="611">
        <v>125.24</v>
      </c>
    </row>
    <row r="360" spans="1:4" ht="25.5" x14ac:dyDescent="0.2">
      <c r="A360" s="608">
        <v>90991</v>
      </c>
      <c r="B360" s="609" t="s">
        <v>2040</v>
      </c>
      <c r="C360" s="610" t="s">
        <v>50</v>
      </c>
      <c r="D360" s="611">
        <v>116.56</v>
      </c>
    </row>
    <row r="361" spans="1:4" ht="25.5" x14ac:dyDescent="0.2">
      <c r="A361" s="608">
        <v>90999</v>
      </c>
      <c r="B361" s="609" t="s">
        <v>2048</v>
      </c>
      <c r="C361" s="610" t="s">
        <v>50</v>
      </c>
      <c r="D361" s="611">
        <v>64.239999999999995</v>
      </c>
    </row>
    <row r="362" spans="1:4" ht="38.25" x14ac:dyDescent="0.2">
      <c r="A362" s="608">
        <v>91031</v>
      </c>
      <c r="B362" s="609" t="s">
        <v>486</v>
      </c>
      <c r="C362" s="610" t="s">
        <v>50</v>
      </c>
      <c r="D362" s="611">
        <v>144.80000000000001</v>
      </c>
    </row>
    <row r="363" spans="1:4" ht="25.5" x14ac:dyDescent="0.2">
      <c r="A363" s="608">
        <v>91277</v>
      </c>
      <c r="B363" s="609" t="s">
        <v>2114</v>
      </c>
      <c r="C363" s="610" t="s">
        <v>50</v>
      </c>
      <c r="D363" s="611">
        <v>7.61</v>
      </c>
    </row>
    <row r="364" spans="1:4" ht="38.25" x14ac:dyDescent="0.2">
      <c r="A364" s="608">
        <v>91283</v>
      </c>
      <c r="B364" s="609" t="s">
        <v>2120</v>
      </c>
      <c r="C364" s="610" t="s">
        <v>50</v>
      </c>
      <c r="D364" s="611">
        <v>17.46</v>
      </c>
    </row>
    <row r="365" spans="1:4" ht="38.25" x14ac:dyDescent="0.2">
      <c r="A365" s="608">
        <v>91386</v>
      </c>
      <c r="B365" s="609" t="s">
        <v>2136</v>
      </c>
      <c r="C365" s="610" t="s">
        <v>50</v>
      </c>
      <c r="D365" s="611">
        <v>154.85</v>
      </c>
    </row>
    <row r="366" spans="1:4" ht="25.5" x14ac:dyDescent="0.2">
      <c r="A366" s="608">
        <v>91533</v>
      </c>
      <c r="B366" s="609" t="s">
        <v>2163</v>
      </c>
      <c r="C366" s="610" t="s">
        <v>50</v>
      </c>
      <c r="D366" s="611">
        <v>18.79</v>
      </c>
    </row>
    <row r="367" spans="1:4" ht="38.25" x14ac:dyDescent="0.2">
      <c r="A367" s="608">
        <v>91634</v>
      </c>
      <c r="B367" s="609" t="s">
        <v>2170</v>
      </c>
      <c r="C367" s="610" t="s">
        <v>50</v>
      </c>
      <c r="D367" s="611">
        <v>133.37</v>
      </c>
    </row>
    <row r="368" spans="1:4" ht="51" x14ac:dyDescent="0.2">
      <c r="A368" s="608">
        <v>91645</v>
      </c>
      <c r="B368" s="609" t="s">
        <v>2177</v>
      </c>
      <c r="C368" s="610" t="s">
        <v>50</v>
      </c>
      <c r="D368" s="611">
        <v>284.48</v>
      </c>
    </row>
    <row r="369" spans="1:4" ht="25.5" x14ac:dyDescent="0.2">
      <c r="A369" s="608">
        <v>91692</v>
      </c>
      <c r="B369" s="609" t="s">
        <v>2183</v>
      </c>
      <c r="C369" s="610" t="s">
        <v>50</v>
      </c>
      <c r="D369" s="611">
        <v>15.15</v>
      </c>
    </row>
    <row r="370" spans="1:4" ht="25.5" x14ac:dyDescent="0.2">
      <c r="A370" s="608">
        <v>92043</v>
      </c>
      <c r="B370" s="609" t="s">
        <v>2322</v>
      </c>
      <c r="C370" s="610" t="s">
        <v>50</v>
      </c>
      <c r="D370" s="611">
        <v>8</v>
      </c>
    </row>
    <row r="371" spans="1:4" ht="51" x14ac:dyDescent="0.2">
      <c r="A371" s="608">
        <v>92106</v>
      </c>
      <c r="B371" s="609" t="s">
        <v>2328</v>
      </c>
      <c r="C371" s="610" t="s">
        <v>50</v>
      </c>
      <c r="D371" s="611">
        <v>186.28</v>
      </c>
    </row>
    <row r="372" spans="1:4" ht="25.5" x14ac:dyDescent="0.2">
      <c r="A372" s="608">
        <v>92112</v>
      </c>
      <c r="B372" s="609" t="s">
        <v>540</v>
      </c>
      <c r="C372" s="610" t="s">
        <v>50</v>
      </c>
      <c r="D372" s="611">
        <v>2.35</v>
      </c>
    </row>
    <row r="373" spans="1:4" x14ac:dyDescent="0.2">
      <c r="A373" s="608">
        <v>92118</v>
      </c>
      <c r="B373" s="609" t="s">
        <v>545</v>
      </c>
      <c r="C373" s="610" t="s">
        <v>50</v>
      </c>
      <c r="D373" s="611">
        <v>0.16</v>
      </c>
    </row>
    <row r="374" spans="1:4" ht="25.5" x14ac:dyDescent="0.2">
      <c r="A374" s="608">
        <v>92138</v>
      </c>
      <c r="B374" s="609" t="s">
        <v>2335</v>
      </c>
      <c r="C374" s="610" t="s">
        <v>50</v>
      </c>
      <c r="D374" s="611">
        <v>58.95</v>
      </c>
    </row>
    <row r="375" spans="1:4" ht="25.5" x14ac:dyDescent="0.2">
      <c r="A375" s="608">
        <v>92145</v>
      </c>
      <c r="B375" s="609" t="s">
        <v>555</v>
      </c>
      <c r="C375" s="610" t="s">
        <v>50</v>
      </c>
      <c r="D375" s="611">
        <v>49.25</v>
      </c>
    </row>
    <row r="376" spans="1:4" ht="51" x14ac:dyDescent="0.2">
      <c r="A376" s="608">
        <v>92242</v>
      </c>
      <c r="B376" s="609" t="s">
        <v>2356</v>
      </c>
      <c r="C376" s="610" t="s">
        <v>50</v>
      </c>
      <c r="D376" s="611">
        <v>248.64</v>
      </c>
    </row>
    <row r="377" spans="1:4" ht="25.5" x14ac:dyDescent="0.2">
      <c r="A377" s="608">
        <v>92716</v>
      </c>
      <c r="B377" s="609" t="s">
        <v>2396</v>
      </c>
      <c r="C377" s="610" t="s">
        <v>50</v>
      </c>
      <c r="D377" s="611">
        <v>29.45</v>
      </c>
    </row>
    <row r="378" spans="1:4" ht="25.5" x14ac:dyDescent="0.2">
      <c r="A378" s="608">
        <v>92960</v>
      </c>
      <c r="B378" s="609" t="s">
        <v>2547</v>
      </c>
      <c r="C378" s="610" t="s">
        <v>50</v>
      </c>
      <c r="D378" s="611">
        <v>12.69</v>
      </c>
    </row>
    <row r="379" spans="1:4" ht="25.5" x14ac:dyDescent="0.2">
      <c r="A379" s="608">
        <v>92966</v>
      </c>
      <c r="B379" s="609" t="s">
        <v>2551</v>
      </c>
      <c r="C379" s="610" t="s">
        <v>50</v>
      </c>
      <c r="D379" s="611">
        <v>14.41</v>
      </c>
    </row>
    <row r="380" spans="1:4" ht="51" x14ac:dyDescent="0.2">
      <c r="A380" s="608">
        <v>93224</v>
      </c>
      <c r="B380" s="609" t="s">
        <v>2631</v>
      </c>
      <c r="C380" s="610" t="s">
        <v>50</v>
      </c>
      <c r="D380" s="611">
        <v>570.42999999999995</v>
      </c>
    </row>
    <row r="381" spans="1:4" ht="38.25" x14ac:dyDescent="0.2">
      <c r="A381" s="608">
        <v>93233</v>
      </c>
      <c r="B381" s="609" t="s">
        <v>584</v>
      </c>
      <c r="C381" s="610" t="s">
        <v>50</v>
      </c>
      <c r="D381" s="611">
        <v>7.17</v>
      </c>
    </row>
    <row r="382" spans="1:4" ht="25.5" x14ac:dyDescent="0.2">
      <c r="A382" s="608">
        <v>93272</v>
      </c>
      <c r="B382" s="609" t="s">
        <v>2642</v>
      </c>
      <c r="C382" s="610" t="s">
        <v>50</v>
      </c>
      <c r="D382" s="611">
        <v>77.31</v>
      </c>
    </row>
    <row r="383" spans="1:4" ht="25.5" x14ac:dyDescent="0.2">
      <c r="A383" s="608">
        <v>93281</v>
      </c>
      <c r="B383" s="609" t="s">
        <v>2648</v>
      </c>
      <c r="C383" s="610" t="s">
        <v>50</v>
      </c>
      <c r="D383" s="611">
        <v>13.11</v>
      </c>
    </row>
    <row r="384" spans="1:4" ht="25.5" x14ac:dyDescent="0.2">
      <c r="A384" s="608">
        <v>93287</v>
      </c>
      <c r="B384" s="609" t="s">
        <v>2654</v>
      </c>
      <c r="C384" s="610" t="s">
        <v>50</v>
      </c>
      <c r="D384" s="611">
        <v>350.36</v>
      </c>
    </row>
    <row r="385" spans="1:4" ht="51" x14ac:dyDescent="0.2">
      <c r="A385" s="608">
        <v>93402</v>
      </c>
      <c r="B385" s="609" t="s">
        <v>734</v>
      </c>
      <c r="C385" s="610" t="s">
        <v>50</v>
      </c>
      <c r="D385" s="611">
        <v>149.08000000000001</v>
      </c>
    </row>
    <row r="386" spans="1:4" ht="51" x14ac:dyDescent="0.2">
      <c r="A386" s="608">
        <v>93408</v>
      </c>
      <c r="B386" s="609" t="s">
        <v>9475</v>
      </c>
      <c r="C386" s="610" t="s">
        <v>50</v>
      </c>
      <c r="D386" s="611">
        <v>57.37</v>
      </c>
    </row>
    <row r="387" spans="1:4" ht="25.5" x14ac:dyDescent="0.2">
      <c r="A387" s="608">
        <v>93415</v>
      </c>
      <c r="B387" s="609" t="s">
        <v>2685</v>
      </c>
      <c r="C387" s="610" t="s">
        <v>50</v>
      </c>
      <c r="D387" s="611">
        <v>11.74</v>
      </c>
    </row>
    <row r="388" spans="1:4" ht="25.5" x14ac:dyDescent="0.2">
      <c r="A388" s="608">
        <v>93421</v>
      </c>
      <c r="B388" s="609" t="s">
        <v>588</v>
      </c>
      <c r="C388" s="610" t="s">
        <v>50</v>
      </c>
      <c r="D388" s="611">
        <v>49.09</v>
      </c>
    </row>
    <row r="389" spans="1:4" ht="25.5" x14ac:dyDescent="0.2">
      <c r="A389" s="608">
        <v>93427</v>
      </c>
      <c r="B389" s="609" t="s">
        <v>2694</v>
      </c>
      <c r="C389" s="610" t="s">
        <v>50</v>
      </c>
      <c r="D389" s="611">
        <v>111.76</v>
      </c>
    </row>
    <row r="390" spans="1:4" ht="25.5" x14ac:dyDescent="0.2">
      <c r="A390" s="608">
        <v>93433</v>
      </c>
      <c r="B390" s="609" t="s">
        <v>2700</v>
      </c>
      <c r="C390" s="610" t="s">
        <v>50</v>
      </c>
      <c r="D390" s="611">
        <v>2113.66</v>
      </c>
    </row>
    <row r="391" spans="1:4" ht="25.5" x14ac:dyDescent="0.2">
      <c r="A391" s="608">
        <v>93439</v>
      </c>
      <c r="B391" s="609" t="s">
        <v>2706</v>
      </c>
      <c r="C391" s="610" t="s">
        <v>50</v>
      </c>
      <c r="D391" s="611">
        <v>97.06</v>
      </c>
    </row>
    <row r="392" spans="1:4" ht="25.5" x14ac:dyDescent="0.2">
      <c r="A392" s="608">
        <v>95121</v>
      </c>
      <c r="B392" s="609" t="s">
        <v>2963</v>
      </c>
      <c r="C392" s="610" t="s">
        <v>50</v>
      </c>
      <c r="D392" s="611">
        <v>204</v>
      </c>
    </row>
    <row r="393" spans="1:4" ht="25.5" x14ac:dyDescent="0.2">
      <c r="A393" s="608">
        <v>95127</v>
      </c>
      <c r="B393" s="609" t="s">
        <v>621</v>
      </c>
      <c r="C393" s="610" t="s">
        <v>50</v>
      </c>
      <c r="D393" s="611">
        <v>133.30000000000001</v>
      </c>
    </row>
    <row r="394" spans="1:4" ht="25.5" x14ac:dyDescent="0.2">
      <c r="A394" s="608">
        <v>95133</v>
      </c>
      <c r="B394" s="609" t="s">
        <v>2970</v>
      </c>
      <c r="C394" s="610" t="s">
        <v>50</v>
      </c>
      <c r="D394" s="611">
        <v>96.91</v>
      </c>
    </row>
    <row r="395" spans="1:4" ht="25.5" x14ac:dyDescent="0.2">
      <c r="A395" s="608">
        <v>95139</v>
      </c>
      <c r="B395" s="609" t="s">
        <v>2974</v>
      </c>
      <c r="C395" s="610" t="s">
        <v>50</v>
      </c>
      <c r="D395" s="611">
        <v>0.06</v>
      </c>
    </row>
    <row r="396" spans="1:4" ht="25.5" x14ac:dyDescent="0.2">
      <c r="A396" s="608">
        <v>95212</v>
      </c>
      <c r="B396" s="609" t="s">
        <v>2981</v>
      </c>
      <c r="C396" s="610" t="s">
        <v>50</v>
      </c>
      <c r="D396" s="611">
        <v>84.98</v>
      </c>
    </row>
    <row r="397" spans="1:4" ht="25.5" x14ac:dyDescent="0.2">
      <c r="A397" s="608">
        <v>95218</v>
      </c>
      <c r="B397" s="609" t="s">
        <v>2987</v>
      </c>
      <c r="C397" s="610" t="s">
        <v>50</v>
      </c>
      <c r="D397" s="611">
        <v>19.12</v>
      </c>
    </row>
    <row r="398" spans="1:4" x14ac:dyDescent="0.2">
      <c r="A398" s="608">
        <v>95258</v>
      </c>
      <c r="B398" s="609" t="s">
        <v>626</v>
      </c>
      <c r="C398" s="610" t="s">
        <v>50</v>
      </c>
      <c r="D398" s="611">
        <v>13.85</v>
      </c>
    </row>
    <row r="399" spans="1:4" ht="25.5" x14ac:dyDescent="0.2">
      <c r="A399" s="608">
        <v>95264</v>
      </c>
      <c r="B399" s="609" t="s">
        <v>3000</v>
      </c>
      <c r="C399" s="610" t="s">
        <v>50</v>
      </c>
      <c r="D399" s="611">
        <v>5.8</v>
      </c>
    </row>
    <row r="400" spans="1:4" ht="25.5" x14ac:dyDescent="0.2">
      <c r="A400" s="608">
        <v>95270</v>
      </c>
      <c r="B400" s="609" t="s">
        <v>3006</v>
      </c>
      <c r="C400" s="610" t="s">
        <v>50</v>
      </c>
      <c r="D400" s="611">
        <v>7.41</v>
      </c>
    </row>
    <row r="401" spans="1:4" ht="25.5" x14ac:dyDescent="0.2">
      <c r="A401" s="608">
        <v>95276</v>
      </c>
      <c r="B401" s="609" t="s">
        <v>3012</v>
      </c>
      <c r="C401" s="610" t="s">
        <v>50</v>
      </c>
      <c r="D401" s="611">
        <v>2.83</v>
      </c>
    </row>
    <row r="402" spans="1:4" ht="25.5" x14ac:dyDescent="0.2">
      <c r="A402" s="608">
        <v>95282</v>
      </c>
      <c r="B402" s="609" t="s">
        <v>3018</v>
      </c>
      <c r="C402" s="610" t="s">
        <v>50</v>
      </c>
      <c r="D402" s="611">
        <v>7.39</v>
      </c>
    </row>
    <row r="403" spans="1:4" ht="38.25" x14ac:dyDescent="0.2">
      <c r="A403" s="608">
        <v>95620</v>
      </c>
      <c r="B403" s="609" t="s">
        <v>3159</v>
      </c>
      <c r="C403" s="610" t="s">
        <v>50</v>
      </c>
      <c r="D403" s="611">
        <v>13.23</v>
      </c>
    </row>
    <row r="404" spans="1:4" ht="38.25" x14ac:dyDescent="0.2">
      <c r="A404" s="608">
        <v>95631</v>
      </c>
      <c r="B404" s="609" t="s">
        <v>3167</v>
      </c>
      <c r="C404" s="610" t="s">
        <v>50</v>
      </c>
      <c r="D404" s="611">
        <v>131.13999999999999</v>
      </c>
    </row>
    <row r="405" spans="1:4" ht="25.5" x14ac:dyDescent="0.2">
      <c r="A405" s="608">
        <v>95702</v>
      </c>
      <c r="B405" s="609" t="s">
        <v>3188</v>
      </c>
      <c r="C405" s="610" t="s">
        <v>50</v>
      </c>
      <c r="D405" s="611">
        <v>26.59</v>
      </c>
    </row>
    <row r="406" spans="1:4" ht="25.5" x14ac:dyDescent="0.2">
      <c r="A406" s="608">
        <v>95708</v>
      </c>
      <c r="B406" s="609" t="s">
        <v>3194</v>
      </c>
      <c r="C406" s="610" t="s">
        <v>50</v>
      </c>
      <c r="D406" s="611">
        <v>102.46</v>
      </c>
    </row>
    <row r="407" spans="1:4" ht="38.25" x14ac:dyDescent="0.2">
      <c r="A407" s="608">
        <v>95714</v>
      </c>
      <c r="B407" s="609" t="s">
        <v>3200</v>
      </c>
      <c r="C407" s="610" t="s">
        <v>50</v>
      </c>
      <c r="D407" s="611">
        <v>147.13999999999999</v>
      </c>
    </row>
    <row r="408" spans="1:4" ht="51" x14ac:dyDescent="0.2">
      <c r="A408" s="608">
        <v>95720</v>
      </c>
      <c r="B408" s="609" t="s">
        <v>3206</v>
      </c>
      <c r="C408" s="610" t="s">
        <v>50</v>
      </c>
      <c r="D408" s="611">
        <v>144.38999999999999</v>
      </c>
    </row>
    <row r="409" spans="1:4" ht="25.5" x14ac:dyDescent="0.2">
      <c r="A409" s="608">
        <v>95872</v>
      </c>
      <c r="B409" s="609" t="s">
        <v>662</v>
      </c>
      <c r="C409" s="610" t="s">
        <v>50</v>
      </c>
      <c r="D409" s="611">
        <v>189.55</v>
      </c>
    </row>
    <row r="410" spans="1:4" ht="25.5" x14ac:dyDescent="0.2">
      <c r="A410" s="608">
        <v>96013</v>
      </c>
      <c r="B410" s="609" t="s">
        <v>3270</v>
      </c>
      <c r="C410" s="610" t="s">
        <v>50</v>
      </c>
      <c r="D410" s="611">
        <v>155.25</v>
      </c>
    </row>
    <row r="411" spans="1:4" ht="25.5" x14ac:dyDescent="0.2">
      <c r="A411" s="608">
        <v>96020</v>
      </c>
      <c r="B411" s="609" t="s">
        <v>3276</v>
      </c>
      <c r="C411" s="610" t="s">
        <v>50</v>
      </c>
      <c r="D411" s="611">
        <v>154.97</v>
      </c>
    </row>
    <row r="412" spans="1:4" ht="25.5" x14ac:dyDescent="0.2">
      <c r="A412" s="608">
        <v>96028</v>
      </c>
      <c r="B412" s="609" t="s">
        <v>753</v>
      </c>
      <c r="C412" s="610" t="s">
        <v>50</v>
      </c>
      <c r="D412" s="611">
        <v>114.11</v>
      </c>
    </row>
    <row r="413" spans="1:4" ht="38.25" x14ac:dyDescent="0.2">
      <c r="A413" s="608">
        <v>96035</v>
      </c>
      <c r="B413" s="609" t="s">
        <v>3282</v>
      </c>
      <c r="C413" s="610" t="s">
        <v>50</v>
      </c>
      <c r="D413" s="611">
        <v>162.02000000000001</v>
      </c>
    </row>
    <row r="414" spans="1:4" ht="25.5" x14ac:dyDescent="0.2">
      <c r="A414" s="608">
        <v>96157</v>
      </c>
      <c r="B414" s="609" t="s">
        <v>3311</v>
      </c>
      <c r="C414" s="610" t="s">
        <v>50</v>
      </c>
      <c r="D414" s="611">
        <v>114.39</v>
      </c>
    </row>
    <row r="415" spans="1:4" ht="25.5" x14ac:dyDescent="0.2">
      <c r="A415" s="608">
        <v>96158</v>
      </c>
      <c r="B415" s="609" t="s">
        <v>760</v>
      </c>
      <c r="C415" s="610" t="s">
        <v>50</v>
      </c>
      <c r="D415" s="611">
        <v>82.33</v>
      </c>
    </row>
    <row r="416" spans="1:4" ht="25.5" x14ac:dyDescent="0.2">
      <c r="A416" s="608">
        <v>96245</v>
      </c>
      <c r="B416" s="609" t="s">
        <v>3317</v>
      </c>
      <c r="C416" s="610" t="s">
        <v>50</v>
      </c>
      <c r="D416" s="611">
        <v>56.38</v>
      </c>
    </row>
    <row r="417" spans="1:4" ht="25.5" x14ac:dyDescent="0.2">
      <c r="A417" s="608">
        <v>96303</v>
      </c>
      <c r="B417" s="609" t="s">
        <v>3328</v>
      </c>
      <c r="C417" s="610" t="s">
        <v>50</v>
      </c>
      <c r="D417" s="611">
        <v>139.97</v>
      </c>
    </row>
    <row r="418" spans="1:4" ht="38.25" x14ac:dyDescent="0.2">
      <c r="A418" s="608">
        <v>96309</v>
      </c>
      <c r="B418" s="609" t="s">
        <v>3334</v>
      </c>
      <c r="C418" s="610" t="s">
        <v>50</v>
      </c>
      <c r="D418" s="611">
        <v>1.37</v>
      </c>
    </row>
    <row r="419" spans="1:4" ht="38.25" x14ac:dyDescent="0.2">
      <c r="A419" s="608">
        <v>96463</v>
      </c>
      <c r="B419" s="609" t="s">
        <v>3356</v>
      </c>
      <c r="C419" s="610" t="s">
        <v>50</v>
      </c>
      <c r="D419" s="611">
        <v>121.34</v>
      </c>
    </row>
    <row r="420" spans="1:4" ht="38.25" x14ac:dyDescent="0.2">
      <c r="A420" s="608">
        <v>98764</v>
      </c>
      <c r="B420" s="609" t="s">
        <v>3918</v>
      </c>
      <c r="C420" s="610" t="s">
        <v>50</v>
      </c>
      <c r="D420" s="611">
        <v>4.0599999999999996</v>
      </c>
    </row>
    <row r="421" spans="1:4" ht="38.25" x14ac:dyDescent="0.2">
      <c r="A421" s="608">
        <v>99833</v>
      </c>
      <c r="B421" s="609" t="s">
        <v>3919</v>
      </c>
      <c r="C421" s="610" t="s">
        <v>50</v>
      </c>
      <c r="D421" s="611">
        <v>1.6</v>
      </c>
    </row>
    <row r="422" spans="1:4" ht="25.5" x14ac:dyDescent="0.2">
      <c r="A422" s="608">
        <v>100641</v>
      </c>
      <c r="B422" s="609" t="s">
        <v>9476</v>
      </c>
      <c r="C422" s="610" t="s">
        <v>50</v>
      </c>
      <c r="D422" s="611">
        <v>441.12</v>
      </c>
    </row>
    <row r="423" spans="1:4" ht="25.5" x14ac:dyDescent="0.2">
      <c r="A423" s="608">
        <v>100647</v>
      </c>
      <c r="B423" s="609" t="s">
        <v>9477</v>
      </c>
      <c r="C423" s="610" t="s">
        <v>50</v>
      </c>
      <c r="D423" s="611">
        <v>904.97</v>
      </c>
    </row>
    <row r="424" spans="1:4" ht="25.5" x14ac:dyDescent="0.2">
      <c r="A424" s="608">
        <v>5632</v>
      </c>
      <c r="B424" s="609" t="s">
        <v>794</v>
      </c>
      <c r="C424" s="610" t="s">
        <v>67</v>
      </c>
      <c r="D424" s="611">
        <v>45.26</v>
      </c>
    </row>
    <row r="425" spans="1:4" ht="51" x14ac:dyDescent="0.2">
      <c r="A425" s="608">
        <v>5679</v>
      </c>
      <c r="B425" s="609" t="s">
        <v>801</v>
      </c>
      <c r="C425" s="610" t="s">
        <v>67</v>
      </c>
      <c r="D425" s="611">
        <v>32.28</v>
      </c>
    </row>
    <row r="426" spans="1:4" ht="51" x14ac:dyDescent="0.2">
      <c r="A426" s="608">
        <v>5681</v>
      </c>
      <c r="B426" s="609" t="s">
        <v>803</v>
      </c>
      <c r="C426" s="610" t="s">
        <v>67</v>
      </c>
      <c r="D426" s="611">
        <v>30.4</v>
      </c>
    </row>
    <row r="427" spans="1:4" ht="38.25" x14ac:dyDescent="0.2">
      <c r="A427" s="608">
        <v>5685</v>
      </c>
      <c r="B427" s="609" t="s">
        <v>805</v>
      </c>
      <c r="C427" s="610" t="s">
        <v>67</v>
      </c>
      <c r="D427" s="611">
        <v>31.8</v>
      </c>
    </row>
    <row r="428" spans="1:4" ht="25.5" x14ac:dyDescent="0.2">
      <c r="A428" s="608">
        <v>5690</v>
      </c>
      <c r="B428" s="609" t="s">
        <v>806</v>
      </c>
      <c r="C428" s="610" t="s">
        <v>67</v>
      </c>
      <c r="D428" s="611">
        <v>2.23</v>
      </c>
    </row>
    <row r="429" spans="1:4" ht="38.25" x14ac:dyDescent="0.2">
      <c r="A429" s="608">
        <v>5806</v>
      </c>
      <c r="B429" s="609" t="s">
        <v>831</v>
      </c>
      <c r="C429" s="610" t="s">
        <v>67</v>
      </c>
      <c r="D429" s="611">
        <v>0.17</v>
      </c>
    </row>
    <row r="430" spans="1:4" ht="51" x14ac:dyDescent="0.2">
      <c r="A430" s="608">
        <v>5826</v>
      </c>
      <c r="B430" s="609" t="s">
        <v>834</v>
      </c>
      <c r="C430" s="610" t="s">
        <v>67</v>
      </c>
      <c r="D430" s="611">
        <v>24.53</v>
      </c>
    </row>
    <row r="431" spans="1:4" ht="25.5" x14ac:dyDescent="0.2">
      <c r="A431" s="608">
        <v>5829</v>
      </c>
      <c r="B431" s="609" t="s">
        <v>80</v>
      </c>
      <c r="C431" s="610" t="s">
        <v>67</v>
      </c>
      <c r="D431" s="611">
        <v>103.54</v>
      </c>
    </row>
    <row r="432" spans="1:4" ht="38.25" x14ac:dyDescent="0.2">
      <c r="A432" s="608">
        <v>5837</v>
      </c>
      <c r="B432" s="609" t="s">
        <v>836</v>
      </c>
      <c r="C432" s="610" t="s">
        <v>67</v>
      </c>
      <c r="D432" s="611">
        <v>90.82</v>
      </c>
    </row>
    <row r="433" spans="1:4" ht="25.5" x14ac:dyDescent="0.2">
      <c r="A433" s="608">
        <v>5841</v>
      </c>
      <c r="B433" s="609" t="s">
        <v>838</v>
      </c>
      <c r="C433" s="610" t="s">
        <v>67</v>
      </c>
      <c r="D433" s="611">
        <v>2.57</v>
      </c>
    </row>
    <row r="434" spans="1:4" ht="25.5" x14ac:dyDescent="0.2">
      <c r="A434" s="608">
        <v>5845</v>
      </c>
      <c r="B434" s="609" t="s">
        <v>82</v>
      </c>
      <c r="C434" s="610" t="s">
        <v>67</v>
      </c>
      <c r="D434" s="611">
        <v>26.13</v>
      </c>
    </row>
    <row r="435" spans="1:4" ht="25.5" x14ac:dyDescent="0.2">
      <c r="A435" s="608">
        <v>5849</v>
      </c>
      <c r="B435" s="609" t="s">
        <v>840</v>
      </c>
      <c r="C435" s="610" t="s">
        <v>67</v>
      </c>
      <c r="D435" s="611">
        <v>43.34</v>
      </c>
    </row>
    <row r="436" spans="1:4" ht="25.5" x14ac:dyDescent="0.2">
      <c r="A436" s="608">
        <v>5853</v>
      </c>
      <c r="B436" s="609" t="s">
        <v>84</v>
      </c>
      <c r="C436" s="610" t="s">
        <v>67</v>
      </c>
      <c r="D436" s="611">
        <v>43.52</v>
      </c>
    </row>
    <row r="437" spans="1:4" ht="25.5" x14ac:dyDescent="0.2">
      <c r="A437" s="608">
        <v>5857</v>
      </c>
      <c r="B437" s="609" t="s">
        <v>842</v>
      </c>
      <c r="C437" s="610" t="s">
        <v>67</v>
      </c>
      <c r="D437" s="611">
        <v>114.18</v>
      </c>
    </row>
    <row r="438" spans="1:4" ht="38.25" x14ac:dyDescent="0.2">
      <c r="A438" s="608">
        <v>5865</v>
      </c>
      <c r="B438" s="609" t="s">
        <v>844</v>
      </c>
      <c r="C438" s="610" t="s">
        <v>67</v>
      </c>
      <c r="D438" s="611">
        <v>5.86</v>
      </c>
    </row>
    <row r="439" spans="1:4" ht="38.25" x14ac:dyDescent="0.2">
      <c r="A439" s="608">
        <v>5869</v>
      </c>
      <c r="B439" s="609" t="s">
        <v>846</v>
      </c>
      <c r="C439" s="610" t="s">
        <v>67</v>
      </c>
      <c r="D439" s="611">
        <v>36.25</v>
      </c>
    </row>
    <row r="440" spans="1:4" ht="51" x14ac:dyDescent="0.2">
      <c r="A440" s="608">
        <v>5877</v>
      </c>
      <c r="B440" s="609" t="s">
        <v>848</v>
      </c>
      <c r="C440" s="610" t="s">
        <v>67</v>
      </c>
      <c r="D440" s="611">
        <v>31.69</v>
      </c>
    </row>
    <row r="441" spans="1:4" ht="38.25" x14ac:dyDescent="0.2">
      <c r="A441" s="608">
        <v>5881</v>
      </c>
      <c r="B441" s="609" t="s">
        <v>850</v>
      </c>
      <c r="C441" s="610" t="s">
        <v>67</v>
      </c>
      <c r="D441" s="611">
        <v>38.93</v>
      </c>
    </row>
    <row r="442" spans="1:4" ht="38.25" x14ac:dyDescent="0.2">
      <c r="A442" s="608">
        <v>5884</v>
      </c>
      <c r="B442" s="609" t="s">
        <v>852</v>
      </c>
      <c r="C442" s="610" t="s">
        <v>67</v>
      </c>
      <c r="D442" s="611">
        <v>30.94</v>
      </c>
    </row>
    <row r="443" spans="1:4" ht="38.25" x14ac:dyDescent="0.2">
      <c r="A443" s="608">
        <v>5892</v>
      </c>
      <c r="B443" s="609" t="s">
        <v>86</v>
      </c>
      <c r="C443" s="610" t="s">
        <v>67</v>
      </c>
      <c r="D443" s="611">
        <v>25.58</v>
      </c>
    </row>
    <row r="444" spans="1:4" ht="38.25" x14ac:dyDescent="0.2">
      <c r="A444" s="608">
        <v>5896</v>
      </c>
      <c r="B444" s="609" t="s">
        <v>854</v>
      </c>
      <c r="C444" s="610" t="s">
        <v>67</v>
      </c>
      <c r="D444" s="611">
        <v>23.61</v>
      </c>
    </row>
    <row r="445" spans="1:4" ht="51" x14ac:dyDescent="0.2">
      <c r="A445" s="608">
        <v>5903</v>
      </c>
      <c r="B445" s="609" t="s">
        <v>856</v>
      </c>
      <c r="C445" s="610" t="s">
        <v>67</v>
      </c>
      <c r="D445" s="611">
        <v>31.27</v>
      </c>
    </row>
    <row r="446" spans="1:4" ht="38.25" x14ac:dyDescent="0.2">
      <c r="A446" s="608">
        <v>5911</v>
      </c>
      <c r="B446" s="609" t="s">
        <v>88</v>
      </c>
      <c r="C446" s="610" t="s">
        <v>67</v>
      </c>
      <c r="D446" s="611">
        <v>16.329999999999998</v>
      </c>
    </row>
    <row r="447" spans="1:4" ht="25.5" x14ac:dyDescent="0.2">
      <c r="A447" s="608">
        <v>5923</v>
      </c>
      <c r="B447" s="609" t="s">
        <v>858</v>
      </c>
      <c r="C447" s="610" t="s">
        <v>67</v>
      </c>
      <c r="D447" s="611">
        <v>1.75</v>
      </c>
    </row>
    <row r="448" spans="1:4" ht="38.25" x14ac:dyDescent="0.2">
      <c r="A448" s="608">
        <v>5930</v>
      </c>
      <c r="B448" s="609" t="s">
        <v>860</v>
      </c>
      <c r="C448" s="610" t="s">
        <v>67</v>
      </c>
      <c r="D448" s="611">
        <v>28.94</v>
      </c>
    </row>
    <row r="449" spans="1:4" ht="25.5" x14ac:dyDescent="0.2">
      <c r="A449" s="608">
        <v>5934</v>
      </c>
      <c r="B449" s="609" t="s">
        <v>90</v>
      </c>
      <c r="C449" s="610" t="s">
        <v>67</v>
      </c>
      <c r="D449" s="611">
        <v>46.04</v>
      </c>
    </row>
    <row r="450" spans="1:4" ht="25.5" x14ac:dyDescent="0.2">
      <c r="A450" s="608">
        <v>5942</v>
      </c>
      <c r="B450" s="609" t="s">
        <v>862</v>
      </c>
      <c r="C450" s="610" t="s">
        <v>67</v>
      </c>
      <c r="D450" s="611">
        <v>37.71</v>
      </c>
    </row>
    <row r="451" spans="1:4" ht="25.5" x14ac:dyDescent="0.2">
      <c r="A451" s="608">
        <v>5946</v>
      </c>
      <c r="B451" s="609" t="s">
        <v>864</v>
      </c>
      <c r="C451" s="610" t="s">
        <v>67</v>
      </c>
      <c r="D451" s="611">
        <v>47.18</v>
      </c>
    </row>
    <row r="452" spans="1:4" ht="25.5" x14ac:dyDescent="0.2">
      <c r="A452" s="608">
        <v>5952</v>
      </c>
      <c r="B452" s="609" t="s">
        <v>91</v>
      </c>
      <c r="C452" s="610" t="s">
        <v>67</v>
      </c>
      <c r="D452" s="611">
        <v>12.22</v>
      </c>
    </row>
    <row r="453" spans="1:4" ht="25.5" x14ac:dyDescent="0.2">
      <c r="A453" s="608">
        <v>5954</v>
      </c>
      <c r="B453" s="609" t="s">
        <v>93</v>
      </c>
      <c r="C453" s="610" t="s">
        <v>67</v>
      </c>
      <c r="D453" s="611">
        <v>3.29</v>
      </c>
    </row>
    <row r="454" spans="1:4" ht="38.25" x14ac:dyDescent="0.2">
      <c r="A454" s="608">
        <v>5961</v>
      </c>
      <c r="B454" s="609" t="s">
        <v>865</v>
      </c>
      <c r="C454" s="610" t="s">
        <v>67</v>
      </c>
      <c r="D454" s="611">
        <v>30.45</v>
      </c>
    </row>
    <row r="455" spans="1:4" ht="38.25" x14ac:dyDescent="0.2">
      <c r="A455" s="608">
        <v>6260</v>
      </c>
      <c r="B455" s="609" t="s">
        <v>867</v>
      </c>
      <c r="C455" s="610" t="s">
        <v>67</v>
      </c>
      <c r="D455" s="611">
        <v>27.27</v>
      </c>
    </row>
    <row r="456" spans="1:4" ht="38.25" x14ac:dyDescent="0.2">
      <c r="A456" s="608">
        <v>6880</v>
      </c>
      <c r="B456" s="609" t="s">
        <v>869</v>
      </c>
      <c r="C456" s="610" t="s">
        <v>67</v>
      </c>
      <c r="D456" s="611">
        <v>42.75</v>
      </c>
    </row>
    <row r="457" spans="1:4" ht="25.5" x14ac:dyDescent="0.2">
      <c r="A457" s="608">
        <v>7031</v>
      </c>
      <c r="B457" s="609" t="s">
        <v>871</v>
      </c>
      <c r="C457" s="610" t="s">
        <v>67</v>
      </c>
      <c r="D457" s="611">
        <v>4.0999999999999996</v>
      </c>
    </row>
    <row r="458" spans="1:4" ht="38.25" x14ac:dyDescent="0.2">
      <c r="A458" s="608">
        <v>7043</v>
      </c>
      <c r="B458" s="609" t="s">
        <v>880</v>
      </c>
      <c r="C458" s="610" t="s">
        <v>67</v>
      </c>
      <c r="D458" s="611">
        <v>0.22</v>
      </c>
    </row>
    <row r="459" spans="1:4" ht="38.25" x14ac:dyDescent="0.2">
      <c r="A459" s="608">
        <v>7050</v>
      </c>
      <c r="B459" s="609" t="s">
        <v>886</v>
      </c>
      <c r="C459" s="610" t="s">
        <v>67</v>
      </c>
      <c r="D459" s="611">
        <v>39.32</v>
      </c>
    </row>
    <row r="460" spans="1:4" ht="38.25" x14ac:dyDescent="0.2">
      <c r="A460" s="608">
        <v>67827</v>
      </c>
      <c r="B460" s="609" t="s">
        <v>923</v>
      </c>
      <c r="C460" s="610" t="s">
        <v>67</v>
      </c>
      <c r="D460" s="611">
        <v>29.66</v>
      </c>
    </row>
    <row r="461" spans="1:4" ht="25.5" x14ac:dyDescent="0.2">
      <c r="A461" s="608">
        <v>73395</v>
      </c>
      <c r="B461" s="609" t="s">
        <v>933</v>
      </c>
      <c r="C461" s="610" t="s">
        <v>67</v>
      </c>
      <c r="D461" s="611">
        <v>5.18</v>
      </c>
    </row>
    <row r="462" spans="1:4" ht="25.5" x14ac:dyDescent="0.2">
      <c r="A462" s="608">
        <v>83766</v>
      </c>
      <c r="B462" s="609" t="s">
        <v>947</v>
      </c>
      <c r="C462" s="610" t="s">
        <v>67</v>
      </c>
      <c r="D462" s="611">
        <v>27.33</v>
      </c>
    </row>
    <row r="463" spans="1:4" ht="25.5" x14ac:dyDescent="0.2">
      <c r="A463" s="608">
        <v>84013</v>
      </c>
      <c r="B463" s="609" t="s">
        <v>948</v>
      </c>
      <c r="C463" s="610" t="s">
        <v>67</v>
      </c>
      <c r="D463" s="611">
        <v>43.88</v>
      </c>
    </row>
    <row r="464" spans="1:4" ht="38.25" x14ac:dyDescent="0.2">
      <c r="A464" s="608">
        <v>87446</v>
      </c>
      <c r="B464" s="609" t="s">
        <v>151</v>
      </c>
      <c r="C464" s="610" t="s">
        <v>67</v>
      </c>
      <c r="D464" s="611">
        <v>0.35</v>
      </c>
    </row>
    <row r="465" spans="1:4" ht="25.5" x14ac:dyDescent="0.2">
      <c r="A465" s="608">
        <v>88392</v>
      </c>
      <c r="B465" s="609" t="s">
        <v>1249</v>
      </c>
      <c r="C465" s="610" t="s">
        <v>67</v>
      </c>
      <c r="D465" s="611">
        <v>0.7</v>
      </c>
    </row>
    <row r="466" spans="1:4" ht="25.5" x14ac:dyDescent="0.2">
      <c r="A466" s="608">
        <v>88398</v>
      </c>
      <c r="B466" s="609" t="s">
        <v>1255</v>
      </c>
      <c r="C466" s="610" t="s">
        <v>67</v>
      </c>
      <c r="D466" s="611">
        <v>0.84</v>
      </c>
    </row>
    <row r="467" spans="1:4" ht="25.5" x14ac:dyDescent="0.2">
      <c r="A467" s="608">
        <v>88404</v>
      </c>
      <c r="B467" s="609" t="s">
        <v>1261</v>
      </c>
      <c r="C467" s="610" t="s">
        <v>67</v>
      </c>
      <c r="D467" s="611">
        <v>0.67</v>
      </c>
    </row>
    <row r="468" spans="1:4" ht="25.5" x14ac:dyDescent="0.2">
      <c r="A468" s="608">
        <v>88430</v>
      </c>
      <c r="B468" s="609" t="s">
        <v>239</v>
      </c>
      <c r="C468" s="610" t="s">
        <v>67</v>
      </c>
      <c r="D468" s="611">
        <v>4.37</v>
      </c>
    </row>
    <row r="469" spans="1:4" ht="25.5" x14ac:dyDescent="0.2">
      <c r="A469" s="608">
        <v>88438</v>
      </c>
      <c r="B469" s="609" t="s">
        <v>1279</v>
      </c>
      <c r="C469" s="610" t="s">
        <v>67</v>
      </c>
      <c r="D469" s="611">
        <v>5.8</v>
      </c>
    </row>
    <row r="470" spans="1:4" ht="38.25" x14ac:dyDescent="0.2">
      <c r="A470" s="608">
        <v>88831</v>
      </c>
      <c r="B470" s="609" t="s">
        <v>1300</v>
      </c>
      <c r="C470" s="610" t="s">
        <v>67</v>
      </c>
      <c r="D470" s="611">
        <v>0.26</v>
      </c>
    </row>
    <row r="471" spans="1:4" ht="25.5" x14ac:dyDescent="0.2">
      <c r="A471" s="608">
        <v>88844</v>
      </c>
      <c r="B471" s="609" t="s">
        <v>1310</v>
      </c>
      <c r="C471" s="610" t="s">
        <v>67</v>
      </c>
      <c r="D471" s="611">
        <v>37.54</v>
      </c>
    </row>
    <row r="472" spans="1:4" ht="25.5" x14ac:dyDescent="0.2">
      <c r="A472" s="608">
        <v>88908</v>
      </c>
      <c r="B472" s="609" t="s">
        <v>1326</v>
      </c>
      <c r="C472" s="610" t="s">
        <v>67</v>
      </c>
      <c r="D472" s="611">
        <v>48.62</v>
      </c>
    </row>
    <row r="473" spans="1:4" ht="38.25" x14ac:dyDescent="0.2">
      <c r="A473" s="608">
        <v>89022</v>
      </c>
      <c r="B473" s="609" t="s">
        <v>1338</v>
      </c>
      <c r="C473" s="610" t="s">
        <v>67</v>
      </c>
      <c r="D473" s="611">
        <v>0.26</v>
      </c>
    </row>
    <row r="474" spans="1:4" ht="25.5" x14ac:dyDescent="0.2">
      <c r="A474" s="608">
        <v>89027</v>
      </c>
      <c r="B474" s="609" t="s">
        <v>262</v>
      </c>
      <c r="C474" s="610" t="s">
        <v>67</v>
      </c>
      <c r="D474" s="611">
        <v>3.33</v>
      </c>
    </row>
    <row r="475" spans="1:4" ht="25.5" x14ac:dyDescent="0.2">
      <c r="A475" s="608">
        <v>89031</v>
      </c>
      <c r="B475" s="609" t="s">
        <v>1345</v>
      </c>
      <c r="C475" s="610" t="s">
        <v>67</v>
      </c>
      <c r="D475" s="611">
        <v>36.43</v>
      </c>
    </row>
    <row r="476" spans="1:4" ht="25.5" x14ac:dyDescent="0.2">
      <c r="A476" s="608">
        <v>89036</v>
      </c>
      <c r="B476" s="609" t="s">
        <v>267</v>
      </c>
      <c r="C476" s="610" t="s">
        <v>67</v>
      </c>
      <c r="D476" s="611">
        <v>22.49</v>
      </c>
    </row>
    <row r="477" spans="1:4" ht="25.5" x14ac:dyDescent="0.2">
      <c r="A477" s="608">
        <v>89218</v>
      </c>
      <c r="B477" s="609" t="s">
        <v>272</v>
      </c>
      <c r="C477" s="610" t="s">
        <v>67</v>
      </c>
      <c r="D477" s="611">
        <v>46.27</v>
      </c>
    </row>
    <row r="478" spans="1:4" ht="38.25" x14ac:dyDescent="0.2">
      <c r="A478" s="608">
        <v>89226</v>
      </c>
      <c r="B478" s="609" t="s">
        <v>1365</v>
      </c>
      <c r="C478" s="610" t="s">
        <v>67</v>
      </c>
      <c r="D478" s="611">
        <v>1.08</v>
      </c>
    </row>
    <row r="479" spans="1:4" ht="25.5" x14ac:dyDescent="0.2">
      <c r="A479" s="608">
        <v>89235</v>
      </c>
      <c r="B479" s="609" t="s">
        <v>1371</v>
      </c>
      <c r="C479" s="610" t="s">
        <v>67</v>
      </c>
      <c r="D479" s="611">
        <v>118.89</v>
      </c>
    </row>
    <row r="480" spans="1:4" ht="25.5" x14ac:dyDescent="0.2">
      <c r="A480" s="608">
        <v>89243</v>
      </c>
      <c r="B480" s="609" t="s">
        <v>1378</v>
      </c>
      <c r="C480" s="610" t="s">
        <v>67</v>
      </c>
      <c r="D480" s="611">
        <v>257.95</v>
      </c>
    </row>
    <row r="481" spans="1:4" ht="25.5" x14ac:dyDescent="0.2">
      <c r="A481" s="608">
        <v>89251</v>
      </c>
      <c r="B481" s="609" t="s">
        <v>281</v>
      </c>
      <c r="C481" s="610" t="s">
        <v>67</v>
      </c>
      <c r="D481" s="611">
        <v>226.08</v>
      </c>
    </row>
    <row r="482" spans="1:4" ht="38.25" x14ac:dyDescent="0.2">
      <c r="A482" s="608">
        <v>89258</v>
      </c>
      <c r="B482" s="609" t="s">
        <v>1383</v>
      </c>
      <c r="C482" s="610" t="s">
        <v>67</v>
      </c>
      <c r="D482" s="611">
        <v>77.099999999999994</v>
      </c>
    </row>
    <row r="483" spans="1:4" ht="38.25" x14ac:dyDescent="0.2">
      <c r="A483" s="608">
        <v>89273</v>
      </c>
      <c r="B483" s="609" t="s">
        <v>1396</v>
      </c>
      <c r="C483" s="610" t="s">
        <v>67</v>
      </c>
      <c r="D483" s="611">
        <v>47.58</v>
      </c>
    </row>
    <row r="484" spans="1:4" ht="38.25" x14ac:dyDescent="0.2">
      <c r="A484" s="608">
        <v>89279</v>
      </c>
      <c r="B484" s="609" t="s">
        <v>1402</v>
      </c>
      <c r="C484" s="610" t="s">
        <v>67</v>
      </c>
      <c r="D484" s="611">
        <v>1.32</v>
      </c>
    </row>
    <row r="485" spans="1:4" ht="38.25" x14ac:dyDescent="0.2">
      <c r="A485" s="608">
        <v>89877</v>
      </c>
      <c r="B485" s="609" t="s">
        <v>388</v>
      </c>
      <c r="C485" s="610" t="s">
        <v>67</v>
      </c>
      <c r="D485" s="611">
        <v>40.71</v>
      </c>
    </row>
    <row r="486" spans="1:4" ht="38.25" x14ac:dyDescent="0.2">
      <c r="A486" s="608">
        <v>89884</v>
      </c>
      <c r="B486" s="609" t="s">
        <v>395</v>
      </c>
      <c r="C486" s="610" t="s">
        <v>67</v>
      </c>
      <c r="D486" s="611">
        <v>42.34</v>
      </c>
    </row>
    <row r="487" spans="1:4" ht="25.5" x14ac:dyDescent="0.2">
      <c r="A487" s="608">
        <v>90587</v>
      </c>
      <c r="B487" s="609" t="s">
        <v>1910</v>
      </c>
      <c r="C487" s="610" t="s">
        <v>67</v>
      </c>
      <c r="D487" s="611">
        <v>0.3</v>
      </c>
    </row>
    <row r="488" spans="1:4" ht="25.5" x14ac:dyDescent="0.2">
      <c r="A488" s="608">
        <v>90626</v>
      </c>
      <c r="B488" s="609" t="s">
        <v>417</v>
      </c>
      <c r="C488" s="610" t="s">
        <v>67</v>
      </c>
      <c r="D488" s="611">
        <v>2.4700000000000002</v>
      </c>
    </row>
    <row r="489" spans="1:4" ht="25.5" x14ac:dyDescent="0.2">
      <c r="A489" s="608">
        <v>90632</v>
      </c>
      <c r="B489" s="609" t="s">
        <v>422</v>
      </c>
      <c r="C489" s="610" t="s">
        <v>67</v>
      </c>
      <c r="D489" s="611">
        <v>43.01</v>
      </c>
    </row>
    <row r="490" spans="1:4" ht="38.25" x14ac:dyDescent="0.2">
      <c r="A490" s="608">
        <v>90638</v>
      </c>
      <c r="B490" s="609" t="s">
        <v>428</v>
      </c>
      <c r="C490" s="610" t="s">
        <v>67</v>
      </c>
      <c r="D490" s="611">
        <v>3.36</v>
      </c>
    </row>
    <row r="491" spans="1:4" ht="25.5" x14ac:dyDescent="0.2">
      <c r="A491" s="608">
        <v>90644</v>
      </c>
      <c r="B491" s="609" t="s">
        <v>1917</v>
      </c>
      <c r="C491" s="610" t="s">
        <v>67</v>
      </c>
      <c r="D491" s="611">
        <v>5.03</v>
      </c>
    </row>
    <row r="492" spans="1:4" ht="38.25" x14ac:dyDescent="0.2">
      <c r="A492" s="608">
        <v>90651</v>
      </c>
      <c r="B492" s="609" t="s">
        <v>1923</v>
      </c>
      <c r="C492" s="610" t="s">
        <v>67</v>
      </c>
      <c r="D492" s="611">
        <v>0.63</v>
      </c>
    </row>
    <row r="493" spans="1:4" ht="25.5" x14ac:dyDescent="0.2">
      <c r="A493" s="608">
        <v>90657</v>
      </c>
      <c r="B493" s="609" t="s">
        <v>430</v>
      </c>
      <c r="C493" s="610" t="s">
        <v>67</v>
      </c>
      <c r="D493" s="611">
        <v>3.27</v>
      </c>
    </row>
    <row r="494" spans="1:4" ht="25.5" x14ac:dyDescent="0.2">
      <c r="A494" s="608">
        <v>90663</v>
      </c>
      <c r="B494" s="609" t="s">
        <v>432</v>
      </c>
      <c r="C494" s="610" t="s">
        <v>67</v>
      </c>
      <c r="D494" s="611">
        <v>3.5</v>
      </c>
    </row>
    <row r="495" spans="1:4" ht="51" x14ac:dyDescent="0.2">
      <c r="A495" s="608">
        <v>90669</v>
      </c>
      <c r="B495" s="609" t="s">
        <v>1937</v>
      </c>
      <c r="C495" s="610" t="s">
        <v>67</v>
      </c>
      <c r="D495" s="611">
        <v>5.2</v>
      </c>
    </row>
    <row r="496" spans="1:4" ht="51" x14ac:dyDescent="0.2">
      <c r="A496" s="608">
        <v>90675</v>
      </c>
      <c r="B496" s="609" t="s">
        <v>1943</v>
      </c>
      <c r="C496" s="610" t="s">
        <v>67</v>
      </c>
      <c r="D496" s="611">
        <v>152.4</v>
      </c>
    </row>
    <row r="497" spans="1:4" ht="51" x14ac:dyDescent="0.2">
      <c r="A497" s="608">
        <v>90681</v>
      </c>
      <c r="B497" s="609" t="s">
        <v>1949</v>
      </c>
      <c r="C497" s="610" t="s">
        <v>67</v>
      </c>
      <c r="D497" s="611">
        <v>90.17</v>
      </c>
    </row>
    <row r="498" spans="1:4" ht="25.5" x14ac:dyDescent="0.2">
      <c r="A498" s="608">
        <v>90687</v>
      </c>
      <c r="B498" s="609" t="s">
        <v>1955</v>
      </c>
      <c r="C498" s="610" t="s">
        <v>67</v>
      </c>
      <c r="D498" s="611">
        <v>39.880000000000003</v>
      </c>
    </row>
    <row r="499" spans="1:4" ht="25.5" x14ac:dyDescent="0.2">
      <c r="A499" s="608">
        <v>90693</v>
      </c>
      <c r="B499" s="609" t="s">
        <v>1961</v>
      </c>
      <c r="C499" s="610" t="s">
        <v>67</v>
      </c>
      <c r="D499" s="611">
        <v>26.15</v>
      </c>
    </row>
    <row r="500" spans="1:4" ht="25.5" x14ac:dyDescent="0.2">
      <c r="A500" s="608">
        <v>90965</v>
      </c>
      <c r="B500" s="609" t="s">
        <v>475</v>
      </c>
      <c r="C500" s="610" t="s">
        <v>67</v>
      </c>
      <c r="D500" s="611">
        <v>4.4000000000000004</v>
      </c>
    </row>
    <row r="501" spans="1:4" ht="25.5" x14ac:dyDescent="0.2">
      <c r="A501" s="608">
        <v>90973</v>
      </c>
      <c r="B501" s="609" t="s">
        <v>2038</v>
      </c>
      <c r="C501" s="610" t="s">
        <v>67</v>
      </c>
      <c r="D501" s="611">
        <v>4.41</v>
      </c>
    </row>
    <row r="502" spans="1:4" ht="25.5" x14ac:dyDescent="0.2">
      <c r="A502" s="608">
        <v>90982</v>
      </c>
      <c r="B502" s="609" t="s">
        <v>480</v>
      </c>
      <c r="C502" s="610" t="s">
        <v>67</v>
      </c>
      <c r="D502" s="611">
        <v>11.21</v>
      </c>
    </row>
    <row r="503" spans="1:4" ht="25.5" x14ac:dyDescent="0.2">
      <c r="A503" s="608">
        <v>91001</v>
      </c>
      <c r="B503" s="609" t="s">
        <v>2050</v>
      </c>
      <c r="C503" s="610" t="s">
        <v>67</v>
      </c>
      <c r="D503" s="611">
        <v>5.23</v>
      </c>
    </row>
    <row r="504" spans="1:4" ht="38.25" x14ac:dyDescent="0.2">
      <c r="A504" s="608">
        <v>91032</v>
      </c>
      <c r="B504" s="609" t="s">
        <v>487</v>
      </c>
      <c r="C504" s="610" t="s">
        <v>67</v>
      </c>
      <c r="D504" s="611">
        <v>29.24</v>
      </c>
    </row>
    <row r="505" spans="1:4" ht="25.5" x14ac:dyDescent="0.2">
      <c r="A505" s="608">
        <v>91278</v>
      </c>
      <c r="B505" s="609" t="s">
        <v>2115</v>
      </c>
      <c r="C505" s="610" t="s">
        <v>67</v>
      </c>
      <c r="D505" s="611">
        <v>0.54</v>
      </c>
    </row>
    <row r="506" spans="1:4" ht="38.25" x14ac:dyDescent="0.2">
      <c r="A506" s="608">
        <v>91285</v>
      </c>
      <c r="B506" s="609" t="s">
        <v>2121</v>
      </c>
      <c r="C506" s="610" t="s">
        <v>67</v>
      </c>
      <c r="D506" s="611">
        <v>0.93</v>
      </c>
    </row>
    <row r="507" spans="1:4" ht="38.25" x14ac:dyDescent="0.2">
      <c r="A507" s="608">
        <v>91387</v>
      </c>
      <c r="B507" s="609" t="s">
        <v>2137</v>
      </c>
      <c r="C507" s="610" t="s">
        <v>67</v>
      </c>
      <c r="D507" s="611">
        <v>32.83</v>
      </c>
    </row>
    <row r="508" spans="1:4" ht="51" x14ac:dyDescent="0.2">
      <c r="A508" s="608">
        <v>91395</v>
      </c>
      <c r="B508" s="609" t="s">
        <v>2141</v>
      </c>
      <c r="C508" s="610" t="s">
        <v>67</v>
      </c>
      <c r="D508" s="611">
        <v>26.66</v>
      </c>
    </row>
    <row r="509" spans="1:4" ht="51" x14ac:dyDescent="0.2">
      <c r="A509" s="608">
        <v>91486</v>
      </c>
      <c r="B509" s="609" t="s">
        <v>2151</v>
      </c>
      <c r="C509" s="610" t="s">
        <v>67</v>
      </c>
      <c r="D509" s="611">
        <v>31.87</v>
      </c>
    </row>
    <row r="510" spans="1:4" ht="25.5" x14ac:dyDescent="0.2">
      <c r="A510" s="608">
        <v>91534</v>
      </c>
      <c r="B510" s="609" t="s">
        <v>2164</v>
      </c>
      <c r="C510" s="610" t="s">
        <v>67</v>
      </c>
      <c r="D510" s="611">
        <v>13.2</v>
      </c>
    </row>
    <row r="511" spans="1:4" ht="38.25" x14ac:dyDescent="0.2">
      <c r="A511" s="608">
        <v>91635</v>
      </c>
      <c r="B511" s="609" t="s">
        <v>2171</v>
      </c>
      <c r="C511" s="610" t="s">
        <v>67</v>
      </c>
      <c r="D511" s="611">
        <v>27.92</v>
      </c>
    </row>
    <row r="512" spans="1:4" ht="51" x14ac:dyDescent="0.2">
      <c r="A512" s="608">
        <v>91646</v>
      </c>
      <c r="B512" s="609" t="s">
        <v>2178</v>
      </c>
      <c r="C512" s="610" t="s">
        <v>67</v>
      </c>
      <c r="D512" s="611">
        <v>46.35</v>
      </c>
    </row>
    <row r="513" spans="1:4" ht="25.5" x14ac:dyDescent="0.2">
      <c r="A513" s="608">
        <v>91693</v>
      </c>
      <c r="B513" s="609" t="s">
        <v>2184</v>
      </c>
      <c r="C513" s="610" t="s">
        <v>67</v>
      </c>
      <c r="D513" s="611">
        <v>12.5</v>
      </c>
    </row>
    <row r="514" spans="1:4" ht="25.5" x14ac:dyDescent="0.2">
      <c r="A514" s="608">
        <v>92044</v>
      </c>
      <c r="B514" s="609" t="s">
        <v>2323</v>
      </c>
      <c r="C514" s="610" t="s">
        <v>67</v>
      </c>
      <c r="D514" s="611">
        <v>4.5599999999999996</v>
      </c>
    </row>
    <row r="515" spans="1:4" ht="51" x14ac:dyDescent="0.2">
      <c r="A515" s="608">
        <v>92107</v>
      </c>
      <c r="B515" s="609" t="s">
        <v>2329</v>
      </c>
      <c r="C515" s="610" t="s">
        <v>67</v>
      </c>
      <c r="D515" s="611">
        <v>32.96</v>
      </c>
    </row>
    <row r="516" spans="1:4" ht="25.5" x14ac:dyDescent="0.2">
      <c r="A516" s="608">
        <v>92113</v>
      </c>
      <c r="B516" s="609" t="s">
        <v>541</v>
      </c>
      <c r="C516" s="610" t="s">
        <v>67</v>
      </c>
      <c r="D516" s="611">
        <v>0.78</v>
      </c>
    </row>
    <row r="517" spans="1:4" x14ac:dyDescent="0.2">
      <c r="A517" s="608">
        <v>92119</v>
      </c>
      <c r="B517" s="609" t="s">
        <v>546</v>
      </c>
      <c r="C517" s="610" t="s">
        <v>67</v>
      </c>
      <c r="D517" s="611">
        <v>7.0000000000000007E-2</v>
      </c>
    </row>
    <row r="518" spans="1:4" ht="25.5" x14ac:dyDescent="0.2">
      <c r="A518" s="608">
        <v>92139</v>
      </c>
      <c r="B518" s="609" t="s">
        <v>2336</v>
      </c>
      <c r="C518" s="610" t="s">
        <v>67</v>
      </c>
      <c r="D518" s="611">
        <v>22.72</v>
      </c>
    </row>
    <row r="519" spans="1:4" ht="25.5" x14ac:dyDescent="0.2">
      <c r="A519" s="608">
        <v>92146</v>
      </c>
      <c r="B519" s="609" t="s">
        <v>556</v>
      </c>
      <c r="C519" s="610" t="s">
        <v>67</v>
      </c>
      <c r="D519" s="611">
        <v>15.52</v>
      </c>
    </row>
    <row r="520" spans="1:4" ht="51" x14ac:dyDescent="0.2">
      <c r="A520" s="608">
        <v>92243</v>
      </c>
      <c r="B520" s="609" t="s">
        <v>2357</v>
      </c>
      <c r="C520" s="610" t="s">
        <v>67</v>
      </c>
      <c r="D520" s="611">
        <v>38.340000000000003</v>
      </c>
    </row>
    <row r="521" spans="1:4" ht="25.5" x14ac:dyDescent="0.2">
      <c r="A521" s="608">
        <v>92717</v>
      </c>
      <c r="B521" s="609" t="s">
        <v>2397</v>
      </c>
      <c r="C521" s="610" t="s">
        <v>67</v>
      </c>
      <c r="D521" s="611">
        <v>0.36</v>
      </c>
    </row>
    <row r="522" spans="1:4" ht="25.5" x14ac:dyDescent="0.2">
      <c r="A522" s="608">
        <v>92961</v>
      </c>
      <c r="B522" s="609" t="s">
        <v>2548</v>
      </c>
      <c r="C522" s="610" t="s">
        <v>67</v>
      </c>
      <c r="D522" s="611">
        <v>3.39</v>
      </c>
    </row>
    <row r="523" spans="1:4" ht="25.5" x14ac:dyDescent="0.2">
      <c r="A523" s="608">
        <v>92967</v>
      </c>
      <c r="B523" s="609" t="s">
        <v>2552</v>
      </c>
      <c r="C523" s="610" t="s">
        <v>67</v>
      </c>
      <c r="D523" s="611">
        <v>12.28</v>
      </c>
    </row>
    <row r="524" spans="1:4" ht="51" x14ac:dyDescent="0.2">
      <c r="A524" s="608">
        <v>93225</v>
      </c>
      <c r="B524" s="609" t="s">
        <v>2632</v>
      </c>
      <c r="C524" s="610" t="s">
        <v>67</v>
      </c>
      <c r="D524" s="611">
        <v>230.11</v>
      </c>
    </row>
    <row r="525" spans="1:4" ht="38.25" x14ac:dyDescent="0.2">
      <c r="A525" s="608">
        <v>93234</v>
      </c>
      <c r="B525" s="609" t="s">
        <v>585</v>
      </c>
      <c r="C525" s="610" t="s">
        <v>67</v>
      </c>
      <c r="D525" s="611">
        <v>0.33</v>
      </c>
    </row>
    <row r="526" spans="1:4" ht="38.25" x14ac:dyDescent="0.2">
      <c r="A526" s="608">
        <v>93244</v>
      </c>
      <c r="B526" s="609" t="s">
        <v>586</v>
      </c>
      <c r="C526" s="610" t="s">
        <v>67</v>
      </c>
      <c r="D526" s="611">
        <v>32.58</v>
      </c>
    </row>
    <row r="527" spans="1:4" ht="25.5" x14ac:dyDescent="0.2">
      <c r="A527" s="608">
        <v>93274</v>
      </c>
      <c r="B527" s="609" t="s">
        <v>2643</v>
      </c>
      <c r="C527" s="610" t="s">
        <v>67</v>
      </c>
      <c r="D527" s="611">
        <v>41.12</v>
      </c>
    </row>
    <row r="528" spans="1:4" ht="25.5" x14ac:dyDescent="0.2">
      <c r="A528" s="608">
        <v>93282</v>
      </c>
      <c r="B528" s="609" t="s">
        <v>2649</v>
      </c>
      <c r="C528" s="610" t="s">
        <v>67</v>
      </c>
      <c r="D528" s="611">
        <v>12.21</v>
      </c>
    </row>
    <row r="529" spans="1:4" ht="25.5" x14ac:dyDescent="0.2">
      <c r="A529" s="608">
        <v>93288</v>
      </c>
      <c r="B529" s="609" t="s">
        <v>2655</v>
      </c>
      <c r="C529" s="610" t="s">
        <v>67</v>
      </c>
      <c r="D529" s="611">
        <v>81.010000000000005</v>
      </c>
    </row>
    <row r="530" spans="1:4" ht="38.25" x14ac:dyDescent="0.2">
      <c r="A530" s="608">
        <v>93403</v>
      </c>
      <c r="B530" s="609" t="s">
        <v>2680</v>
      </c>
      <c r="C530" s="610" t="s">
        <v>67</v>
      </c>
      <c r="D530" s="611">
        <v>27.92</v>
      </c>
    </row>
    <row r="531" spans="1:4" ht="51" x14ac:dyDescent="0.2">
      <c r="A531" s="608">
        <v>93409</v>
      </c>
      <c r="B531" s="609" t="s">
        <v>9478</v>
      </c>
      <c r="C531" s="610" t="s">
        <v>67</v>
      </c>
      <c r="D531" s="611">
        <v>20.059999999999999</v>
      </c>
    </row>
    <row r="532" spans="1:4" ht="25.5" x14ac:dyDescent="0.2">
      <c r="A532" s="608">
        <v>93416</v>
      </c>
      <c r="B532" s="609" t="s">
        <v>2686</v>
      </c>
      <c r="C532" s="610" t="s">
        <v>67</v>
      </c>
      <c r="D532" s="611">
        <v>0.24</v>
      </c>
    </row>
    <row r="533" spans="1:4" ht="25.5" x14ac:dyDescent="0.2">
      <c r="A533" s="608">
        <v>93422</v>
      </c>
      <c r="B533" s="609" t="s">
        <v>589</v>
      </c>
      <c r="C533" s="610" t="s">
        <v>67</v>
      </c>
      <c r="D533" s="611">
        <v>3.25</v>
      </c>
    </row>
    <row r="534" spans="1:4" ht="25.5" x14ac:dyDescent="0.2">
      <c r="A534" s="608">
        <v>93428</v>
      </c>
      <c r="B534" s="609" t="s">
        <v>2695</v>
      </c>
      <c r="C534" s="610" t="s">
        <v>67</v>
      </c>
      <c r="D534" s="611">
        <v>4.6100000000000003</v>
      </c>
    </row>
    <row r="535" spans="1:4" ht="25.5" x14ac:dyDescent="0.2">
      <c r="A535" s="608">
        <v>93434</v>
      </c>
      <c r="B535" s="609" t="s">
        <v>2701</v>
      </c>
      <c r="C535" s="610" t="s">
        <v>67</v>
      </c>
      <c r="D535" s="611">
        <v>146.75</v>
      </c>
    </row>
    <row r="536" spans="1:4" ht="25.5" x14ac:dyDescent="0.2">
      <c r="A536" s="608">
        <v>93440</v>
      </c>
      <c r="B536" s="609" t="s">
        <v>2707</v>
      </c>
      <c r="C536" s="610" t="s">
        <v>67</v>
      </c>
      <c r="D536" s="611">
        <v>70.959999999999994</v>
      </c>
    </row>
    <row r="537" spans="1:4" ht="25.5" x14ac:dyDescent="0.2">
      <c r="A537" s="608">
        <v>95122</v>
      </c>
      <c r="B537" s="609" t="s">
        <v>2964</v>
      </c>
      <c r="C537" s="610" t="s">
        <v>67</v>
      </c>
      <c r="D537" s="611">
        <v>107.89</v>
      </c>
    </row>
    <row r="538" spans="1:4" ht="25.5" x14ac:dyDescent="0.2">
      <c r="A538" s="608">
        <v>95128</v>
      </c>
      <c r="B538" s="609" t="s">
        <v>622</v>
      </c>
      <c r="C538" s="610" t="s">
        <v>67</v>
      </c>
      <c r="D538" s="611">
        <v>25.59</v>
      </c>
    </row>
    <row r="539" spans="1:4" ht="25.5" x14ac:dyDescent="0.2">
      <c r="A539" s="608">
        <v>95140</v>
      </c>
      <c r="B539" s="609" t="s">
        <v>2975</v>
      </c>
      <c r="C539" s="610" t="s">
        <v>67</v>
      </c>
      <c r="D539" s="611">
        <v>0.04</v>
      </c>
    </row>
    <row r="540" spans="1:4" ht="25.5" x14ac:dyDescent="0.2">
      <c r="A540" s="608">
        <v>95213</v>
      </c>
      <c r="B540" s="609" t="s">
        <v>2982</v>
      </c>
      <c r="C540" s="610" t="s">
        <v>67</v>
      </c>
      <c r="D540" s="611">
        <v>45</v>
      </c>
    </row>
    <row r="541" spans="1:4" ht="25.5" x14ac:dyDescent="0.2">
      <c r="A541" s="608">
        <v>95219</v>
      </c>
      <c r="B541" s="609" t="s">
        <v>2988</v>
      </c>
      <c r="C541" s="610" t="s">
        <v>67</v>
      </c>
      <c r="D541" s="611">
        <v>18.29</v>
      </c>
    </row>
    <row r="542" spans="1:4" x14ac:dyDescent="0.2">
      <c r="A542" s="608">
        <v>95259</v>
      </c>
      <c r="B542" s="609" t="s">
        <v>627</v>
      </c>
      <c r="C542" s="610" t="s">
        <v>67</v>
      </c>
      <c r="D542" s="611">
        <v>12.01</v>
      </c>
    </row>
    <row r="543" spans="1:4" ht="25.5" x14ac:dyDescent="0.2">
      <c r="A543" s="608">
        <v>95265</v>
      </c>
      <c r="B543" s="609" t="s">
        <v>3001</v>
      </c>
      <c r="C543" s="610" t="s">
        <v>67</v>
      </c>
      <c r="D543" s="611">
        <v>0.75</v>
      </c>
    </row>
    <row r="544" spans="1:4" ht="25.5" x14ac:dyDescent="0.2">
      <c r="A544" s="608">
        <v>95271</v>
      </c>
      <c r="B544" s="609" t="s">
        <v>3007</v>
      </c>
      <c r="C544" s="610" t="s">
        <v>67</v>
      </c>
      <c r="D544" s="611">
        <v>0.45</v>
      </c>
    </row>
    <row r="545" spans="1:4" ht="25.5" x14ac:dyDescent="0.2">
      <c r="A545" s="608">
        <v>95277</v>
      </c>
      <c r="B545" s="609" t="s">
        <v>3013</v>
      </c>
      <c r="C545" s="610" t="s">
        <v>67</v>
      </c>
      <c r="D545" s="611">
        <v>0.44</v>
      </c>
    </row>
    <row r="546" spans="1:4" ht="25.5" x14ac:dyDescent="0.2">
      <c r="A546" s="608">
        <v>95283</v>
      </c>
      <c r="B546" s="609" t="s">
        <v>3019</v>
      </c>
      <c r="C546" s="610" t="s">
        <v>67</v>
      </c>
      <c r="D546" s="611">
        <v>0.49</v>
      </c>
    </row>
    <row r="547" spans="1:4" ht="38.25" x14ac:dyDescent="0.2">
      <c r="A547" s="608">
        <v>95621</v>
      </c>
      <c r="B547" s="609" t="s">
        <v>3160</v>
      </c>
      <c r="C547" s="610" t="s">
        <v>67</v>
      </c>
      <c r="D547" s="611">
        <v>11.72</v>
      </c>
    </row>
    <row r="548" spans="1:4" ht="38.25" x14ac:dyDescent="0.2">
      <c r="A548" s="608">
        <v>95632</v>
      </c>
      <c r="B548" s="609" t="s">
        <v>3168</v>
      </c>
      <c r="C548" s="610" t="s">
        <v>67</v>
      </c>
      <c r="D548" s="611">
        <v>41.45</v>
      </c>
    </row>
    <row r="549" spans="1:4" ht="25.5" x14ac:dyDescent="0.2">
      <c r="A549" s="608">
        <v>95703</v>
      </c>
      <c r="B549" s="609" t="s">
        <v>3189</v>
      </c>
      <c r="C549" s="610" t="s">
        <v>67</v>
      </c>
      <c r="D549" s="611">
        <v>17.89</v>
      </c>
    </row>
    <row r="550" spans="1:4" ht="25.5" x14ac:dyDescent="0.2">
      <c r="A550" s="608">
        <v>95709</v>
      </c>
      <c r="B550" s="609" t="s">
        <v>3195</v>
      </c>
      <c r="C550" s="610" t="s">
        <v>67</v>
      </c>
      <c r="D550" s="611">
        <v>41.73</v>
      </c>
    </row>
    <row r="551" spans="1:4" ht="38.25" x14ac:dyDescent="0.2">
      <c r="A551" s="608">
        <v>95715</v>
      </c>
      <c r="B551" s="609" t="s">
        <v>3201</v>
      </c>
      <c r="C551" s="610" t="s">
        <v>67</v>
      </c>
      <c r="D551" s="611">
        <v>50.41</v>
      </c>
    </row>
    <row r="552" spans="1:4" ht="51" x14ac:dyDescent="0.2">
      <c r="A552" s="608">
        <v>95721</v>
      </c>
      <c r="B552" s="609" t="s">
        <v>3207</v>
      </c>
      <c r="C552" s="610" t="s">
        <v>67</v>
      </c>
      <c r="D552" s="611">
        <v>49.1</v>
      </c>
    </row>
    <row r="553" spans="1:4" ht="25.5" x14ac:dyDescent="0.2">
      <c r="A553" s="608">
        <v>95873</v>
      </c>
      <c r="B553" s="609" t="s">
        <v>663</v>
      </c>
      <c r="C553" s="610" t="s">
        <v>67</v>
      </c>
      <c r="D553" s="611">
        <v>7.36</v>
      </c>
    </row>
    <row r="554" spans="1:4" ht="25.5" x14ac:dyDescent="0.2">
      <c r="A554" s="608">
        <v>96014</v>
      </c>
      <c r="B554" s="609" t="s">
        <v>3271</v>
      </c>
      <c r="C554" s="610" t="s">
        <v>67</v>
      </c>
      <c r="D554" s="611">
        <v>28.59</v>
      </c>
    </row>
    <row r="555" spans="1:4" ht="25.5" x14ac:dyDescent="0.2">
      <c r="A555" s="608">
        <v>96021</v>
      </c>
      <c r="B555" s="609" t="s">
        <v>3277</v>
      </c>
      <c r="C555" s="610" t="s">
        <v>67</v>
      </c>
      <c r="D555" s="611">
        <v>28.44</v>
      </c>
    </row>
    <row r="556" spans="1:4" ht="25.5" x14ac:dyDescent="0.2">
      <c r="A556" s="608">
        <v>96029</v>
      </c>
      <c r="B556" s="609" t="s">
        <v>754</v>
      </c>
      <c r="C556" s="610" t="s">
        <v>67</v>
      </c>
      <c r="D556" s="611">
        <v>24.8</v>
      </c>
    </row>
    <row r="557" spans="1:4" ht="38.25" x14ac:dyDescent="0.2">
      <c r="A557" s="608">
        <v>96036</v>
      </c>
      <c r="B557" s="609" t="s">
        <v>3283</v>
      </c>
      <c r="C557" s="610" t="s">
        <v>67</v>
      </c>
      <c r="D557" s="611">
        <v>35.700000000000003</v>
      </c>
    </row>
    <row r="558" spans="1:4" ht="25.5" x14ac:dyDescent="0.2">
      <c r="A558" s="608">
        <v>96155</v>
      </c>
      <c r="B558" s="609" t="s">
        <v>3310</v>
      </c>
      <c r="C558" s="610" t="s">
        <v>67</v>
      </c>
      <c r="D558" s="611">
        <v>24.95</v>
      </c>
    </row>
    <row r="559" spans="1:4" ht="25.5" x14ac:dyDescent="0.2">
      <c r="A559" s="608">
        <v>96156</v>
      </c>
      <c r="B559" s="609" t="s">
        <v>761</v>
      </c>
      <c r="C559" s="610" t="s">
        <v>67</v>
      </c>
      <c r="D559" s="611">
        <v>29.71</v>
      </c>
    </row>
    <row r="560" spans="1:4" ht="25.5" x14ac:dyDescent="0.2">
      <c r="A560" s="608">
        <v>96159</v>
      </c>
      <c r="B560" s="609" t="s">
        <v>3312</v>
      </c>
      <c r="C560" s="610" t="s">
        <v>67</v>
      </c>
      <c r="D560" s="611">
        <v>38.119999999999997</v>
      </c>
    </row>
    <row r="561" spans="1:4" ht="25.5" x14ac:dyDescent="0.2">
      <c r="A561" s="608">
        <v>96246</v>
      </c>
      <c r="B561" s="609" t="s">
        <v>3318</v>
      </c>
      <c r="C561" s="610" t="s">
        <v>67</v>
      </c>
      <c r="D561" s="611">
        <v>29.53</v>
      </c>
    </row>
    <row r="562" spans="1:4" ht="25.5" x14ac:dyDescent="0.2">
      <c r="A562" s="608">
        <v>96302</v>
      </c>
      <c r="B562" s="609" t="s">
        <v>3327</v>
      </c>
      <c r="C562" s="610" t="s">
        <v>67</v>
      </c>
      <c r="D562" s="611">
        <v>58.04</v>
      </c>
    </row>
    <row r="563" spans="1:4" ht="38.25" x14ac:dyDescent="0.2">
      <c r="A563" s="608">
        <v>96308</v>
      </c>
      <c r="B563" s="609" t="s">
        <v>3333</v>
      </c>
      <c r="C563" s="610" t="s">
        <v>67</v>
      </c>
      <c r="D563" s="611">
        <v>0.16</v>
      </c>
    </row>
    <row r="564" spans="1:4" ht="38.25" x14ac:dyDescent="0.2">
      <c r="A564" s="608">
        <v>96464</v>
      </c>
      <c r="B564" s="609" t="s">
        <v>3357</v>
      </c>
      <c r="C564" s="610" t="s">
        <v>67</v>
      </c>
      <c r="D564" s="611">
        <v>44.62</v>
      </c>
    </row>
    <row r="565" spans="1:4" ht="38.25" x14ac:dyDescent="0.2">
      <c r="A565" s="608">
        <v>98765</v>
      </c>
      <c r="B565" s="609" t="s">
        <v>3920</v>
      </c>
      <c r="C565" s="610" t="s">
        <v>67</v>
      </c>
      <c r="D565" s="611">
        <v>0.14000000000000001</v>
      </c>
    </row>
    <row r="566" spans="1:4" ht="38.25" x14ac:dyDescent="0.2">
      <c r="A566" s="608">
        <v>99834</v>
      </c>
      <c r="B566" s="609" t="s">
        <v>3921</v>
      </c>
      <c r="C566" s="610" t="s">
        <v>67</v>
      </c>
      <c r="D566" s="611">
        <v>0.28000000000000003</v>
      </c>
    </row>
    <row r="567" spans="1:4" ht="25.5" x14ac:dyDescent="0.2">
      <c r="A567" s="608">
        <v>100642</v>
      </c>
      <c r="B567" s="609" t="s">
        <v>9479</v>
      </c>
      <c r="C567" s="610" t="s">
        <v>67</v>
      </c>
      <c r="D567" s="611">
        <v>111.7</v>
      </c>
    </row>
    <row r="568" spans="1:4" ht="25.5" x14ac:dyDescent="0.2">
      <c r="A568" s="608">
        <v>100648</v>
      </c>
      <c r="B568" s="609" t="s">
        <v>9480</v>
      </c>
      <c r="C568" s="610" t="s">
        <v>67</v>
      </c>
      <c r="D568" s="611">
        <v>272.64999999999998</v>
      </c>
    </row>
    <row r="569" spans="1:4" ht="38.25" x14ac:dyDescent="0.2">
      <c r="A569" s="608">
        <v>5089</v>
      </c>
      <c r="B569" s="609" t="s">
        <v>66</v>
      </c>
      <c r="C569" s="610" t="s">
        <v>23</v>
      </c>
      <c r="D569" s="611">
        <v>22.2</v>
      </c>
    </row>
    <row r="570" spans="1:4" ht="25.5" x14ac:dyDescent="0.2">
      <c r="A570" s="608">
        <v>5627</v>
      </c>
      <c r="B570" s="609" t="s">
        <v>789</v>
      </c>
      <c r="C570" s="610" t="s">
        <v>23</v>
      </c>
      <c r="D570" s="611">
        <v>26.32</v>
      </c>
    </row>
    <row r="571" spans="1:4" ht="25.5" x14ac:dyDescent="0.2">
      <c r="A571" s="608">
        <v>5628</v>
      </c>
      <c r="B571" s="609" t="s">
        <v>790</v>
      </c>
      <c r="C571" s="610" t="s">
        <v>23</v>
      </c>
      <c r="D571" s="611">
        <v>3.57</v>
      </c>
    </row>
    <row r="572" spans="1:4" ht="25.5" x14ac:dyDescent="0.2">
      <c r="A572" s="608">
        <v>5629</v>
      </c>
      <c r="B572" s="609" t="s">
        <v>791</v>
      </c>
      <c r="C572" s="610" t="s">
        <v>23</v>
      </c>
      <c r="D572" s="611">
        <v>32.9</v>
      </c>
    </row>
    <row r="573" spans="1:4" ht="38.25" x14ac:dyDescent="0.2">
      <c r="A573" s="608">
        <v>5630</v>
      </c>
      <c r="B573" s="609" t="s">
        <v>792</v>
      </c>
      <c r="C573" s="610" t="s">
        <v>23</v>
      </c>
      <c r="D573" s="611">
        <v>41.67</v>
      </c>
    </row>
    <row r="574" spans="1:4" ht="25.5" x14ac:dyDescent="0.2">
      <c r="A574" s="608">
        <v>5658</v>
      </c>
      <c r="B574" s="609" t="s">
        <v>795</v>
      </c>
      <c r="C574" s="610" t="s">
        <v>23</v>
      </c>
      <c r="D574" s="611">
        <v>1.36</v>
      </c>
    </row>
    <row r="575" spans="1:4" ht="51" x14ac:dyDescent="0.2">
      <c r="A575" s="608">
        <v>5664</v>
      </c>
      <c r="B575" s="609" t="s">
        <v>796</v>
      </c>
      <c r="C575" s="610" t="s">
        <v>23</v>
      </c>
      <c r="D575" s="611">
        <v>18.62</v>
      </c>
    </row>
    <row r="576" spans="1:4" ht="51" x14ac:dyDescent="0.2">
      <c r="A576" s="608">
        <v>5667</v>
      </c>
      <c r="B576" s="609" t="s">
        <v>797</v>
      </c>
      <c r="C576" s="610" t="s">
        <v>23</v>
      </c>
      <c r="D576" s="611">
        <v>16.559999999999999</v>
      </c>
    </row>
    <row r="577" spans="1:4" ht="51" x14ac:dyDescent="0.2">
      <c r="A577" s="608">
        <v>5668</v>
      </c>
      <c r="B577" s="609" t="s">
        <v>798</v>
      </c>
      <c r="C577" s="610" t="s">
        <v>23</v>
      </c>
      <c r="D577" s="611">
        <v>31.88</v>
      </c>
    </row>
    <row r="578" spans="1:4" ht="38.25" x14ac:dyDescent="0.2">
      <c r="A578" s="608">
        <v>5674</v>
      </c>
      <c r="B578" s="609" t="s">
        <v>799</v>
      </c>
      <c r="C578" s="610" t="s">
        <v>23</v>
      </c>
      <c r="D578" s="611">
        <v>21.36</v>
      </c>
    </row>
    <row r="579" spans="1:4" ht="38.25" x14ac:dyDescent="0.2">
      <c r="A579" s="608">
        <v>5692</v>
      </c>
      <c r="B579" s="609" t="s">
        <v>807</v>
      </c>
      <c r="C579" s="610" t="s">
        <v>23</v>
      </c>
      <c r="D579" s="611">
        <v>0.18</v>
      </c>
    </row>
    <row r="580" spans="1:4" ht="38.25" x14ac:dyDescent="0.2">
      <c r="A580" s="608">
        <v>5693</v>
      </c>
      <c r="B580" s="609" t="s">
        <v>808</v>
      </c>
      <c r="C580" s="610" t="s">
        <v>23</v>
      </c>
      <c r="D580" s="611">
        <v>6.47</v>
      </c>
    </row>
    <row r="581" spans="1:4" ht="38.25" x14ac:dyDescent="0.2">
      <c r="A581" s="608">
        <v>5695</v>
      </c>
      <c r="B581" s="609" t="s">
        <v>809</v>
      </c>
      <c r="C581" s="610" t="s">
        <v>23</v>
      </c>
      <c r="D581" s="611">
        <v>26.78</v>
      </c>
    </row>
    <row r="582" spans="1:4" ht="25.5" x14ac:dyDescent="0.2">
      <c r="A582" s="608">
        <v>5703</v>
      </c>
      <c r="B582" s="609" t="s">
        <v>69</v>
      </c>
      <c r="C582" s="610" t="s">
        <v>23</v>
      </c>
      <c r="D582" s="611">
        <v>19.510000000000002</v>
      </c>
    </row>
    <row r="583" spans="1:4" ht="51" x14ac:dyDescent="0.2">
      <c r="A583" s="608">
        <v>5705</v>
      </c>
      <c r="B583" s="609" t="s">
        <v>810</v>
      </c>
      <c r="C583" s="610" t="s">
        <v>23</v>
      </c>
      <c r="D583" s="611">
        <v>16.63</v>
      </c>
    </row>
    <row r="584" spans="1:4" ht="25.5" x14ac:dyDescent="0.2">
      <c r="A584" s="608">
        <v>5707</v>
      </c>
      <c r="B584" s="609" t="s">
        <v>811</v>
      </c>
      <c r="C584" s="610" t="s">
        <v>23</v>
      </c>
      <c r="D584" s="611">
        <v>43.84</v>
      </c>
    </row>
    <row r="585" spans="1:4" ht="38.25" x14ac:dyDescent="0.2">
      <c r="A585" s="608">
        <v>5710</v>
      </c>
      <c r="B585" s="609" t="s">
        <v>812</v>
      </c>
      <c r="C585" s="610" t="s">
        <v>23</v>
      </c>
      <c r="D585" s="611">
        <v>103.54</v>
      </c>
    </row>
    <row r="586" spans="1:4" ht="38.25" x14ac:dyDescent="0.2">
      <c r="A586" s="608">
        <v>5711</v>
      </c>
      <c r="B586" s="609" t="s">
        <v>813</v>
      </c>
      <c r="C586" s="610" t="s">
        <v>23</v>
      </c>
      <c r="D586" s="611">
        <v>57.58</v>
      </c>
    </row>
    <row r="587" spans="1:4" ht="25.5" x14ac:dyDescent="0.2">
      <c r="A587" s="608">
        <v>5714</v>
      </c>
      <c r="B587" s="609" t="s">
        <v>70</v>
      </c>
      <c r="C587" s="610" t="s">
        <v>23</v>
      </c>
      <c r="D587" s="611">
        <v>9.61</v>
      </c>
    </row>
    <row r="588" spans="1:4" ht="25.5" x14ac:dyDescent="0.2">
      <c r="A588" s="608">
        <v>5715</v>
      </c>
      <c r="B588" s="609" t="s">
        <v>71</v>
      </c>
      <c r="C588" s="610" t="s">
        <v>23</v>
      </c>
      <c r="D588" s="611">
        <v>77.47</v>
      </c>
    </row>
    <row r="589" spans="1:4" ht="25.5" x14ac:dyDescent="0.2">
      <c r="A589" s="608">
        <v>5718</v>
      </c>
      <c r="B589" s="609" t="s">
        <v>814</v>
      </c>
      <c r="C589" s="610" t="s">
        <v>23</v>
      </c>
      <c r="D589" s="611">
        <v>68.73</v>
      </c>
    </row>
    <row r="590" spans="1:4" ht="38.25" x14ac:dyDescent="0.2">
      <c r="A590" s="608">
        <v>5721</v>
      </c>
      <c r="B590" s="609" t="s">
        <v>72</v>
      </c>
      <c r="C590" s="610" t="s">
        <v>23</v>
      </c>
      <c r="D590" s="611">
        <v>60.64</v>
      </c>
    </row>
    <row r="591" spans="1:4" ht="25.5" x14ac:dyDescent="0.2">
      <c r="A591" s="608">
        <v>5722</v>
      </c>
      <c r="B591" s="609" t="s">
        <v>815</v>
      </c>
      <c r="C591" s="610" t="s">
        <v>23</v>
      </c>
      <c r="D591" s="611">
        <v>140.24</v>
      </c>
    </row>
    <row r="592" spans="1:4" ht="25.5" x14ac:dyDescent="0.2">
      <c r="A592" s="608">
        <v>5724</v>
      </c>
      <c r="B592" s="609" t="s">
        <v>816</v>
      </c>
      <c r="C592" s="610" t="s">
        <v>23</v>
      </c>
      <c r="D592" s="611">
        <v>34.950000000000003</v>
      </c>
    </row>
    <row r="593" spans="1:4" ht="38.25" x14ac:dyDescent="0.2">
      <c r="A593" s="608">
        <v>5727</v>
      </c>
      <c r="B593" s="609" t="s">
        <v>817</v>
      </c>
      <c r="C593" s="610" t="s">
        <v>23</v>
      </c>
      <c r="D593" s="611">
        <v>6.44</v>
      </c>
    </row>
    <row r="594" spans="1:4" ht="38.25" x14ac:dyDescent="0.2">
      <c r="A594" s="608">
        <v>5729</v>
      </c>
      <c r="B594" s="609" t="s">
        <v>818</v>
      </c>
      <c r="C594" s="610" t="s">
        <v>23</v>
      </c>
      <c r="D594" s="611">
        <v>26.22</v>
      </c>
    </row>
    <row r="595" spans="1:4" ht="38.25" x14ac:dyDescent="0.2">
      <c r="A595" s="608">
        <v>5730</v>
      </c>
      <c r="B595" s="609" t="s">
        <v>819</v>
      </c>
      <c r="C595" s="610" t="s">
        <v>23</v>
      </c>
      <c r="D595" s="611">
        <v>26.78</v>
      </c>
    </row>
    <row r="596" spans="1:4" ht="51" x14ac:dyDescent="0.2">
      <c r="A596" s="608">
        <v>5735</v>
      </c>
      <c r="B596" s="609" t="s">
        <v>820</v>
      </c>
      <c r="C596" s="610" t="s">
        <v>23</v>
      </c>
      <c r="D596" s="611">
        <v>17.96</v>
      </c>
    </row>
    <row r="597" spans="1:4" ht="51" x14ac:dyDescent="0.2">
      <c r="A597" s="608">
        <v>5736</v>
      </c>
      <c r="B597" s="609" t="s">
        <v>821</v>
      </c>
      <c r="C597" s="610" t="s">
        <v>23</v>
      </c>
      <c r="D597" s="611">
        <v>29.25</v>
      </c>
    </row>
    <row r="598" spans="1:4" ht="38.25" x14ac:dyDescent="0.2">
      <c r="A598" s="608">
        <v>5738</v>
      </c>
      <c r="B598" s="609" t="s">
        <v>822</v>
      </c>
      <c r="C598" s="610" t="s">
        <v>23</v>
      </c>
      <c r="D598" s="611">
        <v>23.32</v>
      </c>
    </row>
    <row r="599" spans="1:4" ht="38.25" x14ac:dyDescent="0.2">
      <c r="A599" s="608">
        <v>5739</v>
      </c>
      <c r="B599" s="609" t="s">
        <v>823</v>
      </c>
      <c r="C599" s="610" t="s">
        <v>23</v>
      </c>
      <c r="D599" s="611">
        <v>29.18</v>
      </c>
    </row>
    <row r="600" spans="1:4" ht="38.25" x14ac:dyDescent="0.2">
      <c r="A600" s="608">
        <v>5741</v>
      </c>
      <c r="B600" s="609" t="s">
        <v>824</v>
      </c>
      <c r="C600" s="610" t="s">
        <v>23</v>
      </c>
      <c r="D600" s="611">
        <v>27.29</v>
      </c>
    </row>
    <row r="601" spans="1:4" ht="51" x14ac:dyDescent="0.2">
      <c r="A601" s="608">
        <v>5742</v>
      </c>
      <c r="B601" s="609" t="s">
        <v>825</v>
      </c>
      <c r="C601" s="610" t="s">
        <v>23</v>
      </c>
      <c r="D601" s="611">
        <v>17.84</v>
      </c>
    </row>
    <row r="602" spans="1:4" ht="51" x14ac:dyDescent="0.2">
      <c r="A602" s="608">
        <v>5747</v>
      </c>
      <c r="B602" s="609" t="s">
        <v>826</v>
      </c>
      <c r="C602" s="610" t="s">
        <v>23</v>
      </c>
      <c r="D602" s="611">
        <v>102.28</v>
      </c>
    </row>
    <row r="603" spans="1:4" ht="38.25" x14ac:dyDescent="0.2">
      <c r="A603" s="608">
        <v>5751</v>
      </c>
      <c r="B603" s="609" t="s">
        <v>73</v>
      </c>
      <c r="C603" s="610" t="s">
        <v>23</v>
      </c>
      <c r="D603" s="611">
        <v>18.13</v>
      </c>
    </row>
    <row r="604" spans="1:4" ht="38.25" x14ac:dyDescent="0.2">
      <c r="A604" s="608">
        <v>5754</v>
      </c>
      <c r="B604" s="609" t="s">
        <v>827</v>
      </c>
      <c r="C604" s="610" t="s">
        <v>23</v>
      </c>
      <c r="D604" s="611">
        <v>15.27</v>
      </c>
    </row>
    <row r="605" spans="1:4" ht="51" x14ac:dyDescent="0.2">
      <c r="A605" s="608">
        <v>5763</v>
      </c>
      <c r="B605" s="609" t="s">
        <v>828</v>
      </c>
      <c r="C605" s="610" t="s">
        <v>23</v>
      </c>
      <c r="D605" s="611">
        <v>26.4</v>
      </c>
    </row>
    <row r="606" spans="1:4" ht="38.25" x14ac:dyDescent="0.2">
      <c r="A606" s="608">
        <v>5765</v>
      </c>
      <c r="B606" s="609" t="s">
        <v>74</v>
      </c>
      <c r="C606" s="610" t="s">
        <v>23</v>
      </c>
      <c r="D606" s="611">
        <v>1.92</v>
      </c>
    </row>
    <row r="607" spans="1:4" ht="38.25" x14ac:dyDescent="0.2">
      <c r="A607" s="608">
        <v>5766</v>
      </c>
      <c r="B607" s="609" t="s">
        <v>75</v>
      </c>
      <c r="C607" s="610" t="s">
        <v>23</v>
      </c>
      <c r="D607" s="611">
        <v>3.23</v>
      </c>
    </row>
    <row r="608" spans="1:4" ht="38.25" x14ac:dyDescent="0.2">
      <c r="A608" s="608">
        <v>5779</v>
      </c>
      <c r="B608" s="609" t="s">
        <v>76</v>
      </c>
      <c r="C608" s="610" t="s">
        <v>23</v>
      </c>
      <c r="D608" s="611">
        <v>39.479999999999997</v>
      </c>
    </row>
    <row r="609" spans="1:4" ht="38.25" x14ac:dyDescent="0.2">
      <c r="A609" s="608">
        <v>5787</v>
      </c>
      <c r="B609" s="609" t="s">
        <v>829</v>
      </c>
      <c r="C609" s="610" t="s">
        <v>23</v>
      </c>
      <c r="D609" s="611">
        <v>45.51</v>
      </c>
    </row>
    <row r="610" spans="1:4" ht="38.25" x14ac:dyDescent="0.2">
      <c r="A610" s="608">
        <v>5797</v>
      </c>
      <c r="B610" s="609" t="s">
        <v>78</v>
      </c>
      <c r="C610" s="610" t="s">
        <v>23</v>
      </c>
      <c r="D610" s="611">
        <v>3.62</v>
      </c>
    </row>
    <row r="611" spans="1:4" ht="38.25" x14ac:dyDescent="0.2">
      <c r="A611" s="608">
        <v>5800</v>
      </c>
      <c r="B611" s="609" t="s">
        <v>830</v>
      </c>
      <c r="C611" s="610" t="s">
        <v>23</v>
      </c>
      <c r="D611" s="611">
        <v>0.27</v>
      </c>
    </row>
    <row r="612" spans="1:4" ht="25.5" x14ac:dyDescent="0.2">
      <c r="A612" s="608">
        <v>7032</v>
      </c>
      <c r="B612" s="609" t="s">
        <v>872</v>
      </c>
      <c r="C612" s="610" t="s">
        <v>23</v>
      </c>
      <c r="D612" s="611">
        <v>3.52</v>
      </c>
    </row>
    <row r="613" spans="1:4" ht="25.5" x14ac:dyDescent="0.2">
      <c r="A613" s="608">
        <v>7033</v>
      </c>
      <c r="B613" s="609" t="s">
        <v>873</v>
      </c>
      <c r="C613" s="610" t="s">
        <v>23</v>
      </c>
      <c r="D613" s="611">
        <v>0.57999999999999996</v>
      </c>
    </row>
    <row r="614" spans="1:4" ht="25.5" x14ac:dyDescent="0.2">
      <c r="A614" s="608">
        <v>7034</v>
      </c>
      <c r="B614" s="609" t="s">
        <v>874</v>
      </c>
      <c r="C614" s="610" t="s">
        <v>23</v>
      </c>
      <c r="D614" s="611">
        <v>6.61</v>
      </c>
    </row>
    <row r="615" spans="1:4" ht="25.5" x14ac:dyDescent="0.2">
      <c r="A615" s="608">
        <v>7035</v>
      </c>
      <c r="B615" s="609" t="s">
        <v>875</v>
      </c>
      <c r="C615" s="610" t="s">
        <v>23</v>
      </c>
      <c r="D615" s="611">
        <v>138.22</v>
      </c>
    </row>
    <row r="616" spans="1:4" ht="38.25" x14ac:dyDescent="0.2">
      <c r="A616" s="608">
        <v>7038</v>
      </c>
      <c r="B616" s="609" t="s">
        <v>876</v>
      </c>
      <c r="C616" s="610" t="s">
        <v>23</v>
      </c>
      <c r="D616" s="611">
        <v>26.67</v>
      </c>
    </row>
    <row r="617" spans="1:4" ht="38.25" x14ac:dyDescent="0.2">
      <c r="A617" s="608">
        <v>7039</v>
      </c>
      <c r="B617" s="609" t="s">
        <v>877</v>
      </c>
      <c r="C617" s="610" t="s">
        <v>23</v>
      </c>
      <c r="D617" s="611">
        <v>3.7</v>
      </c>
    </row>
    <row r="618" spans="1:4" ht="38.25" x14ac:dyDescent="0.2">
      <c r="A618" s="608">
        <v>7040</v>
      </c>
      <c r="B618" s="609" t="s">
        <v>878</v>
      </c>
      <c r="C618" s="610" t="s">
        <v>23</v>
      </c>
      <c r="D618" s="611">
        <v>33.380000000000003</v>
      </c>
    </row>
    <row r="619" spans="1:4" ht="38.25" x14ac:dyDescent="0.2">
      <c r="A619" s="608">
        <v>7044</v>
      </c>
      <c r="B619" s="609" t="s">
        <v>881</v>
      </c>
      <c r="C619" s="610" t="s">
        <v>23</v>
      </c>
      <c r="D619" s="611">
        <v>0.2</v>
      </c>
    </row>
    <row r="620" spans="1:4" ht="38.25" x14ac:dyDescent="0.2">
      <c r="A620" s="608">
        <v>7045</v>
      </c>
      <c r="B620" s="609" t="s">
        <v>882</v>
      </c>
      <c r="C620" s="610" t="s">
        <v>23</v>
      </c>
      <c r="D620" s="611">
        <v>0.02</v>
      </c>
    </row>
    <row r="621" spans="1:4" ht="38.25" x14ac:dyDescent="0.2">
      <c r="A621" s="608">
        <v>7046</v>
      </c>
      <c r="B621" s="609" t="s">
        <v>883</v>
      </c>
      <c r="C621" s="610" t="s">
        <v>23</v>
      </c>
      <c r="D621" s="611">
        <v>0.22</v>
      </c>
    </row>
    <row r="622" spans="1:4" ht="38.25" x14ac:dyDescent="0.2">
      <c r="A622" s="608">
        <v>7047</v>
      </c>
      <c r="B622" s="609" t="s">
        <v>884</v>
      </c>
      <c r="C622" s="610" t="s">
        <v>23</v>
      </c>
      <c r="D622" s="611">
        <v>7.61</v>
      </c>
    </row>
    <row r="623" spans="1:4" ht="38.25" x14ac:dyDescent="0.2">
      <c r="A623" s="608">
        <v>7051</v>
      </c>
      <c r="B623" s="609" t="s">
        <v>887</v>
      </c>
      <c r="C623" s="610" t="s">
        <v>23</v>
      </c>
      <c r="D623" s="611">
        <v>23.66</v>
      </c>
    </row>
    <row r="624" spans="1:4" ht="38.25" x14ac:dyDescent="0.2">
      <c r="A624" s="608">
        <v>7052</v>
      </c>
      <c r="B624" s="609" t="s">
        <v>888</v>
      </c>
      <c r="C624" s="610" t="s">
        <v>23</v>
      </c>
      <c r="D624" s="611">
        <v>3.28</v>
      </c>
    </row>
    <row r="625" spans="1:4" ht="38.25" x14ac:dyDescent="0.2">
      <c r="A625" s="608">
        <v>7053</v>
      </c>
      <c r="B625" s="609" t="s">
        <v>889</v>
      </c>
      <c r="C625" s="610" t="s">
        <v>23</v>
      </c>
      <c r="D625" s="611">
        <v>29.61</v>
      </c>
    </row>
    <row r="626" spans="1:4" ht="38.25" x14ac:dyDescent="0.2">
      <c r="A626" s="608">
        <v>7054</v>
      </c>
      <c r="B626" s="609" t="s">
        <v>890</v>
      </c>
      <c r="C626" s="610" t="s">
        <v>23</v>
      </c>
      <c r="D626" s="611">
        <v>57.74</v>
      </c>
    </row>
    <row r="627" spans="1:4" ht="38.25" x14ac:dyDescent="0.2">
      <c r="A627" s="608">
        <v>7058</v>
      </c>
      <c r="B627" s="609" t="s">
        <v>891</v>
      </c>
      <c r="C627" s="610" t="s">
        <v>23</v>
      </c>
      <c r="D627" s="611">
        <v>13.64</v>
      </c>
    </row>
    <row r="628" spans="1:4" ht="38.25" x14ac:dyDescent="0.2">
      <c r="A628" s="608">
        <v>7059</v>
      </c>
      <c r="B628" s="609" t="s">
        <v>892</v>
      </c>
      <c r="C628" s="610" t="s">
        <v>23</v>
      </c>
      <c r="D628" s="611">
        <v>2.5099999999999998</v>
      </c>
    </row>
    <row r="629" spans="1:4" ht="38.25" x14ac:dyDescent="0.2">
      <c r="A629" s="608">
        <v>7060</v>
      </c>
      <c r="B629" s="609" t="s">
        <v>893</v>
      </c>
      <c r="C629" s="610" t="s">
        <v>23</v>
      </c>
      <c r="D629" s="611">
        <v>25.58</v>
      </c>
    </row>
    <row r="630" spans="1:4" ht="38.25" x14ac:dyDescent="0.2">
      <c r="A630" s="608">
        <v>7061</v>
      </c>
      <c r="B630" s="609" t="s">
        <v>894</v>
      </c>
      <c r="C630" s="610" t="s">
        <v>23</v>
      </c>
      <c r="D630" s="611">
        <v>52.7</v>
      </c>
    </row>
    <row r="631" spans="1:4" ht="25.5" x14ac:dyDescent="0.2">
      <c r="A631" s="608">
        <v>7063</v>
      </c>
      <c r="B631" s="609" t="s">
        <v>95</v>
      </c>
      <c r="C631" s="610" t="s">
        <v>23</v>
      </c>
      <c r="D631" s="611">
        <v>11.99</v>
      </c>
    </row>
    <row r="632" spans="1:4" ht="25.5" x14ac:dyDescent="0.2">
      <c r="A632" s="608">
        <v>7064</v>
      </c>
      <c r="B632" s="609" t="s">
        <v>96</v>
      </c>
      <c r="C632" s="610" t="s">
        <v>23</v>
      </c>
      <c r="D632" s="611">
        <v>1.66</v>
      </c>
    </row>
    <row r="633" spans="1:4" ht="25.5" x14ac:dyDescent="0.2">
      <c r="A633" s="608">
        <v>7065</v>
      </c>
      <c r="B633" s="609" t="s">
        <v>97</v>
      </c>
      <c r="C633" s="610" t="s">
        <v>23</v>
      </c>
      <c r="D633" s="611">
        <v>13.12</v>
      </c>
    </row>
    <row r="634" spans="1:4" ht="25.5" x14ac:dyDescent="0.2">
      <c r="A634" s="608">
        <v>7066</v>
      </c>
      <c r="B634" s="609" t="s">
        <v>98</v>
      </c>
      <c r="C634" s="610" t="s">
        <v>23</v>
      </c>
      <c r="D634" s="611">
        <v>111.18</v>
      </c>
    </row>
    <row r="635" spans="1:4" ht="51" x14ac:dyDescent="0.2">
      <c r="A635" s="608">
        <v>53786</v>
      </c>
      <c r="B635" s="609" t="s">
        <v>899</v>
      </c>
      <c r="C635" s="610" t="s">
        <v>23</v>
      </c>
      <c r="D635" s="611">
        <v>34.520000000000003</v>
      </c>
    </row>
    <row r="636" spans="1:4" ht="38.25" x14ac:dyDescent="0.2">
      <c r="A636" s="608">
        <v>53788</v>
      </c>
      <c r="B636" s="609" t="s">
        <v>900</v>
      </c>
      <c r="C636" s="610" t="s">
        <v>23</v>
      </c>
      <c r="D636" s="611">
        <v>36.950000000000003</v>
      </c>
    </row>
    <row r="637" spans="1:4" ht="38.25" x14ac:dyDescent="0.2">
      <c r="A637" s="608">
        <v>53792</v>
      </c>
      <c r="B637" s="609" t="s">
        <v>901</v>
      </c>
      <c r="C637" s="610" t="s">
        <v>23</v>
      </c>
      <c r="D637" s="611">
        <v>65.510000000000005</v>
      </c>
    </row>
    <row r="638" spans="1:4" ht="25.5" x14ac:dyDescent="0.2">
      <c r="A638" s="608">
        <v>53794</v>
      </c>
      <c r="B638" s="609" t="s">
        <v>103</v>
      </c>
      <c r="C638" s="610" t="s">
        <v>23</v>
      </c>
      <c r="D638" s="611">
        <v>35</v>
      </c>
    </row>
    <row r="639" spans="1:4" ht="51" x14ac:dyDescent="0.2">
      <c r="A639" s="608">
        <v>53797</v>
      </c>
      <c r="B639" s="609" t="s">
        <v>902</v>
      </c>
      <c r="C639" s="610" t="s">
        <v>23</v>
      </c>
      <c r="D639" s="611">
        <v>75.34</v>
      </c>
    </row>
    <row r="640" spans="1:4" ht="25.5" x14ac:dyDescent="0.2">
      <c r="A640" s="608">
        <v>53804</v>
      </c>
      <c r="B640" s="609" t="s">
        <v>903</v>
      </c>
      <c r="C640" s="610" t="s">
        <v>23</v>
      </c>
      <c r="D640" s="611">
        <v>2.83</v>
      </c>
    </row>
    <row r="641" spans="1:4" ht="25.5" x14ac:dyDescent="0.2">
      <c r="A641" s="608">
        <v>53806</v>
      </c>
      <c r="B641" s="609" t="s">
        <v>904</v>
      </c>
      <c r="C641" s="610" t="s">
        <v>23</v>
      </c>
      <c r="D641" s="611">
        <v>45.03</v>
      </c>
    </row>
    <row r="642" spans="1:4" ht="25.5" x14ac:dyDescent="0.2">
      <c r="A642" s="608">
        <v>53810</v>
      </c>
      <c r="B642" s="609" t="s">
        <v>104</v>
      </c>
      <c r="C642" s="610" t="s">
        <v>23</v>
      </c>
      <c r="D642" s="611">
        <v>45.31</v>
      </c>
    </row>
    <row r="643" spans="1:4" ht="25.5" x14ac:dyDescent="0.2">
      <c r="A643" s="608">
        <v>53814</v>
      </c>
      <c r="B643" s="609" t="s">
        <v>905</v>
      </c>
      <c r="C643" s="610" t="s">
        <v>23</v>
      </c>
      <c r="D643" s="611">
        <v>148.41999999999999</v>
      </c>
    </row>
    <row r="644" spans="1:4" ht="25.5" x14ac:dyDescent="0.2">
      <c r="A644" s="608">
        <v>53817</v>
      </c>
      <c r="B644" s="609" t="s">
        <v>906</v>
      </c>
      <c r="C644" s="610" t="s">
        <v>23</v>
      </c>
      <c r="D644" s="611">
        <v>40.4</v>
      </c>
    </row>
    <row r="645" spans="1:4" ht="38.25" x14ac:dyDescent="0.2">
      <c r="A645" s="608">
        <v>53818</v>
      </c>
      <c r="B645" s="609" t="s">
        <v>907</v>
      </c>
      <c r="C645" s="610" t="s">
        <v>23</v>
      </c>
      <c r="D645" s="611">
        <v>5.15</v>
      </c>
    </row>
    <row r="646" spans="1:4" ht="38.25" x14ac:dyDescent="0.2">
      <c r="A646" s="608">
        <v>53827</v>
      </c>
      <c r="B646" s="609" t="s">
        <v>105</v>
      </c>
      <c r="C646" s="610" t="s">
        <v>23</v>
      </c>
      <c r="D646" s="611">
        <v>73.760000000000005</v>
      </c>
    </row>
    <row r="647" spans="1:4" ht="38.25" x14ac:dyDescent="0.2">
      <c r="A647" s="608">
        <v>53829</v>
      </c>
      <c r="B647" s="609" t="s">
        <v>908</v>
      </c>
      <c r="C647" s="610" t="s">
        <v>23</v>
      </c>
      <c r="D647" s="611">
        <v>75.34</v>
      </c>
    </row>
    <row r="648" spans="1:4" ht="51" x14ac:dyDescent="0.2">
      <c r="A648" s="608">
        <v>53831</v>
      </c>
      <c r="B648" s="609" t="s">
        <v>909</v>
      </c>
      <c r="C648" s="610" t="s">
        <v>23</v>
      </c>
      <c r="D648" s="611">
        <v>124.45</v>
      </c>
    </row>
    <row r="649" spans="1:4" ht="25.5" x14ac:dyDescent="0.2">
      <c r="A649" s="608">
        <v>53840</v>
      </c>
      <c r="B649" s="609" t="s">
        <v>910</v>
      </c>
      <c r="C649" s="610" t="s">
        <v>23</v>
      </c>
      <c r="D649" s="611">
        <v>1.54</v>
      </c>
    </row>
    <row r="650" spans="1:4" ht="25.5" x14ac:dyDescent="0.2">
      <c r="A650" s="608">
        <v>53841</v>
      </c>
      <c r="B650" s="609" t="s">
        <v>911</v>
      </c>
      <c r="C650" s="610" t="s">
        <v>23</v>
      </c>
      <c r="D650" s="611">
        <v>1.07</v>
      </c>
    </row>
    <row r="651" spans="1:4" ht="38.25" x14ac:dyDescent="0.2">
      <c r="A651" s="608">
        <v>53849</v>
      </c>
      <c r="B651" s="609" t="s">
        <v>912</v>
      </c>
      <c r="C651" s="610" t="s">
        <v>23</v>
      </c>
      <c r="D651" s="611">
        <v>54.14</v>
      </c>
    </row>
    <row r="652" spans="1:4" ht="38.25" x14ac:dyDescent="0.2">
      <c r="A652" s="608">
        <v>53857</v>
      </c>
      <c r="B652" s="609" t="s">
        <v>913</v>
      </c>
      <c r="C652" s="610" t="s">
        <v>23</v>
      </c>
      <c r="D652" s="611">
        <v>26.94</v>
      </c>
    </row>
    <row r="653" spans="1:4" ht="38.25" x14ac:dyDescent="0.2">
      <c r="A653" s="608">
        <v>53858</v>
      </c>
      <c r="B653" s="609" t="s">
        <v>914</v>
      </c>
      <c r="C653" s="610" t="s">
        <v>23</v>
      </c>
      <c r="D653" s="611">
        <v>51.74</v>
      </c>
    </row>
    <row r="654" spans="1:4" ht="38.25" x14ac:dyDescent="0.2">
      <c r="A654" s="608">
        <v>53861</v>
      </c>
      <c r="B654" s="609" t="s">
        <v>915</v>
      </c>
      <c r="C654" s="610" t="s">
        <v>23</v>
      </c>
      <c r="D654" s="611">
        <v>37.36</v>
      </c>
    </row>
    <row r="655" spans="1:4" ht="25.5" x14ac:dyDescent="0.2">
      <c r="A655" s="608">
        <v>53863</v>
      </c>
      <c r="B655" s="609" t="s">
        <v>916</v>
      </c>
      <c r="C655" s="610" t="s">
        <v>23</v>
      </c>
      <c r="D655" s="611">
        <v>2.0699999999999998</v>
      </c>
    </row>
    <row r="656" spans="1:4" ht="38.25" x14ac:dyDescent="0.2">
      <c r="A656" s="608">
        <v>53865</v>
      </c>
      <c r="B656" s="609" t="s">
        <v>917</v>
      </c>
      <c r="C656" s="610" t="s">
        <v>23</v>
      </c>
      <c r="D656" s="611">
        <v>30.49</v>
      </c>
    </row>
    <row r="657" spans="1:4" ht="38.25" x14ac:dyDescent="0.2">
      <c r="A657" s="608">
        <v>53866</v>
      </c>
      <c r="B657" s="609" t="s">
        <v>918</v>
      </c>
      <c r="C657" s="610" t="s">
        <v>23</v>
      </c>
      <c r="D657" s="611">
        <v>1.57</v>
      </c>
    </row>
    <row r="658" spans="1:4" ht="38.25" x14ac:dyDescent="0.2">
      <c r="A658" s="608">
        <v>53882</v>
      </c>
      <c r="B658" s="609" t="s">
        <v>919</v>
      </c>
      <c r="C658" s="610" t="s">
        <v>23</v>
      </c>
      <c r="D658" s="611">
        <v>20.58</v>
      </c>
    </row>
    <row r="659" spans="1:4" ht="38.25" x14ac:dyDescent="0.2">
      <c r="A659" s="608">
        <v>55263</v>
      </c>
      <c r="B659" s="609" t="s">
        <v>920</v>
      </c>
      <c r="C659" s="610" t="s">
        <v>23</v>
      </c>
      <c r="D659" s="611">
        <v>41.67</v>
      </c>
    </row>
    <row r="660" spans="1:4" ht="25.5" x14ac:dyDescent="0.2">
      <c r="A660" s="608">
        <v>73303</v>
      </c>
      <c r="B660" s="609" t="s">
        <v>929</v>
      </c>
      <c r="C660" s="610" t="s">
        <v>23</v>
      </c>
      <c r="D660" s="611">
        <v>4.3899999999999997</v>
      </c>
    </row>
    <row r="661" spans="1:4" ht="25.5" x14ac:dyDescent="0.2">
      <c r="A661" s="608">
        <v>73307</v>
      </c>
      <c r="B661" s="609" t="s">
        <v>930</v>
      </c>
      <c r="C661" s="610" t="s">
        <v>23</v>
      </c>
      <c r="D661" s="611">
        <v>3.91</v>
      </c>
    </row>
    <row r="662" spans="1:4" ht="38.25" x14ac:dyDescent="0.2">
      <c r="A662" s="608">
        <v>73309</v>
      </c>
      <c r="B662" s="609" t="s">
        <v>114</v>
      </c>
      <c r="C662" s="610" t="s">
        <v>23</v>
      </c>
      <c r="D662" s="611">
        <v>17.739999999999998</v>
      </c>
    </row>
    <row r="663" spans="1:4" ht="25.5" x14ac:dyDescent="0.2">
      <c r="A663" s="608">
        <v>73311</v>
      </c>
      <c r="B663" s="609" t="s">
        <v>115</v>
      </c>
      <c r="C663" s="610" t="s">
        <v>23</v>
      </c>
      <c r="D663" s="611">
        <v>115.2</v>
      </c>
    </row>
    <row r="664" spans="1:4" ht="38.25" x14ac:dyDescent="0.2">
      <c r="A664" s="608">
        <v>73313</v>
      </c>
      <c r="B664" s="609" t="s">
        <v>116</v>
      </c>
      <c r="C664" s="610" t="s">
        <v>23</v>
      </c>
      <c r="D664" s="611">
        <v>2.46</v>
      </c>
    </row>
    <row r="665" spans="1:4" ht="38.25" x14ac:dyDescent="0.2">
      <c r="A665" s="608">
        <v>73315</v>
      </c>
      <c r="B665" s="609" t="s">
        <v>117</v>
      </c>
      <c r="C665" s="610" t="s">
        <v>23</v>
      </c>
      <c r="D665" s="611">
        <v>36.950000000000003</v>
      </c>
    </row>
    <row r="666" spans="1:4" ht="51" x14ac:dyDescent="0.2">
      <c r="A666" s="608">
        <v>73335</v>
      </c>
      <c r="B666" s="609" t="s">
        <v>931</v>
      </c>
      <c r="C666" s="610" t="s">
        <v>23</v>
      </c>
      <c r="D666" s="611">
        <v>19.72</v>
      </c>
    </row>
    <row r="667" spans="1:4" ht="51" x14ac:dyDescent="0.2">
      <c r="A667" s="608">
        <v>73340</v>
      </c>
      <c r="B667" s="609" t="s">
        <v>932</v>
      </c>
      <c r="C667" s="610" t="s">
        <v>23</v>
      </c>
      <c r="D667" s="611">
        <v>52.7</v>
      </c>
    </row>
    <row r="668" spans="1:4" ht="51" x14ac:dyDescent="0.2">
      <c r="A668" s="608">
        <v>83361</v>
      </c>
      <c r="B668" s="609" t="s">
        <v>939</v>
      </c>
      <c r="C668" s="610" t="s">
        <v>23</v>
      </c>
      <c r="D668" s="611">
        <v>11.41</v>
      </c>
    </row>
    <row r="669" spans="1:4" ht="25.5" x14ac:dyDescent="0.2">
      <c r="A669" s="608">
        <v>83761</v>
      </c>
      <c r="B669" s="609" t="s">
        <v>942</v>
      </c>
      <c r="C669" s="610" t="s">
        <v>23</v>
      </c>
      <c r="D669" s="611">
        <v>9.36</v>
      </c>
    </row>
    <row r="670" spans="1:4" ht="25.5" x14ac:dyDescent="0.2">
      <c r="A670" s="608">
        <v>83762</v>
      </c>
      <c r="B670" s="609" t="s">
        <v>943</v>
      </c>
      <c r="C670" s="610" t="s">
        <v>23</v>
      </c>
      <c r="D670" s="611">
        <v>11.7</v>
      </c>
    </row>
    <row r="671" spans="1:4" ht="38.25" x14ac:dyDescent="0.2">
      <c r="A671" s="608">
        <v>83763</v>
      </c>
      <c r="B671" s="609" t="s">
        <v>944</v>
      </c>
      <c r="C671" s="610" t="s">
        <v>23</v>
      </c>
      <c r="D671" s="611">
        <v>32.46</v>
      </c>
    </row>
    <row r="672" spans="1:4" ht="25.5" x14ac:dyDescent="0.2">
      <c r="A672" s="608">
        <v>83764</v>
      </c>
      <c r="B672" s="609" t="s">
        <v>945</v>
      </c>
      <c r="C672" s="610" t="s">
        <v>23</v>
      </c>
      <c r="D672" s="611">
        <v>1.05</v>
      </c>
    </row>
    <row r="673" spans="1:4" ht="25.5" x14ac:dyDescent="0.2">
      <c r="A673" s="608">
        <v>87026</v>
      </c>
      <c r="B673" s="609" t="s">
        <v>952</v>
      </c>
      <c r="C673" s="610" t="s">
        <v>23</v>
      </c>
      <c r="D673" s="611">
        <v>0.21</v>
      </c>
    </row>
    <row r="674" spans="1:4" ht="38.25" x14ac:dyDescent="0.2">
      <c r="A674" s="608">
        <v>87441</v>
      </c>
      <c r="B674" s="609" t="s">
        <v>147</v>
      </c>
      <c r="C674" s="610" t="s">
        <v>23</v>
      </c>
      <c r="D674" s="611">
        <v>0.32</v>
      </c>
    </row>
    <row r="675" spans="1:4" ht="25.5" x14ac:dyDescent="0.2">
      <c r="A675" s="608">
        <v>87442</v>
      </c>
      <c r="B675" s="609" t="s">
        <v>148</v>
      </c>
      <c r="C675" s="610" t="s">
        <v>23</v>
      </c>
      <c r="D675" s="611">
        <v>0.03</v>
      </c>
    </row>
    <row r="676" spans="1:4" ht="38.25" x14ac:dyDescent="0.2">
      <c r="A676" s="608">
        <v>87443</v>
      </c>
      <c r="B676" s="609" t="s">
        <v>149</v>
      </c>
      <c r="C676" s="610" t="s">
        <v>23</v>
      </c>
      <c r="D676" s="611">
        <v>0.3</v>
      </c>
    </row>
    <row r="677" spans="1:4" ht="38.25" x14ac:dyDescent="0.2">
      <c r="A677" s="608">
        <v>87444</v>
      </c>
      <c r="B677" s="609" t="s">
        <v>1010</v>
      </c>
      <c r="C677" s="610" t="s">
        <v>23</v>
      </c>
      <c r="D677" s="611">
        <v>2.74</v>
      </c>
    </row>
    <row r="678" spans="1:4" ht="25.5" x14ac:dyDescent="0.2">
      <c r="A678" s="608">
        <v>88387</v>
      </c>
      <c r="B678" s="609" t="s">
        <v>1245</v>
      </c>
      <c r="C678" s="610" t="s">
        <v>23</v>
      </c>
      <c r="D678" s="611">
        <v>0.63</v>
      </c>
    </row>
    <row r="679" spans="1:4" ht="25.5" x14ac:dyDescent="0.2">
      <c r="A679" s="608">
        <v>88389</v>
      </c>
      <c r="B679" s="609" t="s">
        <v>1246</v>
      </c>
      <c r="C679" s="610" t="s">
        <v>23</v>
      </c>
      <c r="D679" s="611">
        <v>7.0000000000000007E-2</v>
      </c>
    </row>
    <row r="680" spans="1:4" ht="25.5" x14ac:dyDescent="0.2">
      <c r="A680" s="608">
        <v>88390</v>
      </c>
      <c r="B680" s="609" t="s">
        <v>1247</v>
      </c>
      <c r="C680" s="610" t="s">
        <v>23</v>
      </c>
      <c r="D680" s="611">
        <v>0.79</v>
      </c>
    </row>
    <row r="681" spans="1:4" ht="38.25" x14ac:dyDescent="0.2">
      <c r="A681" s="608">
        <v>88391</v>
      </c>
      <c r="B681" s="609" t="s">
        <v>1248</v>
      </c>
      <c r="C681" s="610" t="s">
        <v>23</v>
      </c>
      <c r="D681" s="611">
        <v>2.56</v>
      </c>
    </row>
    <row r="682" spans="1:4" ht="25.5" x14ac:dyDescent="0.2">
      <c r="A682" s="608">
        <v>88394</v>
      </c>
      <c r="B682" s="609" t="s">
        <v>1251</v>
      </c>
      <c r="C682" s="610" t="s">
        <v>23</v>
      </c>
      <c r="D682" s="611">
        <v>0.75</v>
      </c>
    </row>
    <row r="683" spans="1:4" ht="25.5" x14ac:dyDescent="0.2">
      <c r="A683" s="608">
        <v>88395</v>
      </c>
      <c r="B683" s="609" t="s">
        <v>1252</v>
      </c>
      <c r="C683" s="610" t="s">
        <v>23</v>
      </c>
      <c r="D683" s="611">
        <v>0.09</v>
      </c>
    </row>
    <row r="684" spans="1:4" ht="25.5" x14ac:dyDescent="0.2">
      <c r="A684" s="608">
        <v>88396</v>
      </c>
      <c r="B684" s="609" t="s">
        <v>1253</v>
      </c>
      <c r="C684" s="610" t="s">
        <v>23</v>
      </c>
      <c r="D684" s="611">
        <v>0.94</v>
      </c>
    </row>
    <row r="685" spans="1:4" ht="38.25" x14ac:dyDescent="0.2">
      <c r="A685" s="608">
        <v>88397</v>
      </c>
      <c r="B685" s="609" t="s">
        <v>1254</v>
      </c>
      <c r="C685" s="610" t="s">
        <v>23</v>
      </c>
      <c r="D685" s="611">
        <v>3.84</v>
      </c>
    </row>
    <row r="686" spans="1:4" ht="25.5" x14ac:dyDescent="0.2">
      <c r="A686" s="608">
        <v>88400</v>
      </c>
      <c r="B686" s="609" t="s">
        <v>1257</v>
      </c>
      <c r="C686" s="610" t="s">
        <v>23</v>
      </c>
      <c r="D686" s="611">
        <v>0.6</v>
      </c>
    </row>
    <row r="687" spans="1:4" ht="25.5" x14ac:dyDescent="0.2">
      <c r="A687" s="608">
        <v>88401</v>
      </c>
      <c r="B687" s="609" t="s">
        <v>1258</v>
      </c>
      <c r="C687" s="610" t="s">
        <v>23</v>
      </c>
      <c r="D687" s="611">
        <v>7.0000000000000007E-2</v>
      </c>
    </row>
    <row r="688" spans="1:4" ht="25.5" x14ac:dyDescent="0.2">
      <c r="A688" s="608">
        <v>88402</v>
      </c>
      <c r="B688" s="609" t="s">
        <v>1259</v>
      </c>
      <c r="C688" s="610" t="s">
        <v>23</v>
      </c>
      <c r="D688" s="611">
        <v>0.75</v>
      </c>
    </row>
    <row r="689" spans="1:4" ht="38.25" x14ac:dyDescent="0.2">
      <c r="A689" s="608">
        <v>88403</v>
      </c>
      <c r="B689" s="609" t="s">
        <v>1260</v>
      </c>
      <c r="C689" s="610" t="s">
        <v>23</v>
      </c>
      <c r="D689" s="611">
        <v>1.54</v>
      </c>
    </row>
    <row r="690" spans="1:4" ht="25.5" x14ac:dyDescent="0.2">
      <c r="A690" s="608">
        <v>88419</v>
      </c>
      <c r="B690" s="609" t="s">
        <v>235</v>
      </c>
      <c r="C690" s="610" t="s">
        <v>23</v>
      </c>
      <c r="D690" s="611">
        <v>3.91</v>
      </c>
    </row>
    <row r="691" spans="1:4" ht="25.5" x14ac:dyDescent="0.2">
      <c r="A691" s="608">
        <v>88422</v>
      </c>
      <c r="B691" s="609" t="s">
        <v>236</v>
      </c>
      <c r="C691" s="610" t="s">
        <v>23</v>
      </c>
      <c r="D691" s="611">
        <v>0.46</v>
      </c>
    </row>
    <row r="692" spans="1:4" ht="25.5" x14ac:dyDescent="0.2">
      <c r="A692" s="608">
        <v>88425</v>
      </c>
      <c r="B692" s="609" t="s">
        <v>238</v>
      </c>
      <c r="C692" s="610" t="s">
        <v>23</v>
      </c>
      <c r="D692" s="611">
        <v>4.28</v>
      </c>
    </row>
    <row r="693" spans="1:4" ht="38.25" x14ac:dyDescent="0.2">
      <c r="A693" s="608">
        <v>88427</v>
      </c>
      <c r="B693" s="609" t="s">
        <v>1271</v>
      </c>
      <c r="C693" s="610" t="s">
        <v>23</v>
      </c>
      <c r="D693" s="611">
        <v>3.9</v>
      </c>
    </row>
    <row r="694" spans="1:4" ht="25.5" x14ac:dyDescent="0.2">
      <c r="A694" s="608">
        <v>88434</v>
      </c>
      <c r="B694" s="609" t="s">
        <v>1275</v>
      </c>
      <c r="C694" s="610" t="s">
        <v>23</v>
      </c>
      <c r="D694" s="611">
        <v>5.19</v>
      </c>
    </row>
    <row r="695" spans="1:4" ht="25.5" x14ac:dyDescent="0.2">
      <c r="A695" s="608">
        <v>88435</v>
      </c>
      <c r="B695" s="609" t="s">
        <v>1276</v>
      </c>
      <c r="C695" s="610" t="s">
        <v>23</v>
      </c>
      <c r="D695" s="611">
        <v>0.61</v>
      </c>
    </row>
    <row r="696" spans="1:4" ht="25.5" x14ac:dyDescent="0.2">
      <c r="A696" s="608">
        <v>88436</v>
      </c>
      <c r="B696" s="609" t="s">
        <v>1277</v>
      </c>
      <c r="C696" s="610" t="s">
        <v>23</v>
      </c>
      <c r="D696" s="611">
        <v>5.68</v>
      </c>
    </row>
    <row r="697" spans="1:4" ht="38.25" x14ac:dyDescent="0.2">
      <c r="A697" s="608">
        <v>88437</v>
      </c>
      <c r="B697" s="609" t="s">
        <v>1278</v>
      </c>
      <c r="C697" s="610" t="s">
        <v>23</v>
      </c>
      <c r="D697" s="611">
        <v>3.9</v>
      </c>
    </row>
    <row r="698" spans="1:4" ht="38.25" x14ac:dyDescent="0.2">
      <c r="A698" s="608">
        <v>88569</v>
      </c>
      <c r="B698" s="609" t="s">
        <v>257</v>
      </c>
      <c r="C698" s="610" t="s">
        <v>23</v>
      </c>
      <c r="D698" s="611">
        <v>2.46</v>
      </c>
    </row>
    <row r="699" spans="1:4" ht="25.5" x14ac:dyDescent="0.2">
      <c r="A699" s="608">
        <v>88570</v>
      </c>
      <c r="B699" s="609" t="s">
        <v>258</v>
      </c>
      <c r="C699" s="610" t="s">
        <v>23</v>
      </c>
      <c r="D699" s="611">
        <v>0.53</v>
      </c>
    </row>
    <row r="700" spans="1:4" ht="38.25" x14ac:dyDescent="0.2">
      <c r="A700" s="608">
        <v>88826</v>
      </c>
      <c r="B700" s="609" t="s">
        <v>1295</v>
      </c>
      <c r="C700" s="610" t="s">
        <v>23</v>
      </c>
      <c r="D700" s="611">
        <v>0.24</v>
      </c>
    </row>
    <row r="701" spans="1:4" ht="38.25" x14ac:dyDescent="0.2">
      <c r="A701" s="608">
        <v>88827</v>
      </c>
      <c r="B701" s="609" t="s">
        <v>1296</v>
      </c>
      <c r="C701" s="610" t="s">
        <v>23</v>
      </c>
      <c r="D701" s="611">
        <v>0.02</v>
      </c>
    </row>
    <row r="702" spans="1:4" ht="38.25" x14ac:dyDescent="0.2">
      <c r="A702" s="608">
        <v>88828</v>
      </c>
      <c r="B702" s="609" t="s">
        <v>1297</v>
      </c>
      <c r="C702" s="610" t="s">
        <v>23</v>
      </c>
      <c r="D702" s="611">
        <v>0.22</v>
      </c>
    </row>
    <row r="703" spans="1:4" ht="38.25" x14ac:dyDescent="0.2">
      <c r="A703" s="608">
        <v>88829</v>
      </c>
      <c r="B703" s="609" t="s">
        <v>1298</v>
      </c>
      <c r="C703" s="610" t="s">
        <v>23</v>
      </c>
      <c r="D703" s="611">
        <v>1.02</v>
      </c>
    </row>
    <row r="704" spans="1:4" ht="25.5" x14ac:dyDescent="0.2">
      <c r="A704" s="608">
        <v>88832</v>
      </c>
      <c r="B704" s="609" t="s">
        <v>1301</v>
      </c>
      <c r="C704" s="610" t="s">
        <v>23</v>
      </c>
      <c r="D704" s="611">
        <v>25.11</v>
      </c>
    </row>
    <row r="705" spans="1:4" ht="25.5" x14ac:dyDescent="0.2">
      <c r="A705" s="608">
        <v>88834</v>
      </c>
      <c r="B705" s="609" t="s">
        <v>1302</v>
      </c>
      <c r="C705" s="610" t="s">
        <v>23</v>
      </c>
      <c r="D705" s="611">
        <v>3.4</v>
      </c>
    </row>
    <row r="706" spans="1:4" ht="25.5" x14ac:dyDescent="0.2">
      <c r="A706" s="608">
        <v>88835</v>
      </c>
      <c r="B706" s="609" t="s">
        <v>1303</v>
      </c>
      <c r="C706" s="610" t="s">
        <v>23</v>
      </c>
      <c r="D706" s="611">
        <v>31.39</v>
      </c>
    </row>
    <row r="707" spans="1:4" ht="38.25" x14ac:dyDescent="0.2">
      <c r="A707" s="608">
        <v>88836</v>
      </c>
      <c r="B707" s="609" t="s">
        <v>1304</v>
      </c>
      <c r="C707" s="610" t="s">
        <v>23</v>
      </c>
      <c r="D707" s="611">
        <v>41.29</v>
      </c>
    </row>
    <row r="708" spans="1:4" ht="25.5" x14ac:dyDescent="0.2">
      <c r="A708" s="608">
        <v>88839</v>
      </c>
      <c r="B708" s="609" t="s">
        <v>1305</v>
      </c>
      <c r="C708" s="610" t="s">
        <v>23</v>
      </c>
      <c r="D708" s="611">
        <v>20.46</v>
      </c>
    </row>
    <row r="709" spans="1:4" ht="25.5" x14ac:dyDescent="0.2">
      <c r="A709" s="608">
        <v>88840</v>
      </c>
      <c r="B709" s="609" t="s">
        <v>1306</v>
      </c>
      <c r="C709" s="610" t="s">
        <v>23</v>
      </c>
      <c r="D709" s="611">
        <v>4.5999999999999996</v>
      </c>
    </row>
    <row r="710" spans="1:4" ht="25.5" x14ac:dyDescent="0.2">
      <c r="A710" s="608">
        <v>88841</v>
      </c>
      <c r="B710" s="609" t="s">
        <v>1307</v>
      </c>
      <c r="C710" s="610" t="s">
        <v>23</v>
      </c>
      <c r="D710" s="611">
        <v>36.58</v>
      </c>
    </row>
    <row r="711" spans="1:4" ht="25.5" x14ac:dyDescent="0.2">
      <c r="A711" s="608">
        <v>88842</v>
      </c>
      <c r="B711" s="609" t="s">
        <v>1308</v>
      </c>
      <c r="C711" s="610" t="s">
        <v>23</v>
      </c>
      <c r="D711" s="611">
        <v>50.54</v>
      </c>
    </row>
    <row r="712" spans="1:4" ht="38.25" x14ac:dyDescent="0.2">
      <c r="A712" s="608">
        <v>88847</v>
      </c>
      <c r="B712" s="609" t="s">
        <v>1311</v>
      </c>
      <c r="C712" s="610" t="s">
        <v>23</v>
      </c>
      <c r="D712" s="611">
        <v>14.55</v>
      </c>
    </row>
    <row r="713" spans="1:4" ht="38.25" x14ac:dyDescent="0.2">
      <c r="A713" s="608">
        <v>88848</v>
      </c>
      <c r="B713" s="609" t="s">
        <v>1312</v>
      </c>
      <c r="C713" s="610" t="s">
        <v>23</v>
      </c>
      <c r="D713" s="611">
        <v>3.05</v>
      </c>
    </row>
    <row r="714" spans="1:4" ht="38.25" x14ac:dyDescent="0.2">
      <c r="A714" s="608">
        <v>88853</v>
      </c>
      <c r="B714" s="609" t="s">
        <v>1313</v>
      </c>
      <c r="C714" s="610" t="s">
        <v>23</v>
      </c>
      <c r="D714" s="611">
        <v>0.16</v>
      </c>
    </row>
    <row r="715" spans="1:4" ht="38.25" x14ac:dyDescent="0.2">
      <c r="A715" s="608">
        <v>88854</v>
      </c>
      <c r="B715" s="609" t="s">
        <v>1314</v>
      </c>
      <c r="C715" s="610" t="s">
        <v>23</v>
      </c>
      <c r="D715" s="611">
        <v>0.01</v>
      </c>
    </row>
    <row r="716" spans="1:4" ht="25.5" x14ac:dyDescent="0.2">
      <c r="A716" s="608">
        <v>88855</v>
      </c>
      <c r="B716" s="609" t="s">
        <v>1315</v>
      </c>
      <c r="C716" s="610" t="s">
        <v>23</v>
      </c>
      <c r="D716" s="611">
        <v>1.96</v>
      </c>
    </row>
    <row r="717" spans="1:4" ht="25.5" x14ac:dyDescent="0.2">
      <c r="A717" s="608">
        <v>88856</v>
      </c>
      <c r="B717" s="609" t="s">
        <v>1316</v>
      </c>
      <c r="C717" s="610" t="s">
        <v>23</v>
      </c>
      <c r="D717" s="611">
        <v>0.27</v>
      </c>
    </row>
    <row r="718" spans="1:4" ht="51" x14ac:dyDescent="0.2">
      <c r="A718" s="608">
        <v>88857</v>
      </c>
      <c r="B718" s="609" t="s">
        <v>1317</v>
      </c>
      <c r="C718" s="610" t="s">
        <v>23</v>
      </c>
      <c r="D718" s="611">
        <v>14.89</v>
      </c>
    </row>
    <row r="719" spans="1:4" ht="51" x14ac:dyDescent="0.2">
      <c r="A719" s="608">
        <v>88858</v>
      </c>
      <c r="B719" s="609" t="s">
        <v>1318</v>
      </c>
      <c r="C719" s="610" t="s">
        <v>23</v>
      </c>
      <c r="D719" s="611">
        <v>2.02</v>
      </c>
    </row>
    <row r="720" spans="1:4" ht="51" x14ac:dyDescent="0.2">
      <c r="A720" s="608">
        <v>88859</v>
      </c>
      <c r="B720" s="609" t="s">
        <v>1319</v>
      </c>
      <c r="C720" s="610" t="s">
        <v>23</v>
      </c>
      <c r="D720" s="611">
        <v>13.24</v>
      </c>
    </row>
    <row r="721" spans="1:4" ht="51" x14ac:dyDescent="0.2">
      <c r="A721" s="608">
        <v>88860</v>
      </c>
      <c r="B721" s="609" t="s">
        <v>1320</v>
      </c>
      <c r="C721" s="610" t="s">
        <v>23</v>
      </c>
      <c r="D721" s="611">
        <v>1.79</v>
      </c>
    </row>
    <row r="722" spans="1:4" ht="25.5" x14ac:dyDescent="0.2">
      <c r="A722" s="608">
        <v>88900</v>
      </c>
      <c r="B722" s="609" t="s">
        <v>1321</v>
      </c>
      <c r="C722" s="610" t="s">
        <v>23</v>
      </c>
      <c r="D722" s="611">
        <v>29.28</v>
      </c>
    </row>
    <row r="723" spans="1:4" ht="25.5" x14ac:dyDescent="0.2">
      <c r="A723" s="608">
        <v>88902</v>
      </c>
      <c r="B723" s="609" t="s">
        <v>1322</v>
      </c>
      <c r="C723" s="610" t="s">
        <v>23</v>
      </c>
      <c r="D723" s="611">
        <v>3.97</v>
      </c>
    </row>
    <row r="724" spans="1:4" ht="25.5" x14ac:dyDescent="0.2">
      <c r="A724" s="608">
        <v>88903</v>
      </c>
      <c r="B724" s="609" t="s">
        <v>1323</v>
      </c>
      <c r="C724" s="610" t="s">
        <v>23</v>
      </c>
      <c r="D724" s="611">
        <v>36.6</v>
      </c>
    </row>
    <row r="725" spans="1:4" ht="38.25" x14ac:dyDescent="0.2">
      <c r="A725" s="608">
        <v>88904</v>
      </c>
      <c r="B725" s="609" t="s">
        <v>1324</v>
      </c>
      <c r="C725" s="610" t="s">
        <v>23</v>
      </c>
      <c r="D725" s="611">
        <v>58.16</v>
      </c>
    </row>
    <row r="726" spans="1:4" ht="25.5" x14ac:dyDescent="0.2">
      <c r="A726" s="608">
        <v>89009</v>
      </c>
      <c r="B726" s="609" t="s">
        <v>260</v>
      </c>
      <c r="C726" s="610" t="s">
        <v>23</v>
      </c>
      <c r="D726" s="611">
        <v>25.34</v>
      </c>
    </row>
    <row r="727" spans="1:4" ht="25.5" x14ac:dyDescent="0.2">
      <c r="A727" s="608">
        <v>89010</v>
      </c>
      <c r="B727" s="609" t="s">
        <v>261</v>
      </c>
      <c r="C727" s="610" t="s">
        <v>23</v>
      </c>
      <c r="D727" s="611">
        <v>5.7</v>
      </c>
    </row>
    <row r="728" spans="1:4" ht="51" x14ac:dyDescent="0.2">
      <c r="A728" s="608">
        <v>89011</v>
      </c>
      <c r="B728" s="609" t="s">
        <v>1327</v>
      </c>
      <c r="C728" s="610" t="s">
        <v>23</v>
      </c>
      <c r="D728" s="611">
        <v>14.37</v>
      </c>
    </row>
    <row r="729" spans="1:4" ht="51" x14ac:dyDescent="0.2">
      <c r="A729" s="608">
        <v>89012</v>
      </c>
      <c r="B729" s="609" t="s">
        <v>1328</v>
      </c>
      <c r="C729" s="610" t="s">
        <v>23</v>
      </c>
      <c r="D729" s="611">
        <v>1.95</v>
      </c>
    </row>
    <row r="730" spans="1:4" ht="25.5" x14ac:dyDescent="0.2">
      <c r="A730" s="608">
        <v>89013</v>
      </c>
      <c r="B730" s="609" t="s">
        <v>1329</v>
      </c>
      <c r="C730" s="610" t="s">
        <v>23</v>
      </c>
      <c r="D730" s="611">
        <v>83.02</v>
      </c>
    </row>
    <row r="731" spans="1:4" ht="25.5" x14ac:dyDescent="0.2">
      <c r="A731" s="608">
        <v>89014</v>
      </c>
      <c r="B731" s="609" t="s">
        <v>1330</v>
      </c>
      <c r="C731" s="610" t="s">
        <v>23</v>
      </c>
      <c r="D731" s="611">
        <v>18.68</v>
      </c>
    </row>
    <row r="732" spans="1:4" ht="25.5" x14ac:dyDescent="0.2">
      <c r="A732" s="608">
        <v>89015</v>
      </c>
      <c r="B732" s="609" t="s">
        <v>1331</v>
      </c>
      <c r="C732" s="610" t="s">
        <v>23</v>
      </c>
      <c r="D732" s="611">
        <v>2.27</v>
      </c>
    </row>
    <row r="733" spans="1:4" ht="25.5" x14ac:dyDescent="0.2">
      <c r="A733" s="608">
        <v>89016</v>
      </c>
      <c r="B733" s="609" t="s">
        <v>1332</v>
      </c>
      <c r="C733" s="610" t="s">
        <v>23</v>
      </c>
      <c r="D733" s="611">
        <v>0.3</v>
      </c>
    </row>
    <row r="734" spans="1:4" ht="25.5" x14ac:dyDescent="0.2">
      <c r="A734" s="608">
        <v>89017</v>
      </c>
      <c r="B734" s="609" t="s">
        <v>1333</v>
      </c>
      <c r="C734" s="610" t="s">
        <v>23</v>
      </c>
      <c r="D734" s="611">
        <v>25.19</v>
      </c>
    </row>
    <row r="735" spans="1:4" ht="25.5" x14ac:dyDescent="0.2">
      <c r="A735" s="608">
        <v>89018</v>
      </c>
      <c r="B735" s="609" t="s">
        <v>1334</v>
      </c>
      <c r="C735" s="610" t="s">
        <v>23</v>
      </c>
      <c r="D735" s="611">
        <v>5.67</v>
      </c>
    </row>
    <row r="736" spans="1:4" ht="38.25" x14ac:dyDescent="0.2">
      <c r="A736" s="608">
        <v>89019</v>
      </c>
      <c r="B736" s="609" t="s">
        <v>1335</v>
      </c>
      <c r="C736" s="610" t="s">
        <v>23</v>
      </c>
      <c r="D736" s="611">
        <v>0.24</v>
      </c>
    </row>
    <row r="737" spans="1:4" ht="38.25" x14ac:dyDescent="0.2">
      <c r="A737" s="608">
        <v>89020</v>
      </c>
      <c r="B737" s="609" t="s">
        <v>1336</v>
      </c>
      <c r="C737" s="610" t="s">
        <v>23</v>
      </c>
      <c r="D737" s="611">
        <v>0.02</v>
      </c>
    </row>
    <row r="738" spans="1:4" ht="25.5" x14ac:dyDescent="0.2">
      <c r="A738" s="608">
        <v>89023</v>
      </c>
      <c r="B738" s="609" t="s">
        <v>1339</v>
      </c>
      <c r="C738" s="610" t="s">
        <v>23</v>
      </c>
      <c r="D738" s="611">
        <v>2.86</v>
      </c>
    </row>
    <row r="739" spans="1:4" ht="25.5" x14ac:dyDescent="0.2">
      <c r="A739" s="608">
        <v>89024</v>
      </c>
      <c r="B739" s="609" t="s">
        <v>1340</v>
      </c>
      <c r="C739" s="610" t="s">
        <v>23</v>
      </c>
      <c r="D739" s="611">
        <v>0.47</v>
      </c>
    </row>
    <row r="740" spans="1:4" ht="25.5" x14ac:dyDescent="0.2">
      <c r="A740" s="608">
        <v>89025</v>
      </c>
      <c r="B740" s="609" t="s">
        <v>1341</v>
      </c>
      <c r="C740" s="610" t="s">
        <v>23</v>
      </c>
      <c r="D740" s="611">
        <v>5.37</v>
      </c>
    </row>
    <row r="741" spans="1:4" ht="25.5" x14ac:dyDescent="0.2">
      <c r="A741" s="608">
        <v>89026</v>
      </c>
      <c r="B741" s="609" t="s">
        <v>1342</v>
      </c>
      <c r="C741" s="610" t="s">
        <v>23</v>
      </c>
      <c r="D741" s="611">
        <v>128.79</v>
      </c>
    </row>
    <row r="742" spans="1:4" ht="25.5" x14ac:dyDescent="0.2">
      <c r="A742" s="608">
        <v>89029</v>
      </c>
      <c r="B742" s="609" t="s">
        <v>1343</v>
      </c>
      <c r="C742" s="610" t="s">
        <v>23</v>
      </c>
      <c r="D742" s="611">
        <v>19.55</v>
      </c>
    </row>
    <row r="743" spans="1:4" ht="25.5" x14ac:dyDescent="0.2">
      <c r="A743" s="608">
        <v>89030</v>
      </c>
      <c r="B743" s="609" t="s">
        <v>1344</v>
      </c>
      <c r="C743" s="610" t="s">
        <v>23</v>
      </c>
      <c r="D743" s="611">
        <v>4.4000000000000004</v>
      </c>
    </row>
    <row r="744" spans="1:4" ht="25.5" x14ac:dyDescent="0.2">
      <c r="A744" s="608">
        <v>89033</v>
      </c>
      <c r="B744" s="609" t="s">
        <v>264</v>
      </c>
      <c r="C744" s="610" t="s">
        <v>23</v>
      </c>
      <c r="D744" s="611">
        <v>8.7899999999999991</v>
      </c>
    </row>
    <row r="745" spans="1:4" ht="25.5" x14ac:dyDescent="0.2">
      <c r="A745" s="608">
        <v>89034</v>
      </c>
      <c r="B745" s="609" t="s">
        <v>265</v>
      </c>
      <c r="C745" s="610" t="s">
        <v>23</v>
      </c>
      <c r="D745" s="611">
        <v>1.22</v>
      </c>
    </row>
    <row r="746" spans="1:4" ht="38.25" x14ac:dyDescent="0.2">
      <c r="A746" s="608">
        <v>89128</v>
      </c>
      <c r="B746" s="609" t="s">
        <v>1351</v>
      </c>
      <c r="C746" s="610" t="s">
        <v>23</v>
      </c>
      <c r="D746" s="611">
        <v>21.55</v>
      </c>
    </row>
    <row r="747" spans="1:4" ht="25.5" x14ac:dyDescent="0.2">
      <c r="A747" s="608">
        <v>89129</v>
      </c>
      <c r="B747" s="609" t="s">
        <v>1352</v>
      </c>
      <c r="C747" s="610" t="s">
        <v>23</v>
      </c>
      <c r="D747" s="611">
        <v>2.92</v>
      </c>
    </row>
    <row r="748" spans="1:4" ht="38.25" x14ac:dyDescent="0.2">
      <c r="A748" s="608">
        <v>89130</v>
      </c>
      <c r="B748" s="609" t="s">
        <v>1353</v>
      </c>
      <c r="C748" s="610" t="s">
        <v>23</v>
      </c>
      <c r="D748" s="611">
        <v>29.89</v>
      </c>
    </row>
    <row r="749" spans="1:4" ht="25.5" x14ac:dyDescent="0.2">
      <c r="A749" s="608">
        <v>89131</v>
      </c>
      <c r="B749" s="609" t="s">
        <v>1354</v>
      </c>
      <c r="C749" s="610" t="s">
        <v>23</v>
      </c>
      <c r="D749" s="611">
        <v>4.05</v>
      </c>
    </row>
    <row r="750" spans="1:4" ht="38.25" x14ac:dyDescent="0.2">
      <c r="A750" s="608">
        <v>89210</v>
      </c>
      <c r="B750" s="609" t="s">
        <v>1358</v>
      </c>
      <c r="C750" s="610" t="s">
        <v>23</v>
      </c>
      <c r="D750" s="611">
        <v>17.059999999999999</v>
      </c>
    </row>
    <row r="751" spans="1:4" ht="38.25" x14ac:dyDescent="0.2">
      <c r="A751" s="608">
        <v>89211</v>
      </c>
      <c r="B751" s="609" t="s">
        <v>1359</v>
      </c>
      <c r="C751" s="610" t="s">
        <v>23</v>
      </c>
      <c r="D751" s="611">
        <v>2.36</v>
      </c>
    </row>
    <row r="752" spans="1:4" ht="25.5" x14ac:dyDescent="0.2">
      <c r="A752" s="608">
        <v>89212</v>
      </c>
      <c r="B752" s="609" t="s">
        <v>268</v>
      </c>
      <c r="C752" s="610" t="s">
        <v>23</v>
      </c>
      <c r="D752" s="611">
        <v>16.37</v>
      </c>
    </row>
    <row r="753" spans="1:4" ht="25.5" x14ac:dyDescent="0.2">
      <c r="A753" s="608">
        <v>89213</v>
      </c>
      <c r="B753" s="609" t="s">
        <v>269</v>
      </c>
      <c r="C753" s="610" t="s">
        <v>23</v>
      </c>
      <c r="D753" s="611">
        <v>2.58</v>
      </c>
    </row>
    <row r="754" spans="1:4" ht="25.5" x14ac:dyDescent="0.2">
      <c r="A754" s="608">
        <v>89214</v>
      </c>
      <c r="B754" s="609" t="s">
        <v>270</v>
      </c>
      <c r="C754" s="610" t="s">
        <v>23</v>
      </c>
      <c r="D754" s="611">
        <v>15.37</v>
      </c>
    </row>
    <row r="755" spans="1:4" ht="25.5" x14ac:dyDescent="0.2">
      <c r="A755" s="608">
        <v>89215</v>
      </c>
      <c r="B755" s="609" t="s">
        <v>271</v>
      </c>
      <c r="C755" s="610" t="s">
        <v>23</v>
      </c>
      <c r="D755" s="611">
        <v>60.06</v>
      </c>
    </row>
    <row r="756" spans="1:4" ht="38.25" x14ac:dyDescent="0.2">
      <c r="A756" s="608">
        <v>89221</v>
      </c>
      <c r="B756" s="609" t="s">
        <v>1360</v>
      </c>
      <c r="C756" s="610" t="s">
        <v>23</v>
      </c>
      <c r="D756" s="611">
        <v>0.97</v>
      </c>
    </row>
    <row r="757" spans="1:4" ht="38.25" x14ac:dyDescent="0.2">
      <c r="A757" s="608">
        <v>89222</v>
      </c>
      <c r="B757" s="609" t="s">
        <v>1361</v>
      </c>
      <c r="C757" s="610" t="s">
        <v>23</v>
      </c>
      <c r="D757" s="611">
        <v>0.11</v>
      </c>
    </row>
    <row r="758" spans="1:4" ht="38.25" x14ac:dyDescent="0.2">
      <c r="A758" s="608">
        <v>89223</v>
      </c>
      <c r="B758" s="609" t="s">
        <v>1362</v>
      </c>
      <c r="C758" s="610" t="s">
        <v>23</v>
      </c>
      <c r="D758" s="611">
        <v>0.91</v>
      </c>
    </row>
    <row r="759" spans="1:4" ht="38.25" x14ac:dyDescent="0.2">
      <c r="A759" s="608">
        <v>89224</v>
      </c>
      <c r="B759" s="609" t="s">
        <v>1363</v>
      </c>
      <c r="C759" s="610" t="s">
        <v>23</v>
      </c>
      <c r="D759" s="611">
        <v>2.0499999999999998</v>
      </c>
    </row>
    <row r="760" spans="1:4" ht="38.25" x14ac:dyDescent="0.2">
      <c r="A760" s="608">
        <v>89228</v>
      </c>
      <c r="B760" s="609" t="s">
        <v>273</v>
      </c>
      <c r="C760" s="610" t="s">
        <v>23</v>
      </c>
      <c r="D760" s="611">
        <v>24.56</v>
      </c>
    </row>
    <row r="761" spans="1:4" ht="25.5" x14ac:dyDescent="0.2">
      <c r="A761" s="608">
        <v>89229</v>
      </c>
      <c r="B761" s="609" t="s">
        <v>274</v>
      </c>
      <c r="C761" s="610" t="s">
        <v>23</v>
      </c>
      <c r="D761" s="611">
        <v>4.42</v>
      </c>
    </row>
    <row r="762" spans="1:4" ht="25.5" x14ac:dyDescent="0.2">
      <c r="A762" s="608">
        <v>89230</v>
      </c>
      <c r="B762" s="609" t="s">
        <v>1366</v>
      </c>
      <c r="C762" s="610" t="s">
        <v>23</v>
      </c>
      <c r="D762" s="611">
        <v>89.84</v>
      </c>
    </row>
    <row r="763" spans="1:4" ht="25.5" x14ac:dyDescent="0.2">
      <c r="A763" s="608">
        <v>89231</v>
      </c>
      <c r="B763" s="609" t="s">
        <v>1367</v>
      </c>
      <c r="C763" s="610" t="s">
        <v>23</v>
      </c>
      <c r="D763" s="611">
        <v>14.23</v>
      </c>
    </row>
    <row r="764" spans="1:4" ht="25.5" x14ac:dyDescent="0.2">
      <c r="A764" s="608">
        <v>89232</v>
      </c>
      <c r="B764" s="609" t="s">
        <v>1368</v>
      </c>
      <c r="C764" s="610" t="s">
        <v>23</v>
      </c>
      <c r="D764" s="611">
        <v>160.26</v>
      </c>
    </row>
    <row r="765" spans="1:4" ht="25.5" x14ac:dyDescent="0.2">
      <c r="A765" s="608">
        <v>89233</v>
      </c>
      <c r="B765" s="609" t="s">
        <v>1369</v>
      </c>
      <c r="C765" s="610" t="s">
        <v>23</v>
      </c>
      <c r="D765" s="611">
        <v>108.08</v>
      </c>
    </row>
    <row r="766" spans="1:4" ht="25.5" x14ac:dyDescent="0.2">
      <c r="A766" s="608">
        <v>89236</v>
      </c>
      <c r="B766" s="609" t="s">
        <v>1372</v>
      </c>
      <c r="C766" s="610" t="s">
        <v>23</v>
      </c>
      <c r="D766" s="611">
        <v>209.88</v>
      </c>
    </row>
    <row r="767" spans="1:4" ht="25.5" x14ac:dyDescent="0.2">
      <c r="A767" s="608">
        <v>89237</v>
      </c>
      <c r="B767" s="609" t="s">
        <v>1373</v>
      </c>
      <c r="C767" s="610" t="s">
        <v>23</v>
      </c>
      <c r="D767" s="611">
        <v>33.25</v>
      </c>
    </row>
    <row r="768" spans="1:4" ht="25.5" x14ac:dyDescent="0.2">
      <c r="A768" s="608">
        <v>89238</v>
      </c>
      <c r="B768" s="609" t="s">
        <v>1374</v>
      </c>
      <c r="C768" s="610" t="s">
        <v>23</v>
      </c>
      <c r="D768" s="611">
        <v>374.37</v>
      </c>
    </row>
    <row r="769" spans="1:4" ht="25.5" x14ac:dyDescent="0.2">
      <c r="A769" s="608">
        <v>89239</v>
      </c>
      <c r="B769" s="609" t="s">
        <v>1375</v>
      </c>
      <c r="C769" s="610" t="s">
        <v>23</v>
      </c>
      <c r="D769" s="611">
        <v>285.83</v>
      </c>
    </row>
    <row r="770" spans="1:4" ht="38.25" x14ac:dyDescent="0.2">
      <c r="A770" s="608">
        <v>89240</v>
      </c>
      <c r="B770" s="609" t="s">
        <v>1376</v>
      </c>
      <c r="C770" s="610" t="s">
        <v>23</v>
      </c>
      <c r="D770" s="611">
        <v>64.41</v>
      </c>
    </row>
    <row r="771" spans="1:4" ht="38.25" x14ac:dyDescent="0.2">
      <c r="A771" s="608">
        <v>89241</v>
      </c>
      <c r="B771" s="609" t="s">
        <v>275</v>
      </c>
      <c r="C771" s="610" t="s">
        <v>23</v>
      </c>
      <c r="D771" s="611">
        <v>11.59</v>
      </c>
    </row>
    <row r="772" spans="1:4" ht="25.5" x14ac:dyDescent="0.2">
      <c r="A772" s="608">
        <v>89246</v>
      </c>
      <c r="B772" s="609" t="s">
        <v>276</v>
      </c>
      <c r="C772" s="610" t="s">
        <v>23</v>
      </c>
      <c r="D772" s="611">
        <v>182.37</v>
      </c>
    </row>
    <row r="773" spans="1:4" ht="25.5" x14ac:dyDescent="0.2">
      <c r="A773" s="608">
        <v>89247</v>
      </c>
      <c r="B773" s="609" t="s">
        <v>277</v>
      </c>
      <c r="C773" s="610" t="s">
        <v>23</v>
      </c>
      <c r="D773" s="611">
        <v>28.89</v>
      </c>
    </row>
    <row r="774" spans="1:4" ht="25.5" x14ac:dyDescent="0.2">
      <c r="A774" s="608">
        <v>89248</v>
      </c>
      <c r="B774" s="609" t="s">
        <v>278</v>
      </c>
      <c r="C774" s="610" t="s">
        <v>23</v>
      </c>
      <c r="D774" s="611">
        <v>325.3</v>
      </c>
    </row>
    <row r="775" spans="1:4" ht="25.5" x14ac:dyDescent="0.2">
      <c r="A775" s="608">
        <v>89249</v>
      </c>
      <c r="B775" s="609" t="s">
        <v>279</v>
      </c>
      <c r="C775" s="610" t="s">
        <v>23</v>
      </c>
      <c r="D775" s="611">
        <v>243.65</v>
      </c>
    </row>
    <row r="776" spans="1:4" ht="38.25" x14ac:dyDescent="0.2">
      <c r="A776" s="608">
        <v>89253</v>
      </c>
      <c r="B776" s="609" t="s">
        <v>1379</v>
      </c>
      <c r="C776" s="610" t="s">
        <v>23</v>
      </c>
      <c r="D776" s="611">
        <v>52.78</v>
      </c>
    </row>
    <row r="777" spans="1:4" ht="38.25" x14ac:dyDescent="0.2">
      <c r="A777" s="608">
        <v>89254</v>
      </c>
      <c r="B777" s="609" t="s">
        <v>282</v>
      </c>
      <c r="C777" s="610" t="s">
        <v>23</v>
      </c>
      <c r="D777" s="611">
        <v>9.5</v>
      </c>
    </row>
    <row r="778" spans="1:4" ht="38.25" x14ac:dyDescent="0.2">
      <c r="A778" s="608">
        <v>89255</v>
      </c>
      <c r="B778" s="609" t="s">
        <v>1380</v>
      </c>
      <c r="C778" s="610" t="s">
        <v>23</v>
      </c>
      <c r="D778" s="611">
        <v>84.85</v>
      </c>
    </row>
    <row r="779" spans="1:4" ht="38.25" x14ac:dyDescent="0.2">
      <c r="A779" s="608">
        <v>89256</v>
      </c>
      <c r="B779" s="609" t="s">
        <v>1381</v>
      </c>
      <c r="C779" s="610" t="s">
        <v>23</v>
      </c>
      <c r="D779" s="611">
        <v>54.83</v>
      </c>
    </row>
    <row r="780" spans="1:4" ht="51" x14ac:dyDescent="0.2">
      <c r="A780" s="608">
        <v>89259</v>
      </c>
      <c r="B780" s="609" t="s">
        <v>1384</v>
      </c>
      <c r="C780" s="610" t="s">
        <v>23</v>
      </c>
      <c r="D780" s="611">
        <v>10.85</v>
      </c>
    </row>
    <row r="781" spans="1:4" ht="38.25" x14ac:dyDescent="0.2">
      <c r="A781" s="608">
        <v>89260</v>
      </c>
      <c r="B781" s="609" t="s">
        <v>1385</v>
      </c>
      <c r="C781" s="610" t="s">
        <v>23</v>
      </c>
      <c r="D781" s="611">
        <v>2.27</v>
      </c>
    </row>
    <row r="782" spans="1:4" ht="51" x14ac:dyDescent="0.2">
      <c r="A782" s="608">
        <v>89262</v>
      </c>
      <c r="B782" s="609" t="s">
        <v>1386</v>
      </c>
      <c r="C782" s="610" t="s">
        <v>23</v>
      </c>
      <c r="D782" s="611">
        <v>20.350000000000001</v>
      </c>
    </row>
    <row r="783" spans="1:4" ht="51" x14ac:dyDescent="0.2">
      <c r="A783" s="608">
        <v>89264</v>
      </c>
      <c r="B783" s="609" t="s">
        <v>1387</v>
      </c>
      <c r="C783" s="610" t="s">
        <v>23</v>
      </c>
      <c r="D783" s="611">
        <v>8.86</v>
      </c>
    </row>
    <row r="784" spans="1:4" ht="51" x14ac:dyDescent="0.2">
      <c r="A784" s="608">
        <v>89265</v>
      </c>
      <c r="B784" s="609" t="s">
        <v>1388</v>
      </c>
      <c r="C784" s="610" t="s">
        <v>23</v>
      </c>
      <c r="D784" s="611">
        <v>1.86</v>
      </c>
    </row>
    <row r="785" spans="1:4" ht="51" x14ac:dyDescent="0.2">
      <c r="A785" s="608">
        <v>89266</v>
      </c>
      <c r="B785" s="609" t="s">
        <v>1389</v>
      </c>
      <c r="C785" s="610" t="s">
        <v>23</v>
      </c>
      <c r="D785" s="611">
        <v>0.71</v>
      </c>
    </row>
    <row r="786" spans="1:4" ht="38.25" x14ac:dyDescent="0.2">
      <c r="A786" s="608">
        <v>89267</v>
      </c>
      <c r="B786" s="609" t="s">
        <v>1390</v>
      </c>
      <c r="C786" s="610" t="s">
        <v>23</v>
      </c>
      <c r="D786" s="611">
        <v>28.51</v>
      </c>
    </row>
    <row r="787" spans="1:4" ht="25.5" x14ac:dyDescent="0.2">
      <c r="A787" s="608">
        <v>89268</v>
      </c>
      <c r="B787" s="609" t="s">
        <v>1391</v>
      </c>
      <c r="C787" s="610" t="s">
        <v>23</v>
      </c>
      <c r="D787" s="611">
        <v>5.13</v>
      </c>
    </row>
    <row r="788" spans="1:4" ht="38.25" x14ac:dyDescent="0.2">
      <c r="A788" s="608">
        <v>89269</v>
      </c>
      <c r="B788" s="609" t="s">
        <v>1392</v>
      </c>
      <c r="C788" s="610" t="s">
        <v>23</v>
      </c>
      <c r="D788" s="611">
        <v>1.99</v>
      </c>
    </row>
    <row r="789" spans="1:4" ht="38.25" x14ac:dyDescent="0.2">
      <c r="A789" s="608">
        <v>89270</v>
      </c>
      <c r="B789" s="609" t="s">
        <v>1393</v>
      </c>
      <c r="C789" s="610" t="s">
        <v>23</v>
      </c>
      <c r="D789" s="611">
        <v>45.83</v>
      </c>
    </row>
    <row r="790" spans="1:4" ht="38.25" x14ac:dyDescent="0.2">
      <c r="A790" s="608">
        <v>89271</v>
      </c>
      <c r="B790" s="609" t="s">
        <v>1394</v>
      </c>
      <c r="C790" s="610" t="s">
        <v>23</v>
      </c>
      <c r="D790" s="611">
        <v>18.760000000000002</v>
      </c>
    </row>
    <row r="791" spans="1:4" ht="38.25" x14ac:dyDescent="0.2">
      <c r="A791" s="608">
        <v>89274</v>
      </c>
      <c r="B791" s="609" t="s">
        <v>1397</v>
      </c>
      <c r="C791" s="610" t="s">
        <v>23</v>
      </c>
      <c r="D791" s="611">
        <v>1.18</v>
      </c>
    </row>
    <row r="792" spans="1:4" ht="25.5" x14ac:dyDescent="0.2">
      <c r="A792" s="608">
        <v>89275</v>
      </c>
      <c r="B792" s="609" t="s">
        <v>1398</v>
      </c>
      <c r="C792" s="610" t="s">
        <v>23</v>
      </c>
      <c r="D792" s="611">
        <v>0.14000000000000001</v>
      </c>
    </row>
    <row r="793" spans="1:4" ht="38.25" x14ac:dyDescent="0.2">
      <c r="A793" s="608">
        <v>89276</v>
      </c>
      <c r="B793" s="609" t="s">
        <v>1399</v>
      </c>
      <c r="C793" s="610" t="s">
        <v>23</v>
      </c>
      <c r="D793" s="611">
        <v>1.1100000000000001</v>
      </c>
    </row>
    <row r="794" spans="1:4" ht="38.25" x14ac:dyDescent="0.2">
      <c r="A794" s="608">
        <v>89277</v>
      </c>
      <c r="B794" s="609" t="s">
        <v>1400</v>
      </c>
      <c r="C794" s="610" t="s">
        <v>23</v>
      </c>
      <c r="D794" s="611">
        <v>5.49</v>
      </c>
    </row>
    <row r="795" spans="1:4" ht="38.25" x14ac:dyDescent="0.2">
      <c r="A795" s="608">
        <v>89280</v>
      </c>
      <c r="B795" s="609" t="s">
        <v>1403</v>
      </c>
      <c r="C795" s="610" t="s">
        <v>23</v>
      </c>
      <c r="D795" s="611">
        <v>20.96</v>
      </c>
    </row>
    <row r="796" spans="1:4" ht="25.5" x14ac:dyDescent="0.2">
      <c r="A796" s="608">
        <v>89281</v>
      </c>
      <c r="B796" s="609" t="s">
        <v>1404</v>
      </c>
      <c r="C796" s="610" t="s">
        <v>23</v>
      </c>
      <c r="D796" s="611">
        <v>2.91</v>
      </c>
    </row>
    <row r="797" spans="1:4" ht="38.25" x14ac:dyDescent="0.2">
      <c r="A797" s="608">
        <v>89870</v>
      </c>
      <c r="B797" s="609" t="s">
        <v>382</v>
      </c>
      <c r="C797" s="610" t="s">
        <v>23</v>
      </c>
      <c r="D797" s="611">
        <v>22.42</v>
      </c>
    </row>
    <row r="798" spans="1:4" ht="38.25" x14ac:dyDescent="0.2">
      <c r="A798" s="608">
        <v>89871</v>
      </c>
      <c r="B798" s="609" t="s">
        <v>383</v>
      </c>
      <c r="C798" s="610" t="s">
        <v>23</v>
      </c>
      <c r="D798" s="611">
        <v>4.1399999999999997</v>
      </c>
    </row>
    <row r="799" spans="1:4" ht="38.25" x14ac:dyDescent="0.2">
      <c r="A799" s="608">
        <v>89872</v>
      </c>
      <c r="B799" s="609" t="s">
        <v>384</v>
      </c>
      <c r="C799" s="610" t="s">
        <v>23</v>
      </c>
      <c r="D799" s="611">
        <v>1.62</v>
      </c>
    </row>
    <row r="800" spans="1:4" ht="38.25" x14ac:dyDescent="0.2">
      <c r="A800" s="608">
        <v>89873</v>
      </c>
      <c r="B800" s="609" t="s">
        <v>385</v>
      </c>
      <c r="C800" s="610" t="s">
        <v>23</v>
      </c>
      <c r="D800" s="611">
        <v>42.05</v>
      </c>
    </row>
    <row r="801" spans="1:4" ht="51" x14ac:dyDescent="0.2">
      <c r="A801" s="608">
        <v>89874</v>
      </c>
      <c r="B801" s="609" t="s">
        <v>386</v>
      </c>
      <c r="C801" s="610" t="s">
        <v>23</v>
      </c>
      <c r="D801" s="611">
        <v>114.04</v>
      </c>
    </row>
    <row r="802" spans="1:4" ht="38.25" x14ac:dyDescent="0.2">
      <c r="A802" s="608">
        <v>89878</v>
      </c>
      <c r="B802" s="609" t="s">
        <v>389</v>
      </c>
      <c r="C802" s="610" t="s">
        <v>23</v>
      </c>
      <c r="D802" s="611">
        <v>23.72</v>
      </c>
    </row>
    <row r="803" spans="1:4" ht="38.25" x14ac:dyDescent="0.2">
      <c r="A803" s="608">
        <v>89879</v>
      </c>
      <c r="B803" s="609" t="s">
        <v>390</v>
      </c>
      <c r="C803" s="610" t="s">
        <v>23</v>
      </c>
      <c r="D803" s="611">
        <v>4.38</v>
      </c>
    </row>
    <row r="804" spans="1:4" ht="38.25" x14ac:dyDescent="0.2">
      <c r="A804" s="608">
        <v>89880</v>
      </c>
      <c r="B804" s="609" t="s">
        <v>391</v>
      </c>
      <c r="C804" s="610" t="s">
        <v>23</v>
      </c>
      <c r="D804" s="611">
        <v>1.71</v>
      </c>
    </row>
    <row r="805" spans="1:4" ht="38.25" x14ac:dyDescent="0.2">
      <c r="A805" s="608">
        <v>89881</v>
      </c>
      <c r="B805" s="609" t="s">
        <v>392</v>
      </c>
      <c r="C805" s="610" t="s">
        <v>23</v>
      </c>
      <c r="D805" s="611">
        <v>44.48</v>
      </c>
    </row>
    <row r="806" spans="1:4" ht="51" x14ac:dyDescent="0.2">
      <c r="A806" s="608">
        <v>89882</v>
      </c>
      <c r="B806" s="609" t="s">
        <v>393</v>
      </c>
      <c r="C806" s="610" t="s">
        <v>23</v>
      </c>
      <c r="D806" s="611">
        <v>131.58000000000001</v>
      </c>
    </row>
    <row r="807" spans="1:4" ht="25.5" x14ac:dyDescent="0.2">
      <c r="A807" s="608">
        <v>90582</v>
      </c>
      <c r="B807" s="609" t="s">
        <v>1905</v>
      </c>
      <c r="C807" s="610" t="s">
        <v>23</v>
      </c>
      <c r="D807" s="611">
        <v>0.27</v>
      </c>
    </row>
    <row r="808" spans="1:4" ht="25.5" x14ac:dyDescent="0.2">
      <c r="A808" s="608">
        <v>90583</v>
      </c>
      <c r="B808" s="609" t="s">
        <v>1906</v>
      </c>
      <c r="C808" s="610" t="s">
        <v>23</v>
      </c>
      <c r="D808" s="611">
        <v>0.03</v>
      </c>
    </row>
    <row r="809" spans="1:4" ht="25.5" x14ac:dyDescent="0.2">
      <c r="A809" s="608">
        <v>90584</v>
      </c>
      <c r="B809" s="609" t="s">
        <v>1907</v>
      </c>
      <c r="C809" s="610" t="s">
        <v>23</v>
      </c>
      <c r="D809" s="611">
        <v>0.21</v>
      </c>
    </row>
    <row r="810" spans="1:4" ht="25.5" x14ac:dyDescent="0.2">
      <c r="A810" s="608">
        <v>90585</v>
      </c>
      <c r="B810" s="609" t="s">
        <v>1908</v>
      </c>
      <c r="C810" s="610" t="s">
        <v>23</v>
      </c>
      <c r="D810" s="611">
        <v>1.02</v>
      </c>
    </row>
    <row r="811" spans="1:4" ht="25.5" x14ac:dyDescent="0.2">
      <c r="A811" s="608">
        <v>90621</v>
      </c>
      <c r="B811" s="609" t="s">
        <v>412</v>
      </c>
      <c r="C811" s="610" t="s">
        <v>23</v>
      </c>
      <c r="D811" s="611">
        <v>2.21</v>
      </c>
    </row>
    <row r="812" spans="1:4" ht="25.5" x14ac:dyDescent="0.2">
      <c r="A812" s="608">
        <v>90622</v>
      </c>
      <c r="B812" s="609" t="s">
        <v>413</v>
      </c>
      <c r="C812" s="610" t="s">
        <v>23</v>
      </c>
      <c r="D812" s="611">
        <v>0.26</v>
      </c>
    </row>
    <row r="813" spans="1:4" ht="25.5" x14ac:dyDescent="0.2">
      <c r="A813" s="608">
        <v>90623</v>
      </c>
      <c r="B813" s="609" t="s">
        <v>414</v>
      </c>
      <c r="C813" s="610" t="s">
        <v>23</v>
      </c>
      <c r="D813" s="611">
        <v>2.77</v>
      </c>
    </row>
    <row r="814" spans="1:4" ht="25.5" x14ac:dyDescent="0.2">
      <c r="A814" s="608">
        <v>90624</v>
      </c>
      <c r="B814" s="609" t="s">
        <v>415</v>
      </c>
      <c r="C814" s="610" t="s">
        <v>23</v>
      </c>
      <c r="D814" s="611">
        <v>2.56</v>
      </c>
    </row>
    <row r="815" spans="1:4" ht="25.5" x14ac:dyDescent="0.2">
      <c r="A815" s="608">
        <v>90627</v>
      </c>
      <c r="B815" s="609" t="s">
        <v>418</v>
      </c>
      <c r="C815" s="610" t="s">
        <v>23</v>
      </c>
      <c r="D815" s="611">
        <v>26.79</v>
      </c>
    </row>
    <row r="816" spans="1:4" ht="25.5" x14ac:dyDescent="0.2">
      <c r="A816" s="608">
        <v>90628</v>
      </c>
      <c r="B816" s="609" t="s">
        <v>419</v>
      </c>
      <c r="C816" s="610" t="s">
        <v>23</v>
      </c>
      <c r="D816" s="611">
        <v>3.82</v>
      </c>
    </row>
    <row r="817" spans="1:4" ht="25.5" x14ac:dyDescent="0.2">
      <c r="A817" s="608">
        <v>90629</v>
      </c>
      <c r="B817" s="609" t="s">
        <v>420</v>
      </c>
      <c r="C817" s="610" t="s">
        <v>23</v>
      </c>
      <c r="D817" s="611">
        <v>33.520000000000003</v>
      </c>
    </row>
    <row r="818" spans="1:4" ht="38.25" x14ac:dyDescent="0.2">
      <c r="A818" s="608">
        <v>90630</v>
      </c>
      <c r="B818" s="609" t="s">
        <v>1911</v>
      </c>
      <c r="C818" s="610" t="s">
        <v>23</v>
      </c>
      <c r="D818" s="611">
        <v>10.39</v>
      </c>
    </row>
    <row r="819" spans="1:4" ht="38.25" x14ac:dyDescent="0.2">
      <c r="A819" s="608">
        <v>90633</v>
      </c>
      <c r="B819" s="609" t="s">
        <v>423</v>
      </c>
      <c r="C819" s="610" t="s">
        <v>23</v>
      </c>
      <c r="D819" s="611">
        <v>3.01</v>
      </c>
    </row>
    <row r="820" spans="1:4" ht="38.25" x14ac:dyDescent="0.2">
      <c r="A820" s="608">
        <v>90634</v>
      </c>
      <c r="B820" s="609" t="s">
        <v>424</v>
      </c>
      <c r="C820" s="610" t="s">
        <v>23</v>
      </c>
      <c r="D820" s="611">
        <v>0.35</v>
      </c>
    </row>
    <row r="821" spans="1:4" ht="38.25" x14ac:dyDescent="0.2">
      <c r="A821" s="608">
        <v>90635</v>
      </c>
      <c r="B821" s="609" t="s">
        <v>425</v>
      </c>
      <c r="C821" s="610" t="s">
        <v>23</v>
      </c>
      <c r="D821" s="611">
        <v>3.29</v>
      </c>
    </row>
    <row r="822" spans="1:4" ht="38.25" x14ac:dyDescent="0.2">
      <c r="A822" s="608">
        <v>90636</v>
      </c>
      <c r="B822" s="609" t="s">
        <v>426</v>
      </c>
      <c r="C822" s="610" t="s">
        <v>23</v>
      </c>
      <c r="D822" s="611">
        <v>5.13</v>
      </c>
    </row>
    <row r="823" spans="1:4" ht="25.5" x14ac:dyDescent="0.2">
      <c r="A823" s="608">
        <v>90639</v>
      </c>
      <c r="B823" s="609" t="s">
        <v>1912</v>
      </c>
      <c r="C823" s="610" t="s">
        <v>23</v>
      </c>
      <c r="D823" s="611">
        <v>4.5</v>
      </c>
    </row>
    <row r="824" spans="1:4" ht="25.5" x14ac:dyDescent="0.2">
      <c r="A824" s="608">
        <v>90640</v>
      </c>
      <c r="B824" s="609" t="s">
        <v>1913</v>
      </c>
      <c r="C824" s="610" t="s">
        <v>23</v>
      </c>
      <c r="D824" s="611">
        <v>0.53</v>
      </c>
    </row>
    <row r="825" spans="1:4" ht="25.5" x14ac:dyDescent="0.2">
      <c r="A825" s="608">
        <v>90641</v>
      </c>
      <c r="B825" s="609" t="s">
        <v>1914</v>
      </c>
      <c r="C825" s="610" t="s">
        <v>23</v>
      </c>
      <c r="D825" s="611">
        <v>4.92</v>
      </c>
    </row>
    <row r="826" spans="1:4" ht="38.25" x14ac:dyDescent="0.2">
      <c r="A826" s="608">
        <v>90642</v>
      </c>
      <c r="B826" s="609" t="s">
        <v>1915</v>
      </c>
      <c r="C826" s="610" t="s">
        <v>23</v>
      </c>
      <c r="D826" s="611">
        <v>5.95</v>
      </c>
    </row>
    <row r="827" spans="1:4" ht="38.25" x14ac:dyDescent="0.2">
      <c r="A827" s="608">
        <v>90646</v>
      </c>
      <c r="B827" s="609" t="s">
        <v>1918</v>
      </c>
      <c r="C827" s="610" t="s">
        <v>23</v>
      </c>
      <c r="D827" s="611">
        <v>0.56999999999999995</v>
      </c>
    </row>
    <row r="828" spans="1:4" ht="38.25" x14ac:dyDescent="0.2">
      <c r="A828" s="608">
        <v>90647</v>
      </c>
      <c r="B828" s="609" t="s">
        <v>1919</v>
      </c>
      <c r="C828" s="610" t="s">
        <v>23</v>
      </c>
      <c r="D828" s="611">
        <v>0.06</v>
      </c>
    </row>
    <row r="829" spans="1:4" ht="38.25" x14ac:dyDescent="0.2">
      <c r="A829" s="608">
        <v>90648</v>
      </c>
      <c r="B829" s="609" t="s">
        <v>1920</v>
      </c>
      <c r="C829" s="610" t="s">
        <v>23</v>
      </c>
      <c r="D829" s="611">
        <v>0.63</v>
      </c>
    </row>
    <row r="830" spans="1:4" ht="38.25" x14ac:dyDescent="0.2">
      <c r="A830" s="608">
        <v>90649</v>
      </c>
      <c r="B830" s="609" t="s">
        <v>1921</v>
      </c>
      <c r="C830" s="610" t="s">
        <v>23</v>
      </c>
      <c r="D830" s="611">
        <v>7.98</v>
      </c>
    </row>
    <row r="831" spans="1:4" ht="25.5" x14ac:dyDescent="0.2">
      <c r="A831" s="608">
        <v>90652</v>
      </c>
      <c r="B831" s="609" t="s">
        <v>1924</v>
      </c>
      <c r="C831" s="610" t="s">
        <v>23</v>
      </c>
      <c r="D831" s="611">
        <v>2.93</v>
      </c>
    </row>
    <row r="832" spans="1:4" ht="25.5" x14ac:dyDescent="0.2">
      <c r="A832" s="608">
        <v>90653</v>
      </c>
      <c r="B832" s="609" t="s">
        <v>1925</v>
      </c>
      <c r="C832" s="610" t="s">
        <v>23</v>
      </c>
      <c r="D832" s="611">
        <v>0.34</v>
      </c>
    </row>
    <row r="833" spans="1:4" ht="25.5" x14ac:dyDescent="0.2">
      <c r="A833" s="608">
        <v>90654</v>
      </c>
      <c r="B833" s="609" t="s">
        <v>1926</v>
      </c>
      <c r="C833" s="610" t="s">
        <v>23</v>
      </c>
      <c r="D833" s="611">
        <v>3.2</v>
      </c>
    </row>
    <row r="834" spans="1:4" ht="25.5" x14ac:dyDescent="0.2">
      <c r="A834" s="608">
        <v>90655</v>
      </c>
      <c r="B834" s="609" t="s">
        <v>1927</v>
      </c>
      <c r="C834" s="610" t="s">
        <v>23</v>
      </c>
      <c r="D834" s="611">
        <v>5.25</v>
      </c>
    </row>
    <row r="835" spans="1:4" ht="25.5" x14ac:dyDescent="0.2">
      <c r="A835" s="608">
        <v>90658</v>
      </c>
      <c r="B835" s="609" t="s">
        <v>1928</v>
      </c>
      <c r="C835" s="610" t="s">
        <v>23</v>
      </c>
      <c r="D835" s="611">
        <v>3.13</v>
      </c>
    </row>
    <row r="836" spans="1:4" ht="25.5" x14ac:dyDescent="0.2">
      <c r="A836" s="608">
        <v>90659</v>
      </c>
      <c r="B836" s="609" t="s">
        <v>1929</v>
      </c>
      <c r="C836" s="610" t="s">
        <v>23</v>
      </c>
      <c r="D836" s="611">
        <v>0.37</v>
      </c>
    </row>
    <row r="837" spans="1:4" ht="25.5" x14ac:dyDescent="0.2">
      <c r="A837" s="608">
        <v>90660</v>
      </c>
      <c r="B837" s="609" t="s">
        <v>1930</v>
      </c>
      <c r="C837" s="610" t="s">
        <v>23</v>
      </c>
      <c r="D837" s="611">
        <v>3.43</v>
      </c>
    </row>
    <row r="838" spans="1:4" ht="25.5" x14ac:dyDescent="0.2">
      <c r="A838" s="608">
        <v>90661</v>
      </c>
      <c r="B838" s="609" t="s">
        <v>1931</v>
      </c>
      <c r="C838" s="610" t="s">
        <v>23</v>
      </c>
      <c r="D838" s="611">
        <v>5.25</v>
      </c>
    </row>
    <row r="839" spans="1:4" ht="51" x14ac:dyDescent="0.2">
      <c r="A839" s="608">
        <v>90664</v>
      </c>
      <c r="B839" s="609" t="s">
        <v>1932</v>
      </c>
      <c r="C839" s="610" t="s">
        <v>23</v>
      </c>
      <c r="D839" s="611">
        <v>4.67</v>
      </c>
    </row>
    <row r="840" spans="1:4" ht="38.25" x14ac:dyDescent="0.2">
      <c r="A840" s="608">
        <v>90665</v>
      </c>
      <c r="B840" s="609" t="s">
        <v>1933</v>
      </c>
      <c r="C840" s="610" t="s">
        <v>23</v>
      </c>
      <c r="D840" s="611">
        <v>0.53</v>
      </c>
    </row>
    <row r="841" spans="1:4" ht="51" x14ac:dyDescent="0.2">
      <c r="A841" s="608">
        <v>90666</v>
      </c>
      <c r="B841" s="609" t="s">
        <v>1934</v>
      </c>
      <c r="C841" s="610" t="s">
        <v>23</v>
      </c>
      <c r="D841" s="611">
        <v>5.1100000000000003</v>
      </c>
    </row>
    <row r="842" spans="1:4" ht="51" x14ac:dyDescent="0.2">
      <c r="A842" s="608">
        <v>90667</v>
      </c>
      <c r="B842" s="609" t="s">
        <v>1935</v>
      </c>
      <c r="C842" s="610" t="s">
        <v>23</v>
      </c>
      <c r="D842" s="611">
        <v>9.67</v>
      </c>
    </row>
    <row r="843" spans="1:4" ht="51" x14ac:dyDescent="0.2">
      <c r="A843" s="608">
        <v>90670</v>
      </c>
      <c r="B843" s="609" t="s">
        <v>1938</v>
      </c>
      <c r="C843" s="610" t="s">
        <v>23</v>
      </c>
      <c r="D843" s="611">
        <v>122.94</v>
      </c>
    </row>
    <row r="844" spans="1:4" ht="51" x14ac:dyDescent="0.2">
      <c r="A844" s="608">
        <v>90671</v>
      </c>
      <c r="B844" s="609" t="s">
        <v>1939</v>
      </c>
      <c r="C844" s="610" t="s">
        <v>23</v>
      </c>
      <c r="D844" s="611">
        <v>17.059999999999999</v>
      </c>
    </row>
    <row r="845" spans="1:4" ht="51" x14ac:dyDescent="0.2">
      <c r="A845" s="608">
        <v>90672</v>
      </c>
      <c r="B845" s="609" t="s">
        <v>1940</v>
      </c>
      <c r="C845" s="610" t="s">
        <v>23</v>
      </c>
      <c r="D845" s="611">
        <v>153.85</v>
      </c>
    </row>
    <row r="846" spans="1:4" ht="51" x14ac:dyDescent="0.2">
      <c r="A846" s="608">
        <v>90673</v>
      </c>
      <c r="B846" s="609" t="s">
        <v>1941</v>
      </c>
      <c r="C846" s="610" t="s">
        <v>23</v>
      </c>
      <c r="D846" s="611">
        <v>77.400000000000006</v>
      </c>
    </row>
    <row r="847" spans="1:4" ht="51" x14ac:dyDescent="0.2">
      <c r="A847" s="608">
        <v>90676</v>
      </c>
      <c r="B847" s="609" t="s">
        <v>1944</v>
      </c>
      <c r="C847" s="610" t="s">
        <v>23</v>
      </c>
      <c r="D847" s="611">
        <v>65.19</v>
      </c>
    </row>
    <row r="848" spans="1:4" ht="51" x14ac:dyDescent="0.2">
      <c r="A848" s="608">
        <v>90677</v>
      </c>
      <c r="B848" s="609" t="s">
        <v>1945</v>
      </c>
      <c r="C848" s="610" t="s">
        <v>23</v>
      </c>
      <c r="D848" s="611">
        <v>9.0399999999999991</v>
      </c>
    </row>
    <row r="849" spans="1:4" ht="51" x14ac:dyDescent="0.2">
      <c r="A849" s="608">
        <v>90678</v>
      </c>
      <c r="B849" s="609" t="s">
        <v>1946</v>
      </c>
      <c r="C849" s="610" t="s">
        <v>23</v>
      </c>
      <c r="D849" s="611">
        <v>81.59</v>
      </c>
    </row>
    <row r="850" spans="1:4" ht="51" x14ac:dyDescent="0.2">
      <c r="A850" s="608">
        <v>90679</v>
      </c>
      <c r="B850" s="609" t="s">
        <v>1947</v>
      </c>
      <c r="C850" s="610" t="s">
        <v>23</v>
      </c>
      <c r="D850" s="611">
        <v>59.32</v>
      </c>
    </row>
    <row r="851" spans="1:4" ht="25.5" x14ac:dyDescent="0.2">
      <c r="A851" s="608">
        <v>90682</v>
      </c>
      <c r="B851" s="609" t="s">
        <v>1950</v>
      </c>
      <c r="C851" s="610" t="s">
        <v>23</v>
      </c>
      <c r="D851" s="611">
        <v>23.82</v>
      </c>
    </row>
    <row r="852" spans="1:4" ht="25.5" x14ac:dyDescent="0.2">
      <c r="A852" s="608">
        <v>90683</v>
      </c>
      <c r="B852" s="609" t="s">
        <v>1951</v>
      </c>
      <c r="C852" s="610" t="s">
        <v>23</v>
      </c>
      <c r="D852" s="611">
        <v>2.82</v>
      </c>
    </row>
    <row r="853" spans="1:4" ht="25.5" x14ac:dyDescent="0.2">
      <c r="A853" s="608">
        <v>90684</v>
      </c>
      <c r="B853" s="609" t="s">
        <v>1952</v>
      </c>
      <c r="C853" s="610" t="s">
        <v>23</v>
      </c>
      <c r="D853" s="611">
        <v>26.06</v>
      </c>
    </row>
    <row r="854" spans="1:4" ht="38.25" x14ac:dyDescent="0.2">
      <c r="A854" s="608">
        <v>90685</v>
      </c>
      <c r="B854" s="609" t="s">
        <v>1953</v>
      </c>
      <c r="C854" s="610" t="s">
        <v>23</v>
      </c>
      <c r="D854" s="611">
        <v>36.799999999999997</v>
      </c>
    </row>
    <row r="855" spans="1:4" ht="25.5" x14ac:dyDescent="0.2">
      <c r="A855" s="608">
        <v>90688</v>
      </c>
      <c r="B855" s="609" t="s">
        <v>1956</v>
      </c>
      <c r="C855" s="610" t="s">
        <v>23</v>
      </c>
      <c r="D855" s="611">
        <v>11.73</v>
      </c>
    </row>
    <row r="856" spans="1:4" ht="25.5" x14ac:dyDescent="0.2">
      <c r="A856" s="608">
        <v>90689</v>
      </c>
      <c r="B856" s="609" t="s">
        <v>1957</v>
      </c>
      <c r="C856" s="610" t="s">
        <v>23</v>
      </c>
      <c r="D856" s="611">
        <v>1.18</v>
      </c>
    </row>
    <row r="857" spans="1:4" ht="25.5" x14ac:dyDescent="0.2">
      <c r="A857" s="608">
        <v>90690</v>
      </c>
      <c r="B857" s="609" t="s">
        <v>1958</v>
      </c>
      <c r="C857" s="610" t="s">
        <v>23</v>
      </c>
      <c r="D857" s="611">
        <v>14.67</v>
      </c>
    </row>
    <row r="858" spans="1:4" ht="25.5" x14ac:dyDescent="0.2">
      <c r="A858" s="608">
        <v>90691</v>
      </c>
      <c r="B858" s="609" t="s">
        <v>1959</v>
      </c>
      <c r="C858" s="610" t="s">
        <v>23</v>
      </c>
      <c r="D858" s="611">
        <v>33.9</v>
      </c>
    </row>
    <row r="859" spans="1:4" ht="38.25" x14ac:dyDescent="0.2">
      <c r="A859" s="608">
        <v>90957</v>
      </c>
      <c r="B859" s="609" t="s">
        <v>469</v>
      </c>
      <c r="C859" s="610" t="s">
        <v>23</v>
      </c>
      <c r="D859" s="611">
        <v>2.89</v>
      </c>
    </row>
    <row r="860" spans="1:4" ht="25.5" x14ac:dyDescent="0.2">
      <c r="A860" s="608">
        <v>90958</v>
      </c>
      <c r="B860" s="609" t="s">
        <v>470</v>
      </c>
      <c r="C860" s="610" t="s">
        <v>23</v>
      </c>
      <c r="D860" s="611">
        <v>0.4</v>
      </c>
    </row>
    <row r="861" spans="1:4" ht="38.25" x14ac:dyDescent="0.2">
      <c r="A861" s="608">
        <v>90960</v>
      </c>
      <c r="B861" s="609" t="s">
        <v>471</v>
      </c>
      <c r="C861" s="610" t="s">
        <v>23</v>
      </c>
      <c r="D861" s="611">
        <v>3.87</v>
      </c>
    </row>
    <row r="862" spans="1:4" ht="25.5" x14ac:dyDescent="0.2">
      <c r="A862" s="608">
        <v>90961</v>
      </c>
      <c r="B862" s="609" t="s">
        <v>472</v>
      </c>
      <c r="C862" s="610" t="s">
        <v>23</v>
      </c>
      <c r="D862" s="611">
        <v>0.53</v>
      </c>
    </row>
    <row r="863" spans="1:4" ht="38.25" x14ac:dyDescent="0.2">
      <c r="A863" s="608">
        <v>90962</v>
      </c>
      <c r="B863" s="609" t="s">
        <v>473</v>
      </c>
      <c r="C863" s="610" t="s">
        <v>23</v>
      </c>
      <c r="D863" s="611">
        <v>4.84</v>
      </c>
    </row>
    <row r="864" spans="1:4" ht="38.25" x14ac:dyDescent="0.2">
      <c r="A864" s="608">
        <v>90963</v>
      </c>
      <c r="B864" s="609" t="s">
        <v>2032</v>
      </c>
      <c r="C864" s="610" t="s">
        <v>23</v>
      </c>
      <c r="D864" s="611">
        <v>9.67</v>
      </c>
    </row>
    <row r="865" spans="1:4" ht="25.5" x14ac:dyDescent="0.2">
      <c r="A865" s="608">
        <v>90968</v>
      </c>
      <c r="B865" s="609" t="s">
        <v>2033</v>
      </c>
      <c r="C865" s="610" t="s">
        <v>23</v>
      </c>
      <c r="D865" s="611">
        <v>3.88</v>
      </c>
    </row>
    <row r="866" spans="1:4" ht="25.5" x14ac:dyDescent="0.2">
      <c r="A866" s="608">
        <v>90969</v>
      </c>
      <c r="B866" s="609" t="s">
        <v>2034</v>
      </c>
      <c r="C866" s="610" t="s">
        <v>23</v>
      </c>
      <c r="D866" s="611">
        <v>0.53</v>
      </c>
    </row>
    <row r="867" spans="1:4" ht="25.5" x14ac:dyDescent="0.2">
      <c r="A867" s="608">
        <v>90970</v>
      </c>
      <c r="B867" s="609" t="s">
        <v>2035</v>
      </c>
      <c r="C867" s="610" t="s">
        <v>23</v>
      </c>
      <c r="D867" s="611">
        <v>4.8499999999999996</v>
      </c>
    </row>
    <row r="868" spans="1:4" ht="38.25" x14ac:dyDescent="0.2">
      <c r="A868" s="608">
        <v>90971</v>
      </c>
      <c r="B868" s="609" t="s">
        <v>2036</v>
      </c>
      <c r="C868" s="610" t="s">
        <v>23</v>
      </c>
      <c r="D868" s="611">
        <v>39.200000000000003</v>
      </c>
    </row>
    <row r="869" spans="1:4" ht="38.25" x14ac:dyDescent="0.2">
      <c r="A869" s="608">
        <v>90975</v>
      </c>
      <c r="B869" s="609" t="s">
        <v>476</v>
      </c>
      <c r="C869" s="610" t="s">
        <v>23</v>
      </c>
      <c r="D869" s="611">
        <v>9.85</v>
      </c>
    </row>
    <row r="870" spans="1:4" ht="25.5" x14ac:dyDescent="0.2">
      <c r="A870" s="608">
        <v>90976</v>
      </c>
      <c r="B870" s="609" t="s">
        <v>477</v>
      </c>
      <c r="C870" s="610" t="s">
        <v>23</v>
      </c>
      <c r="D870" s="611">
        <v>1.36</v>
      </c>
    </row>
    <row r="871" spans="1:4" ht="38.25" x14ac:dyDescent="0.2">
      <c r="A871" s="608">
        <v>90977</v>
      </c>
      <c r="B871" s="609" t="s">
        <v>478</v>
      </c>
      <c r="C871" s="610" t="s">
        <v>23</v>
      </c>
      <c r="D871" s="611">
        <v>12.33</v>
      </c>
    </row>
    <row r="872" spans="1:4" ht="38.25" x14ac:dyDescent="0.2">
      <c r="A872" s="608">
        <v>90978</v>
      </c>
      <c r="B872" s="609" t="s">
        <v>2039</v>
      </c>
      <c r="C872" s="610" t="s">
        <v>23</v>
      </c>
      <c r="D872" s="611">
        <v>101.7</v>
      </c>
    </row>
    <row r="873" spans="1:4" ht="25.5" x14ac:dyDescent="0.2">
      <c r="A873" s="608">
        <v>90992</v>
      </c>
      <c r="B873" s="609" t="s">
        <v>2041</v>
      </c>
      <c r="C873" s="610" t="s">
        <v>23</v>
      </c>
      <c r="D873" s="611">
        <v>4.5999999999999996</v>
      </c>
    </row>
    <row r="874" spans="1:4" ht="25.5" x14ac:dyDescent="0.2">
      <c r="A874" s="608">
        <v>90993</v>
      </c>
      <c r="B874" s="609" t="s">
        <v>2042</v>
      </c>
      <c r="C874" s="610" t="s">
        <v>23</v>
      </c>
      <c r="D874" s="611">
        <v>0.63</v>
      </c>
    </row>
    <row r="875" spans="1:4" ht="25.5" x14ac:dyDescent="0.2">
      <c r="A875" s="608">
        <v>90994</v>
      </c>
      <c r="B875" s="609" t="s">
        <v>2043</v>
      </c>
      <c r="C875" s="610" t="s">
        <v>23</v>
      </c>
      <c r="D875" s="611">
        <v>5.76</v>
      </c>
    </row>
    <row r="876" spans="1:4" ht="38.25" x14ac:dyDescent="0.2">
      <c r="A876" s="608">
        <v>90995</v>
      </c>
      <c r="B876" s="609" t="s">
        <v>2044</v>
      </c>
      <c r="C876" s="610" t="s">
        <v>23</v>
      </c>
      <c r="D876" s="611">
        <v>53.25</v>
      </c>
    </row>
    <row r="877" spans="1:4" ht="51" x14ac:dyDescent="0.2">
      <c r="A877" s="608">
        <v>91021</v>
      </c>
      <c r="B877" s="609" t="s">
        <v>2058</v>
      </c>
      <c r="C877" s="610" t="s">
        <v>23</v>
      </c>
      <c r="D877" s="611">
        <v>3.54</v>
      </c>
    </row>
    <row r="878" spans="1:4" ht="38.25" x14ac:dyDescent="0.2">
      <c r="A878" s="608">
        <v>91026</v>
      </c>
      <c r="B878" s="609" t="s">
        <v>481</v>
      </c>
      <c r="C878" s="610" t="s">
        <v>23</v>
      </c>
      <c r="D878" s="611">
        <v>12.51</v>
      </c>
    </row>
    <row r="879" spans="1:4" ht="38.25" x14ac:dyDescent="0.2">
      <c r="A879" s="608">
        <v>91027</v>
      </c>
      <c r="B879" s="609" t="s">
        <v>482</v>
      </c>
      <c r="C879" s="610" t="s">
        <v>23</v>
      </c>
      <c r="D879" s="611">
        <v>2.62</v>
      </c>
    </row>
    <row r="880" spans="1:4" ht="38.25" x14ac:dyDescent="0.2">
      <c r="A880" s="608">
        <v>91028</v>
      </c>
      <c r="B880" s="609" t="s">
        <v>483</v>
      </c>
      <c r="C880" s="610" t="s">
        <v>23</v>
      </c>
      <c r="D880" s="611">
        <v>1.01</v>
      </c>
    </row>
    <row r="881" spans="1:4" ht="38.25" x14ac:dyDescent="0.2">
      <c r="A881" s="608">
        <v>91029</v>
      </c>
      <c r="B881" s="609" t="s">
        <v>484</v>
      </c>
      <c r="C881" s="610" t="s">
        <v>23</v>
      </c>
      <c r="D881" s="611">
        <v>23.46</v>
      </c>
    </row>
    <row r="882" spans="1:4" ht="38.25" x14ac:dyDescent="0.2">
      <c r="A882" s="608">
        <v>91030</v>
      </c>
      <c r="B882" s="609" t="s">
        <v>485</v>
      </c>
      <c r="C882" s="610" t="s">
        <v>23</v>
      </c>
      <c r="D882" s="611">
        <v>92.1</v>
      </c>
    </row>
    <row r="883" spans="1:4" ht="38.25" x14ac:dyDescent="0.2">
      <c r="A883" s="608">
        <v>91273</v>
      </c>
      <c r="B883" s="609" t="s">
        <v>2110</v>
      </c>
      <c r="C883" s="610" t="s">
        <v>23</v>
      </c>
      <c r="D883" s="611">
        <v>0.48</v>
      </c>
    </row>
    <row r="884" spans="1:4" ht="25.5" x14ac:dyDescent="0.2">
      <c r="A884" s="608">
        <v>91274</v>
      </c>
      <c r="B884" s="609" t="s">
        <v>2111</v>
      </c>
      <c r="C884" s="610" t="s">
        <v>23</v>
      </c>
      <c r="D884" s="611">
        <v>0.06</v>
      </c>
    </row>
    <row r="885" spans="1:4" ht="25.5" x14ac:dyDescent="0.2">
      <c r="A885" s="608">
        <v>91275</v>
      </c>
      <c r="B885" s="609" t="s">
        <v>2112</v>
      </c>
      <c r="C885" s="610" t="s">
        <v>23</v>
      </c>
      <c r="D885" s="611">
        <v>0.6</v>
      </c>
    </row>
    <row r="886" spans="1:4" ht="38.25" x14ac:dyDescent="0.2">
      <c r="A886" s="608">
        <v>91276</v>
      </c>
      <c r="B886" s="609" t="s">
        <v>2113</v>
      </c>
      <c r="C886" s="610" t="s">
        <v>23</v>
      </c>
      <c r="D886" s="611">
        <v>6.47</v>
      </c>
    </row>
    <row r="887" spans="1:4" ht="38.25" x14ac:dyDescent="0.2">
      <c r="A887" s="608">
        <v>91279</v>
      </c>
      <c r="B887" s="609" t="s">
        <v>2116</v>
      </c>
      <c r="C887" s="610" t="s">
        <v>23</v>
      </c>
      <c r="D887" s="611">
        <v>0.84</v>
      </c>
    </row>
    <row r="888" spans="1:4" ht="38.25" x14ac:dyDescent="0.2">
      <c r="A888" s="608">
        <v>91280</v>
      </c>
      <c r="B888" s="609" t="s">
        <v>2117</v>
      </c>
      <c r="C888" s="610" t="s">
        <v>23</v>
      </c>
      <c r="D888" s="611">
        <v>0.09</v>
      </c>
    </row>
    <row r="889" spans="1:4" ht="38.25" x14ac:dyDescent="0.2">
      <c r="A889" s="608">
        <v>91281</v>
      </c>
      <c r="B889" s="609" t="s">
        <v>2118</v>
      </c>
      <c r="C889" s="610" t="s">
        <v>23</v>
      </c>
      <c r="D889" s="611">
        <v>1.05</v>
      </c>
    </row>
    <row r="890" spans="1:4" ht="51" x14ac:dyDescent="0.2">
      <c r="A890" s="608">
        <v>91282</v>
      </c>
      <c r="B890" s="609" t="s">
        <v>2119</v>
      </c>
      <c r="C890" s="610" t="s">
        <v>23</v>
      </c>
      <c r="D890" s="611">
        <v>15.48</v>
      </c>
    </row>
    <row r="891" spans="1:4" ht="38.25" x14ac:dyDescent="0.2">
      <c r="A891" s="608">
        <v>91354</v>
      </c>
      <c r="B891" s="609" t="s">
        <v>497</v>
      </c>
      <c r="C891" s="610" t="s">
        <v>23</v>
      </c>
      <c r="D891" s="611">
        <v>9.67</v>
      </c>
    </row>
    <row r="892" spans="1:4" ht="38.25" x14ac:dyDescent="0.2">
      <c r="A892" s="608">
        <v>91355</v>
      </c>
      <c r="B892" s="609" t="s">
        <v>498</v>
      </c>
      <c r="C892" s="610" t="s">
        <v>23</v>
      </c>
      <c r="D892" s="611">
        <v>2.0299999999999998</v>
      </c>
    </row>
    <row r="893" spans="1:4" ht="38.25" x14ac:dyDescent="0.2">
      <c r="A893" s="608">
        <v>91356</v>
      </c>
      <c r="B893" s="609" t="s">
        <v>499</v>
      </c>
      <c r="C893" s="610" t="s">
        <v>23</v>
      </c>
      <c r="D893" s="611">
        <v>0.78</v>
      </c>
    </row>
    <row r="894" spans="1:4" ht="38.25" x14ac:dyDescent="0.2">
      <c r="A894" s="608">
        <v>91359</v>
      </c>
      <c r="B894" s="609" t="s">
        <v>2122</v>
      </c>
      <c r="C894" s="610" t="s">
        <v>23</v>
      </c>
      <c r="D894" s="611">
        <v>10.98</v>
      </c>
    </row>
    <row r="895" spans="1:4" ht="38.25" x14ac:dyDescent="0.2">
      <c r="A895" s="608">
        <v>91360</v>
      </c>
      <c r="B895" s="609" t="s">
        <v>2123</v>
      </c>
      <c r="C895" s="610" t="s">
        <v>23</v>
      </c>
      <c r="D895" s="611">
        <v>2.2999999999999998</v>
      </c>
    </row>
    <row r="896" spans="1:4" ht="38.25" x14ac:dyDescent="0.2">
      <c r="A896" s="608">
        <v>91361</v>
      </c>
      <c r="B896" s="609" t="s">
        <v>2124</v>
      </c>
      <c r="C896" s="610" t="s">
        <v>23</v>
      </c>
      <c r="D896" s="611">
        <v>0.89</v>
      </c>
    </row>
    <row r="897" spans="1:4" ht="38.25" x14ac:dyDescent="0.2">
      <c r="A897" s="608">
        <v>91367</v>
      </c>
      <c r="B897" s="609" t="s">
        <v>2125</v>
      </c>
      <c r="C897" s="610" t="s">
        <v>23</v>
      </c>
      <c r="D897" s="611">
        <v>14.27</v>
      </c>
    </row>
    <row r="898" spans="1:4" ht="38.25" x14ac:dyDescent="0.2">
      <c r="A898" s="608">
        <v>91368</v>
      </c>
      <c r="B898" s="609" t="s">
        <v>2126</v>
      </c>
      <c r="C898" s="610" t="s">
        <v>23</v>
      </c>
      <c r="D898" s="611">
        <v>2.63</v>
      </c>
    </row>
    <row r="899" spans="1:4" ht="38.25" x14ac:dyDescent="0.2">
      <c r="A899" s="608">
        <v>91369</v>
      </c>
      <c r="B899" s="609" t="s">
        <v>2127</v>
      </c>
      <c r="C899" s="610" t="s">
        <v>23</v>
      </c>
      <c r="D899" s="611">
        <v>1.02</v>
      </c>
    </row>
    <row r="900" spans="1:4" ht="38.25" x14ac:dyDescent="0.2">
      <c r="A900" s="608">
        <v>91375</v>
      </c>
      <c r="B900" s="609" t="s">
        <v>2128</v>
      </c>
      <c r="C900" s="610" t="s">
        <v>23</v>
      </c>
      <c r="D900" s="611">
        <v>8.14</v>
      </c>
    </row>
    <row r="901" spans="1:4" ht="38.25" x14ac:dyDescent="0.2">
      <c r="A901" s="608">
        <v>91376</v>
      </c>
      <c r="B901" s="609" t="s">
        <v>2129</v>
      </c>
      <c r="C901" s="610" t="s">
        <v>23</v>
      </c>
      <c r="D901" s="611">
        <v>1.71</v>
      </c>
    </row>
    <row r="902" spans="1:4" ht="38.25" x14ac:dyDescent="0.2">
      <c r="A902" s="608">
        <v>91377</v>
      </c>
      <c r="B902" s="609" t="s">
        <v>2130</v>
      </c>
      <c r="C902" s="610" t="s">
        <v>23</v>
      </c>
      <c r="D902" s="611">
        <v>0.66</v>
      </c>
    </row>
    <row r="903" spans="1:4" ht="51" x14ac:dyDescent="0.2">
      <c r="A903" s="608">
        <v>91380</v>
      </c>
      <c r="B903" s="609" t="s">
        <v>2131</v>
      </c>
      <c r="C903" s="610" t="s">
        <v>23</v>
      </c>
      <c r="D903" s="611">
        <v>16.16</v>
      </c>
    </row>
    <row r="904" spans="1:4" ht="38.25" x14ac:dyDescent="0.2">
      <c r="A904" s="608">
        <v>91381</v>
      </c>
      <c r="B904" s="609" t="s">
        <v>2132</v>
      </c>
      <c r="C904" s="610" t="s">
        <v>23</v>
      </c>
      <c r="D904" s="611">
        <v>2.98</v>
      </c>
    </row>
    <row r="905" spans="1:4" ht="51" x14ac:dyDescent="0.2">
      <c r="A905" s="608">
        <v>91382</v>
      </c>
      <c r="B905" s="609" t="s">
        <v>2133</v>
      </c>
      <c r="C905" s="610" t="s">
        <v>23</v>
      </c>
      <c r="D905" s="611">
        <v>1.1599999999999999</v>
      </c>
    </row>
    <row r="906" spans="1:4" ht="51" x14ac:dyDescent="0.2">
      <c r="A906" s="608">
        <v>91383</v>
      </c>
      <c r="B906" s="609" t="s">
        <v>2134</v>
      </c>
      <c r="C906" s="610" t="s">
        <v>23</v>
      </c>
      <c r="D906" s="611">
        <v>30.31</v>
      </c>
    </row>
    <row r="907" spans="1:4" ht="51" x14ac:dyDescent="0.2">
      <c r="A907" s="608">
        <v>91384</v>
      </c>
      <c r="B907" s="609" t="s">
        <v>2135</v>
      </c>
      <c r="C907" s="610" t="s">
        <v>23</v>
      </c>
      <c r="D907" s="611">
        <v>91.71</v>
      </c>
    </row>
    <row r="908" spans="1:4" ht="51" x14ac:dyDescent="0.2">
      <c r="A908" s="608">
        <v>91390</v>
      </c>
      <c r="B908" s="609" t="s">
        <v>2138</v>
      </c>
      <c r="C908" s="610" t="s">
        <v>23</v>
      </c>
      <c r="D908" s="611">
        <v>10.51</v>
      </c>
    </row>
    <row r="909" spans="1:4" ht="51" x14ac:dyDescent="0.2">
      <c r="A909" s="608">
        <v>91391</v>
      </c>
      <c r="B909" s="609" t="s">
        <v>2139</v>
      </c>
      <c r="C909" s="610" t="s">
        <v>23</v>
      </c>
      <c r="D909" s="611">
        <v>2.2000000000000002</v>
      </c>
    </row>
    <row r="910" spans="1:4" ht="51" x14ac:dyDescent="0.2">
      <c r="A910" s="608">
        <v>91392</v>
      </c>
      <c r="B910" s="609" t="s">
        <v>2140</v>
      </c>
      <c r="C910" s="610" t="s">
        <v>23</v>
      </c>
      <c r="D910" s="611">
        <v>0.85</v>
      </c>
    </row>
    <row r="911" spans="1:4" ht="51" x14ac:dyDescent="0.2">
      <c r="A911" s="608">
        <v>91396</v>
      </c>
      <c r="B911" s="609" t="s">
        <v>2142</v>
      </c>
      <c r="C911" s="610" t="s">
        <v>23</v>
      </c>
      <c r="D911" s="611">
        <v>14.08</v>
      </c>
    </row>
    <row r="912" spans="1:4" ht="38.25" x14ac:dyDescent="0.2">
      <c r="A912" s="608">
        <v>91397</v>
      </c>
      <c r="B912" s="609" t="s">
        <v>2143</v>
      </c>
      <c r="C912" s="610" t="s">
        <v>23</v>
      </c>
      <c r="D912" s="611">
        <v>2.95</v>
      </c>
    </row>
    <row r="913" spans="1:4" ht="51" x14ac:dyDescent="0.2">
      <c r="A913" s="608">
        <v>91398</v>
      </c>
      <c r="B913" s="609" t="s">
        <v>2144</v>
      </c>
      <c r="C913" s="610" t="s">
        <v>23</v>
      </c>
      <c r="D913" s="611">
        <v>1.1399999999999999</v>
      </c>
    </row>
    <row r="914" spans="1:4" ht="38.25" x14ac:dyDescent="0.2">
      <c r="A914" s="608">
        <v>91402</v>
      </c>
      <c r="B914" s="609" t="s">
        <v>2145</v>
      </c>
      <c r="C914" s="610" t="s">
        <v>23</v>
      </c>
      <c r="D914" s="611">
        <v>0.98</v>
      </c>
    </row>
    <row r="915" spans="1:4" ht="51" x14ac:dyDescent="0.2">
      <c r="A915" s="608">
        <v>91466</v>
      </c>
      <c r="B915" s="609" t="s">
        <v>2146</v>
      </c>
      <c r="C915" s="610" t="s">
        <v>23</v>
      </c>
      <c r="D915" s="611">
        <v>0.88</v>
      </c>
    </row>
    <row r="916" spans="1:4" ht="51" x14ac:dyDescent="0.2">
      <c r="A916" s="608">
        <v>91467</v>
      </c>
      <c r="B916" s="609" t="s">
        <v>2147</v>
      </c>
      <c r="C916" s="610" t="s">
        <v>23</v>
      </c>
      <c r="D916" s="611">
        <v>102.28</v>
      </c>
    </row>
    <row r="917" spans="1:4" ht="51" x14ac:dyDescent="0.2">
      <c r="A917" s="608">
        <v>91468</v>
      </c>
      <c r="B917" s="609" t="s">
        <v>2148</v>
      </c>
      <c r="C917" s="610" t="s">
        <v>23</v>
      </c>
      <c r="D917" s="611">
        <v>14.61</v>
      </c>
    </row>
    <row r="918" spans="1:4" ht="51" x14ac:dyDescent="0.2">
      <c r="A918" s="608">
        <v>91469</v>
      </c>
      <c r="B918" s="609" t="s">
        <v>500</v>
      </c>
      <c r="C918" s="610" t="s">
        <v>23</v>
      </c>
      <c r="D918" s="611">
        <v>3.16</v>
      </c>
    </row>
    <row r="919" spans="1:4" ht="51" x14ac:dyDescent="0.2">
      <c r="A919" s="608">
        <v>91484</v>
      </c>
      <c r="B919" s="609" t="s">
        <v>2149</v>
      </c>
      <c r="C919" s="610" t="s">
        <v>23</v>
      </c>
      <c r="D919" s="611">
        <v>1</v>
      </c>
    </row>
    <row r="920" spans="1:4" ht="51" x14ac:dyDescent="0.2">
      <c r="A920" s="608">
        <v>91485</v>
      </c>
      <c r="B920" s="609" t="s">
        <v>2150</v>
      </c>
      <c r="C920" s="610" t="s">
        <v>23</v>
      </c>
      <c r="D920" s="611">
        <v>138.81</v>
      </c>
    </row>
    <row r="921" spans="1:4" ht="25.5" x14ac:dyDescent="0.2">
      <c r="A921" s="608">
        <v>91529</v>
      </c>
      <c r="B921" s="609" t="s">
        <v>2159</v>
      </c>
      <c r="C921" s="610" t="s">
        <v>23</v>
      </c>
      <c r="D921" s="611">
        <v>0.71</v>
      </c>
    </row>
    <row r="922" spans="1:4" ht="25.5" x14ac:dyDescent="0.2">
      <c r="A922" s="608">
        <v>91530</v>
      </c>
      <c r="B922" s="609" t="s">
        <v>2160</v>
      </c>
      <c r="C922" s="610" t="s">
        <v>23</v>
      </c>
      <c r="D922" s="611">
        <v>0.09</v>
      </c>
    </row>
    <row r="923" spans="1:4" ht="25.5" x14ac:dyDescent="0.2">
      <c r="A923" s="608">
        <v>91531</v>
      </c>
      <c r="B923" s="609" t="s">
        <v>2161</v>
      </c>
      <c r="C923" s="610" t="s">
        <v>23</v>
      </c>
      <c r="D923" s="611">
        <v>0.9</v>
      </c>
    </row>
    <row r="924" spans="1:4" ht="25.5" x14ac:dyDescent="0.2">
      <c r="A924" s="608">
        <v>91532</v>
      </c>
      <c r="B924" s="609" t="s">
        <v>2162</v>
      </c>
      <c r="C924" s="610" t="s">
        <v>23</v>
      </c>
      <c r="D924" s="611">
        <v>4.6900000000000004</v>
      </c>
    </row>
    <row r="925" spans="1:4" ht="51" x14ac:dyDescent="0.2">
      <c r="A925" s="608">
        <v>91629</v>
      </c>
      <c r="B925" s="609" t="s">
        <v>2165</v>
      </c>
      <c r="C925" s="610" t="s">
        <v>23</v>
      </c>
      <c r="D925" s="611">
        <v>10.06</v>
      </c>
    </row>
    <row r="926" spans="1:4" ht="38.25" x14ac:dyDescent="0.2">
      <c r="A926" s="608">
        <v>91630</v>
      </c>
      <c r="B926" s="609" t="s">
        <v>2166</v>
      </c>
      <c r="C926" s="610" t="s">
        <v>23</v>
      </c>
      <c r="D926" s="611">
        <v>2.11</v>
      </c>
    </row>
    <row r="927" spans="1:4" ht="51" x14ac:dyDescent="0.2">
      <c r="A927" s="608">
        <v>91631</v>
      </c>
      <c r="B927" s="609" t="s">
        <v>2167</v>
      </c>
      <c r="C927" s="610" t="s">
        <v>23</v>
      </c>
      <c r="D927" s="611">
        <v>0.81</v>
      </c>
    </row>
    <row r="928" spans="1:4" ht="51" x14ac:dyDescent="0.2">
      <c r="A928" s="608">
        <v>91632</v>
      </c>
      <c r="B928" s="609" t="s">
        <v>2168</v>
      </c>
      <c r="C928" s="610" t="s">
        <v>23</v>
      </c>
      <c r="D928" s="611">
        <v>18.88</v>
      </c>
    </row>
    <row r="929" spans="1:4" ht="51" x14ac:dyDescent="0.2">
      <c r="A929" s="608">
        <v>91633</v>
      </c>
      <c r="B929" s="609" t="s">
        <v>2169</v>
      </c>
      <c r="C929" s="610" t="s">
        <v>23</v>
      </c>
      <c r="D929" s="611">
        <v>86.57</v>
      </c>
    </row>
    <row r="930" spans="1:4" ht="51" x14ac:dyDescent="0.2">
      <c r="A930" s="608">
        <v>91640</v>
      </c>
      <c r="B930" s="609" t="s">
        <v>2172</v>
      </c>
      <c r="C930" s="610" t="s">
        <v>23</v>
      </c>
      <c r="D930" s="611">
        <v>23.1</v>
      </c>
    </row>
    <row r="931" spans="1:4" ht="51" x14ac:dyDescent="0.2">
      <c r="A931" s="608">
        <v>91641</v>
      </c>
      <c r="B931" s="609" t="s">
        <v>2173</v>
      </c>
      <c r="C931" s="610" t="s">
        <v>23</v>
      </c>
      <c r="D931" s="611">
        <v>4.8499999999999996</v>
      </c>
    </row>
    <row r="932" spans="1:4" ht="51" x14ac:dyDescent="0.2">
      <c r="A932" s="608">
        <v>91642</v>
      </c>
      <c r="B932" s="609" t="s">
        <v>2174</v>
      </c>
      <c r="C932" s="610" t="s">
        <v>23</v>
      </c>
      <c r="D932" s="611">
        <v>1.87</v>
      </c>
    </row>
    <row r="933" spans="1:4" ht="51" x14ac:dyDescent="0.2">
      <c r="A933" s="608">
        <v>91643</v>
      </c>
      <c r="B933" s="609" t="s">
        <v>2175</v>
      </c>
      <c r="C933" s="610" t="s">
        <v>23</v>
      </c>
      <c r="D933" s="611">
        <v>43.32</v>
      </c>
    </row>
    <row r="934" spans="1:4" ht="51" x14ac:dyDescent="0.2">
      <c r="A934" s="608">
        <v>91644</v>
      </c>
      <c r="B934" s="609" t="s">
        <v>2176</v>
      </c>
      <c r="C934" s="610" t="s">
        <v>23</v>
      </c>
      <c r="D934" s="611">
        <v>194.81</v>
      </c>
    </row>
    <row r="935" spans="1:4" ht="25.5" x14ac:dyDescent="0.2">
      <c r="A935" s="608">
        <v>91688</v>
      </c>
      <c r="B935" s="609" t="s">
        <v>2179</v>
      </c>
      <c r="C935" s="610" t="s">
        <v>23</v>
      </c>
      <c r="D935" s="611">
        <v>0.09</v>
      </c>
    </row>
    <row r="936" spans="1:4" ht="25.5" x14ac:dyDescent="0.2">
      <c r="A936" s="608">
        <v>91689</v>
      </c>
      <c r="B936" s="609" t="s">
        <v>2180</v>
      </c>
      <c r="C936" s="610" t="s">
        <v>23</v>
      </c>
      <c r="D936" s="611">
        <v>0.01</v>
      </c>
    </row>
    <row r="937" spans="1:4" ht="25.5" x14ac:dyDescent="0.2">
      <c r="A937" s="608">
        <v>91690</v>
      </c>
      <c r="B937" s="609" t="s">
        <v>2181</v>
      </c>
      <c r="C937" s="610" t="s">
        <v>23</v>
      </c>
      <c r="D937" s="611">
        <v>0.06</v>
      </c>
    </row>
    <row r="938" spans="1:4" ht="25.5" x14ac:dyDescent="0.2">
      <c r="A938" s="608">
        <v>91691</v>
      </c>
      <c r="B938" s="609" t="s">
        <v>2182</v>
      </c>
      <c r="C938" s="610" t="s">
        <v>23</v>
      </c>
      <c r="D938" s="611">
        <v>2.59</v>
      </c>
    </row>
    <row r="939" spans="1:4" ht="25.5" x14ac:dyDescent="0.2">
      <c r="A939" s="608">
        <v>92040</v>
      </c>
      <c r="B939" s="609" t="s">
        <v>2319</v>
      </c>
      <c r="C939" s="610" t="s">
        <v>23</v>
      </c>
      <c r="D939" s="611">
        <v>4.13</v>
      </c>
    </row>
    <row r="940" spans="1:4" ht="25.5" x14ac:dyDescent="0.2">
      <c r="A940" s="608">
        <v>92041</v>
      </c>
      <c r="B940" s="609" t="s">
        <v>2320</v>
      </c>
      <c r="C940" s="610" t="s">
        <v>23</v>
      </c>
      <c r="D940" s="611">
        <v>0.43</v>
      </c>
    </row>
    <row r="941" spans="1:4" ht="25.5" x14ac:dyDescent="0.2">
      <c r="A941" s="608">
        <v>92042</v>
      </c>
      <c r="B941" s="609" t="s">
        <v>2321</v>
      </c>
      <c r="C941" s="610" t="s">
        <v>23</v>
      </c>
      <c r="D941" s="611">
        <v>3.44</v>
      </c>
    </row>
    <row r="942" spans="1:4" ht="51" x14ac:dyDescent="0.2">
      <c r="A942" s="608">
        <v>92101</v>
      </c>
      <c r="B942" s="609" t="s">
        <v>2324</v>
      </c>
      <c r="C942" s="610" t="s">
        <v>23</v>
      </c>
      <c r="D942" s="611">
        <v>15.39</v>
      </c>
    </row>
    <row r="943" spans="1:4" ht="51" x14ac:dyDescent="0.2">
      <c r="A943" s="608">
        <v>92102</v>
      </c>
      <c r="B943" s="609" t="s">
        <v>2325</v>
      </c>
      <c r="C943" s="610" t="s">
        <v>23</v>
      </c>
      <c r="D943" s="611">
        <v>3.22</v>
      </c>
    </row>
    <row r="944" spans="1:4" ht="51" x14ac:dyDescent="0.2">
      <c r="A944" s="608">
        <v>92103</v>
      </c>
      <c r="B944" s="609" t="s">
        <v>2326</v>
      </c>
      <c r="C944" s="610" t="s">
        <v>23</v>
      </c>
      <c r="D944" s="611">
        <v>1.25</v>
      </c>
    </row>
    <row r="945" spans="1:4" ht="51" x14ac:dyDescent="0.2">
      <c r="A945" s="608">
        <v>92104</v>
      </c>
      <c r="B945" s="609" t="s">
        <v>2327</v>
      </c>
      <c r="C945" s="610" t="s">
        <v>23</v>
      </c>
      <c r="D945" s="611">
        <v>28.87</v>
      </c>
    </row>
    <row r="946" spans="1:4" ht="51" x14ac:dyDescent="0.2">
      <c r="A946" s="608">
        <v>92105</v>
      </c>
      <c r="B946" s="609" t="s">
        <v>3922</v>
      </c>
      <c r="C946" s="610" t="s">
        <v>23</v>
      </c>
      <c r="D946" s="611">
        <v>124.45</v>
      </c>
    </row>
    <row r="947" spans="1:4" ht="25.5" x14ac:dyDescent="0.2">
      <c r="A947" s="608">
        <v>92108</v>
      </c>
      <c r="B947" s="609" t="s">
        <v>536</v>
      </c>
      <c r="C947" s="610" t="s">
        <v>23</v>
      </c>
      <c r="D947" s="611">
        <v>0.7</v>
      </c>
    </row>
    <row r="948" spans="1:4" ht="25.5" x14ac:dyDescent="0.2">
      <c r="A948" s="608">
        <v>92109</v>
      </c>
      <c r="B948" s="609" t="s">
        <v>537</v>
      </c>
      <c r="C948" s="610" t="s">
        <v>23</v>
      </c>
      <c r="D948" s="611">
        <v>0.08</v>
      </c>
    </row>
    <row r="949" spans="1:4" ht="25.5" x14ac:dyDescent="0.2">
      <c r="A949" s="608">
        <v>92110</v>
      </c>
      <c r="B949" s="609" t="s">
        <v>538</v>
      </c>
      <c r="C949" s="610" t="s">
        <v>23</v>
      </c>
      <c r="D949" s="611">
        <v>0.55000000000000004</v>
      </c>
    </row>
    <row r="950" spans="1:4" ht="25.5" x14ac:dyDescent="0.2">
      <c r="A950" s="608">
        <v>92111</v>
      </c>
      <c r="B950" s="609" t="s">
        <v>539</v>
      </c>
      <c r="C950" s="610" t="s">
        <v>23</v>
      </c>
      <c r="D950" s="611">
        <v>1.02</v>
      </c>
    </row>
    <row r="951" spans="1:4" x14ac:dyDescent="0.2">
      <c r="A951" s="608">
        <v>92114</v>
      </c>
      <c r="B951" s="609" t="s">
        <v>542</v>
      </c>
      <c r="C951" s="610" t="s">
        <v>23</v>
      </c>
      <c r="D951" s="611">
        <v>7.0000000000000007E-2</v>
      </c>
    </row>
    <row r="952" spans="1:4" x14ac:dyDescent="0.2">
      <c r="A952" s="608">
        <v>92115</v>
      </c>
      <c r="B952" s="609" t="s">
        <v>543</v>
      </c>
      <c r="C952" s="610" t="s">
        <v>23</v>
      </c>
      <c r="D952" s="611">
        <v>0</v>
      </c>
    </row>
    <row r="953" spans="1:4" x14ac:dyDescent="0.2">
      <c r="A953" s="608">
        <v>92116</v>
      </c>
      <c r="B953" s="609" t="s">
        <v>544</v>
      </c>
      <c r="C953" s="610" t="s">
        <v>23</v>
      </c>
      <c r="D953" s="611">
        <v>0.09</v>
      </c>
    </row>
    <row r="954" spans="1:4" ht="25.5" x14ac:dyDescent="0.2">
      <c r="A954" s="608">
        <v>92133</v>
      </c>
      <c r="B954" s="609" t="s">
        <v>2330</v>
      </c>
      <c r="C954" s="610" t="s">
        <v>23</v>
      </c>
      <c r="D954" s="611">
        <v>8.49</v>
      </c>
    </row>
    <row r="955" spans="1:4" ht="25.5" x14ac:dyDescent="0.2">
      <c r="A955" s="608">
        <v>92134</v>
      </c>
      <c r="B955" s="609" t="s">
        <v>2331</v>
      </c>
      <c r="C955" s="610" t="s">
        <v>23</v>
      </c>
      <c r="D955" s="611">
        <v>1.34</v>
      </c>
    </row>
    <row r="956" spans="1:4" ht="25.5" x14ac:dyDescent="0.2">
      <c r="A956" s="608">
        <v>92135</v>
      </c>
      <c r="B956" s="609" t="s">
        <v>2332</v>
      </c>
      <c r="C956" s="610" t="s">
        <v>23</v>
      </c>
      <c r="D956" s="611">
        <v>0.53</v>
      </c>
    </row>
    <row r="957" spans="1:4" ht="25.5" x14ac:dyDescent="0.2">
      <c r="A957" s="608">
        <v>92136</v>
      </c>
      <c r="B957" s="609" t="s">
        <v>2333</v>
      </c>
      <c r="C957" s="610" t="s">
        <v>23</v>
      </c>
      <c r="D957" s="611">
        <v>10.62</v>
      </c>
    </row>
    <row r="958" spans="1:4" ht="25.5" x14ac:dyDescent="0.2">
      <c r="A958" s="608">
        <v>92137</v>
      </c>
      <c r="B958" s="609" t="s">
        <v>2334</v>
      </c>
      <c r="C958" s="610" t="s">
        <v>23</v>
      </c>
      <c r="D958" s="611">
        <v>25.61</v>
      </c>
    </row>
    <row r="959" spans="1:4" ht="25.5" x14ac:dyDescent="0.2">
      <c r="A959" s="608">
        <v>92140</v>
      </c>
      <c r="B959" s="609" t="s">
        <v>550</v>
      </c>
      <c r="C959" s="610" t="s">
        <v>23</v>
      </c>
      <c r="D959" s="611">
        <v>2.59</v>
      </c>
    </row>
    <row r="960" spans="1:4" ht="25.5" x14ac:dyDescent="0.2">
      <c r="A960" s="608">
        <v>92141</v>
      </c>
      <c r="B960" s="609" t="s">
        <v>551</v>
      </c>
      <c r="C960" s="610" t="s">
        <v>23</v>
      </c>
      <c r="D960" s="611">
        <v>0.41</v>
      </c>
    </row>
    <row r="961" spans="1:4" ht="25.5" x14ac:dyDescent="0.2">
      <c r="A961" s="608">
        <v>92142</v>
      </c>
      <c r="B961" s="609" t="s">
        <v>552</v>
      </c>
      <c r="C961" s="610" t="s">
        <v>23</v>
      </c>
      <c r="D961" s="611">
        <v>0.16</v>
      </c>
    </row>
    <row r="962" spans="1:4" ht="25.5" x14ac:dyDescent="0.2">
      <c r="A962" s="608">
        <v>92143</v>
      </c>
      <c r="B962" s="609" t="s">
        <v>553</v>
      </c>
      <c r="C962" s="610" t="s">
        <v>23</v>
      </c>
      <c r="D962" s="611">
        <v>3.23</v>
      </c>
    </row>
    <row r="963" spans="1:4" ht="25.5" x14ac:dyDescent="0.2">
      <c r="A963" s="608">
        <v>92144</v>
      </c>
      <c r="B963" s="609" t="s">
        <v>554</v>
      </c>
      <c r="C963" s="610" t="s">
        <v>23</v>
      </c>
      <c r="D963" s="611">
        <v>30.5</v>
      </c>
    </row>
    <row r="964" spans="1:4" ht="51" x14ac:dyDescent="0.2">
      <c r="A964" s="608">
        <v>92237</v>
      </c>
      <c r="B964" s="609" t="s">
        <v>2351</v>
      </c>
      <c r="C964" s="610" t="s">
        <v>23</v>
      </c>
      <c r="D964" s="611">
        <v>16.899999999999999</v>
      </c>
    </row>
    <row r="965" spans="1:4" ht="51" x14ac:dyDescent="0.2">
      <c r="A965" s="608">
        <v>92238</v>
      </c>
      <c r="B965" s="609" t="s">
        <v>2352</v>
      </c>
      <c r="C965" s="610" t="s">
        <v>23</v>
      </c>
      <c r="D965" s="611">
        <v>3.54</v>
      </c>
    </row>
    <row r="966" spans="1:4" ht="51" x14ac:dyDescent="0.2">
      <c r="A966" s="608">
        <v>92239</v>
      </c>
      <c r="B966" s="609" t="s">
        <v>2353</v>
      </c>
      <c r="C966" s="610" t="s">
        <v>23</v>
      </c>
      <c r="D966" s="611">
        <v>1.37</v>
      </c>
    </row>
    <row r="967" spans="1:4" ht="51" x14ac:dyDescent="0.2">
      <c r="A967" s="608">
        <v>92240</v>
      </c>
      <c r="B967" s="609" t="s">
        <v>2354</v>
      </c>
      <c r="C967" s="610" t="s">
        <v>23</v>
      </c>
      <c r="D967" s="611">
        <v>31.7</v>
      </c>
    </row>
    <row r="968" spans="1:4" ht="51" x14ac:dyDescent="0.2">
      <c r="A968" s="608">
        <v>92241</v>
      </c>
      <c r="B968" s="609" t="s">
        <v>2355</v>
      </c>
      <c r="C968" s="610" t="s">
        <v>23</v>
      </c>
      <c r="D968" s="611">
        <v>178.6</v>
      </c>
    </row>
    <row r="969" spans="1:4" ht="25.5" x14ac:dyDescent="0.2">
      <c r="A969" s="608">
        <v>92712</v>
      </c>
      <c r="B969" s="609" t="s">
        <v>2392</v>
      </c>
      <c r="C969" s="610" t="s">
        <v>23</v>
      </c>
      <c r="D969" s="611">
        <v>0.33</v>
      </c>
    </row>
    <row r="970" spans="1:4" ht="25.5" x14ac:dyDescent="0.2">
      <c r="A970" s="608">
        <v>92713</v>
      </c>
      <c r="B970" s="609" t="s">
        <v>2393</v>
      </c>
      <c r="C970" s="610" t="s">
        <v>23</v>
      </c>
      <c r="D970" s="611">
        <v>0.03</v>
      </c>
    </row>
    <row r="971" spans="1:4" ht="25.5" x14ac:dyDescent="0.2">
      <c r="A971" s="608">
        <v>92714</v>
      </c>
      <c r="B971" s="609" t="s">
        <v>2394</v>
      </c>
      <c r="C971" s="610" t="s">
        <v>23</v>
      </c>
      <c r="D971" s="611">
        <v>0.42</v>
      </c>
    </row>
    <row r="972" spans="1:4" ht="25.5" x14ac:dyDescent="0.2">
      <c r="A972" s="608">
        <v>92715</v>
      </c>
      <c r="B972" s="609" t="s">
        <v>2395</v>
      </c>
      <c r="C972" s="610" t="s">
        <v>23</v>
      </c>
      <c r="D972" s="611">
        <v>28.67</v>
      </c>
    </row>
    <row r="973" spans="1:4" ht="25.5" x14ac:dyDescent="0.2">
      <c r="A973" s="608">
        <v>92956</v>
      </c>
      <c r="B973" s="609" t="s">
        <v>2543</v>
      </c>
      <c r="C973" s="610" t="s">
        <v>23</v>
      </c>
      <c r="D973" s="611">
        <v>3.03</v>
      </c>
    </row>
    <row r="974" spans="1:4" ht="25.5" x14ac:dyDescent="0.2">
      <c r="A974" s="608">
        <v>92957</v>
      </c>
      <c r="B974" s="609" t="s">
        <v>2544</v>
      </c>
      <c r="C974" s="610" t="s">
        <v>23</v>
      </c>
      <c r="D974" s="611">
        <v>0.36</v>
      </c>
    </row>
    <row r="975" spans="1:4" ht="25.5" x14ac:dyDescent="0.2">
      <c r="A975" s="608">
        <v>92958</v>
      </c>
      <c r="B975" s="609" t="s">
        <v>2545</v>
      </c>
      <c r="C975" s="610" t="s">
        <v>23</v>
      </c>
      <c r="D975" s="611">
        <v>3.31</v>
      </c>
    </row>
    <row r="976" spans="1:4" ht="25.5" x14ac:dyDescent="0.2">
      <c r="A976" s="608">
        <v>92959</v>
      </c>
      <c r="B976" s="609" t="s">
        <v>2546</v>
      </c>
      <c r="C976" s="610" t="s">
        <v>23</v>
      </c>
      <c r="D976" s="611">
        <v>5.99</v>
      </c>
    </row>
    <row r="977" spans="1:4" ht="25.5" x14ac:dyDescent="0.2">
      <c r="A977" s="608">
        <v>92963</v>
      </c>
      <c r="B977" s="609" t="s">
        <v>2549</v>
      </c>
      <c r="C977" s="610" t="s">
        <v>23</v>
      </c>
      <c r="D977" s="611">
        <v>1.71</v>
      </c>
    </row>
    <row r="978" spans="1:4" ht="25.5" x14ac:dyDescent="0.2">
      <c r="A978" s="608">
        <v>92964</v>
      </c>
      <c r="B978" s="609" t="s">
        <v>569</v>
      </c>
      <c r="C978" s="610" t="s">
        <v>23</v>
      </c>
      <c r="D978" s="611">
        <v>0.2</v>
      </c>
    </row>
    <row r="979" spans="1:4" ht="25.5" x14ac:dyDescent="0.2">
      <c r="A979" s="608">
        <v>92965</v>
      </c>
      <c r="B979" s="609" t="s">
        <v>2550</v>
      </c>
      <c r="C979" s="610" t="s">
        <v>23</v>
      </c>
      <c r="D979" s="611">
        <v>2.13</v>
      </c>
    </row>
    <row r="980" spans="1:4" ht="51" x14ac:dyDescent="0.2">
      <c r="A980" s="608">
        <v>93220</v>
      </c>
      <c r="B980" s="609" t="s">
        <v>2627</v>
      </c>
      <c r="C980" s="610" t="s">
        <v>23</v>
      </c>
      <c r="D980" s="611">
        <v>191.17</v>
      </c>
    </row>
    <row r="981" spans="1:4" ht="51" x14ac:dyDescent="0.2">
      <c r="A981" s="608">
        <v>93221</v>
      </c>
      <c r="B981" s="609" t="s">
        <v>2628</v>
      </c>
      <c r="C981" s="610" t="s">
        <v>23</v>
      </c>
      <c r="D981" s="611">
        <v>26.54</v>
      </c>
    </row>
    <row r="982" spans="1:4" ht="51" x14ac:dyDescent="0.2">
      <c r="A982" s="608">
        <v>93222</v>
      </c>
      <c r="B982" s="609" t="s">
        <v>2629</v>
      </c>
      <c r="C982" s="610" t="s">
        <v>23</v>
      </c>
      <c r="D982" s="611">
        <v>239.24</v>
      </c>
    </row>
    <row r="983" spans="1:4" ht="51" x14ac:dyDescent="0.2">
      <c r="A983" s="608">
        <v>93223</v>
      </c>
      <c r="B983" s="609" t="s">
        <v>2630</v>
      </c>
      <c r="C983" s="610" t="s">
        <v>23</v>
      </c>
      <c r="D983" s="611">
        <v>101.08</v>
      </c>
    </row>
    <row r="984" spans="1:4" ht="38.25" x14ac:dyDescent="0.2">
      <c r="A984" s="608">
        <v>93229</v>
      </c>
      <c r="B984" s="609" t="s">
        <v>581</v>
      </c>
      <c r="C984" s="610" t="s">
        <v>23</v>
      </c>
      <c r="D984" s="611">
        <v>0.3</v>
      </c>
    </row>
    <row r="985" spans="1:4" ht="25.5" x14ac:dyDescent="0.2">
      <c r="A985" s="608">
        <v>93230</v>
      </c>
      <c r="B985" s="609" t="s">
        <v>582</v>
      </c>
      <c r="C985" s="610" t="s">
        <v>23</v>
      </c>
      <c r="D985" s="611">
        <v>0.03</v>
      </c>
    </row>
    <row r="986" spans="1:4" ht="38.25" x14ac:dyDescent="0.2">
      <c r="A986" s="608">
        <v>93231</v>
      </c>
      <c r="B986" s="609" t="s">
        <v>583</v>
      </c>
      <c r="C986" s="610" t="s">
        <v>23</v>
      </c>
      <c r="D986" s="611">
        <v>0.28000000000000003</v>
      </c>
    </row>
    <row r="987" spans="1:4" ht="38.25" x14ac:dyDescent="0.2">
      <c r="A987" s="608">
        <v>93232</v>
      </c>
      <c r="B987" s="609" t="s">
        <v>2633</v>
      </c>
      <c r="C987" s="610" t="s">
        <v>23</v>
      </c>
      <c r="D987" s="611">
        <v>6.56</v>
      </c>
    </row>
    <row r="988" spans="1:4" ht="25.5" x14ac:dyDescent="0.2">
      <c r="A988" s="608">
        <v>93235</v>
      </c>
      <c r="B988" s="609" t="s">
        <v>2634</v>
      </c>
      <c r="C988" s="610" t="s">
        <v>23</v>
      </c>
      <c r="D988" s="611">
        <v>0.79</v>
      </c>
    </row>
    <row r="989" spans="1:4" ht="38.25" x14ac:dyDescent="0.2">
      <c r="A989" s="608">
        <v>93238</v>
      </c>
      <c r="B989" s="609" t="s">
        <v>2635</v>
      </c>
      <c r="C989" s="610" t="s">
        <v>23</v>
      </c>
      <c r="D989" s="611">
        <v>0.71</v>
      </c>
    </row>
    <row r="990" spans="1:4" ht="38.25" x14ac:dyDescent="0.2">
      <c r="A990" s="608">
        <v>93239</v>
      </c>
      <c r="B990" s="609" t="s">
        <v>2636</v>
      </c>
      <c r="C990" s="610" t="s">
        <v>23</v>
      </c>
      <c r="D990" s="611">
        <v>3.23</v>
      </c>
    </row>
    <row r="991" spans="1:4" ht="38.25" x14ac:dyDescent="0.2">
      <c r="A991" s="608">
        <v>93240</v>
      </c>
      <c r="B991" s="609" t="s">
        <v>2637</v>
      </c>
      <c r="C991" s="610" t="s">
        <v>23</v>
      </c>
      <c r="D991" s="611">
        <v>7.74</v>
      </c>
    </row>
    <row r="992" spans="1:4" ht="25.5" x14ac:dyDescent="0.2">
      <c r="A992" s="608">
        <v>93267</v>
      </c>
      <c r="B992" s="609" t="s">
        <v>2638</v>
      </c>
      <c r="C992" s="610" t="s">
        <v>23</v>
      </c>
      <c r="D992" s="611">
        <v>26.08</v>
      </c>
    </row>
    <row r="993" spans="1:4" ht="25.5" x14ac:dyDescent="0.2">
      <c r="A993" s="608">
        <v>93269</v>
      </c>
      <c r="B993" s="609" t="s">
        <v>2639</v>
      </c>
      <c r="C993" s="610" t="s">
        <v>23</v>
      </c>
      <c r="D993" s="611">
        <v>3.09</v>
      </c>
    </row>
    <row r="994" spans="1:4" ht="25.5" x14ac:dyDescent="0.2">
      <c r="A994" s="608">
        <v>93270</v>
      </c>
      <c r="B994" s="609" t="s">
        <v>2640</v>
      </c>
      <c r="C994" s="610" t="s">
        <v>23</v>
      </c>
      <c r="D994" s="611">
        <v>28.53</v>
      </c>
    </row>
    <row r="995" spans="1:4" ht="25.5" x14ac:dyDescent="0.2">
      <c r="A995" s="608">
        <v>93271</v>
      </c>
      <c r="B995" s="609" t="s">
        <v>2641</v>
      </c>
      <c r="C995" s="610" t="s">
        <v>23</v>
      </c>
      <c r="D995" s="611">
        <v>7.66</v>
      </c>
    </row>
    <row r="996" spans="1:4" ht="25.5" x14ac:dyDescent="0.2">
      <c r="A996" s="608">
        <v>93277</v>
      </c>
      <c r="B996" s="609" t="s">
        <v>2644</v>
      </c>
      <c r="C996" s="610" t="s">
        <v>23</v>
      </c>
      <c r="D996" s="611">
        <v>0.28000000000000003</v>
      </c>
    </row>
    <row r="997" spans="1:4" ht="25.5" x14ac:dyDescent="0.2">
      <c r="A997" s="608">
        <v>93278</v>
      </c>
      <c r="B997" s="609" t="s">
        <v>2645</v>
      </c>
      <c r="C997" s="610" t="s">
        <v>23</v>
      </c>
      <c r="D997" s="611">
        <v>0.03</v>
      </c>
    </row>
    <row r="998" spans="1:4" ht="25.5" x14ac:dyDescent="0.2">
      <c r="A998" s="608">
        <v>93279</v>
      </c>
      <c r="B998" s="609" t="s">
        <v>2646</v>
      </c>
      <c r="C998" s="610" t="s">
        <v>23</v>
      </c>
      <c r="D998" s="611">
        <v>0.27</v>
      </c>
    </row>
    <row r="999" spans="1:4" ht="25.5" x14ac:dyDescent="0.2">
      <c r="A999" s="608">
        <v>93280</v>
      </c>
      <c r="B999" s="609" t="s">
        <v>2647</v>
      </c>
      <c r="C999" s="610" t="s">
        <v>23</v>
      </c>
      <c r="D999" s="611">
        <v>0.63</v>
      </c>
    </row>
    <row r="1000" spans="1:4" ht="25.5" x14ac:dyDescent="0.2">
      <c r="A1000" s="608">
        <v>93283</v>
      </c>
      <c r="B1000" s="609" t="s">
        <v>2650</v>
      </c>
      <c r="C1000" s="610" t="s">
        <v>23</v>
      </c>
      <c r="D1000" s="611">
        <v>54.82</v>
      </c>
    </row>
    <row r="1001" spans="1:4" ht="25.5" x14ac:dyDescent="0.2">
      <c r="A1001" s="608">
        <v>93284</v>
      </c>
      <c r="B1001" s="609" t="s">
        <v>2651</v>
      </c>
      <c r="C1001" s="610" t="s">
        <v>23</v>
      </c>
      <c r="D1001" s="611">
        <v>10.41</v>
      </c>
    </row>
    <row r="1002" spans="1:4" ht="25.5" x14ac:dyDescent="0.2">
      <c r="A1002" s="608">
        <v>93285</v>
      </c>
      <c r="B1002" s="609" t="s">
        <v>2652</v>
      </c>
      <c r="C1002" s="610" t="s">
        <v>23</v>
      </c>
      <c r="D1002" s="611">
        <v>88.13</v>
      </c>
    </row>
    <row r="1003" spans="1:4" ht="38.25" x14ac:dyDescent="0.2">
      <c r="A1003" s="608">
        <v>93286</v>
      </c>
      <c r="B1003" s="609" t="s">
        <v>2653</v>
      </c>
      <c r="C1003" s="610" t="s">
        <v>23</v>
      </c>
      <c r="D1003" s="611">
        <v>181.22</v>
      </c>
    </row>
    <row r="1004" spans="1:4" ht="38.25" x14ac:dyDescent="0.2">
      <c r="A1004" s="608">
        <v>93296</v>
      </c>
      <c r="B1004" s="609" t="s">
        <v>2656</v>
      </c>
      <c r="C1004" s="610" t="s">
        <v>23</v>
      </c>
      <c r="D1004" s="611">
        <v>3.83</v>
      </c>
    </row>
    <row r="1005" spans="1:4" ht="51" x14ac:dyDescent="0.2">
      <c r="A1005" s="608">
        <v>93397</v>
      </c>
      <c r="B1005" s="609" t="s">
        <v>2675</v>
      </c>
      <c r="C1005" s="610" t="s">
        <v>23</v>
      </c>
      <c r="D1005" s="611">
        <v>10.06</v>
      </c>
    </row>
    <row r="1006" spans="1:4" ht="38.25" x14ac:dyDescent="0.2">
      <c r="A1006" s="608">
        <v>93398</v>
      </c>
      <c r="B1006" s="609" t="s">
        <v>2676</v>
      </c>
      <c r="C1006" s="610" t="s">
        <v>23</v>
      </c>
      <c r="D1006" s="611">
        <v>2.11</v>
      </c>
    </row>
    <row r="1007" spans="1:4" ht="51" x14ac:dyDescent="0.2">
      <c r="A1007" s="608">
        <v>93399</v>
      </c>
      <c r="B1007" s="609" t="s">
        <v>2677</v>
      </c>
      <c r="C1007" s="610" t="s">
        <v>23</v>
      </c>
      <c r="D1007" s="611">
        <v>0.81</v>
      </c>
    </row>
    <row r="1008" spans="1:4" ht="51" x14ac:dyDescent="0.2">
      <c r="A1008" s="608">
        <v>93400</v>
      </c>
      <c r="B1008" s="609" t="s">
        <v>2678</v>
      </c>
      <c r="C1008" s="610" t="s">
        <v>23</v>
      </c>
      <c r="D1008" s="611">
        <v>18.88</v>
      </c>
    </row>
    <row r="1009" spans="1:4" ht="51" x14ac:dyDescent="0.2">
      <c r="A1009" s="608">
        <v>93401</v>
      </c>
      <c r="B1009" s="609" t="s">
        <v>2679</v>
      </c>
      <c r="C1009" s="610" t="s">
        <v>23</v>
      </c>
      <c r="D1009" s="611">
        <v>102.28</v>
      </c>
    </row>
    <row r="1010" spans="1:4" ht="51" x14ac:dyDescent="0.2">
      <c r="A1010" s="608">
        <v>93404</v>
      </c>
      <c r="B1010" s="609" t="s">
        <v>9481</v>
      </c>
      <c r="C1010" s="610" t="s">
        <v>23</v>
      </c>
      <c r="D1010" s="611">
        <v>5.45</v>
      </c>
    </row>
    <row r="1011" spans="1:4" ht="51" x14ac:dyDescent="0.2">
      <c r="A1011" s="608">
        <v>93405</v>
      </c>
      <c r="B1011" s="609" t="s">
        <v>9482</v>
      </c>
      <c r="C1011" s="610" t="s">
        <v>23</v>
      </c>
      <c r="D1011" s="611">
        <v>0.55000000000000004</v>
      </c>
    </row>
    <row r="1012" spans="1:4" ht="51" x14ac:dyDescent="0.2">
      <c r="A1012" s="608">
        <v>93406</v>
      </c>
      <c r="B1012" s="609" t="s">
        <v>9483</v>
      </c>
      <c r="C1012" s="610" t="s">
        <v>23</v>
      </c>
      <c r="D1012" s="611">
        <v>6.82</v>
      </c>
    </row>
    <row r="1013" spans="1:4" ht="51" x14ac:dyDescent="0.2">
      <c r="A1013" s="608">
        <v>93407</v>
      </c>
      <c r="B1013" s="609" t="s">
        <v>9484</v>
      </c>
      <c r="C1013" s="610" t="s">
        <v>23</v>
      </c>
      <c r="D1013" s="611">
        <v>30.49</v>
      </c>
    </row>
    <row r="1014" spans="1:4" ht="25.5" x14ac:dyDescent="0.2">
      <c r="A1014" s="608">
        <v>93411</v>
      </c>
      <c r="B1014" s="609" t="s">
        <v>2681</v>
      </c>
      <c r="C1014" s="610" t="s">
        <v>23</v>
      </c>
      <c r="D1014" s="611">
        <v>0.21</v>
      </c>
    </row>
    <row r="1015" spans="1:4" ht="25.5" x14ac:dyDescent="0.2">
      <c r="A1015" s="608">
        <v>93412</v>
      </c>
      <c r="B1015" s="609" t="s">
        <v>2682</v>
      </c>
      <c r="C1015" s="610" t="s">
        <v>23</v>
      </c>
      <c r="D1015" s="611">
        <v>0.03</v>
      </c>
    </row>
    <row r="1016" spans="1:4" ht="25.5" x14ac:dyDescent="0.2">
      <c r="A1016" s="608">
        <v>93413</v>
      </c>
      <c r="B1016" s="609" t="s">
        <v>2683</v>
      </c>
      <c r="C1016" s="610" t="s">
        <v>23</v>
      </c>
      <c r="D1016" s="611">
        <v>0.18</v>
      </c>
    </row>
    <row r="1017" spans="1:4" ht="25.5" x14ac:dyDescent="0.2">
      <c r="A1017" s="608">
        <v>93414</v>
      </c>
      <c r="B1017" s="609" t="s">
        <v>2684</v>
      </c>
      <c r="C1017" s="610" t="s">
        <v>23</v>
      </c>
      <c r="D1017" s="611">
        <v>11.32</v>
      </c>
    </row>
    <row r="1018" spans="1:4" ht="25.5" x14ac:dyDescent="0.2">
      <c r="A1018" s="608">
        <v>93417</v>
      </c>
      <c r="B1018" s="609" t="s">
        <v>2687</v>
      </c>
      <c r="C1018" s="610" t="s">
        <v>23</v>
      </c>
      <c r="D1018" s="611">
        <v>2.76</v>
      </c>
    </row>
    <row r="1019" spans="1:4" ht="25.5" x14ac:dyDescent="0.2">
      <c r="A1019" s="608">
        <v>93418</v>
      </c>
      <c r="B1019" s="609" t="s">
        <v>2688</v>
      </c>
      <c r="C1019" s="610" t="s">
        <v>23</v>
      </c>
      <c r="D1019" s="611">
        <v>0.49</v>
      </c>
    </row>
    <row r="1020" spans="1:4" ht="25.5" x14ac:dyDescent="0.2">
      <c r="A1020" s="608">
        <v>93419</v>
      </c>
      <c r="B1020" s="609" t="s">
        <v>587</v>
      </c>
      <c r="C1020" s="610" t="s">
        <v>23</v>
      </c>
      <c r="D1020" s="611">
        <v>2.46</v>
      </c>
    </row>
    <row r="1021" spans="1:4" ht="25.5" x14ac:dyDescent="0.2">
      <c r="A1021" s="608">
        <v>93420</v>
      </c>
      <c r="B1021" s="609" t="s">
        <v>2689</v>
      </c>
      <c r="C1021" s="610" t="s">
        <v>23</v>
      </c>
      <c r="D1021" s="611">
        <v>43.38</v>
      </c>
    </row>
    <row r="1022" spans="1:4" ht="25.5" x14ac:dyDescent="0.2">
      <c r="A1022" s="608">
        <v>93423</v>
      </c>
      <c r="B1022" s="609" t="s">
        <v>2690</v>
      </c>
      <c r="C1022" s="610" t="s">
        <v>23</v>
      </c>
      <c r="D1022" s="611">
        <v>3.91</v>
      </c>
    </row>
    <row r="1023" spans="1:4" ht="25.5" x14ac:dyDescent="0.2">
      <c r="A1023" s="608">
        <v>93424</v>
      </c>
      <c r="B1023" s="609" t="s">
        <v>2691</v>
      </c>
      <c r="C1023" s="610" t="s">
        <v>23</v>
      </c>
      <c r="D1023" s="611">
        <v>0.7</v>
      </c>
    </row>
    <row r="1024" spans="1:4" ht="25.5" x14ac:dyDescent="0.2">
      <c r="A1024" s="608">
        <v>93425</v>
      </c>
      <c r="B1024" s="609" t="s">
        <v>2692</v>
      </c>
      <c r="C1024" s="610" t="s">
        <v>23</v>
      </c>
      <c r="D1024" s="611">
        <v>3.48</v>
      </c>
    </row>
    <row r="1025" spans="1:4" ht="25.5" x14ac:dyDescent="0.2">
      <c r="A1025" s="608">
        <v>93426</v>
      </c>
      <c r="B1025" s="609" t="s">
        <v>2693</v>
      </c>
      <c r="C1025" s="610" t="s">
        <v>23</v>
      </c>
      <c r="D1025" s="611">
        <v>103.67</v>
      </c>
    </row>
    <row r="1026" spans="1:4" ht="25.5" x14ac:dyDescent="0.2">
      <c r="A1026" s="608">
        <v>93429</v>
      </c>
      <c r="B1026" s="609" t="s">
        <v>2696</v>
      </c>
      <c r="C1026" s="610" t="s">
        <v>23</v>
      </c>
      <c r="D1026" s="611">
        <v>68</v>
      </c>
    </row>
    <row r="1027" spans="1:4" ht="25.5" x14ac:dyDescent="0.2">
      <c r="A1027" s="608">
        <v>93430</v>
      </c>
      <c r="B1027" s="609" t="s">
        <v>2697</v>
      </c>
      <c r="C1027" s="610" t="s">
        <v>23</v>
      </c>
      <c r="D1027" s="611">
        <v>12.24</v>
      </c>
    </row>
    <row r="1028" spans="1:4" ht="25.5" x14ac:dyDescent="0.2">
      <c r="A1028" s="608">
        <v>93431</v>
      </c>
      <c r="B1028" s="609" t="s">
        <v>2698</v>
      </c>
      <c r="C1028" s="610" t="s">
        <v>23</v>
      </c>
      <c r="D1028" s="611">
        <v>109.31</v>
      </c>
    </row>
    <row r="1029" spans="1:4" ht="25.5" x14ac:dyDescent="0.2">
      <c r="A1029" s="608">
        <v>93432</v>
      </c>
      <c r="B1029" s="609" t="s">
        <v>2699</v>
      </c>
      <c r="C1029" s="610" t="s">
        <v>23</v>
      </c>
      <c r="D1029" s="611">
        <v>1857.6</v>
      </c>
    </row>
    <row r="1030" spans="1:4" ht="25.5" x14ac:dyDescent="0.2">
      <c r="A1030" s="608">
        <v>93435</v>
      </c>
      <c r="B1030" s="609" t="s">
        <v>2702</v>
      </c>
      <c r="C1030" s="610" t="s">
        <v>23</v>
      </c>
      <c r="D1030" s="611">
        <v>3.68</v>
      </c>
    </row>
    <row r="1031" spans="1:4" ht="25.5" x14ac:dyDescent="0.2">
      <c r="A1031" s="608">
        <v>93436</v>
      </c>
      <c r="B1031" s="609" t="s">
        <v>2703</v>
      </c>
      <c r="C1031" s="610" t="s">
        <v>23</v>
      </c>
      <c r="D1031" s="611">
        <v>0.77</v>
      </c>
    </row>
    <row r="1032" spans="1:4" ht="25.5" x14ac:dyDescent="0.2">
      <c r="A1032" s="608">
        <v>93437</v>
      </c>
      <c r="B1032" s="609" t="s">
        <v>2704</v>
      </c>
      <c r="C1032" s="610" t="s">
        <v>23</v>
      </c>
      <c r="D1032" s="611">
        <v>6.9</v>
      </c>
    </row>
    <row r="1033" spans="1:4" ht="25.5" x14ac:dyDescent="0.2">
      <c r="A1033" s="608">
        <v>93438</v>
      </c>
      <c r="B1033" s="609" t="s">
        <v>2705</v>
      </c>
      <c r="C1033" s="610" t="s">
        <v>23</v>
      </c>
      <c r="D1033" s="611">
        <v>19.2</v>
      </c>
    </row>
    <row r="1034" spans="1:4" ht="25.5" x14ac:dyDescent="0.2">
      <c r="A1034" s="608">
        <v>95114</v>
      </c>
      <c r="B1034" s="609" t="s">
        <v>2958</v>
      </c>
      <c r="C1034" s="610" t="s">
        <v>23</v>
      </c>
      <c r="D1034" s="611">
        <v>1.66</v>
      </c>
    </row>
    <row r="1035" spans="1:4" ht="25.5" x14ac:dyDescent="0.2">
      <c r="A1035" s="608">
        <v>95115</v>
      </c>
      <c r="B1035" s="609" t="s">
        <v>2959</v>
      </c>
      <c r="C1035" s="610" t="s">
        <v>23</v>
      </c>
      <c r="D1035" s="611">
        <v>0.19</v>
      </c>
    </row>
    <row r="1036" spans="1:4" ht="25.5" x14ac:dyDescent="0.2">
      <c r="A1036" s="608">
        <v>95116</v>
      </c>
      <c r="B1036" s="609" t="s">
        <v>616</v>
      </c>
      <c r="C1036" s="610" t="s">
        <v>23</v>
      </c>
      <c r="D1036" s="611">
        <v>31.99</v>
      </c>
    </row>
    <row r="1037" spans="1:4" ht="25.5" x14ac:dyDescent="0.2">
      <c r="A1037" s="608">
        <v>95117</v>
      </c>
      <c r="B1037" s="609" t="s">
        <v>617</v>
      </c>
      <c r="C1037" s="610" t="s">
        <v>23</v>
      </c>
      <c r="D1037" s="611">
        <v>5.04</v>
      </c>
    </row>
    <row r="1038" spans="1:4" ht="25.5" x14ac:dyDescent="0.2">
      <c r="A1038" s="608">
        <v>95118</v>
      </c>
      <c r="B1038" s="609" t="s">
        <v>2960</v>
      </c>
      <c r="C1038" s="610" t="s">
        <v>23</v>
      </c>
      <c r="D1038" s="611">
        <v>35.07</v>
      </c>
    </row>
    <row r="1039" spans="1:4" ht="25.5" x14ac:dyDescent="0.2">
      <c r="A1039" s="608">
        <v>95119</v>
      </c>
      <c r="B1039" s="609" t="s">
        <v>2961</v>
      </c>
      <c r="C1039" s="610" t="s">
        <v>23</v>
      </c>
      <c r="D1039" s="611">
        <v>6.31</v>
      </c>
    </row>
    <row r="1040" spans="1:4" ht="25.5" x14ac:dyDescent="0.2">
      <c r="A1040" s="608">
        <v>95120</v>
      </c>
      <c r="B1040" s="609" t="s">
        <v>2962</v>
      </c>
      <c r="C1040" s="610" t="s">
        <v>23</v>
      </c>
      <c r="D1040" s="611">
        <v>52.27</v>
      </c>
    </row>
    <row r="1041" spans="1:4" ht="25.5" x14ac:dyDescent="0.2">
      <c r="A1041" s="608">
        <v>95123</v>
      </c>
      <c r="B1041" s="609" t="s">
        <v>618</v>
      </c>
      <c r="C1041" s="610" t="s">
        <v>23</v>
      </c>
      <c r="D1041" s="611">
        <v>11.4</v>
      </c>
    </row>
    <row r="1042" spans="1:4" ht="25.5" x14ac:dyDescent="0.2">
      <c r="A1042" s="608">
        <v>95124</v>
      </c>
      <c r="B1042" s="609" t="s">
        <v>619</v>
      </c>
      <c r="C1042" s="610" t="s">
        <v>23</v>
      </c>
      <c r="D1042" s="611">
        <v>1.79</v>
      </c>
    </row>
    <row r="1043" spans="1:4" ht="25.5" x14ac:dyDescent="0.2">
      <c r="A1043" s="608">
        <v>95125</v>
      </c>
      <c r="B1043" s="609" t="s">
        <v>620</v>
      </c>
      <c r="C1043" s="610" t="s">
        <v>23</v>
      </c>
      <c r="D1043" s="611">
        <v>12.47</v>
      </c>
    </row>
    <row r="1044" spans="1:4" ht="25.5" x14ac:dyDescent="0.2">
      <c r="A1044" s="608">
        <v>95126</v>
      </c>
      <c r="B1044" s="609" t="s">
        <v>2965</v>
      </c>
      <c r="C1044" s="610" t="s">
        <v>23</v>
      </c>
      <c r="D1044" s="611">
        <v>95.24</v>
      </c>
    </row>
    <row r="1045" spans="1:4" ht="25.5" x14ac:dyDescent="0.2">
      <c r="A1045" s="608">
        <v>95129</v>
      </c>
      <c r="B1045" s="609" t="s">
        <v>2966</v>
      </c>
      <c r="C1045" s="610" t="s">
        <v>23</v>
      </c>
      <c r="D1045" s="611">
        <v>20.23</v>
      </c>
    </row>
    <row r="1046" spans="1:4" ht="25.5" x14ac:dyDescent="0.2">
      <c r="A1046" s="608">
        <v>95130</v>
      </c>
      <c r="B1046" s="609" t="s">
        <v>2967</v>
      </c>
      <c r="C1046" s="610" t="s">
        <v>23</v>
      </c>
      <c r="D1046" s="611">
        <v>3.64</v>
      </c>
    </row>
    <row r="1047" spans="1:4" ht="25.5" x14ac:dyDescent="0.2">
      <c r="A1047" s="608">
        <v>95131</v>
      </c>
      <c r="B1047" s="609" t="s">
        <v>2968</v>
      </c>
      <c r="C1047" s="610" t="s">
        <v>23</v>
      </c>
      <c r="D1047" s="611">
        <v>37.94</v>
      </c>
    </row>
    <row r="1048" spans="1:4" ht="25.5" x14ac:dyDescent="0.2">
      <c r="A1048" s="608">
        <v>95132</v>
      </c>
      <c r="B1048" s="609" t="s">
        <v>2969</v>
      </c>
      <c r="C1048" s="610" t="s">
        <v>23</v>
      </c>
      <c r="D1048" s="611">
        <v>20.85</v>
      </c>
    </row>
    <row r="1049" spans="1:4" ht="25.5" x14ac:dyDescent="0.2">
      <c r="A1049" s="608">
        <v>95136</v>
      </c>
      <c r="B1049" s="609" t="s">
        <v>2971</v>
      </c>
      <c r="C1049" s="610" t="s">
        <v>23</v>
      </c>
      <c r="D1049" s="611">
        <v>0.03</v>
      </c>
    </row>
    <row r="1050" spans="1:4" ht="25.5" x14ac:dyDescent="0.2">
      <c r="A1050" s="608">
        <v>95137</v>
      </c>
      <c r="B1050" s="609" t="s">
        <v>2972</v>
      </c>
      <c r="C1050" s="610" t="s">
        <v>23</v>
      </c>
      <c r="D1050" s="611">
        <v>0.01</v>
      </c>
    </row>
    <row r="1051" spans="1:4" ht="25.5" x14ac:dyDescent="0.2">
      <c r="A1051" s="608">
        <v>95138</v>
      </c>
      <c r="B1051" s="609" t="s">
        <v>2973</v>
      </c>
      <c r="C1051" s="610" t="s">
        <v>23</v>
      </c>
      <c r="D1051" s="611">
        <v>0.02</v>
      </c>
    </row>
    <row r="1052" spans="1:4" ht="25.5" x14ac:dyDescent="0.2">
      <c r="A1052" s="608">
        <v>95208</v>
      </c>
      <c r="B1052" s="609" t="s">
        <v>2977</v>
      </c>
      <c r="C1052" s="610" t="s">
        <v>23</v>
      </c>
      <c r="D1052" s="611">
        <v>29.55</v>
      </c>
    </row>
    <row r="1053" spans="1:4" ht="25.5" x14ac:dyDescent="0.2">
      <c r="A1053" s="608">
        <v>95209</v>
      </c>
      <c r="B1053" s="609" t="s">
        <v>2978</v>
      </c>
      <c r="C1053" s="610" t="s">
        <v>23</v>
      </c>
      <c r="D1053" s="611">
        <v>3.5</v>
      </c>
    </row>
    <row r="1054" spans="1:4" ht="25.5" x14ac:dyDescent="0.2">
      <c r="A1054" s="608">
        <v>95210</v>
      </c>
      <c r="B1054" s="609" t="s">
        <v>2979</v>
      </c>
      <c r="C1054" s="610" t="s">
        <v>23</v>
      </c>
      <c r="D1054" s="611">
        <v>32.32</v>
      </c>
    </row>
    <row r="1055" spans="1:4" ht="25.5" x14ac:dyDescent="0.2">
      <c r="A1055" s="608">
        <v>95211</v>
      </c>
      <c r="B1055" s="609" t="s">
        <v>2980</v>
      </c>
      <c r="C1055" s="610" t="s">
        <v>23</v>
      </c>
      <c r="D1055" s="611">
        <v>7.66</v>
      </c>
    </row>
    <row r="1056" spans="1:4" ht="25.5" x14ac:dyDescent="0.2">
      <c r="A1056" s="608">
        <v>95214</v>
      </c>
      <c r="B1056" s="609" t="s">
        <v>2983</v>
      </c>
      <c r="C1056" s="610" t="s">
        <v>23</v>
      </c>
      <c r="D1056" s="611">
        <v>0.46</v>
      </c>
    </row>
    <row r="1057" spans="1:4" ht="25.5" x14ac:dyDescent="0.2">
      <c r="A1057" s="608">
        <v>95215</v>
      </c>
      <c r="B1057" s="609" t="s">
        <v>2984</v>
      </c>
      <c r="C1057" s="610" t="s">
        <v>23</v>
      </c>
      <c r="D1057" s="611">
        <v>0.04</v>
      </c>
    </row>
    <row r="1058" spans="1:4" ht="25.5" x14ac:dyDescent="0.2">
      <c r="A1058" s="608">
        <v>95216</v>
      </c>
      <c r="B1058" s="609" t="s">
        <v>2985</v>
      </c>
      <c r="C1058" s="610" t="s">
        <v>23</v>
      </c>
      <c r="D1058" s="611">
        <v>0.32</v>
      </c>
    </row>
    <row r="1059" spans="1:4" ht="25.5" x14ac:dyDescent="0.2">
      <c r="A1059" s="608">
        <v>95217</v>
      </c>
      <c r="B1059" s="609" t="s">
        <v>2986</v>
      </c>
      <c r="C1059" s="610" t="s">
        <v>23</v>
      </c>
      <c r="D1059" s="611">
        <v>0.51</v>
      </c>
    </row>
    <row r="1060" spans="1:4" x14ac:dyDescent="0.2">
      <c r="A1060" s="608">
        <v>95255</v>
      </c>
      <c r="B1060" s="609" t="s">
        <v>623</v>
      </c>
      <c r="C1060" s="610" t="s">
        <v>23</v>
      </c>
      <c r="D1060" s="611">
        <v>1.47</v>
      </c>
    </row>
    <row r="1061" spans="1:4" x14ac:dyDescent="0.2">
      <c r="A1061" s="608">
        <v>95256</v>
      </c>
      <c r="B1061" s="609" t="s">
        <v>624</v>
      </c>
      <c r="C1061" s="610" t="s">
        <v>23</v>
      </c>
      <c r="D1061" s="611">
        <v>0.17</v>
      </c>
    </row>
    <row r="1062" spans="1:4" x14ac:dyDescent="0.2">
      <c r="A1062" s="608">
        <v>95257</v>
      </c>
      <c r="B1062" s="609" t="s">
        <v>625</v>
      </c>
      <c r="C1062" s="610" t="s">
        <v>23</v>
      </c>
      <c r="D1062" s="611">
        <v>1.84</v>
      </c>
    </row>
    <row r="1063" spans="1:4" ht="25.5" x14ac:dyDescent="0.2">
      <c r="A1063" s="608">
        <v>95260</v>
      </c>
      <c r="B1063" s="609" t="s">
        <v>2996</v>
      </c>
      <c r="C1063" s="610" t="s">
        <v>23</v>
      </c>
      <c r="D1063" s="611">
        <v>0.57999999999999996</v>
      </c>
    </row>
    <row r="1064" spans="1:4" ht="25.5" x14ac:dyDescent="0.2">
      <c r="A1064" s="608">
        <v>95261</v>
      </c>
      <c r="B1064" s="609" t="s">
        <v>2997</v>
      </c>
      <c r="C1064" s="610" t="s">
        <v>23</v>
      </c>
      <c r="D1064" s="611">
        <v>0.17</v>
      </c>
    </row>
    <row r="1065" spans="1:4" ht="25.5" x14ac:dyDescent="0.2">
      <c r="A1065" s="608">
        <v>95262</v>
      </c>
      <c r="B1065" s="609" t="s">
        <v>2998</v>
      </c>
      <c r="C1065" s="610" t="s">
        <v>23</v>
      </c>
      <c r="D1065" s="611">
        <v>1.54</v>
      </c>
    </row>
    <row r="1066" spans="1:4" ht="25.5" x14ac:dyDescent="0.2">
      <c r="A1066" s="608">
        <v>95263</v>
      </c>
      <c r="B1066" s="609" t="s">
        <v>2999</v>
      </c>
      <c r="C1066" s="610" t="s">
        <v>23</v>
      </c>
      <c r="D1066" s="611">
        <v>3.51</v>
      </c>
    </row>
    <row r="1067" spans="1:4" ht="25.5" x14ac:dyDescent="0.2">
      <c r="A1067" s="608">
        <v>95266</v>
      </c>
      <c r="B1067" s="609" t="s">
        <v>3002</v>
      </c>
      <c r="C1067" s="610" t="s">
        <v>23</v>
      </c>
      <c r="D1067" s="611">
        <v>0.41</v>
      </c>
    </row>
    <row r="1068" spans="1:4" ht="25.5" x14ac:dyDescent="0.2">
      <c r="A1068" s="608">
        <v>95267</v>
      </c>
      <c r="B1068" s="609" t="s">
        <v>3003</v>
      </c>
      <c r="C1068" s="610" t="s">
        <v>23</v>
      </c>
      <c r="D1068" s="611">
        <v>0.04</v>
      </c>
    </row>
    <row r="1069" spans="1:4" ht="25.5" x14ac:dyDescent="0.2">
      <c r="A1069" s="608">
        <v>95268</v>
      </c>
      <c r="B1069" s="609" t="s">
        <v>3004</v>
      </c>
      <c r="C1069" s="610" t="s">
        <v>23</v>
      </c>
      <c r="D1069" s="611">
        <v>0.4</v>
      </c>
    </row>
    <row r="1070" spans="1:4" ht="38.25" x14ac:dyDescent="0.2">
      <c r="A1070" s="608">
        <v>95269</v>
      </c>
      <c r="B1070" s="609" t="s">
        <v>3005</v>
      </c>
      <c r="C1070" s="610" t="s">
        <v>23</v>
      </c>
      <c r="D1070" s="611">
        <v>6.56</v>
      </c>
    </row>
    <row r="1071" spans="1:4" ht="25.5" x14ac:dyDescent="0.2">
      <c r="A1071" s="608">
        <v>95272</v>
      </c>
      <c r="B1071" s="609" t="s">
        <v>3008</v>
      </c>
      <c r="C1071" s="610" t="s">
        <v>23</v>
      </c>
      <c r="D1071" s="611">
        <v>0.4</v>
      </c>
    </row>
    <row r="1072" spans="1:4" ht="25.5" x14ac:dyDescent="0.2">
      <c r="A1072" s="608">
        <v>95273</v>
      </c>
      <c r="B1072" s="609" t="s">
        <v>3009</v>
      </c>
      <c r="C1072" s="610" t="s">
        <v>23</v>
      </c>
      <c r="D1072" s="611">
        <v>0.04</v>
      </c>
    </row>
    <row r="1073" spans="1:4" ht="25.5" x14ac:dyDescent="0.2">
      <c r="A1073" s="608">
        <v>95274</v>
      </c>
      <c r="B1073" s="609" t="s">
        <v>3010</v>
      </c>
      <c r="C1073" s="610" t="s">
        <v>23</v>
      </c>
      <c r="D1073" s="611">
        <v>0.31</v>
      </c>
    </row>
    <row r="1074" spans="1:4" ht="25.5" x14ac:dyDescent="0.2">
      <c r="A1074" s="608">
        <v>95275</v>
      </c>
      <c r="B1074" s="609" t="s">
        <v>3011</v>
      </c>
      <c r="C1074" s="610" t="s">
        <v>23</v>
      </c>
      <c r="D1074" s="611">
        <v>2.08</v>
      </c>
    </row>
    <row r="1075" spans="1:4" ht="25.5" x14ac:dyDescent="0.2">
      <c r="A1075" s="608">
        <v>95278</v>
      </c>
      <c r="B1075" s="609" t="s">
        <v>3014</v>
      </c>
      <c r="C1075" s="610" t="s">
        <v>23</v>
      </c>
      <c r="D1075" s="611">
        <v>0.44</v>
      </c>
    </row>
    <row r="1076" spans="1:4" ht="25.5" x14ac:dyDescent="0.2">
      <c r="A1076" s="608">
        <v>95279</v>
      </c>
      <c r="B1076" s="609" t="s">
        <v>3015</v>
      </c>
      <c r="C1076" s="610" t="s">
        <v>23</v>
      </c>
      <c r="D1076" s="611">
        <v>0.05</v>
      </c>
    </row>
    <row r="1077" spans="1:4" ht="25.5" x14ac:dyDescent="0.2">
      <c r="A1077" s="608">
        <v>95280</v>
      </c>
      <c r="B1077" s="609" t="s">
        <v>3016</v>
      </c>
      <c r="C1077" s="610" t="s">
        <v>23</v>
      </c>
      <c r="D1077" s="611">
        <v>0.34</v>
      </c>
    </row>
    <row r="1078" spans="1:4" ht="25.5" x14ac:dyDescent="0.2">
      <c r="A1078" s="608">
        <v>95281</v>
      </c>
      <c r="B1078" s="609" t="s">
        <v>3017</v>
      </c>
      <c r="C1078" s="610" t="s">
        <v>23</v>
      </c>
      <c r="D1078" s="611">
        <v>6.56</v>
      </c>
    </row>
    <row r="1079" spans="1:4" ht="38.25" x14ac:dyDescent="0.2">
      <c r="A1079" s="608">
        <v>95617</v>
      </c>
      <c r="B1079" s="609" t="s">
        <v>3156</v>
      </c>
      <c r="C1079" s="610" t="s">
        <v>23</v>
      </c>
      <c r="D1079" s="611">
        <v>1.21</v>
      </c>
    </row>
    <row r="1080" spans="1:4" ht="38.25" x14ac:dyDescent="0.2">
      <c r="A1080" s="608">
        <v>95618</v>
      </c>
      <c r="B1080" s="609" t="s">
        <v>3157</v>
      </c>
      <c r="C1080" s="610" t="s">
        <v>23</v>
      </c>
      <c r="D1080" s="611">
        <v>0.14000000000000001</v>
      </c>
    </row>
    <row r="1081" spans="1:4" ht="38.25" x14ac:dyDescent="0.2">
      <c r="A1081" s="608">
        <v>95619</v>
      </c>
      <c r="B1081" s="609" t="s">
        <v>3158</v>
      </c>
      <c r="C1081" s="610" t="s">
        <v>23</v>
      </c>
      <c r="D1081" s="611">
        <v>1.51</v>
      </c>
    </row>
    <row r="1082" spans="1:4" ht="38.25" x14ac:dyDescent="0.2">
      <c r="A1082" s="608">
        <v>95627</v>
      </c>
      <c r="B1082" s="609" t="s">
        <v>3163</v>
      </c>
      <c r="C1082" s="610" t="s">
        <v>23</v>
      </c>
      <c r="D1082" s="611">
        <v>25.53</v>
      </c>
    </row>
    <row r="1083" spans="1:4" ht="38.25" x14ac:dyDescent="0.2">
      <c r="A1083" s="608">
        <v>95628</v>
      </c>
      <c r="B1083" s="609" t="s">
        <v>3164</v>
      </c>
      <c r="C1083" s="610" t="s">
        <v>23</v>
      </c>
      <c r="D1083" s="611">
        <v>3.54</v>
      </c>
    </row>
    <row r="1084" spans="1:4" ht="38.25" x14ac:dyDescent="0.2">
      <c r="A1084" s="608">
        <v>95629</v>
      </c>
      <c r="B1084" s="609" t="s">
        <v>3165</v>
      </c>
      <c r="C1084" s="610" t="s">
        <v>23</v>
      </c>
      <c r="D1084" s="611">
        <v>31.95</v>
      </c>
    </row>
    <row r="1085" spans="1:4" ht="38.25" x14ac:dyDescent="0.2">
      <c r="A1085" s="608">
        <v>95630</v>
      </c>
      <c r="B1085" s="609" t="s">
        <v>3166</v>
      </c>
      <c r="C1085" s="610" t="s">
        <v>23</v>
      </c>
      <c r="D1085" s="611">
        <v>57.74</v>
      </c>
    </row>
    <row r="1086" spans="1:4" ht="25.5" x14ac:dyDescent="0.2">
      <c r="A1086" s="608">
        <v>95698</v>
      </c>
      <c r="B1086" s="609" t="s">
        <v>3184</v>
      </c>
      <c r="C1086" s="610" t="s">
        <v>23</v>
      </c>
      <c r="D1086" s="611">
        <v>4.91</v>
      </c>
    </row>
    <row r="1087" spans="1:4" ht="25.5" x14ac:dyDescent="0.2">
      <c r="A1087" s="608">
        <v>95699</v>
      </c>
      <c r="B1087" s="609" t="s">
        <v>3185</v>
      </c>
      <c r="C1087" s="610" t="s">
        <v>23</v>
      </c>
      <c r="D1087" s="611">
        <v>0.57999999999999996</v>
      </c>
    </row>
    <row r="1088" spans="1:4" ht="25.5" x14ac:dyDescent="0.2">
      <c r="A1088" s="608">
        <v>95700</v>
      </c>
      <c r="B1088" s="609" t="s">
        <v>3186</v>
      </c>
      <c r="C1088" s="610" t="s">
        <v>23</v>
      </c>
      <c r="D1088" s="611">
        <v>6.14</v>
      </c>
    </row>
    <row r="1089" spans="1:4" ht="25.5" x14ac:dyDescent="0.2">
      <c r="A1089" s="608">
        <v>95701</v>
      </c>
      <c r="B1089" s="609" t="s">
        <v>3187</v>
      </c>
      <c r="C1089" s="610" t="s">
        <v>23</v>
      </c>
      <c r="D1089" s="611">
        <v>2.56</v>
      </c>
    </row>
    <row r="1090" spans="1:4" ht="25.5" x14ac:dyDescent="0.2">
      <c r="A1090" s="608">
        <v>95704</v>
      </c>
      <c r="B1090" s="609" t="s">
        <v>3190</v>
      </c>
      <c r="C1090" s="610" t="s">
        <v>23</v>
      </c>
      <c r="D1090" s="611">
        <v>25.67</v>
      </c>
    </row>
    <row r="1091" spans="1:4" ht="25.5" x14ac:dyDescent="0.2">
      <c r="A1091" s="608">
        <v>95705</v>
      </c>
      <c r="B1091" s="609" t="s">
        <v>3191</v>
      </c>
      <c r="C1091" s="610" t="s">
        <v>23</v>
      </c>
      <c r="D1091" s="611">
        <v>3.66</v>
      </c>
    </row>
    <row r="1092" spans="1:4" ht="25.5" x14ac:dyDescent="0.2">
      <c r="A1092" s="608">
        <v>95706</v>
      </c>
      <c r="B1092" s="609" t="s">
        <v>3192</v>
      </c>
      <c r="C1092" s="610" t="s">
        <v>23</v>
      </c>
      <c r="D1092" s="611">
        <v>32.130000000000003</v>
      </c>
    </row>
    <row r="1093" spans="1:4" ht="25.5" x14ac:dyDescent="0.2">
      <c r="A1093" s="608">
        <v>95707</v>
      </c>
      <c r="B1093" s="609" t="s">
        <v>3193</v>
      </c>
      <c r="C1093" s="610" t="s">
        <v>23</v>
      </c>
      <c r="D1093" s="611">
        <v>28.6</v>
      </c>
    </row>
    <row r="1094" spans="1:4" ht="38.25" x14ac:dyDescent="0.2">
      <c r="A1094" s="608">
        <v>95710</v>
      </c>
      <c r="B1094" s="609" t="s">
        <v>3196</v>
      </c>
      <c r="C1094" s="610" t="s">
        <v>23</v>
      </c>
      <c r="D1094" s="611">
        <v>30.86</v>
      </c>
    </row>
    <row r="1095" spans="1:4" ht="38.25" x14ac:dyDescent="0.2">
      <c r="A1095" s="608">
        <v>95711</v>
      </c>
      <c r="B1095" s="609" t="s">
        <v>3197</v>
      </c>
      <c r="C1095" s="610" t="s">
        <v>23</v>
      </c>
      <c r="D1095" s="611">
        <v>4.18</v>
      </c>
    </row>
    <row r="1096" spans="1:4" ht="38.25" x14ac:dyDescent="0.2">
      <c r="A1096" s="608">
        <v>95712</v>
      </c>
      <c r="B1096" s="609" t="s">
        <v>3198</v>
      </c>
      <c r="C1096" s="610" t="s">
        <v>23</v>
      </c>
      <c r="D1096" s="611">
        <v>38.57</v>
      </c>
    </row>
    <row r="1097" spans="1:4" ht="38.25" x14ac:dyDescent="0.2">
      <c r="A1097" s="608">
        <v>95713</v>
      </c>
      <c r="B1097" s="609" t="s">
        <v>3199</v>
      </c>
      <c r="C1097" s="610" t="s">
        <v>23</v>
      </c>
      <c r="D1097" s="611">
        <v>58.16</v>
      </c>
    </row>
    <row r="1098" spans="1:4" ht="51" x14ac:dyDescent="0.2">
      <c r="A1098" s="608">
        <v>95716</v>
      </c>
      <c r="B1098" s="609" t="s">
        <v>3202</v>
      </c>
      <c r="C1098" s="610" t="s">
        <v>23</v>
      </c>
      <c r="D1098" s="611">
        <v>29.7</v>
      </c>
    </row>
    <row r="1099" spans="1:4" ht="38.25" x14ac:dyDescent="0.2">
      <c r="A1099" s="608">
        <v>95717</v>
      </c>
      <c r="B1099" s="609" t="s">
        <v>3203</v>
      </c>
      <c r="C1099" s="610" t="s">
        <v>23</v>
      </c>
      <c r="D1099" s="611">
        <v>4.03</v>
      </c>
    </row>
    <row r="1100" spans="1:4" ht="51" x14ac:dyDescent="0.2">
      <c r="A1100" s="608">
        <v>95718</v>
      </c>
      <c r="B1100" s="609" t="s">
        <v>3204</v>
      </c>
      <c r="C1100" s="610" t="s">
        <v>23</v>
      </c>
      <c r="D1100" s="611">
        <v>37.130000000000003</v>
      </c>
    </row>
    <row r="1101" spans="1:4" ht="51" x14ac:dyDescent="0.2">
      <c r="A1101" s="608">
        <v>95719</v>
      </c>
      <c r="B1101" s="609" t="s">
        <v>3205</v>
      </c>
      <c r="C1101" s="610" t="s">
        <v>23</v>
      </c>
      <c r="D1101" s="611">
        <v>58.16</v>
      </c>
    </row>
    <row r="1102" spans="1:4" ht="25.5" x14ac:dyDescent="0.2">
      <c r="A1102" s="608">
        <v>95869</v>
      </c>
      <c r="B1102" s="609" t="s">
        <v>659</v>
      </c>
      <c r="C1102" s="610" t="s">
        <v>23</v>
      </c>
      <c r="D1102" s="611">
        <v>1.1200000000000001</v>
      </c>
    </row>
    <row r="1103" spans="1:4" ht="25.5" x14ac:dyDescent="0.2">
      <c r="A1103" s="608">
        <v>95870</v>
      </c>
      <c r="B1103" s="609" t="s">
        <v>660</v>
      </c>
      <c r="C1103" s="610" t="s">
        <v>23</v>
      </c>
      <c r="D1103" s="611">
        <v>5.57</v>
      </c>
    </row>
    <row r="1104" spans="1:4" ht="25.5" x14ac:dyDescent="0.2">
      <c r="A1104" s="608">
        <v>95871</v>
      </c>
      <c r="B1104" s="609" t="s">
        <v>661</v>
      </c>
      <c r="C1104" s="610" t="s">
        <v>23</v>
      </c>
      <c r="D1104" s="611">
        <v>176.62</v>
      </c>
    </row>
    <row r="1105" spans="1:4" ht="25.5" x14ac:dyDescent="0.2">
      <c r="A1105" s="608">
        <v>95874</v>
      </c>
      <c r="B1105" s="609" t="s">
        <v>664</v>
      </c>
      <c r="C1105" s="610" t="s">
        <v>23</v>
      </c>
      <c r="D1105" s="611">
        <v>6.24</v>
      </c>
    </row>
    <row r="1106" spans="1:4" ht="25.5" x14ac:dyDescent="0.2">
      <c r="A1106" s="608">
        <v>96008</v>
      </c>
      <c r="B1106" s="609" t="s">
        <v>3266</v>
      </c>
      <c r="C1106" s="610" t="s">
        <v>23</v>
      </c>
      <c r="D1106" s="611">
        <v>14.15</v>
      </c>
    </row>
    <row r="1107" spans="1:4" ht="25.5" x14ac:dyDescent="0.2">
      <c r="A1107" s="608">
        <v>96009</v>
      </c>
      <c r="B1107" s="609" t="s">
        <v>3267</v>
      </c>
      <c r="C1107" s="610" t="s">
        <v>23</v>
      </c>
      <c r="D1107" s="611">
        <v>1.96</v>
      </c>
    </row>
    <row r="1108" spans="1:4" ht="25.5" x14ac:dyDescent="0.2">
      <c r="A1108" s="608">
        <v>96011</v>
      </c>
      <c r="B1108" s="609" t="s">
        <v>3268</v>
      </c>
      <c r="C1108" s="610" t="s">
        <v>23</v>
      </c>
      <c r="D1108" s="611">
        <v>15.48</v>
      </c>
    </row>
    <row r="1109" spans="1:4" ht="25.5" x14ac:dyDescent="0.2">
      <c r="A1109" s="608">
        <v>96012</v>
      </c>
      <c r="B1109" s="609" t="s">
        <v>3269</v>
      </c>
      <c r="C1109" s="610" t="s">
        <v>23</v>
      </c>
      <c r="D1109" s="611">
        <v>111.18</v>
      </c>
    </row>
    <row r="1110" spans="1:4" ht="25.5" x14ac:dyDescent="0.2">
      <c r="A1110" s="608">
        <v>96015</v>
      </c>
      <c r="B1110" s="609" t="s">
        <v>3272</v>
      </c>
      <c r="C1110" s="610" t="s">
        <v>23</v>
      </c>
      <c r="D1110" s="611">
        <v>14.02</v>
      </c>
    </row>
    <row r="1111" spans="1:4" ht="25.5" x14ac:dyDescent="0.2">
      <c r="A1111" s="608">
        <v>96016</v>
      </c>
      <c r="B1111" s="609" t="s">
        <v>3273</v>
      </c>
      <c r="C1111" s="610" t="s">
        <v>23</v>
      </c>
      <c r="D1111" s="611">
        <v>1.94</v>
      </c>
    </row>
    <row r="1112" spans="1:4" ht="25.5" x14ac:dyDescent="0.2">
      <c r="A1112" s="608">
        <v>96018</v>
      </c>
      <c r="B1112" s="609" t="s">
        <v>3274</v>
      </c>
      <c r="C1112" s="610" t="s">
        <v>23</v>
      </c>
      <c r="D1112" s="611">
        <v>15.35</v>
      </c>
    </row>
    <row r="1113" spans="1:4" ht="25.5" x14ac:dyDescent="0.2">
      <c r="A1113" s="608">
        <v>96019</v>
      </c>
      <c r="B1113" s="609" t="s">
        <v>3275</v>
      </c>
      <c r="C1113" s="610" t="s">
        <v>23</v>
      </c>
      <c r="D1113" s="611">
        <v>111.18</v>
      </c>
    </row>
    <row r="1114" spans="1:4" ht="25.5" x14ac:dyDescent="0.2">
      <c r="A1114" s="608">
        <v>96023</v>
      </c>
      <c r="B1114" s="609" t="s">
        <v>749</v>
      </c>
      <c r="C1114" s="610" t="s">
        <v>23</v>
      </c>
      <c r="D1114" s="611">
        <v>10.82</v>
      </c>
    </row>
    <row r="1115" spans="1:4" ht="25.5" x14ac:dyDescent="0.2">
      <c r="A1115" s="608">
        <v>96024</v>
      </c>
      <c r="B1115" s="609" t="s">
        <v>750</v>
      </c>
      <c r="C1115" s="610" t="s">
        <v>23</v>
      </c>
      <c r="D1115" s="611">
        <v>1.5</v>
      </c>
    </row>
    <row r="1116" spans="1:4" ht="25.5" x14ac:dyDescent="0.2">
      <c r="A1116" s="608">
        <v>96026</v>
      </c>
      <c r="B1116" s="609" t="s">
        <v>751</v>
      </c>
      <c r="C1116" s="610" t="s">
        <v>23</v>
      </c>
      <c r="D1116" s="611">
        <v>11.84</v>
      </c>
    </row>
    <row r="1117" spans="1:4" ht="25.5" x14ac:dyDescent="0.2">
      <c r="A1117" s="608">
        <v>96027</v>
      </c>
      <c r="B1117" s="609" t="s">
        <v>752</v>
      </c>
      <c r="C1117" s="610" t="s">
        <v>23</v>
      </c>
      <c r="D1117" s="611">
        <v>77.47</v>
      </c>
    </row>
    <row r="1118" spans="1:4" ht="38.25" x14ac:dyDescent="0.2">
      <c r="A1118" s="608">
        <v>96030</v>
      </c>
      <c r="B1118" s="609" t="s">
        <v>3278</v>
      </c>
      <c r="C1118" s="610" t="s">
        <v>23</v>
      </c>
      <c r="D1118" s="611">
        <v>18.45</v>
      </c>
    </row>
    <row r="1119" spans="1:4" ht="38.25" x14ac:dyDescent="0.2">
      <c r="A1119" s="608">
        <v>96031</v>
      </c>
      <c r="B1119" s="609" t="s">
        <v>755</v>
      </c>
      <c r="C1119" s="610" t="s">
        <v>23</v>
      </c>
      <c r="D1119" s="611">
        <v>3.4</v>
      </c>
    </row>
    <row r="1120" spans="1:4" ht="38.25" x14ac:dyDescent="0.2">
      <c r="A1120" s="608">
        <v>96032</v>
      </c>
      <c r="B1120" s="609" t="s">
        <v>3279</v>
      </c>
      <c r="C1120" s="610" t="s">
        <v>23</v>
      </c>
      <c r="D1120" s="611">
        <v>1.32</v>
      </c>
    </row>
    <row r="1121" spans="1:4" ht="38.25" x14ac:dyDescent="0.2">
      <c r="A1121" s="608">
        <v>96033</v>
      </c>
      <c r="B1121" s="609" t="s">
        <v>3280</v>
      </c>
      <c r="C1121" s="610" t="s">
        <v>23</v>
      </c>
      <c r="D1121" s="611">
        <v>34.61</v>
      </c>
    </row>
    <row r="1122" spans="1:4" ht="38.25" x14ac:dyDescent="0.2">
      <c r="A1122" s="608">
        <v>96034</v>
      </c>
      <c r="B1122" s="609" t="s">
        <v>3281</v>
      </c>
      <c r="C1122" s="610" t="s">
        <v>23</v>
      </c>
      <c r="D1122" s="611">
        <v>91.71</v>
      </c>
    </row>
    <row r="1123" spans="1:4" ht="25.5" x14ac:dyDescent="0.2">
      <c r="A1123" s="608">
        <v>96053</v>
      </c>
      <c r="B1123" s="609" t="s">
        <v>3284</v>
      </c>
      <c r="C1123" s="610" t="s">
        <v>23</v>
      </c>
      <c r="D1123" s="611">
        <v>10.95</v>
      </c>
    </row>
    <row r="1124" spans="1:4" ht="25.5" x14ac:dyDescent="0.2">
      <c r="A1124" s="608">
        <v>96054</v>
      </c>
      <c r="B1124" s="609" t="s">
        <v>756</v>
      </c>
      <c r="C1124" s="610" t="s">
        <v>23</v>
      </c>
      <c r="D1124" s="611">
        <v>14.97</v>
      </c>
    </row>
    <row r="1125" spans="1:4" ht="25.5" x14ac:dyDescent="0.2">
      <c r="A1125" s="608">
        <v>96055</v>
      </c>
      <c r="B1125" s="609" t="s">
        <v>3285</v>
      </c>
      <c r="C1125" s="610" t="s">
        <v>23</v>
      </c>
      <c r="D1125" s="611">
        <v>1.52</v>
      </c>
    </row>
    <row r="1126" spans="1:4" ht="25.5" x14ac:dyDescent="0.2">
      <c r="A1126" s="608">
        <v>96056</v>
      </c>
      <c r="B1126" s="609" t="s">
        <v>3286</v>
      </c>
      <c r="C1126" s="610" t="s">
        <v>23</v>
      </c>
      <c r="D1126" s="611">
        <v>11.97</v>
      </c>
    </row>
    <row r="1127" spans="1:4" ht="25.5" x14ac:dyDescent="0.2">
      <c r="A1127" s="608">
        <v>96057</v>
      </c>
      <c r="B1127" s="609" t="s">
        <v>3287</v>
      </c>
      <c r="C1127" s="610" t="s">
        <v>23</v>
      </c>
      <c r="D1127" s="611">
        <v>77.47</v>
      </c>
    </row>
    <row r="1128" spans="1:4" ht="25.5" x14ac:dyDescent="0.2">
      <c r="A1128" s="608">
        <v>96060</v>
      </c>
      <c r="B1128" s="609" t="s">
        <v>757</v>
      </c>
      <c r="C1128" s="610" t="s">
        <v>23</v>
      </c>
      <c r="D1128" s="611">
        <v>1.5</v>
      </c>
    </row>
    <row r="1129" spans="1:4" ht="25.5" x14ac:dyDescent="0.2">
      <c r="A1129" s="608">
        <v>96061</v>
      </c>
      <c r="B1129" s="609" t="s">
        <v>758</v>
      </c>
      <c r="C1129" s="610" t="s">
        <v>23</v>
      </c>
      <c r="D1129" s="611">
        <v>18.72</v>
      </c>
    </row>
    <row r="1130" spans="1:4" ht="38.25" x14ac:dyDescent="0.2">
      <c r="A1130" s="608">
        <v>96062</v>
      </c>
      <c r="B1130" s="609" t="s">
        <v>759</v>
      </c>
      <c r="C1130" s="610" t="s">
        <v>23</v>
      </c>
      <c r="D1130" s="611">
        <v>33.9</v>
      </c>
    </row>
    <row r="1131" spans="1:4" ht="25.5" x14ac:dyDescent="0.2">
      <c r="A1131" s="608">
        <v>96241</v>
      </c>
      <c r="B1131" s="609" t="s">
        <v>3313</v>
      </c>
      <c r="C1131" s="610" t="s">
        <v>23</v>
      </c>
      <c r="D1131" s="611">
        <v>12.47</v>
      </c>
    </row>
    <row r="1132" spans="1:4" ht="25.5" x14ac:dyDescent="0.2">
      <c r="A1132" s="608">
        <v>96242</v>
      </c>
      <c r="B1132" s="609" t="s">
        <v>3314</v>
      </c>
      <c r="C1132" s="610" t="s">
        <v>23</v>
      </c>
      <c r="D1132" s="611">
        <v>1.69</v>
      </c>
    </row>
    <row r="1133" spans="1:4" ht="25.5" x14ac:dyDescent="0.2">
      <c r="A1133" s="608">
        <v>96243</v>
      </c>
      <c r="B1133" s="609" t="s">
        <v>3315</v>
      </c>
      <c r="C1133" s="610" t="s">
        <v>23</v>
      </c>
      <c r="D1133" s="611">
        <v>15.59</v>
      </c>
    </row>
    <row r="1134" spans="1:4" ht="25.5" x14ac:dyDescent="0.2">
      <c r="A1134" s="608">
        <v>96244</v>
      </c>
      <c r="B1134" s="609" t="s">
        <v>3316</v>
      </c>
      <c r="C1134" s="610" t="s">
        <v>23</v>
      </c>
      <c r="D1134" s="611">
        <v>11.26</v>
      </c>
    </row>
    <row r="1135" spans="1:4" ht="25.5" x14ac:dyDescent="0.2">
      <c r="A1135" s="608">
        <v>96298</v>
      </c>
      <c r="B1135" s="609" t="s">
        <v>3323</v>
      </c>
      <c r="C1135" s="610" t="s">
        <v>23</v>
      </c>
      <c r="D1135" s="611">
        <v>40.08</v>
      </c>
    </row>
    <row r="1136" spans="1:4" ht="25.5" x14ac:dyDescent="0.2">
      <c r="A1136" s="608">
        <v>96299</v>
      </c>
      <c r="B1136" s="609" t="s">
        <v>3324</v>
      </c>
      <c r="C1136" s="610" t="s">
        <v>23</v>
      </c>
      <c r="D1136" s="611">
        <v>5.56</v>
      </c>
    </row>
    <row r="1137" spans="1:4" ht="25.5" x14ac:dyDescent="0.2">
      <c r="A1137" s="608">
        <v>96300</v>
      </c>
      <c r="B1137" s="609" t="s">
        <v>3325</v>
      </c>
      <c r="C1137" s="610" t="s">
        <v>23</v>
      </c>
      <c r="D1137" s="611">
        <v>50.16</v>
      </c>
    </row>
    <row r="1138" spans="1:4" ht="25.5" x14ac:dyDescent="0.2">
      <c r="A1138" s="608">
        <v>96301</v>
      </c>
      <c r="B1138" s="609" t="s">
        <v>3326</v>
      </c>
      <c r="C1138" s="610" t="s">
        <v>23</v>
      </c>
      <c r="D1138" s="611">
        <v>31.77</v>
      </c>
    </row>
    <row r="1139" spans="1:4" ht="38.25" x14ac:dyDescent="0.2">
      <c r="A1139" s="608">
        <v>96304</v>
      </c>
      <c r="B1139" s="609" t="s">
        <v>3329</v>
      </c>
      <c r="C1139" s="610" t="s">
        <v>23</v>
      </c>
      <c r="D1139" s="611">
        <v>0.14000000000000001</v>
      </c>
    </row>
    <row r="1140" spans="1:4" ht="38.25" x14ac:dyDescent="0.2">
      <c r="A1140" s="608">
        <v>96305</v>
      </c>
      <c r="B1140" s="609" t="s">
        <v>3330</v>
      </c>
      <c r="C1140" s="610" t="s">
        <v>23</v>
      </c>
      <c r="D1140" s="611">
        <v>0.02</v>
      </c>
    </row>
    <row r="1141" spans="1:4" ht="38.25" x14ac:dyDescent="0.2">
      <c r="A1141" s="608">
        <v>96306</v>
      </c>
      <c r="B1141" s="609" t="s">
        <v>3331</v>
      </c>
      <c r="C1141" s="610" t="s">
        <v>23</v>
      </c>
      <c r="D1141" s="611">
        <v>0.17</v>
      </c>
    </row>
    <row r="1142" spans="1:4" ht="38.25" x14ac:dyDescent="0.2">
      <c r="A1142" s="608">
        <v>96307</v>
      </c>
      <c r="B1142" s="609" t="s">
        <v>3332</v>
      </c>
      <c r="C1142" s="610" t="s">
        <v>23</v>
      </c>
      <c r="D1142" s="611">
        <v>1.04</v>
      </c>
    </row>
    <row r="1143" spans="1:4" ht="38.25" x14ac:dyDescent="0.2">
      <c r="A1143" s="608">
        <v>96457</v>
      </c>
      <c r="B1143" s="609" t="s">
        <v>3352</v>
      </c>
      <c r="C1143" s="610" t="s">
        <v>23</v>
      </c>
      <c r="D1143" s="611">
        <v>41.29</v>
      </c>
    </row>
    <row r="1144" spans="1:4" ht="38.25" x14ac:dyDescent="0.2">
      <c r="A1144" s="608">
        <v>96458</v>
      </c>
      <c r="B1144" s="609" t="s">
        <v>3353</v>
      </c>
      <c r="C1144" s="610" t="s">
        <v>23</v>
      </c>
      <c r="D1144" s="611">
        <v>35.43</v>
      </c>
    </row>
    <row r="1145" spans="1:4" ht="38.25" x14ac:dyDescent="0.2">
      <c r="A1145" s="608">
        <v>96459</v>
      </c>
      <c r="B1145" s="609" t="s">
        <v>3354</v>
      </c>
      <c r="C1145" s="610" t="s">
        <v>23</v>
      </c>
      <c r="D1145" s="611">
        <v>3.93</v>
      </c>
    </row>
    <row r="1146" spans="1:4" ht="38.25" x14ac:dyDescent="0.2">
      <c r="A1146" s="608">
        <v>96460</v>
      </c>
      <c r="B1146" s="609" t="s">
        <v>3355</v>
      </c>
      <c r="C1146" s="610" t="s">
        <v>23</v>
      </c>
      <c r="D1146" s="611">
        <v>28.31</v>
      </c>
    </row>
    <row r="1147" spans="1:4" ht="38.25" x14ac:dyDescent="0.2">
      <c r="A1147" s="608">
        <v>98760</v>
      </c>
      <c r="B1147" s="609" t="s">
        <v>3923</v>
      </c>
      <c r="C1147" s="610" t="s">
        <v>23</v>
      </c>
      <c r="D1147" s="611">
        <v>0.12</v>
      </c>
    </row>
    <row r="1148" spans="1:4" ht="38.25" x14ac:dyDescent="0.2">
      <c r="A1148" s="608">
        <v>98761</v>
      </c>
      <c r="B1148" s="609" t="s">
        <v>3924</v>
      </c>
      <c r="C1148" s="610" t="s">
        <v>23</v>
      </c>
      <c r="D1148" s="611">
        <v>0.02</v>
      </c>
    </row>
    <row r="1149" spans="1:4" ht="38.25" x14ac:dyDescent="0.2">
      <c r="A1149" s="608">
        <v>98762</v>
      </c>
      <c r="B1149" s="609" t="s">
        <v>3925</v>
      </c>
      <c r="C1149" s="610" t="s">
        <v>23</v>
      </c>
      <c r="D1149" s="611">
        <v>0.16</v>
      </c>
    </row>
    <row r="1150" spans="1:4" ht="38.25" x14ac:dyDescent="0.2">
      <c r="A1150" s="608">
        <v>98763</v>
      </c>
      <c r="B1150" s="609" t="s">
        <v>3926</v>
      </c>
      <c r="C1150" s="610" t="s">
        <v>23</v>
      </c>
      <c r="D1150" s="611">
        <v>3.76</v>
      </c>
    </row>
    <row r="1151" spans="1:4" ht="38.25" x14ac:dyDescent="0.2">
      <c r="A1151" s="608">
        <v>99829</v>
      </c>
      <c r="B1151" s="609" t="s">
        <v>3927</v>
      </c>
      <c r="C1151" s="610" t="s">
        <v>23</v>
      </c>
      <c r="D1151" s="611">
        <v>0.25</v>
      </c>
    </row>
    <row r="1152" spans="1:4" ht="38.25" x14ac:dyDescent="0.2">
      <c r="A1152" s="608">
        <v>99830</v>
      </c>
      <c r="B1152" s="609" t="s">
        <v>3928</v>
      </c>
      <c r="C1152" s="610" t="s">
        <v>23</v>
      </c>
      <c r="D1152" s="611">
        <v>0.03</v>
      </c>
    </row>
    <row r="1153" spans="1:4" ht="38.25" x14ac:dyDescent="0.2">
      <c r="A1153" s="608">
        <v>99831</v>
      </c>
      <c r="B1153" s="609" t="s">
        <v>3929</v>
      </c>
      <c r="C1153" s="610" t="s">
        <v>23</v>
      </c>
      <c r="D1153" s="611">
        <v>0.35</v>
      </c>
    </row>
    <row r="1154" spans="1:4" ht="38.25" x14ac:dyDescent="0.2">
      <c r="A1154" s="608">
        <v>99832</v>
      </c>
      <c r="B1154" s="609" t="s">
        <v>3930</v>
      </c>
      <c r="C1154" s="610" t="s">
        <v>23</v>
      </c>
      <c r="D1154" s="611">
        <v>0.97</v>
      </c>
    </row>
    <row r="1155" spans="1:4" ht="25.5" x14ac:dyDescent="0.2">
      <c r="A1155" s="608">
        <v>100637</v>
      </c>
      <c r="B1155" s="609" t="s">
        <v>9485</v>
      </c>
      <c r="C1155" s="610" t="s">
        <v>23</v>
      </c>
      <c r="D1155" s="611">
        <v>83.52</v>
      </c>
    </row>
    <row r="1156" spans="1:4" ht="25.5" x14ac:dyDescent="0.2">
      <c r="A1156" s="608">
        <v>100638</v>
      </c>
      <c r="B1156" s="609" t="s">
        <v>9486</v>
      </c>
      <c r="C1156" s="610" t="s">
        <v>23</v>
      </c>
      <c r="D1156" s="611">
        <v>15.03</v>
      </c>
    </row>
    <row r="1157" spans="1:4" ht="25.5" x14ac:dyDescent="0.2">
      <c r="A1157" s="608">
        <v>100639</v>
      </c>
      <c r="B1157" s="609" t="s">
        <v>9487</v>
      </c>
      <c r="C1157" s="610" t="s">
        <v>23</v>
      </c>
      <c r="D1157" s="611">
        <v>134.26</v>
      </c>
    </row>
    <row r="1158" spans="1:4" ht="25.5" x14ac:dyDescent="0.2">
      <c r="A1158" s="608">
        <v>100640</v>
      </c>
      <c r="B1158" s="609" t="s">
        <v>9488</v>
      </c>
      <c r="C1158" s="610" t="s">
        <v>23</v>
      </c>
      <c r="D1158" s="611">
        <v>195.16</v>
      </c>
    </row>
    <row r="1159" spans="1:4" ht="25.5" x14ac:dyDescent="0.2">
      <c r="A1159" s="608">
        <v>100643</v>
      </c>
      <c r="B1159" s="609" t="s">
        <v>9489</v>
      </c>
      <c r="C1159" s="610" t="s">
        <v>23</v>
      </c>
      <c r="D1159" s="611">
        <v>219.92</v>
      </c>
    </row>
    <row r="1160" spans="1:4" ht="25.5" x14ac:dyDescent="0.2">
      <c r="A1160" s="608">
        <v>100644</v>
      </c>
      <c r="B1160" s="609" t="s">
        <v>9490</v>
      </c>
      <c r="C1160" s="610" t="s">
        <v>23</v>
      </c>
      <c r="D1160" s="611">
        <v>39.58</v>
      </c>
    </row>
    <row r="1161" spans="1:4" ht="25.5" x14ac:dyDescent="0.2">
      <c r="A1161" s="608">
        <v>100645</v>
      </c>
      <c r="B1161" s="609" t="s">
        <v>9491</v>
      </c>
      <c r="C1161" s="610" t="s">
        <v>23</v>
      </c>
      <c r="D1161" s="611">
        <v>353.52</v>
      </c>
    </row>
    <row r="1162" spans="1:4" ht="25.5" x14ac:dyDescent="0.2">
      <c r="A1162" s="608">
        <v>100646</v>
      </c>
      <c r="B1162" s="609" t="s">
        <v>9492</v>
      </c>
      <c r="C1162" s="610" t="s">
        <v>23</v>
      </c>
      <c r="D1162" s="611">
        <v>278.8</v>
      </c>
    </row>
    <row r="1163" spans="1:4" ht="25.5" x14ac:dyDescent="0.2">
      <c r="A1163" s="608">
        <v>55960</v>
      </c>
      <c r="B1163" s="609" t="s">
        <v>921</v>
      </c>
      <c r="C1163" s="610" t="s">
        <v>54</v>
      </c>
      <c r="D1163" s="611">
        <v>5.18</v>
      </c>
    </row>
    <row r="1164" spans="1:4" ht="38.25" x14ac:dyDescent="0.2">
      <c r="A1164" s="608">
        <v>92259</v>
      </c>
      <c r="B1164" s="609" t="s">
        <v>3931</v>
      </c>
      <c r="C1164" s="610" t="s">
        <v>38</v>
      </c>
      <c r="D1164" s="611">
        <v>252.08</v>
      </c>
    </row>
    <row r="1165" spans="1:4" ht="38.25" x14ac:dyDescent="0.2">
      <c r="A1165" s="608">
        <v>92260</v>
      </c>
      <c r="B1165" s="609" t="s">
        <v>3932</v>
      </c>
      <c r="C1165" s="610" t="s">
        <v>38</v>
      </c>
      <c r="D1165" s="611">
        <v>291.64999999999998</v>
      </c>
    </row>
    <row r="1166" spans="1:4" ht="38.25" x14ac:dyDescent="0.2">
      <c r="A1166" s="608">
        <v>92261</v>
      </c>
      <c r="B1166" s="609" t="s">
        <v>3933</v>
      </c>
      <c r="C1166" s="610" t="s">
        <v>38</v>
      </c>
      <c r="D1166" s="611">
        <v>330</v>
      </c>
    </row>
    <row r="1167" spans="1:4" ht="38.25" x14ac:dyDescent="0.2">
      <c r="A1167" s="608">
        <v>92262</v>
      </c>
      <c r="B1167" s="609" t="s">
        <v>3934</v>
      </c>
      <c r="C1167" s="610" t="s">
        <v>38</v>
      </c>
      <c r="D1167" s="611">
        <v>391.74</v>
      </c>
    </row>
    <row r="1168" spans="1:4" ht="38.25" x14ac:dyDescent="0.2">
      <c r="A1168" s="608">
        <v>92539</v>
      </c>
      <c r="B1168" s="609" t="s">
        <v>3935</v>
      </c>
      <c r="C1168" s="610" t="s">
        <v>54</v>
      </c>
      <c r="D1168" s="611">
        <v>37.270000000000003</v>
      </c>
    </row>
    <row r="1169" spans="1:4" ht="38.25" x14ac:dyDescent="0.2">
      <c r="A1169" s="608">
        <v>92540</v>
      </c>
      <c r="B1169" s="609" t="s">
        <v>3936</v>
      </c>
      <c r="C1169" s="610" t="s">
        <v>54</v>
      </c>
      <c r="D1169" s="611">
        <v>43.09</v>
      </c>
    </row>
    <row r="1170" spans="1:4" ht="38.25" x14ac:dyDescent="0.2">
      <c r="A1170" s="608">
        <v>92541</v>
      </c>
      <c r="B1170" s="609" t="s">
        <v>3937</v>
      </c>
      <c r="C1170" s="610" t="s">
        <v>54</v>
      </c>
      <c r="D1170" s="611">
        <v>39.96</v>
      </c>
    </row>
    <row r="1171" spans="1:4" ht="38.25" x14ac:dyDescent="0.2">
      <c r="A1171" s="608">
        <v>92542</v>
      </c>
      <c r="B1171" s="609" t="s">
        <v>3938</v>
      </c>
      <c r="C1171" s="610" t="s">
        <v>54</v>
      </c>
      <c r="D1171" s="611">
        <v>49.39</v>
      </c>
    </row>
    <row r="1172" spans="1:4" ht="38.25" x14ac:dyDescent="0.2">
      <c r="A1172" s="608">
        <v>92543</v>
      </c>
      <c r="B1172" s="609" t="s">
        <v>3939</v>
      </c>
      <c r="C1172" s="610" t="s">
        <v>54</v>
      </c>
      <c r="D1172" s="611">
        <v>10.87</v>
      </c>
    </row>
    <row r="1173" spans="1:4" ht="38.25" x14ac:dyDescent="0.2">
      <c r="A1173" s="608">
        <v>92544</v>
      </c>
      <c r="B1173" s="609" t="s">
        <v>3940</v>
      </c>
      <c r="C1173" s="610" t="s">
        <v>54</v>
      </c>
      <c r="D1173" s="611">
        <v>8.6300000000000008</v>
      </c>
    </row>
    <row r="1174" spans="1:4" ht="38.25" x14ac:dyDescent="0.2">
      <c r="A1174" s="608">
        <v>92545</v>
      </c>
      <c r="B1174" s="609" t="s">
        <v>3941</v>
      </c>
      <c r="C1174" s="610" t="s">
        <v>38</v>
      </c>
      <c r="D1174" s="611">
        <v>544.87</v>
      </c>
    </row>
    <row r="1175" spans="1:4" ht="38.25" x14ac:dyDescent="0.2">
      <c r="A1175" s="608">
        <v>92546</v>
      </c>
      <c r="B1175" s="609" t="s">
        <v>3942</v>
      </c>
      <c r="C1175" s="610" t="s">
        <v>38</v>
      </c>
      <c r="D1175" s="611">
        <v>668.53</v>
      </c>
    </row>
    <row r="1176" spans="1:4" ht="38.25" x14ac:dyDescent="0.2">
      <c r="A1176" s="608">
        <v>92547</v>
      </c>
      <c r="B1176" s="609" t="s">
        <v>3943</v>
      </c>
      <c r="C1176" s="610" t="s">
        <v>38</v>
      </c>
      <c r="D1176" s="611">
        <v>700.27</v>
      </c>
    </row>
    <row r="1177" spans="1:4" ht="38.25" x14ac:dyDescent="0.2">
      <c r="A1177" s="608">
        <v>92548</v>
      </c>
      <c r="B1177" s="609" t="s">
        <v>3944</v>
      </c>
      <c r="C1177" s="610" t="s">
        <v>38</v>
      </c>
      <c r="D1177" s="611">
        <v>777.47</v>
      </c>
    </row>
    <row r="1178" spans="1:4" ht="38.25" x14ac:dyDescent="0.2">
      <c r="A1178" s="608">
        <v>92549</v>
      </c>
      <c r="B1178" s="609" t="s">
        <v>3945</v>
      </c>
      <c r="C1178" s="610" t="s">
        <v>38</v>
      </c>
      <c r="D1178" s="611">
        <v>982.69</v>
      </c>
    </row>
    <row r="1179" spans="1:4" ht="38.25" x14ac:dyDescent="0.2">
      <c r="A1179" s="608">
        <v>92550</v>
      </c>
      <c r="B1179" s="609" t="s">
        <v>3946</v>
      </c>
      <c r="C1179" s="610" t="s">
        <v>38</v>
      </c>
      <c r="D1179" s="611">
        <v>1217.48</v>
      </c>
    </row>
    <row r="1180" spans="1:4" ht="38.25" x14ac:dyDescent="0.2">
      <c r="A1180" s="608">
        <v>92551</v>
      </c>
      <c r="B1180" s="609" t="s">
        <v>3947</v>
      </c>
      <c r="C1180" s="610" t="s">
        <v>38</v>
      </c>
      <c r="D1180" s="611">
        <v>1257.99</v>
      </c>
    </row>
    <row r="1181" spans="1:4" ht="38.25" x14ac:dyDescent="0.2">
      <c r="A1181" s="608">
        <v>92552</v>
      </c>
      <c r="B1181" s="609" t="s">
        <v>3948</v>
      </c>
      <c r="C1181" s="610" t="s">
        <v>38</v>
      </c>
      <c r="D1181" s="611">
        <v>1366.16</v>
      </c>
    </row>
    <row r="1182" spans="1:4" ht="38.25" x14ac:dyDescent="0.2">
      <c r="A1182" s="608">
        <v>92553</v>
      </c>
      <c r="B1182" s="609" t="s">
        <v>3949</v>
      </c>
      <c r="C1182" s="610" t="s">
        <v>38</v>
      </c>
      <c r="D1182" s="611">
        <v>1577.01</v>
      </c>
    </row>
    <row r="1183" spans="1:4" ht="38.25" x14ac:dyDescent="0.2">
      <c r="A1183" s="608">
        <v>92554</v>
      </c>
      <c r="B1183" s="609" t="s">
        <v>3950</v>
      </c>
      <c r="C1183" s="610" t="s">
        <v>38</v>
      </c>
      <c r="D1183" s="611">
        <v>1623.35</v>
      </c>
    </row>
    <row r="1184" spans="1:4" ht="38.25" x14ac:dyDescent="0.2">
      <c r="A1184" s="608">
        <v>92555</v>
      </c>
      <c r="B1184" s="609" t="s">
        <v>3951</v>
      </c>
      <c r="C1184" s="610" t="s">
        <v>38</v>
      </c>
      <c r="D1184" s="611">
        <v>538.96</v>
      </c>
    </row>
    <row r="1185" spans="1:4" ht="38.25" x14ac:dyDescent="0.2">
      <c r="A1185" s="608">
        <v>92556</v>
      </c>
      <c r="B1185" s="609" t="s">
        <v>3952</v>
      </c>
      <c r="C1185" s="610" t="s">
        <v>38</v>
      </c>
      <c r="D1185" s="611">
        <v>658.18</v>
      </c>
    </row>
    <row r="1186" spans="1:4" ht="38.25" x14ac:dyDescent="0.2">
      <c r="A1186" s="608">
        <v>92557</v>
      </c>
      <c r="B1186" s="609" t="s">
        <v>3953</v>
      </c>
      <c r="C1186" s="610" t="s">
        <v>38</v>
      </c>
      <c r="D1186" s="611">
        <v>689.91</v>
      </c>
    </row>
    <row r="1187" spans="1:4" ht="38.25" x14ac:dyDescent="0.2">
      <c r="A1187" s="608">
        <v>92558</v>
      </c>
      <c r="B1187" s="609" t="s">
        <v>3954</v>
      </c>
      <c r="C1187" s="610" t="s">
        <v>38</v>
      </c>
      <c r="D1187" s="611">
        <v>771.56</v>
      </c>
    </row>
    <row r="1188" spans="1:4" ht="38.25" x14ac:dyDescent="0.2">
      <c r="A1188" s="608">
        <v>92559</v>
      </c>
      <c r="B1188" s="609" t="s">
        <v>3955</v>
      </c>
      <c r="C1188" s="610" t="s">
        <v>38</v>
      </c>
      <c r="D1188" s="611">
        <v>971.69</v>
      </c>
    </row>
    <row r="1189" spans="1:4" ht="38.25" x14ac:dyDescent="0.2">
      <c r="A1189" s="608">
        <v>92560</v>
      </c>
      <c r="B1189" s="609" t="s">
        <v>3956</v>
      </c>
      <c r="C1189" s="610" t="s">
        <v>38</v>
      </c>
      <c r="D1189" s="611">
        <v>1202.49</v>
      </c>
    </row>
    <row r="1190" spans="1:4" ht="38.25" x14ac:dyDescent="0.2">
      <c r="A1190" s="608">
        <v>92561</v>
      </c>
      <c r="B1190" s="609" t="s">
        <v>3957</v>
      </c>
      <c r="C1190" s="610" t="s">
        <v>38</v>
      </c>
      <c r="D1190" s="611">
        <v>1243.4100000000001</v>
      </c>
    </row>
    <row r="1191" spans="1:4" ht="38.25" x14ac:dyDescent="0.2">
      <c r="A1191" s="608">
        <v>92562</v>
      </c>
      <c r="B1191" s="609" t="s">
        <v>3958</v>
      </c>
      <c r="C1191" s="610" t="s">
        <v>38</v>
      </c>
      <c r="D1191" s="611">
        <v>1341.23</v>
      </c>
    </row>
    <row r="1192" spans="1:4" ht="38.25" x14ac:dyDescent="0.2">
      <c r="A1192" s="608">
        <v>92563</v>
      </c>
      <c r="B1192" s="609" t="s">
        <v>3959</v>
      </c>
      <c r="C1192" s="610" t="s">
        <v>38</v>
      </c>
      <c r="D1192" s="611">
        <v>1547.86</v>
      </c>
    </row>
    <row r="1193" spans="1:4" ht="38.25" x14ac:dyDescent="0.2">
      <c r="A1193" s="608">
        <v>92564</v>
      </c>
      <c r="B1193" s="609" t="s">
        <v>3960</v>
      </c>
      <c r="C1193" s="610" t="s">
        <v>38</v>
      </c>
      <c r="D1193" s="611">
        <v>1587.65</v>
      </c>
    </row>
    <row r="1194" spans="1:4" ht="38.25" x14ac:dyDescent="0.2">
      <c r="A1194" s="608">
        <v>92565</v>
      </c>
      <c r="B1194" s="609" t="s">
        <v>2369</v>
      </c>
      <c r="C1194" s="610" t="s">
        <v>54</v>
      </c>
      <c r="D1194" s="611">
        <v>19.93</v>
      </c>
    </row>
    <row r="1195" spans="1:4" ht="51" x14ac:dyDescent="0.2">
      <c r="A1195" s="608">
        <v>92566</v>
      </c>
      <c r="B1195" s="609" t="s">
        <v>2370</v>
      </c>
      <c r="C1195" s="610" t="s">
        <v>54</v>
      </c>
      <c r="D1195" s="611">
        <v>11.52</v>
      </c>
    </row>
    <row r="1196" spans="1:4" ht="38.25" x14ac:dyDescent="0.2">
      <c r="A1196" s="608">
        <v>92567</v>
      </c>
      <c r="B1196" s="609" t="s">
        <v>2371</v>
      </c>
      <c r="C1196" s="610" t="s">
        <v>54</v>
      </c>
      <c r="D1196" s="611">
        <v>17.600000000000001</v>
      </c>
    </row>
    <row r="1197" spans="1:4" ht="51" x14ac:dyDescent="0.2">
      <c r="A1197" s="608">
        <v>100379</v>
      </c>
      <c r="B1197" s="609" t="s">
        <v>3961</v>
      </c>
      <c r="C1197" s="610" t="s">
        <v>54</v>
      </c>
      <c r="D1197" s="611">
        <v>19.93</v>
      </c>
    </row>
    <row r="1198" spans="1:4" ht="51" x14ac:dyDescent="0.2">
      <c r="A1198" s="608">
        <v>100380</v>
      </c>
      <c r="B1198" s="609" t="s">
        <v>3962</v>
      </c>
      <c r="C1198" s="610" t="s">
        <v>54</v>
      </c>
      <c r="D1198" s="611">
        <v>26.82</v>
      </c>
    </row>
    <row r="1199" spans="1:4" ht="51" x14ac:dyDescent="0.2">
      <c r="A1199" s="608">
        <v>100381</v>
      </c>
      <c r="B1199" s="609" t="s">
        <v>3963</v>
      </c>
      <c r="C1199" s="610" t="s">
        <v>54</v>
      </c>
      <c r="D1199" s="611">
        <v>30.3</v>
      </c>
    </row>
    <row r="1200" spans="1:4" ht="51" x14ac:dyDescent="0.2">
      <c r="A1200" s="608">
        <v>100383</v>
      </c>
      <c r="B1200" s="609" t="s">
        <v>3964</v>
      </c>
      <c r="C1200" s="610" t="s">
        <v>54</v>
      </c>
      <c r="D1200" s="611">
        <v>12.63</v>
      </c>
    </row>
    <row r="1201" spans="1:4" ht="51" x14ac:dyDescent="0.2">
      <c r="A1201" s="608">
        <v>100384</v>
      </c>
      <c r="B1201" s="609" t="s">
        <v>3965</v>
      </c>
      <c r="C1201" s="610" t="s">
        <v>54</v>
      </c>
      <c r="D1201" s="611">
        <v>13.37</v>
      </c>
    </row>
    <row r="1202" spans="1:4" ht="51" x14ac:dyDescent="0.2">
      <c r="A1202" s="608">
        <v>100385</v>
      </c>
      <c r="B1202" s="609" t="s">
        <v>3966</v>
      </c>
      <c r="C1202" s="610" t="s">
        <v>54</v>
      </c>
      <c r="D1202" s="611">
        <v>17.600000000000001</v>
      </c>
    </row>
    <row r="1203" spans="1:4" ht="38.25" x14ac:dyDescent="0.2">
      <c r="A1203" s="608">
        <v>100386</v>
      </c>
      <c r="B1203" s="609" t="s">
        <v>3967</v>
      </c>
      <c r="C1203" s="610" t="s">
        <v>54</v>
      </c>
      <c r="D1203" s="611">
        <v>22.85</v>
      </c>
    </row>
    <row r="1204" spans="1:4" ht="51" x14ac:dyDescent="0.2">
      <c r="A1204" s="608">
        <v>100387</v>
      </c>
      <c r="B1204" s="609" t="s">
        <v>3968</v>
      </c>
      <c r="C1204" s="610" t="s">
        <v>54</v>
      </c>
      <c r="D1204" s="611">
        <v>27.63</v>
      </c>
    </row>
    <row r="1205" spans="1:4" ht="38.25" x14ac:dyDescent="0.2">
      <c r="A1205" s="608">
        <v>100388</v>
      </c>
      <c r="B1205" s="609" t="s">
        <v>3969</v>
      </c>
      <c r="C1205" s="610" t="s">
        <v>54</v>
      </c>
      <c r="D1205" s="611">
        <v>10.25</v>
      </c>
    </row>
    <row r="1206" spans="1:4" ht="38.25" x14ac:dyDescent="0.2">
      <c r="A1206" s="608">
        <v>100389</v>
      </c>
      <c r="B1206" s="609" t="s">
        <v>3970</v>
      </c>
      <c r="C1206" s="610" t="s">
        <v>54</v>
      </c>
      <c r="D1206" s="611">
        <v>9.6999999999999993</v>
      </c>
    </row>
    <row r="1207" spans="1:4" ht="38.25" x14ac:dyDescent="0.2">
      <c r="A1207" s="608">
        <v>100390</v>
      </c>
      <c r="B1207" s="609" t="s">
        <v>3971</v>
      </c>
      <c r="C1207" s="610" t="s">
        <v>54</v>
      </c>
      <c r="D1207" s="611">
        <v>12.58</v>
      </c>
    </row>
    <row r="1208" spans="1:4" ht="38.25" x14ac:dyDescent="0.2">
      <c r="A1208" s="608">
        <v>100391</v>
      </c>
      <c r="B1208" s="609" t="s">
        <v>3972</v>
      </c>
      <c r="C1208" s="610" t="s">
        <v>54</v>
      </c>
      <c r="D1208" s="611">
        <v>11.3</v>
      </c>
    </row>
    <row r="1209" spans="1:4" ht="25.5" x14ac:dyDescent="0.2">
      <c r="A1209" s="608">
        <v>100392</v>
      </c>
      <c r="B1209" s="609" t="s">
        <v>3973</v>
      </c>
      <c r="C1209" s="610" t="s">
        <v>54</v>
      </c>
      <c r="D1209" s="611">
        <v>8.1</v>
      </c>
    </row>
    <row r="1210" spans="1:4" ht="25.5" x14ac:dyDescent="0.2">
      <c r="A1210" s="608">
        <v>100393</v>
      </c>
      <c r="B1210" s="609" t="s">
        <v>3974</v>
      </c>
      <c r="C1210" s="610" t="s">
        <v>54</v>
      </c>
      <c r="D1210" s="611">
        <v>11.14</v>
      </c>
    </row>
    <row r="1211" spans="1:4" ht="25.5" x14ac:dyDescent="0.2">
      <c r="A1211" s="608">
        <v>100394</v>
      </c>
      <c r="B1211" s="609" t="s">
        <v>3975</v>
      </c>
      <c r="C1211" s="610" t="s">
        <v>54</v>
      </c>
      <c r="D1211" s="611">
        <v>9.92</v>
      </c>
    </row>
    <row r="1212" spans="1:4" ht="38.25" x14ac:dyDescent="0.2">
      <c r="A1212" s="608">
        <v>100395</v>
      </c>
      <c r="B1212" s="609" t="s">
        <v>3976</v>
      </c>
      <c r="C1212" s="610" t="s">
        <v>54</v>
      </c>
      <c r="D1212" s="611">
        <v>13.46</v>
      </c>
    </row>
    <row r="1213" spans="1:4" ht="25.5" x14ac:dyDescent="0.2">
      <c r="A1213" s="608">
        <v>94189</v>
      </c>
      <c r="B1213" s="609" t="s">
        <v>3977</v>
      </c>
      <c r="C1213" s="610" t="s">
        <v>54</v>
      </c>
      <c r="D1213" s="611">
        <v>26.78</v>
      </c>
    </row>
    <row r="1214" spans="1:4" ht="25.5" x14ac:dyDescent="0.2">
      <c r="A1214" s="608">
        <v>94192</v>
      </c>
      <c r="B1214" s="609" t="s">
        <v>3978</v>
      </c>
      <c r="C1214" s="610" t="s">
        <v>54</v>
      </c>
      <c r="D1214" s="611">
        <v>28.46</v>
      </c>
    </row>
    <row r="1215" spans="1:4" ht="25.5" x14ac:dyDescent="0.2">
      <c r="A1215" s="608">
        <v>94195</v>
      </c>
      <c r="B1215" s="609" t="s">
        <v>3979</v>
      </c>
      <c r="C1215" s="610" t="s">
        <v>54</v>
      </c>
      <c r="D1215" s="611">
        <v>35.340000000000003</v>
      </c>
    </row>
    <row r="1216" spans="1:4" ht="25.5" x14ac:dyDescent="0.2">
      <c r="A1216" s="608">
        <v>94198</v>
      </c>
      <c r="B1216" s="609" t="s">
        <v>3980</v>
      </c>
      <c r="C1216" s="610" t="s">
        <v>54</v>
      </c>
      <c r="D1216" s="611">
        <v>37.56</v>
      </c>
    </row>
    <row r="1217" spans="1:4" ht="25.5" x14ac:dyDescent="0.2">
      <c r="A1217" s="608">
        <v>94201</v>
      </c>
      <c r="B1217" s="609" t="s">
        <v>3981</v>
      </c>
      <c r="C1217" s="610" t="s">
        <v>54</v>
      </c>
      <c r="D1217" s="611">
        <v>49.76</v>
      </c>
    </row>
    <row r="1218" spans="1:4" ht="25.5" x14ac:dyDescent="0.2">
      <c r="A1218" s="608">
        <v>94204</v>
      </c>
      <c r="B1218" s="609" t="s">
        <v>3982</v>
      </c>
      <c r="C1218" s="610" t="s">
        <v>54</v>
      </c>
      <c r="D1218" s="611">
        <v>53.54</v>
      </c>
    </row>
    <row r="1219" spans="1:4" ht="25.5" x14ac:dyDescent="0.2">
      <c r="A1219" s="608">
        <v>94224</v>
      </c>
      <c r="B1219" s="609" t="s">
        <v>3983</v>
      </c>
      <c r="C1219" s="610" t="s">
        <v>18</v>
      </c>
      <c r="D1219" s="611">
        <v>16.72</v>
      </c>
    </row>
    <row r="1220" spans="1:4" ht="25.5" x14ac:dyDescent="0.2">
      <c r="A1220" s="608">
        <v>94225</v>
      </c>
      <c r="B1220" s="609" t="s">
        <v>3984</v>
      </c>
      <c r="C1220" s="610" t="s">
        <v>54</v>
      </c>
      <c r="D1220" s="611">
        <v>23.42</v>
      </c>
    </row>
    <row r="1221" spans="1:4" ht="25.5" x14ac:dyDescent="0.2">
      <c r="A1221" s="608">
        <v>94226</v>
      </c>
      <c r="B1221" s="609" t="s">
        <v>3985</v>
      </c>
      <c r="C1221" s="610" t="s">
        <v>54</v>
      </c>
      <c r="D1221" s="611">
        <v>17.28</v>
      </c>
    </row>
    <row r="1222" spans="1:4" x14ac:dyDescent="0.2">
      <c r="A1222" s="608">
        <v>94232</v>
      </c>
      <c r="B1222" s="609" t="s">
        <v>3986</v>
      </c>
      <c r="C1222" s="610" t="s">
        <v>38</v>
      </c>
      <c r="D1222" s="611">
        <v>1.91</v>
      </c>
    </row>
    <row r="1223" spans="1:4" ht="25.5" x14ac:dyDescent="0.2">
      <c r="A1223" s="608">
        <v>94440</v>
      </c>
      <c r="B1223" s="609" t="s">
        <v>3987</v>
      </c>
      <c r="C1223" s="610" t="s">
        <v>54</v>
      </c>
      <c r="D1223" s="611">
        <v>35.340000000000003</v>
      </c>
    </row>
    <row r="1224" spans="1:4" ht="25.5" x14ac:dyDescent="0.2">
      <c r="A1224" s="608">
        <v>94441</v>
      </c>
      <c r="B1224" s="609" t="s">
        <v>3988</v>
      </c>
      <c r="C1224" s="610" t="s">
        <v>54</v>
      </c>
      <c r="D1224" s="611">
        <v>37.56</v>
      </c>
    </row>
    <row r="1225" spans="1:4" ht="25.5" x14ac:dyDescent="0.2">
      <c r="A1225" s="608">
        <v>94442</v>
      </c>
      <c r="B1225" s="609" t="s">
        <v>3989</v>
      </c>
      <c r="C1225" s="610" t="s">
        <v>54</v>
      </c>
      <c r="D1225" s="611">
        <v>35.340000000000003</v>
      </c>
    </row>
    <row r="1226" spans="1:4" ht="25.5" x14ac:dyDescent="0.2">
      <c r="A1226" s="608">
        <v>94443</v>
      </c>
      <c r="B1226" s="609" t="s">
        <v>3990</v>
      </c>
      <c r="C1226" s="610" t="s">
        <v>54</v>
      </c>
      <c r="D1226" s="611">
        <v>37.56</v>
      </c>
    </row>
    <row r="1227" spans="1:4" ht="25.5" x14ac:dyDescent="0.2">
      <c r="A1227" s="608">
        <v>94445</v>
      </c>
      <c r="B1227" s="609" t="s">
        <v>3991</v>
      </c>
      <c r="C1227" s="610" t="s">
        <v>54</v>
      </c>
      <c r="D1227" s="611">
        <v>49.76</v>
      </c>
    </row>
    <row r="1228" spans="1:4" ht="25.5" x14ac:dyDescent="0.2">
      <c r="A1228" s="608">
        <v>94446</v>
      </c>
      <c r="B1228" s="609" t="s">
        <v>3992</v>
      </c>
      <c r="C1228" s="610" t="s">
        <v>54</v>
      </c>
      <c r="D1228" s="611">
        <v>53.54</v>
      </c>
    </row>
    <row r="1229" spans="1:4" ht="25.5" x14ac:dyDescent="0.2">
      <c r="A1229" s="608">
        <v>94447</v>
      </c>
      <c r="B1229" s="609" t="s">
        <v>3993</v>
      </c>
      <c r="C1229" s="610" t="s">
        <v>54</v>
      </c>
      <c r="D1229" s="611">
        <v>49.76</v>
      </c>
    </row>
    <row r="1230" spans="1:4" ht="25.5" x14ac:dyDescent="0.2">
      <c r="A1230" s="608">
        <v>94448</v>
      </c>
      <c r="B1230" s="609" t="s">
        <v>3994</v>
      </c>
      <c r="C1230" s="610" t="s">
        <v>54</v>
      </c>
      <c r="D1230" s="611">
        <v>53.54</v>
      </c>
    </row>
    <row r="1231" spans="1:4" ht="38.25" x14ac:dyDescent="0.2">
      <c r="A1231" s="608">
        <v>94207</v>
      </c>
      <c r="B1231" s="609" t="s">
        <v>3995</v>
      </c>
      <c r="C1231" s="610" t="s">
        <v>54</v>
      </c>
      <c r="D1231" s="611">
        <v>37.99</v>
      </c>
    </row>
    <row r="1232" spans="1:4" ht="38.25" x14ac:dyDescent="0.2">
      <c r="A1232" s="608">
        <v>94210</v>
      </c>
      <c r="B1232" s="609" t="s">
        <v>3996</v>
      </c>
      <c r="C1232" s="610" t="s">
        <v>54</v>
      </c>
      <c r="D1232" s="611">
        <v>40.35</v>
      </c>
    </row>
    <row r="1233" spans="1:4" ht="25.5" x14ac:dyDescent="0.2">
      <c r="A1233" s="608">
        <v>94218</v>
      </c>
      <c r="B1233" s="609" t="s">
        <v>3997</v>
      </c>
      <c r="C1233" s="610" t="s">
        <v>54</v>
      </c>
      <c r="D1233" s="611">
        <v>85.49</v>
      </c>
    </row>
    <row r="1234" spans="1:4" ht="25.5" x14ac:dyDescent="0.2">
      <c r="A1234" s="608">
        <v>94213</v>
      </c>
      <c r="B1234" s="609" t="s">
        <v>3998</v>
      </c>
      <c r="C1234" s="610" t="s">
        <v>54</v>
      </c>
      <c r="D1234" s="611">
        <v>66.05</v>
      </c>
    </row>
    <row r="1235" spans="1:4" ht="25.5" x14ac:dyDescent="0.2">
      <c r="A1235" s="608">
        <v>94216</v>
      </c>
      <c r="B1235" s="609" t="s">
        <v>3999</v>
      </c>
      <c r="C1235" s="610" t="s">
        <v>54</v>
      </c>
      <c r="D1235" s="611">
        <v>197.33</v>
      </c>
    </row>
    <row r="1236" spans="1:4" ht="38.25" x14ac:dyDescent="0.2">
      <c r="A1236" s="608">
        <v>94219</v>
      </c>
      <c r="B1236" s="609" t="s">
        <v>4000</v>
      </c>
      <c r="C1236" s="610" t="s">
        <v>18</v>
      </c>
      <c r="D1236" s="611">
        <v>25.84</v>
      </c>
    </row>
    <row r="1237" spans="1:4" ht="38.25" x14ac:dyDescent="0.2">
      <c r="A1237" s="608">
        <v>94220</v>
      </c>
      <c r="B1237" s="609" t="s">
        <v>4001</v>
      </c>
      <c r="C1237" s="610" t="s">
        <v>18</v>
      </c>
      <c r="D1237" s="611">
        <v>36.46</v>
      </c>
    </row>
    <row r="1238" spans="1:4" ht="38.25" x14ac:dyDescent="0.2">
      <c r="A1238" s="608">
        <v>94221</v>
      </c>
      <c r="B1238" s="609" t="s">
        <v>4002</v>
      </c>
      <c r="C1238" s="610" t="s">
        <v>18</v>
      </c>
      <c r="D1238" s="611">
        <v>21.46</v>
      </c>
    </row>
    <row r="1239" spans="1:4" ht="38.25" x14ac:dyDescent="0.2">
      <c r="A1239" s="608">
        <v>94222</v>
      </c>
      <c r="B1239" s="609" t="s">
        <v>4003</v>
      </c>
      <c r="C1239" s="610" t="s">
        <v>18</v>
      </c>
      <c r="D1239" s="611">
        <v>32.08</v>
      </c>
    </row>
    <row r="1240" spans="1:4" ht="25.5" x14ac:dyDescent="0.2">
      <c r="A1240" s="608">
        <v>94223</v>
      </c>
      <c r="B1240" s="609" t="s">
        <v>4004</v>
      </c>
      <c r="C1240" s="610" t="s">
        <v>18</v>
      </c>
      <c r="D1240" s="611">
        <v>48.37</v>
      </c>
    </row>
    <row r="1241" spans="1:4" ht="25.5" x14ac:dyDescent="0.2">
      <c r="A1241" s="608">
        <v>94451</v>
      </c>
      <c r="B1241" s="609" t="s">
        <v>4005</v>
      </c>
      <c r="C1241" s="610" t="s">
        <v>18</v>
      </c>
      <c r="D1241" s="611">
        <v>111.74</v>
      </c>
    </row>
    <row r="1242" spans="1:4" ht="25.5" x14ac:dyDescent="0.2">
      <c r="A1242" s="608">
        <v>100325</v>
      </c>
      <c r="B1242" s="609" t="s">
        <v>4006</v>
      </c>
      <c r="C1242" s="610" t="s">
        <v>18</v>
      </c>
      <c r="D1242" s="611">
        <v>46.61</v>
      </c>
    </row>
    <row r="1243" spans="1:4" ht="25.5" x14ac:dyDescent="0.2">
      <c r="A1243" s="608">
        <v>100327</v>
      </c>
      <c r="B1243" s="609" t="s">
        <v>4007</v>
      </c>
      <c r="C1243" s="610" t="s">
        <v>18</v>
      </c>
      <c r="D1243" s="611">
        <v>40.17</v>
      </c>
    </row>
    <row r="1244" spans="1:4" ht="25.5" x14ac:dyDescent="0.2">
      <c r="A1244" s="608">
        <v>100328</v>
      </c>
      <c r="B1244" s="609" t="s">
        <v>4008</v>
      </c>
      <c r="C1244" s="610" t="s">
        <v>54</v>
      </c>
      <c r="D1244" s="611">
        <v>11.36</v>
      </c>
    </row>
    <row r="1245" spans="1:4" ht="25.5" x14ac:dyDescent="0.2">
      <c r="A1245" s="608">
        <v>100329</v>
      </c>
      <c r="B1245" s="609" t="s">
        <v>4009</v>
      </c>
      <c r="C1245" s="610" t="s">
        <v>54</v>
      </c>
      <c r="D1245" s="611">
        <v>13.59</v>
      </c>
    </row>
    <row r="1246" spans="1:4" ht="25.5" x14ac:dyDescent="0.2">
      <c r="A1246" s="608">
        <v>100330</v>
      </c>
      <c r="B1246" s="609" t="s">
        <v>4010</v>
      </c>
      <c r="C1246" s="610" t="s">
        <v>54</v>
      </c>
      <c r="D1246" s="611">
        <v>15.45</v>
      </c>
    </row>
    <row r="1247" spans="1:4" ht="25.5" x14ac:dyDescent="0.2">
      <c r="A1247" s="608">
        <v>100331</v>
      </c>
      <c r="B1247" s="609" t="s">
        <v>4011</v>
      </c>
      <c r="C1247" s="610" t="s">
        <v>54</v>
      </c>
      <c r="D1247" s="611">
        <v>19.23</v>
      </c>
    </row>
    <row r="1248" spans="1:4" ht="38.25" x14ac:dyDescent="0.2">
      <c r="A1248" s="608">
        <v>100434</v>
      </c>
      <c r="B1248" s="609" t="s">
        <v>4730</v>
      </c>
      <c r="C1248" s="610" t="s">
        <v>18</v>
      </c>
      <c r="D1248" s="611">
        <v>48.85</v>
      </c>
    </row>
    <row r="1249" spans="1:4" ht="25.5" x14ac:dyDescent="0.2">
      <c r="A1249" s="608">
        <v>100435</v>
      </c>
      <c r="B1249" s="609" t="s">
        <v>4731</v>
      </c>
      <c r="C1249" s="610" t="s">
        <v>18</v>
      </c>
      <c r="D1249" s="611">
        <v>25.22</v>
      </c>
    </row>
    <row r="1250" spans="1:4" ht="25.5" x14ac:dyDescent="0.2">
      <c r="A1250" s="608">
        <v>94227</v>
      </c>
      <c r="B1250" s="609" t="s">
        <v>4012</v>
      </c>
      <c r="C1250" s="610" t="s">
        <v>18</v>
      </c>
      <c r="D1250" s="611">
        <v>44.82</v>
      </c>
    </row>
    <row r="1251" spans="1:4" ht="25.5" x14ac:dyDescent="0.2">
      <c r="A1251" s="608">
        <v>94228</v>
      </c>
      <c r="B1251" s="609" t="s">
        <v>4013</v>
      </c>
      <c r="C1251" s="610" t="s">
        <v>18</v>
      </c>
      <c r="D1251" s="611">
        <v>60.14</v>
      </c>
    </row>
    <row r="1252" spans="1:4" ht="25.5" x14ac:dyDescent="0.2">
      <c r="A1252" s="608">
        <v>94229</v>
      </c>
      <c r="B1252" s="609" t="s">
        <v>4014</v>
      </c>
      <c r="C1252" s="610" t="s">
        <v>18</v>
      </c>
      <c r="D1252" s="611">
        <v>116.39</v>
      </c>
    </row>
    <row r="1253" spans="1:4" ht="25.5" x14ac:dyDescent="0.2">
      <c r="A1253" s="608">
        <v>94231</v>
      </c>
      <c r="B1253" s="609" t="s">
        <v>4015</v>
      </c>
      <c r="C1253" s="610" t="s">
        <v>18</v>
      </c>
      <c r="D1253" s="611">
        <v>36.130000000000003</v>
      </c>
    </row>
    <row r="1254" spans="1:4" ht="38.25" x14ac:dyDescent="0.2">
      <c r="A1254" s="608">
        <v>94449</v>
      </c>
      <c r="B1254" s="609" t="s">
        <v>4016</v>
      </c>
      <c r="C1254" s="610" t="s">
        <v>54</v>
      </c>
      <c r="D1254" s="611">
        <v>50.4</v>
      </c>
    </row>
    <row r="1255" spans="1:4" ht="25.5" x14ac:dyDescent="0.2">
      <c r="A1255" s="608">
        <v>92255</v>
      </c>
      <c r="B1255" s="609" t="s">
        <v>4017</v>
      </c>
      <c r="C1255" s="610" t="s">
        <v>38</v>
      </c>
      <c r="D1255" s="611">
        <v>116.21</v>
      </c>
    </row>
    <row r="1256" spans="1:4" ht="25.5" x14ac:dyDescent="0.2">
      <c r="A1256" s="608">
        <v>92256</v>
      </c>
      <c r="B1256" s="609" t="s">
        <v>4018</v>
      </c>
      <c r="C1256" s="610" t="s">
        <v>38</v>
      </c>
      <c r="D1256" s="611">
        <v>138.29</v>
      </c>
    </row>
    <row r="1257" spans="1:4" ht="25.5" x14ac:dyDescent="0.2">
      <c r="A1257" s="608">
        <v>92257</v>
      </c>
      <c r="B1257" s="609" t="s">
        <v>4019</v>
      </c>
      <c r="C1257" s="610" t="s">
        <v>38</v>
      </c>
      <c r="D1257" s="611">
        <v>160.22999999999999</v>
      </c>
    </row>
    <row r="1258" spans="1:4" ht="25.5" x14ac:dyDescent="0.2">
      <c r="A1258" s="608">
        <v>92258</v>
      </c>
      <c r="B1258" s="609" t="s">
        <v>4020</v>
      </c>
      <c r="C1258" s="610" t="s">
        <v>38</v>
      </c>
      <c r="D1258" s="611">
        <v>195.5</v>
      </c>
    </row>
    <row r="1259" spans="1:4" ht="38.25" x14ac:dyDescent="0.2">
      <c r="A1259" s="608">
        <v>92568</v>
      </c>
      <c r="B1259" s="609" t="s">
        <v>4021</v>
      </c>
      <c r="C1259" s="610" t="s">
        <v>54</v>
      </c>
      <c r="D1259" s="611">
        <v>92.8</v>
      </c>
    </row>
    <row r="1260" spans="1:4" ht="38.25" x14ac:dyDescent="0.2">
      <c r="A1260" s="608">
        <v>92569</v>
      </c>
      <c r="B1260" s="609" t="s">
        <v>4022</v>
      </c>
      <c r="C1260" s="610" t="s">
        <v>54</v>
      </c>
      <c r="D1260" s="611">
        <v>51.92</v>
      </c>
    </row>
    <row r="1261" spans="1:4" ht="38.25" x14ac:dyDescent="0.2">
      <c r="A1261" s="608">
        <v>92570</v>
      </c>
      <c r="B1261" s="609" t="s">
        <v>4023</v>
      </c>
      <c r="C1261" s="610" t="s">
        <v>54</v>
      </c>
      <c r="D1261" s="611">
        <v>32.99</v>
      </c>
    </row>
    <row r="1262" spans="1:4" ht="38.25" x14ac:dyDescent="0.2">
      <c r="A1262" s="608">
        <v>92571</v>
      </c>
      <c r="B1262" s="609" t="s">
        <v>4024</v>
      </c>
      <c r="C1262" s="610" t="s">
        <v>54</v>
      </c>
      <c r="D1262" s="611">
        <v>97.35</v>
      </c>
    </row>
    <row r="1263" spans="1:4" ht="38.25" x14ac:dyDescent="0.2">
      <c r="A1263" s="608">
        <v>92572</v>
      </c>
      <c r="B1263" s="609" t="s">
        <v>4025</v>
      </c>
      <c r="C1263" s="610" t="s">
        <v>54</v>
      </c>
      <c r="D1263" s="611">
        <v>58.71</v>
      </c>
    </row>
    <row r="1264" spans="1:4" ht="38.25" x14ac:dyDescent="0.2">
      <c r="A1264" s="608">
        <v>92573</v>
      </c>
      <c r="B1264" s="609" t="s">
        <v>4026</v>
      </c>
      <c r="C1264" s="610" t="s">
        <v>54</v>
      </c>
      <c r="D1264" s="611">
        <v>34.89</v>
      </c>
    </row>
    <row r="1265" spans="1:4" ht="38.25" x14ac:dyDescent="0.2">
      <c r="A1265" s="608">
        <v>92574</v>
      </c>
      <c r="B1265" s="609" t="s">
        <v>4027</v>
      </c>
      <c r="C1265" s="610" t="s">
        <v>54</v>
      </c>
      <c r="D1265" s="611">
        <v>94.16</v>
      </c>
    </row>
    <row r="1266" spans="1:4" ht="38.25" x14ac:dyDescent="0.2">
      <c r="A1266" s="608">
        <v>92575</v>
      </c>
      <c r="B1266" s="609" t="s">
        <v>4028</v>
      </c>
      <c r="C1266" s="610" t="s">
        <v>54</v>
      </c>
      <c r="D1266" s="611">
        <v>47.39</v>
      </c>
    </row>
    <row r="1267" spans="1:4" ht="25.5" x14ac:dyDescent="0.2">
      <c r="A1267" s="608">
        <v>92576</v>
      </c>
      <c r="B1267" s="609" t="s">
        <v>4029</v>
      </c>
      <c r="C1267" s="610" t="s">
        <v>54</v>
      </c>
      <c r="D1267" s="611">
        <v>25.98</v>
      </c>
    </row>
    <row r="1268" spans="1:4" ht="38.25" x14ac:dyDescent="0.2">
      <c r="A1268" s="608">
        <v>92577</v>
      </c>
      <c r="B1268" s="609" t="s">
        <v>4030</v>
      </c>
      <c r="C1268" s="610" t="s">
        <v>54</v>
      </c>
      <c r="D1268" s="611">
        <v>99.06</v>
      </c>
    </row>
    <row r="1269" spans="1:4" ht="38.25" x14ac:dyDescent="0.2">
      <c r="A1269" s="608">
        <v>92578</v>
      </c>
      <c r="B1269" s="609" t="s">
        <v>4031</v>
      </c>
      <c r="C1269" s="610" t="s">
        <v>54</v>
      </c>
      <c r="D1269" s="611">
        <v>50.11</v>
      </c>
    </row>
    <row r="1270" spans="1:4" ht="38.25" x14ac:dyDescent="0.2">
      <c r="A1270" s="608">
        <v>92579</v>
      </c>
      <c r="B1270" s="609" t="s">
        <v>4032</v>
      </c>
      <c r="C1270" s="610" t="s">
        <v>54</v>
      </c>
      <c r="D1270" s="611">
        <v>27.49</v>
      </c>
    </row>
    <row r="1271" spans="1:4" ht="38.25" x14ac:dyDescent="0.2">
      <c r="A1271" s="608">
        <v>92580</v>
      </c>
      <c r="B1271" s="609" t="s">
        <v>4033</v>
      </c>
      <c r="C1271" s="610" t="s">
        <v>54</v>
      </c>
      <c r="D1271" s="611">
        <v>34.22</v>
      </c>
    </row>
    <row r="1272" spans="1:4" ht="38.25" x14ac:dyDescent="0.2">
      <c r="A1272" s="608">
        <v>92581</v>
      </c>
      <c r="B1272" s="609" t="s">
        <v>4034</v>
      </c>
      <c r="C1272" s="610" t="s">
        <v>54</v>
      </c>
      <c r="D1272" s="611">
        <v>35.909999999999997</v>
      </c>
    </row>
    <row r="1273" spans="1:4" ht="25.5" x14ac:dyDescent="0.2">
      <c r="A1273" s="608">
        <v>92582</v>
      </c>
      <c r="B1273" s="609" t="s">
        <v>2372</v>
      </c>
      <c r="C1273" s="610" t="s">
        <v>38</v>
      </c>
      <c r="D1273" s="611">
        <v>494.52</v>
      </c>
    </row>
    <row r="1274" spans="1:4" ht="25.5" x14ac:dyDescent="0.2">
      <c r="A1274" s="608">
        <v>92584</v>
      </c>
      <c r="B1274" s="609" t="s">
        <v>2373</v>
      </c>
      <c r="C1274" s="610" t="s">
        <v>38</v>
      </c>
      <c r="D1274" s="611">
        <v>585.6</v>
      </c>
    </row>
    <row r="1275" spans="1:4" ht="25.5" x14ac:dyDescent="0.2">
      <c r="A1275" s="608">
        <v>92586</v>
      </c>
      <c r="B1275" s="609" t="s">
        <v>2374</v>
      </c>
      <c r="C1275" s="610" t="s">
        <v>38</v>
      </c>
      <c r="D1275" s="611">
        <v>676.69</v>
      </c>
    </row>
    <row r="1276" spans="1:4" ht="25.5" x14ac:dyDescent="0.2">
      <c r="A1276" s="608">
        <v>92588</v>
      </c>
      <c r="B1276" s="609" t="s">
        <v>2375</v>
      </c>
      <c r="C1276" s="610" t="s">
        <v>38</v>
      </c>
      <c r="D1276" s="611">
        <v>848.59</v>
      </c>
    </row>
    <row r="1277" spans="1:4" ht="25.5" x14ac:dyDescent="0.2">
      <c r="A1277" s="608">
        <v>92590</v>
      </c>
      <c r="B1277" s="609" t="s">
        <v>2376</v>
      </c>
      <c r="C1277" s="610" t="s">
        <v>38</v>
      </c>
      <c r="D1277" s="611">
        <v>939.68</v>
      </c>
    </row>
    <row r="1278" spans="1:4" ht="25.5" x14ac:dyDescent="0.2">
      <c r="A1278" s="608">
        <v>92592</v>
      </c>
      <c r="B1278" s="609" t="s">
        <v>2377</v>
      </c>
      <c r="C1278" s="610" t="s">
        <v>38</v>
      </c>
      <c r="D1278" s="611">
        <v>1052.7</v>
      </c>
    </row>
    <row r="1279" spans="1:4" ht="38.25" x14ac:dyDescent="0.2">
      <c r="A1279" s="608">
        <v>92593</v>
      </c>
      <c r="B1279" s="609" t="s">
        <v>564</v>
      </c>
      <c r="C1279" s="610" t="s">
        <v>21</v>
      </c>
      <c r="D1279" s="611">
        <v>7.97</v>
      </c>
    </row>
    <row r="1280" spans="1:4" ht="25.5" x14ac:dyDescent="0.2">
      <c r="A1280" s="608">
        <v>92594</v>
      </c>
      <c r="B1280" s="609" t="s">
        <v>2378</v>
      </c>
      <c r="C1280" s="610" t="s">
        <v>38</v>
      </c>
      <c r="D1280" s="611">
        <v>1225.56</v>
      </c>
    </row>
    <row r="1281" spans="1:4" ht="25.5" x14ac:dyDescent="0.2">
      <c r="A1281" s="608">
        <v>92596</v>
      </c>
      <c r="B1281" s="609" t="s">
        <v>2379</v>
      </c>
      <c r="C1281" s="610" t="s">
        <v>38</v>
      </c>
      <c r="D1281" s="611">
        <v>1355.82</v>
      </c>
    </row>
    <row r="1282" spans="1:4" ht="25.5" x14ac:dyDescent="0.2">
      <c r="A1282" s="608">
        <v>92598</v>
      </c>
      <c r="B1282" s="609" t="s">
        <v>2380</v>
      </c>
      <c r="C1282" s="610" t="s">
        <v>38</v>
      </c>
      <c r="D1282" s="611">
        <v>1446.9</v>
      </c>
    </row>
    <row r="1283" spans="1:4" ht="25.5" x14ac:dyDescent="0.2">
      <c r="A1283" s="608">
        <v>92600</v>
      </c>
      <c r="B1283" s="609" t="s">
        <v>2381</v>
      </c>
      <c r="C1283" s="610" t="s">
        <v>38</v>
      </c>
      <c r="D1283" s="611">
        <v>1561.04</v>
      </c>
    </row>
    <row r="1284" spans="1:4" ht="38.25" x14ac:dyDescent="0.2">
      <c r="A1284" s="608">
        <v>92602</v>
      </c>
      <c r="B1284" s="609" t="s">
        <v>2382</v>
      </c>
      <c r="C1284" s="610" t="s">
        <v>38</v>
      </c>
      <c r="D1284" s="611">
        <v>494.52</v>
      </c>
    </row>
    <row r="1285" spans="1:4" ht="38.25" x14ac:dyDescent="0.2">
      <c r="A1285" s="608">
        <v>92604</v>
      </c>
      <c r="B1285" s="609" t="s">
        <v>2383</v>
      </c>
      <c r="C1285" s="610" t="s">
        <v>38</v>
      </c>
      <c r="D1285" s="611">
        <v>562.54</v>
      </c>
    </row>
    <row r="1286" spans="1:4" ht="38.25" x14ac:dyDescent="0.2">
      <c r="A1286" s="608">
        <v>92606</v>
      </c>
      <c r="B1286" s="609" t="s">
        <v>2384</v>
      </c>
      <c r="C1286" s="610" t="s">
        <v>38</v>
      </c>
      <c r="D1286" s="611">
        <v>653.63</v>
      </c>
    </row>
    <row r="1287" spans="1:4" ht="38.25" x14ac:dyDescent="0.2">
      <c r="A1287" s="608">
        <v>92608</v>
      </c>
      <c r="B1287" s="609" t="s">
        <v>2385</v>
      </c>
      <c r="C1287" s="610" t="s">
        <v>38</v>
      </c>
      <c r="D1287" s="611">
        <v>802.47</v>
      </c>
    </row>
    <row r="1288" spans="1:4" ht="38.25" x14ac:dyDescent="0.2">
      <c r="A1288" s="608">
        <v>92610</v>
      </c>
      <c r="B1288" s="609" t="s">
        <v>2386</v>
      </c>
      <c r="C1288" s="610" t="s">
        <v>38</v>
      </c>
      <c r="D1288" s="611">
        <v>893.56</v>
      </c>
    </row>
    <row r="1289" spans="1:4" ht="38.25" x14ac:dyDescent="0.2">
      <c r="A1289" s="608">
        <v>92612</v>
      </c>
      <c r="B1289" s="609" t="s">
        <v>2387</v>
      </c>
      <c r="C1289" s="610" t="s">
        <v>38</v>
      </c>
      <c r="D1289" s="611">
        <v>1006.58</v>
      </c>
    </row>
    <row r="1290" spans="1:4" ht="38.25" x14ac:dyDescent="0.2">
      <c r="A1290" s="608">
        <v>92614</v>
      </c>
      <c r="B1290" s="609" t="s">
        <v>2388</v>
      </c>
      <c r="C1290" s="610" t="s">
        <v>38</v>
      </c>
      <c r="D1290" s="611">
        <v>1133.33</v>
      </c>
    </row>
    <row r="1291" spans="1:4" ht="38.25" x14ac:dyDescent="0.2">
      <c r="A1291" s="608">
        <v>92616</v>
      </c>
      <c r="B1291" s="609" t="s">
        <v>2389</v>
      </c>
      <c r="C1291" s="610" t="s">
        <v>38</v>
      </c>
      <c r="D1291" s="611">
        <v>1286.6500000000001</v>
      </c>
    </row>
    <row r="1292" spans="1:4" ht="38.25" x14ac:dyDescent="0.2">
      <c r="A1292" s="608">
        <v>92618</v>
      </c>
      <c r="B1292" s="609" t="s">
        <v>2390</v>
      </c>
      <c r="C1292" s="610" t="s">
        <v>38</v>
      </c>
      <c r="D1292" s="611">
        <v>1377.73</v>
      </c>
    </row>
    <row r="1293" spans="1:4" ht="38.25" x14ac:dyDescent="0.2">
      <c r="A1293" s="608">
        <v>92620</v>
      </c>
      <c r="B1293" s="609" t="s">
        <v>2391</v>
      </c>
      <c r="C1293" s="610" t="s">
        <v>38</v>
      </c>
      <c r="D1293" s="611">
        <v>1468.8</v>
      </c>
    </row>
    <row r="1294" spans="1:4" ht="38.25" x14ac:dyDescent="0.2">
      <c r="A1294" s="608">
        <v>100357</v>
      </c>
      <c r="B1294" s="609" t="s">
        <v>4035</v>
      </c>
      <c r="C1294" s="610" t="s">
        <v>38</v>
      </c>
      <c r="D1294" s="611">
        <v>560.66999999999996</v>
      </c>
    </row>
    <row r="1295" spans="1:4" ht="38.25" x14ac:dyDescent="0.2">
      <c r="A1295" s="608">
        <v>100358</v>
      </c>
      <c r="B1295" s="609" t="s">
        <v>4036</v>
      </c>
      <c r="C1295" s="610" t="s">
        <v>38</v>
      </c>
      <c r="D1295" s="611">
        <v>767.74</v>
      </c>
    </row>
    <row r="1296" spans="1:4" ht="38.25" x14ac:dyDescent="0.2">
      <c r="A1296" s="608">
        <v>100359</v>
      </c>
      <c r="B1296" s="609" t="s">
        <v>4037</v>
      </c>
      <c r="C1296" s="610" t="s">
        <v>38</v>
      </c>
      <c r="D1296" s="611">
        <v>799.85</v>
      </c>
    </row>
    <row r="1297" spans="1:4" ht="38.25" x14ac:dyDescent="0.2">
      <c r="A1297" s="608">
        <v>100360</v>
      </c>
      <c r="B1297" s="609" t="s">
        <v>4038</v>
      </c>
      <c r="C1297" s="610" t="s">
        <v>38</v>
      </c>
      <c r="D1297" s="611">
        <v>882.96</v>
      </c>
    </row>
    <row r="1298" spans="1:4" ht="38.25" x14ac:dyDescent="0.2">
      <c r="A1298" s="608">
        <v>100361</v>
      </c>
      <c r="B1298" s="609" t="s">
        <v>4039</v>
      </c>
      <c r="C1298" s="610" t="s">
        <v>38</v>
      </c>
      <c r="D1298" s="611">
        <v>1103.1199999999999</v>
      </c>
    </row>
    <row r="1299" spans="1:4" ht="38.25" x14ac:dyDescent="0.2">
      <c r="A1299" s="608">
        <v>100362</v>
      </c>
      <c r="B1299" s="609" t="s">
        <v>4040</v>
      </c>
      <c r="C1299" s="610" t="s">
        <v>38</v>
      </c>
      <c r="D1299" s="611">
        <v>1490.16</v>
      </c>
    </row>
    <row r="1300" spans="1:4" ht="38.25" x14ac:dyDescent="0.2">
      <c r="A1300" s="608">
        <v>100363</v>
      </c>
      <c r="B1300" s="609" t="s">
        <v>4041</v>
      </c>
      <c r="C1300" s="610" t="s">
        <v>38</v>
      </c>
      <c r="D1300" s="611">
        <v>1530.71</v>
      </c>
    </row>
    <row r="1301" spans="1:4" ht="38.25" x14ac:dyDescent="0.2">
      <c r="A1301" s="608">
        <v>100364</v>
      </c>
      <c r="B1301" s="609" t="s">
        <v>4042</v>
      </c>
      <c r="C1301" s="610" t="s">
        <v>38</v>
      </c>
      <c r="D1301" s="611">
        <v>1656.15</v>
      </c>
    </row>
    <row r="1302" spans="1:4" ht="38.25" x14ac:dyDescent="0.2">
      <c r="A1302" s="608">
        <v>100365</v>
      </c>
      <c r="B1302" s="609" t="s">
        <v>4043</v>
      </c>
      <c r="C1302" s="610" t="s">
        <v>38</v>
      </c>
      <c r="D1302" s="611">
        <v>1901.09</v>
      </c>
    </row>
    <row r="1303" spans="1:4" ht="38.25" x14ac:dyDescent="0.2">
      <c r="A1303" s="608">
        <v>100366</v>
      </c>
      <c r="B1303" s="609" t="s">
        <v>4044</v>
      </c>
      <c r="C1303" s="610" t="s">
        <v>38</v>
      </c>
      <c r="D1303" s="611">
        <v>2005.57</v>
      </c>
    </row>
    <row r="1304" spans="1:4" ht="38.25" x14ac:dyDescent="0.2">
      <c r="A1304" s="608">
        <v>100367</v>
      </c>
      <c r="B1304" s="609" t="s">
        <v>4045</v>
      </c>
      <c r="C1304" s="610" t="s">
        <v>38</v>
      </c>
      <c r="D1304" s="611">
        <v>548.85</v>
      </c>
    </row>
    <row r="1305" spans="1:4" ht="38.25" x14ac:dyDescent="0.2">
      <c r="A1305" s="608">
        <v>100368</v>
      </c>
      <c r="B1305" s="609" t="s">
        <v>4046</v>
      </c>
      <c r="C1305" s="610" t="s">
        <v>38</v>
      </c>
      <c r="D1305" s="611">
        <v>753.16</v>
      </c>
    </row>
    <row r="1306" spans="1:4" ht="38.25" x14ac:dyDescent="0.2">
      <c r="A1306" s="608">
        <v>100369</v>
      </c>
      <c r="B1306" s="609" t="s">
        <v>4047</v>
      </c>
      <c r="C1306" s="610" t="s">
        <v>38</v>
      </c>
      <c r="D1306" s="611">
        <v>785.28</v>
      </c>
    </row>
    <row r="1307" spans="1:4" ht="38.25" x14ac:dyDescent="0.2">
      <c r="A1307" s="608">
        <v>100370</v>
      </c>
      <c r="B1307" s="609" t="s">
        <v>4048</v>
      </c>
      <c r="C1307" s="610" t="s">
        <v>38</v>
      </c>
      <c r="D1307" s="611">
        <v>913.56</v>
      </c>
    </row>
    <row r="1308" spans="1:4" ht="38.25" x14ac:dyDescent="0.2">
      <c r="A1308" s="608">
        <v>100371</v>
      </c>
      <c r="B1308" s="609" t="s">
        <v>4049</v>
      </c>
      <c r="C1308" s="610" t="s">
        <v>38</v>
      </c>
      <c r="D1308" s="611">
        <v>1064.26</v>
      </c>
    </row>
    <row r="1309" spans="1:4" ht="38.25" x14ac:dyDescent="0.2">
      <c r="A1309" s="608">
        <v>100372</v>
      </c>
      <c r="B1309" s="609" t="s">
        <v>4050</v>
      </c>
      <c r="C1309" s="610" t="s">
        <v>38</v>
      </c>
      <c r="D1309" s="611">
        <v>1423.56</v>
      </c>
    </row>
    <row r="1310" spans="1:4" ht="38.25" x14ac:dyDescent="0.2">
      <c r="A1310" s="608">
        <v>100373</v>
      </c>
      <c r="B1310" s="609" t="s">
        <v>4051</v>
      </c>
      <c r="C1310" s="610" t="s">
        <v>38</v>
      </c>
      <c r="D1310" s="611">
        <v>1462.35</v>
      </c>
    </row>
    <row r="1311" spans="1:4" ht="38.25" x14ac:dyDescent="0.2">
      <c r="A1311" s="608">
        <v>100374</v>
      </c>
      <c r="B1311" s="609" t="s">
        <v>4052</v>
      </c>
      <c r="C1311" s="610" t="s">
        <v>38</v>
      </c>
      <c r="D1311" s="611">
        <v>1565</v>
      </c>
    </row>
    <row r="1312" spans="1:4" ht="38.25" x14ac:dyDescent="0.2">
      <c r="A1312" s="608">
        <v>100375</v>
      </c>
      <c r="B1312" s="609" t="s">
        <v>4053</v>
      </c>
      <c r="C1312" s="610" t="s">
        <v>38</v>
      </c>
      <c r="D1312" s="611">
        <v>1766.55</v>
      </c>
    </row>
    <row r="1313" spans="1:4" ht="38.25" x14ac:dyDescent="0.2">
      <c r="A1313" s="608">
        <v>100376</v>
      </c>
      <c r="B1313" s="609" t="s">
        <v>4054</v>
      </c>
      <c r="C1313" s="610" t="s">
        <v>38</v>
      </c>
      <c r="D1313" s="611">
        <v>1739.51</v>
      </c>
    </row>
    <row r="1314" spans="1:4" ht="38.25" x14ac:dyDescent="0.2">
      <c r="A1314" s="608">
        <v>100377</v>
      </c>
      <c r="B1314" s="609" t="s">
        <v>4927</v>
      </c>
      <c r="C1314" s="610" t="s">
        <v>21</v>
      </c>
      <c r="D1314" s="611">
        <v>8.36</v>
      </c>
    </row>
    <row r="1315" spans="1:4" ht="25.5" x14ac:dyDescent="0.2">
      <c r="A1315" s="608">
        <v>100378</v>
      </c>
      <c r="B1315" s="609" t="s">
        <v>4928</v>
      </c>
      <c r="C1315" s="610" t="s">
        <v>21</v>
      </c>
      <c r="D1315" s="611">
        <v>7.77</v>
      </c>
    </row>
    <row r="1316" spans="1:4" ht="51" x14ac:dyDescent="0.2">
      <c r="A1316" s="608">
        <v>100382</v>
      </c>
      <c r="B1316" s="609" t="s">
        <v>4055</v>
      </c>
      <c r="C1316" s="610" t="s">
        <v>54</v>
      </c>
      <c r="D1316" s="611">
        <v>11.52</v>
      </c>
    </row>
    <row r="1317" spans="1:4" ht="25.5" x14ac:dyDescent="0.2">
      <c r="A1317" s="608">
        <v>94444</v>
      </c>
      <c r="B1317" s="609" t="s">
        <v>4056</v>
      </c>
      <c r="C1317" s="610" t="s">
        <v>54</v>
      </c>
      <c r="D1317" s="611">
        <v>887.47</v>
      </c>
    </row>
    <row r="1318" spans="1:4" x14ac:dyDescent="0.2">
      <c r="A1318" s="608" t="s">
        <v>3640</v>
      </c>
      <c r="B1318" s="609" t="s">
        <v>642</v>
      </c>
      <c r="C1318" s="610" t="s">
        <v>54</v>
      </c>
      <c r="D1318" s="611">
        <v>7.82</v>
      </c>
    </row>
    <row r="1319" spans="1:4" x14ac:dyDescent="0.2">
      <c r="A1319" s="608" t="s">
        <v>3641</v>
      </c>
      <c r="B1319" s="609" t="s">
        <v>643</v>
      </c>
      <c r="C1319" s="610" t="s">
        <v>35</v>
      </c>
      <c r="D1319" s="611">
        <v>118.68</v>
      </c>
    </row>
    <row r="1320" spans="1:4" x14ac:dyDescent="0.2">
      <c r="A1320" s="608">
        <v>83670</v>
      </c>
      <c r="B1320" s="609" t="s">
        <v>125</v>
      </c>
      <c r="C1320" s="610" t="s">
        <v>18</v>
      </c>
      <c r="D1320" s="611">
        <v>42.39</v>
      </c>
    </row>
    <row r="1321" spans="1:4" x14ac:dyDescent="0.2">
      <c r="A1321" s="608">
        <v>83671</v>
      </c>
      <c r="B1321" s="609" t="s">
        <v>126</v>
      </c>
      <c r="C1321" s="610" t="s">
        <v>18</v>
      </c>
      <c r="D1321" s="611">
        <v>45.63</v>
      </c>
    </row>
    <row r="1322" spans="1:4" ht="38.25" x14ac:dyDescent="0.2">
      <c r="A1322" s="608">
        <v>92743</v>
      </c>
      <c r="B1322" s="609" t="s">
        <v>4057</v>
      </c>
      <c r="C1322" s="610" t="s">
        <v>35</v>
      </c>
      <c r="D1322" s="611">
        <v>482.66</v>
      </c>
    </row>
    <row r="1323" spans="1:4" ht="38.25" x14ac:dyDescent="0.2">
      <c r="A1323" s="608">
        <v>92744</v>
      </c>
      <c r="B1323" s="609" t="s">
        <v>4058</v>
      </c>
      <c r="C1323" s="610" t="s">
        <v>35</v>
      </c>
      <c r="D1323" s="611">
        <v>478.44</v>
      </c>
    </row>
    <row r="1324" spans="1:4" ht="51" x14ac:dyDescent="0.2">
      <c r="A1324" s="608">
        <v>92745</v>
      </c>
      <c r="B1324" s="609" t="s">
        <v>4059</v>
      </c>
      <c r="C1324" s="610" t="s">
        <v>35</v>
      </c>
      <c r="D1324" s="611">
        <v>599.89</v>
      </c>
    </row>
    <row r="1325" spans="1:4" ht="51" x14ac:dyDescent="0.2">
      <c r="A1325" s="608">
        <v>92746</v>
      </c>
      <c r="B1325" s="609" t="s">
        <v>4060</v>
      </c>
      <c r="C1325" s="610" t="s">
        <v>35</v>
      </c>
      <c r="D1325" s="611">
        <v>563.48</v>
      </c>
    </row>
    <row r="1326" spans="1:4" ht="51" x14ac:dyDescent="0.2">
      <c r="A1326" s="608">
        <v>92747</v>
      </c>
      <c r="B1326" s="609" t="s">
        <v>4061</v>
      </c>
      <c r="C1326" s="610" t="s">
        <v>35</v>
      </c>
      <c r="D1326" s="611">
        <v>666.54</v>
      </c>
    </row>
    <row r="1327" spans="1:4" ht="51" x14ac:dyDescent="0.2">
      <c r="A1327" s="608">
        <v>92748</v>
      </c>
      <c r="B1327" s="609" t="s">
        <v>4062</v>
      </c>
      <c r="C1327" s="610" t="s">
        <v>35</v>
      </c>
      <c r="D1327" s="611">
        <v>612.01</v>
      </c>
    </row>
    <row r="1328" spans="1:4" ht="38.25" x14ac:dyDescent="0.2">
      <c r="A1328" s="608">
        <v>92749</v>
      </c>
      <c r="B1328" s="609" t="s">
        <v>4063</v>
      </c>
      <c r="C1328" s="610" t="s">
        <v>35</v>
      </c>
      <c r="D1328" s="611">
        <v>701.71</v>
      </c>
    </row>
    <row r="1329" spans="1:4" ht="38.25" x14ac:dyDescent="0.2">
      <c r="A1329" s="608">
        <v>92750</v>
      </c>
      <c r="B1329" s="609" t="s">
        <v>4064</v>
      </c>
      <c r="C1329" s="610" t="s">
        <v>35</v>
      </c>
      <c r="D1329" s="611">
        <v>1217.04</v>
      </c>
    </row>
    <row r="1330" spans="1:4" ht="38.25" x14ac:dyDescent="0.2">
      <c r="A1330" s="608">
        <v>92751</v>
      </c>
      <c r="B1330" s="609" t="s">
        <v>4065</v>
      </c>
      <c r="C1330" s="610" t="s">
        <v>35</v>
      </c>
      <c r="D1330" s="611">
        <v>1516.9</v>
      </c>
    </row>
    <row r="1331" spans="1:4" ht="38.25" x14ac:dyDescent="0.2">
      <c r="A1331" s="608">
        <v>92752</v>
      </c>
      <c r="B1331" s="609" t="s">
        <v>4066</v>
      </c>
      <c r="C1331" s="610" t="s">
        <v>35</v>
      </c>
      <c r="D1331" s="611">
        <v>1815.8</v>
      </c>
    </row>
    <row r="1332" spans="1:4" ht="51" x14ac:dyDescent="0.2">
      <c r="A1332" s="608">
        <v>92753</v>
      </c>
      <c r="B1332" s="609" t="s">
        <v>4067</v>
      </c>
      <c r="C1332" s="610" t="s">
        <v>35</v>
      </c>
      <c r="D1332" s="611">
        <v>457.79</v>
      </c>
    </row>
    <row r="1333" spans="1:4" ht="51" x14ac:dyDescent="0.2">
      <c r="A1333" s="608">
        <v>92754</v>
      </c>
      <c r="B1333" s="609" t="s">
        <v>4068</v>
      </c>
      <c r="C1333" s="610" t="s">
        <v>35</v>
      </c>
      <c r="D1333" s="611">
        <v>419</v>
      </c>
    </row>
    <row r="1334" spans="1:4" ht="38.25" x14ac:dyDescent="0.2">
      <c r="A1334" s="608">
        <v>92755</v>
      </c>
      <c r="B1334" s="609" t="s">
        <v>2420</v>
      </c>
      <c r="C1334" s="610" t="s">
        <v>54</v>
      </c>
      <c r="D1334" s="611">
        <v>179.04</v>
      </c>
    </row>
    <row r="1335" spans="1:4" ht="38.25" x14ac:dyDescent="0.2">
      <c r="A1335" s="608">
        <v>92756</v>
      </c>
      <c r="B1335" s="609" t="s">
        <v>2421</v>
      </c>
      <c r="C1335" s="610" t="s">
        <v>54</v>
      </c>
      <c r="D1335" s="611">
        <v>202.47</v>
      </c>
    </row>
    <row r="1336" spans="1:4" ht="38.25" x14ac:dyDescent="0.2">
      <c r="A1336" s="608">
        <v>92757</v>
      </c>
      <c r="B1336" s="609" t="s">
        <v>2422</v>
      </c>
      <c r="C1336" s="610" t="s">
        <v>54</v>
      </c>
      <c r="D1336" s="611">
        <v>230.98</v>
      </c>
    </row>
    <row r="1337" spans="1:4" ht="38.25" x14ac:dyDescent="0.2">
      <c r="A1337" s="608">
        <v>92758</v>
      </c>
      <c r="B1337" s="609" t="s">
        <v>2423</v>
      </c>
      <c r="C1337" s="610" t="s">
        <v>35</v>
      </c>
      <c r="D1337" s="611">
        <v>568.9</v>
      </c>
    </row>
    <row r="1338" spans="1:4" ht="51" x14ac:dyDescent="0.2">
      <c r="A1338" s="608">
        <v>91069</v>
      </c>
      <c r="B1338" s="609" t="s">
        <v>2059</v>
      </c>
      <c r="C1338" s="610" t="s">
        <v>54</v>
      </c>
      <c r="D1338" s="611">
        <v>85.27</v>
      </c>
    </row>
    <row r="1339" spans="1:4" ht="51" x14ac:dyDescent="0.2">
      <c r="A1339" s="608">
        <v>91070</v>
      </c>
      <c r="B1339" s="609" t="s">
        <v>2060</v>
      </c>
      <c r="C1339" s="610" t="s">
        <v>54</v>
      </c>
      <c r="D1339" s="611">
        <v>94.52</v>
      </c>
    </row>
    <row r="1340" spans="1:4" ht="51" x14ac:dyDescent="0.2">
      <c r="A1340" s="608">
        <v>91071</v>
      </c>
      <c r="B1340" s="609" t="s">
        <v>2061</v>
      </c>
      <c r="C1340" s="610" t="s">
        <v>54</v>
      </c>
      <c r="D1340" s="611">
        <v>111.51</v>
      </c>
    </row>
    <row r="1341" spans="1:4" ht="51" x14ac:dyDescent="0.2">
      <c r="A1341" s="608">
        <v>91072</v>
      </c>
      <c r="B1341" s="609" t="s">
        <v>2062</v>
      </c>
      <c r="C1341" s="610" t="s">
        <v>54</v>
      </c>
      <c r="D1341" s="611">
        <v>120.78</v>
      </c>
    </row>
    <row r="1342" spans="1:4" ht="51" x14ac:dyDescent="0.2">
      <c r="A1342" s="608">
        <v>91073</v>
      </c>
      <c r="B1342" s="609" t="s">
        <v>2063</v>
      </c>
      <c r="C1342" s="610" t="s">
        <v>54</v>
      </c>
      <c r="D1342" s="611">
        <v>94.01</v>
      </c>
    </row>
    <row r="1343" spans="1:4" ht="51" x14ac:dyDescent="0.2">
      <c r="A1343" s="608">
        <v>91074</v>
      </c>
      <c r="B1343" s="609" t="s">
        <v>2064</v>
      </c>
      <c r="C1343" s="610" t="s">
        <v>54</v>
      </c>
      <c r="D1343" s="611">
        <v>104.2</v>
      </c>
    </row>
    <row r="1344" spans="1:4" ht="51" x14ac:dyDescent="0.2">
      <c r="A1344" s="608">
        <v>91075</v>
      </c>
      <c r="B1344" s="609" t="s">
        <v>2065</v>
      </c>
      <c r="C1344" s="610" t="s">
        <v>54</v>
      </c>
      <c r="D1344" s="611">
        <v>121.7</v>
      </c>
    </row>
    <row r="1345" spans="1:4" ht="51" x14ac:dyDescent="0.2">
      <c r="A1345" s="608">
        <v>91076</v>
      </c>
      <c r="B1345" s="609" t="s">
        <v>2066</v>
      </c>
      <c r="C1345" s="610" t="s">
        <v>54</v>
      </c>
      <c r="D1345" s="611">
        <v>131.9</v>
      </c>
    </row>
    <row r="1346" spans="1:4" ht="51" x14ac:dyDescent="0.2">
      <c r="A1346" s="608">
        <v>91077</v>
      </c>
      <c r="B1346" s="609" t="s">
        <v>2067</v>
      </c>
      <c r="C1346" s="610" t="s">
        <v>54</v>
      </c>
      <c r="D1346" s="611">
        <v>95.21</v>
      </c>
    </row>
    <row r="1347" spans="1:4" ht="51" x14ac:dyDescent="0.2">
      <c r="A1347" s="608">
        <v>91078</v>
      </c>
      <c r="B1347" s="609" t="s">
        <v>2068</v>
      </c>
      <c r="C1347" s="610" t="s">
        <v>54</v>
      </c>
      <c r="D1347" s="611">
        <v>112.13</v>
      </c>
    </row>
    <row r="1348" spans="1:4" ht="51" x14ac:dyDescent="0.2">
      <c r="A1348" s="608">
        <v>91079</v>
      </c>
      <c r="B1348" s="609" t="s">
        <v>2069</v>
      </c>
      <c r="C1348" s="610" t="s">
        <v>54</v>
      </c>
      <c r="D1348" s="611">
        <v>99.13</v>
      </c>
    </row>
    <row r="1349" spans="1:4" ht="51" x14ac:dyDescent="0.2">
      <c r="A1349" s="608">
        <v>91080</v>
      </c>
      <c r="B1349" s="609" t="s">
        <v>2070</v>
      </c>
      <c r="C1349" s="610" t="s">
        <v>54</v>
      </c>
      <c r="D1349" s="611">
        <v>115.92</v>
      </c>
    </row>
    <row r="1350" spans="1:4" ht="51" x14ac:dyDescent="0.2">
      <c r="A1350" s="608">
        <v>91081</v>
      </c>
      <c r="B1350" s="609" t="s">
        <v>2071</v>
      </c>
      <c r="C1350" s="610" t="s">
        <v>54</v>
      </c>
      <c r="D1350" s="611">
        <v>105.1</v>
      </c>
    </row>
    <row r="1351" spans="1:4" ht="51" x14ac:dyDescent="0.2">
      <c r="A1351" s="608">
        <v>91082</v>
      </c>
      <c r="B1351" s="609" t="s">
        <v>2072</v>
      </c>
      <c r="C1351" s="610" t="s">
        <v>54</v>
      </c>
      <c r="D1351" s="611">
        <v>122.81</v>
      </c>
    </row>
    <row r="1352" spans="1:4" ht="51" x14ac:dyDescent="0.2">
      <c r="A1352" s="608">
        <v>91083</v>
      </c>
      <c r="B1352" s="609" t="s">
        <v>2073</v>
      </c>
      <c r="C1352" s="610" t="s">
        <v>54</v>
      </c>
      <c r="D1352" s="611">
        <v>111.94</v>
      </c>
    </row>
    <row r="1353" spans="1:4" ht="51" x14ac:dyDescent="0.2">
      <c r="A1353" s="608">
        <v>91084</v>
      </c>
      <c r="B1353" s="609" t="s">
        <v>2074</v>
      </c>
      <c r="C1353" s="610" t="s">
        <v>54</v>
      </c>
      <c r="D1353" s="611">
        <v>129.51</v>
      </c>
    </row>
    <row r="1354" spans="1:4" ht="51" x14ac:dyDescent="0.2">
      <c r="A1354" s="608">
        <v>91086</v>
      </c>
      <c r="B1354" s="609" t="s">
        <v>2075</v>
      </c>
      <c r="C1354" s="610" t="s">
        <v>54</v>
      </c>
      <c r="D1354" s="611">
        <v>92.05</v>
      </c>
    </row>
    <row r="1355" spans="1:4" ht="51" x14ac:dyDescent="0.2">
      <c r="A1355" s="608">
        <v>91087</v>
      </c>
      <c r="B1355" s="609" t="s">
        <v>2076</v>
      </c>
      <c r="C1355" s="610" t="s">
        <v>54</v>
      </c>
      <c r="D1355" s="611">
        <v>101.57</v>
      </c>
    </row>
    <row r="1356" spans="1:4" ht="51" x14ac:dyDescent="0.2">
      <c r="A1356" s="608">
        <v>91088</v>
      </c>
      <c r="B1356" s="609" t="s">
        <v>488</v>
      </c>
      <c r="C1356" s="610" t="s">
        <v>54</v>
      </c>
      <c r="D1356" s="611">
        <v>119.3</v>
      </c>
    </row>
    <row r="1357" spans="1:4" ht="51" x14ac:dyDescent="0.2">
      <c r="A1357" s="608">
        <v>91089</v>
      </c>
      <c r="B1357" s="609" t="s">
        <v>489</v>
      </c>
      <c r="C1357" s="610" t="s">
        <v>54</v>
      </c>
      <c r="D1357" s="611">
        <v>128.88</v>
      </c>
    </row>
    <row r="1358" spans="1:4" ht="51" x14ac:dyDescent="0.2">
      <c r="A1358" s="608">
        <v>91090</v>
      </c>
      <c r="B1358" s="609" t="s">
        <v>2077</v>
      </c>
      <c r="C1358" s="610" t="s">
        <v>54</v>
      </c>
      <c r="D1358" s="611">
        <v>99.46</v>
      </c>
    </row>
    <row r="1359" spans="1:4" ht="51" x14ac:dyDescent="0.2">
      <c r="A1359" s="608">
        <v>91091</v>
      </c>
      <c r="B1359" s="609" t="s">
        <v>2078</v>
      </c>
      <c r="C1359" s="610" t="s">
        <v>54</v>
      </c>
      <c r="D1359" s="611">
        <v>109.97</v>
      </c>
    </row>
    <row r="1360" spans="1:4" ht="51" x14ac:dyDescent="0.2">
      <c r="A1360" s="608">
        <v>91092</v>
      </c>
      <c r="B1360" s="609" t="s">
        <v>490</v>
      </c>
      <c r="C1360" s="610" t="s">
        <v>54</v>
      </c>
      <c r="D1360" s="611">
        <v>127.79</v>
      </c>
    </row>
    <row r="1361" spans="1:4" ht="51" x14ac:dyDescent="0.2">
      <c r="A1361" s="608">
        <v>91093</v>
      </c>
      <c r="B1361" s="609" t="s">
        <v>491</v>
      </c>
      <c r="C1361" s="610" t="s">
        <v>54</v>
      </c>
      <c r="D1361" s="611">
        <v>138.56</v>
      </c>
    </row>
    <row r="1362" spans="1:4" ht="51" x14ac:dyDescent="0.2">
      <c r="A1362" s="608">
        <v>91094</v>
      </c>
      <c r="B1362" s="609" t="s">
        <v>2079</v>
      </c>
      <c r="C1362" s="610" t="s">
        <v>54</v>
      </c>
      <c r="D1362" s="611">
        <v>99.14</v>
      </c>
    </row>
    <row r="1363" spans="1:4" ht="51" x14ac:dyDescent="0.2">
      <c r="A1363" s="608">
        <v>91095</v>
      </c>
      <c r="B1363" s="609" t="s">
        <v>2080</v>
      </c>
      <c r="C1363" s="610" t="s">
        <v>54</v>
      </c>
      <c r="D1363" s="611">
        <v>116.31</v>
      </c>
    </row>
    <row r="1364" spans="1:4" ht="51" x14ac:dyDescent="0.2">
      <c r="A1364" s="608">
        <v>91096</v>
      </c>
      <c r="B1364" s="609" t="s">
        <v>2081</v>
      </c>
      <c r="C1364" s="610" t="s">
        <v>54</v>
      </c>
      <c r="D1364" s="611">
        <v>101.2</v>
      </c>
    </row>
    <row r="1365" spans="1:4" ht="51" x14ac:dyDescent="0.2">
      <c r="A1365" s="608">
        <v>91097</v>
      </c>
      <c r="B1365" s="609" t="s">
        <v>2082</v>
      </c>
      <c r="C1365" s="610" t="s">
        <v>54</v>
      </c>
      <c r="D1365" s="611">
        <v>118.31</v>
      </c>
    </row>
    <row r="1366" spans="1:4" ht="51" x14ac:dyDescent="0.2">
      <c r="A1366" s="608">
        <v>91098</v>
      </c>
      <c r="B1366" s="609" t="s">
        <v>2083</v>
      </c>
      <c r="C1366" s="610" t="s">
        <v>54</v>
      </c>
      <c r="D1366" s="611">
        <v>108.84</v>
      </c>
    </row>
    <row r="1367" spans="1:4" ht="51" x14ac:dyDescent="0.2">
      <c r="A1367" s="608">
        <v>91099</v>
      </c>
      <c r="B1367" s="609" t="s">
        <v>2084</v>
      </c>
      <c r="C1367" s="610" t="s">
        <v>54</v>
      </c>
      <c r="D1367" s="611">
        <v>126.9</v>
      </c>
    </row>
    <row r="1368" spans="1:4" ht="51" x14ac:dyDescent="0.2">
      <c r="A1368" s="608">
        <v>91100</v>
      </c>
      <c r="B1368" s="609" t="s">
        <v>2085</v>
      </c>
      <c r="C1368" s="610" t="s">
        <v>54</v>
      </c>
      <c r="D1368" s="611">
        <v>114.36</v>
      </c>
    </row>
    <row r="1369" spans="1:4" ht="51" x14ac:dyDescent="0.2">
      <c r="A1369" s="608">
        <v>91101</v>
      </c>
      <c r="B1369" s="609" t="s">
        <v>2086</v>
      </c>
      <c r="C1369" s="610" t="s">
        <v>54</v>
      </c>
      <c r="D1369" s="611">
        <v>132.37</v>
      </c>
    </row>
    <row r="1370" spans="1:4" ht="38.25" x14ac:dyDescent="0.2">
      <c r="A1370" s="608">
        <v>93952</v>
      </c>
      <c r="B1370" s="609" t="s">
        <v>596</v>
      </c>
      <c r="C1370" s="610" t="s">
        <v>18</v>
      </c>
      <c r="D1370" s="611">
        <v>152.61000000000001</v>
      </c>
    </row>
    <row r="1371" spans="1:4" ht="38.25" x14ac:dyDescent="0.2">
      <c r="A1371" s="608">
        <v>93953</v>
      </c>
      <c r="B1371" s="609" t="s">
        <v>2715</v>
      </c>
      <c r="C1371" s="610" t="s">
        <v>18</v>
      </c>
      <c r="D1371" s="611">
        <v>142.71</v>
      </c>
    </row>
    <row r="1372" spans="1:4" ht="38.25" x14ac:dyDescent="0.2">
      <c r="A1372" s="608">
        <v>93954</v>
      </c>
      <c r="B1372" s="609" t="s">
        <v>2716</v>
      </c>
      <c r="C1372" s="610" t="s">
        <v>18</v>
      </c>
      <c r="D1372" s="611">
        <v>136.75</v>
      </c>
    </row>
    <row r="1373" spans="1:4" ht="38.25" x14ac:dyDescent="0.2">
      <c r="A1373" s="608">
        <v>93955</v>
      </c>
      <c r="B1373" s="609" t="s">
        <v>597</v>
      </c>
      <c r="C1373" s="610" t="s">
        <v>18</v>
      </c>
      <c r="D1373" s="611">
        <v>132.51</v>
      </c>
    </row>
    <row r="1374" spans="1:4" ht="38.25" x14ac:dyDescent="0.2">
      <c r="A1374" s="608">
        <v>93956</v>
      </c>
      <c r="B1374" s="609" t="s">
        <v>2717</v>
      </c>
      <c r="C1374" s="610" t="s">
        <v>18</v>
      </c>
      <c r="D1374" s="611">
        <v>129.19</v>
      </c>
    </row>
    <row r="1375" spans="1:4" ht="38.25" x14ac:dyDescent="0.2">
      <c r="A1375" s="608">
        <v>93957</v>
      </c>
      <c r="B1375" s="609" t="s">
        <v>598</v>
      </c>
      <c r="C1375" s="610" t="s">
        <v>18</v>
      </c>
      <c r="D1375" s="611">
        <v>162.53</v>
      </c>
    </row>
    <row r="1376" spans="1:4" ht="38.25" x14ac:dyDescent="0.2">
      <c r="A1376" s="608">
        <v>93958</v>
      </c>
      <c r="B1376" s="609" t="s">
        <v>2718</v>
      </c>
      <c r="C1376" s="610" t="s">
        <v>18</v>
      </c>
      <c r="D1376" s="611">
        <v>152.01</v>
      </c>
    </row>
    <row r="1377" spans="1:4" ht="38.25" x14ac:dyDescent="0.2">
      <c r="A1377" s="608">
        <v>93959</v>
      </c>
      <c r="B1377" s="609" t="s">
        <v>2719</v>
      </c>
      <c r="C1377" s="610" t="s">
        <v>18</v>
      </c>
      <c r="D1377" s="611">
        <v>145.77000000000001</v>
      </c>
    </row>
    <row r="1378" spans="1:4" ht="38.25" x14ac:dyDescent="0.2">
      <c r="A1378" s="608">
        <v>93960</v>
      </c>
      <c r="B1378" s="609" t="s">
        <v>599</v>
      </c>
      <c r="C1378" s="610" t="s">
        <v>18</v>
      </c>
      <c r="D1378" s="611">
        <v>141.35</v>
      </c>
    </row>
    <row r="1379" spans="1:4" ht="38.25" x14ac:dyDescent="0.2">
      <c r="A1379" s="608">
        <v>93961</v>
      </c>
      <c r="B1379" s="609" t="s">
        <v>2720</v>
      </c>
      <c r="C1379" s="610" t="s">
        <v>18</v>
      </c>
      <c r="D1379" s="611">
        <v>137.88999999999999</v>
      </c>
    </row>
    <row r="1380" spans="1:4" ht="38.25" x14ac:dyDescent="0.2">
      <c r="A1380" s="608">
        <v>93962</v>
      </c>
      <c r="B1380" s="609" t="s">
        <v>600</v>
      </c>
      <c r="C1380" s="610" t="s">
        <v>18</v>
      </c>
      <c r="D1380" s="611">
        <v>142.94</v>
      </c>
    </row>
    <row r="1381" spans="1:4" ht="38.25" x14ac:dyDescent="0.2">
      <c r="A1381" s="608">
        <v>93963</v>
      </c>
      <c r="B1381" s="609" t="s">
        <v>2721</v>
      </c>
      <c r="C1381" s="610" t="s">
        <v>18</v>
      </c>
      <c r="D1381" s="611">
        <v>133.07</v>
      </c>
    </row>
    <row r="1382" spans="1:4" ht="38.25" x14ac:dyDescent="0.2">
      <c r="A1382" s="608">
        <v>93964</v>
      </c>
      <c r="B1382" s="609" t="s">
        <v>2722</v>
      </c>
      <c r="C1382" s="610" t="s">
        <v>18</v>
      </c>
      <c r="D1382" s="611">
        <v>127.15</v>
      </c>
    </row>
    <row r="1383" spans="1:4" ht="38.25" x14ac:dyDescent="0.2">
      <c r="A1383" s="608">
        <v>93965</v>
      </c>
      <c r="B1383" s="609" t="s">
        <v>2723</v>
      </c>
      <c r="C1383" s="610" t="s">
        <v>18</v>
      </c>
      <c r="D1383" s="611">
        <v>121.7</v>
      </c>
    </row>
    <row r="1384" spans="1:4" ht="38.25" x14ac:dyDescent="0.2">
      <c r="A1384" s="608">
        <v>93966</v>
      </c>
      <c r="B1384" s="609" t="s">
        <v>2724</v>
      </c>
      <c r="C1384" s="610" t="s">
        <v>18</v>
      </c>
      <c r="D1384" s="611">
        <v>119.64</v>
      </c>
    </row>
    <row r="1385" spans="1:4" ht="38.25" x14ac:dyDescent="0.2">
      <c r="A1385" s="608">
        <v>93967</v>
      </c>
      <c r="B1385" s="609" t="s">
        <v>601</v>
      </c>
      <c r="C1385" s="610" t="s">
        <v>18</v>
      </c>
      <c r="D1385" s="611">
        <v>152.84</v>
      </c>
    </row>
    <row r="1386" spans="1:4" ht="38.25" x14ac:dyDescent="0.2">
      <c r="A1386" s="608">
        <v>93968</v>
      </c>
      <c r="B1386" s="609" t="s">
        <v>2725</v>
      </c>
      <c r="C1386" s="610" t="s">
        <v>18</v>
      </c>
      <c r="D1386" s="611">
        <v>142.36000000000001</v>
      </c>
    </row>
    <row r="1387" spans="1:4" ht="38.25" x14ac:dyDescent="0.2">
      <c r="A1387" s="608">
        <v>93969</v>
      </c>
      <c r="B1387" s="609" t="s">
        <v>2726</v>
      </c>
      <c r="C1387" s="610" t="s">
        <v>18</v>
      </c>
      <c r="D1387" s="611">
        <v>136.16</v>
      </c>
    </row>
    <row r="1388" spans="1:4" ht="38.25" x14ac:dyDescent="0.2">
      <c r="A1388" s="608">
        <v>93970</v>
      </c>
      <c r="B1388" s="609" t="s">
        <v>2727</v>
      </c>
      <c r="C1388" s="610" t="s">
        <v>18</v>
      </c>
      <c r="D1388" s="611">
        <v>131.79</v>
      </c>
    </row>
    <row r="1389" spans="1:4" ht="38.25" x14ac:dyDescent="0.2">
      <c r="A1389" s="608">
        <v>93971</v>
      </c>
      <c r="B1389" s="609" t="s">
        <v>2728</v>
      </c>
      <c r="C1389" s="610" t="s">
        <v>18</v>
      </c>
      <c r="D1389" s="611">
        <v>125</v>
      </c>
    </row>
    <row r="1390" spans="1:4" ht="38.25" x14ac:dyDescent="0.2">
      <c r="A1390" s="608">
        <v>95108</v>
      </c>
      <c r="B1390" s="609" t="s">
        <v>2957</v>
      </c>
      <c r="C1390" s="610" t="s">
        <v>38</v>
      </c>
      <c r="D1390" s="611">
        <v>20.48</v>
      </c>
    </row>
    <row r="1391" spans="1:4" ht="25.5" x14ac:dyDescent="0.2">
      <c r="A1391" s="608">
        <v>100332</v>
      </c>
      <c r="B1391" s="609" t="s">
        <v>4069</v>
      </c>
      <c r="C1391" s="610" t="s">
        <v>54</v>
      </c>
      <c r="D1391" s="611">
        <v>637.41999999999996</v>
      </c>
    </row>
    <row r="1392" spans="1:4" ht="25.5" x14ac:dyDescent="0.2">
      <c r="A1392" s="608">
        <v>100333</v>
      </c>
      <c r="B1392" s="609" t="s">
        <v>4070</v>
      </c>
      <c r="C1392" s="610" t="s">
        <v>54</v>
      </c>
      <c r="D1392" s="611">
        <v>397.32</v>
      </c>
    </row>
    <row r="1393" spans="1:4" ht="25.5" x14ac:dyDescent="0.2">
      <c r="A1393" s="608">
        <v>100334</v>
      </c>
      <c r="B1393" s="609" t="s">
        <v>4071</v>
      </c>
      <c r="C1393" s="610" t="s">
        <v>54</v>
      </c>
      <c r="D1393" s="611">
        <v>507.31</v>
      </c>
    </row>
    <row r="1394" spans="1:4" ht="25.5" x14ac:dyDescent="0.2">
      <c r="A1394" s="608">
        <v>100335</v>
      </c>
      <c r="B1394" s="609" t="s">
        <v>4072</v>
      </c>
      <c r="C1394" s="610" t="s">
        <v>54</v>
      </c>
      <c r="D1394" s="611">
        <v>327.24</v>
      </c>
    </row>
    <row r="1395" spans="1:4" ht="38.25" x14ac:dyDescent="0.2">
      <c r="A1395" s="608">
        <v>100341</v>
      </c>
      <c r="B1395" s="609" t="s">
        <v>4073</v>
      </c>
      <c r="C1395" s="610" t="s">
        <v>54</v>
      </c>
      <c r="D1395" s="611">
        <v>23.52</v>
      </c>
    </row>
    <row r="1396" spans="1:4" ht="25.5" x14ac:dyDescent="0.2">
      <c r="A1396" s="608">
        <v>100342</v>
      </c>
      <c r="B1396" s="609" t="s">
        <v>4074</v>
      </c>
      <c r="C1396" s="610" t="s">
        <v>21</v>
      </c>
      <c r="D1396" s="611">
        <v>10.71</v>
      </c>
    </row>
    <row r="1397" spans="1:4" ht="25.5" x14ac:dyDescent="0.2">
      <c r="A1397" s="608">
        <v>100343</v>
      </c>
      <c r="B1397" s="609" t="s">
        <v>4075</v>
      </c>
      <c r="C1397" s="610" t="s">
        <v>21</v>
      </c>
      <c r="D1397" s="611">
        <v>10.130000000000001</v>
      </c>
    </row>
    <row r="1398" spans="1:4" ht="25.5" x14ac:dyDescent="0.2">
      <c r="A1398" s="608">
        <v>100344</v>
      </c>
      <c r="B1398" s="609" t="s">
        <v>4076</v>
      </c>
      <c r="C1398" s="610" t="s">
        <v>21</v>
      </c>
      <c r="D1398" s="611">
        <v>9.07</v>
      </c>
    </row>
    <row r="1399" spans="1:4" ht="25.5" x14ac:dyDescent="0.2">
      <c r="A1399" s="608">
        <v>100345</v>
      </c>
      <c r="B1399" s="609" t="s">
        <v>4077</v>
      </c>
      <c r="C1399" s="610" t="s">
        <v>21</v>
      </c>
      <c r="D1399" s="611">
        <v>7.69</v>
      </c>
    </row>
    <row r="1400" spans="1:4" ht="25.5" x14ac:dyDescent="0.2">
      <c r="A1400" s="608">
        <v>100346</v>
      </c>
      <c r="B1400" s="609" t="s">
        <v>4078</v>
      </c>
      <c r="C1400" s="610" t="s">
        <v>21</v>
      </c>
      <c r="D1400" s="611">
        <v>7.33</v>
      </c>
    </row>
    <row r="1401" spans="1:4" ht="25.5" x14ac:dyDescent="0.2">
      <c r="A1401" s="608">
        <v>100347</v>
      </c>
      <c r="B1401" s="609" t="s">
        <v>4079</v>
      </c>
      <c r="C1401" s="610" t="s">
        <v>21</v>
      </c>
      <c r="D1401" s="611">
        <v>8.24</v>
      </c>
    </row>
    <row r="1402" spans="1:4" ht="25.5" x14ac:dyDescent="0.2">
      <c r="A1402" s="608">
        <v>100348</v>
      </c>
      <c r="B1402" s="609" t="s">
        <v>4080</v>
      </c>
      <c r="C1402" s="610" t="s">
        <v>21</v>
      </c>
      <c r="D1402" s="611">
        <v>8.06</v>
      </c>
    </row>
    <row r="1403" spans="1:4" ht="25.5" x14ac:dyDescent="0.2">
      <c r="A1403" s="608">
        <v>100349</v>
      </c>
      <c r="B1403" s="609" t="s">
        <v>4081</v>
      </c>
      <c r="C1403" s="610" t="s">
        <v>35</v>
      </c>
      <c r="D1403" s="611">
        <v>502.28</v>
      </c>
    </row>
    <row r="1404" spans="1:4" ht="38.25" x14ac:dyDescent="0.2">
      <c r="A1404" s="608" t="s">
        <v>3632</v>
      </c>
      <c r="B1404" s="609" t="s">
        <v>3633</v>
      </c>
      <c r="C1404" s="610" t="s">
        <v>38</v>
      </c>
      <c r="D1404" s="611">
        <v>580.88</v>
      </c>
    </row>
    <row r="1405" spans="1:4" ht="38.25" x14ac:dyDescent="0.2">
      <c r="A1405" s="608" t="s">
        <v>3634</v>
      </c>
      <c r="B1405" s="609" t="s">
        <v>3635</v>
      </c>
      <c r="C1405" s="610" t="s">
        <v>38</v>
      </c>
      <c r="D1405" s="611">
        <v>948.66</v>
      </c>
    </row>
    <row r="1406" spans="1:4" ht="38.25" x14ac:dyDescent="0.2">
      <c r="A1406" s="608" t="s">
        <v>3636</v>
      </c>
      <c r="B1406" s="609" t="s">
        <v>3637</v>
      </c>
      <c r="C1406" s="610" t="s">
        <v>38</v>
      </c>
      <c r="D1406" s="611">
        <v>1417.45</v>
      </c>
    </row>
    <row r="1407" spans="1:4" ht="38.25" x14ac:dyDescent="0.2">
      <c r="A1407" s="608" t="s">
        <v>3638</v>
      </c>
      <c r="B1407" s="609" t="s">
        <v>3639</v>
      </c>
      <c r="C1407" s="610" t="s">
        <v>38</v>
      </c>
      <c r="D1407" s="611">
        <v>1993.5</v>
      </c>
    </row>
    <row r="1408" spans="1:4" ht="25.5" x14ac:dyDescent="0.2">
      <c r="A1408" s="608">
        <v>83716</v>
      </c>
      <c r="B1408" s="609" t="s">
        <v>941</v>
      </c>
      <c r="C1408" s="610" t="s">
        <v>38</v>
      </c>
      <c r="D1408" s="611">
        <v>404.57</v>
      </c>
    </row>
    <row r="1409" spans="1:4" ht="25.5" x14ac:dyDescent="0.2">
      <c r="A1409" s="608">
        <v>97933</v>
      </c>
      <c r="B1409" s="609" t="s">
        <v>12723</v>
      </c>
      <c r="C1409" s="610" t="s">
        <v>38</v>
      </c>
      <c r="D1409" s="611">
        <v>656.03</v>
      </c>
    </row>
    <row r="1410" spans="1:4" ht="25.5" x14ac:dyDescent="0.2">
      <c r="A1410" s="608">
        <v>97934</v>
      </c>
      <c r="B1410" s="609" t="s">
        <v>12724</v>
      </c>
      <c r="C1410" s="610" t="s">
        <v>38</v>
      </c>
      <c r="D1410" s="611">
        <v>1438.8</v>
      </c>
    </row>
    <row r="1411" spans="1:4" ht="25.5" x14ac:dyDescent="0.2">
      <c r="A1411" s="608">
        <v>97935</v>
      </c>
      <c r="B1411" s="609" t="s">
        <v>12725</v>
      </c>
      <c r="C1411" s="610" t="s">
        <v>38</v>
      </c>
      <c r="D1411" s="611">
        <v>548.54999999999995</v>
      </c>
    </row>
    <row r="1412" spans="1:4" ht="25.5" x14ac:dyDescent="0.2">
      <c r="A1412" s="608">
        <v>97936</v>
      </c>
      <c r="B1412" s="609" t="s">
        <v>12726</v>
      </c>
      <c r="C1412" s="610" t="s">
        <v>38</v>
      </c>
      <c r="D1412" s="611">
        <v>1233.57</v>
      </c>
    </row>
    <row r="1413" spans="1:4" ht="25.5" x14ac:dyDescent="0.2">
      <c r="A1413" s="608">
        <v>97947</v>
      </c>
      <c r="B1413" s="609" t="s">
        <v>12727</v>
      </c>
      <c r="C1413" s="610" t="s">
        <v>38</v>
      </c>
      <c r="D1413" s="611">
        <v>1294.58</v>
      </c>
    </row>
    <row r="1414" spans="1:4" ht="25.5" x14ac:dyDescent="0.2">
      <c r="A1414" s="608">
        <v>97948</v>
      </c>
      <c r="B1414" s="609" t="s">
        <v>12728</v>
      </c>
      <c r="C1414" s="610" t="s">
        <v>38</v>
      </c>
      <c r="D1414" s="611">
        <v>2359.4499999999998</v>
      </c>
    </row>
    <row r="1415" spans="1:4" ht="25.5" x14ac:dyDescent="0.2">
      <c r="A1415" s="608">
        <v>97949</v>
      </c>
      <c r="B1415" s="609" t="s">
        <v>12729</v>
      </c>
      <c r="C1415" s="610" t="s">
        <v>38</v>
      </c>
      <c r="D1415" s="611">
        <v>1341.08</v>
      </c>
    </row>
    <row r="1416" spans="1:4" ht="25.5" x14ac:dyDescent="0.2">
      <c r="A1416" s="608">
        <v>97950</v>
      </c>
      <c r="B1416" s="609" t="s">
        <v>12730</v>
      </c>
      <c r="C1416" s="610" t="s">
        <v>38</v>
      </c>
      <c r="D1416" s="611">
        <v>2341.8200000000002</v>
      </c>
    </row>
    <row r="1417" spans="1:4" ht="38.25" x14ac:dyDescent="0.2">
      <c r="A1417" s="608">
        <v>97951</v>
      </c>
      <c r="B1417" s="609" t="s">
        <v>12731</v>
      </c>
      <c r="C1417" s="610" t="s">
        <v>38</v>
      </c>
      <c r="D1417" s="611">
        <v>2090.21</v>
      </c>
    </row>
    <row r="1418" spans="1:4" ht="38.25" x14ac:dyDescent="0.2">
      <c r="A1418" s="608">
        <v>97952</v>
      </c>
      <c r="B1418" s="609" t="s">
        <v>12732</v>
      </c>
      <c r="C1418" s="610" t="s">
        <v>38</v>
      </c>
      <c r="D1418" s="611">
        <v>3552.38</v>
      </c>
    </row>
    <row r="1419" spans="1:4" ht="25.5" x14ac:dyDescent="0.2">
      <c r="A1419" s="608">
        <v>97953</v>
      </c>
      <c r="B1419" s="609" t="s">
        <v>12733</v>
      </c>
      <c r="C1419" s="610" t="s">
        <v>38</v>
      </c>
      <c r="D1419" s="611">
        <v>857.47</v>
      </c>
    </row>
    <row r="1420" spans="1:4" ht="25.5" x14ac:dyDescent="0.2">
      <c r="A1420" s="608">
        <v>97955</v>
      </c>
      <c r="B1420" s="609" t="s">
        <v>12734</v>
      </c>
      <c r="C1420" s="610" t="s">
        <v>38</v>
      </c>
      <c r="D1420" s="611">
        <v>1881.7</v>
      </c>
    </row>
    <row r="1421" spans="1:4" ht="25.5" x14ac:dyDescent="0.2">
      <c r="A1421" s="608">
        <v>97956</v>
      </c>
      <c r="B1421" s="609" t="s">
        <v>12735</v>
      </c>
      <c r="C1421" s="610" t="s">
        <v>38</v>
      </c>
      <c r="D1421" s="611">
        <v>935.11</v>
      </c>
    </row>
    <row r="1422" spans="1:4" ht="25.5" x14ac:dyDescent="0.2">
      <c r="A1422" s="608">
        <v>97957</v>
      </c>
      <c r="B1422" s="609" t="s">
        <v>12736</v>
      </c>
      <c r="C1422" s="610" t="s">
        <v>38</v>
      </c>
      <c r="D1422" s="611">
        <v>1702.48</v>
      </c>
    </row>
    <row r="1423" spans="1:4" ht="38.25" x14ac:dyDescent="0.2">
      <c r="A1423" s="608">
        <v>97961</v>
      </c>
      <c r="B1423" s="609" t="s">
        <v>12737</v>
      </c>
      <c r="C1423" s="610" t="s">
        <v>38</v>
      </c>
      <c r="D1423" s="611">
        <v>1512.52</v>
      </c>
    </row>
    <row r="1424" spans="1:4" ht="38.25" x14ac:dyDescent="0.2">
      <c r="A1424" s="608">
        <v>97973</v>
      </c>
      <c r="B1424" s="609" t="s">
        <v>12738</v>
      </c>
      <c r="C1424" s="610" t="s">
        <v>38</v>
      </c>
      <c r="D1424" s="611">
        <v>2852.7</v>
      </c>
    </row>
    <row r="1425" spans="1:4" ht="38.25" x14ac:dyDescent="0.2">
      <c r="A1425" s="608">
        <v>97974</v>
      </c>
      <c r="B1425" s="609" t="s">
        <v>12739</v>
      </c>
      <c r="C1425" s="610" t="s">
        <v>38</v>
      </c>
      <c r="D1425" s="611">
        <v>296.05</v>
      </c>
    </row>
    <row r="1426" spans="1:4" ht="38.25" x14ac:dyDescent="0.2">
      <c r="A1426" s="608">
        <v>97975</v>
      </c>
      <c r="B1426" s="609" t="s">
        <v>12740</v>
      </c>
      <c r="C1426" s="610" t="s">
        <v>38</v>
      </c>
      <c r="D1426" s="611">
        <v>309.49</v>
      </c>
    </row>
    <row r="1427" spans="1:4" ht="38.25" x14ac:dyDescent="0.2">
      <c r="A1427" s="608">
        <v>97976</v>
      </c>
      <c r="B1427" s="609" t="s">
        <v>12741</v>
      </c>
      <c r="C1427" s="610" t="s">
        <v>38</v>
      </c>
      <c r="D1427" s="611">
        <v>780.44</v>
      </c>
    </row>
    <row r="1428" spans="1:4" ht="38.25" x14ac:dyDescent="0.2">
      <c r="A1428" s="608">
        <v>97977</v>
      </c>
      <c r="B1428" s="609" t="s">
        <v>12742</v>
      </c>
      <c r="C1428" s="610" t="s">
        <v>38</v>
      </c>
      <c r="D1428" s="611">
        <v>1132.5899999999999</v>
      </c>
    </row>
    <row r="1429" spans="1:4" ht="38.25" x14ac:dyDescent="0.2">
      <c r="A1429" s="608">
        <v>97978</v>
      </c>
      <c r="B1429" s="609" t="s">
        <v>12743</v>
      </c>
      <c r="C1429" s="610" t="s">
        <v>38</v>
      </c>
      <c r="D1429" s="611">
        <v>592.21</v>
      </c>
    </row>
    <row r="1430" spans="1:4" ht="38.25" x14ac:dyDescent="0.2">
      <c r="A1430" s="608">
        <v>97980</v>
      </c>
      <c r="B1430" s="609" t="s">
        <v>12744</v>
      </c>
      <c r="C1430" s="610" t="s">
        <v>38</v>
      </c>
      <c r="D1430" s="611">
        <v>1459.41</v>
      </c>
    </row>
    <row r="1431" spans="1:4" ht="25.5" x14ac:dyDescent="0.2">
      <c r="A1431" s="608">
        <v>97981</v>
      </c>
      <c r="B1431" s="609" t="s">
        <v>12745</v>
      </c>
      <c r="C1431" s="610" t="s">
        <v>18</v>
      </c>
      <c r="D1431" s="611">
        <v>887.18</v>
      </c>
    </row>
    <row r="1432" spans="1:4" ht="25.5" x14ac:dyDescent="0.2">
      <c r="A1432" s="608">
        <v>97983</v>
      </c>
      <c r="B1432" s="609" t="s">
        <v>12746</v>
      </c>
      <c r="C1432" s="610" t="s">
        <v>18</v>
      </c>
      <c r="D1432" s="611">
        <v>315.89999999999998</v>
      </c>
    </row>
    <row r="1433" spans="1:4" ht="25.5" x14ac:dyDescent="0.2">
      <c r="A1433" s="608">
        <v>97985</v>
      </c>
      <c r="B1433" s="609" t="s">
        <v>12747</v>
      </c>
      <c r="C1433" s="610" t="s">
        <v>18</v>
      </c>
      <c r="D1433" s="611">
        <v>1073.46</v>
      </c>
    </row>
    <row r="1434" spans="1:4" ht="25.5" x14ac:dyDescent="0.2">
      <c r="A1434" s="608">
        <v>97987</v>
      </c>
      <c r="B1434" s="609" t="s">
        <v>12748</v>
      </c>
      <c r="C1434" s="610" t="s">
        <v>18</v>
      </c>
      <c r="D1434" s="611">
        <v>420.72</v>
      </c>
    </row>
    <row r="1435" spans="1:4" ht="38.25" x14ac:dyDescent="0.2">
      <c r="A1435" s="608">
        <v>97988</v>
      </c>
      <c r="B1435" s="609" t="s">
        <v>12749</v>
      </c>
      <c r="C1435" s="610" t="s">
        <v>38</v>
      </c>
      <c r="D1435" s="611">
        <v>2161.86</v>
      </c>
    </row>
    <row r="1436" spans="1:4" ht="25.5" x14ac:dyDescent="0.2">
      <c r="A1436" s="608">
        <v>97989</v>
      </c>
      <c r="B1436" s="609" t="s">
        <v>12750</v>
      </c>
      <c r="C1436" s="610" t="s">
        <v>18</v>
      </c>
      <c r="D1436" s="611">
        <v>1259.79</v>
      </c>
    </row>
    <row r="1437" spans="1:4" ht="25.5" x14ac:dyDescent="0.2">
      <c r="A1437" s="608">
        <v>97991</v>
      </c>
      <c r="B1437" s="609" t="s">
        <v>12751</v>
      </c>
      <c r="C1437" s="610" t="s">
        <v>18</v>
      </c>
      <c r="D1437" s="611">
        <v>597.57000000000005</v>
      </c>
    </row>
    <row r="1438" spans="1:4" ht="38.25" x14ac:dyDescent="0.2">
      <c r="A1438" s="608">
        <v>97992</v>
      </c>
      <c r="B1438" s="609" t="s">
        <v>12752</v>
      </c>
      <c r="C1438" s="610" t="s">
        <v>38</v>
      </c>
      <c r="D1438" s="611">
        <v>2792.8</v>
      </c>
    </row>
    <row r="1439" spans="1:4" ht="25.5" x14ac:dyDescent="0.2">
      <c r="A1439" s="608">
        <v>97993</v>
      </c>
      <c r="B1439" s="609" t="s">
        <v>12753</v>
      </c>
      <c r="C1439" s="610" t="s">
        <v>18</v>
      </c>
      <c r="D1439" s="611">
        <v>1539.24</v>
      </c>
    </row>
    <row r="1440" spans="1:4" ht="38.25" x14ac:dyDescent="0.2">
      <c r="A1440" s="608">
        <v>97994</v>
      </c>
      <c r="B1440" s="609" t="s">
        <v>12754</v>
      </c>
      <c r="C1440" s="610" t="s">
        <v>38</v>
      </c>
      <c r="D1440" s="611">
        <v>1710.68</v>
      </c>
    </row>
    <row r="1441" spans="1:4" ht="38.25" x14ac:dyDescent="0.2">
      <c r="A1441" s="608">
        <v>97995</v>
      </c>
      <c r="B1441" s="609" t="s">
        <v>12755</v>
      </c>
      <c r="C1441" s="610" t="s">
        <v>18</v>
      </c>
      <c r="D1441" s="611">
        <v>837.55</v>
      </c>
    </row>
    <row r="1442" spans="1:4" ht="38.25" x14ac:dyDescent="0.2">
      <c r="A1442" s="608">
        <v>97996</v>
      </c>
      <c r="B1442" s="609" t="s">
        <v>12756</v>
      </c>
      <c r="C1442" s="610" t="s">
        <v>38</v>
      </c>
      <c r="D1442" s="611">
        <v>2171.75</v>
      </c>
    </row>
    <row r="1443" spans="1:4" ht="38.25" x14ac:dyDescent="0.2">
      <c r="A1443" s="608">
        <v>97997</v>
      </c>
      <c r="B1443" s="609" t="s">
        <v>12757</v>
      </c>
      <c r="C1443" s="610" t="s">
        <v>18</v>
      </c>
      <c r="D1443" s="611">
        <v>1001.01</v>
      </c>
    </row>
    <row r="1444" spans="1:4" ht="38.25" x14ac:dyDescent="0.2">
      <c r="A1444" s="608">
        <v>97999</v>
      </c>
      <c r="B1444" s="609" t="s">
        <v>12758</v>
      </c>
      <c r="C1444" s="610" t="s">
        <v>18</v>
      </c>
      <c r="D1444" s="611">
        <v>1164.52</v>
      </c>
    </row>
    <row r="1445" spans="1:4" ht="38.25" x14ac:dyDescent="0.2">
      <c r="A1445" s="608">
        <v>98001</v>
      </c>
      <c r="B1445" s="609" t="s">
        <v>12759</v>
      </c>
      <c r="C1445" s="610" t="s">
        <v>18</v>
      </c>
      <c r="D1445" s="611">
        <v>1328.01</v>
      </c>
    </row>
    <row r="1446" spans="1:4" ht="38.25" x14ac:dyDescent="0.2">
      <c r="A1446" s="608">
        <v>98002</v>
      </c>
      <c r="B1446" s="609" t="s">
        <v>12760</v>
      </c>
      <c r="C1446" s="610" t="s">
        <v>38</v>
      </c>
      <c r="D1446" s="611">
        <v>3573.1</v>
      </c>
    </row>
    <row r="1447" spans="1:4" ht="38.25" x14ac:dyDescent="0.2">
      <c r="A1447" s="608">
        <v>98003</v>
      </c>
      <c r="B1447" s="609" t="s">
        <v>12761</v>
      </c>
      <c r="C1447" s="610" t="s">
        <v>18</v>
      </c>
      <c r="D1447" s="611">
        <v>1491.53</v>
      </c>
    </row>
    <row r="1448" spans="1:4" ht="38.25" x14ac:dyDescent="0.2">
      <c r="A1448" s="608">
        <v>98005</v>
      </c>
      <c r="B1448" s="609" t="s">
        <v>12762</v>
      </c>
      <c r="C1448" s="610" t="s">
        <v>18</v>
      </c>
      <c r="D1448" s="611">
        <v>1655.04</v>
      </c>
    </row>
    <row r="1449" spans="1:4" ht="38.25" x14ac:dyDescent="0.2">
      <c r="A1449" s="608">
        <v>98006</v>
      </c>
      <c r="B1449" s="609" t="s">
        <v>12763</v>
      </c>
      <c r="C1449" s="610" t="s">
        <v>38</v>
      </c>
      <c r="D1449" s="611">
        <v>4497.4799999999996</v>
      </c>
    </row>
    <row r="1450" spans="1:4" ht="38.25" x14ac:dyDescent="0.2">
      <c r="A1450" s="608">
        <v>98007</v>
      </c>
      <c r="B1450" s="609" t="s">
        <v>12764</v>
      </c>
      <c r="C1450" s="610" t="s">
        <v>18</v>
      </c>
      <c r="D1450" s="611">
        <v>1818.5</v>
      </c>
    </row>
    <row r="1451" spans="1:4" ht="38.25" x14ac:dyDescent="0.2">
      <c r="A1451" s="608">
        <v>98008</v>
      </c>
      <c r="B1451" s="609" t="s">
        <v>12765</v>
      </c>
      <c r="C1451" s="610" t="s">
        <v>38</v>
      </c>
      <c r="D1451" s="611">
        <v>2703.81</v>
      </c>
    </row>
    <row r="1452" spans="1:4" ht="38.25" x14ac:dyDescent="0.2">
      <c r="A1452" s="608">
        <v>98009</v>
      </c>
      <c r="B1452" s="609" t="s">
        <v>12766</v>
      </c>
      <c r="C1452" s="610" t="s">
        <v>18</v>
      </c>
      <c r="D1452" s="611">
        <v>1164.52</v>
      </c>
    </row>
    <row r="1453" spans="1:4" ht="38.25" x14ac:dyDescent="0.2">
      <c r="A1453" s="608">
        <v>98010</v>
      </c>
      <c r="B1453" s="609" t="s">
        <v>12767</v>
      </c>
      <c r="C1453" s="610" t="s">
        <v>38</v>
      </c>
      <c r="D1453" s="611">
        <v>3304.18</v>
      </c>
    </row>
    <row r="1454" spans="1:4" ht="38.25" x14ac:dyDescent="0.2">
      <c r="A1454" s="608">
        <v>98011</v>
      </c>
      <c r="B1454" s="609" t="s">
        <v>12768</v>
      </c>
      <c r="C1454" s="610" t="s">
        <v>18</v>
      </c>
      <c r="D1454" s="611">
        <v>1328.01</v>
      </c>
    </row>
    <row r="1455" spans="1:4" ht="38.25" x14ac:dyDescent="0.2">
      <c r="A1455" s="608">
        <v>98012</v>
      </c>
      <c r="B1455" s="609" t="s">
        <v>12769</v>
      </c>
      <c r="C1455" s="610" t="s">
        <v>38</v>
      </c>
      <c r="D1455" s="611">
        <v>3889.9</v>
      </c>
    </row>
    <row r="1456" spans="1:4" ht="38.25" x14ac:dyDescent="0.2">
      <c r="A1456" s="608">
        <v>98013</v>
      </c>
      <c r="B1456" s="609" t="s">
        <v>12770</v>
      </c>
      <c r="C1456" s="610" t="s">
        <v>18</v>
      </c>
      <c r="D1456" s="611">
        <v>1491.53</v>
      </c>
    </row>
    <row r="1457" spans="1:4" ht="38.25" x14ac:dyDescent="0.2">
      <c r="A1457" s="608">
        <v>98014</v>
      </c>
      <c r="B1457" s="609" t="s">
        <v>12771</v>
      </c>
      <c r="C1457" s="610" t="s">
        <v>38</v>
      </c>
      <c r="D1457" s="611">
        <v>4475.6099999999997</v>
      </c>
    </row>
    <row r="1458" spans="1:4" ht="38.25" x14ac:dyDescent="0.2">
      <c r="A1458" s="608">
        <v>98015</v>
      </c>
      <c r="B1458" s="609" t="s">
        <v>12772</v>
      </c>
      <c r="C1458" s="610" t="s">
        <v>18</v>
      </c>
      <c r="D1458" s="611">
        <v>1655.04</v>
      </c>
    </row>
    <row r="1459" spans="1:4" ht="38.25" x14ac:dyDescent="0.2">
      <c r="A1459" s="608">
        <v>98016</v>
      </c>
      <c r="B1459" s="609" t="s">
        <v>12773</v>
      </c>
      <c r="C1459" s="610" t="s">
        <v>38</v>
      </c>
      <c r="D1459" s="611">
        <v>5064.55</v>
      </c>
    </row>
    <row r="1460" spans="1:4" ht="38.25" x14ac:dyDescent="0.2">
      <c r="A1460" s="608">
        <v>98017</v>
      </c>
      <c r="B1460" s="609" t="s">
        <v>12774</v>
      </c>
      <c r="C1460" s="610" t="s">
        <v>18</v>
      </c>
      <c r="D1460" s="611">
        <v>1818.5</v>
      </c>
    </row>
    <row r="1461" spans="1:4" ht="38.25" x14ac:dyDescent="0.2">
      <c r="A1461" s="608">
        <v>98018</v>
      </c>
      <c r="B1461" s="609" t="s">
        <v>12775</v>
      </c>
      <c r="C1461" s="610" t="s">
        <v>38</v>
      </c>
      <c r="D1461" s="611">
        <v>5647.11</v>
      </c>
    </row>
    <row r="1462" spans="1:4" ht="38.25" x14ac:dyDescent="0.2">
      <c r="A1462" s="608">
        <v>98019</v>
      </c>
      <c r="B1462" s="609" t="s">
        <v>12776</v>
      </c>
      <c r="C1462" s="610" t="s">
        <v>18</v>
      </c>
      <c r="D1462" s="611">
        <v>1997.52</v>
      </c>
    </row>
    <row r="1463" spans="1:4" ht="38.25" x14ac:dyDescent="0.2">
      <c r="A1463" s="608">
        <v>98020</v>
      </c>
      <c r="B1463" s="609" t="s">
        <v>12777</v>
      </c>
      <c r="C1463" s="610" t="s">
        <v>38</v>
      </c>
      <c r="D1463" s="611">
        <v>4004.59</v>
      </c>
    </row>
    <row r="1464" spans="1:4" ht="38.25" x14ac:dyDescent="0.2">
      <c r="A1464" s="608">
        <v>98021</v>
      </c>
      <c r="B1464" s="609" t="s">
        <v>12778</v>
      </c>
      <c r="C1464" s="610" t="s">
        <v>18</v>
      </c>
      <c r="D1464" s="611">
        <v>1507.09</v>
      </c>
    </row>
    <row r="1465" spans="1:4" ht="38.25" x14ac:dyDescent="0.2">
      <c r="A1465" s="608">
        <v>98022</v>
      </c>
      <c r="B1465" s="609" t="s">
        <v>12779</v>
      </c>
      <c r="C1465" s="610" t="s">
        <v>38</v>
      </c>
      <c r="D1465" s="611">
        <v>4708.8500000000004</v>
      </c>
    </row>
    <row r="1466" spans="1:4" ht="38.25" x14ac:dyDescent="0.2">
      <c r="A1466" s="608">
        <v>98023</v>
      </c>
      <c r="B1466" s="609" t="s">
        <v>12780</v>
      </c>
      <c r="C1466" s="610" t="s">
        <v>18</v>
      </c>
      <c r="D1466" s="611">
        <v>1670.55</v>
      </c>
    </row>
    <row r="1467" spans="1:4" ht="38.25" x14ac:dyDescent="0.2">
      <c r="A1467" s="608">
        <v>98024</v>
      </c>
      <c r="B1467" s="609" t="s">
        <v>12781</v>
      </c>
      <c r="C1467" s="610" t="s">
        <v>38</v>
      </c>
      <c r="D1467" s="611">
        <v>5441.63</v>
      </c>
    </row>
    <row r="1468" spans="1:4" ht="38.25" x14ac:dyDescent="0.2">
      <c r="A1468" s="608">
        <v>98025</v>
      </c>
      <c r="B1468" s="609" t="s">
        <v>12782</v>
      </c>
      <c r="C1468" s="610" t="s">
        <v>18</v>
      </c>
      <c r="D1468" s="611">
        <v>1834.06</v>
      </c>
    </row>
    <row r="1469" spans="1:4" ht="38.25" x14ac:dyDescent="0.2">
      <c r="A1469" s="608">
        <v>98026</v>
      </c>
      <c r="B1469" s="609" t="s">
        <v>12783</v>
      </c>
      <c r="C1469" s="610" t="s">
        <v>38</v>
      </c>
      <c r="D1469" s="611">
        <v>6146.11</v>
      </c>
    </row>
    <row r="1470" spans="1:4" ht="38.25" x14ac:dyDescent="0.2">
      <c r="A1470" s="608">
        <v>98027</v>
      </c>
      <c r="B1470" s="609" t="s">
        <v>12784</v>
      </c>
      <c r="C1470" s="610" t="s">
        <v>18</v>
      </c>
      <c r="D1470" s="611">
        <v>1997.52</v>
      </c>
    </row>
    <row r="1471" spans="1:4" ht="38.25" x14ac:dyDescent="0.2">
      <c r="A1471" s="608">
        <v>98028</v>
      </c>
      <c r="B1471" s="609" t="s">
        <v>12785</v>
      </c>
      <c r="C1471" s="610" t="s">
        <v>38</v>
      </c>
      <c r="D1471" s="611">
        <v>6850.69</v>
      </c>
    </row>
    <row r="1472" spans="1:4" ht="38.25" x14ac:dyDescent="0.2">
      <c r="A1472" s="608">
        <v>98029</v>
      </c>
      <c r="B1472" s="609" t="s">
        <v>12786</v>
      </c>
      <c r="C1472" s="610" t="s">
        <v>18</v>
      </c>
      <c r="D1472" s="611">
        <v>2164.23</v>
      </c>
    </row>
    <row r="1473" spans="1:4" ht="38.25" x14ac:dyDescent="0.2">
      <c r="A1473" s="608">
        <v>98030</v>
      </c>
      <c r="B1473" s="609" t="s">
        <v>12787</v>
      </c>
      <c r="C1473" s="610" t="s">
        <v>38</v>
      </c>
      <c r="D1473" s="611">
        <v>5582.74</v>
      </c>
    </row>
    <row r="1474" spans="1:4" ht="38.25" x14ac:dyDescent="0.2">
      <c r="A1474" s="608">
        <v>98031</v>
      </c>
      <c r="B1474" s="609" t="s">
        <v>12788</v>
      </c>
      <c r="C1474" s="610" t="s">
        <v>18</v>
      </c>
      <c r="D1474" s="611">
        <v>1837.3</v>
      </c>
    </row>
    <row r="1475" spans="1:4" ht="38.25" x14ac:dyDescent="0.2">
      <c r="A1475" s="608">
        <v>98032</v>
      </c>
      <c r="B1475" s="609" t="s">
        <v>12789</v>
      </c>
      <c r="C1475" s="610" t="s">
        <v>38</v>
      </c>
      <c r="D1475" s="611">
        <v>6435.3</v>
      </c>
    </row>
    <row r="1476" spans="1:4" ht="38.25" x14ac:dyDescent="0.2">
      <c r="A1476" s="608">
        <v>98033</v>
      </c>
      <c r="B1476" s="609" t="s">
        <v>12790</v>
      </c>
      <c r="C1476" s="610" t="s">
        <v>18</v>
      </c>
      <c r="D1476" s="611">
        <v>2000.77</v>
      </c>
    </row>
    <row r="1477" spans="1:4" ht="38.25" x14ac:dyDescent="0.2">
      <c r="A1477" s="608">
        <v>98034</v>
      </c>
      <c r="B1477" s="609" t="s">
        <v>12791</v>
      </c>
      <c r="C1477" s="610" t="s">
        <v>38</v>
      </c>
      <c r="D1477" s="611">
        <v>7287.84</v>
      </c>
    </row>
    <row r="1478" spans="1:4" ht="38.25" x14ac:dyDescent="0.2">
      <c r="A1478" s="608">
        <v>98035</v>
      </c>
      <c r="B1478" s="609" t="s">
        <v>12792</v>
      </c>
      <c r="C1478" s="610" t="s">
        <v>18</v>
      </c>
      <c r="D1478" s="611">
        <v>2164.23</v>
      </c>
    </row>
    <row r="1479" spans="1:4" ht="38.25" x14ac:dyDescent="0.2">
      <c r="A1479" s="608">
        <v>98036</v>
      </c>
      <c r="B1479" s="609" t="s">
        <v>12793</v>
      </c>
      <c r="C1479" s="610" t="s">
        <v>38</v>
      </c>
      <c r="D1479" s="611">
        <v>8140.37</v>
      </c>
    </row>
    <row r="1480" spans="1:4" ht="38.25" x14ac:dyDescent="0.2">
      <c r="A1480" s="608">
        <v>98037</v>
      </c>
      <c r="B1480" s="609" t="s">
        <v>12794</v>
      </c>
      <c r="C1480" s="610" t="s">
        <v>18</v>
      </c>
      <c r="D1480" s="611">
        <v>2330.96</v>
      </c>
    </row>
    <row r="1481" spans="1:4" ht="38.25" x14ac:dyDescent="0.2">
      <c r="A1481" s="608">
        <v>98038</v>
      </c>
      <c r="B1481" s="609" t="s">
        <v>12795</v>
      </c>
      <c r="C1481" s="610" t="s">
        <v>38</v>
      </c>
      <c r="D1481" s="611">
        <v>7447.01</v>
      </c>
    </row>
    <row r="1482" spans="1:4" ht="38.25" x14ac:dyDescent="0.2">
      <c r="A1482" s="608">
        <v>98039</v>
      </c>
      <c r="B1482" s="609" t="s">
        <v>12796</v>
      </c>
      <c r="C1482" s="610" t="s">
        <v>18</v>
      </c>
      <c r="D1482" s="611">
        <v>2167.48</v>
      </c>
    </row>
    <row r="1483" spans="1:4" ht="38.25" x14ac:dyDescent="0.2">
      <c r="A1483" s="608">
        <v>98040</v>
      </c>
      <c r="B1483" s="609" t="s">
        <v>12797</v>
      </c>
      <c r="C1483" s="610" t="s">
        <v>38</v>
      </c>
      <c r="D1483" s="611">
        <v>8429.36</v>
      </c>
    </row>
    <row r="1484" spans="1:4" ht="38.25" x14ac:dyDescent="0.2">
      <c r="A1484" s="608">
        <v>98041</v>
      </c>
      <c r="B1484" s="609" t="s">
        <v>12798</v>
      </c>
      <c r="C1484" s="610" t="s">
        <v>18</v>
      </c>
      <c r="D1484" s="611">
        <v>2330.96</v>
      </c>
    </row>
    <row r="1485" spans="1:4" ht="38.25" x14ac:dyDescent="0.2">
      <c r="A1485" s="608">
        <v>98042</v>
      </c>
      <c r="B1485" s="609" t="s">
        <v>12799</v>
      </c>
      <c r="C1485" s="610" t="s">
        <v>38</v>
      </c>
      <c r="D1485" s="611">
        <v>9411.73</v>
      </c>
    </row>
    <row r="1486" spans="1:4" ht="38.25" x14ac:dyDescent="0.2">
      <c r="A1486" s="608">
        <v>98043</v>
      </c>
      <c r="B1486" s="609" t="s">
        <v>12800</v>
      </c>
      <c r="C1486" s="610" t="s">
        <v>18</v>
      </c>
      <c r="D1486" s="611">
        <v>2497.71</v>
      </c>
    </row>
    <row r="1487" spans="1:4" ht="38.25" x14ac:dyDescent="0.2">
      <c r="A1487" s="608">
        <v>98044</v>
      </c>
      <c r="B1487" s="609" t="s">
        <v>12801</v>
      </c>
      <c r="C1487" s="610" t="s">
        <v>38</v>
      </c>
      <c r="D1487" s="611">
        <v>9564.9</v>
      </c>
    </row>
    <row r="1488" spans="1:4" ht="38.25" x14ac:dyDescent="0.2">
      <c r="A1488" s="608">
        <v>98045</v>
      </c>
      <c r="B1488" s="609" t="s">
        <v>12802</v>
      </c>
      <c r="C1488" s="610" t="s">
        <v>18</v>
      </c>
      <c r="D1488" s="611">
        <v>2497.71</v>
      </c>
    </row>
    <row r="1489" spans="1:4" ht="38.25" x14ac:dyDescent="0.2">
      <c r="A1489" s="608">
        <v>98046</v>
      </c>
      <c r="B1489" s="609" t="s">
        <v>12803</v>
      </c>
      <c r="C1489" s="610" t="s">
        <v>38</v>
      </c>
      <c r="D1489" s="611">
        <v>10683.03</v>
      </c>
    </row>
    <row r="1490" spans="1:4" ht="38.25" x14ac:dyDescent="0.2">
      <c r="A1490" s="608">
        <v>98047</v>
      </c>
      <c r="B1490" s="609" t="s">
        <v>12804</v>
      </c>
      <c r="C1490" s="610" t="s">
        <v>18</v>
      </c>
      <c r="D1490" s="611">
        <v>2664.44</v>
      </c>
    </row>
    <row r="1491" spans="1:4" ht="38.25" x14ac:dyDescent="0.2">
      <c r="A1491" s="608">
        <v>98048</v>
      </c>
      <c r="B1491" s="609" t="s">
        <v>12805</v>
      </c>
      <c r="C1491" s="610" t="s">
        <v>38</v>
      </c>
      <c r="D1491" s="611">
        <v>12509.64</v>
      </c>
    </row>
    <row r="1492" spans="1:4" ht="38.25" x14ac:dyDescent="0.2">
      <c r="A1492" s="608">
        <v>98049</v>
      </c>
      <c r="B1492" s="609" t="s">
        <v>12806</v>
      </c>
      <c r="C1492" s="610" t="s">
        <v>18</v>
      </c>
      <c r="D1492" s="611">
        <v>2799.44</v>
      </c>
    </row>
    <row r="1493" spans="1:4" ht="25.5" x14ac:dyDescent="0.2">
      <c r="A1493" s="608">
        <v>98050</v>
      </c>
      <c r="B1493" s="609" t="s">
        <v>12807</v>
      </c>
      <c r="C1493" s="610" t="s">
        <v>18</v>
      </c>
      <c r="D1493" s="611">
        <v>174.78</v>
      </c>
    </row>
    <row r="1494" spans="1:4" ht="25.5" x14ac:dyDescent="0.2">
      <c r="A1494" s="608">
        <v>98051</v>
      </c>
      <c r="B1494" s="609" t="s">
        <v>12808</v>
      </c>
      <c r="C1494" s="610" t="s">
        <v>18</v>
      </c>
      <c r="D1494" s="611">
        <v>698.67</v>
      </c>
    </row>
    <row r="1495" spans="1:4" ht="38.25" x14ac:dyDescent="0.2">
      <c r="A1495" s="608">
        <v>98405</v>
      </c>
      <c r="B1495" s="609" t="s">
        <v>12809</v>
      </c>
      <c r="C1495" s="610" t="s">
        <v>38</v>
      </c>
      <c r="D1495" s="611">
        <v>1810.76</v>
      </c>
    </row>
    <row r="1496" spans="1:4" ht="38.25" x14ac:dyDescent="0.2">
      <c r="A1496" s="608">
        <v>98406</v>
      </c>
      <c r="B1496" s="609" t="s">
        <v>12810</v>
      </c>
      <c r="C1496" s="610" t="s">
        <v>38</v>
      </c>
      <c r="D1496" s="611">
        <v>4036.43</v>
      </c>
    </row>
    <row r="1497" spans="1:4" ht="38.25" x14ac:dyDescent="0.2">
      <c r="A1497" s="608">
        <v>98407</v>
      </c>
      <c r="B1497" s="609" t="s">
        <v>12811</v>
      </c>
      <c r="C1497" s="610" t="s">
        <v>38</v>
      </c>
      <c r="D1497" s="611">
        <v>2632.69</v>
      </c>
    </row>
    <row r="1498" spans="1:4" ht="38.25" x14ac:dyDescent="0.2">
      <c r="A1498" s="608">
        <v>98408</v>
      </c>
      <c r="B1498" s="609" t="s">
        <v>12812</v>
      </c>
      <c r="C1498" s="610" t="s">
        <v>38</v>
      </c>
      <c r="D1498" s="611">
        <v>3093.72</v>
      </c>
    </row>
    <row r="1499" spans="1:4" ht="25.5" x14ac:dyDescent="0.2">
      <c r="A1499" s="608">
        <v>98409</v>
      </c>
      <c r="B1499" s="609" t="s">
        <v>12813</v>
      </c>
      <c r="C1499" s="610" t="s">
        <v>18</v>
      </c>
      <c r="D1499" s="611">
        <v>239.06</v>
      </c>
    </row>
    <row r="1500" spans="1:4" ht="38.25" x14ac:dyDescent="0.2">
      <c r="A1500" s="608">
        <v>98410</v>
      </c>
      <c r="B1500" s="609" t="s">
        <v>12814</v>
      </c>
      <c r="C1500" s="610" t="s">
        <v>38</v>
      </c>
      <c r="D1500" s="611">
        <v>791.58</v>
      </c>
    </row>
    <row r="1501" spans="1:4" ht="38.25" x14ac:dyDescent="0.2">
      <c r="A1501" s="608">
        <v>98414</v>
      </c>
      <c r="B1501" s="609" t="s">
        <v>12815</v>
      </c>
      <c r="C1501" s="610" t="s">
        <v>38</v>
      </c>
      <c r="D1501" s="611">
        <v>781.25</v>
      </c>
    </row>
    <row r="1502" spans="1:4" ht="38.25" x14ac:dyDescent="0.2">
      <c r="A1502" s="608">
        <v>98415</v>
      </c>
      <c r="B1502" s="609" t="s">
        <v>4082</v>
      </c>
      <c r="C1502" s="610" t="s">
        <v>38</v>
      </c>
      <c r="D1502" s="611">
        <v>920.29</v>
      </c>
    </row>
    <row r="1503" spans="1:4" ht="38.25" x14ac:dyDescent="0.2">
      <c r="A1503" s="608">
        <v>98416</v>
      </c>
      <c r="B1503" s="609" t="s">
        <v>4083</v>
      </c>
      <c r="C1503" s="610" t="s">
        <v>38</v>
      </c>
      <c r="D1503" s="611">
        <v>939.2</v>
      </c>
    </row>
    <row r="1504" spans="1:4" ht="38.25" x14ac:dyDescent="0.2">
      <c r="A1504" s="608">
        <v>98417</v>
      </c>
      <c r="B1504" s="609" t="s">
        <v>4084</v>
      </c>
      <c r="C1504" s="610" t="s">
        <v>38</v>
      </c>
      <c r="D1504" s="611">
        <v>1097.1500000000001</v>
      </c>
    </row>
    <row r="1505" spans="1:4" ht="38.25" x14ac:dyDescent="0.2">
      <c r="A1505" s="608">
        <v>98418</v>
      </c>
      <c r="B1505" s="609" t="s">
        <v>4085</v>
      </c>
      <c r="C1505" s="610" t="s">
        <v>38</v>
      </c>
      <c r="D1505" s="611">
        <v>1184.54</v>
      </c>
    </row>
    <row r="1506" spans="1:4" ht="38.25" x14ac:dyDescent="0.2">
      <c r="A1506" s="608">
        <v>98419</v>
      </c>
      <c r="B1506" s="609" t="s">
        <v>4086</v>
      </c>
      <c r="C1506" s="610" t="s">
        <v>38</v>
      </c>
      <c r="D1506" s="611">
        <v>1271.93</v>
      </c>
    </row>
    <row r="1507" spans="1:4" ht="51" x14ac:dyDescent="0.2">
      <c r="A1507" s="608">
        <v>98420</v>
      </c>
      <c r="B1507" s="609" t="s">
        <v>4087</v>
      </c>
      <c r="C1507" s="610" t="s">
        <v>38</v>
      </c>
      <c r="D1507" s="611">
        <v>1360.97</v>
      </c>
    </row>
    <row r="1508" spans="1:4" ht="51" x14ac:dyDescent="0.2">
      <c r="A1508" s="608">
        <v>98421</v>
      </c>
      <c r="B1508" s="609" t="s">
        <v>4088</v>
      </c>
      <c r="C1508" s="610" t="s">
        <v>38</v>
      </c>
      <c r="D1508" s="611">
        <v>1518.92</v>
      </c>
    </row>
    <row r="1509" spans="1:4" ht="51" x14ac:dyDescent="0.2">
      <c r="A1509" s="608">
        <v>98422</v>
      </c>
      <c r="B1509" s="609" t="s">
        <v>4089</v>
      </c>
      <c r="C1509" s="610" t="s">
        <v>38</v>
      </c>
      <c r="D1509" s="611">
        <v>1676.87</v>
      </c>
    </row>
    <row r="1510" spans="1:4" ht="51" x14ac:dyDescent="0.2">
      <c r="A1510" s="608">
        <v>98423</v>
      </c>
      <c r="B1510" s="609" t="s">
        <v>4090</v>
      </c>
      <c r="C1510" s="610" t="s">
        <v>38</v>
      </c>
      <c r="D1510" s="611">
        <v>1764.26</v>
      </c>
    </row>
    <row r="1511" spans="1:4" ht="51" x14ac:dyDescent="0.2">
      <c r="A1511" s="608">
        <v>98424</v>
      </c>
      <c r="B1511" s="609" t="s">
        <v>4091</v>
      </c>
      <c r="C1511" s="610" t="s">
        <v>38</v>
      </c>
      <c r="D1511" s="611">
        <v>1851.65</v>
      </c>
    </row>
    <row r="1512" spans="1:4" ht="38.25" x14ac:dyDescent="0.2">
      <c r="A1512" s="608">
        <v>98425</v>
      </c>
      <c r="B1512" s="609" t="s">
        <v>4092</v>
      </c>
      <c r="C1512" s="610" t="s">
        <v>38</v>
      </c>
      <c r="D1512" s="611">
        <v>2161.86</v>
      </c>
    </row>
    <row r="1513" spans="1:4" ht="38.25" x14ac:dyDescent="0.2">
      <c r="A1513" s="608">
        <v>98426</v>
      </c>
      <c r="B1513" s="609" t="s">
        <v>4093</v>
      </c>
      <c r="C1513" s="610" t="s">
        <v>38</v>
      </c>
      <c r="D1513" s="611">
        <v>2791.75</v>
      </c>
    </row>
    <row r="1514" spans="1:4" ht="38.25" x14ac:dyDescent="0.2">
      <c r="A1514" s="608">
        <v>98427</v>
      </c>
      <c r="B1514" s="609" t="s">
        <v>4094</v>
      </c>
      <c r="C1514" s="610" t="s">
        <v>38</v>
      </c>
      <c r="D1514" s="611">
        <v>3421.65</v>
      </c>
    </row>
    <row r="1515" spans="1:4" ht="38.25" x14ac:dyDescent="0.2">
      <c r="A1515" s="608">
        <v>98428</v>
      </c>
      <c r="B1515" s="609" t="s">
        <v>4095</v>
      </c>
      <c r="C1515" s="610" t="s">
        <v>38</v>
      </c>
      <c r="D1515" s="611">
        <v>3770.98</v>
      </c>
    </row>
    <row r="1516" spans="1:4" ht="38.25" x14ac:dyDescent="0.2">
      <c r="A1516" s="608">
        <v>98429</v>
      </c>
      <c r="B1516" s="609" t="s">
        <v>4096</v>
      </c>
      <c r="C1516" s="610" t="s">
        <v>38</v>
      </c>
      <c r="D1516" s="611">
        <v>4120.32</v>
      </c>
    </row>
    <row r="1517" spans="1:4" ht="51" x14ac:dyDescent="0.2">
      <c r="A1517" s="608">
        <v>98430</v>
      </c>
      <c r="B1517" s="609" t="s">
        <v>4097</v>
      </c>
      <c r="C1517" s="610" t="s">
        <v>38</v>
      </c>
      <c r="D1517" s="611">
        <v>2741.58</v>
      </c>
    </row>
    <row r="1518" spans="1:4" ht="51" x14ac:dyDescent="0.2">
      <c r="A1518" s="608">
        <v>98431</v>
      </c>
      <c r="B1518" s="609" t="s">
        <v>4098</v>
      </c>
      <c r="C1518" s="610" t="s">
        <v>38</v>
      </c>
      <c r="D1518" s="611">
        <v>3371.47</v>
      </c>
    </row>
    <row r="1519" spans="1:4" ht="51" x14ac:dyDescent="0.2">
      <c r="A1519" s="608">
        <v>98432</v>
      </c>
      <c r="B1519" s="609" t="s">
        <v>4099</v>
      </c>
      <c r="C1519" s="610" t="s">
        <v>38</v>
      </c>
      <c r="D1519" s="611">
        <v>4001.37</v>
      </c>
    </row>
    <row r="1520" spans="1:4" ht="51" x14ac:dyDescent="0.2">
      <c r="A1520" s="608">
        <v>98433</v>
      </c>
      <c r="B1520" s="609" t="s">
        <v>4100</v>
      </c>
      <c r="C1520" s="610" t="s">
        <v>38</v>
      </c>
      <c r="D1520" s="611">
        <v>4350.7</v>
      </c>
    </row>
    <row r="1521" spans="1:4" ht="51" x14ac:dyDescent="0.2">
      <c r="A1521" s="608">
        <v>98434</v>
      </c>
      <c r="B1521" s="609" t="s">
        <v>4101</v>
      </c>
      <c r="C1521" s="610" t="s">
        <v>38</v>
      </c>
      <c r="D1521" s="611">
        <v>4700.04</v>
      </c>
    </row>
    <row r="1522" spans="1:4" ht="25.5" x14ac:dyDescent="0.2">
      <c r="A1522" s="608">
        <v>99240</v>
      </c>
      <c r="B1522" s="609" t="s">
        <v>12816</v>
      </c>
      <c r="C1522" s="610" t="s">
        <v>18</v>
      </c>
      <c r="D1522" s="611">
        <v>418.36</v>
      </c>
    </row>
    <row r="1523" spans="1:4" ht="38.25" x14ac:dyDescent="0.2">
      <c r="A1523" s="608">
        <v>99241</v>
      </c>
      <c r="B1523" s="609" t="s">
        <v>12817</v>
      </c>
      <c r="C1523" s="610" t="s">
        <v>18</v>
      </c>
      <c r="D1523" s="611">
        <v>1115.0999999999999</v>
      </c>
    </row>
    <row r="1524" spans="1:4" ht="38.25" x14ac:dyDescent="0.2">
      <c r="A1524" s="608">
        <v>99242</v>
      </c>
      <c r="B1524" s="609" t="s">
        <v>12818</v>
      </c>
      <c r="C1524" s="610" t="s">
        <v>38</v>
      </c>
      <c r="D1524" s="611">
        <v>2094.65</v>
      </c>
    </row>
    <row r="1525" spans="1:4" ht="38.25" x14ac:dyDescent="0.2">
      <c r="A1525" s="608">
        <v>99243</v>
      </c>
      <c r="B1525" s="609" t="s">
        <v>12819</v>
      </c>
      <c r="C1525" s="610" t="s">
        <v>18</v>
      </c>
      <c r="D1525" s="611">
        <v>1196.1400000000001</v>
      </c>
    </row>
    <row r="1526" spans="1:4" ht="38.25" x14ac:dyDescent="0.2">
      <c r="A1526" s="608">
        <v>99244</v>
      </c>
      <c r="B1526" s="609" t="s">
        <v>12820</v>
      </c>
      <c r="C1526" s="610" t="s">
        <v>38</v>
      </c>
      <c r="D1526" s="611">
        <v>3223.43</v>
      </c>
    </row>
    <row r="1527" spans="1:4" ht="25.5" x14ac:dyDescent="0.2">
      <c r="A1527" s="608">
        <v>99246</v>
      </c>
      <c r="B1527" s="609" t="s">
        <v>12821</v>
      </c>
      <c r="C1527" s="610" t="s">
        <v>18</v>
      </c>
      <c r="D1527" s="611">
        <v>594.35</v>
      </c>
    </row>
    <row r="1528" spans="1:4" ht="38.25" x14ac:dyDescent="0.2">
      <c r="A1528" s="608">
        <v>99247</v>
      </c>
      <c r="B1528" s="609" t="s">
        <v>12822</v>
      </c>
      <c r="C1528" s="610" t="s">
        <v>18</v>
      </c>
      <c r="D1528" s="611">
        <v>1271.32</v>
      </c>
    </row>
    <row r="1529" spans="1:4" ht="38.25" x14ac:dyDescent="0.2">
      <c r="A1529" s="608">
        <v>99248</v>
      </c>
      <c r="B1529" s="609" t="s">
        <v>12823</v>
      </c>
      <c r="C1529" s="610" t="s">
        <v>38</v>
      </c>
      <c r="D1529" s="611">
        <v>3164.69</v>
      </c>
    </row>
    <row r="1530" spans="1:4" ht="38.25" x14ac:dyDescent="0.2">
      <c r="A1530" s="608">
        <v>99249</v>
      </c>
      <c r="B1530" s="609" t="s">
        <v>12824</v>
      </c>
      <c r="C1530" s="610" t="s">
        <v>18</v>
      </c>
      <c r="D1530" s="611">
        <v>1465.69</v>
      </c>
    </row>
    <row r="1531" spans="1:4" ht="38.25" x14ac:dyDescent="0.2">
      <c r="A1531" s="608">
        <v>99252</v>
      </c>
      <c r="B1531" s="609" t="s">
        <v>12825</v>
      </c>
      <c r="C1531" s="610" t="s">
        <v>38</v>
      </c>
      <c r="D1531" s="611">
        <v>1668.59</v>
      </c>
    </row>
    <row r="1532" spans="1:4" ht="38.25" x14ac:dyDescent="0.2">
      <c r="A1532" s="608">
        <v>99254</v>
      </c>
      <c r="B1532" s="609" t="s">
        <v>12826</v>
      </c>
      <c r="C1532" s="610" t="s">
        <v>18</v>
      </c>
      <c r="D1532" s="611">
        <v>802.66</v>
      </c>
    </row>
    <row r="1533" spans="1:4" ht="38.25" x14ac:dyDescent="0.2">
      <c r="A1533" s="608">
        <v>99256</v>
      </c>
      <c r="B1533" s="609" t="s">
        <v>12827</v>
      </c>
      <c r="C1533" s="610" t="s">
        <v>38</v>
      </c>
      <c r="D1533" s="611">
        <v>3801.53</v>
      </c>
    </row>
    <row r="1534" spans="1:4" ht="38.25" x14ac:dyDescent="0.2">
      <c r="A1534" s="608">
        <v>99259</v>
      </c>
      <c r="B1534" s="609" t="s">
        <v>12828</v>
      </c>
      <c r="C1534" s="610" t="s">
        <v>38</v>
      </c>
      <c r="D1534" s="611">
        <v>2118.0300000000002</v>
      </c>
    </row>
    <row r="1535" spans="1:4" ht="38.25" x14ac:dyDescent="0.2">
      <c r="A1535" s="608">
        <v>99261</v>
      </c>
      <c r="B1535" s="609" t="s">
        <v>12829</v>
      </c>
      <c r="C1535" s="610" t="s">
        <v>18</v>
      </c>
      <c r="D1535" s="611">
        <v>958.85</v>
      </c>
    </row>
    <row r="1536" spans="1:4" ht="38.25" x14ac:dyDescent="0.2">
      <c r="A1536" s="608">
        <v>99263</v>
      </c>
      <c r="B1536" s="609" t="s">
        <v>12830</v>
      </c>
      <c r="C1536" s="610" t="s">
        <v>18</v>
      </c>
      <c r="D1536" s="611">
        <v>1427.57</v>
      </c>
    </row>
    <row r="1537" spans="1:4" ht="38.25" x14ac:dyDescent="0.2">
      <c r="A1537" s="608">
        <v>99265</v>
      </c>
      <c r="B1537" s="609" t="s">
        <v>12831</v>
      </c>
      <c r="C1537" s="610" t="s">
        <v>38</v>
      </c>
      <c r="D1537" s="611">
        <v>2567.33</v>
      </c>
    </row>
    <row r="1538" spans="1:4" ht="38.25" x14ac:dyDescent="0.2">
      <c r="A1538" s="608">
        <v>99266</v>
      </c>
      <c r="B1538" s="609" t="s">
        <v>12832</v>
      </c>
      <c r="C1538" s="610" t="s">
        <v>18</v>
      </c>
      <c r="D1538" s="611">
        <v>1115.0999999999999</v>
      </c>
    </row>
    <row r="1539" spans="1:4" ht="38.25" x14ac:dyDescent="0.2">
      <c r="A1539" s="608">
        <v>99267</v>
      </c>
      <c r="B1539" s="609" t="s">
        <v>12833</v>
      </c>
      <c r="C1539" s="610" t="s">
        <v>38</v>
      </c>
      <c r="D1539" s="611">
        <v>3018.69</v>
      </c>
    </row>
    <row r="1540" spans="1:4" ht="38.25" x14ac:dyDescent="0.2">
      <c r="A1540" s="608">
        <v>99268</v>
      </c>
      <c r="B1540" s="609" t="s">
        <v>12834</v>
      </c>
      <c r="C1540" s="610" t="s">
        <v>38</v>
      </c>
      <c r="D1540" s="611">
        <v>293.04000000000002</v>
      </c>
    </row>
    <row r="1541" spans="1:4" ht="38.25" x14ac:dyDescent="0.2">
      <c r="A1541" s="608">
        <v>99269</v>
      </c>
      <c r="B1541" s="609" t="s">
        <v>12835</v>
      </c>
      <c r="C1541" s="610" t="s">
        <v>18</v>
      </c>
      <c r="D1541" s="611">
        <v>1271.32</v>
      </c>
    </row>
    <row r="1542" spans="1:4" ht="38.25" x14ac:dyDescent="0.2">
      <c r="A1542" s="608">
        <v>99270</v>
      </c>
      <c r="B1542" s="609" t="s">
        <v>12836</v>
      </c>
      <c r="C1542" s="610" t="s">
        <v>38</v>
      </c>
      <c r="D1542" s="611">
        <v>397.55</v>
      </c>
    </row>
    <row r="1543" spans="1:4" ht="38.25" x14ac:dyDescent="0.2">
      <c r="A1543" s="608">
        <v>99271</v>
      </c>
      <c r="B1543" s="609" t="s">
        <v>12837</v>
      </c>
      <c r="C1543" s="610" t="s">
        <v>38</v>
      </c>
      <c r="D1543" s="611">
        <v>4365.74</v>
      </c>
    </row>
    <row r="1544" spans="1:4" ht="38.25" x14ac:dyDescent="0.2">
      <c r="A1544" s="608">
        <v>99272</v>
      </c>
      <c r="B1544" s="609" t="s">
        <v>12838</v>
      </c>
      <c r="C1544" s="610" t="s">
        <v>38</v>
      </c>
      <c r="D1544" s="611">
        <v>750.18</v>
      </c>
    </row>
    <row r="1545" spans="1:4" ht="38.25" x14ac:dyDescent="0.2">
      <c r="A1545" s="608">
        <v>99273</v>
      </c>
      <c r="B1545" s="609" t="s">
        <v>12839</v>
      </c>
      <c r="C1545" s="610" t="s">
        <v>38</v>
      </c>
      <c r="D1545" s="611">
        <v>1088.3</v>
      </c>
    </row>
    <row r="1546" spans="1:4" ht="38.25" x14ac:dyDescent="0.2">
      <c r="A1546" s="608">
        <v>99274</v>
      </c>
      <c r="B1546" s="609" t="s">
        <v>12840</v>
      </c>
      <c r="C1546" s="610" t="s">
        <v>38</v>
      </c>
      <c r="D1546" s="611">
        <v>3484.54</v>
      </c>
    </row>
    <row r="1547" spans="1:4" ht="38.25" x14ac:dyDescent="0.2">
      <c r="A1547" s="608">
        <v>99275</v>
      </c>
      <c r="B1547" s="609" t="s">
        <v>12841</v>
      </c>
      <c r="C1547" s="610" t="s">
        <v>38</v>
      </c>
      <c r="D1547" s="611">
        <v>586.29999999999995</v>
      </c>
    </row>
    <row r="1548" spans="1:4" ht="38.25" x14ac:dyDescent="0.2">
      <c r="A1548" s="608">
        <v>99276</v>
      </c>
      <c r="B1548" s="609" t="s">
        <v>12842</v>
      </c>
      <c r="C1548" s="610" t="s">
        <v>18</v>
      </c>
      <c r="D1548" s="611">
        <v>1583.8</v>
      </c>
    </row>
    <row r="1549" spans="1:4" ht="38.25" x14ac:dyDescent="0.2">
      <c r="A1549" s="608">
        <v>99277</v>
      </c>
      <c r="B1549" s="609" t="s">
        <v>12843</v>
      </c>
      <c r="C1549" s="610" t="s">
        <v>18</v>
      </c>
      <c r="D1549" s="611">
        <v>1427.57</v>
      </c>
    </row>
    <row r="1550" spans="1:4" ht="25.5" x14ac:dyDescent="0.2">
      <c r="A1550" s="608">
        <v>99278</v>
      </c>
      <c r="B1550" s="609" t="s">
        <v>12844</v>
      </c>
      <c r="C1550" s="610" t="s">
        <v>18</v>
      </c>
      <c r="D1550" s="611">
        <v>237.63</v>
      </c>
    </row>
    <row r="1551" spans="1:4" ht="38.25" x14ac:dyDescent="0.2">
      <c r="A1551" s="608">
        <v>99279</v>
      </c>
      <c r="B1551" s="609" t="s">
        <v>12845</v>
      </c>
      <c r="C1551" s="610" t="s">
        <v>38</v>
      </c>
      <c r="D1551" s="611">
        <v>3936.26</v>
      </c>
    </row>
    <row r="1552" spans="1:4" ht="38.25" x14ac:dyDescent="0.2">
      <c r="A1552" s="608">
        <v>99280</v>
      </c>
      <c r="B1552" s="609" t="s">
        <v>12846</v>
      </c>
      <c r="C1552" s="610" t="s">
        <v>38</v>
      </c>
      <c r="D1552" s="611">
        <v>1406.4</v>
      </c>
    </row>
    <row r="1553" spans="1:4" ht="38.25" x14ac:dyDescent="0.2">
      <c r="A1553" s="608">
        <v>99281</v>
      </c>
      <c r="B1553" s="609" t="s">
        <v>12847</v>
      </c>
      <c r="C1553" s="610" t="s">
        <v>18</v>
      </c>
      <c r="D1553" s="611">
        <v>1583.8</v>
      </c>
    </row>
    <row r="1554" spans="1:4" ht="38.25" x14ac:dyDescent="0.2">
      <c r="A1554" s="608">
        <v>99282</v>
      </c>
      <c r="B1554" s="609" t="s">
        <v>12848</v>
      </c>
      <c r="C1554" s="610" t="s">
        <v>18</v>
      </c>
      <c r="D1554" s="611">
        <v>1756.16</v>
      </c>
    </row>
    <row r="1555" spans="1:4" ht="38.25" x14ac:dyDescent="0.2">
      <c r="A1555" s="608">
        <v>99283</v>
      </c>
      <c r="B1555" s="609" t="s">
        <v>12849</v>
      </c>
      <c r="C1555" s="610" t="s">
        <v>18</v>
      </c>
      <c r="D1555" s="611">
        <v>836.72</v>
      </c>
    </row>
    <row r="1556" spans="1:4" ht="38.25" x14ac:dyDescent="0.2">
      <c r="A1556" s="608">
        <v>99284</v>
      </c>
      <c r="B1556" s="609" t="s">
        <v>12850</v>
      </c>
      <c r="C1556" s="610" t="s">
        <v>38</v>
      </c>
      <c r="D1556" s="611">
        <v>4936.9799999999996</v>
      </c>
    </row>
    <row r="1557" spans="1:4" ht="38.25" x14ac:dyDescent="0.2">
      <c r="A1557" s="608">
        <v>99285</v>
      </c>
      <c r="B1557" s="609" t="s">
        <v>11169</v>
      </c>
      <c r="C1557" s="610" t="s">
        <v>38</v>
      </c>
      <c r="D1557" s="611">
        <v>842.19</v>
      </c>
    </row>
    <row r="1558" spans="1:4" ht="38.25" x14ac:dyDescent="0.2">
      <c r="A1558" s="608">
        <v>99286</v>
      </c>
      <c r="B1558" s="609" t="s">
        <v>12851</v>
      </c>
      <c r="C1558" s="610" t="s">
        <v>38</v>
      </c>
      <c r="D1558" s="611">
        <v>4385.7</v>
      </c>
    </row>
    <row r="1559" spans="1:4" ht="38.25" x14ac:dyDescent="0.2">
      <c r="A1559" s="608">
        <v>99287</v>
      </c>
      <c r="B1559" s="609" t="s">
        <v>12852</v>
      </c>
      <c r="C1559" s="610" t="s">
        <v>38</v>
      </c>
      <c r="D1559" s="611">
        <v>6277.06</v>
      </c>
    </row>
    <row r="1560" spans="1:4" ht="25.5" x14ac:dyDescent="0.2">
      <c r="A1560" s="608">
        <v>99288</v>
      </c>
      <c r="B1560" s="609" t="s">
        <v>12853</v>
      </c>
      <c r="C1560" s="610" t="s">
        <v>18</v>
      </c>
      <c r="D1560" s="611">
        <v>366.49</v>
      </c>
    </row>
    <row r="1561" spans="1:4" ht="38.25" x14ac:dyDescent="0.2">
      <c r="A1561" s="608">
        <v>99289</v>
      </c>
      <c r="B1561" s="609" t="s">
        <v>12854</v>
      </c>
      <c r="C1561" s="610" t="s">
        <v>18</v>
      </c>
      <c r="D1561" s="611">
        <v>1718.15</v>
      </c>
    </row>
    <row r="1562" spans="1:4" ht="38.25" x14ac:dyDescent="0.2">
      <c r="A1562" s="608">
        <v>99290</v>
      </c>
      <c r="B1562" s="609" t="s">
        <v>12855</v>
      </c>
      <c r="C1562" s="610" t="s">
        <v>38</v>
      </c>
      <c r="D1562" s="611">
        <v>2637.62</v>
      </c>
    </row>
    <row r="1563" spans="1:4" ht="38.25" x14ac:dyDescent="0.2">
      <c r="A1563" s="608">
        <v>99291</v>
      </c>
      <c r="B1563" s="609" t="s">
        <v>12856</v>
      </c>
      <c r="C1563" s="610" t="s">
        <v>18</v>
      </c>
      <c r="D1563" s="611">
        <v>1740.01</v>
      </c>
    </row>
    <row r="1564" spans="1:4" ht="38.25" x14ac:dyDescent="0.2">
      <c r="A1564" s="608">
        <v>99292</v>
      </c>
      <c r="B1564" s="609" t="s">
        <v>12857</v>
      </c>
      <c r="C1564" s="610" t="s">
        <v>38</v>
      </c>
      <c r="D1564" s="611">
        <v>1750.32</v>
      </c>
    </row>
    <row r="1565" spans="1:4" ht="38.25" x14ac:dyDescent="0.2">
      <c r="A1565" s="608">
        <v>99293</v>
      </c>
      <c r="B1565" s="609" t="s">
        <v>12858</v>
      </c>
      <c r="C1565" s="610" t="s">
        <v>18</v>
      </c>
      <c r="D1565" s="611">
        <v>1016.41</v>
      </c>
    </row>
    <row r="1566" spans="1:4" ht="38.25" x14ac:dyDescent="0.2">
      <c r="A1566" s="608">
        <v>99294</v>
      </c>
      <c r="B1566" s="609" t="s">
        <v>12859</v>
      </c>
      <c r="C1566" s="610" t="s">
        <v>38</v>
      </c>
      <c r="D1566" s="611">
        <v>5479.3</v>
      </c>
    </row>
    <row r="1567" spans="1:4" ht="38.25" x14ac:dyDescent="0.2">
      <c r="A1567" s="608">
        <v>99296</v>
      </c>
      <c r="B1567" s="609" t="s">
        <v>12860</v>
      </c>
      <c r="C1567" s="610" t="s">
        <v>18</v>
      </c>
      <c r="D1567" s="611">
        <v>1912.36</v>
      </c>
    </row>
    <row r="1568" spans="1:4" ht="38.25" x14ac:dyDescent="0.2">
      <c r="A1568" s="608">
        <v>99297</v>
      </c>
      <c r="B1568" s="609" t="s">
        <v>12861</v>
      </c>
      <c r="C1568" s="610" t="s">
        <v>18</v>
      </c>
      <c r="D1568" s="611">
        <v>1909.57</v>
      </c>
    </row>
    <row r="1569" spans="1:4" ht="38.25" x14ac:dyDescent="0.2">
      <c r="A1569" s="608">
        <v>99298</v>
      </c>
      <c r="B1569" s="609" t="s">
        <v>12862</v>
      </c>
      <c r="C1569" s="610" t="s">
        <v>38</v>
      </c>
      <c r="D1569" s="611">
        <v>7108.18</v>
      </c>
    </row>
    <row r="1570" spans="1:4" ht="38.25" x14ac:dyDescent="0.2">
      <c r="A1570" s="608">
        <v>99299</v>
      </c>
      <c r="B1570" s="609" t="s">
        <v>12863</v>
      </c>
      <c r="C1570" s="610" t="s">
        <v>18</v>
      </c>
      <c r="D1570" s="611">
        <v>2068.5500000000002</v>
      </c>
    </row>
    <row r="1571" spans="1:4" ht="38.25" x14ac:dyDescent="0.2">
      <c r="A1571" s="608">
        <v>99300</v>
      </c>
      <c r="B1571" s="609" t="s">
        <v>12864</v>
      </c>
      <c r="C1571" s="610" t="s">
        <v>38</v>
      </c>
      <c r="D1571" s="611">
        <v>7939.44</v>
      </c>
    </row>
    <row r="1572" spans="1:4" ht="38.25" x14ac:dyDescent="0.2">
      <c r="A1572" s="608">
        <v>99301</v>
      </c>
      <c r="B1572" s="609" t="s">
        <v>12865</v>
      </c>
      <c r="C1572" s="610" t="s">
        <v>38</v>
      </c>
      <c r="D1572" s="611">
        <v>3910.06</v>
      </c>
    </row>
    <row r="1573" spans="1:4" ht="38.25" x14ac:dyDescent="0.2">
      <c r="A1573" s="608">
        <v>99302</v>
      </c>
      <c r="B1573" s="609" t="s">
        <v>12866</v>
      </c>
      <c r="C1573" s="610" t="s">
        <v>18</v>
      </c>
      <c r="D1573" s="611">
        <v>2227.56</v>
      </c>
    </row>
    <row r="1574" spans="1:4" ht="38.25" x14ac:dyDescent="0.2">
      <c r="A1574" s="608">
        <v>99303</v>
      </c>
      <c r="B1574" s="609" t="s">
        <v>12867</v>
      </c>
      <c r="C1574" s="610" t="s">
        <v>38</v>
      </c>
      <c r="D1574" s="611">
        <v>7263.29</v>
      </c>
    </row>
    <row r="1575" spans="1:4" ht="38.25" x14ac:dyDescent="0.2">
      <c r="A1575" s="608">
        <v>99304</v>
      </c>
      <c r="B1575" s="609" t="s">
        <v>12868</v>
      </c>
      <c r="C1575" s="610" t="s">
        <v>18</v>
      </c>
      <c r="D1575" s="611">
        <v>2071.35</v>
      </c>
    </row>
    <row r="1576" spans="1:4" ht="38.25" x14ac:dyDescent="0.2">
      <c r="A1576" s="608">
        <v>99305</v>
      </c>
      <c r="B1576" s="609" t="s">
        <v>12869</v>
      </c>
      <c r="C1576" s="610" t="s">
        <v>38</v>
      </c>
      <c r="D1576" s="611">
        <v>8221.26</v>
      </c>
    </row>
    <row r="1577" spans="1:4" ht="38.25" x14ac:dyDescent="0.2">
      <c r="A1577" s="608">
        <v>99306</v>
      </c>
      <c r="B1577" s="609" t="s">
        <v>12870</v>
      </c>
      <c r="C1577" s="610" t="s">
        <v>18</v>
      </c>
      <c r="D1577" s="611">
        <v>2227.56</v>
      </c>
    </row>
    <row r="1578" spans="1:4" ht="38.25" x14ac:dyDescent="0.2">
      <c r="A1578" s="608">
        <v>99307</v>
      </c>
      <c r="B1578" s="609" t="s">
        <v>12871</v>
      </c>
      <c r="C1578" s="610" t="s">
        <v>18</v>
      </c>
      <c r="D1578" s="611">
        <v>1493.65</v>
      </c>
    </row>
    <row r="1579" spans="1:4" ht="38.25" x14ac:dyDescent="0.2">
      <c r="A1579" s="608">
        <v>99308</v>
      </c>
      <c r="B1579" s="609" t="s">
        <v>12872</v>
      </c>
      <c r="C1579" s="610" t="s">
        <v>38</v>
      </c>
      <c r="D1579" s="611">
        <v>9177.61</v>
      </c>
    </row>
    <row r="1580" spans="1:4" ht="38.25" x14ac:dyDescent="0.2">
      <c r="A1580" s="608">
        <v>99309</v>
      </c>
      <c r="B1580" s="609" t="s">
        <v>12873</v>
      </c>
      <c r="C1580" s="610" t="s">
        <v>18</v>
      </c>
      <c r="D1580" s="611">
        <v>2386.59</v>
      </c>
    </row>
    <row r="1581" spans="1:4" ht="38.25" x14ac:dyDescent="0.2">
      <c r="A1581" s="608">
        <v>99310</v>
      </c>
      <c r="B1581" s="609" t="s">
        <v>12874</v>
      </c>
      <c r="C1581" s="610" t="s">
        <v>38</v>
      </c>
      <c r="D1581" s="611">
        <v>9336.11</v>
      </c>
    </row>
    <row r="1582" spans="1:4" ht="38.25" x14ac:dyDescent="0.2">
      <c r="A1582" s="608">
        <v>99311</v>
      </c>
      <c r="B1582" s="609" t="s">
        <v>12875</v>
      </c>
      <c r="C1582" s="610" t="s">
        <v>18</v>
      </c>
      <c r="D1582" s="611">
        <v>2386.59</v>
      </c>
    </row>
    <row r="1583" spans="1:4" ht="38.25" x14ac:dyDescent="0.2">
      <c r="A1583" s="608">
        <v>99312</v>
      </c>
      <c r="B1583" s="609" t="s">
        <v>12876</v>
      </c>
      <c r="C1583" s="610" t="s">
        <v>38</v>
      </c>
      <c r="D1583" s="611">
        <v>4593.33</v>
      </c>
    </row>
    <row r="1584" spans="1:4" ht="38.25" x14ac:dyDescent="0.2">
      <c r="A1584" s="608">
        <v>99313</v>
      </c>
      <c r="B1584" s="609" t="s">
        <v>12877</v>
      </c>
      <c r="C1584" s="610" t="s">
        <v>38</v>
      </c>
      <c r="D1584" s="611">
        <v>10419</v>
      </c>
    </row>
    <row r="1585" spans="1:4" ht="38.25" x14ac:dyDescent="0.2">
      <c r="A1585" s="608">
        <v>99314</v>
      </c>
      <c r="B1585" s="609" t="s">
        <v>12878</v>
      </c>
      <c r="C1585" s="610" t="s">
        <v>18</v>
      </c>
      <c r="D1585" s="611">
        <v>2545.59</v>
      </c>
    </row>
    <row r="1586" spans="1:4" ht="38.25" x14ac:dyDescent="0.2">
      <c r="A1586" s="608">
        <v>99315</v>
      </c>
      <c r="B1586" s="609" t="s">
        <v>12879</v>
      </c>
      <c r="C1586" s="610" t="s">
        <v>38</v>
      </c>
      <c r="D1586" s="611">
        <v>11658.84</v>
      </c>
    </row>
    <row r="1587" spans="1:4" ht="38.25" x14ac:dyDescent="0.2">
      <c r="A1587" s="608">
        <v>99317</v>
      </c>
      <c r="B1587" s="609" t="s">
        <v>12880</v>
      </c>
      <c r="C1587" s="610" t="s">
        <v>18</v>
      </c>
      <c r="D1587" s="611">
        <v>1597.13</v>
      </c>
    </row>
    <row r="1588" spans="1:4" ht="25.5" x14ac:dyDescent="0.2">
      <c r="A1588" s="608">
        <v>99318</v>
      </c>
      <c r="B1588" s="609" t="s">
        <v>12881</v>
      </c>
      <c r="C1588" s="610" t="s">
        <v>18</v>
      </c>
      <c r="D1588" s="611">
        <v>174.13</v>
      </c>
    </row>
    <row r="1589" spans="1:4" ht="25.5" x14ac:dyDescent="0.2">
      <c r="A1589" s="608">
        <v>99319</v>
      </c>
      <c r="B1589" s="609" t="s">
        <v>12882</v>
      </c>
      <c r="C1589" s="610" t="s">
        <v>18</v>
      </c>
      <c r="D1589" s="611">
        <v>656.46</v>
      </c>
    </row>
    <row r="1590" spans="1:4" ht="38.25" x14ac:dyDescent="0.2">
      <c r="A1590" s="608">
        <v>99320</v>
      </c>
      <c r="B1590" s="609" t="s">
        <v>12883</v>
      </c>
      <c r="C1590" s="610" t="s">
        <v>38</v>
      </c>
      <c r="D1590" s="611">
        <v>5308.95</v>
      </c>
    </row>
    <row r="1591" spans="1:4" ht="38.25" x14ac:dyDescent="0.2">
      <c r="A1591" s="608">
        <v>99321</v>
      </c>
      <c r="B1591" s="609" t="s">
        <v>12884</v>
      </c>
      <c r="C1591" s="610" t="s">
        <v>18</v>
      </c>
      <c r="D1591" s="611">
        <v>1753.37</v>
      </c>
    </row>
    <row r="1592" spans="1:4" ht="38.25" x14ac:dyDescent="0.2">
      <c r="A1592" s="608">
        <v>99322</v>
      </c>
      <c r="B1592" s="609" t="s">
        <v>12885</v>
      </c>
      <c r="C1592" s="610" t="s">
        <v>38</v>
      </c>
      <c r="D1592" s="611">
        <v>5996.29</v>
      </c>
    </row>
    <row r="1593" spans="1:4" ht="38.25" x14ac:dyDescent="0.2">
      <c r="A1593" s="608">
        <v>99323</v>
      </c>
      <c r="B1593" s="609" t="s">
        <v>12886</v>
      </c>
      <c r="C1593" s="610" t="s">
        <v>18</v>
      </c>
      <c r="D1593" s="611">
        <v>1909.57</v>
      </c>
    </row>
    <row r="1594" spans="1:4" ht="38.25" x14ac:dyDescent="0.2">
      <c r="A1594" s="608">
        <v>99324</v>
      </c>
      <c r="B1594" s="609" t="s">
        <v>12887</v>
      </c>
      <c r="C1594" s="610" t="s">
        <v>38</v>
      </c>
      <c r="D1594" s="611">
        <v>6683.71</v>
      </c>
    </row>
    <row r="1595" spans="1:4" ht="38.25" x14ac:dyDescent="0.2">
      <c r="A1595" s="608">
        <v>99325</v>
      </c>
      <c r="B1595" s="609" t="s">
        <v>12888</v>
      </c>
      <c r="C1595" s="610" t="s">
        <v>18</v>
      </c>
      <c r="D1595" s="611">
        <v>2068.5500000000002</v>
      </c>
    </row>
    <row r="1596" spans="1:4" ht="38.25" x14ac:dyDescent="0.2">
      <c r="A1596" s="608">
        <v>99326</v>
      </c>
      <c r="B1596" s="609" t="s">
        <v>12889</v>
      </c>
      <c r="C1596" s="610" t="s">
        <v>38</v>
      </c>
      <c r="D1596" s="611">
        <v>5445.64</v>
      </c>
    </row>
    <row r="1597" spans="1:4" ht="38.25" x14ac:dyDescent="0.2">
      <c r="A1597" s="608">
        <v>99327</v>
      </c>
      <c r="B1597" s="609" t="s">
        <v>12890</v>
      </c>
      <c r="C1597" s="610" t="s">
        <v>18</v>
      </c>
      <c r="D1597" s="611">
        <v>2677.33</v>
      </c>
    </row>
    <row r="1598" spans="1:4" ht="38.25" x14ac:dyDescent="0.2">
      <c r="A1598" s="608">
        <v>101800</v>
      </c>
      <c r="B1598" s="609" t="s">
        <v>12891</v>
      </c>
      <c r="C1598" s="610" t="s">
        <v>38</v>
      </c>
      <c r="D1598" s="611">
        <v>1138.2</v>
      </c>
    </row>
    <row r="1599" spans="1:4" ht="25.5" x14ac:dyDescent="0.2">
      <c r="A1599" s="608">
        <v>101801</v>
      </c>
      <c r="B1599" s="609" t="s">
        <v>12892</v>
      </c>
      <c r="C1599" s="610" t="s">
        <v>38</v>
      </c>
      <c r="D1599" s="611">
        <v>811.29</v>
      </c>
    </row>
    <row r="1600" spans="1:4" ht="38.25" x14ac:dyDescent="0.2">
      <c r="A1600" s="608">
        <v>101806</v>
      </c>
      <c r="B1600" s="609" t="s">
        <v>12893</v>
      </c>
      <c r="C1600" s="610" t="s">
        <v>38</v>
      </c>
      <c r="D1600" s="611">
        <v>376.32</v>
      </c>
    </row>
    <row r="1601" spans="1:4" ht="38.25" x14ac:dyDescent="0.2">
      <c r="A1601" s="608">
        <v>101807</v>
      </c>
      <c r="B1601" s="609" t="s">
        <v>12894</v>
      </c>
      <c r="C1601" s="610" t="s">
        <v>38</v>
      </c>
      <c r="D1601" s="611">
        <v>309.20999999999998</v>
      </c>
    </row>
    <row r="1602" spans="1:4" ht="38.25" x14ac:dyDescent="0.2">
      <c r="A1602" s="608">
        <v>101808</v>
      </c>
      <c r="B1602" s="609" t="s">
        <v>12895</v>
      </c>
      <c r="C1602" s="610" t="s">
        <v>38</v>
      </c>
      <c r="D1602" s="611">
        <v>317.60000000000002</v>
      </c>
    </row>
    <row r="1603" spans="1:4" ht="38.25" x14ac:dyDescent="0.2">
      <c r="A1603" s="608">
        <v>101809</v>
      </c>
      <c r="B1603" s="609" t="s">
        <v>12896</v>
      </c>
      <c r="C1603" s="610" t="s">
        <v>38</v>
      </c>
      <c r="D1603" s="611">
        <v>1914.91</v>
      </c>
    </row>
    <row r="1604" spans="1:4" ht="38.25" x14ac:dyDescent="0.2">
      <c r="A1604" s="608">
        <v>102139</v>
      </c>
      <c r="B1604" s="609" t="s">
        <v>12897</v>
      </c>
      <c r="C1604" s="610" t="s">
        <v>38</v>
      </c>
      <c r="D1604" s="611">
        <v>1106.32</v>
      </c>
    </row>
    <row r="1605" spans="1:4" ht="38.25" x14ac:dyDescent="0.2">
      <c r="A1605" s="608">
        <v>102140</v>
      </c>
      <c r="B1605" s="609" t="s">
        <v>12857</v>
      </c>
      <c r="C1605" s="610" t="s">
        <v>38</v>
      </c>
      <c r="D1605" s="611">
        <v>1273.07</v>
      </c>
    </row>
    <row r="1606" spans="1:4" ht="38.25" x14ac:dyDescent="0.2">
      <c r="A1606" s="608">
        <v>102141</v>
      </c>
      <c r="B1606" s="609" t="s">
        <v>12898</v>
      </c>
      <c r="C1606" s="610" t="s">
        <v>38</v>
      </c>
      <c r="D1606" s="611">
        <v>1778.85</v>
      </c>
    </row>
    <row r="1607" spans="1:4" ht="38.25" x14ac:dyDescent="0.2">
      <c r="A1607" s="608">
        <v>102142</v>
      </c>
      <c r="B1607" s="609" t="s">
        <v>12899</v>
      </c>
      <c r="C1607" s="610" t="s">
        <v>38</v>
      </c>
      <c r="D1607" s="611">
        <v>1752.19</v>
      </c>
    </row>
    <row r="1608" spans="1:4" ht="25.5" x14ac:dyDescent="0.2">
      <c r="A1608" s="608">
        <v>94263</v>
      </c>
      <c r="B1608" s="609" t="s">
        <v>4102</v>
      </c>
      <c r="C1608" s="610" t="s">
        <v>18</v>
      </c>
      <c r="D1608" s="611">
        <v>24.1</v>
      </c>
    </row>
    <row r="1609" spans="1:4" ht="25.5" x14ac:dyDescent="0.2">
      <c r="A1609" s="608">
        <v>94264</v>
      </c>
      <c r="B1609" s="609" t="s">
        <v>4103</v>
      </c>
      <c r="C1609" s="610" t="s">
        <v>18</v>
      </c>
      <c r="D1609" s="611">
        <v>26.49</v>
      </c>
    </row>
    <row r="1610" spans="1:4" ht="25.5" x14ac:dyDescent="0.2">
      <c r="A1610" s="608">
        <v>94265</v>
      </c>
      <c r="B1610" s="609" t="s">
        <v>4104</v>
      </c>
      <c r="C1610" s="610" t="s">
        <v>18</v>
      </c>
      <c r="D1610" s="611">
        <v>32.56</v>
      </c>
    </row>
    <row r="1611" spans="1:4" ht="25.5" x14ac:dyDescent="0.2">
      <c r="A1611" s="608">
        <v>94266</v>
      </c>
      <c r="B1611" s="609" t="s">
        <v>4105</v>
      </c>
      <c r="C1611" s="610" t="s">
        <v>18</v>
      </c>
      <c r="D1611" s="611">
        <v>35.31</v>
      </c>
    </row>
    <row r="1612" spans="1:4" ht="38.25" x14ac:dyDescent="0.2">
      <c r="A1612" s="608">
        <v>94267</v>
      </c>
      <c r="B1612" s="609" t="s">
        <v>4106</v>
      </c>
      <c r="C1612" s="610" t="s">
        <v>18</v>
      </c>
      <c r="D1612" s="611">
        <v>39.06</v>
      </c>
    </row>
    <row r="1613" spans="1:4" ht="38.25" x14ac:dyDescent="0.2">
      <c r="A1613" s="608">
        <v>94268</v>
      </c>
      <c r="B1613" s="609" t="s">
        <v>4107</v>
      </c>
      <c r="C1613" s="610" t="s">
        <v>18</v>
      </c>
      <c r="D1613" s="611">
        <v>42.09</v>
      </c>
    </row>
    <row r="1614" spans="1:4" ht="38.25" x14ac:dyDescent="0.2">
      <c r="A1614" s="608">
        <v>94269</v>
      </c>
      <c r="B1614" s="609" t="s">
        <v>4108</v>
      </c>
      <c r="C1614" s="610" t="s">
        <v>18</v>
      </c>
      <c r="D1614" s="611">
        <v>56.68</v>
      </c>
    </row>
    <row r="1615" spans="1:4" ht="38.25" x14ac:dyDescent="0.2">
      <c r="A1615" s="608">
        <v>94270</v>
      </c>
      <c r="B1615" s="609" t="s">
        <v>4109</v>
      </c>
      <c r="C1615" s="610" t="s">
        <v>18</v>
      </c>
      <c r="D1615" s="611">
        <v>60.88</v>
      </c>
    </row>
    <row r="1616" spans="1:4" ht="38.25" x14ac:dyDescent="0.2">
      <c r="A1616" s="608">
        <v>94271</v>
      </c>
      <c r="B1616" s="609" t="s">
        <v>4110</v>
      </c>
      <c r="C1616" s="610" t="s">
        <v>18</v>
      </c>
      <c r="D1616" s="611">
        <v>69.23</v>
      </c>
    </row>
    <row r="1617" spans="1:4" ht="38.25" x14ac:dyDescent="0.2">
      <c r="A1617" s="608">
        <v>94272</v>
      </c>
      <c r="B1617" s="609" t="s">
        <v>4111</v>
      </c>
      <c r="C1617" s="610" t="s">
        <v>18</v>
      </c>
      <c r="D1617" s="611">
        <v>74.83</v>
      </c>
    </row>
    <row r="1618" spans="1:4" ht="51" x14ac:dyDescent="0.2">
      <c r="A1618" s="608">
        <v>94273</v>
      </c>
      <c r="B1618" s="609" t="s">
        <v>2729</v>
      </c>
      <c r="C1618" s="610" t="s">
        <v>18</v>
      </c>
      <c r="D1618" s="611">
        <v>33.409999999999997</v>
      </c>
    </row>
    <row r="1619" spans="1:4" ht="51" x14ac:dyDescent="0.2">
      <c r="A1619" s="608">
        <v>94274</v>
      </c>
      <c r="B1619" s="609" t="s">
        <v>2730</v>
      </c>
      <c r="C1619" s="610" t="s">
        <v>18</v>
      </c>
      <c r="D1619" s="611">
        <v>36.090000000000003</v>
      </c>
    </row>
    <row r="1620" spans="1:4" ht="51" x14ac:dyDescent="0.2">
      <c r="A1620" s="608">
        <v>94275</v>
      </c>
      <c r="B1620" s="609" t="s">
        <v>2731</v>
      </c>
      <c r="C1620" s="610" t="s">
        <v>18</v>
      </c>
      <c r="D1620" s="611">
        <v>31.94</v>
      </c>
    </row>
    <row r="1621" spans="1:4" ht="51" x14ac:dyDescent="0.2">
      <c r="A1621" s="608">
        <v>94276</v>
      </c>
      <c r="B1621" s="609" t="s">
        <v>2732</v>
      </c>
      <c r="C1621" s="610" t="s">
        <v>18</v>
      </c>
      <c r="D1621" s="611">
        <v>34.61</v>
      </c>
    </row>
    <row r="1622" spans="1:4" ht="25.5" x14ac:dyDescent="0.2">
      <c r="A1622" s="608">
        <v>94281</v>
      </c>
      <c r="B1622" s="609" t="s">
        <v>2733</v>
      </c>
      <c r="C1622" s="610" t="s">
        <v>18</v>
      </c>
      <c r="D1622" s="611">
        <v>38.950000000000003</v>
      </c>
    </row>
    <row r="1623" spans="1:4" ht="25.5" x14ac:dyDescent="0.2">
      <c r="A1623" s="608">
        <v>94282</v>
      </c>
      <c r="B1623" s="609" t="s">
        <v>2734</v>
      </c>
      <c r="C1623" s="610" t="s">
        <v>18</v>
      </c>
      <c r="D1623" s="611">
        <v>47.11</v>
      </c>
    </row>
    <row r="1624" spans="1:4" ht="25.5" x14ac:dyDescent="0.2">
      <c r="A1624" s="608">
        <v>94283</v>
      </c>
      <c r="B1624" s="609" t="s">
        <v>2735</v>
      </c>
      <c r="C1624" s="610" t="s">
        <v>18</v>
      </c>
      <c r="D1624" s="611">
        <v>51.32</v>
      </c>
    </row>
    <row r="1625" spans="1:4" ht="25.5" x14ac:dyDescent="0.2">
      <c r="A1625" s="608">
        <v>94284</v>
      </c>
      <c r="B1625" s="609" t="s">
        <v>2736</v>
      </c>
      <c r="C1625" s="610" t="s">
        <v>18</v>
      </c>
      <c r="D1625" s="611">
        <v>59.47</v>
      </c>
    </row>
    <row r="1626" spans="1:4" ht="25.5" x14ac:dyDescent="0.2">
      <c r="A1626" s="608">
        <v>94285</v>
      </c>
      <c r="B1626" s="609" t="s">
        <v>2737</v>
      </c>
      <c r="C1626" s="610" t="s">
        <v>18</v>
      </c>
      <c r="D1626" s="611">
        <v>63.3</v>
      </c>
    </row>
    <row r="1627" spans="1:4" ht="25.5" x14ac:dyDescent="0.2">
      <c r="A1627" s="608">
        <v>94286</v>
      </c>
      <c r="B1627" s="609" t="s">
        <v>2738</v>
      </c>
      <c r="C1627" s="610" t="s">
        <v>18</v>
      </c>
      <c r="D1627" s="611">
        <v>71.459999999999994</v>
      </c>
    </row>
    <row r="1628" spans="1:4" ht="25.5" x14ac:dyDescent="0.2">
      <c r="A1628" s="608">
        <v>94287</v>
      </c>
      <c r="B1628" s="609" t="s">
        <v>2739</v>
      </c>
      <c r="C1628" s="610" t="s">
        <v>18</v>
      </c>
      <c r="D1628" s="611">
        <v>29.87</v>
      </c>
    </row>
    <row r="1629" spans="1:4" ht="25.5" x14ac:dyDescent="0.2">
      <c r="A1629" s="608">
        <v>94288</v>
      </c>
      <c r="B1629" s="609" t="s">
        <v>2740</v>
      </c>
      <c r="C1629" s="610" t="s">
        <v>18</v>
      </c>
      <c r="D1629" s="611">
        <v>37.01</v>
      </c>
    </row>
    <row r="1630" spans="1:4" ht="25.5" x14ac:dyDescent="0.2">
      <c r="A1630" s="608">
        <v>94289</v>
      </c>
      <c r="B1630" s="609" t="s">
        <v>2741</v>
      </c>
      <c r="C1630" s="610" t="s">
        <v>18</v>
      </c>
      <c r="D1630" s="611">
        <v>38.64</v>
      </c>
    </row>
    <row r="1631" spans="1:4" ht="25.5" x14ac:dyDescent="0.2">
      <c r="A1631" s="608">
        <v>94290</v>
      </c>
      <c r="B1631" s="609" t="s">
        <v>2742</v>
      </c>
      <c r="C1631" s="610" t="s">
        <v>18</v>
      </c>
      <c r="D1631" s="611">
        <v>45.79</v>
      </c>
    </row>
    <row r="1632" spans="1:4" ht="25.5" x14ac:dyDescent="0.2">
      <c r="A1632" s="608">
        <v>94291</v>
      </c>
      <c r="B1632" s="609" t="s">
        <v>2743</v>
      </c>
      <c r="C1632" s="610" t="s">
        <v>18</v>
      </c>
      <c r="D1632" s="611">
        <v>47.07</v>
      </c>
    </row>
    <row r="1633" spans="1:4" ht="25.5" x14ac:dyDescent="0.2">
      <c r="A1633" s="608">
        <v>94292</v>
      </c>
      <c r="B1633" s="609" t="s">
        <v>2744</v>
      </c>
      <c r="C1633" s="610" t="s">
        <v>18</v>
      </c>
      <c r="D1633" s="611">
        <v>54.21</v>
      </c>
    </row>
    <row r="1634" spans="1:4" ht="25.5" x14ac:dyDescent="0.2">
      <c r="A1634" s="608">
        <v>94293</v>
      </c>
      <c r="B1634" s="609" t="s">
        <v>602</v>
      </c>
      <c r="C1634" s="610" t="s">
        <v>18</v>
      </c>
      <c r="D1634" s="611">
        <v>127.19</v>
      </c>
    </row>
    <row r="1635" spans="1:4" ht="25.5" x14ac:dyDescent="0.2">
      <c r="A1635" s="608">
        <v>94294</v>
      </c>
      <c r="B1635" s="609" t="s">
        <v>2745</v>
      </c>
      <c r="C1635" s="610" t="s">
        <v>18</v>
      </c>
      <c r="D1635" s="611">
        <v>6.17</v>
      </c>
    </row>
    <row r="1636" spans="1:4" ht="25.5" x14ac:dyDescent="0.2">
      <c r="A1636" s="608">
        <v>101570</v>
      </c>
      <c r="B1636" s="609" t="s">
        <v>11170</v>
      </c>
      <c r="C1636" s="610" t="s">
        <v>54</v>
      </c>
      <c r="D1636" s="611">
        <v>13.2</v>
      </c>
    </row>
    <row r="1637" spans="1:4" ht="25.5" x14ac:dyDescent="0.2">
      <c r="A1637" s="608">
        <v>101571</v>
      </c>
      <c r="B1637" s="609" t="s">
        <v>11171</v>
      </c>
      <c r="C1637" s="610" t="s">
        <v>54</v>
      </c>
      <c r="D1637" s="611">
        <v>18.48</v>
      </c>
    </row>
    <row r="1638" spans="1:4" ht="25.5" x14ac:dyDescent="0.2">
      <c r="A1638" s="608">
        <v>101572</v>
      </c>
      <c r="B1638" s="609" t="s">
        <v>11172</v>
      </c>
      <c r="C1638" s="610" t="s">
        <v>54</v>
      </c>
      <c r="D1638" s="611">
        <v>10.25</v>
      </c>
    </row>
    <row r="1639" spans="1:4" ht="25.5" x14ac:dyDescent="0.2">
      <c r="A1639" s="608">
        <v>101573</v>
      </c>
      <c r="B1639" s="609" t="s">
        <v>11173</v>
      </c>
      <c r="C1639" s="610" t="s">
        <v>54</v>
      </c>
      <c r="D1639" s="611">
        <v>15.53</v>
      </c>
    </row>
    <row r="1640" spans="1:4" ht="25.5" x14ac:dyDescent="0.2">
      <c r="A1640" s="608">
        <v>101574</v>
      </c>
      <c r="B1640" s="609" t="s">
        <v>11174</v>
      </c>
      <c r="C1640" s="610" t="s">
        <v>54</v>
      </c>
      <c r="D1640" s="611">
        <v>7.67</v>
      </c>
    </row>
    <row r="1641" spans="1:4" ht="25.5" x14ac:dyDescent="0.2">
      <c r="A1641" s="608">
        <v>101575</v>
      </c>
      <c r="B1641" s="609" t="s">
        <v>11175</v>
      </c>
      <c r="C1641" s="610" t="s">
        <v>54</v>
      </c>
      <c r="D1641" s="611">
        <v>13.07</v>
      </c>
    </row>
    <row r="1642" spans="1:4" ht="25.5" x14ac:dyDescent="0.2">
      <c r="A1642" s="608">
        <v>101576</v>
      </c>
      <c r="B1642" s="609" t="s">
        <v>11176</v>
      </c>
      <c r="C1642" s="610" t="s">
        <v>54</v>
      </c>
      <c r="D1642" s="611">
        <v>21.74</v>
      </c>
    </row>
    <row r="1643" spans="1:4" ht="25.5" x14ac:dyDescent="0.2">
      <c r="A1643" s="608">
        <v>101577</v>
      </c>
      <c r="B1643" s="609" t="s">
        <v>11177</v>
      </c>
      <c r="C1643" s="610" t="s">
        <v>54</v>
      </c>
      <c r="D1643" s="611">
        <v>28.48</v>
      </c>
    </row>
    <row r="1644" spans="1:4" ht="25.5" x14ac:dyDescent="0.2">
      <c r="A1644" s="608">
        <v>101578</v>
      </c>
      <c r="B1644" s="609" t="s">
        <v>11178</v>
      </c>
      <c r="C1644" s="610" t="s">
        <v>54</v>
      </c>
      <c r="D1644" s="611">
        <v>17.62</v>
      </c>
    </row>
    <row r="1645" spans="1:4" ht="25.5" x14ac:dyDescent="0.2">
      <c r="A1645" s="608">
        <v>101579</v>
      </c>
      <c r="B1645" s="609" t="s">
        <v>11179</v>
      </c>
      <c r="C1645" s="610" t="s">
        <v>54</v>
      </c>
      <c r="D1645" s="611">
        <v>24.36</v>
      </c>
    </row>
    <row r="1646" spans="1:4" ht="25.5" x14ac:dyDescent="0.2">
      <c r="A1646" s="608">
        <v>101580</v>
      </c>
      <c r="B1646" s="609" t="s">
        <v>11180</v>
      </c>
      <c r="C1646" s="610" t="s">
        <v>54</v>
      </c>
      <c r="D1646" s="611">
        <v>14.92</v>
      </c>
    </row>
    <row r="1647" spans="1:4" ht="25.5" x14ac:dyDescent="0.2">
      <c r="A1647" s="608">
        <v>101581</v>
      </c>
      <c r="B1647" s="609" t="s">
        <v>11181</v>
      </c>
      <c r="C1647" s="610" t="s">
        <v>54</v>
      </c>
      <c r="D1647" s="611">
        <v>21.77</v>
      </c>
    </row>
    <row r="1648" spans="1:4" ht="25.5" x14ac:dyDescent="0.2">
      <c r="A1648" s="608">
        <v>101582</v>
      </c>
      <c r="B1648" s="609" t="s">
        <v>11182</v>
      </c>
      <c r="C1648" s="610" t="s">
        <v>54</v>
      </c>
      <c r="D1648" s="611">
        <v>35.35</v>
      </c>
    </row>
    <row r="1649" spans="1:4" ht="25.5" x14ac:dyDescent="0.2">
      <c r="A1649" s="608">
        <v>101583</v>
      </c>
      <c r="B1649" s="609" t="s">
        <v>11183</v>
      </c>
      <c r="C1649" s="610" t="s">
        <v>54</v>
      </c>
      <c r="D1649" s="611">
        <v>45.79</v>
      </c>
    </row>
    <row r="1650" spans="1:4" ht="25.5" x14ac:dyDescent="0.2">
      <c r="A1650" s="608">
        <v>101584</v>
      </c>
      <c r="B1650" s="609" t="s">
        <v>11184</v>
      </c>
      <c r="C1650" s="610" t="s">
        <v>54</v>
      </c>
      <c r="D1650" s="611">
        <v>28.52</v>
      </c>
    </row>
    <row r="1651" spans="1:4" ht="25.5" x14ac:dyDescent="0.2">
      <c r="A1651" s="608">
        <v>101585</v>
      </c>
      <c r="B1651" s="609" t="s">
        <v>11185</v>
      </c>
      <c r="C1651" s="610" t="s">
        <v>54</v>
      </c>
      <c r="D1651" s="611">
        <v>38.97</v>
      </c>
    </row>
    <row r="1652" spans="1:4" ht="25.5" x14ac:dyDescent="0.2">
      <c r="A1652" s="608">
        <v>101586</v>
      </c>
      <c r="B1652" s="609" t="s">
        <v>11186</v>
      </c>
      <c r="C1652" s="610" t="s">
        <v>54</v>
      </c>
      <c r="D1652" s="611">
        <v>23.66</v>
      </c>
    </row>
    <row r="1653" spans="1:4" ht="25.5" x14ac:dyDescent="0.2">
      <c r="A1653" s="608">
        <v>101587</v>
      </c>
      <c r="B1653" s="609" t="s">
        <v>11187</v>
      </c>
      <c r="C1653" s="610" t="s">
        <v>54</v>
      </c>
      <c r="D1653" s="611">
        <v>34.24</v>
      </c>
    </row>
    <row r="1654" spans="1:4" ht="25.5" x14ac:dyDescent="0.2">
      <c r="A1654" s="608">
        <v>101588</v>
      </c>
      <c r="B1654" s="609" t="s">
        <v>11188</v>
      </c>
      <c r="C1654" s="610" t="s">
        <v>54</v>
      </c>
      <c r="D1654" s="611">
        <v>52.92</v>
      </c>
    </row>
    <row r="1655" spans="1:4" ht="38.25" x14ac:dyDescent="0.2">
      <c r="A1655" s="608">
        <v>101589</v>
      </c>
      <c r="B1655" s="609" t="s">
        <v>11189</v>
      </c>
      <c r="C1655" s="610" t="s">
        <v>54</v>
      </c>
      <c r="D1655" s="611">
        <v>77.430000000000007</v>
      </c>
    </row>
    <row r="1656" spans="1:4" ht="25.5" x14ac:dyDescent="0.2">
      <c r="A1656" s="608">
        <v>101590</v>
      </c>
      <c r="B1656" s="609" t="s">
        <v>11190</v>
      </c>
      <c r="C1656" s="610" t="s">
        <v>54</v>
      </c>
      <c r="D1656" s="611">
        <v>39.93</v>
      </c>
    </row>
    <row r="1657" spans="1:4" ht="38.25" x14ac:dyDescent="0.2">
      <c r="A1657" s="608">
        <v>101591</v>
      </c>
      <c r="B1657" s="609" t="s">
        <v>11191</v>
      </c>
      <c r="C1657" s="610" t="s">
        <v>54</v>
      </c>
      <c r="D1657" s="611">
        <v>64.44</v>
      </c>
    </row>
    <row r="1658" spans="1:4" ht="25.5" x14ac:dyDescent="0.2">
      <c r="A1658" s="608">
        <v>101592</v>
      </c>
      <c r="B1658" s="609" t="s">
        <v>11192</v>
      </c>
      <c r="C1658" s="610" t="s">
        <v>54</v>
      </c>
      <c r="D1658" s="611">
        <v>27.69</v>
      </c>
    </row>
    <row r="1659" spans="1:4" ht="38.25" x14ac:dyDescent="0.2">
      <c r="A1659" s="608">
        <v>101593</v>
      </c>
      <c r="B1659" s="609" t="s">
        <v>11193</v>
      </c>
      <c r="C1659" s="610" t="s">
        <v>54</v>
      </c>
      <c r="D1659" s="611">
        <v>52.31</v>
      </c>
    </row>
    <row r="1660" spans="1:4" ht="25.5" x14ac:dyDescent="0.2">
      <c r="A1660" s="608">
        <v>101600</v>
      </c>
      <c r="B1660" s="609" t="s">
        <v>11194</v>
      </c>
      <c r="C1660" s="610" t="s">
        <v>54</v>
      </c>
      <c r="D1660" s="611">
        <v>10</v>
      </c>
    </row>
    <row r="1661" spans="1:4" ht="38.25" x14ac:dyDescent="0.2">
      <c r="A1661" s="608">
        <v>101601</v>
      </c>
      <c r="B1661" s="609" t="s">
        <v>11195</v>
      </c>
      <c r="C1661" s="610" t="s">
        <v>54</v>
      </c>
      <c r="D1661" s="611">
        <v>14.81</v>
      </c>
    </row>
    <row r="1662" spans="1:4" ht="25.5" x14ac:dyDescent="0.2">
      <c r="A1662" s="608">
        <v>101602</v>
      </c>
      <c r="B1662" s="609" t="s">
        <v>11196</v>
      </c>
      <c r="C1662" s="610" t="s">
        <v>54</v>
      </c>
      <c r="D1662" s="611">
        <v>7.42</v>
      </c>
    </row>
    <row r="1663" spans="1:4" ht="38.25" x14ac:dyDescent="0.2">
      <c r="A1663" s="608">
        <v>101603</v>
      </c>
      <c r="B1663" s="609" t="s">
        <v>11197</v>
      </c>
      <c r="C1663" s="610" t="s">
        <v>54</v>
      </c>
      <c r="D1663" s="611">
        <v>12.23</v>
      </c>
    </row>
    <row r="1664" spans="1:4" ht="25.5" x14ac:dyDescent="0.2">
      <c r="A1664" s="608">
        <v>101604</v>
      </c>
      <c r="B1664" s="609" t="s">
        <v>11198</v>
      </c>
      <c r="C1664" s="610" t="s">
        <v>54</v>
      </c>
      <c r="D1664" s="611">
        <v>4.8499999999999996</v>
      </c>
    </row>
    <row r="1665" spans="1:4" ht="38.25" x14ac:dyDescent="0.2">
      <c r="A1665" s="608">
        <v>101605</v>
      </c>
      <c r="B1665" s="609" t="s">
        <v>11199</v>
      </c>
      <c r="C1665" s="610" t="s">
        <v>54</v>
      </c>
      <c r="D1665" s="611">
        <v>9.66</v>
      </c>
    </row>
    <row r="1666" spans="1:4" ht="51" x14ac:dyDescent="0.2">
      <c r="A1666" s="608">
        <v>90788</v>
      </c>
      <c r="B1666" s="609" t="s">
        <v>9493</v>
      </c>
      <c r="C1666" s="610" t="s">
        <v>38</v>
      </c>
      <c r="D1666" s="611">
        <v>716.23</v>
      </c>
    </row>
    <row r="1667" spans="1:4" ht="51" x14ac:dyDescent="0.2">
      <c r="A1667" s="608">
        <v>90789</v>
      </c>
      <c r="B1667" s="609" t="s">
        <v>9494</v>
      </c>
      <c r="C1667" s="610" t="s">
        <v>38</v>
      </c>
      <c r="D1667" s="611">
        <v>717.4</v>
      </c>
    </row>
    <row r="1668" spans="1:4" ht="51" x14ac:dyDescent="0.2">
      <c r="A1668" s="608">
        <v>90790</v>
      </c>
      <c r="B1668" s="609" t="s">
        <v>9495</v>
      </c>
      <c r="C1668" s="610" t="s">
        <v>38</v>
      </c>
      <c r="D1668" s="611">
        <v>739.71</v>
      </c>
    </row>
    <row r="1669" spans="1:4" ht="38.25" x14ac:dyDescent="0.2">
      <c r="A1669" s="608">
        <v>90791</v>
      </c>
      <c r="B1669" s="609" t="s">
        <v>11200</v>
      </c>
      <c r="C1669" s="610" t="s">
        <v>38</v>
      </c>
      <c r="D1669" s="611">
        <v>866.19</v>
      </c>
    </row>
    <row r="1670" spans="1:4" ht="38.25" x14ac:dyDescent="0.2">
      <c r="A1670" s="608">
        <v>90793</v>
      </c>
      <c r="B1670" s="609" t="s">
        <v>11201</v>
      </c>
      <c r="C1670" s="610" t="s">
        <v>38</v>
      </c>
      <c r="D1670" s="611">
        <v>916.43</v>
      </c>
    </row>
    <row r="1671" spans="1:4" ht="38.25" x14ac:dyDescent="0.2">
      <c r="A1671" s="608">
        <v>90794</v>
      </c>
      <c r="B1671" s="609" t="s">
        <v>11202</v>
      </c>
      <c r="C1671" s="610" t="s">
        <v>38</v>
      </c>
      <c r="D1671" s="611">
        <v>603.39</v>
      </c>
    </row>
    <row r="1672" spans="1:4" ht="38.25" x14ac:dyDescent="0.2">
      <c r="A1672" s="608">
        <v>90795</v>
      </c>
      <c r="B1672" s="609" t="s">
        <v>11203</v>
      </c>
      <c r="C1672" s="610" t="s">
        <v>38</v>
      </c>
      <c r="D1672" s="611">
        <v>608.08000000000004</v>
      </c>
    </row>
    <row r="1673" spans="1:4" ht="38.25" x14ac:dyDescent="0.2">
      <c r="A1673" s="608">
        <v>90796</v>
      </c>
      <c r="B1673" s="609" t="s">
        <v>11204</v>
      </c>
      <c r="C1673" s="610" t="s">
        <v>38</v>
      </c>
      <c r="D1673" s="611">
        <v>612.77</v>
      </c>
    </row>
    <row r="1674" spans="1:4" ht="38.25" x14ac:dyDescent="0.2">
      <c r="A1674" s="608">
        <v>90797</v>
      </c>
      <c r="B1674" s="609" t="s">
        <v>11205</v>
      </c>
      <c r="C1674" s="610" t="s">
        <v>38</v>
      </c>
      <c r="D1674" s="611">
        <v>617.45000000000005</v>
      </c>
    </row>
    <row r="1675" spans="1:4" ht="38.25" x14ac:dyDescent="0.2">
      <c r="A1675" s="608">
        <v>90798</v>
      </c>
      <c r="B1675" s="609" t="s">
        <v>11206</v>
      </c>
      <c r="C1675" s="610" t="s">
        <v>38</v>
      </c>
      <c r="D1675" s="611">
        <v>904.27</v>
      </c>
    </row>
    <row r="1676" spans="1:4" ht="38.25" x14ac:dyDescent="0.2">
      <c r="A1676" s="608">
        <v>90799</v>
      </c>
      <c r="B1676" s="609" t="s">
        <v>11207</v>
      </c>
      <c r="C1676" s="610" t="s">
        <v>38</v>
      </c>
      <c r="D1676" s="611">
        <v>932.19</v>
      </c>
    </row>
    <row r="1677" spans="1:4" ht="25.5" x14ac:dyDescent="0.2">
      <c r="A1677" s="608">
        <v>90801</v>
      </c>
      <c r="B1677" s="609" t="s">
        <v>9496</v>
      </c>
      <c r="C1677" s="610" t="s">
        <v>38</v>
      </c>
      <c r="D1677" s="611">
        <v>176.31</v>
      </c>
    </row>
    <row r="1678" spans="1:4" ht="25.5" x14ac:dyDescent="0.2">
      <c r="A1678" s="608">
        <v>90806</v>
      </c>
      <c r="B1678" s="609" t="s">
        <v>9497</v>
      </c>
      <c r="C1678" s="610" t="s">
        <v>38</v>
      </c>
      <c r="D1678" s="611">
        <v>236.2</v>
      </c>
    </row>
    <row r="1679" spans="1:4" ht="38.25" x14ac:dyDescent="0.2">
      <c r="A1679" s="608">
        <v>90820</v>
      </c>
      <c r="B1679" s="609" t="s">
        <v>9498</v>
      </c>
      <c r="C1679" s="610" t="s">
        <v>38</v>
      </c>
      <c r="D1679" s="611">
        <v>265.05</v>
      </c>
    </row>
    <row r="1680" spans="1:4" ht="38.25" x14ac:dyDescent="0.2">
      <c r="A1680" s="608">
        <v>90821</v>
      </c>
      <c r="B1680" s="609" t="s">
        <v>9499</v>
      </c>
      <c r="C1680" s="610" t="s">
        <v>38</v>
      </c>
      <c r="D1680" s="611">
        <v>269.87</v>
      </c>
    </row>
    <row r="1681" spans="1:4" ht="38.25" x14ac:dyDescent="0.2">
      <c r="A1681" s="608">
        <v>90822</v>
      </c>
      <c r="B1681" s="609" t="s">
        <v>9500</v>
      </c>
      <c r="C1681" s="610" t="s">
        <v>38</v>
      </c>
      <c r="D1681" s="611">
        <v>289.56</v>
      </c>
    </row>
    <row r="1682" spans="1:4" ht="38.25" x14ac:dyDescent="0.2">
      <c r="A1682" s="608">
        <v>90823</v>
      </c>
      <c r="B1682" s="609" t="s">
        <v>9501</v>
      </c>
      <c r="C1682" s="610" t="s">
        <v>38</v>
      </c>
      <c r="D1682" s="611">
        <v>358.11</v>
      </c>
    </row>
    <row r="1683" spans="1:4" ht="38.25" x14ac:dyDescent="0.2">
      <c r="A1683" s="608">
        <v>90824</v>
      </c>
      <c r="B1683" s="609" t="s">
        <v>9502</v>
      </c>
      <c r="C1683" s="610" t="s">
        <v>38</v>
      </c>
      <c r="D1683" s="611">
        <v>515.21</v>
      </c>
    </row>
    <row r="1684" spans="1:4" ht="38.25" x14ac:dyDescent="0.2">
      <c r="A1684" s="608">
        <v>90825</v>
      </c>
      <c r="B1684" s="609" t="s">
        <v>9503</v>
      </c>
      <c r="C1684" s="610" t="s">
        <v>38</v>
      </c>
      <c r="D1684" s="611">
        <v>574.59</v>
      </c>
    </row>
    <row r="1685" spans="1:4" ht="38.25" x14ac:dyDescent="0.2">
      <c r="A1685" s="608">
        <v>90830</v>
      </c>
      <c r="B1685" s="609" t="s">
        <v>9504</v>
      </c>
      <c r="C1685" s="610" t="s">
        <v>38</v>
      </c>
      <c r="D1685" s="611">
        <v>113.51</v>
      </c>
    </row>
    <row r="1686" spans="1:4" ht="38.25" x14ac:dyDescent="0.2">
      <c r="A1686" s="608">
        <v>90831</v>
      </c>
      <c r="B1686" s="609" t="s">
        <v>9505</v>
      </c>
      <c r="C1686" s="610" t="s">
        <v>38</v>
      </c>
      <c r="D1686" s="611">
        <v>99.41</v>
      </c>
    </row>
    <row r="1687" spans="1:4" ht="51" x14ac:dyDescent="0.2">
      <c r="A1687" s="608">
        <v>90841</v>
      </c>
      <c r="B1687" s="609" t="s">
        <v>9506</v>
      </c>
      <c r="C1687" s="610" t="s">
        <v>38</v>
      </c>
      <c r="D1687" s="611">
        <v>653.94000000000005</v>
      </c>
    </row>
    <row r="1688" spans="1:4" ht="51" x14ac:dyDescent="0.2">
      <c r="A1688" s="608">
        <v>90842</v>
      </c>
      <c r="B1688" s="609" t="s">
        <v>9507</v>
      </c>
      <c r="C1688" s="610" t="s">
        <v>38</v>
      </c>
      <c r="D1688" s="611">
        <v>659.87</v>
      </c>
    </row>
    <row r="1689" spans="1:4" ht="51" x14ac:dyDescent="0.2">
      <c r="A1689" s="608">
        <v>90843</v>
      </c>
      <c r="B1689" s="609" t="s">
        <v>9508</v>
      </c>
      <c r="C1689" s="610" t="s">
        <v>38</v>
      </c>
      <c r="D1689" s="611">
        <v>694.77</v>
      </c>
    </row>
    <row r="1690" spans="1:4" ht="51" x14ac:dyDescent="0.2">
      <c r="A1690" s="608">
        <v>90844</v>
      </c>
      <c r="B1690" s="609" t="s">
        <v>9509</v>
      </c>
      <c r="C1690" s="610" t="s">
        <v>38</v>
      </c>
      <c r="D1690" s="611">
        <v>764.43</v>
      </c>
    </row>
    <row r="1691" spans="1:4" ht="51" x14ac:dyDescent="0.2">
      <c r="A1691" s="608">
        <v>90845</v>
      </c>
      <c r="B1691" s="609" t="s">
        <v>10646</v>
      </c>
      <c r="C1691" s="610" t="s">
        <v>38</v>
      </c>
      <c r="D1691" s="611">
        <v>920.42</v>
      </c>
    </row>
    <row r="1692" spans="1:4" ht="51" x14ac:dyDescent="0.2">
      <c r="A1692" s="608">
        <v>90846</v>
      </c>
      <c r="B1692" s="609" t="s">
        <v>10647</v>
      </c>
      <c r="C1692" s="610" t="s">
        <v>38</v>
      </c>
      <c r="D1692" s="611">
        <v>980.91</v>
      </c>
    </row>
    <row r="1693" spans="1:4" ht="51" x14ac:dyDescent="0.2">
      <c r="A1693" s="608">
        <v>90847</v>
      </c>
      <c r="B1693" s="609" t="s">
        <v>9510</v>
      </c>
      <c r="C1693" s="610" t="s">
        <v>38</v>
      </c>
      <c r="D1693" s="611">
        <v>554.53</v>
      </c>
    </row>
    <row r="1694" spans="1:4" ht="51" x14ac:dyDescent="0.2">
      <c r="A1694" s="608">
        <v>90848</v>
      </c>
      <c r="B1694" s="609" t="s">
        <v>9511</v>
      </c>
      <c r="C1694" s="610" t="s">
        <v>38</v>
      </c>
      <c r="D1694" s="611">
        <v>560.46</v>
      </c>
    </row>
    <row r="1695" spans="1:4" ht="51" x14ac:dyDescent="0.2">
      <c r="A1695" s="608">
        <v>90849</v>
      </c>
      <c r="B1695" s="609" t="s">
        <v>9512</v>
      </c>
      <c r="C1695" s="610" t="s">
        <v>38</v>
      </c>
      <c r="D1695" s="611">
        <v>581.26</v>
      </c>
    </row>
    <row r="1696" spans="1:4" ht="51" x14ac:dyDescent="0.2">
      <c r="A1696" s="608">
        <v>90850</v>
      </c>
      <c r="B1696" s="609" t="s">
        <v>9513</v>
      </c>
      <c r="C1696" s="610" t="s">
        <v>38</v>
      </c>
      <c r="D1696" s="611">
        <v>650.91999999999996</v>
      </c>
    </row>
    <row r="1697" spans="1:4" ht="51" x14ac:dyDescent="0.2">
      <c r="A1697" s="608">
        <v>90851</v>
      </c>
      <c r="B1697" s="609" t="s">
        <v>10648</v>
      </c>
      <c r="C1697" s="610" t="s">
        <v>38</v>
      </c>
      <c r="D1697" s="611">
        <v>806.91</v>
      </c>
    </row>
    <row r="1698" spans="1:4" ht="51" x14ac:dyDescent="0.2">
      <c r="A1698" s="608">
        <v>90852</v>
      </c>
      <c r="B1698" s="609" t="s">
        <v>10649</v>
      </c>
      <c r="C1698" s="610" t="s">
        <v>38</v>
      </c>
      <c r="D1698" s="611">
        <v>867.4</v>
      </c>
    </row>
    <row r="1699" spans="1:4" ht="38.25" x14ac:dyDescent="0.2">
      <c r="A1699" s="608">
        <v>91009</v>
      </c>
      <c r="B1699" s="609" t="s">
        <v>9514</v>
      </c>
      <c r="C1699" s="610" t="s">
        <v>38</v>
      </c>
      <c r="D1699" s="611">
        <v>274.83</v>
      </c>
    </row>
    <row r="1700" spans="1:4" ht="38.25" x14ac:dyDescent="0.2">
      <c r="A1700" s="608">
        <v>91010</v>
      </c>
      <c r="B1700" s="609" t="s">
        <v>9515</v>
      </c>
      <c r="C1700" s="610" t="s">
        <v>38</v>
      </c>
      <c r="D1700" s="611">
        <v>280.12</v>
      </c>
    </row>
    <row r="1701" spans="1:4" ht="38.25" x14ac:dyDescent="0.2">
      <c r="A1701" s="608">
        <v>91011</v>
      </c>
      <c r="B1701" s="609" t="s">
        <v>9516</v>
      </c>
      <c r="C1701" s="610" t="s">
        <v>38</v>
      </c>
      <c r="D1701" s="611">
        <v>329.28</v>
      </c>
    </row>
    <row r="1702" spans="1:4" ht="38.25" x14ac:dyDescent="0.2">
      <c r="A1702" s="608">
        <v>91012</v>
      </c>
      <c r="B1702" s="609" t="s">
        <v>9517</v>
      </c>
      <c r="C1702" s="610" t="s">
        <v>38</v>
      </c>
      <c r="D1702" s="611">
        <v>366.78</v>
      </c>
    </row>
    <row r="1703" spans="1:4" ht="51" x14ac:dyDescent="0.2">
      <c r="A1703" s="608">
        <v>91013</v>
      </c>
      <c r="B1703" s="609" t="s">
        <v>9518</v>
      </c>
      <c r="C1703" s="610" t="s">
        <v>38</v>
      </c>
      <c r="D1703" s="611">
        <v>564.30999999999995</v>
      </c>
    </row>
    <row r="1704" spans="1:4" ht="51" x14ac:dyDescent="0.2">
      <c r="A1704" s="608">
        <v>91014</v>
      </c>
      <c r="B1704" s="609" t="s">
        <v>9519</v>
      </c>
      <c r="C1704" s="610" t="s">
        <v>38</v>
      </c>
      <c r="D1704" s="611">
        <v>570.71</v>
      </c>
    </row>
    <row r="1705" spans="1:4" ht="51" x14ac:dyDescent="0.2">
      <c r="A1705" s="608">
        <v>91015</v>
      </c>
      <c r="B1705" s="609" t="s">
        <v>9520</v>
      </c>
      <c r="C1705" s="610" t="s">
        <v>38</v>
      </c>
      <c r="D1705" s="611">
        <v>620.98</v>
      </c>
    </row>
    <row r="1706" spans="1:4" ht="51" x14ac:dyDescent="0.2">
      <c r="A1706" s="608">
        <v>91016</v>
      </c>
      <c r="B1706" s="609" t="s">
        <v>9521</v>
      </c>
      <c r="C1706" s="610" t="s">
        <v>38</v>
      </c>
      <c r="D1706" s="611">
        <v>659.59</v>
      </c>
    </row>
    <row r="1707" spans="1:4" ht="25.5" x14ac:dyDescent="0.2">
      <c r="A1707" s="608">
        <v>91287</v>
      </c>
      <c r="B1707" s="609" t="s">
        <v>9522</v>
      </c>
      <c r="C1707" s="610" t="s">
        <v>38</v>
      </c>
      <c r="D1707" s="611">
        <v>139.61000000000001</v>
      </c>
    </row>
    <row r="1708" spans="1:4" ht="25.5" x14ac:dyDescent="0.2">
      <c r="A1708" s="608">
        <v>91292</v>
      </c>
      <c r="B1708" s="609" t="s">
        <v>9523</v>
      </c>
      <c r="C1708" s="610" t="s">
        <v>38</v>
      </c>
      <c r="D1708" s="611">
        <v>199.5</v>
      </c>
    </row>
    <row r="1709" spans="1:4" ht="38.25" x14ac:dyDescent="0.2">
      <c r="A1709" s="608">
        <v>91295</v>
      </c>
      <c r="B1709" s="609" t="s">
        <v>9524</v>
      </c>
      <c r="C1709" s="610" t="s">
        <v>38</v>
      </c>
      <c r="D1709" s="611">
        <v>283.3</v>
      </c>
    </row>
    <row r="1710" spans="1:4" ht="38.25" x14ac:dyDescent="0.2">
      <c r="A1710" s="608">
        <v>91296</v>
      </c>
      <c r="B1710" s="609" t="s">
        <v>9525</v>
      </c>
      <c r="C1710" s="610" t="s">
        <v>38</v>
      </c>
      <c r="D1710" s="611">
        <v>303.79000000000002</v>
      </c>
    </row>
    <row r="1711" spans="1:4" ht="38.25" x14ac:dyDescent="0.2">
      <c r="A1711" s="608">
        <v>91297</v>
      </c>
      <c r="B1711" s="609" t="s">
        <v>9526</v>
      </c>
      <c r="C1711" s="610" t="s">
        <v>38</v>
      </c>
      <c r="D1711" s="611">
        <v>334.92</v>
      </c>
    </row>
    <row r="1712" spans="1:4" ht="25.5" x14ac:dyDescent="0.2">
      <c r="A1712" s="608">
        <v>91298</v>
      </c>
      <c r="B1712" s="609" t="s">
        <v>9527</v>
      </c>
      <c r="C1712" s="610" t="s">
        <v>38</v>
      </c>
      <c r="D1712" s="611">
        <v>535.95000000000005</v>
      </c>
    </row>
    <row r="1713" spans="1:4" ht="38.25" x14ac:dyDescent="0.2">
      <c r="A1713" s="608">
        <v>91299</v>
      </c>
      <c r="B1713" s="609" t="s">
        <v>9528</v>
      </c>
      <c r="C1713" s="610" t="s">
        <v>38</v>
      </c>
      <c r="D1713" s="611">
        <v>744.83</v>
      </c>
    </row>
    <row r="1714" spans="1:4" ht="38.25" x14ac:dyDescent="0.2">
      <c r="A1714" s="608">
        <v>91304</v>
      </c>
      <c r="B1714" s="609" t="s">
        <v>9529</v>
      </c>
      <c r="C1714" s="610" t="s">
        <v>38</v>
      </c>
      <c r="D1714" s="611">
        <v>69.489999999999995</v>
      </c>
    </row>
    <row r="1715" spans="1:4" ht="38.25" x14ac:dyDescent="0.2">
      <c r="A1715" s="608">
        <v>91305</v>
      </c>
      <c r="B1715" s="609" t="s">
        <v>9530</v>
      </c>
      <c r="C1715" s="610" t="s">
        <v>38</v>
      </c>
      <c r="D1715" s="611">
        <v>69.13</v>
      </c>
    </row>
    <row r="1716" spans="1:4" ht="38.25" x14ac:dyDescent="0.2">
      <c r="A1716" s="608">
        <v>91306</v>
      </c>
      <c r="B1716" s="609" t="s">
        <v>9531</v>
      </c>
      <c r="C1716" s="610" t="s">
        <v>38</v>
      </c>
      <c r="D1716" s="611">
        <v>99.41</v>
      </c>
    </row>
    <row r="1717" spans="1:4" ht="38.25" x14ac:dyDescent="0.2">
      <c r="A1717" s="608">
        <v>91307</v>
      </c>
      <c r="B1717" s="609" t="s">
        <v>9532</v>
      </c>
      <c r="C1717" s="610" t="s">
        <v>38</v>
      </c>
      <c r="D1717" s="611">
        <v>58.91</v>
      </c>
    </row>
    <row r="1718" spans="1:4" ht="51" x14ac:dyDescent="0.2">
      <c r="A1718" s="608">
        <v>91312</v>
      </c>
      <c r="B1718" s="609" t="s">
        <v>9533</v>
      </c>
      <c r="C1718" s="610" t="s">
        <v>38</v>
      </c>
      <c r="D1718" s="611">
        <v>578.51</v>
      </c>
    </row>
    <row r="1719" spans="1:4" ht="51" x14ac:dyDescent="0.2">
      <c r="A1719" s="608">
        <v>91313</v>
      </c>
      <c r="B1719" s="609" t="s">
        <v>9534</v>
      </c>
      <c r="C1719" s="610" t="s">
        <v>38</v>
      </c>
      <c r="D1719" s="611">
        <v>574.04</v>
      </c>
    </row>
    <row r="1720" spans="1:4" ht="51" x14ac:dyDescent="0.2">
      <c r="A1720" s="608">
        <v>91314</v>
      </c>
      <c r="B1720" s="609" t="s">
        <v>9535</v>
      </c>
      <c r="C1720" s="610" t="s">
        <v>38</v>
      </c>
      <c r="D1720" s="611">
        <v>605.25</v>
      </c>
    </row>
    <row r="1721" spans="1:4" ht="51" x14ac:dyDescent="0.2">
      <c r="A1721" s="608">
        <v>91315</v>
      </c>
      <c r="B1721" s="609" t="s">
        <v>9536</v>
      </c>
      <c r="C1721" s="610" t="s">
        <v>38</v>
      </c>
      <c r="D1721" s="611">
        <v>674.73</v>
      </c>
    </row>
    <row r="1722" spans="1:4" ht="51" x14ac:dyDescent="0.2">
      <c r="A1722" s="608">
        <v>91316</v>
      </c>
      <c r="B1722" s="609" t="s">
        <v>10650</v>
      </c>
      <c r="C1722" s="610" t="s">
        <v>38</v>
      </c>
      <c r="D1722" s="611">
        <v>830.9</v>
      </c>
    </row>
    <row r="1723" spans="1:4" ht="51" x14ac:dyDescent="0.2">
      <c r="A1723" s="608">
        <v>91317</v>
      </c>
      <c r="B1723" s="609" t="s">
        <v>10651</v>
      </c>
      <c r="C1723" s="610" t="s">
        <v>38</v>
      </c>
      <c r="D1723" s="611">
        <v>891.21</v>
      </c>
    </row>
    <row r="1724" spans="1:4" ht="51" x14ac:dyDescent="0.2">
      <c r="A1724" s="608">
        <v>91318</v>
      </c>
      <c r="B1724" s="609" t="s">
        <v>9537</v>
      </c>
      <c r="C1724" s="610" t="s">
        <v>38</v>
      </c>
      <c r="D1724" s="611">
        <v>509.38</v>
      </c>
    </row>
    <row r="1725" spans="1:4" ht="51" x14ac:dyDescent="0.2">
      <c r="A1725" s="608">
        <v>91319</v>
      </c>
      <c r="B1725" s="609" t="s">
        <v>9538</v>
      </c>
      <c r="C1725" s="610" t="s">
        <v>38</v>
      </c>
      <c r="D1725" s="611">
        <v>515.13</v>
      </c>
    </row>
    <row r="1726" spans="1:4" ht="51" x14ac:dyDescent="0.2">
      <c r="A1726" s="608">
        <v>91320</v>
      </c>
      <c r="B1726" s="609" t="s">
        <v>9539</v>
      </c>
      <c r="C1726" s="610" t="s">
        <v>38</v>
      </c>
      <c r="D1726" s="611">
        <v>535.76</v>
      </c>
    </row>
    <row r="1727" spans="1:4" ht="51" x14ac:dyDescent="0.2">
      <c r="A1727" s="608">
        <v>91321</v>
      </c>
      <c r="B1727" s="609" t="s">
        <v>9540</v>
      </c>
      <c r="C1727" s="610" t="s">
        <v>38</v>
      </c>
      <c r="D1727" s="611">
        <v>605.24</v>
      </c>
    </row>
    <row r="1728" spans="1:4" ht="51" x14ac:dyDescent="0.2">
      <c r="A1728" s="608">
        <v>91322</v>
      </c>
      <c r="B1728" s="609" t="s">
        <v>10652</v>
      </c>
      <c r="C1728" s="610" t="s">
        <v>38</v>
      </c>
      <c r="D1728" s="611">
        <v>761.41</v>
      </c>
    </row>
    <row r="1729" spans="1:4" ht="51" x14ac:dyDescent="0.2">
      <c r="A1729" s="608">
        <v>91323</v>
      </c>
      <c r="B1729" s="609" t="s">
        <v>10653</v>
      </c>
      <c r="C1729" s="610" t="s">
        <v>38</v>
      </c>
      <c r="D1729" s="611">
        <v>821.72</v>
      </c>
    </row>
    <row r="1730" spans="1:4" ht="51" x14ac:dyDescent="0.2">
      <c r="A1730" s="608">
        <v>91324</v>
      </c>
      <c r="B1730" s="609" t="s">
        <v>9541</v>
      </c>
      <c r="C1730" s="610" t="s">
        <v>38</v>
      </c>
      <c r="D1730" s="611">
        <v>519.16</v>
      </c>
    </row>
    <row r="1731" spans="1:4" ht="51" x14ac:dyDescent="0.2">
      <c r="A1731" s="608">
        <v>91325</v>
      </c>
      <c r="B1731" s="609" t="s">
        <v>9542</v>
      </c>
      <c r="C1731" s="610" t="s">
        <v>38</v>
      </c>
      <c r="D1731" s="611">
        <v>525.38</v>
      </c>
    </row>
    <row r="1732" spans="1:4" ht="51" x14ac:dyDescent="0.2">
      <c r="A1732" s="608">
        <v>91326</v>
      </c>
      <c r="B1732" s="609" t="s">
        <v>9543</v>
      </c>
      <c r="C1732" s="610" t="s">
        <v>38</v>
      </c>
      <c r="D1732" s="611">
        <v>575.48</v>
      </c>
    </row>
    <row r="1733" spans="1:4" ht="51" x14ac:dyDescent="0.2">
      <c r="A1733" s="608">
        <v>91327</v>
      </c>
      <c r="B1733" s="609" t="s">
        <v>9544</v>
      </c>
      <c r="C1733" s="610" t="s">
        <v>38</v>
      </c>
      <c r="D1733" s="611">
        <v>613.91</v>
      </c>
    </row>
    <row r="1734" spans="1:4" ht="51" x14ac:dyDescent="0.2">
      <c r="A1734" s="608">
        <v>91328</v>
      </c>
      <c r="B1734" s="609" t="s">
        <v>9545</v>
      </c>
      <c r="C1734" s="610" t="s">
        <v>38</v>
      </c>
      <c r="D1734" s="611">
        <v>572.78</v>
      </c>
    </row>
    <row r="1735" spans="1:4" ht="51" x14ac:dyDescent="0.2">
      <c r="A1735" s="608">
        <v>91329</v>
      </c>
      <c r="B1735" s="609" t="s">
        <v>9546</v>
      </c>
      <c r="C1735" s="610" t="s">
        <v>38</v>
      </c>
      <c r="D1735" s="611">
        <v>527.63</v>
      </c>
    </row>
    <row r="1736" spans="1:4" ht="51" x14ac:dyDescent="0.2">
      <c r="A1736" s="608">
        <v>91330</v>
      </c>
      <c r="B1736" s="609" t="s">
        <v>9547</v>
      </c>
      <c r="C1736" s="610" t="s">
        <v>38</v>
      </c>
      <c r="D1736" s="611">
        <v>594.38</v>
      </c>
    </row>
    <row r="1737" spans="1:4" ht="51" x14ac:dyDescent="0.2">
      <c r="A1737" s="608">
        <v>91331</v>
      </c>
      <c r="B1737" s="609" t="s">
        <v>9548</v>
      </c>
      <c r="C1737" s="610" t="s">
        <v>38</v>
      </c>
      <c r="D1737" s="611">
        <v>549.04999999999995</v>
      </c>
    </row>
    <row r="1738" spans="1:4" ht="51" x14ac:dyDescent="0.2">
      <c r="A1738" s="608">
        <v>91332</v>
      </c>
      <c r="B1738" s="609" t="s">
        <v>9549</v>
      </c>
      <c r="C1738" s="610" t="s">
        <v>38</v>
      </c>
      <c r="D1738" s="611">
        <v>626.62</v>
      </c>
    </row>
    <row r="1739" spans="1:4" ht="51" x14ac:dyDescent="0.2">
      <c r="A1739" s="608">
        <v>91333</v>
      </c>
      <c r="B1739" s="609" t="s">
        <v>9550</v>
      </c>
      <c r="C1739" s="610" t="s">
        <v>38</v>
      </c>
      <c r="D1739" s="611">
        <v>581.12</v>
      </c>
    </row>
    <row r="1740" spans="1:4" ht="51" x14ac:dyDescent="0.2">
      <c r="A1740" s="608">
        <v>91334</v>
      </c>
      <c r="B1740" s="609" t="s">
        <v>9551</v>
      </c>
      <c r="C1740" s="610" t="s">
        <v>38</v>
      </c>
      <c r="D1740" s="611">
        <v>827.65</v>
      </c>
    </row>
    <row r="1741" spans="1:4" ht="51" x14ac:dyDescent="0.2">
      <c r="A1741" s="608">
        <v>91335</v>
      </c>
      <c r="B1741" s="609" t="s">
        <v>9552</v>
      </c>
      <c r="C1741" s="610" t="s">
        <v>38</v>
      </c>
      <c r="D1741" s="611">
        <v>782.15</v>
      </c>
    </row>
    <row r="1742" spans="1:4" ht="51" x14ac:dyDescent="0.2">
      <c r="A1742" s="608">
        <v>91336</v>
      </c>
      <c r="B1742" s="609" t="s">
        <v>9553</v>
      </c>
      <c r="C1742" s="610" t="s">
        <v>38</v>
      </c>
      <c r="D1742" s="611">
        <v>1036.53</v>
      </c>
    </row>
    <row r="1743" spans="1:4" ht="51" x14ac:dyDescent="0.2">
      <c r="A1743" s="608">
        <v>91337</v>
      </c>
      <c r="B1743" s="609" t="s">
        <v>9554</v>
      </c>
      <c r="C1743" s="610" t="s">
        <v>38</v>
      </c>
      <c r="D1743" s="611">
        <v>991.03</v>
      </c>
    </row>
    <row r="1744" spans="1:4" ht="25.5" x14ac:dyDescent="0.2">
      <c r="A1744" s="608">
        <v>100659</v>
      </c>
      <c r="B1744" s="609" t="s">
        <v>9555</v>
      </c>
      <c r="C1744" s="610" t="s">
        <v>18</v>
      </c>
      <c r="D1744" s="611">
        <v>5.55</v>
      </c>
    </row>
    <row r="1745" spans="1:4" ht="25.5" x14ac:dyDescent="0.2">
      <c r="A1745" s="608">
        <v>100660</v>
      </c>
      <c r="B1745" s="609" t="s">
        <v>9556</v>
      </c>
      <c r="C1745" s="610" t="s">
        <v>18</v>
      </c>
      <c r="D1745" s="611">
        <v>4.67</v>
      </c>
    </row>
    <row r="1746" spans="1:4" ht="51" x14ac:dyDescent="0.2">
      <c r="A1746" s="608">
        <v>100675</v>
      </c>
      <c r="B1746" s="609" t="s">
        <v>9557</v>
      </c>
      <c r="C1746" s="610" t="s">
        <v>38</v>
      </c>
      <c r="D1746" s="611">
        <v>817.92</v>
      </c>
    </row>
    <row r="1747" spans="1:4" ht="25.5" x14ac:dyDescent="0.2">
      <c r="A1747" s="608">
        <v>100676</v>
      </c>
      <c r="B1747" s="609" t="s">
        <v>9558</v>
      </c>
      <c r="C1747" s="610" t="s">
        <v>38</v>
      </c>
      <c r="D1747" s="611">
        <v>117.93</v>
      </c>
    </row>
    <row r="1748" spans="1:4" ht="51" x14ac:dyDescent="0.2">
      <c r="A1748" s="608">
        <v>100678</v>
      </c>
      <c r="B1748" s="609" t="s">
        <v>9559</v>
      </c>
      <c r="C1748" s="610" t="s">
        <v>38</v>
      </c>
      <c r="D1748" s="611">
        <v>663.72</v>
      </c>
    </row>
    <row r="1749" spans="1:4" ht="51" x14ac:dyDescent="0.2">
      <c r="A1749" s="608">
        <v>100679</v>
      </c>
      <c r="B1749" s="609" t="s">
        <v>9560</v>
      </c>
      <c r="C1749" s="610" t="s">
        <v>38</v>
      </c>
      <c r="D1749" s="611">
        <v>588.29</v>
      </c>
    </row>
    <row r="1750" spans="1:4" ht="51" x14ac:dyDescent="0.2">
      <c r="A1750" s="608">
        <v>100680</v>
      </c>
      <c r="B1750" s="609" t="s">
        <v>9561</v>
      </c>
      <c r="C1750" s="610" t="s">
        <v>38</v>
      </c>
      <c r="D1750" s="611">
        <v>670.12</v>
      </c>
    </row>
    <row r="1751" spans="1:4" ht="51" x14ac:dyDescent="0.2">
      <c r="A1751" s="608">
        <v>100681</v>
      </c>
      <c r="B1751" s="609" t="s">
        <v>9562</v>
      </c>
      <c r="C1751" s="610" t="s">
        <v>38</v>
      </c>
      <c r="D1751" s="611">
        <v>693.79</v>
      </c>
    </row>
    <row r="1752" spans="1:4" ht="51" x14ac:dyDescent="0.2">
      <c r="A1752" s="608">
        <v>100682</v>
      </c>
      <c r="B1752" s="609" t="s">
        <v>9563</v>
      </c>
      <c r="C1752" s="610" t="s">
        <v>38</v>
      </c>
      <c r="D1752" s="611">
        <v>607.96</v>
      </c>
    </row>
    <row r="1753" spans="1:4" ht="51" x14ac:dyDescent="0.2">
      <c r="A1753" s="608">
        <v>100683</v>
      </c>
      <c r="B1753" s="609" t="s">
        <v>9564</v>
      </c>
      <c r="C1753" s="610" t="s">
        <v>38</v>
      </c>
      <c r="D1753" s="611">
        <v>734.49</v>
      </c>
    </row>
    <row r="1754" spans="1:4" ht="51" x14ac:dyDescent="0.2">
      <c r="A1754" s="608">
        <v>100684</v>
      </c>
      <c r="B1754" s="609" t="s">
        <v>9565</v>
      </c>
      <c r="C1754" s="610" t="s">
        <v>38</v>
      </c>
      <c r="D1754" s="611">
        <v>644.97</v>
      </c>
    </row>
    <row r="1755" spans="1:4" ht="51" x14ac:dyDescent="0.2">
      <c r="A1755" s="608">
        <v>100685</v>
      </c>
      <c r="B1755" s="609" t="s">
        <v>9566</v>
      </c>
      <c r="C1755" s="610" t="s">
        <v>38</v>
      </c>
      <c r="D1755" s="611">
        <v>773.1</v>
      </c>
    </row>
    <row r="1756" spans="1:4" ht="51" x14ac:dyDescent="0.2">
      <c r="A1756" s="608">
        <v>100686</v>
      </c>
      <c r="B1756" s="609" t="s">
        <v>9567</v>
      </c>
      <c r="C1756" s="610" t="s">
        <v>38</v>
      </c>
      <c r="D1756" s="611">
        <v>683.4</v>
      </c>
    </row>
    <row r="1757" spans="1:4" ht="51" x14ac:dyDescent="0.2">
      <c r="A1757" s="608">
        <v>100687</v>
      </c>
      <c r="B1757" s="609" t="s">
        <v>9568</v>
      </c>
      <c r="C1757" s="610" t="s">
        <v>38</v>
      </c>
      <c r="D1757" s="611">
        <v>672.19</v>
      </c>
    </row>
    <row r="1758" spans="1:4" ht="51" x14ac:dyDescent="0.2">
      <c r="A1758" s="608">
        <v>100688</v>
      </c>
      <c r="B1758" s="609" t="s">
        <v>9569</v>
      </c>
      <c r="C1758" s="610" t="s">
        <v>38</v>
      </c>
      <c r="D1758" s="611">
        <v>596.76</v>
      </c>
    </row>
    <row r="1759" spans="1:4" ht="51" x14ac:dyDescent="0.2">
      <c r="A1759" s="608">
        <v>100689</v>
      </c>
      <c r="B1759" s="609" t="s">
        <v>9570</v>
      </c>
      <c r="C1759" s="610" t="s">
        <v>38</v>
      </c>
      <c r="D1759" s="611">
        <v>740.13</v>
      </c>
    </row>
    <row r="1760" spans="1:4" ht="51" x14ac:dyDescent="0.2">
      <c r="A1760" s="608">
        <v>100690</v>
      </c>
      <c r="B1760" s="609" t="s">
        <v>9571</v>
      </c>
      <c r="C1760" s="610" t="s">
        <v>38</v>
      </c>
      <c r="D1760" s="611">
        <v>650.61</v>
      </c>
    </row>
    <row r="1761" spans="1:4" ht="51" x14ac:dyDescent="0.2">
      <c r="A1761" s="608">
        <v>100691</v>
      </c>
      <c r="B1761" s="609" t="s">
        <v>9572</v>
      </c>
      <c r="C1761" s="610" t="s">
        <v>38</v>
      </c>
      <c r="D1761" s="611">
        <v>941.16</v>
      </c>
    </row>
    <row r="1762" spans="1:4" ht="51" x14ac:dyDescent="0.2">
      <c r="A1762" s="608">
        <v>100692</v>
      </c>
      <c r="B1762" s="609" t="s">
        <v>9573</v>
      </c>
      <c r="C1762" s="610" t="s">
        <v>38</v>
      </c>
      <c r="D1762" s="611">
        <v>851.64</v>
      </c>
    </row>
    <row r="1763" spans="1:4" ht="51" x14ac:dyDescent="0.2">
      <c r="A1763" s="608">
        <v>100693</v>
      </c>
      <c r="B1763" s="609" t="s">
        <v>9574</v>
      </c>
      <c r="C1763" s="610" t="s">
        <v>38</v>
      </c>
      <c r="D1763" s="611">
        <v>1150.04</v>
      </c>
    </row>
    <row r="1764" spans="1:4" ht="51" x14ac:dyDescent="0.2">
      <c r="A1764" s="608">
        <v>100694</v>
      </c>
      <c r="B1764" s="609" t="s">
        <v>9575</v>
      </c>
      <c r="C1764" s="610" t="s">
        <v>38</v>
      </c>
      <c r="D1764" s="611">
        <v>1060.52</v>
      </c>
    </row>
    <row r="1765" spans="1:4" ht="25.5" x14ac:dyDescent="0.2">
      <c r="A1765" s="608">
        <v>100695</v>
      </c>
      <c r="B1765" s="609" t="s">
        <v>9576</v>
      </c>
      <c r="C1765" s="610" t="s">
        <v>38</v>
      </c>
      <c r="D1765" s="611">
        <v>39.450000000000003</v>
      </c>
    </row>
    <row r="1766" spans="1:4" ht="25.5" x14ac:dyDescent="0.2">
      <c r="A1766" s="608">
        <v>100696</v>
      </c>
      <c r="B1766" s="609" t="s">
        <v>9577</v>
      </c>
      <c r="C1766" s="610" t="s">
        <v>38</v>
      </c>
      <c r="D1766" s="611">
        <v>43.85</v>
      </c>
    </row>
    <row r="1767" spans="1:4" ht="25.5" x14ac:dyDescent="0.2">
      <c r="A1767" s="608">
        <v>100697</v>
      </c>
      <c r="B1767" s="609" t="s">
        <v>9578</v>
      </c>
      <c r="C1767" s="610" t="s">
        <v>38</v>
      </c>
      <c r="D1767" s="611">
        <v>48.29</v>
      </c>
    </row>
    <row r="1768" spans="1:4" ht="25.5" x14ac:dyDescent="0.2">
      <c r="A1768" s="608">
        <v>100698</v>
      </c>
      <c r="B1768" s="609" t="s">
        <v>9579</v>
      </c>
      <c r="C1768" s="610" t="s">
        <v>38</v>
      </c>
      <c r="D1768" s="611">
        <v>52.71</v>
      </c>
    </row>
    <row r="1769" spans="1:4" ht="38.25" x14ac:dyDescent="0.2">
      <c r="A1769" s="608">
        <v>100699</v>
      </c>
      <c r="B1769" s="609" t="s">
        <v>9580</v>
      </c>
      <c r="C1769" s="610" t="s">
        <v>38</v>
      </c>
      <c r="D1769" s="611">
        <v>62.93</v>
      </c>
    </row>
    <row r="1770" spans="1:4" ht="25.5" x14ac:dyDescent="0.2">
      <c r="A1770" s="608">
        <v>100700</v>
      </c>
      <c r="B1770" s="609" t="s">
        <v>9581</v>
      </c>
      <c r="C1770" s="610" t="s">
        <v>38</v>
      </c>
      <c r="D1770" s="611">
        <v>621.95000000000005</v>
      </c>
    </row>
    <row r="1771" spans="1:4" ht="51" x14ac:dyDescent="0.2">
      <c r="A1771" s="608">
        <v>100712</v>
      </c>
      <c r="B1771" s="609" t="s">
        <v>9582</v>
      </c>
      <c r="C1771" s="610" t="s">
        <v>38</v>
      </c>
      <c r="D1771" s="611">
        <v>584.29</v>
      </c>
    </row>
    <row r="1772" spans="1:4" ht="51" x14ac:dyDescent="0.2">
      <c r="A1772" s="608">
        <v>100665</v>
      </c>
      <c r="B1772" s="609" t="s">
        <v>9583</v>
      </c>
      <c r="C1772" s="610" t="s">
        <v>54</v>
      </c>
      <c r="D1772" s="611">
        <v>693.63</v>
      </c>
    </row>
    <row r="1773" spans="1:4" ht="51" x14ac:dyDescent="0.2">
      <c r="A1773" s="608">
        <v>100666</v>
      </c>
      <c r="B1773" s="609" t="s">
        <v>9584</v>
      </c>
      <c r="C1773" s="610" t="s">
        <v>54</v>
      </c>
      <c r="D1773" s="611">
        <v>546.4</v>
      </c>
    </row>
    <row r="1774" spans="1:4" ht="51" x14ac:dyDescent="0.2">
      <c r="A1774" s="608">
        <v>100667</v>
      </c>
      <c r="B1774" s="609" t="s">
        <v>9585</v>
      </c>
      <c r="C1774" s="610" t="s">
        <v>54</v>
      </c>
      <c r="D1774" s="611">
        <v>901.76</v>
      </c>
    </row>
    <row r="1775" spans="1:4" ht="38.25" x14ac:dyDescent="0.2">
      <c r="A1775" s="608">
        <v>100668</v>
      </c>
      <c r="B1775" s="609" t="s">
        <v>9586</v>
      </c>
      <c r="C1775" s="610" t="s">
        <v>54</v>
      </c>
      <c r="D1775" s="611">
        <v>1075.72</v>
      </c>
    </row>
    <row r="1776" spans="1:4" ht="51" x14ac:dyDescent="0.2">
      <c r="A1776" s="608">
        <v>100669</v>
      </c>
      <c r="B1776" s="609" t="s">
        <v>9587</v>
      </c>
      <c r="C1776" s="610" t="s">
        <v>54</v>
      </c>
      <c r="D1776" s="611">
        <v>643.54999999999995</v>
      </c>
    </row>
    <row r="1777" spans="1:4" ht="51" x14ac:dyDescent="0.2">
      <c r="A1777" s="608">
        <v>100670</v>
      </c>
      <c r="B1777" s="609" t="s">
        <v>9588</v>
      </c>
      <c r="C1777" s="610" t="s">
        <v>54</v>
      </c>
      <c r="D1777" s="611">
        <v>866.23</v>
      </c>
    </row>
    <row r="1778" spans="1:4" ht="51" x14ac:dyDescent="0.2">
      <c r="A1778" s="608">
        <v>100671</v>
      </c>
      <c r="B1778" s="609" t="s">
        <v>9589</v>
      </c>
      <c r="C1778" s="610" t="s">
        <v>54</v>
      </c>
      <c r="D1778" s="611">
        <v>1077.78</v>
      </c>
    </row>
    <row r="1779" spans="1:4" ht="51" x14ac:dyDescent="0.2">
      <c r="A1779" s="608">
        <v>100672</v>
      </c>
      <c r="B1779" s="609" t="s">
        <v>9590</v>
      </c>
      <c r="C1779" s="610" t="s">
        <v>54</v>
      </c>
      <c r="D1779" s="611">
        <v>691.77</v>
      </c>
    </row>
    <row r="1780" spans="1:4" ht="25.5" x14ac:dyDescent="0.2">
      <c r="A1780" s="608">
        <v>100701</v>
      </c>
      <c r="B1780" s="609" t="s">
        <v>9591</v>
      </c>
      <c r="C1780" s="610" t="s">
        <v>54</v>
      </c>
      <c r="D1780" s="611">
        <v>520.78</v>
      </c>
    </row>
    <row r="1781" spans="1:4" ht="38.25" x14ac:dyDescent="0.2">
      <c r="A1781" s="608">
        <v>94559</v>
      </c>
      <c r="B1781" s="609" t="s">
        <v>9592</v>
      </c>
      <c r="C1781" s="610" t="s">
        <v>54</v>
      </c>
      <c r="D1781" s="611">
        <v>570.97</v>
      </c>
    </row>
    <row r="1782" spans="1:4" ht="51" x14ac:dyDescent="0.2">
      <c r="A1782" s="608">
        <v>94560</v>
      </c>
      <c r="B1782" s="609" t="s">
        <v>9593</v>
      </c>
      <c r="C1782" s="610" t="s">
        <v>54</v>
      </c>
      <c r="D1782" s="611">
        <v>529.37</v>
      </c>
    </row>
    <row r="1783" spans="1:4" ht="38.25" x14ac:dyDescent="0.2">
      <c r="A1783" s="608">
        <v>94562</v>
      </c>
      <c r="B1783" s="609" t="s">
        <v>9594</v>
      </c>
      <c r="C1783" s="610" t="s">
        <v>54</v>
      </c>
      <c r="D1783" s="611">
        <v>554.54</v>
      </c>
    </row>
    <row r="1784" spans="1:4" ht="51" x14ac:dyDescent="0.2">
      <c r="A1784" s="608">
        <v>94563</v>
      </c>
      <c r="B1784" s="609" t="s">
        <v>9595</v>
      </c>
      <c r="C1784" s="610" t="s">
        <v>54</v>
      </c>
      <c r="D1784" s="611">
        <v>698</v>
      </c>
    </row>
    <row r="1785" spans="1:4" ht="25.5" x14ac:dyDescent="0.2">
      <c r="A1785" s="608">
        <v>94587</v>
      </c>
      <c r="B1785" s="609" t="s">
        <v>9596</v>
      </c>
      <c r="C1785" s="610" t="s">
        <v>18</v>
      </c>
      <c r="D1785" s="611">
        <v>45.14</v>
      </c>
    </row>
    <row r="1786" spans="1:4" ht="25.5" x14ac:dyDescent="0.2">
      <c r="A1786" s="608">
        <v>94588</v>
      </c>
      <c r="B1786" s="609" t="s">
        <v>9597</v>
      </c>
      <c r="C1786" s="610" t="s">
        <v>18</v>
      </c>
      <c r="D1786" s="611">
        <v>40.64</v>
      </c>
    </row>
    <row r="1787" spans="1:4" ht="51" x14ac:dyDescent="0.2">
      <c r="A1787" s="608">
        <v>99837</v>
      </c>
      <c r="B1787" s="609" t="s">
        <v>4112</v>
      </c>
      <c r="C1787" s="610" t="s">
        <v>18</v>
      </c>
      <c r="D1787" s="611">
        <v>426.34</v>
      </c>
    </row>
    <row r="1788" spans="1:4" ht="51" x14ac:dyDescent="0.2">
      <c r="A1788" s="608">
        <v>99839</v>
      </c>
      <c r="B1788" s="609" t="s">
        <v>4113</v>
      </c>
      <c r="C1788" s="610" t="s">
        <v>18</v>
      </c>
      <c r="D1788" s="611">
        <v>343.64</v>
      </c>
    </row>
    <row r="1789" spans="1:4" ht="25.5" x14ac:dyDescent="0.2">
      <c r="A1789" s="608">
        <v>99841</v>
      </c>
      <c r="B1789" s="609" t="s">
        <v>4114</v>
      </c>
      <c r="C1789" s="610" t="s">
        <v>18</v>
      </c>
      <c r="D1789" s="611">
        <v>995.21</v>
      </c>
    </row>
    <row r="1790" spans="1:4" ht="25.5" x14ac:dyDescent="0.2">
      <c r="A1790" s="608">
        <v>99855</v>
      </c>
      <c r="B1790" s="609" t="s">
        <v>4115</v>
      </c>
      <c r="C1790" s="610" t="s">
        <v>18</v>
      </c>
      <c r="D1790" s="611">
        <v>78.22</v>
      </c>
    </row>
    <row r="1791" spans="1:4" x14ac:dyDescent="0.2">
      <c r="A1791" s="608">
        <v>99857</v>
      </c>
      <c r="B1791" s="609" t="s">
        <v>4116</v>
      </c>
      <c r="C1791" s="610" t="s">
        <v>18</v>
      </c>
      <c r="D1791" s="611">
        <v>60.04</v>
      </c>
    </row>
    <row r="1792" spans="1:4" ht="25.5" x14ac:dyDescent="0.2">
      <c r="A1792" s="608">
        <v>99861</v>
      </c>
      <c r="B1792" s="609" t="s">
        <v>4117</v>
      </c>
      <c r="C1792" s="610" t="s">
        <v>54</v>
      </c>
      <c r="D1792" s="611">
        <v>414.75</v>
      </c>
    </row>
    <row r="1793" spans="1:4" ht="25.5" x14ac:dyDescent="0.2">
      <c r="A1793" s="608">
        <v>99862</v>
      </c>
      <c r="B1793" s="609" t="s">
        <v>4118</v>
      </c>
      <c r="C1793" s="610" t="s">
        <v>54</v>
      </c>
      <c r="D1793" s="611">
        <v>400.55</v>
      </c>
    </row>
    <row r="1794" spans="1:4" x14ac:dyDescent="0.2">
      <c r="A1794" s="608">
        <v>90838</v>
      </c>
      <c r="B1794" s="609" t="s">
        <v>9598</v>
      </c>
      <c r="C1794" s="610" t="s">
        <v>38</v>
      </c>
      <c r="D1794" s="611">
        <v>1144.77</v>
      </c>
    </row>
    <row r="1795" spans="1:4" ht="25.5" x14ac:dyDescent="0.2">
      <c r="A1795" s="608">
        <v>91338</v>
      </c>
      <c r="B1795" s="609" t="s">
        <v>9599</v>
      </c>
      <c r="C1795" s="610" t="s">
        <v>54</v>
      </c>
      <c r="D1795" s="611">
        <v>1229.31</v>
      </c>
    </row>
    <row r="1796" spans="1:4" ht="25.5" x14ac:dyDescent="0.2">
      <c r="A1796" s="608">
        <v>91341</v>
      </c>
      <c r="B1796" s="609" t="s">
        <v>9600</v>
      </c>
      <c r="C1796" s="610" t="s">
        <v>54</v>
      </c>
      <c r="D1796" s="611">
        <v>895.82</v>
      </c>
    </row>
    <row r="1797" spans="1:4" ht="38.25" x14ac:dyDescent="0.2">
      <c r="A1797" s="608">
        <v>94805</v>
      </c>
      <c r="B1797" s="609" t="s">
        <v>9601</v>
      </c>
      <c r="C1797" s="610" t="s">
        <v>38</v>
      </c>
      <c r="D1797" s="611">
        <v>1397.94</v>
      </c>
    </row>
    <row r="1798" spans="1:4" ht="38.25" x14ac:dyDescent="0.2">
      <c r="A1798" s="608">
        <v>94806</v>
      </c>
      <c r="B1798" s="609" t="s">
        <v>9602</v>
      </c>
      <c r="C1798" s="610" t="s">
        <v>38</v>
      </c>
      <c r="D1798" s="611">
        <v>535.61</v>
      </c>
    </row>
    <row r="1799" spans="1:4" ht="25.5" x14ac:dyDescent="0.2">
      <c r="A1799" s="608">
        <v>94807</v>
      </c>
      <c r="B1799" s="609" t="s">
        <v>9603</v>
      </c>
      <c r="C1799" s="610" t="s">
        <v>38</v>
      </c>
      <c r="D1799" s="611">
        <v>647.95000000000005</v>
      </c>
    </row>
    <row r="1800" spans="1:4" ht="25.5" x14ac:dyDescent="0.2">
      <c r="A1800" s="608">
        <v>100702</v>
      </c>
      <c r="B1800" s="609" t="s">
        <v>9604</v>
      </c>
      <c r="C1800" s="610" t="s">
        <v>54</v>
      </c>
      <c r="D1800" s="611">
        <v>742.05</v>
      </c>
    </row>
    <row r="1801" spans="1:4" ht="38.25" x14ac:dyDescent="0.2">
      <c r="A1801" s="608">
        <v>84885</v>
      </c>
      <c r="B1801" s="609" t="s">
        <v>951</v>
      </c>
      <c r="C1801" s="610" t="s">
        <v>38</v>
      </c>
      <c r="D1801" s="611">
        <v>326.13</v>
      </c>
    </row>
    <row r="1802" spans="1:4" x14ac:dyDescent="0.2">
      <c r="A1802" s="608">
        <v>84886</v>
      </c>
      <c r="B1802" s="609" t="s">
        <v>133</v>
      </c>
      <c r="C1802" s="610" t="s">
        <v>38</v>
      </c>
      <c r="D1802" s="611">
        <v>574.94000000000005</v>
      </c>
    </row>
    <row r="1803" spans="1:4" x14ac:dyDescent="0.2">
      <c r="A1803" s="608">
        <v>100703</v>
      </c>
      <c r="B1803" s="609" t="s">
        <v>9605</v>
      </c>
      <c r="C1803" s="610" t="s">
        <v>38</v>
      </c>
      <c r="D1803" s="611">
        <v>25.86</v>
      </c>
    </row>
    <row r="1804" spans="1:4" ht="25.5" x14ac:dyDescent="0.2">
      <c r="A1804" s="608">
        <v>100704</v>
      </c>
      <c r="B1804" s="609" t="s">
        <v>9606</v>
      </c>
      <c r="C1804" s="610" t="s">
        <v>38</v>
      </c>
      <c r="D1804" s="611">
        <v>56.05</v>
      </c>
    </row>
    <row r="1805" spans="1:4" x14ac:dyDescent="0.2">
      <c r="A1805" s="608">
        <v>100705</v>
      </c>
      <c r="B1805" s="609" t="s">
        <v>9607</v>
      </c>
      <c r="C1805" s="610" t="s">
        <v>38</v>
      </c>
      <c r="D1805" s="611">
        <v>62.42</v>
      </c>
    </row>
    <row r="1806" spans="1:4" x14ac:dyDescent="0.2">
      <c r="A1806" s="608">
        <v>100706</v>
      </c>
      <c r="B1806" s="609" t="s">
        <v>9608</v>
      </c>
      <c r="C1806" s="610" t="s">
        <v>38</v>
      </c>
      <c r="D1806" s="611">
        <v>53.07</v>
      </c>
    </row>
    <row r="1807" spans="1:4" x14ac:dyDescent="0.2">
      <c r="A1807" s="608">
        <v>100707</v>
      </c>
      <c r="B1807" s="609" t="s">
        <v>9609</v>
      </c>
      <c r="C1807" s="610" t="s">
        <v>38</v>
      </c>
      <c r="D1807" s="611">
        <v>118.55</v>
      </c>
    </row>
    <row r="1808" spans="1:4" x14ac:dyDescent="0.2">
      <c r="A1808" s="608">
        <v>100708</v>
      </c>
      <c r="B1808" s="609" t="s">
        <v>9610</v>
      </c>
      <c r="C1808" s="610" t="s">
        <v>38</v>
      </c>
      <c r="D1808" s="611">
        <v>149.57</v>
      </c>
    </row>
    <row r="1809" spans="1:4" ht="25.5" x14ac:dyDescent="0.2">
      <c r="A1809" s="608">
        <v>100709</v>
      </c>
      <c r="B1809" s="609" t="s">
        <v>9611</v>
      </c>
      <c r="C1809" s="610" t="s">
        <v>38</v>
      </c>
      <c r="D1809" s="611">
        <v>32.58</v>
      </c>
    </row>
    <row r="1810" spans="1:4" x14ac:dyDescent="0.2">
      <c r="A1810" s="608">
        <v>100710</v>
      </c>
      <c r="B1810" s="609" t="s">
        <v>9612</v>
      </c>
      <c r="C1810" s="610" t="s">
        <v>38</v>
      </c>
      <c r="D1810" s="611">
        <v>83.9</v>
      </c>
    </row>
    <row r="1811" spans="1:4" x14ac:dyDescent="0.2">
      <c r="A1811" s="608">
        <v>72116</v>
      </c>
      <c r="B1811" s="609" t="s">
        <v>106</v>
      </c>
      <c r="C1811" s="610" t="s">
        <v>54</v>
      </c>
      <c r="D1811" s="611">
        <v>140.28</v>
      </c>
    </row>
    <row r="1812" spans="1:4" x14ac:dyDescent="0.2">
      <c r="A1812" s="608">
        <v>72117</v>
      </c>
      <c r="B1812" s="609" t="s">
        <v>107</v>
      </c>
      <c r="C1812" s="610" t="s">
        <v>54</v>
      </c>
      <c r="D1812" s="611">
        <v>180.71</v>
      </c>
    </row>
    <row r="1813" spans="1:4" ht="25.5" x14ac:dyDescent="0.2">
      <c r="A1813" s="608">
        <v>72118</v>
      </c>
      <c r="B1813" s="609" t="s">
        <v>924</v>
      </c>
      <c r="C1813" s="610" t="s">
        <v>54</v>
      </c>
      <c r="D1813" s="611">
        <v>212</v>
      </c>
    </row>
    <row r="1814" spans="1:4" ht="25.5" x14ac:dyDescent="0.2">
      <c r="A1814" s="608">
        <v>72119</v>
      </c>
      <c r="B1814" s="609" t="s">
        <v>925</v>
      </c>
      <c r="C1814" s="610" t="s">
        <v>54</v>
      </c>
      <c r="D1814" s="611">
        <v>267.81</v>
      </c>
    </row>
    <row r="1815" spans="1:4" ht="25.5" x14ac:dyDescent="0.2">
      <c r="A1815" s="608">
        <v>72120</v>
      </c>
      <c r="B1815" s="609" t="s">
        <v>926</v>
      </c>
      <c r="C1815" s="610" t="s">
        <v>54</v>
      </c>
      <c r="D1815" s="611">
        <v>338.96</v>
      </c>
    </row>
    <row r="1816" spans="1:4" x14ac:dyDescent="0.2">
      <c r="A1816" s="608">
        <v>72122</v>
      </c>
      <c r="B1816" s="609" t="s">
        <v>108</v>
      </c>
      <c r="C1816" s="610" t="s">
        <v>54</v>
      </c>
      <c r="D1816" s="611">
        <v>154.41999999999999</v>
      </c>
    </row>
    <row r="1817" spans="1:4" x14ac:dyDescent="0.2">
      <c r="A1817" s="608">
        <v>72123</v>
      </c>
      <c r="B1817" s="609" t="s">
        <v>109</v>
      </c>
      <c r="C1817" s="610" t="s">
        <v>54</v>
      </c>
      <c r="D1817" s="611">
        <v>420.42</v>
      </c>
    </row>
    <row r="1818" spans="1:4" ht="25.5" x14ac:dyDescent="0.2">
      <c r="A1818" s="608" t="s">
        <v>3630</v>
      </c>
      <c r="B1818" s="609" t="s">
        <v>3631</v>
      </c>
      <c r="C1818" s="610" t="s">
        <v>38</v>
      </c>
      <c r="D1818" s="611">
        <v>1264.08</v>
      </c>
    </row>
    <row r="1819" spans="1:4" x14ac:dyDescent="0.2">
      <c r="A1819" s="608" t="s">
        <v>3650</v>
      </c>
      <c r="B1819" s="609" t="s">
        <v>646</v>
      </c>
      <c r="C1819" s="610" t="s">
        <v>54</v>
      </c>
      <c r="D1819" s="611">
        <v>515.41999999999996</v>
      </c>
    </row>
    <row r="1820" spans="1:4" ht="25.5" x14ac:dyDescent="0.2">
      <c r="A1820" s="608" t="s">
        <v>3651</v>
      </c>
      <c r="B1820" s="609" t="s">
        <v>3652</v>
      </c>
      <c r="C1820" s="610" t="s">
        <v>54</v>
      </c>
      <c r="D1820" s="611">
        <v>560.44000000000005</v>
      </c>
    </row>
    <row r="1821" spans="1:4" x14ac:dyDescent="0.2">
      <c r="A1821" s="608">
        <v>84957</v>
      </c>
      <c r="B1821" s="609" t="s">
        <v>134</v>
      </c>
      <c r="C1821" s="610" t="s">
        <v>54</v>
      </c>
      <c r="D1821" s="611">
        <v>215.47</v>
      </c>
    </row>
    <row r="1822" spans="1:4" x14ac:dyDescent="0.2">
      <c r="A1822" s="608">
        <v>84959</v>
      </c>
      <c r="B1822" s="609" t="s">
        <v>135</v>
      </c>
      <c r="C1822" s="610" t="s">
        <v>54</v>
      </c>
      <c r="D1822" s="611">
        <v>253.47</v>
      </c>
    </row>
    <row r="1823" spans="1:4" x14ac:dyDescent="0.2">
      <c r="A1823" s="608">
        <v>85001</v>
      </c>
      <c r="B1823" s="609" t="s">
        <v>136</v>
      </c>
      <c r="C1823" s="610" t="s">
        <v>54</v>
      </c>
      <c r="D1823" s="611">
        <v>240.8</v>
      </c>
    </row>
    <row r="1824" spans="1:4" x14ac:dyDescent="0.2">
      <c r="A1824" s="608">
        <v>85002</v>
      </c>
      <c r="B1824" s="609" t="s">
        <v>137</v>
      </c>
      <c r="C1824" s="610" t="s">
        <v>54</v>
      </c>
      <c r="D1824" s="611">
        <v>342.14</v>
      </c>
    </row>
    <row r="1825" spans="1:4" x14ac:dyDescent="0.2">
      <c r="A1825" s="608">
        <v>85004</v>
      </c>
      <c r="B1825" s="609" t="s">
        <v>138</v>
      </c>
      <c r="C1825" s="610" t="s">
        <v>54</v>
      </c>
      <c r="D1825" s="611">
        <v>164.8</v>
      </c>
    </row>
    <row r="1826" spans="1:4" ht="25.5" x14ac:dyDescent="0.2">
      <c r="A1826" s="608">
        <v>85005</v>
      </c>
      <c r="B1826" s="609" t="s">
        <v>139</v>
      </c>
      <c r="C1826" s="610" t="s">
        <v>54</v>
      </c>
      <c r="D1826" s="611">
        <v>485.66</v>
      </c>
    </row>
    <row r="1827" spans="1:4" ht="38.25" x14ac:dyDescent="0.2">
      <c r="A1827" s="608">
        <v>94569</v>
      </c>
      <c r="B1827" s="609" t="s">
        <v>9613</v>
      </c>
      <c r="C1827" s="610" t="s">
        <v>54</v>
      </c>
      <c r="D1827" s="611">
        <v>813.42</v>
      </c>
    </row>
    <row r="1828" spans="1:4" ht="51" x14ac:dyDescent="0.2">
      <c r="A1828" s="608">
        <v>94570</v>
      </c>
      <c r="B1828" s="609" t="s">
        <v>9614</v>
      </c>
      <c r="C1828" s="610" t="s">
        <v>54</v>
      </c>
      <c r="D1828" s="611">
        <v>530.46</v>
      </c>
    </row>
    <row r="1829" spans="1:4" ht="38.25" x14ac:dyDescent="0.2">
      <c r="A1829" s="608">
        <v>94572</v>
      </c>
      <c r="B1829" s="609" t="s">
        <v>9615</v>
      </c>
      <c r="C1829" s="610" t="s">
        <v>54</v>
      </c>
      <c r="D1829" s="611">
        <v>803.88</v>
      </c>
    </row>
    <row r="1830" spans="1:4" ht="51" x14ac:dyDescent="0.2">
      <c r="A1830" s="608">
        <v>94573</v>
      </c>
      <c r="B1830" s="609" t="s">
        <v>9616</v>
      </c>
      <c r="C1830" s="610" t="s">
        <v>54</v>
      </c>
      <c r="D1830" s="611">
        <v>605.29</v>
      </c>
    </row>
    <row r="1831" spans="1:4" ht="51" x14ac:dyDescent="0.2">
      <c r="A1831" s="608">
        <v>94580</v>
      </c>
      <c r="B1831" s="609" t="s">
        <v>9617</v>
      </c>
      <c r="C1831" s="610" t="s">
        <v>54</v>
      </c>
      <c r="D1831" s="611">
        <v>902.4</v>
      </c>
    </row>
    <row r="1832" spans="1:4" ht="38.25" x14ac:dyDescent="0.2">
      <c r="A1832" s="608">
        <v>100674</v>
      </c>
      <c r="B1832" s="609" t="s">
        <v>9618</v>
      </c>
      <c r="C1832" s="610" t="s">
        <v>54</v>
      </c>
      <c r="D1832" s="611">
        <v>582.16</v>
      </c>
    </row>
    <row r="1833" spans="1:4" ht="38.25" x14ac:dyDescent="0.2">
      <c r="A1833" s="608">
        <v>101096</v>
      </c>
      <c r="B1833" s="609" t="s">
        <v>9619</v>
      </c>
      <c r="C1833" s="610" t="s">
        <v>35</v>
      </c>
      <c r="D1833" s="611">
        <v>840.88</v>
      </c>
    </row>
    <row r="1834" spans="1:4" ht="38.25" x14ac:dyDescent="0.2">
      <c r="A1834" s="608">
        <v>101097</v>
      </c>
      <c r="B1834" s="609" t="s">
        <v>9620</v>
      </c>
      <c r="C1834" s="610" t="s">
        <v>35</v>
      </c>
      <c r="D1834" s="611">
        <v>802.07</v>
      </c>
    </row>
    <row r="1835" spans="1:4" ht="38.25" x14ac:dyDescent="0.2">
      <c r="A1835" s="608">
        <v>101098</v>
      </c>
      <c r="B1835" s="609" t="s">
        <v>9621</v>
      </c>
      <c r="C1835" s="610" t="s">
        <v>35</v>
      </c>
      <c r="D1835" s="611">
        <v>752.29</v>
      </c>
    </row>
    <row r="1836" spans="1:4" ht="38.25" x14ac:dyDescent="0.2">
      <c r="A1836" s="608">
        <v>101099</v>
      </c>
      <c r="B1836" s="609" t="s">
        <v>9622</v>
      </c>
      <c r="C1836" s="610" t="s">
        <v>35</v>
      </c>
      <c r="D1836" s="611">
        <v>692.34</v>
      </c>
    </row>
    <row r="1837" spans="1:4" ht="38.25" x14ac:dyDescent="0.2">
      <c r="A1837" s="608">
        <v>101100</v>
      </c>
      <c r="B1837" s="609" t="s">
        <v>9623</v>
      </c>
      <c r="C1837" s="610" t="s">
        <v>35</v>
      </c>
      <c r="D1837" s="611">
        <v>651.5</v>
      </c>
    </row>
    <row r="1838" spans="1:4" ht="38.25" x14ac:dyDescent="0.2">
      <c r="A1838" s="608">
        <v>101101</v>
      </c>
      <c r="B1838" s="609" t="s">
        <v>9624</v>
      </c>
      <c r="C1838" s="610" t="s">
        <v>35</v>
      </c>
      <c r="D1838" s="611">
        <v>638.57000000000005</v>
      </c>
    </row>
    <row r="1839" spans="1:4" ht="38.25" x14ac:dyDescent="0.2">
      <c r="A1839" s="608">
        <v>101102</v>
      </c>
      <c r="B1839" s="609" t="s">
        <v>9625</v>
      </c>
      <c r="C1839" s="610" t="s">
        <v>35</v>
      </c>
      <c r="D1839" s="611">
        <v>624.48</v>
      </c>
    </row>
    <row r="1840" spans="1:4" ht="38.25" x14ac:dyDescent="0.2">
      <c r="A1840" s="608">
        <v>101103</v>
      </c>
      <c r="B1840" s="609" t="s">
        <v>9626</v>
      </c>
      <c r="C1840" s="610" t="s">
        <v>35</v>
      </c>
      <c r="D1840" s="611">
        <v>587.64</v>
      </c>
    </row>
    <row r="1841" spans="1:4" ht="38.25" x14ac:dyDescent="0.2">
      <c r="A1841" s="608">
        <v>101104</v>
      </c>
      <c r="B1841" s="609" t="s">
        <v>9627</v>
      </c>
      <c r="C1841" s="610" t="s">
        <v>35</v>
      </c>
      <c r="D1841" s="611">
        <v>901.77</v>
      </c>
    </row>
    <row r="1842" spans="1:4" ht="38.25" x14ac:dyDescent="0.2">
      <c r="A1842" s="608">
        <v>101105</v>
      </c>
      <c r="B1842" s="609" t="s">
        <v>9628</v>
      </c>
      <c r="C1842" s="610" t="s">
        <v>35</v>
      </c>
      <c r="D1842" s="611">
        <v>862.09</v>
      </c>
    </row>
    <row r="1843" spans="1:4" ht="38.25" x14ac:dyDescent="0.2">
      <c r="A1843" s="608">
        <v>101106</v>
      </c>
      <c r="B1843" s="609" t="s">
        <v>9629</v>
      </c>
      <c r="C1843" s="610" t="s">
        <v>35</v>
      </c>
      <c r="D1843" s="611">
        <v>811.28</v>
      </c>
    </row>
    <row r="1844" spans="1:4" ht="38.25" x14ac:dyDescent="0.2">
      <c r="A1844" s="608">
        <v>101107</v>
      </c>
      <c r="B1844" s="609" t="s">
        <v>9630</v>
      </c>
      <c r="C1844" s="610" t="s">
        <v>35</v>
      </c>
      <c r="D1844" s="611">
        <v>749.59</v>
      </c>
    </row>
    <row r="1845" spans="1:4" ht="38.25" x14ac:dyDescent="0.2">
      <c r="A1845" s="608">
        <v>101108</v>
      </c>
      <c r="B1845" s="609" t="s">
        <v>9631</v>
      </c>
      <c r="C1845" s="610" t="s">
        <v>35</v>
      </c>
      <c r="D1845" s="611">
        <v>708.72</v>
      </c>
    </row>
    <row r="1846" spans="1:4" ht="38.25" x14ac:dyDescent="0.2">
      <c r="A1846" s="608">
        <v>101109</v>
      </c>
      <c r="B1846" s="609" t="s">
        <v>9632</v>
      </c>
      <c r="C1846" s="610" t="s">
        <v>35</v>
      </c>
      <c r="D1846" s="611">
        <v>695.1</v>
      </c>
    </row>
    <row r="1847" spans="1:4" ht="38.25" x14ac:dyDescent="0.2">
      <c r="A1847" s="608">
        <v>101110</v>
      </c>
      <c r="B1847" s="609" t="s">
        <v>9633</v>
      </c>
      <c r="C1847" s="610" t="s">
        <v>35</v>
      </c>
      <c r="D1847" s="611">
        <v>680.4</v>
      </c>
    </row>
    <row r="1848" spans="1:4" ht="38.25" x14ac:dyDescent="0.2">
      <c r="A1848" s="608">
        <v>101111</v>
      </c>
      <c r="B1848" s="609" t="s">
        <v>9634</v>
      </c>
      <c r="C1848" s="610" t="s">
        <v>35</v>
      </c>
      <c r="D1848" s="611">
        <v>642.25</v>
      </c>
    </row>
    <row r="1849" spans="1:4" ht="25.5" x14ac:dyDescent="0.2">
      <c r="A1849" s="608">
        <v>101112</v>
      </c>
      <c r="B1849" s="609" t="s">
        <v>9635</v>
      </c>
      <c r="C1849" s="610" t="s">
        <v>35</v>
      </c>
      <c r="D1849" s="611">
        <v>601.6</v>
      </c>
    </row>
    <row r="1850" spans="1:4" ht="38.25" x14ac:dyDescent="0.2">
      <c r="A1850" s="608">
        <v>101113</v>
      </c>
      <c r="B1850" s="609" t="s">
        <v>9636</v>
      </c>
      <c r="C1850" s="610" t="s">
        <v>35</v>
      </c>
      <c r="D1850" s="611">
        <v>666.3</v>
      </c>
    </row>
    <row r="1851" spans="1:4" ht="25.5" x14ac:dyDescent="0.2">
      <c r="A1851" s="608">
        <v>95601</v>
      </c>
      <c r="B1851" s="609" t="s">
        <v>631</v>
      </c>
      <c r="C1851" s="610" t="s">
        <v>38</v>
      </c>
      <c r="D1851" s="611">
        <v>11.81</v>
      </c>
    </row>
    <row r="1852" spans="1:4" ht="25.5" x14ac:dyDescent="0.2">
      <c r="A1852" s="608">
        <v>95602</v>
      </c>
      <c r="B1852" s="609" t="s">
        <v>632</v>
      </c>
      <c r="C1852" s="610" t="s">
        <v>38</v>
      </c>
      <c r="D1852" s="611">
        <v>15.22</v>
      </c>
    </row>
    <row r="1853" spans="1:4" ht="25.5" x14ac:dyDescent="0.2">
      <c r="A1853" s="608">
        <v>95603</v>
      </c>
      <c r="B1853" s="609" t="s">
        <v>633</v>
      </c>
      <c r="C1853" s="610" t="s">
        <v>38</v>
      </c>
      <c r="D1853" s="611">
        <v>19.97</v>
      </c>
    </row>
    <row r="1854" spans="1:4" ht="25.5" x14ac:dyDescent="0.2">
      <c r="A1854" s="608">
        <v>95604</v>
      </c>
      <c r="B1854" s="609" t="s">
        <v>634</v>
      </c>
      <c r="C1854" s="610" t="s">
        <v>38</v>
      </c>
      <c r="D1854" s="611">
        <v>26.31</v>
      </c>
    </row>
    <row r="1855" spans="1:4" ht="25.5" x14ac:dyDescent="0.2">
      <c r="A1855" s="608">
        <v>95605</v>
      </c>
      <c r="B1855" s="609" t="s">
        <v>635</v>
      </c>
      <c r="C1855" s="610" t="s">
        <v>38</v>
      </c>
      <c r="D1855" s="611">
        <v>41.24</v>
      </c>
    </row>
    <row r="1856" spans="1:4" ht="25.5" x14ac:dyDescent="0.2">
      <c r="A1856" s="608">
        <v>95607</v>
      </c>
      <c r="B1856" s="609" t="s">
        <v>3153</v>
      </c>
      <c r="C1856" s="610" t="s">
        <v>38</v>
      </c>
      <c r="D1856" s="611">
        <v>5.24</v>
      </c>
    </row>
    <row r="1857" spans="1:4" ht="25.5" x14ac:dyDescent="0.2">
      <c r="A1857" s="608">
        <v>95608</v>
      </c>
      <c r="B1857" s="609" t="s">
        <v>3154</v>
      </c>
      <c r="C1857" s="610" t="s">
        <v>38</v>
      </c>
      <c r="D1857" s="611">
        <v>6.06</v>
      </c>
    </row>
    <row r="1858" spans="1:4" ht="25.5" x14ac:dyDescent="0.2">
      <c r="A1858" s="608">
        <v>95609</v>
      </c>
      <c r="B1858" s="609" t="s">
        <v>3155</v>
      </c>
      <c r="C1858" s="610" t="s">
        <v>38</v>
      </c>
      <c r="D1858" s="611">
        <v>6.75</v>
      </c>
    </row>
    <row r="1859" spans="1:4" ht="38.25" x14ac:dyDescent="0.2">
      <c r="A1859" s="608">
        <v>100651</v>
      </c>
      <c r="B1859" s="609" t="s">
        <v>12432</v>
      </c>
      <c r="C1859" s="610" t="s">
        <v>18</v>
      </c>
      <c r="D1859" s="611">
        <v>97.93</v>
      </c>
    </row>
    <row r="1860" spans="1:4" ht="38.25" x14ac:dyDescent="0.2">
      <c r="A1860" s="608">
        <v>100652</v>
      </c>
      <c r="B1860" s="609" t="s">
        <v>12433</v>
      </c>
      <c r="C1860" s="610" t="s">
        <v>18</v>
      </c>
      <c r="D1860" s="611">
        <v>193.51</v>
      </c>
    </row>
    <row r="1861" spans="1:4" ht="38.25" x14ac:dyDescent="0.2">
      <c r="A1861" s="608">
        <v>100653</v>
      </c>
      <c r="B1861" s="609" t="s">
        <v>12434</v>
      </c>
      <c r="C1861" s="610" t="s">
        <v>18</v>
      </c>
      <c r="D1861" s="611">
        <v>327.93</v>
      </c>
    </row>
    <row r="1862" spans="1:4" ht="38.25" x14ac:dyDescent="0.2">
      <c r="A1862" s="608">
        <v>100654</v>
      </c>
      <c r="B1862" s="609" t="s">
        <v>12435</v>
      </c>
      <c r="C1862" s="610" t="s">
        <v>18</v>
      </c>
      <c r="D1862" s="611">
        <v>443.64</v>
      </c>
    </row>
    <row r="1863" spans="1:4" ht="38.25" x14ac:dyDescent="0.2">
      <c r="A1863" s="608">
        <v>100655</v>
      </c>
      <c r="B1863" s="609" t="s">
        <v>12436</v>
      </c>
      <c r="C1863" s="610" t="s">
        <v>18</v>
      </c>
      <c r="D1863" s="611">
        <v>515.73</v>
      </c>
    </row>
    <row r="1864" spans="1:4" ht="38.25" x14ac:dyDescent="0.2">
      <c r="A1864" s="608">
        <v>100656</v>
      </c>
      <c r="B1864" s="609" t="s">
        <v>9637</v>
      </c>
      <c r="C1864" s="610" t="s">
        <v>18</v>
      </c>
      <c r="D1864" s="611">
        <v>65.72</v>
      </c>
    </row>
    <row r="1865" spans="1:4" ht="38.25" x14ac:dyDescent="0.2">
      <c r="A1865" s="608">
        <v>100657</v>
      </c>
      <c r="B1865" s="609" t="s">
        <v>9638</v>
      </c>
      <c r="C1865" s="610" t="s">
        <v>18</v>
      </c>
      <c r="D1865" s="611">
        <v>84.98</v>
      </c>
    </row>
    <row r="1866" spans="1:4" ht="38.25" x14ac:dyDescent="0.2">
      <c r="A1866" s="608">
        <v>100658</v>
      </c>
      <c r="B1866" s="609" t="s">
        <v>9639</v>
      </c>
      <c r="C1866" s="610" t="s">
        <v>18</v>
      </c>
      <c r="D1866" s="611">
        <v>197.45</v>
      </c>
    </row>
    <row r="1867" spans="1:4" ht="25.5" x14ac:dyDescent="0.2">
      <c r="A1867" s="608">
        <v>100889</v>
      </c>
      <c r="B1867" s="609" t="s">
        <v>9640</v>
      </c>
      <c r="C1867" s="610" t="s">
        <v>21</v>
      </c>
      <c r="D1867" s="611">
        <v>9.98</v>
      </c>
    </row>
    <row r="1868" spans="1:4" ht="25.5" x14ac:dyDescent="0.2">
      <c r="A1868" s="608">
        <v>100890</v>
      </c>
      <c r="B1868" s="609" t="s">
        <v>9641</v>
      </c>
      <c r="C1868" s="610" t="s">
        <v>21</v>
      </c>
      <c r="D1868" s="611">
        <v>9.8699999999999992</v>
      </c>
    </row>
    <row r="1869" spans="1:4" ht="25.5" x14ac:dyDescent="0.2">
      <c r="A1869" s="608">
        <v>100892</v>
      </c>
      <c r="B1869" s="609" t="s">
        <v>9642</v>
      </c>
      <c r="C1869" s="610" t="s">
        <v>21</v>
      </c>
      <c r="D1869" s="611">
        <v>9.44</v>
      </c>
    </row>
    <row r="1870" spans="1:4" ht="25.5" x14ac:dyDescent="0.2">
      <c r="A1870" s="608">
        <v>100893</v>
      </c>
      <c r="B1870" s="609" t="s">
        <v>9643</v>
      </c>
      <c r="C1870" s="610" t="s">
        <v>21</v>
      </c>
      <c r="D1870" s="611">
        <v>9.32</v>
      </c>
    </row>
    <row r="1871" spans="1:4" ht="25.5" x14ac:dyDescent="0.2">
      <c r="A1871" s="608">
        <v>100894</v>
      </c>
      <c r="B1871" s="609" t="s">
        <v>9644</v>
      </c>
      <c r="C1871" s="610" t="s">
        <v>21</v>
      </c>
      <c r="D1871" s="611">
        <v>9.27</v>
      </c>
    </row>
    <row r="1872" spans="1:4" ht="38.25" x14ac:dyDescent="0.2">
      <c r="A1872" s="608">
        <v>100896</v>
      </c>
      <c r="B1872" s="609" t="s">
        <v>9645</v>
      </c>
      <c r="C1872" s="610" t="s">
        <v>18</v>
      </c>
      <c r="D1872" s="611">
        <v>43.19</v>
      </c>
    </row>
    <row r="1873" spans="1:4" ht="38.25" x14ac:dyDescent="0.2">
      <c r="A1873" s="608">
        <v>100897</v>
      </c>
      <c r="B1873" s="609" t="s">
        <v>9646</v>
      </c>
      <c r="C1873" s="610" t="s">
        <v>18</v>
      </c>
      <c r="D1873" s="611">
        <v>87.1</v>
      </c>
    </row>
    <row r="1874" spans="1:4" ht="38.25" x14ac:dyDescent="0.2">
      <c r="A1874" s="608">
        <v>100898</v>
      </c>
      <c r="B1874" s="609" t="s">
        <v>9647</v>
      </c>
      <c r="C1874" s="610" t="s">
        <v>18</v>
      </c>
      <c r="D1874" s="611">
        <v>172.2</v>
      </c>
    </row>
    <row r="1875" spans="1:4" ht="38.25" x14ac:dyDescent="0.2">
      <c r="A1875" s="608">
        <v>100899</v>
      </c>
      <c r="B1875" s="609" t="s">
        <v>9648</v>
      </c>
      <c r="C1875" s="610" t="s">
        <v>18</v>
      </c>
      <c r="D1875" s="611">
        <v>58.04</v>
      </c>
    </row>
    <row r="1876" spans="1:4" ht="38.25" x14ac:dyDescent="0.2">
      <c r="A1876" s="608">
        <v>100900</v>
      </c>
      <c r="B1876" s="609" t="s">
        <v>9649</v>
      </c>
      <c r="C1876" s="610" t="s">
        <v>18</v>
      </c>
      <c r="D1876" s="611">
        <v>198.3</v>
      </c>
    </row>
    <row r="1877" spans="1:4" ht="25.5" x14ac:dyDescent="0.2">
      <c r="A1877" s="608">
        <v>100929</v>
      </c>
      <c r="B1877" s="609" t="s">
        <v>9650</v>
      </c>
      <c r="C1877" s="610" t="s">
        <v>18</v>
      </c>
      <c r="D1877" s="611">
        <v>182.83</v>
      </c>
    </row>
    <row r="1878" spans="1:4" ht="25.5" x14ac:dyDescent="0.2">
      <c r="A1878" s="608">
        <v>100930</v>
      </c>
      <c r="B1878" s="609" t="s">
        <v>9651</v>
      </c>
      <c r="C1878" s="610" t="s">
        <v>18</v>
      </c>
      <c r="D1878" s="611">
        <v>269.06</v>
      </c>
    </row>
    <row r="1879" spans="1:4" ht="25.5" x14ac:dyDescent="0.2">
      <c r="A1879" s="608">
        <v>100931</v>
      </c>
      <c r="B1879" s="609" t="s">
        <v>9652</v>
      </c>
      <c r="C1879" s="610" t="s">
        <v>18</v>
      </c>
      <c r="D1879" s="611">
        <v>340.77</v>
      </c>
    </row>
    <row r="1880" spans="1:4" ht="25.5" x14ac:dyDescent="0.2">
      <c r="A1880" s="608">
        <v>100932</v>
      </c>
      <c r="B1880" s="609" t="s">
        <v>9653</v>
      </c>
      <c r="C1880" s="610" t="s">
        <v>18</v>
      </c>
      <c r="D1880" s="611">
        <v>459.91</v>
      </c>
    </row>
    <row r="1881" spans="1:4" ht="25.5" x14ac:dyDescent="0.2">
      <c r="A1881" s="608">
        <v>100933</v>
      </c>
      <c r="B1881" s="609" t="s">
        <v>9654</v>
      </c>
      <c r="C1881" s="610" t="s">
        <v>18</v>
      </c>
      <c r="D1881" s="611">
        <v>228.34</v>
      </c>
    </row>
    <row r="1882" spans="1:4" ht="25.5" x14ac:dyDescent="0.2">
      <c r="A1882" s="608">
        <v>100934</v>
      </c>
      <c r="B1882" s="609" t="s">
        <v>9655</v>
      </c>
      <c r="C1882" s="610" t="s">
        <v>18</v>
      </c>
      <c r="D1882" s="611">
        <v>325.94</v>
      </c>
    </row>
    <row r="1883" spans="1:4" ht="25.5" x14ac:dyDescent="0.2">
      <c r="A1883" s="608">
        <v>100935</v>
      </c>
      <c r="B1883" s="609" t="s">
        <v>9656</v>
      </c>
      <c r="C1883" s="610" t="s">
        <v>18</v>
      </c>
      <c r="D1883" s="611">
        <v>412.28</v>
      </c>
    </row>
    <row r="1884" spans="1:4" ht="25.5" x14ac:dyDescent="0.2">
      <c r="A1884" s="608">
        <v>100936</v>
      </c>
      <c r="B1884" s="609" t="s">
        <v>9657</v>
      </c>
      <c r="C1884" s="610" t="s">
        <v>18</v>
      </c>
      <c r="D1884" s="611">
        <v>543.29999999999995</v>
      </c>
    </row>
    <row r="1885" spans="1:4" ht="25.5" x14ac:dyDescent="0.2">
      <c r="A1885" s="608">
        <v>101173</v>
      </c>
      <c r="B1885" s="609" t="s">
        <v>9658</v>
      </c>
      <c r="C1885" s="610" t="s">
        <v>18</v>
      </c>
      <c r="D1885" s="611">
        <v>41.01</v>
      </c>
    </row>
    <row r="1886" spans="1:4" ht="25.5" x14ac:dyDescent="0.2">
      <c r="A1886" s="608">
        <v>101174</v>
      </c>
      <c r="B1886" s="609" t="s">
        <v>9659</v>
      </c>
      <c r="C1886" s="610" t="s">
        <v>18</v>
      </c>
      <c r="D1886" s="611">
        <v>56.77</v>
      </c>
    </row>
    <row r="1887" spans="1:4" ht="25.5" x14ac:dyDescent="0.2">
      <c r="A1887" s="608">
        <v>101175</v>
      </c>
      <c r="B1887" s="609" t="s">
        <v>9660</v>
      </c>
      <c r="C1887" s="610" t="s">
        <v>18</v>
      </c>
      <c r="D1887" s="611">
        <v>77.53</v>
      </c>
    </row>
    <row r="1888" spans="1:4" ht="25.5" x14ac:dyDescent="0.2">
      <c r="A1888" s="608">
        <v>101176</v>
      </c>
      <c r="B1888" s="609" t="s">
        <v>9661</v>
      </c>
      <c r="C1888" s="610" t="s">
        <v>18</v>
      </c>
      <c r="D1888" s="611">
        <v>101.37</v>
      </c>
    </row>
    <row r="1889" spans="1:4" ht="25.5" x14ac:dyDescent="0.2">
      <c r="A1889" s="608">
        <v>95240</v>
      </c>
      <c r="B1889" s="609" t="s">
        <v>4119</v>
      </c>
      <c r="C1889" s="610" t="s">
        <v>54</v>
      </c>
      <c r="D1889" s="611">
        <v>12.32</v>
      </c>
    </row>
    <row r="1890" spans="1:4" ht="25.5" x14ac:dyDescent="0.2">
      <c r="A1890" s="608">
        <v>95241</v>
      </c>
      <c r="B1890" s="609" t="s">
        <v>4120</v>
      </c>
      <c r="C1890" s="610" t="s">
        <v>54</v>
      </c>
      <c r="D1890" s="611">
        <v>20.54</v>
      </c>
    </row>
    <row r="1891" spans="1:4" ht="25.5" x14ac:dyDescent="0.2">
      <c r="A1891" s="608">
        <v>96616</v>
      </c>
      <c r="B1891" s="609" t="s">
        <v>3396</v>
      </c>
      <c r="C1891" s="610" t="s">
        <v>35</v>
      </c>
      <c r="D1891" s="611">
        <v>426.89</v>
      </c>
    </row>
    <row r="1892" spans="1:4" ht="25.5" x14ac:dyDescent="0.2">
      <c r="A1892" s="608">
        <v>96617</v>
      </c>
      <c r="B1892" s="609" t="s">
        <v>3397</v>
      </c>
      <c r="C1892" s="610" t="s">
        <v>54</v>
      </c>
      <c r="D1892" s="611">
        <v>12.79</v>
      </c>
    </row>
    <row r="1893" spans="1:4" ht="25.5" x14ac:dyDescent="0.2">
      <c r="A1893" s="608">
        <v>96619</v>
      </c>
      <c r="B1893" s="609" t="s">
        <v>3398</v>
      </c>
      <c r="C1893" s="610" t="s">
        <v>54</v>
      </c>
      <c r="D1893" s="611">
        <v>21.33</v>
      </c>
    </row>
    <row r="1894" spans="1:4" x14ac:dyDescent="0.2">
      <c r="A1894" s="608">
        <v>96620</v>
      </c>
      <c r="B1894" s="609" t="s">
        <v>3399</v>
      </c>
      <c r="C1894" s="610" t="s">
        <v>35</v>
      </c>
      <c r="D1894" s="611">
        <v>411.08</v>
      </c>
    </row>
    <row r="1895" spans="1:4" ht="25.5" x14ac:dyDescent="0.2">
      <c r="A1895" s="608">
        <v>96621</v>
      </c>
      <c r="B1895" s="609" t="s">
        <v>3400</v>
      </c>
      <c r="C1895" s="610" t="s">
        <v>35</v>
      </c>
      <c r="D1895" s="611">
        <v>162.91</v>
      </c>
    </row>
    <row r="1896" spans="1:4" ht="25.5" x14ac:dyDescent="0.2">
      <c r="A1896" s="608">
        <v>96622</v>
      </c>
      <c r="B1896" s="609" t="s">
        <v>3401</v>
      </c>
      <c r="C1896" s="610" t="s">
        <v>35</v>
      </c>
      <c r="D1896" s="611">
        <v>116.32</v>
      </c>
    </row>
    <row r="1897" spans="1:4" ht="25.5" x14ac:dyDescent="0.2">
      <c r="A1897" s="608">
        <v>96623</v>
      </c>
      <c r="B1897" s="609" t="s">
        <v>3402</v>
      </c>
      <c r="C1897" s="610" t="s">
        <v>35</v>
      </c>
      <c r="D1897" s="611">
        <v>152.09</v>
      </c>
    </row>
    <row r="1898" spans="1:4" ht="25.5" x14ac:dyDescent="0.2">
      <c r="A1898" s="608">
        <v>96624</v>
      </c>
      <c r="B1898" s="609" t="s">
        <v>4121</v>
      </c>
      <c r="C1898" s="610" t="s">
        <v>35</v>
      </c>
      <c r="D1898" s="611">
        <v>112.5</v>
      </c>
    </row>
    <row r="1899" spans="1:4" x14ac:dyDescent="0.2">
      <c r="A1899" s="608">
        <v>97082</v>
      </c>
      <c r="B1899" s="609" t="s">
        <v>3714</v>
      </c>
      <c r="C1899" s="610" t="s">
        <v>35</v>
      </c>
      <c r="D1899" s="611">
        <v>38.729999999999997</v>
      </c>
    </row>
    <row r="1900" spans="1:4" ht="25.5" x14ac:dyDescent="0.2">
      <c r="A1900" s="608">
        <v>97083</v>
      </c>
      <c r="B1900" s="609" t="s">
        <v>3715</v>
      </c>
      <c r="C1900" s="610" t="s">
        <v>54</v>
      </c>
      <c r="D1900" s="611">
        <v>2.1</v>
      </c>
    </row>
    <row r="1901" spans="1:4" ht="25.5" x14ac:dyDescent="0.2">
      <c r="A1901" s="608">
        <v>97084</v>
      </c>
      <c r="B1901" s="609" t="s">
        <v>3716</v>
      </c>
      <c r="C1901" s="610" t="s">
        <v>54</v>
      </c>
      <c r="D1901" s="611">
        <v>0.43</v>
      </c>
    </row>
    <row r="1902" spans="1:4" ht="25.5" x14ac:dyDescent="0.2">
      <c r="A1902" s="608">
        <v>97086</v>
      </c>
      <c r="B1902" s="609" t="s">
        <v>3717</v>
      </c>
      <c r="C1902" s="610" t="s">
        <v>54</v>
      </c>
      <c r="D1902" s="611">
        <v>74.349999999999994</v>
      </c>
    </row>
    <row r="1903" spans="1:4" ht="25.5" x14ac:dyDescent="0.2">
      <c r="A1903" s="608">
        <v>97087</v>
      </c>
      <c r="B1903" s="609" t="s">
        <v>12437</v>
      </c>
      <c r="C1903" s="610" t="s">
        <v>54</v>
      </c>
      <c r="D1903" s="611">
        <v>1.7</v>
      </c>
    </row>
    <row r="1904" spans="1:4" x14ac:dyDescent="0.2">
      <c r="A1904" s="608">
        <v>97088</v>
      </c>
      <c r="B1904" s="609" t="s">
        <v>12438</v>
      </c>
      <c r="C1904" s="610" t="s">
        <v>21</v>
      </c>
      <c r="D1904" s="611">
        <v>15.58</v>
      </c>
    </row>
    <row r="1905" spans="1:4" x14ac:dyDescent="0.2">
      <c r="A1905" s="608">
        <v>97089</v>
      </c>
      <c r="B1905" s="609" t="s">
        <v>12439</v>
      </c>
      <c r="C1905" s="610" t="s">
        <v>21</v>
      </c>
      <c r="D1905" s="611">
        <v>14.25</v>
      </c>
    </row>
    <row r="1906" spans="1:4" x14ac:dyDescent="0.2">
      <c r="A1906" s="608">
        <v>97090</v>
      </c>
      <c r="B1906" s="609" t="s">
        <v>12440</v>
      </c>
      <c r="C1906" s="610" t="s">
        <v>21</v>
      </c>
      <c r="D1906" s="611">
        <v>14.02</v>
      </c>
    </row>
    <row r="1907" spans="1:4" x14ac:dyDescent="0.2">
      <c r="A1907" s="608">
        <v>97091</v>
      </c>
      <c r="B1907" s="609" t="s">
        <v>12441</v>
      </c>
      <c r="C1907" s="610" t="s">
        <v>21</v>
      </c>
      <c r="D1907" s="611">
        <v>13.59</v>
      </c>
    </row>
    <row r="1908" spans="1:4" x14ac:dyDescent="0.2">
      <c r="A1908" s="608">
        <v>97092</v>
      </c>
      <c r="B1908" s="609" t="s">
        <v>12442</v>
      </c>
      <c r="C1908" s="610" t="s">
        <v>21</v>
      </c>
      <c r="D1908" s="611">
        <v>13.19</v>
      </c>
    </row>
    <row r="1909" spans="1:4" x14ac:dyDescent="0.2">
      <c r="A1909" s="608">
        <v>97093</v>
      </c>
      <c r="B1909" s="609" t="s">
        <v>12443</v>
      </c>
      <c r="C1909" s="610" t="s">
        <v>21</v>
      </c>
      <c r="D1909" s="611">
        <v>12.39</v>
      </c>
    </row>
    <row r="1910" spans="1:4" ht="38.25" x14ac:dyDescent="0.2">
      <c r="A1910" s="608">
        <v>97094</v>
      </c>
      <c r="B1910" s="609" t="s">
        <v>3718</v>
      </c>
      <c r="C1910" s="610" t="s">
        <v>35</v>
      </c>
      <c r="D1910" s="611">
        <v>525.47</v>
      </c>
    </row>
    <row r="1911" spans="1:4" ht="38.25" x14ac:dyDescent="0.2">
      <c r="A1911" s="608">
        <v>97095</v>
      </c>
      <c r="B1911" s="609" t="s">
        <v>3719</v>
      </c>
      <c r="C1911" s="610" t="s">
        <v>35</v>
      </c>
      <c r="D1911" s="611">
        <v>493.75</v>
      </c>
    </row>
    <row r="1912" spans="1:4" ht="38.25" x14ac:dyDescent="0.2">
      <c r="A1912" s="608">
        <v>97096</v>
      </c>
      <c r="B1912" s="609" t="s">
        <v>3720</v>
      </c>
      <c r="C1912" s="610" t="s">
        <v>35</v>
      </c>
      <c r="D1912" s="611">
        <v>477.47</v>
      </c>
    </row>
    <row r="1913" spans="1:4" ht="25.5" x14ac:dyDescent="0.2">
      <c r="A1913" s="608">
        <v>97097</v>
      </c>
      <c r="B1913" s="609" t="s">
        <v>9662</v>
      </c>
      <c r="C1913" s="610" t="s">
        <v>54</v>
      </c>
      <c r="D1913" s="611">
        <v>26.28</v>
      </c>
    </row>
    <row r="1914" spans="1:4" ht="25.5" x14ac:dyDescent="0.2">
      <c r="A1914" s="608">
        <v>97101</v>
      </c>
      <c r="B1914" s="609" t="s">
        <v>12444</v>
      </c>
      <c r="C1914" s="610" t="s">
        <v>54</v>
      </c>
      <c r="D1914" s="611">
        <v>153.94999999999999</v>
      </c>
    </row>
    <row r="1915" spans="1:4" ht="25.5" x14ac:dyDescent="0.2">
      <c r="A1915" s="608">
        <v>97102</v>
      </c>
      <c r="B1915" s="609" t="s">
        <v>12445</v>
      </c>
      <c r="C1915" s="610" t="s">
        <v>54</v>
      </c>
      <c r="D1915" s="611">
        <v>176.96</v>
      </c>
    </row>
    <row r="1916" spans="1:4" ht="25.5" x14ac:dyDescent="0.2">
      <c r="A1916" s="608">
        <v>97103</v>
      </c>
      <c r="B1916" s="609" t="s">
        <v>12446</v>
      </c>
      <c r="C1916" s="610" t="s">
        <v>54</v>
      </c>
      <c r="D1916" s="611">
        <v>232.1</v>
      </c>
    </row>
    <row r="1917" spans="1:4" ht="25.5" x14ac:dyDescent="0.2">
      <c r="A1917" s="608">
        <v>100322</v>
      </c>
      <c r="B1917" s="609" t="s">
        <v>4122</v>
      </c>
      <c r="C1917" s="610" t="s">
        <v>35</v>
      </c>
      <c r="D1917" s="611">
        <v>107.04</v>
      </c>
    </row>
    <row r="1918" spans="1:4" ht="25.5" x14ac:dyDescent="0.2">
      <c r="A1918" s="608">
        <v>100323</v>
      </c>
      <c r="B1918" s="609" t="s">
        <v>4123</v>
      </c>
      <c r="C1918" s="610" t="s">
        <v>35</v>
      </c>
      <c r="D1918" s="611">
        <v>93.29</v>
      </c>
    </row>
    <row r="1919" spans="1:4" ht="25.5" x14ac:dyDescent="0.2">
      <c r="A1919" s="608">
        <v>100324</v>
      </c>
      <c r="B1919" s="609" t="s">
        <v>4124</v>
      </c>
      <c r="C1919" s="610" t="s">
        <v>35</v>
      </c>
      <c r="D1919" s="611">
        <v>112.26</v>
      </c>
    </row>
    <row r="1920" spans="1:4" ht="25.5" x14ac:dyDescent="0.2">
      <c r="A1920" s="608">
        <v>90996</v>
      </c>
      <c r="B1920" s="609" t="s">
        <v>2045</v>
      </c>
      <c r="C1920" s="610" t="s">
        <v>54</v>
      </c>
      <c r="D1920" s="611">
        <v>11.98</v>
      </c>
    </row>
    <row r="1921" spans="1:4" ht="38.25" x14ac:dyDescent="0.2">
      <c r="A1921" s="608">
        <v>90997</v>
      </c>
      <c r="B1921" s="609" t="s">
        <v>2046</v>
      </c>
      <c r="C1921" s="610" t="s">
        <v>54</v>
      </c>
      <c r="D1921" s="611">
        <v>15.69</v>
      </c>
    </row>
    <row r="1922" spans="1:4" ht="25.5" x14ac:dyDescent="0.2">
      <c r="A1922" s="608">
        <v>90998</v>
      </c>
      <c r="B1922" s="609" t="s">
        <v>2047</v>
      </c>
      <c r="C1922" s="610" t="s">
        <v>54</v>
      </c>
      <c r="D1922" s="611">
        <v>18.61</v>
      </c>
    </row>
    <row r="1923" spans="1:4" ht="38.25" x14ac:dyDescent="0.2">
      <c r="A1923" s="608">
        <v>91000</v>
      </c>
      <c r="B1923" s="609" t="s">
        <v>2049</v>
      </c>
      <c r="C1923" s="610" t="s">
        <v>54</v>
      </c>
      <c r="D1923" s="611">
        <v>14.6</v>
      </c>
    </row>
    <row r="1924" spans="1:4" ht="38.25" x14ac:dyDescent="0.2">
      <c r="A1924" s="608">
        <v>91002</v>
      </c>
      <c r="B1924" s="609" t="s">
        <v>2051</v>
      </c>
      <c r="C1924" s="610" t="s">
        <v>54</v>
      </c>
      <c r="D1924" s="611">
        <v>13.56</v>
      </c>
    </row>
    <row r="1925" spans="1:4" ht="38.25" x14ac:dyDescent="0.2">
      <c r="A1925" s="608">
        <v>91003</v>
      </c>
      <c r="B1925" s="609" t="s">
        <v>2052</v>
      </c>
      <c r="C1925" s="610" t="s">
        <v>54</v>
      </c>
      <c r="D1925" s="611">
        <v>15.44</v>
      </c>
    </row>
    <row r="1926" spans="1:4" ht="38.25" x14ac:dyDescent="0.2">
      <c r="A1926" s="608">
        <v>91004</v>
      </c>
      <c r="B1926" s="609" t="s">
        <v>2053</v>
      </c>
      <c r="C1926" s="610" t="s">
        <v>54</v>
      </c>
      <c r="D1926" s="611">
        <v>12.1</v>
      </c>
    </row>
    <row r="1927" spans="1:4" ht="25.5" x14ac:dyDescent="0.2">
      <c r="A1927" s="608">
        <v>91005</v>
      </c>
      <c r="B1927" s="609" t="s">
        <v>2054</v>
      </c>
      <c r="C1927" s="610" t="s">
        <v>54</v>
      </c>
      <c r="D1927" s="611">
        <v>14.28</v>
      </c>
    </row>
    <row r="1928" spans="1:4" ht="38.25" x14ac:dyDescent="0.2">
      <c r="A1928" s="608">
        <v>91006</v>
      </c>
      <c r="B1928" s="609" t="s">
        <v>2055</v>
      </c>
      <c r="C1928" s="610" t="s">
        <v>54</v>
      </c>
      <c r="D1928" s="611">
        <v>11.28</v>
      </c>
    </row>
    <row r="1929" spans="1:4" ht="38.25" x14ac:dyDescent="0.2">
      <c r="A1929" s="608">
        <v>91007</v>
      </c>
      <c r="B1929" s="609" t="s">
        <v>2056</v>
      </c>
      <c r="C1929" s="610" t="s">
        <v>54</v>
      </c>
      <c r="D1929" s="611">
        <v>10.24</v>
      </c>
    </row>
    <row r="1930" spans="1:4" ht="38.25" x14ac:dyDescent="0.2">
      <c r="A1930" s="608">
        <v>91008</v>
      </c>
      <c r="B1930" s="609" t="s">
        <v>2057</v>
      </c>
      <c r="C1930" s="610" t="s">
        <v>54</v>
      </c>
      <c r="D1930" s="611">
        <v>12.12</v>
      </c>
    </row>
    <row r="1931" spans="1:4" ht="25.5" x14ac:dyDescent="0.2">
      <c r="A1931" s="608">
        <v>92263</v>
      </c>
      <c r="B1931" s="609" t="s">
        <v>11208</v>
      </c>
      <c r="C1931" s="610" t="s">
        <v>54</v>
      </c>
      <c r="D1931" s="611">
        <v>106.31</v>
      </c>
    </row>
    <row r="1932" spans="1:4" ht="25.5" x14ac:dyDescent="0.2">
      <c r="A1932" s="608">
        <v>92264</v>
      </c>
      <c r="B1932" s="609" t="s">
        <v>11209</v>
      </c>
      <c r="C1932" s="610" t="s">
        <v>54</v>
      </c>
      <c r="D1932" s="611">
        <v>126.68</v>
      </c>
    </row>
    <row r="1933" spans="1:4" ht="25.5" x14ac:dyDescent="0.2">
      <c r="A1933" s="608">
        <v>92265</v>
      </c>
      <c r="B1933" s="609" t="s">
        <v>11210</v>
      </c>
      <c r="C1933" s="610" t="s">
        <v>54</v>
      </c>
      <c r="D1933" s="611">
        <v>74.209999999999994</v>
      </c>
    </row>
    <row r="1934" spans="1:4" ht="25.5" x14ac:dyDescent="0.2">
      <c r="A1934" s="608">
        <v>92266</v>
      </c>
      <c r="B1934" s="609" t="s">
        <v>11211</v>
      </c>
      <c r="C1934" s="610" t="s">
        <v>54</v>
      </c>
      <c r="D1934" s="611">
        <v>91.68</v>
      </c>
    </row>
    <row r="1935" spans="1:4" ht="25.5" x14ac:dyDescent="0.2">
      <c r="A1935" s="608">
        <v>92267</v>
      </c>
      <c r="B1935" s="609" t="s">
        <v>11212</v>
      </c>
      <c r="C1935" s="610" t="s">
        <v>54</v>
      </c>
      <c r="D1935" s="611">
        <v>29.27</v>
      </c>
    </row>
    <row r="1936" spans="1:4" ht="25.5" x14ac:dyDescent="0.2">
      <c r="A1936" s="608">
        <v>92268</v>
      </c>
      <c r="B1936" s="609" t="s">
        <v>11213</v>
      </c>
      <c r="C1936" s="610" t="s">
        <v>54</v>
      </c>
      <c r="D1936" s="611">
        <v>45.28</v>
      </c>
    </row>
    <row r="1937" spans="1:4" ht="25.5" x14ac:dyDescent="0.2">
      <c r="A1937" s="608">
        <v>92269</v>
      </c>
      <c r="B1937" s="609" t="s">
        <v>11214</v>
      </c>
      <c r="C1937" s="610" t="s">
        <v>54</v>
      </c>
      <c r="D1937" s="611">
        <v>103.26</v>
      </c>
    </row>
    <row r="1938" spans="1:4" ht="25.5" x14ac:dyDescent="0.2">
      <c r="A1938" s="608">
        <v>92270</v>
      </c>
      <c r="B1938" s="609" t="s">
        <v>11215</v>
      </c>
      <c r="C1938" s="610" t="s">
        <v>54</v>
      </c>
      <c r="D1938" s="611">
        <v>83.2</v>
      </c>
    </row>
    <row r="1939" spans="1:4" ht="25.5" x14ac:dyDescent="0.2">
      <c r="A1939" s="608">
        <v>92271</v>
      </c>
      <c r="B1939" s="609" t="s">
        <v>11216</v>
      </c>
      <c r="C1939" s="610" t="s">
        <v>54</v>
      </c>
      <c r="D1939" s="611">
        <v>44.73</v>
      </c>
    </row>
    <row r="1940" spans="1:4" x14ac:dyDescent="0.2">
      <c r="A1940" s="608">
        <v>92272</v>
      </c>
      <c r="B1940" s="609" t="s">
        <v>11217</v>
      </c>
      <c r="C1940" s="610" t="s">
        <v>18</v>
      </c>
      <c r="D1940" s="611">
        <v>26.26</v>
      </c>
    </row>
    <row r="1941" spans="1:4" ht="25.5" x14ac:dyDescent="0.2">
      <c r="A1941" s="608">
        <v>92273</v>
      </c>
      <c r="B1941" s="609" t="s">
        <v>11218</v>
      </c>
      <c r="C1941" s="610" t="s">
        <v>18</v>
      </c>
      <c r="D1941" s="611">
        <v>11.98</v>
      </c>
    </row>
    <row r="1942" spans="1:4" ht="38.25" x14ac:dyDescent="0.2">
      <c r="A1942" s="608">
        <v>92409</v>
      </c>
      <c r="B1942" s="609" t="s">
        <v>11219</v>
      </c>
      <c r="C1942" s="610" t="s">
        <v>54</v>
      </c>
      <c r="D1942" s="611">
        <v>163.66999999999999</v>
      </c>
    </row>
    <row r="1943" spans="1:4" ht="38.25" x14ac:dyDescent="0.2">
      <c r="A1943" s="608">
        <v>92411</v>
      </c>
      <c r="B1943" s="609" t="s">
        <v>11220</v>
      </c>
      <c r="C1943" s="610" t="s">
        <v>54</v>
      </c>
      <c r="D1943" s="611">
        <v>106.28</v>
      </c>
    </row>
    <row r="1944" spans="1:4" ht="38.25" x14ac:dyDescent="0.2">
      <c r="A1944" s="608">
        <v>92413</v>
      </c>
      <c r="B1944" s="609" t="s">
        <v>11221</v>
      </c>
      <c r="C1944" s="610" t="s">
        <v>54</v>
      </c>
      <c r="D1944" s="611">
        <v>68.16</v>
      </c>
    </row>
    <row r="1945" spans="1:4" ht="38.25" x14ac:dyDescent="0.2">
      <c r="A1945" s="608">
        <v>92415</v>
      </c>
      <c r="B1945" s="609" t="s">
        <v>11222</v>
      </c>
      <c r="C1945" s="610" t="s">
        <v>54</v>
      </c>
      <c r="D1945" s="611">
        <v>88.93</v>
      </c>
    </row>
    <row r="1946" spans="1:4" ht="38.25" x14ac:dyDescent="0.2">
      <c r="A1946" s="608">
        <v>92417</v>
      </c>
      <c r="B1946" s="609" t="s">
        <v>11223</v>
      </c>
      <c r="C1946" s="610" t="s">
        <v>54</v>
      </c>
      <c r="D1946" s="611">
        <v>102.85</v>
      </c>
    </row>
    <row r="1947" spans="1:4" ht="38.25" x14ac:dyDescent="0.2">
      <c r="A1947" s="608">
        <v>92419</v>
      </c>
      <c r="B1947" s="609" t="s">
        <v>11224</v>
      </c>
      <c r="C1947" s="610" t="s">
        <v>54</v>
      </c>
      <c r="D1947" s="611">
        <v>56.12</v>
      </c>
    </row>
    <row r="1948" spans="1:4" ht="38.25" x14ac:dyDescent="0.2">
      <c r="A1948" s="608">
        <v>92421</v>
      </c>
      <c r="B1948" s="609" t="s">
        <v>11225</v>
      </c>
      <c r="C1948" s="610" t="s">
        <v>54</v>
      </c>
      <c r="D1948" s="611">
        <v>66.8</v>
      </c>
    </row>
    <row r="1949" spans="1:4" ht="38.25" x14ac:dyDescent="0.2">
      <c r="A1949" s="608">
        <v>92423</v>
      </c>
      <c r="B1949" s="609" t="s">
        <v>11226</v>
      </c>
      <c r="C1949" s="610" t="s">
        <v>54</v>
      </c>
      <c r="D1949" s="611">
        <v>45.97</v>
      </c>
    </row>
    <row r="1950" spans="1:4" ht="38.25" x14ac:dyDescent="0.2">
      <c r="A1950" s="608">
        <v>92425</v>
      </c>
      <c r="B1950" s="609" t="s">
        <v>11227</v>
      </c>
      <c r="C1950" s="610" t="s">
        <v>54</v>
      </c>
      <c r="D1950" s="611">
        <v>55.25</v>
      </c>
    </row>
    <row r="1951" spans="1:4" ht="38.25" x14ac:dyDescent="0.2">
      <c r="A1951" s="608">
        <v>92427</v>
      </c>
      <c r="B1951" s="609" t="s">
        <v>11228</v>
      </c>
      <c r="C1951" s="610" t="s">
        <v>54</v>
      </c>
      <c r="D1951" s="611">
        <v>40.840000000000003</v>
      </c>
    </row>
    <row r="1952" spans="1:4" ht="38.25" x14ac:dyDescent="0.2">
      <c r="A1952" s="608">
        <v>92429</v>
      </c>
      <c r="B1952" s="609" t="s">
        <v>11229</v>
      </c>
      <c r="C1952" s="610" t="s">
        <v>54</v>
      </c>
      <c r="D1952" s="611">
        <v>49.43</v>
      </c>
    </row>
    <row r="1953" spans="1:4" ht="38.25" x14ac:dyDescent="0.2">
      <c r="A1953" s="608">
        <v>92431</v>
      </c>
      <c r="B1953" s="609" t="s">
        <v>11230</v>
      </c>
      <c r="C1953" s="610" t="s">
        <v>54</v>
      </c>
      <c r="D1953" s="611">
        <v>37.51</v>
      </c>
    </row>
    <row r="1954" spans="1:4" ht="38.25" x14ac:dyDescent="0.2">
      <c r="A1954" s="608">
        <v>92433</v>
      </c>
      <c r="B1954" s="609" t="s">
        <v>11231</v>
      </c>
      <c r="C1954" s="610" t="s">
        <v>54</v>
      </c>
      <c r="D1954" s="611">
        <v>45.68</v>
      </c>
    </row>
    <row r="1955" spans="1:4" ht="38.25" x14ac:dyDescent="0.2">
      <c r="A1955" s="608">
        <v>92435</v>
      </c>
      <c r="B1955" s="609" t="s">
        <v>11232</v>
      </c>
      <c r="C1955" s="610" t="s">
        <v>54</v>
      </c>
      <c r="D1955" s="611">
        <v>35.68</v>
      </c>
    </row>
    <row r="1956" spans="1:4" ht="38.25" x14ac:dyDescent="0.2">
      <c r="A1956" s="608">
        <v>92437</v>
      </c>
      <c r="B1956" s="609" t="s">
        <v>11233</v>
      </c>
      <c r="C1956" s="610" t="s">
        <v>54</v>
      </c>
      <c r="D1956" s="611">
        <v>43.56</v>
      </c>
    </row>
    <row r="1957" spans="1:4" ht="38.25" x14ac:dyDescent="0.2">
      <c r="A1957" s="608">
        <v>92439</v>
      </c>
      <c r="B1957" s="609" t="s">
        <v>11234</v>
      </c>
      <c r="C1957" s="610" t="s">
        <v>54</v>
      </c>
      <c r="D1957" s="611">
        <v>34.36</v>
      </c>
    </row>
    <row r="1958" spans="1:4" ht="38.25" x14ac:dyDescent="0.2">
      <c r="A1958" s="608">
        <v>92441</v>
      </c>
      <c r="B1958" s="609" t="s">
        <v>11235</v>
      </c>
      <c r="C1958" s="610" t="s">
        <v>54</v>
      </c>
      <c r="D1958" s="611">
        <v>42.05</v>
      </c>
    </row>
    <row r="1959" spans="1:4" ht="38.25" x14ac:dyDescent="0.2">
      <c r="A1959" s="608">
        <v>92443</v>
      </c>
      <c r="B1959" s="609" t="s">
        <v>11236</v>
      </c>
      <c r="C1959" s="610" t="s">
        <v>54</v>
      </c>
      <c r="D1959" s="611">
        <v>31.53</v>
      </c>
    </row>
    <row r="1960" spans="1:4" ht="38.25" x14ac:dyDescent="0.2">
      <c r="A1960" s="608">
        <v>92445</v>
      </c>
      <c r="B1960" s="609" t="s">
        <v>11237</v>
      </c>
      <c r="C1960" s="610" t="s">
        <v>54</v>
      </c>
      <c r="D1960" s="611">
        <v>38.96</v>
      </c>
    </row>
    <row r="1961" spans="1:4" ht="38.25" x14ac:dyDescent="0.2">
      <c r="A1961" s="608">
        <v>92446</v>
      </c>
      <c r="B1961" s="609" t="s">
        <v>11238</v>
      </c>
      <c r="C1961" s="610" t="s">
        <v>54</v>
      </c>
      <c r="D1961" s="611">
        <v>160.83000000000001</v>
      </c>
    </row>
    <row r="1962" spans="1:4" ht="38.25" x14ac:dyDescent="0.2">
      <c r="A1962" s="608">
        <v>92447</v>
      </c>
      <c r="B1962" s="609" t="s">
        <v>11239</v>
      </c>
      <c r="C1962" s="610" t="s">
        <v>54</v>
      </c>
      <c r="D1962" s="611">
        <v>114.92</v>
      </c>
    </row>
    <row r="1963" spans="1:4" ht="38.25" x14ac:dyDescent="0.2">
      <c r="A1963" s="608">
        <v>92448</v>
      </c>
      <c r="B1963" s="609" t="s">
        <v>11240</v>
      </c>
      <c r="C1963" s="610" t="s">
        <v>54</v>
      </c>
      <c r="D1963" s="611">
        <v>93.37</v>
      </c>
    </row>
    <row r="1964" spans="1:4" ht="38.25" x14ac:dyDescent="0.2">
      <c r="A1964" s="608">
        <v>92449</v>
      </c>
      <c r="B1964" s="609" t="s">
        <v>11241</v>
      </c>
      <c r="C1964" s="610" t="s">
        <v>54</v>
      </c>
      <c r="D1964" s="611">
        <v>179.48</v>
      </c>
    </row>
    <row r="1965" spans="1:4" ht="38.25" x14ac:dyDescent="0.2">
      <c r="A1965" s="608">
        <v>92450</v>
      </c>
      <c r="B1965" s="609" t="s">
        <v>11242</v>
      </c>
      <c r="C1965" s="610" t="s">
        <v>54</v>
      </c>
      <c r="D1965" s="611">
        <v>229.77</v>
      </c>
    </row>
    <row r="1966" spans="1:4" ht="38.25" x14ac:dyDescent="0.2">
      <c r="A1966" s="608">
        <v>92451</v>
      </c>
      <c r="B1966" s="609" t="s">
        <v>11243</v>
      </c>
      <c r="C1966" s="610" t="s">
        <v>54</v>
      </c>
      <c r="D1966" s="611">
        <v>119.76</v>
      </c>
    </row>
    <row r="1967" spans="1:4" ht="38.25" x14ac:dyDescent="0.2">
      <c r="A1967" s="608">
        <v>92452</v>
      </c>
      <c r="B1967" s="609" t="s">
        <v>11244</v>
      </c>
      <c r="C1967" s="610" t="s">
        <v>54</v>
      </c>
      <c r="D1967" s="611">
        <v>106.35</v>
      </c>
    </row>
    <row r="1968" spans="1:4" ht="38.25" x14ac:dyDescent="0.2">
      <c r="A1968" s="608">
        <v>92453</v>
      </c>
      <c r="B1968" s="609" t="s">
        <v>11245</v>
      </c>
      <c r="C1968" s="610" t="s">
        <v>54</v>
      </c>
      <c r="D1968" s="611">
        <v>155.47</v>
      </c>
    </row>
    <row r="1969" spans="1:4" ht="38.25" x14ac:dyDescent="0.2">
      <c r="A1969" s="608">
        <v>92454</v>
      </c>
      <c r="B1969" s="609" t="s">
        <v>11246</v>
      </c>
      <c r="C1969" s="610" t="s">
        <v>54</v>
      </c>
      <c r="D1969" s="611">
        <v>211</v>
      </c>
    </row>
    <row r="1970" spans="1:4" ht="38.25" x14ac:dyDescent="0.2">
      <c r="A1970" s="608">
        <v>92455</v>
      </c>
      <c r="B1970" s="609" t="s">
        <v>11247</v>
      </c>
      <c r="C1970" s="610" t="s">
        <v>54</v>
      </c>
      <c r="D1970" s="611">
        <v>99.35</v>
      </c>
    </row>
    <row r="1971" spans="1:4" ht="38.25" x14ac:dyDescent="0.2">
      <c r="A1971" s="608">
        <v>92456</v>
      </c>
      <c r="B1971" s="609" t="s">
        <v>11248</v>
      </c>
      <c r="C1971" s="610" t="s">
        <v>54</v>
      </c>
      <c r="D1971" s="611">
        <v>86.96</v>
      </c>
    </row>
    <row r="1972" spans="1:4" ht="38.25" x14ac:dyDescent="0.2">
      <c r="A1972" s="608">
        <v>92457</v>
      </c>
      <c r="B1972" s="609" t="s">
        <v>11249</v>
      </c>
      <c r="C1972" s="610" t="s">
        <v>54</v>
      </c>
      <c r="D1972" s="611">
        <v>135.22</v>
      </c>
    </row>
    <row r="1973" spans="1:4" ht="38.25" x14ac:dyDescent="0.2">
      <c r="A1973" s="608">
        <v>92458</v>
      </c>
      <c r="B1973" s="609" t="s">
        <v>2368</v>
      </c>
      <c r="C1973" s="610" t="s">
        <v>54</v>
      </c>
      <c r="D1973" s="611">
        <v>199.16</v>
      </c>
    </row>
    <row r="1974" spans="1:4" ht="38.25" x14ac:dyDescent="0.2">
      <c r="A1974" s="608">
        <v>92459</v>
      </c>
      <c r="B1974" s="609" t="s">
        <v>11250</v>
      </c>
      <c r="C1974" s="610" t="s">
        <v>54</v>
      </c>
      <c r="D1974" s="611">
        <v>84.48</v>
      </c>
    </row>
    <row r="1975" spans="1:4" ht="38.25" x14ac:dyDescent="0.2">
      <c r="A1975" s="608">
        <v>92460</v>
      </c>
      <c r="B1975" s="609" t="s">
        <v>11251</v>
      </c>
      <c r="C1975" s="610" t="s">
        <v>54</v>
      </c>
      <c r="D1975" s="611">
        <v>70.67</v>
      </c>
    </row>
    <row r="1976" spans="1:4" ht="38.25" x14ac:dyDescent="0.2">
      <c r="A1976" s="608">
        <v>92461</v>
      </c>
      <c r="B1976" s="609" t="s">
        <v>11252</v>
      </c>
      <c r="C1976" s="610" t="s">
        <v>54</v>
      </c>
      <c r="D1976" s="611">
        <v>125.02</v>
      </c>
    </row>
    <row r="1977" spans="1:4" ht="38.25" x14ac:dyDescent="0.2">
      <c r="A1977" s="608">
        <v>92462</v>
      </c>
      <c r="B1977" s="609" t="s">
        <v>11253</v>
      </c>
      <c r="C1977" s="610" t="s">
        <v>54</v>
      </c>
      <c r="D1977" s="611">
        <v>191.7</v>
      </c>
    </row>
    <row r="1978" spans="1:4" ht="38.25" x14ac:dyDescent="0.2">
      <c r="A1978" s="608">
        <v>92463</v>
      </c>
      <c r="B1978" s="609" t="s">
        <v>11254</v>
      </c>
      <c r="C1978" s="610" t="s">
        <v>54</v>
      </c>
      <c r="D1978" s="611">
        <v>76.75</v>
      </c>
    </row>
    <row r="1979" spans="1:4" ht="38.25" x14ac:dyDescent="0.2">
      <c r="A1979" s="608">
        <v>92464</v>
      </c>
      <c r="B1979" s="609" t="s">
        <v>11255</v>
      </c>
      <c r="C1979" s="610" t="s">
        <v>54</v>
      </c>
      <c r="D1979" s="611">
        <v>67.59</v>
      </c>
    </row>
    <row r="1980" spans="1:4" ht="38.25" x14ac:dyDescent="0.2">
      <c r="A1980" s="608">
        <v>92465</v>
      </c>
      <c r="B1980" s="609" t="s">
        <v>11256</v>
      </c>
      <c r="C1980" s="610" t="s">
        <v>54</v>
      </c>
      <c r="D1980" s="611">
        <v>97.36</v>
      </c>
    </row>
    <row r="1981" spans="1:4" ht="38.25" x14ac:dyDescent="0.2">
      <c r="A1981" s="608">
        <v>92466</v>
      </c>
      <c r="B1981" s="609" t="s">
        <v>11257</v>
      </c>
      <c r="C1981" s="610" t="s">
        <v>54</v>
      </c>
      <c r="D1981" s="611">
        <v>186.6</v>
      </c>
    </row>
    <row r="1982" spans="1:4" ht="38.25" x14ac:dyDescent="0.2">
      <c r="A1982" s="608">
        <v>92467</v>
      </c>
      <c r="B1982" s="609" t="s">
        <v>11258</v>
      </c>
      <c r="C1982" s="610" t="s">
        <v>54</v>
      </c>
      <c r="D1982" s="611">
        <v>61.4</v>
      </c>
    </row>
    <row r="1983" spans="1:4" ht="38.25" x14ac:dyDescent="0.2">
      <c r="A1983" s="608">
        <v>92468</v>
      </c>
      <c r="B1983" s="609" t="s">
        <v>11259</v>
      </c>
      <c r="C1983" s="610" t="s">
        <v>54</v>
      </c>
      <c r="D1983" s="611">
        <v>62.51</v>
      </c>
    </row>
    <row r="1984" spans="1:4" ht="38.25" x14ac:dyDescent="0.2">
      <c r="A1984" s="608">
        <v>92469</v>
      </c>
      <c r="B1984" s="609" t="s">
        <v>11260</v>
      </c>
      <c r="C1984" s="610" t="s">
        <v>54</v>
      </c>
      <c r="D1984" s="611">
        <v>88.43</v>
      </c>
    </row>
    <row r="1985" spans="1:4" ht="38.25" x14ac:dyDescent="0.2">
      <c r="A1985" s="608">
        <v>92470</v>
      </c>
      <c r="B1985" s="609" t="s">
        <v>11261</v>
      </c>
      <c r="C1985" s="610" t="s">
        <v>54</v>
      </c>
      <c r="D1985" s="611">
        <v>182.55</v>
      </c>
    </row>
    <row r="1986" spans="1:4" ht="38.25" x14ac:dyDescent="0.2">
      <c r="A1986" s="608">
        <v>92471</v>
      </c>
      <c r="B1986" s="609" t="s">
        <v>11262</v>
      </c>
      <c r="C1986" s="610" t="s">
        <v>54</v>
      </c>
      <c r="D1986" s="611">
        <v>55.84</v>
      </c>
    </row>
    <row r="1987" spans="1:4" ht="38.25" x14ac:dyDescent="0.2">
      <c r="A1987" s="608">
        <v>92472</v>
      </c>
      <c r="B1987" s="609" t="s">
        <v>11263</v>
      </c>
      <c r="C1987" s="610" t="s">
        <v>54</v>
      </c>
      <c r="D1987" s="611">
        <v>58.93</v>
      </c>
    </row>
    <row r="1988" spans="1:4" ht="38.25" x14ac:dyDescent="0.2">
      <c r="A1988" s="608">
        <v>92473</v>
      </c>
      <c r="B1988" s="609" t="s">
        <v>11264</v>
      </c>
      <c r="C1988" s="610" t="s">
        <v>54</v>
      </c>
      <c r="D1988" s="611">
        <v>81.23</v>
      </c>
    </row>
    <row r="1989" spans="1:4" ht="38.25" x14ac:dyDescent="0.2">
      <c r="A1989" s="608">
        <v>92474</v>
      </c>
      <c r="B1989" s="609" t="s">
        <v>11265</v>
      </c>
      <c r="C1989" s="610" t="s">
        <v>54</v>
      </c>
      <c r="D1989" s="611">
        <v>179.06</v>
      </c>
    </row>
    <row r="1990" spans="1:4" ht="38.25" x14ac:dyDescent="0.2">
      <c r="A1990" s="608">
        <v>92475</v>
      </c>
      <c r="B1990" s="609" t="s">
        <v>11266</v>
      </c>
      <c r="C1990" s="610" t="s">
        <v>54</v>
      </c>
      <c r="D1990" s="611">
        <v>51.35</v>
      </c>
    </row>
    <row r="1991" spans="1:4" ht="38.25" x14ac:dyDescent="0.2">
      <c r="A1991" s="608">
        <v>92476</v>
      </c>
      <c r="B1991" s="609" t="s">
        <v>11267</v>
      </c>
      <c r="C1991" s="610" t="s">
        <v>54</v>
      </c>
      <c r="D1991" s="611">
        <v>55.89</v>
      </c>
    </row>
    <row r="1992" spans="1:4" ht="38.25" x14ac:dyDescent="0.2">
      <c r="A1992" s="608">
        <v>92477</v>
      </c>
      <c r="B1992" s="609" t="s">
        <v>11268</v>
      </c>
      <c r="C1992" s="610" t="s">
        <v>54</v>
      </c>
      <c r="D1992" s="611">
        <v>65.739999999999995</v>
      </c>
    </row>
    <row r="1993" spans="1:4" ht="38.25" x14ac:dyDescent="0.2">
      <c r="A1993" s="608">
        <v>92478</v>
      </c>
      <c r="B1993" s="609" t="s">
        <v>11269</v>
      </c>
      <c r="C1993" s="610" t="s">
        <v>54</v>
      </c>
      <c r="D1993" s="611">
        <v>172.2</v>
      </c>
    </row>
    <row r="1994" spans="1:4" ht="38.25" x14ac:dyDescent="0.2">
      <c r="A1994" s="608">
        <v>92479</v>
      </c>
      <c r="B1994" s="609" t="s">
        <v>11270</v>
      </c>
      <c r="C1994" s="610" t="s">
        <v>54</v>
      </c>
      <c r="D1994" s="611">
        <v>41.71</v>
      </c>
    </row>
    <row r="1995" spans="1:4" ht="38.25" x14ac:dyDescent="0.2">
      <c r="A1995" s="608">
        <v>92480</v>
      </c>
      <c r="B1995" s="609" t="s">
        <v>11271</v>
      </c>
      <c r="C1995" s="610" t="s">
        <v>54</v>
      </c>
      <c r="D1995" s="611">
        <v>49.79</v>
      </c>
    </row>
    <row r="1996" spans="1:4" ht="25.5" x14ac:dyDescent="0.2">
      <c r="A1996" s="608">
        <v>92482</v>
      </c>
      <c r="B1996" s="609" t="s">
        <v>11272</v>
      </c>
      <c r="C1996" s="610" t="s">
        <v>54</v>
      </c>
      <c r="D1996" s="611">
        <v>169.51</v>
      </c>
    </row>
    <row r="1997" spans="1:4" ht="25.5" x14ac:dyDescent="0.2">
      <c r="A1997" s="608">
        <v>92484</v>
      </c>
      <c r="B1997" s="609" t="s">
        <v>11273</v>
      </c>
      <c r="C1997" s="610" t="s">
        <v>54</v>
      </c>
      <c r="D1997" s="611">
        <v>126.63</v>
      </c>
    </row>
    <row r="1998" spans="1:4" ht="25.5" x14ac:dyDescent="0.2">
      <c r="A1998" s="608">
        <v>92486</v>
      </c>
      <c r="B1998" s="609" t="s">
        <v>11274</v>
      </c>
      <c r="C1998" s="610" t="s">
        <v>54</v>
      </c>
      <c r="D1998" s="611">
        <v>90.79</v>
      </c>
    </row>
    <row r="1999" spans="1:4" ht="38.25" x14ac:dyDescent="0.2">
      <c r="A1999" s="608">
        <v>92488</v>
      </c>
      <c r="B1999" s="609" t="s">
        <v>11275</v>
      </c>
      <c r="C1999" s="610" t="s">
        <v>54</v>
      </c>
      <c r="D1999" s="611">
        <v>68.63</v>
      </c>
    </row>
    <row r="2000" spans="1:4" ht="38.25" x14ac:dyDescent="0.2">
      <c r="A2000" s="608">
        <v>92490</v>
      </c>
      <c r="B2000" s="609" t="s">
        <v>11276</v>
      </c>
      <c r="C2000" s="610" t="s">
        <v>54</v>
      </c>
      <c r="D2000" s="611">
        <v>37.44</v>
      </c>
    </row>
    <row r="2001" spans="1:4" ht="38.25" x14ac:dyDescent="0.2">
      <c r="A2001" s="608">
        <v>92492</v>
      </c>
      <c r="B2001" s="609" t="s">
        <v>11277</v>
      </c>
      <c r="C2001" s="610" t="s">
        <v>54</v>
      </c>
      <c r="D2001" s="611">
        <v>66.45</v>
      </c>
    </row>
    <row r="2002" spans="1:4" ht="38.25" x14ac:dyDescent="0.2">
      <c r="A2002" s="608">
        <v>92494</v>
      </c>
      <c r="B2002" s="609" t="s">
        <v>11278</v>
      </c>
      <c r="C2002" s="610" t="s">
        <v>54</v>
      </c>
      <c r="D2002" s="611">
        <v>35.57</v>
      </c>
    </row>
    <row r="2003" spans="1:4" ht="38.25" x14ac:dyDescent="0.2">
      <c r="A2003" s="608">
        <v>92496</v>
      </c>
      <c r="B2003" s="609" t="s">
        <v>11279</v>
      </c>
      <c r="C2003" s="610" t="s">
        <v>54</v>
      </c>
      <c r="D2003" s="611">
        <v>64.97</v>
      </c>
    </row>
    <row r="2004" spans="1:4" ht="38.25" x14ac:dyDescent="0.2">
      <c r="A2004" s="608">
        <v>92498</v>
      </c>
      <c r="B2004" s="609" t="s">
        <v>11280</v>
      </c>
      <c r="C2004" s="610" t="s">
        <v>54</v>
      </c>
      <c r="D2004" s="611">
        <v>34.299999999999997</v>
      </c>
    </row>
    <row r="2005" spans="1:4" ht="38.25" x14ac:dyDescent="0.2">
      <c r="A2005" s="608">
        <v>92500</v>
      </c>
      <c r="B2005" s="609" t="s">
        <v>11281</v>
      </c>
      <c r="C2005" s="610" t="s">
        <v>54</v>
      </c>
      <c r="D2005" s="611">
        <v>64.11</v>
      </c>
    </row>
    <row r="2006" spans="1:4" ht="38.25" x14ac:dyDescent="0.2">
      <c r="A2006" s="608">
        <v>92502</v>
      </c>
      <c r="B2006" s="609" t="s">
        <v>11282</v>
      </c>
      <c r="C2006" s="610" t="s">
        <v>54</v>
      </c>
      <c r="D2006" s="611">
        <v>33.58</v>
      </c>
    </row>
    <row r="2007" spans="1:4" ht="38.25" x14ac:dyDescent="0.2">
      <c r="A2007" s="608">
        <v>92504</v>
      </c>
      <c r="B2007" s="609" t="s">
        <v>11283</v>
      </c>
      <c r="C2007" s="610" t="s">
        <v>54</v>
      </c>
      <c r="D2007" s="611">
        <v>37.950000000000003</v>
      </c>
    </row>
    <row r="2008" spans="1:4" ht="38.25" x14ac:dyDescent="0.2">
      <c r="A2008" s="608">
        <v>92506</v>
      </c>
      <c r="B2008" s="609" t="s">
        <v>11284</v>
      </c>
      <c r="C2008" s="610" t="s">
        <v>54</v>
      </c>
      <c r="D2008" s="611">
        <v>32.36</v>
      </c>
    </row>
    <row r="2009" spans="1:4" ht="25.5" x14ac:dyDescent="0.2">
      <c r="A2009" s="608">
        <v>92508</v>
      </c>
      <c r="B2009" s="609" t="s">
        <v>11285</v>
      </c>
      <c r="C2009" s="610" t="s">
        <v>54</v>
      </c>
      <c r="D2009" s="611">
        <v>69.14</v>
      </c>
    </row>
    <row r="2010" spans="1:4" ht="38.25" x14ac:dyDescent="0.2">
      <c r="A2010" s="608">
        <v>92510</v>
      </c>
      <c r="B2010" s="609" t="s">
        <v>11286</v>
      </c>
      <c r="C2010" s="610" t="s">
        <v>54</v>
      </c>
      <c r="D2010" s="611">
        <v>34.94</v>
      </c>
    </row>
    <row r="2011" spans="1:4" ht="25.5" x14ac:dyDescent="0.2">
      <c r="A2011" s="608">
        <v>92512</v>
      </c>
      <c r="B2011" s="609" t="s">
        <v>11287</v>
      </c>
      <c r="C2011" s="610" t="s">
        <v>54</v>
      </c>
      <c r="D2011" s="611">
        <v>57.01</v>
      </c>
    </row>
    <row r="2012" spans="1:4" ht="38.25" x14ac:dyDescent="0.2">
      <c r="A2012" s="608">
        <v>92514</v>
      </c>
      <c r="B2012" s="609" t="s">
        <v>11288</v>
      </c>
      <c r="C2012" s="610" t="s">
        <v>54</v>
      </c>
      <c r="D2012" s="611">
        <v>25</v>
      </c>
    </row>
    <row r="2013" spans="1:4" ht="25.5" x14ac:dyDescent="0.2">
      <c r="A2013" s="608">
        <v>92515</v>
      </c>
      <c r="B2013" s="609" t="s">
        <v>11289</v>
      </c>
      <c r="C2013" s="610" t="s">
        <v>54</v>
      </c>
      <c r="D2013" s="611">
        <v>51.9</v>
      </c>
    </row>
    <row r="2014" spans="1:4" ht="38.25" x14ac:dyDescent="0.2">
      <c r="A2014" s="608">
        <v>92518</v>
      </c>
      <c r="B2014" s="609" t="s">
        <v>11290</v>
      </c>
      <c r="C2014" s="610" t="s">
        <v>54</v>
      </c>
      <c r="D2014" s="611">
        <v>20.87</v>
      </c>
    </row>
    <row r="2015" spans="1:4" ht="25.5" x14ac:dyDescent="0.2">
      <c r="A2015" s="608">
        <v>92520</v>
      </c>
      <c r="B2015" s="609" t="s">
        <v>11291</v>
      </c>
      <c r="C2015" s="610" t="s">
        <v>54</v>
      </c>
      <c r="D2015" s="611">
        <v>49.28</v>
      </c>
    </row>
    <row r="2016" spans="1:4" ht="38.25" x14ac:dyDescent="0.2">
      <c r="A2016" s="608">
        <v>92522</v>
      </c>
      <c r="B2016" s="609" t="s">
        <v>11292</v>
      </c>
      <c r="C2016" s="610" t="s">
        <v>54</v>
      </c>
      <c r="D2016" s="611">
        <v>18.739999999999998</v>
      </c>
    </row>
    <row r="2017" spans="1:4" ht="38.25" x14ac:dyDescent="0.2">
      <c r="A2017" s="608">
        <v>92524</v>
      </c>
      <c r="B2017" s="609" t="s">
        <v>11293</v>
      </c>
      <c r="C2017" s="610" t="s">
        <v>54</v>
      </c>
      <c r="D2017" s="611">
        <v>49</v>
      </c>
    </row>
    <row r="2018" spans="1:4" ht="38.25" x14ac:dyDescent="0.2">
      <c r="A2018" s="608">
        <v>92526</v>
      </c>
      <c r="B2018" s="609" t="s">
        <v>11294</v>
      </c>
      <c r="C2018" s="610" t="s">
        <v>54</v>
      </c>
      <c r="D2018" s="611">
        <v>18.75</v>
      </c>
    </row>
    <row r="2019" spans="1:4" ht="38.25" x14ac:dyDescent="0.2">
      <c r="A2019" s="608">
        <v>92528</v>
      </c>
      <c r="B2019" s="609" t="s">
        <v>11295</v>
      </c>
      <c r="C2019" s="610" t="s">
        <v>54</v>
      </c>
      <c r="D2019" s="611">
        <v>47.92</v>
      </c>
    </row>
    <row r="2020" spans="1:4" ht="38.25" x14ac:dyDescent="0.2">
      <c r="A2020" s="608">
        <v>92530</v>
      </c>
      <c r="B2020" s="609" t="s">
        <v>11296</v>
      </c>
      <c r="C2020" s="610" t="s">
        <v>54</v>
      </c>
      <c r="D2020" s="611">
        <v>17.850000000000001</v>
      </c>
    </row>
    <row r="2021" spans="1:4" ht="38.25" x14ac:dyDescent="0.2">
      <c r="A2021" s="608">
        <v>92532</v>
      </c>
      <c r="B2021" s="609" t="s">
        <v>11297</v>
      </c>
      <c r="C2021" s="610" t="s">
        <v>54</v>
      </c>
      <c r="D2021" s="611">
        <v>47.08</v>
      </c>
    </row>
    <row r="2022" spans="1:4" ht="38.25" x14ac:dyDescent="0.2">
      <c r="A2022" s="608">
        <v>92534</v>
      </c>
      <c r="B2022" s="609" t="s">
        <v>11298</v>
      </c>
      <c r="C2022" s="610" t="s">
        <v>54</v>
      </c>
      <c r="D2022" s="611">
        <v>17.190000000000001</v>
      </c>
    </row>
    <row r="2023" spans="1:4" ht="38.25" x14ac:dyDescent="0.2">
      <c r="A2023" s="608">
        <v>92536</v>
      </c>
      <c r="B2023" s="609" t="s">
        <v>11299</v>
      </c>
      <c r="C2023" s="610" t="s">
        <v>54</v>
      </c>
      <c r="D2023" s="611">
        <v>45.55</v>
      </c>
    </row>
    <row r="2024" spans="1:4" ht="38.25" x14ac:dyDescent="0.2">
      <c r="A2024" s="608">
        <v>92538</v>
      </c>
      <c r="B2024" s="609" t="s">
        <v>11300</v>
      </c>
      <c r="C2024" s="610" t="s">
        <v>54</v>
      </c>
      <c r="D2024" s="611">
        <v>15.82</v>
      </c>
    </row>
    <row r="2025" spans="1:4" ht="25.5" x14ac:dyDescent="0.2">
      <c r="A2025" s="608">
        <v>96252</v>
      </c>
      <c r="B2025" s="609" t="s">
        <v>3319</v>
      </c>
      <c r="C2025" s="610" t="s">
        <v>54</v>
      </c>
      <c r="D2025" s="611">
        <v>155.06</v>
      </c>
    </row>
    <row r="2026" spans="1:4" ht="38.25" x14ac:dyDescent="0.2">
      <c r="A2026" s="608">
        <v>96257</v>
      </c>
      <c r="B2026" s="609" t="s">
        <v>3320</v>
      </c>
      <c r="C2026" s="610" t="s">
        <v>54</v>
      </c>
      <c r="D2026" s="611">
        <v>126.53</v>
      </c>
    </row>
    <row r="2027" spans="1:4" ht="38.25" x14ac:dyDescent="0.2">
      <c r="A2027" s="608">
        <v>96258</v>
      </c>
      <c r="B2027" s="609" t="s">
        <v>3321</v>
      </c>
      <c r="C2027" s="610" t="s">
        <v>54</v>
      </c>
      <c r="D2027" s="611">
        <v>118.63</v>
      </c>
    </row>
    <row r="2028" spans="1:4" ht="38.25" x14ac:dyDescent="0.2">
      <c r="A2028" s="608">
        <v>96259</v>
      </c>
      <c r="B2028" s="609" t="s">
        <v>3322</v>
      </c>
      <c r="C2028" s="610" t="s">
        <v>54</v>
      </c>
      <c r="D2028" s="611">
        <v>140.86000000000001</v>
      </c>
    </row>
    <row r="2029" spans="1:4" ht="25.5" x14ac:dyDescent="0.2">
      <c r="A2029" s="608">
        <v>96529</v>
      </c>
      <c r="B2029" s="609" t="s">
        <v>3370</v>
      </c>
      <c r="C2029" s="610" t="s">
        <v>54</v>
      </c>
      <c r="D2029" s="611">
        <v>199.18</v>
      </c>
    </row>
    <row r="2030" spans="1:4" ht="25.5" x14ac:dyDescent="0.2">
      <c r="A2030" s="608">
        <v>96530</v>
      </c>
      <c r="B2030" s="609" t="s">
        <v>3371</v>
      </c>
      <c r="C2030" s="610" t="s">
        <v>54</v>
      </c>
      <c r="D2030" s="611">
        <v>101.6</v>
      </c>
    </row>
    <row r="2031" spans="1:4" ht="25.5" x14ac:dyDescent="0.2">
      <c r="A2031" s="608">
        <v>96531</v>
      </c>
      <c r="B2031" s="609" t="s">
        <v>3372</v>
      </c>
      <c r="C2031" s="610" t="s">
        <v>54</v>
      </c>
      <c r="D2031" s="611">
        <v>73.11</v>
      </c>
    </row>
    <row r="2032" spans="1:4" ht="25.5" x14ac:dyDescent="0.2">
      <c r="A2032" s="608">
        <v>96532</v>
      </c>
      <c r="B2032" s="609" t="s">
        <v>3373</v>
      </c>
      <c r="C2032" s="610" t="s">
        <v>54</v>
      </c>
      <c r="D2032" s="611">
        <v>127.4</v>
      </c>
    </row>
    <row r="2033" spans="1:4" ht="25.5" x14ac:dyDescent="0.2">
      <c r="A2033" s="608">
        <v>96533</v>
      </c>
      <c r="B2033" s="609" t="s">
        <v>3374</v>
      </c>
      <c r="C2033" s="610" t="s">
        <v>54</v>
      </c>
      <c r="D2033" s="611">
        <v>63.9</v>
      </c>
    </row>
    <row r="2034" spans="1:4" ht="25.5" x14ac:dyDescent="0.2">
      <c r="A2034" s="608">
        <v>96534</v>
      </c>
      <c r="B2034" s="609" t="s">
        <v>3375</v>
      </c>
      <c r="C2034" s="610" t="s">
        <v>54</v>
      </c>
      <c r="D2034" s="611">
        <v>51.99</v>
      </c>
    </row>
    <row r="2035" spans="1:4" ht="25.5" x14ac:dyDescent="0.2">
      <c r="A2035" s="608">
        <v>96535</v>
      </c>
      <c r="B2035" s="609" t="s">
        <v>3376</v>
      </c>
      <c r="C2035" s="610" t="s">
        <v>54</v>
      </c>
      <c r="D2035" s="611">
        <v>90.02</v>
      </c>
    </row>
    <row r="2036" spans="1:4" ht="25.5" x14ac:dyDescent="0.2">
      <c r="A2036" s="608">
        <v>96536</v>
      </c>
      <c r="B2036" s="609" t="s">
        <v>3377</v>
      </c>
      <c r="C2036" s="610" t="s">
        <v>54</v>
      </c>
      <c r="D2036" s="611">
        <v>44.28</v>
      </c>
    </row>
    <row r="2037" spans="1:4" ht="38.25" x14ac:dyDescent="0.2">
      <c r="A2037" s="608">
        <v>96537</v>
      </c>
      <c r="B2037" s="609" t="s">
        <v>3378</v>
      </c>
      <c r="C2037" s="610" t="s">
        <v>54</v>
      </c>
      <c r="D2037" s="611">
        <v>118.95</v>
      </c>
    </row>
    <row r="2038" spans="1:4" ht="38.25" x14ac:dyDescent="0.2">
      <c r="A2038" s="608">
        <v>96538</v>
      </c>
      <c r="B2038" s="609" t="s">
        <v>3379</v>
      </c>
      <c r="C2038" s="610" t="s">
        <v>54</v>
      </c>
      <c r="D2038" s="611">
        <v>178.99</v>
      </c>
    </row>
    <row r="2039" spans="1:4" ht="38.25" x14ac:dyDescent="0.2">
      <c r="A2039" s="608">
        <v>96539</v>
      </c>
      <c r="B2039" s="609" t="s">
        <v>3380</v>
      </c>
      <c r="C2039" s="610" t="s">
        <v>54</v>
      </c>
      <c r="D2039" s="611">
        <v>80.58</v>
      </c>
    </row>
    <row r="2040" spans="1:4" ht="38.25" x14ac:dyDescent="0.2">
      <c r="A2040" s="608">
        <v>96540</v>
      </c>
      <c r="B2040" s="609" t="s">
        <v>3381</v>
      </c>
      <c r="C2040" s="610" t="s">
        <v>54</v>
      </c>
      <c r="D2040" s="611">
        <v>82.5</v>
      </c>
    </row>
    <row r="2041" spans="1:4" ht="38.25" x14ac:dyDescent="0.2">
      <c r="A2041" s="608">
        <v>96541</v>
      </c>
      <c r="B2041" s="609" t="s">
        <v>3382</v>
      </c>
      <c r="C2041" s="610" t="s">
        <v>54</v>
      </c>
      <c r="D2041" s="611">
        <v>124.29</v>
      </c>
    </row>
    <row r="2042" spans="1:4" ht="38.25" x14ac:dyDescent="0.2">
      <c r="A2042" s="608">
        <v>96542</v>
      </c>
      <c r="B2042" s="609" t="s">
        <v>3383</v>
      </c>
      <c r="C2042" s="610" t="s">
        <v>54</v>
      </c>
      <c r="D2042" s="611">
        <v>59.25</v>
      </c>
    </row>
    <row r="2043" spans="1:4" ht="25.5" x14ac:dyDescent="0.2">
      <c r="A2043" s="608">
        <v>96543</v>
      </c>
      <c r="B2043" s="609" t="s">
        <v>3384</v>
      </c>
      <c r="C2043" s="610" t="s">
        <v>21</v>
      </c>
      <c r="D2043" s="611">
        <v>12.77</v>
      </c>
    </row>
    <row r="2044" spans="1:4" ht="38.25" x14ac:dyDescent="0.2">
      <c r="A2044" s="608">
        <v>97747</v>
      </c>
      <c r="B2044" s="609" t="s">
        <v>3866</v>
      </c>
      <c r="C2044" s="610" t="s">
        <v>54</v>
      </c>
      <c r="D2044" s="611">
        <v>131.06</v>
      </c>
    </row>
    <row r="2045" spans="1:4" ht="25.5" x14ac:dyDescent="0.2">
      <c r="A2045" s="608">
        <v>101791</v>
      </c>
      <c r="B2045" s="609" t="s">
        <v>11301</v>
      </c>
      <c r="C2045" s="610" t="s">
        <v>18</v>
      </c>
      <c r="D2045" s="611">
        <v>21.96</v>
      </c>
    </row>
    <row r="2046" spans="1:4" ht="25.5" x14ac:dyDescent="0.2">
      <c r="A2046" s="608">
        <v>101792</v>
      </c>
      <c r="B2046" s="609" t="s">
        <v>11302</v>
      </c>
      <c r="C2046" s="610" t="s">
        <v>35</v>
      </c>
      <c r="D2046" s="611">
        <v>11.16</v>
      </c>
    </row>
    <row r="2047" spans="1:4" ht="25.5" x14ac:dyDescent="0.2">
      <c r="A2047" s="608">
        <v>101793</v>
      </c>
      <c r="B2047" s="609" t="s">
        <v>11303</v>
      </c>
      <c r="C2047" s="610" t="s">
        <v>35</v>
      </c>
      <c r="D2047" s="611">
        <v>18.54</v>
      </c>
    </row>
    <row r="2048" spans="1:4" ht="25.5" x14ac:dyDescent="0.2">
      <c r="A2048" s="608">
        <v>101969</v>
      </c>
      <c r="B2048" s="609" t="s">
        <v>12447</v>
      </c>
      <c r="C2048" s="610" t="s">
        <v>54</v>
      </c>
      <c r="D2048" s="611">
        <v>119.92</v>
      </c>
    </row>
    <row r="2049" spans="1:4" ht="25.5" x14ac:dyDescent="0.2">
      <c r="A2049" s="608">
        <v>101971</v>
      </c>
      <c r="B2049" s="609" t="s">
        <v>12448</v>
      </c>
      <c r="C2049" s="610" t="s">
        <v>54</v>
      </c>
      <c r="D2049" s="611">
        <v>101.65</v>
      </c>
    </row>
    <row r="2050" spans="1:4" ht="25.5" x14ac:dyDescent="0.2">
      <c r="A2050" s="608">
        <v>101973</v>
      </c>
      <c r="B2050" s="609" t="s">
        <v>12449</v>
      </c>
      <c r="C2050" s="610" t="s">
        <v>54</v>
      </c>
      <c r="D2050" s="611">
        <v>101.66</v>
      </c>
    </row>
    <row r="2051" spans="1:4" ht="25.5" x14ac:dyDescent="0.2">
      <c r="A2051" s="608">
        <v>101974</v>
      </c>
      <c r="B2051" s="609" t="s">
        <v>12450</v>
      </c>
      <c r="C2051" s="610" t="s">
        <v>54</v>
      </c>
      <c r="D2051" s="611">
        <v>281.13</v>
      </c>
    </row>
    <row r="2052" spans="1:4" ht="25.5" x14ac:dyDescent="0.2">
      <c r="A2052" s="608">
        <v>101975</v>
      </c>
      <c r="B2052" s="609" t="s">
        <v>12451</v>
      </c>
      <c r="C2052" s="610" t="s">
        <v>54</v>
      </c>
      <c r="D2052" s="611">
        <v>238.27</v>
      </c>
    </row>
    <row r="2053" spans="1:4" ht="38.25" x14ac:dyDescent="0.2">
      <c r="A2053" s="608">
        <v>101977</v>
      </c>
      <c r="B2053" s="609" t="s">
        <v>12452</v>
      </c>
      <c r="C2053" s="610" t="s">
        <v>54</v>
      </c>
      <c r="D2053" s="611">
        <v>188.92</v>
      </c>
    </row>
    <row r="2054" spans="1:4" ht="38.25" x14ac:dyDescent="0.2">
      <c r="A2054" s="608">
        <v>101980</v>
      </c>
      <c r="B2054" s="609" t="s">
        <v>12453</v>
      </c>
      <c r="C2054" s="610" t="s">
        <v>54</v>
      </c>
      <c r="D2054" s="611">
        <v>172</v>
      </c>
    </row>
    <row r="2055" spans="1:4" ht="38.25" x14ac:dyDescent="0.2">
      <c r="A2055" s="608">
        <v>101981</v>
      </c>
      <c r="B2055" s="609" t="s">
        <v>12454</v>
      </c>
      <c r="C2055" s="610" t="s">
        <v>54</v>
      </c>
      <c r="D2055" s="611">
        <v>141</v>
      </c>
    </row>
    <row r="2056" spans="1:4" ht="38.25" x14ac:dyDescent="0.2">
      <c r="A2056" s="608">
        <v>101982</v>
      </c>
      <c r="B2056" s="609" t="s">
        <v>12455</v>
      </c>
      <c r="C2056" s="610" t="s">
        <v>54</v>
      </c>
      <c r="D2056" s="611">
        <v>124.49</v>
      </c>
    </row>
    <row r="2057" spans="1:4" ht="38.25" x14ac:dyDescent="0.2">
      <c r="A2057" s="608">
        <v>101983</v>
      </c>
      <c r="B2057" s="609" t="s">
        <v>12456</v>
      </c>
      <c r="C2057" s="610" t="s">
        <v>54</v>
      </c>
      <c r="D2057" s="611">
        <v>114.1</v>
      </c>
    </row>
    <row r="2058" spans="1:4" ht="38.25" x14ac:dyDescent="0.2">
      <c r="A2058" s="608">
        <v>101985</v>
      </c>
      <c r="B2058" s="609" t="s">
        <v>12457</v>
      </c>
      <c r="C2058" s="610" t="s">
        <v>54</v>
      </c>
      <c r="D2058" s="611">
        <v>115.86</v>
      </c>
    </row>
    <row r="2059" spans="1:4" ht="38.25" x14ac:dyDescent="0.2">
      <c r="A2059" s="608">
        <v>101986</v>
      </c>
      <c r="B2059" s="609" t="s">
        <v>12458</v>
      </c>
      <c r="C2059" s="610" t="s">
        <v>54</v>
      </c>
      <c r="D2059" s="611">
        <v>92.64</v>
      </c>
    </row>
    <row r="2060" spans="1:4" ht="25.5" x14ac:dyDescent="0.2">
      <c r="A2060" s="608">
        <v>101987</v>
      </c>
      <c r="B2060" s="609" t="s">
        <v>12459</v>
      </c>
      <c r="C2060" s="610" t="s">
        <v>54</v>
      </c>
      <c r="D2060" s="611">
        <v>114.22</v>
      </c>
    </row>
    <row r="2061" spans="1:4" ht="25.5" x14ac:dyDescent="0.2">
      <c r="A2061" s="608">
        <v>101988</v>
      </c>
      <c r="B2061" s="609" t="s">
        <v>12460</v>
      </c>
      <c r="C2061" s="610" t="s">
        <v>54</v>
      </c>
      <c r="D2061" s="611">
        <v>125.24</v>
      </c>
    </row>
    <row r="2062" spans="1:4" ht="25.5" x14ac:dyDescent="0.2">
      <c r="A2062" s="608">
        <v>101989</v>
      </c>
      <c r="B2062" s="609" t="s">
        <v>12461</v>
      </c>
      <c r="C2062" s="610" t="s">
        <v>54</v>
      </c>
      <c r="D2062" s="611">
        <v>107.2</v>
      </c>
    </row>
    <row r="2063" spans="1:4" ht="25.5" x14ac:dyDescent="0.2">
      <c r="A2063" s="608">
        <v>101990</v>
      </c>
      <c r="B2063" s="609" t="s">
        <v>12462</v>
      </c>
      <c r="C2063" s="610" t="s">
        <v>54</v>
      </c>
      <c r="D2063" s="611">
        <v>109.17</v>
      </c>
    </row>
    <row r="2064" spans="1:4" ht="38.25" x14ac:dyDescent="0.2">
      <c r="A2064" s="608">
        <v>101991</v>
      </c>
      <c r="B2064" s="609" t="s">
        <v>12463</v>
      </c>
      <c r="C2064" s="610" t="s">
        <v>54</v>
      </c>
      <c r="D2064" s="611">
        <v>116.87</v>
      </c>
    </row>
    <row r="2065" spans="1:4" ht="38.25" x14ac:dyDescent="0.2">
      <c r="A2065" s="608">
        <v>101992</v>
      </c>
      <c r="B2065" s="609" t="s">
        <v>12464</v>
      </c>
      <c r="C2065" s="610" t="s">
        <v>54</v>
      </c>
      <c r="D2065" s="611">
        <v>94.67</v>
      </c>
    </row>
    <row r="2066" spans="1:4" ht="25.5" x14ac:dyDescent="0.2">
      <c r="A2066" s="608">
        <v>101993</v>
      </c>
      <c r="B2066" s="609" t="s">
        <v>12465</v>
      </c>
      <c r="C2066" s="610" t="s">
        <v>54</v>
      </c>
      <c r="D2066" s="611">
        <v>132.29</v>
      </c>
    </row>
    <row r="2067" spans="1:4" ht="25.5" x14ac:dyDescent="0.2">
      <c r="A2067" s="608">
        <v>101994</v>
      </c>
      <c r="B2067" s="609" t="s">
        <v>12466</v>
      </c>
      <c r="C2067" s="610" t="s">
        <v>54</v>
      </c>
      <c r="D2067" s="611">
        <v>131.79</v>
      </c>
    </row>
    <row r="2068" spans="1:4" ht="25.5" x14ac:dyDescent="0.2">
      <c r="A2068" s="608">
        <v>101995</v>
      </c>
      <c r="B2068" s="609" t="s">
        <v>12467</v>
      </c>
      <c r="C2068" s="610" t="s">
        <v>54</v>
      </c>
      <c r="D2068" s="611">
        <v>111.54</v>
      </c>
    </row>
    <row r="2069" spans="1:4" ht="25.5" x14ac:dyDescent="0.2">
      <c r="A2069" s="608">
        <v>101996</v>
      </c>
      <c r="B2069" s="609" t="s">
        <v>12468</v>
      </c>
      <c r="C2069" s="610" t="s">
        <v>54</v>
      </c>
      <c r="D2069" s="611">
        <v>116.37</v>
      </c>
    </row>
    <row r="2070" spans="1:4" ht="25.5" x14ac:dyDescent="0.2">
      <c r="A2070" s="608">
        <v>101997</v>
      </c>
      <c r="B2070" s="609" t="s">
        <v>12469</v>
      </c>
      <c r="C2070" s="610" t="s">
        <v>54</v>
      </c>
      <c r="D2070" s="611">
        <v>115.68</v>
      </c>
    </row>
    <row r="2071" spans="1:4" ht="25.5" x14ac:dyDescent="0.2">
      <c r="A2071" s="608">
        <v>101998</v>
      </c>
      <c r="B2071" s="609" t="s">
        <v>12470</v>
      </c>
      <c r="C2071" s="610" t="s">
        <v>54</v>
      </c>
      <c r="D2071" s="611">
        <v>92.97</v>
      </c>
    </row>
    <row r="2072" spans="1:4" ht="25.5" x14ac:dyDescent="0.2">
      <c r="A2072" s="608">
        <v>101999</v>
      </c>
      <c r="B2072" s="609" t="s">
        <v>12471</v>
      </c>
      <c r="C2072" s="610" t="s">
        <v>54</v>
      </c>
      <c r="D2072" s="611">
        <v>140.88999999999999</v>
      </c>
    </row>
    <row r="2073" spans="1:4" ht="25.5" x14ac:dyDescent="0.2">
      <c r="A2073" s="608">
        <v>102000</v>
      </c>
      <c r="B2073" s="609" t="s">
        <v>12472</v>
      </c>
      <c r="C2073" s="610" t="s">
        <v>54</v>
      </c>
      <c r="D2073" s="611">
        <v>270.93</v>
      </c>
    </row>
    <row r="2074" spans="1:4" ht="25.5" x14ac:dyDescent="0.2">
      <c r="A2074" s="608">
        <v>102001</v>
      </c>
      <c r="B2074" s="609" t="s">
        <v>12473</v>
      </c>
      <c r="C2074" s="610" t="s">
        <v>54</v>
      </c>
      <c r="D2074" s="611">
        <v>231.21</v>
      </c>
    </row>
    <row r="2075" spans="1:4" ht="38.25" x14ac:dyDescent="0.2">
      <c r="A2075" s="608">
        <v>102002</v>
      </c>
      <c r="B2075" s="609" t="s">
        <v>12474</v>
      </c>
      <c r="C2075" s="610" t="s">
        <v>54</v>
      </c>
      <c r="D2075" s="611">
        <v>179.58</v>
      </c>
    </row>
    <row r="2076" spans="1:4" ht="38.25" x14ac:dyDescent="0.2">
      <c r="A2076" s="608">
        <v>102003</v>
      </c>
      <c r="B2076" s="609" t="s">
        <v>12475</v>
      </c>
      <c r="C2076" s="610" t="s">
        <v>54</v>
      </c>
      <c r="D2076" s="611">
        <v>163.24</v>
      </c>
    </row>
    <row r="2077" spans="1:4" ht="38.25" x14ac:dyDescent="0.2">
      <c r="A2077" s="608">
        <v>102004</v>
      </c>
      <c r="B2077" s="609" t="s">
        <v>12476</v>
      </c>
      <c r="C2077" s="610" t="s">
        <v>54</v>
      </c>
      <c r="D2077" s="611">
        <v>136.68</v>
      </c>
    </row>
    <row r="2078" spans="1:4" ht="38.25" x14ac:dyDescent="0.2">
      <c r="A2078" s="608">
        <v>102005</v>
      </c>
      <c r="B2078" s="609" t="s">
        <v>12477</v>
      </c>
      <c r="C2078" s="610" t="s">
        <v>54</v>
      </c>
      <c r="D2078" s="611">
        <v>120.62</v>
      </c>
    </row>
    <row r="2079" spans="1:4" ht="38.25" x14ac:dyDescent="0.2">
      <c r="A2079" s="608">
        <v>102006</v>
      </c>
      <c r="B2079" s="609" t="s">
        <v>12478</v>
      </c>
      <c r="C2079" s="610" t="s">
        <v>54</v>
      </c>
      <c r="D2079" s="611">
        <v>110.52</v>
      </c>
    </row>
    <row r="2080" spans="1:4" ht="25.5" x14ac:dyDescent="0.2">
      <c r="A2080" s="608">
        <v>102007</v>
      </c>
      <c r="B2080" s="609" t="s">
        <v>12479</v>
      </c>
      <c r="C2080" s="610" t="s">
        <v>54</v>
      </c>
      <c r="D2080" s="611">
        <v>275.58</v>
      </c>
    </row>
    <row r="2081" spans="1:4" ht="25.5" x14ac:dyDescent="0.2">
      <c r="A2081" s="608">
        <v>102008</v>
      </c>
      <c r="B2081" s="609" t="s">
        <v>12480</v>
      </c>
      <c r="C2081" s="610" t="s">
        <v>54</v>
      </c>
      <c r="D2081" s="611">
        <v>229.92</v>
      </c>
    </row>
    <row r="2082" spans="1:4" ht="38.25" x14ac:dyDescent="0.2">
      <c r="A2082" s="608">
        <v>102009</v>
      </c>
      <c r="B2082" s="609" t="s">
        <v>12481</v>
      </c>
      <c r="C2082" s="610" t="s">
        <v>54</v>
      </c>
      <c r="D2082" s="611">
        <v>191.02</v>
      </c>
    </row>
    <row r="2083" spans="1:4" ht="38.25" x14ac:dyDescent="0.2">
      <c r="A2083" s="608">
        <v>102010</v>
      </c>
      <c r="B2083" s="609" t="s">
        <v>12482</v>
      </c>
      <c r="C2083" s="610" t="s">
        <v>54</v>
      </c>
      <c r="D2083" s="611">
        <v>172.56</v>
      </c>
    </row>
    <row r="2084" spans="1:4" ht="38.25" x14ac:dyDescent="0.2">
      <c r="A2084" s="608">
        <v>102011</v>
      </c>
      <c r="B2084" s="609" t="s">
        <v>12483</v>
      </c>
      <c r="C2084" s="610" t="s">
        <v>54</v>
      </c>
      <c r="D2084" s="611">
        <v>140.25</v>
      </c>
    </row>
    <row r="2085" spans="1:4" ht="38.25" x14ac:dyDescent="0.2">
      <c r="A2085" s="608">
        <v>102012</v>
      </c>
      <c r="B2085" s="609" t="s">
        <v>12484</v>
      </c>
      <c r="C2085" s="610" t="s">
        <v>54</v>
      </c>
      <c r="D2085" s="611">
        <v>123.16</v>
      </c>
    </row>
    <row r="2086" spans="1:4" ht="38.25" x14ac:dyDescent="0.2">
      <c r="A2086" s="608">
        <v>102013</v>
      </c>
      <c r="B2086" s="609" t="s">
        <v>12485</v>
      </c>
      <c r="C2086" s="610" t="s">
        <v>54</v>
      </c>
      <c r="D2086" s="611">
        <v>113.65</v>
      </c>
    </row>
    <row r="2087" spans="1:4" ht="25.5" x14ac:dyDescent="0.2">
      <c r="A2087" s="608">
        <v>102014</v>
      </c>
      <c r="B2087" s="609" t="s">
        <v>12486</v>
      </c>
      <c r="C2087" s="610" t="s">
        <v>54</v>
      </c>
      <c r="D2087" s="611">
        <v>288.51</v>
      </c>
    </row>
    <row r="2088" spans="1:4" ht="25.5" x14ac:dyDescent="0.2">
      <c r="A2088" s="608">
        <v>102015</v>
      </c>
      <c r="B2088" s="609" t="s">
        <v>12487</v>
      </c>
      <c r="C2088" s="610" t="s">
        <v>54</v>
      </c>
      <c r="D2088" s="611">
        <v>240.95</v>
      </c>
    </row>
    <row r="2089" spans="1:4" ht="38.25" x14ac:dyDescent="0.2">
      <c r="A2089" s="608">
        <v>102016</v>
      </c>
      <c r="B2089" s="609" t="s">
        <v>12488</v>
      </c>
      <c r="C2089" s="610" t="s">
        <v>54</v>
      </c>
      <c r="D2089" s="611">
        <v>179.19</v>
      </c>
    </row>
    <row r="2090" spans="1:4" ht="38.25" x14ac:dyDescent="0.2">
      <c r="A2090" s="608">
        <v>102017</v>
      </c>
      <c r="B2090" s="609" t="s">
        <v>12489</v>
      </c>
      <c r="C2090" s="610" t="s">
        <v>54</v>
      </c>
      <c r="D2090" s="611">
        <v>161.69</v>
      </c>
    </row>
    <row r="2091" spans="1:4" ht="38.25" x14ac:dyDescent="0.2">
      <c r="A2091" s="608">
        <v>102036</v>
      </c>
      <c r="B2091" s="609" t="s">
        <v>12490</v>
      </c>
      <c r="C2091" s="610" t="s">
        <v>54</v>
      </c>
      <c r="D2091" s="611">
        <v>134.32</v>
      </c>
    </row>
    <row r="2092" spans="1:4" ht="38.25" x14ac:dyDescent="0.2">
      <c r="A2092" s="608">
        <v>102037</v>
      </c>
      <c r="B2092" s="609" t="s">
        <v>12491</v>
      </c>
      <c r="C2092" s="610" t="s">
        <v>54</v>
      </c>
      <c r="D2092" s="611">
        <v>118.15</v>
      </c>
    </row>
    <row r="2093" spans="1:4" ht="38.25" x14ac:dyDescent="0.2">
      <c r="A2093" s="608">
        <v>102038</v>
      </c>
      <c r="B2093" s="609" t="s">
        <v>12492</v>
      </c>
      <c r="C2093" s="610" t="s">
        <v>54</v>
      </c>
      <c r="D2093" s="611">
        <v>109.14</v>
      </c>
    </row>
    <row r="2094" spans="1:4" ht="25.5" x14ac:dyDescent="0.2">
      <c r="A2094" s="608">
        <v>102039</v>
      </c>
      <c r="B2094" s="609" t="s">
        <v>12493</v>
      </c>
      <c r="C2094" s="610" t="s">
        <v>54</v>
      </c>
      <c r="D2094" s="611">
        <v>283.17</v>
      </c>
    </row>
    <row r="2095" spans="1:4" ht="25.5" x14ac:dyDescent="0.2">
      <c r="A2095" s="608">
        <v>102040</v>
      </c>
      <c r="B2095" s="609" t="s">
        <v>12494</v>
      </c>
      <c r="C2095" s="610" t="s">
        <v>54</v>
      </c>
      <c r="D2095" s="611">
        <v>235.52</v>
      </c>
    </row>
    <row r="2096" spans="1:4" ht="38.25" x14ac:dyDescent="0.2">
      <c r="A2096" s="608">
        <v>102041</v>
      </c>
      <c r="B2096" s="609" t="s">
        <v>12495</v>
      </c>
      <c r="C2096" s="610" t="s">
        <v>54</v>
      </c>
      <c r="D2096" s="611">
        <v>191.87</v>
      </c>
    </row>
    <row r="2097" spans="1:4" ht="38.25" x14ac:dyDescent="0.2">
      <c r="A2097" s="608">
        <v>102042</v>
      </c>
      <c r="B2097" s="609" t="s">
        <v>12496</v>
      </c>
      <c r="C2097" s="610" t="s">
        <v>54</v>
      </c>
      <c r="D2097" s="611">
        <v>171.81</v>
      </c>
    </row>
    <row r="2098" spans="1:4" ht="38.25" x14ac:dyDescent="0.2">
      <c r="A2098" s="608">
        <v>102043</v>
      </c>
      <c r="B2098" s="609" t="s">
        <v>12497</v>
      </c>
      <c r="C2098" s="610" t="s">
        <v>54</v>
      </c>
      <c r="D2098" s="611">
        <v>139.97999999999999</v>
      </c>
    </row>
    <row r="2099" spans="1:4" ht="38.25" x14ac:dyDescent="0.2">
      <c r="A2099" s="608">
        <v>102044</v>
      </c>
      <c r="B2099" s="609" t="s">
        <v>12498</v>
      </c>
      <c r="C2099" s="610" t="s">
        <v>54</v>
      </c>
      <c r="D2099" s="611">
        <v>123.48</v>
      </c>
    </row>
    <row r="2100" spans="1:4" ht="38.25" x14ac:dyDescent="0.2">
      <c r="A2100" s="608">
        <v>102045</v>
      </c>
      <c r="B2100" s="609" t="s">
        <v>12499</v>
      </c>
      <c r="C2100" s="610" t="s">
        <v>54</v>
      </c>
      <c r="D2100" s="611">
        <v>113.58</v>
      </c>
    </row>
    <row r="2101" spans="1:4" ht="25.5" x14ac:dyDescent="0.2">
      <c r="A2101" s="608">
        <v>102046</v>
      </c>
      <c r="B2101" s="609" t="s">
        <v>12500</v>
      </c>
      <c r="C2101" s="610" t="s">
        <v>54</v>
      </c>
      <c r="D2101" s="611">
        <v>289.10000000000002</v>
      </c>
    </row>
    <row r="2102" spans="1:4" ht="25.5" x14ac:dyDescent="0.2">
      <c r="A2102" s="608">
        <v>102047</v>
      </c>
      <c r="B2102" s="609" t="s">
        <v>12501</v>
      </c>
      <c r="C2102" s="610" t="s">
        <v>54</v>
      </c>
      <c r="D2102" s="611">
        <v>244.75</v>
      </c>
    </row>
    <row r="2103" spans="1:4" ht="38.25" x14ac:dyDescent="0.2">
      <c r="A2103" s="608">
        <v>102048</v>
      </c>
      <c r="B2103" s="609" t="s">
        <v>12502</v>
      </c>
      <c r="C2103" s="610" t="s">
        <v>54</v>
      </c>
      <c r="D2103" s="611">
        <v>175.08</v>
      </c>
    </row>
    <row r="2104" spans="1:4" ht="38.25" x14ac:dyDescent="0.2">
      <c r="A2104" s="608">
        <v>102049</v>
      </c>
      <c r="B2104" s="609" t="s">
        <v>12503</v>
      </c>
      <c r="C2104" s="610" t="s">
        <v>54</v>
      </c>
      <c r="D2104" s="611">
        <v>155.87</v>
      </c>
    </row>
    <row r="2105" spans="1:4" ht="38.25" x14ac:dyDescent="0.2">
      <c r="A2105" s="608">
        <v>102050</v>
      </c>
      <c r="B2105" s="609" t="s">
        <v>12504</v>
      </c>
      <c r="C2105" s="610" t="s">
        <v>54</v>
      </c>
      <c r="D2105" s="611">
        <v>130.08000000000001</v>
      </c>
    </row>
    <row r="2106" spans="1:4" ht="38.25" x14ac:dyDescent="0.2">
      <c r="A2106" s="608">
        <v>102051</v>
      </c>
      <c r="B2106" s="609" t="s">
        <v>12505</v>
      </c>
      <c r="C2106" s="610" t="s">
        <v>54</v>
      </c>
      <c r="D2106" s="611">
        <v>114.03</v>
      </c>
    </row>
    <row r="2107" spans="1:4" ht="38.25" x14ac:dyDescent="0.2">
      <c r="A2107" s="608">
        <v>102052</v>
      </c>
      <c r="B2107" s="609" t="s">
        <v>12506</v>
      </c>
      <c r="C2107" s="610" t="s">
        <v>54</v>
      </c>
      <c r="D2107" s="611">
        <v>105.1</v>
      </c>
    </row>
    <row r="2108" spans="1:4" ht="25.5" x14ac:dyDescent="0.2">
      <c r="A2108" s="608">
        <v>102059</v>
      </c>
      <c r="B2108" s="609" t="s">
        <v>12507</v>
      </c>
      <c r="C2108" s="610" t="s">
        <v>54</v>
      </c>
      <c r="D2108" s="611">
        <v>267.54000000000002</v>
      </c>
    </row>
    <row r="2109" spans="1:4" ht="25.5" x14ac:dyDescent="0.2">
      <c r="A2109" s="608">
        <v>102060</v>
      </c>
      <c r="B2109" s="609" t="s">
        <v>12508</v>
      </c>
      <c r="C2109" s="610" t="s">
        <v>54</v>
      </c>
      <c r="D2109" s="611">
        <v>224.54</v>
      </c>
    </row>
    <row r="2110" spans="1:4" ht="38.25" x14ac:dyDescent="0.2">
      <c r="A2110" s="608">
        <v>102061</v>
      </c>
      <c r="B2110" s="609" t="s">
        <v>12509</v>
      </c>
      <c r="C2110" s="610" t="s">
        <v>54</v>
      </c>
      <c r="D2110" s="611">
        <v>177.85</v>
      </c>
    </row>
    <row r="2111" spans="1:4" ht="38.25" x14ac:dyDescent="0.2">
      <c r="A2111" s="608">
        <v>102062</v>
      </c>
      <c r="B2111" s="609" t="s">
        <v>12510</v>
      </c>
      <c r="C2111" s="610" t="s">
        <v>54</v>
      </c>
      <c r="D2111" s="611">
        <v>162.61000000000001</v>
      </c>
    </row>
    <row r="2112" spans="1:4" ht="38.25" x14ac:dyDescent="0.2">
      <c r="A2112" s="608">
        <v>102063</v>
      </c>
      <c r="B2112" s="609" t="s">
        <v>12511</v>
      </c>
      <c r="C2112" s="610" t="s">
        <v>54</v>
      </c>
      <c r="D2112" s="611">
        <v>131.6</v>
      </c>
    </row>
    <row r="2113" spans="1:4" ht="38.25" x14ac:dyDescent="0.2">
      <c r="A2113" s="608">
        <v>102064</v>
      </c>
      <c r="B2113" s="609" t="s">
        <v>12512</v>
      </c>
      <c r="C2113" s="610" t="s">
        <v>54</v>
      </c>
      <c r="D2113" s="611">
        <v>114.84</v>
      </c>
    </row>
    <row r="2114" spans="1:4" ht="38.25" x14ac:dyDescent="0.2">
      <c r="A2114" s="608">
        <v>102065</v>
      </c>
      <c r="B2114" s="609" t="s">
        <v>12513</v>
      </c>
      <c r="C2114" s="610" t="s">
        <v>54</v>
      </c>
      <c r="D2114" s="611">
        <v>105.55</v>
      </c>
    </row>
    <row r="2115" spans="1:4" ht="25.5" x14ac:dyDescent="0.2">
      <c r="A2115" s="608">
        <v>102066</v>
      </c>
      <c r="B2115" s="609" t="s">
        <v>12514</v>
      </c>
      <c r="C2115" s="610" t="s">
        <v>54</v>
      </c>
      <c r="D2115" s="611">
        <v>263.29000000000002</v>
      </c>
    </row>
    <row r="2116" spans="1:4" ht="25.5" x14ac:dyDescent="0.2">
      <c r="A2116" s="608">
        <v>102067</v>
      </c>
      <c r="B2116" s="609" t="s">
        <v>12515</v>
      </c>
      <c r="C2116" s="610" t="s">
        <v>54</v>
      </c>
      <c r="D2116" s="611">
        <v>223.9</v>
      </c>
    </row>
    <row r="2117" spans="1:4" ht="38.25" x14ac:dyDescent="0.2">
      <c r="A2117" s="608">
        <v>102068</v>
      </c>
      <c r="B2117" s="609" t="s">
        <v>12516</v>
      </c>
      <c r="C2117" s="610" t="s">
        <v>54</v>
      </c>
      <c r="D2117" s="611">
        <v>160.01</v>
      </c>
    </row>
    <row r="2118" spans="1:4" ht="38.25" x14ac:dyDescent="0.2">
      <c r="A2118" s="608">
        <v>102069</v>
      </c>
      <c r="B2118" s="609" t="s">
        <v>12517</v>
      </c>
      <c r="C2118" s="610" t="s">
        <v>54</v>
      </c>
      <c r="D2118" s="611">
        <v>145.75</v>
      </c>
    </row>
    <row r="2119" spans="1:4" ht="38.25" x14ac:dyDescent="0.2">
      <c r="A2119" s="608">
        <v>102070</v>
      </c>
      <c r="B2119" s="609" t="s">
        <v>12518</v>
      </c>
      <c r="C2119" s="610" t="s">
        <v>54</v>
      </c>
      <c r="D2119" s="611">
        <v>121.09</v>
      </c>
    </row>
    <row r="2120" spans="1:4" ht="38.25" x14ac:dyDescent="0.2">
      <c r="A2120" s="608">
        <v>102071</v>
      </c>
      <c r="B2120" s="609" t="s">
        <v>12519</v>
      </c>
      <c r="C2120" s="610" t="s">
        <v>54</v>
      </c>
      <c r="D2120" s="611">
        <v>106.16</v>
      </c>
    </row>
    <row r="2121" spans="1:4" ht="38.25" x14ac:dyDescent="0.2">
      <c r="A2121" s="608">
        <v>102072</v>
      </c>
      <c r="B2121" s="609" t="s">
        <v>12520</v>
      </c>
      <c r="C2121" s="610" t="s">
        <v>54</v>
      </c>
      <c r="D2121" s="611">
        <v>104.18</v>
      </c>
    </row>
    <row r="2122" spans="1:4" ht="38.25" x14ac:dyDescent="0.2">
      <c r="A2122" s="608">
        <v>102073</v>
      </c>
      <c r="B2122" s="609" t="s">
        <v>12521</v>
      </c>
      <c r="C2122" s="610" t="s">
        <v>35</v>
      </c>
      <c r="D2122" s="611">
        <v>2433.9899999999998</v>
      </c>
    </row>
    <row r="2123" spans="1:4" ht="38.25" x14ac:dyDescent="0.2">
      <c r="A2123" s="608">
        <v>102074</v>
      </c>
      <c r="B2123" s="609" t="s">
        <v>12522</v>
      </c>
      <c r="C2123" s="610" t="s">
        <v>35</v>
      </c>
      <c r="D2123" s="611">
        <v>2943.94</v>
      </c>
    </row>
    <row r="2124" spans="1:4" ht="38.25" x14ac:dyDescent="0.2">
      <c r="A2124" s="608">
        <v>102075</v>
      </c>
      <c r="B2124" s="609" t="s">
        <v>12523</v>
      </c>
      <c r="C2124" s="610" t="s">
        <v>35</v>
      </c>
      <c r="D2124" s="611">
        <v>3092.65</v>
      </c>
    </row>
    <row r="2125" spans="1:4" ht="38.25" x14ac:dyDescent="0.2">
      <c r="A2125" s="608">
        <v>102076</v>
      </c>
      <c r="B2125" s="609" t="s">
        <v>12524</v>
      </c>
      <c r="C2125" s="610" t="s">
        <v>35</v>
      </c>
      <c r="D2125" s="611">
        <v>3168.56</v>
      </c>
    </row>
    <row r="2126" spans="1:4" ht="38.25" x14ac:dyDescent="0.2">
      <c r="A2126" s="608">
        <v>102077</v>
      </c>
      <c r="B2126" s="609" t="s">
        <v>12525</v>
      </c>
      <c r="C2126" s="610" t="s">
        <v>35</v>
      </c>
      <c r="D2126" s="611">
        <v>3384.94</v>
      </c>
    </row>
    <row r="2127" spans="1:4" ht="38.25" x14ac:dyDescent="0.2">
      <c r="A2127" s="608">
        <v>102078</v>
      </c>
      <c r="B2127" s="609" t="s">
        <v>12526</v>
      </c>
      <c r="C2127" s="610" t="s">
        <v>35</v>
      </c>
      <c r="D2127" s="611">
        <v>3422.03</v>
      </c>
    </row>
    <row r="2128" spans="1:4" ht="38.25" x14ac:dyDescent="0.2">
      <c r="A2128" s="608">
        <v>102079</v>
      </c>
      <c r="B2128" s="609" t="s">
        <v>12527</v>
      </c>
      <c r="C2128" s="610" t="s">
        <v>35</v>
      </c>
      <c r="D2128" s="611">
        <v>3323.77</v>
      </c>
    </row>
    <row r="2129" spans="1:4" ht="38.25" x14ac:dyDescent="0.2">
      <c r="A2129" s="608">
        <v>102080</v>
      </c>
      <c r="B2129" s="609" t="s">
        <v>12528</v>
      </c>
      <c r="C2129" s="610" t="s">
        <v>35</v>
      </c>
      <c r="D2129" s="611">
        <v>2949.14</v>
      </c>
    </row>
    <row r="2130" spans="1:4" ht="38.25" x14ac:dyDescent="0.2">
      <c r="A2130" s="608">
        <v>102086</v>
      </c>
      <c r="B2130" s="609" t="s">
        <v>12529</v>
      </c>
      <c r="C2130" s="610" t="s">
        <v>54</v>
      </c>
      <c r="D2130" s="611">
        <v>126.99</v>
      </c>
    </row>
    <row r="2131" spans="1:4" ht="25.5" x14ac:dyDescent="0.2">
      <c r="A2131" s="608">
        <v>102087</v>
      </c>
      <c r="B2131" s="609" t="s">
        <v>12530</v>
      </c>
      <c r="C2131" s="610" t="s">
        <v>54</v>
      </c>
      <c r="D2131" s="611">
        <v>108.05</v>
      </c>
    </row>
    <row r="2132" spans="1:4" ht="25.5" x14ac:dyDescent="0.2">
      <c r="A2132" s="608">
        <v>102088</v>
      </c>
      <c r="B2132" s="609" t="s">
        <v>12531</v>
      </c>
      <c r="C2132" s="610" t="s">
        <v>54</v>
      </c>
      <c r="D2132" s="611">
        <v>109.29</v>
      </c>
    </row>
    <row r="2133" spans="1:4" ht="38.25" x14ac:dyDescent="0.2">
      <c r="A2133" s="608">
        <v>102089</v>
      </c>
      <c r="B2133" s="609" t="s">
        <v>12532</v>
      </c>
      <c r="C2133" s="610" t="s">
        <v>54</v>
      </c>
      <c r="D2133" s="611">
        <v>110.4</v>
      </c>
    </row>
    <row r="2134" spans="1:4" ht="38.25" x14ac:dyDescent="0.2">
      <c r="A2134" s="608">
        <v>102090</v>
      </c>
      <c r="B2134" s="609" t="s">
        <v>12533</v>
      </c>
      <c r="C2134" s="610" t="s">
        <v>54</v>
      </c>
      <c r="D2134" s="611">
        <v>88.91</v>
      </c>
    </row>
    <row r="2135" spans="1:4" ht="25.5" x14ac:dyDescent="0.2">
      <c r="A2135" s="608">
        <v>102091</v>
      </c>
      <c r="B2135" s="609" t="s">
        <v>12534</v>
      </c>
      <c r="C2135" s="610" t="s">
        <v>54</v>
      </c>
      <c r="D2135" s="611">
        <v>121.25</v>
      </c>
    </row>
    <row r="2136" spans="1:4" ht="25.5" x14ac:dyDescent="0.2">
      <c r="A2136" s="608">
        <v>89996</v>
      </c>
      <c r="B2136" s="609" t="s">
        <v>1854</v>
      </c>
      <c r="C2136" s="610" t="s">
        <v>21</v>
      </c>
      <c r="D2136" s="611">
        <v>8.16</v>
      </c>
    </row>
    <row r="2137" spans="1:4" ht="25.5" x14ac:dyDescent="0.2">
      <c r="A2137" s="608">
        <v>89997</v>
      </c>
      <c r="B2137" s="609" t="s">
        <v>1855</v>
      </c>
      <c r="C2137" s="610" t="s">
        <v>21</v>
      </c>
      <c r="D2137" s="611">
        <v>6.7</v>
      </c>
    </row>
    <row r="2138" spans="1:4" ht="25.5" x14ac:dyDescent="0.2">
      <c r="A2138" s="608">
        <v>89998</v>
      </c>
      <c r="B2138" s="609" t="s">
        <v>1856</v>
      </c>
      <c r="C2138" s="610" t="s">
        <v>21</v>
      </c>
      <c r="D2138" s="611">
        <v>7.8</v>
      </c>
    </row>
    <row r="2139" spans="1:4" ht="25.5" x14ac:dyDescent="0.2">
      <c r="A2139" s="608">
        <v>89999</v>
      </c>
      <c r="B2139" s="609" t="s">
        <v>1857</v>
      </c>
      <c r="C2139" s="610" t="s">
        <v>21</v>
      </c>
      <c r="D2139" s="611">
        <v>10.89</v>
      </c>
    </row>
    <row r="2140" spans="1:4" ht="25.5" x14ac:dyDescent="0.2">
      <c r="A2140" s="608">
        <v>90000</v>
      </c>
      <c r="B2140" s="609" t="s">
        <v>1858</v>
      </c>
      <c r="C2140" s="610" t="s">
        <v>21</v>
      </c>
      <c r="D2140" s="611">
        <v>9.06</v>
      </c>
    </row>
    <row r="2141" spans="1:4" ht="25.5" x14ac:dyDescent="0.2">
      <c r="A2141" s="608">
        <v>91593</v>
      </c>
      <c r="B2141" s="609" t="s">
        <v>4125</v>
      </c>
      <c r="C2141" s="610" t="s">
        <v>21</v>
      </c>
      <c r="D2141" s="611">
        <v>9.7799999999999994</v>
      </c>
    </row>
    <row r="2142" spans="1:4" ht="38.25" x14ac:dyDescent="0.2">
      <c r="A2142" s="608">
        <v>91594</v>
      </c>
      <c r="B2142" s="609" t="s">
        <v>4126</v>
      </c>
      <c r="C2142" s="610" t="s">
        <v>21</v>
      </c>
      <c r="D2142" s="611">
        <v>10.039999999999999</v>
      </c>
    </row>
    <row r="2143" spans="1:4" ht="25.5" x14ac:dyDescent="0.2">
      <c r="A2143" s="608">
        <v>91595</v>
      </c>
      <c r="B2143" s="609" t="s">
        <v>4127</v>
      </c>
      <c r="C2143" s="610" t="s">
        <v>21</v>
      </c>
      <c r="D2143" s="611">
        <v>10.45</v>
      </c>
    </row>
    <row r="2144" spans="1:4" ht="25.5" x14ac:dyDescent="0.2">
      <c r="A2144" s="608">
        <v>91596</v>
      </c>
      <c r="B2144" s="609" t="s">
        <v>4128</v>
      </c>
      <c r="C2144" s="610" t="s">
        <v>21</v>
      </c>
      <c r="D2144" s="611">
        <v>9.9700000000000006</v>
      </c>
    </row>
    <row r="2145" spans="1:4" ht="25.5" x14ac:dyDescent="0.2">
      <c r="A2145" s="608">
        <v>91597</v>
      </c>
      <c r="B2145" s="609" t="s">
        <v>4129</v>
      </c>
      <c r="C2145" s="610" t="s">
        <v>21</v>
      </c>
      <c r="D2145" s="611">
        <v>6.99</v>
      </c>
    </row>
    <row r="2146" spans="1:4" ht="25.5" x14ac:dyDescent="0.2">
      <c r="A2146" s="608">
        <v>91598</v>
      </c>
      <c r="B2146" s="609" t="s">
        <v>4130</v>
      </c>
      <c r="C2146" s="610" t="s">
        <v>21</v>
      </c>
      <c r="D2146" s="611">
        <v>9.7200000000000006</v>
      </c>
    </row>
    <row r="2147" spans="1:4" ht="25.5" x14ac:dyDescent="0.2">
      <c r="A2147" s="608">
        <v>91599</v>
      </c>
      <c r="B2147" s="609" t="s">
        <v>4131</v>
      </c>
      <c r="C2147" s="610" t="s">
        <v>21</v>
      </c>
      <c r="D2147" s="611">
        <v>7.25</v>
      </c>
    </row>
    <row r="2148" spans="1:4" ht="25.5" x14ac:dyDescent="0.2">
      <c r="A2148" s="608">
        <v>91600</v>
      </c>
      <c r="B2148" s="609" t="s">
        <v>4132</v>
      </c>
      <c r="C2148" s="610" t="s">
        <v>21</v>
      </c>
      <c r="D2148" s="611">
        <v>11.58</v>
      </c>
    </row>
    <row r="2149" spans="1:4" ht="25.5" x14ac:dyDescent="0.2">
      <c r="A2149" s="608">
        <v>91601</v>
      </c>
      <c r="B2149" s="609" t="s">
        <v>4133</v>
      </c>
      <c r="C2149" s="610" t="s">
        <v>21</v>
      </c>
      <c r="D2149" s="611">
        <v>9.41</v>
      </c>
    </row>
    <row r="2150" spans="1:4" ht="25.5" x14ac:dyDescent="0.2">
      <c r="A2150" s="608">
        <v>91602</v>
      </c>
      <c r="B2150" s="609" t="s">
        <v>4134</v>
      </c>
      <c r="C2150" s="610" t="s">
        <v>21</v>
      </c>
      <c r="D2150" s="611">
        <v>8.82</v>
      </c>
    </row>
    <row r="2151" spans="1:4" ht="25.5" x14ac:dyDescent="0.2">
      <c r="A2151" s="608">
        <v>91603</v>
      </c>
      <c r="B2151" s="609" t="s">
        <v>4135</v>
      </c>
      <c r="C2151" s="610" t="s">
        <v>21</v>
      </c>
      <c r="D2151" s="611">
        <v>8.32</v>
      </c>
    </row>
    <row r="2152" spans="1:4" ht="38.25" x14ac:dyDescent="0.2">
      <c r="A2152" s="608">
        <v>92759</v>
      </c>
      <c r="B2152" s="609" t="s">
        <v>2424</v>
      </c>
      <c r="C2152" s="610" t="s">
        <v>21</v>
      </c>
      <c r="D2152" s="611">
        <v>10.92</v>
      </c>
    </row>
    <row r="2153" spans="1:4" ht="38.25" x14ac:dyDescent="0.2">
      <c r="A2153" s="608">
        <v>92760</v>
      </c>
      <c r="B2153" s="609" t="s">
        <v>2425</v>
      </c>
      <c r="C2153" s="610" t="s">
        <v>21</v>
      </c>
      <c r="D2153" s="611">
        <v>10.46</v>
      </c>
    </row>
    <row r="2154" spans="1:4" ht="38.25" x14ac:dyDescent="0.2">
      <c r="A2154" s="608">
        <v>92761</v>
      </c>
      <c r="B2154" s="609" t="s">
        <v>2426</v>
      </c>
      <c r="C2154" s="610" t="s">
        <v>21</v>
      </c>
      <c r="D2154" s="611">
        <v>9.93</v>
      </c>
    </row>
    <row r="2155" spans="1:4" ht="38.25" x14ac:dyDescent="0.2">
      <c r="A2155" s="608">
        <v>92762</v>
      </c>
      <c r="B2155" s="609" t="s">
        <v>2427</v>
      </c>
      <c r="C2155" s="610" t="s">
        <v>21</v>
      </c>
      <c r="D2155" s="611">
        <v>8.93</v>
      </c>
    </row>
    <row r="2156" spans="1:4" ht="38.25" x14ac:dyDescent="0.2">
      <c r="A2156" s="608">
        <v>92763</v>
      </c>
      <c r="B2156" s="609" t="s">
        <v>2428</v>
      </c>
      <c r="C2156" s="610" t="s">
        <v>21</v>
      </c>
      <c r="D2156" s="611">
        <v>7.58</v>
      </c>
    </row>
    <row r="2157" spans="1:4" ht="38.25" x14ac:dyDescent="0.2">
      <c r="A2157" s="608">
        <v>92764</v>
      </c>
      <c r="B2157" s="609" t="s">
        <v>2429</v>
      </c>
      <c r="C2157" s="610" t="s">
        <v>21</v>
      </c>
      <c r="D2157" s="611">
        <v>7.26</v>
      </c>
    </row>
    <row r="2158" spans="1:4" ht="38.25" x14ac:dyDescent="0.2">
      <c r="A2158" s="608">
        <v>92765</v>
      </c>
      <c r="B2158" s="609" t="s">
        <v>2430</v>
      </c>
      <c r="C2158" s="610" t="s">
        <v>21</v>
      </c>
      <c r="D2158" s="611">
        <v>8.19</v>
      </c>
    </row>
    <row r="2159" spans="1:4" ht="38.25" x14ac:dyDescent="0.2">
      <c r="A2159" s="608">
        <v>92766</v>
      </c>
      <c r="B2159" s="609" t="s">
        <v>2431</v>
      </c>
      <c r="C2159" s="610" t="s">
        <v>21</v>
      </c>
      <c r="D2159" s="611">
        <v>8.0299999999999994</v>
      </c>
    </row>
    <row r="2160" spans="1:4" ht="38.25" x14ac:dyDescent="0.2">
      <c r="A2160" s="608">
        <v>92767</v>
      </c>
      <c r="B2160" s="609" t="s">
        <v>2432</v>
      </c>
      <c r="C2160" s="610" t="s">
        <v>21</v>
      </c>
      <c r="D2160" s="611">
        <v>11.1</v>
      </c>
    </row>
    <row r="2161" spans="1:4" ht="38.25" x14ac:dyDescent="0.2">
      <c r="A2161" s="608">
        <v>92768</v>
      </c>
      <c r="B2161" s="609" t="s">
        <v>2433</v>
      </c>
      <c r="C2161" s="610" t="s">
        <v>21</v>
      </c>
      <c r="D2161" s="611">
        <v>9.98</v>
      </c>
    </row>
    <row r="2162" spans="1:4" ht="38.25" x14ac:dyDescent="0.2">
      <c r="A2162" s="608">
        <v>92769</v>
      </c>
      <c r="B2162" s="609" t="s">
        <v>2434</v>
      </c>
      <c r="C2162" s="610" t="s">
        <v>21</v>
      </c>
      <c r="D2162" s="611">
        <v>9.73</v>
      </c>
    </row>
    <row r="2163" spans="1:4" ht="38.25" x14ac:dyDescent="0.2">
      <c r="A2163" s="608">
        <v>92770</v>
      </c>
      <c r="B2163" s="609" t="s">
        <v>2435</v>
      </c>
      <c r="C2163" s="610" t="s">
        <v>21</v>
      </c>
      <c r="D2163" s="611">
        <v>9.3699999999999992</v>
      </c>
    </row>
    <row r="2164" spans="1:4" ht="38.25" x14ac:dyDescent="0.2">
      <c r="A2164" s="608">
        <v>92771</v>
      </c>
      <c r="B2164" s="609" t="s">
        <v>2436</v>
      </c>
      <c r="C2164" s="610" t="s">
        <v>21</v>
      </c>
      <c r="D2164" s="611">
        <v>8.5</v>
      </c>
    </row>
    <row r="2165" spans="1:4" ht="38.25" x14ac:dyDescent="0.2">
      <c r="A2165" s="608">
        <v>92772</v>
      </c>
      <c r="B2165" s="609" t="s">
        <v>2437</v>
      </c>
      <c r="C2165" s="610" t="s">
        <v>21</v>
      </c>
      <c r="D2165" s="611">
        <v>7.25</v>
      </c>
    </row>
    <row r="2166" spans="1:4" ht="38.25" x14ac:dyDescent="0.2">
      <c r="A2166" s="608">
        <v>92773</v>
      </c>
      <c r="B2166" s="609" t="s">
        <v>2438</v>
      </c>
      <c r="C2166" s="610" t="s">
        <v>21</v>
      </c>
      <c r="D2166" s="611">
        <v>7.02</v>
      </c>
    </row>
    <row r="2167" spans="1:4" ht="38.25" x14ac:dyDescent="0.2">
      <c r="A2167" s="608">
        <v>92774</v>
      </c>
      <c r="B2167" s="609" t="s">
        <v>2439</v>
      </c>
      <c r="C2167" s="610" t="s">
        <v>21</v>
      </c>
      <c r="D2167" s="611">
        <v>8.02</v>
      </c>
    </row>
    <row r="2168" spans="1:4" ht="38.25" x14ac:dyDescent="0.2">
      <c r="A2168" s="608">
        <v>92775</v>
      </c>
      <c r="B2168" s="609" t="s">
        <v>2440</v>
      </c>
      <c r="C2168" s="610" t="s">
        <v>21</v>
      </c>
      <c r="D2168" s="611">
        <v>12.8</v>
      </c>
    </row>
    <row r="2169" spans="1:4" ht="38.25" x14ac:dyDescent="0.2">
      <c r="A2169" s="608">
        <v>92776</v>
      </c>
      <c r="B2169" s="609" t="s">
        <v>2441</v>
      </c>
      <c r="C2169" s="610" t="s">
        <v>21</v>
      </c>
      <c r="D2169" s="611">
        <v>11.89</v>
      </c>
    </row>
    <row r="2170" spans="1:4" ht="38.25" x14ac:dyDescent="0.2">
      <c r="A2170" s="608">
        <v>92777</v>
      </c>
      <c r="B2170" s="609" t="s">
        <v>2442</v>
      </c>
      <c r="C2170" s="610" t="s">
        <v>21</v>
      </c>
      <c r="D2170" s="611">
        <v>11.01</v>
      </c>
    </row>
    <row r="2171" spans="1:4" ht="38.25" x14ac:dyDescent="0.2">
      <c r="A2171" s="608">
        <v>92778</v>
      </c>
      <c r="B2171" s="609" t="s">
        <v>2443</v>
      </c>
      <c r="C2171" s="610" t="s">
        <v>21</v>
      </c>
      <c r="D2171" s="611">
        <v>9.73</v>
      </c>
    </row>
    <row r="2172" spans="1:4" ht="38.25" x14ac:dyDescent="0.2">
      <c r="A2172" s="608">
        <v>92779</v>
      </c>
      <c r="B2172" s="609" t="s">
        <v>2444</v>
      </c>
      <c r="C2172" s="610" t="s">
        <v>21</v>
      </c>
      <c r="D2172" s="611">
        <v>8.16</v>
      </c>
    </row>
    <row r="2173" spans="1:4" ht="38.25" x14ac:dyDescent="0.2">
      <c r="A2173" s="608">
        <v>92780</v>
      </c>
      <c r="B2173" s="609" t="s">
        <v>2445</v>
      </c>
      <c r="C2173" s="610" t="s">
        <v>21</v>
      </c>
      <c r="D2173" s="611">
        <v>7.65</v>
      </c>
    </row>
    <row r="2174" spans="1:4" ht="38.25" x14ac:dyDescent="0.2">
      <c r="A2174" s="608">
        <v>92781</v>
      </c>
      <c r="B2174" s="609" t="s">
        <v>2446</v>
      </c>
      <c r="C2174" s="610" t="s">
        <v>21</v>
      </c>
      <c r="D2174" s="611">
        <v>8.4600000000000009</v>
      </c>
    </row>
    <row r="2175" spans="1:4" ht="38.25" x14ac:dyDescent="0.2">
      <c r="A2175" s="608">
        <v>92782</v>
      </c>
      <c r="B2175" s="609" t="s">
        <v>2447</v>
      </c>
      <c r="C2175" s="610" t="s">
        <v>21</v>
      </c>
      <c r="D2175" s="611">
        <v>8.18</v>
      </c>
    </row>
    <row r="2176" spans="1:4" ht="38.25" x14ac:dyDescent="0.2">
      <c r="A2176" s="608">
        <v>92783</v>
      </c>
      <c r="B2176" s="609" t="s">
        <v>2448</v>
      </c>
      <c r="C2176" s="610" t="s">
        <v>21</v>
      </c>
      <c r="D2176" s="611">
        <v>12.7</v>
      </c>
    </row>
    <row r="2177" spans="1:4" ht="38.25" x14ac:dyDescent="0.2">
      <c r="A2177" s="608">
        <v>92784</v>
      </c>
      <c r="B2177" s="609" t="s">
        <v>2449</v>
      </c>
      <c r="C2177" s="610" t="s">
        <v>21</v>
      </c>
      <c r="D2177" s="611">
        <v>11.29</v>
      </c>
    </row>
    <row r="2178" spans="1:4" ht="38.25" x14ac:dyDescent="0.2">
      <c r="A2178" s="608">
        <v>92785</v>
      </c>
      <c r="B2178" s="609" t="s">
        <v>2450</v>
      </c>
      <c r="C2178" s="610" t="s">
        <v>21</v>
      </c>
      <c r="D2178" s="611">
        <v>10.71</v>
      </c>
    </row>
    <row r="2179" spans="1:4" ht="38.25" x14ac:dyDescent="0.2">
      <c r="A2179" s="608">
        <v>92786</v>
      </c>
      <c r="B2179" s="609" t="s">
        <v>2451</v>
      </c>
      <c r="C2179" s="610" t="s">
        <v>21</v>
      </c>
      <c r="D2179" s="611">
        <v>10.09</v>
      </c>
    </row>
    <row r="2180" spans="1:4" ht="38.25" x14ac:dyDescent="0.2">
      <c r="A2180" s="608">
        <v>92787</v>
      </c>
      <c r="B2180" s="609" t="s">
        <v>2452</v>
      </c>
      <c r="C2180" s="610" t="s">
        <v>21</v>
      </c>
      <c r="D2180" s="611">
        <v>9.02</v>
      </c>
    </row>
    <row r="2181" spans="1:4" ht="38.25" x14ac:dyDescent="0.2">
      <c r="A2181" s="608">
        <v>92788</v>
      </c>
      <c r="B2181" s="609" t="s">
        <v>2453</v>
      </c>
      <c r="C2181" s="610" t="s">
        <v>21</v>
      </c>
      <c r="D2181" s="611">
        <v>7.62</v>
      </c>
    </row>
    <row r="2182" spans="1:4" ht="38.25" x14ac:dyDescent="0.2">
      <c r="A2182" s="608">
        <v>92789</v>
      </c>
      <c r="B2182" s="609" t="s">
        <v>2454</v>
      </c>
      <c r="C2182" s="610" t="s">
        <v>21</v>
      </c>
      <c r="D2182" s="611">
        <v>7.26</v>
      </c>
    </row>
    <row r="2183" spans="1:4" ht="38.25" x14ac:dyDescent="0.2">
      <c r="A2183" s="608">
        <v>92790</v>
      </c>
      <c r="B2183" s="609" t="s">
        <v>2455</v>
      </c>
      <c r="C2183" s="610" t="s">
        <v>21</v>
      </c>
      <c r="D2183" s="611">
        <v>8.17</v>
      </c>
    </row>
    <row r="2184" spans="1:4" ht="25.5" x14ac:dyDescent="0.2">
      <c r="A2184" s="608">
        <v>92791</v>
      </c>
      <c r="B2184" s="609" t="s">
        <v>2456</v>
      </c>
      <c r="C2184" s="610" t="s">
        <v>21</v>
      </c>
      <c r="D2184" s="611">
        <v>8.01</v>
      </c>
    </row>
    <row r="2185" spans="1:4" ht="25.5" x14ac:dyDescent="0.2">
      <c r="A2185" s="608">
        <v>92792</v>
      </c>
      <c r="B2185" s="609" t="s">
        <v>2457</v>
      </c>
      <c r="C2185" s="610" t="s">
        <v>21</v>
      </c>
      <c r="D2185" s="611">
        <v>8.1300000000000008</v>
      </c>
    </row>
    <row r="2186" spans="1:4" ht="25.5" x14ac:dyDescent="0.2">
      <c r="A2186" s="608">
        <v>92793</v>
      </c>
      <c r="B2186" s="609" t="s">
        <v>2458</v>
      </c>
      <c r="C2186" s="610" t="s">
        <v>21</v>
      </c>
      <c r="D2186" s="611">
        <v>8.09</v>
      </c>
    </row>
    <row r="2187" spans="1:4" ht="25.5" x14ac:dyDescent="0.2">
      <c r="A2187" s="608">
        <v>92794</v>
      </c>
      <c r="B2187" s="609" t="s">
        <v>2459</v>
      </c>
      <c r="C2187" s="610" t="s">
        <v>21</v>
      </c>
      <c r="D2187" s="611">
        <v>7.45</v>
      </c>
    </row>
    <row r="2188" spans="1:4" ht="25.5" x14ac:dyDescent="0.2">
      <c r="A2188" s="608">
        <v>92795</v>
      </c>
      <c r="B2188" s="609" t="s">
        <v>2460</v>
      </c>
      <c r="C2188" s="610" t="s">
        <v>21</v>
      </c>
      <c r="D2188" s="611">
        <v>6.39</v>
      </c>
    </row>
    <row r="2189" spans="1:4" ht="25.5" x14ac:dyDescent="0.2">
      <c r="A2189" s="608">
        <v>92796</v>
      </c>
      <c r="B2189" s="609" t="s">
        <v>2461</v>
      </c>
      <c r="C2189" s="610" t="s">
        <v>21</v>
      </c>
      <c r="D2189" s="611">
        <v>6.33</v>
      </c>
    </row>
    <row r="2190" spans="1:4" ht="25.5" x14ac:dyDescent="0.2">
      <c r="A2190" s="608">
        <v>92797</v>
      </c>
      <c r="B2190" s="609" t="s">
        <v>2462</v>
      </c>
      <c r="C2190" s="610" t="s">
        <v>21</v>
      </c>
      <c r="D2190" s="611">
        <v>7.45</v>
      </c>
    </row>
    <row r="2191" spans="1:4" ht="25.5" x14ac:dyDescent="0.2">
      <c r="A2191" s="608">
        <v>92798</v>
      </c>
      <c r="B2191" s="609" t="s">
        <v>2463</v>
      </c>
      <c r="C2191" s="610" t="s">
        <v>21</v>
      </c>
      <c r="D2191" s="611">
        <v>7.43</v>
      </c>
    </row>
    <row r="2192" spans="1:4" ht="25.5" x14ac:dyDescent="0.2">
      <c r="A2192" s="608">
        <v>92799</v>
      </c>
      <c r="B2192" s="609" t="s">
        <v>2464</v>
      </c>
      <c r="C2192" s="610" t="s">
        <v>21</v>
      </c>
      <c r="D2192" s="611">
        <v>8.31</v>
      </c>
    </row>
    <row r="2193" spans="1:4" ht="25.5" x14ac:dyDescent="0.2">
      <c r="A2193" s="608">
        <v>92800</v>
      </c>
      <c r="B2193" s="609" t="s">
        <v>2465</v>
      </c>
      <c r="C2193" s="610" t="s">
        <v>21</v>
      </c>
      <c r="D2193" s="611">
        <v>7.66</v>
      </c>
    </row>
    <row r="2194" spans="1:4" ht="25.5" x14ac:dyDescent="0.2">
      <c r="A2194" s="608">
        <v>92801</v>
      </c>
      <c r="B2194" s="609" t="s">
        <v>2466</v>
      </c>
      <c r="C2194" s="610" t="s">
        <v>21</v>
      </c>
      <c r="D2194" s="611">
        <v>7.92</v>
      </c>
    </row>
    <row r="2195" spans="1:4" ht="25.5" x14ac:dyDescent="0.2">
      <c r="A2195" s="608">
        <v>92802</v>
      </c>
      <c r="B2195" s="609" t="s">
        <v>2467</v>
      </c>
      <c r="C2195" s="610" t="s">
        <v>21</v>
      </c>
      <c r="D2195" s="611">
        <v>7.97</v>
      </c>
    </row>
    <row r="2196" spans="1:4" ht="25.5" x14ac:dyDescent="0.2">
      <c r="A2196" s="608">
        <v>92803</v>
      </c>
      <c r="B2196" s="609" t="s">
        <v>2468</v>
      </c>
      <c r="C2196" s="610" t="s">
        <v>21</v>
      </c>
      <c r="D2196" s="611">
        <v>7.38</v>
      </c>
    </row>
    <row r="2197" spans="1:4" ht="25.5" x14ac:dyDescent="0.2">
      <c r="A2197" s="608">
        <v>92804</v>
      </c>
      <c r="B2197" s="609" t="s">
        <v>2469</v>
      </c>
      <c r="C2197" s="610" t="s">
        <v>21</v>
      </c>
      <c r="D2197" s="611">
        <v>6.35</v>
      </c>
    </row>
    <row r="2198" spans="1:4" ht="25.5" x14ac:dyDescent="0.2">
      <c r="A2198" s="608">
        <v>92805</v>
      </c>
      <c r="B2198" s="609" t="s">
        <v>2470</v>
      </c>
      <c r="C2198" s="610" t="s">
        <v>21</v>
      </c>
      <c r="D2198" s="611">
        <v>6.31</v>
      </c>
    </row>
    <row r="2199" spans="1:4" ht="25.5" x14ac:dyDescent="0.2">
      <c r="A2199" s="608">
        <v>92806</v>
      </c>
      <c r="B2199" s="609" t="s">
        <v>2471</v>
      </c>
      <c r="C2199" s="610" t="s">
        <v>21</v>
      </c>
      <c r="D2199" s="611">
        <v>7.44</v>
      </c>
    </row>
    <row r="2200" spans="1:4" x14ac:dyDescent="0.2">
      <c r="A2200" s="608">
        <v>92875</v>
      </c>
      <c r="B2200" s="609" t="s">
        <v>2529</v>
      </c>
      <c r="C2200" s="610" t="s">
        <v>21</v>
      </c>
      <c r="D2200" s="611">
        <v>7.46</v>
      </c>
    </row>
    <row r="2201" spans="1:4" x14ac:dyDescent="0.2">
      <c r="A2201" s="608">
        <v>92876</v>
      </c>
      <c r="B2201" s="609" t="s">
        <v>2530</v>
      </c>
      <c r="C2201" s="610" t="s">
        <v>21</v>
      </c>
      <c r="D2201" s="611">
        <v>7.35</v>
      </c>
    </row>
    <row r="2202" spans="1:4" x14ac:dyDescent="0.2">
      <c r="A2202" s="608">
        <v>92877</v>
      </c>
      <c r="B2202" s="609" t="s">
        <v>2531</v>
      </c>
      <c r="C2202" s="610" t="s">
        <v>21</v>
      </c>
      <c r="D2202" s="611">
        <v>8</v>
      </c>
    </row>
    <row r="2203" spans="1:4" x14ac:dyDescent="0.2">
      <c r="A2203" s="608">
        <v>92878</v>
      </c>
      <c r="B2203" s="609" t="s">
        <v>2532</v>
      </c>
      <c r="C2203" s="610" t="s">
        <v>21</v>
      </c>
      <c r="D2203" s="611">
        <v>7.9</v>
      </c>
    </row>
    <row r="2204" spans="1:4" x14ac:dyDescent="0.2">
      <c r="A2204" s="608">
        <v>92879</v>
      </c>
      <c r="B2204" s="609" t="s">
        <v>2533</v>
      </c>
      <c r="C2204" s="610" t="s">
        <v>21</v>
      </c>
      <c r="D2204" s="611">
        <v>7.84</v>
      </c>
    </row>
    <row r="2205" spans="1:4" x14ac:dyDescent="0.2">
      <c r="A2205" s="608">
        <v>92880</v>
      </c>
      <c r="B2205" s="609" t="s">
        <v>2534</v>
      </c>
      <c r="C2205" s="610" t="s">
        <v>21</v>
      </c>
      <c r="D2205" s="611">
        <v>8.02</v>
      </c>
    </row>
    <row r="2206" spans="1:4" x14ac:dyDescent="0.2">
      <c r="A2206" s="608">
        <v>92881</v>
      </c>
      <c r="B2206" s="609" t="s">
        <v>2535</v>
      </c>
      <c r="C2206" s="610" t="s">
        <v>21</v>
      </c>
      <c r="D2206" s="611">
        <v>8</v>
      </c>
    </row>
    <row r="2207" spans="1:4" x14ac:dyDescent="0.2">
      <c r="A2207" s="608">
        <v>92882</v>
      </c>
      <c r="B2207" s="609" t="s">
        <v>2536</v>
      </c>
      <c r="C2207" s="610" t="s">
        <v>21</v>
      </c>
      <c r="D2207" s="611">
        <v>9.7899999999999991</v>
      </c>
    </row>
    <row r="2208" spans="1:4" x14ac:dyDescent="0.2">
      <c r="A2208" s="608">
        <v>92883</v>
      </c>
      <c r="B2208" s="609" t="s">
        <v>2537</v>
      </c>
      <c r="C2208" s="610" t="s">
        <v>21</v>
      </c>
      <c r="D2208" s="611">
        <v>9.19</v>
      </c>
    </row>
    <row r="2209" spans="1:4" x14ac:dyDescent="0.2">
      <c r="A2209" s="608">
        <v>92884</v>
      </c>
      <c r="B2209" s="609" t="s">
        <v>2538</v>
      </c>
      <c r="C2209" s="610" t="s">
        <v>21</v>
      </c>
      <c r="D2209" s="611">
        <v>9.48</v>
      </c>
    </row>
    <row r="2210" spans="1:4" x14ac:dyDescent="0.2">
      <c r="A2210" s="608">
        <v>92885</v>
      </c>
      <c r="B2210" s="609" t="s">
        <v>2539</v>
      </c>
      <c r="C2210" s="610" t="s">
        <v>21</v>
      </c>
      <c r="D2210" s="611">
        <v>9.09</v>
      </c>
    </row>
    <row r="2211" spans="1:4" x14ac:dyDescent="0.2">
      <c r="A2211" s="608">
        <v>92886</v>
      </c>
      <c r="B2211" s="609" t="s">
        <v>2540</v>
      </c>
      <c r="C2211" s="610" t="s">
        <v>21</v>
      </c>
      <c r="D2211" s="611">
        <v>8.77</v>
      </c>
    </row>
    <row r="2212" spans="1:4" x14ac:dyDescent="0.2">
      <c r="A2212" s="608">
        <v>92887</v>
      </c>
      <c r="B2212" s="609" t="s">
        <v>2541</v>
      </c>
      <c r="C2212" s="610" t="s">
        <v>21</v>
      </c>
      <c r="D2212" s="611">
        <v>8.76</v>
      </c>
    </row>
    <row r="2213" spans="1:4" x14ac:dyDescent="0.2">
      <c r="A2213" s="608">
        <v>92888</v>
      </c>
      <c r="B2213" s="609" t="s">
        <v>2542</v>
      </c>
      <c r="C2213" s="610" t="s">
        <v>21</v>
      </c>
      <c r="D2213" s="611">
        <v>8.6</v>
      </c>
    </row>
    <row r="2214" spans="1:4" ht="38.25" x14ac:dyDescent="0.2">
      <c r="A2214" s="608">
        <v>92915</v>
      </c>
      <c r="B2214" s="609" t="s">
        <v>3673</v>
      </c>
      <c r="C2214" s="610" t="s">
        <v>21</v>
      </c>
      <c r="D2214" s="611">
        <v>11.86</v>
      </c>
    </row>
    <row r="2215" spans="1:4" ht="38.25" x14ac:dyDescent="0.2">
      <c r="A2215" s="608">
        <v>92916</v>
      </c>
      <c r="B2215" s="609" t="s">
        <v>3674</v>
      </c>
      <c r="C2215" s="610" t="s">
        <v>21</v>
      </c>
      <c r="D2215" s="611">
        <v>11.17</v>
      </c>
    </row>
    <row r="2216" spans="1:4" ht="38.25" x14ac:dyDescent="0.2">
      <c r="A2216" s="608">
        <v>92917</v>
      </c>
      <c r="B2216" s="609" t="s">
        <v>3675</v>
      </c>
      <c r="C2216" s="610" t="s">
        <v>21</v>
      </c>
      <c r="D2216" s="611">
        <v>10.47</v>
      </c>
    </row>
    <row r="2217" spans="1:4" ht="38.25" x14ac:dyDescent="0.2">
      <c r="A2217" s="608">
        <v>92919</v>
      </c>
      <c r="B2217" s="609" t="s">
        <v>3676</v>
      </c>
      <c r="C2217" s="610" t="s">
        <v>21</v>
      </c>
      <c r="D2217" s="611">
        <v>9.34</v>
      </c>
    </row>
    <row r="2218" spans="1:4" ht="38.25" x14ac:dyDescent="0.2">
      <c r="A2218" s="608">
        <v>92921</v>
      </c>
      <c r="B2218" s="609" t="s">
        <v>3677</v>
      </c>
      <c r="C2218" s="610" t="s">
        <v>21</v>
      </c>
      <c r="D2218" s="611">
        <v>7.87</v>
      </c>
    </row>
    <row r="2219" spans="1:4" ht="38.25" x14ac:dyDescent="0.2">
      <c r="A2219" s="608">
        <v>92922</v>
      </c>
      <c r="B2219" s="609" t="s">
        <v>3678</v>
      </c>
      <c r="C2219" s="610" t="s">
        <v>21</v>
      </c>
      <c r="D2219" s="611">
        <v>7.46</v>
      </c>
    </row>
    <row r="2220" spans="1:4" ht="38.25" x14ac:dyDescent="0.2">
      <c r="A2220" s="608">
        <v>92923</v>
      </c>
      <c r="B2220" s="609" t="s">
        <v>3679</v>
      </c>
      <c r="C2220" s="610" t="s">
        <v>21</v>
      </c>
      <c r="D2220" s="611">
        <v>8.33</v>
      </c>
    </row>
    <row r="2221" spans="1:4" ht="38.25" x14ac:dyDescent="0.2">
      <c r="A2221" s="608">
        <v>92924</v>
      </c>
      <c r="B2221" s="609" t="s">
        <v>3680</v>
      </c>
      <c r="C2221" s="610" t="s">
        <v>21</v>
      </c>
      <c r="D2221" s="611">
        <v>8.1</v>
      </c>
    </row>
    <row r="2222" spans="1:4" ht="25.5" x14ac:dyDescent="0.2">
      <c r="A2222" s="608">
        <v>95445</v>
      </c>
      <c r="B2222" s="609" t="s">
        <v>3128</v>
      </c>
      <c r="C2222" s="610" t="s">
        <v>21</v>
      </c>
      <c r="D2222" s="611">
        <v>6.63</v>
      </c>
    </row>
    <row r="2223" spans="1:4" ht="25.5" x14ac:dyDescent="0.2">
      <c r="A2223" s="608">
        <v>95446</v>
      </c>
      <c r="B2223" s="609" t="s">
        <v>3129</v>
      </c>
      <c r="C2223" s="610" t="s">
        <v>21</v>
      </c>
      <c r="D2223" s="611">
        <v>7.22</v>
      </c>
    </row>
    <row r="2224" spans="1:4" ht="25.5" x14ac:dyDescent="0.2">
      <c r="A2224" s="608">
        <v>95448</v>
      </c>
      <c r="B2224" s="609" t="s">
        <v>9663</v>
      </c>
      <c r="C2224" s="610" t="s">
        <v>21</v>
      </c>
      <c r="D2224" s="611">
        <v>8.17</v>
      </c>
    </row>
    <row r="2225" spans="1:4" ht="25.5" x14ac:dyDescent="0.2">
      <c r="A2225" s="608">
        <v>95576</v>
      </c>
      <c r="B2225" s="609" t="s">
        <v>3800</v>
      </c>
      <c r="C2225" s="610" t="s">
        <v>21</v>
      </c>
      <c r="D2225" s="611">
        <v>9.99</v>
      </c>
    </row>
    <row r="2226" spans="1:4" ht="25.5" x14ac:dyDescent="0.2">
      <c r="A2226" s="608">
        <v>95577</v>
      </c>
      <c r="B2226" s="609" t="s">
        <v>3140</v>
      </c>
      <c r="C2226" s="610" t="s">
        <v>21</v>
      </c>
      <c r="D2226" s="611">
        <v>9.0399999999999991</v>
      </c>
    </row>
    <row r="2227" spans="1:4" ht="25.5" x14ac:dyDescent="0.2">
      <c r="A2227" s="608">
        <v>95578</v>
      </c>
      <c r="B2227" s="609" t="s">
        <v>3801</v>
      </c>
      <c r="C2227" s="610" t="s">
        <v>21</v>
      </c>
      <c r="D2227" s="611">
        <v>7.74</v>
      </c>
    </row>
    <row r="2228" spans="1:4" ht="25.5" x14ac:dyDescent="0.2">
      <c r="A2228" s="608">
        <v>95579</v>
      </c>
      <c r="B2228" s="609" t="s">
        <v>3141</v>
      </c>
      <c r="C2228" s="610" t="s">
        <v>21</v>
      </c>
      <c r="D2228" s="611">
        <v>7.45</v>
      </c>
    </row>
    <row r="2229" spans="1:4" ht="25.5" x14ac:dyDescent="0.2">
      <c r="A2229" s="608">
        <v>95580</v>
      </c>
      <c r="B2229" s="609" t="s">
        <v>3142</v>
      </c>
      <c r="C2229" s="610" t="s">
        <v>21</v>
      </c>
      <c r="D2229" s="611">
        <v>8.43</v>
      </c>
    </row>
    <row r="2230" spans="1:4" ht="25.5" x14ac:dyDescent="0.2">
      <c r="A2230" s="608">
        <v>95581</v>
      </c>
      <c r="B2230" s="609" t="s">
        <v>3143</v>
      </c>
      <c r="C2230" s="610" t="s">
        <v>21</v>
      </c>
      <c r="D2230" s="611">
        <v>8.27</v>
      </c>
    </row>
    <row r="2231" spans="1:4" ht="25.5" x14ac:dyDescent="0.2">
      <c r="A2231" s="608">
        <v>95582</v>
      </c>
      <c r="B2231" s="609" t="s">
        <v>9664</v>
      </c>
      <c r="C2231" s="610" t="s">
        <v>21</v>
      </c>
      <c r="D2231" s="611">
        <v>8.91</v>
      </c>
    </row>
    <row r="2232" spans="1:4" ht="25.5" x14ac:dyDescent="0.2">
      <c r="A2232" s="608">
        <v>95583</v>
      </c>
      <c r="B2232" s="609" t="s">
        <v>3144</v>
      </c>
      <c r="C2232" s="610" t="s">
        <v>21</v>
      </c>
      <c r="D2232" s="611">
        <v>12</v>
      </c>
    </row>
    <row r="2233" spans="1:4" ht="25.5" x14ac:dyDescent="0.2">
      <c r="A2233" s="608">
        <v>95584</v>
      </c>
      <c r="B2233" s="609" t="s">
        <v>3145</v>
      </c>
      <c r="C2233" s="610" t="s">
        <v>21</v>
      </c>
      <c r="D2233" s="611">
        <v>10.69</v>
      </c>
    </row>
    <row r="2234" spans="1:4" ht="25.5" x14ac:dyDescent="0.2">
      <c r="A2234" s="608">
        <v>95585</v>
      </c>
      <c r="B2234" s="609" t="s">
        <v>3802</v>
      </c>
      <c r="C2234" s="610" t="s">
        <v>21</v>
      </c>
      <c r="D2234" s="611">
        <v>10.32</v>
      </c>
    </row>
    <row r="2235" spans="1:4" ht="25.5" x14ac:dyDescent="0.2">
      <c r="A2235" s="608">
        <v>95586</v>
      </c>
      <c r="B2235" s="609" t="s">
        <v>3146</v>
      </c>
      <c r="C2235" s="610" t="s">
        <v>21</v>
      </c>
      <c r="D2235" s="611">
        <v>9.2899999999999991</v>
      </c>
    </row>
    <row r="2236" spans="1:4" ht="25.5" x14ac:dyDescent="0.2">
      <c r="A2236" s="608">
        <v>95587</v>
      </c>
      <c r="B2236" s="609" t="s">
        <v>3803</v>
      </c>
      <c r="C2236" s="610" t="s">
        <v>21</v>
      </c>
      <c r="D2236" s="611">
        <v>7.95</v>
      </c>
    </row>
    <row r="2237" spans="1:4" ht="25.5" x14ac:dyDescent="0.2">
      <c r="A2237" s="608">
        <v>95588</v>
      </c>
      <c r="B2237" s="609" t="s">
        <v>3147</v>
      </c>
      <c r="C2237" s="610" t="s">
        <v>21</v>
      </c>
      <c r="D2237" s="611">
        <v>7.61</v>
      </c>
    </row>
    <row r="2238" spans="1:4" ht="25.5" x14ac:dyDescent="0.2">
      <c r="A2238" s="608">
        <v>95589</v>
      </c>
      <c r="B2238" s="609" t="s">
        <v>3148</v>
      </c>
      <c r="C2238" s="610" t="s">
        <v>21</v>
      </c>
      <c r="D2238" s="611">
        <v>8.5500000000000007</v>
      </c>
    </row>
    <row r="2239" spans="1:4" ht="25.5" x14ac:dyDescent="0.2">
      <c r="A2239" s="608">
        <v>95590</v>
      </c>
      <c r="B2239" s="609" t="s">
        <v>3149</v>
      </c>
      <c r="C2239" s="610" t="s">
        <v>21</v>
      </c>
      <c r="D2239" s="611">
        <v>8.39</v>
      </c>
    </row>
    <row r="2240" spans="1:4" ht="25.5" x14ac:dyDescent="0.2">
      <c r="A2240" s="608">
        <v>95591</v>
      </c>
      <c r="B2240" s="609" t="s">
        <v>9665</v>
      </c>
      <c r="C2240" s="610" t="s">
        <v>21</v>
      </c>
      <c r="D2240" s="611">
        <v>8.98</v>
      </c>
    </row>
    <row r="2241" spans="1:4" ht="25.5" x14ac:dyDescent="0.2">
      <c r="A2241" s="608">
        <v>95592</v>
      </c>
      <c r="B2241" s="609" t="s">
        <v>3150</v>
      </c>
      <c r="C2241" s="610" t="s">
        <v>21</v>
      </c>
      <c r="D2241" s="611">
        <v>14.4</v>
      </c>
    </row>
    <row r="2242" spans="1:4" ht="25.5" x14ac:dyDescent="0.2">
      <c r="A2242" s="608">
        <v>95593</v>
      </c>
      <c r="B2242" s="609" t="s">
        <v>3151</v>
      </c>
      <c r="C2242" s="610" t="s">
        <v>21</v>
      </c>
      <c r="D2242" s="611">
        <v>12.22</v>
      </c>
    </row>
    <row r="2243" spans="1:4" ht="25.5" x14ac:dyDescent="0.2">
      <c r="A2243" s="608">
        <v>95943</v>
      </c>
      <c r="B2243" s="609" t="s">
        <v>12535</v>
      </c>
      <c r="C2243" s="610" t="s">
        <v>21</v>
      </c>
      <c r="D2243" s="611">
        <v>15.07</v>
      </c>
    </row>
    <row r="2244" spans="1:4" ht="25.5" x14ac:dyDescent="0.2">
      <c r="A2244" s="608">
        <v>95944</v>
      </c>
      <c r="B2244" s="609" t="s">
        <v>12536</v>
      </c>
      <c r="C2244" s="610" t="s">
        <v>21</v>
      </c>
      <c r="D2244" s="611">
        <v>14.01</v>
      </c>
    </row>
    <row r="2245" spans="1:4" ht="25.5" x14ac:dyDescent="0.2">
      <c r="A2245" s="608">
        <v>95945</v>
      </c>
      <c r="B2245" s="609" t="s">
        <v>12537</v>
      </c>
      <c r="C2245" s="610" t="s">
        <v>21</v>
      </c>
      <c r="D2245" s="611">
        <v>11.75</v>
      </c>
    </row>
    <row r="2246" spans="1:4" ht="25.5" x14ac:dyDescent="0.2">
      <c r="A2246" s="608">
        <v>95946</v>
      </c>
      <c r="B2246" s="609" t="s">
        <v>12538</v>
      </c>
      <c r="C2246" s="610" t="s">
        <v>21</v>
      </c>
      <c r="D2246" s="611">
        <v>9.61</v>
      </c>
    </row>
    <row r="2247" spans="1:4" ht="25.5" x14ac:dyDescent="0.2">
      <c r="A2247" s="608">
        <v>95947</v>
      </c>
      <c r="B2247" s="609" t="s">
        <v>12539</v>
      </c>
      <c r="C2247" s="610" t="s">
        <v>21</v>
      </c>
      <c r="D2247" s="611">
        <v>7.59</v>
      </c>
    </row>
    <row r="2248" spans="1:4" ht="25.5" x14ac:dyDescent="0.2">
      <c r="A2248" s="608">
        <v>95948</v>
      </c>
      <c r="B2248" s="609" t="s">
        <v>12540</v>
      </c>
      <c r="C2248" s="610" t="s">
        <v>21</v>
      </c>
      <c r="D2248" s="611">
        <v>6.87</v>
      </c>
    </row>
    <row r="2249" spans="1:4" ht="25.5" x14ac:dyDescent="0.2">
      <c r="A2249" s="608">
        <v>96544</v>
      </c>
      <c r="B2249" s="609" t="s">
        <v>3385</v>
      </c>
      <c r="C2249" s="610" t="s">
        <v>21</v>
      </c>
      <c r="D2249" s="611">
        <v>11.86</v>
      </c>
    </row>
    <row r="2250" spans="1:4" ht="25.5" x14ac:dyDescent="0.2">
      <c r="A2250" s="608">
        <v>96545</v>
      </c>
      <c r="B2250" s="609" t="s">
        <v>3386</v>
      </c>
      <c r="C2250" s="610" t="s">
        <v>21</v>
      </c>
      <c r="D2250" s="611">
        <v>11</v>
      </c>
    </row>
    <row r="2251" spans="1:4" ht="25.5" x14ac:dyDescent="0.2">
      <c r="A2251" s="608">
        <v>96546</v>
      </c>
      <c r="B2251" s="609" t="s">
        <v>3387</v>
      </c>
      <c r="C2251" s="610" t="s">
        <v>21</v>
      </c>
      <c r="D2251" s="611">
        <v>9.7799999999999994</v>
      </c>
    </row>
    <row r="2252" spans="1:4" ht="25.5" x14ac:dyDescent="0.2">
      <c r="A2252" s="608">
        <v>96547</v>
      </c>
      <c r="B2252" s="609" t="s">
        <v>3388</v>
      </c>
      <c r="C2252" s="610" t="s">
        <v>21</v>
      </c>
      <c r="D2252" s="611">
        <v>8.26</v>
      </c>
    </row>
    <row r="2253" spans="1:4" ht="25.5" x14ac:dyDescent="0.2">
      <c r="A2253" s="608">
        <v>96548</v>
      </c>
      <c r="B2253" s="609" t="s">
        <v>3389</v>
      </c>
      <c r="C2253" s="610" t="s">
        <v>21</v>
      </c>
      <c r="D2253" s="611">
        <v>7.79</v>
      </c>
    </row>
    <row r="2254" spans="1:4" ht="25.5" x14ac:dyDescent="0.2">
      <c r="A2254" s="608">
        <v>96549</v>
      </c>
      <c r="B2254" s="609" t="s">
        <v>3390</v>
      </c>
      <c r="C2254" s="610" t="s">
        <v>21</v>
      </c>
      <c r="D2254" s="611">
        <v>8.64</v>
      </c>
    </row>
    <row r="2255" spans="1:4" ht="25.5" x14ac:dyDescent="0.2">
      <c r="A2255" s="608">
        <v>96550</v>
      </c>
      <c r="B2255" s="609" t="s">
        <v>3391</v>
      </c>
      <c r="C2255" s="610" t="s">
        <v>21</v>
      </c>
      <c r="D2255" s="611">
        <v>8.39</v>
      </c>
    </row>
    <row r="2256" spans="1:4" ht="25.5" x14ac:dyDescent="0.2">
      <c r="A2256" s="608">
        <v>100066</v>
      </c>
      <c r="B2256" s="609" t="s">
        <v>4136</v>
      </c>
      <c r="C2256" s="610" t="s">
        <v>21</v>
      </c>
      <c r="D2256" s="611">
        <v>9.94</v>
      </c>
    </row>
    <row r="2257" spans="1:4" ht="25.5" x14ac:dyDescent="0.2">
      <c r="A2257" s="608">
        <v>100067</v>
      </c>
      <c r="B2257" s="609" t="s">
        <v>4137</v>
      </c>
      <c r="C2257" s="610" t="s">
        <v>21</v>
      </c>
      <c r="D2257" s="611">
        <v>9.0299999999999994</v>
      </c>
    </row>
    <row r="2258" spans="1:4" ht="25.5" x14ac:dyDescent="0.2">
      <c r="A2258" s="608">
        <v>100068</v>
      </c>
      <c r="B2258" s="609" t="s">
        <v>4138</v>
      </c>
      <c r="C2258" s="610" t="s">
        <v>21</v>
      </c>
      <c r="D2258" s="611">
        <v>7.15</v>
      </c>
    </row>
    <row r="2259" spans="1:4" x14ac:dyDescent="0.2">
      <c r="A2259" s="608">
        <v>89993</v>
      </c>
      <c r="B2259" s="609" t="s">
        <v>396</v>
      </c>
      <c r="C2259" s="610" t="s">
        <v>35</v>
      </c>
      <c r="D2259" s="611">
        <v>613.97</v>
      </c>
    </row>
    <row r="2260" spans="1:4" ht="25.5" x14ac:dyDescent="0.2">
      <c r="A2260" s="608">
        <v>89994</v>
      </c>
      <c r="B2260" s="609" t="s">
        <v>1852</v>
      </c>
      <c r="C2260" s="610" t="s">
        <v>35</v>
      </c>
      <c r="D2260" s="611">
        <v>525.66999999999996</v>
      </c>
    </row>
    <row r="2261" spans="1:4" ht="25.5" x14ac:dyDescent="0.2">
      <c r="A2261" s="608">
        <v>89995</v>
      </c>
      <c r="B2261" s="609" t="s">
        <v>1853</v>
      </c>
      <c r="C2261" s="610" t="s">
        <v>35</v>
      </c>
      <c r="D2261" s="611">
        <v>591.38</v>
      </c>
    </row>
    <row r="2262" spans="1:4" ht="25.5" x14ac:dyDescent="0.2">
      <c r="A2262" s="608">
        <v>90278</v>
      </c>
      <c r="B2262" s="609" t="s">
        <v>1879</v>
      </c>
      <c r="C2262" s="610" t="s">
        <v>35</v>
      </c>
      <c r="D2262" s="611">
        <v>311.57</v>
      </c>
    </row>
    <row r="2263" spans="1:4" ht="25.5" x14ac:dyDescent="0.2">
      <c r="A2263" s="608">
        <v>90279</v>
      </c>
      <c r="B2263" s="609" t="s">
        <v>1880</v>
      </c>
      <c r="C2263" s="610" t="s">
        <v>35</v>
      </c>
      <c r="D2263" s="611">
        <v>333.87</v>
      </c>
    </row>
    <row r="2264" spans="1:4" ht="25.5" x14ac:dyDescent="0.2">
      <c r="A2264" s="608">
        <v>90280</v>
      </c>
      <c r="B2264" s="609" t="s">
        <v>1881</v>
      </c>
      <c r="C2264" s="610" t="s">
        <v>35</v>
      </c>
      <c r="D2264" s="611">
        <v>372.33</v>
      </c>
    </row>
    <row r="2265" spans="1:4" ht="25.5" x14ac:dyDescent="0.2">
      <c r="A2265" s="608">
        <v>90281</v>
      </c>
      <c r="B2265" s="609" t="s">
        <v>1882</v>
      </c>
      <c r="C2265" s="610" t="s">
        <v>35</v>
      </c>
      <c r="D2265" s="611">
        <v>428.08</v>
      </c>
    </row>
    <row r="2266" spans="1:4" ht="25.5" x14ac:dyDescent="0.2">
      <c r="A2266" s="608">
        <v>90282</v>
      </c>
      <c r="B2266" s="609" t="s">
        <v>1883</v>
      </c>
      <c r="C2266" s="610" t="s">
        <v>35</v>
      </c>
      <c r="D2266" s="611">
        <v>314.89999999999998</v>
      </c>
    </row>
    <row r="2267" spans="1:4" ht="25.5" x14ac:dyDescent="0.2">
      <c r="A2267" s="608">
        <v>90283</v>
      </c>
      <c r="B2267" s="609" t="s">
        <v>1884</v>
      </c>
      <c r="C2267" s="610" t="s">
        <v>35</v>
      </c>
      <c r="D2267" s="611">
        <v>338.43</v>
      </c>
    </row>
    <row r="2268" spans="1:4" ht="25.5" x14ac:dyDescent="0.2">
      <c r="A2268" s="608">
        <v>90284</v>
      </c>
      <c r="B2268" s="609" t="s">
        <v>1885</v>
      </c>
      <c r="C2268" s="610" t="s">
        <v>35</v>
      </c>
      <c r="D2268" s="611">
        <v>377.82</v>
      </c>
    </row>
    <row r="2269" spans="1:4" ht="25.5" x14ac:dyDescent="0.2">
      <c r="A2269" s="608">
        <v>90285</v>
      </c>
      <c r="B2269" s="609" t="s">
        <v>1886</v>
      </c>
      <c r="C2269" s="610" t="s">
        <v>35</v>
      </c>
      <c r="D2269" s="611">
        <v>436.29</v>
      </c>
    </row>
    <row r="2270" spans="1:4" ht="38.25" x14ac:dyDescent="0.2">
      <c r="A2270" s="608">
        <v>90853</v>
      </c>
      <c r="B2270" s="609" t="s">
        <v>4139</v>
      </c>
      <c r="C2270" s="610" t="s">
        <v>35</v>
      </c>
      <c r="D2270" s="611">
        <v>526.59</v>
      </c>
    </row>
    <row r="2271" spans="1:4" ht="38.25" x14ac:dyDescent="0.2">
      <c r="A2271" s="608">
        <v>90854</v>
      </c>
      <c r="B2271" s="609" t="s">
        <v>4140</v>
      </c>
      <c r="C2271" s="610" t="s">
        <v>35</v>
      </c>
      <c r="D2271" s="611">
        <v>511.05</v>
      </c>
    </row>
    <row r="2272" spans="1:4" ht="38.25" x14ac:dyDescent="0.2">
      <c r="A2272" s="608">
        <v>90855</v>
      </c>
      <c r="B2272" s="609" t="s">
        <v>4141</v>
      </c>
      <c r="C2272" s="610" t="s">
        <v>35</v>
      </c>
      <c r="D2272" s="611">
        <v>554.65</v>
      </c>
    </row>
    <row r="2273" spans="1:4" ht="38.25" x14ac:dyDescent="0.2">
      <c r="A2273" s="608">
        <v>90856</v>
      </c>
      <c r="B2273" s="609" t="s">
        <v>4142</v>
      </c>
      <c r="C2273" s="610" t="s">
        <v>35</v>
      </c>
      <c r="D2273" s="611">
        <v>529.61</v>
      </c>
    </row>
    <row r="2274" spans="1:4" ht="38.25" x14ac:dyDescent="0.2">
      <c r="A2274" s="608">
        <v>90857</v>
      </c>
      <c r="B2274" s="609" t="s">
        <v>4143</v>
      </c>
      <c r="C2274" s="610" t="s">
        <v>35</v>
      </c>
      <c r="D2274" s="611">
        <v>513.07000000000005</v>
      </c>
    </row>
    <row r="2275" spans="1:4" ht="51" x14ac:dyDescent="0.2">
      <c r="A2275" s="608">
        <v>90858</v>
      </c>
      <c r="B2275" s="609" t="s">
        <v>4144</v>
      </c>
      <c r="C2275" s="610" t="s">
        <v>35</v>
      </c>
      <c r="D2275" s="611">
        <v>568.53</v>
      </c>
    </row>
    <row r="2276" spans="1:4" ht="38.25" x14ac:dyDescent="0.2">
      <c r="A2276" s="608">
        <v>90859</v>
      </c>
      <c r="B2276" s="609" t="s">
        <v>4145</v>
      </c>
      <c r="C2276" s="610" t="s">
        <v>35</v>
      </c>
      <c r="D2276" s="611">
        <v>531.09</v>
      </c>
    </row>
    <row r="2277" spans="1:4" ht="38.25" x14ac:dyDescent="0.2">
      <c r="A2277" s="608">
        <v>90860</v>
      </c>
      <c r="B2277" s="609" t="s">
        <v>4146</v>
      </c>
      <c r="C2277" s="610" t="s">
        <v>35</v>
      </c>
      <c r="D2277" s="611">
        <v>535.29</v>
      </c>
    </row>
    <row r="2278" spans="1:4" ht="38.25" x14ac:dyDescent="0.2">
      <c r="A2278" s="608">
        <v>90861</v>
      </c>
      <c r="B2278" s="609" t="s">
        <v>4147</v>
      </c>
      <c r="C2278" s="610" t="s">
        <v>35</v>
      </c>
      <c r="D2278" s="611">
        <v>517.91999999999996</v>
      </c>
    </row>
    <row r="2279" spans="1:4" ht="38.25" x14ac:dyDescent="0.2">
      <c r="A2279" s="608">
        <v>90862</v>
      </c>
      <c r="B2279" s="609" t="s">
        <v>4148</v>
      </c>
      <c r="C2279" s="610" t="s">
        <v>35</v>
      </c>
      <c r="D2279" s="611">
        <v>500.54</v>
      </c>
    </row>
    <row r="2280" spans="1:4" ht="38.25" x14ac:dyDescent="0.2">
      <c r="A2280" s="608">
        <v>92718</v>
      </c>
      <c r="B2280" s="609" t="s">
        <v>2398</v>
      </c>
      <c r="C2280" s="610" t="s">
        <v>35</v>
      </c>
      <c r="D2280" s="611">
        <v>570.14</v>
      </c>
    </row>
    <row r="2281" spans="1:4" ht="38.25" x14ac:dyDescent="0.2">
      <c r="A2281" s="608">
        <v>92719</v>
      </c>
      <c r="B2281" s="609" t="s">
        <v>2399</v>
      </c>
      <c r="C2281" s="610" t="s">
        <v>35</v>
      </c>
      <c r="D2281" s="611">
        <v>459.47</v>
      </c>
    </row>
    <row r="2282" spans="1:4" ht="38.25" x14ac:dyDescent="0.2">
      <c r="A2282" s="608">
        <v>92720</v>
      </c>
      <c r="B2282" s="609" t="s">
        <v>2400</v>
      </c>
      <c r="C2282" s="610" t="s">
        <v>35</v>
      </c>
      <c r="D2282" s="611">
        <v>492.08</v>
      </c>
    </row>
    <row r="2283" spans="1:4" ht="38.25" x14ac:dyDescent="0.2">
      <c r="A2283" s="608">
        <v>92721</v>
      </c>
      <c r="B2283" s="609" t="s">
        <v>2401</v>
      </c>
      <c r="C2283" s="610" t="s">
        <v>35</v>
      </c>
      <c r="D2283" s="611">
        <v>452.7</v>
      </c>
    </row>
    <row r="2284" spans="1:4" ht="38.25" x14ac:dyDescent="0.2">
      <c r="A2284" s="608">
        <v>92722</v>
      </c>
      <c r="B2284" s="609" t="s">
        <v>2402</v>
      </c>
      <c r="C2284" s="610" t="s">
        <v>35</v>
      </c>
      <c r="D2284" s="611">
        <v>489.26</v>
      </c>
    </row>
    <row r="2285" spans="1:4" ht="38.25" x14ac:dyDescent="0.2">
      <c r="A2285" s="608">
        <v>92723</v>
      </c>
      <c r="B2285" s="609" t="s">
        <v>2403</v>
      </c>
      <c r="C2285" s="610" t="s">
        <v>35</v>
      </c>
      <c r="D2285" s="611">
        <v>478.15</v>
      </c>
    </row>
    <row r="2286" spans="1:4" ht="38.25" x14ac:dyDescent="0.2">
      <c r="A2286" s="608">
        <v>92724</v>
      </c>
      <c r="B2286" s="609" t="s">
        <v>2404</v>
      </c>
      <c r="C2286" s="610" t="s">
        <v>35</v>
      </c>
      <c r="D2286" s="611">
        <v>475.68</v>
      </c>
    </row>
    <row r="2287" spans="1:4" ht="51" x14ac:dyDescent="0.2">
      <c r="A2287" s="608">
        <v>92725</v>
      </c>
      <c r="B2287" s="609" t="s">
        <v>2405</v>
      </c>
      <c r="C2287" s="610" t="s">
        <v>35</v>
      </c>
      <c r="D2287" s="611">
        <v>474.63</v>
      </c>
    </row>
    <row r="2288" spans="1:4" ht="38.25" x14ac:dyDescent="0.2">
      <c r="A2288" s="608">
        <v>92726</v>
      </c>
      <c r="B2288" s="609" t="s">
        <v>2406</v>
      </c>
      <c r="C2288" s="610" t="s">
        <v>35</v>
      </c>
      <c r="D2288" s="611">
        <v>472.88</v>
      </c>
    </row>
    <row r="2289" spans="1:4" ht="51" x14ac:dyDescent="0.2">
      <c r="A2289" s="608">
        <v>92727</v>
      </c>
      <c r="B2289" s="609" t="s">
        <v>2407</v>
      </c>
      <c r="C2289" s="610" t="s">
        <v>35</v>
      </c>
      <c r="D2289" s="611">
        <v>517.55999999999995</v>
      </c>
    </row>
    <row r="2290" spans="1:4" ht="51" x14ac:dyDescent="0.2">
      <c r="A2290" s="608">
        <v>92728</v>
      </c>
      <c r="B2290" s="609" t="s">
        <v>2408</v>
      </c>
      <c r="C2290" s="610" t="s">
        <v>35</v>
      </c>
      <c r="D2290" s="611">
        <v>499.91</v>
      </c>
    </row>
    <row r="2291" spans="1:4" ht="51" x14ac:dyDescent="0.2">
      <c r="A2291" s="608">
        <v>92729</v>
      </c>
      <c r="B2291" s="609" t="s">
        <v>4149</v>
      </c>
      <c r="C2291" s="610" t="s">
        <v>35</v>
      </c>
      <c r="D2291" s="611">
        <v>492.43</v>
      </c>
    </row>
    <row r="2292" spans="1:4" ht="51" x14ac:dyDescent="0.2">
      <c r="A2292" s="608">
        <v>92730</v>
      </c>
      <c r="B2292" s="609" t="s">
        <v>2409</v>
      </c>
      <c r="C2292" s="610" t="s">
        <v>35</v>
      </c>
      <c r="D2292" s="611">
        <v>479.97</v>
      </c>
    </row>
    <row r="2293" spans="1:4" ht="51" x14ac:dyDescent="0.2">
      <c r="A2293" s="608">
        <v>92731</v>
      </c>
      <c r="B2293" s="609" t="s">
        <v>2410</v>
      </c>
      <c r="C2293" s="610" t="s">
        <v>35</v>
      </c>
      <c r="D2293" s="611">
        <v>494.4</v>
      </c>
    </row>
    <row r="2294" spans="1:4" ht="51" x14ac:dyDescent="0.2">
      <c r="A2294" s="608">
        <v>92732</v>
      </c>
      <c r="B2294" s="609" t="s">
        <v>2411</v>
      </c>
      <c r="C2294" s="610" t="s">
        <v>35</v>
      </c>
      <c r="D2294" s="611">
        <v>482.3</v>
      </c>
    </row>
    <row r="2295" spans="1:4" ht="51" x14ac:dyDescent="0.2">
      <c r="A2295" s="608">
        <v>92733</v>
      </c>
      <c r="B2295" s="609" t="s">
        <v>2412</v>
      </c>
      <c r="C2295" s="610" t="s">
        <v>35</v>
      </c>
      <c r="D2295" s="611">
        <v>477.16</v>
      </c>
    </row>
    <row r="2296" spans="1:4" ht="51" x14ac:dyDescent="0.2">
      <c r="A2296" s="608">
        <v>92734</v>
      </c>
      <c r="B2296" s="609" t="s">
        <v>2413</v>
      </c>
      <c r="C2296" s="610" t="s">
        <v>35</v>
      </c>
      <c r="D2296" s="611">
        <v>468.61</v>
      </c>
    </row>
    <row r="2297" spans="1:4" ht="51" x14ac:dyDescent="0.2">
      <c r="A2297" s="608">
        <v>92735</v>
      </c>
      <c r="B2297" s="609" t="s">
        <v>2414</v>
      </c>
      <c r="C2297" s="610" t="s">
        <v>35</v>
      </c>
      <c r="D2297" s="611">
        <v>473.53</v>
      </c>
    </row>
    <row r="2298" spans="1:4" ht="51" x14ac:dyDescent="0.2">
      <c r="A2298" s="608">
        <v>92736</v>
      </c>
      <c r="B2298" s="609" t="s">
        <v>2415</v>
      </c>
      <c r="C2298" s="610" t="s">
        <v>35</v>
      </c>
      <c r="D2298" s="611">
        <v>464.3</v>
      </c>
    </row>
    <row r="2299" spans="1:4" ht="51" x14ac:dyDescent="0.2">
      <c r="A2299" s="608">
        <v>92739</v>
      </c>
      <c r="B2299" s="609" t="s">
        <v>2416</v>
      </c>
      <c r="C2299" s="610" t="s">
        <v>35</v>
      </c>
      <c r="D2299" s="611">
        <v>450.9</v>
      </c>
    </row>
    <row r="2300" spans="1:4" ht="51" x14ac:dyDescent="0.2">
      <c r="A2300" s="608">
        <v>92740</v>
      </c>
      <c r="B2300" s="609" t="s">
        <v>2417</v>
      </c>
      <c r="C2300" s="610" t="s">
        <v>35</v>
      </c>
      <c r="D2300" s="611">
        <v>446.35</v>
      </c>
    </row>
    <row r="2301" spans="1:4" ht="51" x14ac:dyDescent="0.2">
      <c r="A2301" s="608">
        <v>92741</v>
      </c>
      <c r="B2301" s="609" t="s">
        <v>2418</v>
      </c>
      <c r="C2301" s="610" t="s">
        <v>35</v>
      </c>
      <c r="D2301" s="611">
        <v>614.34</v>
      </c>
    </row>
    <row r="2302" spans="1:4" ht="51" x14ac:dyDescent="0.2">
      <c r="A2302" s="608">
        <v>92742</v>
      </c>
      <c r="B2302" s="609" t="s">
        <v>2419</v>
      </c>
      <c r="C2302" s="610" t="s">
        <v>35</v>
      </c>
      <c r="D2302" s="611">
        <v>790.96</v>
      </c>
    </row>
    <row r="2303" spans="1:4" ht="25.5" x14ac:dyDescent="0.2">
      <c r="A2303" s="608">
        <v>92873</v>
      </c>
      <c r="B2303" s="609" t="s">
        <v>61</v>
      </c>
      <c r="C2303" s="610" t="s">
        <v>35</v>
      </c>
      <c r="D2303" s="611">
        <v>136.83000000000001</v>
      </c>
    </row>
    <row r="2304" spans="1:4" ht="25.5" x14ac:dyDescent="0.2">
      <c r="A2304" s="608">
        <v>92874</v>
      </c>
      <c r="B2304" s="609" t="s">
        <v>2528</v>
      </c>
      <c r="C2304" s="610" t="s">
        <v>35</v>
      </c>
      <c r="D2304" s="611">
        <v>22.66</v>
      </c>
    </row>
    <row r="2305" spans="1:4" ht="25.5" x14ac:dyDescent="0.2">
      <c r="A2305" s="608">
        <v>94962</v>
      </c>
      <c r="B2305" s="609" t="s">
        <v>2936</v>
      </c>
      <c r="C2305" s="610" t="s">
        <v>35</v>
      </c>
      <c r="D2305" s="611">
        <v>266.79000000000002</v>
      </c>
    </row>
    <row r="2306" spans="1:4" ht="25.5" x14ac:dyDescent="0.2">
      <c r="A2306" s="608">
        <v>94963</v>
      </c>
      <c r="B2306" s="609" t="s">
        <v>2937</v>
      </c>
      <c r="C2306" s="610" t="s">
        <v>35</v>
      </c>
      <c r="D2306" s="611">
        <v>299.42</v>
      </c>
    </row>
    <row r="2307" spans="1:4" ht="25.5" x14ac:dyDescent="0.2">
      <c r="A2307" s="608">
        <v>94964</v>
      </c>
      <c r="B2307" s="609" t="s">
        <v>613</v>
      </c>
      <c r="C2307" s="610" t="s">
        <v>35</v>
      </c>
      <c r="D2307" s="611">
        <v>329.23</v>
      </c>
    </row>
    <row r="2308" spans="1:4" ht="25.5" x14ac:dyDescent="0.2">
      <c r="A2308" s="608">
        <v>94965</v>
      </c>
      <c r="B2308" s="609" t="s">
        <v>2938</v>
      </c>
      <c r="C2308" s="610" t="s">
        <v>35</v>
      </c>
      <c r="D2308" s="611">
        <v>345.13</v>
      </c>
    </row>
    <row r="2309" spans="1:4" ht="25.5" x14ac:dyDescent="0.2">
      <c r="A2309" s="608">
        <v>94966</v>
      </c>
      <c r="B2309" s="609" t="s">
        <v>2939</v>
      </c>
      <c r="C2309" s="610" t="s">
        <v>35</v>
      </c>
      <c r="D2309" s="611">
        <v>358.31</v>
      </c>
    </row>
    <row r="2310" spans="1:4" ht="25.5" x14ac:dyDescent="0.2">
      <c r="A2310" s="608">
        <v>94967</v>
      </c>
      <c r="B2310" s="609" t="s">
        <v>2940</v>
      </c>
      <c r="C2310" s="610" t="s">
        <v>35</v>
      </c>
      <c r="D2310" s="611">
        <v>411.85</v>
      </c>
    </row>
    <row r="2311" spans="1:4" ht="25.5" x14ac:dyDescent="0.2">
      <c r="A2311" s="608">
        <v>94968</v>
      </c>
      <c r="B2311" s="609" t="s">
        <v>2941</v>
      </c>
      <c r="C2311" s="610" t="s">
        <v>35</v>
      </c>
      <c r="D2311" s="611">
        <v>265.55</v>
      </c>
    </row>
    <row r="2312" spans="1:4" ht="25.5" x14ac:dyDescent="0.2">
      <c r="A2312" s="608">
        <v>94969</v>
      </c>
      <c r="B2312" s="609" t="s">
        <v>2942</v>
      </c>
      <c r="C2312" s="610" t="s">
        <v>35</v>
      </c>
      <c r="D2312" s="611">
        <v>296.08999999999997</v>
      </c>
    </row>
    <row r="2313" spans="1:4" ht="25.5" x14ac:dyDescent="0.2">
      <c r="A2313" s="608">
        <v>94970</v>
      </c>
      <c r="B2313" s="609" t="s">
        <v>614</v>
      </c>
      <c r="C2313" s="610" t="s">
        <v>35</v>
      </c>
      <c r="D2313" s="611">
        <v>322.54000000000002</v>
      </c>
    </row>
    <row r="2314" spans="1:4" ht="25.5" x14ac:dyDescent="0.2">
      <c r="A2314" s="608">
        <v>94971</v>
      </c>
      <c r="B2314" s="609" t="s">
        <v>2943</v>
      </c>
      <c r="C2314" s="610" t="s">
        <v>35</v>
      </c>
      <c r="D2314" s="611">
        <v>342.03</v>
      </c>
    </row>
    <row r="2315" spans="1:4" ht="25.5" x14ac:dyDescent="0.2">
      <c r="A2315" s="608">
        <v>94972</v>
      </c>
      <c r="B2315" s="609" t="s">
        <v>2944</v>
      </c>
      <c r="C2315" s="610" t="s">
        <v>35</v>
      </c>
      <c r="D2315" s="611">
        <v>355.04</v>
      </c>
    </row>
    <row r="2316" spans="1:4" ht="25.5" x14ac:dyDescent="0.2">
      <c r="A2316" s="608">
        <v>94973</v>
      </c>
      <c r="B2316" s="609" t="s">
        <v>2945</v>
      </c>
      <c r="C2316" s="610" t="s">
        <v>35</v>
      </c>
      <c r="D2316" s="611">
        <v>407.88</v>
      </c>
    </row>
    <row r="2317" spans="1:4" ht="25.5" x14ac:dyDescent="0.2">
      <c r="A2317" s="608">
        <v>94974</v>
      </c>
      <c r="B2317" s="609" t="s">
        <v>2946</v>
      </c>
      <c r="C2317" s="610" t="s">
        <v>35</v>
      </c>
      <c r="D2317" s="611">
        <v>356.99</v>
      </c>
    </row>
    <row r="2318" spans="1:4" ht="25.5" x14ac:dyDescent="0.2">
      <c r="A2318" s="608">
        <v>94975</v>
      </c>
      <c r="B2318" s="609" t="s">
        <v>2947</v>
      </c>
      <c r="C2318" s="610" t="s">
        <v>35</v>
      </c>
      <c r="D2318" s="611">
        <v>387.58</v>
      </c>
    </row>
    <row r="2319" spans="1:4" ht="38.25" x14ac:dyDescent="0.2">
      <c r="A2319" s="608">
        <v>96555</v>
      </c>
      <c r="B2319" s="609" t="s">
        <v>3392</v>
      </c>
      <c r="C2319" s="610" t="s">
        <v>35</v>
      </c>
      <c r="D2319" s="611">
        <v>481.75</v>
      </c>
    </row>
    <row r="2320" spans="1:4" ht="25.5" x14ac:dyDescent="0.2">
      <c r="A2320" s="608">
        <v>96556</v>
      </c>
      <c r="B2320" s="609" t="s">
        <v>3393</v>
      </c>
      <c r="C2320" s="610" t="s">
        <v>35</v>
      </c>
      <c r="D2320" s="611">
        <v>535.57000000000005</v>
      </c>
    </row>
    <row r="2321" spans="1:4" ht="38.25" x14ac:dyDescent="0.2">
      <c r="A2321" s="608">
        <v>96557</v>
      </c>
      <c r="B2321" s="609" t="s">
        <v>3394</v>
      </c>
      <c r="C2321" s="610" t="s">
        <v>35</v>
      </c>
      <c r="D2321" s="611">
        <v>517.98</v>
      </c>
    </row>
    <row r="2322" spans="1:4" ht="25.5" x14ac:dyDescent="0.2">
      <c r="A2322" s="608">
        <v>96558</v>
      </c>
      <c r="B2322" s="609" t="s">
        <v>3395</v>
      </c>
      <c r="C2322" s="610" t="s">
        <v>35</v>
      </c>
      <c r="D2322" s="611">
        <v>522.84</v>
      </c>
    </row>
    <row r="2323" spans="1:4" ht="38.25" x14ac:dyDescent="0.2">
      <c r="A2323" s="608">
        <v>99235</v>
      </c>
      <c r="B2323" s="609" t="s">
        <v>4150</v>
      </c>
      <c r="C2323" s="610" t="s">
        <v>35</v>
      </c>
      <c r="D2323" s="611">
        <v>506.01</v>
      </c>
    </row>
    <row r="2324" spans="1:4" ht="51" x14ac:dyDescent="0.2">
      <c r="A2324" s="608">
        <v>99431</v>
      </c>
      <c r="B2324" s="609" t="s">
        <v>4151</v>
      </c>
      <c r="C2324" s="610" t="s">
        <v>35</v>
      </c>
      <c r="D2324" s="611">
        <v>524.4</v>
      </c>
    </row>
    <row r="2325" spans="1:4" ht="51" x14ac:dyDescent="0.2">
      <c r="A2325" s="608">
        <v>99432</v>
      </c>
      <c r="B2325" s="609" t="s">
        <v>4152</v>
      </c>
      <c r="C2325" s="610" t="s">
        <v>35</v>
      </c>
      <c r="D2325" s="611">
        <v>500.09</v>
      </c>
    </row>
    <row r="2326" spans="1:4" ht="51" x14ac:dyDescent="0.2">
      <c r="A2326" s="608">
        <v>99433</v>
      </c>
      <c r="B2326" s="609" t="s">
        <v>4153</v>
      </c>
      <c r="C2326" s="610" t="s">
        <v>35</v>
      </c>
      <c r="D2326" s="611">
        <v>552.38</v>
      </c>
    </row>
    <row r="2327" spans="1:4" ht="51" x14ac:dyDescent="0.2">
      <c r="A2327" s="608">
        <v>99434</v>
      </c>
      <c r="B2327" s="609" t="s">
        <v>4154</v>
      </c>
      <c r="C2327" s="610" t="s">
        <v>35</v>
      </c>
      <c r="D2327" s="611">
        <v>527.41999999999996</v>
      </c>
    </row>
    <row r="2328" spans="1:4" ht="51" x14ac:dyDescent="0.2">
      <c r="A2328" s="608">
        <v>99435</v>
      </c>
      <c r="B2328" s="609" t="s">
        <v>4155</v>
      </c>
      <c r="C2328" s="610" t="s">
        <v>35</v>
      </c>
      <c r="D2328" s="611">
        <v>510.94</v>
      </c>
    </row>
    <row r="2329" spans="1:4" ht="51" x14ac:dyDescent="0.2">
      <c r="A2329" s="608">
        <v>99436</v>
      </c>
      <c r="B2329" s="609" t="s">
        <v>4156</v>
      </c>
      <c r="C2329" s="610" t="s">
        <v>35</v>
      </c>
      <c r="D2329" s="611">
        <v>566.26</v>
      </c>
    </row>
    <row r="2330" spans="1:4" ht="38.25" x14ac:dyDescent="0.2">
      <c r="A2330" s="608">
        <v>99437</v>
      </c>
      <c r="B2330" s="609" t="s">
        <v>4157</v>
      </c>
      <c r="C2330" s="610" t="s">
        <v>35</v>
      </c>
      <c r="D2330" s="611">
        <v>536.85</v>
      </c>
    </row>
    <row r="2331" spans="1:4" ht="38.25" x14ac:dyDescent="0.2">
      <c r="A2331" s="608">
        <v>99438</v>
      </c>
      <c r="B2331" s="609" t="s">
        <v>4158</v>
      </c>
      <c r="C2331" s="610" t="s">
        <v>35</v>
      </c>
      <c r="D2331" s="611">
        <v>541.04999999999995</v>
      </c>
    </row>
    <row r="2332" spans="1:4" ht="51" x14ac:dyDescent="0.2">
      <c r="A2332" s="608">
        <v>99439</v>
      </c>
      <c r="B2332" s="609" t="s">
        <v>4159</v>
      </c>
      <c r="C2332" s="610" t="s">
        <v>35</v>
      </c>
      <c r="D2332" s="611">
        <v>515.78</v>
      </c>
    </row>
    <row r="2333" spans="1:4" ht="38.25" x14ac:dyDescent="0.2">
      <c r="A2333" s="608">
        <v>101963</v>
      </c>
      <c r="B2333" s="609" t="s">
        <v>12541</v>
      </c>
      <c r="C2333" s="610" t="s">
        <v>54</v>
      </c>
      <c r="D2333" s="611">
        <v>122.29</v>
      </c>
    </row>
    <row r="2334" spans="1:4" ht="38.25" x14ac:dyDescent="0.2">
      <c r="A2334" s="608">
        <v>101964</v>
      </c>
      <c r="B2334" s="609" t="s">
        <v>12542</v>
      </c>
      <c r="C2334" s="610" t="s">
        <v>54</v>
      </c>
      <c r="D2334" s="611">
        <v>113.18</v>
      </c>
    </row>
    <row r="2335" spans="1:4" ht="38.25" x14ac:dyDescent="0.2">
      <c r="A2335" s="608">
        <v>101165</v>
      </c>
      <c r="B2335" s="609" t="s">
        <v>9666</v>
      </c>
      <c r="C2335" s="610" t="s">
        <v>35</v>
      </c>
      <c r="D2335" s="611">
        <v>615.16</v>
      </c>
    </row>
    <row r="2336" spans="1:4" ht="38.25" x14ac:dyDescent="0.2">
      <c r="A2336" s="608">
        <v>101166</v>
      </c>
      <c r="B2336" s="609" t="s">
        <v>9667</v>
      </c>
      <c r="C2336" s="610" t="s">
        <v>35</v>
      </c>
      <c r="D2336" s="611">
        <v>539.58000000000004</v>
      </c>
    </row>
    <row r="2337" spans="1:4" ht="25.5" x14ac:dyDescent="0.2">
      <c r="A2337" s="608">
        <v>98576</v>
      </c>
      <c r="B2337" s="609" t="s">
        <v>4160</v>
      </c>
      <c r="C2337" s="610" t="s">
        <v>18</v>
      </c>
      <c r="D2337" s="611">
        <v>19.73</v>
      </c>
    </row>
    <row r="2338" spans="1:4" x14ac:dyDescent="0.2">
      <c r="A2338" s="608">
        <v>93182</v>
      </c>
      <c r="B2338" s="609" t="s">
        <v>574</v>
      </c>
      <c r="C2338" s="610" t="s">
        <v>18</v>
      </c>
      <c r="D2338" s="611">
        <v>28.25</v>
      </c>
    </row>
    <row r="2339" spans="1:4" x14ac:dyDescent="0.2">
      <c r="A2339" s="608">
        <v>93183</v>
      </c>
      <c r="B2339" s="609" t="s">
        <v>575</v>
      </c>
      <c r="C2339" s="610" t="s">
        <v>18</v>
      </c>
      <c r="D2339" s="611">
        <v>36.15</v>
      </c>
    </row>
    <row r="2340" spans="1:4" x14ac:dyDescent="0.2">
      <c r="A2340" s="608">
        <v>93184</v>
      </c>
      <c r="B2340" s="609" t="s">
        <v>576</v>
      </c>
      <c r="C2340" s="610" t="s">
        <v>18</v>
      </c>
      <c r="D2340" s="611">
        <v>21.04</v>
      </c>
    </row>
    <row r="2341" spans="1:4" x14ac:dyDescent="0.2">
      <c r="A2341" s="608">
        <v>93185</v>
      </c>
      <c r="B2341" s="609" t="s">
        <v>577</v>
      </c>
      <c r="C2341" s="610" t="s">
        <v>18</v>
      </c>
      <c r="D2341" s="611">
        <v>35.619999999999997</v>
      </c>
    </row>
    <row r="2342" spans="1:4" ht="25.5" x14ac:dyDescent="0.2">
      <c r="A2342" s="608">
        <v>93186</v>
      </c>
      <c r="B2342" s="609" t="s">
        <v>2604</v>
      </c>
      <c r="C2342" s="610" t="s">
        <v>18</v>
      </c>
      <c r="D2342" s="611">
        <v>51.14</v>
      </c>
    </row>
    <row r="2343" spans="1:4" ht="25.5" x14ac:dyDescent="0.2">
      <c r="A2343" s="608">
        <v>93187</v>
      </c>
      <c r="B2343" s="609" t="s">
        <v>2605</v>
      </c>
      <c r="C2343" s="610" t="s">
        <v>18</v>
      </c>
      <c r="D2343" s="611">
        <v>58.35</v>
      </c>
    </row>
    <row r="2344" spans="1:4" ht="25.5" x14ac:dyDescent="0.2">
      <c r="A2344" s="608">
        <v>93188</v>
      </c>
      <c r="B2344" s="609" t="s">
        <v>2606</v>
      </c>
      <c r="C2344" s="610" t="s">
        <v>18</v>
      </c>
      <c r="D2344" s="611">
        <v>49.99</v>
      </c>
    </row>
    <row r="2345" spans="1:4" ht="25.5" x14ac:dyDescent="0.2">
      <c r="A2345" s="608">
        <v>93189</v>
      </c>
      <c r="B2345" s="609" t="s">
        <v>2607</v>
      </c>
      <c r="C2345" s="610" t="s">
        <v>18</v>
      </c>
      <c r="D2345" s="611">
        <v>59.25</v>
      </c>
    </row>
    <row r="2346" spans="1:4" ht="25.5" x14ac:dyDescent="0.2">
      <c r="A2346" s="608">
        <v>93190</v>
      </c>
      <c r="B2346" s="609" t="s">
        <v>2608</v>
      </c>
      <c r="C2346" s="610" t="s">
        <v>18</v>
      </c>
      <c r="D2346" s="611">
        <v>31.19</v>
      </c>
    </row>
    <row r="2347" spans="1:4" ht="25.5" x14ac:dyDescent="0.2">
      <c r="A2347" s="608">
        <v>93191</v>
      </c>
      <c r="B2347" s="609" t="s">
        <v>2609</v>
      </c>
      <c r="C2347" s="610" t="s">
        <v>18</v>
      </c>
      <c r="D2347" s="611">
        <v>32.33</v>
      </c>
    </row>
    <row r="2348" spans="1:4" ht="25.5" x14ac:dyDescent="0.2">
      <c r="A2348" s="608">
        <v>93192</v>
      </c>
      <c r="B2348" s="609" t="s">
        <v>2610</v>
      </c>
      <c r="C2348" s="610" t="s">
        <v>18</v>
      </c>
      <c r="D2348" s="611">
        <v>36.090000000000003</v>
      </c>
    </row>
    <row r="2349" spans="1:4" ht="25.5" x14ac:dyDescent="0.2">
      <c r="A2349" s="608">
        <v>93193</v>
      </c>
      <c r="B2349" s="609" t="s">
        <v>2611</v>
      </c>
      <c r="C2349" s="610" t="s">
        <v>18</v>
      </c>
      <c r="D2349" s="611">
        <v>33.29</v>
      </c>
    </row>
    <row r="2350" spans="1:4" ht="25.5" x14ac:dyDescent="0.2">
      <c r="A2350" s="608">
        <v>93194</v>
      </c>
      <c r="B2350" s="609" t="s">
        <v>2612</v>
      </c>
      <c r="C2350" s="610" t="s">
        <v>18</v>
      </c>
      <c r="D2350" s="611">
        <v>27.75</v>
      </c>
    </row>
    <row r="2351" spans="1:4" ht="25.5" x14ac:dyDescent="0.2">
      <c r="A2351" s="608">
        <v>93195</v>
      </c>
      <c r="B2351" s="609" t="s">
        <v>2613</v>
      </c>
      <c r="C2351" s="610" t="s">
        <v>18</v>
      </c>
      <c r="D2351" s="611">
        <v>33.409999999999997</v>
      </c>
    </row>
    <row r="2352" spans="1:4" ht="25.5" x14ac:dyDescent="0.2">
      <c r="A2352" s="608">
        <v>93196</v>
      </c>
      <c r="B2352" s="609" t="s">
        <v>2614</v>
      </c>
      <c r="C2352" s="610" t="s">
        <v>18</v>
      </c>
      <c r="D2352" s="611">
        <v>48.62</v>
      </c>
    </row>
    <row r="2353" spans="1:4" ht="25.5" x14ac:dyDescent="0.2">
      <c r="A2353" s="608">
        <v>93197</v>
      </c>
      <c r="B2353" s="609" t="s">
        <v>578</v>
      </c>
      <c r="C2353" s="610" t="s">
        <v>18</v>
      </c>
      <c r="D2353" s="611">
        <v>54.37</v>
      </c>
    </row>
    <row r="2354" spans="1:4" ht="25.5" x14ac:dyDescent="0.2">
      <c r="A2354" s="608">
        <v>93198</v>
      </c>
      <c r="B2354" s="609" t="s">
        <v>2615</v>
      </c>
      <c r="C2354" s="610" t="s">
        <v>18</v>
      </c>
      <c r="D2354" s="611">
        <v>27.28</v>
      </c>
    </row>
    <row r="2355" spans="1:4" ht="25.5" x14ac:dyDescent="0.2">
      <c r="A2355" s="608">
        <v>93199</v>
      </c>
      <c r="B2355" s="609" t="s">
        <v>2616</v>
      </c>
      <c r="C2355" s="610" t="s">
        <v>18</v>
      </c>
      <c r="D2355" s="611">
        <v>26.91</v>
      </c>
    </row>
    <row r="2356" spans="1:4" ht="25.5" x14ac:dyDescent="0.2">
      <c r="A2356" s="608">
        <v>93200</v>
      </c>
      <c r="B2356" s="609" t="s">
        <v>579</v>
      </c>
      <c r="C2356" s="610" t="s">
        <v>18</v>
      </c>
      <c r="D2356" s="611">
        <v>2.04</v>
      </c>
    </row>
    <row r="2357" spans="1:4" ht="25.5" x14ac:dyDescent="0.2">
      <c r="A2357" s="608">
        <v>93201</v>
      </c>
      <c r="B2357" s="609" t="s">
        <v>580</v>
      </c>
      <c r="C2357" s="610" t="s">
        <v>18</v>
      </c>
      <c r="D2357" s="611">
        <v>4.1100000000000003</v>
      </c>
    </row>
    <row r="2358" spans="1:4" ht="25.5" x14ac:dyDescent="0.2">
      <c r="A2358" s="608">
        <v>93202</v>
      </c>
      <c r="B2358" s="609" t="s">
        <v>2617</v>
      </c>
      <c r="C2358" s="610" t="s">
        <v>18</v>
      </c>
      <c r="D2358" s="611">
        <v>20.46</v>
      </c>
    </row>
    <row r="2359" spans="1:4" ht="25.5" x14ac:dyDescent="0.2">
      <c r="A2359" s="608">
        <v>93203</v>
      </c>
      <c r="B2359" s="609" t="s">
        <v>3797</v>
      </c>
      <c r="C2359" s="610" t="s">
        <v>18</v>
      </c>
      <c r="D2359" s="611">
        <v>13.8</v>
      </c>
    </row>
    <row r="2360" spans="1:4" ht="25.5" x14ac:dyDescent="0.2">
      <c r="A2360" s="608">
        <v>93204</v>
      </c>
      <c r="B2360" s="609" t="s">
        <v>2618</v>
      </c>
      <c r="C2360" s="610" t="s">
        <v>18</v>
      </c>
      <c r="D2360" s="611">
        <v>37.340000000000003</v>
      </c>
    </row>
    <row r="2361" spans="1:4" ht="25.5" x14ac:dyDescent="0.2">
      <c r="A2361" s="608">
        <v>93205</v>
      </c>
      <c r="B2361" s="609" t="s">
        <v>2619</v>
      </c>
      <c r="C2361" s="610" t="s">
        <v>18</v>
      </c>
      <c r="D2361" s="611">
        <v>26.36</v>
      </c>
    </row>
    <row r="2362" spans="1:4" ht="38.25" x14ac:dyDescent="0.2">
      <c r="A2362" s="608">
        <v>95952</v>
      </c>
      <c r="B2362" s="609" t="s">
        <v>684</v>
      </c>
      <c r="C2362" s="610" t="s">
        <v>35</v>
      </c>
      <c r="D2362" s="611">
        <v>1609.81</v>
      </c>
    </row>
    <row r="2363" spans="1:4" ht="38.25" x14ac:dyDescent="0.2">
      <c r="A2363" s="608">
        <v>95953</v>
      </c>
      <c r="B2363" s="609" t="s">
        <v>3262</v>
      </c>
      <c r="C2363" s="610" t="s">
        <v>35</v>
      </c>
      <c r="D2363" s="611">
        <v>2538.9</v>
      </c>
    </row>
    <row r="2364" spans="1:4" ht="38.25" x14ac:dyDescent="0.2">
      <c r="A2364" s="608">
        <v>95954</v>
      </c>
      <c r="B2364" s="609" t="s">
        <v>685</v>
      </c>
      <c r="C2364" s="610" t="s">
        <v>35</v>
      </c>
      <c r="D2364" s="611">
        <v>1827.43</v>
      </c>
    </row>
    <row r="2365" spans="1:4" ht="38.25" x14ac:dyDescent="0.2">
      <c r="A2365" s="608">
        <v>95955</v>
      </c>
      <c r="B2365" s="609" t="s">
        <v>686</v>
      </c>
      <c r="C2365" s="610" t="s">
        <v>35</v>
      </c>
      <c r="D2365" s="611">
        <v>2224.0500000000002</v>
      </c>
    </row>
    <row r="2366" spans="1:4" ht="38.25" x14ac:dyDescent="0.2">
      <c r="A2366" s="608">
        <v>95956</v>
      </c>
      <c r="B2366" s="609" t="s">
        <v>3263</v>
      </c>
      <c r="C2366" s="610" t="s">
        <v>35</v>
      </c>
      <c r="D2366" s="611">
        <v>1760.04</v>
      </c>
    </row>
    <row r="2367" spans="1:4" ht="25.5" x14ac:dyDescent="0.2">
      <c r="A2367" s="608">
        <v>95957</v>
      </c>
      <c r="B2367" s="609" t="s">
        <v>687</v>
      </c>
      <c r="C2367" s="610" t="s">
        <v>35</v>
      </c>
      <c r="D2367" s="611">
        <v>2264.87</v>
      </c>
    </row>
    <row r="2368" spans="1:4" ht="25.5" x14ac:dyDescent="0.2">
      <c r="A2368" s="608">
        <v>95969</v>
      </c>
      <c r="B2368" s="609" t="s">
        <v>3265</v>
      </c>
      <c r="C2368" s="610" t="s">
        <v>35</v>
      </c>
      <c r="D2368" s="611">
        <v>2281.5100000000002</v>
      </c>
    </row>
    <row r="2369" spans="1:4" ht="25.5" x14ac:dyDescent="0.2">
      <c r="A2369" s="608">
        <v>97733</v>
      </c>
      <c r="B2369" s="609" t="s">
        <v>4161</v>
      </c>
      <c r="C2369" s="610" t="s">
        <v>35</v>
      </c>
      <c r="D2369" s="611">
        <v>2239.92</v>
      </c>
    </row>
    <row r="2370" spans="1:4" ht="25.5" x14ac:dyDescent="0.2">
      <c r="A2370" s="608">
        <v>97734</v>
      </c>
      <c r="B2370" s="609" t="s">
        <v>4162</v>
      </c>
      <c r="C2370" s="610" t="s">
        <v>35</v>
      </c>
      <c r="D2370" s="611">
        <v>1943.16</v>
      </c>
    </row>
    <row r="2371" spans="1:4" ht="25.5" x14ac:dyDescent="0.2">
      <c r="A2371" s="608">
        <v>97735</v>
      </c>
      <c r="B2371" s="609" t="s">
        <v>4163</v>
      </c>
      <c r="C2371" s="610" t="s">
        <v>35</v>
      </c>
      <c r="D2371" s="611">
        <v>1630.89</v>
      </c>
    </row>
    <row r="2372" spans="1:4" ht="25.5" x14ac:dyDescent="0.2">
      <c r="A2372" s="608">
        <v>97736</v>
      </c>
      <c r="B2372" s="609" t="s">
        <v>4164</v>
      </c>
      <c r="C2372" s="610" t="s">
        <v>35</v>
      </c>
      <c r="D2372" s="611">
        <v>1060.82</v>
      </c>
    </row>
    <row r="2373" spans="1:4" ht="25.5" x14ac:dyDescent="0.2">
      <c r="A2373" s="608">
        <v>97737</v>
      </c>
      <c r="B2373" s="609" t="s">
        <v>4165</v>
      </c>
      <c r="C2373" s="610" t="s">
        <v>35</v>
      </c>
      <c r="D2373" s="611">
        <v>2276.19</v>
      </c>
    </row>
    <row r="2374" spans="1:4" ht="25.5" x14ac:dyDescent="0.2">
      <c r="A2374" s="608">
        <v>97738</v>
      </c>
      <c r="B2374" s="609" t="s">
        <v>4166</v>
      </c>
      <c r="C2374" s="610" t="s">
        <v>35</v>
      </c>
      <c r="D2374" s="611">
        <v>3014.94</v>
      </c>
    </row>
    <row r="2375" spans="1:4" ht="25.5" x14ac:dyDescent="0.2">
      <c r="A2375" s="608">
        <v>97739</v>
      </c>
      <c r="B2375" s="609" t="s">
        <v>4167</v>
      </c>
      <c r="C2375" s="610" t="s">
        <v>35</v>
      </c>
      <c r="D2375" s="611">
        <v>1870.32</v>
      </c>
    </row>
    <row r="2376" spans="1:4" ht="25.5" x14ac:dyDescent="0.2">
      <c r="A2376" s="608">
        <v>97740</v>
      </c>
      <c r="B2376" s="609" t="s">
        <v>4168</v>
      </c>
      <c r="C2376" s="610" t="s">
        <v>35</v>
      </c>
      <c r="D2376" s="611">
        <v>1397.68</v>
      </c>
    </row>
    <row r="2377" spans="1:4" ht="25.5" x14ac:dyDescent="0.2">
      <c r="A2377" s="608">
        <v>98615</v>
      </c>
      <c r="B2377" s="609" t="s">
        <v>4169</v>
      </c>
      <c r="C2377" s="610" t="s">
        <v>54</v>
      </c>
      <c r="D2377" s="611">
        <v>99.34</v>
      </c>
    </row>
    <row r="2378" spans="1:4" ht="25.5" x14ac:dyDescent="0.2">
      <c r="A2378" s="608">
        <v>98616</v>
      </c>
      <c r="B2378" s="609" t="s">
        <v>4170</v>
      </c>
      <c r="C2378" s="610" t="s">
        <v>54</v>
      </c>
      <c r="D2378" s="611">
        <v>80.98</v>
      </c>
    </row>
    <row r="2379" spans="1:4" ht="25.5" x14ac:dyDescent="0.2">
      <c r="A2379" s="608">
        <v>98617</v>
      </c>
      <c r="B2379" s="609" t="s">
        <v>4171</v>
      </c>
      <c r="C2379" s="610" t="s">
        <v>54</v>
      </c>
      <c r="D2379" s="611">
        <v>76.03</v>
      </c>
    </row>
    <row r="2380" spans="1:4" ht="25.5" x14ac:dyDescent="0.2">
      <c r="A2380" s="608">
        <v>98618</v>
      </c>
      <c r="B2380" s="609" t="s">
        <v>4172</v>
      </c>
      <c r="C2380" s="610" t="s">
        <v>54</v>
      </c>
      <c r="D2380" s="611">
        <v>103.76</v>
      </c>
    </row>
    <row r="2381" spans="1:4" ht="25.5" x14ac:dyDescent="0.2">
      <c r="A2381" s="608">
        <v>98619</v>
      </c>
      <c r="B2381" s="609" t="s">
        <v>4173</v>
      </c>
      <c r="C2381" s="610" t="s">
        <v>54</v>
      </c>
      <c r="D2381" s="611">
        <v>96.22</v>
      </c>
    </row>
    <row r="2382" spans="1:4" ht="25.5" x14ac:dyDescent="0.2">
      <c r="A2382" s="608">
        <v>98620</v>
      </c>
      <c r="B2382" s="609" t="s">
        <v>4174</v>
      </c>
      <c r="C2382" s="610" t="s">
        <v>54</v>
      </c>
      <c r="D2382" s="611">
        <v>92.41</v>
      </c>
    </row>
    <row r="2383" spans="1:4" ht="25.5" x14ac:dyDescent="0.2">
      <c r="A2383" s="608">
        <v>98621</v>
      </c>
      <c r="B2383" s="609" t="s">
        <v>4175</v>
      </c>
      <c r="C2383" s="610" t="s">
        <v>54</v>
      </c>
      <c r="D2383" s="611">
        <v>119.98</v>
      </c>
    </row>
    <row r="2384" spans="1:4" ht="25.5" x14ac:dyDescent="0.2">
      <c r="A2384" s="608">
        <v>98622</v>
      </c>
      <c r="B2384" s="609" t="s">
        <v>4176</v>
      </c>
      <c r="C2384" s="610" t="s">
        <v>54</v>
      </c>
      <c r="D2384" s="611">
        <v>113.91</v>
      </c>
    </row>
    <row r="2385" spans="1:4" ht="25.5" x14ac:dyDescent="0.2">
      <c r="A2385" s="608">
        <v>98623</v>
      </c>
      <c r="B2385" s="609" t="s">
        <v>4177</v>
      </c>
      <c r="C2385" s="610" t="s">
        <v>54</v>
      </c>
      <c r="D2385" s="611">
        <v>110.81</v>
      </c>
    </row>
    <row r="2386" spans="1:4" ht="25.5" x14ac:dyDescent="0.2">
      <c r="A2386" s="608">
        <v>98624</v>
      </c>
      <c r="B2386" s="609" t="s">
        <v>4178</v>
      </c>
      <c r="C2386" s="610" t="s">
        <v>54</v>
      </c>
      <c r="D2386" s="611">
        <v>137.16999999999999</v>
      </c>
    </row>
    <row r="2387" spans="1:4" ht="25.5" x14ac:dyDescent="0.2">
      <c r="A2387" s="608">
        <v>98625</v>
      </c>
      <c r="B2387" s="609" t="s">
        <v>4179</v>
      </c>
      <c r="C2387" s="610" t="s">
        <v>54</v>
      </c>
      <c r="D2387" s="611">
        <v>132.03</v>
      </c>
    </row>
    <row r="2388" spans="1:4" ht="25.5" x14ac:dyDescent="0.2">
      <c r="A2388" s="608">
        <v>98626</v>
      </c>
      <c r="B2388" s="609" t="s">
        <v>4180</v>
      </c>
      <c r="C2388" s="610" t="s">
        <v>54</v>
      </c>
      <c r="D2388" s="611">
        <v>129.35</v>
      </c>
    </row>
    <row r="2389" spans="1:4" ht="25.5" x14ac:dyDescent="0.2">
      <c r="A2389" s="608">
        <v>98655</v>
      </c>
      <c r="B2389" s="609" t="s">
        <v>4181</v>
      </c>
      <c r="C2389" s="610" t="s">
        <v>18</v>
      </c>
      <c r="D2389" s="611">
        <v>438.48</v>
      </c>
    </row>
    <row r="2390" spans="1:4" ht="25.5" x14ac:dyDescent="0.2">
      <c r="A2390" s="608">
        <v>98656</v>
      </c>
      <c r="B2390" s="609" t="s">
        <v>4182</v>
      </c>
      <c r="C2390" s="610" t="s">
        <v>18</v>
      </c>
      <c r="D2390" s="611">
        <v>444.04</v>
      </c>
    </row>
    <row r="2391" spans="1:4" ht="25.5" x14ac:dyDescent="0.2">
      <c r="A2391" s="608">
        <v>98657</v>
      </c>
      <c r="B2391" s="609" t="s">
        <v>4183</v>
      </c>
      <c r="C2391" s="610" t="s">
        <v>18</v>
      </c>
      <c r="D2391" s="611">
        <v>449.59</v>
      </c>
    </row>
    <row r="2392" spans="1:4" ht="25.5" x14ac:dyDescent="0.2">
      <c r="A2392" s="608">
        <v>98658</v>
      </c>
      <c r="B2392" s="609" t="s">
        <v>4184</v>
      </c>
      <c r="C2392" s="610" t="s">
        <v>18</v>
      </c>
      <c r="D2392" s="611">
        <v>455.14</v>
      </c>
    </row>
    <row r="2393" spans="1:4" ht="25.5" x14ac:dyDescent="0.2">
      <c r="A2393" s="608">
        <v>98659</v>
      </c>
      <c r="B2393" s="609" t="s">
        <v>4185</v>
      </c>
      <c r="C2393" s="610" t="s">
        <v>18</v>
      </c>
      <c r="D2393" s="611">
        <v>466.25</v>
      </c>
    </row>
    <row r="2394" spans="1:4" ht="25.5" x14ac:dyDescent="0.2">
      <c r="A2394" s="608">
        <v>98746</v>
      </c>
      <c r="B2394" s="609" t="s">
        <v>4186</v>
      </c>
      <c r="C2394" s="610" t="s">
        <v>18</v>
      </c>
      <c r="D2394" s="611">
        <v>35.35</v>
      </c>
    </row>
    <row r="2395" spans="1:4" ht="25.5" x14ac:dyDescent="0.2">
      <c r="A2395" s="608">
        <v>98749</v>
      </c>
      <c r="B2395" s="609" t="s">
        <v>4187</v>
      </c>
      <c r="C2395" s="610" t="s">
        <v>18</v>
      </c>
      <c r="D2395" s="611">
        <v>40.93</v>
      </c>
    </row>
    <row r="2396" spans="1:4" ht="25.5" x14ac:dyDescent="0.2">
      <c r="A2396" s="608">
        <v>98750</v>
      </c>
      <c r="B2396" s="609" t="s">
        <v>4188</v>
      </c>
      <c r="C2396" s="610" t="s">
        <v>18</v>
      </c>
      <c r="D2396" s="611">
        <v>47.55</v>
      </c>
    </row>
    <row r="2397" spans="1:4" ht="25.5" x14ac:dyDescent="0.2">
      <c r="A2397" s="608">
        <v>98751</v>
      </c>
      <c r="B2397" s="609" t="s">
        <v>4189</v>
      </c>
      <c r="C2397" s="610" t="s">
        <v>18</v>
      </c>
      <c r="D2397" s="611">
        <v>64.78</v>
      </c>
    </row>
    <row r="2398" spans="1:4" ht="25.5" x14ac:dyDescent="0.2">
      <c r="A2398" s="608">
        <v>98752</v>
      </c>
      <c r="B2398" s="609" t="s">
        <v>4190</v>
      </c>
      <c r="C2398" s="610" t="s">
        <v>18</v>
      </c>
      <c r="D2398" s="611">
        <v>85.34</v>
      </c>
    </row>
    <row r="2399" spans="1:4" ht="25.5" x14ac:dyDescent="0.2">
      <c r="A2399" s="608">
        <v>98753</v>
      </c>
      <c r="B2399" s="609" t="s">
        <v>4191</v>
      </c>
      <c r="C2399" s="610" t="s">
        <v>18</v>
      </c>
      <c r="D2399" s="611">
        <v>110.76</v>
      </c>
    </row>
    <row r="2400" spans="1:4" ht="51" x14ac:dyDescent="0.2">
      <c r="A2400" s="608">
        <v>100763</v>
      </c>
      <c r="B2400" s="609" t="s">
        <v>9668</v>
      </c>
      <c r="C2400" s="610" t="s">
        <v>21</v>
      </c>
      <c r="D2400" s="611">
        <v>11.29</v>
      </c>
    </row>
    <row r="2401" spans="1:4" ht="38.25" x14ac:dyDescent="0.2">
      <c r="A2401" s="608">
        <v>100764</v>
      </c>
      <c r="B2401" s="609" t="s">
        <v>9669</v>
      </c>
      <c r="C2401" s="610" t="s">
        <v>21</v>
      </c>
      <c r="D2401" s="611">
        <v>11.24</v>
      </c>
    </row>
    <row r="2402" spans="1:4" ht="51" x14ac:dyDescent="0.2">
      <c r="A2402" s="608">
        <v>100765</v>
      </c>
      <c r="B2402" s="609" t="s">
        <v>9670</v>
      </c>
      <c r="C2402" s="610" t="s">
        <v>21</v>
      </c>
      <c r="D2402" s="611">
        <v>10.63</v>
      </c>
    </row>
    <row r="2403" spans="1:4" ht="38.25" x14ac:dyDescent="0.2">
      <c r="A2403" s="608">
        <v>100766</v>
      </c>
      <c r="B2403" s="609" t="s">
        <v>9671</v>
      </c>
      <c r="C2403" s="610" t="s">
        <v>21</v>
      </c>
      <c r="D2403" s="611">
        <v>10.8</v>
      </c>
    </row>
    <row r="2404" spans="1:4" ht="51" x14ac:dyDescent="0.2">
      <c r="A2404" s="608">
        <v>100767</v>
      </c>
      <c r="B2404" s="609" t="s">
        <v>9672</v>
      </c>
      <c r="C2404" s="610" t="s">
        <v>21</v>
      </c>
      <c r="D2404" s="611">
        <v>10.41</v>
      </c>
    </row>
    <row r="2405" spans="1:4" ht="51" x14ac:dyDescent="0.2">
      <c r="A2405" s="608">
        <v>100768</v>
      </c>
      <c r="B2405" s="609" t="s">
        <v>9673</v>
      </c>
      <c r="C2405" s="610" t="s">
        <v>21</v>
      </c>
      <c r="D2405" s="611">
        <v>13.02</v>
      </c>
    </row>
    <row r="2406" spans="1:4" ht="51" x14ac:dyDescent="0.2">
      <c r="A2406" s="608">
        <v>100769</v>
      </c>
      <c r="B2406" s="609" t="s">
        <v>9674</v>
      </c>
      <c r="C2406" s="610" t="s">
        <v>21</v>
      </c>
      <c r="D2406" s="611">
        <v>15.71</v>
      </c>
    </row>
    <row r="2407" spans="1:4" ht="51" x14ac:dyDescent="0.2">
      <c r="A2407" s="608">
        <v>100770</v>
      </c>
      <c r="B2407" s="609" t="s">
        <v>9675</v>
      </c>
      <c r="C2407" s="610" t="s">
        <v>21</v>
      </c>
      <c r="D2407" s="611">
        <v>15.37</v>
      </c>
    </row>
    <row r="2408" spans="1:4" ht="51" x14ac:dyDescent="0.2">
      <c r="A2408" s="608">
        <v>100771</v>
      </c>
      <c r="B2408" s="609" t="s">
        <v>9676</v>
      </c>
      <c r="C2408" s="610" t="s">
        <v>21</v>
      </c>
      <c r="D2408" s="611">
        <v>17.38</v>
      </c>
    </row>
    <row r="2409" spans="1:4" ht="51" x14ac:dyDescent="0.2">
      <c r="A2409" s="608">
        <v>100772</v>
      </c>
      <c r="B2409" s="609" t="s">
        <v>9677</v>
      </c>
      <c r="C2409" s="610" t="s">
        <v>21</v>
      </c>
      <c r="D2409" s="611">
        <v>10.64</v>
      </c>
    </row>
    <row r="2410" spans="1:4" ht="51" x14ac:dyDescent="0.2">
      <c r="A2410" s="608">
        <v>100773</v>
      </c>
      <c r="B2410" s="609" t="s">
        <v>9678</v>
      </c>
      <c r="C2410" s="610" t="s">
        <v>21</v>
      </c>
      <c r="D2410" s="611">
        <v>14.14</v>
      </c>
    </row>
    <row r="2411" spans="1:4" ht="51" x14ac:dyDescent="0.2">
      <c r="A2411" s="608">
        <v>100774</v>
      </c>
      <c r="B2411" s="609" t="s">
        <v>9679</v>
      </c>
      <c r="C2411" s="610" t="s">
        <v>21</v>
      </c>
      <c r="D2411" s="611">
        <v>8.24</v>
      </c>
    </row>
    <row r="2412" spans="1:4" ht="51" x14ac:dyDescent="0.2">
      <c r="A2412" s="608">
        <v>100775</v>
      </c>
      <c r="B2412" s="609" t="s">
        <v>9680</v>
      </c>
      <c r="C2412" s="610" t="s">
        <v>21</v>
      </c>
      <c r="D2412" s="611">
        <v>9.61</v>
      </c>
    </row>
    <row r="2413" spans="1:4" ht="51" x14ac:dyDescent="0.2">
      <c r="A2413" s="608">
        <v>100776</v>
      </c>
      <c r="B2413" s="609" t="s">
        <v>9681</v>
      </c>
      <c r="C2413" s="610" t="s">
        <v>21</v>
      </c>
      <c r="D2413" s="611">
        <v>14.17</v>
      </c>
    </row>
    <row r="2414" spans="1:4" ht="51" x14ac:dyDescent="0.2">
      <c r="A2414" s="608">
        <v>100777</v>
      </c>
      <c r="B2414" s="609" t="s">
        <v>9682</v>
      </c>
      <c r="C2414" s="610" t="s">
        <v>21</v>
      </c>
      <c r="D2414" s="611">
        <v>10.32</v>
      </c>
    </row>
    <row r="2415" spans="1:4" ht="51" x14ac:dyDescent="0.2">
      <c r="A2415" s="608">
        <v>100778</v>
      </c>
      <c r="B2415" s="609" t="s">
        <v>9683</v>
      </c>
      <c r="C2415" s="610" t="s">
        <v>21</v>
      </c>
      <c r="D2415" s="611">
        <v>7.04</v>
      </c>
    </row>
    <row r="2416" spans="1:4" ht="25.5" x14ac:dyDescent="0.2">
      <c r="A2416" s="608">
        <v>98560</v>
      </c>
      <c r="B2416" s="609" t="s">
        <v>4192</v>
      </c>
      <c r="C2416" s="610" t="s">
        <v>54</v>
      </c>
      <c r="D2416" s="611">
        <v>31.77</v>
      </c>
    </row>
    <row r="2417" spans="1:4" ht="25.5" x14ac:dyDescent="0.2">
      <c r="A2417" s="608">
        <v>98561</v>
      </c>
      <c r="B2417" s="609" t="s">
        <v>4193</v>
      </c>
      <c r="C2417" s="610" t="s">
        <v>54</v>
      </c>
      <c r="D2417" s="611">
        <v>27.99</v>
      </c>
    </row>
    <row r="2418" spans="1:4" ht="25.5" x14ac:dyDescent="0.2">
      <c r="A2418" s="608">
        <v>98562</v>
      </c>
      <c r="B2418" s="609" t="s">
        <v>4194</v>
      </c>
      <c r="C2418" s="610" t="s">
        <v>54</v>
      </c>
      <c r="D2418" s="611">
        <v>28.41</v>
      </c>
    </row>
    <row r="2419" spans="1:4" ht="25.5" x14ac:dyDescent="0.2">
      <c r="A2419" s="608">
        <v>98555</v>
      </c>
      <c r="B2419" s="609" t="s">
        <v>4195</v>
      </c>
      <c r="C2419" s="610" t="s">
        <v>54</v>
      </c>
      <c r="D2419" s="611">
        <v>18.43</v>
      </c>
    </row>
    <row r="2420" spans="1:4" ht="38.25" x14ac:dyDescent="0.2">
      <c r="A2420" s="608">
        <v>98556</v>
      </c>
      <c r="B2420" s="609" t="s">
        <v>4196</v>
      </c>
      <c r="C2420" s="610" t="s">
        <v>54</v>
      </c>
      <c r="D2420" s="611">
        <v>36.99</v>
      </c>
    </row>
    <row r="2421" spans="1:4" ht="25.5" x14ac:dyDescent="0.2">
      <c r="A2421" s="608">
        <v>98558</v>
      </c>
      <c r="B2421" s="609" t="s">
        <v>4197</v>
      </c>
      <c r="C2421" s="610" t="s">
        <v>38</v>
      </c>
      <c r="D2421" s="611">
        <v>5.78</v>
      </c>
    </row>
    <row r="2422" spans="1:4" x14ac:dyDescent="0.2">
      <c r="A2422" s="608">
        <v>98559</v>
      </c>
      <c r="B2422" s="609" t="s">
        <v>4198</v>
      </c>
      <c r="C2422" s="610" t="s">
        <v>18</v>
      </c>
      <c r="D2422" s="611">
        <v>3.88</v>
      </c>
    </row>
    <row r="2423" spans="1:4" ht="25.5" x14ac:dyDescent="0.2">
      <c r="A2423" s="608">
        <v>98546</v>
      </c>
      <c r="B2423" s="609" t="s">
        <v>4199</v>
      </c>
      <c r="C2423" s="610" t="s">
        <v>54</v>
      </c>
      <c r="D2423" s="611">
        <v>87.28</v>
      </c>
    </row>
    <row r="2424" spans="1:4" ht="25.5" x14ac:dyDescent="0.2">
      <c r="A2424" s="608">
        <v>98547</v>
      </c>
      <c r="B2424" s="609" t="s">
        <v>4200</v>
      </c>
      <c r="C2424" s="610" t="s">
        <v>54</v>
      </c>
      <c r="D2424" s="611">
        <v>168.52</v>
      </c>
    </row>
    <row r="2425" spans="1:4" ht="25.5" x14ac:dyDescent="0.2">
      <c r="A2425" s="608">
        <v>98553</v>
      </c>
      <c r="B2425" s="609" t="s">
        <v>9684</v>
      </c>
      <c r="C2425" s="610" t="s">
        <v>54</v>
      </c>
      <c r="D2425" s="611">
        <v>93.56</v>
      </c>
    </row>
    <row r="2426" spans="1:4" ht="25.5" x14ac:dyDescent="0.2">
      <c r="A2426" s="608">
        <v>98554</v>
      </c>
      <c r="B2426" s="609" t="s">
        <v>9685</v>
      </c>
      <c r="C2426" s="610" t="s">
        <v>54</v>
      </c>
      <c r="D2426" s="611">
        <v>31.45</v>
      </c>
    </row>
    <row r="2427" spans="1:4" ht="25.5" x14ac:dyDescent="0.2">
      <c r="A2427" s="608">
        <v>98557</v>
      </c>
      <c r="B2427" s="609" t="s">
        <v>4201</v>
      </c>
      <c r="C2427" s="610" t="s">
        <v>54</v>
      </c>
      <c r="D2427" s="611">
        <v>33.770000000000003</v>
      </c>
    </row>
    <row r="2428" spans="1:4" ht="25.5" x14ac:dyDescent="0.2">
      <c r="A2428" s="608">
        <v>98563</v>
      </c>
      <c r="B2428" s="609" t="s">
        <v>4202</v>
      </c>
      <c r="C2428" s="610" t="s">
        <v>54</v>
      </c>
      <c r="D2428" s="611">
        <v>23.94</v>
      </c>
    </row>
    <row r="2429" spans="1:4" ht="25.5" x14ac:dyDescent="0.2">
      <c r="A2429" s="608">
        <v>98564</v>
      </c>
      <c r="B2429" s="609" t="s">
        <v>4203</v>
      </c>
      <c r="C2429" s="610" t="s">
        <v>54</v>
      </c>
      <c r="D2429" s="611">
        <v>34.049999999999997</v>
      </c>
    </row>
    <row r="2430" spans="1:4" ht="25.5" x14ac:dyDescent="0.2">
      <c r="A2430" s="608">
        <v>98565</v>
      </c>
      <c r="B2430" s="609" t="s">
        <v>4204</v>
      </c>
      <c r="C2430" s="610" t="s">
        <v>54</v>
      </c>
      <c r="D2430" s="611">
        <v>34.1</v>
      </c>
    </row>
    <row r="2431" spans="1:4" ht="25.5" x14ac:dyDescent="0.2">
      <c r="A2431" s="608">
        <v>98566</v>
      </c>
      <c r="B2431" s="609" t="s">
        <v>4205</v>
      </c>
      <c r="C2431" s="610" t="s">
        <v>54</v>
      </c>
      <c r="D2431" s="611">
        <v>44.21</v>
      </c>
    </row>
    <row r="2432" spans="1:4" ht="25.5" x14ac:dyDescent="0.2">
      <c r="A2432" s="608">
        <v>98567</v>
      </c>
      <c r="B2432" s="609" t="s">
        <v>4206</v>
      </c>
      <c r="C2432" s="610" t="s">
        <v>54</v>
      </c>
      <c r="D2432" s="611">
        <v>43.72</v>
      </c>
    </row>
    <row r="2433" spans="1:4" ht="25.5" x14ac:dyDescent="0.2">
      <c r="A2433" s="608">
        <v>98568</v>
      </c>
      <c r="B2433" s="609" t="s">
        <v>4207</v>
      </c>
      <c r="C2433" s="610" t="s">
        <v>54</v>
      </c>
      <c r="D2433" s="611">
        <v>53.82</v>
      </c>
    </row>
    <row r="2434" spans="1:4" ht="25.5" x14ac:dyDescent="0.2">
      <c r="A2434" s="608">
        <v>98569</v>
      </c>
      <c r="B2434" s="609" t="s">
        <v>4208</v>
      </c>
      <c r="C2434" s="610" t="s">
        <v>54</v>
      </c>
      <c r="D2434" s="611">
        <v>53.87</v>
      </c>
    </row>
    <row r="2435" spans="1:4" ht="25.5" x14ac:dyDescent="0.2">
      <c r="A2435" s="608">
        <v>98570</v>
      </c>
      <c r="B2435" s="609" t="s">
        <v>4209</v>
      </c>
      <c r="C2435" s="610" t="s">
        <v>54</v>
      </c>
      <c r="D2435" s="611">
        <v>64.010000000000005</v>
      </c>
    </row>
    <row r="2436" spans="1:4" ht="25.5" x14ac:dyDescent="0.2">
      <c r="A2436" s="608">
        <v>98571</v>
      </c>
      <c r="B2436" s="609" t="s">
        <v>4210</v>
      </c>
      <c r="C2436" s="610" t="s">
        <v>54</v>
      </c>
      <c r="D2436" s="611">
        <v>30.57</v>
      </c>
    </row>
    <row r="2437" spans="1:4" ht="25.5" x14ac:dyDescent="0.2">
      <c r="A2437" s="608">
        <v>98572</v>
      </c>
      <c r="B2437" s="609" t="s">
        <v>4211</v>
      </c>
      <c r="C2437" s="610" t="s">
        <v>54</v>
      </c>
      <c r="D2437" s="611">
        <v>37.5</v>
      </c>
    </row>
    <row r="2438" spans="1:4" ht="25.5" x14ac:dyDescent="0.2">
      <c r="A2438" s="608">
        <v>98573</v>
      </c>
      <c r="B2438" s="609" t="s">
        <v>4212</v>
      </c>
      <c r="C2438" s="610" t="s">
        <v>54</v>
      </c>
      <c r="D2438" s="611">
        <v>47.35</v>
      </c>
    </row>
    <row r="2439" spans="1:4" ht="25.5" x14ac:dyDescent="0.2">
      <c r="A2439" s="608">
        <v>91831</v>
      </c>
      <c r="B2439" s="609" t="s">
        <v>2196</v>
      </c>
      <c r="C2439" s="610" t="s">
        <v>18</v>
      </c>
      <c r="D2439" s="611">
        <v>5.15</v>
      </c>
    </row>
    <row r="2440" spans="1:4" ht="38.25" x14ac:dyDescent="0.2">
      <c r="A2440" s="608">
        <v>91833</v>
      </c>
      <c r="B2440" s="609" t="s">
        <v>4213</v>
      </c>
      <c r="C2440" s="610" t="s">
        <v>18</v>
      </c>
      <c r="D2440" s="611">
        <v>5.43</v>
      </c>
    </row>
    <row r="2441" spans="1:4" ht="25.5" x14ac:dyDescent="0.2">
      <c r="A2441" s="608">
        <v>91834</v>
      </c>
      <c r="B2441" s="609" t="s">
        <v>2197</v>
      </c>
      <c r="C2441" s="610" t="s">
        <v>18</v>
      </c>
      <c r="D2441" s="611">
        <v>5.72</v>
      </c>
    </row>
    <row r="2442" spans="1:4" ht="38.25" x14ac:dyDescent="0.2">
      <c r="A2442" s="608">
        <v>91835</v>
      </c>
      <c r="B2442" s="609" t="s">
        <v>4214</v>
      </c>
      <c r="C2442" s="610" t="s">
        <v>18</v>
      </c>
      <c r="D2442" s="611">
        <v>6.46</v>
      </c>
    </row>
    <row r="2443" spans="1:4" ht="25.5" x14ac:dyDescent="0.2">
      <c r="A2443" s="608">
        <v>91836</v>
      </c>
      <c r="B2443" s="609" t="s">
        <v>2198</v>
      </c>
      <c r="C2443" s="610" t="s">
        <v>18</v>
      </c>
      <c r="D2443" s="611">
        <v>7.35</v>
      </c>
    </row>
    <row r="2444" spans="1:4" ht="38.25" x14ac:dyDescent="0.2">
      <c r="A2444" s="608">
        <v>91837</v>
      </c>
      <c r="B2444" s="609" t="s">
        <v>4215</v>
      </c>
      <c r="C2444" s="610" t="s">
        <v>18</v>
      </c>
      <c r="D2444" s="611">
        <v>9.11</v>
      </c>
    </row>
    <row r="2445" spans="1:4" ht="25.5" x14ac:dyDescent="0.2">
      <c r="A2445" s="608">
        <v>91839</v>
      </c>
      <c r="B2445" s="609" t="s">
        <v>4216</v>
      </c>
      <c r="C2445" s="610" t="s">
        <v>18</v>
      </c>
      <c r="D2445" s="611">
        <v>7.03</v>
      </c>
    </row>
    <row r="2446" spans="1:4" ht="25.5" x14ac:dyDescent="0.2">
      <c r="A2446" s="608">
        <v>91840</v>
      </c>
      <c r="B2446" s="609" t="s">
        <v>4217</v>
      </c>
      <c r="C2446" s="610" t="s">
        <v>18</v>
      </c>
      <c r="D2446" s="611">
        <v>8.84</v>
      </c>
    </row>
    <row r="2447" spans="1:4" ht="25.5" x14ac:dyDescent="0.2">
      <c r="A2447" s="608">
        <v>91841</v>
      </c>
      <c r="B2447" s="609" t="s">
        <v>4218</v>
      </c>
      <c r="C2447" s="610" t="s">
        <v>18</v>
      </c>
      <c r="D2447" s="611">
        <v>8.35</v>
      </c>
    </row>
    <row r="2448" spans="1:4" ht="25.5" x14ac:dyDescent="0.2">
      <c r="A2448" s="608">
        <v>91842</v>
      </c>
      <c r="B2448" s="609" t="s">
        <v>2199</v>
      </c>
      <c r="C2448" s="610" t="s">
        <v>18</v>
      </c>
      <c r="D2448" s="611">
        <v>3.55</v>
      </c>
    </row>
    <row r="2449" spans="1:4" ht="38.25" x14ac:dyDescent="0.2">
      <c r="A2449" s="608">
        <v>91843</v>
      </c>
      <c r="B2449" s="609" t="s">
        <v>4219</v>
      </c>
      <c r="C2449" s="610" t="s">
        <v>18</v>
      </c>
      <c r="D2449" s="611">
        <v>3.83</v>
      </c>
    </row>
    <row r="2450" spans="1:4" ht="25.5" x14ac:dyDescent="0.2">
      <c r="A2450" s="608">
        <v>91844</v>
      </c>
      <c r="B2450" s="609" t="s">
        <v>2200</v>
      </c>
      <c r="C2450" s="610" t="s">
        <v>18</v>
      </c>
      <c r="D2450" s="611">
        <v>4.13</v>
      </c>
    </row>
    <row r="2451" spans="1:4" ht="38.25" x14ac:dyDescent="0.2">
      <c r="A2451" s="608">
        <v>91845</v>
      </c>
      <c r="B2451" s="609" t="s">
        <v>4220</v>
      </c>
      <c r="C2451" s="610" t="s">
        <v>18</v>
      </c>
      <c r="D2451" s="611">
        <v>4.87</v>
      </c>
    </row>
    <row r="2452" spans="1:4" ht="25.5" x14ac:dyDescent="0.2">
      <c r="A2452" s="608">
        <v>91846</v>
      </c>
      <c r="B2452" s="609" t="s">
        <v>2201</v>
      </c>
      <c r="C2452" s="610" t="s">
        <v>18</v>
      </c>
      <c r="D2452" s="611">
        <v>5.76</v>
      </c>
    </row>
    <row r="2453" spans="1:4" ht="38.25" x14ac:dyDescent="0.2">
      <c r="A2453" s="608">
        <v>91847</v>
      </c>
      <c r="B2453" s="609" t="s">
        <v>4221</v>
      </c>
      <c r="C2453" s="610" t="s">
        <v>18</v>
      </c>
      <c r="D2453" s="611">
        <v>7.52</v>
      </c>
    </row>
    <row r="2454" spans="1:4" ht="25.5" x14ac:dyDescent="0.2">
      <c r="A2454" s="608">
        <v>91849</v>
      </c>
      <c r="B2454" s="609" t="s">
        <v>4222</v>
      </c>
      <c r="C2454" s="610" t="s">
        <v>18</v>
      </c>
      <c r="D2454" s="611">
        <v>5.44</v>
      </c>
    </row>
    <row r="2455" spans="1:4" ht="25.5" x14ac:dyDescent="0.2">
      <c r="A2455" s="608">
        <v>91850</v>
      </c>
      <c r="B2455" s="609" t="s">
        <v>4223</v>
      </c>
      <c r="C2455" s="610" t="s">
        <v>18</v>
      </c>
      <c r="D2455" s="611">
        <v>7.28</v>
      </c>
    </row>
    <row r="2456" spans="1:4" ht="25.5" x14ac:dyDescent="0.2">
      <c r="A2456" s="608">
        <v>91851</v>
      </c>
      <c r="B2456" s="609" t="s">
        <v>4224</v>
      </c>
      <c r="C2456" s="610" t="s">
        <v>18</v>
      </c>
      <c r="D2456" s="611">
        <v>6.79</v>
      </c>
    </row>
    <row r="2457" spans="1:4" ht="38.25" x14ac:dyDescent="0.2">
      <c r="A2457" s="608">
        <v>91852</v>
      </c>
      <c r="B2457" s="609" t="s">
        <v>2202</v>
      </c>
      <c r="C2457" s="610" t="s">
        <v>18</v>
      </c>
      <c r="D2457" s="611">
        <v>5.18</v>
      </c>
    </row>
    <row r="2458" spans="1:4" ht="38.25" x14ac:dyDescent="0.2">
      <c r="A2458" s="608">
        <v>91853</v>
      </c>
      <c r="B2458" s="609" t="s">
        <v>4225</v>
      </c>
      <c r="C2458" s="610" t="s">
        <v>18</v>
      </c>
      <c r="D2458" s="611">
        <v>5.44</v>
      </c>
    </row>
    <row r="2459" spans="1:4" ht="38.25" x14ac:dyDescent="0.2">
      <c r="A2459" s="608">
        <v>91854</v>
      </c>
      <c r="B2459" s="609" t="s">
        <v>2203</v>
      </c>
      <c r="C2459" s="610" t="s">
        <v>18</v>
      </c>
      <c r="D2459" s="611">
        <v>5.74</v>
      </c>
    </row>
    <row r="2460" spans="1:4" ht="38.25" x14ac:dyDescent="0.2">
      <c r="A2460" s="608">
        <v>91855</v>
      </c>
      <c r="B2460" s="609" t="s">
        <v>4226</v>
      </c>
      <c r="C2460" s="610" t="s">
        <v>18</v>
      </c>
      <c r="D2460" s="611">
        <v>6.43</v>
      </c>
    </row>
    <row r="2461" spans="1:4" ht="38.25" x14ac:dyDescent="0.2">
      <c r="A2461" s="608">
        <v>91856</v>
      </c>
      <c r="B2461" s="609" t="s">
        <v>2204</v>
      </c>
      <c r="C2461" s="610" t="s">
        <v>18</v>
      </c>
      <c r="D2461" s="611">
        <v>7.3</v>
      </c>
    </row>
    <row r="2462" spans="1:4" ht="38.25" x14ac:dyDescent="0.2">
      <c r="A2462" s="608">
        <v>91857</v>
      </c>
      <c r="B2462" s="609" t="s">
        <v>4227</v>
      </c>
      <c r="C2462" s="610" t="s">
        <v>18</v>
      </c>
      <c r="D2462" s="611">
        <v>8.93</v>
      </c>
    </row>
    <row r="2463" spans="1:4" ht="38.25" x14ac:dyDescent="0.2">
      <c r="A2463" s="608">
        <v>91859</v>
      </c>
      <c r="B2463" s="609" t="s">
        <v>4228</v>
      </c>
      <c r="C2463" s="610" t="s">
        <v>18</v>
      </c>
      <c r="D2463" s="611">
        <v>7.01</v>
      </c>
    </row>
    <row r="2464" spans="1:4" ht="38.25" x14ac:dyDescent="0.2">
      <c r="A2464" s="608">
        <v>91860</v>
      </c>
      <c r="B2464" s="609" t="s">
        <v>4229</v>
      </c>
      <c r="C2464" s="610" t="s">
        <v>18</v>
      </c>
      <c r="D2464" s="611">
        <v>8.76</v>
      </c>
    </row>
    <row r="2465" spans="1:4" ht="38.25" x14ac:dyDescent="0.2">
      <c r="A2465" s="608">
        <v>91861</v>
      </c>
      <c r="B2465" s="609" t="s">
        <v>4230</v>
      </c>
      <c r="C2465" s="610" t="s">
        <v>18</v>
      </c>
      <c r="D2465" s="611">
        <v>8.3000000000000007</v>
      </c>
    </row>
    <row r="2466" spans="1:4" ht="25.5" x14ac:dyDescent="0.2">
      <c r="A2466" s="608">
        <v>91862</v>
      </c>
      <c r="B2466" s="609" t="s">
        <v>2205</v>
      </c>
      <c r="C2466" s="610" t="s">
        <v>18</v>
      </c>
      <c r="D2466" s="611">
        <v>6.15</v>
      </c>
    </row>
    <row r="2467" spans="1:4" ht="25.5" x14ac:dyDescent="0.2">
      <c r="A2467" s="608">
        <v>91863</v>
      </c>
      <c r="B2467" s="609" t="s">
        <v>2206</v>
      </c>
      <c r="C2467" s="610" t="s">
        <v>18</v>
      </c>
      <c r="D2467" s="611">
        <v>7.18</v>
      </c>
    </row>
    <row r="2468" spans="1:4" ht="25.5" x14ac:dyDescent="0.2">
      <c r="A2468" s="608">
        <v>91864</v>
      </c>
      <c r="B2468" s="609" t="s">
        <v>2207</v>
      </c>
      <c r="C2468" s="610" t="s">
        <v>18</v>
      </c>
      <c r="D2468" s="611">
        <v>9.34</v>
      </c>
    </row>
    <row r="2469" spans="1:4" ht="25.5" x14ac:dyDescent="0.2">
      <c r="A2469" s="608">
        <v>91865</v>
      </c>
      <c r="B2469" s="609" t="s">
        <v>2208</v>
      </c>
      <c r="C2469" s="610" t="s">
        <v>18</v>
      </c>
      <c r="D2469" s="611">
        <v>11.5</v>
      </c>
    </row>
    <row r="2470" spans="1:4" ht="25.5" x14ac:dyDescent="0.2">
      <c r="A2470" s="608">
        <v>91866</v>
      </c>
      <c r="B2470" s="609" t="s">
        <v>2209</v>
      </c>
      <c r="C2470" s="610" t="s">
        <v>18</v>
      </c>
      <c r="D2470" s="611">
        <v>4.6500000000000004</v>
      </c>
    </row>
    <row r="2471" spans="1:4" ht="25.5" x14ac:dyDescent="0.2">
      <c r="A2471" s="608">
        <v>91867</v>
      </c>
      <c r="B2471" s="609" t="s">
        <v>2210</v>
      </c>
      <c r="C2471" s="610" t="s">
        <v>18</v>
      </c>
      <c r="D2471" s="611">
        <v>5.68</v>
      </c>
    </row>
    <row r="2472" spans="1:4" ht="25.5" x14ac:dyDescent="0.2">
      <c r="A2472" s="608">
        <v>91868</v>
      </c>
      <c r="B2472" s="609" t="s">
        <v>2211</v>
      </c>
      <c r="C2472" s="610" t="s">
        <v>18</v>
      </c>
      <c r="D2472" s="611">
        <v>7.83</v>
      </c>
    </row>
    <row r="2473" spans="1:4" ht="25.5" x14ac:dyDescent="0.2">
      <c r="A2473" s="608">
        <v>91869</v>
      </c>
      <c r="B2473" s="609" t="s">
        <v>2212</v>
      </c>
      <c r="C2473" s="610" t="s">
        <v>18</v>
      </c>
      <c r="D2473" s="611">
        <v>10.01</v>
      </c>
    </row>
    <row r="2474" spans="1:4" ht="38.25" x14ac:dyDescent="0.2">
      <c r="A2474" s="608">
        <v>91870</v>
      </c>
      <c r="B2474" s="609" t="s">
        <v>2213</v>
      </c>
      <c r="C2474" s="610" t="s">
        <v>18</v>
      </c>
      <c r="D2474" s="611">
        <v>6.69</v>
      </c>
    </row>
    <row r="2475" spans="1:4" ht="38.25" x14ac:dyDescent="0.2">
      <c r="A2475" s="608">
        <v>91871</v>
      </c>
      <c r="B2475" s="609" t="s">
        <v>2214</v>
      </c>
      <c r="C2475" s="610" t="s">
        <v>18</v>
      </c>
      <c r="D2475" s="611">
        <v>7.74</v>
      </c>
    </row>
    <row r="2476" spans="1:4" ht="38.25" x14ac:dyDescent="0.2">
      <c r="A2476" s="608">
        <v>91872</v>
      </c>
      <c r="B2476" s="609" t="s">
        <v>2215</v>
      </c>
      <c r="C2476" s="610" t="s">
        <v>18</v>
      </c>
      <c r="D2476" s="611">
        <v>9.9</v>
      </c>
    </row>
    <row r="2477" spans="1:4" ht="38.25" x14ac:dyDescent="0.2">
      <c r="A2477" s="608">
        <v>91873</v>
      </c>
      <c r="B2477" s="609" t="s">
        <v>2216</v>
      </c>
      <c r="C2477" s="610" t="s">
        <v>18</v>
      </c>
      <c r="D2477" s="611">
        <v>12.04</v>
      </c>
    </row>
    <row r="2478" spans="1:4" ht="25.5" x14ac:dyDescent="0.2">
      <c r="A2478" s="608">
        <v>93008</v>
      </c>
      <c r="B2478" s="609" t="s">
        <v>2577</v>
      </c>
      <c r="C2478" s="610" t="s">
        <v>18</v>
      </c>
      <c r="D2478" s="611">
        <v>9.68</v>
      </c>
    </row>
    <row r="2479" spans="1:4" ht="25.5" x14ac:dyDescent="0.2">
      <c r="A2479" s="608">
        <v>93009</v>
      </c>
      <c r="B2479" s="609" t="s">
        <v>2578</v>
      </c>
      <c r="C2479" s="610" t="s">
        <v>18</v>
      </c>
      <c r="D2479" s="611">
        <v>14.18</v>
      </c>
    </row>
    <row r="2480" spans="1:4" ht="25.5" x14ac:dyDescent="0.2">
      <c r="A2480" s="608">
        <v>93010</v>
      </c>
      <c r="B2480" s="609" t="s">
        <v>2579</v>
      </c>
      <c r="C2480" s="610" t="s">
        <v>18</v>
      </c>
      <c r="D2480" s="611">
        <v>19.64</v>
      </c>
    </row>
    <row r="2481" spans="1:4" ht="25.5" x14ac:dyDescent="0.2">
      <c r="A2481" s="608">
        <v>93011</v>
      </c>
      <c r="B2481" s="609" t="s">
        <v>2580</v>
      </c>
      <c r="C2481" s="610" t="s">
        <v>18</v>
      </c>
      <c r="D2481" s="611">
        <v>23.96</v>
      </c>
    </row>
    <row r="2482" spans="1:4" ht="25.5" x14ac:dyDescent="0.2">
      <c r="A2482" s="608">
        <v>93012</v>
      </c>
      <c r="B2482" s="609" t="s">
        <v>2581</v>
      </c>
      <c r="C2482" s="610" t="s">
        <v>18</v>
      </c>
      <c r="D2482" s="611">
        <v>36.04</v>
      </c>
    </row>
    <row r="2483" spans="1:4" ht="25.5" x14ac:dyDescent="0.2">
      <c r="A2483" s="608">
        <v>95726</v>
      </c>
      <c r="B2483" s="609" t="s">
        <v>3208</v>
      </c>
      <c r="C2483" s="610" t="s">
        <v>18</v>
      </c>
      <c r="D2483" s="611">
        <v>4.29</v>
      </c>
    </row>
    <row r="2484" spans="1:4" ht="25.5" x14ac:dyDescent="0.2">
      <c r="A2484" s="608">
        <v>95727</v>
      </c>
      <c r="B2484" s="609" t="s">
        <v>3209</v>
      </c>
      <c r="C2484" s="610" t="s">
        <v>18</v>
      </c>
      <c r="D2484" s="611">
        <v>4.84</v>
      </c>
    </row>
    <row r="2485" spans="1:4" ht="25.5" x14ac:dyDescent="0.2">
      <c r="A2485" s="608">
        <v>95728</v>
      </c>
      <c r="B2485" s="609" t="s">
        <v>3210</v>
      </c>
      <c r="C2485" s="610" t="s">
        <v>18</v>
      </c>
      <c r="D2485" s="611">
        <v>6.02</v>
      </c>
    </row>
    <row r="2486" spans="1:4" ht="25.5" x14ac:dyDescent="0.2">
      <c r="A2486" s="608">
        <v>95729</v>
      </c>
      <c r="B2486" s="609" t="s">
        <v>3211</v>
      </c>
      <c r="C2486" s="610" t="s">
        <v>18</v>
      </c>
      <c r="D2486" s="611">
        <v>5.6</v>
      </c>
    </row>
    <row r="2487" spans="1:4" ht="25.5" x14ac:dyDescent="0.2">
      <c r="A2487" s="608">
        <v>95730</v>
      </c>
      <c r="B2487" s="609" t="s">
        <v>3212</v>
      </c>
      <c r="C2487" s="610" t="s">
        <v>18</v>
      </c>
      <c r="D2487" s="611">
        <v>6.15</v>
      </c>
    </row>
    <row r="2488" spans="1:4" ht="25.5" x14ac:dyDescent="0.2">
      <c r="A2488" s="608">
        <v>95731</v>
      </c>
      <c r="B2488" s="609" t="s">
        <v>3213</v>
      </c>
      <c r="C2488" s="610" t="s">
        <v>18</v>
      </c>
      <c r="D2488" s="611">
        <v>7.33</v>
      </c>
    </row>
    <row r="2489" spans="1:4" ht="25.5" x14ac:dyDescent="0.2">
      <c r="A2489" s="608">
        <v>95732</v>
      </c>
      <c r="B2489" s="609" t="s">
        <v>3214</v>
      </c>
      <c r="C2489" s="610" t="s">
        <v>38</v>
      </c>
      <c r="D2489" s="611">
        <v>3.16</v>
      </c>
    </row>
    <row r="2490" spans="1:4" ht="25.5" x14ac:dyDescent="0.2">
      <c r="A2490" s="608">
        <v>95745</v>
      </c>
      <c r="B2490" s="609" t="s">
        <v>3220</v>
      </c>
      <c r="C2490" s="610" t="s">
        <v>18</v>
      </c>
      <c r="D2490" s="611">
        <v>14.86</v>
      </c>
    </row>
    <row r="2491" spans="1:4" ht="25.5" x14ac:dyDescent="0.2">
      <c r="A2491" s="608">
        <v>95746</v>
      </c>
      <c r="B2491" s="609" t="s">
        <v>3221</v>
      </c>
      <c r="C2491" s="610" t="s">
        <v>18</v>
      </c>
      <c r="D2491" s="611">
        <v>18.45</v>
      </c>
    </row>
    <row r="2492" spans="1:4" ht="38.25" x14ac:dyDescent="0.2">
      <c r="A2492" s="608">
        <v>95747</v>
      </c>
      <c r="B2492" s="609" t="s">
        <v>3222</v>
      </c>
      <c r="C2492" s="610" t="s">
        <v>18</v>
      </c>
      <c r="D2492" s="611">
        <v>30.57</v>
      </c>
    </row>
    <row r="2493" spans="1:4" ht="38.25" x14ac:dyDescent="0.2">
      <c r="A2493" s="608">
        <v>95748</v>
      </c>
      <c r="B2493" s="609" t="s">
        <v>679</v>
      </c>
      <c r="C2493" s="610" t="s">
        <v>18</v>
      </c>
      <c r="D2493" s="611">
        <v>32.94</v>
      </c>
    </row>
    <row r="2494" spans="1:4" ht="25.5" x14ac:dyDescent="0.2">
      <c r="A2494" s="608">
        <v>95749</v>
      </c>
      <c r="B2494" s="609" t="s">
        <v>3223</v>
      </c>
      <c r="C2494" s="610" t="s">
        <v>18</v>
      </c>
      <c r="D2494" s="611">
        <v>19.11</v>
      </c>
    </row>
    <row r="2495" spans="1:4" ht="25.5" x14ac:dyDescent="0.2">
      <c r="A2495" s="608">
        <v>95750</v>
      </c>
      <c r="B2495" s="609" t="s">
        <v>3224</v>
      </c>
      <c r="C2495" s="610" t="s">
        <v>18</v>
      </c>
      <c r="D2495" s="611">
        <v>22.6</v>
      </c>
    </row>
    <row r="2496" spans="1:4" ht="38.25" x14ac:dyDescent="0.2">
      <c r="A2496" s="608">
        <v>95751</v>
      </c>
      <c r="B2496" s="609" t="s">
        <v>3225</v>
      </c>
      <c r="C2496" s="610" t="s">
        <v>18</v>
      </c>
      <c r="D2496" s="611">
        <v>34.61</v>
      </c>
    </row>
    <row r="2497" spans="1:4" ht="38.25" x14ac:dyDescent="0.2">
      <c r="A2497" s="608">
        <v>95752</v>
      </c>
      <c r="B2497" s="609" t="s">
        <v>3226</v>
      </c>
      <c r="C2497" s="610" t="s">
        <v>18</v>
      </c>
      <c r="D2497" s="611">
        <v>36.82</v>
      </c>
    </row>
    <row r="2498" spans="1:4" ht="25.5" x14ac:dyDescent="0.2">
      <c r="A2498" s="608">
        <v>97667</v>
      </c>
      <c r="B2498" s="609" t="s">
        <v>4231</v>
      </c>
      <c r="C2498" s="610" t="s">
        <v>18</v>
      </c>
      <c r="D2498" s="611">
        <v>5.6</v>
      </c>
    </row>
    <row r="2499" spans="1:4" ht="25.5" x14ac:dyDescent="0.2">
      <c r="A2499" s="608">
        <v>97668</v>
      </c>
      <c r="B2499" s="609" t="s">
        <v>4232</v>
      </c>
      <c r="C2499" s="610" t="s">
        <v>18</v>
      </c>
      <c r="D2499" s="611">
        <v>8.5500000000000007</v>
      </c>
    </row>
    <row r="2500" spans="1:4" ht="25.5" x14ac:dyDescent="0.2">
      <c r="A2500" s="608">
        <v>97669</v>
      </c>
      <c r="B2500" s="609" t="s">
        <v>4233</v>
      </c>
      <c r="C2500" s="610" t="s">
        <v>18</v>
      </c>
      <c r="D2500" s="611">
        <v>13.5</v>
      </c>
    </row>
    <row r="2501" spans="1:4" ht="25.5" x14ac:dyDescent="0.2">
      <c r="A2501" s="608">
        <v>97670</v>
      </c>
      <c r="B2501" s="609" t="s">
        <v>4234</v>
      </c>
      <c r="C2501" s="610" t="s">
        <v>18</v>
      </c>
      <c r="D2501" s="611">
        <v>17.48</v>
      </c>
    </row>
    <row r="2502" spans="1:4" ht="25.5" x14ac:dyDescent="0.2">
      <c r="A2502" s="608">
        <v>91874</v>
      </c>
      <c r="B2502" s="609" t="s">
        <v>2217</v>
      </c>
      <c r="C2502" s="610" t="s">
        <v>38</v>
      </c>
      <c r="D2502" s="611">
        <v>3.08</v>
      </c>
    </row>
    <row r="2503" spans="1:4" ht="25.5" x14ac:dyDescent="0.2">
      <c r="A2503" s="608">
        <v>91875</v>
      </c>
      <c r="B2503" s="609" t="s">
        <v>2218</v>
      </c>
      <c r="C2503" s="610" t="s">
        <v>38</v>
      </c>
      <c r="D2503" s="611">
        <v>4.08</v>
      </c>
    </row>
    <row r="2504" spans="1:4" ht="25.5" x14ac:dyDescent="0.2">
      <c r="A2504" s="608">
        <v>91876</v>
      </c>
      <c r="B2504" s="609" t="s">
        <v>2219</v>
      </c>
      <c r="C2504" s="610" t="s">
        <v>38</v>
      </c>
      <c r="D2504" s="611">
        <v>5.39</v>
      </c>
    </row>
    <row r="2505" spans="1:4" ht="25.5" x14ac:dyDescent="0.2">
      <c r="A2505" s="608">
        <v>91877</v>
      </c>
      <c r="B2505" s="609" t="s">
        <v>508</v>
      </c>
      <c r="C2505" s="610" t="s">
        <v>38</v>
      </c>
      <c r="D2505" s="611">
        <v>7.14</v>
      </c>
    </row>
    <row r="2506" spans="1:4" ht="25.5" x14ac:dyDescent="0.2">
      <c r="A2506" s="608">
        <v>91878</v>
      </c>
      <c r="B2506" s="609" t="s">
        <v>2220</v>
      </c>
      <c r="C2506" s="610" t="s">
        <v>38</v>
      </c>
      <c r="D2506" s="611">
        <v>3.97</v>
      </c>
    </row>
    <row r="2507" spans="1:4" ht="25.5" x14ac:dyDescent="0.2">
      <c r="A2507" s="608">
        <v>91879</v>
      </c>
      <c r="B2507" s="609" t="s">
        <v>2221</v>
      </c>
      <c r="C2507" s="610" t="s">
        <v>38</v>
      </c>
      <c r="D2507" s="611">
        <v>4.9400000000000004</v>
      </c>
    </row>
    <row r="2508" spans="1:4" ht="25.5" x14ac:dyDescent="0.2">
      <c r="A2508" s="608">
        <v>91880</v>
      </c>
      <c r="B2508" s="609" t="s">
        <v>2222</v>
      </c>
      <c r="C2508" s="610" t="s">
        <v>38</v>
      </c>
      <c r="D2508" s="611">
        <v>6.27</v>
      </c>
    </row>
    <row r="2509" spans="1:4" ht="25.5" x14ac:dyDescent="0.2">
      <c r="A2509" s="608">
        <v>91881</v>
      </c>
      <c r="B2509" s="609" t="s">
        <v>509</v>
      </c>
      <c r="C2509" s="610" t="s">
        <v>38</v>
      </c>
      <c r="D2509" s="611">
        <v>8.0399999999999991</v>
      </c>
    </row>
    <row r="2510" spans="1:4" ht="38.25" x14ac:dyDescent="0.2">
      <c r="A2510" s="608">
        <v>91882</v>
      </c>
      <c r="B2510" s="609" t="s">
        <v>2223</v>
      </c>
      <c r="C2510" s="610" t="s">
        <v>38</v>
      </c>
      <c r="D2510" s="611">
        <v>4.92</v>
      </c>
    </row>
    <row r="2511" spans="1:4" ht="38.25" x14ac:dyDescent="0.2">
      <c r="A2511" s="608">
        <v>91884</v>
      </c>
      <c r="B2511" s="609" t="s">
        <v>2224</v>
      </c>
      <c r="C2511" s="610" t="s">
        <v>38</v>
      </c>
      <c r="D2511" s="611">
        <v>5.68</v>
      </c>
    </row>
    <row r="2512" spans="1:4" ht="38.25" x14ac:dyDescent="0.2">
      <c r="A2512" s="608">
        <v>91885</v>
      </c>
      <c r="B2512" s="609" t="s">
        <v>2225</v>
      </c>
      <c r="C2512" s="610" t="s">
        <v>38</v>
      </c>
      <c r="D2512" s="611">
        <v>6.71</v>
      </c>
    </row>
    <row r="2513" spans="1:4" ht="38.25" x14ac:dyDescent="0.2">
      <c r="A2513" s="608">
        <v>91886</v>
      </c>
      <c r="B2513" s="609" t="s">
        <v>2226</v>
      </c>
      <c r="C2513" s="610" t="s">
        <v>38</v>
      </c>
      <c r="D2513" s="611">
        <v>8.1300000000000008</v>
      </c>
    </row>
    <row r="2514" spans="1:4" ht="38.25" x14ac:dyDescent="0.2">
      <c r="A2514" s="608">
        <v>91887</v>
      </c>
      <c r="B2514" s="609" t="s">
        <v>2227</v>
      </c>
      <c r="C2514" s="610" t="s">
        <v>38</v>
      </c>
      <c r="D2514" s="611">
        <v>5.67</v>
      </c>
    </row>
    <row r="2515" spans="1:4" ht="38.25" x14ac:dyDescent="0.2">
      <c r="A2515" s="608">
        <v>91889</v>
      </c>
      <c r="B2515" s="609" t="s">
        <v>2228</v>
      </c>
      <c r="C2515" s="610" t="s">
        <v>38</v>
      </c>
      <c r="D2515" s="611">
        <v>5.47</v>
      </c>
    </row>
    <row r="2516" spans="1:4" ht="38.25" x14ac:dyDescent="0.2">
      <c r="A2516" s="608">
        <v>91890</v>
      </c>
      <c r="B2516" s="609" t="s">
        <v>2229</v>
      </c>
      <c r="C2516" s="610" t="s">
        <v>38</v>
      </c>
      <c r="D2516" s="611">
        <v>6.77</v>
      </c>
    </row>
    <row r="2517" spans="1:4" ht="38.25" x14ac:dyDescent="0.2">
      <c r="A2517" s="608">
        <v>91892</v>
      </c>
      <c r="B2517" s="609" t="s">
        <v>2230</v>
      </c>
      <c r="C2517" s="610" t="s">
        <v>38</v>
      </c>
      <c r="D2517" s="611">
        <v>8.1</v>
      </c>
    </row>
    <row r="2518" spans="1:4" ht="38.25" x14ac:dyDescent="0.2">
      <c r="A2518" s="608">
        <v>91893</v>
      </c>
      <c r="B2518" s="609" t="s">
        <v>2231</v>
      </c>
      <c r="C2518" s="610" t="s">
        <v>38</v>
      </c>
      <c r="D2518" s="611">
        <v>9.23</v>
      </c>
    </row>
    <row r="2519" spans="1:4" ht="38.25" x14ac:dyDescent="0.2">
      <c r="A2519" s="608">
        <v>91895</v>
      </c>
      <c r="B2519" s="609" t="s">
        <v>4235</v>
      </c>
      <c r="C2519" s="610" t="s">
        <v>38</v>
      </c>
      <c r="D2519" s="611">
        <v>10.59</v>
      </c>
    </row>
    <row r="2520" spans="1:4" ht="38.25" x14ac:dyDescent="0.2">
      <c r="A2520" s="608">
        <v>91896</v>
      </c>
      <c r="B2520" s="609" t="s">
        <v>510</v>
      </c>
      <c r="C2520" s="610" t="s">
        <v>38</v>
      </c>
      <c r="D2520" s="611">
        <v>11.27</v>
      </c>
    </row>
    <row r="2521" spans="1:4" ht="38.25" x14ac:dyDescent="0.2">
      <c r="A2521" s="608">
        <v>91898</v>
      </c>
      <c r="B2521" s="609" t="s">
        <v>2232</v>
      </c>
      <c r="C2521" s="610" t="s">
        <v>38</v>
      </c>
      <c r="D2521" s="611">
        <v>12.72</v>
      </c>
    </row>
    <row r="2522" spans="1:4" ht="38.25" x14ac:dyDescent="0.2">
      <c r="A2522" s="608">
        <v>91899</v>
      </c>
      <c r="B2522" s="609" t="s">
        <v>2233</v>
      </c>
      <c r="C2522" s="610" t="s">
        <v>38</v>
      </c>
      <c r="D2522" s="611">
        <v>6.96</v>
      </c>
    </row>
    <row r="2523" spans="1:4" ht="38.25" x14ac:dyDescent="0.2">
      <c r="A2523" s="608">
        <v>91901</v>
      </c>
      <c r="B2523" s="609" t="s">
        <v>2234</v>
      </c>
      <c r="C2523" s="610" t="s">
        <v>38</v>
      </c>
      <c r="D2523" s="611">
        <v>6.76</v>
      </c>
    </row>
    <row r="2524" spans="1:4" ht="38.25" x14ac:dyDescent="0.2">
      <c r="A2524" s="608">
        <v>91902</v>
      </c>
      <c r="B2524" s="609" t="s">
        <v>2235</v>
      </c>
      <c r="C2524" s="610" t="s">
        <v>38</v>
      </c>
      <c r="D2524" s="611">
        <v>8.06</v>
      </c>
    </row>
    <row r="2525" spans="1:4" ht="38.25" x14ac:dyDescent="0.2">
      <c r="A2525" s="608">
        <v>91904</v>
      </c>
      <c r="B2525" s="609" t="s">
        <v>2236</v>
      </c>
      <c r="C2525" s="610" t="s">
        <v>38</v>
      </c>
      <c r="D2525" s="611">
        <v>9.39</v>
      </c>
    </row>
    <row r="2526" spans="1:4" ht="38.25" x14ac:dyDescent="0.2">
      <c r="A2526" s="608">
        <v>91905</v>
      </c>
      <c r="B2526" s="609" t="s">
        <v>2237</v>
      </c>
      <c r="C2526" s="610" t="s">
        <v>38</v>
      </c>
      <c r="D2526" s="611">
        <v>10.52</v>
      </c>
    </row>
    <row r="2527" spans="1:4" ht="38.25" x14ac:dyDescent="0.2">
      <c r="A2527" s="608">
        <v>91907</v>
      </c>
      <c r="B2527" s="609" t="s">
        <v>4236</v>
      </c>
      <c r="C2527" s="610" t="s">
        <v>38</v>
      </c>
      <c r="D2527" s="611">
        <v>11.88</v>
      </c>
    </row>
    <row r="2528" spans="1:4" ht="38.25" x14ac:dyDescent="0.2">
      <c r="A2528" s="608">
        <v>91908</v>
      </c>
      <c r="B2528" s="609" t="s">
        <v>2238</v>
      </c>
      <c r="C2528" s="610" t="s">
        <v>38</v>
      </c>
      <c r="D2528" s="611">
        <v>12.6</v>
      </c>
    </row>
    <row r="2529" spans="1:4" ht="38.25" x14ac:dyDescent="0.2">
      <c r="A2529" s="608">
        <v>91910</v>
      </c>
      <c r="B2529" s="609" t="s">
        <v>2239</v>
      </c>
      <c r="C2529" s="610" t="s">
        <v>38</v>
      </c>
      <c r="D2529" s="611">
        <v>14.05</v>
      </c>
    </row>
    <row r="2530" spans="1:4" ht="38.25" x14ac:dyDescent="0.2">
      <c r="A2530" s="608">
        <v>91911</v>
      </c>
      <c r="B2530" s="609" t="s">
        <v>2240</v>
      </c>
      <c r="C2530" s="610" t="s">
        <v>38</v>
      </c>
      <c r="D2530" s="611">
        <v>8.43</v>
      </c>
    </row>
    <row r="2531" spans="1:4" ht="38.25" x14ac:dyDescent="0.2">
      <c r="A2531" s="608">
        <v>91913</v>
      </c>
      <c r="B2531" s="609" t="s">
        <v>511</v>
      </c>
      <c r="C2531" s="610" t="s">
        <v>38</v>
      </c>
      <c r="D2531" s="611">
        <v>8.23</v>
      </c>
    </row>
    <row r="2532" spans="1:4" ht="38.25" x14ac:dyDescent="0.2">
      <c r="A2532" s="608">
        <v>91914</v>
      </c>
      <c r="B2532" s="609" t="s">
        <v>2241</v>
      </c>
      <c r="C2532" s="610" t="s">
        <v>38</v>
      </c>
      <c r="D2532" s="611">
        <v>9.19</v>
      </c>
    </row>
    <row r="2533" spans="1:4" ht="38.25" x14ac:dyDescent="0.2">
      <c r="A2533" s="608">
        <v>91916</v>
      </c>
      <c r="B2533" s="609" t="s">
        <v>512</v>
      </c>
      <c r="C2533" s="610" t="s">
        <v>38</v>
      </c>
      <c r="D2533" s="611">
        <v>10.52</v>
      </c>
    </row>
    <row r="2534" spans="1:4" ht="38.25" x14ac:dyDescent="0.2">
      <c r="A2534" s="608">
        <v>91917</v>
      </c>
      <c r="B2534" s="609" t="s">
        <v>2242</v>
      </c>
      <c r="C2534" s="610" t="s">
        <v>38</v>
      </c>
      <c r="D2534" s="611">
        <v>11.19</v>
      </c>
    </row>
    <row r="2535" spans="1:4" ht="38.25" x14ac:dyDescent="0.2">
      <c r="A2535" s="608">
        <v>91919</v>
      </c>
      <c r="B2535" s="609" t="s">
        <v>4237</v>
      </c>
      <c r="C2535" s="610" t="s">
        <v>38</v>
      </c>
      <c r="D2535" s="611">
        <v>12.55</v>
      </c>
    </row>
    <row r="2536" spans="1:4" ht="38.25" x14ac:dyDescent="0.2">
      <c r="A2536" s="608">
        <v>91920</v>
      </c>
      <c r="B2536" s="609" t="s">
        <v>513</v>
      </c>
      <c r="C2536" s="610" t="s">
        <v>38</v>
      </c>
      <c r="D2536" s="611">
        <v>12.75</v>
      </c>
    </row>
    <row r="2537" spans="1:4" ht="38.25" x14ac:dyDescent="0.2">
      <c r="A2537" s="608">
        <v>91922</v>
      </c>
      <c r="B2537" s="609" t="s">
        <v>2243</v>
      </c>
      <c r="C2537" s="610" t="s">
        <v>38</v>
      </c>
      <c r="D2537" s="611">
        <v>14.2</v>
      </c>
    </row>
    <row r="2538" spans="1:4" ht="25.5" x14ac:dyDescent="0.2">
      <c r="A2538" s="608">
        <v>93013</v>
      </c>
      <c r="B2538" s="609" t="s">
        <v>570</v>
      </c>
      <c r="C2538" s="610" t="s">
        <v>38</v>
      </c>
      <c r="D2538" s="611">
        <v>9.2799999999999994</v>
      </c>
    </row>
    <row r="2539" spans="1:4" ht="25.5" x14ac:dyDescent="0.2">
      <c r="A2539" s="608">
        <v>93014</v>
      </c>
      <c r="B2539" s="609" t="s">
        <v>2582</v>
      </c>
      <c r="C2539" s="610" t="s">
        <v>38</v>
      </c>
      <c r="D2539" s="611">
        <v>11.39</v>
      </c>
    </row>
    <row r="2540" spans="1:4" ht="25.5" x14ac:dyDescent="0.2">
      <c r="A2540" s="608">
        <v>93015</v>
      </c>
      <c r="B2540" s="609" t="s">
        <v>571</v>
      </c>
      <c r="C2540" s="610" t="s">
        <v>38</v>
      </c>
      <c r="D2540" s="611">
        <v>17.2</v>
      </c>
    </row>
    <row r="2541" spans="1:4" ht="25.5" x14ac:dyDescent="0.2">
      <c r="A2541" s="608">
        <v>93016</v>
      </c>
      <c r="B2541" s="609" t="s">
        <v>2583</v>
      </c>
      <c r="C2541" s="610" t="s">
        <v>38</v>
      </c>
      <c r="D2541" s="611">
        <v>20.9</v>
      </c>
    </row>
    <row r="2542" spans="1:4" ht="25.5" x14ac:dyDescent="0.2">
      <c r="A2542" s="608">
        <v>93017</v>
      </c>
      <c r="B2542" s="609" t="s">
        <v>2584</v>
      </c>
      <c r="C2542" s="610" t="s">
        <v>38</v>
      </c>
      <c r="D2542" s="611">
        <v>31.36</v>
      </c>
    </row>
    <row r="2543" spans="1:4" ht="25.5" x14ac:dyDescent="0.2">
      <c r="A2543" s="608">
        <v>93018</v>
      </c>
      <c r="B2543" s="609" t="s">
        <v>2585</v>
      </c>
      <c r="C2543" s="610" t="s">
        <v>38</v>
      </c>
      <c r="D2543" s="611">
        <v>14.16</v>
      </c>
    </row>
    <row r="2544" spans="1:4" ht="25.5" x14ac:dyDescent="0.2">
      <c r="A2544" s="608">
        <v>93020</v>
      </c>
      <c r="B2544" s="609" t="s">
        <v>2586</v>
      </c>
      <c r="C2544" s="610" t="s">
        <v>38</v>
      </c>
      <c r="D2544" s="611">
        <v>18.14</v>
      </c>
    </row>
    <row r="2545" spans="1:4" ht="25.5" x14ac:dyDescent="0.2">
      <c r="A2545" s="608">
        <v>93022</v>
      </c>
      <c r="B2545" s="609" t="s">
        <v>2587</v>
      </c>
      <c r="C2545" s="610" t="s">
        <v>38</v>
      </c>
      <c r="D2545" s="611">
        <v>30.21</v>
      </c>
    </row>
    <row r="2546" spans="1:4" ht="25.5" x14ac:dyDescent="0.2">
      <c r="A2546" s="608">
        <v>93024</v>
      </c>
      <c r="B2546" s="609" t="s">
        <v>2588</v>
      </c>
      <c r="C2546" s="610" t="s">
        <v>38</v>
      </c>
      <c r="D2546" s="611">
        <v>31.76</v>
      </c>
    </row>
    <row r="2547" spans="1:4" ht="25.5" x14ac:dyDescent="0.2">
      <c r="A2547" s="608">
        <v>93026</v>
      </c>
      <c r="B2547" s="609" t="s">
        <v>2589</v>
      </c>
      <c r="C2547" s="610" t="s">
        <v>38</v>
      </c>
      <c r="D2547" s="611">
        <v>51.79</v>
      </c>
    </row>
    <row r="2548" spans="1:4" ht="25.5" x14ac:dyDescent="0.2">
      <c r="A2548" s="608">
        <v>95733</v>
      </c>
      <c r="B2548" s="609" t="s">
        <v>3215</v>
      </c>
      <c r="C2548" s="610" t="s">
        <v>38</v>
      </c>
      <c r="D2548" s="611">
        <v>4.1100000000000003</v>
      </c>
    </row>
    <row r="2549" spans="1:4" ht="25.5" x14ac:dyDescent="0.2">
      <c r="A2549" s="608">
        <v>95734</v>
      </c>
      <c r="B2549" s="609" t="s">
        <v>3216</v>
      </c>
      <c r="C2549" s="610" t="s">
        <v>38</v>
      </c>
      <c r="D2549" s="611">
        <v>5.46</v>
      </c>
    </row>
    <row r="2550" spans="1:4" ht="25.5" x14ac:dyDescent="0.2">
      <c r="A2550" s="608">
        <v>95735</v>
      </c>
      <c r="B2550" s="609" t="s">
        <v>3217</v>
      </c>
      <c r="C2550" s="610" t="s">
        <v>38</v>
      </c>
      <c r="D2550" s="611">
        <v>4.5199999999999996</v>
      </c>
    </row>
    <row r="2551" spans="1:4" ht="25.5" x14ac:dyDescent="0.2">
      <c r="A2551" s="608">
        <v>95736</v>
      </c>
      <c r="B2551" s="609" t="s">
        <v>3218</v>
      </c>
      <c r="C2551" s="610" t="s">
        <v>38</v>
      </c>
      <c r="D2551" s="611">
        <v>5.31</v>
      </c>
    </row>
    <row r="2552" spans="1:4" ht="25.5" x14ac:dyDescent="0.2">
      <c r="A2552" s="608">
        <v>95738</v>
      </c>
      <c r="B2552" s="609" t="s">
        <v>3219</v>
      </c>
      <c r="C2552" s="610" t="s">
        <v>38</v>
      </c>
      <c r="D2552" s="611">
        <v>6.45</v>
      </c>
    </row>
    <row r="2553" spans="1:4" ht="38.25" x14ac:dyDescent="0.2">
      <c r="A2553" s="608">
        <v>95753</v>
      </c>
      <c r="B2553" s="609" t="s">
        <v>3227</v>
      </c>
      <c r="C2553" s="610" t="s">
        <v>38</v>
      </c>
      <c r="D2553" s="611">
        <v>4.74</v>
      </c>
    </row>
    <row r="2554" spans="1:4" ht="38.25" x14ac:dyDescent="0.2">
      <c r="A2554" s="608">
        <v>95754</v>
      </c>
      <c r="B2554" s="609" t="s">
        <v>3228</v>
      </c>
      <c r="C2554" s="610" t="s">
        <v>38</v>
      </c>
      <c r="D2554" s="611">
        <v>5.91</v>
      </c>
    </row>
    <row r="2555" spans="1:4" ht="38.25" x14ac:dyDescent="0.2">
      <c r="A2555" s="608">
        <v>95755</v>
      </c>
      <c r="B2555" s="609" t="s">
        <v>3229</v>
      </c>
      <c r="C2555" s="610" t="s">
        <v>38</v>
      </c>
      <c r="D2555" s="611">
        <v>8.5399999999999991</v>
      </c>
    </row>
    <row r="2556" spans="1:4" ht="38.25" x14ac:dyDescent="0.2">
      <c r="A2556" s="608">
        <v>95756</v>
      </c>
      <c r="B2556" s="609" t="s">
        <v>3230</v>
      </c>
      <c r="C2556" s="610" t="s">
        <v>38</v>
      </c>
      <c r="D2556" s="611">
        <v>11.41</v>
      </c>
    </row>
    <row r="2557" spans="1:4" ht="38.25" x14ac:dyDescent="0.2">
      <c r="A2557" s="608">
        <v>95757</v>
      </c>
      <c r="B2557" s="609" t="s">
        <v>3231</v>
      </c>
      <c r="C2557" s="610" t="s">
        <v>38</v>
      </c>
      <c r="D2557" s="611">
        <v>7.11</v>
      </c>
    </row>
    <row r="2558" spans="1:4" ht="38.25" x14ac:dyDescent="0.2">
      <c r="A2558" s="608">
        <v>95758</v>
      </c>
      <c r="B2558" s="609" t="s">
        <v>3232</v>
      </c>
      <c r="C2558" s="610" t="s">
        <v>38</v>
      </c>
      <c r="D2558" s="611">
        <v>7.99</v>
      </c>
    </row>
    <row r="2559" spans="1:4" ht="38.25" x14ac:dyDescent="0.2">
      <c r="A2559" s="608">
        <v>95759</v>
      </c>
      <c r="B2559" s="609" t="s">
        <v>3233</v>
      </c>
      <c r="C2559" s="610" t="s">
        <v>38</v>
      </c>
      <c r="D2559" s="611">
        <v>10.24</v>
      </c>
    </row>
    <row r="2560" spans="1:4" ht="38.25" x14ac:dyDescent="0.2">
      <c r="A2560" s="608">
        <v>95760</v>
      </c>
      <c r="B2560" s="609" t="s">
        <v>3234</v>
      </c>
      <c r="C2560" s="610" t="s">
        <v>38</v>
      </c>
      <c r="D2560" s="611">
        <v>12.65</v>
      </c>
    </row>
    <row r="2561" spans="1:4" ht="38.25" x14ac:dyDescent="0.2">
      <c r="A2561" s="608">
        <v>97559</v>
      </c>
      <c r="B2561" s="609" t="s">
        <v>4238</v>
      </c>
      <c r="C2561" s="610" t="s">
        <v>38</v>
      </c>
      <c r="D2561" s="611">
        <v>6.62</v>
      </c>
    </row>
    <row r="2562" spans="1:4" ht="38.25" x14ac:dyDescent="0.2">
      <c r="A2562" s="608">
        <v>97562</v>
      </c>
      <c r="B2562" s="609" t="s">
        <v>4239</v>
      </c>
      <c r="C2562" s="610" t="s">
        <v>38</v>
      </c>
      <c r="D2562" s="611">
        <v>7.91</v>
      </c>
    </row>
    <row r="2563" spans="1:4" ht="38.25" x14ac:dyDescent="0.2">
      <c r="A2563" s="608">
        <v>97564</v>
      </c>
      <c r="B2563" s="609" t="s">
        <v>4240</v>
      </c>
      <c r="C2563" s="610" t="s">
        <v>38</v>
      </c>
      <c r="D2563" s="611">
        <v>9.0399999999999991</v>
      </c>
    </row>
    <row r="2564" spans="1:4" ht="25.5" x14ac:dyDescent="0.2">
      <c r="A2564" s="608">
        <v>91924</v>
      </c>
      <c r="B2564" s="609" t="s">
        <v>2244</v>
      </c>
      <c r="C2564" s="610" t="s">
        <v>18</v>
      </c>
      <c r="D2564" s="611">
        <v>1.94</v>
      </c>
    </row>
    <row r="2565" spans="1:4" ht="25.5" x14ac:dyDescent="0.2">
      <c r="A2565" s="608">
        <v>91925</v>
      </c>
      <c r="B2565" s="609" t="s">
        <v>2245</v>
      </c>
      <c r="C2565" s="610" t="s">
        <v>18</v>
      </c>
      <c r="D2565" s="611">
        <v>2.77</v>
      </c>
    </row>
    <row r="2566" spans="1:4" ht="25.5" x14ac:dyDescent="0.2">
      <c r="A2566" s="608">
        <v>91926</v>
      </c>
      <c r="B2566" s="609" t="s">
        <v>2246</v>
      </c>
      <c r="C2566" s="610" t="s">
        <v>18</v>
      </c>
      <c r="D2566" s="611">
        <v>2.83</v>
      </c>
    </row>
    <row r="2567" spans="1:4" ht="25.5" x14ac:dyDescent="0.2">
      <c r="A2567" s="608">
        <v>91927</v>
      </c>
      <c r="B2567" s="609" t="s">
        <v>2247</v>
      </c>
      <c r="C2567" s="610" t="s">
        <v>18</v>
      </c>
      <c r="D2567" s="611">
        <v>3.76</v>
      </c>
    </row>
    <row r="2568" spans="1:4" ht="25.5" x14ac:dyDescent="0.2">
      <c r="A2568" s="608">
        <v>91928</v>
      </c>
      <c r="B2568" s="609" t="s">
        <v>2248</v>
      </c>
      <c r="C2568" s="610" t="s">
        <v>18</v>
      </c>
      <c r="D2568" s="611">
        <v>4.62</v>
      </c>
    </row>
    <row r="2569" spans="1:4" ht="25.5" x14ac:dyDescent="0.2">
      <c r="A2569" s="608">
        <v>91929</v>
      </c>
      <c r="B2569" s="609" t="s">
        <v>2249</v>
      </c>
      <c r="C2569" s="610" t="s">
        <v>18</v>
      </c>
      <c r="D2569" s="611">
        <v>5.28</v>
      </c>
    </row>
    <row r="2570" spans="1:4" ht="25.5" x14ac:dyDescent="0.2">
      <c r="A2570" s="608">
        <v>91930</v>
      </c>
      <c r="B2570" s="609" t="s">
        <v>2250</v>
      </c>
      <c r="C2570" s="610" t="s">
        <v>18</v>
      </c>
      <c r="D2570" s="611">
        <v>6.35</v>
      </c>
    </row>
    <row r="2571" spans="1:4" ht="25.5" x14ac:dyDescent="0.2">
      <c r="A2571" s="608">
        <v>91931</v>
      </c>
      <c r="B2571" s="609" t="s">
        <v>2251</v>
      </c>
      <c r="C2571" s="610" t="s">
        <v>18</v>
      </c>
      <c r="D2571" s="611">
        <v>7.12</v>
      </c>
    </row>
    <row r="2572" spans="1:4" ht="25.5" x14ac:dyDescent="0.2">
      <c r="A2572" s="608">
        <v>91932</v>
      </c>
      <c r="B2572" s="609" t="s">
        <v>2252</v>
      </c>
      <c r="C2572" s="610" t="s">
        <v>18</v>
      </c>
      <c r="D2572" s="611">
        <v>10.48</v>
      </c>
    </row>
    <row r="2573" spans="1:4" ht="25.5" x14ac:dyDescent="0.2">
      <c r="A2573" s="608">
        <v>91933</v>
      </c>
      <c r="B2573" s="609" t="s">
        <v>2253</v>
      </c>
      <c r="C2573" s="610" t="s">
        <v>18</v>
      </c>
      <c r="D2573" s="611">
        <v>11.22</v>
      </c>
    </row>
    <row r="2574" spans="1:4" ht="25.5" x14ac:dyDescent="0.2">
      <c r="A2574" s="608">
        <v>91934</v>
      </c>
      <c r="B2574" s="609" t="s">
        <v>2254</v>
      </c>
      <c r="C2574" s="610" t="s">
        <v>18</v>
      </c>
      <c r="D2574" s="611">
        <v>16.04</v>
      </c>
    </row>
    <row r="2575" spans="1:4" ht="25.5" x14ac:dyDescent="0.2">
      <c r="A2575" s="608">
        <v>91935</v>
      </c>
      <c r="B2575" s="609" t="s">
        <v>2255</v>
      </c>
      <c r="C2575" s="610" t="s">
        <v>18</v>
      </c>
      <c r="D2575" s="611">
        <v>17.100000000000001</v>
      </c>
    </row>
    <row r="2576" spans="1:4" ht="25.5" x14ac:dyDescent="0.2">
      <c r="A2576" s="608">
        <v>92979</v>
      </c>
      <c r="B2576" s="609" t="s">
        <v>2553</v>
      </c>
      <c r="C2576" s="610" t="s">
        <v>18</v>
      </c>
      <c r="D2576" s="611">
        <v>7.28</v>
      </c>
    </row>
    <row r="2577" spans="1:4" ht="25.5" x14ac:dyDescent="0.2">
      <c r="A2577" s="608">
        <v>92980</v>
      </c>
      <c r="B2577" s="609" t="s">
        <v>2554</v>
      </c>
      <c r="C2577" s="610" t="s">
        <v>18</v>
      </c>
      <c r="D2577" s="611">
        <v>7.92</v>
      </c>
    </row>
    <row r="2578" spans="1:4" ht="25.5" x14ac:dyDescent="0.2">
      <c r="A2578" s="608">
        <v>92981</v>
      </c>
      <c r="B2578" s="609" t="s">
        <v>2555</v>
      </c>
      <c r="C2578" s="610" t="s">
        <v>18</v>
      </c>
      <c r="D2578" s="611">
        <v>11.2</v>
      </c>
    </row>
    <row r="2579" spans="1:4" ht="25.5" x14ac:dyDescent="0.2">
      <c r="A2579" s="608">
        <v>92982</v>
      </c>
      <c r="B2579" s="609" t="s">
        <v>2556</v>
      </c>
      <c r="C2579" s="610" t="s">
        <v>18</v>
      </c>
      <c r="D2579" s="611">
        <v>12.11</v>
      </c>
    </row>
    <row r="2580" spans="1:4" ht="25.5" x14ac:dyDescent="0.2">
      <c r="A2580" s="608">
        <v>92983</v>
      </c>
      <c r="B2580" s="609" t="s">
        <v>2557</v>
      </c>
      <c r="C2580" s="610" t="s">
        <v>18</v>
      </c>
      <c r="D2580" s="611">
        <v>19.079999999999998</v>
      </c>
    </row>
    <row r="2581" spans="1:4" ht="25.5" x14ac:dyDescent="0.2">
      <c r="A2581" s="608">
        <v>92984</v>
      </c>
      <c r="B2581" s="609" t="s">
        <v>2558</v>
      </c>
      <c r="C2581" s="610" t="s">
        <v>18</v>
      </c>
      <c r="D2581" s="611">
        <v>19.59</v>
      </c>
    </row>
    <row r="2582" spans="1:4" ht="25.5" x14ac:dyDescent="0.2">
      <c r="A2582" s="608">
        <v>92985</v>
      </c>
      <c r="B2582" s="609" t="s">
        <v>2559</v>
      </c>
      <c r="C2582" s="610" t="s">
        <v>18</v>
      </c>
      <c r="D2582" s="611">
        <v>25.76</v>
      </c>
    </row>
    <row r="2583" spans="1:4" ht="25.5" x14ac:dyDescent="0.2">
      <c r="A2583" s="608">
        <v>92986</v>
      </c>
      <c r="B2583" s="609" t="s">
        <v>2560</v>
      </c>
      <c r="C2583" s="610" t="s">
        <v>18</v>
      </c>
      <c r="D2583" s="611">
        <v>26.52</v>
      </c>
    </row>
    <row r="2584" spans="1:4" ht="25.5" x14ac:dyDescent="0.2">
      <c r="A2584" s="608">
        <v>92987</v>
      </c>
      <c r="B2584" s="609" t="s">
        <v>2561</v>
      </c>
      <c r="C2584" s="610" t="s">
        <v>18</v>
      </c>
      <c r="D2584" s="611">
        <v>37.18</v>
      </c>
    </row>
    <row r="2585" spans="1:4" ht="25.5" x14ac:dyDescent="0.2">
      <c r="A2585" s="608">
        <v>92988</v>
      </c>
      <c r="B2585" s="609" t="s">
        <v>2562</v>
      </c>
      <c r="C2585" s="610" t="s">
        <v>18</v>
      </c>
      <c r="D2585" s="611">
        <v>37.28</v>
      </c>
    </row>
    <row r="2586" spans="1:4" ht="25.5" x14ac:dyDescent="0.2">
      <c r="A2586" s="608">
        <v>92989</v>
      </c>
      <c r="B2586" s="609" t="s">
        <v>2563</v>
      </c>
      <c r="C2586" s="610" t="s">
        <v>18</v>
      </c>
      <c r="D2586" s="611">
        <v>51.75</v>
      </c>
    </row>
    <row r="2587" spans="1:4" ht="25.5" x14ac:dyDescent="0.2">
      <c r="A2587" s="608">
        <v>92990</v>
      </c>
      <c r="B2587" s="609" t="s">
        <v>2564</v>
      </c>
      <c r="C2587" s="610" t="s">
        <v>18</v>
      </c>
      <c r="D2587" s="611">
        <v>51.15</v>
      </c>
    </row>
    <row r="2588" spans="1:4" ht="25.5" x14ac:dyDescent="0.2">
      <c r="A2588" s="608">
        <v>92991</v>
      </c>
      <c r="B2588" s="609" t="s">
        <v>2565</v>
      </c>
      <c r="C2588" s="610" t="s">
        <v>18</v>
      </c>
      <c r="D2588" s="611">
        <v>67.56</v>
      </c>
    </row>
    <row r="2589" spans="1:4" ht="25.5" x14ac:dyDescent="0.2">
      <c r="A2589" s="608">
        <v>92992</v>
      </c>
      <c r="B2589" s="609" t="s">
        <v>2566</v>
      </c>
      <c r="C2589" s="610" t="s">
        <v>18</v>
      </c>
      <c r="D2589" s="611">
        <v>67.599999999999994</v>
      </c>
    </row>
    <row r="2590" spans="1:4" ht="25.5" x14ac:dyDescent="0.2">
      <c r="A2590" s="608">
        <v>92993</v>
      </c>
      <c r="B2590" s="609" t="s">
        <v>2567</v>
      </c>
      <c r="C2590" s="610" t="s">
        <v>18</v>
      </c>
      <c r="D2590" s="611">
        <v>86.68</v>
      </c>
    </row>
    <row r="2591" spans="1:4" ht="25.5" x14ac:dyDescent="0.2">
      <c r="A2591" s="608">
        <v>92994</v>
      </c>
      <c r="B2591" s="609" t="s">
        <v>2568</v>
      </c>
      <c r="C2591" s="610" t="s">
        <v>18</v>
      </c>
      <c r="D2591" s="611">
        <v>87.54</v>
      </c>
    </row>
    <row r="2592" spans="1:4" ht="25.5" x14ac:dyDescent="0.2">
      <c r="A2592" s="608">
        <v>92995</v>
      </c>
      <c r="B2592" s="609" t="s">
        <v>2569</v>
      </c>
      <c r="C2592" s="610" t="s">
        <v>18</v>
      </c>
      <c r="D2592" s="611">
        <v>107.88</v>
      </c>
    </row>
    <row r="2593" spans="1:4" ht="25.5" x14ac:dyDescent="0.2">
      <c r="A2593" s="608">
        <v>92996</v>
      </c>
      <c r="B2593" s="609" t="s">
        <v>2570</v>
      </c>
      <c r="C2593" s="610" t="s">
        <v>18</v>
      </c>
      <c r="D2593" s="611">
        <v>108.18</v>
      </c>
    </row>
    <row r="2594" spans="1:4" ht="25.5" x14ac:dyDescent="0.2">
      <c r="A2594" s="608">
        <v>92997</v>
      </c>
      <c r="B2594" s="609" t="s">
        <v>2571</v>
      </c>
      <c r="C2594" s="610" t="s">
        <v>18</v>
      </c>
      <c r="D2594" s="611">
        <v>131.11000000000001</v>
      </c>
    </row>
    <row r="2595" spans="1:4" ht="25.5" x14ac:dyDescent="0.2">
      <c r="A2595" s="608">
        <v>92998</v>
      </c>
      <c r="B2595" s="609" t="s">
        <v>2572</v>
      </c>
      <c r="C2595" s="610" t="s">
        <v>18</v>
      </c>
      <c r="D2595" s="611">
        <v>132.37</v>
      </c>
    </row>
    <row r="2596" spans="1:4" ht="25.5" x14ac:dyDescent="0.2">
      <c r="A2596" s="608">
        <v>92999</v>
      </c>
      <c r="B2596" s="609" t="s">
        <v>2573</v>
      </c>
      <c r="C2596" s="610" t="s">
        <v>18</v>
      </c>
      <c r="D2596" s="611">
        <v>172.76</v>
      </c>
    </row>
    <row r="2597" spans="1:4" ht="25.5" x14ac:dyDescent="0.2">
      <c r="A2597" s="608">
        <v>93000</v>
      </c>
      <c r="B2597" s="609" t="s">
        <v>2574</v>
      </c>
      <c r="C2597" s="610" t="s">
        <v>18</v>
      </c>
      <c r="D2597" s="611">
        <v>173.81</v>
      </c>
    </row>
    <row r="2598" spans="1:4" ht="25.5" x14ac:dyDescent="0.2">
      <c r="A2598" s="608">
        <v>93001</v>
      </c>
      <c r="B2598" s="609" t="s">
        <v>2575</v>
      </c>
      <c r="C2598" s="610" t="s">
        <v>18</v>
      </c>
      <c r="D2598" s="611">
        <v>211.04</v>
      </c>
    </row>
    <row r="2599" spans="1:4" ht="25.5" x14ac:dyDescent="0.2">
      <c r="A2599" s="608">
        <v>93002</v>
      </c>
      <c r="B2599" s="609" t="s">
        <v>2576</v>
      </c>
      <c r="C2599" s="610" t="s">
        <v>18</v>
      </c>
      <c r="D2599" s="611">
        <v>216.96</v>
      </c>
    </row>
    <row r="2600" spans="1:4" ht="25.5" x14ac:dyDescent="0.2">
      <c r="A2600" s="608">
        <v>101884</v>
      </c>
      <c r="B2600" s="609" t="s">
        <v>11304</v>
      </c>
      <c r="C2600" s="610" t="s">
        <v>18</v>
      </c>
      <c r="D2600" s="611">
        <v>7.13</v>
      </c>
    </row>
    <row r="2601" spans="1:4" ht="25.5" x14ac:dyDescent="0.2">
      <c r="A2601" s="608">
        <v>101885</v>
      </c>
      <c r="B2601" s="609" t="s">
        <v>11305</v>
      </c>
      <c r="C2601" s="610" t="s">
        <v>18</v>
      </c>
      <c r="D2601" s="611">
        <v>7.77</v>
      </c>
    </row>
    <row r="2602" spans="1:4" ht="25.5" x14ac:dyDescent="0.2">
      <c r="A2602" s="608">
        <v>101886</v>
      </c>
      <c r="B2602" s="609" t="s">
        <v>11306</v>
      </c>
      <c r="C2602" s="610" t="s">
        <v>18</v>
      </c>
      <c r="D2602" s="611">
        <v>11.02</v>
      </c>
    </row>
    <row r="2603" spans="1:4" ht="25.5" x14ac:dyDescent="0.2">
      <c r="A2603" s="608">
        <v>101887</v>
      </c>
      <c r="B2603" s="609" t="s">
        <v>11307</v>
      </c>
      <c r="C2603" s="610" t="s">
        <v>18</v>
      </c>
      <c r="D2603" s="611">
        <v>11.93</v>
      </c>
    </row>
    <row r="2604" spans="1:4" ht="25.5" x14ac:dyDescent="0.2">
      <c r="A2604" s="608">
        <v>101888</v>
      </c>
      <c r="B2604" s="609" t="s">
        <v>11308</v>
      </c>
      <c r="C2604" s="610" t="s">
        <v>18</v>
      </c>
      <c r="D2604" s="611">
        <v>17.670000000000002</v>
      </c>
    </row>
    <row r="2605" spans="1:4" ht="25.5" x14ac:dyDescent="0.2">
      <c r="A2605" s="608">
        <v>101889</v>
      </c>
      <c r="B2605" s="609" t="s">
        <v>11309</v>
      </c>
      <c r="C2605" s="610" t="s">
        <v>18</v>
      </c>
      <c r="D2605" s="611">
        <v>18.18</v>
      </c>
    </row>
    <row r="2606" spans="1:4" ht="25.5" x14ac:dyDescent="0.2">
      <c r="A2606" s="608">
        <v>91936</v>
      </c>
      <c r="B2606" s="609" t="s">
        <v>2256</v>
      </c>
      <c r="C2606" s="610" t="s">
        <v>38</v>
      </c>
      <c r="D2606" s="611">
        <v>8.5399999999999991</v>
      </c>
    </row>
    <row r="2607" spans="1:4" ht="25.5" x14ac:dyDescent="0.2">
      <c r="A2607" s="608">
        <v>91937</v>
      </c>
      <c r="B2607" s="609" t="s">
        <v>2257</v>
      </c>
      <c r="C2607" s="610" t="s">
        <v>38</v>
      </c>
      <c r="D2607" s="611">
        <v>7.26</v>
      </c>
    </row>
    <row r="2608" spans="1:4" ht="25.5" x14ac:dyDescent="0.2">
      <c r="A2608" s="608">
        <v>91939</v>
      </c>
      <c r="B2608" s="609" t="s">
        <v>2258</v>
      </c>
      <c r="C2608" s="610" t="s">
        <v>38</v>
      </c>
      <c r="D2608" s="611">
        <v>17.940000000000001</v>
      </c>
    </row>
    <row r="2609" spans="1:4" ht="25.5" x14ac:dyDescent="0.2">
      <c r="A2609" s="608">
        <v>91940</v>
      </c>
      <c r="B2609" s="609" t="s">
        <v>2259</v>
      </c>
      <c r="C2609" s="610" t="s">
        <v>38</v>
      </c>
      <c r="D2609" s="611">
        <v>9.59</v>
      </c>
    </row>
    <row r="2610" spans="1:4" ht="25.5" x14ac:dyDescent="0.2">
      <c r="A2610" s="608">
        <v>91941</v>
      </c>
      <c r="B2610" s="609" t="s">
        <v>2260</v>
      </c>
      <c r="C2610" s="610" t="s">
        <v>38</v>
      </c>
      <c r="D2610" s="611">
        <v>6.46</v>
      </c>
    </row>
    <row r="2611" spans="1:4" ht="25.5" x14ac:dyDescent="0.2">
      <c r="A2611" s="608">
        <v>91942</v>
      </c>
      <c r="B2611" s="609" t="s">
        <v>2261</v>
      </c>
      <c r="C2611" s="610" t="s">
        <v>38</v>
      </c>
      <c r="D2611" s="611">
        <v>22.02</v>
      </c>
    </row>
    <row r="2612" spans="1:4" ht="25.5" x14ac:dyDescent="0.2">
      <c r="A2612" s="608">
        <v>91943</v>
      </c>
      <c r="B2612" s="609" t="s">
        <v>2262</v>
      </c>
      <c r="C2612" s="610" t="s">
        <v>38</v>
      </c>
      <c r="D2612" s="611">
        <v>12.41</v>
      </c>
    </row>
    <row r="2613" spans="1:4" ht="25.5" x14ac:dyDescent="0.2">
      <c r="A2613" s="608">
        <v>91944</v>
      </c>
      <c r="B2613" s="609" t="s">
        <v>2263</v>
      </c>
      <c r="C2613" s="610" t="s">
        <v>38</v>
      </c>
      <c r="D2613" s="611">
        <v>8.82</v>
      </c>
    </row>
    <row r="2614" spans="1:4" ht="25.5" x14ac:dyDescent="0.2">
      <c r="A2614" s="608">
        <v>92865</v>
      </c>
      <c r="B2614" s="609" t="s">
        <v>565</v>
      </c>
      <c r="C2614" s="610" t="s">
        <v>38</v>
      </c>
      <c r="D2614" s="611">
        <v>7.09</v>
      </c>
    </row>
    <row r="2615" spans="1:4" ht="25.5" x14ac:dyDescent="0.2">
      <c r="A2615" s="608">
        <v>92866</v>
      </c>
      <c r="B2615" s="609" t="s">
        <v>566</v>
      </c>
      <c r="C2615" s="610" t="s">
        <v>38</v>
      </c>
      <c r="D2615" s="611">
        <v>5.62</v>
      </c>
    </row>
    <row r="2616" spans="1:4" ht="25.5" x14ac:dyDescent="0.2">
      <c r="A2616" s="608">
        <v>92867</v>
      </c>
      <c r="B2616" s="609" t="s">
        <v>567</v>
      </c>
      <c r="C2616" s="610" t="s">
        <v>38</v>
      </c>
      <c r="D2616" s="611">
        <v>17.61</v>
      </c>
    </row>
    <row r="2617" spans="1:4" ht="25.5" x14ac:dyDescent="0.2">
      <c r="A2617" s="608">
        <v>92868</v>
      </c>
      <c r="B2617" s="609" t="s">
        <v>2524</v>
      </c>
      <c r="C2617" s="610" t="s">
        <v>38</v>
      </c>
      <c r="D2617" s="611">
        <v>9.26</v>
      </c>
    </row>
    <row r="2618" spans="1:4" ht="25.5" x14ac:dyDescent="0.2">
      <c r="A2618" s="608">
        <v>92869</v>
      </c>
      <c r="B2618" s="609" t="s">
        <v>2525</v>
      </c>
      <c r="C2618" s="610" t="s">
        <v>38</v>
      </c>
      <c r="D2618" s="611">
        <v>6.13</v>
      </c>
    </row>
    <row r="2619" spans="1:4" ht="25.5" x14ac:dyDescent="0.2">
      <c r="A2619" s="608">
        <v>92870</v>
      </c>
      <c r="B2619" s="609" t="s">
        <v>568</v>
      </c>
      <c r="C2619" s="610" t="s">
        <v>38</v>
      </c>
      <c r="D2619" s="611">
        <v>21.54</v>
      </c>
    </row>
    <row r="2620" spans="1:4" ht="25.5" x14ac:dyDescent="0.2">
      <c r="A2620" s="608">
        <v>92871</v>
      </c>
      <c r="B2620" s="609" t="s">
        <v>2526</v>
      </c>
      <c r="C2620" s="610" t="s">
        <v>38</v>
      </c>
      <c r="D2620" s="611">
        <v>11.93</v>
      </c>
    </row>
    <row r="2621" spans="1:4" ht="25.5" x14ac:dyDescent="0.2">
      <c r="A2621" s="608">
        <v>92872</v>
      </c>
      <c r="B2621" s="609" t="s">
        <v>2527</v>
      </c>
      <c r="C2621" s="610" t="s">
        <v>38</v>
      </c>
      <c r="D2621" s="611">
        <v>8.34</v>
      </c>
    </row>
    <row r="2622" spans="1:4" ht="25.5" x14ac:dyDescent="0.2">
      <c r="A2622" s="608">
        <v>95777</v>
      </c>
      <c r="B2622" s="609" t="s">
        <v>3235</v>
      </c>
      <c r="C2622" s="610" t="s">
        <v>38</v>
      </c>
      <c r="D2622" s="611">
        <v>19.18</v>
      </c>
    </row>
    <row r="2623" spans="1:4" ht="25.5" x14ac:dyDescent="0.2">
      <c r="A2623" s="608">
        <v>95778</v>
      </c>
      <c r="B2623" s="609" t="s">
        <v>3236</v>
      </c>
      <c r="C2623" s="610" t="s">
        <v>38</v>
      </c>
      <c r="D2623" s="611">
        <v>19.68</v>
      </c>
    </row>
    <row r="2624" spans="1:4" ht="25.5" x14ac:dyDescent="0.2">
      <c r="A2624" s="608">
        <v>95779</v>
      </c>
      <c r="B2624" s="609" t="s">
        <v>3237</v>
      </c>
      <c r="C2624" s="610" t="s">
        <v>38</v>
      </c>
      <c r="D2624" s="611">
        <v>18.02</v>
      </c>
    </row>
    <row r="2625" spans="1:4" ht="25.5" x14ac:dyDescent="0.2">
      <c r="A2625" s="608">
        <v>95780</v>
      </c>
      <c r="B2625" s="609" t="s">
        <v>3238</v>
      </c>
      <c r="C2625" s="610" t="s">
        <v>38</v>
      </c>
      <c r="D2625" s="611">
        <v>21.92</v>
      </c>
    </row>
    <row r="2626" spans="1:4" ht="25.5" x14ac:dyDescent="0.2">
      <c r="A2626" s="608">
        <v>95781</v>
      </c>
      <c r="B2626" s="609" t="s">
        <v>3239</v>
      </c>
      <c r="C2626" s="610" t="s">
        <v>38</v>
      </c>
      <c r="D2626" s="611">
        <v>22.29</v>
      </c>
    </row>
    <row r="2627" spans="1:4" ht="25.5" x14ac:dyDescent="0.2">
      <c r="A2627" s="608">
        <v>95782</v>
      </c>
      <c r="B2627" s="609" t="s">
        <v>680</v>
      </c>
      <c r="C2627" s="610" t="s">
        <v>38</v>
      </c>
      <c r="D2627" s="611">
        <v>23.25</v>
      </c>
    </row>
    <row r="2628" spans="1:4" ht="25.5" x14ac:dyDescent="0.2">
      <c r="A2628" s="608">
        <v>95785</v>
      </c>
      <c r="B2628" s="609" t="s">
        <v>3240</v>
      </c>
      <c r="C2628" s="610" t="s">
        <v>38</v>
      </c>
      <c r="D2628" s="611">
        <v>26.53</v>
      </c>
    </row>
    <row r="2629" spans="1:4" ht="25.5" x14ac:dyDescent="0.2">
      <c r="A2629" s="608">
        <v>95787</v>
      </c>
      <c r="B2629" s="609" t="s">
        <v>681</v>
      </c>
      <c r="C2629" s="610" t="s">
        <v>38</v>
      </c>
      <c r="D2629" s="611">
        <v>19.29</v>
      </c>
    </row>
    <row r="2630" spans="1:4" ht="25.5" x14ac:dyDescent="0.2">
      <c r="A2630" s="608">
        <v>95789</v>
      </c>
      <c r="B2630" s="609" t="s">
        <v>682</v>
      </c>
      <c r="C2630" s="610" t="s">
        <v>38</v>
      </c>
      <c r="D2630" s="611">
        <v>24.12</v>
      </c>
    </row>
    <row r="2631" spans="1:4" ht="25.5" x14ac:dyDescent="0.2">
      <c r="A2631" s="608">
        <v>95791</v>
      </c>
      <c r="B2631" s="609" t="s">
        <v>683</v>
      </c>
      <c r="C2631" s="610" t="s">
        <v>38</v>
      </c>
      <c r="D2631" s="611">
        <v>31.33</v>
      </c>
    </row>
    <row r="2632" spans="1:4" ht="25.5" x14ac:dyDescent="0.2">
      <c r="A2632" s="608">
        <v>95795</v>
      </c>
      <c r="B2632" s="609" t="s">
        <v>3241</v>
      </c>
      <c r="C2632" s="610" t="s">
        <v>38</v>
      </c>
      <c r="D2632" s="611">
        <v>22.25</v>
      </c>
    </row>
    <row r="2633" spans="1:4" ht="25.5" x14ac:dyDescent="0.2">
      <c r="A2633" s="608">
        <v>95796</v>
      </c>
      <c r="B2633" s="609" t="s">
        <v>3242</v>
      </c>
      <c r="C2633" s="610" t="s">
        <v>38</v>
      </c>
      <c r="D2633" s="611">
        <v>28.37</v>
      </c>
    </row>
    <row r="2634" spans="1:4" ht="25.5" x14ac:dyDescent="0.2">
      <c r="A2634" s="608">
        <v>95797</v>
      </c>
      <c r="B2634" s="609" t="s">
        <v>3243</v>
      </c>
      <c r="C2634" s="610" t="s">
        <v>38</v>
      </c>
      <c r="D2634" s="611">
        <v>36.32</v>
      </c>
    </row>
    <row r="2635" spans="1:4" ht="25.5" x14ac:dyDescent="0.2">
      <c r="A2635" s="608">
        <v>95801</v>
      </c>
      <c r="B2635" s="609" t="s">
        <v>3244</v>
      </c>
      <c r="C2635" s="610" t="s">
        <v>38</v>
      </c>
      <c r="D2635" s="611">
        <v>26.8</v>
      </c>
    </row>
    <row r="2636" spans="1:4" ht="25.5" x14ac:dyDescent="0.2">
      <c r="A2636" s="608">
        <v>95802</v>
      </c>
      <c r="B2636" s="609" t="s">
        <v>3245</v>
      </c>
      <c r="C2636" s="610" t="s">
        <v>38</v>
      </c>
      <c r="D2636" s="611">
        <v>29.94</v>
      </c>
    </row>
    <row r="2637" spans="1:4" ht="25.5" x14ac:dyDescent="0.2">
      <c r="A2637" s="608">
        <v>95803</v>
      </c>
      <c r="B2637" s="609" t="s">
        <v>3246</v>
      </c>
      <c r="C2637" s="610" t="s">
        <v>38</v>
      </c>
      <c r="D2637" s="611">
        <v>40.090000000000003</v>
      </c>
    </row>
    <row r="2638" spans="1:4" ht="25.5" x14ac:dyDescent="0.2">
      <c r="A2638" s="608">
        <v>95804</v>
      </c>
      <c r="B2638" s="609" t="s">
        <v>3247</v>
      </c>
      <c r="C2638" s="610" t="s">
        <v>38</v>
      </c>
      <c r="D2638" s="611">
        <v>15.87</v>
      </c>
    </row>
    <row r="2639" spans="1:4" ht="25.5" x14ac:dyDescent="0.2">
      <c r="A2639" s="608">
        <v>95805</v>
      </c>
      <c r="B2639" s="609" t="s">
        <v>3248</v>
      </c>
      <c r="C2639" s="610" t="s">
        <v>38</v>
      </c>
      <c r="D2639" s="611">
        <v>16.03</v>
      </c>
    </row>
    <row r="2640" spans="1:4" ht="25.5" x14ac:dyDescent="0.2">
      <c r="A2640" s="608">
        <v>95806</v>
      </c>
      <c r="B2640" s="609" t="s">
        <v>3249</v>
      </c>
      <c r="C2640" s="610" t="s">
        <v>38</v>
      </c>
      <c r="D2640" s="611">
        <v>16.53</v>
      </c>
    </row>
    <row r="2641" spans="1:4" ht="25.5" x14ac:dyDescent="0.2">
      <c r="A2641" s="608">
        <v>95807</v>
      </c>
      <c r="B2641" s="609" t="s">
        <v>3250</v>
      </c>
      <c r="C2641" s="610" t="s">
        <v>38</v>
      </c>
      <c r="D2641" s="611">
        <v>18.22</v>
      </c>
    </row>
    <row r="2642" spans="1:4" ht="25.5" x14ac:dyDescent="0.2">
      <c r="A2642" s="608">
        <v>95808</v>
      </c>
      <c r="B2642" s="609" t="s">
        <v>3251</v>
      </c>
      <c r="C2642" s="610" t="s">
        <v>38</v>
      </c>
      <c r="D2642" s="611">
        <v>18.66</v>
      </c>
    </row>
    <row r="2643" spans="1:4" ht="25.5" x14ac:dyDescent="0.2">
      <c r="A2643" s="608">
        <v>95809</v>
      </c>
      <c r="B2643" s="609" t="s">
        <v>3252</v>
      </c>
      <c r="C2643" s="610" t="s">
        <v>38</v>
      </c>
      <c r="D2643" s="611">
        <v>20.49</v>
      </c>
    </row>
    <row r="2644" spans="1:4" ht="25.5" x14ac:dyDescent="0.2">
      <c r="A2644" s="608">
        <v>95810</v>
      </c>
      <c r="B2644" s="609" t="s">
        <v>3253</v>
      </c>
      <c r="C2644" s="610" t="s">
        <v>38</v>
      </c>
      <c r="D2644" s="611">
        <v>9.93</v>
      </c>
    </row>
    <row r="2645" spans="1:4" ht="25.5" x14ac:dyDescent="0.2">
      <c r="A2645" s="608">
        <v>95811</v>
      </c>
      <c r="B2645" s="609" t="s">
        <v>3254</v>
      </c>
      <c r="C2645" s="610" t="s">
        <v>38</v>
      </c>
      <c r="D2645" s="611">
        <v>10.36</v>
      </c>
    </row>
    <row r="2646" spans="1:4" ht="25.5" x14ac:dyDescent="0.2">
      <c r="A2646" s="608">
        <v>95812</v>
      </c>
      <c r="B2646" s="609" t="s">
        <v>3255</v>
      </c>
      <c r="C2646" s="610" t="s">
        <v>38</v>
      </c>
      <c r="D2646" s="611">
        <v>12.19</v>
      </c>
    </row>
    <row r="2647" spans="1:4" ht="25.5" x14ac:dyDescent="0.2">
      <c r="A2647" s="608">
        <v>95813</v>
      </c>
      <c r="B2647" s="609" t="s">
        <v>3256</v>
      </c>
      <c r="C2647" s="610" t="s">
        <v>38</v>
      </c>
      <c r="D2647" s="611">
        <v>11.94</v>
      </c>
    </row>
    <row r="2648" spans="1:4" ht="25.5" x14ac:dyDescent="0.2">
      <c r="A2648" s="608">
        <v>95814</v>
      </c>
      <c r="B2648" s="609" t="s">
        <v>3257</v>
      </c>
      <c r="C2648" s="610" t="s">
        <v>38</v>
      </c>
      <c r="D2648" s="611">
        <v>12.59</v>
      </c>
    </row>
    <row r="2649" spans="1:4" ht="25.5" x14ac:dyDescent="0.2">
      <c r="A2649" s="608">
        <v>95815</v>
      </c>
      <c r="B2649" s="609" t="s">
        <v>3258</v>
      </c>
      <c r="C2649" s="610" t="s">
        <v>38</v>
      </c>
      <c r="D2649" s="611">
        <v>16.11</v>
      </c>
    </row>
    <row r="2650" spans="1:4" ht="25.5" x14ac:dyDescent="0.2">
      <c r="A2650" s="608">
        <v>95816</v>
      </c>
      <c r="B2650" s="609" t="s">
        <v>3259</v>
      </c>
      <c r="C2650" s="610" t="s">
        <v>38</v>
      </c>
      <c r="D2650" s="611">
        <v>22.41</v>
      </c>
    </row>
    <row r="2651" spans="1:4" ht="25.5" x14ac:dyDescent="0.2">
      <c r="A2651" s="608">
        <v>95817</v>
      </c>
      <c r="B2651" s="609" t="s">
        <v>3260</v>
      </c>
      <c r="C2651" s="610" t="s">
        <v>38</v>
      </c>
      <c r="D2651" s="611">
        <v>22.97</v>
      </c>
    </row>
    <row r="2652" spans="1:4" ht="25.5" x14ac:dyDescent="0.2">
      <c r="A2652" s="608">
        <v>95818</v>
      </c>
      <c r="B2652" s="609" t="s">
        <v>3261</v>
      </c>
      <c r="C2652" s="610" t="s">
        <v>38</v>
      </c>
      <c r="D2652" s="611">
        <v>27.73</v>
      </c>
    </row>
    <row r="2653" spans="1:4" ht="25.5" x14ac:dyDescent="0.2">
      <c r="A2653" s="608">
        <v>97881</v>
      </c>
      <c r="B2653" s="609" t="s">
        <v>12900</v>
      </c>
      <c r="C2653" s="610" t="s">
        <v>38</v>
      </c>
      <c r="D2653" s="611">
        <v>85.48</v>
      </c>
    </row>
    <row r="2654" spans="1:4" ht="25.5" x14ac:dyDescent="0.2">
      <c r="A2654" s="608">
        <v>97882</v>
      </c>
      <c r="B2654" s="609" t="s">
        <v>12901</v>
      </c>
      <c r="C2654" s="610" t="s">
        <v>38</v>
      </c>
      <c r="D2654" s="611">
        <v>134.06</v>
      </c>
    </row>
    <row r="2655" spans="1:4" ht="25.5" x14ac:dyDescent="0.2">
      <c r="A2655" s="608">
        <v>97883</v>
      </c>
      <c r="B2655" s="609" t="s">
        <v>12902</v>
      </c>
      <c r="C2655" s="610" t="s">
        <v>38</v>
      </c>
      <c r="D2655" s="611">
        <v>256.39999999999998</v>
      </c>
    </row>
    <row r="2656" spans="1:4" ht="25.5" x14ac:dyDescent="0.2">
      <c r="A2656" s="608">
        <v>97884</v>
      </c>
      <c r="B2656" s="609" t="s">
        <v>12903</v>
      </c>
      <c r="C2656" s="610" t="s">
        <v>38</v>
      </c>
      <c r="D2656" s="611">
        <v>493.8</v>
      </c>
    </row>
    <row r="2657" spans="1:4" ht="25.5" x14ac:dyDescent="0.2">
      <c r="A2657" s="608">
        <v>97885</v>
      </c>
      <c r="B2657" s="609" t="s">
        <v>12904</v>
      </c>
      <c r="C2657" s="610" t="s">
        <v>38</v>
      </c>
      <c r="D2657" s="611">
        <v>764.55</v>
      </c>
    </row>
    <row r="2658" spans="1:4" ht="38.25" x14ac:dyDescent="0.2">
      <c r="A2658" s="608">
        <v>97886</v>
      </c>
      <c r="B2658" s="609" t="s">
        <v>12905</v>
      </c>
      <c r="C2658" s="610" t="s">
        <v>38</v>
      </c>
      <c r="D2658" s="611">
        <v>134.53</v>
      </c>
    </row>
    <row r="2659" spans="1:4" ht="38.25" x14ac:dyDescent="0.2">
      <c r="A2659" s="608">
        <v>97887</v>
      </c>
      <c r="B2659" s="609" t="s">
        <v>12906</v>
      </c>
      <c r="C2659" s="610" t="s">
        <v>38</v>
      </c>
      <c r="D2659" s="611">
        <v>213.56</v>
      </c>
    </row>
    <row r="2660" spans="1:4" ht="38.25" x14ac:dyDescent="0.2">
      <c r="A2660" s="608">
        <v>97888</v>
      </c>
      <c r="B2660" s="609" t="s">
        <v>12907</v>
      </c>
      <c r="C2660" s="610" t="s">
        <v>38</v>
      </c>
      <c r="D2660" s="611">
        <v>418.5</v>
      </c>
    </row>
    <row r="2661" spans="1:4" ht="38.25" x14ac:dyDescent="0.2">
      <c r="A2661" s="608">
        <v>97889</v>
      </c>
      <c r="B2661" s="609" t="s">
        <v>12908</v>
      </c>
      <c r="C2661" s="610" t="s">
        <v>38</v>
      </c>
      <c r="D2661" s="611">
        <v>552.54</v>
      </c>
    </row>
    <row r="2662" spans="1:4" ht="38.25" x14ac:dyDescent="0.2">
      <c r="A2662" s="608">
        <v>97890</v>
      </c>
      <c r="B2662" s="609" t="s">
        <v>12909</v>
      </c>
      <c r="C2662" s="610" t="s">
        <v>38</v>
      </c>
      <c r="D2662" s="611">
        <v>643.15</v>
      </c>
    </row>
    <row r="2663" spans="1:4" ht="38.25" x14ac:dyDescent="0.2">
      <c r="A2663" s="608">
        <v>97891</v>
      </c>
      <c r="B2663" s="609" t="s">
        <v>12910</v>
      </c>
      <c r="C2663" s="610" t="s">
        <v>38</v>
      </c>
      <c r="D2663" s="611">
        <v>139.76</v>
      </c>
    </row>
    <row r="2664" spans="1:4" ht="38.25" x14ac:dyDescent="0.2">
      <c r="A2664" s="608">
        <v>97892</v>
      </c>
      <c r="B2664" s="609" t="s">
        <v>12911</v>
      </c>
      <c r="C2664" s="610" t="s">
        <v>38</v>
      </c>
      <c r="D2664" s="611">
        <v>262.43</v>
      </c>
    </row>
    <row r="2665" spans="1:4" ht="38.25" x14ac:dyDescent="0.2">
      <c r="A2665" s="608">
        <v>97893</v>
      </c>
      <c r="B2665" s="609" t="s">
        <v>12912</v>
      </c>
      <c r="C2665" s="610" t="s">
        <v>38</v>
      </c>
      <c r="D2665" s="611">
        <v>353.5</v>
      </c>
    </row>
    <row r="2666" spans="1:4" ht="25.5" x14ac:dyDescent="0.2">
      <c r="A2666" s="608">
        <v>97894</v>
      </c>
      <c r="B2666" s="609" t="s">
        <v>12913</v>
      </c>
      <c r="C2666" s="610" t="s">
        <v>38</v>
      </c>
      <c r="D2666" s="611">
        <v>401.97</v>
      </c>
    </row>
    <row r="2667" spans="1:4" ht="25.5" x14ac:dyDescent="0.2">
      <c r="A2667" s="608">
        <v>93653</v>
      </c>
      <c r="B2667" s="609" t="s">
        <v>11310</v>
      </c>
      <c r="C2667" s="610" t="s">
        <v>38</v>
      </c>
      <c r="D2667" s="611">
        <v>8.9700000000000006</v>
      </c>
    </row>
    <row r="2668" spans="1:4" ht="25.5" x14ac:dyDescent="0.2">
      <c r="A2668" s="608">
        <v>93654</v>
      </c>
      <c r="B2668" s="609" t="s">
        <v>11311</v>
      </c>
      <c r="C2668" s="610" t="s">
        <v>38</v>
      </c>
      <c r="D2668" s="611">
        <v>9.35</v>
      </c>
    </row>
    <row r="2669" spans="1:4" ht="25.5" x14ac:dyDescent="0.2">
      <c r="A2669" s="608">
        <v>93655</v>
      </c>
      <c r="B2669" s="609" t="s">
        <v>11312</v>
      </c>
      <c r="C2669" s="610" t="s">
        <v>38</v>
      </c>
      <c r="D2669" s="611">
        <v>10.14</v>
      </c>
    </row>
    <row r="2670" spans="1:4" ht="25.5" x14ac:dyDescent="0.2">
      <c r="A2670" s="608">
        <v>93656</v>
      </c>
      <c r="B2670" s="609" t="s">
        <v>11313</v>
      </c>
      <c r="C2670" s="610" t="s">
        <v>38</v>
      </c>
      <c r="D2670" s="611">
        <v>10.14</v>
      </c>
    </row>
    <row r="2671" spans="1:4" ht="25.5" x14ac:dyDescent="0.2">
      <c r="A2671" s="608">
        <v>93657</v>
      </c>
      <c r="B2671" s="609" t="s">
        <v>11314</v>
      </c>
      <c r="C2671" s="610" t="s">
        <v>38</v>
      </c>
      <c r="D2671" s="611">
        <v>11.08</v>
      </c>
    </row>
    <row r="2672" spans="1:4" ht="25.5" x14ac:dyDescent="0.2">
      <c r="A2672" s="608">
        <v>93658</v>
      </c>
      <c r="B2672" s="609" t="s">
        <v>11315</v>
      </c>
      <c r="C2672" s="610" t="s">
        <v>38</v>
      </c>
      <c r="D2672" s="611">
        <v>15.99</v>
      </c>
    </row>
    <row r="2673" spans="1:4" ht="25.5" x14ac:dyDescent="0.2">
      <c r="A2673" s="608">
        <v>93659</v>
      </c>
      <c r="B2673" s="609" t="s">
        <v>11316</v>
      </c>
      <c r="C2673" s="610" t="s">
        <v>38</v>
      </c>
      <c r="D2673" s="611">
        <v>17.87</v>
      </c>
    </row>
    <row r="2674" spans="1:4" ht="25.5" x14ac:dyDescent="0.2">
      <c r="A2674" s="608">
        <v>93660</v>
      </c>
      <c r="B2674" s="609" t="s">
        <v>11317</v>
      </c>
      <c r="C2674" s="610" t="s">
        <v>38</v>
      </c>
      <c r="D2674" s="611">
        <v>44.84</v>
      </c>
    </row>
    <row r="2675" spans="1:4" ht="25.5" x14ac:dyDescent="0.2">
      <c r="A2675" s="608">
        <v>93661</v>
      </c>
      <c r="B2675" s="609" t="s">
        <v>11318</v>
      </c>
      <c r="C2675" s="610" t="s">
        <v>38</v>
      </c>
      <c r="D2675" s="611">
        <v>45.6</v>
      </c>
    </row>
    <row r="2676" spans="1:4" ht="25.5" x14ac:dyDescent="0.2">
      <c r="A2676" s="608">
        <v>93662</v>
      </c>
      <c r="B2676" s="609" t="s">
        <v>11319</v>
      </c>
      <c r="C2676" s="610" t="s">
        <v>38</v>
      </c>
      <c r="D2676" s="611">
        <v>47.17</v>
      </c>
    </row>
    <row r="2677" spans="1:4" ht="25.5" x14ac:dyDescent="0.2">
      <c r="A2677" s="608">
        <v>93663</v>
      </c>
      <c r="B2677" s="609" t="s">
        <v>11320</v>
      </c>
      <c r="C2677" s="610" t="s">
        <v>38</v>
      </c>
      <c r="D2677" s="611">
        <v>47.17</v>
      </c>
    </row>
    <row r="2678" spans="1:4" ht="25.5" x14ac:dyDescent="0.2">
      <c r="A2678" s="608">
        <v>93664</v>
      </c>
      <c r="B2678" s="609" t="s">
        <v>11321</v>
      </c>
      <c r="C2678" s="610" t="s">
        <v>38</v>
      </c>
      <c r="D2678" s="611">
        <v>49.06</v>
      </c>
    </row>
    <row r="2679" spans="1:4" ht="25.5" x14ac:dyDescent="0.2">
      <c r="A2679" s="608">
        <v>93665</v>
      </c>
      <c r="B2679" s="609" t="s">
        <v>11322</v>
      </c>
      <c r="C2679" s="610" t="s">
        <v>38</v>
      </c>
      <c r="D2679" s="611">
        <v>51.3</v>
      </c>
    </row>
    <row r="2680" spans="1:4" ht="25.5" x14ac:dyDescent="0.2">
      <c r="A2680" s="608">
        <v>93666</v>
      </c>
      <c r="B2680" s="609" t="s">
        <v>11323</v>
      </c>
      <c r="C2680" s="610" t="s">
        <v>38</v>
      </c>
      <c r="D2680" s="611">
        <v>55.05</v>
      </c>
    </row>
    <row r="2681" spans="1:4" ht="25.5" x14ac:dyDescent="0.2">
      <c r="A2681" s="608">
        <v>93667</v>
      </c>
      <c r="B2681" s="609" t="s">
        <v>11324</v>
      </c>
      <c r="C2681" s="610" t="s">
        <v>38</v>
      </c>
      <c r="D2681" s="611">
        <v>55.92</v>
      </c>
    </row>
    <row r="2682" spans="1:4" ht="25.5" x14ac:dyDescent="0.2">
      <c r="A2682" s="608">
        <v>93668</v>
      </c>
      <c r="B2682" s="609" t="s">
        <v>11325</v>
      </c>
      <c r="C2682" s="610" t="s">
        <v>38</v>
      </c>
      <c r="D2682" s="611">
        <v>57.07</v>
      </c>
    </row>
    <row r="2683" spans="1:4" ht="25.5" x14ac:dyDescent="0.2">
      <c r="A2683" s="608">
        <v>93669</v>
      </c>
      <c r="B2683" s="609" t="s">
        <v>11326</v>
      </c>
      <c r="C2683" s="610" t="s">
        <v>38</v>
      </c>
      <c r="D2683" s="611">
        <v>59.42</v>
      </c>
    </row>
    <row r="2684" spans="1:4" ht="25.5" x14ac:dyDescent="0.2">
      <c r="A2684" s="608">
        <v>93670</v>
      </c>
      <c r="B2684" s="609" t="s">
        <v>11327</v>
      </c>
      <c r="C2684" s="610" t="s">
        <v>38</v>
      </c>
      <c r="D2684" s="611">
        <v>59.42</v>
      </c>
    </row>
    <row r="2685" spans="1:4" ht="25.5" x14ac:dyDescent="0.2">
      <c r="A2685" s="608">
        <v>93671</v>
      </c>
      <c r="B2685" s="609" t="s">
        <v>11328</v>
      </c>
      <c r="C2685" s="610" t="s">
        <v>38</v>
      </c>
      <c r="D2685" s="611">
        <v>62.25</v>
      </c>
    </row>
    <row r="2686" spans="1:4" ht="25.5" x14ac:dyDescent="0.2">
      <c r="A2686" s="608">
        <v>93672</v>
      </c>
      <c r="B2686" s="609" t="s">
        <v>11329</v>
      </c>
      <c r="C2686" s="610" t="s">
        <v>38</v>
      </c>
      <c r="D2686" s="611">
        <v>66.55</v>
      </c>
    </row>
    <row r="2687" spans="1:4" ht="25.5" x14ac:dyDescent="0.2">
      <c r="A2687" s="608">
        <v>93673</v>
      </c>
      <c r="B2687" s="609" t="s">
        <v>11330</v>
      </c>
      <c r="C2687" s="610" t="s">
        <v>38</v>
      </c>
      <c r="D2687" s="611">
        <v>72.180000000000007</v>
      </c>
    </row>
    <row r="2688" spans="1:4" ht="25.5" x14ac:dyDescent="0.2">
      <c r="A2688" s="608">
        <v>97359</v>
      </c>
      <c r="B2688" s="609" t="s">
        <v>11331</v>
      </c>
      <c r="C2688" s="610" t="s">
        <v>38</v>
      </c>
      <c r="D2688" s="611">
        <v>2544.09</v>
      </c>
    </row>
    <row r="2689" spans="1:4" ht="25.5" x14ac:dyDescent="0.2">
      <c r="A2689" s="608">
        <v>97360</v>
      </c>
      <c r="B2689" s="609" t="s">
        <v>11332</v>
      </c>
      <c r="C2689" s="610" t="s">
        <v>38</v>
      </c>
      <c r="D2689" s="611">
        <v>4910.41</v>
      </c>
    </row>
    <row r="2690" spans="1:4" ht="25.5" x14ac:dyDescent="0.2">
      <c r="A2690" s="608">
        <v>97361</v>
      </c>
      <c r="B2690" s="609" t="s">
        <v>11333</v>
      </c>
      <c r="C2690" s="610" t="s">
        <v>38</v>
      </c>
      <c r="D2690" s="611">
        <v>6547.22</v>
      </c>
    </row>
    <row r="2691" spans="1:4" ht="25.5" x14ac:dyDescent="0.2">
      <c r="A2691" s="608">
        <v>97362</v>
      </c>
      <c r="B2691" s="609" t="s">
        <v>11334</v>
      </c>
      <c r="C2691" s="610" t="s">
        <v>38</v>
      </c>
      <c r="D2691" s="611">
        <v>1462.87</v>
      </c>
    </row>
    <row r="2692" spans="1:4" ht="38.25" x14ac:dyDescent="0.2">
      <c r="A2692" s="608">
        <v>101875</v>
      </c>
      <c r="B2692" s="609" t="s">
        <v>11335</v>
      </c>
      <c r="C2692" s="610" t="s">
        <v>38</v>
      </c>
      <c r="D2692" s="611">
        <v>311.14</v>
      </c>
    </row>
    <row r="2693" spans="1:4" ht="38.25" x14ac:dyDescent="0.2">
      <c r="A2693" s="608">
        <v>101876</v>
      </c>
      <c r="B2693" s="609" t="s">
        <v>11336</v>
      </c>
      <c r="C2693" s="610" t="s">
        <v>38</v>
      </c>
      <c r="D2693" s="611">
        <v>55.97</v>
      </c>
    </row>
    <row r="2694" spans="1:4" ht="38.25" x14ac:dyDescent="0.2">
      <c r="A2694" s="608">
        <v>101877</v>
      </c>
      <c r="B2694" s="609" t="s">
        <v>11337</v>
      </c>
      <c r="C2694" s="610" t="s">
        <v>38</v>
      </c>
      <c r="D2694" s="611">
        <v>38.32</v>
      </c>
    </row>
    <row r="2695" spans="1:4" ht="38.25" x14ac:dyDescent="0.2">
      <c r="A2695" s="608">
        <v>101878</v>
      </c>
      <c r="B2695" s="609" t="s">
        <v>11338</v>
      </c>
      <c r="C2695" s="610" t="s">
        <v>38</v>
      </c>
      <c r="D2695" s="611">
        <v>424.34</v>
      </c>
    </row>
    <row r="2696" spans="1:4" ht="38.25" x14ac:dyDescent="0.2">
      <c r="A2696" s="608">
        <v>101879</v>
      </c>
      <c r="B2696" s="609" t="s">
        <v>11339</v>
      </c>
      <c r="C2696" s="610" t="s">
        <v>38</v>
      </c>
      <c r="D2696" s="611">
        <v>451.62</v>
      </c>
    </row>
    <row r="2697" spans="1:4" ht="38.25" x14ac:dyDescent="0.2">
      <c r="A2697" s="608">
        <v>101880</v>
      </c>
      <c r="B2697" s="609" t="s">
        <v>11340</v>
      </c>
      <c r="C2697" s="610" t="s">
        <v>38</v>
      </c>
      <c r="D2697" s="611">
        <v>519.75</v>
      </c>
    </row>
    <row r="2698" spans="1:4" ht="38.25" x14ac:dyDescent="0.2">
      <c r="A2698" s="608">
        <v>101881</v>
      </c>
      <c r="B2698" s="609" t="s">
        <v>11341</v>
      </c>
      <c r="C2698" s="610" t="s">
        <v>38</v>
      </c>
      <c r="D2698" s="611">
        <v>749.54</v>
      </c>
    </row>
    <row r="2699" spans="1:4" ht="38.25" x14ac:dyDescent="0.2">
      <c r="A2699" s="608">
        <v>101882</v>
      </c>
      <c r="B2699" s="609" t="s">
        <v>11342</v>
      </c>
      <c r="C2699" s="610" t="s">
        <v>38</v>
      </c>
      <c r="D2699" s="611">
        <v>1066.26</v>
      </c>
    </row>
    <row r="2700" spans="1:4" ht="38.25" x14ac:dyDescent="0.2">
      <c r="A2700" s="608">
        <v>101883</v>
      </c>
      <c r="B2700" s="609" t="s">
        <v>11343</v>
      </c>
      <c r="C2700" s="610" t="s">
        <v>38</v>
      </c>
      <c r="D2700" s="611">
        <v>430.37</v>
      </c>
    </row>
    <row r="2701" spans="1:4" ht="25.5" x14ac:dyDescent="0.2">
      <c r="A2701" s="608">
        <v>101890</v>
      </c>
      <c r="B2701" s="609" t="s">
        <v>11344</v>
      </c>
      <c r="C2701" s="610" t="s">
        <v>38</v>
      </c>
      <c r="D2701" s="611">
        <v>12.27</v>
      </c>
    </row>
    <row r="2702" spans="1:4" ht="25.5" x14ac:dyDescent="0.2">
      <c r="A2702" s="608">
        <v>101891</v>
      </c>
      <c r="B2702" s="609" t="s">
        <v>11345</v>
      </c>
      <c r="C2702" s="610" t="s">
        <v>38</v>
      </c>
      <c r="D2702" s="611">
        <v>20.96</v>
      </c>
    </row>
    <row r="2703" spans="1:4" ht="25.5" x14ac:dyDescent="0.2">
      <c r="A2703" s="608">
        <v>101892</v>
      </c>
      <c r="B2703" s="609" t="s">
        <v>11346</v>
      </c>
      <c r="C2703" s="610" t="s">
        <v>38</v>
      </c>
      <c r="D2703" s="611">
        <v>56.09</v>
      </c>
    </row>
    <row r="2704" spans="1:4" ht="25.5" x14ac:dyDescent="0.2">
      <c r="A2704" s="608">
        <v>101893</v>
      </c>
      <c r="B2704" s="609" t="s">
        <v>11347</v>
      </c>
      <c r="C2704" s="610" t="s">
        <v>38</v>
      </c>
      <c r="D2704" s="611">
        <v>71.459999999999994</v>
      </c>
    </row>
    <row r="2705" spans="1:4" ht="25.5" x14ac:dyDescent="0.2">
      <c r="A2705" s="608">
        <v>101894</v>
      </c>
      <c r="B2705" s="609" t="s">
        <v>11348</v>
      </c>
      <c r="C2705" s="610" t="s">
        <v>38</v>
      </c>
      <c r="D2705" s="611">
        <v>118.06</v>
      </c>
    </row>
    <row r="2706" spans="1:4" ht="25.5" x14ac:dyDescent="0.2">
      <c r="A2706" s="608">
        <v>101895</v>
      </c>
      <c r="B2706" s="609" t="s">
        <v>11349</v>
      </c>
      <c r="C2706" s="610" t="s">
        <v>38</v>
      </c>
      <c r="D2706" s="611">
        <v>327.92</v>
      </c>
    </row>
    <row r="2707" spans="1:4" ht="25.5" x14ac:dyDescent="0.2">
      <c r="A2707" s="608">
        <v>101896</v>
      </c>
      <c r="B2707" s="609" t="s">
        <v>11350</v>
      </c>
      <c r="C2707" s="610" t="s">
        <v>38</v>
      </c>
      <c r="D2707" s="611">
        <v>497.38</v>
      </c>
    </row>
    <row r="2708" spans="1:4" ht="25.5" x14ac:dyDescent="0.2">
      <c r="A2708" s="608">
        <v>101897</v>
      </c>
      <c r="B2708" s="609" t="s">
        <v>11351</v>
      </c>
      <c r="C2708" s="610" t="s">
        <v>38</v>
      </c>
      <c r="D2708" s="611">
        <v>800.86</v>
      </c>
    </row>
    <row r="2709" spans="1:4" ht="25.5" x14ac:dyDescent="0.2">
      <c r="A2709" s="608">
        <v>101898</v>
      </c>
      <c r="B2709" s="609" t="s">
        <v>11352</v>
      </c>
      <c r="C2709" s="610" t="s">
        <v>38</v>
      </c>
      <c r="D2709" s="611">
        <v>1075.77</v>
      </c>
    </row>
    <row r="2710" spans="1:4" ht="25.5" x14ac:dyDescent="0.2">
      <c r="A2710" s="608">
        <v>101899</v>
      </c>
      <c r="B2710" s="609" t="s">
        <v>11353</v>
      </c>
      <c r="C2710" s="610" t="s">
        <v>38</v>
      </c>
      <c r="D2710" s="611">
        <v>1729.66</v>
      </c>
    </row>
    <row r="2711" spans="1:4" ht="25.5" x14ac:dyDescent="0.2">
      <c r="A2711" s="608">
        <v>101900</v>
      </c>
      <c r="B2711" s="609" t="s">
        <v>11354</v>
      </c>
      <c r="C2711" s="610" t="s">
        <v>38</v>
      </c>
      <c r="D2711" s="611">
        <v>3623.63</v>
      </c>
    </row>
    <row r="2712" spans="1:4" ht="25.5" x14ac:dyDescent="0.2">
      <c r="A2712" s="608">
        <v>101901</v>
      </c>
      <c r="B2712" s="609" t="s">
        <v>11355</v>
      </c>
      <c r="C2712" s="610" t="s">
        <v>38</v>
      </c>
      <c r="D2712" s="611">
        <v>116.84</v>
      </c>
    </row>
    <row r="2713" spans="1:4" ht="25.5" x14ac:dyDescent="0.2">
      <c r="A2713" s="608">
        <v>101902</v>
      </c>
      <c r="B2713" s="609" t="s">
        <v>11356</v>
      </c>
      <c r="C2713" s="610" t="s">
        <v>38</v>
      </c>
      <c r="D2713" s="611">
        <v>144.15</v>
      </c>
    </row>
    <row r="2714" spans="1:4" ht="25.5" x14ac:dyDescent="0.2">
      <c r="A2714" s="608">
        <v>101903</v>
      </c>
      <c r="B2714" s="609" t="s">
        <v>11357</v>
      </c>
      <c r="C2714" s="610" t="s">
        <v>38</v>
      </c>
      <c r="D2714" s="611">
        <v>301.02</v>
      </c>
    </row>
    <row r="2715" spans="1:4" ht="25.5" x14ac:dyDescent="0.2">
      <c r="A2715" s="608">
        <v>101904</v>
      </c>
      <c r="B2715" s="609" t="s">
        <v>11358</v>
      </c>
      <c r="C2715" s="610" t="s">
        <v>38</v>
      </c>
      <c r="D2715" s="611">
        <v>1114.1400000000001</v>
      </c>
    </row>
    <row r="2716" spans="1:4" ht="25.5" x14ac:dyDescent="0.2">
      <c r="A2716" s="608">
        <v>101938</v>
      </c>
      <c r="B2716" s="609" t="s">
        <v>12543</v>
      </c>
      <c r="C2716" s="610" t="s">
        <v>38</v>
      </c>
      <c r="D2716" s="611">
        <v>75.25</v>
      </c>
    </row>
    <row r="2717" spans="1:4" ht="25.5" x14ac:dyDescent="0.2">
      <c r="A2717" s="608">
        <v>101946</v>
      </c>
      <c r="B2717" s="609" t="s">
        <v>12544</v>
      </c>
      <c r="C2717" s="610" t="s">
        <v>38</v>
      </c>
      <c r="D2717" s="611">
        <v>106.84</v>
      </c>
    </row>
    <row r="2718" spans="1:4" ht="25.5" x14ac:dyDescent="0.2">
      <c r="A2718" s="608">
        <v>91945</v>
      </c>
      <c r="B2718" s="609" t="s">
        <v>514</v>
      </c>
      <c r="C2718" s="610" t="s">
        <v>38</v>
      </c>
      <c r="D2718" s="611">
        <v>6.04</v>
      </c>
    </row>
    <row r="2719" spans="1:4" ht="25.5" x14ac:dyDescent="0.2">
      <c r="A2719" s="608">
        <v>91946</v>
      </c>
      <c r="B2719" s="609" t="s">
        <v>515</v>
      </c>
      <c r="C2719" s="610" t="s">
        <v>38</v>
      </c>
      <c r="D2719" s="611">
        <v>5.03</v>
      </c>
    </row>
    <row r="2720" spans="1:4" ht="25.5" x14ac:dyDescent="0.2">
      <c r="A2720" s="608">
        <v>91947</v>
      </c>
      <c r="B2720" s="609" t="s">
        <v>516</v>
      </c>
      <c r="C2720" s="610" t="s">
        <v>38</v>
      </c>
      <c r="D2720" s="611">
        <v>4.4000000000000004</v>
      </c>
    </row>
    <row r="2721" spans="1:4" ht="25.5" x14ac:dyDescent="0.2">
      <c r="A2721" s="608">
        <v>91949</v>
      </c>
      <c r="B2721" s="609" t="s">
        <v>517</v>
      </c>
      <c r="C2721" s="610" t="s">
        <v>38</v>
      </c>
      <c r="D2721" s="611">
        <v>9.2100000000000009</v>
      </c>
    </row>
    <row r="2722" spans="1:4" ht="25.5" x14ac:dyDescent="0.2">
      <c r="A2722" s="608">
        <v>91950</v>
      </c>
      <c r="B2722" s="609" t="s">
        <v>518</v>
      </c>
      <c r="C2722" s="610" t="s">
        <v>38</v>
      </c>
      <c r="D2722" s="611">
        <v>7.99</v>
      </c>
    </row>
    <row r="2723" spans="1:4" ht="25.5" x14ac:dyDescent="0.2">
      <c r="A2723" s="608">
        <v>91951</v>
      </c>
      <c r="B2723" s="609" t="s">
        <v>519</v>
      </c>
      <c r="C2723" s="610" t="s">
        <v>38</v>
      </c>
      <c r="D2723" s="611">
        <v>7.26</v>
      </c>
    </row>
    <row r="2724" spans="1:4" ht="25.5" x14ac:dyDescent="0.2">
      <c r="A2724" s="608">
        <v>91952</v>
      </c>
      <c r="B2724" s="609" t="s">
        <v>2264</v>
      </c>
      <c r="C2724" s="610" t="s">
        <v>38</v>
      </c>
      <c r="D2724" s="611">
        <v>11.38</v>
      </c>
    </row>
    <row r="2725" spans="1:4" ht="25.5" x14ac:dyDescent="0.2">
      <c r="A2725" s="608">
        <v>91953</v>
      </c>
      <c r="B2725" s="609" t="s">
        <v>520</v>
      </c>
      <c r="C2725" s="610" t="s">
        <v>38</v>
      </c>
      <c r="D2725" s="611">
        <v>16.41</v>
      </c>
    </row>
    <row r="2726" spans="1:4" ht="25.5" x14ac:dyDescent="0.2">
      <c r="A2726" s="608">
        <v>91954</v>
      </c>
      <c r="B2726" s="609" t="s">
        <v>2265</v>
      </c>
      <c r="C2726" s="610" t="s">
        <v>38</v>
      </c>
      <c r="D2726" s="611">
        <v>15.28</v>
      </c>
    </row>
    <row r="2727" spans="1:4" ht="25.5" x14ac:dyDescent="0.2">
      <c r="A2727" s="608">
        <v>91955</v>
      </c>
      <c r="B2727" s="609" t="s">
        <v>521</v>
      </c>
      <c r="C2727" s="610" t="s">
        <v>38</v>
      </c>
      <c r="D2727" s="611">
        <v>20.309999999999999</v>
      </c>
    </row>
    <row r="2728" spans="1:4" ht="38.25" x14ac:dyDescent="0.2">
      <c r="A2728" s="608">
        <v>91956</v>
      </c>
      <c r="B2728" s="609" t="s">
        <v>2266</v>
      </c>
      <c r="C2728" s="610" t="s">
        <v>38</v>
      </c>
      <c r="D2728" s="611">
        <v>24.8</v>
      </c>
    </row>
    <row r="2729" spans="1:4" ht="38.25" x14ac:dyDescent="0.2">
      <c r="A2729" s="608">
        <v>91957</v>
      </c>
      <c r="B2729" s="609" t="s">
        <v>2267</v>
      </c>
      <c r="C2729" s="610" t="s">
        <v>38</v>
      </c>
      <c r="D2729" s="611">
        <v>29.83</v>
      </c>
    </row>
    <row r="2730" spans="1:4" ht="25.5" x14ac:dyDescent="0.2">
      <c r="A2730" s="608">
        <v>91958</v>
      </c>
      <c r="B2730" s="609" t="s">
        <v>2268</v>
      </c>
      <c r="C2730" s="610" t="s">
        <v>38</v>
      </c>
      <c r="D2730" s="611">
        <v>20.92</v>
      </c>
    </row>
    <row r="2731" spans="1:4" ht="25.5" x14ac:dyDescent="0.2">
      <c r="A2731" s="608">
        <v>91959</v>
      </c>
      <c r="B2731" s="609" t="s">
        <v>522</v>
      </c>
      <c r="C2731" s="610" t="s">
        <v>38</v>
      </c>
      <c r="D2731" s="611">
        <v>25.95</v>
      </c>
    </row>
    <row r="2732" spans="1:4" ht="25.5" x14ac:dyDescent="0.2">
      <c r="A2732" s="608">
        <v>91960</v>
      </c>
      <c r="B2732" s="609" t="s">
        <v>523</v>
      </c>
      <c r="C2732" s="610" t="s">
        <v>38</v>
      </c>
      <c r="D2732" s="611">
        <v>28.69</v>
      </c>
    </row>
    <row r="2733" spans="1:4" ht="25.5" x14ac:dyDescent="0.2">
      <c r="A2733" s="608">
        <v>91961</v>
      </c>
      <c r="B2733" s="609" t="s">
        <v>524</v>
      </c>
      <c r="C2733" s="610" t="s">
        <v>38</v>
      </c>
      <c r="D2733" s="611">
        <v>33.72</v>
      </c>
    </row>
    <row r="2734" spans="1:4" ht="38.25" x14ac:dyDescent="0.2">
      <c r="A2734" s="608">
        <v>91962</v>
      </c>
      <c r="B2734" s="609" t="s">
        <v>2269</v>
      </c>
      <c r="C2734" s="610" t="s">
        <v>38</v>
      </c>
      <c r="D2734" s="611">
        <v>38.24</v>
      </c>
    </row>
    <row r="2735" spans="1:4" ht="38.25" x14ac:dyDescent="0.2">
      <c r="A2735" s="608">
        <v>91963</v>
      </c>
      <c r="B2735" s="609" t="s">
        <v>2270</v>
      </c>
      <c r="C2735" s="610" t="s">
        <v>38</v>
      </c>
      <c r="D2735" s="611">
        <v>43.27</v>
      </c>
    </row>
    <row r="2736" spans="1:4" ht="38.25" x14ac:dyDescent="0.2">
      <c r="A2736" s="608">
        <v>91964</v>
      </c>
      <c r="B2736" s="609" t="s">
        <v>2271</v>
      </c>
      <c r="C2736" s="610" t="s">
        <v>38</v>
      </c>
      <c r="D2736" s="611">
        <v>34.35</v>
      </c>
    </row>
    <row r="2737" spans="1:4" ht="38.25" x14ac:dyDescent="0.2">
      <c r="A2737" s="608">
        <v>91965</v>
      </c>
      <c r="B2737" s="609" t="s">
        <v>2272</v>
      </c>
      <c r="C2737" s="610" t="s">
        <v>38</v>
      </c>
      <c r="D2737" s="611">
        <v>39.380000000000003</v>
      </c>
    </row>
    <row r="2738" spans="1:4" ht="25.5" x14ac:dyDescent="0.2">
      <c r="A2738" s="608">
        <v>91966</v>
      </c>
      <c r="B2738" s="609" t="s">
        <v>2273</v>
      </c>
      <c r="C2738" s="610" t="s">
        <v>38</v>
      </c>
      <c r="D2738" s="611">
        <v>30.47</v>
      </c>
    </row>
    <row r="2739" spans="1:4" ht="25.5" x14ac:dyDescent="0.2">
      <c r="A2739" s="608">
        <v>91967</v>
      </c>
      <c r="B2739" s="609" t="s">
        <v>525</v>
      </c>
      <c r="C2739" s="610" t="s">
        <v>38</v>
      </c>
      <c r="D2739" s="611">
        <v>35.5</v>
      </c>
    </row>
    <row r="2740" spans="1:4" ht="25.5" x14ac:dyDescent="0.2">
      <c r="A2740" s="608">
        <v>91968</v>
      </c>
      <c r="B2740" s="609" t="s">
        <v>526</v>
      </c>
      <c r="C2740" s="610" t="s">
        <v>38</v>
      </c>
      <c r="D2740" s="611">
        <v>42.11</v>
      </c>
    </row>
    <row r="2741" spans="1:4" ht="25.5" x14ac:dyDescent="0.2">
      <c r="A2741" s="608">
        <v>91969</v>
      </c>
      <c r="B2741" s="609" t="s">
        <v>527</v>
      </c>
      <c r="C2741" s="610" t="s">
        <v>38</v>
      </c>
      <c r="D2741" s="611">
        <v>47.14</v>
      </c>
    </row>
    <row r="2742" spans="1:4" ht="38.25" x14ac:dyDescent="0.2">
      <c r="A2742" s="608">
        <v>91970</v>
      </c>
      <c r="B2742" s="609" t="s">
        <v>2274</v>
      </c>
      <c r="C2742" s="610" t="s">
        <v>38</v>
      </c>
      <c r="D2742" s="611">
        <v>44.11</v>
      </c>
    </row>
    <row r="2743" spans="1:4" ht="38.25" x14ac:dyDescent="0.2">
      <c r="A2743" s="608">
        <v>91971</v>
      </c>
      <c r="B2743" s="609" t="s">
        <v>2275</v>
      </c>
      <c r="C2743" s="610" t="s">
        <v>38</v>
      </c>
      <c r="D2743" s="611">
        <v>52.1</v>
      </c>
    </row>
    <row r="2744" spans="1:4" ht="38.25" x14ac:dyDescent="0.2">
      <c r="A2744" s="608">
        <v>91972</v>
      </c>
      <c r="B2744" s="609" t="s">
        <v>2276</v>
      </c>
      <c r="C2744" s="610" t="s">
        <v>38</v>
      </c>
      <c r="D2744" s="611">
        <v>48.01</v>
      </c>
    </row>
    <row r="2745" spans="1:4" ht="38.25" x14ac:dyDescent="0.2">
      <c r="A2745" s="608">
        <v>91973</v>
      </c>
      <c r="B2745" s="609" t="s">
        <v>2277</v>
      </c>
      <c r="C2745" s="610" t="s">
        <v>38</v>
      </c>
      <c r="D2745" s="611">
        <v>56</v>
      </c>
    </row>
    <row r="2746" spans="1:4" ht="25.5" x14ac:dyDescent="0.2">
      <c r="A2746" s="608">
        <v>91974</v>
      </c>
      <c r="B2746" s="609" t="s">
        <v>2278</v>
      </c>
      <c r="C2746" s="610" t="s">
        <v>38</v>
      </c>
      <c r="D2746" s="611">
        <v>40.200000000000003</v>
      </c>
    </row>
    <row r="2747" spans="1:4" ht="25.5" x14ac:dyDescent="0.2">
      <c r="A2747" s="608">
        <v>91975</v>
      </c>
      <c r="B2747" s="609" t="s">
        <v>528</v>
      </c>
      <c r="C2747" s="610" t="s">
        <v>38</v>
      </c>
      <c r="D2747" s="611">
        <v>48.19</v>
      </c>
    </row>
    <row r="2748" spans="1:4" ht="25.5" x14ac:dyDescent="0.2">
      <c r="A2748" s="608">
        <v>91976</v>
      </c>
      <c r="B2748" s="609" t="s">
        <v>2279</v>
      </c>
      <c r="C2748" s="610" t="s">
        <v>38</v>
      </c>
      <c r="D2748" s="611">
        <v>59.36</v>
      </c>
    </row>
    <row r="2749" spans="1:4" ht="25.5" x14ac:dyDescent="0.2">
      <c r="A2749" s="608">
        <v>91977</v>
      </c>
      <c r="B2749" s="609" t="s">
        <v>529</v>
      </c>
      <c r="C2749" s="610" t="s">
        <v>38</v>
      </c>
      <c r="D2749" s="611">
        <v>67.349999999999994</v>
      </c>
    </row>
    <row r="2750" spans="1:4" ht="25.5" x14ac:dyDescent="0.2">
      <c r="A2750" s="608">
        <v>91978</v>
      </c>
      <c r="B2750" s="609" t="s">
        <v>3661</v>
      </c>
      <c r="C2750" s="610" t="s">
        <v>38</v>
      </c>
      <c r="D2750" s="611">
        <v>24.35</v>
      </c>
    </row>
    <row r="2751" spans="1:4" ht="25.5" x14ac:dyDescent="0.2">
      <c r="A2751" s="608">
        <v>91979</v>
      </c>
      <c r="B2751" s="609" t="s">
        <v>3662</v>
      </c>
      <c r="C2751" s="610" t="s">
        <v>38</v>
      </c>
      <c r="D2751" s="611">
        <v>29.38</v>
      </c>
    </row>
    <row r="2752" spans="1:4" ht="25.5" x14ac:dyDescent="0.2">
      <c r="A2752" s="608">
        <v>91980</v>
      </c>
      <c r="B2752" s="609" t="s">
        <v>3663</v>
      </c>
      <c r="C2752" s="610" t="s">
        <v>38</v>
      </c>
      <c r="D2752" s="611">
        <v>23.56</v>
      </c>
    </row>
    <row r="2753" spans="1:4" ht="25.5" x14ac:dyDescent="0.2">
      <c r="A2753" s="608">
        <v>91981</v>
      </c>
      <c r="B2753" s="609" t="s">
        <v>3664</v>
      </c>
      <c r="C2753" s="610" t="s">
        <v>38</v>
      </c>
      <c r="D2753" s="611">
        <v>28.59</v>
      </c>
    </row>
    <row r="2754" spans="1:4" ht="25.5" x14ac:dyDescent="0.2">
      <c r="A2754" s="608">
        <v>91982</v>
      </c>
      <c r="B2754" s="609" t="s">
        <v>3665</v>
      </c>
      <c r="C2754" s="610" t="s">
        <v>38</v>
      </c>
      <c r="D2754" s="611">
        <v>56.75</v>
      </c>
    </row>
    <row r="2755" spans="1:4" ht="25.5" x14ac:dyDescent="0.2">
      <c r="A2755" s="608">
        <v>91983</v>
      </c>
      <c r="B2755" s="609" t="s">
        <v>3666</v>
      </c>
      <c r="C2755" s="610" t="s">
        <v>38</v>
      </c>
      <c r="D2755" s="611">
        <v>61.78</v>
      </c>
    </row>
    <row r="2756" spans="1:4" ht="25.5" x14ac:dyDescent="0.2">
      <c r="A2756" s="608">
        <v>91984</v>
      </c>
      <c r="B2756" s="609" t="s">
        <v>3667</v>
      </c>
      <c r="C2756" s="610" t="s">
        <v>38</v>
      </c>
      <c r="D2756" s="611">
        <v>10.65</v>
      </c>
    </row>
    <row r="2757" spans="1:4" ht="25.5" x14ac:dyDescent="0.2">
      <c r="A2757" s="608">
        <v>91985</v>
      </c>
      <c r="B2757" s="609" t="s">
        <v>3668</v>
      </c>
      <c r="C2757" s="610" t="s">
        <v>38</v>
      </c>
      <c r="D2757" s="611">
        <v>15.68</v>
      </c>
    </row>
    <row r="2758" spans="1:4" ht="25.5" x14ac:dyDescent="0.2">
      <c r="A2758" s="608">
        <v>91986</v>
      </c>
      <c r="B2758" s="609" t="s">
        <v>3669</v>
      </c>
      <c r="C2758" s="610" t="s">
        <v>38</v>
      </c>
      <c r="D2758" s="611">
        <v>22.77</v>
      </c>
    </row>
    <row r="2759" spans="1:4" ht="25.5" x14ac:dyDescent="0.2">
      <c r="A2759" s="608">
        <v>91987</v>
      </c>
      <c r="B2759" s="609" t="s">
        <v>3670</v>
      </c>
      <c r="C2759" s="610" t="s">
        <v>38</v>
      </c>
      <c r="D2759" s="611">
        <v>27.8</v>
      </c>
    </row>
    <row r="2760" spans="1:4" ht="25.5" x14ac:dyDescent="0.2">
      <c r="A2760" s="608">
        <v>91988</v>
      </c>
      <c r="B2760" s="609" t="s">
        <v>3671</v>
      </c>
      <c r="C2760" s="610" t="s">
        <v>38</v>
      </c>
      <c r="D2760" s="611">
        <v>13.29</v>
      </c>
    </row>
    <row r="2761" spans="1:4" ht="25.5" x14ac:dyDescent="0.2">
      <c r="A2761" s="608">
        <v>91989</v>
      </c>
      <c r="B2761" s="609" t="s">
        <v>3672</v>
      </c>
      <c r="C2761" s="610" t="s">
        <v>38</v>
      </c>
      <c r="D2761" s="611">
        <v>18.32</v>
      </c>
    </row>
    <row r="2762" spans="1:4" ht="25.5" x14ac:dyDescent="0.2">
      <c r="A2762" s="608">
        <v>91990</v>
      </c>
      <c r="B2762" s="609" t="s">
        <v>62</v>
      </c>
      <c r="C2762" s="610" t="s">
        <v>38</v>
      </c>
      <c r="D2762" s="611">
        <v>20.32</v>
      </c>
    </row>
    <row r="2763" spans="1:4" ht="25.5" x14ac:dyDescent="0.2">
      <c r="A2763" s="608">
        <v>91991</v>
      </c>
      <c r="B2763" s="609" t="s">
        <v>530</v>
      </c>
      <c r="C2763" s="610" t="s">
        <v>38</v>
      </c>
      <c r="D2763" s="611">
        <v>21.75</v>
      </c>
    </row>
    <row r="2764" spans="1:4" ht="25.5" x14ac:dyDescent="0.2">
      <c r="A2764" s="608">
        <v>91992</v>
      </c>
      <c r="B2764" s="609" t="s">
        <v>2280</v>
      </c>
      <c r="C2764" s="610" t="s">
        <v>38</v>
      </c>
      <c r="D2764" s="611">
        <v>25.35</v>
      </c>
    </row>
    <row r="2765" spans="1:4" ht="25.5" x14ac:dyDescent="0.2">
      <c r="A2765" s="608">
        <v>91993</v>
      </c>
      <c r="B2765" s="609" t="s">
        <v>2281</v>
      </c>
      <c r="C2765" s="610" t="s">
        <v>38</v>
      </c>
      <c r="D2765" s="611">
        <v>26.78</v>
      </c>
    </row>
    <row r="2766" spans="1:4" ht="25.5" x14ac:dyDescent="0.2">
      <c r="A2766" s="608">
        <v>91994</v>
      </c>
      <c r="B2766" s="609" t="s">
        <v>531</v>
      </c>
      <c r="C2766" s="610" t="s">
        <v>38</v>
      </c>
      <c r="D2766" s="611">
        <v>14.54</v>
      </c>
    </row>
    <row r="2767" spans="1:4" ht="25.5" x14ac:dyDescent="0.2">
      <c r="A2767" s="608">
        <v>91995</v>
      </c>
      <c r="B2767" s="609" t="s">
        <v>532</v>
      </c>
      <c r="C2767" s="610" t="s">
        <v>38</v>
      </c>
      <c r="D2767" s="611">
        <v>15.97</v>
      </c>
    </row>
    <row r="2768" spans="1:4" ht="25.5" x14ac:dyDescent="0.2">
      <c r="A2768" s="608">
        <v>91996</v>
      </c>
      <c r="B2768" s="609" t="s">
        <v>2282</v>
      </c>
      <c r="C2768" s="610" t="s">
        <v>38</v>
      </c>
      <c r="D2768" s="611">
        <v>19.57</v>
      </c>
    </row>
    <row r="2769" spans="1:4" ht="25.5" x14ac:dyDescent="0.2">
      <c r="A2769" s="608">
        <v>91997</v>
      </c>
      <c r="B2769" s="609" t="s">
        <v>2283</v>
      </c>
      <c r="C2769" s="610" t="s">
        <v>38</v>
      </c>
      <c r="D2769" s="611">
        <v>21</v>
      </c>
    </row>
    <row r="2770" spans="1:4" ht="25.5" x14ac:dyDescent="0.2">
      <c r="A2770" s="608">
        <v>91998</v>
      </c>
      <c r="B2770" s="609" t="s">
        <v>533</v>
      </c>
      <c r="C2770" s="610" t="s">
        <v>38</v>
      </c>
      <c r="D2770" s="611">
        <v>12.3</v>
      </c>
    </row>
    <row r="2771" spans="1:4" ht="25.5" x14ac:dyDescent="0.2">
      <c r="A2771" s="608">
        <v>91999</v>
      </c>
      <c r="B2771" s="609" t="s">
        <v>534</v>
      </c>
      <c r="C2771" s="610" t="s">
        <v>38</v>
      </c>
      <c r="D2771" s="611">
        <v>13.73</v>
      </c>
    </row>
    <row r="2772" spans="1:4" ht="25.5" x14ac:dyDescent="0.2">
      <c r="A2772" s="608">
        <v>92000</v>
      </c>
      <c r="B2772" s="609" t="s">
        <v>2284</v>
      </c>
      <c r="C2772" s="610" t="s">
        <v>38</v>
      </c>
      <c r="D2772" s="611">
        <v>17.329999999999998</v>
      </c>
    </row>
    <row r="2773" spans="1:4" ht="25.5" x14ac:dyDescent="0.2">
      <c r="A2773" s="608">
        <v>92001</v>
      </c>
      <c r="B2773" s="609" t="s">
        <v>2285</v>
      </c>
      <c r="C2773" s="610" t="s">
        <v>38</v>
      </c>
      <c r="D2773" s="611">
        <v>18.760000000000002</v>
      </c>
    </row>
    <row r="2774" spans="1:4" ht="25.5" x14ac:dyDescent="0.2">
      <c r="A2774" s="608">
        <v>92002</v>
      </c>
      <c r="B2774" s="609" t="s">
        <v>2286</v>
      </c>
      <c r="C2774" s="610" t="s">
        <v>38</v>
      </c>
      <c r="D2774" s="611">
        <v>27.21</v>
      </c>
    </row>
    <row r="2775" spans="1:4" ht="25.5" x14ac:dyDescent="0.2">
      <c r="A2775" s="608">
        <v>92003</v>
      </c>
      <c r="B2775" s="609" t="s">
        <v>2287</v>
      </c>
      <c r="C2775" s="610" t="s">
        <v>38</v>
      </c>
      <c r="D2775" s="611">
        <v>30.07</v>
      </c>
    </row>
    <row r="2776" spans="1:4" ht="25.5" x14ac:dyDescent="0.2">
      <c r="A2776" s="608">
        <v>92004</v>
      </c>
      <c r="B2776" s="609" t="s">
        <v>2288</v>
      </c>
      <c r="C2776" s="610" t="s">
        <v>38</v>
      </c>
      <c r="D2776" s="611">
        <v>32.24</v>
      </c>
    </row>
    <row r="2777" spans="1:4" ht="25.5" x14ac:dyDescent="0.2">
      <c r="A2777" s="608">
        <v>92005</v>
      </c>
      <c r="B2777" s="609" t="s">
        <v>2289</v>
      </c>
      <c r="C2777" s="610" t="s">
        <v>38</v>
      </c>
      <c r="D2777" s="611">
        <v>35.1</v>
      </c>
    </row>
    <row r="2778" spans="1:4" ht="25.5" x14ac:dyDescent="0.2">
      <c r="A2778" s="608">
        <v>92006</v>
      </c>
      <c r="B2778" s="609" t="s">
        <v>2290</v>
      </c>
      <c r="C2778" s="610" t="s">
        <v>38</v>
      </c>
      <c r="D2778" s="611">
        <v>22.73</v>
      </c>
    </row>
    <row r="2779" spans="1:4" ht="25.5" x14ac:dyDescent="0.2">
      <c r="A2779" s="608">
        <v>92007</v>
      </c>
      <c r="B2779" s="609" t="s">
        <v>2291</v>
      </c>
      <c r="C2779" s="610" t="s">
        <v>38</v>
      </c>
      <c r="D2779" s="611">
        <v>25.59</v>
      </c>
    </row>
    <row r="2780" spans="1:4" ht="25.5" x14ac:dyDescent="0.2">
      <c r="A2780" s="608">
        <v>92008</v>
      </c>
      <c r="B2780" s="609" t="s">
        <v>2292</v>
      </c>
      <c r="C2780" s="610" t="s">
        <v>38</v>
      </c>
      <c r="D2780" s="611">
        <v>27.76</v>
      </c>
    </row>
    <row r="2781" spans="1:4" ht="25.5" x14ac:dyDescent="0.2">
      <c r="A2781" s="608">
        <v>92009</v>
      </c>
      <c r="B2781" s="609" t="s">
        <v>2293</v>
      </c>
      <c r="C2781" s="610" t="s">
        <v>38</v>
      </c>
      <c r="D2781" s="611">
        <v>30.62</v>
      </c>
    </row>
    <row r="2782" spans="1:4" ht="25.5" x14ac:dyDescent="0.2">
      <c r="A2782" s="608">
        <v>92010</v>
      </c>
      <c r="B2782" s="609" t="s">
        <v>2294</v>
      </c>
      <c r="C2782" s="610" t="s">
        <v>38</v>
      </c>
      <c r="D2782" s="611">
        <v>39.89</v>
      </c>
    </row>
    <row r="2783" spans="1:4" ht="25.5" x14ac:dyDescent="0.2">
      <c r="A2783" s="608">
        <v>92011</v>
      </c>
      <c r="B2783" s="609" t="s">
        <v>2295</v>
      </c>
      <c r="C2783" s="610" t="s">
        <v>38</v>
      </c>
      <c r="D2783" s="611">
        <v>44.18</v>
      </c>
    </row>
    <row r="2784" spans="1:4" ht="25.5" x14ac:dyDescent="0.2">
      <c r="A2784" s="608">
        <v>92012</v>
      </c>
      <c r="B2784" s="609" t="s">
        <v>2296</v>
      </c>
      <c r="C2784" s="610" t="s">
        <v>38</v>
      </c>
      <c r="D2784" s="611">
        <v>44.92</v>
      </c>
    </row>
    <row r="2785" spans="1:4" ht="25.5" x14ac:dyDescent="0.2">
      <c r="A2785" s="608">
        <v>92013</v>
      </c>
      <c r="B2785" s="609" t="s">
        <v>2297</v>
      </c>
      <c r="C2785" s="610" t="s">
        <v>38</v>
      </c>
      <c r="D2785" s="611">
        <v>49.21</v>
      </c>
    </row>
    <row r="2786" spans="1:4" ht="25.5" x14ac:dyDescent="0.2">
      <c r="A2786" s="608">
        <v>92014</v>
      </c>
      <c r="B2786" s="609" t="s">
        <v>2298</v>
      </c>
      <c r="C2786" s="610" t="s">
        <v>38</v>
      </c>
      <c r="D2786" s="611">
        <v>33.17</v>
      </c>
    </row>
    <row r="2787" spans="1:4" ht="25.5" x14ac:dyDescent="0.2">
      <c r="A2787" s="608">
        <v>92015</v>
      </c>
      <c r="B2787" s="609" t="s">
        <v>2299</v>
      </c>
      <c r="C2787" s="610" t="s">
        <v>38</v>
      </c>
      <c r="D2787" s="611">
        <v>37.46</v>
      </c>
    </row>
    <row r="2788" spans="1:4" ht="25.5" x14ac:dyDescent="0.2">
      <c r="A2788" s="608">
        <v>92016</v>
      </c>
      <c r="B2788" s="609" t="s">
        <v>2300</v>
      </c>
      <c r="C2788" s="610" t="s">
        <v>38</v>
      </c>
      <c r="D2788" s="611">
        <v>38.200000000000003</v>
      </c>
    </row>
    <row r="2789" spans="1:4" ht="25.5" x14ac:dyDescent="0.2">
      <c r="A2789" s="608">
        <v>92017</v>
      </c>
      <c r="B2789" s="609" t="s">
        <v>2301</v>
      </c>
      <c r="C2789" s="610" t="s">
        <v>38</v>
      </c>
      <c r="D2789" s="611">
        <v>42.49</v>
      </c>
    </row>
    <row r="2790" spans="1:4" ht="25.5" x14ac:dyDescent="0.2">
      <c r="A2790" s="608">
        <v>92018</v>
      </c>
      <c r="B2790" s="609" t="s">
        <v>2302</v>
      </c>
      <c r="C2790" s="610" t="s">
        <v>38</v>
      </c>
      <c r="D2790" s="611">
        <v>43.91</v>
      </c>
    </row>
    <row r="2791" spans="1:4" ht="25.5" x14ac:dyDescent="0.2">
      <c r="A2791" s="608">
        <v>92019</v>
      </c>
      <c r="B2791" s="609" t="s">
        <v>2303</v>
      </c>
      <c r="C2791" s="610" t="s">
        <v>38</v>
      </c>
      <c r="D2791" s="611">
        <v>51.9</v>
      </c>
    </row>
    <row r="2792" spans="1:4" ht="25.5" x14ac:dyDescent="0.2">
      <c r="A2792" s="608">
        <v>92020</v>
      </c>
      <c r="B2792" s="609" t="s">
        <v>2304</v>
      </c>
      <c r="C2792" s="610" t="s">
        <v>38</v>
      </c>
      <c r="D2792" s="611">
        <v>64.92</v>
      </c>
    </row>
    <row r="2793" spans="1:4" ht="25.5" x14ac:dyDescent="0.2">
      <c r="A2793" s="608">
        <v>92021</v>
      </c>
      <c r="B2793" s="609" t="s">
        <v>2305</v>
      </c>
      <c r="C2793" s="610" t="s">
        <v>38</v>
      </c>
      <c r="D2793" s="611">
        <v>72.91</v>
      </c>
    </row>
    <row r="2794" spans="1:4" ht="25.5" x14ac:dyDescent="0.2">
      <c r="A2794" s="608">
        <v>92022</v>
      </c>
      <c r="B2794" s="609" t="s">
        <v>535</v>
      </c>
      <c r="C2794" s="610" t="s">
        <v>38</v>
      </c>
      <c r="D2794" s="611">
        <v>24.06</v>
      </c>
    </row>
    <row r="2795" spans="1:4" ht="25.5" x14ac:dyDescent="0.2">
      <c r="A2795" s="608">
        <v>92023</v>
      </c>
      <c r="B2795" s="609" t="s">
        <v>2306</v>
      </c>
      <c r="C2795" s="610" t="s">
        <v>38</v>
      </c>
      <c r="D2795" s="611">
        <v>29.09</v>
      </c>
    </row>
    <row r="2796" spans="1:4" ht="25.5" x14ac:dyDescent="0.2">
      <c r="A2796" s="608">
        <v>92024</v>
      </c>
      <c r="B2796" s="609" t="s">
        <v>2307</v>
      </c>
      <c r="C2796" s="610" t="s">
        <v>38</v>
      </c>
      <c r="D2796" s="611">
        <v>36.76</v>
      </c>
    </row>
    <row r="2797" spans="1:4" ht="25.5" x14ac:dyDescent="0.2">
      <c r="A2797" s="608">
        <v>92025</v>
      </c>
      <c r="B2797" s="609" t="s">
        <v>2308</v>
      </c>
      <c r="C2797" s="610" t="s">
        <v>38</v>
      </c>
      <c r="D2797" s="611">
        <v>41.79</v>
      </c>
    </row>
    <row r="2798" spans="1:4" ht="25.5" x14ac:dyDescent="0.2">
      <c r="A2798" s="608">
        <v>92026</v>
      </c>
      <c r="B2798" s="609" t="s">
        <v>2309</v>
      </c>
      <c r="C2798" s="610" t="s">
        <v>38</v>
      </c>
      <c r="D2798" s="611">
        <v>33.61</v>
      </c>
    </row>
    <row r="2799" spans="1:4" ht="25.5" x14ac:dyDescent="0.2">
      <c r="A2799" s="608">
        <v>92027</v>
      </c>
      <c r="B2799" s="609" t="s">
        <v>2310</v>
      </c>
      <c r="C2799" s="610" t="s">
        <v>38</v>
      </c>
      <c r="D2799" s="611">
        <v>38.64</v>
      </c>
    </row>
    <row r="2800" spans="1:4" ht="25.5" x14ac:dyDescent="0.2">
      <c r="A2800" s="608">
        <v>92028</v>
      </c>
      <c r="B2800" s="609" t="s">
        <v>2311</v>
      </c>
      <c r="C2800" s="610" t="s">
        <v>38</v>
      </c>
      <c r="D2800" s="611">
        <v>27.95</v>
      </c>
    </row>
    <row r="2801" spans="1:4" ht="25.5" x14ac:dyDescent="0.2">
      <c r="A2801" s="608">
        <v>92029</v>
      </c>
      <c r="B2801" s="609" t="s">
        <v>2312</v>
      </c>
      <c r="C2801" s="610" t="s">
        <v>38</v>
      </c>
      <c r="D2801" s="611">
        <v>32.979999999999997</v>
      </c>
    </row>
    <row r="2802" spans="1:4" ht="25.5" x14ac:dyDescent="0.2">
      <c r="A2802" s="608">
        <v>92030</v>
      </c>
      <c r="B2802" s="609" t="s">
        <v>2313</v>
      </c>
      <c r="C2802" s="610" t="s">
        <v>38</v>
      </c>
      <c r="D2802" s="611">
        <v>40.630000000000003</v>
      </c>
    </row>
    <row r="2803" spans="1:4" ht="25.5" x14ac:dyDescent="0.2">
      <c r="A2803" s="608">
        <v>92031</v>
      </c>
      <c r="B2803" s="609" t="s">
        <v>2314</v>
      </c>
      <c r="C2803" s="610" t="s">
        <v>38</v>
      </c>
      <c r="D2803" s="611">
        <v>45.66</v>
      </c>
    </row>
    <row r="2804" spans="1:4" ht="25.5" x14ac:dyDescent="0.2">
      <c r="A2804" s="608">
        <v>92032</v>
      </c>
      <c r="B2804" s="609" t="s">
        <v>2315</v>
      </c>
      <c r="C2804" s="610" t="s">
        <v>38</v>
      </c>
      <c r="D2804" s="611">
        <v>41.37</v>
      </c>
    </row>
    <row r="2805" spans="1:4" ht="25.5" x14ac:dyDescent="0.2">
      <c r="A2805" s="608">
        <v>92033</v>
      </c>
      <c r="B2805" s="609" t="s">
        <v>2316</v>
      </c>
      <c r="C2805" s="610" t="s">
        <v>38</v>
      </c>
      <c r="D2805" s="611">
        <v>46.4</v>
      </c>
    </row>
    <row r="2806" spans="1:4" ht="38.25" x14ac:dyDescent="0.2">
      <c r="A2806" s="608">
        <v>92034</v>
      </c>
      <c r="B2806" s="609" t="s">
        <v>2317</v>
      </c>
      <c r="C2806" s="610" t="s">
        <v>38</v>
      </c>
      <c r="D2806" s="611">
        <v>37.5</v>
      </c>
    </row>
    <row r="2807" spans="1:4" ht="38.25" x14ac:dyDescent="0.2">
      <c r="A2807" s="608">
        <v>92035</v>
      </c>
      <c r="B2807" s="609" t="s">
        <v>2318</v>
      </c>
      <c r="C2807" s="610" t="s">
        <v>38</v>
      </c>
      <c r="D2807" s="611">
        <v>42.53</v>
      </c>
    </row>
    <row r="2808" spans="1:4" ht="38.25" x14ac:dyDescent="0.2">
      <c r="A2808" s="608">
        <v>97583</v>
      </c>
      <c r="B2808" s="609" t="s">
        <v>9686</v>
      </c>
      <c r="C2808" s="610" t="s">
        <v>38</v>
      </c>
      <c r="D2808" s="611">
        <v>49.24</v>
      </c>
    </row>
    <row r="2809" spans="1:4" ht="38.25" x14ac:dyDescent="0.2">
      <c r="A2809" s="608">
        <v>97584</v>
      </c>
      <c r="B2809" s="609" t="s">
        <v>9687</v>
      </c>
      <c r="C2809" s="610" t="s">
        <v>38</v>
      </c>
      <c r="D2809" s="611">
        <v>68.680000000000007</v>
      </c>
    </row>
    <row r="2810" spans="1:4" ht="38.25" x14ac:dyDescent="0.2">
      <c r="A2810" s="608">
        <v>97585</v>
      </c>
      <c r="B2810" s="609" t="s">
        <v>9688</v>
      </c>
      <c r="C2810" s="610" t="s">
        <v>38</v>
      </c>
      <c r="D2810" s="611">
        <v>66.16</v>
      </c>
    </row>
    <row r="2811" spans="1:4" ht="38.25" x14ac:dyDescent="0.2">
      <c r="A2811" s="608">
        <v>97586</v>
      </c>
      <c r="B2811" s="609" t="s">
        <v>9689</v>
      </c>
      <c r="C2811" s="610" t="s">
        <v>38</v>
      </c>
      <c r="D2811" s="611">
        <v>89.64</v>
      </c>
    </row>
    <row r="2812" spans="1:4" ht="38.25" x14ac:dyDescent="0.2">
      <c r="A2812" s="608">
        <v>97587</v>
      </c>
      <c r="B2812" s="609" t="s">
        <v>9690</v>
      </c>
      <c r="C2812" s="610" t="s">
        <v>38</v>
      </c>
      <c r="D2812" s="611">
        <v>163.01</v>
      </c>
    </row>
    <row r="2813" spans="1:4" ht="38.25" x14ac:dyDescent="0.2">
      <c r="A2813" s="608">
        <v>97589</v>
      </c>
      <c r="B2813" s="609" t="s">
        <v>9691</v>
      </c>
      <c r="C2813" s="610" t="s">
        <v>38</v>
      </c>
      <c r="D2813" s="611">
        <v>24.54</v>
      </c>
    </row>
    <row r="2814" spans="1:4" ht="38.25" x14ac:dyDescent="0.2">
      <c r="A2814" s="608">
        <v>97590</v>
      </c>
      <c r="B2814" s="609" t="s">
        <v>9692</v>
      </c>
      <c r="C2814" s="610" t="s">
        <v>38</v>
      </c>
      <c r="D2814" s="611">
        <v>56.98</v>
      </c>
    </row>
    <row r="2815" spans="1:4" ht="38.25" x14ac:dyDescent="0.2">
      <c r="A2815" s="608">
        <v>97591</v>
      </c>
      <c r="B2815" s="609" t="s">
        <v>9693</v>
      </c>
      <c r="C2815" s="610" t="s">
        <v>38</v>
      </c>
      <c r="D2815" s="611">
        <v>74.73</v>
      </c>
    </row>
    <row r="2816" spans="1:4" ht="25.5" x14ac:dyDescent="0.2">
      <c r="A2816" s="608">
        <v>97592</v>
      </c>
      <c r="B2816" s="609" t="s">
        <v>9694</v>
      </c>
      <c r="C2816" s="610" t="s">
        <v>38</v>
      </c>
      <c r="D2816" s="611">
        <v>29.5</v>
      </c>
    </row>
    <row r="2817" spans="1:4" ht="25.5" x14ac:dyDescent="0.2">
      <c r="A2817" s="608">
        <v>97593</v>
      </c>
      <c r="B2817" s="609" t="s">
        <v>9695</v>
      </c>
      <c r="C2817" s="610" t="s">
        <v>38</v>
      </c>
      <c r="D2817" s="611">
        <v>81.73</v>
      </c>
    </row>
    <row r="2818" spans="1:4" ht="25.5" x14ac:dyDescent="0.2">
      <c r="A2818" s="608">
        <v>97594</v>
      </c>
      <c r="B2818" s="609" t="s">
        <v>9696</v>
      </c>
      <c r="C2818" s="610" t="s">
        <v>38</v>
      </c>
      <c r="D2818" s="611">
        <v>74.91</v>
      </c>
    </row>
    <row r="2819" spans="1:4" ht="25.5" x14ac:dyDescent="0.2">
      <c r="A2819" s="608">
        <v>97595</v>
      </c>
      <c r="B2819" s="609" t="s">
        <v>9697</v>
      </c>
      <c r="C2819" s="610" t="s">
        <v>38</v>
      </c>
      <c r="D2819" s="611">
        <v>58.85</v>
      </c>
    </row>
    <row r="2820" spans="1:4" ht="25.5" x14ac:dyDescent="0.2">
      <c r="A2820" s="608">
        <v>97596</v>
      </c>
      <c r="B2820" s="609" t="s">
        <v>9698</v>
      </c>
      <c r="C2820" s="610" t="s">
        <v>38</v>
      </c>
      <c r="D2820" s="611">
        <v>41.33</v>
      </c>
    </row>
    <row r="2821" spans="1:4" ht="25.5" x14ac:dyDescent="0.2">
      <c r="A2821" s="608">
        <v>97597</v>
      </c>
      <c r="B2821" s="609" t="s">
        <v>9699</v>
      </c>
      <c r="C2821" s="610" t="s">
        <v>38</v>
      </c>
      <c r="D2821" s="611">
        <v>40.57</v>
      </c>
    </row>
    <row r="2822" spans="1:4" ht="25.5" x14ac:dyDescent="0.2">
      <c r="A2822" s="608">
        <v>97598</v>
      </c>
      <c r="B2822" s="609" t="s">
        <v>9700</v>
      </c>
      <c r="C2822" s="610" t="s">
        <v>38</v>
      </c>
      <c r="D2822" s="611">
        <v>38.33</v>
      </c>
    </row>
    <row r="2823" spans="1:4" ht="25.5" x14ac:dyDescent="0.2">
      <c r="A2823" s="608">
        <v>97599</v>
      </c>
      <c r="B2823" s="609" t="s">
        <v>9701</v>
      </c>
      <c r="C2823" s="610" t="s">
        <v>38</v>
      </c>
      <c r="D2823" s="611">
        <v>22.94</v>
      </c>
    </row>
    <row r="2824" spans="1:4" ht="25.5" x14ac:dyDescent="0.2">
      <c r="A2824" s="608">
        <v>97609</v>
      </c>
      <c r="B2824" s="609" t="s">
        <v>9702</v>
      </c>
      <c r="C2824" s="610" t="s">
        <v>38</v>
      </c>
      <c r="D2824" s="611">
        <v>13.32</v>
      </c>
    </row>
    <row r="2825" spans="1:4" ht="25.5" x14ac:dyDescent="0.2">
      <c r="A2825" s="608">
        <v>97610</v>
      </c>
      <c r="B2825" s="609" t="s">
        <v>9703</v>
      </c>
      <c r="C2825" s="610" t="s">
        <v>38</v>
      </c>
      <c r="D2825" s="611">
        <v>14.3</v>
      </c>
    </row>
    <row r="2826" spans="1:4" ht="25.5" x14ac:dyDescent="0.2">
      <c r="A2826" s="608">
        <v>97611</v>
      </c>
      <c r="B2826" s="609" t="s">
        <v>9704</v>
      </c>
      <c r="C2826" s="610" t="s">
        <v>38</v>
      </c>
      <c r="D2826" s="611">
        <v>15.23</v>
      </c>
    </row>
    <row r="2827" spans="1:4" ht="25.5" x14ac:dyDescent="0.2">
      <c r="A2827" s="608">
        <v>97612</v>
      </c>
      <c r="B2827" s="609" t="s">
        <v>9705</v>
      </c>
      <c r="C2827" s="610" t="s">
        <v>38</v>
      </c>
      <c r="D2827" s="611">
        <v>16.420000000000002</v>
      </c>
    </row>
    <row r="2828" spans="1:4" ht="25.5" x14ac:dyDescent="0.2">
      <c r="A2828" s="608">
        <v>97613</v>
      </c>
      <c r="B2828" s="609" t="s">
        <v>9706</v>
      </c>
      <c r="C2828" s="610" t="s">
        <v>38</v>
      </c>
      <c r="D2828" s="611">
        <v>20.37</v>
      </c>
    </row>
    <row r="2829" spans="1:4" ht="25.5" x14ac:dyDescent="0.2">
      <c r="A2829" s="608">
        <v>97614</v>
      </c>
      <c r="B2829" s="609" t="s">
        <v>9707</v>
      </c>
      <c r="C2829" s="610" t="s">
        <v>38</v>
      </c>
      <c r="D2829" s="611">
        <v>34.64</v>
      </c>
    </row>
    <row r="2830" spans="1:4" ht="25.5" x14ac:dyDescent="0.2">
      <c r="A2830" s="608">
        <v>97615</v>
      </c>
      <c r="B2830" s="609" t="s">
        <v>9708</v>
      </c>
      <c r="C2830" s="610" t="s">
        <v>38</v>
      </c>
      <c r="D2830" s="611">
        <v>33.56</v>
      </c>
    </row>
    <row r="2831" spans="1:4" ht="25.5" x14ac:dyDescent="0.2">
      <c r="A2831" s="608">
        <v>97616</v>
      </c>
      <c r="B2831" s="609" t="s">
        <v>9709</v>
      </c>
      <c r="C2831" s="610" t="s">
        <v>38</v>
      </c>
      <c r="D2831" s="611">
        <v>38.049999999999997</v>
      </c>
    </row>
    <row r="2832" spans="1:4" ht="25.5" x14ac:dyDescent="0.2">
      <c r="A2832" s="608">
        <v>97617</v>
      </c>
      <c r="B2832" s="609" t="s">
        <v>9710</v>
      </c>
      <c r="C2832" s="610" t="s">
        <v>38</v>
      </c>
      <c r="D2832" s="611">
        <v>37.86</v>
      </c>
    </row>
    <row r="2833" spans="1:4" ht="25.5" x14ac:dyDescent="0.2">
      <c r="A2833" s="608">
        <v>97618</v>
      </c>
      <c r="B2833" s="609" t="s">
        <v>9711</v>
      </c>
      <c r="C2833" s="610" t="s">
        <v>38</v>
      </c>
      <c r="D2833" s="611">
        <v>35.229999999999997</v>
      </c>
    </row>
    <row r="2834" spans="1:4" ht="25.5" x14ac:dyDescent="0.2">
      <c r="A2834" s="608">
        <v>100902</v>
      </c>
      <c r="B2834" s="609" t="s">
        <v>9712</v>
      </c>
      <c r="C2834" s="610" t="s">
        <v>38</v>
      </c>
      <c r="D2834" s="611">
        <v>21.73</v>
      </c>
    </row>
    <row r="2835" spans="1:4" ht="25.5" x14ac:dyDescent="0.2">
      <c r="A2835" s="608">
        <v>100903</v>
      </c>
      <c r="B2835" s="609" t="s">
        <v>9713</v>
      </c>
      <c r="C2835" s="610" t="s">
        <v>38</v>
      </c>
      <c r="D2835" s="611">
        <v>26.09</v>
      </c>
    </row>
    <row r="2836" spans="1:4" ht="38.25" x14ac:dyDescent="0.2">
      <c r="A2836" s="608">
        <v>100904</v>
      </c>
      <c r="B2836" s="609" t="s">
        <v>9714</v>
      </c>
      <c r="C2836" s="610" t="s">
        <v>38</v>
      </c>
      <c r="D2836" s="611">
        <v>49.24</v>
      </c>
    </row>
    <row r="2837" spans="1:4" ht="38.25" x14ac:dyDescent="0.2">
      <c r="A2837" s="608">
        <v>100905</v>
      </c>
      <c r="B2837" s="609" t="s">
        <v>9715</v>
      </c>
      <c r="C2837" s="610" t="s">
        <v>38</v>
      </c>
      <c r="D2837" s="611">
        <v>132.32</v>
      </c>
    </row>
    <row r="2838" spans="1:4" ht="38.25" x14ac:dyDescent="0.2">
      <c r="A2838" s="608">
        <v>100906</v>
      </c>
      <c r="B2838" s="609" t="s">
        <v>9716</v>
      </c>
      <c r="C2838" s="610" t="s">
        <v>38</v>
      </c>
      <c r="D2838" s="611">
        <v>179.28</v>
      </c>
    </row>
    <row r="2839" spans="1:4" ht="25.5" x14ac:dyDescent="0.2">
      <c r="A2839" s="608">
        <v>100919</v>
      </c>
      <c r="B2839" s="609" t="s">
        <v>9717</v>
      </c>
      <c r="C2839" s="610" t="s">
        <v>38</v>
      </c>
      <c r="D2839" s="611">
        <v>39.299999999999997</v>
      </c>
    </row>
    <row r="2840" spans="1:4" ht="25.5" x14ac:dyDescent="0.2">
      <c r="A2840" s="608">
        <v>100920</v>
      </c>
      <c r="B2840" s="609" t="s">
        <v>9718</v>
      </c>
      <c r="C2840" s="610" t="s">
        <v>38</v>
      </c>
      <c r="D2840" s="611">
        <v>65.61</v>
      </c>
    </row>
    <row r="2841" spans="1:4" ht="25.5" x14ac:dyDescent="0.2">
      <c r="A2841" s="608">
        <v>100921</v>
      </c>
      <c r="B2841" s="609" t="s">
        <v>9719</v>
      </c>
      <c r="C2841" s="610" t="s">
        <v>38</v>
      </c>
      <c r="D2841" s="611">
        <v>38.619999999999997</v>
      </c>
    </row>
    <row r="2842" spans="1:4" ht="25.5" x14ac:dyDescent="0.2">
      <c r="A2842" s="608">
        <v>100922</v>
      </c>
      <c r="B2842" s="609" t="s">
        <v>9720</v>
      </c>
      <c r="C2842" s="610" t="s">
        <v>38</v>
      </c>
      <c r="D2842" s="611">
        <v>27.69</v>
      </c>
    </row>
    <row r="2843" spans="1:4" ht="25.5" x14ac:dyDescent="0.2">
      <c r="A2843" s="608">
        <v>100923</v>
      </c>
      <c r="B2843" s="609" t="s">
        <v>9721</v>
      </c>
      <c r="C2843" s="610" t="s">
        <v>38</v>
      </c>
      <c r="D2843" s="611">
        <v>31.88</v>
      </c>
    </row>
    <row r="2844" spans="1:4" ht="38.25" x14ac:dyDescent="0.2">
      <c r="A2844" s="608">
        <v>101489</v>
      </c>
      <c r="B2844" s="609" t="s">
        <v>10654</v>
      </c>
      <c r="C2844" s="610" t="s">
        <v>38</v>
      </c>
      <c r="D2844" s="611">
        <v>858.93</v>
      </c>
    </row>
    <row r="2845" spans="1:4" ht="38.25" x14ac:dyDescent="0.2">
      <c r="A2845" s="608">
        <v>101490</v>
      </c>
      <c r="B2845" s="609" t="s">
        <v>10655</v>
      </c>
      <c r="C2845" s="610" t="s">
        <v>38</v>
      </c>
      <c r="D2845" s="611">
        <v>923.61</v>
      </c>
    </row>
    <row r="2846" spans="1:4" ht="38.25" x14ac:dyDescent="0.2">
      <c r="A2846" s="608">
        <v>101491</v>
      </c>
      <c r="B2846" s="609" t="s">
        <v>10656</v>
      </c>
      <c r="C2846" s="610" t="s">
        <v>38</v>
      </c>
      <c r="D2846" s="611">
        <v>951</v>
      </c>
    </row>
    <row r="2847" spans="1:4" ht="38.25" x14ac:dyDescent="0.2">
      <c r="A2847" s="608">
        <v>101492</v>
      </c>
      <c r="B2847" s="609" t="s">
        <v>10657</v>
      </c>
      <c r="C2847" s="610" t="s">
        <v>38</v>
      </c>
      <c r="D2847" s="611">
        <v>1044.81</v>
      </c>
    </row>
    <row r="2848" spans="1:4" ht="38.25" x14ac:dyDescent="0.2">
      <c r="A2848" s="608">
        <v>101493</v>
      </c>
      <c r="B2848" s="609" t="s">
        <v>10658</v>
      </c>
      <c r="C2848" s="610" t="s">
        <v>38</v>
      </c>
      <c r="D2848" s="611">
        <v>849.25</v>
      </c>
    </row>
    <row r="2849" spans="1:4" ht="38.25" x14ac:dyDescent="0.2">
      <c r="A2849" s="608">
        <v>101494</v>
      </c>
      <c r="B2849" s="609" t="s">
        <v>10659</v>
      </c>
      <c r="C2849" s="610" t="s">
        <v>38</v>
      </c>
      <c r="D2849" s="611">
        <v>913.93</v>
      </c>
    </row>
    <row r="2850" spans="1:4" ht="38.25" x14ac:dyDescent="0.2">
      <c r="A2850" s="608">
        <v>101495</v>
      </c>
      <c r="B2850" s="609" t="s">
        <v>10660</v>
      </c>
      <c r="C2850" s="610" t="s">
        <v>38</v>
      </c>
      <c r="D2850" s="611">
        <v>941.32</v>
      </c>
    </row>
    <row r="2851" spans="1:4" ht="38.25" x14ac:dyDescent="0.2">
      <c r="A2851" s="608">
        <v>101496</v>
      </c>
      <c r="B2851" s="609" t="s">
        <v>10661</v>
      </c>
      <c r="C2851" s="610" t="s">
        <v>38</v>
      </c>
      <c r="D2851" s="611">
        <v>1035.1300000000001</v>
      </c>
    </row>
    <row r="2852" spans="1:4" ht="38.25" x14ac:dyDescent="0.2">
      <c r="A2852" s="608">
        <v>101497</v>
      </c>
      <c r="B2852" s="609" t="s">
        <v>10662</v>
      </c>
      <c r="C2852" s="610" t="s">
        <v>38</v>
      </c>
      <c r="D2852" s="611">
        <v>1040.81</v>
      </c>
    </row>
    <row r="2853" spans="1:4" ht="38.25" x14ac:dyDescent="0.2">
      <c r="A2853" s="608">
        <v>101498</v>
      </c>
      <c r="B2853" s="609" t="s">
        <v>10663</v>
      </c>
      <c r="C2853" s="610" t="s">
        <v>38</v>
      </c>
      <c r="D2853" s="611">
        <v>1138.71</v>
      </c>
    </row>
    <row r="2854" spans="1:4" ht="38.25" x14ac:dyDescent="0.2">
      <c r="A2854" s="608">
        <v>101499</v>
      </c>
      <c r="B2854" s="609" t="s">
        <v>10664</v>
      </c>
      <c r="C2854" s="610" t="s">
        <v>38</v>
      </c>
      <c r="D2854" s="611">
        <v>1180.17</v>
      </c>
    </row>
    <row r="2855" spans="1:4" ht="38.25" x14ac:dyDescent="0.2">
      <c r="A2855" s="608">
        <v>101500</v>
      </c>
      <c r="B2855" s="609" t="s">
        <v>10665</v>
      </c>
      <c r="C2855" s="610" t="s">
        <v>38</v>
      </c>
      <c r="D2855" s="611">
        <v>1313.13</v>
      </c>
    </row>
    <row r="2856" spans="1:4" ht="38.25" x14ac:dyDescent="0.2">
      <c r="A2856" s="608">
        <v>101501</v>
      </c>
      <c r="B2856" s="609" t="s">
        <v>10666</v>
      </c>
      <c r="C2856" s="610" t="s">
        <v>38</v>
      </c>
      <c r="D2856" s="611">
        <v>1036.21</v>
      </c>
    </row>
    <row r="2857" spans="1:4" ht="38.25" x14ac:dyDescent="0.2">
      <c r="A2857" s="608">
        <v>101502</v>
      </c>
      <c r="B2857" s="609" t="s">
        <v>10667</v>
      </c>
      <c r="C2857" s="610" t="s">
        <v>38</v>
      </c>
      <c r="D2857" s="611">
        <v>1134.1099999999999</v>
      </c>
    </row>
    <row r="2858" spans="1:4" ht="38.25" x14ac:dyDescent="0.2">
      <c r="A2858" s="608">
        <v>101503</v>
      </c>
      <c r="B2858" s="609" t="s">
        <v>10668</v>
      </c>
      <c r="C2858" s="610" t="s">
        <v>38</v>
      </c>
      <c r="D2858" s="611">
        <v>1175.57</v>
      </c>
    </row>
    <row r="2859" spans="1:4" ht="38.25" x14ac:dyDescent="0.2">
      <c r="A2859" s="608">
        <v>101504</v>
      </c>
      <c r="B2859" s="609" t="s">
        <v>10669</v>
      </c>
      <c r="C2859" s="610" t="s">
        <v>38</v>
      </c>
      <c r="D2859" s="611">
        <v>1308.53</v>
      </c>
    </row>
    <row r="2860" spans="1:4" ht="38.25" x14ac:dyDescent="0.2">
      <c r="A2860" s="608">
        <v>101505</v>
      </c>
      <c r="B2860" s="609" t="s">
        <v>10670</v>
      </c>
      <c r="C2860" s="610" t="s">
        <v>38</v>
      </c>
      <c r="D2860" s="611">
        <v>1120.21</v>
      </c>
    </row>
    <row r="2861" spans="1:4" ht="38.25" x14ac:dyDescent="0.2">
      <c r="A2861" s="608">
        <v>101506</v>
      </c>
      <c r="B2861" s="609" t="s">
        <v>10671</v>
      </c>
      <c r="C2861" s="610" t="s">
        <v>38</v>
      </c>
      <c r="D2861" s="611">
        <v>1250.75</v>
      </c>
    </row>
    <row r="2862" spans="1:4" ht="38.25" x14ac:dyDescent="0.2">
      <c r="A2862" s="608">
        <v>101507</v>
      </c>
      <c r="B2862" s="609" t="s">
        <v>10672</v>
      </c>
      <c r="C2862" s="610" t="s">
        <v>38</v>
      </c>
      <c r="D2862" s="611">
        <v>1306.02</v>
      </c>
    </row>
    <row r="2863" spans="1:4" ht="38.25" x14ac:dyDescent="0.2">
      <c r="A2863" s="608">
        <v>101508</v>
      </c>
      <c r="B2863" s="609" t="s">
        <v>10673</v>
      </c>
      <c r="C2863" s="610" t="s">
        <v>38</v>
      </c>
      <c r="D2863" s="611">
        <v>1477.45</v>
      </c>
    </row>
    <row r="2864" spans="1:4" ht="38.25" x14ac:dyDescent="0.2">
      <c r="A2864" s="608">
        <v>101509</v>
      </c>
      <c r="B2864" s="609" t="s">
        <v>10674</v>
      </c>
      <c r="C2864" s="610" t="s">
        <v>38</v>
      </c>
      <c r="D2864" s="611">
        <v>1194.1199999999999</v>
      </c>
    </row>
    <row r="2865" spans="1:4" ht="38.25" x14ac:dyDescent="0.2">
      <c r="A2865" s="608">
        <v>101510</v>
      </c>
      <c r="B2865" s="609" t="s">
        <v>10675</v>
      </c>
      <c r="C2865" s="610" t="s">
        <v>38</v>
      </c>
      <c r="D2865" s="611">
        <v>1324.66</v>
      </c>
    </row>
    <row r="2866" spans="1:4" ht="38.25" x14ac:dyDescent="0.2">
      <c r="A2866" s="608">
        <v>101511</v>
      </c>
      <c r="B2866" s="609" t="s">
        <v>10676</v>
      </c>
      <c r="C2866" s="610" t="s">
        <v>38</v>
      </c>
      <c r="D2866" s="611">
        <v>1379.93</v>
      </c>
    </row>
    <row r="2867" spans="1:4" ht="38.25" x14ac:dyDescent="0.2">
      <c r="A2867" s="608">
        <v>101512</v>
      </c>
      <c r="B2867" s="609" t="s">
        <v>10677</v>
      </c>
      <c r="C2867" s="610" t="s">
        <v>38</v>
      </c>
      <c r="D2867" s="611">
        <v>1551.36</v>
      </c>
    </row>
    <row r="2868" spans="1:4" ht="38.25" x14ac:dyDescent="0.2">
      <c r="A2868" s="608">
        <v>101513</v>
      </c>
      <c r="B2868" s="609" t="s">
        <v>10678</v>
      </c>
      <c r="C2868" s="610" t="s">
        <v>38</v>
      </c>
      <c r="D2868" s="611">
        <v>501.02</v>
      </c>
    </row>
    <row r="2869" spans="1:4" ht="38.25" x14ac:dyDescent="0.2">
      <c r="A2869" s="608">
        <v>101514</v>
      </c>
      <c r="B2869" s="609" t="s">
        <v>10679</v>
      </c>
      <c r="C2869" s="610" t="s">
        <v>38</v>
      </c>
      <c r="D2869" s="611">
        <v>578.64</v>
      </c>
    </row>
    <row r="2870" spans="1:4" ht="38.25" x14ac:dyDescent="0.2">
      <c r="A2870" s="608">
        <v>101515</v>
      </c>
      <c r="B2870" s="609" t="s">
        <v>10680</v>
      </c>
      <c r="C2870" s="610" t="s">
        <v>38</v>
      </c>
      <c r="D2870" s="611">
        <v>611.5</v>
      </c>
    </row>
    <row r="2871" spans="1:4" ht="38.25" x14ac:dyDescent="0.2">
      <c r="A2871" s="608">
        <v>101516</v>
      </c>
      <c r="B2871" s="609" t="s">
        <v>10681</v>
      </c>
      <c r="C2871" s="610" t="s">
        <v>38</v>
      </c>
      <c r="D2871" s="611">
        <v>702.98</v>
      </c>
    </row>
    <row r="2872" spans="1:4" ht="38.25" x14ac:dyDescent="0.2">
      <c r="A2872" s="608">
        <v>101517</v>
      </c>
      <c r="B2872" s="609" t="s">
        <v>10682</v>
      </c>
      <c r="C2872" s="610" t="s">
        <v>38</v>
      </c>
      <c r="D2872" s="611">
        <v>491.35</v>
      </c>
    </row>
    <row r="2873" spans="1:4" ht="38.25" x14ac:dyDescent="0.2">
      <c r="A2873" s="608">
        <v>101518</v>
      </c>
      <c r="B2873" s="609" t="s">
        <v>10683</v>
      </c>
      <c r="C2873" s="610" t="s">
        <v>38</v>
      </c>
      <c r="D2873" s="611">
        <v>568.97</v>
      </c>
    </row>
    <row r="2874" spans="1:4" ht="38.25" x14ac:dyDescent="0.2">
      <c r="A2874" s="608">
        <v>101519</v>
      </c>
      <c r="B2874" s="609" t="s">
        <v>10684</v>
      </c>
      <c r="C2874" s="610" t="s">
        <v>38</v>
      </c>
      <c r="D2874" s="611">
        <v>601.83000000000004</v>
      </c>
    </row>
    <row r="2875" spans="1:4" ht="38.25" x14ac:dyDescent="0.2">
      <c r="A2875" s="608">
        <v>101520</v>
      </c>
      <c r="B2875" s="609" t="s">
        <v>10685</v>
      </c>
      <c r="C2875" s="610" t="s">
        <v>38</v>
      </c>
      <c r="D2875" s="611">
        <v>693.31</v>
      </c>
    </row>
    <row r="2876" spans="1:4" ht="38.25" x14ac:dyDescent="0.2">
      <c r="A2876" s="608">
        <v>101521</v>
      </c>
      <c r="B2876" s="609" t="s">
        <v>10686</v>
      </c>
      <c r="C2876" s="610" t="s">
        <v>38</v>
      </c>
      <c r="D2876" s="611">
        <v>693.56</v>
      </c>
    </row>
    <row r="2877" spans="1:4" ht="38.25" x14ac:dyDescent="0.2">
      <c r="A2877" s="608">
        <v>101522</v>
      </c>
      <c r="B2877" s="609" t="s">
        <v>10687</v>
      </c>
      <c r="C2877" s="610" t="s">
        <v>38</v>
      </c>
      <c r="D2877" s="611">
        <v>809.99</v>
      </c>
    </row>
    <row r="2878" spans="1:4" ht="38.25" x14ac:dyDescent="0.2">
      <c r="A2878" s="608">
        <v>101523</v>
      </c>
      <c r="B2878" s="609" t="s">
        <v>10688</v>
      </c>
      <c r="C2878" s="610" t="s">
        <v>38</v>
      </c>
      <c r="D2878" s="611">
        <v>859.29</v>
      </c>
    </row>
    <row r="2879" spans="1:4" ht="38.25" x14ac:dyDescent="0.2">
      <c r="A2879" s="608">
        <v>101524</v>
      </c>
      <c r="B2879" s="609" t="s">
        <v>10689</v>
      </c>
      <c r="C2879" s="610" t="s">
        <v>38</v>
      </c>
      <c r="D2879" s="611">
        <v>996.5</v>
      </c>
    </row>
    <row r="2880" spans="1:4" ht="38.25" x14ac:dyDescent="0.2">
      <c r="A2880" s="608">
        <v>101525</v>
      </c>
      <c r="B2880" s="609" t="s">
        <v>10690</v>
      </c>
      <c r="C2880" s="610" t="s">
        <v>38</v>
      </c>
      <c r="D2880" s="611">
        <v>688.98</v>
      </c>
    </row>
    <row r="2881" spans="1:4" ht="38.25" x14ac:dyDescent="0.2">
      <c r="A2881" s="608">
        <v>101526</v>
      </c>
      <c r="B2881" s="609" t="s">
        <v>10691</v>
      </c>
      <c r="C2881" s="610" t="s">
        <v>38</v>
      </c>
      <c r="D2881" s="611">
        <v>805.41</v>
      </c>
    </row>
    <row r="2882" spans="1:4" ht="38.25" x14ac:dyDescent="0.2">
      <c r="A2882" s="608">
        <v>101527</v>
      </c>
      <c r="B2882" s="609" t="s">
        <v>10692</v>
      </c>
      <c r="C2882" s="610" t="s">
        <v>38</v>
      </c>
      <c r="D2882" s="611">
        <v>854.71</v>
      </c>
    </row>
    <row r="2883" spans="1:4" ht="38.25" x14ac:dyDescent="0.2">
      <c r="A2883" s="608">
        <v>101528</v>
      </c>
      <c r="B2883" s="609" t="s">
        <v>10693</v>
      </c>
      <c r="C2883" s="610" t="s">
        <v>38</v>
      </c>
      <c r="D2883" s="611">
        <v>991.92</v>
      </c>
    </row>
    <row r="2884" spans="1:4" ht="38.25" x14ac:dyDescent="0.2">
      <c r="A2884" s="608">
        <v>101529</v>
      </c>
      <c r="B2884" s="609" t="s">
        <v>10694</v>
      </c>
      <c r="C2884" s="610" t="s">
        <v>38</v>
      </c>
      <c r="D2884" s="611">
        <v>784.74</v>
      </c>
    </row>
    <row r="2885" spans="1:4" ht="38.25" x14ac:dyDescent="0.2">
      <c r="A2885" s="608">
        <v>101530</v>
      </c>
      <c r="B2885" s="609" t="s">
        <v>10695</v>
      </c>
      <c r="C2885" s="610" t="s">
        <v>38</v>
      </c>
      <c r="D2885" s="611">
        <v>939.98</v>
      </c>
    </row>
    <row r="2886" spans="1:4" ht="38.25" x14ac:dyDescent="0.2">
      <c r="A2886" s="608">
        <v>101531</v>
      </c>
      <c r="B2886" s="609" t="s">
        <v>10696</v>
      </c>
      <c r="C2886" s="610" t="s">
        <v>38</v>
      </c>
      <c r="D2886" s="611">
        <v>1005.71</v>
      </c>
    </row>
    <row r="2887" spans="1:4" ht="38.25" x14ac:dyDescent="0.2">
      <c r="A2887" s="608">
        <v>101532</v>
      </c>
      <c r="B2887" s="609" t="s">
        <v>10697</v>
      </c>
      <c r="C2887" s="610" t="s">
        <v>38</v>
      </c>
      <c r="D2887" s="611">
        <v>1188.6600000000001</v>
      </c>
    </row>
    <row r="2888" spans="1:4" ht="38.25" x14ac:dyDescent="0.2">
      <c r="A2888" s="608">
        <v>101533</v>
      </c>
      <c r="B2888" s="609" t="s">
        <v>10698</v>
      </c>
      <c r="C2888" s="610" t="s">
        <v>38</v>
      </c>
      <c r="D2888" s="611">
        <v>858.67</v>
      </c>
    </row>
    <row r="2889" spans="1:4" ht="38.25" x14ac:dyDescent="0.2">
      <c r="A2889" s="608">
        <v>101534</v>
      </c>
      <c r="B2889" s="609" t="s">
        <v>10699</v>
      </c>
      <c r="C2889" s="610" t="s">
        <v>38</v>
      </c>
      <c r="D2889" s="611">
        <v>1013.91</v>
      </c>
    </row>
    <row r="2890" spans="1:4" ht="38.25" x14ac:dyDescent="0.2">
      <c r="A2890" s="608">
        <v>101535</v>
      </c>
      <c r="B2890" s="609" t="s">
        <v>10700</v>
      </c>
      <c r="C2890" s="610" t="s">
        <v>38</v>
      </c>
      <c r="D2890" s="611">
        <v>1079.6400000000001</v>
      </c>
    </row>
    <row r="2891" spans="1:4" ht="38.25" x14ac:dyDescent="0.2">
      <c r="A2891" s="608">
        <v>101536</v>
      </c>
      <c r="B2891" s="609" t="s">
        <v>10701</v>
      </c>
      <c r="C2891" s="610" t="s">
        <v>38</v>
      </c>
      <c r="D2891" s="611">
        <v>1262.5899999999999</v>
      </c>
    </row>
    <row r="2892" spans="1:4" ht="25.5" x14ac:dyDescent="0.2">
      <c r="A2892" s="608">
        <v>101537</v>
      </c>
      <c r="B2892" s="609" t="s">
        <v>10702</v>
      </c>
      <c r="C2892" s="610" t="s">
        <v>38</v>
      </c>
      <c r="D2892" s="611">
        <v>108.03</v>
      </c>
    </row>
    <row r="2893" spans="1:4" ht="25.5" x14ac:dyDescent="0.2">
      <c r="A2893" s="608">
        <v>101538</v>
      </c>
      <c r="B2893" s="609" t="s">
        <v>10703</v>
      </c>
      <c r="C2893" s="610" t="s">
        <v>38</v>
      </c>
      <c r="D2893" s="611">
        <v>30.43</v>
      </c>
    </row>
    <row r="2894" spans="1:4" ht="25.5" x14ac:dyDescent="0.2">
      <c r="A2894" s="608">
        <v>101539</v>
      </c>
      <c r="B2894" s="609" t="s">
        <v>10704</v>
      </c>
      <c r="C2894" s="610" t="s">
        <v>38</v>
      </c>
      <c r="D2894" s="611">
        <v>49.87</v>
      </c>
    </row>
    <row r="2895" spans="1:4" ht="25.5" x14ac:dyDescent="0.2">
      <c r="A2895" s="608">
        <v>101540</v>
      </c>
      <c r="B2895" s="609" t="s">
        <v>10705</v>
      </c>
      <c r="C2895" s="610" t="s">
        <v>38</v>
      </c>
      <c r="D2895" s="611">
        <v>84.59</v>
      </c>
    </row>
    <row r="2896" spans="1:4" ht="25.5" x14ac:dyDescent="0.2">
      <c r="A2896" s="608">
        <v>101541</v>
      </c>
      <c r="B2896" s="609" t="s">
        <v>10706</v>
      </c>
      <c r="C2896" s="610" t="s">
        <v>38</v>
      </c>
      <c r="D2896" s="611">
        <v>110.23</v>
      </c>
    </row>
    <row r="2897" spans="1:4" ht="25.5" x14ac:dyDescent="0.2">
      <c r="A2897" s="608">
        <v>101542</v>
      </c>
      <c r="B2897" s="609" t="s">
        <v>10707</v>
      </c>
      <c r="C2897" s="610" t="s">
        <v>38</v>
      </c>
      <c r="D2897" s="611">
        <v>22.83</v>
      </c>
    </row>
    <row r="2898" spans="1:4" ht="25.5" x14ac:dyDescent="0.2">
      <c r="A2898" s="608">
        <v>101543</v>
      </c>
      <c r="B2898" s="609" t="s">
        <v>10708</v>
      </c>
      <c r="C2898" s="610" t="s">
        <v>38</v>
      </c>
      <c r="D2898" s="611">
        <v>40.340000000000003</v>
      </c>
    </row>
    <row r="2899" spans="1:4" ht="25.5" x14ac:dyDescent="0.2">
      <c r="A2899" s="608">
        <v>101544</v>
      </c>
      <c r="B2899" s="609" t="s">
        <v>10709</v>
      </c>
      <c r="C2899" s="610" t="s">
        <v>38</v>
      </c>
      <c r="D2899" s="611">
        <v>64.75</v>
      </c>
    </row>
    <row r="2900" spans="1:4" ht="25.5" x14ac:dyDescent="0.2">
      <c r="A2900" s="608">
        <v>101545</v>
      </c>
      <c r="B2900" s="609" t="s">
        <v>10710</v>
      </c>
      <c r="C2900" s="610" t="s">
        <v>38</v>
      </c>
      <c r="D2900" s="611">
        <v>94.35</v>
      </c>
    </row>
    <row r="2901" spans="1:4" ht="25.5" x14ac:dyDescent="0.2">
      <c r="A2901" s="608">
        <v>101546</v>
      </c>
      <c r="B2901" s="609" t="s">
        <v>10711</v>
      </c>
      <c r="C2901" s="610" t="s">
        <v>38</v>
      </c>
      <c r="D2901" s="611">
        <v>21.34</v>
      </c>
    </row>
    <row r="2902" spans="1:4" ht="25.5" x14ac:dyDescent="0.2">
      <c r="A2902" s="608">
        <v>101547</v>
      </c>
      <c r="B2902" s="609" t="s">
        <v>10712</v>
      </c>
      <c r="C2902" s="610" t="s">
        <v>38</v>
      </c>
      <c r="D2902" s="611">
        <v>67.08</v>
      </c>
    </row>
    <row r="2903" spans="1:4" ht="25.5" x14ac:dyDescent="0.2">
      <c r="A2903" s="608">
        <v>101548</v>
      </c>
      <c r="B2903" s="609" t="s">
        <v>10713</v>
      </c>
      <c r="C2903" s="610" t="s">
        <v>38</v>
      </c>
      <c r="D2903" s="611">
        <v>5.2</v>
      </c>
    </row>
    <row r="2904" spans="1:4" ht="38.25" x14ac:dyDescent="0.2">
      <c r="A2904" s="608">
        <v>101549</v>
      </c>
      <c r="B2904" s="609" t="s">
        <v>10714</v>
      </c>
      <c r="C2904" s="610" t="s">
        <v>38</v>
      </c>
      <c r="D2904" s="611">
        <v>11.29</v>
      </c>
    </row>
    <row r="2905" spans="1:4" ht="25.5" x14ac:dyDescent="0.2">
      <c r="A2905" s="608">
        <v>101553</v>
      </c>
      <c r="B2905" s="609" t="s">
        <v>10715</v>
      </c>
      <c r="C2905" s="610" t="s">
        <v>38</v>
      </c>
      <c r="D2905" s="611">
        <v>10.82</v>
      </c>
    </row>
    <row r="2906" spans="1:4" ht="25.5" x14ac:dyDescent="0.2">
      <c r="A2906" s="608">
        <v>101554</v>
      </c>
      <c r="B2906" s="609" t="s">
        <v>10716</v>
      </c>
      <c r="C2906" s="610" t="s">
        <v>38</v>
      </c>
      <c r="D2906" s="611">
        <v>7.7</v>
      </c>
    </row>
    <row r="2907" spans="1:4" ht="25.5" x14ac:dyDescent="0.2">
      <c r="A2907" s="608">
        <v>101555</v>
      </c>
      <c r="B2907" s="609" t="s">
        <v>10717</v>
      </c>
      <c r="C2907" s="610" t="s">
        <v>38</v>
      </c>
      <c r="D2907" s="611">
        <v>4.8499999999999996</v>
      </c>
    </row>
    <row r="2908" spans="1:4" ht="25.5" x14ac:dyDescent="0.2">
      <c r="A2908" s="608">
        <v>101556</v>
      </c>
      <c r="B2908" s="609" t="s">
        <v>10718</v>
      </c>
      <c r="C2908" s="610" t="s">
        <v>38</v>
      </c>
      <c r="D2908" s="611">
        <v>4.4000000000000004</v>
      </c>
    </row>
    <row r="2909" spans="1:4" ht="38.25" x14ac:dyDescent="0.2">
      <c r="A2909" s="608">
        <v>101560</v>
      </c>
      <c r="B2909" s="609" t="s">
        <v>10719</v>
      </c>
      <c r="C2909" s="610" t="s">
        <v>18</v>
      </c>
      <c r="D2909" s="611">
        <v>7.77</v>
      </c>
    </row>
    <row r="2910" spans="1:4" ht="38.25" x14ac:dyDescent="0.2">
      <c r="A2910" s="608">
        <v>101561</v>
      </c>
      <c r="B2910" s="609" t="s">
        <v>10720</v>
      </c>
      <c r="C2910" s="610" t="s">
        <v>18</v>
      </c>
      <c r="D2910" s="611">
        <v>11.89</v>
      </c>
    </row>
    <row r="2911" spans="1:4" ht="38.25" x14ac:dyDescent="0.2">
      <c r="A2911" s="608">
        <v>101562</v>
      </c>
      <c r="B2911" s="609" t="s">
        <v>10721</v>
      </c>
      <c r="C2911" s="610" t="s">
        <v>18</v>
      </c>
      <c r="D2911" s="611">
        <v>18.079999999999998</v>
      </c>
    </row>
    <row r="2912" spans="1:4" ht="38.25" x14ac:dyDescent="0.2">
      <c r="A2912" s="608">
        <v>101563</v>
      </c>
      <c r="B2912" s="609" t="s">
        <v>10722</v>
      </c>
      <c r="C2912" s="610" t="s">
        <v>18</v>
      </c>
      <c r="D2912" s="611">
        <v>24.91</v>
      </c>
    </row>
    <row r="2913" spans="1:4" ht="38.25" x14ac:dyDescent="0.2">
      <c r="A2913" s="608">
        <v>101564</v>
      </c>
      <c r="B2913" s="609" t="s">
        <v>10723</v>
      </c>
      <c r="C2913" s="610" t="s">
        <v>18</v>
      </c>
      <c r="D2913" s="611">
        <v>35.49</v>
      </c>
    </row>
    <row r="2914" spans="1:4" ht="38.25" x14ac:dyDescent="0.2">
      <c r="A2914" s="608">
        <v>101565</v>
      </c>
      <c r="B2914" s="609" t="s">
        <v>10724</v>
      </c>
      <c r="C2914" s="610" t="s">
        <v>18</v>
      </c>
      <c r="D2914" s="611">
        <v>49.15</v>
      </c>
    </row>
    <row r="2915" spans="1:4" ht="38.25" x14ac:dyDescent="0.2">
      <c r="A2915" s="608">
        <v>101567</v>
      </c>
      <c r="B2915" s="609" t="s">
        <v>10725</v>
      </c>
      <c r="C2915" s="610" t="s">
        <v>18</v>
      </c>
      <c r="D2915" s="611">
        <v>65.27</v>
      </c>
    </row>
    <row r="2916" spans="1:4" ht="38.25" x14ac:dyDescent="0.2">
      <c r="A2916" s="608">
        <v>101568</v>
      </c>
      <c r="B2916" s="609" t="s">
        <v>10726</v>
      </c>
      <c r="C2916" s="610" t="s">
        <v>18</v>
      </c>
      <c r="D2916" s="611">
        <v>84.95</v>
      </c>
    </row>
    <row r="2917" spans="1:4" ht="25.5" x14ac:dyDescent="0.2">
      <c r="A2917" s="608">
        <v>101626</v>
      </c>
      <c r="B2917" s="609" t="s">
        <v>11359</v>
      </c>
      <c r="C2917" s="610" t="s">
        <v>38</v>
      </c>
      <c r="D2917" s="611">
        <v>96.43</v>
      </c>
    </row>
    <row r="2918" spans="1:4" ht="25.5" x14ac:dyDescent="0.2">
      <c r="A2918" s="608">
        <v>101627</v>
      </c>
      <c r="B2918" s="609" t="s">
        <v>11360</v>
      </c>
      <c r="C2918" s="610" t="s">
        <v>38</v>
      </c>
      <c r="D2918" s="611">
        <v>149.58000000000001</v>
      </c>
    </row>
    <row r="2919" spans="1:4" ht="25.5" x14ac:dyDescent="0.2">
      <c r="A2919" s="608">
        <v>101628</v>
      </c>
      <c r="B2919" s="609" t="s">
        <v>11361</v>
      </c>
      <c r="C2919" s="610" t="s">
        <v>38</v>
      </c>
      <c r="D2919" s="611">
        <v>71.84</v>
      </c>
    </row>
    <row r="2920" spans="1:4" ht="25.5" x14ac:dyDescent="0.2">
      <c r="A2920" s="608">
        <v>101629</v>
      </c>
      <c r="B2920" s="609" t="s">
        <v>11362</v>
      </c>
      <c r="C2920" s="610" t="s">
        <v>38</v>
      </c>
      <c r="D2920" s="611">
        <v>84.5</v>
      </c>
    </row>
    <row r="2921" spans="1:4" ht="25.5" x14ac:dyDescent="0.2">
      <c r="A2921" s="608">
        <v>101630</v>
      </c>
      <c r="B2921" s="609" t="s">
        <v>11363</v>
      </c>
      <c r="C2921" s="610" t="s">
        <v>38</v>
      </c>
      <c r="D2921" s="611">
        <v>44.71</v>
      </c>
    </row>
    <row r="2922" spans="1:4" ht="25.5" x14ac:dyDescent="0.2">
      <c r="A2922" s="608">
        <v>101631</v>
      </c>
      <c r="B2922" s="609" t="s">
        <v>11364</v>
      </c>
      <c r="C2922" s="610" t="s">
        <v>38</v>
      </c>
      <c r="D2922" s="611">
        <v>31.53</v>
      </c>
    </row>
    <row r="2923" spans="1:4" ht="25.5" x14ac:dyDescent="0.2">
      <c r="A2923" s="608">
        <v>101632</v>
      </c>
      <c r="B2923" s="609" t="s">
        <v>11365</v>
      </c>
      <c r="C2923" s="610" t="s">
        <v>38</v>
      </c>
      <c r="D2923" s="611">
        <v>21.37</v>
      </c>
    </row>
    <row r="2924" spans="1:4" ht="25.5" x14ac:dyDescent="0.2">
      <c r="A2924" s="608">
        <v>101633</v>
      </c>
      <c r="B2924" s="609" t="s">
        <v>11366</v>
      </c>
      <c r="C2924" s="610" t="s">
        <v>38</v>
      </c>
      <c r="D2924" s="611">
        <v>58.07</v>
      </c>
    </row>
    <row r="2925" spans="1:4" ht="38.25" x14ac:dyDescent="0.2">
      <c r="A2925" s="608">
        <v>101636</v>
      </c>
      <c r="B2925" s="609" t="s">
        <v>11367</v>
      </c>
      <c r="C2925" s="610" t="s">
        <v>38</v>
      </c>
      <c r="D2925" s="611">
        <v>91.56</v>
      </c>
    </row>
    <row r="2926" spans="1:4" ht="38.25" x14ac:dyDescent="0.2">
      <c r="A2926" s="608">
        <v>101637</v>
      </c>
      <c r="B2926" s="609" t="s">
        <v>11368</v>
      </c>
      <c r="C2926" s="610" t="s">
        <v>38</v>
      </c>
      <c r="D2926" s="611">
        <v>86.82</v>
      </c>
    </row>
    <row r="2927" spans="1:4" x14ac:dyDescent="0.2">
      <c r="A2927" s="608">
        <v>101640</v>
      </c>
      <c r="B2927" s="609" t="s">
        <v>11369</v>
      </c>
      <c r="C2927" s="610" t="s">
        <v>38</v>
      </c>
      <c r="D2927" s="611">
        <v>55.31</v>
      </c>
    </row>
    <row r="2928" spans="1:4" x14ac:dyDescent="0.2">
      <c r="A2928" s="608">
        <v>101641</v>
      </c>
      <c r="B2928" s="609" t="s">
        <v>11370</v>
      </c>
      <c r="C2928" s="610" t="s">
        <v>38</v>
      </c>
      <c r="D2928" s="611">
        <v>28.67</v>
      </c>
    </row>
    <row r="2929" spans="1:4" ht="25.5" x14ac:dyDescent="0.2">
      <c r="A2929" s="608">
        <v>101642</v>
      </c>
      <c r="B2929" s="609" t="s">
        <v>11371</v>
      </c>
      <c r="C2929" s="610" t="s">
        <v>38</v>
      </c>
      <c r="D2929" s="611">
        <v>14.4</v>
      </c>
    </row>
    <row r="2930" spans="1:4" ht="25.5" x14ac:dyDescent="0.2">
      <c r="A2930" s="608">
        <v>101643</v>
      </c>
      <c r="B2930" s="609" t="s">
        <v>11372</v>
      </c>
      <c r="C2930" s="610" t="s">
        <v>38</v>
      </c>
      <c r="D2930" s="611">
        <v>25.03</v>
      </c>
    </row>
    <row r="2931" spans="1:4" ht="25.5" x14ac:dyDescent="0.2">
      <c r="A2931" s="608">
        <v>101644</v>
      </c>
      <c r="B2931" s="609" t="s">
        <v>11373</v>
      </c>
      <c r="C2931" s="610" t="s">
        <v>38</v>
      </c>
      <c r="D2931" s="611">
        <v>33.85</v>
      </c>
    </row>
    <row r="2932" spans="1:4" x14ac:dyDescent="0.2">
      <c r="A2932" s="608">
        <v>101645</v>
      </c>
      <c r="B2932" s="609" t="s">
        <v>11374</v>
      </c>
      <c r="C2932" s="610" t="s">
        <v>38</v>
      </c>
      <c r="D2932" s="611">
        <v>16.05</v>
      </c>
    </row>
    <row r="2933" spans="1:4" x14ac:dyDescent="0.2">
      <c r="A2933" s="608">
        <v>101646</v>
      </c>
      <c r="B2933" s="609" t="s">
        <v>11375</v>
      </c>
      <c r="C2933" s="610" t="s">
        <v>38</v>
      </c>
      <c r="D2933" s="611">
        <v>21.3</v>
      </c>
    </row>
    <row r="2934" spans="1:4" x14ac:dyDescent="0.2">
      <c r="A2934" s="608">
        <v>101647</v>
      </c>
      <c r="B2934" s="609" t="s">
        <v>11376</v>
      </c>
      <c r="C2934" s="610" t="s">
        <v>38</v>
      </c>
      <c r="D2934" s="611">
        <v>39.08</v>
      </c>
    </row>
    <row r="2935" spans="1:4" x14ac:dyDescent="0.2">
      <c r="A2935" s="608">
        <v>101648</v>
      </c>
      <c r="B2935" s="609" t="s">
        <v>11377</v>
      </c>
      <c r="C2935" s="610" t="s">
        <v>38</v>
      </c>
      <c r="D2935" s="611">
        <v>30.24</v>
      </c>
    </row>
    <row r="2936" spans="1:4" x14ac:dyDescent="0.2">
      <c r="A2936" s="608">
        <v>101649</v>
      </c>
      <c r="B2936" s="609" t="s">
        <v>11378</v>
      </c>
      <c r="C2936" s="610" t="s">
        <v>38</v>
      </c>
      <c r="D2936" s="611">
        <v>34.83</v>
      </c>
    </row>
    <row r="2937" spans="1:4" x14ac:dyDescent="0.2">
      <c r="A2937" s="608">
        <v>101650</v>
      </c>
      <c r="B2937" s="609" t="s">
        <v>11379</v>
      </c>
      <c r="C2937" s="610" t="s">
        <v>38</v>
      </c>
      <c r="D2937" s="611">
        <v>40.479999999999997</v>
      </c>
    </row>
    <row r="2938" spans="1:4" ht="25.5" x14ac:dyDescent="0.2">
      <c r="A2938" s="608">
        <v>101651</v>
      </c>
      <c r="B2938" s="609" t="s">
        <v>11380</v>
      </c>
      <c r="C2938" s="610" t="s">
        <v>38</v>
      </c>
      <c r="D2938" s="611">
        <v>37.97</v>
      </c>
    </row>
    <row r="2939" spans="1:4" ht="25.5" x14ac:dyDescent="0.2">
      <c r="A2939" s="608">
        <v>101652</v>
      </c>
      <c r="B2939" s="609" t="s">
        <v>11381</v>
      </c>
      <c r="C2939" s="610" t="s">
        <v>38</v>
      </c>
      <c r="D2939" s="611">
        <v>289.77</v>
      </c>
    </row>
    <row r="2940" spans="1:4" ht="51" x14ac:dyDescent="0.2">
      <c r="A2940" s="608">
        <v>101653</v>
      </c>
      <c r="B2940" s="609" t="s">
        <v>11382</v>
      </c>
      <c r="C2940" s="610" t="s">
        <v>38</v>
      </c>
      <c r="D2940" s="611">
        <v>165.5</v>
      </c>
    </row>
    <row r="2941" spans="1:4" ht="25.5" x14ac:dyDescent="0.2">
      <c r="A2941" s="608">
        <v>101654</v>
      </c>
      <c r="B2941" s="609" t="s">
        <v>11383</v>
      </c>
      <c r="C2941" s="610" t="s">
        <v>38</v>
      </c>
      <c r="D2941" s="611">
        <v>236.81</v>
      </c>
    </row>
    <row r="2942" spans="1:4" ht="25.5" x14ac:dyDescent="0.2">
      <c r="A2942" s="608">
        <v>101655</v>
      </c>
      <c r="B2942" s="609" t="s">
        <v>11384</v>
      </c>
      <c r="C2942" s="610" t="s">
        <v>38</v>
      </c>
      <c r="D2942" s="611">
        <v>400.18</v>
      </c>
    </row>
    <row r="2943" spans="1:4" ht="25.5" x14ac:dyDescent="0.2">
      <c r="A2943" s="608">
        <v>101656</v>
      </c>
      <c r="B2943" s="609" t="s">
        <v>11385</v>
      </c>
      <c r="C2943" s="610" t="s">
        <v>38</v>
      </c>
      <c r="D2943" s="611">
        <v>438.33</v>
      </c>
    </row>
    <row r="2944" spans="1:4" ht="25.5" x14ac:dyDescent="0.2">
      <c r="A2944" s="608">
        <v>101657</v>
      </c>
      <c r="B2944" s="609" t="s">
        <v>11386</v>
      </c>
      <c r="C2944" s="610" t="s">
        <v>38</v>
      </c>
      <c r="D2944" s="611">
        <v>519.58000000000004</v>
      </c>
    </row>
    <row r="2945" spans="1:4" ht="25.5" x14ac:dyDescent="0.2">
      <c r="A2945" s="608">
        <v>101658</v>
      </c>
      <c r="B2945" s="609" t="s">
        <v>11387</v>
      </c>
      <c r="C2945" s="610" t="s">
        <v>38</v>
      </c>
      <c r="D2945" s="611">
        <v>686.65</v>
      </c>
    </row>
    <row r="2946" spans="1:4" ht="25.5" x14ac:dyDescent="0.2">
      <c r="A2946" s="608">
        <v>101659</v>
      </c>
      <c r="B2946" s="609" t="s">
        <v>11388</v>
      </c>
      <c r="C2946" s="610" t="s">
        <v>38</v>
      </c>
      <c r="D2946" s="611">
        <v>790.57</v>
      </c>
    </row>
    <row r="2947" spans="1:4" ht="25.5" x14ac:dyDescent="0.2">
      <c r="A2947" s="608">
        <v>101660</v>
      </c>
      <c r="B2947" s="609" t="s">
        <v>11389</v>
      </c>
      <c r="C2947" s="610" t="s">
        <v>38</v>
      </c>
      <c r="D2947" s="611">
        <v>1281.0999999999999</v>
      </c>
    </row>
    <row r="2948" spans="1:4" ht="38.25" x14ac:dyDescent="0.2">
      <c r="A2948" s="608">
        <v>101661</v>
      </c>
      <c r="B2948" s="609" t="s">
        <v>11390</v>
      </c>
      <c r="C2948" s="610" t="s">
        <v>38</v>
      </c>
      <c r="D2948" s="611">
        <v>68.38</v>
      </c>
    </row>
    <row r="2949" spans="1:4" ht="38.25" x14ac:dyDescent="0.2">
      <c r="A2949" s="608">
        <v>101662</v>
      </c>
      <c r="B2949" s="609" t="s">
        <v>11391</v>
      </c>
      <c r="C2949" s="610" t="s">
        <v>38</v>
      </c>
      <c r="D2949" s="611">
        <v>399.33</v>
      </c>
    </row>
    <row r="2950" spans="1:4" ht="25.5" x14ac:dyDescent="0.2">
      <c r="A2950" s="608">
        <v>101663</v>
      </c>
      <c r="B2950" s="609" t="s">
        <v>11392</v>
      </c>
      <c r="C2950" s="610" t="s">
        <v>38</v>
      </c>
      <c r="D2950" s="611">
        <v>15.24</v>
      </c>
    </row>
    <row r="2951" spans="1:4" ht="25.5" x14ac:dyDescent="0.2">
      <c r="A2951" s="608">
        <v>101664</v>
      </c>
      <c r="B2951" s="609" t="s">
        <v>11393</v>
      </c>
      <c r="C2951" s="610" t="s">
        <v>38</v>
      </c>
      <c r="D2951" s="611">
        <v>15.82</v>
      </c>
    </row>
    <row r="2952" spans="1:4" ht="25.5" x14ac:dyDescent="0.2">
      <c r="A2952" s="608">
        <v>101665</v>
      </c>
      <c r="B2952" s="609" t="s">
        <v>11394</v>
      </c>
      <c r="C2952" s="610" t="s">
        <v>38</v>
      </c>
      <c r="D2952" s="611">
        <v>18.309999999999999</v>
      </c>
    </row>
    <row r="2953" spans="1:4" ht="25.5" x14ac:dyDescent="0.2">
      <c r="A2953" s="608">
        <v>101666</v>
      </c>
      <c r="B2953" s="609" t="s">
        <v>11395</v>
      </c>
      <c r="C2953" s="610" t="s">
        <v>38</v>
      </c>
      <c r="D2953" s="611">
        <v>226.38</v>
      </c>
    </row>
    <row r="2954" spans="1:4" ht="25.5" x14ac:dyDescent="0.2">
      <c r="A2954" s="608">
        <v>102085</v>
      </c>
      <c r="B2954" s="609" t="s">
        <v>12545</v>
      </c>
      <c r="C2954" s="610" t="s">
        <v>38</v>
      </c>
      <c r="D2954" s="611">
        <v>113.66</v>
      </c>
    </row>
    <row r="2955" spans="1:4" ht="38.25" x14ac:dyDescent="0.2">
      <c r="A2955" s="608">
        <v>100578</v>
      </c>
      <c r="B2955" s="609" t="s">
        <v>9722</v>
      </c>
      <c r="C2955" s="610" t="s">
        <v>38</v>
      </c>
      <c r="D2955" s="611">
        <v>289.54000000000002</v>
      </c>
    </row>
    <row r="2956" spans="1:4" ht="38.25" x14ac:dyDescent="0.2">
      <c r="A2956" s="608">
        <v>100579</v>
      </c>
      <c r="B2956" s="609" t="s">
        <v>9723</v>
      </c>
      <c r="C2956" s="610" t="s">
        <v>38</v>
      </c>
      <c r="D2956" s="611">
        <v>317.54000000000002</v>
      </c>
    </row>
    <row r="2957" spans="1:4" ht="38.25" x14ac:dyDescent="0.2">
      <c r="A2957" s="608">
        <v>100580</v>
      </c>
      <c r="B2957" s="609" t="s">
        <v>9724</v>
      </c>
      <c r="C2957" s="610" t="s">
        <v>38</v>
      </c>
      <c r="D2957" s="611">
        <v>347.39</v>
      </c>
    </row>
    <row r="2958" spans="1:4" ht="38.25" x14ac:dyDescent="0.2">
      <c r="A2958" s="608">
        <v>100581</v>
      </c>
      <c r="B2958" s="609" t="s">
        <v>9725</v>
      </c>
      <c r="C2958" s="610" t="s">
        <v>38</v>
      </c>
      <c r="D2958" s="611">
        <v>331.41</v>
      </c>
    </row>
    <row r="2959" spans="1:4" ht="38.25" x14ac:dyDescent="0.2">
      <c r="A2959" s="608">
        <v>100582</v>
      </c>
      <c r="B2959" s="609" t="s">
        <v>9726</v>
      </c>
      <c r="C2959" s="610" t="s">
        <v>38</v>
      </c>
      <c r="D2959" s="611">
        <v>385.22</v>
      </c>
    </row>
    <row r="2960" spans="1:4" ht="38.25" x14ac:dyDescent="0.2">
      <c r="A2960" s="608">
        <v>100583</v>
      </c>
      <c r="B2960" s="609" t="s">
        <v>9727</v>
      </c>
      <c r="C2960" s="610" t="s">
        <v>38</v>
      </c>
      <c r="D2960" s="611">
        <v>346.26</v>
      </c>
    </row>
    <row r="2961" spans="1:4" ht="38.25" x14ac:dyDescent="0.2">
      <c r="A2961" s="608">
        <v>100584</v>
      </c>
      <c r="B2961" s="609" t="s">
        <v>9728</v>
      </c>
      <c r="C2961" s="610" t="s">
        <v>38</v>
      </c>
      <c r="D2961" s="611">
        <v>378.62</v>
      </c>
    </row>
    <row r="2962" spans="1:4" ht="38.25" x14ac:dyDescent="0.2">
      <c r="A2962" s="608">
        <v>100585</v>
      </c>
      <c r="B2962" s="609" t="s">
        <v>9729</v>
      </c>
      <c r="C2962" s="610" t="s">
        <v>38</v>
      </c>
      <c r="D2962" s="611">
        <v>375.13</v>
      </c>
    </row>
    <row r="2963" spans="1:4" ht="38.25" x14ac:dyDescent="0.2">
      <c r="A2963" s="608">
        <v>100586</v>
      </c>
      <c r="B2963" s="609" t="s">
        <v>9730</v>
      </c>
      <c r="C2963" s="610" t="s">
        <v>38</v>
      </c>
      <c r="D2963" s="611">
        <v>426.68</v>
      </c>
    </row>
    <row r="2964" spans="1:4" ht="38.25" x14ac:dyDescent="0.2">
      <c r="A2964" s="608">
        <v>100587</v>
      </c>
      <c r="B2964" s="609" t="s">
        <v>9731</v>
      </c>
      <c r="C2964" s="610" t="s">
        <v>38</v>
      </c>
      <c r="D2964" s="611">
        <v>405.02</v>
      </c>
    </row>
    <row r="2965" spans="1:4" ht="38.25" x14ac:dyDescent="0.2">
      <c r="A2965" s="608">
        <v>100588</v>
      </c>
      <c r="B2965" s="609" t="s">
        <v>9732</v>
      </c>
      <c r="C2965" s="610" t="s">
        <v>38</v>
      </c>
      <c r="D2965" s="611">
        <v>445.1</v>
      </c>
    </row>
    <row r="2966" spans="1:4" ht="38.25" x14ac:dyDescent="0.2">
      <c r="A2966" s="608">
        <v>100589</v>
      </c>
      <c r="B2966" s="609" t="s">
        <v>9733</v>
      </c>
      <c r="C2966" s="610" t="s">
        <v>38</v>
      </c>
      <c r="D2966" s="611">
        <v>447.76</v>
      </c>
    </row>
    <row r="2967" spans="1:4" ht="38.25" x14ac:dyDescent="0.2">
      <c r="A2967" s="608">
        <v>100590</v>
      </c>
      <c r="B2967" s="609" t="s">
        <v>9734</v>
      </c>
      <c r="C2967" s="610" t="s">
        <v>38</v>
      </c>
      <c r="D2967" s="611">
        <v>487.37</v>
      </c>
    </row>
    <row r="2968" spans="1:4" ht="38.25" x14ac:dyDescent="0.2">
      <c r="A2968" s="608">
        <v>100591</v>
      </c>
      <c r="B2968" s="609" t="s">
        <v>9735</v>
      </c>
      <c r="C2968" s="610" t="s">
        <v>38</v>
      </c>
      <c r="D2968" s="611">
        <v>445.41</v>
      </c>
    </row>
    <row r="2969" spans="1:4" ht="38.25" x14ac:dyDescent="0.2">
      <c r="A2969" s="608">
        <v>100592</v>
      </c>
      <c r="B2969" s="609" t="s">
        <v>9736</v>
      </c>
      <c r="C2969" s="610" t="s">
        <v>38</v>
      </c>
      <c r="D2969" s="611">
        <v>478.24</v>
      </c>
    </row>
    <row r="2970" spans="1:4" ht="38.25" x14ac:dyDescent="0.2">
      <c r="A2970" s="608">
        <v>100593</v>
      </c>
      <c r="B2970" s="609" t="s">
        <v>9737</v>
      </c>
      <c r="C2970" s="610" t="s">
        <v>38</v>
      </c>
      <c r="D2970" s="611">
        <v>477.09</v>
      </c>
    </row>
    <row r="2971" spans="1:4" ht="38.25" x14ac:dyDescent="0.2">
      <c r="A2971" s="608">
        <v>100594</v>
      </c>
      <c r="B2971" s="609" t="s">
        <v>9738</v>
      </c>
      <c r="C2971" s="610" t="s">
        <v>38</v>
      </c>
      <c r="D2971" s="611">
        <v>532.75</v>
      </c>
    </row>
    <row r="2972" spans="1:4" ht="38.25" x14ac:dyDescent="0.2">
      <c r="A2972" s="608">
        <v>100595</v>
      </c>
      <c r="B2972" s="609" t="s">
        <v>9739</v>
      </c>
      <c r="C2972" s="610" t="s">
        <v>38</v>
      </c>
      <c r="D2972" s="611">
        <v>572.15</v>
      </c>
    </row>
    <row r="2973" spans="1:4" ht="38.25" x14ac:dyDescent="0.2">
      <c r="A2973" s="608">
        <v>100596</v>
      </c>
      <c r="B2973" s="609" t="s">
        <v>9740</v>
      </c>
      <c r="C2973" s="610" t="s">
        <v>38</v>
      </c>
      <c r="D2973" s="611">
        <v>647.22</v>
      </c>
    </row>
    <row r="2974" spans="1:4" ht="38.25" x14ac:dyDescent="0.2">
      <c r="A2974" s="608">
        <v>100597</v>
      </c>
      <c r="B2974" s="609" t="s">
        <v>9741</v>
      </c>
      <c r="C2974" s="610" t="s">
        <v>38</v>
      </c>
      <c r="D2974" s="611">
        <v>661.06</v>
      </c>
    </row>
    <row r="2975" spans="1:4" ht="38.25" x14ac:dyDescent="0.2">
      <c r="A2975" s="608">
        <v>100598</v>
      </c>
      <c r="B2975" s="609" t="s">
        <v>9742</v>
      </c>
      <c r="C2975" s="610" t="s">
        <v>38</v>
      </c>
      <c r="D2975" s="611">
        <v>722.95</v>
      </c>
    </row>
    <row r="2976" spans="1:4" ht="38.25" x14ac:dyDescent="0.2">
      <c r="A2976" s="608">
        <v>100599</v>
      </c>
      <c r="B2976" s="609" t="s">
        <v>9743</v>
      </c>
      <c r="C2976" s="610" t="s">
        <v>38</v>
      </c>
      <c r="D2976" s="611">
        <v>306.3</v>
      </c>
    </row>
    <row r="2977" spans="1:4" ht="38.25" x14ac:dyDescent="0.2">
      <c r="A2977" s="608">
        <v>100600</v>
      </c>
      <c r="B2977" s="609" t="s">
        <v>9744</v>
      </c>
      <c r="C2977" s="610" t="s">
        <v>38</v>
      </c>
      <c r="D2977" s="611">
        <v>367.34</v>
      </c>
    </row>
    <row r="2978" spans="1:4" ht="38.25" x14ac:dyDescent="0.2">
      <c r="A2978" s="608">
        <v>100601</v>
      </c>
      <c r="B2978" s="609" t="s">
        <v>9745</v>
      </c>
      <c r="C2978" s="610" t="s">
        <v>38</v>
      </c>
      <c r="D2978" s="611">
        <v>472.49</v>
      </c>
    </row>
    <row r="2979" spans="1:4" ht="38.25" x14ac:dyDescent="0.2">
      <c r="A2979" s="608">
        <v>100602</v>
      </c>
      <c r="B2979" s="609" t="s">
        <v>9746</v>
      </c>
      <c r="C2979" s="610" t="s">
        <v>38</v>
      </c>
      <c r="D2979" s="611">
        <v>603.63</v>
      </c>
    </row>
    <row r="2980" spans="1:4" ht="38.25" x14ac:dyDescent="0.2">
      <c r="A2980" s="608">
        <v>100603</v>
      </c>
      <c r="B2980" s="609" t="s">
        <v>9747</v>
      </c>
      <c r="C2980" s="610" t="s">
        <v>38</v>
      </c>
      <c r="D2980" s="611">
        <v>940.26</v>
      </c>
    </row>
    <row r="2981" spans="1:4" ht="38.25" x14ac:dyDescent="0.2">
      <c r="A2981" s="608">
        <v>100604</v>
      </c>
      <c r="B2981" s="609" t="s">
        <v>9748</v>
      </c>
      <c r="C2981" s="610" t="s">
        <v>38</v>
      </c>
      <c r="D2981" s="611">
        <v>389.03</v>
      </c>
    </row>
    <row r="2982" spans="1:4" ht="38.25" x14ac:dyDescent="0.2">
      <c r="A2982" s="608">
        <v>100605</v>
      </c>
      <c r="B2982" s="609" t="s">
        <v>9749</v>
      </c>
      <c r="C2982" s="610" t="s">
        <v>38</v>
      </c>
      <c r="D2982" s="611">
        <v>630.71</v>
      </c>
    </row>
    <row r="2983" spans="1:4" ht="38.25" x14ac:dyDescent="0.2">
      <c r="A2983" s="608">
        <v>100606</v>
      </c>
      <c r="B2983" s="609" t="s">
        <v>9750</v>
      </c>
      <c r="C2983" s="610" t="s">
        <v>38</v>
      </c>
      <c r="D2983" s="611">
        <v>974.28</v>
      </c>
    </row>
    <row r="2984" spans="1:4" ht="38.25" x14ac:dyDescent="0.2">
      <c r="A2984" s="608">
        <v>100607</v>
      </c>
      <c r="B2984" s="609" t="s">
        <v>9751</v>
      </c>
      <c r="C2984" s="610" t="s">
        <v>38</v>
      </c>
      <c r="D2984" s="611">
        <v>399.25</v>
      </c>
    </row>
    <row r="2985" spans="1:4" ht="38.25" x14ac:dyDescent="0.2">
      <c r="A2985" s="608">
        <v>100608</v>
      </c>
      <c r="B2985" s="609" t="s">
        <v>9752</v>
      </c>
      <c r="C2985" s="610" t="s">
        <v>38</v>
      </c>
      <c r="D2985" s="611">
        <v>644.05999999999995</v>
      </c>
    </row>
    <row r="2986" spans="1:4" ht="51" x14ac:dyDescent="0.2">
      <c r="A2986" s="608">
        <v>100609</v>
      </c>
      <c r="B2986" s="609" t="s">
        <v>9753</v>
      </c>
      <c r="C2986" s="610" t="s">
        <v>38</v>
      </c>
      <c r="D2986" s="611">
        <v>992.48</v>
      </c>
    </row>
    <row r="2987" spans="1:4" ht="38.25" x14ac:dyDescent="0.2">
      <c r="A2987" s="608">
        <v>100610</v>
      </c>
      <c r="B2987" s="609" t="s">
        <v>9754</v>
      </c>
      <c r="C2987" s="610" t="s">
        <v>38</v>
      </c>
      <c r="D2987" s="611">
        <v>409.45</v>
      </c>
    </row>
    <row r="2988" spans="1:4" ht="38.25" x14ac:dyDescent="0.2">
      <c r="A2988" s="608">
        <v>100611</v>
      </c>
      <c r="B2988" s="609" t="s">
        <v>9755</v>
      </c>
      <c r="C2988" s="610" t="s">
        <v>38</v>
      </c>
      <c r="D2988" s="611">
        <v>519.38</v>
      </c>
    </row>
    <row r="2989" spans="1:4" ht="38.25" x14ac:dyDescent="0.2">
      <c r="A2989" s="608">
        <v>100612</v>
      </c>
      <c r="B2989" s="609" t="s">
        <v>9756</v>
      </c>
      <c r="C2989" s="610" t="s">
        <v>38</v>
      </c>
      <c r="D2989" s="611">
        <v>657.12</v>
      </c>
    </row>
    <row r="2990" spans="1:4" ht="38.25" x14ac:dyDescent="0.2">
      <c r="A2990" s="608">
        <v>100613</v>
      </c>
      <c r="B2990" s="609" t="s">
        <v>9757</v>
      </c>
      <c r="C2990" s="610" t="s">
        <v>38</v>
      </c>
      <c r="D2990" s="611">
        <v>1010.21</v>
      </c>
    </row>
    <row r="2991" spans="1:4" ht="38.25" x14ac:dyDescent="0.2">
      <c r="A2991" s="608">
        <v>100614</v>
      </c>
      <c r="B2991" s="609" t="s">
        <v>9758</v>
      </c>
      <c r="C2991" s="610" t="s">
        <v>38</v>
      </c>
      <c r="D2991" s="611">
        <v>542.35</v>
      </c>
    </row>
    <row r="2992" spans="1:4" ht="38.25" x14ac:dyDescent="0.2">
      <c r="A2992" s="608">
        <v>100615</v>
      </c>
      <c r="B2992" s="609" t="s">
        <v>9759</v>
      </c>
      <c r="C2992" s="610" t="s">
        <v>38</v>
      </c>
      <c r="D2992" s="611">
        <v>682.97</v>
      </c>
    </row>
    <row r="2993" spans="1:4" ht="38.25" x14ac:dyDescent="0.2">
      <c r="A2993" s="608">
        <v>100616</v>
      </c>
      <c r="B2993" s="609" t="s">
        <v>9760</v>
      </c>
      <c r="C2993" s="610" t="s">
        <v>38</v>
      </c>
      <c r="D2993" s="611">
        <v>1047.45</v>
      </c>
    </row>
    <row r="2994" spans="1:4" ht="38.25" x14ac:dyDescent="0.2">
      <c r="A2994" s="608">
        <v>100617</v>
      </c>
      <c r="B2994" s="609" t="s">
        <v>9761</v>
      </c>
      <c r="C2994" s="610" t="s">
        <v>38</v>
      </c>
      <c r="D2994" s="611">
        <v>708.68</v>
      </c>
    </row>
    <row r="2995" spans="1:4" ht="51" x14ac:dyDescent="0.2">
      <c r="A2995" s="608">
        <v>100618</v>
      </c>
      <c r="B2995" s="609" t="s">
        <v>9762</v>
      </c>
      <c r="C2995" s="610" t="s">
        <v>38</v>
      </c>
      <c r="D2995" s="611">
        <v>1089.01</v>
      </c>
    </row>
    <row r="2996" spans="1:4" ht="25.5" x14ac:dyDescent="0.2">
      <c r="A2996" s="608">
        <v>100619</v>
      </c>
      <c r="B2996" s="609" t="s">
        <v>9763</v>
      </c>
      <c r="C2996" s="610" t="s">
        <v>38</v>
      </c>
      <c r="D2996" s="611">
        <v>379.26</v>
      </c>
    </row>
    <row r="2997" spans="1:4" ht="38.25" x14ac:dyDescent="0.2">
      <c r="A2997" s="608">
        <v>100620</v>
      </c>
      <c r="B2997" s="609" t="s">
        <v>9764</v>
      </c>
      <c r="C2997" s="610" t="s">
        <v>38</v>
      </c>
      <c r="D2997" s="611">
        <v>2256.62</v>
      </c>
    </row>
    <row r="2998" spans="1:4" ht="38.25" x14ac:dyDescent="0.2">
      <c r="A2998" s="608">
        <v>100621</v>
      </c>
      <c r="B2998" s="609" t="s">
        <v>9765</v>
      </c>
      <c r="C2998" s="610" t="s">
        <v>38</v>
      </c>
      <c r="D2998" s="611">
        <v>2575.64</v>
      </c>
    </row>
    <row r="2999" spans="1:4" ht="38.25" x14ac:dyDescent="0.2">
      <c r="A2999" s="608">
        <v>100622</v>
      </c>
      <c r="B2999" s="609" t="s">
        <v>9766</v>
      </c>
      <c r="C2999" s="610" t="s">
        <v>38</v>
      </c>
      <c r="D2999" s="611">
        <v>1745.36</v>
      </c>
    </row>
    <row r="3000" spans="1:4" ht="38.25" x14ac:dyDescent="0.2">
      <c r="A3000" s="608">
        <v>100623</v>
      </c>
      <c r="B3000" s="609" t="s">
        <v>9767</v>
      </c>
      <c r="C3000" s="610" t="s">
        <v>38</v>
      </c>
      <c r="D3000" s="611">
        <v>1863.19</v>
      </c>
    </row>
    <row r="3001" spans="1:4" ht="38.25" x14ac:dyDescent="0.2">
      <c r="A3001" s="608">
        <v>97600</v>
      </c>
      <c r="B3001" s="609" t="s">
        <v>9768</v>
      </c>
      <c r="C3001" s="610" t="s">
        <v>38</v>
      </c>
      <c r="D3001" s="611">
        <v>209.95</v>
      </c>
    </row>
    <row r="3002" spans="1:4" ht="38.25" x14ac:dyDescent="0.2">
      <c r="A3002" s="608">
        <v>97601</v>
      </c>
      <c r="B3002" s="609" t="s">
        <v>9769</v>
      </c>
      <c r="C3002" s="610" t="s">
        <v>38</v>
      </c>
      <c r="D3002" s="611">
        <v>220.58</v>
      </c>
    </row>
    <row r="3003" spans="1:4" ht="25.5" x14ac:dyDescent="0.2">
      <c r="A3003" s="608">
        <v>97605</v>
      </c>
      <c r="B3003" s="609" t="s">
        <v>9770</v>
      </c>
      <c r="C3003" s="610" t="s">
        <v>38</v>
      </c>
      <c r="D3003" s="611">
        <v>55.62</v>
      </c>
    </row>
    <row r="3004" spans="1:4" ht="38.25" x14ac:dyDescent="0.2">
      <c r="A3004" s="608">
        <v>97606</v>
      </c>
      <c r="B3004" s="609" t="s">
        <v>9771</v>
      </c>
      <c r="C3004" s="610" t="s">
        <v>38</v>
      </c>
      <c r="D3004" s="611">
        <v>57.53</v>
      </c>
    </row>
    <row r="3005" spans="1:4" ht="25.5" x14ac:dyDescent="0.2">
      <c r="A3005" s="608">
        <v>97607</v>
      </c>
      <c r="B3005" s="609" t="s">
        <v>9772</v>
      </c>
      <c r="C3005" s="610" t="s">
        <v>38</v>
      </c>
      <c r="D3005" s="611">
        <v>66.53</v>
      </c>
    </row>
    <row r="3006" spans="1:4" ht="38.25" x14ac:dyDescent="0.2">
      <c r="A3006" s="608">
        <v>97608</v>
      </c>
      <c r="B3006" s="609" t="s">
        <v>9773</v>
      </c>
      <c r="C3006" s="610" t="s">
        <v>38</v>
      </c>
      <c r="D3006" s="611">
        <v>68.44</v>
      </c>
    </row>
    <row r="3007" spans="1:4" ht="38.25" x14ac:dyDescent="0.2">
      <c r="A3007" s="608">
        <v>102102</v>
      </c>
      <c r="B3007" s="609" t="s">
        <v>12914</v>
      </c>
      <c r="C3007" s="610" t="s">
        <v>38</v>
      </c>
      <c r="D3007" s="611">
        <v>5647.82</v>
      </c>
    </row>
    <row r="3008" spans="1:4" ht="38.25" x14ac:dyDescent="0.2">
      <c r="A3008" s="608">
        <v>102103</v>
      </c>
      <c r="B3008" s="609" t="s">
        <v>12915</v>
      </c>
      <c r="C3008" s="610" t="s">
        <v>38</v>
      </c>
      <c r="D3008" s="611">
        <v>6282</v>
      </c>
    </row>
    <row r="3009" spans="1:4" ht="38.25" x14ac:dyDescent="0.2">
      <c r="A3009" s="608">
        <v>102104</v>
      </c>
      <c r="B3009" s="609" t="s">
        <v>12916</v>
      </c>
      <c r="C3009" s="610" t="s">
        <v>38</v>
      </c>
      <c r="D3009" s="611">
        <v>8049.37</v>
      </c>
    </row>
    <row r="3010" spans="1:4" ht="38.25" x14ac:dyDescent="0.2">
      <c r="A3010" s="608">
        <v>102105</v>
      </c>
      <c r="B3010" s="609" t="s">
        <v>12917</v>
      </c>
      <c r="C3010" s="610" t="s">
        <v>38</v>
      </c>
      <c r="D3010" s="611">
        <v>9885.67</v>
      </c>
    </row>
    <row r="3011" spans="1:4" ht="38.25" x14ac:dyDescent="0.2">
      <c r="A3011" s="608">
        <v>102106</v>
      </c>
      <c r="B3011" s="609" t="s">
        <v>12918</v>
      </c>
      <c r="C3011" s="610" t="s">
        <v>38</v>
      </c>
      <c r="D3011" s="611">
        <v>12390.95</v>
      </c>
    </row>
    <row r="3012" spans="1:4" ht="38.25" x14ac:dyDescent="0.2">
      <c r="A3012" s="608">
        <v>102107</v>
      </c>
      <c r="B3012" s="609" t="s">
        <v>12919</v>
      </c>
      <c r="C3012" s="610" t="s">
        <v>38</v>
      </c>
      <c r="D3012" s="611">
        <v>17277.12</v>
      </c>
    </row>
    <row r="3013" spans="1:4" ht="38.25" x14ac:dyDescent="0.2">
      <c r="A3013" s="608">
        <v>102108</v>
      </c>
      <c r="B3013" s="609" t="s">
        <v>12920</v>
      </c>
      <c r="C3013" s="610" t="s">
        <v>38</v>
      </c>
      <c r="D3013" s="611">
        <v>20113.95</v>
      </c>
    </row>
    <row r="3014" spans="1:4" ht="25.5" x14ac:dyDescent="0.2">
      <c r="A3014" s="608">
        <v>102109</v>
      </c>
      <c r="B3014" s="609" t="s">
        <v>12921</v>
      </c>
      <c r="C3014" s="610" t="s">
        <v>38</v>
      </c>
      <c r="D3014" s="611">
        <v>40.24</v>
      </c>
    </row>
    <row r="3015" spans="1:4" ht="25.5" x14ac:dyDescent="0.2">
      <c r="A3015" s="608">
        <v>102110</v>
      </c>
      <c r="B3015" s="609" t="s">
        <v>12922</v>
      </c>
      <c r="C3015" s="610" t="s">
        <v>38</v>
      </c>
      <c r="D3015" s="611">
        <v>129.71</v>
      </c>
    </row>
    <row r="3016" spans="1:4" ht="38.25" x14ac:dyDescent="0.2">
      <c r="A3016" s="608">
        <v>93128</v>
      </c>
      <c r="B3016" s="609" t="s">
        <v>2590</v>
      </c>
      <c r="C3016" s="610" t="s">
        <v>38</v>
      </c>
      <c r="D3016" s="611">
        <v>94.33</v>
      </c>
    </row>
    <row r="3017" spans="1:4" ht="38.25" x14ac:dyDescent="0.2">
      <c r="A3017" s="608">
        <v>93137</v>
      </c>
      <c r="B3017" s="609" t="s">
        <v>2591</v>
      </c>
      <c r="C3017" s="610" t="s">
        <v>38</v>
      </c>
      <c r="D3017" s="611">
        <v>112.02</v>
      </c>
    </row>
    <row r="3018" spans="1:4" ht="38.25" x14ac:dyDescent="0.2">
      <c r="A3018" s="608">
        <v>93138</v>
      </c>
      <c r="B3018" s="609" t="s">
        <v>2592</v>
      </c>
      <c r="C3018" s="610" t="s">
        <v>38</v>
      </c>
      <c r="D3018" s="611">
        <v>106.38</v>
      </c>
    </row>
    <row r="3019" spans="1:4" ht="38.25" x14ac:dyDescent="0.2">
      <c r="A3019" s="608">
        <v>93139</v>
      </c>
      <c r="B3019" s="609" t="s">
        <v>2593</v>
      </c>
      <c r="C3019" s="610" t="s">
        <v>38</v>
      </c>
      <c r="D3019" s="611">
        <v>136.09</v>
      </c>
    </row>
    <row r="3020" spans="1:4" ht="38.25" x14ac:dyDescent="0.2">
      <c r="A3020" s="608">
        <v>93140</v>
      </c>
      <c r="B3020" s="609" t="s">
        <v>2594</v>
      </c>
      <c r="C3020" s="610" t="s">
        <v>38</v>
      </c>
      <c r="D3020" s="611">
        <v>128.12</v>
      </c>
    </row>
    <row r="3021" spans="1:4" ht="25.5" x14ac:dyDescent="0.2">
      <c r="A3021" s="608">
        <v>93141</v>
      </c>
      <c r="B3021" s="609" t="s">
        <v>572</v>
      </c>
      <c r="C3021" s="610" t="s">
        <v>38</v>
      </c>
      <c r="D3021" s="611">
        <v>116.85</v>
      </c>
    </row>
    <row r="3022" spans="1:4" ht="38.25" x14ac:dyDescent="0.2">
      <c r="A3022" s="608">
        <v>93142</v>
      </c>
      <c r="B3022" s="609" t="s">
        <v>2595</v>
      </c>
      <c r="C3022" s="610" t="s">
        <v>38</v>
      </c>
      <c r="D3022" s="611">
        <v>129.52000000000001</v>
      </c>
    </row>
    <row r="3023" spans="1:4" ht="25.5" x14ac:dyDescent="0.2">
      <c r="A3023" s="608">
        <v>93143</v>
      </c>
      <c r="B3023" s="609" t="s">
        <v>573</v>
      </c>
      <c r="C3023" s="610" t="s">
        <v>38</v>
      </c>
      <c r="D3023" s="611">
        <v>118.28</v>
      </c>
    </row>
    <row r="3024" spans="1:4" ht="38.25" x14ac:dyDescent="0.2">
      <c r="A3024" s="608">
        <v>93144</v>
      </c>
      <c r="B3024" s="609" t="s">
        <v>2596</v>
      </c>
      <c r="C3024" s="610" t="s">
        <v>38</v>
      </c>
      <c r="D3024" s="611">
        <v>157.93</v>
      </c>
    </row>
    <row r="3025" spans="1:4" ht="38.25" x14ac:dyDescent="0.2">
      <c r="A3025" s="608">
        <v>93145</v>
      </c>
      <c r="B3025" s="609" t="s">
        <v>2597</v>
      </c>
      <c r="C3025" s="610" t="s">
        <v>38</v>
      </c>
      <c r="D3025" s="611">
        <v>142.66</v>
      </c>
    </row>
    <row r="3026" spans="1:4" ht="38.25" x14ac:dyDescent="0.2">
      <c r="A3026" s="608">
        <v>93146</v>
      </c>
      <c r="B3026" s="609" t="s">
        <v>2598</v>
      </c>
      <c r="C3026" s="610" t="s">
        <v>38</v>
      </c>
      <c r="D3026" s="611">
        <v>154.69999999999999</v>
      </c>
    </row>
    <row r="3027" spans="1:4" ht="51" x14ac:dyDescent="0.2">
      <c r="A3027" s="608">
        <v>93147</v>
      </c>
      <c r="B3027" s="609" t="s">
        <v>2599</v>
      </c>
      <c r="C3027" s="610" t="s">
        <v>38</v>
      </c>
      <c r="D3027" s="611">
        <v>176.47</v>
      </c>
    </row>
    <row r="3028" spans="1:4" ht="25.5" x14ac:dyDescent="0.2">
      <c r="A3028" s="608">
        <v>96971</v>
      </c>
      <c r="B3028" s="609" t="s">
        <v>3804</v>
      </c>
      <c r="C3028" s="610" t="s">
        <v>18</v>
      </c>
      <c r="D3028" s="611">
        <v>23.57</v>
      </c>
    </row>
    <row r="3029" spans="1:4" ht="25.5" x14ac:dyDescent="0.2">
      <c r="A3029" s="608">
        <v>96972</v>
      </c>
      <c r="B3029" s="609" t="s">
        <v>3805</v>
      </c>
      <c r="C3029" s="610" t="s">
        <v>18</v>
      </c>
      <c r="D3029" s="611">
        <v>32.04</v>
      </c>
    </row>
    <row r="3030" spans="1:4" ht="25.5" x14ac:dyDescent="0.2">
      <c r="A3030" s="608">
        <v>96973</v>
      </c>
      <c r="B3030" s="609" t="s">
        <v>3806</v>
      </c>
      <c r="C3030" s="610" t="s">
        <v>18</v>
      </c>
      <c r="D3030" s="611">
        <v>40.299999999999997</v>
      </c>
    </row>
    <row r="3031" spans="1:4" ht="25.5" x14ac:dyDescent="0.2">
      <c r="A3031" s="608">
        <v>96974</v>
      </c>
      <c r="B3031" s="609" t="s">
        <v>3807</v>
      </c>
      <c r="C3031" s="610" t="s">
        <v>18</v>
      </c>
      <c r="D3031" s="611">
        <v>51.3</v>
      </c>
    </row>
    <row r="3032" spans="1:4" ht="25.5" x14ac:dyDescent="0.2">
      <c r="A3032" s="608">
        <v>96975</v>
      </c>
      <c r="B3032" s="609" t="s">
        <v>3808</v>
      </c>
      <c r="C3032" s="610" t="s">
        <v>18</v>
      </c>
      <c r="D3032" s="611">
        <v>66.12</v>
      </c>
    </row>
    <row r="3033" spans="1:4" ht="25.5" x14ac:dyDescent="0.2">
      <c r="A3033" s="608">
        <v>96976</v>
      </c>
      <c r="B3033" s="609" t="s">
        <v>3809</v>
      </c>
      <c r="C3033" s="610" t="s">
        <v>18</v>
      </c>
      <c r="D3033" s="611">
        <v>85.95</v>
      </c>
    </row>
    <row r="3034" spans="1:4" ht="25.5" x14ac:dyDescent="0.2">
      <c r="A3034" s="608">
        <v>96977</v>
      </c>
      <c r="B3034" s="609" t="s">
        <v>3810</v>
      </c>
      <c r="C3034" s="610" t="s">
        <v>18</v>
      </c>
      <c r="D3034" s="611">
        <v>33.659999999999997</v>
      </c>
    </row>
    <row r="3035" spans="1:4" ht="25.5" x14ac:dyDescent="0.2">
      <c r="A3035" s="608">
        <v>96978</v>
      </c>
      <c r="B3035" s="609" t="s">
        <v>3811</v>
      </c>
      <c r="C3035" s="610" t="s">
        <v>18</v>
      </c>
      <c r="D3035" s="611">
        <v>47.24</v>
      </c>
    </row>
    <row r="3036" spans="1:4" ht="25.5" x14ac:dyDescent="0.2">
      <c r="A3036" s="608">
        <v>96979</v>
      </c>
      <c r="B3036" s="609" t="s">
        <v>3812</v>
      </c>
      <c r="C3036" s="610" t="s">
        <v>18</v>
      </c>
      <c r="D3036" s="611">
        <v>66.23</v>
      </c>
    </row>
    <row r="3037" spans="1:4" ht="25.5" x14ac:dyDescent="0.2">
      <c r="A3037" s="608">
        <v>96984</v>
      </c>
      <c r="B3037" s="609" t="s">
        <v>3814</v>
      </c>
      <c r="C3037" s="610" t="s">
        <v>38</v>
      </c>
      <c r="D3037" s="611">
        <v>36.03</v>
      </c>
    </row>
    <row r="3038" spans="1:4" ht="25.5" x14ac:dyDescent="0.2">
      <c r="A3038" s="608">
        <v>96985</v>
      </c>
      <c r="B3038" s="609" t="s">
        <v>3815</v>
      </c>
      <c r="C3038" s="610" t="s">
        <v>38</v>
      </c>
      <c r="D3038" s="611">
        <v>46.38</v>
      </c>
    </row>
    <row r="3039" spans="1:4" ht="25.5" x14ac:dyDescent="0.2">
      <c r="A3039" s="608">
        <v>96986</v>
      </c>
      <c r="B3039" s="609" t="s">
        <v>3816</v>
      </c>
      <c r="C3039" s="610" t="s">
        <v>38</v>
      </c>
      <c r="D3039" s="611">
        <v>69.28</v>
      </c>
    </row>
    <row r="3040" spans="1:4" ht="25.5" x14ac:dyDescent="0.2">
      <c r="A3040" s="608">
        <v>96987</v>
      </c>
      <c r="B3040" s="609" t="s">
        <v>3817</v>
      </c>
      <c r="C3040" s="610" t="s">
        <v>38</v>
      </c>
      <c r="D3040" s="611">
        <v>114.99</v>
      </c>
    </row>
    <row r="3041" spans="1:4" x14ac:dyDescent="0.2">
      <c r="A3041" s="608">
        <v>96988</v>
      </c>
      <c r="B3041" s="609" t="s">
        <v>3818</v>
      </c>
      <c r="C3041" s="610" t="s">
        <v>38</v>
      </c>
      <c r="D3041" s="611">
        <v>188.66</v>
      </c>
    </row>
    <row r="3042" spans="1:4" ht="25.5" x14ac:dyDescent="0.2">
      <c r="A3042" s="608">
        <v>96989</v>
      </c>
      <c r="B3042" s="609" t="s">
        <v>3819</v>
      </c>
      <c r="C3042" s="610" t="s">
        <v>38</v>
      </c>
      <c r="D3042" s="611">
        <v>123.86</v>
      </c>
    </row>
    <row r="3043" spans="1:4" ht="25.5" x14ac:dyDescent="0.2">
      <c r="A3043" s="608">
        <v>98463</v>
      </c>
      <c r="B3043" s="609" t="s">
        <v>3813</v>
      </c>
      <c r="C3043" s="610" t="s">
        <v>38</v>
      </c>
      <c r="D3043" s="611">
        <v>20.32</v>
      </c>
    </row>
    <row r="3044" spans="1:4" ht="51" x14ac:dyDescent="0.2">
      <c r="A3044" s="608">
        <v>96765</v>
      </c>
      <c r="B3044" s="609" t="s">
        <v>11396</v>
      </c>
      <c r="C3044" s="610" t="s">
        <v>38</v>
      </c>
      <c r="D3044" s="611">
        <v>1191.54</v>
      </c>
    </row>
    <row r="3045" spans="1:4" ht="25.5" x14ac:dyDescent="0.2">
      <c r="A3045" s="608">
        <v>101905</v>
      </c>
      <c r="B3045" s="609" t="s">
        <v>11397</v>
      </c>
      <c r="C3045" s="610" t="s">
        <v>38</v>
      </c>
      <c r="D3045" s="611">
        <v>155.9</v>
      </c>
    </row>
    <row r="3046" spans="1:4" ht="25.5" x14ac:dyDescent="0.2">
      <c r="A3046" s="608">
        <v>101906</v>
      </c>
      <c r="B3046" s="609" t="s">
        <v>11398</v>
      </c>
      <c r="C3046" s="610" t="s">
        <v>38</v>
      </c>
      <c r="D3046" s="611">
        <v>462.76</v>
      </c>
    </row>
    <row r="3047" spans="1:4" ht="25.5" x14ac:dyDescent="0.2">
      <c r="A3047" s="608">
        <v>101907</v>
      </c>
      <c r="B3047" s="609" t="s">
        <v>11399</v>
      </c>
      <c r="C3047" s="610" t="s">
        <v>38</v>
      </c>
      <c r="D3047" s="611">
        <v>500.15</v>
      </c>
    </row>
    <row r="3048" spans="1:4" ht="25.5" x14ac:dyDescent="0.2">
      <c r="A3048" s="608">
        <v>101908</v>
      </c>
      <c r="B3048" s="609" t="s">
        <v>11400</v>
      </c>
      <c r="C3048" s="610" t="s">
        <v>38</v>
      </c>
      <c r="D3048" s="611">
        <v>151.22</v>
      </c>
    </row>
    <row r="3049" spans="1:4" ht="25.5" x14ac:dyDescent="0.2">
      <c r="A3049" s="608">
        <v>101909</v>
      </c>
      <c r="B3049" s="609" t="s">
        <v>11401</v>
      </c>
      <c r="C3049" s="610" t="s">
        <v>38</v>
      </c>
      <c r="D3049" s="611">
        <v>176.15</v>
      </c>
    </row>
    <row r="3050" spans="1:4" ht="25.5" x14ac:dyDescent="0.2">
      <c r="A3050" s="608">
        <v>101910</v>
      </c>
      <c r="B3050" s="609" t="s">
        <v>11402</v>
      </c>
      <c r="C3050" s="610" t="s">
        <v>38</v>
      </c>
      <c r="D3050" s="611">
        <v>207.3</v>
      </c>
    </row>
    <row r="3051" spans="1:4" ht="25.5" x14ac:dyDescent="0.2">
      <c r="A3051" s="608">
        <v>101911</v>
      </c>
      <c r="B3051" s="609" t="s">
        <v>11403</v>
      </c>
      <c r="C3051" s="610" t="s">
        <v>38</v>
      </c>
      <c r="D3051" s="611">
        <v>238.45</v>
      </c>
    </row>
    <row r="3052" spans="1:4" ht="38.25" x14ac:dyDescent="0.2">
      <c r="A3052" s="608">
        <v>101912</v>
      </c>
      <c r="B3052" s="609" t="s">
        <v>11404</v>
      </c>
      <c r="C3052" s="610" t="s">
        <v>38</v>
      </c>
      <c r="D3052" s="611">
        <v>1162.6400000000001</v>
      </c>
    </row>
    <row r="3053" spans="1:4" x14ac:dyDescent="0.2">
      <c r="A3053" s="608">
        <v>101913</v>
      </c>
      <c r="B3053" s="609" t="s">
        <v>11405</v>
      </c>
      <c r="C3053" s="610" t="s">
        <v>38</v>
      </c>
      <c r="D3053" s="611">
        <v>353.27</v>
      </c>
    </row>
    <row r="3054" spans="1:4" x14ac:dyDescent="0.2">
      <c r="A3054" s="608">
        <v>101914</v>
      </c>
      <c r="B3054" s="609" t="s">
        <v>11406</v>
      </c>
      <c r="C3054" s="610" t="s">
        <v>38</v>
      </c>
      <c r="D3054" s="611">
        <v>297.91000000000003</v>
      </c>
    </row>
    <row r="3055" spans="1:4" ht="38.25" x14ac:dyDescent="0.2">
      <c r="A3055" s="608">
        <v>101915</v>
      </c>
      <c r="B3055" s="609" t="s">
        <v>11407</v>
      </c>
      <c r="C3055" s="610" t="s">
        <v>38</v>
      </c>
      <c r="D3055" s="611">
        <v>317.33999999999997</v>
      </c>
    </row>
    <row r="3056" spans="1:4" ht="25.5" x14ac:dyDescent="0.2">
      <c r="A3056" s="608">
        <v>101916</v>
      </c>
      <c r="B3056" s="609" t="s">
        <v>11408</v>
      </c>
      <c r="C3056" s="610" t="s">
        <v>38</v>
      </c>
      <c r="D3056" s="611">
        <v>2139.7399999999998</v>
      </c>
    </row>
    <row r="3057" spans="1:4" ht="25.5" x14ac:dyDescent="0.2">
      <c r="A3057" s="608">
        <v>101917</v>
      </c>
      <c r="B3057" s="609" t="s">
        <v>11409</v>
      </c>
      <c r="C3057" s="610" t="s">
        <v>38</v>
      </c>
      <c r="D3057" s="611">
        <v>99.75</v>
      </c>
    </row>
    <row r="3058" spans="1:4" ht="25.5" x14ac:dyDescent="0.2">
      <c r="A3058" s="608" t="s">
        <v>3622</v>
      </c>
      <c r="B3058" s="609" t="s">
        <v>3623</v>
      </c>
      <c r="C3058" s="610" t="s">
        <v>38</v>
      </c>
      <c r="D3058" s="611">
        <v>179.22</v>
      </c>
    </row>
    <row r="3059" spans="1:4" ht="25.5" x14ac:dyDescent="0.2">
      <c r="A3059" s="608" t="s">
        <v>3624</v>
      </c>
      <c r="B3059" s="609" t="s">
        <v>3625</v>
      </c>
      <c r="C3059" s="610" t="s">
        <v>38</v>
      </c>
      <c r="D3059" s="611">
        <v>336.62</v>
      </c>
    </row>
    <row r="3060" spans="1:4" ht="25.5" x14ac:dyDescent="0.2">
      <c r="A3060" s="608" t="s">
        <v>3626</v>
      </c>
      <c r="B3060" s="609" t="s">
        <v>3627</v>
      </c>
      <c r="C3060" s="610" t="s">
        <v>38</v>
      </c>
      <c r="D3060" s="611">
        <v>1077.78</v>
      </c>
    </row>
    <row r="3061" spans="1:4" ht="25.5" x14ac:dyDescent="0.2">
      <c r="A3061" s="608">
        <v>84796</v>
      </c>
      <c r="B3061" s="609" t="s">
        <v>949</v>
      </c>
      <c r="C3061" s="610" t="s">
        <v>38</v>
      </c>
      <c r="D3061" s="611">
        <v>738.81</v>
      </c>
    </row>
    <row r="3062" spans="1:4" ht="25.5" x14ac:dyDescent="0.2">
      <c r="A3062" s="608">
        <v>84798</v>
      </c>
      <c r="B3062" s="609" t="s">
        <v>950</v>
      </c>
      <c r="C3062" s="610" t="s">
        <v>38</v>
      </c>
      <c r="D3062" s="611">
        <v>316.74</v>
      </c>
    </row>
    <row r="3063" spans="1:4" ht="25.5" x14ac:dyDescent="0.2">
      <c r="A3063" s="608">
        <v>98261</v>
      </c>
      <c r="B3063" s="609" t="s">
        <v>9774</v>
      </c>
      <c r="C3063" s="610" t="s">
        <v>18</v>
      </c>
      <c r="D3063" s="611">
        <v>2.62</v>
      </c>
    </row>
    <row r="3064" spans="1:4" ht="25.5" x14ac:dyDescent="0.2">
      <c r="A3064" s="608">
        <v>98262</v>
      </c>
      <c r="B3064" s="609" t="s">
        <v>9775</v>
      </c>
      <c r="C3064" s="610" t="s">
        <v>18</v>
      </c>
      <c r="D3064" s="611">
        <v>3.27</v>
      </c>
    </row>
    <row r="3065" spans="1:4" ht="25.5" x14ac:dyDescent="0.2">
      <c r="A3065" s="608">
        <v>98263</v>
      </c>
      <c r="B3065" s="609" t="s">
        <v>9776</v>
      </c>
      <c r="C3065" s="610" t="s">
        <v>18</v>
      </c>
      <c r="D3065" s="611">
        <v>4.0599999999999996</v>
      </c>
    </row>
    <row r="3066" spans="1:4" ht="25.5" x14ac:dyDescent="0.2">
      <c r="A3066" s="608">
        <v>98264</v>
      </c>
      <c r="B3066" s="609" t="s">
        <v>9777</v>
      </c>
      <c r="C3066" s="610" t="s">
        <v>18</v>
      </c>
      <c r="D3066" s="611">
        <v>4.6900000000000004</v>
      </c>
    </row>
    <row r="3067" spans="1:4" ht="25.5" x14ac:dyDescent="0.2">
      <c r="A3067" s="608">
        <v>98265</v>
      </c>
      <c r="B3067" s="609" t="s">
        <v>9778</v>
      </c>
      <c r="C3067" s="610" t="s">
        <v>18</v>
      </c>
      <c r="D3067" s="611">
        <v>5.63</v>
      </c>
    </row>
    <row r="3068" spans="1:4" ht="25.5" x14ac:dyDescent="0.2">
      <c r="A3068" s="608">
        <v>98266</v>
      </c>
      <c r="B3068" s="609" t="s">
        <v>9779</v>
      </c>
      <c r="C3068" s="610" t="s">
        <v>18</v>
      </c>
      <c r="D3068" s="611">
        <v>6.18</v>
      </c>
    </row>
    <row r="3069" spans="1:4" ht="25.5" x14ac:dyDescent="0.2">
      <c r="A3069" s="608">
        <v>98267</v>
      </c>
      <c r="B3069" s="609" t="s">
        <v>9780</v>
      </c>
      <c r="C3069" s="610" t="s">
        <v>18</v>
      </c>
      <c r="D3069" s="611">
        <v>10.68</v>
      </c>
    </row>
    <row r="3070" spans="1:4" ht="25.5" x14ac:dyDescent="0.2">
      <c r="A3070" s="608">
        <v>98268</v>
      </c>
      <c r="B3070" s="609" t="s">
        <v>9781</v>
      </c>
      <c r="C3070" s="610" t="s">
        <v>18</v>
      </c>
      <c r="D3070" s="611">
        <v>18.43</v>
      </c>
    </row>
    <row r="3071" spans="1:4" ht="25.5" x14ac:dyDescent="0.2">
      <c r="A3071" s="608">
        <v>98269</v>
      </c>
      <c r="B3071" s="609" t="s">
        <v>9782</v>
      </c>
      <c r="C3071" s="610" t="s">
        <v>18</v>
      </c>
      <c r="D3071" s="611">
        <v>24.26</v>
      </c>
    </row>
    <row r="3072" spans="1:4" ht="25.5" x14ac:dyDescent="0.2">
      <c r="A3072" s="608">
        <v>98270</v>
      </c>
      <c r="B3072" s="609" t="s">
        <v>9783</v>
      </c>
      <c r="C3072" s="610" t="s">
        <v>18</v>
      </c>
      <c r="D3072" s="611">
        <v>40.75</v>
      </c>
    </row>
    <row r="3073" spans="1:4" ht="25.5" x14ac:dyDescent="0.2">
      <c r="A3073" s="608">
        <v>98271</v>
      </c>
      <c r="B3073" s="609" t="s">
        <v>9784</v>
      </c>
      <c r="C3073" s="610" t="s">
        <v>18</v>
      </c>
      <c r="D3073" s="611">
        <v>64.48</v>
      </c>
    </row>
    <row r="3074" spans="1:4" ht="25.5" x14ac:dyDescent="0.2">
      <c r="A3074" s="608">
        <v>98272</v>
      </c>
      <c r="B3074" s="609" t="s">
        <v>9785</v>
      </c>
      <c r="C3074" s="610" t="s">
        <v>18</v>
      </c>
      <c r="D3074" s="611">
        <v>154.16999999999999</v>
      </c>
    </row>
    <row r="3075" spans="1:4" ht="25.5" x14ac:dyDescent="0.2">
      <c r="A3075" s="608">
        <v>98273</v>
      </c>
      <c r="B3075" s="609" t="s">
        <v>9786</v>
      </c>
      <c r="C3075" s="610" t="s">
        <v>18</v>
      </c>
      <c r="D3075" s="611">
        <v>2.84</v>
      </c>
    </row>
    <row r="3076" spans="1:4" ht="25.5" x14ac:dyDescent="0.2">
      <c r="A3076" s="608">
        <v>98274</v>
      </c>
      <c r="B3076" s="609" t="s">
        <v>9787</v>
      </c>
      <c r="C3076" s="610" t="s">
        <v>18</v>
      </c>
      <c r="D3076" s="611">
        <v>3.78</v>
      </c>
    </row>
    <row r="3077" spans="1:4" ht="25.5" x14ac:dyDescent="0.2">
      <c r="A3077" s="608">
        <v>98275</v>
      </c>
      <c r="B3077" s="609" t="s">
        <v>9788</v>
      </c>
      <c r="C3077" s="610" t="s">
        <v>18</v>
      </c>
      <c r="D3077" s="611">
        <v>4.33</v>
      </c>
    </row>
    <row r="3078" spans="1:4" ht="25.5" x14ac:dyDescent="0.2">
      <c r="A3078" s="608">
        <v>98276</v>
      </c>
      <c r="B3078" s="609" t="s">
        <v>9789</v>
      </c>
      <c r="C3078" s="610" t="s">
        <v>18</v>
      </c>
      <c r="D3078" s="611">
        <v>8.83</v>
      </c>
    </row>
    <row r="3079" spans="1:4" ht="25.5" x14ac:dyDescent="0.2">
      <c r="A3079" s="608">
        <v>98277</v>
      </c>
      <c r="B3079" s="609" t="s">
        <v>9790</v>
      </c>
      <c r="C3079" s="610" t="s">
        <v>18</v>
      </c>
      <c r="D3079" s="611">
        <v>16.59</v>
      </c>
    </row>
    <row r="3080" spans="1:4" ht="25.5" x14ac:dyDescent="0.2">
      <c r="A3080" s="608">
        <v>98278</v>
      </c>
      <c r="B3080" s="609" t="s">
        <v>9791</v>
      </c>
      <c r="C3080" s="610" t="s">
        <v>18</v>
      </c>
      <c r="D3080" s="611">
        <v>22.42</v>
      </c>
    </row>
    <row r="3081" spans="1:4" ht="25.5" x14ac:dyDescent="0.2">
      <c r="A3081" s="608">
        <v>98279</v>
      </c>
      <c r="B3081" s="609" t="s">
        <v>9792</v>
      </c>
      <c r="C3081" s="610" t="s">
        <v>18</v>
      </c>
      <c r="D3081" s="611">
        <v>38.9</v>
      </c>
    </row>
    <row r="3082" spans="1:4" ht="38.25" x14ac:dyDescent="0.2">
      <c r="A3082" s="608">
        <v>98280</v>
      </c>
      <c r="B3082" s="609" t="s">
        <v>9793</v>
      </c>
      <c r="C3082" s="610" t="s">
        <v>18</v>
      </c>
      <c r="D3082" s="611">
        <v>5.01</v>
      </c>
    </row>
    <row r="3083" spans="1:4" ht="38.25" x14ac:dyDescent="0.2">
      <c r="A3083" s="608">
        <v>98281</v>
      </c>
      <c r="B3083" s="609" t="s">
        <v>9794</v>
      </c>
      <c r="C3083" s="610" t="s">
        <v>18</v>
      </c>
      <c r="D3083" s="611">
        <v>5.65</v>
      </c>
    </row>
    <row r="3084" spans="1:4" ht="38.25" x14ac:dyDescent="0.2">
      <c r="A3084" s="608">
        <v>98282</v>
      </c>
      <c r="B3084" s="609" t="s">
        <v>9795</v>
      </c>
      <c r="C3084" s="610" t="s">
        <v>18</v>
      </c>
      <c r="D3084" s="611">
        <v>6.45</v>
      </c>
    </row>
    <row r="3085" spans="1:4" ht="38.25" x14ac:dyDescent="0.2">
      <c r="A3085" s="608">
        <v>98283</v>
      </c>
      <c r="B3085" s="609" t="s">
        <v>9796</v>
      </c>
      <c r="C3085" s="610" t="s">
        <v>18</v>
      </c>
      <c r="D3085" s="611">
        <v>7.06</v>
      </c>
    </row>
    <row r="3086" spans="1:4" ht="38.25" x14ac:dyDescent="0.2">
      <c r="A3086" s="608">
        <v>98284</v>
      </c>
      <c r="B3086" s="609" t="s">
        <v>9797</v>
      </c>
      <c r="C3086" s="610" t="s">
        <v>18</v>
      </c>
      <c r="D3086" s="611">
        <v>8</v>
      </c>
    </row>
    <row r="3087" spans="1:4" ht="38.25" x14ac:dyDescent="0.2">
      <c r="A3087" s="608">
        <v>98285</v>
      </c>
      <c r="B3087" s="609" t="s">
        <v>9798</v>
      </c>
      <c r="C3087" s="610" t="s">
        <v>18</v>
      </c>
      <c r="D3087" s="611">
        <v>8.57</v>
      </c>
    </row>
    <row r="3088" spans="1:4" ht="25.5" x14ac:dyDescent="0.2">
      <c r="A3088" s="608">
        <v>98286</v>
      </c>
      <c r="B3088" s="609" t="s">
        <v>9799</v>
      </c>
      <c r="C3088" s="610" t="s">
        <v>18</v>
      </c>
      <c r="D3088" s="611">
        <v>13.06</v>
      </c>
    </row>
    <row r="3089" spans="1:4" ht="38.25" x14ac:dyDescent="0.2">
      <c r="A3089" s="608">
        <v>98287</v>
      </c>
      <c r="B3089" s="609" t="s">
        <v>9800</v>
      </c>
      <c r="C3089" s="610" t="s">
        <v>18</v>
      </c>
      <c r="D3089" s="611">
        <v>1.19</v>
      </c>
    </row>
    <row r="3090" spans="1:4" ht="38.25" x14ac:dyDescent="0.2">
      <c r="A3090" s="608">
        <v>98288</v>
      </c>
      <c r="B3090" s="609" t="s">
        <v>9801</v>
      </c>
      <c r="C3090" s="610" t="s">
        <v>18</v>
      </c>
      <c r="D3090" s="611">
        <v>1.84</v>
      </c>
    </row>
    <row r="3091" spans="1:4" ht="38.25" x14ac:dyDescent="0.2">
      <c r="A3091" s="608">
        <v>98289</v>
      </c>
      <c r="B3091" s="609" t="s">
        <v>9802</v>
      </c>
      <c r="C3091" s="610" t="s">
        <v>18</v>
      </c>
      <c r="D3091" s="611">
        <v>2.63</v>
      </c>
    </row>
    <row r="3092" spans="1:4" ht="38.25" x14ac:dyDescent="0.2">
      <c r="A3092" s="608">
        <v>98290</v>
      </c>
      <c r="B3092" s="609" t="s">
        <v>9803</v>
      </c>
      <c r="C3092" s="610" t="s">
        <v>18</v>
      </c>
      <c r="D3092" s="611">
        <v>3.26</v>
      </c>
    </row>
    <row r="3093" spans="1:4" ht="38.25" x14ac:dyDescent="0.2">
      <c r="A3093" s="608">
        <v>98291</v>
      </c>
      <c r="B3093" s="609" t="s">
        <v>9804</v>
      </c>
      <c r="C3093" s="610" t="s">
        <v>18</v>
      </c>
      <c r="D3093" s="611">
        <v>4.2</v>
      </c>
    </row>
    <row r="3094" spans="1:4" ht="38.25" x14ac:dyDescent="0.2">
      <c r="A3094" s="608">
        <v>98292</v>
      </c>
      <c r="B3094" s="609" t="s">
        <v>9805</v>
      </c>
      <c r="C3094" s="610" t="s">
        <v>18</v>
      </c>
      <c r="D3094" s="611">
        <v>4.75</v>
      </c>
    </row>
    <row r="3095" spans="1:4" ht="25.5" x14ac:dyDescent="0.2">
      <c r="A3095" s="608">
        <v>98293</v>
      </c>
      <c r="B3095" s="609" t="s">
        <v>9806</v>
      </c>
      <c r="C3095" s="610" t="s">
        <v>18</v>
      </c>
      <c r="D3095" s="611">
        <v>9.25</v>
      </c>
    </row>
    <row r="3096" spans="1:4" ht="25.5" x14ac:dyDescent="0.2">
      <c r="A3096" s="608">
        <v>98400</v>
      </c>
      <c r="B3096" s="609" t="s">
        <v>9807</v>
      </c>
      <c r="C3096" s="610" t="s">
        <v>18</v>
      </c>
      <c r="D3096" s="611">
        <v>13.02</v>
      </c>
    </row>
    <row r="3097" spans="1:4" ht="25.5" x14ac:dyDescent="0.2">
      <c r="A3097" s="608">
        <v>98401</v>
      </c>
      <c r="B3097" s="609" t="s">
        <v>9808</v>
      </c>
      <c r="C3097" s="610" t="s">
        <v>18</v>
      </c>
      <c r="D3097" s="611">
        <v>20.96</v>
      </c>
    </row>
    <row r="3098" spans="1:4" ht="25.5" x14ac:dyDescent="0.2">
      <c r="A3098" s="608">
        <v>98402</v>
      </c>
      <c r="B3098" s="609" t="s">
        <v>9809</v>
      </c>
      <c r="C3098" s="610" t="s">
        <v>18</v>
      </c>
      <c r="D3098" s="611">
        <v>27.62</v>
      </c>
    </row>
    <row r="3099" spans="1:4" ht="25.5" x14ac:dyDescent="0.2">
      <c r="A3099" s="608">
        <v>100556</v>
      </c>
      <c r="B3099" s="609" t="s">
        <v>9810</v>
      </c>
      <c r="C3099" s="610" t="s">
        <v>38</v>
      </c>
      <c r="D3099" s="611">
        <v>28.92</v>
      </c>
    </row>
    <row r="3100" spans="1:4" ht="25.5" x14ac:dyDescent="0.2">
      <c r="A3100" s="608">
        <v>100557</v>
      </c>
      <c r="B3100" s="609" t="s">
        <v>9811</v>
      </c>
      <c r="C3100" s="610" t="s">
        <v>38</v>
      </c>
      <c r="D3100" s="611">
        <v>373.78</v>
      </c>
    </row>
    <row r="3101" spans="1:4" ht="38.25" x14ac:dyDescent="0.2">
      <c r="A3101" s="608">
        <v>100560</v>
      </c>
      <c r="B3101" s="609" t="s">
        <v>9812</v>
      </c>
      <c r="C3101" s="610" t="s">
        <v>38</v>
      </c>
      <c r="D3101" s="611">
        <v>78.709999999999994</v>
      </c>
    </row>
    <row r="3102" spans="1:4" ht="38.25" x14ac:dyDescent="0.2">
      <c r="A3102" s="608">
        <v>100561</v>
      </c>
      <c r="B3102" s="609" t="s">
        <v>9813</v>
      </c>
      <c r="C3102" s="610" t="s">
        <v>38</v>
      </c>
      <c r="D3102" s="611">
        <v>146.16</v>
      </c>
    </row>
    <row r="3103" spans="1:4" ht="38.25" x14ac:dyDescent="0.2">
      <c r="A3103" s="608">
        <v>100562</v>
      </c>
      <c r="B3103" s="609" t="s">
        <v>9814</v>
      </c>
      <c r="C3103" s="610" t="s">
        <v>38</v>
      </c>
      <c r="D3103" s="611">
        <v>227.79</v>
      </c>
    </row>
    <row r="3104" spans="1:4" ht="38.25" x14ac:dyDescent="0.2">
      <c r="A3104" s="608">
        <v>100563</v>
      </c>
      <c r="B3104" s="609" t="s">
        <v>9815</v>
      </c>
      <c r="C3104" s="610" t="s">
        <v>38</v>
      </c>
      <c r="D3104" s="611">
        <v>329.63</v>
      </c>
    </row>
    <row r="3105" spans="1:4" ht="38.25" x14ac:dyDescent="0.2">
      <c r="A3105" s="608">
        <v>101795</v>
      </c>
      <c r="B3105" s="609" t="s">
        <v>12923</v>
      </c>
      <c r="C3105" s="610" t="s">
        <v>38</v>
      </c>
      <c r="D3105" s="611">
        <v>368.78</v>
      </c>
    </row>
    <row r="3106" spans="1:4" ht="25.5" x14ac:dyDescent="0.2">
      <c r="A3106" s="608">
        <v>101798</v>
      </c>
      <c r="B3106" s="609" t="s">
        <v>12924</v>
      </c>
      <c r="C3106" s="610" t="s">
        <v>38</v>
      </c>
      <c r="D3106" s="611">
        <v>299.29000000000002</v>
      </c>
    </row>
    <row r="3107" spans="1:4" ht="25.5" x14ac:dyDescent="0.2">
      <c r="A3107" s="608">
        <v>101799</v>
      </c>
      <c r="B3107" s="609" t="s">
        <v>12925</v>
      </c>
      <c r="C3107" s="610" t="s">
        <v>38</v>
      </c>
      <c r="D3107" s="611">
        <v>733.49</v>
      </c>
    </row>
    <row r="3108" spans="1:4" x14ac:dyDescent="0.2">
      <c r="A3108" s="608">
        <v>98397</v>
      </c>
      <c r="B3108" s="609" t="s">
        <v>3889</v>
      </c>
      <c r="C3108" s="610" t="s">
        <v>54</v>
      </c>
      <c r="D3108" s="611">
        <v>7.89</v>
      </c>
    </row>
    <row r="3109" spans="1:4" ht="51" x14ac:dyDescent="0.2">
      <c r="A3109" s="608">
        <v>101936</v>
      </c>
      <c r="B3109" s="609" t="s">
        <v>11410</v>
      </c>
      <c r="C3109" s="610" t="s">
        <v>38</v>
      </c>
      <c r="D3109" s="611">
        <v>4683.0600000000004</v>
      </c>
    </row>
    <row r="3110" spans="1:4" ht="51" x14ac:dyDescent="0.2">
      <c r="A3110" s="608">
        <v>101937</v>
      </c>
      <c r="B3110" s="609" t="s">
        <v>11411</v>
      </c>
      <c r="C3110" s="610" t="s">
        <v>38</v>
      </c>
      <c r="D3110" s="611">
        <v>8528.51</v>
      </c>
    </row>
    <row r="3111" spans="1:4" ht="25.5" x14ac:dyDescent="0.2">
      <c r="A3111" s="608">
        <v>98294</v>
      </c>
      <c r="B3111" s="609" t="s">
        <v>9816</v>
      </c>
      <c r="C3111" s="610" t="s">
        <v>18</v>
      </c>
      <c r="D3111" s="611">
        <v>1.59</v>
      </c>
    </row>
    <row r="3112" spans="1:4" ht="25.5" x14ac:dyDescent="0.2">
      <c r="A3112" s="608">
        <v>98295</v>
      </c>
      <c r="B3112" s="609" t="s">
        <v>9817</v>
      </c>
      <c r="C3112" s="610" t="s">
        <v>18</v>
      </c>
      <c r="D3112" s="611">
        <v>1.1499999999999999</v>
      </c>
    </row>
    <row r="3113" spans="1:4" ht="25.5" x14ac:dyDescent="0.2">
      <c r="A3113" s="608">
        <v>98296</v>
      </c>
      <c r="B3113" s="609" t="s">
        <v>9818</v>
      </c>
      <c r="C3113" s="610" t="s">
        <v>18</v>
      </c>
      <c r="D3113" s="611">
        <v>2.44</v>
      </c>
    </row>
    <row r="3114" spans="1:4" ht="25.5" x14ac:dyDescent="0.2">
      <c r="A3114" s="608">
        <v>98297</v>
      </c>
      <c r="B3114" s="609" t="s">
        <v>9819</v>
      </c>
      <c r="C3114" s="610" t="s">
        <v>18</v>
      </c>
      <c r="D3114" s="611">
        <v>1.75</v>
      </c>
    </row>
    <row r="3115" spans="1:4" ht="25.5" x14ac:dyDescent="0.2">
      <c r="A3115" s="608">
        <v>98301</v>
      </c>
      <c r="B3115" s="609" t="s">
        <v>9820</v>
      </c>
      <c r="C3115" s="610" t="s">
        <v>38</v>
      </c>
      <c r="D3115" s="611">
        <v>357.02</v>
      </c>
    </row>
    <row r="3116" spans="1:4" ht="25.5" x14ac:dyDescent="0.2">
      <c r="A3116" s="608">
        <v>98302</v>
      </c>
      <c r="B3116" s="609" t="s">
        <v>9821</v>
      </c>
      <c r="C3116" s="610" t="s">
        <v>38</v>
      </c>
      <c r="D3116" s="611">
        <v>480.8</v>
      </c>
    </row>
    <row r="3117" spans="1:4" ht="25.5" x14ac:dyDescent="0.2">
      <c r="A3117" s="608">
        <v>98304</v>
      </c>
      <c r="B3117" s="609" t="s">
        <v>9822</v>
      </c>
      <c r="C3117" s="610" t="s">
        <v>38</v>
      </c>
      <c r="D3117" s="611">
        <v>770.06</v>
      </c>
    </row>
    <row r="3118" spans="1:4" x14ac:dyDescent="0.2">
      <c r="A3118" s="608">
        <v>98307</v>
      </c>
      <c r="B3118" s="609" t="s">
        <v>9823</v>
      </c>
      <c r="C3118" s="610" t="s">
        <v>38</v>
      </c>
      <c r="D3118" s="611">
        <v>29.62</v>
      </c>
    </row>
    <row r="3119" spans="1:4" x14ac:dyDescent="0.2">
      <c r="A3119" s="608">
        <v>98308</v>
      </c>
      <c r="B3119" s="609" t="s">
        <v>9824</v>
      </c>
      <c r="C3119" s="610" t="s">
        <v>38</v>
      </c>
      <c r="D3119" s="611">
        <v>19.52</v>
      </c>
    </row>
    <row r="3120" spans="1:4" ht="25.5" x14ac:dyDescent="0.2">
      <c r="A3120" s="608">
        <v>98593</v>
      </c>
      <c r="B3120" s="609" t="s">
        <v>9825</v>
      </c>
      <c r="C3120" s="610" t="s">
        <v>38</v>
      </c>
      <c r="D3120" s="611">
        <v>622.21</v>
      </c>
    </row>
    <row r="3121" spans="1:4" ht="25.5" x14ac:dyDescent="0.2">
      <c r="A3121" s="608">
        <v>89355</v>
      </c>
      <c r="B3121" s="609" t="s">
        <v>286</v>
      </c>
      <c r="C3121" s="610" t="s">
        <v>18</v>
      </c>
      <c r="D3121" s="611">
        <v>12.13</v>
      </c>
    </row>
    <row r="3122" spans="1:4" ht="25.5" x14ac:dyDescent="0.2">
      <c r="A3122" s="608">
        <v>89356</v>
      </c>
      <c r="B3122" s="609" t="s">
        <v>287</v>
      </c>
      <c r="C3122" s="610" t="s">
        <v>18</v>
      </c>
      <c r="D3122" s="611">
        <v>14.33</v>
      </c>
    </row>
    <row r="3123" spans="1:4" ht="25.5" x14ac:dyDescent="0.2">
      <c r="A3123" s="608">
        <v>89357</v>
      </c>
      <c r="B3123" s="609" t="s">
        <v>288</v>
      </c>
      <c r="C3123" s="610" t="s">
        <v>18</v>
      </c>
      <c r="D3123" s="611">
        <v>20.45</v>
      </c>
    </row>
    <row r="3124" spans="1:4" ht="25.5" x14ac:dyDescent="0.2">
      <c r="A3124" s="608">
        <v>89401</v>
      </c>
      <c r="B3124" s="609" t="s">
        <v>1469</v>
      </c>
      <c r="C3124" s="610" t="s">
        <v>18</v>
      </c>
      <c r="D3124" s="611">
        <v>5.4</v>
      </c>
    </row>
    <row r="3125" spans="1:4" ht="25.5" x14ac:dyDescent="0.2">
      <c r="A3125" s="608">
        <v>89402</v>
      </c>
      <c r="B3125" s="609" t="s">
        <v>1470</v>
      </c>
      <c r="C3125" s="610" t="s">
        <v>18</v>
      </c>
      <c r="D3125" s="611">
        <v>6.59</v>
      </c>
    </row>
    <row r="3126" spans="1:4" ht="25.5" x14ac:dyDescent="0.2">
      <c r="A3126" s="608">
        <v>89403</v>
      </c>
      <c r="B3126" s="609" t="s">
        <v>1471</v>
      </c>
      <c r="C3126" s="610" t="s">
        <v>18</v>
      </c>
      <c r="D3126" s="611">
        <v>11.18</v>
      </c>
    </row>
    <row r="3127" spans="1:4" ht="25.5" x14ac:dyDescent="0.2">
      <c r="A3127" s="608">
        <v>89446</v>
      </c>
      <c r="B3127" s="609" t="s">
        <v>1508</v>
      </c>
      <c r="C3127" s="610" t="s">
        <v>18</v>
      </c>
      <c r="D3127" s="611">
        <v>3.64</v>
      </c>
    </row>
    <row r="3128" spans="1:4" ht="25.5" x14ac:dyDescent="0.2">
      <c r="A3128" s="608">
        <v>89447</v>
      </c>
      <c r="B3128" s="609" t="s">
        <v>1509</v>
      </c>
      <c r="C3128" s="610" t="s">
        <v>18</v>
      </c>
      <c r="D3128" s="611">
        <v>7.72</v>
      </c>
    </row>
    <row r="3129" spans="1:4" ht="25.5" x14ac:dyDescent="0.2">
      <c r="A3129" s="608">
        <v>89448</v>
      </c>
      <c r="B3129" s="609" t="s">
        <v>1510</v>
      </c>
      <c r="C3129" s="610" t="s">
        <v>18</v>
      </c>
      <c r="D3129" s="611">
        <v>11.1</v>
      </c>
    </row>
    <row r="3130" spans="1:4" ht="25.5" x14ac:dyDescent="0.2">
      <c r="A3130" s="608">
        <v>89449</v>
      </c>
      <c r="B3130" s="609" t="s">
        <v>1511</v>
      </c>
      <c r="C3130" s="610" t="s">
        <v>18</v>
      </c>
      <c r="D3130" s="611">
        <v>12.78</v>
      </c>
    </row>
    <row r="3131" spans="1:4" ht="25.5" x14ac:dyDescent="0.2">
      <c r="A3131" s="608">
        <v>89450</v>
      </c>
      <c r="B3131" s="609" t="s">
        <v>1512</v>
      </c>
      <c r="C3131" s="610" t="s">
        <v>18</v>
      </c>
      <c r="D3131" s="611">
        <v>21.11</v>
      </c>
    </row>
    <row r="3132" spans="1:4" ht="25.5" x14ac:dyDescent="0.2">
      <c r="A3132" s="608">
        <v>89451</v>
      </c>
      <c r="B3132" s="609" t="s">
        <v>1513</v>
      </c>
      <c r="C3132" s="610" t="s">
        <v>18</v>
      </c>
      <c r="D3132" s="611">
        <v>34.93</v>
      </c>
    </row>
    <row r="3133" spans="1:4" ht="25.5" x14ac:dyDescent="0.2">
      <c r="A3133" s="608">
        <v>89452</v>
      </c>
      <c r="B3133" s="609" t="s">
        <v>1514</v>
      </c>
      <c r="C3133" s="610" t="s">
        <v>18</v>
      </c>
      <c r="D3133" s="611">
        <v>43.49</v>
      </c>
    </row>
    <row r="3134" spans="1:4" ht="25.5" x14ac:dyDescent="0.2">
      <c r="A3134" s="608">
        <v>89508</v>
      </c>
      <c r="B3134" s="609" t="s">
        <v>1550</v>
      </c>
      <c r="C3134" s="610" t="s">
        <v>18</v>
      </c>
      <c r="D3134" s="611">
        <v>14.49</v>
      </c>
    </row>
    <row r="3135" spans="1:4" ht="25.5" x14ac:dyDescent="0.2">
      <c r="A3135" s="608">
        <v>89509</v>
      </c>
      <c r="B3135" s="609" t="s">
        <v>1551</v>
      </c>
      <c r="C3135" s="610" t="s">
        <v>18</v>
      </c>
      <c r="D3135" s="611">
        <v>20.67</v>
      </c>
    </row>
    <row r="3136" spans="1:4" ht="25.5" x14ac:dyDescent="0.2">
      <c r="A3136" s="608">
        <v>89511</v>
      </c>
      <c r="B3136" s="609" t="s">
        <v>1552</v>
      </c>
      <c r="C3136" s="610" t="s">
        <v>18</v>
      </c>
      <c r="D3136" s="611">
        <v>31.25</v>
      </c>
    </row>
    <row r="3137" spans="1:4" ht="25.5" x14ac:dyDescent="0.2">
      <c r="A3137" s="608">
        <v>89512</v>
      </c>
      <c r="B3137" s="609" t="s">
        <v>1553</v>
      </c>
      <c r="C3137" s="610" t="s">
        <v>18</v>
      </c>
      <c r="D3137" s="611">
        <v>49.59</v>
      </c>
    </row>
    <row r="3138" spans="1:4" ht="25.5" x14ac:dyDescent="0.2">
      <c r="A3138" s="608">
        <v>89576</v>
      </c>
      <c r="B3138" s="609" t="s">
        <v>1586</v>
      </c>
      <c r="C3138" s="610" t="s">
        <v>18</v>
      </c>
      <c r="D3138" s="611">
        <v>18.36</v>
      </c>
    </row>
    <row r="3139" spans="1:4" ht="25.5" x14ac:dyDescent="0.2">
      <c r="A3139" s="608">
        <v>89578</v>
      </c>
      <c r="B3139" s="609" t="s">
        <v>1587</v>
      </c>
      <c r="C3139" s="610" t="s">
        <v>18</v>
      </c>
      <c r="D3139" s="611">
        <v>31.67</v>
      </c>
    </row>
    <row r="3140" spans="1:4" ht="25.5" x14ac:dyDescent="0.2">
      <c r="A3140" s="608">
        <v>89580</v>
      </c>
      <c r="B3140" s="609" t="s">
        <v>1589</v>
      </c>
      <c r="C3140" s="610" t="s">
        <v>18</v>
      </c>
      <c r="D3140" s="611">
        <v>62.24</v>
      </c>
    </row>
    <row r="3141" spans="1:4" ht="25.5" x14ac:dyDescent="0.2">
      <c r="A3141" s="608">
        <v>89633</v>
      </c>
      <c r="B3141" s="609" t="s">
        <v>362</v>
      </c>
      <c r="C3141" s="610" t="s">
        <v>18</v>
      </c>
      <c r="D3141" s="611">
        <v>18.149999999999999</v>
      </c>
    </row>
    <row r="3142" spans="1:4" ht="25.5" x14ac:dyDescent="0.2">
      <c r="A3142" s="608">
        <v>89634</v>
      </c>
      <c r="B3142" s="609" t="s">
        <v>363</v>
      </c>
      <c r="C3142" s="610" t="s">
        <v>18</v>
      </c>
      <c r="D3142" s="611">
        <v>28.18</v>
      </c>
    </row>
    <row r="3143" spans="1:4" ht="25.5" x14ac:dyDescent="0.2">
      <c r="A3143" s="608">
        <v>89635</v>
      </c>
      <c r="B3143" s="609" t="s">
        <v>364</v>
      </c>
      <c r="C3143" s="610" t="s">
        <v>18</v>
      </c>
      <c r="D3143" s="611">
        <v>40.98</v>
      </c>
    </row>
    <row r="3144" spans="1:4" ht="25.5" x14ac:dyDescent="0.2">
      <c r="A3144" s="608">
        <v>89636</v>
      </c>
      <c r="B3144" s="609" t="s">
        <v>1626</v>
      </c>
      <c r="C3144" s="610" t="s">
        <v>18</v>
      </c>
      <c r="D3144" s="611">
        <v>50.03</v>
      </c>
    </row>
    <row r="3145" spans="1:4" ht="38.25" x14ac:dyDescent="0.2">
      <c r="A3145" s="608">
        <v>89711</v>
      </c>
      <c r="B3145" s="609" t="s">
        <v>1692</v>
      </c>
      <c r="C3145" s="610" t="s">
        <v>18</v>
      </c>
      <c r="D3145" s="611">
        <v>13.1</v>
      </c>
    </row>
    <row r="3146" spans="1:4" ht="38.25" x14ac:dyDescent="0.2">
      <c r="A3146" s="608">
        <v>89712</v>
      </c>
      <c r="B3146" s="609" t="s">
        <v>1693</v>
      </c>
      <c r="C3146" s="610" t="s">
        <v>18</v>
      </c>
      <c r="D3146" s="611">
        <v>20.45</v>
      </c>
    </row>
    <row r="3147" spans="1:4" ht="38.25" x14ac:dyDescent="0.2">
      <c r="A3147" s="608">
        <v>89713</v>
      </c>
      <c r="B3147" s="609" t="s">
        <v>1694</v>
      </c>
      <c r="C3147" s="610" t="s">
        <v>18</v>
      </c>
      <c r="D3147" s="611">
        <v>31.77</v>
      </c>
    </row>
    <row r="3148" spans="1:4" ht="38.25" x14ac:dyDescent="0.2">
      <c r="A3148" s="608">
        <v>89714</v>
      </c>
      <c r="B3148" s="609" t="s">
        <v>1695</v>
      </c>
      <c r="C3148" s="610" t="s">
        <v>18</v>
      </c>
      <c r="D3148" s="611">
        <v>41</v>
      </c>
    </row>
    <row r="3149" spans="1:4" ht="25.5" x14ac:dyDescent="0.2">
      <c r="A3149" s="608">
        <v>89716</v>
      </c>
      <c r="B3149" s="609" t="s">
        <v>1696</v>
      </c>
      <c r="C3149" s="610" t="s">
        <v>18</v>
      </c>
      <c r="D3149" s="611">
        <v>21.21</v>
      </c>
    </row>
    <row r="3150" spans="1:4" ht="25.5" x14ac:dyDescent="0.2">
      <c r="A3150" s="608">
        <v>89717</v>
      </c>
      <c r="B3150" s="609" t="s">
        <v>1697</v>
      </c>
      <c r="C3150" s="610" t="s">
        <v>18</v>
      </c>
      <c r="D3150" s="611">
        <v>32.76</v>
      </c>
    </row>
    <row r="3151" spans="1:4" ht="25.5" x14ac:dyDescent="0.2">
      <c r="A3151" s="608">
        <v>89770</v>
      </c>
      <c r="B3151" s="609" t="s">
        <v>1741</v>
      </c>
      <c r="C3151" s="610" t="s">
        <v>18</v>
      </c>
      <c r="D3151" s="611">
        <v>36.72</v>
      </c>
    </row>
    <row r="3152" spans="1:4" ht="25.5" x14ac:dyDescent="0.2">
      <c r="A3152" s="608">
        <v>89771</v>
      </c>
      <c r="B3152" s="609" t="s">
        <v>1742</v>
      </c>
      <c r="C3152" s="610" t="s">
        <v>18</v>
      </c>
      <c r="D3152" s="611">
        <v>50.22</v>
      </c>
    </row>
    <row r="3153" spans="1:4" ht="25.5" x14ac:dyDescent="0.2">
      <c r="A3153" s="608">
        <v>89773</v>
      </c>
      <c r="B3153" s="609" t="s">
        <v>1744</v>
      </c>
      <c r="C3153" s="610" t="s">
        <v>18</v>
      </c>
      <c r="D3153" s="611">
        <v>117.09</v>
      </c>
    </row>
    <row r="3154" spans="1:4" ht="25.5" x14ac:dyDescent="0.2">
      <c r="A3154" s="608">
        <v>89775</v>
      </c>
      <c r="B3154" s="609" t="s">
        <v>1746</v>
      </c>
      <c r="C3154" s="610" t="s">
        <v>18</v>
      </c>
      <c r="D3154" s="611">
        <v>185.07</v>
      </c>
    </row>
    <row r="3155" spans="1:4" ht="25.5" x14ac:dyDescent="0.2">
      <c r="A3155" s="608">
        <v>89798</v>
      </c>
      <c r="B3155" s="609" t="s">
        <v>1768</v>
      </c>
      <c r="C3155" s="610" t="s">
        <v>18</v>
      </c>
      <c r="D3155" s="611">
        <v>9</v>
      </c>
    </row>
    <row r="3156" spans="1:4" ht="25.5" x14ac:dyDescent="0.2">
      <c r="A3156" s="608">
        <v>89799</v>
      </c>
      <c r="B3156" s="609" t="s">
        <v>1769</v>
      </c>
      <c r="C3156" s="610" t="s">
        <v>18</v>
      </c>
      <c r="D3156" s="611">
        <v>14.82</v>
      </c>
    </row>
    <row r="3157" spans="1:4" ht="25.5" x14ac:dyDescent="0.2">
      <c r="A3157" s="608">
        <v>89800</v>
      </c>
      <c r="B3157" s="609" t="s">
        <v>1770</v>
      </c>
      <c r="C3157" s="610" t="s">
        <v>18</v>
      </c>
      <c r="D3157" s="611">
        <v>18.41</v>
      </c>
    </row>
    <row r="3158" spans="1:4" ht="25.5" x14ac:dyDescent="0.2">
      <c r="A3158" s="608">
        <v>89848</v>
      </c>
      <c r="B3158" s="609" t="s">
        <v>1817</v>
      </c>
      <c r="C3158" s="610" t="s">
        <v>18</v>
      </c>
      <c r="D3158" s="611">
        <v>22.15</v>
      </c>
    </row>
    <row r="3159" spans="1:4" ht="25.5" x14ac:dyDescent="0.2">
      <c r="A3159" s="608">
        <v>89849</v>
      </c>
      <c r="B3159" s="609" t="s">
        <v>1818</v>
      </c>
      <c r="C3159" s="610" t="s">
        <v>18</v>
      </c>
      <c r="D3159" s="611">
        <v>43.33</v>
      </c>
    </row>
    <row r="3160" spans="1:4" ht="25.5" x14ac:dyDescent="0.2">
      <c r="A3160" s="608">
        <v>89865</v>
      </c>
      <c r="B3160" s="609" t="s">
        <v>380</v>
      </c>
      <c r="C3160" s="610" t="s">
        <v>18</v>
      </c>
      <c r="D3160" s="611">
        <v>8.89</v>
      </c>
    </row>
    <row r="3161" spans="1:4" ht="51" x14ac:dyDescent="0.2">
      <c r="A3161" s="608">
        <v>91784</v>
      </c>
      <c r="B3161" s="609" t="s">
        <v>504</v>
      </c>
      <c r="C3161" s="610" t="s">
        <v>18</v>
      </c>
      <c r="D3161" s="611">
        <v>29.92</v>
      </c>
    </row>
    <row r="3162" spans="1:4" ht="51" x14ac:dyDescent="0.2">
      <c r="A3162" s="608">
        <v>91785</v>
      </c>
      <c r="B3162" s="609" t="s">
        <v>505</v>
      </c>
      <c r="C3162" s="610" t="s">
        <v>18</v>
      </c>
      <c r="D3162" s="611">
        <v>29.68</v>
      </c>
    </row>
    <row r="3163" spans="1:4" ht="51" x14ac:dyDescent="0.2">
      <c r="A3163" s="608">
        <v>91786</v>
      </c>
      <c r="B3163" s="609" t="s">
        <v>2185</v>
      </c>
      <c r="C3163" s="610" t="s">
        <v>18</v>
      </c>
      <c r="D3163" s="611">
        <v>21.32</v>
      </c>
    </row>
    <row r="3164" spans="1:4" ht="38.25" x14ac:dyDescent="0.2">
      <c r="A3164" s="608">
        <v>91787</v>
      </c>
      <c r="B3164" s="609" t="s">
        <v>2186</v>
      </c>
      <c r="C3164" s="610" t="s">
        <v>18</v>
      </c>
      <c r="D3164" s="611">
        <v>24.28</v>
      </c>
    </row>
    <row r="3165" spans="1:4" ht="38.25" x14ac:dyDescent="0.2">
      <c r="A3165" s="608">
        <v>91788</v>
      </c>
      <c r="B3165" s="609" t="s">
        <v>2187</v>
      </c>
      <c r="C3165" s="610" t="s">
        <v>18</v>
      </c>
      <c r="D3165" s="611">
        <v>30.86</v>
      </c>
    </row>
    <row r="3166" spans="1:4" ht="51" x14ac:dyDescent="0.2">
      <c r="A3166" s="608">
        <v>91789</v>
      </c>
      <c r="B3166" s="609" t="s">
        <v>506</v>
      </c>
      <c r="C3166" s="610" t="s">
        <v>18</v>
      </c>
      <c r="D3166" s="611">
        <v>33.93</v>
      </c>
    </row>
    <row r="3167" spans="1:4" ht="51" x14ac:dyDescent="0.2">
      <c r="A3167" s="608">
        <v>91790</v>
      </c>
      <c r="B3167" s="609" t="s">
        <v>2188</v>
      </c>
      <c r="C3167" s="610" t="s">
        <v>18</v>
      </c>
      <c r="D3167" s="611">
        <v>50.91</v>
      </c>
    </row>
    <row r="3168" spans="1:4" ht="51" x14ac:dyDescent="0.2">
      <c r="A3168" s="608">
        <v>91791</v>
      </c>
      <c r="B3168" s="609" t="s">
        <v>507</v>
      </c>
      <c r="C3168" s="610" t="s">
        <v>18</v>
      </c>
      <c r="D3168" s="611">
        <v>66.66</v>
      </c>
    </row>
    <row r="3169" spans="1:4" ht="51" x14ac:dyDescent="0.2">
      <c r="A3169" s="608">
        <v>91792</v>
      </c>
      <c r="B3169" s="609" t="s">
        <v>2189</v>
      </c>
      <c r="C3169" s="610" t="s">
        <v>18</v>
      </c>
      <c r="D3169" s="611">
        <v>40.04</v>
      </c>
    </row>
    <row r="3170" spans="1:4" ht="51" x14ac:dyDescent="0.2">
      <c r="A3170" s="608">
        <v>91793</v>
      </c>
      <c r="B3170" s="609" t="s">
        <v>2190</v>
      </c>
      <c r="C3170" s="610" t="s">
        <v>18</v>
      </c>
      <c r="D3170" s="611">
        <v>63.87</v>
      </c>
    </row>
    <row r="3171" spans="1:4" ht="51" x14ac:dyDescent="0.2">
      <c r="A3171" s="608">
        <v>91794</v>
      </c>
      <c r="B3171" s="609" t="s">
        <v>2191</v>
      </c>
      <c r="C3171" s="610" t="s">
        <v>18</v>
      </c>
      <c r="D3171" s="611">
        <v>30.23</v>
      </c>
    </row>
    <row r="3172" spans="1:4" ht="51" x14ac:dyDescent="0.2">
      <c r="A3172" s="608">
        <v>91795</v>
      </c>
      <c r="B3172" s="609" t="s">
        <v>2192</v>
      </c>
      <c r="C3172" s="610" t="s">
        <v>18</v>
      </c>
      <c r="D3172" s="611">
        <v>50.81</v>
      </c>
    </row>
    <row r="3173" spans="1:4" ht="51" x14ac:dyDescent="0.2">
      <c r="A3173" s="608">
        <v>91796</v>
      </c>
      <c r="B3173" s="609" t="s">
        <v>2193</v>
      </c>
      <c r="C3173" s="610" t="s">
        <v>18</v>
      </c>
      <c r="D3173" s="611">
        <v>52.95</v>
      </c>
    </row>
    <row r="3174" spans="1:4" ht="25.5" x14ac:dyDescent="0.2">
      <c r="A3174" s="608">
        <v>92275</v>
      </c>
      <c r="B3174" s="609" t="s">
        <v>4241</v>
      </c>
      <c r="C3174" s="610" t="s">
        <v>18</v>
      </c>
      <c r="D3174" s="611">
        <v>39.25</v>
      </c>
    </row>
    <row r="3175" spans="1:4" ht="25.5" x14ac:dyDescent="0.2">
      <c r="A3175" s="608">
        <v>92276</v>
      </c>
      <c r="B3175" s="609" t="s">
        <v>4242</v>
      </c>
      <c r="C3175" s="610" t="s">
        <v>18</v>
      </c>
      <c r="D3175" s="611">
        <v>49.7</v>
      </c>
    </row>
    <row r="3176" spans="1:4" ht="25.5" x14ac:dyDescent="0.2">
      <c r="A3176" s="608">
        <v>92277</v>
      </c>
      <c r="B3176" s="609" t="s">
        <v>4243</v>
      </c>
      <c r="C3176" s="610" t="s">
        <v>18</v>
      </c>
      <c r="D3176" s="611">
        <v>71.73</v>
      </c>
    </row>
    <row r="3177" spans="1:4" ht="25.5" x14ac:dyDescent="0.2">
      <c r="A3177" s="608">
        <v>92278</v>
      </c>
      <c r="B3177" s="609" t="s">
        <v>4244</v>
      </c>
      <c r="C3177" s="610" t="s">
        <v>18</v>
      </c>
      <c r="D3177" s="611">
        <v>96.48</v>
      </c>
    </row>
    <row r="3178" spans="1:4" ht="25.5" x14ac:dyDescent="0.2">
      <c r="A3178" s="608">
        <v>92279</v>
      </c>
      <c r="B3178" s="609" t="s">
        <v>4245</v>
      </c>
      <c r="C3178" s="610" t="s">
        <v>18</v>
      </c>
      <c r="D3178" s="611">
        <v>139.44999999999999</v>
      </c>
    </row>
    <row r="3179" spans="1:4" ht="25.5" x14ac:dyDescent="0.2">
      <c r="A3179" s="608">
        <v>92280</v>
      </c>
      <c r="B3179" s="609" t="s">
        <v>4246</v>
      </c>
      <c r="C3179" s="610" t="s">
        <v>18</v>
      </c>
      <c r="D3179" s="611">
        <v>195.83</v>
      </c>
    </row>
    <row r="3180" spans="1:4" ht="25.5" x14ac:dyDescent="0.2">
      <c r="A3180" s="608">
        <v>92281</v>
      </c>
      <c r="B3180" s="609" t="s">
        <v>4247</v>
      </c>
      <c r="C3180" s="610" t="s">
        <v>18</v>
      </c>
      <c r="D3180" s="611">
        <v>110.83</v>
      </c>
    </row>
    <row r="3181" spans="1:4" ht="25.5" x14ac:dyDescent="0.2">
      <c r="A3181" s="608">
        <v>92282</v>
      </c>
      <c r="B3181" s="609" t="s">
        <v>4248</v>
      </c>
      <c r="C3181" s="610" t="s">
        <v>18</v>
      </c>
      <c r="D3181" s="611">
        <v>124.19</v>
      </c>
    </row>
    <row r="3182" spans="1:4" ht="25.5" x14ac:dyDescent="0.2">
      <c r="A3182" s="608">
        <v>92283</v>
      </c>
      <c r="B3182" s="609" t="s">
        <v>4249</v>
      </c>
      <c r="C3182" s="610" t="s">
        <v>18</v>
      </c>
      <c r="D3182" s="611">
        <v>165.95</v>
      </c>
    </row>
    <row r="3183" spans="1:4" ht="25.5" x14ac:dyDescent="0.2">
      <c r="A3183" s="608">
        <v>92284</v>
      </c>
      <c r="B3183" s="609" t="s">
        <v>4250</v>
      </c>
      <c r="C3183" s="610" t="s">
        <v>18</v>
      </c>
      <c r="D3183" s="611">
        <v>203.95</v>
      </c>
    </row>
    <row r="3184" spans="1:4" ht="25.5" x14ac:dyDescent="0.2">
      <c r="A3184" s="608">
        <v>92285</v>
      </c>
      <c r="B3184" s="609" t="s">
        <v>4251</v>
      </c>
      <c r="C3184" s="610" t="s">
        <v>18</v>
      </c>
      <c r="D3184" s="611">
        <v>267.91000000000003</v>
      </c>
    </row>
    <row r="3185" spans="1:4" ht="25.5" x14ac:dyDescent="0.2">
      <c r="A3185" s="608">
        <v>92286</v>
      </c>
      <c r="B3185" s="609" t="s">
        <v>4252</v>
      </c>
      <c r="C3185" s="610" t="s">
        <v>18</v>
      </c>
      <c r="D3185" s="611">
        <v>326.08999999999997</v>
      </c>
    </row>
    <row r="3186" spans="1:4" ht="25.5" x14ac:dyDescent="0.2">
      <c r="A3186" s="608">
        <v>92305</v>
      </c>
      <c r="B3186" s="609" t="s">
        <v>4253</v>
      </c>
      <c r="C3186" s="610" t="s">
        <v>18</v>
      </c>
      <c r="D3186" s="611">
        <v>25.7</v>
      </c>
    </row>
    <row r="3187" spans="1:4" ht="25.5" x14ac:dyDescent="0.2">
      <c r="A3187" s="608">
        <v>92306</v>
      </c>
      <c r="B3187" s="609" t="s">
        <v>4254</v>
      </c>
      <c r="C3187" s="610" t="s">
        <v>18</v>
      </c>
      <c r="D3187" s="611">
        <v>42.12</v>
      </c>
    </row>
    <row r="3188" spans="1:4" ht="25.5" x14ac:dyDescent="0.2">
      <c r="A3188" s="608">
        <v>92307</v>
      </c>
      <c r="B3188" s="609" t="s">
        <v>4255</v>
      </c>
      <c r="C3188" s="610" t="s">
        <v>18</v>
      </c>
      <c r="D3188" s="611">
        <v>52.78</v>
      </c>
    </row>
    <row r="3189" spans="1:4" ht="25.5" x14ac:dyDescent="0.2">
      <c r="A3189" s="608">
        <v>92308</v>
      </c>
      <c r="B3189" s="609" t="s">
        <v>4256</v>
      </c>
      <c r="C3189" s="610" t="s">
        <v>18</v>
      </c>
      <c r="D3189" s="611">
        <v>42.13</v>
      </c>
    </row>
    <row r="3190" spans="1:4" ht="25.5" x14ac:dyDescent="0.2">
      <c r="A3190" s="608">
        <v>92309</v>
      </c>
      <c r="B3190" s="609" t="s">
        <v>4257</v>
      </c>
      <c r="C3190" s="610" t="s">
        <v>18</v>
      </c>
      <c r="D3190" s="611">
        <v>115.14</v>
      </c>
    </row>
    <row r="3191" spans="1:4" ht="25.5" x14ac:dyDescent="0.2">
      <c r="A3191" s="608">
        <v>92310</v>
      </c>
      <c r="B3191" s="609" t="s">
        <v>4258</v>
      </c>
      <c r="C3191" s="610" t="s">
        <v>18</v>
      </c>
      <c r="D3191" s="611">
        <v>128.75</v>
      </c>
    </row>
    <row r="3192" spans="1:4" ht="25.5" x14ac:dyDescent="0.2">
      <c r="A3192" s="608">
        <v>92320</v>
      </c>
      <c r="B3192" s="609" t="s">
        <v>4259</v>
      </c>
      <c r="C3192" s="610" t="s">
        <v>18</v>
      </c>
      <c r="D3192" s="611">
        <v>31.99</v>
      </c>
    </row>
    <row r="3193" spans="1:4" ht="25.5" x14ac:dyDescent="0.2">
      <c r="A3193" s="608">
        <v>92321</v>
      </c>
      <c r="B3193" s="609" t="s">
        <v>4260</v>
      </c>
      <c r="C3193" s="610" t="s">
        <v>18</v>
      </c>
      <c r="D3193" s="611">
        <v>52.94</v>
      </c>
    </row>
    <row r="3194" spans="1:4" ht="25.5" x14ac:dyDescent="0.2">
      <c r="A3194" s="608">
        <v>92322</v>
      </c>
      <c r="B3194" s="609" t="s">
        <v>4261</v>
      </c>
      <c r="C3194" s="610" t="s">
        <v>18</v>
      </c>
      <c r="D3194" s="611">
        <v>67.540000000000006</v>
      </c>
    </row>
    <row r="3195" spans="1:4" ht="25.5" x14ac:dyDescent="0.2">
      <c r="A3195" s="608">
        <v>92323</v>
      </c>
      <c r="B3195" s="609" t="s">
        <v>4262</v>
      </c>
      <c r="C3195" s="610" t="s">
        <v>18</v>
      </c>
      <c r="D3195" s="611">
        <v>46.92</v>
      </c>
    </row>
    <row r="3196" spans="1:4" ht="25.5" x14ac:dyDescent="0.2">
      <c r="A3196" s="608">
        <v>92324</v>
      </c>
      <c r="B3196" s="609" t="s">
        <v>4263</v>
      </c>
      <c r="C3196" s="610" t="s">
        <v>18</v>
      </c>
      <c r="D3196" s="611">
        <v>124.46</v>
      </c>
    </row>
    <row r="3197" spans="1:4" ht="25.5" x14ac:dyDescent="0.2">
      <c r="A3197" s="608">
        <v>92325</v>
      </c>
      <c r="B3197" s="609" t="s">
        <v>4264</v>
      </c>
      <c r="C3197" s="610" t="s">
        <v>18</v>
      </c>
      <c r="D3197" s="611">
        <v>141.96</v>
      </c>
    </row>
    <row r="3198" spans="1:4" ht="38.25" x14ac:dyDescent="0.2">
      <c r="A3198" s="608">
        <v>92335</v>
      </c>
      <c r="B3198" s="609" t="s">
        <v>11412</v>
      </c>
      <c r="C3198" s="610" t="s">
        <v>18</v>
      </c>
      <c r="D3198" s="611">
        <v>73.11</v>
      </c>
    </row>
    <row r="3199" spans="1:4" ht="38.25" x14ac:dyDescent="0.2">
      <c r="A3199" s="608">
        <v>92336</v>
      </c>
      <c r="B3199" s="609" t="s">
        <v>11413</v>
      </c>
      <c r="C3199" s="610" t="s">
        <v>18</v>
      </c>
      <c r="D3199" s="611">
        <v>90.04</v>
      </c>
    </row>
    <row r="3200" spans="1:4" ht="38.25" x14ac:dyDescent="0.2">
      <c r="A3200" s="608">
        <v>92337</v>
      </c>
      <c r="B3200" s="609" t="s">
        <v>11414</v>
      </c>
      <c r="C3200" s="610" t="s">
        <v>18</v>
      </c>
      <c r="D3200" s="611">
        <v>119.21</v>
      </c>
    </row>
    <row r="3201" spans="1:4" ht="25.5" x14ac:dyDescent="0.2">
      <c r="A3201" s="608">
        <v>92338</v>
      </c>
      <c r="B3201" s="609" t="s">
        <v>11415</v>
      </c>
      <c r="C3201" s="610" t="s">
        <v>18</v>
      </c>
      <c r="D3201" s="611">
        <v>92.3</v>
      </c>
    </row>
    <row r="3202" spans="1:4" ht="25.5" x14ac:dyDescent="0.2">
      <c r="A3202" s="608">
        <v>92339</v>
      </c>
      <c r="B3202" s="609" t="s">
        <v>11416</v>
      </c>
      <c r="C3202" s="610" t="s">
        <v>18</v>
      </c>
      <c r="D3202" s="611">
        <v>140.57</v>
      </c>
    </row>
    <row r="3203" spans="1:4" ht="38.25" x14ac:dyDescent="0.2">
      <c r="A3203" s="608">
        <v>92341</v>
      </c>
      <c r="B3203" s="609" t="s">
        <v>11417</v>
      </c>
      <c r="C3203" s="610" t="s">
        <v>18</v>
      </c>
      <c r="D3203" s="611">
        <v>79.39</v>
      </c>
    </row>
    <row r="3204" spans="1:4" ht="38.25" x14ac:dyDescent="0.2">
      <c r="A3204" s="608">
        <v>92342</v>
      </c>
      <c r="B3204" s="609" t="s">
        <v>11418</v>
      </c>
      <c r="C3204" s="610" t="s">
        <v>18</v>
      </c>
      <c r="D3204" s="611">
        <v>96.37</v>
      </c>
    </row>
    <row r="3205" spans="1:4" ht="38.25" x14ac:dyDescent="0.2">
      <c r="A3205" s="608">
        <v>92343</v>
      </c>
      <c r="B3205" s="609" t="s">
        <v>11419</v>
      </c>
      <c r="C3205" s="610" t="s">
        <v>18</v>
      </c>
      <c r="D3205" s="611">
        <v>125.6</v>
      </c>
    </row>
    <row r="3206" spans="1:4" ht="38.25" x14ac:dyDescent="0.2">
      <c r="A3206" s="608">
        <v>92359</v>
      </c>
      <c r="B3206" s="609" t="s">
        <v>11420</v>
      </c>
      <c r="C3206" s="610" t="s">
        <v>18</v>
      </c>
      <c r="D3206" s="611">
        <v>44.02</v>
      </c>
    </row>
    <row r="3207" spans="1:4" ht="38.25" x14ac:dyDescent="0.2">
      <c r="A3207" s="608">
        <v>92360</v>
      </c>
      <c r="B3207" s="609" t="s">
        <v>11421</v>
      </c>
      <c r="C3207" s="610" t="s">
        <v>18</v>
      </c>
      <c r="D3207" s="611">
        <v>58.86</v>
      </c>
    </row>
    <row r="3208" spans="1:4" ht="38.25" x14ac:dyDescent="0.2">
      <c r="A3208" s="608">
        <v>92361</v>
      </c>
      <c r="B3208" s="609" t="s">
        <v>11422</v>
      </c>
      <c r="C3208" s="610" t="s">
        <v>18</v>
      </c>
      <c r="D3208" s="611">
        <v>79.39</v>
      </c>
    </row>
    <row r="3209" spans="1:4" ht="38.25" x14ac:dyDescent="0.2">
      <c r="A3209" s="608">
        <v>92362</v>
      </c>
      <c r="B3209" s="609" t="s">
        <v>11423</v>
      </c>
      <c r="C3209" s="610" t="s">
        <v>18</v>
      </c>
      <c r="D3209" s="611">
        <v>127.13</v>
      </c>
    </row>
    <row r="3210" spans="1:4" ht="38.25" x14ac:dyDescent="0.2">
      <c r="A3210" s="608">
        <v>92364</v>
      </c>
      <c r="B3210" s="609" t="s">
        <v>11424</v>
      </c>
      <c r="C3210" s="610" t="s">
        <v>18</v>
      </c>
      <c r="D3210" s="611">
        <v>44.21</v>
      </c>
    </row>
    <row r="3211" spans="1:4" ht="38.25" x14ac:dyDescent="0.2">
      <c r="A3211" s="608">
        <v>92365</v>
      </c>
      <c r="B3211" s="609" t="s">
        <v>11425</v>
      </c>
      <c r="C3211" s="610" t="s">
        <v>18</v>
      </c>
      <c r="D3211" s="611">
        <v>50.97</v>
      </c>
    </row>
    <row r="3212" spans="1:4" ht="38.25" x14ac:dyDescent="0.2">
      <c r="A3212" s="608">
        <v>92366</v>
      </c>
      <c r="B3212" s="609" t="s">
        <v>11426</v>
      </c>
      <c r="C3212" s="610" t="s">
        <v>18</v>
      </c>
      <c r="D3212" s="611">
        <v>71.599999999999994</v>
      </c>
    </row>
    <row r="3213" spans="1:4" ht="38.25" x14ac:dyDescent="0.2">
      <c r="A3213" s="608">
        <v>92367</v>
      </c>
      <c r="B3213" s="609" t="s">
        <v>11427</v>
      </c>
      <c r="C3213" s="610" t="s">
        <v>18</v>
      </c>
      <c r="D3213" s="611">
        <v>88.24</v>
      </c>
    </row>
    <row r="3214" spans="1:4" ht="38.25" x14ac:dyDescent="0.2">
      <c r="A3214" s="608">
        <v>92368</v>
      </c>
      <c r="B3214" s="609" t="s">
        <v>11428</v>
      </c>
      <c r="C3214" s="610" t="s">
        <v>18</v>
      </c>
      <c r="D3214" s="611">
        <v>117.15</v>
      </c>
    </row>
    <row r="3215" spans="1:4" ht="38.25" x14ac:dyDescent="0.2">
      <c r="A3215" s="608">
        <v>92645</v>
      </c>
      <c r="B3215" s="609" t="s">
        <v>11429</v>
      </c>
      <c r="C3215" s="610" t="s">
        <v>18</v>
      </c>
      <c r="D3215" s="611">
        <v>46.35</v>
      </c>
    </row>
    <row r="3216" spans="1:4" ht="38.25" x14ac:dyDescent="0.2">
      <c r="A3216" s="608">
        <v>92646</v>
      </c>
      <c r="B3216" s="609" t="s">
        <v>11430</v>
      </c>
      <c r="C3216" s="610" t="s">
        <v>18</v>
      </c>
      <c r="D3216" s="611">
        <v>61.17</v>
      </c>
    </row>
    <row r="3217" spans="1:4" ht="38.25" x14ac:dyDescent="0.2">
      <c r="A3217" s="608">
        <v>92648</v>
      </c>
      <c r="B3217" s="609" t="s">
        <v>11431</v>
      </c>
      <c r="C3217" s="610" t="s">
        <v>18</v>
      </c>
      <c r="D3217" s="611">
        <v>66.930000000000007</v>
      </c>
    </row>
    <row r="3218" spans="1:4" ht="38.25" x14ac:dyDescent="0.2">
      <c r="A3218" s="608">
        <v>92649</v>
      </c>
      <c r="B3218" s="609" t="s">
        <v>11432</v>
      </c>
      <c r="C3218" s="610" t="s">
        <v>18</v>
      </c>
      <c r="D3218" s="611">
        <v>81.709999999999994</v>
      </c>
    </row>
    <row r="3219" spans="1:4" ht="38.25" x14ac:dyDescent="0.2">
      <c r="A3219" s="608">
        <v>92650</v>
      </c>
      <c r="B3219" s="609" t="s">
        <v>11433</v>
      </c>
      <c r="C3219" s="610" t="s">
        <v>18</v>
      </c>
      <c r="D3219" s="611">
        <v>129.46</v>
      </c>
    </row>
    <row r="3220" spans="1:4" ht="38.25" x14ac:dyDescent="0.2">
      <c r="A3220" s="608">
        <v>92652</v>
      </c>
      <c r="B3220" s="609" t="s">
        <v>11434</v>
      </c>
      <c r="C3220" s="610" t="s">
        <v>18</v>
      </c>
      <c r="D3220" s="611">
        <v>47.08</v>
      </c>
    </row>
    <row r="3221" spans="1:4" ht="38.25" x14ac:dyDescent="0.2">
      <c r="A3221" s="608">
        <v>92653</v>
      </c>
      <c r="B3221" s="609" t="s">
        <v>11435</v>
      </c>
      <c r="C3221" s="610" t="s">
        <v>18</v>
      </c>
      <c r="D3221" s="611">
        <v>53.87</v>
      </c>
    </row>
    <row r="3222" spans="1:4" ht="38.25" x14ac:dyDescent="0.2">
      <c r="A3222" s="608">
        <v>92654</v>
      </c>
      <c r="B3222" s="609" t="s">
        <v>11436</v>
      </c>
      <c r="C3222" s="610" t="s">
        <v>18</v>
      </c>
      <c r="D3222" s="611">
        <v>74.5</v>
      </c>
    </row>
    <row r="3223" spans="1:4" ht="38.25" x14ac:dyDescent="0.2">
      <c r="A3223" s="608">
        <v>92655</v>
      </c>
      <c r="B3223" s="609" t="s">
        <v>11437</v>
      </c>
      <c r="C3223" s="610" t="s">
        <v>18</v>
      </c>
      <c r="D3223" s="611">
        <v>91.19</v>
      </c>
    </row>
    <row r="3224" spans="1:4" ht="38.25" x14ac:dyDescent="0.2">
      <c r="A3224" s="608">
        <v>92656</v>
      </c>
      <c r="B3224" s="609" t="s">
        <v>11438</v>
      </c>
      <c r="C3224" s="610" t="s">
        <v>18</v>
      </c>
      <c r="D3224" s="611">
        <v>120.1</v>
      </c>
    </row>
    <row r="3225" spans="1:4" ht="38.25" x14ac:dyDescent="0.2">
      <c r="A3225" s="608">
        <v>92687</v>
      </c>
      <c r="B3225" s="609" t="s">
        <v>11439</v>
      </c>
      <c r="C3225" s="610" t="s">
        <v>18</v>
      </c>
      <c r="D3225" s="611">
        <v>21.55</v>
      </c>
    </row>
    <row r="3226" spans="1:4" ht="38.25" x14ac:dyDescent="0.2">
      <c r="A3226" s="608">
        <v>92688</v>
      </c>
      <c r="B3226" s="609" t="s">
        <v>11440</v>
      </c>
      <c r="C3226" s="610" t="s">
        <v>18</v>
      </c>
      <c r="D3226" s="611">
        <v>29.6</v>
      </c>
    </row>
    <row r="3227" spans="1:4" ht="38.25" x14ac:dyDescent="0.2">
      <c r="A3227" s="608">
        <v>92689</v>
      </c>
      <c r="B3227" s="609" t="s">
        <v>11441</v>
      </c>
      <c r="C3227" s="610" t="s">
        <v>18</v>
      </c>
      <c r="D3227" s="611">
        <v>32.44</v>
      </c>
    </row>
    <row r="3228" spans="1:4" ht="38.25" x14ac:dyDescent="0.2">
      <c r="A3228" s="608">
        <v>92690</v>
      </c>
      <c r="B3228" s="609" t="s">
        <v>11442</v>
      </c>
      <c r="C3228" s="610" t="s">
        <v>18</v>
      </c>
      <c r="D3228" s="611">
        <v>46.16</v>
      </c>
    </row>
    <row r="3229" spans="1:4" ht="38.25" x14ac:dyDescent="0.2">
      <c r="A3229" s="608">
        <v>92691</v>
      </c>
      <c r="B3229" s="609" t="s">
        <v>12546</v>
      </c>
      <c r="C3229" s="610" t="s">
        <v>18</v>
      </c>
      <c r="D3229" s="611">
        <v>59.46</v>
      </c>
    </row>
    <row r="3230" spans="1:4" ht="51" x14ac:dyDescent="0.2">
      <c r="A3230" s="608">
        <v>94462</v>
      </c>
      <c r="B3230" s="609" t="s">
        <v>2767</v>
      </c>
      <c r="C3230" s="610" t="s">
        <v>18</v>
      </c>
      <c r="D3230" s="611">
        <v>77.319999999999993</v>
      </c>
    </row>
    <row r="3231" spans="1:4" ht="51" x14ac:dyDescent="0.2">
      <c r="A3231" s="608">
        <v>94463</v>
      </c>
      <c r="B3231" s="609" t="s">
        <v>2768</v>
      </c>
      <c r="C3231" s="610" t="s">
        <v>18</v>
      </c>
      <c r="D3231" s="611">
        <v>91.82</v>
      </c>
    </row>
    <row r="3232" spans="1:4" ht="51" x14ac:dyDescent="0.2">
      <c r="A3232" s="608">
        <v>94464</v>
      </c>
      <c r="B3232" s="609" t="s">
        <v>2769</v>
      </c>
      <c r="C3232" s="610" t="s">
        <v>18</v>
      </c>
      <c r="D3232" s="611">
        <v>130.41999999999999</v>
      </c>
    </row>
    <row r="3233" spans="1:4" ht="38.25" x14ac:dyDescent="0.2">
      <c r="A3233" s="608">
        <v>94602</v>
      </c>
      <c r="B3233" s="609" t="s">
        <v>4265</v>
      </c>
      <c r="C3233" s="610" t="s">
        <v>18</v>
      </c>
      <c r="D3233" s="611">
        <v>147.59</v>
      </c>
    </row>
    <row r="3234" spans="1:4" ht="38.25" x14ac:dyDescent="0.2">
      <c r="A3234" s="608">
        <v>94603</v>
      </c>
      <c r="B3234" s="609" t="s">
        <v>4266</v>
      </c>
      <c r="C3234" s="610" t="s">
        <v>18</v>
      </c>
      <c r="D3234" s="611">
        <v>199.69</v>
      </c>
    </row>
    <row r="3235" spans="1:4" ht="38.25" x14ac:dyDescent="0.2">
      <c r="A3235" s="608">
        <v>94604</v>
      </c>
      <c r="B3235" s="609" t="s">
        <v>4267</v>
      </c>
      <c r="C3235" s="610" t="s">
        <v>18</v>
      </c>
      <c r="D3235" s="611">
        <v>273.93</v>
      </c>
    </row>
    <row r="3236" spans="1:4" ht="38.25" x14ac:dyDescent="0.2">
      <c r="A3236" s="608">
        <v>94605</v>
      </c>
      <c r="B3236" s="609" t="s">
        <v>4268</v>
      </c>
      <c r="C3236" s="610" t="s">
        <v>18</v>
      </c>
      <c r="D3236" s="611">
        <v>393.51</v>
      </c>
    </row>
    <row r="3237" spans="1:4" ht="38.25" x14ac:dyDescent="0.2">
      <c r="A3237" s="608">
        <v>94648</v>
      </c>
      <c r="B3237" s="609" t="s">
        <v>2802</v>
      </c>
      <c r="C3237" s="610" t="s">
        <v>18</v>
      </c>
      <c r="D3237" s="611">
        <v>7.04</v>
      </c>
    </row>
    <row r="3238" spans="1:4" ht="38.25" x14ac:dyDescent="0.2">
      <c r="A3238" s="608">
        <v>94649</v>
      </c>
      <c r="B3238" s="609" t="s">
        <v>2803</v>
      </c>
      <c r="C3238" s="610" t="s">
        <v>18</v>
      </c>
      <c r="D3238" s="611">
        <v>10.93</v>
      </c>
    </row>
    <row r="3239" spans="1:4" ht="38.25" x14ac:dyDescent="0.2">
      <c r="A3239" s="608">
        <v>94650</v>
      </c>
      <c r="B3239" s="609" t="s">
        <v>2804</v>
      </c>
      <c r="C3239" s="610" t="s">
        <v>18</v>
      </c>
      <c r="D3239" s="611">
        <v>15.66</v>
      </c>
    </row>
    <row r="3240" spans="1:4" ht="38.25" x14ac:dyDescent="0.2">
      <c r="A3240" s="608">
        <v>94651</v>
      </c>
      <c r="B3240" s="609" t="s">
        <v>2805</v>
      </c>
      <c r="C3240" s="610" t="s">
        <v>18</v>
      </c>
      <c r="D3240" s="611">
        <v>17.13</v>
      </c>
    </row>
    <row r="3241" spans="1:4" ht="38.25" x14ac:dyDescent="0.2">
      <c r="A3241" s="608">
        <v>94652</v>
      </c>
      <c r="B3241" s="609" t="s">
        <v>2806</v>
      </c>
      <c r="C3241" s="610" t="s">
        <v>18</v>
      </c>
      <c r="D3241" s="611">
        <v>27.86</v>
      </c>
    </row>
    <row r="3242" spans="1:4" ht="38.25" x14ac:dyDescent="0.2">
      <c r="A3242" s="608">
        <v>94653</v>
      </c>
      <c r="B3242" s="609" t="s">
        <v>2807</v>
      </c>
      <c r="C3242" s="610" t="s">
        <v>18</v>
      </c>
      <c r="D3242" s="611">
        <v>40.549999999999997</v>
      </c>
    </row>
    <row r="3243" spans="1:4" ht="38.25" x14ac:dyDescent="0.2">
      <c r="A3243" s="608">
        <v>94654</v>
      </c>
      <c r="B3243" s="609" t="s">
        <v>2808</v>
      </c>
      <c r="C3243" s="610" t="s">
        <v>18</v>
      </c>
      <c r="D3243" s="611">
        <v>53.32</v>
      </c>
    </row>
    <row r="3244" spans="1:4" ht="38.25" x14ac:dyDescent="0.2">
      <c r="A3244" s="608">
        <v>94655</v>
      </c>
      <c r="B3244" s="609" t="s">
        <v>2809</v>
      </c>
      <c r="C3244" s="610" t="s">
        <v>18</v>
      </c>
      <c r="D3244" s="611">
        <v>75.900000000000006</v>
      </c>
    </row>
    <row r="3245" spans="1:4" ht="38.25" x14ac:dyDescent="0.2">
      <c r="A3245" s="608">
        <v>94716</v>
      </c>
      <c r="B3245" s="609" t="s">
        <v>2868</v>
      </c>
      <c r="C3245" s="610" t="s">
        <v>18</v>
      </c>
      <c r="D3245" s="611">
        <v>21.25</v>
      </c>
    </row>
    <row r="3246" spans="1:4" ht="38.25" x14ac:dyDescent="0.2">
      <c r="A3246" s="608">
        <v>94717</v>
      </c>
      <c r="B3246" s="609" t="s">
        <v>2869</v>
      </c>
      <c r="C3246" s="610" t="s">
        <v>18</v>
      </c>
      <c r="D3246" s="611">
        <v>31.89</v>
      </c>
    </row>
    <row r="3247" spans="1:4" ht="38.25" x14ac:dyDescent="0.2">
      <c r="A3247" s="608">
        <v>94718</v>
      </c>
      <c r="B3247" s="609" t="s">
        <v>2870</v>
      </c>
      <c r="C3247" s="610" t="s">
        <v>18</v>
      </c>
      <c r="D3247" s="611">
        <v>39.32</v>
      </c>
    </row>
    <row r="3248" spans="1:4" ht="38.25" x14ac:dyDescent="0.2">
      <c r="A3248" s="608">
        <v>94719</v>
      </c>
      <c r="B3248" s="609" t="s">
        <v>2871</v>
      </c>
      <c r="C3248" s="610" t="s">
        <v>18</v>
      </c>
      <c r="D3248" s="611">
        <v>52.09</v>
      </c>
    </row>
    <row r="3249" spans="1:4" ht="38.25" x14ac:dyDescent="0.2">
      <c r="A3249" s="608">
        <v>94720</v>
      </c>
      <c r="B3249" s="609" t="s">
        <v>2872</v>
      </c>
      <c r="C3249" s="610" t="s">
        <v>18</v>
      </c>
      <c r="D3249" s="611">
        <v>78.22</v>
      </c>
    </row>
    <row r="3250" spans="1:4" ht="38.25" x14ac:dyDescent="0.2">
      <c r="A3250" s="608">
        <v>94721</v>
      </c>
      <c r="B3250" s="609" t="s">
        <v>2873</v>
      </c>
      <c r="C3250" s="610" t="s">
        <v>18</v>
      </c>
      <c r="D3250" s="611">
        <v>115.65</v>
      </c>
    </row>
    <row r="3251" spans="1:4" ht="38.25" x14ac:dyDescent="0.2">
      <c r="A3251" s="608">
        <v>94722</v>
      </c>
      <c r="B3251" s="609" t="s">
        <v>2874</v>
      </c>
      <c r="C3251" s="610" t="s">
        <v>18</v>
      </c>
      <c r="D3251" s="611">
        <v>200.62</v>
      </c>
    </row>
    <row r="3252" spans="1:4" ht="38.25" x14ac:dyDescent="0.2">
      <c r="A3252" s="608">
        <v>95697</v>
      </c>
      <c r="B3252" s="609" t="s">
        <v>11443</v>
      </c>
      <c r="C3252" s="610" t="s">
        <v>18</v>
      </c>
      <c r="D3252" s="611">
        <v>64.61</v>
      </c>
    </row>
    <row r="3253" spans="1:4" ht="25.5" x14ac:dyDescent="0.2">
      <c r="A3253" s="608">
        <v>96635</v>
      </c>
      <c r="B3253" s="609" t="s">
        <v>3403</v>
      </c>
      <c r="C3253" s="610" t="s">
        <v>18</v>
      </c>
      <c r="D3253" s="611">
        <v>20.93</v>
      </c>
    </row>
    <row r="3254" spans="1:4" ht="25.5" x14ac:dyDescent="0.2">
      <c r="A3254" s="608">
        <v>96636</v>
      </c>
      <c r="B3254" s="609" t="s">
        <v>3404</v>
      </c>
      <c r="C3254" s="610" t="s">
        <v>18</v>
      </c>
      <c r="D3254" s="611">
        <v>22</v>
      </c>
    </row>
    <row r="3255" spans="1:4" ht="25.5" x14ac:dyDescent="0.2">
      <c r="A3255" s="608">
        <v>96644</v>
      </c>
      <c r="B3255" s="609" t="s">
        <v>3412</v>
      </c>
      <c r="C3255" s="610" t="s">
        <v>18</v>
      </c>
      <c r="D3255" s="611">
        <v>14.4</v>
      </c>
    </row>
    <row r="3256" spans="1:4" ht="25.5" x14ac:dyDescent="0.2">
      <c r="A3256" s="608">
        <v>96645</v>
      </c>
      <c r="B3256" s="609" t="s">
        <v>3413</v>
      </c>
      <c r="C3256" s="610" t="s">
        <v>18</v>
      </c>
      <c r="D3256" s="611">
        <v>18.55</v>
      </c>
    </row>
    <row r="3257" spans="1:4" ht="25.5" x14ac:dyDescent="0.2">
      <c r="A3257" s="608">
        <v>96646</v>
      </c>
      <c r="B3257" s="609" t="s">
        <v>3414</v>
      </c>
      <c r="C3257" s="610" t="s">
        <v>18</v>
      </c>
      <c r="D3257" s="611">
        <v>28.71</v>
      </c>
    </row>
    <row r="3258" spans="1:4" ht="25.5" x14ac:dyDescent="0.2">
      <c r="A3258" s="608">
        <v>96647</v>
      </c>
      <c r="B3258" s="609" t="s">
        <v>3415</v>
      </c>
      <c r="C3258" s="610" t="s">
        <v>18</v>
      </c>
      <c r="D3258" s="611">
        <v>13.22</v>
      </c>
    </row>
    <row r="3259" spans="1:4" ht="25.5" x14ac:dyDescent="0.2">
      <c r="A3259" s="608">
        <v>96648</v>
      </c>
      <c r="B3259" s="609" t="s">
        <v>3416</v>
      </c>
      <c r="C3259" s="610" t="s">
        <v>18</v>
      </c>
      <c r="D3259" s="611">
        <v>23.75</v>
      </c>
    </row>
    <row r="3260" spans="1:4" ht="25.5" x14ac:dyDescent="0.2">
      <c r="A3260" s="608">
        <v>96649</v>
      </c>
      <c r="B3260" s="609" t="s">
        <v>3417</v>
      </c>
      <c r="C3260" s="610" t="s">
        <v>18</v>
      </c>
      <c r="D3260" s="611">
        <v>34.659999999999997</v>
      </c>
    </row>
    <row r="3261" spans="1:4" ht="25.5" x14ac:dyDescent="0.2">
      <c r="A3261" s="608">
        <v>96668</v>
      </c>
      <c r="B3261" s="609" t="s">
        <v>3436</v>
      </c>
      <c r="C3261" s="610" t="s">
        <v>18</v>
      </c>
      <c r="D3261" s="611">
        <v>9.84</v>
      </c>
    </row>
    <row r="3262" spans="1:4" ht="25.5" x14ac:dyDescent="0.2">
      <c r="A3262" s="608">
        <v>96669</v>
      </c>
      <c r="B3262" s="609" t="s">
        <v>3437</v>
      </c>
      <c r="C3262" s="610" t="s">
        <v>18</v>
      </c>
      <c r="D3262" s="611">
        <v>12.26</v>
      </c>
    </row>
    <row r="3263" spans="1:4" ht="25.5" x14ac:dyDescent="0.2">
      <c r="A3263" s="608">
        <v>96670</v>
      </c>
      <c r="B3263" s="609" t="s">
        <v>3438</v>
      </c>
      <c r="C3263" s="610" t="s">
        <v>18</v>
      </c>
      <c r="D3263" s="611">
        <v>18.62</v>
      </c>
    </row>
    <row r="3264" spans="1:4" ht="25.5" x14ac:dyDescent="0.2">
      <c r="A3264" s="608">
        <v>96671</v>
      </c>
      <c r="B3264" s="609" t="s">
        <v>3439</v>
      </c>
      <c r="C3264" s="610" t="s">
        <v>18</v>
      </c>
      <c r="D3264" s="611">
        <v>24.88</v>
      </c>
    </row>
    <row r="3265" spans="1:4" ht="25.5" x14ac:dyDescent="0.2">
      <c r="A3265" s="608">
        <v>96672</v>
      </c>
      <c r="B3265" s="609" t="s">
        <v>3440</v>
      </c>
      <c r="C3265" s="610" t="s">
        <v>18</v>
      </c>
      <c r="D3265" s="611">
        <v>36.47</v>
      </c>
    </row>
    <row r="3266" spans="1:4" ht="25.5" x14ac:dyDescent="0.2">
      <c r="A3266" s="608">
        <v>96673</v>
      </c>
      <c r="B3266" s="609" t="s">
        <v>3441</v>
      </c>
      <c r="C3266" s="610" t="s">
        <v>18</v>
      </c>
      <c r="D3266" s="611">
        <v>59.82</v>
      </c>
    </row>
    <row r="3267" spans="1:4" ht="25.5" x14ac:dyDescent="0.2">
      <c r="A3267" s="608">
        <v>96674</v>
      </c>
      <c r="B3267" s="609" t="s">
        <v>3442</v>
      </c>
      <c r="C3267" s="610" t="s">
        <v>18</v>
      </c>
      <c r="D3267" s="611">
        <v>84.01</v>
      </c>
    </row>
    <row r="3268" spans="1:4" ht="25.5" x14ac:dyDescent="0.2">
      <c r="A3268" s="608">
        <v>96675</v>
      </c>
      <c r="B3268" s="609" t="s">
        <v>3443</v>
      </c>
      <c r="C3268" s="610" t="s">
        <v>18</v>
      </c>
      <c r="D3268" s="611">
        <v>146.47999999999999</v>
      </c>
    </row>
    <row r="3269" spans="1:4" ht="25.5" x14ac:dyDescent="0.2">
      <c r="A3269" s="608">
        <v>96676</v>
      </c>
      <c r="B3269" s="609" t="s">
        <v>3444</v>
      </c>
      <c r="C3269" s="610" t="s">
        <v>18</v>
      </c>
      <c r="D3269" s="611">
        <v>9.82</v>
      </c>
    </row>
    <row r="3270" spans="1:4" ht="25.5" x14ac:dyDescent="0.2">
      <c r="A3270" s="608">
        <v>96677</v>
      </c>
      <c r="B3270" s="609" t="s">
        <v>3445</v>
      </c>
      <c r="C3270" s="610" t="s">
        <v>18</v>
      </c>
      <c r="D3270" s="611">
        <v>16.239999999999998</v>
      </c>
    </row>
    <row r="3271" spans="1:4" ht="25.5" x14ac:dyDescent="0.2">
      <c r="A3271" s="608">
        <v>96678</v>
      </c>
      <c r="B3271" s="609" t="s">
        <v>3446</v>
      </c>
      <c r="C3271" s="610" t="s">
        <v>18</v>
      </c>
      <c r="D3271" s="611">
        <v>22.54</v>
      </c>
    </row>
    <row r="3272" spans="1:4" ht="25.5" x14ac:dyDescent="0.2">
      <c r="A3272" s="608">
        <v>96679</v>
      </c>
      <c r="B3272" s="609" t="s">
        <v>3447</v>
      </c>
      <c r="C3272" s="610" t="s">
        <v>18</v>
      </c>
      <c r="D3272" s="611">
        <v>32.880000000000003</v>
      </c>
    </row>
    <row r="3273" spans="1:4" ht="25.5" x14ac:dyDescent="0.2">
      <c r="A3273" s="608">
        <v>96680</v>
      </c>
      <c r="B3273" s="609" t="s">
        <v>3448</v>
      </c>
      <c r="C3273" s="610" t="s">
        <v>18</v>
      </c>
      <c r="D3273" s="611">
        <v>44.18</v>
      </c>
    </row>
    <row r="3274" spans="1:4" ht="25.5" x14ac:dyDescent="0.2">
      <c r="A3274" s="608">
        <v>96681</v>
      </c>
      <c r="B3274" s="609" t="s">
        <v>3449</v>
      </c>
      <c r="C3274" s="610" t="s">
        <v>18</v>
      </c>
      <c r="D3274" s="611">
        <v>82.96</v>
      </c>
    </row>
    <row r="3275" spans="1:4" ht="25.5" x14ac:dyDescent="0.2">
      <c r="A3275" s="608">
        <v>96682</v>
      </c>
      <c r="B3275" s="609" t="s">
        <v>3450</v>
      </c>
      <c r="C3275" s="610" t="s">
        <v>18</v>
      </c>
      <c r="D3275" s="611">
        <v>122.46</v>
      </c>
    </row>
    <row r="3276" spans="1:4" ht="25.5" x14ac:dyDescent="0.2">
      <c r="A3276" s="608">
        <v>96683</v>
      </c>
      <c r="B3276" s="609" t="s">
        <v>3451</v>
      </c>
      <c r="C3276" s="610" t="s">
        <v>18</v>
      </c>
      <c r="D3276" s="611">
        <v>167.39</v>
      </c>
    </row>
    <row r="3277" spans="1:4" ht="38.25" x14ac:dyDescent="0.2">
      <c r="A3277" s="608">
        <v>96718</v>
      </c>
      <c r="B3277" s="609" t="s">
        <v>3486</v>
      </c>
      <c r="C3277" s="610" t="s">
        <v>18</v>
      </c>
      <c r="D3277" s="611">
        <v>6.55</v>
      </c>
    </row>
    <row r="3278" spans="1:4" ht="38.25" x14ac:dyDescent="0.2">
      <c r="A3278" s="608">
        <v>96719</v>
      </c>
      <c r="B3278" s="609" t="s">
        <v>3487</v>
      </c>
      <c r="C3278" s="610" t="s">
        <v>18</v>
      </c>
      <c r="D3278" s="611">
        <v>12.5</v>
      </c>
    </row>
    <row r="3279" spans="1:4" ht="38.25" x14ac:dyDescent="0.2">
      <c r="A3279" s="608">
        <v>96720</v>
      </c>
      <c r="B3279" s="609" t="s">
        <v>3488</v>
      </c>
      <c r="C3279" s="610" t="s">
        <v>18</v>
      </c>
      <c r="D3279" s="611">
        <v>15.22</v>
      </c>
    </row>
    <row r="3280" spans="1:4" ht="38.25" x14ac:dyDescent="0.2">
      <c r="A3280" s="608">
        <v>96721</v>
      </c>
      <c r="B3280" s="609" t="s">
        <v>3489</v>
      </c>
      <c r="C3280" s="610" t="s">
        <v>18</v>
      </c>
      <c r="D3280" s="611">
        <v>20.83</v>
      </c>
    </row>
    <row r="3281" spans="1:4" ht="38.25" x14ac:dyDescent="0.2">
      <c r="A3281" s="608">
        <v>96722</v>
      </c>
      <c r="B3281" s="609" t="s">
        <v>3490</v>
      </c>
      <c r="C3281" s="610" t="s">
        <v>18</v>
      </c>
      <c r="D3281" s="611">
        <v>28.28</v>
      </c>
    </row>
    <row r="3282" spans="1:4" ht="38.25" x14ac:dyDescent="0.2">
      <c r="A3282" s="608">
        <v>96723</v>
      </c>
      <c r="B3282" s="609" t="s">
        <v>3491</v>
      </c>
      <c r="C3282" s="610" t="s">
        <v>18</v>
      </c>
      <c r="D3282" s="611">
        <v>38.08</v>
      </c>
    </row>
    <row r="3283" spans="1:4" ht="38.25" x14ac:dyDescent="0.2">
      <c r="A3283" s="608">
        <v>96724</v>
      </c>
      <c r="B3283" s="609" t="s">
        <v>3492</v>
      </c>
      <c r="C3283" s="610" t="s">
        <v>18</v>
      </c>
      <c r="D3283" s="611">
        <v>62.15</v>
      </c>
    </row>
    <row r="3284" spans="1:4" ht="38.25" x14ac:dyDescent="0.2">
      <c r="A3284" s="608">
        <v>96725</v>
      </c>
      <c r="B3284" s="609" t="s">
        <v>3493</v>
      </c>
      <c r="C3284" s="610" t="s">
        <v>18</v>
      </c>
      <c r="D3284" s="611">
        <v>82.61</v>
      </c>
    </row>
    <row r="3285" spans="1:4" ht="38.25" x14ac:dyDescent="0.2">
      <c r="A3285" s="608">
        <v>96726</v>
      </c>
      <c r="B3285" s="609" t="s">
        <v>3494</v>
      </c>
      <c r="C3285" s="610" t="s">
        <v>18</v>
      </c>
      <c r="D3285" s="611">
        <v>134.86000000000001</v>
      </c>
    </row>
    <row r="3286" spans="1:4" ht="38.25" x14ac:dyDescent="0.2">
      <c r="A3286" s="608">
        <v>96727</v>
      </c>
      <c r="B3286" s="609" t="s">
        <v>3495</v>
      </c>
      <c r="C3286" s="610" t="s">
        <v>18</v>
      </c>
      <c r="D3286" s="611">
        <v>10.58</v>
      </c>
    </row>
    <row r="3287" spans="1:4" ht="38.25" x14ac:dyDescent="0.2">
      <c r="A3287" s="608">
        <v>96728</v>
      </c>
      <c r="B3287" s="609" t="s">
        <v>3496</v>
      </c>
      <c r="C3287" s="610" t="s">
        <v>18</v>
      </c>
      <c r="D3287" s="611">
        <v>12.85</v>
      </c>
    </row>
    <row r="3288" spans="1:4" ht="38.25" x14ac:dyDescent="0.2">
      <c r="A3288" s="608">
        <v>96729</v>
      </c>
      <c r="B3288" s="609" t="s">
        <v>3497</v>
      </c>
      <c r="C3288" s="610" t="s">
        <v>18</v>
      </c>
      <c r="D3288" s="611">
        <v>19.690000000000001</v>
      </c>
    </row>
    <row r="3289" spans="1:4" ht="38.25" x14ac:dyDescent="0.2">
      <c r="A3289" s="608">
        <v>96730</v>
      </c>
      <c r="B3289" s="609" t="s">
        <v>3498</v>
      </c>
      <c r="C3289" s="610" t="s">
        <v>18</v>
      </c>
      <c r="D3289" s="611">
        <v>25.17</v>
      </c>
    </row>
    <row r="3290" spans="1:4" ht="38.25" x14ac:dyDescent="0.2">
      <c r="A3290" s="608">
        <v>96731</v>
      </c>
      <c r="B3290" s="609" t="s">
        <v>3499</v>
      </c>
      <c r="C3290" s="610" t="s">
        <v>18</v>
      </c>
      <c r="D3290" s="611">
        <v>36.770000000000003</v>
      </c>
    </row>
    <row r="3291" spans="1:4" ht="38.25" x14ac:dyDescent="0.2">
      <c r="A3291" s="608">
        <v>96732</v>
      </c>
      <c r="B3291" s="609" t="s">
        <v>3500</v>
      </c>
      <c r="C3291" s="610" t="s">
        <v>18</v>
      </c>
      <c r="D3291" s="611">
        <v>46.07</v>
      </c>
    </row>
    <row r="3292" spans="1:4" ht="38.25" x14ac:dyDescent="0.2">
      <c r="A3292" s="608">
        <v>96733</v>
      </c>
      <c r="B3292" s="609" t="s">
        <v>3501</v>
      </c>
      <c r="C3292" s="610" t="s">
        <v>18</v>
      </c>
      <c r="D3292" s="611">
        <v>84.93</v>
      </c>
    </row>
    <row r="3293" spans="1:4" ht="38.25" x14ac:dyDescent="0.2">
      <c r="A3293" s="608">
        <v>96734</v>
      </c>
      <c r="B3293" s="609" t="s">
        <v>3502</v>
      </c>
      <c r="C3293" s="610" t="s">
        <v>18</v>
      </c>
      <c r="D3293" s="611">
        <v>119.2</v>
      </c>
    </row>
    <row r="3294" spans="1:4" ht="38.25" x14ac:dyDescent="0.2">
      <c r="A3294" s="608">
        <v>96735</v>
      </c>
      <c r="B3294" s="609" t="s">
        <v>3503</v>
      </c>
      <c r="C3294" s="610" t="s">
        <v>18</v>
      </c>
      <c r="D3294" s="611">
        <v>154.62</v>
      </c>
    </row>
    <row r="3295" spans="1:4" ht="25.5" x14ac:dyDescent="0.2">
      <c r="A3295" s="608">
        <v>96794</v>
      </c>
      <c r="B3295" s="609" t="s">
        <v>3533</v>
      </c>
      <c r="C3295" s="610" t="s">
        <v>18</v>
      </c>
      <c r="D3295" s="611">
        <v>7.77</v>
      </c>
    </row>
    <row r="3296" spans="1:4" ht="25.5" x14ac:dyDescent="0.2">
      <c r="A3296" s="608">
        <v>96795</v>
      </c>
      <c r="B3296" s="609" t="s">
        <v>3534</v>
      </c>
      <c r="C3296" s="610" t="s">
        <v>18</v>
      </c>
      <c r="D3296" s="611">
        <v>9.9499999999999993</v>
      </c>
    </row>
    <row r="3297" spans="1:4" ht="25.5" x14ac:dyDescent="0.2">
      <c r="A3297" s="608">
        <v>96796</v>
      </c>
      <c r="B3297" s="609" t="s">
        <v>3535</v>
      </c>
      <c r="C3297" s="610" t="s">
        <v>18</v>
      </c>
      <c r="D3297" s="611">
        <v>14.13</v>
      </c>
    </row>
    <row r="3298" spans="1:4" ht="25.5" x14ac:dyDescent="0.2">
      <c r="A3298" s="608">
        <v>96797</v>
      </c>
      <c r="B3298" s="609" t="s">
        <v>3536</v>
      </c>
      <c r="C3298" s="610" t="s">
        <v>18</v>
      </c>
      <c r="D3298" s="611">
        <v>21.71</v>
      </c>
    </row>
    <row r="3299" spans="1:4" ht="25.5" x14ac:dyDescent="0.2">
      <c r="A3299" s="608">
        <v>96798</v>
      </c>
      <c r="B3299" s="609" t="s">
        <v>3537</v>
      </c>
      <c r="C3299" s="610" t="s">
        <v>18</v>
      </c>
      <c r="D3299" s="611">
        <v>7.86</v>
      </c>
    </row>
    <row r="3300" spans="1:4" ht="25.5" x14ac:dyDescent="0.2">
      <c r="A3300" s="608">
        <v>96799</v>
      </c>
      <c r="B3300" s="609" t="s">
        <v>3538</v>
      </c>
      <c r="C3300" s="610" t="s">
        <v>18</v>
      </c>
      <c r="D3300" s="611">
        <v>10.47</v>
      </c>
    </row>
    <row r="3301" spans="1:4" ht="25.5" x14ac:dyDescent="0.2">
      <c r="A3301" s="608">
        <v>96800</v>
      </c>
      <c r="B3301" s="609" t="s">
        <v>3539</v>
      </c>
      <c r="C3301" s="610" t="s">
        <v>18</v>
      </c>
      <c r="D3301" s="611">
        <v>15.2</v>
      </c>
    </row>
    <row r="3302" spans="1:4" ht="25.5" x14ac:dyDescent="0.2">
      <c r="A3302" s="608">
        <v>96801</v>
      </c>
      <c r="B3302" s="609" t="s">
        <v>3540</v>
      </c>
      <c r="C3302" s="610" t="s">
        <v>18</v>
      </c>
      <c r="D3302" s="611">
        <v>23.55</v>
      </c>
    </row>
    <row r="3303" spans="1:4" ht="38.25" x14ac:dyDescent="0.2">
      <c r="A3303" s="608">
        <v>97327</v>
      </c>
      <c r="B3303" s="609" t="s">
        <v>4269</v>
      </c>
      <c r="C3303" s="610" t="s">
        <v>18</v>
      </c>
      <c r="D3303" s="611">
        <v>20.61</v>
      </c>
    </row>
    <row r="3304" spans="1:4" ht="38.25" x14ac:dyDescent="0.2">
      <c r="A3304" s="608">
        <v>97328</v>
      </c>
      <c r="B3304" s="609" t="s">
        <v>4270</v>
      </c>
      <c r="C3304" s="610" t="s">
        <v>18</v>
      </c>
      <c r="D3304" s="611">
        <v>36.130000000000003</v>
      </c>
    </row>
    <row r="3305" spans="1:4" ht="38.25" x14ac:dyDescent="0.2">
      <c r="A3305" s="608">
        <v>97329</v>
      </c>
      <c r="B3305" s="609" t="s">
        <v>4271</v>
      </c>
      <c r="C3305" s="610" t="s">
        <v>18</v>
      </c>
      <c r="D3305" s="611">
        <v>45.15</v>
      </c>
    </row>
    <row r="3306" spans="1:4" ht="38.25" x14ac:dyDescent="0.2">
      <c r="A3306" s="608">
        <v>97330</v>
      </c>
      <c r="B3306" s="609" t="s">
        <v>4272</v>
      </c>
      <c r="C3306" s="610" t="s">
        <v>18</v>
      </c>
      <c r="D3306" s="611">
        <v>55.12</v>
      </c>
    </row>
    <row r="3307" spans="1:4" ht="38.25" x14ac:dyDescent="0.2">
      <c r="A3307" s="608">
        <v>97331</v>
      </c>
      <c r="B3307" s="609" t="s">
        <v>4273</v>
      </c>
      <c r="C3307" s="610" t="s">
        <v>18</v>
      </c>
      <c r="D3307" s="611">
        <v>20.81</v>
      </c>
    </row>
    <row r="3308" spans="1:4" ht="38.25" x14ac:dyDescent="0.2">
      <c r="A3308" s="608">
        <v>97332</v>
      </c>
      <c r="B3308" s="609" t="s">
        <v>4274</v>
      </c>
      <c r="C3308" s="610" t="s">
        <v>18</v>
      </c>
      <c r="D3308" s="611">
        <v>36.36</v>
      </c>
    </row>
    <row r="3309" spans="1:4" ht="38.25" x14ac:dyDescent="0.2">
      <c r="A3309" s="608">
        <v>97333</v>
      </c>
      <c r="B3309" s="609" t="s">
        <v>4275</v>
      </c>
      <c r="C3309" s="610" t="s">
        <v>18</v>
      </c>
      <c r="D3309" s="611">
        <v>45.44</v>
      </c>
    </row>
    <row r="3310" spans="1:4" ht="38.25" x14ac:dyDescent="0.2">
      <c r="A3310" s="608">
        <v>97334</v>
      </c>
      <c r="B3310" s="609" t="s">
        <v>4276</v>
      </c>
      <c r="C3310" s="610" t="s">
        <v>18</v>
      </c>
      <c r="D3310" s="611">
        <v>55.44</v>
      </c>
    </row>
    <row r="3311" spans="1:4" ht="25.5" x14ac:dyDescent="0.2">
      <c r="A3311" s="608">
        <v>97335</v>
      </c>
      <c r="B3311" s="609" t="s">
        <v>4277</v>
      </c>
      <c r="C3311" s="610" t="s">
        <v>18</v>
      </c>
      <c r="D3311" s="611">
        <v>56.52</v>
      </c>
    </row>
    <row r="3312" spans="1:4" ht="25.5" x14ac:dyDescent="0.2">
      <c r="A3312" s="608">
        <v>97336</v>
      </c>
      <c r="B3312" s="609" t="s">
        <v>4278</v>
      </c>
      <c r="C3312" s="610" t="s">
        <v>18</v>
      </c>
      <c r="D3312" s="611">
        <v>71.790000000000006</v>
      </c>
    </row>
    <row r="3313" spans="1:4" ht="25.5" x14ac:dyDescent="0.2">
      <c r="A3313" s="608">
        <v>97337</v>
      </c>
      <c r="B3313" s="609" t="s">
        <v>4279</v>
      </c>
      <c r="C3313" s="610" t="s">
        <v>18</v>
      </c>
      <c r="D3313" s="611">
        <v>107.89</v>
      </c>
    </row>
    <row r="3314" spans="1:4" ht="25.5" x14ac:dyDescent="0.2">
      <c r="A3314" s="608">
        <v>97338</v>
      </c>
      <c r="B3314" s="609" t="s">
        <v>4280</v>
      </c>
      <c r="C3314" s="610" t="s">
        <v>18</v>
      </c>
      <c r="D3314" s="611">
        <v>129.72</v>
      </c>
    </row>
    <row r="3315" spans="1:4" ht="25.5" x14ac:dyDescent="0.2">
      <c r="A3315" s="608">
        <v>97339</v>
      </c>
      <c r="B3315" s="609" t="s">
        <v>4281</v>
      </c>
      <c r="C3315" s="610" t="s">
        <v>18</v>
      </c>
      <c r="D3315" s="611">
        <v>139.44999999999999</v>
      </c>
    </row>
    <row r="3316" spans="1:4" ht="25.5" x14ac:dyDescent="0.2">
      <c r="A3316" s="608">
        <v>97340</v>
      </c>
      <c r="B3316" s="609" t="s">
        <v>4282</v>
      </c>
      <c r="C3316" s="610" t="s">
        <v>18</v>
      </c>
      <c r="D3316" s="611">
        <v>139.94999999999999</v>
      </c>
    </row>
    <row r="3317" spans="1:4" ht="25.5" x14ac:dyDescent="0.2">
      <c r="A3317" s="608">
        <v>97341</v>
      </c>
      <c r="B3317" s="609" t="s">
        <v>4283</v>
      </c>
      <c r="C3317" s="610" t="s">
        <v>18</v>
      </c>
      <c r="D3317" s="611">
        <v>37.770000000000003</v>
      </c>
    </row>
    <row r="3318" spans="1:4" ht="25.5" x14ac:dyDescent="0.2">
      <c r="A3318" s="608">
        <v>97342</v>
      </c>
      <c r="B3318" s="609" t="s">
        <v>4284</v>
      </c>
      <c r="C3318" s="610" t="s">
        <v>18</v>
      </c>
      <c r="D3318" s="611">
        <v>59.39</v>
      </c>
    </row>
    <row r="3319" spans="1:4" ht="25.5" x14ac:dyDescent="0.2">
      <c r="A3319" s="608">
        <v>97343</v>
      </c>
      <c r="B3319" s="609" t="s">
        <v>4285</v>
      </c>
      <c r="C3319" s="610" t="s">
        <v>18</v>
      </c>
      <c r="D3319" s="611">
        <v>74.87</v>
      </c>
    </row>
    <row r="3320" spans="1:4" ht="25.5" x14ac:dyDescent="0.2">
      <c r="A3320" s="608">
        <v>97344</v>
      </c>
      <c r="B3320" s="609" t="s">
        <v>4286</v>
      </c>
      <c r="C3320" s="610" t="s">
        <v>18</v>
      </c>
      <c r="D3320" s="611">
        <v>44.06</v>
      </c>
    </row>
    <row r="3321" spans="1:4" ht="25.5" x14ac:dyDescent="0.2">
      <c r="A3321" s="608">
        <v>97345</v>
      </c>
      <c r="B3321" s="609" t="s">
        <v>4287</v>
      </c>
      <c r="C3321" s="610" t="s">
        <v>18</v>
      </c>
      <c r="D3321" s="611">
        <v>70.209999999999994</v>
      </c>
    </row>
    <row r="3322" spans="1:4" ht="25.5" x14ac:dyDescent="0.2">
      <c r="A3322" s="608">
        <v>97346</v>
      </c>
      <c r="B3322" s="609" t="s">
        <v>4288</v>
      </c>
      <c r="C3322" s="610" t="s">
        <v>18</v>
      </c>
      <c r="D3322" s="611">
        <v>89.63</v>
      </c>
    </row>
    <row r="3323" spans="1:4" ht="25.5" x14ac:dyDescent="0.2">
      <c r="A3323" s="608">
        <v>97347</v>
      </c>
      <c r="B3323" s="609" t="s">
        <v>4289</v>
      </c>
      <c r="C3323" s="610" t="s">
        <v>18</v>
      </c>
      <c r="D3323" s="611">
        <v>68.099999999999994</v>
      </c>
    </row>
    <row r="3324" spans="1:4" ht="25.5" x14ac:dyDescent="0.2">
      <c r="A3324" s="608">
        <v>97348</v>
      </c>
      <c r="B3324" s="609" t="s">
        <v>4290</v>
      </c>
      <c r="C3324" s="610" t="s">
        <v>18</v>
      </c>
      <c r="D3324" s="611">
        <v>94.1</v>
      </c>
    </row>
    <row r="3325" spans="1:4" ht="25.5" x14ac:dyDescent="0.2">
      <c r="A3325" s="608">
        <v>97349</v>
      </c>
      <c r="B3325" s="609" t="s">
        <v>4291</v>
      </c>
      <c r="C3325" s="610" t="s">
        <v>18</v>
      </c>
      <c r="D3325" s="611">
        <v>135.66999999999999</v>
      </c>
    </row>
    <row r="3326" spans="1:4" ht="25.5" x14ac:dyDescent="0.2">
      <c r="A3326" s="608">
        <v>97350</v>
      </c>
      <c r="B3326" s="609" t="s">
        <v>4292</v>
      </c>
      <c r="C3326" s="610" t="s">
        <v>18</v>
      </c>
      <c r="D3326" s="611">
        <v>164.73</v>
      </c>
    </row>
    <row r="3327" spans="1:4" ht="25.5" x14ac:dyDescent="0.2">
      <c r="A3327" s="608">
        <v>97351</v>
      </c>
      <c r="B3327" s="609" t="s">
        <v>4293</v>
      </c>
      <c r="C3327" s="610" t="s">
        <v>18</v>
      </c>
      <c r="D3327" s="611">
        <v>227.81</v>
      </c>
    </row>
    <row r="3328" spans="1:4" ht="25.5" x14ac:dyDescent="0.2">
      <c r="A3328" s="608">
        <v>97352</v>
      </c>
      <c r="B3328" s="609" t="s">
        <v>4294</v>
      </c>
      <c r="C3328" s="610" t="s">
        <v>18</v>
      </c>
      <c r="D3328" s="611">
        <v>295.24</v>
      </c>
    </row>
    <row r="3329" spans="1:4" ht="25.5" x14ac:dyDescent="0.2">
      <c r="A3329" s="608">
        <v>97353</v>
      </c>
      <c r="B3329" s="609" t="s">
        <v>4295</v>
      </c>
      <c r="C3329" s="610" t="s">
        <v>18</v>
      </c>
      <c r="D3329" s="611">
        <v>44.63</v>
      </c>
    </row>
    <row r="3330" spans="1:4" ht="25.5" x14ac:dyDescent="0.2">
      <c r="A3330" s="608">
        <v>97354</v>
      </c>
      <c r="B3330" s="609" t="s">
        <v>4296</v>
      </c>
      <c r="C3330" s="610" t="s">
        <v>18</v>
      </c>
      <c r="D3330" s="611">
        <v>70.97</v>
      </c>
    </row>
    <row r="3331" spans="1:4" ht="25.5" x14ac:dyDescent="0.2">
      <c r="A3331" s="608">
        <v>97355</v>
      </c>
      <c r="B3331" s="609" t="s">
        <v>4297</v>
      </c>
      <c r="C3331" s="610" t="s">
        <v>18</v>
      </c>
      <c r="D3331" s="611">
        <v>97.18</v>
      </c>
    </row>
    <row r="3332" spans="1:4" ht="25.5" x14ac:dyDescent="0.2">
      <c r="A3332" s="608">
        <v>97356</v>
      </c>
      <c r="B3332" s="609" t="s">
        <v>4298</v>
      </c>
      <c r="C3332" s="610" t="s">
        <v>18</v>
      </c>
      <c r="D3332" s="611">
        <v>50.92</v>
      </c>
    </row>
    <row r="3333" spans="1:4" ht="25.5" x14ac:dyDescent="0.2">
      <c r="A3333" s="608">
        <v>97357</v>
      </c>
      <c r="B3333" s="609" t="s">
        <v>4299</v>
      </c>
      <c r="C3333" s="610" t="s">
        <v>18</v>
      </c>
      <c r="D3333" s="611">
        <v>81.790000000000006</v>
      </c>
    </row>
    <row r="3334" spans="1:4" ht="25.5" x14ac:dyDescent="0.2">
      <c r="A3334" s="608">
        <v>97358</v>
      </c>
      <c r="B3334" s="609" t="s">
        <v>4300</v>
      </c>
      <c r="C3334" s="610" t="s">
        <v>18</v>
      </c>
      <c r="D3334" s="611">
        <v>111.94</v>
      </c>
    </row>
    <row r="3335" spans="1:4" ht="38.25" x14ac:dyDescent="0.2">
      <c r="A3335" s="608">
        <v>97498</v>
      </c>
      <c r="B3335" s="609" t="s">
        <v>11444</v>
      </c>
      <c r="C3335" s="610" t="s">
        <v>18</v>
      </c>
      <c r="D3335" s="611">
        <v>35.69</v>
      </c>
    </row>
    <row r="3336" spans="1:4" ht="38.25" x14ac:dyDescent="0.2">
      <c r="A3336" s="608">
        <v>97535</v>
      </c>
      <c r="B3336" s="609" t="s">
        <v>11445</v>
      </c>
      <c r="C3336" s="610" t="s">
        <v>18</v>
      </c>
      <c r="D3336" s="611">
        <v>38.56</v>
      </c>
    </row>
    <row r="3337" spans="1:4" ht="38.25" x14ac:dyDescent="0.2">
      <c r="A3337" s="608">
        <v>97536</v>
      </c>
      <c r="B3337" s="609" t="s">
        <v>11446</v>
      </c>
      <c r="C3337" s="610" t="s">
        <v>18</v>
      </c>
      <c r="D3337" s="611">
        <v>45.15</v>
      </c>
    </row>
    <row r="3338" spans="1:4" ht="38.25" x14ac:dyDescent="0.2">
      <c r="A3338" s="608">
        <v>100788</v>
      </c>
      <c r="B3338" s="609" t="s">
        <v>9826</v>
      </c>
      <c r="C3338" s="610" t="s">
        <v>38</v>
      </c>
      <c r="D3338" s="611">
        <v>387.46</v>
      </c>
    </row>
    <row r="3339" spans="1:4" ht="25.5" x14ac:dyDescent="0.2">
      <c r="A3339" s="608">
        <v>100791</v>
      </c>
      <c r="B3339" s="609" t="s">
        <v>9827</v>
      </c>
      <c r="C3339" s="610" t="s">
        <v>18</v>
      </c>
      <c r="D3339" s="611">
        <v>15.8</v>
      </c>
    </row>
    <row r="3340" spans="1:4" ht="25.5" x14ac:dyDescent="0.2">
      <c r="A3340" s="608">
        <v>100792</v>
      </c>
      <c r="B3340" s="609" t="s">
        <v>9828</v>
      </c>
      <c r="C3340" s="610" t="s">
        <v>18</v>
      </c>
      <c r="D3340" s="611">
        <v>23.75</v>
      </c>
    </row>
    <row r="3341" spans="1:4" ht="25.5" x14ac:dyDescent="0.2">
      <c r="A3341" s="608">
        <v>100793</v>
      </c>
      <c r="B3341" s="609" t="s">
        <v>9829</v>
      </c>
      <c r="C3341" s="610" t="s">
        <v>18</v>
      </c>
      <c r="D3341" s="611">
        <v>31.86</v>
      </c>
    </row>
    <row r="3342" spans="1:4" ht="25.5" x14ac:dyDescent="0.2">
      <c r="A3342" s="608">
        <v>100794</v>
      </c>
      <c r="B3342" s="609" t="s">
        <v>9830</v>
      </c>
      <c r="C3342" s="610" t="s">
        <v>18</v>
      </c>
      <c r="D3342" s="611">
        <v>43.34</v>
      </c>
    </row>
    <row r="3343" spans="1:4" ht="25.5" x14ac:dyDescent="0.2">
      <c r="A3343" s="608">
        <v>100803</v>
      </c>
      <c r="B3343" s="609" t="s">
        <v>9831</v>
      </c>
      <c r="C3343" s="610" t="s">
        <v>18</v>
      </c>
      <c r="D3343" s="611">
        <v>15.18</v>
      </c>
    </row>
    <row r="3344" spans="1:4" ht="25.5" x14ac:dyDescent="0.2">
      <c r="A3344" s="608">
        <v>100804</v>
      </c>
      <c r="B3344" s="609" t="s">
        <v>9832</v>
      </c>
      <c r="C3344" s="610" t="s">
        <v>18</v>
      </c>
      <c r="D3344" s="611">
        <v>23.04</v>
      </c>
    </row>
    <row r="3345" spans="1:4" ht="25.5" x14ac:dyDescent="0.2">
      <c r="A3345" s="608">
        <v>100805</v>
      </c>
      <c r="B3345" s="609" t="s">
        <v>9833</v>
      </c>
      <c r="C3345" s="610" t="s">
        <v>18</v>
      </c>
      <c r="D3345" s="611">
        <v>31</v>
      </c>
    </row>
    <row r="3346" spans="1:4" ht="25.5" x14ac:dyDescent="0.2">
      <c r="A3346" s="608">
        <v>100806</v>
      </c>
      <c r="B3346" s="609" t="s">
        <v>9834</v>
      </c>
      <c r="C3346" s="610" t="s">
        <v>18</v>
      </c>
      <c r="D3346" s="611">
        <v>42.28</v>
      </c>
    </row>
    <row r="3347" spans="1:4" ht="38.25" x14ac:dyDescent="0.2">
      <c r="A3347" s="608">
        <v>101918</v>
      </c>
      <c r="B3347" s="609" t="s">
        <v>11447</v>
      </c>
      <c r="C3347" s="610" t="s">
        <v>18</v>
      </c>
      <c r="D3347" s="611">
        <v>168.49</v>
      </c>
    </row>
    <row r="3348" spans="1:4" ht="25.5" x14ac:dyDescent="0.2">
      <c r="A3348" s="608">
        <v>101919</v>
      </c>
      <c r="B3348" s="609" t="s">
        <v>11448</v>
      </c>
      <c r="C3348" s="610" t="s">
        <v>38</v>
      </c>
      <c r="D3348" s="611">
        <v>230.93</v>
      </c>
    </row>
    <row r="3349" spans="1:4" ht="25.5" x14ac:dyDescent="0.2">
      <c r="A3349" s="608">
        <v>101920</v>
      </c>
      <c r="B3349" s="609" t="s">
        <v>11449</v>
      </c>
      <c r="C3349" s="610" t="s">
        <v>38</v>
      </c>
      <c r="D3349" s="611">
        <v>111.12</v>
      </c>
    </row>
    <row r="3350" spans="1:4" ht="38.25" x14ac:dyDescent="0.2">
      <c r="A3350" s="608">
        <v>101921</v>
      </c>
      <c r="B3350" s="609" t="s">
        <v>11450</v>
      </c>
      <c r="C3350" s="610" t="s">
        <v>38</v>
      </c>
      <c r="D3350" s="611">
        <v>126.55</v>
      </c>
    </row>
    <row r="3351" spans="1:4" ht="25.5" x14ac:dyDescent="0.2">
      <c r="A3351" s="608">
        <v>101922</v>
      </c>
      <c r="B3351" s="609" t="s">
        <v>11451</v>
      </c>
      <c r="C3351" s="610" t="s">
        <v>38</v>
      </c>
      <c r="D3351" s="611">
        <v>126.55</v>
      </c>
    </row>
    <row r="3352" spans="1:4" ht="25.5" x14ac:dyDescent="0.2">
      <c r="A3352" s="608">
        <v>101923</v>
      </c>
      <c r="B3352" s="609" t="s">
        <v>11452</v>
      </c>
      <c r="C3352" s="610" t="s">
        <v>38</v>
      </c>
      <c r="D3352" s="611">
        <v>126.55</v>
      </c>
    </row>
    <row r="3353" spans="1:4" ht="25.5" x14ac:dyDescent="0.2">
      <c r="A3353" s="608">
        <v>101924</v>
      </c>
      <c r="B3353" s="609" t="s">
        <v>11453</v>
      </c>
      <c r="C3353" s="610" t="s">
        <v>38</v>
      </c>
      <c r="D3353" s="611">
        <v>104.67</v>
      </c>
    </row>
    <row r="3354" spans="1:4" ht="25.5" x14ac:dyDescent="0.2">
      <c r="A3354" s="608">
        <v>101925</v>
      </c>
      <c r="B3354" s="609" t="s">
        <v>11454</v>
      </c>
      <c r="C3354" s="610" t="s">
        <v>38</v>
      </c>
      <c r="D3354" s="611">
        <v>174.53</v>
      </c>
    </row>
    <row r="3355" spans="1:4" ht="25.5" x14ac:dyDescent="0.2">
      <c r="A3355" s="608">
        <v>101926</v>
      </c>
      <c r="B3355" s="609" t="s">
        <v>11455</v>
      </c>
      <c r="C3355" s="610" t="s">
        <v>38</v>
      </c>
      <c r="D3355" s="611">
        <v>225.2</v>
      </c>
    </row>
    <row r="3356" spans="1:4" ht="38.25" x14ac:dyDescent="0.2">
      <c r="A3356" s="608">
        <v>101927</v>
      </c>
      <c r="B3356" s="609" t="s">
        <v>11456</v>
      </c>
      <c r="C3356" s="610" t="s">
        <v>18</v>
      </c>
      <c r="D3356" s="611">
        <v>159.54</v>
      </c>
    </row>
    <row r="3357" spans="1:4" ht="38.25" x14ac:dyDescent="0.2">
      <c r="A3357" s="608">
        <v>101928</v>
      </c>
      <c r="B3357" s="609" t="s">
        <v>11457</v>
      </c>
      <c r="C3357" s="610" t="s">
        <v>38</v>
      </c>
      <c r="D3357" s="611">
        <v>234.35</v>
      </c>
    </row>
    <row r="3358" spans="1:4" ht="38.25" x14ac:dyDescent="0.2">
      <c r="A3358" s="608">
        <v>101929</v>
      </c>
      <c r="B3358" s="609" t="s">
        <v>11458</v>
      </c>
      <c r="C3358" s="610" t="s">
        <v>38</v>
      </c>
      <c r="D3358" s="611">
        <v>114.54</v>
      </c>
    </row>
    <row r="3359" spans="1:4" ht="38.25" x14ac:dyDescent="0.2">
      <c r="A3359" s="608">
        <v>101930</v>
      </c>
      <c r="B3359" s="609" t="s">
        <v>11459</v>
      </c>
      <c r="C3359" s="610" t="s">
        <v>38</v>
      </c>
      <c r="D3359" s="611">
        <v>129.97</v>
      </c>
    </row>
    <row r="3360" spans="1:4" ht="38.25" x14ac:dyDescent="0.2">
      <c r="A3360" s="608">
        <v>101931</v>
      </c>
      <c r="B3360" s="609" t="s">
        <v>11460</v>
      </c>
      <c r="C3360" s="610" t="s">
        <v>38</v>
      </c>
      <c r="D3360" s="611">
        <v>129.97</v>
      </c>
    </row>
    <row r="3361" spans="1:4" ht="38.25" x14ac:dyDescent="0.2">
      <c r="A3361" s="608">
        <v>101932</v>
      </c>
      <c r="B3361" s="609" t="s">
        <v>11461</v>
      </c>
      <c r="C3361" s="610" t="s">
        <v>38</v>
      </c>
      <c r="D3361" s="611">
        <v>129.97</v>
      </c>
    </row>
    <row r="3362" spans="1:4" ht="38.25" x14ac:dyDescent="0.2">
      <c r="A3362" s="608">
        <v>101933</v>
      </c>
      <c r="B3362" s="609" t="s">
        <v>11462</v>
      </c>
      <c r="C3362" s="610" t="s">
        <v>38</v>
      </c>
      <c r="D3362" s="611">
        <v>108.09</v>
      </c>
    </row>
    <row r="3363" spans="1:4" ht="38.25" x14ac:dyDescent="0.2">
      <c r="A3363" s="608">
        <v>101934</v>
      </c>
      <c r="B3363" s="609" t="s">
        <v>11463</v>
      </c>
      <c r="C3363" s="610" t="s">
        <v>38</v>
      </c>
      <c r="D3363" s="611">
        <v>179.66</v>
      </c>
    </row>
    <row r="3364" spans="1:4" ht="25.5" x14ac:dyDescent="0.2">
      <c r="A3364" s="608">
        <v>101935</v>
      </c>
      <c r="B3364" s="609" t="s">
        <v>11464</v>
      </c>
      <c r="C3364" s="610" t="s">
        <v>38</v>
      </c>
      <c r="D3364" s="611">
        <v>232.06</v>
      </c>
    </row>
    <row r="3365" spans="1:4" ht="25.5" x14ac:dyDescent="0.2">
      <c r="A3365" s="608">
        <v>89358</v>
      </c>
      <c r="B3365" s="609" t="s">
        <v>1438</v>
      </c>
      <c r="C3365" s="610" t="s">
        <v>38</v>
      </c>
      <c r="D3365" s="611">
        <v>5.26</v>
      </c>
    </row>
    <row r="3366" spans="1:4" ht="25.5" x14ac:dyDescent="0.2">
      <c r="A3366" s="608">
        <v>89359</v>
      </c>
      <c r="B3366" s="609" t="s">
        <v>1439</v>
      </c>
      <c r="C3366" s="610" t="s">
        <v>38</v>
      </c>
      <c r="D3366" s="611">
        <v>5.54</v>
      </c>
    </row>
    <row r="3367" spans="1:4" ht="25.5" x14ac:dyDescent="0.2">
      <c r="A3367" s="608">
        <v>89360</v>
      </c>
      <c r="B3367" s="609" t="s">
        <v>1440</v>
      </c>
      <c r="C3367" s="610" t="s">
        <v>38</v>
      </c>
      <c r="D3367" s="611">
        <v>6.75</v>
      </c>
    </row>
    <row r="3368" spans="1:4" ht="25.5" x14ac:dyDescent="0.2">
      <c r="A3368" s="608">
        <v>89361</v>
      </c>
      <c r="B3368" s="609" t="s">
        <v>1441</v>
      </c>
      <c r="C3368" s="610" t="s">
        <v>38</v>
      </c>
      <c r="D3368" s="611">
        <v>6.28</v>
      </c>
    </row>
    <row r="3369" spans="1:4" ht="25.5" x14ac:dyDescent="0.2">
      <c r="A3369" s="608">
        <v>89362</v>
      </c>
      <c r="B3369" s="609" t="s">
        <v>1442</v>
      </c>
      <c r="C3369" s="610" t="s">
        <v>38</v>
      </c>
      <c r="D3369" s="611">
        <v>6.29</v>
      </c>
    </row>
    <row r="3370" spans="1:4" ht="25.5" x14ac:dyDescent="0.2">
      <c r="A3370" s="608">
        <v>89363</v>
      </c>
      <c r="B3370" s="609" t="s">
        <v>1443</v>
      </c>
      <c r="C3370" s="610" t="s">
        <v>38</v>
      </c>
      <c r="D3370" s="611">
        <v>6.91</v>
      </c>
    </row>
    <row r="3371" spans="1:4" ht="25.5" x14ac:dyDescent="0.2">
      <c r="A3371" s="608">
        <v>89364</v>
      </c>
      <c r="B3371" s="609" t="s">
        <v>1444</v>
      </c>
      <c r="C3371" s="610" t="s">
        <v>38</v>
      </c>
      <c r="D3371" s="611">
        <v>8.18</v>
      </c>
    </row>
    <row r="3372" spans="1:4" ht="25.5" x14ac:dyDescent="0.2">
      <c r="A3372" s="608">
        <v>89365</v>
      </c>
      <c r="B3372" s="609" t="s">
        <v>1445</v>
      </c>
      <c r="C3372" s="610" t="s">
        <v>38</v>
      </c>
      <c r="D3372" s="611">
        <v>7.61</v>
      </c>
    </row>
    <row r="3373" spans="1:4" ht="38.25" x14ac:dyDescent="0.2">
      <c r="A3373" s="608">
        <v>89366</v>
      </c>
      <c r="B3373" s="609" t="s">
        <v>1446</v>
      </c>
      <c r="C3373" s="610" t="s">
        <v>38</v>
      </c>
      <c r="D3373" s="611">
        <v>11.55</v>
      </c>
    </row>
    <row r="3374" spans="1:4" ht="25.5" x14ac:dyDescent="0.2">
      <c r="A3374" s="608">
        <v>89367</v>
      </c>
      <c r="B3374" s="609" t="s">
        <v>1447</v>
      </c>
      <c r="C3374" s="610" t="s">
        <v>38</v>
      </c>
      <c r="D3374" s="611">
        <v>8.7200000000000006</v>
      </c>
    </row>
    <row r="3375" spans="1:4" ht="25.5" x14ac:dyDescent="0.2">
      <c r="A3375" s="608">
        <v>89368</v>
      </c>
      <c r="B3375" s="609" t="s">
        <v>1448</v>
      </c>
      <c r="C3375" s="610" t="s">
        <v>38</v>
      </c>
      <c r="D3375" s="611">
        <v>10.46</v>
      </c>
    </row>
    <row r="3376" spans="1:4" ht="25.5" x14ac:dyDescent="0.2">
      <c r="A3376" s="608">
        <v>89369</v>
      </c>
      <c r="B3376" s="609" t="s">
        <v>1449</v>
      </c>
      <c r="C3376" s="610" t="s">
        <v>38</v>
      </c>
      <c r="D3376" s="611">
        <v>12.6</v>
      </c>
    </row>
    <row r="3377" spans="1:4" ht="25.5" x14ac:dyDescent="0.2">
      <c r="A3377" s="608">
        <v>89370</v>
      </c>
      <c r="B3377" s="609" t="s">
        <v>1450</v>
      </c>
      <c r="C3377" s="610" t="s">
        <v>38</v>
      </c>
      <c r="D3377" s="611">
        <v>10.09</v>
      </c>
    </row>
    <row r="3378" spans="1:4" ht="25.5" x14ac:dyDescent="0.2">
      <c r="A3378" s="608">
        <v>89371</v>
      </c>
      <c r="B3378" s="609" t="s">
        <v>289</v>
      </c>
      <c r="C3378" s="610" t="s">
        <v>38</v>
      </c>
      <c r="D3378" s="611">
        <v>4.08</v>
      </c>
    </row>
    <row r="3379" spans="1:4" ht="25.5" x14ac:dyDescent="0.2">
      <c r="A3379" s="608">
        <v>89372</v>
      </c>
      <c r="B3379" s="609" t="s">
        <v>1451</v>
      </c>
      <c r="C3379" s="610" t="s">
        <v>38</v>
      </c>
      <c r="D3379" s="611">
        <v>9.7899999999999991</v>
      </c>
    </row>
    <row r="3380" spans="1:4" ht="25.5" x14ac:dyDescent="0.2">
      <c r="A3380" s="608">
        <v>89373</v>
      </c>
      <c r="B3380" s="609" t="s">
        <v>290</v>
      </c>
      <c r="C3380" s="610" t="s">
        <v>38</v>
      </c>
      <c r="D3380" s="611">
        <v>4.5999999999999996</v>
      </c>
    </row>
    <row r="3381" spans="1:4" ht="25.5" x14ac:dyDescent="0.2">
      <c r="A3381" s="608">
        <v>89374</v>
      </c>
      <c r="B3381" s="609" t="s">
        <v>1452</v>
      </c>
      <c r="C3381" s="610" t="s">
        <v>38</v>
      </c>
      <c r="D3381" s="611">
        <v>7.69</v>
      </c>
    </row>
    <row r="3382" spans="1:4" ht="25.5" x14ac:dyDescent="0.2">
      <c r="A3382" s="608">
        <v>89375</v>
      </c>
      <c r="B3382" s="609" t="s">
        <v>291</v>
      </c>
      <c r="C3382" s="610" t="s">
        <v>38</v>
      </c>
      <c r="D3382" s="611">
        <v>9.56</v>
      </c>
    </row>
    <row r="3383" spans="1:4" ht="38.25" x14ac:dyDescent="0.2">
      <c r="A3383" s="608">
        <v>89376</v>
      </c>
      <c r="B3383" s="609" t="s">
        <v>1453</v>
      </c>
      <c r="C3383" s="610" t="s">
        <v>38</v>
      </c>
      <c r="D3383" s="611">
        <v>4.13</v>
      </c>
    </row>
    <row r="3384" spans="1:4" ht="25.5" x14ac:dyDescent="0.2">
      <c r="A3384" s="608">
        <v>89377</v>
      </c>
      <c r="B3384" s="609" t="s">
        <v>1454</v>
      </c>
      <c r="C3384" s="610" t="s">
        <v>38</v>
      </c>
      <c r="D3384" s="611">
        <v>6.9</v>
      </c>
    </row>
    <row r="3385" spans="1:4" ht="25.5" x14ac:dyDescent="0.2">
      <c r="A3385" s="608">
        <v>89378</v>
      </c>
      <c r="B3385" s="609" t="s">
        <v>292</v>
      </c>
      <c r="C3385" s="610" t="s">
        <v>38</v>
      </c>
      <c r="D3385" s="611">
        <v>4.8499999999999996</v>
      </c>
    </row>
    <row r="3386" spans="1:4" ht="25.5" x14ac:dyDescent="0.2">
      <c r="A3386" s="608">
        <v>89379</v>
      </c>
      <c r="B3386" s="609" t="s">
        <v>1455</v>
      </c>
      <c r="C3386" s="610" t="s">
        <v>38</v>
      </c>
      <c r="D3386" s="611">
        <v>12.47</v>
      </c>
    </row>
    <row r="3387" spans="1:4" ht="25.5" x14ac:dyDescent="0.2">
      <c r="A3387" s="608">
        <v>89380</v>
      </c>
      <c r="B3387" s="609" t="s">
        <v>293</v>
      </c>
      <c r="C3387" s="610" t="s">
        <v>38</v>
      </c>
      <c r="D3387" s="611">
        <v>7.19</v>
      </c>
    </row>
    <row r="3388" spans="1:4" ht="25.5" x14ac:dyDescent="0.2">
      <c r="A3388" s="608">
        <v>89381</v>
      </c>
      <c r="B3388" s="609" t="s">
        <v>1456</v>
      </c>
      <c r="C3388" s="610" t="s">
        <v>38</v>
      </c>
      <c r="D3388" s="611">
        <v>9.67</v>
      </c>
    </row>
    <row r="3389" spans="1:4" ht="25.5" x14ac:dyDescent="0.2">
      <c r="A3389" s="608">
        <v>89382</v>
      </c>
      <c r="B3389" s="609" t="s">
        <v>294</v>
      </c>
      <c r="C3389" s="610" t="s">
        <v>38</v>
      </c>
      <c r="D3389" s="611">
        <v>11.41</v>
      </c>
    </row>
    <row r="3390" spans="1:4" ht="38.25" x14ac:dyDescent="0.2">
      <c r="A3390" s="608">
        <v>89383</v>
      </c>
      <c r="B3390" s="609" t="s">
        <v>1457</v>
      </c>
      <c r="C3390" s="610" t="s">
        <v>38</v>
      </c>
      <c r="D3390" s="611">
        <v>4.93</v>
      </c>
    </row>
    <row r="3391" spans="1:4" ht="25.5" x14ac:dyDescent="0.2">
      <c r="A3391" s="608">
        <v>89384</v>
      </c>
      <c r="B3391" s="609" t="s">
        <v>1458</v>
      </c>
      <c r="C3391" s="610" t="s">
        <v>38</v>
      </c>
      <c r="D3391" s="611">
        <v>9.7899999999999991</v>
      </c>
    </row>
    <row r="3392" spans="1:4" ht="25.5" x14ac:dyDescent="0.2">
      <c r="A3392" s="608">
        <v>89385</v>
      </c>
      <c r="B3392" s="609" t="s">
        <v>1459</v>
      </c>
      <c r="C3392" s="610" t="s">
        <v>38</v>
      </c>
      <c r="D3392" s="611">
        <v>5.53</v>
      </c>
    </row>
    <row r="3393" spans="1:4" ht="25.5" x14ac:dyDescent="0.2">
      <c r="A3393" s="608">
        <v>89386</v>
      </c>
      <c r="B3393" s="609" t="s">
        <v>295</v>
      </c>
      <c r="C3393" s="610" t="s">
        <v>38</v>
      </c>
      <c r="D3393" s="611">
        <v>6.74</v>
      </c>
    </row>
    <row r="3394" spans="1:4" ht="25.5" x14ac:dyDescent="0.2">
      <c r="A3394" s="608">
        <v>89387</v>
      </c>
      <c r="B3394" s="609" t="s">
        <v>1460</v>
      </c>
      <c r="C3394" s="610" t="s">
        <v>38</v>
      </c>
      <c r="D3394" s="611">
        <v>24.92</v>
      </c>
    </row>
    <row r="3395" spans="1:4" ht="25.5" x14ac:dyDescent="0.2">
      <c r="A3395" s="608">
        <v>89388</v>
      </c>
      <c r="B3395" s="609" t="s">
        <v>296</v>
      </c>
      <c r="C3395" s="610" t="s">
        <v>38</v>
      </c>
      <c r="D3395" s="611">
        <v>8.8000000000000007</v>
      </c>
    </row>
    <row r="3396" spans="1:4" ht="25.5" x14ac:dyDescent="0.2">
      <c r="A3396" s="608">
        <v>89389</v>
      </c>
      <c r="B3396" s="609" t="s">
        <v>1461</v>
      </c>
      <c r="C3396" s="610" t="s">
        <v>38</v>
      </c>
      <c r="D3396" s="611">
        <v>9.5</v>
      </c>
    </row>
    <row r="3397" spans="1:4" ht="25.5" x14ac:dyDescent="0.2">
      <c r="A3397" s="608">
        <v>89390</v>
      </c>
      <c r="B3397" s="609" t="s">
        <v>297</v>
      </c>
      <c r="C3397" s="610" t="s">
        <v>38</v>
      </c>
      <c r="D3397" s="611">
        <v>16.989999999999998</v>
      </c>
    </row>
    <row r="3398" spans="1:4" ht="38.25" x14ac:dyDescent="0.2">
      <c r="A3398" s="608">
        <v>89391</v>
      </c>
      <c r="B3398" s="609" t="s">
        <v>1462</v>
      </c>
      <c r="C3398" s="610" t="s">
        <v>38</v>
      </c>
      <c r="D3398" s="611">
        <v>6.66</v>
      </c>
    </row>
    <row r="3399" spans="1:4" ht="25.5" x14ac:dyDescent="0.2">
      <c r="A3399" s="608">
        <v>89392</v>
      </c>
      <c r="B3399" s="609" t="s">
        <v>1463</v>
      </c>
      <c r="C3399" s="610" t="s">
        <v>38</v>
      </c>
      <c r="D3399" s="611">
        <v>20.12</v>
      </c>
    </row>
    <row r="3400" spans="1:4" ht="25.5" x14ac:dyDescent="0.2">
      <c r="A3400" s="608">
        <v>89393</v>
      </c>
      <c r="B3400" s="609" t="s">
        <v>298</v>
      </c>
      <c r="C3400" s="610" t="s">
        <v>38</v>
      </c>
      <c r="D3400" s="611">
        <v>7.38</v>
      </c>
    </row>
    <row r="3401" spans="1:4" ht="38.25" x14ac:dyDescent="0.2">
      <c r="A3401" s="608">
        <v>89394</v>
      </c>
      <c r="B3401" s="609" t="s">
        <v>1464</v>
      </c>
      <c r="C3401" s="610" t="s">
        <v>38</v>
      </c>
      <c r="D3401" s="611">
        <v>14.51</v>
      </c>
    </row>
    <row r="3402" spans="1:4" ht="25.5" x14ac:dyDescent="0.2">
      <c r="A3402" s="608">
        <v>89395</v>
      </c>
      <c r="B3402" s="609" t="s">
        <v>299</v>
      </c>
      <c r="C3402" s="610" t="s">
        <v>38</v>
      </c>
      <c r="D3402" s="611">
        <v>8.86</v>
      </c>
    </row>
    <row r="3403" spans="1:4" ht="38.25" x14ac:dyDescent="0.2">
      <c r="A3403" s="608">
        <v>89396</v>
      </c>
      <c r="B3403" s="609" t="s">
        <v>1465</v>
      </c>
      <c r="C3403" s="610" t="s">
        <v>38</v>
      </c>
      <c r="D3403" s="611">
        <v>14.97</v>
      </c>
    </row>
    <row r="3404" spans="1:4" ht="25.5" x14ac:dyDescent="0.2">
      <c r="A3404" s="608">
        <v>89397</v>
      </c>
      <c r="B3404" s="609" t="s">
        <v>1466</v>
      </c>
      <c r="C3404" s="610" t="s">
        <v>38</v>
      </c>
      <c r="D3404" s="611">
        <v>10.49</v>
      </c>
    </row>
    <row r="3405" spans="1:4" ht="25.5" x14ac:dyDescent="0.2">
      <c r="A3405" s="608">
        <v>89398</v>
      </c>
      <c r="B3405" s="609" t="s">
        <v>300</v>
      </c>
      <c r="C3405" s="610" t="s">
        <v>38</v>
      </c>
      <c r="D3405" s="611">
        <v>12.97</v>
      </c>
    </row>
    <row r="3406" spans="1:4" ht="38.25" x14ac:dyDescent="0.2">
      <c r="A3406" s="608">
        <v>89399</v>
      </c>
      <c r="B3406" s="609" t="s">
        <v>1467</v>
      </c>
      <c r="C3406" s="610" t="s">
        <v>38</v>
      </c>
      <c r="D3406" s="611">
        <v>23.32</v>
      </c>
    </row>
    <row r="3407" spans="1:4" ht="25.5" x14ac:dyDescent="0.2">
      <c r="A3407" s="608">
        <v>89400</v>
      </c>
      <c r="B3407" s="609" t="s">
        <v>1468</v>
      </c>
      <c r="C3407" s="610" t="s">
        <v>38</v>
      </c>
      <c r="D3407" s="611">
        <v>14.58</v>
      </c>
    </row>
    <row r="3408" spans="1:4" ht="25.5" x14ac:dyDescent="0.2">
      <c r="A3408" s="608">
        <v>89404</v>
      </c>
      <c r="B3408" s="609" t="s">
        <v>1472</v>
      </c>
      <c r="C3408" s="610" t="s">
        <v>38</v>
      </c>
      <c r="D3408" s="611">
        <v>3.68</v>
      </c>
    </row>
    <row r="3409" spans="1:4" ht="25.5" x14ac:dyDescent="0.2">
      <c r="A3409" s="608">
        <v>89405</v>
      </c>
      <c r="B3409" s="609" t="s">
        <v>1473</v>
      </c>
      <c r="C3409" s="610" t="s">
        <v>38</v>
      </c>
      <c r="D3409" s="611">
        <v>3.96</v>
      </c>
    </row>
    <row r="3410" spans="1:4" ht="25.5" x14ac:dyDescent="0.2">
      <c r="A3410" s="608">
        <v>89406</v>
      </c>
      <c r="B3410" s="609" t="s">
        <v>1474</v>
      </c>
      <c r="C3410" s="610" t="s">
        <v>38</v>
      </c>
      <c r="D3410" s="611">
        <v>5.17</v>
      </c>
    </row>
    <row r="3411" spans="1:4" ht="25.5" x14ac:dyDescent="0.2">
      <c r="A3411" s="608">
        <v>89407</v>
      </c>
      <c r="B3411" s="609" t="s">
        <v>1475</v>
      </c>
      <c r="C3411" s="610" t="s">
        <v>38</v>
      </c>
      <c r="D3411" s="611">
        <v>4.7</v>
      </c>
    </row>
    <row r="3412" spans="1:4" ht="25.5" x14ac:dyDescent="0.2">
      <c r="A3412" s="608">
        <v>89408</v>
      </c>
      <c r="B3412" s="609" t="s">
        <v>1476</v>
      </c>
      <c r="C3412" s="610" t="s">
        <v>38</v>
      </c>
      <c r="D3412" s="611">
        <v>4.47</v>
      </c>
    </row>
    <row r="3413" spans="1:4" ht="25.5" x14ac:dyDescent="0.2">
      <c r="A3413" s="608">
        <v>89409</v>
      </c>
      <c r="B3413" s="609" t="s">
        <v>1477</v>
      </c>
      <c r="C3413" s="610" t="s">
        <v>38</v>
      </c>
      <c r="D3413" s="611">
        <v>5.09</v>
      </c>
    </row>
    <row r="3414" spans="1:4" ht="25.5" x14ac:dyDescent="0.2">
      <c r="A3414" s="608">
        <v>89410</v>
      </c>
      <c r="B3414" s="609" t="s">
        <v>1478</v>
      </c>
      <c r="C3414" s="610" t="s">
        <v>38</v>
      </c>
      <c r="D3414" s="611">
        <v>6.36</v>
      </c>
    </row>
    <row r="3415" spans="1:4" ht="25.5" x14ac:dyDescent="0.2">
      <c r="A3415" s="608">
        <v>89411</v>
      </c>
      <c r="B3415" s="609" t="s">
        <v>1479</v>
      </c>
      <c r="C3415" s="610" t="s">
        <v>38</v>
      </c>
      <c r="D3415" s="611">
        <v>5.79</v>
      </c>
    </row>
    <row r="3416" spans="1:4" ht="25.5" x14ac:dyDescent="0.2">
      <c r="A3416" s="608">
        <v>89412</v>
      </c>
      <c r="B3416" s="609" t="s">
        <v>1480</v>
      </c>
      <c r="C3416" s="610" t="s">
        <v>38</v>
      </c>
      <c r="D3416" s="611">
        <v>6.57</v>
      </c>
    </row>
    <row r="3417" spans="1:4" ht="25.5" x14ac:dyDescent="0.2">
      <c r="A3417" s="608">
        <v>89413</v>
      </c>
      <c r="B3417" s="609" t="s">
        <v>1481</v>
      </c>
      <c r="C3417" s="610" t="s">
        <v>38</v>
      </c>
      <c r="D3417" s="611">
        <v>6.55</v>
      </c>
    </row>
    <row r="3418" spans="1:4" ht="25.5" x14ac:dyDescent="0.2">
      <c r="A3418" s="608">
        <v>89414</v>
      </c>
      <c r="B3418" s="609" t="s">
        <v>1482</v>
      </c>
      <c r="C3418" s="610" t="s">
        <v>38</v>
      </c>
      <c r="D3418" s="611">
        <v>8.2899999999999991</v>
      </c>
    </row>
    <row r="3419" spans="1:4" ht="25.5" x14ac:dyDescent="0.2">
      <c r="A3419" s="608">
        <v>89415</v>
      </c>
      <c r="B3419" s="609" t="s">
        <v>1483</v>
      </c>
      <c r="C3419" s="610" t="s">
        <v>38</v>
      </c>
      <c r="D3419" s="611">
        <v>10.43</v>
      </c>
    </row>
    <row r="3420" spans="1:4" ht="25.5" x14ac:dyDescent="0.2">
      <c r="A3420" s="608">
        <v>89416</v>
      </c>
      <c r="B3420" s="609" t="s">
        <v>1484</v>
      </c>
      <c r="C3420" s="610" t="s">
        <v>38</v>
      </c>
      <c r="D3420" s="611">
        <v>7.92</v>
      </c>
    </row>
    <row r="3421" spans="1:4" ht="25.5" x14ac:dyDescent="0.2">
      <c r="A3421" s="608">
        <v>89417</v>
      </c>
      <c r="B3421" s="609" t="s">
        <v>1485</v>
      </c>
      <c r="C3421" s="610" t="s">
        <v>38</v>
      </c>
      <c r="D3421" s="611">
        <v>3.04</v>
      </c>
    </row>
    <row r="3422" spans="1:4" ht="25.5" x14ac:dyDescent="0.2">
      <c r="A3422" s="608">
        <v>89418</v>
      </c>
      <c r="B3422" s="609" t="s">
        <v>1486</v>
      </c>
      <c r="C3422" s="610" t="s">
        <v>38</v>
      </c>
      <c r="D3422" s="611">
        <v>8.75</v>
      </c>
    </row>
    <row r="3423" spans="1:4" ht="25.5" x14ac:dyDescent="0.2">
      <c r="A3423" s="608">
        <v>89419</v>
      </c>
      <c r="B3423" s="609" t="s">
        <v>301</v>
      </c>
      <c r="C3423" s="610" t="s">
        <v>38</v>
      </c>
      <c r="D3423" s="611">
        <v>3.56</v>
      </c>
    </row>
    <row r="3424" spans="1:4" ht="25.5" x14ac:dyDescent="0.2">
      <c r="A3424" s="608">
        <v>89420</v>
      </c>
      <c r="B3424" s="609" t="s">
        <v>1487</v>
      </c>
      <c r="C3424" s="610" t="s">
        <v>38</v>
      </c>
      <c r="D3424" s="611">
        <v>6.65</v>
      </c>
    </row>
    <row r="3425" spans="1:4" ht="25.5" x14ac:dyDescent="0.2">
      <c r="A3425" s="608">
        <v>89421</v>
      </c>
      <c r="B3425" s="609" t="s">
        <v>1488</v>
      </c>
      <c r="C3425" s="610" t="s">
        <v>38</v>
      </c>
      <c r="D3425" s="611">
        <v>8.52</v>
      </c>
    </row>
    <row r="3426" spans="1:4" ht="38.25" x14ac:dyDescent="0.2">
      <c r="A3426" s="608">
        <v>89422</v>
      </c>
      <c r="B3426" s="609" t="s">
        <v>1489</v>
      </c>
      <c r="C3426" s="610" t="s">
        <v>38</v>
      </c>
      <c r="D3426" s="611">
        <v>3.09</v>
      </c>
    </row>
    <row r="3427" spans="1:4" ht="25.5" x14ac:dyDescent="0.2">
      <c r="A3427" s="608">
        <v>89423</v>
      </c>
      <c r="B3427" s="609" t="s">
        <v>1490</v>
      </c>
      <c r="C3427" s="610" t="s">
        <v>38</v>
      </c>
      <c r="D3427" s="611">
        <v>6.35</v>
      </c>
    </row>
    <row r="3428" spans="1:4" ht="25.5" x14ac:dyDescent="0.2">
      <c r="A3428" s="608">
        <v>89424</v>
      </c>
      <c r="B3428" s="609" t="s">
        <v>1491</v>
      </c>
      <c r="C3428" s="610" t="s">
        <v>38</v>
      </c>
      <c r="D3428" s="611">
        <v>3.62</v>
      </c>
    </row>
    <row r="3429" spans="1:4" ht="25.5" x14ac:dyDescent="0.2">
      <c r="A3429" s="608">
        <v>89425</v>
      </c>
      <c r="B3429" s="609" t="s">
        <v>1492</v>
      </c>
      <c r="C3429" s="610" t="s">
        <v>38</v>
      </c>
      <c r="D3429" s="611">
        <v>11.24</v>
      </c>
    </row>
    <row r="3430" spans="1:4" ht="25.5" x14ac:dyDescent="0.2">
      <c r="A3430" s="608">
        <v>89426</v>
      </c>
      <c r="B3430" s="609" t="s">
        <v>302</v>
      </c>
      <c r="C3430" s="610" t="s">
        <v>38</v>
      </c>
      <c r="D3430" s="611">
        <v>5.96</v>
      </c>
    </row>
    <row r="3431" spans="1:4" ht="25.5" x14ac:dyDescent="0.2">
      <c r="A3431" s="608">
        <v>89427</v>
      </c>
      <c r="B3431" s="609" t="s">
        <v>1493</v>
      </c>
      <c r="C3431" s="610" t="s">
        <v>38</v>
      </c>
      <c r="D3431" s="611">
        <v>8.44</v>
      </c>
    </row>
    <row r="3432" spans="1:4" ht="25.5" x14ac:dyDescent="0.2">
      <c r="A3432" s="608">
        <v>89428</v>
      </c>
      <c r="B3432" s="609" t="s">
        <v>1494</v>
      </c>
      <c r="C3432" s="610" t="s">
        <v>38</v>
      </c>
      <c r="D3432" s="611">
        <v>10.18</v>
      </c>
    </row>
    <row r="3433" spans="1:4" ht="38.25" x14ac:dyDescent="0.2">
      <c r="A3433" s="608">
        <v>89429</v>
      </c>
      <c r="B3433" s="609" t="s">
        <v>1495</v>
      </c>
      <c r="C3433" s="610" t="s">
        <v>38</v>
      </c>
      <c r="D3433" s="611">
        <v>3.7</v>
      </c>
    </row>
    <row r="3434" spans="1:4" ht="25.5" x14ac:dyDescent="0.2">
      <c r="A3434" s="608">
        <v>89430</v>
      </c>
      <c r="B3434" s="609" t="s">
        <v>1496</v>
      </c>
      <c r="C3434" s="610" t="s">
        <v>38</v>
      </c>
      <c r="D3434" s="611">
        <v>8.56</v>
      </c>
    </row>
    <row r="3435" spans="1:4" ht="25.5" x14ac:dyDescent="0.2">
      <c r="A3435" s="608">
        <v>89431</v>
      </c>
      <c r="B3435" s="609" t="s">
        <v>1497</v>
      </c>
      <c r="C3435" s="610" t="s">
        <v>38</v>
      </c>
      <c r="D3435" s="611">
        <v>5.27</v>
      </c>
    </row>
    <row r="3436" spans="1:4" ht="25.5" x14ac:dyDescent="0.2">
      <c r="A3436" s="608">
        <v>89432</v>
      </c>
      <c r="B3436" s="609" t="s">
        <v>1498</v>
      </c>
      <c r="C3436" s="610" t="s">
        <v>38</v>
      </c>
      <c r="D3436" s="611">
        <v>23.45</v>
      </c>
    </row>
    <row r="3437" spans="1:4" ht="25.5" x14ac:dyDescent="0.2">
      <c r="A3437" s="608">
        <v>89433</v>
      </c>
      <c r="B3437" s="609" t="s">
        <v>303</v>
      </c>
      <c r="C3437" s="610" t="s">
        <v>38</v>
      </c>
      <c r="D3437" s="611">
        <v>7.33</v>
      </c>
    </row>
    <row r="3438" spans="1:4" ht="25.5" x14ac:dyDescent="0.2">
      <c r="A3438" s="608">
        <v>89434</v>
      </c>
      <c r="B3438" s="609" t="s">
        <v>1499</v>
      </c>
      <c r="C3438" s="610" t="s">
        <v>38</v>
      </c>
      <c r="D3438" s="611">
        <v>8.0299999999999994</v>
      </c>
    </row>
    <row r="3439" spans="1:4" ht="25.5" x14ac:dyDescent="0.2">
      <c r="A3439" s="608">
        <v>89435</v>
      </c>
      <c r="B3439" s="609" t="s">
        <v>1500</v>
      </c>
      <c r="C3439" s="610" t="s">
        <v>38</v>
      </c>
      <c r="D3439" s="611">
        <v>15.52</v>
      </c>
    </row>
    <row r="3440" spans="1:4" ht="38.25" x14ac:dyDescent="0.2">
      <c r="A3440" s="608">
        <v>89436</v>
      </c>
      <c r="B3440" s="609" t="s">
        <v>1501</v>
      </c>
      <c r="C3440" s="610" t="s">
        <v>38</v>
      </c>
      <c r="D3440" s="611">
        <v>5.19</v>
      </c>
    </row>
    <row r="3441" spans="1:4" ht="25.5" x14ac:dyDescent="0.2">
      <c r="A3441" s="608">
        <v>89437</v>
      </c>
      <c r="B3441" s="609" t="s">
        <v>1502</v>
      </c>
      <c r="C3441" s="610" t="s">
        <v>38</v>
      </c>
      <c r="D3441" s="611">
        <v>18.649999999999999</v>
      </c>
    </row>
    <row r="3442" spans="1:4" ht="25.5" x14ac:dyDescent="0.2">
      <c r="A3442" s="608">
        <v>89438</v>
      </c>
      <c r="B3442" s="609" t="s">
        <v>304</v>
      </c>
      <c r="C3442" s="610" t="s">
        <v>38</v>
      </c>
      <c r="D3442" s="611">
        <v>5.3</v>
      </c>
    </row>
    <row r="3443" spans="1:4" ht="38.25" x14ac:dyDescent="0.2">
      <c r="A3443" s="608">
        <v>89439</v>
      </c>
      <c r="B3443" s="609" t="s">
        <v>1503</v>
      </c>
      <c r="C3443" s="610" t="s">
        <v>38</v>
      </c>
      <c r="D3443" s="611">
        <v>6.94</v>
      </c>
    </row>
    <row r="3444" spans="1:4" ht="25.5" x14ac:dyDescent="0.2">
      <c r="A3444" s="608">
        <v>89440</v>
      </c>
      <c r="B3444" s="609" t="s">
        <v>305</v>
      </c>
      <c r="C3444" s="610" t="s">
        <v>38</v>
      </c>
      <c r="D3444" s="611">
        <v>6.43</v>
      </c>
    </row>
    <row r="3445" spans="1:4" ht="38.25" x14ac:dyDescent="0.2">
      <c r="A3445" s="608">
        <v>89441</v>
      </c>
      <c r="B3445" s="609" t="s">
        <v>1504</v>
      </c>
      <c r="C3445" s="610" t="s">
        <v>38</v>
      </c>
      <c r="D3445" s="611">
        <v>12.54</v>
      </c>
    </row>
    <row r="3446" spans="1:4" ht="25.5" x14ac:dyDescent="0.2">
      <c r="A3446" s="608">
        <v>89442</v>
      </c>
      <c r="B3446" s="609" t="s">
        <v>1505</v>
      </c>
      <c r="C3446" s="610" t="s">
        <v>38</v>
      </c>
      <c r="D3446" s="611">
        <v>8.06</v>
      </c>
    </row>
    <row r="3447" spans="1:4" ht="25.5" x14ac:dyDescent="0.2">
      <c r="A3447" s="608">
        <v>89443</v>
      </c>
      <c r="B3447" s="609" t="s">
        <v>306</v>
      </c>
      <c r="C3447" s="610" t="s">
        <v>38</v>
      </c>
      <c r="D3447" s="611">
        <v>10.09</v>
      </c>
    </row>
    <row r="3448" spans="1:4" ht="38.25" x14ac:dyDescent="0.2">
      <c r="A3448" s="608">
        <v>89444</v>
      </c>
      <c r="B3448" s="609" t="s">
        <v>1506</v>
      </c>
      <c r="C3448" s="610" t="s">
        <v>38</v>
      </c>
      <c r="D3448" s="611">
        <v>20.440000000000001</v>
      </c>
    </row>
    <row r="3449" spans="1:4" ht="25.5" x14ac:dyDescent="0.2">
      <c r="A3449" s="608">
        <v>89445</v>
      </c>
      <c r="B3449" s="609" t="s">
        <v>1507</v>
      </c>
      <c r="C3449" s="610" t="s">
        <v>38</v>
      </c>
      <c r="D3449" s="611">
        <v>11.7</v>
      </c>
    </row>
    <row r="3450" spans="1:4" ht="25.5" x14ac:dyDescent="0.2">
      <c r="A3450" s="608">
        <v>89481</v>
      </c>
      <c r="B3450" s="609" t="s">
        <v>307</v>
      </c>
      <c r="C3450" s="610" t="s">
        <v>38</v>
      </c>
      <c r="D3450" s="611">
        <v>3.54</v>
      </c>
    </row>
    <row r="3451" spans="1:4" ht="25.5" x14ac:dyDescent="0.2">
      <c r="A3451" s="608">
        <v>89485</v>
      </c>
      <c r="B3451" s="609" t="s">
        <v>308</v>
      </c>
      <c r="C3451" s="610" t="s">
        <v>38</v>
      </c>
      <c r="D3451" s="611">
        <v>4.16</v>
      </c>
    </row>
    <row r="3452" spans="1:4" ht="25.5" x14ac:dyDescent="0.2">
      <c r="A3452" s="608">
        <v>89489</v>
      </c>
      <c r="B3452" s="609" t="s">
        <v>309</v>
      </c>
      <c r="C3452" s="610" t="s">
        <v>38</v>
      </c>
      <c r="D3452" s="611">
        <v>5.43</v>
      </c>
    </row>
    <row r="3453" spans="1:4" ht="25.5" x14ac:dyDescent="0.2">
      <c r="A3453" s="608">
        <v>89490</v>
      </c>
      <c r="B3453" s="609" t="s">
        <v>310</v>
      </c>
      <c r="C3453" s="610" t="s">
        <v>38</v>
      </c>
      <c r="D3453" s="611">
        <v>4.8600000000000003</v>
      </c>
    </row>
    <row r="3454" spans="1:4" ht="25.5" x14ac:dyDescent="0.2">
      <c r="A3454" s="608">
        <v>89492</v>
      </c>
      <c r="B3454" s="609" t="s">
        <v>311</v>
      </c>
      <c r="C3454" s="610" t="s">
        <v>38</v>
      </c>
      <c r="D3454" s="611">
        <v>5.5</v>
      </c>
    </row>
    <row r="3455" spans="1:4" ht="25.5" x14ac:dyDescent="0.2">
      <c r="A3455" s="608">
        <v>89493</v>
      </c>
      <c r="B3455" s="609" t="s">
        <v>312</v>
      </c>
      <c r="C3455" s="610" t="s">
        <v>38</v>
      </c>
      <c r="D3455" s="611">
        <v>7.24</v>
      </c>
    </row>
    <row r="3456" spans="1:4" ht="25.5" x14ac:dyDescent="0.2">
      <c r="A3456" s="608">
        <v>89494</v>
      </c>
      <c r="B3456" s="609" t="s">
        <v>313</v>
      </c>
      <c r="C3456" s="610" t="s">
        <v>38</v>
      </c>
      <c r="D3456" s="611">
        <v>9.3800000000000008</v>
      </c>
    </row>
    <row r="3457" spans="1:4" ht="25.5" x14ac:dyDescent="0.2">
      <c r="A3457" s="608">
        <v>89496</v>
      </c>
      <c r="B3457" s="609" t="s">
        <v>314</v>
      </c>
      <c r="C3457" s="610" t="s">
        <v>38</v>
      </c>
      <c r="D3457" s="611">
        <v>6.87</v>
      </c>
    </row>
    <row r="3458" spans="1:4" ht="25.5" x14ac:dyDescent="0.2">
      <c r="A3458" s="608">
        <v>89497</v>
      </c>
      <c r="B3458" s="609" t="s">
        <v>315</v>
      </c>
      <c r="C3458" s="610" t="s">
        <v>38</v>
      </c>
      <c r="D3458" s="611">
        <v>8.8800000000000008</v>
      </c>
    </row>
    <row r="3459" spans="1:4" ht="25.5" x14ac:dyDescent="0.2">
      <c r="A3459" s="608">
        <v>89498</v>
      </c>
      <c r="B3459" s="609" t="s">
        <v>316</v>
      </c>
      <c r="C3459" s="610" t="s">
        <v>38</v>
      </c>
      <c r="D3459" s="611">
        <v>9.67</v>
      </c>
    </row>
    <row r="3460" spans="1:4" ht="25.5" x14ac:dyDescent="0.2">
      <c r="A3460" s="608">
        <v>89499</v>
      </c>
      <c r="B3460" s="609" t="s">
        <v>317</v>
      </c>
      <c r="C3460" s="610" t="s">
        <v>38</v>
      </c>
      <c r="D3460" s="611">
        <v>14.71</v>
      </c>
    </row>
    <row r="3461" spans="1:4" ht="25.5" x14ac:dyDescent="0.2">
      <c r="A3461" s="608">
        <v>89500</v>
      </c>
      <c r="B3461" s="609" t="s">
        <v>318</v>
      </c>
      <c r="C3461" s="610" t="s">
        <v>38</v>
      </c>
      <c r="D3461" s="611">
        <v>9.82</v>
      </c>
    </row>
    <row r="3462" spans="1:4" ht="25.5" x14ac:dyDescent="0.2">
      <c r="A3462" s="608">
        <v>89501</v>
      </c>
      <c r="B3462" s="609" t="s">
        <v>319</v>
      </c>
      <c r="C3462" s="610" t="s">
        <v>38</v>
      </c>
      <c r="D3462" s="611">
        <v>10.89</v>
      </c>
    </row>
    <row r="3463" spans="1:4" ht="25.5" x14ac:dyDescent="0.2">
      <c r="A3463" s="608">
        <v>89502</v>
      </c>
      <c r="B3463" s="609" t="s">
        <v>320</v>
      </c>
      <c r="C3463" s="610" t="s">
        <v>38</v>
      </c>
      <c r="D3463" s="611">
        <v>12.32</v>
      </c>
    </row>
    <row r="3464" spans="1:4" ht="25.5" x14ac:dyDescent="0.2">
      <c r="A3464" s="608">
        <v>89503</v>
      </c>
      <c r="B3464" s="609" t="s">
        <v>321</v>
      </c>
      <c r="C3464" s="610" t="s">
        <v>38</v>
      </c>
      <c r="D3464" s="611">
        <v>18.579999999999998</v>
      </c>
    </row>
    <row r="3465" spans="1:4" ht="25.5" x14ac:dyDescent="0.2">
      <c r="A3465" s="608">
        <v>89504</v>
      </c>
      <c r="B3465" s="609" t="s">
        <v>322</v>
      </c>
      <c r="C3465" s="610" t="s">
        <v>38</v>
      </c>
      <c r="D3465" s="611">
        <v>16.309999999999999</v>
      </c>
    </row>
    <row r="3466" spans="1:4" ht="25.5" x14ac:dyDescent="0.2">
      <c r="A3466" s="608">
        <v>89505</v>
      </c>
      <c r="B3466" s="609" t="s">
        <v>323</v>
      </c>
      <c r="C3466" s="610" t="s">
        <v>38</v>
      </c>
      <c r="D3466" s="611">
        <v>27.73</v>
      </c>
    </row>
    <row r="3467" spans="1:4" ht="25.5" x14ac:dyDescent="0.2">
      <c r="A3467" s="608">
        <v>89506</v>
      </c>
      <c r="B3467" s="609" t="s">
        <v>324</v>
      </c>
      <c r="C3467" s="610" t="s">
        <v>38</v>
      </c>
      <c r="D3467" s="611">
        <v>31.15</v>
      </c>
    </row>
    <row r="3468" spans="1:4" ht="25.5" x14ac:dyDescent="0.2">
      <c r="A3468" s="608">
        <v>89507</v>
      </c>
      <c r="B3468" s="609" t="s">
        <v>325</v>
      </c>
      <c r="C3468" s="610" t="s">
        <v>38</v>
      </c>
      <c r="D3468" s="611">
        <v>38.26</v>
      </c>
    </row>
    <row r="3469" spans="1:4" ht="25.5" x14ac:dyDescent="0.2">
      <c r="A3469" s="608">
        <v>89510</v>
      </c>
      <c r="B3469" s="609" t="s">
        <v>326</v>
      </c>
      <c r="C3469" s="610" t="s">
        <v>38</v>
      </c>
      <c r="D3469" s="611">
        <v>25.21</v>
      </c>
    </row>
    <row r="3470" spans="1:4" ht="25.5" x14ac:dyDescent="0.2">
      <c r="A3470" s="608">
        <v>89513</v>
      </c>
      <c r="B3470" s="609" t="s">
        <v>327</v>
      </c>
      <c r="C3470" s="610" t="s">
        <v>38</v>
      </c>
      <c r="D3470" s="611">
        <v>85.76</v>
      </c>
    </row>
    <row r="3471" spans="1:4" ht="25.5" x14ac:dyDescent="0.2">
      <c r="A3471" s="608">
        <v>89514</v>
      </c>
      <c r="B3471" s="609" t="s">
        <v>328</v>
      </c>
      <c r="C3471" s="610" t="s">
        <v>38</v>
      </c>
      <c r="D3471" s="611">
        <v>7.75</v>
      </c>
    </row>
    <row r="3472" spans="1:4" ht="25.5" x14ac:dyDescent="0.2">
      <c r="A3472" s="608">
        <v>89515</v>
      </c>
      <c r="B3472" s="609" t="s">
        <v>329</v>
      </c>
      <c r="C3472" s="610" t="s">
        <v>38</v>
      </c>
      <c r="D3472" s="611">
        <v>64.959999999999994</v>
      </c>
    </row>
    <row r="3473" spans="1:4" ht="25.5" x14ac:dyDescent="0.2">
      <c r="A3473" s="608">
        <v>89516</v>
      </c>
      <c r="B3473" s="609" t="s">
        <v>330</v>
      </c>
      <c r="C3473" s="610" t="s">
        <v>38</v>
      </c>
      <c r="D3473" s="611">
        <v>6.79</v>
      </c>
    </row>
    <row r="3474" spans="1:4" ht="25.5" x14ac:dyDescent="0.2">
      <c r="A3474" s="608">
        <v>89517</v>
      </c>
      <c r="B3474" s="609" t="s">
        <v>331</v>
      </c>
      <c r="C3474" s="610" t="s">
        <v>38</v>
      </c>
      <c r="D3474" s="611">
        <v>54.84</v>
      </c>
    </row>
    <row r="3475" spans="1:4" ht="25.5" x14ac:dyDescent="0.2">
      <c r="A3475" s="608">
        <v>89518</v>
      </c>
      <c r="B3475" s="609" t="s">
        <v>332</v>
      </c>
      <c r="C3475" s="610" t="s">
        <v>38</v>
      </c>
      <c r="D3475" s="611">
        <v>10.97</v>
      </c>
    </row>
    <row r="3476" spans="1:4" ht="25.5" x14ac:dyDescent="0.2">
      <c r="A3476" s="608">
        <v>89519</v>
      </c>
      <c r="B3476" s="609" t="s">
        <v>333</v>
      </c>
      <c r="C3476" s="610" t="s">
        <v>38</v>
      </c>
      <c r="D3476" s="611">
        <v>37.380000000000003</v>
      </c>
    </row>
    <row r="3477" spans="1:4" ht="25.5" x14ac:dyDescent="0.2">
      <c r="A3477" s="608">
        <v>89520</v>
      </c>
      <c r="B3477" s="609" t="s">
        <v>334</v>
      </c>
      <c r="C3477" s="610" t="s">
        <v>38</v>
      </c>
      <c r="D3477" s="611">
        <v>9.6999999999999993</v>
      </c>
    </row>
    <row r="3478" spans="1:4" ht="25.5" x14ac:dyDescent="0.2">
      <c r="A3478" s="608">
        <v>89521</v>
      </c>
      <c r="B3478" s="609" t="s">
        <v>335</v>
      </c>
      <c r="C3478" s="610" t="s">
        <v>38</v>
      </c>
      <c r="D3478" s="611">
        <v>101.09</v>
      </c>
    </row>
    <row r="3479" spans="1:4" ht="25.5" x14ac:dyDescent="0.2">
      <c r="A3479" s="608">
        <v>89522</v>
      </c>
      <c r="B3479" s="609" t="s">
        <v>336</v>
      </c>
      <c r="C3479" s="610" t="s">
        <v>38</v>
      </c>
      <c r="D3479" s="611">
        <v>21.99</v>
      </c>
    </row>
    <row r="3480" spans="1:4" ht="25.5" x14ac:dyDescent="0.2">
      <c r="A3480" s="608">
        <v>89523</v>
      </c>
      <c r="B3480" s="609" t="s">
        <v>337</v>
      </c>
      <c r="C3480" s="610" t="s">
        <v>38</v>
      </c>
      <c r="D3480" s="611">
        <v>76.599999999999994</v>
      </c>
    </row>
    <row r="3481" spans="1:4" ht="25.5" x14ac:dyDescent="0.2">
      <c r="A3481" s="608">
        <v>89524</v>
      </c>
      <c r="B3481" s="609" t="s">
        <v>338</v>
      </c>
      <c r="C3481" s="610" t="s">
        <v>38</v>
      </c>
      <c r="D3481" s="611">
        <v>19.579999999999998</v>
      </c>
    </row>
    <row r="3482" spans="1:4" ht="25.5" x14ac:dyDescent="0.2">
      <c r="A3482" s="608">
        <v>89525</v>
      </c>
      <c r="B3482" s="609" t="s">
        <v>339</v>
      </c>
      <c r="C3482" s="610" t="s">
        <v>38</v>
      </c>
      <c r="D3482" s="611">
        <v>75.349999999999994</v>
      </c>
    </row>
    <row r="3483" spans="1:4" ht="38.25" x14ac:dyDescent="0.2">
      <c r="A3483" s="608">
        <v>89526</v>
      </c>
      <c r="B3483" s="609" t="s">
        <v>1554</v>
      </c>
      <c r="C3483" s="610" t="s">
        <v>38</v>
      </c>
      <c r="D3483" s="611">
        <v>28.38</v>
      </c>
    </row>
    <row r="3484" spans="1:4" ht="25.5" x14ac:dyDescent="0.2">
      <c r="A3484" s="608">
        <v>89527</v>
      </c>
      <c r="B3484" s="609" t="s">
        <v>340</v>
      </c>
      <c r="C3484" s="610" t="s">
        <v>38</v>
      </c>
      <c r="D3484" s="611">
        <v>58.17</v>
      </c>
    </row>
    <row r="3485" spans="1:4" ht="25.5" x14ac:dyDescent="0.2">
      <c r="A3485" s="608">
        <v>89528</v>
      </c>
      <c r="B3485" s="609" t="s">
        <v>1555</v>
      </c>
      <c r="C3485" s="610" t="s">
        <v>38</v>
      </c>
      <c r="D3485" s="611">
        <v>2.99</v>
      </c>
    </row>
    <row r="3486" spans="1:4" ht="25.5" x14ac:dyDescent="0.2">
      <c r="A3486" s="608">
        <v>89529</v>
      </c>
      <c r="B3486" s="609" t="s">
        <v>1556</v>
      </c>
      <c r="C3486" s="610" t="s">
        <v>38</v>
      </c>
      <c r="D3486" s="611">
        <v>32.22</v>
      </c>
    </row>
    <row r="3487" spans="1:4" ht="25.5" x14ac:dyDescent="0.2">
      <c r="A3487" s="608">
        <v>89530</v>
      </c>
      <c r="B3487" s="609" t="s">
        <v>341</v>
      </c>
      <c r="C3487" s="610" t="s">
        <v>38</v>
      </c>
      <c r="D3487" s="611">
        <v>10.61</v>
      </c>
    </row>
    <row r="3488" spans="1:4" ht="25.5" x14ac:dyDescent="0.2">
      <c r="A3488" s="608">
        <v>89531</v>
      </c>
      <c r="B3488" s="609" t="s">
        <v>1557</v>
      </c>
      <c r="C3488" s="610" t="s">
        <v>38</v>
      </c>
      <c r="D3488" s="611">
        <v>26.35</v>
      </c>
    </row>
    <row r="3489" spans="1:4" ht="25.5" x14ac:dyDescent="0.2">
      <c r="A3489" s="608">
        <v>89532</v>
      </c>
      <c r="B3489" s="609" t="s">
        <v>1558</v>
      </c>
      <c r="C3489" s="610" t="s">
        <v>38</v>
      </c>
      <c r="D3489" s="611">
        <v>5.33</v>
      </c>
    </row>
    <row r="3490" spans="1:4" ht="38.25" x14ac:dyDescent="0.2">
      <c r="A3490" s="608">
        <v>89533</v>
      </c>
      <c r="B3490" s="609" t="s">
        <v>342</v>
      </c>
      <c r="C3490" s="610" t="s">
        <v>38</v>
      </c>
      <c r="D3490" s="611">
        <v>26.35</v>
      </c>
    </row>
    <row r="3491" spans="1:4" ht="25.5" x14ac:dyDescent="0.2">
      <c r="A3491" s="608">
        <v>89534</v>
      </c>
      <c r="B3491" s="609" t="s">
        <v>1559</v>
      </c>
      <c r="C3491" s="610" t="s">
        <v>38</v>
      </c>
      <c r="D3491" s="611">
        <v>3.67</v>
      </c>
    </row>
    <row r="3492" spans="1:4" ht="38.25" x14ac:dyDescent="0.2">
      <c r="A3492" s="608">
        <v>89535</v>
      </c>
      <c r="B3492" s="609" t="s">
        <v>1560</v>
      </c>
      <c r="C3492" s="610" t="s">
        <v>38</v>
      </c>
      <c r="D3492" s="611">
        <v>41.43</v>
      </c>
    </row>
    <row r="3493" spans="1:4" ht="25.5" x14ac:dyDescent="0.2">
      <c r="A3493" s="608">
        <v>89536</v>
      </c>
      <c r="B3493" s="609" t="s">
        <v>1561</v>
      </c>
      <c r="C3493" s="610" t="s">
        <v>38</v>
      </c>
      <c r="D3493" s="611">
        <v>9.5500000000000007</v>
      </c>
    </row>
    <row r="3494" spans="1:4" ht="38.25" x14ac:dyDescent="0.2">
      <c r="A3494" s="608">
        <v>89538</v>
      </c>
      <c r="B3494" s="609" t="s">
        <v>1562</v>
      </c>
      <c r="C3494" s="610" t="s">
        <v>38</v>
      </c>
      <c r="D3494" s="611">
        <v>3.07</v>
      </c>
    </row>
    <row r="3495" spans="1:4" ht="25.5" x14ac:dyDescent="0.2">
      <c r="A3495" s="608">
        <v>89540</v>
      </c>
      <c r="B3495" s="609" t="s">
        <v>343</v>
      </c>
      <c r="C3495" s="610" t="s">
        <v>38</v>
      </c>
      <c r="D3495" s="611">
        <v>7.93</v>
      </c>
    </row>
    <row r="3496" spans="1:4" ht="25.5" x14ac:dyDescent="0.2">
      <c r="A3496" s="608">
        <v>89541</v>
      </c>
      <c r="B3496" s="609" t="s">
        <v>1563</v>
      </c>
      <c r="C3496" s="610" t="s">
        <v>38</v>
      </c>
      <c r="D3496" s="611">
        <v>4.58</v>
      </c>
    </row>
    <row r="3497" spans="1:4" ht="25.5" x14ac:dyDescent="0.2">
      <c r="A3497" s="608">
        <v>89542</v>
      </c>
      <c r="B3497" s="609" t="s">
        <v>344</v>
      </c>
      <c r="C3497" s="610" t="s">
        <v>38</v>
      </c>
      <c r="D3497" s="611">
        <v>22.76</v>
      </c>
    </row>
    <row r="3498" spans="1:4" ht="25.5" x14ac:dyDescent="0.2">
      <c r="A3498" s="608">
        <v>89544</v>
      </c>
      <c r="B3498" s="609" t="s">
        <v>1564</v>
      </c>
      <c r="C3498" s="610" t="s">
        <v>38</v>
      </c>
      <c r="D3498" s="611">
        <v>6.93</v>
      </c>
    </row>
    <row r="3499" spans="1:4" ht="25.5" x14ac:dyDescent="0.2">
      <c r="A3499" s="608">
        <v>89545</v>
      </c>
      <c r="B3499" s="609" t="s">
        <v>1565</v>
      </c>
      <c r="C3499" s="610" t="s">
        <v>38</v>
      </c>
      <c r="D3499" s="611">
        <v>10.1</v>
      </c>
    </row>
    <row r="3500" spans="1:4" ht="38.25" x14ac:dyDescent="0.2">
      <c r="A3500" s="608">
        <v>89546</v>
      </c>
      <c r="B3500" s="609" t="s">
        <v>1566</v>
      </c>
      <c r="C3500" s="610" t="s">
        <v>38</v>
      </c>
      <c r="D3500" s="611">
        <v>8.83</v>
      </c>
    </row>
    <row r="3501" spans="1:4" ht="25.5" x14ac:dyDescent="0.2">
      <c r="A3501" s="608">
        <v>89547</v>
      </c>
      <c r="B3501" s="609" t="s">
        <v>1567</v>
      </c>
      <c r="C3501" s="610" t="s">
        <v>38</v>
      </c>
      <c r="D3501" s="611">
        <v>15.34</v>
      </c>
    </row>
    <row r="3502" spans="1:4" ht="25.5" x14ac:dyDescent="0.2">
      <c r="A3502" s="608">
        <v>89548</v>
      </c>
      <c r="B3502" s="609" t="s">
        <v>345</v>
      </c>
      <c r="C3502" s="610" t="s">
        <v>38</v>
      </c>
      <c r="D3502" s="611">
        <v>16.55</v>
      </c>
    </row>
    <row r="3503" spans="1:4" ht="38.25" x14ac:dyDescent="0.2">
      <c r="A3503" s="608">
        <v>89549</v>
      </c>
      <c r="B3503" s="609" t="s">
        <v>1568</v>
      </c>
      <c r="C3503" s="610" t="s">
        <v>38</v>
      </c>
      <c r="D3503" s="611">
        <v>12.13</v>
      </c>
    </row>
    <row r="3504" spans="1:4" ht="25.5" x14ac:dyDescent="0.2">
      <c r="A3504" s="608">
        <v>89550</v>
      </c>
      <c r="B3504" s="609" t="s">
        <v>346</v>
      </c>
      <c r="C3504" s="610" t="s">
        <v>38</v>
      </c>
      <c r="D3504" s="611">
        <v>28.52</v>
      </c>
    </row>
    <row r="3505" spans="1:4" ht="25.5" x14ac:dyDescent="0.2">
      <c r="A3505" s="608">
        <v>89551</v>
      </c>
      <c r="B3505" s="609" t="s">
        <v>1569</v>
      </c>
      <c r="C3505" s="610" t="s">
        <v>38</v>
      </c>
      <c r="D3505" s="611">
        <v>7.34</v>
      </c>
    </row>
    <row r="3506" spans="1:4" ht="25.5" x14ac:dyDescent="0.2">
      <c r="A3506" s="608">
        <v>89552</v>
      </c>
      <c r="B3506" s="609" t="s">
        <v>1570</v>
      </c>
      <c r="C3506" s="610" t="s">
        <v>38</v>
      </c>
      <c r="D3506" s="611">
        <v>14.83</v>
      </c>
    </row>
    <row r="3507" spans="1:4" ht="38.25" x14ac:dyDescent="0.2">
      <c r="A3507" s="608">
        <v>89553</v>
      </c>
      <c r="B3507" s="609" t="s">
        <v>1571</v>
      </c>
      <c r="C3507" s="610" t="s">
        <v>38</v>
      </c>
      <c r="D3507" s="611">
        <v>4.5</v>
      </c>
    </row>
    <row r="3508" spans="1:4" ht="25.5" x14ac:dyDescent="0.2">
      <c r="A3508" s="608">
        <v>89554</v>
      </c>
      <c r="B3508" s="609" t="s">
        <v>1572</v>
      </c>
      <c r="C3508" s="610" t="s">
        <v>38</v>
      </c>
      <c r="D3508" s="611">
        <v>18.79</v>
      </c>
    </row>
    <row r="3509" spans="1:4" ht="25.5" x14ac:dyDescent="0.2">
      <c r="A3509" s="608">
        <v>89555</v>
      </c>
      <c r="B3509" s="609" t="s">
        <v>347</v>
      </c>
      <c r="C3509" s="610" t="s">
        <v>38</v>
      </c>
      <c r="D3509" s="611">
        <v>17.96</v>
      </c>
    </row>
    <row r="3510" spans="1:4" ht="25.5" x14ac:dyDescent="0.2">
      <c r="A3510" s="608">
        <v>89556</v>
      </c>
      <c r="B3510" s="609" t="s">
        <v>348</v>
      </c>
      <c r="C3510" s="610" t="s">
        <v>38</v>
      </c>
      <c r="D3510" s="611">
        <v>27.01</v>
      </c>
    </row>
    <row r="3511" spans="1:4" ht="38.25" x14ac:dyDescent="0.2">
      <c r="A3511" s="608">
        <v>89557</v>
      </c>
      <c r="B3511" s="609" t="s">
        <v>349</v>
      </c>
      <c r="C3511" s="610" t="s">
        <v>38</v>
      </c>
      <c r="D3511" s="611">
        <v>21.61</v>
      </c>
    </row>
    <row r="3512" spans="1:4" ht="25.5" x14ac:dyDescent="0.2">
      <c r="A3512" s="608">
        <v>89558</v>
      </c>
      <c r="B3512" s="609" t="s">
        <v>1573</v>
      </c>
      <c r="C3512" s="610" t="s">
        <v>38</v>
      </c>
      <c r="D3512" s="611">
        <v>6.96</v>
      </c>
    </row>
    <row r="3513" spans="1:4" ht="25.5" x14ac:dyDescent="0.2">
      <c r="A3513" s="608">
        <v>89559</v>
      </c>
      <c r="B3513" s="609" t="s">
        <v>350</v>
      </c>
      <c r="C3513" s="610" t="s">
        <v>38</v>
      </c>
      <c r="D3513" s="611">
        <v>46.58</v>
      </c>
    </row>
    <row r="3514" spans="1:4" ht="25.5" x14ac:dyDescent="0.2">
      <c r="A3514" s="608">
        <v>89561</v>
      </c>
      <c r="B3514" s="609" t="s">
        <v>351</v>
      </c>
      <c r="C3514" s="610" t="s">
        <v>38</v>
      </c>
      <c r="D3514" s="611">
        <v>10.119999999999999</v>
      </c>
    </row>
    <row r="3515" spans="1:4" ht="25.5" x14ac:dyDescent="0.2">
      <c r="A3515" s="608">
        <v>89562</v>
      </c>
      <c r="B3515" s="609" t="s">
        <v>1574</v>
      </c>
      <c r="C3515" s="610" t="s">
        <v>38</v>
      </c>
      <c r="D3515" s="611">
        <v>7.41</v>
      </c>
    </row>
    <row r="3516" spans="1:4" ht="25.5" x14ac:dyDescent="0.2">
      <c r="A3516" s="608">
        <v>89563</v>
      </c>
      <c r="B3516" s="609" t="s">
        <v>352</v>
      </c>
      <c r="C3516" s="610" t="s">
        <v>38</v>
      </c>
      <c r="D3516" s="611">
        <v>16.829999999999998</v>
      </c>
    </row>
    <row r="3517" spans="1:4" ht="25.5" x14ac:dyDescent="0.2">
      <c r="A3517" s="608">
        <v>89564</v>
      </c>
      <c r="B3517" s="609" t="s">
        <v>1575</v>
      </c>
      <c r="C3517" s="610" t="s">
        <v>38</v>
      </c>
      <c r="D3517" s="611">
        <v>13.34</v>
      </c>
    </row>
    <row r="3518" spans="1:4" ht="38.25" x14ac:dyDescent="0.2">
      <c r="A3518" s="608">
        <v>89565</v>
      </c>
      <c r="B3518" s="609" t="s">
        <v>1576</v>
      </c>
      <c r="C3518" s="610" t="s">
        <v>38</v>
      </c>
      <c r="D3518" s="611">
        <v>40.43</v>
      </c>
    </row>
    <row r="3519" spans="1:4" ht="25.5" x14ac:dyDescent="0.2">
      <c r="A3519" s="608">
        <v>89566</v>
      </c>
      <c r="B3519" s="609" t="s">
        <v>353</v>
      </c>
      <c r="C3519" s="610" t="s">
        <v>38</v>
      </c>
      <c r="D3519" s="611">
        <v>35.22</v>
      </c>
    </row>
    <row r="3520" spans="1:4" ht="38.25" x14ac:dyDescent="0.2">
      <c r="A3520" s="608">
        <v>89567</v>
      </c>
      <c r="B3520" s="609" t="s">
        <v>1577</v>
      </c>
      <c r="C3520" s="610" t="s">
        <v>38</v>
      </c>
      <c r="D3520" s="611">
        <v>59.04</v>
      </c>
    </row>
    <row r="3521" spans="1:4" ht="25.5" x14ac:dyDescent="0.2">
      <c r="A3521" s="608">
        <v>89568</v>
      </c>
      <c r="B3521" s="609" t="s">
        <v>1578</v>
      </c>
      <c r="C3521" s="610" t="s">
        <v>38</v>
      </c>
      <c r="D3521" s="611">
        <v>26.8</v>
      </c>
    </row>
    <row r="3522" spans="1:4" ht="38.25" x14ac:dyDescent="0.2">
      <c r="A3522" s="608">
        <v>89569</v>
      </c>
      <c r="B3522" s="609" t="s">
        <v>1579</v>
      </c>
      <c r="C3522" s="610" t="s">
        <v>38</v>
      </c>
      <c r="D3522" s="611">
        <v>55.86</v>
      </c>
    </row>
    <row r="3523" spans="1:4" ht="38.25" x14ac:dyDescent="0.2">
      <c r="A3523" s="608">
        <v>89570</v>
      </c>
      <c r="B3523" s="609" t="s">
        <v>1580</v>
      </c>
      <c r="C3523" s="610" t="s">
        <v>38</v>
      </c>
      <c r="D3523" s="611">
        <v>9.49</v>
      </c>
    </row>
    <row r="3524" spans="1:4" ht="25.5" x14ac:dyDescent="0.2">
      <c r="A3524" s="608">
        <v>89571</v>
      </c>
      <c r="B3524" s="609" t="s">
        <v>1581</v>
      </c>
      <c r="C3524" s="610" t="s">
        <v>38</v>
      </c>
      <c r="D3524" s="611">
        <v>54.47</v>
      </c>
    </row>
    <row r="3525" spans="1:4" ht="38.25" x14ac:dyDescent="0.2">
      <c r="A3525" s="608">
        <v>89572</v>
      </c>
      <c r="B3525" s="609" t="s">
        <v>1582</v>
      </c>
      <c r="C3525" s="610" t="s">
        <v>38</v>
      </c>
      <c r="D3525" s="611">
        <v>6.6</v>
      </c>
    </row>
    <row r="3526" spans="1:4" ht="25.5" x14ac:dyDescent="0.2">
      <c r="A3526" s="608">
        <v>89573</v>
      </c>
      <c r="B3526" s="609" t="s">
        <v>1583</v>
      </c>
      <c r="C3526" s="610" t="s">
        <v>38</v>
      </c>
      <c r="D3526" s="611">
        <v>49.68</v>
      </c>
    </row>
    <row r="3527" spans="1:4" ht="38.25" x14ac:dyDescent="0.2">
      <c r="A3527" s="608">
        <v>89574</v>
      </c>
      <c r="B3527" s="609" t="s">
        <v>1584</v>
      </c>
      <c r="C3527" s="610" t="s">
        <v>38</v>
      </c>
      <c r="D3527" s="611">
        <v>95.69</v>
      </c>
    </row>
    <row r="3528" spans="1:4" ht="25.5" x14ac:dyDescent="0.2">
      <c r="A3528" s="608">
        <v>89575</v>
      </c>
      <c r="B3528" s="609" t="s">
        <v>1585</v>
      </c>
      <c r="C3528" s="610" t="s">
        <v>38</v>
      </c>
      <c r="D3528" s="611">
        <v>9.01</v>
      </c>
    </row>
    <row r="3529" spans="1:4" ht="25.5" x14ac:dyDescent="0.2">
      <c r="A3529" s="608">
        <v>89577</v>
      </c>
      <c r="B3529" s="609" t="s">
        <v>354</v>
      </c>
      <c r="C3529" s="610" t="s">
        <v>38</v>
      </c>
      <c r="D3529" s="611">
        <v>27.7</v>
      </c>
    </row>
    <row r="3530" spans="1:4" ht="25.5" x14ac:dyDescent="0.2">
      <c r="A3530" s="608">
        <v>89579</v>
      </c>
      <c r="B3530" s="609" t="s">
        <v>1588</v>
      </c>
      <c r="C3530" s="610" t="s">
        <v>38</v>
      </c>
      <c r="D3530" s="611">
        <v>9.2200000000000006</v>
      </c>
    </row>
    <row r="3531" spans="1:4" ht="38.25" x14ac:dyDescent="0.2">
      <c r="A3531" s="608">
        <v>89581</v>
      </c>
      <c r="B3531" s="609" t="s">
        <v>1590</v>
      </c>
      <c r="C3531" s="610" t="s">
        <v>38</v>
      </c>
      <c r="D3531" s="611">
        <v>20.8</v>
      </c>
    </row>
    <row r="3532" spans="1:4" ht="38.25" x14ac:dyDescent="0.2">
      <c r="A3532" s="608">
        <v>89582</v>
      </c>
      <c r="B3532" s="609" t="s">
        <v>1591</v>
      </c>
      <c r="C3532" s="610" t="s">
        <v>38</v>
      </c>
      <c r="D3532" s="611">
        <v>18.39</v>
      </c>
    </row>
    <row r="3533" spans="1:4" ht="38.25" x14ac:dyDescent="0.2">
      <c r="A3533" s="608">
        <v>89583</v>
      </c>
      <c r="B3533" s="609" t="s">
        <v>1592</v>
      </c>
      <c r="C3533" s="610" t="s">
        <v>38</v>
      </c>
      <c r="D3533" s="611">
        <v>27.19</v>
      </c>
    </row>
    <row r="3534" spans="1:4" ht="38.25" x14ac:dyDescent="0.2">
      <c r="A3534" s="608">
        <v>89584</v>
      </c>
      <c r="B3534" s="609" t="s">
        <v>1593</v>
      </c>
      <c r="C3534" s="610" t="s">
        <v>38</v>
      </c>
      <c r="D3534" s="611">
        <v>31.04</v>
      </c>
    </row>
    <row r="3535" spans="1:4" ht="38.25" x14ac:dyDescent="0.2">
      <c r="A3535" s="608">
        <v>89585</v>
      </c>
      <c r="B3535" s="609" t="s">
        <v>1594</v>
      </c>
      <c r="C3535" s="610" t="s">
        <v>38</v>
      </c>
      <c r="D3535" s="611">
        <v>25.17</v>
      </c>
    </row>
    <row r="3536" spans="1:4" ht="38.25" x14ac:dyDescent="0.2">
      <c r="A3536" s="608">
        <v>89586</v>
      </c>
      <c r="B3536" s="609" t="s">
        <v>1595</v>
      </c>
      <c r="C3536" s="610" t="s">
        <v>38</v>
      </c>
      <c r="D3536" s="611">
        <v>25.17</v>
      </c>
    </row>
    <row r="3537" spans="1:4" ht="38.25" x14ac:dyDescent="0.2">
      <c r="A3537" s="608">
        <v>89587</v>
      </c>
      <c r="B3537" s="609" t="s">
        <v>1596</v>
      </c>
      <c r="C3537" s="610" t="s">
        <v>38</v>
      </c>
      <c r="D3537" s="611">
        <v>40.25</v>
      </c>
    </row>
    <row r="3538" spans="1:4" ht="38.25" x14ac:dyDescent="0.2">
      <c r="A3538" s="608">
        <v>89590</v>
      </c>
      <c r="B3538" s="609" t="s">
        <v>1597</v>
      </c>
      <c r="C3538" s="610" t="s">
        <v>38</v>
      </c>
      <c r="D3538" s="611">
        <v>99.31</v>
      </c>
    </row>
    <row r="3539" spans="1:4" ht="38.25" x14ac:dyDescent="0.2">
      <c r="A3539" s="608">
        <v>89591</v>
      </c>
      <c r="B3539" s="609" t="s">
        <v>1598</v>
      </c>
      <c r="C3539" s="610" t="s">
        <v>38</v>
      </c>
      <c r="D3539" s="611">
        <v>82.45</v>
      </c>
    </row>
    <row r="3540" spans="1:4" ht="38.25" x14ac:dyDescent="0.2">
      <c r="A3540" s="608">
        <v>89592</v>
      </c>
      <c r="B3540" s="609" t="s">
        <v>1599</v>
      </c>
      <c r="C3540" s="610" t="s">
        <v>38</v>
      </c>
      <c r="D3540" s="611">
        <v>131.47999999999999</v>
      </c>
    </row>
    <row r="3541" spans="1:4" ht="25.5" x14ac:dyDescent="0.2">
      <c r="A3541" s="608">
        <v>89593</v>
      </c>
      <c r="B3541" s="609" t="s">
        <v>1600</v>
      </c>
      <c r="C3541" s="610" t="s">
        <v>38</v>
      </c>
      <c r="D3541" s="611">
        <v>25.11</v>
      </c>
    </row>
    <row r="3542" spans="1:4" ht="25.5" x14ac:dyDescent="0.2">
      <c r="A3542" s="608">
        <v>89594</v>
      </c>
      <c r="B3542" s="609" t="s">
        <v>1601</v>
      </c>
      <c r="C3542" s="610" t="s">
        <v>38</v>
      </c>
      <c r="D3542" s="611">
        <v>30.2</v>
      </c>
    </row>
    <row r="3543" spans="1:4" ht="38.25" x14ac:dyDescent="0.2">
      <c r="A3543" s="608">
        <v>89595</v>
      </c>
      <c r="B3543" s="609" t="s">
        <v>1602</v>
      </c>
      <c r="C3543" s="610" t="s">
        <v>38</v>
      </c>
      <c r="D3543" s="611">
        <v>11.86</v>
      </c>
    </row>
    <row r="3544" spans="1:4" ht="38.25" x14ac:dyDescent="0.2">
      <c r="A3544" s="608">
        <v>89596</v>
      </c>
      <c r="B3544" s="609" t="s">
        <v>1603</v>
      </c>
      <c r="C3544" s="610" t="s">
        <v>38</v>
      </c>
      <c r="D3544" s="611">
        <v>8.8699999999999992</v>
      </c>
    </row>
    <row r="3545" spans="1:4" ht="25.5" x14ac:dyDescent="0.2">
      <c r="A3545" s="608">
        <v>89597</v>
      </c>
      <c r="B3545" s="609" t="s">
        <v>1604</v>
      </c>
      <c r="C3545" s="610" t="s">
        <v>38</v>
      </c>
      <c r="D3545" s="611">
        <v>16.46</v>
      </c>
    </row>
    <row r="3546" spans="1:4" ht="25.5" x14ac:dyDescent="0.2">
      <c r="A3546" s="608">
        <v>89598</v>
      </c>
      <c r="B3546" s="609" t="s">
        <v>1605</v>
      </c>
      <c r="C3546" s="610" t="s">
        <v>38</v>
      </c>
      <c r="D3546" s="611">
        <v>41.77</v>
      </c>
    </row>
    <row r="3547" spans="1:4" ht="38.25" x14ac:dyDescent="0.2">
      <c r="A3547" s="608">
        <v>89599</v>
      </c>
      <c r="B3547" s="609" t="s">
        <v>1606</v>
      </c>
      <c r="C3547" s="610" t="s">
        <v>38</v>
      </c>
      <c r="D3547" s="611">
        <v>14.45</v>
      </c>
    </row>
    <row r="3548" spans="1:4" ht="38.25" x14ac:dyDescent="0.2">
      <c r="A3548" s="608">
        <v>89600</v>
      </c>
      <c r="B3548" s="609" t="s">
        <v>1607</v>
      </c>
      <c r="C3548" s="610" t="s">
        <v>38</v>
      </c>
      <c r="D3548" s="611">
        <v>15.66</v>
      </c>
    </row>
    <row r="3549" spans="1:4" ht="25.5" x14ac:dyDescent="0.2">
      <c r="A3549" s="608">
        <v>89605</v>
      </c>
      <c r="B3549" s="609" t="s">
        <v>1608</v>
      </c>
      <c r="C3549" s="610" t="s">
        <v>38</v>
      </c>
      <c r="D3549" s="611">
        <v>16.09</v>
      </c>
    </row>
    <row r="3550" spans="1:4" ht="25.5" x14ac:dyDescent="0.2">
      <c r="A3550" s="608">
        <v>89609</v>
      </c>
      <c r="B3550" s="609" t="s">
        <v>1609</v>
      </c>
      <c r="C3550" s="610" t="s">
        <v>38</v>
      </c>
      <c r="D3550" s="611">
        <v>69.47</v>
      </c>
    </row>
    <row r="3551" spans="1:4" ht="38.25" x14ac:dyDescent="0.2">
      <c r="A3551" s="608">
        <v>89610</v>
      </c>
      <c r="B3551" s="609" t="s">
        <v>1610</v>
      </c>
      <c r="C3551" s="610" t="s">
        <v>38</v>
      </c>
      <c r="D3551" s="611">
        <v>16.48</v>
      </c>
    </row>
    <row r="3552" spans="1:4" ht="25.5" x14ac:dyDescent="0.2">
      <c r="A3552" s="608">
        <v>89611</v>
      </c>
      <c r="B3552" s="609" t="s">
        <v>1611</v>
      </c>
      <c r="C3552" s="610" t="s">
        <v>38</v>
      </c>
      <c r="D3552" s="611">
        <v>27.17</v>
      </c>
    </row>
    <row r="3553" spans="1:4" ht="25.5" x14ac:dyDescent="0.2">
      <c r="A3553" s="608">
        <v>89612</v>
      </c>
      <c r="B3553" s="609" t="s">
        <v>1612</v>
      </c>
      <c r="C3553" s="610" t="s">
        <v>38</v>
      </c>
      <c r="D3553" s="611">
        <v>136.82</v>
      </c>
    </row>
    <row r="3554" spans="1:4" ht="38.25" x14ac:dyDescent="0.2">
      <c r="A3554" s="608">
        <v>89613</v>
      </c>
      <c r="B3554" s="609" t="s">
        <v>1613</v>
      </c>
      <c r="C3554" s="610" t="s">
        <v>38</v>
      </c>
      <c r="D3554" s="611">
        <v>24.43</v>
      </c>
    </row>
    <row r="3555" spans="1:4" ht="25.5" x14ac:dyDescent="0.2">
      <c r="A3555" s="608">
        <v>89614</v>
      </c>
      <c r="B3555" s="609" t="s">
        <v>1614</v>
      </c>
      <c r="C3555" s="610" t="s">
        <v>38</v>
      </c>
      <c r="D3555" s="611">
        <v>50.43</v>
      </c>
    </row>
    <row r="3556" spans="1:4" ht="25.5" x14ac:dyDescent="0.2">
      <c r="A3556" s="608">
        <v>89615</v>
      </c>
      <c r="B3556" s="609" t="s">
        <v>1615</v>
      </c>
      <c r="C3556" s="610" t="s">
        <v>38</v>
      </c>
      <c r="D3556" s="611">
        <v>206.39</v>
      </c>
    </row>
    <row r="3557" spans="1:4" ht="38.25" x14ac:dyDescent="0.2">
      <c r="A3557" s="608">
        <v>89616</v>
      </c>
      <c r="B3557" s="609" t="s">
        <v>1616</v>
      </c>
      <c r="C3557" s="610" t="s">
        <v>38</v>
      </c>
      <c r="D3557" s="611">
        <v>35.04</v>
      </c>
    </row>
    <row r="3558" spans="1:4" ht="25.5" x14ac:dyDescent="0.2">
      <c r="A3558" s="608">
        <v>89617</v>
      </c>
      <c r="B3558" s="609" t="s">
        <v>1617</v>
      </c>
      <c r="C3558" s="610" t="s">
        <v>38</v>
      </c>
      <c r="D3558" s="611">
        <v>5.2</v>
      </c>
    </row>
    <row r="3559" spans="1:4" ht="38.25" x14ac:dyDescent="0.2">
      <c r="A3559" s="608">
        <v>89618</v>
      </c>
      <c r="B3559" s="609" t="s">
        <v>1618</v>
      </c>
      <c r="C3559" s="610" t="s">
        <v>38</v>
      </c>
      <c r="D3559" s="611">
        <v>11.31</v>
      </c>
    </row>
    <row r="3560" spans="1:4" ht="25.5" x14ac:dyDescent="0.2">
      <c r="A3560" s="608">
        <v>89619</v>
      </c>
      <c r="B3560" s="609" t="s">
        <v>355</v>
      </c>
      <c r="C3560" s="610" t="s">
        <v>38</v>
      </c>
      <c r="D3560" s="611">
        <v>6.83</v>
      </c>
    </row>
    <row r="3561" spans="1:4" ht="25.5" x14ac:dyDescent="0.2">
      <c r="A3561" s="608">
        <v>89620</v>
      </c>
      <c r="B3561" s="609" t="s">
        <v>1619</v>
      </c>
      <c r="C3561" s="610" t="s">
        <v>38</v>
      </c>
      <c r="D3561" s="611">
        <v>8.6999999999999993</v>
      </c>
    </row>
    <row r="3562" spans="1:4" ht="38.25" x14ac:dyDescent="0.2">
      <c r="A3562" s="608">
        <v>89621</v>
      </c>
      <c r="B3562" s="609" t="s">
        <v>1620</v>
      </c>
      <c r="C3562" s="610" t="s">
        <v>38</v>
      </c>
      <c r="D3562" s="611">
        <v>19.05</v>
      </c>
    </row>
    <row r="3563" spans="1:4" ht="25.5" x14ac:dyDescent="0.2">
      <c r="A3563" s="608">
        <v>89622</v>
      </c>
      <c r="B3563" s="609" t="s">
        <v>356</v>
      </c>
      <c r="C3563" s="610" t="s">
        <v>38</v>
      </c>
      <c r="D3563" s="611">
        <v>10.31</v>
      </c>
    </row>
    <row r="3564" spans="1:4" ht="25.5" x14ac:dyDescent="0.2">
      <c r="A3564" s="608">
        <v>89623</v>
      </c>
      <c r="B3564" s="609" t="s">
        <v>1621</v>
      </c>
      <c r="C3564" s="610" t="s">
        <v>38</v>
      </c>
      <c r="D3564" s="611">
        <v>13.93</v>
      </c>
    </row>
    <row r="3565" spans="1:4" ht="25.5" x14ac:dyDescent="0.2">
      <c r="A3565" s="608">
        <v>89624</v>
      </c>
      <c r="B3565" s="609" t="s">
        <v>357</v>
      </c>
      <c r="C3565" s="610" t="s">
        <v>38</v>
      </c>
      <c r="D3565" s="611">
        <v>14.74</v>
      </c>
    </row>
    <row r="3566" spans="1:4" ht="25.5" x14ac:dyDescent="0.2">
      <c r="A3566" s="608">
        <v>89625</v>
      </c>
      <c r="B3566" s="609" t="s">
        <v>1622</v>
      </c>
      <c r="C3566" s="610" t="s">
        <v>38</v>
      </c>
      <c r="D3566" s="611">
        <v>17.100000000000001</v>
      </c>
    </row>
    <row r="3567" spans="1:4" ht="25.5" x14ac:dyDescent="0.2">
      <c r="A3567" s="608">
        <v>89626</v>
      </c>
      <c r="B3567" s="609" t="s">
        <v>358</v>
      </c>
      <c r="C3567" s="610" t="s">
        <v>38</v>
      </c>
      <c r="D3567" s="611">
        <v>23.38</v>
      </c>
    </row>
    <row r="3568" spans="1:4" ht="25.5" x14ac:dyDescent="0.2">
      <c r="A3568" s="608">
        <v>89627</v>
      </c>
      <c r="B3568" s="609" t="s">
        <v>359</v>
      </c>
      <c r="C3568" s="610" t="s">
        <v>38</v>
      </c>
      <c r="D3568" s="611">
        <v>16.16</v>
      </c>
    </row>
    <row r="3569" spans="1:4" ht="25.5" x14ac:dyDescent="0.2">
      <c r="A3569" s="608">
        <v>89628</v>
      </c>
      <c r="B3569" s="609" t="s">
        <v>1623</v>
      </c>
      <c r="C3569" s="610" t="s">
        <v>38</v>
      </c>
      <c r="D3569" s="611">
        <v>35.69</v>
      </c>
    </row>
    <row r="3570" spans="1:4" ht="25.5" x14ac:dyDescent="0.2">
      <c r="A3570" s="608">
        <v>89629</v>
      </c>
      <c r="B3570" s="609" t="s">
        <v>1624</v>
      </c>
      <c r="C3570" s="610" t="s">
        <v>38</v>
      </c>
      <c r="D3570" s="611">
        <v>65.739999999999995</v>
      </c>
    </row>
    <row r="3571" spans="1:4" ht="25.5" x14ac:dyDescent="0.2">
      <c r="A3571" s="608">
        <v>89630</v>
      </c>
      <c r="B3571" s="609" t="s">
        <v>360</v>
      </c>
      <c r="C3571" s="610" t="s">
        <v>38</v>
      </c>
      <c r="D3571" s="611">
        <v>57.18</v>
      </c>
    </row>
    <row r="3572" spans="1:4" ht="25.5" x14ac:dyDescent="0.2">
      <c r="A3572" s="608">
        <v>89631</v>
      </c>
      <c r="B3572" s="609" t="s">
        <v>1625</v>
      </c>
      <c r="C3572" s="610" t="s">
        <v>38</v>
      </c>
      <c r="D3572" s="611">
        <v>99.47</v>
      </c>
    </row>
    <row r="3573" spans="1:4" ht="25.5" x14ac:dyDescent="0.2">
      <c r="A3573" s="608">
        <v>89632</v>
      </c>
      <c r="B3573" s="609" t="s">
        <v>361</v>
      </c>
      <c r="C3573" s="610" t="s">
        <v>38</v>
      </c>
      <c r="D3573" s="611">
        <v>81.96</v>
      </c>
    </row>
    <row r="3574" spans="1:4" ht="25.5" x14ac:dyDescent="0.2">
      <c r="A3574" s="608">
        <v>89637</v>
      </c>
      <c r="B3574" s="609" t="s">
        <v>1627</v>
      </c>
      <c r="C3574" s="610" t="s">
        <v>38</v>
      </c>
      <c r="D3574" s="611">
        <v>7.95</v>
      </c>
    </row>
    <row r="3575" spans="1:4" ht="25.5" x14ac:dyDescent="0.2">
      <c r="A3575" s="608">
        <v>89638</v>
      </c>
      <c r="B3575" s="609" t="s">
        <v>1628</v>
      </c>
      <c r="C3575" s="610" t="s">
        <v>38</v>
      </c>
      <c r="D3575" s="611">
        <v>9.08</v>
      </c>
    </row>
    <row r="3576" spans="1:4" ht="25.5" x14ac:dyDescent="0.2">
      <c r="A3576" s="608">
        <v>89639</v>
      </c>
      <c r="B3576" s="609" t="s">
        <v>1629</v>
      </c>
      <c r="C3576" s="610" t="s">
        <v>38</v>
      </c>
      <c r="D3576" s="611">
        <v>9.52</v>
      </c>
    </row>
    <row r="3577" spans="1:4" ht="38.25" x14ac:dyDescent="0.2">
      <c r="A3577" s="608">
        <v>89640</v>
      </c>
      <c r="B3577" s="609" t="s">
        <v>4301</v>
      </c>
      <c r="C3577" s="610" t="s">
        <v>38</v>
      </c>
      <c r="D3577" s="611">
        <v>16.25</v>
      </c>
    </row>
    <row r="3578" spans="1:4" ht="25.5" x14ac:dyDescent="0.2">
      <c r="A3578" s="608">
        <v>89641</v>
      </c>
      <c r="B3578" s="609" t="s">
        <v>1630</v>
      </c>
      <c r="C3578" s="610" t="s">
        <v>38</v>
      </c>
      <c r="D3578" s="611">
        <v>11.51</v>
      </c>
    </row>
    <row r="3579" spans="1:4" ht="25.5" x14ac:dyDescent="0.2">
      <c r="A3579" s="608">
        <v>89642</v>
      </c>
      <c r="B3579" s="609" t="s">
        <v>1631</v>
      </c>
      <c r="C3579" s="610" t="s">
        <v>38</v>
      </c>
      <c r="D3579" s="611">
        <v>13.68</v>
      </c>
    </row>
    <row r="3580" spans="1:4" ht="25.5" x14ac:dyDescent="0.2">
      <c r="A3580" s="608">
        <v>89643</v>
      </c>
      <c r="B3580" s="609" t="s">
        <v>1632</v>
      </c>
      <c r="C3580" s="610" t="s">
        <v>38</v>
      </c>
      <c r="D3580" s="611">
        <v>14.4</v>
      </c>
    </row>
    <row r="3581" spans="1:4" ht="38.25" x14ac:dyDescent="0.2">
      <c r="A3581" s="608">
        <v>89644</v>
      </c>
      <c r="B3581" s="609" t="s">
        <v>4302</v>
      </c>
      <c r="C3581" s="610" t="s">
        <v>38</v>
      </c>
      <c r="D3581" s="611">
        <v>24.65</v>
      </c>
    </row>
    <row r="3582" spans="1:4" ht="38.25" x14ac:dyDescent="0.2">
      <c r="A3582" s="608">
        <v>89645</v>
      </c>
      <c r="B3582" s="609" t="s">
        <v>1633</v>
      </c>
      <c r="C3582" s="610" t="s">
        <v>38</v>
      </c>
      <c r="D3582" s="611">
        <v>28.32</v>
      </c>
    </row>
    <row r="3583" spans="1:4" ht="25.5" x14ac:dyDescent="0.2">
      <c r="A3583" s="608">
        <v>89646</v>
      </c>
      <c r="B3583" s="609" t="s">
        <v>1634</v>
      </c>
      <c r="C3583" s="610" t="s">
        <v>38</v>
      </c>
      <c r="D3583" s="611">
        <v>18.98</v>
      </c>
    </row>
    <row r="3584" spans="1:4" ht="25.5" x14ac:dyDescent="0.2">
      <c r="A3584" s="608">
        <v>89647</v>
      </c>
      <c r="B3584" s="609" t="s">
        <v>1635</v>
      </c>
      <c r="C3584" s="610" t="s">
        <v>38</v>
      </c>
      <c r="D3584" s="611">
        <v>18.48</v>
      </c>
    </row>
    <row r="3585" spans="1:4" ht="25.5" x14ac:dyDescent="0.2">
      <c r="A3585" s="608">
        <v>89648</v>
      </c>
      <c r="B3585" s="609" t="s">
        <v>1636</v>
      </c>
      <c r="C3585" s="610" t="s">
        <v>38</v>
      </c>
      <c r="D3585" s="611">
        <v>20.8</v>
      </c>
    </row>
    <row r="3586" spans="1:4" ht="25.5" x14ac:dyDescent="0.2">
      <c r="A3586" s="608">
        <v>89649</v>
      </c>
      <c r="B3586" s="609" t="s">
        <v>1637</v>
      </c>
      <c r="C3586" s="610" t="s">
        <v>38</v>
      </c>
      <c r="D3586" s="611">
        <v>29</v>
      </c>
    </row>
    <row r="3587" spans="1:4" ht="25.5" x14ac:dyDescent="0.2">
      <c r="A3587" s="608">
        <v>89650</v>
      </c>
      <c r="B3587" s="609" t="s">
        <v>1638</v>
      </c>
      <c r="C3587" s="610" t="s">
        <v>38</v>
      </c>
      <c r="D3587" s="611">
        <v>29</v>
      </c>
    </row>
    <row r="3588" spans="1:4" ht="25.5" x14ac:dyDescent="0.2">
      <c r="A3588" s="608">
        <v>89651</v>
      </c>
      <c r="B3588" s="609" t="s">
        <v>365</v>
      </c>
      <c r="C3588" s="610" t="s">
        <v>38</v>
      </c>
      <c r="D3588" s="611">
        <v>5.47</v>
      </c>
    </row>
    <row r="3589" spans="1:4" ht="25.5" x14ac:dyDescent="0.2">
      <c r="A3589" s="608">
        <v>89652</v>
      </c>
      <c r="B3589" s="609" t="s">
        <v>1639</v>
      </c>
      <c r="C3589" s="610" t="s">
        <v>38</v>
      </c>
      <c r="D3589" s="611">
        <v>10.44</v>
      </c>
    </row>
    <row r="3590" spans="1:4" ht="25.5" x14ac:dyDescent="0.2">
      <c r="A3590" s="608">
        <v>89653</v>
      </c>
      <c r="B3590" s="609" t="s">
        <v>1640</v>
      </c>
      <c r="C3590" s="610" t="s">
        <v>38</v>
      </c>
      <c r="D3590" s="611">
        <v>18.079999999999998</v>
      </c>
    </row>
    <row r="3591" spans="1:4" ht="25.5" x14ac:dyDescent="0.2">
      <c r="A3591" s="608">
        <v>89654</v>
      </c>
      <c r="B3591" s="609" t="s">
        <v>1641</v>
      </c>
      <c r="C3591" s="610" t="s">
        <v>38</v>
      </c>
      <c r="D3591" s="611">
        <v>17.579999999999998</v>
      </c>
    </row>
    <row r="3592" spans="1:4" ht="25.5" x14ac:dyDescent="0.2">
      <c r="A3592" s="608">
        <v>89655</v>
      </c>
      <c r="B3592" s="609" t="s">
        <v>1642</v>
      </c>
      <c r="C3592" s="610" t="s">
        <v>38</v>
      </c>
      <c r="D3592" s="611">
        <v>26.91</v>
      </c>
    </row>
    <row r="3593" spans="1:4" ht="25.5" x14ac:dyDescent="0.2">
      <c r="A3593" s="608">
        <v>89656</v>
      </c>
      <c r="B3593" s="609" t="s">
        <v>1643</v>
      </c>
      <c r="C3593" s="610" t="s">
        <v>38</v>
      </c>
      <c r="D3593" s="611">
        <v>11.22</v>
      </c>
    </row>
    <row r="3594" spans="1:4" ht="25.5" x14ac:dyDescent="0.2">
      <c r="A3594" s="608">
        <v>89657</v>
      </c>
      <c r="B3594" s="609" t="s">
        <v>1644</v>
      </c>
      <c r="C3594" s="610" t="s">
        <v>38</v>
      </c>
      <c r="D3594" s="611">
        <v>11.48</v>
      </c>
    </row>
    <row r="3595" spans="1:4" ht="25.5" x14ac:dyDescent="0.2">
      <c r="A3595" s="608">
        <v>89658</v>
      </c>
      <c r="B3595" s="609" t="s">
        <v>1645</v>
      </c>
      <c r="C3595" s="610" t="s">
        <v>38</v>
      </c>
      <c r="D3595" s="611">
        <v>7.7</v>
      </c>
    </row>
    <row r="3596" spans="1:4" ht="25.5" x14ac:dyDescent="0.2">
      <c r="A3596" s="608">
        <v>89659</v>
      </c>
      <c r="B3596" s="609" t="s">
        <v>1646</v>
      </c>
      <c r="C3596" s="610" t="s">
        <v>38</v>
      </c>
      <c r="D3596" s="611">
        <v>15.31</v>
      </c>
    </row>
    <row r="3597" spans="1:4" ht="25.5" x14ac:dyDescent="0.2">
      <c r="A3597" s="608">
        <v>89660</v>
      </c>
      <c r="B3597" s="609" t="s">
        <v>1647</v>
      </c>
      <c r="C3597" s="610" t="s">
        <v>38</v>
      </c>
      <c r="D3597" s="611">
        <v>7.04</v>
      </c>
    </row>
    <row r="3598" spans="1:4" ht="25.5" x14ac:dyDescent="0.2">
      <c r="A3598" s="608">
        <v>89661</v>
      </c>
      <c r="B3598" s="609" t="s">
        <v>1648</v>
      </c>
      <c r="C3598" s="610" t="s">
        <v>38</v>
      </c>
      <c r="D3598" s="611">
        <v>21.09</v>
      </c>
    </row>
    <row r="3599" spans="1:4" ht="25.5" x14ac:dyDescent="0.2">
      <c r="A3599" s="608">
        <v>89662</v>
      </c>
      <c r="B3599" s="609" t="s">
        <v>1649</v>
      </c>
      <c r="C3599" s="610" t="s">
        <v>38</v>
      </c>
      <c r="D3599" s="611">
        <v>33.479999999999997</v>
      </c>
    </row>
    <row r="3600" spans="1:4" ht="25.5" x14ac:dyDescent="0.2">
      <c r="A3600" s="608">
        <v>89663</v>
      </c>
      <c r="B3600" s="609" t="s">
        <v>1650</v>
      </c>
      <c r="C3600" s="610" t="s">
        <v>38</v>
      </c>
      <c r="D3600" s="611">
        <v>12.73</v>
      </c>
    </row>
    <row r="3601" spans="1:4" ht="25.5" x14ac:dyDescent="0.2">
      <c r="A3601" s="608">
        <v>89664</v>
      </c>
      <c r="B3601" s="609" t="s">
        <v>1651</v>
      </c>
      <c r="C3601" s="610" t="s">
        <v>38</v>
      </c>
      <c r="D3601" s="611">
        <v>15.31</v>
      </c>
    </row>
    <row r="3602" spans="1:4" ht="38.25" x14ac:dyDescent="0.2">
      <c r="A3602" s="608">
        <v>89665</v>
      </c>
      <c r="B3602" s="609" t="s">
        <v>1652</v>
      </c>
      <c r="C3602" s="610" t="s">
        <v>38</v>
      </c>
      <c r="D3602" s="611">
        <v>11.24</v>
      </c>
    </row>
    <row r="3603" spans="1:4" ht="25.5" x14ac:dyDescent="0.2">
      <c r="A3603" s="608">
        <v>89666</v>
      </c>
      <c r="B3603" s="609" t="s">
        <v>1653</v>
      </c>
      <c r="C3603" s="610" t="s">
        <v>38</v>
      </c>
      <c r="D3603" s="611">
        <v>5.9</v>
      </c>
    </row>
    <row r="3604" spans="1:4" ht="38.25" x14ac:dyDescent="0.2">
      <c r="A3604" s="608">
        <v>89667</v>
      </c>
      <c r="B3604" s="609" t="s">
        <v>1654</v>
      </c>
      <c r="C3604" s="610" t="s">
        <v>38</v>
      </c>
      <c r="D3604" s="611">
        <v>27.63</v>
      </c>
    </row>
    <row r="3605" spans="1:4" ht="25.5" x14ac:dyDescent="0.2">
      <c r="A3605" s="608">
        <v>89668</v>
      </c>
      <c r="B3605" s="609" t="s">
        <v>1655</v>
      </c>
      <c r="C3605" s="610" t="s">
        <v>38</v>
      </c>
      <c r="D3605" s="611">
        <v>31.65</v>
      </c>
    </row>
    <row r="3606" spans="1:4" ht="38.25" x14ac:dyDescent="0.2">
      <c r="A3606" s="608">
        <v>89669</v>
      </c>
      <c r="B3606" s="609" t="s">
        <v>1656</v>
      </c>
      <c r="C3606" s="610" t="s">
        <v>38</v>
      </c>
      <c r="D3606" s="611">
        <v>18.05</v>
      </c>
    </row>
    <row r="3607" spans="1:4" ht="25.5" x14ac:dyDescent="0.2">
      <c r="A3607" s="608">
        <v>89670</v>
      </c>
      <c r="B3607" s="609" t="s">
        <v>1657</v>
      </c>
      <c r="C3607" s="610" t="s">
        <v>38</v>
      </c>
      <c r="D3607" s="611">
        <v>11.97</v>
      </c>
    </row>
    <row r="3608" spans="1:4" ht="38.25" x14ac:dyDescent="0.2">
      <c r="A3608" s="608">
        <v>89671</v>
      </c>
      <c r="B3608" s="609" t="s">
        <v>1658</v>
      </c>
      <c r="C3608" s="610" t="s">
        <v>38</v>
      </c>
      <c r="D3608" s="611">
        <v>26.27</v>
      </c>
    </row>
    <row r="3609" spans="1:4" ht="25.5" x14ac:dyDescent="0.2">
      <c r="A3609" s="608">
        <v>89672</v>
      </c>
      <c r="B3609" s="609" t="s">
        <v>1659</v>
      </c>
      <c r="C3609" s="610" t="s">
        <v>38</v>
      </c>
      <c r="D3609" s="611">
        <v>20.68</v>
      </c>
    </row>
    <row r="3610" spans="1:4" ht="38.25" x14ac:dyDescent="0.2">
      <c r="A3610" s="608">
        <v>89673</v>
      </c>
      <c r="B3610" s="609" t="s">
        <v>1660</v>
      </c>
      <c r="C3610" s="610" t="s">
        <v>38</v>
      </c>
      <c r="D3610" s="611">
        <v>20.87</v>
      </c>
    </row>
    <row r="3611" spans="1:4" ht="25.5" x14ac:dyDescent="0.2">
      <c r="A3611" s="608">
        <v>89674</v>
      </c>
      <c r="B3611" s="609" t="s">
        <v>1661</v>
      </c>
      <c r="C3611" s="610" t="s">
        <v>38</v>
      </c>
      <c r="D3611" s="611">
        <v>31.78</v>
      </c>
    </row>
    <row r="3612" spans="1:4" ht="38.25" x14ac:dyDescent="0.2">
      <c r="A3612" s="608">
        <v>89675</v>
      </c>
      <c r="B3612" s="609" t="s">
        <v>1662</v>
      </c>
      <c r="C3612" s="610" t="s">
        <v>38</v>
      </c>
      <c r="D3612" s="611">
        <v>45.84</v>
      </c>
    </row>
    <row r="3613" spans="1:4" ht="25.5" x14ac:dyDescent="0.2">
      <c r="A3613" s="608">
        <v>89676</v>
      </c>
      <c r="B3613" s="609" t="s">
        <v>1663</v>
      </c>
      <c r="C3613" s="610" t="s">
        <v>38</v>
      </c>
      <c r="D3613" s="611">
        <v>49.89</v>
      </c>
    </row>
    <row r="3614" spans="1:4" ht="38.25" x14ac:dyDescent="0.2">
      <c r="A3614" s="608">
        <v>89677</v>
      </c>
      <c r="B3614" s="609" t="s">
        <v>1664</v>
      </c>
      <c r="C3614" s="610" t="s">
        <v>38</v>
      </c>
      <c r="D3614" s="611">
        <v>53.6</v>
      </c>
    </row>
    <row r="3615" spans="1:4" ht="25.5" x14ac:dyDescent="0.2">
      <c r="A3615" s="608">
        <v>89678</v>
      </c>
      <c r="B3615" s="609" t="s">
        <v>1665</v>
      </c>
      <c r="C3615" s="610" t="s">
        <v>38</v>
      </c>
      <c r="D3615" s="611">
        <v>8.1</v>
      </c>
    </row>
    <row r="3616" spans="1:4" ht="38.25" x14ac:dyDescent="0.2">
      <c r="A3616" s="608">
        <v>89679</v>
      </c>
      <c r="B3616" s="609" t="s">
        <v>1666</v>
      </c>
      <c r="C3616" s="610" t="s">
        <v>38</v>
      </c>
      <c r="D3616" s="611">
        <v>82.91</v>
      </c>
    </row>
    <row r="3617" spans="1:4" ht="25.5" x14ac:dyDescent="0.2">
      <c r="A3617" s="608">
        <v>89680</v>
      </c>
      <c r="B3617" s="609" t="s">
        <v>1667</v>
      </c>
      <c r="C3617" s="610" t="s">
        <v>38</v>
      </c>
      <c r="D3617" s="611">
        <v>19.71</v>
      </c>
    </row>
    <row r="3618" spans="1:4" ht="38.25" x14ac:dyDescent="0.2">
      <c r="A3618" s="608">
        <v>89681</v>
      </c>
      <c r="B3618" s="609" t="s">
        <v>1668</v>
      </c>
      <c r="C3618" s="610" t="s">
        <v>38</v>
      </c>
      <c r="D3618" s="611">
        <v>58.79</v>
      </c>
    </row>
    <row r="3619" spans="1:4" ht="25.5" x14ac:dyDescent="0.2">
      <c r="A3619" s="608">
        <v>89682</v>
      </c>
      <c r="B3619" s="609" t="s">
        <v>1669</v>
      </c>
      <c r="C3619" s="610" t="s">
        <v>38</v>
      </c>
      <c r="D3619" s="611">
        <v>32.729999999999997</v>
      </c>
    </row>
    <row r="3620" spans="1:4" ht="25.5" x14ac:dyDescent="0.2">
      <c r="A3620" s="608">
        <v>89684</v>
      </c>
      <c r="B3620" s="609" t="s">
        <v>1670</v>
      </c>
      <c r="C3620" s="610" t="s">
        <v>38</v>
      </c>
      <c r="D3620" s="611">
        <v>46.69</v>
      </c>
    </row>
    <row r="3621" spans="1:4" ht="38.25" x14ac:dyDescent="0.2">
      <c r="A3621" s="608">
        <v>89685</v>
      </c>
      <c r="B3621" s="609" t="s">
        <v>1671</v>
      </c>
      <c r="C3621" s="610" t="s">
        <v>38</v>
      </c>
      <c r="D3621" s="611">
        <v>38.799999999999997</v>
      </c>
    </row>
    <row r="3622" spans="1:4" ht="25.5" x14ac:dyDescent="0.2">
      <c r="A3622" s="608">
        <v>89686</v>
      </c>
      <c r="B3622" s="609" t="s">
        <v>1672</v>
      </c>
      <c r="C3622" s="610" t="s">
        <v>38</v>
      </c>
      <c r="D3622" s="611">
        <v>184.78</v>
      </c>
    </row>
    <row r="3623" spans="1:4" ht="25.5" x14ac:dyDescent="0.2">
      <c r="A3623" s="608">
        <v>89687</v>
      </c>
      <c r="B3623" s="609" t="s">
        <v>1673</v>
      </c>
      <c r="C3623" s="610" t="s">
        <v>38</v>
      </c>
      <c r="D3623" s="611">
        <v>33.590000000000003</v>
      </c>
    </row>
    <row r="3624" spans="1:4" ht="25.5" x14ac:dyDescent="0.2">
      <c r="A3624" s="608">
        <v>89689</v>
      </c>
      <c r="B3624" s="609" t="s">
        <v>1674</v>
      </c>
      <c r="C3624" s="610" t="s">
        <v>38</v>
      </c>
      <c r="D3624" s="611">
        <v>35.53</v>
      </c>
    </row>
    <row r="3625" spans="1:4" ht="38.25" x14ac:dyDescent="0.2">
      <c r="A3625" s="608">
        <v>89690</v>
      </c>
      <c r="B3625" s="609" t="s">
        <v>1675</v>
      </c>
      <c r="C3625" s="610" t="s">
        <v>38</v>
      </c>
      <c r="D3625" s="611">
        <v>57.41</v>
      </c>
    </row>
    <row r="3626" spans="1:4" ht="25.5" x14ac:dyDescent="0.2">
      <c r="A3626" s="608">
        <v>89691</v>
      </c>
      <c r="B3626" s="609" t="s">
        <v>366</v>
      </c>
      <c r="C3626" s="610" t="s">
        <v>38</v>
      </c>
      <c r="D3626" s="611">
        <v>10.14</v>
      </c>
    </row>
    <row r="3627" spans="1:4" ht="38.25" x14ac:dyDescent="0.2">
      <c r="A3627" s="608">
        <v>89692</v>
      </c>
      <c r="B3627" s="609" t="s">
        <v>1676</v>
      </c>
      <c r="C3627" s="610" t="s">
        <v>38</v>
      </c>
      <c r="D3627" s="611">
        <v>54.23</v>
      </c>
    </row>
    <row r="3628" spans="1:4" ht="38.25" x14ac:dyDescent="0.2">
      <c r="A3628" s="608">
        <v>89693</v>
      </c>
      <c r="B3628" s="609" t="s">
        <v>1677</v>
      </c>
      <c r="C3628" s="610" t="s">
        <v>38</v>
      </c>
      <c r="D3628" s="611">
        <v>52.84</v>
      </c>
    </row>
    <row r="3629" spans="1:4" ht="25.5" x14ac:dyDescent="0.2">
      <c r="A3629" s="608">
        <v>89694</v>
      </c>
      <c r="B3629" s="609" t="s">
        <v>1678</v>
      </c>
      <c r="C3629" s="610" t="s">
        <v>38</v>
      </c>
      <c r="D3629" s="611">
        <v>18.66</v>
      </c>
    </row>
    <row r="3630" spans="1:4" ht="25.5" x14ac:dyDescent="0.2">
      <c r="A3630" s="608">
        <v>89695</v>
      </c>
      <c r="B3630" s="609" t="s">
        <v>1679</v>
      </c>
      <c r="C3630" s="610" t="s">
        <v>38</v>
      </c>
      <c r="D3630" s="611">
        <v>17.05</v>
      </c>
    </row>
    <row r="3631" spans="1:4" ht="38.25" x14ac:dyDescent="0.2">
      <c r="A3631" s="608">
        <v>89696</v>
      </c>
      <c r="B3631" s="609" t="s">
        <v>1680</v>
      </c>
      <c r="C3631" s="610" t="s">
        <v>38</v>
      </c>
      <c r="D3631" s="611">
        <v>48.05</v>
      </c>
    </row>
    <row r="3632" spans="1:4" ht="25.5" x14ac:dyDescent="0.2">
      <c r="A3632" s="608">
        <v>89697</v>
      </c>
      <c r="B3632" s="609" t="s">
        <v>367</v>
      </c>
      <c r="C3632" s="610" t="s">
        <v>38</v>
      </c>
      <c r="D3632" s="611">
        <v>12.15</v>
      </c>
    </row>
    <row r="3633" spans="1:4" ht="38.25" x14ac:dyDescent="0.2">
      <c r="A3633" s="608">
        <v>89698</v>
      </c>
      <c r="B3633" s="609" t="s">
        <v>1681</v>
      </c>
      <c r="C3633" s="610" t="s">
        <v>38</v>
      </c>
      <c r="D3633" s="611">
        <v>172.4</v>
      </c>
    </row>
    <row r="3634" spans="1:4" ht="38.25" x14ac:dyDescent="0.2">
      <c r="A3634" s="608">
        <v>89699</v>
      </c>
      <c r="B3634" s="609" t="s">
        <v>1682</v>
      </c>
      <c r="C3634" s="610" t="s">
        <v>38</v>
      </c>
      <c r="D3634" s="611">
        <v>145.16999999999999</v>
      </c>
    </row>
    <row r="3635" spans="1:4" ht="25.5" x14ac:dyDescent="0.2">
      <c r="A3635" s="608">
        <v>89700</v>
      </c>
      <c r="B3635" s="609" t="s">
        <v>1683</v>
      </c>
      <c r="C3635" s="610" t="s">
        <v>38</v>
      </c>
      <c r="D3635" s="611">
        <v>19.45</v>
      </c>
    </row>
    <row r="3636" spans="1:4" ht="38.25" x14ac:dyDescent="0.2">
      <c r="A3636" s="608">
        <v>89701</v>
      </c>
      <c r="B3636" s="609" t="s">
        <v>1684</v>
      </c>
      <c r="C3636" s="610" t="s">
        <v>38</v>
      </c>
      <c r="D3636" s="611">
        <v>136.63</v>
      </c>
    </row>
    <row r="3637" spans="1:4" ht="25.5" x14ac:dyDescent="0.2">
      <c r="A3637" s="608">
        <v>89702</v>
      </c>
      <c r="B3637" s="609" t="s">
        <v>1685</v>
      </c>
      <c r="C3637" s="610" t="s">
        <v>38</v>
      </c>
      <c r="D3637" s="611">
        <v>19.45</v>
      </c>
    </row>
    <row r="3638" spans="1:4" ht="38.25" x14ac:dyDescent="0.2">
      <c r="A3638" s="608">
        <v>89703</v>
      </c>
      <c r="B3638" s="609" t="s">
        <v>368</v>
      </c>
      <c r="C3638" s="610" t="s">
        <v>38</v>
      </c>
      <c r="D3638" s="611">
        <v>49.06</v>
      </c>
    </row>
    <row r="3639" spans="1:4" ht="38.25" x14ac:dyDescent="0.2">
      <c r="A3639" s="608">
        <v>89704</v>
      </c>
      <c r="B3639" s="609" t="s">
        <v>1686</v>
      </c>
      <c r="C3639" s="610" t="s">
        <v>38</v>
      </c>
      <c r="D3639" s="611">
        <v>93.88</v>
      </c>
    </row>
    <row r="3640" spans="1:4" ht="25.5" x14ac:dyDescent="0.2">
      <c r="A3640" s="608">
        <v>89705</v>
      </c>
      <c r="B3640" s="609" t="s">
        <v>1687</v>
      </c>
      <c r="C3640" s="610" t="s">
        <v>38</v>
      </c>
      <c r="D3640" s="611">
        <v>22.12</v>
      </c>
    </row>
    <row r="3641" spans="1:4" ht="25.5" x14ac:dyDescent="0.2">
      <c r="A3641" s="608">
        <v>89706</v>
      </c>
      <c r="B3641" s="609" t="s">
        <v>1688</v>
      </c>
      <c r="C3641" s="610" t="s">
        <v>38</v>
      </c>
      <c r="D3641" s="611">
        <v>53.09</v>
      </c>
    </row>
    <row r="3642" spans="1:4" ht="25.5" x14ac:dyDescent="0.2">
      <c r="A3642" s="608">
        <v>89718</v>
      </c>
      <c r="B3642" s="609" t="s">
        <v>1698</v>
      </c>
      <c r="C3642" s="610" t="s">
        <v>18</v>
      </c>
      <c r="D3642" s="611">
        <v>40.36</v>
      </c>
    </row>
    <row r="3643" spans="1:4" ht="25.5" x14ac:dyDescent="0.2">
      <c r="A3643" s="608">
        <v>89719</v>
      </c>
      <c r="B3643" s="609" t="s">
        <v>1699</v>
      </c>
      <c r="C3643" s="610" t="s">
        <v>38</v>
      </c>
      <c r="D3643" s="611">
        <v>9.85</v>
      </c>
    </row>
    <row r="3644" spans="1:4" ht="25.5" x14ac:dyDescent="0.2">
      <c r="A3644" s="608">
        <v>89720</v>
      </c>
      <c r="B3644" s="609" t="s">
        <v>1700</v>
      </c>
      <c r="C3644" s="610" t="s">
        <v>38</v>
      </c>
      <c r="D3644" s="611">
        <v>12.02</v>
      </c>
    </row>
    <row r="3645" spans="1:4" ht="25.5" x14ac:dyDescent="0.2">
      <c r="A3645" s="608">
        <v>89721</v>
      </c>
      <c r="B3645" s="609" t="s">
        <v>1701</v>
      </c>
      <c r="C3645" s="610" t="s">
        <v>38</v>
      </c>
      <c r="D3645" s="611">
        <v>12.74</v>
      </c>
    </row>
    <row r="3646" spans="1:4" ht="38.25" x14ac:dyDescent="0.2">
      <c r="A3646" s="608">
        <v>89722</v>
      </c>
      <c r="B3646" s="609" t="s">
        <v>4303</v>
      </c>
      <c r="C3646" s="610" t="s">
        <v>38</v>
      </c>
      <c r="D3646" s="611">
        <v>22.99</v>
      </c>
    </row>
    <row r="3647" spans="1:4" ht="25.5" x14ac:dyDescent="0.2">
      <c r="A3647" s="608">
        <v>89723</v>
      </c>
      <c r="B3647" s="609" t="s">
        <v>1702</v>
      </c>
      <c r="C3647" s="610" t="s">
        <v>38</v>
      </c>
      <c r="D3647" s="611">
        <v>17.059999999999999</v>
      </c>
    </row>
    <row r="3648" spans="1:4" ht="38.25" x14ac:dyDescent="0.2">
      <c r="A3648" s="608">
        <v>89724</v>
      </c>
      <c r="B3648" s="609" t="s">
        <v>1703</v>
      </c>
      <c r="C3648" s="610" t="s">
        <v>38</v>
      </c>
      <c r="D3648" s="611">
        <v>7.58</v>
      </c>
    </row>
    <row r="3649" spans="1:4" ht="25.5" x14ac:dyDescent="0.2">
      <c r="A3649" s="608">
        <v>89725</v>
      </c>
      <c r="B3649" s="609" t="s">
        <v>1704</v>
      </c>
      <c r="C3649" s="610" t="s">
        <v>38</v>
      </c>
      <c r="D3649" s="611">
        <v>16.559999999999999</v>
      </c>
    </row>
    <row r="3650" spans="1:4" ht="38.25" x14ac:dyDescent="0.2">
      <c r="A3650" s="608">
        <v>89726</v>
      </c>
      <c r="B3650" s="609" t="s">
        <v>1705</v>
      </c>
      <c r="C3650" s="610" t="s">
        <v>38</v>
      </c>
      <c r="D3650" s="611">
        <v>5.68</v>
      </c>
    </row>
    <row r="3651" spans="1:4" ht="25.5" x14ac:dyDescent="0.2">
      <c r="A3651" s="608">
        <v>89727</v>
      </c>
      <c r="B3651" s="609" t="s">
        <v>1706</v>
      </c>
      <c r="C3651" s="610" t="s">
        <v>38</v>
      </c>
      <c r="D3651" s="611">
        <v>18.88</v>
      </c>
    </row>
    <row r="3652" spans="1:4" ht="38.25" x14ac:dyDescent="0.2">
      <c r="A3652" s="608">
        <v>89728</v>
      </c>
      <c r="B3652" s="609" t="s">
        <v>1707</v>
      </c>
      <c r="C3652" s="610" t="s">
        <v>38</v>
      </c>
      <c r="D3652" s="611">
        <v>8.0500000000000007</v>
      </c>
    </row>
    <row r="3653" spans="1:4" ht="25.5" x14ac:dyDescent="0.2">
      <c r="A3653" s="608">
        <v>89729</v>
      </c>
      <c r="B3653" s="609" t="s">
        <v>1708</v>
      </c>
      <c r="C3653" s="610" t="s">
        <v>38</v>
      </c>
      <c r="D3653" s="611">
        <v>26.72</v>
      </c>
    </row>
    <row r="3654" spans="1:4" ht="38.25" x14ac:dyDescent="0.2">
      <c r="A3654" s="608">
        <v>89730</v>
      </c>
      <c r="B3654" s="609" t="s">
        <v>1709</v>
      </c>
      <c r="C3654" s="610" t="s">
        <v>38</v>
      </c>
      <c r="D3654" s="611">
        <v>8.67</v>
      </c>
    </row>
    <row r="3655" spans="1:4" ht="38.25" x14ac:dyDescent="0.2">
      <c r="A3655" s="608">
        <v>89731</v>
      </c>
      <c r="B3655" s="609" t="s">
        <v>1710</v>
      </c>
      <c r="C3655" s="610" t="s">
        <v>38</v>
      </c>
      <c r="D3655" s="611">
        <v>8.52</v>
      </c>
    </row>
    <row r="3656" spans="1:4" ht="38.25" x14ac:dyDescent="0.2">
      <c r="A3656" s="608">
        <v>89732</v>
      </c>
      <c r="B3656" s="609" t="s">
        <v>1711</v>
      </c>
      <c r="C3656" s="610" t="s">
        <v>38</v>
      </c>
      <c r="D3656" s="611">
        <v>8.9700000000000006</v>
      </c>
    </row>
    <row r="3657" spans="1:4" ht="38.25" x14ac:dyDescent="0.2">
      <c r="A3657" s="608">
        <v>89733</v>
      </c>
      <c r="B3657" s="609" t="s">
        <v>1712</v>
      </c>
      <c r="C3657" s="610" t="s">
        <v>38</v>
      </c>
      <c r="D3657" s="611">
        <v>13.82</v>
      </c>
    </row>
    <row r="3658" spans="1:4" ht="25.5" x14ac:dyDescent="0.2">
      <c r="A3658" s="608">
        <v>89734</v>
      </c>
      <c r="B3658" s="609" t="s">
        <v>1713</v>
      </c>
      <c r="C3658" s="610" t="s">
        <v>38</v>
      </c>
      <c r="D3658" s="611">
        <v>26.72</v>
      </c>
    </row>
    <row r="3659" spans="1:4" ht="38.25" x14ac:dyDescent="0.2">
      <c r="A3659" s="608">
        <v>89735</v>
      </c>
      <c r="B3659" s="609" t="s">
        <v>1714</v>
      </c>
      <c r="C3659" s="610" t="s">
        <v>38</v>
      </c>
      <c r="D3659" s="611">
        <v>14.56</v>
      </c>
    </row>
    <row r="3660" spans="1:4" ht="25.5" x14ac:dyDescent="0.2">
      <c r="A3660" s="608">
        <v>89736</v>
      </c>
      <c r="B3660" s="609" t="s">
        <v>1715</v>
      </c>
      <c r="C3660" s="610" t="s">
        <v>38</v>
      </c>
      <c r="D3660" s="611">
        <v>6.6</v>
      </c>
    </row>
    <row r="3661" spans="1:4" ht="38.25" x14ac:dyDescent="0.2">
      <c r="A3661" s="608">
        <v>89737</v>
      </c>
      <c r="B3661" s="609" t="s">
        <v>1716</v>
      </c>
      <c r="C3661" s="610" t="s">
        <v>38</v>
      </c>
      <c r="D3661" s="611">
        <v>14.47</v>
      </c>
    </row>
    <row r="3662" spans="1:4" ht="25.5" x14ac:dyDescent="0.2">
      <c r="A3662" s="608">
        <v>89738</v>
      </c>
      <c r="B3662" s="609" t="s">
        <v>1717</v>
      </c>
      <c r="C3662" s="610" t="s">
        <v>38</v>
      </c>
      <c r="D3662" s="611">
        <v>14.21</v>
      </c>
    </row>
    <row r="3663" spans="1:4" ht="38.25" x14ac:dyDescent="0.2">
      <c r="A3663" s="608">
        <v>89739</v>
      </c>
      <c r="B3663" s="609" t="s">
        <v>1718</v>
      </c>
      <c r="C3663" s="610" t="s">
        <v>38</v>
      </c>
      <c r="D3663" s="611">
        <v>15.12</v>
      </c>
    </row>
    <row r="3664" spans="1:4" ht="25.5" x14ac:dyDescent="0.2">
      <c r="A3664" s="608">
        <v>89740</v>
      </c>
      <c r="B3664" s="609" t="s">
        <v>370</v>
      </c>
      <c r="C3664" s="610" t="s">
        <v>38</v>
      </c>
      <c r="D3664" s="611">
        <v>5.94</v>
      </c>
    </row>
    <row r="3665" spans="1:4" ht="25.5" x14ac:dyDescent="0.2">
      <c r="A3665" s="608">
        <v>89741</v>
      </c>
      <c r="B3665" s="609" t="s">
        <v>371</v>
      </c>
      <c r="C3665" s="610" t="s">
        <v>38</v>
      </c>
      <c r="D3665" s="611">
        <v>19.989999999999998</v>
      </c>
    </row>
    <row r="3666" spans="1:4" ht="38.25" x14ac:dyDescent="0.2">
      <c r="A3666" s="608">
        <v>89742</v>
      </c>
      <c r="B3666" s="609" t="s">
        <v>1719</v>
      </c>
      <c r="C3666" s="610" t="s">
        <v>38</v>
      </c>
      <c r="D3666" s="611">
        <v>23.65</v>
      </c>
    </row>
    <row r="3667" spans="1:4" ht="38.25" x14ac:dyDescent="0.2">
      <c r="A3667" s="608">
        <v>89743</v>
      </c>
      <c r="B3667" s="609" t="s">
        <v>1720</v>
      </c>
      <c r="C3667" s="610" t="s">
        <v>38</v>
      </c>
      <c r="D3667" s="611">
        <v>32.86</v>
      </c>
    </row>
    <row r="3668" spans="1:4" ht="38.25" x14ac:dyDescent="0.2">
      <c r="A3668" s="608">
        <v>89744</v>
      </c>
      <c r="B3668" s="609" t="s">
        <v>1721</v>
      </c>
      <c r="C3668" s="610" t="s">
        <v>38</v>
      </c>
      <c r="D3668" s="611">
        <v>18.850000000000001</v>
      </c>
    </row>
    <row r="3669" spans="1:4" ht="25.5" x14ac:dyDescent="0.2">
      <c r="A3669" s="608">
        <v>89745</v>
      </c>
      <c r="B3669" s="609" t="s">
        <v>1722</v>
      </c>
      <c r="C3669" s="610" t="s">
        <v>38</v>
      </c>
      <c r="D3669" s="611">
        <v>32.380000000000003</v>
      </c>
    </row>
    <row r="3670" spans="1:4" ht="38.25" x14ac:dyDescent="0.2">
      <c r="A3670" s="608">
        <v>89746</v>
      </c>
      <c r="B3670" s="609" t="s">
        <v>1723</v>
      </c>
      <c r="C3670" s="610" t="s">
        <v>38</v>
      </c>
      <c r="D3670" s="611">
        <v>18.809999999999999</v>
      </c>
    </row>
    <row r="3671" spans="1:4" ht="25.5" x14ac:dyDescent="0.2">
      <c r="A3671" s="608">
        <v>89747</v>
      </c>
      <c r="B3671" s="609" t="s">
        <v>372</v>
      </c>
      <c r="C3671" s="610" t="s">
        <v>38</v>
      </c>
      <c r="D3671" s="611">
        <v>11.63</v>
      </c>
    </row>
    <row r="3672" spans="1:4" ht="38.25" x14ac:dyDescent="0.2">
      <c r="A3672" s="608">
        <v>89748</v>
      </c>
      <c r="B3672" s="609" t="s">
        <v>1724</v>
      </c>
      <c r="C3672" s="610" t="s">
        <v>38</v>
      </c>
      <c r="D3672" s="611">
        <v>28.83</v>
      </c>
    </row>
    <row r="3673" spans="1:4" ht="25.5" x14ac:dyDescent="0.2">
      <c r="A3673" s="608">
        <v>89749</v>
      </c>
      <c r="B3673" s="609" t="s">
        <v>373</v>
      </c>
      <c r="C3673" s="610" t="s">
        <v>38</v>
      </c>
      <c r="D3673" s="611">
        <v>14.21</v>
      </c>
    </row>
    <row r="3674" spans="1:4" ht="38.25" x14ac:dyDescent="0.2">
      <c r="A3674" s="608">
        <v>89750</v>
      </c>
      <c r="B3674" s="609" t="s">
        <v>1725</v>
      </c>
      <c r="C3674" s="610" t="s">
        <v>38</v>
      </c>
      <c r="D3674" s="611">
        <v>46.55</v>
      </c>
    </row>
    <row r="3675" spans="1:4" ht="25.5" x14ac:dyDescent="0.2">
      <c r="A3675" s="608">
        <v>89751</v>
      </c>
      <c r="B3675" s="609" t="s">
        <v>1726</v>
      </c>
      <c r="C3675" s="610" t="s">
        <v>38</v>
      </c>
      <c r="D3675" s="611">
        <v>4.8</v>
      </c>
    </row>
    <row r="3676" spans="1:4" ht="38.25" x14ac:dyDescent="0.2">
      <c r="A3676" s="608">
        <v>89752</v>
      </c>
      <c r="B3676" s="609" t="s">
        <v>1727</v>
      </c>
      <c r="C3676" s="610" t="s">
        <v>38</v>
      </c>
      <c r="D3676" s="611">
        <v>4.96</v>
      </c>
    </row>
    <row r="3677" spans="1:4" ht="38.25" x14ac:dyDescent="0.2">
      <c r="A3677" s="608">
        <v>89753</v>
      </c>
      <c r="B3677" s="609" t="s">
        <v>1728</v>
      </c>
      <c r="C3677" s="610" t="s">
        <v>38</v>
      </c>
      <c r="D3677" s="611">
        <v>7.31</v>
      </c>
    </row>
    <row r="3678" spans="1:4" ht="38.25" x14ac:dyDescent="0.2">
      <c r="A3678" s="608">
        <v>89754</v>
      </c>
      <c r="B3678" s="609" t="s">
        <v>1729</v>
      </c>
      <c r="C3678" s="610" t="s">
        <v>38</v>
      </c>
      <c r="D3678" s="611">
        <v>12.69</v>
      </c>
    </row>
    <row r="3679" spans="1:4" ht="25.5" x14ac:dyDescent="0.2">
      <c r="A3679" s="608">
        <v>89755</v>
      </c>
      <c r="B3679" s="609" t="s">
        <v>1730</v>
      </c>
      <c r="C3679" s="610" t="s">
        <v>38</v>
      </c>
      <c r="D3679" s="611">
        <v>10.7</v>
      </c>
    </row>
    <row r="3680" spans="1:4" ht="25.5" x14ac:dyDescent="0.2">
      <c r="A3680" s="608">
        <v>89756</v>
      </c>
      <c r="B3680" s="609" t="s">
        <v>1731</v>
      </c>
      <c r="C3680" s="610" t="s">
        <v>38</v>
      </c>
      <c r="D3680" s="611">
        <v>19.41</v>
      </c>
    </row>
    <row r="3681" spans="1:4" ht="25.5" x14ac:dyDescent="0.2">
      <c r="A3681" s="608">
        <v>89757</v>
      </c>
      <c r="B3681" s="609" t="s">
        <v>374</v>
      </c>
      <c r="C3681" s="610" t="s">
        <v>38</v>
      </c>
      <c r="D3681" s="611">
        <v>30.51</v>
      </c>
    </row>
    <row r="3682" spans="1:4" ht="25.5" x14ac:dyDescent="0.2">
      <c r="A3682" s="608">
        <v>89758</v>
      </c>
      <c r="B3682" s="609" t="s">
        <v>1732</v>
      </c>
      <c r="C3682" s="610" t="s">
        <v>38</v>
      </c>
      <c r="D3682" s="611">
        <v>48.62</v>
      </c>
    </row>
    <row r="3683" spans="1:4" ht="25.5" x14ac:dyDescent="0.2">
      <c r="A3683" s="608">
        <v>89759</v>
      </c>
      <c r="B3683" s="609" t="s">
        <v>1733</v>
      </c>
      <c r="C3683" s="610" t="s">
        <v>38</v>
      </c>
      <c r="D3683" s="611">
        <v>6.83</v>
      </c>
    </row>
    <row r="3684" spans="1:4" ht="25.5" x14ac:dyDescent="0.2">
      <c r="A3684" s="608">
        <v>89760</v>
      </c>
      <c r="B3684" s="609" t="s">
        <v>1734</v>
      </c>
      <c r="C3684" s="610" t="s">
        <v>38</v>
      </c>
      <c r="D3684" s="611">
        <v>18.21</v>
      </c>
    </row>
    <row r="3685" spans="1:4" ht="25.5" x14ac:dyDescent="0.2">
      <c r="A3685" s="608">
        <v>89761</v>
      </c>
      <c r="B3685" s="609" t="s">
        <v>1735</v>
      </c>
      <c r="C3685" s="610" t="s">
        <v>38</v>
      </c>
      <c r="D3685" s="611">
        <v>31.23</v>
      </c>
    </row>
    <row r="3686" spans="1:4" ht="25.5" x14ac:dyDescent="0.2">
      <c r="A3686" s="608">
        <v>89762</v>
      </c>
      <c r="B3686" s="609" t="s">
        <v>1736</v>
      </c>
      <c r="C3686" s="610" t="s">
        <v>38</v>
      </c>
      <c r="D3686" s="611">
        <v>45.19</v>
      </c>
    </row>
    <row r="3687" spans="1:4" ht="25.5" x14ac:dyDescent="0.2">
      <c r="A3687" s="608">
        <v>89763</v>
      </c>
      <c r="B3687" s="609" t="s">
        <v>1737</v>
      </c>
      <c r="C3687" s="610" t="s">
        <v>38</v>
      </c>
      <c r="D3687" s="611">
        <v>183.28</v>
      </c>
    </row>
    <row r="3688" spans="1:4" ht="25.5" x14ac:dyDescent="0.2">
      <c r="A3688" s="608">
        <v>89764</v>
      </c>
      <c r="B3688" s="609" t="s">
        <v>375</v>
      </c>
      <c r="C3688" s="610" t="s">
        <v>38</v>
      </c>
      <c r="D3688" s="611">
        <v>34.03</v>
      </c>
    </row>
    <row r="3689" spans="1:4" ht="25.5" x14ac:dyDescent="0.2">
      <c r="A3689" s="608">
        <v>89765</v>
      </c>
      <c r="B3689" s="609" t="s">
        <v>1738</v>
      </c>
      <c r="C3689" s="610" t="s">
        <v>38</v>
      </c>
      <c r="D3689" s="611">
        <v>12.57</v>
      </c>
    </row>
    <row r="3690" spans="1:4" ht="25.5" x14ac:dyDescent="0.2">
      <c r="A3690" s="608">
        <v>89766</v>
      </c>
      <c r="B3690" s="609" t="s">
        <v>376</v>
      </c>
      <c r="C3690" s="610" t="s">
        <v>38</v>
      </c>
      <c r="D3690" s="611">
        <v>19.87</v>
      </c>
    </row>
    <row r="3691" spans="1:4" ht="25.5" x14ac:dyDescent="0.2">
      <c r="A3691" s="608">
        <v>89767</v>
      </c>
      <c r="B3691" s="609" t="s">
        <v>1739</v>
      </c>
      <c r="C3691" s="610" t="s">
        <v>38</v>
      </c>
      <c r="D3691" s="611">
        <v>19.87</v>
      </c>
    </row>
    <row r="3692" spans="1:4" ht="25.5" x14ac:dyDescent="0.2">
      <c r="A3692" s="608">
        <v>89768</v>
      </c>
      <c r="B3692" s="609" t="s">
        <v>1740</v>
      </c>
      <c r="C3692" s="610" t="s">
        <v>38</v>
      </c>
      <c r="D3692" s="611">
        <v>19.54</v>
      </c>
    </row>
    <row r="3693" spans="1:4" ht="25.5" x14ac:dyDescent="0.2">
      <c r="A3693" s="608">
        <v>89769</v>
      </c>
      <c r="B3693" s="609" t="s">
        <v>377</v>
      </c>
      <c r="C3693" s="610" t="s">
        <v>38</v>
      </c>
      <c r="D3693" s="611">
        <v>50.05</v>
      </c>
    </row>
    <row r="3694" spans="1:4" ht="25.5" x14ac:dyDescent="0.2">
      <c r="A3694" s="608">
        <v>89772</v>
      </c>
      <c r="B3694" s="609" t="s">
        <v>1743</v>
      </c>
      <c r="C3694" s="610" t="s">
        <v>18</v>
      </c>
      <c r="D3694" s="611">
        <v>76.34</v>
      </c>
    </row>
    <row r="3695" spans="1:4" ht="38.25" x14ac:dyDescent="0.2">
      <c r="A3695" s="608">
        <v>89774</v>
      </c>
      <c r="B3695" s="609" t="s">
        <v>1745</v>
      </c>
      <c r="C3695" s="610" t="s">
        <v>38</v>
      </c>
      <c r="D3695" s="611">
        <v>11.91</v>
      </c>
    </row>
    <row r="3696" spans="1:4" ht="38.25" x14ac:dyDescent="0.2">
      <c r="A3696" s="608">
        <v>89776</v>
      </c>
      <c r="B3696" s="609" t="s">
        <v>1747</v>
      </c>
      <c r="C3696" s="610" t="s">
        <v>38</v>
      </c>
      <c r="D3696" s="611">
        <v>16.07</v>
      </c>
    </row>
    <row r="3697" spans="1:4" ht="25.5" x14ac:dyDescent="0.2">
      <c r="A3697" s="608">
        <v>89777</v>
      </c>
      <c r="B3697" s="609" t="s">
        <v>1748</v>
      </c>
      <c r="C3697" s="610" t="s">
        <v>38</v>
      </c>
      <c r="D3697" s="611">
        <v>25.69</v>
      </c>
    </row>
    <row r="3698" spans="1:4" ht="38.25" x14ac:dyDescent="0.2">
      <c r="A3698" s="608">
        <v>89778</v>
      </c>
      <c r="B3698" s="609" t="s">
        <v>1749</v>
      </c>
      <c r="C3698" s="610" t="s">
        <v>38</v>
      </c>
      <c r="D3698" s="611">
        <v>15.05</v>
      </c>
    </row>
    <row r="3699" spans="1:4" ht="38.25" x14ac:dyDescent="0.2">
      <c r="A3699" s="608">
        <v>89779</v>
      </c>
      <c r="B3699" s="609" t="s">
        <v>1750</v>
      </c>
      <c r="C3699" s="610" t="s">
        <v>38</v>
      </c>
      <c r="D3699" s="611">
        <v>22.75</v>
      </c>
    </row>
    <row r="3700" spans="1:4" ht="25.5" x14ac:dyDescent="0.2">
      <c r="A3700" s="608">
        <v>89780</v>
      </c>
      <c r="B3700" s="609" t="s">
        <v>378</v>
      </c>
      <c r="C3700" s="610" t="s">
        <v>38</v>
      </c>
      <c r="D3700" s="611">
        <v>25.69</v>
      </c>
    </row>
    <row r="3701" spans="1:4" ht="25.5" x14ac:dyDescent="0.2">
      <c r="A3701" s="608">
        <v>89781</v>
      </c>
      <c r="B3701" s="609" t="s">
        <v>1751</v>
      </c>
      <c r="C3701" s="610" t="s">
        <v>38</v>
      </c>
      <c r="D3701" s="611">
        <v>38.950000000000003</v>
      </c>
    </row>
    <row r="3702" spans="1:4" ht="38.25" x14ac:dyDescent="0.2">
      <c r="A3702" s="608">
        <v>89782</v>
      </c>
      <c r="B3702" s="609" t="s">
        <v>1752</v>
      </c>
      <c r="C3702" s="610" t="s">
        <v>38</v>
      </c>
      <c r="D3702" s="611">
        <v>9.0500000000000007</v>
      </c>
    </row>
    <row r="3703" spans="1:4" ht="38.25" x14ac:dyDescent="0.2">
      <c r="A3703" s="608">
        <v>89783</v>
      </c>
      <c r="B3703" s="609" t="s">
        <v>1753</v>
      </c>
      <c r="C3703" s="610" t="s">
        <v>38</v>
      </c>
      <c r="D3703" s="611">
        <v>9.25</v>
      </c>
    </row>
    <row r="3704" spans="1:4" ht="38.25" x14ac:dyDescent="0.2">
      <c r="A3704" s="608">
        <v>89784</v>
      </c>
      <c r="B3704" s="609" t="s">
        <v>1754</v>
      </c>
      <c r="C3704" s="610" t="s">
        <v>38</v>
      </c>
      <c r="D3704" s="611">
        <v>15.92</v>
      </c>
    </row>
    <row r="3705" spans="1:4" ht="38.25" x14ac:dyDescent="0.2">
      <c r="A3705" s="608">
        <v>89785</v>
      </c>
      <c r="B3705" s="609" t="s">
        <v>1755</v>
      </c>
      <c r="C3705" s="610" t="s">
        <v>38</v>
      </c>
      <c r="D3705" s="611">
        <v>17.2</v>
      </c>
    </row>
    <row r="3706" spans="1:4" ht="38.25" x14ac:dyDescent="0.2">
      <c r="A3706" s="608">
        <v>89786</v>
      </c>
      <c r="B3706" s="609" t="s">
        <v>1756</v>
      </c>
      <c r="C3706" s="610" t="s">
        <v>38</v>
      </c>
      <c r="D3706" s="611">
        <v>25.91</v>
      </c>
    </row>
    <row r="3707" spans="1:4" ht="25.5" x14ac:dyDescent="0.2">
      <c r="A3707" s="608">
        <v>89787</v>
      </c>
      <c r="B3707" s="609" t="s">
        <v>1757</v>
      </c>
      <c r="C3707" s="610" t="s">
        <v>38</v>
      </c>
      <c r="D3707" s="611">
        <v>38.950000000000003</v>
      </c>
    </row>
    <row r="3708" spans="1:4" ht="25.5" x14ac:dyDescent="0.2">
      <c r="A3708" s="608">
        <v>89788</v>
      </c>
      <c r="B3708" s="609" t="s">
        <v>1758</v>
      </c>
      <c r="C3708" s="610" t="s">
        <v>38</v>
      </c>
      <c r="D3708" s="611">
        <v>77.97</v>
      </c>
    </row>
    <row r="3709" spans="1:4" ht="25.5" x14ac:dyDescent="0.2">
      <c r="A3709" s="608">
        <v>89789</v>
      </c>
      <c r="B3709" s="609" t="s">
        <v>1759</v>
      </c>
      <c r="C3709" s="610" t="s">
        <v>38</v>
      </c>
      <c r="D3709" s="611">
        <v>79.25</v>
      </c>
    </row>
    <row r="3710" spans="1:4" ht="25.5" x14ac:dyDescent="0.2">
      <c r="A3710" s="608">
        <v>89790</v>
      </c>
      <c r="B3710" s="609" t="s">
        <v>1760</v>
      </c>
      <c r="C3710" s="610" t="s">
        <v>38</v>
      </c>
      <c r="D3710" s="611">
        <v>196.66</v>
      </c>
    </row>
    <row r="3711" spans="1:4" ht="25.5" x14ac:dyDescent="0.2">
      <c r="A3711" s="608">
        <v>89791</v>
      </c>
      <c r="B3711" s="609" t="s">
        <v>1761</v>
      </c>
      <c r="C3711" s="610" t="s">
        <v>38</v>
      </c>
      <c r="D3711" s="611">
        <v>201.37</v>
      </c>
    </row>
    <row r="3712" spans="1:4" ht="25.5" x14ac:dyDescent="0.2">
      <c r="A3712" s="608">
        <v>89792</v>
      </c>
      <c r="B3712" s="609" t="s">
        <v>1762</v>
      </c>
      <c r="C3712" s="610" t="s">
        <v>38</v>
      </c>
      <c r="D3712" s="611">
        <v>230.76</v>
      </c>
    </row>
    <row r="3713" spans="1:4" ht="25.5" x14ac:dyDescent="0.2">
      <c r="A3713" s="608">
        <v>89793</v>
      </c>
      <c r="B3713" s="609" t="s">
        <v>1763</v>
      </c>
      <c r="C3713" s="610" t="s">
        <v>38</v>
      </c>
      <c r="D3713" s="611">
        <v>237.11</v>
      </c>
    </row>
    <row r="3714" spans="1:4" ht="25.5" x14ac:dyDescent="0.2">
      <c r="A3714" s="608">
        <v>89794</v>
      </c>
      <c r="B3714" s="609" t="s">
        <v>1764</v>
      </c>
      <c r="C3714" s="610" t="s">
        <v>38</v>
      </c>
      <c r="D3714" s="611">
        <v>17.52</v>
      </c>
    </row>
    <row r="3715" spans="1:4" ht="38.25" x14ac:dyDescent="0.2">
      <c r="A3715" s="608">
        <v>89795</v>
      </c>
      <c r="B3715" s="609" t="s">
        <v>1765</v>
      </c>
      <c r="C3715" s="610" t="s">
        <v>38</v>
      </c>
      <c r="D3715" s="611">
        <v>27.67</v>
      </c>
    </row>
    <row r="3716" spans="1:4" ht="38.25" x14ac:dyDescent="0.2">
      <c r="A3716" s="608">
        <v>89796</v>
      </c>
      <c r="B3716" s="609" t="s">
        <v>1766</v>
      </c>
      <c r="C3716" s="610" t="s">
        <v>38</v>
      </c>
      <c r="D3716" s="611">
        <v>32.22</v>
      </c>
    </row>
    <row r="3717" spans="1:4" ht="38.25" x14ac:dyDescent="0.2">
      <c r="A3717" s="608">
        <v>89797</v>
      </c>
      <c r="B3717" s="609" t="s">
        <v>1767</v>
      </c>
      <c r="C3717" s="610" t="s">
        <v>38</v>
      </c>
      <c r="D3717" s="611">
        <v>36.35</v>
      </c>
    </row>
    <row r="3718" spans="1:4" ht="38.25" x14ac:dyDescent="0.2">
      <c r="A3718" s="608">
        <v>89801</v>
      </c>
      <c r="B3718" s="609" t="s">
        <v>1771</v>
      </c>
      <c r="C3718" s="610" t="s">
        <v>38</v>
      </c>
      <c r="D3718" s="611">
        <v>5.86</v>
      </c>
    </row>
    <row r="3719" spans="1:4" ht="38.25" x14ac:dyDescent="0.2">
      <c r="A3719" s="608">
        <v>89802</v>
      </c>
      <c r="B3719" s="609" t="s">
        <v>1772</v>
      </c>
      <c r="C3719" s="610" t="s">
        <v>38</v>
      </c>
      <c r="D3719" s="611">
        <v>6.31</v>
      </c>
    </row>
    <row r="3720" spans="1:4" ht="38.25" x14ac:dyDescent="0.2">
      <c r="A3720" s="608">
        <v>89803</v>
      </c>
      <c r="B3720" s="609" t="s">
        <v>1773</v>
      </c>
      <c r="C3720" s="610" t="s">
        <v>38</v>
      </c>
      <c r="D3720" s="611">
        <v>11.16</v>
      </c>
    </row>
    <row r="3721" spans="1:4" ht="38.25" x14ac:dyDescent="0.2">
      <c r="A3721" s="608">
        <v>89804</v>
      </c>
      <c r="B3721" s="609" t="s">
        <v>1774</v>
      </c>
      <c r="C3721" s="610" t="s">
        <v>38</v>
      </c>
      <c r="D3721" s="611">
        <v>11.9</v>
      </c>
    </row>
    <row r="3722" spans="1:4" ht="38.25" x14ac:dyDescent="0.2">
      <c r="A3722" s="608">
        <v>89805</v>
      </c>
      <c r="B3722" s="609" t="s">
        <v>1775</v>
      </c>
      <c r="C3722" s="610" t="s">
        <v>38</v>
      </c>
      <c r="D3722" s="611">
        <v>11.21</v>
      </c>
    </row>
    <row r="3723" spans="1:4" ht="38.25" x14ac:dyDescent="0.2">
      <c r="A3723" s="608">
        <v>89806</v>
      </c>
      <c r="B3723" s="609" t="s">
        <v>1776</v>
      </c>
      <c r="C3723" s="610" t="s">
        <v>38</v>
      </c>
      <c r="D3723" s="611">
        <v>11.86</v>
      </c>
    </row>
    <row r="3724" spans="1:4" ht="38.25" x14ac:dyDescent="0.2">
      <c r="A3724" s="608">
        <v>89807</v>
      </c>
      <c r="B3724" s="609" t="s">
        <v>1777</v>
      </c>
      <c r="C3724" s="610" t="s">
        <v>38</v>
      </c>
      <c r="D3724" s="611">
        <v>20.39</v>
      </c>
    </row>
    <row r="3725" spans="1:4" ht="38.25" x14ac:dyDescent="0.2">
      <c r="A3725" s="608">
        <v>89808</v>
      </c>
      <c r="B3725" s="609" t="s">
        <v>1778</v>
      </c>
      <c r="C3725" s="610" t="s">
        <v>38</v>
      </c>
      <c r="D3725" s="611">
        <v>29.6</v>
      </c>
    </row>
    <row r="3726" spans="1:4" ht="38.25" x14ac:dyDescent="0.2">
      <c r="A3726" s="608">
        <v>89809</v>
      </c>
      <c r="B3726" s="609" t="s">
        <v>1779</v>
      </c>
      <c r="C3726" s="610" t="s">
        <v>38</v>
      </c>
      <c r="D3726" s="611">
        <v>15</v>
      </c>
    </row>
    <row r="3727" spans="1:4" ht="38.25" x14ac:dyDescent="0.2">
      <c r="A3727" s="608">
        <v>89810</v>
      </c>
      <c r="B3727" s="609" t="s">
        <v>1780</v>
      </c>
      <c r="C3727" s="610" t="s">
        <v>38</v>
      </c>
      <c r="D3727" s="611">
        <v>14.96</v>
      </c>
    </row>
    <row r="3728" spans="1:4" ht="38.25" x14ac:dyDescent="0.2">
      <c r="A3728" s="608">
        <v>89811</v>
      </c>
      <c r="B3728" s="609" t="s">
        <v>1781</v>
      </c>
      <c r="C3728" s="610" t="s">
        <v>38</v>
      </c>
      <c r="D3728" s="611">
        <v>24.98</v>
      </c>
    </row>
    <row r="3729" spans="1:4" ht="38.25" x14ac:dyDescent="0.2">
      <c r="A3729" s="608">
        <v>89812</v>
      </c>
      <c r="B3729" s="609" t="s">
        <v>1782</v>
      </c>
      <c r="C3729" s="610" t="s">
        <v>38</v>
      </c>
      <c r="D3729" s="611">
        <v>42.7</v>
      </c>
    </row>
    <row r="3730" spans="1:4" ht="38.25" x14ac:dyDescent="0.2">
      <c r="A3730" s="608">
        <v>89813</v>
      </c>
      <c r="B3730" s="609" t="s">
        <v>1783</v>
      </c>
      <c r="C3730" s="610" t="s">
        <v>38</v>
      </c>
      <c r="D3730" s="611">
        <v>5.84</v>
      </c>
    </row>
    <row r="3731" spans="1:4" ht="38.25" x14ac:dyDescent="0.2">
      <c r="A3731" s="608">
        <v>89814</v>
      </c>
      <c r="B3731" s="609" t="s">
        <v>1784</v>
      </c>
      <c r="C3731" s="610" t="s">
        <v>38</v>
      </c>
      <c r="D3731" s="611">
        <v>11.22</v>
      </c>
    </row>
    <row r="3732" spans="1:4" ht="25.5" x14ac:dyDescent="0.2">
      <c r="A3732" s="608">
        <v>89815</v>
      </c>
      <c r="B3732" s="609" t="s">
        <v>1785</v>
      </c>
      <c r="C3732" s="610" t="s">
        <v>38</v>
      </c>
      <c r="D3732" s="611">
        <v>30.54</v>
      </c>
    </row>
    <row r="3733" spans="1:4" ht="25.5" x14ac:dyDescent="0.2">
      <c r="A3733" s="608">
        <v>89816</v>
      </c>
      <c r="B3733" s="609" t="s">
        <v>1786</v>
      </c>
      <c r="C3733" s="610" t="s">
        <v>38</v>
      </c>
      <c r="D3733" s="611">
        <v>44.5</v>
      </c>
    </row>
    <row r="3734" spans="1:4" ht="38.25" x14ac:dyDescent="0.2">
      <c r="A3734" s="608">
        <v>89817</v>
      </c>
      <c r="B3734" s="609" t="s">
        <v>1787</v>
      </c>
      <c r="C3734" s="610" t="s">
        <v>38</v>
      </c>
      <c r="D3734" s="611">
        <v>9.84</v>
      </c>
    </row>
    <row r="3735" spans="1:4" ht="25.5" x14ac:dyDescent="0.2">
      <c r="A3735" s="608">
        <v>89818</v>
      </c>
      <c r="B3735" s="609" t="s">
        <v>1788</v>
      </c>
      <c r="C3735" s="610" t="s">
        <v>38</v>
      </c>
      <c r="D3735" s="611">
        <v>182.59</v>
      </c>
    </row>
    <row r="3736" spans="1:4" ht="38.25" x14ac:dyDescent="0.2">
      <c r="A3736" s="608">
        <v>89819</v>
      </c>
      <c r="B3736" s="609" t="s">
        <v>1789</v>
      </c>
      <c r="C3736" s="610" t="s">
        <v>38</v>
      </c>
      <c r="D3736" s="611">
        <v>14</v>
      </c>
    </row>
    <row r="3737" spans="1:4" ht="25.5" x14ac:dyDescent="0.2">
      <c r="A3737" s="608">
        <v>89820</v>
      </c>
      <c r="B3737" s="609" t="s">
        <v>1790</v>
      </c>
      <c r="C3737" s="610" t="s">
        <v>38</v>
      </c>
      <c r="D3737" s="611">
        <v>33.340000000000003</v>
      </c>
    </row>
    <row r="3738" spans="1:4" ht="38.25" x14ac:dyDescent="0.2">
      <c r="A3738" s="608">
        <v>89821</v>
      </c>
      <c r="B3738" s="609" t="s">
        <v>1791</v>
      </c>
      <c r="C3738" s="610" t="s">
        <v>38</v>
      </c>
      <c r="D3738" s="611">
        <v>12.38</v>
      </c>
    </row>
    <row r="3739" spans="1:4" ht="25.5" x14ac:dyDescent="0.2">
      <c r="A3739" s="608">
        <v>89822</v>
      </c>
      <c r="B3739" s="609" t="s">
        <v>1792</v>
      </c>
      <c r="C3739" s="610" t="s">
        <v>38</v>
      </c>
      <c r="D3739" s="611">
        <v>23.25</v>
      </c>
    </row>
    <row r="3740" spans="1:4" ht="38.25" x14ac:dyDescent="0.2">
      <c r="A3740" s="608">
        <v>89823</v>
      </c>
      <c r="B3740" s="609" t="s">
        <v>1793</v>
      </c>
      <c r="C3740" s="610" t="s">
        <v>38</v>
      </c>
      <c r="D3740" s="611">
        <v>20.079999999999998</v>
      </c>
    </row>
    <row r="3741" spans="1:4" ht="25.5" x14ac:dyDescent="0.2">
      <c r="A3741" s="608">
        <v>89824</v>
      </c>
      <c r="B3741" s="609" t="s">
        <v>1794</v>
      </c>
      <c r="C3741" s="610" t="s">
        <v>38</v>
      </c>
      <c r="D3741" s="611">
        <v>41.8</v>
      </c>
    </row>
    <row r="3742" spans="1:4" ht="38.25" x14ac:dyDescent="0.2">
      <c r="A3742" s="608">
        <v>89825</v>
      </c>
      <c r="B3742" s="609" t="s">
        <v>1795</v>
      </c>
      <c r="C3742" s="610" t="s">
        <v>38</v>
      </c>
      <c r="D3742" s="611">
        <v>12.66</v>
      </c>
    </row>
    <row r="3743" spans="1:4" ht="25.5" x14ac:dyDescent="0.2">
      <c r="A3743" s="608">
        <v>89826</v>
      </c>
      <c r="B3743" s="609" t="s">
        <v>1796</v>
      </c>
      <c r="C3743" s="610" t="s">
        <v>38</v>
      </c>
      <c r="D3743" s="611">
        <v>186.21</v>
      </c>
    </row>
    <row r="3744" spans="1:4" ht="38.25" x14ac:dyDescent="0.2">
      <c r="A3744" s="608">
        <v>89827</v>
      </c>
      <c r="B3744" s="609" t="s">
        <v>1797</v>
      </c>
      <c r="C3744" s="610" t="s">
        <v>38</v>
      </c>
      <c r="D3744" s="611">
        <v>13.94</v>
      </c>
    </row>
    <row r="3745" spans="1:4" ht="25.5" x14ac:dyDescent="0.2">
      <c r="A3745" s="608">
        <v>89828</v>
      </c>
      <c r="B3745" s="609" t="s">
        <v>1798</v>
      </c>
      <c r="C3745" s="610" t="s">
        <v>38</v>
      </c>
      <c r="D3745" s="611">
        <v>64.69</v>
      </c>
    </row>
    <row r="3746" spans="1:4" ht="38.25" x14ac:dyDescent="0.2">
      <c r="A3746" s="608">
        <v>89829</v>
      </c>
      <c r="B3746" s="609" t="s">
        <v>1799</v>
      </c>
      <c r="C3746" s="610" t="s">
        <v>38</v>
      </c>
      <c r="D3746" s="611">
        <v>21.78</v>
      </c>
    </row>
    <row r="3747" spans="1:4" ht="38.25" x14ac:dyDescent="0.2">
      <c r="A3747" s="608">
        <v>89830</v>
      </c>
      <c r="B3747" s="609" t="s">
        <v>1800</v>
      </c>
      <c r="C3747" s="610" t="s">
        <v>38</v>
      </c>
      <c r="D3747" s="611">
        <v>23.54</v>
      </c>
    </row>
    <row r="3748" spans="1:4" ht="25.5" x14ac:dyDescent="0.2">
      <c r="A3748" s="608">
        <v>89831</v>
      </c>
      <c r="B3748" s="609" t="s">
        <v>1801</v>
      </c>
      <c r="C3748" s="610" t="s">
        <v>38</v>
      </c>
      <c r="D3748" s="611">
        <v>223.03</v>
      </c>
    </row>
    <row r="3749" spans="1:4" ht="25.5" x14ac:dyDescent="0.2">
      <c r="A3749" s="608">
        <v>89832</v>
      </c>
      <c r="B3749" s="609" t="s">
        <v>1802</v>
      </c>
      <c r="C3749" s="610" t="s">
        <v>38</v>
      </c>
      <c r="D3749" s="611">
        <v>43.91</v>
      </c>
    </row>
    <row r="3750" spans="1:4" ht="38.25" x14ac:dyDescent="0.2">
      <c r="A3750" s="608">
        <v>89833</v>
      </c>
      <c r="B3750" s="609" t="s">
        <v>1803</v>
      </c>
      <c r="C3750" s="610" t="s">
        <v>38</v>
      </c>
      <c r="D3750" s="611">
        <v>27.19</v>
      </c>
    </row>
    <row r="3751" spans="1:4" ht="38.25" x14ac:dyDescent="0.2">
      <c r="A3751" s="608">
        <v>89834</v>
      </c>
      <c r="B3751" s="609" t="s">
        <v>1804</v>
      </c>
      <c r="C3751" s="610" t="s">
        <v>38</v>
      </c>
      <c r="D3751" s="611">
        <v>31.32</v>
      </c>
    </row>
    <row r="3752" spans="1:4" ht="25.5" x14ac:dyDescent="0.2">
      <c r="A3752" s="608">
        <v>89835</v>
      </c>
      <c r="B3752" s="609" t="s">
        <v>1805</v>
      </c>
      <c r="C3752" s="610" t="s">
        <v>38</v>
      </c>
      <c r="D3752" s="611">
        <v>42.75</v>
      </c>
    </row>
    <row r="3753" spans="1:4" ht="25.5" x14ac:dyDescent="0.2">
      <c r="A3753" s="608">
        <v>89836</v>
      </c>
      <c r="B3753" s="609" t="s">
        <v>1806</v>
      </c>
      <c r="C3753" s="610" t="s">
        <v>38</v>
      </c>
      <c r="D3753" s="611">
        <v>301.58</v>
      </c>
    </row>
    <row r="3754" spans="1:4" ht="25.5" x14ac:dyDescent="0.2">
      <c r="A3754" s="608">
        <v>89837</v>
      </c>
      <c r="B3754" s="609" t="s">
        <v>1807</v>
      </c>
      <c r="C3754" s="610" t="s">
        <v>38</v>
      </c>
      <c r="D3754" s="611">
        <v>148.96</v>
      </c>
    </row>
    <row r="3755" spans="1:4" ht="25.5" x14ac:dyDescent="0.2">
      <c r="A3755" s="608">
        <v>89838</v>
      </c>
      <c r="B3755" s="609" t="s">
        <v>1808</v>
      </c>
      <c r="C3755" s="610" t="s">
        <v>38</v>
      </c>
      <c r="D3755" s="611">
        <v>162.26</v>
      </c>
    </row>
    <row r="3756" spans="1:4" ht="25.5" x14ac:dyDescent="0.2">
      <c r="A3756" s="608">
        <v>89839</v>
      </c>
      <c r="B3756" s="609" t="s">
        <v>1809</v>
      </c>
      <c r="C3756" s="610" t="s">
        <v>38</v>
      </c>
      <c r="D3756" s="611">
        <v>215.98</v>
      </c>
    </row>
    <row r="3757" spans="1:4" ht="25.5" x14ac:dyDescent="0.2">
      <c r="A3757" s="608">
        <v>89840</v>
      </c>
      <c r="B3757" s="609" t="s">
        <v>1810</v>
      </c>
      <c r="C3757" s="610" t="s">
        <v>38</v>
      </c>
      <c r="D3757" s="611">
        <v>186.34</v>
      </c>
    </row>
    <row r="3758" spans="1:4" ht="25.5" x14ac:dyDescent="0.2">
      <c r="A3758" s="608">
        <v>89841</v>
      </c>
      <c r="B3758" s="609" t="s">
        <v>1811</v>
      </c>
      <c r="C3758" s="610" t="s">
        <v>38</v>
      </c>
      <c r="D3758" s="611">
        <v>317.54000000000002</v>
      </c>
    </row>
    <row r="3759" spans="1:4" ht="25.5" x14ac:dyDescent="0.2">
      <c r="A3759" s="608">
        <v>89842</v>
      </c>
      <c r="B3759" s="609" t="s">
        <v>1812</v>
      </c>
      <c r="C3759" s="610" t="s">
        <v>38</v>
      </c>
      <c r="D3759" s="611">
        <v>48.68</v>
      </c>
    </row>
    <row r="3760" spans="1:4" ht="25.5" x14ac:dyDescent="0.2">
      <c r="A3760" s="608">
        <v>89844</v>
      </c>
      <c r="B3760" s="609" t="s">
        <v>1813</v>
      </c>
      <c r="C3760" s="610" t="s">
        <v>38</v>
      </c>
      <c r="D3760" s="611">
        <v>62.33</v>
      </c>
    </row>
    <row r="3761" spans="1:4" ht="25.5" x14ac:dyDescent="0.2">
      <c r="A3761" s="608">
        <v>89845</v>
      </c>
      <c r="B3761" s="609" t="s">
        <v>1814</v>
      </c>
      <c r="C3761" s="610" t="s">
        <v>38</v>
      </c>
      <c r="D3761" s="611">
        <v>97.9</v>
      </c>
    </row>
    <row r="3762" spans="1:4" ht="25.5" x14ac:dyDescent="0.2">
      <c r="A3762" s="608">
        <v>89846</v>
      </c>
      <c r="B3762" s="609" t="s">
        <v>1815</v>
      </c>
      <c r="C3762" s="610" t="s">
        <v>38</v>
      </c>
      <c r="D3762" s="611">
        <v>224.64</v>
      </c>
    </row>
    <row r="3763" spans="1:4" ht="25.5" x14ac:dyDescent="0.2">
      <c r="A3763" s="608">
        <v>89847</v>
      </c>
      <c r="B3763" s="609" t="s">
        <v>1816</v>
      </c>
      <c r="C3763" s="610" t="s">
        <v>38</v>
      </c>
      <c r="D3763" s="611">
        <v>275.73</v>
      </c>
    </row>
    <row r="3764" spans="1:4" ht="38.25" x14ac:dyDescent="0.2">
      <c r="A3764" s="608">
        <v>89850</v>
      </c>
      <c r="B3764" s="609" t="s">
        <v>1819</v>
      </c>
      <c r="C3764" s="610" t="s">
        <v>38</v>
      </c>
      <c r="D3764" s="611">
        <v>18.55</v>
      </c>
    </row>
    <row r="3765" spans="1:4" ht="38.25" x14ac:dyDescent="0.2">
      <c r="A3765" s="608">
        <v>89851</v>
      </c>
      <c r="B3765" s="609" t="s">
        <v>1820</v>
      </c>
      <c r="C3765" s="610" t="s">
        <v>38</v>
      </c>
      <c r="D3765" s="611">
        <v>18.510000000000002</v>
      </c>
    </row>
    <row r="3766" spans="1:4" ht="38.25" x14ac:dyDescent="0.2">
      <c r="A3766" s="608">
        <v>89852</v>
      </c>
      <c r="B3766" s="609" t="s">
        <v>1821</v>
      </c>
      <c r="C3766" s="610" t="s">
        <v>38</v>
      </c>
      <c r="D3766" s="611">
        <v>28.53</v>
      </c>
    </row>
    <row r="3767" spans="1:4" ht="38.25" x14ac:dyDescent="0.2">
      <c r="A3767" s="608">
        <v>89853</v>
      </c>
      <c r="B3767" s="609" t="s">
        <v>1822</v>
      </c>
      <c r="C3767" s="610" t="s">
        <v>38</v>
      </c>
      <c r="D3767" s="611">
        <v>46.25</v>
      </c>
    </row>
    <row r="3768" spans="1:4" ht="38.25" x14ac:dyDescent="0.2">
      <c r="A3768" s="608">
        <v>89854</v>
      </c>
      <c r="B3768" s="609" t="s">
        <v>1823</v>
      </c>
      <c r="C3768" s="610" t="s">
        <v>38</v>
      </c>
      <c r="D3768" s="611">
        <v>63.43</v>
      </c>
    </row>
    <row r="3769" spans="1:4" ht="38.25" x14ac:dyDescent="0.2">
      <c r="A3769" s="608">
        <v>89855</v>
      </c>
      <c r="B3769" s="609" t="s">
        <v>1824</v>
      </c>
      <c r="C3769" s="610" t="s">
        <v>38</v>
      </c>
      <c r="D3769" s="611">
        <v>67</v>
      </c>
    </row>
    <row r="3770" spans="1:4" ht="38.25" x14ac:dyDescent="0.2">
      <c r="A3770" s="608">
        <v>89856</v>
      </c>
      <c r="B3770" s="609" t="s">
        <v>1825</v>
      </c>
      <c r="C3770" s="610" t="s">
        <v>38</v>
      </c>
      <c r="D3770" s="611">
        <v>14.75</v>
      </c>
    </row>
    <row r="3771" spans="1:4" ht="38.25" x14ac:dyDescent="0.2">
      <c r="A3771" s="608">
        <v>89857</v>
      </c>
      <c r="B3771" s="609" t="s">
        <v>1826</v>
      </c>
      <c r="C3771" s="610" t="s">
        <v>38</v>
      </c>
      <c r="D3771" s="611">
        <v>22.45</v>
      </c>
    </row>
    <row r="3772" spans="1:4" ht="38.25" x14ac:dyDescent="0.2">
      <c r="A3772" s="608">
        <v>89859</v>
      </c>
      <c r="B3772" s="609" t="s">
        <v>1827</v>
      </c>
      <c r="C3772" s="610" t="s">
        <v>38</v>
      </c>
      <c r="D3772" s="611">
        <v>82.89</v>
      </c>
    </row>
    <row r="3773" spans="1:4" ht="38.25" x14ac:dyDescent="0.2">
      <c r="A3773" s="608">
        <v>89860</v>
      </c>
      <c r="B3773" s="609" t="s">
        <v>1828</v>
      </c>
      <c r="C3773" s="610" t="s">
        <v>38</v>
      </c>
      <c r="D3773" s="611">
        <v>31.92</v>
      </c>
    </row>
    <row r="3774" spans="1:4" ht="38.25" x14ac:dyDescent="0.2">
      <c r="A3774" s="608">
        <v>89861</v>
      </c>
      <c r="B3774" s="609" t="s">
        <v>1829</v>
      </c>
      <c r="C3774" s="610" t="s">
        <v>38</v>
      </c>
      <c r="D3774" s="611">
        <v>36.049999999999997</v>
      </c>
    </row>
    <row r="3775" spans="1:4" ht="38.25" x14ac:dyDescent="0.2">
      <c r="A3775" s="608">
        <v>89862</v>
      </c>
      <c r="B3775" s="609" t="s">
        <v>1830</v>
      </c>
      <c r="C3775" s="610" t="s">
        <v>38</v>
      </c>
      <c r="D3775" s="611">
        <v>74.05</v>
      </c>
    </row>
    <row r="3776" spans="1:4" ht="38.25" x14ac:dyDescent="0.2">
      <c r="A3776" s="608">
        <v>89863</v>
      </c>
      <c r="B3776" s="609" t="s">
        <v>1831</v>
      </c>
      <c r="C3776" s="610" t="s">
        <v>38</v>
      </c>
      <c r="D3776" s="611">
        <v>143.01</v>
      </c>
    </row>
    <row r="3777" spans="1:4" ht="25.5" x14ac:dyDescent="0.2">
      <c r="A3777" s="608">
        <v>89866</v>
      </c>
      <c r="B3777" s="609" t="s">
        <v>1832</v>
      </c>
      <c r="C3777" s="610" t="s">
        <v>38</v>
      </c>
      <c r="D3777" s="611">
        <v>3.87</v>
      </c>
    </row>
    <row r="3778" spans="1:4" ht="25.5" x14ac:dyDescent="0.2">
      <c r="A3778" s="608">
        <v>89867</v>
      </c>
      <c r="B3778" s="609" t="s">
        <v>1833</v>
      </c>
      <c r="C3778" s="610" t="s">
        <v>38</v>
      </c>
      <c r="D3778" s="611">
        <v>4.49</v>
      </c>
    </row>
    <row r="3779" spans="1:4" ht="25.5" x14ac:dyDescent="0.2">
      <c r="A3779" s="608">
        <v>89868</v>
      </c>
      <c r="B3779" s="609" t="s">
        <v>381</v>
      </c>
      <c r="C3779" s="610" t="s">
        <v>38</v>
      </c>
      <c r="D3779" s="611">
        <v>3.02</v>
      </c>
    </row>
    <row r="3780" spans="1:4" ht="25.5" x14ac:dyDescent="0.2">
      <c r="A3780" s="608">
        <v>89869</v>
      </c>
      <c r="B3780" s="609" t="s">
        <v>1834</v>
      </c>
      <c r="C3780" s="610" t="s">
        <v>38</v>
      </c>
      <c r="D3780" s="611">
        <v>6.61</v>
      </c>
    </row>
    <row r="3781" spans="1:4" ht="25.5" x14ac:dyDescent="0.2">
      <c r="A3781" s="608">
        <v>89979</v>
      </c>
      <c r="B3781" s="609" t="s">
        <v>1845</v>
      </c>
      <c r="C3781" s="610" t="s">
        <v>38</v>
      </c>
      <c r="D3781" s="611">
        <v>20.02</v>
      </c>
    </row>
    <row r="3782" spans="1:4" ht="25.5" x14ac:dyDescent="0.2">
      <c r="A3782" s="608">
        <v>89980</v>
      </c>
      <c r="B3782" s="609" t="s">
        <v>1846</v>
      </c>
      <c r="C3782" s="610" t="s">
        <v>38</v>
      </c>
      <c r="D3782" s="611">
        <v>7.81</v>
      </c>
    </row>
    <row r="3783" spans="1:4" ht="38.25" x14ac:dyDescent="0.2">
      <c r="A3783" s="608">
        <v>89981</v>
      </c>
      <c r="B3783" s="609" t="s">
        <v>1847</v>
      </c>
      <c r="C3783" s="610" t="s">
        <v>38</v>
      </c>
      <c r="D3783" s="611">
        <v>17.86</v>
      </c>
    </row>
    <row r="3784" spans="1:4" ht="38.25" x14ac:dyDescent="0.2">
      <c r="A3784" s="608">
        <v>90373</v>
      </c>
      <c r="B3784" s="609" t="s">
        <v>1888</v>
      </c>
      <c r="C3784" s="610" t="s">
        <v>38</v>
      </c>
      <c r="D3784" s="611">
        <v>10.64</v>
      </c>
    </row>
    <row r="3785" spans="1:4" ht="38.25" x14ac:dyDescent="0.2">
      <c r="A3785" s="608">
        <v>90374</v>
      </c>
      <c r="B3785" s="609" t="s">
        <v>1889</v>
      </c>
      <c r="C3785" s="610" t="s">
        <v>38</v>
      </c>
      <c r="D3785" s="611">
        <v>16.739999999999998</v>
      </c>
    </row>
    <row r="3786" spans="1:4" ht="25.5" x14ac:dyDescent="0.2">
      <c r="A3786" s="608">
        <v>90375</v>
      </c>
      <c r="B3786" s="609" t="s">
        <v>397</v>
      </c>
      <c r="C3786" s="610" t="s">
        <v>38</v>
      </c>
      <c r="D3786" s="611">
        <v>6.77</v>
      </c>
    </row>
    <row r="3787" spans="1:4" ht="25.5" x14ac:dyDescent="0.2">
      <c r="A3787" s="608">
        <v>92287</v>
      </c>
      <c r="B3787" s="609" t="s">
        <v>4304</v>
      </c>
      <c r="C3787" s="610" t="s">
        <v>38</v>
      </c>
      <c r="D3787" s="611">
        <v>12.29</v>
      </c>
    </row>
    <row r="3788" spans="1:4" ht="25.5" x14ac:dyDescent="0.2">
      <c r="A3788" s="608">
        <v>92288</v>
      </c>
      <c r="B3788" s="609" t="s">
        <v>4305</v>
      </c>
      <c r="C3788" s="610" t="s">
        <v>38</v>
      </c>
      <c r="D3788" s="611">
        <v>19.11</v>
      </c>
    </row>
    <row r="3789" spans="1:4" ht="25.5" x14ac:dyDescent="0.2">
      <c r="A3789" s="608">
        <v>92289</v>
      </c>
      <c r="B3789" s="609" t="s">
        <v>4306</v>
      </c>
      <c r="C3789" s="610" t="s">
        <v>38</v>
      </c>
      <c r="D3789" s="611">
        <v>33.770000000000003</v>
      </c>
    </row>
    <row r="3790" spans="1:4" ht="25.5" x14ac:dyDescent="0.2">
      <c r="A3790" s="608">
        <v>92290</v>
      </c>
      <c r="B3790" s="609" t="s">
        <v>4307</v>
      </c>
      <c r="C3790" s="610" t="s">
        <v>38</v>
      </c>
      <c r="D3790" s="611">
        <v>51.49</v>
      </c>
    </row>
    <row r="3791" spans="1:4" ht="25.5" x14ac:dyDescent="0.2">
      <c r="A3791" s="608">
        <v>92291</v>
      </c>
      <c r="B3791" s="609" t="s">
        <v>4308</v>
      </c>
      <c r="C3791" s="610" t="s">
        <v>38</v>
      </c>
      <c r="D3791" s="611">
        <v>79.06</v>
      </c>
    </row>
    <row r="3792" spans="1:4" ht="25.5" x14ac:dyDescent="0.2">
      <c r="A3792" s="608">
        <v>92292</v>
      </c>
      <c r="B3792" s="609" t="s">
        <v>4309</v>
      </c>
      <c r="C3792" s="610" t="s">
        <v>38</v>
      </c>
      <c r="D3792" s="611">
        <v>248.38</v>
      </c>
    </row>
    <row r="3793" spans="1:4" ht="25.5" x14ac:dyDescent="0.2">
      <c r="A3793" s="608">
        <v>92293</v>
      </c>
      <c r="B3793" s="609" t="s">
        <v>4310</v>
      </c>
      <c r="C3793" s="610" t="s">
        <v>38</v>
      </c>
      <c r="D3793" s="611">
        <v>7.05</v>
      </c>
    </row>
    <row r="3794" spans="1:4" ht="25.5" x14ac:dyDescent="0.2">
      <c r="A3794" s="608">
        <v>92294</v>
      </c>
      <c r="B3794" s="609" t="s">
        <v>4311</v>
      </c>
      <c r="C3794" s="610" t="s">
        <v>38</v>
      </c>
      <c r="D3794" s="611">
        <v>11.71</v>
      </c>
    </row>
    <row r="3795" spans="1:4" ht="25.5" x14ac:dyDescent="0.2">
      <c r="A3795" s="608">
        <v>92295</v>
      </c>
      <c r="B3795" s="609" t="s">
        <v>4312</v>
      </c>
      <c r="C3795" s="610" t="s">
        <v>38</v>
      </c>
      <c r="D3795" s="611">
        <v>21.99</v>
      </c>
    </row>
    <row r="3796" spans="1:4" ht="25.5" x14ac:dyDescent="0.2">
      <c r="A3796" s="608">
        <v>92296</v>
      </c>
      <c r="B3796" s="609" t="s">
        <v>4313</v>
      </c>
      <c r="C3796" s="610" t="s">
        <v>38</v>
      </c>
      <c r="D3796" s="611">
        <v>29.35</v>
      </c>
    </row>
    <row r="3797" spans="1:4" ht="25.5" x14ac:dyDescent="0.2">
      <c r="A3797" s="608">
        <v>92297</v>
      </c>
      <c r="B3797" s="609" t="s">
        <v>4314</v>
      </c>
      <c r="C3797" s="610" t="s">
        <v>38</v>
      </c>
      <c r="D3797" s="611">
        <v>45.47</v>
      </c>
    </row>
    <row r="3798" spans="1:4" ht="25.5" x14ac:dyDescent="0.2">
      <c r="A3798" s="608">
        <v>92298</v>
      </c>
      <c r="B3798" s="609" t="s">
        <v>4315</v>
      </c>
      <c r="C3798" s="610" t="s">
        <v>38</v>
      </c>
      <c r="D3798" s="611">
        <v>128.46</v>
      </c>
    </row>
    <row r="3799" spans="1:4" ht="25.5" x14ac:dyDescent="0.2">
      <c r="A3799" s="608">
        <v>92299</v>
      </c>
      <c r="B3799" s="609" t="s">
        <v>4316</v>
      </c>
      <c r="C3799" s="610" t="s">
        <v>38</v>
      </c>
      <c r="D3799" s="611">
        <v>16.21</v>
      </c>
    </row>
    <row r="3800" spans="1:4" ht="25.5" x14ac:dyDescent="0.2">
      <c r="A3800" s="608">
        <v>92300</v>
      </c>
      <c r="B3800" s="609" t="s">
        <v>4317</v>
      </c>
      <c r="C3800" s="610" t="s">
        <v>38</v>
      </c>
      <c r="D3800" s="611">
        <v>24.32</v>
      </c>
    </row>
    <row r="3801" spans="1:4" ht="25.5" x14ac:dyDescent="0.2">
      <c r="A3801" s="608">
        <v>92301</v>
      </c>
      <c r="B3801" s="609" t="s">
        <v>4318</v>
      </c>
      <c r="C3801" s="610" t="s">
        <v>38</v>
      </c>
      <c r="D3801" s="611">
        <v>48.09</v>
      </c>
    </row>
    <row r="3802" spans="1:4" ht="25.5" x14ac:dyDescent="0.2">
      <c r="A3802" s="608">
        <v>92302</v>
      </c>
      <c r="B3802" s="609" t="s">
        <v>4319</v>
      </c>
      <c r="C3802" s="610" t="s">
        <v>38</v>
      </c>
      <c r="D3802" s="611">
        <v>63.8</v>
      </c>
    </row>
    <row r="3803" spans="1:4" ht="25.5" x14ac:dyDescent="0.2">
      <c r="A3803" s="608">
        <v>92303</v>
      </c>
      <c r="B3803" s="609" t="s">
        <v>4320</v>
      </c>
      <c r="C3803" s="610" t="s">
        <v>38</v>
      </c>
      <c r="D3803" s="611">
        <v>117.32</v>
      </c>
    </row>
    <row r="3804" spans="1:4" ht="25.5" x14ac:dyDescent="0.2">
      <c r="A3804" s="608">
        <v>92304</v>
      </c>
      <c r="B3804" s="609" t="s">
        <v>4321</v>
      </c>
      <c r="C3804" s="610" t="s">
        <v>38</v>
      </c>
      <c r="D3804" s="611">
        <v>306.45</v>
      </c>
    </row>
    <row r="3805" spans="1:4" ht="25.5" x14ac:dyDescent="0.2">
      <c r="A3805" s="608">
        <v>92311</v>
      </c>
      <c r="B3805" s="609" t="s">
        <v>4322</v>
      </c>
      <c r="C3805" s="610" t="s">
        <v>38</v>
      </c>
      <c r="D3805" s="611">
        <v>8.4600000000000009</v>
      </c>
    </row>
    <row r="3806" spans="1:4" ht="25.5" x14ac:dyDescent="0.2">
      <c r="A3806" s="608">
        <v>92312</v>
      </c>
      <c r="B3806" s="609" t="s">
        <v>4323</v>
      </c>
      <c r="C3806" s="610" t="s">
        <v>38</v>
      </c>
      <c r="D3806" s="611">
        <v>14.14</v>
      </c>
    </row>
    <row r="3807" spans="1:4" ht="25.5" x14ac:dyDescent="0.2">
      <c r="A3807" s="608">
        <v>92313</v>
      </c>
      <c r="B3807" s="609" t="s">
        <v>4324</v>
      </c>
      <c r="C3807" s="610" t="s">
        <v>38</v>
      </c>
      <c r="D3807" s="611">
        <v>20.96</v>
      </c>
    </row>
    <row r="3808" spans="1:4" ht="25.5" x14ac:dyDescent="0.2">
      <c r="A3808" s="608">
        <v>92314</v>
      </c>
      <c r="B3808" s="609" t="s">
        <v>4325</v>
      </c>
      <c r="C3808" s="610" t="s">
        <v>38</v>
      </c>
      <c r="D3808" s="611">
        <v>5.49</v>
      </c>
    </row>
    <row r="3809" spans="1:4" ht="25.5" x14ac:dyDescent="0.2">
      <c r="A3809" s="608">
        <v>92315</v>
      </c>
      <c r="B3809" s="609" t="s">
        <v>4326</v>
      </c>
      <c r="C3809" s="610" t="s">
        <v>38</v>
      </c>
      <c r="D3809" s="611">
        <v>8.3000000000000007</v>
      </c>
    </row>
    <row r="3810" spans="1:4" ht="25.5" x14ac:dyDescent="0.2">
      <c r="A3810" s="608">
        <v>92316</v>
      </c>
      <c r="B3810" s="609" t="s">
        <v>4327</v>
      </c>
      <c r="C3810" s="610" t="s">
        <v>38</v>
      </c>
      <c r="D3810" s="611">
        <v>12.97</v>
      </c>
    </row>
    <row r="3811" spans="1:4" ht="25.5" x14ac:dyDescent="0.2">
      <c r="A3811" s="608">
        <v>92317</v>
      </c>
      <c r="B3811" s="609" t="s">
        <v>4328</v>
      </c>
      <c r="C3811" s="610" t="s">
        <v>38</v>
      </c>
      <c r="D3811" s="611">
        <v>11.51</v>
      </c>
    </row>
    <row r="3812" spans="1:4" ht="25.5" x14ac:dyDescent="0.2">
      <c r="A3812" s="608">
        <v>92318</v>
      </c>
      <c r="B3812" s="609" t="s">
        <v>4329</v>
      </c>
      <c r="C3812" s="610" t="s">
        <v>38</v>
      </c>
      <c r="D3812" s="611">
        <v>18.690000000000001</v>
      </c>
    </row>
    <row r="3813" spans="1:4" ht="25.5" x14ac:dyDescent="0.2">
      <c r="A3813" s="608">
        <v>92319</v>
      </c>
      <c r="B3813" s="609" t="s">
        <v>4330</v>
      </c>
      <c r="C3813" s="610" t="s">
        <v>38</v>
      </c>
      <c r="D3813" s="611">
        <v>26.8</v>
      </c>
    </row>
    <row r="3814" spans="1:4" ht="25.5" x14ac:dyDescent="0.2">
      <c r="A3814" s="608">
        <v>92326</v>
      </c>
      <c r="B3814" s="609" t="s">
        <v>4331</v>
      </c>
      <c r="C3814" s="610" t="s">
        <v>38</v>
      </c>
      <c r="D3814" s="611">
        <v>10.029999999999999</v>
      </c>
    </row>
    <row r="3815" spans="1:4" ht="25.5" x14ac:dyDescent="0.2">
      <c r="A3815" s="608">
        <v>92327</v>
      </c>
      <c r="B3815" s="609" t="s">
        <v>4332</v>
      </c>
      <c r="C3815" s="610" t="s">
        <v>38</v>
      </c>
      <c r="D3815" s="611">
        <v>15.86</v>
      </c>
    </row>
    <row r="3816" spans="1:4" ht="25.5" x14ac:dyDescent="0.2">
      <c r="A3816" s="608">
        <v>92328</v>
      </c>
      <c r="B3816" s="609" t="s">
        <v>4333</v>
      </c>
      <c r="C3816" s="610" t="s">
        <v>38</v>
      </c>
      <c r="D3816" s="611">
        <v>24.02</v>
      </c>
    </row>
    <row r="3817" spans="1:4" ht="25.5" x14ac:dyDescent="0.2">
      <c r="A3817" s="608">
        <v>92329</v>
      </c>
      <c r="B3817" s="609" t="s">
        <v>4334</v>
      </c>
      <c r="C3817" s="610" t="s">
        <v>38</v>
      </c>
      <c r="D3817" s="611">
        <v>5.62</v>
      </c>
    </row>
    <row r="3818" spans="1:4" ht="25.5" x14ac:dyDescent="0.2">
      <c r="A3818" s="608">
        <v>92330</v>
      </c>
      <c r="B3818" s="609" t="s">
        <v>4335</v>
      </c>
      <c r="C3818" s="610" t="s">
        <v>38</v>
      </c>
      <c r="D3818" s="611">
        <v>9.44</v>
      </c>
    </row>
    <row r="3819" spans="1:4" ht="25.5" x14ac:dyDescent="0.2">
      <c r="A3819" s="608">
        <v>92331</v>
      </c>
      <c r="B3819" s="609" t="s">
        <v>4336</v>
      </c>
      <c r="C3819" s="610" t="s">
        <v>38</v>
      </c>
      <c r="D3819" s="611">
        <v>15.02</v>
      </c>
    </row>
    <row r="3820" spans="1:4" ht="25.5" x14ac:dyDescent="0.2">
      <c r="A3820" s="608">
        <v>92332</v>
      </c>
      <c r="B3820" s="609" t="s">
        <v>4337</v>
      </c>
      <c r="C3820" s="610" t="s">
        <v>38</v>
      </c>
      <c r="D3820" s="611">
        <v>11.7</v>
      </c>
    </row>
    <row r="3821" spans="1:4" ht="25.5" x14ac:dyDescent="0.2">
      <c r="A3821" s="608">
        <v>92333</v>
      </c>
      <c r="B3821" s="609" t="s">
        <v>4338</v>
      </c>
      <c r="C3821" s="610" t="s">
        <v>38</v>
      </c>
      <c r="D3821" s="611">
        <v>20.96</v>
      </c>
    </row>
    <row r="3822" spans="1:4" ht="25.5" x14ac:dyDescent="0.2">
      <c r="A3822" s="608">
        <v>92334</v>
      </c>
      <c r="B3822" s="609" t="s">
        <v>4339</v>
      </c>
      <c r="C3822" s="610" t="s">
        <v>38</v>
      </c>
      <c r="D3822" s="611">
        <v>30.87</v>
      </c>
    </row>
    <row r="3823" spans="1:4" ht="25.5" x14ac:dyDescent="0.2">
      <c r="A3823" s="608">
        <v>92344</v>
      </c>
      <c r="B3823" s="609" t="s">
        <v>11465</v>
      </c>
      <c r="C3823" s="610" t="s">
        <v>38</v>
      </c>
      <c r="D3823" s="611">
        <v>39.28</v>
      </c>
    </row>
    <row r="3824" spans="1:4" ht="25.5" x14ac:dyDescent="0.2">
      <c r="A3824" s="608">
        <v>92345</v>
      </c>
      <c r="B3824" s="609" t="s">
        <v>11466</v>
      </c>
      <c r="C3824" s="610" t="s">
        <v>38</v>
      </c>
      <c r="D3824" s="611">
        <v>39.270000000000003</v>
      </c>
    </row>
    <row r="3825" spans="1:4" ht="25.5" x14ac:dyDescent="0.2">
      <c r="A3825" s="608">
        <v>92346</v>
      </c>
      <c r="B3825" s="609" t="s">
        <v>11467</v>
      </c>
      <c r="C3825" s="610" t="s">
        <v>38</v>
      </c>
      <c r="D3825" s="611">
        <v>51.53</v>
      </c>
    </row>
    <row r="3826" spans="1:4" ht="25.5" x14ac:dyDescent="0.2">
      <c r="A3826" s="608">
        <v>92347</v>
      </c>
      <c r="B3826" s="609" t="s">
        <v>11468</v>
      </c>
      <c r="C3826" s="610" t="s">
        <v>38</v>
      </c>
      <c r="D3826" s="611">
        <v>57.28</v>
      </c>
    </row>
    <row r="3827" spans="1:4" ht="25.5" x14ac:dyDescent="0.2">
      <c r="A3827" s="608">
        <v>92348</v>
      </c>
      <c r="B3827" s="609" t="s">
        <v>11469</v>
      </c>
      <c r="C3827" s="610" t="s">
        <v>38</v>
      </c>
      <c r="D3827" s="611">
        <v>72.17</v>
      </c>
    </row>
    <row r="3828" spans="1:4" ht="25.5" x14ac:dyDescent="0.2">
      <c r="A3828" s="608">
        <v>92349</v>
      </c>
      <c r="B3828" s="609" t="s">
        <v>11470</v>
      </c>
      <c r="C3828" s="610" t="s">
        <v>38</v>
      </c>
      <c r="D3828" s="611">
        <v>77.290000000000006</v>
      </c>
    </row>
    <row r="3829" spans="1:4" ht="38.25" x14ac:dyDescent="0.2">
      <c r="A3829" s="608">
        <v>92350</v>
      </c>
      <c r="B3829" s="609" t="s">
        <v>11471</v>
      </c>
      <c r="C3829" s="610" t="s">
        <v>38</v>
      </c>
      <c r="D3829" s="611">
        <v>58.33</v>
      </c>
    </row>
    <row r="3830" spans="1:4" ht="38.25" x14ac:dyDescent="0.2">
      <c r="A3830" s="608">
        <v>92351</v>
      </c>
      <c r="B3830" s="609" t="s">
        <v>11472</v>
      </c>
      <c r="C3830" s="610" t="s">
        <v>38</v>
      </c>
      <c r="D3830" s="611">
        <v>57.05</v>
      </c>
    </row>
    <row r="3831" spans="1:4" ht="38.25" x14ac:dyDescent="0.2">
      <c r="A3831" s="608">
        <v>92352</v>
      </c>
      <c r="B3831" s="609" t="s">
        <v>11473</v>
      </c>
      <c r="C3831" s="610" t="s">
        <v>38</v>
      </c>
      <c r="D3831" s="611">
        <v>88.22</v>
      </c>
    </row>
    <row r="3832" spans="1:4" ht="38.25" x14ac:dyDescent="0.2">
      <c r="A3832" s="608">
        <v>92353</v>
      </c>
      <c r="B3832" s="609" t="s">
        <v>11474</v>
      </c>
      <c r="C3832" s="610" t="s">
        <v>38</v>
      </c>
      <c r="D3832" s="611">
        <v>82.59</v>
      </c>
    </row>
    <row r="3833" spans="1:4" ht="38.25" x14ac:dyDescent="0.2">
      <c r="A3833" s="608">
        <v>92354</v>
      </c>
      <c r="B3833" s="609" t="s">
        <v>11475</v>
      </c>
      <c r="C3833" s="610" t="s">
        <v>38</v>
      </c>
      <c r="D3833" s="611">
        <v>116.93</v>
      </c>
    </row>
    <row r="3834" spans="1:4" ht="38.25" x14ac:dyDescent="0.2">
      <c r="A3834" s="608">
        <v>92355</v>
      </c>
      <c r="B3834" s="609" t="s">
        <v>11476</v>
      </c>
      <c r="C3834" s="610" t="s">
        <v>38</v>
      </c>
      <c r="D3834" s="611">
        <v>106.08</v>
      </c>
    </row>
    <row r="3835" spans="1:4" ht="25.5" x14ac:dyDescent="0.2">
      <c r="A3835" s="608">
        <v>92356</v>
      </c>
      <c r="B3835" s="609" t="s">
        <v>11477</v>
      </c>
      <c r="C3835" s="610" t="s">
        <v>38</v>
      </c>
      <c r="D3835" s="611">
        <v>76.09</v>
      </c>
    </row>
    <row r="3836" spans="1:4" ht="25.5" x14ac:dyDescent="0.2">
      <c r="A3836" s="608">
        <v>92357</v>
      </c>
      <c r="B3836" s="609" t="s">
        <v>11478</v>
      </c>
      <c r="C3836" s="610" t="s">
        <v>38</v>
      </c>
      <c r="D3836" s="611">
        <v>113.01</v>
      </c>
    </row>
    <row r="3837" spans="1:4" ht="25.5" x14ac:dyDescent="0.2">
      <c r="A3837" s="608">
        <v>92358</v>
      </c>
      <c r="B3837" s="609" t="s">
        <v>11479</v>
      </c>
      <c r="C3837" s="610" t="s">
        <v>38</v>
      </c>
      <c r="D3837" s="611">
        <v>140.46</v>
      </c>
    </row>
    <row r="3838" spans="1:4" ht="38.25" x14ac:dyDescent="0.2">
      <c r="A3838" s="608">
        <v>92369</v>
      </c>
      <c r="B3838" s="609" t="s">
        <v>11480</v>
      </c>
      <c r="C3838" s="610" t="s">
        <v>38</v>
      </c>
      <c r="D3838" s="611">
        <v>21.23</v>
      </c>
    </row>
    <row r="3839" spans="1:4" ht="38.25" x14ac:dyDescent="0.2">
      <c r="A3839" s="608">
        <v>92370</v>
      </c>
      <c r="B3839" s="609" t="s">
        <v>11481</v>
      </c>
      <c r="C3839" s="610" t="s">
        <v>38</v>
      </c>
      <c r="D3839" s="611">
        <v>22.27</v>
      </c>
    </row>
    <row r="3840" spans="1:4" ht="38.25" x14ac:dyDescent="0.2">
      <c r="A3840" s="608">
        <v>92371</v>
      </c>
      <c r="B3840" s="609" t="s">
        <v>11482</v>
      </c>
      <c r="C3840" s="610" t="s">
        <v>38</v>
      </c>
      <c r="D3840" s="611">
        <v>25.65</v>
      </c>
    </row>
    <row r="3841" spans="1:4" ht="38.25" x14ac:dyDescent="0.2">
      <c r="A3841" s="608">
        <v>92372</v>
      </c>
      <c r="B3841" s="609" t="s">
        <v>11483</v>
      </c>
      <c r="C3841" s="610" t="s">
        <v>38</v>
      </c>
      <c r="D3841" s="611">
        <v>26.61</v>
      </c>
    </row>
    <row r="3842" spans="1:4" ht="38.25" x14ac:dyDescent="0.2">
      <c r="A3842" s="608">
        <v>92373</v>
      </c>
      <c r="B3842" s="609" t="s">
        <v>11484</v>
      </c>
      <c r="C3842" s="610" t="s">
        <v>38</v>
      </c>
      <c r="D3842" s="611">
        <v>30.29</v>
      </c>
    </row>
    <row r="3843" spans="1:4" ht="38.25" x14ac:dyDescent="0.2">
      <c r="A3843" s="608">
        <v>92374</v>
      </c>
      <c r="B3843" s="609" t="s">
        <v>11485</v>
      </c>
      <c r="C3843" s="610" t="s">
        <v>38</v>
      </c>
      <c r="D3843" s="611">
        <v>30.47</v>
      </c>
    </row>
    <row r="3844" spans="1:4" ht="38.25" x14ac:dyDescent="0.2">
      <c r="A3844" s="608">
        <v>92375</v>
      </c>
      <c r="B3844" s="609" t="s">
        <v>11486</v>
      </c>
      <c r="C3844" s="610" t="s">
        <v>38</v>
      </c>
      <c r="D3844" s="611">
        <v>39.26</v>
      </c>
    </row>
    <row r="3845" spans="1:4" ht="38.25" x14ac:dyDescent="0.2">
      <c r="A3845" s="608">
        <v>92376</v>
      </c>
      <c r="B3845" s="609" t="s">
        <v>11487</v>
      </c>
      <c r="C3845" s="610" t="s">
        <v>38</v>
      </c>
      <c r="D3845" s="611">
        <v>39.25</v>
      </c>
    </row>
    <row r="3846" spans="1:4" ht="38.25" x14ac:dyDescent="0.2">
      <c r="A3846" s="608">
        <v>92377</v>
      </c>
      <c r="B3846" s="609" t="s">
        <v>11488</v>
      </c>
      <c r="C3846" s="610" t="s">
        <v>38</v>
      </c>
      <c r="D3846" s="611">
        <v>52.54</v>
      </c>
    </row>
    <row r="3847" spans="1:4" ht="38.25" x14ac:dyDescent="0.2">
      <c r="A3847" s="608">
        <v>92378</v>
      </c>
      <c r="B3847" s="609" t="s">
        <v>11489</v>
      </c>
      <c r="C3847" s="610" t="s">
        <v>38</v>
      </c>
      <c r="D3847" s="611">
        <v>58.29</v>
      </c>
    </row>
    <row r="3848" spans="1:4" ht="38.25" x14ac:dyDescent="0.2">
      <c r="A3848" s="608">
        <v>92379</v>
      </c>
      <c r="B3848" s="609" t="s">
        <v>11490</v>
      </c>
      <c r="C3848" s="610" t="s">
        <v>38</v>
      </c>
      <c r="D3848" s="611">
        <v>74.25</v>
      </c>
    </row>
    <row r="3849" spans="1:4" ht="38.25" x14ac:dyDescent="0.2">
      <c r="A3849" s="608">
        <v>92380</v>
      </c>
      <c r="B3849" s="609" t="s">
        <v>11491</v>
      </c>
      <c r="C3849" s="610" t="s">
        <v>38</v>
      </c>
      <c r="D3849" s="611">
        <v>79.37</v>
      </c>
    </row>
    <row r="3850" spans="1:4" ht="38.25" x14ac:dyDescent="0.2">
      <c r="A3850" s="608">
        <v>92381</v>
      </c>
      <c r="B3850" s="609" t="s">
        <v>11492</v>
      </c>
      <c r="C3850" s="610" t="s">
        <v>38</v>
      </c>
      <c r="D3850" s="611">
        <v>32.11</v>
      </c>
    </row>
    <row r="3851" spans="1:4" ht="38.25" x14ac:dyDescent="0.2">
      <c r="A3851" s="608">
        <v>92382</v>
      </c>
      <c r="B3851" s="609" t="s">
        <v>11493</v>
      </c>
      <c r="C3851" s="610" t="s">
        <v>38</v>
      </c>
      <c r="D3851" s="611">
        <v>30.73</v>
      </c>
    </row>
    <row r="3852" spans="1:4" ht="38.25" x14ac:dyDescent="0.2">
      <c r="A3852" s="608">
        <v>92383</v>
      </c>
      <c r="B3852" s="609" t="s">
        <v>11494</v>
      </c>
      <c r="C3852" s="610" t="s">
        <v>38</v>
      </c>
      <c r="D3852" s="611">
        <v>40.39</v>
      </c>
    </row>
    <row r="3853" spans="1:4" ht="38.25" x14ac:dyDescent="0.2">
      <c r="A3853" s="608">
        <v>92384</v>
      </c>
      <c r="B3853" s="609" t="s">
        <v>11495</v>
      </c>
      <c r="C3853" s="610" t="s">
        <v>38</v>
      </c>
      <c r="D3853" s="611">
        <v>37.659999999999997</v>
      </c>
    </row>
    <row r="3854" spans="1:4" ht="38.25" x14ac:dyDescent="0.2">
      <c r="A3854" s="608">
        <v>92385</v>
      </c>
      <c r="B3854" s="609" t="s">
        <v>11496</v>
      </c>
      <c r="C3854" s="610" t="s">
        <v>38</v>
      </c>
      <c r="D3854" s="611">
        <v>46.27</v>
      </c>
    </row>
    <row r="3855" spans="1:4" ht="38.25" x14ac:dyDescent="0.2">
      <c r="A3855" s="608">
        <v>92386</v>
      </c>
      <c r="B3855" s="609" t="s">
        <v>11497</v>
      </c>
      <c r="C3855" s="610" t="s">
        <v>38</v>
      </c>
      <c r="D3855" s="611">
        <v>44.39</v>
      </c>
    </row>
    <row r="3856" spans="1:4" ht="38.25" x14ac:dyDescent="0.2">
      <c r="A3856" s="608">
        <v>92387</v>
      </c>
      <c r="B3856" s="609" t="s">
        <v>11498</v>
      </c>
      <c r="C3856" s="610" t="s">
        <v>38</v>
      </c>
      <c r="D3856" s="611">
        <v>58.28</v>
      </c>
    </row>
    <row r="3857" spans="1:4" ht="38.25" x14ac:dyDescent="0.2">
      <c r="A3857" s="608">
        <v>92388</v>
      </c>
      <c r="B3857" s="609" t="s">
        <v>11499</v>
      </c>
      <c r="C3857" s="610" t="s">
        <v>38</v>
      </c>
      <c r="D3857" s="611">
        <v>57</v>
      </c>
    </row>
    <row r="3858" spans="1:4" ht="38.25" x14ac:dyDescent="0.2">
      <c r="A3858" s="608">
        <v>92389</v>
      </c>
      <c r="B3858" s="609" t="s">
        <v>11500</v>
      </c>
      <c r="C3858" s="610" t="s">
        <v>38</v>
      </c>
      <c r="D3858" s="611">
        <v>89.76</v>
      </c>
    </row>
    <row r="3859" spans="1:4" ht="38.25" x14ac:dyDescent="0.2">
      <c r="A3859" s="608">
        <v>92390</v>
      </c>
      <c r="B3859" s="609" t="s">
        <v>11501</v>
      </c>
      <c r="C3859" s="610" t="s">
        <v>38</v>
      </c>
      <c r="D3859" s="611">
        <v>84.13</v>
      </c>
    </row>
    <row r="3860" spans="1:4" ht="38.25" x14ac:dyDescent="0.2">
      <c r="A3860" s="608">
        <v>92635</v>
      </c>
      <c r="B3860" s="609" t="s">
        <v>11502</v>
      </c>
      <c r="C3860" s="610" t="s">
        <v>38</v>
      </c>
      <c r="D3860" s="611">
        <v>120.04</v>
      </c>
    </row>
    <row r="3861" spans="1:4" ht="38.25" x14ac:dyDescent="0.2">
      <c r="A3861" s="608">
        <v>92636</v>
      </c>
      <c r="B3861" s="609" t="s">
        <v>11503</v>
      </c>
      <c r="C3861" s="610" t="s">
        <v>38</v>
      </c>
      <c r="D3861" s="611">
        <v>109.19</v>
      </c>
    </row>
    <row r="3862" spans="1:4" ht="38.25" x14ac:dyDescent="0.2">
      <c r="A3862" s="608">
        <v>92637</v>
      </c>
      <c r="B3862" s="609" t="s">
        <v>11504</v>
      </c>
      <c r="C3862" s="610" t="s">
        <v>38</v>
      </c>
      <c r="D3862" s="611">
        <v>41.51</v>
      </c>
    </row>
    <row r="3863" spans="1:4" ht="38.25" x14ac:dyDescent="0.2">
      <c r="A3863" s="608">
        <v>92638</v>
      </c>
      <c r="B3863" s="609" t="s">
        <v>11505</v>
      </c>
      <c r="C3863" s="610" t="s">
        <v>38</v>
      </c>
      <c r="D3863" s="611">
        <v>50.58</v>
      </c>
    </row>
    <row r="3864" spans="1:4" ht="38.25" x14ac:dyDescent="0.2">
      <c r="A3864" s="608">
        <v>92639</v>
      </c>
      <c r="B3864" s="609" t="s">
        <v>11506</v>
      </c>
      <c r="C3864" s="610" t="s">
        <v>38</v>
      </c>
      <c r="D3864" s="611">
        <v>58.51</v>
      </c>
    </row>
    <row r="3865" spans="1:4" ht="38.25" x14ac:dyDescent="0.2">
      <c r="A3865" s="608">
        <v>92640</v>
      </c>
      <c r="B3865" s="609" t="s">
        <v>11507</v>
      </c>
      <c r="C3865" s="610" t="s">
        <v>38</v>
      </c>
      <c r="D3865" s="611">
        <v>76</v>
      </c>
    </row>
    <row r="3866" spans="1:4" ht="38.25" x14ac:dyDescent="0.2">
      <c r="A3866" s="608">
        <v>92642</v>
      </c>
      <c r="B3866" s="609" t="s">
        <v>11508</v>
      </c>
      <c r="C3866" s="610" t="s">
        <v>38</v>
      </c>
      <c r="D3866" s="611">
        <v>115.02</v>
      </c>
    </row>
    <row r="3867" spans="1:4" ht="38.25" x14ac:dyDescent="0.2">
      <c r="A3867" s="608">
        <v>92644</v>
      </c>
      <c r="B3867" s="609" t="s">
        <v>11509</v>
      </c>
      <c r="C3867" s="610" t="s">
        <v>38</v>
      </c>
      <c r="D3867" s="611">
        <v>144.6</v>
      </c>
    </row>
    <row r="3868" spans="1:4" ht="38.25" x14ac:dyDescent="0.2">
      <c r="A3868" s="608">
        <v>92657</v>
      </c>
      <c r="B3868" s="609" t="s">
        <v>11510</v>
      </c>
      <c r="C3868" s="610" t="s">
        <v>38</v>
      </c>
      <c r="D3868" s="611">
        <v>15.64</v>
      </c>
    </row>
    <row r="3869" spans="1:4" ht="38.25" x14ac:dyDescent="0.2">
      <c r="A3869" s="608">
        <v>92658</v>
      </c>
      <c r="B3869" s="609" t="s">
        <v>11511</v>
      </c>
      <c r="C3869" s="610" t="s">
        <v>38</v>
      </c>
      <c r="D3869" s="611">
        <v>16.68</v>
      </c>
    </row>
    <row r="3870" spans="1:4" ht="38.25" x14ac:dyDescent="0.2">
      <c r="A3870" s="608">
        <v>92659</v>
      </c>
      <c r="B3870" s="609" t="s">
        <v>11512</v>
      </c>
      <c r="C3870" s="610" t="s">
        <v>38</v>
      </c>
      <c r="D3870" s="611">
        <v>19.29</v>
      </c>
    </row>
    <row r="3871" spans="1:4" ht="38.25" x14ac:dyDescent="0.2">
      <c r="A3871" s="608">
        <v>92660</v>
      </c>
      <c r="B3871" s="609" t="s">
        <v>11513</v>
      </c>
      <c r="C3871" s="610" t="s">
        <v>38</v>
      </c>
      <c r="D3871" s="611">
        <v>20.25</v>
      </c>
    </row>
    <row r="3872" spans="1:4" ht="38.25" x14ac:dyDescent="0.2">
      <c r="A3872" s="608">
        <v>92661</v>
      </c>
      <c r="B3872" s="609" t="s">
        <v>11514</v>
      </c>
      <c r="C3872" s="610" t="s">
        <v>38</v>
      </c>
      <c r="D3872" s="611">
        <v>23.05</v>
      </c>
    </row>
    <row r="3873" spans="1:4" ht="38.25" x14ac:dyDescent="0.2">
      <c r="A3873" s="608">
        <v>92662</v>
      </c>
      <c r="B3873" s="609" t="s">
        <v>11515</v>
      </c>
      <c r="C3873" s="610" t="s">
        <v>38</v>
      </c>
      <c r="D3873" s="611">
        <v>23.23</v>
      </c>
    </row>
    <row r="3874" spans="1:4" ht="38.25" x14ac:dyDescent="0.2">
      <c r="A3874" s="608">
        <v>92663</v>
      </c>
      <c r="B3874" s="609" t="s">
        <v>11516</v>
      </c>
      <c r="C3874" s="610" t="s">
        <v>38</v>
      </c>
      <c r="D3874" s="611">
        <v>30.91</v>
      </c>
    </row>
    <row r="3875" spans="1:4" ht="38.25" x14ac:dyDescent="0.2">
      <c r="A3875" s="608">
        <v>92664</v>
      </c>
      <c r="B3875" s="609" t="s">
        <v>11517</v>
      </c>
      <c r="C3875" s="610" t="s">
        <v>38</v>
      </c>
      <c r="D3875" s="611">
        <v>30.9</v>
      </c>
    </row>
    <row r="3876" spans="1:4" ht="38.25" x14ac:dyDescent="0.2">
      <c r="A3876" s="608">
        <v>92665</v>
      </c>
      <c r="B3876" s="609" t="s">
        <v>11518</v>
      </c>
      <c r="C3876" s="610" t="s">
        <v>38</v>
      </c>
      <c r="D3876" s="611">
        <v>42.54</v>
      </c>
    </row>
    <row r="3877" spans="1:4" ht="38.25" x14ac:dyDescent="0.2">
      <c r="A3877" s="608">
        <v>92666</v>
      </c>
      <c r="B3877" s="609" t="s">
        <v>11519</v>
      </c>
      <c r="C3877" s="610" t="s">
        <v>38</v>
      </c>
      <c r="D3877" s="611">
        <v>48.29</v>
      </c>
    </row>
    <row r="3878" spans="1:4" ht="38.25" x14ac:dyDescent="0.2">
      <c r="A3878" s="608">
        <v>92667</v>
      </c>
      <c r="B3878" s="609" t="s">
        <v>11520</v>
      </c>
      <c r="C3878" s="610" t="s">
        <v>38</v>
      </c>
      <c r="D3878" s="611">
        <v>62.63</v>
      </c>
    </row>
    <row r="3879" spans="1:4" ht="38.25" x14ac:dyDescent="0.2">
      <c r="A3879" s="608">
        <v>92668</v>
      </c>
      <c r="B3879" s="609" t="s">
        <v>11521</v>
      </c>
      <c r="C3879" s="610" t="s">
        <v>38</v>
      </c>
      <c r="D3879" s="611">
        <v>67.75</v>
      </c>
    </row>
    <row r="3880" spans="1:4" ht="38.25" x14ac:dyDescent="0.2">
      <c r="A3880" s="608">
        <v>92669</v>
      </c>
      <c r="B3880" s="609" t="s">
        <v>11522</v>
      </c>
      <c r="C3880" s="610" t="s">
        <v>38</v>
      </c>
      <c r="D3880" s="611">
        <v>23.7</v>
      </c>
    </row>
    <row r="3881" spans="1:4" ht="38.25" x14ac:dyDescent="0.2">
      <c r="A3881" s="608">
        <v>92670</v>
      </c>
      <c r="B3881" s="609" t="s">
        <v>11523</v>
      </c>
      <c r="C3881" s="610" t="s">
        <v>38</v>
      </c>
      <c r="D3881" s="611">
        <v>22.32</v>
      </c>
    </row>
    <row r="3882" spans="1:4" ht="38.25" x14ac:dyDescent="0.2">
      <c r="A3882" s="608">
        <v>92671</v>
      </c>
      <c r="B3882" s="609" t="s">
        <v>11524</v>
      </c>
      <c r="C3882" s="610" t="s">
        <v>38</v>
      </c>
      <c r="D3882" s="611">
        <v>30.86</v>
      </c>
    </row>
    <row r="3883" spans="1:4" ht="38.25" x14ac:dyDescent="0.2">
      <c r="A3883" s="608">
        <v>92672</v>
      </c>
      <c r="B3883" s="609" t="s">
        <v>11525</v>
      </c>
      <c r="C3883" s="610" t="s">
        <v>38</v>
      </c>
      <c r="D3883" s="611">
        <v>28.13</v>
      </c>
    </row>
    <row r="3884" spans="1:4" ht="38.25" x14ac:dyDescent="0.2">
      <c r="A3884" s="608">
        <v>92673</v>
      </c>
      <c r="B3884" s="609" t="s">
        <v>11526</v>
      </c>
      <c r="C3884" s="610" t="s">
        <v>38</v>
      </c>
      <c r="D3884" s="611">
        <v>35.42</v>
      </c>
    </row>
    <row r="3885" spans="1:4" ht="38.25" x14ac:dyDescent="0.2">
      <c r="A3885" s="608">
        <v>92674</v>
      </c>
      <c r="B3885" s="609" t="s">
        <v>11527</v>
      </c>
      <c r="C3885" s="610" t="s">
        <v>38</v>
      </c>
      <c r="D3885" s="611">
        <v>33.54</v>
      </c>
    </row>
    <row r="3886" spans="1:4" ht="38.25" x14ac:dyDescent="0.2">
      <c r="A3886" s="608">
        <v>92675</v>
      </c>
      <c r="B3886" s="609" t="s">
        <v>11528</v>
      </c>
      <c r="C3886" s="610" t="s">
        <v>38</v>
      </c>
      <c r="D3886" s="611">
        <v>45.79</v>
      </c>
    </row>
    <row r="3887" spans="1:4" ht="38.25" x14ac:dyDescent="0.2">
      <c r="A3887" s="608">
        <v>92676</v>
      </c>
      <c r="B3887" s="609" t="s">
        <v>11529</v>
      </c>
      <c r="C3887" s="610" t="s">
        <v>38</v>
      </c>
      <c r="D3887" s="611">
        <v>44.51</v>
      </c>
    </row>
    <row r="3888" spans="1:4" ht="38.25" x14ac:dyDescent="0.2">
      <c r="A3888" s="608">
        <v>92677</v>
      </c>
      <c r="B3888" s="609" t="s">
        <v>11530</v>
      </c>
      <c r="C3888" s="610" t="s">
        <v>38</v>
      </c>
      <c r="D3888" s="611">
        <v>74.8</v>
      </c>
    </row>
    <row r="3889" spans="1:4" ht="38.25" x14ac:dyDescent="0.2">
      <c r="A3889" s="608">
        <v>92678</v>
      </c>
      <c r="B3889" s="609" t="s">
        <v>11531</v>
      </c>
      <c r="C3889" s="610" t="s">
        <v>38</v>
      </c>
      <c r="D3889" s="611">
        <v>69.17</v>
      </c>
    </row>
    <row r="3890" spans="1:4" ht="38.25" x14ac:dyDescent="0.2">
      <c r="A3890" s="608">
        <v>92679</v>
      </c>
      <c r="B3890" s="609" t="s">
        <v>11532</v>
      </c>
      <c r="C3890" s="610" t="s">
        <v>38</v>
      </c>
      <c r="D3890" s="611">
        <v>102.62</v>
      </c>
    </row>
    <row r="3891" spans="1:4" ht="38.25" x14ac:dyDescent="0.2">
      <c r="A3891" s="608">
        <v>92680</v>
      </c>
      <c r="B3891" s="609" t="s">
        <v>11533</v>
      </c>
      <c r="C3891" s="610" t="s">
        <v>38</v>
      </c>
      <c r="D3891" s="611">
        <v>91.77</v>
      </c>
    </row>
    <row r="3892" spans="1:4" ht="38.25" x14ac:dyDescent="0.2">
      <c r="A3892" s="608">
        <v>92681</v>
      </c>
      <c r="B3892" s="609" t="s">
        <v>11534</v>
      </c>
      <c r="C3892" s="610" t="s">
        <v>38</v>
      </c>
      <c r="D3892" s="611">
        <v>30.31</v>
      </c>
    </row>
    <row r="3893" spans="1:4" ht="38.25" x14ac:dyDescent="0.2">
      <c r="A3893" s="608">
        <v>92682</v>
      </c>
      <c r="B3893" s="609" t="s">
        <v>11535</v>
      </c>
      <c r="C3893" s="610" t="s">
        <v>38</v>
      </c>
      <c r="D3893" s="611">
        <v>37.83</v>
      </c>
    </row>
    <row r="3894" spans="1:4" ht="38.25" x14ac:dyDescent="0.2">
      <c r="A3894" s="608">
        <v>92683</v>
      </c>
      <c r="B3894" s="609" t="s">
        <v>11536</v>
      </c>
      <c r="C3894" s="610" t="s">
        <v>38</v>
      </c>
      <c r="D3894" s="611">
        <v>44.05</v>
      </c>
    </row>
    <row r="3895" spans="1:4" ht="38.25" x14ac:dyDescent="0.2">
      <c r="A3895" s="608">
        <v>92684</v>
      </c>
      <c r="B3895" s="609" t="s">
        <v>11537</v>
      </c>
      <c r="C3895" s="610" t="s">
        <v>38</v>
      </c>
      <c r="D3895" s="611">
        <v>59.34</v>
      </c>
    </row>
    <row r="3896" spans="1:4" ht="38.25" x14ac:dyDescent="0.2">
      <c r="A3896" s="608">
        <v>92685</v>
      </c>
      <c r="B3896" s="609" t="s">
        <v>11538</v>
      </c>
      <c r="C3896" s="610" t="s">
        <v>38</v>
      </c>
      <c r="D3896" s="611">
        <v>95.09</v>
      </c>
    </row>
    <row r="3897" spans="1:4" ht="38.25" x14ac:dyDescent="0.2">
      <c r="A3897" s="608">
        <v>92686</v>
      </c>
      <c r="B3897" s="609" t="s">
        <v>11539</v>
      </c>
      <c r="C3897" s="610" t="s">
        <v>38</v>
      </c>
      <c r="D3897" s="611">
        <v>121.36</v>
      </c>
    </row>
    <row r="3898" spans="1:4" ht="38.25" x14ac:dyDescent="0.2">
      <c r="A3898" s="608">
        <v>92692</v>
      </c>
      <c r="B3898" s="609" t="s">
        <v>11540</v>
      </c>
      <c r="C3898" s="610" t="s">
        <v>38</v>
      </c>
      <c r="D3898" s="611">
        <v>8.44</v>
      </c>
    </row>
    <row r="3899" spans="1:4" ht="38.25" x14ac:dyDescent="0.2">
      <c r="A3899" s="608">
        <v>92693</v>
      </c>
      <c r="B3899" s="609" t="s">
        <v>11541</v>
      </c>
      <c r="C3899" s="610" t="s">
        <v>38</v>
      </c>
      <c r="D3899" s="611">
        <v>8.67</v>
      </c>
    </row>
    <row r="3900" spans="1:4" ht="38.25" x14ac:dyDescent="0.2">
      <c r="A3900" s="608">
        <v>92694</v>
      </c>
      <c r="B3900" s="609" t="s">
        <v>11542</v>
      </c>
      <c r="C3900" s="610" t="s">
        <v>38</v>
      </c>
      <c r="D3900" s="611">
        <v>13.41</v>
      </c>
    </row>
    <row r="3901" spans="1:4" ht="38.25" x14ac:dyDescent="0.2">
      <c r="A3901" s="608">
        <v>92695</v>
      </c>
      <c r="B3901" s="609" t="s">
        <v>11543</v>
      </c>
      <c r="C3901" s="610" t="s">
        <v>38</v>
      </c>
      <c r="D3901" s="611">
        <v>13.64</v>
      </c>
    </row>
    <row r="3902" spans="1:4" ht="38.25" x14ac:dyDescent="0.2">
      <c r="A3902" s="608">
        <v>92696</v>
      </c>
      <c r="B3902" s="609" t="s">
        <v>11544</v>
      </c>
      <c r="C3902" s="610" t="s">
        <v>38</v>
      </c>
      <c r="D3902" s="611">
        <v>20.99</v>
      </c>
    </row>
    <row r="3903" spans="1:4" ht="25.5" x14ac:dyDescent="0.2">
      <c r="A3903" s="608">
        <v>92697</v>
      </c>
      <c r="B3903" s="609" t="s">
        <v>11545</v>
      </c>
      <c r="C3903" s="610" t="s">
        <v>38</v>
      </c>
      <c r="D3903" s="611">
        <v>22.03</v>
      </c>
    </row>
    <row r="3904" spans="1:4" ht="38.25" x14ac:dyDescent="0.2">
      <c r="A3904" s="608">
        <v>92698</v>
      </c>
      <c r="B3904" s="609" t="s">
        <v>11546</v>
      </c>
      <c r="C3904" s="610" t="s">
        <v>38</v>
      </c>
      <c r="D3904" s="611">
        <v>12.45</v>
      </c>
    </row>
    <row r="3905" spans="1:4" ht="38.25" x14ac:dyDescent="0.2">
      <c r="A3905" s="608">
        <v>92699</v>
      </c>
      <c r="B3905" s="609" t="s">
        <v>11547</v>
      </c>
      <c r="C3905" s="610" t="s">
        <v>38</v>
      </c>
      <c r="D3905" s="611">
        <v>11.71</v>
      </c>
    </row>
    <row r="3906" spans="1:4" ht="38.25" x14ac:dyDescent="0.2">
      <c r="A3906" s="608">
        <v>92700</v>
      </c>
      <c r="B3906" s="609" t="s">
        <v>11548</v>
      </c>
      <c r="C3906" s="610" t="s">
        <v>38</v>
      </c>
      <c r="D3906" s="611">
        <v>20.309999999999999</v>
      </c>
    </row>
    <row r="3907" spans="1:4" ht="38.25" x14ac:dyDescent="0.2">
      <c r="A3907" s="608">
        <v>92701</v>
      </c>
      <c r="B3907" s="609" t="s">
        <v>11549</v>
      </c>
      <c r="C3907" s="610" t="s">
        <v>38</v>
      </c>
      <c r="D3907" s="611">
        <v>19.190000000000001</v>
      </c>
    </row>
    <row r="3908" spans="1:4" ht="38.25" x14ac:dyDescent="0.2">
      <c r="A3908" s="608">
        <v>92702</v>
      </c>
      <c r="B3908" s="609" t="s">
        <v>11550</v>
      </c>
      <c r="C3908" s="610" t="s">
        <v>38</v>
      </c>
      <c r="D3908" s="611">
        <v>31.77</v>
      </c>
    </row>
    <row r="3909" spans="1:4" ht="38.25" x14ac:dyDescent="0.2">
      <c r="A3909" s="608">
        <v>92703</v>
      </c>
      <c r="B3909" s="609" t="s">
        <v>11551</v>
      </c>
      <c r="C3909" s="610" t="s">
        <v>38</v>
      </c>
      <c r="D3909" s="611">
        <v>30.39</v>
      </c>
    </row>
    <row r="3910" spans="1:4" ht="25.5" x14ac:dyDescent="0.2">
      <c r="A3910" s="608">
        <v>92704</v>
      </c>
      <c r="B3910" s="609" t="s">
        <v>11552</v>
      </c>
      <c r="C3910" s="610" t="s">
        <v>38</v>
      </c>
      <c r="D3910" s="611">
        <v>15.78</v>
      </c>
    </row>
    <row r="3911" spans="1:4" ht="25.5" x14ac:dyDescent="0.2">
      <c r="A3911" s="608">
        <v>92705</v>
      </c>
      <c r="B3911" s="609" t="s">
        <v>11553</v>
      </c>
      <c r="C3911" s="610" t="s">
        <v>38</v>
      </c>
      <c r="D3911" s="611">
        <v>25.4</v>
      </c>
    </row>
    <row r="3912" spans="1:4" ht="25.5" x14ac:dyDescent="0.2">
      <c r="A3912" s="608">
        <v>92706</v>
      </c>
      <c r="B3912" s="609" t="s">
        <v>11554</v>
      </c>
      <c r="C3912" s="610" t="s">
        <v>38</v>
      </c>
      <c r="D3912" s="611">
        <v>41.07</v>
      </c>
    </row>
    <row r="3913" spans="1:4" ht="25.5" x14ac:dyDescent="0.2">
      <c r="A3913" s="608">
        <v>92889</v>
      </c>
      <c r="B3913" s="609" t="s">
        <v>11555</v>
      </c>
      <c r="C3913" s="610" t="s">
        <v>38</v>
      </c>
      <c r="D3913" s="611">
        <v>76.61</v>
      </c>
    </row>
    <row r="3914" spans="1:4" ht="25.5" x14ac:dyDescent="0.2">
      <c r="A3914" s="608">
        <v>92890</v>
      </c>
      <c r="B3914" s="609" t="s">
        <v>11556</v>
      </c>
      <c r="C3914" s="610" t="s">
        <v>38</v>
      </c>
      <c r="D3914" s="611">
        <v>115.73</v>
      </c>
    </row>
    <row r="3915" spans="1:4" ht="25.5" x14ac:dyDescent="0.2">
      <c r="A3915" s="608">
        <v>92891</v>
      </c>
      <c r="B3915" s="609" t="s">
        <v>11557</v>
      </c>
      <c r="C3915" s="610" t="s">
        <v>38</v>
      </c>
      <c r="D3915" s="611">
        <v>169.3</v>
      </c>
    </row>
    <row r="3916" spans="1:4" ht="38.25" x14ac:dyDescent="0.2">
      <c r="A3916" s="608">
        <v>92892</v>
      </c>
      <c r="B3916" s="609" t="s">
        <v>11558</v>
      </c>
      <c r="C3916" s="610" t="s">
        <v>38</v>
      </c>
      <c r="D3916" s="611">
        <v>33.380000000000003</v>
      </c>
    </row>
    <row r="3917" spans="1:4" ht="38.25" x14ac:dyDescent="0.2">
      <c r="A3917" s="608">
        <v>92893</v>
      </c>
      <c r="B3917" s="609" t="s">
        <v>11559</v>
      </c>
      <c r="C3917" s="610" t="s">
        <v>38</v>
      </c>
      <c r="D3917" s="611">
        <v>47.27</v>
      </c>
    </row>
    <row r="3918" spans="1:4" ht="38.25" x14ac:dyDescent="0.2">
      <c r="A3918" s="608">
        <v>92894</v>
      </c>
      <c r="B3918" s="609" t="s">
        <v>11560</v>
      </c>
      <c r="C3918" s="610" t="s">
        <v>38</v>
      </c>
      <c r="D3918" s="611">
        <v>56.4</v>
      </c>
    </row>
    <row r="3919" spans="1:4" ht="38.25" x14ac:dyDescent="0.2">
      <c r="A3919" s="608">
        <v>92895</v>
      </c>
      <c r="B3919" s="609" t="s">
        <v>11561</v>
      </c>
      <c r="C3919" s="610" t="s">
        <v>38</v>
      </c>
      <c r="D3919" s="611">
        <v>76.59</v>
      </c>
    </row>
    <row r="3920" spans="1:4" ht="38.25" x14ac:dyDescent="0.2">
      <c r="A3920" s="608">
        <v>92896</v>
      </c>
      <c r="B3920" s="609" t="s">
        <v>11562</v>
      </c>
      <c r="C3920" s="610" t="s">
        <v>38</v>
      </c>
      <c r="D3920" s="611">
        <v>116.74</v>
      </c>
    </row>
    <row r="3921" spans="1:4" ht="38.25" x14ac:dyDescent="0.2">
      <c r="A3921" s="608">
        <v>92897</v>
      </c>
      <c r="B3921" s="609" t="s">
        <v>11563</v>
      </c>
      <c r="C3921" s="610" t="s">
        <v>38</v>
      </c>
      <c r="D3921" s="611">
        <v>171.38</v>
      </c>
    </row>
    <row r="3922" spans="1:4" ht="38.25" x14ac:dyDescent="0.2">
      <c r="A3922" s="608">
        <v>92898</v>
      </c>
      <c r="B3922" s="609" t="s">
        <v>11564</v>
      </c>
      <c r="C3922" s="610" t="s">
        <v>38</v>
      </c>
      <c r="D3922" s="611">
        <v>27.79</v>
      </c>
    </row>
    <row r="3923" spans="1:4" ht="38.25" x14ac:dyDescent="0.2">
      <c r="A3923" s="608">
        <v>92899</v>
      </c>
      <c r="B3923" s="609" t="s">
        <v>11565</v>
      </c>
      <c r="C3923" s="610" t="s">
        <v>38</v>
      </c>
      <c r="D3923" s="611">
        <v>40.909999999999997</v>
      </c>
    </row>
    <row r="3924" spans="1:4" ht="38.25" x14ac:dyDescent="0.2">
      <c r="A3924" s="608">
        <v>92900</v>
      </c>
      <c r="B3924" s="609" t="s">
        <v>11566</v>
      </c>
      <c r="C3924" s="610" t="s">
        <v>38</v>
      </c>
      <c r="D3924" s="611">
        <v>49.16</v>
      </c>
    </row>
    <row r="3925" spans="1:4" ht="38.25" x14ac:dyDescent="0.2">
      <c r="A3925" s="608">
        <v>92901</v>
      </c>
      <c r="B3925" s="609" t="s">
        <v>11567</v>
      </c>
      <c r="C3925" s="610" t="s">
        <v>38</v>
      </c>
      <c r="D3925" s="611">
        <v>68.239999999999995</v>
      </c>
    </row>
    <row r="3926" spans="1:4" ht="38.25" x14ac:dyDescent="0.2">
      <c r="A3926" s="608">
        <v>92902</v>
      </c>
      <c r="B3926" s="609" t="s">
        <v>11568</v>
      </c>
      <c r="C3926" s="610" t="s">
        <v>38</v>
      </c>
      <c r="D3926" s="611">
        <v>106.74</v>
      </c>
    </row>
    <row r="3927" spans="1:4" ht="38.25" x14ac:dyDescent="0.2">
      <c r="A3927" s="608">
        <v>92903</v>
      </c>
      <c r="B3927" s="609" t="s">
        <v>11569</v>
      </c>
      <c r="C3927" s="610" t="s">
        <v>38</v>
      </c>
      <c r="D3927" s="611">
        <v>159.76</v>
      </c>
    </row>
    <row r="3928" spans="1:4" ht="38.25" x14ac:dyDescent="0.2">
      <c r="A3928" s="608">
        <v>92904</v>
      </c>
      <c r="B3928" s="609" t="s">
        <v>11570</v>
      </c>
      <c r="C3928" s="610" t="s">
        <v>38</v>
      </c>
      <c r="D3928" s="611">
        <v>18.87</v>
      </c>
    </row>
    <row r="3929" spans="1:4" ht="38.25" x14ac:dyDescent="0.2">
      <c r="A3929" s="608">
        <v>92905</v>
      </c>
      <c r="B3929" s="609" t="s">
        <v>11571</v>
      </c>
      <c r="C3929" s="610" t="s">
        <v>38</v>
      </c>
      <c r="D3929" s="611">
        <v>27.03</v>
      </c>
    </row>
    <row r="3930" spans="1:4" ht="38.25" x14ac:dyDescent="0.2">
      <c r="A3930" s="608">
        <v>92906</v>
      </c>
      <c r="B3930" s="609" t="s">
        <v>11572</v>
      </c>
      <c r="C3930" s="610" t="s">
        <v>38</v>
      </c>
      <c r="D3930" s="611">
        <v>33.14</v>
      </c>
    </row>
    <row r="3931" spans="1:4" ht="38.25" x14ac:dyDescent="0.2">
      <c r="A3931" s="608">
        <v>92907</v>
      </c>
      <c r="B3931" s="609" t="s">
        <v>11573</v>
      </c>
      <c r="C3931" s="610" t="s">
        <v>38</v>
      </c>
      <c r="D3931" s="611">
        <v>41.44</v>
      </c>
    </row>
    <row r="3932" spans="1:4" ht="38.25" x14ac:dyDescent="0.2">
      <c r="A3932" s="608">
        <v>92908</v>
      </c>
      <c r="B3932" s="609" t="s">
        <v>11574</v>
      </c>
      <c r="C3932" s="610" t="s">
        <v>38</v>
      </c>
      <c r="D3932" s="611">
        <v>41.44</v>
      </c>
    </row>
    <row r="3933" spans="1:4" ht="25.5" x14ac:dyDescent="0.2">
      <c r="A3933" s="608">
        <v>92909</v>
      </c>
      <c r="B3933" s="609" t="s">
        <v>11575</v>
      </c>
      <c r="C3933" s="610" t="s">
        <v>38</v>
      </c>
      <c r="D3933" s="611">
        <v>41.44</v>
      </c>
    </row>
    <row r="3934" spans="1:4" ht="38.25" x14ac:dyDescent="0.2">
      <c r="A3934" s="608">
        <v>92910</v>
      </c>
      <c r="B3934" s="609" t="s">
        <v>11576</v>
      </c>
      <c r="C3934" s="610" t="s">
        <v>38</v>
      </c>
      <c r="D3934" s="611">
        <v>59.71</v>
      </c>
    </row>
    <row r="3935" spans="1:4" ht="38.25" x14ac:dyDescent="0.2">
      <c r="A3935" s="608">
        <v>92911</v>
      </c>
      <c r="B3935" s="609" t="s">
        <v>11577</v>
      </c>
      <c r="C3935" s="610" t="s">
        <v>38</v>
      </c>
      <c r="D3935" s="611">
        <v>59.71</v>
      </c>
    </row>
    <row r="3936" spans="1:4" ht="38.25" x14ac:dyDescent="0.2">
      <c r="A3936" s="608">
        <v>92912</v>
      </c>
      <c r="B3936" s="609" t="s">
        <v>11578</v>
      </c>
      <c r="C3936" s="610" t="s">
        <v>38</v>
      </c>
      <c r="D3936" s="611">
        <v>79.760000000000005</v>
      </c>
    </row>
    <row r="3937" spans="1:4" ht="38.25" x14ac:dyDescent="0.2">
      <c r="A3937" s="608">
        <v>92913</v>
      </c>
      <c r="B3937" s="609" t="s">
        <v>11579</v>
      </c>
      <c r="C3937" s="610" t="s">
        <v>38</v>
      </c>
      <c r="D3937" s="611">
        <v>81.53</v>
      </c>
    </row>
    <row r="3938" spans="1:4" ht="25.5" x14ac:dyDescent="0.2">
      <c r="A3938" s="608">
        <v>92914</v>
      </c>
      <c r="B3938" s="609" t="s">
        <v>11580</v>
      </c>
      <c r="C3938" s="610" t="s">
        <v>38</v>
      </c>
      <c r="D3938" s="611">
        <v>81.53</v>
      </c>
    </row>
    <row r="3939" spans="1:4" ht="38.25" x14ac:dyDescent="0.2">
      <c r="A3939" s="608">
        <v>92918</v>
      </c>
      <c r="B3939" s="609" t="s">
        <v>11581</v>
      </c>
      <c r="C3939" s="610" t="s">
        <v>38</v>
      </c>
      <c r="D3939" s="611">
        <v>22.18</v>
      </c>
    </row>
    <row r="3940" spans="1:4" ht="38.25" x14ac:dyDescent="0.2">
      <c r="A3940" s="608">
        <v>92920</v>
      </c>
      <c r="B3940" s="609" t="s">
        <v>11582</v>
      </c>
      <c r="C3940" s="610" t="s">
        <v>38</v>
      </c>
      <c r="D3940" s="611">
        <v>22.33</v>
      </c>
    </row>
    <row r="3941" spans="1:4" ht="38.25" x14ac:dyDescent="0.2">
      <c r="A3941" s="608">
        <v>92925</v>
      </c>
      <c r="B3941" s="609" t="s">
        <v>11583</v>
      </c>
      <c r="C3941" s="610" t="s">
        <v>38</v>
      </c>
      <c r="D3941" s="611">
        <v>27.38</v>
      </c>
    </row>
    <row r="3942" spans="1:4" ht="38.25" x14ac:dyDescent="0.2">
      <c r="A3942" s="608">
        <v>92926</v>
      </c>
      <c r="B3942" s="609" t="s">
        <v>11584</v>
      </c>
      <c r="C3942" s="610" t="s">
        <v>38</v>
      </c>
      <c r="D3942" s="611">
        <v>27.38</v>
      </c>
    </row>
    <row r="3943" spans="1:4" ht="38.25" x14ac:dyDescent="0.2">
      <c r="A3943" s="608">
        <v>92927</v>
      </c>
      <c r="B3943" s="609" t="s">
        <v>11585</v>
      </c>
      <c r="C3943" s="610" t="s">
        <v>38</v>
      </c>
      <c r="D3943" s="611">
        <v>27.38</v>
      </c>
    </row>
    <row r="3944" spans="1:4" ht="38.25" x14ac:dyDescent="0.2">
      <c r="A3944" s="608">
        <v>92928</v>
      </c>
      <c r="B3944" s="609" t="s">
        <v>11586</v>
      </c>
      <c r="C3944" s="610" t="s">
        <v>38</v>
      </c>
      <c r="D3944" s="611">
        <v>31.27</v>
      </c>
    </row>
    <row r="3945" spans="1:4" ht="38.25" x14ac:dyDescent="0.2">
      <c r="A3945" s="608">
        <v>92929</v>
      </c>
      <c r="B3945" s="609" t="s">
        <v>11587</v>
      </c>
      <c r="C3945" s="610" t="s">
        <v>38</v>
      </c>
      <c r="D3945" s="611">
        <v>31.27</v>
      </c>
    </row>
    <row r="3946" spans="1:4" ht="38.25" x14ac:dyDescent="0.2">
      <c r="A3946" s="608">
        <v>92930</v>
      </c>
      <c r="B3946" s="609" t="s">
        <v>11588</v>
      </c>
      <c r="C3946" s="610" t="s">
        <v>38</v>
      </c>
      <c r="D3946" s="611">
        <v>31.27</v>
      </c>
    </row>
    <row r="3947" spans="1:4" ht="38.25" x14ac:dyDescent="0.2">
      <c r="A3947" s="608">
        <v>92931</v>
      </c>
      <c r="B3947" s="609" t="s">
        <v>11589</v>
      </c>
      <c r="C3947" s="610" t="s">
        <v>38</v>
      </c>
      <c r="D3947" s="611">
        <v>41.42</v>
      </c>
    </row>
    <row r="3948" spans="1:4" ht="38.25" x14ac:dyDescent="0.2">
      <c r="A3948" s="608">
        <v>92932</v>
      </c>
      <c r="B3948" s="609" t="s">
        <v>11590</v>
      </c>
      <c r="C3948" s="610" t="s">
        <v>38</v>
      </c>
      <c r="D3948" s="611">
        <v>41.42</v>
      </c>
    </row>
    <row r="3949" spans="1:4" ht="38.25" x14ac:dyDescent="0.2">
      <c r="A3949" s="608">
        <v>92933</v>
      </c>
      <c r="B3949" s="609" t="s">
        <v>11591</v>
      </c>
      <c r="C3949" s="610" t="s">
        <v>38</v>
      </c>
      <c r="D3949" s="611">
        <v>41.42</v>
      </c>
    </row>
    <row r="3950" spans="1:4" ht="38.25" x14ac:dyDescent="0.2">
      <c r="A3950" s="608">
        <v>92934</v>
      </c>
      <c r="B3950" s="609" t="s">
        <v>11592</v>
      </c>
      <c r="C3950" s="610" t="s">
        <v>38</v>
      </c>
      <c r="D3950" s="611">
        <v>60.72</v>
      </c>
    </row>
    <row r="3951" spans="1:4" ht="38.25" x14ac:dyDescent="0.2">
      <c r="A3951" s="608">
        <v>92935</v>
      </c>
      <c r="B3951" s="609" t="s">
        <v>11593</v>
      </c>
      <c r="C3951" s="610" t="s">
        <v>38</v>
      </c>
      <c r="D3951" s="611">
        <v>60.72</v>
      </c>
    </row>
    <row r="3952" spans="1:4" ht="38.25" x14ac:dyDescent="0.2">
      <c r="A3952" s="608">
        <v>92936</v>
      </c>
      <c r="B3952" s="609" t="s">
        <v>11594</v>
      </c>
      <c r="C3952" s="610" t="s">
        <v>38</v>
      </c>
      <c r="D3952" s="611">
        <v>83.61</v>
      </c>
    </row>
    <row r="3953" spans="1:4" ht="38.25" x14ac:dyDescent="0.2">
      <c r="A3953" s="608">
        <v>92937</v>
      </c>
      <c r="B3953" s="609" t="s">
        <v>11595</v>
      </c>
      <c r="C3953" s="610" t="s">
        <v>38</v>
      </c>
      <c r="D3953" s="611">
        <v>83.61</v>
      </c>
    </row>
    <row r="3954" spans="1:4" ht="38.25" x14ac:dyDescent="0.2">
      <c r="A3954" s="608">
        <v>92938</v>
      </c>
      <c r="B3954" s="609" t="s">
        <v>11596</v>
      </c>
      <c r="C3954" s="610" t="s">
        <v>38</v>
      </c>
      <c r="D3954" s="611">
        <v>16.59</v>
      </c>
    </row>
    <row r="3955" spans="1:4" ht="38.25" x14ac:dyDescent="0.2">
      <c r="A3955" s="608">
        <v>92939</v>
      </c>
      <c r="B3955" s="609" t="s">
        <v>11597</v>
      </c>
      <c r="C3955" s="610" t="s">
        <v>38</v>
      </c>
      <c r="D3955" s="611">
        <v>16.739999999999998</v>
      </c>
    </row>
    <row r="3956" spans="1:4" ht="38.25" x14ac:dyDescent="0.2">
      <c r="A3956" s="608">
        <v>92940</v>
      </c>
      <c r="B3956" s="609" t="s">
        <v>11598</v>
      </c>
      <c r="C3956" s="610" t="s">
        <v>38</v>
      </c>
      <c r="D3956" s="611">
        <v>21.02</v>
      </c>
    </row>
    <row r="3957" spans="1:4" ht="38.25" x14ac:dyDescent="0.2">
      <c r="A3957" s="608">
        <v>92941</v>
      </c>
      <c r="B3957" s="609" t="s">
        <v>11599</v>
      </c>
      <c r="C3957" s="610" t="s">
        <v>38</v>
      </c>
      <c r="D3957" s="611">
        <v>21.02</v>
      </c>
    </row>
    <row r="3958" spans="1:4" ht="38.25" x14ac:dyDescent="0.2">
      <c r="A3958" s="608">
        <v>92942</v>
      </c>
      <c r="B3958" s="609" t="s">
        <v>11600</v>
      </c>
      <c r="C3958" s="610" t="s">
        <v>38</v>
      </c>
      <c r="D3958" s="611">
        <v>21.02</v>
      </c>
    </row>
    <row r="3959" spans="1:4" ht="38.25" x14ac:dyDescent="0.2">
      <c r="A3959" s="608">
        <v>92943</v>
      </c>
      <c r="B3959" s="609" t="s">
        <v>11601</v>
      </c>
      <c r="C3959" s="610" t="s">
        <v>38</v>
      </c>
      <c r="D3959" s="611">
        <v>24.03</v>
      </c>
    </row>
    <row r="3960" spans="1:4" ht="38.25" x14ac:dyDescent="0.2">
      <c r="A3960" s="608">
        <v>92944</v>
      </c>
      <c r="B3960" s="609" t="s">
        <v>11602</v>
      </c>
      <c r="C3960" s="610" t="s">
        <v>38</v>
      </c>
      <c r="D3960" s="611">
        <v>24.03</v>
      </c>
    </row>
    <row r="3961" spans="1:4" ht="38.25" x14ac:dyDescent="0.2">
      <c r="A3961" s="608">
        <v>92945</v>
      </c>
      <c r="B3961" s="609" t="s">
        <v>11603</v>
      </c>
      <c r="C3961" s="610" t="s">
        <v>38</v>
      </c>
      <c r="D3961" s="611">
        <v>24.03</v>
      </c>
    </row>
    <row r="3962" spans="1:4" ht="38.25" x14ac:dyDescent="0.2">
      <c r="A3962" s="608">
        <v>92946</v>
      </c>
      <c r="B3962" s="609" t="s">
        <v>11604</v>
      </c>
      <c r="C3962" s="610" t="s">
        <v>38</v>
      </c>
      <c r="D3962" s="611">
        <v>33.07</v>
      </c>
    </row>
    <row r="3963" spans="1:4" ht="38.25" x14ac:dyDescent="0.2">
      <c r="A3963" s="608">
        <v>92947</v>
      </c>
      <c r="B3963" s="609" t="s">
        <v>11605</v>
      </c>
      <c r="C3963" s="610" t="s">
        <v>38</v>
      </c>
      <c r="D3963" s="611">
        <v>33.07</v>
      </c>
    </row>
    <row r="3964" spans="1:4" ht="38.25" x14ac:dyDescent="0.2">
      <c r="A3964" s="608">
        <v>92948</v>
      </c>
      <c r="B3964" s="609" t="s">
        <v>11606</v>
      </c>
      <c r="C3964" s="610" t="s">
        <v>38</v>
      </c>
      <c r="D3964" s="611">
        <v>33.07</v>
      </c>
    </row>
    <row r="3965" spans="1:4" ht="38.25" x14ac:dyDescent="0.2">
      <c r="A3965" s="608">
        <v>92949</v>
      </c>
      <c r="B3965" s="609" t="s">
        <v>11607</v>
      </c>
      <c r="C3965" s="610" t="s">
        <v>38</v>
      </c>
      <c r="D3965" s="611">
        <v>50.72</v>
      </c>
    </row>
    <row r="3966" spans="1:4" ht="38.25" x14ac:dyDescent="0.2">
      <c r="A3966" s="608">
        <v>92950</v>
      </c>
      <c r="B3966" s="609" t="s">
        <v>11608</v>
      </c>
      <c r="C3966" s="610" t="s">
        <v>38</v>
      </c>
      <c r="D3966" s="611">
        <v>50.72</v>
      </c>
    </row>
    <row r="3967" spans="1:4" ht="38.25" x14ac:dyDescent="0.2">
      <c r="A3967" s="608">
        <v>92951</v>
      </c>
      <c r="B3967" s="609" t="s">
        <v>11609</v>
      </c>
      <c r="C3967" s="610" t="s">
        <v>38</v>
      </c>
      <c r="D3967" s="611">
        <v>71.989999999999995</v>
      </c>
    </row>
    <row r="3968" spans="1:4" ht="38.25" x14ac:dyDescent="0.2">
      <c r="A3968" s="608">
        <v>92952</v>
      </c>
      <c r="B3968" s="609" t="s">
        <v>11610</v>
      </c>
      <c r="C3968" s="610" t="s">
        <v>38</v>
      </c>
      <c r="D3968" s="611">
        <v>71.989999999999995</v>
      </c>
    </row>
    <row r="3969" spans="1:4" ht="38.25" x14ac:dyDescent="0.2">
      <c r="A3969" s="608">
        <v>92953</v>
      </c>
      <c r="B3969" s="609" t="s">
        <v>11611</v>
      </c>
      <c r="C3969" s="610" t="s">
        <v>38</v>
      </c>
      <c r="D3969" s="611">
        <v>14.39</v>
      </c>
    </row>
    <row r="3970" spans="1:4" ht="25.5" x14ac:dyDescent="0.2">
      <c r="A3970" s="608">
        <v>93050</v>
      </c>
      <c r="B3970" s="609" t="s">
        <v>4340</v>
      </c>
      <c r="C3970" s="610" t="s">
        <v>38</v>
      </c>
      <c r="D3970" s="611">
        <v>7.98</v>
      </c>
    </row>
    <row r="3971" spans="1:4" ht="38.25" x14ac:dyDescent="0.2">
      <c r="A3971" s="608">
        <v>93051</v>
      </c>
      <c r="B3971" s="609" t="s">
        <v>4341</v>
      </c>
      <c r="C3971" s="610" t="s">
        <v>38</v>
      </c>
      <c r="D3971" s="611">
        <v>7.34</v>
      </c>
    </row>
    <row r="3972" spans="1:4" ht="25.5" x14ac:dyDescent="0.2">
      <c r="A3972" s="608">
        <v>93052</v>
      </c>
      <c r="B3972" s="609" t="s">
        <v>4342</v>
      </c>
      <c r="C3972" s="610" t="s">
        <v>38</v>
      </c>
      <c r="D3972" s="611">
        <v>365.37</v>
      </c>
    </row>
    <row r="3973" spans="1:4" ht="25.5" x14ac:dyDescent="0.2">
      <c r="A3973" s="608">
        <v>93054</v>
      </c>
      <c r="B3973" s="609" t="s">
        <v>4343</v>
      </c>
      <c r="C3973" s="610" t="s">
        <v>38</v>
      </c>
      <c r="D3973" s="611">
        <v>15.43</v>
      </c>
    </row>
    <row r="3974" spans="1:4" ht="38.25" x14ac:dyDescent="0.2">
      <c r="A3974" s="608">
        <v>93055</v>
      </c>
      <c r="B3974" s="609" t="s">
        <v>4344</v>
      </c>
      <c r="C3974" s="610" t="s">
        <v>38</v>
      </c>
      <c r="D3974" s="611">
        <v>31.65</v>
      </c>
    </row>
    <row r="3975" spans="1:4" ht="25.5" x14ac:dyDescent="0.2">
      <c r="A3975" s="608">
        <v>93056</v>
      </c>
      <c r="B3975" s="609" t="s">
        <v>4345</v>
      </c>
      <c r="C3975" s="610" t="s">
        <v>38</v>
      </c>
      <c r="D3975" s="611">
        <v>11.71</v>
      </c>
    </row>
    <row r="3976" spans="1:4" ht="38.25" x14ac:dyDescent="0.2">
      <c r="A3976" s="608">
        <v>93057</v>
      </c>
      <c r="B3976" s="609" t="s">
        <v>4346</v>
      </c>
      <c r="C3976" s="610" t="s">
        <v>38</v>
      </c>
      <c r="D3976" s="611">
        <v>10.199999999999999</v>
      </c>
    </row>
    <row r="3977" spans="1:4" ht="25.5" x14ac:dyDescent="0.2">
      <c r="A3977" s="608">
        <v>93058</v>
      </c>
      <c r="B3977" s="609" t="s">
        <v>4347</v>
      </c>
      <c r="C3977" s="610" t="s">
        <v>38</v>
      </c>
      <c r="D3977" s="611">
        <v>401.77</v>
      </c>
    </row>
    <row r="3978" spans="1:4" ht="25.5" x14ac:dyDescent="0.2">
      <c r="A3978" s="608">
        <v>93059</v>
      </c>
      <c r="B3978" s="609" t="s">
        <v>4348</v>
      </c>
      <c r="C3978" s="610" t="s">
        <v>38</v>
      </c>
      <c r="D3978" s="611">
        <v>21.22</v>
      </c>
    </row>
    <row r="3979" spans="1:4" ht="38.25" x14ac:dyDescent="0.2">
      <c r="A3979" s="608">
        <v>93060</v>
      </c>
      <c r="B3979" s="609" t="s">
        <v>4349</v>
      </c>
      <c r="C3979" s="610" t="s">
        <v>38</v>
      </c>
      <c r="D3979" s="611">
        <v>55.23</v>
      </c>
    </row>
    <row r="3980" spans="1:4" ht="25.5" x14ac:dyDescent="0.2">
      <c r="A3980" s="608">
        <v>93061</v>
      </c>
      <c r="B3980" s="609" t="s">
        <v>4350</v>
      </c>
      <c r="C3980" s="610" t="s">
        <v>38</v>
      </c>
      <c r="D3980" s="611">
        <v>22.08</v>
      </c>
    </row>
    <row r="3981" spans="1:4" ht="38.25" x14ac:dyDescent="0.2">
      <c r="A3981" s="608">
        <v>93062</v>
      </c>
      <c r="B3981" s="609" t="s">
        <v>4351</v>
      </c>
      <c r="C3981" s="610" t="s">
        <v>38</v>
      </c>
      <c r="D3981" s="611">
        <v>19.14</v>
      </c>
    </row>
    <row r="3982" spans="1:4" ht="25.5" x14ac:dyDescent="0.2">
      <c r="A3982" s="608">
        <v>93063</v>
      </c>
      <c r="B3982" s="609" t="s">
        <v>4352</v>
      </c>
      <c r="C3982" s="610" t="s">
        <v>38</v>
      </c>
      <c r="D3982" s="611">
        <v>460.18</v>
      </c>
    </row>
    <row r="3983" spans="1:4" ht="25.5" x14ac:dyDescent="0.2">
      <c r="A3983" s="608">
        <v>93064</v>
      </c>
      <c r="B3983" s="609" t="s">
        <v>4353</v>
      </c>
      <c r="C3983" s="610" t="s">
        <v>38</v>
      </c>
      <c r="D3983" s="611">
        <v>34.17</v>
      </c>
    </row>
    <row r="3984" spans="1:4" ht="38.25" x14ac:dyDescent="0.2">
      <c r="A3984" s="608">
        <v>93065</v>
      </c>
      <c r="B3984" s="609" t="s">
        <v>4354</v>
      </c>
      <c r="C3984" s="610" t="s">
        <v>38</v>
      </c>
      <c r="D3984" s="611">
        <v>32</v>
      </c>
    </row>
    <row r="3985" spans="1:4" ht="25.5" x14ac:dyDescent="0.2">
      <c r="A3985" s="608">
        <v>93066</v>
      </c>
      <c r="B3985" s="609" t="s">
        <v>4355</v>
      </c>
      <c r="C3985" s="610" t="s">
        <v>38</v>
      </c>
      <c r="D3985" s="611">
        <v>577.67999999999995</v>
      </c>
    </row>
    <row r="3986" spans="1:4" ht="25.5" x14ac:dyDescent="0.2">
      <c r="A3986" s="608">
        <v>93067</v>
      </c>
      <c r="B3986" s="609" t="s">
        <v>4356</v>
      </c>
      <c r="C3986" s="610" t="s">
        <v>38</v>
      </c>
      <c r="D3986" s="611">
        <v>50.72</v>
      </c>
    </row>
    <row r="3987" spans="1:4" ht="38.25" x14ac:dyDescent="0.2">
      <c r="A3987" s="608">
        <v>93068</v>
      </c>
      <c r="B3987" s="609" t="s">
        <v>4357</v>
      </c>
      <c r="C3987" s="610" t="s">
        <v>38</v>
      </c>
      <c r="D3987" s="611">
        <v>44.35</v>
      </c>
    </row>
    <row r="3988" spans="1:4" ht="25.5" x14ac:dyDescent="0.2">
      <c r="A3988" s="608">
        <v>93069</v>
      </c>
      <c r="B3988" s="609" t="s">
        <v>4358</v>
      </c>
      <c r="C3988" s="610" t="s">
        <v>38</v>
      </c>
      <c r="D3988" s="611">
        <v>800.62</v>
      </c>
    </row>
    <row r="3989" spans="1:4" ht="25.5" x14ac:dyDescent="0.2">
      <c r="A3989" s="608">
        <v>93070</v>
      </c>
      <c r="B3989" s="609" t="s">
        <v>4359</v>
      </c>
      <c r="C3989" s="610" t="s">
        <v>38</v>
      </c>
      <c r="D3989" s="611">
        <v>128.46</v>
      </c>
    </row>
    <row r="3990" spans="1:4" ht="38.25" x14ac:dyDescent="0.2">
      <c r="A3990" s="608">
        <v>93071</v>
      </c>
      <c r="B3990" s="609" t="s">
        <v>4360</v>
      </c>
      <c r="C3990" s="610" t="s">
        <v>38</v>
      </c>
      <c r="D3990" s="611">
        <v>119.26</v>
      </c>
    </row>
    <row r="3991" spans="1:4" ht="25.5" x14ac:dyDescent="0.2">
      <c r="A3991" s="608">
        <v>93072</v>
      </c>
      <c r="B3991" s="609" t="s">
        <v>4361</v>
      </c>
      <c r="C3991" s="610" t="s">
        <v>38</v>
      </c>
      <c r="D3991" s="611">
        <v>1056.4100000000001</v>
      </c>
    </row>
    <row r="3992" spans="1:4" ht="38.25" x14ac:dyDescent="0.2">
      <c r="A3992" s="608">
        <v>93073</v>
      </c>
      <c r="B3992" s="609" t="s">
        <v>4362</v>
      </c>
      <c r="C3992" s="610" t="s">
        <v>38</v>
      </c>
      <c r="D3992" s="611">
        <v>57.83</v>
      </c>
    </row>
    <row r="3993" spans="1:4" ht="38.25" x14ac:dyDescent="0.2">
      <c r="A3993" s="608">
        <v>93074</v>
      </c>
      <c r="B3993" s="609" t="s">
        <v>4363</v>
      </c>
      <c r="C3993" s="610" t="s">
        <v>38</v>
      </c>
      <c r="D3993" s="611">
        <v>8.44</v>
      </c>
    </row>
    <row r="3994" spans="1:4" ht="38.25" x14ac:dyDescent="0.2">
      <c r="A3994" s="608">
        <v>93075</v>
      </c>
      <c r="B3994" s="609" t="s">
        <v>4364</v>
      </c>
      <c r="C3994" s="610" t="s">
        <v>38</v>
      </c>
      <c r="D3994" s="611">
        <v>14.51</v>
      </c>
    </row>
    <row r="3995" spans="1:4" ht="38.25" x14ac:dyDescent="0.2">
      <c r="A3995" s="608">
        <v>93076</v>
      </c>
      <c r="B3995" s="609" t="s">
        <v>4365</v>
      </c>
      <c r="C3995" s="610" t="s">
        <v>38</v>
      </c>
      <c r="D3995" s="611">
        <v>13.94</v>
      </c>
    </row>
    <row r="3996" spans="1:4" ht="38.25" x14ac:dyDescent="0.2">
      <c r="A3996" s="608">
        <v>93077</v>
      </c>
      <c r="B3996" s="609" t="s">
        <v>4366</v>
      </c>
      <c r="C3996" s="610" t="s">
        <v>38</v>
      </c>
      <c r="D3996" s="611">
        <v>20.76</v>
      </c>
    </row>
    <row r="3997" spans="1:4" ht="38.25" x14ac:dyDescent="0.2">
      <c r="A3997" s="608">
        <v>93078</v>
      </c>
      <c r="B3997" s="609" t="s">
        <v>4367</v>
      </c>
      <c r="C3997" s="610" t="s">
        <v>38</v>
      </c>
      <c r="D3997" s="611">
        <v>22.54</v>
      </c>
    </row>
    <row r="3998" spans="1:4" ht="38.25" x14ac:dyDescent="0.2">
      <c r="A3998" s="608">
        <v>93079</v>
      </c>
      <c r="B3998" s="609" t="s">
        <v>4368</v>
      </c>
      <c r="C3998" s="610" t="s">
        <v>38</v>
      </c>
      <c r="D3998" s="611">
        <v>19.71</v>
      </c>
    </row>
    <row r="3999" spans="1:4" ht="25.5" x14ac:dyDescent="0.2">
      <c r="A3999" s="608">
        <v>93080</v>
      </c>
      <c r="B3999" s="609" t="s">
        <v>4369</v>
      </c>
      <c r="C3999" s="610" t="s">
        <v>38</v>
      </c>
      <c r="D3999" s="611">
        <v>5.51</v>
      </c>
    </row>
    <row r="4000" spans="1:4" ht="38.25" x14ac:dyDescent="0.2">
      <c r="A4000" s="608">
        <v>93081</v>
      </c>
      <c r="B4000" s="609" t="s">
        <v>4370</v>
      </c>
      <c r="C4000" s="610" t="s">
        <v>38</v>
      </c>
      <c r="D4000" s="611">
        <v>13.21</v>
      </c>
    </row>
    <row r="4001" spans="1:4" ht="38.25" x14ac:dyDescent="0.2">
      <c r="A4001" s="608">
        <v>93082</v>
      </c>
      <c r="B4001" s="609" t="s">
        <v>4371</v>
      </c>
      <c r="C4001" s="610" t="s">
        <v>38</v>
      </c>
      <c r="D4001" s="611">
        <v>16.28</v>
      </c>
    </row>
    <row r="4002" spans="1:4" ht="25.5" x14ac:dyDescent="0.2">
      <c r="A4002" s="608">
        <v>93083</v>
      </c>
      <c r="B4002" s="609" t="s">
        <v>4372</v>
      </c>
      <c r="C4002" s="610" t="s">
        <v>38</v>
      </c>
      <c r="D4002" s="611">
        <v>315.73</v>
      </c>
    </row>
    <row r="4003" spans="1:4" ht="25.5" x14ac:dyDescent="0.2">
      <c r="A4003" s="608">
        <v>93084</v>
      </c>
      <c r="B4003" s="609" t="s">
        <v>4373</v>
      </c>
      <c r="C4003" s="610" t="s">
        <v>38</v>
      </c>
      <c r="D4003" s="611">
        <v>9.23</v>
      </c>
    </row>
    <row r="4004" spans="1:4" ht="38.25" x14ac:dyDescent="0.2">
      <c r="A4004" s="608">
        <v>93085</v>
      </c>
      <c r="B4004" s="609" t="s">
        <v>4374</v>
      </c>
      <c r="C4004" s="610" t="s">
        <v>38</v>
      </c>
      <c r="D4004" s="611">
        <v>8.59</v>
      </c>
    </row>
    <row r="4005" spans="1:4" ht="25.5" x14ac:dyDescent="0.2">
      <c r="A4005" s="608">
        <v>93086</v>
      </c>
      <c r="B4005" s="609" t="s">
        <v>4375</v>
      </c>
      <c r="C4005" s="610" t="s">
        <v>38</v>
      </c>
      <c r="D4005" s="611">
        <v>366.62</v>
      </c>
    </row>
    <row r="4006" spans="1:4" ht="38.25" x14ac:dyDescent="0.2">
      <c r="A4006" s="608">
        <v>93087</v>
      </c>
      <c r="B4006" s="609" t="s">
        <v>4376</v>
      </c>
      <c r="C4006" s="610" t="s">
        <v>38</v>
      </c>
      <c r="D4006" s="611">
        <v>14.3</v>
      </c>
    </row>
    <row r="4007" spans="1:4" ht="38.25" x14ac:dyDescent="0.2">
      <c r="A4007" s="608">
        <v>93088</v>
      </c>
      <c r="B4007" s="609" t="s">
        <v>4377</v>
      </c>
      <c r="C4007" s="610" t="s">
        <v>38</v>
      </c>
      <c r="D4007" s="611">
        <v>16.87</v>
      </c>
    </row>
    <row r="4008" spans="1:4" ht="38.25" x14ac:dyDescent="0.2">
      <c r="A4008" s="608">
        <v>93089</v>
      </c>
      <c r="B4008" s="609" t="s">
        <v>4378</v>
      </c>
      <c r="C4008" s="610" t="s">
        <v>38</v>
      </c>
      <c r="D4008" s="611">
        <v>32.9</v>
      </c>
    </row>
    <row r="4009" spans="1:4" ht="25.5" x14ac:dyDescent="0.2">
      <c r="A4009" s="608">
        <v>93090</v>
      </c>
      <c r="B4009" s="609" t="s">
        <v>4379</v>
      </c>
      <c r="C4009" s="610" t="s">
        <v>38</v>
      </c>
      <c r="D4009" s="611">
        <v>12.97</v>
      </c>
    </row>
    <row r="4010" spans="1:4" ht="38.25" x14ac:dyDescent="0.2">
      <c r="A4010" s="608">
        <v>93091</v>
      </c>
      <c r="B4010" s="609" t="s">
        <v>4380</v>
      </c>
      <c r="C4010" s="610" t="s">
        <v>38</v>
      </c>
      <c r="D4010" s="611">
        <v>11.46</v>
      </c>
    </row>
    <row r="4011" spans="1:4" ht="25.5" x14ac:dyDescent="0.2">
      <c r="A4011" s="608">
        <v>93092</v>
      </c>
      <c r="B4011" s="609" t="s">
        <v>4381</v>
      </c>
      <c r="C4011" s="610" t="s">
        <v>38</v>
      </c>
      <c r="D4011" s="611">
        <v>403.03</v>
      </c>
    </row>
    <row r="4012" spans="1:4" ht="38.25" x14ac:dyDescent="0.2">
      <c r="A4012" s="608">
        <v>93093</v>
      </c>
      <c r="B4012" s="609" t="s">
        <v>4382</v>
      </c>
      <c r="C4012" s="610" t="s">
        <v>38</v>
      </c>
      <c r="D4012" s="611">
        <v>22.48</v>
      </c>
    </row>
    <row r="4013" spans="1:4" ht="38.25" x14ac:dyDescent="0.2">
      <c r="A4013" s="608">
        <v>93094</v>
      </c>
      <c r="B4013" s="609" t="s">
        <v>4383</v>
      </c>
      <c r="C4013" s="610" t="s">
        <v>38</v>
      </c>
      <c r="D4013" s="611">
        <v>56.49</v>
      </c>
    </row>
    <row r="4014" spans="1:4" ht="38.25" x14ac:dyDescent="0.2">
      <c r="A4014" s="608">
        <v>93095</v>
      </c>
      <c r="B4014" s="609" t="s">
        <v>4384</v>
      </c>
      <c r="C4014" s="610" t="s">
        <v>38</v>
      </c>
      <c r="D4014" s="611">
        <v>42.14</v>
      </c>
    </row>
    <row r="4015" spans="1:4" ht="38.25" x14ac:dyDescent="0.2">
      <c r="A4015" s="608">
        <v>93096</v>
      </c>
      <c r="B4015" s="609" t="s">
        <v>4385</v>
      </c>
      <c r="C4015" s="610" t="s">
        <v>38</v>
      </c>
      <c r="D4015" s="611">
        <v>60.31</v>
      </c>
    </row>
    <row r="4016" spans="1:4" ht="38.25" x14ac:dyDescent="0.2">
      <c r="A4016" s="608">
        <v>93097</v>
      </c>
      <c r="B4016" s="609" t="s">
        <v>4386</v>
      </c>
      <c r="C4016" s="610" t="s">
        <v>38</v>
      </c>
      <c r="D4016" s="611">
        <v>8.6</v>
      </c>
    </row>
    <row r="4017" spans="1:4" ht="38.25" x14ac:dyDescent="0.2">
      <c r="A4017" s="608">
        <v>93098</v>
      </c>
      <c r="B4017" s="609" t="s">
        <v>4387</v>
      </c>
      <c r="C4017" s="610" t="s">
        <v>38</v>
      </c>
      <c r="D4017" s="611">
        <v>14.67</v>
      </c>
    </row>
    <row r="4018" spans="1:4" ht="38.25" x14ac:dyDescent="0.2">
      <c r="A4018" s="608">
        <v>93099</v>
      </c>
      <c r="B4018" s="609" t="s">
        <v>4388</v>
      </c>
      <c r="C4018" s="610" t="s">
        <v>38</v>
      </c>
      <c r="D4018" s="611">
        <v>15.66</v>
      </c>
    </row>
    <row r="4019" spans="1:4" ht="38.25" x14ac:dyDescent="0.2">
      <c r="A4019" s="608">
        <v>93100</v>
      </c>
      <c r="B4019" s="609" t="s">
        <v>4389</v>
      </c>
      <c r="C4019" s="610" t="s">
        <v>38</v>
      </c>
      <c r="D4019" s="611">
        <v>22.48</v>
      </c>
    </row>
    <row r="4020" spans="1:4" ht="38.25" x14ac:dyDescent="0.2">
      <c r="A4020" s="608">
        <v>93101</v>
      </c>
      <c r="B4020" s="609" t="s">
        <v>4390</v>
      </c>
      <c r="C4020" s="610" t="s">
        <v>38</v>
      </c>
      <c r="D4020" s="611">
        <v>24.26</v>
      </c>
    </row>
    <row r="4021" spans="1:4" ht="38.25" x14ac:dyDescent="0.2">
      <c r="A4021" s="608">
        <v>93102</v>
      </c>
      <c r="B4021" s="609" t="s">
        <v>4391</v>
      </c>
      <c r="C4021" s="610" t="s">
        <v>38</v>
      </c>
      <c r="D4021" s="611">
        <v>21.29</v>
      </c>
    </row>
    <row r="4022" spans="1:4" ht="25.5" x14ac:dyDescent="0.2">
      <c r="A4022" s="608">
        <v>93103</v>
      </c>
      <c r="B4022" s="609" t="s">
        <v>4392</v>
      </c>
      <c r="C4022" s="610" t="s">
        <v>38</v>
      </c>
      <c r="D4022" s="611">
        <v>5.64</v>
      </c>
    </row>
    <row r="4023" spans="1:4" ht="38.25" x14ac:dyDescent="0.2">
      <c r="A4023" s="608">
        <v>93104</v>
      </c>
      <c r="B4023" s="609" t="s">
        <v>4393</v>
      </c>
      <c r="C4023" s="610" t="s">
        <v>38</v>
      </c>
      <c r="D4023" s="611">
        <v>13.34</v>
      </c>
    </row>
    <row r="4024" spans="1:4" ht="38.25" x14ac:dyDescent="0.2">
      <c r="A4024" s="608">
        <v>93105</v>
      </c>
      <c r="B4024" s="609" t="s">
        <v>4394</v>
      </c>
      <c r="C4024" s="610" t="s">
        <v>38</v>
      </c>
      <c r="D4024" s="611">
        <v>16.41</v>
      </c>
    </row>
    <row r="4025" spans="1:4" ht="25.5" x14ac:dyDescent="0.2">
      <c r="A4025" s="608">
        <v>93106</v>
      </c>
      <c r="B4025" s="609" t="s">
        <v>4395</v>
      </c>
      <c r="C4025" s="610" t="s">
        <v>38</v>
      </c>
      <c r="D4025" s="611">
        <v>315.86</v>
      </c>
    </row>
    <row r="4026" spans="1:4" ht="25.5" x14ac:dyDescent="0.2">
      <c r="A4026" s="608">
        <v>93107</v>
      </c>
      <c r="B4026" s="609" t="s">
        <v>4396</v>
      </c>
      <c r="C4026" s="610" t="s">
        <v>38</v>
      </c>
      <c r="D4026" s="611">
        <v>10.37</v>
      </c>
    </row>
    <row r="4027" spans="1:4" ht="38.25" x14ac:dyDescent="0.2">
      <c r="A4027" s="608">
        <v>93108</v>
      </c>
      <c r="B4027" s="609" t="s">
        <v>4397</v>
      </c>
      <c r="C4027" s="610" t="s">
        <v>38</v>
      </c>
      <c r="D4027" s="611">
        <v>9.73</v>
      </c>
    </row>
    <row r="4028" spans="1:4" ht="25.5" x14ac:dyDescent="0.2">
      <c r="A4028" s="608">
        <v>93109</v>
      </c>
      <c r="B4028" s="609" t="s">
        <v>4398</v>
      </c>
      <c r="C4028" s="610" t="s">
        <v>38</v>
      </c>
      <c r="D4028" s="611">
        <v>367.76</v>
      </c>
    </row>
    <row r="4029" spans="1:4" ht="38.25" x14ac:dyDescent="0.2">
      <c r="A4029" s="608">
        <v>93110</v>
      </c>
      <c r="B4029" s="609" t="s">
        <v>4399</v>
      </c>
      <c r="C4029" s="610" t="s">
        <v>38</v>
      </c>
      <c r="D4029" s="611">
        <v>15.44</v>
      </c>
    </row>
    <row r="4030" spans="1:4" ht="38.25" x14ac:dyDescent="0.2">
      <c r="A4030" s="608">
        <v>93111</v>
      </c>
      <c r="B4030" s="609" t="s">
        <v>4400</v>
      </c>
      <c r="C4030" s="610" t="s">
        <v>38</v>
      </c>
      <c r="D4030" s="611">
        <v>17.82</v>
      </c>
    </row>
    <row r="4031" spans="1:4" ht="38.25" x14ac:dyDescent="0.2">
      <c r="A4031" s="608">
        <v>93112</v>
      </c>
      <c r="B4031" s="609" t="s">
        <v>4401</v>
      </c>
      <c r="C4031" s="610" t="s">
        <v>38</v>
      </c>
      <c r="D4031" s="611">
        <v>34.04</v>
      </c>
    </row>
    <row r="4032" spans="1:4" ht="25.5" x14ac:dyDescent="0.2">
      <c r="A4032" s="608">
        <v>93113</v>
      </c>
      <c r="B4032" s="609" t="s">
        <v>4402</v>
      </c>
      <c r="C4032" s="610" t="s">
        <v>38</v>
      </c>
      <c r="D4032" s="611">
        <v>15.02</v>
      </c>
    </row>
    <row r="4033" spans="1:4" ht="38.25" x14ac:dyDescent="0.2">
      <c r="A4033" s="608">
        <v>93114</v>
      </c>
      <c r="B4033" s="609" t="s">
        <v>4403</v>
      </c>
      <c r="C4033" s="610" t="s">
        <v>38</v>
      </c>
      <c r="D4033" s="611">
        <v>24.53</v>
      </c>
    </row>
    <row r="4034" spans="1:4" ht="38.25" x14ac:dyDescent="0.2">
      <c r="A4034" s="608">
        <v>93115</v>
      </c>
      <c r="B4034" s="609" t="s">
        <v>4404</v>
      </c>
      <c r="C4034" s="610" t="s">
        <v>38</v>
      </c>
      <c r="D4034" s="611">
        <v>58.54</v>
      </c>
    </row>
    <row r="4035" spans="1:4" ht="25.5" x14ac:dyDescent="0.2">
      <c r="A4035" s="608">
        <v>93116</v>
      </c>
      <c r="B4035" s="609" t="s">
        <v>4405</v>
      </c>
      <c r="C4035" s="610" t="s">
        <v>38</v>
      </c>
      <c r="D4035" s="611">
        <v>405.08</v>
      </c>
    </row>
    <row r="4036" spans="1:4" ht="38.25" x14ac:dyDescent="0.2">
      <c r="A4036" s="608">
        <v>93117</v>
      </c>
      <c r="B4036" s="609" t="s">
        <v>4406</v>
      </c>
      <c r="C4036" s="610" t="s">
        <v>38</v>
      </c>
      <c r="D4036" s="611">
        <v>42.33</v>
      </c>
    </row>
    <row r="4037" spans="1:4" ht="38.25" x14ac:dyDescent="0.2">
      <c r="A4037" s="608">
        <v>93118</v>
      </c>
      <c r="B4037" s="609" t="s">
        <v>4407</v>
      </c>
      <c r="C4037" s="610" t="s">
        <v>38</v>
      </c>
      <c r="D4037" s="611">
        <v>62.58</v>
      </c>
    </row>
    <row r="4038" spans="1:4" ht="25.5" x14ac:dyDescent="0.2">
      <c r="A4038" s="608">
        <v>93119</v>
      </c>
      <c r="B4038" s="609" t="s">
        <v>4408</v>
      </c>
      <c r="C4038" s="610" t="s">
        <v>38</v>
      </c>
      <c r="D4038" s="611">
        <v>12.09</v>
      </c>
    </row>
    <row r="4039" spans="1:4" ht="38.25" x14ac:dyDescent="0.2">
      <c r="A4039" s="608">
        <v>93120</v>
      </c>
      <c r="B4039" s="609" t="s">
        <v>4409</v>
      </c>
      <c r="C4039" s="610" t="s">
        <v>38</v>
      </c>
      <c r="D4039" s="611">
        <v>18.91</v>
      </c>
    </row>
    <row r="4040" spans="1:4" ht="38.25" x14ac:dyDescent="0.2">
      <c r="A4040" s="608">
        <v>93121</v>
      </c>
      <c r="B4040" s="609" t="s">
        <v>4410</v>
      </c>
      <c r="C4040" s="610" t="s">
        <v>38</v>
      </c>
      <c r="D4040" s="611">
        <v>20.69</v>
      </c>
    </row>
    <row r="4041" spans="1:4" ht="25.5" x14ac:dyDescent="0.2">
      <c r="A4041" s="608">
        <v>93122</v>
      </c>
      <c r="B4041" s="609" t="s">
        <v>4411</v>
      </c>
      <c r="C4041" s="610" t="s">
        <v>38</v>
      </c>
      <c r="D4041" s="611">
        <v>17.86</v>
      </c>
    </row>
    <row r="4042" spans="1:4" ht="25.5" x14ac:dyDescent="0.2">
      <c r="A4042" s="608">
        <v>93123</v>
      </c>
      <c r="B4042" s="609" t="s">
        <v>4412</v>
      </c>
      <c r="C4042" s="610" t="s">
        <v>38</v>
      </c>
      <c r="D4042" s="611">
        <v>39.880000000000003</v>
      </c>
    </row>
    <row r="4043" spans="1:4" ht="25.5" x14ac:dyDescent="0.2">
      <c r="A4043" s="608">
        <v>93124</v>
      </c>
      <c r="B4043" s="609" t="s">
        <v>4413</v>
      </c>
      <c r="C4043" s="610" t="s">
        <v>38</v>
      </c>
      <c r="D4043" s="611">
        <v>62.95</v>
      </c>
    </row>
    <row r="4044" spans="1:4" ht="25.5" x14ac:dyDescent="0.2">
      <c r="A4044" s="608">
        <v>93125</v>
      </c>
      <c r="B4044" s="609" t="s">
        <v>4414</v>
      </c>
      <c r="C4044" s="610" t="s">
        <v>38</v>
      </c>
      <c r="D4044" s="611">
        <v>91.75</v>
      </c>
    </row>
    <row r="4045" spans="1:4" ht="25.5" x14ac:dyDescent="0.2">
      <c r="A4045" s="608">
        <v>93126</v>
      </c>
      <c r="B4045" s="609" t="s">
        <v>4415</v>
      </c>
      <c r="C4045" s="610" t="s">
        <v>38</v>
      </c>
      <c r="D4045" s="611">
        <v>204.24</v>
      </c>
    </row>
    <row r="4046" spans="1:4" ht="38.25" x14ac:dyDescent="0.2">
      <c r="A4046" s="608">
        <v>93133</v>
      </c>
      <c r="B4046" s="609" t="s">
        <v>4416</v>
      </c>
      <c r="C4046" s="610" t="s">
        <v>38</v>
      </c>
      <c r="D4046" s="611">
        <v>13.51</v>
      </c>
    </row>
    <row r="4047" spans="1:4" ht="38.25" x14ac:dyDescent="0.2">
      <c r="A4047" s="608">
        <v>94465</v>
      </c>
      <c r="B4047" s="609" t="s">
        <v>2770</v>
      </c>
      <c r="C4047" s="610" t="s">
        <v>38</v>
      </c>
      <c r="D4047" s="611">
        <v>30.46</v>
      </c>
    </row>
    <row r="4048" spans="1:4" ht="38.25" x14ac:dyDescent="0.2">
      <c r="A4048" s="608">
        <v>94466</v>
      </c>
      <c r="B4048" s="609" t="s">
        <v>2771</v>
      </c>
      <c r="C4048" s="610" t="s">
        <v>38</v>
      </c>
      <c r="D4048" s="611">
        <v>30.47</v>
      </c>
    </row>
    <row r="4049" spans="1:4" ht="51" x14ac:dyDescent="0.2">
      <c r="A4049" s="608">
        <v>94467</v>
      </c>
      <c r="B4049" s="609" t="s">
        <v>2772</v>
      </c>
      <c r="C4049" s="610" t="s">
        <v>38</v>
      </c>
      <c r="D4049" s="611">
        <v>46.66</v>
      </c>
    </row>
    <row r="4050" spans="1:4" ht="51" x14ac:dyDescent="0.2">
      <c r="A4050" s="608">
        <v>94468</v>
      </c>
      <c r="B4050" s="609" t="s">
        <v>2773</v>
      </c>
      <c r="C4050" s="610" t="s">
        <v>38</v>
      </c>
      <c r="D4050" s="611">
        <v>40.909999999999997</v>
      </c>
    </row>
    <row r="4051" spans="1:4" ht="38.25" x14ac:dyDescent="0.2">
      <c r="A4051" s="608">
        <v>94469</v>
      </c>
      <c r="B4051" s="609" t="s">
        <v>2774</v>
      </c>
      <c r="C4051" s="610" t="s">
        <v>38</v>
      </c>
      <c r="D4051" s="611">
        <v>67.650000000000006</v>
      </c>
    </row>
    <row r="4052" spans="1:4" ht="38.25" x14ac:dyDescent="0.2">
      <c r="A4052" s="608">
        <v>94470</v>
      </c>
      <c r="B4052" s="609" t="s">
        <v>2775</v>
      </c>
      <c r="C4052" s="610" t="s">
        <v>38</v>
      </c>
      <c r="D4052" s="611">
        <v>62.53</v>
      </c>
    </row>
    <row r="4053" spans="1:4" ht="51" x14ac:dyDescent="0.2">
      <c r="A4053" s="608">
        <v>94471</v>
      </c>
      <c r="B4053" s="609" t="s">
        <v>2776</v>
      </c>
      <c r="C4053" s="610" t="s">
        <v>38</v>
      </c>
      <c r="D4053" s="611">
        <v>43.86</v>
      </c>
    </row>
    <row r="4054" spans="1:4" ht="51" x14ac:dyDescent="0.2">
      <c r="A4054" s="608">
        <v>94472</v>
      </c>
      <c r="B4054" s="609" t="s">
        <v>2777</v>
      </c>
      <c r="C4054" s="610" t="s">
        <v>38</v>
      </c>
      <c r="D4054" s="611">
        <v>45.14</v>
      </c>
    </row>
    <row r="4055" spans="1:4" ht="51" x14ac:dyDescent="0.2">
      <c r="A4055" s="608">
        <v>94473</v>
      </c>
      <c r="B4055" s="609" t="s">
        <v>2778</v>
      </c>
      <c r="C4055" s="610" t="s">
        <v>38</v>
      </c>
      <c r="D4055" s="611">
        <v>66.760000000000005</v>
      </c>
    </row>
    <row r="4056" spans="1:4" ht="51" x14ac:dyDescent="0.2">
      <c r="A4056" s="608">
        <v>94474</v>
      </c>
      <c r="B4056" s="609" t="s">
        <v>2779</v>
      </c>
      <c r="C4056" s="610" t="s">
        <v>38</v>
      </c>
      <c r="D4056" s="611">
        <v>72.39</v>
      </c>
    </row>
    <row r="4057" spans="1:4" ht="51" x14ac:dyDescent="0.2">
      <c r="A4057" s="608">
        <v>94475</v>
      </c>
      <c r="B4057" s="609" t="s">
        <v>2780</v>
      </c>
      <c r="C4057" s="610" t="s">
        <v>38</v>
      </c>
      <c r="D4057" s="611">
        <v>91.64</v>
      </c>
    </row>
    <row r="4058" spans="1:4" ht="51" x14ac:dyDescent="0.2">
      <c r="A4058" s="608">
        <v>94476</v>
      </c>
      <c r="B4058" s="609" t="s">
        <v>2781</v>
      </c>
      <c r="C4058" s="610" t="s">
        <v>38</v>
      </c>
      <c r="D4058" s="611">
        <v>102.49</v>
      </c>
    </row>
    <row r="4059" spans="1:4" ht="38.25" x14ac:dyDescent="0.2">
      <c r="A4059" s="608">
        <v>94477</v>
      </c>
      <c r="B4059" s="609" t="s">
        <v>2782</v>
      </c>
      <c r="C4059" s="610" t="s">
        <v>38</v>
      </c>
      <c r="D4059" s="611">
        <v>58.42</v>
      </c>
    </row>
    <row r="4060" spans="1:4" ht="38.25" x14ac:dyDescent="0.2">
      <c r="A4060" s="608">
        <v>94478</v>
      </c>
      <c r="B4060" s="609" t="s">
        <v>2783</v>
      </c>
      <c r="C4060" s="610" t="s">
        <v>38</v>
      </c>
      <c r="D4060" s="611">
        <v>91.79</v>
      </c>
    </row>
    <row r="4061" spans="1:4" ht="38.25" x14ac:dyDescent="0.2">
      <c r="A4061" s="608">
        <v>94479</v>
      </c>
      <c r="B4061" s="609" t="s">
        <v>2784</v>
      </c>
      <c r="C4061" s="610" t="s">
        <v>38</v>
      </c>
      <c r="D4061" s="611">
        <v>121.09</v>
      </c>
    </row>
    <row r="4062" spans="1:4" ht="38.25" x14ac:dyDescent="0.2">
      <c r="A4062" s="608">
        <v>94606</v>
      </c>
      <c r="B4062" s="609" t="s">
        <v>4417</v>
      </c>
      <c r="C4062" s="610" t="s">
        <v>38</v>
      </c>
      <c r="D4062" s="611">
        <v>54.4</v>
      </c>
    </row>
    <row r="4063" spans="1:4" ht="38.25" x14ac:dyDescent="0.2">
      <c r="A4063" s="608">
        <v>94608</v>
      </c>
      <c r="B4063" s="609" t="s">
        <v>4418</v>
      </c>
      <c r="C4063" s="610" t="s">
        <v>38</v>
      </c>
      <c r="D4063" s="611">
        <v>135.28</v>
      </c>
    </row>
    <row r="4064" spans="1:4" ht="38.25" x14ac:dyDescent="0.2">
      <c r="A4064" s="608">
        <v>94610</v>
      </c>
      <c r="B4064" s="609" t="s">
        <v>4419</v>
      </c>
      <c r="C4064" s="610" t="s">
        <v>38</v>
      </c>
      <c r="D4064" s="611">
        <v>201.38</v>
      </c>
    </row>
    <row r="4065" spans="1:4" ht="38.25" x14ac:dyDescent="0.2">
      <c r="A4065" s="608">
        <v>94612</v>
      </c>
      <c r="B4065" s="609" t="s">
        <v>4420</v>
      </c>
      <c r="C4065" s="610" t="s">
        <v>38</v>
      </c>
      <c r="D4065" s="611">
        <v>283.02999999999997</v>
      </c>
    </row>
    <row r="4066" spans="1:4" ht="38.25" x14ac:dyDescent="0.2">
      <c r="A4066" s="608">
        <v>94614</v>
      </c>
      <c r="B4066" s="609" t="s">
        <v>4421</v>
      </c>
      <c r="C4066" s="610" t="s">
        <v>38</v>
      </c>
      <c r="D4066" s="611">
        <v>92.22</v>
      </c>
    </row>
    <row r="4067" spans="1:4" ht="51" x14ac:dyDescent="0.2">
      <c r="A4067" s="608">
        <v>94615</v>
      </c>
      <c r="B4067" s="609" t="s">
        <v>4422</v>
      </c>
      <c r="C4067" s="610" t="s">
        <v>38</v>
      </c>
      <c r="D4067" s="611">
        <v>104.91</v>
      </c>
    </row>
    <row r="4068" spans="1:4" ht="38.25" x14ac:dyDescent="0.2">
      <c r="A4068" s="608">
        <v>94616</v>
      </c>
      <c r="B4068" s="609" t="s">
        <v>4423</v>
      </c>
      <c r="C4068" s="610" t="s">
        <v>38</v>
      </c>
      <c r="D4068" s="611">
        <v>259.08999999999997</v>
      </c>
    </row>
    <row r="4069" spans="1:4" ht="51" x14ac:dyDescent="0.2">
      <c r="A4069" s="608">
        <v>94617</v>
      </c>
      <c r="B4069" s="609" t="s">
        <v>4424</v>
      </c>
      <c r="C4069" s="610" t="s">
        <v>38</v>
      </c>
      <c r="D4069" s="611">
        <v>214.95</v>
      </c>
    </row>
    <row r="4070" spans="1:4" ht="38.25" x14ac:dyDescent="0.2">
      <c r="A4070" s="608">
        <v>94618</v>
      </c>
      <c r="B4070" s="609" t="s">
        <v>4425</v>
      </c>
      <c r="C4070" s="610" t="s">
        <v>38</v>
      </c>
      <c r="D4070" s="611">
        <v>254.28</v>
      </c>
    </row>
    <row r="4071" spans="1:4" ht="38.25" x14ac:dyDescent="0.2">
      <c r="A4071" s="608">
        <v>94620</v>
      </c>
      <c r="B4071" s="609" t="s">
        <v>4426</v>
      </c>
      <c r="C4071" s="610" t="s">
        <v>38</v>
      </c>
      <c r="D4071" s="611">
        <v>584.5</v>
      </c>
    </row>
    <row r="4072" spans="1:4" ht="38.25" x14ac:dyDescent="0.2">
      <c r="A4072" s="608">
        <v>94622</v>
      </c>
      <c r="B4072" s="609" t="s">
        <v>4427</v>
      </c>
      <c r="C4072" s="610" t="s">
        <v>38</v>
      </c>
      <c r="D4072" s="611">
        <v>135.15</v>
      </c>
    </row>
    <row r="4073" spans="1:4" ht="38.25" x14ac:dyDescent="0.2">
      <c r="A4073" s="608">
        <v>94623</v>
      </c>
      <c r="B4073" s="609" t="s">
        <v>4428</v>
      </c>
      <c r="C4073" s="610" t="s">
        <v>38</v>
      </c>
      <c r="D4073" s="611">
        <v>320.77</v>
      </c>
    </row>
    <row r="4074" spans="1:4" ht="38.25" x14ac:dyDescent="0.2">
      <c r="A4074" s="608">
        <v>94624</v>
      </c>
      <c r="B4074" s="609" t="s">
        <v>4429</v>
      </c>
      <c r="C4074" s="610" t="s">
        <v>38</v>
      </c>
      <c r="D4074" s="611">
        <v>489.06</v>
      </c>
    </row>
    <row r="4075" spans="1:4" ht="38.25" x14ac:dyDescent="0.2">
      <c r="A4075" s="608">
        <v>94625</v>
      </c>
      <c r="B4075" s="609" t="s">
        <v>4430</v>
      </c>
      <c r="C4075" s="610" t="s">
        <v>38</v>
      </c>
      <c r="D4075" s="611">
        <v>1020.19</v>
      </c>
    </row>
    <row r="4076" spans="1:4" ht="51" x14ac:dyDescent="0.2">
      <c r="A4076" s="608">
        <v>94656</v>
      </c>
      <c r="B4076" s="609" t="s">
        <v>2810</v>
      </c>
      <c r="C4076" s="610" t="s">
        <v>38</v>
      </c>
      <c r="D4076" s="611">
        <v>4.87</v>
      </c>
    </row>
    <row r="4077" spans="1:4" ht="38.25" x14ac:dyDescent="0.2">
      <c r="A4077" s="608">
        <v>94657</v>
      </c>
      <c r="B4077" s="609" t="s">
        <v>2811</v>
      </c>
      <c r="C4077" s="610" t="s">
        <v>38</v>
      </c>
      <c r="D4077" s="611">
        <v>4.79</v>
      </c>
    </row>
    <row r="4078" spans="1:4" ht="51" x14ac:dyDescent="0.2">
      <c r="A4078" s="608">
        <v>94658</v>
      </c>
      <c r="B4078" s="609" t="s">
        <v>2812</v>
      </c>
      <c r="C4078" s="610" t="s">
        <v>38</v>
      </c>
      <c r="D4078" s="611">
        <v>5.63</v>
      </c>
    </row>
    <row r="4079" spans="1:4" ht="38.25" x14ac:dyDescent="0.2">
      <c r="A4079" s="608">
        <v>94659</v>
      </c>
      <c r="B4079" s="609" t="s">
        <v>2813</v>
      </c>
      <c r="C4079" s="610" t="s">
        <v>38</v>
      </c>
      <c r="D4079" s="611">
        <v>5.71</v>
      </c>
    </row>
    <row r="4080" spans="1:4" ht="51" x14ac:dyDescent="0.2">
      <c r="A4080" s="608">
        <v>94660</v>
      </c>
      <c r="B4080" s="609" t="s">
        <v>2814</v>
      </c>
      <c r="C4080" s="610" t="s">
        <v>38</v>
      </c>
      <c r="D4080" s="611">
        <v>9.4</v>
      </c>
    </row>
    <row r="4081" spans="1:4" ht="38.25" x14ac:dyDescent="0.2">
      <c r="A4081" s="608">
        <v>94661</v>
      </c>
      <c r="B4081" s="609" t="s">
        <v>2815</v>
      </c>
      <c r="C4081" s="610" t="s">
        <v>38</v>
      </c>
      <c r="D4081" s="611">
        <v>9.76</v>
      </c>
    </row>
    <row r="4082" spans="1:4" ht="51" x14ac:dyDescent="0.2">
      <c r="A4082" s="608">
        <v>94662</v>
      </c>
      <c r="B4082" s="609" t="s">
        <v>2816</v>
      </c>
      <c r="C4082" s="610" t="s">
        <v>38</v>
      </c>
      <c r="D4082" s="611">
        <v>10.17</v>
      </c>
    </row>
    <row r="4083" spans="1:4" ht="38.25" x14ac:dyDescent="0.2">
      <c r="A4083" s="608">
        <v>94663</v>
      </c>
      <c r="B4083" s="609" t="s">
        <v>2817</v>
      </c>
      <c r="C4083" s="610" t="s">
        <v>38</v>
      </c>
      <c r="D4083" s="611">
        <v>10.31</v>
      </c>
    </row>
    <row r="4084" spans="1:4" ht="51" x14ac:dyDescent="0.2">
      <c r="A4084" s="608">
        <v>94664</v>
      </c>
      <c r="B4084" s="609" t="s">
        <v>2818</v>
      </c>
      <c r="C4084" s="610" t="s">
        <v>38</v>
      </c>
      <c r="D4084" s="611">
        <v>22.3</v>
      </c>
    </row>
    <row r="4085" spans="1:4" ht="38.25" x14ac:dyDescent="0.2">
      <c r="A4085" s="608">
        <v>94665</v>
      </c>
      <c r="B4085" s="609" t="s">
        <v>2819</v>
      </c>
      <c r="C4085" s="610" t="s">
        <v>38</v>
      </c>
      <c r="D4085" s="611">
        <v>22.28</v>
      </c>
    </row>
    <row r="4086" spans="1:4" ht="51" x14ac:dyDescent="0.2">
      <c r="A4086" s="608">
        <v>94666</v>
      </c>
      <c r="B4086" s="609" t="s">
        <v>2820</v>
      </c>
      <c r="C4086" s="610" t="s">
        <v>38</v>
      </c>
      <c r="D4086" s="611">
        <v>26.7</v>
      </c>
    </row>
    <row r="4087" spans="1:4" ht="38.25" x14ac:dyDescent="0.2">
      <c r="A4087" s="608">
        <v>94667</v>
      </c>
      <c r="B4087" s="609" t="s">
        <v>2821</v>
      </c>
      <c r="C4087" s="610" t="s">
        <v>38</v>
      </c>
      <c r="D4087" s="611">
        <v>29.44</v>
      </c>
    </row>
    <row r="4088" spans="1:4" ht="51" x14ac:dyDescent="0.2">
      <c r="A4088" s="608">
        <v>94668</v>
      </c>
      <c r="B4088" s="609" t="s">
        <v>2822</v>
      </c>
      <c r="C4088" s="610" t="s">
        <v>38</v>
      </c>
      <c r="D4088" s="611">
        <v>46.07</v>
      </c>
    </row>
    <row r="4089" spans="1:4" ht="38.25" x14ac:dyDescent="0.2">
      <c r="A4089" s="608">
        <v>94669</v>
      </c>
      <c r="B4089" s="609" t="s">
        <v>2823</v>
      </c>
      <c r="C4089" s="610" t="s">
        <v>38</v>
      </c>
      <c r="D4089" s="611">
        <v>61.46</v>
      </c>
    </row>
    <row r="4090" spans="1:4" ht="51" x14ac:dyDescent="0.2">
      <c r="A4090" s="608">
        <v>94670</v>
      </c>
      <c r="B4090" s="609" t="s">
        <v>2824</v>
      </c>
      <c r="C4090" s="610" t="s">
        <v>38</v>
      </c>
      <c r="D4090" s="611">
        <v>59.77</v>
      </c>
    </row>
    <row r="4091" spans="1:4" ht="38.25" x14ac:dyDescent="0.2">
      <c r="A4091" s="608">
        <v>94671</v>
      </c>
      <c r="B4091" s="609" t="s">
        <v>2825</v>
      </c>
      <c r="C4091" s="610" t="s">
        <v>38</v>
      </c>
      <c r="D4091" s="611">
        <v>85.43</v>
      </c>
    </row>
    <row r="4092" spans="1:4" ht="51" x14ac:dyDescent="0.2">
      <c r="A4092" s="608">
        <v>94672</v>
      </c>
      <c r="B4092" s="609" t="s">
        <v>2826</v>
      </c>
      <c r="C4092" s="610" t="s">
        <v>38</v>
      </c>
      <c r="D4092" s="611">
        <v>8.0399999999999991</v>
      </c>
    </row>
    <row r="4093" spans="1:4" ht="38.25" x14ac:dyDescent="0.2">
      <c r="A4093" s="608">
        <v>94673</v>
      </c>
      <c r="B4093" s="609" t="s">
        <v>2827</v>
      </c>
      <c r="C4093" s="610" t="s">
        <v>38</v>
      </c>
      <c r="D4093" s="611">
        <v>7.83</v>
      </c>
    </row>
    <row r="4094" spans="1:4" ht="38.25" x14ac:dyDescent="0.2">
      <c r="A4094" s="608">
        <v>94674</v>
      </c>
      <c r="B4094" s="609" t="s">
        <v>2828</v>
      </c>
      <c r="C4094" s="610" t="s">
        <v>38</v>
      </c>
      <c r="D4094" s="611">
        <v>7.11</v>
      </c>
    </row>
    <row r="4095" spans="1:4" ht="38.25" x14ac:dyDescent="0.2">
      <c r="A4095" s="608">
        <v>94675</v>
      </c>
      <c r="B4095" s="609" t="s">
        <v>2829</v>
      </c>
      <c r="C4095" s="610" t="s">
        <v>38</v>
      </c>
      <c r="D4095" s="611">
        <v>10.99</v>
      </c>
    </row>
    <row r="4096" spans="1:4" ht="38.25" x14ac:dyDescent="0.2">
      <c r="A4096" s="608">
        <v>94676</v>
      </c>
      <c r="B4096" s="609" t="s">
        <v>2830</v>
      </c>
      <c r="C4096" s="610" t="s">
        <v>38</v>
      </c>
      <c r="D4096" s="611">
        <v>12.49</v>
      </c>
    </row>
    <row r="4097" spans="1:4" ht="38.25" x14ac:dyDescent="0.2">
      <c r="A4097" s="608">
        <v>94677</v>
      </c>
      <c r="B4097" s="609" t="s">
        <v>2831</v>
      </c>
      <c r="C4097" s="610" t="s">
        <v>38</v>
      </c>
      <c r="D4097" s="611">
        <v>18.32</v>
      </c>
    </row>
    <row r="4098" spans="1:4" ht="38.25" x14ac:dyDescent="0.2">
      <c r="A4098" s="608">
        <v>94678</v>
      </c>
      <c r="B4098" s="609" t="s">
        <v>2832</v>
      </c>
      <c r="C4098" s="610" t="s">
        <v>38</v>
      </c>
      <c r="D4098" s="611">
        <v>12.83</v>
      </c>
    </row>
    <row r="4099" spans="1:4" ht="38.25" x14ac:dyDescent="0.2">
      <c r="A4099" s="608">
        <v>94679</v>
      </c>
      <c r="B4099" s="609" t="s">
        <v>2833</v>
      </c>
      <c r="C4099" s="610" t="s">
        <v>38</v>
      </c>
      <c r="D4099" s="611">
        <v>20.52</v>
      </c>
    </row>
    <row r="4100" spans="1:4" ht="38.25" x14ac:dyDescent="0.2">
      <c r="A4100" s="608">
        <v>94680</v>
      </c>
      <c r="B4100" s="609" t="s">
        <v>2834</v>
      </c>
      <c r="C4100" s="610" t="s">
        <v>38</v>
      </c>
      <c r="D4100" s="611">
        <v>35.020000000000003</v>
      </c>
    </row>
    <row r="4101" spans="1:4" ht="38.25" x14ac:dyDescent="0.2">
      <c r="A4101" s="608">
        <v>94681</v>
      </c>
      <c r="B4101" s="609" t="s">
        <v>2835</v>
      </c>
      <c r="C4101" s="610" t="s">
        <v>38</v>
      </c>
      <c r="D4101" s="611">
        <v>45.55</v>
      </c>
    </row>
    <row r="4102" spans="1:4" ht="38.25" x14ac:dyDescent="0.2">
      <c r="A4102" s="608">
        <v>94682</v>
      </c>
      <c r="B4102" s="609" t="s">
        <v>2836</v>
      </c>
      <c r="C4102" s="610" t="s">
        <v>38</v>
      </c>
      <c r="D4102" s="611">
        <v>89.21</v>
      </c>
    </row>
    <row r="4103" spans="1:4" ht="38.25" x14ac:dyDescent="0.2">
      <c r="A4103" s="608">
        <v>94683</v>
      </c>
      <c r="B4103" s="609" t="s">
        <v>2837</v>
      </c>
      <c r="C4103" s="610" t="s">
        <v>38</v>
      </c>
      <c r="D4103" s="611">
        <v>58.29</v>
      </c>
    </row>
    <row r="4104" spans="1:4" ht="38.25" x14ac:dyDescent="0.2">
      <c r="A4104" s="608">
        <v>94684</v>
      </c>
      <c r="B4104" s="609" t="s">
        <v>2838</v>
      </c>
      <c r="C4104" s="610" t="s">
        <v>38</v>
      </c>
      <c r="D4104" s="611">
        <v>115.21</v>
      </c>
    </row>
    <row r="4105" spans="1:4" ht="38.25" x14ac:dyDescent="0.2">
      <c r="A4105" s="608">
        <v>94685</v>
      </c>
      <c r="B4105" s="609" t="s">
        <v>2839</v>
      </c>
      <c r="C4105" s="610" t="s">
        <v>38</v>
      </c>
      <c r="D4105" s="611">
        <v>89.47</v>
      </c>
    </row>
    <row r="4106" spans="1:4" ht="38.25" x14ac:dyDescent="0.2">
      <c r="A4106" s="608">
        <v>94686</v>
      </c>
      <c r="B4106" s="609" t="s">
        <v>2840</v>
      </c>
      <c r="C4106" s="610" t="s">
        <v>38</v>
      </c>
      <c r="D4106" s="611">
        <v>212.23</v>
      </c>
    </row>
    <row r="4107" spans="1:4" ht="38.25" x14ac:dyDescent="0.2">
      <c r="A4107" s="608">
        <v>94687</v>
      </c>
      <c r="B4107" s="609" t="s">
        <v>2841</v>
      </c>
      <c r="C4107" s="610" t="s">
        <v>38</v>
      </c>
      <c r="D4107" s="611">
        <v>173.44</v>
      </c>
    </row>
    <row r="4108" spans="1:4" ht="38.25" x14ac:dyDescent="0.2">
      <c r="A4108" s="608">
        <v>94688</v>
      </c>
      <c r="B4108" s="609" t="s">
        <v>2842</v>
      </c>
      <c r="C4108" s="610" t="s">
        <v>38</v>
      </c>
      <c r="D4108" s="611">
        <v>8.3699999999999992</v>
      </c>
    </row>
    <row r="4109" spans="1:4" ht="51" x14ac:dyDescent="0.2">
      <c r="A4109" s="608">
        <v>94689</v>
      </c>
      <c r="B4109" s="609" t="s">
        <v>2843</v>
      </c>
      <c r="C4109" s="610" t="s">
        <v>38</v>
      </c>
      <c r="D4109" s="611">
        <v>11.16</v>
      </c>
    </row>
    <row r="4110" spans="1:4" ht="38.25" x14ac:dyDescent="0.2">
      <c r="A4110" s="608">
        <v>94690</v>
      </c>
      <c r="B4110" s="609" t="s">
        <v>2844</v>
      </c>
      <c r="C4110" s="610" t="s">
        <v>38</v>
      </c>
      <c r="D4110" s="611">
        <v>10.71</v>
      </c>
    </row>
    <row r="4111" spans="1:4" ht="38.25" x14ac:dyDescent="0.2">
      <c r="A4111" s="608">
        <v>94691</v>
      </c>
      <c r="B4111" s="609" t="s">
        <v>2845</v>
      </c>
      <c r="C4111" s="610" t="s">
        <v>38</v>
      </c>
      <c r="D4111" s="611">
        <v>12.32</v>
      </c>
    </row>
    <row r="4112" spans="1:4" ht="38.25" x14ac:dyDescent="0.2">
      <c r="A4112" s="608">
        <v>94692</v>
      </c>
      <c r="B4112" s="609" t="s">
        <v>2846</v>
      </c>
      <c r="C4112" s="610" t="s">
        <v>38</v>
      </c>
      <c r="D4112" s="611">
        <v>18.920000000000002</v>
      </c>
    </row>
    <row r="4113" spans="1:4" ht="38.25" x14ac:dyDescent="0.2">
      <c r="A4113" s="608">
        <v>94693</v>
      </c>
      <c r="B4113" s="609" t="s">
        <v>2847</v>
      </c>
      <c r="C4113" s="610" t="s">
        <v>38</v>
      </c>
      <c r="D4113" s="611">
        <v>19.73</v>
      </c>
    </row>
    <row r="4114" spans="1:4" ht="38.25" x14ac:dyDescent="0.2">
      <c r="A4114" s="608">
        <v>94694</v>
      </c>
      <c r="B4114" s="609" t="s">
        <v>2848</v>
      </c>
      <c r="C4114" s="610" t="s">
        <v>38</v>
      </c>
      <c r="D4114" s="611">
        <v>19.78</v>
      </c>
    </row>
    <row r="4115" spans="1:4" ht="38.25" x14ac:dyDescent="0.2">
      <c r="A4115" s="608">
        <v>94695</v>
      </c>
      <c r="B4115" s="609" t="s">
        <v>2849</v>
      </c>
      <c r="C4115" s="610" t="s">
        <v>38</v>
      </c>
      <c r="D4115" s="611">
        <v>26.06</v>
      </c>
    </row>
    <row r="4116" spans="1:4" ht="38.25" x14ac:dyDescent="0.2">
      <c r="A4116" s="608">
        <v>94696</v>
      </c>
      <c r="B4116" s="609" t="s">
        <v>2850</v>
      </c>
      <c r="C4116" s="610" t="s">
        <v>38</v>
      </c>
      <c r="D4116" s="611">
        <v>46.06</v>
      </c>
    </row>
    <row r="4117" spans="1:4" ht="38.25" x14ac:dyDescent="0.2">
      <c r="A4117" s="608">
        <v>94697</v>
      </c>
      <c r="B4117" s="609" t="s">
        <v>2851</v>
      </c>
      <c r="C4117" s="610" t="s">
        <v>38</v>
      </c>
      <c r="D4117" s="611">
        <v>70.400000000000006</v>
      </c>
    </row>
    <row r="4118" spans="1:4" ht="38.25" x14ac:dyDescent="0.2">
      <c r="A4118" s="608">
        <v>94698</v>
      </c>
      <c r="B4118" s="609" t="s">
        <v>2852</v>
      </c>
      <c r="C4118" s="610" t="s">
        <v>38</v>
      </c>
      <c r="D4118" s="611">
        <v>61.84</v>
      </c>
    </row>
    <row r="4119" spans="1:4" ht="38.25" x14ac:dyDescent="0.2">
      <c r="A4119" s="608">
        <v>94699</v>
      </c>
      <c r="B4119" s="609" t="s">
        <v>2853</v>
      </c>
      <c r="C4119" s="610" t="s">
        <v>38</v>
      </c>
      <c r="D4119" s="611">
        <v>119.09</v>
      </c>
    </row>
    <row r="4120" spans="1:4" ht="38.25" x14ac:dyDescent="0.2">
      <c r="A4120" s="608">
        <v>94700</v>
      </c>
      <c r="B4120" s="609" t="s">
        <v>2854</v>
      </c>
      <c r="C4120" s="610" t="s">
        <v>38</v>
      </c>
      <c r="D4120" s="611">
        <v>101.58</v>
      </c>
    </row>
    <row r="4121" spans="1:4" ht="38.25" x14ac:dyDescent="0.2">
      <c r="A4121" s="608">
        <v>94701</v>
      </c>
      <c r="B4121" s="609" t="s">
        <v>2855</v>
      </c>
      <c r="C4121" s="610" t="s">
        <v>38</v>
      </c>
      <c r="D4121" s="611">
        <v>174.62</v>
      </c>
    </row>
    <row r="4122" spans="1:4" ht="38.25" x14ac:dyDescent="0.2">
      <c r="A4122" s="608">
        <v>94702</v>
      </c>
      <c r="B4122" s="609" t="s">
        <v>2856</v>
      </c>
      <c r="C4122" s="610" t="s">
        <v>38</v>
      </c>
      <c r="D4122" s="611">
        <v>165.67</v>
      </c>
    </row>
    <row r="4123" spans="1:4" ht="51" x14ac:dyDescent="0.2">
      <c r="A4123" s="608">
        <v>94703</v>
      </c>
      <c r="B4123" s="609" t="s">
        <v>2857</v>
      </c>
      <c r="C4123" s="610" t="s">
        <v>38</v>
      </c>
      <c r="D4123" s="611">
        <v>15.06</v>
      </c>
    </row>
    <row r="4124" spans="1:4" ht="51" x14ac:dyDescent="0.2">
      <c r="A4124" s="608">
        <v>94704</v>
      </c>
      <c r="B4124" s="609" t="s">
        <v>608</v>
      </c>
      <c r="C4124" s="610" t="s">
        <v>38</v>
      </c>
      <c r="D4124" s="611">
        <v>17.75</v>
      </c>
    </row>
    <row r="4125" spans="1:4" ht="51" x14ac:dyDescent="0.2">
      <c r="A4125" s="608">
        <v>94705</v>
      </c>
      <c r="B4125" s="609" t="s">
        <v>2858</v>
      </c>
      <c r="C4125" s="610" t="s">
        <v>38</v>
      </c>
      <c r="D4125" s="611">
        <v>21.82</v>
      </c>
    </row>
    <row r="4126" spans="1:4" ht="51" x14ac:dyDescent="0.2">
      <c r="A4126" s="608">
        <v>94706</v>
      </c>
      <c r="B4126" s="609" t="s">
        <v>2859</v>
      </c>
      <c r="C4126" s="610" t="s">
        <v>38</v>
      </c>
      <c r="D4126" s="611">
        <v>33.51</v>
      </c>
    </row>
    <row r="4127" spans="1:4" ht="51" x14ac:dyDescent="0.2">
      <c r="A4127" s="608">
        <v>94707</v>
      </c>
      <c r="B4127" s="609" t="s">
        <v>609</v>
      </c>
      <c r="C4127" s="610" t="s">
        <v>38</v>
      </c>
      <c r="D4127" s="611">
        <v>41.07</v>
      </c>
    </row>
    <row r="4128" spans="1:4" ht="51" x14ac:dyDescent="0.2">
      <c r="A4128" s="608">
        <v>94708</v>
      </c>
      <c r="B4128" s="609" t="s">
        <v>2860</v>
      </c>
      <c r="C4128" s="610" t="s">
        <v>38</v>
      </c>
      <c r="D4128" s="611">
        <v>19.02</v>
      </c>
    </row>
    <row r="4129" spans="1:4" ht="38.25" x14ac:dyDescent="0.2">
      <c r="A4129" s="608">
        <v>94709</v>
      </c>
      <c r="B4129" s="609" t="s">
        <v>2861</v>
      </c>
      <c r="C4129" s="610" t="s">
        <v>38</v>
      </c>
      <c r="D4129" s="611">
        <v>24.37</v>
      </c>
    </row>
    <row r="4130" spans="1:4" ht="51" x14ac:dyDescent="0.2">
      <c r="A4130" s="608">
        <v>94710</v>
      </c>
      <c r="B4130" s="609" t="s">
        <v>2862</v>
      </c>
      <c r="C4130" s="610" t="s">
        <v>38</v>
      </c>
      <c r="D4130" s="611">
        <v>37.68</v>
      </c>
    </row>
    <row r="4131" spans="1:4" ht="51" x14ac:dyDescent="0.2">
      <c r="A4131" s="608">
        <v>94711</v>
      </c>
      <c r="B4131" s="609" t="s">
        <v>2863</v>
      </c>
      <c r="C4131" s="610" t="s">
        <v>38</v>
      </c>
      <c r="D4131" s="611">
        <v>47.08</v>
      </c>
    </row>
    <row r="4132" spans="1:4" ht="38.25" x14ac:dyDescent="0.2">
      <c r="A4132" s="608">
        <v>94712</v>
      </c>
      <c r="B4132" s="609" t="s">
        <v>2864</v>
      </c>
      <c r="C4132" s="610" t="s">
        <v>38</v>
      </c>
      <c r="D4132" s="611">
        <v>62.35</v>
      </c>
    </row>
    <row r="4133" spans="1:4" ht="51" x14ac:dyDescent="0.2">
      <c r="A4133" s="608">
        <v>94713</v>
      </c>
      <c r="B4133" s="609" t="s">
        <v>2865</v>
      </c>
      <c r="C4133" s="610" t="s">
        <v>38</v>
      </c>
      <c r="D4133" s="611">
        <v>159.24</v>
      </c>
    </row>
    <row r="4134" spans="1:4" ht="38.25" x14ac:dyDescent="0.2">
      <c r="A4134" s="608">
        <v>94714</v>
      </c>
      <c r="B4134" s="609" t="s">
        <v>2866</v>
      </c>
      <c r="C4134" s="610" t="s">
        <v>38</v>
      </c>
      <c r="D4134" s="611">
        <v>215.11</v>
      </c>
    </row>
    <row r="4135" spans="1:4" ht="51" x14ac:dyDescent="0.2">
      <c r="A4135" s="608">
        <v>94715</v>
      </c>
      <c r="B4135" s="609" t="s">
        <v>2867</v>
      </c>
      <c r="C4135" s="610" t="s">
        <v>38</v>
      </c>
      <c r="D4135" s="611">
        <v>296.13</v>
      </c>
    </row>
    <row r="4136" spans="1:4" ht="38.25" x14ac:dyDescent="0.2">
      <c r="A4136" s="608">
        <v>94724</v>
      </c>
      <c r="B4136" s="609" t="s">
        <v>2875</v>
      </c>
      <c r="C4136" s="610" t="s">
        <v>38</v>
      </c>
      <c r="D4136" s="611">
        <v>29.91</v>
      </c>
    </row>
    <row r="4137" spans="1:4" ht="38.25" x14ac:dyDescent="0.2">
      <c r="A4137" s="608">
        <v>94725</v>
      </c>
      <c r="B4137" s="609" t="s">
        <v>2876</v>
      </c>
      <c r="C4137" s="610" t="s">
        <v>38</v>
      </c>
      <c r="D4137" s="611">
        <v>5.96</v>
      </c>
    </row>
    <row r="4138" spans="1:4" ht="38.25" x14ac:dyDescent="0.2">
      <c r="A4138" s="608">
        <v>94726</v>
      </c>
      <c r="B4138" s="609" t="s">
        <v>2877</v>
      </c>
      <c r="C4138" s="610" t="s">
        <v>38</v>
      </c>
      <c r="D4138" s="611">
        <v>47.05</v>
      </c>
    </row>
    <row r="4139" spans="1:4" ht="38.25" x14ac:dyDescent="0.2">
      <c r="A4139" s="608">
        <v>94727</v>
      </c>
      <c r="B4139" s="609" t="s">
        <v>2878</v>
      </c>
      <c r="C4139" s="610" t="s">
        <v>38</v>
      </c>
      <c r="D4139" s="611">
        <v>9.1300000000000008</v>
      </c>
    </row>
    <row r="4140" spans="1:4" ht="38.25" x14ac:dyDescent="0.2">
      <c r="A4140" s="608">
        <v>94728</v>
      </c>
      <c r="B4140" s="609" t="s">
        <v>2879</v>
      </c>
      <c r="C4140" s="610" t="s">
        <v>38</v>
      </c>
      <c r="D4140" s="611">
        <v>181.91</v>
      </c>
    </row>
    <row r="4141" spans="1:4" ht="38.25" x14ac:dyDescent="0.2">
      <c r="A4141" s="608">
        <v>94729</v>
      </c>
      <c r="B4141" s="609" t="s">
        <v>2880</v>
      </c>
      <c r="C4141" s="610" t="s">
        <v>38</v>
      </c>
      <c r="D4141" s="611">
        <v>16.84</v>
      </c>
    </row>
    <row r="4142" spans="1:4" ht="38.25" x14ac:dyDescent="0.2">
      <c r="A4142" s="608">
        <v>94730</v>
      </c>
      <c r="B4142" s="609" t="s">
        <v>2881</v>
      </c>
      <c r="C4142" s="610" t="s">
        <v>38</v>
      </c>
      <c r="D4142" s="611">
        <v>221.43</v>
      </c>
    </row>
    <row r="4143" spans="1:4" ht="38.25" x14ac:dyDescent="0.2">
      <c r="A4143" s="608">
        <v>94731</v>
      </c>
      <c r="B4143" s="609" t="s">
        <v>2882</v>
      </c>
      <c r="C4143" s="610" t="s">
        <v>38</v>
      </c>
      <c r="D4143" s="611">
        <v>21.65</v>
      </c>
    </row>
    <row r="4144" spans="1:4" ht="38.25" x14ac:dyDescent="0.2">
      <c r="A4144" s="608">
        <v>94733</v>
      </c>
      <c r="B4144" s="609" t="s">
        <v>2883</v>
      </c>
      <c r="C4144" s="610" t="s">
        <v>38</v>
      </c>
      <c r="D4144" s="611">
        <v>42.39</v>
      </c>
    </row>
    <row r="4145" spans="1:4" ht="38.25" x14ac:dyDescent="0.2">
      <c r="A4145" s="608">
        <v>94737</v>
      </c>
      <c r="B4145" s="609" t="s">
        <v>2884</v>
      </c>
      <c r="C4145" s="610" t="s">
        <v>38</v>
      </c>
      <c r="D4145" s="611">
        <v>184.97</v>
      </c>
    </row>
    <row r="4146" spans="1:4" ht="38.25" x14ac:dyDescent="0.2">
      <c r="A4146" s="608">
        <v>94740</v>
      </c>
      <c r="B4146" s="609" t="s">
        <v>2885</v>
      </c>
      <c r="C4146" s="610" t="s">
        <v>38</v>
      </c>
      <c r="D4146" s="611">
        <v>9.5</v>
      </c>
    </row>
    <row r="4147" spans="1:4" ht="38.25" x14ac:dyDescent="0.2">
      <c r="A4147" s="608">
        <v>94741</v>
      </c>
      <c r="B4147" s="609" t="s">
        <v>2886</v>
      </c>
      <c r="C4147" s="610" t="s">
        <v>38</v>
      </c>
      <c r="D4147" s="611">
        <v>12.39</v>
      </c>
    </row>
    <row r="4148" spans="1:4" ht="38.25" x14ac:dyDescent="0.2">
      <c r="A4148" s="608">
        <v>94742</v>
      </c>
      <c r="B4148" s="609" t="s">
        <v>2887</v>
      </c>
      <c r="C4148" s="610" t="s">
        <v>38</v>
      </c>
      <c r="D4148" s="611">
        <v>15.63</v>
      </c>
    </row>
    <row r="4149" spans="1:4" ht="38.25" x14ac:dyDescent="0.2">
      <c r="A4149" s="608">
        <v>94743</v>
      </c>
      <c r="B4149" s="609" t="s">
        <v>2888</v>
      </c>
      <c r="C4149" s="610" t="s">
        <v>38</v>
      </c>
      <c r="D4149" s="611">
        <v>17.45</v>
      </c>
    </row>
    <row r="4150" spans="1:4" ht="38.25" x14ac:dyDescent="0.2">
      <c r="A4150" s="608">
        <v>94744</v>
      </c>
      <c r="B4150" s="609" t="s">
        <v>2889</v>
      </c>
      <c r="C4150" s="610" t="s">
        <v>38</v>
      </c>
      <c r="D4150" s="611">
        <v>25.65</v>
      </c>
    </row>
    <row r="4151" spans="1:4" ht="38.25" x14ac:dyDescent="0.2">
      <c r="A4151" s="608">
        <v>94746</v>
      </c>
      <c r="B4151" s="609" t="s">
        <v>2890</v>
      </c>
      <c r="C4151" s="610" t="s">
        <v>38</v>
      </c>
      <c r="D4151" s="611">
        <v>37.85</v>
      </c>
    </row>
    <row r="4152" spans="1:4" ht="38.25" x14ac:dyDescent="0.2">
      <c r="A4152" s="608">
        <v>94748</v>
      </c>
      <c r="B4152" s="609" t="s">
        <v>2891</v>
      </c>
      <c r="C4152" s="610" t="s">
        <v>38</v>
      </c>
      <c r="D4152" s="611">
        <v>78.959999999999994</v>
      </c>
    </row>
    <row r="4153" spans="1:4" ht="38.25" x14ac:dyDescent="0.2">
      <c r="A4153" s="608">
        <v>94750</v>
      </c>
      <c r="B4153" s="609" t="s">
        <v>2892</v>
      </c>
      <c r="C4153" s="610" t="s">
        <v>38</v>
      </c>
      <c r="D4153" s="611">
        <v>194.35</v>
      </c>
    </row>
    <row r="4154" spans="1:4" ht="38.25" x14ac:dyDescent="0.2">
      <c r="A4154" s="608">
        <v>94752</v>
      </c>
      <c r="B4154" s="609" t="s">
        <v>2893</v>
      </c>
      <c r="C4154" s="610" t="s">
        <v>38</v>
      </c>
      <c r="D4154" s="611">
        <v>232.69</v>
      </c>
    </row>
    <row r="4155" spans="1:4" ht="38.25" x14ac:dyDescent="0.2">
      <c r="A4155" s="608">
        <v>94756</v>
      </c>
      <c r="B4155" s="609" t="s">
        <v>2894</v>
      </c>
      <c r="C4155" s="610" t="s">
        <v>38</v>
      </c>
      <c r="D4155" s="611">
        <v>11.88</v>
      </c>
    </row>
    <row r="4156" spans="1:4" ht="38.25" x14ac:dyDescent="0.2">
      <c r="A4156" s="608">
        <v>94757</v>
      </c>
      <c r="B4156" s="609" t="s">
        <v>2895</v>
      </c>
      <c r="C4156" s="610" t="s">
        <v>38</v>
      </c>
      <c r="D4156" s="611">
        <v>17.350000000000001</v>
      </c>
    </row>
    <row r="4157" spans="1:4" ht="38.25" x14ac:dyDescent="0.2">
      <c r="A4157" s="608">
        <v>94758</v>
      </c>
      <c r="B4157" s="609" t="s">
        <v>2896</v>
      </c>
      <c r="C4157" s="610" t="s">
        <v>38</v>
      </c>
      <c r="D4157" s="611">
        <v>48.2</v>
      </c>
    </row>
    <row r="4158" spans="1:4" ht="38.25" x14ac:dyDescent="0.2">
      <c r="A4158" s="608">
        <v>94759</v>
      </c>
      <c r="B4158" s="609" t="s">
        <v>2897</v>
      </c>
      <c r="C4158" s="610" t="s">
        <v>38</v>
      </c>
      <c r="D4158" s="611">
        <v>60.36</v>
      </c>
    </row>
    <row r="4159" spans="1:4" ht="38.25" x14ac:dyDescent="0.2">
      <c r="A4159" s="608">
        <v>94760</v>
      </c>
      <c r="B4159" s="609" t="s">
        <v>2898</v>
      </c>
      <c r="C4159" s="610" t="s">
        <v>38</v>
      </c>
      <c r="D4159" s="611">
        <v>98.73</v>
      </c>
    </row>
    <row r="4160" spans="1:4" ht="38.25" x14ac:dyDescent="0.2">
      <c r="A4160" s="608">
        <v>94761</v>
      </c>
      <c r="B4160" s="609" t="s">
        <v>2899</v>
      </c>
      <c r="C4160" s="610" t="s">
        <v>38</v>
      </c>
      <c r="D4160" s="611">
        <v>220.69</v>
      </c>
    </row>
    <row r="4161" spans="1:4" ht="38.25" x14ac:dyDescent="0.2">
      <c r="A4161" s="608">
        <v>94762</v>
      </c>
      <c r="B4161" s="609" t="s">
        <v>2900</v>
      </c>
      <c r="C4161" s="610" t="s">
        <v>38</v>
      </c>
      <c r="D4161" s="611">
        <v>277.07</v>
      </c>
    </row>
    <row r="4162" spans="1:4" ht="51" x14ac:dyDescent="0.2">
      <c r="A4162" s="608">
        <v>94783</v>
      </c>
      <c r="B4162" s="609" t="s">
        <v>2903</v>
      </c>
      <c r="C4162" s="610" t="s">
        <v>38</v>
      </c>
      <c r="D4162" s="611">
        <v>13.89</v>
      </c>
    </row>
    <row r="4163" spans="1:4" ht="51" x14ac:dyDescent="0.2">
      <c r="A4163" s="608">
        <v>94785</v>
      </c>
      <c r="B4163" s="609" t="s">
        <v>2904</v>
      </c>
      <c r="C4163" s="610" t="s">
        <v>38</v>
      </c>
      <c r="D4163" s="611">
        <v>24.76</v>
      </c>
    </row>
    <row r="4164" spans="1:4" ht="51" x14ac:dyDescent="0.2">
      <c r="A4164" s="608">
        <v>94786</v>
      </c>
      <c r="B4164" s="609" t="s">
        <v>610</v>
      </c>
      <c r="C4164" s="610" t="s">
        <v>38</v>
      </c>
      <c r="D4164" s="611">
        <v>32.35</v>
      </c>
    </row>
    <row r="4165" spans="1:4" ht="51" x14ac:dyDescent="0.2">
      <c r="A4165" s="608">
        <v>94787</v>
      </c>
      <c r="B4165" s="609" t="s">
        <v>611</v>
      </c>
      <c r="C4165" s="610" t="s">
        <v>38</v>
      </c>
      <c r="D4165" s="611">
        <v>45.07</v>
      </c>
    </row>
    <row r="4166" spans="1:4" ht="51" x14ac:dyDescent="0.2">
      <c r="A4166" s="608">
        <v>94788</v>
      </c>
      <c r="B4166" s="609" t="s">
        <v>2905</v>
      </c>
      <c r="C4166" s="610" t="s">
        <v>38</v>
      </c>
      <c r="D4166" s="611">
        <v>64.17</v>
      </c>
    </row>
    <row r="4167" spans="1:4" ht="51" x14ac:dyDescent="0.2">
      <c r="A4167" s="608">
        <v>94789</v>
      </c>
      <c r="B4167" s="609" t="s">
        <v>612</v>
      </c>
      <c r="C4167" s="610" t="s">
        <v>38</v>
      </c>
      <c r="D4167" s="611">
        <v>196.69</v>
      </c>
    </row>
    <row r="4168" spans="1:4" ht="51" x14ac:dyDescent="0.2">
      <c r="A4168" s="608">
        <v>94790</v>
      </c>
      <c r="B4168" s="609" t="s">
        <v>2906</v>
      </c>
      <c r="C4168" s="610" t="s">
        <v>38</v>
      </c>
      <c r="D4168" s="611">
        <v>227.17</v>
      </c>
    </row>
    <row r="4169" spans="1:4" ht="51" x14ac:dyDescent="0.2">
      <c r="A4169" s="608">
        <v>94791</v>
      </c>
      <c r="B4169" s="609" t="s">
        <v>2907</v>
      </c>
      <c r="C4169" s="610" t="s">
        <v>38</v>
      </c>
      <c r="D4169" s="611">
        <v>317.35000000000002</v>
      </c>
    </row>
    <row r="4170" spans="1:4" ht="38.25" x14ac:dyDescent="0.2">
      <c r="A4170" s="608">
        <v>94863</v>
      </c>
      <c r="B4170" s="609" t="s">
        <v>2911</v>
      </c>
      <c r="C4170" s="610" t="s">
        <v>38</v>
      </c>
      <c r="D4170" s="611">
        <v>160.21</v>
      </c>
    </row>
    <row r="4171" spans="1:4" ht="51" x14ac:dyDescent="0.2">
      <c r="A4171" s="608">
        <v>95141</v>
      </c>
      <c r="B4171" s="609" t="s">
        <v>2976</v>
      </c>
      <c r="C4171" s="610" t="s">
        <v>38</v>
      </c>
      <c r="D4171" s="611">
        <v>23.11</v>
      </c>
    </row>
    <row r="4172" spans="1:4" ht="25.5" x14ac:dyDescent="0.2">
      <c r="A4172" s="608">
        <v>95237</v>
      </c>
      <c r="B4172" s="609" t="s">
        <v>2989</v>
      </c>
      <c r="C4172" s="610" t="s">
        <v>38</v>
      </c>
      <c r="D4172" s="611">
        <v>18.55</v>
      </c>
    </row>
    <row r="4173" spans="1:4" ht="38.25" x14ac:dyDescent="0.2">
      <c r="A4173" s="608">
        <v>95693</v>
      </c>
      <c r="B4173" s="609" t="s">
        <v>3182</v>
      </c>
      <c r="C4173" s="610" t="s">
        <v>38</v>
      </c>
      <c r="D4173" s="611">
        <v>43.25</v>
      </c>
    </row>
    <row r="4174" spans="1:4" ht="25.5" x14ac:dyDescent="0.2">
      <c r="A4174" s="608">
        <v>95694</v>
      </c>
      <c r="B4174" s="609" t="s">
        <v>640</v>
      </c>
      <c r="C4174" s="610" t="s">
        <v>38</v>
      </c>
      <c r="D4174" s="611">
        <v>51.39</v>
      </c>
    </row>
    <row r="4175" spans="1:4" ht="38.25" x14ac:dyDescent="0.2">
      <c r="A4175" s="608">
        <v>95695</v>
      </c>
      <c r="B4175" s="609" t="s">
        <v>3183</v>
      </c>
      <c r="C4175" s="610" t="s">
        <v>38</v>
      </c>
      <c r="D4175" s="611">
        <v>50.21</v>
      </c>
    </row>
    <row r="4176" spans="1:4" ht="25.5" x14ac:dyDescent="0.2">
      <c r="A4176" s="608">
        <v>95696</v>
      </c>
      <c r="B4176" s="609" t="s">
        <v>11612</v>
      </c>
      <c r="C4176" s="610" t="s">
        <v>38</v>
      </c>
      <c r="D4176" s="611">
        <v>37.85</v>
      </c>
    </row>
    <row r="4177" spans="1:4" ht="25.5" x14ac:dyDescent="0.2">
      <c r="A4177" s="608">
        <v>96637</v>
      </c>
      <c r="B4177" s="609" t="s">
        <v>3405</v>
      </c>
      <c r="C4177" s="610" t="s">
        <v>38</v>
      </c>
      <c r="D4177" s="611">
        <v>9.2799999999999994</v>
      </c>
    </row>
    <row r="4178" spans="1:4" ht="25.5" x14ac:dyDescent="0.2">
      <c r="A4178" s="608">
        <v>96638</v>
      </c>
      <c r="B4178" s="609" t="s">
        <v>3406</v>
      </c>
      <c r="C4178" s="610" t="s">
        <v>38</v>
      </c>
      <c r="D4178" s="611">
        <v>8.85</v>
      </c>
    </row>
    <row r="4179" spans="1:4" ht="25.5" x14ac:dyDescent="0.2">
      <c r="A4179" s="608">
        <v>96639</v>
      </c>
      <c r="B4179" s="609" t="s">
        <v>3407</v>
      </c>
      <c r="C4179" s="610" t="s">
        <v>38</v>
      </c>
      <c r="D4179" s="611">
        <v>6.53</v>
      </c>
    </row>
    <row r="4180" spans="1:4" ht="25.5" x14ac:dyDescent="0.2">
      <c r="A4180" s="608">
        <v>96640</v>
      </c>
      <c r="B4180" s="609" t="s">
        <v>3408</v>
      </c>
      <c r="C4180" s="610" t="s">
        <v>38</v>
      </c>
      <c r="D4180" s="611">
        <v>18.39</v>
      </c>
    </row>
    <row r="4181" spans="1:4" ht="25.5" x14ac:dyDescent="0.2">
      <c r="A4181" s="608">
        <v>96641</v>
      </c>
      <c r="B4181" s="609" t="s">
        <v>3409</v>
      </c>
      <c r="C4181" s="610" t="s">
        <v>38</v>
      </c>
      <c r="D4181" s="611">
        <v>14.16</v>
      </c>
    </row>
    <row r="4182" spans="1:4" ht="25.5" x14ac:dyDescent="0.2">
      <c r="A4182" s="608">
        <v>96642</v>
      </c>
      <c r="B4182" s="609" t="s">
        <v>3410</v>
      </c>
      <c r="C4182" s="610" t="s">
        <v>38</v>
      </c>
      <c r="D4182" s="611">
        <v>12.27</v>
      </c>
    </row>
    <row r="4183" spans="1:4" ht="25.5" x14ac:dyDescent="0.2">
      <c r="A4183" s="608">
        <v>96643</v>
      </c>
      <c r="B4183" s="609" t="s">
        <v>3411</v>
      </c>
      <c r="C4183" s="610" t="s">
        <v>38</v>
      </c>
      <c r="D4183" s="611">
        <v>37.1</v>
      </c>
    </row>
    <row r="4184" spans="1:4" ht="25.5" x14ac:dyDescent="0.2">
      <c r="A4184" s="608">
        <v>96650</v>
      </c>
      <c r="B4184" s="609" t="s">
        <v>3418</v>
      </c>
      <c r="C4184" s="610" t="s">
        <v>38</v>
      </c>
      <c r="D4184" s="611">
        <v>7.03</v>
      </c>
    </row>
    <row r="4185" spans="1:4" ht="25.5" x14ac:dyDescent="0.2">
      <c r="A4185" s="608">
        <v>96651</v>
      </c>
      <c r="B4185" s="609" t="s">
        <v>3419</v>
      </c>
      <c r="C4185" s="610" t="s">
        <v>38</v>
      </c>
      <c r="D4185" s="611">
        <v>6.6</v>
      </c>
    </row>
    <row r="4186" spans="1:4" ht="25.5" x14ac:dyDescent="0.2">
      <c r="A4186" s="608">
        <v>96652</v>
      </c>
      <c r="B4186" s="609" t="s">
        <v>3420</v>
      </c>
      <c r="C4186" s="610" t="s">
        <v>38</v>
      </c>
      <c r="D4186" s="611">
        <v>13.23</v>
      </c>
    </row>
    <row r="4187" spans="1:4" ht="25.5" x14ac:dyDescent="0.2">
      <c r="A4187" s="608">
        <v>96653</v>
      </c>
      <c r="B4187" s="609" t="s">
        <v>3421</v>
      </c>
      <c r="C4187" s="610" t="s">
        <v>38</v>
      </c>
      <c r="D4187" s="611">
        <v>13.18</v>
      </c>
    </row>
    <row r="4188" spans="1:4" ht="25.5" x14ac:dyDescent="0.2">
      <c r="A4188" s="608">
        <v>96654</v>
      </c>
      <c r="B4188" s="609" t="s">
        <v>3422</v>
      </c>
      <c r="C4188" s="610" t="s">
        <v>38</v>
      </c>
      <c r="D4188" s="611">
        <v>22.08</v>
      </c>
    </row>
    <row r="4189" spans="1:4" ht="25.5" x14ac:dyDescent="0.2">
      <c r="A4189" s="608">
        <v>96655</v>
      </c>
      <c r="B4189" s="609" t="s">
        <v>3423</v>
      </c>
      <c r="C4189" s="610" t="s">
        <v>38</v>
      </c>
      <c r="D4189" s="611">
        <v>21.62</v>
      </c>
    </row>
    <row r="4190" spans="1:4" ht="25.5" x14ac:dyDescent="0.2">
      <c r="A4190" s="608">
        <v>96656</v>
      </c>
      <c r="B4190" s="609" t="s">
        <v>3424</v>
      </c>
      <c r="C4190" s="610" t="s">
        <v>38</v>
      </c>
      <c r="D4190" s="611">
        <v>5.0599999999999996</v>
      </c>
    </row>
    <row r="4191" spans="1:4" ht="25.5" x14ac:dyDescent="0.2">
      <c r="A4191" s="608">
        <v>96657</v>
      </c>
      <c r="B4191" s="609" t="s">
        <v>3425</v>
      </c>
      <c r="C4191" s="610" t="s">
        <v>38</v>
      </c>
      <c r="D4191" s="611">
        <v>16.920000000000002</v>
      </c>
    </row>
    <row r="4192" spans="1:4" ht="25.5" x14ac:dyDescent="0.2">
      <c r="A4192" s="608">
        <v>96658</v>
      </c>
      <c r="B4192" s="609" t="s">
        <v>3426</v>
      </c>
      <c r="C4192" s="610" t="s">
        <v>38</v>
      </c>
      <c r="D4192" s="611">
        <v>12.69</v>
      </c>
    </row>
    <row r="4193" spans="1:4" ht="25.5" x14ac:dyDescent="0.2">
      <c r="A4193" s="608">
        <v>96659</v>
      </c>
      <c r="B4193" s="609" t="s">
        <v>3427</v>
      </c>
      <c r="C4193" s="610" t="s">
        <v>38</v>
      </c>
      <c r="D4193" s="611">
        <v>8.9600000000000009</v>
      </c>
    </row>
    <row r="4194" spans="1:4" ht="25.5" x14ac:dyDescent="0.2">
      <c r="A4194" s="608">
        <v>96660</v>
      </c>
      <c r="B4194" s="609" t="s">
        <v>3428</v>
      </c>
      <c r="C4194" s="610" t="s">
        <v>38</v>
      </c>
      <c r="D4194" s="611">
        <v>28.74</v>
      </c>
    </row>
    <row r="4195" spans="1:4" ht="25.5" x14ac:dyDescent="0.2">
      <c r="A4195" s="608">
        <v>96661</v>
      </c>
      <c r="B4195" s="609" t="s">
        <v>3429</v>
      </c>
      <c r="C4195" s="610" t="s">
        <v>38</v>
      </c>
      <c r="D4195" s="611">
        <v>22.22</v>
      </c>
    </row>
    <row r="4196" spans="1:4" ht="25.5" x14ac:dyDescent="0.2">
      <c r="A4196" s="608">
        <v>96662</v>
      </c>
      <c r="B4196" s="609" t="s">
        <v>3430</v>
      </c>
      <c r="C4196" s="610" t="s">
        <v>38</v>
      </c>
      <c r="D4196" s="611">
        <v>9.18</v>
      </c>
    </row>
    <row r="4197" spans="1:4" ht="25.5" x14ac:dyDescent="0.2">
      <c r="A4197" s="608">
        <v>96663</v>
      </c>
      <c r="B4197" s="609" t="s">
        <v>3431</v>
      </c>
      <c r="C4197" s="610" t="s">
        <v>38</v>
      </c>
      <c r="D4197" s="611">
        <v>16.600000000000001</v>
      </c>
    </row>
    <row r="4198" spans="1:4" ht="25.5" x14ac:dyDescent="0.2">
      <c r="A4198" s="608">
        <v>96664</v>
      </c>
      <c r="B4198" s="609" t="s">
        <v>3432</v>
      </c>
      <c r="C4198" s="610" t="s">
        <v>38</v>
      </c>
      <c r="D4198" s="611">
        <v>18</v>
      </c>
    </row>
    <row r="4199" spans="1:4" ht="25.5" x14ac:dyDescent="0.2">
      <c r="A4199" s="608">
        <v>96665</v>
      </c>
      <c r="B4199" s="609" t="s">
        <v>3433</v>
      </c>
      <c r="C4199" s="610" t="s">
        <v>38</v>
      </c>
      <c r="D4199" s="611">
        <v>9.25</v>
      </c>
    </row>
    <row r="4200" spans="1:4" ht="25.5" x14ac:dyDescent="0.2">
      <c r="A4200" s="608">
        <v>96666</v>
      </c>
      <c r="B4200" s="609" t="s">
        <v>3434</v>
      </c>
      <c r="C4200" s="610" t="s">
        <v>38</v>
      </c>
      <c r="D4200" s="611">
        <v>17.73</v>
      </c>
    </row>
    <row r="4201" spans="1:4" ht="25.5" x14ac:dyDescent="0.2">
      <c r="A4201" s="608">
        <v>96667</v>
      </c>
      <c r="B4201" s="609" t="s">
        <v>3435</v>
      </c>
      <c r="C4201" s="610" t="s">
        <v>38</v>
      </c>
      <c r="D4201" s="611">
        <v>31.37</v>
      </c>
    </row>
    <row r="4202" spans="1:4" ht="25.5" x14ac:dyDescent="0.2">
      <c r="A4202" s="608">
        <v>96684</v>
      </c>
      <c r="B4202" s="609" t="s">
        <v>3452</v>
      </c>
      <c r="C4202" s="610" t="s">
        <v>38</v>
      </c>
      <c r="D4202" s="611">
        <v>3.67</v>
      </c>
    </row>
    <row r="4203" spans="1:4" ht="25.5" x14ac:dyDescent="0.2">
      <c r="A4203" s="608">
        <v>96685</v>
      </c>
      <c r="B4203" s="609" t="s">
        <v>3453</v>
      </c>
      <c r="C4203" s="610" t="s">
        <v>38</v>
      </c>
      <c r="D4203" s="611">
        <v>3.24</v>
      </c>
    </row>
    <row r="4204" spans="1:4" ht="25.5" x14ac:dyDescent="0.2">
      <c r="A4204" s="608">
        <v>96686</v>
      </c>
      <c r="B4204" s="609" t="s">
        <v>3454</v>
      </c>
      <c r="C4204" s="610" t="s">
        <v>38</v>
      </c>
      <c r="D4204" s="611">
        <v>5.51</v>
      </c>
    </row>
    <row r="4205" spans="1:4" ht="25.5" x14ac:dyDescent="0.2">
      <c r="A4205" s="608">
        <v>96687</v>
      </c>
      <c r="B4205" s="609" t="s">
        <v>3455</v>
      </c>
      <c r="C4205" s="610" t="s">
        <v>38</v>
      </c>
      <c r="D4205" s="611">
        <v>5.46</v>
      </c>
    </row>
    <row r="4206" spans="1:4" ht="25.5" x14ac:dyDescent="0.2">
      <c r="A4206" s="608">
        <v>96688</v>
      </c>
      <c r="B4206" s="609" t="s">
        <v>3456</v>
      </c>
      <c r="C4206" s="610" t="s">
        <v>38</v>
      </c>
      <c r="D4206" s="611">
        <v>9.6</v>
      </c>
    </row>
    <row r="4207" spans="1:4" ht="25.5" x14ac:dyDescent="0.2">
      <c r="A4207" s="608">
        <v>96689</v>
      </c>
      <c r="B4207" s="609" t="s">
        <v>3457</v>
      </c>
      <c r="C4207" s="610" t="s">
        <v>38</v>
      </c>
      <c r="D4207" s="611">
        <v>9.14</v>
      </c>
    </row>
    <row r="4208" spans="1:4" ht="25.5" x14ac:dyDescent="0.2">
      <c r="A4208" s="608">
        <v>96690</v>
      </c>
      <c r="B4208" s="609" t="s">
        <v>3458</v>
      </c>
      <c r="C4208" s="610" t="s">
        <v>38</v>
      </c>
      <c r="D4208" s="611">
        <v>18.170000000000002</v>
      </c>
    </row>
    <row r="4209" spans="1:4" ht="25.5" x14ac:dyDescent="0.2">
      <c r="A4209" s="608">
        <v>96691</v>
      </c>
      <c r="B4209" s="609" t="s">
        <v>3459</v>
      </c>
      <c r="C4209" s="610" t="s">
        <v>38</v>
      </c>
      <c r="D4209" s="611">
        <v>18.8</v>
      </c>
    </row>
    <row r="4210" spans="1:4" ht="25.5" x14ac:dyDescent="0.2">
      <c r="A4210" s="608">
        <v>96692</v>
      </c>
      <c r="B4210" s="609" t="s">
        <v>3460</v>
      </c>
      <c r="C4210" s="610" t="s">
        <v>38</v>
      </c>
      <c r="D4210" s="611">
        <v>27.44</v>
      </c>
    </row>
    <row r="4211" spans="1:4" ht="25.5" x14ac:dyDescent="0.2">
      <c r="A4211" s="608">
        <v>96693</v>
      </c>
      <c r="B4211" s="609" t="s">
        <v>3461</v>
      </c>
      <c r="C4211" s="610" t="s">
        <v>38</v>
      </c>
      <c r="D4211" s="611">
        <v>25.89</v>
      </c>
    </row>
    <row r="4212" spans="1:4" ht="25.5" x14ac:dyDescent="0.2">
      <c r="A4212" s="608">
        <v>96694</v>
      </c>
      <c r="B4212" s="609" t="s">
        <v>3462</v>
      </c>
      <c r="C4212" s="610" t="s">
        <v>38</v>
      </c>
      <c r="D4212" s="611">
        <v>61.84</v>
      </c>
    </row>
    <row r="4213" spans="1:4" ht="25.5" x14ac:dyDescent="0.2">
      <c r="A4213" s="608">
        <v>96695</v>
      </c>
      <c r="B4213" s="609" t="s">
        <v>3463</v>
      </c>
      <c r="C4213" s="610" t="s">
        <v>38</v>
      </c>
      <c r="D4213" s="611">
        <v>60.02</v>
      </c>
    </row>
    <row r="4214" spans="1:4" ht="25.5" x14ac:dyDescent="0.2">
      <c r="A4214" s="608">
        <v>96696</v>
      </c>
      <c r="B4214" s="609" t="s">
        <v>3464</v>
      </c>
      <c r="C4214" s="610" t="s">
        <v>38</v>
      </c>
      <c r="D4214" s="611">
        <v>93.35</v>
      </c>
    </row>
    <row r="4215" spans="1:4" ht="25.5" x14ac:dyDescent="0.2">
      <c r="A4215" s="608">
        <v>96697</v>
      </c>
      <c r="B4215" s="609" t="s">
        <v>3465</v>
      </c>
      <c r="C4215" s="610" t="s">
        <v>38</v>
      </c>
      <c r="D4215" s="611">
        <v>139.72999999999999</v>
      </c>
    </row>
    <row r="4216" spans="1:4" ht="25.5" x14ac:dyDescent="0.2">
      <c r="A4216" s="608">
        <v>96698</v>
      </c>
      <c r="B4216" s="609" t="s">
        <v>3466</v>
      </c>
      <c r="C4216" s="610" t="s">
        <v>38</v>
      </c>
      <c r="D4216" s="611">
        <v>2.8</v>
      </c>
    </row>
    <row r="4217" spans="1:4" ht="25.5" x14ac:dyDescent="0.2">
      <c r="A4217" s="608">
        <v>96699</v>
      </c>
      <c r="B4217" s="609" t="s">
        <v>3467</v>
      </c>
      <c r="C4217" s="610" t="s">
        <v>38</v>
      </c>
      <c r="D4217" s="611">
        <v>14.66</v>
      </c>
    </row>
    <row r="4218" spans="1:4" ht="25.5" x14ac:dyDescent="0.2">
      <c r="A4218" s="608">
        <v>96700</v>
      </c>
      <c r="B4218" s="609" t="s">
        <v>3468</v>
      </c>
      <c r="C4218" s="610" t="s">
        <v>38</v>
      </c>
      <c r="D4218" s="611">
        <v>10.43</v>
      </c>
    </row>
    <row r="4219" spans="1:4" ht="25.5" x14ac:dyDescent="0.2">
      <c r="A4219" s="608">
        <v>96701</v>
      </c>
      <c r="B4219" s="609" t="s">
        <v>3469</v>
      </c>
      <c r="C4219" s="610" t="s">
        <v>38</v>
      </c>
      <c r="D4219" s="611">
        <v>3.82</v>
      </c>
    </row>
    <row r="4220" spans="1:4" ht="25.5" x14ac:dyDescent="0.2">
      <c r="A4220" s="608">
        <v>96702</v>
      </c>
      <c r="B4220" s="609" t="s">
        <v>3470</v>
      </c>
      <c r="C4220" s="610" t="s">
        <v>38</v>
      </c>
      <c r="D4220" s="611">
        <v>4.04</v>
      </c>
    </row>
    <row r="4221" spans="1:4" ht="25.5" x14ac:dyDescent="0.2">
      <c r="A4221" s="608">
        <v>96703</v>
      </c>
      <c r="B4221" s="609" t="s">
        <v>3471</v>
      </c>
      <c r="C4221" s="610" t="s">
        <v>38</v>
      </c>
      <c r="D4221" s="611">
        <v>8.26</v>
      </c>
    </row>
    <row r="4222" spans="1:4" ht="25.5" x14ac:dyDescent="0.2">
      <c r="A4222" s="608">
        <v>96704</v>
      </c>
      <c r="B4222" s="609" t="s">
        <v>3472</v>
      </c>
      <c r="C4222" s="610" t="s">
        <v>38</v>
      </c>
      <c r="D4222" s="611">
        <v>9.66</v>
      </c>
    </row>
    <row r="4223" spans="1:4" ht="25.5" x14ac:dyDescent="0.2">
      <c r="A4223" s="608">
        <v>96705</v>
      </c>
      <c r="B4223" s="609" t="s">
        <v>3473</v>
      </c>
      <c r="C4223" s="610" t="s">
        <v>38</v>
      </c>
      <c r="D4223" s="611">
        <v>12.46</v>
      </c>
    </row>
    <row r="4224" spans="1:4" ht="25.5" x14ac:dyDescent="0.2">
      <c r="A4224" s="608">
        <v>96706</v>
      </c>
      <c r="B4224" s="609" t="s">
        <v>3474</v>
      </c>
      <c r="C4224" s="610" t="s">
        <v>38</v>
      </c>
      <c r="D4224" s="611">
        <v>18.690000000000001</v>
      </c>
    </row>
    <row r="4225" spans="1:4" ht="25.5" x14ac:dyDescent="0.2">
      <c r="A4225" s="608">
        <v>96707</v>
      </c>
      <c r="B4225" s="609" t="s">
        <v>3475</v>
      </c>
      <c r="C4225" s="610" t="s">
        <v>38</v>
      </c>
      <c r="D4225" s="611">
        <v>39.68</v>
      </c>
    </row>
    <row r="4226" spans="1:4" ht="25.5" x14ac:dyDescent="0.2">
      <c r="A4226" s="608">
        <v>96708</v>
      </c>
      <c r="B4226" s="609" t="s">
        <v>3476</v>
      </c>
      <c r="C4226" s="610" t="s">
        <v>38</v>
      </c>
      <c r="D4226" s="611">
        <v>62.87</v>
      </c>
    </row>
    <row r="4227" spans="1:4" ht="25.5" x14ac:dyDescent="0.2">
      <c r="A4227" s="608">
        <v>96709</v>
      </c>
      <c r="B4227" s="609" t="s">
        <v>3477</v>
      </c>
      <c r="C4227" s="610" t="s">
        <v>38</v>
      </c>
      <c r="D4227" s="611">
        <v>99.56</v>
      </c>
    </row>
    <row r="4228" spans="1:4" ht="25.5" x14ac:dyDescent="0.2">
      <c r="A4228" s="608">
        <v>96710</v>
      </c>
      <c r="B4228" s="609" t="s">
        <v>3478</v>
      </c>
      <c r="C4228" s="610" t="s">
        <v>38</v>
      </c>
      <c r="D4228" s="611">
        <v>4.78</v>
      </c>
    </row>
    <row r="4229" spans="1:4" ht="25.5" x14ac:dyDescent="0.2">
      <c r="A4229" s="608">
        <v>96711</v>
      </c>
      <c r="B4229" s="609" t="s">
        <v>3479</v>
      </c>
      <c r="C4229" s="610" t="s">
        <v>38</v>
      </c>
      <c r="D4229" s="611">
        <v>7.47</v>
      </c>
    </row>
    <row r="4230" spans="1:4" ht="25.5" x14ac:dyDescent="0.2">
      <c r="A4230" s="608">
        <v>96712</v>
      </c>
      <c r="B4230" s="609" t="s">
        <v>3480</v>
      </c>
      <c r="C4230" s="610" t="s">
        <v>38</v>
      </c>
      <c r="D4230" s="611">
        <v>14.69</v>
      </c>
    </row>
    <row r="4231" spans="1:4" ht="25.5" x14ac:dyDescent="0.2">
      <c r="A4231" s="608">
        <v>96713</v>
      </c>
      <c r="B4231" s="609" t="s">
        <v>3481</v>
      </c>
      <c r="C4231" s="610" t="s">
        <v>38</v>
      </c>
      <c r="D4231" s="611">
        <v>20.28</v>
      </c>
    </row>
    <row r="4232" spans="1:4" ht="25.5" x14ac:dyDescent="0.2">
      <c r="A4232" s="608">
        <v>96714</v>
      </c>
      <c r="B4232" s="609" t="s">
        <v>3482</v>
      </c>
      <c r="C4232" s="610" t="s">
        <v>38</v>
      </c>
      <c r="D4232" s="611">
        <v>34.479999999999997</v>
      </c>
    </row>
    <row r="4233" spans="1:4" ht="25.5" x14ac:dyDescent="0.2">
      <c r="A4233" s="608">
        <v>96715</v>
      </c>
      <c r="B4233" s="609" t="s">
        <v>3483</v>
      </c>
      <c r="C4233" s="610" t="s">
        <v>38</v>
      </c>
      <c r="D4233" s="611">
        <v>65.930000000000007</v>
      </c>
    </row>
    <row r="4234" spans="1:4" ht="25.5" x14ac:dyDescent="0.2">
      <c r="A4234" s="608">
        <v>96716</v>
      </c>
      <c r="B4234" s="609" t="s">
        <v>3484</v>
      </c>
      <c r="C4234" s="610" t="s">
        <v>38</v>
      </c>
      <c r="D4234" s="611">
        <v>99.28</v>
      </c>
    </row>
    <row r="4235" spans="1:4" ht="25.5" x14ac:dyDescent="0.2">
      <c r="A4235" s="608">
        <v>96717</v>
      </c>
      <c r="B4235" s="609" t="s">
        <v>3485</v>
      </c>
      <c r="C4235" s="610" t="s">
        <v>38</v>
      </c>
      <c r="D4235" s="611">
        <v>156.78</v>
      </c>
    </row>
    <row r="4236" spans="1:4" ht="38.25" x14ac:dyDescent="0.2">
      <c r="A4236" s="608">
        <v>96736</v>
      </c>
      <c r="B4236" s="609" t="s">
        <v>3504</v>
      </c>
      <c r="C4236" s="610" t="s">
        <v>38</v>
      </c>
      <c r="D4236" s="611">
        <v>3.78</v>
      </c>
    </row>
    <row r="4237" spans="1:4" ht="38.25" x14ac:dyDescent="0.2">
      <c r="A4237" s="608">
        <v>96737</v>
      </c>
      <c r="B4237" s="609" t="s">
        <v>3505</v>
      </c>
      <c r="C4237" s="610" t="s">
        <v>38</v>
      </c>
      <c r="D4237" s="611">
        <v>4.43</v>
      </c>
    </row>
    <row r="4238" spans="1:4" ht="38.25" x14ac:dyDescent="0.2">
      <c r="A4238" s="608">
        <v>96738</v>
      </c>
      <c r="B4238" s="609" t="s">
        <v>3506</v>
      </c>
      <c r="C4238" s="610" t="s">
        <v>38</v>
      </c>
      <c r="D4238" s="611">
        <v>16.29</v>
      </c>
    </row>
    <row r="4239" spans="1:4" ht="38.25" x14ac:dyDescent="0.2">
      <c r="A4239" s="608">
        <v>96739</v>
      </c>
      <c r="B4239" s="609" t="s">
        <v>3507</v>
      </c>
      <c r="C4239" s="610" t="s">
        <v>38</v>
      </c>
      <c r="D4239" s="611">
        <v>5.75</v>
      </c>
    </row>
    <row r="4240" spans="1:4" ht="38.25" x14ac:dyDescent="0.2">
      <c r="A4240" s="608">
        <v>96740</v>
      </c>
      <c r="B4240" s="609" t="s">
        <v>3508</v>
      </c>
      <c r="C4240" s="610" t="s">
        <v>38</v>
      </c>
      <c r="D4240" s="611">
        <v>25.53</v>
      </c>
    </row>
    <row r="4241" spans="1:4" ht="38.25" x14ac:dyDescent="0.2">
      <c r="A4241" s="608">
        <v>96741</v>
      </c>
      <c r="B4241" s="609" t="s">
        <v>3509</v>
      </c>
      <c r="C4241" s="610" t="s">
        <v>38</v>
      </c>
      <c r="D4241" s="611">
        <v>9.6</v>
      </c>
    </row>
    <row r="4242" spans="1:4" ht="38.25" x14ac:dyDescent="0.2">
      <c r="A4242" s="608">
        <v>96742</v>
      </c>
      <c r="B4242" s="609" t="s">
        <v>3510</v>
      </c>
      <c r="C4242" s="610" t="s">
        <v>38</v>
      </c>
      <c r="D4242" s="611">
        <v>14.56</v>
      </c>
    </row>
    <row r="4243" spans="1:4" ht="38.25" x14ac:dyDescent="0.2">
      <c r="A4243" s="608">
        <v>96743</v>
      </c>
      <c r="B4243" s="609" t="s">
        <v>3511</v>
      </c>
      <c r="C4243" s="610" t="s">
        <v>38</v>
      </c>
      <c r="D4243" s="611">
        <v>19.25</v>
      </c>
    </row>
    <row r="4244" spans="1:4" ht="38.25" x14ac:dyDescent="0.2">
      <c r="A4244" s="608">
        <v>96744</v>
      </c>
      <c r="B4244" s="609" t="s">
        <v>3512</v>
      </c>
      <c r="C4244" s="610" t="s">
        <v>38</v>
      </c>
      <c r="D4244" s="611">
        <v>41.75</v>
      </c>
    </row>
    <row r="4245" spans="1:4" ht="38.25" x14ac:dyDescent="0.2">
      <c r="A4245" s="608">
        <v>96745</v>
      </c>
      <c r="B4245" s="609" t="s">
        <v>3513</v>
      </c>
      <c r="C4245" s="610" t="s">
        <v>38</v>
      </c>
      <c r="D4245" s="611">
        <v>62.36</v>
      </c>
    </row>
    <row r="4246" spans="1:4" ht="38.25" x14ac:dyDescent="0.2">
      <c r="A4246" s="608">
        <v>96746</v>
      </c>
      <c r="B4246" s="609" t="s">
        <v>3514</v>
      </c>
      <c r="C4246" s="610" t="s">
        <v>38</v>
      </c>
      <c r="D4246" s="611">
        <v>99.52</v>
      </c>
    </row>
    <row r="4247" spans="1:4" ht="38.25" x14ac:dyDescent="0.2">
      <c r="A4247" s="608">
        <v>96747</v>
      </c>
      <c r="B4247" s="609" t="s">
        <v>3515</v>
      </c>
      <c r="C4247" s="610" t="s">
        <v>38</v>
      </c>
      <c r="D4247" s="611">
        <v>5.29</v>
      </c>
    </row>
    <row r="4248" spans="1:4" ht="38.25" x14ac:dyDescent="0.2">
      <c r="A4248" s="608">
        <v>96748</v>
      </c>
      <c r="B4248" s="609" t="s">
        <v>3516</v>
      </c>
      <c r="C4248" s="610" t="s">
        <v>38</v>
      </c>
      <c r="D4248" s="611">
        <v>6.11</v>
      </c>
    </row>
    <row r="4249" spans="1:4" ht="38.25" x14ac:dyDescent="0.2">
      <c r="A4249" s="608">
        <v>96749</v>
      </c>
      <c r="B4249" s="609" t="s">
        <v>3517</v>
      </c>
      <c r="C4249" s="610" t="s">
        <v>38</v>
      </c>
      <c r="D4249" s="611">
        <v>8.41</v>
      </c>
    </row>
    <row r="4250" spans="1:4" ht="38.25" x14ac:dyDescent="0.2">
      <c r="A4250" s="608">
        <v>96750</v>
      </c>
      <c r="B4250" s="609" t="s">
        <v>3518</v>
      </c>
      <c r="C4250" s="610" t="s">
        <v>38</v>
      </c>
      <c r="D4250" s="611">
        <v>11.58</v>
      </c>
    </row>
    <row r="4251" spans="1:4" ht="38.25" x14ac:dyDescent="0.2">
      <c r="A4251" s="608">
        <v>96751</v>
      </c>
      <c r="B4251" s="609" t="s">
        <v>3519</v>
      </c>
      <c r="C4251" s="610" t="s">
        <v>38</v>
      </c>
      <c r="D4251" s="611">
        <v>21.31</v>
      </c>
    </row>
    <row r="4252" spans="1:4" ht="38.25" x14ac:dyDescent="0.2">
      <c r="A4252" s="608">
        <v>96752</v>
      </c>
      <c r="B4252" s="609" t="s">
        <v>3520</v>
      </c>
      <c r="C4252" s="610" t="s">
        <v>38</v>
      </c>
      <c r="D4252" s="611">
        <v>28.27</v>
      </c>
    </row>
    <row r="4253" spans="1:4" ht="38.25" x14ac:dyDescent="0.2">
      <c r="A4253" s="608">
        <v>96753</v>
      </c>
      <c r="B4253" s="609" t="s">
        <v>3521</v>
      </c>
      <c r="C4253" s="610" t="s">
        <v>38</v>
      </c>
      <c r="D4253" s="611">
        <v>64.95</v>
      </c>
    </row>
    <row r="4254" spans="1:4" ht="38.25" x14ac:dyDescent="0.2">
      <c r="A4254" s="608">
        <v>96754</v>
      </c>
      <c r="B4254" s="609" t="s">
        <v>3522</v>
      </c>
      <c r="C4254" s="610" t="s">
        <v>38</v>
      </c>
      <c r="D4254" s="611">
        <v>92.58</v>
      </c>
    </row>
    <row r="4255" spans="1:4" ht="38.25" x14ac:dyDescent="0.2">
      <c r="A4255" s="608">
        <v>96755</v>
      </c>
      <c r="B4255" s="609" t="s">
        <v>3523</v>
      </c>
      <c r="C4255" s="610" t="s">
        <v>38</v>
      </c>
      <c r="D4255" s="611">
        <v>139.69999999999999</v>
      </c>
    </row>
    <row r="4256" spans="1:4" ht="38.25" x14ac:dyDescent="0.2">
      <c r="A4256" s="608">
        <v>96756</v>
      </c>
      <c r="B4256" s="609" t="s">
        <v>3524</v>
      </c>
      <c r="C4256" s="610" t="s">
        <v>38</v>
      </c>
      <c r="D4256" s="611">
        <v>10.14</v>
      </c>
    </row>
    <row r="4257" spans="1:4" ht="38.25" x14ac:dyDescent="0.2">
      <c r="A4257" s="608">
        <v>96757</v>
      </c>
      <c r="B4257" s="609" t="s">
        <v>3525</v>
      </c>
      <c r="C4257" s="610" t="s">
        <v>38</v>
      </c>
      <c r="D4257" s="611">
        <v>9.7100000000000009</v>
      </c>
    </row>
    <row r="4258" spans="1:4" ht="38.25" x14ac:dyDescent="0.2">
      <c r="A4258" s="608">
        <v>96758</v>
      </c>
      <c r="B4258" s="609" t="s">
        <v>3526</v>
      </c>
      <c r="C4258" s="610" t="s">
        <v>38</v>
      </c>
      <c r="D4258" s="611">
        <v>11.32</v>
      </c>
    </row>
    <row r="4259" spans="1:4" ht="38.25" x14ac:dyDescent="0.2">
      <c r="A4259" s="608">
        <v>96759</v>
      </c>
      <c r="B4259" s="609" t="s">
        <v>3527</v>
      </c>
      <c r="C4259" s="610" t="s">
        <v>38</v>
      </c>
      <c r="D4259" s="611">
        <v>17.36</v>
      </c>
    </row>
    <row r="4260" spans="1:4" ht="38.25" x14ac:dyDescent="0.2">
      <c r="A4260" s="608">
        <v>96760</v>
      </c>
      <c r="B4260" s="609" t="s">
        <v>3528</v>
      </c>
      <c r="C4260" s="610" t="s">
        <v>38</v>
      </c>
      <c r="D4260" s="611">
        <v>24.45</v>
      </c>
    </row>
    <row r="4261" spans="1:4" ht="38.25" x14ac:dyDescent="0.2">
      <c r="A4261" s="608">
        <v>96761</v>
      </c>
      <c r="B4261" s="609" t="s">
        <v>3529</v>
      </c>
      <c r="C4261" s="610" t="s">
        <v>38</v>
      </c>
      <c r="D4261" s="611">
        <v>35.590000000000003</v>
      </c>
    </row>
    <row r="4262" spans="1:4" ht="38.25" x14ac:dyDescent="0.2">
      <c r="A4262" s="608">
        <v>96762</v>
      </c>
      <c r="B4262" s="609" t="s">
        <v>3530</v>
      </c>
      <c r="C4262" s="610" t="s">
        <v>38</v>
      </c>
      <c r="D4262" s="611">
        <v>70.03</v>
      </c>
    </row>
    <row r="4263" spans="1:4" ht="38.25" x14ac:dyDescent="0.2">
      <c r="A4263" s="608">
        <v>96763</v>
      </c>
      <c r="B4263" s="609" t="s">
        <v>3531</v>
      </c>
      <c r="C4263" s="610" t="s">
        <v>38</v>
      </c>
      <c r="D4263" s="611">
        <v>98.24</v>
      </c>
    </row>
    <row r="4264" spans="1:4" ht="38.25" x14ac:dyDescent="0.2">
      <c r="A4264" s="608">
        <v>96764</v>
      </c>
      <c r="B4264" s="609" t="s">
        <v>3532</v>
      </c>
      <c r="C4264" s="610" t="s">
        <v>38</v>
      </c>
      <c r="D4264" s="611">
        <v>156.72</v>
      </c>
    </row>
    <row r="4265" spans="1:4" ht="38.25" x14ac:dyDescent="0.2">
      <c r="A4265" s="608">
        <v>96802</v>
      </c>
      <c r="B4265" s="609" t="s">
        <v>3541</v>
      </c>
      <c r="C4265" s="610" t="s">
        <v>38</v>
      </c>
      <c r="D4265" s="611">
        <v>268.85000000000002</v>
      </c>
    </row>
    <row r="4266" spans="1:4" ht="25.5" x14ac:dyDescent="0.2">
      <c r="A4266" s="608">
        <v>96803</v>
      </c>
      <c r="B4266" s="609" t="s">
        <v>3542</v>
      </c>
      <c r="C4266" s="610" t="s">
        <v>38</v>
      </c>
      <c r="D4266" s="611">
        <v>136.65</v>
      </c>
    </row>
    <row r="4267" spans="1:4" ht="38.25" x14ac:dyDescent="0.2">
      <c r="A4267" s="608">
        <v>96804</v>
      </c>
      <c r="B4267" s="609" t="s">
        <v>3543</v>
      </c>
      <c r="C4267" s="610" t="s">
        <v>38</v>
      </c>
      <c r="D4267" s="611">
        <v>240.71</v>
      </c>
    </row>
    <row r="4268" spans="1:4" ht="38.25" x14ac:dyDescent="0.2">
      <c r="A4268" s="608">
        <v>96805</v>
      </c>
      <c r="B4268" s="609" t="s">
        <v>3544</v>
      </c>
      <c r="C4268" s="610" t="s">
        <v>38</v>
      </c>
      <c r="D4268" s="611">
        <v>274.91000000000003</v>
      </c>
    </row>
    <row r="4269" spans="1:4" ht="25.5" x14ac:dyDescent="0.2">
      <c r="A4269" s="608">
        <v>96806</v>
      </c>
      <c r="B4269" s="609" t="s">
        <v>3545</v>
      </c>
      <c r="C4269" s="610" t="s">
        <v>38</v>
      </c>
      <c r="D4269" s="611">
        <v>130.41</v>
      </c>
    </row>
    <row r="4270" spans="1:4" ht="38.25" x14ac:dyDescent="0.2">
      <c r="A4270" s="608">
        <v>96807</v>
      </c>
      <c r="B4270" s="609" t="s">
        <v>3546</v>
      </c>
      <c r="C4270" s="610" t="s">
        <v>38</v>
      </c>
      <c r="D4270" s="611">
        <v>215</v>
      </c>
    </row>
    <row r="4271" spans="1:4" ht="38.25" x14ac:dyDescent="0.2">
      <c r="A4271" s="608">
        <v>96808</v>
      </c>
      <c r="B4271" s="609" t="s">
        <v>3547</v>
      </c>
      <c r="C4271" s="610" t="s">
        <v>38</v>
      </c>
      <c r="D4271" s="611">
        <v>11.14</v>
      </c>
    </row>
    <row r="4272" spans="1:4" ht="25.5" x14ac:dyDescent="0.2">
      <c r="A4272" s="608">
        <v>96809</v>
      </c>
      <c r="B4272" s="609" t="s">
        <v>3548</v>
      </c>
      <c r="C4272" s="610" t="s">
        <v>38</v>
      </c>
      <c r="D4272" s="611">
        <v>12.99</v>
      </c>
    </row>
    <row r="4273" spans="1:4" ht="38.25" x14ac:dyDescent="0.2">
      <c r="A4273" s="608">
        <v>96810</v>
      </c>
      <c r="B4273" s="609" t="s">
        <v>3549</v>
      </c>
      <c r="C4273" s="610" t="s">
        <v>38</v>
      </c>
      <c r="D4273" s="611">
        <v>14.24</v>
      </c>
    </row>
    <row r="4274" spans="1:4" ht="38.25" x14ac:dyDescent="0.2">
      <c r="A4274" s="608">
        <v>96811</v>
      </c>
      <c r="B4274" s="609" t="s">
        <v>3550</v>
      </c>
      <c r="C4274" s="610" t="s">
        <v>38</v>
      </c>
      <c r="D4274" s="611">
        <v>15.13</v>
      </c>
    </row>
    <row r="4275" spans="1:4" ht="25.5" x14ac:dyDescent="0.2">
      <c r="A4275" s="608">
        <v>96812</v>
      </c>
      <c r="B4275" s="609" t="s">
        <v>3551</v>
      </c>
      <c r="C4275" s="610" t="s">
        <v>38</v>
      </c>
      <c r="D4275" s="611">
        <v>14.47</v>
      </c>
    </row>
    <row r="4276" spans="1:4" ht="25.5" x14ac:dyDescent="0.2">
      <c r="A4276" s="608">
        <v>96813</v>
      </c>
      <c r="B4276" s="609" t="s">
        <v>3552</v>
      </c>
      <c r="C4276" s="610" t="s">
        <v>38</v>
      </c>
      <c r="D4276" s="611">
        <v>16.95</v>
      </c>
    </row>
    <row r="4277" spans="1:4" ht="25.5" x14ac:dyDescent="0.2">
      <c r="A4277" s="608">
        <v>96814</v>
      </c>
      <c r="B4277" s="609" t="s">
        <v>3553</v>
      </c>
      <c r="C4277" s="610" t="s">
        <v>38</v>
      </c>
      <c r="D4277" s="611">
        <v>14.05</v>
      </c>
    </row>
    <row r="4278" spans="1:4" ht="38.25" x14ac:dyDescent="0.2">
      <c r="A4278" s="608">
        <v>96815</v>
      </c>
      <c r="B4278" s="609" t="s">
        <v>3554</v>
      </c>
      <c r="C4278" s="610" t="s">
        <v>38</v>
      </c>
      <c r="D4278" s="611">
        <v>24.57</v>
      </c>
    </row>
    <row r="4279" spans="1:4" ht="25.5" x14ac:dyDescent="0.2">
      <c r="A4279" s="608">
        <v>96816</v>
      </c>
      <c r="B4279" s="609" t="s">
        <v>3555</v>
      </c>
      <c r="C4279" s="610" t="s">
        <v>38</v>
      </c>
      <c r="D4279" s="611">
        <v>19.84</v>
      </c>
    </row>
    <row r="4280" spans="1:4" ht="25.5" x14ac:dyDescent="0.2">
      <c r="A4280" s="608">
        <v>96817</v>
      </c>
      <c r="B4280" s="609" t="s">
        <v>3556</v>
      </c>
      <c r="C4280" s="610" t="s">
        <v>38</v>
      </c>
      <c r="D4280" s="611">
        <v>22.86</v>
      </c>
    </row>
    <row r="4281" spans="1:4" ht="25.5" x14ac:dyDescent="0.2">
      <c r="A4281" s="608">
        <v>96818</v>
      </c>
      <c r="B4281" s="609" t="s">
        <v>3557</v>
      </c>
      <c r="C4281" s="610" t="s">
        <v>38</v>
      </c>
      <c r="D4281" s="611">
        <v>21.14</v>
      </c>
    </row>
    <row r="4282" spans="1:4" ht="25.5" x14ac:dyDescent="0.2">
      <c r="A4282" s="608">
        <v>96819</v>
      </c>
      <c r="B4282" s="609" t="s">
        <v>3558</v>
      </c>
      <c r="C4282" s="610" t="s">
        <v>38</v>
      </c>
      <c r="D4282" s="611">
        <v>21.14</v>
      </c>
    </row>
    <row r="4283" spans="1:4" ht="38.25" x14ac:dyDescent="0.2">
      <c r="A4283" s="608">
        <v>96820</v>
      </c>
      <c r="B4283" s="609" t="s">
        <v>3559</v>
      </c>
      <c r="C4283" s="610" t="s">
        <v>38</v>
      </c>
      <c r="D4283" s="611">
        <v>39.700000000000003</v>
      </c>
    </row>
    <row r="4284" spans="1:4" ht="25.5" x14ac:dyDescent="0.2">
      <c r="A4284" s="608">
        <v>96821</v>
      </c>
      <c r="B4284" s="609" t="s">
        <v>3560</v>
      </c>
      <c r="C4284" s="610" t="s">
        <v>38</v>
      </c>
      <c r="D4284" s="611">
        <v>33.44</v>
      </c>
    </row>
    <row r="4285" spans="1:4" ht="25.5" x14ac:dyDescent="0.2">
      <c r="A4285" s="608">
        <v>96822</v>
      </c>
      <c r="B4285" s="609" t="s">
        <v>3561</v>
      </c>
      <c r="C4285" s="610" t="s">
        <v>38</v>
      </c>
      <c r="D4285" s="611">
        <v>33.92</v>
      </c>
    </row>
    <row r="4286" spans="1:4" ht="25.5" x14ac:dyDescent="0.2">
      <c r="A4286" s="608">
        <v>96823</v>
      </c>
      <c r="B4286" s="609" t="s">
        <v>3562</v>
      </c>
      <c r="C4286" s="610" t="s">
        <v>38</v>
      </c>
      <c r="D4286" s="611">
        <v>13.91</v>
      </c>
    </row>
    <row r="4287" spans="1:4" ht="25.5" x14ac:dyDescent="0.2">
      <c r="A4287" s="608">
        <v>96824</v>
      </c>
      <c r="B4287" s="609" t="s">
        <v>3563</v>
      </c>
      <c r="C4287" s="610" t="s">
        <v>38</v>
      </c>
      <c r="D4287" s="611">
        <v>15.84</v>
      </c>
    </row>
    <row r="4288" spans="1:4" ht="25.5" x14ac:dyDescent="0.2">
      <c r="A4288" s="608">
        <v>96825</v>
      </c>
      <c r="B4288" s="609" t="s">
        <v>3564</v>
      </c>
      <c r="C4288" s="610" t="s">
        <v>38</v>
      </c>
      <c r="D4288" s="611">
        <v>21.87</v>
      </c>
    </row>
    <row r="4289" spans="1:4" ht="25.5" x14ac:dyDescent="0.2">
      <c r="A4289" s="608">
        <v>96826</v>
      </c>
      <c r="B4289" s="609" t="s">
        <v>3565</v>
      </c>
      <c r="C4289" s="610" t="s">
        <v>38</v>
      </c>
      <c r="D4289" s="611">
        <v>19.52</v>
      </c>
    </row>
    <row r="4290" spans="1:4" ht="25.5" x14ac:dyDescent="0.2">
      <c r="A4290" s="608">
        <v>96827</v>
      </c>
      <c r="B4290" s="609" t="s">
        <v>3566</v>
      </c>
      <c r="C4290" s="610" t="s">
        <v>38</v>
      </c>
      <c r="D4290" s="611">
        <v>20.3</v>
      </c>
    </row>
    <row r="4291" spans="1:4" ht="25.5" x14ac:dyDescent="0.2">
      <c r="A4291" s="608">
        <v>96828</v>
      </c>
      <c r="B4291" s="609" t="s">
        <v>3567</v>
      </c>
      <c r="C4291" s="610" t="s">
        <v>38</v>
      </c>
      <c r="D4291" s="611">
        <v>25.83</v>
      </c>
    </row>
    <row r="4292" spans="1:4" ht="25.5" x14ac:dyDescent="0.2">
      <c r="A4292" s="608">
        <v>96829</v>
      </c>
      <c r="B4292" s="609" t="s">
        <v>3568</v>
      </c>
      <c r="C4292" s="610" t="s">
        <v>38</v>
      </c>
      <c r="D4292" s="611">
        <v>19.489999999999998</v>
      </c>
    </row>
    <row r="4293" spans="1:4" ht="25.5" x14ac:dyDescent="0.2">
      <c r="A4293" s="608">
        <v>96830</v>
      </c>
      <c r="B4293" s="609" t="s">
        <v>3569</v>
      </c>
      <c r="C4293" s="610" t="s">
        <v>38</v>
      </c>
      <c r="D4293" s="611">
        <v>28.68</v>
      </c>
    </row>
    <row r="4294" spans="1:4" ht="25.5" x14ac:dyDescent="0.2">
      <c r="A4294" s="608">
        <v>96831</v>
      </c>
      <c r="B4294" s="609" t="s">
        <v>3570</v>
      </c>
      <c r="C4294" s="610" t="s">
        <v>38</v>
      </c>
      <c r="D4294" s="611">
        <v>23.09</v>
      </c>
    </row>
    <row r="4295" spans="1:4" ht="25.5" x14ac:dyDescent="0.2">
      <c r="A4295" s="608">
        <v>96832</v>
      </c>
      <c r="B4295" s="609" t="s">
        <v>3571</v>
      </c>
      <c r="C4295" s="610" t="s">
        <v>38</v>
      </c>
      <c r="D4295" s="611">
        <v>26.94</v>
      </c>
    </row>
    <row r="4296" spans="1:4" ht="25.5" x14ac:dyDescent="0.2">
      <c r="A4296" s="608">
        <v>96833</v>
      </c>
      <c r="B4296" s="609" t="s">
        <v>3572</v>
      </c>
      <c r="C4296" s="610" t="s">
        <v>38</v>
      </c>
      <c r="D4296" s="611">
        <v>25.13</v>
      </c>
    </row>
    <row r="4297" spans="1:4" ht="25.5" x14ac:dyDescent="0.2">
      <c r="A4297" s="608">
        <v>96834</v>
      </c>
      <c r="B4297" s="609" t="s">
        <v>3573</v>
      </c>
      <c r="C4297" s="610" t="s">
        <v>38</v>
      </c>
      <c r="D4297" s="611">
        <v>42.16</v>
      </c>
    </row>
    <row r="4298" spans="1:4" ht="25.5" x14ac:dyDescent="0.2">
      <c r="A4298" s="608">
        <v>96835</v>
      </c>
      <c r="B4298" s="609" t="s">
        <v>3574</v>
      </c>
      <c r="C4298" s="610" t="s">
        <v>38</v>
      </c>
      <c r="D4298" s="611">
        <v>36.19</v>
      </c>
    </row>
    <row r="4299" spans="1:4" ht="25.5" x14ac:dyDescent="0.2">
      <c r="A4299" s="608">
        <v>96836</v>
      </c>
      <c r="B4299" s="609" t="s">
        <v>3575</v>
      </c>
      <c r="C4299" s="610" t="s">
        <v>38</v>
      </c>
      <c r="D4299" s="611">
        <v>38.67</v>
      </c>
    </row>
    <row r="4300" spans="1:4" ht="25.5" x14ac:dyDescent="0.2">
      <c r="A4300" s="608">
        <v>96837</v>
      </c>
      <c r="B4300" s="609" t="s">
        <v>3576</v>
      </c>
      <c r="C4300" s="610" t="s">
        <v>38</v>
      </c>
      <c r="D4300" s="611">
        <v>19.829999999999998</v>
      </c>
    </row>
    <row r="4301" spans="1:4" ht="38.25" x14ac:dyDescent="0.2">
      <c r="A4301" s="608">
        <v>96838</v>
      </c>
      <c r="B4301" s="609" t="s">
        <v>3577</v>
      </c>
      <c r="C4301" s="610" t="s">
        <v>38</v>
      </c>
      <c r="D4301" s="611">
        <v>18.04</v>
      </c>
    </row>
    <row r="4302" spans="1:4" ht="38.25" x14ac:dyDescent="0.2">
      <c r="A4302" s="608">
        <v>96839</v>
      </c>
      <c r="B4302" s="609" t="s">
        <v>3578</v>
      </c>
      <c r="C4302" s="610" t="s">
        <v>38</v>
      </c>
      <c r="D4302" s="611">
        <v>17.73</v>
      </c>
    </row>
    <row r="4303" spans="1:4" ht="25.5" x14ac:dyDescent="0.2">
      <c r="A4303" s="608">
        <v>96840</v>
      </c>
      <c r="B4303" s="609" t="s">
        <v>3579</v>
      </c>
      <c r="C4303" s="610" t="s">
        <v>38</v>
      </c>
      <c r="D4303" s="611">
        <v>23.14</v>
      </c>
    </row>
    <row r="4304" spans="1:4" ht="38.25" x14ac:dyDescent="0.2">
      <c r="A4304" s="608">
        <v>96841</v>
      </c>
      <c r="B4304" s="609" t="s">
        <v>3580</v>
      </c>
      <c r="C4304" s="610" t="s">
        <v>38</v>
      </c>
      <c r="D4304" s="611">
        <v>19.93</v>
      </c>
    </row>
    <row r="4305" spans="1:4" ht="38.25" x14ac:dyDescent="0.2">
      <c r="A4305" s="608">
        <v>96842</v>
      </c>
      <c r="B4305" s="609" t="s">
        <v>3581</v>
      </c>
      <c r="C4305" s="610" t="s">
        <v>38</v>
      </c>
      <c r="D4305" s="611">
        <v>26.07</v>
      </c>
    </row>
    <row r="4306" spans="1:4" ht="38.25" x14ac:dyDescent="0.2">
      <c r="A4306" s="608">
        <v>96843</v>
      </c>
      <c r="B4306" s="609" t="s">
        <v>3582</v>
      </c>
      <c r="C4306" s="610" t="s">
        <v>38</v>
      </c>
      <c r="D4306" s="611">
        <v>24.97</v>
      </c>
    </row>
    <row r="4307" spans="1:4" ht="38.25" x14ac:dyDescent="0.2">
      <c r="A4307" s="608">
        <v>96844</v>
      </c>
      <c r="B4307" s="609" t="s">
        <v>3583</v>
      </c>
      <c r="C4307" s="610" t="s">
        <v>38</v>
      </c>
      <c r="D4307" s="611">
        <v>34.99</v>
      </c>
    </row>
    <row r="4308" spans="1:4" ht="25.5" x14ac:dyDescent="0.2">
      <c r="A4308" s="608">
        <v>96845</v>
      </c>
      <c r="B4308" s="609" t="s">
        <v>3584</v>
      </c>
      <c r="C4308" s="610" t="s">
        <v>38</v>
      </c>
      <c r="D4308" s="611">
        <v>37.14</v>
      </c>
    </row>
    <row r="4309" spans="1:4" ht="38.25" x14ac:dyDescent="0.2">
      <c r="A4309" s="608">
        <v>96846</v>
      </c>
      <c r="B4309" s="609" t="s">
        <v>3585</v>
      </c>
      <c r="C4309" s="610" t="s">
        <v>38</v>
      </c>
      <c r="D4309" s="611">
        <v>28.58</v>
      </c>
    </row>
    <row r="4310" spans="1:4" ht="38.25" x14ac:dyDescent="0.2">
      <c r="A4310" s="608">
        <v>96847</v>
      </c>
      <c r="B4310" s="609" t="s">
        <v>3586</v>
      </c>
      <c r="C4310" s="610" t="s">
        <v>38</v>
      </c>
      <c r="D4310" s="611">
        <v>31.72</v>
      </c>
    </row>
    <row r="4311" spans="1:4" ht="25.5" x14ac:dyDescent="0.2">
      <c r="A4311" s="608">
        <v>96848</v>
      </c>
      <c r="B4311" s="609" t="s">
        <v>3587</v>
      </c>
      <c r="C4311" s="610" t="s">
        <v>38</v>
      </c>
      <c r="D4311" s="611">
        <v>48.38</v>
      </c>
    </row>
    <row r="4312" spans="1:4" ht="25.5" x14ac:dyDescent="0.2">
      <c r="A4312" s="608">
        <v>96849</v>
      </c>
      <c r="B4312" s="609" t="s">
        <v>3588</v>
      </c>
      <c r="C4312" s="610" t="s">
        <v>38</v>
      </c>
      <c r="D4312" s="611">
        <v>17.27</v>
      </c>
    </row>
    <row r="4313" spans="1:4" ht="38.25" x14ac:dyDescent="0.2">
      <c r="A4313" s="608">
        <v>96850</v>
      </c>
      <c r="B4313" s="609" t="s">
        <v>3589</v>
      </c>
      <c r="C4313" s="610" t="s">
        <v>38</v>
      </c>
      <c r="D4313" s="611">
        <v>20.48</v>
      </c>
    </row>
    <row r="4314" spans="1:4" ht="38.25" x14ac:dyDescent="0.2">
      <c r="A4314" s="608">
        <v>96851</v>
      </c>
      <c r="B4314" s="609" t="s">
        <v>3590</v>
      </c>
      <c r="C4314" s="610" t="s">
        <v>38</v>
      </c>
      <c r="D4314" s="611">
        <v>27.65</v>
      </c>
    </row>
    <row r="4315" spans="1:4" ht="25.5" x14ac:dyDescent="0.2">
      <c r="A4315" s="608">
        <v>96852</v>
      </c>
      <c r="B4315" s="609" t="s">
        <v>3591</v>
      </c>
      <c r="C4315" s="610" t="s">
        <v>38</v>
      </c>
      <c r="D4315" s="611">
        <v>23.22</v>
      </c>
    </row>
    <row r="4316" spans="1:4" ht="38.25" x14ac:dyDescent="0.2">
      <c r="A4316" s="608">
        <v>96853</v>
      </c>
      <c r="B4316" s="609" t="s">
        <v>3592</v>
      </c>
      <c r="C4316" s="610" t="s">
        <v>38</v>
      </c>
      <c r="D4316" s="611">
        <v>26.35</v>
      </c>
    </row>
    <row r="4317" spans="1:4" ht="38.25" x14ac:dyDescent="0.2">
      <c r="A4317" s="608">
        <v>96854</v>
      </c>
      <c r="B4317" s="609" t="s">
        <v>3593</v>
      </c>
      <c r="C4317" s="610" t="s">
        <v>38</v>
      </c>
      <c r="D4317" s="611">
        <v>31.9</v>
      </c>
    </row>
    <row r="4318" spans="1:4" ht="25.5" x14ac:dyDescent="0.2">
      <c r="A4318" s="608">
        <v>96855</v>
      </c>
      <c r="B4318" s="609" t="s">
        <v>3594</v>
      </c>
      <c r="C4318" s="610" t="s">
        <v>38</v>
      </c>
      <c r="D4318" s="611">
        <v>28.92</v>
      </c>
    </row>
    <row r="4319" spans="1:4" ht="38.25" x14ac:dyDescent="0.2">
      <c r="A4319" s="608">
        <v>96856</v>
      </c>
      <c r="B4319" s="609" t="s">
        <v>3595</v>
      </c>
      <c r="C4319" s="610" t="s">
        <v>38</v>
      </c>
      <c r="D4319" s="611">
        <v>29.37</v>
      </c>
    </row>
    <row r="4320" spans="1:4" ht="38.25" x14ac:dyDescent="0.2">
      <c r="A4320" s="608">
        <v>96857</v>
      </c>
      <c r="B4320" s="609" t="s">
        <v>3596</v>
      </c>
      <c r="C4320" s="610" t="s">
        <v>38</v>
      </c>
      <c r="D4320" s="611">
        <v>48.14</v>
      </c>
    </row>
    <row r="4321" spans="1:4" ht="25.5" x14ac:dyDescent="0.2">
      <c r="A4321" s="608">
        <v>96858</v>
      </c>
      <c r="B4321" s="609" t="s">
        <v>3597</v>
      </c>
      <c r="C4321" s="610" t="s">
        <v>38</v>
      </c>
      <c r="D4321" s="611">
        <v>48.17</v>
      </c>
    </row>
    <row r="4322" spans="1:4" ht="38.25" x14ac:dyDescent="0.2">
      <c r="A4322" s="608">
        <v>96859</v>
      </c>
      <c r="B4322" s="609" t="s">
        <v>3598</v>
      </c>
      <c r="C4322" s="610" t="s">
        <v>38</v>
      </c>
      <c r="D4322" s="611">
        <v>60.36</v>
      </c>
    </row>
    <row r="4323" spans="1:4" ht="25.5" x14ac:dyDescent="0.2">
      <c r="A4323" s="608">
        <v>96860</v>
      </c>
      <c r="B4323" s="609" t="s">
        <v>3599</v>
      </c>
      <c r="C4323" s="610" t="s">
        <v>38</v>
      </c>
      <c r="D4323" s="611">
        <v>22.65</v>
      </c>
    </row>
    <row r="4324" spans="1:4" ht="25.5" x14ac:dyDescent="0.2">
      <c r="A4324" s="608">
        <v>96861</v>
      </c>
      <c r="B4324" s="609" t="s">
        <v>3600</v>
      </c>
      <c r="C4324" s="610" t="s">
        <v>38</v>
      </c>
      <c r="D4324" s="611">
        <v>24.68</v>
      </c>
    </row>
    <row r="4325" spans="1:4" ht="25.5" x14ac:dyDescent="0.2">
      <c r="A4325" s="608">
        <v>96862</v>
      </c>
      <c r="B4325" s="609" t="s">
        <v>3601</v>
      </c>
      <c r="C4325" s="610" t="s">
        <v>38</v>
      </c>
      <c r="D4325" s="611">
        <v>27.36</v>
      </c>
    </row>
    <row r="4326" spans="1:4" ht="25.5" x14ac:dyDescent="0.2">
      <c r="A4326" s="608">
        <v>96863</v>
      </c>
      <c r="B4326" s="609" t="s">
        <v>3602</v>
      </c>
      <c r="C4326" s="610" t="s">
        <v>38</v>
      </c>
      <c r="D4326" s="611">
        <v>27.02</v>
      </c>
    </row>
    <row r="4327" spans="1:4" ht="25.5" x14ac:dyDescent="0.2">
      <c r="A4327" s="608">
        <v>96864</v>
      </c>
      <c r="B4327" s="609" t="s">
        <v>3603</v>
      </c>
      <c r="C4327" s="610" t="s">
        <v>38</v>
      </c>
      <c r="D4327" s="611">
        <v>44.08</v>
      </c>
    </row>
    <row r="4328" spans="1:4" ht="25.5" x14ac:dyDescent="0.2">
      <c r="A4328" s="608">
        <v>96865</v>
      </c>
      <c r="B4328" s="609" t="s">
        <v>3604</v>
      </c>
      <c r="C4328" s="610" t="s">
        <v>38</v>
      </c>
      <c r="D4328" s="611">
        <v>43.09</v>
      </c>
    </row>
    <row r="4329" spans="1:4" ht="25.5" x14ac:dyDescent="0.2">
      <c r="A4329" s="608">
        <v>96866</v>
      </c>
      <c r="B4329" s="609" t="s">
        <v>3605</v>
      </c>
      <c r="C4329" s="610" t="s">
        <v>38</v>
      </c>
      <c r="D4329" s="611">
        <v>58.29</v>
      </c>
    </row>
    <row r="4330" spans="1:4" ht="25.5" x14ac:dyDescent="0.2">
      <c r="A4330" s="608">
        <v>96867</v>
      </c>
      <c r="B4330" s="609" t="s">
        <v>3606</v>
      </c>
      <c r="C4330" s="610" t="s">
        <v>38</v>
      </c>
      <c r="D4330" s="611">
        <v>68.53</v>
      </c>
    </row>
    <row r="4331" spans="1:4" ht="25.5" x14ac:dyDescent="0.2">
      <c r="A4331" s="608">
        <v>96868</v>
      </c>
      <c r="B4331" s="609" t="s">
        <v>3607</v>
      </c>
      <c r="C4331" s="610" t="s">
        <v>38</v>
      </c>
      <c r="D4331" s="611">
        <v>27.12</v>
      </c>
    </row>
    <row r="4332" spans="1:4" ht="25.5" x14ac:dyDescent="0.2">
      <c r="A4332" s="608">
        <v>96869</v>
      </c>
      <c r="B4332" s="609" t="s">
        <v>3608</v>
      </c>
      <c r="C4332" s="610" t="s">
        <v>38</v>
      </c>
      <c r="D4332" s="611">
        <v>32.42</v>
      </c>
    </row>
    <row r="4333" spans="1:4" ht="25.5" x14ac:dyDescent="0.2">
      <c r="A4333" s="608">
        <v>96870</v>
      </c>
      <c r="B4333" s="609" t="s">
        <v>3609</v>
      </c>
      <c r="C4333" s="610" t="s">
        <v>38</v>
      </c>
      <c r="D4333" s="611">
        <v>52.18</v>
      </c>
    </row>
    <row r="4334" spans="1:4" ht="25.5" x14ac:dyDescent="0.2">
      <c r="A4334" s="608">
        <v>96871</v>
      </c>
      <c r="B4334" s="609" t="s">
        <v>3610</v>
      </c>
      <c r="C4334" s="610" t="s">
        <v>38</v>
      </c>
      <c r="D4334" s="611">
        <v>76.3</v>
      </c>
    </row>
    <row r="4335" spans="1:4" ht="38.25" x14ac:dyDescent="0.2">
      <c r="A4335" s="608">
        <v>96872</v>
      </c>
      <c r="B4335" s="609" t="s">
        <v>3611</v>
      </c>
      <c r="C4335" s="610" t="s">
        <v>38</v>
      </c>
      <c r="D4335" s="611">
        <v>68.48</v>
      </c>
    </row>
    <row r="4336" spans="1:4" ht="38.25" x14ac:dyDescent="0.2">
      <c r="A4336" s="608">
        <v>96873</v>
      </c>
      <c r="B4336" s="609" t="s">
        <v>3612</v>
      </c>
      <c r="C4336" s="610" t="s">
        <v>38</v>
      </c>
      <c r="D4336" s="611">
        <v>79.77</v>
      </c>
    </row>
    <row r="4337" spans="1:4" ht="38.25" x14ac:dyDescent="0.2">
      <c r="A4337" s="608">
        <v>96874</v>
      </c>
      <c r="B4337" s="609" t="s">
        <v>3613</v>
      </c>
      <c r="C4337" s="610" t="s">
        <v>38</v>
      </c>
      <c r="D4337" s="611">
        <v>82.62</v>
      </c>
    </row>
    <row r="4338" spans="1:4" ht="38.25" x14ac:dyDescent="0.2">
      <c r="A4338" s="608">
        <v>96875</v>
      </c>
      <c r="B4338" s="609" t="s">
        <v>3614</v>
      </c>
      <c r="C4338" s="610" t="s">
        <v>38</v>
      </c>
      <c r="D4338" s="611">
        <v>100.79</v>
      </c>
    </row>
    <row r="4339" spans="1:4" ht="38.25" x14ac:dyDescent="0.2">
      <c r="A4339" s="608">
        <v>96876</v>
      </c>
      <c r="B4339" s="609" t="s">
        <v>3615</v>
      </c>
      <c r="C4339" s="610" t="s">
        <v>38</v>
      </c>
      <c r="D4339" s="611">
        <v>183.71</v>
      </c>
    </row>
    <row r="4340" spans="1:4" ht="38.25" x14ac:dyDescent="0.2">
      <c r="A4340" s="608">
        <v>96877</v>
      </c>
      <c r="B4340" s="609" t="s">
        <v>3616</v>
      </c>
      <c r="C4340" s="610" t="s">
        <v>38</v>
      </c>
      <c r="D4340" s="611">
        <v>196.9</v>
      </c>
    </row>
    <row r="4341" spans="1:4" ht="38.25" x14ac:dyDescent="0.2">
      <c r="A4341" s="608">
        <v>96878</v>
      </c>
      <c r="B4341" s="609" t="s">
        <v>3617</v>
      </c>
      <c r="C4341" s="610" t="s">
        <v>38</v>
      </c>
      <c r="D4341" s="611">
        <v>199.36</v>
      </c>
    </row>
    <row r="4342" spans="1:4" ht="38.25" x14ac:dyDescent="0.2">
      <c r="A4342" s="608">
        <v>96879</v>
      </c>
      <c r="B4342" s="609" t="s">
        <v>3618</v>
      </c>
      <c r="C4342" s="610" t="s">
        <v>38</v>
      </c>
      <c r="D4342" s="611">
        <v>198.77</v>
      </c>
    </row>
    <row r="4343" spans="1:4" ht="38.25" x14ac:dyDescent="0.2">
      <c r="A4343" s="608">
        <v>96880</v>
      </c>
      <c r="B4343" s="609" t="s">
        <v>3619</v>
      </c>
      <c r="C4343" s="610" t="s">
        <v>38</v>
      </c>
      <c r="D4343" s="611">
        <v>228.29</v>
      </c>
    </row>
    <row r="4344" spans="1:4" ht="38.25" x14ac:dyDescent="0.2">
      <c r="A4344" s="608">
        <v>96881</v>
      </c>
      <c r="B4344" s="609" t="s">
        <v>3620</v>
      </c>
      <c r="C4344" s="610" t="s">
        <v>38</v>
      </c>
      <c r="D4344" s="611">
        <v>241.67</v>
      </c>
    </row>
    <row r="4345" spans="1:4" ht="38.25" x14ac:dyDescent="0.2">
      <c r="A4345" s="608">
        <v>97425</v>
      </c>
      <c r="B4345" s="609" t="s">
        <v>4431</v>
      </c>
      <c r="C4345" s="610" t="s">
        <v>38</v>
      </c>
      <c r="D4345" s="611">
        <v>18.3</v>
      </c>
    </row>
    <row r="4346" spans="1:4" ht="38.25" x14ac:dyDescent="0.2">
      <c r="A4346" s="608">
        <v>97426</v>
      </c>
      <c r="B4346" s="609" t="s">
        <v>4432</v>
      </c>
      <c r="C4346" s="610" t="s">
        <v>38</v>
      </c>
      <c r="D4346" s="611">
        <v>22.07</v>
      </c>
    </row>
    <row r="4347" spans="1:4" ht="38.25" x14ac:dyDescent="0.2">
      <c r="A4347" s="608">
        <v>97427</v>
      </c>
      <c r="B4347" s="609" t="s">
        <v>4433</v>
      </c>
      <c r="C4347" s="610" t="s">
        <v>38</v>
      </c>
      <c r="D4347" s="611">
        <v>24.91</v>
      </c>
    </row>
    <row r="4348" spans="1:4" ht="38.25" x14ac:dyDescent="0.2">
      <c r="A4348" s="608">
        <v>97428</v>
      </c>
      <c r="B4348" s="609" t="s">
        <v>4434</v>
      </c>
      <c r="C4348" s="610" t="s">
        <v>38</v>
      </c>
      <c r="D4348" s="611">
        <v>31.52</v>
      </c>
    </row>
    <row r="4349" spans="1:4" ht="38.25" x14ac:dyDescent="0.2">
      <c r="A4349" s="608">
        <v>97429</v>
      </c>
      <c r="B4349" s="609" t="s">
        <v>4435</v>
      </c>
      <c r="C4349" s="610" t="s">
        <v>38</v>
      </c>
      <c r="D4349" s="611">
        <v>37.6</v>
      </c>
    </row>
    <row r="4350" spans="1:4" ht="25.5" x14ac:dyDescent="0.2">
      <c r="A4350" s="608">
        <v>97430</v>
      </c>
      <c r="B4350" s="609" t="s">
        <v>11613</v>
      </c>
      <c r="C4350" s="610" t="s">
        <v>38</v>
      </c>
      <c r="D4350" s="611">
        <v>29.51</v>
      </c>
    </row>
    <row r="4351" spans="1:4" ht="25.5" x14ac:dyDescent="0.2">
      <c r="A4351" s="608">
        <v>97431</v>
      </c>
      <c r="B4351" s="609" t="s">
        <v>11614</v>
      </c>
      <c r="C4351" s="610" t="s">
        <v>38</v>
      </c>
      <c r="D4351" s="611">
        <v>32.78</v>
      </c>
    </row>
    <row r="4352" spans="1:4" ht="25.5" x14ac:dyDescent="0.2">
      <c r="A4352" s="608">
        <v>97432</v>
      </c>
      <c r="B4352" s="609" t="s">
        <v>11615</v>
      </c>
      <c r="C4352" s="610" t="s">
        <v>38</v>
      </c>
      <c r="D4352" s="611">
        <v>37.01</v>
      </c>
    </row>
    <row r="4353" spans="1:4" ht="25.5" x14ac:dyDescent="0.2">
      <c r="A4353" s="608">
        <v>97433</v>
      </c>
      <c r="B4353" s="609" t="s">
        <v>11616</v>
      </c>
      <c r="C4353" s="610" t="s">
        <v>38</v>
      </c>
      <c r="D4353" s="611">
        <v>70.099999999999994</v>
      </c>
    </row>
    <row r="4354" spans="1:4" ht="25.5" x14ac:dyDescent="0.2">
      <c r="A4354" s="608">
        <v>97434</v>
      </c>
      <c r="B4354" s="609" t="s">
        <v>11617</v>
      </c>
      <c r="C4354" s="610" t="s">
        <v>38</v>
      </c>
      <c r="D4354" s="611">
        <v>71.510000000000005</v>
      </c>
    </row>
    <row r="4355" spans="1:4" ht="25.5" x14ac:dyDescent="0.2">
      <c r="A4355" s="608">
        <v>97435</v>
      </c>
      <c r="B4355" s="609" t="s">
        <v>11618</v>
      </c>
      <c r="C4355" s="610" t="s">
        <v>38</v>
      </c>
      <c r="D4355" s="611">
        <v>82.12</v>
      </c>
    </row>
    <row r="4356" spans="1:4" ht="25.5" x14ac:dyDescent="0.2">
      <c r="A4356" s="608">
        <v>97436</v>
      </c>
      <c r="B4356" s="609" t="s">
        <v>11619</v>
      </c>
      <c r="C4356" s="610" t="s">
        <v>38</v>
      </c>
      <c r="D4356" s="611">
        <v>84.84</v>
      </c>
    </row>
    <row r="4357" spans="1:4" ht="25.5" x14ac:dyDescent="0.2">
      <c r="A4357" s="608">
        <v>97437</v>
      </c>
      <c r="B4357" s="609" t="s">
        <v>11620</v>
      </c>
      <c r="C4357" s="610" t="s">
        <v>38</v>
      </c>
      <c r="D4357" s="611">
        <v>94.1</v>
      </c>
    </row>
    <row r="4358" spans="1:4" ht="25.5" x14ac:dyDescent="0.2">
      <c r="A4358" s="608">
        <v>97438</v>
      </c>
      <c r="B4358" s="609" t="s">
        <v>11621</v>
      </c>
      <c r="C4358" s="610" t="s">
        <v>38</v>
      </c>
      <c r="D4358" s="611">
        <v>97.01</v>
      </c>
    </row>
    <row r="4359" spans="1:4" ht="25.5" x14ac:dyDescent="0.2">
      <c r="A4359" s="608">
        <v>97439</v>
      </c>
      <c r="B4359" s="609" t="s">
        <v>11622</v>
      </c>
      <c r="C4359" s="610" t="s">
        <v>38</v>
      </c>
      <c r="D4359" s="611">
        <v>107.03</v>
      </c>
    </row>
    <row r="4360" spans="1:4" ht="25.5" x14ac:dyDescent="0.2">
      <c r="A4360" s="608">
        <v>97440</v>
      </c>
      <c r="B4360" s="609" t="s">
        <v>11623</v>
      </c>
      <c r="C4360" s="610" t="s">
        <v>38</v>
      </c>
      <c r="D4360" s="611">
        <v>128.69</v>
      </c>
    </row>
    <row r="4361" spans="1:4" ht="25.5" x14ac:dyDescent="0.2">
      <c r="A4361" s="608">
        <v>97442</v>
      </c>
      <c r="B4361" s="609" t="s">
        <v>11624</v>
      </c>
      <c r="C4361" s="610" t="s">
        <v>38</v>
      </c>
      <c r="D4361" s="611">
        <v>141.82</v>
      </c>
    </row>
    <row r="4362" spans="1:4" ht="25.5" x14ac:dyDescent="0.2">
      <c r="A4362" s="608">
        <v>97443</v>
      </c>
      <c r="B4362" s="609" t="s">
        <v>11625</v>
      </c>
      <c r="C4362" s="610" t="s">
        <v>38</v>
      </c>
      <c r="D4362" s="611">
        <v>66.02</v>
      </c>
    </row>
    <row r="4363" spans="1:4" ht="25.5" x14ac:dyDescent="0.2">
      <c r="A4363" s="608">
        <v>97444</v>
      </c>
      <c r="B4363" s="609" t="s">
        <v>11626</v>
      </c>
      <c r="C4363" s="610" t="s">
        <v>38</v>
      </c>
      <c r="D4363" s="611">
        <v>77.83</v>
      </c>
    </row>
    <row r="4364" spans="1:4" ht="25.5" x14ac:dyDescent="0.2">
      <c r="A4364" s="608">
        <v>97446</v>
      </c>
      <c r="B4364" s="609" t="s">
        <v>11627</v>
      </c>
      <c r="C4364" s="610" t="s">
        <v>38</v>
      </c>
      <c r="D4364" s="611">
        <v>134.91999999999999</v>
      </c>
    </row>
    <row r="4365" spans="1:4" ht="25.5" x14ac:dyDescent="0.2">
      <c r="A4365" s="608">
        <v>97447</v>
      </c>
      <c r="B4365" s="609" t="s">
        <v>11628</v>
      </c>
      <c r="C4365" s="610" t="s">
        <v>38</v>
      </c>
      <c r="D4365" s="611">
        <v>134.91999999999999</v>
      </c>
    </row>
    <row r="4366" spans="1:4" ht="25.5" x14ac:dyDescent="0.2">
      <c r="A4366" s="608">
        <v>97449</v>
      </c>
      <c r="B4366" s="609" t="s">
        <v>11629</v>
      </c>
      <c r="C4366" s="610" t="s">
        <v>38</v>
      </c>
      <c r="D4366" s="611">
        <v>143.59</v>
      </c>
    </row>
    <row r="4367" spans="1:4" ht="25.5" x14ac:dyDescent="0.2">
      <c r="A4367" s="608">
        <v>97450</v>
      </c>
      <c r="B4367" s="609" t="s">
        <v>11630</v>
      </c>
      <c r="C4367" s="610" t="s">
        <v>38</v>
      </c>
      <c r="D4367" s="611">
        <v>175.75</v>
      </c>
    </row>
    <row r="4368" spans="1:4" ht="25.5" x14ac:dyDescent="0.2">
      <c r="A4368" s="608">
        <v>97452</v>
      </c>
      <c r="B4368" s="609" t="s">
        <v>11631</v>
      </c>
      <c r="C4368" s="610" t="s">
        <v>38</v>
      </c>
      <c r="D4368" s="611">
        <v>108.83</v>
      </c>
    </row>
    <row r="4369" spans="1:4" ht="25.5" x14ac:dyDescent="0.2">
      <c r="A4369" s="608">
        <v>97453</v>
      </c>
      <c r="B4369" s="609" t="s">
        <v>11632</v>
      </c>
      <c r="C4369" s="610" t="s">
        <v>38</v>
      </c>
      <c r="D4369" s="611">
        <v>115.57</v>
      </c>
    </row>
    <row r="4370" spans="1:4" ht="25.5" x14ac:dyDescent="0.2">
      <c r="A4370" s="608">
        <v>97454</v>
      </c>
      <c r="B4370" s="609" t="s">
        <v>11633</v>
      </c>
      <c r="C4370" s="610" t="s">
        <v>38</v>
      </c>
      <c r="D4370" s="611">
        <v>185.56</v>
      </c>
    </row>
    <row r="4371" spans="1:4" ht="25.5" x14ac:dyDescent="0.2">
      <c r="A4371" s="608">
        <v>97455</v>
      </c>
      <c r="B4371" s="609" t="s">
        <v>11634</v>
      </c>
      <c r="C4371" s="610" t="s">
        <v>38</v>
      </c>
      <c r="D4371" s="611">
        <v>196.34</v>
      </c>
    </row>
    <row r="4372" spans="1:4" ht="25.5" x14ac:dyDescent="0.2">
      <c r="A4372" s="608">
        <v>97456</v>
      </c>
      <c r="B4372" s="609" t="s">
        <v>11635</v>
      </c>
      <c r="C4372" s="610" t="s">
        <v>38</v>
      </c>
      <c r="D4372" s="611">
        <v>421.4</v>
      </c>
    </row>
    <row r="4373" spans="1:4" ht="25.5" x14ac:dyDescent="0.2">
      <c r="A4373" s="608">
        <v>97457</v>
      </c>
      <c r="B4373" s="609" t="s">
        <v>11636</v>
      </c>
      <c r="C4373" s="610" t="s">
        <v>38</v>
      </c>
      <c r="D4373" s="611">
        <v>373.03</v>
      </c>
    </row>
    <row r="4374" spans="1:4" ht="25.5" x14ac:dyDescent="0.2">
      <c r="A4374" s="608">
        <v>97458</v>
      </c>
      <c r="B4374" s="609" t="s">
        <v>11637</v>
      </c>
      <c r="C4374" s="610" t="s">
        <v>38</v>
      </c>
      <c r="D4374" s="611">
        <v>172.16</v>
      </c>
    </row>
    <row r="4375" spans="1:4" ht="25.5" x14ac:dyDescent="0.2">
      <c r="A4375" s="608">
        <v>97459</v>
      </c>
      <c r="B4375" s="609" t="s">
        <v>11638</v>
      </c>
      <c r="C4375" s="610" t="s">
        <v>38</v>
      </c>
      <c r="D4375" s="611">
        <v>295.79000000000002</v>
      </c>
    </row>
    <row r="4376" spans="1:4" ht="25.5" x14ac:dyDescent="0.2">
      <c r="A4376" s="608">
        <v>97460</v>
      </c>
      <c r="B4376" s="609" t="s">
        <v>11639</v>
      </c>
      <c r="C4376" s="610" t="s">
        <v>38</v>
      </c>
      <c r="D4376" s="611">
        <v>455.09</v>
      </c>
    </row>
    <row r="4377" spans="1:4" ht="25.5" x14ac:dyDescent="0.2">
      <c r="A4377" s="608">
        <v>97461</v>
      </c>
      <c r="B4377" s="609" t="s">
        <v>11640</v>
      </c>
      <c r="C4377" s="610" t="s">
        <v>38</v>
      </c>
      <c r="D4377" s="611">
        <v>20.79</v>
      </c>
    </row>
    <row r="4378" spans="1:4" ht="38.25" x14ac:dyDescent="0.2">
      <c r="A4378" s="608">
        <v>97462</v>
      </c>
      <c r="B4378" s="609" t="s">
        <v>11641</v>
      </c>
      <c r="C4378" s="610" t="s">
        <v>38</v>
      </c>
      <c r="D4378" s="611">
        <v>17.329999999999998</v>
      </c>
    </row>
    <row r="4379" spans="1:4" ht="25.5" x14ac:dyDescent="0.2">
      <c r="A4379" s="608">
        <v>97464</v>
      </c>
      <c r="B4379" s="609" t="s">
        <v>11642</v>
      </c>
      <c r="C4379" s="610" t="s">
        <v>38</v>
      </c>
      <c r="D4379" s="611">
        <v>29.96</v>
      </c>
    </row>
    <row r="4380" spans="1:4" ht="38.25" x14ac:dyDescent="0.2">
      <c r="A4380" s="608">
        <v>97465</v>
      </c>
      <c r="B4380" s="609" t="s">
        <v>11643</v>
      </c>
      <c r="C4380" s="610" t="s">
        <v>38</v>
      </c>
      <c r="D4380" s="611">
        <v>35.79</v>
      </c>
    </row>
    <row r="4381" spans="1:4" ht="25.5" x14ac:dyDescent="0.2">
      <c r="A4381" s="608">
        <v>97467</v>
      </c>
      <c r="B4381" s="609" t="s">
        <v>11644</v>
      </c>
      <c r="C4381" s="610" t="s">
        <v>38</v>
      </c>
      <c r="D4381" s="611">
        <v>38.03</v>
      </c>
    </row>
    <row r="4382" spans="1:4" ht="38.25" x14ac:dyDescent="0.2">
      <c r="A4382" s="608">
        <v>97468</v>
      </c>
      <c r="B4382" s="609" t="s">
        <v>11645</v>
      </c>
      <c r="C4382" s="610" t="s">
        <v>38</v>
      </c>
      <c r="D4382" s="611">
        <v>45.5</v>
      </c>
    </row>
    <row r="4383" spans="1:4" ht="25.5" x14ac:dyDescent="0.2">
      <c r="A4383" s="608">
        <v>97470</v>
      </c>
      <c r="B4383" s="609" t="s">
        <v>11646</v>
      </c>
      <c r="C4383" s="610" t="s">
        <v>38</v>
      </c>
      <c r="D4383" s="611">
        <v>56.21</v>
      </c>
    </row>
    <row r="4384" spans="1:4" ht="38.25" x14ac:dyDescent="0.2">
      <c r="A4384" s="608">
        <v>97471</v>
      </c>
      <c r="B4384" s="609" t="s">
        <v>11647</v>
      </c>
      <c r="C4384" s="610" t="s">
        <v>38</v>
      </c>
      <c r="D4384" s="611">
        <v>68.02</v>
      </c>
    </row>
    <row r="4385" spans="1:4" ht="25.5" x14ac:dyDescent="0.2">
      <c r="A4385" s="608">
        <v>97474</v>
      </c>
      <c r="B4385" s="609" t="s">
        <v>11648</v>
      </c>
      <c r="C4385" s="610" t="s">
        <v>38</v>
      </c>
      <c r="D4385" s="611">
        <v>102.92</v>
      </c>
    </row>
    <row r="4386" spans="1:4" ht="38.25" x14ac:dyDescent="0.2">
      <c r="A4386" s="608">
        <v>97475</v>
      </c>
      <c r="B4386" s="609" t="s">
        <v>11649</v>
      </c>
      <c r="C4386" s="610" t="s">
        <v>38</v>
      </c>
      <c r="D4386" s="611">
        <v>126.79</v>
      </c>
    </row>
    <row r="4387" spans="1:4" ht="25.5" x14ac:dyDescent="0.2">
      <c r="A4387" s="608">
        <v>97477</v>
      </c>
      <c r="B4387" s="609" t="s">
        <v>11650</v>
      </c>
      <c r="C4387" s="610" t="s">
        <v>38</v>
      </c>
      <c r="D4387" s="611">
        <v>137.13</v>
      </c>
    </row>
    <row r="4388" spans="1:4" ht="38.25" x14ac:dyDescent="0.2">
      <c r="A4388" s="608">
        <v>97478</v>
      </c>
      <c r="B4388" s="609" t="s">
        <v>11651</v>
      </c>
      <c r="C4388" s="610" t="s">
        <v>38</v>
      </c>
      <c r="D4388" s="611">
        <v>169.29</v>
      </c>
    </row>
    <row r="4389" spans="1:4" ht="38.25" x14ac:dyDescent="0.2">
      <c r="A4389" s="608">
        <v>97479</v>
      </c>
      <c r="B4389" s="609" t="s">
        <v>11652</v>
      </c>
      <c r="C4389" s="610" t="s">
        <v>38</v>
      </c>
      <c r="D4389" s="611">
        <v>33.590000000000003</v>
      </c>
    </row>
    <row r="4390" spans="1:4" ht="38.25" x14ac:dyDescent="0.2">
      <c r="A4390" s="608">
        <v>97480</v>
      </c>
      <c r="B4390" s="609" t="s">
        <v>11653</v>
      </c>
      <c r="C4390" s="610" t="s">
        <v>38</v>
      </c>
      <c r="D4390" s="611">
        <v>33.590000000000003</v>
      </c>
    </row>
    <row r="4391" spans="1:4" ht="38.25" x14ac:dyDescent="0.2">
      <c r="A4391" s="608">
        <v>97481</v>
      </c>
      <c r="B4391" s="609" t="s">
        <v>11654</v>
      </c>
      <c r="C4391" s="610" t="s">
        <v>38</v>
      </c>
      <c r="D4391" s="611">
        <v>48.71</v>
      </c>
    </row>
    <row r="4392" spans="1:4" ht="38.25" x14ac:dyDescent="0.2">
      <c r="A4392" s="608">
        <v>97482</v>
      </c>
      <c r="B4392" s="609" t="s">
        <v>11655</v>
      </c>
      <c r="C4392" s="610" t="s">
        <v>38</v>
      </c>
      <c r="D4392" s="611">
        <v>48.71</v>
      </c>
    </row>
    <row r="4393" spans="1:4" ht="38.25" x14ac:dyDescent="0.2">
      <c r="A4393" s="608">
        <v>97483</v>
      </c>
      <c r="B4393" s="609" t="s">
        <v>11656</v>
      </c>
      <c r="C4393" s="610" t="s">
        <v>38</v>
      </c>
      <c r="D4393" s="611">
        <v>68.25</v>
      </c>
    </row>
    <row r="4394" spans="1:4" ht="38.25" x14ac:dyDescent="0.2">
      <c r="A4394" s="608">
        <v>97484</v>
      </c>
      <c r="B4394" s="609" t="s">
        <v>11657</v>
      </c>
      <c r="C4394" s="610" t="s">
        <v>38</v>
      </c>
      <c r="D4394" s="611">
        <v>68.25</v>
      </c>
    </row>
    <row r="4395" spans="1:4" ht="38.25" x14ac:dyDescent="0.2">
      <c r="A4395" s="608">
        <v>97485</v>
      </c>
      <c r="B4395" s="609" t="s">
        <v>11658</v>
      </c>
      <c r="C4395" s="610" t="s">
        <v>38</v>
      </c>
      <c r="D4395" s="611">
        <v>94.14</v>
      </c>
    </row>
    <row r="4396" spans="1:4" ht="38.25" x14ac:dyDescent="0.2">
      <c r="A4396" s="608">
        <v>97486</v>
      </c>
      <c r="B4396" s="609" t="s">
        <v>11659</v>
      </c>
      <c r="C4396" s="610" t="s">
        <v>38</v>
      </c>
      <c r="D4396" s="611">
        <v>100.88</v>
      </c>
    </row>
    <row r="4397" spans="1:4" ht="38.25" x14ac:dyDescent="0.2">
      <c r="A4397" s="608">
        <v>97487</v>
      </c>
      <c r="B4397" s="609" t="s">
        <v>11660</v>
      </c>
      <c r="C4397" s="610" t="s">
        <v>38</v>
      </c>
      <c r="D4397" s="611">
        <v>173.38</v>
      </c>
    </row>
    <row r="4398" spans="1:4" ht="38.25" x14ac:dyDescent="0.2">
      <c r="A4398" s="608">
        <v>97488</v>
      </c>
      <c r="B4398" s="609" t="s">
        <v>11661</v>
      </c>
      <c r="C4398" s="610" t="s">
        <v>38</v>
      </c>
      <c r="D4398" s="611">
        <v>184.16</v>
      </c>
    </row>
    <row r="4399" spans="1:4" ht="38.25" x14ac:dyDescent="0.2">
      <c r="A4399" s="608">
        <v>97489</v>
      </c>
      <c r="B4399" s="609" t="s">
        <v>11662</v>
      </c>
      <c r="C4399" s="610" t="s">
        <v>38</v>
      </c>
      <c r="D4399" s="611">
        <v>411.68</v>
      </c>
    </row>
    <row r="4400" spans="1:4" ht="38.25" x14ac:dyDescent="0.2">
      <c r="A4400" s="608">
        <v>97490</v>
      </c>
      <c r="B4400" s="609" t="s">
        <v>11663</v>
      </c>
      <c r="C4400" s="610" t="s">
        <v>38</v>
      </c>
      <c r="D4400" s="611">
        <v>363.31</v>
      </c>
    </row>
    <row r="4401" spans="1:4" ht="25.5" x14ac:dyDescent="0.2">
      <c r="A4401" s="608">
        <v>97491</v>
      </c>
      <c r="B4401" s="609" t="s">
        <v>11664</v>
      </c>
      <c r="C4401" s="610" t="s">
        <v>38</v>
      </c>
      <c r="D4401" s="611">
        <v>51.91</v>
      </c>
    </row>
    <row r="4402" spans="1:4" ht="25.5" x14ac:dyDescent="0.2">
      <c r="A4402" s="608">
        <v>97492</v>
      </c>
      <c r="B4402" s="609" t="s">
        <v>11665</v>
      </c>
      <c r="C4402" s="610" t="s">
        <v>38</v>
      </c>
      <c r="D4402" s="611">
        <v>76.180000000000007</v>
      </c>
    </row>
    <row r="4403" spans="1:4" ht="25.5" x14ac:dyDescent="0.2">
      <c r="A4403" s="608">
        <v>97493</v>
      </c>
      <c r="B4403" s="609" t="s">
        <v>11666</v>
      </c>
      <c r="C4403" s="610" t="s">
        <v>38</v>
      </c>
      <c r="D4403" s="611">
        <v>98.28</v>
      </c>
    </row>
    <row r="4404" spans="1:4" ht="25.5" x14ac:dyDescent="0.2">
      <c r="A4404" s="608">
        <v>97494</v>
      </c>
      <c r="B4404" s="609" t="s">
        <v>11667</v>
      </c>
      <c r="C4404" s="610" t="s">
        <v>38</v>
      </c>
      <c r="D4404" s="611">
        <v>152.54</v>
      </c>
    </row>
    <row r="4405" spans="1:4" ht="25.5" x14ac:dyDescent="0.2">
      <c r="A4405" s="608">
        <v>97495</v>
      </c>
      <c r="B4405" s="609" t="s">
        <v>11668</v>
      </c>
      <c r="C4405" s="610" t="s">
        <v>38</v>
      </c>
      <c r="D4405" s="611">
        <v>279.52</v>
      </c>
    </row>
    <row r="4406" spans="1:4" ht="25.5" x14ac:dyDescent="0.2">
      <c r="A4406" s="608">
        <v>97496</v>
      </c>
      <c r="B4406" s="609" t="s">
        <v>11669</v>
      </c>
      <c r="C4406" s="610" t="s">
        <v>38</v>
      </c>
      <c r="D4406" s="611">
        <v>442.17</v>
      </c>
    </row>
    <row r="4407" spans="1:4" ht="25.5" x14ac:dyDescent="0.2">
      <c r="A4407" s="608">
        <v>97499</v>
      </c>
      <c r="B4407" s="609" t="s">
        <v>11670</v>
      </c>
      <c r="C4407" s="610" t="s">
        <v>38</v>
      </c>
      <c r="D4407" s="611">
        <v>19.21</v>
      </c>
    </row>
    <row r="4408" spans="1:4" ht="38.25" x14ac:dyDescent="0.2">
      <c r="A4408" s="608">
        <v>97500</v>
      </c>
      <c r="B4408" s="609" t="s">
        <v>11671</v>
      </c>
      <c r="C4408" s="610" t="s">
        <v>38</v>
      </c>
      <c r="D4408" s="611">
        <v>15.75</v>
      </c>
    </row>
    <row r="4409" spans="1:4" ht="25.5" x14ac:dyDescent="0.2">
      <c r="A4409" s="608">
        <v>97502</v>
      </c>
      <c r="B4409" s="609" t="s">
        <v>11672</v>
      </c>
      <c r="C4409" s="610" t="s">
        <v>38</v>
      </c>
      <c r="D4409" s="611">
        <v>27.02</v>
      </c>
    </row>
    <row r="4410" spans="1:4" ht="38.25" x14ac:dyDescent="0.2">
      <c r="A4410" s="608">
        <v>97503</v>
      </c>
      <c r="B4410" s="609" t="s">
        <v>11673</v>
      </c>
      <c r="C4410" s="610" t="s">
        <v>38</v>
      </c>
      <c r="D4410" s="611">
        <v>33</v>
      </c>
    </row>
    <row r="4411" spans="1:4" ht="25.5" x14ac:dyDescent="0.2">
      <c r="A4411" s="608">
        <v>97505</v>
      </c>
      <c r="B4411" s="609" t="s">
        <v>11674</v>
      </c>
      <c r="C4411" s="610" t="s">
        <v>38</v>
      </c>
      <c r="D4411" s="611">
        <v>33.89</v>
      </c>
    </row>
    <row r="4412" spans="1:4" ht="38.25" x14ac:dyDescent="0.2">
      <c r="A4412" s="608">
        <v>97506</v>
      </c>
      <c r="B4412" s="609" t="s">
        <v>11675</v>
      </c>
      <c r="C4412" s="610" t="s">
        <v>38</v>
      </c>
      <c r="D4412" s="611">
        <v>41.36</v>
      </c>
    </row>
    <row r="4413" spans="1:4" ht="25.5" x14ac:dyDescent="0.2">
      <c r="A4413" s="608">
        <v>97508</v>
      </c>
      <c r="B4413" s="609" t="s">
        <v>11676</v>
      </c>
      <c r="C4413" s="610" t="s">
        <v>38</v>
      </c>
      <c r="D4413" s="611">
        <v>50.36</v>
      </c>
    </row>
    <row r="4414" spans="1:4" ht="38.25" x14ac:dyDescent="0.2">
      <c r="A4414" s="608">
        <v>97509</v>
      </c>
      <c r="B4414" s="609" t="s">
        <v>11677</v>
      </c>
      <c r="C4414" s="610" t="s">
        <v>38</v>
      </c>
      <c r="D4414" s="611">
        <v>62.17</v>
      </c>
    </row>
    <row r="4415" spans="1:4" ht="25.5" x14ac:dyDescent="0.2">
      <c r="A4415" s="608">
        <v>97511</v>
      </c>
      <c r="B4415" s="609" t="s">
        <v>11678</v>
      </c>
      <c r="C4415" s="610" t="s">
        <v>38</v>
      </c>
      <c r="D4415" s="611">
        <v>94.51</v>
      </c>
    </row>
    <row r="4416" spans="1:4" ht="38.25" x14ac:dyDescent="0.2">
      <c r="A4416" s="608">
        <v>97512</v>
      </c>
      <c r="B4416" s="609" t="s">
        <v>11679</v>
      </c>
      <c r="C4416" s="610" t="s">
        <v>38</v>
      </c>
      <c r="D4416" s="611">
        <v>118.38</v>
      </c>
    </row>
    <row r="4417" spans="1:4" ht="25.5" x14ac:dyDescent="0.2">
      <c r="A4417" s="608">
        <v>97514</v>
      </c>
      <c r="B4417" s="609" t="s">
        <v>11680</v>
      </c>
      <c r="C4417" s="610" t="s">
        <v>38</v>
      </c>
      <c r="D4417" s="611">
        <v>126.06</v>
      </c>
    </row>
    <row r="4418" spans="1:4" ht="38.25" x14ac:dyDescent="0.2">
      <c r="A4418" s="608">
        <v>97515</v>
      </c>
      <c r="B4418" s="609" t="s">
        <v>11681</v>
      </c>
      <c r="C4418" s="610" t="s">
        <v>38</v>
      </c>
      <c r="D4418" s="611">
        <v>158.22</v>
      </c>
    </row>
    <row r="4419" spans="1:4" ht="38.25" x14ac:dyDescent="0.2">
      <c r="A4419" s="608">
        <v>97517</v>
      </c>
      <c r="B4419" s="609" t="s">
        <v>11682</v>
      </c>
      <c r="C4419" s="610" t="s">
        <v>38</v>
      </c>
      <c r="D4419" s="611">
        <v>31.23</v>
      </c>
    </row>
    <row r="4420" spans="1:4" ht="38.25" x14ac:dyDescent="0.2">
      <c r="A4420" s="608">
        <v>97518</v>
      </c>
      <c r="B4420" s="609" t="s">
        <v>11683</v>
      </c>
      <c r="C4420" s="610" t="s">
        <v>38</v>
      </c>
      <c r="D4420" s="611">
        <v>31.23</v>
      </c>
    </row>
    <row r="4421" spans="1:4" ht="38.25" x14ac:dyDescent="0.2">
      <c r="A4421" s="608">
        <v>97519</v>
      </c>
      <c r="B4421" s="609" t="s">
        <v>11684</v>
      </c>
      <c r="C4421" s="610" t="s">
        <v>38</v>
      </c>
      <c r="D4421" s="611">
        <v>44.53</v>
      </c>
    </row>
    <row r="4422" spans="1:4" ht="38.25" x14ac:dyDescent="0.2">
      <c r="A4422" s="608">
        <v>97520</v>
      </c>
      <c r="B4422" s="609" t="s">
        <v>11685</v>
      </c>
      <c r="C4422" s="610" t="s">
        <v>38</v>
      </c>
      <c r="D4422" s="611">
        <v>44.53</v>
      </c>
    </row>
    <row r="4423" spans="1:4" ht="38.25" x14ac:dyDescent="0.2">
      <c r="A4423" s="608">
        <v>97521</v>
      </c>
      <c r="B4423" s="609" t="s">
        <v>11686</v>
      </c>
      <c r="C4423" s="610" t="s">
        <v>38</v>
      </c>
      <c r="D4423" s="611">
        <v>62.02</v>
      </c>
    </row>
    <row r="4424" spans="1:4" ht="38.25" x14ac:dyDescent="0.2">
      <c r="A4424" s="608">
        <v>97522</v>
      </c>
      <c r="B4424" s="609" t="s">
        <v>11687</v>
      </c>
      <c r="C4424" s="610" t="s">
        <v>38</v>
      </c>
      <c r="D4424" s="611">
        <v>62.02</v>
      </c>
    </row>
    <row r="4425" spans="1:4" ht="38.25" x14ac:dyDescent="0.2">
      <c r="A4425" s="608">
        <v>97523</v>
      </c>
      <c r="B4425" s="609" t="s">
        <v>11688</v>
      </c>
      <c r="C4425" s="610" t="s">
        <v>38</v>
      </c>
      <c r="D4425" s="611">
        <v>85.34</v>
      </c>
    </row>
    <row r="4426" spans="1:4" ht="38.25" x14ac:dyDescent="0.2">
      <c r="A4426" s="608">
        <v>97524</v>
      </c>
      <c r="B4426" s="609" t="s">
        <v>11689</v>
      </c>
      <c r="C4426" s="610" t="s">
        <v>38</v>
      </c>
      <c r="D4426" s="611">
        <v>92.08</v>
      </c>
    </row>
    <row r="4427" spans="1:4" ht="38.25" x14ac:dyDescent="0.2">
      <c r="A4427" s="608">
        <v>97525</v>
      </c>
      <c r="B4427" s="609" t="s">
        <v>11690</v>
      </c>
      <c r="C4427" s="610" t="s">
        <v>38</v>
      </c>
      <c r="D4427" s="611">
        <v>160.69</v>
      </c>
    </row>
    <row r="4428" spans="1:4" ht="38.25" x14ac:dyDescent="0.2">
      <c r="A4428" s="608">
        <v>97526</v>
      </c>
      <c r="B4428" s="609" t="s">
        <v>11691</v>
      </c>
      <c r="C4428" s="610" t="s">
        <v>38</v>
      </c>
      <c r="D4428" s="611">
        <v>171.47</v>
      </c>
    </row>
    <row r="4429" spans="1:4" ht="38.25" x14ac:dyDescent="0.2">
      <c r="A4429" s="608">
        <v>97527</v>
      </c>
      <c r="B4429" s="609" t="s">
        <v>11692</v>
      </c>
      <c r="C4429" s="610" t="s">
        <v>38</v>
      </c>
      <c r="D4429" s="611">
        <v>395.14</v>
      </c>
    </row>
    <row r="4430" spans="1:4" ht="38.25" x14ac:dyDescent="0.2">
      <c r="A4430" s="608">
        <v>97528</v>
      </c>
      <c r="B4430" s="609" t="s">
        <v>11693</v>
      </c>
      <c r="C4430" s="610" t="s">
        <v>38</v>
      </c>
      <c r="D4430" s="611">
        <v>346.77</v>
      </c>
    </row>
    <row r="4431" spans="1:4" ht="25.5" x14ac:dyDescent="0.2">
      <c r="A4431" s="608">
        <v>97529</v>
      </c>
      <c r="B4431" s="609" t="s">
        <v>11694</v>
      </c>
      <c r="C4431" s="610" t="s">
        <v>38</v>
      </c>
      <c r="D4431" s="611">
        <v>48.8</v>
      </c>
    </row>
    <row r="4432" spans="1:4" ht="25.5" x14ac:dyDescent="0.2">
      <c r="A4432" s="608">
        <v>97530</v>
      </c>
      <c r="B4432" s="609" t="s">
        <v>11695</v>
      </c>
      <c r="C4432" s="610" t="s">
        <v>38</v>
      </c>
      <c r="D4432" s="611">
        <v>70.599999999999994</v>
      </c>
    </row>
    <row r="4433" spans="1:4" ht="25.5" x14ac:dyDescent="0.2">
      <c r="A4433" s="608">
        <v>97531</v>
      </c>
      <c r="B4433" s="609" t="s">
        <v>11696</v>
      </c>
      <c r="C4433" s="610" t="s">
        <v>38</v>
      </c>
      <c r="D4433" s="611">
        <v>89.96</v>
      </c>
    </row>
    <row r="4434" spans="1:4" ht="25.5" x14ac:dyDescent="0.2">
      <c r="A4434" s="608">
        <v>97532</v>
      </c>
      <c r="B4434" s="609" t="s">
        <v>11697</v>
      </c>
      <c r="C4434" s="610" t="s">
        <v>38</v>
      </c>
      <c r="D4434" s="611">
        <v>140.82</v>
      </c>
    </row>
    <row r="4435" spans="1:4" ht="25.5" x14ac:dyDescent="0.2">
      <c r="A4435" s="608">
        <v>97533</v>
      </c>
      <c r="B4435" s="609" t="s">
        <v>11698</v>
      </c>
      <c r="C4435" s="610" t="s">
        <v>38</v>
      </c>
      <c r="D4435" s="611">
        <v>265.10000000000002</v>
      </c>
    </row>
    <row r="4436" spans="1:4" ht="25.5" x14ac:dyDescent="0.2">
      <c r="A4436" s="608">
        <v>97534</v>
      </c>
      <c r="B4436" s="609" t="s">
        <v>11699</v>
      </c>
      <c r="C4436" s="610" t="s">
        <v>38</v>
      </c>
      <c r="D4436" s="611">
        <v>420.09</v>
      </c>
    </row>
    <row r="4437" spans="1:4" ht="25.5" x14ac:dyDescent="0.2">
      <c r="A4437" s="608">
        <v>97537</v>
      </c>
      <c r="B4437" s="609" t="s">
        <v>11700</v>
      </c>
      <c r="C4437" s="610" t="s">
        <v>38</v>
      </c>
      <c r="D4437" s="611">
        <v>14.42</v>
      </c>
    </row>
    <row r="4438" spans="1:4" ht="25.5" x14ac:dyDescent="0.2">
      <c r="A4438" s="608">
        <v>97540</v>
      </c>
      <c r="B4438" s="609" t="s">
        <v>11701</v>
      </c>
      <c r="C4438" s="610" t="s">
        <v>38</v>
      </c>
      <c r="D4438" s="611">
        <v>19.38</v>
      </c>
    </row>
    <row r="4439" spans="1:4" ht="38.25" x14ac:dyDescent="0.2">
      <c r="A4439" s="608">
        <v>97541</v>
      </c>
      <c r="B4439" s="609" t="s">
        <v>11702</v>
      </c>
      <c r="C4439" s="610" t="s">
        <v>38</v>
      </c>
      <c r="D4439" s="611">
        <v>16.510000000000002</v>
      </c>
    </row>
    <row r="4440" spans="1:4" ht="25.5" x14ac:dyDescent="0.2">
      <c r="A4440" s="608">
        <v>97543</v>
      </c>
      <c r="B4440" s="609" t="s">
        <v>11703</v>
      </c>
      <c r="C4440" s="610" t="s">
        <v>38</v>
      </c>
      <c r="D4440" s="611">
        <v>31.52</v>
      </c>
    </row>
    <row r="4441" spans="1:4" ht="38.25" x14ac:dyDescent="0.2">
      <c r="A4441" s="608">
        <v>97544</v>
      </c>
      <c r="B4441" s="609" t="s">
        <v>11704</v>
      </c>
      <c r="C4441" s="610" t="s">
        <v>38</v>
      </c>
      <c r="D4441" s="611">
        <v>28.06</v>
      </c>
    </row>
    <row r="4442" spans="1:4" ht="25.5" x14ac:dyDescent="0.2">
      <c r="A4442" s="608">
        <v>97546</v>
      </c>
      <c r="B4442" s="609" t="s">
        <v>11705</v>
      </c>
      <c r="C4442" s="610" t="s">
        <v>38</v>
      </c>
      <c r="D4442" s="611">
        <v>20.2</v>
      </c>
    </row>
    <row r="4443" spans="1:4" ht="25.5" x14ac:dyDescent="0.2">
      <c r="A4443" s="608">
        <v>97547</v>
      </c>
      <c r="B4443" s="609" t="s">
        <v>11706</v>
      </c>
      <c r="C4443" s="610" t="s">
        <v>38</v>
      </c>
      <c r="D4443" s="611">
        <v>20.2</v>
      </c>
    </row>
    <row r="4444" spans="1:4" ht="25.5" x14ac:dyDescent="0.2">
      <c r="A4444" s="608">
        <v>97548</v>
      </c>
      <c r="B4444" s="609" t="s">
        <v>11707</v>
      </c>
      <c r="C4444" s="610" t="s">
        <v>38</v>
      </c>
      <c r="D4444" s="611">
        <v>29.95</v>
      </c>
    </row>
    <row r="4445" spans="1:4" ht="25.5" x14ac:dyDescent="0.2">
      <c r="A4445" s="608">
        <v>97549</v>
      </c>
      <c r="B4445" s="609" t="s">
        <v>11708</v>
      </c>
      <c r="C4445" s="610" t="s">
        <v>38</v>
      </c>
      <c r="D4445" s="611">
        <v>29.95</v>
      </c>
    </row>
    <row r="4446" spans="1:4" ht="25.5" x14ac:dyDescent="0.2">
      <c r="A4446" s="608">
        <v>97550</v>
      </c>
      <c r="B4446" s="609" t="s">
        <v>11709</v>
      </c>
      <c r="C4446" s="610" t="s">
        <v>38</v>
      </c>
      <c r="D4446" s="611">
        <v>49.72</v>
      </c>
    </row>
    <row r="4447" spans="1:4" ht="25.5" x14ac:dyDescent="0.2">
      <c r="A4447" s="608">
        <v>97551</v>
      </c>
      <c r="B4447" s="609" t="s">
        <v>11710</v>
      </c>
      <c r="C4447" s="610" t="s">
        <v>38</v>
      </c>
      <c r="D4447" s="611">
        <v>49.72</v>
      </c>
    </row>
    <row r="4448" spans="1:4" ht="25.5" x14ac:dyDescent="0.2">
      <c r="A4448" s="608">
        <v>97552</v>
      </c>
      <c r="B4448" s="609" t="s">
        <v>11711</v>
      </c>
      <c r="C4448" s="610" t="s">
        <v>38</v>
      </c>
      <c r="D4448" s="611">
        <v>29.43</v>
      </c>
    </row>
    <row r="4449" spans="1:4" ht="25.5" x14ac:dyDescent="0.2">
      <c r="A4449" s="608">
        <v>97553</v>
      </c>
      <c r="B4449" s="609" t="s">
        <v>11712</v>
      </c>
      <c r="C4449" s="610" t="s">
        <v>38</v>
      </c>
      <c r="D4449" s="611">
        <v>42.43</v>
      </c>
    </row>
    <row r="4450" spans="1:4" ht="25.5" x14ac:dyDescent="0.2">
      <c r="A4450" s="608">
        <v>97554</v>
      </c>
      <c r="B4450" s="609" t="s">
        <v>11713</v>
      </c>
      <c r="C4450" s="610" t="s">
        <v>38</v>
      </c>
      <c r="D4450" s="611">
        <v>73.48</v>
      </c>
    </row>
    <row r="4451" spans="1:4" ht="25.5" x14ac:dyDescent="0.2">
      <c r="A4451" s="608">
        <v>98602</v>
      </c>
      <c r="B4451" s="609" t="s">
        <v>4436</v>
      </c>
      <c r="C4451" s="610" t="s">
        <v>38</v>
      </c>
      <c r="D4451" s="611">
        <v>13.05</v>
      </c>
    </row>
    <row r="4452" spans="1:4" x14ac:dyDescent="0.2">
      <c r="A4452" s="608">
        <v>88503</v>
      </c>
      <c r="B4452" s="609" t="s">
        <v>255</v>
      </c>
      <c r="C4452" s="610" t="s">
        <v>38</v>
      </c>
      <c r="D4452" s="611">
        <v>645.57000000000005</v>
      </c>
    </row>
    <row r="4453" spans="1:4" x14ac:dyDescent="0.2">
      <c r="A4453" s="608">
        <v>88504</v>
      </c>
      <c r="B4453" s="609" t="s">
        <v>256</v>
      </c>
      <c r="C4453" s="610" t="s">
        <v>38</v>
      </c>
      <c r="D4453" s="611">
        <v>517.82000000000005</v>
      </c>
    </row>
    <row r="4454" spans="1:4" ht="25.5" x14ac:dyDescent="0.2">
      <c r="A4454" s="608">
        <v>97895</v>
      </c>
      <c r="B4454" s="609" t="s">
        <v>12926</v>
      </c>
      <c r="C4454" s="610" t="s">
        <v>38</v>
      </c>
      <c r="D4454" s="611">
        <v>133.72</v>
      </c>
    </row>
    <row r="4455" spans="1:4" ht="25.5" x14ac:dyDescent="0.2">
      <c r="A4455" s="608">
        <v>97896</v>
      </c>
      <c r="B4455" s="609" t="s">
        <v>12927</v>
      </c>
      <c r="C4455" s="610" t="s">
        <v>38</v>
      </c>
      <c r="D4455" s="611">
        <v>237.6</v>
      </c>
    </row>
    <row r="4456" spans="1:4" ht="25.5" x14ac:dyDescent="0.2">
      <c r="A4456" s="608">
        <v>97897</v>
      </c>
      <c r="B4456" s="609" t="s">
        <v>12928</v>
      </c>
      <c r="C4456" s="610" t="s">
        <v>38</v>
      </c>
      <c r="D4456" s="611">
        <v>323.58999999999997</v>
      </c>
    </row>
    <row r="4457" spans="1:4" ht="25.5" x14ac:dyDescent="0.2">
      <c r="A4457" s="608">
        <v>97898</v>
      </c>
      <c r="B4457" s="609" t="s">
        <v>12929</v>
      </c>
      <c r="C4457" s="610" t="s">
        <v>38</v>
      </c>
      <c r="D4457" s="611">
        <v>531.34</v>
      </c>
    </row>
    <row r="4458" spans="1:4" ht="38.25" x14ac:dyDescent="0.2">
      <c r="A4458" s="608">
        <v>97900</v>
      </c>
      <c r="B4458" s="609" t="s">
        <v>12930</v>
      </c>
      <c r="C4458" s="610" t="s">
        <v>38</v>
      </c>
      <c r="D4458" s="611">
        <v>146.22</v>
      </c>
    </row>
    <row r="4459" spans="1:4" ht="38.25" x14ac:dyDescent="0.2">
      <c r="A4459" s="608">
        <v>97901</v>
      </c>
      <c r="B4459" s="609" t="s">
        <v>12931</v>
      </c>
      <c r="C4459" s="610" t="s">
        <v>38</v>
      </c>
      <c r="D4459" s="611">
        <v>233.32</v>
      </c>
    </row>
    <row r="4460" spans="1:4" ht="38.25" x14ac:dyDescent="0.2">
      <c r="A4460" s="608">
        <v>97902</v>
      </c>
      <c r="B4460" s="609" t="s">
        <v>12932</v>
      </c>
      <c r="C4460" s="610" t="s">
        <v>38</v>
      </c>
      <c r="D4460" s="611">
        <v>466.22</v>
      </c>
    </row>
    <row r="4461" spans="1:4" ht="38.25" x14ac:dyDescent="0.2">
      <c r="A4461" s="608">
        <v>97903</v>
      </c>
      <c r="B4461" s="609" t="s">
        <v>12933</v>
      </c>
      <c r="C4461" s="610" t="s">
        <v>38</v>
      </c>
      <c r="D4461" s="611">
        <v>637.82000000000005</v>
      </c>
    </row>
    <row r="4462" spans="1:4" ht="38.25" x14ac:dyDescent="0.2">
      <c r="A4462" s="608">
        <v>97904</v>
      </c>
      <c r="B4462" s="609" t="s">
        <v>12934</v>
      </c>
      <c r="C4462" s="610" t="s">
        <v>38</v>
      </c>
      <c r="D4462" s="611">
        <v>759.55</v>
      </c>
    </row>
    <row r="4463" spans="1:4" ht="38.25" x14ac:dyDescent="0.2">
      <c r="A4463" s="608">
        <v>97905</v>
      </c>
      <c r="B4463" s="609" t="s">
        <v>12935</v>
      </c>
      <c r="C4463" s="610" t="s">
        <v>38</v>
      </c>
      <c r="D4463" s="611">
        <v>165.12</v>
      </c>
    </row>
    <row r="4464" spans="1:4" ht="38.25" x14ac:dyDescent="0.2">
      <c r="A4464" s="608">
        <v>97906</v>
      </c>
      <c r="B4464" s="609" t="s">
        <v>12936</v>
      </c>
      <c r="C4464" s="610" t="s">
        <v>38</v>
      </c>
      <c r="D4464" s="611">
        <v>309.10000000000002</v>
      </c>
    </row>
    <row r="4465" spans="1:4" ht="38.25" x14ac:dyDescent="0.2">
      <c r="A4465" s="608">
        <v>97907</v>
      </c>
      <c r="B4465" s="609" t="s">
        <v>12937</v>
      </c>
      <c r="C4465" s="610" t="s">
        <v>38</v>
      </c>
      <c r="D4465" s="611">
        <v>437.3</v>
      </c>
    </row>
    <row r="4466" spans="1:4" ht="38.25" x14ac:dyDescent="0.2">
      <c r="A4466" s="608">
        <v>97908</v>
      </c>
      <c r="B4466" s="609" t="s">
        <v>12938</v>
      </c>
      <c r="C4466" s="610" t="s">
        <v>38</v>
      </c>
      <c r="D4466" s="611">
        <v>522.29</v>
      </c>
    </row>
    <row r="4467" spans="1:4" ht="25.5" x14ac:dyDescent="0.2">
      <c r="A4467" s="608">
        <v>98102</v>
      </c>
      <c r="B4467" s="609" t="s">
        <v>12939</v>
      </c>
      <c r="C4467" s="610" t="s">
        <v>38</v>
      </c>
      <c r="D4467" s="611">
        <v>107.3</v>
      </c>
    </row>
    <row r="4468" spans="1:4" ht="38.25" x14ac:dyDescent="0.2">
      <c r="A4468" s="608">
        <v>98104</v>
      </c>
      <c r="B4468" s="609" t="s">
        <v>12940</v>
      </c>
      <c r="C4468" s="610" t="s">
        <v>38</v>
      </c>
      <c r="D4468" s="611">
        <v>319.48</v>
      </c>
    </row>
    <row r="4469" spans="1:4" ht="38.25" x14ac:dyDescent="0.2">
      <c r="A4469" s="608">
        <v>98105</v>
      </c>
      <c r="B4469" s="609" t="s">
        <v>12941</v>
      </c>
      <c r="C4469" s="610" t="s">
        <v>38</v>
      </c>
      <c r="D4469" s="611">
        <v>546.92999999999995</v>
      </c>
    </row>
    <row r="4470" spans="1:4" ht="51" x14ac:dyDescent="0.2">
      <c r="A4470" s="608">
        <v>98106</v>
      </c>
      <c r="B4470" s="609" t="s">
        <v>12942</v>
      </c>
      <c r="C4470" s="610" t="s">
        <v>38</v>
      </c>
      <c r="D4470" s="611">
        <v>909.94</v>
      </c>
    </row>
    <row r="4471" spans="1:4" ht="38.25" x14ac:dyDescent="0.2">
      <c r="A4471" s="608">
        <v>98107</v>
      </c>
      <c r="B4471" s="609" t="s">
        <v>12943</v>
      </c>
      <c r="C4471" s="610" t="s">
        <v>38</v>
      </c>
      <c r="D4471" s="611">
        <v>197.2</v>
      </c>
    </row>
    <row r="4472" spans="1:4" ht="38.25" x14ac:dyDescent="0.2">
      <c r="A4472" s="608">
        <v>98108</v>
      </c>
      <c r="B4472" s="609" t="s">
        <v>12944</v>
      </c>
      <c r="C4472" s="610" t="s">
        <v>38</v>
      </c>
      <c r="D4472" s="611">
        <v>349.81</v>
      </c>
    </row>
    <row r="4473" spans="1:4" ht="38.25" x14ac:dyDescent="0.2">
      <c r="A4473" s="608">
        <v>99250</v>
      </c>
      <c r="B4473" s="609" t="s">
        <v>12945</v>
      </c>
      <c r="C4473" s="610" t="s">
        <v>38</v>
      </c>
      <c r="D4473" s="611">
        <v>143.11000000000001</v>
      </c>
    </row>
    <row r="4474" spans="1:4" ht="38.25" x14ac:dyDescent="0.2">
      <c r="A4474" s="608">
        <v>99251</v>
      </c>
      <c r="B4474" s="609" t="s">
        <v>12946</v>
      </c>
      <c r="C4474" s="610" t="s">
        <v>38</v>
      </c>
      <c r="D4474" s="611">
        <v>227.98</v>
      </c>
    </row>
    <row r="4475" spans="1:4" ht="38.25" x14ac:dyDescent="0.2">
      <c r="A4475" s="608">
        <v>99253</v>
      </c>
      <c r="B4475" s="609" t="s">
        <v>12947</v>
      </c>
      <c r="C4475" s="610" t="s">
        <v>38</v>
      </c>
      <c r="D4475" s="611">
        <v>454.23</v>
      </c>
    </row>
    <row r="4476" spans="1:4" ht="38.25" x14ac:dyDescent="0.2">
      <c r="A4476" s="608">
        <v>99255</v>
      </c>
      <c r="B4476" s="609" t="s">
        <v>12948</v>
      </c>
      <c r="C4476" s="610" t="s">
        <v>38</v>
      </c>
      <c r="D4476" s="611">
        <v>621.37</v>
      </c>
    </row>
    <row r="4477" spans="1:4" ht="38.25" x14ac:dyDescent="0.2">
      <c r="A4477" s="608">
        <v>99257</v>
      </c>
      <c r="B4477" s="609" t="s">
        <v>12949</v>
      </c>
      <c r="C4477" s="610" t="s">
        <v>38</v>
      </c>
      <c r="D4477" s="611">
        <v>738.28</v>
      </c>
    </row>
    <row r="4478" spans="1:4" ht="38.25" x14ac:dyDescent="0.2">
      <c r="A4478" s="608">
        <v>99258</v>
      </c>
      <c r="B4478" s="609" t="s">
        <v>12950</v>
      </c>
      <c r="C4478" s="610" t="s">
        <v>38</v>
      </c>
      <c r="D4478" s="611">
        <v>160.72</v>
      </c>
    </row>
    <row r="4479" spans="1:4" ht="38.25" x14ac:dyDescent="0.2">
      <c r="A4479" s="608">
        <v>99260</v>
      </c>
      <c r="B4479" s="609" t="s">
        <v>12951</v>
      </c>
      <c r="C4479" s="610" t="s">
        <v>38</v>
      </c>
      <c r="D4479" s="611">
        <v>301.54000000000002</v>
      </c>
    </row>
    <row r="4480" spans="1:4" ht="38.25" x14ac:dyDescent="0.2">
      <c r="A4480" s="608">
        <v>99262</v>
      </c>
      <c r="B4480" s="609" t="s">
        <v>12952</v>
      </c>
      <c r="C4480" s="610" t="s">
        <v>38</v>
      </c>
      <c r="D4480" s="611">
        <v>426.52</v>
      </c>
    </row>
    <row r="4481" spans="1:4" ht="38.25" x14ac:dyDescent="0.2">
      <c r="A4481" s="608">
        <v>99264</v>
      </c>
      <c r="B4481" s="609" t="s">
        <v>12953</v>
      </c>
      <c r="C4481" s="610" t="s">
        <v>38</v>
      </c>
      <c r="D4481" s="611">
        <v>507.72</v>
      </c>
    </row>
    <row r="4482" spans="1:4" ht="25.5" x14ac:dyDescent="0.2">
      <c r="A4482" s="608">
        <v>89482</v>
      </c>
      <c r="B4482" s="609" t="s">
        <v>1542</v>
      </c>
      <c r="C4482" s="610" t="s">
        <v>38</v>
      </c>
      <c r="D4482" s="611">
        <v>22.95</v>
      </c>
    </row>
    <row r="4483" spans="1:4" ht="25.5" x14ac:dyDescent="0.2">
      <c r="A4483" s="608">
        <v>89491</v>
      </c>
      <c r="B4483" s="609" t="s">
        <v>1548</v>
      </c>
      <c r="C4483" s="610" t="s">
        <v>38</v>
      </c>
      <c r="D4483" s="611">
        <v>55.85</v>
      </c>
    </row>
    <row r="4484" spans="1:4" ht="25.5" x14ac:dyDescent="0.2">
      <c r="A4484" s="608">
        <v>89495</v>
      </c>
      <c r="B4484" s="609" t="s">
        <v>1549</v>
      </c>
      <c r="C4484" s="610" t="s">
        <v>38</v>
      </c>
      <c r="D4484" s="611">
        <v>8.89</v>
      </c>
    </row>
    <row r="4485" spans="1:4" ht="38.25" x14ac:dyDescent="0.2">
      <c r="A4485" s="608">
        <v>89707</v>
      </c>
      <c r="B4485" s="609" t="s">
        <v>1689</v>
      </c>
      <c r="C4485" s="610" t="s">
        <v>38</v>
      </c>
      <c r="D4485" s="611">
        <v>26.65</v>
      </c>
    </row>
    <row r="4486" spans="1:4" ht="38.25" x14ac:dyDescent="0.2">
      <c r="A4486" s="608">
        <v>89708</v>
      </c>
      <c r="B4486" s="609" t="s">
        <v>1690</v>
      </c>
      <c r="C4486" s="610" t="s">
        <v>38</v>
      </c>
      <c r="D4486" s="611">
        <v>60.47</v>
      </c>
    </row>
    <row r="4487" spans="1:4" ht="38.25" x14ac:dyDescent="0.2">
      <c r="A4487" s="608">
        <v>89709</v>
      </c>
      <c r="B4487" s="609" t="s">
        <v>1691</v>
      </c>
      <c r="C4487" s="610" t="s">
        <v>38</v>
      </c>
      <c r="D4487" s="611">
        <v>9.94</v>
      </c>
    </row>
    <row r="4488" spans="1:4" ht="25.5" x14ac:dyDescent="0.2">
      <c r="A4488" s="608">
        <v>89710</v>
      </c>
      <c r="B4488" s="609" t="s">
        <v>369</v>
      </c>
      <c r="C4488" s="610" t="s">
        <v>38</v>
      </c>
      <c r="D4488" s="611">
        <v>9.74</v>
      </c>
    </row>
    <row r="4489" spans="1:4" ht="25.5" x14ac:dyDescent="0.2">
      <c r="A4489" s="608">
        <v>86872</v>
      </c>
      <c r="B4489" s="609" t="s">
        <v>9835</v>
      </c>
      <c r="C4489" s="610" t="s">
        <v>38</v>
      </c>
      <c r="D4489" s="611">
        <v>576.29999999999995</v>
      </c>
    </row>
    <row r="4490" spans="1:4" ht="25.5" x14ac:dyDescent="0.2">
      <c r="A4490" s="608">
        <v>86874</v>
      </c>
      <c r="B4490" s="609" t="s">
        <v>9836</v>
      </c>
      <c r="C4490" s="610" t="s">
        <v>38</v>
      </c>
      <c r="D4490" s="611">
        <v>353.54</v>
      </c>
    </row>
    <row r="4491" spans="1:4" ht="25.5" x14ac:dyDescent="0.2">
      <c r="A4491" s="608">
        <v>86875</v>
      </c>
      <c r="B4491" s="609" t="s">
        <v>9837</v>
      </c>
      <c r="C4491" s="610" t="s">
        <v>38</v>
      </c>
      <c r="D4491" s="611">
        <v>340.15</v>
      </c>
    </row>
    <row r="4492" spans="1:4" ht="25.5" x14ac:dyDescent="0.2">
      <c r="A4492" s="608">
        <v>86876</v>
      </c>
      <c r="B4492" s="609" t="s">
        <v>9838</v>
      </c>
      <c r="C4492" s="610" t="s">
        <v>38</v>
      </c>
      <c r="D4492" s="611">
        <v>192.52</v>
      </c>
    </row>
    <row r="4493" spans="1:4" ht="25.5" x14ac:dyDescent="0.2">
      <c r="A4493" s="608">
        <v>86877</v>
      </c>
      <c r="B4493" s="609" t="s">
        <v>9839</v>
      </c>
      <c r="C4493" s="610" t="s">
        <v>38</v>
      </c>
      <c r="D4493" s="611">
        <v>26</v>
      </c>
    </row>
    <row r="4494" spans="1:4" ht="25.5" x14ac:dyDescent="0.2">
      <c r="A4494" s="608">
        <v>86878</v>
      </c>
      <c r="B4494" s="609" t="s">
        <v>9840</v>
      </c>
      <c r="C4494" s="610" t="s">
        <v>38</v>
      </c>
      <c r="D4494" s="611">
        <v>54.74</v>
      </c>
    </row>
    <row r="4495" spans="1:4" ht="25.5" x14ac:dyDescent="0.2">
      <c r="A4495" s="608">
        <v>86879</v>
      </c>
      <c r="B4495" s="609" t="s">
        <v>9841</v>
      </c>
      <c r="C4495" s="610" t="s">
        <v>38</v>
      </c>
      <c r="D4495" s="611">
        <v>5.78</v>
      </c>
    </row>
    <row r="4496" spans="1:4" ht="25.5" x14ac:dyDescent="0.2">
      <c r="A4496" s="608">
        <v>86880</v>
      </c>
      <c r="B4496" s="609" t="s">
        <v>9842</v>
      </c>
      <c r="C4496" s="610" t="s">
        <v>38</v>
      </c>
      <c r="D4496" s="611">
        <v>17.89</v>
      </c>
    </row>
    <row r="4497" spans="1:4" ht="25.5" x14ac:dyDescent="0.2">
      <c r="A4497" s="608">
        <v>86881</v>
      </c>
      <c r="B4497" s="609" t="s">
        <v>9843</v>
      </c>
      <c r="C4497" s="610" t="s">
        <v>38</v>
      </c>
      <c r="D4497" s="611">
        <v>154.86000000000001</v>
      </c>
    </row>
    <row r="4498" spans="1:4" ht="25.5" x14ac:dyDescent="0.2">
      <c r="A4498" s="608">
        <v>86882</v>
      </c>
      <c r="B4498" s="609" t="s">
        <v>9844</v>
      </c>
      <c r="C4498" s="610" t="s">
        <v>38</v>
      </c>
      <c r="D4498" s="611">
        <v>18.260000000000002</v>
      </c>
    </row>
    <row r="4499" spans="1:4" ht="25.5" x14ac:dyDescent="0.2">
      <c r="A4499" s="608">
        <v>86883</v>
      </c>
      <c r="B4499" s="609" t="s">
        <v>9845</v>
      </c>
      <c r="C4499" s="610" t="s">
        <v>38</v>
      </c>
      <c r="D4499" s="611">
        <v>10.41</v>
      </c>
    </row>
    <row r="4500" spans="1:4" ht="25.5" x14ac:dyDescent="0.2">
      <c r="A4500" s="608">
        <v>86884</v>
      </c>
      <c r="B4500" s="609" t="s">
        <v>9846</v>
      </c>
      <c r="C4500" s="610" t="s">
        <v>38</v>
      </c>
      <c r="D4500" s="611">
        <v>7.1</v>
      </c>
    </row>
    <row r="4501" spans="1:4" ht="25.5" x14ac:dyDescent="0.2">
      <c r="A4501" s="608">
        <v>86885</v>
      </c>
      <c r="B4501" s="609" t="s">
        <v>9847</v>
      </c>
      <c r="C4501" s="610" t="s">
        <v>38</v>
      </c>
      <c r="D4501" s="611">
        <v>9.67</v>
      </c>
    </row>
    <row r="4502" spans="1:4" ht="25.5" x14ac:dyDescent="0.2">
      <c r="A4502" s="608">
        <v>86886</v>
      </c>
      <c r="B4502" s="609" t="s">
        <v>9848</v>
      </c>
      <c r="C4502" s="610" t="s">
        <v>38</v>
      </c>
      <c r="D4502" s="611">
        <v>37.450000000000003</v>
      </c>
    </row>
    <row r="4503" spans="1:4" ht="25.5" x14ac:dyDescent="0.2">
      <c r="A4503" s="608">
        <v>86887</v>
      </c>
      <c r="B4503" s="609" t="s">
        <v>9849</v>
      </c>
      <c r="C4503" s="610" t="s">
        <v>38</v>
      </c>
      <c r="D4503" s="611">
        <v>40.68</v>
      </c>
    </row>
    <row r="4504" spans="1:4" ht="25.5" x14ac:dyDescent="0.2">
      <c r="A4504" s="608">
        <v>86888</v>
      </c>
      <c r="B4504" s="609" t="s">
        <v>9850</v>
      </c>
      <c r="C4504" s="610" t="s">
        <v>38</v>
      </c>
      <c r="D4504" s="611">
        <v>344.7</v>
      </c>
    </row>
    <row r="4505" spans="1:4" ht="25.5" x14ac:dyDescent="0.2">
      <c r="A4505" s="608">
        <v>86889</v>
      </c>
      <c r="B4505" s="609" t="s">
        <v>9851</v>
      </c>
      <c r="C4505" s="610" t="s">
        <v>38</v>
      </c>
      <c r="D4505" s="611">
        <v>581.20000000000005</v>
      </c>
    </row>
    <row r="4506" spans="1:4" ht="25.5" x14ac:dyDescent="0.2">
      <c r="A4506" s="608">
        <v>86893</v>
      </c>
      <c r="B4506" s="609" t="s">
        <v>9852</v>
      </c>
      <c r="C4506" s="610" t="s">
        <v>38</v>
      </c>
      <c r="D4506" s="611">
        <v>509.8</v>
      </c>
    </row>
    <row r="4507" spans="1:4" ht="25.5" x14ac:dyDescent="0.2">
      <c r="A4507" s="608">
        <v>86894</v>
      </c>
      <c r="B4507" s="609" t="s">
        <v>9853</v>
      </c>
      <c r="C4507" s="610" t="s">
        <v>38</v>
      </c>
      <c r="D4507" s="611">
        <v>208.28</v>
      </c>
    </row>
    <row r="4508" spans="1:4" ht="25.5" x14ac:dyDescent="0.2">
      <c r="A4508" s="608">
        <v>86895</v>
      </c>
      <c r="B4508" s="609" t="s">
        <v>9854</v>
      </c>
      <c r="C4508" s="610" t="s">
        <v>38</v>
      </c>
      <c r="D4508" s="611">
        <v>273.97000000000003</v>
      </c>
    </row>
    <row r="4509" spans="1:4" ht="25.5" x14ac:dyDescent="0.2">
      <c r="A4509" s="608">
        <v>86899</v>
      </c>
      <c r="B4509" s="609" t="s">
        <v>9855</v>
      </c>
      <c r="C4509" s="610" t="s">
        <v>38</v>
      </c>
      <c r="D4509" s="611">
        <v>247.19</v>
      </c>
    </row>
    <row r="4510" spans="1:4" ht="25.5" x14ac:dyDescent="0.2">
      <c r="A4510" s="608">
        <v>86900</v>
      </c>
      <c r="B4510" s="609" t="s">
        <v>9856</v>
      </c>
      <c r="C4510" s="610" t="s">
        <v>38</v>
      </c>
      <c r="D4510" s="611">
        <v>200.69</v>
      </c>
    </row>
    <row r="4511" spans="1:4" ht="25.5" x14ac:dyDescent="0.2">
      <c r="A4511" s="608">
        <v>86901</v>
      </c>
      <c r="B4511" s="609" t="s">
        <v>9857</v>
      </c>
      <c r="C4511" s="610" t="s">
        <v>38</v>
      </c>
      <c r="D4511" s="611">
        <v>108.57</v>
      </c>
    </row>
    <row r="4512" spans="1:4" ht="25.5" x14ac:dyDescent="0.2">
      <c r="A4512" s="608">
        <v>86902</v>
      </c>
      <c r="B4512" s="609" t="s">
        <v>9858</v>
      </c>
      <c r="C4512" s="610" t="s">
        <v>38</v>
      </c>
      <c r="D4512" s="611">
        <v>191.47</v>
      </c>
    </row>
    <row r="4513" spans="1:4" ht="25.5" x14ac:dyDescent="0.2">
      <c r="A4513" s="608">
        <v>86903</v>
      </c>
      <c r="B4513" s="609" t="s">
        <v>9859</v>
      </c>
      <c r="C4513" s="610" t="s">
        <v>38</v>
      </c>
      <c r="D4513" s="611">
        <v>254.66</v>
      </c>
    </row>
    <row r="4514" spans="1:4" ht="25.5" x14ac:dyDescent="0.2">
      <c r="A4514" s="608">
        <v>86904</v>
      </c>
      <c r="B4514" s="609" t="s">
        <v>9860</v>
      </c>
      <c r="C4514" s="610" t="s">
        <v>38</v>
      </c>
      <c r="D4514" s="611">
        <v>100.43</v>
      </c>
    </row>
    <row r="4515" spans="1:4" ht="25.5" x14ac:dyDescent="0.2">
      <c r="A4515" s="608">
        <v>86905</v>
      </c>
      <c r="B4515" s="609" t="s">
        <v>9861</v>
      </c>
      <c r="C4515" s="610" t="s">
        <v>38</v>
      </c>
      <c r="D4515" s="611">
        <v>218.59</v>
      </c>
    </row>
    <row r="4516" spans="1:4" ht="25.5" x14ac:dyDescent="0.2">
      <c r="A4516" s="608">
        <v>86906</v>
      </c>
      <c r="B4516" s="609" t="s">
        <v>9862</v>
      </c>
      <c r="C4516" s="610" t="s">
        <v>38</v>
      </c>
      <c r="D4516" s="611">
        <v>51.09</v>
      </c>
    </row>
    <row r="4517" spans="1:4" ht="25.5" x14ac:dyDescent="0.2">
      <c r="A4517" s="608">
        <v>86908</v>
      </c>
      <c r="B4517" s="609" t="s">
        <v>9863</v>
      </c>
      <c r="C4517" s="610" t="s">
        <v>38</v>
      </c>
      <c r="D4517" s="611">
        <v>263.81</v>
      </c>
    </row>
    <row r="4518" spans="1:4" ht="25.5" x14ac:dyDescent="0.2">
      <c r="A4518" s="608">
        <v>86909</v>
      </c>
      <c r="B4518" s="609" t="s">
        <v>9864</v>
      </c>
      <c r="C4518" s="610" t="s">
        <v>38</v>
      </c>
      <c r="D4518" s="611">
        <v>102.38</v>
      </c>
    </row>
    <row r="4519" spans="1:4" ht="25.5" x14ac:dyDescent="0.2">
      <c r="A4519" s="608">
        <v>86910</v>
      </c>
      <c r="B4519" s="609" t="s">
        <v>9865</v>
      </c>
      <c r="C4519" s="610" t="s">
        <v>38</v>
      </c>
      <c r="D4519" s="611">
        <v>96.83</v>
      </c>
    </row>
    <row r="4520" spans="1:4" ht="25.5" x14ac:dyDescent="0.2">
      <c r="A4520" s="608">
        <v>86911</v>
      </c>
      <c r="B4520" s="609" t="s">
        <v>9866</v>
      </c>
      <c r="C4520" s="610" t="s">
        <v>38</v>
      </c>
      <c r="D4520" s="611">
        <v>43.09</v>
      </c>
    </row>
    <row r="4521" spans="1:4" ht="25.5" x14ac:dyDescent="0.2">
      <c r="A4521" s="608">
        <v>86913</v>
      </c>
      <c r="B4521" s="609" t="s">
        <v>9867</v>
      </c>
      <c r="C4521" s="610" t="s">
        <v>38</v>
      </c>
      <c r="D4521" s="611">
        <v>18.78</v>
      </c>
    </row>
    <row r="4522" spans="1:4" ht="25.5" x14ac:dyDescent="0.2">
      <c r="A4522" s="608">
        <v>86914</v>
      </c>
      <c r="B4522" s="609" t="s">
        <v>9868</v>
      </c>
      <c r="C4522" s="610" t="s">
        <v>38</v>
      </c>
      <c r="D4522" s="611">
        <v>39.07</v>
      </c>
    </row>
    <row r="4523" spans="1:4" ht="25.5" x14ac:dyDescent="0.2">
      <c r="A4523" s="608">
        <v>86915</v>
      </c>
      <c r="B4523" s="609" t="s">
        <v>9869</v>
      </c>
      <c r="C4523" s="610" t="s">
        <v>38</v>
      </c>
      <c r="D4523" s="611">
        <v>86.38</v>
      </c>
    </row>
    <row r="4524" spans="1:4" ht="25.5" x14ac:dyDescent="0.2">
      <c r="A4524" s="608">
        <v>86916</v>
      </c>
      <c r="B4524" s="609" t="s">
        <v>9870</v>
      </c>
      <c r="C4524" s="610" t="s">
        <v>38</v>
      </c>
      <c r="D4524" s="611">
        <v>31.65</v>
      </c>
    </row>
    <row r="4525" spans="1:4" ht="38.25" x14ac:dyDescent="0.2">
      <c r="A4525" s="608">
        <v>86919</v>
      </c>
      <c r="B4525" s="609" t="s">
        <v>9871</v>
      </c>
      <c r="C4525" s="610" t="s">
        <v>38</v>
      </c>
      <c r="D4525" s="611">
        <v>651.78</v>
      </c>
    </row>
    <row r="4526" spans="1:4" ht="38.25" x14ac:dyDescent="0.2">
      <c r="A4526" s="608">
        <v>86920</v>
      </c>
      <c r="B4526" s="609" t="s">
        <v>9872</v>
      </c>
      <c r="C4526" s="610" t="s">
        <v>38</v>
      </c>
      <c r="D4526" s="611">
        <v>611.27</v>
      </c>
    </row>
    <row r="4527" spans="1:4" ht="38.25" x14ac:dyDescent="0.2">
      <c r="A4527" s="608">
        <v>86921</v>
      </c>
      <c r="B4527" s="609" t="s">
        <v>9873</v>
      </c>
      <c r="C4527" s="610" t="s">
        <v>38</v>
      </c>
      <c r="D4527" s="611">
        <v>624.14</v>
      </c>
    </row>
    <row r="4528" spans="1:4" ht="38.25" x14ac:dyDescent="0.2">
      <c r="A4528" s="608">
        <v>86922</v>
      </c>
      <c r="B4528" s="609" t="s">
        <v>9874</v>
      </c>
      <c r="C4528" s="610" t="s">
        <v>38</v>
      </c>
      <c r="D4528" s="611">
        <v>573.47</v>
      </c>
    </row>
    <row r="4529" spans="1:4" ht="38.25" x14ac:dyDescent="0.2">
      <c r="A4529" s="608">
        <v>86923</v>
      </c>
      <c r="B4529" s="609" t="s">
        <v>9875</v>
      </c>
      <c r="C4529" s="610" t="s">
        <v>38</v>
      </c>
      <c r="D4529" s="611">
        <v>396.36</v>
      </c>
    </row>
    <row r="4530" spans="1:4" ht="38.25" x14ac:dyDescent="0.2">
      <c r="A4530" s="608">
        <v>86924</v>
      </c>
      <c r="B4530" s="609" t="s">
        <v>9876</v>
      </c>
      <c r="C4530" s="610" t="s">
        <v>38</v>
      </c>
      <c r="D4530" s="611">
        <v>409.23</v>
      </c>
    </row>
    <row r="4531" spans="1:4" ht="38.25" x14ac:dyDescent="0.2">
      <c r="A4531" s="608">
        <v>86925</v>
      </c>
      <c r="B4531" s="609" t="s">
        <v>9877</v>
      </c>
      <c r="C4531" s="610" t="s">
        <v>38</v>
      </c>
      <c r="D4531" s="611">
        <v>375.12</v>
      </c>
    </row>
    <row r="4532" spans="1:4" ht="38.25" x14ac:dyDescent="0.2">
      <c r="A4532" s="608">
        <v>86926</v>
      </c>
      <c r="B4532" s="609" t="s">
        <v>9878</v>
      </c>
      <c r="C4532" s="610" t="s">
        <v>38</v>
      </c>
      <c r="D4532" s="611">
        <v>387.99</v>
      </c>
    </row>
    <row r="4533" spans="1:4" ht="38.25" x14ac:dyDescent="0.2">
      <c r="A4533" s="608">
        <v>86927</v>
      </c>
      <c r="B4533" s="609" t="s">
        <v>9879</v>
      </c>
      <c r="C4533" s="610" t="s">
        <v>38</v>
      </c>
      <c r="D4533" s="611">
        <v>235.34</v>
      </c>
    </row>
    <row r="4534" spans="1:4" ht="38.25" x14ac:dyDescent="0.2">
      <c r="A4534" s="608">
        <v>86928</v>
      </c>
      <c r="B4534" s="609" t="s">
        <v>9880</v>
      </c>
      <c r="C4534" s="610" t="s">
        <v>38</v>
      </c>
      <c r="D4534" s="611">
        <v>248.21</v>
      </c>
    </row>
    <row r="4535" spans="1:4" ht="38.25" x14ac:dyDescent="0.2">
      <c r="A4535" s="608">
        <v>86929</v>
      </c>
      <c r="B4535" s="609" t="s">
        <v>9881</v>
      </c>
      <c r="C4535" s="610" t="s">
        <v>38</v>
      </c>
      <c r="D4535" s="611">
        <v>227.49</v>
      </c>
    </row>
    <row r="4536" spans="1:4" ht="38.25" x14ac:dyDescent="0.2">
      <c r="A4536" s="608">
        <v>86930</v>
      </c>
      <c r="B4536" s="609" t="s">
        <v>9882</v>
      </c>
      <c r="C4536" s="610" t="s">
        <v>38</v>
      </c>
      <c r="D4536" s="611">
        <v>240.36</v>
      </c>
    </row>
    <row r="4537" spans="1:4" ht="38.25" x14ac:dyDescent="0.2">
      <c r="A4537" s="608">
        <v>86931</v>
      </c>
      <c r="B4537" s="609" t="s">
        <v>9883</v>
      </c>
      <c r="C4537" s="610" t="s">
        <v>38</v>
      </c>
      <c r="D4537" s="611">
        <v>354.37</v>
      </c>
    </row>
    <row r="4538" spans="1:4" ht="38.25" x14ac:dyDescent="0.2">
      <c r="A4538" s="608">
        <v>86932</v>
      </c>
      <c r="B4538" s="609" t="s">
        <v>9884</v>
      </c>
      <c r="C4538" s="610" t="s">
        <v>38</v>
      </c>
      <c r="D4538" s="611">
        <v>385.38</v>
      </c>
    </row>
    <row r="4539" spans="1:4" ht="51" x14ac:dyDescent="0.2">
      <c r="A4539" s="608">
        <v>86933</v>
      </c>
      <c r="B4539" s="609" t="s">
        <v>9885</v>
      </c>
      <c r="C4539" s="610" t="s">
        <v>38</v>
      </c>
      <c r="D4539" s="611">
        <v>287.52</v>
      </c>
    </row>
    <row r="4540" spans="1:4" ht="51" x14ac:dyDescent="0.2">
      <c r="A4540" s="608">
        <v>86934</v>
      </c>
      <c r="B4540" s="609" t="s">
        <v>9886</v>
      </c>
      <c r="C4540" s="610" t="s">
        <v>38</v>
      </c>
      <c r="D4540" s="611">
        <v>279.67</v>
      </c>
    </row>
    <row r="4541" spans="1:4" ht="38.25" x14ac:dyDescent="0.2">
      <c r="A4541" s="608">
        <v>86935</v>
      </c>
      <c r="B4541" s="609" t="s">
        <v>9887</v>
      </c>
      <c r="C4541" s="610" t="s">
        <v>38</v>
      </c>
      <c r="D4541" s="611">
        <v>265.83999999999997</v>
      </c>
    </row>
    <row r="4542" spans="1:4" ht="38.25" x14ac:dyDescent="0.2">
      <c r="A4542" s="608">
        <v>86936</v>
      </c>
      <c r="B4542" s="609" t="s">
        <v>9888</v>
      </c>
      <c r="C4542" s="610" t="s">
        <v>38</v>
      </c>
      <c r="D4542" s="611">
        <v>410.29</v>
      </c>
    </row>
    <row r="4543" spans="1:4" ht="38.25" x14ac:dyDescent="0.2">
      <c r="A4543" s="608">
        <v>86937</v>
      </c>
      <c r="B4543" s="609" t="s">
        <v>9889</v>
      </c>
      <c r="C4543" s="610" t="s">
        <v>38</v>
      </c>
      <c r="D4543" s="611">
        <v>144.97999999999999</v>
      </c>
    </row>
    <row r="4544" spans="1:4" ht="38.25" x14ac:dyDescent="0.2">
      <c r="A4544" s="608">
        <v>86938</v>
      </c>
      <c r="B4544" s="609" t="s">
        <v>9890</v>
      </c>
      <c r="C4544" s="610" t="s">
        <v>38</v>
      </c>
      <c r="D4544" s="611">
        <v>289.43</v>
      </c>
    </row>
    <row r="4545" spans="1:4" ht="51" x14ac:dyDescent="0.2">
      <c r="A4545" s="608">
        <v>86939</v>
      </c>
      <c r="B4545" s="609" t="s">
        <v>9891</v>
      </c>
      <c r="C4545" s="610" t="s">
        <v>38</v>
      </c>
      <c r="D4545" s="611">
        <v>265.85000000000002</v>
      </c>
    </row>
    <row r="4546" spans="1:4" ht="51" x14ac:dyDescent="0.2">
      <c r="A4546" s="608">
        <v>86940</v>
      </c>
      <c r="B4546" s="609" t="s">
        <v>9892</v>
      </c>
      <c r="C4546" s="610" t="s">
        <v>38</v>
      </c>
      <c r="D4546" s="611">
        <v>735.47</v>
      </c>
    </row>
    <row r="4547" spans="1:4" ht="51" x14ac:dyDescent="0.2">
      <c r="A4547" s="608">
        <v>86941</v>
      </c>
      <c r="B4547" s="609" t="s">
        <v>9893</v>
      </c>
      <c r="C4547" s="610" t="s">
        <v>38</v>
      </c>
      <c r="D4547" s="611">
        <v>562.58000000000004</v>
      </c>
    </row>
    <row r="4548" spans="1:4" ht="51" x14ac:dyDescent="0.2">
      <c r="A4548" s="608">
        <v>86942</v>
      </c>
      <c r="B4548" s="609" t="s">
        <v>9894</v>
      </c>
      <c r="C4548" s="610" t="s">
        <v>38</v>
      </c>
      <c r="D4548" s="611">
        <v>182.66</v>
      </c>
    </row>
    <row r="4549" spans="1:4" ht="51" x14ac:dyDescent="0.2">
      <c r="A4549" s="608">
        <v>86943</v>
      </c>
      <c r="B4549" s="609" t="s">
        <v>9895</v>
      </c>
      <c r="C4549" s="610" t="s">
        <v>38</v>
      </c>
      <c r="D4549" s="611">
        <v>174.81</v>
      </c>
    </row>
    <row r="4550" spans="1:4" ht="51" x14ac:dyDescent="0.2">
      <c r="A4550" s="608">
        <v>86947</v>
      </c>
      <c r="B4550" s="609" t="s">
        <v>9896</v>
      </c>
      <c r="C4550" s="610" t="s">
        <v>38</v>
      </c>
      <c r="D4550" s="611">
        <v>836.57</v>
      </c>
    </row>
    <row r="4551" spans="1:4" ht="51" x14ac:dyDescent="0.2">
      <c r="A4551" s="608">
        <v>93396</v>
      </c>
      <c r="B4551" s="609" t="s">
        <v>9897</v>
      </c>
      <c r="C4551" s="610" t="s">
        <v>38</v>
      </c>
      <c r="D4551" s="611">
        <v>477.14</v>
      </c>
    </row>
    <row r="4552" spans="1:4" ht="51" x14ac:dyDescent="0.2">
      <c r="A4552" s="608">
        <v>93441</v>
      </c>
      <c r="B4552" s="609" t="s">
        <v>9898</v>
      </c>
      <c r="C4552" s="610" t="s">
        <v>38</v>
      </c>
      <c r="D4552" s="611">
        <v>897.23</v>
      </c>
    </row>
    <row r="4553" spans="1:4" ht="51" x14ac:dyDescent="0.2">
      <c r="A4553" s="608">
        <v>93442</v>
      </c>
      <c r="B4553" s="609" t="s">
        <v>9899</v>
      </c>
      <c r="C4553" s="610" t="s">
        <v>38</v>
      </c>
      <c r="D4553" s="611">
        <v>1029.57</v>
      </c>
    </row>
    <row r="4554" spans="1:4" ht="25.5" x14ac:dyDescent="0.2">
      <c r="A4554" s="608">
        <v>95469</v>
      </c>
      <c r="B4554" s="609" t="s">
        <v>9900</v>
      </c>
      <c r="C4554" s="610" t="s">
        <v>38</v>
      </c>
      <c r="D4554" s="611">
        <v>155.66</v>
      </c>
    </row>
    <row r="4555" spans="1:4" ht="38.25" x14ac:dyDescent="0.2">
      <c r="A4555" s="608">
        <v>95470</v>
      </c>
      <c r="B4555" s="609" t="s">
        <v>3130</v>
      </c>
      <c r="C4555" s="610" t="s">
        <v>38</v>
      </c>
      <c r="D4555" s="611">
        <v>162.37</v>
      </c>
    </row>
    <row r="4556" spans="1:4" ht="38.25" x14ac:dyDescent="0.2">
      <c r="A4556" s="608">
        <v>95471</v>
      </c>
      <c r="B4556" s="609" t="s">
        <v>9901</v>
      </c>
      <c r="C4556" s="610" t="s">
        <v>38</v>
      </c>
      <c r="D4556" s="611">
        <v>607.04999999999995</v>
      </c>
    </row>
    <row r="4557" spans="1:4" ht="38.25" x14ac:dyDescent="0.2">
      <c r="A4557" s="608">
        <v>95472</v>
      </c>
      <c r="B4557" s="609" t="s">
        <v>9902</v>
      </c>
      <c r="C4557" s="610" t="s">
        <v>38</v>
      </c>
      <c r="D4557" s="611">
        <v>613.76</v>
      </c>
    </row>
    <row r="4558" spans="1:4" ht="25.5" x14ac:dyDescent="0.2">
      <c r="A4558" s="608">
        <v>95542</v>
      </c>
      <c r="B4558" s="609" t="s">
        <v>9903</v>
      </c>
      <c r="C4558" s="610" t="s">
        <v>38</v>
      </c>
      <c r="D4558" s="611">
        <v>25.81</v>
      </c>
    </row>
    <row r="4559" spans="1:4" ht="25.5" x14ac:dyDescent="0.2">
      <c r="A4559" s="608">
        <v>95543</v>
      </c>
      <c r="B4559" s="609" t="s">
        <v>9904</v>
      </c>
      <c r="C4559" s="610" t="s">
        <v>38</v>
      </c>
      <c r="D4559" s="611">
        <v>43.13</v>
      </c>
    </row>
    <row r="4560" spans="1:4" ht="25.5" x14ac:dyDescent="0.2">
      <c r="A4560" s="608">
        <v>95544</v>
      </c>
      <c r="B4560" s="609" t="s">
        <v>9905</v>
      </c>
      <c r="C4560" s="610" t="s">
        <v>38</v>
      </c>
      <c r="D4560" s="611">
        <v>31.74</v>
      </c>
    </row>
    <row r="4561" spans="1:4" x14ac:dyDescent="0.2">
      <c r="A4561" s="608">
        <v>95545</v>
      </c>
      <c r="B4561" s="609" t="s">
        <v>9906</v>
      </c>
      <c r="C4561" s="610" t="s">
        <v>38</v>
      </c>
      <c r="D4561" s="611">
        <v>31.11</v>
      </c>
    </row>
    <row r="4562" spans="1:4" ht="25.5" x14ac:dyDescent="0.2">
      <c r="A4562" s="608">
        <v>95546</v>
      </c>
      <c r="B4562" s="609" t="s">
        <v>9907</v>
      </c>
      <c r="C4562" s="610" t="s">
        <v>38</v>
      </c>
      <c r="D4562" s="611">
        <v>104.31</v>
      </c>
    </row>
    <row r="4563" spans="1:4" ht="25.5" x14ac:dyDescent="0.2">
      <c r="A4563" s="608">
        <v>95547</v>
      </c>
      <c r="B4563" s="609" t="s">
        <v>9908</v>
      </c>
      <c r="C4563" s="610" t="s">
        <v>38</v>
      </c>
      <c r="D4563" s="611">
        <v>85.27</v>
      </c>
    </row>
    <row r="4564" spans="1:4" ht="25.5" x14ac:dyDescent="0.2">
      <c r="A4564" s="608">
        <v>100848</v>
      </c>
      <c r="B4564" s="609" t="s">
        <v>9909</v>
      </c>
      <c r="C4564" s="610" t="s">
        <v>38</v>
      </c>
      <c r="D4564" s="611">
        <v>293.29000000000002</v>
      </c>
    </row>
    <row r="4565" spans="1:4" ht="25.5" x14ac:dyDescent="0.2">
      <c r="A4565" s="608">
        <v>100849</v>
      </c>
      <c r="B4565" s="609" t="s">
        <v>9910</v>
      </c>
      <c r="C4565" s="610" t="s">
        <v>38</v>
      </c>
      <c r="D4565" s="611">
        <v>31.96</v>
      </c>
    </row>
    <row r="4566" spans="1:4" x14ac:dyDescent="0.2">
      <c r="A4566" s="608">
        <v>100851</v>
      </c>
      <c r="B4566" s="609" t="s">
        <v>9911</v>
      </c>
      <c r="C4566" s="610" t="s">
        <v>38</v>
      </c>
      <c r="D4566" s="611">
        <v>64.39</v>
      </c>
    </row>
    <row r="4567" spans="1:4" ht="25.5" x14ac:dyDescent="0.2">
      <c r="A4567" s="608">
        <v>100852</v>
      </c>
      <c r="B4567" s="609" t="s">
        <v>9912</v>
      </c>
      <c r="C4567" s="610" t="s">
        <v>38</v>
      </c>
      <c r="D4567" s="611">
        <v>220.36</v>
      </c>
    </row>
    <row r="4568" spans="1:4" ht="25.5" x14ac:dyDescent="0.2">
      <c r="A4568" s="608">
        <v>100854</v>
      </c>
      <c r="B4568" s="609" t="s">
        <v>9913</v>
      </c>
      <c r="C4568" s="610" t="s">
        <v>38</v>
      </c>
      <c r="D4568" s="611">
        <v>649.04999999999995</v>
      </c>
    </row>
    <row r="4569" spans="1:4" ht="25.5" x14ac:dyDescent="0.2">
      <c r="A4569" s="608">
        <v>100855</v>
      </c>
      <c r="B4569" s="609" t="s">
        <v>9914</v>
      </c>
      <c r="C4569" s="610" t="s">
        <v>38</v>
      </c>
      <c r="D4569" s="611">
        <v>31.11</v>
      </c>
    </row>
    <row r="4570" spans="1:4" x14ac:dyDescent="0.2">
      <c r="A4570" s="608">
        <v>100856</v>
      </c>
      <c r="B4570" s="609" t="s">
        <v>9915</v>
      </c>
      <c r="C4570" s="610" t="s">
        <v>38</v>
      </c>
      <c r="D4570" s="611">
        <v>24.12</v>
      </c>
    </row>
    <row r="4571" spans="1:4" ht="25.5" x14ac:dyDescent="0.2">
      <c r="A4571" s="608">
        <v>100857</v>
      </c>
      <c r="B4571" s="609" t="s">
        <v>9916</v>
      </c>
      <c r="C4571" s="610" t="s">
        <v>38</v>
      </c>
      <c r="D4571" s="611">
        <v>242.66</v>
      </c>
    </row>
    <row r="4572" spans="1:4" ht="25.5" x14ac:dyDescent="0.2">
      <c r="A4572" s="608">
        <v>100858</v>
      </c>
      <c r="B4572" s="609" t="s">
        <v>9917</v>
      </c>
      <c r="C4572" s="610" t="s">
        <v>38</v>
      </c>
      <c r="D4572" s="611">
        <v>417.15</v>
      </c>
    </row>
    <row r="4573" spans="1:4" ht="25.5" x14ac:dyDescent="0.2">
      <c r="A4573" s="608">
        <v>100860</v>
      </c>
      <c r="B4573" s="609" t="s">
        <v>9918</v>
      </c>
      <c r="C4573" s="610" t="s">
        <v>38</v>
      </c>
      <c r="D4573" s="611">
        <v>76.430000000000007</v>
      </c>
    </row>
    <row r="4574" spans="1:4" ht="25.5" x14ac:dyDescent="0.2">
      <c r="A4574" s="608">
        <v>100861</v>
      </c>
      <c r="B4574" s="609" t="s">
        <v>9919</v>
      </c>
      <c r="C4574" s="610" t="s">
        <v>38</v>
      </c>
      <c r="D4574" s="611">
        <v>24.99</v>
      </c>
    </row>
    <row r="4575" spans="1:4" ht="25.5" x14ac:dyDescent="0.2">
      <c r="A4575" s="608">
        <v>100862</v>
      </c>
      <c r="B4575" s="609" t="s">
        <v>9920</v>
      </c>
      <c r="C4575" s="610" t="s">
        <v>38</v>
      </c>
      <c r="D4575" s="611">
        <v>27.66</v>
      </c>
    </row>
    <row r="4576" spans="1:4" ht="25.5" x14ac:dyDescent="0.2">
      <c r="A4576" s="608">
        <v>100863</v>
      </c>
      <c r="B4576" s="609" t="s">
        <v>9921</v>
      </c>
      <c r="C4576" s="610" t="s">
        <v>38</v>
      </c>
      <c r="D4576" s="611">
        <v>544.05999999999995</v>
      </c>
    </row>
    <row r="4577" spans="1:4" ht="25.5" x14ac:dyDescent="0.2">
      <c r="A4577" s="608">
        <v>100864</v>
      </c>
      <c r="B4577" s="609" t="s">
        <v>9922</v>
      </c>
      <c r="C4577" s="610" t="s">
        <v>38</v>
      </c>
      <c r="D4577" s="611">
        <v>608.64</v>
      </c>
    </row>
    <row r="4578" spans="1:4" ht="25.5" x14ac:dyDescent="0.2">
      <c r="A4578" s="608">
        <v>100865</v>
      </c>
      <c r="B4578" s="609" t="s">
        <v>9923</v>
      </c>
      <c r="C4578" s="610" t="s">
        <v>38</v>
      </c>
      <c r="D4578" s="611">
        <v>590.46</v>
      </c>
    </row>
    <row r="4579" spans="1:4" ht="25.5" x14ac:dyDescent="0.2">
      <c r="A4579" s="608">
        <v>100866</v>
      </c>
      <c r="B4579" s="609" t="s">
        <v>9924</v>
      </c>
      <c r="C4579" s="610" t="s">
        <v>38</v>
      </c>
      <c r="D4579" s="611">
        <v>263.69</v>
      </c>
    </row>
    <row r="4580" spans="1:4" ht="25.5" x14ac:dyDescent="0.2">
      <c r="A4580" s="608">
        <v>100867</v>
      </c>
      <c r="B4580" s="609" t="s">
        <v>9925</v>
      </c>
      <c r="C4580" s="610" t="s">
        <v>38</v>
      </c>
      <c r="D4580" s="611">
        <v>284.98</v>
      </c>
    </row>
    <row r="4581" spans="1:4" ht="25.5" x14ac:dyDescent="0.2">
      <c r="A4581" s="608">
        <v>100868</v>
      </c>
      <c r="B4581" s="609" t="s">
        <v>9926</v>
      </c>
      <c r="C4581" s="610" t="s">
        <v>38</v>
      </c>
      <c r="D4581" s="611">
        <v>299.14999999999998</v>
      </c>
    </row>
    <row r="4582" spans="1:4" ht="25.5" x14ac:dyDescent="0.2">
      <c r="A4582" s="608">
        <v>100869</v>
      </c>
      <c r="B4582" s="609" t="s">
        <v>9927</v>
      </c>
      <c r="C4582" s="610" t="s">
        <v>38</v>
      </c>
      <c r="D4582" s="611">
        <v>310.02</v>
      </c>
    </row>
    <row r="4583" spans="1:4" ht="25.5" x14ac:dyDescent="0.2">
      <c r="A4583" s="608">
        <v>100870</v>
      </c>
      <c r="B4583" s="609" t="s">
        <v>9928</v>
      </c>
      <c r="C4583" s="610" t="s">
        <v>38</v>
      </c>
      <c r="D4583" s="611">
        <v>196.2</v>
      </c>
    </row>
    <row r="4584" spans="1:4" ht="25.5" x14ac:dyDescent="0.2">
      <c r="A4584" s="608">
        <v>100871</v>
      </c>
      <c r="B4584" s="609" t="s">
        <v>9929</v>
      </c>
      <c r="C4584" s="610" t="s">
        <v>38</v>
      </c>
      <c r="D4584" s="611">
        <v>214.54</v>
      </c>
    </row>
    <row r="4585" spans="1:4" ht="25.5" x14ac:dyDescent="0.2">
      <c r="A4585" s="608">
        <v>100872</v>
      </c>
      <c r="B4585" s="609" t="s">
        <v>9930</v>
      </c>
      <c r="C4585" s="610" t="s">
        <v>38</v>
      </c>
      <c r="D4585" s="611">
        <v>226.25</v>
      </c>
    </row>
    <row r="4586" spans="1:4" ht="25.5" x14ac:dyDescent="0.2">
      <c r="A4586" s="608">
        <v>100873</v>
      </c>
      <c r="B4586" s="609" t="s">
        <v>9931</v>
      </c>
      <c r="C4586" s="610" t="s">
        <v>38</v>
      </c>
      <c r="D4586" s="611">
        <v>233.56</v>
      </c>
    </row>
    <row r="4587" spans="1:4" ht="25.5" x14ac:dyDescent="0.2">
      <c r="A4587" s="608">
        <v>100874</v>
      </c>
      <c r="B4587" s="609" t="s">
        <v>9932</v>
      </c>
      <c r="C4587" s="610" t="s">
        <v>38</v>
      </c>
      <c r="D4587" s="611">
        <v>263.69</v>
      </c>
    </row>
    <row r="4588" spans="1:4" ht="25.5" x14ac:dyDescent="0.2">
      <c r="A4588" s="608">
        <v>100875</v>
      </c>
      <c r="B4588" s="609" t="s">
        <v>9933</v>
      </c>
      <c r="C4588" s="610" t="s">
        <v>38</v>
      </c>
      <c r="D4588" s="611">
        <v>1082.22</v>
      </c>
    </row>
    <row r="4589" spans="1:4" ht="38.25" x14ac:dyDescent="0.2">
      <c r="A4589" s="608">
        <v>98052</v>
      </c>
      <c r="B4589" s="609" t="s">
        <v>12954</v>
      </c>
      <c r="C4589" s="610" t="s">
        <v>38</v>
      </c>
      <c r="D4589" s="611">
        <v>1374.26</v>
      </c>
    </row>
    <row r="4590" spans="1:4" ht="38.25" x14ac:dyDescent="0.2">
      <c r="A4590" s="608">
        <v>98053</v>
      </c>
      <c r="B4590" s="609" t="s">
        <v>12955</v>
      </c>
      <c r="C4590" s="610" t="s">
        <v>38</v>
      </c>
      <c r="D4590" s="611">
        <v>1880.19</v>
      </c>
    </row>
    <row r="4591" spans="1:4" ht="38.25" x14ac:dyDescent="0.2">
      <c r="A4591" s="608">
        <v>98054</v>
      </c>
      <c r="B4591" s="609" t="s">
        <v>12956</v>
      </c>
      <c r="C4591" s="610" t="s">
        <v>38</v>
      </c>
      <c r="D4591" s="611">
        <v>3021.58</v>
      </c>
    </row>
    <row r="4592" spans="1:4" ht="38.25" x14ac:dyDescent="0.2">
      <c r="A4592" s="608">
        <v>98055</v>
      </c>
      <c r="B4592" s="609" t="s">
        <v>12957</v>
      </c>
      <c r="C4592" s="610" t="s">
        <v>38</v>
      </c>
      <c r="D4592" s="611">
        <v>4088.12</v>
      </c>
    </row>
    <row r="4593" spans="1:4" ht="38.25" x14ac:dyDescent="0.2">
      <c r="A4593" s="608">
        <v>98056</v>
      </c>
      <c r="B4593" s="609" t="s">
        <v>12958</v>
      </c>
      <c r="C4593" s="610" t="s">
        <v>38</v>
      </c>
      <c r="D4593" s="611">
        <v>4767.97</v>
      </c>
    </row>
    <row r="4594" spans="1:4" ht="38.25" x14ac:dyDescent="0.2">
      <c r="A4594" s="608">
        <v>98057</v>
      </c>
      <c r="B4594" s="609" t="s">
        <v>12959</v>
      </c>
      <c r="C4594" s="610" t="s">
        <v>38</v>
      </c>
      <c r="D4594" s="611">
        <v>5629.6</v>
      </c>
    </row>
    <row r="4595" spans="1:4" ht="38.25" x14ac:dyDescent="0.2">
      <c r="A4595" s="608">
        <v>98058</v>
      </c>
      <c r="B4595" s="609" t="s">
        <v>12960</v>
      </c>
      <c r="C4595" s="610" t="s">
        <v>38</v>
      </c>
      <c r="D4595" s="611">
        <v>1188.93</v>
      </c>
    </row>
    <row r="4596" spans="1:4" ht="38.25" x14ac:dyDescent="0.2">
      <c r="A4596" s="608">
        <v>98059</v>
      </c>
      <c r="B4596" s="609" t="s">
        <v>12961</v>
      </c>
      <c r="C4596" s="610" t="s">
        <v>38</v>
      </c>
      <c r="D4596" s="611">
        <v>2547.5300000000002</v>
      </c>
    </row>
    <row r="4597" spans="1:4" ht="38.25" x14ac:dyDescent="0.2">
      <c r="A4597" s="608">
        <v>98060</v>
      </c>
      <c r="B4597" s="609" t="s">
        <v>12962</v>
      </c>
      <c r="C4597" s="610" t="s">
        <v>38</v>
      </c>
      <c r="D4597" s="611">
        <v>3549.85</v>
      </c>
    </row>
    <row r="4598" spans="1:4" ht="38.25" x14ac:dyDescent="0.2">
      <c r="A4598" s="608">
        <v>98061</v>
      </c>
      <c r="B4598" s="609" t="s">
        <v>12963</v>
      </c>
      <c r="C4598" s="610" t="s">
        <v>38</v>
      </c>
      <c r="D4598" s="611">
        <v>4919.6899999999996</v>
      </c>
    </row>
    <row r="4599" spans="1:4" ht="38.25" x14ac:dyDescent="0.2">
      <c r="A4599" s="608">
        <v>98062</v>
      </c>
      <c r="B4599" s="609" t="s">
        <v>12964</v>
      </c>
      <c r="C4599" s="610" t="s">
        <v>38</v>
      </c>
      <c r="D4599" s="611">
        <v>1905.23</v>
      </c>
    </row>
    <row r="4600" spans="1:4" ht="38.25" x14ac:dyDescent="0.2">
      <c r="A4600" s="608">
        <v>98063</v>
      </c>
      <c r="B4600" s="609" t="s">
        <v>12965</v>
      </c>
      <c r="C4600" s="610" t="s">
        <v>38</v>
      </c>
      <c r="D4600" s="611">
        <v>2901.14</v>
      </c>
    </row>
    <row r="4601" spans="1:4" ht="38.25" x14ac:dyDescent="0.2">
      <c r="A4601" s="608">
        <v>98064</v>
      </c>
      <c r="B4601" s="609" t="s">
        <v>12966</v>
      </c>
      <c r="C4601" s="610" t="s">
        <v>38</v>
      </c>
      <c r="D4601" s="611">
        <v>3346.38</v>
      </c>
    </row>
    <row r="4602" spans="1:4" ht="38.25" x14ac:dyDescent="0.2">
      <c r="A4602" s="608">
        <v>98065</v>
      </c>
      <c r="B4602" s="609" t="s">
        <v>12967</v>
      </c>
      <c r="C4602" s="610" t="s">
        <v>38</v>
      </c>
      <c r="D4602" s="611">
        <v>4637.37</v>
      </c>
    </row>
    <row r="4603" spans="1:4" ht="38.25" x14ac:dyDescent="0.2">
      <c r="A4603" s="608">
        <v>98066</v>
      </c>
      <c r="B4603" s="609" t="s">
        <v>12968</v>
      </c>
      <c r="C4603" s="610" t="s">
        <v>38</v>
      </c>
      <c r="D4603" s="611">
        <v>4275.1400000000003</v>
      </c>
    </row>
    <row r="4604" spans="1:4" ht="38.25" x14ac:dyDescent="0.2">
      <c r="A4604" s="608">
        <v>98067</v>
      </c>
      <c r="B4604" s="609" t="s">
        <v>12969</v>
      </c>
      <c r="C4604" s="610" t="s">
        <v>38</v>
      </c>
      <c r="D4604" s="611">
        <v>5725.34</v>
      </c>
    </row>
    <row r="4605" spans="1:4" ht="38.25" x14ac:dyDescent="0.2">
      <c r="A4605" s="608">
        <v>98068</v>
      </c>
      <c r="B4605" s="609" t="s">
        <v>12970</v>
      </c>
      <c r="C4605" s="610" t="s">
        <v>38</v>
      </c>
      <c r="D4605" s="611">
        <v>8094.91</v>
      </c>
    </row>
    <row r="4606" spans="1:4" ht="38.25" x14ac:dyDescent="0.2">
      <c r="A4606" s="608">
        <v>98069</v>
      </c>
      <c r="B4606" s="609" t="s">
        <v>12971</v>
      </c>
      <c r="C4606" s="610" t="s">
        <v>38</v>
      </c>
      <c r="D4606" s="611">
        <v>10759.54</v>
      </c>
    </row>
    <row r="4607" spans="1:4" ht="38.25" x14ac:dyDescent="0.2">
      <c r="A4607" s="608">
        <v>98070</v>
      </c>
      <c r="B4607" s="609" t="s">
        <v>12972</v>
      </c>
      <c r="C4607" s="610" t="s">
        <v>38</v>
      </c>
      <c r="D4607" s="611">
        <v>12406.86</v>
      </c>
    </row>
    <row r="4608" spans="1:4" ht="38.25" x14ac:dyDescent="0.2">
      <c r="A4608" s="608">
        <v>98071</v>
      </c>
      <c r="B4608" s="609" t="s">
        <v>12973</v>
      </c>
      <c r="C4608" s="610" t="s">
        <v>38</v>
      </c>
      <c r="D4608" s="611">
        <v>13788.24</v>
      </c>
    </row>
    <row r="4609" spans="1:4" ht="38.25" x14ac:dyDescent="0.2">
      <c r="A4609" s="608">
        <v>98072</v>
      </c>
      <c r="B4609" s="609" t="s">
        <v>12974</v>
      </c>
      <c r="C4609" s="610" t="s">
        <v>38</v>
      </c>
      <c r="D4609" s="611">
        <v>3509.92</v>
      </c>
    </row>
    <row r="4610" spans="1:4" ht="38.25" x14ac:dyDescent="0.2">
      <c r="A4610" s="608">
        <v>98073</v>
      </c>
      <c r="B4610" s="609" t="s">
        <v>12975</v>
      </c>
      <c r="C4610" s="610" t="s">
        <v>38</v>
      </c>
      <c r="D4610" s="611">
        <v>5391.79</v>
      </c>
    </row>
    <row r="4611" spans="1:4" ht="38.25" x14ac:dyDescent="0.2">
      <c r="A4611" s="608">
        <v>98074</v>
      </c>
      <c r="B4611" s="609" t="s">
        <v>12976</v>
      </c>
      <c r="C4611" s="610" t="s">
        <v>38</v>
      </c>
      <c r="D4611" s="611">
        <v>8242.35</v>
      </c>
    </row>
    <row r="4612" spans="1:4" ht="38.25" x14ac:dyDescent="0.2">
      <c r="A4612" s="608">
        <v>98075</v>
      </c>
      <c r="B4612" s="609" t="s">
        <v>12977</v>
      </c>
      <c r="C4612" s="610" t="s">
        <v>38</v>
      </c>
      <c r="D4612" s="611">
        <v>10652.79</v>
      </c>
    </row>
    <row r="4613" spans="1:4" ht="38.25" x14ac:dyDescent="0.2">
      <c r="A4613" s="608">
        <v>98076</v>
      </c>
      <c r="B4613" s="609" t="s">
        <v>12978</v>
      </c>
      <c r="C4613" s="610" t="s">
        <v>38</v>
      </c>
      <c r="D4613" s="611">
        <v>12192.19</v>
      </c>
    </row>
    <row r="4614" spans="1:4" ht="38.25" x14ac:dyDescent="0.2">
      <c r="A4614" s="608">
        <v>98077</v>
      </c>
      <c r="B4614" s="609" t="s">
        <v>12979</v>
      </c>
      <c r="C4614" s="610" t="s">
        <v>38</v>
      </c>
      <c r="D4614" s="611">
        <v>14308.31</v>
      </c>
    </row>
    <row r="4615" spans="1:4" ht="38.25" x14ac:dyDescent="0.2">
      <c r="A4615" s="608">
        <v>98078</v>
      </c>
      <c r="B4615" s="609" t="s">
        <v>12980</v>
      </c>
      <c r="C4615" s="610" t="s">
        <v>38</v>
      </c>
      <c r="D4615" s="611">
        <v>3986.37</v>
      </c>
    </row>
    <row r="4616" spans="1:4" ht="38.25" x14ac:dyDescent="0.2">
      <c r="A4616" s="608">
        <v>98079</v>
      </c>
      <c r="B4616" s="609" t="s">
        <v>12981</v>
      </c>
      <c r="C4616" s="610" t="s">
        <v>38</v>
      </c>
      <c r="D4616" s="611">
        <v>6928.68</v>
      </c>
    </row>
    <row r="4617" spans="1:4" ht="38.25" x14ac:dyDescent="0.2">
      <c r="A4617" s="608">
        <v>98080</v>
      </c>
      <c r="B4617" s="609" t="s">
        <v>12982</v>
      </c>
      <c r="C4617" s="610" t="s">
        <v>38</v>
      </c>
      <c r="D4617" s="611">
        <v>8813.9599999999991</v>
      </c>
    </row>
    <row r="4618" spans="1:4" ht="38.25" x14ac:dyDescent="0.2">
      <c r="A4618" s="608">
        <v>98081</v>
      </c>
      <c r="B4618" s="609" t="s">
        <v>12983</v>
      </c>
      <c r="C4618" s="610" t="s">
        <v>38</v>
      </c>
      <c r="D4618" s="611">
        <v>12983.35</v>
      </c>
    </row>
    <row r="4619" spans="1:4" ht="38.25" x14ac:dyDescent="0.2">
      <c r="A4619" s="608">
        <v>98082</v>
      </c>
      <c r="B4619" s="609" t="s">
        <v>12984</v>
      </c>
      <c r="C4619" s="610" t="s">
        <v>38</v>
      </c>
      <c r="D4619" s="611">
        <v>2772.77</v>
      </c>
    </row>
    <row r="4620" spans="1:4" ht="38.25" x14ac:dyDescent="0.2">
      <c r="A4620" s="608">
        <v>98083</v>
      </c>
      <c r="B4620" s="609" t="s">
        <v>12985</v>
      </c>
      <c r="C4620" s="610" t="s">
        <v>38</v>
      </c>
      <c r="D4620" s="611">
        <v>3663.96</v>
      </c>
    </row>
    <row r="4621" spans="1:4" ht="38.25" x14ac:dyDescent="0.2">
      <c r="A4621" s="608">
        <v>98084</v>
      </c>
      <c r="B4621" s="609" t="s">
        <v>12986</v>
      </c>
      <c r="C4621" s="610" t="s">
        <v>38</v>
      </c>
      <c r="D4621" s="611">
        <v>5142.8900000000003</v>
      </c>
    </row>
    <row r="4622" spans="1:4" ht="38.25" x14ac:dyDescent="0.2">
      <c r="A4622" s="608">
        <v>98085</v>
      </c>
      <c r="B4622" s="609" t="s">
        <v>12987</v>
      </c>
      <c r="C4622" s="610" t="s">
        <v>38</v>
      </c>
      <c r="D4622" s="611">
        <v>6957</v>
      </c>
    </row>
    <row r="4623" spans="1:4" ht="38.25" x14ac:dyDescent="0.2">
      <c r="A4623" s="608">
        <v>98086</v>
      </c>
      <c r="B4623" s="609" t="s">
        <v>12988</v>
      </c>
      <c r="C4623" s="610" t="s">
        <v>38</v>
      </c>
      <c r="D4623" s="611">
        <v>7873.16</v>
      </c>
    </row>
    <row r="4624" spans="1:4" ht="38.25" x14ac:dyDescent="0.2">
      <c r="A4624" s="608">
        <v>98087</v>
      </c>
      <c r="B4624" s="609" t="s">
        <v>12989</v>
      </c>
      <c r="C4624" s="610" t="s">
        <v>38</v>
      </c>
      <c r="D4624" s="611">
        <v>8445.39</v>
      </c>
    </row>
    <row r="4625" spans="1:4" ht="38.25" x14ac:dyDescent="0.2">
      <c r="A4625" s="608">
        <v>98088</v>
      </c>
      <c r="B4625" s="609" t="s">
        <v>12990</v>
      </c>
      <c r="C4625" s="610" t="s">
        <v>38</v>
      </c>
      <c r="D4625" s="611">
        <v>2369.0700000000002</v>
      </c>
    </row>
    <row r="4626" spans="1:4" ht="38.25" x14ac:dyDescent="0.2">
      <c r="A4626" s="608">
        <v>98089</v>
      </c>
      <c r="B4626" s="609" t="s">
        <v>12991</v>
      </c>
      <c r="C4626" s="610" t="s">
        <v>38</v>
      </c>
      <c r="D4626" s="611">
        <v>3734.84</v>
      </c>
    </row>
    <row r="4627" spans="1:4" ht="38.25" x14ac:dyDescent="0.2">
      <c r="A4627" s="608">
        <v>98090</v>
      </c>
      <c r="B4627" s="609" t="s">
        <v>12992</v>
      </c>
      <c r="C4627" s="610" t="s">
        <v>38</v>
      </c>
      <c r="D4627" s="611">
        <v>5853.54</v>
      </c>
    </row>
    <row r="4628" spans="1:4" ht="38.25" x14ac:dyDescent="0.2">
      <c r="A4628" s="608">
        <v>98091</v>
      </c>
      <c r="B4628" s="609" t="s">
        <v>12993</v>
      </c>
      <c r="C4628" s="610" t="s">
        <v>38</v>
      </c>
      <c r="D4628" s="611">
        <v>7564.08</v>
      </c>
    </row>
    <row r="4629" spans="1:4" ht="38.25" x14ac:dyDescent="0.2">
      <c r="A4629" s="608">
        <v>98092</v>
      </c>
      <c r="B4629" s="609" t="s">
        <v>12994</v>
      </c>
      <c r="C4629" s="610" t="s">
        <v>38</v>
      </c>
      <c r="D4629" s="611">
        <v>8863.06</v>
      </c>
    </row>
    <row r="4630" spans="1:4" ht="38.25" x14ac:dyDescent="0.2">
      <c r="A4630" s="608">
        <v>98093</v>
      </c>
      <c r="B4630" s="609" t="s">
        <v>12995</v>
      </c>
      <c r="C4630" s="610" t="s">
        <v>38</v>
      </c>
      <c r="D4630" s="611">
        <v>10457.719999999999</v>
      </c>
    </row>
    <row r="4631" spans="1:4" ht="38.25" x14ac:dyDescent="0.2">
      <c r="A4631" s="608">
        <v>98094</v>
      </c>
      <c r="B4631" s="609" t="s">
        <v>12996</v>
      </c>
      <c r="C4631" s="610" t="s">
        <v>38</v>
      </c>
      <c r="D4631" s="611">
        <v>1978.93</v>
      </c>
    </row>
    <row r="4632" spans="1:4" ht="38.25" x14ac:dyDescent="0.2">
      <c r="A4632" s="608">
        <v>98099</v>
      </c>
      <c r="B4632" s="609" t="s">
        <v>12997</v>
      </c>
      <c r="C4632" s="610" t="s">
        <v>38</v>
      </c>
      <c r="D4632" s="611">
        <v>3394.23</v>
      </c>
    </row>
    <row r="4633" spans="1:4" ht="38.25" x14ac:dyDescent="0.2">
      <c r="A4633" s="608">
        <v>98100</v>
      </c>
      <c r="B4633" s="609" t="s">
        <v>12998</v>
      </c>
      <c r="C4633" s="610" t="s">
        <v>38</v>
      </c>
      <c r="D4633" s="611">
        <v>4431.18</v>
      </c>
    </row>
    <row r="4634" spans="1:4" ht="38.25" x14ac:dyDescent="0.2">
      <c r="A4634" s="608">
        <v>98101</v>
      </c>
      <c r="B4634" s="609" t="s">
        <v>12999</v>
      </c>
      <c r="C4634" s="610" t="s">
        <v>38</v>
      </c>
      <c r="D4634" s="611">
        <v>6551.17</v>
      </c>
    </row>
    <row r="4635" spans="1:4" ht="51" x14ac:dyDescent="0.2">
      <c r="A4635" s="608">
        <v>98109</v>
      </c>
      <c r="B4635" s="609" t="s">
        <v>13000</v>
      </c>
      <c r="C4635" s="610" t="s">
        <v>38</v>
      </c>
      <c r="D4635" s="611">
        <v>569.80999999999995</v>
      </c>
    </row>
    <row r="4636" spans="1:4" ht="25.5" x14ac:dyDescent="0.2">
      <c r="A4636" s="608">
        <v>98110</v>
      </c>
      <c r="B4636" s="609" t="s">
        <v>13001</v>
      </c>
      <c r="C4636" s="610" t="s">
        <v>38</v>
      </c>
      <c r="D4636" s="611">
        <v>452.4</v>
      </c>
    </row>
    <row r="4637" spans="1:4" ht="25.5" x14ac:dyDescent="0.2">
      <c r="A4637" s="608">
        <v>98111</v>
      </c>
      <c r="B4637" s="609" t="s">
        <v>13002</v>
      </c>
      <c r="C4637" s="610" t="s">
        <v>38</v>
      </c>
      <c r="D4637" s="611">
        <v>21.38</v>
      </c>
    </row>
    <row r="4638" spans="1:4" ht="25.5" x14ac:dyDescent="0.2">
      <c r="A4638" s="608">
        <v>98112</v>
      </c>
      <c r="B4638" s="609" t="s">
        <v>13003</v>
      </c>
      <c r="C4638" s="610" t="s">
        <v>38</v>
      </c>
      <c r="D4638" s="611">
        <v>92.01</v>
      </c>
    </row>
    <row r="4639" spans="1:4" ht="25.5" x14ac:dyDescent="0.2">
      <c r="A4639" s="608">
        <v>98114</v>
      </c>
      <c r="B4639" s="609" t="s">
        <v>13004</v>
      </c>
      <c r="C4639" s="610" t="s">
        <v>38</v>
      </c>
      <c r="D4639" s="611">
        <v>579.72</v>
      </c>
    </row>
    <row r="4640" spans="1:4" ht="25.5" x14ac:dyDescent="0.2">
      <c r="A4640" s="608">
        <v>98115</v>
      </c>
      <c r="B4640" s="609" t="s">
        <v>13005</v>
      </c>
      <c r="C4640" s="610" t="s">
        <v>38</v>
      </c>
      <c r="D4640" s="611">
        <v>82.28</v>
      </c>
    </row>
    <row r="4641" spans="1:4" ht="38.25" x14ac:dyDescent="0.2">
      <c r="A4641" s="608">
        <v>89957</v>
      </c>
      <c r="B4641" s="609" t="s">
        <v>1835</v>
      </c>
      <c r="C4641" s="610" t="s">
        <v>38</v>
      </c>
      <c r="D4641" s="611">
        <v>93.86</v>
      </c>
    </row>
    <row r="4642" spans="1:4" ht="38.25" x14ac:dyDescent="0.2">
      <c r="A4642" s="608">
        <v>89959</v>
      </c>
      <c r="B4642" s="609" t="s">
        <v>1836</v>
      </c>
      <c r="C4642" s="610" t="s">
        <v>38</v>
      </c>
      <c r="D4642" s="611">
        <v>180</v>
      </c>
    </row>
    <row r="4643" spans="1:4" ht="25.5" x14ac:dyDescent="0.2">
      <c r="A4643" s="608">
        <v>89349</v>
      </c>
      <c r="B4643" s="609" t="s">
        <v>1437</v>
      </c>
      <c r="C4643" s="610" t="s">
        <v>38</v>
      </c>
      <c r="D4643" s="611">
        <v>17.13</v>
      </c>
    </row>
    <row r="4644" spans="1:4" ht="25.5" x14ac:dyDescent="0.2">
      <c r="A4644" s="608">
        <v>89351</v>
      </c>
      <c r="B4644" s="609" t="s">
        <v>4437</v>
      </c>
      <c r="C4644" s="610" t="s">
        <v>38</v>
      </c>
      <c r="D4644" s="611">
        <v>19.260000000000002</v>
      </c>
    </row>
    <row r="4645" spans="1:4" ht="25.5" x14ac:dyDescent="0.2">
      <c r="A4645" s="608">
        <v>89352</v>
      </c>
      <c r="B4645" s="609" t="s">
        <v>283</v>
      </c>
      <c r="C4645" s="610" t="s">
        <v>38</v>
      </c>
      <c r="D4645" s="611">
        <v>21.66</v>
      </c>
    </row>
    <row r="4646" spans="1:4" ht="25.5" x14ac:dyDescent="0.2">
      <c r="A4646" s="608">
        <v>89353</v>
      </c>
      <c r="B4646" s="609" t="s">
        <v>284</v>
      </c>
      <c r="C4646" s="610" t="s">
        <v>38</v>
      </c>
      <c r="D4646" s="611">
        <v>22.51</v>
      </c>
    </row>
    <row r="4647" spans="1:4" ht="25.5" x14ac:dyDescent="0.2">
      <c r="A4647" s="608">
        <v>89354</v>
      </c>
      <c r="B4647" s="609" t="s">
        <v>285</v>
      </c>
      <c r="C4647" s="610" t="s">
        <v>38</v>
      </c>
      <c r="D4647" s="611">
        <v>247.61</v>
      </c>
    </row>
    <row r="4648" spans="1:4" ht="38.25" x14ac:dyDescent="0.2">
      <c r="A4648" s="608">
        <v>89969</v>
      </c>
      <c r="B4648" s="609" t="s">
        <v>1837</v>
      </c>
      <c r="C4648" s="610" t="s">
        <v>38</v>
      </c>
      <c r="D4648" s="611">
        <v>27.91</v>
      </c>
    </row>
    <row r="4649" spans="1:4" ht="38.25" x14ac:dyDescent="0.2">
      <c r="A4649" s="608">
        <v>89970</v>
      </c>
      <c r="B4649" s="609" t="s">
        <v>1838</v>
      </c>
      <c r="C4649" s="610" t="s">
        <v>38</v>
      </c>
      <c r="D4649" s="611">
        <v>29.72</v>
      </c>
    </row>
    <row r="4650" spans="1:4" ht="38.25" x14ac:dyDescent="0.2">
      <c r="A4650" s="608">
        <v>89971</v>
      </c>
      <c r="B4650" s="609" t="s">
        <v>1839</v>
      </c>
      <c r="C4650" s="610" t="s">
        <v>38</v>
      </c>
      <c r="D4650" s="611">
        <v>29.92</v>
      </c>
    </row>
    <row r="4651" spans="1:4" ht="38.25" x14ac:dyDescent="0.2">
      <c r="A4651" s="608">
        <v>89972</v>
      </c>
      <c r="B4651" s="609" t="s">
        <v>1840</v>
      </c>
      <c r="C4651" s="610" t="s">
        <v>38</v>
      </c>
      <c r="D4651" s="611">
        <v>32.369999999999997</v>
      </c>
    </row>
    <row r="4652" spans="1:4" ht="38.25" x14ac:dyDescent="0.2">
      <c r="A4652" s="608">
        <v>89973</v>
      </c>
      <c r="B4652" s="609" t="s">
        <v>1841</v>
      </c>
      <c r="C4652" s="610" t="s">
        <v>38</v>
      </c>
      <c r="D4652" s="611">
        <v>445.79</v>
      </c>
    </row>
    <row r="4653" spans="1:4" ht="38.25" x14ac:dyDescent="0.2">
      <c r="A4653" s="608">
        <v>89974</v>
      </c>
      <c r="B4653" s="609" t="s">
        <v>1842</v>
      </c>
      <c r="C4653" s="610" t="s">
        <v>38</v>
      </c>
      <c r="D4653" s="611">
        <v>254.11</v>
      </c>
    </row>
    <row r="4654" spans="1:4" ht="38.25" x14ac:dyDescent="0.2">
      <c r="A4654" s="608">
        <v>89984</v>
      </c>
      <c r="B4654" s="609" t="s">
        <v>1848</v>
      </c>
      <c r="C4654" s="610" t="s">
        <v>38</v>
      </c>
      <c r="D4654" s="611">
        <v>44.67</v>
      </c>
    </row>
    <row r="4655" spans="1:4" ht="38.25" x14ac:dyDescent="0.2">
      <c r="A4655" s="608">
        <v>89985</v>
      </c>
      <c r="B4655" s="609" t="s">
        <v>1849</v>
      </c>
      <c r="C4655" s="610" t="s">
        <v>38</v>
      </c>
      <c r="D4655" s="611">
        <v>45.9</v>
      </c>
    </row>
    <row r="4656" spans="1:4" ht="38.25" x14ac:dyDescent="0.2">
      <c r="A4656" s="608">
        <v>89986</v>
      </c>
      <c r="B4656" s="609" t="s">
        <v>1850</v>
      </c>
      <c r="C4656" s="610" t="s">
        <v>38</v>
      </c>
      <c r="D4656" s="611">
        <v>43.64</v>
      </c>
    </row>
    <row r="4657" spans="1:4" ht="38.25" x14ac:dyDescent="0.2">
      <c r="A4657" s="608">
        <v>89987</v>
      </c>
      <c r="B4657" s="609" t="s">
        <v>1851</v>
      </c>
      <c r="C4657" s="610" t="s">
        <v>38</v>
      </c>
      <c r="D4657" s="611">
        <v>48.18</v>
      </c>
    </row>
    <row r="4658" spans="1:4" ht="25.5" x14ac:dyDescent="0.2">
      <c r="A4658" s="608">
        <v>90371</v>
      </c>
      <c r="B4658" s="609" t="s">
        <v>1887</v>
      </c>
      <c r="C4658" s="610" t="s">
        <v>38</v>
      </c>
      <c r="D4658" s="611">
        <v>17.149999999999999</v>
      </c>
    </row>
    <row r="4659" spans="1:4" ht="38.25" x14ac:dyDescent="0.2">
      <c r="A4659" s="608">
        <v>94489</v>
      </c>
      <c r="B4659" s="609" t="s">
        <v>2789</v>
      </c>
      <c r="C4659" s="610" t="s">
        <v>38</v>
      </c>
      <c r="D4659" s="611">
        <v>15.4</v>
      </c>
    </row>
    <row r="4660" spans="1:4" ht="38.25" x14ac:dyDescent="0.2">
      <c r="A4660" s="608">
        <v>94490</v>
      </c>
      <c r="B4660" s="609" t="s">
        <v>2790</v>
      </c>
      <c r="C4660" s="610" t="s">
        <v>38</v>
      </c>
      <c r="D4660" s="611">
        <v>25.13</v>
      </c>
    </row>
    <row r="4661" spans="1:4" ht="38.25" x14ac:dyDescent="0.2">
      <c r="A4661" s="608">
        <v>94491</v>
      </c>
      <c r="B4661" s="609" t="s">
        <v>2791</v>
      </c>
      <c r="C4661" s="610" t="s">
        <v>38</v>
      </c>
      <c r="D4661" s="611">
        <v>35.369999999999997</v>
      </c>
    </row>
    <row r="4662" spans="1:4" ht="38.25" x14ac:dyDescent="0.2">
      <c r="A4662" s="608">
        <v>94492</v>
      </c>
      <c r="B4662" s="609" t="s">
        <v>2792</v>
      </c>
      <c r="C4662" s="610" t="s">
        <v>38</v>
      </c>
      <c r="D4662" s="611">
        <v>36.15</v>
      </c>
    </row>
    <row r="4663" spans="1:4" ht="38.25" x14ac:dyDescent="0.2">
      <c r="A4663" s="608">
        <v>94493</v>
      </c>
      <c r="B4663" s="609" t="s">
        <v>2793</v>
      </c>
      <c r="C4663" s="610" t="s">
        <v>38</v>
      </c>
      <c r="D4663" s="611">
        <v>66.66</v>
      </c>
    </row>
    <row r="4664" spans="1:4" ht="38.25" x14ac:dyDescent="0.2">
      <c r="A4664" s="608">
        <v>94494</v>
      </c>
      <c r="B4664" s="609" t="s">
        <v>2794</v>
      </c>
      <c r="C4664" s="610" t="s">
        <v>38</v>
      </c>
      <c r="D4664" s="611">
        <v>39.44</v>
      </c>
    </row>
    <row r="4665" spans="1:4" ht="38.25" x14ac:dyDescent="0.2">
      <c r="A4665" s="608">
        <v>94495</v>
      </c>
      <c r="B4665" s="609" t="s">
        <v>2795</v>
      </c>
      <c r="C4665" s="610" t="s">
        <v>38</v>
      </c>
      <c r="D4665" s="611">
        <v>48.92</v>
      </c>
    </row>
    <row r="4666" spans="1:4" ht="38.25" x14ac:dyDescent="0.2">
      <c r="A4666" s="608">
        <v>94496</v>
      </c>
      <c r="B4666" s="609" t="s">
        <v>2796</v>
      </c>
      <c r="C4666" s="610" t="s">
        <v>38</v>
      </c>
      <c r="D4666" s="611">
        <v>58.9</v>
      </c>
    </row>
    <row r="4667" spans="1:4" ht="38.25" x14ac:dyDescent="0.2">
      <c r="A4667" s="608">
        <v>94497</v>
      </c>
      <c r="B4667" s="609" t="s">
        <v>2797</v>
      </c>
      <c r="C4667" s="610" t="s">
        <v>38</v>
      </c>
      <c r="D4667" s="611">
        <v>68.16</v>
      </c>
    </row>
    <row r="4668" spans="1:4" ht="38.25" x14ac:dyDescent="0.2">
      <c r="A4668" s="608">
        <v>94498</v>
      </c>
      <c r="B4668" s="609" t="s">
        <v>2798</v>
      </c>
      <c r="C4668" s="610" t="s">
        <v>38</v>
      </c>
      <c r="D4668" s="611">
        <v>86.83</v>
      </c>
    </row>
    <row r="4669" spans="1:4" ht="38.25" x14ac:dyDescent="0.2">
      <c r="A4669" s="608">
        <v>94499</v>
      </c>
      <c r="B4669" s="609" t="s">
        <v>2799</v>
      </c>
      <c r="C4669" s="610" t="s">
        <v>38</v>
      </c>
      <c r="D4669" s="611">
        <v>153.41999999999999</v>
      </c>
    </row>
    <row r="4670" spans="1:4" ht="38.25" x14ac:dyDescent="0.2">
      <c r="A4670" s="608">
        <v>94500</v>
      </c>
      <c r="B4670" s="609" t="s">
        <v>2800</v>
      </c>
      <c r="C4670" s="610" t="s">
        <v>38</v>
      </c>
      <c r="D4670" s="611">
        <v>181.68</v>
      </c>
    </row>
    <row r="4671" spans="1:4" ht="38.25" x14ac:dyDescent="0.2">
      <c r="A4671" s="608">
        <v>94501</v>
      </c>
      <c r="B4671" s="609" t="s">
        <v>2801</v>
      </c>
      <c r="C4671" s="610" t="s">
        <v>38</v>
      </c>
      <c r="D4671" s="611">
        <v>350.4</v>
      </c>
    </row>
    <row r="4672" spans="1:4" ht="51" x14ac:dyDescent="0.2">
      <c r="A4672" s="608">
        <v>94792</v>
      </c>
      <c r="B4672" s="609" t="s">
        <v>2908</v>
      </c>
      <c r="C4672" s="610" t="s">
        <v>38</v>
      </c>
      <c r="D4672" s="611">
        <v>72</v>
      </c>
    </row>
    <row r="4673" spans="1:4" ht="51" x14ac:dyDescent="0.2">
      <c r="A4673" s="608">
        <v>94793</v>
      </c>
      <c r="B4673" s="609" t="s">
        <v>2909</v>
      </c>
      <c r="C4673" s="610" t="s">
        <v>38</v>
      </c>
      <c r="D4673" s="611">
        <v>91.7</v>
      </c>
    </row>
    <row r="4674" spans="1:4" ht="51" x14ac:dyDescent="0.2">
      <c r="A4674" s="608">
        <v>94794</v>
      </c>
      <c r="B4674" s="609" t="s">
        <v>2910</v>
      </c>
      <c r="C4674" s="610" t="s">
        <v>38</v>
      </c>
      <c r="D4674" s="611">
        <v>94.83</v>
      </c>
    </row>
    <row r="4675" spans="1:4" ht="25.5" x14ac:dyDescent="0.2">
      <c r="A4675" s="608">
        <v>94795</v>
      </c>
      <c r="B4675" s="609" t="s">
        <v>4438</v>
      </c>
      <c r="C4675" s="610" t="s">
        <v>38</v>
      </c>
      <c r="D4675" s="611">
        <v>21.8</v>
      </c>
    </row>
    <row r="4676" spans="1:4" ht="25.5" x14ac:dyDescent="0.2">
      <c r="A4676" s="608">
        <v>94796</v>
      </c>
      <c r="B4676" s="609" t="s">
        <v>4439</v>
      </c>
      <c r="C4676" s="610" t="s">
        <v>38</v>
      </c>
      <c r="D4676" s="611">
        <v>25.28</v>
      </c>
    </row>
    <row r="4677" spans="1:4" ht="25.5" x14ac:dyDescent="0.2">
      <c r="A4677" s="608">
        <v>94797</v>
      </c>
      <c r="B4677" s="609" t="s">
        <v>4440</v>
      </c>
      <c r="C4677" s="610" t="s">
        <v>38</v>
      </c>
      <c r="D4677" s="611">
        <v>38.56</v>
      </c>
    </row>
    <row r="4678" spans="1:4" ht="25.5" x14ac:dyDescent="0.2">
      <c r="A4678" s="608">
        <v>94798</v>
      </c>
      <c r="B4678" s="609" t="s">
        <v>4441</v>
      </c>
      <c r="C4678" s="610" t="s">
        <v>38</v>
      </c>
      <c r="D4678" s="611">
        <v>84.26</v>
      </c>
    </row>
    <row r="4679" spans="1:4" ht="25.5" x14ac:dyDescent="0.2">
      <c r="A4679" s="608">
        <v>94799</v>
      </c>
      <c r="B4679" s="609" t="s">
        <v>4442</v>
      </c>
      <c r="C4679" s="610" t="s">
        <v>38</v>
      </c>
      <c r="D4679" s="611">
        <v>81.569999999999993</v>
      </c>
    </row>
    <row r="4680" spans="1:4" ht="25.5" x14ac:dyDescent="0.2">
      <c r="A4680" s="608">
        <v>94800</v>
      </c>
      <c r="B4680" s="609" t="s">
        <v>4443</v>
      </c>
      <c r="C4680" s="610" t="s">
        <v>38</v>
      </c>
      <c r="D4680" s="611">
        <v>139.28</v>
      </c>
    </row>
    <row r="4681" spans="1:4" ht="38.25" x14ac:dyDescent="0.2">
      <c r="A4681" s="608">
        <v>95248</v>
      </c>
      <c r="B4681" s="609" t="s">
        <v>2990</v>
      </c>
      <c r="C4681" s="610" t="s">
        <v>38</v>
      </c>
      <c r="D4681" s="611">
        <v>46.34</v>
      </c>
    </row>
    <row r="4682" spans="1:4" ht="38.25" x14ac:dyDescent="0.2">
      <c r="A4682" s="608">
        <v>95249</v>
      </c>
      <c r="B4682" s="609" t="s">
        <v>2991</v>
      </c>
      <c r="C4682" s="610" t="s">
        <v>38</v>
      </c>
      <c r="D4682" s="611">
        <v>49.94</v>
      </c>
    </row>
    <row r="4683" spans="1:4" ht="38.25" x14ac:dyDescent="0.2">
      <c r="A4683" s="608">
        <v>95250</v>
      </c>
      <c r="B4683" s="609" t="s">
        <v>2992</v>
      </c>
      <c r="C4683" s="610" t="s">
        <v>38</v>
      </c>
      <c r="D4683" s="611">
        <v>59.35</v>
      </c>
    </row>
    <row r="4684" spans="1:4" ht="38.25" x14ac:dyDescent="0.2">
      <c r="A4684" s="608">
        <v>95251</v>
      </c>
      <c r="B4684" s="609" t="s">
        <v>2993</v>
      </c>
      <c r="C4684" s="610" t="s">
        <v>38</v>
      </c>
      <c r="D4684" s="611">
        <v>77.739999999999995</v>
      </c>
    </row>
    <row r="4685" spans="1:4" ht="38.25" x14ac:dyDescent="0.2">
      <c r="A4685" s="608">
        <v>95252</v>
      </c>
      <c r="B4685" s="609" t="s">
        <v>2994</v>
      </c>
      <c r="C4685" s="610" t="s">
        <v>38</v>
      </c>
      <c r="D4685" s="611">
        <v>88.84</v>
      </c>
    </row>
    <row r="4686" spans="1:4" ht="38.25" x14ac:dyDescent="0.2">
      <c r="A4686" s="608">
        <v>95253</v>
      </c>
      <c r="B4686" s="609" t="s">
        <v>2995</v>
      </c>
      <c r="C4686" s="610" t="s">
        <v>38</v>
      </c>
      <c r="D4686" s="611">
        <v>125.35</v>
      </c>
    </row>
    <row r="4687" spans="1:4" ht="25.5" x14ac:dyDescent="0.2">
      <c r="A4687" s="608">
        <v>99619</v>
      </c>
      <c r="B4687" s="609" t="s">
        <v>4444</v>
      </c>
      <c r="C4687" s="610" t="s">
        <v>38</v>
      </c>
      <c r="D4687" s="611">
        <v>62.86</v>
      </c>
    </row>
    <row r="4688" spans="1:4" ht="25.5" x14ac:dyDescent="0.2">
      <c r="A4688" s="608">
        <v>99620</v>
      </c>
      <c r="B4688" s="609" t="s">
        <v>4445</v>
      </c>
      <c r="C4688" s="610" t="s">
        <v>38</v>
      </c>
      <c r="D4688" s="611">
        <v>100.17</v>
      </c>
    </row>
    <row r="4689" spans="1:4" ht="25.5" x14ac:dyDescent="0.2">
      <c r="A4689" s="608">
        <v>99621</v>
      </c>
      <c r="B4689" s="609" t="s">
        <v>4446</v>
      </c>
      <c r="C4689" s="610" t="s">
        <v>38</v>
      </c>
      <c r="D4689" s="611">
        <v>139.09</v>
      </c>
    </row>
    <row r="4690" spans="1:4" ht="25.5" x14ac:dyDescent="0.2">
      <c r="A4690" s="608">
        <v>99622</v>
      </c>
      <c r="B4690" s="609" t="s">
        <v>4447</v>
      </c>
      <c r="C4690" s="610" t="s">
        <v>38</v>
      </c>
      <c r="D4690" s="611">
        <v>152.66</v>
      </c>
    </row>
    <row r="4691" spans="1:4" ht="25.5" x14ac:dyDescent="0.2">
      <c r="A4691" s="608">
        <v>99623</v>
      </c>
      <c r="B4691" s="609" t="s">
        <v>4448</v>
      </c>
      <c r="C4691" s="610" t="s">
        <v>38</v>
      </c>
      <c r="D4691" s="611">
        <v>205.58</v>
      </c>
    </row>
    <row r="4692" spans="1:4" ht="25.5" x14ac:dyDescent="0.2">
      <c r="A4692" s="608">
        <v>99624</v>
      </c>
      <c r="B4692" s="609" t="s">
        <v>4449</v>
      </c>
      <c r="C4692" s="610" t="s">
        <v>38</v>
      </c>
      <c r="D4692" s="611">
        <v>283.31</v>
      </c>
    </row>
    <row r="4693" spans="1:4" ht="25.5" x14ac:dyDescent="0.2">
      <c r="A4693" s="608">
        <v>99625</v>
      </c>
      <c r="B4693" s="609" t="s">
        <v>4450</v>
      </c>
      <c r="C4693" s="610" t="s">
        <v>38</v>
      </c>
      <c r="D4693" s="611">
        <v>383.02</v>
      </c>
    </row>
    <row r="4694" spans="1:4" ht="25.5" x14ac:dyDescent="0.2">
      <c r="A4694" s="608">
        <v>99626</v>
      </c>
      <c r="B4694" s="609" t="s">
        <v>4451</v>
      </c>
      <c r="C4694" s="610" t="s">
        <v>38</v>
      </c>
      <c r="D4694" s="611">
        <v>579.75</v>
      </c>
    </row>
    <row r="4695" spans="1:4" ht="25.5" x14ac:dyDescent="0.2">
      <c r="A4695" s="608">
        <v>99627</v>
      </c>
      <c r="B4695" s="609" t="s">
        <v>4452</v>
      </c>
      <c r="C4695" s="610" t="s">
        <v>38</v>
      </c>
      <c r="D4695" s="611">
        <v>57.72</v>
      </c>
    </row>
    <row r="4696" spans="1:4" ht="25.5" x14ac:dyDescent="0.2">
      <c r="A4696" s="608">
        <v>99628</v>
      </c>
      <c r="B4696" s="609" t="s">
        <v>4453</v>
      </c>
      <c r="C4696" s="610" t="s">
        <v>38</v>
      </c>
      <c r="D4696" s="611">
        <v>42.49</v>
      </c>
    </row>
    <row r="4697" spans="1:4" ht="25.5" x14ac:dyDescent="0.2">
      <c r="A4697" s="608">
        <v>99629</v>
      </c>
      <c r="B4697" s="609" t="s">
        <v>4454</v>
      </c>
      <c r="C4697" s="610" t="s">
        <v>38</v>
      </c>
      <c r="D4697" s="611">
        <v>62.79</v>
      </c>
    </row>
    <row r="4698" spans="1:4" ht="25.5" x14ac:dyDescent="0.2">
      <c r="A4698" s="608">
        <v>99630</v>
      </c>
      <c r="B4698" s="609" t="s">
        <v>4455</v>
      </c>
      <c r="C4698" s="610" t="s">
        <v>38</v>
      </c>
      <c r="D4698" s="611">
        <v>83.26</v>
      </c>
    </row>
    <row r="4699" spans="1:4" ht="25.5" x14ac:dyDescent="0.2">
      <c r="A4699" s="608">
        <v>99631</v>
      </c>
      <c r="B4699" s="609" t="s">
        <v>4456</v>
      </c>
      <c r="C4699" s="610" t="s">
        <v>38</v>
      </c>
      <c r="D4699" s="611">
        <v>92.32</v>
      </c>
    </row>
    <row r="4700" spans="1:4" ht="25.5" x14ac:dyDescent="0.2">
      <c r="A4700" s="608">
        <v>99632</v>
      </c>
      <c r="B4700" s="609" t="s">
        <v>4457</v>
      </c>
      <c r="C4700" s="610" t="s">
        <v>38</v>
      </c>
      <c r="D4700" s="611">
        <v>124.9</v>
      </c>
    </row>
    <row r="4701" spans="1:4" ht="25.5" x14ac:dyDescent="0.2">
      <c r="A4701" s="608">
        <v>99633</v>
      </c>
      <c r="B4701" s="609" t="s">
        <v>4458</v>
      </c>
      <c r="C4701" s="610" t="s">
        <v>38</v>
      </c>
      <c r="D4701" s="611">
        <v>244.99</v>
      </c>
    </row>
    <row r="4702" spans="1:4" ht="25.5" x14ac:dyDescent="0.2">
      <c r="A4702" s="608">
        <v>99634</v>
      </c>
      <c r="B4702" s="609" t="s">
        <v>4459</v>
      </c>
      <c r="C4702" s="610" t="s">
        <v>38</v>
      </c>
      <c r="D4702" s="611">
        <v>406.07</v>
      </c>
    </row>
    <row r="4703" spans="1:4" ht="25.5" x14ac:dyDescent="0.2">
      <c r="A4703" s="608">
        <v>99635</v>
      </c>
      <c r="B4703" s="609" t="s">
        <v>4460</v>
      </c>
      <c r="C4703" s="610" t="s">
        <v>38</v>
      </c>
      <c r="D4703" s="611">
        <v>165.61</v>
      </c>
    </row>
    <row r="4704" spans="1:4" ht="38.25" x14ac:dyDescent="0.2">
      <c r="A4704" s="608">
        <v>95634</v>
      </c>
      <c r="B4704" s="609" t="s">
        <v>4461</v>
      </c>
      <c r="C4704" s="610" t="s">
        <v>38</v>
      </c>
      <c r="D4704" s="611">
        <v>117.8</v>
      </c>
    </row>
    <row r="4705" spans="1:4" ht="38.25" x14ac:dyDescent="0.2">
      <c r="A4705" s="608">
        <v>95635</v>
      </c>
      <c r="B4705" s="609" t="s">
        <v>4462</v>
      </c>
      <c r="C4705" s="610" t="s">
        <v>38</v>
      </c>
      <c r="D4705" s="611">
        <v>127.29</v>
      </c>
    </row>
    <row r="4706" spans="1:4" ht="38.25" x14ac:dyDescent="0.2">
      <c r="A4706" s="608">
        <v>95637</v>
      </c>
      <c r="B4706" s="609" t="s">
        <v>3169</v>
      </c>
      <c r="C4706" s="610" t="s">
        <v>38</v>
      </c>
      <c r="D4706" s="611">
        <v>339.85</v>
      </c>
    </row>
    <row r="4707" spans="1:4" ht="38.25" x14ac:dyDescent="0.2">
      <c r="A4707" s="608">
        <v>95638</v>
      </c>
      <c r="B4707" s="609" t="s">
        <v>3170</v>
      </c>
      <c r="C4707" s="610" t="s">
        <v>38</v>
      </c>
      <c r="D4707" s="611">
        <v>411.29</v>
      </c>
    </row>
    <row r="4708" spans="1:4" ht="38.25" x14ac:dyDescent="0.2">
      <c r="A4708" s="608">
        <v>95639</v>
      </c>
      <c r="B4708" s="609" t="s">
        <v>3171</v>
      </c>
      <c r="C4708" s="610" t="s">
        <v>38</v>
      </c>
      <c r="D4708" s="611">
        <v>524.04</v>
      </c>
    </row>
    <row r="4709" spans="1:4" ht="38.25" x14ac:dyDescent="0.2">
      <c r="A4709" s="608">
        <v>95641</v>
      </c>
      <c r="B4709" s="609" t="s">
        <v>3172</v>
      </c>
      <c r="C4709" s="610" t="s">
        <v>38</v>
      </c>
      <c r="D4709" s="611">
        <v>205.54</v>
      </c>
    </row>
    <row r="4710" spans="1:4" ht="38.25" x14ac:dyDescent="0.2">
      <c r="A4710" s="608">
        <v>95642</v>
      </c>
      <c r="B4710" s="609" t="s">
        <v>3173</v>
      </c>
      <c r="C4710" s="610" t="s">
        <v>38</v>
      </c>
      <c r="D4710" s="611">
        <v>303.44</v>
      </c>
    </row>
    <row r="4711" spans="1:4" ht="38.25" x14ac:dyDescent="0.2">
      <c r="A4711" s="608">
        <v>95643</v>
      </c>
      <c r="B4711" s="609" t="s">
        <v>3174</v>
      </c>
      <c r="C4711" s="610" t="s">
        <v>38</v>
      </c>
      <c r="D4711" s="611">
        <v>397.07</v>
      </c>
    </row>
    <row r="4712" spans="1:4" ht="38.25" x14ac:dyDescent="0.2">
      <c r="A4712" s="608">
        <v>95644</v>
      </c>
      <c r="B4712" s="609" t="s">
        <v>3175</v>
      </c>
      <c r="C4712" s="610" t="s">
        <v>38</v>
      </c>
      <c r="D4712" s="611">
        <v>148.43</v>
      </c>
    </row>
    <row r="4713" spans="1:4" ht="38.25" x14ac:dyDescent="0.2">
      <c r="A4713" s="608">
        <v>95645</v>
      </c>
      <c r="B4713" s="609" t="s">
        <v>3176</v>
      </c>
      <c r="C4713" s="610" t="s">
        <v>38</v>
      </c>
      <c r="D4713" s="611">
        <v>271.52999999999997</v>
      </c>
    </row>
    <row r="4714" spans="1:4" ht="38.25" x14ac:dyDescent="0.2">
      <c r="A4714" s="608">
        <v>95646</v>
      </c>
      <c r="B4714" s="609" t="s">
        <v>3177</v>
      </c>
      <c r="C4714" s="610" t="s">
        <v>38</v>
      </c>
      <c r="D4714" s="611">
        <v>404.26</v>
      </c>
    </row>
    <row r="4715" spans="1:4" ht="38.25" x14ac:dyDescent="0.2">
      <c r="A4715" s="608">
        <v>95647</v>
      </c>
      <c r="B4715" s="609" t="s">
        <v>3178</v>
      </c>
      <c r="C4715" s="610" t="s">
        <v>38</v>
      </c>
      <c r="D4715" s="611">
        <v>530.04999999999995</v>
      </c>
    </row>
    <row r="4716" spans="1:4" x14ac:dyDescent="0.2">
      <c r="A4716" s="608">
        <v>95673</v>
      </c>
      <c r="B4716" s="609" t="s">
        <v>3179</v>
      </c>
      <c r="C4716" s="610" t="s">
        <v>38</v>
      </c>
      <c r="D4716" s="611">
        <v>98.02</v>
      </c>
    </row>
    <row r="4717" spans="1:4" x14ac:dyDescent="0.2">
      <c r="A4717" s="608">
        <v>95674</v>
      </c>
      <c r="B4717" s="609" t="s">
        <v>3180</v>
      </c>
      <c r="C4717" s="610" t="s">
        <v>38</v>
      </c>
      <c r="D4717" s="611">
        <v>104.21</v>
      </c>
    </row>
    <row r="4718" spans="1:4" x14ac:dyDescent="0.2">
      <c r="A4718" s="608">
        <v>95675</v>
      </c>
      <c r="B4718" s="609" t="s">
        <v>639</v>
      </c>
      <c r="C4718" s="610" t="s">
        <v>38</v>
      </c>
      <c r="D4718" s="611">
        <v>127.46</v>
      </c>
    </row>
    <row r="4719" spans="1:4" ht="25.5" x14ac:dyDescent="0.2">
      <c r="A4719" s="608">
        <v>95676</v>
      </c>
      <c r="B4719" s="609" t="s">
        <v>3181</v>
      </c>
      <c r="C4719" s="610" t="s">
        <v>38</v>
      </c>
      <c r="D4719" s="611">
        <v>78.17</v>
      </c>
    </row>
    <row r="4720" spans="1:4" ht="38.25" x14ac:dyDescent="0.2">
      <c r="A4720" s="608">
        <v>97741</v>
      </c>
      <c r="B4720" s="609" t="s">
        <v>3864</v>
      </c>
      <c r="C4720" s="610" t="s">
        <v>38</v>
      </c>
      <c r="D4720" s="611">
        <v>115.08</v>
      </c>
    </row>
    <row r="4721" spans="1:4" ht="25.5" x14ac:dyDescent="0.2">
      <c r="A4721" s="608">
        <v>90436</v>
      </c>
      <c r="B4721" s="609" t="s">
        <v>398</v>
      </c>
      <c r="C4721" s="610" t="s">
        <v>38</v>
      </c>
      <c r="D4721" s="611">
        <v>9.24</v>
      </c>
    </row>
    <row r="4722" spans="1:4" ht="25.5" x14ac:dyDescent="0.2">
      <c r="A4722" s="608">
        <v>90437</v>
      </c>
      <c r="B4722" s="609" t="s">
        <v>399</v>
      </c>
      <c r="C4722" s="610" t="s">
        <v>38</v>
      </c>
      <c r="D4722" s="611">
        <v>22.47</v>
      </c>
    </row>
    <row r="4723" spans="1:4" x14ac:dyDescent="0.2">
      <c r="A4723" s="608">
        <v>90438</v>
      </c>
      <c r="B4723" s="609" t="s">
        <v>400</v>
      </c>
      <c r="C4723" s="610" t="s">
        <v>38</v>
      </c>
      <c r="D4723" s="611">
        <v>32.22</v>
      </c>
    </row>
    <row r="4724" spans="1:4" ht="25.5" x14ac:dyDescent="0.2">
      <c r="A4724" s="608">
        <v>90439</v>
      </c>
      <c r="B4724" s="609" t="s">
        <v>401</v>
      </c>
      <c r="C4724" s="610" t="s">
        <v>38</v>
      </c>
      <c r="D4724" s="611">
        <v>37.020000000000003</v>
      </c>
    </row>
    <row r="4725" spans="1:4" ht="25.5" x14ac:dyDescent="0.2">
      <c r="A4725" s="608">
        <v>90440</v>
      </c>
      <c r="B4725" s="609" t="s">
        <v>402</v>
      </c>
      <c r="C4725" s="610" t="s">
        <v>38</v>
      </c>
      <c r="D4725" s="611">
        <v>59.31</v>
      </c>
    </row>
    <row r="4726" spans="1:4" x14ac:dyDescent="0.2">
      <c r="A4726" s="608">
        <v>90441</v>
      </c>
      <c r="B4726" s="609" t="s">
        <v>403</v>
      </c>
      <c r="C4726" s="610" t="s">
        <v>38</v>
      </c>
      <c r="D4726" s="611">
        <v>75.760000000000005</v>
      </c>
    </row>
    <row r="4727" spans="1:4" ht="25.5" x14ac:dyDescent="0.2">
      <c r="A4727" s="608">
        <v>90443</v>
      </c>
      <c r="B4727" s="609" t="s">
        <v>404</v>
      </c>
      <c r="C4727" s="610" t="s">
        <v>18</v>
      </c>
      <c r="D4727" s="611">
        <v>8.4</v>
      </c>
    </row>
    <row r="4728" spans="1:4" ht="25.5" x14ac:dyDescent="0.2">
      <c r="A4728" s="608">
        <v>90444</v>
      </c>
      <c r="B4728" s="609" t="s">
        <v>405</v>
      </c>
      <c r="C4728" s="610" t="s">
        <v>18</v>
      </c>
      <c r="D4728" s="611">
        <v>15.89</v>
      </c>
    </row>
    <row r="4729" spans="1:4" ht="25.5" x14ac:dyDescent="0.2">
      <c r="A4729" s="608">
        <v>90445</v>
      </c>
      <c r="B4729" s="609" t="s">
        <v>1894</v>
      </c>
      <c r="C4729" s="610" t="s">
        <v>18</v>
      </c>
      <c r="D4729" s="611">
        <v>16.95</v>
      </c>
    </row>
    <row r="4730" spans="1:4" ht="25.5" x14ac:dyDescent="0.2">
      <c r="A4730" s="608">
        <v>90446</v>
      </c>
      <c r="B4730" s="609" t="s">
        <v>1895</v>
      </c>
      <c r="C4730" s="610" t="s">
        <v>18</v>
      </c>
      <c r="D4730" s="611">
        <v>18.420000000000002</v>
      </c>
    </row>
    <row r="4731" spans="1:4" ht="25.5" x14ac:dyDescent="0.2">
      <c r="A4731" s="608">
        <v>90447</v>
      </c>
      <c r="B4731" s="609" t="s">
        <v>406</v>
      </c>
      <c r="C4731" s="610" t="s">
        <v>18</v>
      </c>
      <c r="D4731" s="611">
        <v>4.2</v>
      </c>
    </row>
    <row r="4732" spans="1:4" ht="25.5" x14ac:dyDescent="0.2">
      <c r="A4732" s="608">
        <v>90451</v>
      </c>
      <c r="B4732" s="609" t="s">
        <v>1896</v>
      </c>
      <c r="C4732" s="610" t="s">
        <v>38</v>
      </c>
      <c r="D4732" s="611">
        <v>2.92</v>
      </c>
    </row>
    <row r="4733" spans="1:4" ht="25.5" x14ac:dyDescent="0.2">
      <c r="A4733" s="608">
        <v>90452</v>
      </c>
      <c r="B4733" s="609" t="s">
        <v>407</v>
      </c>
      <c r="C4733" s="610" t="s">
        <v>38</v>
      </c>
      <c r="D4733" s="611">
        <v>12.89</v>
      </c>
    </row>
    <row r="4734" spans="1:4" ht="25.5" x14ac:dyDescent="0.2">
      <c r="A4734" s="608">
        <v>90453</v>
      </c>
      <c r="B4734" s="609" t="s">
        <v>408</v>
      </c>
      <c r="C4734" s="610" t="s">
        <v>38</v>
      </c>
      <c r="D4734" s="611">
        <v>1.87</v>
      </c>
    </row>
    <row r="4735" spans="1:4" ht="25.5" x14ac:dyDescent="0.2">
      <c r="A4735" s="608">
        <v>90454</v>
      </c>
      <c r="B4735" s="609" t="s">
        <v>409</v>
      </c>
      <c r="C4735" s="610" t="s">
        <v>38</v>
      </c>
      <c r="D4735" s="611">
        <v>3.38</v>
      </c>
    </row>
    <row r="4736" spans="1:4" ht="25.5" x14ac:dyDescent="0.2">
      <c r="A4736" s="608">
        <v>90455</v>
      </c>
      <c r="B4736" s="609" t="s">
        <v>1897</v>
      </c>
      <c r="C4736" s="610" t="s">
        <v>38</v>
      </c>
      <c r="D4736" s="611">
        <v>4.42</v>
      </c>
    </row>
    <row r="4737" spans="1:4" ht="25.5" x14ac:dyDescent="0.2">
      <c r="A4737" s="608">
        <v>90456</v>
      </c>
      <c r="B4737" s="609" t="s">
        <v>1898</v>
      </c>
      <c r="C4737" s="610" t="s">
        <v>38</v>
      </c>
      <c r="D4737" s="611">
        <v>2.7</v>
      </c>
    </row>
    <row r="4738" spans="1:4" ht="25.5" x14ac:dyDescent="0.2">
      <c r="A4738" s="608">
        <v>90457</v>
      </c>
      <c r="B4738" s="609" t="s">
        <v>1899</v>
      </c>
      <c r="C4738" s="610" t="s">
        <v>38</v>
      </c>
      <c r="D4738" s="611">
        <v>6.15</v>
      </c>
    </row>
    <row r="4739" spans="1:4" ht="25.5" x14ac:dyDescent="0.2">
      <c r="A4739" s="608">
        <v>90458</v>
      </c>
      <c r="B4739" s="609" t="s">
        <v>1900</v>
      </c>
      <c r="C4739" s="610" t="s">
        <v>38</v>
      </c>
      <c r="D4739" s="611">
        <v>17.47</v>
      </c>
    </row>
    <row r="4740" spans="1:4" ht="25.5" x14ac:dyDescent="0.2">
      <c r="A4740" s="608">
        <v>90459</v>
      </c>
      <c r="B4740" s="609" t="s">
        <v>1901</v>
      </c>
      <c r="C4740" s="610" t="s">
        <v>38</v>
      </c>
      <c r="D4740" s="611">
        <v>24.64</v>
      </c>
    </row>
    <row r="4741" spans="1:4" ht="38.25" x14ac:dyDescent="0.2">
      <c r="A4741" s="608">
        <v>90460</v>
      </c>
      <c r="B4741" s="609" t="s">
        <v>9934</v>
      </c>
      <c r="C4741" s="610" t="s">
        <v>18</v>
      </c>
      <c r="D4741" s="611">
        <v>6.59</v>
      </c>
    </row>
    <row r="4742" spans="1:4" ht="38.25" x14ac:dyDescent="0.2">
      <c r="A4742" s="608">
        <v>90461</v>
      </c>
      <c r="B4742" s="609" t="s">
        <v>9935</v>
      </c>
      <c r="C4742" s="610" t="s">
        <v>18</v>
      </c>
      <c r="D4742" s="611">
        <v>4.33</v>
      </c>
    </row>
    <row r="4743" spans="1:4" ht="38.25" x14ac:dyDescent="0.2">
      <c r="A4743" s="608">
        <v>90462</v>
      </c>
      <c r="B4743" s="609" t="s">
        <v>9936</v>
      </c>
      <c r="C4743" s="610" t="s">
        <v>18</v>
      </c>
      <c r="D4743" s="611">
        <v>0.89</v>
      </c>
    </row>
    <row r="4744" spans="1:4" ht="38.25" x14ac:dyDescent="0.2">
      <c r="A4744" s="608">
        <v>90463</v>
      </c>
      <c r="B4744" s="609" t="s">
        <v>9937</v>
      </c>
      <c r="C4744" s="610" t="s">
        <v>18</v>
      </c>
      <c r="D4744" s="611">
        <v>0.78</v>
      </c>
    </row>
    <row r="4745" spans="1:4" ht="25.5" x14ac:dyDescent="0.2">
      <c r="A4745" s="608">
        <v>90466</v>
      </c>
      <c r="B4745" s="609" t="s">
        <v>410</v>
      </c>
      <c r="C4745" s="610" t="s">
        <v>18</v>
      </c>
      <c r="D4745" s="611">
        <v>8.59</v>
      </c>
    </row>
    <row r="4746" spans="1:4" ht="25.5" x14ac:dyDescent="0.2">
      <c r="A4746" s="608">
        <v>90467</v>
      </c>
      <c r="B4746" s="609" t="s">
        <v>411</v>
      </c>
      <c r="C4746" s="610" t="s">
        <v>18</v>
      </c>
      <c r="D4746" s="611">
        <v>13.62</v>
      </c>
    </row>
    <row r="4747" spans="1:4" ht="25.5" x14ac:dyDescent="0.2">
      <c r="A4747" s="608">
        <v>90468</v>
      </c>
      <c r="B4747" s="609" t="s">
        <v>1902</v>
      </c>
      <c r="C4747" s="610" t="s">
        <v>18</v>
      </c>
      <c r="D4747" s="611">
        <v>3.88</v>
      </c>
    </row>
    <row r="4748" spans="1:4" ht="25.5" x14ac:dyDescent="0.2">
      <c r="A4748" s="608">
        <v>90469</v>
      </c>
      <c r="B4748" s="609" t="s">
        <v>1903</v>
      </c>
      <c r="C4748" s="610" t="s">
        <v>18</v>
      </c>
      <c r="D4748" s="611">
        <v>6.23</v>
      </c>
    </row>
    <row r="4749" spans="1:4" ht="25.5" x14ac:dyDescent="0.2">
      <c r="A4749" s="608">
        <v>90470</v>
      </c>
      <c r="B4749" s="609" t="s">
        <v>1904</v>
      </c>
      <c r="C4749" s="610" t="s">
        <v>18</v>
      </c>
      <c r="D4749" s="611">
        <v>8.64</v>
      </c>
    </row>
    <row r="4750" spans="1:4" ht="25.5" x14ac:dyDescent="0.2">
      <c r="A4750" s="608">
        <v>91166</v>
      </c>
      <c r="B4750" s="609" t="s">
        <v>2087</v>
      </c>
      <c r="C4750" s="610" t="s">
        <v>18</v>
      </c>
      <c r="D4750" s="611">
        <v>3.06</v>
      </c>
    </row>
    <row r="4751" spans="1:4" ht="38.25" x14ac:dyDescent="0.2">
      <c r="A4751" s="608">
        <v>91167</v>
      </c>
      <c r="B4751" s="609" t="s">
        <v>2088</v>
      </c>
      <c r="C4751" s="610" t="s">
        <v>18</v>
      </c>
      <c r="D4751" s="611">
        <v>8.33</v>
      </c>
    </row>
    <row r="4752" spans="1:4" ht="38.25" x14ac:dyDescent="0.2">
      <c r="A4752" s="608">
        <v>91168</v>
      </c>
      <c r="B4752" s="609" t="s">
        <v>2089</v>
      </c>
      <c r="C4752" s="610" t="s">
        <v>18</v>
      </c>
      <c r="D4752" s="611">
        <v>6.33</v>
      </c>
    </row>
    <row r="4753" spans="1:4" ht="38.25" x14ac:dyDescent="0.2">
      <c r="A4753" s="608">
        <v>91169</v>
      </c>
      <c r="B4753" s="609" t="s">
        <v>2090</v>
      </c>
      <c r="C4753" s="610" t="s">
        <v>18</v>
      </c>
      <c r="D4753" s="611">
        <v>7.51</v>
      </c>
    </row>
    <row r="4754" spans="1:4" ht="51" x14ac:dyDescent="0.2">
      <c r="A4754" s="608">
        <v>91170</v>
      </c>
      <c r="B4754" s="609" t="s">
        <v>2091</v>
      </c>
      <c r="C4754" s="610" t="s">
        <v>18</v>
      </c>
      <c r="D4754" s="611">
        <v>2.14</v>
      </c>
    </row>
    <row r="4755" spans="1:4" ht="38.25" x14ac:dyDescent="0.2">
      <c r="A4755" s="608">
        <v>91171</v>
      </c>
      <c r="B4755" s="609" t="s">
        <v>2092</v>
      </c>
      <c r="C4755" s="610" t="s">
        <v>18</v>
      </c>
      <c r="D4755" s="611">
        <v>2.69</v>
      </c>
    </row>
    <row r="4756" spans="1:4" ht="38.25" x14ac:dyDescent="0.2">
      <c r="A4756" s="608">
        <v>91172</v>
      </c>
      <c r="B4756" s="609" t="s">
        <v>2093</v>
      </c>
      <c r="C4756" s="610" t="s">
        <v>18</v>
      </c>
      <c r="D4756" s="611">
        <v>3.96</v>
      </c>
    </row>
    <row r="4757" spans="1:4" ht="38.25" x14ac:dyDescent="0.2">
      <c r="A4757" s="608">
        <v>91173</v>
      </c>
      <c r="B4757" s="609" t="s">
        <v>2094</v>
      </c>
      <c r="C4757" s="610" t="s">
        <v>18</v>
      </c>
      <c r="D4757" s="611">
        <v>1.08</v>
      </c>
    </row>
    <row r="4758" spans="1:4" ht="38.25" x14ac:dyDescent="0.2">
      <c r="A4758" s="608">
        <v>91174</v>
      </c>
      <c r="B4758" s="609" t="s">
        <v>2095</v>
      </c>
      <c r="C4758" s="610" t="s">
        <v>18</v>
      </c>
      <c r="D4758" s="611">
        <v>2.14</v>
      </c>
    </row>
    <row r="4759" spans="1:4" ht="38.25" x14ac:dyDescent="0.2">
      <c r="A4759" s="608">
        <v>91175</v>
      </c>
      <c r="B4759" s="609" t="s">
        <v>2096</v>
      </c>
      <c r="C4759" s="610" t="s">
        <v>18</v>
      </c>
      <c r="D4759" s="611">
        <v>3.49</v>
      </c>
    </row>
    <row r="4760" spans="1:4" ht="38.25" x14ac:dyDescent="0.2">
      <c r="A4760" s="608">
        <v>91176</v>
      </c>
      <c r="B4760" s="609" t="s">
        <v>2097</v>
      </c>
      <c r="C4760" s="610" t="s">
        <v>18</v>
      </c>
      <c r="D4760" s="611">
        <v>17.649999999999999</v>
      </c>
    </row>
    <row r="4761" spans="1:4" ht="38.25" x14ac:dyDescent="0.2">
      <c r="A4761" s="608">
        <v>91177</v>
      </c>
      <c r="B4761" s="609" t="s">
        <v>2098</v>
      </c>
      <c r="C4761" s="610" t="s">
        <v>18</v>
      </c>
      <c r="D4761" s="611">
        <v>8.56</v>
      </c>
    </row>
    <row r="4762" spans="1:4" ht="38.25" x14ac:dyDescent="0.2">
      <c r="A4762" s="608">
        <v>91178</v>
      </c>
      <c r="B4762" s="609" t="s">
        <v>2099</v>
      </c>
      <c r="C4762" s="610" t="s">
        <v>18</v>
      </c>
      <c r="D4762" s="611">
        <v>10.119999999999999</v>
      </c>
    </row>
    <row r="4763" spans="1:4" ht="38.25" x14ac:dyDescent="0.2">
      <c r="A4763" s="608">
        <v>91179</v>
      </c>
      <c r="B4763" s="609" t="s">
        <v>2100</v>
      </c>
      <c r="C4763" s="610" t="s">
        <v>18</v>
      </c>
      <c r="D4763" s="611">
        <v>4.5199999999999996</v>
      </c>
    </row>
    <row r="4764" spans="1:4" ht="38.25" x14ac:dyDescent="0.2">
      <c r="A4764" s="608">
        <v>91180</v>
      </c>
      <c r="B4764" s="609" t="s">
        <v>2101</v>
      </c>
      <c r="C4764" s="610" t="s">
        <v>18</v>
      </c>
      <c r="D4764" s="611">
        <v>4.21</v>
      </c>
    </row>
    <row r="4765" spans="1:4" ht="38.25" x14ac:dyDescent="0.2">
      <c r="A4765" s="608">
        <v>91181</v>
      </c>
      <c r="B4765" s="609" t="s">
        <v>2102</v>
      </c>
      <c r="C4765" s="610" t="s">
        <v>18</v>
      </c>
      <c r="D4765" s="611">
        <v>4.7300000000000004</v>
      </c>
    </row>
    <row r="4766" spans="1:4" ht="38.25" x14ac:dyDescent="0.2">
      <c r="A4766" s="608">
        <v>91182</v>
      </c>
      <c r="B4766" s="609" t="s">
        <v>2103</v>
      </c>
      <c r="C4766" s="610" t="s">
        <v>18</v>
      </c>
      <c r="D4766" s="611">
        <v>17.8</v>
      </c>
    </row>
    <row r="4767" spans="1:4" ht="38.25" x14ac:dyDescent="0.2">
      <c r="A4767" s="608">
        <v>91183</v>
      </c>
      <c r="B4767" s="609" t="s">
        <v>2104</v>
      </c>
      <c r="C4767" s="610" t="s">
        <v>18</v>
      </c>
      <c r="D4767" s="611">
        <v>8.82</v>
      </c>
    </row>
    <row r="4768" spans="1:4" ht="38.25" x14ac:dyDescent="0.2">
      <c r="A4768" s="608">
        <v>91184</v>
      </c>
      <c r="B4768" s="609" t="s">
        <v>2105</v>
      </c>
      <c r="C4768" s="610" t="s">
        <v>18</v>
      </c>
      <c r="D4768" s="611">
        <v>8.24</v>
      </c>
    </row>
    <row r="4769" spans="1:4" ht="38.25" x14ac:dyDescent="0.2">
      <c r="A4769" s="608">
        <v>91185</v>
      </c>
      <c r="B4769" s="609" t="s">
        <v>2106</v>
      </c>
      <c r="C4769" s="610" t="s">
        <v>18</v>
      </c>
      <c r="D4769" s="611">
        <v>4.57</v>
      </c>
    </row>
    <row r="4770" spans="1:4" ht="38.25" x14ac:dyDescent="0.2">
      <c r="A4770" s="608">
        <v>91186</v>
      </c>
      <c r="B4770" s="609" t="s">
        <v>2107</v>
      </c>
      <c r="C4770" s="610" t="s">
        <v>18</v>
      </c>
      <c r="D4770" s="611">
        <v>3.76</v>
      </c>
    </row>
    <row r="4771" spans="1:4" ht="38.25" x14ac:dyDescent="0.2">
      <c r="A4771" s="608">
        <v>91187</v>
      </c>
      <c r="B4771" s="609" t="s">
        <v>2108</v>
      </c>
      <c r="C4771" s="610" t="s">
        <v>18</v>
      </c>
      <c r="D4771" s="611">
        <v>4.3499999999999996</v>
      </c>
    </row>
    <row r="4772" spans="1:4" ht="25.5" x14ac:dyDescent="0.2">
      <c r="A4772" s="608">
        <v>91188</v>
      </c>
      <c r="B4772" s="609" t="s">
        <v>2109</v>
      </c>
      <c r="C4772" s="610" t="s">
        <v>38</v>
      </c>
      <c r="D4772" s="611">
        <v>4.68</v>
      </c>
    </row>
    <row r="4773" spans="1:4" ht="25.5" x14ac:dyDescent="0.2">
      <c r="A4773" s="608">
        <v>91189</v>
      </c>
      <c r="B4773" s="609" t="s">
        <v>492</v>
      </c>
      <c r="C4773" s="610" t="s">
        <v>38</v>
      </c>
      <c r="D4773" s="611">
        <v>33.020000000000003</v>
      </c>
    </row>
    <row r="4774" spans="1:4" ht="25.5" x14ac:dyDescent="0.2">
      <c r="A4774" s="608">
        <v>91190</v>
      </c>
      <c r="B4774" s="609" t="s">
        <v>493</v>
      </c>
      <c r="C4774" s="610" t="s">
        <v>38</v>
      </c>
      <c r="D4774" s="611">
        <v>3.32</v>
      </c>
    </row>
    <row r="4775" spans="1:4" ht="25.5" x14ac:dyDescent="0.2">
      <c r="A4775" s="608">
        <v>91191</v>
      </c>
      <c r="B4775" s="609" t="s">
        <v>494</v>
      </c>
      <c r="C4775" s="610" t="s">
        <v>38</v>
      </c>
      <c r="D4775" s="611">
        <v>3.51</v>
      </c>
    </row>
    <row r="4776" spans="1:4" ht="25.5" x14ac:dyDescent="0.2">
      <c r="A4776" s="608">
        <v>91192</v>
      </c>
      <c r="B4776" s="609" t="s">
        <v>495</v>
      </c>
      <c r="C4776" s="610" t="s">
        <v>38</v>
      </c>
      <c r="D4776" s="611">
        <v>3.89</v>
      </c>
    </row>
    <row r="4777" spans="1:4" ht="25.5" x14ac:dyDescent="0.2">
      <c r="A4777" s="608">
        <v>91222</v>
      </c>
      <c r="B4777" s="609" t="s">
        <v>496</v>
      </c>
      <c r="C4777" s="610" t="s">
        <v>18</v>
      </c>
      <c r="D4777" s="611">
        <v>9.0500000000000007</v>
      </c>
    </row>
    <row r="4778" spans="1:4" ht="38.25" x14ac:dyDescent="0.2">
      <c r="A4778" s="608">
        <v>94480</v>
      </c>
      <c r="B4778" s="609" t="s">
        <v>2785</v>
      </c>
      <c r="C4778" s="610" t="s">
        <v>38</v>
      </c>
      <c r="D4778" s="611">
        <v>1573.61</v>
      </c>
    </row>
    <row r="4779" spans="1:4" ht="38.25" x14ac:dyDescent="0.2">
      <c r="A4779" s="608">
        <v>94481</v>
      </c>
      <c r="B4779" s="609" t="s">
        <v>2786</v>
      </c>
      <c r="C4779" s="610" t="s">
        <v>38</v>
      </c>
      <c r="D4779" s="611">
        <v>1119.9000000000001</v>
      </c>
    </row>
    <row r="4780" spans="1:4" ht="38.25" x14ac:dyDescent="0.2">
      <c r="A4780" s="608">
        <v>94482</v>
      </c>
      <c r="B4780" s="609" t="s">
        <v>2787</v>
      </c>
      <c r="C4780" s="610" t="s">
        <v>38</v>
      </c>
      <c r="D4780" s="611">
        <v>890.25</v>
      </c>
    </row>
    <row r="4781" spans="1:4" ht="38.25" x14ac:dyDescent="0.2">
      <c r="A4781" s="608">
        <v>94483</v>
      </c>
      <c r="B4781" s="609" t="s">
        <v>2788</v>
      </c>
      <c r="C4781" s="610" t="s">
        <v>38</v>
      </c>
      <c r="D4781" s="611">
        <v>753.02</v>
      </c>
    </row>
    <row r="4782" spans="1:4" ht="25.5" x14ac:dyDescent="0.2">
      <c r="A4782" s="608">
        <v>95541</v>
      </c>
      <c r="B4782" s="609" t="s">
        <v>3131</v>
      </c>
      <c r="C4782" s="610" t="s">
        <v>38</v>
      </c>
      <c r="D4782" s="611">
        <v>3</v>
      </c>
    </row>
    <row r="4783" spans="1:4" ht="38.25" x14ac:dyDescent="0.2">
      <c r="A4783" s="608">
        <v>96559</v>
      </c>
      <c r="B4783" s="609" t="s">
        <v>9938</v>
      </c>
      <c r="C4783" s="610" t="s">
        <v>54</v>
      </c>
      <c r="D4783" s="611">
        <v>18.27</v>
      </c>
    </row>
    <row r="4784" spans="1:4" ht="38.25" x14ac:dyDescent="0.2">
      <c r="A4784" s="608">
        <v>96560</v>
      </c>
      <c r="B4784" s="609" t="s">
        <v>9939</v>
      </c>
      <c r="C4784" s="610" t="s">
        <v>54</v>
      </c>
      <c r="D4784" s="611">
        <v>12.68</v>
      </c>
    </row>
    <row r="4785" spans="1:4" ht="38.25" x14ac:dyDescent="0.2">
      <c r="A4785" s="608">
        <v>96561</v>
      </c>
      <c r="B4785" s="609" t="s">
        <v>9940</v>
      </c>
      <c r="C4785" s="610" t="s">
        <v>54</v>
      </c>
      <c r="D4785" s="611">
        <v>9.4600000000000009</v>
      </c>
    </row>
    <row r="4786" spans="1:4" ht="51" x14ac:dyDescent="0.2">
      <c r="A4786" s="608">
        <v>96562</v>
      </c>
      <c r="B4786" s="609" t="s">
        <v>9941</v>
      </c>
      <c r="C4786" s="610" t="s">
        <v>18</v>
      </c>
      <c r="D4786" s="611">
        <v>11.69</v>
      </c>
    </row>
    <row r="4787" spans="1:4" ht="51" x14ac:dyDescent="0.2">
      <c r="A4787" s="608">
        <v>96563</v>
      </c>
      <c r="B4787" s="609" t="s">
        <v>9942</v>
      </c>
      <c r="C4787" s="610" t="s">
        <v>18</v>
      </c>
      <c r="D4787" s="611">
        <v>14.97</v>
      </c>
    </row>
    <row r="4788" spans="1:4" ht="38.25" x14ac:dyDescent="0.2">
      <c r="A4788" s="608">
        <v>101802</v>
      </c>
      <c r="B4788" s="609" t="s">
        <v>13006</v>
      </c>
      <c r="C4788" s="610" t="s">
        <v>38</v>
      </c>
      <c r="D4788" s="611">
        <v>1075.33</v>
      </c>
    </row>
    <row r="4789" spans="1:4" ht="38.25" x14ac:dyDescent="0.2">
      <c r="A4789" s="608">
        <v>101803</v>
      </c>
      <c r="B4789" s="609" t="s">
        <v>13007</v>
      </c>
      <c r="C4789" s="610" t="s">
        <v>38</v>
      </c>
      <c r="D4789" s="611">
        <v>660.72</v>
      </c>
    </row>
    <row r="4790" spans="1:4" ht="38.25" x14ac:dyDescent="0.2">
      <c r="A4790" s="608">
        <v>101804</v>
      </c>
      <c r="B4790" s="609" t="s">
        <v>13008</v>
      </c>
      <c r="C4790" s="610" t="s">
        <v>38</v>
      </c>
      <c r="D4790" s="611">
        <v>833.6</v>
      </c>
    </row>
    <row r="4791" spans="1:4" ht="38.25" x14ac:dyDescent="0.2">
      <c r="A4791" s="608">
        <v>101805</v>
      </c>
      <c r="B4791" s="609" t="s">
        <v>13009</v>
      </c>
      <c r="C4791" s="610" t="s">
        <v>38</v>
      </c>
      <c r="D4791" s="611">
        <v>1063.74</v>
      </c>
    </row>
    <row r="4792" spans="1:4" ht="25.5" x14ac:dyDescent="0.2">
      <c r="A4792" s="608">
        <v>102111</v>
      </c>
      <c r="B4792" s="609" t="s">
        <v>13010</v>
      </c>
      <c r="C4792" s="610" t="s">
        <v>38</v>
      </c>
      <c r="D4792" s="611">
        <v>691.68</v>
      </c>
    </row>
    <row r="4793" spans="1:4" ht="25.5" x14ac:dyDescent="0.2">
      <c r="A4793" s="608">
        <v>102112</v>
      </c>
      <c r="B4793" s="609" t="s">
        <v>13011</v>
      </c>
      <c r="C4793" s="610" t="s">
        <v>38</v>
      </c>
      <c r="D4793" s="611">
        <v>83.4</v>
      </c>
    </row>
    <row r="4794" spans="1:4" ht="25.5" x14ac:dyDescent="0.2">
      <c r="A4794" s="608">
        <v>102113</v>
      </c>
      <c r="B4794" s="609" t="s">
        <v>13012</v>
      </c>
      <c r="C4794" s="610" t="s">
        <v>38</v>
      </c>
      <c r="D4794" s="611">
        <v>1110.8800000000001</v>
      </c>
    </row>
    <row r="4795" spans="1:4" ht="25.5" x14ac:dyDescent="0.2">
      <c r="A4795" s="608">
        <v>102114</v>
      </c>
      <c r="B4795" s="609" t="s">
        <v>13013</v>
      </c>
      <c r="C4795" s="610" t="s">
        <v>38</v>
      </c>
      <c r="D4795" s="611">
        <v>85.53</v>
      </c>
    </row>
    <row r="4796" spans="1:4" ht="25.5" x14ac:dyDescent="0.2">
      <c r="A4796" s="608">
        <v>102115</v>
      </c>
      <c r="B4796" s="609" t="s">
        <v>13014</v>
      </c>
      <c r="C4796" s="610" t="s">
        <v>38</v>
      </c>
      <c r="D4796" s="611">
        <v>1944.3</v>
      </c>
    </row>
    <row r="4797" spans="1:4" ht="25.5" x14ac:dyDescent="0.2">
      <c r="A4797" s="608">
        <v>102116</v>
      </c>
      <c r="B4797" s="609" t="s">
        <v>13015</v>
      </c>
      <c r="C4797" s="610" t="s">
        <v>38</v>
      </c>
      <c r="D4797" s="611">
        <v>1187.3</v>
      </c>
    </row>
    <row r="4798" spans="1:4" ht="25.5" x14ac:dyDescent="0.2">
      <c r="A4798" s="608">
        <v>102117</v>
      </c>
      <c r="B4798" s="609" t="s">
        <v>13016</v>
      </c>
      <c r="C4798" s="610" t="s">
        <v>38</v>
      </c>
      <c r="D4798" s="611">
        <v>88.12</v>
      </c>
    </row>
    <row r="4799" spans="1:4" ht="25.5" x14ac:dyDescent="0.2">
      <c r="A4799" s="608">
        <v>102118</v>
      </c>
      <c r="B4799" s="609" t="s">
        <v>13017</v>
      </c>
      <c r="C4799" s="610" t="s">
        <v>38</v>
      </c>
      <c r="D4799" s="611">
        <v>1624.04</v>
      </c>
    </row>
    <row r="4800" spans="1:4" ht="25.5" x14ac:dyDescent="0.2">
      <c r="A4800" s="608">
        <v>102119</v>
      </c>
      <c r="B4800" s="609" t="s">
        <v>13018</v>
      </c>
      <c r="C4800" s="610" t="s">
        <v>38</v>
      </c>
      <c r="D4800" s="611">
        <v>90.34</v>
      </c>
    </row>
    <row r="4801" spans="1:4" ht="25.5" x14ac:dyDescent="0.2">
      <c r="A4801" s="608">
        <v>102121</v>
      </c>
      <c r="B4801" s="609" t="s">
        <v>13019</v>
      </c>
      <c r="C4801" s="610" t="s">
        <v>38</v>
      </c>
      <c r="D4801" s="611">
        <v>113.63</v>
      </c>
    </row>
    <row r="4802" spans="1:4" ht="25.5" x14ac:dyDescent="0.2">
      <c r="A4802" s="608">
        <v>102122</v>
      </c>
      <c r="B4802" s="609" t="s">
        <v>13020</v>
      </c>
      <c r="C4802" s="610" t="s">
        <v>38</v>
      </c>
      <c r="D4802" s="611">
        <v>5529.39</v>
      </c>
    </row>
    <row r="4803" spans="1:4" ht="25.5" x14ac:dyDescent="0.2">
      <c r="A4803" s="608">
        <v>102123</v>
      </c>
      <c r="B4803" s="609" t="s">
        <v>13021</v>
      </c>
      <c r="C4803" s="610" t="s">
        <v>38</v>
      </c>
      <c r="D4803" s="611">
        <v>120.25</v>
      </c>
    </row>
    <row r="4804" spans="1:4" ht="25.5" x14ac:dyDescent="0.2">
      <c r="A4804" s="608">
        <v>102136</v>
      </c>
      <c r="B4804" s="609" t="s">
        <v>13022</v>
      </c>
      <c r="C4804" s="610" t="s">
        <v>38</v>
      </c>
      <c r="D4804" s="611">
        <v>43.9</v>
      </c>
    </row>
    <row r="4805" spans="1:4" ht="25.5" x14ac:dyDescent="0.2">
      <c r="A4805" s="608">
        <v>102137</v>
      </c>
      <c r="B4805" s="609" t="s">
        <v>13023</v>
      </c>
      <c r="C4805" s="610" t="s">
        <v>38</v>
      </c>
      <c r="D4805" s="611">
        <v>53.53</v>
      </c>
    </row>
    <row r="4806" spans="1:4" ht="25.5" x14ac:dyDescent="0.2">
      <c r="A4806" s="608">
        <v>102138</v>
      </c>
      <c r="B4806" s="609" t="s">
        <v>13024</v>
      </c>
      <c r="C4806" s="610" t="s">
        <v>38</v>
      </c>
      <c r="D4806" s="611">
        <v>131.05000000000001</v>
      </c>
    </row>
    <row r="4807" spans="1:4" ht="63.75" x14ac:dyDescent="0.2">
      <c r="A4807" s="608">
        <v>93350</v>
      </c>
      <c r="B4807" s="609" t="s">
        <v>2657</v>
      </c>
      <c r="C4807" s="610" t="s">
        <v>38</v>
      </c>
      <c r="D4807" s="611">
        <v>800.89</v>
      </c>
    </row>
    <row r="4808" spans="1:4" ht="63.75" x14ac:dyDescent="0.2">
      <c r="A4808" s="608">
        <v>93351</v>
      </c>
      <c r="B4808" s="609" t="s">
        <v>2658</v>
      </c>
      <c r="C4808" s="610" t="s">
        <v>38</v>
      </c>
      <c r="D4808" s="611">
        <v>656.5</v>
      </c>
    </row>
    <row r="4809" spans="1:4" ht="63.75" x14ac:dyDescent="0.2">
      <c r="A4809" s="608">
        <v>93352</v>
      </c>
      <c r="B4809" s="609" t="s">
        <v>2659</v>
      </c>
      <c r="C4809" s="610" t="s">
        <v>38</v>
      </c>
      <c r="D4809" s="611">
        <v>512.07000000000005</v>
      </c>
    </row>
    <row r="4810" spans="1:4" ht="63.75" x14ac:dyDescent="0.2">
      <c r="A4810" s="608">
        <v>93353</v>
      </c>
      <c r="B4810" s="609" t="s">
        <v>2660</v>
      </c>
      <c r="C4810" s="610" t="s">
        <v>38</v>
      </c>
      <c r="D4810" s="611">
        <v>371.4</v>
      </c>
    </row>
    <row r="4811" spans="1:4" ht="63.75" x14ac:dyDescent="0.2">
      <c r="A4811" s="608">
        <v>93354</v>
      </c>
      <c r="B4811" s="609" t="s">
        <v>2661</v>
      </c>
      <c r="C4811" s="610" t="s">
        <v>38</v>
      </c>
      <c r="D4811" s="611">
        <v>569.20000000000005</v>
      </c>
    </row>
    <row r="4812" spans="1:4" ht="63.75" x14ac:dyDescent="0.2">
      <c r="A4812" s="608">
        <v>93355</v>
      </c>
      <c r="B4812" s="609" t="s">
        <v>2662</v>
      </c>
      <c r="C4812" s="610" t="s">
        <v>38</v>
      </c>
      <c r="D4812" s="611">
        <v>473.87</v>
      </c>
    </row>
    <row r="4813" spans="1:4" ht="63.75" x14ac:dyDescent="0.2">
      <c r="A4813" s="608">
        <v>93356</v>
      </c>
      <c r="B4813" s="609" t="s">
        <v>2663</v>
      </c>
      <c r="C4813" s="610" t="s">
        <v>38</v>
      </c>
      <c r="D4813" s="611">
        <v>377.15</v>
      </c>
    </row>
    <row r="4814" spans="1:4" ht="63.75" x14ac:dyDescent="0.2">
      <c r="A4814" s="608">
        <v>93357</v>
      </c>
      <c r="B4814" s="609" t="s">
        <v>2664</v>
      </c>
      <c r="C4814" s="610" t="s">
        <v>38</v>
      </c>
      <c r="D4814" s="611">
        <v>282.81</v>
      </c>
    </row>
    <row r="4815" spans="1:4" ht="25.5" x14ac:dyDescent="0.2">
      <c r="A4815" s="608">
        <v>96520</v>
      </c>
      <c r="B4815" s="609" t="s">
        <v>3361</v>
      </c>
      <c r="C4815" s="610" t="s">
        <v>35</v>
      </c>
      <c r="D4815" s="611">
        <v>61.76</v>
      </c>
    </row>
    <row r="4816" spans="1:4" ht="25.5" x14ac:dyDescent="0.2">
      <c r="A4816" s="608">
        <v>96521</v>
      </c>
      <c r="B4816" s="609" t="s">
        <v>3362</v>
      </c>
      <c r="C4816" s="610" t="s">
        <v>35</v>
      </c>
      <c r="D4816" s="611">
        <v>26.41</v>
      </c>
    </row>
    <row r="4817" spans="1:4" ht="25.5" x14ac:dyDescent="0.2">
      <c r="A4817" s="608">
        <v>96522</v>
      </c>
      <c r="B4817" s="609" t="s">
        <v>3363</v>
      </c>
      <c r="C4817" s="610" t="s">
        <v>35</v>
      </c>
      <c r="D4817" s="611">
        <v>94.93</v>
      </c>
    </row>
    <row r="4818" spans="1:4" ht="25.5" x14ac:dyDescent="0.2">
      <c r="A4818" s="608">
        <v>96523</v>
      </c>
      <c r="B4818" s="609" t="s">
        <v>3364</v>
      </c>
      <c r="C4818" s="610" t="s">
        <v>35</v>
      </c>
      <c r="D4818" s="611">
        <v>60.67</v>
      </c>
    </row>
    <row r="4819" spans="1:4" ht="25.5" x14ac:dyDescent="0.2">
      <c r="A4819" s="608">
        <v>96524</v>
      </c>
      <c r="B4819" s="609" t="s">
        <v>3365</v>
      </c>
      <c r="C4819" s="610" t="s">
        <v>35</v>
      </c>
      <c r="D4819" s="611">
        <v>111.97</v>
      </c>
    </row>
    <row r="4820" spans="1:4" ht="25.5" x14ac:dyDescent="0.2">
      <c r="A4820" s="608">
        <v>96525</v>
      </c>
      <c r="B4820" s="609" t="s">
        <v>3366</v>
      </c>
      <c r="C4820" s="610" t="s">
        <v>35</v>
      </c>
      <c r="D4820" s="611">
        <v>23.54</v>
      </c>
    </row>
    <row r="4821" spans="1:4" ht="25.5" x14ac:dyDescent="0.2">
      <c r="A4821" s="608">
        <v>96526</v>
      </c>
      <c r="B4821" s="609" t="s">
        <v>3367</v>
      </c>
      <c r="C4821" s="610" t="s">
        <v>35</v>
      </c>
      <c r="D4821" s="611">
        <v>191.59</v>
      </c>
    </row>
    <row r="4822" spans="1:4" ht="25.5" x14ac:dyDescent="0.2">
      <c r="A4822" s="608">
        <v>96527</v>
      </c>
      <c r="B4822" s="609" t="s">
        <v>3368</v>
      </c>
      <c r="C4822" s="610" t="s">
        <v>35</v>
      </c>
      <c r="D4822" s="611">
        <v>79.680000000000007</v>
      </c>
    </row>
    <row r="4823" spans="1:4" ht="25.5" x14ac:dyDescent="0.2">
      <c r="A4823" s="608">
        <v>96528</v>
      </c>
      <c r="B4823" s="609" t="s">
        <v>3369</v>
      </c>
      <c r="C4823" s="610" t="s">
        <v>54</v>
      </c>
      <c r="D4823" s="611">
        <v>113.57</v>
      </c>
    </row>
    <row r="4824" spans="1:4" ht="25.5" x14ac:dyDescent="0.2">
      <c r="A4824" s="608">
        <v>101114</v>
      </c>
      <c r="B4824" s="609" t="s">
        <v>10727</v>
      </c>
      <c r="C4824" s="610" t="s">
        <v>35</v>
      </c>
      <c r="D4824" s="611">
        <v>2.4</v>
      </c>
    </row>
    <row r="4825" spans="1:4" ht="25.5" x14ac:dyDescent="0.2">
      <c r="A4825" s="608">
        <v>101115</v>
      </c>
      <c r="B4825" s="609" t="s">
        <v>10728</v>
      </c>
      <c r="C4825" s="610" t="s">
        <v>35</v>
      </c>
      <c r="D4825" s="611">
        <v>2.04</v>
      </c>
    </row>
    <row r="4826" spans="1:4" ht="25.5" x14ac:dyDescent="0.2">
      <c r="A4826" s="608">
        <v>101116</v>
      </c>
      <c r="B4826" s="609" t="s">
        <v>10729</v>
      </c>
      <c r="C4826" s="610" t="s">
        <v>35</v>
      </c>
      <c r="D4826" s="611">
        <v>1.27</v>
      </c>
    </row>
    <row r="4827" spans="1:4" ht="25.5" x14ac:dyDescent="0.2">
      <c r="A4827" s="608">
        <v>101117</v>
      </c>
      <c r="B4827" s="609" t="s">
        <v>10730</v>
      </c>
      <c r="C4827" s="610" t="s">
        <v>35</v>
      </c>
      <c r="D4827" s="611">
        <v>1.81</v>
      </c>
    </row>
    <row r="4828" spans="1:4" ht="25.5" x14ac:dyDescent="0.2">
      <c r="A4828" s="608">
        <v>101118</v>
      </c>
      <c r="B4828" s="609" t="s">
        <v>10731</v>
      </c>
      <c r="C4828" s="610" t="s">
        <v>35</v>
      </c>
      <c r="D4828" s="611">
        <v>2.0699999999999998</v>
      </c>
    </row>
    <row r="4829" spans="1:4" ht="25.5" x14ac:dyDescent="0.2">
      <c r="A4829" s="608">
        <v>101119</v>
      </c>
      <c r="B4829" s="609" t="s">
        <v>10732</v>
      </c>
      <c r="C4829" s="610" t="s">
        <v>35</v>
      </c>
      <c r="D4829" s="611">
        <v>4.57</v>
      </c>
    </row>
    <row r="4830" spans="1:4" ht="25.5" x14ac:dyDescent="0.2">
      <c r="A4830" s="608">
        <v>101120</v>
      </c>
      <c r="B4830" s="609" t="s">
        <v>10733</v>
      </c>
      <c r="C4830" s="610" t="s">
        <v>35</v>
      </c>
      <c r="D4830" s="611">
        <v>3.9</v>
      </c>
    </row>
    <row r="4831" spans="1:4" ht="25.5" x14ac:dyDescent="0.2">
      <c r="A4831" s="608">
        <v>101121</v>
      </c>
      <c r="B4831" s="609" t="s">
        <v>10734</v>
      </c>
      <c r="C4831" s="610" t="s">
        <v>35</v>
      </c>
      <c r="D4831" s="611">
        <v>2.4500000000000002</v>
      </c>
    </row>
    <row r="4832" spans="1:4" ht="25.5" x14ac:dyDescent="0.2">
      <c r="A4832" s="608">
        <v>101122</v>
      </c>
      <c r="B4832" s="609" t="s">
        <v>10735</v>
      </c>
      <c r="C4832" s="610" t="s">
        <v>35</v>
      </c>
      <c r="D4832" s="611">
        <v>3.47</v>
      </c>
    </row>
    <row r="4833" spans="1:4" ht="25.5" x14ac:dyDescent="0.2">
      <c r="A4833" s="608">
        <v>101123</v>
      </c>
      <c r="B4833" s="609" t="s">
        <v>10736</v>
      </c>
      <c r="C4833" s="610" t="s">
        <v>35</v>
      </c>
      <c r="D4833" s="611">
        <v>3.96</v>
      </c>
    </row>
    <row r="4834" spans="1:4" ht="25.5" x14ac:dyDescent="0.2">
      <c r="A4834" s="608">
        <v>101124</v>
      </c>
      <c r="B4834" s="609" t="s">
        <v>10737</v>
      </c>
      <c r="C4834" s="610" t="s">
        <v>35</v>
      </c>
      <c r="D4834" s="611">
        <v>8.4700000000000006</v>
      </c>
    </row>
    <row r="4835" spans="1:4" ht="25.5" x14ac:dyDescent="0.2">
      <c r="A4835" s="608">
        <v>101125</v>
      </c>
      <c r="B4835" s="609" t="s">
        <v>10738</v>
      </c>
      <c r="C4835" s="610" t="s">
        <v>35</v>
      </c>
      <c r="D4835" s="611">
        <v>8.11</v>
      </c>
    </row>
    <row r="4836" spans="1:4" ht="25.5" x14ac:dyDescent="0.2">
      <c r="A4836" s="608">
        <v>101126</v>
      </c>
      <c r="B4836" s="609" t="s">
        <v>10739</v>
      </c>
      <c r="C4836" s="610" t="s">
        <v>35</v>
      </c>
      <c r="D4836" s="611">
        <v>7.34</v>
      </c>
    </row>
    <row r="4837" spans="1:4" ht="25.5" x14ac:dyDescent="0.2">
      <c r="A4837" s="608">
        <v>101127</v>
      </c>
      <c r="B4837" s="609" t="s">
        <v>10740</v>
      </c>
      <c r="C4837" s="610" t="s">
        <v>35</v>
      </c>
      <c r="D4837" s="611">
        <v>7.88</v>
      </c>
    </row>
    <row r="4838" spans="1:4" ht="25.5" x14ac:dyDescent="0.2">
      <c r="A4838" s="608">
        <v>101128</v>
      </c>
      <c r="B4838" s="609" t="s">
        <v>10741</v>
      </c>
      <c r="C4838" s="610" t="s">
        <v>35</v>
      </c>
      <c r="D4838" s="611">
        <v>8.14</v>
      </c>
    </row>
    <row r="4839" spans="1:4" ht="38.25" x14ac:dyDescent="0.2">
      <c r="A4839" s="608">
        <v>101129</v>
      </c>
      <c r="B4839" s="609" t="s">
        <v>10742</v>
      </c>
      <c r="C4839" s="610" t="s">
        <v>35</v>
      </c>
      <c r="D4839" s="611">
        <v>10.88</v>
      </c>
    </row>
    <row r="4840" spans="1:4" ht="38.25" x14ac:dyDescent="0.2">
      <c r="A4840" s="608">
        <v>101130</v>
      </c>
      <c r="B4840" s="609" t="s">
        <v>10743</v>
      </c>
      <c r="C4840" s="610" t="s">
        <v>35</v>
      </c>
      <c r="D4840" s="611">
        <v>10.210000000000001</v>
      </c>
    </row>
    <row r="4841" spans="1:4" ht="38.25" x14ac:dyDescent="0.2">
      <c r="A4841" s="608">
        <v>101131</v>
      </c>
      <c r="B4841" s="609" t="s">
        <v>10744</v>
      </c>
      <c r="C4841" s="610" t="s">
        <v>35</v>
      </c>
      <c r="D4841" s="611">
        <v>8.76</v>
      </c>
    </row>
    <row r="4842" spans="1:4" ht="38.25" x14ac:dyDescent="0.2">
      <c r="A4842" s="608">
        <v>101132</v>
      </c>
      <c r="B4842" s="609" t="s">
        <v>10745</v>
      </c>
      <c r="C4842" s="610" t="s">
        <v>35</v>
      </c>
      <c r="D4842" s="611">
        <v>9.7799999999999994</v>
      </c>
    </row>
    <row r="4843" spans="1:4" ht="38.25" x14ac:dyDescent="0.2">
      <c r="A4843" s="608">
        <v>101133</v>
      </c>
      <c r="B4843" s="609" t="s">
        <v>10746</v>
      </c>
      <c r="C4843" s="610" t="s">
        <v>35</v>
      </c>
      <c r="D4843" s="611">
        <v>10.27</v>
      </c>
    </row>
    <row r="4844" spans="1:4" ht="38.25" x14ac:dyDescent="0.2">
      <c r="A4844" s="608">
        <v>101134</v>
      </c>
      <c r="B4844" s="609" t="s">
        <v>10747</v>
      </c>
      <c r="C4844" s="610" t="s">
        <v>35</v>
      </c>
      <c r="D4844" s="611">
        <v>8.84</v>
      </c>
    </row>
    <row r="4845" spans="1:4" ht="38.25" x14ac:dyDescent="0.2">
      <c r="A4845" s="608">
        <v>101135</v>
      </c>
      <c r="B4845" s="609" t="s">
        <v>10748</v>
      </c>
      <c r="C4845" s="610" t="s">
        <v>35</v>
      </c>
      <c r="D4845" s="611">
        <v>8.48</v>
      </c>
    </row>
    <row r="4846" spans="1:4" ht="38.25" x14ac:dyDescent="0.2">
      <c r="A4846" s="608">
        <v>101136</v>
      </c>
      <c r="B4846" s="609" t="s">
        <v>10749</v>
      </c>
      <c r="C4846" s="610" t="s">
        <v>35</v>
      </c>
      <c r="D4846" s="611">
        <v>7.71</v>
      </c>
    </row>
    <row r="4847" spans="1:4" ht="38.25" x14ac:dyDescent="0.2">
      <c r="A4847" s="608">
        <v>101137</v>
      </c>
      <c r="B4847" s="609" t="s">
        <v>10750</v>
      </c>
      <c r="C4847" s="610" t="s">
        <v>35</v>
      </c>
      <c r="D4847" s="611">
        <v>8.25</v>
      </c>
    </row>
    <row r="4848" spans="1:4" ht="38.25" x14ac:dyDescent="0.2">
      <c r="A4848" s="608">
        <v>101138</v>
      </c>
      <c r="B4848" s="609" t="s">
        <v>10751</v>
      </c>
      <c r="C4848" s="610" t="s">
        <v>35</v>
      </c>
      <c r="D4848" s="611">
        <v>8.51</v>
      </c>
    </row>
    <row r="4849" spans="1:4" ht="51" x14ac:dyDescent="0.2">
      <c r="A4849" s="608">
        <v>101139</v>
      </c>
      <c r="B4849" s="609" t="s">
        <v>10752</v>
      </c>
      <c r="C4849" s="610" t="s">
        <v>35</v>
      </c>
      <c r="D4849" s="611">
        <v>11.27</v>
      </c>
    </row>
    <row r="4850" spans="1:4" ht="51" x14ac:dyDescent="0.2">
      <c r="A4850" s="608">
        <v>101140</v>
      </c>
      <c r="B4850" s="609" t="s">
        <v>10753</v>
      </c>
      <c r="C4850" s="610" t="s">
        <v>35</v>
      </c>
      <c r="D4850" s="611">
        <v>10.6</v>
      </c>
    </row>
    <row r="4851" spans="1:4" ht="51" x14ac:dyDescent="0.2">
      <c r="A4851" s="608">
        <v>101141</v>
      </c>
      <c r="B4851" s="609" t="s">
        <v>10754</v>
      </c>
      <c r="C4851" s="610" t="s">
        <v>35</v>
      </c>
      <c r="D4851" s="611">
        <v>9.15</v>
      </c>
    </row>
    <row r="4852" spans="1:4" ht="51" x14ac:dyDescent="0.2">
      <c r="A4852" s="608">
        <v>101142</v>
      </c>
      <c r="B4852" s="609" t="s">
        <v>10755</v>
      </c>
      <c r="C4852" s="610" t="s">
        <v>35</v>
      </c>
      <c r="D4852" s="611">
        <v>10.17</v>
      </c>
    </row>
    <row r="4853" spans="1:4" ht="51" x14ac:dyDescent="0.2">
      <c r="A4853" s="608">
        <v>101143</v>
      </c>
      <c r="B4853" s="609" t="s">
        <v>10756</v>
      </c>
      <c r="C4853" s="610" t="s">
        <v>35</v>
      </c>
      <c r="D4853" s="611">
        <v>10.66</v>
      </c>
    </row>
    <row r="4854" spans="1:4" ht="38.25" x14ac:dyDescent="0.2">
      <c r="A4854" s="608">
        <v>101144</v>
      </c>
      <c r="B4854" s="609" t="s">
        <v>10757</v>
      </c>
      <c r="C4854" s="610" t="s">
        <v>35</v>
      </c>
      <c r="D4854" s="611">
        <v>9.0399999999999991</v>
      </c>
    </row>
    <row r="4855" spans="1:4" ht="38.25" x14ac:dyDescent="0.2">
      <c r="A4855" s="608">
        <v>101145</v>
      </c>
      <c r="B4855" s="609" t="s">
        <v>10758</v>
      </c>
      <c r="C4855" s="610" t="s">
        <v>35</v>
      </c>
      <c r="D4855" s="611">
        <v>8.68</v>
      </c>
    </row>
    <row r="4856" spans="1:4" ht="38.25" x14ac:dyDescent="0.2">
      <c r="A4856" s="608">
        <v>101146</v>
      </c>
      <c r="B4856" s="609" t="s">
        <v>10759</v>
      </c>
      <c r="C4856" s="610" t="s">
        <v>35</v>
      </c>
      <c r="D4856" s="611">
        <v>7.91</v>
      </c>
    </row>
    <row r="4857" spans="1:4" ht="38.25" x14ac:dyDescent="0.2">
      <c r="A4857" s="608">
        <v>101147</v>
      </c>
      <c r="B4857" s="609" t="s">
        <v>10760</v>
      </c>
      <c r="C4857" s="610" t="s">
        <v>35</v>
      </c>
      <c r="D4857" s="611">
        <v>8.4499999999999993</v>
      </c>
    </row>
    <row r="4858" spans="1:4" ht="38.25" x14ac:dyDescent="0.2">
      <c r="A4858" s="608">
        <v>101148</v>
      </c>
      <c r="B4858" s="609" t="s">
        <v>10761</v>
      </c>
      <c r="C4858" s="610" t="s">
        <v>35</v>
      </c>
      <c r="D4858" s="611">
        <v>8.7100000000000009</v>
      </c>
    </row>
    <row r="4859" spans="1:4" ht="51" x14ac:dyDescent="0.2">
      <c r="A4859" s="608">
        <v>101149</v>
      </c>
      <c r="B4859" s="609" t="s">
        <v>10762</v>
      </c>
      <c r="C4859" s="610" t="s">
        <v>35</v>
      </c>
      <c r="D4859" s="611">
        <v>11.47</v>
      </c>
    </row>
    <row r="4860" spans="1:4" ht="51" x14ac:dyDescent="0.2">
      <c r="A4860" s="608">
        <v>101150</v>
      </c>
      <c r="B4860" s="609" t="s">
        <v>10763</v>
      </c>
      <c r="C4860" s="610" t="s">
        <v>35</v>
      </c>
      <c r="D4860" s="611">
        <v>10.8</v>
      </c>
    </row>
    <row r="4861" spans="1:4" ht="51" x14ac:dyDescent="0.2">
      <c r="A4861" s="608">
        <v>101151</v>
      </c>
      <c r="B4861" s="609" t="s">
        <v>10764</v>
      </c>
      <c r="C4861" s="610" t="s">
        <v>35</v>
      </c>
      <c r="D4861" s="611">
        <v>9.35</v>
      </c>
    </row>
    <row r="4862" spans="1:4" ht="51" x14ac:dyDescent="0.2">
      <c r="A4862" s="608">
        <v>101152</v>
      </c>
      <c r="B4862" s="609" t="s">
        <v>10765</v>
      </c>
      <c r="C4862" s="610" t="s">
        <v>35</v>
      </c>
      <c r="D4862" s="611">
        <v>10.37</v>
      </c>
    </row>
    <row r="4863" spans="1:4" ht="51" x14ac:dyDescent="0.2">
      <c r="A4863" s="608">
        <v>101153</v>
      </c>
      <c r="B4863" s="609" t="s">
        <v>10766</v>
      </c>
      <c r="C4863" s="610" t="s">
        <v>35</v>
      </c>
      <c r="D4863" s="611">
        <v>10.86</v>
      </c>
    </row>
    <row r="4864" spans="1:4" ht="63.75" x14ac:dyDescent="0.2">
      <c r="A4864" s="608">
        <v>101206</v>
      </c>
      <c r="B4864" s="609" t="s">
        <v>9943</v>
      </c>
      <c r="C4864" s="610" t="s">
        <v>35</v>
      </c>
      <c r="D4864" s="611">
        <v>7.26</v>
      </c>
    </row>
    <row r="4865" spans="1:4" ht="63.75" x14ac:dyDescent="0.2">
      <c r="A4865" s="608">
        <v>101207</v>
      </c>
      <c r="B4865" s="609" t="s">
        <v>9944</v>
      </c>
      <c r="C4865" s="610" t="s">
        <v>35</v>
      </c>
      <c r="D4865" s="611">
        <v>6.37</v>
      </c>
    </row>
    <row r="4866" spans="1:4" ht="63.75" x14ac:dyDescent="0.2">
      <c r="A4866" s="608">
        <v>101208</v>
      </c>
      <c r="B4866" s="609" t="s">
        <v>9945</v>
      </c>
      <c r="C4866" s="610" t="s">
        <v>35</v>
      </c>
      <c r="D4866" s="611">
        <v>6.18</v>
      </c>
    </row>
    <row r="4867" spans="1:4" ht="63.75" x14ac:dyDescent="0.2">
      <c r="A4867" s="608">
        <v>101209</v>
      </c>
      <c r="B4867" s="609" t="s">
        <v>9946</v>
      </c>
      <c r="C4867" s="610" t="s">
        <v>35</v>
      </c>
      <c r="D4867" s="611">
        <v>5.72</v>
      </c>
    </row>
    <row r="4868" spans="1:4" ht="63.75" x14ac:dyDescent="0.2">
      <c r="A4868" s="608">
        <v>101210</v>
      </c>
      <c r="B4868" s="609" t="s">
        <v>9947</v>
      </c>
      <c r="C4868" s="610" t="s">
        <v>35</v>
      </c>
      <c r="D4868" s="611">
        <v>10.32</v>
      </c>
    </row>
    <row r="4869" spans="1:4" ht="51" x14ac:dyDescent="0.2">
      <c r="A4869" s="608">
        <v>101211</v>
      </c>
      <c r="B4869" s="609" t="s">
        <v>9948</v>
      </c>
      <c r="C4869" s="610" t="s">
        <v>35</v>
      </c>
      <c r="D4869" s="611">
        <v>11.1</v>
      </c>
    </row>
    <row r="4870" spans="1:4" ht="51" x14ac:dyDescent="0.2">
      <c r="A4870" s="608">
        <v>101212</v>
      </c>
      <c r="B4870" s="609" t="s">
        <v>9949</v>
      </c>
      <c r="C4870" s="610" t="s">
        <v>35</v>
      </c>
      <c r="D4870" s="611">
        <v>12.92</v>
      </c>
    </row>
    <row r="4871" spans="1:4" ht="51" x14ac:dyDescent="0.2">
      <c r="A4871" s="608">
        <v>101213</v>
      </c>
      <c r="B4871" s="609" t="s">
        <v>9950</v>
      </c>
      <c r="C4871" s="610" t="s">
        <v>35</v>
      </c>
      <c r="D4871" s="611">
        <v>14.4</v>
      </c>
    </row>
    <row r="4872" spans="1:4" ht="51" x14ac:dyDescent="0.2">
      <c r="A4872" s="608">
        <v>101214</v>
      </c>
      <c r="B4872" s="609" t="s">
        <v>9951</v>
      </c>
      <c r="C4872" s="610" t="s">
        <v>35</v>
      </c>
      <c r="D4872" s="611">
        <v>17.5</v>
      </c>
    </row>
    <row r="4873" spans="1:4" ht="63.75" x14ac:dyDescent="0.2">
      <c r="A4873" s="608">
        <v>101215</v>
      </c>
      <c r="B4873" s="609" t="s">
        <v>9952</v>
      </c>
      <c r="C4873" s="610" t="s">
        <v>35</v>
      </c>
      <c r="D4873" s="611">
        <v>9.84</v>
      </c>
    </row>
    <row r="4874" spans="1:4" ht="51" x14ac:dyDescent="0.2">
      <c r="A4874" s="608">
        <v>101216</v>
      </c>
      <c r="B4874" s="609" t="s">
        <v>9953</v>
      </c>
      <c r="C4874" s="610" t="s">
        <v>35</v>
      </c>
      <c r="D4874" s="611">
        <v>10.38</v>
      </c>
    </row>
    <row r="4875" spans="1:4" ht="51" x14ac:dyDescent="0.2">
      <c r="A4875" s="608">
        <v>101217</v>
      </c>
      <c r="B4875" s="609" t="s">
        <v>9954</v>
      </c>
      <c r="C4875" s="610" t="s">
        <v>35</v>
      </c>
      <c r="D4875" s="611">
        <v>12.06</v>
      </c>
    </row>
    <row r="4876" spans="1:4" ht="51" x14ac:dyDescent="0.2">
      <c r="A4876" s="608">
        <v>101218</v>
      </c>
      <c r="B4876" s="609" t="s">
        <v>9955</v>
      </c>
      <c r="C4876" s="610" t="s">
        <v>35</v>
      </c>
      <c r="D4876" s="611">
        <v>12.83</v>
      </c>
    </row>
    <row r="4877" spans="1:4" ht="51" x14ac:dyDescent="0.2">
      <c r="A4877" s="608">
        <v>101219</v>
      </c>
      <c r="B4877" s="609" t="s">
        <v>9956</v>
      </c>
      <c r="C4877" s="610" t="s">
        <v>35</v>
      </c>
      <c r="D4877" s="611">
        <v>15.61</v>
      </c>
    </row>
    <row r="4878" spans="1:4" ht="63.75" x14ac:dyDescent="0.2">
      <c r="A4878" s="608">
        <v>101220</v>
      </c>
      <c r="B4878" s="609" t="s">
        <v>9957</v>
      </c>
      <c r="C4878" s="610" t="s">
        <v>35</v>
      </c>
      <c r="D4878" s="611">
        <v>9.7100000000000009</v>
      </c>
    </row>
    <row r="4879" spans="1:4" ht="51" x14ac:dyDescent="0.2">
      <c r="A4879" s="608">
        <v>101221</v>
      </c>
      <c r="B4879" s="609" t="s">
        <v>9958</v>
      </c>
      <c r="C4879" s="610" t="s">
        <v>35</v>
      </c>
      <c r="D4879" s="611">
        <v>10.32</v>
      </c>
    </row>
    <row r="4880" spans="1:4" ht="51" x14ac:dyDescent="0.2">
      <c r="A4880" s="608">
        <v>101222</v>
      </c>
      <c r="B4880" s="609" t="s">
        <v>9959</v>
      </c>
      <c r="C4880" s="610" t="s">
        <v>35</v>
      </c>
      <c r="D4880" s="611">
        <v>12</v>
      </c>
    </row>
    <row r="4881" spans="1:4" ht="51" x14ac:dyDescent="0.2">
      <c r="A4881" s="608">
        <v>101223</v>
      </c>
      <c r="B4881" s="609" t="s">
        <v>9960</v>
      </c>
      <c r="C4881" s="610" t="s">
        <v>35</v>
      </c>
      <c r="D4881" s="611">
        <v>13.32</v>
      </c>
    </row>
    <row r="4882" spans="1:4" ht="51" x14ac:dyDescent="0.2">
      <c r="A4882" s="608">
        <v>101224</v>
      </c>
      <c r="B4882" s="609" t="s">
        <v>9961</v>
      </c>
      <c r="C4882" s="610" t="s">
        <v>35</v>
      </c>
      <c r="D4882" s="611">
        <v>16.73</v>
      </c>
    </row>
    <row r="4883" spans="1:4" ht="63.75" x14ac:dyDescent="0.2">
      <c r="A4883" s="608">
        <v>101225</v>
      </c>
      <c r="B4883" s="609" t="s">
        <v>9962</v>
      </c>
      <c r="C4883" s="610" t="s">
        <v>35</v>
      </c>
      <c r="D4883" s="611">
        <v>8.8800000000000008</v>
      </c>
    </row>
    <row r="4884" spans="1:4" ht="51" x14ac:dyDescent="0.2">
      <c r="A4884" s="608">
        <v>101226</v>
      </c>
      <c r="B4884" s="609" t="s">
        <v>9963</v>
      </c>
      <c r="C4884" s="610" t="s">
        <v>35</v>
      </c>
      <c r="D4884" s="611">
        <v>9.41</v>
      </c>
    </row>
    <row r="4885" spans="1:4" ht="51" x14ac:dyDescent="0.2">
      <c r="A4885" s="608">
        <v>101227</v>
      </c>
      <c r="B4885" s="609" t="s">
        <v>9964</v>
      </c>
      <c r="C4885" s="610" t="s">
        <v>35</v>
      </c>
      <c r="D4885" s="611">
        <v>10.91</v>
      </c>
    </row>
    <row r="4886" spans="1:4" ht="51" x14ac:dyDescent="0.2">
      <c r="A4886" s="608">
        <v>101228</v>
      </c>
      <c r="B4886" s="609" t="s">
        <v>9965</v>
      </c>
      <c r="C4886" s="610" t="s">
        <v>35</v>
      </c>
      <c r="D4886" s="611">
        <v>11.7</v>
      </c>
    </row>
    <row r="4887" spans="1:4" ht="51" x14ac:dyDescent="0.2">
      <c r="A4887" s="608">
        <v>101229</v>
      </c>
      <c r="B4887" s="609" t="s">
        <v>9966</v>
      </c>
      <c r="C4887" s="610" t="s">
        <v>35</v>
      </c>
      <c r="D4887" s="611">
        <v>14.74</v>
      </c>
    </row>
    <row r="4888" spans="1:4" ht="63.75" x14ac:dyDescent="0.2">
      <c r="A4888" s="608">
        <v>101230</v>
      </c>
      <c r="B4888" s="609" t="s">
        <v>9967</v>
      </c>
      <c r="C4888" s="610" t="s">
        <v>35</v>
      </c>
      <c r="D4888" s="611">
        <v>6.42</v>
      </c>
    </row>
    <row r="4889" spans="1:4" ht="63.75" x14ac:dyDescent="0.2">
      <c r="A4889" s="608">
        <v>101231</v>
      </c>
      <c r="B4889" s="609" t="s">
        <v>9968</v>
      </c>
      <c r="C4889" s="610" t="s">
        <v>35</v>
      </c>
      <c r="D4889" s="611">
        <v>6.08</v>
      </c>
    </row>
    <row r="4890" spans="1:4" ht="63.75" x14ac:dyDescent="0.2">
      <c r="A4890" s="608">
        <v>101232</v>
      </c>
      <c r="B4890" s="609" t="s">
        <v>9969</v>
      </c>
      <c r="C4890" s="610" t="s">
        <v>35</v>
      </c>
      <c r="D4890" s="611">
        <v>5.55</v>
      </c>
    </row>
    <row r="4891" spans="1:4" ht="63.75" x14ac:dyDescent="0.2">
      <c r="A4891" s="608">
        <v>101233</v>
      </c>
      <c r="B4891" s="609" t="s">
        <v>9970</v>
      </c>
      <c r="C4891" s="610" t="s">
        <v>35</v>
      </c>
      <c r="D4891" s="611">
        <v>5.0999999999999996</v>
      </c>
    </row>
    <row r="4892" spans="1:4" ht="63.75" x14ac:dyDescent="0.2">
      <c r="A4892" s="608">
        <v>101234</v>
      </c>
      <c r="B4892" s="609" t="s">
        <v>9971</v>
      </c>
      <c r="C4892" s="610" t="s">
        <v>35</v>
      </c>
      <c r="D4892" s="611">
        <v>10.050000000000001</v>
      </c>
    </row>
    <row r="4893" spans="1:4" ht="63.75" x14ac:dyDescent="0.2">
      <c r="A4893" s="608">
        <v>101235</v>
      </c>
      <c r="B4893" s="609" t="s">
        <v>9972</v>
      </c>
      <c r="C4893" s="610" t="s">
        <v>35</v>
      </c>
      <c r="D4893" s="611">
        <v>10.64</v>
      </c>
    </row>
    <row r="4894" spans="1:4" ht="63.75" x14ac:dyDescent="0.2">
      <c r="A4894" s="608">
        <v>101236</v>
      </c>
      <c r="B4894" s="609" t="s">
        <v>9973</v>
      </c>
      <c r="C4894" s="610" t="s">
        <v>35</v>
      </c>
      <c r="D4894" s="611">
        <v>12.4</v>
      </c>
    </row>
    <row r="4895" spans="1:4" ht="63.75" x14ac:dyDescent="0.2">
      <c r="A4895" s="608">
        <v>101237</v>
      </c>
      <c r="B4895" s="609" t="s">
        <v>9974</v>
      </c>
      <c r="C4895" s="610" t="s">
        <v>35</v>
      </c>
      <c r="D4895" s="611">
        <v>13.29</v>
      </c>
    </row>
    <row r="4896" spans="1:4" ht="63.75" x14ac:dyDescent="0.2">
      <c r="A4896" s="608">
        <v>101238</v>
      </c>
      <c r="B4896" s="609" t="s">
        <v>9975</v>
      </c>
      <c r="C4896" s="610" t="s">
        <v>35</v>
      </c>
      <c r="D4896" s="611">
        <v>16.79</v>
      </c>
    </row>
    <row r="4897" spans="1:4" ht="63.75" x14ac:dyDescent="0.2">
      <c r="A4897" s="608">
        <v>101239</v>
      </c>
      <c r="B4897" s="609" t="s">
        <v>9976</v>
      </c>
      <c r="C4897" s="610" t="s">
        <v>35</v>
      </c>
      <c r="D4897" s="611">
        <v>8.8800000000000008</v>
      </c>
    </row>
    <row r="4898" spans="1:4" ht="63.75" x14ac:dyDescent="0.2">
      <c r="A4898" s="608">
        <v>101240</v>
      </c>
      <c r="B4898" s="609" t="s">
        <v>9977</v>
      </c>
      <c r="C4898" s="610" t="s">
        <v>35</v>
      </c>
      <c r="D4898" s="611">
        <v>9.42</v>
      </c>
    </row>
    <row r="4899" spans="1:4" ht="63.75" x14ac:dyDescent="0.2">
      <c r="A4899" s="608">
        <v>101241</v>
      </c>
      <c r="B4899" s="609" t="s">
        <v>9978</v>
      </c>
      <c r="C4899" s="610" t="s">
        <v>35</v>
      </c>
      <c r="D4899" s="611">
        <v>10.99</v>
      </c>
    </row>
    <row r="4900" spans="1:4" ht="63.75" x14ac:dyDescent="0.2">
      <c r="A4900" s="608">
        <v>101242</v>
      </c>
      <c r="B4900" s="609" t="s">
        <v>9979</v>
      </c>
      <c r="C4900" s="610" t="s">
        <v>35</v>
      </c>
      <c r="D4900" s="611">
        <v>12.23</v>
      </c>
    </row>
    <row r="4901" spans="1:4" ht="63.75" x14ac:dyDescent="0.2">
      <c r="A4901" s="608">
        <v>101243</v>
      </c>
      <c r="B4901" s="609" t="s">
        <v>9980</v>
      </c>
      <c r="C4901" s="610" t="s">
        <v>35</v>
      </c>
      <c r="D4901" s="611">
        <v>14.93</v>
      </c>
    </row>
    <row r="4902" spans="1:4" ht="63.75" x14ac:dyDescent="0.2">
      <c r="A4902" s="608">
        <v>101244</v>
      </c>
      <c r="B4902" s="609" t="s">
        <v>9981</v>
      </c>
      <c r="C4902" s="610" t="s">
        <v>35</v>
      </c>
      <c r="D4902" s="611">
        <v>9.32</v>
      </c>
    </row>
    <row r="4903" spans="1:4" ht="63.75" x14ac:dyDescent="0.2">
      <c r="A4903" s="608">
        <v>101245</v>
      </c>
      <c r="B4903" s="609" t="s">
        <v>9982</v>
      </c>
      <c r="C4903" s="610" t="s">
        <v>35</v>
      </c>
      <c r="D4903" s="611">
        <v>9.91</v>
      </c>
    </row>
    <row r="4904" spans="1:4" ht="63.75" x14ac:dyDescent="0.2">
      <c r="A4904" s="608">
        <v>101246</v>
      </c>
      <c r="B4904" s="609" t="s">
        <v>9983</v>
      </c>
      <c r="C4904" s="610" t="s">
        <v>35</v>
      </c>
      <c r="D4904" s="611">
        <v>11.54</v>
      </c>
    </row>
    <row r="4905" spans="1:4" ht="63.75" x14ac:dyDescent="0.2">
      <c r="A4905" s="608">
        <v>101247</v>
      </c>
      <c r="B4905" s="609" t="s">
        <v>9984</v>
      </c>
      <c r="C4905" s="610" t="s">
        <v>35</v>
      </c>
      <c r="D4905" s="611">
        <v>12.8</v>
      </c>
    </row>
    <row r="4906" spans="1:4" ht="63.75" x14ac:dyDescent="0.2">
      <c r="A4906" s="608">
        <v>101248</v>
      </c>
      <c r="B4906" s="609" t="s">
        <v>9985</v>
      </c>
      <c r="C4906" s="610" t="s">
        <v>35</v>
      </c>
      <c r="D4906" s="611">
        <v>16.07</v>
      </c>
    </row>
    <row r="4907" spans="1:4" ht="63.75" x14ac:dyDescent="0.2">
      <c r="A4907" s="608">
        <v>101249</v>
      </c>
      <c r="B4907" s="609" t="s">
        <v>9986</v>
      </c>
      <c r="C4907" s="610" t="s">
        <v>35</v>
      </c>
      <c r="D4907" s="611">
        <v>8.14</v>
      </c>
    </row>
    <row r="4908" spans="1:4" ht="63.75" x14ac:dyDescent="0.2">
      <c r="A4908" s="608">
        <v>101250</v>
      </c>
      <c r="B4908" s="609" t="s">
        <v>9987</v>
      </c>
      <c r="C4908" s="610" t="s">
        <v>35</v>
      </c>
      <c r="D4908" s="611">
        <v>9</v>
      </c>
    </row>
    <row r="4909" spans="1:4" ht="63.75" x14ac:dyDescent="0.2">
      <c r="A4909" s="608">
        <v>101251</v>
      </c>
      <c r="B4909" s="609" t="s">
        <v>9988</v>
      </c>
      <c r="C4909" s="610" t="s">
        <v>35</v>
      </c>
      <c r="D4909" s="611">
        <v>10.32</v>
      </c>
    </row>
    <row r="4910" spans="1:4" ht="63.75" x14ac:dyDescent="0.2">
      <c r="A4910" s="608">
        <v>101252</v>
      </c>
      <c r="B4910" s="609" t="s">
        <v>9989</v>
      </c>
      <c r="C4910" s="610" t="s">
        <v>35</v>
      </c>
      <c r="D4910" s="611">
        <v>11.23</v>
      </c>
    </row>
    <row r="4911" spans="1:4" ht="63.75" x14ac:dyDescent="0.2">
      <c r="A4911" s="608">
        <v>101253</v>
      </c>
      <c r="B4911" s="609" t="s">
        <v>9990</v>
      </c>
      <c r="C4911" s="610" t="s">
        <v>35</v>
      </c>
      <c r="D4911" s="611">
        <v>14.16</v>
      </c>
    </row>
    <row r="4912" spans="1:4" ht="63.75" x14ac:dyDescent="0.2">
      <c r="A4912" s="608">
        <v>101254</v>
      </c>
      <c r="B4912" s="609" t="s">
        <v>9991</v>
      </c>
      <c r="C4912" s="610" t="s">
        <v>35</v>
      </c>
      <c r="D4912" s="611">
        <v>7.22</v>
      </c>
    </row>
    <row r="4913" spans="1:4" ht="63.75" x14ac:dyDescent="0.2">
      <c r="A4913" s="608">
        <v>101255</v>
      </c>
      <c r="B4913" s="609" t="s">
        <v>9992</v>
      </c>
      <c r="C4913" s="610" t="s">
        <v>35</v>
      </c>
      <c r="D4913" s="611">
        <v>6.43</v>
      </c>
    </row>
    <row r="4914" spans="1:4" ht="63.75" x14ac:dyDescent="0.2">
      <c r="A4914" s="608">
        <v>101256</v>
      </c>
      <c r="B4914" s="609" t="s">
        <v>9993</v>
      </c>
      <c r="C4914" s="610" t="s">
        <v>35</v>
      </c>
      <c r="D4914" s="611">
        <v>11.18</v>
      </c>
    </row>
    <row r="4915" spans="1:4" ht="51" x14ac:dyDescent="0.2">
      <c r="A4915" s="608">
        <v>101257</v>
      </c>
      <c r="B4915" s="609" t="s">
        <v>9994</v>
      </c>
      <c r="C4915" s="610" t="s">
        <v>35</v>
      </c>
      <c r="D4915" s="611">
        <v>11.85</v>
      </c>
    </row>
    <row r="4916" spans="1:4" ht="51" x14ac:dyDescent="0.2">
      <c r="A4916" s="608">
        <v>101258</v>
      </c>
      <c r="B4916" s="609" t="s">
        <v>9995</v>
      </c>
      <c r="C4916" s="610" t="s">
        <v>35</v>
      </c>
      <c r="D4916" s="611">
        <v>13.74</v>
      </c>
    </row>
    <row r="4917" spans="1:4" ht="51" x14ac:dyDescent="0.2">
      <c r="A4917" s="608">
        <v>101259</v>
      </c>
      <c r="B4917" s="609" t="s">
        <v>9996</v>
      </c>
      <c r="C4917" s="610" t="s">
        <v>35</v>
      </c>
      <c r="D4917" s="611">
        <v>15.22</v>
      </c>
    </row>
    <row r="4918" spans="1:4" ht="51" x14ac:dyDescent="0.2">
      <c r="A4918" s="608">
        <v>101260</v>
      </c>
      <c r="B4918" s="609" t="s">
        <v>9997</v>
      </c>
      <c r="C4918" s="610" t="s">
        <v>35</v>
      </c>
      <c r="D4918" s="611">
        <v>19.03</v>
      </c>
    </row>
    <row r="4919" spans="1:4" ht="63.75" x14ac:dyDescent="0.2">
      <c r="A4919" s="608">
        <v>101261</v>
      </c>
      <c r="B4919" s="609" t="s">
        <v>9998</v>
      </c>
      <c r="C4919" s="610" t="s">
        <v>35</v>
      </c>
      <c r="D4919" s="611">
        <v>10.59</v>
      </c>
    </row>
    <row r="4920" spans="1:4" ht="51" x14ac:dyDescent="0.2">
      <c r="A4920" s="608">
        <v>101262</v>
      </c>
      <c r="B4920" s="609" t="s">
        <v>9999</v>
      </c>
      <c r="C4920" s="610" t="s">
        <v>35</v>
      </c>
      <c r="D4920" s="611">
        <v>11.25</v>
      </c>
    </row>
    <row r="4921" spans="1:4" ht="51" x14ac:dyDescent="0.2">
      <c r="A4921" s="608">
        <v>101263</v>
      </c>
      <c r="B4921" s="609" t="s">
        <v>10000</v>
      </c>
      <c r="C4921" s="610" t="s">
        <v>35</v>
      </c>
      <c r="D4921" s="611">
        <v>13.02</v>
      </c>
    </row>
    <row r="4922" spans="1:4" ht="51" x14ac:dyDescent="0.2">
      <c r="A4922" s="608">
        <v>101264</v>
      </c>
      <c r="B4922" s="609" t="s">
        <v>10001</v>
      </c>
      <c r="C4922" s="610" t="s">
        <v>35</v>
      </c>
      <c r="D4922" s="611">
        <v>14.42</v>
      </c>
    </row>
    <row r="4923" spans="1:4" ht="63.75" x14ac:dyDescent="0.2">
      <c r="A4923" s="608">
        <v>101265</v>
      </c>
      <c r="B4923" s="609" t="s">
        <v>10002</v>
      </c>
      <c r="C4923" s="610" t="s">
        <v>35</v>
      </c>
      <c r="D4923" s="611">
        <v>18.010000000000002</v>
      </c>
    </row>
    <row r="4924" spans="1:4" ht="63.75" x14ac:dyDescent="0.2">
      <c r="A4924" s="608">
        <v>101266</v>
      </c>
      <c r="B4924" s="609" t="s">
        <v>10003</v>
      </c>
      <c r="C4924" s="610" t="s">
        <v>35</v>
      </c>
      <c r="D4924" s="611">
        <v>6.45</v>
      </c>
    </row>
    <row r="4925" spans="1:4" ht="63.75" x14ac:dyDescent="0.2">
      <c r="A4925" s="608">
        <v>101267</v>
      </c>
      <c r="B4925" s="609" t="s">
        <v>10004</v>
      </c>
      <c r="C4925" s="610" t="s">
        <v>35</v>
      </c>
      <c r="D4925" s="611">
        <v>6.17</v>
      </c>
    </row>
    <row r="4926" spans="1:4" ht="63.75" x14ac:dyDescent="0.2">
      <c r="A4926" s="608">
        <v>101268</v>
      </c>
      <c r="B4926" s="609" t="s">
        <v>10005</v>
      </c>
      <c r="C4926" s="610" t="s">
        <v>35</v>
      </c>
      <c r="D4926" s="611">
        <v>10.23</v>
      </c>
    </row>
    <row r="4927" spans="1:4" ht="63.75" x14ac:dyDescent="0.2">
      <c r="A4927" s="608">
        <v>101269</v>
      </c>
      <c r="B4927" s="609" t="s">
        <v>10006</v>
      </c>
      <c r="C4927" s="610" t="s">
        <v>35</v>
      </c>
      <c r="D4927" s="611">
        <v>11.33</v>
      </c>
    </row>
    <row r="4928" spans="1:4" ht="63.75" x14ac:dyDescent="0.2">
      <c r="A4928" s="608">
        <v>101270</v>
      </c>
      <c r="B4928" s="609" t="s">
        <v>10007</v>
      </c>
      <c r="C4928" s="610" t="s">
        <v>35</v>
      </c>
      <c r="D4928" s="611">
        <v>13.15</v>
      </c>
    </row>
    <row r="4929" spans="1:4" ht="63.75" x14ac:dyDescent="0.2">
      <c r="A4929" s="608">
        <v>101271</v>
      </c>
      <c r="B4929" s="609" t="s">
        <v>10008</v>
      </c>
      <c r="C4929" s="610" t="s">
        <v>35</v>
      </c>
      <c r="D4929" s="611">
        <v>14.57</v>
      </c>
    </row>
    <row r="4930" spans="1:4" ht="63.75" x14ac:dyDescent="0.2">
      <c r="A4930" s="608">
        <v>101272</v>
      </c>
      <c r="B4930" s="609" t="s">
        <v>10009</v>
      </c>
      <c r="C4930" s="610" t="s">
        <v>35</v>
      </c>
      <c r="D4930" s="611">
        <v>18.22</v>
      </c>
    </row>
    <row r="4931" spans="1:4" ht="63.75" x14ac:dyDescent="0.2">
      <c r="A4931" s="608">
        <v>101273</v>
      </c>
      <c r="B4931" s="609" t="s">
        <v>10010</v>
      </c>
      <c r="C4931" s="610" t="s">
        <v>35</v>
      </c>
      <c r="D4931" s="611">
        <v>9.7899999999999991</v>
      </c>
    </row>
    <row r="4932" spans="1:4" ht="63.75" x14ac:dyDescent="0.2">
      <c r="A4932" s="608">
        <v>101274</v>
      </c>
      <c r="B4932" s="609" t="s">
        <v>10011</v>
      </c>
      <c r="C4932" s="610" t="s">
        <v>35</v>
      </c>
      <c r="D4932" s="611">
        <v>10.79</v>
      </c>
    </row>
    <row r="4933" spans="1:4" ht="63.75" x14ac:dyDescent="0.2">
      <c r="A4933" s="608">
        <v>101275</v>
      </c>
      <c r="B4933" s="609" t="s">
        <v>10012</v>
      </c>
      <c r="C4933" s="610" t="s">
        <v>35</v>
      </c>
      <c r="D4933" s="611">
        <v>12.53</v>
      </c>
    </row>
    <row r="4934" spans="1:4" ht="63.75" x14ac:dyDescent="0.2">
      <c r="A4934" s="608">
        <v>101276</v>
      </c>
      <c r="B4934" s="609" t="s">
        <v>10013</v>
      </c>
      <c r="C4934" s="610" t="s">
        <v>35</v>
      </c>
      <c r="D4934" s="611">
        <v>13.85</v>
      </c>
    </row>
    <row r="4935" spans="1:4" ht="63.75" x14ac:dyDescent="0.2">
      <c r="A4935" s="608">
        <v>101277</v>
      </c>
      <c r="B4935" s="609" t="s">
        <v>10014</v>
      </c>
      <c r="C4935" s="610" t="s">
        <v>35</v>
      </c>
      <c r="D4935" s="611">
        <v>17.670000000000002</v>
      </c>
    </row>
    <row r="4936" spans="1:4" ht="25.5" x14ac:dyDescent="0.2">
      <c r="A4936" s="608">
        <v>72915</v>
      </c>
      <c r="B4936" s="609" t="s">
        <v>927</v>
      </c>
      <c r="C4936" s="610" t="s">
        <v>35</v>
      </c>
      <c r="D4936" s="611">
        <v>8.94</v>
      </c>
    </row>
    <row r="4937" spans="1:4" ht="25.5" x14ac:dyDescent="0.2">
      <c r="A4937" s="608">
        <v>72917</v>
      </c>
      <c r="B4937" s="609" t="s">
        <v>63</v>
      </c>
      <c r="C4937" s="610" t="s">
        <v>35</v>
      </c>
      <c r="D4937" s="611">
        <v>10.220000000000001</v>
      </c>
    </row>
    <row r="4938" spans="1:4" ht="25.5" x14ac:dyDescent="0.2">
      <c r="A4938" s="608">
        <v>72918</v>
      </c>
      <c r="B4938" s="609" t="s">
        <v>113</v>
      </c>
      <c r="C4938" s="610" t="s">
        <v>35</v>
      </c>
      <c r="D4938" s="611">
        <v>11.92</v>
      </c>
    </row>
    <row r="4939" spans="1:4" ht="25.5" x14ac:dyDescent="0.2">
      <c r="A4939" s="608" t="s">
        <v>3643</v>
      </c>
      <c r="B4939" s="609" t="s">
        <v>3644</v>
      </c>
      <c r="C4939" s="610" t="s">
        <v>35</v>
      </c>
      <c r="D4939" s="611">
        <v>133.4</v>
      </c>
    </row>
    <row r="4940" spans="1:4" ht="25.5" x14ac:dyDescent="0.2">
      <c r="A4940" s="608" t="s">
        <v>3660</v>
      </c>
      <c r="B4940" s="609" t="s">
        <v>650</v>
      </c>
      <c r="C4940" s="610" t="s">
        <v>35</v>
      </c>
      <c r="D4940" s="611">
        <v>200.1</v>
      </c>
    </row>
    <row r="4941" spans="1:4" ht="25.5" x14ac:dyDescent="0.2">
      <c r="A4941" s="608">
        <v>83343</v>
      </c>
      <c r="B4941" s="609" t="s">
        <v>938</v>
      </c>
      <c r="C4941" s="610" t="s">
        <v>35</v>
      </c>
      <c r="D4941" s="611">
        <v>11.06</v>
      </c>
    </row>
    <row r="4942" spans="1:4" ht="51" x14ac:dyDescent="0.2">
      <c r="A4942" s="608">
        <v>90082</v>
      </c>
      <c r="B4942" s="609" t="s">
        <v>4463</v>
      </c>
      <c r="C4942" s="610" t="s">
        <v>35</v>
      </c>
      <c r="D4942" s="611">
        <v>6.99</v>
      </c>
    </row>
    <row r="4943" spans="1:4" ht="51" x14ac:dyDescent="0.2">
      <c r="A4943" s="608">
        <v>90084</v>
      </c>
      <c r="B4943" s="609" t="s">
        <v>1859</v>
      </c>
      <c r="C4943" s="610" t="s">
        <v>35</v>
      </c>
      <c r="D4943" s="611">
        <v>6.8</v>
      </c>
    </row>
    <row r="4944" spans="1:4" ht="51" x14ac:dyDescent="0.2">
      <c r="A4944" s="608">
        <v>90085</v>
      </c>
      <c r="B4944" s="609" t="s">
        <v>1860</v>
      </c>
      <c r="C4944" s="610" t="s">
        <v>35</v>
      </c>
      <c r="D4944" s="611">
        <v>6.38</v>
      </c>
    </row>
    <row r="4945" spans="1:4" ht="51" x14ac:dyDescent="0.2">
      <c r="A4945" s="608">
        <v>90086</v>
      </c>
      <c r="B4945" s="609" t="s">
        <v>1861</v>
      </c>
      <c r="C4945" s="610" t="s">
        <v>35</v>
      </c>
      <c r="D4945" s="611">
        <v>6.46</v>
      </c>
    </row>
    <row r="4946" spans="1:4" ht="51" x14ac:dyDescent="0.2">
      <c r="A4946" s="608">
        <v>90087</v>
      </c>
      <c r="B4946" s="609" t="s">
        <v>1862</v>
      </c>
      <c r="C4946" s="610" t="s">
        <v>35</v>
      </c>
      <c r="D4946" s="611">
        <v>5.6</v>
      </c>
    </row>
    <row r="4947" spans="1:4" ht="51" x14ac:dyDescent="0.2">
      <c r="A4947" s="608">
        <v>90088</v>
      </c>
      <c r="B4947" s="609" t="s">
        <v>1863</v>
      </c>
      <c r="C4947" s="610" t="s">
        <v>35</v>
      </c>
      <c r="D4947" s="611">
        <v>5.73</v>
      </c>
    </row>
    <row r="4948" spans="1:4" ht="51" x14ac:dyDescent="0.2">
      <c r="A4948" s="608">
        <v>90090</v>
      </c>
      <c r="B4948" s="609" t="s">
        <v>1864</v>
      </c>
      <c r="C4948" s="610" t="s">
        <v>35</v>
      </c>
      <c r="D4948" s="611">
        <v>5.49</v>
      </c>
    </row>
    <row r="4949" spans="1:4" ht="51" x14ac:dyDescent="0.2">
      <c r="A4949" s="608">
        <v>90091</v>
      </c>
      <c r="B4949" s="609" t="s">
        <v>4464</v>
      </c>
      <c r="C4949" s="610" t="s">
        <v>35</v>
      </c>
      <c r="D4949" s="611">
        <v>4.18</v>
      </c>
    </row>
    <row r="4950" spans="1:4" ht="51" x14ac:dyDescent="0.2">
      <c r="A4950" s="608">
        <v>90092</v>
      </c>
      <c r="B4950" s="609" t="s">
        <v>1865</v>
      </c>
      <c r="C4950" s="610" t="s">
        <v>35</v>
      </c>
      <c r="D4950" s="611">
        <v>4.04</v>
      </c>
    </row>
    <row r="4951" spans="1:4" ht="51" x14ac:dyDescent="0.2">
      <c r="A4951" s="608">
        <v>90093</v>
      </c>
      <c r="B4951" s="609" t="s">
        <v>1866</v>
      </c>
      <c r="C4951" s="610" t="s">
        <v>35</v>
      </c>
      <c r="D4951" s="611">
        <v>3.81</v>
      </c>
    </row>
    <row r="4952" spans="1:4" ht="51" x14ac:dyDescent="0.2">
      <c r="A4952" s="608">
        <v>90094</v>
      </c>
      <c r="B4952" s="609" t="s">
        <v>1867</v>
      </c>
      <c r="C4952" s="610" t="s">
        <v>35</v>
      </c>
      <c r="D4952" s="611">
        <v>3.84</v>
      </c>
    </row>
    <row r="4953" spans="1:4" ht="51" x14ac:dyDescent="0.2">
      <c r="A4953" s="608">
        <v>90095</v>
      </c>
      <c r="B4953" s="609" t="s">
        <v>1868</v>
      </c>
      <c r="C4953" s="610" t="s">
        <v>35</v>
      </c>
      <c r="D4953" s="611">
        <v>3.35</v>
      </c>
    </row>
    <row r="4954" spans="1:4" ht="51" x14ac:dyDescent="0.2">
      <c r="A4954" s="608">
        <v>90096</v>
      </c>
      <c r="B4954" s="609" t="s">
        <v>1869</v>
      </c>
      <c r="C4954" s="610" t="s">
        <v>35</v>
      </c>
      <c r="D4954" s="611">
        <v>3.41</v>
      </c>
    </row>
    <row r="4955" spans="1:4" ht="51" x14ac:dyDescent="0.2">
      <c r="A4955" s="608">
        <v>90098</v>
      </c>
      <c r="B4955" s="609" t="s">
        <v>1870</v>
      </c>
      <c r="C4955" s="610" t="s">
        <v>35</v>
      </c>
      <c r="D4955" s="611">
        <v>3.27</v>
      </c>
    </row>
    <row r="4956" spans="1:4" ht="51" x14ac:dyDescent="0.2">
      <c r="A4956" s="608">
        <v>90099</v>
      </c>
      <c r="B4956" s="609" t="s">
        <v>1871</v>
      </c>
      <c r="C4956" s="610" t="s">
        <v>35</v>
      </c>
      <c r="D4956" s="611">
        <v>9.1300000000000008</v>
      </c>
    </row>
    <row r="4957" spans="1:4" ht="51" x14ac:dyDescent="0.2">
      <c r="A4957" s="608">
        <v>90100</v>
      </c>
      <c r="B4957" s="609" t="s">
        <v>1872</v>
      </c>
      <c r="C4957" s="610" t="s">
        <v>35</v>
      </c>
      <c r="D4957" s="611">
        <v>7.76</v>
      </c>
    </row>
    <row r="4958" spans="1:4" ht="51" x14ac:dyDescent="0.2">
      <c r="A4958" s="608">
        <v>90101</v>
      </c>
      <c r="B4958" s="609" t="s">
        <v>1873</v>
      </c>
      <c r="C4958" s="610" t="s">
        <v>35</v>
      </c>
      <c r="D4958" s="611">
        <v>7.67</v>
      </c>
    </row>
    <row r="4959" spans="1:4" ht="63.75" x14ac:dyDescent="0.2">
      <c r="A4959" s="608">
        <v>90102</v>
      </c>
      <c r="B4959" s="609" t="s">
        <v>1874</v>
      </c>
      <c r="C4959" s="610" t="s">
        <v>35</v>
      </c>
      <c r="D4959" s="611">
        <v>6.97</v>
      </c>
    </row>
    <row r="4960" spans="1:4" ht="63.75" x14ac:dyDescent="0.2">
      <c r="A4960" s="608">
        <v>90105</v>
      </c>
      <c r="B4960" s="609" t="s">
        <v>1875</v>
      </c>
      <c r="C4960" s="610" t="s">
        <v>35</v>
      </c>
      <c r="D4960" s="611">
        <v>5.45</v>
      </c>
    </row>
    <row r="4961" spans="1:4" ht="63.75" x14ac:dyDescent="0.2">
      <c r="A4961" s="608">
        <v>90106</v>
      </c>
      <c r="B4961" s="609" t="s">
        <v>1876</v>
      </c>
      <c r="C4961" s="610" t="s">
        <v>35</v>
      </c>
      <c r="D4961" s="611">
        <v>4.62</v>
      </c>
    </row>
    <row r="4962" spans="1:4" ht="63.75" x14ac:dyDescent="0.2">
      <c r="A4962" s="608">
        <v>90107</v>
      </c>
      <c r="B4962" s="609" t="s">
        <v>3890</v>
      </c>
      <c r="C4962" s="610" t="s">
        <v>35</v>
      </c>
      <c r="D4962" s="611">
        <v>4.57</v>
      </c>
    </row>
    <row r="4963" spans="1:4" ht="63.75" x14ac:dyDescent="0.2">
      <c r="A4963" s="608">
        <v>90108</v>
      </c>
      <c r="B4963" s="609" t="s">
        <v>1877</v>
      </c>
      <c r="C4963" s="610" t="s">
        <v>35</v>
      </c>
      <c r="D4963" s="611">
        <v>4.1500000000000004</v>
      </c>
    </row>
    <row r="4964" spans="1:4" ht="25.5" x14ac:dyDescent="0.2">
      <c r="A4964" s="608">
        <v>93358</v>
      </c>
      <c r="B4964" s="609" t="s">
        <v>3891</v>
      </c>
      <c r="C4964" s="610" t="s">
        <v>35</v>
      </c>
      <c r="D4964" s="611">
        <v>52.77</v>
      </c>
    </row>
    <row r="4965" spans="1:4" ht="38.25" x14ac:dyDescent="0.2">
      <c r="A4965" s="608">
        <v>94304</v>
      </c>
      <c r="B4965" s="609" t="s">
        <v>2746</v>
      </c>
      <c r="C4965" s="610" t="s">
        <v>35</v>
      </c>
      <c r="D4965" s="611">
        <v>24.18</v>
      </c>
    </row>
    <row r="4966" spans="1:4" ht="38.25" x14ac:dyDescent="0.2">
      <c r="A4966" s="608">
        <v>94305</v>
      </c>
      <c r="B4966" s="609" t="s">
        <v>2747</v>
      </c>
      <c r="C4966" s="610" t="s">
        <v>35</v>
      </c>
      <c r="D4966" s="611">
        <v>22.05</v>
      </c>
    </row>
    <row r="4967" spans="1:4" ht="38.25" x14ac:dyDescent="0.2">
      <c r="A4967" s="608">
        <v>94306</v>
      </c>
      <c r="B4967" s="609" t="s">
        <v>2748</v>
      </c>
      <c r="C4967" s="610" t="s">
        <v>35</v>
      </c>
      <c r="D4967" s="611">
        <v>19.32</v>
      </c>
    </row>
    <row r="4968" spans="1:4" ht="38.25" x14ac:dyDescent="0.2">
      <c r="A4968" s="608">
        <v>94307</v>
      </c>
      <c r="B4968" s="609" t="s">
        <v>2749</v>
      </c>
      <c r="C4968" s="610" t="s">
        <v>35</v>
      </c>
      <c r="D4968" s="611">
        <v>19.95</v>
      </c>
    </row>
    <row r="4969" spans="1:4" ht="38.25" x14ac:dyDescent="0.2">
      <c r="A4969" s="608">
        <v>94308</v>
      </c>
      <c r="B4969" s="609" t="s">
        <v>2750</v>
      </c>
      <c r="C4969" s="610" t="s">
        <v>35</v>
      </c>
      <c r="D4969" s="611">
        <v>18.260000000000002</v>
      </c>
    </row>
    <row r="4970" spans="1:4" ht="38.25" x14ac:dyDescent="0.2">
      <c r="A4970" s="608">
        <v>94309</v>
      </c>
      <c r="B4970" s="609" t="s">
        <v>2751</v>
      </c>
      <c r="C4970" s="610" t="s">
        <v>35</v>
      </c>
      <c r="D4970" s="611">
        <v>19.04</v>
      </c>
    </row>
    <row r="4971" spans="1:4" ht="38.25" x14ac:dyDescent="0.2">
      <c r="A4971" s="608">
        <v>94310</v>
      </c>
      <c r="B4971" s="609" t="s">
        <v>2752</v>
      </c>
      <c r="C4971" s="610" t="s">
        <v>35</v>
      </c>
      <c r="D4971" s="611">
        <v>17.72</v>
      </c>
    </row>
    <row r="4972" spans="1:4" ht="38.25" x14ac:dyDescent="0.2">
      <c r="A4972" s="608">
        <v>94315</v>
      </c>
      <c r="B4972" s="609" t="s">
        <v>603</v>
      </c>
      <c r="C4972" s="610" t="s">
        <v>35</v>
      </c>
      <c r="D4972" s="611">
        <v>28.08</v>
      </c>
    </row>
    <row r="4973" spans="1:4" ht="38.25" x14ac:dyDescent="0.2">
      <c r="A4973" s="608">
        <v>94316</v>
      </c>
      <c r="B4973" s="609" t="s">
        <v>2753</v>
      </c>
      <c r="C4973" s="610" t="s">
        <v>35</v>
      </c>
      <c r="D4973" s="611">
        <v>23.2</v>
      </c>
    </row>
    <row r="4974" spans="1:4" ht="38.25" x14ac:dyDescent="0.2">
      <c r="A4974" s="608">
        <v>94317</v>
      </c>
      <c r="B4974" s="609" t="s">
        <v>604</v>
      </c>
      <c r="C4974" s="610" t="s">
        <v>35</v>
      </c>
      <c r="D4974" s="611">
        <v>21.05</v>
      </c>
    </row>
    <row r="4975" spans="1:4" ht="38.25" x14ac:dyDescent="0.2">
      <c r="A4975" s="608">
        <v>94318</v>
      </c>
      <c r="B4975" s="609" t="s">
        <v>2754</v>
      </c>
      <c r="C4975" s="610" t="s">
        <v>35</v>
      </c>
      <c r="D4975" s="611">
        <v>18.27</v>
      </c>
    </row>
    <row r="4976" spans="1:4" ht="25.5" x14ac:dyDescent="0.2">
      <c r="A4976" s="608">
        <v>94319</v>
      </c>
      <c r="B4976" s="609" t="s">
        <v>2755</v>
      </c>
      <c r="C4976" s="610" t="s">
        <v>35</v>
      </c>
      <c r="D4976" s="611">
        <v>30.94</v>
      </c>
    </row>
    <row r="4977" spans="1:4" ht="38.25" x14ac:dyDescent="0.2">
      <c r="A4977" s="608">
        <v>94327</v>
      </c>
      <c r="B4977" s="609" t="s">
        <v>2756</v>
      </c>
      <c r="C4977" s="610" t="s">
        <v>35</v>
      </c>
      <c r="D4977" s="611">
        <v>76.38</v>
      </c>
    </row>
    <row r="4978" spans="1:4" ht="38.25" x14ac:dyDescent="0.2">
      <c r="A4978" s="608">
        <v>94328</v>
      </c>
      <c r="B4978" s="609" t="s">
        <v>2757</v>
      </c>
      <c r="C4978" s="610" t="s">
        <v>35</v>
      </c>
      <c r="D4978" s="611">
        <v>74.25</v>
      </c>
    </row>
    <row r="4979" spans="1:4" ht="38.25" x14ac:dyDescent="0.2">
      <c r="A4979" s="608">
        <v>94329</v>
      </c>
      <c r="B4979" s="609" t="s">
        <v>2758</v>
      </c>
      <c r="C4979" s="610" t="s">
        <v>35</v>
      </c>
      <c r="D4979" s="611">
        <v>71.52</v>
      </c>
    </row>
    <row r="4980" spans="1:4" ht="38.25" x14ac:dyDescent="0.2">
      <c r="A4980" s="608">
        <v>94330</v>
      </c>
      <c r="B4980" s="609" t="s">
        <v>2759</v>
      </c>
      <c r="C4980" s="610" t="s">
        <v>35</v>
      </c>
      <c r="D4980" s="611">
        <v>72.150000000000006</v>
      </c>
    </row>
    <row r="4981" spans="1:4" ht="38.25" x14ac:dyDescent="0.2">
      <c r="A4981" s="608">
        <v>94331</v>
      </c>
      <c r="B4981" s="609" t="s">
        <v>2760</v>
      </c>
      <c r="C4981" s="610" t="s">
        <v>35</v>
      </c>
      <c r="D4981" s="611">
        <v>70.459999999999994</v>
      </c>
    </row>
    <row r="4982" spans="1:4" ht="38.25" x14ac:dyDescent="0.2">
      <c r="A4982" s="608">
        <v>94332</v>
      </c>
      <c r="B4982" s="609" t="s">
        <v>2761</v>
      </c>
      <c r="C4982" s="610" t="s">
        <v>35</v>
      </c>
      <c r="D4982" s="611">
        <v>71.239999999999995</v>
      </c>
    </row>
    <row r="4983" spans="1:4" ht="38.25" x14ac:dyDescent="0.2">
      <c r="A4983" s="608">
        <v>94333</v>
      </c>
      <c r="B4983" s="609" t="s">
        <v>2762</v>
      </c>
      <c r="C4983" s="610" t="s">
        <v>35</v>
      </c>
      <c r="D4983" s="611">
        <v>69.92</v>
      </c>
    </row>
    <row r="4984" spans="1:4" ht="38.25" x14ac:dyDescent="0.2">
      <c r="A4984" s="608">
        <v>94338</v>
      </c>
      <c r="B4984" s="609" t="s">
        <v>605</v>
      </c>
      <c r="C4984" s="610" t="s">
        <v>35</v>
      </c>
      <c r="D4984" s="611">
        <v>80.28</v>
      </c>
    </row>
    <row r="4985" spans="1:4" ht="38.25" x14ac:dyDescent="0.2">
      <c r="A4985" s="608">
        <v>94339</v>
      </c>
      <c r="B4985" s="609" t="s">
        <v>2763</v>
      </c>
      <c r="C4985" s="610" t="s">
        <v>35</v>
      </c>
      <c r="D4985" s="611">
        <v>75.400000000000006</v>
      </c>
    </row>
    <row r="4986" spans="1:4" ht="38.25" x14ac:dyDescent="0.2">
      <c r="A4986" s="608">
        <v>94340</v>
      </c>
      <c r="B4986" s="609" t="s">
        <v>606</v>
      </c>
      <c r="C4986" s="610" t="s">
        <v>35</v>
      </c>
      <c r="D4986" s="611">
        <v>73.25</v>
      </c>
    </row>
    <row r="4987" spans="1:4" ht="38.25" x14ac:dyDescent="0.2">
      <c r="A4987" s="608">
        <v>94341</v>
      </c>
      <c r="B4987" s="609" t="s">
        <v>2764</v>
      </c>
      <c r="C4987" s="610" t="s">
        <v>35</v>
      </c>
      <c r="D4987" s="611">
        <v>70.47</v>
      </c>
    </row>
    <row r="4988" spans="1:4" ht="25.5" x14ac:dyDescent="0.2">
      <c r="A4988" s="608">
        <v>94342</v>
      </c>
      <c r="B4988" s="609" t="s">
        <v>607</v>
      </c>
      <c r="C4988" s="610" t="s">
        <v>35</v>
      </c>
      <c r="D4988" s="611">
        <v>83.14</v>
      </c>
    </row>
    <row r="4989" spans="1:4" ht="38.25" x14ac:dyDescent="0.2">
      <c r="A4989" s="608">
        <v>96385</v>
      </c>
      <c r="B4989" s="609" t="s">
        <v>10015</v>
      </c>
      <c r="C4989" s="610" t="s">
        <v>35</v>
      </c>
      <c r="D4989" s="611">
        <v>6.06</v>
      </c>
    </row>
    <row r="4990" spans="1:4" ht="25.5" x14ac:dyDescent="0.2">
      <c r="A4990" s="608">
        <v>96386</v>
      </c>
      <c r="B4990" s="609" t="s">
        <v>10016</v>
      </c>
      <c r="C4990" s="610" t="s">
        <v>35</v>
      </c>
      <c r="D4990" s="611">
        <v>4.4000000000000004</v>
      </c>
    </row>
    <row r="4991" spans="1:4" ht="51" x14ac:dyDescent="0.2">
      <c r="A4991" s="608">
        <v>93360</v>
      </c>
      <c r="B4991" s="609" t="s">
        <v>4465</v>
      </c>
      <c r="C4991" s="610" t="s">
        <v>35</v>
      </c>
      <c r="D4991" s="611">
        <v>12.52</v>
      </c>
    </row>
    <row r="4992" spans="1:4" ht="51" x14ac:dyDescent="0.2">
      <c r="A4992" s="608">
        <v>93361</v>
      </c>
      <c r="B4992" s="609" t="s">
        <v>4466</v>
      </c>
      <c r="C4992" s="610" t="s">
        <v>35</v>
      </c>
      <c r="D4992" s="611">
        <v>10.45</v>
      </c>
    </row>
    <row r="4993" spans="1:4" ht="51" x14ac:dyDescent="0.2">
      <c r="A4993" s="608">
        <v>93362</v>
      </c>
      <c r="B4993" s="609" t="s">
        <v>4467</v>
      </c>
      <c r="C4993" s="610" t="s">
        <v>35</v>
      </c>
      <c r="D4993" s="611">
        <v>7.68</v>
      </c>
    </row>
    <row r="4994" spans="1:4" ht="51" x14ac:dyDescent="0.2">
      <c r="A4994" s="608">
        <v>93363</v>
      </c>
      <c r="B4994" s="609" t="s">
        <v>4468</v>
      </c>
      <c r="C4994" s="610" t="s">
        <v>35</v>
      </c>
      <c r="D4994" s="611">
        <v>8.3000000000000007</v>
      </c>
    </row>
    <row r="4995" spans="1:4" ht="51" x14ac:dyDescent="0.2">
      <c r="A4995" s="608">
        <v>93364</v>
      </c>
      <c r="B4995" s="609" t="s">
        <v>2665</v>
      </c>
      <c r="C4995" s="610" t="s">
        <v>35</v>
      </c>
      <c r="D4995" s="611">
        <v>6.6</v>
      </c>
    </row>
    <row r="4996" spans="1:4" ht="51" x14ac:dyDescent="0.2">
      <c r="A4996" s="608">
        <v>93365</v>
      </c>
      <c r="B4996" s="609" t="s">
        <v>4469</v>
      </c>
      <c r="C4996" s="610" t="s">
        <v>35</v>
      </c>
      <c r="D4996" s="611">
        <v>7.33</v>
      </c>
    </row>
    <row r="4997" spans="1:4" ht="51" x14ac:dyDescent="0.2">
      <c r="A4997" s="608">
        <v>93366</v>
      </c>
      <c r="B4997" s="609" t="s">
        <v>4470</v>
      </c>
      <c r="C4997" s="610" t="s">
        <v>35</v>
      </c>
      <c r="D4997" s="611">
        <v>6.07</v>
      </c>
    </row>
    <row r="4998" spans="1:4" ht="51" x14ac:dyDescent="0.2">
      <c r="A4998" s="608">
        <v>93367</v>
      </c>
      <c r="B4998" s="609" t="s">
        <v>4471</v>
      </c>
      <c r="C4998" s="610" t="s">
        <v>35</v>
      </c>
      <c r="D4998" s="611">
        <v>11.69</v>
      </c>
    </row>
    <row r="4999" spans="1:4" ht="51" x14ac:dyDescent="0.2">
      <c r="A4999" s="608">
        <v>93368</v>
      </c>
      <c r="B4999" s="609" t="s">
        <v>4472</v>
      </c>
      <c r="C4999" s="610" t="s">
        <v>35</v>
      </c>
      <c r="D4999" s="611">
        <v>9.57</v>
      </c>
    </row>
    <row r="5000" spans="1:4" ht="51" x14ac:dyDescent="0.2">
      <c r="A5000" s="608">
        <v>93369</v>
      </c>
      <c r="B5000" s="609" t="s">
        <v>2666</v>
      </c>
      <c r="C5000" s="610" t="s">
        <v>35</v>
      </c>
      <c r="D5000" s="611">
        <v>6.84</v>
      </c>
    </row>
    <row r="5001" spans="1:4" ht="51" x14ac:dyDescent="0.2">
      <c r="A5001" s="608">
        <v>93370</v>
      </c>
      <c r="B5001" s="609" t="s">
        <v>4473</v>
      </c>
      <c r="C5001" s="610" t="s">
        <v>35</v>
      </c>
      <c r="D5001" s="611">
        <v>7.47</v>
      </c>
    </row>
    <row r="5002" spans="1:4" ht="51" x14ac:dyDescent="0.2">
      <c r="A5002" s="608">
        <v>93371</v>
      </c>
      <c r="B5002" s="609" t="s">
        <v>2667</v>
      </c>
      <c r="C5002" s="610" t="s">
        <v>35</v>
      </c>
      <c r="D5002" s="611">
        <v>5.78</v>
      </c>
    </row>
    <row r="5003" spans="1:4" ht="51" x14ac:dyDescent="0.2">
      <c r="A5003" s="608">
        <v>93372</v>
      </c>
      <c r="B5003" s="609" t="s">
        <v>4474</v>
      </c>
      <c r="C5003" s="610" t="s">
        <v>35</v>
      </c>
      <c r="D5003" s="611">
        <v>6.56</v>
      </c>
    </row>
    <row r="5004" spans="1:4" ht="51" x14ac:dyDescent="0.2">
      <c r="A5004" s="608">
        <v>93373</v>
      </c>
      <c r="B5004" s="609" t="s">
        <v>2668</v>
      </c>
      <c r="C5004" s="610" t="s">
        <v>35</v>
      </c>
      <c r="D5004" s="611">
        <v>5.25</v>
      </c>
    </row>
    <row r="5005" spans="1:4" ht="51" x14ac:dyDescent="0.2">
      <c r="A5005" s="608">
        <v>93374</v>
      </c>
      <c r="B5005" s="609" t="s">
        <v>2669</v>
      </c>
      <c r="C5005" s="610" t="s">
        <v>35</v>
      </c>
      <c r="D5005" s="611">
        <v>14.41</v>
      </c>
    </row>
    <row r="5006" spans="1:4" ht="51" x14ac:dyDescent="0.2">
      <c r="A5006" s="608">
        <v>93375</v>
      </c>
      <c r="B5006" s="609" t="s">
        <v>4475</v>
      </c>
      <c r="C5006" s="610" t="s">
        <v>35</v>
      </c>
      <c r="D5006" s="611">
        <v>11.11</v>
      </c>
    </row>
    <row r="5007" spans="1:4" ht="51" x14ac:dyDescent="0.2">
      <c r="A5007" s="608">
        <v>93376</v>
      </c>
      <c r="B5007" s="609" t="s">
        <v>4476</v>
      </c>
      <c r="C5007" s="610" t="s">
        <v>35</v>
      </c>
      <c r="D5007" s="611">
        <v>9.1300000000000008</v>
      </c>
    </row>
    <row r="5008" spans="1:4" ht="51" x14ac:dyDescent="0.2">
      <c r="A5008" s="608">
        <v>93377</v>
      </c>
      <c r="B5008" s="609" t="s">
        <v>2670</v>
      </c>
      <c r="C5008" s="610" t="s">
        <v>35</v>
      </c>
      <c r="D5008" s="611">
        <v>6.2</v>
      </c>
    </row>
    <row r="5009" spans="1:4" ht="51" x14ac:dyDescent="0.2">
      <c r="A5009" s="608">
        <v>93378</v>
      </c>
      <c r="B5009" s="609" t="s">
        <v>4477</v>
      </c>
      <c r="C5009" s="610" t="s">
        <v>35</v>
      </c>
      <c r="D5009" s="611">
        <v>13.45</v>
      </c>
    </row>
    <row r="5010" spans="1:4" ht="51" x14ac:dyDescent="0.2">
      <c r="A5010" s="608">
        <v>93379</v>
      </c>
      <c r="B5010" s="609" t="s">
        <v>4478</v>
      </c>
      <c r="C5010" s="610" t="s">
        <v>35</v>
      </c>
      <c r="D5010" s="611">
        <v>10.38</v>
      </c>
    </row>
    <row r="5011" spans="1:4" ht="51" x14ac:dyDescent="0.2">
      <c r="A5011" s="608">
        <v>93380</v>
      </c>
      <c r="B5011" s="609" t="s">
        <v>4479</v>
      </c>
      <c r="C5011" s="610" t="s">
        <v>35</v>
      </c>
      <c r="D5011" s="611">
        <v>8.56</v>
      </c>
    </row>
    <row r="5012" spans="1:4" ht="51" x14ac:dyDescent="0.2">
      <c r="A5012" s="608">
        <v>93381</v>
      </c>
      <c r="B5012" s="609" t="s">
        <v>2671</v>
      </c>
      <c r="C5012" s="610" t="s">
        <v>35</v>
      </c>
      <c r="D5012" s="611">
        <v>5.79</v>
      </c>
    </row>
    <row r="5013" spans="1:4" x14ac:dyDescent="0.2">
      <c r="A5013" s="608">
        <v>93382</v>
      </c>
      <c r="B5013" s="609" t="s">
        <v>13025</v>
      </c>
      <c r="C5013" s="610" t="s">
        <v>35</v>
      </c>
      <c r="D5013" s="611">
        <v>18.46</v>
      </c>
    </row>
    <row r="5014" spans="1:4" x14ac:dyDescent="0.2">
      <c r="A5014" s="608">
        <v>96995</v>
      </c>
      <c r="B5014" s="609" t="s">
        <v>3695</v>
      </c>
      <c r="C5014" s="610" t="s">
        <v>35</v>
      </c>
      <c r="D5014" s="611">
        <v>31.99</v>
      </c>
    </row>
    <row r="5015" spans="1:4" ht="25.5" x14ac:dyDescent="0.2">
      <c r="A5015" s="608">
        <v>97916</v>
      </c>
      <c r="B5015" s="609" t="s">
        <v>10767</v>
      </c>
      <c r="C5015" s="610" t="s">
        <v>111</v>
      </c>
      <c r="D5015" s="611">
        <v>1.4</v>
      </c>
    </row>
    <row r="5016" spans="1:4" ht="25.5" x14ac:dyDescent="0.2">
      <c r="A5016" s="608">
        <v>97917</v>
      </c>
      <c r="B5016" s="609" t="s">
        <v>10768</v>
      </c>
      <c r="C5016" s="610" t="s">
        <v>111</v>
      </c>
      <c r="D5016" s="611">
        <v>1.21</v>
      </c>
    </row>
    <row r="5017" spans="1:4" ht="25.5" x14ac:dyDescent="0.2">
      <c r="A5017" s="608">
        <v>97918</v>
      </c>
      <c r="B5017" s="609" t="s">
        <v>10769</v>
      </c>
      <c r="C5017" s="610" t="s">
        <v>111</v>
      </c>
      <c r="D5017" s="611">
        <v>1.1100000000000001</v>
      </c>
    </row>
    <row r="5018" spans="1:4" ht="38.25" x14ac:dyDescent="0.2">
      <c r="A5018" s="608">
        <v>97919</v>
      </c>
      <c r="B5018" s="609" t="s">
        <v>10770</v>
      </c>
      <c r="C5018" s="610" t="s">
        <v>111</v>
      </c>
      <c r="D5018" s="611">
        <v>0.43</v>
      </c>
    </row>
    <row r="5019" spans="1:4" ht="25.5" x14ac:dyDescent="0.2">
      <c r="A5019" s="608">
        <v>101616</v>
      </c>
      <c r="B5019" s="609" t="s">
        <v>11714</v>
      </c>
      <c r="C5019" s="610" t="s">
        <v>54</v>
      </c>
      <c r="D5019" s="611">
        <v>3.85</v>
      </c>
    </row>
    <row r="5020" spans="1:4" ht="25.5" x14ac:dyDescent="0.2">
      <c r="A5020" s="608">
        <v>101617</v>
      </c>
      <c r="B5020" s="609" t="s">
        <v>11715</v>
      </c>
      <c r="C5020" s="610" t="s">
        <v>54</v>
      </c>
      <c r="D5020" s="611">
        <v>1.91</v>
      </c>
    </row>
    <row r="5021" spans="1:4" ht="25.5" x14ac:dyDescent="0.2">
      <c r="A5021" s="608">
        <v>101618</v>
      </c>
      <c r="B5021" s="609" t="s">
        <v>11716</v>
      </c>
      <c r="C5021" s="610" t="s">
        <v>35</v>
      </c>
      <c r="D5021" s="611">
        <v>145.88</v>
      </c>
    </row>
    <row r="5022" spans="1:4" ht="25.5" x14ac:dyDescent="0.2">
      <c r="A5022" s="608">
        <v>101619</v>
      </c>
      <c r="B5022" s="609" t="s">
        <v>11717</v>
      </c>
      <c r="C5022" s="610" t="s">
        <v>35</v>
      </c>
      <c r="D5022" s="611">
        <v>195</v>
      </c>
    </row>
    <row r="5023" spans="1:4" ht="25.5" x14ac:dyDescent="0.2">
      <c r="A5023" s="608">
        <v>101620</v>
      </c>
      <c r="B5023" s="609" t="s">
        <v>11718</v>
      </c>
      <c r="C5023" s="610" t="s">
        <v>35</v>
      </c>
      <c r="D5023" s="611">
        <v>130.53</v>
      </c>
    </row>
    <row r="5024" spans="1:4" ht="25.5" x14ac:dyDescent="0.2">
      <c r="A5024" s="608">
        <v>101621</v>
      </c>
      <c r="B5024" s="609" t="s">
        <v>11719</v>
      </c>
      <c r="C5024" s="610" t="s">
        <v>35</v>
      </c>
      <c r="D5024" s="611">
        <v>179.64</v>
      </c>
    </row>
    <row r="5025" spans="1:4" ht="25.5" x14ac:dyDescent="0.2">
      <c r="A5025" s="608">
        <v>101622</v>
      </c>
      <c r="B5025" s="609" t="s">
        <v>11720</v>
      </c>
      <c r="C5025" s="610" t="s">
        <v>35</v>
      </c>
      <c r="D5025" s="611">
        <v>124.57</v>
      </c>
    </row>
    <row r="5026" spans="1:4" ht="25.5" x14ac:dyDescent="0.2">
      <c r="A5026" s="608">
        <v>101623</v>
      </c>
      <c r="B5026" s="609" t="s">
        <v>11721</v>
      </c>
      <c r="C5026" s="610" t="s">
        <v>35</v>
      </c>
      <c r="D5026" s="611">
        <v>168.72</v>
      </c>
    </row>
    <row r="5027" spans="1:4" ht="25.5" x14ac:dyDescent="0.2">
      <c r="A5027" s="608">
        <v>101624</v>
      </c>
      <c r="B5027" s="609" t="s">
        <v>11722</v>
      </c>
      <c r="C5027" s="610" t="s">
        <v>35</v>
      </c>
      <c r="D5027" s="611">
        <v>142.68</v>
      </c>
    </row>
    <row r="5028" spans="1:4" ht="25.5" x14ac:dyDescent="0.2">
      <c r="A5028" s="608">
        <v>101625</v>
      </c>
      <c r="B5028" s="609" t="s">
        <v>11723</v>
      </c>
      <c r="C5028" s="610" t="s">
        <v>35</v>
      </c>
      <c r="D5028" s="611">
        <v>101.85</v>
      </c>
    </row>
    <row r="5029" spans="1:4" ht="25.5" x14ac:dyDescent="0.2">
      <c r="A5029" s="608">
        <v>95606</v>
      </c>
      <c r="B5029" s="609" t="s">
        <v>3152</v>
      </c>
      <c r="C5029" s="610" t="s">
        <v>35</v>
      </c>
      <c r="D5029" s="611">
        <v>1.3</v>
      </c>
    </row>
    <row r="5030" spans="1:4" ht="51" x14ac:dyDescent="0.2">
      <c r="A5030" s="608">
        <v>87471</v>
      </c>
      <c r="B5030" s="609" t="s">
        <v>1035</v>
      </c>
      <c r="C5030" s="610" t="s">
        <v>54</v>
      </c>
      <c r="D5030" s="611">
        <v>49.82</v>
      </c>
    </row>
    <row r="5031" spans="1:4" ht="51" x14ac:dyDescent="0.2">
      <c r="A5031" s="608">
        <v>87472</v>
      </c>
      <c r="B5031" s="609" t="s">
        <v>1036</v>
      </c>
      <c r="C5031" s="610" t="s">
        <v>54</v>
      </c>
      <c r="D5031" s="611">
        <v>50.73</v>
      </c>
    </row>
    <row r="5032" spans="1:4" ht="51" x14ac:dyDescent="0.2">
      <c r="A5032" s="608">
        <v>87473</v>
      </c>
      <c r="B5032" s="609" t="s">
        <v>1037</v>
      </c>
      <c r="C5032" s="610" t="s">
        <v>54</v>
      </c>
      <c r="D5032" s="611">
        <v>66.11</v>
      </c>
    </row>
    <row r="5033" spans="1:4" ht="51" x14ac:dyDescent="0.2">
      <c r="A5033" s="608">
        <v>87474</v>
      </c>
      <c r="B5033" s="609" t="s">
        <v>1038</v>
      </c>
      <c r="C5033" s="610" t="s">
        <v>54</v>
      </c>
      <c r="D5033" s="611">
        <v>67.150000000000006</v>
      </c>
    </row>
    <row r="5034" spans="1:4" ht="51" x14ac:dyDescent="0.2">
      <c r="A5034" s="608">
        <v>87475</v>
      </c>
      <c r="B5034" s="609" t="s">
        <v>1039</v>
      </c>
      <c r="C5034" s="610" t="s">
        <v>54</v>
      </c>
      <c r="D5034" s="611">
        <v>80.989999999999995</v>
      </c>
    </row>
    <row r="5035" spans="1:4" ht="51" x14ac:dyDescent="0.2">
      <c r="A5035" s="608">
        <v>87476</v>
      </c>
      <c r="B5035" s="609" t="s">
        <v>1040</v>
      </c>
      <c r="C5035" s="610" t="s">
        <v>54</v>
      </c>
      <c r="D5035" s="611">
        <v>82.2</v>
      </c>
    </row>
    <row r="5036" spans="1:4" ht="51" x14ac:dyDescent="0.2">
      <c r="A5036" s="608">
        <v>87477</v>
      </c>
      <c r="B5036" s="609" t="s">
        <v>1041</v>
      </c>
      <c r="C5036" s="610" t="s">
        <v>54</v>
      </c>
      <c r="D5036" s="611">
        <v>46.2</v>
      </c>
    </row>
    <row r="5037" spans="1:4" ht="51" x14ac:dyDescent="0.2">
      <c r="A5037" s="608">
        <v>87478</v>
      </c>
      <c r="B5037" s="609" t="s">
        <v>1042</v>
      </c>
      <c r="C5037" s="610" t="s">
        <v>54</v>
      </c>
      <c r="D5037" s="611">
        <v>47.11</v>
      </c>
    </row>
    <row r="5038" spans="1:4" ht="51" x14ac:dyDescent="0.2">
      <c r="A5038" s="608">
        <v>87479</v>
      </c>
      <c r="B5038" s="609" t="s">
        <v>1043</v>
      </c>
      <c r="C5038" s="610" t="s">
        <v>54</v>
      </c>
      <c r="D5038" s="611">
        <v>61.81</v>
      </c>
    </row>
    <row r="5039" spans="1:4" ht="51" x14ac:dyDescent="0.2">
      <c r="A5039" s="608">
        <v>87480</v>
      </c>
      <c r="B5039" s="609" t="s">
        <v>1044</v>
      </c>
      <c r="C5039" s="610" t="s">
        <v>54</v>
      </c>
      <c r="D5039" s="611">
        <v>62.85</v>
      </c>
    </row>
    <row r="5040" spans="1:4" ht="51" x14ac:dyDescent="0.2">
      <c r="A5040" s="608">
        <v>87481</v>
      </c>
      <c r="B5040" s="609" t="s">
        <v>1045</v>
      </c>
      <c r="C5040" s="610" t="s">
        <v>54</v>
      </c>
      <c r="D5040" s="611">
        <v>75.8</v>
      </c>
    </row>
    <row r="5041" spans="1:4" ht="51" x14ac:dyDescent="0.2">
      <c r="A5041" s="608">
        <v>87482</v>
      </c>
      <c r="B5041" s="609" t="s">
        <v>1046</v>
      </c>
      <c r="C5041" s="610" t="s">
        <v>54</v>
      </c>
      <c r="D5041" s="611">
        <v>77.010000000000005</v>
      </c>
    </row>
    <row r="5042" spans="1:4" ht="51" x14ac:dyDescent="0.2">
      <c r="A5042" s="608">
        <v>87483</v>
      </c>
      <c r="B5042" s="609" t="s">
        <v>1047</v>
      </c>
      <c r="C5042" s="610" t="s">
        <v>54</v>
      </c>
      <c r="D5042" s="611">
        <v>55.07</v>
      </c>
    </row>
    <row r="5043" spans="1:4" ht="51" x14ac:dyDescent="0.2">
      <c r="A5043" s="608">
        <v>87484</v>
      </c>
      <c r="B5043" s="609" t="s">
        <v>1048</v>
      </c>
      <c r="C5043" s="610" t="s">
        <v>54</v>
      </c>
      <c r="D5043" s="611">
        <v>55.98</v>
      </c>
    </row>
    <row r="5044" spans="1:4" ht="51" x14ac:dyDescent="0.2">
      <c r="A5044" s="608">
        <v>87485</v>
      </c>
      <c r="B5044" s="609" t="s">
        <v>1049</v>
      </c>
      <c r="C5044" s="610" t="s">
        <v>54</v>
      </c>
      <c r="D5044" s="611">
        <v>71.52</v>
      </c>
    </row>
    <row r="5045" spans="1:4" ht="51" x14ac:dyDescent="0.2">
      <c r="A5045" s="608">
        <v>87487</v>
      </c>
      <c r="B5045" s="609" t="s">
        <v>1050</v>
      </c>
      <c r="C5045" s="610" t="s">
        <v>54</v>
      </c>
      <c r="D5045" s="611">
        <v>86.34</v>
      </c>
    </row>
    <row r="5046" spans="1:4" ht="51" x14ac:dyDescent="0.2">
      <c r="A5046" s="608">
        <v>87488</v>
      </c>
      <c r="B5046" s="609" t="s">
        <v>1051</v>
      </c>
      <c r="C5046" s="610" t="s">
        <v>54</v>
      </c>
      <c r="D5046" s="611">
        <v>87.55</v>
      </c>
    </row>
    <row r="5047" spans="1:4" ht="51" x14ac:dyDescent="0.2">
      <c r="A5047" s="608">
        <v>87489</v>
      </c>
      <c r="B5047" s="609" t="s">
        <v>1052</v>
      </c>
      <c r="C5047" s="610" t="s">
        <v>54</v>
      </c>
      <c r="D5047" s="611">
        <v>49.35</v>
      </c>
    </row>
    <row r="5048" spans="1:4" ht="51" x14ac:dyDescent="0.2">
      <c r="A5048" s="608">
        <v>87490</v>
      </c>
      <c r="B5048" s="609" t="s">
        <v>1053</v>
      </c>
      <c r="C5048" s="610" t="s">
        <v>54</v>
      </c>
      <c r="D5048" s="611">
        <v>50.26</v>
      </c>
    </row>
    <row r="5049" spans="1:4" ht="51" x14ac:dyDescent="0.2">
      <c r="A5049" s="608">
        <v>87491</v>
      </c>
      <c r="B5049" s="609" t="s">
        <v>1054</v>
      </c>
      <c r="C5049" s="610" t="s">
        <v>54</v>
      </c>
      <c r="D5049" s="611">
        <v>65.11</v>
      </c>
    </row>
    <row r="5050" spans="1:4" ht="51" x14ac:dyDescent="0.2">
      <c r="A5050" s="608">
        <v>87492</v>
      </c>
      <c r="B5050" s="609" t="s">
        <v>1055</v>
      </c>
      <c r="C5050" s="610" t="s">
        <v>54</v>
      </c>
      <c r="D5050" s="611">
        <v>66.150000000000006</v>
      </c>
    </row>
    <row r="5051" spans="1:4" ht="51" x14ac:dyDescent="0.2">
      <c r="A5051" s="608">
        <v>87493</v>
      </c>
      <c r="B5051" s="609" t="s">
        <v>1056</v>
      </c>
      <c r="C5051" s="610" t="s">
        <v>54</v>
      </c>
      <c r="D5051" s="611">
        <v>79.28</v>
      </c>
    </row>
    <row r="5052" spans="1:4" ht="51" x14ac:dyDescent="0.2">
      <c r="A5052" s="608">
        <v>87494</v>
      </c>
      <c r="B5052" s="609" t="s">
        <v>1057</v>
      </c>
      <c r="C5052" s="610" t="s">
        <v>54</v>
      </c>
      <c r="D5052" s="611">
        <v>80.489999999999995</v>
      </c>
    </row>
    <row r="5053" spans="1:4" ht="51" x14ac:dyDescent="0.2">
      <c r="A5053" s="608">
        <v>87495</v>
      </c>
      <c r="B5053" s="609" t="s">
        <v>1058</v>
      </c>
      <c r="C5053" s="610" t="s">
        <v>54</v>
      </c>
      <c r="D5053" s="611">
        <v>69.58</v>
      </c>
    </row>
    <row r="5054" spans="1:4" ht="51" x14ac:dyDescent="0.2">
      <c r="A5054" s="608">
        <v>87496</v>
      </c>
      <c r="B5054" s="609" t="s">
        <v>1059</v>
      </c>
      <c r="C5054" s="610" t="s">
        <v>54</v>
      </c>
      <c r="D5054" s="611">
        <v>70.44</v>
      </c>
    </row>
    <row r="5055" spans="1:4" ht="51" x14ac:dyDescent="0.2">
      <c r="A5055" s="608">
        <v>87497</v>
      </c>
      <c r="B5055" s="609" t="s">
        <v>1060</v>
      </c>
      <c r="C5055" s="610" t="s">
        <v>54</v>
      </c>
      <c r="D5055" s="611">
        <v>73.3</v>
      </c>
    </row>
    <row r="5056" spans="1:4" ht="51" x14ac:dyDescent="0.2">
      <c r="A5056" s="608">
        <v>87498</v>
      </c>
      <c r="B5056" s="609" t="s">
        <v>1061</v>
      </c>
      <c r="C5056" s="610" t="s">
        <v>54</v>
      </c>
      <c r="D5056" s="611">
        <v>74.39</v>
      </c>
    </row>
    <row r="5057" spans="1:4" ht="51" x14ac:dyDescent="0.2">
      <c r="A5057" s="608">
        <v>87499</v>
      </c>
      <c r="B5057" s="609" t="s">
        <v>1062</v>
      </c>
      <c r="C5057" s="610" t="s">
        <v>54</v>
      </c>
      <c r="D5057" s="611">
        <v>81.12</v>
      </c>
    </row>
    <row r="5058" spans="1:4" ht="51" x14ac:dyDescent="0.2">
      <c r="A5058" s="608">
        <v>87500</v>
      </c>
      <c r="B5058" s="609" t="s">
        <v>1063</v>
      </c>
      <c r="C5058" s="610" t="s">
        <v>54</v>
      </c>
      <c r="D5058" s="611">
        <v>82.05</v>
      </c>
    </row>
    <row r="5059" spans="1:4" ht="51" x14ac:dyDescent="0.2">
      <c r="A5059" s="608">
        <v>87501</v>
      </c>
      <c r="B5059" s="609" t="s">
        <v>1064</v>
      </c>
      <c r="C5059" s="610" t="s">
        <v>54</v>
      </c>
      <c r="D5059" s="611">
        <v>125.77</v>
      </c>
    </row>
    <row r="5060" spans="1:4" ht="51" x14ac:dyDescent="0.2">
      <c r="A5060" s="608">
        <v>87502</v>
      </c>
      <c r="B5060" s="609" t="s">
        <v>1065</v>
      </c>
      <c r="C5060" s="610" t="s">
        <v>54</v>
      </c>
      <c r="D5060" s="611">
        <v>126.95</v>
      </c>
    </row>
    <row r="5061" spans="1:4" ht="51" x14ac:dyDescent="0.2">
      <c r="A5061" s="608">
        <v>87503</v>
      </c>
      <c r="B5061" s="609" t="s">
        <v>1066</v>
      </c>
      <c r="C5061" s="610" t="s">
        <v>54</v>
      </c>
      <c r="D5061" s="611">
        <v>61.03</v>
      </c>
    </row>
    <row r="5062" spans="1:4" ht="51" x14ac:dyDescent="0.2">
      <c r="A5062" s="608">
        <v>87504</v>
      </c>
      <c r="B5062" s="609" t="s">
        <v>1067</v>
      </c>
      <c r="C5062" s="610" t="s">
        <v>54</v>
      </c>
      <c r="D5062" s="611">
        <v>61.89</v>
      </c>
    </row>
    <row r="5063" spans="1:4" ht="51" x14ac:dyDescent="0.2">
      <c r="A5063" s="608">
        <v>87505</v>
      </c>
      <c r="B5063" s="609" t="s">
        <v>1068</v>
      </c>
      <c r="C5063" s="610" t="s">
        <v>54</v>
      </c>
      <c r="D5063" s="611">
        <v>64.569999999999993</v>
      </c>
    </row>
    <row r="5064" spans="1:4" ht="51" x14ac:dyDescent="0.2">
      <c r="A5064" s="608">
        <v>87506</v>
      </c>
      <c r="B5064" s="609" t="s">
        <v>1069</v>
      </c>
      <c r="C5064" s="610" t="s">
        <v>54</v>
      </c>
      <c r="D5064" s="611">
        <v>65.66</v>
      </c>
    </row>
    <row r="5065" spans="1:4" ht="51" x14ac:dyDescent="0.2">
      <c r="A5065" s="608">
        <v>87507</v>
      </c>
      <c r="B5065" s="609" t="s">
        <v>1070</v>
      </c>
      <c r="C5065" s="610" t="s">
        <v>54</v>
      </c>
      <c r="D5065" s="611">
        <v>69.8</v>
      </c>
    </row>
    <row r="5066" spans="1:4" ht="51" x14ac:dyDescent="0.2">
      <c r="A5066" s="608">
        <v>87508</v>
      </c>
      <c r="B5066" s="609" t="s">
        <v>1071</v>
      </c>
      <c r="C5066" s="610" t="s">
        <v>54</v>
      </c>
      <c r="D5066" s="611">
        <v>70.73</v>
      </c>
    </row>
    <row r="5067" spans="1:4" ht="51" x14ac:dyDescent="0.2">
      <c r="A5067" s="608">
        <v>87509</v>
      </c>
      <c r="B5067" s="609" t="s">
        <v>1072</v>
      </c>
      <c r="C5067" s="610" t="s">
        <v>54</v>
      </c>
      <c r="D5067" s="611">
        <v>107.12</v>
      </c>
    </row>
    <row r="5068" spans="1:4" ht="51" x14ac:dyDescent="0.2">
      <c r="A5068" s="608">
        <v>87510</v>
      </c>
      <c r="B5068" s="609" t="s">
        <v>1073</v>
      </c>
      <c r="C5068" s="610" t="s">
        <v>54</v>
      </c>
      <c r="D5068" s="611">
        <v>108.3</v>
      </c>
    </row>
    <row r="5069" spans="1:4" ht="51" x14ac:dyDescent="0.2">
      <c r="A5069" s="608">
        <v>87511</v>
      </c>
      <c r="B5069" s="609" t="s">
        <v>1074</v>
      </c>
      <c r="C5069" s="610" t="s">
        <v>54</v>
      </c>
      <c r="D5069" s="611">
        <v>76.709999999999994</v>
      </c>
    </row>
    <row r="5070" spans="1:4" ht="51" x14ac:dyDescent="0.2">
      <c r="A5070" s="608">
        <v>87512</v>
      </c>
      <c r="B5070" s="609" t="s">
        <v>1075</v>
      </c>
      <c r="C5070" s="610" t="s">
        <v>54</v>
      </c>
      <c r="D5070" s="611">
        <v>77.569999999999993</v>
      </c>
    </row>
    <row r="5071" spans="1:4" ht="51" x14ac:dyDescent="0.2">
      <c r="A5071" s="608">
        <v>87513</v>
      </c>
      <c r="B5071" s="609" t="s">
        <v>1076</v>
      </c>
      <c r="C5071" s="610" t="s">
        <v>54</v>
      </c>
      <c r="D5071" s="611">
        <v>80.78</v>
      </c>
    </row>
    <row r="5072" spans="1:4" ht="51" x14ac:dyDescent="0.2">
      <c r="A5072" s="608">
        <v>87514</v>
      </c>
      <c r="B5072" s="609" t="s">
        <v>1077</v>
      </c>
      <c r="C5072" s="610" t="s">
        <v>54</v>
      </c>
      <c r="D5072" s="611">
        <v>81.87</v>
      </c>
    </row>
    <row r="5073" spans="1:4" ht="51" x14ac:dyDescent="0.2">
      <c r="A5073" s="608">
        <v>87515</v>
      </c>
      <c r="B5073" s="609" t="s">
        <v>1078</v>
      </c>
      <c r="C5073" s="610" t="s">
        <v>54</v>
      </c>
      <c r="D5073" s="611">
        <v>91.05</v>
      </c>
    </row>
    <row r="5074" spans="1:4" ht="51" x14ac:dyDescent="0.2">
      <c r="A5074" s="608">
        <v>87516</v>
      </c>
      <c r="B5074" s="609" t="s">
        <v>1079</v>
      </c>
      <c r="C5074" s="610" t="s">
        <v>54</v>
      </c>
      <c r="D5074" s="611">
        <v>91.98</v>
      </c>
    </row>
    <row r="5075" spans="1:4" ht="51" x14ac:dyDescent="0.2">
      <c r="A5075" s="608">
        <v>87517</v>
      </c>
      <c r="B5075" s="609" t="s">
        <v>1080</v>
      </c>
      <c r="C5075" s="610" t="s">
        <v>54</v>
      </c>
      <c r="D5075" s="611">
        <v>141.22</v>
      </c>
    </row>
    <row r="5076" spans="1:4" ht="51" x14ac:dyDescent="0.2">
      <c r="A5076" s="608">
        <v>87518</v>
      </c>
      <c r="B5076" s="609" t="s">
        <v>1081</v>
      </c>
      <c r="C5076" s="610" t="s">
        <v>54</v>
      </c>
      <c r="D5076" s="611">
        <v>142.4</v>
      </c>
    </row>
    <row r="5077" spans="1:4" ht="51" x14ac:dyDescent="0.2">
      <c r="A5077" s="608">
        <v>87519</v>
      </c>
      <c r="B5077" s="609" t="s">
        <v>1082</v>
      </c>
      <c r="C5077" s="610" t="s">
        <v>54</v>
      </c>
      <c r="D5077" s="611">
        <v>65.58</v>
      </c>
    </row>
    <row r="5078" spans="1:4" ht="51" x14ac:dyDescent="0.2">
      <c r="A5078" s="608">
        <v>87520</v>
      </c>
      <c r="B5078" s="609" t="s">
        <v>1083</v>
      </c>
      <c r="C5078" s="610" t="s">
        <v>54</v>
      </c>
      <c r="D5078" s="611">
        <v>66.44</v>
      </c>
    </row>
    <row r="5079" spans="1:4" ht="51" x14ac:dyDescent="0.2">
      <c r="A5079" s="608">
        <v>87521</v>
      </c>
      <c r="B5079" s="609" t="s">
        <v>1084</v>
      </c>
      <c r="C5079" s="610" t="s">
        <v>54</v>
      </c>
      <c r="D5079" s="611">
        <v>69.23</v>
      </c>
    </row>
    <row r="5080" spans="1:4" ht="51" x14ac:dyDescent="0.2">
      <c r="A5080" s="608">
        <v>87522</v>
      </c>
      <c r="B5080" s="609" t="s">
        <v>1085</v>
      </c>
      <c r="C5080" s="610" t="s">
        <v>54</v>
      </c>
      <c r="D5080" s="611">
        <v>70.319999999999993</v>
      </c>
    </row>
    <row r="5081" spans="1:4" ht="51" x14ac:dyDescent="0.2">
      <c r="A5081" s="608">
        <v>87523</v>
      </c>
      <c r="B5081" s="609" t="s">
        <v>1086</v>
      </c>
      <c r="C5081" s="610" t="s">
        <v>54</v>
      </c>
      <c r="D5081" s="611">
        <v>75.94</v>
      </c>
    </row>
    <row r="5082" spans="1:4" ht="51" x14ac:dyDescent="0.2">
      <c r="A5082" s="608">
        <v>87524</v>
      </c>
      <c r="B5082" s="609" t="s">
        <v>1087</v>
      </c>
      <c r="C5082" s="610" t="s">
        <v>54</v>
      </c>
      <c r="D5082" s="611">
        <v>76.87</v>
      </c>
    </row>
    <row r="5083" spans="1:4" ht="51" x14ac:dyDescent="0.2">
      <c r="A5083" s="608">
        <v>87525</v>
      </c>
      <c r="B5083" s="609" t="s">
        <v>1088</v>
      </c>
      <c r="C5083" s="610" t="s">
        <v>54</v>
      </c>
      <c r="D5083" s="611">
        <v>116.63</v>
      </c>
    </row>
    <row r="5084" spans="1:4" ht="51" x14ac:dyDescent="0.2">
      <c r="A5084" s="608">
        <v>87526</v>
      </c>
      <c r="B5084" s="609" t="s">
        <v>1089</v>
      </c>
      <c r="C5084" s="610" t="s">
        <v>54</v>
      </c>
      <c r="D5084" s="611">
        <v>117.81</v>
      </c>
    </row>
    <row r="5085" spans="1:4" ht="38.25" x14ac:dyDescent="0.2">
      <c r="A5085" s="608">
        <v>89043</v>
      </c>
      <c r="B5085" s="609" t="s">
        <v>1347</v>
      </c>
      <c r="C5085" s="610" t="s">
        <v>54</v>
      </c>
      <c r="D5085" s="611">
        <v>66.67</v>
      </c>
    </row>
    <row r="5086" spans="1:4" ht="51" x14ac:dyDescent="0.2">
      <c r="A5086" s="608">
        <v>89168</v>
      </c>
      <c r="B5086" s="609" t="s">
        <v>1355</v>
      </c>
      <c r="C5086" s="610" t="s">
        <v>54</v>
      </c>
      <c r="D5086" s="611">
        <v>68.31</v>
      </c>
    </row>
    <row r="5087" spans="1:4" ht="51" x14ac:dyDescent="0.2">
      <c r="A5087" s="608">
        <v>89977</v>
      </c>
      <c r="B5087" s="609" t="s">
        <v>1843</v>
      </c>
      <c r="C5087" s="610" t="s">
        <v>54</v>
      </c>
      <c r="D5087" s="611">
        <v>122.89</v>
      </c>
    </row>
    <row r="5088" spans="1:4" ht="51" x14ac:dyDescent="0.2">
      <c r="A5088" s="608">
        <v>90112</v>
      </c>
      <c r="B5088" s="609" t="s">
        <v>1878</v>
      </c>
      <c r="C5088" s="610" t="s">
        <v>54</v>
      </c>
      <c r="D5088" s="611">
        <v>72.56</v>
      </c>
    </row>
    <row r="5089" spans="1:4" ht="38.25" x14ac:dyDescent="0.2">
      <c r="A5089" s="608">
        <v>101159</v>
      </c>
      <c r="B5089" s="609" t="s">
        <v>10017</v>
      </c>
      <c r="C5089" s="610" t="s">
        <v>54</v>
      </c>
      <c r="D5089" s="611">
        <v>110.65</v>
      </c>
    </row>
    <row r="5090" spans="1:4" ht="51" x14ac:dyDescent="0.2">
      <c r="A5090" s="608">
        <v>89282</v>
      </c>
      <c r="B5090" s="609" t="s">
        <v>1405</v>
      </c>
      <c r="C5090" s="610" t="s">
        <v>54</v>
      </c>
      <c r="D5090" s="611">
        <v>65.81</v>
      </c>
    </row>
    <row r="5091" spans="1:4" ht="51" x14ac:dyDescent="0.2">
      <c r="A5091" s="608">
        <v>89283</v>
      </c>
      <c r="B5091" s="609" t="s">
        <v>1406</v>
      </c>
      <c r="C5091" s="610" t="s">
        <v>54</v>
      </c>
      <c r="D5091" s="611">
        <v>66.87</v>
      </c>
    </row>
    <row r="5092" spans="1:4" ht="51" x14ac:dyDescent="0.2">
      <c r="A5092" s="608">
        <v>89284</v>
      </c>
      <c r="B5092" s="609" t="s">
        <v>1407</v>
      </c>
      <c r="C5092" s="610" t="s">
        <v>54</v>
      </c>
      <c r="D5092" s="611">
        <v>61.1</v>
      </c>
    </row>
    <row r="5093" spans="1:4" ht="51" x14ac:dyDescent="0.2">
      <c r="A5093" s="608">
        <v>89285</v>
      </c>
      <c r="B5093" s="609" t="s">
        <v>1408</v>
      </c>
      <c r="C5093" s="610" t="s">
        <v>54</v>
      </c>
      <c r="D5093" s="611">
        <v>62.16</v>
      </c>
    </row>
    <row r="5094" spans="1:4" ht="51" x14ac:dyDescent="0.2">
      <c r="A5094" s="608">
        <v>89286</v>
      </c>
      <c r="B5094" s="609" t="s">
        <v>1409</v>
      </c>
      <c r="C5094" s="610" t="s">
        <v>54</v>
      </c>
      <c r="D5094" s="611">
        <v>69.66</v>
      </c>
    </row>
    <row r="5095" spans="1:4" ht="51" x14ac:dyDescent="0.2">
      <c r="A5095" s="608">
        <v>89287</v>
      </c>
      <c r="B5095" s="609" t="s">
        <v>1410</v>
      </c>
      <c r="C5095" s="610" t="s">
        <v>54</v>
      </c>
      <c r="D5095" s="611">
        <v>70.72</v>
      </c>
    </row>
    <row r="5096" spans="1:4" ht="51" x14ac:dyDescent="0.2">
      <c r="A5096" s="608">
        <v>89288</v>
      </c>
      <c r="B5096" s="609" t="s">
        <v>1411</v>
      </c>
      <c r="C5096" s="610" t="s">
        <v>54</v>
      </c>
      <c r="D5096" s="611">
        <v>63.3</v>
      </c>
    </row>
    <row r="5097" spans="1:4" ht="51" x14ac:dyDescent="0.2">
      <c r="A5097" s="608">
        <v>89289</v>
      </c>
      <c r="B5097" s="609" t="s">
        <v>1412</v>
      </c>
      <c r="C5097" s="610" t="s">
        <v>54</v>
      </c>
      <c r="D5097" s="611">
        <v>64.36</v>
      </c>
    </row>
    <row r="5098" spans="1:4" ht="51" x14ac:dyDescent="0.2">
      <c r="A5098" s="608">
        <v>89290</v>
      </c>
      <c r="B5098" s="609" t="s">
        <v>1413</v>
      </c>
      <c r="C5098" s="610" t="s">
        <v>54</v>
      </c>
      <c r="D5098" s="611">
        <v>73.180000000000007</v>
      </c>
    </row>
    <row r="5099" spans="1:4" ht="51" x14ac:dyDescent="0.2">
      <c r="A5099" s="608">
        <v>89291</v>
      </c>
      <c r="B5099" s="609" t="s">
        <v>1414</v>
      </c>
      <c r="C5099" s="610" t="s">
        <v>54</v>
      </c>
      <c r="D5099" s="611">
        <v>74.36</v>
      </c>
    </row>
    <row r="5100" spans="1:4" ht="51" x14ac:dyDescent="0.2">
      <c r="A5100" s="608">
        <v>89292</v>
      </c>
      <c r="B5100" s="609" t="s">
        <v>1415</v>
      </c>
      <c r="C5100" s="610" t="s">
        <v>54</v>
      </c>
      <c r="D5100" s="611">
        <v>68.430000000000007</v>
      </c>
    </row>
    <row r="5101" spans="1:4" ht="51" x14ac:dyDescent="0.2">
      <c r="A5101" s="608">
        <v>89293</v>
      </c>
      <c r="B5101" s="609" t="s">
        <v>1416</v>
      </c>
      <c r="C5101" s="610" t="s">
        <v>54</v>
      </c>
      <c r="D5101" s="611">
        <v>69.61</v>
      </c>
    </row>
    <row r="5102" spans="1:4" ht="51" x14ac:dyDescent="0.2">
      <c r="A5102" s="608">
        <v>89294</v>
      </c>
      <c r="B5102" s="609" t="s">
        <v>1417</v>
      </c>
      <c r="C5102" s="610" t="s">
        <v>54</v>
      </c>
      <c r="D5102" s="611">
        <v>78.73</v>
      </c>
    </row>
    <row r="5103" spans="1:4" ht="51" x14ac:dyDescent="0.2">
      <c r="A5103" s="608">
        <v>89295</v>
      </c>
      <c r="B5103" s="609" t="s">
        <v>1418</v>
      </c>
      <c r="C5103" s="610" t="s">
        <v>54</v>
      </c>
      <c r="D5103" s="611">
        <v>79.91</v>
      </c>
    </row>
    <row r="5104" spans="1:4" ht="51" x14ac:dyDescent="0.2">
      <c r="A5104" s="608">
        <v>89296</v>
      </c>
      <c r="B5104" s="609" t="s">
        <v>1419</v>
      </c>
      <c r="C5104" s="610" t="s">
        <v>54</v>
      </c>
      <c r="D5104" s="611">
        <v>71.400000000000006</v>
      </c>
    </row>
    <row r="5105" spans="1:4" ht="51" x14ac:dyDescent="0.2">
      <c r="A5105" s="608">
        <v>89297</v>
      </c>
      <c r="B5105" s="609" t="s">
        <v>1420</v>
      </c>
      <c r="C5105" s="610" t="s">
        <v>54</v>
      </c>
      <c r="D5105" s="611">
        <v>72.58</v>
      </c>
    </row>
    <row r="5106" spans="1:4" ht="51" x14ac:dyDescent="0.2">
      <c r="A5106" s="608">
        <v>89298</v>
      </c>
      <c r="B5106" s="609" t="s">
        <v>1421</v>
      </c>
      <c r="C5106" s="610" t="s">
        <v>54</v>
      </c>
      <c r="D5106" s="611">
        <v>74.48</v>
      </c>
    </row>
    <row r="5107" spans="1:4" ht="51" x14ac:dyDescent="0.2">
      <c r="A5107" s="608">
        <v>89299</v>
      </c>
      <c r="B5107" s="609" t="s">
        <v>1422</v>
      </c>
      <c r="C5107" s="610" t="s">
        <v>54</v>
      </c>
      <c r="D5107" s="611">
        <v>75.989999999999995</v>
      </c>
    </row>
    <row r="5108" spans="1:4" ht="51" x14ac:dyDescent="0.2">
      <c r="A5108" s="608">
        <v>89300</v>
      </c>
      <c r="B5108" s="609" t="s">
        <v>1423</v>
      </c>
      <c r="C5108" s="610" t="s">
        <v>54</v>
      </c>
      <c r="D5108" s="611">
        <v>69.78</v>
      </c>
    </row>
    <row r="5109" spans="1:4" ht="51" x14ac:dyDescent="0.2">
      <c r="A5109" s="608">
        <v>89301</v>
      </c>
      <c r="B5109" s="609" t="s">
        <v>1424</v>
      </c>
      <c r="C5109" s="610" t="s">
        <v>54</v>
      </c>
      <c r="D5109" s="611">
        <v>71.290000000000006</v>
      </c>
    </row>
    <row r="5110" spans="1:4" ht="51" x14ac:dyDescent="0.2">
      <c r="A5110" s="608">
        <v>89302</v>
      </c>
      <c r="B5110" s="609" t="s">
        <v>1425</v>
      </c>
      <c r="C5110" s="610" t="s">
        <v>54</v>
      </c>
      <c r="D5110" s="611">
        <v>80.81</v>
      </c>
    </row>
    <row r="5111" spans="1:4" ht="51" x14ac:dyDescent="0.2">
      <c r="A5111" s="608">
        <v>89303</v>
      </c>
      <c r="B5111" s="609" t="s">
        <v>1426</v>
      </c>
      <c r="C5111" s="610" t="s">
        <v>54</v>
      </c>
      <c r="D5111" s="611">
        <v>82.32</v>
      </c>
    </row>
    <row r="5112" spans="1:4" ht="51" x14ac:dyDescent="0.2">
      <c r="A5112" s="608">
        <v>89304</v>
      </c>
      <c r="B5112" s="609" t="s">
        <v>1427</v>
      </c>
      <c r="C5112" s="610" t="s">
        <v>54</v>
      </c>
      <c r="D5112" s="611">
        <v>73.510000000000005</v>
      </c>
    </row>
    <row r="5113" spans="1:4" ht="51" x14ac:dyDescent="0.2">
      <c r="A5113" s="608">
        <v>89305</v>
      </c>
      <c r="B5113" s="609" t="s">
        <v>1428</v>
      </c>
      <c r="C5113" s="610" t="s">
        <v>54</v>
      </c>
      <c r="D5113" s="611">
        <v>75.02</v>
      </c>
    </row>
    <row r="5114" spans="1:4" ht="51" x14ac:dyDescent="0.2">
      <c r="A5114" s="608">
        <v>89306</v>
      </c>
      <c r="B5114" s="609" t="s">
        <v>1429</v>
      </c>
      <c r="C5114" s="610" t="s">
        <v>54</v>
      </c>
      <c r="D5114" s="611">
        <v>82.09</v>
      </c>
    </row>
    <row r="5115" spans="1:4" ht="51" x14ac:dyDescent="0.2">
      <c r="A5115" s="608">
        <v>89307</v>
      </c>
      <c r="B5115" s="609" t="s">
        <v>1430</v>
      </c>
      <c r="C5115" s="610" t="s">
        <v>54</v>
      </c>
      <c r="D5115" s="611">
        <v>83.77</v>
      </c>
    </row>
    <row r="5116" spans="1:4" ht="51" x14ac:dyDescent="0.2">
      <c r="A5116" s="608">
        <v>89308</v>
      </c>
      <c r="B5116" s="609" t="s">
        <v>1431</v>
      </c>
      <c r="C5116" s="610" t="s">
        <v>54</v>
      </c>
      <c r="D5116" s="611">
        <v>77.33</v>
      </c>
    </row>
    <row r="5117" spans="1:4" ht="51" x14ac:dyDescent="0.2">
      <c r="A5117" s="608">
        <v>89309</v>
      </c>
      <c r="B5117" s="609" t="s">
        <v>1432</v>
      </c>
      <c r="C5117" s="610" t="s">
        <v>54</v>
      </c>
      <c r="D5117" s="611">
        <v>79.010000000000005</v>
      </c>
    </row>
    <row r="5118" spans="1:4" ht="51" x14ac:dyDescent="0.2">
      <c r="A5118" s="608">
        <v>89310</v>
      </c>
      <c r="B5118" s="609" t="s">
        <v>1433</v>
      </c>
      <c r="C5118" s="610" t="s">
        <v>54</v>
      </c>
      <c r="D5118" s="611">
        <v>92.21</v>
      </c>
    </row>
    <row r="5119" spans="1:4" ht="51" x14ac:dyDescent="0.2">
      <c r="A5119" s="608">
        <v>89311</v>
      </c>
      <c r="B5119" s="609" t="s">
        <v>1434</v>
      </c>
      <c r="C5119" s="610" t="s">
        <v>54</v>
      </c>
      <c r="D5119" s="611">
        <v>93.89</v>
      </c>
    </row>
    <row r="5120" spans="1:4" ht="51" x14ac:dyDescent="0.2">
      <c r="A5120" s="608">
        <v>89312</v>
      </c>
      <c r="B5120" s="609" t="s">
        <v>1435</v>
      </c>
      <c r="C5120" s="610" t="s">
        <v>54</v>
      </c>
      <c r="D5120" s="611">
        <v>81.84</v>
      </c>
    </row>
    <row r="5121" spans="1:4" ht="51" x14ac:dyDescent="0.2">
      <c r="A5121" s="608">
        <v>89313</v>
      </c>
      <c r="B5121" s="609" t="s">
        <v>1436</v>
      </c>
      <c r="C5121" s="610" t="s">
        <v>54</v>
      </c>
      <c r="D5121" s="611">
        <v>83.52</v>
      </c>
    </row>
    <row r="5122" spans="1:4" ht="38.25" x14ac:dyDescent="0.2">
      <c r="A5122" s="608">
        <v>101162</v>
      </c>
      <c r="B5122" s="609" t="s">
        <v>10018</v>
      </c>
      <c r="C5122" s="610" t="s">
        <v>54</v>
      </c>
      <c r="D5122" s="611">
        <v>124.16</v>
      </c>
    </row>
    <row r="5123" spans="1:4" ht="38.25" x14ac:dyDescent="0.2">
      <c r="A5123" s="608">
        <v>87447</v>
      </c>
      <c r="B5123" s="609" t="s">
        <v>1011</v>
      </c>
      <c r="C5123" s="610" t="s">
        <v>54</v>
      </c>
      <c r="D5123" s="611">
        <v>48.99</v>
      </c>
    </row>
    <row r="5124" spans="1:4" ht="38.25" x14ac:dyDescent="0.2">
      <c r="A5124" s="608">
        <v>87448</v>
      </c>
      <c r="B5124" s="609" t="s">
        <v>1012</v>
      </c>
      <c r="C5124" s="610" t="s">
        <v>54</v>
      </c>
      <c r="D5124" s="611">
        <v>49.4</v>
      </c>
    </row>
    <row r="5125" spans="1:4" ht="51" x14ac:dyDescent="0.2">
      <c r="A5125" s="608">
        <v>87449</v>
      </c>
      <c r="B5125" s="609" t="s">
        <v>1013</v>
      </c>
      <c r="C5125" s="610" t="s">
        <v>54</v>
      </c>
      <c r="D5125" s="611">
        <v>63.92</v>
      </c>
    </row>
    <row r="5126" spans="1:4" ht="38.25" x14ac:dyDescent="0.2">
      <c r="A5126" s="608">
        <v>87450</v>
      </c>
      <c r="B5126" s="609" t="s">
        <v>1014</v>
      </c>
      <c r="C5126" s="610" t="s">
        <v>54</v>
      </c>
      <c r="D5126" s="611">
        <v>64.819999999999993</v>
      </c>
    </row>
    <row r="5127" spans="1:4" ht="51" x14ac:dyDescent="0.2">
      <c r="A5127" s="608">
        <v>87451</v>
      </c>
      <c r="B5127" s="609" t="s">
        <v>1015</v>
      </c>
      <c r="C5127" s="610" t="s">
        <v>54</v>
      </c>
      <c r="D5127" s="611">
        <v>78.58</v>
      </c>
    </row>
    <row r="5128" spans="1:4" ht="38.25" x14ac:dyDescent="0.2">
      <c r="A5128" s="608">
        <v>87452</v>
      </c>
      <c r="B5128" s="609" t="s">
        <v>1016</v>
      </c>
      <c r="C5128" s="610" t="s">
        <v>54</v>
      </c>
      <c r="D5128" s="611">
        <v>79.040000000000006</v>
      </c>
    </row>
    <row r="5129" spans="1:4" ht="51" x14ac:dyDescent="0.2">
      <c r="A5129" s="608">
        <v>87453</v>
      </c>
      <c r="B5129" s="609" t="s">
        <v>1017</v>
      </c>
      <c r="C5129" s="610" t="s">
        <v>54</v>
      </c>
      <c r="D5129" s="611">
        <v>45.6</v>
      </c>
    </row>
    <row r="5130" spans="1:4" ht="38.25" x14ac:dyDescent="0.2">
      <c r="A5130" s="608">
        <v>87454</v>
      </c>
      <c r="B5130" s="609" t="s">
        <v>1018</v>
      </c>
      <c r="C5130" s="610" t="s">
        <v>54</v>
      </c>
      <c r="D5130" s="611">
        <v>46.37</v>
      </c>
    </row>
    <row r="5131" spans="1:4" ht="51" x14ac:dyDescent="0.2">
      <c r="A5131" s="608">
        <v>87455</v>
      </c>
      <c r="B5131" s="609" t="s">
        <v>1019</v>
      </c>
      <c r="C5131" s="610" t="s">
        <v>54</v>
      </c>
      <c r="D5131" s="611">
        <v>59.48</v>
      </c>
    </row>
    <row r="5132" spans="1:4" ht="51" x14ac:dyDescent="0.2">
      <c r="A5132" s="608">
        <v>87456</v>
      </c>
      <c r="B5132" s="609" t="s">
        <v>1020</v>
      </c>
      <c r="C5132" s="610" t="s">
        <v>54</v>
      </c>
      <c r="D5132" s="611">
        <v>60.75</v>
      </c>
    </row>
    <row r="5133" spans="1:4" ht="51" x14ac:dyDescent="0.2">
      <c r="A5133" s="608">
        <v>87457</v>
      </c>
      <c r="B5133" s="609" t="s">
        <v>1021</v>
      </c>
      <c r="C5133" s="610" t="s">
        <v>54</v>
      </c>
      <c r="D5133" s="611">
        <v>72.5</v>
      </c>
    </row>
    <row r="5134" spans="1:4" ht="51" x14ac:dyDescent="0.2">
      <c r="A5134" s="608">
        <v>87458</v>
      </c>
      <c r="B5134" s="609" t="s">
        <v>1022</v>
      </c>
      <c r="C5134" s="610" t="s">
        <v>54</v>
      </c>
      <c r="D5134" s="611">
        <v>73.63</v>
      </c>
    </row>
    <row r="5135" spans="1:4" ht="38.25" x14ac:dyDescent="0.2">
      <c r="A5135" s="608">
        <v>87459</v>
      </c>
      <c r="B5135" s="609" t="s">
        <v>1023</v>
      </c>
      <c r="C5135" s="610" t="s">
        <v>54</v>
      </c>
      <c r="D5135" s="611">
        <v>53.86</v>
      </c>
    </row>
    <row r="5136" spans="1:4" ht="38.25" x14ac:dyDescent="0.2">
      <c r="A5136" s="608">
        <v>87460</v>
      </c>
      <c r="B5136" s="609" t="s">
        <v>1024</v>
      </c>
      <c r="C5136" s="610" t="s">
        <v>54</v>
      </c>
      <c r="D5136" s="611">
        <v>54.63</v>
      </c>
    </row>
    <row r="5137" spans="1:4" ht="51" x14ac:dyDescent="0.2">
      <c r="A5137" s="608">
        <v>87461</v>
      </c>
      <c r="B5137" s="609" t="s">
        <v>1025</v>
      </c>
      <c r="C5137" s="610" t="s">
        <v>54</v>
      </c>
      <c r="D5137" s="611">
        <v>68.849999999999994</v>
      </c>
    </row>
    <row r="5138" spans="1:4" ht="38.25" x14ac:dyDescent="0.2">
      <c r="A5138" s="608">
        <v>87462</v>
      </c>
      <c r="B5138" s="609" t="s">
        <v>1026</v>
      </c>
      <c r="C5138" s="610" t="s">
        <v>54</v>
      </c>
      <c r="D5138" s="611">
        <v>69.75</v>
      </c>
    </row>
    <row r="5139" spans="1:4" ht="51" x14ac:dyDescent="0.2">
      <c r="A5139" s="608">
        <v>87463</v>
      </c>
      <c r="B5139" s="609" t="s">
        <v>1027</v>
      </c>
      <c r="C5139" s="610" t="s">
        <v>54</v>
      </c>
      <c r="D5139" s="611">
        <v>82.9</v>
      </c>
    </row>
    <row r="5140" spans="1:4" ht="38.25" x14ac:dyDescent="0.2">
      <c r="A5140" s="608">
        <v>87464</v>
      </c>
      <c r="B5140" s="609" t="s">
        <v>1028</v>
      </c>
      <c r="C5140" s="610" t="s">
        <v>54</v>
      </c>
      <c r="D5140" s="611">
        <v>84.03</v>
      </c>
    </row>
    <row r="5141" spans="1:4" ht="51" x14ac:dyDescent="0.2">
      <c r="A5141" s="608">
        <v>87465</v>
      </c>
      <c r="B5141" s="609" t="s">
        <v>1029</v>
      </c>
      <c r="C5141" s="610" t="s">
        <v>54</v>
      </c>
      <c r="D5141" s="611">
        <v>48.36</v>
      </c>
    </row>
    <row r="5142" spans="1:4" ht="38.25" x14ac:dyDescent="0.2">
      <c r="A5142" s="608">
        <v>87466</v>
      </c>
      <c r="B5142" s="609" t="s">
        <v>1030</v>
      </c>
      <c r="C5142" s="610" t="s">
        <v>54</v>
      </c>
      <c r="D5142" s="611">
        <v>49.13</v>
      </c>
    </row>
    <row r="5143" spans="1:4" ht="51" x14ac:dyDescent="0.2">
      <c r="A5143" s="608">
        <v>87467</v>
      </c>
      <c r="B5143" s="609" t="s">
        <v>1031</v>
      </c>
      <c r="C5143" s="610" t="s">
        <v>54</v>
      </c>
      <c r="D5143" s="611">
        <v>62.69</v>
      </c>
    </row>
    <row r="5144" spans="1:4" ht="51" x14ac:dyDescent="0.2">
      <c r="A5144" s="608">
        <v>87468</v>
      </c>
      <c r="B5144" s="609" t="s">
        <v>1032</v>
      </c>
      <c r="C5144" s="610" t="s">
        <v>54</v>
      </c>
      <c r="D5144" s="611">
        <v>63.59</v>
      </c>
    </row>
    <row r="5145" spans="1:4" ht="51" x14ac:dyDescent="0.2">
      <c r="A5145" s="608">
        <v>87469</v>
      </c>
      <c r="B5145" s="609" t="s">
        <v>1033</v>
      </c>
      <c r="C5145" s="610" t="s">
        <v>54</v>
      </c>
      <c r="D5145" s="611">
        <v>75.849999999999994</v>
      </c>
    </row>
    <row r="5146" spans="1:4" ht="51" x14ac:dyDescent="0.2">
      <c r="A5146" s="608">
        <v>87470</v>
      </c>
      <c r="B5146" s="609" t="s">
        <v>1034</v>
      </c>
      <c r="C5146" s="610" t="s">
        <v>54</v>
      </c>
      <c r="D5146" s="611">
        <v>76.98</v>
      </c>
    </row>
    <row r="5147" spans="1:4" ht="38.25" x14ac:dyDescent="0.2">
      <c r="A5147" s="608">
        <v>89044</v>
      </c>
      <c r="B5147" s="609" t="s">
        <v>1348</v>
      </c>
      <c r="C5147" s="610" t="s">
        <v>54</v>
      </c>
      <c r="D5147" s="611">
        <v>48.57</v>
      </c>
    </row>
    <row r="5148" spans="1:4" ht="51" x14ac:dyDescent="0.2">
      <c r="A5148" s="608">
        <v>89169</v>
      </c>
      <c r="B5148" s="609" t="s">
        <v>1356</v>
      </c>
      <c r="C5148" s="610" t="s">
        <v>54</v>
      </c>
      <c r="D5148" s="611">
        <v>49.29</v>
      </c>
    </row>
    <row r="5149" spans="1:4" ht="51" x14ac:dyDescent="0.2">
      <c r="A5149" s="608">
        <v>89978</v>
      </c>
      <c r="B5149" s="609" t="s">
        <v>1844</v>
      </c>
      <c r="C5149" s="610" t="s">
        <v>54</v>
      </c>
      <c r="D5149" s="611">
        <v>63.83</v>
      </c>
    </row>
    <row r="5150" spans="1:4" ht="38.25" x14ac:dyDescent="0.2">
      <c r="A5150" s="608">
        <v>89453</v>
      </c>
      <c r="B5150" s="609" t="s">
        <v>1515</v>
      </c>
      <c r="C5150" s="610" t="s">
        <v>54</v>
      </c>
      <c r="D5150" s="611">
        <v>57.95</v>
      </c>
    </row>
    <row r="5151" spans="1:4" ht="38.25" x14ac:dyDescent="0.2">
      <c r="A5151" s="608">
        <v>89454</v>
      </c>
      <c r="B5151" s="609" t="s">
        <v>1516</v>
      </c>
      <c r="C5151" s="610" t="s">
        <v>54</v>
      </c>
      <c r="D5151" s="611">
        <v>55.07</v>
      </c>
    </row>
    <row r="5152" spans="1:4" ht="38.25" x14ac:dyDescent="0.2">
      <c r="A5152" s="608">
        <v>89455</v>
      </c>
      <c r="B5152" s="609" t="s">
        <v>1517</v>
      </c>
      <c r="C5152" s="610" t="s">
        <v>54</v>
      </c>
      <c r="D5152" s="611">
        <v>71.95</v>
      </c>
    </row>
    <row r="5153" spans="1:4" ht="38.25" x14ac:dyDescent="0.2">
      <c r="A5153" s="608">
        <v>89456</v>
      </c>
      <c r="B5153" s="609" t="s">
        <v>1518</v>
      </c>
      <c r="C5153" s="610" t="s">
        <v>54</v>
      </c>
      <c r="D5153" s="611">
        <v>68.72</v>
      </c>
    </row>
    <row r="5154" spans="1:4" ht="38.25" x14ac:dyDescent="0.2">
      <c r="A5154" s="608">
        <v>89457</v>
      </c>
      <c r="B5154" s="609" t="s">
        <v>1519</v>
      </c>
      <c r="C5154" s="610" t="s">
        <v>54</v>
      </c>
      <c r="D5154" s="611">
        <v>61.15</v>
      </c>
    </row>
    <row r="5155" spans="1:4" ht="38.25" x14ac:dyDescent="0.2">
      <c r="A5155" s="608">
        <v>89458</v>
      </c>
      <c r="B5155" s="609" t="s">
        <v>1520</v>
      </c>
      <c r="C5155" s="610" t="s">
        <v>54</v>
      </c>
      <c r="D5155" s="611">
        <v>56.93</v>
      </c>
    </row>
    <row r="5156" spans="1:4" ht="38.25" x14ac:dyDescent="0.2">
      <c r="A5156" s="608">
        <v>89459</v>
      </c>
      <c r="B5156" s="609" t="s">
        <v>1521</v>
      </c>
      <c r="C5156" s="610" t="s">
        <v>54</v>
      </c>
      <c r="D5156" s="611">
        <v>75.45</v>
      </c>
    </row>
    <row r="5157" spans="1:4" ht="38.25" x14ac:dyDescent="0.2">
      <c r="A5157" s="608">
        <v>89460</v>
      </c>
      <c r="B5157" s="609" t="s">
        <v>1522</v>
      </c>
      <c r="C5157" s="610" t="s">
        <v>54</v>
      </c>
      <c r="D5157" s="611">
        <v>70.83</v>
      </c>
    </row>
    <row r="5158" spans="1:4" ht="38.25" x14ac:dyDescent="0.2">
      <c r="A5158" s="608">
        <v>89462</v>
      </c>
      <c r="B5158" s="609" t="s">
        <v>1523</v>
      </c>
      <c r="C5158" s="610" t="s">
        <v>54</v>
      </c>
      <c r="D5158" s="611">
        <v>69.33</v>
      </c>
    </row>
    <row r="5159" spans="1:4" ht="38.25" x14ac:dyDescent="0.2">
      <c r="A5159" s="608">
        <v>89463</v>
      </c>
      <c r="B5159" s="609" t="s">
        <v>1524</v>
      </c>
      <c r="C5159" s="610" t="s">
        <v>54</v>
      </c>
      <c r="D5159" s="611">
        <v>66.430000000000007</v>
      </c>
    </row>
    <row r="5160" spans="1:4" ht="38.25" x14ac:dyDescent="0.2">
      <c r="A5160" s="608">
        <v>89464</v>
      </c>
      <c r="B5160" s="609" t="s">
        <v>1525</v>
      </c>
      <c r="C5160" s="610" t="s">
        <v>54</v>
      </c>
      <c r="D5160" s="611">
        <v>83.57</v>
      </c>
    </row>
    <row r="5161" spans="1:4" ht="38.25" x14ac:dyDescent="0.2">
      <c r="A5161" s="608">
        <v>89465</v>
      </c>
      <c r="B5161" s="609" t="s">
        <v>1526</v>
      </c>
      <c r="C5161" s="610" t="s">
        <v>54</v>
      </c>
      <c r="D5161" s="611">
        <v>80.41</v>
      </c>
    </row>
    <row r="5162" spans="1:4" ht="38.25" x14ac:dyDescent="0.2">
      <c r="A5162" s="608">
        <v>89466</v>
      </c>
      <c r="B5162" s="609" t="s">
        <v>1527</v>
      </c>
      <c r="C5162" s="610" t="s">
        <v>54</v>
      </c>
      <c r="D5162" s="611">
        <v>73.87</v>
      </c>
    </row>
    <row r="5163" spans="1:4" ht="38.25" x14ac:dyDescent="0.2">
      <c r="A5163" s="608">
        <v>89467</v>
      </c>
      <c r="B5163" s="609" t="s">
        <v>1528</v>
      </c>
      <c r="C5163" s="610" t="s">
        <v>54</v>
      </c>
      <c r="D5163" s="611">
        <v>69.09</v>
      </c>
    </row>
    <row r="5164" spans="1:4" ht="38.25" x14ac:dyDescent="0.2">
      <c r="A5164" s="608">
        <v>89468</v>
      </c>
      <c r="B5164" s="609" t="s">
        <v>1529</v>
      </c>
      <c r="C5164" s="610" t="s">
        <v>54</v>
      </c>
      <c r="D5164" s="611">
        <v>88.25</v>
      </c>
    </row>
    <row r="5165" spans="1:4" ht="38.25" x14ac:dyDescent="0.2">
      <c r="A5165" s="608">
        <v>89469</v>
      </c>
      <c r="B5165" s="609" t="s">
        <v>1530</v>
      </c>
      <c r="C5165" s="610" t="s">
        <v>54</v>
      </c>
      <c r="D5165" s="611">
        <v>83.24</v>
      </c>
    </row>
    <row r="5166" spans="1:4" ht="38.25" x14ac:dyDescent="0.2">
      <c r="A5166" s="608">
        <v>89470</v>
      </c>
      <c r="B5166" s="609" t="s">
        <v>1531</v>
      </c>
      <c r="C5166" s="610" t="s">
        <v>54</v>
      </c>
      <c r="D5166" s="611">
        <v>67.95</v>
      </c>
    </row>
    <row r="5167" spans="1:4" ht="38.25" x14ac:dyDescent="0.2">
      <c r="A5167" s="608">
        <v>89471</v>
      </c>
      <c r="B5167" s="609" t="s">
        <v>1532</v>
      </c>
      <c r="C5167" s="610" t="s">
        <v>54</v>
      </c>
      <c r="D5167" s="611">
        <v>65.08</v>
      </c>
    </row>
    <row r="5168" spans="1:4" ht="38.25" x14ac:dyDescent="0.2">
      <c r="A5168" s="608">
        <v>89472</v>
      </c>
      <c r="B5168" s="609" t="s">
        <v>1533</v>
      </c>
      <c r="C5168" s="610" t="s">
        <v>54</v>
      </c>
      <c r="D5168" s="611">
        <v>81.92</v>
      </c>
    </row>
    <row r="5169" spans="1:4" ht="38.25" x14ac:dyDescent="0.2">
      <c r="A5169" s="608">
        <v>89473</v>
      </c>
      <c r="B5169" s="609" t="s">
        <v>1534</v>
      </c>
      <c r="C5169" s="610" t="s">
        <v>54</v>
      </c>
      <c r="D5169" s="611">
        <v>78.86</v>
      </c>
    </row>
    <row r="5170" spans="1:4" ht="38.25" x14ac:dyDescent="0.2">
      <c r="A5170" s="608">
        <v>89474</v>
      </c>
      <c r="B5170" s="609" t="s">
        <v>1535</v>
      </c>
      <c r="C5170" s="610" t="s">
        <v>54</v>
      </c>
      <c r="D5170" s="611">
        <v>73.89</v>
      </c>
    </row>
    <row r="5171" spans="1:4" ht="38.25" x14ac:dyDescent="0.2">
      <c r="A5171" s="608">
        <v>89475</v>
      </c>
      <c r="B5171" s="609" t="s">
        <v>1536</v>
      </c>
      <c r="C5171" s="610" t="s">
        <v>54</v>
      </c>
      <c r="D5171" s="611">
        <v>68.45</v>
      </c>
    </row>
    <row r="5172" spans="1:4" ht="38.25" x14ac:dyDescent="0.2">
      <c r="A5172" s="608">
        <v>89476</v>
      </c>
      <c r="B5172" s="609" t="s">
        <v>1537</v>
      </c>
      <c r="C5172" s="610" t="s">
        <v>54</v>
      </c>
      <c r="D5172" s="611">
        <v>88.34</v>
      </c>
    </row>
    <row r="5173" spans="1:4" ht="38.25" x14ac:dyDescent="0.2">
      <c r="A5173" s="608">
        <v>89477</v>
      </c>
      <c r="B5173" s="609" t="s">
        <v>1538</v>
      </c>
      <c r="C5173" s="610" t="s">
        <v>54</v>
      </c>
      <c r="D5173" s="611">
        <v>82.64</v>
      </c>
    </row>
    <row r="5174" spans="1:4" ht="38.25" x14ac:dyDescent="0.2">
      <c r="A5174" s="608">
        <v>89478</v>
      </c>
      <c r="B5174" s="609" t="s">
        <v>1539</v>
      </c>
      <c r="C5174" s="610" t="s">
        <v>54</v>
      </c>
      <c r="D5174" s="611">
        <v>79.53</v>
      </c>
    </row>
    <row r="5175" spans="1:4" ht="38.25" x14ac:dyDescent="0.2">
      <c r="A5175" s="608">
        <v>89479</v>
      </c>
      <c r="B5175" s="609" t="s">
        <v>1540</v>
      </c>
      <c r="C5175" s="610" t="s">
        <v>54</v>
      </c>
      <c r="D5175" s="611">
        <v>76.63</v>
      </c>
    </row>
    <row r="5176" spans="1:4" ht="38.25" x14ac:dyDescent="0.2">
      <c r="A5176" s="608">
        <v>89480</v>
      </c>
      <c r="B5176" s="609" t="s">
        <v>1541</v>
      </c>
      <c r="C5176" s="610" t="s">
        <v>54</v>
      </c>
      <c r="D5176" s="611">
        <v>93.76</v>
      </c>
    </row>
    <row r="5177" spans="1:4" ht="38.25" x14ac:dyDescent="0.2">
      <c r="A5177" s="608">
        <v>89483</v>
      </c>
      <c r="B5177" s="609" t="s">
        <v>1543</v>
      </c>
      <c r="C5177" s="610" t="s">
        <v>54</v>
      </c>
      <c r="D5177" s="611">
        <v>90.76</v>
      </c>
    </row>
    <row r="5178" spans="1:4" ht="38.25" x14ac:dyDescent="0.2">
      <c r="A5178" s="608">
        <v>89484</v>
      </c>
      <c r="B5178" s="609" t="s">
        <v>1544</v>
      </c>
      <c r="C5178" s="610" t="s">
        <v>54</v>
      </c>
      <c r="D5178" s="611">
        <v>86.81</v>
      </c>
    </row>
    <row r="5179" spans="1:4" ht="38.25" x14ac:dyDescent="0.2">
      <c r="A5179" s="608">
        <v>89486</v>
      </c>
      <c r="B5179" s="609" t="s">
        <v>1545</v>
      </c>
      <c r="C5179" s="610" t="s">
        <v>54</v>
      </c>
      <c r="D5179" s="611">
        <v>80.97</v>
      </c>
    </row>
    <row r="5180" spans="1:4" ht="38.25" x14ac:dyDescent="0.2">
      <c r="A5180" s="608">
        <v>89487</v>
      </c>
      <c r="B5180" s="609" t="s">
        <v>1546</v>
      </c>
      <c r="C5180" s="610" t="s">
        <v>54</v>
      </c>
      <c r="D5180" s="611">
        <v>101.36</v>
      </c>
    </row>
    <row r="5181" spans="1:4" ht="38.25" x14ac:dyDescent="0.2">
      <c r="A5181" s="608">
        <v>89488</v>
      </c>
      <c r="B5181" s="609" t="s">
        <v>1547</v>
      </c>
      <c r="C5181" s="610" t="s">
        <v>54</v>
      </c>
      <c r="D5181" s="611">
        <v>95.27</v>
      </c>
    </row>
    <row r="5182" spans="1:4" ht="38.25" x14ac:dyDescent="0.2">
      <c r="A5182" s="608">
        <v>91815</v>
      </c>
      <c r="B5182" s="609" t="s">
        <v>2194</v>
      </c>
      <c r="C5182" s="610" t="s">
        <v>54</v>
      </c>
      <c r="D5182" s="611">
        <v>57.7</v>
      </c>
    </row>
    <row r="5183" spans="1:4" ht="38.25" x14ac:dyDescent="0.2">
      <c r="A5183" s="608">
        <v>91816</v>
      </c>
      <c r="B5183" s="609" t="s">
        <v>2195</v>
      </c>
      <c r="C5183" s="610" t="s">
        <v>54</v>
      </c>
      <c r="D5183" s="611">
        <v>69.510000000000005</v>
      </c>
    </row>
    <row r="5184" spans="1:4" ht="38.25" x14ac:dyDescent="0.2">
      <c r="A5184" s="608">
        <v>101161</v>
      </c>
      <c r="B5184" s="609" t="s">
        <v>10019</v>
      </c>
      <c r="C5184" s="610" t="s">
        <v>54</v>
      </c>
      <c r="D5184" s="611">
        <v>143.75</v>
      </c>
    </row>
    <row r="5185" spans="1:4" ht="38.25" x14ac:dyDescent="0.2">
      <c r="A5185" s="608">
        <v>101163</v>
      </c>
      <c r="B5185" s="609" t="s">
        <v>10020</v>
      </c>
      <c r="C5185" s="610" t="s">
        <v>54</v>
      </c>
      <c r="D5185" s="611">
        <v>882.24</v>
      </c>
    </row>
    <row r="5186" spans="1:4" ht="38.25" x14ac:dyDescent="0.2">
      <c r="A5186" s="608">
        <v>101164</v>
      </c>
      <c r="B5186" s="609" t="s">
        <v>10021</v>
      </c>
      <c r="C5186" s="610" t="s">
        <v>54</v>
      </c>
      <c r="D5186" s="611">
        <v>629.24</v>
      </c>
    </row>
    <row r="5187" spans="1:4" ht="38.25" x14ac:dyDescent="0.2">
      <c r="A5187" s="608" t="s">
        <v>3628</v>
      </c>
      <c r="B5187" s="609" t="s">
        <v>3629</v>
      </c>
      <c r="C5187" s="610" t="s">
        <v>54</v>
      </c>
      <c r="D5187" s="611">
        <v>261.97000000000003</v>
      </c>
    </row>
    <row r="5188" spans="1:4" ht="25.5" x14ac:dyDescent="0.2">
      <c r="A5188" s="608" t="s">
        <v>3642</v>
      </c>
      <c r="B5188" s="609" t="s">
        <v>644</v>
      </c>
      <c r="C5188" s="610" t="s">
        <v>54</v>
      </c>
      <c r="D5188" s="611">
        <v>194.83</v>
      </c>
    </row>
    <row r="5189" spans="1:4" ht="38.25" x14ac:dyDescent="0.2">
      <c r="A5189" s="608" t="s">
        <v>3653</v>
      </c>
      <c r="B5189" s="609" t="s">
        <v>3654</v>
      </c>
      <c r="C5189" s="610" t="s">
        <v>54</v>
      </c>
      <c r="D5189" s="611">
        <v>637.95000000000005</v>
      </c>
    </row>
    <row r="5190" spans="1:4" ht="38.25" x14ac:dyDescent="0.2">
      <c r="A5190" s="608">
        <v>79627</v>
      </c>
      <c r="B5190" s="609" t="s">
        <v>124</v>
      </c>
      <c r="C5190" s="610" t="s">
        <v>54</v>
      </c>
      <c r="D5190" s="611">
        <v>651.22</v>
      </c>
    </row>
    <row r="5191" spans="1:4" ht="38.25" x14ac:dyDescent="0.2">
      <c r="A5191" s="608">
        <v>96358</v>
      </c>
      <c r="B5191" s="609" t="s">
        <v>3335</v>
      </c>
      <c r="C5191" s="610" t="s">
        <v>54</v>
      </c>
      <c r="D5191" s="611">
        <v>73.900000000000006</v>
      </c>
    </row>
    <row r="5192" spans="1:4" ht="38.25" x14ac:dyDescent="0.2">
      <c r="A5192" s="608">
        <v>96359</v>
      </c>
      <c r="B5192" s="609" t="s">
        <v>3336</v>
      </c>
      <c r="C5192" s="610" t="s">
        <v>54</v>
      </c>
      <c r="D5192" s="611">
        <v>82.45</v>
      </c>
    </row>
    <row r="5193" spans="1:4" ht="38.25" x14ac:dyDescent="0.2">
      <c r="A5193" s="608">
        <v>96360</v>
      </c>
      <c r="B5193" s="609" t="s">
        <v>3337</v>
      </c>
      <c r="C5193" s="610" t="s">
        <v>54</v>
      </c>
      <c r="D5193" s="611">
        <v>96.95</v>
      </c>
    </row>
    <row r="5194" spans="1:4" ht="38.25" x14ac:dyDescent="0.2">
      <c r="A5194" s="608">
        <v>96361</v>
      </c>
      <c r="B5194" s="609" t="s">
        <v>3338</v>
      </c>
      <c r="C5194" s="610" t="s">
        <v>54</v>
      </c>
      <c r="D5194" s="611">
        <v>113.72</v>
      </c>
    </row>
    <row r="5195" spans="1:4" ht="38.25" x14ac:dyDescent="0.2">
      <c r="A5195" s="608">
        <v>96362</v>
      </c>
      <c r="B5195" s="609" t="s">
        <v>3339</v>
      </c>
      <c r="C5195" s="610" t="s">
        <v>54</v>
      </c>
      <c r="D5195" s="611">
        <v>96.15</v>
      </c>
    </row>
    <row r="5196" spans="1:4" ht="38.25" x14ac:dyDescent="0.2">
      <c r="A5196" s="608">
        <v>96363</v>
      </c>
      <c r="B5196" s="609" t="s">
        <v>3340</v>
      </c>
      <c r="C5196" s="610" t="s">
        <v>54</v>
      </c>
      <c r="D5196" s="611">
        <v>104.91</v>
      </c>
    </row>
    <row r="5197" spans="1:4" ht="38.25" x14ac:dyDescent="0.2">
      <c r="A5197" s="608">
        <v>96364</v>
      </c>
      <c r="B5197" s="609" t="s">
        <v>3341</v>
      </c>
      <c r="C5197" s="610" t="s">
        <v>54</v>
      </c>
      <c r="D5197" s="611">
        <v>119.19</v>
      </c>
    </row>
    <row r="5198" spans="1:4" ht="38.25" x14ac:dyDescent="0.2">
      <c r="A5198" s="608">
        <v>96365</v>
      </c>
      <c r="B5198" s="609" t="s">
        <v>3342</v>
      </c>
      <c r="C5198" s="610" t="s">
        <v>54</v>
      </c>
      <c r="D5198" s="611">
        <v>136.18</v>
      </c>
    </row>
    <row r="5199" spans="1:4" ht="38.25" x14ac:dyDescent="0.2">
      <c r="A5199" s="608">
        <v>96366</v>
      </c>
      <c r="B5199" s="609" t="s">
        <v>3343</v>
      </c>
      <c r="C5199" s="610" t="s">
        <v>54</v>
      </c>
      <c r="D5199" s="611">
        <v>118.4</v>
      </c>
    </row>
    <row r="5200" spans="1:4" ht="38.25" x14ac:dyDescent="0.2">
      <c r="A5200" s="608">
        <v>96367</v>
      </c>
      <c r="B5200" s="609" t="s">
        <v>3344</v>
      </c>
      <c r="C5200" s="610" t="s">
        <v>54</v>
      </c>
      <c r="D5200" s="611">
        <v>127.35</v>
      </c>
    </row>
    <row r="5201" spans="1:4" ht="38.25" x14ac:dyDescent="0.2">
      <c r="A5201" s="608">
        <v>96368</v>
      </c>
      <c r="B5201" s="609" t="s">
        <v>3345</v>
      </c>
      <c r="C5201" s="610" t="s">
        <v>54</v>
      </c>
      <c r="D5201" s="611">
        <v>141.44</v>
      </c>
    </row>
    <row r="5202" spans="1:4" ht="38.25" x14ac:dyDescent="0.2">
      <c r="A5202" s="608">
        <v>96369</v>
      </c>
      <c r="B5202" s="609" t="s">
        <v>3346</v>
      </c>
      <c r="C5202" s="610" t="s">
        <v>54</v>
      </c>
      <c r="D5202" s="611">
        <v>158.63</v>
      </c>
    </row>
    <row r="5203" spans="1:4" ht="38.25" x14ac:dyDescent="0.2">
      <c r="A5203" s="608">
        <v>96370</v>
      </c>
      <c r="B5203" s="609" t="s">
        <v>3347</v>
      </c>
      <c r="C5203" s="610" t="s">
        <v>54</v>
      </c>
      <c r="D5203" s="611">
        <v>48.79</v>
      </c>
    </row>
    <row r="5204" spans="1:4" ht="38.25" x14ac:dyDescent="0.2">
      <c r="A5204" s="608">
        <v>96371</v>
      </c>
      <c r="B5204" s="609" t="s">
        <v>3348</v>
      </c>
      <c r="C5204" s="610" t="s">
        <v>54</v>
      </c>
      <c r="D5204" s="611">
        <v>57.22</v>
      </c>
    </row>
    <row r="5205" spans="1:4" ht="25.5" x14ac:dyDescent="0.2">
      <c r="A5205" s="608">
        <v>96372</v>
      </c>
      <c r="B5205" s="609" t="s">
        <v>3349</v>
      </c>
      <c r="C5205" s="610" t="s">
        <v>54</v>
      </c>
      <c r="D5205" s="611">
        <v>22.2</v>
      </c>
    </row>
    <row r="5206" spans="1:4" x14ac:dyDescent="0.2">
      <c r="A5206" s="608">
        <v>96373</v>
      </c>
      <c r="B5206" s="609" t="s">
        <v>3350</v>
      </c>
      <c r="C5206" s="610" t="s">
        <v>18</v>
      </c>
      <c r="D5206" s="611">
        <v>7.86</v>
      </c>
    </row>
    <row r="5207" spans="1:4" x14ac:dyDescent="0.2">
      <c r="A5207" s="608">
        <v>96374</v>
      </c>
      <c r="B5207" s="609" t="s">
        <v>3351</v>
      </c>
      <c r="C5207" s="610" t="s">
        <v>18</v>
      </c>
      <c r="D5207" s="611">
        <v>12.74</v>
      </c>
    </row>
    <row r="5208" spans="1:4" ht="38.25" x14ac:dyDescent="0.2">
      <c r="A5208" s="608">
        <v>101154</v>
      </c>
      <c r="B5208" s="609" t="s">
        <v>10022</v>
      </c>
      <c r="C5208" s="610" t="s">
        <v>54</v>
      </c>
      <c r="D5208" s="611">
        <v>75.63</v>
      </c>
    </row>
    <row r="5209" spans="1:4" ht="38.25" x14ac:dyDescent="0.2">
      <c r="A5209" s="608">
        <v>101155</v>
      </c>
      <c r="B5209" s="609" t="s">
        <v>10023</v>
      </c>
      <c r="C5209" s="610" t="s">
        <v>54</v>
      </c>
      <c r="D5209" s="611">
        <v>106.05</v>
      </c>
    </row>
    <row r="5210" spans="1:4" ht="38.25" x14ac:dyDescent="0.2">
      <c r="A5210" s="608">
        <v>101156</v>
      </c>
      <c r="B5210" s="609" t="s">
        <v>10024</v>
      </c>
      <c r="C5210" s="610" t="s">
        <v>54</v>
      </c>
      <c r="D5210" s="611">
        <v>155.47</v>
      </c>
    </row>
    <row r="5211" spans="1:4" ht="25.5" x14ac:dyDescent="0.2">
      <c r="A5211" s="608">
        <v>101810</v>
      </c>
      <c r="B5211" s="609" t="s">
        <v>13026</v>
      </c>
      <c r="C5211" s="610" t="s">
        <v>35</v>
      </c>
      <c r="D5211" s="611">
        <v>998.96</v>
      </c>
    </row>
    <row r="5212" spans="1:4" ht="25.5" x14ac:dyDescent="0.2">
      <c r="A5212" s="608">
        <v>101811</v>
      </c>
      <c r="B5212" s="609" t="s">
        <v>13027</v>
      </c>
      <c r="C5212" s="610" t="s">
        <v>35</v>
      </c>
      <c r="D5212" s="611">
        <v>1074.81</v>
      </c>
    </row>
    <row r="5213" spans="1:4" ht="25.5" x14ac:dyDescent="0.2">
      <c r="A5213" s="608">
        <v>101812</v>
      </c>
      <c r="B5213" s="609" t="s">
        <v>13028</v>
      </c>
      <c r="C5213" s="610" t="s">
        <v>35</v>
      </c>
      <c r="D5213" s="611">
        <v>1046.8800000000001</v>
      </c>
    </row>
    <row r="5214" spans="1:4" ht="25.5" x14ac:dyDescent="0.2">
      <c r="A5214" s="608">
        <v>101813</v>
      </c>
      <c r="B5214" s="609" t="s">
        <v>13029</v>
      </c>
      <c r="C5214" s="610" t="s">
        <v>35</v>
      </c>
      <c r="D5214" s="611">
        <v>1122.73</v>
      </c>
    </row>
    <row r="5215" spans="1:4" ht="38.25" x14ac:dyDescent="0.2">
      <c r="A5215" s="608">
        <v>101814</v>
      </c>
      <c r="B5215" s="609" t="s">
        <v>13030</v>
      </c>
      <c r="C5215" s="610" t="s">
        <v>54</v>
      </c>
      <c r="D5215" s="611">
        <v>30.03</v>
      </c>
    </row>
    <row r="5216" spans="1:4" ht="38.25" x14ac:dyDescent="0.2">
      <c r="A5216" s="608">
        <v>101815</v>
      </c>
      <c r="B5216" s="609" t="s">
        <v>13031</v>
      </c>
      <c r="C5216" s="610" t="s">
        <v>54</v>
      </c>
      <c r="D5216" s="611">
        <v>54.51</v>
      </c>
    </row>
    <row r="5217" spans="1:4" ht="38.25" x14ac:dyDescent="0.2">
      <c r="A5217" s="608">
        <v>101816</v>
      </c>
      <c r="B5217" s="609" t="s">
        <v>13032</v>
      </c>
      <c r="C5217" s="610" t="s">
        <v>54</v>
      </c>
      <c r="D5217" s="611">
        <v>46.2</v>
      </c>
    </row>
    <row r="5218" spans="1:4" ht="38.25" x14ac:dyDescent="0.2">
      <c r="A5218" s="608">
        <v>101817</v>
      </c>
      <c r="B5218" s="609" t="s">
        <v>13033</v>
      </c>
      <c r="C5218" s="610" t="s">
        <v>54</v>
      </c>
      <c r="D5218" s="611">
        <v>32.33</v>
      </c>
    </row>
    <row r="5219" spans="1:4" ht="38.25" x14ac:dyDescent="0.2">
      <c r="A5219" s="608">
        <v>101818</v>
      </c>
      <c r="B5219" s="609" t="s">
        <v>13034</v>
      </c>
      <c r="C5219" s="610" t="s">
        <v>54</v>
      </c>
      <c r="D5219" s="611">
        <v>44.6</v>
      </c>
    </row>
    <row r="5220" spans="1:4" ht="38.25" x14ac:dyDescent="0.2">
      <c r="A5220" s="608">
        <v>101819</v>
      </c>
      <c r="B5220" s="609" t="s">
        <v>13035</v>
      </c>
      <c r="C5220" s="610" t="s">
        <v>54</v>
      </c>
      <c r="D5220" s="611">
        <v>41.31</v>
      </c>
    </row>
    <row r="5221" spans="1:4" ht="38.25" x14ac:dyDescent="0.2">
      <c r="A5221" s="608">
        <v>101820</v>
      </c>
      <c r="B5221" s="609" t="s">
        <v>13036</v>
      </c>
      <c r="C5221" s="610" t="s">
        <v>54</v>
      </c>
      <c r="D5221" s="611">
        <v>26</v>
      </c>
    </row>
    <row r="5222" spans="1:4" ht="38.25" x14ac:dyDescent="0.2">
      <c r="A5222" s="608">
        <v>101821</v>
      </c>
      <c r="B5222" s="609" t="s">
        <v>13037</v>
      </c>
      <c r="C5222" s="610" t="s">
        <v>35</v>
      </c>
      <c r="D5222" s="611">
        <v>34.619999999999997</v>
      </c>
    </row>
    <row r="5223" spans="1:4" ht="25.5" x14ac:dyDescent="0.2">
      <c r="A5223" s="608">
        <v>101822</v>
      </c>
      <c r="B5223" s="609" t="s">
        <v>13038</v>
      </c>
      <c r="C5223" s="610" t="s">
        <v>35</v>
      </c>
      <c r="D5223" s="611">
        <v>71.02</v>
      </c>
    </row>
    <row r="5224" spans="1:4" ht="25.5" x14ac:dyDescent="0.2">
      <c r="A5224" s="608">
        <v>101823</v>
      </c>
      <c r="B5224" s="609" t="s">
        <v>13039</v>
      </c>
      <c r="C5224" s="610" t="s">
        <v>35</v>
      </c>
      <c r="D5224" s="611">
        <v>97.99</v>
      </c>
    </row>
    <row r="5225" spans="1:4" ht="25.5" x14ac:dyDescent="0.2">
      <c r="A5225" s="608">
        <v>101824</v>
      </c>
      <c r="B5225" s="609" t="s">
        <v>13040</v>
      </c>
      <c r="C5225" s="610" t="s">
        <v>35</v>
      </c>
      <c r="D5225" s="611">
        <v>123.11</v>
      </c>
    </row>
    <row r="5226" spans="1:4" ht="25.5" x14ac:dyDescent="0.2">
      <c r="A5226" s="608">
        <v>101825</v>
      </c>
      <c r="B5226" s="609" t="s">
        <v>13041</v>
      </c>
      <c r="C5226" s="610" t="s">
        <v>35</v>
      </c>
      <c r="D5226" s="611">
        <v>147.55000000000001</v>
      </c>
    </row>
    <row r="5227" spans="1:4" ht="25.5" x14ac:dyDescent="0.2">
      <c r="A5227" s="608">
        <v>101826</v>
      </c>
      <c r="B5227" s="609" t="s">
        <v>13042</v>
      </c>
      <c r="C5227" s="610" t="s">
        <v>35</v>
      </c>
      <c r="D5227" s="611">
        <v>171.66</v>
      </c>
    </row>
    <row r="5228" spans="1:4" ht="25.5" x14ac:dyDescent="0.2">
      <c r="A5228" s="608">
        <v>101827</v>
      </c>
      <c r="B5228" s="609" t="s">
        <v>13043</v>
      </c>
      <c r="C5228" s="610" t="s">
        <v>35</v>
      </c>
      <c r="D5228" s="611">
        <v>136.68</v>
      </c>
    </row>
    <row r="5229" spans="1:4" ht="25.5" x14ac:dyDescent="0.2">
      <c r="A5229" s="608">
        <v>101828</v>
      </c>
      <c r="B5229" s="609" t="s">
        <v>13044</v>
      </c>
      <c r="C5229" s="610" t="s">
        <v>35</v>
      </c>
      <c r="D5229" s="611">
        <v>125.74</v>
      </c>
    </row>
    <row r="5230" spans="1:4" ht="25.5" x14ac:dyDescent="0.2">
      <c r="A5230" s="608">
        <v>101829</v>
      </c>
      <c r="B5230" s="609" t="s">
        <v>13045</v>
      </c>
      <c r="C5230" s="610" t="s">
        <v>35</v>
      </c>
      <c r="D5230" s="611">
        <v>186.15</v>
      </c>
    </row>
    <row r="5231" spans="1:4" ht="25.5" x14ac:dyDescent="0.2">
      <c r="A5231" s="608">
        <v>101830</v>
      </c>
      <c r="B5231" s="609" t="s">
        <v>13046</v>
      </c>
      <c r="C5231" s="610" t="s">
        <v>35</v>
      </c>
      <c r="D5231" s="611">
        <v>209.28</v>
      </c>
    </row>
    <row r="5232" spans="1:4" ht="25.5" x14ac:dyDescent="0.2">
      <c r="A5232" s="608">
        <v>101831</v>
      </c>
      <c r="B5232" s="609" t="s">
        <v>13047</v>
      </c>
      <c r="C5232" s="610" t="s">
        <v>35</v>
      </c>
      <c r="D5232" s="611">
        <v>232.07</v>
      </c>
    </row>
    <row r="5233" spans="1:4" ht="25.5" x14ac:dyDescent="0.2">
      <c r="A5233" s="608">
        <v>101832</v>
      </c>
      <c r="B5233" s="609" t="s">
        <v>13048</v>
      </c>
      <c r="C5233" s="610" t="s">
        <v>35</v>
      </c>
      <c r="D5233" s="611">
        <v>175.64</v>
      </c>
    </row>
    <row r="5234" spans="1:4" ht="25.5" x14ac:dyDescent="0.2">
      <c r="A5234" s="608">
        <v>101833</v>
      </c>
      <c r="B5234" s="609" t="s">
        <v>13049</v>
      </c>
      <c r="C5234" s="610" t="s">
        <v>35</v>
      </c>
      <c r="D5234" s="611">
        <v>198.99</v>
      </c>
    </row>
    <row r="5235" spans="1:4" ht="25.5" x14ac:dyDescent="0.2">
      <c r="A5235" s="608">
        <v>101834</v>
      </c>
      <c r="B5235" s="609" t="s">
        <v>13050</v>
      </c>
      <c r="C5235" s="610" t="s">
        <v>35</v>
      </c>
      <c r="D5235" s="611">
        <v>222.01</v>
      </c>
    </row>
    <row r="5236" spans="1:4" ht="25.5" x14ac:dyDescent="0.2">
      <c r="A5236" s="608">
        <v>101835</v>
      </c>
      <c r="B5236" s="609" t="s">
        <v>13051</v>
      </c>
      <c r="C5236" s="610" t="s">
        <v>35</v>
      </c>
      <c r="D5236" s="611">
        <v>197.43</v>
      </c>
    </row>
    <row r="5237" spans="1:4" ht="25.5" x14ac:dyDescent="0.2">
      <c r="A5237" s="608">
        <v>101836</v>
      </c>
      <c r="B5237" s="609" t="s">
        <v>13052</v>
      </c>
      <c r="C5237" s="610" t="s">
        <v>35</v>
      </c>
      <c r="D5237" s="611">
        <v>14.26</v>
      </c>
    </row>
    <row r="5238" spans="1:4" ht="25.5" x14ac:dyDescent="0.2">
      <c r="A5238" s="608">
        <v>101837</v>
      </c>
      <c r="B5238" s="609" t="s">
        <v>13053</v>
      </c>
      <c r="C5238" s="610" t="s">
        <v>35</v>
      </c>
      <c r="D5238" s="611">
        <v>41.23</v>
      </c>
    </row>
    <row r="5239" spans="1:4" ht="25.5" x14ac:dyDescent="0.2">
      <c r="A5239" s="608">
        <v>101838</v>
      </c>
      <c r="B5239" s="609" t="s">
        <v>13054</v>
      </c>
      <c r="C5239" s="610" t="s">
        <v>35</v>
      </c>
      <c r="D5239" s="611">
        <v>66.349999999999994</v>
      </c>
    </row>
    <row r="5240" spans="1:4" ht="25.5" x14ac:dyDescent="0.2">
      <c r="A5240" s="608">
        <v>101839</v>
      </c>
      <c r="B5240" s="609" t="s">
        <v>13055</v>
      </c>
      <c r="C5240" s="610" t="s">
        <v>35</v>
      </c>
      <c r="D5240" s="611">
        <v>90.79</v>
      </c>
    </row>
    <row r="5241" spans="1:4" ht="25.5" x14ac:dyDescent="0.2">
      <c r="A5241" s="608">
        <v>101840</v>
      </c>
      <c r="B5241" s="609" t="s">
        <v>13056</v>
      </c>
      <c r="C5241" s="610" t="s">
        <v>35</v>
      </c>
      <c r="D5241" s="611">
        <v>139.68</v>
      </c>
    </row>
    <row r="5242" spans="1:4" ht="25.5" x14ac:dyDescent="0.2">
      <c r="A5242" s="608">
        <v>101841</v>
      </c>
      <c r="B5242" s="609" t="s">
        <v>13057</v>
      </c>
      <c r="C5242" s="610" t="s">
        <v>35</v>
      </c>
      <c r="D5242" s="611">
        <v>79.92</v>
      </c>
    </row>
    <row r="5243" spans="1:4" ht="25.5" x14ac:dyDescent="0.2">
      <c r="A5243" s="608">
        <v>101842</v>
      </c>
      <c r="B5243" s="609" t="s">
        <v>13058</v>
      </c>
      <c r="C5243" s="610" t="s">
        <v>35</v>
      </c>
      <c r="D5243" s="611">
        <v>68.98</v>
      </c>
    </row>
    <row r="5244" spans="1:4" ht="25.5" x14ac:dyDescent="0.2">
      <c r="A5244" s="608">
        <v>101843</v>
      </c>
      <c r="B5244" s="609" t="s">
        <v>13059</v>
      </c>
      <c r="C5244" s="610" t="s">
        <v>35</v>
      </c>
      <c r="D5244" s="611">
        <v>129.38999999999999</v>
      </c>
    </row>
    <row r="5245" spans="1:4" ht="25.5" x14ac:dyDescent="0.2">
      <c r="A5245" s="608">
        <v>101844</v>
      </c>
      <c r="B5245" s="609" t="s">
        <v>13060</v>
      </c>
      <c r="C5245" s="610" t="s">
        <v>35</v>
      </c>
      <c r="D5245" s="611">
        <v>152.52000000000001</v>
      </c>
    </row>
    <row r="5246" spans="1:4" ht="25.5" x14ac:dyDescent="0.2">
      <c r="A5246" s="608">
        <v>101845</v>
      </c>
      <c r="B5246" s="609" t="s">
        <v>13061</v>
      </c>
      <c r="C5246" s="610" t="s">
        <v>35</v>
      </c>
      <c r="D5246" s="611">
        <v>175.31</v>
      </c>
    </row>
    <row r="5247" spans="1:4" ht="25.5" x14ac:dyDescent="0.2">
      <c r="A5247" s="608">
        <v>101846</v>
      </c>
      <c r="B5247" s="609" t="s">
        <v>13062</v>
      </c>
      <c r="C5247" s="610" t="s">
        <v>35</v>
      </c>
      <c r="D5247" s="611">
        <v>118.88</v>
      </c>
    </row>
    <row r="5248" spans="1:4" ht="25.5" x14ac:dyDescent="0.2">
      <c r="A5248" s="608">
        <v>101847</v>
      </c>
      <c r="B5248" s="609" t="s">
        <v>13063</v>
      </c>
      <c r="C5248" s="610" t="s">
        <v>35</v>
      </c>
      <c r="D5248" s="611">
        <v>142.22999999999999</v>
      </c>
    </row>
    <row r="5249" spans="1:4" ht="25.5" x14ac:dyDescent="0.2">
      <c r="A5249" s="608">
        <v>101848</v>
      </c>
      <c r="B5249" s="609" t="s">
        <v>13064</v>
      </c>
      <c r="C5249" s="610" t="s">
        <v>35</v>
      </c>
      <c r="D5249" s="611">
        <v>165.25</v>
      </c>
    </row>
    <row r="5250" spans="1:4" ht="25.5" x14ac:dyDescent="0.2">
      <c r="A5250" s="608">
        <v>101849</v>
      </c>
      <c r="B5250" s="609" t="s">
        <v>13065</v>
      </c>
      <c r="C5250" s="610" t="s">
        <v>35</v>
      </c>
      <c r="D5250" s="611">
        <v>140.66999999999999</v>
      </c>
    </row>
    <row r="5251" spans="1:4" ht="25.5" x14ac:dyDescent="0.2">
      <c r="A5251" s="608">
        <v>101850</v>
      </c>
      <c r="B5251" s="609" t="s">
        <v>13066</v>
      </c>
      <c r="C5251" s="610" t="s">
        <v>54</v>
      </c>
      <c r="D5251" s="611">
        <v>36.83</v>
      </c>
    </row>
    <row r="5252" spans="1:4" ht="38.25" x14ac:dyDescent="0.2">
      <c r="A5252" s="608">
        <v>101851</v>
      </c>
      <c r="B5252" s="609" t="s">
        <v>13067</v>
      </c>
      <c r="C5252" s="610" t="s">
        <v>54</v>
      </c>
      <c r="D5252" s="611">
        <v>84.8</v>
      </c>
    </row>
    <row r="5253" spans="1:4" ht="25.5" x14ac:dyDescent="0.2">
      <c r="A5253" s="608">
        <v>101852</v>
      </c>
      <c r="B5253" s="609" t="s">
        <v>13068</v>
      </c>
      <c r="C5253" s="610" t="s">
        <v>54</v>
      </c>
      <c r="D5253" s="611">
        <v>45.92</v>
      </c>
    </row>
    <row r="5254" spans="1:4" ht="25.5" x14ac:dyDescent="0.2">
      <c r="A5254" s="608">
        <v>101853</v>
      </c>
      <c r="B5254" s="609" t="s">
        <v>13069</v>
      </c>
      <c r="C5254" s="610" t="s">
        <v>54</v>
      </c>
      <c r="D5254" s="611">
        <v>33.56</v>
      </c>
    </row>
    <row r="5255" spans="1:4" ht="38.25" x14ac:dyDescent="0.2">
      <c r="A5255" s="608">
        <v>101854</v>
      </c>
      <c r="B5255" s="609" t="s">
        <v>13070</v>
      </c>
      <c r="C5255" s="610" t="s">
        <v>54</v>
      </c>
      <c r="D5255" s="611">
        <v>87.61</v>
      </c>
    </row>
    <row r="5256" spans="1:4" ht="38.25" x14ac:dyDescent="0.2">
      <c r="A5256" s="608">
        <v>101855</v>
      </c>
      <c r="B5256" s="609" t="s">
        <v>13071</v>
      </c>
      <c r="C5256" s="610" t="s">
        <v>54</v>
      </c>
      <c r="D5256" s="611">
        <v>49.81</v>
      </c>
    </row>
    <row r="5257" spans="1:4" ht="25.5" x14ac:dyDescent="0.2">
      <c r="A5257" s="608">
        <v>101856</v>
      </c>
      <c r="B5257" s="609" t="s">
        <v>13072</v>
      </c>
      <c r="C5257" s="610" t="s">
        <v>54</v>
      </c>
      <c r="D5257" s="611">
        <v>16.489999999999998</v>
      </c>
    </row>
    <row r="5258" spans="1:4" ht="38.25" x14ac:dyDescent="0.2">
      <c r="A5258" s="608">
        <v>101857</v>
      </c>
      <c r="B5258" s="609" t="s">
        <v>13073</v>
      </c>
      <c r="C5258" s="610" t="s">
        <v>54</v>
      </c>
      <c r="D5258" s="611">
        <v>20.68</v>
      </c>
    </row>
    <row r="5259" spans="1:4" ht="38.25" x14ac:dyDescent="0.2">
      <c r="A5259" s="608">
        <v>101858</v>
      </c>
      <c r="B5259" s="609" t="s">
        <v>13074</v>
      </c>
      <c r="C5259" s="610" t="s">
        <v>54</v>
      </c>
      <c r="D5259" s="611">
        <v>16.850000000000001</v>
      </c>
    </row>
    <row r="5260" spans="1:4" ht="38.25" x14ac:dyDescent="0.2">
      <c r="A5260" s="608">
        <v>101859</v>
      </c>
      <c r="B5260" s="609" t="s">
        <v>13075</v>
      </c>
      <c r="C5260" s="610" t="s">
        <v>54</v>
      </c>
      <c r="D5260" s="611">
        <v>18.649999999999999</v>
      </c>
    </row>
    <row r="5261" spans="1:4" ht="38.25" x14ac:dyDescent="0.2">
      <c r="A5261" s="608">
        <v>101860</v>
      </c>
      <c r="B5261" s="609" t="s">
        <v>13076</v>
      </c>
      <c r="C5261" s="610" t="s">
        <v>54</v>
      </c>
      <c r="D5261" s="611">
        <v>21.48</v>
      </c>
    </row>
    <row r="5262" spans="1:4" ht="38.25" x14ac:dyDescent="0.2">
      <c r="A5262" s="608">
        <v>101861</v>
      </c>
      <c r="B5262" s="609" t="s">
        <v>13077</v>
      </c>
      <c r="C5262" s="610" t="s">
        <v>54</v>
      </c>
      <c r="D5262" s="611">
        <v>20.07</v>
      </c>
    </row>
    <row r="5263" spans="1:4" ht="38.25" x14ac:dyDescent="0.2">
      <c r="A5263" s="608">
        <v>101862</v>
      </c>
      <c r="B5263" s="609" t="s">
        <v>13078</v>
      </c>
      <c r="C5263" s="610" t="s">
        <v>54</v>
      </c>
      <c r="D5263" s="611">
        <v>21.91</v>
      </c>
    </row>
    <row r="5264" spans="1:4" ht="38.25" x14ac:dyDescent="0.2">
      <c r="A5264" s="608">
        <v>101863</v>
      </c>
      <c r="B5264" s="609" t="s">
        <v>13079</v>
      </c>
      <c r="C5264" s="610" t="s">
        <v>54</v>
      </c>
      <c r="D5264" s="611">
        <v>17.09</v>
      </c>
    </row>
    <row r="5265" spans="1:4" ht="38.25" x14ac:dyDescent="0.2">
      <c r="A5265" s="608">
        <v>101864</v>
      </c>
      <c r="B5265" s="609" t="s">
        <v>13080</v>
      </c>
      <c r="C5265" s="610" t="s">
        <v>54</v>
      </c>
      <c r="D5265" s="611">
        <v>19.93</v>
      </c>
    </row>
    <row r="5266" spans="1:4" ht="38.25" x14ac:dyDescent="0.2">
      <c r="A5266" s="608">
        <v>101865</v>
      </c>
      <c r="B5266" s="609" t="s">
        <v>13081</v>
      </c>
      <c r="C5266" s="610" t="s">
        <v>54</v>
      </c>
      <c r="D5266" s="611">
        <v>22.75</v>
      </c>
    </row>
    <row r="5267" spans="1:4" ht="38.25" x14ac:dyDescent="0.2">
      <c r="A5267" s="608">
        <v>101866</v>
      </c>
      <c r="B5267" s="609" t="s">
        <v>13082</v>
      </c>
      <c r="C5267" s="610" t="s">
        <v>54</v>
      </c>
      <c r="D5267" s="611">
        <v>20.2</v>
      </c>
    </row>
    <row r="5268" spans="1:4" ht="38.25" x14ac:dyDescent="0.2">
      <c r="A5268" s="608">
        <v>101867</v>
      </c>
      <c r="B5268" s="609" t="s">
        <v>13083</v>
      </c>
      <c r="C5268" s="610" t="s">
        <v>54</v>
      </c>
      <c r="D5268" s="611">
        <v>23.04</v>
      </c>
    </row>
    <row r="5269" spans="1:4" ht="38.25" x14ac:dyDescent="0.2">
      <c r="A5269" s="608">
        <v>101868</v>
      </c>
      <c r="B5269" s="609" t="s">
        <v>13084</v>
      </c>
      <c r="C5269" s="610" t="s">
        <v>54</v>
      </c>
      <c r="D5269" s="611">
        <v>18.23</v>
      </c>
    </row>
    <row r="5270" spans="1:4" ht="38.25" x14ac:dyDescent="0.2">
      <c r="A5270" s="608">
        <v>101869</v>
      </c>
      <c r="B5270" s="609" t="s">
        <v>13085</v>
      </c>
      <c r="C5270" s="610" t="s">
        <v>54</v>
      </c>
      <c r="D5270" s="611">
        <v>21.06</v>
      </c>
    </row>
    <row r="5271" spans="1:4" ht="38.25" x14ac:dyDescent="0.2">
      <c r="A5271" s="608">
        <v>101870</v>
      </c>
      <c r="B5271" s="609" t="s">
        <v>13086</v>
      </c>
      <c r="C5271" s="610" t="s">
        <v>54</v>
      </c>
      <c r="D5271" s="611">
        <v>23.89</v>
      </c>
    </row>
    <row r="5272" spans="1:4" ht="25.5" x14ac:dyDescent="0.2">
      <c r="A5272" s="608">
        <v>102096</v>
      </c>
      <c r="B5272" s="609" t="s">
        <v>13087</v>
      </c>
      <c r="C5272" s="610" t="s">
        <v>35</v>
      </c>
      <c r="D5272" s="611">
        <v>1077.57</v>
      </c>
    </row>
    <row r="5273" spans="1:4" ht="25.5" x14ac:dyDescent="0.2">
      <c r="A5273" s="608">
        <v>102098</v>
      </c>
      <c r="B5273" s="609" t="s">
        <v>13088</v>
      </c>
      <c r="C5273" s="610" t="s">
        <v>35</v>
      </c>
      <c r="D5273" s="611">
        <v>1125.49</v>
      </c>
    </row>
    <row r="5274" spans="1:4" ht="25.5" x14ac:dyDescent="0.2">
      <c r="A5274" s="608">
        <v>102100</v>
      </c>
      <c r="B5274" s="609" t="s">
        <v>13089</v>
      </c>
      <c r="C5274" s="610" t="s">
        <v>54</v>
      </c>
      <c r="D5274" s="611">
        <v>8.41</v>
      </c>
    </row>
    <row r="5275" spans="1:4" ht="25.5" x14ac:dyDescent="0.2">
      <c r="A5275" s="608">
        <v>102101</v>
      </c>
      <c r="B5275" s="609" t="s">
        <v>13090</v>
      </c>
      <c r="C5275" s="610" t="s">
        <v>54</v>
      </c>
      <c r="D5275" s="611">
        <v>2.46</v>
      </c>
    </row>
    <row r="5276" spans="1:4" ht="25.5" x14ac:dyDescent="0.2">
      <c r="A5276" s="608">
        <v>100576</v>
      </c>
      <c r="B5276" s="609" t="s">
        <v>10025</v>
      </c>
      <c r="C5276" s="610" t="s">
        <v>54</v>
      </c>
      <c r="D5276" s="611">
        <v>1.28</v>
      </c>
    </row>
    <row r="5277" spans="1:4" ht="25.5" x14ac:dyDescent="0.2">
      <c r="A5277" s="608">
        <v>100577</v>
      </c>
      <c r="B5277" s="609" t="s">
        <v>10026</v>
      </c>
      <c r="C5277" s="610" t="s">
        <v>54</v>
      </c>
      <c r="D5277" s="611">
        <v>0.62</v>
      </c>
    </row>
    <row r="5278" spans="1:4" ht="38.25" x14ac:dyDescent="0.2">
      <c r="A5278" s="608">
        <v>96388</v>
      </c>
      <c r="B5278" s="609" t="s">
        <v>10027</v>
      </c>
      <c r="C5278" s="610" t="s">
        <v>35</v>
      </c>
      <c r="D5278" s="611">
        <v>6.18</v>
      </c>
    </row>
    <row r="5279" spans="1:4" ht="38.25" x14ac:dyDescent="0.2">
      <c r="A5279" s="608">
        <v>96389</v>
      </c>
      <c r="B5279" s="609" t="s">
        <v>10028</v>
      </c>
      <c r="C5279" s="610" t="s">
        <v>35</v>
      </c>
      <c r="D5279" s="611">
        <v>36.25</v>
      </c>
    </row>
    <row r="5280" spans="1:4" ht="38.25" x14ac:dyDescent="0.2">
      <c r="A5280" s="608">
        <v>96390</v>
      </c>
      <c r="B5280" s="609" t="s">
        <v>10029</v>
      </c>
      <c r="C5280" s="610" t="s">
        <v>35</v>
      </c>
      <c r="D5280" s="611">
        <v>60.26</v>
      </c>
    </row>
    <row r="5281" spans="1:4" ht="38.25" x14ac:dyDescent="0.2">
      <c r="A5281" s="608">
        <v>96391</v>
      </c>
      <c r="B5281" s="609" t="s">
        <v>10030</v>
      </c>
      <c r="C5281" s="610" t="s">
        <v>35</v>
      </c>
      <c r="D5281" s="611">
        <v>85.14</v>
      </c>
    </row>
    <row r="5282" spans="1:4" ht="38.25" x14ac:dyDescent="0.2">
      <c r="A5282" s="608">
        <v>96392</v>
      </c>
      <c r="B5282" s="609" t="s">
        <v>10031</v>
      </c>
      <c r="C5282" s="610" t="s">
        <v>35</v>
      </c>
      <c r="D5282" s="611">
        <v>109.25</v>
      </c>
    </row>
    <row r="5283" spans="1:4" ht="25.5" x14ac:dyDescent="0.2">
      <c r="A5283" s="608">
        <v>96396</v>
      </c>
      <c r="B5283" s="609" t="s">
        <v>10032</v>
      </c>
      <c r="C5283" s="610" t="s">
        <v>35</v>
      </c>
      <c r="D5283" s="611">
        <v>133.27000000000001</v>
      </c>
    </row>
    <row r="5284" spans="1:4" ht="38.25" x14ac:dyDescent="0.2">
      <c r="A5284" s="608">
        <v>96397</v>
      </c>
      <c r="B5284" s="609" t="s">
        <v>10033</v>
      </c>
      <c r="C5284" s="610" t="s">
        <v>35</v>
      </c>
      <c r="D5284" s="611">
        <v>178.49</v>
      </c>
    </row>
    <row r="5285" spans="1:4" ht="38.25" x14ac:dyDescent="0.2">
      <c r="A5285" s="608">
        <v>96398</v>
      </c>
      <c r="B5285" s="609" t="s">
        <v>10034</v>
      </c>
      <c r="C5285" s="610" t="s">
        <v>35</v>
      </c>
      <c r="D5285" s="611">
        <v>240.52</v>
      </c>
    </row>
    <row r="5286" spans="1:4" ht="25.5" x14ac:dyDescent="0.2">
      <c r="A5286" s="608">
        <v>96399</v>
      </c>
      <c r="B5286" s="609" t="s">
        <v>10035</v>
      </c>
      <c r="C5286" s="610" t="s">
        <v>35</v>
      </c>
      <c r="D5286" s="611">
        <v>90.15</v>
      </c>
    </row>
    <row r="5287" spans="1:4" ht="25.5" x14ac:dyDescent="0.2">
      <c r="A5287" s="608">
        <v>96400</v>
      </c>
      <c r="B5287" s="609" t="s">
        <v>10036</v>
      </c>
      <c r="C5287" s="610" t="s">
        <v>35</v>
      </c>
      <c r="D5287" s="611">
        <v>116.5</v>
      </c>
    </row>
    <row r="5288" spans="1:4" x14ac:dyDescent="0.2">
      <c r="A5288" s="608">
        <v>96401</v>
      </c>
      <c r="B5288" s="609" t="s">
        <v>10037</v>
      </c>
      <c r="C5288" s="610" t="s">
        <v>54</v>
      </c>
      <c r="D5288" s="611">
        <v>7.5</v>
      </c>
    </row>
    <row r="5289" spans="1:4" ht="25.5" x14ac:dyDescent="0.2">
      <c r="A5289" s="608">
        <v>96402</v>
      </c>
      <c r="B5289" s="609" t="s">
        <v>10038</v>
      </c>
      <c r="C5289" s="610" t="s">
        <v>54</v>
      </c>
      <c r="D5289" s="611">
        <v>1.73</v>
      </c>
    </row>
    <row r="5290" spans="1:4" ht="38.25" x14ac:dyDescent="0.2">
      <c r="A5290" s="608">
        <v>100564</v>
      </c>
      <c r="B5290" s="609" t="s">
        <v>10039</v>
      </c>
      <c r="C5290" s="610" t="s">
        <v>35</v>
      </c>
      <c r="D5290" s="611">
        <v>77.98</v>
      </c>
    </row>
    <row r="5291" spans="1:4" ht="38.25" x14ac:dyDescent="0.2">
      <c r="A5291" s="608">
        <v>100565</v>
      </c>
      <c r="B5291" s="609" t="s">
        <v>10040</v>
      </c>
      <c r="C5291" s="610" t="s">
        <v>35</v>
      </c>
      <c r="D5291" s="611">
        <v>67.08</v>
      </c>
    </row>
    <row r="5292" spans="1:4" ht="38.25" x14ac:dyDescent="0.2">
      <c r="A5292" s="608">
        <v>100566</v>
      </c>
      <c r="B5292" s="609" t="s">
        <v>10041</v>
      </c>
      <c r="C5292" s="610" t="s">
        <v>35</v>
      </c>
      <c r="D5292" s="611">
        <v>127.44</v>
      </c>
    </row>
    <row r="5293" spans="1:4" ht="38.25" x14ac:dyDescent="0.2">
      <c r="A5293" s="608">
        <v>100567</v>
      </c>
      <c r="B5293" s="609" t="s">
        <v>10042</v>
      </c>
      <c r="C5293" s="610" t="s">
        <v>35</v>
      </c>
      <c r="D5293" s="611">
        <v>150.61000000000001</v>
      </c>
    </row>
    <row r="5294" spans="1:4" ht="38.25" x14ac:dyDescent="0.2">
      <c r="A5294" s="608">
        <v>100568</v>
      </c>
      <c r="B5294" s="609" t="s">
        <v>10043</v>
      </c>
      <c r="C5294" s="610" t="s">
        <v>35</v>
      </c>
      <c r="D5294" s="611">
        <v>173.37</v>
      </c>
    </row>
    <row r="5295" spans="1:4" ht="38.25" x14ac:dyDescent="0.2">
      <c r="A5295" s="608">
        <v>100569</v>
      </c>
      <c r="B5295" s="609" t="s">
        <v>10044</v>
      </c>
      <c r="C5295" s="610" t="s">
        <v>35</v>
      </c>
      <c r="D5295" s="611">
        <v>116.94</v>
      </c>
    </row>
    <row r="5296" spans="1:4" ht="38.25" x14ac:dyDescent="0.2">
      <c r="A5296" s="608">
        <v>100570</v>
      </c>
      <c r="B5296" s="609" t="s">
        <v>10045</v>
      </c>
      <c r="C5296" s="610" t="s">
        <v>35</v>
      </c>
      <c r="D5296" s="611">
        <v>141.58000000000001</v>
      </c>
    </row>
    <row r="5297" spans="1:4" ht="38.25" x14ac:dyDescent="0.2">
      <c r="A5297" s="608">
        <v>100571</v>
      </c>
      <c r="B5297" s="609" t="s">
        <v>10046</v>
      </c>
      <c r="C5297" s="610" t="s">
        <v>35</v>
      </c>
      <c r="D5297" s="611">
        <v>163.34</v>
      </c>
    </row>
    <row r="5298" spans="1:4" ht="38.25" x14ac:dyDescent="0.2">
      <c r="A5298" s="608">
        <v>100572</v>
      </c>
      <c r="B5298" s="609" t="s">
        <v>10047</v>
      </c>
      <c r="C5298" s="610" t="s">
        <v>35</v>
      </c>
      <c r="D5298" s="611">
        <v>80.81</v>
      </c>
    </row>
    <row r="5299" spans="1:4" ht="38.25" x14ac:dyDescent="0.2">
      <c r="A5299" s="608">
        <v>100573</v>
      </c>
      <c r="B5299" s="609" t="s">
        <v>10048</v>
      </c>
      <c r="C5299" s="610" t="s">
        <v>35</v>
      </c>
      <c r="D5299" s="611">
        <v>69.91</v>
      </c>
    </row>
    <row r="5300" spans="1:4" x14ac:dyDescent="0.2">
      <c r="A5300" s="608">
        <v>100574</v>
      </c>
      <c r="B5300" s="609" t="s">
        <v>10049</v>
      </c>
      <c r="C5300" s="610" t="s">
        <v>35</v>
      </c>
      <c r="D5300" s="611">
        <v>0.82</v>
      </c>
    </row>
    <row r="5301" spans="1:4" x14ac:dyDescent="0.2">
      <c r="A5301" s="608">
        <v>100575</v>
      </c>
      <c r="B5301" s="609" t="s">
        <v>10050</v>
      </c>
      <c r="C5301" s="610" t="s">
        <v>54</v>
      </c>
      <c r="D5301" s="611">
        <v>0.06</v>
      </c>
    </row>
    <row r="5302" spans="1:4" ht="38.25" x14ac:dyDescent="0.2">
      <c r="A5302" s="608">
        <v>101767</v>
      </c>
      <c r="B5302" s="609" t="s">
        <v>11724</v>
      </c>
      <c r="C5302" s="610" t="s">
        <v>35</v>
      </c>
      <c r="D5302" s="611">
        <v>15.16</v>
      </c>
    </row>
    <row r="5303" spans="1:4" ht="38.25" x14ac:dyDescent="0.2">
      <c r="A5303" s="608">
        <v>101768</v>
      </c>
      <c r="B5303" s="609" t="s">
        <v>11725</v>
      </c>
      <c r="C5303" s="610" t="s">
        <v>35</v>
      </c>
      <c r="D5303" s="611">
        <v>23.99</v>
      </c>
    </row>
    <row r="5304" spans="1:4" ht="25.5" x14ac:dyDescent="0.2">
      <c r="A5304" s="608">
        <v>92391</v>
      </c>
      <c r="B5304" s="609" t="s">
        <v>557</v>
      </c>
      <c r="C5304" s="610" t="s">
        <v>54</v>
      </c>
      <c r="D5304" s="611">
        <v>53.37</v>
      </c>
    </row>
    <row r="5305" spans="1:4" ht="25.5" x14ac:dyDescent="0.2">
      <c r="A5305" s="608">
        <v>92392</v>
      </c>
      <c r="B5305" s="609" t="s">
        <v>558</v>
      </c>
      <c r="C5305" s="610" t="s">
        <v>54</v>
      </c>
      <c r="D5305" s="611">
        <v>111.91</v>
      </c>
    </row>
    <row r="5306" spans="1:4" ht="25.5" x14ac:dyDescent="0.2">
      <c r="A5306" s="608">
        <v>92393</v>
      </c>
      <c r="B5306" s="609" t="s">
        <v>559</v>
      </c>
      <c r="C5306" s="610" t="s">
        <v>54</v>
      </c>
      <c r="D5306" s="611">
        <v>52.91</v>
      </c>
    </row>
    <row r="5307" spans="1:4" ht="25.5" x14ac:dyDescent="0.2">
      <c r="A5307" s="608">
        <v>92394</v>
      </c>
      <c r="B5307" s="609" t="s">
        <v>560</v>
      </c>
      <c r="C5307" s="610" t="s">
        <v>54</v>
      </c>
      <c r="D5307" s="611">
        <v>66.37</v>
      </c>
    </row>
    <row r="5308" spans="1:4" ht="25.5" x14ac:dyDescent="0.2">
      <c r="A5308" s="608">
        <v>92395</v>
      </c>
      <c r="B5308" s="609" t="s">
        <v>561</v>
      </c>
      <c r="C5308" s="610" t="s">
        <v>54</v>
      </c>
      <c r="D5308" s="611">
        <v>80.540000000000006</v>
      </c>
    </row>
    <row r="5309" spans="1:4" ht="25.5" x14ac:dyDescent="0.2">
      <c r="A5309" s="608">
        <v>92396</v>
      </c>
      <c r="B5309" s="609" t="s">
        <v>2358</v>
      </c>
      <c r="C5309" s="610" t="s">
        <v>54</v>
      </c>
      <c r="D5309" s="611">
        <v>62.85</v>
      </c>
    </row>
    <row r="5310" spans="1:4" ht="25.5" x14ac:dyDescent="0.2">
      <c r="A5310" s="608">
        <v>92397</v>
      </c>
      <c r="B5310" s="609" t="s">
        <v>2359</v>
      </c>
      <c r="C5310" s="610" t="s">
        <v>54</v>
      </c>
      <c r="D5310" s="611">
        <v>52.84</v>
      </c>
    </row>
    <row r="5311" spans="1:4" ht="25.5" x14ac:dyDescent="0.2">
      <c r="A5311" s="608">
        <v>92398</v>
      </c>
      <c r="B5311" s="609" t="s">
        <v>2360</v>
      </c>
      <c r="C5311" s="610" t="s">
        <v>54</v>
      </c>
      <c r="D5311" s="611">
        <v>67.430000000000007</v>
      </c>
    </row>
    <row r="5312" spans="1:4" ht="25.5" x14ac:dyDescent="0.2">
      <c r="A5312" s="608">
        <v>92399</v>
      </c>
      <c r="B5312" s="609" t="s">
        <v>562</v>
      </c>
      <c r="C5312" s="610" t="s">
        <v>54</v>
      </c>
      <c r="D5312" s="611">
        <v>68.680000000000007</v>
      </c>
    </row>
    <row r="5313" spans="1:4" ht="25.5" x14ac:dyDescent="0.2">
      <c r="A5313" s="608">
        <v>92400</v>
      </c>
      <c r="B5313" s="609" t="s">
        <v>2361</v>
      </c>
      <c r="C5313" s="610" t="s">
        <v>54</v>
      </c>
      <c r="D5313" s="611">
        <v>80.37</v>
      </c>
    </row>
    <row r="5314" spans="1:4" ht="25.5" x14ac:dyDescent="0.2">
      <c r="A5314" s="608">
        <v>92401</v>
      </c>
      <c r="B5314" s="609" t="s">
        <v>563</v>
      </c>
      <c r="C5314" s="610" t="s">
        <v>54</v>
      </c>
      <c r="D5314" s="611">
        <v>81.709999999999994</v>
      </c>
    </row>
    <row r="5315" spans="1:4" ht="25.5" x14ac:dyDescent="0.2">
      <c r="A5315" s="608">
        <v>92402</v>
      </c>
      <c r="B5315" s="609" t="s">
        <v>2362</v>
      </c>
      <c r="C5315" s="610" t="s">
        <v>54</v>
      </c>
      <c r="D5315" s="611">
        <v>64.2</v>
      </c>
    </row>
    <row r="5316" spans="1:4" ht="25.5" x14ac:dyDescent="0.2">
      <c r="A5316" s="608">
        <v>92403</v>
      </c>
      <c r="B5316" s="609" t="s">
        <v>2363</v>
      </c>
      <c r="C5316" s="610" t="s">
        <v>54</v>
      </c>
      <c r="D5316" s="611">
        <v>54.08</v>
      </c>
    </row>
    <row r="5317" spans="1:4" ht="25.5" x14ac:dyDescent="0.2">
      <c r="A5317" s="608">
        <v>92404</v>
      </c>
      <c r="B5317" s="609" t="s">
        <v>2364</v>
      </c>
      <c r="C5317" s="610" t="s">
        <v>54</v>
      </c>
      <c r="D5317" s="611">
        <v>68.66</v>
      </c>
    </row>
    <row r="5318" spans="1:4" ht="25.5" x14ac:dyDescent="0.2">
      <c r="A5318" s="608">
        <v>92405</v>
      </c>
      <c r="B5318" s="609" t="s">
        <v>2365</v>
      </c>
      <c r="C5318" s="610" t="s">
        <v>54</v>
      </c>
      <c r="D5318" s="611">
        <v>69.88</v>
      </c>
    </row>
    <row r="5319" spans="1:4" ht="25.5" x14ac:dyDescent="0.2">
      <c r="A5319" s="608">
        <v>92406</v>
      </c>
      <c r="B5319" s="609" t="s">
        <v>2366</v>
      </c>
      <c r="C5319" s="610" t="s">
        <v>54</v>
      </c>
      <c r="D5319" s="611">
        <v>81.62</v>
      </c>
    </row>
    <row r="5320" spans="1:4" ht="25.5" x14ac:dyDescent="0.2">
      <c r="A5320" s="608">
        <v>92407</v>
      </c>
      <c r="B5320" s="609" t="s">
        <v>2367</v>
      </c>
      <c r="C5320" s="610" t="s">
        <v>54</v>
      </c>
      <c r="D5320" s="611">
        <v>82.93</v>
      </c>
    </row>
    <row r="5321" spans="1:4" ht="25.5" x14ac:dyDescent="0.2">
      <c r="A5321" s="608">
        <v>93679</v>
      </c>
      <c r="B5321" s="609" t="s">
        <v>2712</v>
      </c>
      <c r="C5321" s="610" t="s">
        <v>54</v>
      </c>
      <c r="D5321" s="611">
        <v>70.12</v>
      </c>
    </row>
    <row r="5322" spans="1:4" ht="25.5" x14ac:dyDescent="0.2">
      <c r="A5322" s="608">
        <v>93680</v>
      </c>
      <c r="B5322" s="609" t="s">
        <v>2713</v>
      </c>
      <c r="C5322" s="610" t="s">
        <v>54</v>
      </c>
      <c r="D5322" s="611">
        <v>59.79</v>
      </c>
    </row>
    <row r="5323" spans="1:4" ht="25.5" x14ac:dyDescent="0.2">
      <c r="A5323" s="608">
        <v>93681</v>
      </c>
      <c r="B5323" s="609" t="s">
        <v>2714</v>
      </c>
      <c r="C5323" s="610" t="s">
        <v>54</v>
      </c>
      <c r="D5323" s="611">
        <v>72.98</v>
      </c>
    </row>
    <row r="5324" spans="1:4" ht="25.5" x14ac:dyDescent="0.2">
      <c r="A5324" s="608">
        <v>93682</v>
      </c>
      <c r="B5324" s="609" t="s">
        <v>595</v>
      </c>
      <c r="C5324" s="610" t="s">
        <v>54</v>
      </c>
      <c r="D5324" s="611">
        <v>74.290000000000006</v>
      </c>
    </row>
    <row r="5325" spans="1:4" ht="25.5" x14ac:dyDescent="0.2">
      <c r="A5325" s="608">
        <v>97104</v>
      </c>
      <c r="B5325" s="609" t="s">
        <v>12547</v>
      </c>
      <c r="C5325" s="610" t="s">
        <v>54</v>
      </c>
      <c r="D5325" s="611">
        <v>96.1</v>
      </c>
    </row>
    <row r="5326" spans="1:4" ht="25.5" x14ac:dyDescent="0.2">
      <c r="A5326" s="608">
        <v>97105</v>
      </c>
      <c r="B5326" s="609" t="s">
        <v>12548</v>
      </c>
      <c r="C5326" s="610" t="s">
        <v>54</v>
      </c>
      <c r="D5326" s="611">
        <v>112.39</v>
      </c>
    </row>
    <row r="5327" spans="1:4" ht="25.5" x14ac:dyDescent="0.2">
      <c r="A5327" s="608">
        <v>97106</v>
      </c>
      <c r="B5327" s="609" t="s">
        <v>12549</v>
      </c>
      <c r="C5327" s="610" t="s">
        <v>54</v>
      </c>
      <c r="D5327" s="611">
        <v>124.25</v>
      </c>
    </row>
    <row r="5328" spans="1:4" ht="25.5" x14ac:dyDescent="0.2">
      <c r="A5328" s="608">
        <v>97107</v>
      </c>
      <c r="B5328" s="609" t="s">
        <v>12550</v>
      </c>
      <c r="C5328" s="610" t="s">
        <v>54</v>
      </c>
      <c r="D5328" s="611">
        <v>136.07</v>
      </c>
    </row>
    <row r="5329" spans="1:4" ht="25.5" x14ac:dyDescent="0.2">
      <c r="A5329" s="608">
        <v>97108</v>
      </c>
      <c r="B5329" s="609" t="s">
        <v>12551</v>
      </c>
      <c r="C5329" s="610" t="s">
        <v>54</v>
      </c>
      <c r="D5329" s="611">
        <v>156.74</v>
      </c>
    </row>
    <row r="5330" spans="1:4" ht="25.5" x14ac:dyDescent="0.2">
      <c r="A5330" s="608">
        <v>97109</v>
      </c>
      <c r="B5330" s="609" t="s">
        <v>12552</v>
      </c>
      <c r="C5330" s="610" t="s">
        <v>54</v>
      </c>
      <c r="D5330" s="611">
        <v>168.52</v>
      </c>
    </row>
    <row r="5331" spans="1:4" ht="25.5" x14ac:dyDescent="0.2">
      <c r="A5331" s="608">
        <v>97110</v>
      </c>
      <c r="B5331" s="609" t="s">
        <v>12553</v>
      </c>
      <c r="C5331" s="610" t="s">
        <v>54</v>
      </c>
      <c r="D5331" s="611">
        <v>131.18</v>
      </c>
    </row>
    <row r="5332" spans="1:4" ht="25.5" x14ac:dyDescent="0.2">
      <c r="A5332" s="608">
        <v>97111</v>
      </c>
      <c r="B5332" s="609" t="s">
        <v>12554</v>
      </c>
      <c r="C5332" s="610" t="s">
        <v>54</v>
      </c>
      <c r="D5332" s="611">
        <v>150.80000000000001</v>
      </c>
    </row>
    <row r="5333" spans="1:4" ht="25.5" x14ac:dyDescent="0.2">
      <c r="A5333" s="608">
        <v>97112</v>
      </c>
      <c r="B5333" s="609" t="s">
        <v>12555</v>
      </c>
      <c r="C5333" s="610" t="s">
        <v>54</v>
      </c>
      <c r="D5333" s="611">
        <v>163.85</v>
      </c>
    </row>
    <row r="5334" spans="1:4" ht="25.5" x14ac:dyDescent="0.2">
      <c r="A5334" s="608">
        <v>97113</v>
      </c>
      <c r="B5334" s="609" t="s">
        <v>12556</v>
      </c>
      <c r="C5334" s="610" t="s">
        <v>54</v>
      </c>
      <c r="D5334" s="611">
        <v>1.51</v>
      </c>
    </row>
    <row r="5335" spans="1:4" ht="25.5" x14ac:dyDescent="0.2">
      <c r="A5335" s="608">
        <v>97114</v>
      </c>
      <c r="B5335" s="609" t="s">
        <v>3721</v>
      </c>
      <c r="C5335" s="610" t="s">
        <v>18</v>
      </c>
      <c r="D5335" s="611">
        <v>0.33</v>
      </c>
    </row>
    <row r="5336" spans="1:4" ht="25.5" x14ac:dyDescent="0.2">
      <c r="A5336" s="608">
        <v>97115</v>
      </c>
      <c r="B5336" s="609" t="s">
        <v>3722</v>
      </c>
      <c r="C5336" s="610" t="s">
        <v>21</v>
      </c>
      <c r="D5336" s="611">
        <v>28.4</v>
      </c>
    </row>
    <row r="5337" spans="1:4" ht="25.5" x14ac:dyDescent="0.2">
      <c r="A5337" s="608">
        <v>97116</v>
      </c>
      <c r="B5337" s="609" t="s">
        <v>12557</v>
      </c>
      <c r="C5337" s="610" t="s">
        <v>21</v>
      </c>
      <c r="D5337" s="611">
        <v>13.5</v>
      </c>
    </row>
    <row r="5338" spans="1:4" ht="25.5" x14ac:dyDescent="0.2">
      <c r="A5338" s="608">
        <v>97117</v>
      </c>
      <c r="B5338" s="609" t="s">
        <v>12558</v>
      </c>
      <c r="C5338" s="610" t="s">
        <v>21</v>
      </c>
      <c r="D5338" s="611">
        <v>13.01</v>
      </c>
    </row>
    <row r="5339" spans="1:4" ht="25.5" x14ac:dyDescent="0.2">
      <c r="A5339" s="608">
        <v>97118</v>
      </c>
      <c r="B5339" s="609" t="s">
        <v>12559</v>
      </c>
      <c r="C5339" s="610" t="s">
        <v>21</v>
      </c>
      <c r="D5339" s="611">
        <v>11.42</v>
      </c>
    </row>
    <row r="5340" spans="1:4" ht="25.5" x14ac:dyDescent="0.2">
      <c r="A5340" s="608">
        <v>97119</v>
      </c>
      <c r="B5340" s="609" t="s">
        <v>12560</v>
      </c>
      <c r="C5340" s="610" t="s">
        <v>21</v>
      </c>
      <c r="D5340" s="611">
        <v>10.91</v>
      </c>
    </row>
    <row r="5341" spans="1:4" ht="25.5" x14ac:dyDescent="0.2">
      <c r="A5341" s="608">
        <v>97120</v>
      </c>
      <c r="B5341" s="609" t="s">
        <v>3723</v>
      </c>
      <c r="C5341" s="610" t="s">
        <v>21</v>
      </c>
      <c r="D5341" s="611">
        <v>8.07</v>
      </c>
    </row>
    <row r="5342" spans="1:4" ht="25.5" x14ac:dyDescent="0.2">
      <c r="A5342" s="608">
        <v>97802</v>
      </c>
      <c r="B5342" s="609" t="s">
        <v>10051</v>
      </c>
      <c r="C5342" s="610" t="s">
        <v>54</v>
      </c>
      <c r="D5342" s="611">
        <v>4.75</v>
      </c>
    </row>
    <row r="5343" spans="1:4" ht="25.5" x14ac:dyDescent="0.2">
      <c r="A5343" s="608">
        <v>97803</v>
      </c>
      <c r="B5343" s="609" t="s">
        <v>10052</v>
      </c>
      <c r="C5343" s="610" t="s">
        <v>54</v>
      </c>
      <c r="D5343" s="611">
        <v>7.11</v>
      </c>
    </row>
    <row r="5344" spans="1:4" ht="25.5" x14ac:dyDescent="0.2">
      <c r="A5344" s="608">
        <v>97805</v>
      </c>
      <c r="B5344" s="609" t="s">
        <v>10053</v>
      </c>
      <c r="C5344" s="610" t="s">
        <v>54</v>
      </c>
      <c r="D5344" s="611">
        <v>12.07</v>
      </c>
    </row>
    <row r="5345" spans="1:4" ht="25.5" x14ac:dyDescent="0.2">
      <c r="A5345" s="608">
        <v>97806</v>
      </c>
      <c r="B5345" s="609" t="s">
        <v>10054</v>
      </c>
      <c r="C5345" s="610" t="s">
        <v>54</v>
      </c>
      <c r="D5345" s="611">
        <v>14.39</v>
      </c>
    </row>
    <row r="5346" spans="1:4" ht="25.5" x14ac:dyDescent="0.2">
      <c r="A5346" s="608">
        <v>97807</v>
      </c>
      <c r="B5346" s="609" t="s">
        <v>10055</v>
      </c>
      <c r="C5346" s="610" t="s">
        <v>54</v>
      </c>
      <c r="D5346" s="611">
        <v>16.350000000000001</v>
      </c>
    </row>
    <row r="5347" spans="1:4" ht="25.5" x14ac:dyDescent="0.2">
      <c r="A5347" s="608">
        <v>97809</v>
      </c>
      <c r="B5347" s="609" t="s">
        <v>10056</v>
      </c>
      <c r="C5347" s="610" t="s">
        <v>54</v>
      </c>
      <c r="D5347" s="611">
        <v>13.47</v>
      </c>
    </row>
    <row r="5348" spans="1:4" ht="25.5" x14ac:dyDescent="0.2">
      <c r="A5348" s="608">
        <v>97810</v>
      </c>
      <c r="B5348" s="609" t="s">
        <v>10057</v>
      </c>
      <c r="C5348" s="610" t="s">
        <v>54</v>
      </c>
      <c r="D5348" s="611">
        <v>14.57</v>
      </c>
    </row>
    <row r="5349" spans="1:4" ht="25.5" x14ac:dyDescent="0.2">
      <c r="A5349" s="608">
        <v>97811</v>
      </c>
      <c r="B5349" s="609" t="s">
        <v>10058</v>
      </c>
      <c r="C5349" s="610" t="s">
        <v>54</v>
      </c>
      <c r="D5349" s="611">
        <v>16.579999999999998</v>
      </c>
    </row>
    <row r="5350" spans="1:4" ht="25.5" x14ac:dyDescent="0.2">
      <c r="A5350" s="608">
        <v>101167</v>
      </c>
      <c r="B5350" s="609" t="s">
        <v>10059</v>
      </c>
      <c r="C5350" s="610" t="s">
        <v>54</v>
      </c>
      <c r="D5350" s="611">
        <v>151.62</v>
      </c>
    </row>
    <row r="5351" spans="1:4" ht="25.5" x14ac:dyDescent="0.2">
      <c r="A5351" s="608">
        <v>101168</v>
      </c>
      <c r="B5351" s="609" t="s">
        <v>10060</v>
      </c>
      <c r="C5351" s="610" t="s">
        <v>54</v>
      </c>
      <c r="D5351" s="611">
        <v>182.53</v>
      </c>
    </row>
    <row r="5352" spans="1:4" ht="25.5" x14ac:dyDescent="0.2">
      <c r="A5352" s="608">
        <v>101169</v>
      </c>
      <c r="B5352" s="609" t="s">
        <v>10061</v>
      </c>
      <c r="C5352" s="610" t="s">
        <v>54</v>
      </c>
      <c r="D5352" s="611">
        <v>160.76</v>
      </c>
    </row>
    <row r="5353" spans="1:4" ht="25.5" x14ac:dyDescent="0.2">
      <c r="A5353" s="608">
        <v>101170</v>
      </c>
      <c r="B5353" s="609" t="s">
        <v>10062</v>
      </c>
      <c r="C5353" s="610" t="s">
        <v>54</v>
      </c>
      <c r="D5353" s="611">
        <v>28.89</v>
      </c>
    </row>
    <row r="5354" spans="1:4" ht="25.5" x14ac:dyDescent="0.2">
      <c r="A5354" s="608">
        <v>101171</v>
      </c>
      <c r="B5354" s="609" t="s">
        <v>10771</v>
      </c>
      <c r="C5354" s="610" t="s">
        <v>54</v>
      </c>
      <c r="D5354" s="611">
        <v>68.55</v>
      </c>
    </row>
    <row r="5355" spans="1:4" ht="25.5" x14ac:dyDescent="0.2">
      <c r="A5355" s="608">
        <v>101172</v>
      </c>
      <c r="B5355" s="609" t="s">
        <v>10063</v>
      </c>
      <c r="C5355" s="610" t="s">
        <v>54</v>
      </c>
      <c r="D5355" s="611">
        <v>45.22</v>
      </c>
    </row>
    <row r="5356" spans="1:4" ht="25.5" x14ac:dyDescent="0.2">
      <c r="A5356" s="608">
        <v>72947</v>
      </c>
      <c r="B5356" s="609" t="s">
        <v>928</v>
      </c>
      <c r="C5356" s="610" t="s">
        <v>54</v>
      </c>
      <c r="D5356" s="611">
        <v>12.48</v>
      </c>
    </row>
    <row r="5357" spans="1:4" x14ac:dyDescent="0.2">
      <c r="A5357" s="608">
        <v>83693</v>
      </c>
      <c r="B5357" s="609" t="s">
        <v>127</v>
      </c>
      <c r="C5357" s="610" t="s">
        <v>54</v>
      </c>
      <c r="D5357" s="611">
        <v>3.11</v>
      </c>
    </row>
    <row r="5358" spans="1:4" ht="25.5" x14ac:dyDescent="0.2">
      <c r="A5358" s="608">
        <v>95995</v>
      </c>
      <c r="B5358" s="609" t="s">
        <v>10064</v>
      </c>
      <c r="C5358" s="610" t="s">
        <v>35</v>
      </c>
      <c r="D5358" s="611">
        <v>905.65</v>
      </c>
    </row>
    <row r="5359" spans="1:4" ht="25.5" x14ac:dyDescent="0.2">
      <c r="A5359" s="608">
        <v>95996</v>
      </c>
      <c r="B5359" s="609" t="s">
        <v>10065</v>
      </c>
      <c r="C5359" s="610" t="s">
        <v>35</v>
      </c>
      <c r="D5359" s="611">
        <v>860.68</v>
      </c>
    </row>
    <row r="5360" spans="1:4" ht="25.5" x14ac:dyDescent="0.2">
      <c r="A5360" s="608">
        <v>96001</v>
      </c>
      <c r="B5360" s="609" t="s">
        <v>10066</v>
      </c>
      <c r="C5360" s="610" t="s">
        <v>54</v>
      </c>
      <c r="D5360" s="611">
        <v>4.9000000000000004</v>
      </c>
    </row>
    <row r="5361" spans="1:4" x14ac:dyDescent="0.2">
      <c r="A5361" s="608">
        <v>96393</v>
      </c>
      <c r="B5361" s="609" t="s">
        <v>10067</v>
      </c>
      <c r="C5361" s="610" t="s">
        <v>35</v>
      </c>
      <c r="D5361" s="611">
        <v>126.41</v>
      </c>
    </row>
    <row r="5362" spans="1:4" x14ac:dyDescent="0.2">
      <c r="A5362" s="608">
        <v>96394</v>
      </c>
      <c r="B5362" s="609" t="s">
        <v>10068</v>
      </c>
      <c r="C5362" s="610" t="s">
        <v>35</v>
      </c>
      <c r="D5362" s="611">
        <v>170.74</v>
      </c>
    </row>
    <row r="5363" spans="1:4" x14ac:dyDescent="0.2">
      <c r="A5363" s="608">
        <v>96395</v>
      </c>
      <c r="B5363" s="609" t="s">
        <v>10069</v>
      </c>
      <c r="C5363" s="610" t="s">
        <v>35</v>
      </c>
      <c r="D5363" s="611">
        <v>233.66</v>
      </c>
    </row>
    <row r="5364" spans="1:4" ht="25.5" x14ac:dyDescent="0.2">
      <c r="A5364" s="608">
        <v>100624</v>
      </c>
      <c r="B5364" s="609" t="s">
        <v>10070</v>
      </c>
      <c r="C5364" s="610" t="s">
        <v>35</v>
      </c>
      <c r="D5364" s="611">
        <v>876.64</v>
      </c>
    </row>
    <row r="5365" spans="1:4" ht="25.5" x14ac:dyDescent="0.2">
      <c r="A5365" s="608">
        <v>100625</v>
      </c>
      <c r="B5365" s="609" t="s">
        <v>10071</v>
      </c>
      <c r="C5365" s="610" t="s">
        <v>35</v>
      </c>
      <c r="D5365" s="611">
        <v>793.34</v>
      </c>
    </row>
    <row r="5366" spans="1:4" ht="38.25" x14ac:dyDescent="0.2">
      <c r="A5366" s="608">
        <v>101020</v>
      </c>
      <c r="B5366" s="609" t="s">
        <v>10072</v>
      </c>
      <c r="C5366" s="610" t="s">
        <v>65</v>
      </c>
      <c r="D5366" s="611">
        <v>329.42</v>
      </c>
    </row>
    <row r="5367" spans="1:4" ht="38.25" x14ac:dyDescent="0.2">
      <c r="A5367" s="608">
        <v>101021</v>
      </c>
      <c r="B5367" s="609" t="s">
        <v>10073</v>
      </c>
      <c r="C5367" s="610" t="s">
        <v>65</v>
      </c>
      <c r="D5367" s="611">
        <v>333.86</v>
      </c>
    </row>
    <row r="5368" spans="1:4" ht="38.25" x14ac:dyDescent="0.2">
      <c r="A5368" s="608">
        <v>101022</v>
      </c>
      <c r="B5368" s="609" t="s">
        <v>10074</v>
      </c>
      <c r="C5368" s="610" t="s">
        <v>65</v>
      </c>
      <c r="D5368" s="611">
        <v>291.13</v>
      </c>
    </row>
    <row r="5369" spans="1:4" ht="38.25" x14ac:dyDescent="0.2">
      <c r="A5369" s="608">
        <v>101023</v>
      </c>
      <c r="B5369" s="609" t="s">
        <v>10075</v>
      </c>
      <c r="C5369" s="610" t="s">
        <v>65</v>
      </c>
      <c r="D5369" s="611">
        <v>296.73</v>
      </c>
    </row>
    <row r="5370" spans="1:4" ht="38.25" x14ac:dyDescent="0.2">
      <c r="A5370" s="608">
        <v>101024</v>
      </c>
      <c r="B5370" s="609" t="s">
        <v>10076</v>
      </c>
      <c r="C5370" s="610" t="s">
        <v>65</v>
      </c>
      <c r="D5370" s="611">
        <v>295.23</v>
      </c>
    </row>
    <row r="5371" spans="1:4" ht="38.25" x14ac:dyDescent="0.2">
      <c r="A5371" s="608">
        <v>101025</v>
      </c>
      <c r="B5371" s="609" t="s">
        <v>10077</v>
      </c>
      <c r="C5371" s="610" t="s">
        <v>65</v>
      </c>
      <c r="D5371" s="611">
        <v>299.67</v>
      </c>
    </row>
    <row r="5372" spans="1:4" ht="25.5" x14ac:dyDescent="0.2">
      <c r="A5372" s="608">
        <v>101026</v>
      </c>
      <c r="B5372" s="609" t="s">
        <v>10078</v>
      </c>
      <c r="C5372" s="610" t="s">
        <v>65</v>
      </c>
      <c r="D5372" s="611">
        <v>311.27</v>
      </c>
    </row>
    <row r="5373" spans="1:4" ht="25.5" x14ac:dyDescent="0.2">
      <c r="A5373" s="608">
        <v>101027</v>
      </c>
      <c r="B5373" s="609" t="s">
        <v>10079</v>
      </c>
      <c r="C5373" s="610" t="s">
        <v>65</v>
      </c>
      <c r="D5373" s="611">
        <v>340.62</v>
      </c>
    </row>
    <row r="5374" spans="1:4" ht="25.5" x14ac:dyDescent="0.2">
      <c r="A5374" s="608">
        <v>88411</v>
      </c>
      <c r="B5374" s="609" t="s">
        <v>1262</v>
      </c>
      <c r="C5374" s="610" t="s">
        <v>54</v>
      </c>
      <c r="D5374" s="611">
        <v>1.61</v>
      </c>
    </row>
    <row r="5375" spans="1:4" ht="38.25" x14ac:dyDescent="0.2">
      <c r="A5375" s="608">
        <v>88412</v>
      </c>
      <c r="B5375" s="609" t="s">
        <v>1263</v>
      </c>
      <c r="C5375" s="610" t="s">
        <v>54</v>
      </c>
      <c r="D5375" s="611">
        <v>1.1399999999999999</v>
      </c>
    </row>
    <row r="5376" spans="1:4" ht="25.5" x14ac:dyDescent="0.2">
      <c r="A5376" s="608">
        <v>88413</v>
      </c>
      <c r="B5376" s="609" t="s">
        <v>232</v>
      </c>
      <c r="C5376" s="610" t="s">
        <v>54</v>
      </c>
      <c r="D5376" s="611">
        <v>2.5499999999999998</v>
      </c>
    </row>
    <row r="5377" spans="1:4" ht="25.5" x14ac:dyDescent="0.2">
      <c r="A5377" s="608">
        <v>88414</v>
      </c>
      <c r="B5377" s="609" t="s">
        <v>233</v>
      </c>
      <c r="C5377" s="610" t="s">
        <v>54</v>
      </c>
      <c r="D5377" s="611">
        <v>2.86</v>
      </c>
    </row>
    <row r="5378" spans="1:4" ht="25.5" x14ac:dyDescent="0.2">
      <c r="A5378" s="608">
        <v>88415</v>
      </c>
      <c r="B5378" s="609" t="s">
        <v>1264</v>
      </c>
      <c r="C5378" s="610" t="s">
        <v>54</v>
      </c>
      <c r="D5378" s="611">
        <v>1.76</v>
      </c>
    </row>
    <row r="5379" spans="1:4" ht="38.25" x14ac:dyDescent="0.2">
      <c r="A5379" s="608">
        <v>88416</v>
      </c>
      <c r="B5379" s="609" t="s">
        <v>1265</v>
      </c>
      <c r="C5379" s="610" t="s">
        <v>54</v>
      </c>
      <c r="D5379" s="611">
        <v>15.44</v>
      </c>
    </row>
    <row r="5380" spans="1:4" ht="38.25" x14ac:dyDescent="0.2">
      <c r="A5380" s="608">
        <v>88417</v>
      </c>
      <c r="B5380" s="609" t="s">
        <v>1266</v>
      </c>
      <c r="C5380" s="610" t="s">
        <v>54</v>
      </c>
      <c r="D5380" s="611">
        <v>13.78</v>
      </c>
    </row>
    <row r="5381" spans="1:4" ht="38.25" x14ac:dyDescent="0.2">
      <c r="A5381" s="608">
        <v>88420</v>
      </c>
      <c r="B5381" s="609" t="s">
        <v>1267</v>
      </c>
      <c r="C5381" s="610" t="s">
        <v>54</v>
      </c>
      <c r="D5381" s="611">
        <v>18.829999999999998</v>
      </c>
    </row>
    <row r="5382" spans="1:4" ht="38.25" x14ac:dyDescent="0.2">
      <c r="A5382" s="608">
        <v>88421</v>
      </c>
      <c r="B5382" s="609" t="s">
        <v>1268</v>
      </c>
      <c r="C5382" s="610" t="s">
        <v>54</v>
      </c>
      <c r="D5382" s="611">
        <v>19.89</v>
      </c>
    </row>
    <row r="5383" spans="1:4" ht="25.5" x14ac:dyDescent="0.2">
      <c r="A5383" s="608">
        <v>88423</v>
      </c>
      <c r="B5383" s="609" t="s">
        <v>237</v>
      </c>
      <c r="C5383" s="610" t="s">
        <v>54</v>
      </c>
      <c r="D5383" s="611">
        <v>15.97</v>
      </c>
    </row>
    <row r="5384" spans="1:4" ht="38.25" x14ac:dyDescent="0.2">
      <c r="A5384" s="608">
        <v>88424</v>
      </c>
      <c r="B5384" s="609" t="s">
        <v>1269</v>
      </c>
      <c r="C5384" s="610" t="s">
        <v>54</v>
      </c>
      <c r="D5384" s="611">
        <v>17.739999999999998</v>
      </c>
    </row>
    <row r="5385" spans="1:4" ht="38.25" x14ac:dyDescent="0.2">
      <c r="A5385" s="608">
        <v>88426</v>
      </c>
      <c r="B5385" s="609" t="s">
        <v>1270</v>
      </c>
      <c r="C5385" s="610" t="s">
        <v>54</v>
      </c>
      <c r="D5385" s="611">
        <v>14.85</v>
      </c>
    </row>
    <row r="5386" spans="1:4" ht="38.25" x14ac:dyDescent="0.2">
      <c r="A5386" s="608">
        <v>88428</v>
      </c>
      <c r="B5386" s="609" t="s">
        <v>1272</v>
      </c>
      <c r="C5386" s="610" t="s">
        <v>54</v>
      </c>
      <c r="D5386" s="611">
        <v>23.55</v>
      </c>
    </row>
    <row r="5387" spans="1:4" ht="38.25" x14ac:dyDescent="0.2">
      <c r="A5387" s="608">
        <v>88429</v>
      </c>
      <c r="B5387" s="609" t="s">
        <v>1273</v>
      </c>
      <c r="C5387" s="610" t="s">
        <v>54</v>
      </c>
      <c r="D5387" s="611">
        <v>25.42</v>
      </c>
    </row>
    <row r="5388" spans="1:4" ht="25.5" x14ac:dyDescent="0.2">
      <c r="A5388" s="608">
        <v>88431</v>
      </c>
      <c r="B5388" s="609" t="s">
        <v>240</v>
      </c>
      <c r="C5388" s="610" t="s">
        <v>54</v>
      </c>
      <c r="D5388" s="611">
        <v>18.66</v>
      </c>
    </row>
    <row r="5389" spans="1:4" ht="25.5" x14ac:dyDescent="0.2">
      <c r="A5389" s="608">
        <v>88432</v>
      </c>
      <c r="B5389" s="609" t="s">
        <v>241</v>
      </c>
      <c r="C5389" s="610" t="s">
        <v>54</v>
      </c>
      <c r="D5389" s="611">
        <v>12.84</v>
      </c>
    </row>
    <row r="5390" spans="1:4" x14ac:dyDescent="0.2">
      <c r="A5390" s="608">
        <v>88482</v>
      </c>
      <c r="B5390" s="609" t="s">
        <v>249</v>
      </c>
      <c r="C5390" s="610" t="s">
        <v>54</v>
      </c>
      <c r="D5390" s="611">
        <v>1.99</v>
      </c>
    </row>
    <row r="5391" spans="1:4" ht="25.5" x14ac:dyDescent="0.2">
      <c r="A5391" s="608">
        <v>88483</v>
      </c>
      <c r="B5391" s="609" t="s">
        <v>57</v>
      </c>
      <c r="C5391" s="610" t="s">
        <v>54</v>
      </c>
      <c r="D5391" s="611">
        <v>1.79</v>
      </c>
    </row>
    <row r="5392" spans="1:4" x14ac:dyDescent="0.2">
      <c r="A5392" s="608">
        <v>88484</v>
      </c>
      <c r="B5392" s="609" t="s">
        <v>250</v>
      </c>
      <c r="C5392" s="610" t="s">
        <v>54</v>
      </c>
      <c r="D5392" s="611">
        <v>1.77</v>
      </c>
    </row>
    <row r="5393" spans="1:4" ht="25.5" x14ac:dyDescent="0.2">
      <c r="A5393" s="608">
        <v>88485</v>
      </c>
      <c r="B5393" s="609" t="s">
        <v>48</v>
      </c>
      <c r="C5393" s="610" t="s">
        <v>54</v>
      </c>
      <c r="D5393" s="611">
        <v>1.49</v>
      </c>
    </row>
    <row r="5394" spans="1:4" ht="25.5" x14ac:dyDescent="0.2">
      <c r="A5394" s="608">
        <v>88486</v>
      </c>
      <c r="B5394" s="609" t="s">
        <v>251</v>
      </c>
      <c r="C5394" s="610" t="s">
        <v>54</v>
      </c>
      <c r="D5394" s="611">
        <v>9.6999999999999993</v>
      </c>
    </row>
    <row r="5395" spans="1:4" ht="25.5" x14ac:dyDescent="0.2">
      <c r="A5395" s="608">
        <v>88487</v>
      </c>
      <c r="B5395" s="609" t="s">
        <v>1280</v>
      </c>
      <c r="C5395" s="610" t="s">
        <v>54</v>
      </c>
      <c r="D5395" s="611">
        <v>8.81</v>
      </c>
    </row>
    <row r="5396" spans="1:4" ht="25.5" x14ac:dyDescent="0.2">
      <c r="A5396" s="608">
        <v>88488</v>
      </c>
      <c r="B5396" s="609" t="s">
        <v>1281</v>
      </c>
      <c r="C5396" s="610" t="s">
        <v>54</v>
      </c>
      <c r="D5396" s="611">
        <v>12.3</v>
      </c>
    </row>
    <row r="5397" spans="1:4" ht="25.5" x14ac:dyDescent="0.2">
      <c r="A5397" s="608">
        <v>88489</v>
      </c>
      <c r="B5397" s="609" t="s">
        <v>36</v>
      </c>
      <c r="C5397" s="610" t="s">
        <v>54</v>
      </c>
      <c r="D5397" s="611">
        <v>11.02</v>
      </c>
    </row>
    <row r="5398" spans="1:4" ht="25.5" x14ac:dyDescent="0.2">
      <c r="A5398" s="608">
        <v>88490</v>
      </c>
      <c r="B5398" s="609" t="s">
        <v>1282</v>
      </c>
      <c r="C5398" s="610" t="s">
        <v>54</v>
      </c>
      <c r="D5398" s="611">
        <v>7.51</v>
      </c>
    </row>
    <row r="5399" spans="1:4" ht="25.5" x14ac:dyDescent="0.2">
      <c r="A5399" s="608">
        <v>88491</v>
      </c>
      <c r="B5399" s="609" t="s">
        <v>1283</v>
      </c>
      <c r="C5399" s="610" t="s">
        <v>54</v>
      </c>
      <c r="D5399" s="611">
        <v>7.3</v>
      </c>
    </row>
    <row r="5400" spans="1:4" ht="25.5" x14ac:dyDescent="0.2">
      <c r="A5400" s="608">
        <v>88492</v>
      </c>
      <c r="B5400" s="609" t="s">
        <v>1284</v>
      </c>
      <c r="C5400" s="610" t="s">
        <v>54</v>
      </c>
      <c r="D5400" s="611">
        <v>8.9600000000000009</v>
      </c>
    </row>
    <row r="5401" spans="1:4" ht="25.5" x14ac:dyDescent="0.2">
      <c r="A5401" s="608">
        <v>88493</v>
      </c>
      <c r="B5401" s="609" t="s">
        <v>1285</v>
      </c>
      <c r="C5401" s="610" t="s">
        <v>54</v>
      </c>
      <c r="D5401" s="611">
        <v>8.65</v>
      </c>
    </row>
    <row r="5402" spans="1:4" x14ac:dyDescent="0.2">
      <c r="A5402" s="608">
        <v>88494</v>
      </c>
      <c r="B5402" s="609" t="s">
        <v>252</v>
      </c>
      <c r="C5402" s="610" t="s">
        <v>54</v>
      </c>
      <c r="D5402" s="611">
        <v>13.74</v>
      </c>
    </row>
    <row r="5403" spans="1:4" ht="25.5" x14ac:dyDescent="0.2">
      <c r="A5403" s="608">
        <v>88495</v>
      </c>
      <c r="B5403" s="609" t="s">
        <v>253</v>
      </c>
      <c r="C5403" s="610" t="s">
        <v>54</v>
      </c>
      <c r="D5403" s="611">
        <v>7.62</v>
      </c>
    </row>
    <row r="5404" spans="1:4" ht="25.5" x14ac:dyDescent="0.2">
      <c r="A5404" s="608">
        <v>88496</v>
      </c>
      <c r="B5404" s="609" t="s">
        <v>254</v>
      </c>
      <c r="C5404" s="610" t="s">
        <v>54</v>
      </c>
      <c r="D5404" s="611">
        <v>18.71</v>
      </c>
    </row>
    <row r="5405" spans="1:4" ht="25.5" x14ac:dyDescent="0.2">
      <c r="A5405" s="608">
        <v>88497</v>
      </c>
      <c r="B5405" s="609" t="s">
        <v>1286</v>
      </c>
      <c r="C5405" s="610" t="s">
        <v>54</v>
      </c>
      <c r="D5405" s="611">
        <v>10.54</v>
      </c>
    </row>
    <row r="5406" spans="1:4" x14ac:dyDescent="0.2">
      <c r="A5406" s="608">
        <v>95305</v>
      </c>
      <c r="B5406" s="609" t="s">
        <v>628</v>
      </c>
      <c r="C5406" s="610" t="s">
        <v>54</v>
      </c>
      <c r="D5406" s="611">
        <v>11.47</v>
      </c>
    </row>
    <row r="5407" spans="1:4" x14ac:dyDescent="0.2">
      <c r="A5407" s="608">
        <v>95306</v>
      </c>
      <c r="B5407" s="609" t="s">
        <v>629</v>
      </c>
      <c r="C5407" s="610" t="s">
        <v>54</v>
      </c>
      <c r="D5407" s="611">
        <v>13.09</v>
      </c>
    </row>
    <row r="5408" spans="1:4" ht="25.5" x14ac:dyDescent="0.2">
      <c r="A5408" s="608">
        <v>95622</v>
      </c>
      <c r="B5408" s="609" t="s">
        <v>636</v>
      </c>
      <c r="C5408" s="610" t="s">
        <v>54</v>
      </c>
      <c r="D5408" s="611">
        <v>10.62</v>
      </c>
    </row>
    <row r="5409" spans="1:4" ht="25.5" x14ac:dyDescent="0.2">
      <c r="A5409" s="608">
        <v>95623</v>
      </c>
      <c r="B5409" s="609" t="s">
        <v>637</v>
      </c>
      <c r="C5409" s="610" t="s">
        <v>54</v>
      </c>
      <c r="D5409" s="611">
        <v>8.34</v>
      </c>
    </row>
    <row r="5410" spans="1:4" ht="25.5" x14ac:dyDescent="0.2">
      <c r="A5410" s="608">
        <v>95624</v>
      </c>
      <c r="B5410" s="609" t="s">
        <v>3161</v>
      </c>
      <c r="C5410" s="610" t="s">
        <v>54</v>
      </c>
      <c r="D5410" s="611">
        <v>15.28</v>
      </c>
    </row>
    <row r="5411" spans="1:4" ht="25.5" x14ac:dyDescent="0.2">
      <c r="A5411" s="608">
        <v>95625</v>
      </c>
      <c r="B5411" s="609" t="s">
        <v>3162</v>
      </c>
      <c r="C5411" s="610" t="s">
        <v>54</v>
      </c>
      <c r="D5411" s="611">
        <v>16.739999999999998</v>
      </c>
    </row>
    <row r="5412" spans="1:4" ht="25.5" x14ac:dyDescent="0.2">
      <c r="A5412" s="608">
        <v>95626</v>
      </c>
      <c r="B5412" s="609" t="s">
        <v>638</v>
      </c>
      <c r="C5412" s="610" t="s">
        <v>54</v>
      </c>
      <c r="D5412" s="611">
        <v>11.36</v>
      </c>
    </row>
    <row r="5413" spans="1:4" ht="38.25" x14ac:dyDescent="0.2">
      <c r="A5413" s="608">
        <v>96126</v>
      </c>
      <c r="B5413" s="609" t="s">
        <v>3300</v>
      </c>
      <c r="C5413" s="610" t="s">
        <v>54</v>
      </c>
      <c r="D5413" s="611">
        <v>12.77</v>
      </c>
    </row>
    <row r="5414" spans="1:4" ht="38.25" x14ac:dyDescent="0.2">
      <c r="A5414" s="608">
        <v>96127</v>
      </c>
      <c r="B5414" s="609" t="s">
        <v>3301</v>
      </c>
      <c r="C5414" s="610" t="s">
        <v>54</v>
      </c>
      <c r="D5414" s="611">
        <v>9.92</v>
      </c>
    </row>
    <row r="5415" spans="1:4" ht="25.5" x14ac:dyDescent="0.2">
      <c r="A5415" s="608">
        <v>96128</v>
      </c>
      <c r="B5415" s="609" t="s">
        <v>3302</v>
      </c>
      <c r="C5415" s="610" t="s">
        <v>54</v>
      </c>
      <c r="D5415" s="611">
        <v>18.559999999999999</v>
      </c>
    </row>
    <row r="5416" spans="1:4" ht="25.5" x14ac:dyDescent="0.2">
      <c r="A5416" s="608">
        <v>96129</v>
      </c>
      <c r="B5416" s="609" t="s">
        <v>3303</v>
      </c>
      <c r="C5416" s="610" t="s">
        <v>54</v>
      </c>
      <c r="D5416" s="611">
        <v>20.39</v>
      </c>
    </row>
    <row r="5417" spans="1:4" ht="25.5" x14ac:dyDescent="0.2">
      <c r="A5417" s="608">
        <v>96130</v>
      </c>
      <c r="B5417" s="609" t="s">
        <v>3304</v>
      </c>
      <c r="C5417" s="610" t="s">
        <v>54</v>
      </c>
      <c r="D5417" s="611">
        <v>13.67</v>
      </c>
    </row>
    <row r="5418" spans="1:4" ht="38.25" x14ac:dyDescent="0.2">
      <c r="A5418" s="608">
        <v>96131</v>
      </c>
      <c r="B5418" s="609" t="s">
        <v>3305</v>
      </c>
      <c r="C5418" s="610" t="s">
        <v>54</v>
      </c>
      <c r="D5418" s="611">
        <v>17.73</v>
      </c>
    </row>
    <row r="5419" spans="1:4" ht="38.25" x14ac:dyDescent="0.2">
      <c r="A5419" s="608">
        <v>96132</v>
      </c>
      <c r="B5419" s="609" t="s">
        <v>3306</v>
      </c>
      <c r="C5419" s="610" t="s">
        <v>54</v>
      </c>
      <c r="D5419" s="611">
        <v>13.93</v>
      </c>
    </row>
    <row r="5420" spans="1:4" ht="25.5" x14ac:dyDescent="0.2">
      <c r="A5420" s="608">
        <v>96133</v>
      </c>
      <c r="B5420" s="609" t="s">
        <v>3307</v>
      </c>
      <c r="C5420" s="610" t="s">
        <v>54</v>
      </c>
      <c r="D5420" s="611">
        <v>25.42</v>
      </c>
    </row>
    <row r="5421" spans="1:4" ht="25.5" x14ac:dyDescent="0.2">
      <c r="A5421" s="608">
        <v>96134</v>
      </c>
      <c r="B5421" s="609" t="s">
        <v>3308</v>
      </c>
      <c r="C5421" s="610" t="s">
        <v>54</v>
      </c>
      <c r="D5421" s="611">
        <v>27.87</v>
      </c>
    </row>
    <row r="5422" spans="1:4" ht="25.5" x14ac:dyDescent="0.2">
      <c r="A5422" s="608">
        <v>96135</v>
      </c>
      <c r="B5422" s="609" t="s">
        <v>3309</v>
      </c>
      <c r="C5422" s="610" t="s">
        <v>54</v>
      </c>
      <c r="D5422" s="611">
        <v>18.940000000000001</v>
      </c>
    </row>
    <row r="5423" spans="1:4" x14ac:dyDescent="0.2">
      <c r="A5423" s="608">
        <v>6082</v>
      </c>
      <c r="B5423" s="609" t="s">
        <v>94</v>
      </c>
      <c r="C5423" s="610" t="s">
        <v>54</v>
      </c>
      <c r="D5423" s="611">
        <v>14.12</v>
      </c>
    </row>
    <row r="5424" spans="1:4" x14ac:dyDescent="0.2">
      <c r="A5424" s="608">
        <v>40905</v>
      </c>
      <c r="B5424" s="609" t="s">
        <v>101</v>
      </c>
      <c r="C5424" s="610" t="s">
        <v>54</v>
      </c>
      <c r="D5424" s="611">
        <v>18.18</v>
      </c>
    </row>
    <row r="5425" spans="1:4" x14ac:dyDescent="0.2">
      <c r="A5425" s="608" t="s">
        <v>3621</v>
      </c>
      <c r="B5425" s="609" t="s">
        <v>641</v>
      </c>
      <c r="C5425" s="610" t="s">
        <v>54</v>
      </c>
      <c r="D5425" s="611">
        <v>14.4</v>
      </c>
    </row>
    <row r="5426" spans="1:4" ht="25.5" x14ac:dyDescent="0.2">
      <c r="A5426" s="608" t="s">
        <v>3645</v>
      </c>
      <c r="B5426" s="609" t="s">
        <v>645</v>
      </c>
      <c r="C5426" s="610" t="s">
        <v>54</v>
      </c>
      <c r="D5426" s="611">
        <v>20.18</v>
      </c>
    </row>
    <row r="5427" spans="1:4" ht="25.5" x14ac:dyDescent="0.2">
      <c r="A5427" s="608" t="s">
        <v>3646</v>
      </c>
      <c r="B5427" s="609" t="s">
        <v>3647</v>
      </c>
      <c r="C5427" s="610" t="s">
        <v>54</v>
      </c>
      <c r="D5427" s="611">
        <v>20.260000000000002</v>
      </c>
    </row>
    <row r="5428" spans="1:4" ht="25.5" x14ac:dyDescent="0.2">
      <c r="A5428" s="608" t="s">
        <v>3648</v>
      </c>
      <c r="B5428" s="609" t="s">
        <v>3649</v>
      </c>
      <c r="C5428" s="610" t="s">
        <v>54</v>
      </c>
      <c r="D5428" s="611">
        <v>20.13</v>
      </c>
    </row>
    <row r="5429" spans="1:4" x14ac:dyDescent="0.2">
      <c r="A5429" s="608">
        <v>79463</v>
      </c>
      <c r="B5429" s="609" t="s">
        <v>120</v>
      </c>
      <c r="C5429" s="610" t="s">
        <v>54</v>
      </c>
      <c r="D5429" s="611">
        <v>11.57</v>
      </c>
    </row>
    <row r="5430" spans="1:4" x14ac:dyDescent="0.2">
      <c r="A5430" s="608">
        <v>79464</v>
      </c>
      <c r="B5430" s="609" t="s">
        <v>121</v>
      </c>
      <c r="C5430" s="610" t="s">
        <v>54</v>
      </c>
      <c r="D5430" s="611">
        <v>15.4</v>
      </c>
    </row>
    <row r="5431" spans="1:4" x14ac:dyDescent="0.2">
      <c r="A5431" s="608">
        <v>79466</v>
      </c>
      <c r="B5431" s="609" t="s">
        <v>122</v>
      </c>
      <c r="C5431" s="610" t="s">
        <v>54</v>
      </c>
      <c r="D5431" s="611">
        <v>15.63</v>
      </c>
    </row>
    <row r="5432" spans="1:4" x14ac:dyDescent="0.2">
      <c r="A5432" s="608" t="s">
        <v>3658</v>
      </c>
      <c r="B5432" s="609" t="s">
        <v>648</v>
      </c>
      <c r="C5432" s="610" t="s">
        <v>54</v>
      </c>
      <c r="D5432" s="611">
        <v>19.04</v>
      </c>
    </row>
    <row r="5433" spans="1:4" x14ac:dyDescent="0.2">
      <c r="A5433" s="608">
        <v>84645</v>
      </c>
      <c r="B5433" s="609" t="s">
        <v>128</v>
      </c>
      <c r="C5433" s="610" t="s">
        <v>54</v>
      </c>
      <c r="D5433" s="611">
        <v>15.41</v>
      </c>
    </row>
    <row r="5434" spans="1:4" x14ac:dyDescent="0.2">
      <c r="A5434" s="608">
        <v>84657</v>
      </c>
      <c r="B5434" s="609" t="s">
        <v>129</v>
      </c>
      <c r="C5434" s="610" t="s">
        <v>54</v>
      </c>
      <c r="D5434" s="611">
        <v>8.3699999999999992</v>
      </c>
    </row>
    <row r="5435" spans="1:4" x14ac:dyDescent="0.2">
      <c r="A5435" s="608">
        <v>84659</v>
      </c>
      <c r="B5435" s="609" t="s">
        <v>130</v>
      </c>
      <c r="C5435" s="610" t="s">
        <v>54</v>
      </c>
      <c r="D5435" s="611">
        <v>12.97</v>
      </c>
    </row>
    <row r="5436" spans="1:4" x14ac:dyDescent="0.2">
      <c r="A5436" s="608">
        <v>84679</v>
      </c>
      <c r="B5436" s="609" t="s">
        <v>132</v>
      </c>
      <c r="C5436" s="610" t="s">
        <v>54</v>
      </c>
      <c r="D5436" s="611">
        <v>17.809999999999999</v>
      </c>
    </row>
    <row r="5437" spans="1:4" x14ac:dyDescent="0.2">
      <c r="A5437" s="608">
        <v>95464</v>
      </c>
      <c r="B5437" s="609" t="s">
        <v>630</v>
      </c>
      <c r="C5437" s="610" t="s">
        <v>54</v>
      </c>
      <c r="D5437" s="611">
        <v>18.260000000000002</v>
      </c>
    </row>
    <row r="5438" spans="1:4" ht="25.5" x14ac:dyDescent="0.2">
      <c r="A5438" s="608">
        <v>100716</v>
      </c>
      <c r="B5438" s="609" t="s">
        <v>10080</v>
      </c>
      <c r="C5438" s="610" t="s">
        <v>54</v>
      </c>
      <c r="D5438" s="611">
        <v>21.23</v>
      </c>
    </row>
    <row r="5439" spans="1:4" x14ac:dyDescent="0.2">
      <c r="A5439" s="608">
        <v>100717</v>
      </c>
      <c r="B5439" s="609" t="s">
        <v>10081</v>
      </c>
      <c r="C5439" s="610" t="s">
        <v>54</v>
      </c>
      <c r="D5439" s="611">
        <v>6.07</v>
      </c>
    </row>
    <row r="5440" spans="1:4" x14ac:dyDescent="0.2">
      <c r="A5440" s="608">
        <v>100718</v>
      </c>
      <c r="B5440" s="609" t="s">
        <v>10082</v>
      </c>
      <c r="C5440" s="610" t="s">
        <v>18</v>
      </c>
      <c r="D5440" s="611">
        <v>0.9</v>
      </c>
    </row>
    <row r="5441" spans="1:4" ht="25.5" x14ac:dyDescent="0.2">
      <c r="A5441" s="608">
        <v>100719</v>
      </c>
      <c r="B5441" s="609" t="s">
        <v>10083</v>
      </c>
      <c r="C5441" s="610" t="s">
        <v>54</v>
      </c>
      <c r="D5441" s="611">
        <v>7.13</v>
      </c>
    </row>
    <row r="5442" spans="1:4" ht="38.25" x14ac:dyDescent="0.2">
      <c r="A5442" s="608">
        <v>100720</v>
      </c>
      <c r="B5442" s="609" t="s">
        <v>10084</v>
      </c>
      <c r="C5442" s="610" t="s">
        <v>54</v>
      </c>
      <c r="D5442" s="611">
        <v>6.89</v>
      </c>
    </row>
    <row r="5443" spans="1:4" ht="38.25" x14ac:dyDescent="0.2">
      <c r="A5443" s="608">
        <v>100721</v>
      </c>
      <c r="B5443" s="609" t="s">
        <v>10085</v>
      </c>
      <c r="C5443" s="610" t="s">
        <v>54</v>
      </c>
      <c r="D5443" s="611">
        <v>16.11</v>
      </c>
    </row>
    <row r="5444" spans="1:4" ht="38.25" x14ac:dyDescent="0.2">
      <c r="A5444" s="608">
        <v>100722</v>
      </c>
      <c r="B5444" s="609" t="s">
        <v>10086</v>
      </c>
      <c r="C5444" s="610" t="s">
        <v>54</v>
      </c>
      <c r="D5444" s="611">
        <v>15.22</v>
      </c>
    </row>
    <row r="5445" spans="1:4" ht="38.25" x14ac:dyDescent="0.2">
      <c r="A5445" s="608">
        <v>100723</v>
      </c>
      <c r="B5445" s="609" t="s">
        <v>10087</v>
      </c>
      <c r="C5445" s="610" t="s">
        <v>54</v>
      </c>
      <c r="D5445" s="611">
        <v>7.19</v>
      </c>
    </row>
    <row r="5446" spans="1:4" ht="38.25" x14ac:dyDescent="0.2">
      <c r="A5446" s="608">
        <v>100724</v>
      </c>
      <c r="B5446" s="609" t="s">
        <v>10088</v>
      </c>
      <c r="C5446" s="610" t="s">
        <v>54</v>
      </c>
      <c r="D5446" s="611">
        <v>8.6300000000000008</v>
      </c>
    </row>
    <row r="5447" spans="1:4" ht="38.25" x14ac:dyDescent="0.2">
      <c r="A5447" s="608">
        <v>100725</v>
      </c>
      <c r="B5447" s="609" t="s">
        <v>10089</v>
      </c>
      <c r="C5447" s="610" t="s">
        <v>54</v>
      </c>
      <c r="D5447" s="611">
        <v>15.81</v>
      </c>
    </row>
    <row r="5448" spans="1:4" ht="38.25" x14ac:dyDescent="0.2">
      <c r="A5448" s="608">
        <v>100726</v>
      </c>
      <c r="B5448" s="609" t="s">
        <v>10090</v>
      </c>
      <c r="C5448" s="610" t="s">
        <v>54</v>
      </c>
      <c r="D5448" s="611">
        <v>16.899999999999999</v>
      </c>
    </row>
    <row r="5449" spans="1:4" ht="25.5" x14ac:dyDescent="0.2">
      <c r="A5449" s="608">
        <v>100727</v>
      </c>
      <c r="B5449" s="609" t="s">
        <v>10091</v>
      </c>
      <c r="C5449" s="610" t="s">
        <v>54</v>
      </c>
      <c r="D5449" s="611">
        <v>11.91</v>
      </c>
    </row>
    <row r="5450" spans="1:4" ht="25.5" x14ac:dyDescent="0.2">
      <c r="A5450" s="608">
        <v>100728</v>
      </c>
      <c r="B5450" s="609" t="s">
        <v>10092</v>
      </c>
      <c r="C5450" s="610" t="s">
        <v>54</v>
      </c>
      <c r="D5450" s="611">
        <v>11.67</v>
      </c>
    </row>
    <row r="5451" spans="1:4" ht="25.5" x14ac:dyDescent="0.2">
      <c r="A5451" s="608">
        <v>100729</v>
      </c>
      <c r="B5451" s="609" t="s">
        <v>10093</v>
      </c>
      <c r="C5451" s="610" t="s">
        <v>54</v>
      </c>
      <c r="D5451" s="611">
        <v>12.83</v>
      </c>
    </row>
    <row r="5452" spans="1:4" ht="38.25" x14ac:dyDescent="0.2">
      <c r="A5452" s="608">
        <v>100730</v>
      </c>
      <c r="B5452" s="609" t="s">
        <v>10094</v>
      </c>
      <c r="C5452" s="610" t="s">
        <v>54</v>
      </c>
      <c r="D5452" s="611">
        <v>14.96</v>
      </c>
    </row>
    <row r="5453" spans="1:4" ht="25.5" x14ac:dyDescent="0.2">
      <c r="A5453" s="608">
        <v>100733</v>
      </c>
      <c r="B5453" s="609" t="s">
        <v>10095</v>
      </c>
      <c r="C5453" s="610" t="s">
        <v>54</v>
      </c>
      <c r="D5453" s="611">
        <v>6.89</v>
      </c>
    </row>
    <row r="5454" spans="1:4" ht="38.25" x14ac:dyDescent="0.2">
      <c r="A5454" s="608">
        <v>100734</v>
      </c>
      <c r="B5454" s="609" t="s">
        <v>10096</v>
      </c>
      <c r="C5454" s="610" t="s">
        <v>54</v>
      </c>
      <c r="D5454" s="611">
        <v>9.1</v>
      </c>
    </row>
    <row r="5455" spans="1:4" ht="38.25" x14ac:dyDescent="0.2">
      <c r="A5455" s="608">
        <v>100735</v>
      </c>
      <c r="B5455" s="609" t="s">
        <v>10097</v>
      </c>
      <c r="C5455" s="610" t="s">
        <v>54</v>
      </c>
      <c r="D5455" s="611">
        <v>6.72</v>
      </c>
    </row>
    <row r="5456" spans="1:4" ht="38.25" x14ac:dyDescent="0.2">
      <c r="A5456" s="608">
        <v>100736</v>
      </c>
      <c r="B5456" s="609" t="s">
        <v>10098</v>
      </c>
      <c r="C5456" s="610" t="s">
        <v>54</v>
      </c>
      <c r="D5456" s="611">
        <v>8.9</v>
      </c>
    </row>
    <row r="5457" spans="1:4" ht="38.25" x14ac:dyDescent="0.2">
      <c r="A5457" s="608">
        <v>100739</v>
      </c>
      <c r="B5457" s="609" t="s">
        <v>10099</v>
      </c>
      <c r="C5457" s="610" t="s">
        <v>54</v>
      </c>
      <c r="D5457" s="611">
        <v>6.6</v>
      </c>
    </row>
    <row r="5458" spans="1:4" ht="38.25" x14ac:dyDescent="0.2">
      <c r="A5458" s="608">
        <v>100740</v>
      </c>
      <c r="B5458" s="609" t="s">
        <v>10100</v>
      </c>
      <c r="C5458" s="610" t="s">
        <v>54</v>
      </c>
      <c r="D5458" s="611">
        <v>6.99</v>
      </c>
    </row>
    <row r="5459" spans="1:4" ht="38.25" x14ac:dyDescent="0.2">
      <c r="A5459" s="608">
        <v>100741</v>
      </c>
      <c r="B5459" s="609" t="s">
        <v>10101</v>
      </c>
      <c r="C5459" s="610" t="s">
        <v>54</v>
      </c>
      <c r="D5459" s="611">
        <v>15.42</v>
      </c>
    </row>
    <row r="5460" spans="1:4" ht="38.25" x14ac:dyDescent="0.2">
      <c r="A5460" s="608">
        <v>100742</v>
      </c>
      <c r="B5460" s="609" t="s">
        <v>10102</v>
      </c>
      <c r="C5460" s="610" t="s">
        <v>54</v>
      </c>
      <c r="D5460" s="611">
        <v>15.3</v>
      </c>
    </row>
    <row r="5461" spans="1:4" ht="38.25" x14ac:dyDescent="0.2">
      <c r="A5461" s="608">
        <v>100743</v>
      </c>
      <c r="B5461" s="609" t="s">
        <v>10103</v>
      </c>
      <c r="C5461" s="610" t="s">
        <v>54</v>
      </c>
      <c r="D5461" s="611">
        <v>6.45</v>
      </c>
    </row>
    <row r="5462" spans="1:4" ht="38.25" x14ac:dyDescent="0.2">
      <c r="A5462" s="608">
        <v>100744</v>
      </c>
      <c r="B5462" s="609" t="s">
        <v>10104</v>
      </c>
      <c r="C5462" s="610" t="s">
        <v>54</v>
      </c>
      <c r="D5462" s="611">
        <v>6.9</v>
      </c>
    </row>
    <row r="5463" spans="1:4" ht="38.25" x14ac:dyDescent="0.2">
      <c r="A5463" s="608">
        <v>100745</v>
      </c>
      <c r="B5463" s="609" t="s">
        <v>10105</v>
      </c>
      <c r="C5463" s="610" t="s">
        <v>54</v>
      </c>
      <c r="D5463" s="611">
        <v>15.27</v>
      </c>
    </row>
    <row r="5464" spans="1:4" ht="38.25" x14ac:dyDescent="0.2">
      <c r="A5464" s="608">
        <v>100746</v>
      </c>
      <c r="B5464" s="609" t="s">
        <v>10106</v>
      </c>
      <c r="C5464" s="610" t="s">
        <v>54</v>
      </c>
      <c r="D5464" s="611">
        <v>15.2</v>
      </c>
    </row>
    <row r="5465" spans="1:4" ht="38.25" x14ac:dyDescent="0.2">
      <c r="A5465" s="608">
        <v>100747</v>
      </c>
      <c r="B5465" s="609" t="s">
        <v>10107</v>
      </c>
      <c r="C5465" s="610" t="s">
        <v>54</v>
      </c>
      <c r="D5465" s="611">
        <v>6.51</v>
      </c>
    </row>
    <row r="5466" spans="1:4" ht="38.25" x14ac:dyDescent="0.2">
      <c r="A5466" s="608">
        <v>100748</v>
      </c>
      <c r="B5466" s="609" t="s">
        <v>10108</v>
      </c>
      <c r="C5466" s="610" t="s">
        <v>54</v>
      </c>
      <c r="D5466" s="611">
        <v>6.94</v>
      </c>
    </row>
    <row r="5467" spans="1:4" ht="38.25" x14ac:dyDescent="0.2">
      <c r="A5467" s="608">
        <v>100749</v>
      </c>
      <c r="B5467" s="609" t="s">
        <v>10109</v>
      </c>
      <c r="C5467" s="610" t="s">
        <v>54</v>
      </c>
      <c r="D5467" s="611">
        <v>15.33</v>
      </c>
    </row>
    <row r="5468" spans="1:4" ht="38.25" x14ac:dyDescent="0.2">
      <c r="A5468" s="608">
        <v>100750</v>
      </c>
      <c r="B5468" s="609" t="s">
        <v>10110</v>
      </c>
      <c r="C5468" s="610" t="s">
        <v>54</v>
      </c>
      <c r="D5468" s="611">
        <v>15.24</v>
      </c>
    </row>
    <row r="5469" spans="1:4" ht="25.5" x14ac:dyDescent="0.2">
      <c r="A5469" s="608">
        <v>100751</v>
      </c>
      <c r="B5469" s="609" t="s">
        <v>10111</v>
      </c>
      <c r="C5469" s="610" t="s">
        <v>54</v>
      </c>
      <c r="D5469" s="611">
        <v>25.68</v>
      </c>
    </row>
    <row r="5470" spans="1:4" ht="38.25" x14ac:dyDescent="0.2">
      <c r="A5470" s="608">
        <v>100752</v>
      </c>
      <c r="B5470" s="609" t="s">
        <v>10112</v>
      </c>
      <c r="C5470" s="610" t="s">
        <v>54</v>
      </c>
      <c r="D5470" s="611">
        <v>29.94</v>
      </c>
    </row>
    <row r="5471" spans="1:4" ht="38.25" x14ac:dyDescent="0.2">
      <c r="A5471" s="608">
        <v>100753</v>
      </c>
      <c r="B5471" s="609" t="s">
        <v>10113</v>
      </c>
      <c r="C5471" s="610" t="s">
        <v>54</v>
      </c>
      <c r="D5471" s="611">
        <v>13.45</v>
      </c>
    </row>
    <row r="5472" spans="1:4" ht="38.25" x14ac:dyDescent="0.2">
      <c r="A5472" s="608">
        <v>100754</v>
      </c>
      <c r="B5472" s="609" t="s">
        <v>10114</v>
      </c>
      <c r="C5472" s="610" t="s">
        <v>54</v>
      </c>
      <c r="D5472" s="611">
        <v>17.8</v>
      </c>
    </row>
    <row r="5473" spans="1:4" ht="38.25" x14ac:dyDescent="0.2">
      <c r="A5473" s="608">
        <v>100757</v>
      </c>
      <c r="B5473" s="609" t="s">
        <v>10115</v>
      </c>
      <c r="C5473" s="610" t="s">
        <v>54</v>
      </c>
      <c r="D5473" s="611">
        <v>30.87</v>
      </c>
    </row>
    <row r="5474" spans="1:4" ht="38.25" x14ac:dyDescent="0.2">
      <c r="A5474" s="608">
        <v>100758</v>
      </c>
      <c r="B5474" s="609" t="s">
        <v>10116</v>
      </c>
      <c r="C5474" s="610" t="s">
        <v>54</v>
      </c>
      <c r="D5474" s="611">
        <v>30.64</v>
      </c>
    </row>
    <row r="5475" spans="1:4" ht="38.25" x14ac:dyDescent="0.2">
      <c r="A5475" s="608">
        <v>100759</v>
      </c>
      <c r="B5475" s="609" t="s">
        <v>10117</v>
      </c>
      <c r="C5475" s="610" t="s">
        <v>54</v>
      </c>
      <c r="D5475" s="611">
        <v>30.56</v>
      </c>
    </row>
    <row r="5476" spans="1:4" ht="38.25" x14ac:dyDescent="0.2">
      <c r="A5476" s="608">
        <v>100760</v>
      </c>
      <c r="B5476" s="609" t="s">
        <v>10118</v>
      </c>
      <c r="C5476" s="610" t="s">
        <v>54</v>
      </c>
      <c r="D5476" s="611">
        <v>30.44</v>
      </c>
    </row>
    <row r="5477" spans="1:4" ht="38.25" x14ac:dyDescent="0.2">
      <c r="A5477" s="608">
        <v>100761</v>
      </c>
      <c r="B5477" s="609" t="s">
        <v>10119</v>
      </c>
      <c r="C5477" s="610" t="s">
        <v>54</v>
      </c>
      <c r="D5477" s="611">
        <v>30.69</v>
      </c>
    </row>
    <row r="5478" spans="1:4" ht="38.25" x14ac:dyDescent="0.2">
      <c r="A5478" s="608">
        <v>100762</v>
      </c>
      <c r="B5478" s="609" t="s">
        <v>10120</v>
      </c>
      <c r="C5478" s="610" t="s">
        <v>54</v>
      </c>
      <c r="D5478" s="611">
        <v>30.52</v>
      </c>
    </row>
    <row r="5479" spans="1:4" ht="25.5" x14ac:dyDescent="0.2">
      <c r="A5479" s="608">
        <v>41595</v>
      </c>
      <c r="B5479" s="609" t="s">
        <v>102</v>
      </c>
      <c r="C5479" s="610" t="s">
        <v>18</v>
      </c>
      <c r="D5479" s="611">
        <v>9.02</v>
      </c>
    </row>
    <row r="5480" spans="1:4" x14ac:dyDescent="0.2">
      <c r="A5480" s="608" t="s">
        <v>3657</v>
      </c>
      <c r="B5480" s="609" t="s">
        <v>647</v>
      </c>
      <c r="C5480" s="610" t="s">
        <v>54</v>
      </c>
      <c r="D5480" s="611">
        <v>11.88</v>
      </c>
    </row>
    <row r="5481" spans="1:4" ht="25.5" x14ac:dyDescent="0.2">
      <c r="A5481" s="608">
        <v>79467</v>
      </c>
      <c r="B5481" s="609" t="s">
        <v>937</v>
      </c>
      <c r="C5481" s="610" t="s">
        <v>123</v>
      </c>
      <c r="D5481" s="611">
        <v>11.7</v>
      </c>
    </row>
    <row r="5482" spans="1:4" x14ac:dyDescent="0.2">
      <c r="A5482" s="608" t="s">
        <v>3659</v>
      </c>
      <c r="B5482" s="609" t="s">
        <v>649</v>
      </c>
      <c r="C5482" s="610" t="s">
        <v>54</v>
      </c>
      <c r="D5482" s="611">
        <v>16.71</v>
      </c>
    </row>
    <row r="5483" spans="1:4" x14ac:dyDescent="0.2">
      <c r="A5483" s="608">
        <v>84665</v>
      </c>
      <c r="B5483" s="609" t="s">
        <v>131</v>
      </c>
      <c r="C5483" s="610" t="s">
        <v>54</v>
      </c>
      <c r="D5483" s="611">
        <v>15.77</v>
      </c>
    </row>
    <row r="5484" spans="1:4" ht="25.5" x14ac:dyDescent="0.2">
      <c r="A5484" s="608">
        <v>101749</v>
      </c>
      <c r="B5484" s="609" t="s">
        <v>11726</v>
      </c>
      <c r="C5484" s="610" t="s">
        <v>54</v>
      </c>
      <c r="D5484" s="611">
        <v>35.68</v>
      </c>
    </row>
    <row r="5485" spans="1:4" ht="25.5" x14ac:dyDescent="0.2">
      <c r="A5485" s="608">
        <v>101750</v>
      </c>
      <c r="B5485" s="609" t="s">
        <v>11727</v>
      </c>
      <c r="C5485" s="610" t="s">
        <v>54</v>
      </c>
      <c r="D5485" s="611">
        <v>34.090000000000003</v>
      </c>
    </row>
    <row r="5486" spans="1:4" ht="25.5" x14ac:dyDescent="0.2">
      <c r="A5486" s="608">
        <v>101729</v>
      </c>
      <c r="B5486" s="609" t="s">
        <v>11728</v>
      </c>
      <c r="C5486" s="610" t="s">
        <v>54</v>
      </c>
      <c r="D5486" s="611">
        <v>151.56</v>
      </c>
    </row>
    <row r="5487" spans="1:4" x14ac:dyDescent="0.2">
      <c r="A5487" s="608">
        <v>101746</v>
      </c>
      <c r="B5487" s="609" t="s">
        <v>11729</v>
      </c>
      <c r="C5487" s="610" t="s">
        <v>54</v>
      </c>
      <c r="D5487" s="611">
        <v>240.12</v>
      </c>
    </row>
    <row r="5488" spans="1:4" ht="25.5" x14ac:dyDescent="0.2">
      <c r="A5488" s="608">
        <v>101751</v>
      </c>
      <c r="B5488" s="609" t="s">
        <v>11730</v>
      </c>
      <c r="C5488" s="610" t="s">
        <v>54</v>
      </c>
      <c r="D5488" s="611">
        <v>156.05000000000001</v>
      </c>
    </row>
    <row r="5489" spans="1:4" ht="38.25" x14ac:dyDescent="0.2">
      <c r="A5489" s="608">
        <v>87246</v>
      </c>
      <c r="B5489" s="609" t="s">
        <v>955</v>
      </c>
      <c r="C5489" s="610" t="s">
        <v>54</v>
      </c>
      <c r="D5489" s="611">
        <v>37.96</v>
      </c>
    </row>
    <row r="5490" spans="1:4" ht="38.25" x14ac:dyDescent="0.2">
      <c r="A5490" s="608">
        <v>87247</v>
      </c>
      <c r="B5490" s="609" t="s">
        <v>956</v>
      </c>
      <c r="C5490" s="610" t="s">
        <v>54</v>
      </c>
      <c r="D5490" s="611">
        <v>33.28</v>
      </c>
    </row>
    <row r="5491" spans="1:4" ht="38.25" x14ac:dyDescent="0.2">
      <c r="A5491" s="608">
        <v>87248</v>
      </c>
      <c r="B5491" s="609" t="s">
        <v>957</v>
      </c>
      <c r="C5491" s="610" t="s">
        <v>54</v>
      </c>
      <c r="D5491" s="611">
        <v>29.45</v>
      </c>
    </row>
    <row r="5492" spans="1:4" ht="38.25" x14ac:dyDescent="0.2">
      <c r="A5492" s="608">
        <v>87249</v>
      </c>
      <c r="B5492" s="609" t="s">
        <v>958</v>
      </c>
      <c r="C5492" s="610" t="s">
        <v>54</v>
      </c>
      <c r="D5492" s="611">
        <v>42.69</v>
      </c>
    </row>
    <row r="5493" spans="1:4" ht="38.25" x14ac:dyDescent="0.2">
      <c r="A5493" s="608">
        <v>87250</v>
      </c>
      <c r="B5493" s="609" t="s">
        <v>959</v>
      </c>
      <c r="C5493" s="610" t="s">
        <v>54</v>
      </c>
      <c r="D5493" s="611">
        <v>35.299999999999997</v>
      </c>
    </row>
    <row r="5494" spans="1:4" ht="38.25" x14ac:dyDescent="0.2">
      <c r="A5494" s="608">
        <v>87251</v>
      </c>
      <c r="B5494" s="609" t="s">
        <v>960</v>
      </c>
      <c r="C5494" s="610" t="s">
        <v>54</v>
      </c>
      <c r="D5494" s="611">
        <v>30.47</v>
      </c>
    </row>
    <row r="5495" spans="1:4" ht="38.25" x14ac:dyDescent="0.2">
      <c r="A5495" s="608">
        <v>87255</v>
      </c>
      <c r="B5495" s="609" t="s">
        <v>961</v>
      </c>
      <c r="C5495" s="610" t="s">
        <v>54</v>
      </c>
      <c r="D5495" s="611">
        <v>67.739999999999995</v>
      </c>
    </row>
    <row r="5496" spans="1:4" ht="38.25" x14ac:dyDescent="0.2">
      <c r="A5496" s="608">
        <v>87256</v>
      </c>
      <c r="B5496" s="609" t="s">
        <v>962</v>
      </c>
      <c r="C5496" s="610" t="s">
        <v>54</v>
      </c>
      <c r="D5496" s="611">
        <v>58.93</v>
      </c>
    </row>
    <row r="5497" spans="1:4" ht="38.25" x14ac:dyDescent="0.2">
      <c r="A5497" s="608">
        <v>87257</v>
      </c>
      <c r="B5497" s="609" t="s">
        <v>963</v>
      </c>
      <c r="C5497" s="610" t="s">
        <v>54</v>
      </c>
      <c r="D5497" s="611">
        <v>53.27</v>
      </c>
    </row>
    <row r="5498" spans="1:4" ht="38.25" x14ac:dyDescent="0.2">
      <c r="A5498" s="608">
        <v>87258</v>
      </c>
      <c r="B5498" s="609" t="s">
        <v>964</v>
      </c>
      <c r="C5498" s="610" t="s">
        <v>54</v>
      </c>
      <c r="D5498" s="611">
        <v>93.67</v>
      </c>
    </row>
    <row r="5499" spans="1:4" ht="38.25" x14ac:dyDescent="0.2">
      <c r="A5499" s="608">
        <v>87259</v>
      </c>
      <c r="B5499" s="609" t="s">
        <v>965</v>
      </c>
      <c r="C5499" s="610" t="s">
        <v>54</v>
      </c>
      <c r="D5499" s="611">
        <v>85.32</v>
      </c>
    </row>
    <row r="5500" spans="1:4" ht="38.25" x14ac:dyDescent="0.2">
      <c r="A5500" s="608">
        <v>87260</v>
      </c>
      <c r="B5500" s="609" t="s">
        <v>966</v>
      </c>
      <c r="C5500" s="610" t="s">
        <v>54</v>
      </c>
      <c r="D5500" s="611">
        <v>80.36</v>
      </c>
    </row>
    <row r="5501" spans="1:4" ht="38.25" x14ac:dyDescent="0.2">
      <c r="A5501" s="608">
        <v>87261</v>
      </c>
      <c r="B5501" s="609" t="s">
        <v>967</v>
      </c>
      <c r="C5501" s="610" t="s">
        <v>54</v>
      </c>
      <c r="D5501" s="611">
        <v>106.39</v>
      </c>
    </row>
    <row r="5502" spans="1:4" ht="38.25" x14ac:dyDescent="0.2">
      <c r="A5502" s="608">
        <v>87262</v>
      </c>
      <c r="B5502" s="609" t="s">
        <v>968</v>
      </c>
      <c r="C5502" s="610" t="s">
        <v>54</v>
      </c>
      <c r="D5502" s="611">
        <v>96.73</v>
      </c>
    </row>
    <row r="5503" spans="1:4" ht="38.25" x14ac:dyDescent="0.2">
      <c r="A5503" s="608">
        <v>87263</v>
      </c>
      <c r="B5503" s="609" t="s">
        <v>969</v>
      </c>
      <c r="C5503" s="610" t="s">
        <v>54</v>
      </c>
      <c r="D5503" s="611">
        <v>90.87</v>
      </c>
    </row>
    <row r="5504" spans="1:4" ht="38.25" x14ac:dyDescent="0.2">
      <c r="A5504" s="608">
        <v>89046</v>
      </c>
      <c r="B5504" s="609" t="s">
        <v>11731</v>
      </c>
      <c r="C5504" s="610" t="s">
        <v>54</v>
      </c>
      <c r="D5504" s="611">
        <v>33.06</v>
      </c>
    </row>
    <row r="5505" spans="1:4" ht="51" x14ac:dyDescent="0.2">
      <c r="A5505" s="608">
        <v>89171</v>
      </c>
      <c r="B5505" s="609" t="s">
        <v>11732</v>
      </c>
      <c r="C5505" s="610" t="s">
        <v>54</v>
      </c>
      <c r="D5505" s="611">
        <v>31.19</v>
      </c>
    </row>
    <row r="5506" spans="1:4" ht="38.25" x14ac:dyDescent="0.2">
      <c r="A5506" s="608">
        <v>93389</v>
      </c>
      <c r="B5506" s="609" t="s">
        <v>2672</v>
      </c>
      <c r="C5506" s="610" t="s">
        <v>54</v>
      </c>
      <c r="D5506" s="611">
        <v>34.65</v>
      </c>
    </row>
    <row r="5507" spans="1:4" ht="38.25" x14ac:dyDescent="0.2">
      <c r="A5507" s="608">
        <v>93390</v>
      </c>
      <c r="B5507" s="609" t="s">
        <v>2673</v>
      </c>
      <c r="C5507" s="610" t="s">
        <v>54</v>
      </c>
      <c r="D5507" s="611">
        <v>30.03</v>
      </c>
    </row>
    <row r="5508" spans="1:4" ht="38.25" x14ac:dyDescent="0.2">
      <c r="A5508" s="608">
        <v>93391</v>
      </c>
      <c r="B5508" s="609" t="s">
        <v>2674</v>
      </c>
      <c r="C5508" s="610" t="s">
        <v>54</v>
      </c>
      <c r="D5508" s="611">
        <v>26.2</v>
      </c>
    </row>
    <row r="5509" spans="1:4" ht="25.5" x14ac:dyDescent="0.2">
      <c r="A5509" s="608">
        <v>98670</v>
      </c>
      <c r="B5509" s="609" t="s">
        <v>4480</v>
      </c>
      <c r="C5509" s="610" t="s">
        <v>54</v>
      </c>
      <c r="D5509" s="611">
        <v>127.05</v>
      </c>
    </row>
    <row r="5510" spans="1:4" x14ac:dyDescent="0.2">
      <c r="A5510" s="608">
        <v>98671</v>
      </c>
      <c r="B5510" s="609" t="s">
        <v>11733</v>
      </c>
      <c r="C5510" s="610" t="s">
        <v>54</v>
      </c>
      <c r="D5510" s="611">
        <v>327.33999999999997</v>
      </c>
    </row>
    <row r="5511" spans="1:4" x14ac:dyDescent="0.2">
      <c r="A5511" s="608">
        <v>98672</v>
      </c>
      <c r="B5511" s="609" t="s">
        <v>11734</v>
      </c>
      <c r="C5511" s="610" t="s">
        <v>54</v>
      </c>
      <c r="D5511" s="611">
        <v>444.5</v>
      </c>
    </row>
    <row r="5512" spans="1:4" ht="25.5" x14ac:dyDescent="0.2">
      <c r="A5512" s="608">
        <v>98673</v>
      </c>
      <c r="B5512" s="609" t="s">
        <v>4481</v>
      </c>
      <c r="C5512" s="610" t="s">
        <v>54</v>
      </c>
      <c r="D5512" s="611">
        <v>153.28</v>
      </c>
    </row>
    <row r="5513" spans="1:4" ht="25.5" x14ac:dyDescent="0.2">
      <c r="A5513" s="608">
        <v>98678</v>
      </c>
      <c r="B5513" s="609" t="s">
        <v>11735</v>
      </c>
      <c r="C5513" s="610" t="s">
        <v>54</v>
      </c>
      <c r="D5513" s="611">
        <v>306.43</v>
      </c>
    </row>
    <row r="5514" spans="1:4" ht="25.5" x14ac:dyDescent="0.2">
      <c r="A5514" s="608">
        <v>98679</v>
      </c>
      <c r="B5514" s="609" t="s">
        <v>11736</v>
      </c>
      <c r="C5514" s="610" t="s">
        <v>54</v>
      </c>
      <c r="D5514" s="611">
        <v>24.16</v>
      </c>
    </row>
    <row r="5515" spans="1:4" ht="25.5" x14ac:dyDescent="0.2">
      <c r="A5515" s="608">
        <v>98680</v>
      </c>
      <c r="B5515" s="609" t="s">
        <v>11737</v>
      </c>
      <c r="C5515" s="610" t="s">
        <v>54</v>
      </c>
      <c r="D5515" s="611">
        <v>30.5</v>
      </c>
    </row>
    <row r="5516" spans="1:4" ht="25.5" x14ac:dyDescent="0.2">
      <c r="A5516" s="608">
        <v>98681</v>
      </c>
      <c r="B5516" s="609" t="s">
        <v>11738</v>
      </c>
      <c r="C5516" s="610" t="s">
        <v>54</v>
      </c>
      <c r="D5516" s="611">
        <v>22.56</v>
      </c>
    </row>
    <row r="5517" spans="1:4" ht="25.5" x14ac:dyDescent="0.2">
      <c r="A5517" s="608">
        <v>98682</v>
      </c>
      <c r="B5517" s="609" t="s">
        <v>11739</v>
      </c>
      <c r="C5517" s="610" t="s">
        <v>54</v>
      </c>
      <c r="D5517" s="611">
        <v>28.9</v>
      </c>
    </row>
    <row r="5518" spans="1:4" x14ac:dyDescent="0.2">
      <c r="A5518" s="608">
        <v>98685</v>
      </c>
      <c r="B5518" s="609" t="s">
        <v>11740</v>
      </c>
      <c r="C5518" s="610" t="s">
        <v>18</v>
      </c>
      <c r="D5518" s="611">
        <v>58.95</v>
      </c>
    </row>
    <row r="5519" spans="1:4" x14ac:dyDescent="0.2">
      <c r="A5519" s="608">
        <v>98686</v>
      </c>
      <c r="B5519" s="609" t="s">
        <v>11741</v>
      </c>
      <c r="C5519" s="610" t="s">
        <v>18</v>
      </c>
      <c r="D5519" s="611">
        <v>27.37</v>
      </c>
    </row>
    <row r="5520" spans="1:4" x14ac:dyDescent="0.2">
      <c r="A5520" s="608">
        <v>98688</v>
      </c>
      <c r="B5520" s="609" t="s">
        <v>11742</v>
      </c>
      <c r="C5520" s="610" t="s">
        <v>18</v>
      </c>
      <c r="D5520" s="611">
        <v>38.44</v>
      </c>
    </row>
    <row r="5521" spans="1:4" x14ac:dyDescent="0.2">
      <c r="A5521" s="608">
        <v>98689</v>
      </c>
      <c r="B5521" s="609" t="s">
        <v>11743</v>
      </c>
      <c r="C5521" s="610" t="s">
        <v>18</v>
      </c>
      <c r="D5521" s="611">
        <v>83.12</v>
      </c>
    </row>
    <row r="5522" spans="1:4" ht="25.5" x14ac:dyDescent="0.2">
      <c r="A5522" s="608">
        <v>101090</v>
      </c>
      <c r="B5522" s="609" t="s">
        <v>10121</v>
      </c>
      <c r="C5522" s="610" t="s">
        <v>54</v>
      </c>
      <c r="D5522" s="611">
        <v>147.54</v>
      </c>
    </row>
    <row r="5523" spans="1:4" ht="25.5" x14ac:dyDescent="0.2">
      <c r="A5523" s="608">
        <v>101091</v>
      </c>
      <c r="B5523" s="609" t="s">
        <v>10122</v>
      </c>
      <c r="C5523" s="610" t="s">
        <v>54</v>
      </c>
      <c r="D5523" s="611">
        <v>100.82</v>
      </c>
    </row>
    <row r="5524" spans="1:4" ht="25.5" x14ac:dyDescent="0.2">
      <c r="A5524" s="608">
        <v>101725</v>
      </c>
      <c r="B5524" s="609" t="s">
        <v>11744</v>
      </c>
      <c r="C5524" s="610" t="s">
        <v>54</v>
      </c>
      <c r="D5524" s="611">
        <v>183.07</v>
      </c>
    </row>
    <row r="5525" spans="1:4" ht="25.5" x14ac:dyDescent="0.2">
      <c r="A5525" s="608">
        <v>101726</v>
      </c>
      <c r="B5525" s="609" t="s">
        <v>11745</v>
      </c>
      <c r="C5525" s="610" t="s">
        <v>54</v>
      </c>
      <c r="D5525" s="611">
        <v>127.05</v>
      </c>
    </row>
    <row r="5526" spans="1:4" ht="25.5" x14ac:dyDescent="0.2">
      <c r="A5526" s="608">
        <v>101731</v>
      </c>
      <c r="B5526" s="609" t="s">
        <v>11746</v>
      </c>
      <c r="C5526" s="610" t="s">
        <v>54</v>
      </c>
      <c r="D5526" s="611">
        <v>214.42</v>
      </c>
    </row>
    <row r="5527" spans="1:4" ht="25.5" x14ac:dyDescent="0.2">
      <c r="A5527" s="608">
        <v>101732</v>
      </c>
      <c r="B5527" s="609" t="s">
        <v>11747</v>
      </c>
      <c r="C5527" s="610" t="s">
        <v>54</v>
      </c>
      <c r="D5527" s="611">
        <v>64.23</v>
      </c>
    </row>
    <row r="5528" spans="1:4" ht="25.5" x14ac:dyDescent="0.2">
      <c r="A5528" s="608">
        <v>101752</v>
      </c>
      <c r="B5528" s="609" t="s">
        <v>11748</v>
      </c>
      <c r="C5528" s="610" t="s">
        <v>54</v>
      </c>
      <c r="D5528" s="611">
        <v>33.590000000000003</v>
      </c>
    </row>
    <row r="5529" spans="1:4" ht="25.5" x14ac:dyDescent="0.2">
      <c r="A5529" s="608">
        <v>101094</v>
      </c>
      <c r="B5529" s="609" t="s">
        <v>10123</v>
      </c>
      <c r="C5529" s="610" t="s">
        <v>18</v>
      </c>
      <c r="D5529" s="611">
        <v>128.61000000000001</v>
      </c>
    </row>
    <row r="5530" spans="1:4" ht="25.5" x14ac:dyDescent="0.2">
      <c r="A5530" s="608">
        <v>101727</v>
      </c>
      <c r="B5530" s="609" t="s">
        <v>11749</v>
      </c>
      <c r="C5530" s="610" t="s">
        <v>54</v>
      </c>
      <c r="D5530" s="611">
        <v>151</v>
      </c>
    </row>
    <row r="5531" spans="1:4" ht="25.5" x14ac:dyDescent="0.2">
      <c r="A5531" s="608">
        <v>101733</v>
      </c>
      <c r="B5531" s="609" t="s">
        <v>11750</v>
      </c>
      <c r="C5531" s="610" t="s">
        <v>54</v>
      </c>
      <c r="D5531" s="611">
        <v>201.91</v>
      </c>
    </row>
    <row r="5532" spans="1:4" ht="25.5" x14ac:dyDescent="0.2">
      <c r="A5532" s="608">
        <v>101734</v>
      </c>
      <c r="B5532" s="609" t="s">
        <v>11751</v>
      </c>
      <c r="C5532" s="610" t="s">
        <v>54</v>
      </c>
      <c r="D5532" s="611">
        <v>310.51</v>
      </c>
    </row>
    <row r="5533" spans="1:4" ht="25.5" x14ac:dyDescent="0.2">
      <c r="A5533" s="608">
        <v>101735</v>
      </c>
      <c r="B5533" s="609" t="s">
        <v>11752</v>
      </c>
      <c r="C5533" s="610" t="s">
        <v>54</v>
      </c>
      <c r="D5533" s="611">
        <v>318.39</v>
      </c>
    </row>
    <row r="5534" spans="1:4" ht="25.5" x14ac:dyDescent="0.2">
      <c r="A5534" s="608">
        <v>101736</v>
      </c>
      <c r="B5534" s="609" t="s">
        <v>11753</v>
      </c>
      <c r="C5534" s="610" t="s">
        <v>54</v>
      </c>
      <c r="D5534" s="611">
        <v>67.38</v>
      </c>
    </row>
    <row r="5535" spans="1:4" ht="25.5" x14ac:dyDescent="0.2">
      <c r="A5535" s="608">
        <v>101737</v>
      </c>
      <c r="B5535" s="609" t="s">
        <v>11754</v>
      </c>
      <c r="C5535" s="610" t="s">
        <v>54</v>
      </c>
      <c r="D5535" s="611">
        <v>82.97</v>
      </c>
    </row>
    <row r="5536" spans="1:4" x14ac:dyDescent="0.2">
      <c r="A5536" s="608">
        <v>101748</v>
      </c>
      <c r="B5536" s="609" t="s">
        <v>11755</v>
      </c>
      <c r="C5536" s="610" t="s">
        <v>54</v>
      </c>
      <c r="D5536" s="611">
        <v>2.2400000000000002</v>
      </c>
    </row>
    <row r="5537" spans="1:4" x14ac:dyDescent="0.2">
      <c r="A5537" s="608">
        <v>72815</v>
      </c>
      <c r="B5537" s="609" t="s">
        <v>110</v>
      </c>
      <c r="C5537" s="610" t="s">
        <v>54</v>
      </c>
      <c r="D5537" s="611">
        <v>40.659999999999997</v>
      </c>
    </row>
    <row r="5538" spans="1:4" x14ac:dyDescent="0.2">
      <c r="A5538" s="608">
        <v>101092</v>
      </c>
      <c r="B5538" s="609" t="s">
        <v>10124</v>
      </c>
      <c r="C5538" s="610" t="s">
        <v>54</v>
      </c>
      <c r="D5538" s="611">
        <v>334.14</v>
      </c>
    </row>
    <row r="5539" spans="1:4" x14ac:dyDescent="0.2">
      <c r="A5539" s="608">
        <v>101093</v>
      </c>
      <c r="B5539" s="609" t="s">
        <v>10125</v>
      </c>
      <c r="C5539" s="610" t="s">
        <v>54</v>
      </c>
      <c r="D5539" s="611">
        <v>451.3</v>
      </c>
    </row>
    <row r="5540" spans="1:4" x14ac:dyDescent="0.2">
      <c r="A5540" s="608">
        <v>98695</v>
      </c>
      <c r="B5540" s="609" t="s">
        <v>11756</v>
      </c>
      <c r="C5540" s="610" t="s">
        <v>18</v>
      </c>
      <c r="D5540" s="611">
        <v>76.56</v>
      </c>
    </row>
    <row r="5541" spans="1:4" x14ac:dyDescent="0.2">
      <c r="A5541" s="608">
        <v>98697</v>
      </c>
      <c r="B5541" s="609" t="s">
        <v>11757</v>
      </c>
      <c r="C5541" s="610" t="s">
        <v>18</v>
      </c>
      <c r="D5541" s="611">
        <v>51.11</v>
      </c>
    </row>
    <row r="5542" spans="1:4" x14ac:dyDescent="0.2">
      <c r="A5542" s="608">
        <v>101738</v>
      </c>
      <c r="B5542" s="609" t="s">
        <v>11758</v>
      </c>
      <c r="C5542" s="610" t="s">
        <v>18</v>
      </c>
      <c r="D5542" s="611">
        <v>22.32</v>
      </c>
    </row>
    <row r="5543" spans="1:4" ht="25.5" x14ac:dyDescent="0.2">
      <c r="A5543" s="608">
        <v>101739</v>
      </c>
      <c r="B5543" s="609" t="s">
        <v>11759</v>
      </c>
      <c r="C5543" s="610" t="s">
        <v>18</v>
      </c>
      <c r="D5543" s="611">
        <v>24.53</v>
      </c>
    </row>
    <row r="5544" spans="1:4" ht="25.5" x14ac:dyDescent="0.2">
      <c r="A5544" s="608">
        <v>88648</v>
      </c>
      <c r="B5544" s="609" t="s">
        <v>1288</v>
      </c>
      <c r="C5544" s="610" t="s">
        <v>18</v>
      </c>
      <c r="D5544" s="611">
        <v>4.55</v>
      </c>
    </row>
    <row r="5545" spans="1:4" ht="25.5" x14ac:dyDescent="0.2">
      <c r="A5545" s="608">
        <v>88649</v>
      </c>
      <c r="B5545" s="609" t="s">
        <v>1289</v>
      </c>
      <c r="C5545" s="610" t="s">
        <v>18</v>
      </c>
      <c r="D5545" s="611">
        <v>5.09</v>
      </c>
    </row>
    <row r="5546" spans="1:4" ht="25.5" x14ac:dyDescent="0.2">
      <c r="A5546" s="608">
        <v>88650</v>
      </c>
      <c r="B5546" s="609" t="s">
        <v>1290</v>
      </c>
      <c r="C5546" s="610" t="s">
        <v>18</v>
      </c>
      <c r="D5546" s="611">
        <v>9.48</v>
      </c>
    </row>
    <row r="5547" spans="1:4" ht="25.5" x14ac:dyDescent="0.2">
      <c r="A5547" s="608">
        <v>96467</v>
      </c>
      <c r="B5547" s="609" t="s">
        <v>3358</v>
      </c>
      <c r="C5547" s="610" t="s">
        <v>18</v>
      </c>
      <c r="D5547" s="611">
        <v>4.17</v>
      </c>
    </row>
    <row r="5548" spans="1:4" x14ac:dyDescent="0.2">
      <c r="A5548" s="608">
        <v>101740</v>
      </c>
      <c r="B5548" s="609" t="s">
        <v>11760</v>
      </c>
      <c r="C5548" s="610" t="s">
        <v>18</v>
      </c>
      <c r="D5548" s="611">
        <v>31.63</v>
      </c>
    </row>
    <row r="5549" spans="1:4" x14ac:dyDescent="0.2">
      <c r="A5549" s="608">
        <v>101741</v>
      </c>
      <c r="B5549" s="609" t="s">
        <v>11761</v>
      </c>
      <c r="C5549" s="610" t="s">
        <v>18</v>
      </c>
      <c r="D5549" s="611">
        <v>14.9</v>
      </c>
    </row>
    <row r="5550" spans="1:4" ht="38.25" x14ac:dyDescent="0.2">
      <c r="A5550" s="608">
        <v>94990</v>
      </c>
      <c r="B5550" s="609" t="s">
        <v>2948</v>
      </c>
      <c r="C5550" s="610" t="s">
        <v>35</v>
      </c>
      <c r="D5550" s="611">
        <v>541.42999999999995</v>
      </c>
    </row>
    <row r="5551" spans="1:4" ht="38.25" x14ac:dyDescent="0.2">
      <c r="A5551" s="608">
        <v>94991</v>
      </c>
      <c r="B5551" s="609" t="s">
        <v>615</v>
      </c>
      <c r="C5551" s="610" t="s">
        <v>35</v>
      </c>
      <c r="D5551" s="611">
        <v>553.65</v>
      </c>
    </row>
    <row r="5552" spans="1:4" ht="38.25" x14ac:dyDescent="0.2">
      <c r="A5552" s="608">
        <v>94992</v>
      </c>
      <c r="B5552" s="609" t="s">
        <v>2949</v>
      </c>
      <c r="C5552" s="610" t="s">
        <v>54</v>
      </c>
      <c r="D5552" s="611">
        <v>67.099999999999994</v>
      </c>
    </row>
    <row r="5553" spans="1:4" ht="38.25" x14ac:dyDescent="0.2">
      <c r="A5553" s="608">
        <v>94993</v>
      </c>
      <c r="B5553" s="609" t="s">
        <v>2950</v>
      </c>
      <c r="C5553" s="610" t="s">
        <v>54</v>
      </c>
      <c r="D5553" s="611">
        <v>67.83</v>
      </c>
    </row>
    <row r="5554" spans="1:4" ht="38.25" x14ac:dyDescent="0.2">
      <c r="A5554" s="608">
        <v>94994</v>
      </c>
      <c r="B5554" s="609" t="s">
        <v>2951</v>
      </c>
      <c r="C5554" s="610" t="s">
        <v>54</v>
      </c>
      <c r="D5554" s="611">
        <v>78.430000000000007</v>
      </c>
    </row>
    <row r="5555" spans="1:4" ht="38.25" x14ac:dyDescent="0.2">
      <c r="A5555" s="608">
        <v>94995</v>
      </c>
      <c r="B5555" s="609" t="s">
        <v>2952</v>
      </c>
      <c r="C5555" s="610" t="s">
        <v>54</v>
      </c>
      <c r="D5555" s="611">
        <v>79.400000000000006</v>
      </c>
    </row>
    <row r="5556" spans="1:4" ht="38.25" x14ac:dyDescent="0.2">
      <c r="A5556" s="608">
        <v>94996</v>
      </c>
      <c r="B5556" s="609" t="s">
        <v>2953</v>
      </c>
      <c r="C5556" s="610" t="s">
        <v>54</v>
      </c>
      <c r="D5556" s="611">
        <v>89.44</v>
      </c>
    </row>
    <row r="5557" spans="1:4" ht="38.25" x14ac:dyDescent="0.2">
      <c r="A5557" s="608">
        <v>94997</v>
      </c>
      <c r="B5557" s="609" t="s">
        <v>2954</v>
      </c>
      <c r="C5557" s="610" t="s">
        <v>54</v>
      </c>
      <c r="D5557" s="611">
        <v>90.66</v>
      </c>
    </row>
    <row r="5558" spans="1:4" ht="38.25" x14ac:dyDescent="0.2">
      <c r="A5558" s="608">
        <v>94998</v>
      </c>
      <c r="B5558" s="609" t="s">
        <v>2955</v>
      </c>
      <c r="C5558" s="610" t="s">
        <v>54</v>
      </c>
      <c r="D5558" s="611">
        <v>100.87</v>
      </c>
    </row>
    <row r="5559" spans="1:4" ht="38.25" x14ac:dyDescent="0.2">
      <c r="A5559" s="608">
        <v>94999</v>
      </c>
      <c r="B5559" s="609" t="s">
        <v>2956</v>
      </c>
      <c r="C5559" s="610" t="s">
        <v>54</v>
      </c>
      <c r="D5559" s="611">
        <v>102.34</v>
      </c>
    </row>
    <row r="5560" spans="1:4" x14ac:dyDescent="0.2">
      <c r="A5560" s="608">
        <v>101747</v>
      </c>
      <c r="B5560" s="609" t="s">
        <v>11762</v>
      </c>
      <c r="C5560" s="610" t="s">
        <v>54</v>
      </c>
      <c r="D5560" s="611">
        <v>58.4</v>
      </c>
    </row>
    <row r="5561" spans="1:4" x14ac:dyDescent="0.2">
      <c r="A5561" s="608">
        <v>101743</v>
      </c>
      <c r="B5561" s="609" t="s">
        <v>11763</v>
      </c>
      <c r="C5561" s="610" t="s">
        <v>54</v>
      </c>
      <c r="D5561" s="611">
        <v>158.69999999999999</v>
      </c>
    </row>
    <row r="5562" spans="1:4" x14ac:dyDescent="0.2">
      <c r="A5562" s="608">
        <v>101744</v>
      </c>
      <c r="B5562" s="609" t="s">
        <v>11764</v>
      </c>
      <c r="C5562" s="610" t="s">
        <v>54</v>
      </c>
      <c r="D5562" s="611">
        <v>126.5</v>
      </c>
    </row>
    <row r="5563" spans="1:4" x14ac:dyDescent="0.2">
      <c r="A5563" s="608">
        <v>101745</v>
      </c>
      <c r="B5563" s="609" t="s">
        <v>11765</v>
      </c>
      <c r="C5563" s="610" t="s">
        <v>54</v>
      </c>
      <c r="D5563" s="611">
        <v>155.41</v>
      </c>
    </row>
    <row r="5564" spans="1:4" ht="38.25" x14ac:dyDescent="0.2">
      <c r="A5564" s="608">
        <v>87620</v>
      </c>
      <c r="B5564" s="609" t="s">
        <v>1115</v>
      </c>
      <c r="C5564" s="610" t="s">
        <v>54</v>
      </c>
      <c r="D5564" s="611">
        <v>25.43</v>
      </c>
    </row>
    <row r="5565" spans="1:4" ht="38.25" x14ac:dyDescent="0.2">
      <c r="A5565" s="608">
        <v>87622</v>
      </c>
      <c r="B5565" s="609" t="s">
        <v>1116</v>
      </c>
      <c r="C5565" s="610" t="s">
        <v>54</v>
      </c>
      <c r="D5565" s="611">
        <v>28.02</v>
      </c>
    </row>
    <row r="5566" spans="1:4" ht="38.25" x14ac:dyDescent="0.2">
      <c r="A5566" s="608">
        <v>87623</v>
      </c>
      <c r="B5566" s="609" t="s">
        <v>1117</v>
      </c>
      <c r="C5566" s="610" t="s">
        <v>54</v>
      </c>
      <c r="D5566" s="611">
        <v>65.39</v>
      </c>
    </row>
    <row r="5567" spans="1:4" ht="25.5" x14ac:dyDescent="0.2">
      <c r="A5567" s="608">
        <v>87624</v>
      </c>
      <c r="B5567" s="609" t="s">
        <v>1118</v>
      </c>
      <c r="C5567" s="610" t="s">
        <v>54</v>
      </c>
      <c r="D5567" s="611">
        <v>70.09</v>
      </c>
    </row>
    <row r="5568" spans="1:4" ht="38.25" x14ac:dyDescent="0.2">
      <c r="A5568" s="608">
        <v>87630</v>
      </c>
      <c r="B5568" s="609" t="s">
        <v>1119</v>
      </c>
      <c r="C5568" s="610" t="s">
        <v>54</v>
      </c>
      <c r="D5568" s="611">
        <v>31.25</v>
      </c>
    </row>
    <row r="5569" spans="1:4" ht="38.25" x14ac:dyDescent="0.2">
      <c r="A5569" s="608">
        <v>87632</v>
      </c>
      <c r="B5569" s="609" t="s">
        <v>1120</v>
      </c>
      <c r="C5569" s="610" t="s">
        <v>54</v>
      </c>
      <c r="D5569" s="611">
        <v>34.85</v>
      </c>
    </row>
    <row r="5570" spans="1:4" ht="38.25" x14ac:dyDescent="0.2">
      <c r="A5570" s="608">
        <v>87633</v>
      </c>
      <c r="B5570" s="609" t="s">
        <v>1121</v>
      </c>
      <c r="C5570" s="610" t="s">
        <v>54</v>
      </c>
      <c r="D5570" s="611">
        <v>86.8</v>
      </c>
    </row>
    <row r="5571" spans="1:4" ht="25.5" x14ac:dyDescent="0.2">
      <c r="A5571" s="608">
        <v>87634</v>
      </c>
      <c r="B5571" s="609" t="s">
        <v>1122</v>
      </c>
      <c r="C5571" s="610" t="s">
        <v>54</v>
      </c>
      <c r="D5571" s="611">
        <v>93.34</v>
      </c>
    </row>
    <row r="5572" spans="1:4" ht="38.25" x14ac:dyDescent="0.2">
      <c r="A5572" s="608">
        <v>87640</v>
      </c>
      <c r="B5572" s="609" t="s">
        <v>1123</v>
      </c>
      <c r="C5572" s="610" t="s">
        <v>54</v>
      </c>
      <c r="D5572" s="611">
        <v>35.950000000000003</v>
      </c>
    </row>
    <row r="5573" spans="1:4" ht="38.25" x14ac:dyDescent="0.2">
      <c r="A5573" s="608">
        <v>87642</v>
      </c>
      <c r="B5573" s="609" t="s">
        <v>1124</v>
      </c>
      <c r="C5573" s="610" t="s">
        <v>54</v>
      </c>
      <c r="D5573" s="611">
        <v>40.380000000000003</v>
      </c>
    </row>
    <row r="5574" spans="1:4" ht="38.25" x14ac:dyDescent="0.2">
      <c r="A5574" s="608">
        <v>87643</v>
      </c>
      <c r="B5574" s="609" t="s">
        <v>1125</v>
      </c>
      <c r="C5574" s="610" t="s">
        <v>54</v>
      </c>
      <c r="D5574" s="611">
        <v>104.26</v>
      </c>
    </row>
    <row r="5575" spans="1:4" ht="25.5" x14ac:dyDescent="0.2">
      <c r="A5575" s="608">
        <v>87644</v>
      </c>
      <c r="B5575" s="609" t="s">
        <v>1126</v>
      </c>
      <c r="C5575" s="610" t="s">
        <v>54</v>
      </c>
      <c r="D5575" s="611">
        <v>112.3</v>
      </c>
    </row>
    <row r="5576" spans="1:4" ht="38.25" x14ac:dyDescent="0.2">
      <c r="A5576" s="608">
        <v>87680</v>
      </c>
      <c r="B5576" s="609" t="s">
        <v>152</v>
      </c>
      <c r="C5576" s="610" t="s">
        <v>54</v>
      </c>
      <c r="D5576" s="611">
        <v>28.15</v>
      </c>
    </row>
    <row r="5577" spans="1:4" ht="38.25" x14ac:dyDescent="0.2">
      <c r="A5577" s="608">
        <v>87682</v>
      </c>
      <c r="B5577" s="609" t="s">
        <v>1127</v>
      </c>
      <c r="C5577" s="610" t="s">
        <v>54</v>
      </c>
      <c r="D5577" s="611">
        <v>32.58</v>
      </c>
    </row>
    <row r="5578" spans="1:4" ht="38.25" x14ac:dyDescent="0.2">
      <c r="A5578" s="608">
        <v>87683</v>
      </c>
      <c r="B5578" s="609" t="s">
        <v>1128</v>
      </c>
      <c r="C5578" s="610" t="s">
        <v>54</v>
      </c>
      <c r="D5578" s="611">
        <v>96.46</v>
      </c>
    </row>
    <row r="5579" spans="1:4" ht="25.5" x14ac:dyDescent="0.2">
      <c r="A5579" s="608">
        <v>87684</v>
      </c>
      <c r="B5579" s="609" t="s">
        <v>1129</v>
      </c>
      <c r="C5579" s="610" t="s">
        <v>54</v>
      </c>
      <c r="D5579" s="611">
        <v>104.5</v>
      </c>
    </row>
    <row r="5580" spans="1:4" ht="38.25" x14ac:dyDescent="0.2">
      <c r="A5580" s="608">
        <v>87690</v>
      </c>
      <c r="B5580" s="609" t="s">
        <v>153</v>
      </c>
      <c r="C5580" s="610" t="s">
        <v>54</v>
      </c>
      <c r="D5580" s="611">
        <v>32.659999999999997</v>
      </c>
    </row>
    <row r="5581" spans="1:4" ht="38.25" x14ac:dyDescent="0.2">
      <c r="A5581" s="608">
        <v>87692</v>
      </c>
      <c r="B5581" s="609" t="s">
        <v>1130</v>
      </c>
      <c r="C5581" s="610" t="s">
        <v>54</v>
      </c>
      <c r="D5581" s="611">
        <v>37.729999999999997</v>
      </c>
    </row>
    <row r="5582" spans="1:4" ht="38.25" x14ac:dyDescent="0.2">
      <c r="A5582" s="608">
        <v>87693</v>
      </c>
      <c r="B5582" s="609" t="s">
        <v>1131</v>
      </c>
      <c r="C5582" s="610" t="s">
        <v>54</v>
      </c>
      <c r="D5582" s="611">
        <v>110.9</v>
      </c>
    </row>
    <row r="5583" spans="1:4" ht="25.5" x14ac:dyDescent="0.2">
      <c r="A5583" s="608">
        <v>87694</v>
      </c>
      <c r="B5583" s="609" t="s">
        <v>1132</v>
      </c>
      <c r="C5583" s="610" t="s">
        <v>54</v>
      </c>
      <c r="D5583" s="611">
        <v>120.11</v>
      </c>
    </row>
    <row r="5584" spans="1:4" ht="38.25" x14ac:dyDescent="0.2">
      <c r="A5584" s="608">
        <v>87700</v>
      </c>
      <c r="B5584" s="609" t="s">
        <v>154</v>
      </c>
      <c r="C5584" s="610" t="s">
        <v>54</v>
      </c>
      <c r="D5584" s="611">
        <v>35.29</v>
      </c>
    </row>
    <row r="5585" spans="1:4" ht="38.25" x14ac:dyDescent="0.2">
      <c r="A5585" s="608">
        <v>87702</v>
      </c>
      <c r="B5585" s="609" t="s">
        <v>1133</v>
      </c>
      <c r="C5585" s="610" t="s">
        <v>54</v>
      </c>
      <c r="D5585" s="611">
        <v>40.82</v>
      </c>
    </row>
    <row r="5586" spans="1:4" ht="38.25" x14ac:dyDescent="0.2">
      <c r="A5586" s="608">
        <v>87703</v>
      </c>
      <c r="B5586" s="609" t="s">
        <v>1134</v>
      </c>
      <c r="C5586" s="610" t="s">
        <v>54</v>
      </c>
      <c r="D5586" s="611">
        <v>120.5</v>
      </c>
    </row>
    <row r="5587" spans="1:4" ht="25.5" x14ac:dyDescent="0.2">
      <c r="A5587" s="608">
        <v>87704</v>
      </c>
      <c r="B5587" s="609" t="s">
        <v>1135</v>
      </c>
      <c r="C5587" s="610" t="s">
        <v>54</v>
      </c>
      <c r="D5587" s="611">
        <v>130.52000000000001</v>
      </c>
    </row>
    <row r="5588" spans="1:4" ht="38.25" x14ac:dyDescent="0.2">
      <c r="A5588" s="608">
        <v>87735</v>
      </c>
      <c r="B5588" s="609" t="s">
        <v>1136</v>
      </c>
      <c r="C5588" s="610" t="s">
        <v>54</v>
      </c>
      <c r="D5588" s="611">
        <v>32.47</v>
      </c>
    </row>
    <row r="5589" spans="1:4" ht="38.25" x14ac:dyDescent="0.2">
      <c r="A5589" s="608">
        <v>87737</v>
      </c>
      <c r="B5589" s="609" t="s">
        <v>1137</v>
      </c>
      <c r="C5589" s="610" t="s">
        <v>54</v>
      </c>
      <c r="D5589" s="611">
        <v>35.06</v>
      </c>
    </row>
    <row r="5590" spans="1:4" ht="38.25" x14ac:dyDescent="0.2">
      <c r="A5590" s="608">
        <v>87738</v>
      </c>
      <c r="B5590" s="609" t="s">
        <v>1138</v>
      </c>
      <c r="C5590" s="610" t="s">
        <v>54</v>
      </c>
      <c r="D5590" s="611">
        <v>72.430000000000007</v>
      </c>
    </row>
    <row r="5591" spans="1:4" ht="25.5" x14ac:dyDescent="0.2">
      <c r="A5591" s="608">
        <v>87739</v>
      </c>
      <c r="B5591" s="609" t="s">
        <v>1139</v>
      </c>
      <c r="C5591" s="610" t="s">
        <v>54</v>
      </c>
      <c r="D5591" s="611">
        <v>77.13</v>
      </c>
    </row>
    <row r="5592" spans="1:4" ht="38.25" x14ac:dyDescent="0.2">
      <c r="A5592" s="608">
        <v>87745</v>
      </c>
      <c r="B5592" s="609" t="s">
        <v>1140</v>
      </c>
      <c r="C5592" s="610" t="s">
        <v>54</v>
      </c>
      <c r="D5592" s="611">
        <v>38.29</v>
      </c>
    </row>
    <row r="5593" spans="1:4" ht="38.25" x14ac:dyDescent="0.2">
      <c r="A5593" s="608">
        <v>87747</v>
      </c>
      <c r="B5593" s="609" t="s">
        <v>1141</v>
      </c>
      <c r="C5593" s="610" t="s">
        <v>54</v>
      </c>
      <c r="D5593" s="611">
        <v>41.89</v>
      </c>
    </row>
    <row r="5594" spans="1:4" ht="38.25" x14ac:dyDescent="0.2">
      <c r="A5594" s="608">
        <v>87748</v>
      </c>
      <c r="B5594" s="609" t="s">
        <v>1142</v>
      </c>
      <c r="C5594" s="610" t="s">
        <v>54</v>
      </c>
      <c r="D5594" s="611">
        <v>93.84</v>
      </c>
    </row>
    <row r="5595" spans="1:4" ht="25.5" x14ac:dyDescent="0.2">
      <c r="A5595" s="608">
        <v>87749</v>
      </c>
      <c r="B5595" s="609" t="s">
        <v>1143</v>
      </c>
      <c r="C5595" s="610" t="s">
        <v>54</v>
      </c>
      <c r="D5595" s="611">
        <v>100.38</v>
      </c>
    </row>
    <row r="5596" spans="1:4" ht="38.25" x14ac:dyDescent="0.2">
      <c r="A5596" s="608">
        <v>87755</v>
      </c>
      <c r="B5596" s="609" t="s">
        <v>1144</v>
      </c>
      <c r="C5596" s="610" t="s">
        <v>54</v>
      </c>
      <c r="D5596" s="611">
        <v>33.119999999999997</v>
      </c>
    </row>
    <row r="5597" spans="1:4" ht="38.25" x14ac:dyDescent="0.2">
      <c r="A5597" s="608">
        <v>87757</v>
      </c>
      <c r="B5597" s="609" t="s">
        <v>1145</v>
      </c>
      <c r="C5597" s="610" t="s">
        <v>54</v>
      </c>
      <c r="D5597" s="611">
        <v>36.72</v>
      </c>
    </row>
    <row r="5598" spans="1:4" ht="38.25" x14ac:dyDescent="0.2">
      <c r="A5598" s="608">
        <v>87758</v>
      </c>
      <c r="B5598" s="609" t="s">
        <v>1146</v>
      </c>
      <c r="C5598" s="610" t="s">
        <v>54</v>
      </c>
      <c r="D5598" s="611">
        <v>88.67</v>
      </c>
    </row>
    <row r="5599" spans="1:4" ht="25.5" x14ac:dyDescent="0.2">
      <c r="A5599" s="608">
        <v>87759</v>
      </c>
      <c r="B5599" s="609" t="s">
        <v>1147</v>
      </c>
      <c r="C5599" s="610" t="s">
        <v>54</v>
      </c>
      <c r="D5599" s="611">
        <v>95.21</v>
      </c>
    </row>
    <row r="5600" spans="1:4" ht="38.25" x14ac:dyDescent="0.2">
      <c r="A5600" s="608">
        <v>87765</v>
      </c>
      <c r="B5600" s="609" t="s">
        <v>1148</v>
      </c>
      <c r="C5600" s="610" t="s">
        <v>54</v>
      </c>
      <c r="D5600" s="611">
        <v>37.81</v>
      </c>
    </row>
    <row r="5601" spans="1:4" ht="38.25" x14ac:dyDescent="0.2">
      <c r="A5601" s="608">
        <v>87767</v>
      </c>
      <c r="B5601" s="609" t="s">
        <v>1149</v>
      </c>
      <c r="C5601" s="610" t="s">
        <v>54</v>
      </c>
      <c r="D5601" s="611">
        <v>42.24</v>
      </c>
    </row>
    <row r="5602" spans="1:4" ht="38.25" x14ac:dyDescent="0.2">
      <c r="A5602" s="608">
        <v>87768</v>
      </c>
      <c r="B5602" s="609" t="s">
        <v>1150</v>
      </c>
      <c r="C5602" s="610" t="s">
        <v>54</v>
      </c>
      <c r="D5602" s="611">
        <v>106.12</v>
      </c>
    </row>
    <row r="5603" spans="1:4" ht="25.5" x14ac:dyDescent="0.2">
      <c r="A5603" s="608">
        <v>87769</v>
      </c>
      <c r="B5603" s="609" t="s">
        <v>1151</v>
      </c>
      <c r="C5603" s="610" t="s">
        <v>54</v>
      </c>
      <c r="D5603" s="611">
        <v>114.16</v>
      </c>
    </row>
    <row r="5604" spans="1:4" ht="25.5" x14ac:dyDescent="0.2">
      <c r="A5604" s="608">
        <v>88470</v>
      </c>
      <c r="B5604" s="609" t="s">
        <v>243</v>
      </c>
      <c r="C5604" s="610" t="s">
        <v>54</v>
      </c>
      <c r="D5604" s="611">
        <v>21.31</v>
      </c>
    </row>
    <row r="5605" spans="1:4" ht="25.5" x14ac:dyDescent="0.2">
      <c r="A5605" s="608">
        <v>88471</v>
      </c>
      <c r="B5605" s="609" t="s">
        <v>244</v>
      </c>
      <c r="C5605" s="610" t="s">
        <v>54</v>
      </c>
      <c r="D5605" s="611">
        <v>26.31</v>
      </c>
    </row>
    <row r="5606" spans="1:4" ht="25.5" x14ac:dyDescent="0.2">
      <c r="A5606" s="608">
        <v>88472</v>
      </c>
      <c r="B5606" s="609" t="s">
        <v>245</v>
      </c>
      <c r="C5606" s="610" t="s">
        <v>54</v>
      </c>
      <c r="D5606" s="611">
        <v>30.23</v>
      </c>
    </row>
    <row r="5607" spans="1:4" ht="25.5" x14ac:dyDescent="0.2">
      <c r="A5607" s="608">
        <v>88476</v>
      </c>
      <c r="B5607" s="609" t="s">
        <v>246</v>
      </c>
      <c r="C5607" s="610" t="s">
        <v>54</v>
      </c>
      <c r="D5607" s="611">
        <v>18.07</v>
      </c>
    </row>
    <row r="5608" spans="1:4" ht="25.5" x14ac:dyDescent="0.2">
      <c r="A5608" s="608">
        <v>88477</v>
      </c>
      <c r="B5608" s="609" t="s">
        <v>247</v>
      </c>
      <c r="C5608" s="610" t="s">
        <v>54</v>
      </c>
      <c r="D5608" s="611">
        <v>24.45</v>
      </c>
    </row>
    <row r="5609" spans="1:4" ht="25.5" x14ac:dyDescent="0.2">
      <c r="A5609" s="608">
        <v>88478</v>
      </c>
      <c r="B5609" s="609" t="s">
        <v>248</v>
      </c>
      <c r="C5609" s="610" t="s">
        <v>54</v>
      </c>
      <c r="D5609" s="611">
        <v>29.63</v>
      </c>
    </row>
    <row r="5610" spans="1:4" ht="38.25" x14ac:dyDescent="0.2">
      <c r="A5610" s="608">
        <v>90900</v>
      </c>
      <c r="B5610" s="609" t="s">
        <v>463</v>
      </c>
      <c r="C5610" s="610" t="s">
        <v>54</v>
      </c>
      <c r="D5610" s="611">
        <v>60.54</v>
      </c>
    </row>
    <row r="5611" spans="1:4" ht="38.25" x14ac:dyDescent="0.2">
      <c r="A5611" s="608">
        <v>90902</v>
      </c>
      <c r="B5611" s="609" t="s">
        <v>2014</v>
      </c>
      <c r="C5611" s="610" t="s">
        <v>54</v>
      </c>
      <c r="D5611" s="611">
        <v>65.61</v>
      </c>
    </row>
    <row r="5612" spans="1:4" ht="38.25" x14ac:dyDescent="0.2">
      <c r="A5612" s="608">
        <v>90903</v>
      </c>
      <c r="B5612" s="609" t="s">
        <v>2015</v>
      </c>
      <c r="C5612" s="610" t="s">
        <v>54</v>
      </c>
      <c r="D5612" s="611">
        <v>138.78</v>
      </c>
    </row>
    <row r="5613" spans="1:4" ht="25.5" x14ac:dyDescent="0.2">
      <c r="A5613" s="608">
        <v>90904</v>
      </c>
      <c r="B5613" s="609" t="s">
        <v>2016</v>
      </c>
      <c r="C5613" s="610" t="s">
        <v>54</v>
      </c>
      <c r="D5613" s="611">
        <v>147.99</v>
      </c>
    </row>
    <row r="5614" spans="1:4" ht="38.25" x14ac:dyDescent="0.2">
      <c r="A5614" s="608">
        <v>90910</v>
      </c>
      <c r="B5614" s="609" t="s">
        <v>464</v>
      </c>
      <c r="C5614" s="610" t="s">
        <v>54</v>
      </c>
      <c r="D5614" s="611">
        <v>63.8</v>
      </c>
    </row>
    <row r="5615" spans="1:4" ht="38.25" x14ac:dyDescent="0.2">
      <c r="A5615" s="608">
        <v>90912</v>
      </c>
      <c r="B5615" s="609" t="s">
        <v>2017</v>
      </c>
      <c r="C5615" s="610" t="s">
        <v>54</v>
      </c>
      <c r="D5615" s="611">
        <v>69.33</v>
      </c>
    </row>
    <row r="5616" spans="1:4" ht="38.25" x14ac:dyDescent="0.2">
      <c r="A5616" s="608">
        <v>90913</v>
      </c>
      <c r="B5616" s="609" t="s">
        <v>2018</v>
      </c>
      <c r="C5616" s="610" t="s">
        <v>54</v>
      </c>
      <c r="D5616" s="611">
        <v>149.01</v>
      </c>
    </row>
    <row r="5617" spans="1:4" ht="25.5" x14ac:dyDescent="0.2">
      <c r="A5617" s="608">
        <v>90914</v>
      </c>
      <c r="B5617" s="609" t="s">
        <v>2019</v>
      </c>
      <c r="C5617" s="610" t="s">
        <v>54</v>
      </c>
      <c r="D5617" s="611">
        <v>159.03</v>
      </c>
    </row>
    <row r="5618" spans="1:4" ht="38.25" x14ac:dyDescent="0.2">
      <c r="A5618" s="608">
        <v>90920</v>
      </c>
      <c r="B5618" s="609" t="s">
        <v>465</v>
      </c>
      <c r="C5618" s="610" t="s">
        <v>54</v>
      </c>
      <c r="D5618" s="611">
        <v>69.86</v>
      </c>
    </row>
    <row r="5619" spans="1:4" ht="38.25" x14ac:dyDescent="0.2">
      <c r="A5619" s="608">
        <v>90922</v>
      </c>
      <c r="B5619" s="609" t="s">
        <v>2020</v>
      </c>
      <c r="C5619" s="610" t="s">
        <v>54</v>
      </c>
      <c r="D5619" s="611">
        <v>76.22</v>
      </c>
    </row>
    <row r="5620" spans="1:4" ht="38.25" x14ac:dyDescent="0.2">
      <c r="A5620" s="608">
        <v>90923</v>
      </c>
      <c r="B5620" s="609" t="s">
        <v>2021</v>
      </c>
      <c r="C5620" s="610" t="s">
        <v>54</v>
      </c>
      <c r="D5620" s="611">
        <v>167.83</v>
      </c>
    </row>
    <row r="5621" spans="1:4" ht="25.5" x14ac:dyDescent="0.2">
      <c r="A5621" s="608">
        <v>90924</v>
      </c>
      <c r="B5621" s="609" t="s">
        <v>2022</v>
      </c>
      <c r="C5621" s="610" t="s">
        <v>54</v>
      </c>
      <c r="D5621" s="611">
        <v>179.36</v>
      </c>
    </row>
    <row r="5622" spans="1:4" ht="38.25" x14ac:dyDescent="0.2">
      <c r="A5622" s="608">
        <v>90930</v>
      </c>
      <c r="B5622" s="609" t="s">
        <v>466</v>
      </c>
      <c r="C5622" s="610" t="s">
        <v>54</v>
      </c>
      <c r="D5622" s="611">
        <v>55.82</v>
      </c>
    </row>
    <row r="5623" spans="1:4" ht="38.25" x14ac:dyDescent="0.2">
      <c r="A5623" s="608">
        <v>90932</v>
      </c>
      <c r="B5623" s="609" t="s">
        <v>2023</v>
      </c>
      <c r="C5623" s="610" t="s">
        <v>54</v>
      </c>
      <c r="D5623" s="611">
        <v>60.89</v>
      </c>
    </row>
    <row r="5624" spans="1:4" ht="38.25" x14ac:dyDescent="0.2">
      <c r="A5624" s="608">
        <v>90933</v>
      </c>
      <c r="B5624" s="609" t="s">
        <v>2024</v>
      </c>
      <c r="C5624" s="610" t="s">
        <v>54</v>
      </c>
      <c r="D5624" s="611">
        <v>134.06</v>
      </c>
    </row>
    <row r="5625" spans="1:4" ht="25.5" x14ac:dyDescent="0.2">
      <c r="A5625" s="608">
        <v>90934</v>
      </c>
      <c r="B5625" s="609" t="s">
        <v>2025</v>
      </c>
      <c r="C5625" s="610" t="s">
        <v>54</v>
      </c>
      <c r="D5625" s="611">
        <v>143.27000000000001</v>
      </c>
    </row>
    <row r="5626" spans="1:4" ht="38.25" x14ac:dyDescent="0.2">
      <c r="A5626" s="608">
        <v>90940</v>
      </c>
      <c r="B5626" s="609" t="s">
        <v>467</v>
      </c>
      <c r="C5626" s="610" t="s">
        <v>54</v>
      </c>
      <c r="D5626" s="611">
        <v>59.12</v>
      </c>
    </row>
    <row r="5627" spans="1:4" ht="38.25" x14ac:dyDescent="0.2">
      <c r="A5627" s="608">
        <v>90942</v>
      </c>
      <c r="B5627" s="609" t="s">
        <v>2026</v>
      </c>
      <c r="C5627" s="610" t="s">
        <v>54</v>
      </c>
      <c r="D5627" s="611">
        <v>64.650000000000006</v>
      </c>
    </row>
    <row r="5628" spans="1:4" ht="38.25" x14ac:dyDescent="0.2">
      <c r="A5628" s="608">
        <v>90943</v>
      </c>
      <c r="B5628" s="609" t="s">
        <v>2027</v>
      </c>
      <c r="C5628" s="610" t="s">
        <v>54</v>
      </c>
      <c r="D5628" s="611">
        <v>144.33000000000001</v>
      </c>
    </row>
    <row r="5629" spans="1:4" ht="25.5" x14ac:dyDescent="0.2">
      <c r="A5629" s="608">
        <v>90944</v>
      </c>
      <c r="B5629" s="609" t="s">
        <v>2028</v>
      </c>
      <c r="C5629" s="610" t="s">
        <v>54</v>
      </c>
      <c r="D5629" s="611">
        <v>154.35</v>
      </c>
    </row>
    <row r="5630" spans="1:4" ht="38.25" x14ac:dyDescent="0.2">
      <c r="A5630" s="608">
        <v>90950</v>
      </c>
      <c r="B5630" s="609" t="s">
        <v>468</v>
      </c>
      <c r="C5630" s="610" t="s">
        <v>54</v>
      </c>
      <c r="D5630" s="611">
        <v>65.150000000000006</v>
      </c>
    </row>
    <row r="5631" spans="1:4" ht="38.25" x14ac:dyDescent="0.2">
      <c r="A5631" s="608">
        <v>90952</v>
      </c>
      <c r="B5631" s="609" t="s">
        <v>2029</v>
      </c>
      <c r="C5631" s="610" t="s">
        <v>54</v>
      </c>
      <c r="D5631" s="611">
        <v>71.510000000000005</v>
      </c>
    </row>
    <row r="5632" spans="1:4" ht="38.25" x14ac:dyDescent="0.2">
      <c r="A5632" s="608">
        <v>90953</v>
      </c>
      <c r="B5632" s="609" t="s">
        <v>2030</v>
      </c>
      <c r="C5632" s="610" t="s">
        <v>54</v>
      </c>
      <c r="D5632" s="611">
        <v>163.12</v>
      </c>
    </row>
    <row r="5633" spans="1:4" ht="25.5" x14ac:dyDescent="0.2">
      <c r="A5633" s="608">
        <v>90954</v>
      </c>
      <c r="B5633" s="609" t="s">
        <v>2031</v>
      </c>
      <c r="C5633" s="610" t="s">
        <v>54</v>
      </c>
      <c r="D5633" s="611">
        <v>174.65</v>
      </c>
    </row>
    <row r="5634" spans="1:4" ht="51" x14ac:dyDescent="0.2">
      <c r="A5634" s="608">
        <v>94438</v>
      </c>
      <c r="B5634" s="609" t="s">
        <v>2765</v>
      </c>
      <c r="C5634" s="610" t="s">
        <v>54</v>
      </c>
      <c r="D5634" s="611">
        <v>32.950000000000003</v>
      </c>
    </row>
    <row r="5635" spans="1:4" ht="63.75" x14ac:dyDescent="0.2">
      <c r="A5635" s="608">
        <v>94439</v>
      </c>
      <c r="B5635" s="609" t="s">
        <v>2766</v>
      </c>
      <c r="C5635" s="610" t="s">
        <v>54</v>
      </c>
      <c r="D5635" s="611">
        <v>36.700000000000003</v>
      </c>
    </row>
    <row r="5636" spans="1:4" ht="51" x14ac:dyDescent="0.2">
      <c r="A5636" s="608">
        <v>94779</v>
      </c>
      <c r="B5636" s="609" t="s">
        <v>2901</v>
      </c>
      <c r="C5636" s="610" t="s">
        <v>54</v>
      </c>
      <c r="D5636" s="611">
        <v>32.24</v>
      </c>
    </row>
    <row r="5637" spans="1:4" ht="63.75" x14ac:dyDescent="0.2">
      <c r="A5637" s="608">
        <v>94782</v>
      </c>
      <c r="B5637" s="609" t="s">
        <v>2902</v>
      </c>
      <c r="C5637" s="610" t="s">
        <v>54</v>
      </c>
      <c r="D5637" s="611">
        <v>36.4</v>
      </c>
    </row>
    <row r="5638" spans="1:4" ht="25.5" x14ac:dyDescent="0.2">
      <c r="A5638" s="608">
        <v>101742</v>
      </c>
      <c r="B5638" s="609" t="s">
        <v>11766</v>
      </c>
      <c r="C5638" s="610" t="s">
        <v>18</v>
      </c>
      <c r="D5638" s="611">
        <v>42.55</v>
      </c>
    </row>
    <row r="5639" spans="1:4" ht="38.25" x14ac:dyDescent="0.2">
      <c r="A5639" s="608">
        <v>87871</v>
      </c>
      <c r="B5639" s="609" t="s">
        <v>1220</v>
      </c>
      <c r="C5639" s="610" t="s">
        <v>54</v>
      </c>
      <c r="D5639" s="611">
        <v>12.34</v>
      </c>
    </row>
    <row r="5640" spans="1:4" ht="38.25" x14ac:dyDescent="0.2">
      <c r="A5640" s="608">
        <v>87872</v>
      </c>
      <c r="B5640" s="609" t="s">
        <v>1221</v>
      </c>
      <c r="C5640" s="610" t="s">
        <v>54</v>
      </c>
      <c r="D5640" s="611">
        <v>11.8</v>
      </c>
    </row>
    <row r="5641" spans="1:4" ht="38.25" x14ac:dyDescent="0.2">
      <c r="A5641" s="608">
        <v>87873</v>
      </c>
      <c r="B5641" s="609" t="s">
        <v>155</v>
      </c>
      <c r="C5641" s="610" t="s">
        <v>54</v>
      </c>
      <c r="D5641" s="611">
        <v>5.09</v>
      </c>
    </row>
    <row r="5642" spans="1:4" ht="51" x14ac:dyDescent="0.2">
      <c r="A5642" s="608">
        <v>87874</v>
      </c>
      <c r="B5642" s="609" t="s">
        <v>156</v>
      </c>
      <c r="C5642" s="610" t="s">
        <v>54</v>
      </c>
      <c r="D5642" s="611">
        <v>4.97</v>
      </c>
    </row>
    <row r="5643" spans="1:4" ht="38.25" x14ac:dyDescent="0.2">
      <c r="A5643" s="608">
        <v>87876</v>
      </c>
      <c r="B5643" s="609" t="s">
        <v>1222</v>
      </c>
      <c r="C5643" s="610" t="s">
        <v>54</v>
      </c>
      <c r="D5643" s="611">
        <v>7.94</v>
      </c>
    </row>
    <row r="5644" spans="1:4" ht="38.25" x14ac:dyDescent="0.2">
      <c r="A5644" s="608">
        <v>87877</v>
      </c>
      <c r="B5644" s="609" t="s">
        <v>157</v>
      </c>
      <c r="C5644" s="610" t="s">
        <v>54</v>
      </c>
      <c r="D5644" s="611">
        <v>7.67</v>
      </c>
    </row>
    <row r="5645" spans="1:4" ht="38.25" x14ac:dyDescent="0.2">
      <c r="A5645" s="608">
        <v>87878</v>
      </c>
      <c r="B5645" s="609" t="s">
        <v>1223</v>
      </c>
      <c r="C5645" s="610" t="s">
        <v>54</v>
      </c>
      <c r="D5645" s="611">
        <v>3.14</v>
      </c>
    </row>
    <row r="5646" spans="1:4" ht="38.25" x14ac:dyDescent="0.2">
      <c r="A5646" s="608">
        <v>87879</v>
      </c>
      <c r="B5646" s="609" t="s">
        <v>1224</v>
      </c>
      <c r="C5646" s="610" t="s">
        <v>54</v>
      </c>
      <c r="D5646" s="611">
        <v>2.76</v>
      </c>
    </row>
    <row r="5647" spans="1:4" ht="38.25" x14ac:dyDescent="0.2">
      <c r="A5647" s="608">
        <v>87881</v>
      </c>
      <c r="B5647" s="609" t="s">
        <v>1225</v>
      </c>
      <c r="C5647" s="610" t="s">
        <v>54</v>
      </c>
      <c r="D5647" s="611">
        <v>5.0199999999999996</v>
      </c>
    </row>
    <row r="5648" spans="1:4" ht="38.25" x14ac:dyDescent="0.2">
      <c r="A5648" s="608">
        <v>87882</v>
      </c>
      <c r="B5648" s="609" t="s">
        <v>1226</v>
      </c>
      <c r="C5648" s="610" t="s">
        <v>54</v>
      </c>
      <c r="D5648" s="611">
        <v>4.9000000000000004</v>
      </c>
    </row>
    <row r="5649" spans="1:4" ht="25.5" x14ac:dyDescent="0.2">
      <c r="A5649" s="608">
        <v>87884</v>
      </c>
      <c r="B5649" s="609" t="s">
        <v>1227</v>
      </c>
      <c r="C5649" s="610" t="s">
        <v>54</v>
      </c>
      <c r="D5649" s="611">
        <v>7.87</v>
      </c>
    </row>
    <row r="5650" spans="1:4" ht="38.25" x14ac:dyDescent="0.2">
      <c r="A5650" s="608">
        <v>87885</v>
      </c>
      <c r="B5650" s="609" t="s">
        <v>1228</v>
      </c>
      <c r="C5650" s="610" t="s">
        <v>54</v>
      </c>
      <c r="D5650" s="611">
        <v>7.6</v>
      </c>
    </row>
    <row r="5651" spans="1:4" ht="25.5" x14ac:dyDescent="0.2">
      <c r="A5651" s="608">
        <v>87886</v>
      </c>
      <c r="B5651" s="609" t="s">
        <v>1229</v>
      </c>
      <c r="C5651" s="610" t="s">
        <v>54</v>
      </c>
      <c r="D5651" s="611">
        <v>16.75</v>
      </c>
    </row>
    <row r="5652" spans="1:4" ht="25.5" x14ac:dyDescent="0.2">
      <c r="A5652" s="608">
        <v>87887</v>
      </c>
      <c r="B5652" s="609" t="s">
        <v>1230</v>
      </c>
      <c r="C5652" s="610" t="s">
        <v>54</v>
      </c>
      <c r="D5652" s="611">
        <v>16.21</v>
      </c>
    </row>
    <row r="5653" spans="1:4" ht="51" x14ac:dyDescent="0.2">
      <c r="A5653" s="608">
        <v>87888</v>
      </c>
      <c r="B5653" s="609" t="s">
        <v>158</v>
      </c>
      <c r="C5653" s="610" t="s">
        <v>54</v>
      </c>
      <c r="D5653" s="611">
        <v>6.04</v>
      </c>
    </row>
    <row r="5654" spans="1:4" ht="51" x14ac:dyDescent="0.2">
      <c r="A5654" s="608">
        <v>87889</v>
      </c>
      <c r="B5654" s="609" t="s">
        <v>1231</v>
      </c>
      <c r="C5654" s="610" t="s">
        <v>54</v>
      </c>
      <c r="D5654" s="611">
        <v>5.92</v>
      </c>
    </row>
    <row r="5655" spans="1:4" ht="38.25" x14ac:dyDescent="0.2">
      <c r="A5655" s="608">
        <v>87891</v>
      </c>
      <c r="B5655" s="609" t="s">
        <v>1232</v>
      </c>
      <c r="C5655" s="610" t="s">
        <v>54</v>
      </c>
      <c r="D5655" s="611">
        <v>8.89</v>
      </c>
    </row>
    <row r="5656" spans="1:4" ht="51" x14ac:dyDescent="0.2">
      <c r="A5656" s="608">
        <v>87892</v>
      </c>
      <c r="B5656" s="609" t="s">
        <v>1233</v>
      </c>
      <c r="C5656" s="610" t="s">
        <v>54</v>
      </c>
      <c r="D5656" s="611">
        <v>8.6199999999999992</v>
      </c>
    </row>
    <row r="5657" spans="1:4" ht="38.25" x14ac:dyDescent="0.2">
      <c r="A5657" s="608">
        <v>87893</v>
      </c>
      <c r="B5657" s="609" t="s">
        <v>159</v>
      </c>
      <c r="C5657" s="610" t="s">
        <v>54</v>
      </c>
      <c r="D5657" s="611">
        <v>4.78</v>
      </c>
    </row>
    <row r="5658" spans="1:4" ht="38.25" x14ac:dyDescent="0.2">
      <c r="A5658" s="608">
        <v>87894</v>
      </c>
      <c r="B5658" s="609" t="s">
        <v>160</v>
      </c>
      <c r="C5658" s="610" t="s">
        <v>54</v>
      </c>
      <c r="D5658" s="611">
        <v>4.4000000000000004</v>
      </c>
    </row>
    <row r="5659" spans="1:4" ht="38.25" x14ac:dyDescent="0.2">
      <c r="A5659" s="608">
        <v>87896</v>
      </c>
      <c r="B5659" s="609" t="s">
        <v>161</v>
      </c>
      <c r="C5659" s="610" t="s">
        <v>54</v>
      </c>
      <c r="D5659" s="611">
        <v>4.47</v>
      </c>
    </row>
    <row r="5660" spans="1:4" ht="38.25" x14ac:dyDescent="0.2">
      <c r="A5660" s="608">
        <v>87897</v>
      </c>
      <c r="B5660" s="609" t="s">
        <v>162</v>
      </c>
      <c r="C5660" s="610" t="s">
        <v>54</v>
      </c>
      <c r="D5660" s="611">
        <v>4.09</v>
      </c>
    </row>
    <row r="5661" spans="1:4" ht="51" x14ac:dyDescent="0.2">
      <c r="A5661" s="608">
        <v>87899</v>
      </c>
      <c r="B5661" s="609" t="s">
        <v>163</v>
      </c>
      <c r="C5661" s="610" t="s">
        <v>54</v>
      </c>
      <c r="D5661" s="611">
        <v>6.87</v>
      </c>
    </row>
    <row r="5662" spans="1:4" ht="51" x14ac:dyDescent="0.2">
      <c r="A5662" s="608">
        <v>87900</v>
      </c>
      <c r="B5662" s="609" t="s">
        <v>1234</v>
      </c>
      <c r="C5662" s="610" t="s">
        <v>54</v>
      </c>
      <c r="D5662" s="611">
        <v>6.75</v>
      </c>
    </row>
    <row r="5663" spans="1:4" ht="38.25" x14ac:dyDescent="0.2">
      <c r="A5663" s="608">
        <v>87902</v>
      </c>
      <c r="B5663" s="609" t="s">
        <v>1235</v>
      </c>
      <c r="C5663" s="610" t="s">
        <v>54</v>
      </c>
      <c r="D5663" s="611">
        <v>9.7200000000000006</v>
      </c>
    </row>
    <row r="5664" spans="1:4" ht="51" x14ac:dyDescent="0.2">
      <c r="A5664" s="608">
        <v>87903</v>
      </c>
      <c r="B5664" s="609" t="s">
        <v>1236</v>
      </c>
      <c r="C5664" s="610" t="s">
        <v>54</v>
      </c>
      <c r="D5664" s="611">
        <v>9.4499999999999993</v>
      </c>
    </row>
    <row r="5665" spans="1:4" ht="38.25" x14ac:dyDescent="0.2">
      <c r="A5665" s="608">
        <v>87904</v>
      </c>
      <c r="B5665" s="609" t="s">
        <v>164</v>
      </c>
      <c r="C5665" s="610" t="s">
        <v>54</v>
      </c>
      <c r="D5665" s="611">
        <v>6.16</v>
      </c>
    </row>
    <row r="5666" spans="1:4" ht="38.25" x14ac:dyDescent="0.2">
      <c r="A5666" s="608">
        <v>87905</v>
      </c>
      <c r="B5666" s="609" t="s">
        <v>165</v>
      </c>
      <c r="C5666" s="610" t="s">
        <v>54</v>
      </c>
      <c r="D5666" s="611">
        <v>5.78</v>
      </c>
    </row>
    <row r="5667" spans="1:4" ht="38.25" x14ac:dyDescent="0.2">
      <c r="A5667" s="608">
        <v>87907</v>
      </c>
      <c r="B5667" s="609" t="s">
        <v>166</v>
      </c>
      <c r="C5667" s="610" t="s">
        <v>54</v>
      </c>
      <c r="D5667" s="611">
        <v>5.71</v>
      </c>
    </row>
    <row r="5668" spans="1:4" ht="38.25" x14ac:dyDescent="0.2">
      <c r="A5668" s="608">
        <v>87908</v>
      </c>
      <c r="B5668" s="609" t="s">
        <v>167</v>
      </c>
      <c r="C5668" s="610" t="s">
        <v>54</v>
      </c>
      <c r="D5668" s="611">
        <v>5.33</v>
      </c>
    </row>
    <row r="5669" spans="1:4" ht="38.25" x14ac:dyDescent="0.2">
      <c r="A5669" s="608">
        <v>87910</v>
      </c>
      <c r="B5669" s="609" t="s">
        <v>1237</v>
      </c>
      <c r="C5669" s="610" t="s">
        <v>54</v>
      </c>
      <c r="D5669" s="611">
        <v>16.63</v>
      </c>
    </row>
    <row r="5670" spans="1:4" ht="38.25" x14ac:dyDescent="0.2">
      <c r="A5670" s="608">
        <v>87911</v>
      </c>
      <c r="B5670" s="609" t="s">
        <v>1238</v>
      </c>
      <c r="C5670" s="610" t="s">
        <v>54</v>
      </c>
      <c r="D5670" s="611">
        <v>16.09</v>
      </c>
    </row>
    <row r="5671" spans="1:4" ht="25.5" x14ac:dyDescent="0.2">
      <c r="A5671" s="608">
        <v>87411</v>
      </c>
      <c r="B5671" s="609" t="s">
        <v>982</v>
      </c>
      <c r="C5671" s="610" t="s">
        <v>54</v>
      </c>
      <c r="D5671" s="611">
        <v>10.91</v>
      </c>
    </row>
    <row r="5672" spans="1:4" ht="25.5" x14ac:dyDescent="0.2">
      <c r="A5672" s="608">
        <v>87412</v>
      </c>
      <c r="B5672" s="609" t="s">
        <v>983</v>
      </c>
      <c r="C5672" s="610" t="s">
        <v>54</v>
      </c>
      <c r="D5672" s="611">
        <v>15.41</v>
      </c>
    </row>
    <row r="5673" spans="1:4" ht="25.5" x14ac:dyDescent="0.2">
      <c r="A5673" s="608">
        <v>87413</v>
      </c>
      <c r="B5673" s="609" t="s">
        <v>984</v>
      </c>
      <c r="C5673" s="610" t="s">
        <v>54</v>
      </c>
      <c r="D5673" s="611">
        <v>17.98</v>
      </c>
    </row>
    <row r="5674" spans="1:4" ht="25.5" x14ac:dyDescent="0.2">
      <c r="A5674" s="608">
        <v>87414</v>
      </c>
      <c r="B5674" s="609" t="s">
        <v>985</v>
      </c>
      <c r="C5674" s="610" t="s">
        <v>54</v>
      </c>
      <c r="D5674" s="611">
        <v>16.3</v>
      </c>
    </row>
    <row r="5675" spans="1:4" ht="25.5" x14ac:dyDescent="0.2">
      <c r="A5675" s="608">
        <v>87415</v>
      </c>
      <c r="B5675" s="609" t="s">
        <v>986</v>
      </c>
      <c r="C5675" s="610" t="s">
        <v>54</v>
      </c>
      <c r="D5675" s="611">
        <v>20.68</v>
      </c>
    </row>
    <row r="5676" spans="1:4" ht="25.5" x14ac:dyDescent="0.2">
      <c r="A5676" s="608">
        <v>87416</v>
      </c>
      <c r="B5676" s="609" t="s">
        <v>987</v>
      </c>
      <c r="C5676" s="610" t="s">
        <v>54</v>
      </c>
      <c r="D5676" s="611">
        <v>23.42</v>
      </c>
    </row>
    <row r="5677" spans="1:4" ht="25.5" x14ac:dyDescent="0.2">
      <c r="A5677" s="608">
        <v>87417</v>
      </c>
      <c r="B5677" s="609" t="s">
        <v>988</v>
      </c>
      <c r="C5677" s="610" t="s">
        <v>54</v>
      </c>
      <c r="D5677" s="611">
        <v>11.54</v>
      </c>
    </row>
    <row r="5678" spans="1:4" ht="25.5" x14ac:dyDescent="0.2">
      <c r="A5678" s="608">
        <v>87418</v>
      </c>
      <c r="B5678" s="609" t="s">
        <v>989</v>
      </c>
      <c r="C5678" s="610" t="s">
        <v>54</v>
      </c>
      <c r="D5678" s="611">
        <v>11.88</v>
      </c>
    </row>
    <row r="5679" spans="1:4" ht="25.5" x14ac:dyDescent="0.2">
      <c r="A5679" s="608">
        <v>87419</v>
      </c>
      <c r="B5679" s="609" t="s">
        <v>990</v>
      </c>
      <c r="C5679" s="610" t="s">
        <v>54</v>
      </c>
      <c r="D5679" s="611">
        <v>12.84</v>
      </c>
    </row>
    <row r="5680" spans="1:4" ht="25.5" x14ac:dyDescent="0.2">
      <c r="A5680" s="608">
        <v>87420</v>
      </c>
      <c r="B5680" s="609" t="s">
        <v>991</v>
      </c>
      <c r="C5680" s="610" t="s">
        <v>54</v>
      </c>
      <c r="D5680" s="611">
        <v>17.440000000000001</v>
      </c>
    </row>
    <row r="5681" spans="1:4" ht="25.5" x14ac:dyDescent="0.2">
      <c r="A5681" s="608">
        <v>87421</v>
      </c>
      <c r="B5681" s="609" t="s">
        <v>992</v>
      </c>
      <c r="C5681" s="610" t="s">
        <v>54</v>
      </c>
      <c r="D5681" s="611">
        <v>17.78</v>
      </c>
    </row>
    <row r="5682" spans="1:4" ht="25.5" x14ac:dyDescent="0.2">
      <c r="A5682" s="608">
        <v>87422</v>
      </c>
      <c r="B5682" s="609" t="s">
        <v>993</v>
      </c>
      <c r="C5682" s="610" t="s">
        <v>54</v>
      </c>
      <c r="D5682" s="611">
        <v>18.739999999999998</v>
      </c>
    </row>
    <row r="5683" spans="1:4" ht="25.5" x14ac:dyDescent="0.2">
      <c r="A5683" s="608">
        <v>87423</v>
      </c>
      <c r="B5683" s="609" t="s">
        <v>994</v>
      </c>
      <c r="C5683" s="610" t="s">
        <v>54</v>
      </c>
      <c r="D5683" s="611">
        <v>22.91</v>
      </c>
    </row>
    <row r="5684" spans="1:4" ht="25.5" x14ac:dyDescent="0.2">
      <c r="A5684" s="608">
        <v>87424</v>
      </c>
      <c r="B5684" s="609" t="s">
        <v>995</v>
      </c>
      <c r="C5684" s="610" t="s">
        <v>54</v>
      </c>
      <c r="D5684" s="611">
        <v>23.42</v>
      </c>
    </row>
    <row r="5685" spans="1:4" ht="25.5" x14ac:dyDescent="0.2">
      <c r="A5685" s="608">
        <v>87425</v>
      </c>
      <c r="B5685" s="609" t="s">
        <v>996</v>
      </c>
      <c r="C5685" s="610" t="s">
        <v>54</v>
      </c>
      <c r="D5685" s="611">
        <v>24.21</v>
      </c>
    </row>
    <row r="5686" spans="1:4" ht="25.5" x14ac:dyDescent="0.2">
      <c r="A5686" s="608">
        <v>87426</v>
      </c>
      <c r="B5686" s="609" t="s">
        <v>997</v>
      </c>
      <c r="C5686" s="610" t="s">
        <v>54</v>
      </c>
      <c r="D5686" s="611">
        <v>27.02</v>
      </c>
    </row>
    <row r="5687" spans="1:4" ht="25.5" x14ac:dyDescent="0.2">
      <c r="A5687" s="608">
        <v>87427</v>
      </c>
      <c r="B5687" s="609" t="s">
        <v>998</v>
      </c>
      <c r="C5687" s="610" t="s">
        <v>54</v>
      </c>
      <c r="D5687" s="611">
        <v>27.52</v>
      </c>
    </row>
    <row r="5688" spans="1:4" ht="25.5" x14ac:dyDescent="0.2">
      <c r="A5688" s="608">
        <v>87428</v>
      </c>
      <c r="B5688" s="609" t="s">
        <v>999</v>
      </c>
      <c r="C5688" s="610" t="s">
        <v>54</v>
      </c>
      <c r="D5688" s="611">
        <v>28.32</v>
      </c>
    </row>
    <row r="5689" spans="1:4" ht="38.25" x14ac:dyDescent="0.2">
      <c r="A5689" s="608">
        <v>87429</v>
      </c>
      <c r="B5689" s="609" t="s">
        <v>1000</v>
      </c>
      <c r="C5689" s="610" t="s">
        <v>54</v>
      </c>
      <c r="D5689" s="611">
        <v>15.79</v>
      </c>
    </row>
    <row r="5690" spans="1:4" ht="38.25" x14ac:dyDescent="0.2">
      <c r="A5690" s="608">
        <v>87430</v>
      </c>
      <c r="B5690" s="609" t="s">
        <v>1001</v>
      </c>
      <c r="C5690" s="610" t="s">
        <v>54</v>
      </c>
      <c r="D5690" s="611">
        <v>16.13</v>
      </c>
    </row>
    <row r="5691" spans="1:4" ht="38.25" x14ac:dyDescent="0.2">
      <c r="A5691" s="608">
        <v>87431</v>
      </c>
      <c r="B5691" s="609" t="s">
        <v>1002</v>
      </c>
      <c r="C5691" s="610" t="s">
        <v>54</v>
      </c>
      <c r="D5691" s="611">
        <v>16.29</v>
      </c>
    </row>
    <row r="5692" spans="1:4" ht="38.25" x14ac:dyDescent="0.2">
      <c r="A5692" s="608">
        <v>87432</v>
      </c>
      <c r="B5692" s="609" t="s">
        <v>1003</v>
      </c>
      <c r="C5692" s="610" t="s">
        <v>54</v>
      </c>
      <c r="D5692" s="611">
        <v>23.83</v>
      </c>
    </row>
    <row r="5693" spans="1:4" ht="38.25" x14ac:dyDescent="0.2">
      <c r="A5693" s="608">
        <v>87433</v>
      </c>
      <c r="B5693" s="609" t="s">
        <v>1004</v>
      </c>
      <c r="C5693" s="610" t="s">
        <v>54</v>
      </c>
      <c r="D5693" s="611">
        <v>24.5</v>
      </c>
    </row>
    <row r="5694" spans="1:4" ht="38.25" x14ac:dyDescent="0.2">
      <c r="A5694" s="608">
        <v>87434</v>
      </c>
      <c r="B5694" s="609" t="s">
        <v>1005</v>
      </c>
      <c r="C5694" s="610" t="s">
        <v>54</v>
      </c>
      <c r="D5694" s="611">
        <v>24.97</v>
      </c>
    </row>
    <row r="5695" spans="1:4" ht="38.25" x14ac:dyDescent="0.2">
      <c r="A5695" s="608">
        <v>87435</v>
      </c>
      <c r="B5695" s="609" t="s">
        <v>1006</v>
      </c>
      <c r="C5695" s="610" t="s">
        <v>54</v>
      </c>
      <c r="D5695" s="611">
        <v>25.94</v>
      </c>
    </row>
    <row r="5696" spans="1:4" ht="38.25" x14ac:dyDescent="0.2">
      <c r="A5696" s="608">
        <v>87436</v>
      </c>
      <c r="B5696" s="609" t="s">
        <v>1007</v>
      </c>
      <c r="C5696" s="610" t="s">
        <v>54</v>
      </c>
      <c r="D5696" s="611">
        <v>27.07</v>
      </c>
    </row>
    <row r="5697" spans="1:4" ht="38.25" x14ac:dyDescent="0.2">
      <c r="A5697" s="608">
        <v>87437</v>
      </c>
      <c r="B5697" s="609" t="s">
        <v>145</v>
      </c>
      <c r="C5697" s="610" t="s">
        <v>54</v>
      </c>
      <c r="D5697" s="611">
        <v>27.88</v>
      </c>
    </row>
    <row r="5698" spans="1:4" ht="38.25" x14ac:dyDescent="0.2">
      <c r="A5698" s="608">
        <v>87438</v>
      </c>
      <c r="B5698" s="609" t="s">
        <v>1008</v>
      </c>
      <c r="C5698" s="610" t="s">
        <v>54</v>
      </c>
      <c r="D5698" s="611">
        <v>32.450000000000003</v>
      </c>
    </row>
    <row r="5699" spans="1:4" ht="38.25" x14ac:dyDescent="0.2">
      <c r="A5699" s="608">
        <v>87439</v>
      </c>
      <c r="B5699" s="609" t="s">
        <v>1009</v>
      </c>
      <c r="C5699" s="610" t="s">
        <v>54</v>
      </c>
      <c r="D5699" s="611">
        <v>33.89</v>
      </c>
    </row>
    <row r="5700" spans="1:4" ht="38.25" x14ac:dyDescent="0.2">
      <c r="A5700" s="608">
        <v>87440</v>
      </c>
      <c r="B5700" s="609" t="s">
        <v>146</v>
      </c>
      <c r="C5700" s="610" t="s">
        <v>54</v>
      </c>
      <c r="D5700" s="611">
        <v>34.56</v>
      </c>
    </row>
    <row r="5701" spans="1:4" ht="51" x14ac:dyDescent="0.2">
      <c r="A5701" s="608">
        <v>87527</v>
      </c>
      <c r="B5701" s="609" t="s">
        <v>1090</v>
      </c>
      <c r="C5701" s="610" t="s">
        <v>54</v>
      </c>
      <c r="D5701" s="611">
        <v>26.08</v>
      </c>
    </row>
    <row r="5702" spans="1:4" ht="51" x14ac:dyDescent="0.2">
      <c r="A5702" s="608">
        <v>87528</v>
      </c>
      <c r="B5702" s="609" t="s">
        <v>1091</v>
      </c>
      <c r="C5702" s="610" t="s">
        <v>54</v>
      </c>
      <c r="D5702" s="611">
        <v>29.36</v>
      </c>
    </row>
    <row r="5703" spans="1:4" ht="51" x14ac:dyDescent="0.2">
      <c r="A5703" s="608">
        <v>87529</v>
      </c>
      <c r="B5703" s="609" t="s">
        <v>1092</v>
      </c>
      <c r="C5703" s="610" t="s">
        <v>54</v>
      </c>
      <c r="D5703" s="611">
        <v>23.7</v>
      </c>
    </row>
    <row r="5704" spans="1:4" ht="38.25" x14ac:dyDescent="0.2">
      <c r="A5704" s="608">
        <v>87530</v>
      </c>
      <c r="B5704" s="609" t="s">
        <v>1093</v>
      </c>
      <c r="C5704" s="610" t="s">
        <v>54</v>
      </c>
      <c r="D5704" s="611">
        <v>26.98</v>
      </c>
    </row>
    <row r="5705" spans="1:4" ht="51" x14ac:dyDescent="0.2">
      <c r="A5705" s="608">
        <v>87531</v>
      </c>
      <c r="B5705" s="609" t="s">
        <v>1094</v>
      </c>
      <c r="C5705" s="610" t="s">
        <v>54</v>
      </c>
      <c r="D5705" s="611">
        <v>22.85</v>
      </c>
    </row>
    <row r="5706" spans="1:4" ht="51" x14ac:dyDescent="0.2">
      <c r="A5706" s="608">
        <v>87532</v>
      </c>
      <c r="B5706" s="609" t="s">
        <v>1095</v>
      </c>
      <c r="C5706" s="610" t="s">
        <v>54</v>
      </c>
      <c r="D5706" s="611">
        <v>26.13</v>
      </c>
    </row>
    <row r="5707" spans="1:4" ht="51" x14ac:dyDescent="0.2">
      <c r="A5707" s="608">
        <v>87535</v>
      </c>
      <c r="B5707" s="609" t="s">
        <v>1096</v>
      </c>
      <c r="C5707" s="610" t="s">
        <v>54</v>
      </c>
      <c r="D5707" s="611">
        <v>20.47</v>
      </c>
    </row>
    <row r="5708" spans="1:4" ht="51" x14ac:dyDescent="0.2">
      <c r="A5708" s="608">
        <v>87536</v>
      </c>
      <c r="B5708" s="609" t="s">
        <v>1097</v>
      </c>
      <c r="C5708" s="610" t="s">
        <v>54</v>
      </c>
      <c r="D5708" s="611">
        <v>23.75</v>
      </c>
    </row>
    <row r="5709" spans="1:4" ht="63.75" x14ac:dyDescent="0.2">
      <c r="A5709" s="608">
        <v>87537</v>
      </c>
      <c r="B5709" s="609" t="s">
        <v>1098</v>
      </c>
      <c r="C5709" s="610" t="s">
        <v>54</v>
      </c>
      <c r="D5709" s="611">
        <v>65.790000000000006</v>
      </c>
    </row>
    <row r="5710" spans="1:4" ht="51" x14ac:dyDescent="0.2">
      <c r="A5710" s="608">
        <v>87538</v>
      </c>
      <c r="B5710" s="609" t="s">
        <v>1099</v>
      </c>
      <c r="C5710" s="610" t="s">
        <v>54</v>
      </c>
      <c r="D5710" s="611">
        <v>63.75</v>
      </c>
    </row>
    <row r="5711" spans="1:4" ht="63.75" x14ac:dyDescent="0.2">
      <c r="A5711" s="608">
        <v>87539</v>
      </c>
      <c r="B5711" s="609" t="s">
        <v>1100</v>
      </c>
      <c r="C5711" s="610" t="s">
        <v>54</v>
      </c>
      <c r="D5711" s="611">
        <v>63.03</v>
      </c>
    </row>
    <row r="5712" spans="1:4" ht="63.75" x14ac:dyDescent="0.2">
      <c r="A5712" s="608">
        <v>87541</v>
      </c>
      <c r="B5712" s="609" t="s">
        <v>1101</v>
      </c>
      <c r="C5712" s="610" t="s">
        <v>54</v>
      </c>
      <c r="D5712" s="611">
        <v>60.99</v>
      </c>
    </row>
    <row r="5713" spans="1:4" ht="51" x14ac:dyDescent="0.2">
      <c r="A5713" s="608">
        <v>87543</v>
      </c>
      <c r="B5713" s="609" t="s">
        <v>3796</v>
      </c>
      <c r="C5713" s="610" t="s">
        <v>54</v>
      </c>
      <c r="D5713" s="611">
        <v>20.46</v>
      </c>
    </row>
    <row r="5714" spans="1:4" ht="51" x14ac:dyDescent="0.2">
      <c r="A5714" s="608">
        <v>87545</v>
      </c>
      <c r="B5714" s="609" t="s">
        <v>1102</v>
      </c>
      <c r="C5714" s="610" t="s">
        <v>54</v>
      </c>
      <c r="D5714" s="611">
        <v>17.600000000000001</v>
      </c>
    </row>
    <row r="5715" spans="1:4" ht="51" x14ac:dyDescent="0.2">
      <c r="A5715" s="608">
        <v>87546</v>
      </c>
      <c r="B5715" s="609" t="s">
        <v>1103</v>
      </c>
      <c r="C5715" s="610" t="s">
        <v>54</v>
      </c>
      <c r="D5715" s="611">
        <v>19.46</v>
      </c>
    </row>
    <row r="5716" spans="1:4" ht="51" x14ac:dyDescent="0.2">
      <c r="A5716" s="608">
        <v>87547</v>
      </c>
      <c r="B5716" s="609" t="s">
        <v>1104</v>
      </c>
      <c r="C5716" s="610" t="s">
        <v>54</v>
      </c>
      <c r="D5716" s="611">
        <v>15.24</v>
      </c>
    </row>
    <row r="5717" spans="1:4" ht="38.25" x14ac:dyDescent="0.2">
      <c r="A5717" s="608">
        <v>87548</v>
      </c>
      <c r="B5717" s="609" t="s">
        <v>1105</v>
      </c>
      <c r="C5717" s="610" t="s">
        <v>54</v>
      </c>
      <c r="D5717" s="611">
        <v>17.100000000000001</v>
      </c>
    </row>
    <row r="5718" spans="1:4" ht="51" x14ac:dyDescent="0.2">
      <c r="A5718" s="608">
        <v>87549</v>
      </c>
      <c r="B5718" s="609" t="s">
        <v>1106</v>
      </c>
      <c r="C5718" s="610" t="s">
        <v>54</v>
      </c>
      <c r="D5718" s="611">
        <v>14.39</v>
      </c>
    </row>
    <row r="5719" spans="1:4" ht="51" x14ac:dyDescent="0.2">
      <c r="A5719" s="608">
        <v>87550</v>
      </c>
      <c r="B5719" s="609" t="s">
        <v>1107</v>
      </c>
      <c r="C5719" s="610" t="s">
        <v>54</v>
      </c>
      <c r="D5719" s="611">
        <v>16.25</v>
      </c>
    </row>
    <row r="5720" spans="1:4" ht="51" x14ac:dyDescent="0.2">
      <c r="A5720" s="608">
        <v>87553</v>
      </c>
      <c r="B5720" s="609" t="s">
        <v>1108</v>
      </c>
      <c r="C5720" s="610" t="s">
        <v>54</v>
      </c>
      <c r="D5720" s="611">
        <v>12</v>
      </c>
    </row>
    <row r="5721" spans="1:4" ht="51" x14ac:dyDescent="0.2">
      <c r="A5721" s="608">
        <v>87554</v>
      </c>
      <c r="B5721" s="609" t="s">
        <v>1109</v>
      </c>
      <c r="C5721" s="610" t="s">
        <v>54</v>
      </c>
      <c r="D5721" s="611">
        <v>13.86</v>
      </c>
    </row>
    <row r="5722" spans="1:4" ht="63.75" x14ac:dyDescent="0.2">
      <c r="A5722" s="608">
        <v>87555</v>
      </c>
      <c r="B5722" s="609" t="s">
        <v>1110</v>
      </c>
      <c r="C5722" s="610" t="s">
        <v>54</v>
      </c>
      <c r="D5722" s="611">
        <v>39.36</v>
      </c>
    </row>
    <row r="5723" spans="1:4" ht="51" x14ac:dyDescent="0.2">
      <c r="A5723" s="608">
        <v>87556</v>
      </c>
      <c r="B5723" s="609" t="s">
        <v>1111</v>
      </c>
      <c r="C5723" s="610" t="s">
        <v>54</v>
      </c>
      <c r="D5723" s="611">
        <v>37.35</v>
      </c>
    </row>
    <row r="5724" spans="1:4" ht="63.75" x14ac:dyDescent="0.2">
      <c r="A5724" s="608">
        <v>87557</v>
      </c>
      <c r="B5724" s="609" t="s">
        <v>1112</v>
      </c>
      <c r="C5724" s="610" t="s">
        <v>54</v>
      </c>
      <c r="D5724" s="611">
        <v>36.61</v>
      </c>
    </row>
    <row r="5725" spans="1:4" ht="63.75" x14ac:dyDescent="0.2">
      <c r="A5725" s="608">
        <v>87559</v>
      </c>
      <c r="B5725" s="609" t="s">
        <v>1113</v>
      </c>
      <c r="C5725" s="610" t="s">
        <v>54</v>
      </c>
      <c r="D5725" s="611">
        <v>34.57</v>
      </c>
    </row>
    <row r="5726" spans="1:4" ht="63.75" x14ac:dyDescent="0.2">
      <c r="A5726" s="608">
        <v>87561</v>
      </c>
      <c r="B5726" s="609" t="s">
        <v>1114</v>
      </c>
      <c r="C5726" s="610" t="s">
        <v>54</v>
      </c>
      <c r="D5726" s="611">
        <v>36.78</v>
      </c>
    </row>
    <row r="5727" spans="1:4" ht="38.25" x14ac:dyDescent="0.2">
      <c r="A5727" s="608">
        <v>87775</v>
      </c>
      <c r="B5727" s="609" t="s">
        <v>1152</v>
      </c>
      <c r="C5727" s="610" t="s">
        <v>54</v>
      </c>
      <c r="D5727" s="611">
        <v>37.19</v>
      </c>
    </row>
    <row r="5728" spans="1:4" ht="38.25" x14ac:dyDescent="0.2">
      <c r="A5728" s="608">
        <v>87777</v>
      </c>
      <c r="B5728" s="609" t="s">
        <v>1153</v>
      </c>
      <c r="C5728" s="610" t="s">
        <v>54</v>
      </c>
      <c r="D5728" s="611">
        <v>39.94</v>
      </c>
    </row>
    <row r="5729" spans="1:4" ht="51" x14ac:dyDescent="0.2">
      <c r="A5729" s="608">
        <v>87778</v>
      </c>
      <c r="B5729" s="609" t="s">
        <v>1154</v>
      </c>
      <c r="C5729" s="610" t="s">
        <v>54</v>
      </c>
      <c r="D5729" s="611">
        <v>68.61</v>
      </c>
    </row>
    <row r="5730" spans="1:4" ht="38.25" x14ac:dyDescent="0.2">
      <c r="A5730" s="608">
        <v>87779</v>
      </c>
      <c r="B5730" s="609" t="s">
        <v>1155</v>
      </c>
      <c r="C5730" s="610" t="s">
        <v>54</v>
      </c>
      <c r="D5730" s="611">
        <v>43.47</v>
      </c>
    </row>
    <row r="5731" spans="1:4" ht="38.25" x14ac:dyDescent="0.2">
      <c r="A5731" s="608">
        <v>87781</v>
      </c>
      <c r="B5731" s="609" t="s">
        <v>1156</v>
      </c>
      <c r="C5731" s="610" t="s">
        <v>54</v>
      </c>
      <c r="D5731" s="611">
        <v>47.14</v>
      </c>
    </row>
    <row r="5732" spans="1:4" ht="51" x14ac:dyDescent="0.2">
      <c r="A5732" s="608">
        <v>87783</v>
      </c>
      <c r="B5732" s="609" t="s">
        <v>1157</v>
      </c>
      <c r="C5732" s="610" t="s">
        <v>54</v>
      </c>
      <c r="D5732" s="611">
        <v>86.91</v>
      </c>
    </row>
    <row r="5733" spans="1:4" ht="38.25" x14ac:dyDescent="0.2">
      <c r="A5733" s="608">
        <v>87784</v>
      </c>
      <c r="B5733" s="609" t="s">
        <v>1158</v>
      </c>
      <c r="C5733" s="610" t="s">
        <v>54</v>
      </c>
      <c r="D5733" s="611">
        <v>49.72</v>
      </c>
    </row>
    <row r="5734" spans="1:4" ht="38.25" x14ac:dyDescent="0.2">
      <c r="A5734" s="608">
        <v>87786</v>
      </c>
      <c r="B5734" s="609" t="s">
        <v>1159</v>
      </c>
      <c r="C5734" s="610" t="s">
        <v>54</v>
      </c>
      <c r="D5734" s="611">
        <v>54.33</v>
      </c>
    </row>
    <row r="5735" spans="1:4" ht="51" x14ac:dyDescent="0.2">
      <c r="A5735" s="608">
        <v>87787</v>
      </c>
      <c r="B5735" s="609" t="s">
        <v>1160</v>
      </c>
      <c r="C5735" s="610" t="s">
        <v>54</v>
      </c>
      <c r="D5735" s="611">
        <v>105.22</v>
      </c>
    </row>
    <row r="5736" spans="1:4" ht="38.25" x14ac:dyDescent="0.2">
      <c r="A5736" s="608">
        <v>87788</v>
      </c>
      <c r="B5736" s="609" t="s">
        <v>1161</v>
      </c>
      <c r="C5736" s="610" t="s">
        <v>54</v>
      </c>
      <c r="D5736" s="611">
        <v>63.38</v>
      </c>
    </row>
    <row r="5737" spans="1:4" ht="38.25" x14ac:dyDescent="0.2">
      <c r="A5737" s="608">
        <v>87790</v>
      </c>
      <c r="B5737" s="609" t="s">
        <v>1162</v>
      </c>
      <c r="C5737" s="610" t="s">
        <v>54</v>
      </c>
      <c r="D5737" s="611">
        <v>68.45</v>
      </c>
    </row>
    <row r="5738" spans="1:4" ht="51" x14ac:dyDescent="0.2">
      <c r="A5738" s="608">
        <v>87791</v>
      </c>
      <c r="B5738" s="609" t="s">
        <v>1163</v>
      </c>
      <c r="C5738" s="610" t="s">
        <v>54</v>
      </c>
      <c r="D5738" s="611">
        <v>122.12</v>
      </c>
    </row>
    <row r="5739" spans="1:4" ht="38.25" x14ac:dyDescent="0.2">
      <c r="A5739" s="608">
        <v>87792</v>
      </c>
      <c r="B5739" s="609" t="s">
        <v>1164</v>
      </c>
      <c r="C5739" s="610" t="s">
        <v>54</v>
      </c>
      <c r="D5739" s="611">
        <v>25.34</v>
      </c>
    </row>
    <row r="5740" spans="1:4" ht="38.25" x14ac:dyDescent="0.2">
      <c r="A5740" s="608">
        <v>87794</v>
      </c>
      <c r="B5740" s="609" t="s">
        <v>1165</v>
      </c>
      <c r="C5740" s="610" t="s">
        <v>54</v>
      </c>
      <c r="D5740" s="611">
        <v>27.9</v>
      </c>
    </row>
    <row r="5741" spans="1:4" ht="51" x14ac:dyDescent="0.2">
      <c r="A5741" s="608">
        <v>87795</v>
      </c>
      <c r="B5741" s="609" t="s">
        <v>1166</v>
      </c>
      <c r="C5741" s="610" t="s">
        <v>54</v>
      </c>
      <c r="D5741" s="611">
        <v>54.4</v>
      </c>
    </row>
    <row r="5742" spans="1:4" ht="38.25" x14ac:dyDescent="0.2">
      <c r="A5742" s="608">
        <v>87797</v>
      </c>
      <c r="B5742" s="609" t="s">
        <v>1167</v>
      </c>
      <c r="C5742" s="610" t="s">
        <v>54</v>
      </c>
      <c r="D5742" s="611">
        <v>31.35</v>
      </c>
    </row>
    <row r="5743" spans="1:4" ht="38.25" x14ac:dyDescent="0.2">
      <c r="A5743" s="608">
        <v>87799</v>
      </c>
      <c r="B5743" s="609" t="s">
        <v>1168</v>
      </c>
      <c r="C5743" s="610" t="s">
        <v>54</v>
      </c>
      <c r="D5743" s="611">
        <v>34.78</v>
      </c>
    </row>
    <row r="5744" spans="1:4" ht="51" x14ac:dyDescent="0.2">
      <c r="A5744" s="608">
        <v>87800</v>
      </c>
      <c r="B5744" s="609" t="s">
        <v>1169</v>
      </c>
      <c r="C5744" s="610" t="s">
        <v>54</v>
      </c>
      <c r="D5744" s="611">
        <v>71.650000000000006</v>
      </c>
    </row>
    <row r="5745" spans="1:4" ht="38.25" x14ac:dyDescent="0.2">
      <c r="A5745" s="608">
        <v>87801</v>
      </c>
      <c r="B5745" s="609" t="s">
        <v>1170</v>
      </c>
      <c r="C5745" s="610" t="s">
        <v>54</v>
      </c>
      <c r="D5745" s="611">
        <v>37.36</v>
      </c>
    </row>
    <row r="5746" spans="1:4" ht="38.25" x14ac:dyDescent="0.2">
      <c r="A5746" s="608">
        <v>87803</v>
      </c>
      <c r="B5746" s="609" t="s">
        <v>1171</v>
      </c>
      <c r="C5746" s="610" t="s">
        <v>54</v>
      </c>
      <c r="D5746" s="611">
        <v>41.67</v>
      </c>
    </row>
    <row r="5747" spans="1:4" ht="51" x14ac:dyDescent="0.2">
      <c r="A5747" s="608">
        <v>87804</v>
      </c>
      <c r="B5747" s="609" t="s">
        <v>1172</v>
      </c>
      <c r="C5747" s="610" t="s">
        <v>54</v>
      </c>
      <c r="D5747" s="611">
        <v>88.91</v>
      </c>
    </row>
    <row r="5748" spans="1:4" ht="51" x14ac:dyDescent="0.2">
      <c r="A5748" s="608">
        <v>87805</v>
      </c>
      <c r="B5748" s="609" t="s">
        <v>1173</v>
      </c>
      <c r="C5748" s="610" t="s">
        <v>54</v>
      </c>
      <c r="D5748" s="611">
        <v>42.78</v>
      </c>
    </row>
    <row r="5749" spans="1:4" ht="38.25" x14ac:dyDescent="0.2">
      <c r="A5749" s="608">
        <v>87807</v>
      </c>
      <c r="B5749" s="609" t="s">
        <v>1174</v>
      </c>
      <c r="C5749" s="610" t="s">
        <v>54</v>
      </c>
      <c r="D5749" s="611">
        <v>47.52</v>
      </c>
    </row>
    <row r="5750" spans="1:4" ht="51" x14ac:dyDescent="0.2">
      <c r="A5750" s="608">
        <v>87808</v>
      </c>
      <c r="B5750" s="609" t="s">
        <v>1175</v>
      </c>
      <c r="C5750" s="610" t="s">
        <v>54</v>
      </c>
      <c r="D5750" s="611">
        <v>97.24</v>
      </c>
    </row>
    <row r="5751" spans="1:4" ht="51" x14ac:dyDescent="0.2">
      <c r="A5751" s="608">
        <v>87809</v>
      </c>
      <c r="B5751" s="609" t="s">
        <v>1176</v>
      </c>
      <c r="C5751" s="610" t="s">
        <v>54</v>
      </c>
      <c r="D5751" s="611">
        <v>57.22</v>
      </c>
    </row>
    <row r="5752" spans="1:4" ht="51" x14ac:dyDescent="0.2">
      <c r="A5752" s="608">
        <v>87811</v>
      </c>
      <c r="B5752" s="609" t="s">
        <v>1177</v>
      </c>
      <c r="C5752" s="610" t="s">
        <v>54</v>
      </c>
      <c r="D5752" s="611">
        <v>59.78</v>
      </c>
    </row>
    <row r="5753" spans="1:4" ht="51" x14ac:dyDescent="0.2">
      <c r="A5753" s="608">
        <v>87812</v>
      </c>
      <c r="B5753" s="609" t="s">
        <v>1178</v>
      </c>
      <c r="C5753" s="610" t="s">
        <v>54</v>
      </c>
      <c r="D5753" s="611">
        <v>85.97</v>
      </c>
    </row>
    <row r="5754" spans="1:4" ht="51" x14ac:dyDescent="0.2">
      <c r="A5754" s="608">
        <v>87813</v>
      </c>
      <c r="B5754" s="609" t="s">
        <v>1179</v>
      </c>
      <c r="C5754" s="610" t="s">
        <v>54</v>
      </c>
      <c r="D5754" s="611">
        <v>63.24</v>
      </c>
    </row>
    <row r="5755" spans="1:4" ht="51" x14ac:dyDescent="0.2">
      <c r="A5755" s="608">
        <v>87815</v>
      </c>
      <c r="B5755" s="609" t="s">
        <v>1180</v>
      </c>
      <c r="C5755" s="610" t="s">
        <v>54</v>
      </c>
      <c r="D5755" s="611">
        <v>66.67</v>
      </c>
    </row>
    <row r="5756" spans="1:4" ht="51" x14ac:dyDescent="0.2">
      <c r="A5756" s="608">
        <v>87816</v>
      </c>
      <c r="B5756" s="609" t="s">
        <v>1181</v>
      </c>
      <c r="C5756" s="610" t="s">
        <v>54</v>
      </c>
      <c r="D5756" s="611">
        <v>103.24</v>
      </c>
    </row>
    <row r="5757" spans="1:4" ht="51" x14ac:dyDescent="0.2">
      <c r="A5757" s="608">
        <v>87817</v>
      </c>
      <c r="B5757" s="609" t="s">
        <v>1182</v>
      </c>
      <c r="C5757" s="610" t="s">
        <v>54</v>
      </c>
      <c r="D5757" s="611">
        <v>68.94</v>
      </c>
    </row>
    <row r="5758" spans="1:4" ht="51" x14ac:dyDescent="0.2">
      <c r="A5758" s="608">
        <v>87819</v>
      </c>
      <c r="B5758" s="609" t="s">
        <v>1183</v>
      </c>
      <c r="C5758" s="610" t="s">
        <v>54</v>
      </c>
      <c r="D5758" s="611">
        <v>73.25</v>
      </c>
    </row>
    <row r="5759" spans="1:4" ht="51" x14ac:dyDescent="0.2">
      <c r="A5759" s="608">
        <v>87820</v>
      </c>
      <c r="B5759" s="609" t="s">
        <v>1184</v>
      </c>
      <c r="C5759" s="610" t="s">
        <v>54</v>
      </c>
      <c r="D5759" s="611">
        <v>120.5</v>
      </c>
    </row>
    <row r="5760" spans="1:4" ht="51" x14ac:dyDescent="0.2">
      <c r="A5760" s="608">
        <v>87821</v>
      </c>
      <c r="B5760" s="609" t="s">
        <v>1185</v>
      </c>
      <c r="C5760" s="610" t="s">
        <v>54</v>
      </c>
      <c r="D5760" s="611">
        <v>98.76</v>
      </c>
    </row>
    <row r="5761" spans="1:4" ht="51" x14ac:dyDescent="0.2">
      <c r="A5761" s="608">
        <v>87823</v>
      </c>
      <c r="B5761" s="609" t="s">
        <v>1186</v>
      </c>
      <c r="C5761" s="610" t="s">
        <v>54</v>
      </c>
      <c r="D5761" s="611">
        <v>103.5</v>
      </c>
    </row>
    <row r="5762" spans="1:4" ht="51" x14ac:dyDescent="0.2">
      <c r="A5762" s="608">
        <v>87824</v>
      </c>
      <c r="B5762" s="609" t="s">
        <v>1187</v>
      </c>
      <c r="C5762" s="610" t="s">
        <v>54</v>
      </c>
      <c r="D5762" s="611">
        <v>152.93</v>
      </c>
    </row>
    <row r="5763" spans="1:4" ht="51" x14ac:dyDescent="0.2">
      <c r="A5763" s="608">
        <v>87825</v>
      </c>
      <c r="B5763" s="609" t="s">
        <v>1188</v>
      </c>
      <c r="C5763" s="610" t="s">
        <v>54</v>
      </c>
      <c r="D5763" s="611">
        <v>45.75</v>
      </c>
    </row>
    <row r="5764" spans="1:4" ht="51" x14ac:dyDescent="0.2">
      <c r="A5764" s="608">
        <v>87827</v>
      </c>
      <c r="B5764" s="609" t="s">
        <v>1189</v>
      </c>
      <c r="C5764" s="610" t="s">
        <v>54</v>
      </c>
      <c r="D5764" s="611">
        <v>48.89</v>
      </c>
    </row>
    <row r="5765" spans="1:4" ht="51" x14ac:dyDescent="0.2">
      <c r="A5765" s="608">
        <v>87828</v>
      </c>
      <c r="B5765" s="609" t="s">
        <v>1190</v>
      </c>
      <c r="C5765" s="610" t="s">
        <v>54</v>
      </c>
      <c r="D5765" s="611">
        <v>82.22</v>
      </c>
    </row>
    <row r="5766" spans="1:4" ht="51" x14ac:dyDescent="0.2">
      <c r="A5766" s="608">
        <v>87829</v>
      </c>
      <c r="B5766" s="609" t="s">
        <v>1191</v>
      </c>
      <c r="C5766" s="610" t="s">
        <v>54</v>
      </c>
      <c r="D5766" s="611">
        <v>52.55</v>
      </c>
    </row>
    <row r="5767" spans="1:4" ht="51" x14ac:dyDescent="0.2">
      <c r="A5767" s="608">
        <v>87831</v>
      </c>
      <c r="B5767" s="609" t="s">
        <v>1192</v>
      </c>
      <c r="C5767" s="610" t="s">
        <v>54</v>
      </c>
      <c r="D5767" s="611">
        <v>56.75</v>
      </c>
    </row>
    <row r="5768" spans="1:4" ht="51" x14ac:dyDescent="0.2">
      <c r="A5768" s="608">
        <v>87832</v>
      </c>
      <c r="B5768" s="609" t="s">
        <v>1193</v>
      </c>
      <c r="C5768" s="610" t="s">
        <v>54</v>
      </c>
      <c r="D5768" s="611">
        <v>102.76</v>
      </c>
    </row>
    <row r="5769" spans="1:4" ht="38.25" x14ac:dyDescent="0.2">
      <c r="A5769" s="608">
        <v>87834</v>
      </c>
      <c r="B5769" s="609" t="s">
        <v>1194</v>
      </c>
      <c r="C5769" s="610" t="s">
        <v>54</v>
      </c>
      <c r="D5769" s="611">
        <v>165.11</v>
      </c>
    </row>
    <row r="5770" spans="1:4" ht="38.25" x14ac:dyDescent="0.2">
      <c r="A5770" s="608">
        <v>87835</v>
      </c>
      <c r="B5770" s="609" t="s">
        <v>1195</v>
      </c>
      <c r="C5770" s="610" t="s">
        <v>54</v>
      </c>
      <c r="D5770" s="611">
        <v>113.05</v>
      </c>
    </row>
    <row r="5771" spans="1:4" ht="38.25" x14ac:dyDescent="0.2">
      <c r="A5771" s="608">
        <v>87836</v>
      </c>
      <c r="B5771" s="609" t="s">
        <v>1196</v>
      </c>
      <c r="C5771" s="610" t="s">
        <v>54</v>
      </c>
      <c r="D5771" s="611">
        <v>159.51</v>
      </c>
    </row>
    <row r="5772" spans="1:4" ht="38.25" x14ac:dyDescent="0.2">
      <c r="A5772" s="608">
        <v>87837</v>
      </c>
      <c r="B5772" s="609" t="s">
        <v>1197</v>
      </c>
      <c r="C5772" s="610" t="s">
        <v>54</v>
      </c>
      <c r="D5772" s="611">
        <v>108.22</v>
      </c>
    </row>
    <row r="5773" spans="1:4" ht="38.25" x14ac:dyDescent="0.2">
      <c r="A5773" s="608">
        <v>87838</v>
      </c>
      <c r="B5773" s="609" t="s">
        <v>1198</v>
      </c>
      <c r="C5773" s="610" t="s">
        <v>54</v>
      </c>
      <c r="D5773" s="611">
        <v>171.03</v>
      </c>
    </row>
    <row r="5774" spans="1:4" ht="38.25" x14ac:dyDescent="0.2">
      <c r="A5774" s="608">
        <v>87839</v>
      </c>
      <c r="B5774" s="609" t="s">
        <v>1199</v>
      </c>
      <c r="C5774" s="610" t="s">
        <v>54</v>
      </c>
      <c r="D5774" s="611">
        <v>116.94</v>
      </c>
    </row>
    <row r="5775" spans="1:4" ht="38.25" x14ac:dyDescent="0.2">
      <c r="A5775" s="608">
        <v>87840</v>
      </c>
      <c r="B5775" s="609" t="s">
        <v>1200</v>
      </c>
      <c r="C5775" s="610" t="s">
        <v>54</v>
      </c>
      <c r="D5775" s="611">
        <v>164.21</v>
      </c>
    </row>
    <row r="5776" spans="1:4" ht="38.25" x14ac:dyDescent="0.2">
      <c r="A5776" s="608">
        <v>87841</v>
      </c>
      <c r="B5776" s="609" t="s">
        <v>1201</v>
      </c>
      <c r="C5776" s="610" t="s">
        <v>54</v>
      </c>
      <c r="D5776" s="611">
        <v>110.87</v>
      </c>
    </row>
    <row r="5777" spans="1:4" ht="38.25" x14ac:dyDescent="0.2">
      <c r="A5777" s="608">
        <v>87842</v>
      </c>
      <c r="B5777" s="609" t="s">
        <v>1202</v>
      </c>
      <c r="C5777" s="610" t="s">
        <v>54</v>
      </c>
      <c r="D5777" s="611">
        <v>167.91</v>
      </c>
    </row>
    <row r="5778" spans="1:4" ht="38.25" x14ac:dyDescent="0.2">
      <c r="A5778" s="608">
        <v>87843</v>
      </c>
      <c r="B5778" s="609" t="s">
        <v>1203</v>
      </c>
      <c r="C5778" s="610" t="s">
        <v>54</v>
      </c>
      <c r="D5778" s="611">
        <v>122.42</v>
      </c>
    </row>
    <row r="5779" spans="1:4" ht="38.25" x14ac:dyDescent="0.2">
      <c r="A5779" s="608">
        <v>87844</v>
      </c>
      <c r="B5779" s="609" t="s">
        <v>1204</v>
      </c>
      <c r="C5779" s="610" t="s">
        <v>54</v>
      </c>
      <c r="D5779" s="611">
        <v>157.85</v>
      </c>
    </row>
    <row r="5780" spans="1:4" ht="38.25" x14ac:dyDescent="0.2">
      <c r="A5780" s="608">
        <v>87845</v>
      </c>
      <c r="B5780" s="609" t="s">
        <v>1205</v>
      </c>
      <c r="C5780" s="610" t="s">
        <v>54</v>
      </c>
      <c r="D5780" s="611">
        <v>113.13</v>
      </c>
    </row>
    <row r="5781" spans="1:4" ht="38.25" x14ac:dyDescent="0.2">
      <c r="A5781" s="608">
        <v>87846</v>
      </c>
      <c r="B5781" s="609" t="s">
        <v>1206</v>
      </c>
      <c r="C5781" s="610" t="s">
        <v>54</v>
      </c>
      <c r="D5781" s="611">
        <v>178.16</v>
      </c>
    </row>
    <row r="5782" spans="1:4" ht="38.25" x14ac:dyDescent="0.2">
      <c r="A5782" s="608">
        <v>87847</v>
      </c>
      <c r="B5782" s="609" t="s">
        <v>1207</v>
      </c>
      <c r="C5782" s="610" t="s">
        <v>54</v>
      </c>
      <c r="D5782" s="611">
        <v>126.11</v>
      </c>
    </row>
    <row r="5783" spans="1:4" ht="38.25" x14ac:dyDescent="0.2">
      <c r="A5783" s="608">
        <v>87848</v>
      </c>
      <c r="B5783" s="609" t="s">
        <v>1208</v>
      </c>
      <c r="C5783" s="610" t="s">
        <v>54</v>
      </c>
      <c r="D5783" s="611">
        <v>171.7</v>
      </c>
    </row>
    <row r="5784" spans="1:4" ht="38.25" x14ac:dyDescent="0.2">
      <c r="A5784" s="608">
        <v>87849</v>
      </c>
      <c r="B5784" s="609" t="s">
        <v>1209</v>
      </c>
      <c r="C5784" s="610" t="s">
        <v>54</v>
      </c>
      <c r="D5784" s="611">
        <v>120.41</v>
      </c>
    </row>
    <row r="5785" spans="1:4" ht="38.25" x14ac:dyDescent="0.2">
      <c r="A5785" s="608">
        <v>87850</v>
      </c>
      <c r="B5785" s="609" t="s">
        <v>1210</v>
      </c>
      <c r="C5785" s="610" t="s">
        <v>54</v>
      </c>
      <c r="D5785" s="611">
        <v>184.1</v>
      </c>
    </row>
    <row r="5786" spans="1:4" ht="38.25" x14ac:dyDescent="0.2">
      <c r="A5786" s="608">
        <v>87851</v>
      </c>
      <c r="B5786" s="609" t="s">
        <v>1211</v>
      </c>
      <c r="C5786" s="610" t="s">
        <v>54</v>
      </c>
      <c r="D5786" s="611">
        <v>130</v>
      </c>
    </row>
    <row r="5787" spans="1:4" ht="38.25" x14ac:dyDescent="0.2">
      <c r="A5787" s="608">
        <v>87852</v>
      </c>
      <c r="B5787" s="609" t="s">
        <v>1212</v>
      </c>
      <c r="C5787" s="610" t="s">
        <v>54</v>
      </c>
      <c r="D5787" s="611">
        <v>176.38</v>
      </c>
    </row>
    <row r="5788" spans="1:4" ht="38.25" x14ac:dyDescent="0.2">
      <c r="A5788" s="608">
        <v>87853</v>
      </c>
      <c r="B5788" s="609" t="s">
        <v>1213</v>
      </c>
      <c r="C5788" s="610" t="s">
        <v>54</v>
      </c>
      <c r="D5788" s="611">
        <v>123.04</v>
      </c>
    </row>
    <row r="5789" spans="1:4" ht="38.25" x14ac:dyDescent="0.2">
      <c r="A5789" s="608">
        <v>87854</v>
      </c>
      <c r="B5789" s="609" t="s">
        <v>1214</v>
      </c>
      <c r="C5789" s="610" t="s">
        <v>54</v>
      </c>
      <c r="D5789" s="611">
        <v>180.96</v>
      </c>
    </row>
    <row r="5790" spans="1:4" ht="38.25" x14ac:dyDescent="0.2">
      <c r="A5790" s="608">
        <v>87855</v>
      </c>
      <c r="B5790" s="609" t="s">
        <v>1215</v>
      </c>
      <c r="C5790" s="610" t="s">
        <v>54</v>
      </c>
      <c r="D5790" s="611">
        <v>135.49</v>
      </c>
    </row>
    <row r="5791" spans="1:4" ht="38.25" x14ac:dyDescent="0.2">
      <c r="A5791" s="608">
        <v>87856</v>
      </c>
      <c r="B5791" s="609" t="s">
        <v>1216</v>
      </c>
      <c r="C5791" s="610" t="s">
        <v>54</v>
      </c>
      <c r="D5791" s="611">
        <v>170.04</v>
      </c>
    </row>
    <row r="5792" spans="1:4" ht="38.25" x14ac:dyDescent="0.2">
      <c r="A5792" s="608">
        <v>87857</v>
      </c>
      <c r="B5792" s="609" t="s">
        <v>1217</v>
      </c>
      <c r="C5792" s="610" t="s">
        <v>54</v>
      </c>
      <c r="D5792" s="611">
        <v>125.3</v>
      </c>
    </row>
    <row r="5793" spans="1:4" ht="25.5" x14ac:dyDescent="0.2">
      <c r="A5793" s="608">
        <v>87858</v>
      </c>
      <c r="B5793" s="609" t="s">
        <v>1218</v>
      </c>
      <c r="C5793" s="610" t="s">
        <v>54</v>
      </c>
      <c r="D5793" s="611">
        <v>119.29</v>
      </c>
    </row>
    <row r="5794" spans="1:4" ht="25.5" x14ac:dyDescent="0.2">
      <c r="A5794" s="608">
        <v>87859</v>
      </c>
      <c r="B5794" s="609" t="s">
        <v>1219</v>
      </c>
      <c r="C5794" s="610" t="s">
        <v>54</v>
      </c>
      <c r="D5794" s="611">
        <v>136.27000000000001</v>
      </c>
    </row>
    <row r="5795" spans="1:4" ht="51" x14ac:dyDescent="0.2">
      <c r="A5795" s="608">
        <v>89048</v>
      </c>
      <c r="B5795" s="609" t="s">
        <v>1349</v>
      </c>
      <c r="C5795" s="610" t="s">
        <v>54</v>
      </c>
      <c r="D5795" s="611">
        <v>24.2</v>
      </c>
    </row>
    <row r="5796" spans="1:4" ht="38.25" x14ac:dyDescent="0.2">
      <c r="A5796" s="608">
        <v>89049</v>
      </c>
      <c r="B5796" s="609" t="s">
        <v>1350</v>
      </c>
      <c r="C5796" s="610" t="s">
        <v>54</v>
      </c>
      <c r="D5796" s="611">
        <v>15.02</v>
      </c>
    </row>
    <row r="5797" spans="1:4" ht="51" x14ac:dyDescent="0.2">
      <c r="A5797" s="608">
        <v>89173</v>
      </c>
      <c r="B5797" s="609" t="s">
        <v>1357</v>
      </c>
      <c r="C5797" s="610" t="s">
        <v>54</v>
      </c>
      <c r="D5797" s="611">
        <v>23.82</v>
      </c>
    </row>
    <row r="5798" spans="1:4" ht="38.25" x14ac:dyDescent="0.2">
      <c r="A5798" s="608">
        <v>90406</v>
      </c>
      <c r="B5798" s="609" t="s">
        <v>1890</v>
      </c>
      <c r="C5798" s="610" t="s">
        <v>54</v>
      </c>
      <c r="D5798" s="611">
        <v>30.64</v>
      </c>
    </row>
    <row r="5799" spans="1:4" ht="38.25" x14ac:dyDescent="0.2">
      <c r="A5799" s="608">
        <v>90407</v>
      </c>
      <c r="B5799" s="609" t="s">
        <v>1891</v>
      </c>
      <c r="C5799" s="610" t="s">
        <v>54</v>
      </c>
      <c r="D5799" s="611">
        <v>33.92</v>
      </c>
    </row>
    <row r="5800" spans="1:4" ht="38.25" x14ac:dyDescent="0.2">
      <c r="A5800" s="608">
        <v>90408</v>
      </c>
      <c r="B5800" s="609" t="s">
        <v>1892</v>
      </c>
      <c r="C5800" s="610" t="s">
        <v>54</v>
      </c>
      <c r="D5800" s="611">
        <v>21.98</v>
      </c>
    </row>
    <row r="5801" spans="1:4" ht="38.25" x14ac:dyDescent="0.2">
      <c r="A5801" s="608">
        <v>90409</v>
      </c>
      <c r="B5801" s="609" t="s">
        <v>1893</v>
      </c>
      <c r="C5801" s="610" t="s">
        <v>54</v>
      </c>
      <c r="D5801" s="611">
        <v>23.84</v>
      </c>
    </row>
    <row r="5802" spans="1:4" ht="38.25" x14ac:dyDescent="0.2">
      <c r="A5802" s="608">
        <v>87242</v>
      </c>
      <c r="B5802" s="609" t="s">
        <v>141</v>
      </c>
      <c r="C5802" s="610" t="s">
        <v>54</v>
      </c>
      <c r="D5802" s="611">
        <v>235.19</v>
      </c>
    </row>
    <row r="5803" spans="1:4" ht="38.25" x14ac:dyDescent="0.2">
      <c r="A5803" s="608">
        <v>87243</v>
      </c>
      <c r="B5803" s="609" t="s">
        <v>142</v>
      </c>
      <c r="C5803" s="610" t="s">
        <v>54</v>
      </c>
      <c r="D5803" s="611">
        <v>217.75</v>
      </c>
    </row>
    <row r="5804" spans="1:4" ht="38.25" x14ac:dyDescent="0.2">
      <c r="A5804" s="608">
        <v>87244</v>
      </c>
      <c r="B5804" s="609" t="s">
        <v>953</v>
      </c>
      <c r="C5804" s="610" t="s">
        <v>54</v>
      </c>
      <c r="D5804" s="611">
        <v>226</v>
      </c>
    </row>
    <row r="5805" spans="1:4" ht="38.25" x14ac:dyDescent="0.2">
      <c r="A5805" s="608">
        <v>87245</v>
      </c>
      <c r="B5805" s="609" t="s">
        <v>954</v>
      </c>
      <c r="C5805" s="610" t="s">
        <v>54</v>
      </c>
      <c r="D5805" s="611">
        <v>271.95999999999998</v>
      </c>
    </row>
    <row r="5806" spans="1:4" ht="38.25" x14ac:dyDescent="0.2">
      <c r="A5806" s="608">
        <v>87264</v>
      </c>
      <c r="B5806" s="609" t="s">
        <v>970</v>
      </c>
      <c r="C5806" s="610" t="s">
        <v>54</v>
      </c>
      <c r="D5806" s="611">
        <v>42.24</v>
      </c>
    </row>
    <row r="5807" spans="1:4" ht="38.25" x14ac:dyDescent="0.2">
      <c r="A5807" s="608">
        <v>87265</v>
      </c>
      <c r="B5807" s="609" t="s">
        <v>971</v>
      </c>
      <c r="C5807" s="610" t="s">
        <v>54</v>
      </c>
      <c r="D5807" s="611">
        <v>37.01</v>
      </c>
    </row>
    <row r="5808" spans="1:4" ht="38.25" x14ac:dyDescent="0.2">
      <c r="A5808" s="608">
        <v>87266</v>
      </c>
      <c r="B5808" s="609" t="s">
        <v>972</v>
      </c>
      <c r="C5808" s="610" t="s">
        <v>54</v>
      </c>
      <c r="D5808" s="611">
        <v>44.12</v>
      </c>
    </row>
    <row r="5809" spans="1:4" ht="38.25" x14ac:dyDescent="0.2">
      <c r="A5809" s="608">
        <v>87267</v>
      </c>
      <c r="B5809" s="609" t="s">
        <v>973</v>
      </c>
      <c r="C5809" s="610" t="s">
        <v>54</v>
      </c>
      <c r="D5809" s="611">
        <v>41.78</v>
      </c>
    </row>
    <row r="5810" spans="1:4" ht="38.25" x14ac:dyDescent="0.2">
      <c r="A5810" s="608">
        <v>87268</v>
      </c>
      <c r="B5810" s="609" t="s">
        <v>974</v>
      </c>
      <c r="C5810" s="610" t="s">
        <v>54</v>
      </c>
      <c r="D5810" s="611">
        <v>45.23</v>
      </c>
    </row>
    <row r="5811" spans="1:4" ht="38.25" x14ac:dyDescent="0.2">
      <c r="A5811" s="608">
        <v>87269</v>
      </c>
      <c r="B5811" s="609" t="s">
        <v>975</v>
      </c>
      <c r="C5811" s="610" t="s">
        <v>54</v>
      </c>
      <c r="D5811" s="611">
        <v>39.53</v>
      </c>
    </row>
    <row r="5812" spans="1:4" ht="38.25" x14ac:dyDescent="0.2">
      <c r="A5812" s="608">
        <v>87270</v>
      </c>
      <c r="B5812" s="609" t="s">
        <v>976</v>
      </c>
      <c r="C5812" s="610" t="s">
        <v>54</v>
      </c>
      <c r="D5812" s="611">
        <v>46.8</v>
      </c>
    </row>
    <row r="5813" spans="1:4" ht="38.25" x14ac:dyDescent="0.2">
      <c r="A5813" s="608">
        <v>87271</v>
      </c>
      <c r="B5813" s="609" t="s">
        <v>977</v>
      </c>
      <c r="C5813" s="610" t="s">
        <v>54</v>
      </c>
      <c r="D5813" s="611">
        <v>44.12</v>
      </c>
    </row>
    <row r="5814" spans="1:4" ht="38.25" x14ac:dyDescent="0.2">
      <c r="A5814" s="608">
        <v>87272</v>
      </c>
      <c r="B5814" s="609" t="s">
        <v>978</v>
      </c>
      <c r="C5814" s="610" t="s">
        <v>54</v>
      </c>
      <c r="D5814" s="611">
        <v>48.4</v>
      </c>
    </row>
    <row r="5815" spans="1:4" ht="38.25" x14ac:dyDescent="0.2">
      <c r="A5815" s="608">
        <v>87273</v>
      </c>
      <c r="B5815" s="609" t="s">
        <v>979</v>
      </c>
      <c r="C5815" s="610" t="s">
        <v>54</v>
      </c>
      <c r="D5815" s="611">
        <v>41.43</v>
      </c>
    </row>
    <row r="5816" spans="1:4" ht="38.25" x14ac:dyDescent="0.2">
      <c r="A5816" s="608">
        <v>87274</v>
      </c>
      <c r="B5816" s="609" t="s">
        <v>980</v>
      </c>
      <c r="C5816" s="610" t="s">
        <v>54</v>
      </c>
      <c r="D5816" s="611">
        <v>49.51</v>
      </c>
    </row>
    <row r="5817" spans="1:4" ht="38.25" x14ac:dyDescent="0.2">
      <c r="A5817" s="608">
        <v>87275</v>
      </c>
      <c r="B5817" s="609" t="s">
        <v>981</v>
      </c>
      <c r="C5817" s="610" t="s">
        <v>54</v>
      </c>
      <c r="D5817" s="611">
        <v>47.13</v>
      </c>
    </row>
    <row r="5818" spans="1:4" ht="38.25" x14ac:dyDescent="0.2">
      <c r="A5818" s="608">
        <v>88786</v>
      </c>
      <c r="B5818" s="609" t="s">
        <v>1291</v>
      </c>
      <c r="C5818" s="610" t="s">
        <v>54</v>
      </c>
      <c r="D5818" s="611">
        <v>262.64</v>
      </c>
    </row>
    <row r="5819" spans="1:4" ht="38.25" x14ac:dyDescent="0.2">
      <c r="A5819" s="608">
        <v>88787</v>
      </c>
      <c r="B5819" s="609" t="s">
        <v>1292</v>
      </c>
      <c r="C5819" s="610" t="s">
        <v>54</v>
      </c>
      <c r="D5819" s="611">
        <v>243.87</v>
      </c>
    </row>
    <row r="5820" spans="1:4" ht="38.25" x14ac:dyDescent="0.2">
      <c r="A5820" s="608">
        <v>88788</v>
      </c>
      <c r="B5820" s="609" t="s">
        <v>1293</v>
      </c>
      <c r="C5820" s="610" t="s">
        <v>54</v>
      </c>
      <c r="D5820" s="611">
        <v>252.12</v>
      </c>
    </row>
    <row r="5821" spans="1:4" ht="38.25" x14ac:dyDescent="0.2">
      <c r="A5821" s="608">
        <v>88789</v>
      </c>
      <c r="B5821" s="609" t="s">
        <v>1294</v>
      </c>
      <c r="C5821" s="610" t="s">
        <v>54</v>
      </c>
      <c r="D5821" s="611">
        <v>302.66000000000003</v>
      </c>
    </row>
    <row r="5822" spans="1:4" ht="51" x14ac:dyDescent="0.2">
      <c r="A5822" s="608">
        <v>89045</v>
      </c>
      <c r="B5822" s="609" t="s">
        <v>11767</v>
      </c>
      <c r="C5822" s="610" t="s">
        <v>54</v>
      </c>
      <c r="D5822" s="611">
        <v>42.11</v>
      </c>
    </row>
    <row r="5823" spans="1:4" ht="51" x14ac:dyDescent="0.2">
      <c r="A5823" s="608">
        <v>89170</v>
      </c>
      <c r="B5823" s="609" t="s">
        <v>11768</v>
      </c>
      <c r="C5823" s="610" t="s">
        <v>54</v>
      </c>
      <c r="D5823" s="611">
        <v>40.79</v>
      </c>
    </row>
    <row r="5824" spans="1:4" ht="51" x14ac:dyDescent="0.2">
      <c r="A5824" s="608">
        <v>93392</v>
      </c>
      <c r="B5824" s="609" t="s">
        <v>4482</v>
      </c>
      <c r="C5824" s="610" t="s">
        <v>54</v>
      </c>
      <c r="D5824" s="611">
        <v>34.020000000000003</v>
      </c>
    </row>
    <row r="5825" spans="1:4" ht="51" x14ac:dyDescent="0.2">
      <c r="A5825" s="608">
        <v>93393</v>
      </c>
      <c r="B5825" s="609" t="s">
        <v>4483</v>
      </c>
      <c r="C5825" s="610" t="s">
        <v>54</v>
      </c>
      <c r="D5825" s="611">
        <v>28.87</v>
      </c>
    </row>
    <row r="5826" spans="1:4" ht="51" x14ac:dyDescent="0.2">
      <c r="A5826" s="608">
        <v>93394</v>
      </c>
      <c r="B5826" s="609" t="s">
        <v>4484</v>
      </c>
      <c r="C5826" s="610" t="s">
        <v>54</v>
      </c>
      <c r="D5826" s="611">
        <v>35.9</v>
      </c>
    </row>
    <row r="5827" spans="1:4" ht="51" x14ac:dyDescent="0.2">
      <c r="A5827" s="608">
        <v>93395</v>
      </c>
      <c r="B5827" s="609" t="s">
        <v>4485</v>
      </c>
      <c r="C5827" s="610" t="s">
        <v>54</v>
      </c>
      <c r="D5827" s="611">
        <v>33.56</v>
      </c>
    </row>
    <row r="5828" spans="1:4" ht="51" x14ac:dyDescent="0.2">
      <c r="A5828" s="608">
        <v>99194</v>
      </c>
      <c r="B5828" s="609" t="s">
        <v>4486</v>
      </c>
      <c r="C5828" s="610" t="s">
        <v>54</v>
      </c>
      <c r="D5828" s="611">
        <v>41.06</v>
      </c>
    </row>
    <row r="5829" spans="1:4" ht="51" x14ac:dyDescent="0.2">
      <c r="A5829" s="608">
        <v>99195</v>
      </c>
      <c r="B5829" s="609" t="s">
        <v>4487</v>
      </c>
      <c r="C5829" s="610" t="s">
        <v>54</v>
      </c>
      <c r="D5829" s="611">
        <v>35.909999999999997</v>
      </c>
    </row>
    <row r="5830" spans="1:4" ht="51" x14ac:dyDescent="0.2">
      <c r="A5830" s="608">
        <v>99196</v>
      </c>
      <c r="B5830" s="609" t="s">
        <v>4488</v>
      </c>
      <c r="C5830" s="610" t="s">
        <v>54</v>
      </c>
      <c r="D5830" s="611">
        <v>42.94</v>
      </c>
    </row>
    <row r="5831" spans="1:4" ht="51" x14ac:dyDescent="0.2">
      <c r="A5831" s="608">
        <v>99198</v>
      </c>
      <c r="B5831" s="609" t="s">
        <v>4489</v>
      </c>
      <c r="C5831" s="610" t="s">
        <v>54</v>
      </c>
      <c r="D5831" s="611">
        <v>40.6</v>
      </c>
    </row>
    <row r="5832" spans="1:4" ht="25.5" x14ac:dyDescent="0.2">
      <c r="A5832" s="608">
        <v>101965</v>
      </c>
      <c r="B5832" s="609" t="s">
        <v>12561</v>
      </c>
      <c r="C5832" s="610" t="s">
        <v>18</v>
      </c>
      <c r="D5832" s="611">
        <v>101.04</v>
      </c>
    </row>
    <row r="5833" spans="1:4" ht="25.5" x14ac:dyDescent="0.2">
      <c r="A5833" s="608">
        <v>101966</v>
      </c>
      <c r="B5833" s="609" t="s">
        <v>12562</v>
      </c>
      <c r="C5833" s="610" t="s">
        <v>18</v>
      </c>
      <c r="D5833" s="611">
        <v>133.77000000000001</v>
      </c>
    </row>
    <row r="5834" spans="1:4" x14ac:dyDescent="0.2">
      <c r="A5834" s="608">
        <v>101979</v>
      </c>
      <c r="B5834" s="609" t="s">
        <v>12563</v>
      </c>
      <c r="C5834" s="610" t="s">
        <v>18</v>
      </c>
      <c r="D5834" s="611">
        <v>33.61</v>
      </c>
    </row>
    <row r="5835" spans="1:4" ht="25.5" x14ac:dyDescent="0.2">
      <c r="A5835" s="608">
        <v>96112</v>
      </c>
      <c r="B5835" s="609" t="s">
        <v>3291</v>
      </c>
      <c r="C5835" s="610" t="s">
        <v>54</v>
      </c>
      <c r="D5835" s="611">
        <v>84.42</v>
      </c>
    </row>
    <row r="5836" spans="1:4" ht="25.5" x14ac:dyDescent="0.2">
      <c r="A5836" s="608">
        <v>96117</v>
      </c>
      <c r="B5836" s="609" t="s">
        <v>3295</v>
      </c>
      <c r="C5836" s="610" t="s">
        <v>54</v>
      </c>
      <c r="D5836" s="611">
        <v>97.16</v>
      </c>
    </row>
    <row r="5837" spans="1:4" x14ac:dyDescent="0.2">
      <c r="A5837" s="608">
        <v>96122</v>
      </c>
      <c r="B5837" s="609" t="s">
        <v>3298</v>
      </c>
      <c r="C5837" s="610" t="s">
        <v>18</v>
      </c>
      <c r="D5837" s="611">
        <v>21.61</v>
      </c>
    </row>
    <row r="5838" spans="1:4" x14ac:dyDescent="0.2">
      <c r="A5838" s="608">
        <v>96109</v>
      </c>
      <c r="B5838" s="609" t="s">
        <v>3288</v>
      </c>
      <c r="C5838" s="610" t="s">
        <v>54</v>
      </c>
      <c r="D5838" s="611">
        <v>32.82</v>
      </c>
    </row>
    <row r="5839" spans="1:4" ht="25.5" x14ac:dyDescent="0.2">
      <c r="A5839" s="608">
        <v>96110</v>
      </c>
      <c r="B5839" s="609" t="s">
        <v>3289</v>
      </c>
      <c r="C5839" s="610" t="s">
        <v>54</v>
      </c>
      <c r="D5839" s="611">
        <v>53.34</v>
      </c>
    </row>
    <row r="5840" spans="1:4" x14ac:dyDescent="0.2">
      <c r="A5840" s="608">
        <v>96113</v>
      </c>
      <c r="B5840" s="609" t="s">
        <v>3292</v>
      </c>
      <c r="C5840" s="610" t="s">
        <v>54</v>
      </c>
      <c r="D5840" s="611">
        <v>29.5</v>
      </c>
    </row>
    <row r="5841" spans="1:4" ht="25.5" x14ac:dyDescent="0.2">
      <c r="A5841" s="608">
        <v>96114</v>
      </c>
      <c r="B5841" s="609" t="s">
        <v>3293</v>
      </c>
      <c r="C5841" s="610" t="s">
        <v>54</v>
      </c>
      <c r="D5841" s="611">
        <v>55.94</v>
      </c>
    </row>
    <row r="5842" spans="1:4" x14ac:dyDescent="0.2">
      <c r="A5842" s="608">
        <v>96120</v>
      </c>
      <c r="B5842" s="609" t="s">
        <v>3296</v>
      </c>
      <c r="C5842" s="610" t="s">
        <v>18</v>
      </c>
      <c r="D5842" s="611">
        <v>2.29</v>
      </c>
    </row>
    <row r="5843" spans="1:4" ht="25.5" x14ac:dyDescent="0.2">
      <c r="A5843" s="608">
        <v>96123</v>
      </c>
      <c r="B5843" s="609" t="s">
        <v>3299</v>
      </c>
      <c r="C5843" s="610" t="s">
        <v>18</v>
      </c>
      <c r="D5843" s="611">
        <v>22.84</v>
      </c>
    </row>
    <row r="5844" spans="1:4" ht="25.5" x14ac:dyDescent="0.2">
      <c r="A5844" s="608">
        <v>99054</v>
      </c>
      <c r="B5844" s="609" t="s">
        <v>4490</v>
      </c>
      <c r="C5844" s="610" t="s">
        <v>54</v>
      </c>
      <c r="D5844" s="611">
        <v>39.9</v>
      </c>
    </row>
    <row r="5845" spans="1:4" ht="25.5" x14ac:dyDescent="0.2">
      <c r="A5845" s="608">
        <v>96111</v>
      </c>
      <c r="B5845" s="609" t="s">
        <v>3290</v>
      </c>
      <c r="C5845" s="610" t="s">
        <v>54</v>
      </c>
      <c r="D5845" s="611">
        <v>42.16</v>
      </c>
    </row>
    <row r="5846" spans="1:4" ht="25.5" x14ac:dyDescent="0.2">
      <c r="A5846" s="608">
        <v>96116</v>
      </c>
      <c r="B5846" s="609" t="s">
        <v>3294</v>
      </c>
      <c r="C5846" s="610" t="s">
        <v>54</v>
      </c>
      <c r="D5846" s="611">
        <v>46.93</v>
      </c>
    </row>
    <row r="5847" spans="1:4" ht="25.5" x14ac:dyDescent="0.2">
      <c r="A5847" s="608">
        <v>96121</v>
      </c>
      <c r="B5847" s="609" t="s">
        <v>3297</v>
      </c>
      <c r="C5847" s="610" t="s">
        <v>18</v>
      </c>
      <c r="D5847" s="611">
        <v>7.12</v>
      </c>
    </row>
    <row r="5848" spans="1:4" ht="25.5" x14ac:dyDescent="0.2">
      <c r="A5848" s="608">
        <v>96485</v>
      </c>
      <c r="B5848" s="609" t="s">
        <v>3359</v>
      </c>
      <c r="C5848" s="610" t="s">
        <v>54</v>
      </c>
      <c r="D5848" s="611">
        <v>49.64</v>
      </c>
    </row>
    <row r="5849" spans="1:4" ht="25.5" x14ac:dyDescent="0.2">
      <c r="A5849" s="608">
        <v>96486</v>
      </c>
      <c r="B5849" s="609" t="s">
        <v>3360</v>
      </c>
      <c r="C5849" s="610" t="s">
        <v>54</v>
      </c>
      <c r="D5849" s="611">
        <v>54.87</v>
      </c>
    </row>
    <row r="5850" spans="1:4" ht="25.5" x14ac:dyDescent="0.2">
      <c r="A5850" s="608">
        <v>91514</v>
      </c>
      <c r="B5850" s="609" t="s">
        <v>2152</v>
      </c>
      <c r="C5850" s="610" t="s">
        <v>54</v>
      </c>
      <c r="D5850" s="611">
        <v>4.43</v>
      </c>
    </row>
    <row r="5851" spans="1:4" ht="25.5" x14ac:dyDescent="0.2">
      <c r="A5851" s="608">
        <v>91515</v>
      </c>
      <c r="B5851" s="609" t="s">
        <v>2153</v>
      </c>
      <c r="C5851" s="610" t="s">
        <v>54</v>
      </c>
      <c r="D5851" s="611">
        <v>5.85</v>
      </c>
    </row>
    <row r="5852" spans="1:4" ht="38.25" x14ac:dyDescent="0.2">
      <c r="A5852" s="608">
        <v>91516</v>
      </c>
      <c r="B5852" s="609" t="s">
        <v>2154</v>
      </c>
      <c r="C5852" s="610" t="s">
        <v>54</v>
      </c>
      <c r="D5852" s="611">
        <v>8.5299999999999994</v>
      </c>
    </row>
    <row r="5853" spans="1:4" ht="25.5" x14ac:dyDescent="0.2">
      <c r="A5853" s="608">
        <v>91517</v>
      </c>
      <c r="B5853" s="609" t="s">
        <v>2155</v>
      </c>
      <c r="C5853" s="610" t="s">
        <v>54</v>
      </c>
      <c r="D5853" s="611">
        <v>9.5</v>
      </c>
    </row>
    <row r="5854" spans="1:4" ht="25.5" x14ac:dyDescent="0.2">
      <c r="A5854" s="608">
        <v>91519</v>
      </c>
      <c r="B5854" s="609" t="s">
        <v>2156</v>
      </c>
      <c r="C5854" s="610" t="s">
        <v>54</v>
      </c>
      <c r="D5854" s="611">
        <v>10.9</v>
      </c>
    </row>
    <row r="5855" spans="1:4" ht="25.5" x14ac:dyDescent="0.2">
      <c r="A5855" s="608">
        <v>91520</v>
      </c>
      <c r="B5855" s="609" t="s">
        <v>2157</v>
      </c>
      <c r="C5855" s="610" t="s">
        <v>54</v>
      </c>
      <c r="D5855" s="611">
        <v>1.62</v>
      </c>
    </row>
    <row r="5856" spans="1:4" ht="25.5" x14ac:dyDescent="0.2">
      <c r="A5856" s="608">
        <v>91522</v>
      </c>
      <c r="B5856" s="609" t="s">
        <v>501</v>
      </c>
      <c r="C5856" s="610" t="s">
        <v>54</v>
      </c>
      <c r="D5856" s="611">
        <v>1.95</v>
      </c>
    </row>
    <row r="5857" spans="1:4" ht="25.5" x14ac:dyDescent="0.2">
      <c r="A5857" s="608">
        <v>91525</v>
      </c>
      <c r="B5857" s="609" t="s">
        <v>2158</v>
      </c>
      <c r="C5857" s="610" t="s">
        <v>54</v>
      </c>
      <c r="D5857" s="611">
        <v>3.71</v>
      </c>
    </row>
    <row r="5858" spans="1:4" ht="51" x14ac:dyDescent="0.2">
      <c r="A5858" s="608">
        <v>87280</v>
      </c>
      <c r="B5858" s="609" t="s">
        <v>4732</v>
      </c>
      <c r="C5858" s="610" t="s">
        <v>35</v>
      </c>
      <c r="D5858" s="611">
        <v>279.99</v>
      </c>
    </row>
    <row r="5859" spans="1:4" ht="51" x14ac:dyDescent="0.2">
      <c r="A5859" s="608">
        <v>87281</v>
      </c>
      <c r="B5859" s="609" t="s">
        <v>4733</v>
      </c>
      <c r="C5859" s="610" t="s">
        <v>35</v>
      </c>
      <c r="D5859" s="611">
        <v>278.74</v>
      </c>
    </row>
    <row r="5860" spans="1:4" ht="51" x14ac:dyDescent="0.2">
      <c r="A5860" s="608">
        <v>87283</v>
      </c>
      <c r="B5860" s="609" t="s">
        <v>4734</v>
      </c>
      <c r="C5860" s="610" t="s">
        <v>35</v>
      </c>
      <c r="D5860" s="611">
        <v>294.31</v>
      </c>
    </row>
    <row r="5861" spans="1:4" ht="51" x14ac:dyDescent="0.2">
      <c r="A5861" s="608">
        <v>87284</v>
      </c>
      <c r="B5861" s="609" t="s">
        <v>4735</v>
      </c>
      <c r="C5861" s="610" t="s">
        <v>35</v>
      </c>
      <c r="D5861" s="611">
        <v>291.48</v>
      </c>
    </row>
    <row r="5862" spans="1:4" ht="38.25" x14ac:dyDescent="0.2">
      <c r="A5862" s="608">
        <v>87286</v>
      </c>
      <c r="B5862" s="609" t="s">
        <v>4736</v>
      </c>
      <c r="C5862" s="610" t="s">
        <v>35</v>
      </c>
      <c r="D5862" s="611">
        <v>367.1</v>
      </c>
    </row>
    <row r="5863" spans="1:4" ht="38.25" x14ac:dyDescent="0.2">
      <c r="A5863" s="608">
        <v>87287</v>
      </c>
      <c r="B5863" s="609" t="s">
        <v>4737</v>
      </c>
      <c r="C5863" s="610" t="s">
        <v>35</v>
      </c>
      <c r="D5863" s="611">
        <v>360.11</v>
      </c>
    </row>
    <row r="5864" spans="1:4" ht="38.25" x14ac:dyDescent="0.2">
      <c r="A5864" s="608">
        <v>87289</v>
      </c>
      <c r="B5864" s="609" t="s">
        <v>4738</v>
      </c>
      <c r="C5864" s="610" t="s">
        <v>35</v>
      </c>
      <c r="D5864" s="611">
        <v>351.65</v>
      </c>
    </row>
    <row r="5865" spans="1:4" ht="38.25" x14ac:dyDescent="0.2">
      <c r="A5865" s="608">
        <v>87290</v>
      </c>
      <c r="B5865" s="609" t="s">
        <v>4739</v>
      </c>
      <c r="C5865" s="610" t="s">
        <v>35</v>
      </c>
      <c r="D5865" s="611">
        <v>348.73</v>
      </c>
    </row>
    <row r="5866" spans="1:4" ht="38.25" x14ac:dyDescent="0.2">
      <c r="A5866" s="608">
        <v>87292</v>
      </c>
      <c r="B5866" s="609" t="s">
        <v>4740</v>
      </c>
      <c r="C5866" s="610" t="s">
        <v>35</v>
      </c>
      <c r="D5866" s="611">
        <v>360.14</v>
      </c>
    </row>
    <row r="5867" spans="1:4" ht="38.25" x14ac:dyDescent="0.2">
      <c r="A5867" s="608">
        <v>87294</v>
      </c>
      <c r="B5867" s="609" t="s">
        <v>4741</v>
      </c>
      <c r="C5867" s="610" t="s">
        <v>35</v>
      </c>
      <c r="D5867" s="611">
        <v>343.73</v>
      </c>
    </row>
    <row r="5868" spans="1:4" ht="38.25" x14ac:dyDescent="0.2">
      <c r="A5868" s="608">
        <v>87295</v>
      </c>
      <c r="B5868" s="609" t="s">
        <v>4742</v>
      </c>
      <c r="C5868" s="610" t="s">
        <v>35</v>
      </c>
      <c r="D5868" s="611">
        <v>345.07</v>
      </c>
    </row>
    <row r="5869" spans="1:4" ht="38.25" x14ac:dyDescent="0.2">
      <c r="A5869" s="608">
        <v>87296</v>
      </c>
      <c r="B5869" s="609" t="s">
        <v>4743</v>
      </c>
      <c r="C5869" s="610" t="s">
        <v>35</v>
      </c>
      <c r="D5869" s="611">
        <v>332.25</v>
      </c>
    </row>
    <row r="5870" spans="1:4" ht="25.5" x14ac:dyDescent="0.2">
      <c r="A5870" s="608">
        <v>87298</v>
      </c>
      <c r="B5870" s="609" t="s">
        <v>4744</v>
      </c>
      <c r="C5870" s="610" t="s">
        <v>35</v>
      </c>
      <c r="D5870" s="611">
        <v>455.76</v>
      </c>
    </row>
    <row r="5871" spans="1:4" ht="25.5" x14ac:dyDescent="0.2">
      <c r="A5871" s="608">
        <v>87299</v>
      </c>
      <c r="B5871" s="609" t="s">
        <v>4745</v>
      </c>
      <c r="C5871" s="610" t="s">
        <v>35</v>
      </c>
      <c r="D5871" s="611">
        <v>288.39999999999998</v>
      </c>
    </row>
    <row r="5872" spans="1:4" ht="25.5" x14ac:dyDescent="0.2">
      <c r="A5872" s="608">
        <v>87301</v>
      </c>
      <c r="B5872" s="609" t="s">
        <v>4746</v>
      </c>
      <c r="C5872" s="610" t="s">
        <v>35</v>
      </c>
      <c r="D5872" s="611">
        <v>403.02</v>
      </c>
    </row>
    <row r="5873" spans="1:4" ht="25.5" x14ac:dyDescent="0.2">
      <c r="A5873" s="608">
        <v>87302</v>
      </c>
      <c r="B5873" s="609" t="s">
        <v>4747</v>
      </c>
      <c r="C5873" s="610" t="s">
        <v>35</v>
      </c>
      <c r="D5873" s="611">
        <v>400.23</v>
      </c>
    </row>
    <row r="5874" spans="1:4" ht="25.5" x14ac:dyDescent="0.2">
      <c r="A5874" s="608">
        <v>87304</v>
      </c>
      <c r="B5874" s="609" t="s">
        <v>4748</v>
      </c>
      <c r="C5874" s="610" t="s">
        <v>35</v>
      </c>
      <c r="D5874" s="611">
        <v>361.2</v>
      </c>
    </row>
    <row r="5875" spans="1:4" ht="25.5" x14ac:dyDescent="0.2">
      <c r="A5875" s="608">
        <v>87305</v>
      </c>
      <c r="B5875" s="609" t="s">
        <v>4749</v>
      </c>
      <c r="C5875" s="610" t="s">
        <v>35</v>
      </c>
      <c r="D5875" s="611">
        <v>364.59</v>
      </c>
    </row>
    <row r="5876" spans="1:4" ht="25.5" x14ac:dyDescent="0.2">
      <c r="A5876" s="608">
        <v>87307</v>
      </c>
      <c r="B5876" s="609" t="s">
        <v>4750</v>
      </c>
      <c r="C5876" s="610" t="s">
        <v>35</v>
      </c>
      <c r="D5876" s="611">
        <v>339.2</v>
      </c>
    </row>
    <row r="5877" spans="1:4" ht="25.5" x14ac:dyDescent="0.2">
      <c r="A5877" s="608">
        <v>87308</v>
      </c>
      <c r="B5877" s="609" t="s">
        <v>4751</v>
      </c>
      <c r="C5877" s="610" t="s">
        <v>35</v>
      </c>
      <c r="D5877" s="611">
        <v>335.68</v>
      </c>
    </row>
    <row r="5878" spans="1:4" ht="38.25" x14ac:dyDescent="0.2">
      <c r="A5878" s="608">
        <v>87310</v>
      </c>
      <c r="B5878" s="609" t="s">
        <v>4752</v>
      </c>
      <c r="C5878" s="610" t="s">
        <v>35</v>
      </c>
      <c r="D5878" s="611">
        <v>288.89</v>
      </c>
    </row>
    <row r="5879" spans="1:4" ht="38.25" x14ac:dyDescent="0.2">
      <c r="A5879" s="608">
        <v>87311</v>
      </c>
      <c r="B5879" s="609" t="s">
        <v>4753</v>
      </c>
      <c r="C5879" s="610" t="s">
        <v>35</v>
      </c>
      <c r="D5879" s="611">
        <v>285.08999999999997</v>
      </c>
    </row>
    <row r="5880" spans="1:4" ht="38.25" x14ac:dyDescent="0.2">
      <c r="A5880" s="608">
        <v>87313</v>
      </c>
      <c r="B5880" s="609" t="s">
        <v>4754</v>
      </c>
      <c r="C5880" s="610" t="s">
        <v>35</v>
      </c>
      <c r="D5880" s="611">
        <v>357.68</v>
      </c>
    </row>
    <row r="5881" spans="1:4" ht="38.25" x14ac:dyDescent="0.2">
      <c r="A5881" s="608">
        <v>87314</v>
      </c>
      <c r="B5881" s="609" t="s">
        <v>4755</v>
      </c>
      <c r="C5881" s="610" t="s">
        <v>35</v>
      </c>
      <c r="D5881" s="611">
        <v>355.25</v>
      </c>
    </row>
    <row r="5882" spans="1:4" ht="38.25" x14ac:dyDescent="0.2">
      <c r="A5882" s="608">
        <v>87316</v>
      </c>
      <c r="B5882" s="609" t="s">
        <v>4756</v>
      </c>
      <c r="C5882" s="610" t="s">
        <v>35</v>
      </c>
      <c r="D5882" s="611">
        <v>319.99</v>
      </c>
    </row>
    <row r="5883" spans="1:4" ht="38.25" x14ac:dyDescent="0.2">
      <c r="A5883" s="608">
        <v>87317</v>
      </c>
      <c r="B5883" s="609" t="s">
        <v>4757</v>
      </c>
      <c r="C5883" s="610" t="s">
        <v>35</v>
      </c>
      <c r="D5883" s="611">
        <v>313.77999999999997</v>
      </c>
    </row>
    <row r="5884" spans="1:4" ht="38.25" x14ac:dyDescent="0.2">
      <c r="A5884" s="608">
        <v>87319</v>
      </c>
      <c r="B5884" s="609" t="s">
        <v>4758</v>
      </c>
      <c r="C5884" s="610" t="s">
        <v>35</v>
      </c>
      <c r="D5884" s="611">
        <v>2798.1</v>
      </c>
    </row>
    <row r="5885" spans="1:4" ht="38.25" x14ac:dyDescent="0.2">
      <c r="A5885" s="608">
        <v>87320</v>
      </c>
      <c r="B5885" s="609" t="s">
        <v>4759</v>
      </c>
      <c r="C5885" s="610" t="s">
        <v>35</v>
      </c>
      <c r="D5885" s="611">
        <v>2806.24</v>
      </c>
    </row>
    <row r="5886" spans="1:4" ht="38.25" x14ac:dyDescent="0.2">
      <c r="A5886" s="608">
        <v>87322</v>
      </c>
      <c r="B5886" s="609" t="s">
        <v>4760</v>
      </c>
      <c r="C5886" s="610" t="s">
        <v>35</v>
      </c>
      <c r="D5886" s="611">
        <v>2880.42</v>
      </c>
    </row>
    <row r="5887" spans="1:4" ht="38.25" x14ac:dyDescent="0.2">
      <c r="A5887" s="608">
        <v>87323</v>
      </c>
      <c r="B5887" s="609" t="s">
        <v>4761</v>
      </c>
      <c r="C5887" s="610" t="s">
        <v>35</v>
      </c>
      <c r="D5887" s="611">
        <v>2885.53</v>
      </c>
    </row>
    <row r="5888" spans="1:4" ht="38.25" x14ac:dyDescent="0.2">
      <c r="A5888" s="608">
        <v>87325</v>
      </c>
      <c r="B5888" s="609" t="s">
        <v>4762</v>
      </c>
      <c r="C5888" s="610" t="s">
        <v>35</v>
      </c>
      <c r="D5888" s="611">
        <v>2816.64</v>
      </c>
    </row>
    <row r="5889" spans="1:4" ht="38.25" x14ac:dyDescent="0.2">
      <c r="A5889" s="608">
        <v>87326</v>
      </c>
      <c r="B5889" s="609" t="s">
        <v>4763</v>
      </c>
      <c r="C5889" s="610" t="s">
        <v>35</v>
      </c>
      <c r="D5889" s="611">
        <v>2831.55</v>
      </c>
    </row>
    <row r="5890" spans="1:4" ht="51" x14ac:dyDescent="0.2">
      <c r="A5890" s="608">
        <v>87327</v>
      </c>
      <c r="B5890" s="609" t="s">
        <v>4764</v>
      </c>
      <c r="C5890" s="610" t="s">
        <v>35</v>
      </c>
      <c r="D5890" s="611">
        <v>293.17</v>
      </c>
    </row>
    <row r="5891" spans="1:4" ht="51" x14ac:dyDescent="0.2">
      <c r="A5891" s="608">
        <v>87328</v>
      </c>
      <c r="B5891" s="609" t="s">
        <v>4765</v>
      </c>
      <c r="C5891" s="610" t="s">
        <v>35</v>
      </c>
      <c r="D5891" s="611">
        <v>262.24</v>
      </c>
    </row>
    <row r="5892" spans="1:4" ht="51" x14ac:dyDescent="0.2">
      <c r="A5892" s="608">
        <v>87329</v>
      </c>
      <c r="B5892" s="609" t="s">
        <v>4766</v>
      </c>
      <c r="C5892" s="610" t="s">
        <v>35</v>
      </c>
      <c r="D5892" s="611">
        <v>316.39</v>
      </c>
    </row>
    <row r="5893" spans="1:4" ht="51" x14ac:dyDescent="0.2">
      <c r="A5893" s="608">
        <v>87330</v>
      </c>
      <c r="B5893" s="609" t="s">
        <v>4767</v>
      </c>
      <c r="C5893" s="610" t="s">
        <v>35</v>
      </c>
      <c r="D5893" s="611">
        <v>281.11</v>
      </c>
    </row>
    <row r="5894" spans="1:4" ht="51" x14ac:dyDescent="0.2">
      <c r="A5894" s="608">
        <v>87331</v>
      </c>
      <c r="B5894" s="609" t="s">
        <v>4768</v>
      </c>
      <c r="C5894" s="610" t="s">
        <v>35</v>
      </c>
      <c r="D5894" s="611">
        <v>379.5</v>
      </c>
    </row>
    <row r="5895" spans="1:4" ht="51" x14ac:dyDescent="0.2">
      <c r="A5895" s="608">
        <v>87332</v>
      </c>
      <c r="B5895" s="609" t="s">
        <v>4769</v>
      </c>
      <c r="C5895" s="610" t="s">
        <v>35</v>
      </c>
      <c r="D5895" s="611">
        <v>347.57</v>
      </c>
    </row>
    <row r="5896" spans="1:4" ht="51" x14ac:dyDescent="0.2">
      <c r="A5896" s="608">
        <v>87333</v>
      </c>
      <c r="B5896" s="609" t="s">
        <v>4770</v>
      </c>
      <c r="C5896" s="610" t="s">
        <v>35</v>
      </c>
      <c r="D5896" s="611">
        <v>353.96</v>
      </c>
    </row>
    <row r="5897" spans="1:4" ht="51" x14ac:dyDescent="0.2">
      <c r="A5897" s="608">
        <v>87334</v>
      </c>
      <c r="B5897" s="609" t="s">
        <v>4771</v>
      </c>
      <c r="C5897" s="610" t="s">
        <v>35</v>
      </c>
      <c r="D5897" s="611">
        <v>334.98</v>
      </c>
    </row>
    <row r="5898" spans="1:4" ht="51" x14ac:dyDescent="0.2">
      <c r="A5898" s="608">
        <v>87335</v>
      </c>
      <c r="B5898" s="609" t="s">
        <v>4772</v>
      </c>
      <c r="C5898" s="610" t="s">
        <v>35</v>
      </c>
      <c r="D5898" s="611">
        <v>350.18</v>
      </c>
    </row>
    <row r="5899" spans="1:4" ht="51" x14ac:dyDescent="0.2">
      <c r="A5899" s="608">
        <v>87336</v>
      </c>
      <c r="B5899" s="609" t="s">
        <v>4773</v>
      </c>
      <c r="C5899" s="610" t="s">
        <v>35</v>
      </c>
      <c r="D5899" s="611">
        <v>345.91</v>
      </c>
    </row>
    <row r="5900" spans="1:4" ht="51" x14ac:dyDescent="0.2">
      <c r="A5900" s="608">
        <v>87337</v>
      </c>
      <c r="B5900" s="609" t="s">
        <v>4774</v>
      </c>
      <c r="C5900" s="610" t="s">
        <v>35</v>
      </c>
      <c r="D5900" s="611">
        <v>343.26</v>
      </c>
    </row>
    <row r="5901" spans="1:4" ht="51" x14ac:dyDescent="0.2">
      <c r="A5901" s="608">
        <v>87338</v>
      </c>
      <c r="B5901" s="609" t="s">
        <v>4775</v>
      </c>
      <c r="C5901" s="610" t="s">
        <v>35</v>
      </c>
      <c r="D5901" s="611">
        <v>330.53</v>
      </c>
    </row>
    <row r="5902" spans="1:4" ht="38.25" x14ac:dyDescent="0.2">
      <c r="A5902" s="608">
        <v>87339</v>
      </c>
      <c r="B5902" s="609" t="s">
        <v>4776</v>
      </c>
      <c r="C5902" s="610" t="s">
        <v>35</v>
      </c>
      <c r="D5902" s="611">
        <v>519.94000000000005</v>
      </c>
    </row>
    <row r="5903" spans="1:4" ht="38.25" x14ac:dyDescent="0.2">
      <c r="A5903" s="608">
        <v>87340</v>
      </c>
      <c r="B5903" s="609" t="s">
        <v>4777</v>
      </c>
      <c r="C5903" s="610" t="s">
        <v>35</v>
      </c>
      <c r="D5903" s="611">
        <v>453.3</v>
      </c>
    </row>
    <row r="5904" spans="1:4" ht="38.25" x14ac:dyDescent="0.2">
      <c r="A5904" s="608">
        <v>87341</v>
      </c>
      <c r="B5904" s="609" t="s">
        <v>4778</v>
      </c>
      <c r="C5904" s="610" t="s">
        <v>35</v>
      </c>
      <c r="D5904" s="611">
        <v>437.76</v>
      </c>
    </row>
    <row r="5905" spans="1:4" ht="38.25" x14ac:dyDescent="0.2">
      <c r="A5905" s="608">
        <v>87342</v>
      </c>
      <c r="B5905" s="609" t="s">
        <v>4779</v>
      </c>
      <c r="C5905" s="610" t="s">
        <v>35</v>
      </c>
      <c r="D5905" s="611">
        <v>440.58</v>
      </c>
    </row>
    <row r="5906" spans="1:4" ht="38.25" x14ac:dyDescent="0.2">
      <c r="A5906" s="608">
        <v>87343</v>
      </c>
      <c r="B5906" s="609" t="s">
        <v>4780</v>
      </c>
      <c r="C5906" s="610" t="s">
        <v>35</v>
      </c>
      <c r="D5906" s="611">
        <v>403.03</v>
      </c>
    </row>
    <row r="5907" spans="1:4" ht="38.25" x14ac:dyDescent="0.2">
      <c r="A5907" s="608">
        <v>87344</v>
      </c>
      <c r="B5907" s="609" t="s">
        <v>4781</v>
      </c>
      <c r="C5907" s="610" t="s">
        <v>35</v>
      </c>
      <c r="D5907" s="611">
        <v>383.59</v>
      </c>
    </row>
    <row r="5908" spans="1:4" ht="38.25" x14ac:dyDescent="0.2">
      <c r="A5908" s="608">
        <v>87345</v>
      </c>
      <c r="B5908" s="609" t="s">
        <v>4782</v>
      </c>
      <c r="C5908" s="610" t="s">
        <v>35</v>
      </c>
      <c r="D5908" s="611">
        <v>392.54</v>
      </c>
    </row>
    <row r="5909" spans="1:4" ht="38.25" x14ac:dyDescent="0.2">
      <c r="A5909" s="608">
        <v>87346</v>
      </c>
      <c r="B5909" s="609" t="s">
        <v>4783</v>
      </c>
      <c r="C5909" s="610" t="s">
        <v>35</v>
      </c>
      <c r="D5909" s="611">
        <v>361.73</v>
      </c>
    </row>
    <row r="5910" spans="1:4" ht="38.25" x14ac:dyDescent="0.2">
      <c r="A5910" s="608">
        <v>87347</v>
      </c>
      <c r="B5910" s="609" t="s">
        <v>4784</v>
      </c>
      <c r="C5910" s="610" t="s">
        <v>35</v>
      </c>
      <c r="D5910" s="611">
        <v>346.26</v>
      </c>
    </row>
    <row r="5911" spans="1:4" ht="38.25" x14ac:dyDescent="0.2">
      <c r="A5911" s="608">
        <v>87348</v>
      </c>
      <c r="B5911" s="609" t="s">
        <v>4785</v>
      </c>
      <c r="C5911" s="610" t="s">
        <v>35</v>
      </c>
      <c r="D5911" s="611">
        <v>356.92</v>
      </c>
    </row>
    <row r="5912" spans="1:4" ht="38.25" x14ac:dyDescent="0.2">
      <c r="A5912" s="608">
        <v>87349</v>
      </c>
      <c r="B5912" s="609" t="s">
        <v>4786</v>
      </c>
      <c r="C5912" s="610" t="s">
        <v>35</v>
      </c>
      <c r="D5912" s="611">
        <v>317.73</v>
      </c>
    </row>
    <row r="5913" spans="1:4" ht="38.25" x14ac:dyDescent="0.2">
      <c r="A5913" s="608">
        <v>87350</v>
      </c>
      <c r="B5913" s="609" t="s">
        <v>4787</v>
      </c>
      <c r="C5913" s="610" t="s">
        <v>35</v>
      </c>
      <c r="D5913" s="611">
        <v>313.8</v>
      </c>
    </row>
    <row r="5914" spans="1:4" ht="38.25" x14ac:dyDescent="0.2">
      <c r="A5914" s="608">
        <v>87351</v>
      </c>
      <c r="B5914" s="609" t="s">
        <v>4788</v>
      </c>
      <c r="C5914" s="610" t="s">
        <v>35</v>
      </c>
      <c r="D5914" s="611">
        <v>275.62</v>
      </c>
    </row>
    <row r="5915" spans="1:4" ht="38.25" x14ac:dyDescent="0.2">
      <c r="A5915" s="608">
        <v>87352</v>
      </c>
      <c r="B5915" s="609" t="s">
        <v>4789</v>
      </c>
      <c r="C5915" s="610" t="s">
        <v>35</v>
      </c>
      <c r="D5915" s="611">
        <v>400.84</v>
      </c>
    </row>
    <row r="5916" spans="1:4" ht="38.25" x14ac:dyDescent="0.2">
      <c r="A5916" s="608">
        <v>87353</v>
      </c>
      <c r="B5916" s="609" t="s">
        <v>4790</v>
      </c>
      <c r="C5916" s="610" t="s">
        <v>35</v>
      </c>
      <c r="D5916" s="611">
        <v>359.43</v>
      </c>
    </row>
    <row r="5917" spans="1:4" ht="38.25" x14ac:dyDescent="0.2">
      <c r="A5917" s="608">
        <v>87354</v>
      </c>
      <c r="B5917" s="609" t="s">
        <v>4791</v>
      </c>
      <c r="C5917" s="610" t="s">
        <v>35</v>
      </c>
      <c r="D5917" s="611">
        <v>342.36</v>
      </c>
    </row>
    <row r="5918" spans="1:4" ht="38.25" x14ac:dyDescent="0.2">
      <c r="A5918" s="608">
        <v>87355</v>
      </c>
      <c r="B5918" s="609" t="s">
        <v>4792</v>
      </c>
      <c r="C5918" s="610" t="s">
        <v>35</v>
      </c>
      <c r="D5918" s="611">
        <v>340.05</v>
      </c>
    </row>
    <row r="5919" spans="1:4" ht="38.25" x14ac:dyDescent="0.2">
      <c r="A5919" s="608">
        <v>87356</v>
      </c>
      <c r="B5919" s="609" t="s">
        <v>4793</v>
      </c>
      <c r="C5919" s="610" t="s">
        <v>35</v>
      </c>
      <c r="D5919" s="611">
        <v>312.52999999999997</v>
      </c>
    </row>
    <row r="5920" spans="1:4" ht="38.25" x14ac:dyDescent="0.2">
      <c r="A5920" s="608">
        <v>87357</v>
      </c>
      <c r="B5920" s="609" t="s">
        <v>4794</v>
      </c>
      <c r="C5920" s="610" t="s">
        <v>35</v>
      </c>
      <c r="D5920" s="611">
        <v>300.11</v>
      </c>
    </row>
    <row r="5921" spans="1:4" ht="38.25" x14ac:dyDescent="0.2">
      <c r="A5921" s="608">
        <v>87358</v>
      </c>
      <c r="B5921" s="609" t="s">
        <v>4795</v>
      </c>
      <c r="C5921" s="610" t="s">
        <v>35</v>
      </c>
      <c r="D5921" s="611">
        <v>2760.43</v>
      </c>
    </row>
    <row r="5922" spans="1:4" ht="38.25" x14ac:dyDescent="0.2">
      <c r="A5922" s="608">
        <v>87359</v>
      </c>
      <c r="B5922" s="609" t="s">
        <v>4796</v>
      </c>
      <c r="C5922" s="610" t="s">
        <v>35</v>
      </c>
      <c r="D5922" s="611">
        <v>2749.71</v>
      </c>
    </row>
    <row r="5923" spans="1:4" ht="38.25" x14ac:dyDescent="0.2">
      <c r="A5923" s="608">
        <v>87360</v>
      </c>
      <c r="B5923" s="609" t="s">
        <v>4797</v>
      </c>
      <c r="C5923" s="610" t="s">
        <v>35</v>
      </c>
      <c r="D5923" s="611">
        <v>2832.62</v>
      </c>
    </row>
    <row r="5924" spans="1:4" ht="38.25" x14ac:dyDescent="0.2">
      <c r="A5924" s="608">
        <v>87361</v>
      </c>
      <c r="B5924" s="609" t="s">
        <v>4798</v>
      </c>
      <c r="C5924" s="610" t="s">
        <v>35</v>
      </c>
      <c r="D5924" s="611">
        <v>2814.21</v>
      </c>
    </row>
    <row r="5925" spans="1:4" ht="38.25" x14ac:dyDescent="0.2">
      <c r="A5925" s="608">
        <v>87362</v>
      </c>
      <c r="B5925" s="609" t="s">
        <v>4799</v>
      </c>
      <c r="C5925" s="610" t="s">
        <v>35</v>
      </c>
      <c r="D5925" s="611">
        <v>2821.22</v>
      </c>
    </row>
    <row r="5926" spans="1:4" ht="38.25" x14ac:dyDescent="0.2">
      <c r="A5926" s="608">
        <v>87363</v>
      </c>
      <c r="B5926" s="609" t="s">
        <v>4800</v>
      </c>
      <c r="C5926" s="610" t="s">
        <v>35</v>
      </c>
      <c r="D5926" s="611">
        <v>2785.88</v>
      </c>
    </row>
    <row r="5927" spans="1:4" ht="38.25" x14ac:dyDescent="0.2">
      <c r="A5927" s="608">
        <v>87364</v>
      </c>
      <c r="B5927" s="609" t="s">
        <v>4801</v>
      </c>
      <c r="C5927" s="610" t="s">
        <v>35</v>
      </c>
      <c r="D5927" s="611">
        <v>2780.95</v>
      </c>
    </row>
    <row r="5928" spans="1:4" ht="51" x14ac:dyDescent="0.2">
      <c r="A5928" s="608">
        <v>87365</v>
      </c>
      <c r="B5928" s="609" t="s">
        <v>4802</v>
      </c>
      <c r="C5928" s="610" t="s">
        <v>35</v>
      </c>
      <c r="D5928" s="611">
        <v>363.05</v>
      </c>
    </row>
    <row r="5929" spans="1:4" ht="51" x14ac:dyDescent="0.2">
      <c r="A5929" s="608">
        <v>87366</v>
      </c>
      <c r="B5929" s="609" t="s">
        <v>4803</v>
      </c>
      <c r="C5929" s="610" t="s">
        <v>35</v>
      </c>
      <c r="D5929" s="611">
        <v>384.98</v>
      </c>
    </row>
    <row r="5930" spans="1:4" ht="38.25" x14ac:dyDescent="0.2">
      <c r="A5930" s="608">
        <v>87367</v>
      </c>
      <c r="B5930" s="609" t="s">
        <v>4804</v>
      </c>
      <c r="C5930" s="610" t="s">
        <v>35</v>
      </c>
      <c r="D5930" s="611">
        <v>451.01</v>
      </c>
    </row>
    <row r="5931" spans="1:4" ht="38.25" x14ac:dyDescent="0.2">
      <c r="A5931" s="608">
        <v>87368</v>
      </c>
      <c r="B5931" s="609" t="s">
        <v>4805</v>
      </c>
      <c r="C5931" s="610" t="s">
        <v>35</v>
      </c>
      <c r="D5931" s="611">
        <v>437.62</v>
      </c>
    </row>
    <row r="5932" spans="1:4" ht="38.25" x14ac:dyDescent="0.2">
      <c r="A5932" s="608">
        <v>87369</v>
      </c>
      <c r="B5932" s="609" t="s">
        <v>4806</v>
      </c>
      <c r="C5932" s="610" t="s">
        <v>35</v>
      </c>
      <c r="D5932" s="611">
        <v>447.49</v>
      </c>
    </row>
    <row r="5933" spans="1:4" ht="38.25" x14ac:dyDescent="0.2">
      <c r="A5933" s="608">
        <v>87370</v>
      </c>
      <c r="B5933" s="609" t="s">
        <v>4807</v>
      </c>
      <c r="C5933" s="610" t="s">
        <v>35</v>
      </c>
      <c r="D5933" s="611">
        <v>430</v>
      </c>
    </row>
    <row r="5934" spans="1:4" ht="38.25" x14ac:dyDescent="0.2">
      <c r="A5934" s="608">
        <v>87371</v>
      </c>
      <c r="B5934" s="609" t="s">
        <v>4808</v>
      </c>
      <c r="C5934" s="610" t="s">
        <v>35</v>
      </c>
      <c r="D5934" s="611">
        <v>419.36</v>
      </c>
    </row>
    <row r="5935" spans="1:4" ht="25.5" x14ac:dyDescent="0.2">
      <c r="A5935" s="608">
        <v>87372</v>
      </c>
      <c r="B5935" s="609" t="s">
        <v>4809</v>
      </c>
      <c r="C5935" s="610" t="s">
        <v>35</v>
      </c>
      <c r="D5935" s="611">
        <v>549.77</v>
      </c>
    </row>
    <row r="5936" spans="1:4" ht="25.5" x14ac:dyDescent="0.2">
      <c r="A5936" s="608">
        <v>87373</v>
      </c>
      <c r="B5936" s="609" t="s">
        <v>4810</v>
      </c>
      <c r="C5936" s="610" t="s">
        <v>35</v>
      </c>
      <c r="D5936" s="611">
        <v>486.61</v>
      </c>
    </row>
    <row r="5937" spans="1:4" ht="25.5" x14ac:dyDescent="0.2">
      <c r="A5937" s="608">
        <v>87374</v>
      </c>
      <c r="B5937" s="609" t="s">
        <v>4811</v>
      </c>
      <c r="C5937" s="610" t="s">
        <v>35</v>
      </c>
      <c r="D5937" s="611">
        <v>450.2</v>
      </c>
    </row>
    <row r="5938" spans="1:4" ht="25.5" x14ac:dyDescent="0.2">
      <c r="A5938" s="608">
        <v>87375</v>
      </c>
      <c r="B5938" s="609" t="s">
        <v>4812</v>
      </c>
      <c r="C5938" s="610" t="s">
        <v>35</v>
      </c>
      <c r="D5938" s="611">
        <v>426.4</v>
      </c>
    </row>
    <row r="5939" spans="1:4" ht="25.5" x14ac:dyDescent="0.2">
      <c r="A5939" s="608">
        <v>87376</v>
      </c>
      <c r="B5939" s="609" t="s">
        <v>4813</v>
      </c>
      <c r="C5939" s="610" t="s">
        <v>35</v>
      </c>
      <c r="D5939" s="611">
        <v>376.79</v>
      </c>
    </row>
    <row r="5940" spans="1:4" ht="25.5" x14ac:dyDescent="0.2">
      <c r="A5940" s="608">
        <v>87377</v>
      </c>
      <c r="B5940" s="609" t="s">
        <v>4814</v>
      </c>
      <c r="C5940" s="610" t="s">
        <v>35</v>
      </c>
      <c r="D5940" s="611">
        <v>448.53</v>
      </c>
    </row>
    <row r="5941" spans="1:4" ht="25.5" x14ac:dyDescent="0.2">
      <c r="A5941" s="608">
        <v>87378</v>
      </c>
      <c r="B5941" s="609" t="s">
        <v>4815</v>
      </c>
      <c r="C5941" s="610" t="s">
        <v>35</v>
      </c>
      <c r="D5941" s="611">
        <v>402.51</v>
      </c>
    </row>
    <row r="5942" spans="1:4" ht="38.25" x14ac:dyDescent="0.2">
      <c r="A5942" s="608">
        <v>87379</v>
      </c>
      <c r="B5942" s="609" t="s">
        <v>4816</v>
      </c>
      <c r="C5942" s="610" t="s">
        <v>35</v>
      </c>
      <c r="D5942" s="611">
        <v>2869.03</v>
      </c>
    </row>
    <row r="5943" spans="1:4" ht="38.25" x14ac:dyDescent="0.2">
      <c r="A5943" s="608">
        <v>87380</v>
      </c>
      <c r="B5943" s="609" t="s">
        <v>4817</v>
      </c>
      <c r="C5943" s="610" t="s">
        <v>35</v>
      </c>
      <c r="D5943" s="611">
        <v>2939.97</v>
      </c>
    </row>
    <row r="5944" spans="1:4" ht="38.25" x14ac:dyDescent="0.2">
      <c r="A5944" s="608">
        <v>87381</v>
      </c>
      <c r="B5944" s="609" t="s">
        <v>4818</v>
      </c>
      <c r="C5944" s="610" t="s">
        <v>35</v>
      </c>
      <c r="D5944" s="611">
        <v>2894.28</v>
      </c>
    </row>
    <row r="5945" spans="1:4" ht="38.25" x14ac:dyDescent="0.2">
      <c r="A5945" s="608">
        <v>87382</v>
      </c>
      <c r="B5945" s="609" t="s">
        <v>4819</v>
      </c>
      <c r="C5945" s="610" t="s">
        <v>35</v>
      </c>
      <c r="D5945" s="611">
        <v>1456.06</v>
      </c>
    </row>
    <row r="5946" spans="1:4" ht="38.25" x14ac:dyDescent="0.2">
      <c r="A5946" s="608">
        <v>87383</v>
      </c>
      <c r="B5946" s="609" t="s">
        <v>4820</v>
      </c>
      <c r="C5946" s="610" t="s">
        <v>35</v>
      </c>
      <c r="D5946" s="611">
        <v>1458.75</v>
      </c>
    </row>
    <row r="5947" spans="1:4" ht="38.25" x14ac:dyDescent="0.2">
      <c r="A5947" s="608">
        <v>87384</v>
      </c>
      <c r="B5947" s="609" t="s">
        <v>4821</v>
      </c>
      <c r="C5947" s="610" t="s">
        <v>35</v>
      </c>
      <c r="D5947" s="611">
        <v>1458.52</v>
      </c>
    </row>
    <row r="5948" spans="1:4" ht="25.5" x14ac:dyDescent="0.2">
      <c r="A5948" s="608">
        <v>87385</v>
      </c>
      <c r="B5948" s="609" t="s">
        <v>4822</v>
      </c>
      <c r="C5948" s="610" t="s">
        <v>35</v>
      </c>
      <c r="D5948" s="611">
        <v>1691.42</v>
      </c>
    </row>
    <row r="5949" spans="1:4" ht="25.5" x14ac:dyDescent="0.2">
      <c r="A5949" s="608">
        <v>87386</v>
      </c>
      <c r="B5949" s="609" t="s">
        <v>4823</v>
      </c>
      <c r="C5949" s="610" t="s">
        <v>35</v>
      </c>
      <c r="D5949" s="611">
        <v>1692.06</v>
      </c>
    </row>
    <row r="5950" spans="1:4" ht="25.5" x14ac:dyDescent="0.2">
      <c r="A5950" s="608">
        <v>87387</v>
      </c>
      <c r="B5950" s="609" t="s">
        <v>4824</v>
      </c>
      <c r="C5950" s="610" t="s">
        <v>35</v>
      </c>
      <c r="D5950" s="611">
        <v>1694.22</v>
      </c>
    </row>
    <row r="5951" spans="1:4" ht="38.25" x14ac:dyDescent="0.2">
      <c r="A5951" s="608">
        <v>87388</v>
      </c>
      <c r="B5951" s="609" t="s">
        <v>4825</v>
      </c>
      <c r="C5951" s="610" t="s">
        <v>35</v>
      </c>
      <c r="D5951" s="611">
        <v>4106.5600000000004</v>
      </c>
    </row>
    <row r="5952" spans="1:4" ht="38.25" x14ac:dyDescent="0.2">
      <c r="A5952" s="608">
        <v>87389</v>
      </c>
      <c r="B5952" s="609" t="s">
        <v>4826</v>
      </c>
      <c r="C5952" s="610" t="s">
        <v>35</v>
      </c>
      <c r="D5952" s="611">
        <v>4128.4799999999996</v>
      </c>
    </row>
    <row r="5953" spans="1:4" ht="38.25" x14ac:dyDescent="0.2">
      <c r="A5953" s="608">
        <v>87390</v>
      </c>
      <c r="B5953" s="609" t="s">
        <v>4827</v>
      </c>
      <c r="C5953" s="610" t="s">
        <v>35</v>
      </c>
      <c r="D5953" s="611">
        <v>4155.43</v>
      </c>
    </row>
    <row r="5954" spans="1:4" ht="25.5" x14ac:dyDescent="0.2">
      <c r="A5954" s="608">
        <v>87391</v>
      </c>
      <c r="B5954" s="609" t="s">
        <v>4828</v>
      </c>
      <c r="C5954" s="610" t="s">
        <v>35</v>
      </c>
      <c r="D5954" s="611">
        <v>4572.04</v>
      </c>
    </row>
    <row r="5955" spans="1:4" ht="25.5" x14ac:dyDescent="0.2">
      <c r="A5955" s="608">
        <v>87393</v>
      </c>
      <c r="B5955" s="609" t="s">
        <v>4829</v>
      </c>
      <c r="C5955" s="610" t="s">
        <v>35</v>
      </c>
      <c r="D5955" s="611">
        <v>4619.4399999999996</v>
      </c>
    </row>
    <row r="5956" spans="1:4" ht="25.5" x14ac:dyDescent="0.2">
      <c r="A5956" s="608">
        <v>87394</v>
      </c>
      <c r="B5956" s="609" t="s">
        <v>4830</v>
      </c>
      <c r="C5956" s="610" t="s">
        <v>35</v>
      </c>
      <c r="D5956" s="611">
        <v>4667.08</v>
      </c>
    </row>
    <row r="5957" spans="1:4" ht="25.5" x14ac:dyDescent="0.2">
      <c r="A5957" s="608">
        <v>87395</v>
      </c>
      <c r="B5957" s="609" t="s">
        <v>4831</v>
      </c>
      <c r="C5957" s="610" t="s">
        <v>35</v>
      </c>
      <c r="D5957" s="611">
        <v>2871.21</v>
      </c>
    </row>
    <row r="5958" spans="1:4" ht="25.5" x14ac:dyDescent="0.2">
      <c r="A5958" s="608">
        <v>87396</v>
      </c>
      <c r="B5958" s="609" t="s">
        <v>4832</v>
      </c>
      <c r="C5958" s="610" t="s">
        <v>35</v>
      </c>
      <c r="D5958" s="611">
        <v>2895.77</v>
      </c>
    </row>
    <row r="5959" spans="1:4" ht="25.5" x14ac:dyDescent="0.2">
      <c r="A5959" s="608">
        <v>87397</v>
      </c>
      <c r="B5959" s="609" t="s">
        <v>4833</v>
      </c>
      <c r="C5959" s="610" t="s">
        <v>35</v>
      </c>
      <c r="D5959" s="611">
        <v>2921.59</v>
      </c>
    </row>
    <row r="5960" spans="1:4" ht="25.5" x14ac:dyDescent="0.2">
      <c r="A5960" s="608">
        <v>87398</v>
      </c>
      <c r="B5960" s="609" t="s">
        <v>4834</v>
      </c>
      <c r="C5960" s="610" t="s">
        <v>35</v>
      </c>
      <c r="D5960" s="611">
        <v>1604.35</v>
      </c>
    </row>
    <row r="5961" spans="1:4" x14ac:dyDescent="0.2">
      <c r="A5961" s="608">
        <v>87399</v>
      </c>
      <c r="B5961" s="609" t="s">
        <v>4835</v>
      </c>
      <c r="C5961" s="610" t="s">
        <v>35</v>
      </c>
      <c r="D5961" s="611">
        <v>1843.69</v>
      </c>
    </row>
    <row r="5962" spans="1:4" ht="25.5" x14ac:dyDescent="0.2">
      <c r="A5962" s="608">
        <v>87401</v>
      </c>
      <c r="B5962" s="609" t="s">
        <v>4836</v>
      </c>
      <c r="C5962" s="610" t="s">
        <v>35</v>
      </c>
      <c r="D5962" s="611">
        <v>4799</v>
      </c>
    </row>
    <row r="5963" spans="1:4" ht="25.5" x14ac:dyDescent="0.2">
      <c r="A5963" s="608">
        <v>87402</v>
      </c>
      <c r="B5963" s="609" t="s">
        <v>4837</v>
      </c>
      <c r="C5963" s="610" t="s">
        <v>35</v>
      </c>
      <c r="D5963" s="611">
        <v>3063.35</v>
      </c>
    </row>
    <row r="5964" spans="1:4" ht="25.5" x14ac:dyDescent="0.2">
      <c r="A5964" s="608">
        <v>87404</v>
      </c>
      <c r="B5964" s="609" t="s">
        <v>4838</v>
      </c>
      <c r="C5964" s="610" t="s">
        <v>35</v>
      </c>
      <c r="D5964" s="611">
        <v>4254.25</v>
      </c>
    </row>
    <row r="5965" spans="1:4" ht="25.5" x14ac:dyDescent="0.2">
      <c r="A5965" s="608">
        <v>87405</v>
      </c>
      <c r="B5965" s="609" t="s">
        <v>143</v>
      </c>
      <c r="C5965" s="610" t="s">
        <v>35</v>
      </c>
      <c r="D5965" s="611">
        <v>4272.96</v>
      </c>
    </row>
    <row r="5966" spans="1:4" ht="25.5" x14ac:dyDescent="0.2">
      <c r="A5966" s="608">
        <v>87407</v>
      </c>
      <c r="B5966" s="609" t="s">
        <v>4839</v>
      </c>
      <c r="C5966" s="610" t="s">
        <v>35</v>
      </c>
      <c r="D5966" s="611">
        <v>1485.34</v>
      </c>
    </row>
    <row r="5967" spans="1:4" ht="25.5" x14ac:dyDescent="0.2">
      <c r="A5967" s="608">
        <v>87408</v>
      </c>
      <c r="B5967" s="609" t="s">
        <v>144</v>
      </c>
      <c r="C5967" s="610" t="s">
        <v>35</v>
      </c>
      <c r="D5967" s="611">
        <v>1480.94</v>
      </c>
    </row>
    <row r="5968" spans="1:4" ht="25.5" x14ac:dyDescent="0.2">
      <c r="A5968" s="608">
        <v>87410</v>
      </c>
      <c r="B5968" s="609" t="s">
        <v>4840</v>
      </c>
      <c r="C5968" s="610" t="s">
        <v>35</v>
      </c>
      <c r="D5968" s="611">
        <v>965.65</v>
      </c>
    </row>
    <row r="5969" spans="1:4" ht="25.5" x14ac:dyDescent="0.2">
      <c r="A5969" s="608">
        <v>88626</v>
      </c>
      <c r="B5969" s="609" t="s">
        <v>4841</v>
      </c>
      <c r="C5969" s="610" t="s">
        <v>35</v>
      </c>
      <c r="D5969" s="611">
        <v>362.04</v>
      </c>
    </row>
    <row r="5970" spans="1:4" ht="25.5" x14ac:dyDescent="0.2">
      <c r="A5970" s="608">
        <v>88627</v>
      </c>
      <c r="B5970" s="609" t="s">
        <v>4842</v>
      </c>
      <c r="C5970" s="610" t="s">
        <v>35</v>
      </c>
      <c r="D5970" s="611">
        <v>431.31</v>
      </c>
    </row>
    <row r="5971" spans="1:4" ht="25.5" x14ac:dyDescent="0.2">
      <c r="A5971" s="608">
        <v>88628</v>
      </c>
      <c r="B5971" s="609" t="s">
        <v>4843</v>
      </c>
      <c r="C5971" s="610" t="s">
        <v>35</v>
      </c>
      <c r="D5971" s="611">
        <v>380.48</v>
      </c>
    </row>
    <row r="5972" spans="1:4" ht="25.5" x14ac:dyDescent="0.2">
      <c r="A5972" s="608">
        <v>88629</v>
      </c>
      <c r="B5972" s="609" t="s">
        <v>4844</v>
      </c>
      <c r="C5972" s="610" t="s">
        <v>35</v>
      </c>
      <c r="D5972" s="611">
        <v>452.18</v>
      </c>
    </row>
    <row r="5973" spans="1:4" ht="25.5" x14ac:dyDescent="0.2">
      <c r="A5973" s="608">
        <v>88630</v>
      </c>
      <c r="B5973" s="609" t="s">
        <v>1287</v>
      </c>
      <c r="C5973" s="610" t="s">
        <v>35</v>
      </c>
      <c r="D5973" s="611">
        <v>317.76</v>
      </c>
    </row>
    <row r="5974" spans="1:4" ht="25.5" x14ac:dyDescent="0.2">
      <c r="A5974" s="608">
        <v>88631</v>
      </c>
      <c r="B5974" s="609" t="s">
        <v>4845</v>
      </c>
      <c r="C5974" s="610" t="s">
        <v>35</v>
      </c>
      <c r="D5974" s="611">
        <v>401.17</v>
      </c>
    </row>
    <row r="5975" spans="1:4" ht="38.25" x14ac:dyDescent="0.2">
      <c r="A5975" s="608">
        <v>88715</v>
      </c>
      <c r="B5975" s="609" t="s">
        <v>4846</v>
      </c>
      <c r="C5975" s="610" t="s">
        <v>35</v>
      </c>
      <c r="D5975" s="611">
        <v>338.91</v>
      </c>
    </row>
    <row r="5976" spans="1:4" ht="38.25" x14ac:dyDescent="0.2">
      <c r="A5976" s="608">
        <v>95563</v>
      </c>
      <c r="B5976" s="609" t="s">
        <v>10126</v>
      </c>
      <c r="C5976" s="610" t="s">
        <v>35</v>
      </c>
      <c r="D5976" s="611">
        <v>563.27</v>
      </c>
    </row>
    <row r="5977" spans="1:4" ht="38.25" x14ac:dyDescent="0.2">
      <c r="A5977" s="608">
        <v>100464</v>
      </c>
      <c r="B5977" s="609" t="s">
        <v>4847</v>
      </c>
      <c r="C5977" s="610" t="s">
        <v>35</v>
      </c>
      <c r="D5977" s="611">
        <v>375.14</v>
      </c>
    </row>
    <row r="5978" spans="1:4" ht="38.25" x14ac:dyDescent="0.2">
      <c r="A5978" s="608">
        <v>100465</v>
      </c>
      <c r="B5978" s="609" t="s">
        <v>4848</v>
      </c>
      <c r="C5978" s="610" t="s">
        <v>35</v>
      </c>
      <c r="D5978" s="611">
        <v>354.91</v>
      </c>
    </row>
    <row r="5979" spans="1:4" ht="38.25" x14ac:dyDescent="0.2">
      <c r="A5979" s="608">
        <v>100466</v>
      </c>
      <c r="B5979" s="609" t="s">
        <v>4849</v>
      </c>
      <c r="C5979" s="610" t="s">
        <v>35</v>
      </c>
      <c r="D5979" s="611">
        <v>345.88</v>
      </c>
    </row>
    <row r="5980" spans="1:4" ht="38.25" x14ac:dyDescent="0.2">
      <c r="A5980" s="608">
        <v>100468</v>
      </c>
      <c r="B5980" s="609" t="s">
        <v>4850</v>
      </c>
      <c r="C5980" s="610" t="s">
        <v>35</v>
      </c>
      <c r="D5980" s="611">
        <v>447.99</v>
      </c>
    </row>
    <row r="5981" spans="1:4" ht="38.25" x14ac:dyDescent="0.2">
      <c r="A5981" s="608">
        <v>100469</v>
      </c>
      <c r="B5981" s="609" t="s">
        <v>4851</v>
      </c>
      <c r="C5981" s="610" t="s">
        <v>35</v>
      </c>
      <c r="D5981" s="611">
        <v>374.43</v>
      </c>
    </row>
    <row r="5982" spans="1:4" ht="38.25" x14ac:dyDescent="0.2">
      <c r="A5982" s="608">
        <v>100470</v>
      </c>
      <c r="B5982" s="609" t="s">
        <v>4852</v>
      </c>
      <c r="C5982" s="610" t="s">
        <v>35</v>
      </c>
      <c r="D5982" s="611">
        <v>330.39</v>
      </c>
    </row>
    <row r="5983" spans="1:4" ht="38.25" x14ac:dyDescent="0.2">
      <c r="A5983" s="608">
        <v>100472</v>
      </c>
      <c r="B5983" s="609" t="s">
        <v>4853</v>
      </c>
      <c r="C5983" s="610" t="s">
        <v>35</v>
      </c>
      <c r="D5983" s="611">
        <v>357.35</v>
      </c>
    </row>
    <row r="5984" spans="1:4" ht="38.25" x14ac:dyDescent="0.2">
      <c r="A5984" s="608">
        <v>100473</v>
      </c>
      <c r="B5984" s="609" t="s">
        <v>4854</v>
      </c>
      <c r="C5984" s="610" t="s">
        <v>35</v>
      </c>
      <c r="D5984" s="611">
        <v>331.26</v>
      </c>
    </row>
    <row r="5985" spans="1:4" ht="38.25" x14ac:dyDescent="0.2">
      <c r="A5985" s="608">
        <v>100474</v>
      </c>
      <c r="B5985" s="609" t="s">
        <v>4855</v>
      </c>
      <c r="C5985" s="610" t="s">
        <v>35</v>
      </c>
      <c r="D5985" s="611">
        <v>321.2</v>
      </c>
    </row>
    <row r="5986" spans="1:4" ht="38.25" x14ac:dyDescent="0.2">
      <c r="A5986" s="608">
        <v>100475</v>
      </c>
      <c r="B5986" s="609" t="s">
        <v>4856</v>
      </c>
      <c r="C5986" s="610" t="s">
        <v>35</v>
      </c>
      <c r="D5986" s="611">
        <v>484.23</v>
      </c>
    </row>
    <row r="5987" spans="1:4" ht="38.25" x14ac:dyDescent="0.2">
      <c r="A5987" s="608">
        <v>100477</v>
      </c>
      <c r="B5987" s="609" t="s">
        <v>4857</v>
      </c>
      <c r="C5987" s="610" t="s">
        <v>35</v>
      </c>
      <c r="D5987" s="611">
        <v>515.64</v>
      </c>
    </row>
    <row r="5988" spans="1:4" ht="38.25" x14ac:dyDescent="0.2">
      <c r="A5988" s="608">
        <v>100478</v>
      </c>
      <c r="B5988" s="609" t="s">
        <v>4858</v>
      </c>
      <c r="C5988" s="610" t="s">
        <v>35</v>
      </c>
      <c r="D5988" s="611">
        <v>475.69</v>
      </c>
    </row>
    <row r="5989" spans="1:4" ht="38.25" x14ac:dyDescent="0.2">
      <c r="A5989" s="608">
        <v>100479</v>
      </c>
      <c r="B5989" s="609" t="s">
        <v>4859</v>
      </c>
      <c r="C5989" s="610" t="s">
        <v>35</v>
      </c>
      <c r="D5989" s="611">
        <v>468.68</v>
      </c>
    </row>
    <row r="5990" spans="1:4" ht="25.5" x14ac:dyDescent="0.2">
      <c r="A5990" s="608">
        <v>100480</v>
      </c>
      <c r="B5990" s="609" t="s">
        <v>4860</v>
      </c>
      <c r="C5990" s="610" t="s">
        <v>35</v>
      </c>
      <c r="D5990" s="611">
        <v>555.70000000000005</v>
      </c>
    </row>
    <row r="5991" spans="1:4" ht="38.25" x14ac:dyDescent="0.2">
      <c r="A5991" s="608">
        <v>100481</v>
      </c>
      <c r="B5991" s="609" t="s">
        <v>4861</v>
      </c>
      <c r="C5991" s="610" t="s">
        <v>35</v>
      </c>
      <c r="D5991" s="611">
        <v>413.62</v>
      </c>
    </row>
    <row r="5992" spans="1:4" ht="38.25" x14ac:dyDescent="0.2">
      <c r="A5992" s="608">
        <v>100483</v>
      </c>
      <c r="B5992" s="609" t="s">
        <v>4862</v>
      </c>
      <c r="C5992" s="610" t="s">
        <v>35</v>
      </c>
      <c r="D5992" s="611">
        <v>437.36</v>
      </c>
    </row>
    <row r="5993" spans="1:4" ht="38.25" x14ac:dyDescent="0.2">
      <c r="A5993" s="608">
        <v>100484</v>
      </c>
      <c r="B5993" s="609" t="s">
        <v>4863</v>
      </c>
      <c r="C5993" s="610" t="s">
        <v>35</v>
      </c>
      <c r="D5993" s="611">
        <v>412.03</v>
      </c>
    </row>
    <row r="5994" spans="1:4" ht="38.25" x14ac:dyDescent="0.2">
      <c r="A5994" s="608">
        <v>100485</v>
      </c>
      <c r="B5994" s="609" t="s">
        <v>4864</v>
      </c>
      <c r="C5994" s="610" t="s">
        <v>35</v>
      </c>
      <c r="D5994" s="611">
        <v>403.53</v>
      </c>
    </row>
    <row r="5995" spans="1:4" ht="25.5" x14ac:dyDescent="0.2">
      <c r="A5995" s="608">
        <v>100486</v>
      </c>
      <c r="B5995" s="609" t="s">
        <v>4865</v>
      </c>
      <c r="C5995" s="610" t="s">
        <v>35</v>
      </c>
      <c r="D5995" s="611">
        <v>488.24</v>
      </c>
    </row>
    <row r="5996" spans="1:4" ht="51" x14ac:dyDescent="0.2">
      <c r="A5996" s="608">
        <v>100487</v>
      </c>
      <c r="B5996" s="609" t="s">
        <v>4866</v>
      </c>
      <c r="C5996" s="610" t="s">
        <v>35</v>
      </c>
      <c r="D5996" s="611">
        <v>326.24</v>
      </c>
    </row>
    <row r="5997" spans="1:4" ht="25.5" x14ac:dyDescent="0.2">
      <c r="A5997" s="608">
        <v>100488</v>
      </c>
      <c r="B5997" s="609" t="s">
        <v>4867</v>
      </c>
      <c r="C5997" s="610" t="s">
        <v>35</v>
      </c>
      <c r="D5997" s="611">
        <v>359.61</v>
      </c>
    </row>
    <row r="5998" spans="1:4" ht="25.5" x14ac:dyDescent="0.2">
      <c r="A5998" s="608">
        <v>100489</v>
      </c>
      <c r="B5998" s="609" t="s">
        <v>4868</v>
      </c>
      <c r="C5998" s="610" t="s">
        <v>35</v>
      </c>
      <c r="D5998" s="611">
        <v>381.36</v>
      </c>
    </row>
    <row r="5999" spans="1:4" ht="25.5" x14ac:dyDescent="0.2">
      <c r="A5999" s="608">
        <v>100490</v>
      </c>
      <c r="B5999" s="609" t="s">
        <v>4869</v>
      </c>
      <c r="C5999" s="610" t="s">
        <v>35</v>
      </c>
      <c r="D5999" s="611">
        <v>332.22</v>
      </c>
    </row>
    <row r="6000" spans="1:4" ht="38.25" x14ac:dyDescent="0.2">
      <c r="A6000" s="608">
        <v>100491</v>
      </c>
      <c r="B6000" s="609" t="s">
        <v>4870</v>
      </c>
      <c r="C6000" s="610" t="s">
        <v>35</v>
      </c>
      <c r="D6000" s="611">
        <v>486.02</v>
      </c>
    </row>
    <row r="6001" spans="1:4" ht="38.25" x14ac:dyDescent="0.2">
      <c r="A6001" s="608">
        <v>100492</v>
      </c>
      <c r="B6001" s="609" t="s">
        <v>4871</v>
      </c>
      <c r="C6001" s="610" t="s">
        <v>35</v>
      </c>
      <c r="D6001" s="611">
        <v>415.75</v>
      </c>
    </row>
    <row r="6002" spans="1:4" x14ac:dyDescent="0.2">
      <c r="A6002" s="608">
        <v>92121</v>
      </c>
      <c r="B6002" s="609" t="s">
        <v>547</v>
      </c>
      <c r="C6002" s="610" t="s">
        <v>35</v>
      </c>
      <c r="D6002" s="611">
        <v>19.29</v>
      </c>
    </row>
    <row r="6003" spans="1:4" x14ac:dyDescent="0.2">
      <c r="A6003" s="608">
        <v>92122</v>
      </c>
      <c r="B6003" s="609" t="s">
        <v>548</v>
      </c>
      <c r="C6003" s="610" t="s">
        <v>35</v>
      </c>
      <c r="D6003" s="611">
        <v>31.98</v>
      </c>
    </row>
    <row r="6004" spans="1:4" x14ac:dyDescent="0.2">
      <c r="A6004" s="608">
        <v>92123</v>
      </c>
      <c r="B6004" s="609" t="s">
        <v>549</v>
      </c>
      <c r="C6004" s="610" t="s">
        <v>35</v>
      </c>
      <c r="D6004" s="611">
        <v>32.9</v>
      </c>
    </row>
    <row r="6005" spans="1:4" ht="25.5" x14ac:dyDescent="0.2">
      <c r="A6005" s="608">
        <v>100195</v>
      </c>
      <c r="B6005" s="609" t="s">
        <v>4491</v>
      </c>
      <c r="C6005" s="610" t="s">
        <v>4492</v>
      </c>
      <c r="D6005" s="611">
        <v>0.48</v>
      </c>
    </row>
    <row r="6006" spans="1:4" ht="25.5" x14ac:dyDescent="0.2">
      <c r="A6006" s="608">
        <v>100196</v>
      </c>
      <c r="B6006" s="609" t="s">
        <v>4493</v>
      </c>
      <c r="C6006" s="610" t="s">
        <v>4492</v>
      </c>
      <c r="D6006" s="611">
        <v>0.81</v>
      </c>
    </row>
    <row r="6007" spans="1:4" ht="25.5" x14ac:dyDescent="0.2">
      <c r="A6007" s="608">
        <v>100197</v>
      </c>
      <c r="B6007" s="609" t="s">
        <v>4494</v>
      </c>
      <c r="C6007" s="610" t="s">
        <v>4492</v>
      </c>
      <c r="D6007" s="611">
        <v>1.22</v>
      </c>
    </row>
    <row r="6008" spans="1:4" ht="25.5" x14ac:dyDescent="0.2">
      <c r="A6008" s="608">
        <v>100198</v>
      </c>
      <c r="B6008" s="609" t="s">
        <v>4495</v>
      </c>
      <c r="C6008" s="610" t="s">
        <v>4492</v>
      </c>
      <c r="D6008" s="611">
        <v>0.17</v>
      </c>
    </row>
    <row r="6009" spans="1:4" ht="25.5" x14ac:dyDescent="0.2">
      <c r="A6009" s="608">
        <v>100199</v>
      </c>
      <c r="B6009" s="609" t="s">
        <v>4496</v>
      </c>
      <c r="C6009" s="610" t="s">
        <v>4492</v>
      </c>
      <c r="D6009" s="611">
        <v>0.2</v>
      </c>
    </row>
    <row r="6010" spans="1:4" ht="25.5" x14ac:dyDescent="0.2">
      <c r="A6010" s="608">
        <v>100200</v>
      </c>
      <c r="B6010" s="609" t="s">
        <v>4497</v>
      </c>
      <c r="C6010" s="610" t="s">
        <v>4492</v>
      </c>
      <c r="D6010" s="611">
        <v>0.25</v>
      </c>
    </row>
    <row r="6011" spans="1:4" ht="25.5" x14ac:dyDescent="0.2">
      <c r="A6011" s="608">
        <v>100201</v>
      </c>
      <c r="B6011" s="609" t="s">
        <v>4498</v>
      </c>
      <c r="C6011" s="610" t="s">
        <v>4492</v>
      </c>
      <c r="D6011" s="611">
        <v>0.49</v>
      </c>
    </row>
    <row r="6012" spans="1:4" ht="25.5" x14ac:dyDescent="0.2">
      <c r="A6012" s="608">
        <v>100202</v>
      </c>
      <c r="B6012" s="609" t="s">
        <v>4499</v>
      </c>
      <c r="C6012" s="610" t="s">
        <v>4492</v>
      </c>
      <c r="D6012" s="611">
        <v>0.57999999999999996</v>
      </c>
    </row>
    <row r="6013" spans="1:4" ht="25.5" x14ac:dyDescent="0.2">
      <c r="A6013" s="608">
        <v>100203</v>
      </c>
      <c r="B6013" s="609" t="s">
        <v>4500</v>
      </c>
      <c r="C6013" s="610" t="s">
        <v>4492</v>
      </c>
      <c r="D6013" s="611">
        <v>0.68</v>
      </c>
    </row>
    <row r="6014" spans="1:4" ht="25.5" x14ac:dyDescent="0.2">
      <c r="A6014" s="608">
        <v>100204</v>
      </c>
      <c r="B6014" s="609" t="s">
        <v>4501</v>
      </c>
      <c r="C6014" s="610" t="s">
        <v>4492</v>
      </c>
      <c r="D6014" s="611">
        <v>0.06</v>
      </c>
    </row>
    <row r="6015" spans="1:4" ht="25.5" x14ac:dyDescent="0.2">
      <c r="A6015" s="608">
        <v>100205</v>
      </c>
      <c r="B6015" s="609" t="s">
        <v>4502</v>
      </c>
      <c r="C6015" s="610" t="s">
        <v>112</v>
      </c>
      <c r="D6015" s="611">
        <v>911.2</v>
      </c>
    </row>
    <row r="6016" spans="1:4" ht="25.5" x14ac:dyDescent="0.2">
      <c r="A6016" s="608">
        <v>100206</v>
      </c>
      <c r="B6016" s="609" t="s">
        <v>4503</v>
      </c>
      <c r="C6016" s="610" t="s">
        <v>112</v>
      </c>
      <c r="D6016" s="611">
        <v>658.64</v>
      </c>
    </row>
    <row r="6017" spans="1:4" ht="25.5" x14ac:dyDescent="0.2">
      <c r="A6017" s="608">
        <v>100207</v>
      </c>
      <c r="B6017" s="609" t="s">
        <v>4504</v>
      </c>
      <c r="C6017" s="610" t="s">
        <v>112</v>
      </c>
      <c r="D6017" s="611">
        <v>256.22000000000003</v>
      </c>
    </row>
    <row r="6018" spans="1:4" ht="25.5" x14ac:dyDescent="0.2">
      <c r="A6018" s="608">
        <v>100208</v>
      </c>
      <c r="B6018" s="609" t="s">
        <v>4505</v>
      </c>
      <c r="C6018" s="610" t="s">
        <v>4506</v>
      </c>
      <c r="D6018" s="611">
        <v>12.05</v>
      </c>
    </row>
    <row r="6019" spans="1:4" ht="25.5" x14ac:dyDescent="0.2">
      <c r="A6019" s="608">
        <v>100209</v>
      </c>
      <c r="B6019" s="609" t="s">
        <v>4507</v>
      </c>
      <c r="C6019" s="610" t="s">
        <v>4506</v>
      </c>
      <c r="D6019" s="611">
        <v>6.02</v>
      </c>
    </row>
    <row r="6020" spans="1:4" ht="38.25" x14ac:dyDescent="0.2">
      <c r="A6020" s="608">
        <v>100210</v>
      </c>
      <c r="B6020" s="609" t="s">
        <v>4508</v>
      </c>
      <c r="C6020" s="610" t="s">
        <v>4506</v>
      </c>
      <c r="D6020" s="611">
        <v>11.1</v>
      </c>
    </row>
    <row r="6021" spans="1:4" ht="25.5" x14ac:dyDescent="0.2">
      <c r="A6021" s="608">
        <v>100211</v>
      </c>
      <c r="B6021" s="609" t="s">
        <v>4509</v>
      </c>
      <c r="C6021" s="610" t="s">
        <v>4506</v>
      </c>
      <c r="D6021" s="611">
        <v>4.28</v>
      </c>
    </row>
    <row r="6022" spans="1:4" ht="38.25" x14ac:dyDescent="0.2">
      <c r="A6022" s="608">
        <v>100212</v>
      </c>
      <c r="B6022" s="609" t="s">
        <v>4510</v>
      </c>
      <c r="C6022" s="610" t="s">
        <v>4506</v>
      </c>
      <c r="D6022" s="611">
        <v>4.7300000000000004</v>
      </c>
    </row>
    <row r="6023" spans="1:4" ht="38.25" x14ac:dyDescent="0.2">
      <c r="A6023" s="608">
        <v>100213</v>
      </c>
      <c r="B6023" s="609" t="s">
        <v>4511</v>
      </c>
      <c r="C6023" s="610" t="s">
        <v>4506</v>
      </c>
      <c r="D6023" s="611">
        <v>1.7</v>
      </c>
    </row>
    <row r="6024" spans="1:4" ht="25.5" x14ac:dyDescent="0.2">
      <c r="A6024" s="608">
        <v>100214</v>
      </c>
      <c r="B6024" s="609" t="s">
        <v>4512</v>
      </c>
      <c r="C6024" s="610" t="s">
        <v>4506</v>
      </c>
      <c r="D6024" s="611">
        <v>2.61</v>
      </c>
    </row>
    <row r="6025" spans="1:4" ht="38.25" x14ac:dyDescent="0.2">
      <c r="A6025" s="608">
        <v>100215</v>
      </c>
      <c r="B6025" s="609" t="s">
        <v>4513</v>
      </c>
      <c r="C6025" s="610" t="s">
        <v>4506</v>
      </c>
      <c r="D6025" s="611">
        <v>2.23</v>
      </c>
    </row>
    <row r="6026" spans="1:4" ht="38.25" x14ac:dyDescent="0.2">
      <c r="A6026" s="608">
        <v>100216</v>
      </c>
      <c r="B6026" s="609" t="s">
        <v>4514</v>
      </c>
      <c r="C6026" s="610" t="s">
        <v>4506</v>
      </c>
      <c r="D6026" s="611">
        <v>0.6</v>
      </c>
    </row>
    <row r="6027" spans="1:4" ht="25.5" x14ac:dyDescent="0.2">
      <c r="A6027" s="608">
        <v>100217</v>
      </c>
      <c r="B6027" s="609" t="s">
        <v>4515</v>
      </c>
      <c r="C6027" s="610" t="s">
        <v>4506</v>
      </c>
      <c r="D6027" s="611">
        <v>1.91</v>
      </c>
    </row>
    <row r="6028" spans="1:4" ht="38.25" x14ac:dyDescent="0.2">
      <c r="A6028" s="608">
        <v>100218</v>
      </c>
      <c r="B6028" s="609" t="s">
        <v>4516</v>
      </c>
      <c r="C6028" s="610" t="s">
        <v>4506</v>
      </c>
      <c r="D6028" s="611">
        <v>1.3</v>
      </c>
    </row>
    <row r="6029" spans="1:4" ht="38.25" x14ac:dyDescent="0.2">
      <c r="A6029" s="608">
        <v>100219</v>
      </c>
      <c r="B6029" s="609" t="s">
        <v>4517</v>
      </c>
      <c r="C6029" s="610" t="s">
        <v>4506</v>
      </c>
      <c r="D6029" s="611">
        <v>0.28999999999999998</v>
      </c>
    </row>
    <row r="6030" spans="1:4" ht="25.5" x14ac:dyDescent="0.2">
      <c r="A6030" s="608">
        <v>100220</v>
      </c>
      <c r="B6030" s="609" t="s">
        <v>4518</v>
      </c>
      <c r="C6030" s="610" t="s">
        <v>4519</v>
      </c>
      <c r="D6030" s="611">
        <v>17.309999999999999</v>
      </c>
    </row>
    <row r="6031" spans="1:4" ht="25.5" x14ac:dyDescent="0.2">
      <c r="A6031" s="608">
        <v>100221</v>
      </c>
      <c r="B6031" s="609" t="s">
        <v>4520</v>
      </c>
      <c r="C6031" s="610" t="s">
        <v>4519</v>
      </c>
      <c r="D6031" s="611">
        <v>19.63</v>
      </c>
    </row>
    <row r="6032" spans="1:4" ht="25.5" x14ac:dyDescent="0.2">
      <c r="A6032" s="608">
        <v>100222</v>
      </c>
      <c r="B6032" s="609" t="s">
        <v>4521</v>
      </c>
      <c r="C6032" s="610" t="s">
        <v>4519</v>
      </c>
      <c r="D6032" s="611">
        <v>7.43</v>
      </c>
    </row>
    <row r="6033" spans="1:4" ht="25.5" x14ac:dyDescent="0.2">
      <c r="A6033" s="608">
        <v>100223</v>
      </c>
      <c r="B6033" s="609" t="s">
        <v>4522</v>
      </c>
      <c r="C6033" s="610" t="s">
        <v>4519</v>
      </c>
      <c r="D6033" s="611">
        <v>3.48</v>
      </c>
    </row>
    <row r="6034" spans="1:4" ht="25.5" x14ac:dyDescent="0.2">
      <c r="A6034" s="608">
        <v>100224</v>
      </c>
      <c r="B6034" s="609" t="s">
        <v>4523</v>
      </c>
      <c r="C6034" s="610" t="s">
        <v>4519</v>
      </c>
      <c r="D6034" s="611">
        <v>1.91</v>
      </c>
    </row>
    <row r="6035" spans="1:4" ht="25.5" x14ac:dyDescent="0.2">
      <c r="A6035" s="608">
        <v>100225</v>
      </c>
      <c r="B6035" s="609" t="s">
        <v>4524</v>
      </c>
      <c r="C6035" s="610" t="s">
        <v>4525</v>
      </c>
      <c r="D6035" s="611">
        <v>1.36</v>
      </c>
    </row>
    <row r="6036" spans="1:4" ht="25.5" x14ac:dyDescent="0.2">
      <c r="A6036" s="608">
        <v>100226</v>
      </c>
      <c r="B6036" s="609" t="s">
        <v>4526</v>
      </c>
      <c r="C6036" s="610" t="s">
        <v>4525</v>
      </c>
      <c r="D6036" s="611">
        <v>0.42</v>
      </c>
    </row>
    <row r="6037" spans="1:4" ht="25.5" x14ac:dyDescent="0.2">
      <c r="A6037" s="608">
        <v>100227</v>
      </c>
      <c r="B6037" s="609" t="s">
        <v>4527</v>
      </c>
      <c r="C6037" s="610" t="s">
        <v>4525</v>
      </c>
      <c r="D6037" s="611">
        <v>0.63</v>
      </c>
    </row>
    <row r="6038" spans="1:4" ht="25.5" x14ac:dyDescent="0.2">
      <c r="A6038" s="608">
        <v>100228</v>
      </c>
      <c r="B6038" s="609" t="s">
        <v>4528</v>
      </c>
      <c r="C6038" s="610" t="s">
        <v>4525</v>
      </c>
      <c r="D6038" s="611">
        <v>0.18</v>
      </c>
    </row>
    <row r="6039" spans="1:4" ht="25.5" x14ac:dyDescent="0.2">
      <c r="A6039" s="608">
        <v>100229</v>
      </c>
      <c r="B6039" s="609" t="s">
        <v>4529</v>
      </c>
      <c r="C6039" s="610" t="s">
        <v>21</v>
      </c>
      <c r="D6039" s="611">
        <v>0</v>
      </c>
    </row>
    <row r="6040" spans="1:4" ht="25.5" x14ac:dyDescent="0.2">
      <c r="A6040" s="608">
        <v>100230</v>
      </c>
      <c r="B6040" s="609" t="s">
        <v>4530</v>
      </c>
      <c r="C6040" s="610" t="s">
        <v>21</v>
      </c>
      <c r="D6040" s="611">
        <v>0.01</v>
      </c>
    </row>
    <row r="6041" spans="1:4" ht="25.5" x14ac:dyDescent="0.2">
      <c r="A6041" s="608">
        <v>100231</v>
      </c>
      <c r="B6041" s="609" t="s">
        <v>4531</v>
      </c>
      <c r="C6041" s="610" t="s">
        <v>21</v>
      </c>
      <c r="D6041" s="611">
        <v>0.02</v>
      </c>
    </row>
    <row r="6042" spans="1:4" ht="25.5" x14ac:dyDescent="0.2">
      <c r="A6042" s="608">
        <v>100232</v>
      </c>
      <c r="B6042" s="609" t="s">
        <v>4532</v>
      </c>
      <c r="C6042" s="610" t="s">
        <v>38</v>
      </c>
      <c r="D6042" s="611">
        <v>0.22</v>
      </c>
    </row>
    <row r="6043" spans="1:4" ht="25.5" x14ac:dyDescent="0.2">
      <c r="A6043" s="608">
        <v>100233</v>
      </c>
      <c r="B6043" s="609" t="s">
        <v>4533</v>
      </c>
      <c r="C6043" s="610" t="s">
        <v>38</v>
      </c>
      <c r="D6043" s="611">
        <v>0.11</v>
      </c>
    </row>
    <row r="6044" spans="1:4" ht="25.5" x14ac:dyDescent="0.2">
      <c r="A6044" s="608">
        <v>100234</v>
      </c>
      <c r="B6044" s="609" t="s">
        <v>4534</v>
      </c>
      <c r="C6044" s="610" t="s">
        <v>54</v>
      </c>
      <c r="D6044" s="611">
        <v>0.34</v>
      </c>
    </row>
    <row r="6045" spans="1:4" ht="25.5" x14ac:dyDescent="0.2">
      <c r="A6045" s="608">
        <v>100235</v>
      </c>
      <c r="B6045" s="609" t="s">
        <v>4535</v>
      </c>
      <c r="C6045" s="610" t="s">
        <v>64</v>
      </c>
      <c r="D6045" s="611">
        <v>0.02</v>
      </c>
    </row>
    <row r="6046" spans="1:4" ht="25.5" x14ac:dyDescent="0.2">
      <c r="A6046" s="608">
        <v>100236</v>
      </c>
      <c r="B6046" s="609" t="s">
        <v>4536</v>
      </c>
      <c r="C6046" s="610" t="s">
        <v>4537</v>
      </c>
      <c r="D6046" s="611">
        <v>1.72</v>
      </c>
    </row>
    <row r="6047" spans="1:4" ht="38.25" x14ac:dyDescent="0.2">
      <c r="A6047" s="608">
        <v>100237</v>
      </c>
      <c r="B6047" s="609" t="s">
        <v>4538</v>
      </c>
      <c r="C6047" s="610" t="s">
        <v>4537</v>
      </c>
      <c r="D6047" s="611">
        <v>2.0699999999999998</v>
      </c>
    </row>
    <row r="6048" spans="1:4" ht="25.5" x14ac:dyDescent="0.2">
      <c r="A6048" s="608">
        <v>100238</v>
      </c>
      <c r="B6048" s="609" t="s">
        <v>4539</v>
      </c>
      <c r="C6048" s="610" t="s">
        <v>4537</v>
      </c>
      <c r="D6048" s="611">
        <v>3.31</v>
      </c>
    </row>
    <row r="6049" spans="1:4" ht="25.5" x14ac:dyDescent="0.2">
      <c r="A6049" s="608">
        <v>100239</v>
      </c>
      <c r="B6049" s="609" t="s">
        <v>4540</v>
      </c>
      <c r="C6049" s="610" t="s">
        <v>4537</v>
      </c>
      <c r="D6049" s="611">
        <v>4.1399999999999997</v>
      </c>
    </row>
    <row r="6050" spans="1:4" ht="25.5" x14ac:dyDescent="0.2">
      <c r="A6050" s="608">
        <v>100240</v>
      </c>
      <c r="B6050" s="609" t="s">
        <v>4541</v>
      </c>
      <c r="C6050" s="610" t="s">
        <v>4537</v>
      </c>
      <c r="D6050" s="611">
        <v>2.48</v>
      </c>
    </row>
    <row r="6051" spans="1:4" ht="38.25" x14ac:dyDescent="0.2">
      <c r="A6051" s="608">
        <v>100241</v>
      </c>
      <c r="B6051" s="609" t="s">
        <v>4542</v>
      </c>
      <c r="C6051" s="610" t="s">
        <v>4537</v>
      </c>
      <c r="D6051" s="611">
        <v>4.1399999999999997</v>
      </c>
    </row>
    <row r="6052" spans="1:4" ht="38.25" x14ac:dyDescent="0.2">
      <c r="A6052" s="608">
        <v>100242</v>
      </c>
      <c r="B6052" s="609" t="s">
        <v>4543</v>
      </c>
      <c r="C6052" s="610" t="s">
        <v>4537</v>
      </c>
      <c r="D6052" s="611">
        <v>12.24</v>
      </c>
    </row>
    <row r="6053" spans="1:4" ht="25.5" x14ac:dyDescent="0.2">
      <c r="A6053" s="608">
        <v>100243</v>
      </c>
      <c r="B6053" s="609" t="s">
        <v>4544</v>
      </c>
      <c r="C6053" s="610" t="s">
        <v>4537</v>
      </c>
      <c r="D6053" s="611">
        <v>1.98</v>
      </c>
    </row>
    <row r="6054" spans="1:4" ht="38.25" x14ac:dyDescent="0.2">
      <c r="A6054" s="608">
        <v>100244</v>
      </c>
      <c r="B6054" s="609" t="s">
        <v>4545</v>
      </c>
      <c r="C6054" s="610" t="s">
        <v>4537</v>
      </c>
      <c r="D6054" s="611">
        <v>2.48</v>
      </c>
    </row>
    <row r="6055" spans="1:4" ht="38.25" x14ac:dyDescent="0.2">
      <c r="A6055" s="608">
        <v>100245</v>
      </c>
      <c r="B6055" s="609" t="s">
        <v>4546</v>
      </c>
      <c r="C6055" s="610" t="s">
        <v>4537</v>
      </c>
      <c r="D6055" s="611">
        <v>4.97</v>
      </c>
    </row>
    <row r="6056" spans="1:4" ht="51" x14ac:dyDescent="0.2">
      <c r="A6056" s="608">
        <v>100246</v>
      </c>
      <c r="B6056" s="609" t="s">
        <v>4547</v>
      </c>
      <c r="C6056" s="610" t="s">
        <v>4537</v>
      </c>
      <c r="D6056" s="611">
        <v>1.65</v>
      </c>
    </row>
    <row r="6057" spans="1:4" ht="51" x14ac:dyDescent="0.2">
      <c r="A6057" s="608">
        <v>100247</v>
      </c>
      <c r="B6057" s="609" t="s">
        <v>4548</v>
      </c>
      <c r="C6057" s="610" t="s">
        <v>4537</v>
      </c>
      <c r="D6057" s="611">
        <v>2.0699999999999998</v>
      </c>
    </row>
    <row r="6058" spans="1:4" ht="51" x14ac:dyDescent="0.2">
      <c r="A6058" s="608">
        <v>100248</v>
      </c>
      <c r="B6058" s="609" t="s">
        <v>4549</v>
      </c>
      <c r="C6058" s="610" t="s">
        <v>4537</v>
      </c>
      <c r="D6058" s="611">
        <v>8.16</v>
      </c>
    </row>
    <row r="6059" spans="1:4" ht="38.25" x14ac:dyDescent="0.2">
      <c r="A6059" s="608">
        <v>100249</v>
      </c>
      <c r="B6059" s="609" t="s">
        <v>4550</v>
      </c>
      <c r="C6059" s="610" t="s">
        <v>4537</v>
      </c>
      <c r="D6059" s="611">
        <v>1.65</v>
      </c>
    </row>
    <row r="6060" spans="1:4" ht="38.25" x14ac:dyDescent="0.2">
      <c r="A6060" s="608">
        <v>100250</v>
      </c>
      <c r="B6060" s="609" t="s">
        <v>4551</v>
      </c>
      <c r="C6060" s="610" t="s">
        <v>4537</v>
      </c>
      <c r="D6060" s="611">
        <v>2.76</v>
      </c>
    </row>
    <row r="6061" spans="1:4" ht="38.25" x14ac:dyDescent="0.2">
      <c r="A6061" s="608">
        <v>100251</v>
      </c>
      <c r="B6061" s="609" t="s">
        <v>4552</v>
      </c>
      <c r="C6061" s="610" t="s">
        <v>4537</v>
      </c>
      <c r="D6061" s="611">
        <v>8.16</v>
      </c>
    </row>
    <row r="6062" spans="1:4" ht="38.25" x14ac:dyDescent="0.2">
      <c r="A6062" s="608">
        <v>100252</v>
      </c>
      <c r="B6062" s="609" t="s">
        <v>4553</v>
      </c>
      <c r="C6062" s="610" t="s">
        <v>4537</v>
      </c>
      <c r="D6062" s="611">
        <v>12.24</v>
      </c>
    </row>
    <row r="6063" spans="1:4" ht="38.25" x14ac:dyDescent="0.2">
      <c r="A6063" s="608">
        <v>100253</v>
      </c>
      <c r="B6063" s="609" t="s">
        <v>4554</v>
      </c>
      <c r="C6063" s="610" t="s">
        <v>4537</v>
      </c>
      <c r="D6063" s="611">
        <v>16.32</v>
      </c>
    </row>
    <row r="6064" spans="1:4" ht="38.25" x14ac:dyDescent="0.2">
      <c r="A6064" s="608">
        <v>100254</v>
      </c>
      <c r="B6064" s="609" t="s">
        <v>4555</v>
      </c>
      <c r="C6064" s="610" t="s">
        <v>4537</v>
      </c>
      <c r="D6064" s="611">
        <v>24.48</v>
      </c>
    </row>
    <row r="6065" spans="1:4" ht="25.5" x14ac:dyDescent="0.2">
      <c r="A6065" s="608">
        <v>100255</v>
      </c>
      <c r="B6065" s="609" t="s">
        <v>4556</v>
      </c>
      <c r="C6065" s="610" t="s">
        <v>4537</v>
      </c>
      <c r="D6065" s="611">
        <v>8.2799999999999994</v>
      </c>
    </row>
    <row r="6066" spans="1:4" ht="25.5" x14ac:dyDescent="0.2">
      <c r="A6066" s="608">
        <v>100256</v>
      </c>
      <c r="B6066" s="609" t="s">
        <v>4557</v>
      </c>
      <c r="C6066" s="610" t="s">
        <v>4537</v>
      </c>
      <c r="D6066" s="611">
        <v>5.52</v>
      </c>
    </row>
    <row r="6067" spans="1:4" ht="25.5" x14ac:dyDescent="0.2">
      <c r="A6067" s="608">
        <v>100257</v>
      </c>
      <c r="B6067" s="609" t="s">
        <v>4558</v>
      </c>
      <c r="C6067" s="610" t="s">
        <v>4537</v>
      </c>
      <c r="D6067" s="611">
        <v>3.31</v>
      </c>
    </row>
    <row r="6068" spans="1:4" ht="25.5" x14ac:dyDescent="0.2">
      <c r="A6068" s="608">
        <v>100258</v>
      </c>
      <c r="B6068" s="609" t="s">
        <v>4559</v>
      </c>
      <c r="C6068" s="610" t="s">
        <v>4537</v>
      </c>
      <c r="D6068" s="611">
        <v>8.2799999999999994</v>
      </c>
    </row>
    <row r="6069" spans="1:4" ht="25.5" x14ac:dyDescent="0.2">
      <c r="A6069" s="608">
        <v>100259</v>
      </c>
      <c r="B6069" s="609" t="s">
        <v>4560</v>
      </c>
      <c r="C6069" s="610" t="s">
        <v>4537</v>
      </c>
      <c r="D6069" s="611">
        <v>16.32</v>
      </c>
    </row>
    <row r="6070" spans="1:4" ht="25.5" x14ac:dyDescent="0.2">
      <c r="A6070" s="608">
        <v>100260</v>
      </c>
      <c r="B6070" s="609" t="s">
        <v>4561</v>
      </c>
      <c r="C6070" s="610" t="s">
        <v>4492</v>
      </c>
      <c r="D6070" s="611">
        <v>5.38</v>
      </c>
    </row>
    <row r="6071" spans="1:4" ht="25.5" x14ac:dyDescent="0.2">
      <c r="A6071" s="608">
        <v>100261</v>
      </c>
      <c r="B6071" s="609" t="s">
        <v>4562</v>
      </c>
      <c r="C6071" s="610" t="s">
        <v>4492</v>
      </c>
      <c r="D6071" s="611">
        <v>3.38</v>
      </c>
    </row>
    <row r="6072" spans="1:4" ht="25.5" x14ac:dyDescent="0.2">
      <c r="A6072" s="608">
        <v>100262</v>
      </c>
      <c r="B6072" s="609" t="s">
        <v>4563</v>
      </c>
      <c r="C6072" s="610" t="s">
        <v>4492</v>
      </c>
      <c r="D6072" s="611">
        <v>2.09</v>
      </c>
    </row>
    <row r="6073" spans="1:4" ht="38.25" x14ac:dyDescent="0.2">
      <c r="A6073" s="608">
        <v>100263</v>
      </c>
      <c r="B6073" s="609" t="s">
        <v>4564</v>
      </c>
      <c r="C6073" s="610" t="s">
        <v>4492</v>
      </c>
      <c r="D6073" s="611">
        <v>1.34</v>
      </c>
    </row>
    <row r="6074" spans="1:4" ht="25.5" x14ac:dyDescent="0.2">
      <c r="A6074" s="608">
        <v>100264</v>
      </c>
      <c r="B6074" s="609" t="s">
        <v>4565</v>
      </c>
      <c r="C6074" s="610" t="s">
        <v>4519</v>
      </c>
      <c r="D6074" s="611">
        <v>24.44</v>
      </c>
    </row>
    <row r="6075" spans="1:4" ht="25.5" x14ac:dyDescent="0.2">
      <c r="A6075" s="608">
        <v>100265</v>
      </c>
      <c r="B6075" s="609" t="s">
        <v>4566</v>
      </c>
      <c r="C6075" s="610" t="s">
        <v>54</v>
      </c>
      <c r="D6075" s="611">
        <v>0.51</v>
      </c>
    </row>
    <row r="6076" spans="1:4" ht="25.5" x14ac:dyDescent="0.2">
      <c r="A6076" s="608">
        <v>100266</v>
      </c>
      <c r="B6076" s="609" t="s">
        <v>4567</v>
      </c>
      <c r="C6076" s="610" t="s">
        <v>4506</v>
      </c>
      <c r="D6076" s="611">
        <v>51.95</v>
      </c>
    </row>
    <row r="6077" spans="1:4" ht="25.5" x14ac:dyDescent="0.2">
      <c r="A6077" s="608">
        <v>100267</v>
      </c>
      <c r="B6077" s="609" t="s">
        <v>4568</v>
      </c>
      <c r="C6077" s="610" t="s">
        <v>38</v>
      </c>
      <c r="D6077" s="611">
        <v>1.02</v>
      </c>
    </row>
    <row r="6078" spans="1:4" ht="38.25" x14ac:dyDescent="0.2">
      <c r="A6078" s="608">
        <v>100268</v>
      </c>
      <c r="B6078" s="609" t="s">
        <v>4569</v>
      </c>
      <c r="C6078" s="610" t="s">
        <v>4506</v>
      </c>
      <c r="D6078" s="611">
        <v>51.95</v>
      </c>
    </row>
    <row r="6079" spans="1:4" ht="38.25" x14ac:dyDescent="0.2">
      <c r="A6079" s="608">
        <v>100269</v>
      </c>
      <c r="B6079" s="609" t="s">
        <v>4570</v>
      </c>
      <c r="C6079" s="610" t="s">
        <v>38</v>
      </c>
      <c r="D6079" s="611">
        <v>1.02</v>
      </c>
    </row>
    <row r="6080" spans="1:4" ht="38.25" x14ac:dyDescent="0.2">
      <c r="A6080" s="608">
        <v>100270</v>
      </c>
      <c r="B6080" s="609" t="s">
        <v>4571</v>
      </c>
      <c r="C6080" s="610" t="s">
        <v>4506</v>
      </c>
      <c r="D6080" s="611">
        <v>38.94</v>
      </c>
    </row>
    <row r="6081" spans="1:4" x14ac:dyDescent="0.2">
      <c r="A6081" s="608">
        <v>100271</v>
      </c>
      <c r="B6081" s="609" t="s">
        <v>4572</v>
      </c>
      <c r="C6081" s="610" t="s">
        <v>4519</v>
      </c>
      <c r="D6081" s="611">
        <v>38.96</v>
      </c>
    </row>
    <row r="6082" spans="1:4" ht="25.5" x14ac:dyDescent="0.2">
      <c r="A6082" s="608">
        <v>100272</v>
      </c>
      <c r="B6082" s="609" t="s">
        <v>4573</v>
      </c>
      <c r="C6082" s="610" t="s">
        <v>54</v>
      </c>
      <c r="D6082" s="611">
        <v>0.77</v>
      </c>
    </row>
    <row r="6083" spans="1:4" ht="25.5" x14ac:dyDescent="0.2">
      <c r="A6083" s="608">
        <v>100273</v>
      </c>
      <c r="B6083" s="609" t="s">
        <v>4574</v>
      </c>
      <c r="C6083" s="610" t="s">
        <v>4492</v>
      </c>
      <c r="D6083" s="611">
        <v>2.0299999999999998</v>
      </c>
    </row>
    <row r="6084" spans="1:4" ht="25.5" x14ac:dyDescent="0.2">
      <c r="A6084" s="608">
        <v>100274</v>
      </c>
      <c r="B6084" s="609" t="s">
        <v>4575</v>
      </c>
      <c r="C6084" s="610" t="s">
        <v>4519</v>
      </c>
      <c r="D6084" s="611">
        <v>17.32</v>
      </c>
    </row>
    <row r="6085" spans="1:4" ht="25.5" x14ac:dyDescent="0.2">
      <c r="A6085" s="608">
        <v>100275</v>
      </c>
      <c r="B6085" s="609" t="s">
        <v>4576</v>
      </c>
      <c r="C6085" s="610" t="s">
        <v>4519</v>
      </c>
      <c r="D6085" s="611">
        <v>11.2</v>
      </c>
    </row>
    <row r="6086" spans="1:4" ht="38.25" x14ac:dyDescent="0.2">
      <c r="A6086" s="608">
        <v>100276</v>
      </c>
      <c r="B6086" s="609" t="s">
        <v>4577</v>
      </c>
      <c r="C6086" s="610" t="s">
        <v>4519</v>
      </c>
      <c r="D6086" s="611">
        <v>20.440000000000001</v>
      </c>
    </row>
    <row r="6087" spans="1:4" ht="38.25" x14ac:dyDescent="0.2">
      <c r="A6087" s="608">
        <v>100277</v>
      </c>
      <c r="B6087" s="609" t="s">
        <v>4578</v>
      </c>
      <c r="C6087" s="610" t="s">
        <v>4519</v>
      </c>
      <c r="D6087" s="611">
        <v>1.22</v>
      </c>
    </row>
    <row r="6088" spans="1:4" ht="25.5" x14ac:dyDescent="0.2">
      <c r="A6088" s="608">
        <v>100278</v>
      </c>
      <c r="B6088" s="609" t="s">
        <v>4579</v>
      </c>
      <c r="C6088" s="610" t="s">
        <v>4506</v>
      </c>
      <c r="D6088" s="611">
        <v>24.85</v>
      </c>
    </row>
    <row r="6089" spans="1:4" ht="25.5" x14ac:dyDescent="0.2">
      <c r="A6089" s="608">
        <v>100279</v>
      </c>
      <c r="B6089" s="609" t="s">
        <v>4580</v>
      </c>
      <c r="C6089" s="610" t="s">
        <v>38</v>
      </c>
      <c r="D6089" s="611">
        <v>0.48</v>
      </c>
    </row>
    <row r="6090" spans="1:4" ht="38.25" x14ac:dyDescent="0.2">
      <c r="A6090" s="608">
        <v>100280</v>
      </c>
      <c r="B6090" s="609" t="s">
        <v>4581</v>
      </c>
      <c r="C6090" s="610" t="s">
        <v>4506</v>
      </c>
      <c r="D6090" s="611">
        <v>11.41</v>
      </c>
    </row>
    <row r="6091" spans="1:4" ht="38.25" x14ac:dyDescent="0.2">
      <c r="A6091" s="608">
        <v>100281</v>
      </c>
      <c r="B6091" s="609" t="s">
        <v>4582</v>
      </c>
      <c r="C6091" s="610" t="s">
        <v>4506</v>
      </c>
      <c r="D6091" s="611">
        <v>2.35</v>
      </c>
    </row>
    <row r="6092" spans="1:4" ht="25.5" x14ac:dyDescent="0.2">
      <c r="A6092" s="608">
        <v>100282</v>
      </c>
      <c r="B6092" s="609" t="s">
        <v>4583</v>
      </c>
      <c r="C6092" s="610" t="s">
        <v>4519</v>
      </c>
      <c r="D6092" s="611">
        <v>97.33</v>
      </c>
    </row>
    <row r="6093" spans="1:4" ht="25.5" x14ac:dyDescent="0.2">
      <c r="A6093" s="608">
        <v>100283</v>
      </c>
      <c r="B6093" s="609" t="s">
        <v>4584</v>
      </c>
      <c r="C6093" s="610" t="s">
        <v>4519</v>
      </c>
      <c r="D6093" s="611">
        <v>15.72</v>
      </c>
    </row>
    <row r="6094" spans="1:4" ht="25.5" x14ac:dyDescent="0.2">
      <c r="A6094" s="608">
        <v>100284</v>
      </c>
      <c r="B6094" s="609" t="s">
        <v>4585</v>
      </c>
      <c r="C6094" s="610" t="s">
        <v>4519</v>
      </c>
      <c r="D6094" s="611">
        <v>6.86</v>
      </c>
    </row>
    <row r="6095" spans="1:4" ht="25.5" x14ac:dyDescent="0.2">
      <c r="A6095" s="608">
        <v>100285</v>
      </c>
      <c r="B6095" s="609" t="s">
        <v>4586</v>
      </c>
      <c r="C6095" s="610" t="s">
        <v>4537</v>
      </c>
      <c r="D6095" s="611">
        <v>26.15</v>
      </c>
    </row>
    <row r="6096" spans="1:4" ht="25.5" x14ac:dyDescent="0.2">
      <c r="A6096" s="608">
        <v>100286</v>
      </c>
      <c r="B6096" s="609" t="s">
        <v>4587</v>
      </c>
      <c r="C6096" s="610" t="s">
        <v>4537</v>
      </c>
      <c r="D6096" s="611">
        <v>8.52</v>
      </c>
    </row>
    <row r="6097" spans="1:4" ht="25.5" x14ac:dyDescent="0.2">
      <c r="A6097" s="608">
        <v>100287</v>
      </c>
      <c r="B6097" s="609" t="s">
        <v>4588</v>
      </c>
      <c r="C6097" s="610" t="s">
        <v>4537</v>
      </c>
      <c r="D6097" s="611">
        <v>8.16</v>
      </c>
    </row>
    <row r="6098" spans="1:4" ht="25.5" x14ac:dyDescent="0.2">
      <c r="A6098" s="608">
        <v>99802</v>
      </c>
      <c r="B6098" s="609" t="s">
        <v>4589</v>
      </c>
      <c r="C6098" s="610" t="s">
        <v>54</v>
      </c>
      <c r="D6098" s="611">
        <v>0.33</v>
      </c>
    </row>
    <row r="6099" spans="1:4" ht="25.5" x14ac:dyDescent="0.2">
      <c r="A6099" s="608">
        <v>99803</v>
      </c>
      <c r="B6099" s="609" t="s">
        <v>4590</v>
      </c>
      <c r="C6099" s="610" t="s">
        <v>54</v>
      </c>
      <c r="D6099" s="611">
        <v>1.29</v>
      </c>
    </row>
    <row r="6100" spans="1:4" ht="25.5" x14ac:dyDescent="0.2">
      <c r="A6100" s="608">
        <v>99805</v>
      </c>
      <c r="B6100" s="609" t="s">
        <v>4591</v>
      </c>
      <c r="C6100" s="610" t="s">
        <v>54</v>
      </c>
      <c r="D6100" s="611">
        <v>6.79</v>
      </c>
    </row>
    <row r="6101" spans="1:4" ht="25.5" x14ac:dyDescent="0.2">
      <c r="A6101" s="608">
        <v>99806</v>
      </c>
      <c r="B6101" s="609" t="s">
        <v>4592</v>
      </c>
      <c r="C6101" s="610" t="s">
        <v>54</v>
      </c>
      <c r="D6101" s="611">
        <v>0.53</v>
      </c>
    </row>
    <row r="6102" spans="1:4" ht="25.5" x14ac:dyDescent="0.2">
      <c r="A6102" s="608">
        <v>99808</v>
      </c>
      <c r="B6102" s="609" t="s">
        <v>4593</v>
      </c>
      <c r="C6102" s="610" t="s">
        <v>54</v>
      </c>
      <c r="D6102" s="611">
        <v>2.2599999999999998</v>
      </c>
    </row>
    <row r="6103" spans="1:4" x14ac:dyDescent="0.2">
      <c r="A6103" s="608">
        <v>99809</v>
      </c>
      <c r="B6103" s="609" t="s">
        <v>4594</v>
      </c>
      <c r="C6103" s="610" t="s">
        <v>54</v>
      </c>
      <c r="D6103" s="611">
        <v>3.68</v>
      </c>
    </row>
    <row r="6104" spans="1:4" x14ac:dyDescent="0.2">
      <c r="A6104" s="608">
        <v>99811</v>
      </c>
      <c r="B6104" s="609" t="s">
        <v>4595</v>
      </c>
      <c r="C6104" s="610" t="s">
        <v>54</v>
      </c>
      <c r="D6104" s="611">
        <v>2.2000000000000002</v>
      </c>
    </row>
    <row r="6105" spans="1:4" ht="25.5" x14ac:dyDescent="0.2">
      <c r="A6105" s="608">
        <v>99812</v>
      </c>
      <c r="B6105" s="609" t="s">
        <v>4596</v>
      </c>
      <c r="C6105" s="610" t="s">
        <v>54</v>
      </c>
      <c r="D6105" s="611">
        <v>0.7</v>
      </c>
    </row>
    <row r="6106" spans="1:4" x14ac:dyDescent="0.2">
      <c r="A6106" s="608">
        <v>99814</v>
      </c>
      <c r="B6106" s="609" t="s">
        <v>4597</v>
      </c>
      <c r="C6106" s="610" t="s">
        <v>54</v>
      </c>
      <c r="D6106" s="611">
        <v>1.2</v>
      </c>
    </row>
    <row r="6107" spans="1:4" x14ac:dyDescent="0.2">
      <c r="A6107" s="608">
        <v>99822</v>
      </c>
      <c r="B6107" s="609" t="s">
        <v>4598</v>
      </c>
      <c r="C6107" s="610" t="s">
        <v>54</v>
      </c>
      <c r="D6107" s="611">
        <v>0.62</v>
      </c>
    </row>
    <row r="6108" spans="1:4" x14ac:dyDescent="0.2">
      <c r="A6108" s="608">
        <v>99826</v>
      </c>
      <c r="B6108" s="609" t="s">
        <v>4599</v>
      </c>
      <c r="C6108" s="610" t="s">
        <v>54</v>
      </c>
      <c r="D6108" s="611">
        <v>0.96</v>
      </c>
    </row>
    <row r="6109" spans="1:4" ht="25.5" x14ac:dyDescent="0.2">
      <c r="A6109" s="608">
        <v>73361</v>
      </c>
      <c r="B6109" s="609" t="s">
        <v>118</v>
      </c>
      <c r="C6109" s="610" t="s">
        <v>35</v>
      </c>
      <c r="D6109" s="611">
        <v>355.48</v>
      </c>
    </row>
    <row r="6110" spans="1:4" ht="38.25" x14ac:dyDescent="0.2">
      <c r="A6110" s="608">
        <v>97010</v>
      </c>
      <c r="B6110" s="609" t="s">
        <v>3696</v>
      </c>
      <c r="C6110" s="610" t="s">
        <v>18</v>
      </c>
      <c r="D6110" s="611">
        <v>21.84</v>
      </c>
    </row>
    <row r="6111" spans="1:4" ht="38.25" x14ac:dyDescent="0.2">
      <c r="A6111" s="608">
        <v>97011</v>
      </c>
      <c r="B6111" s="609" t="s">
        <v>3697</v>
      </c>
      <c r="C6111" s="610" t="s">
        <v>18</v>
      </c>
      <c r="D6111" s="611">
        <v>18.489999999999998</v>
      </c>
    </row>
    <row r="6112" spans="1:4" ht="38.25" x14ac:dyDescent="0.2">
      <c r="A6112" s="608">
        <v>97012</v>
      </c>
      <c r="B6112" s="609" t="s">
        <v>3698</v>
      </c>
      <c r="C6112" s="610" t="s">
        <v>18</v>
      </c>
      <c r="D6112" s="611">
        <v>16.8</v>
      </c>
    </row>
    <row r="6113" spans="1:4" ht="38.25" x14ac:dyDescent="0.2">
      <c r="A6113" s="608">
        <v>97013</v>
      </c>
      <c r="B6113" s="609" t="s">
        <v>3699</v>
      </c>
      <c r="C6113" s="610" t="s">
        <v>18</v>
      </c>
      <c r="D6113" s="611">
        <v>42.38</v>
      </c>
    </row>
    <row r="6114" spans="1:4" ht="38.25" x14ac:dyDescent="0.2">
      <c r="A6114" s="608">
        <v>97014</v>
      </c>
      <c r="B6114" s="609" t="s">
        <v>3700</v>
      </c>
      <c r="C6114" s="610" t="s">
        <v>18</v>
      </c>
      <c r="D6114" s="611">
        <v>32.33</v>
      </c>
    </row>
    <row r="6115" spans="1:4" ht="38.25" x14ac:dyDescent="0.2">
      <c r="A6115" s="608">
        <v>97015</v>
      </c>
      <c r="B6115" s="609" t="s">
        <v>3701</v>
      </c>
      <c r="C6115" s="610" t="s">
        <v>18</v>
      </c>
      <c r="D6115" s="611">
        <v>27.3</v>
      </c>
    </row>
    <row r="6116" spans="1:4" ht="38.25" x14ac:dyDescent="0.2">
      <c r="A6116" s="608">
        <v>97016</v>
      </c>
      <c r="B6116" s="609" t="s">
        <v>3702</v>
      </c>
      <c r="C6116" s="610" t="s">
        <v>18</v>
      </c>
      <c r="D6116" s="611">
        <v>17.739999999999998</v>
      </c>
    </row>
    <row r="6117" spans="1:4" ht="38.25" x14ac:dyDescent="0.2">
      <c r="A6117" s="608">
        <v>97017</v>
      </c>
      <c r="B6117" s="609" t="s">
        <v>3703</v>
      </c>
      <c r="C6117" s="610" t="s">
        <v>18</v>
      </c>
      <c r="D6117" s="611">
        <v>14.43</v>
      </c>
    </row>
    <row r="6118" spans="1:4" ht="38.25" x14ac:dyDescent="0.2">
      <c r="A6118" s="608">
        <v>97018</v>
      </c>
      <c r="B6118" s="609" t="s">
        <v>3704</v>
      </c>
      <c r="C6118" s="610" t="s">
        <v>18</v>
      </c>
      <c r="D6118" s="611">
        <v>12.75</v>
      </c>
    </row>
    <row r="6119" spans="1:4" ht="63.75" x14ac:dyDescent="0.2">
      <c r="A6119" s="608">
        <v>97031</v>
      </c>
      <c r="B6119" s="609" t="s">
        <v>3705</v>
      </c>
      <c r="C6119" s="610" t="s">
        <v>18</v>
      </c>
      <c r="D6119" s="611">
        <v>32.229999999999997</v>
      </c>
    </row>
    <row r="6120" spans="1:4" ht="63.75" x14ac:dyDescent="0.2">
      <c r="A6120" s="608">
        <v>97032</v>
      </c>
      <c r="B6120" s="609" t="s">
        <v>4600</v>
      </c>
      <c r="C6120" s="610" t="s">
        <v>18</v>
      </c>
      <c r="D6120" s="611">
        <v>22.27</v>
      </c>
    </row>
    <row r="6121" spans="1:4" ht="63.75" x14ac:dyDescent="0.2">
      <c r="A6121" s="608">
        <v>97033</v>
      </c>
      <c r="B6121" s="609" t="s">
        <v>4601</v>
      </c>
      <c r="C6121" s="610" t="s">
        <v>18</v>
      </c>
      <c r="D6121" s="611">
        <v>35.51</v>
      </c>
    </row>
    <row r="6122" spans="1:4" ht="63.75" x14ac:dyDescent="0.2">
      <c r="A6122" s="608">
        <v>97034</v>
      </c>
      <c r="B6122" s="609" t="s">
        <v>4602</v>
      </c>
      <c r="C6122" s="610" t="s">
        <v>18</v>
      </c>
      <c r="D6122" s="611">
        <v>23.14</v>
      </c>
    </row>
    <row r="6123" spans="1:4" ht="25.5" x14ac:dyDescent="0.2">
      <c r="A6123" s="608">
        <v>97039</v>
      </c>
      <c r="B6123" s="609" t="s">
        <v>3706</v>
      </c>
      <c r="C6123" s="610" t="s">
        <v>54</v>
      </c>
      <c r="D6123" s="611">
        <v>31.64</v>
      </c>
    </row>
    <row r="6124" spans="1:4" ht="25.5" x14ac:dyDescent="0.2">
      <c r="A6124" s="608">
        <v>97040</v>
      </c>
      <c r="B6124" s="609" t="s">
        <v>3707</v>
      </c>
      <c r="C6124" s="610" t="s">
        <v>54</v>
      </c>
      <c r="D6124" s="611">
        <v>11.78</v>
      </c>
    </row>
    <row r="6125" spans="1:4" ht="25.5" x14ac:dyDescent="0.2">
      <c r="A6125" s="608">
        <v>97041</v>
      </c>
      <c r="B6125" s="609" t="s">
        <v>3708</v>
      </c>
      <c r="C6125" s="610" t="s">
        <v>54</v>
      </c>
      <c r="D6125" s="611">
        <v>120.3</v>
      </c>
    </row>
    <row r="6126" spans="1:4" ht="25.5" x14ac:dyDescent="0.2">
      <c r="A6126" s="608">
        <v>97046</v>
      </c>
      <c r="B6126" s="609" t="s">
        <v>4603</v>
      </c>
      <c r="C6126" s="610" t="s">
        <v>54</v>
      </c>
      <c r="D6126" s="611">
        <v>0.25</v>
      </c>
    </row>
    <row r="6127" spans="1:4" ht="25.5" x14ac:dyDescent="0.2">
      <c r="A6127" s="608">
        <v>97047</v>
      </c>
      <c r="B6127" s="609" t="s">
        <v>4604</v>
      </c>
      <c r="C6127" s="610" t="s">
        <v>54</v>
      </c>
      <c r="D6127" s="611">
        <v>0.1</v>
      </c>
    </row>
    <row r="6128" spans="1:4" ht="25.5" x14ac:dyDescent="0.2">
      <c r="A6128" s="608">
        <v>97048</v>
      </c>
      <c r="B6128" s="609" t="s">
        <v>4605</v>
      </c>
      <c r="C6128" s="610" t="s">
        <v>54</v>
      </c>
      <c r="D6128" s="611">
        <v>7.0000000000000007E-2</v>
      </c>
    </row>
    <row r="6129" spans="1:4" x14ac:dyDescent="0.2">
      <c r="A6129" s="608">
        <v>97051</v>
      </c>
      <c r="B6129" s="609" t="s">
        <v>3892</v>
      </c>
      <c r="C6129" s="610" t="s">
        <v>18</v>
      </c>
      <c r="D6129" s="611">
        <v>2.72</v>
      </c>
    </row>
    <row r="6130" spans="1:4" ht="25.5" x14ac:dyDescent="0.2">
      <c r="A6130" s="608">
        <v>97053</v>
      </c>
      <c r="B6130" s="609" t="s">
        <v>3893</v>
      </c>
      <c r="C6130" s="610" t="s">
        <v>18</v>
      </c>
      <c r="D6130" s="611">
        <v>7.17</v>
      </c>
    </row>
    <row r="6131" spans="1:4" x14ac:dyDescent="0.2">
      <c r="A6131" s="608">
        <v>97054</v>
      </c>
      <c r="B6131" s="609" t="s">
        <v>10772</v>
      </c>
      <c r="C6131" s="610" t="s">
        <v>38</v>
      </c>
      <c r="D6131" s="611">
        <v>29.52</v>
      </c>
    </row>
    <row r="6132" spans="1:4" x14ac:dyDescent="0.2">
      <c r="A6132" s="608">
        <v>97062</v>
      </c>
      <c r="B6132" s="609" t="s">
        <v>3709</v>
      </c>
      <c r="C6132" s="610" t="s">
        <v>54</v>
      </c>
      <c r="D6132" s="611">
        <v>4.6399999999999997</v>
      </c>
    </row>
    <row r="6133" spans="1:4" ht="38.25" x14ac:dyDescent="0.2">
      <c r="A6133" s="608">
        <v>97063</v>
      </c>
      <c r="B6133" s="609" t="s">
        <v>3710</v>
      </c>
      <c r="C6133" s="610" t="s">
        <v>54</v>
      </c>
      <c r="D6133" s="611">
        <v>5.6</v>
      </c>
    </row>
    <row r="6134" spans="1:4" ht="25.5" x14ac:dyDescent="0.2">
      <c r="A6134" s="608">
        <v>97064</v>
      </c>
      <c r="B6134" s="609" t="s">
        <v>3711</v>
      </c>
      <c r="C6134" s="610" t="s">
        <v>18</v>
      </c>
      <c r="D6134" s="611">
        <v>10.48</v>
      </c>
    </row>
    <row r="6135" spans="1:4" ht="25.5" x14ac:dyDescent="0.2">
      <c r="A6135" s="608">
        <v>97065</v>
      </c>
      <c r="B6135" s="609" t="s">
        <v>3712</v>
      </c>
      <c r="C6135" s="610" t="s">
        <v>35</v>
      </c>
      <c r="D6135" s="611">
        <v>3.75</v>
      </c>
    </row>
    <row r="6136" spans="1:4" ht="25.5" x14ac:dyDescent="0.2">
      <c r="A6136" s="608">
        <v>97066</v>
      </c>
      <c r="B6136" s="609" t="s">
        <v>4606</v>
      </c>
      <c r="C6136" s="610" t="s">
        <v>54</v>
      </c>
      <c r="D6136" s="611">
        <v>51.2</v>
      </c>
    </row>
    <row r="6137" spans="1:4" ht="38.25" x14ac:dyDescent="0.2">
      <c r="A6137" s="608">
        <v>97067</v>
      </c>
      <c r="B6137" s="609" t="s">
        <v>3713</v>
      </c>
      <c r="C6137" s="610" t="s">
        <v>18</v>
      </c>
      <c r="D6137" s="611">
        <v>354.41</v>
      </c>
    </row>
    <row r="6138" spans="1:4" x14ac:dyDescent="0.2">
      <c r="A6138" s="608">
        <v>85421</v>
      </c>
      <c r="B6138" s="609" t="s">
        <v>140</v>
      </c>
      <c r="C6138" s="610" t="s">
        <v>54</v>
      </c>
      <c r="D6138" s="611">
        <v>10.74</v>
      </c>
    </row>
    <row r="6139" spans="1:4" ht="25.5" x14ac:dyDescent="0.2">
      <c r="A6139" s="608">
        <v>97621</v>
      </c>
      <c r="B6139" s="609" t="s">
        <v>3820</v>
      </c>
      <c r="C6139" s="610" t="s">
        <v>35</v>
      </c>
      <c r="D6139" s="611">
        <v>71.36</v>
      </c>
    </row>
    <row r="6140" spans="1:4" ht="25.5" x14ac:dyDescent="0.2">
      <c r="A6140" s="608">
        <v>97622</v>
      </c>
      <c r="B6140" s="609" t="s">
        <v>3821</v>
      </c>
      <c r="C6140" s="610" t="s">
        <v>35</v>
      </c>
      <c r="D6140" s="611">
        <v>34.78</v>
      </c>
    </row>
    <row r="6141" spans="1:4" ht="25.5" x14ac:dyDescent="0.2">
      <c r="A6141" s="608">
        <v>97623</v>
      </c>
      <c r="B6141" s="609" t="s">
        <v>3822</v>
      </c>
      <c r="C6141" s="610" t="s">
        <v>35</v>
      </c>
      <c r="D6141" s="611">
        <v>106.55</v>
      </c>
    </row>
    <row r="6142" spans="1:4" ht="25.5" x14ac:dyDescent="0.2">
      <c r="A6142" s="608">
        <v>97624</v>
      </c>
      <c r="B6142" s="609" t="s">
        <v>3823</v>
      </c>
      <c r="C6142" s="610" t="s">
        <v>35</v>
      </c>
      <c r="D6142" s="611">
        <v>65.39</v>
      </c>
    </row>
    <row r="6143" spans="1:4" ht="25.5" x14ac:dyDescent="0.2">
      <c r="A6143" s="608">
        <v>97625</v>
      </c>
      <c r="B6143" s="609" t="s">
        <v>3824</v>
      </c>
      <c r="C6143" s="610" t="s">
        <v>35</v>
      </c>
      <c r="D6143" s="611">
        <v>33.18</v>
      </c>
    </row>
    <row r="6144" spans="1:4" ht="25.5" x14ac:dyDescent="0.2">
      <c r="A6144" s="608">
        <v>97626</v>
      </c>
      <c r="B6144" s="609" t="s">
        <v>3825</v>
      </c>
      <c r="C6144" s="610" t="s">
        <v>35</v>
      </c>
      <c r="D6144" s="611">
        <v>373.9</v>
      </c>
    </row>
    <row r="6145" spans="1:4" ht="25.5" x14ac:dyDescent="0.2">
      <c r="A6145" s="608">
        <v>97627</v>
      </c>
      <c r="B6145" s="609" t="s">
        <v>3826</v>
      </c>
      <c r="C6145" s="610" t="s">
        <v>35</v>
      </c>
      <c r="D6145" s="611">
        <v>171.29</v>
      </c>
    </row>
    <row r="6146" spans="1:4" ht="25.5" x14ac:dyDescent="0.2">
      <c r="A6146" s="608">
        <v>97628</v>
      </c>
      <c r="B6146" s="609" t="s">
        <v>3827</v>
      </c>
      <c r="C6146" s="610" t="s">
        <v>35</v>
      </c>
      <c r="D6146" s="611">
        <v>171.9</v>
      </c>
    </row>
    <row r="6147" spans="1:4" ht="25.5" x14ac:dyDescent="0.2">
      <c r="A6147" s="608">
        <v>97629</v>
      </c>
      <c r="B6147" s="609" t="s">
        <v>3828</v>
      </c>
      <c r="C6147" s="610" t="s">
        <v>35</v>
      </c>
      <c r="D6147" s="611">
        <v>74.790000000000006</v>
      </c>
    </row>
    <row r="6148" spans="1:4" ht="25.5" x14ac:dyDescent="0.2">
      <c r="A6148" s="608">
        <v>97631</v>
      </c>
      <c r="B6148" s="609" t="s">
        <v>3829</v>
      </c>
      <c r="C6148" s="610" t="s">
        <v>54</v>
      </c>
      <c r="D6148" s="611">
        <v>2.02</v>
      </c>
    </row>
    <row r="6149" spans="1:4" ht="25.5" x14ac:dyDescent="0.2">
      <c r="A6149" s="608">
        <v>97632</v>
      </c>
      <c r="B6149" s="609" t="s">
        <v>3830</v>
      </c>
      <c r="C6149" s="610" t="s">
        <v>18</v>
      </c>
      <c r="D6149" s="611">
        <v>1.58</v>
      </c>
    </row>
    <row r="6150" spans="1:4" ht="25.5" x14ac:dyDescent="0.2">
      <c r="A6150" s="608">
        <v>97633</v>
      </c>
      <c r="B6150" s="609" t="s">
        <v>3831</v>
      </c>
      <c r="C6150" s="610" t="s">
        <v>54</v>
      </c>
      <c r="D6150" s="611">
        <v>13.85</v>
      </c>
    </row>
    <row r="6151" spans="1:4" ht="25.5" x14ac:dyDescent="0.2">
      <c r="A6151" s="608">
        <v>97634</v>
      </c>
      <c r="B6151" s="609" t="s">
        <v>3832</v>
      </c>
      <c r="C6151" s="610" t="s">
        <v>54</v>
      </c>
      <c r="D6151" s="611">
        <v>7.29</v>
      </c>
    </row>
    <row r="6152" spans="1:4" ht="25.5" x14ac:dyDescent="0.2">
      <c r="A6152" s="608">
        <v>97635</v>
      </c>
      <c r="B6152" s="609" t="s">
        <v>3833</v>
      </c>
      <c r="C6152" s="610" t="s">
        <v>54</v>
      </c>
      <c r="D6152" s="611">
        <v>9.6999999999999993</v>
      </c>
    </row>
    <row r="6153" spans="1:4" ht="25.5" x14ac:dyDescent="0.2">
      <c r="A6153" s="608">
        <v>97636</v>
      </c>
      <c r="B6153" s="609" t="s">
        <v>3834</v>
      </c>
      <c r="C6153" s="610" t="s">
        <v>54</v>
      </c>
      <c r="D6153" s="611">
        <v>10.61</v>
      </c>
    </row>
    <row r="6154" spans="1:4" ht="25.5" x14ac:dyDescent="0.2">
      <c r="A6154" s="608">
        <v>97637</v>
      </c>
      <c r="B6154" s="609" t="s">
        <v>3835</v>
      </c>
      <c r="C6154" s="610" t="s">
        <v>54</v>
      </c>
      <c r="D6154" s="611">
        <v>1.53</v>
      </c>
    </row>
    <row r="6155" spans="1:4" ht="25.5" x14ac:dyDescent="0.2">
      <c r="A6155" s="608">
        <v>97638</v>
      </c>
      <c r="B6155" s="609" t="s">
        <v>3836</v>
      </c>
      <c r="C6155" s="610" t="s">
        <v>54</v>
      </c>
      <c r="D6155" s="611">
        <v>4.49</v>
      </c>
    </row>
    <row r="6156" spans="1:4" ht="25.5" x14ac:dyDescent="0.2">
      <c r="A6156" s="608">
        <v>97639</v>
      </c>
      <c r="B6156" s="609" t="s">
        <v>3837</v>
      </c>
      <c r="C6156" s="610" t="s">
        <v>54</v>
      </c>
      <c r="D6156" s="611">
        <v>12.22</v>
      </c>
    </row>
    <row r="6157" spans="1:4" ht="25.5" x14ac:dyDescent="0.2">
      <c r="A6157" s="608">
        <v>97640</v>
      </c>
      <c r="B6157" s="609" t="s">
        <v>3838</v>
      </c>
      <c r="C6157" s="610" t="s">
        <v>54</v>
      </c>
      <c r="D6157" s="611">
        <v>0.97</v>
      </c>
    </row>
    <row r="6158" spans="1:4" ht="25.5" x14ac:dyDescent="0.2">
      <c r="A6158" s="608">
        <v>97641</v>
      </c>
      <c r="B6158" s="609" t="s">
        <v>3839</v>
      </c>
      <c r="C6158" s="610" t="s">
        <v>54</v>
      </c>
      <c r="D6158" s="611">
        <v>3.04</v>
      </c>
    </row>
    <row r="6159" spans="1:4" ht="25.5" x14ac:dyDescent="0.2">
      <c r="A6159" s="608">
        <v>97642</v>
      </c>
      <c r="B6159" s="609" t="s">
        <v>3840</v>
      </c>
      <c r="C6159" s="610" t="s">
        <v>54</v>
      </c>
      <c r="D6159" s="611">
        <v>1.74</v>
      </c>
    </row>
    <row r="6160" spans="1:4" ht="25.5" x14ac:dyDescent="0.2">
      <c r="A6160" s="608">
        <v>97643</v>
      </c>
      <c r="B6160" s="609" t="s">
        <v>3841</v>
      </c>
      <c r="C6160" s="610" t="s">
        <v>54</v>
      </c>
      <c r="D6160" s="611">
        <v>14.98</v>
      </c>
    </row>
    <row r="6161" spans="1:4" ht="25.5" x14ac:dyDescent="0.2">
      <c r="A6161" s="608">
        <v>97644</v>
      </c>
      <c r="B6161" s="609" t="s">
        <v>3842</v>
      </c>
      <c r="C6161" s="610" t="s">
        <v>54</v>
      </c>
      <c r="D6161" s="611">
        <v>5.64</v>
      </c>
    </row>
    <row r="6162" spans="1:4" ht="25.5" x14ac:dyDescent="0.2">
      <c r="A6162" s="608">
        <v>97645</v>
      </c>
      <c r="B6162" s="609" t="s">
        <v>3843</v>
      </c>
      <c r="C6162" s="610" t="s">
        <v>54</v>
      </c>
      <c r="D6162" s="611">
        <v>20.93</v>
      </c>
    </row>
    <row r="6163" spans="1:4" ht="25.5" x14ac:dyDescent="0.2">
      <c r="A6163" s="608">
        <v>97647</v>
      </c>
      <c r="B6163" s="609" t="s">
        <v>3844</v>
      </c>
      <c r="C6163" s="610" t="s">
        <v>54</v>
      </c>
      <c r="D6163" s="611">
        <v>2.16</v>
      </c>
    </row>
    <row r="6164" spans="1:4" ht="25.5" x14ac:dyDescent="0.2">
      <c r="A6164" s="608">
        <v>97648</v>
      </c>
      <c r="B6164" s="609" t="s">
        <v>3845</v>
      </c>
      <c r="C6164" s="610" t="s">
        <v>54</v>
      </c>
      <c r="D6164" s="611">
        <v>1.24</v>
      </c>
    </row>
    <row r="6165" spans="1:4" ht="38.25" x14ac:dyDescent="0.2">
      <c r="A6165" s="608">
        <v>97649</v>
      </c>
      <c r="B6165" s="609" t="s">
        <v>3846</v>
      </c>
      <c r="C6165" s="610" t="s">
        <v>54</v>
      </c>
      <c r="D6165" s="611">
        <v>2.76</v>
      </c>
    </row>
    <row r="6166" spans="1:4" ht="25.5" x14ac:dyDescent="0.2">
      <c r="A6166" s="608">
        <v>97650</v>
      </c>
      <c r="B6166" s="609" t="s">
        <v>3847</v>
      </c>
      <c r="C6166" s="610" t="s">
        <v>54</v>
      </c>
      <c r="D6166" s="611">
        <v>4.66</v>
      </c>
    </row>
    <row r="6167" spans="1:4" ht="25.5" x14ac:dyDescent="0.2">
      <c r="A6167" s="608">
        <v>97651</v>
      </c>
      <c r="B6167" s="609" t="s">
        <v>3848</v>
      </c>
      <c r="C6167" s="610" t="s">
        <v>38</v>
      </c>
      <c r="D6167" s="611">
        <v>51.62</v>
      </c>
    </row>
    <row r="6168" spans="1:4" ht="25.5" x14ac:dyDescent="0.2">
      <c r="A6168" s="608">
        <v>97652</v>
      </c>
      <c r="B6168" s="609" t="s">
        <v>3849</v>
      </c>
      <c r="C6168" s="610" t="s">
        <v>38</v>
      </c>
      <c r="D6168" s="611">
        <v>117.03</v>
      </c>
    </row>
    <row r="6169" spans="1:4" ht="25.5" x14ac:dyDescent="0.2">
      <c r="A6169" s="608">
        <v>97653</v>
      </c>
      <c r="B6169" s="609" t="s">
        <v>3850</v>
      </c>
      <c r="C6169" s="610" t="s">
        <v>38</v>
      </c>
      <c r="D6169" s="611">
        <v>83.19</v>
      </c>
    </row>
    <row r="6170" spans="1:4" ht="25.5" x14ac:dyDescent="0.2">
      <c r="A6170" s="608">
        <v>97654</v>
      </c>
      <c r="B6170" s="609" t="s">
        <v>3851</v>
      </c>
      <c r="C6170" s="610" t="s">
        <v>38</v>
      </c>
      <c r="D6170" s="611">
        <v>101.1</v>
      </c>
    </row>
    <row r="6171" spans="1:4" ht="25.5" x14ac:dyDescent="0.2">
      <c r="A6171" s="608">
        <v>97655</v>
      </c>
      <c r="B6171" s="609" t="s">
        <v>3852</v>
      </c>
      <c r="C6171" s="610" t="s">
        <v>54</v>
      </c>
      <c r="D6171" s="611">
        <v>16.079999999999998</v>
      </c>
    </row>
    <row r="6172" spans="1:4" ht="25.5" x14ac:dyDescent="0.2">
      <c r="A6172" s="608">
        <v>97656</v>
      </c>
      <c r="B6172" s="609" t="s">
        <v>3853</v>
      </c>
      <c r="C6172" s="610" t="s">
        <v>38</v>
      </c>
      <c r="D6172" s="611">
        <v>155.47</v>
      </c>
    </row>
    <row r="6173" spans="1:4" ht="25.5" x14ac:dyDescent="0.2">
      <c r="A6173" s="608">
        <v>97657</v>
      </c>
      <c r="B6173" s="609" t="s">
        <v>3854</v>
      </c>
      <c r="C6173" s="610" t="s">
        <v>38</v>
      </c>
      <c r="D6173" s="611">
        <v>308.18</v>
      </c>
    </row>
    <row r="6174" spans="1:4" ht="25.5" x14ac:dyDescent="0.2">
      <c r="A6174" s="608">
        <v>97658</v>
      </c>
      <c r="B6174" s="609" t="s">
        <v>3855</v>
      </c>
      <c r="C6174" s="610" t="s">
        <v>38</v>
      </c>
      <c r="D6174" s="611">
        <v>121.08</v>
      </c>
    </row>
    <row r="6175" spans="1:4" ht="25.5" x14ac:dyDescent="0.2">
      <c r="A6175" s="608">
        <v>97659</v>
      </c>
      <c r="B6175" s="609" t="s">
        <v>3856</v>
      </c>
      <c r="C6175" s="610" t="s">
        <v>38</v>
      </c>
      <c r="D6175" s="611">
        <v>163.32</v>
      </c>
    </row>
    <row r="6176" spans="1:4" ht="25.5" x14ac:dyDescent="0.2">
      <c r="A6176" s="608">
        <v>97660</v>
      </c>
      <c r="B6176" s="609" t="s">
        <v>3857</v>
      </c>
      <c r="C6176" s="610" t="s">
        <v>38</v>
      </c>
      <c r="D6176" s="611">
        <v>0.4</v>
      </c>
    </row>
    <row r="6177" spans="1:4" ht="25.5" x14ac:dyDescent="0.2">
      <c r="A6177" s="608">
        <v>97661</v>
      </c>
      <c r="B6177" s="609" t="s">
        <v>3858</v>
      </c>
      <c r="C6177" s="610" t="s">
        <v>18</v>
      </c>
      <c r="D6177" s="611">
        <v>0.41</v>
      </c>
    </row>
    <row r="6178" spans="1:4" ht="25.5" x14ac:dyDescent="0.2">
      <c r="A6178" s="608">
        <v>97662</v>
      </c>
      <c r="B6178" s="609" t="s">
        <v>3859</v>
      </c>
      <c r="C6178" s="610" t="s">
        <v>18</v>
      </c>
      <c r="D6178" s="611">
        <v>0.28999999999999998</v>
      </c>
    </row>
    <row r="6179" spans="1:4" ht="25.5" x14ac:dyDescent="0.2">
      <c r="A6179" s="608">
        <v>97663</v>
      </c>
      <c r="B6179" s="609" t="s">
        <v>3860</v>
      </c>
      <c r="C6179" s="610" t="s">
        <v>38</v>
      </c>
      <c r="D6179" s="611">
        <v>7.52</v>
      </c>
    </row>
    <row r="6180" spans="1:4" ht="25.5" x14ac:dyDescent="0.2">
      <c r="A6180" s="608">
        <v>97664</v>
      </c>
      <c r="B6180" s="609" t="s">
        <v>3861</v>
      </c>
      <c r="C6180" s="610" t="s">
        <v>38</v>
      </c>
      <c r="D6180" s="611">
        <v>0.93</v>
      </c>
    </row>
    <row r="6181" spans="1:4" ht="25.5" x14ac:dyDescent="0.2">
      <c r="A6181" s="608">
        <v>97665</v>
      </c>
      <c r="B6181" s="609" t="s">
        <v>3862</v>
      </c>
      <c r="C6181" s="610" t="s">
        <v>38</v>
      </c>
      <c r="D6181" s="611">
        <v>0.78</v>
      </c>
    </row>
    <row r="6182" spans="1:4" ht="25.5" x14ac:dyDescent="0.2">
      <c r="A6182" s="608">
        <v>97666</v>
      </c>
      <c r="B6182" s="609" t="s">
        <v>3863</v>
      </c>
      <c r="C6182" s="610" t="s">
        <v>38</v>
      </c>
      <c r="D6182" s="611">
        <v>5.49</v>
      </c>
    </row>
    <row r="6183" spans="1:4" ht="25.5" x14ac:dyDescent="0.2">
      <c r="A6183" s="608">
        <v>95967</v>
      </c>
      <c r="B6183" s="609" t="s">
        <v>3264</v>
      </c>
      <c r="C6183" s="610" t="s">
        <v>23</v>
      </c>
      <c r="D6183" s="611">
        <v>109.11</v>
      </c>
    </row>
    <row r="6184" spans="1:4" x14ac:dyDescent="0.2">
      <c r="A6184" s="608">
        <v>99058</v>
      </c>
      <c r="B6184" s="609" t="s">
        <v>4607</v>
      </c>
      <c r="C6184" s="610" t="s">
        <v>38</v>
      </c>
      <c r="D6184" s="611">
        <v>4.8099999999999996</v>
      </c>
    </row>
    <row r="6185" spans="1:4" ht="25.5" x14ac:dyDescent="0.2">
      <c r="A6185" s="608">
        <v>99059</v>
      </c>
      <c r="B6185" s="609" t="s">
        <v>4608</v>
      </c>
      <c r="C6185" s="610" t="s">
        <v>18</v>
      </c>
      <c r="D6185" s="611">
        <v>34.17</v>
      </c>
    </row>
    <row r="6186" spans="1:4" ht="25.5" x14ac:dyDescent="0.2">
      <c r="A6186" s="608">
        <v>99060</v>
      </c>
      <c r="B6186" s="609" t="s">
        <v>10127</v>
      </c>
      <c r="C6186" s="610" t="s">
        <v>38</v>
      </c>
      <c r="D6186" s="611">
        <v>87.02</v>
      </c>
    </row>
    <row r="6187" spans="1:4" ht="25.5" x14ac:dyDescent="0.2">
      <c r="A6187" s="608">
        <v>99061</v>
      </c>
      <c r="B6187" s="609" t="s">
        <v>10128</v>
      </c>
      <c r="C6187" s="610" t="s">
        <v>38</v>
      </c>
      <c r="D6187" s="611">
        <v>60.03</v>
      </c>
    </row>
    <row r="6188" spans="1:4" x14ac:dyDescent="0.2">
      <c r="A6188" s="608">
        <v>99062</v>
      </c>
      <c r="B6188" s="609" t="s">
        <v>4609</v>
      </c>
      <c r="C6188" s="610" t="s">
        <v>38</v>
      </c>
      <c r="D6188" s="611">
        <v>1.55</v>
      </c>
    </row>
    <row r="6189" spans="1:4" x14ac:dyDescent="0.2">
      <c r="A6189" s="608">
        <v>99063</v>
      </c>
      <c r="B6189" s="609" t="s">
        <v>4610</v>
      </c>
      <c r="C6189" s="610" t="s">
        <v>18</v>
      </c>
      <c r="D6189" s="611">
        <v>3</v>
      </c>
    </row>
    <row r="6190" spans="1:4" x14ac:dyDescent="0.2">
      <c r="A6190" s="608">
        <v>99064</v>
      </c>
      <c r="B6190" s="609" t="s">
        <v>4611</v>
      </c>
      <c r="C6190" s="610" t="s">
        <v>18</v>
      </c>
      <c r="D6190" s="611">
        <v>0.24</v>
      </c>
    </row>
    <row r="6191" spans="1:4" ht="25.5" x14ac:dyDescent="0.2">
      <c r="A6191" s="608">
        <v>93588</v>
      </c>
      <c r="B6191" s="609" t="s">
        <v>10773</v>
      </c>
      <c r="C6191" s="610" t="s">
        <v>112</v>
      </c>
      <c r="D6191" s="611">
        <v>1.76</v>
      </c>
    </row>
    <row r="6192" spans="1:4" ht="25.5" x14ac:dyDescent="0.2">
      <c r="A6192" s="608">
        <v>93589</v>
      </c>
      <c r="B6192" s="609" t="s">
        <v>10774</v>
      </c>
      <c r="C6192" s="610" t="s">
        <v>112</v>
      </c>
      <c r="D6192" s="611">
        <v>1.51</v>
      </c>
    </row>
    <row r="6193" spans="1:4" ht="38.25" x14ac:dyDescent="0.2">
      <c r="A6193" s="608">
        <v>93590</v>
      </c>
      <c r="B6193" s="609" t="s">
        <v>10775</v>
      </c>
      <c r="C6193" s="610" t="s">
        <v>112</v>
      </c>
      <c r="D6193" s="611">
        <v>0.55000000000000004</v>
      </c>
    </row>
    <row r="6194" spans="1:4" ht="25.5" x14ac:dyDescent="0.2">
      <c r="A6194" s="608">
        <v>93591</v>
      </c>
      <c r="B6194" s="609" t="s">
        <v>10776</v>
      </c>
      <c r="C6194" s="610" t="s">
        <v>112</v>
      </c>
      <c r="D6194" s="611">
        <v>1.6</v>
      </c>
    </row>
    <row r="6195" spans="1:4" ht="25.5" x14ac:dyDescent="0.2">
      <c r="A6195" s="608">
        <v>93592</v>
      </c>
      <c r="B6195" s="609" t="s">
        <v>10777</v>
      </c>
      <c r="C6195" s="610" t="s">
        <v>112</v>
      </c>
      <c r="D6195" s="611">
        <v>1.38</v>
      </c>
    </row>
    <row r="6196" spans="1:4" ht="38.25" x14ac:dyDescent="0.2">
      <c r="A6196" s="608">
        <v>93593</v>
      </c>
      <c r="B6196" s="609" t="s">
        <v>10778</v>
      </c>
      <c r="C6196" s="610" t="s">
        <v>112</v>
      </c>
      <c r="D6196" s="611">
        <v>0.51</v>
      </c>
    </row>
    <row r="6197" spans="1:4" ht="25.5" x14ac:dyDescent="0.2">
      <c r="A6197" s="608">
        <v>93594</v>
      </c>
      <c r="B6197" s="609" t="s">
        <v>10779</v>
      </c>
      <c r="C6197" s="610" t="s">
        <v>111</v>
      </c>
      <c r="D6197" s="611">
        <v>1.17</v>
      </c>
    </row>
    <row r="6198" spans="1:4" ht="25.5" x14ac:dyDescent="0.2">
      <c r="A6198" s="608">
        <v>93595</v>
      </c>
      <c r="B6198" s="609" t="s">
        <v>10780</v>
      </c>
      <c r="C6198" s="610" t="s">
        <v>111</v>
      </c>
      <c r="D6198" s="611">
        <v>1.02</v>
      </c>
    </row>
    <row r="6199" spans="1:4" ht="38.25" x14ac:dyDescent="0.2">
      <c r="A6199" s="608">
        <v>93596</v>
      </c>
      <c r="B6199" s="609" t="s">
        <v>10781</v>
      </c>
      <c r="C6199" s="610" t="s">
        <v>111</v>
      </c>
      <c r="D6199" s="611">
        <v>0.37</v>
      </c>
    </row>
    <row r="6200" spans="1:4" ht="25.5" x14ac:dyDescent="0.2">
      <c r="A6200" s="608">
        <v>93597</v>
      </c>
      <c r="B6200" s="609" t="s">
        <v>10782</v>
      </c>
      <c r="C6200" s="610" t="s">
        <v>111</v>
      </c>
      <c r="D6200" s="611">
        <v>1.06</v>
      </c>
    </row>
    <row r="6201" spans="1:4" ht="25.5" x14ac:dyDescent="0.2">
      <c r="A6201" s="608">
        <v>93598</v>
      </c>
      <c r="B6201" s="609" t="s">
        <v>10783</v>
      </c>
      <c r="C6201" s="610" t="s">
        <v>111</v>
      </c>
      <c r="D6201" s="611">
        <v>0.91</v>
      </c>
    </row>
    <row r="6202" spans="1:4" ht="38.25" x14ac:dyDescent="0.2">
      <c r="A6202" s="608">
        <v>93599</v>
      </c>
      <c r="B6202" s="609" t="s">
        <v>10784</v>
      </c>
      <c r="C6202" s="610" t="s">
        <v>111</v>
      </c>
      <c r="D6202" s="611">
        <v>0.33</v>
      </c>
    </row>
    <row r="6203" spans="1:4" ht="25.5" x14ac:dyDescent="0.2">
      <c r="A6203" s="608">
        <v>95425</v>
      </c>
      <c r="B6203" s="609" t="s">
        <v>10785</v>
      </c>
      <c r="C6203" s="610" t="s">
        <v>112</v>
      </c>
      <c r="D6203" s="611">
        <v>1.36</v>
      </c>
    </row>
    <row r="6204" spans="1:4" ht="25.5" x14ac:dyDescent="0.2">
      <c r="A6204" s="608">
        <v>95426</v>
      </c>
      <c r="B6204" s="609" t="s">
        <v>10786</v>
      </c>
      <c r="C6204" s="610" t="s">
        <v>112</v>
      </c>
      <c r="D6204" s="611">
        <v>1.18</v>
      </c>
    </row>
    <row r="6205" spans="1:4" ht="38.25" x14ac:dyDescent="0.2">
      <c r="A6205" s="608">
        <v>95427</v>
      </c>
      <c r="B6205" s="609" t="s">
        <v>10787</v>
      </c>
      <c r="C6205" s="610" t="s">
        <v>112</v>
      </c>
      <c r="D6205" s="611">
        <v>0.44</v>
      </c>
    </row>
    <row r="6206" spans="1:4" ht="25.5" x14ac:dyDescent="0.2">
      <c r="A6206" s="608">
        <v>95428</v>
      </c>
      <c r="B6206" s="609" t="s">
        <v>10788</v>
      </c>
      <c r="C6206" s="610" t="s">
        <v>111</v>
      </c>
      <c r="D6206" s="611">
        <v>0.92</v>
      </c>
    </row>
    <row r="6207" spans="1:4" ht="25.5" x14ac:dyDescent="0.2">
      <c r="A6207" s="608">
        <v>95429</v>
      </c>
      <c r="B6207" s="609" t="s">
        <v>10789</v>
      </c>
      <c r="C6207" s="610" t="s">
        <v>111</v>
      </c>
      <c r="D6207" s="611">
        <v>0.79</v>
      </c>
    </row>
    <row r="6208" spans="1:4" ht="38.25" x14ac:dyDescent="0.2">
      <c r="A6208" s="608">
        <v>95430</v>
      </c>
      <c r="B6208" s="609" t="s">
        <v>10790</v>
      </c>
      <c r="C6208" s="610" t="s">
        <v>111</v>
      </c>
      <c r="D6208" s="611">
        <v>0.28000000000000003</v>
      </c>
    </row>
    <row r="6209" spans="1:4" ht="25.5" x14ac:dyDescent="0.2">
      <c r="A6209" s="608">
        <v>95875</v>
      </c>
      <c r="B6209" s="609" t="s">
        <v>10791</v>
      </c>
      <c r="C6209" s="610" t="s">
        <v>112</v>
      </c>
      <c r="D6209" s="611">
        <v>1.39</v>
      </c>
    </row>
    <row r="6210" spans="1:4" ht="25.5" x14ac:dyDescent="0.2">
      <c r="A6210" s="608">
        <v>95876</v>
      </c>
      <c r="B6210" s="609" t="s">
        <v>10792</v>
      </c>
      <c r="C6210" s="610" t="s">
        <v>112</v>
      </c>
      <c r="D6210" s="611">
        <v>1.26</v>
      </c>
    </row>
    <row r="6211" spans="1:4" ht="25.5" x14ac:dyDescent="0.2">
      <c r="A6211" s="608">
        <v>95877</v>
      </c>
      <c r="B6211" s="609" t="s">
        <v>10793</v>
      </c>
      <c r="C6211" s="610" t="s">
        <v>112</v>
      </c>
      <c r="D6211" s="611">
        <v>1.08</v>
      </c>
    </row>
    <row r="6212" spans="1:4" ht="25.5" x14ac:dyDescent="0.2">
      <c r="A6212" s="608">
        <v>95878</v>
      </c>
      <c r="B6212" s="609" t="s">
        <v>10794</v>
      </c>
      <c r="C6212" s="610" t="s">
        <v>111</v>
      </c>
      <c r="D6212" s="611">
        <v>0.93</v>
      </c>
    </row>
    <row r="6213" spans="1:4" ht="25.5" x14ac:dyDescent="0.2">
      <c r="A6213" s="608">
        <v>95879</v>
      </c>
      <c r="B6213" s="609" t="s">
        <v>10795</v>
      </c>
      <c r="C6213" s="610" t="s">
        <v>111</v>
      </c>
      <c r="D6213" s="611">
        <v>0.84</v>
      </c>
    </row>
    <row r="6214" spans="1:4" ht="25.5" x14ac:dyDescent="0.2">
      <c r="A6214" s="608">
        <v>95880</v>
      </c>
      <c r="B6214" s="609" t="s">
        <v>10796</v>
      </c>
      <c r="C6214" s="610" t="s">
        <v>111</v>
      </c>
      <c r="D6214" s="611">
        <v>0.72</v>
      </c>
    </row>
    <row r="6215" spans="1:4" ht="25.5" x14ac:dyDescent="0.2">
      <c r="A6215" s="608">
        <v>97912</v>
      </c>
      <c r="B6215" s="609" t="s">
        <v>10797</v>
      </c>
      <c r="C6215" s="610" t="s">
        <v>112</v>
      </c>
      <c r="D6215" s="611">
        <v>2.1</v>
      </c>
    </row>
    <row r="6216" spans="1:4" ht="25.5" x14ac:dyDescent="0.2">
      <c r="A6216" s="608">
        <v>97913</v>
      </c>
      <c r="B6216" s="609" t="s">
        <v>10798</v>
      </c>
      <c r="C6216" s="610" t="s">
        <v>112</v>
      </c>
      <c r="D6216" s="611">
        <v>1.83</v>
      </c>
    </row>
    <row r="6217" spans="1:4" ht="25.5" x14ac:dyDescent="0.2">
      <c r="A6217" s="608">
        <v>97914</v>
      </c>
      <c r="B6217" s="609" t="s">
        <v>10799</v>
      </c>
      <c r="C6217" s="610" t="s">
        <v>112</v>
      </c>
      <c r="D6217" s="611">
        <v>1.67</v>
      </c>
    </row>
    <row r="6218" spans="1:4" ht="38.25" x14ac:dyDescent="0.2">
      <c r="A6218" s="608">
        <v>97915</v>
      </c>
      <c r="B6218" s="609" t="s">
        <v>10800</v>
      </c>
      <c r="C6218" s="610" t="s">
        <v>112</v>
      </c>
      <c r="D6218" s="611">
        <v>0.67</v>
      </c>
    </row>
    <row r="6219" spans="1:4" ht="25.5" x14ac:dyDescent="0.2">
      <c r="A6219" s="608">
        <v>100937</v>
      </c>
      <c r="B6219" s="609" t="s">
        <v>10801</v>
      </c>
      <c r="C6219" s="610" t="s">
        <v>112</v>
      </c>
      <c r="D6219" s="611">
        <v>5.03</v>
      </c>
    </row>
    <row r="6220" spans="1:4" ht="25.5" x14ac:dyDescent="0.2">
      <c r="A6220" s="608">
        <v>100938</v>
      </c>
      <c r="B6220" s="609" t="s">
        <v>10802</v>
      </c>
      <c r="C6220" s="610" t="s">
        <v>112</v>
      </c>
      <c r="D6220" s="611">
        <v>4.22</v>
      </c>
    </row>
    <row r="6221" spans="1:4" ht="25.5" x14ac:dyDescent="0.2">
      <c r="A6221" s="608">
        <v>100939</v>
      </c>
      <c r="B6221" s="609" t="s">
        <v>10803</v>
      </c>
      <c r="C6221" s="610" t="s">
        <v>112</v>
      </c>
      <c r="D6221" s="611">
        <v>3.83</v>
      </c>
    </row>
    <row r="6222" spans="1:4" ht="25.5" x14ac:dyDescent="0.2">
      <c r="A6222" s="608">
        <v>100940</v>
      </c>
      <c r="B6222" s="609" t="s">
        <v>10804</v>
      </c>
      <c r="C6222" s="610" t="s">
        <v>112</v>
      </c>
      <c r="D6222" s="611">
        <v>3.28</v>
      </c>
    </row>
    <row r="6223" spans="1:4" ht="25.5" x14ac:dyDescent="0.2">
      <c r="A6223" s="608">
        <v>100941</v>
      </c>
      <c r="B6223" s="609" t="s">
        <v>10805</v>
      </c>
      <c r="C6223" s="610" t="s">
        <v>111</v>
      </c>
      <c r="D6223" s="611">
        <v>3.35</v>
      </c>
    </row>
    <row r="6224" spans="1:4" ht="25.5" x14ac:dyDescent="0.2">
      <c r="A6224" s="608">
        <v>100942</v>
      </c>
      <c r="B6224" s="609" t="s">
        <v>10806</v>
      </c>
      <c r="C6224" s="610" t="s">
        <v>111</v>
      </c>
      <c r="D6224" s="611">
        <v>2.81</v>
      </c>
    </row>
    <row r="6225" spans="1:4" ht="25.5" x14ac:dyDescent="0.2">
      <c r="A6225" s="608">
        <v>100943</v>
      </c>
      <c r="B6225" s="609" t="s">
        <v>10807</v>
      </c>
      <c r="C6225" s="610" t="s">
        <v>111</v>
      </c>
      <c r="D6225" s="611">
        <v>2.54</v>
      </c>
    </row>
    <row r="6226" spans="1:4" ht="25.5" x14ac:dyDescent="0.2">
      <c r="A6226" s="608">
        <v>100944</v>
      </c>
      <c r="B6226" s="609" t="s">
        <v>10808</v>
      </c>
      <c r="C6226" s="610" t="s">
        <v>111</v>
      </c>
      <c r="D6226" s="611">
        <v>2.19</v>
      </c>
    </row>
    <row r="6227" spans="1:4" ht="25.5" x14ac:dyDescent="0.2">
      <c r="A6227" s="608">
        <v>100945</v>
      </c>
      <c r="B6227" s="609" t="s">
        <v>10809</v>
      </c>
      <c r="C6227" s="610" t="s">
        <v>111</v>
      </c>
      <c r="D6227" s="611">
        <v>1.48</v>
      </c>
    </row>
    <row r="6228" spans="1:4" ht="25.5" x14ac:dyDescent="0.2">
      <c r="A6228" s="608">
        <v>100946</v>
      </c>
      <c r="B6228" s="609" t="s">
        <v>10810</v>
      </c>
      <c r="C6228" s="610" t="s">
        <v>111</v>
      </c>
      <c r="D6228" s="611">
        <v>1.27</v>
      </c>
    </row>
    <row r="6229" spans="1:4" ht="25.5" x14ac:dyDescent="0.2">
      <c r="A6229" s="608">
        <v>100947</v>
      </c>
      <c r="B6229" s="609" t="s">
        <v>10811</v>
      </c>
      <c r="C6229" s="610" t="s">
        <v>111</v>
      </c>
      <c r="D6229" s="611">
        <v>1.17</v>
      </c>
    </row>
    <row r="6230" spans="1:4" ht="38.25" x14ac:dyDescent="0.2">
      <c r="A6230" s="608">
        <v>100948</v>
      </c>
      <c r="B6230" s="609" t="s">
        <v>10812</v>
      </c>
      <c r="C6230" s="610" t="s">
        <v>111</v>
      </c>
      <c r="D6230" s="611">
        <v>0.46</v>
      </c>
    </row>
    <row r="6231" spans="1:4" ht="25.5" x14ac:dyDescent="0.2">
      <c r="A6231" s="608">
        <v>100949</v>
      </c>
      <c r="B6231" s="609" t="s">
        <v>10813</v>
      </c>
      <c r="C6231" s="610" t="s">
        <v>111</v>
      </c>
      <c r="D6231" s="611">
        <v>3.52</v>
      </c>
    </row>
    <row r="6232" spans="1:4" ht="38.25" x14ac:dyDescent="0.2">
      <c r="A6232" s="608">
        <v>100950</v>
      </c>
      <c r="B6232" s="609" t="s">
        <v>10814</v>
      </c>
      <c r="C6232" s="610" t="s">
        <v>111</v>
      </c>
      <c r="D6232" s="611">
        <v>1.91</v>
      </c>
    </row>
    <row r="6233" spans="1:4" ht="38.25" x14ac:dyDescent="0.2">
      <c r="A6233" s="608">
        <v>100951</v>
      </c>
      <c r="B6233" s="609" t="s">
        <v>10815</v>
      </c>
      <c r="C6233" s="610" t="s">
        <v>111</v>
      </c>
      <c r="D6233" s="611">
        <v>1.65</v>
      </c>
    </row>
    <row r="6234" spans="1:4" ht="38.25" x14ac:dyDescent="0.2">
      <c r="A6234" s="608">
        <v>100952</v>
      </c>
      <c r="B6234" s="609" t="s">
        <v>10816</v>
      </c>
      <c r="C6234" s="610" t="s">
        <v>111</v>
      </c>
      <c r="D6234" s="611">
        <v>1.51</v>
      </c>
    </row>
    <row r="6235" spans="1:4" ht="38.25" x14ac:dyDescent="0.2">
      <c r="A6235" s="608">
        <v>100953</v>
      </c>
      <c r="B6235" s="609" t="s">
        <v>10817</v>
      </c>
      <c r="C6235" s="610" t="s">
        <v>111</v>
      </c>
      <c r="D6235" s="611">
        <v>0.6</v>
      </c>
    </row>
    <row r="6236" spans="1:4" ht="38.25" x14ac:dyDescent="0.2">
      <c r="A6236" s="608">
        <v>100954</v>
      </c>
      <c r="B6236" s="609" t="s">
        <v>10818</v>
      </c>
      <c r="C6236" s="610" t="s">
        <v>111</v>
      </c>
      <c r="D6236" s="611">
        <v>4.55</v>
      </c>
    </row>
    <row r="6237" spans="1:4" ht="25.5" x14ac:dyDescent="0.2">
      <c r="A6237" s="608">
        <v>100955</v>
      </c>
      <c r="B6237" s="609" t="s">
        <v>10819</v>
      </c>
      <c r="C6237" s="610" t="s">
        <v>112</v>
      </c>
      <c r="D6237" s="611">
        <v>2.82</v>
      </c>
    </row>
    <row r="6238" spans="1:4" ht="25.5" x14ac:dyDescent="0.2">
      <c r="A6238" s="608">
        <v>100956</v>
      </c>
      <c r="B6238" s="609" t="s">
        <v>10820</v>
      </c>
      <c r="C6238" s="610" t="s">
        <v>112</v>
      </c>
      <c r="D6238" s="611">
        <v>2.4500000000000002</v>
      </c>
    </row>
    <row r="6239" spans="1:4" ht="25.5" x14ac:dyDescent="0.2">
      <c r="A6239" s="608">
        <v>100957</v>
      </c>
      <c r="B6239" s="609" t="s">
        <v>10821</v>
      </c>
      <c r="C6239" s="610" t="s">
        <v>112</v>
      </c>
      <c r="D6239" s="611">
        <v>2.2400000000000002</v>
      </c>
    </row>
    <row r="6240" spans="1:4" ht="25.5" x14ac:dyDescent="0.2">
      <c r="A6240" s="608">
        <v>100958</v>
      </c>
      <c r="B6240" s="609" t="s">
        <v>10822</v>
      </c>
      <c r="C6240" s="610" t="s">
        <v>112</v>
      </c>
      <c r="D6240" s="611">
        <v>0.9</v>
      </c>
    </row>
    <row r="6241" spans="1:4" ht="25.5" x14ac:dyDescent="0.2">
      <c r="A6241" s="608">
        <v>100959</v>
      </c>
      <c r="B6241" s="609" t="s">
        <v>10823</v>
      </c>
      <c r="C6241" s="610" t="s">
        <v>112</v>
      </c>
      <c r="D6241" s="611">
        <v>6.74</v>
      </c>
    </row>
    <row r="6242" spans="1:4" ht="25.5" x14ac:dyDescent="0.2">
      <c r="A6242" s="608">
        <v>100960</v>
      </c>
      <c r="B6242" s="609" t="s">
        <v>10824</v>
      </c>
      <c r="C6242" s="610" t="s">
        <v>112</v>
      </c>
      <c r="D6242" s="611">
        <v>2.0499999999999998</v>
      </c>
    </row>
    <row r="6243" spans="1:4" ht="25.5" x14ac:dyDescent="0.2">
      <c r="A6243" s="608">
        <v>100961</v>
      </c>
      <c r="B6243" s="609" t="s">
        <v>10825</v>
      </c>
      <c r="C6243" s="610" t="s">
        <v>112</v>
      </c>
      <c r="D6243" s="611">
        <v>1.77</v>
      </c>
    </row>
    <row r="6244" spans="1:4" ht="25.5" x14ac:dyDescent="0.2">
      <c r="A6244" s="608">
        <v>100962</v>
      </c>
      <c r="B6244" s="609" t="s">
        <v>10826</v>
      </c>
      <c r="C6244" s="610" t="s">
        <v>112</v>
      </c>
      <c r="D6244" s="611">
        <v>1.62</v>
      </c>
    </row>
    <row r="6245" spans="1:4" ht="25.5" x14ac:dyDescent="0.2">
      <c r="A6245" s="608">
        <v>100963</v>
      </c>
      <c r="B6245" s="609" t="s">
        <v>10827</v>
      </c>
      <c r="C6245" s="610" t="s">
        <v>112</v>
      </c>
      <c r="D6245" s="611">
        <v>0.64</v>
      </c>
    </row>
    <row r="6246" spans="1:4" ht="25.5" x14ac:dyDescent="0.2">
      <c r="A6246" s="608">
        <v>100964</v>
      </c>
      <c r="B6246" s="609" t="s">
        <v>10828</v>
      </c>
      <c r="C6246" s="610" t="s">
        <v>112</v>
      </c>
      <c r="D6246" s="611">
        <v>4.91</v>
      </c>
    </row>
    <row r="6247" spans="1:4" ht="38.25" x14ac:dyDescent="0.2">
      <c r="A6247" s="608">
        <v>100973</v>
      </c>
      <c r="B6247" s="609" t="s">
        <v>10829</v>
      </c>
      <c r="C6247" s="610" t="s">
        <v>35</v>
      </c>
      <c r="D6247" s="611">
        <v>5</v>
      </c>
    </row>
    <row r="6248" spans="1:4" ht="38.25" x14ac:dyDescent="0.2">
      <c r="A6248" s="608">
        <v>100974</v>
      </c>
      <c r="B6248" s="609" t="s">
        <v>10830</v>
      </c>
      <c r="C6248" s="610" t="s">
        <v>35</v>
      </c>
      <c r="D6248" s="611">
        <v>4.8600000000000003</v>
      </c>
    </row>
    <row r="6249" spans="1:4" ht="38.25" x14ac:dyDescent="0.2">
      <c r="A6249" s="608">
        <v>100975</v>
      </c>
      <c r="B6249" s="609" t="s">
        <v>10831</v>
      </c>
      <c r="C6249" s="610" t="s">
        <v>35</v>
      </c>
      <c r="D6249" s="611">
        <v>5.04</v>
      </c>
    </row>
    <row r="6250" spans="1:4" ht="38.25" x14ac:dyDescent="0.2">
      <c r="A6250" s="608">
        <v>93176</v>
      </c>
      <c r="B6250" s="609" t="s">
        <v>2600</v>
      </c>
      <c r="C6250" s="610" t="s">
        <v>111</v>
      </c>
      <c r="D6250" s="611">
        <v>0.51</v>
      </c>
    </row>
    <row r="6251" spans="1:4" ht="38.25" x14ac:dyDescent="0.2">
      <c r="A6251" s="608">
        <v>93177</v>
      </c>
      <c r="B6251" s="609" t="s">
        <v>2601</v>
      </c>
      <c r="C6251" s="610" t="s">
        <v>111</v>
      </c>
      <c r="D6251" s="611">
        <v>1.77</v>
      </c>
    </row>
    <row r="6252" spans="1:4" ht="38.25" x14ac:dyDescent="0.2">
      <c r="A6252" s="608">
        <v>93178</v>
      </c>
      <c r="B6252" s="609" t="s">
        <v>2602</v>
      </c>
      <c r="C6252" s="610" t="s">
        <v>111</v>
      </c>
      <c r="D6252" s="611">
        <v>0.57999999999999996</v>
      </c>
    </row>
    <row r="6253" spans="1:4" ht="38.25" x14ac:dyDescent="0.2">
      <c r="A6253" s="608">
        <v>93179</v>
      </c>
      <c r="B6253" s="609" t="s">
        <v>2603</v>
      </c>
      <c r="C6253" s="610" t="s">
        <v>111</v>
      </c>
      <c r="D6253" s="611">
        <v>1.97</v>
      </c>
    </row>
    <row r="6254" spans="1:4" ht="38.25" x14ac:dyDescent="0.2">
      <c r="A6254" s="608">
        <v>100965</v>
      </c>
      <c r="B6254" s="609" t="s">
        <v>10832</v>
      </c>
      <c r="C6254" s="610" t="s">
        <v>111</v>
      </c>
      <c r="D6254" s="611">
        <v>1.05</v>
      </c>
    </row>
    <row r="6255" spans="1:4" ht="38.25" x14ac:dyDescent="0.2">
      <c r="A6255" s="608">
        <v>100966</v>
      </c>
      <c r="B6255" s="609" t="s">
        <v>10833</v>
      </c>
      <c r="C6255" s="610" t="s">
        <v>111</v>
      </c>
      <c r="D6255" s="611">
        <v>0.91</v>
      </c>
    </row>
    <row r="6256" spans="1:4" ht="38.25" x14ac:dyDescent="0.2">
      <c r="A6256" s="608">
        <v>100967</v>
      </c>
      <c r="B6256" s="609" t="s">
        <v>10834</v>
      </c>
      <c r="C6256" s="610" t="s">
        <v>111</v>
      </c>
      <c r="D6256" s="611">
        <v>0.84</v>
      </c>
    </row>
    <row r="6257" spans="1:4" ht="38.25" x14ac:dyDescent="0.2">
      <c r="A6257" s="608">
        <v>100968</v>
      </c>
      <c r="B6257" s="609" t="s">
        <v>10835</v>
      </c>
      <c r="C6257" s="610" t="s">
        <v>111</v>
      </c>
      <c r="D6257" s="611">
        <v>0.33</v>
      </c>
    </row>
    <row r="6258" spans="1:4" ht="38.25" x14ac:dyDescent="0.2">
      <c r="A6258" s="608">
        <v>100969</v>
      </c>
      <c r="B6258" s="609" t="s">
        <v>10836</v>
      </c>
      <c r="C6258" s="610" t="s">
        <v>111</v>
      </c>
      <c r="D6258" s="611">
        <v>1.39</v>
      </c>
    </row>
    <row r="6259" spans="1:4" ht="38.25" x14ac:dyDescent="0.2">
      <c r="A6259" s="608">
        <v>100970</v>
      </c>
      <c r="B6259" s="609" t="s">
        <v>10837</v>
      </c>
      <c r="C6259" s="610" t="s">
        <v>111</v>
      </c>
      <c r="D6259" s="611">
        <v>1.18</v>
      </c>
    </row>
    <row r="6260" spans="1:4" ht="38.25" x14ac:dyDescent="0.2">
      <c r="A6260" s="608">
        <v>100971</v>
      </c>
      <c r="B6260" s="609" t="s">
        <v>10838</v>
      </c>
      <c r="C6260" s="610" t="s">
        <v>111</v>
      </c>
      <c r="D6260" s="611">
        <v>1.1000000000000001</v>
      </c>
    </row>
    <row r="6261" spans="1:4" ht="38.25" x14ac:dyDescent="0.2">
      <c r="A6261" s="608">
        <v>100972</v>
      </c>
      <c r="B6261" s="609" t="s">
        <v>10839</v>
      </c>
      <c r="C6261" s="610" t="s">
        <v>111</v>
      </c>
      <c r="D6261" s="611">
        <v>0.44</v>
      </c>
    </row>
    <row r="6262" spans="1:4" ht="25.5" x14ac:dyDescent="0.2">
      <c r="A6262" s="608">
        <v>101019</v>
      </c>
      <c r="B6262" s="609" t="s">
        <v>10840</v>
      </c>
      <c r="C6262" s="610" t="s">
        <v>65</v>
      </c>
      <c r="D6262" s="611">
        <v>461.28</v>
      </c>
    </row>
    <row r="6263" spans="1:4" ht="25.5" x14ac:dyDescent="0.2">
      <c r="A6263" s="608">
        <v>101479</v>
      </c>
      <c r="B6263" s="609" t="s">
        <v>10841</v>
      </c>
      <c r="C6263" s="610" t="s">
        <v>65</v>
      </c>
      <c r="D6263" s="611">
        <v>92.08</v>
      </c>
    </row>
    <row r="6264" spans="1:4" ht="38.25" x14ac:dyDescent="0.2">
      <c r="A6264" s="608">
        <v>100976</v>
      </c>
      <c r="B6264" s="609" t="s">
        <v>10842</v>
      </c>
      <c r="C6264" s="610" t="s">
        <v>35</v>
      </c>
      <c r="D6264" s="611">
        <v>4.97</v>
      </c>
    </row>
    <row r="6265" spans="1:4" ht="38.25" x14ac:dyDescent="0.2">
      <c r="A6265" s="608">
        <v>100977</v>
      </c>
      <c r="B6265" s="609" t="s">
        <v>10843</v>
      </c>
      <c r="C6265" s="610" t="s">
        <v>35</v>
      </c>
      <c r="D6265" s="611">
        <v>4.2</v>
      </c>
    </row>
    <row r="6266" spans="1:4" ht="38.25" x14ac:dyDescent="0.2">
      <c r="A6266" s="608">
        <v>100978</v>
      </c>
      <c r="B6266" s="609" t="s">
        <v>10844</v>
      </c>
      <c r="C6266" s="610" t="s">
        <v>35</v>
      </c>
      <c r="D6266" s="611">
        <v>3.84</v>
      </c>
    </row>
    <row r="6267" spans="1:4" ht="38.25" x14ac:dyDescent="0.2">
      <c r="A6267" s="608">
        <v>100979</v>
      </c>
      <c r="B6267" s="609" t="s">
        <v>10845</v>
      </c>
      <c r="C6267" s="610" t="s">
        <v>35</v>
      </c>
      <c r="D6267" s="611">
        <v>3.78</v>
      </c>
    </row>
    <row r="6268" spans="1:4" ht="38.25" x14ac:dyDescent="0.2">
      <c r="A6268" s="608">
        <v>100980</v>
      </c>
      <c r="B6268" s="609" t="s">
        <v>10846</v>
      </c>
      <c r="C6268" s="610" t="s">
        <v>35</v>
      </c>
      <c r="D6268" s="611">
        <v>3.61</v>
      </c>
    </row>
    <row r="6269" spans="1:4" ht="38.25" x14ac:dyDescent="0.2">
      <c r="A6269" s="608">
        <v>100981</v>
      </c>
      <c r="B6269" s="609" t="s">
        <v>10847</v>
      </c>
      <c r="C6269" s="610" t="s">
        <v>35</v>
      </c>
      <c r="D6269" s="611">
        <v>5.15</v>
      </c>
    </row>
    <row r="6270" spans="1:4" ht="38.25" x14ac:dyDescent="0.2">
      <c r="A6270" s="608">
        <v>100982</v>
      </c>
      <c r="B6270" s="609" t="s">
        <v>10848</v>
      </c>
      <c r="C6270" s="610" t="s">
        <v>35</v>
      </c>
      <c r="D6270" s="611">
        <v>4.97</v>
      </c>
    </row>
    <row r="6271" spans="1:4" ht="38.25" x14ac:dyDescent="0.2">
      <c r="A6271" s="608">
        <v>100983</v>
      </c>
      <c r="B6271" s="609" t="s">
        <v>10849</v>
      </c>
      <c r="C6271" s="610" t="s">
        <v>35</v>
      </c>
      <c r="D6271" s="611">
        <v>5.13</v>
      </c>
    </row>
    <row r="6272" spans="1:4" ht="38.25" x14ac:dyDescent="0.2">
      <c r="A6272" s="608">
        <v>100984</v>
      </c>
      <c r="B6272" s="609" t="s">
        <v>10850</v>
      </c>
      <c r="C6272" s="610" t="s">
        <v>35</v>
      </c>
      <c r="D6272" s="611">
        <v>5.0599999999999996</v>
      </c>
    </row>
    <row r="6273" spans="1:4" ht="25.5" x14ac:dyDescent="0.2">
      <c r="A6273" s="608">
        <v>100985</v>
      </c>
      <c r="B6273" s="609" t="s">
        <v>10851</v>
      </c>
      <c r="C6273" s="610" t="s">
        <v>35</v>
      </c>
      <c r="D6273" s="611">
        <v>4.17</v>
      </c>
    </row>
    <row r="6274" spans="1:4" ht="25.5" x14ac:dyDescent="0.2">
      <c r="A6274" s="608">
        <v>100986</v>
      </c>
      <c r="B6274" s="609" t="s">
        <v>10852</v>
      </c>
      <c r="C6274" s="610" t="s">
        <v>35</v>
      </c>
      <c r="D6274" s="611">
        <v>5.07</v>
      </c>
    </row>
    <row r="6275" spans="1:4" ht="25.5" x14ac:dyDescent="0.2">
      <c r="A6275" s="608">
        <v>100987</v>
      </c>
      <c r="B6275" s="609" t="s">
        <v>10853</v>
      </c>
      <c r="C6275" s="610" t="s">
        <v>35</v>
      </c>
      <c r="D6275" s="611">
        <v>6.04</v>
      </c>
    </row>
    <row r="6276" spans="1:4" ht="25.5" x14ac:dyDescent="0.2">
      <c r="A6276" s="608">
        <v>100988</v>
      </c>
      <c r="B6276" s="609" t="s">
        <v>10854</v>
      </c>
      <c r="C6276" s="610" t="s">
        <v>35</v>
      </c>
      <c r="D6276" s="611">
        <v>6.43</v>
      </c>
    </row>
    <row r="6277" spans="1:4" ht="38.25" x14ac:dyDescent="0.2">
      <c r="A6277" s="608">
        <v>100989</v>
      </c>
      <c r="B6277" s="609" t="s">
        <v>10855</v>
      </c>
      <c r="C6277" s="610" t="s">
        <v>65</v>
      </c>
      <c r="D6277" s="611">
        <v>3.34</v>
      </c>
    </row>
    <row r="6278" spans="1:4" ht="38.25" x14ac:dyDescent="0.2">
      <c r="A6278" s="608">
        <v>100990</v>
      </c>
      <c r="B6278" s="609" t="s">
        <v>10856</v>
      </c>
      <c r="C6278" s="610" t="s">
        <v>65</v>
      </c>
      <c r="D6278" s="611">
        <v>3.25</v>
      </c>
    </row>
    <row r="6279" spans="1:4" ht="38.25" x14ac:dyDescent="0.2">
      <c r="A6279" s="608">
        <v>100991</v>
      </c>
      <c r="B6279" s="609" t="s">
        <v>10857</v>
      </c>
      <c r="C6279" s="610" t="s">
        <v>65</v>
      </c>
      <c r="D6279" s="611">
        <v>3.38</v>
      </c>
    </row>
    <row r="6280" spans="1:4" ht="38.25" x14ac:dyDescent="0.2">
      <c r="A6280" s="608">
        <v>100992</v>
      </c>
      <c r="B6280" s="609" t="s">
        <v>10858</v>
      </c>
      <c r="C6280" s="610" t="s">
        <v>65</v>
      </c>
      <c r="D6280" s="611">
        <v>3.31</v>
      </c>
    </row>
    <row r="6281" spans="1:4" ht="38.25" x14ac:dyDescent="0.2">
      <c r="A6281" s="608">
        <v>100993</v>
      </c>
      <c r="B6281" s="609" t="s">
        <v>10859</v>
      </c>
      <c r="C6281" s="610" t="s">
        <v>65</v>
      </c>
      <c r="D6281" s="611">
        <v>2.8</v>
      </c>
    </row>
    <row r="6282" spans="1:4" ht="38.25" x14ac:dyDescent="0.2">
      <c r="A6282" s="608">
        <v>100994</v>
      </c>
      <c r="B6282" s="609" t="s">
        <v>10860</v>
      </c>
      <c r="C6282" s="610" t="s">
        <v>65</v>
      </c>
      <c r="D6282" s="611">
        <v>2.5499999999999998</v>
      </c>
    </row>
    <row r="6283" spans="1:4" ht="38.25" x14ac:dyDescent="0.2">
      <c r="A6283" s="608">
        <v>100995</v>
      </c>
      <c r="B6283" s="609" t="s">
        <v>10861</v>
      </c>
      <c r="C6283" s="610" t="s">
        <v>65</v>
      </c>
      <c r="D6283" s="611">
        <v>2.5299999999999998</v>
      </c>
    </row>
    <row r="6284" spans="1:4" ht="38.25" x14ac:dyDescent="0.2">
      <c r="A6284" s="608">
        <v>100996</v>
      </c>
      <c r="B6284" s="609" t="s">
        <v>10862</v>
      </c>
      <c r="C6284" s="610" t="s">
        <v>65</v>
      </c>
      <c r="D6284" s="611">
        <v>2.39</v>
      </c>
    </row>
    <row r="6285" spans="1:4" ht="38.25" x14ac:dyDescent="0.2">
      <c r="A6285" s="608">
        <v>100997</v>
      </c>
      <c r="B6285" s="609" t="s">
        <v>10863</v>
      </c>
      <c r="C6285" s="610" t="s">
        <v>65</v>
      </c>
      <c r="D6285" s="611">
        <v>3.44</v>
      </c>
    </row>
    <row r="6286" spans="1:4" ht="38.25" x14ac:dyDescent="0.2">
      <c r="A6286" s="608">
        <v>100998</v>
      </c>
      <c r="B6286" s="609" t="s">
        <v>10864</v>
      </c>
      <c r="C6286" s="610" t="s">
        <v>65</v>
      </c>
      <c r="D6286" s="611">
        <v>3.32</v>
      </c>
    </row>
    <row r="6287" spans="1:4" ht="38.25" x14ac:dyDescent="0.2">
      <c r="A6287" s="608">
        <v>100999</v>
      </c>
      <c r="B6287" s="609" t="s">
        <v>10865</v>
      </c>
      <c r="C6287" s="610" t="s">
        <v>65</v>
      </c>
      <c r="D6287" s="611">
        <v>3.44</v>
      </c>
    </row>
    <row r="6288" spans="1:4" ht="38.25" x14ac:dyDescent="0.2">
      <c r="A6288" s="608">
        <v>101000</v>
      </c>
      <c r="B6288" s="609" t="s">
        <v>10866</v>
      </c>
      <c r="C6288" s="610" t="s">
        <v>65</v>
      </c>
      <c r="D6288" s="611">
        <v>3.37</v>
      </c>
    </row>
    <row r="6289" spans="1:4" ht="25.5" x14ac:dyDescent="0.2">
      <c r="A6289" s="608">
        <v>101001</v>
      </c>
      <c r="B6289" s="609" t="s">
        <v>10867</v>
      </c>
      <c r="C6289" s="610" t="s">
        <v>65</v>
      </c>
      <c r="D6289" s="611">
        <v>2.79</v>
      </c>
    </row>
    <row r="6290" spans="1:4" ht="25.5" x14ac:dyDescent="0.2">
      <c r="A6290" s="608">
        <v>101002</v>
      </c>
      <c r="B6290" s="609" t="s">
        <v>10868</v>
      </c>
      <c r="C6290" s="610" t="s">
        <v>65</v>
      </c>
      <c r="D6290" s="611">
        <v>3.36</v>
      </c>
    </row>
    <row r="6291" spans="1:4" ht="25.5" x14ac:dyDescent="0.2">
      <c r="A6291" s="608">
        <v>101003</v>
      </c>
      <c r="B6291" s="609" t="s">
        <v>10869</v>
      </c>
      <c r="C6291" s="610" t="s">
        <v>65</v>
      </c>
      <c r="D6291" s="611">
        <v>4.0199999999999996</v>
      </c>
    </row>
    <row r="6292" spans="1:4" ht="25.5" x14ac:dyDescent="0.2">
      <c r="A6292" s="608">
        <v>101004</v>
      </c>
      <c r="B6292" s="609" t="s">
        <v>10870</v>
      </c>
      <c r="C6292" s="610" t="s">
        <v>65</v>
      </c>
      <c r="D6292" s="611">
        <v>4.28</v>
      </c>
    </row>
    <row r="6293" spans="1:4" ht="25.5" x14ac:dyDescent="0.2">
      <c r="A6293" s="608">
        <v>101005</v>
      </c>
      <c r="B6293" s="609" t="s">
        <v>10871</v>
      </c>
      <c r="C6293" s="610" t="s">
        <v>35</v>
      </c>
      <c r="D6293" s="611">
        <v>10.75</v>
      </c>
    </row>
    <row r="6294" spans="1:4" ht="25.5" x14ac:dyDescent="0.2">
      <c r="A6294" s="608">
        <v>101006</v>
      </c>
      <c r="B6294" s="609" t="s">
        <v>10872</v>
      </c>
      <c r="C6294" s="610" t="s">
        <v>35</v>
      </c>
      <c r="D6294" s="611">
        <v>11.67</v>
      </c>
    </row>
    <row r="6295" spans="1:4" x14ac:dyDescent="0.2">
      <c r="A6295" s="608">
        <v>101007</v>
      </c>
      <c r="B6295" s="609" t="s">
        <v>10873</v>
      </c>
      <c r="C6295" s="610" t="s">
        <v>35</v>
      </c>
      <c r="D6295" s="611">
        <v>3.11</v>
      </c>
    </row>
    <row r="6296" spans="1:4" x14ac:dyDescent="0.2">
      <c r="A6296" s="608">
        <v>101008</v>
      </c>
      <c r="B6296" s="609" t="s">
        <v>10874</v>
      </c>
      <c r="C6296" s="610" t="s">
        <v>35</v>
      </c>
      <c r="D6296" s="611">
        <v>3.08</v>
      </c>
    </row>
    <row r="6297" spans="1:4" ht="25.5" x14ac:dyDescent="0.2">
      <c r="A6297" s="608">
        <v>101009</v>
      </c>
      <c r="B6297" s="609" t="s">
        <v>10875</v>
      </c>
      <c r="C6297" s="610" t="s">
        <v>65</v>
      </c>
      <c r="D6297" s="611">
        <v>23.06</v>
      </c>
    </row>
    <row r="6298" spans="1:4" ht="25.5" x14ac:dyDescent="0.2">
      <c r="A6298" s="608">
        <v>101010</v>
      </c>
      <c r="B6298" s="609" t="s">
        <v>10876</v>
      </c>
      <c r="C6298" s="610" t="s">
        <v>65</v>
      </c>
      <c r="D6298" s="611">
        <v>14.51</v>
      </c>
    </row>
    <row r="6299" spans="1:4" ht="38.25" x14ac:dyDescent="0.2">
      <c r="A6299" s="608">
        <v>101013</v>
      </c>
      <c r="B6299" s="609" t="s">
        <v>10877</v>
      </c>
      <c r="C6299" s="610" t="s">
        <v>65</v>
      </c>
      <c r="D6299" s="611">
        <v>24.82</v>
      </c>
    </row>
    <row r="6300" spans="1:4" ht="25.5" x14ac:dyDescent="0.2">
      <c r="A6300" s="608">
        <v>101014</v>
      </c>
      <c r="B6300" s="609" t="s">
        <v>10878</v>
      </c>
      <c r="C6300" s="610" t="s">
        <v>65</v>
      </c>
      <c r="D6300" s="611">
        <v>22.74</v>
      </c>
    </row>
    <row r="6301" spans="1:4" ht="25.5" x14ac:dyDescent="0.2">
      <c r="A6301" s="608">
        <v>101015</v>
      </c>
      <c r="B6301" s="609" t="s">
        <v>10879</v>
      </c>
      <c r="C6301" s="610" t="s">
        <v>65</v>
      </c>
      <c r="D6301" s="611">
        <v>18.68</v>
      </c>
    </row>
    <row r="6302" spans="1:4" ht="38.25" x14ac:dyDescent="0.2">
      <c r="A6302" s="608">
        <v>101016</v>
      </c>
      <c r="B6302" s="609" t="s">
        <v>10880</v>
      </c>
      <c r="C6302" s="610" t="s">
        <v>65</v>
      </c>
      <c r="D6302" s="611">
        <v>21.63</v>
      </c>
    </row>
    <row r="6303" spans="1:4" ht="25.5" x14ac:dyDescent="0.2">
      <c r="A6303" s="608">
        <v>101017</v>
      </c>
      <c r="B6303" s="609" t="s">
        <v>10881</v>
      </c>
      <c r="C6303" s="610" t="s">
        <v>65</v>
      </c>
      <c r="D6303" s="611">
        <v>16.39</v>
      </c>
    </row>
    <row r="6304" spans="1:4" ht="25.5" x14ac:dyDescent="0.2">
      <c r="A6304" s="608">
        <v>101018</v>
      </c>
      <c r="B6304" s="609" t="s">
        <v>10882</v>
      </c>
      <c r="C6304" s="610" t="s">
        <v>65</v>
      </c>
      <c r="D6304" s="611">
        <v>13.46</v>
      </c>
    </row>
    <row r="6305" spans="1:4" ht="25.5" x14ac:dyDescent="0.2">
      <c r="A6305" s="608">
        <v>101463</v>
      </c>
      <c r="B6305" s="609" t="s">
        <v>10883</v>
      </c>
      <c r="C6305" s="610" t="s">
        <v>65</v>
      </c>
      <c r="D6305" s="611">
        <v>24.89</v>
      </c>
    </row>
    <row r="6306" spans="1:4" ht="25.5" x14ac:dyDescent="0.2">
      <c r="A6306" s="608">
        <v>101464</v>
      </c>
      <c r="B6306" s="609" t="s">
        <v>10884</v>
      </c>
      <c r="C6306" s="610" t="s">
        <v>65</v>
      </c>
      <c r="D6306" s="611">
        <v>19.12</v>
      </c>
    </row>
    <row r="6307" spans="1:4" ht="25.5" x14ac:dyDescent="0.2">
      <c r="A6307" s="608">
        <v>101465</v>
      </c>
      <c r="B6307" s="609" t="s">
        <v>10885</v>
      </c>
      <c r="C6307" s="610" t="s">
        <v>65</v>
      </c>
      <c r="D6307" s="611">
        <v>14.62</v>
      </c>
    </row>
    <row r="6308" spans="1:4" ht="25.5" x14ac:dyDescent="0.2">
      <c r="A6308" s="608">
        <v>101466</v>
      </c>
      <c r="B6308" s="609" t="s">
        <v>10886</v>
      </c>
      <c r="C6308" s="610" t="s">
        <v>65</v>
      </c>
      <c r="D6308" s="611">
        <v>11.89</v>
      </c>
    </row>
    <row r="6309" spans="1:4" ht="25.5" x14ac:dyDescent="0.2">
      <c r="A6309" s="608">
        <v>101467</v>
      </c>
      <c r="B6309" s="609" t="s">
        <v>10887</v>
      </c>
      <c r="C6309" s="610" t="s">
        <v>65</v>
      </c>
      <c r="D6309" s="611">
        <v>9.9600000000000009</v>
      </c>
    </row>
    <row r="6310" spans="1:4" ht="25.5" x14ac:dyDescent="0.2">
      <c r="A6310" s="608">
        <v>101468</v>
      </c>
      <c r="B6310" s="609" t="s">
        <v>10888</v>
      </c>
      <c r="C6310" s="610" t="s">
        <v>65</v>
      </c>
      <c r="D6310" s="611">
        <v>9.09</v>
      </c>
    </row>
    <row r="6311" spans="1:4" ht="25.5" x14ac:dyDescent="0.2">
      <c r="A6311" s="608">
        <v>101469</v>
      </c>
      <c r="B6311" s="609" t="s">
        <v>10889</v>
      </c>
      <c r="C6311" s="610" t="s">
        <v>65</v>
      </c>
      <c r="D6311" s="611">
        <v>20.38</v>
      </c>
    </row>
    <row r="6312" spans="1:4" ht="25.5" x14ac:dyDescent="0.2">
      <c r="A6312" s="608">
        <v>101470</v>
      </c>
      <c r="B6312" s="609" t="s">
        <v>10890</v>
      </c>
      <c r="C6312" s="610" t="s">
        <v>65</v>
      </c>
      <c r="D6312" s="611">
        <v>16.18</v>
      </c>
    </row>
    <row r="6313" spans="1:4" ht="25.5" x14ac:dyDescent="0.2">
      <c r="A6313" s="608">
        <v>101471</v>
      </c>
      <c r="B6313" s="609" t="s">
        <v>10891</v>
      </c>
      <c r="C6313" s="610" t="s">
        <v>65</v>
      </c>
      <c r="D6313" s="611">
        <v>13.87</v>
      </c>
    </row>
    <row r="6314" spans="1:4" ht="25.5" x14ac:dyDescent="0.2">
      <c r="A6314" s="608">
        <v>101472</v>
      </c>
      <c r="B6314" s="609" t="s">
        <v>10892</v>
      </c>
      <c r="C6314" s="610" t="s">
        <v>65</v>
      </c>
      <c r="D6314" s="611">
        <v>10.79</v>
      </c>
    </row>
    <row r="6315" spans="1:4" ht="25.5" x14ac:dyDescent="0.2">
      <c r="A6315" s="608">
        <v>101473</v>
      </c>
      <c r="B6315" s="609" t="s">
        <v>10893</v>
      </c>
      <c r="C6315" s="610" t="s">
        <v>65</v>
      </c>
      <c r="D6315" s="611">
        <v>15.55</v>
      </c>
    </row>
    <row r="6316" spans="1:4" ht="25.5" x14ac:dyDescent="0.2">
      <c r="A6316" s="608">
        <v>101474</v>
      </c>
      <c r="B6316" s="609" t="s">
        <v>10894</v>
      </c>
      <c r="C6316" s="610" t="s">
        <v>65</v>
      </c>
      <c r="D6316" s="611">
        <v>11.13</v>
      </c>
    </row>
    <row r="6317" spans="1:4" ht="25.5" x14ac:dyDescent="0.2">
      <c r="A6317" s="608">
        <v>101475</v>
      </c>
      <c r="B6317" s="609" t="s">
        <v>10895</v>
      </c>
      <c r="C6317" s="610" t="s">
        <v>65</v>
      </c>
      <c r="D6317" s="611">
        <v>9.8699999999999992</v>
      </c>
    </row>
    <row r="6318" spans="1:4" ht="25.5" x14ac:dyDescent="0.2">
      <c r="A6318" s="608">
        <v>101476</v>
      </c>
      <c r="B6318" s="609" t="s">
        <v>10896</v>
      </c>
      <c r="C6318" s="610" t="s">
        <v>65</v>
      </c>
      <c r="D6318" s="611">
        <v>8.8000000000000007</v>
      </c>
    </row>
    <row r="6319" spans="1:4" ht="25.5" x14ac:dyDescent="0.2">
      <c r="A6319" s="608">
        <v>101477</v>
      </c>
      <c r="B6319" s="609" t="s">
        <v>10897</v>
      </c>
      <c r="C6319" s="610" t="s">
        <v>65</v>
      </c>
      <c r="D6319" s="611">
        <v>7.21</v>
      </c>
    </row>
    <row r="6320" spans="1:4" ht="25.5" x14ac:dyDescent="0.2">
      <c r="A6320" s="608">
        <v>101478</v>
      </c>
      <c r="B6320" s="609" t="s">
        <v>10898</v>
      </c>
      <c r="C6320" s="610" t="s">
        <v>65</v>
      </c>
      <c r="D6320" s="611">
        <v>6.12</v>
      </c>
    </row>
    <row r="6321" spans="1:4" ht="25.5" x14ac:dyDescent="0.2">
      <c r="A6321" s="608">
        <v>101480</v>
      </c>
      <c r="B6321" s="609" t="s">
        <v>10899</v>
      </c>
      <c r="C6321" s="610" t="s">
        <v>65</v>
      </c>
      <c r="D6321" s="611">
        <v>36.44</v>
      </c>
    </row>
    <row r="6322" spans="1:4" ht="25.5" x14ac:dyDescent="0.2">
      <c r="A6322" s="608">
        <v>101481</v>
      </c>
      <c r="B6322" s="609" t="s">
        <v>10900</v>
      </c>
      <c r="C6322" s="610" t="s">
        <v>65</v>
      </c>
      <c r="D6322" s="611">
        <v>26.31</v>
      </c>
    </row>
    <row r="6323" spans="1:4" ht="25.5" x14ac:dyDescent="0.2">
      <c r="A6323" s="608">
        <v>101482</v>
      </c>
      <c r="B6323" s="609" t="s">
        <v>10901</v>
      </c>
      <c r="C6323" s="610" t="s">
        <v>65</v>
      </c>
      <c r="D6323" s="611">
        <v>19.670000000000002</v>
      </c>
    </row>
    <row r="6324" spans="1:4" ht="25.5" x14ac:dyDescent="0.2">
      <c r="A6324" s="608">
        <v>101483</v>
      </c>
      <c r="B6324" s="609" t="s">
        <v>10902</v>
      </c>
      <c r="C6324" s="610" t="s">
        <v>65</v>
      </c>
      <c r="D6324" s="611">
        <v>20.420000000000002</v>
      </c>
    </row>
    <row r="6325" spans="1:4" ht="25.5" x14ac:dyDescent="0.2">
      <c r="A6325" s="608">
        <v>101484</v>
      </c>
      <c r="B6325" s="609" t="s">
        <v>10903</v>
      </c>
      <c r="C6325" s="610" t="s">
        <v>65</v>
      </c>
      <c r="D6325" s="611">
        <v>105.84</v>
      </c>
    </row>
    <row r="6326" spans="1:4" ht="25.5" x14ac:dyDescent="0.2">
      <c r="A6326" s="608">
        <v>101485</v>
      </c>
      <c r="B6326" s="609" t="s">
        <v>10904</v>
      </c>
      <c r="C6326" s="610" t="s">
        <v>65</v>
      </c>
      <c r="D6326" s="611">
        <v>81.239999999999995</v>
      </c>
    </row>
    <row r="6327" spans="1:4" ht="25.5" x14ac:dyDescent="0.2">
      <c r="A6327" s="608">
        <v>101486</v>
      </c>
      <c r="B6327" s="609" t="s">
        <v>10905</v>
      </c>
      <c r="C6327" s="610" t="s">
        <v>65</v>
      </c>
      <c r="D6327" s="611">
        <v>73.180000000000007</v>
      </c>
    </row>
    <row r="6328" spans="1:4" ht="25.5" x14ac:dyDescent="0.2">
      <c r="A6328" s="608">
        <v>101487</v>
      </c>
      <c r="B6328" s="609" t="s">
        <v>10906</v>
      </c>
      <c r="C6328" s="610" t="s">
        <v>65</v>
      </c>
      <c r="D6328" s="611">
        <v>53.58</v>
      </c>
    </row>
    <row r="6329" spans="1:4" ht="25.5" x14ac:dyDescent="0.2">
      <c r="A6329" s="608">
        <v>101488</v>
      </c>
      <c r="B6329" s="609" t="s">
        <v>10907</v>
      </c>
      <c r="C6329" s="610" t="s">
        <v>65</v>
      </c>
      <c r="D6329" s="611">
        <v>46.36</v>
      </c>
    </row>
    <row r="6330" spans="1:4" ht="38.25" x14ac:dyDescent="0.2">
      <c r="A6330" s="608">
        <v>101188</v>
      </c>
      <c r="B6330" s="609" t="s">
        <v>10129</v>
      </c>
      <c r="C6330" s="610" t="s">
        <v>18</v>
      </c>
      <c r="D6330" s="611">
        <v>3.93</v>
      </c>
    </row>
    <row r="6331" spans="1:4" ht="38.25" x14ac:dyDescent="0.2">
      <c r="A6331" s="608">
        <v>101189</v>
      </c>
      <c r="B6331" s="609" t="s">
        <v>10130</v>
      </c>
      <c r="C6331" s="610" t="s">
        <v>18</v>
      </c>
      <c r="D6331" s="611">
        <v>41.79</v>
      </c>
    </row>
    <row r="6332" spans="1:4" ht="38.25" x14ac:dyDescent="0.2">
      <c r="A6332" s="608">
        <v>101190</v>
      </c>
      <c r="B6332" s="609" t="s">
        <v>10131</v>
      </c>
      <c r="C6332" s="610" t="s">
        <v>18</v>
      </c>
      <c r="D6332" s="611">
        <v>41.29</v>
      </c>
    </row>
    <row r="6333" spans="1:4" ht="38.25" x14ac:dyDescent="0.2">
      <c r="A6333" s="608">
        <v>101191</v>
      </c>
      <c r="B6333" s="609" t="s">
        <v>10132</v>
      </c>
      <c r="C6333" s="610" t="s">
        <v>18</v>
      </c>
      <c r="D6333" s="611">
        <v>41.54</v>
      </c>
    </row>
    <row r="6334" spans="1:4" ht="38.25" x14ac:dyDescent="0.2">
      <c r="A6334" s="608">
        <v>101192</v>
      </c>
      <c r="B6334" s="609" t="s">
        <v>10133</v>
      </c>
      <c r="C6334" s="610" t="s">
        <v>18</v>
      </c>
      <c r="D6334" s="611">
        <v>42.76</v>
      </c>
    </row>
    <row r="6335" spans="1:4" ht="38.25" x14ac:dyDescent="0.2">
      <c r="A6335" s="608">
        <v>101193</v>
      </c>
      <c r="B6335" s="609" t="s">
        <v>10134</v>
      </c>
      <c r="C6335" s="610" t="s">
        <v>18</v>
      </c>
      <c r="D6335" s="611">
        <v>37.869999999999997</v>
      </c>
    </row>
    <row r="6336" spans="1:4" ht="38.25" x14ac:dyDescent="0.2">
      <c r="A6336" s="608">
        <v>101194</v>
      </c>
      <c r="B6336" s="609" t="s">
        <v>10135</v>
      </c>
      <c r="C6336" s="610" t="s">
        <v>18</v>
      </c>
      <c r="D6336" s="611">
        <v>38.119999999999997</v>
      </c>
    </row>
    <row r="6337" spans="1:4" ht="38.25" x14ac:dyDescent="0.2">
      <c r="A6337" s="608">
        <v>101197</v>
      </c>
      <c r="B6337" s="609" t="s">
        <v>10136</v>
      </c>
      <c r="C6337" s="610" t="s">
        <v>18</v>
      </c>
      <c r="D6337" s="611">
        <v>80.77</v>
      </c>
    </row>
    <row r="6338" spans="1:4" ht="38.25" x14ac:dyDescent="0.2">
      <c r="A6338" s="608">
        <v>101198</v>
      </c>
      <c r="B6338" s="609" t="s">
        <v>10137</v>
      </c>
      <c r="C6338" s="610" t="s">
        <v>18</v>
      </c>
      <c r="D6338" s="611">
        <v>57.78</v>
      </c>
    </row>
    <row r="6339" spans="1:4" ht="38.25" x14ac:dyDescent="0.2">
      <c r="A6339" s="608">
        <v>101199</v>
      </c>
      <c r="B6339" s="609" t="s">
        <v>10138</v>
      </c>
      <c r="C6339" s="610" t="s">
        <v>18</v>
      </c>
      <c r="D6339" s="611">
        <v>58.41</v>
      </c>
    </row>
    <row r="6340" spans="1:4" ht="38.25" x14ac:dyDescent="0.2">
      <c r="A6340" s="608">
        <v>101200</v>
      </c>
      <c r="B6340" s="609" t="s">
        <v>10139</v>
      </c>
      <c r="C6340" s="610" t="s">
        <v>18</v>
      </c>
      <c r="D6340" s="611">
        <v>30.21</v>
      </c>
    </row>
    <row r="6341" spans="1:4" ht="38.25" x14ac:dyDescent="0.2">
      <c r="A6341" s="608">
        <v>101201</v>
      </c>
      <c r="B6341" s="609" t="s">
        <v>10140</v>
      </c>
      <c r="C6341" s="610" t="s">
        <v>18</v>
      </c>
      <c r="D6341" s="611">
        <v>38.94</v>
      </c>
    </row>
    <row r="6342" spans="1:4" ht="51" x14ac:dyDescent="0.2">
      <c r="A6342" s="608">
        <v>101202</v>
      </c>
      <c r="B6342" s="609" t="s">
        <v>10141</v>
      </c>
      <c r="C6342" s="610" t="s">
        <v>18</v>
      </c>
      <c r="D6342" s="611">
        <v>27.26</v>
      </c>
    </row>
    <row r="6343" spans="1:4" ht="51" x14ac:dyDescent="0.2">
      <c r="A6343" s="608">
        <v>101203</v>
      </c>
      <c r="B6343" s="609" t="s">
        <v>10142</v>
      </c>
      <c r="C6343" s="610" t="s">
        <v>18</v>
      </c>
      <c r="D6343" s="611">
        <v>26.63</v>
      </c>
    </row>
    <row r="6344" spans="1:4" ht="38.25" x14ac:dyDescent="0.2">
      <c r="A6344" s="608">
        <v>101204</v>
      </c>
      <c r="B6344" s="609" t="s">
        <v>10143</v>
      </c>
      <c r="C6344" s="610" t="s">
        <v>18</v>
      </c>
      <c r="D6344" s="611">
        <v>26.88</v>
      </c>
    </row>
    <row r="6345" spans="1:4" ht="38.25" x14ac:dyDescent="0.2">
      <c r="A6345" s="608">
        <v>101205</v>
      </c>
      <c r="B6345" s="609" t="s">
        <v>10144</v>
      </c>
      <c r="C6345" s="610" t="s">
        <v>18</v>
      </c>
      <c r="D6345" s="611">
        <v>27.26</v>
      </c>
    </row>
    <row r="6346" spans="1:4" ht="38.25" x14ac:dyDescent="0.2">
      <c r="A6346" s="608" t="s">
        <v>3655</v>
      </c>
      <c r="B6346" s="609" t="s">
        <v>3656</v>
      </c>
      <c r="C6346" s="610" t="s">
        <v>54</v>
      </c>
      <c r="D6346" s="611">
        <v>153.72999999999999</v>
      </c>
    </row>
    <row r="6347" spans="1:4" x14ac:dyDescent="0.2">
      <c r="A6347" s="608">
        <v>98509</v>
      </c>
      <c r="B6347" s="609" t="s">
        <v>4612</v>
      </c>
      <c r="C6347" s="610" t="s">
        <v>38</v>
      </c>
      <c r="D6347" s="611">
        <v>55.2</v>
      </c>
    </row>
    <row r="6348" spans="1:4" ht="25.5" x14ac:dyDescent="0.2">
      <c r="A6348" s="608">
        <v>98510</v>
      </c>
      <c r="B6348" s="609" t="s">
        <v>4613</v>
      </c>
      <c r="C6348" s="610" t="s">
        <v>38</v>
      </c>
      <c r="D6348" s="611">
        <v>76.430000000000007</v>
      </c>
    </row>
    <row r="6349" spans="1:4" ht="25.5" x14ac:dyDescent="0.2">
      <c r="A6349" s="608">
        <v>98511</v>
      </c>
      <c r="B6349" s="609" t="s">
        <v>4614</v>
      </c>
      <c r="C6349" s="610" t="s">
        <v>38</v>
      </c>
      <c r="D6349" s="611">
        <v>149.11000000000001</v>
      </c>
    </row>
    <row r="6350" spans="1:4" ht="25.5" x14ac:dyDescent="0.2">
      <c r="A6350" s="608">
        <v>98516</v>
      </c>
      <c r="B6350" s="609" t="s">
        <v>4615</v>
      </c>
      <c r="C6350" s="610" t="s">
        <v>38</v>
      </c>
      <c r="D6350" s="611">
        <v>279.33999999999997</v>
      </c>
    </row>
    <row r="6351" spans="1:4" x14ac:dyDescent="0.2">
      <c r="A6351" s="608">
        <v>98519</v>
      </c>
      <c r="B6351" s="609" t="s">
        <v>4616</v>
      </c>
      <c r="C6351" s="610" t="s">
        <v>54</v>
      </c>
      <c r="D6351" s="611">
        <v>1.31</v>
      </c>
    </row>
    <row r="6352" spans="1:4" x14ac:dyDescent="0.2">
      <c r="A6352" s="608">
        <v>98520</v>
      </c>
      <c r="B6352" s="609" t="s">
        <v>4617</v>
      </c>
      <c r="C6352" s="610" t="s">
        <v>54</v>
      </c>
      <c r="D6352" s="611">
        <v>3.43</v>
      </c>
    </row>
    <row r="6353" spans="1:4" x14ac:dyDescent="0.2">
      <c r="A6353" s="608">
        <v>98521</v>
      </c>
      <c r="B6353" s="609" t="s">
        <v>4618</v>
      </c>
      <c r="C6353" s="610" t="s">
        <v>54</v>
      </c>
      <c r="D6353" s="611">
        <v>0.23</v>
      </c>
    </row>
    <row r="6354" spans="1:4" ht="25.5" x14ac:dyDescent="0.2">
      <c r="A6354" s="608">
        <v>98522</v>
      </c>
      <c r="B6354" s="609" t="s">
        <v>4619</v>
      </c>
      <c r="C6354" s="610" t="s">
        <v>18</v>
      </c>
      <c r="D6354" s="611">
        <v>105.94</v>
      </c>
    </row>
    <row r="6355" spans="1:4" x14ac:dyDescent="0.2">
      <c r="A6355" s="608">
        <v>98524</v>
      </c>
      <c r="B6355" s="609" t="s">
        <v>4620</v>
      </c>
      <c r="C6355" s="610" t="s">
        <v>54</v>
      </c>
      <c r="D6355" s="611">
        <v>2.11</v>
      </c>
    </row>
    <row r="6356" spans="1:4" x14ac:dyDescent="0.2">
      <c r="A6356" s="608">
        <v>98503</v>
      </c>
      <c r="B6356" s="609" t="s">
        <v>4621</v>
      </c>
      <c r="C6356" s="610" t="s">
        <v>54</v>
      </c>
      <c r="D6356" s="611">
        <v>13.77</v>
      </c>
    </row>
    <row r="6357" spans="1:4" x14ac:dyDescent="0.2">
      <c r="A6357" s="608">
        <v>98504</v>
      </c>
      <c r="B6357" s="609" t="s">
        <v>4622</v>
      </c>
      <c r="C6357" s="610" t="s">
        <v>54</v>
      </c>
      <c r="D6357" s="611">
        <v>8.9499999999999993</v>
      </c>
    </row>
    <row r="6358" spans="1:4" x14ac:dyDescent="0.2">
      <c r="A6358" s="608">
        <v>98505</v>
      </c>
      <c r="B6358" s="609" t="s">
        <v>4623</v>
      </c>
      <c r="C6358" s="610" t="s">
        <v>54</v>
      </c>
      <c r="D6358" s="611">
        <v>78.66</v>
      </c>
    </row>
    <row r="6359" spans="1:4" ht="38.25" x14ac:dyDescent="0.2">
      <c r="A6359" s="608">
        <v>98525</v>
      </c>
      <c r="B6359" s="609" t="s">
        <v>4624</v>
      </c>
      <c r="C6359" s="610" t="s">
        <v>54</v>
      </c>
      <c r="D6359" s="611">
        <v>0.22</v>
      </c>
    </row>
    <row r="6360" spans="1:4" ht="25.5" x14ac:dyDescent="0.2">
      <c r="A6360" s="608">
        <v>98526</v>
      </c>
      <c r="B6360" s="609" t="s">
        <v>4625</v>
      </c>
      <c r="C6360" s="610" t="s">
        <v>38</v>
      </c>
      <c r="D6360" s="611">
        <v>48.09</v>
      </c>
    </row>
    <row r="6361" spans="1:4" ht="25.5" x14ac:dyDescent="0.2">
      <c r="A6361" s="608">
        <v>98527</v>
      </c>
      <c r="B6361" s="609" t="s">
        <v>4626</v>
      </c>
      <c r="C6361" s="610" t="s">
        <v>38</v>
      </c>
      <c r="D6361" s="611">
        <v>103.56</v>
      </c>
    </row>
    <row r="6362" spans="1:4" ht="25.5" x14ac:dyDescent="0.2">
      <c r="A6362" s="608">
        <v>98528</v>
      </c>
      <c r="B6362" s="609" t="s">
        <v>4627</v>
      </c>
      <c r="C6362" s="610" t="s">
        <v>38</v>
      </c>
      <c r="D6362" s="611">
        <v>151.43</v>
      </c>
    </row>
    <row r="6363" spans="1:4" ht="25.5" x14ac:dyDescent="0.2">
      <c r="A6363" s="608">
        <v>98529</v>
      </c>
      <c r="B6363" s="609" t="s">
        <v>4628</v>
      </c>
      <c r="C6363" s="610" t="s">
        <v>38</v>
      </c>
      <c r="D6363" s="611">
        <v>45.61</v>
      </c>
    </row>
    <row r="6364" spans="1:4" ht="25.5" x14ac:dyDescent="0.2">
      <c r="A6364" s="608">
        <v>98530</v>
      </c>
      <c r="B6364" s="609" t="s">
        <v>4629</v>
      </c>
      <c r="C6364" s="610" t="s">
        <v>38</v>
      </c>
      <c r="D6364" s="611">
        <v>81.25</v>
      </c>
    </row>
    <row r="6365" spans="1:4" ht="25.5" x14ac:dyDescent="0.2">
      <c r="A6365" s="608">
        <v>98531</v>
      </c>
      <c r="B6365" s="609" t="s">
        <v>4630</v>
      </c>
      <c r="C6365" s="610" t="s">
        <v>38</v>
      </c>
      <c r="D6365" s="611">
        <v>167.74</v>
      </c>
    </row>
    <row r="6366" spans="1:4" ht="25.5" x14ac:dyDescent="0.2">
      <c r="A6366" s="608">
        <v>98532</v>
      </c>
      <c r="B6366" s="609" t="s">
        <v>4631</v>
      </c>
      <c r="C6366" s="610" t="s">
        <v>38</v>
      </c>
      <c r="D6366" s="611">
        <v>65.58</v>
      </c>
    </row>
    <row r="6367" spans="1:4" ht="25.5" x14ac:dyDescent="0.2">
      <c r="A6367" s="608">
        <v>98533</v>
      </c>
      <c r="B6367" s="609" t="s">
        <v>4632</v>
      </c>
      <c r="C6367" s="610" t="s">
        <v>38</v>
      </c>
      <c r="D6367" s="611">
        <v>176.52</v>
      </c>
    </row>
    <row r="6368" spans="1:4" ht="25.5" x14ac:dyDescent="0.2">
      <c r="A6368" s="608">
        <v>98534</v>
      </c>
      <c r="B6368" s="609" t="s">
        <v>4633</v>
      </c>
      <c r="C6368" s="610" t="s">
        <v>38</v>
      </c>
      <c r="D6368" s="611">
        <v>455.87</v>
      </c>
    </row>
    <row r="6369" spans="1:4" ht="25.5" x14ac:dyDescent="0.2">
      <c r="A6369" s="608">
        <v>98535</v>
      </c>
      <c r="B6369" s="609" t="s">
        <v>4634</v>
      </c>
      <c r="C6369" s="610" t="s">
        <v>38</v>
      </c>
      <c r="D6369" s="611">
        <v>715.32</v>
      </c>
    </row>
    <row r="6370" spans="1:4" x14ac:dyDescent="0.2">
      <c r="A6370" s="608">
        <v>88238</v>
      </c>
      <c r="B6370" s="609" t="s">
        <v>168</v>
      </c>
      <c r="C6370" s="610" t="s">
        <v>23</v>
      </c>
      <c r="D6370" s="611">
        <v>12.78</v>
      </c>
    </row>
    <row r="6371" spans="1:4" x14ac:dyDescent="0.2">
      <c r="A6371" s="608">
        <v>88239</v>
      </c>
      <c r="B6371" s="609" t="s">
        <v>51</v>
      </c>
      <c r="C6371" s="610" t="s">
        <v>23</v>
      </c>
      <c r="D6371" s="611">
        <v>13.87</v>
      </c>
    </row>
    <row r="6372" spans="1:4" x14ac:dyDescent="0.2">
      <c r="A6372" s="608">
        <v>88240</v>
      </c>
      <c r="B6372" s="609" t="s">
        <v>169</v>
      </c>
      <c r="C6372" s="610" t="s">
        <v>23</v>
      </c>
      <c r="D6372" s="611">
        <v>9.57</v>
      </c>
    </row>
    <row r="6373" spans="1:4" x14ac:dyDescent="0.2">
      <c r="A6373" s="608">
        <v>88241</v>
      </c>
      <c r="B6373" s="609" t="s">
        <v>170</v>
      </c>
      <c r="C6373" s="610" t="s">
        <v>23</v>
      </c>
      <c r="D6373" s="611">
        <v>13.09</v>
      </c>
    </row>
    <row r="6374" spans="1:4" x14ac:dyDescent="0.2">
      <c r="A6374" s="608">
        <v>88242</v>
      </c>
      <c r="B6374" s="609" t="s">
        <v>171</v>
      </c>
      <c r="C6374" s="610" t="s">
        <v>23</v>
      </c>
      <c r="D6374" s="611">
        <v>13.39</v>
      </c>
    </row>
    <row r="6375" spans="1:4" x14ac:dyDescent="0.2">
      <c r="A6375" s="608">
        <v>88243</v>
      </c>
      <c r="B6375" s="609" t="s">
        <v>172</v>
      </c>
      <c r="C6375" s="610" t="s">
        <v>23</v>
      </c>
      <c r="D6375" s="611">
        <v>16.12</v>
      </c>
    </row>
    <row r="6376" spans="1:4" x14ac:dyDescent="0.2">
      <c r="A6376" s="608">
        <v>88245</v>
      </c>
      <c r="B6376" s="609" t="s">
        <v>173</v>
      </c>
      <c r="C6376" s="610" t="s">
        <v>23</v>
      </c>
      <c r="D6376" s="611">
        <v>16.690000000000001</v>
      </c>
    </row>
    <row r="6377" spans="1:4" x14ac:dyDescent="0.2">
      <c r="A6377" s="608">
        <v>88246</v>
      </c>
      <c r="B6377" s="609" t="s">
        <v>174</v>
      </c>
      <c r="C6377" s="610" t="s">
        <v>23</v>
      </c>
      <c r="D6377" s="611">
        <v>13.75</v>
      </c>
    </row>
    <row r="6378" spans="1:4" x14ac:dyDescent="0.2">
      <c r="A6378" s="608">
        <v>88247</v>
      </c>
      <c r="B6378" s="609" t="s">
        <v>60</v>
      </c>
      <c r="C6378" s="610" t="s">
        <v>23</v>
      </c>
      <c r="D6378" s="611">
        <v>13.33</v>
      </c>
    </row>
    <row r="6379" spans="1:4" ht="25.5" x14ac:dyDescent="0.2">
      <c r="A6379" s="608">
        <v>88248</v>
      </c>
      <c r="B6379" s="609" t="s">
        <v>1239</v>
      </c>
      <c r="C6379" s="610" t="s">
        <v>23</v>
      </c>
      <c r="D6379" s="611">
        <v>12.83</v>
      </c>
    </row>
    <row r="6380" spans="1:4" x14ac:dyDescent="0.2">
      <c r="A6380" s="608">
        <v>88249</v>
      </c>
      <c r="B6380" s="609" t="s">
        <v>175</v>
      </c>
      <c r="C6380" s="610" t="s">
        <v>23</v>
      </c>
      <c r="D6380" s="611">
        <v>18.850000000000001</v>
      </c>
    </row>
    <row r="6381" spans="1:4" x14ac:dyDescent="0.2">
      <c r="A6381" s="608">
        <v>88250</v>
      </c>
      <c r="B6381" s="609" t="s">
        <v>176</v>
      </c>
      <c r="C6381" s="610" t="s">
        <v>23</v>
      </c>
      <c r="D6381" s="611">
        <v>10.98</v>
      </c>
    </row>
    <row r="6382" spans="1:4" x14ac:dyDescent="0.2">
      <c r="A6382" s="608">
        <v>88251</v>
      </c>
      <c r="B6382" s="609" t="s">
        <v>177</v>
      </c>
      <c r="C6382" s="610" t="s">
        <v>23</v>
      </c>
      <c r="D6382" s="611">
        <v>13.44</v>
      </c>
    </row>
    <row r="6383" spans="1:4" x14ac:dyDescent="0.2">
      <c r="A6383" s="608">
        <v>88252</v>
      </c>
      <c r="B6383" s="609" t="s">
        <v>178</v>
      </c>
      <c r="C6383" s="610" t="s">
        <v>23</v>
      </c>
      <c r="D6383" s="611">
        <v>14</v>
      </c>
    </row>
    <row r="6384" spans="1:4" x14ac:dyDescent="0.2">
      <c r="A6384" s="608">
        <v>88253</v>
      </c>
      <c r="B6384" s="609" t="s">
        <v>179</v>
      </c>
      <c r="C6384" s="610" t="s">
        <v>23</v>
      </c>
      <c r="D6384" s="611">
        <v>6.24</v>
      </c>
    </row>
    <row r="6385" spans="1:4" x14ac:dyDescent="0.2">
      <c r="A6385" s="608">
        <v>88255</v>
      </c>
      <c r="B6385" s="609" t="s">
        <v>180</v>
      </c>
      <c r="C6385" s="610" t="s">
        <v>23</v>
      </c>
      <c r="D6385" s="611">
        <v>21.25</v>
      </c>
    </row>
    <row r="6386" spans="1:4" x14ac:dyDescent="0.2">
      <c r="A6386" s="608">
        <v>88256</v>
      </c>
      <c r="B6386" s="609" t="s">
        <v>24</v>
      </c>
      <c r="C6386" s="610" t="s">
        <v>23</v>
      </c>
      <c r="D6386" s="611">
        <v>16.72</v>
      </c>
    </row>
    <row r="6387" spans="1:4" ht="25.5" x14ac:dyDescent="0.2">
      <c r="A6387" s="608">
        <v>88257</v>
      </c>
      <c r="B6387" s="609" t="s">
        <v>181</v>
      </c>
      <c r="C6387" s="610" t="s">
        <v>23</v>
      </c>
      <c r="D6387" s="611">
        <v>11.82</v>
      </c>
    </row>
    <row r="6388" spans="1:4" ht="25.5" x14ac:dyDescent="0.2">
      <c r="A6388" s="608">
        <v>88258</v>
      </c>
      <c r="B6388" s="609" t="s">
        <v>678</v>
      </c>
      <c r="C6388" s="610" t="s">
        <v>23</v>
      </c>
      <c r="D6388" s="611">
        <v>9.7200000000000006</v>
      </c>
    </row>
    <row r="6389" spans="1:4" x14ac:dyDescent="0.2">
      <c r="A6389" s="608">
        <v>88259</v>
      </c>
      <c r="B6389" s="609" t="s">
        <v>182</v>
      </c>
      <c r="C6389" s="610" t="s">
        <v>23</v>
      </c>
      <c r="D6389" s="611">
        <v>19.52</v>
      </c>
    </row>
    <row r="6390" spans="1:4" x14ac:dyDescent="0.2">
      <c r="A6390" s="608">
        <v>88260</v>
      </c>
      <c r="B6390" s="609" t="s">
        <v>183</v>
      </c>
      <c r="C6390" s="610" t="s">
        <v>23</v>
      </c>
      <c r="D6390" s="611">
        <v>16.54</v>
      </c>
    </row>
    <row r="6391" spans="1:4" x14ac:dyDescent="0.2">
      <c r="A6391" s="608">
        <v>88261</v>
      </c>
      <c r="B6391" s="609" t="s">
        <v>59</v>
      </c>
      <c r="C6391" s="610" t="s">
        <v>23</v>
      </c>
      <c r="D6391" s="611">
        <v>17.79</v>
      </c>
    </row>
    <row r="6392" spans="1:4" x14ac:dyDescent="0.2">
      <c r="A6392" s="608">
        <v>88262</v>
      </c>
      <c r="B6392" s="609" t="s">
        <v>52</v>
      </c>
      <c r="C6392" s="610" t="s">
        <v>23</v>
      </c>
      <c r="D6392" s="611">
        <v>16.59</v>
      </c>
    </row>
    <row r="6393" spans="1:4" ht="25.5" x14ac:dyDescent="0.2">
      <c r="A6393" s="608">
        <v>88263</v>
      </c>
      <c r="B6393" s="609" t="s">
        <v>1240</v>
      </c>
      <c r="C6393" s="610" t="s">
        <v>23</v>
      </c>
      <c r="D6393" s="611">
        <v>10.57</v>
      </c>
    </row>
    <row r="6394" spans="1:4" x14ac:dyDescent="0.2">
      <c r="A6394" s="608">
        <v>88264</v>
      </c>
      <c r="B6394" s="609" t="s">
        <v>58</v>
      </c>
      <c r="C6394" s="610" t="s">
        <v>23</v>
      </c>
      <c r="D6394" s="611">
        <v>17.38</v>
      </c>
    </row>
    <row r="6395" spans="1:4" x14ac:dyDescent="0.2">
      <c r="A6395" s="608">
        <v>88265</v>
      </c>
      <c r="B6395" s="609" t="s">
        <v>184</v>
      </c>
      <c r="C6395" s="610" t="s">
        <v>23</v>
      </c>
      <c r="D6395" s="611">
        <v>17.38</v>
      </c>
    </row>
    <row r="6396" spans="1:4" x14ac:dyDescent="0.2">
      <c r="A6396" s="608">
        <v>88266</v>
      </c>
      <c r="B6396" s="609" t="s">
        <v>185</v>
      </c>
      <c r="C6396" s="610" t="s">
        <v>23</v>
      </c>
      <c r="D6396" s="611">
        <v>17.45</v>
      </c>
    </row>
    <row r="6397" spans="1:4" x14ac:dyDescent="0.2">
      <c r="A6397" s="608">
        <v>88267</v>
      </c>
      <c r="B6397" s="609" t="s">
        <v>56</v>
      </c>
      <c r="C6397" s="610" t="s">
        <v>23</v>
      </c>
      <c r="D6397" s="611">
        <v>16.739999999999998</v>
      </c>
    </row>
    <row r="6398" spans="1:4" x14ac:dyDescent="0.2">
      <c r="A6398" s="608">
        <v>88268</v>
      </c>
      <c r="B6398" s="609" t="s">
        <v>186</v>
      </c>
      <c r="C6398" s="610" t="s">
        <v>23</v>
      </c>
      <c r="D6398" s="611">
        <v>17.309999999999999</v>
      </c>
    </row>
    <row r="6399" spans="1:4" x14ac:dyDescent="0.2">
      <c r="A6399" s="608">
        <v>88269</v>
      </c>
      <c r="B6399" s="609" t="s">
        <v>187</v>
      </c>
      <c r="C6399" s="610" t="s">
        <v>23</v>
      </c>
      <c r="D6399" s="611">
        <v>16.690000000000001</v>
      </c>
    </row>
    <row r="6400" spans="1:4" x14ac:dyDescent="0.2">
      <c r="A6400" s="608">
        <v>88270</v>
      </c>
      <c r="B6400" s="609" t="s">
        <v>188</v>
      </c>
      <c r="C6400" s="610" t="s">
        <v>23</v>
      </c>
      <c r="D6400" s="611">
        <v>17.54</v>
      </c>
    </row>
    <row r="6401" spans="1:4" x14ac:dyDescent="0.2">
      <c r="A6401" s="608">
        <v>88272</v>
      </c>
      <c r="B6401" s="609" t="s">
        <v>189</v>
      </c>
      <c r="C6401" s="610" t="s">
        <v>23</v>
      </c>
      <c r="D6401" s="611">
        <v>17.13</v>
      </c>
    </row>
    <row r="6402" spans="1:4" x14ac:dyDescent="0.2">
      <c r="A6402" s="608">
        <v>88273</v>
      </c>
      <c r="B6402" s="609" t="s">
        <v>190</v>
      </c>
      <c r="C6402" s="610" t="s">
        <v>23</v>
      </c>
      <c r="D6402" s="611">
        <v>16.89</v>
      </c>
    </row>
    <row r="6403" spans="1:4" x14ac:dyDescent="0.2">
      <c r="A6403" s="608">
        <v>88274</v>
      </c>
      <c r="B6403" s="609" t="s">
        <v>191</v>
      </c>
      <c r="C6403" s="610" t="s">
        <v>23</v>
      </c>
      <c r="D6403" s="611">
        <v>16.989999999999998</v>
      </c>
    </row>
    <row r="6404" spans="1:4" ht="25.5" x14ac:dyDescent="0.2">
      <c r="A6404" s="608">
        <v>88275</v>
      </c>
      <c r="B6404" s="609" t="s">
        <v>192</v>
      </c>
      <c r="C6404" s="610" t="s">
        <v>23</v>
      </c>
      <c r="D6404" s="611">
        <v>16.989999999999998</v>
      </c>
    </row>
    <row r="6405" spans="1:4" x14ac:dyDescent="0.2">
      <c r="A6405" s="608">
        <v>88277</v>
      </c>
      <c r="B6405" s="609" t="s">
        <v>193</v>
      </c>
      <c r="C6405" s="610" t="s">
        <v>23</v>
      </c>
      <c r="D6405" s="611">
        <v>12.5</v>
      </c>
    </row>
    <row r="6406" spans="1:4" x14ac:dyDescent="0.2">
      <c r="A6406" s="608">
        <v>88278</v>
      </c>
      <c r="B6406" s="609" t="s">
        <v>194</v>
      </c>
      <c r="C6406" s="610" t="s">
        <v>23</v>
      </c>
      <c r="D6406" s="611">
        <v>11.74</v>
      </c>
    </row>
    <row r="6407" spans="1:4" x14ac:dyDescent="0.2">
      <c r="A6407" s="608">
        <v>88279</v>
      </c>
      <c r="B6407" s="609" t="s">
        <v>195</v>
      </c>
      <c r="C6407" s="610" t="s">
        <v>23</v>
      </c>
      <c r="D6407" s="611">
        <v>18.5</v>
      </c>
    </row>
    <row r="6408" spans="1:4" x14ac:dyDescent="0.2">
      <c r="A6408" s="608">
        <v>88281</v>
      </c>
      <c r="B6408" s="609" t="s">
        <v>196</v>
      </c>
      <c r="C6408" s="610" t="s">
        <v>23</v>
      </c>
      <c r="D6408" s="611">
        <v>12.53</v>
      </c>
    </row>
    <row r="6409" spans="1:4" x14ac:dyDescent="0.2">
      <c r="A6409" s="608">
        <v>88282</v>
      </c>
      <c r="B6409" s="609" t="s">
        <v>197</v>
      </c>
      <c r="C6409" s="610" t="s">
        <v>23</v>
      </c>
      <c r="D6409" s="611">
        <v>13.1</v>
      </c>
    </row>
    <row r="6410" spans="1:4" x14ac:dyDescent="0.2">
      <c r="A6410" s="608">
        <v>88283</v>
      </c>
      <c r="B6410" s="609" t="s">
        <v>198</v>
      </c>
      <c r="C6410" s="610" t="s">
        <v>23</v>
      </c>
      <c r="D6410" s="611">
        <v>16.53</v>
      </c>
    </row>
    <row r="6411" spans="1:4" x14ac:dyDescent="0.2">
      <c r="A6411" s="608">
        <v>88284</v>
      </c>
      <c r="B6411" s="609" t="s">
        <v>199</v>
      </c>
      <c r="C6411" s="610" t="s">
        <v>23</v>
      </c>
      <c r="D6411" s="611">
        <v>12.36</v>
      </c>
    </row>
    <row r="6412" spans="1:4" x14ac:dyDescent="0.2">
      <c r="A6412" s="608">
        <v>88285</v>
      </c>
      <c r="B6412" s="609" t="s">
        <v>200</v>
      </c>
      <c r="C6412" s="610" t="s">
        <v>23</v>
      </c>
      <c r="D6412" s="611">
        <v>14.04</v>
      </c>
    </row>
    <row r="6413" spans="1:4" x14ac:dyDescent="0.2">
      <c r="A6413" s="608">
        <v>88286</v>
      </c>
      <c r="B6413" s="609" t="s">
        <v>201</v>
      </c>
      <c r="C6413" s="610" t="s">
        <v>23</v>
      </c>
      <c r="D6413" s="611">
        <v>14.94</v>
      </c>
    </row>
    <row r="6414" spans="1:4" x14ac:dyDescent="0.2">
      <c r="A6414" s="608">
        <v>88288</v>
      </c>
      <c r="B6414" s="609" t="s">
        <v>202</v>
      </c>
      <c r="C6414" s="610" t="s">
        <v>23</v>
      </c>
      <c r="D6414" s="611">
        <v>7.56</v>
      </c>
    </row>
    <row r="6415" spans="1:4" x14ac:dyDescent="0.2">
      <c r="A6415" s="608">
        <v>88291</v>
      </c>
      <c r="B6415" s="609" t="s">
        <v>203</v>
      </c>
      <c r="C6415" s="610" t="s">
        <v>23</v>
      </c>
      <c r="D6415" s="611">
        <v>12.12</v>
      </c>
    </row>
    <row r="6416" spans="1:4" ht="25.5" x14ac:dyDescent="0.2">
      <c r="A6416" s="608">
        <v>88292</v>
      </c>
      <c r="B6416" s="609" t="s">
        <v>204</v>
      </c>
      <c r="C6416" s="610" t="s">
        <v>23</v>
      </c>
      <c r="D6416" s="611">
        <v>12.6</v>
      </c>
    </row>
    <row r="6417" spans="1:4" ht="25.5" x14ac:dyDescent="0.2">
      <c r="A6417" s="608">
        <v>88293</v>
      </c>
      <c r="B6417" s="609" t="s">
        <v>205</v>
      </c>
      <c r="C6417" s="610" t="s">
        <v>23</v>
      </c>
      <c r="D6417" s="611">
        <v>14.25</v>
      </c>
    </row>
    <row r="6418" spans="1:4" x14ac:dyDescent="0.2">
      <c r="A6418" s="608">
        <v>88294</v>
      </c>
      <c r="B6418" s="609" t="s">
        <v>206</v>
      </c>
      <c r="C6418" s="610" t="s">
        <v>23</v>
      </c>
      <c r="D6418" s="611">
        <v>15.37</v>
      </c>
    </row>
    <row r="6419" spans="1:4" x14ac:dyDescent="0.2">
      <c r="A6419" s="608">
        <v>88295</v>
      </c>
      <c r="B6419" s="609" t="s">
        <v>207</v>
      </c>
      <c r="C6419" s="610" t="s">
        <v>23</v>
      </c>
      <c r="D6419" s="611">
        <v>11.9</v>
      </c>
    </row>
    <row r="6420" spans="1:4" x14ac:dyDescent="0.2">
      <c r="A6420" s="608">
        <v>88296</v>
      </c>
      <c r="B6420" s="609" t="s">
        <v>208</v>
      </c>
      <c r="C6420" s="610" t="s">
        <v>23</v>
      </c>
      <c r="D6420" s="611">
        <v>11.95</v>
      </c>
    </row>
    <row r="6421" spans="1:4" ht="25.5" x14ac:dyDescent="0.2">
      <c r="A6421" s="608">
        <v>88297</v>
      </c>
      <c r="B6421" s="609" t="s">
        <v>209</v>
      </c>
      <c r="C6421" s="610" t="s">
        <v>23</v>
      </c>
      <c r="D6421" s="611">
        <v>12.4</v>
      </c>
    </row>
    <row r="6422" spans="1:4" ht="25.5" x14ac:dyDescent="0.2">
      <c r="A6422" s="608">
        <v>88298</v>
      </c>
      <c r="B6422" s="609" t="s">
        <v>210</v>
      </c>
      <c r="C6422" s="610" t="s">
        <v>23</v>
      </c>
      <c r="D6422" s="611">
        <v>10.37</v>
      </c>
    </row>
    <row r="6423" spans="1:4" x14ac:dyDescent="0.2">
      <c r="A6423" s="608">
        <v>88299</v>
      </c>
      <c r="B6423" s="609" t="s">
        <v>211</v>
      </c>
      <c r="C6423" s="610" t="s">
        <v>23</v>
      </c>
      <c r="D6423" s="611">
        <v>14.43</v>
      </c>
    </row>
    <row r="6424" spans="1:4" x14ac:dyDescent="0.2">
      <c r="A6424" s="608">
        <v>88300</v>
      </c>
      <c r="B6424" s="609" t="s">
        <v>212</v>
      </c>
      <c r="C6424" s="610" t="s">
        <v>23</v>
      </c>
      <c r="D6424" s="611">
        <v>17.059999999999999</v>
      </c>
    </row>
    <row r="6425" spans="1:4" x14ac:dyDescent="0.2">
      <c r="A6425" s="608">
        <v>88301</v>
      </c>
      <c r="B6425" s="609" t="s">
        <v>213</v>
      </c>
      <c r="C6425" s="610" t="s">
        <v>23</v>
      </c>
      <c r="D6425" s="611">
        <v>13.24</v>
      </c>
    </row>
    <row r="6426" spans="1:4" x14ac:dyDescent="0.2">
      <c r="A6426" s="608">
        <v>88302</v>
      </c>
      <c r="B6426" s="609" t="s">
        <v>214</v>
      </c>
      <c r="C6426" s="610" t="s">
        <v>23</v>
      </c>
      <c r="D6426" s="611">
        <v>14.82</v>
      </c>
    </row>
    <row r="6427" spans="1:4" x14ac:dyDescent="0.2">
      <c r="A6427" s="608">
        <v>88303</v>
      </c>
      <c r="B6427" s="609" t="s">
        <v>215</v>
      </c>
      <c r="C6427" s="610" t="s">
        <v>23</v>
      </c>
      <c r="D6427" s="611">
        <v>12.38</v>
      </c>
    </row>
    <row r="6428" spans="1:4" ht="25.5" x14ac:dyDescent="0.2">
      <c r="A6428" s="608">
        <v>88304</v>
      </c>
      <c r="B6428" s="609" t="s">
        <v>1241</v>
      </c>
      <c r="C6428" s="610" t="s">
        <v>23</v>
      </c>
      <c r="D6428" s="611">
        <v>13.15</v>
      </c>
    </row>
    <row r="6429" spans="1:4" x14ac:dyDescent="0.2">
      <c r="A6429" s="608">
        <v>88306</v>
      </c>
      <c r="B6429" s="609" t="s">
        <v>216</v>
      </c>
      <c r="C6429" s="610" t="s">
        <v>23</v>
      </c>
      <c r="D6429" s="611">
        <v>14.06</v>
      </c>
    </row>
    <row r="6430" spans="1:4" x14ac:dyDescent="0.2">
      <c r="A6430" s="608">
        <v>88307</v>
      </c>
      <c r="B6430" s="609" t="s">
        <v>217</v>
      </c>
      <c r="C6430" s="610" t="s">
        <v>23</v>
      </c>
      <c r="D6430" s="611">
        <v>13.66</v>
      </c>
    </row>
    <row r="6431" spans="1:4" x14ac:dyDescent="0.2">
      <c r="A6431" s="608">
        <v>88308</v>
      </c>
      <c r="B6431" s="609" t="s">
        <v>218</v>
      </c>
      <c r="C6431" s="610" t="s">
        <v>23</v>
      </c>
      <c r="D6431" s="611">
        <v>18.850000000000001</v>
      </c>
    </row>
    <row r="6432" spans="1:4" x14ac:dyDescent="0.2">
      <c r="A6432" s="608">
        <v>88309</v>
      </c>
      <c r="B6432" s="609" t="s">
        <v>53</v>
      </c>
      <c r="C6432" s="610" t="s">
        <v>23</v>
      </c>
      <c r="D6432" s="611">
        <v>16.78</v>
      </c>
    </row>
    <row r="6433" spans="1:4" x14ac:dyDescent="0.2">
      <c r="A6433" s="608">
        <v>88310</v>
      </c>
      <c r="B6433" s="609" t="s">
        <v>219</v>
      </c>
      <c r="C6433" s="610" t="s">
        <v>23</v>
      </c>
      <c r="D6433" s="611">
        <v>17.79</v>
      </c>
    </row>
    <row r="6434" spans="1:4" x14ac:dyDescent="0.2">
      <c r="A6434" s="608">
        <v>88311</v>
      </c>
      <c r="B6434" s="609" t="s">
        <v>220</v>
      </c>
      <c r="C6434" s="610" t="s">
        <v>23</v>
      </c>
      <c r="D6434" s="611">
        <v>19.760000000000002</v>
      </c>
    </row>
    <row r="6435" spans="1:4" x14ac:dyDescent="0.2">
      <c r="A6435" s="608">
        <v>88312</v>
      </c>
      <c r="B6435" s="609" t="s">
        <v>221</v>
      </c>
      <c r="C6435" s="610" t="s">
        <v>23</v>
      </c>
      <c r="D6435" s="611">
        <v>18.75</v>
      </c>
    </row>
    <row r="6436" spans="1:4" x14ac:dyDescent="0.2">
      <c r="A6436" s="608">
        <v>88313</v>
      </c>
      <c r="B6436" s="609" t="s">
        <v>222</v>
      </c>
      <c r="C6436" s="610" t="s">
        <v>23</v>
      </c>
      <c r="D6436" s="611">
        <v>11.93</v>
      </c>
    </row>
    <row r="6437" spans="1:4" x14ac:dyDescent="0.2">
      <c r="A6437" s="608">
        <v>88314</v>
      </c>
      <c r="B6437" s="609" t="s">
        <v>223</v>
      </c>
      <c r="C6437" s="610" t="s">
        <v>23</v>
      </c>
      <c r="D6437" s="611">
        <v>10.94</v>
      </c>
    </row>
    <row r="6438" spans="1:4" x14ac:dyDescent="0.2">
      <c r="A6438" s="608">
        <v>88315</v>
      </c>
      <c r="B6438" s="609" t="s">
        <v>55</v>
      </c>
      <c r="C6438" s="610" t="s">
        <v>23</v>
      </c>
      <c r="D6438" s="611">
        <v>16.690000000000001</v>
      </c>
    </row>
    <row r="6439" spans="1:4" x14ac:dyDescent="0.2">
      <c r="A6439" s="608">
        <v>88316</v>
      </c>
      <c r="B6439" s="609" t="s">
        <v>25</v>
      </c>
      <c r="C6439" s="610" t="s">
        <v>23</v>
      </c>
      <c r="D6439" s="611">
        <v>13.34</v>
      </c>
    </row>
    <row r="6440" spans="1:4" x14ac:dyDescent="0.2">
      <c r="A6440" s="608">
        <v>88317</v>
      </c>
      <c r="B6440" s="609" t="s">
        <v>224</v>
      </c>
      <c r="C6440" s="610" t="s">
        <v>23</v>
      </c>
      <c r="D6440" s="611">
        <v>16.920000000000002</v>
      </c>
    </row>
    <row r="6441" spans="1:4" ht="25.5" x14ac:dyDescent="0.2">
      <c r="A6441" s="608">
        <v>88318</v>
      </c>
      <c r="B6441" s="609" t="s">
        <v>1242</v>
      </c>
      <c r="C6441" s="610" t="s">
        <v>23</v>
      </c>
      <c r="D6441" s="611">
        <v>21.15</v>
      </c>
    </row>
    <row r="6442" spans="1:4" x14ac:dyDescent="0.2">
      <c r="A6442" s="608">
        <v>88320</v>
      </c>
      <c r="B6442" s="609" t="s">
        <v>225</v>
      </c>
      <c r="C6442" s="610" t="s">
        <v>23</v>
      </c>
      <c r="D6442" s="611">
        <v>19.489999999999998</v>
      </c>
    </row>
    <row r="6443" spans="1:4" x14ac:dyDescent="0.2">
      <c r="A6443" s="608">
        <v>88321</v>
      </c>
      <c r="B6443" s="609" t="s">
        <v>226</v>
      </c>
      <c r="C6443" s="610" t="s">
        <v>23</v>
      </c>
      <c r="D6443" s="611">
        <v>19.72</v>
      </c>
    </row>
    <row r="6444" spans="1:4" x14ac:dyDescent="0.2">
      <c r="A6444" s="608">
        <v>88322</v>
      </c>
      <c r="B6444" s="609" t="s">
        <v>227</v>
      </c>
      <c r="C6444" s="610" t="s">
        <v>23</v>
      </c>
      <c r="D6444" s="611">
        <v>17.760000000000002</v>
      </c>
    </row>
    <row r="6445" spans="1:4" x14ac:dyDescent="0.2">
      <c r="A6445" s="608">
        <v>88323</v>
      </c>
      <c r="B6445" s="609" t="s">
        <v>228</v>
      </c>
      <c r="C6445" s="610" t="s">
        <v>23</v>
      </c>
      <c r="D6445" s="611">
        <v>17.760000000000002</v>
      </c>
    </row>
    <row r="6446" spans="1:4" x14ac:dyDescent="0.2">
      <c r="A6446" s="608">
        <v>88324</v>
      </c>
      <c r="B6446" s="609" t="s">
        <v>229</v>
      </c>
      <c r="C6446" s="610" t="s">
        <v>23</v>
      </c>
      <c r="D6446" s="611">
        <v>12.48</v>
      </c>
    </row>
    <row r="6447" spans="1:4" x14ac:dyDescent="0.2">
      <c r="A6447" s="608">
        <v>88325</v>
      </c>
      <c r="B6447" s="609" t="s">
        <v>230</v>
      </c>
      <c r="C6447" s="610" t="s">
        <v>23</v>
      </c>
      <c r="D6447" s="611">
        <v>16.16</v>
      </c>
    </row>
    <row r="6448" spans="1:4" x14ac:dyDescent="0.2">
      <c r="A6448" s="608">
        <v>88326</v>
      </c>
      <c r="B6448" s="609" t="s">
        <v>231</v>
      </c>
      <c r="C6448" s="610" t="s">
        <v>23</v>
      </c>
      <c r="D6448" s="611">
        <v>17.309999999999999</v>
      </c>
    </row>
    <row r="6449" spans="1:4" ht="25.5" x14ac:dyDescent="0.2">
      <c r="A6449" s="608">
        <v>88377</v>
      </c>
      <c r="B6449" s="609" t="s">
        <v>1243</v>
      </c>
      <c r="C6449" s="610" t="s">
        <v>23</v>
      </c>
      <c r="D6449" s="611">
        <v>11.79</v>
      </c>
    </row>
    <row r="6450" spans="1:4" x14ac:dyDescent="0.2">
      <c r="A6450" s="608">
        <v>88441</v>
      </c>
      <c r="B6450" s="609" t="s">
        <v>242</v>
      </c>
      <c r="C6450" s="610" t="s">
        <v>23</v>
      </c>
      <c r="D6450" s="611">
        <v>16.2</v>
      </c>
    </row>
    <row r="6451" spans="1:4" x14ac:dyDescent="0.2">
      <c r="A6451" s="608">
        <v>88597</v>
      </c>
      <c r="B6451" s="609" t="s">
        <v>259</v>
      </c>
      <c r="C6451" s="610" t="s">
        <v>23</v>
      </c>
      <c r="D6451" s="611">
        <v>20.46</v>
      </c>
    </row>
    <row r="6452" spans="1:4" x14ac:dyDescent="0.2">
      <c r="A6452" s="608">
        <v>90766</v>
      </c>
      <c r="B6452" s="609" t="s">
        <v>448</v>
      </c>
      <c r="C6452" s="610" t="s">
        <v>23</v>
      </c>
      <c r="D6452" s="611">
        <v>14.05</v>
      </c>
    </row>
    <row r="6453" spans="1:4" x14ac:dyDescent="0.2">
      <c r="A6453" s="608">
        <v>90767</v>
      </c>
      <c r="B6453" s="609" t="s">
        <v>449</v>
      </c>
      <c r="C6453" s="610" t="s">
        <v>23</v>
      </c>
      <c r="D6453" s="611">
        <v>13.69</v>
      </c>
    </row>
    <row r="6454" spans="1:4" x14ac:dyDescent="0.2">
      <c r="A6454" s="608">
        <v>90768</v>
      </c>
      <c r="B6454" s="609" t="s">
        <v>450</v>
      </c>
      <c r="C6454" s="610" t="s">
        <v>23</v>
      </c>
      <c r="D6454" s="611">
        <v>58.49</v>
      </c>
    </row>
    <row r="6455" spans="1:4" x14ac:dyDescent="0.2">
      <c r="A6455" s="608">
        <v>90769</v>
      </c>
      <c r="B6455" s="609" t="s">
        <v>451</v>
      </c>
      <c r="C6455" s="610" t="s">
        <v>23</v>
      </c>
      <c r="D6455" s="611">
        <v>82.6</v>
      </c>
    </row>
    <row r="6456" spans="1:4" x14ac:dyDescent="0.2">
      <c r="A6456" s="608">
        <v>90770</v>
      </c>
      <c r="B6456" s="609" t="s">
        <v>452</v>
      </c>
      <c r="C6456" s="610" t="s">
        <v>23</v>
      </c>
      <c r="D6456" s="611">
        <v>108.84</v>
      </c>
    </row>
    <row r="6457" spans="1:4" x14ac:dyDescent="0.2">
      <c r="A6457" s="608">
        <v>90771</v>
      </c>
      <c r="B6457" s="609" t="s">
        <v>453</v>
      </c>
      <c r="C6457" s="610" t="s">
        <v>23</v>
      </c>
      <c r="D6457" s="611">
        <v>16.59</v>
      </c>
    </row>
    <row r="6458" spans="1:4" x14ac:dyDescent="0.2">
      <c r="A6458" s="608">
        <v>90772</v>
      </c>
      <c r="B6458" s="609" t="s">
        <v>454</v>
      </c>
      <c r="C6458" s="610" t="s">
        <v>23</v>
      </c>
      <c r="D6458" s="611">
        <v>11.55</v>
      </c>
    </row>
    <row r="6459" spans="1:4" x14ac:dyDescent="0.2">
      <c r="A6459" s="608">
        <v>90773</v>
      </c>
      <c r="B6459" s="609" t="s">
        <v>455</v>
      </c>
      <c r="C6459" s="610" t="s">
        <v>23</v>
      </c>
      <c r="D6459" s="611">
        <v>15.73</v>
      </c>
    </row>
    <row r="6460" spans="1:4" x14ac:dyDescent="0.2">
      <c r="A6460" s="608">
        <v>90775</v>
      </c>
      <c r="B6460" s="609" t="s">
        <v>456</v>
      </c>
      <c r="C6460" s="610" t="s">
        <v>23</v>
      </c>
      <c r="D6460" s="611">
        <v>16.59</v>
      </c>
    </row>
    <row r="6461" spans="1:4" x14ac:dyDescent="0.2">
      <c r="A6461" s="608">
        <v>90776</v>
      </c>
      <c r="B6461" s="609" t="s">
        <v>457</v>
      </c>
      <c r="C6461" s="610" t="s">
        <v>23</v>
      </c>
      <c r="D6461" s="611">
        <v>19</v>
      </c>
    </row>
    <row r="6462" spans="1:4" x14ac:dyDescent="0.2">
      <c r="A6462" s="608">
        <v>90777</v>
      </c>
      <c r="B6462" s="609" t="s">
        <v>458</v>
      </c>
      <c r="C6462" s="610" t="s">
        <v>23</v>
      </c>
      <c r="D6462" s="611">
        <v>79.31</v>
      </c>
    </row>
    <row r="6463" spans="1:4" x14ac:dyDescent="0.2">
      <c r="A6463" s="608">
        <v>90778</v>
      </c>
      <c r="B6463" s="609" t="s">
        <v>459</v>
      </c>
      <c r="C6463" s="610" t="s">
        <v>23</v>
      </c>
      <c r="D6463" s="611">
        <v>90.11</v>
      </c>
    </row>
    <row r="6464" spans="1:4" x14ac:dyDescent="0.2">
      <c r="A6464" s="608">
        <v>90779</v>
      </c>
      <c r="B6464" s="609" t="s">
        <v>460</v>
      </c>
      <c r="C6464" s="610" t="s">
        <v>23</v>
      </c>
      <c r="D6464" s="611">
        <v>122.75</v>
      </c>
    </row>
    <row r="6465" spans="1:4" x14ac:dyDescent="0.2">
      <c r="A6465" s="608">
        <v>90780</v>
      </c>
      <c r="B6465" s="609" t="s">
        <v>461</v>
      </c>
      <c r="C6465" s="610" t="s">
        <v>23</v>
      </c>
      <c r="D6465" s="611">
        <v>28</v>
      </c>
    </row>
    <row r="6466" spans="1:4" x14ac:dyDescent="0.2">
      <c r="A6466" s="608">
        <v>90781</v>
      </c>
      <c r="B6466" s="609" t="s">
        <v>462</v>
      </c>
      <c r="C6466" s="610" t="s">
        <v>23</v>
      </c>
      <c r="D6466" s="611">
        <v>13.61</v>
      </c>
    </row>
    <row r="6467" spans="1:4" x14ac:dyDescent="0.2">
      <c r="A6467" s="608">
        <v>91677</v>
      </c>
      <c r="B6467" s="609" t="s">
        <v>502</v>
      </c>
      <c r="C6467" s="610" t="s">
        <v>23</v>
      </c>
      <c r="D6467" s="611">
        <v>76.709999999999994</v>
      </c>
    </row>
    <row r="6468" spans="1:4" x14ac:dyDescent="0.2">
      <c r="A6468" s="608">
        <v>91678</v>
      </c>
      <c r="B6468" s="609" t="s">
        <v>503</v>
      </c>
      <c r="C6468" s="610" t="s">
        <v>23</v>
      </c>
      <c r="D6468" s="611">
        <v>74.459999999999994</v>
      </c>
    </row>
    <row r="6469" spans="1:4" x14ac:dyDescent="0.2">
      <c r="A6469" s="608">
        <v>93558</v>
      </c>
      <c r="B6469" s="609" t="s">
        <v>590</v>
      </c>
      <c r="C6469" s="610" t="s">
        <v>99</v>
      </c>
      <c r="D6469" s="611">
        <v>2356.0500000000002</v>
      </c>
    </row>
    <row r="6470" spans="1:4" x14ac:dyDescent="0.2">
      <c r="A6470" s="608">
        <v>93559</v>
      </c>
      <c r="B6470" s="609" t="s">
        <v>259</v>
      </c>
      <c r="C6470" s="610" t="s">
        <v>99</v>
      </c>
      <c r="D6470" s="611">
        <v>3640.07</v>
      </c>
    </row>
    <row r="6471" spans="1:4" x14ac:dyDescent="0.2">
      <c r="A6471" s="608">
        <v>93560</v>
      </c>
      <c r="B6471" s="609" t="s">
        <v>455</v>
      </c>
      <c r="C6471" s="610" t="s">
        <v>99</v>
      </c>
      <c r="D6471" s="611">
        <v>2800.64</v>
      </c>
    </row>
    <row r="6472" spans="1:4" x14ac:dyDescent="0.2">
      <c r="A6472" s="608">
        <v>93561</v>
      </c>
      <c r="B6472" s="609" t="s">
        <v>456</v>
      </c>
      <c r="C6472" s="610" t="s">
        <v>99</v>
      </c>
      <c r="D6472" s="611">
        <v>2954.5</v>
      </c>
    </row>
    <row r="6473" spans="1:4" x14ac:dyDescent="0.2">
      <c r="A6473" s="608">
        <v>93562</v>
      </c>
      <c r="B6473" s="609" t="s">
        <v>453</v>
      </c>
      <c r="C6473" s="610" t="s">
        <v>99</v>
      </c>
      <c r="D6473" s="611">
        <v>2953.74</v>
      </c>
    </row>
    <row r="6474" spans="1:4" x14ac:dyDescent="0.2">
      <c r="A6474" s="608">
        <v>93563</v>
      </c>
      <c r="B6474" s="609" t="s">
        <v>448</v>
      </c>
      <c r="C6474" s="610" t="s">
        <v>99</v>
      </c>
      <c r="D6474" s="611">
        <v>2502.31</v>
      </c>
    </row>
    <row r="6475" spans="1:4" x14ac:dyDescent="0.2">
      <c r="A6475" s="608">
        <v>93564</v>
      </c>
      <c r="B6475" s="609" t="s">
        <v>449</v>
      </c>
      <c r="C6475" s="610" t="s">
        <v>99</v>
      </c>
      <c r="D6475" s="611">
        <v>2435.5700000000002</v>
      </c>
    </row>
    <row r="6476" spans="1:4" x14ac:dyDescent="0.2">
      <c r="A6476" s="608">
        <v>93565</v>
      </c>
      <c r="B6476" s="609" t="s">
        <v>458</v>
      </c>
      <c r="C6476" s="610" t="s">
        <v>99</v>
      </c>
      <c r="D6476" s="611">
        <v>14031.35</v>
      </c>
    </row>
    <row r="6477" spans="1:4" x14ac:dyDescent="0.2">
      <c r="A6477" s="608">
        <v>93566</v>
      </c>
      <c r="B6477" s="609" t="s">
        <v>454</v>
      </c>
      <c r="C6477" s="610" t="s">
        <v>99</v>
      </c>
      <c r="D6477" s="611">
        <v>2062.38</v>
      </c>
    </row>
    <row r="6478" spans="1:4" x14ac:dyDescent="0.2">
      <c r="A6478" s="608">
        <v>93567</v>
      </c>
      <c r="B6478" s="609" t="s">
        <v>459</v>
      </c>
      <c r="C6478" s="610" t="s">
        <v>99</v>
      </c>
      <c r="D6478" s="611">
        <v>15940.2</v>
      </c>
    </row>
    <row r="6479" spans="1:4" x14ac:dyDescent="0.2">
      <c r="A6479" s="608">
        <v>93568</v>
      </c>
      <c r="B6479" s="609" t="s">
        <v>460</v>
      </c>
      <c r="C6479" s="610" t="s">
        <v>99</v>
      </c>
      <c r="D6479" s="611">
        <v>21709.23</v>
      </c>
    </row>
    <row r="6480" spans="1:4" x14ac:dyDescent="0.2">
      <c r="A6480" s="608">
        <v>93569</v>
      </c>
      <c r="B6480" s="609" t="s">
        <v>591</v>
      </c>
      <c r="C6480" s="610" t="s">
        <v>99</v>
      </c>
      <c r="D6480" s="611">
        <v>10364.9</v>
      </c>
    </row>
    <row r="6481" spans="1:4" x14ac:dyDescent="0.2">
      <c r="A6481" s="608">
        <v>93570</v>
      </c>
      <c r="B6481" s="609" t="s">
        <v>592</v>
      </c>
      <c r="C6481" s="610" t="s">
        <v>99</v>
      </c>
      <c r="D6481" s="611">
        <v>14630.15</v>
      </c>
    </row>
    <row r="6482" spans="1:4" x14ac:dyDescent="0.2">
      <c r="A6482" s="608">
        <v>93571</v>
      </c>
      <c r="B6482" s="609" t="s">
        <v>593</v>
      </c>
      <c r="C6482" s="610" t="s">
        <v>99</v>
      </c>
      <c r="D6482" s="611">
        <v>19271.61</v>
      </c>
    </row>
    <row r="6483" spans="1:4" x14ac:dyDescent="0.2">
      <c r="A6483" s="608">
        <v>93572</v>
      </c>
      <c r="B6483" s="609" t="s">
        <v>594</v>
      </c>
      <c r="C6483" s="610" t="s">
        <v>99</v>
      </c>
      <c r="D6483" s="611">
        <v>3375.6</v>
      </c>
    </row>
    <row r="6484" spans="1:4" x14ac:dyDescent="0.2">
      <c r="A6484" s="608">
        <v>94295</v>
      </c>
      <c r="B6484" s="609" t="s">
        <v>461</v>
      </c>
      <c r="C6484" s="610" t="s">
        <v>99</v>
      </c>
      <c r="D6484" s="611">
        <v>4964.3500000000004</v>
      </c>
    </row>
    <row r="6485" spans="1:4" x14ac:dyDescent="0.2">
      <c r="A6485" s="608">
        <v>94296</v>
      </c>
      <c r="B6485" s="609" t="s">
        <v>462</v>
      </c>
      <c r="C6485" s="610" t="s">
        <v>99</v>
      </c>
      <c r="D6485" s="611">
        <v>2423.1999999999998</v>
      </c>
    </row>
    <row r="6486" spans="1:4" ht="25.5" x14ac:dyDescent="0.2">
      <c r="A6486" s="608">
        <v>95308</v>
      </c>
      <c r="B6486" s="609" t="s">
        <v>3020</v>
      </c>
      <c r="C6486" s="610" t="s">
        <v>23</v>
      </c>
      <c r="D6486" s="611">
        <v>7.0000000000000007E-2</v>
      </c>
    </row>
    <row r="6487" spans="1:4" ht="25.5" x14ac:dyDescent="0.2">
      <c r="A6487" s="608">
        <v>95309</v>
      </c>
      <c r="B6487" s="609" t="s">
        <v>3021</v>
      </c>
      <c r="C6487" s="610" t="s">
        <v>23</v>
      </c>
      <c r="D6487" s="611">
        <v>0.1</v>
      </c>
    </row>
    <row r="6488" spans="1:4" ht="25.5" x14ac:dyDescent="0.2">
      <c r="A6488" s="608">
        <v>95310</v>
      </c>
      <c r="B6488" s="609" t="s">
        <v>3022</v>
      </c>
      <c r="C6488" s="610" t="s">
        <v>23</v>
      </c>
      <c r="D6488" s="611">
        <v>0.05</v>
      </c>
    </row>
    <row r="6489" spans="1:4" ht="25.5" x14ac:dyDescent="0.2">
      <c r="A6489" s="608">
        <v>95311</v>
      </c>
      <c r="B6489" s="609" t="s">
        <v>3023</v>
      </c>
      <c r="C6489" s="610" t="s">
        <v>23</v>
      </c>
      <c r="D6489" s="611">
        <v>7.0000000000000007E-2</v>
      </c>
    </row>
    <row r="6490" spans="1:4" ht="25.5" x14ac:dyDescent="0.2">
      <c r="A6490" s="608">
        <v>95312</v>
      </c>
      <c r="B6490" s="609" t="s">
        <v>3024</v>
      </c>
      <c r="C6490" s="610" t="s">
        <v>23</v>
      </c>
      <c r="D6490" s="611">
        <v>0.09</v>
      </c>
    </row>
    <row r="6491" spans="1:4" ht="25.5" x14ac:dyDescent="0.2">
      <c r="A6491" s="608">
        <v>95313</v>
      </c>
      <c r="B6491" s="609" t="s">
        <v>3025</v>
      </c>
      <c r="C6491" s="610" t="s">
        <v>23</v>
      </c>
      <c r="D6491" s="611">
        <v>0.1</v>
      </c>
    </row>
    <row r="6492" spans="1:4" ht="25.5" x14ac:dyDescent="0.2">
      <c r="A6492" s="608">
        <v>95314</v>
      </c>
      <c r="B6492" s="609" t="s">
        <v>652</v>
      </c>
      <c r="C6492" s="610" t="s">
        <v>23</v>
      </c>
      <c r="D6492" s="611">
        <v>0.1</v>
      </c>
    </row>
    <row r="6493" spans="1:4" ht="25.5" x14ac:dyDescent="0.2">
      <c r="A6493" s="608">
        <v>95315</v>
      </c>
      <c r="B6493" s="609" t="s">
        <v>3026</v>
      </c>
      <c r="C6493" s="610" t="s">
        <v>23</v>
      </c>
      <c r="D6493" s="611">
        <v>0.11</v>
      </c>
    </row>
    <row r="6494" spans="1:4" ht="25.5" x14ac:dyDescent="0.2">
      <c r="A6494" s="608">
        <v>95316</v>
      </c>
      <c r="B6494" s="609" t="s">
        <v>3027</v>
      </c>
      <c r="C6494" s="610" t="s">
        <v>23</v>
      </c>
      <c r="D6494" s="611">
        <v>0.24</v>
      </c>
    </row>
    <row r="6495" spans="1:4" ht="25.5" x14ac:dyDescent="0.2">
      <c r="A6495" s="608">
        <v>95317</v>
      </c>
      <c r="B6495" s="609" t="s">
        <v>3028</v>
      </c>
      <c r="C6495" s="610" t="s">
        <v>23</v>
      </c>
      <c r="D6495" s="611">
        <v>0.11</v>
      </c>
    </row>
    <row r="6496" spans="1:4" ht="25.5" x14ac:dyDescent="0.2">
      <c r="A6496" s="608">
        <v>95318</v>
      </c>
      <c r="B6496" s="609" t="s">
        <v>3029</v>
      </c>
      <c r="C6496" s="610" t="s">
        <v>23</v>
      </c>
      <c r="D6496" s="611">
        <v>0.1</v>
      </c>
    </row>
    <row r="6497" spans="1:4" ht="25.5" x14ac:dyDescent="0.2">
      <c r="A6497" s="608">
        <v>95319</v>
      </c>
      <c r="B6497" s="609" t="s">
        <v>3030</v>
      </c>
      <c r="C6497" s="610" t="s">
        <v>23</v>
      </c>
      <c r="D6497" s="611">
        <v>0.06</v>
      </c>
    </row>
    <row r="6498" spans="1:4" ht="25.5" x14ac:dyDescent="0.2">
      <c r="A6498" s="608">
        <v>95320</v>
      </c>
      <c r="B6498" s="609" t="s">
        <v>3031</v>
      </c>
      <c r="C6498" s="610" t="s">
        <v>23</v>
      </c>
      <c r="D6498" s="611">
        <v>7.0000000000000007E-2</v>
      </c>
    </row>
    <row r="6499" spans="1:4" ht="25.5" x14ac:dyDescent="0.2">
      <c r="A6499" s="608">
        <v>95321</v>
      </c>
      <c r="B6499" s="609" t="s">
        <v>3032</v>
      </c>
      <c r="C6499" s="610" t="s">
        <v>23</v>
      </c>
      <c r="D6499" s="611">
        <v>0.08</v>
      </c>
    </row>
    <row r="6500" spans="1:4" ht="25.5" x14ac:dyDescent="0.2">
      <c r="A6500" s="608">
        <v>95322</v>
      </c>
      <c r="B6500" s="609" t="s">
        <v>3033</v>
      </c>
      <c r="C6500" s="610" t="s">
        <v>23</v>
      </c>
      <c r="D6500" s="611">
        <v>0.02</v>
      </c>
    </row>
    <row r="6501" spans="1:4" ht="25.5" x14ac:dyDescent="0.2">
      <c r="A6501" s="608">
        <v>95323</v>
      </c>
      <c r="B6501" s="609" t="s">
        <v>3034</v>
      </c>
      <c r="C6501" s="610" t="s">
        <v>23</v>
      </c>
      <c r="D6501" s="611">
        <v>0.11</v>
      </c>
    </row>
    <row r="6502" spans="1:4" ht="25.5" x14ac:dyDescent="0.2">
      <c r="A6502" s="608">
        <v>95324</v>
      </c>
      <c r="B6502" s="609" t="s">
        <v>3035</v>
      </c>
      <c r="C6502" s="610" t="s">
        <v>23</v>
      </c>
      <c r="D6502" s="611">
        <v>0.13</v>
      </c>
    </row>
    <row r="6503" spans="1:4" ht="25.5" x14ac:dyDescent="0.2">
      <c r="A6503" s="608">
        <v>95325</v>
      </c>
      <c r="B6503" s="609" t="s">
        <v>3036</v>
      </c>
      <c r="C6503" s="610" t="s">
        <v>23</v>
      </c>
      <c r="D6503" s="611">
        <v>0.11</v>
      </c>
    </row>
    <row r="6504" spans="1:4" ht="25.5" x14ac:dyDescent="0.2">
      <c r="A6504" s="608">
        <v>95326</v>
      </c>
      <c r="B6504" s="609" t="s">
        <v>3037</v>
      </c>
      <c r="C6504" s="610" t="s">
        <v>23</v>
      </c>
      <c r="D6504" s="611">
        <v>0.03</v>
      </c>
    </row>
    <row r="6505" spans="1:4" ht="25.5" x14ac:dyDescent="0.2">
      <c r="A6505" s="608">
        <v>95327</v>
      </c>
      <c r="B6505" s="609" t="s">
        <v>3038</v>
      </c>
      <c r="C6505" s="610" t="s">
        <v>23</v>
      </c>
      <c r="D6505" s="611">
        <v>0.16</v>
      </c>
    </row>
    <row r="6506" spans="1:4" ht="25.5" x14ac:dyDescent="0.2">
      <c r="A6506" s="608">
        <v>95328</v>
      </c>
      <c r="B6506" s="609" t="s">
        <v>3039</v>
      </c>
      <c r="C6506" s="610" t="s">
        <v>23</v>
      </c>
      <c r="D6506" s="611">
        <v>0.1</v>
      </c>
    </row>
    <row r="6507" spans="1:4" ht="25.5" x14ac:dyDescent="0.2">
      <c r="A6507" s="608">
        <v>95329</v>
      </c>
      <c r="B6507" s="609" t="s">
        <v>3040</v>
      </c>
      <c r="C6507" s="610" t="s">
        <v>23</v>
      </c>
      <c r="D6507" s="611">
        <v>0.14000000000000001</v>
      </c>
    </row>
    <row r="6508" spans="1:4" ht="25.5" x14ac:dyDescent="0.2">
      <c r="A6508" s="608">
        <v>95330</v>
      </c>
      <c r="B6508" s="609" t="s">
        <v>3041</v>
      </c>
      <c r="C6508" s="610" t="s">
        <v>23</v>
      </c>
      <c r="D6508" s="611">
        <v>0.1</v>
      </c>
    </row>
    <row r="6509" spans="1:4" ht="25.5" x14ac:dyDescent="0.2">
      <c r="A6509" s="608">
        <v>95331</v>
      </c>
      <c r="B6509" s="609" t="s">
        <v>3042</v>
      </c>
      <c r="C6509" s="610" t="s">
        <v>23</v>
      </c>
      <c r="D6509" s="611">
        <v>0.06</v>
      </c>
    </row>
    <row r="6510" spans="1:4" ht="25.5" x14ac:dyDescent="0.2">
      <c r="A6510" s="608">
        <v>95332</v>
      </c>
      <c r="B6510" s="609" t="s">
        <v>3043</v>
      </c>
      <c r="C6510" s="610" t="s">
        <v>23</v>
      </c>
      <c r="D6510" s="611">
        <v>0.35</v>
      </c>
    </row>
    <row r="6511" spans="1:4" ht="25.5" x14ac:dyDescent="0.2">
      <c r="A6511" s="608">
        <v>95333</v>
      </c>
      <c r="B6511" s="609" t="s">
        <v>3044</v>
      </c>
      <c r="C6511" s="610" t="s">
        <v>23</v>
      </c>
      <c r="D6511" s="611">
        <v>0.35</v>
      </c>
    </row>
    <row r="6512" spans="1:4" ht="25.5" x14ac:dyDescent="0.2">
      <c r="A6512" s="608">
        <v>95334</v>
      </c>
      <c r="B6512" s="609" t="s">
        <v>3045</v>
      </c>
      <c r="C6512" s="610" t="s">
        <v>23</v>
      </c>
      <c r="D6512" s="611">
        <v>0.28999999999999998</v>
      </c>
    </row>
    <row r="6513" spans="1:4" ht="25.5" x14ac:dyDescent="0.2">
      <c r="A6513" s="608">
        <v>95335</v>
      </c>
      <c r="B6513" s="609" t="s">
        <v>3046</v>
      </c>
      <c r="C6513" s="610" t="s">
        <v>23</v>
      </c>
      <c r="D6513" s="611">
        <v>0.16</v>
      </c>
    </row>
    <row r="6514" spans="1:4" ht="25.5" x14ac:dyDescent="0.2">
      <c r="A6514" s="608">
        <v>95336</v>
      </c>
      <c r="B6514" s="609" t="s">
        <v>3047</v>
      </c>
      <c r="C6514" s="610" t="s">
        <v>23</v>
      </c>
      <c r="D6514" s="611">
        <v>0.1</v>
      </c>
    </row>
    <row r="6515" spans="1:4" ht="25.5" x14ac:dyDescent="0.2">
      <c r="A6515" s="608">
        <v>95337</v>
      </c>
      <c r="B6515" s="609" t="s">
        <v>653</v>
      </c>
      <c r="C6515" s="610" t="s">
        <v>23</v>
      </c>
      <c r="D6515" s="611">
        <v>0.1</v>
      </c>
    </row>
    <row r="6516" spans="1:4" ht="25.5" x14ac:dyDescent="0.2">
      <c r="A6516" s="608">
        <v>95338</v>
      </c>
      <c r="B6516" s="609" t="s">
        <v>3048</v>
      </c>
      <c r="C6516" s="610" t="s">
        <v>23</v>
      </c>
      <c r="D6516" s="611">
        <v>0.2</v>
      </c>
    </row>
    <row r="6517" spans="1:4" ht="25.5" x14ac:dyDescent="0.2">
      <c r="A6517" s="608">
        <v>95339</v>
      </c>
      <c r="B6517" s="609" t="s">
        <v>3049</v>
      </c>
      <c r="C6517" s="610" t="s">
        <v>23</v>
      </c>
      <c r="D6517" s="611">
        <v>0.16</v>
      </c>
    </row>
    <row r="6518" spans="1:4" ht="25.5" x14ac:dyDescent="0.2">
      <c r="A6518" s="608">
        <v>95340</v>
      </c>
      <c r="B6518" s="609" t="s">
        <v>3050</v>
      </c>
      <c r="C6518" s="610" t="s">
        <v>23</v>
      </c>
      <c r="D6518" s="611">
        <v>0.13</v>
      </c>
    </row>
    <row r="6519" spans="1:4" ht="25.5" x14ac:dyDescent="0.2">
      <c r="A6519" s="608">
        <v>95341</v>
      </c>
      <c r="B6519" s="609" t="s">
        <v>3051</v>
      </c>
      <c r="C6519" s="610" t="s">
        <v>23</v>
      </c>
      <c r="D6519" s="611">
        <v>0.13</v>
      </c>
    </row>
    <row r="6520" spans="1:4" ht="25.5" x14ac:dyDescent="0.2">
      <c r="A6520" s="608">
        <v>95342</v>
      </c>
      <c r="B6520" s="609" t="s">
        <v>3052</v>
      </c>
      <c r="C6520" s="610" t="s">
        <v>23</v>
      </c>
      <c r="D6520" s="611">
        <v>0.08</v>
      </c>
    </row>
    <row r="6521" spans="1:4" ht="25.5" x14ac:dyDescent="0.2">
      <c r="A6521" s="608">
        <v>95343</v>
      </c>
      <c r="B6521" s="609" t="s">
        <v>3053</v>
      </c>
      <c r="C6521" s="610" t="s">
        <v>23</v>
      </c>
      <c r="D6521" s="611">
        <v>0.09</v>
      </c>
    </row>
    <row r="6522" spans="1:4" ht="25.5" x14ac:dyDescent="0.2">
      <c r="A6522" s="608">
        <v>95344</v>
      </c>
      <c r="B6522" s="609" t="s">
        <v>3054</v>
      </c>
      <c r="C6522" s="610" t="s">
        <v>23</v>
      </c>
      <c r="D6522" s="611">
        <v>7.0000000000000007E-2</v>
      </c>
    </row>
    <row r="6523" spans="1:4" ht="25.5" x14ac:dyDescent="0.2">
      <c r="A6523" s="608">
        <v>95345</v>
      </c>
      <c r="B6523" s="609" t="s">
        <v>3055</v>
      </c>
      <c r="C6523" s="610" t="s">
        <v>23</v>
      </c>
      <c r="D6523" s="611">
        <v>0.31</v>
      </c>
    </row>
    <row r="6524" spans="1:4" ht="25.5" x14ac:dyDescent="0.2">
      <c r="A6524" s="608">
        <v>95346</v>
      </c>
      <c r="B6524" s="609" t="s">
        <v>3056</v>
      </c>
      <c r="C6524" s="610" t="s">
        <v>23</v>
      </c>
      <c r="D6524" s="611">
        <v>0.03</v>
      </c>
    </row>
    <row r="6525" spans="1:4" ht="25.5" x14ac:dyDescent="0.2">
      <c r="A6525" s="608">
        <v>95347</v>
      </c>
      <c r="B6525" s="609" t="s">
        <v>3057</v>
      </c>
      <c r="C6525" s="610" t="s">
        <v>23</v>
      </c>
      <c r="D6525" s="611">
        <v>0.03</v>
      </c>
    </row>
    <row r="6526" spans="1:4" ht="25.5" x14ac:dyDescent="0.2">
      <c r="A6526" s="608">
        <v>95348</v>
      </c>
      <c r="B6526" s="609" t="s">
        <v>3058</v>
      </c>
      <c r="C6526" s="610" t="s">
        <v>23</v>
      </c>
      <c r="D6526" s="611">
        <v>0.04</v>
      </c>
    </row>
    <row r="6527" spans="1:4" ht="25.5" x14ac:dyDescent="0.2">
      <c r="A6527" s="608">
        <v>95349</v>
      </c>
      <c r="B6527" s="609" t="s">
        <v>3059</v>
      </c>
      <c r="C6527" s="610" t="s">
        <v>23</v>
      </c>
      <c r="D6527" s="611">
        <v>0.03</v>
      </c>
    </row>
    <row r="6528" spans="1:4" ht="25.5" x14ac:dyDescent="0.2">
      <c r="A6528" s="608">
        <v>95350</v>
      </c>
      <c r="B6528" s="609" t="s">
        <v>3060</v>
      </c>
      <c r="C6528" s="610" t="s">
        <v>23</v>
      </c>
      <c r="D6528" s="611">
        <v>0.03</v>
      </c>
    </row>
    <row r="6529" spans="1:4" ht="25.5" x14ac:dyDescent="0.2">
      <c r="A6529" s="608">
        <v>95351</v>
      </c>
      <c r="B6529" s="609" t="s">
        <v>3061</v>
      </c>
      <c r="C6529" s="610" t="s">
        <v>23</v>
      </c>
      <c r="D6529" s="611">
        <v>0.13</v>
      </c>
    </row>
    <row r="6530" spans="1:4" ht="25.5" x14ac:dyDescent="0.2">
      <c r="A6530" s="608">
        <v>95352</v>
      </c>
      <c r="B6530" s="609" t="s">
        <v>3062</v>
      </c>
      <c r="C6530" s="610" t="s">
        <v>23</v>
      </c>
      <c r="D6530" s="611">
        <v>0.03</v>
      </c>
    </row>
    <row r="6531" spans="1:4" ht="25.5" x14ac:dyDescent="0.2">
      <c r="A6531" s="608">
        <v>95354</v>
      </c>
      <c r="B6531" s="609" t="s">
        <v>3063</v>
      </c>
      <c r="C6531" s="610" t="s">
        <v>23</v>
      </c>
      <c r="D6531" s="611">
        <v>0.05</v>
      </c>
    </row>
    <row r="6532" spans="1:4" ht="25.5" x14ac:dyDescent="0.2">
      <c r="A6532" s="608">
        <v>95355</v>
      </c>
      <c r="B6532" s="609" t="s">
        <v>3064</v>
      </c>
      <c r="C6532" s="610" t="s">
        <v>23</v>
      </c>
      <c r="D6532" s="611">
        <v>0.05</v>
      </c>
    </row>
    <row r="6533" spans="1:4" ht="25.5" x14ac:dyDescent="0.2">
      <c r="A6533" s="608">
        <v>95356</v>
      </c>
      <c r="B6533" s="609" t="s">
        <v>3065</v>
      </c>
      <c r="C6533" s="610" t="s">
        <v>23</v>
      </c>
      <c r="D6533" s="611">
        <v>0.06</v>
      </c>
    </row>
    <row r="6534" spans="1:4" ht="25.5" x14ac:dyDescent="0.2">
      <c r="A6534" s="608">
        <v>95357</v>
      </c>
      <c r="B6534" s="609" t="s">
        <v>3066</v>
      </c>
      <c r="C6534" s="610" t="s">
        <v>23</v>
      </c>
      <c r="D6534" s="611">
        <v>0.1</v>
      </c>
    </row>
    <row r="6535" spans="1:4" ht="25.5" x14ac:dyDescent="0.2">
      <c r="A6535" s="608">
        <v>95358</v>
      </c>
      <c r="B6535" s="609" t="s">
        <v>3067</v>
      </c>
      <c r="C6535" s="610" t="s">
        <v>23</v>
      </c>
      <c r="D6535" s="611">
        <v>0.1</v>
      </c>
    </row>
    <row r="6536" spans="1:4" ht="25.5" x14ac:dyDescent="0.2">
      <c r="A6536" s="608">
        <v>95359</v>
      </c>
      <c r="B6536" s="609" t="s">
        <v>3068</v>
      </c>
      <c r="C6536" s="610" t="s">
        <v>23</v>
      </c>
      <c r="D6536" s="611">
        <v>0.1</v>
      </c>
    </row>
    <row r="6537" spans="1:4" ht="25.5" x14ac:dyDescent="0.2">
      <c r="A6537" s="608">
        <v>95360</v>
      </c>
      <c r="B6537" s="609" t="s">
        <v>3069</v>
      </c>
      <c r="C6537" s="610" t="s">
        <v>23</v>
      </c>
      <c r="D6537" s="611">
        <v>7.0000000000000007E-2</v>
      </c>
    </row>
    <row r="6538" spans="1:4" ht="25.5" x14ac:dyDescent="0.2">
      <c r="A6538" s="608">
        <v>95361</v>
      </c>
      <c r="B6538" s="609" t="s">
        <v>3070</v>
      </c>
      <c r="C6538" s="610" t="s">
        <v>23</v>
      </c>
      <c r="D6538" s="611">
        <v>0.04</v>
      </c>
    </row>
    <row r="6539" spans="1:4" ht="25.5" x14ac:dyDescent="0.2">
      <c r="A6539" s="608">
        <v>95362</v>
      </c>
      <c r="B6539" s="609" t="s">
        <v>3071</v>
      </c>
      <c r="C6539" s="610" t="s">
        <v>23</v>
      </c>
      <c r="D6539" s="611">
        <v>0.06</v>
      </c>
    </row>
    <row r="6540" spans="1:4" ht="25.5" x14ac:dyDescent="0.2">
      <c r="A6540" s="608">
        <v>95363</v>
      </c>
      <c r="B6540" s="609" t="s">
        <v>3072</v>
      </c>
      <c r="C6540" s="610" t="s">
        <v>23</v>
      </c>
      <c r="D6540" s="611">
        <v>0.08</v>
      </c>
    </row>
    <row r="6541" spans="1:4" ht="25.5" x14ac:dyDescent="0.2">
      <c r="A6541" s="608">
        <v>95364</v>
      </c>
      <c r="B6541" s="609" t="s">
        <v>3073</v>
      </c>
      <c r="C6541" s="610" t="s">
        <v>23</v>
      </c>
      <c r="D6541" s="611">
        <v>0.06</v>
      </c>
    </row>
    <row r="6542" spans="1:4" ht="25.5" x14ac:dyDescent="0.2">
      <c r="A6542" s="608">
        <v>95365</v>
      </c>
      <c r="B6542" s="609" t="s">
        <v>3074</v>
      </c>
      <c r="C6542" s="610" t="s">
        <v>23</v>
      </c>
      <c r="D6542" s="611">
        <v>0.06</v>
      </c>
    </row>
    <row r="6543" spans="1:4" ht="25.5" x14ac:dyDescent="0.2">
      <c r="A6543" s="608">
        <v>95366</v>
      </c>
      <c r="B6543" s="609" t="s">
        <v>3075</v>
      </c>
      <c r="C6543" s="610" t="s">
        <v>23</v>
      </c>
      <c r="D6543" s="611">
        <v>0.05</v>
      </c>
    </row>
    <row r="6544" spans="1:4" ht="25.5" x14ac:dyDescent="0.2">
      <c r="A6544" s="608">
        <v>95367</v>
      </c>
      <c r="B6544" s="609" t="s">
        <v>3076</v>
      </c>
      <c r="C6544" s="610" t="s">
        <v>23</v>
      </c>
      <c r="D6544" s="611">
        <v>0.06</v>
      </c>
    </row>
    <row r="6545" spans="1:4" ht="25.5" x14ac:dyDescent="0.2">
      <c r="A6545" s="608">
        <v>95368</v>
      </c>
      <c r="B6545" s="609" t="s">
        <v>3077</v>
      </c>
      <c r="C6545" s="610" t="s">
        <v>23</v>
      </c>
      <c r="D6545" s="611">
        <v>0.09</v>
      </c>
    </row>
    <row r="6546" spans="1:4" ht="25.5" x14ac:dyDescent="0.2">
      <c r="A6546" s="608">
        <v>95369</v>
      </c>
      <c r="B6546" s="609" t="s">
        <v>3078</v>
      </c>
      <c r="C6546" s="610" t="s">
        <v>23</v>
      </c>
      <c r="D6546" s="611">
        <v>0.06</v>
      </c>
    </row>
    <row r="6547" spans="1:4" ht="25.5" x14ac:dyDescent="0.2">
      <c r="A6547" s="608">
        <v>95370</v>
      </c>
      <c r="B6547" s="609" t="s">
        <v>3079</v>
      </c>
      <c r="C6547" s="610" t="s">
        <v>23</v>
      </c>
      <c r="D6547" s="611">
        <v>0.15</v>
      </c>
    </row>
    <row r="6548" spans="1:4" ht="25.5" x14ac:dyDescent="0.2">
      <c r="A6548" s="608">
        <v>95371</v>
      </c>
      <c r="B6548" s="609" t="s">
        <v>654</v>
      </c>
      <c r="C6548" s="610" t="s">
        <v>23</v>
      </c>
      <c r="D6548" s="611">
        <v>0.19</v>
      </c>
    </row>
    <row r="6549" spans="1:4" ht="25.5" x14ac:dyDescent="0.2">
      <c r="A6549" s="608">
        <v>95372</v>
      </c>
      <c r="B6549" s="609" t="s">
        <v>655</v>
      </c>
      <c r="C6549" s="610" t="s">
        <v>23</v>
      </c>
      <c r="D6549" s="611">
        <v>0.13</v>
      </c>
    </row>
    <row r="6550" spans="1:4" ht="25.5" x14ac:dyDescent="0.2">
      <c r="A6550" s="608">
        <v>95373</v>
      </c>
      <c r="B6550" s="609" t="s">
        <v>3080</v>
      </c>
      <c r="C6550" s="610" t="s">
        <v>23</v>
      </c>
      <c r="D6550" s="611">
        <v>0.15</v>
      </c>
    </row>
    <row r="6551" spans="1:4" ht="25.5" x14ac:dyDescent="0.2">
      <c r="A6551" s="608">
        <v>95374</v>
      </c>
      <c r="B6551" s="609" t="s">
        <v>3081</v>
      </c>
      <c r="C6551" s="610" t="s">
        <v>23</v>
      </c>
      <c r="D6551" s="611">
        <v>0.14000000000000001</v>
      </c>
    </row>
    <row r="6552" spans="1:4" ht="25.5" x14ac:dyDescent="0.2">
      <c r="A6552" s="608">
        <v>95375</v>
      </c>
      <c r="B6552" s="609" t="s">
        <v>656</v>
      </c>
      <c r="C6552" s="610" t="s">
        <v>23</v>
      </c>
      <c r="D6552" s="611">
        <v>0.13</v>
      </c>
    </row>
    <row r="6553" spans="1:4" ht="25.5" x14ac:dyDescent="0.2">
      <c r="A6553" s="608">
        <v>95376</v>
      </c>
      <c r="B6553" s="609" t="s">
        <v>3082</v>
      </c>
      <c r="C6553" s="610" t="s">
        <v>23</v>
      </c>
      <c r="D6553" s="611">
        <v>0.02</v>
      </c>
    </row>
    <row r="6554" spans="1:4" ht="25.5" x14ac:dyDescent="0.2">
      <c r="A6554" s="608">
        <v>95377</v>
      </c>
      <c r="B6554" s="609" t="s">
        <v>3083</v>
      </c>
      <c r="C6554" s="610" t="s">
        <v>23</v>
      </c>
      <c r="D6554" s="611">
        <v>0.1</v>
      </c>
    </row>
    <row r="6555" spans="1:4" ht="25.5" x14ac:dyDescent="0.2">
      <c r="A6555" s="608">
        <v>95378</v>
      </c>
      <c r="B6555" s="609" t="s">
        <v>657</v>
      </c>
      <c r="C6555" s="610" t="s">
        <v>23</v>
      </c>
      <c r="D6555" s="611">
        <v>0.14000000000000001</v>
      </c>
    </row>
    <row r="6556" spans="1:4" ht="25.5" x14ac:dyDescent="0.2">
      <c r="A6556" s="608">
        <v>95379</v>
      </c>
      <c r="B6556" s="609" t="s">
        <v>658</v>
      </c>
      <c r="C6556" s="610" t="s">
        <v>23</v>
      </c>
      <c r="D6556" s="611">
        <v>0.1</v>
      </c>
    </row>
    <row r="6557" spans="1:4" ht="25.5" x14ac:dyDescent="0.2">
      <c r="A6557" s="608">
        <v>95380</v>
      </c>
      <c r="B6557" s="609" t="s">
        <v>3084</v>
      </c>
      <c r="C6557" s="610" t="s">
        <v>23</v>
      </c>
      <c r="D6557" s="611">
        <v>0.13</v>
      </c>
    </row>
    <row r="6558" spans="1:4" ht="25.5" x14ac:dyDescent="0.2">
      <c r="A6558" s="608">
        <v>95382</v>
      </c>
      <c r="B6558" s="609" t="s">
        <v>3085</v>
      </c>
      <c r="C6558" s="610" t="s">
        <v>23</v>
      </c>
      <c r="D6558" s="611">
        <v>0.12</v>
      </c>
    </row>
    <row r="6559" spans="1:4" ht="25.5" x14ac:dyDescent="0.2">
      <c r="A6559" s="608">
        <v>95383</v>
      </c>
      <c r="B6559" s="609" t="s">
        <v>3086</v>
      </c>
      <c r="C6559" s="610" t="s">
        <v>23</v>
      </c>
      <c r="D6559" s="611">
        <v>0.1</v>
      </c>
    </row>
    <row r="6560" spans="1:4" ht="25.5" x14ac:dyDescent="0.2">
      <c r="A6560" s="608">
        <v>95384</v>
      </c>
      <c r="B6560" s="609" t="s">
        <v>3087</v>
      </c>
      <c r="C6560" s="610" t="s">
        <v>23</v>
      </c>
      <c r="D6560" s="611">
        <v>0.13</v>
      </c>
    </row>
    <row r="6561" spans="1:4" ht="25.5" x14ac:dyDescent="0.2">
      <c r="A6561" s="608">
        <v>95385</v>
      </c>
      <c r="B6561" s="609" t="s">
        <v>3088</v>
      </c>
      <c r="C6561" s="610" t="s">
        <v>23</v>
      </c>
      <c r="D6561" s="611">
        <v>0.11</v>
      </c>
    </row>
    <row r="6562" spans="1:4" ht="25.5" x14ac:dyDescent="0.2">
      <c r="A6562" s="608">
        <v>95386</v>
      </c>
      <c r="B6562" s="609" t="s">
        <v>3089</v>
      </c>
      <c r="C6562" s="610" t="s">
        <v>23</v>
      </c>
      <c r="D6562" s="611">
        <v>7.0000000000000007E-2</v>
      </c>
    </row>
    <row r="6563" spans="1:4" ht="25.5" x14ac:dyDescent="0.2">
      <c r="A6563" s="608">
        <v>95387</v>
      </c>
      <c r="B6563" s="609" t="s">
        <v>3090</v>
      </c>
      <c r="C6563" s="610" t="s">
        <v>23</v>
      </c>
      <c r="D6563" s="611">
        <v>0.12</v>
      </c>
    </row>
    <row r="6564" spans="1:4" ht="25.5" x14ac:dyDescent="0.2">
      <c r="A6564" s="608">
        <v>95388</v>
      </c>
      <c r="B6564" s="609" t="s">
        <v>3091</v>
      </c>
      <c r="C6564" s="610" t="s">
        <v>23</v>
      </c>
      <c r="D6564" s="611">
        <v>0.04</v>
      </c>
    </row>
    <row r="6565" spans="1:4" ht="25.5" x14ac:dyDescent="0.2">
      <c r="A6565" s="608">
        <v>95389</v>
      </c>
      <c r="B6565" s="609" t="s">
        <v>3092</v>
      </c>
      <c r="C6565" s="610" t="s">
        <v>23</v>
      </c>
      <c r="D6565" s="611">
        <v>0.05</v>
      </c>
    </row>
    <row r="6566" spans="1:4" ht="25.5" x14ac:dyDescent="0.2">
      <c r="A6566" s="608">
        <v>95390</v>
      </c>
      <c r="B6566" s="609" t="s">
        <v>3093</v>
      </c>
      <c r="C6566" s="610" t="s">
        <v>23</v>
      </c>
      <c r="D6566" s="611">
        <v>0.04</v>
      </c>
    </row>
    <row r="6567" spans="1:4" ht="25.5" x14ac:dyDescent="0.2">
      <c r="A6567" s="608">
        <v>95391</v>
      </c>
      <c r="B6567" s="609" t="s">
        <v>3094</v>
      </c>
      <c r="C6567" s="610" t="s">
        <v>23</v>
      </c>
      <c r="D6567" s="611">
        <v>0.06</v>
      </c>
    </row>
    <row r="6568" spans="1:4" ht="25.5" x14ac:dyDescent="0.2">
      <c r="A6568" s="608">
        <v>95392</v>
      </c>
      <c r="B6568" s="609" t="s">
        <v>3095</v>
      </c>
      <c r="C6568" s="610" t="s">
        <v>23</v>
      </c>
      <c r="D6568" s="611">
        <v>0.04</v>
      </c>
    </row>
    <row r="6569" spans="1:4" ht="25.5" x14ac:dyDescent="0.2">
      <c r="A6569" s="608">
        <v>95393</v>
      </c>
      <c r="B6569" s="609" t="s">
        <v>3096</v>
      </c>
      <c r="C6569" s="610" t="s">
        <v>23</v>
      </c>
      <c r="D6569" s="611">
        <v>0.18</v>
      </c>
    </row>
    <row r="6570" spans="1:4" ht="25.5" x14ac:dyDescent="0.2">
      <c r="A6570" s="608">
        <v>95394</v>
      </c>
      <c r="B6570" s="609" t="s">
        <v>3097</v>
      </c>
      <c r="C6570" s="610" t="s">
        <v>23</v>
      </c>
      <c r="D6570" s="611">
        <v>0.33</v>
      </c>
    </row>
    <row r="6571" spans="1:4" ht="25.5" x14ac:dyDescent="0.2">
      <c r="A6571" s="608">
        <v>95395</v>
      </c>
      <c r="B6571" s="609" t="s">
        <v>3098</v>
      </c>
      <c r="C6571" s="610" t="s">
        <v>23</v>
      </c>
      <c r="D6571" s="611">
        <v>0.47</v>
      </c>
    </row>
    <row r="6572" spans="1:4" ht="25.5" x14ac:dyDescent="0.2">
      <c r="A6572" s="608">
        <v>95396</v>
      </c>
      <c r="B6572" s="609" t="s">
        <v>3099</v>
      </c>
      <c r="C6572" s="610" t="s">
        <v>23</v>
      </c>
      <c r="D6572" s="611">
        <v>0.63</v>
      </c>
    </row>
    <row r="6573" spans="1:4" ht="25.5" x14ac:dyDescent="0.2">
      <c r="A6573" s="608">
        <v>95397</v>
      </c>
      <c r="B6573" s="609" t="s">
        <v>3100</v>
      </c>
      <c r="C6573" s="610" t="s">
        <v>23</v>
      </c>
      <c r="D6573" s="611">
        <v>0.05</v>
      </c>
    </row>
    <row r="6574" spans="1:4" ht="25.5" x14ac:dyDescent="0.2">
      <c r="A6574" s="608">
        <v>95398</v>
      </c>
      <c r="B6574" s="609" t="s">
        <v>3101</v>
      </c>
      <c r="C6574" s="610" t="s">
        <v>23</v>
      </c>
      <c r="D6574" s="611">
        <v>0.03</v>
      </c>
    </row>
    <row r="6575" spans="1:4" ht="25.5" x14ac:dyDescent="0.2">
      <c r="A6575" s="608">
        <v>95399</v>
      </c>
      <c r="B6575" s="609" t="s">
        <v>3102</v>
      </c>
      <c r="C6575" s="610" t="s">
        <v>23</v>
      </c>
      <c r="D6575" s="611">
        <v>0.05</v>
      </c>
    </row>
    <row r="6576" spans="1:4" ht="25.5" x14ac:dyDescent="0.2">
      <c r="A6576" s="608">
        <v>95400</v>
      </c>
      <c r="B6576" s="609" t="s">
        <v>3103</v>
      </c>
      <c r="C6576" s="610" t="s">
        <v>23</v>
      </c>
      <c r="D6576" s="611">
        <v>0.05</v>
      </c>
    </row>
    <row r="6577" spans="1:4" ht="25.5" x14ac:dyDescent="0.2">
      <c r="A6577" s="608">
        <v>95401</v>
      </c>
      <c r="B6577" s="609" t="s">
        <v>3104</v>
      </c>
      <c r="C6577" s="610" t="s">
        <v>23</v>
      </c>
      <c r="D6577" s="611">
        <v>0.25</v>
      </c>
    </row>
    <row r="6578" spans="1:4" ht="25.5" x14ac:dyDescent="0.2">
      <c r="A6578" s="608">
        <v>95402</v>
      </c>
      <c r="B6578" s="609" t="s">
        <v>3105</v>
      </c>
      <c r="C6578" s="610" t="s">
        <v>23</v>
      </c>
      <c r="D6578" s="611">
        <v>0.81</v>
      </c>
    </row>
    <row r="6579" spans="1:4" ht="25.5" x14ac:dyDescent="0.2">
      <c r="A6579" s="608">
        <v>95403</v>
      </c>
      <c r="B6579" s="609" t="s">
        <v>3106</v>
      </c>
      <c r="C6579" s="610" t="s">
        <v>23</v>
      </c>
      <c r="D6579" s="611">
        <v>0.92</v>
      </c>
    </row>
    <row r="6580" spans="1:4" ht="25.5" x14ac:dyDescent="0.2">
      <c r="A6580" s="608">
        <v>95404</v>
      </c>
      <c r="B6580" s="609" t="s">
        <v>3107</v>
      </c>
      <c r="C6580" s="610" t="s">
        <v>23</v>
      </c>
      <c r="D6580" s="611">
        <v>1.26</v>
      </c>
    </row>
    <row r="6581" spans="1:4" ht="25.5" x14ac:dyDescent="0.2">
      <c r="A6581" s="608">
        <v>95405</v>
      </c>
      <c r="B6581" s="609" t="s">
        <v>3108</v>
      </c>
      <c r="C6581" s="610" t="s">
        <v>23</v>
      </c>
      <c r="D6581" s="611">
        <v>0.39</v>
      </c>
    </row>
    <row r="6582" spans="1:4" ht="25.5" x14ac:dyDescent="0.2">
      <c r="A6582" s="608">
        <v>95406</v>
      </c>
      <c r="B6582" s="609" t="s">
        <v>3109</v>
      </c>
      <c r="C6582" s="610" t="s">
        <v>23</v>
      </c>
      <c r="D6582" s="611">
        <v>7.0000000000000007E-2</v>
      </c>
    </row>
    <row r="6583" spans="1:4" ht="25.5" x14ac:dyDescent="0.2">
      <c r="A6583" s="608">
        <v>95407</v>
      </c>
      <c r="B6583" s="609" t="s">
        <v>3110</v>
      </c>
      <c r="C6583" s="610" t="s">
        <v>23</v>
      </c>
      <c r="D6583" s="611">
        <v>1.79</v>
      </c>
    </row>
    <row r="6584" spans="1:4" ht="25.5" x14ac:dyDescent="0.2">
      <c r="A6584" s="608">
        <v>95408</v>
      </c>
      <c r="B6584" s="609" t="s">
        <v>3111</v>
      </c>
      <c r="C6584" s="610" t="s">
        <v>99</v>
      </c>
      <c r="D6584" s="611">
        <v>5.04</v>
      </c>
    </row>
    <row r="6585" spans="1:4" ht="25.5" x14ac:dyDescent="0.2">
      <c r="A6585" s="608">
        <v>95409</v>
      </c>
      <c r="B6585" s="609" t="s">
        <v>3112</v>
      </c>
      <c r="C6585" s="610" t="s">
        <v>99</v>
      </c>
      <c r="D6585" s="611">
        <v>9.5299999999999994</v>
      </c>
    </row>
    <row r="6586" spans="1:4" ht="25.5" x14ac:dyDescent="0.2">
      <c r="A6586" s="608">
        <v>95410</v>
      </c>
      <c r="B6586" s="609" t="s">
        <v>3113</v>
      </c>
      <c r="C6586" s="610" t="s">
        <v>99</v>
      </c>
      <c r="D6586" s="611">
        <v>7.19</v>
      </c>
    </row>
    <row r="6587" spans="1:4" ht="25.5" x14ac:dyDescent="0.2">
      <c r="A6587" s="608">
        <v>95411</v>
      </c>
      <c r="B6587" s="609" t="s">
        <v>3114</v>
      </c>
      <c r="C6587" s="610" t="s">
        <v>99</v>
      </c>
      <c r="D6587" s="611">
        <v>7.62</v>
      </c>
    </row>
    <row r="6588" spans="1:4" ht="25.5" x14ac:dyDescent="0.2">
      <c r="A6588" s="608">
        <v>95412</v>
      </c>
      <c r="B6588" s="609" t="s">
        <v>3115</v>
      </c>
      <c r="C6588" s="610" t="s">
        <v>99</v>
      </c>
      <c r="D6588" s="611">
        <v>7.62</v>
      </c>
    </row>
    <row r="6589" spans="1:4" ht="25.5" x14ac:dyDescent="0.2">
      <c r="A6589" s="608">
        <v>95413</v>
      </c>
      <c r="B6589" s="609" t="s">
        <v>3116</v>
      </c>
      <c r="C6589" s="610" t="s">
        <v>99</v>
      </c>
      <c r="D6589" s="611">
        <v>6.34</v>
      </c>
    </row>
    <row r="6590" spans="1:4" ht="25.5" x14ac:dyDescent="0.2">
      <c r="A6590" s="608">
        <v>95414</v>
      </c>
      <c r="B6590" s="609" t="s">
        <v>3117</v>
      </c>
      <c r="C6590" s="610" t="s">
        <v>99</v>
      </c>
      <c r="D6590" s="611">
        <v>25.27</v>
      </c>
    </row>
    <row r="6591" spans="1:4" ht="25.5" x14ac:dyDescent="0.2">
      <c r="A6591" s="608">
        <v>95415</v>
      </c>
      <c r="B6591" s="609" t="s">
        <v>3118</v>
      </c>
      <c r="C6591" s="610" t="s">
        <v>99</v>
      </c>
      <c r="D6591" s="611">
        <v>110.97</v>
      </c>
    </row>
    <row r="6592" spans="1:4" ht="25.5" x14ac:dyDescent="0.2">
      <c r="A6592" s="608">
        <v>95416</v>
      </c>
      <c r="B6592" s="609" t="s">
        <v>3119</v>
      </c>
      <c r="C6592" s="610" t="s">
        <v>99</v>
      </c>
      <c r="D6592" s="611">
        <v>5.1100000000000003</v>
      </c>
    </row>
    <row r="6593" spans="1:4" ht="25.5" x14ac:dyDescent="0.2">
      <c r="A6593" s="608">
        <v>95417</v>
      </c>
      <c r="B6593" s="609" t="s">
        <v>3120</v>
      </c>
      <c r="C6593" s="610" t="s">
        <v>99</v>
      </c>
      <c r="D6593" s="611">
        <v>126.31</v>
      </c>
    </row>
    <row r="6594" spans="1:4" ht="25.5" x14ac:dyDescent="0.2">
      <c r="A6594" s="608">
        <v>95418</v>
      </c>
      <c r="B6594" s="609" t="s">
        <v>3121</v>
      </c>
      <c r="C6594" s="610" t="s">
        <v>99</v>
      </c>
      <c r="D6594" s="611">
        <v>172.66</v>
      </c>
    </row>
    <row r="6595" spans="1:4" ht="25.5" x14ac:dyDescent="0.2">
      <c r="A6595" s="608">
        <v>95419</v>
      </c>
      <c r="B6595" s="609" t="s">
        <v>3122</v>
      </c>
      <c r="C6595" s="610" t="s">
        <v>99</v>
      </c>
      <c r="D6595" s="611">
        <v>46.45</v>
      </c>
    </row>
    <row r="6596" spans="1:4" ht="25.5" x14ac:dyDescent="0.2">
      <c r="A6596" s="608">
        <v>95420</v>
      </c>
      <c r="B6596" s="609" t="s">
        <v>3123</v>
      </c>
      <c r="C6596" s="610" t="s">
        <v>99</v>
      </c>
      <c r="D6596" s="611">
        <v>65.98</v>
      </c>
    </row>
    <row r="6597" spans="1:4" ht="25.5" x14ac:dyDescent="0.2">
      <c r="A6597" s="608">
        <v>95421</v>
      </c>
      <c r="B6597" s="609" t="s">
        <v>3124</v>
      </c>
      <c r="C6597" s="610" t="s">
        <v>99</v>
      </c>
      <c r="D6597" s="611">
        <v>87.23</v>
      </c>
    </row>
    <row r="6598" spans="1:4" ht="25.5" x14ac:dyDescent="0.2">
      <c r="A6598" s="608">
        <v>95422</v>
      </c>
      <c r="B6598" s="609" t="s">
        <v>3125</v>
      </c>
      <c r="C6598" s="610" t="s">
        <v>99</v>
      </c>
      <c r="D6598" s="611">
        <v>35.18</v>
      </c>
    </row>
    <row r="6599" spans="1:4" ht="25.5" x14ac:dyDescent="0.2">
      <c r="A6599" s="608">
        <v>95423</v>
      </c>
      <c r="B6599" s="609" t="s">
        <v>3126</v>
      </c>
      <c r="C6599" s="610" t="s">
        <v>99</v>
      </c>
      <c r="D6599" s="611">
        <v>53.4</v>
      </c>
    </row>
    <row r="6600" spans="1:4" ht="25.5" x14ac:dyDescent="0.2">
      <c r="A6600" s="608">
        <v>95424</v>
      </c>
      <c r="B6600" s="609" t="s">
        <v>3127</v>
      </c>
      <c r="C6600" s="610" t="s">
        <v>99</v>
      </c>
      <c r="D6600" s="611">
        <v>10.07</v>
      </c>
    </row>
    <row r="6601" spans="1:4" ht="25.5" x14ac:dyDescent="0.2">
      <c r="A6601" s="608">
        <v>100288</v>
      </c>
      <c r="B6601" s="609" t="s">
        <v>4635</v>
      </c>
      <c r="C6601" s="610" t="s">
        <v>23</v>
      </c>
      <c r="D6601" s="611">
        <v>0.03</v>
      </c>
    </row>
    <row r="6602" spans="1:4" x14ac:dyDescent="0.2">
      <c r="A6602" s="608">
        <v>100289</v>
      </c>
      <c r="B6602" s="609" t="s">
        <v>4636</v>
      </c>
      <c r="C6602" s="610" t="s">
        <v>23</v>
      </c>
      <c r="D6602" s="611">
        <v>13.62</v>
      </c>
    </row>
    <row r="6603" spans="1:4" ht="25.5" x14ac:dyDescent="0.2">
      <c r="A6603" s="608">
        <v>100290</v>
      </c>
      <c r="B6603" s="609" t="s">
        <v>4637</v>
      </c>
      <c r="C6603" s="610" t="s">
        <v>23</v>
      </c>
      <c r="D6603" s="611">
        <v>0.03</v>
      </c>
    </row>
    <row r="6604" spans="1:4" ht="25.5" x14ac:dyDescent="0.2">
      <c r="A6604" s="608">
        <v>100291</v>
      </c>
      <c r="B6604" s="609" t="s">
        <v>4638</v>
      </c>
      <c r="C6604" s="610" t="s">
        <v>23</v>
      </c>
      <c r="D6604" s="611">
        <v>0.09</v>
      </c>
    </row>
    <row r="6605" spans="1:4" ht="25.5" x14ac:dyDescent="0.2">
      <c r="A6605" s="608">
        <v>100292</v>
      </c>
      <c r="B6605" s="609" t="s">
        <v>4639</v>
      </c>
      <c r="C6605" s="610" t="s">
        <v>23</v>
      </c>
      <c r="D6605" s="611">
        <v>0.4</v>
      </c>
    </row>
    <row r="6606" spans="1:4" ht="25.5" x14ac:dyDescent="0.2">
      <c r="A6606" s="608">
        <v>100293</v>
      </c>
      <c r="B6606" s="609" t="s">
        <v>4640</v>
      </c>
      <c r="C6606" s="610" t="s">
        <v>23</v>
      </c>
      <c r="D6606" s="611">
        <v>0.09</v>
      </c>
    </row>
    <row r="6607" spans="1:4" ht="25.5" x14ac:dyDescent="0.2">
      <c r="A6607" s="608">
        <v>100294</v>
      </c>
      <c r="B6607" s="609" t="s">
        <v>4641</v>
      </c>
      <c r="C6607" s="610" t="s">
        <v>23</v>
      </c>
      <c r="D6607" s="611">
        <v>0.19</v>
      </c>
    </row>
    <row r="6608" spans="1:4" ht="25.5" x14ac:dyDescent="0.2">
      <c r="A6608" s="608">
        <v>100295</v>
      </c>
      <c r="B6608" s="609" t="s">
        <v>4642</v>
      </c>
      <c r="C6608" s="610" t="s">
        <v>23</v>
      </c>
      <c r="D6608" s="611">
        <v>0.28000000000000003</v>
      </c>
    </row>
    <row r="6609" spans="1:4" ht="25.5" x14ac:dyDescent="0.2">
      <c r="A6609" s="608">
        <v>100296</v>
      </c>
      <c r="B6609" s="609" t="s">
        <v>4643</v>
      </c>
      <c r="C6609" s="610" t="s">
        <v>23</v>
      </c>
      <c r="D6609" s="611">
        <v>0.64</v>
      </c>
    </row>
    <row r="6610" spans="1:4" ht="25.5" x14ac:dyDescent="0.2">
      <c r="A6610" s="608">
        <v>100297</v>
      </c>
      <c r="B6610" s="609" t="s">
        <v>4644</v>
      </c>
      <c r="C6610" s="610" t="s">
        <v>23</v>
      </c>
      <c r="D6610" s="611">
        <v>0.72</v>
      </c>
    </row>
    <row r="6611" spans="1:4" ht="25.5" x14ac:dyDescent="0.2">
      <c r="A6611" s="608">
        <v>100298</v>
      </c>
      <c r="B6611" s="609" t="s">
        <v>4645</v>
      </c>
      <c r="C6611" s="610" t="s">
        <v>23</v>
      </c>
      <c r="D6611" s="611">
        <v>0.28000000000000003</v>
      </c>
    </row>
    <row r="6612" spans="1:4" ht="25.5" x14ac:dyDescent="0.2">
      <c r="A6612" s="608">
        <v>100299</v>
      </c>
      <c r="B6612" s="609" t="s">
        <v>4646</v>
      </c>
      <c r="C6612" s="610" t="s">
        <v>23</v>
      </c>
      <c r="D6612" s="611">
        <v>0.24</v>
      </c>
    </row>
    <row r="6613" spans="1:4" x14ac:dyDescent="0.2">
      <c r="A6613" s="608">
        <v>100300</v>
      </c>
      <c r="B6613" s="609" t="s">
        <v>4647</v>
      </c>
      <c r="C6613" s="610" t="s">
        <v>23</v>
      </c>
      <c r="D6613" s="611">
        <v>11.04</v>
      </c>
    </row>
    <row r="6614" spans="1:4" x14ac:dyDescent="0.2">
      <c r="A6614" s="608">
        <v>100301</v>
      </c>
      <c r="B6614" s="609" t="s">
        <v>4648</v>
      </c>
      <c r="C6614" s="610" t="s">
        <v>23</v>
      </c>
      <c r="D6614" s="611">
        <v>14.18</v>
      </c>
    </row>
    <row r="6615" spans="1:4" x14ac:dyDescent="0.2">
      <c r="A6615" s="608">
        <v>100302</v>
      </c>
      <c r="B6615" s="609" t="s">
        <v>4649</v>
      </c>
      <c r="C6615" s="610" t="s">
        <v>23</v>
      </c>
      <c r="D6615" s="611">
        <v>114.93</v>
      </c>
    </row>
    <row r="6616" spans="1:4" x14ac:dyDescent="0.2">
      <c r="A6616" s="608">
        <v>100303</v>
      </c>
      <c r="B6616" s="609" t="s">
        <v>4650</v>
      </c>
      <c r="C6616" s="610" t="s">
        <v>23</v>
      </c>
      <c r="D6616" s="611">
        <v>13.2</v>
      </c>
    </row>
    <row r="6617" spans="1:4" x14ac:dyDescent="0.2">
      <c r="A6617" s="608">
        <v>100304</v>
      </c>
      <c r="B6617" s="609" t="s">
        <v>4651</v>
      </c>
      <c r="C6617" s="610" t="s">
        <v>23</v>
      </c>
      <c r="D6617" s="611">
        <v>55.17</v>
      </c>
    </row>
    <row r="6618" spans="1:4" x14ac:dyDescent="0.2">
      <c r="A6618" s="608">
        <v>100305</v>
      </c>
      <c r="B6618" s="609" t="s">
        <v>4652</v>
      </c>
      <c r="C6618" s="610" t="s">
        <v>23</v>
      </c>
      <c r="D6618" s="611">
        <v>80.27</v>
      </c>
    </row>
    <row r="6619" spans="1:4" x14ac:dyDescent="0.2">
      <c r="A6619" s="608">
        <v>100306</v>
      </c>
      <c r="B6619" s="609" t="s">
        <v>4653</v>
      </c>
      <c r="C6619" s="610" t="s">
        <v>23</v>
      </c>
      <c r="D6619" s="611">
        <v>90.41</v>
      </c>
    </row>
    <row r="6620" spans="1:4" x14ac:dyDescent="0.2">
      <c r="A6620" s="608">
        <v>100307</v>
      </c>
      <c r="B6620" s="609" t="s">
        <v>4654</v>
      </c>
      <c r="C6620" s="610" t="s">
        <v>23</v>
      </c>
      <c r="D6620" s="611">
        <v>17</v>
      </c>
    </row>
    <row r="6621" spans="1:4" x14ac:dyDescent="0.2">
      <c r="A6621" s="608">
        <v>100308</v>
      </c>
      <c r="B6621" s="609" t="s">
        <v>4655</v>
      </c>
      <c r="C6621" s="610" t="s">
        <v>23</v>
      </c>
      <c r="D6621" s="611">
        <v>18.63</v>
      </c>
    </row>
    <row r="6622" spans="1:4" x14ac:dyDescent="0.2">
      <c r="A6622" s="608">
        <v>100309</v>
      </c>
      <c r="B6622" s="609" t="s">
        <v>4663</v>
      </c>
      <c r="C6622" s="610" t="s">
        <v>23</v>
      </c>
      <c r="D6622" s="611">
        <v>20.83</v>
      </c>
    </row>
    <row r="6623" spans="1:4" ht="25.5" x14ac:dyDescent="0.2">
      <c r="A6623" s="608">
        <v>100310</v>
      </c>
      <c r="B6623" s="609" t="s">
        <v>4656</v>
      </c>
      <c r="C6623" s="610" t="s">
        <v>99</v>
      </c>
      <c r="D6623" s="611">
        <v>4.8499999999999996</v>
      </c>
    </row>
    <row r="6624" spans="1:4" ht="25.5" x14ac:dyDescent="0.2">
      <c r="A6624" s="608">
        <v>100311</v>
      </c>
      <c r="B6624" s="609" t="s">
        <v>4657</v>
      </c>
      <c r="C6624" s="610" t="s">
        <v>99</v>
      </c>
      <c r="D6624" s="611">
        <v>56.23</v>
      </c>
    </row>
    <row r="6625" spans="1:4" ht="25.5" x14ac:dyDescent="0.2">
      <c r="A6625" s="608">
        <v>100312</v>
      </c>
      <c r="B6625" s="609" t="s">
        <v>4658</v>
      </c>
      <c r="C6625" s="610" t="s">
        <v>99</v>
      </c>
      <c r="D6625" s="611">
        <v>68.650000000000006</v>
      </c>
    </row>
    <row r="6626" spans="1:4" ht="25.5" x14ac:dyDescent="0.2">
      <c r="A6626" s="608">
        <v>100313</v>
      </c>
      <c r="B6626" s="609" t="s">
        <v>4659</v>
      </c>
      <c r="C6626" s="610" t="s">
        <v>99</v>
      </c>
      <c r="D6626" s="611">
        <v>87.57</v>
      </c>
    </row>
    <row r="6627" spans="1:4" ht="25.5" x14ac:dyDescent="0.2">
      <c r="A6627" s="608">
        <v>100314</v>
      </c>
      <c r="B6627" s="609" t="s">
        <v>4660</v>
      </c>
      <c r="C6627" s="610" t="s">
        <v>99</v>
      </c>
      <c r="D6627" s="611">
        <v>98.8</v>
      </c>
    </row>
    <row r="6628" spans="1:4" ht="25.5" x14ac:dyDescent="0.2">
      <c r="A6628" s="608">
        <v>100315</v>
      </c>
      <c r="B6628" s="609" t="s">
        <v>4661</v>
      </c>
      <c r="C6628" s="610" t="s">
        <v>99</v>
      </c>
      <c r="D6628" s="611">
        <v>33.64</v>
      </c>
    </row>
    <row r="6629" spans="1:4" x14ac:dyDescent="0.2">
      <c r="A6629" s="608">
        <v>100316</v>
      </c>
      <c r="B6629" s="609" t="s">
        <v>4647</v>
      </c>
      <c r="C6629" s="610" t="s">
        <v>99</v>
      </c>
      <c r="D6629" s="611">
        <v>1971.5</v>
      </c>
    </row>
    <row r="6630" spans="1:4" x14ac:dyDescent="0.2">
      <c r="A6630" s="608">
        <v>100317</v>
      </c>
      <c r="B6630" s="609" t="s">
        <v>4662</v>
      </c>
      <c r="C6630" s="610" t="s">
        <v>99</v>
      </c>
      <c r="D6630" s="611">
        <v>20359.89</v>
      </c>
    </row>
    <row r="6631" spans="1:4" x14ac:dyDescent="0.2">
      <c r="A6631" s="608">
        <v>100318</v>
      </c>
      <c r="B6631" s="609" t="s">
        <v>4651</v>
      </c>
      <c r="C6631" s="610" t="s">
        <v>99</v>
      </c>
      <c r="D6631" s="611">
        <v>9824.02</v>
      </c>
    </row>
    <row r="6632" spans="1:4" x14ac:dyDescent="0.2">
      <c r="A6632" s="608">
        <v>100319</v>
      </c>
      <c r="B6632" s="609" t="s">
        <v>4652</v>
      </c>
      <c r="C6632" s="610" t="s">
        <v>99</v>
      </c>
      <c r="D6632" s="611">
        <v>14207.81</v>
      </c>
    </row>
    <row r="6633" spans="1:4" x14ac:dyDescent="0.2">
      <c r="A6633" s="608">
        <v>100320</v>
      </c>
      <c r="B6633" s="609" t="s">
        <v>4653</v>
      </c>
      <c r="C6633" s="610" t="s">
        <v>99</v>
      </c>
      <c r="D6633" s="611">
        <v>16001.07</v>
      </c>
    </row>
    <row r="6634" spans="1:4" x14ac:dyDescent="0.2">
      <c r="A6634" s="608">
        <v>100321</v>
      </c>
      <c r="B6634" s="609" t="s">
        <v>4663</v>
      </c>
      <c r="C6634" s="610" t="s">
        <v>99</v>
      </c>
      <c r="D6634" s="611">
        <v>3698.55</v>
      </c>
    </row>
    <row r="6635" spans="1:4" x14ac:dyDescent="0.2">
      <c r="A6635" s="608">
        <v>100533</v>
      </c>
      <c r="B6635" s="609" t="s">
        <v>4929</v>
      </c>
      <c r="C6635" s="610" t="s">
        <v>23</v>
      </c>
      <c r="D6635" s="611">
        <v>13.12</v>
      </c>
    </row>
    <row r="6636" spans="1:4" x14ac:dyDescent="0.2">
      <c r="A6636" s="608">
        <v>100534</v>
      </c>
      <c r="B6636" s="609" t="s">
        <v>4929</v>
      </c>
      <c r="C6636" s="610" t="s">
        <v>99</v>
      </c>
      <c r="D6636" s="611">
        <v>2340.58</v>
      </c>
    </row>
    <row r="6637" spans="1:4" ht="25.5" x14ac:dyDescent="0.2">
      <c r="A6637" s="608">
        <v>100535</v>
      </c>
      <c r="B6637" s="609" t="s">
        <v>4930</v>
      </c>
      <c r="C6637" s="610" t="s">
        <v>23</v>
      </c>
      <c r="D6637" s="611">
        <v>0.15</v>
      </c>
    </row>
    <row r="6638" spans="1:4" ht="25.5" x14ac:dyDescent="0.2">
      <c r="A6638" s="608">
        <v>100536</v>
      </c>
      <c r="B6638" s="609" t="s">
        <v>4931</v>
      </c>
      <c r="C6638" s="610" t="s">
        <v>99</v>
      </c>
      <c r="D6638" s="611">
        <v>20.46</v>
      </c>
    </row>
    <row r="6639" spans="1:4" ht="25.5" x14ac:dyDescent="0.2">
      <c r="A6639" s="608">
        <v>101284</v>
      </c>
      <c r="B6639" s="609" t="s">
        <v>10145</v>
      </c>
      <c r="C6639" s="610" t="s">
        <v>23</v>
      </c>
      <c r="D6639" s="611">
        <v>0.99</v>
      </c>
    </row>
    <row r="6640" spans="1:4" ht="25.5" x14ac:dyDescent="0.2">
      <c r="A6640" s="608">
        <v>101285</v>
      </c>
      <c r="B6640" s="609" t="s">
        <v>10146</v>
      </c>
      <c r="C6640" s="610" t="s">
        <v>23</v>
      </c>
      <c r="D6640" s="611">
        <v>0.26</v>
      </c>
    </row>
    <row r="6641" spans="1:4" ht="25.5" x14ac:dyDescent="0.2">
      <c r="A6641" s="608">
        <v>101286</v>
      </c>
      <c r="B6641" s="609" t="s">
        <v>10147</v>
      </c>
      <c r="C6641" s="610" t="s">
        <v>99</v>
      </c>
      <c r="D6641" s="611">
        <v>9.9499999999999993</v>
      </c>
    </row>
    <row r="6642" spans="1:4" ht="25.5" x14ac:dyDescent="0.2">
      <c r="A6642" s="608">
        <v>101287</v>
      </c>
      <c r="B6642" s="609" t="s">
        <v>10148</v>
      </c>
      <c r="C6642" s="610" t="s">
        <v>99</v>
      </c>
      <c r="D6642" s="611">
        <v>33.61</v>
      </c>
    </row>
    <row r="6643" spans="1:4" ht="25.5" x14ac:dyDescent="0.2">
      <c r="A6643" s="608">
        <v>101288</v>
      </c>
      <c r="B6643" s="609" t="s">
        <v>10149</v>
      </c>
      <c r="C6643" s="610" t="s">
        <v>99</v>
      </c>
      <c r="D6643" s="611">
        <v>7.37</v>
      </c>
    </row>
    <row r="6644" spans="1:4" ht="25.5" x14ac:dyDescent="0.2">
      <c r="A6644" s="608">
        <v>101289</v>
      </c>
      <c r="B6644" s="609" t="s">
        <v>10150</v>
      </c>
      <c r="C6644" s="610" t="s">
        <v>99</v>
      </c>
      <c r="D6644" s="611">
        <v>10.29</v>
      </c>
    </row>
    <row r="6645" spans="1:4" ht="25.5" x14ac:dyDescent="0.2">
      <c r="A6645" s="608">
        <v>101290</v>
      </c>
      <c r="B6645" s="609" t="s">
        <v>10151</v>
      </c>
      <c r="C6645" s="610" t="s">
        <v>99</v>
      </c>
      <c r="D6645" s="611">
        <v>13.23</v>
      </c>
    </row>
    <row r="6646" spans="1:4" ht="25.5" x14ac:dyDescent="0.2">
      <c r="A6646" s="608">
        <v>101291</v>
      </c>
      <c r="B6646" s="609" t="s">
        <v>10152</v>
      </c>
      <c r="C6646" s="610" t="s">
        <v>99</v>
      </c>
      <c r="D6646" s="611">
        <v>10.67</v>
      </c>
    </row>
    <row r="6647" spans="1:4" ht="25.5" x14ac:dyDescent="0.2">
      <c r="A6647" s="608">
        <v>101292</v>
      </c>
      <c r="B6647" s="609" t="s">
        <v>10153</v>
      </c>
      <c r="C6647" s="610" t="s">
        <v>99</v>
      </c>
      <c r="D6647" s="611">
        <v>13.77</v>
      </c>
    </row>
    <row r="6648" spans="1:4" ht="25.5" x14ac:dyDescent="0.2">
      <c r="A6648" s="608">
        <v>101293</v>
      </c>
      <c r="B6648" s="609" t="s">
        <v>10154</v>
      </c>
      <c r="C6648" s="610" t="s">
        <v>99</v>
      </c>
      <c r="D6648" s="611">
        <v>14.26</v>
      </c>
    </row>
    <row r="6649" spans="1:4" ht="25.5" x14ac:dyDescent="0.2">
      <c r="A6649" s="608">
        <v>101294</v>
      </c>
      <c r="B6649" s="609" t="s">
        <v>10155</v>
      </c>
      <c r="C6649" s="610" t="s">
        <v>99</v>
      </c>
      <c r="D6649" s="611">
        <v>15.4</v>
      </c>
    </row>
    <row r="6650" spans="1:4" ht="25.5" x14ac:dyDescent="0.2">
      <c r="A6650" s="608">
        <v>101295</v>
      </c>
      <c r="B6650" s="609" t="s">
        <v>10156</v>
      </c>
      <c r="C6650" s="610" t="s">
        <v>99</v>
      </c>
      <c r="D6650" s="611">
        <v>13.37</v>
      </c>
    </row>
    <row r="6651" spans="1:4" ht="25.5" x14ac:dyDescent="0.2">
      <c r="A6651" s="608">
        <v>101296</v>
      </c>
      <c r="B6651" s="609" t="s">
        <v>10157</v>
      </c>
      <c r="C6651" s="610" t="s">
        <v>99</v>
      </c>
      <c r="D6651" s="611">
        <v>16.27</v>
      </c>
    </row>
    <row r="6652" spans="1:4" ht="25.5" x14ac:dyDescent="0.2">
      <c r="A6652" s="608">
        <v>101297</v>
      </c>
      <c r="B6652" s="609" t="s">
        <v>10158</v>
      </c>
      <c r="C6652" s="610" t="s">
        <v>99</v>
      </c>
      <c r="D6652" s="611">
        <v>14.29</v>
      </c>
    </row>
    <row r="6653" spans="1:4" ht="25.5" x14ac:dyDescent="0.2">
      <c r="A6653" s="608">
        <v>101298</v>
      </c>
      <c r="B6653" s="609" t="s">
        <v>10159</v>
      </c>
      <c r="C6653" s="610" t="s">
        <v>99</v>
      </c>
      <c r="D6653" s="611">
        <v>8.94</v>
      </c>
    </row>
    <row r="6654" spans="1:4" ht="25.5" x14ac:dyDescent="0.2">
      <c r="A6654" s="608">
        <v>101299</v>
      </c>
      <c r="B6654" s="609" t="s">
        <v>10160</v>
      </c>
      <c r="C6654" s="610" t="s">
        <v>99</v>
      </c>
      <c r="D6654" s="611">
        <v>13.62</v>
      </c>
    </row>
    <row r="6655" spans="1:4" ht="25.5" x14ac:dyDescent="0.2">
      <c r="A6655" s="608">
        <v>101300</v>
      </c>
      <c r="B6655" s="609" t="s">
        <v>10161</v>
      </c>
      <c r="C6655" s="610" t="s">
        <v>99</v>
      </c>
      <c r="D6655" s="611">
        <v>11.42</v>
      </c>
    </row>
    <row r="6656" spans="1:4" ht="25.5" x14ac:dyDescent="0.2">
      <c r="A6656" s="608">
        <v>101301</v>
      </c>
      <c r="B6656" s="609" t="s">
        <v>10162</v>
      </c>
      <c r="C6656" s="610" t="s">
        <v>99</v>
      </c>
      <c r="D6656" s="611">
        <v>4.1100000000000003</v>
      </c>
    </row>
    <row r="6657" spans="1:4" ht="25.5" x14ac:dyDescent="0.2">
      <c r="A6657" s="608">
        <v>101302</v>
      </c>
      <c r="B6657" s="609" t="s">
        <v>10163</v>
      </c>
      <c r="C6657" s="610" t="s">
        <v>99</v>
      </c>
      <c r="D6657" s="611">
        <v>16.28</v>
      </c>
    </row>
    <row r="6658" spans="1:4" ht="25.5" x14ac:dyDescent="0.2">
      <c r="A6658" s="608">
        <v>101303</v>
      </c>
      <c r="B6658" s="609" t="s">
        <v>10164</v>
      </c>
      <c r="C6658" s="610" t="s">
        <v>99</v>
      </c>
      <c r="D6658" s="611">
        <v>38.659999999999997</v>
      </c>
    </row>
    <row r="6659" spans="1:4" ht="25.5" x14ac:dyDescent="0.2">
      <c r="A6659" s="608">
        <v>101304</v>
      </c>
      <c r="B6659" s="609" t="s">
        <v>10165</v>
      </c>
      <c r="C6659" s="610" t="s">
        <v>99</v>
      </c>
      <c r="D6659" s="611">
        <v>18.34</v>
      </c>
    </row>
    <row r="6660" spans="1:4" ht="25.5" x14ac:dyDescent="0.2">
      <c r="A6660" s="608">
        <v>101305</v>
      </c>
      <c r="B6660" s="609" t="s">
        <v>10166</v>
      </c>
      <c r="C6660" s="610" t="s">
        <v>99</v>
      </c>
      <c r="D6660" s="611">
        <v>15.26</v>
      </c>
    </row>
    <row r="6661" spans="1:4" ht="25.5" x14ac:dyDescent="0.2">
      <c r="A6661" s="608">
        <v>101306</v>
      </c>
      <c r="B6661" s="609" t="s">
        <v>10167</v>
      </c>
      <c r="C6661" s="610" t="s">
        <v>99</v>
      </c>
      <c r="D6661" s="611">
        <v>22.34</v>
      </c>
    </row>
    <row r="6662" spans="1:4" ht="25.5" x14ac:dyDescent="0.2">
      <c r="A6662" s="608">
        <v>101307</v>
      </c>
      <c r="B6662" s="609" t="s">
        <v>10168</v>
      </c>
      <c r="C6662" s="610" t="s">
        <v>99</v>
      </c>
      <c r="D6662" s="611">
        <v>14.1</v>
      </c>
    </row>
    <row r="6663" spans="1:4" ht="25.5" x14ac:dyDescent="0.2">
      <c r="A6663" s="608">
        <v>101308</v>
      </c>
      <c r="B6663" s="609" t="s">
        <v>10169</v>
      </c>
      <c r="C6663" s="610" t="s">
        <v>99</v>
      </c>
      <c r="D6663" s="611">
        <v>9.77</v>
      </c>
    </row>
    <row r="6664" spans="1:4" ht="25.5" x14ac:dyDescent="0.2">
      <c r="A6664" s="608">
        <v>101309</v>
      </c>
      <c r="B6664" s="609" t="s">
        <v>10170</v>
      </c>
      <c r="C6664" s="610" t="s">
        <v>99</v>
      </c>
      <c r="D6664" s="611">
        <v>14.45</v>
      </c>
    </row>
    <row r="6665" spans="1:4" ht="25.5" x14ac:dyDescent="0.2">
      <c r="A6665" s="608">
        <v>101310</v>
      </c>
      <c r="B6665" s="609" t="s">
        <v>10171</v>
      </c>
      <c r="C6665" s="610" t="s">
        <v>99</v>
      </c>
      <c r="D6665" s="611">
        <v>20.02</v>
      </c>
    </row>
    <row r="6666" spans="1:4" ht="25.5" x14ac:dyDescent="0.2">
      <c r="A6666" s="608">
        <v>101311</v>
      </c>
      <c r="B6666" s="609" t="s">
        <v>10172</v>
      </c>
      <c r="C6666" s="610" t="s">
        <v>99</v>
      </c>
      <c r="D6666" s="611">
        <v>14.26</v>
      </c>
    </row>
    <row r="6667" spans="1:4" ht="25.5" x14ac:dyDescent="0.2">
      <c r="A6667" s="608">
        <v>101312</v>
      </c>
      <c r="B6667" s="609" t="s">
        <v>10173</v>
      </c>
      <c r="C6667" s="610" t="s">
        <v>99</v>
      </c>
      <c r="D6667" s="611">
        <v>8.48</v>
      </c>
    </row>
    <row r="6668" spans="1:4" ht="25.5" x14ac:dyDescent="0.2">
      <c r="A6668" s="608">
        <v>101313</v>
      </c>
      <c r="B6668" s="609" t="s">
        <v>10174</v>
      </c>
      <c r="C6668" s="610" t="s">
        <v>99</v>
      </c>
      <c r="D6668" s="611">
        <v>47.78</v>
      </c>
    </row>
    <row r="6669" spans="1:4" ht="25.5" x14ac:dyDescent="0.2">
      <c r="A6669" s="608">
        <v>101314</v>
      </c>
      <c r="B6669" s="609" t="s">
        <v>10175</v>
      </c>
      <c r="C6669" s="610" t="s">
        <v>99</v>
      </c>
      <c r="D6669" s="611">
        <v>47.78</v>
      </c>
    </row>
    <row r="6670" spans="1:4" ht="25.5" x14ac:dyDescent="0.2">
      <c r="A6670" s="608">
        <v>101315</v>
      </c>
      <c r="B6670" s="609" t="s">
        <v>10176</v>
      </c>
      <c r="C6670" s="610" t="s">
        <v>99</v>
      </c>
      <c r="D6670" s="611">
        <v>40.03</v>
      </c>
    </row>
    <row r="6671" spans="1:4" ht="25.5" x14ac:dyDescent="0.2">
      <c r="A6671" s="608">
        <v>101316</v>
      </c>
      <c r="B6671" s="609" t="s">
        <v>10177</v>
      </c>
      <c r="C6671" s="610" t="s">
        <v>99</v>
      </c>
      <c r="D6671" s="611">
        <v>22.95</v>
      </c>
    </row>
    <row r="6672" spans="1:4" ht="25.5" x14ac:dyDescent="0.2">
      <c r="A6672" s="608">
        <v>101317</v>
      </c>
      <c r="B6672" s="609" t="s">
        <v>10178</v>
      </c>
      <c r="C6672" s="610" t="s">
        <v>99</v>
      </c>
      <c r="D6672" s="611">
        <v>135.38999999999999</v>
      </c>
    </row>
    <row r="6673" spans="1:4" ht="25.5" x14ac:dyDescent="0.2">
      <c r="A6673" s="608">
        <v>101318</v>
      </c>
      <c r="B6673" s="609" t="s">
        <v>10179</v>
      </c>
      <c r="C6673" s="610" t="s">
        <v>99</v>
      </c>
      <c r="D6673" s="611">
        <v>244.37</v>
      </c>
    </row>
    <row r="6674" spans="1:4" ht="25.5" x14ac:dyDescent="0.2">
      <c r="A6674" s="608">
        <v>101319</v>
      </c>
      <c r="B6674" s="609" t="s">
        <v>10180</v>
      </c>
      <c r="C6674" s="610" t="s">
        <v>99</v>
      </c>
      <c r="D6674" s="611">
        <v>36.229999999999997</v>
      </c>
    </row>
    <row r="6675" spans="1:4" ht="25.5" x14ac:dyDescent="0.2">
      <c r="A6675" s="608">
        <v>101320</v>
      </c>
      <c r="B6675" s="609" t="s">
        <v>10181</v>
      </c>
      <c r="C6675" s="610" t="s">
        <v>99</v>
      </c>
      <c r="D6675" s="611">
        <v>11.73</v>
      </c>
    </row>
    <row r="6676" spans="1:4" ht="25.5" x14ac:dyDescent="0.2">
      <c r="A6676" s="608">
        <v>101321</v>
      </c>
      <c r="B6676" s="609" t="s">
        <v>10182</v>
      </c>
      <c r="C6676" s="610" t="s">
        <v>99</v>
      </c>
      <c r="D6676" s="611">
        <v>14.96</v>
      </c>
    </row>
    <row r="6677" spans="1:4" ht="25.5" x14ac:dyDescent="0.2">
      <c r="A6677" s="608">
        <v>101322</v>
      </c>
      <c r="B6677" s="609" t="s">
        <v>10183</v>
      </c>
      <c r="C6677" s="610" t="s">
        <v>99</v>
      </c>
      <c r="D6677" s="611">
        <v>14.26</v>
      </c>
    </row>
    <row r="6678" spans="1:4" ht="25.5" x14ac:dyDescent="0.2">
      <c r="A6678" s="608">
        <v>101323</v>
      </c>
      <c r="B6678" s="609" t="s">
        <v>10184</v>
      </c>
      <c r="C6678" s="610" t="s">
        <v>99</v>
      </c>
      <c r="D6678" s="611">
        <v>27.83</v>
      </c>
    </row>
    <row r="6679" spans="1:4" ht="25.5" x14ac:dyDescent="0.2">
      <c r="A6679" s="608">
        <v>101324</v>
      </c>
      <c r="B6679" s="609" t="s">
        <v>10185</v>
      </c>
      <c r="C6679" s="610" t="s">
        <v>99</v>
      </c>
      <c r="D6679" s="611">
        <v>4.75</v>
      </c>
    </row>
    <row r="6680" spans="1:4" ht="25.5" x14ac:dyDescent="0.2">
      <c r="A6680" s="608">
        <v>101325</v>
      </c>
      <c r="B6680" s="609" t="s">
        <v>10186</v>
      </c>
      <c r="C6680" s="610" t="s">
        <v>99</v>
      </c>
      <c r="D6680" s="611">
        <v>13.62</v>
      </c>
    </row>
    <row r="6681" spans="1:4" ht="25.5" x14ac:dyDescent="0.2">
      <c r="A6681" s="608">
        <v>101326</v>
      </c>
      <c r="B6681" s="609" t="s">
        <v>10187</v>
      </c>
      <c r="C6681" s="610" t="s">
        <v>99</v>
      </c>
      <c r="D6681" s="611">
        <v>6.13</v>
      </c>
    </row>
    <row r="6682" spans="1:4" ht="25.5" x14ac:dyDescent="0.2">
      <c r="A6682" s="608">
        <v>101327</v>
      </c>
      <c r="B6682" s="609" t="s">
        <v>10188</v>
      </c>
      <c r="C6682" s="610" t="s">
        <v>99</v>
      </c>
      <c r="D6682" s="611">
        <v>4.2</v>
      </c>
    </row>
    <row r="6683" spans="1:4" ht="25.5" x14ac:dyDescent="0.2">
      <c r="A6683" s="608">
        <v>101328</v>
      </c>
      <c r="B6683" s="609" t="s">
        <v>10189</v>
      </c>
      <c r="C6683" s="610" t="s">
        <v>99</v>
      </c>
      <c r="D6683" s="611">
        <v>6.73</v>
      </c>
    </row>
    <row r="6684" spans="1:4" ht="25.5" x14ac:dyDescent="0.2">
      <c r="A6684" s="608">
        <v>101329</v>
      </c>
      <c r="B6684" s="609" t="s">
        <v>10190</v>
      </c>
      <c r="C6684" s="610" t="s">
        <v>99</v>
      </c>
      <c r="D6684" s="611">
        <v>21.71</v>
      </c>
    </row>
    <row r="6685" spans="1:4" ht="25.5" x14ac:dyDescent="0.2">
      <c r="A6685" s="608">
        <v>101330</v>
      </c>
      <c r="B6685" s="609" t="s">
        <v>10191</v>
      </c>
      <c r="C6685" s="610" t="s">
        <v>99</v>
      </c>
      <c r="D6685" s="611">
        <v>18.739999999999998</v>
      </c>
    </row>
    <row r="6686" spans="1:4" ht="25.5" x14ac:dyDescent="0.2">
      <c r="A6686" s="608">
        <v>101331</v>
      </c>
      <c r="B6686" s="609" t="s">
        <v>10192</v>
      </c>
      <c r="C6686" s="610" t="s">
        <v>99</v>
      </c>
      <c r="D6686" s="611">
        <v>18.05</v>
      </c>
    </row>
    <row r="6687" spans="1:4" ht="25.5" x14ac:dyDescent="0.2">
      <c r="A6687" s="608">
        <v>101332</v>
      </c>
      <c r="B6687" s="609" t="s">
        <v>10193</v>
      </c>
      <c r="C6687" s="610" t="s">
        <v>99</v>
      </c>
      <c r="D6687" s="611">
        <v>4.67</v>
      </c>
    </row>
    <row r="6688" spans="1:4" ht="25.5" x14ac:dyDescent="0.2">
      <c r="A6688" s="608">
        <v>101333</v>
      </c>
      <c r="B6688" s="609" t="s">
        <v>10194</v>
      </c>
      <c r="C6688" s="610" t="s">
        <v>99</v>
      </c>
      <c r="D6688" s="611">
        <v>11.41</v>
      </c>
    </row>
    <row r="6689" spans="1:4" ht="25.5" x14ac:dyDescent="0.2">
      <c r="A6689" s="608">
        <v>101334</v>
      </c>
      <c r="B6689" s="609" t="s">
        <v>10195</v>
      </c>
      <c r="C6689" s="610" t="s">
        <v>99</v>
      </c>
      <c r="D6689" s="611">
        <v>38.94</v>
      </c>
    </row>
    <row r="6690" spans="1:4" ht="25.5" x14ac:dyDescent="0.2">
      <c r="A6690" s="608">
        <v>101335</v>
      </c>
      <c r="B6690" s="609" t="s">
        <v>10196</v>
      </c>
      <c r="C6690" s="610" t="s">
        <v>99</v>
      </c>
      <c r="D6690" s="611">
        <v>5.5</v>
      </c>
    </row>
    <row r="6691" spans="1:4" ht="25.5" x14ac:dyDescent="0.2">
      <c r="A6691" s="608">
        <v>101336</v>
      </c>
      <c r="B6691" s="609" t="s">
        <v>10197</v>
      </c>
      <c r="C6691" s="610" t="s">
        <v>99</v>
      </c>
      <c r="D6691" s="611">
        <v>18.97</v>
      </c>
    </row>
    <row r="6692" spans="1:4" ht="25.5" x14ac:dyDescent="0.2">
      <c r="A6692" s="608">
        <v>101337</v>
      </c>
      <c r="B6692" s="609" t="s">
        <v>10198</v>
      </c>
      <c r="C6692" s="610" t="s">
        <v>99</v>
      </c>
      <c r="D6692" s="611">
        <v>5.18</v>
      </c>
    </row>
    <row r="6693" spans="1:4" ht="25.5" x14ac:dyDescent="0.2">
      <c r="A6693" s="608">
        <v>101338</v>
      </c>
      <c r="B6693" s="609" t="s">
        <v>10199</v>
      </c>
      <c r="C6693" s="610" t="s">
        <v>99</v>
      </c>
      <c r="D6693" s="611">
        <v>8.7100000000000009</v>
      </c>
    </row>
    <row r="6694" spans="1:4" ht="25.5" x14ac:dyDescent="0.2">
      <c r="A6694" s="608">
        <v>101339</v>
      </c>
      <c r="B6694" s="609" t="s">
        <v>10200</v>
      </c>
      <c r="C6694" s="610" t="s">
        <v>99</v>
      </c>
      <c r="D6694" s="611">
        <v>7.47</v>
      </c>
    </row>
    <row r="6695" spans="1:4" ht="25.5" x14ac:dyDescent="0.2">
      <c r="A6695" s="608">
        <v>101340</v>
      </c>
      <c r="B6695" s="609" t="s">
        <v>10201</v>
      </c>
      <c r="C6695" s="610" t="s">
        <v>99</v>
      </c>
      <c r="D6695" s="611">
        <v>7.2</v>
      </c>
    </row>
    <row r="6696" spans="1:4" ht="25.5" x14ac:dyDescent="0.2">
      <c r="A6696" s="608">
        <v>101341</v>
      </c>
      <c r="B6696" s="609" t="s">
        <v>10202</v>
      </c>
      <c r="C6696" s="610" t="s">
        <v>99</v>
      </c>
      <c r="D6696" s="611">
        <v>7.85</v>
      </c>
    </row>
    <row r="6697" spans="1:4" ht="25.5" x14ac:dyDescent="0.2">
      <c r="A6697" s="608">
        <v>101342</v>
      </c>
      <c r="B6697" s="609" t="s">
        <v>10203</v>
      </c>
      <c r="C6697" s="610" t="s">
        <v>99</v>
      </c>
      <c r="D6697" s="611">
        <v>9.19</v>
      </c>
    </row>
    <row r="6698" spans="1:4" ht="25.5" x14ac:dyDescent="0.2">
      <c r="A6698" s="608">
        <v>101343</v>
      </c>
      <c r="B6698" s="609" t="s">
        <v>10204</v>
      </c>
      <c r="C6698" s="610" t="s">
        <v>99</v>
      </c>
      <c r="D6698" s="611">
        <v>13.79</v>
      </c>
    </row>
    <row r="6699" spans="1:4" ht="25.5" x14ac:dyDescent="0.2">
      <c r="A6699" s="608">
        <v>101344</v>
      </c>
      <c r="B6699" s="609" t="s">
        <v>10205</v>
      </c>
      <c r="C6699" s="610" t="s">
        <v>99</v>
      </c>
      <c r="D6699" s="611">
        <v>14.17</v>
      </c>
    </row>
    <row r="6700" spans="1:4" ht="25.5" x14ac:dyDescent="0.2">
      <c r="A6700" s="608">
        <v>101345</v>
      </c>
      <c r="B6700" s="609" t="s">
        <v>10206</v>
      </c>
      <c r="C6700" s="610" t="s">
        <v>99</v>
      </c>
      <c r="D6700" s="611">
        <v>14.25</v>
      </c>
    </row>
    <row r="6701" spans="1:4" ht="25.5" x14ac:dyDescent="0.2">
      <c r="A6701" s="608">
        <v>101346</v>
      </c>
      <c r="B6701" s="609" t="s">
        <v>10207</v>
      </c>
      <c r="C6701" s="610" t="s">
        <v>99</v>
      </c>
      <c r="D6701" s="611">
        <v>12.34</v>
      </c>
    </row>
    <row r="6702" spans="1:4" ht="25.5" x14ac:dyDescent="0.2">
      <c r="A6702" s="608">
        <v>101347</v>
      </c>
      <c r="B6702" s="609" t="s">
        <v>10208</v>
      </c>
      <c r="C6702" s="610" t="s">
        <v>99</v>
      </c>
      <c r="D6702" s="611">
        <v>10.51</v>
      </c>
    </row>
    <row r="6703" spans="1:4" ht="25.5" x14ac:dyDescent="0.2">
      <c r="A6703" s="608">
        <v>101348</v>
      </c>
      <c r="B6703" s="609" t="s">
        <v>10209</v>
      </c>
      <c r="C6703" s="610" t="s">
        <v>99</v>
      </c>
      <c r="D6703" s="611">
        <v>6.05</v>
      </c>
    </row>
    <row r="6704" spans="1:4" ht="25.5" x14ac:dyDescent="0.2">
      <c r="A6704" s="608">
        <v>101349</v>
      </c>
      <c r="B6704" s="609" t="s">
        <v>10210</v>
      </c>
      <c r="C6704" s="610" t="s">
        <v>99</v>
      </c>
      <c r="D6704" s="611">
        <v>9.35</v>
      </c>
    </row>
    <row r="6705" spans="1:4" ht="25.5" x14ac:dyDescent="0.2">
      <c r="A6705" s="608">
        <v>101350</v>
      </c>
      <c r="B6705" s="609" t="s">
        <v>10211</v>
      </c>
      <c r="C6705" s="610" t="s">
        <v>99</v>
      </c>
      <c r="D6705" s="611">
        <v>11.47</v>
      </c>
    </row>
    <row r="6706" spans="1:4" ht="25.5" x14ac:dyDescent="0.2">
      <c r="A6706" s="608">
        <v>101351</v>
      </c>
      <c r="B6706" s="609" t="s">
        <v>10212</v>
      </c>
      <c r="C6706" s="610" t="s">
        <v>99</v>
      </c>
      <c r="D6706" s="611">
        <v>8.3699999999999992</v>
      </c>
    </row>
    <row r="6707" spans="1:4" ht="25.5" x14ac:dyDescent="0.2">
      <c r="A6707" s="608">
        <v>101352</v>
      </c>
      <c r="B6707" s="609" t="s">
        <v>10213</v>
      </c>
      <c r="C6707" s="610" t="s">
        <v>99</v>
      </c>
      <c r="D6707" s="611">
        <v>9.65</v>
      </c>
    </row>
    <row r="6708" spans="1:4" ht="25.5" x14ac:dyDescent="0.2">
      <c r="A6708" s="608">
        <v>101353</v>
      </c>
      <c r="B6708" s="609" t="s">
        <v>10214</v>
      </c>
      <c r="C6708" s="610" t="s">
        <v>99</v>
      </c>
      <c r="D6708" s="611">
        <v>7.67</v>
      </c>
    </row>
    <row r="6709" spans="1:4" ht="25.5" x14ac:dyDescent="0.2">
      <c r="A6709" s="608">
        <v>101354</v>
      </c>
      <c r="B6709" s="609" t="s">
        <v>10215</v>
      </c>
      <c r="C6709" s="610" t="s">
        <v>99</v>
      </c>
      <c r="D6709" s="611">
        <v>10.59</v>
      </c>
    </row>
    <row r="6710" spans="1:4" ht="25.5" x14ac:dyDescent="0.2">
      <c r="A6710" s="608">
        <v>101355</v>
      </c>
      <c r="B6710" s="609" t="s">
        <v>10216</v>
      </c>
      <c r="C6710" s="610" t="s">
        <v>99</v>
      </c>
      <c r="D6710" s="611">
        <v>8.2899999999999991</v>
      </c>
    </row>
    <row r="6711" spans="1:4" ht="25.5" x14ac:dyDescent="0.2">
      <c r="A6711" s="608">
        <v>101356</v>
      </c>
      <c r="B6711" s="609" t="s">
        <v>10217</v>
      </c>
      <c r="C6711" s="610" t="s">
        <v>99</v>
      </c>
      <c r="D6711" s="611">
        <v>21.39</v>
      </c>
    </row>
    <row r="6712" spans="1:4" ht="25.5" x14ac:dyDescent="0.2">
      <c r="A6712" s="608">
        <v>101357</v>
      </c>
      <c r="B6712" s="609" t="s">
        <v>10218</v>
      </c>
      <c r="C6712" s="610" t="s">
        <v>99</v>
      </c>
      <c r="D6712" s="611">
        <v>26.26</v>
      </c>
    </row>
    <row r="6713" spans="1:4" ht="25.5" x14ac:dyDescent="0.2">
      <c r="A6713" s="608">
        <v>101358</v>
      </c>
      <c r="B6713" s="609" t="s">
        <v>10219</v>
      </c>
      <c r="C6713" s="610" t="s">
        <v>99</v>
      </c>
      <c r="D6713" s="611">
        <v>18.34</v>
      </c>
    </row>
    <row r="6714" spans="1:4" ht="25.5" x14ac:dyDescent="0.2">
      <c r="A6714" s="608">
        <v>101359</v>
      </c>
      <c r="B6714" s="609" t="s">
        <v>10220</v>
      </c>
      <c r="C6714" s="610" t="s">
        <v>99</v>
      </c>
      <c r="D6714" s="611">
        <v>21.14</v>
      </c>
    </row>
    <row r="6715" spans="1:4" ht="25.5" x14ac:dyDescent="0.2">
      <c r="A6715" s="608">
        <v>101360</v>
      </c>
      <c r="B6715" s="609" t="s">
        <v>10221</v>
      </c>
      <c r="C6715" s="610" t="s">
        <v>99</v>
      </c>
      <c r="D6715" s="611">
        <v>19.72</v>
      </c>
    </row>
    <row r="6716" spans="1:4" ht="25.5" x14ac:dyDescent="0.2">
      <c r="A6716" s="608">
        <v>101361</v>
      </c>
      <c r="B6716" s="609" t="s">
        <v>10222</v>
      </c>
      <c r="C6716" s="610" t="s">
        <v>99</v>
      </c>
      <c r="D6716" s="611">
        <v>18.260000000000002</v>
      </c>
    </row>
    <row r="6717" spans="1:4" ht="25.5" x14ac:dyDescent="0.2">
      <c r="A6717" s="608">
        <v>101362</v>
      </c>
      <c r="B6717" s="609" t="s">
        <v>10223</v>
      </c>
      <c r="C6717" s="610" t="s">
        <v>99</v>
      </c>
      <c r="D6717" s="611">
        <v>3.97</v>
      </c>
    </row>
    <row r="6718" spans="1:4" ht="25.5" x14ac:dyDescent="0.2">
      <c r="A6718" s="608">
        <v>101363</v>
      </c>
      <c r="B6718" s="609" t="s">
        <v>10224</v>
      </c>
      <c r="C6718" s="610" t="s">
        <v>99</v>
      </c>
      <c r="D6718" s="611">
        <v>14.26</v>
      </c>
    </row>
    <row r="6719" spans="1:4" ht="25.5" x14ac:dyDescent="0.2">
      <c r="A6719" s="608">
        <v>101364</v>
      </c>
      <c r="B6719" s="609" t="s">
        <v>10225</v>
      </c>
      <c r="C6719" s="610" t="s">
        <v>99</v>
      </c>
      <c r="D6719" s="611">
        <v>19.53</v>
      </c>
    </row>
    <row r="6720" spans="1:4" ht="25.5" x14ac:dyDescent="0.2">
      <c r="A6720" s="608">
        <v>101365</v>
      </c>
      <c r="B6720" s="609" t="s">
        <v>10226</v>
      </c>
      <c r="C6720" s="610" t="s">
        <v>99</v>
      </c>
      <c r="D6720" s="611">
        <v>13.79</v>
      </c>
    </row>
    <row r="6721" spans="1:4" ht="25.5" x14ac:dyDescent="0.2">
      <c r="A6721" s="608">
        <v>101366</v>
      </c>
      <c r="B6721" s="609" t="s">
        <v>10227</v>
      </c>
      <c r="C6721" s="610" t="s">
        <v>99</v>
      </c>
      <c r="D6721" s="611">
        <v>18.489999999999998</v>
      </c>
    </row>
    <row r="6722" spans="1:4" ht="25.5" x14ac:dyDescent="0.2">
      <c r="A6722" s="608">
        <v>101367</v>
      </c>
      <c r="B6722" s="609" t="s">
        <v>10228</v>
      </c>
      <c r="C6722" s="610" t="s">
        <v>99</v>
      </c>
      <c r="D6722" s="611">
        <v>17.5</v>
      </c>
    </row>
    <row r="6723" spans="1:4" ht="25.5" x14ac:dyDescent="0.2">
      <c r="A6723" s="608">
        <v>101368</v>
      </c>
      <c r="B6723" s="609" t="s">
        <v>10229</v>
      </c>
      <c r="C6723" s="610" t="s">
        <v>99</v>
      </c>
      <c r="D6723" s="611">
        <v>14.99</v>
      </c>
    </row>
    <row r="6724" spans="1:4" ht="25.5" x14ac:dyDescent="0.2">
      <c r="A6724" s="608">
        <v>101369</v>
      </c>
      <c r="B6724" s="609" t="s">
        <v>10230</v>
      </c>
      <c r="C6724" s="610" t="s">
        <v>99</v>
      </c>
      <c r="D6724" s="611">
        <v>18.29</v>
      </c>
    </row>
    <row r="6725" spans="1:4" ht="25.5" x14ac:dyDescent="0.2">
      <c r="A6725" s="608">
        <v>101370</v>
      </c>
      <c r="B6725" s="609" t="s">
        <v>10231</v>
      </c>
      <c r="C6725" s="610" t="s">
        <v>99</v>
      </c>
      <c r="D6725" s="611">
        <v>15.57</v>
      </c>
    </row>
    <row r="6726" spans="1:4" ht="25.5" x14ac:dyDescent="0.2">
      <c r="A6726" s="608">
        <v>101371</v>
      </c>
      <c r="B6726" s="609" t="s">
        <v>10232</v>
      </c>
      <c r="C6726" s="610" t="s">
        <v>99</v>
      </c>
      <c r="D6726" s="611">
        <v>17.57</v>
      </c>
    </row>
    <row r="6727" spans="1:4" ht="25.5" x14ac:dyDescent="0.2">
      <c r="A6727" s="608">
        <v>101372</v>
      </c>
      <c r="B6727" s="609" t="s">
        <v>10233</v>
      </c>
      <c r="C6727" s="610" t="s">
        <v>99</v>
      </c>
      <c r="D6727" s="611">
        <v>4.91</v>
      </c>
    </row>
    <row r="6728" spans="1:4" x14ac:dyDescent="0.2">
      <c r="A6728" s="608">
        <v>101373</v>
      </c>
      <c r="B6728" s="609" t="s">
        <v>10234</v>
      </c>
      <c r="C6728" s="610" t="s">
        <v>23</v>
      </c>
      <c r="D6728" s="611">
        <v>123.47</v>
      </c>
    </row>
    <row r="6729" spans="1:4" x14ac:dyDescent="0.2">
      <c r="A6729" s="608">
        <v>101374</v>
      </c>
      <c r="B6729" s="609" t="s">
        <v>168</v>
      </c>
      <c r="C6729" s="610" t="s">
        <v>99</v>
      </c>
      <c r="D6729" s="611">
        <v>2308.62</v>
      </c>
    </row>
    <row r="6730" spans="1:4" x14ac:dyDescent="0.2">
      <c r="A6730" s="608">
        <v>101375</v>
      </c>
      <c r="B6730" s="609" t="s">
        <v>10235</v>
      </c>
      <c r="C6730" s="610" t="s">
        <v>99</v>
      </c>
      <c r="D6730" s="611">
        <v>2401.1799999999998</v>
      </c>
    </row>
    <row r="6731" spans="1:4" x14ac:dyDescent="0.2">
      <c r="A6731" s="608">
        <v>101376</v>
      </c>
      <c r="B6731" s="609" t="s">
        <v>10236</v>
      </c>
      <c r="C6731" s="610" t="s">
        <v>99</v>
      </c>
      <c r="D6731" s="611">
        <v>1727.49</v>
      </c>
    </row>
    <row r="6732" spans="1:4" x14ac:dyDescent="0.2">
      <c r="A6732" s="608">
        <v>101377</v>
      </c>
      <c r="B6732" s="609" t="s">
        <v>170</v>
      </c>
      <c r="C6732" s="610" t="s">
        <v>99</v>
      </c>
      <c r="D6732" s="611">
        <v>2363.88</v>
      </c>
    </row>
    <row r="6733" spans="1:4" x14ac:dyDescent="0.2">
      <c r="A6733" s="608">
        <v>101378</v>
      </c>
      <c r="B6733" s="609" t="s">
        <v>4648</v>
      </c>
      <c r="C6733" s="610" t="s">
        <v>99</v>
      </c>
      <c r="D6733" s="611">
        <v>2568.52</v>
      </c>
    </row>
    <row r="6734" spans="1:4" x14ac:dyDescent="0.2">
      <c r="A6734" s="608">
        <v>101379</v>
      </c>
      <c r="B6734" s="609" t="s">
        <v>10237</v>
      </c>
      <c r="C6734" s="610" t="s">
        <v>99</v>
      </c>
      <c r="D6734" s="611">
        <v>2424.02</v>
      </c>
    </row>
    <row r="6735" spans="1:4" x14ac:dyDescent="0.2">
      <c r="A6735" s="608">
        <v>101380</v>
      </c>
      <c r="B6735" s="609" t="s">
        <v>172</v>
      </c>
      <c r="C6735" s="610" t="s">
        <v>99</v>
      </c>
      <c r="D6735" s="611">
        <v>2898.62</v>
      </c>
    </row>
    <row r="6736" spans="1:4" x14ac:dyDescent="0.2">
      <c r="A6736" s="608">
        <v>101381</v>
      </c>
      <c r="B6736" s="609" t="s">
        <v>173</v>
      </c>
      <c r="C6736" s="610" t="s">
        <v>99</v>
      </c>
      <c r="D6736" s="611">
        <v>2997.76</v>
      </c>
    </row>
    <row r="6737" spans="1:4" x14ac:dyDescent="0.2">
      <c r="A6737" s="608">
        <v>101382</v>
      </c>
      <c r="B6737" s="609" t="s">
        <v>10238</v>
      </c>
      <c r="C6737" s="610" t="s">
        <v>99</v>
      </c>
      <c r="D6737" s="611">
        <v>2466.91</v>
      </c>
    </row>
    <row r="6738" spans="1:4" x14ac:dyDescent="0.2">
      <c r="A6738" s="608">
        <v>101383</v>
      </c>
      <c r="B6738" s="609" t="s">
        <v>4650</v>
      </c>
      <c r="C6738" s="610" t="s">
        <v>99</v>
      </c>
      <c r="D6738" s="611">
        <v>2383.1</v>
      </c>
    </row>
    <row r="6739" spans="1:4" ht="25.5" x14ac:dyDescent="0.2">
      <c r="A6739" s="608">
        <v>101384</v>
      </c>
      <c r="B6739" s="609" t="s">
        <v>1239</v>
      </c>
      <c r="C6739" s="610" t="s">
        <v>99</v>
      </c>
      <c r="D6739" s="611">
        <v>2312.21</v>
      </c>
    </row>
    <row r="6740" spans="1:4" ht="25.5" x14ac:dyDescent="0.2">
      <c r="A6740" s="608">
        <v>101385</v>
      </c>
      <c r="B6740" s="609" t="s">
        <v>10239</v>
      </c>
      <c r="C6740" s="610" t="s">
        <v>99</v>
      </c>
      <c r="D6740" s="611">
        <v>3352.82</v>
      </c>
    </row>
    <row r="6741" spans="1:4" x14ac:dyDescent="0.2">
      <c r="A6741" s="608">
        <v>101386</v>
      </c>
      <c r="B6741" s="609" t="s">
        <v>176</v>
      </c>
      <c r="C6741" s="610" t="s">
        <v>99</v>
      </c>
      <c r="D6741" s="611">
        <v>1978.37</v>
      </c>
    </row>
    <row r="6742" spans="1:4" x14ac:dyDescent="0.2">
      <c r="A6742" s="608">
        <v>101387</v>
      </c>
      <c r="B6742" s="609" t="s">
        <v>10240</v>
      </c>
      <c r="C6742" s="610" t="s">
        <v>99</v>
      </c>
      <c r="D6742" s="611">
        <v>2415.2199999999998</v>
      </c>
    </row>
    <row r="6743" spans="1:4" x14ac:dyDescent="0.2">
      <c r="A6743" s="608">
        <v>101388</v>
      </c>
      <c r="B6743" s="609" t="s">
        <v>178</v>
      </c>
      <c r="C6743" s="610" t="s">
        <v>99</v>
      </c>
      <c r="D6743" s="611">
        <v>2523.5300000000002</v>
      </c>
    </row>
    <row r="6744" spans="1:4" x14ac:dyDescent="0.2">
      <c r="A6744" s="608">
        <v>101389</v>
      </c>
      <c r="B6744" s="609" t="s">
        <v>179</v>
      </c>
      <c r="C6744" s="610" t="s">
        <v>99</v>
      </c>
      <c r="D6744" s="611">
        <v>1122.0999999999999</v>
      </c>
    </row>
    <row r="6745" spans="1:4" ht="25.5" x14ac:dyDescent="0.2">
      <c r="A6745" s="608">
        <v>101390</v>
      </c>
      <c r="B6745" s="609" t="s">
        <v>10241</v>
      </c>
      <c r="C6745" s="610" t="s">
        <v>99</v>
      </c>
      <c r="D6745" s="611">
        <v>3775.5</v>
      </c>
    </row>
    <row r="6746" spans="1:4" x14ac:dyDescent="0.2">
      <c r="A6746" s="608">
        <v>101391</v>
      </c>
      <c r="B6746" s="609" t="s">
        <v>10242</v>
      </c>
      <c r="C6746" s="610" t="s">
        <v>99</v>
      </c>
      <c r="D6746" s="611">
        <v>3001.84</v>
      </c>
    </row>
    <row r="6747" spans="1:4" ht="25.5" x14ac:dyDescent="0.2">
      <c r="A6747" s="608">
        <v>101392</v>
      </c>
      <c r="B6747" s="609" t="s">
        <v>10243</v>
      </c>
      <c r="C6747" s="610" t="s">
        <v>99</v>
      </c>
      <c r="D6747" s="611">
        <v>2122.6</v>
      </c>
    </row>
    <row r="6748" spans="1:4" x14ac:dyDescent="0.2">
      <c r="A6748" s="608">
        <v>101393</v>
      </c>
      <c r="B6748" s="609" t="s">
        <v>10244</v>
      </c>
      <c r="C6748" s="610" t="s">
        <v>99</v>
      </c>
      <c r="D6748" s="611">
        <v>3500.07</v>
      </c>
    </row>
    <row r="6749" spans="1:4" x14ac:dyDescent="0.2">
      <c r="A6749" s="608">
        <v>101394</v>
      </c>
      <c r="B6749" s="609" t="s">
        <v>183</v>
      </c>
      <c r="C6749" s="610" t="s">
        <v>99</v>
      </c>
      <c r="D6749" s="611">
        <v>2972.49</v>
      </c>
    </row>
    <row r="6750" spans="1:4" x14ac:dyDescent="0.2">
      <c r="A6750" s="608">
        <v>101395</v>
      </c>
      <c r="B6750" s="609" t="s">
        <v>10245</v>
      </c>
      <c r="C6750" s="610" t="s">
        <v>99</v>
      </c>
      <c r="D6750" s="611">
        <v>2497.48</v>
      </c>
    </row>
    <row r="6751" spans="1:4" x14ac:dyDescent="0.2">
      <c r="A6751" s="608">
        <v>101396</v>
      </c>
      <c r="B6751" s="609" t="s">
        <v>10246</v>
      </c>
      <c r="C6751" s="610" t="s">
        <v>99</v>
      </c>
      <c r="D6751" s="611">
        <v>3191.58</v>
      </c>
    </row>
    <row r="6752" spans="1:4" x14ac:dyDescent="0.2">
      <c r="A6752" s="608">
        <v>101397</v>
      </c>
      <c r="B6752" s="609" t="s">
        <v>52</v>
      </c>
      <c r="C6752" s="610" t="s">
        <v>99</v>
      </c>
      <c r="D6752" s="611">
        <v>2977.68</v>
      </c>
    </row>
    <row r="6753" spans="1:4" ht="25.5" x14ac:dyDescent="0.2">
      <c r="A6753" s="608">
        <v>101398</v>
      </c>
      <c r="B6753" s="609" t="s">
        <v>10247</v>
      </c>
      <c r="C6753" s="610" t="s">
        <v>99</v>
      </c>
      <c r="D6753" s="611">
        <v>1905.89</v>
      </c>
    </row>
    <row r="6754" spans="1:4" x14ac:dyDescent="0.2">
      <c r="A6754" s="608">
        <v>101399</v>
      </c>
      <c r="B6754" s="609" t="s">
        <v>58</v>
      </c>
      <c r="C6754" s="610" t="s">
        <v>99</v>
      </c>
      <c r="D6754" s="611">
        <v>3110.07</v>
      </c>
    </row>
    <row r="6755" spans="1:4" ht="25.5" x14ac:dyDescent="0.2">
      <c r="A6755" s="608">
        <v>101400</v>
      </c>
      <c r="B6755" s="609" t="s">
        <v>10248</v>
      </c>
      <c r="C6755" s="610" t="s">
        <v>99</v>
      </c>
      <c r="D6755" s="611">
        <v>3110.07</v>
      </c>
    </row>
    <row r="6756" spans="1:4" x14ac:dyDescent="0.2">
      <c r="A6756" s="608">
        <v>101401</v>
      </c>
      <c r="B6756" s="609" t="s">
        <v>185</v>
      </c>
      <c r="C6756" s="610" t="s">
        <v>99</v>
      </c>
      <c r="D6756" s="611">
        <v>3128.36</v>
      </c>
    </row>
    <row r="6757" spans="1:4" x14ac:dyDescent="0.2">
      <c r="A6757" s="608">
        <v>101402</v>
      </c>
      <c r="B6757" s="609" t="s">
        <v>56</v>
      </c>
      <c r="C6757" s="610" t="s">
        <v>99</v>
      </c>
      <c r="D6757" s="611">
        <v>3000.64</v>
      </c>
    </row>
    <row r="6758" spans="1:4" x14ac:dyDescent="0.2">
      <c r="A6758" s="608">
        <v>101403</v>
      </c>
      <c r="B6758" s="609" t="s">
        <v>10234</v>
      </c>
      <c r="C6758" s="610" t="s">
        <v>99</v>
      </c>
      <c r="D6758" s="611">
        <v>21846.58</v>
      </c>
    </row>
    <row r="6759" spans="1:4" x14ac:dyDescent="0.2">
      <c r="A6759" s="608">
        <v>101404</v>
      </c>
      <c r="B6759" s="609" t="s">
        <v>502</v>
      </c>
      <c r="C6759" s="610" t="s">
        <v>99</v>
      </c>
      <c r="D6759" s="611">
        <v>13532.28</v>
      </c>
    </row>
    <row r="6760" spans="1:4" x14ac:dyDescent="0.2">
      <c r="A6760" s="608">
        <v>101405</v>
      </c>
      <c r="B6760" s="609" t="s">
        <v>503</v>
      </c>
      <c r="C6760" s="610" t="s">
        <v>99</v>
      </c>
      <c r="D6760" s="611">
        <v>13195.45</v>
      </c>
    </row>
    <row r="6761" spans="1:4" x14ac:dyDescent="0.2">
      <c r="A6761" s="608">
        <v>101406</v>
      </c>
      <c r="B6761" s="609" t="s">
        <v>186</v>
      </c>
      <c r="C6761" s="610" t="s">
        <v>99</v>
      </c>
      <c r="D6761" s="611">
        <v>3109.91</v>
      </c>
    </row>
    <row r="6762" spans="1:4" x14ac:dyDescent="0.2">
      <c r="A6762" s="608">
        <v>101407</v>
      </c>
      <c r="B6762" s="609" t="s">
        <v>187</v>
      </c>
      <c r="C6762" s="610" t="s">
        <v>99</v>
      </c>
      <c r="D6762" s="611">
        <v>2997.76</v>
      </c>
    </row>
    <row r="6763" spans="1:4" x14ac:dyDescent="0.2">
      <c r="A6763" s="608">
        <v>101408</v>
      </c>
      <c r="B6763" s="609" t="s">
        <v>188</v>
      </c>
      <c r="C6763" s="610" t="s">
        <v>99</v>
      </c>
      <c r="D6763" s="611">
        <v>3146.68</v>
      </c>
    </row>
    <row r="6764" spans="1:4" x14ac:dyDescent="0.2">
      <c r="A6764" s="608">
        <v>101409</v>
      </c>
      <c r="B6764" s="609" t="s">
        <v>10249</v>
      </c>
      <c r="C6764" s="610" t="s">
        <v>99</v>
      </c>
      <c r="D6764" s="611">
        <v>2245.7199999999998</v>
      </c>
    </row>
    <row r="6765" spans="1:4" x14ac:dyDescent="0.2">
      <c r="A6765" s="608">
        <v>101410</v>
      </c>
      <c r="B6765" s="609" t="s">
        <v>242</v>
      </c>
      <c r="C6765" s="610" t="s">
        <v>99</v>
      </c>
      <c r="D6765" s="611">
        <v>2916.95</v>
      </c>
    </row>
    <row r="6766" spans="1:4" ht="25.5" x14ac:dyDescent="0.2">
      <c r="A6766" s="608">
        <v>101411</v>
      </c>
      <c r="B6766" s="609" t="s">
        <v>10250</v>
      </c>
      <c r="C6766" s="610" t="s">
        <v>99</v>
      </c>
      <c r="D6766" s="611">
        <v>1736.01</v>
      </c>
    </row>
    <row r="6767" spans="1:4" x14ac:dyDescent="0.2">
      <c r="A6767" s="608">
        <v>101412</v>
      </c>
      <c r="B6767" s="609" t="s">
        <v>10251</v>
      </c>
      <c r="C6767" s="610" t="s">
        <v>99</v>
      </c>
      <c r="D6767" s="611">
        <v>3079.71</v>
      </c>
    </row>
    <row r="6768" spans="1:4" x14ac:dyDescent="0.2">
      <c r="A6768" s="608">
        <v>101413</v>
      </c>
      <c r="B6768" s="609" t="s">
        <v>190</v>
      </c>
      <c r="C6768" s="610" t="s">
        <v>99</v>
      </c>
      <c r="D6768" s="611">
        <v>3032.3</v>
      </c>
    </row>
    <row r="6769" spans="1:4" x14ac:dyDescent="0.2">
      <c r="A6769" s="608">
        <v>101414</v>
      </c>
      <c r="B6769" s="609" t="s">
        <v>10252</v>
      </c>
      <c r="C6769" s="610" t="s">
        <v>99</v>
      </c>
      <c r="D6769" s="611">
        <v>3052.37</v>
      </c>
    </row>
    <row r="6770" spans="1:4" ht="25.5" x14ac:dyDescent="0.2">
      <c r="A6770" s="608">
        <v>101415</v>
      </c>
      <c r="B6770" s="609" t="s">
        <v>10253</v>
      </c>
      <c r="C6770" s="610" t="s">
        <v>99</v>
      </c>
      <c r="D6770" s="611">
        <v>3042.66</v>
      </c>
    </row>
    <row r="6771" spans="1:4" x14ac:dyDescent="0.2">
      <c r="A6771" s="608">
        <v>101416</v>
      </c>
      <c r="B6771" s="609" t="s">
        <v>4655</v>
      </c>
      <c r="C6771" s="610" t="s">
        <v>99</v>
      </c>
      <c r="D6771" s="611">
        <v>3337.58</v>
      </c>
    </row>
    <row r="6772" spans="1:4" x14ac:dyDescent="0.2">
      <c r="A6772" s="608">
        <v>101417</v>
      </c>
      <c r="B6772" s="609" t="s">
        <v>10254</v>
      </c>
      <c r="C6772" s="610" t="s">
        <v>99</v>
      </c>
      <c r="D6772" s="611">
        <v>3046.41</v>
      </c>
    </row>
    <row r="6773" spans="1:4" x14ac:dyDescent="0.2">
      <c r="A6773" s="608">
        <v>101418</v>
      </c>
      <c r="B6773" s="609" t="s">
        <v>10255</v>
      </c>
      <c r="C6773" s="610" t="s">
        <v>99</v>
      </c>
      <c r="D6773" s="611">
        <v>2111.1</v>
      </c>
    </row>
    <row r="6774" spans="1:4" x14ac:dyDescent="0.2">
      <c r="A6774" s="608">
        <v>101419</v>
      </c>
      <c r="B6774" s="609" t="s">
        <v>10256</v>
      </c>
      <c r="C6774" s="610" t="s">
        <v>99</v>
      </c>
      <c r="D6774" s="611">
        <v>3281.88</v>
      </c>
    </row>
    <row r="6775" spans="1:4" x14ac:dyDescent="0.2">
      <c r="A6775" s="608">
        <v>101420</v>
      </c>
      <c r="B6775" s="609" t="s">
        <v>10257</v>
      </c>
      <c r="C6775" s="610" t="s">
        <v>99</v>
      </c>
      <c r="D6775" s="611">
        <v>2253.56</v>
      </c>
    </row>
    <row r="6776" spans="1:4" x14ac:dyDescent="0.2">
      <c r="A6776" s="608">
        <v>101421</v>
      </c>
      <c r="B6776" s="609" t="s">
        <v>10258</v>
      </c>
      <c r="C6776" s="610" t="s">
        <v>99</v>
      </c>
      <c r="D6776" s="611">
        <v>2961.9</v>
      </c>
    </row>
    <row r="6777" spans="1:4" x14ac:dyDescent="0.2">
      <c r="A6777" s="608">
        <v>101422</v>
      </c>
      <c r="B6777" s="609" t="s">
        <v>10259</v>
      </c>
      <c r="C6777" s="610" t="s">
        <v>99</v>
      </c>
      <c r="D6777" s="611">
        <v>2223.64</v>
      </c>
    </row>
    <row r="6778" spans="1:4" x14ac:dyDescent="0.2">
      <c r="A6778" s="608">
        <v>101423</v>
      </c>
      <c r="B6778" s="609" t="s">
        <v>10260</v>
      </c>
      <c r="C6778" s="610" t="s">
        <v>99</v>
      </c>
      <c r="D6778" s="611">
        <v>2520.4</v>
      </c>
    </row>
    <row r="6779" spans="1:4" ht="25.5" x14ac:dyDescent="0.2">
      <c r="A6779" s="608">
        <v>101424</v>
      </c>
      <c r="B6779" s="609" t="s">
        <v>10261</v>
      </c>
      <c r="C6779" s="610" t="s">
        <v>99</v>
      </c>
      <c r="D6779" s="611">
        <v>2677.65</v>
      </c>
    </row>
    <row r="6780" spans="1:4" x14ac:dyDescent="0.2">
      <c r="A6780" s="608">
        <v>101425</v>
      </c>
      <c r="B6780" s="609" t="s">
        <v>10262</v>
      </c>
      <c r="C6780" s="610" t="s">
        <v>99</v>
      </c>
      <c r="D6780" s="611">
        <v>1355.48</v>
      </c>
    </row>
    <row r="6781" spans="1:4" x14ac:dyDescent="0.2">
      <c r="A6781" s="608">
        <v>101426</v>
      </c>
      <c r="B6781" s="609" t="s">
        <v>10263</v>
      </c>
      <c r="C6781" s="610" t="s">
        <v>99</v>
      </c>
      <c r="D6781" s="611">
        <v>2452.1799999999998</v>
      </c>
    </row>
    <row r="6782" spans="1:4" x14ac:dyDescent="0.2">
      <c r="A6782" s="608">
        <v>101427</v>
      </c>
      <c r="B6782" s="609" t="s">
        <v>203</v>
      </c>
      <c r="C6782" s="610" t="s">
        <v>99</v>
      </c>
      <c r="D6782" s="611">
        <v>2181.33</v>
      </c>
    </row>
    <row r="6783" spans="1:4" ht="25.5" x14ac:dyDescent="0.2">
      <c r="A6783" s="608">
        <v>101428</v>
      </c>
      <c r="B6783" s="609" t="s">
        <v>10264</v>
      </c>
      <c r="C6783" s="610" t="s">
        <v>99</v>
      </c>
      <c r="D6783" s="611">
        <v>2124.27</v>
      </c>
    </row>
    <row r="6784" spans="1:4" ht="25.5" x14ac:dyDescent="0.2">
      <c r="A6784" s="608">
        <v>101429</v>
      </c>
      <c r="B6784" s="609" t="s">
        <v>10265</v>
      </c>
      <c r="C6784" s="610" t="s">
        <v>99</v>
      </c>
      <c r="D6784" s="611">
        <v>2265.75</v>
      </c>
    </row>
    <row r="6785" spans="1:4" ht="25.5" x14ac:dyDescent="0.2">
      <c r="A6785" s="608">
        <v>101430</v>
      </c>
      <c r="B6785" s="609" t="s">
        <v>10266</v>
      </c>
      <c r="C6785" s="610" t="s">
        <v>99</v>
      </c>
      <c r="D6785" s="611">
        <v>2557.8000000000002</v>
      </c>
    </row>
    <row r="6786" spans="1:4" x14ac:dyDescent="0.2">
      <c r="A6786" s="608">
        <v>101431</v>
      </c>
      <c r="B6786" s="609" t="s">
        <v>206</v>
      </c>
      <c r="C6786" s="610" t="s">
        <v>99</v>
      </c>
      <c r="D6786" s="611">
        <v>2753.2</v>
      </c>
    </row>
    <row r="6787" spans="1:4" ht="25.5" x14ac:dyDescent="0.2">
      <c r="A6787" s="608">
        <v>101432</v>
      </c>
      <c r="B6787" s="609" t="s">
        <v>10267</v>
      </c>
      <c r="C6787" s="610" t="s">
        <v>99</v>
      </c>
      <c r="D6787" s="611">
        <v>2138.9899999999998</v>
      </c>
    </row>
    <row r="6788" spans="1:4" x14ac:dyDescent="0.2">
      <c r="A6788" s="608">
        <v>101433</v>
      </c>
      <c r="B6788" s="609" t="s">
        <v>208</v>
      </c>
      <c r="C6788" s="610" t="s">
        <v>99</v>
      </c>
      <c r="D6788" s="611">
        <v>2147.7199999999998</v>
      </c>
    </row>
    <row r="6789" spans="1:4" ht="25.5" x14ac:dyDescent="0.2">
      <c r="A6789" s="608">
        <v>101434</v>
      </c>
      <c r="B6789" s="609" t="s">
        <v>10268</v>
      </c>
      <c r="C6789" s="610" t="s">
        <v>99</v>
      </c>
      <c r="D6789" s="611">
        <v>2522.34</v>
      </c>
    </row>
    <row r="6790" spans="1:4" ht="25.5" x14ac:dyDescent="0.2">
      <c r="A6790" s="608">
        <v>101435</v>
      </c>
      <c r="B6790" s="609" t="s">
        <v>10269</v>
      </c>
      <c r="C6790" s="610" t="s">
        <v>99</v>
      </c>
      <c r="D6790" s="611">
        <v>2229.48</v>
      </c>
    </row>
    <row r="6791" spans="1:4" ht="25.5" x14ac:dyDescent="0.2">
      <c r="A6791" s="608">
        <v>101436</v>
      </c>
      <c r="B6791" s="609" t="s">
        <v>210</v>
      </c>
      <c r="C6791" s="610" t="s">
        <v>99</v>
      </c>
      <c r="D6791" s="611">
        <v>1871.74</v>
      </c>
    </row>
    <row r="6792" spans="1:4" x14ac:dyDescent="0.2">
      <c r="A6792" s="608">
        <v>101437</v>
      </c>
      <c r="B6792" s="609" t="s">
        <v>10270</v>
      </c>
      <c r="C6792" s="610" t="s">
        <v>99</v>
      </c>
      <c r="D6792" s="611">
        <v>2592.04</v>
      </c>
    </row>
    <row r="6793" spans="1:4" x14ac:dyDescent="0.2">
      <c r="A6793" s="608">
        <v>101438</v>
      </c>
      <c r="B6793" s="609" t="s">
        <v>212</v>
      </c>
      <c r="C6793" s="610" t="s">
        <v>99</v>
      </c>
      <c r="D6793" s="611">
        <v>3055.22</v>
      </c>
    </row>
    <row r="6794" spans="1:4" x14ac:dyDescent="0.2">
      <c r="A6794" s="608">
        <v>101439</v>
      </c>
      <c r="B6794" s="609" t="s">
        <v>213</v>
      </c>
      <c r="C6794" s="610" t="s">
        <v>99</v>
      </c>
      <c r="D6794" s="611">
        <v>2379.44</v>
      </c>
    </row>
    <row r="6795" spans="1:4" ht="25.5" x14ac:dyDescent="0.2">
      <c r="A6795" s="608">
        <v>101440</v>
      </c>
      <c r="B6795" s="609" t="s">
        <v>10271</v>
      </c>
      <c r="C6795" s="610" t="s">
        <v>99</v>
      </c>
      <c r="D6795" s="611">
        <v>2658.2</v>
      </c>
    </row>
    <row r="6796" spans="1:4" x14ac:dyDescent="0.2">
      <c r="A6796" s="608">
        <v>101441</v>
      </c>
      <c r="B6796" s="609" t="s">
        <v>215</v>
      </c>
      <c r="C6796" s="610" t="s">
        <v>99</v>
      </c>
      <c r="D6796" s="611">
        <v>2226.64</v>
      </c>
    </row>
    <row r="6797" spans="1:4" ht="25.5" x14ac:dyDescent="0.2">
      <c r="A6797" s="608">
        <v>101442</v>
      </c>
      <c r="B6797" s="609" t="s">
        <v>10272</v>
      </c>
      <c r="C6797" s="610" t="s">
        <v>99</v>
      </c>
      <c r="D6797" s="611">
        <v>2242.69</v>
      </c>
    </row>
    <row r="6798" spans="1:4" ht="25.5" x14ac:dyDescent="0.2">
      <c r="A6798" s="608">
        <v>101443</v>
      </c>
      <c r="B6798" s="609" t="s">
        <v>1241</v>
      </c>
      <c r="C6798" s="610" t="s">
        <v>99</v>
      </c>
      <c r="D6798" s="611">
        <v>2360.4299999999998</v>
      </c>
    </row>
    <row r="6799" spans="1:4" x14ac:dyDescent="0.2">
      <c r="A6799" s="608">
        <v>101444</v>
      </c>
      <c r="B6799" s="609" t="s">
        <v>218</v>
      </c>
      <c r="C6799" s="610" t="s">
        <v>99</v>
      </c>
      <c r="D6799" s="611">
        <v>3381.44</v>
      </c>
    </row>
    <row r="6800" spans="1:4" x14ac:dyDescent="0.2">
      <c r="A6800" s="608">
        <v>101445</v>
      </c>
      <c r="B6800" s="609" t="s">
        <v>53</v>
      </c>
      <c r="C6800" s="610" t="s">
        <v>99</v>
      </c>
      <c r="D6800" s="611">
        <v>3009.76</v>
      </c>
    </row>
    <row r="6801" spans="1:4" x14ac:dyDescent="0.2">
      <c r="A6801" s="608">
        <v>101446</v>
      </c>
      <c r="B6801" s="609" t="s">
        <v>219</v>
      </c>
      <c r="C6801" s="610" t="s">
        <v>99</v>
      </c>
      <c r="D6801" s="611">
        <v>3203.54</v>
      </c>
    </row>
    <row r="6802" spans="1:4" x14ac:dyDescent="0.2">
      <c r="A6802" s="608">
        <v>101447</v>
      </c>
      <c r="B6802" s="609" t="s">
        <v>220</v>
      </c>
      <c r="C6802" s="610" t="s">
        <v>99</v>
      </c>
      <c r="D6802" s="611">
        <v>3552.29</v>
      </c>
    </row>
    <row r="6803" spans="1:4" x14ac:dyDescent="0.2">
      <c r="A6803" s="608">
        <v>101448</v>
      </c>
      <c r="B6803" s="609" t="s">
        <v>221</v>
      </c>
      <c r="C6803" s="610" t="s">
        <v>99</v>
      </c>
      <c r="D6803" s="611">
        <v>3376.13</v>
      </c>
    </row>
    <row r="6804" spans="1:4" x14ac:dyDescent="0.2">
      <c r="A6804" s="608">
        <v>101449</v>
      </c>
      <c r="B6804" s="609" t="s">
        <v>10273</v>
      </c>
      <c r="C6804" s="610" t="s">
        <v>99</v>
      </c>
      <c r="D6804" s="611">
        <v>2143.08</v>
      </c>
    </row>
    <row r="6805" spans="1:4" x14ac:dyDescent="0.2">
      <c r="A6805" s="608">
        <v>101450</v>
      </c>
      <c r="B6805" s="609" t="s">
        <v>223</v>
      </c>
      <c r="C6805" s="610" t="s">
        <v>99</v>
      </c>
      <c r="D6805" s="611">
        <v>1973.4</v>
      </c>
    </row>
    <row r="6806" spans="1:4" x14ac:dyDescent="0.2">
      <c r="A6806" s="608">
        <v>101451</v>
      </c>
      <c r="B6806" s="609" t="s">
        <v>55</v>
      </c>
      <c r="C6806" s="610" t="s">
        <v>99</v>
      </c>
      <c r="D6806" s="611">
        <v>2997.76</v>
      </c>
    </row>
    <row r="6807" spans="1:4" x14ac:dyDescent="0.2">
      <c r="A6807" s="608">
        <v>101452</v>
      </c>
      <c r="B6807" s="609" t="s">
        <v>10274</v>
      </c>
      <c r="C6807" s="610" t="s">
        <v>99</v>
      </c>
      <c r="D6807" s="611">
        <v>2402.63</v>
      </c>
    </row>
    <row r="6808" spans="1:4" x14ac:dyDescent="0.2">
      <c r="A6808" s="608">
        <v>101453</v>
      </c>
      <c r="B6808" s="609" t="s">
        <v>224</v>
      </c>
      <c r="C6808" s="610" t="s">
        <v>99</v>
      </c>
      <c r="D6808" s="611">
        <v>3045.52</v>
      </c>
    </row>
    <row r="6809" spans="1:4" x14ac:dyDescent="0.2">
      <c r="A6809" s="608">
        <v>101454</v>
      </c>
      <c r="B6809" s="609" t="s">
        <v>10275</v>
      </c>
      <c r="C6809" s="610" t="s">
        <v>99</v>
      </c>
      <c r="D6809" s="611">
        <v>3795.96</v>
      </c>
    </row>
    <row r="6810" spans="1:4" x14ac:dyDescent="0.2">
      <c r="A6810" s="608">
        <v>101455</v>
      </c>
      <c r="B6810" s="609" t="s">
        <v>225</v>
      </c>
      <c r="C6810" s="610" t="s">
        <v>99</v>
      </c>
      <c r="D6810" s="611">
        <v>3495.28</v>
      </c>
    </row>
    <row r="6811" spans="1:4" ht="25.5" x14ac:dyDescent="0.2">
      <c r="A6811" s="608">
        <v>101456</v>
      </c>
      <c r="B6811" s="609" t="s">
        <v>10276</v>
      </c>
      <c r="C6811" s="610" t="s">
        <v>99</v>
      </c>
      <c r="D6811" s="611">
        <v>3506.68</v>
      </c>
    </row>
    <row r="6812" spans="1:4" x14ac:dyDescent="0.2">
      <c r="A6812" s="608">
        <v>101457</v>
      </c>
      <c r="B6812" s="609" t="s">
        <v>10277</v>
      </c>
      <c r="C6812" s="610" t="s">
        <v>99</v>
      </c>
      <c r="D6812" s="611">
        <v>3472.07</v>
      </c>
    </row>
    <row r="6813" spans="1:4" x14ac:dyDescent="0.2">
      <c r="A6813" s="608">
        <v>101458</v>
      </c>
      <c r="B6813" s="609" t="s">
        <v>10278</v>
      </c>
      <c r="C6813" s="610" t="s">
        <v>99</v>
      </c>
      <c r="D6813" s="611">
        <v>3187.13</v>
      </c>
    </row>
    <row r="6814" spans="1:4" x14ac:dyDescent="0.2">
      <c r="A6814" s="608">
        <v>101459</v>
      </c>
      <c r="B6814" s="609" t="s">
        <v>230</v>
      </c>
      <c r="C6814" s="610" t="s">
        <v>99</v>
      </c>
      <c r="D6814" s="611">
        <v>2906.45</v>
      </c>
    </row>
    <row r="6815" spans="1:4" x14ac:dyDescent="0.2">
      <c r="A6815" s="608">
        <v>101460</v>
      </c>
      <c r="B6815" s="609" t="s">
        <v>4636</v>
      </c>
      <c r="C6815" s="610" t="s">
        <v>99</v>
      </c>
      <c r="D6815" s="611">
        <v>2459.6799999999998</v>
      </c>
    </row>
    <row r="6816" spans="1:4" x14ac:dyDescent="0.2">
      <c r="A6816" s="612">
        <v>13003</v>
      </c>
      <c r="B6816" s="613" t="s">
        <v>11769</v>
      </c>
      <c r="C6816" s="612" t="s">
        <v>774</v>
      </c>
      <c r="D6816" s="614">
        <v>2.46</v>
      </c>
    </row>
    <row r="6817" spans="1:4" ht="25.5" x14ac:dyDescent="0.2">
      <c r="A6817" s="612">
        <v>1363</v>
      </c>
      <c r="B6817" s="613" t="s">
        <v>10279</v>
      </c>
      <c r="C6817" s="612" t="s">
        <v>780</v>
      </c>
      <c r="D6817" s="614">
        <v>20.43</v>
      </c>
    </row>
    <row r="6818" spans="1:4" ht="25.5" x14ac:dyDescent="0.2">
      <c r="A6818" s="612">
        <v>1344</v>
      </c>
      <c r="B6818" s="613" t="s">
        <v>10280</v>
      </c>
      <c r="C6818" s="612" t="s">
        <v>775</v>
      </c>
      <c r="D6818" s="614">
        <v>45.79</v>
      </c>
    </row>
    <row r="6819" spans="1:4" ht="25.5" x14ac:dyDescent="0.2">
      <c r="A6819" s="612">
        <v>1342</v>
      </c>
      <c r="B6819" s="613" t="s">
        <v>10281</v>
      </c>
      <c r="C6819" s="612" t="s">
        <v>775</v>
      </c>
      <c r="D6819" s="614">
        <v>80.94</v>
      </c>
    </row>
    <row r="6820" spans="1:4" ht="25.5" x14ac:dyDescent="0.2">
      <c r="A6820" s="612">
        <v>1349</v>
      </c>
      <c r="B6820" s="613" t="s">
        <v>10282</v>
      </c>
      <c r="C6820" s="612" t="s">
        <v>775</v>
      </c>
      <c r="D6820" s="614">
        <v>115.43</v>
      </c>
    </row>
    <row r="6821" spans="1:4" ht="25.5" x14ac:dyDescent="0.2">
      <c r="A6821" s="612">
        <v>1350</v>
      </c>
      <c r="B6821" s="613" t="s">
        <v>10283</v>
      </c>
      <c r="C6821" s="612" t="s">
        <v>775</v>
      </c>
      <c r="D6821" s="614">
        <v>40.25</v>
      </c>
    </row>
    <row r="6822" spans="1:4" ht="25.5" x14ac:dyDescent="0.2">
      <c r="A6822" s="612">
        <v>1357</v>
      </c>
      <c r="B6822" s="613" t="s">
        <v>10284</v>
      </c>
      <c r="C6822" s="612" t="s">
        <v>775</v>
      </c>
      <c r="D6822" s="614">
        <v>51.27</v>
      </c>
    </row>
    <row r="6823" spans="1:4" ht="25.5" x14ac:dyDescent="0.2">
      <c r="A6823" s="612">
        <v>1359</v>
      </c>
      <c r="B6823" s="613" t="s">
        <v>10285</v>
      </c>
      <c r="C6823" s="612" t="s">
        <v>775</v>
      </c>
      <c r="D6823" s="614">
        <v>79.209999999999994</v>
      </c>
    </row>
    <row r="6824" spans="1:4" ht="25.5" x14ac:dyDescent="0.2">
      <c r="A6824" s="612">
        <v>1351</v>
      </c>
      <c r="B6824" s="613" t="s">
        <v>10286</v>
      </c>
      <c r="C6824" s="612" t="s">
        <v>775</v>
      </c>
      <c r="D6824" s="614">
        <v>25.52</v>
      </c>
    </row>
    <row r="6825" spans="1:4" ht="25.5" x14ac:dyDescent="0.2">
      <c r="A6825" s="612">
        <v>6</v>
      </c>
      <c r="B6825" s="613" t="s">
        <v>11770</v>
      </c>
      <c r="C6825" s="612" t="s">
        <v>774</v>
      </c>
      <c r="D6825" s="614">
        <v>3.5</v>
      </c>
    </row>
    <row r="6826" spans="1:4" ht="25.5" x14ac:dyDescent="0.2">
      <c r="A6826" s="612">
        <v>2404</v>
      </c>
      <c r="B6826" s="613" t="s">
        <v>4932</v>
      </c>
      <c r="C6826" s="612" t="s">
        <v>780</v>
      </c>
      <c r="D6826" s="614">
        <v>93</v>
      </c>
    </row>
    <row r="6827" spans="1:4" ht="38.25" x14ac:dyDescent="0.2">
      <c r="A6827" s="612">
        <v>2418</v>
      </c>
      <c r="B6827" s="613" t="s">
        <v>10287</v>
      </c>
      <c r="C6827" s="612" t="s">
        <v>775</v>
      </c>
      <c r="D6827" s="614">
        <v>8.1300000000000008</v>
      </c>
    </row>
    <row r="6828" spans="1:4" ht="25.5" x14ac:dyDescent="0.2">
      <c r="A6828" s="612">
        <v>2720</v>
      </c>
      <c r="B6828" s="613" t="s">
        <v>4933</v>
      </c>
      <c r="C6828" s="612" t="s">
        <v>778</v>
      </c>
      <c r="D6828" s="614">
        <v>183.23</v>
      </c>
    </row>
    <row r="6829" spans="1:4" ht="38.25" x14ac:dyDescent="0.2">
      <c r="A6829" s="612">
        <v>2719</v>
      </c>
      <c r="B6829" s="613" t="s">
        <v>4934</v>
      </c>
      <c r="C6829" s="612" t="s">
        <v>778</v>
      </c>
      <c r="D6829" s="614">
        <v>155.25</v>
      </c>
    </row>
    <row r="6830" spans="1:4" ht="25.5" x14ac:dyDescent="0.2">
      <c r="A6830" s="612">
        <v>6086</v>
      </c>
      <c r="B6830" s="613" t="s">
        <v>10288</v>
      </c>
      <c r="C6830" s="612" t="s">
        <v>785</v>
      </c>
      <c r="D6830" s="614">
        <v>69.09</v>
      </c>
    </row>
    <row r="6831" spans="1:4" ht="51" x14ac:dyDescent="0.2">
      <c r="A6831" s="612">
        <v>38968</v>
      </c>
      <c r="B6831" s="613" t="s">
        <v>10289</v>
      </c>
      <c r="C6831" s="612" t="s">
        <v>780</v>
      </c>
      <c r="D6831" s="614">
        <v>338.71</v>
      </c>
    </row>
    <row r="6832" spans="1:4" ht="38.25" x14ac:dyDescent="0.2">
      <c r="A6832" s="612">
        <v>3378</v>
      </c>
      <c r="B6832" s="613" t="s">
        <v>4935</v>
      </c>
      <c r="C6832" s="612" t="s">
        <v>775</v>
      </c>
      <c r="D6832" s="614">
        <v>57.14</v>
      </c>
    </row>
    <row r="6833" spans="1:4" ht="38.25" x14ac:dyDescent="0.2">
      <c r="A6833" s="612">
        <v>3380</v>
      </c>
      <c r="B6833" s="613" t="s">
        <v>4936</v>
      </c>
      <c r="C6833" s="612" t="s">
        <v>775</v>
      </c>
      <c r="D6833" s="614">
        <v>40</v>
      </c>
    </row>
    <row r="6834" spans="1:4" ht="38.25" x14ac:dyDescent="0.2">
      <c r="A6834" s="612">
        <v>3379</v>
      </c>
      <c r="B6834" s="613" t="s">
        <v>4937</v>
      </c>
      <c r="C6834" s="612" t="s">
        <v>775</v>
      </c>
      <c r="D6834" s="614">
        <v>38.619999999999997</v>
      </c>
    </row>
    <row r="6835" spans="1:4" x14ac:dyDescent="0.2">
      <c r="A6835" s="612">
        <v>10561</v>
      </c>
      <c r="B6835" s="613" t="s">
        <v>11771</v>
      </c>
      <c r="C6835" s="612" t="s">
        <v>772</v>
      </c>
      <c r="D6835" s="614">
        <v>0.48</v>
      </c>
    </row>
    <row r="6836" spans="1:4" ht="25.5" x14ac:dyDescent="0.2">
      <c r="A6836" s="612">
        <v>615</v>
      </c>
      <c r="B6836" s="613" t="s">
        <v>10290</v>
      </c>
      <c r="C6836" s="612" t="s">
        <v>780</v>
      </c>
      <c r="D6836" s="614">
        <v>400.47</v>
      </c>
    </row>
    <row r="6837" spans="1:4" ht="51" x14ac:dyDescent="0.2">
      <c r="A6837" s="612">
        <v>606</v>
      </c>
      <c r="B6837" s="613" t="s">
        <v>10291</v>
      </c>
      <c r="C6837" s="612" t="s">
        <v>780</v>
      </c>
      <c r="D6837" s="614">
        <v>629.1</v>
      </c>
    </row>
    <row r="6838" spans="1:4" ht="38.25" x14ac:dyDescent="0.2">
      <c r="A6838" s="612">
        <v>11193</v>
      </c>
      <c r="B6838" s="613" t="s">
        <v>10292</v>
      </c>
      <c r="C6838" s="612" t="s">
        <v>780</v>
      </c>
      <c r="D6838" s="614">
        <v>637.84</v>
      </c>
    </row>
    <row r="6839" spans="1:4" ht="38.25" x14ac:dyDescent="0.2">
      <c r="A6839" s="612">
        <v>11197</v>
      </c>
      <c r="B6839" s="613" t="s">
        <v>10293</v>
      </c>
      <c r="C6839" s="612" t="s">
        <v>775</v>
      </c>
      <c r="D6839" s="614">
        <v>873.53</v>
      </c>
    </row>
    <row r="6840" spans="1:4" ht="25.5" x14ac:dyDescent="0.2">
      <c r="A6840" s="612">
        <v>3346</v>
      </c>
      <c r="B6840" s="613" t="s">
        <v>4938</v>
      </c>
      <c r="C6840" s="612" t="s">
        <v>778</v>
      </c>
      <c r="D6840" s="614">
        <v>13.5</v>
      </c>
    </row>
    <row r="6841" spans="1:4" ht="25.5" x14ac:dyDescent="0.2">
      <c r="A6841" s="612">
        <v>3348</v>
      </c>
      <c r="B6841" s="613" t="s">
        <v>4939</v>
      </c>
      <c r="C6841" s="612" t="s">
        <v>778</v>
      </c>
      <c r="D6841" s="614">
        <v>16.149999999999999</v>
      </c>
    </row>
    <row r="6842" spans="1:4" ht="25.5" x14ac:dyDescent="0.2">
      <c r="A6842" s="612">
        <v>3345</v>
      </c>
      <c r="B6842" s="613" t="s">
        <v>4940</v>
      </c>
      <c r="C6842" s="612" t="s">
        <v>778</v>
      </c>
      <c r="D6842" s="614">
        <v>10.43</v>
      </c>
    </row>
    <row r="6843" spans="1:4" ht="25.5" x14ac:dyDescent="0.2">
      <c r="A6843" s="612">
        <v>39833</v>
      </c>
      <c r="B6843" s="613" t="s">
        <v>4941</v>
      </c>
      <c r="C6843" s="612" t="s">
        <v>778</v>
      </c>
      <c r="D6843" s="614">
        <v>22.12</v>
      </c>
    </row>
    <row r="6844" spans="1:4" ht="25.5" x14ac:dyDescent="0.2">
      <c r="A6844" s="612">
        <v>39834</v>
      </c>
      <c r="B6844" s="613" t="s">
        <v>4942</v>
      </c>
      <c r="C6844" s="612" t="s">
        <v>778</v>
      </c>
      <c r="D6844" s="614">
        <v>37.96</v>
      </c>
    </row>
    <row r="6845" spans="1:4" ht="25.5" x14ac:dyDescent="0.2">
      <c r="A6845" s="612">
        <v>39835</v>
      </c>
      <c r="B6845" s="613" t="s">
        <v>4943</v>
      </c>
      <c r="C6845" s="612" t="s">
        <v>778</v>
      </c>
      <c r="D6845" s="614">
        <v>46.28</v>
      </c>
    </row>
    <row r="6846" spans="1:4" ht="25.5" x14ac:dyDescent="0.2">
      <c r="A6846" s="612">
        <v>3779</v>
      </c>
      <c r="B6846" s="613" t="s">
        <v>10294</v>
      </c>
      <c r="C6846" s="612" t="s">
        <v>779</v>
      </c>
      <c r="D6846" s="614">
        <v>8.16</v>
      </c>
    </row>
    <row r="6847" spans="1:4" ht="25.5" x14ac:dyDescent="0.2">
      <c r="A6847" s="612">
        <v>13382</v>
      </c>
      <c r="B6847" s="613" t="s">
        <v>4944</v>
      </c>
      <c r="C6847" s="612" t="s">
        <v>775</v>
      </c>
      <c r="D6847" s="614">
        <v>228.65</v>
      </c>
    </row>
    <row r="6848" spans="1:4" ht="25.5" x14ac:dyDescent="0.2">
      <c r="A6848" s="612">
        <v>4051</v>
      </c>
      <c r="B6848" s="613" t="s">
        <v>10295</v>
      </c>
      <c r="C6848" s="612" t="s">
        <v>786</v>
      </c>
      <c r="D6848" s="614">
        <v>69.900000000000006</v>
      </c>
    </row>
    <row r="6849" spans="1:4" ht="25.5" x14ac:dyDescent="0.2">
      <c r="A6849" s="612">
        <v>4047</v>
      </c>
      <c r="B6849" s="613" t="s">
        <v>10295</v>
      </c>
      <c r="C6849" s="612" t="s">
        <v>785</v>
      </c>
      <c r="D6849" s="614">
        <v>13.98</v>
      </c>
    </row>
    <row r="6850" spans="1:4" x14ac:dyDescent="0.2">
      <c r="A6850" s="612">
        <v>38397</v>
      </c>
      <c r="B6850" s="613" t="s">
        <v>11772</v>
      </c>
      <c r="C6850" s="612" t="s">
        <v>772</v>
      </c>
      <c r="D6850" s="614">
        <v>5.0599999999999996</v>
      </c>
    </row>
    <row r="6851" spans="1:4" x14ac:dyDescent="0.2">
      <c r="A6851" s="612">
        <v>7</v>
      </c>
      <c r="B6851" s="613" t="s">
        <v>11773</v>
      </c>
      <c r="C6851" s="612" t="s">
        <v>772</v>
      </c>
      <c r="D6851" s="614">
        <v>11.56</v>
      </c>
    </row>
    <row r="6852" spans="1:4" ht="38.25" x14ac:dyDescent="0.2">
      <c r="A6852" s="612">
        <v>4126</v>
      </c>
      <c r="B6852" s="613" t="s">
        <v>4945</v>
      </c>
      <c r="C6852" s="612" t="s">
        <v>775</v>
      </c>
      <c r="D6852" s="614">
        <v>201.23</v>
      </c>
    </row>
    <row r="6853" spans="1:4" x14ac:dyDescent="0.2">
      <c r="A6853" s="612">
        <v>7347</v>
      </c>
      <c r="B6853" s="613" t="s">
        <v>10296</v>
      </c>
      <c r="C6853" s="612" t="s">
        <v>785</v>
      </c>
      <c r="D6853" s="614">
        <v>49.38</v>
      </c>
    </row>
    <row r="6854" spans="1:4" x14ac:dyDescent="0.2">
      <c r="A6854" s="612">
        <v>7345</v>
      </c>
      <c r="B6854" s="613" t="s">
        <v>10297</v>
      </c>
      <c r="C6854" s="612" t="s">
        <v>774</v>
      </c>
      <c r="D6854" s="614">
        <v>17.77</v>
      </c>
    </row>
    <row r="6855" spans="1:4" x14ac:dyDescent="0.2">
      <c r="A6855" s="612">
        <v>7344</v>
      </c>
      <c r="B6855" s="613" t="s">
        <v>10297</v>
      </c>
      <c r="C6855" s="612" t="s">
        <v>785</v>
      </c>
      <c r="D6855" s="614">
        <v>63.98</v>
      </c>
    </row>
    <row r="6856" spans="1:4" ht="25.5" x14ac:dyDescent="0.2">
      <c r="A6856" s="612">
        <v>40514</v>
      </c>
      <c r="B6856" s="613" t="s">
        <v>10298</v>
      </c>
      <c r="C6856" s="612" t="s">
        <v>774</v>
      </c>
      <c r="D6856" s="614">
        <v>21.94</v>
      </c>
    </row>
    <row r="6857" spans="1:4" ht="51" x14ac:dyDescent="0.2">
      <c r="A6857" s="612">
        <v>11199</v>
      </c>
      <c r="B6857" s="613" t="s">
        <v>10299</v>
      </c>
      <c r="C6857" s="612" t="s">
        <v>775</v>
      </c>
      <c r="D6857" s="614">
        <v>902.7</v>
      </c>
    </row>
    <row r="6858" spans="1:4" x14ac:dyDescent="0.2">
      <c r="A6858" s="612">
        <v>4053</v>
      </c>
      <c r="B6858" s="613" t="s">
        <v>10300</v>
      </c>
      <c r="C6858" s="612" t="s">
        <v>785</v>
      </c>
      <c r="D6858" s="614">
        <v>53.25</v>
      </c>
    </row>
    <row r="6859" spans="1:4" ht="25.5" x14ac:dyDescent="0.2">
      <c r="A6859" s="612">
        <v>4056</v>
      </c>
      <c r="B6859" s="613" t="s">
        <v>10301</v>
      </c>
      <c r="C6859" s="612" t="s">
        <v>785</v>
      </c>
      <c r="D6859" s="614">
        <v>28</v>
      </c>
    </row>
    <row r="6860" spans="1:4" x14ac:dyDescent="0.2">
      <c r="A6860" s="612">
        <v>16</v>
      </c>
      <c r="B6860" s="613" t="s">
        <v>11774</v>
      </c>
      <c r="C6860" s="612" t="s">
        <v>772</v>
      </c>
      <c r="D6860" s="614">
        <v>6.96</v>
      </c>
    </row>
    <row r="6861" spans="1:4" ht="25.5" x14ac:dyDescent="0.2">
      <c r="A6861" s="612">
        <v>21136</v>
      </c>
      <c r="B6861" s="613" t="s">
        <v>4946</v>
      </c>
      <c r="C6861" s="612" t="s">
        <v>779</v>
      </c>
      <c r="D6861" s="614">
        <v>10.62</v>
      </c>
    </row>
    <row r="6862" spans="1:4" ht="25.5" x14ac:dyDescent="0.2">
      <c r="A6862" s="612">
        <v>21128</v>
      </c>
      <c r="B6862" s="613" t="s">
        <v>4947</v>
      </c>
      <c r="C6862" s="612" t="s">
        <v>779</v>
      </c>
      <c r="D6862" s="614">
        <v>8.2200000000000006</v>
      </c>
    </row>
    <row r="6863" spans="1:4" ht="25.5" x14ac:dyDescent="0.2">
      <c r="A6863" s="612">
        <v>21130</v>
      </c>
      <c r="B6863" s="613" t="s">
        <v>4948</v>
      </c>
      <c r="C6863" s="612" t="s">
        <v>779</v>
      </c>
      <c r="D6863" s="614">
        <v>20.76</v>
      </c>
    </row>
    <row r="6864" spans="1:4" ht="25.5" x14ac:dyDescent="0.2">
      <c r="A6864" s="612">
        <v>21135</v>
      </c>
      <c r="B6864" s="613" t="s">
        <v>4949</v>
      </c>
      <c r="C6864" s="612" t="s">
        <v>779</v>
      </c>
      <c r="D6864" s="614">
        <v>20.440000000000001</v>
      </c>
    </row>
    <row r="6865" spans="1:4" ht="25.5" x14ac:dyDescent="0.2">
      <c r="A6865" s="612">
        <v>38605</v>
      </c>
      <c r="B6865" s="613" t="s">
        <v>4950</v>
      </c>
      <c r="C6865" s="612" t="s">
        <v>775</v>
      </c>
      <c r="D6865" s="614">
        <v>121.72</v>
      </c>
    </row>
    <row r="6866" spans="1:4" ht="25.5" x14ac:dyDescent="0.2">
      <c r="A6866" s="612">
        <v>11270</v>
      </c>
      <c r="B6866" s="613" t="s">
        <v>4951</v>
      </c>
      <c r="C6866" s="612" t="s">
        <v>775</v>
      </c>
      <c r="D6866" s="614">
        <v>1.33</v>
      </c>
    </row>
    <row r="6867" spans="1:4" ht="25.5" x14ac:dyDescent="0.2">
      <c r="A6867" s="612">
        <v>412</v>
      </c>
      <c r="B6867" s="613" t="s">
        <v>4952</v>
      </c>
      <c r="C6867" s="612" t="s">
        <v>775</v>
      </c>
      <c r="D6867" s="614">
        <v>1.1299999999999999</v>
      </c>
    </row>
    <row r="6868" spans="1:4" ht="25.5" x14ac:dyDescent="0.2">
      <c r="A6868" s="612">
        <v>414</v>
      </c>
      <c r="B6868" s="613" t="s">
        <v>4953</v>
      </c>
      <c r="C6868" s="612" t="s">
        <v>775</v>
      </c>
      <c r="D6868" s="614">
        <v>7.0000000000000007E-2</v>
      </c>
    </row>
    <row r="6869" spans="1:4" ht="25.5" x14ac:dyDescent="0.2">
      <c r="A6869" s="612">
        <v>410</v>
      </c>
      <c r="B6869" s="613" t="s">
        <v>4954</v>
      </c>
      <c r="C6869" s="612" t="s">
        <v>775</v>
      </c>
      <c r="D6869" s="614">
        <v>0.17</v>
      </c>
    </row>
    <row r="6870" spans="1:4" ht="25.5" x14ac:dyDescent="0.2">
      <c r="A6870" s="612">
        <v>411</v>
      </c>
      <c r="B6870" s="613" t="s">
        <v>4955</v>
      </c>
      <c r="C6870" s="612" t="s">
        <v>775</v>
      </c>
      <c r="D6870" s="614">
        <v>0.22</v>
      </c>
    </row>
    <row r="6871" spans="1:4" ht="25.5" x14ac:dyDescent="0.2">
      <c r="A6871" s="612">
        <v>408</v>
      </c>
      <c r="B6871" s="613" t="s">
        <v>4956</v>
      </c>
      <c r="C6871" s="612" t="s">
        <v>775</v>
      </c>
      <c r="D6871" s="614">
        <v>1.0900000000000001</v>
      </c>
    </row>
    <row r="6872" spans="1:4" ht="25.5" x14ac:dyDescent="0.2">
      <c r="A6872" s="612">
        <v>39131</v>
      </c>
      <c r="B6872" s="613" t="s">
        <v>4957</v>
      </c>
      <c r="C6872" s="612" t="s">
        <v>775</v>
      </c>
      <c r="D6872" s="614">
        <v>2.72</v>
      </c>
    </row>
    <row r="6873" spans="1:4" ht="25.5" x14ac:dyDescent="0.2">
      <c r="A6873" s="612">
        <v>394</v>
      </c>
      <c r="B6873" s="613" t="s">
        <v>4958</v>
      </c>
      <c r="C6873" s="612" t="s">
        <v>775</v>
      </c>
      <c r="D6873" s="614">
        <v>2.75</v>
      </c>
    </row>
    <row r="6874" spans="1:4" ht="25.5" x14ac:dyDescent="0.2">
      <c r="A6874" s="612">
        <v>39130</v>
      </c>
      <c r="B6874" s="613" t="s">
        <v>4959</v>
      </c>
      <c r="C6874" s="612" t="s">
        <v>775</v>
      </c>
      <c r="D6874" s="614">
        <v>2.48</v>
      </c>
    </row>
    <row r="6875" spans="1:4" ht="25.5" x14ac:dyDescent="0.2">
      <c r="A6875" s="612">
        <v>395</v>
      </c>
      <c r="B6875" s="613" t="s">
        <v>4960</v>
      </c>
      <c r="C6875" s="612" t="s">
        <v>775</v>
      </c>
      <c r="D6875" s="614">
        <v>2.65</v>
      </c>
    </row>
    <row r="6876" spans="1:4" ht="25.5" x14ac:dyDescent="0.2">
      <c r="A6876" s="612">
        <v>39127</v>
      </c>
      <c r="B6876" s="613" t="s">
        <v>4961</v>
      </c>
      <c r="C6876" s="612" t="s">
        <v>775</v>
      </c>
      <c r="D6876" s="614">
        <v>1.31</v>
      </c>
    </row>
    <row r="6877" spans="1:4" ht="25.5" x14ac:dyDescent="0.2">
      <c r="A6877" s="612">
        <v>392</v>
      </c>
      <c r="B6877" s="613" t="s">
        <v>4962</v>
      </c>
      <c r="C6877" s="612" t="s">
        <v>775</v>
      </c>
      <c r="D6877" s="614">
        <v>1.34</v>
      </c>
    </row>
    <row r="6878" spans="1:4" ht="25.5" x14ac:dyDescent="0.2">
      <c r="A6878" s="612">
        <v>39129</v>
      </c>
      <c r="B6878" s="613" t="s">
        <v>4963</v>
      </c>
      <c r="C6878" s="612" t="s">
        <v>775</v>
      </c>
      <c r="D6878" s="614">
        <v>1.53</v>
      </c>
    </row>
    <row r="6879" spans="1:4" ht="25.5" x14ac:dyDescent="0.2">
      <c r="A6879" s="612">
        <v>393</v>
      </c>
      <c r="B6879" s="613" t="s">
        <v>4964</v>
      </c>
      <c r="C6879" s="612" t="s">
        <v>775</v>
      </c>
      <c r="D6879" s="614">
        <v>1.6</v>
      </c>
    </row>
    <row r="6880" spans="1:4" ht="25.5" x14ac:dyDescent="0.2">
      <c r="A6880" s="612">
        <v>39133</v>
      </c>
      <c r="B6880" s="613" t="s">
        <v>4965</v>
      </c>
      <c r="C6880" s="612" t="s">
        <v>775</v>
      </c>
      <c r="D6880" s="614">
        <v>3.57</v>
      </c>
    </row>
    <row r="6881" spans="1:4" ht="25.5" x14ac:dyDescent="0.2">
      <c r="A6881" s="612">
        <v>397</v>
      </c>
      <c r="B6881" s="613" t="s">
        <v>4966</v>
      </c>
      <c r="C6881" s="612" t="s">
        <v>775</v>
      </c>
      <c r="D6881" s="614">
        <v>3.94</v>
      </c>
    </row>
    <row r="6882" spans="1:4" ht="25.5" x14ac:dyDescent="0.2">
      <c r="A6882" s="612">
        <v>39132</v>
      </c>
      <c r="B6882" s="613" t="s">
        <v>4967</v>
      </c>
      <c r="C6882" s="612" t="s">
        <v>775</v>
      </c>
      <c r="D6882" s="614">
        <v>2.85</v>
      </c>
    </row>
    <row r="6883" spans="1:4" ht="25.5" x14ac:dyDescent="0.2">
      <c r="A6883" s="612">
        <v>396</v>
      </c>
      <c r="B6883" s="613" t="s">
        <v>4968</v>
      </c>
      <c r="C6883" s="612" t="s">
        <v>775</v>
      </c>
      <c r="D6883" s="614">
        <v>3.06</v>
      </c>
    </row>
    <row r="6884" spans="1:4" ht="25.5" x14ac:dyDescent="0.2">
      <c r="A6884" s="612">
        <v>39135</v>
      </c>
      <c r="B6884" s="613" t="s">
        <v>4969</v>
      </c>
      <c r="C6884" s="612" t="s">
        <v>775</v>
      </c>
      <c r="D6884" s="614">
        <v>5.71</v>
      </c>
    </row>
    <row r="6885" spans="1:4" ht="25.5" x14ac:dyDescent="0.2">
      <c r="A6885" s="612">
        <v>39128</v>
      </c>
      <c r="B6885" s="613" t="s">
        <v>4970</v>
      </c>
      <c r="C6885" s="612" t="s">
        <v>775</v>
      </c>
      <c r="D6885" s="614">
        <v>1.42</v>
      </c>
    </row>
    <row r="6886" spans="1:4" ht="25.5" x14ac:dyDescent="0.2">
      <c r="A6886" s="612">
        <v>400</v>
      </c>
      <c r="B6886" s="613" t="s">
        <v>4971</v>
      </c>
      <c r="C6886" s="612" t="s">
        <v>775</v>
      </c>
      <c r="D6886" s="614">
        <v>1.39</v>
      </c>
    </row>
    <row r="6887" spans="1:4" ht="25.5" x14ac:dyDescent="0.2">
      <c r="A6887" s="612">
        <v>39125</v>
      </c>
      <c r="B6887" s="613" t="s">
        <v>4972</v>
      </c>
      <c r="C6887" s="612" t="s">
        <v>775</v>
      </c>
      <c r="D6887" s="614">
        <v>1.42</v>
      </c>
    </row>
    <row r="6888" spans="1:4" ht="25.5" x14ac:dyDescent="0.2">
      <c r="A6888" s="612">
        <v>39134</v>
      </c>
      <c r="B6888" s="613" t="s">
        <v>4973</v>
      </c>
      <c r="C6888" s="612" t="s">
        <v>775</v>
      </c>
      <c r="D6888" s="614">
        <v>4.76</v>
      </c>
    </row>
    <row r="6889" spans="1:4" ht="25.5" x14ac:dyDescent="0.2">
      <c r="A6889" s="612">
        <v>398</v>
      </c>
      <c r="B6889" s="613" t="s">
        <v>4974</v>
      </c>
      <c r="C6889" s="612" t="s">
        <v>775</v>
      </c>
      <c r="D6889" s="614">
        <v>4.3899999999999997</v>
      </c>
    </row>
    <row r="6890" spans="1:4" ht="25.5" x14ac:dyDescent="0.2">
      <c r="A6890" s="612">
        <v>39126</v>
      </c>
      <c r="B6890" s="613" t="s">
        <v>4975</v>
      </c>
      <c r="C6890" s="612" t="s">
        <v>775</v>
      </c>
      <c r="D6890" s="614">
        <v>6.43</v>
      </c>
    </row>
    <row r="6891" spans="1:4" ht="25.5" x14ac:dyDescent="0.2">
      <c r="A6891" s="612">
        <v>399</v>
      </c>
      <c r="B6891" s="613" t="s">
        <v>4976</v>
      </c>
      <c r="C6891" s="612" t="s">
        <v>775</v>
      </c>
      <c r="D6891" s="614">
        <v>5.66</v>
      </c>
    </row>
    <row r="6892" spans="1:4" ht="25.5" x14ac:dyDescent="0.2">
      <c r="A6892" s="612">
        <v>39158</v>
      </c>
      <c r="B6892" s="613" t="s">
        <v>4977</v>
      </c>
      <c r="C6892" s="612" t="s">
        <v>775</v>
      </c>
      <c r="D6892" s="614">
        <v>15.21</v>
      </c>
    </row>
    <row r="6893" spans="1:4" ht="25.5" x14ac:dyDescent="0.2">
      <c r="A6893" s="612">
        <v>39141</v>
      </c>
      <c r="B6893" s="613" t="s">
        <v>4978</v>
      </c>
      <c r="C6893" s="612" t="s">
        <v>775</v>
      </c>
      <c r="D6893" s="614">
        <v>1.1000000000000001</v>
      </c>
    </row>
    <row r="6894" spans="1:4" ht="25.5" x14ac:dyDescent="0.2">
      <c r="A6894" s="612">
        <v>39140</v>
      </c>
      <c r="B6894" s="613" t="s">
        <v>4979</v>
      </c>
      <c r="C6894" s="612" t="s">
        <v>775</v>
      </c>
      <c r="D6894" s="614">
        <v>1</v>
      </c>
    </row>
    <row r="6895" spans="1:4" ht="25.5" x14ac:dyDescent="0.2">
      <c r="A6895" s="612">
        <v>39137</v>
      </c>
      <c r="B6895" s="613" t="s">
        <v>4980</v>
      </c>
      <c r="C6895" s="612" t="s">
        <v>775</v>
      </c>
      <c r="D6895" s="614">
        <v>0.56999999999999995</v>
      </c>
    </row>
    <row r="6896" spans="1:4" ht="25.5" x14ac:dyDescent="0.2">
      <c r="A6896" s="612">
        <v>39139</v>
      </c>
      <c r="B6896" s="613" t="s">
        <v>4981</v>
      </c>
      <c r="C6896" s="612" t="s">
        <v>775</v>
      </c>
      <c r="D6896" s="614">
        <v>0.83</v>
      </c>
    </row>
    <row r="6897" spans="1:4" ht="25.5" x14ac:dyDescent="0.2">
      <c r="A6897" s="612">
        <v>39143</v>
      </c>
      <c r="B6897" s="613" t="s">
        <v>4982</v>
      </c>
      <c r="C6897" s="612" t="s">
        <v>775</v>
      </c>
      <c r="D6897" s="614">
        <v>2.2799999999999998</v>
      </c>
    </row>
    <row r="6898" spans="1:4" ht="25.5" x14ac:dyDescent="0.2">
      <c r="A6898" s="612">
        <v>39142</v>
      </c>
      <c r="B6898" s="613" t="s">
        <v>4983</v>
      </c>
      <c r="C6898" s="612" t="s">
        <v>775</v>
      </c>
      <c r="D6898" s="614">
        <v>1.63</v>
      </c>
    </row>
    <row r="6899" spans="1:4" ht="25.5" x14ac:dyDescent="0.2">
      <c r="A6899" s="612">
        <v>39138</v>
      </c>
      <c r="B6899" s="613" t="s">
        <v>4984</v>
      </c>
      <c r="C6899" s="612" t="s">
        <v>775</v>
      </c>
      <c r="D6899" s="614">
        <v>0.61</v>
      </c>
    </row>
    <row r="6900" spans="1:4" ht="25.5" x14ac:dyDescent="0.2">
      <c r="A6900" s="612">
        <v>39136</v>
      </c>
      <c r="B6900" s="613" t="s">
        <v>4985</v>
      </c>
      <c r="C6900" s="612" t="s">
        <v>775</v>
      </c>
      <c r="D6900" s="614">
        <v>0.4</v>
      </c>
    </row>
    <row r="6901" spans="1:4" ht="25.5" x14ac:dyDescent="0.2">
      <c r="A6901" s="612">
        <v>39144</v>
      </c>
      <c r="B6901" s="613" t="s">
        <v>4986</v>
      </c>
      <c r="C6901" s="612" t="s">
        <v>775</v>
      </c>
      <c r="D6901" s="614">
        <v>2.65</v>
      </c>
    </row>
    <row r="6902" spans="1:4" ht="25.5" x14ac:dyDescent="0.2">
      <c r="A6902" s="612">
        <v>39145</v>
      </c>
      <c r="B6902" s="613" t="s">
        <v>4987</v>
      </c>
      <c r="C6902" s="612" t="s">
        <v>775</v>
      </c>
      <c r="D6902" s="614">
        <v>4.37</v>
      </c>
    </row>
    <row r="6903" spans="1:4" ht="25.5" x14ac:dyDescent="0.2">
      <c r="A6903" s="612">
        <v>12615</v>
      </c>
      <c r="B6903" s="613" t="s">
        <v>4988</v>
      </c>
      <c r="C6903" s="612" t="s">
        <v>775</v>
      </c>
      <c r="D6903" s="614">
        <v>3.44</v>
      </c>
    </row>
    <row r="6904" spans="1:4" ht="25.5" x14ac:dyDescent="0.2">
      <c r="A6904" s="612">
        <v>11927</v>
      </c>
      <c r="B6904" s="613" t="s">
        <v>4989</v>
      </c>
      <c r="C6904" s="612" t="s">
        <v>775</v>
      </c>
      <c r="D6904" s="614">
        <v>3.97</v>
      </c>
    </row>
    <row r="6905" spans="1:4" ht="25.5" x14ac:dyDescent="0.2">
      <c r="A6905" s="612">
        <v>11928</v>
      </c>
      <c r="B6905" s="613" t="s">
        <v>4990</v>
      </c>
      <c r="C6905" s="612" t="s">
        <v>775</v>
      </c>
      <c r="D6905" s="614">
        <v>4.55</v>
      </c>
    </row>
    <row r="6906" spans="1:4" ht="25.5" x14ac:dyDescent="0.2">
      <c r="A6906" s="612">
        <v>11929</v>
      </c>
      <c r="B6906" s="613" t="s">
        <v>4991</v>
      </c>
      <c r="C6906" s="612" t="s">
        <v>775</v>
      </c>
      <c r="D6906" s="614">
        <v>7.04</v>
      </c>
    </row>
    <row r="6907" spans="1:4" x14ac:dyDescent="0.2">
      <c r="A6907" s="612">
        <v>36801</v>
      </c>
      <c r="B6907" s="613" t="s">
        <v>4992</v>
      </c>
      <c r="C6907" s="612" t="s">
        <v>775</v>
      </c>
      <c r="D6907" s="614">
        <v>22.12</v>
      </c>
    </row>
    <row r="6908" spans="1:4" ht="25.5" x14ac:dyDescent="0.2">
      <c r="A6908" s="612">
        <v>36246</v>
      </c>
      <c r="B6908" s="613" t="s">
        <v>4993</v>
      </c>
      <c r="C6908" s="612" t="s">
        <v>779</v>
      </c>
      <c r="D6908" s="614">
        <v>3.09</v>
      </c>
    </row>
    <row r="6909" spans="1:4" ht="25.5" x14ac:dyDescent="0.2">
      <c r="A6909" s="612">
        <v>37600</v>
      </c>
      <c r="B6909" s="613" t="s">
        <v>4994</v>
      </c>
      <c r="C6909" s="612" t="s">
        <v>775</v>
      </c>
      <c r="D6909" s="614">
        <v>67.38</v>
      </c>
    </row>
    <row r="6910" spans="1:4" ht="25.5" x14ac:dyDescent="0.2">
      <c r="A6910" s="612">
        <v>37599</v>
      </c>
      <c r="B6910" s="613" t="s">
        <v>4995</v>
      </c>
      <c r="C6910" s="612" t="s">
        <v>775</v>
      </c>
      <c r="D6910" s="614">
        <v>62.71</v>
      </c>
    </row>
    <row r="6911" spans="1:4" x14ac:dyDescent="0.2">
      <c r="A6911" s="612">
        <v>1</v>
      </c>
      <c r="B6911" s="613" t="s">
        <v>4996</v>
      </c>
      <c r="C6911" s="612" t="s">
        <v>772</v>
      </c>
      <c r="D6911" s="614">
        <v>72</v>
      </c>
    </row>
    <row r="6912" spans="1:4" x14ac:dyDescent="0.2">
      <c r="A6912" s="612">
        <v>3</v>
      </c>
      <c r="B6912" s="613" t="s">
        <v>3868</v>
      </c>
      <c r="C6912" s="612" t="s">
        <v>774</v>
      </c>
      <c r="D6912" s="614">
        <v>5</v>
      </c>
    </row>
    <row r="6913" spans="1:4" ht="25.5" x14ac:dyDescent="0.2">
      <c r="A6913" s="612">
        <v>43054</v>
      </c>
      <c r="B6913" s="613" t="s">
        <v>10302</v>
      </c>
      <c r="C6913" s="612" t="s">
        <v>772</v>
      </c>
      <c r="D6913" s="614">
        <v>7.01</v>
      </c>
    </row>
    <row r="6914" spans="1:4" x14ac:dyDescent="0.2">
      <c r="A6914" s="612">
        <v>42402</v>
      </c>
      <c r="B6914" s="613" t="s">
        <v>10303</v>
      </c>
      <c r="C6914" s="612" t="s">
        <v>772</v>
      </c>
      <c r="D6914" s="614">
        <v>6.7</v>
      </c>
    </row>
    <row r="6915" spans="1:4" x14ac:dyDescent="0.2">
      <c r="A6915" s="612">
        <v>42403</v>
      </c>
      <c r="B6915" s="613" t="s">
        <v>10304</v>
      </c>
      <c r="C6915" s="612" t="s">
        <v>772</v>
      </c>
      <c r="D6915" s="614">
        <v>8.59</v>
      </c>
    </row>
    <row r="6916" spans="1:4" x14ac:dyDescent="0.2">
      <c r="A6916" s="612">
        <v>42404</v>
      </c>
      <c r="B6916" s="613" t="s">
        <v>10305</v>
      </c>
      <c r="C6916" s="612" t="s">
        <v>772</v>
      </c>
      <c r="D6916" s="614">
        <v>8.5399999999999991</v>
      </c>
    </row>
    <row r="6917" spans="1:4" x14ac:dyDescent="0.2">
      <c r="A6917" s="612">
        <v>42405</v>
      </c>
      <c r="B6917" s="613" t="s">
        <v>10306</v>
      </c>
      <c r="C6917" s="612" t="s">
        <v>772</v>
      </c>
      <c r="D6917" s="614">
        <v>9.1</v>
      </c>
    </row>
    <row r="6918" spans="1:4" x14ac:dyDescent="0.2">
      <c r="A6918" s="612">
        <v>34341</v>
      </c>
      <c r="B6918" s="613" t="s">
        <v>4997</v>
      </c>
      <c r="C6918" s="612" t="s">
        <v>772</v>
      </c>
      <c r="D6918" s="614">
        <v>7.9</v>
      </c>
    </row>
    <row r="6919" spans="1:4" x14ac:dyDescent="0.2">
      <c r="A6919" s="612">
        <v>43053</v>
      </c>
      <c r="B6919" s="613" t="s">
        <v>10307</v>
      </c>
      <c r="C6919" s="612" t="s">
        <v>772</v>
      </c>
      <c r="D6919" s="614">
        <v>6.26</v>
      </c>
    </row>
    <row r="6920" spans="1:4" ht="25.5" x14ac:dyDescent="0.2">
      <c r="A6920" s="612">
        <v>43058</v>
      </c>
      <c r="B6920" s="613" t="s">
        <v>10308</v>
      </c>
      <c r="C6920" s="612" t="s">
        <v>772</v>
      </c>
      <c r="D6920" s="614">
        <v>6.49</v>
      </c>
    </row>
    <row r="6921" spans="1:4" x14ac:dyDescent="0.2">
      <c r="A6921" s="612">
        <v>34</v>
      </c>
      <c r="B6921" s="613" t="s">
        <v>4998</v>
      </c>
      <c r="C6921" s="612" t="s">
        <v>772</v>
      </c>
      <c r="D6921" s="614">
        <v>6.52</v>
      </c>
    </row>
    <row r="6922" spans="1:4" x14ac:dyDescent="0.2">
      <c r="A6922" s="612">
        <v>43055</v>
      </c>
      <c r="B6922" s="613" t="s">
        <v>10309</v>
      </c>
      <c r="C6922" s="612" t="s">
        <v>772</v>
      </c>
      <c r="D6922" s="614">
        <v>5.65</v>
      </c>
    </row>
    <row r="6923" spans="1:4" x14ac:dyDescent="0.2">
      <c r="A6923" s="612">
        <v>43056</v>
      </c>
      <c r="B6923" s="613" t="s">
        <v>10310</v>
      </c>
      <c r="C6923" s="612" t="s">
        <v>772</v>
      </c>
      <c r="D6923" s="614">
        <v>6.51</v>
      </c>
    </row>
    <row r="6924" spans="1:4" x14ac:dyDescent="0.2">
      <c r="A6924" s="612">
        <v>43057</v>
      </c>
      <c r="B6924" s="613" t="s">
        <v>10311</v>
      </c>
      <c r="C6924" s="612" t="s">
        <v>772</v>
      </c>
      <c r="D6924" s="614">
        <v>7.16</v>
      </c>
    </row>
    <row r="6925" spans="1:4" x14ac:dyDescent="0.2">
      <c r="A6925" s="612">
        <v>34449</v>
      </c>
      <c r="B6925" s="613" t="s">
        <v>4999</v>
      </c>
      <c r="C6925" s="612" t="s">
        <v>772</v>
      </c>
      <c r="D6925" s="614">
        <v>7.65</v>
      </c>
    </row>
    <row r="6926" spans="1:4" x14ac:dyDescent="0.2">
      <c r="A6926" s="612">
        <v>32</v>
      </c>
      <c r="B6926" s="613" t="s">
        <v>5000</v>
      </c>
      <c r="C6926" s="612" t="s">
        <v>772</v>
      </c>
      <c r="D6926" s="614">
        <v>6.88</v>
      </c>
    </row>
    <row r="6927" spans="1:4" x14ac:dyDescent="0.2">
      <c r="A6927" s="612">
        <v>33</v>
      </c>
      <c r="B6927" s="613" t="s">
        <v>5001</v>
      </c>
      <c r="C6927" s="612" t="s">
        <v>772</v>
      </c>
      <c r="D6927" s="614">
        <v>6.92</v>
      </c>
    </row>
    <row r="6928" spans="1:4" x14ac:dyDescent="0.2">
      <c r="A6928" s="612">
        <v>43061</v>
      </c>
      <c r="B6928" s="613" t="s">
        <v>10312</v>
      </c>
      <c r="C6928" s="612" t="s">
        <v>772</v>
      </c>
      <c r="D6928" s="614">
        <v>6.46</v>
      </c>
    </row>
    <row r="6929" spans="1:4" x14ac:dyDescent="0.2">
      <c r="A6929" s="612">
        <v>43059</v>
      </c>
      <c r="B6929" s="613" t="s">
        <v>10313</v>
      </c>
      <c r="C6929" s="612" t="s">
        <v>772</v>
      </c>
      <c r="D6929" s="614">
        <v>6.17</v>
      </c>
    </row>
    <row r="6930" spans="1:4" x14ac:dyDescent="0.2">
      <c r="A6930" s="612">
        <v>43062</v>
      </c>
      <c r="B6930" s="613" t="s">
        <v>10314</v>
      </c>
      <c r="C6930" s="612" t="s">
        <v>772</v>
      </c>
      <c r="D6930" s="614">
        <v>6.84</v>
      </c>
    </row>
    <row r="6931" spans="1:4" x14ac:dyDescent="0.2">
      <c r="A6931" s="612">
        <v>43060</v>
      </c>
      <c r="B6931" s="613" t="s">
        <v>10315</v>
      </c>
      <c r="C6931" s="612" t="s">
        <v>772</v>
      </c>
      <c r="D6931" s="614">
        <v>5.37</v>
      </c>
    </row>
    <row r="6932" spans="1:4" ht="25.5" x14ac:dyDescent="0.2">
      <c r="A6932" s="612">
        <v>20063</v>
      </c>
      <c r="B6932" s="613" t="s">
        <v>5002</v>
      </c>
      <c r="C6932" s="612" t="s">
        <v>775</v>
      </c>
      <c r="D6932" s="614">
        <v>3.42</v>
      </c>
    </row>
    <row r="6933" spans="1:4" ht="25.5" x14ac:dyDescent="0.2">
      <c r="A6933" s="612">
        <v>40410</v>
      </c>
      <c r="B6933" s="613" t="s">
        <v>5003</v>
      </c>
      <c r="C6933" s="612" t="s">
        <v>775</v>
      </c>
      <c r="D6933" s="614">
        <v>18.72</v>
      </c>
    </row>
    <row r="6934" spans="1:4" ht="25.5" x14ac:dyDescent="0.2">
      <c r="A6934" s="612">
        <v>40411</v>
      </c>
      <c r="B6934" s="613" t="s">
        <v>5004</v>
      </c>
      <c r="C6934" s="612" t="s">
        <v>775</v>
      </c>
      <c r="D6934" s="614">
        <v>20.309999999999999</v>
      </c>
    </row>
    <row r="6935" spans="1:4" ht="25.5" x14ac:dyDescent="0.2">
      <c r="A6935" s="612">
        <v>40412</v>
      </c>
      <c r="B6935" s="613" t="s">
        <v>5005</v>
      </c>
      <c r="C6935" s="612" t="s">
        <v>775</v>
      </c>
      <c r="D6935" s="614">
        <v>22.8</v>
      </c>
    </row>
    <row r="6936" spans="1:4" x14ac:dyDescent="0.2">
      <c r="A6936" s="612">
        <v>38838</v>
      </c>
      <c r="B6936" s="613" t="s">
        <v>5006</v>
      </c>
      <c r="C6936" s="612" t="s">
        <v>775</v>
      </c>
      <c r="D6936" s="614">
        <v>9.57</v>
      </c>
    </row>
    <row r="6937" spans="1:4" x14ac:dyDescent="0.2">
      <c r="A6937" s="612">
        <v>38839</v>
      </c>
      <c r="B6937" s="613" t="s">
        <v>5007</v>
      </c>
      <c r="C6937" s="612" t="s">
        <v>775</v>
      </c>
      <c r="D6937" s="614">
        <v>11.27</v>
      </c>
    </row>
    <row r="6938" spans="1:4" ht="25.5" x14ac:dyDescent="0.2">
      <c r="A6938" s="612">
        <v>55</v>
      </c>
      <c r="B6938" s="613" t="s">
        <v>5008</v>
      </c>
      <c r="C6938" s="612" t="s">
        <v>775</v>
      </c>
      <c r="D6938" s="614">
        <v>3.8</v>
      </c>
    </row>
    <row r="6939" spans="1:4" ht="25.5" x14ac:dyDescent="0.2">
      <c r="A6939" s="612">
        <v>61</v>
      </c>
      <c r="B6939" s="613" t="s">
        <v>5009</v>
      </c>
      <c r="C6939" s="612" t="s">
        <v>775</v>
      </c>
      <c r="D6939" s="614">
        <v>3.59</v>
      </c>
    </row>
    <row r="6940" spans="1:4" ht="25.5" x14ac:dyDescent="0.2">
      <c r="A6940" s="612">
        <v>62</v>
      </c>
      <c r="B6940" s="613" t="s">
        <v>5010</v>
      </c>
      <c r="C6940" s="612" t="s">
        <v>775</v>
      </c>
      <c r="D6940" s="614">
        <v>7.45</v>
      </c>
    </row>
    <row r="6941" spans="1:4" ht="25.5" x14ac:dyDescent="0.2">
      <c r="A6941" s="612">
        <v>77</v>
      </c>
      <c r="B6941" s="613" t="s">
        <v>5011</v>
      </c>
      <c r="C6941" s="612" t="s">
        <v>775</v>
      </c>
      <c r="D6941" s="614">
        <v>0.92</v>
      </c>
    </row>
    <row r="6942" spans="1:4" x14ac:dyDescent="0.2">
      <c r="A6942" s="612">
        <v>76</v>
      </c>
      <c r="B6942" s="613" t="s">
        <v>5012</v>
      </c>
      <c r="C6942" s="612" t="s">
        <v>775</v>
      </c>
      <c r="D6942" s="614">
        <v>0.93</v>
      </c>
    </row>
    <row r="6943" spans="1:4" ht="25.5" x14ac:dyDescent="0.2">
      <c r="A6943" s="612">
        <v>67</v>
      </c>
      <c r="B6943" s="613" t="s">
        <v>5013</v>
      </c>
      <c r="C6943" s="612" t="s">
        <v>775</v>
      </c>
      <c r="D6943" s="614">
        <v>9.02</v>
      </c>
    </row>
    <row r="6944" spans="1:4" ht="25.5" x14ac:dyDescent="0.2">
      <c r="A6944" s="612">
        <v>71</v>
      </c>
      <c r="B6944" s="613" t="s">
        <v>5014</v>
      </c>
      <c r="C6944" s="612" t="s">
        <v>775</v>
      </c>
      <c r="D6944" s="614">
        <v>16.579999999999998</v>
      </c>
    </row>
    <row r="6945" spans="1:4" ht="25.5" x14ac:dyDescent="0.2">
      <c r="A6945" s="612">
        <v>73</v>
      </c>
      <c r="B6945" s="613" t="s">
        <v>5015</v>
      </c>
      <c r="C6945" s="612" t="s">
        <v>775</v>
      </c>
      <c r="D6945" s="614">
        <v>12.38</v>
      </c>
    </row>
    <row r="6946" spans="1:4" ht="25.5" x14ac:dyDescent="0.2">
      <c r="A6946" s="612">
        <v>103</v>
      </c>
      <c r="B6946" s="613" t="s">
        <v>5016</v>
      </c>
      <c r="C6946" s="612" t="s">
        <v>775</v>
      </c>
      <c r="D6946" s="614">
        <v>36.83</v>
      </c>
    </row>
    <row r="6947" spans="1:4" ht="25.5" x14ac:dyDescent="0.2">
      <c r="A6947" s="612">
        <v>107</v>
      </c>
      <c r="B6947" s="613" t="s">
        <v>5017</v>
      </c>
      <c r="C6947" s="612" t="s">
        <v>775</v>
      </c>
      <c r="D6947" s="614">
        <v>0.56999999999999995</v>
      </c>
    </row>
    <row r="6948" spans="1:4" ht="25.5" x14ac:dyDescent="0.2">
      <c r="A6948" s="612">
        <v>65</v>
      </c>
      <c r="B6948" s="613" t="s">
        <v>5018</v>
      </c>
      <c r="C6948" s="612" t="s">
        <v>775</v>
      </c>
      <c r="D6948" s="614">
        <v>0.71</v>
      </c>
    </row>
    <row r="6949" spans="1:4" ht="25.5" x14ac:dyDescent="0.2">
      <c r="A6949" s="612">
        <v>108</v>
      </c>
      <c r="B6949" s="613" t="s">
        <v>5019</v>
      </c>
      <c r="C6949" s="612" t="s">
        <v>775</v>
      </c>
      <c r="D6949" s="614">
        <v>1.47</v>
      </c>
    </row>
    <row r="6950" spans="1:4" ht="25.5" x14ac:dyDescent="0.2">
      <c r="A6950" s="612">
        <v>110</v>
      </c>
      <c r="B6950" s="613" t="s">
        <v>5020</v>
      </c>
      <c r="C6950" s="612" t="s">
        <v>775</v>
      </c>
      <c r="D6950" s="614">
        <v>5.69</v>
      </c>
    </row>
    <row r="6951" spans="1:4" ht="25.5" x14ac:dyDescent="0.2">
      <c r="A6951" s="612">
        <v>109</v>
      </c>
      <c r="B6951" s="613" t="s">
        <v>5021</v>
      </c>
      <c r="C6951" s="612" t="s">
        <v>775</v>
      </c>
      <c r="D6951" s="614">
        <v>2.8</v>
      </c>
    </row>
    <row r="6952" spans="1:4" ht="25.5" x14ac:dyDescent="0.2">
      <c r="A6952" s="612">
        <v>111</v>
      </c>
      <c r="B6952" s="613" t="s">
        <v>5022</v>
      </c>
      <c r="C6952" s="612" t="s">
        <v>775</v>
      </c>
      <c r="D6952" s="614">
        <v>6.56</v>
      </c>
    </row>
    <row r="6953" spans="1:4" ht="25.5" x14ac:dyDescent="0.2">
      <c r="A6953" s="612">
        <v>112</v>
      </c>
      <c r="B6953" s="613" t="s">
        <v>5023</v>
      </c>
      <c r="C6953" s="612" t="s">
        <v>775</v>
      </c>
      <c r="D6953" s="614">
        <v>3.57</v>
      </c>
    </row>
    <row r="6954" spans="1:4" ht="25.5" x14ac:dyDescent="0.2">
      <c r="A6954" s="612">
        <v>113</v>
      </c>
      <c r="B6954" s="613" t="s">
        <v>5024</v>
      </c>
      <c r="C6954" s="612" t="s">
        <v>775</v>
      </c>
      <c r="D6954" s="614">
        <v>9.69</v>
      </c>
    </row>
    <row r="6955" spans="1:4" ht="25.5" x14ac:dyDescent="0.2">
      <c r="A6955" s="612">
        <v>104</v>
      </c>
      <c r="B6955" s="613" t="s">
        <v>5025</v>
      </c>
      <c r="C6955" s="612" t="s">
        <v>775</v>
      </c>
      <c r="D6955" s="614">
        <v>14.09</v>
      </c>
    </row>
    <row r="6956" spans="1:4" ht="25.5" x14ac:dyDescent="0.2">
      <c r="A6956" s="612">
        <v>102</v>
      </c>
      <c r="B6956" s="613" t="s">
        <v>5026</v>
      </c>
      <c r="C6956" s="612" t="s">
        <v>775</v>
      </c>
      <c r="D6956" s="614">
        <v>23.13</v>
      </c>
    </row>
    <row r="6957" spans="1:4" ht="25.5" x14ac:dyDescent="0.2">
      <c r="A6957" s="612">
        <v>95</v>
      </c>
      <c r="B6957" s="613" t="s">
        <v>5027</v>
      </c>
      <c r="C6957" s="612" t="s">
        <v>775</v>
      </c>
      <c r="D6957" s="614">
        <v>7.83</v>
      </c>
    </row>
    <row r="6958" spans="1:4" ht="25.5" x14ac:dyDescent="0.2">
      <c r="A6958" s="612">
        <v>96</v>
      </c>
      <c r="B6958" s="613" t="s">
        <v>5028</v>
      </c>
      <c r="C6958" s="612" t="s">
        <v>775</v>
      </c>
      <c r="D6958" s="614">
        <v>9</v>
      </c>
    </row>
    <row r="6959" spans="1:4" ht="25.5" x14ac:dyDescent="0.2">
      <c r="A6959" s="612">
        <v>97</v>
      </c>
      <c r="B6959" s="613" t="s">
        <v>5029</v>
      </c>
      <c r="C6959" s="612" t="s">
        <v>775</v>
      </c>
      <c r="D6959" s="614">
        <v>11.69</v>
      </c>
    </row>
    <row r="6960" spans="1:4" ht="25.5" x14ac:dyDescent="0.2">
      <c r="A6960" s="612">
        <v>98</v>
      </c>
      <c r="B6960" s="613" t="s">
        <v>5030</v>
      </c>
      <c r="C6960" s="612" t="s">
        <v>775</v>
      </c>
      <c r="D6960" s="614">
        <v>15.76</v>
      </c>
    </row>
    <row r="6961" spans="1:4" ht="25.5" x14ac:dyDescent="0.2">
      <c r="A6961" s="612">
        <v>99</v>
      </c>
      <c r="B6961" s="613" t="s">
        <v>5031</v>
      </c>
      <c r="C6961" s="612" t="s">
        <v>775</v>
      </c>
      <c r="D6961" s="614">
        <v>19.11</v>
      </c>
    </row>
    <row r="6962" spans="1:4" ht="25.5" x14ac:dyDescent="0.2">
      <c r="A6962" s="612">
        <v>100</v>
      </c>
      <c r="B6962" s="613" t="s">
        <v>5032</v>
      </c>
      <c r="C6962" s="612" t="s">
        <v>775</v>
      </c>
      <c r="D6962" s="614">
        <v>26.67</v>
      </c>
    </row>
    <row r="6963" spans="1:4" ht="25.5" x14ac:dyDescent="0.2">
      <c r="A6963" s="612">
        <v>75</v>
      </c>
      <c r="B6963" s="613" t="s">
        <v>5033</v>
      </c>
      <c r="C6963" s="612" t="s">
        <v>775</v>
      </c>
      <c r="D6963" s="614">
        <v>277.94</v>
      </c>
    </row>
    <row r="6964" spans="1:4" ht="25.5" x14ac:dyDescent="0.2">
      <c r="A6964" s="612">
        <v>114</v>
      </c>
      <c r="B6964" s="613" t="s">
        <v>5034</v>
      </c>
      <c r="C6964" s="612" t="s">
        <v>775</v>
      </c>
      <c r="D6964" s="614">
        <v>10.130000000000001</v>
      </c>
    </row>
    <row r="6965" spans="1:4" ht="25.5" x14ac:dyDescent="0.2">
      <c r="A6965" s="612">
        <v>68</v>
      </c>
      <c r="B6965" s="613" t="s">
        <v>5035</v>
      </c>
      <c r="C6965" s="612" t="s">
        <v>775</v>
      </c>
      <c r="D6965" s="614">
        <v>15.48</v>
      </c>
    </row>
    <row r="6966" spans="1:4" ht="25.5" x14ac:dyDescent="0.2">
      <c r="A6966" s="612">
        <v>86</v>
      </c>
      <c r="B6966" s="613" t="s">
        <v>5036</v>
      </c>
      <c r="C6966" s="612" t="s">
        <v>775</v>
      </c>
      <c r="D6966" s="614">
        <v>28.79</v>
      </c>
    </row>
    <row r="6967" spans="1:4" ht="25.5" x14ac:dyDescent="0.2">
      <c r="A6967" s="612">
        <v>66</v>
      </c>
      <c r="B6967" s="613" t="s">
        <v>5037</v>
      </c>
      <c r="C6967" s="612" t="s">
        <v>775</v>
      </c>
      <c r="D6967" s="614">
        <v>28.89</v>
      </c>
    </row>
    <row r="6968" spans="1:4" ht="25.5" x14ac:dyDescent="0.2">
      <c r="A6968" s="612">
        <v>69</v>
      </c>
      <c r="B6968" s="613" t="s">
        <v>5038</v>
      </c>
      <c r="C6968" s="612" t="s">
        <v>775</v>
      </c>
      <c r="D6968" s="614">
        <v>44.16</v>
      </c>
    </row>
    <row r="6969" spans="1:4" ht="25.5" x14ac:dyDescent="0.2">
      <c r="A6969" s="612">
        <v>83</v>
      </c>
      <c r="B6969" s="613" t="s">
        <v>5039</v>
      </c>
      <c r="C6969" s="612" t="s">
        <v>775</v>
      </c>
      <c r="D6969" s="614">
        <v>141.05000000000001</v>
      </c>
    </row>
    <row r="6970" spans="1:4" ht="25.5" x14ac:dyDescent="0.2">
      <c r="A6970" s="612">
        <v>74</v>
      </c>
      <c r="B6970" s="613" t="s">
        <v>5040</v>
      </c>
      <c r="C6970" s="612" t="s">
        <v>775</v>
      </c>
      <c r="D6970" s="614">
        <v>196.92</v>
      </c>
    </row>
    <row r="6971" spans="1:4" ht="25.5" x14ac:dyDescent="0.2">
      <c r="A6971" s="612">
        <v>106</v>
      </c>
      <c r="B6971" s="613" t="s">
        <v>5041</v>
      </c>
      <c r="C6971" s="612" t="s">
        <v>775</v>
      </c>
      <c r="D6971" s="614">
        <v>299.16000000000003</v>
      </c>
    </row>
    <row r="6972" spans="1:4" ht="25.5" x14ac:dyDescent="0.2">
      <c r="A6972" s="612">
        <v>87</v>
      </c>
      <c r="B6972" s="613" t="s">
        <v>5042</v>
      </c>
      <c r="C6972" s="612" t="s">
        <v>775</v>
      </c>
      <c r="D6972" s="614">
        <v>14.22</v>
      </c>
    </row>
    <row r="6973" spans="1:4" ht="25.5" x14ac:dyDescent="0.2">
      <c r="A6973" s="612">
        <v>88</v>
      </c>
      <c r="B6973" s="613" t="s">
        <v>5043</v>
      </c>
      <c r="C6973" s="612" t="s">
        <v>775</v>
      </c>
      <c r="D6973" s="614">
        <v>15.87</v>
      </c>
    </row>
    <row r="6974" spans="1:4" ht="25.5" x14ac:dyDescent="0.2">
      <c r="A6974" s="612">
        <v>89</v>
      </c>
      <c r="B6974" s="613" t="s">
        <v>5044</v>
      </c>
      <c r="C6974" s="612" t="s">
        <v>775</v>
      </c>
      <c r="D6974" s="614">
        <v>23.46</v>
      </c>
    </row>
    <row r="6975" spans="1:4" ht="25.5" x14ac:dyDescent="0.2">
      <c r="A6975" s="612">
        <v>90</v>
      </c>
      <c r="B6975" s="613" t="s">
        <v>5045</v>
      </c>
      <c r="C6975" s="612" t="s">
        <v>775</v>
      </c>
      <c r="D6975" s="614">
        <v>26.88</v>
      </c>
    </row>
    <row r="6976" spans="1:4" ht="25.5" x14ac:dyDescent="0.2">
      <c r="A6976" s="612">
        <v>81</v>
      </c>
      <c r="B6976" s="613" t="s">
        <v>5046</v>
      </c>
      <c r="C6976" s="612" t="s">
        <v>775</v>
      </c>
      <c r="D6976" s="614">
        <v>45.98</v>
      </c>
    </row>
    <row r="6977" spans="1:4" ht="25.5" x14ac:dyDescent="0.2">
      <c r="A6977" s="612">
        <v>82</v>
      </c>
      <c r="B6977" s="613" t="s">
        <v>5047</v>
      </c>
      <c r="C6977" s="612" t="s">
        <v>775</v>
      </c>
      <c r="D6977" s="614">
        <v>178.5</v>
      </c>
    </row>
    <row r="6978" spans="1:4" ht="25.5" x14ac:dyDescent="0.2">
      <c r="A6978" s="612">
        <v>105</v>
      </c>
      <c r="B6978" s="613" t="s">
        <v>5048</v>
      </c>
      <c r="C6978" s="612" t="s">
        <v>775</v>
      </c>
      <c r="D6978" s="614">
        <v>208.98</v>
      </c>
    </row>
    <row r="6979" spans="1:4" ht="25.5" x14ac:dyDescent="0.2">
      <c r="A6979" s="612">
        <v>60</v>
      </c>
      <c r="B6979" s="613" t="s">
        <v>5049</v>
      </c>
      <c r="C6979" s="612" t="s">
        <v>775</v>
      </c>
      <c r="D6979" s="614">
        <v>4.93</v>
      </c>
    </row>
    <row r="6980" spans="1:4" ht="25.5" x14ac:dyDescent="0.2">
      <c r="A6980" s="612">
        <v>72</v>
      </c>
      <c r="B6980" s="613" t="s">
        <v>5050</v>
      </c>
      <c r="C6980" s="612" t="s">
        <v>775</v>
      </c>
      <c r="D6980" s="614">
        <v>28.11</v>
      </c>
    </row>
    <row r="6981" spans="1:4" ht="25.5" x14ac:dyDescent="0.2">
      <c r="A6981" s="612">
        <v>70</v>
      </c>
      <c r="B6981" s="613" t="s">
        <v>5051</v>
      </c>
      <c r="C6981" s="612" t="s">
        <v>775</v>
      </c>
      <c r="D6981" s="614">
        <v>23.5</v>
      </c>
    </row>
    <row r="6982" spans="1:4" ht="25.5" x14ac:dyDescent="0.2">
      <c r="A6982" s="612">
        <v>85</v>
      </c>
      <c r="B6982" s="613" t="s">
        <v>5052</v>
      </c>
      <c r="C6982" s="612" t="s">
        <v>775</v>
      </c>
      <c r="D6982" s="614">
        <v>34.11</v>
      </c>
    </row>
    <row r="6983" spans="1:4" x14ac:dyDescent="0.2">
      <c r="A6983" s="612">
        <v>84</v>
      </c>
      <c r="B6983" s="613" t="s">
        <v>5053</v>
      </c>
      <c r="C6983" s="612" t="s">
        <v>775</v>
      </c>
      <c r="D6983" s="614">
        <v>0.39</v>
      </c>
    </row>
    <row r="6984" spans="1:4" x14ac:dyDescent="0.2">
      <c r="A6984" s="612">
        <v>37997</v>
      </c>
      <c r="B6984" s="613" t="s">
        <v>5054</v>
      </c>
      <c r="C6984" s="612" t="s">
        <v>775</v>
      </c>
      <c r="D6984" s="614">
        <v>7.82</v>
      </c>
    </row>
    <row r="6985" spans="1:4" x14ac:dyDescent="0.2">
      <c r="A6985" s="612">
        <v>37998</v>
      </c>
      <c r="B6985" s="613" t="s">
        <v>5055</v>
      </c>
      <c r="C6985" s="612" t="s">
        <v>775</v>
      </c>
      <c r="D6985" s="614">
        <v>8.11</v>
      </c>
    </row>
    <row r="6986" spans="1:4" ht="25.5" x14ac:dyDescent="0.2">
      <c r="A6986" s="612">
        <v>10899</v>
      </c>
      <c r="B6986" s="613" t="s">
        <v>5056</v>
      </c>
      <c r="C6986" s="612" t="s">
        <v>775</v>
      </c>
      <c r="D6986" s="614">
        <v>69.209999999999994</v>
      </c>
    </row>
    <row r="6987" spans="1:4" ht="25.5" x14ac:dyDescent="0.2">
      <c r="A6987" s="612">
        <v>10900</v>
      </c>
      <c r="B6987" s="613" t="s">
        <v>5057</v>
      </c>
      <c r="C6987" s="612" t="s">
        <v>775</v>
      </c>
      <c r="D6987" s="614">
        <v>54.16</v>
      </c>
    </row>
    <row r="6988" spans="1:4" x14ac:dyDescent="0.2">
      <c r="A6988" s="612">
        <v>46</v>
      </c>
      <c r="B6988" s="613" t="s">
        <v>5058</v>
      </c>
      <c r="C6988" s="612" t="s">
        <v>775</v>
      </c>
      <c r="D6988" s="614">
        <v>43.11</v>
      </c>
    </row>
    <row r="6989" spans="1:4" x14ac:dyDescent="0.2">
      <c r="A6989" s="612">
        <v>51</v>
      </c>
      <c r="B6989" s="613" t="s">
        <v>5059</v>
      </c>
      <c r="C6989" s="612" t="s">
        <v>775</v>
      </c>
      <c r="D6989" s="614">
        <v>118.93</v>
      </c>
    </row>
    <row r="6990" spans="1:4" x14ac:dyDescent="0.2">
      <c r="A6990" s="612">
        <v>12863</v>
      </c>
      <c r="B6990" s="613" t="s">
        <v>5060</v>
      </c>
      <c r="C6990" s="612" t="s">
        <v>775</v>
      </c>
      <c r="D6990" s="614">
        <v>27.39</v>
      </c>
    </row>
    <row r="6991" spans="1:4" x14ac:dyDescent="0.2">
      <c r="A6991" s="612">
        <v>50</v>
      </c>
      <c r="B6991" s="613" t="s">
        <v>5061</v>
      </c>
      <c r="C6991" s="612" t="s">
        <v>775</v>
      </c>
      <c r="D6991" s="614">
        <v>62.1</v>
      </c>
    </row>
    <row r="6992" spans="1:4" x14ac:dyDescent="0.2">
      <c r="A6992" s="612">
        <v>47</v>
      </c>
      <c r="B6992" s="613" t="s">
        <v>5062</v>
      </c>
      <c r="C6992" s="612" t="s">
        <v>775</v>
      </c>
      <c r="D6992" s="614">
        <v>73.709999999999994</v>
      </c>
    </row>
    <row r="6993" spans="1:4" x14ac:dyDescent="0.2">
      <c r="A6993" s="612">
        <v>48</v>
      </c>
      <c r="B6993" s="613" t="s">
        <v>5063</v>
      </c>
      <c r="C6993" s="612" t="s">
        <v>775</v>
      </c>
      <c r="D6993" s="614">
        <v>19.23</v>
      </c>
    </row>
    <row r="6994" spans="1:4" x14ac:dyDescent="0.2">
      <c r="A6994" s="612">
        <v>52</v>
      </c>
      <c r="B6994" s="613" t="s">
        <v>5064</v>
      </c>
      <c r="C6994" s="612" t="s">
        <v>775</v>
      </c>
      <c r="D6994" s="614">
        <v>14.6</v>
      </c>
    </row>
    <row r="6995" spans="1:4" x14ac:dyDescent="0.2">
      <c r="A6995" s="612">
        <v>43</v>
      </c>
      <c r="B6995" s="613" t="s">
        <v>5065</v>
      </c>
      <c r="C6995" s="612" t="s">
        <v>775</v>
      </c>
      <c r="D6995" s="614">
        <v>49.3</v>
      </c>
    </row>
    <row r="6996" spans="1:4" x14ac:dyDescent="0.2">
      <c r="A6996" s="612">
        <v>4791</v>
      </c>
      <c r="B6996" s="613" t="s">
        <v>5066</v>
      </c>
      <c r="C6996" s="612" t="s">
        <v>772</v>
      </c>
      <c r="D6996" s="614">
        <v>12.52</v>
      </c>
    </row>
    <row r="6997" spans="1:4" ht="25.5" x14ac:dyDescent="0.2">
      <c r="A6997" s="612">
        <v>157</v>
      </c>
      <c r="B6997" s="613" t="s">
        <v>5067</v>
      </c>
      <c r="C6997" s="612" t="s">
        <v>772</v>
      </c>
      <c r="D6997" s="614">
        <v>104.7</v>
      </c>
    </row>
    <row r="6998" spans="1:4" x14ac:dyDescent="0.2">
      <c r="A6998" s="612">
        <v>156</v>
      </c>
      <c r="B6998" s="613" t="s">
        <v>5068</v>
      </c>
      <c r="C6998" s="612" t="s">
        <v>772</v>
      </c>
      <c r="D6998" s="614">
        <v>37.28</v>
      </c>
    </row>
    <row r="6999" spans="1:4" ht="25.5" x14ac:dyDescent="0.2">
      <c r="A6999" s="612">
        <v>131</v>
      </c>
      <c r="B6999" s="613" t="s">
        <v>5069</v>
      </c>
      <c r="C6999" s="612" t="s">
        <v>772</v>
      </c>
      <c r="D6999" s="614">
        <v>31.88</v>
      </c>
    </row>
    <row r="7000" spans="1:4" ht="25.5" x14ac:dyDescent="0.2">
      <c r="A7000" s="612">
        <v>39719</v>
      </c>
      <c r="B7000" s="613" t="s">
        <v>5070</v>
      </c>
      <c r="C7000" s="612" t="s">
        <v>774</v>
      </c>
      <c r="D7000" s="614">
        <v>110.85</v>
      </c>
    </row>
    <row r="7001" spans="1:4" x14ac:dyDescent="0.2">
      <c r="A7001" s="612">
        <v>21114</v>
      </c>
      <c r="B7001" s="613" t="s">
        <v>5071</v>
      </c>
      <c r="C7001" s="612" t="s">
        <v>775</v>
      </c>
      <c r="D7001" s="614">
        <v>23.75</v>
      </c>
    </row>
    <row r="7002" spans="1:4" x14ac:dyDescent="0.2">
      <c r="A7002" s="612">
        <v>119</v>
      </c>
      <c r="B7002" s="613" t="s">
        <v>5072</v>
      </c>
      <c r="C7002" s="612" t="s">
        <v>775</v>
      </c>
      <c r="D7002" s="614">
        <v>9.3699999999999992</v>
      </c>
    </row>
    <row r="7003" spans="1:4" x14ac:dyDescent="0.2">
      <c r="A7003" s="612">
        <v>20080</v>
      </c>
      <c r="B7003" s="613" t="s">
        <v>5073</v>
      </c>
      <c r="C7003" s="612" t="s">
        <v>775</v>
      </c>
      <c r="D7003" s="614">
        <v>26.86</v>
      </c>
    </row>
    <row r="7004" spans="1:4" x14ac:dyDescent="0.2">
      <c r="A7004" s="612">
        <v>122</v>
      </c>
      <c r="B7004" s="613" t="s">
        <v>5074</v>
      </c>
      <c r="C7004" s="612" t="s">
        <v>775</v>
      </c>
      <c r="D7004" s="614">
        <v>84.64</v>
      </c>
    </row>
    <row r="7005" spans="1:4" x14ac:dyDescent="0.2">
      <c r="A7005" s="612">
        <v>3410</v>
      </c>
      <c r="B7005" s="613" t="s">
        <v>5075</v>
      </c>
      <c r="C7005" s="612" t="s">
        <v>772</v>
      </c>
      <c r="D7005" s="614">
        <v>19.72</v>
      </c>
    </row>
    <row r="7006" spans="1:4" ht="25.5" x14ac:dyDescent="0.2">
      <c r="A7006" s="612">
        <v>124</v>
      </c>
      <c r="B7006" s="613" t="s">
        <v>10316</v>
      </c>
      <c r="C7006" s="612" t="s">
        <v>774</v>
      </c>
      <c r="D7006" s="614">
        <v>12.29</v>
      </c>
    </row>
    <row r="7007" spans="1:4" ht="25.5" x14ac:dyDescent="0.2">
      <c r="A7007" s="612">
        <v>7334</v>
      </c>
      <c r="B7007" s="613" t="s">
        <v>5076</v>
      </c>
      <c r="C7007" s="612" t="s">
        <v>774</v>
      </c>
      <c r="D7007" s="614">
        <v>13.5</v>
      </c>
    </row>
    <row r="7008" spans="1:4" ht="25.5" x14ac:dyDescent="0.2">
      <c r="A7008" s="612">
        <v>123</v>
      </c>
      <c r="B7008" s="613" t="s">
        <v>10317</v>
      </c>
      <c r="C7008" s="612" t="s">
        <v>774</v>
      </c>
      <c r="D7008" s="614">
        <v>5.03</v>
      </c>
    </row>
    <row r="7009" spans="1:4" ht="25.5" x14ac:dyDescent="0.2">
      <c r="A7009" s="612">
        <v>127</v>
      </c>
      <c r="B7009" s="613" t="s">
        <v>10318</v>
      </c>
      <c r="C7009" s="612" t="s">
        <v>774</v>
      </c>
      <c r="D7009" s="614">
        <v>12.01</v>
      </c>
    </row>
    <row r="7010" spans="1:4" x14ac:dyDescent="0.2">
      <c r="A7010" s="612">
        <v>41373</v>
      </c>
      <c r="B7010" s="613" t="s">
        <v>10319</v>
      </c>
      <c r="C7010" s="612" t="s">
        <v>774</v>
      </c>
      <c r="D7010" s="614">
        <v>16.73</v>
      </c>
    </row>
    <row r="7011" spans="1:4" ht="25.5" x14ac:dyDescent="0.2">
      <c r="A7011" s="612">
        <v>133</v>
      </c>
      <c r="B7011" s="613" t="s">
        <v>10320</v>
      </c>
      <c r="C7011" s="612" t="s">
        <v>774</v>
      </c>
      <c r="D7011" s="614">
        <v>4.9800000000000004</v>
      </c>
    </row>
    <row r="7012" spans="1:4" ht="25.5" x14ac:dyDescent="0.2">
      <c r="A7012" s="612">
        <v>43617</v>
      </c>
      <c r="B7012" s="613" t="s">
        <v>10321</v>
      </c>
      <c r="C7012" s="612" t="s">
        <v>774</v>
      </c>
      <c r="D7012" s="614">
        <v>5.57</v>
      </c>
    </row>
    <row r="7013" spans="1:4" ht="25.5" x14ac:dyDescent="0.2">
      <c r="A7013" s="612">
        <v>132</v>
      </c>
      <c r="B7013" s="613" t="s">
        <v>10322</v>
      </c>
      <c r="C7013" s="612" t="s">
        <v>774</v>
      </c>
      <c r="D7013" s="614">
        <v>5.17</v>
      </c>
    </row>
    <row r="7014" spans="1:4" ht="25.5" x14ac:dyDescent="0.2">
      <c r="A7014" s="612">
        <v>43618</v>
      </c>
      <c r="B7014" s="613" t="s">
        <v>10323</v>
      </c>
      <c r="C7014" s="612" t="s">
        <v>772</v>
      </c>
      <c r="D7014" s="614">
        <v>13.01</v>
      </c>
    </row>
    <row r="7015" spans="1:4" ht="38.25" x14ac:dyDescent="0.2">
      <c r="A7015" s="612">
        <v>37476</v>
      </c>
      <c r="B7015" s="613" t="s">
        <v>10908</v>
      </c>
      <c r="C7015" s="612" t="s">
        <v>775</v>
      </c>
      <c r="D7015" s="614">
        <v>2329.41</v>
      </c>
    </row>
    <row r="7016" spans="1:4" ht="38.25" x14ac:dyDescent="0.2">
      <c r="A7016" s="612">
        <v>37478</v>
      </c>
      <c r="B7016" s="613" t="s">
        <v>10909</v>
      </c>
      <c r="C7016" s="612" t="s">
        <v>775</v>
      </c>
      <c r="D7016" s="614">
        <v>2917.64</v>
      </c>
    </row>
    <row r="7017" spans="1:4" ht="38.25" x14ac:dyDescent="0.2">
      <c r="A7017" s="612">
        <v>37477</v>
      </c>
      <c r="B7017" s="613" t="s">
        <v>10910</v>
      </c>
      <c r="C7017" s="612" t="s">
        <v>775</v>
      </c>
      <c r="D7017" s="614">
        <v>3952.94</v>
      </c>
    </row>
    <row r="7018" spans="1:4" ht="38.25" x14ac:dyDescent="0.2">
      <c r="A7018" s="612">
        <v>37479</v>
      </c>
      <c r="B7018" s="613" t="s">
        <v>10911</v>
      </c>
      <c r="C7018" s="612" t="s">
        <v>775</v>
      </c>
      <c r="D7018" s="614">
        <v>4688.2299999999996</v>
      </c>
    </row>
    <row r="7019" spans="1:4" ht="25.5" x14ac:dyDescent="0.2">
      <c r="A7019" s="612">
        <v>41632</v>
      </c>
      <c r="B7019" s="613" t="s">
        <v>10912</v>
      </c>
      <c r="C7019" s="612" t="s">
        <v>775</v>
      </c>
      <c r="D7019" s="614">
        <v>2547.0500000000002</v>
      </c>
    </row>
    <row r="7020" spans="1:4" ht="25.5" x14ac:dyDescent="0.2">
      <c r="A7020" s="612">
        <v>41634</v>
      </c>
      <c r="B7020" s="613" t="s">
        <v>10913</v>
      </c>
      <c r="C7020" s="612" t="s">
        <v>775</v>
      </c>
      <c r="D7020" s="614">
        <v>2787.58</v>
      </c>
    </row>
    <row r="7021" spans="1:4" ht="25.5" x14ac:dyDescent="0.2">
      <c r="A7021" s="612">
        <v>41633</v>
      </c>
      <c r="B7021" s="613" t="s">
        <v>10914</v>
      </c>
      <c r="C7021" s="612" t="s">
        <v>775</v>
      </c>
      <c r="D7021" s="614">
        <v>2991.17</v>
      </c>
    </row>
    <row r="7022" spans="1:4" ht="25.5" x14ac:dyDescent="0.2">
      <c r="A7022" s="612">
        <v>41635</v>
      </c>
      <c r="B7022" s="613" t="s">
        <v>10915</v>
      </c>
      <c r="C7022" s="612" t="s">
        <v>775</v>
      </c>
      <c r="D7022" s="614">
        <v>3355.88</v>
      </c>
    </row>
    <row r="7023" spans="1:4" x14ac:dyDescent="0.2">
      <c r="A7023" s="612">
        <v>4319</v>
      </c>
      <c r="B7023" s="613" t="s">
        <v>5077</v>
      </c>
      <c r="C7023" s="612" t="s">
        <v>775</v>
      </c>
      <c r="D7023" s="614">
        <v>1.1499999999999999</v>
      </c>
    </row>
    <row r="7024" spans="1:4" ht="25.5" x14ac:dyDescent="0.2">
      <c r="A7024" s="612">
        <v>42409</v>
      </c>
      <c r="B7024" s="613" t="s">
        <v>10324</v>
      </c>
      <c r="C7024" s="612" t="s">
        <v>772</v>
      </c>
      <c r="D7024" s="614">
        <v>8.19</v>
      </c>
    </row>
    <row r="7025" spans="1:4" x14ac:dyDescent="0.2">
      <c r="A7025" s="612">
        <v>40553</v>
      </c>
      <c r="B7025" s="613" t="s">
        <v>5078</v>
      </c>
      <c r="C7025" s="612" t="s">
        <v>773</v>
      </c>
      <c r="D7025" s="614">
        <v>35.700000000000003</v>
      </c>
    </row>
    <row r="7026" spans="1:4" x14ac:dyDescent="0.2">
      <c r="A7026" s="612">
        <v>6114</v>
      </c>
      <c r="B7026" s="613" t="s">
        <v>5079</v>
      </c>
      <c r="C7026" s="612" t="s">
        <v>778</v>
      </c>
      <c r="D7026" s="614">
        <v>8.9</v>
      </c>
    </row>
    <row r="7027" spans="1:4" x14ac:dyDescent="0.2">
      <c r="A7027" s="612">
        <v>40912</v>
      </c>
      <c r="B7027" s="613" t="s">
        <v>5080</v>
      </c>
      <c r="C7027" s="612" t="s">
        <v>895</v>
      </c>
      <c r="D7027" s="614">
        <v>1579.61</v>
      </c>
    </row>
    <row r="7028" spans="1:4" x14ac:dyDescent="0.2">
      <c r="A7028" s="612">
        <v>247</v>
      </c>
      <c r="B7028" s="613" t="s">
        <v>5081</v>
      </c>
      <c r="C7028" s="612" t="s">
        <v>778</v>
      </c>
      <c r="D7028" s="614">
        <v>9.2799999999999994</v>
      </c>
    </row>
    <row r="7029" spans="1:4" x14ac:dyDescent="0.2">
      <c r="A7029" s="612">
        <v>40919</v>
      </c>
      <c r="B7029" s="613" t="s">
        <v>5082</v>
      </c>
      <c r="C7029" s="612" t="s">
        <v>895</v>
      </c>
      <c r="D7029" s="614">
        <v>1647.92</v>
      </c>
    </row>
    <row r="7030" spans="1:4" x14ac:dyDescent="0.2">
      <c r="A7030" s="612">
        <v>25958</v>
      </c>
      <c r="B7030" s="613" t="s">
        <v>5083</v>
      </c>
      <c r="C7030" s="612" t="s">
        <v>778</v>
      </c>
      <c r="D7030" s="614">
        <v>6.6</v>
      </c>
    </row>
    <row r="7031" spans="1:4" x14ac:dyDescent="0.2">
      <c r="A7031" s="612">
        <v>40984</v>
      </c>
      <c r="B7031" s="613" t="s">
        <v>5084</v>
      </c>
      <c r="C7031" s="612" t="s">
        <v>895</v>
      </c>
      <c r="D7031" s="614">
        <v>1170.22</v>
      </c>
    </row>
    <row r="7032" spans="1:4" x14ac:dyDescent="0.2">
      <c r="A7032" s="612">
        <v>248</v>
      </c>
      <c r="B7032" s="613" t="s">
        <v>5085</v>
      </c>
      <c r="C7032" s="612" t="s">
        <v>778</v>
      </c>
      <c r="D7032" s="614">
        <v>9.2100000000000009</v>
      </c>
    </row>
    <row r="7033" spans="1:4" x14ac:dyDescent="0.2">
      <c r="A7033" s="612">
        <v>41086</v>
      </c>
      <c r="B7033" s="613" t="s">
        <v>5086</v>
      </c>
      <c r="C7033" s="612" t="s">
        <v>895</v>
      </c>
      <c r="D7033" s="614">
        <v>1634.53</v>
      </c>
    </row>
    <row r="7034" spans="1:4" x14ac:dyDescent="0.2">
      <c r="A7034" s="612">
        <v>34466</v>
      </c>
      <c r="B7034" s="613" t="s">
        <v>5087</v>
      </c>
      <c r="C7034" s="612" t="s">
        <v>778</v>
      </c>
      <c r="D7034" s="614">
        <v>9.2100000000000009</v>
      </c>
    </row>
    <row r="7035" spans="1:4" x14ac:dyDescent="0.2">
      <c r="A7035" s="612">
        <v>41083</v>
      </c>
      <c r="B7035" s="613" t="s">
        <v>5088</v>
      </c>
      <c r="C7035" s="612" t="s">
        <v>895</v>
      </c>
      <c r="D7035" s="614">
        <v>1634.53</v>
      </c>
    </row>
    <row r="7036" spans="1:4" x14ac:dyDescent="0.2">
      <c r="A7036" s="612">
        <v>252</v>
      </c>
      <c r="B7036" s="613" t="s">
        <v>5089</v>
      </c>
      <c r="C7036" s="612" t="s">
        <v>778</v>
      </c>
      <c r="D7036" s="614">
        <v>9.56</v>
      </c>
    </row>
    <row r="7037" spans="1:4" x14ac:dyDescent="0.2">
      <c r="A7037" s="612">
        <v>40909</v>
      </c>
      <c r="B7037" s="613" t="s">
        <v>5090</v>
      </c>
      <c r="C7037" s="612" t="s">
        <v>895</v>
      </c>
      <c r="D7037" s="614">
        <v>1694.29</v>
      </c>
    </row>
    <row r="7038" spans="1:4" x14ac:dyDescent="0.2">
      <c r="A7038" s="612">
        <v>242</v>
      </c>
      <c r="B7038" s="613" t="s">
        <v>5091</v>
      </c>
      <c r="C7038" s="612" t="s">
        <v>778</v>
      </c>
      <c r="D7038" s="614">
        <v>12.32</v>
      </c>
    </row>
    <row r="7039" spans="1:4" x14ac:dyDescent="0.2">
      <c r="A7039" s="612">
        <v>41085</v>
      </c>
      <c r="B7039" s="613" t="s">
        <v>5092</v>
      </c>
      <c r="C7039" s="612" t="s">
        <v>895</v>
      </c>
      <c r="D7039" s="614">
        <v>2186.23</v>
      </c>
    </row>
    <row r="7040" spans="1:4" ht="25.5" x14ac:dyDescent="0.2">
      <c r="A7040" s="612">
        <v>427</v>
      </c>
      <c r="B7040" s="613" t="s">
        <v>5093</v>
      </c>
      <c r="C7040" s="612" t="s">
        <v>775</v>
      </c>
      <c r="D7040" s="614">
        <v>5.38</v>
      </c>
    </row>
    <row r="7041" spans="1:4" ht="25.5" x14ac:dyDescent="0.2">
      <c r="A7041" s="612">
        <v>417</v>
      </c>
      <c r="B7041" s="613" t="s">
        <v>5094</v>
      </c>
      <c r="C7041" s="612" t="s">
        <v>775</v>
      </c>
      <c r="D7041" s="614">
        <v>2.5299999999999998</v>
      </c>
    </row>
    <row r="7042" spans="1:4" ht="25.5" x14ac:dyDescent="0.2">
      <c r="A7042" s="612">
        <v>11273</v>
      </c>
      <c r="B7042" s="613" t="s">
        <v>5095</v>
      </c>
      <c r="C7042" s="612" t="s">
        <v>775</v>
      </c>
      <c r="D7042" s="614">
        <v>7.87</v>
      </c>
    </row>
    <row r="7043" spans="1:4" ht="25.5" x14ac:dyDescent="0.2">
      <c r="A7043" s="612">
        <v>11272</v>
      </c>
      <c r="B7043" s="613" t="s">
        <v>5096</v>
      </c>
      <c r="C7043" s="612" t="s">
        <v>775</v>
      </c>
      <c r="D7043" s="614">
        <v>4.75</v>
      </c>
    </row>
    <row r="7044" spans="1:4" ht="25.5" x14ac:dyDescent="0.2">
      <c r="A7044" s="612">
        <v>11275</v>
      </c>
      <c r="B7044" s="613" t="s">
        <v>5097</v>
      </c>
      <c r="C7044" s="612" t="s">
        <v>775</v>
      </c>
      <c r="D7044" s="614">
        <v>1.9</v>
      </c>
    </row>
    <row r="7045" spans="1:4" ht="25.5" x14ac:dyDescent="0.2">
      <c r="A7045" s="612">
        <v>11274</v>
      </c>
      <c r="B7045" s="613" t="s">
        <v>5098</v>
      </c>
      <c r="C7045" s="612" t="s">
        <v>775</v>
      </c>
      <c r="D7045" s="614">
        <v>1.45</v>
      </c>
    </row>
    <row r="7046" spans="1:4" x14ac:dyDescent="0.2">
      <c r="A7046" s="612">
        <v>38470</v>
      </c>
      <c r="B7046" s="613" t="s">
        <v>5099</v>
      </c>
      <c r="C7046" s="612" t="s">
        <v>775</v>
      </c>
      <c r="D7046" s="614">
        <v>38</v>
      </c>
    </row>
    <row r="7047" spans="1:4" x14ac:dyDescent="0.2">
      <c r="A7047" s="612">
        <v>38547</v>
      </c>
      <c r="B7047" s="613" t="s">
        <v>5100</v>
      </c>
      <c r="C7047" s="612" t="s">
        <v>775</v>
      </c>
      <c r="D7047" s="614">
        <v>103.69</v>
      </c>
    </row>
    <row r="7048" spans="1:4" x14ac:dyDescent="0.2">
      <c r="A7048" s="612">
        <v>38469</v>
      </c>
      <c r="B7048" s="613" t="s">
        <v>5101</v>
      </c>
      <c r="C7048" s="612" t="s">
        <v>775</v>
      </c>
      <c r="D7048" s="614">
        <v>111.5</v>
      </c>
    </row>
    <row r="7049" spans="1:4" x14ac:dyDescent="0.2">
      <c r="A7049" s="612">
        <v>38467</v>
      </c>
      <c r="B7049" s="613" t="s">
        <v>5102</v>
      </c>
      <c r="C7049" s="612" t="s">
        <v>775</v>
      </c>
      <c r="D7049" s="614">
        <v>62.74</v>
      </c>
    </row>
    <row r="7050" spans="1:4" x14ac:dyDescent="0.2">
      <c r="A7050" s="612">
        <v>38468</v>
      </c>
      <c r="B7050" s="613" t="s">
        <v>5103</v>
      </c>
      <c r="C7050" s="612" t="s">
        <v>775</v>
      </c>
      <c r="D7050" s="614">
        <v>69.03</v>
      </c>
    </row>
    <row r="7051" spans="1:4" x14ac:dyDescent="0.2">
      <c r="A7051" s="612">
        <v>38471</v>
      </c>
      <c r="B7051" s="613" t="s">
        <v>5104</v>
      </c>
      <c r="C7051" s="612" t="s">
        <v>775</v>
      </c>
      <c r="D7051" s="614">
        <v>89.65</v>
      </c>
    </row>
    <row r="7052" spans="1:4" x14ac:dyDescent="0.2">
      <c r="A7052" s="612">
        <v>37370</v>
      </c>
      <c r="B7052" s="613" t="s">
        <v>5105</v>
      </c>
      <c r="C7052" s="612" t="s">
        <v>778</v>
      </c>
      <c r="D7052" s="614">
        <v>0.96</v>
      </c>
    </row>
    <row r="7053" spans="1:4" x14ac:dyDescent="0.2">
      <c r="A7053" s="612">
        <v>40862</v>
      </c>
      <c r="B7053" s="613" t="s">
        <v>5106</v>
      </c>
      <c r="C7053" s="612" t="s">
        <v>895</v>
      </c>
      <c r="D7053" s="614">
        <v>181.89</v>
      </c>
    </row>
    <row r="7054" spans="1:4" ht="25.5" x14ac:dyDescent="0.2">
      <c r="A7054" s="612">
        <v>10658</v>
      </c>
      <c r="B7054" s="613" t="s">
        <v>5107</v>
      </c>
      <c r="C7054" s="612" t="s">
        <v>775</v>
      </c>
      <c r="D7054" s="614">
        <v>6880</v>
      </c>
    </row>
    <row r="7055" spans="1:4" x14ac:dyDescent="0.2">
      <c r="A7055" s="612">
        <v>253</v>
      </c>
      <c r="B7055" s="613" t="s">
        <v>5108</v>
      </c>
      <c r="C7055" s="612" t="s">
        <v>778</v>
      </c>
      <c r="D7055" s="614">
        <v>12.78</v>
      </c>
    </row>
    <row r="7056" spans="1:4" x14ac:dyDescent="0.2">
      <c r="A7056" s="612">
        <v>40809</v>
      </c>
      <c r="B7056" s="613" t="s">
        <v>5109</v>
      </c>
      <c r="C7056" s="612" t="s">
        <v>895</v>
      </c>
      <c r="D7056" s="614">
        <v>2264.44</v>
      </c>
    </row>
    <row r="7057" spans="1:4" ht="38.25" x14ac:dyDescent="0.2">
      <c r="A7057" s="612">
        <v>42428</v>
      </c>
      <c r="B7057" s="613" t="s">
        <v>5110</v>
      </c>
      <c r="C7057" s="612" t="s">
        <v>775</v>
      </c>
      <c r="D7057" s="614">
        <v>1470</v>
      </c>
    </row>
    <row r="7058" spans="1:4" x14ac:dyDescent="0.2">
      <c r="A7058" s="612">
        <v>583</v>
      </c>
      <c r="B7058" s="613" t="s">
        <v>5111</v>
      </c>
      <c r="C7058" s="612" t="s">
        <v>772</v>
      </c>
      <c r="D7058" s="614">
        <v>34.32</v>
      </c>
    </row>
    <row r="7059" spans="1:4" ht="25.5" x14ac:dyDescent="0.2">
      <c r="A7059" s="612">
        <v>299</v>
      </c>
      <c r="B7059" s="613" t="s">
        <v>5112</v>
      </c>
      <c r="C7059" s="612" t="s">
        <v>775</v>
      </c>
      <c r="D7059" s="614">
        <v>3.62</v>
      </c>
    </row>
    <row r="7060" spans="1:4" ht="25.5" x14ac:dyDescent="0.2">
      <c r="A7060" s="612">
        <v>298</v>
      </c>
      <c r="B7060" s="613" t="s">
        <v>5113</v>
      </c>
      <c r="C7060" s="612" t="s">
        <v>775</v>
      </c>
      <c r="D7060" s="614">
        <v>3.64</v>
      </c>
    </row>
    <row r="7061" spans="1:4" x14ac:dyDescent="0.2">
      <c r="A7061" s="612">
        <v>295</v>
      </c>
      <c r="B7061" s="613" t="s">
        <v>5114</v>
      </c>
      <c r="C7061" s="612" t="s">
        <v>775</v>
      </c>
      <c r="D7061" s="614">
        <v>2.17</v>
      </c>
    </row>
    <row r="7062" spans="1:4" x14ac:dyDescent="0.2">
      <c r="A7062" s="612">
        <v>296</v>
      </c>
      <c r="B7062" s="613" t="s">
        <v>5115</v>
      </c>
      <c r="C7062" s="612" t="s">
        <v>775</v>
      </c>
      <c r="D7062" s="614">
        <v>2.25</v>
      </c>
    </row>
    <row r="7063" spans="1:4" x14ac:dyDescent="0.2">
      <c r="A7063" s="612">
        <v>297</v>
      </c>
      <c r="B7063" s="613" t="s">
        <v>5116</v>
      </c>
      <c r="C7063" s="612" t="s">
        <v>775</v>
      </c>
      <c r="D7063" s="614">
        <v>3.18</v>
      </c>
    </row>
    <row r="7064" spans="1:4" x14ac:dyDescent="0.2">
      <c r="A7064" s="612">
        <v>301</v>
      </c>
      <c r="B7064" s="613" t="s">
        <v>5117</v>
      </c>
      <c r="C7064" s="612" t="s">
        <v>775</v>
      </c>
      <c r="D7064" s="614">
        <v>3.99</v>
      </c>
    </row>
    <row r="7065" spans="1:4" ht="25.5" x14ac:dyDescent="0.2">
      <c r="A7065" s="612">
        <v>300</v>
      </c>
      <c r="B7065" s="613" t="s">
        <v>5118</v>
      </c>
      <c r="C7065" s="612" t="s">
        <v>775</v>
      </c>
      <c r="D7065" s="614">
        <v>16.760000000000002</v>
      </c>
    </row>
    <row r="7066" spans="1:4" ht="25.5" x14ac:dyDescent="0.2">
      <c r="A7066" s="612">
        <v>20084</v>
      </c>
      <c r="B7066" s="613" t="s">
        <v>5119</v>
      </c>
      <c r="C7066" s="612" t="s">
        <v>775</v>
      </c>
      <c r="D7066" s="614">
        <v>2.17</v>
      </c>
    </row>
    <row r="7067" spans="1:4" ht="25.5" x14ac:dyDescent="0.2">
      <c r="A7067" s="612">
        <v>20085</v>
      </c>
      <c r="B7067" s="613" t="s">
        <v>5120</v>
      </c>
      <c r="C7067" s="612" t="s">
        <v>775</v>
      </c>
      <c r="D7067" s="614">
        <v>2.0099999999999998</v>
      </c>
    </row>
    <row r="7068" spans="1:4" x14ac:dyDescent="0.2">
      <c r="A7068" s="612">
        <v>311</v>
      </c>
      <c r="B7068" s="613" t="s">
        <v>5121</v>
      </c>
      <c r="C7068" s="612" t="s">
        <v>775</v>
      </c>
      <c r="D7068" s="614">
        <v>12.97</v>
      </c>
    </row>
    <row r="7069" spans="1:4" x14ac:dyDescent="0.2">
      <c r="A7069" s="612">
        <v>318</v>
      </c>
      <c r="B7069" s="613" t="s">
        <v>5122</v>
      </c>
      <c r="C7069" s="612" t="s">
        <v>775</v>
      </c>
      <c r="D7069" s="614">
        <v>22.73</v>
      </c>
    </row>
    <row r="7070" spans="1:4" x14ac:dyDescent="0.2">
      <c r="A7070" s="612">
        <v>319</v>
      </c>
      <c r="B7070" s="613" t="s">
        <v>5123</v>
      </c>
      <c r="C7070" s="612" t="s">
        <v>775</v>
      </c>
      <c r="D7070" s="614">
        <v>42.92</v>
      </c>
    </row>
    <row r="7071" spans="1:4" x14ac:dyDescent="0.2">
      <c r="A7071" s="612">
        <v>320</v>
      </c>
      <c r="B7071" s="613" t="s">
        <v>5124</v>
      </c>
      <c r="C7071" s="612" t="s">
        <v>775</v>
      </c>
      <c r="D7071" s="614">
        <v>136.44</v>
      </c>
    </row>
    <row r="7072" spans="1:4" x14ac:dyDescent="0.2">
      <c r="A7072" s="612">
        <v>314</v>
      </c>
      <c r="B7072" s="613" t="s">
        <v>5125</v>
      </c>
      <c r="C7072" s="612" t="s">
        <v>775</v>
      </c>
      <c r="D7072" s="614">
        <v>209.57</v>
      </c>
    </row>
    <row r="7073" spans="1:4" ht="25.5" x14ac:dyDescent="0.2">
      <c r="A7073" s="612">
        <v>303</v>
      </c>
      <c r="B7073" s="613" t="s">
        <v>5126</v>
      </c>
      <c r="C7073" s="612" t="s">
        <v>775</v>
      </c>
      <c r="D7073" s="614">
        <v>5.44</v>
      </c>
    </row>
    <row r="7074" spans="1:4" ht="25.5" x14ac:dyDescent="0.2">
      <c r="A7074" s="612">
        <v>304</v>
      </c>
      <c r="B7074" s="613" t="s">
        <v>5127</v>
      </c>
      <c r="C7074" s="612" t="s">
        <v>775</v>
      </c>
      <c r="D7074" s="614">
        <v>8.3000000000000007</v>
      </c>
    </row>
    <row r="7075" spans="1:4" ht="25.5" x14ac:dyDescent="0.2">
      <c r="A7075" s="612">
        <v>305</v>
      </c>
      <c r="B7075" s="613" t="s">
        <v>5128</v>
      </c>
      <c r="C7075" s="612" t="s">
        <v>775</v>
      </c>
      <c r="D7075" s="614">
        <v>14.18</v>
      </c>
    </row>
    <row r="7076" spans="1:4" ht="25.5" x14ac:dyDescent="0.2">
      <c r="A7076" s="612">
        <v>306</v>
      </c>
      <c r="B7076" s="613" t="s">
        <v>5129</v>
      </c>
      <c r="C7076" s="612" t="s">
        <v>775</v>
      </c>
      <c r="D7076" s="614">
        <v>17.04</v>
      </c>
    </row>
    <row r="7077" spans="1:4" ht="25.5" x14ac:dyDescent="0.2">
      <c r="A7077" s="612">
        <v>307</v>
      </c>
      <c r="B7077" s="613" t="s">
        <v>5130</v>
      </c>
      <c r="C7077" s="612" t="s">
        <v>775</v>
      </c>
      <c r="D7077" s="614">
        <v>33.65</v>
      </c>
    </row>
    <row r="7078" spans="1:4" ht="25.5" x14ac:dyDescent="0.2">
      <c r="A7078" s="612">
        <v>309</v>
      </c>
      <c r="B7078" s="613" t="s">
        <v>5131</v>
      </c>
      <c r="C7078" s="612" t="s">
        <v>775</v>
      </c>
      <c r="D7078" s="614">
        <v>68.95</v>
      </c>
    </row>
    <row r="7079" spans="1:4" ht="25.5" x14ac:dyDescent="0.2">
      <c r="A7079" s="612">
        <v>310</v>
      </c>
      <c r="B7079" s="613" t="s">
        <v>5132</v>
      </c>
      <c r="C7079" s="612" t="s">
        <v>775</v>
      </c>
      <c r="D7079" s="614">
        <v>87.45</v>
      </c>
    </row>
    <row r="7080" spans="1:4" ht="25.5" x14ac:dyDescent="0.2">
      <c r="A7080" s="612">
        <v>328</v>
      </c>
      <c r="B7080" s="613" t="s">
        <v>5133</v>
      </c>
      <c r="C7080" s="612" t="s">
        <v>775</v>
      </c>
      <c r="D7080" s="614">
        <v>10.43</v>
      </c>
    </row>
    <row r="7081" spans="1:4" ht="25.5" x14ac:dyDescent="0.2">
      <c r="A7081" s="612">
        <v>325</v>
      </c>
      <c r="B7081" s="613" t="s">
        <v>5134</v>
      </c>
      <c r="C7081" s="612" t="s">
        <v>775</v>
      </c>
      <c r="D7081" s="614">
        <v>4.05</v>
      </c>
    </row>
    <row r="7082" spans="1:4" ht="25.5" x14ac:dyDescent="0.2">
      <c r="A7082" s="612">
        <v>20326</v>
      </c>
      <c r="B7082" s="613" t="s">
        <v>5135</v>
      </c>
      <c r="C7082" s="612" t="s">
        <v>775</v>
      </c>
      <c r="D7082" s="614">
        <v>10.84</v>
      </c>
    </row>
    <row r="7083" spans="1:4" ht="25.5" x14ac:dyDescent="0.2">
      <c r="A7083" s="612">
        <v>329</v>
      </c>
      <c r="B7083" s="613" t="s">
        <v>5136</v>
      </c>
      <c r="C7083" s="612" t="s">
        <v>775</v>
      </c>
      <c r="D7083" s="614">
        <v>13.34</v>
      </c>
    </row>
    <row r="7084" spans="1:4" ht="25.5" x14ac:dyDescent="0.2">
      <c r="A7084" s="612">
        <v>308</v>
      </c>
      <c r="B7084" s="613" t="s">
        <v>5137</v>
      </c>
      <c r="C7084" s="612" t="s">
        <v>775</v>
      </c>
      <c r="D7084" s="614">
        <v>44.93</v>
      </c>
    </row>
    <row r="7085" spans="1:4" ht="25.5" x14ac:dyDescent="0.2">
      <c r="A7085" s="612">
        <v>39642</v>
      </c>
      <c r="B7085" s="613" t="s">
        <v>5138</v>
      </c>
      <c r="C7085" s="612" t="s">
        <v>775</v>
      </c>
      <c r="D7085" s="614">
        <v>2.73</v>
      </c>
    </row>
    <row r="7086" spans="1:4" ht="25.5" x14ac:dyDescent="0.2">
      <c r="A7086" s="612">
        <v>39641</v>
      </c>
      <c r="B7086" s="613" t="s">
        <v>5139</v>
      </c>
      <c r="C7086" s="612" t="s">
        <v>775</v>
      </c>
      <c r="D7086" s="614">
        <v>1.9</v>
      </c>
    </row>
    <row r="7087" spans="1:4" ht="25.5" x14ac:dyDescent="0.2">
      <c r="A7087" s="612">
        <v>39643</v>
      </c>
      <c r="B7087" s="613" t="s">
        <v>5140</v>
      </c>
      <c r="C7087" s="612" t="s">
        <v>775</v>
      </c>
      <c r="D7087" s="614">
        <v>7.58</v>
      </c>
    </row>
    <row r="7088" spans="1:4" ht="25.5" x14ac:dyDescent="0.2">
      <c r="A7088" s="612">
        <v>39644</v>
      </c>
      <c r="B7088" s="613" t="s">
        <v>5141</v>
      </c>
      <c r="C7088" s="612" t="s">
        <v>775</v>
      </c>
      <c r="D7088" s="614">
        <v>9.7899999999999991</v>
      </c>
    </row>
    <row r="7089" spans="1:4" ht="25.5" x14ac:dyDescent="0.2">
      <c r="A7089" s="612">
        <v>39645</v>
      </c>
      <c r="B7089" s="613" t="s">
        <v>5142</v>
      </c>
      <c r="C7089" s="612" t="s">
        <v>775</v>
      </c>
      <c r="D7089" s="614">
        <v>12.64</v>
      </c>
    </row>
    <row r="7090" spans="1:4" ht="25.5" x14ac:dyDescent="0.2">
      <c r="A7090" s="612">
        <v>41610</v>
      </c>
      <c r="B7090" s="613" t="s">
        <v>10916</v>
      </c>
      <c r="C7090" s="612" t="s">
        <v>775</v>
      </c>
      <c r="D7090" s="614">
        <v>432.16</v>
      </c>
    </row>
    <row r="7091" spans="1:4" ht="25.5" x14ac:dyDescent="0.2">
      <c r="A7091" s="612">
        <v>41611</v>
      </c>
      <c r="B7091" s="613" t="s">
        <v>10917</v>
      </c>
      <c r="C7091" s="612" t="s">
        <v>775</v>
      </c>
      <c r="D7091" s="614">
        <v>681.17</v>
      </c>
    </row>
    <row r="7092" spans="1:4" ht="25.5" x14ac:dyDescent="0.2">
      <c r="A7092" s="612">
        <v>41612</v>
      </c>
      <c r="B7092" s="613" t="s">
        <v>10918</v>
      </c>
      <c r="C7092" s="612" t="s">
        <v>775</v>
      </c>
      <c r="D7092" s="614">
        <v>956.47</v>
      </c>
    </row>
    <row r="7093" spans="1:4" ht="25.5" x14ac:dyDescent="0.2">
      <c r="A7093" s="612">
        <v>41637</v>
      </c>
      <c r="B7093" s="613" t="s">
        <v>10919</v>
      </c>
      <c r="C7093" s="612" t="s">
        <v>775</v>
      </c>
      <c r="D7093" s="614">
        <v>89.41</v>
      </c>
    </row>
    <row r="7094" spans="1:4" ht="25.5" x14ac:dyDescent="0.2">
      <c r="A7094" s="612">
        <v>41638</v>
      </c>
      <c r="B7094" s="613" t="s">
        <v>10920</v>
      </c>
      <c r="C7094" s="612" t="s">
        <v>775</v>
      </c>
      <c r="D7094" s="614">
        <v>116.47</v>
      </c>
    </row>
    <row r="7095" spans="1:4" ht="25.5" x14ac:dyDescent="0.2">
      <c r="A7095" s="612">
        <v>41639</v>
      </c>
      <c r="B7095" s="613" t="s">
        <v>10921</v>
      </c>
      <c r="C7095" s="612" t="s">
        <v>775</v>
      </c>
      <c r="D7095" s="614">
        <v>281.76</v>
      </c>
    </row>
    <row r="7096" spans="1:4" x14ac:dyDescent="0.2">
      <c r="A7096" s="612">
        <v>11789</v>
      </c>
      <c r="B7096" s="613" t="s">
        <v>5143</v>
      </c>
      <c r="C7096" s="612" t="s">
        <v>775</v>
      </c>
      <c r="D7096" s="614">
        <v>0.71</v>
      </c>
    </row>
    <row r="7097" spans="1:4" ht="25.5" x14ac:dyDescent="0.2">
      <c r="A7097" s="612">
        <v>20975</v>
      </c>
      <c r="B7097" s="613" t="s">
        <v>5144</v>
      </c>
      <c r="C7097" s="612" t="s">
        <v>775</v>
      </c>
      <c r="D7097" s="614">
        <v>10.85</v>
      </c>
    </row>
    <row r="7098" spans="1:4" ht="25.5" x14ac:dyDescent="0.2">
      <c r="A7098" s="612">
        <v>20976</v>
      </c>
      <c r="B7098" s="613" t="s">
        <v>5145</v>
      </c>
      <c r="C7098" s="612" t="s">
        <v>775</v>
      </c>
      <c r="D7098" s="614">
        <v>16.399999999999999</v>
      </c>
    </row>
    <row r="7099" spans="1:4" ht="25.5" x14ac:dyDescent="0.2">
      <c r="A7099" s="612">
        <v>40340</v>
      </c>
      <c r="B7099" s="613" t="s">
        <v>5146</v>
      </c>
      <c r="C7099" s="612" t="s">
        <v>775</v>
      </c>
      <c r="D7099" s="614">
        <v>105.66</v>
      </c>
    </row>
    <row r="7100" spans="1:4" ht="25.5" x14ac:dyDescent="0.2">
      <c r="A7100" s="612">
        <v>40341</v>
      </c>
      <c r="B7100" s="613" t="s">
        <v>5147</v>
      </c>
      <c r="C7100" s="612" t="s">
        <v>775</v>
      </c>
      <c r="D7100" s="614">
        <v>125.11</v>
      </c>
    </row>
    <row r="7101" spans="1:4" ht="25.5" x14ac:dyDescent="0.2">
      <c r="A7101" s="612">
        <v>40342</v>
      </c>
      <c r="B7101" s="613" t="s">
        <v>5148</v>
      </c>
      <c r="C7101" s="612" t="s">
        <v>775</v>
      </c>
      <c r="D7101" s="614">
        <v>158.61000000000001</v>
      </c>
    </row>
    <row r="7102" spans="1:4" ht="25.5" x14ac:dyDescent="0.2">
      <c r="A7102" s="612">
        <v>40343</v>
      </c>
      <c r="B7102" s="613" t="s">
        <v>5149</v>
      </c>
      <c r="C7102" s="612" t="s">
        <v>775</v>
      </c>
      <c r="D7102" s="614">
        <v>194.59</v>
      </c>
    </row>
    <row r="7103" spans="1:4" ht="25.5" x14ac:dyDescent="0.2">
      <c r="A7103" s="612">
        <v>40344</v>
      </c>
      <c r="B7103" s="613" t="s">
        <v>5150</v>
      </c>
      <c r="C7103" s="612" t="s">
        <v>775</v>
      </c>
      <c r="D7103" s="614">
        <v>205.75</v>
      </c>
    </row>
    <row r="7104" spans="1:4" ht="25.5" x14ac:dyDescent="0.2">
      <c r="A7104" s="612">
        <v>40345</v>
      </c>
      <c r="B7104" s="613" t="s">
        <v>5151</v>
      </c>
      <c r="C7104" s="612" t="s">
        <v>775</v>
      </c>
      <c r="D7104" s="614">
        <v>256.88</v>
      </c>
    </row>
    <row r="7105" spans="1:4" ht="25.5" x14ac:dyDescent="0.2">
      <c r="A7105" s="612">
        <v>40346</v>
      </c>
      <c r="B7105" s="613" t="s">
        <v>5152</v>
      </c>
      <c r="C7105" s="612" t="s">
        <v>775</v>
      </c>
      <c r="D7105" s="614">
        <v>241.66</v>
      </c>
    </row>
    <row r="7106" spans="1:4" ht="25.5" x14ac:dyDescent="0.2">
      <c r="A7106" s="612">
        <v>40347</v>
      </c>
      <c r="B7106" s="613" t="s">
        <v>5153</v>
      </c>
      <c r="C7106" s="612" t="s">
        <v>775</v>
      </c>
      <c r="D7106" s="614">
        <v>298.8</v>
      </c>
    </row>
    <row r="7107" spans="1:4" x14ac:dyDescent="0.2">
      <c r="A7107" s="612">
        <v>38840</v>
      </c>
      <c r="B7107" s="613" t="s">
        <v>5154</v>
      </c>
      <c r="C7107" s="612" t="s">
        <v>775</v>
      </c>
      <c r="D7107" s="614">
        <v>2.68</v>
      </c>
    </row>
    <row r="7108" spans="1:4" x14ac:dyDescent="0.2">
      <c r="A7108" s="612">
        <v>38841</v>
      </c>
      <c r="B7108" s="613" t="s">
        <v>5155</v>
      </c>
      <c r="C7108" s="612" t="s">
        <v>775</v>
      </c>
      <c r="D7108" s="614">
        <v>2.97</v>
      </c>
    </row>
    <row r="7109" spans="1:4" x14ac:dyDescent="0.2">
      <c r="A7109" s="612">
        <v>38842</v>
      </c>
      <c r="B7109" s="613" t="s">
        <v>5156</v>
      </c>
      <c r="C7109" s="612" t="s">
        <v>775</v>
      </c>
      <c r="D7109" s="614">
        <v>5.87</v>
      </c>
    </row>
    <row r="7110" spans="1:4" x14ac:dyDescent="0.2">
      <c r="A7110" s="612">
        <v>38843</v>
      </c>
      <c r="B7110" s="613" t="s">
        <v>5157</v>
      </c>
      <c r="C7110" s="612" t="s">
        <v>775</v>
      </c>
      <c r="D7110" s="614">
        <v>9.17</v>
      </c>
    </row>
    <row r="7111" spans="1:4" ht="38.25" x14ac:dyDescent="0.2">
      <c r="A7111" s="612">
        <v>43424</v>
      </c>
      <c r="B7111" s="613" t="s">
        <v>10922</v>
      </c>
      <c r="C7111" s="612" t="s">
        <v>775</v>
      </c>
      <c r="D7111" s="614">
        <v>362.08</v>
      </c>
    </row>
    <row r="7112" spans="1:4" ht="38.25" x14ac:dyDescent="0.2">
      <c r="A7112" s="612">
        <v>43426</v>
      </c>
      <c r="B7112" s="613" t="s">
        <v>10923</v>
      </c>
      <c r="C7112" s="612" t="s">
        <v>775</v>
      </c>
      <c r="D7112" s="614">
        <v>1248.82</v>
      </c>
    </row>
    <row r="7113" spans="1:4" ht="38.25" x14ac:dyDescent="0.2">
      <c r="A7113" s="612">
        <v>12565</v>
      </c>
      <c r="B7113" s="613" t="s">
        <v>10924</v>
      </c>
      <c r="C7113" s="612" t="s">
        <v>775</v>
      </c>
      <c r="D7113" s="614">
        <v>437.94</v>
      </c>
    </row>
    <row r="7114" spans="1:4" ht="38.25" x14ac:dyDescent="0.2">
      <c r="A7114" s="612">
        <v>12567</v>
      </c>
      <c r="B7114" s="613" t="s">
        <v>10925</v>
      </c>
      <c r="C7114" s="612" t="s">
        <v>775</v>
      </c>
      <c r="D7114" s="614">
        <v>588.23</v>
      </c>
    </row>
    <row r="7115" spans="1:4" ht="38.25" x14ac:dyDescent="0.2">
      <c r="A7115" s="612">
        <v>12568</v>
      </c>
      <c r="B7115" s="613" t="s">
        <v>10926</v>
      </c>
      <c r="C7115" s="612" t="s">
        <v>775</v>
      </c>
      <c r="D7115" s="614">
        <v>823.52</v>
      </c>
    </row>
    <row r="7116" spans="1:4" ht="25.5" x14ac:dyDescent="0.2">
      <c r="A7116" s="612">
        <v>43441</v>
      </c>
      <c r="B7116" s="613" t="s">
        <v>10927</v>
      </c>
      <c r="C7116" s="612" t="s">
        <v>775</v>
      </c>
      <c r="D7116" s="614">
        <v>105.88</v>
      </c>
    </row>
    <row r="7117" spans="1:4" ht="25.5" x14ac:dyDescent="0.2">
      <c r="A7117" s="612">
        <v>43423</v>
      </c>
      <c r="B7117" s="613" t="s">
        <v>10928</v>
      </c>
      <c r="C7117" s="612" t="s">
        <v>775</v>
      </c>
      <c r="D7117" s="614">
        <v>49.41</v>
      </c>
    </row>
    <row r="7118" spans="1:4" ht="25.5" x14ac:dyDescent="0.2">
      <c r="A7118" s="612">
        <v>12532</v>
      </c>
      <c r="B7118" s="613" t="s">
        <v>10929</v>
      </c>
      <c r="C7118" s="612" t="s">
        <v>775</v>
      </c>
      <c r="D7118" s="614">
        <v>76.2</v>
      </c>
    </row>
    <row r="7119" spans="1:4" ht="38.25" x14ac:dyDescent="0.2">
      <c r="A7119" s="612">
        <v>43444</v>
      </c>
      <c r="B7119" s="613" t="s">
        <v>10930</v>
      </c>
      <c r="C7119" s="612" t="s">
        <v>775</v>
      </c>
      <c r="D7119" s="614">
        <v>255.88</v>
      </c>
    </row>
    <row r="7120" spans="1:4" ht="38.25" x14ac:dyDescent="0.2">
      <c r="A7120" s="612">
        <v>12551</v>
      </c>
      <c r="B7120" s="613" t="s">
        <v>10931</v>
      </c>
      <c r="C7120" s="612" t="s">
        <v>775</v>
      </c>
      <c r="D7120" s="614">
        <v>182.56</v>
      </c>
    </row>
    <row r="7121" spans="1:4" ht="38.25" x14ac:dyDescent="0.2">
      <c r="A7121" s="612">
        <v>43442</v>
      </c>
      <c r="B7121" s="613" t="s">
        <v>10932</v>
      </c>
      <c r="C7121" s="612" t="s">
        <v>775</v>
      </c>
      <c r="D7121" s="614">
        <v>141.16999999999999</v>
      </c>
    </row>
    <row r="7122" spans="1:4" ht="38.25" x14ac:dyDescent="0.2">
      <c r="A7122" s="612">
        <v>43443</v>
      </c>
      <c r="B7122" s="613" t="s">
        <v>10933</v>
      </c>
      <c r="C7122" s="612" t="s">
        <v>775</v>
      </c>
      <c r="D7122" s="614">
        <v>185.29</v>
      </c>
    </row>
    <row r="7123" spans="1:4" ht="38.25" x14ac:dyDescent="0.2">
      <c r="A7123" s="612">
        <v>12544</v>
      </c>
      <c r="B7123" s="613" t="s">
        <v>10934</v>
      </c>
      <c r="C7123" s="612" t="s">
        <v>775</v>
      </c>
      <c r="D7123" s="614">
        <v>99.99</v>
      </c>
    </row>
    <row r="7124" spans="1:4" ht="38.25" x14ac:dyDescent="0.2">
      <c r="A7124" s="612">
        <v>12547</v>
      </c>
      <c r="B7124" s="613" t="s">
        <v>10935</v>
      </c>
      <c r="C7124" s="612" t="s">
        <v>775</v>
      </c>
      <c r="D7124" s="614">
        <v>134.49</v>
      </c>
    </row>
    <row r="7125" spans="1:4" ht="38.25" x14ac:dyDescent="0.2">
      <c r="A7125" s="612">
        <v>43445</v>
      </c>
      <c r="B7125" s="613" t="s">
        <v>10936</v>
      </c>
      <c r="C7125" s="612" t="s">
        <v>775</v>
      </c>
      <c r="D7125" s="614">
        <v>352.94</v>
      </c>
    </row>
    <row r="7126" spans="1:4" ht="38.25" x14ac:dyDescent="0.2">
      <c r="A7126" s="612">
        <v>12563</v>
      </c>
      <c r="B7126" s="613" t="s">
        <v>10937</v>
      </c>
      <c r="C7126" s="612" t="s">
        <v>775</v>
      </c>
      <c r="D7126" s="614">
        <v>252.51</v>
      </c>
    </row>
    <row r="7127" spans="1:4" ht="38.25" x14ac:dyDescent="0.2">
      <c r="A7127" s="612">
        <v>43425</v>
      </c>
      <c r="B7127" s="613" t="s">
        <v>10938</v>
      </c>
      <c r="C7127" s="612" t="s">
        <v>775</v>
      </c>
      <c r="D7127" s="614">
        <v>158.82</v>
      </c>
    </row>
    <row r="7128" spans="1:4" ht="38.25" x14ac:dyDescent="0.2">
      <c r="A7128" s="612">
        <v>43446</v>
      </c>
      <c r="B7128" s="613" t="s">
        <v>10939</v>
      </c>
      <c r="C7128" s="612" t="s">
        <v>775</v>
      </c>
      <c r="D7128" s="614">
        <v>335.29</v>
      </c>
    </row>
    <row r="7129" spans="1:4" ht="38.25" x14ac:dyDescent="0.2">
      <c r="A7129" s="612">
        <v>43447</v>
      </c>
      <c r="B7129" s="613" t="s">
        <v>10940</v>
      </c>
      <c r="C7129" s="612" t="s">
        <v>775</v>
      </c>
      <c r="D7129" s="614">
        <v>411.76</v>
      </c>
    </row>
    <row r="7130" spans="1:4" ht="38.25" x14ac:dyDescent="0.2">
      <c r="A7130" s="612">
        <v>43448</v>
      </c>
      <c r="B7130" s="613" t="s">
        <v>10941</v>
      </c>
      <c r="C7130" s="612" t="s">
        <v>775</v>
      </c>
      <c r="D7130" s="614">
        <v>576.47</v>
      </c>
    </row>
    <row r="7131" spans="1:4" ht="38.25" x14ac:dyDescent="0.2">
      <c r="A7131" s="612">
        <v>13761</v>
      </c>
      <c r="B7131" s="613" t="s">
        <v>5158</v>
      </c>
      <c r="C7131" s="612" t="s">
        <v>775</v>
      </c>
      <c r="D7131" s="614">
        <v>5256.82</v>
      </c>
    </row>
    <row r="7132" spans="1:4" ht="38.25" x14ac:dyDescent="0.2">
      <c r="A7132" s="612">
        <v>12888</v>
      </c>
      <c r="B7132" s="613" t="s">
        <v>5159</v>
      </c>
      <c r="C7132" s="612" t="s">
        <v>896</v>
      </c>
      <c r="D7132" s="614">
        <v>96.72</v>
      </c>
    </row>
    <row r="7133" spans="1:4" ht="25.5" x14ac:dyDescent="0.2">
      <c r="A7133" s="612">
        <v>12889</v>
      </c>
      <c r="B7133" s="613" t="s">
        <v>5160</v>
      </c>
      <c r="C7133" s="612" t="s">
        <v>896</v>
      </c>
      <c r="D7133" s="614">
        <v>63.16</v>
      </c>
    </row>
    <row r="7134" spans="1:4" ht="25.5" x14ac:dyDescent="0.2">
      <c r="A7134" s="612">
        <v>4814</v>
      </c>
      <c r="B7134" s="613" t="s">
        <v>5161</v>
      </c>
      <c r="C7134" s="612" t="s">
        <v>775</v>
      </c>
      <c r="D7134" s="614">
        <v>82.91</v>
      </c>
    </row>
    <row r="7135" spans="1:4" x14ac:dyDescent="0.2">
      <c r="A7135" s="612">
        <v>25967</v>
      </c>
      <c r="B7135" s="613" t="s">
        <v>5162</v>
      </c>
      <c r="C7135" s="612" t="s">
        <v>775</v>
      </c>
      <c r="D7135" s="614">
        <v>1816.26</v>
      </c>
    </row>
    <row r="7136" spans="1:4" x14ac:dyDescent="0.2">
      <c r="A7136" s="612">
        <v>6122</v>
      </c>
      <c r="B7136" s="613" t="s">
        <v>10325</v>
      </c>
      <c r="C7136" s="612" t="s">
        <v>778</v>
      </c>
      <c r="D7136" s="614">
        <v>12.28</v>
      </c>
    </row>
    <row r="7137" spans="1:4" x14ac:dyDescent="0.2">
      <c r="A7137" s="612">
        <v>40810</v>
      </c>
      <c r="B7137" s="613" t="s">
        <v>5163</v>
      </c>
      <c r="C7137" s="612" t="s">
        <v>895</v>
      </c>
      <c r="D7137" s="614">
        <v>2178.77</v>
      </c>
    </row>
    <row r="7138" spans="1:4" ht="25.5" x14ac:dyDescent="0.2">
      <c r="A7138" s="612">
        <v>21100</v>
      </c>
      <c r="B7138" s="613" t="s">
        <v>5164</v>
      </c>
      <c r="C7138" s="612" t="s">
        <v>775</v>
      </c>
      <c r="D7138" s="614">
        <v>2438.36</v>
      </c>
    </row>
    <row r="7139" spans="1:4" ht="38.25" x14ac:dyDescent="0.2">
      <c r="A7139" s="612">
        <v>11816</v>
      </c>
      <c r="B7139" s="613" t="s">
        <v>5165</v>
      </c>
      <c r="C7139" s="612" t="s">
        <v>775</v>
      </c>
      <c r="D7139" s="614">
        <v>2600</v>
      </c>
    </row>
    <row r="7140" spans="1:4" ht="38.25" x14ac:dyDescent="0.2">
      <c r="A7140" s="612">
        <v>11814</v>
      </c>
      <c r="B7140" s="613" t="s">
        <v>5166</v>
      </c>
      <c r="C7140" s="612" t="s">
        <v>775</v>
      </c>
      <c r="D7140" s="614">
        <v>5659.54</v>
      </c>
    </row>
    <row r="7141" spans="1:4" ht="38.25" x14ac:dyDescent="0.2">
      <c r="A7141" s="612">
        <v>14186</v>
      </c>
      <c r="B7141" s="613" t="s">
        <v>5167</v>
      </c>
      <c r="C7141" s="612" t="s">
        <v>775</v>
      </c>
      <c r="D7141" s="614">
        <v>7106.32</v>
      </c>
    </row>
    <row r="7142" spans="1:4" ht="38.25" x14ac:dyDescent="0.2">
      <c r="A7142" s="612">
        <v>14185</v>
      </c>
      <c r="B7142" s="613" t="s">
        <v>5168</v>
      </c>
      <c r="C7142" s="612" t="s">
        <v>775</v>
      </c>
      <c r="D7142" s="614">
        <v>9205.4599999999991</v>
      </c>
    </row>
    <row r="7143" spans="1:4" ht="38.25" x14ac:dyDescent="0.2">
      <c r="A7143" s="612">
        <v>11811</v>
      </c>
      <c r="B7143" s="613" t="s">
        <v>5169</v>
      </c>
      <c r="C7143" s="612" t="s">
        <v>775</v>
      </c>
      <c r="D7143" s="614">
        <v>3519.82</v>
      </c>
    </row>
    <row r="7144" spans="1:4" ht="25.5" x14ac:dyDescent="0.2">
      <c r="A7144" s="612">
        <v>26038</v>
      </c>
      <c r="B7144" s="613" t="s">
        <v>5170</v>
      </c>
      <c r="C7144" s="612" t="s">
        <v>775</v>
      </c>
      <c r="D7144" s="614">
        <v>202992.51</v>
      </c>
    </row>
    <row r="7145" spans="1:4" ht="25.5" x14ac:dyDescent="0.2">
      <c r="A7145" s="612">
        <v>34482</v>
      </c>
      <c r="B7145" s="613" t="s">
        <v>5171</v>
      </c>
      <c r="C7145" s="612" t="s">
        <v>775</v>
      </c>
      <c r="D7145" s="614">
        <v>5247.67</v>
      </c>
    </row>
    <row r="7146" spans="1:4" ht="25.5" x14ac:dyDescent="0.2">
      <c r="A7146" s="612">
        <v>34469</v>
      </c>
      <c r="B7146" s="613" t="s">
        <v>5172</v>
      </c>
      <c r="C7146" s="612" t="s">
        <v>775</v>
      </c>
      <c r="D7146" s="614">
        <v>8117.5</v>
      </c>
    </row>
    <row r="7147" spans="1:4" ht="25.5" x14ac:dyDescent="0.2">
      <c r="A7147" s="612">
        <v>34472</v>
      </c>
      <c r="B7147" s="613" t="s">
        <v>5173</v>
      </c>
      <c r="C7147" s="612" t="s">
        <v>775</v>
      </c>
      <c r="D7147" s="614">
        <v>2497.5</v>
      </c>
    </row>
    <row r="7148" spans="1:4" ht="25.5" x14ac:dyDescent="0.2">
      <c r="A7148" s="612">
        <v>34476</v>
      </c>
      <c r="B7148" s="613" t="s">
        <v>5174</v>
      </c>
      <c r="C7148" s="612" t="s">
        <v>775</v>
      </c>
      <c r="D7148" s="614">
        <v>4233.6099999999997</v>
      </c>
    </row>
    <row r="7149" spans="1:4" ht="25.5" x14ac:dyDescent="0.2">
      <c r="A7149" s="612">
        <v>34477</v>
      </c>
      <c r="B7149" s="613" t="s">
        <v>5175</v>
      </c>
      <c r="C7149" s="612" t="s">
        <v>775</v>
      </c>
      <c r="D7149" s="614">
        <v>5618.83</v>
      </c>
    </row>
    <row r="7150" spans="1:4" ht="25.5" x14ac:dyDescent="0.2">
      <c r="A7150" s="612">
        <v>42425</v>
      </c>
      <c r="B7150" s="613" t="s">
        <v>5176</v>
      </c>
      <c r="C7150" s="612" t="s">
        <v>775</v>
      </c>
      <c r="D7150" s="614">
        <v>2054.52</v>
      </c>
    </row>
    <row r="7151" spans="1:4" ht="25.5" x14ac:dyDescent="0.2">
      <c r="A7151" s="612">
        <v>42422</v>
      </c>
      <c r="B7151" s="613" t="s">
        <v>5177</v>
      </c>
      <c r="C7151" s="612" t="s">
        <v>775</v>
      </c>
      <c r="D7151" s="614">
        <v>3050</v>
      </c>
    </row>
    <row r="7152" spans="1:4" ht="25.5" x14ac:dyDescent="0.2">
      <c r="A7152" s="612">
        <v>43184</v>
      </c>
      <c r="B7152" s="613" t="s">
        <v>10326</v>
      </c>
      <c r="C7152" s="612" t="s">
        <v>775</v>
      </c>
      <c r="D7152" s="614">
        <v>4215.3900000000003</v>
      </c>
    </row>
    <row r="7153" spans="1:4" ht="25.5" x14ac:dyDescent="0.2">
      <c r="A7153" s="612">
        <v>42424</v>
      </c>
      <c r="B7153" s="613" t="s">
        <v>5178</v>
      </c>
      <c r="C7153" s="612" t="s">
        <v>775</v>
      </c>
      <c r="D7153" s="614">
        <v>1834.86</v>
      </c>
    </row>
    <row r="7154" spans="1:4" ht="38.25" x14ac:dyDescent="0.2">
      <c r="A7154" s="612">
        <v>42421</v>
      </c>
      <c r="B7154" s="613" t="s">
        <v>10327</v>
      </c>
      <c r="C7154" s="612" t="s">
        <v>775</v>
      </c>
      <c r="D7154" s="614">
        <v>16706.22</v>
      </c>
    </row>
    <row r="7155" spans="1:4" ht="38.25" x14ac:dyDescent="0.2">
      <c r="A7155" s="612">
        <v>42416</v>
      </c>
      <c r="B7155" s="613" t="s">
        <v>5179</v>
      </c>
      <c r="C7155" s="612" t="s">
        <v>775</v>
      </c>
      <c r="D7155" s="614">
        <v>7909.88</v>
      </c>
    </row>
    <row r="7156" spans="1:4" ht="38.25" x14ac:dyDescent="0.2">
      <c r="A7156" s="612">
        <v>42417</v>
      </c>
      <c r="B7156" s="613" t="s">
        <v>5180</v>
      </c>
      <c r="C7156" s="612" t="s">
        <v>775</v>
      </c>
      <c r="D7156" s="614">
        <v>8867.6200000000008</v>
      </c>
    </row>
    <row r="7157" spans="1:4" ht="38.25" x14ac:dyDescent="0.2">
      <c r="A7157" s="612">
        <v>42419</v>
      </c>
      <c r="B7157" s="613" t="s">
        <v>5181</v>
      </c>
      <c r="C7157" s="612" t="s">
        <v>775</v>
      </c>
      <c r="D7157" s="614">
        <v>10018.530000000001</v>
      </c>
    </row>
    <row r="7158" spans="1:4" ht="38.25" x14ac:dyDescent="0.2">
      <c r="A7158" s="612">
        <v>42420</v>
      </c>
      <c r="B7158" s="613" t="s">
        <v>5182</v>
      </c>
      <c r="C7158" s="612" t="s">
        <v>775</v>
      </c>
      <c r="D7158" s="614">
        <v>13769.73</v>
      </c>
    </row>
    <row r="7159" spans="1:4" ht="38.25" x14ac:dyDescent="0.2">
      <c r="A7159" s="612">
        <v>43195</v>
      </c>
      <c r="B7159" s="613" t="s">
        <v>10328</v>
      </c>
      <c r="C7159" s="612" t="s">
        <v>775</v>
      </c>
      <c r="D7159" s="614">
        <v>4848.5200000000004</v>
      </c>
    </row>
    <row r="7160" spans="1:4" ht="38.25" x14ac:dyDescent="0.2">
      <c r="A7160" s="612">
        <v>43196</v>
      </c>
      <c r="B7160" s="613" t="s">
        <v>10329</v>
      </c>
      <c r="C7160" s="612" t="s">
        <v>775</v>
      </c>
      <c r="D7160" s="614">
        <v>6009.04</v>
      </c>
    </row>
    <row r="7161" spans="1:4" ht="38.25" x14ac:dyDescent="0.2">
      <c r="A7161" s="612">
        <v>43198</v>
      </c>
      <c r="B7161" s="613" t="s">
        <v>10330</v>
      </c>
      <c r="C7161" s="612" t="s">
        <v>775</v>
      </c>
      <c r="D7161" s="614">
        <v>8929.2900000000009</v>
      </c>
    </row>
    <row r="7162" spans="1:4" ht="38.25" x14ac:dyDescent="0.2">
      <c r="A7162" s="612">
        <v>43199</v>
      </c>
      <c r="B7162" s="613" t="s">
        <v>10331</v>
      </c>
      <c r="C7162" s="612" t="s">
        <v>775</v>
      </c>
      <c r="D7162" s="614">
        <v>9256.49</v>
      </c>
    </row>
    <row r="7163" spans="1:4" ht="38.25" x14ac:dyDescent="0.2">
      <c r="A7163" s="612">
        <v>43200</v>
      </c>
      <c r="B7163" s="613" t="s">
        <v>10332</v>
      </c>
      <c r="C7163" s="612" t="s">
        <v>775</v>
      </c>
      <c r="D7163" s="614">
        <v>10622.5</v>
      </c>
    </row>
    <row r="7164" spans="1:4" ht="38.25" x14ac:dyDescent="0.2">
      <c r="A7164" s="612">
        <v>39556</v>
      </c>
      <c r="B7164" s="613" t="s">
        <v>5183</v>
      </c>
      <c r="C7164" s="612" t="s">
        <v>775</v>
      </c>
      <c r="D7164" s="614">
        <v>5801.7</v>
      </c>
    </row>
    <row r="7165" spans="1:4" ht="38.25" x14ac:dyDescent="0.2">
      <c r="A7165" s="612">
        <v>39557</v>
      </c>
      <c r="B7165" s="613" t="s">
        <v>5184</v>
      </c>
      <c r="C7165" s="612" t="s">
        <v>775</v>
      </c>
      <c r="D7165" s="614">
        <v>6247.16</v>
      </c>
    </row>
    <row r="7166" spans="1:4" ht="38.25" x14ac:dyDescent="0.2">
      <c r="A7166" s="612">
        <v>39559</v>
      </c>
      <c r="B7166" s="613" t="s">
        <v>5185</v>
      </c>
      <c r="C7166" s="612" t="s">
        <v>775</v>
      </c>
      <c r="D7166" s="614">
        <v>9232.1</v>
      </c>
    </row>
    <row r="7167" spans="1:4" ht="38.25" x14ac:dyDescent="0.2">
      <c r="A7167" s="612">
        <v>39560</v>
      </c>
      <c r="B7167" s="613" t="s">
        <v>5186</v>
      </c>
      <c r="C7167" s="612" t="s">
        <v>775</v>
      </c>
      <c r="D7167" s="614">
        <v>10680.64</v>
      </c>
    </row>
    <row r="7168" spans="1:4" ht="38.25" x14ac:dyDescent="0.2">
      <c r="A7168" s="612">
        <v>39561</v>
      </c>
      <c r="B7168" s="613" t="s">
        <v>5187</v>
      </c>
      <c r="C7168" s="612" t="s">
        <v>775</v>
      </c>
      <c r="D7168" s="614">
        <v>11173.32</v>
      </c>
    </row>
    <row r="7169" spans="1:4" ht="38.25" x14ac:dyDescent="0.2">
      <c r="A7169" s="612">
        <v>43190</v>
      </c>
      <c r="B7169" s="613" t="s">
        <v>10333</v>
      </c>
      <c r="C7169" s="612" t="s">
        <v>775</v>
      </c>
      <c r="D7169" s="614">
        <v>1648.88</v>
      </c>
    </row>
    <row r="7170" spans="1:4" ht="38.25" x14ac:dyDescent="0.2">
      <c r="A7170" s="612">
        <v>39555</v>
      </c>
      <c r="B7170" s="613" t="s">
        <v>5188</v>
      </c>
      <c r="C7170" s="612" t="s">
        <v>775</v>
      </c>
      <c r="D7170" s="614">
        <v>1783.67</v>
      </c>
    </row>
    <row r="7171" spans="1:4" ht="38.25" x14ac:dyDescent="0.2">
      <c r="A7171" s="612">
        <v>43191</v>
      </c>
      <c r="B7171" s="613" t="s">
        <v>10334</v>
      </c>
      <c r="C7171" s="612" t="s">
        <v>775</v>
      </c>
      <c r="D7171" s="614">
        <v>2372.52</v>
      </c>
    </row>
    <row r="7172" spans="1:4" ht="38.25" x14ac:dyDescent="0.2">
      <c r="A7172" s="612">
        <v>39548</v>
      </c>
      <c r="B7172" s="613" t="s">
        <v>5189</v>
      </c>
      <c r="C7172" s="612" t="s">
        <v>775</v>
      </c>
      <c r="D7172" s="614">
        <v>2645.73</v>
      </c>
    </row>
    <row r="7173" spans="1:4" ht="38.25" x14ac:dyDescent="0.2">
      <c r="A7173" s="612">
        <v>43192</v>
      </c>
      <c r="B7173" s="613" t="s">
        <v>10335</v>
      </c>
      <c r="C7173" s="612" t="s">
        <v>775</v>
      </c>
      <c r="D7173" s="614">
        <v>3107.79</v>
      </c>
    </row>
    <row r="7174" spans="1:4" ht="38.25" x14ac:dyDescent="0.2">
      <c r="A7174" s="612">
        <v>39554</v>
      </c>
      <c r="B7174" s="613" t="s">
        <v>5190</v>
      </c>
      <c r="C7174" s="612" t="s">
        <v>775</v>
      </c>
      <c r="D7174" s="614">
        <v>3498.58</v>
      </c>
    </row>
    <row r="7175" spans="1:4" ht="38.25" x14ac:dyDescent="0.2">
      <c r="A7175" s="612">
        <v>43194</v>
      </c>
      <c r="B7175" s="613" t="s">
        <v>10336</v>
      </c>
      <c r="C7175" s="612" t="s">
        <v>775</v>
      </c>
      <c r="D7175" s="614">
        <v>1412.55</v>
      </c>
    </row>
    <row r="7176" spans="1:4" ht="38.25" x14ac:dyDescent="0.2">
      <c r="A7176" s="612">
        <v>39551</v>
      </c>
      <c r="B7176" s="613" t="s">
        <v>5191</v>
      </c>
      <c r="C7176" s="612" t="s">
        <v>775</v>
      </c>
      <c r="D7176" s="614">
        <v>1555.37</v>
      </c>
    </row>
    <row r="7177" spans="1:4" ht="38.25" x14ac:dyDescent="0.2">
      <c r="A7177" s="612">
        <v>43185</v>
      </c>
      <c r="B7177" s="613" t="s">
        <v>10337</v>
      </c>
      <c r="C7177" s="612" t="s">
        <v>775</v>
      </c>
      <c r="D7177" s="614">
        <v>4420.08</v>
      </c>
    </row>
    <row r="7178" spans="1:4" ht="38.25" x14ac:dyDescent="0.2">
      <c r="A7178" s="612">
        <v>43186</v>
      </c>
      <c r="B7178" s="613" t="s">
        <v>10338</v>
      </c>
      <c r="C7178" s="612" t="s">
        <v>775</v>
      </c>
      <c r="D7178" s="614">
        <v>4662.29</v>
      </c>
    </row>
    <row r="7179" spans="1:4" ht="38.25" x14ac:dyDescent="0.2">
      <c r="A7179" s="612">
        <v>43187</v>
      </c>
      <c r="B7179" s="613" t="s">
        <v>10339</v>
      </c>
      <c r="C7179" s="612" t="s">
        <v>775</v>
      </c>
      <c r="D7179" s="614">
        <v>6186.91</v>
      </c>
    </row>
    <row r="7180" spans="1:4" ht="38.25" x14ac:dyDescent="0.2">
      <c r="A7180" s="612">
        <v>43188</v>
      </c>
      <c r="B7180" s="613" t="s">
        <v>10340</v>
      </c>
      <c r="C7180" s="612" t="s">
        <v>775</v>
      </c>
      <c r="D7180" s="614">
        <v>7496.26</v>
      </c>
    </row>
    <row r="7181" spans="1:4" ht="38.25" x14ac:dyDescent="0.2">
      <c r="A7181" s="612">
        <v>43189</v>
      </c>
      <c r="B7181" s="613" t="s">
        <v>10341</v>
      </c>
      <c r="C7181" s="612" t="s">
        <v>775</v>
      </c>
      <c r="D7181" s="614">
        <v>8432.0400000000009</v>
      </c>
    </row>
    <row r="7182" spans="1:4" x14ac:dyDescent="0.2">
      <c r="A7182" s="612">
        <v>39580</v>
      </c>
      <c r="B7182" s="613" t="s">
        <v>5192</v>
      </c>
      <c r="C7182" s="612" t="s">
        <v>775</v>
      </c>
      <c r="D7182" s="614">
        <v>66447.97</v>
      </c>
    </row>
    <row r="7183" spans="1:4" x14ac:dyDescent="0.2">
      <c r="A7183" s="612">
        <v>39577</v>
      </c>
      <c r="B7183" s="613" t="s">
        <v>5193</v>
      </c>
      <c r="C7183" s="612" t="s">
        <v>775</v>
      </c>
      <c r="D7183" s="614">
        <v>20798.07</v>
      </c>
    </row>
    <row r="7184" spans="1:4" x14ac:dyDescent="0.2">
      <c r="A7184" s="612">
        <v>39578</v>
      </c>
      <c r="B7184" s="613" t="s">
        <v>5194</v>
      </c>
      <c r="C7184" s="612" t="s">
        <v>775</v>
      </c>
      <c r="D7184" s="614">
        <v>26840.32</v>
      </c>
    </row>
    <row r="7185" spans="1:4" x14ac:dyDescent="0.2">
      <c r="A7185" s="612">
        <v>39579</v>
      </c>
      <c r="B7185" s="613" t="s">
        <v>5195</v>
      </c>
      <c r="C7185" s="612" t="s">
        <v>775</v>
      </c>
      <c r="D7185" s="614">
        <v>39050.57</v>
      </c>
    </row>
    <row r="7186" spans="1:4" ht="38.25" x14ac:dyDescent="0.2">
      <c r="A7186" s="612">
        <v>39826</v>
      </c>
      <c r="B7186" s="613" t="s">
        <v>5196</v>
      </c>
      <c r="C7186" s="612" t="s">
        <v>775</v>
      </c>
      <c r="D7186" s="614">
        <v>4796.12</v>
      </c>
    </row>
    <row r="7187" spans="1:4" x14ac:dyDescent="0.2">
      <c r="A7187" s="612">
        <v>10700</v>
      </c>
      <c r="B7187" s="613" t="s">
        <v>5197</v>
      </c>
      <c r="C7187" s="612" t="s">
        <v>775</v>
      </c>
      <c r="D7187" s="614">
        <v>13888.77</v>
      </c>
    </row>
    <row r="7188" spans="1:4" x14ac:dyDescent="0.2">
      <c r="A7188" s="612">
        <v>346</v>
      </c>
      <c r="B7188" s="613" t="s">
        <v>5198</v>
      </c>
      <c r="C7188" s="612" t="s">
        <v>772</v>
      </c>
      <c r="D7188" s="614">
        <v>20.12</v>
      </c>
    </row>
    <row r="7189" spans="1:4" x14ac:dyDescent="0.2">
      <c r="A7189" s="612">
        <v>3312</v>
      </c>
      <c r="B7189" s="613" t="s">
        <v>5199</v>
      </c>
      <c r="C7189" s="612" t="s">
        <v>772</v>
      </c>
      <c r="D7189" s="614">
        <v>21.12</v>
      </c>
    </row>
    <row r="7190" spans="1:4" x14ac:dyDescent="0.2">
      <c r="A7190" s="612">
        <v>339</v>
      </c>
      <c r="B7190" s="613" t="s">
        <v>10342</v>
      </c>
      <c r="C7190" s="612" t="s">
        <v>779</v>
      </c>
      <c r="D7190" s="614">
        <v>1.03</v>
      </c>
    </row>
    <row r="7191" spans="1:4" x14ac:dyDescent="0.2">
      <c r="A7191" s="612">
        <v>340</v>
      </c>
      <c r="B7191" s="613" t="s">
        <v>5200</v>
      </c>
      <c r="C7191" s="612" t="s">
        <v>779</v>
      </c>
      <c r="D7191" s="614">
        <v>0.93</v>
      </c>
    </row>
    <row r="7192" spans="1:4" ht="25.5" x14ac:dyDescent="0.2">
      <c r="A7192" s="612">
        <v>43130</v>
      </c>
      <c r="B7192" s="613" t="s">
        <v>10343</v>
      </c>
      <c r="C7192" s="612" t="s">
        <v>772</v>
      </c>
      <c r="D7192" s="614">
        <v>16.989999999999998</v>
      </c>
    </row>
    <row r="7193" spans="1:4" x14ac:dyDescent="0.2">
      <c r="A7193" s="612">
        <v>344</v>
      </c>
      <c r="B7193" s="613" t="s">
        <v>10344</v>
      </c>
      <c r="C7193" s="612" t="s">
        <v>772</v>
      </c>
      <c r="D7193" s="614">
        <v>22.33</v>
      </c>
    </row>
    <row r="7194" spans="1:4" x14ac:dyDescent="0.2">
      <c r="A7194" s="612">
        <v>345</v>
      </c>
      <c r="B7194" s="613" t="s">
        <v>10345</v>
      </c>
      <c r="C7194" s="612" t="s">
        <v>772</v>
      </c>
      <c r="D7194" s="614">
        <v>24.23</v>
      </c>
    </row>
    <row r="7195" spans="1:4" ht="25.5" x14ac:dyDescent="0.2">
      <c r="A7195" s="612">
        <v>43131</v>
      </c>
      <c r="B7195" s="613" t="s">
        <v>10346</v>
      </c>
      <c r="C7195" s="612" t="s">
        <v>772</v>
      </c>
      <c r="D7195" s="614">
        <v>19.73</v>
      </c>
    </row>
    <row r="7196" spans="1:4" x14ac:dyDescent="0.2">
      <c r="A7196" s="612">
        <v>3313</v>
      </c>
      <c r="B7196" s="613" t="s">
        <v>5201</v>
      </c>
      <c r="C7196" s="612" t="s">
        <v>772</v>
      </c>
      <c r="D7196" s="614">
        <v>27.18</v>
      </c>
    </row>
    <row r="7197" spans="1:4" ht="25.5" x14ac:dyDescent="0.2">
      <c r="A7197" s="612">
        <v>43132</v>
      </c>
      <c r="B7197" s="613" t="s">
        <v>10347</v>
      </c>
      <c r="C7197" s="612" t="s">
        <v>772</v>
      </c>
      <c r="D7197" s="614">
        <v>16.989999999999998</v>
      </c>
    </row>
    <row r="7198" spans="1:4" ht="25.5" x14ac:dyDescent="0.2">
      <c r="A7198" s="612">
        <v>369</v>
      </c>
      <c r="B7198" s="613" t="s">
        <v>5202</v>
      </c>
      <c r="C7198" s="612" t="s">
        <v>773</v>
      </c>
      <c r="D7198" s="614">
        <v>71.42</v>
      </c>
    </row>
    <row r="7199" spans="1:4" ht="25.5" x14ac:dyDescent="0.2">
      <c r="A7199" s="612">
        <v>366</v>
      </c>
      <c r="B7199" s="613" t="s">
        <v>5203</v>
      </c>
      <c r="C7199" s="612" t="s">
        <v>773</v>
      </c>
      <c r="D7199" s="614">
        <v>70</v>
      </c>
    </row>
    <row r="7200" spans="1:4" ht="25.5" x14ac:dyDescent="0.2">
      <c r="A7200" s="612">
        <v>367</v>
      </c>
      <c r="B7200" s="613" t="s">
        <v>5204</v>
      </c>
      <c r="C7200" s="612" t="s">
        <v>773</v>
      </c>
      <c r="D7200" s="614">
        <v>69</v>
      </c>
    </row>
    <row r="7201" spans="1:4" ht="25.5" x14ac:dyDescent="0.2">
      <c r="A7201" s="612">
        <v>370</v>
      </c>
      <c r="B7201" s="613" t="s">
        <v>5205</v>
      </c>
      <c r="C7201" s="612" t="s">
        <v>773</v>
      </c>
      <c r="D7201" s="614">
        <v>63</v>
      </c>
    </row>
    <row r="7202" spans="1:4" ht="25.5" x14ac:dyDescent="0.2">
      <c r="A7202" s="612">
        <v>368</v>
      </c>
      <c r="B7202" s="613" t="s">
        <v>5206</v>
      </c>
      <c r="C7202" s="612" t="s">
        <v>773</v>
      </c>
      <c r="D7202" s="614">
        <v>51.75</v>
      </c>
    </row>
    <row r="7203" spans="1:4" ht="25.5" x14ac:dyDescent="0.2">
      <c r="A7203" s="612">
        <v>11075</v>
      </c>
      <c r="B7203" s="613" t="s">
        <v>5207</v>
      </c>
      <c r="C7203" s="612" t="s">
        <v>773</v>
      </c>
      <c r="D7203" s="614">
        <v>1129.8699999999999</v>
      </c>
    </row>
    <row r="7204" spans="1:4" ht="25.5" x14ac:dyDescent="0.2">
      <c r="A7204" s="612">
        <v>11076</v>
      </c>
      <c r="B7204" s="613" t="s">
        <v>5208</v>
      </c>
      <c r="C7204" s="612" t="s">
        <v>773</v>
      </c>
      <c r="D7204" s="614">
        <v>86.25</v>
      </c>
    </row>
    <row r="7205" spans="1:4" x14ac:dyDescent="0.2">
      <c r="A7205" s="612">
        <v>1381</v>
      </c>
      <c r="B7205" s="613" t="s">
        <v>5209</v>
      </c>
      <c r="C7205" s="612" t="s">
        <v>772</v>
      </c>
      <c r="D7205" s="614">
        <v>0.7</v>
      </c>
    </row>
    <row r="7206" spans="1:4" x14ac:dyDescent="0.2">
      <c r="A7206" s="612">
        <v>34353</v>
      </c>
      <c r="B7206" s="613" t="s">
        <v>10348</v>
      </c>
      <c r="C7206" s="612" t="s">
        <v>772</v>
      </c>
      <c r="D7206" s="614">
        <v>1.3</v>
      </c>
    </row>
    <row r="7207" spans="1:4" x14ac:dyDescent="0.2">
      <c r="A7207" s="612">
        <v>37595</v>
      </c>
      <c r="B7207" s="613" t="s">
        <v>10349</v>
      </c>
      <c r="C7207" s="612" t="s">
        <v>772</v>
      </c>
      <c r="D7207" s="614">
        <v>2.15</v>
      </c>
    </row>
    <row r="7208" spans="1:4" x14ac:dyDescent="0.2">
      <c r="A7208" s="612">
        <v>37596</v>
      </c>
      <c r="B7208" s="613" t="s">
        <v>10350</v>
      </c>
      <c r="C7208" s="612" t="s">
        <v>772</v>
      </c>
      <c r="D7208" s="614">
        <v>2.4700000000000002</v>
      </c>
    </row>
    <row r="7209" spans="1:4" ht="25.5" x14ac:dyDescent="0.2">
      <c r="A7209" s="612">
        <v>371</v>
      </c>
      <c r="B7209" s="613" t="s">
        <v>5210</v>
      </c>
      <c r="C7209" s="612" t="s">
        <v>772</v>
      </c>
      <c r="D7209" s="614">
        <v>0.76</v>
      </c>
    </row>
    <row r="7210" spans="1:4" x14ac:dyDescent="0.2">
      <c r="A7210" s="612">
        <v>37553</v>
      </c>
      <c r="B7210" s="613" t="s">
        <v>5211</v>
      </c>
      <c r="C7210" s="612" t="s">
        <v>772</v>
      </c>
      <c r="D7210" s="614">
        <v>1.43</v>
      </c>
    </row>
    <row r="7211" spans="1:4" x14ac:dyDescent="0.2">
      <c r="A7211" s="612">
        <v>37552</v>
      </c>
      <c r="B7211" s="613" t="s">
        <v>5212</v>
      </c>
      <c r="C7211" s="612" t="s">
        <v>772</v>
      </c>
      <c r="D7211" s="614">
        <v>2.2999999999999998</v>
      </c>
    </row>
    <row r="7212" spans="1:4" x14ac:dyDescent="0.2">
      <c r="A7212" s="612">
        <v>36880</v>
      </c>
      <c r="B7212" s="613" t="s">
        <v>10351</v>
      </c>
      <c r="C7212" s="612" t="s">
        <v>772</v>
      </c>
      <c r="D7212" s="614">
        <v>2.33</v>
      </c>
    </row>
    <row r="7213" spans="1:4" x14ac:dyDescent="0.2">
      <c r="A7213" s="612">
        <v>34355</v>
      </c>
      <c r="B7213" s="613" t="s">
        <v>5213</v>
      </c>
      <c r="C7213" s="612" t="s">
        <v>772</v>
      </c>
      <c r="D7213" s="614">
        <v>2.0099999999999998</v>
      </c>
    </row>
    <row r="7214" spans="1:4" x14ac:dyDescent="0.2">
      <c r="A7214" s="612">
        <v>130</v>
      </c>
      <c r="B7214" s="613" t="s">
        <v>5214</v>
      </c>
      <c r="C7214" s="612" t="s">
        <v>772</v>
      </c>
      <c r="D7214" s="614">
        <v>2.86</v>
      </c>
    </row>
    <row r="7215" spans="1:4" ht="25.5" x14ac:dyDescent="0.2">
      <c r="A7215" s="612">
        <v>135</v>
      </c>
      <c r="B7215" s="613" t="s">
        <v>5215</v>
      </c>
      <c r="C7215" s="612" t="s">
        <v>772</v>
      </c>
      <c r="D7215" s="614">
        <v>2.2999999999999998</v>
      </c>
    </row>
    <row r="7216" spans="1:4" x14ac:dyDescent="0.2">
      <c r="A7216" s="612">
        <v>36886</v>
      </c>
      <c r="B7216" s="613" t="s">
        <v>5216</v>
      </c>
      <c r="C7216" s="612" t="s">
        <v>772</v>
      </c>
      <c r="D7216" s="614">
        <v>0.72</v>
      </c>
    </row>
    <row r="7217" spans="1:4" ht="25.5" x14ac:dyDescent="0.2">
      <c r="A7217" s="612">
        <v>38546</v>
      </c>
      <c r="B7217" s="613" t="s">
        <v>5217</v>
      </c>
      <c r="C7217" s="612" t="s">
        <v>773</v>
      </c>
      <c r="D7217" s="614">
        <v>416.91</v>
      </c>
    </row>
    <row r="7218" spans="1:4" x14ac:dyDescent="0.2">
      <c r="A7218" s="612">
        <v>34549</v>
      </c>
      <c r="B7218" s="613" t="s">
        <v>5218</v>
      </c>
      <c r="C7218" s="612" t="s">
        <v>773</v>
      </c>
      <c r="D7218" s="614">
        <v>214.27</v>
      </c>
    </row>
    <row r="7219" spans="1:4" x14ac:dyDescent="0.2">
      <c r="A7219" s="612">
        <v>6081</v>
      </c>
      <c r="B7219" s="613" t="s">
        <v>5219</v>
      </c>
      <c r="C7219" s="612" t="s">
        <v>773</v>
      </c>
      <c r="D7219" s="614">
        <v>30.35</v>
      </c>
    </row>
    <row r="7220" spans="1:4" ht="25.5" x14ac:dyDescent="0.2">
      <c r="A7220" s="612">
        <v>6077</v>
      </c>
      <c r="B7220" s="613" t="s">
        <v>5220</v>
      </c>
      <c r="C7220" s="612" t="s">
        <v>773</v>
      </c>
      <c r="D7220" s="614">
        <v>17.489999999999998</v>
      </c>
    </row>
    <row r="7221" spans="1:4" ht="25.5" x14ac:dyDescent="0.2">
      <c r="A7221" s="612">
        <v>6079</v>
      </c>
      <c r="B7221" s="613" t="s">
        <v>5221</v>
      </c>
      <c r="C7221" s="612" t="s">
        <v>773</v>
      </c>
      <c r="D7221" s="614">
        <v>9.99</v>
      </c>
    </row>
    <row r="7222" spans="1:4" ht="25.5" x14ac:dyDescent="0.2">
      <c r="A7222" s="612">
        <v>1091</v>
      </c>
      <c r="B7222" s="613" t="s">
        <v>5222</v>
      </c>
      <c r="C7222" s="612" t="s">
        <v>775</v>
      </c>
      <c r="D7222" s="614">
        <v>21.43</v>
      </c>
    </row>
    <row r="7223" spans="1:4" ht="25.5" x14ac:dyDescent="0.2">
      <c r="A7223" s="612">
        <v>1094</v>
      </c>
      <c r="B7223" s="613" t="s">
        <v>5223</v>
      </c>
      <c r="C7223" s="612" t="s">
        <v>775</v>
      </c>
      <c r="D7223" s="614">
        <v>14.99</v>
      </c>
    </row>
    <row r="7224" spans="1:4" ht="25.5" x14ac:dyDescent="0.2">
      <c r="A7224" s="612">
        <v>1095</v>
      </c>
      <c r="B7224" s="613" t="s">
        <v>5224</v>
      </c>
      <c r="C7224" s="612" t="s">
        <v>775</v>
      </c>
      <c r="D7224" s="614">
        <v>31.85</v>
      </c>
    </row>
    <row r="7225" spans="1:4" ht="25.5" x14ac:dyDescent="0.2">
      <c r="A7225" s="612">
        <v>1092</v>
      </c>
      <c r="B7225" s="613" t="s">
        <v>5225</v>
      </c>
      <c r="C7225" s="612" t="s">
        <v>775</v>
      </c>
      <c r="D7225" s="614">
        <v>24.65</v>
      </c>
    </row>
    <row r="7226" spans="1:4" ht="25.5" x14ac:dyDescent="0.2">
      <c r="A7226" s="612">
        <v>1093</v>
      </c>
      <c r="B7226" s="613" t="s">
        <v>5226</v>
      </c>
      <c r="C7226" s="612" t="s">
        <v>775</v>
      </c>
      <c r="D7226" s="614">
        <v>57.56</v>
      </c>
    </row>
    <row r="7227" spans="1:4" ht="25.5" x14ac:dyDescent="0.2">
      <c r="A7227" s="612">
        <v>1090</v>
      </c>
      <c r="B7227" s="613" t="s">
        <v>5227</v>
      </c>
      <c r="C7227" s="612" t="s">
        <v>775</v>
      </c>
      <c r="D7227" s="614">
        <v>41.21</v>
      </c>
    </row>
    <row r="7228" spans="1:4" ht="25.5" x14ac:dyDescent="0.2">
      <c r="A7228" s="612">
        <v>1096</v>
      </c>
      <c r="B7228" s="613" t="s">
        <v>5228</v>
      </c>
      <c r="C7228" s="612" t="s">
        <v>775</v>
      </c>
      <c r="D7228" s="614">
        <v>74.17</v>
      </c>
    </row>
    <row r="7229" spans="1:4" ht="25.5" x14ac:dyDescent="0.2">
      <c r="A7229" s="612">
        <v>1097</v>
      </c>
      <c r="B7229" s="613" t="s">
        <v>5229</v>
      </c>
      <c r="C7229" s="612" t="s">
        <v>775</v>
      </c>
      <c r="D7229" s="614">
        <v>62.96</v>
      </c>
    </row>
    <row r="7230" spans="1:4" x14ac:dyDescent="0.2">
      <c r="A7230" s="612">
        <v>378</v>
      </c>
      <c r="B7230" s="613" t="s">
        <v>5230</v>
      </c>
      <c r="C7230" s="612" t="s">
        <v>778</v>
      </c>
      <c r="D7230" s="614">
        <v>12.78</v>
      </c>
    </row>
    <row r="7231" spans="1:4" x14ac:dyDescent="0.2">
      <c r="A7231" s="612">
        <v>40911</v>
      </c>
      <c r="B7231" s="613" t="s">
        <v>5231</v>
      </c>
      <c r="C7231" s="612" t="s">
        <v>895</v>
      </c>
      <c r="D7231" s="614">
        <v>2264.44</v>
      </c>
    </row>
    <row r="7232" spans="1:4" x14ac:dyDescent="0.2">
      <c r="A7232" s="612">
        <v>33939</v>
      </c>
      <c r="B7232" s="613" t="s">
        <v>5232</v>
      </c>
      <c r="C7232" s="612" t="s">
        <v>778</v>
      </c>
      <c r="D7232" s="614">
        <v>56.99</v>
      </c>
    </row>
    <row r="7233" spans="1:4" x14ac:dyDescent="0.2">
      <c r="A7233" s="612">
        <v>40815</v>
      </c>
      <c r="B7233" s="613" t="s">
        <v>5233</v>
      </c>
      <c r="C7233" s="612" t="s">
        <v>895</v>
      </c>
      <c r="D7233" s="614">
        <v>10098.799999999999</v>
      </c>
    </row>
    <row r="7234" spans="1:4" x14ac:dyDescent="0.2">
      <c r="A7234" s="612">
        <v>34760</v>
      </c>
      <c r="B7234" s="613" t="s">
        <v>5234</v>
      </c>
      <c r="C7234" s="612" t="s">
        <v>778</v>
      </c>
      <c r="D7234" s="614">
        <v>53.81</v>
      </c>
    </row>
    <row r="7235" spans="1:4" x14ac:dyDescent="0.2">
      <c r="A7235" s="612">
        <v>40935</v>
      </c>
      <c r="B7235" s="613" t="s">
        <v>5235</v>
      </c>
      <c r="C7235" s="612" t="s">
        <v>895</v>
      </c>
      <c r="D7235" s="614">
        <v>9535.7199999999993</v>
      </c>
    </row>
    <row r="7236" spans="1:4" x14ac:dyDescent="0.2">
      <c r="A7236" s="612">
        <v>33952</v>
      </c>
      <c r="B7236" s="613" t="s">
        <v>5236</v>
      </c>
      <c r="C7236" s="612" t="s">
        <v>778</v>
      </c>
      <c r="D7236" s="614">
        <v>80.959999999999994</v>
      </c>
    </row>
    <row r="7237" spans="1:4" x14ac:dyDescent="0.2">
      <c r="A7237" s="612">
        <v>40816</v>
      </c>
      <c r="B7237" s="613" t="s">
        <v>5237</v>
      </c>
      <c r="C7237" s="612" t="s">
        <v>895</v>
      </c>
      <c r="D7237" s="614">
        <v>14344.52</v>
      </c>
    </row>
    <row r="7238" spans="1:4" x14ac:dyDescent="0.2">
      <c r="A7238" s="612">
        <v>33953</v>
      </c>
      <c r="B7238" s="613" t="s">
        <v>5238</v>
      </c>
      <c r="C7238" s="612" t="s">
        <v>778</v>
      </c>
      <c r="D7238" s="614">
        <v>107.04</v>
      </c>
    </row>
    <row r="7239" spans="1:4" x14ac:dyDescent="0.2">
      <c r="A7239" s="612">
        <v>40817</v>
      </c>
      <c r="B7239" s="613" t="s">
        <v>5239</v>
      </c>
      <c r="C7239" s="612" t="s">
        <v>895</v>
      </c>
      <c r="D7239" s="614">
        <v>18964.73</v>
      </c>
    </row>
    <row r="7240" spans="1:4" ht="25.5" x14ac:dyDescent="0.2">
      <c r="A7240" s="612">
        <v>13348</v>
      </c>
      <c r="B7240" s="613" t="s">
        <v>5240</v>
      </c>
      <c r="C7240" s="612" t="s">
        <v>775</v>
      </c>
      <c r="D7240" s="614">
        <v>0.7</v>
      </c>
    </row>
    <row r="7241" spans="1:4" x14ac:dyDescent="0.2">
      <c r="A7241" s="612">
        <v>39211</v>
      </c>
      <c r="B7241" s="613" t="s">
        <v>5241</v>
      </c>
      <c r="C7241" s="612" t="s">
        <v>775</v>
      </c>
      <c r="D7241" s="614">
        <v>1.08</v>
      </c>
    </row>
    <row r="7242" spans="1:4" x14ac:dyDescent="0.2">
      <c r="A7242" s="612">
        <v>39212</v>
      </c>
      <c r="B7242" s="613" t="s">
        <v>5242</v>
      </c>
      <c r="C7242" s="612" t="s">
        <v>775</v>
      </c>
      <c r="D7242" s="614">
        <v>1.2</v>
      </c>
    </row>
    <row r="7243" spans="1:4" x14ac:dyDescent="0.2">
      <c r="A7243" s="612">
        <v>39208</v>
      </c>
      <c r="B7243" s="613" t="s">
        <v>5243</v>
      </c>
      <c r="C7243" s="612" t="s">
        <v>775</v>
      </c>
      <c r="D7243" s="614">
        <v>0.33</v>
      </c>
    </row>
    <row r="7244" spans="1:4" x14ac:dyDescent="0.2">
      <c r="A7244" s="612">
        <v>39210</v>
      </c>
      <c r="B7244" s="613" t="s">
        <v>5244</v>
      </c>
      <c r="C7244" s="612" t="s">
        <v>775</v>
      </c>
      <c r="D7244" s="614">
        <v>0.6</v>
      </c>
    </row>
    <row r="7245" spans="1:4" x14ac:dyDescent="0.2">
      <c r="A7245" s="612">
        <v>39214</v>
      </c>
      <c r="B7245" s="613" t="s">
        <v>5245</v>
      </c>
      <c r="C7245" s="612" t="s">
        <v>775</v>
      </c>
      <c r="D7245" s="614">
        <v>2.23</v>
      </c>
    </row>
    <row r="7246" spans="1:4" x14ac:dyDescent="0.2">
      <c r="A7246" s="612">
        <v>39213</v>
      </c>
      <c r="B7246" s="613" t="s">
        <v>5246</v>
      </c>
      <c r="C7246" s="612" t="s">
        <v>775</v>
      </c>
      <c r="D7246" s="614">
        <v>1.58</v>
      </c>
    </row>
    <row r="7247" spans="1:4" x14ac:dyDescent="0.2">
      <c r="A7247" s="612">
        <v>39209</v>
      </c>
      <c r="B7247" s="613" t="s">
        <v>5247</v>
      </c>
      <c r="C7247" s="612" t="s">
        <v>775</v>
      </c>
      <c r="D7247" s="614">
        <v>0.39</v>
      </c>
    </row>
    <row r="7248" spans="1:4" x14ac:dyDescent="0.2">
      <c r="A7248" s="612">
        <v>39207</v>
      </c>
      <c r="B7248" s="613" t="s">
        <v>5248</v>
      </c>
      <c r="C7248" s="612" t="s">
        <v>775</v>
      </c>
      <c r="D7248" s="614">
        <v>0.6</v>
      </c>
    </row>
    <row r="7249" spans="1:4" x14ac:dyDescent="0.2">
      <c r="A7249" s="612">
        <v>39215</v>
      </c>
      <c r="B7249" s="613" t="s">
        <v>5249</v>
      </c>
      <c r="C7249" s="612" t="s">
        <v>775</v>
      </c>
      <c r="D7249" s="614">
        <v>4.07</v>
      </c>
    </row>
    <row r="7250" spans="1:4" x14ac:dyDescent="0.2">
      <c r="A7250" s="612">
        <v>39216</v>
      </c>
      <c r="B7250" s="613" t="s">
        <v>5250</v>
      </c>
      <c r="C7250" s="612" t="s">
        <v>775</v>
      </c>
      <c r="D7250" s="614">
        <v>5.68</v>
      </c>
    </row>
    <row r="7251" spans="1:4" ht="38.25" x14ac:dyDescent="0.2">
      <c r="A7251" s="612">
        <v>11267</v>
      </c>
      <c r="B7251" s="613" t="s">
        <v>10942</v>
      </c>
      <c r="C7251" s="612" t="s">
        <v>775</v>
      </c>
      <c r="D7251" s="614">
        <v>0.61</v>
      </c>
    </row>
    <row r="7252" spans="1:4" ht="25.5" x14ac:dyDescent="0.2">
      <c r="A7252" s="612">
        <v>379</v>
      </c>
      <c r="B7252" s="613" t="s">
        <v>5251</v>
      </c>
      <c r="C7252" s="612" t="s">
        <v>775</v>
      </c>
      <c r="D7252" s="614">
        <v>0.61</v>
      </c>
    </row>
    <row r="7253" spans="1:4" ht="25.5" x14ac:dyDescent="0.2">
      <c r="A7253" s="612">
        <v>41901</v>
      </c>
      <c r="B7253" s="613" t="s">
        <v>5252</v>
      </c>
      <c r="C7253" s="612" t="s">
        <v>772</v>
      </c>
      <c r="D7253" s="614">
        <v>5.68</v>
      </c>
    </row>
    <row r="7254" spans="1:4" ht="25.5" x14ac:dyDescent="0.2">
      <c r="A7254" s="612">
        <v>510</v>
      </c>
      <c r="B7254" s="613" t="s">
        <v>5253</v>
      </c>
      <c r="C7254" s="612" t="s">
        <v>772</v>
      </c>
      <c r="D7254" s="614">
        <v>9.2200000000000006</v>
      </c>
    </row>
    <row r="7255" spans="1:4" ht="25.5" x14ac:dyDescent="0.2">
      <c r="A7255" s="612">
        <v>516</v>
      </c>
      <c r="B7255" s="613" t="s">
        <v>5254</v>
      </c>
      <c r="C7255" s="612" t="s">
        <v>772</v>
      </c>
      <c r="D7255" s="614">
        <v>10.92</v>
      </c>
    </row>
    <row r="7256" spans="1:4" ht="25.5" x14ac:dyDescent="0.2">
      <c r="A7256" s="612">
        <v>509</v>
      </c>
      <c r="B7256" s="613" t="s">
        <v>5255</v>
      </c>
      <c r="C7256" s="612" t="s">
        <v>772</v>
      </c>
      <c r="D7256" s="614">
        <v>12.26</v>
      </c>
    </row>
    <row r="7257" spans="1:4" x14ac:dyDescent="0.2">
      <c r="A7257" s="612">
        <v>40331</v>
      </c>
      <c r="B7257" s="613" t="s">
        <v>5256</v>
      </c>
      <c r="C7257" s="612" t="s">
        <v>778</v>
      </c>
      <c r="D7257" s="614">
        <v>10.72</v>
      </c>
    </row>
    <row r="7258" spans="1:4" x14ac:dyDescent="0.2">
      <c r="A7258" s="612">
        <v>40930</v>
      </c>
      <c r="B7258" s="613" t="s">
        <v>5257</v>
      </c>
      <c r="C7258" s="612" t="s">
        <v>895</v>
      </c>
      <c r="D7258" s="614">
        <v>1901.61</v>
      </c>
    </row>
    <row r="7259" spans="1:4" x14ac:dyDescent="0.2">
      <c r="A7259" s="612">
        <v>11761</v>
      </c>
      <c r="B7259" s="613" t="s">
        <v>5258</v>
      </c>
      <c r="C7259" s="612" t="s">
        <v>775</v>
      </c>
      <c r="D7259" s="614">
        <v>61.18</v>
      </c>
    </row>
    <row r="7260" spans="1:4" x14ac:dyDescent="0.2">
      <c r="A7260" s="612">
        <v>377</v>
      </c>
      <c r="B7260" s="613" t="s">
        <v>5259</v>
      </c>
      <c r="C7260" s="612" t="s">
        <v>775</v>
      </c>
      <c r="D7260" s="614">
        <v>28.75</v>
      </c>
    </row>
    <row r="7261" spans="1:4" x14ac:dyDescent="0.2">
      <c r="A7261" s="612">
        <v>7588</v>
      </c>
      <c r="B7261" s="613" t="s">
        <v>5260</v>
      </c>
      <c r="C7261" s="612" t="s">
        <v>775</v>
      </c>
      <c r="D7261" s="614">
        <v>34.1</v>
      </c>
    </row>
    <row r="7262" spans="1:4" x14ac:dyDescent="0.2">
      <c r="A7262" s="612">
        <v>34392</v>
      </c>
      <c r="B7262" s="613" t="s">
        <v>5261</v>
      </c>
      <c r="C7262" s="612" t="s">
        <v>778</v>
      </c>
      <c r="D7262" s="614">
        <v>9.7799999999999994</v>
      </c>
    </row>
    <row r="7263" spans="1:4" x14ac:dyDescent="0.2">
      <c r="A7263" s="612">
        <v>40908</v>
      </c>
      <c r="B7263" s="613" t="s">
        <v>5262</v>
      </c>
      <c r="C7263" s="612" t="s">
        <v>895</v>
      </c>
      <c r="D7263" s="614">
        <v>1735.12</v>
      </c>
    </row>
    <row r="7264" spans="1:4" x14ac:dyDescent="0.2">
      <c r="A7264" s="612">
        <v>34551</v>
      </c>
      <c r="B7264" s="613" t="s">
        <v>5263</v>
      </c>
      <c r="C7264" s="612" t="s">
        <v>778</v>
      </c>
      <c r="D7264" s="614">
        <v>9.3000000000000007</v>
      </c>
    </row>
    <row r="7265" spans="1:4" x14ac:dyDescent="0.2">
      <c r="A7265" s="612">
        <v>41078</v>
      </c>
      <c r="B7265" s="613" t="s">
        <v>5264</v>
      </c>
      <c r="C7265" s="612" t="s">
        <v>895</v>
      </c>
      <c r="D7265" s="614">
        <v>1650.67</v>
      </c>
    </row>
    <row r="7266" spans="1:4" x14ac:dyDescent="0.2">
      <c r="A7266" s="612">
        <v>246</v>
      </c>
      <c r="B7266" s="613" t="s">
        <v>5265</v>
      </c>
      <c r="C7266" s="612" t="s">
        <v>778</v>
      </c>
      <c r="D7266" s="614">
        <v>9.36</v>
      </c>
    </row>
    <row r="7267" spans="1:4" x14ac:dyDescent="0.2">
      <c r="A7267" s="612">
        <v>40927</v>
      </c>
      <c r="B7267" s="613" t="s">
        <v>5266</v>
      </c>
      <c r="C7267" s="612" t="s">
        <v>895</v>
      </c>
      <c r="D7267" s="614">
        <v>1660.89</v>
      </c>
    </row>
    <row r="7268" spans="1:4" x14ac:dyDescent="0.2">
      <c r="A7268" s="612">
        <v>2350</v>
      </c>
      <c r="B7268" s="613" t="s">
        <v>5267</v>
      </c>
      <c r="C7268" s="612" t="s">
        <v>778</v>
      </c>
      <c r="D7268" s="614">
        <v>10.29</v>
      </c>
    </row>
    <row r="7269" spans="1:4" x14ac:dyDescent="0.2">
      <c r="A7269" s="612">
        <v>40812</v>
      </c>
      <c r="B7269" s="613" t="s">
        <v>5268</v>
      </c>
      <c r="C7269" s="612" t="s">
        <v>895</v>
      </c>
      <c r="D7269" s="614">
        <v>1825.74</v>
      </c>
    </row>
    <row r="7270" spans="1:4" x14ac:dyDescent="0.2">
      <c r="A7270" s="612">
        <v>245</v>
      </c>
      <c r="B7270" s="613" t="s">
        <v>10352</v>
      </c>
      <c r="C7270" s="612" t="s">
        <v>778</v>
      </c>
      <c r="D7270" s="614">
        <v>17.52</v>
      </c>
    </row>
    <row r="7271" spans="1:4" x14ac:dyDescent="0.2">
      <c r="A7271" s="612">
        <v>41090</v>
      </c>
      <c r="B7271" s="613" t="s">
        <v>5269</v>
      </c>
      <c r="C7271" s="612" t="s">
        <v>895</v>
      </c>
      <c r="D7271" s="614">
        <v>3107</v>
      </c>
    </row>
    <row r="7272" spans="1:4" x14ac:dyDescent="0.2">
      <c r="A7272" s="612">
        <v>251</v>
      </c>
      <c r="B7272" s="613" t="s">
        <v>5270</v>
      </c>
      <c r="C7272" s="612" t="s">
        <v>778</v>
      </c>
      <c r="D7272" s="614">
        <v>8</v>
      </c>
    </row>
    <row r="7273" spans="1:4" x14ac:dyDescent="0.2">
      <c r="A7273" s="612">
        <v>40975</v>
      </c>
      <c r="B7273" s="613" t="s">
        <v>5271</v>
      </c>
      <c r="C7273" s="612" t="s">
        <v>895</v>
      </c>
      <c r="D7273" s="614">
        <v>1419.53</v>
      </c>
    </row>
    <row r="7274" spans="1:4" x14ac:dyDescent="0.2">
      <c r="A7274" s="612">
        <v>6127</v>
      </c>
      <c r="B7274" s="613" t="s">
        <v>5272</v>
      </c>
      <c r="C7274" s="612" t="s">
        <v>778</v>
      </c>
      <c r="D7274" s="614">
        <v>9.49</v>
      </c>
    </row>
    <row r="7275" spans="1:4" x14ac:dyDescent="0.2">
      <c r="A7275" s="612">
        <v>41072</v>
      </c>
      <c r="B7275" s="613" t="s">
        <v>5273</v>
      </c>
      <c r="C7275" s="612" t="s">
        <v>895</v>
      </c>
      <c r="D7275" s="614">
        <v>1682.54</v>
      </c>
    </row>
    <row r="7276" spans="1:4" x14ac:dyDescent="0.2">
      <c r="A7276" s="612">
        <v>6121</v>
      </c>
      <c r="B7276" s="613" t="s">
        <v>5274</v>
      </c>
      <c r="C7276" s="612" t="s">
        <v>778</v>
      </c>
      <c r="D7276" s="614">
        <v>10.220000000000001</v>
      </c>
    </row>
    <row r="7277" spans="1:4" x14ac:dyDescent="0.2">
      <c r="A7277" s="612">
        <v>41071</v>
      </c>
      <c r="B7277" s="613" t="s">
        <v>5275</v>
      </c>
      <c r="C7277" s="612" t="s">
        <v>895</v>
      </c>
      <c r="D7277" s="614">
        <v>1813.49</v>
      </c>
    </row>
    <row r="7278" spans="1:4" x14ac:dyDescent="0.2">
      <c r="A7278" s="612">
        <v>244</v>
      </c>
      <c r="B7278" s="613" t="s">
        <v>5276</v>
      </c>
      <c r="C7278" s="612" t="s">
        <v>778</v>
      </c>
      <c r="D7278" s="614">
        <v>5.03</v>
      </c>
    </row>
    <row r="7279" spans="1:4" x14ac:dyDescent="0.2">
      <c r="A7279" s="612">
        <v>41093</v>
      </c>
      <c r="B7279" s="613" t="s">
        <v>5277</v>
      </c>
      <c r="C7279" s="612" t="s">
        <v>895</v>
      </c>
      <c r="D7279" s="614">
        <v>894.37</v>
      </c>
    </row>
    <row r="7280" spans="1:4" x14ac:dyDescent="0.2">
      <c r="A7280" s="612">
        <v>532</v>
      </c>
      <c r="B7280" s="613" t="s">
        <v>5278</v>
      </c>
      <c r="C7280" s="612" t="s">
        <v>778</v>
      </c>
      <c r="D7280" s="614">
        <v>19.97</v>
      </c>
    </row>
    <row r="7281" spans="1:4" x14ac:dyDescent="0.2">
      <c r="A7281" s="612">
        <v>40931</v>
      </c>
      <c r="B7281" s="613" t="s">
        <v>5279</v>
      </c>
      <c r="C7281" s="612" t="s">
        <v>895</v>
      </c>
      <c r="D7281" s="614">
        <v>3539.57</v>
      </c>
    </row>
    <row r="7282" spans="1:4" x14ac:dyDescent="0.2">
      <c r="A7282" s="612">
        <v>36150</v>
      </c>
      <c r="B7282" s="613" t="s">
        <v>5280</v>
      </c>
      <c r="C7282" s="612" t="s">
        <v>775</v>
      </c>
      <c r="D7282" s="614">
        <v>35.78</v>
      </c>
    </row>
    <row r="7283" spans="1:4" x14ac:dyDescent="0.2">
      <c r="A7283" s="612">
        <v>4760</v>
      </c>
      <c r="B7283" s="613" t="s">
        <v>10353</v>
      </c>
      <c r="C7283" s="612" t="s">
        <v>778</v>
      </c>
      <c r="D7283" s="614">
        <v>12.78</v>
      </c>
    </row>
    <row r="7284" spans="1:4" x14ac:dyDescent="0.2">
      <c r="A7284" s="612">
        <v>41069</v>
      </c>
      <c r="B7284" s="613" t="s">
        <v>5281</v>
      </c>
      <c r="C7284" s="612" t="s">
        <v>895</v>
      </c>
      <c r="D7284" s="614">
        <v>2264.44</v>
      </c>
    </row>
    <row r="7285" spans="1:4" x14ac:dyDescent="0.2">
      <c r="A7285" s="612">
        <v>10422</v>
      </c>
      <c r="B7285" s="613" t="s">
        <v>5282</v>
      </c>
      <c r="C7285" s="612" t="s">
        <v>775</v>
      </c>
      <c r="D7285" s="614">
        <v>293.02999999999997</v>
      </c>
    </row>
    <row r="7286" spans="1:4" x14ac:dyDescent="0.2">
      <c r="A7286" s="612">
        <v>10420</v>
      </c>
      <c r="B7286" s="613" t="s">
        <v>5283</v>
      </c>
      <c r="C7286" s="612" t="s">
        <v>775</v>
      </c>
      <c r="D7286" s="614">
        <v>109.9</v>
      </c>
    </row>
    <row r="7287" spans="1:4" x14ac:dyDescent="0.2">
      <c r="A7287" s="612">
        <v>10421</v>
      </c>
      <c r="B7287" s="613" t="s">
        <v>5284</v>
      </c>
      <c r="C7287" s="612" t="s">
        <v>775</v>
      </c>
      <c r="D7287" s="614">
        <v>147.08000000000001</v>
      </c>
    </row>
    <row r="7288" spans="1:4" ht="25.5" x14ac:dyDescent="0.2">
      <c r="A7288" s="612">
        <v>36520</v>
      </c>
      <c r="B7288" s="613" t="s">
        <v>5285</v>
      </c>
      <c r="C7288" s="612" t="s">
        <v>775</v>
      </c>
      <c r="D7288" s="614">
        <v>547.53</v>
      </c>
    </row>
    <row r="7289" spans="1:4" x14ac:dyDescent="0.2">
      <c r="A7289" s="612">
        <v>11784</v>
      </c>
      <c r="B7289" s="613" t="s">
        <v>5286</v>
      </c>
      <c r="C7289" s="612" t="s">
        <v>775</v>
      </c>
      <c r="D7289" s="614">
        <v>411.23</v>
      </c>
    </row>
    <row r="7290" spans="1:4" x14ac:dyDescent="0.2">
      <c r="A7290" s="612">
        <v>10</v>
      </c>
      <c r="B7290" s="613" t="s">
        <v>5287</v>
      </c>
      <c r="C7290" s="612" t="s">
        <v>775</v>
      </c>
      <c r="D7290" s="614">
        <v>13.27</v>
      </c>
    </row>
    <row r="7291" spans="1:4" x14ac:dyDescent="0.2">
      <c r="A7291" s="612">
        <v>4815</v>
      </c>
      <c r="B7291" s="613" t="s">
        <v>5288</v>
      </c>
      <c r="C7291" s="612" t="s">
        <v>775</v>
      </c>
      <c r="D7291" s="614">
        <v>5.0599999999999996</v>
      </c>
    </row>
    <row r="7292" spans="1:4" x14ac:dyDescent="0.2">
      <c r="A7292" s="612">
        <v>541</v>
      </c>
      <c r="B7292" s="613" t="s">
        <v>5289</v>
      </c>
      <c r="C7292" s="612" t="s">
        <v>775</v>
      </c>
      <c r="D7292" s="614">
        <v>140.99</v>
      </c>
    </row>
    <row r="7293" spans="1:4" x14ac:dyDescent="0.2">
      <c r="A7293" s="612">
        <v>542</v>
      </c>
      <c r="B7293" s="613" t="s">
        <v>5290</v>
      </c>
      <c r="C7293" s="612" t="s">
        <v>775</v>
      </c>
      <c r="D7293" s="614">
        <v>176.73</v>
      </c>
    </row>
    <row r="7294" spans="1:4" x14ac:dyDescent="0.2">
      <c r="A7294" s="612">
        <v>540</v>
      </c>
      <c r="B7294" s="613" t="s">
        <v>5291</v>
      </c>
      <c r="C7294" s="612" t="s">
        <v>775</v>
      </c>
      <c r="D7294" s="614">
        <v>398.26</v>
      </c>
    </row>
    <row r="7295" spans="1:4" ht="38.25" x14ac:dyDescent="0.2">
      <c r="A7295" s="612">
        <v>38364</v>
      </c>
      <c r="B7295" s="613" t="s">
        <v>5292</v>
      </c>
      <c r="C7295" s="612" t="s">
        <v>775</v>
      </c>
      <c r="D7295" s="614">
        <v>670.85</v>
      </c>
    </row>
    <row r="7296" spans="1:4" x14ac:dyDescent="0.2">
      <c r="A7296" s="612">
        <v>11692</v>
      </c>
      <c r="B7296" s="613" t="s">
        <v>5293</v>
      </c>
      <c r="C7296" s="612" t="s">
        <v>780</v>
      </c>
      <c r="D7296" s="614">
        <v>411.97</v>
      </c>
    </row>
    <row r="7297" spans="1:4" ht="25.5" x14ac:dyDescent="0.2">
      <c r="A7297" s="612">
        <v>1746</v>
      </c>
      <c r="B7297" s="613" t="s">
        <v>5294</v>
      </c>
      <c r="C7297" s="612" t="s">
        <v>775</v>
      </c>
      <c r="D7297" s="614">
        <v>247</v>
      </c>
    </row>
    <row r="7298" spans="1:4" ht="25.5" x14ac:dyDescent="0.2">
      <c r="A7298" s="612">
        <v>1748</v>
      </c>
      <c r="B7298" s="613" t="s">
        <v>5295</v>
      </c>
      <c r="C7298" s="612" t="s">
        <v>775</v>
      </c>
      <c r="D7298" s="614">
        <v>328.45</v>
      </c>
    </row>
    <row r="7299" spans="1:4" ht="25.5" x14ac:dyDescent="0.2">
      <c r="A7299" s="612">
        <v>1749</v>
      </c>
      <c r="B7299" s="613" t="s">
        <v>5296</v>
      </c>
      <c r="C7299" s="612" t="s">
        <v>775</v>
      </c>
      <c r="D7299" s="614">
        <v>475.86</v>
      </c>
    </row>
    <row r="7300" spans="1:4" ht="25.5" x14ac:dyDescent="0.2">
      <c r="A7300" s="612">
        <v>37412</v>
      </c>
      <c r="B7300" s="613" t="s">
        <v>5297</v>
      </c>
      <c r="C7300" s="612" t="s">
        <v>775</v>
      </c>
      <c r="D7300" s="614">
        <v>241.44</v>
      </c>
    </row>
    <row r="7301" spans="1:4" ht="25.5" x14ac:dyDescent="0.2">
      <c r="A7301" s="612">
        <v>1745</v>
      </c>
      <c r="B7301" s="613" t="s">
        <v>5298</v>
      </c>
      <c r="C7301" s="612" t="s">
        <v>775</v>
      </c>
      <c r="D7301" s="614">
        <v>287.10000000000002</v>
      </c>
    </row>
    <row r="7302" spans="1:4" ht="25.5" x14ac:dyDescent="0.2">
      <c r="A7302" s="612">
        <v>1750</v>
      </c>
      <c r="B7302" s="613" t="s">
        <v>5299</v>
      </c>
      <c r="C7302" s="612" t="s">
        <v>775</v>
      </c>
      <c r="D7302" s="614">
        <v>670.92</v>
      </c>
    </row>
    <row r="7303" spans="1:4" ht="25.5" x14ac:dyDescent="0.2">
      <c r="A7303" s="612">
        <v>11687</v>
      </c>
      <c r="B7303" s="613" t="s">
        <v>5300</v>
      </c>
      <c r="C7303" s="612" t="s">
        <v>779</v>
      </c>
      <c r="D7303" s="614">
        <v>1068.99</v>
      </c>
    </row>
    <row r="7304" spans="1:4" ht="25.5" x14ac:dyDescent="0.2">
      <c r="A7304" s="612">
        <v>11689</v>
      </c>
      <c r="B7304" s="613" t="s">
        <v>5301</v>
      </c>
      <c r="C7304" s="612" t="s">
        <v>779</v>
      </c>
      <c r="D7304" s="614">
        <v>1339.38</v>
      </c>
    </row>
    <row r="7305" spans="1:4" x14ac:dyDescent="0.2">
      <c r="A7305" s="612">
        <v>11693</v>
      </c>
      <c r="B7305" s="613" t="s">
        <v>5302</v>
      </c>
      <c r="C7305" s="612" t="s">
        <v>780</v>
      </c>
      <c r="D7305" s="614">
        <v>156.33000000000001</v>
      </c>
    </row>
    <row r="7306" spans="1:4" x14ac:dyDescent="0.2">
      <c r="A7306" s="612">
        <v>36215</v>
      </c>
      <c r="B7306" s="613" t="s">
        <v>5303</v>
      </c>
      <c r="C7306" s="612" t="s">
        <v>775</v>
      </c>
      <c r="D7306" s="614">
        <v>987.34</v>
      </c>
    </row>
    <row r="7307" spans="1:4" ht="38.25" x14ac:dyDescent="0.2">
      <c r="A7307" s="612">
        <v>42439</v>
      </c>
      <c r="B7307" s="613" t="s">
        <v>5304</v>
      </c>
      <c r="C7307" s="612" t="s">
        <v>775</v>
      </c>
      <c r="D7307" s="614">
        <v>781.82</v>
      </c>
    </row>
    <row r="7308" spans="1:4" x14ac:dyDescent="0.2">
      <c r="A7308" s="612">
        <v>38381</v>
      </c>
      <c r="B7308" s="613" t="s">
        <v>5305</v>
      </c>
      <c r="C7308" s="612" t="s">
        <v>775</v>
      </c>
      <c r="D7308" s="614">
        <v>9.61</v>
      </c>
    </row>
    <row r="7309" spans="1:4" x14ac:dyDescent="0.2">
      <c r="A7309" s="612">
        <v>39621</v>
      </c>
      <c r="B7309" s="613" t="s">
        <v>12564</v>
      </c>
      <c r="C7309" s="612" t="s">
        <v>788</v>
      </c>
      <c r="D7309" s="614">
        <v>781.54</v>
      </c>
    </row>
    <row r="7310" spans="1:4" x14ac:dyDescent="0.2">
      <c r="A7310" s="612">
        <v>39624</v>
      </c>
      <c r="B7310" s="613" t="s">
        <v>5306</v>
      </c>
      <c r="C7310" s="612" t="s">
        <v>788</v>
      </c>
      <c r="D7310" s="614">
        <v>862.13</v>
      </c>
    </row>
    <row r="7311" spans="1:4" x14ac:dyDescent="0.2">
      <c r="A7311" s="612">
        <v>39615</v>
      </c>
      <c r="B7311" s="613" t="s">
        <v>12565</v>
      </c>
      <c r="C7311" s="612" t="s">
        <v>775</v>
      </c>
      <c r="D7311" s="614">
        <v>348.38</v>
      </c>
    </row>
    <row r="7312" spans="1:4" x14ac:dyDescent="0.2">
      <c r="A7312" s="612">
        <v>39620</v>
      </c>
      <c r="B7312" s="613" t="s">
        <v>5307</v>
      </c>
      <c r="C7312" s="612" t="s">
        <v>775</v>
      </c>
      <c r="D7312" s="614">
        <v>532.07000000000005</v>
      </c>
    </row>
    <row r="7313" spans="1:4" x14ac:dyDescent="0.2">
      <c r="A7313" s="612">
        <v>39623</v>
      </c>
      <c r="B7313" s="613" t="s">
        <v>5308</v>
      </c>
      <c r="C7313" s="612" t="s">
        <v>775</v>
      </c>
      <c r="D7313" s="614">
        <v>569.89</v>
      </c>
    </row>
    <row r="7314" spans="1:4" ht="25.5" x14ac:dyDescent="0.2">
      <c r="A7314" s="612">
        <v>36207</v>
      </c>
      <c r="B7314" s="613" t="s">
        <v>5309</v>
      </c>
      <c r="C7314" s="612" t="s">
        <v>775</v>
      </c>
      <c r="D7314" s="614">
        <v>437.32</v>
      </c>
    </row>
    <row r="7315" spans="1:4" ht="25.5" x14ac:dyDescent="0.2">
      <c r="A7315" s="612">
        <v>36209</v>
      </c>
      <c r="B7315" s="613" t="s">
        <v>5310</v>
      </c>
      <c r="C7315" s="612" t="s">
        <v>775</v>
      </c>
      <c r="D7315" s="614">
        <v>501.9</v>
      </c>
    </row>
    <row r="7316" spans="1:4" ht="25.5" x14ac:dyDescent="0.2">
      <c r="A7316" s="612">
        <v>36210</v>
      </c>
      <c r="B7316" s="613" t="s">
        <v>5311</v>
      </c>
      <c r="C7316" s="612" t="s">
        <v>775</v>
      </c>
      <c r="D7316" s="614">
        <v>543.03</v>
      </c>
    </row>
    <row r="7317" spans="1:4" ht="25.5" x14ac:dyDescent="0.2">
      <c r="A7317" s="612">
        <v>36204</v>
      </c>
      <c r="B7317" s="613" t="s">
        <v>5312</v>
      </c>
      <c r="C7317" s="612" t="s">
        <v>775</v>
      </c>
      <c r="D7317" s="614">
        <v>192.54</v>
      </c>
    </row>
    <row r="7318" spans="1:4" ht="25.5" x14ac:dyDescent="0.2">
      <c r="A7318" s="612">
        <v>36205</v>
      </c>
      <c r="B7318" s="613" t="s">
        <v>5313</v>
      </c>
      <c r="C7318" s="612" t="s">
        <v>775</v>
      </c>
      <c r="D7318" s="614">
        <v>213.83</v>
      </c>
    </row>
    <row r="7319" spans="1:4" ht="25.5" x14ac:dyDescent="0.2">
      <c r="A7319" s="612">
        <v>36081</v>
      </c>
      <c r="B7319" s="613" t="s">
        <v>5314</v>
      </c>
      <c r="C7319" s="612" t="s">
        <v>775</v>
      </c>
      <c r="D7319" s="614">
        <v>228</v>
      </c>
    </row>
    <row r="7320" spans="1:4" ht="25.5" x14ac:dyDescent="0.2">
      <c r="A7320" s="612">
        <v>36206</v>
      </c>
      <c r="B7320" s="613" t="s">
        <v>5315</v>
      </c>
      <c r="C7320" s="612" t="s">
        <v>775</v>
      </c>
      <c r="D7320" s="614">
        <v>238.87</v>
      </c>
    </row>
    <row r="7321" spans="1:4" ht="25.5" x14ac:dyDescent="0.2">
      <c r="A7321" s="612">
        <v>36218</v>
      </c>
      <c r="B7321" s="613" t="s">
        <v>5316</v>
      </c>
      <c r="C7321" s="612" t="s">
        <v>775</v>
      </c>
      <c r="D7321" s="614">
        <v>125.05</v>
      </c>
    </row>
    <row r="7322" spans="1:4" ht="25.5" x14ac:dyDescent="0.2">
      <c r="A7322" s="612">
        <v>36220</v>
      </c>
      <c r="B7322" s="613" t="s">
        <v>5317</v>
      </c>
      <c r="C7322" s="612" t="s">
        <v>775</v>
      </c>
      <c r="D7322" s="614">
        <v>143.38999999999999</v>
      </c>
    </row>
    <row r="7323" spans="1:4" ht="25.5" x14ac:dyDescent="0.2">
      <c r="A7323" s="612">
        <v>36080</v>
      </c>
      <c r="B7323" s="613" t="s">
        <v>5318</v>
      </c>
      <c r="C7323" s="612" t="s">
        <v>775</v>
      </c>
      <c r="D7323" s="614">
        <v>155.1</v>
      </c>
    </row>
    <row r="7324" spans="1:4" ht="25.5" x14ac:dyDescent="0.2">
      <c r="A7324" s="612">
        <v>36223</v>
      </c>
      <c r="B7324" s="613" t="s">
        <v>5319</v>
      </c>
      <c r="C7324" s="612" t="s">
        <v>775</v>
      </c>
      <c r="D7324" s="614">
        <v>162.41</v>
      </c>
    </row>
    <row r="7325" spans="1:4" x14ac:dyDescent="0.2">
      <c r="A7325" s="612">
        <v>546</v>
      </c>
      <c r="B7325" s="613" t="s">
        <v>11775</v>
      </c>
      <c r="C7325" s="612" t="s">
        <v>772</v>
      </c>
      <c r="D7325" s="614">
        <v>8</v>
      </c>
    </row>
    <row r="7326" spans="1:4" x14ac:dyDescent="0.2">
      <c r="A7326" s="612">
        <v>566</v>
      </c>
      <c r="B7326" s="613" t="s">
        <v>11776</v>
      </c>
      <c r="C7326" s="612" t="s">
        <v>779</v>
      </c>
      <c r="D7326" s="614">
        <v>3.79</v>
      </c>
    </row>
    <row r="7327" spans="1:4" x14ac:dyDescent="0.2">
      <c r="A7327" s="612">
        <v>565</v>
      </c>
      <c r="B7327" s="613" t="s">
        <v>11777</v>
      </c>
      <c r="C7327" s="612" t="s">
        <v>779</v>
      </c>
      <c r="D7327" s="614">
        <v>13.84</v>
      </c>
    </row>
    <row r="7328" spans="1:4" ht="25.5" x14ac:dyDescent="0.2">
      <c r="A7328" s="612">
        <v>555</v>
      </c>
      <c r="B7328" s="613" t="s">
        <v>11778</v>
      </c>
      <c r="C7328" s="612" t="s">
        <v>779</v>
      </c>
      <c r="D7328" s="614">
        <v>9.81</v>
      </c>
    </row>
    <row r="7329" spans="1:4" x14ac:dyDescent="0.2">
      <c r="A7329" s="612">
        <v>557</v>
      </c>
      <c r="B7329" s="613" t="s">
        <v>11779</v>
      </c>
      <c r="C7329" s="612" t="s">
        <v>779</v>
      </c>
      <c r="D7329" s="614">
        <v>30.78</v>
      </c>
    </row>
    <row r="7330" spans="1:4" x14ac:dyDescent="0.2">
      <c r="A7330" s="612">
        <v>552</v>
      </c>
      <c r="B7330" s="613" t="s">
        <v>11780</v>
      </c>
      <c r="C7330" s="612" t="s">
        <v>779</v>
      </c>
      <c r="D7330" s="614">
        <v>15.27</v>
      </c>
    </row>
    <row r="7331" spans="1:4" x14ac:dyDescent="0.2">
      <c r="A7331" s="612">
        <v>563</v>
      </c>
      <c r="B7331" s="613" t="s">
        <v>11781</v>
      </c>
      <c r="C7331" s="612" t="s">
        <v>779</v>
      </c>
      <c r="D7331" s="614">
        <v>22.95</v>
      </c>
    </row>
    <row r="7332" spans="1:4" x14ac:dyDescent="0.2">
      <c r="A7332" s="612">
        <v>549</v>
      </c>
      <c r="B7332" s="613" t="s">
        <v>11782</v>
      </c>
      <c r="C7332" s="612" t="s">
        <v>779</v>
      </c>
      <c r="D7332" s="614">
        <v>41.3</v>
      </c>
    </row>
    <row r="7333" spans="1:4" x14ac:dyDescent="0.2">
      <c r="A7333" s="612">
        <v>551</v>
      </c>
      <c r="B7333" s="613" t="s">
        <v>11783</v>
      </c>
      <c r="C7333" s="612" t="s">
        <v>779</v>
      </c>
      <c r="D7333" s="614">
        <v>81.78</v>
      </c>
    </row>
    <row r="7334" spans="1:4" x14ac:dyDescent="0.2">
      <c r="A7334" s="612">
        <v>559</v>
      </c>
      <c r="B7334" s="613" t="s">
        <v>11784</v>
      </c>
      <c r="C7334" s="612" t="s">
        <v>779</v>
      </c>
      <c r="D7334" s="614">
        <v>20.440000000000001</v>
      </c>
    </row>
    <row r="7335" spans="1:4" x14ac:dyDescent="0.2">
      <c r="A7335" s="612">
        <v>560</v>
      </c>
      <c r="B7335" s="613" t="s">
        <v>11785</v>
      </c>
      <c r="C7335" s="612" t="s">
        <v>779</v>
      </c>
      <c r="D7335" s="614">
        <v>25.57</v>
      </c>
    </row>
    <row r="7336" spans="1:4" x14ac:dyDescent="0.2">
      <c r="A7336" s="612">
        <v>547</v>
      </c>
      <c r="B7336" s="613" t="s">
        <v>11786</v>
      </c>
      <c r="C7336" s="612" t="s">
        <v>779</v>
      </c>
      <c r="D7336" s="614">
        <v>30.62</v>
      </c>
    </row>
    <row r="7337" spans="1:4" x14ac:dyDescent="0.2">
      <c r="A7337" s="612">
        <v>38127</v>
      </c>
      <c r="B7337" s="613" t="s">
        <v>5320</v>
      </c>
      <c r="C7337" s="612" t="s">
        <v>775</v>
      </c>
      <c r="D7337" s="614">
        <v>387.58</v>
      </c>
    </row>
    <row r="7338" spans="1:4" x14ac:dyDescent="0.2">
      <c r="A7338" s="612">
        <v>38060</v>
      </c>
      <c r="B7338" s="613" t="s">
        <v>5321</v>
      </c>
      <c r="C7338" s="612" t="s">
        <v>775</v>
      </c>
      <c r="D7338" s="614">
        <v>80.209999999999994</v>
      </c>
    </row>
    <row r="7339" spans="1:4" x14ac:dyDescent="0.2">
      <c r="A7339" s="612">
        <v>10956</v>
      </c>
      <c r="B7339" s="613" t="s">
        <v>5322</v>
      </c>
      <c r="C7339" s="612" t="s">
        <v>775</v>
      </c>
      <c r="D7339" s="614">
        <v>83.32</v>
      </c>
    </row>
    <row r="7340" spans="1:4" x14ac:dyDescent="0.2">
      <c r="A7340" s="612">
        <v>39380</v>
      </c>
      <c r="B7340" s="613" t="s">
        <v>5323</v>
      </c>
      <c r="C7340" s="612" t="s">
        <v>775</v>
      </c>
      <c r="D7340" s="614">
        <v>11.89</v>
      </c>
    </row>
    <row r="7341" spans="1:4" ht="25.5" x14ac:dyDescent="0.2">
      <c r="A7341" s="612">
        <v>13374</v>
      </c>
      <c r="B7341" s="613" t="s">
        <v>5324</v>
      </c>
      <c r="C7341" s="612" t="s">
        <v>775</v>
      </c>
      <c r="D7341" s="614">
        <v>98.32</v>
      </c>
    </row>
    <row r="7342" spans="1:4" ht="25.5" x14ac:dyDescent="0.2">
      <c r="A7342" s="612">
        <v>37597</v>
      </c>
      <c r="B7342" s="613" t="s">
        <v>5325</v>
      </c>
      <c r="C7342" s="612" t="s">
        <v>775</v>
      </c>
      <c r="D7342" s="614">
        <v>358421.87</v>
      </c>
    </row>
    <row r="7343" spans="1:4" ht="51" x14ac:dyDescent="0.2">
      <c r="A7343" s="612">
        <v>183</v>
      </c>
      <c r="B7343" s="613" t="s">
        <v>5326</v>
      </c>
      <c r="C7343" s="612" t="s">
        <v>777</v>
      </c>
      <c r="D7343" s="614">
        <v>108.95</v>
      </c>
    </row>
    <row r="7344" spans="1:4" ht="38.25" x14ac:dyDescent="0.2">
      <c r="A7344" s="612">
        <v>184</v>
      </c>
      <c r="B7344" s="613" t="s">
        <v>5327</v>
      </c>
      <c r="C7344" s="612" t="s">
        <v>777</v>
      </c>
      <c r="D7344" s="614">
        <v>72.010000000000005</v>
      </c>
    </row>
    <row r="7345" spans="1:4" ht="51" x14ac:dyDescent="0.2">
      <c r="A7345" s="612">
        <v>195</v>
      </c>
      <c r="B7345" s="613" t="s">
        <v>5328</v>
      </c>
      <c r="C7345" s="612" t="s">
        <v>777</v>
      </c>
      <c r="D7345" s="614">
        <v>88.5</v>
      </c>
    </row>
    <row r="7346" spans="1:4" ht="38.25" x14ac:dyDescent="0.2">
      <c r="A7346" s="612">
        <v>194</v>
      </c>
      <c r="B7346" s="613" t="s">
        <v>5329</v>
      </c>
      <c r="C7346" s="612" t="s">
        <v>777</v>
      </c>
      <c r="D7346" s="614">
        <v>48.11</v>
      </c>
    </row>
    <row r="7347" spans="1:4" ht="25.5" x14ac:dyDescent="0.2">
      <c r="A7347" s="612">
        <v>20001</v>
      </c>
      <c r="B7347" s="613" t="s">
        <v>5330</v>
      </c>
      <c r="C7347" s="612" t="s">
        <v>777</v>
      </c>
      <c r="D7347" s="614">
        <v>88.19</v>
      </c>
    </row>
    <row r="7348" spans="1:4" ht="51" x14ac:dyDescent="0.2">
      <c r="A7348" s="612">
        <v>181</v>
      </c>
      <c r="B7348" s="613" t="s">
        <v>5331</v>
      </c>
      <c r="C7348" s="612" t="s">
        <v>777</v>
      </c>
      <c r="D7348" s="614">
        <v>119.32</v>
      </c>
    </row>
    <row r="7349" spans="1:4" ht="38.25" x14ac:dyDescent="0.2">
      <c r="A7349" s="612">
        <v>39837</v>
      </c>
      <c r="B7349" s="613" t="s">
        <v>5332</v>
      </c>
      <c r="C7349" s="612" t="s">
        <v>777</v>
      </c>
      <c r="D7349" s="614">
        <v>247.46</v>
      </c>
    </row>
    <row r="7350" spans="1:4" ht="25.5" x14ac:dyDescent="0.2">
      <c r="A7350" s="612">
        <v>10535</v>
      </c>
      <c r="B7350" s="613" t="s">
        <v>5333</v>
      </c>
      <c r="C7350" s="612" t="s">
        <v>775</v>
      </c>
      <c r="D7350" s="614">
        <v>3755.9</v>
      </c>
    </row>
    <row r="7351" spans="1:4" ht="25.5" x14ac:dyDescent="0.2">
      <c r="A7351" s="612">
        <v>10537</v>
      </c>
      <c r="B7351" s="613" t="s">
        <v>5334</v>
      </c>
      <c r="C7351" s="612" t="s">
        <v>775</v>
      </c>
      <c r="D7351" s="614">
        <v>5122.0200000000004</v>
      </c>
    </row>
    <row r="7352" spans="1:4" ht="25.5" x14ac:dyDescent="0.2">
      <c r="A7352" s="612">
        <v>13891</v>
      </c>
      <c r="B7352" s="613" t="s">
        <v>5335</v>
      </c>
      <c r="C7352" s="612" t="s">
        <v>775</v>
      </c>
      <c r="D7352" s="614">
        <v>4698.05</v>
      </c>
    </row>
    <row r="7353" spans="1:4" ht="25.5" x14ac:dyDescent="0.2">
      <c r="A7353" s="612">
        <v>25975</v>
      </c>
      <c r="B7353" s="613" t="s">
        <v>5336</v>
      </c>
      <c r="C7353" s="612" t="s">
        <v>775</v>
      </c>
      <c r="D7353" s="614">
        <v>20434.64</v>
      </c>
    </row>
    <row r="7354" spans="1:4" ht="25.5" x14ac:dyDescent="0.2">
      <c r="A7354" s="612">
        <v>36396</v>
      </c>
      <c r="B7354" s="613" t="s">
        <v>5337</v>
      </c>
      <c r="C7354" s="612" t="s">
        <v>775</v>
      </c>
      <c r="D7354" s="614">
        <v>4297</v>
      </c>
    </row>
    <row r="7355" spans="1:4" ht="38.25" x14ac:dyDescent="0.2">
      <c r="A7355" s="612">
        <v>36397</v>
      </c>
      <c r="B7355" s="613" t="s">
        <v>5338</v>
      </c>
      <c r="C7355" s="612" t="s">
        <v>775</v>
      </c>
      <c r="D7355" s="614">
        <v>15278.23</v>
      </c>
    </row>
    <row r="7356" spans="1:4" ht="25.5" x14ac:dyDescent="0.2">
      <c r="A7356" s="612">
        <v>36398</v>
      </c>
      <c r="B7356" s="613" t="s">
        <v>5339</v>
      </c>
      <c r="C7356" s="612" t="s">
        <v>775</v>
      </c>
      <c r="D7356" s="614">
        <v>18569.419999999998</v>
      </c>
    </row>
    <row r="7357" spans="1:4" x14ac:dyDescent="0.2">
      <c r="A7357" s="612">
        <v>647</v>
      </c>
      <c r="B7357" s="613" t="s">
        <v>5340</v>
      </c>
      <c r="C7357" s="612" t="s">
        <v>778</v>
      </c>
      <c r="D7357" s="614">
        <v>8.7899999999999991</v>
      </c>
    </row>
    <row r="7358" spans="1:4" x14ac:dyDescent="0.2">
      <c r="A7358" s="612">
        <v>40920</v>
      </c>
      <c r="B7358" s="613" t="s">
        <v>5341</v>
      </c>
      <c r="C7358" s="612" t="s">
        <v>895</v>
      </c>
      <c r="D7358" s="614">
        <v>1557.44</v>
      </c>
    </row>
    <row r="7359" spans="1:4" ht="25.5" x14ac:dyDescent="0.2">
      <c r="A7359" s="612">
        <v>38783</v>
      </c>
      <c r="B7359" s="613" t="s">
        <v>5342</v>
      </c>
      <c r="C7359" s="612" t="s">
        <v>775</v>
      </c>
      <c r="D7359" s="614">
        <v>1.1599999999999999</v>
      </c>
    </row>
    <row r="7360" spans="1:4" ht="25.5" x14ac:dyDescent="0.2">
      <c r="A7360" s="612">
        <v>37593</v>
      </c>
      <c r="B7360" s="613" t="s">
        <v>5343</v>
      </c>
      <c r="C7360" s="612" t="s">
        <v>775</v>
      </c>
      <c r="D7360" s="614">
        <v>2.85</v>
      </c>
    </row>
    <row r="7361" spans="1:4" ht="25.5" x14ac:dyDescent="0.2">
      <c r="A7361" s="612">
        <v>37594</v>
      </c>
      <c r="B7361" s="613" t="s">
        <v>5344</v>
      </c>
      <c r="C7361" s="612" t="s">
        <v>775</v>
      </c>
      <c r="D7361" s="614">
        <v>3.54</v>
      </c>
    </row>
    <row r="7362" spans="1:4" ht="25.5" x14ac:dyDescent="0.2">
      <c r="A7362" s="612">
        <v>37592</v>
      </c>
      <c r="B7362" s="613" t="s">
        <v>5345</v>
      </c>
      <c r="C7362" s="612" t="s">
        <v>775</v>
      </c>
      <c r="D7362" s="614">
        <v>2.25</v>
      </c>
    </row>
    <row r="7363" spans="1:4" ht="25.5" x14ac:dyDescent="0.2">
      <c r="A7363" s="612">
        <v>7266</v>
      </c>
      <c r="B7363" s="613" t="s">
        <v>10943</v>
      </c>
      <c r="C7363" s="612" t="s">
        <v>787</v>
      </c>
      <c r="D7363" s="614">
        <v>867.28</v>
      </c>
    </row>
    <row r="7364" spans="1:4" ht="25.5" x14ac:dyDescent="0.2">
      <c r="A7364" s="612">
        <v>7270</v>
      </c>
      <c r="B7364" s="613" t="s">
        <v>10944</v>
      </c>
      <c r="C7364" s="612" t="s">
        <v>775</v>
      </c>
      <c r="D7364" s="614">
        <v>1</v>
      </c>
    </row>
    <row r="7365" spans="1:4" ht="25.5" x14ac:dyDescent="0.2">
      <c r="A7365" s="612">
        <v>7267</v>
      </c>
      <c r="B7365" s="613" t="s">
        <v>10945</v>
      </c>
      <c r="C7365" s="612" t="s">
        <v>775</v>
      </c>
      <c r="D7365" s="614">
        <v>0.78</v>
      </c>
    </row>
    <row r="7366" spans="1:4" ht="25.5" x14ac:dyDescent="0.2">
      <c r="A7366" s="612">
        <v>7269</v>
      </c>
      <c r="B7366" s="613" t="s">
        <v>10946</v>
      </c>
      <c r="C7366" s="612" t="s">
        <v>775</v>
      </c>
      <c r="D7366" s="614">
        <v>0.8</v>
      </c>
    </row>
    <row r="7367" spans="1:4" ht="25.5" x14ac:dyDescent="0.2">
      <c r="A7367" s="612">
        <v>7271</v>
      </c>
      <c r="B7367" s="613" t="s">
        <v>10947</v>
      </c>
      <c r="C7367" s="612" t="s">
        <v>775</v>
      </c>
      <c r="D7367" s="614">
        <v>0.86</v>
      </c>
    </row>
    <row r="7368" spans="1:4" ht="25.5" x14ac:dyDescent="0.2">
      <c r="A7368" s="612">
        <v>7268</v>
      </c>
      <c r="B7368" s="613" t="s">
        <v>10948</v>
      </c>
      <c r="C7368" s="612" t="s">
        <v>775</v>
      </c>
      <c r="D7368" s="614">
        <v>1.2</v>
      </c>
    </row>
    <row r="7369" spans="1:4" x14ac:dyDescent="0.2">
      <c r="A7369" s="612">
        <v>34556</v>
      </c>
      <c r="B7369" s="613" t="s">
        <v>10354</v>
      </c>
      <c r="C7369" s="612" t="s">
        <v>775</v>
      </c>
      <c r="D7369" s="614">
        <v>3.07</v>
      </c>
    </row>
    <row r="7370" spans="1:4" x14ac:dyDescent="0.2">
      <c r="A7370" s="612">
        <v>37873</v>
      </c>
      <c r="B7370" s="613" t="s">
        <v>10355</v>
      </c>
      <c r="C7370" s="612" t="s">
        <v>775</v>
      </c>
      <c r="D7370" s="614">
        <v>3.12</v>
      </c>
    </row>
    <row r="7371" spans="1:4" x14ac:dyDescent="0.2">
      <c r="A7371" s="612">
        <v>34564</v>
      </c>
      <c r="B7371" s="613" t="s">
        <v>10356</v>
      </c>
      <c r="C7371" s="612" t="s">
        <v>775</v>
      </c>
      <c r="D7371" s="614">
        <v>3.27</v>
      </c>
    </row>
    <row r="7372" spans="1:4" x14ac:dyDescent="0.2">
      <c r="A7372" s="612">
        <v>34565</v>
      </c>
      <c r="B7372" s="613" t="s">
        <v>10357</v>
      </c>
      <c r="C7372" s="612" t="s">
        <v>775</v>
      </c>
      <c r="D7372" s="614">
        <v>3.46</v>
      </c>
    </row>
    <row r="7373" spans="1:4" x14ac:dyDescent="0.2">
      <c r="A7373" s="612">
        <v>38590</v>
      </c>
      <c r="B7373" s="613" t="s">
        <v>10358</v>
      </c>
      <c r="C7373" s="612" t="s">
        <v>775</v>
      </c>
      <c r="D7373" s="614">
        <v>2.5499999999999998</v>
      </c>
    </row>
    <row r="7374" spans="1:4" x14ac:dyDescent="0.2">
      <c r="A7374" s="612">
        <v>34566</v>
      </c>
      <c r="B7374" s="613" t="s">
        <v>10359</v>
      </c>
      <c r="C7374" s="612" t="s">
        <v>775</v>
      </c>
      <c r="D7374" s="614">
        <v>2.68</v>
      </c>
    </row>
    <row r="7375" spans="1:4" x14ac:dyDescent="0.2">
      <c r="A7375" s="612">
        <v>34567</v>
      </c>
      <c r="B7375" s="613" t="s">
        <v>10360</v>
      </c>
      <c r="C7375" s="612" t="s">
        <v>775</v>
      </c>
      <c r="D7375" s="614">
        <v>2.84</v>
      </c>
    </row>
    <row r="7376" spans="1:4" x14ac:dyDescent="0.2">
      <c r="A7376" s="612">
        <v>38591</v>
      </c>
      <c r="B7376" s="613" t="s">
        <v>10361</v>
      </c>
      <c r="C7376" s="612" t="s">
        <v>775</v>
      </c>
      <c r="D7376" s="614">
        <v>2.58</v>
      </c>
    </row>
    <row r="7377" spans="1:4" x14ac:dyDescent="0.2">
      <c r="A7377" s="612">
        <v>34568</v>
      </c>
      <c r="B7377" s="613" t="s">
        <v>10362</v>
      </c>
      <c r="C7377" s="612" t="s">
        <v>775</v>
      </c>
      <c r="D7377" s="614">
        <v>3.36</v>
      </c>
    </row>
    <row r="7378" spans="1:4" x14ac:dyDescent="0.2">
      <c r="A7378" s="612">
        <v>34569</v>
      </c>
      <c r="B7378" s="613" t="s">
        <v>10363</v>
      </c>
      <c r="C7378" s="612" t="s">
        <v>775</v>
      </c>
      <c r="D7378" s="614">
        <v>3.46</v>
      </c>
    </row>
    <row r="7379" spans="1:4" x14ac:dyDescent="0.2">
      <c r="A7379" s="612">
        <v>34570</v>
      </c>
      <c r="B7379" s="613" t="s">
        <v>10364</v>
      </c>
      <c r="C7379" s="612" t="s">
        <v>775</v>
      </c>
      <c r="D7379" s="614">
        <v>3.75</v>
      </c>
    </row>
    <row r="7380" spans="1:4" x14ac:dyDescent="0.2">
      <c r="A7380" s="612">
        <v>25070</v>
      </c>
      <c r="B7380" s="613" t="s">
        <v>10365</v>
      </c>
      <c r="C7380" s="612" t="s">
        <v>775</v>
      </c>
      <c r="D7380" s="614">
        <v>2.82</v>
      </c>
    </row>
    <row r="7381" spans="1:4" x14ac:dyDescent="0.2">
      <c r="A7381" s="612">
        <v>34571</v>
      </c>
      <c r="B7381" s="613" t="s">
        <v>10366</v>
      </c>
      <c r="C7381" s="612" t="s">
        <v>775</v>
      </c>
      <c r="D7381" s="614">
        <v>2.85</v>
      </c>
    </row>
    <row r="7382" spans="1:4" x14ac:dyDescent="0.2">
      <c r="A7382" s="612">
        <v>34573</v>
      </c>
      <c r="B7382" s="613" t="s">
        <v>10367</v>
      </c>
      <c r="C7382" s="612" t="s">
        <v>775</v>
      </c>
      <c r="D7382" s="614">
        <v>3</v>
      </c>
    </row>
    <row r="7383" spans="1:4" x14ac:dyDescent="0.2">
      <c r="A7383" s="612">
        <v>37107</v>
      </c>
      <c r="B7383" s="613" t="s">
        <v>10368</v>
      </c>
      <c r="C7383" s="612" t="s">
        <v>775</v>
      </c>
      <c r="D7383" s="614">
        <v>3.96</v>
      </c>
    </row>
    <row r="7384" spans="1:4" x14ac:dyDescent="0.2">
      <c r="A7384" s="612">
        <v>34576</v>
      </c>
      <c r="B7384" s="613" t="s">
        <v>10369</v>
      </c>
      <c r="C7384" s="612" t="s">
        <v>775</v>
      </c>
      <c r="D7384" s="614">
        <v>4.37</v>
      </c>
    </row>
    <row r="7385" spans="1:4" x14ac:dyDescent="0.2">
      <c r="A7385" s="612">
        <v>34577</v>
      </c>
      <c r="B7385" s="613" t="s">
        <v>10370</v>
      </c>
      <c r="C7385" s="612" t="s">
        <v>775</v>
      </c>
      <c r="D7385" s="614">
        <v>4.5599999999999996</v>
      </c>
    </row>
    <row r="7386" spans="1:4" x14ac:dyDescent="0.2">
      <c r="A7386" s="612">
        <v>34578</v>
      </c>
      <c r="B7386" s="613" t="s">
        <v>10371</v>
      </c>
      <c r="C7386" s="612" t="s">
        <v>775</v>
      </c>
      <c r="D7386" s="614">
        <v>4.95</v>
      </c>
    </row>
    <row r="7387" spans="1:4" x14ac:dyDescent="0.2">
      <c r="A7387" s="612">
        <v>34579</v>
      </c>
      <c r="B7387" s="613" t="s">
        <v>10372</v>
      </c>
      <c r="C7387" s="612" t="s">
        <v>775</v>
      </c>
      <c r="D7387" s="614">
        <v>5.28</v>
      </c>
    </row>
    <row r="7388" spans="1:4" x14ac:dyDescent="0.2">
      <c r="A7388" s="612">
        <v>25067</v>
      </c>
      <c r="B7388" s="613" t="s">
        <v>10373</v>
      </c>
      <c r="C7388" s="612" t="s">
        <v>775</v>
      </c>
      <c r="D7388" s="614">
        <v>3.53</v>
      </c>
    </row>
    <row r="7389" spans="1:4" x14ac:dyDescent="0.2">
      <c r="A7389" s="612">
        <v>34580</v>
      </c>
      <c r="B7389" s="613" t="s">
        <v>10374</v>
      </c>
      <c r="C7389" s="612" t="s">
        <v>775</v>
      </c>
      <c r="D7389" s="614">
        <v>3.94</v>
      </c>
    </row>
    <row r="7390" spans="1:4" x14ac:dyDescent="0.2">
      <c r="A7390" s="612">
        <v>25071</v>
      </c>
      <c r="B7390" s="613" t="s">
        <v>10375</v>
      </c>
      <c r="C7390" s="612" t="s">
        <v>775</v>
      </c>
      <c r="D7390" s="614">
        <v>1.96</v>
      </c>
    </row>
    <row r="7391" spans="1:4" x14ac:dyDescent="0.2">
      <c r="A7391" s="612">
        <v>38395</v>
      </c>
      <c r="B7391" s="613" t="s">
        <v>5346</v>
      </c>
      <c r="C7391" s="612" t="s">
        <v>775</v>
      </c>
      <c r="D7391" s="614">
        <v>8.02</v>
      </c>
    </row>
    <row r="7392" spans="1:4" ht="25.5" x14ac:dyDescent="0.2">
      <c r="A7392" s="612">
        <v>34583</v>
      </c>
      <c r="B7392" s="613" t="s">
        <v>11787</v>
      </c>
      <c r="C7392" s="612" t="s">
        <v>780</v>
      </c>
      <c r="D7392" s="614">
        <v>60.72</v>
      </c>
    </row>
    <row r="7393" spans="1:4" x14ac:dyDescent="0.2">
      <c r="A7393" s="612">
        <v>34584</v>
      </c>
      <c r="B7393" s="613" t="s">
        <v>11788</v>
      </c>
      <c r="C7393" s="612" t="s">
        <v>780</v>
      </c>
      <c r="D7393" s="614">
        <v>33.99</v>
      </c>
    </row>
    <row r="7394" spans="1:4" ht="38.25" x14ac:dyDescent="0.2">
      <c r="A7394" s="612">
        <v>709</v>
      </c>
      <c r="B7394" s="613" t="s">
        <v>5347</v>
      </c>
      <c r="C7394" s="612" t="s">
        <v>780</v>
      </c>
      <c r="D7394" s="614">
        <v>578.34</v>
      </c>
    </row>
    <row r="7395" spans="1:4" ht="25.5" x14ac:dyDescent="0.2">
      <c r="A7395" s="612">
        <v>34599</v>
      </c>
      <c r="B7395" s="613" t="s">
        <v>10376</v>
      </c>
      <c r="C7395" s="612" t="s">
        <v>775</v>
      </c>
      <c r="D7395" s="614">
        <v>2.02</v>
      </c>
    </row>
    <row r="7396" spans="1:4" x14ac:dyDescent="0.2">
      <c r="A7396" s="612">
        <v>34592</v>
      </c>
      <c r="B7396" s="613" t="s">
        <v>10377</v>
      </c>
      <c r="C7396" s="612" t="s">
        <v>775</v>
      </c>
      <c r="D7396" s="614">
        <v>2.2400000000000002</v>
      </c>
    </row>
    <row r="7397" spans="1:4" ht="25.5" x14ac:dyDescent="0.2">
      <c r="A7397" s="612">
        <v>37103</v>
      </c>
      <c r="B7397" s="613" t="s">
        <v>10378</v>
      </c>
      <c r="C7397" s="612" t="s">
        <v>775</v>
      </c>
      <c r="D7397" s="614">
        <v>2.57</v>
      </c>
    </row>
    <row r="7398" spans="1:4" ht="25.5" x14ac:dyDescent="0.2">
      <c r="A7398" s="612">
        <v>34555</v>
      </c>
      <c r="B7398" s="613" t="s">
        <v>10379</v>
      </c>
      <c r="C7398" s="612" t="s">
        <v>775</v>
      </c>
      <c r="D7398" s="614">
        <v>3.26</v>
      </c>
    </row>
    <row r="7399" spans="1:4" ht="25.5" x14ac:dyDescent="0.2">
      <c r="A7399" s="612">
        <v>674</v>
      </c>
      <c r="B7399" s="613" t="s">
        <v>10949</v>
      </c>
      <c r="C7399" s="612" t="s">
        <v>780</v>
      </c>
      <c r="D7399" s="614">
        <v>48.64</v>
      </c>
    </row>
    <row r="7400" spans="1:4" ht="25.5" x14ac:dyDescent="0.2">
      <c r="A7400" s="612">
        <v>34600</v>
      </c>
      <c r="B7400" s="613" t="s">
        <v>10950</v>
      </c>
      <c r="C7400" s="612" t="s">
        <v>780</v>
      </c>
      <c r="D7400" s="614">
        <v>71.45</v>
      </c>
    </row>
    <row r="7401" spans="1:4" ht="25.5" x14ac:dyDescent="0.2">
      <c r="A7401" s="612">
        <v>652</v>
      </c>
      <c r="B7401" s="613" t="s">
        <v>10951</v>
      </c>
      <c r="C7401" s="612" t="s">
        <v>780</v>
      </c>
      <c r="D7401" s="614">
        <v>109.45</v>
      </c>
    </row>
    <row r="7402" spans="1:4" x14ac:dyDescent="0.2">
      <c r="A7402" s="612">
        <v>651</v>
      </c>
      <c r="B7402" s="613" t="s">
        <v>10380</v>
      </c>
      <c r="C7402" s="612" t="s">
        <v>775</v>
      </c>
      <c r="D7402" s="614">
        <v>2.4700000000000002</v>
      </c>
    </row>
    <row r="7403" spans="1:4" x14ac:dyDescent="0.2">
      <c r="A7403" s="612">
        <v>654</v>
      </c>
      <c r="B7403" s="613" t="s">
        <v>10381</v>
      </c>
      <c r="C7403" s="612" t="s">
        <v>775</v>
      </c>
      <c r="D7403" s="614">
        <v>3.07</v>
      </c>
    </row>
    <row r="7404" spans="1:4" x14ac:dyDescent="0.2">
      <c r="A7404" s="612">
        <v>650</v>
      </c>
      <c r="B7404" s="613" t="s">
        <v>10382</v>
      </c>
      <c r="C7404" s="612" t="s">
        <v>775</v>
      </c>
      <c r="D7404" s="614">
        <v>1.98</v>
      </c>
    </row>
    <row r="7405" spans="1:4" x14ac:dyDescent="0.2">
      <c r="A7405" s="612">
        <v>716</v>
      </c>
      <c r="B7405" s="613" t="s">
        <v>5348</v>
      </c>
      <c r="C7405" s="612" t="s">
        <v>775</v>
      </c>
      <c r="D7405" s="614">
        <v>20.52</v>
      </c>
    </row>
    <row r="7406" spans="1:4" x14ac:dyDescent="0.2">
      <c r="A7406" s="612">
        <v>715</v>
      </c>
      <c r="B7406" s="613" t="s">
        <v>5349</v>
      </c>
      <c r="C7406" s="612" t="s">
        <v>775</v>
      </c>
      <c r="D7406" s="614">
        <v>20.3</v>
      </c>
    </row>
    <row r="7407" spans="1:4" ht="25.5" x14ac:dyDescent="0.2">
      <c r="A7407" s="612">
        <v>718</v>
      </c>
      <c r="B7407" s="613" t="s">
        <v>5350</v>
      </c>
      <c r="C7407" s="612" t="s">
        <v>775</v>
      </c>
      <c r="D7407" s="614">
        <v>30.25</v>
      </c>
    </row>
    <row r="7408" spans="1:4" x14ac:dyDescent="0.2">
      <c r="A7408" s="612">
        <v>11981</v>
      </c>
      <c r="B7408" s="613" t="s">
        <v>5351</v>
      </c>
      <c r="C7408" s="612" t="s">
        <v>775</v>
      </c>
      <c r="D7408" s="614">
        <v>20.74</v>
      </c>
    </row>
    <row r="7409" spans="1:4" x14ac:dyDescent="0.2">
      <c r="A7409" s="612">
        <v>34586</v>
      </c>
      <c r="B7409" s="613" t="s">
        <v>5352</v>
      </c>
      <c r="C7409" s="612" t="s">
        <v>775</v>
      </c>
      <c r="D7409" s="614">
        <v>2.4300000000000002</v>
      </c>
    </row>
    <row r="7410" spans="1:4" x14ac:dyDescent="0.2">
      <c r="A7410" s="612">
        <v>38603</v>
      </c>
      <c r="B7410" s="613" t="s">
        <v>5353</v>
      </c>
      <c r="C7410" s="612" t="s">
        <v>775</v>
      </c>
      <c r="D7410" s="614">
        <v>2.94</v>
      </c>
    </row>
    <row r="7411" spans="1:4" x14ac:dyDescent="0.2">
      <c r="A7411" s="612">
        <v>34588</v>
      </c>
      <c r="B7411" s="613" t="s">
        <v>5354</v>
      </c>
      <c r="C7411" s="612" t="s">
        <v>775</v>
      </c>
      <c r="D7411" s="614">
        <v>3.18</v>
      </c>
    </row>
    <row r="7412" spans="1:4" x14ac:dyDescent="0.2">
      <c r="A7412" s="612">
        <v>34590</v>
      </c>
      <c r="B7412" s="613" t="s">
        <v>5355</v>
      </c>
      <c r="C7412" s="612" t="s">
        <v>775</v>
      </c>
      <c r="D7412" s="614">
        <v>2.9</v>
      </c>
    </row>
    <row r="7413" spans="1:4" x14ac:dyDescent="0.2">
      <c r="A7413" s="612">
        <v>34591</v>
      </c>
      <c r="B7413" s="613" t="s">
        <v>5356</v>
      </c>
      <c r="C7413" s="612" t="s">
        <v>775</v>
      </c>
      <c r="D7413" s="614">
        <v>3.93</v>
      </c>
    </row>
    <row r="7414" spans="1:4" ht="25.5" x14ac:dyDescent="0.2">
      <c r="A7414" s="612">
        <v>41372</v>
      </c>
      <c r="B7414" s="613" t="s">
        <v>10952</v>
      </c>
      <c r="C7414" s="612" t="s">
        <v>780</v>
      </c>
      <c r="D7414" s="614">
        <v>68.27</v>
      </c>
    </row>
    <row r="7415" spans="1:4" ht="25.5" x14ac:dyDescent="0.2">
      <c r="A7415" s="612">
        <v>41371</v>
      </c>
      <c r="B7415" s="613" t="s">
        <v>10953</v>
      </c>
      <c r="C7415" s="612" t="s">
        <v>780</v>
      </c>
      <c r="D7415" s="614">
        <v>40.35</v>
      </c>
    </row>
    <row r="7416" spans="1:4" ht="38.25" x14ac:dyDescent="0.2">
      <c r="A7416" s="612">
        <v>40517</v>
      </c>
      <c r="B7416" s="613" t="s">
        <v>10383</v>
      </c>
      <c r="C7416" s="612" t="s">
        <v>780</v>
      </c>
      <c r="D7416" s="614">
        <v>46.3</v>
      </c>
    </row>
    <row r="7417" spans="1:4" ht="38.25" x14ac:dyDescent="0.2">
      <c r="A7417" s="612">
        <v>40515</v>
      </c>
      <c r="B7417" s="613" t="s">
        <v>10384</v>
      </c>
      <c r="C7417" s="612" t="s">
        <v>780</v>
      </c>
      <c r="D7417" s="614">
        <v>104.17</v>
      </c>
    </row>
    <row r="7418" spans="1:4" ht="38.25" x14ac:dyDescent="0.2">
      <c r="A7418" s="612">
        <v>40529</v>
      </c>
      <c r="B7418" s="613" t="s">
        <v>5357</v>
      </c>
      <c r="C7418" s="612" t="s">
        <v>780</v>
      </c>
      <c r="D7418" s="614">
        <v>66.55</v>
      </c>
    </row>
    <row r="7419" spans="1:4" ht="38.25" x14ac:dyDescent="0.2">
      <c r="A7419" s="612">
        <v>36170</v>
      </c>
      <c r="B7419" s="613" t="s">
        <v>5358</v>
      </c>
      <c r="C7419" s="612" t="s">
        <v>780</v>
      </c>
      <c r="D7419" s="614">
        <v>55.22</v>
      </c>
    </row>
    <row r="7420" spans="1:4" ht="38.25" x14ac:dyDescent="0.2">
      <c r="A7420" s="612">
        <v>40524</v>
      </c>
      <c r="B7420" s="613" t="s">
        <v>5359</v>
      </c>
      <c r="C7420" s="612" t="s">
        <v>780</v>
      </c>
      <c r="D7420" s="614">
        <v>65.099999999999994</v>
      </c>
    </row>
    <row r="7421" spans="1:4" ht="38.25" x14ac:dyDescent="0.2">
      <c r="A7421" s="612">
        <v>36156</v>
      </c>
      <c r="B7421" s="613" t="s">
        <v>5360</v>
      </c>
      <c r="C7421" s="612" t="s">
        <v>780</v>
      </c>
      <c r="D7421" s="614">
        <v>50.64</v>
      </c>
    </row>
    <row r="7422" spans="1:4" ht="38.25" x14ac:dyDescent="0.2">
      <c r="A7422" s="612">
        <v>36155</v>
      </c>
      <c r="B7422" s="613" t="s">
        <v>5361</v>
      </c>
      <c r="C7422" s="612" t="s">
        <v>780</v>
      </c>
      <c r="D7422" s="614">
        <v>43.71</v>
      </c>
    </row>
    <row r="7423" spans="1:4" ht="38.25" x14ac:dyDescent="0.2">
      <c r="A7423" s="612">
        <v>36154</v>
      </c>
      <c r="B7423" s="613" t="s">
        <v>5362</v>
      </c>
      <c r="C7423" s="612" t="s">
        <v>780</v>
      </c>
      <c r="D7423" s="614">
        <v>60.76</v>
      </c>
    </row>
    <row r="7424" spans="1:4" ht="25.5" x14ac:dyDescent="0.2">
      <c r="A7424" s="612">
        <v>695</v>
      </c>
      <c r="B7424" s="613" t="s">
        <v>5363</v>
      </c>
      <c r="C7424" s="612" t="s">
        <v>780</v>
      </c>
      <c r="D7424" s="614">
        <v>44.63</v>
      </c>
    </row>
    <row r="7425" spans="1:4" ht="38.25" x14ac:dyDescent="0.2">
      <c r="A7425" s="612">
        <v>679</v>
      </c>
      <c r="B7425" s="613" t="s">
        <v>10385</v>
      </c>
      <c r="C7425" s="612" t="s">
        <v>780</v>
      </c>
      <c r="D7425" s="614">
        <v>66.55</v>
      </c>
    </row>
    <row r="7426" spans="1:4" ht="38.25" x14ac:dyDescent="0.2">
      <c r="A7426" s="612">
        <v>711</v>
      </c>
      <c r="B7426" s="613" t="s">
        <v>10386</v>
      </c>
      <c r="C7426" s="612" t="s">
        <v>780</v>
      </c>
      <c r="D7426" s="614">
        <v>44.02</v>
      </c>
    </row>
    <row r="7427" spans="1:4" ht="38.25" x14ac:dyDescent="0.2">
      <c r="A7427" s="612">
        <v>712</v>
      </c>
      <c r="B7427" s="613" t="s">
        <v>10387</v>
      </c>
      <c r="C7427" s="612" t="s">
        <v>780</v>
      </c>
      <c r="D7427" s="614">
        <v>55.45</v>
      </c>
    </row>
    <row r="7428" spans="1:4" ht="25.5" x14ac:dyDescent="0.2">
      <c r="A7428" s="612">
        <v>12614</v>
      </c>
      <c r="B7428" s="613" t="s">
        <v>5364</v>
      </c>
      <c r="C7428" s="612" t="s">
        <v>775</v>
      </c>
      <c r="D7428" s="614">
        <v>16</v>
      </c>
    </row>
    <row r="7429" spans="1:4" x14ac:dyDescent="0.2">
      <c r="A7429" s="612">
        <v>6140</v>
      </c>
      <c r="B7429" s="613" t="s">
        <v>5365</v>
      </c>
      <c r="C7429" s="612" t="s">
        <v>775</v>
      </c>
      <c r="D7429" s="614">
        <v>3.09</v>
      </c>
    </row>
    <row r="7430" spans="1:4" x14ac:dyDescent="0.2">
      <c r="A7430" s="612">
        <v>38399</v>
      </c>
      <c r="B7430" s="613" t="s">
        <v>5366</v>
      </c>
      <c r="C7430" s="612" t="s">
        <v>775</v>
      </c>
      <c r="D7430" s="614">
        <v>160.63999999999999</v>
      </c>
    </row>
    <row r="7431" spans="1:4" ht="38.25" x14ac:dyDescent="0.2">
      <c r="A7431" s="612">
        <v>735</v>
      </c>
      <c r="B7431" s="613" t="s">
        <v>5367</v>
      </c>
      <c r="C7431" s="612" t="s">
        <v>775</v>
      </c>
      <c r="D7431" s="614">
        <v>1824.05</v>
      </c>
    </row>
    <row r="7432" spans="1:4" ht="38.25" x14ac:dyDescent="0.2">
      <c r="A7432" s="612">
        <v>736</v>
      </c>
      <c r="B7432" s="613" t="s">
        <v>5368</v>
      </c>
      <c r="C7432" s="612" t="s">
        <v>775</v>
      </c>
      <c r="D7432" s="614">
        <v>1533.7</v>
      </c>
    </row>
    <row r="7433" spans="1:4" ht="38.25" x14ac:dyDescent="0.2">
      <c r="A7433" s="612">
        <v>729</v>
      </c>
      <c r="B7433" s="613" t="s">
        <v>5369</v>
      </c>
      <c r="C7433" s="612" t="s">
        <v>775</v>
      </c>
      <c r="D7433" s="614">
        <v>625</v>
      </c>
    </row>
    <row r="7434" spans="1:4" ht="38.25" x14ac:dyDescent="0.2">
      <c r="A7434" s="612">
        <v>39925</v>
      </c>
      <c r="B7434" s="613" t="s">
        <v>5370</v>
      </c>
      <c r="C7434" s="612" t="s">
        <v>775</v>
      </c>
      <c r="D7434" s="614">
        <v>9031.19</v>
      </c>
    </row>
    <row r="7435" spans="1:4" ht="25.5" x14ac:dyDescent="0.2">
      <c r="A7435" s="612">
        <v>731</v>
      </c>
      <c r="B7435" s="613" t="s">
        <v>5371</v>
      </c>
      <c r="C7435" s="612" t="s">
        <v>775</v>
      </c>
      <c r="D7435" s="614">
        <v>608.28</v>
      </c>
    </row>
    <row r="7436" spans="1:4" ht="38.25" x14ac:dyDescent="0.2">
      <c r="A7436" s="612">
        <v>10575</v>
      </c>
      <c r="B7436" s="613" t="s">
        <v>5372</v>
      </c>
      <c r="C7436" s="612" t="s">
        <v>775</v>
      </c>
      <c r="D7436" s="614">
        <v>949.26</v>
      </c>
    </row>
    <row r="7437" spans="1:4" ht="38.25" x14ac:dyDescent="0.2">
      <c r="A7437" s="612">
        <v>733</v>
      </c>
      <c r="B7437" s="613" t="s">
        <v>5373</v>
      </c>
      <c r="C7437" s="612" t="s">
        <v>775</v>
      </c>
      <c r="D7437" s="614">
        <v>1039.33</v>
      </c>
    </row>
    <row r="7438" spans="1:4" ht="38.25" x14ac:dyDescent="0.2">
      <c r="A7438" s="612">
        <v>732</v>
      </c>
      <c r="B7438" s="613" t="s">
        <v>5374</v>
      </c>
      <c r="C7438" s="612" t="s">
        <v>775</v>
      </c>
      <c r="D7438" s="614">
        <v>1025.3499999999999</v>
      </c>
    </row>
    <row r="7439" spans="1:4" ht="38.25" x14ac:dyDescent="0.2">
      <c r="A7439" s="612">
        <v>737</v>
      </c>
      <c r="B7439" s="613" t="s">
        <v>5375</v>
      </c>
      <c r="C7439" s="612" t="s">
        <v>775</v>
      </c>
      <c r="D7439" s="614">
        <v>5749.9</v>
      </c>
    </row>
    <row r="7440" spans="1:4" ht="38.25" x14ac:dyDescent="0.2">
      <c r="A7440" s="612">
        <v>738</v>
      </c>
      <c r="B7440" s="613" t="s">
        <v>5376</v>
      </c>
      <c r="C7440" s="612" t="s">
        <v>775</v>
      </c>
      <c r="D7440" s="614">
        <v>2666.18</v>
      </c>
    </row>
    <row r="7441" spans="1:4" ht="38.25" x14ac:dyDescent="0.2">
      <c r="A7441" s="612">
        <v>740</v>
      </c>
      <c r="B7441" s="613" t="s">
        <v>5377</v>
      </c>
      <c r="C7441" s="612" t="s">
        <v>775</v>
      </c>
      <c r="D7441" s="614">
        <v>5409.14</v>
      </c>
    </row>
    <row r="7442" spans="1:4" ht="38.25" x14ac:dyDescent="0.2">
      <c r="A7442" s="612">
        <v>734</v>
      </c>
      <c r="B7442" s="613" t="s">
        <v>5378</v>
      </c>
      <c r="C7442" s="612" t="s">
        <v>775</v>
      </c>
      <c r="D7442" s="614">
        <v>1099.18</v>
      </c>
    </row>
    <row r="7443" spans="1:4" x14ac:dyDescent="0.2">
      <c r="A7443" s="612">
        <v>39008</v>
      </c>
      <c r="B7443" s="613" t="s">
        <v>5379</v>
      </c>
      <c r="C7443" s="612" t="s">
        <v>775</v>
      </c>
      <c r="D7443" s="614">
        <v>45785.56</v>
      </c>
    </row>
    <row r="7444" spans="1:4" x14ac:dyDescent="0.2">
      <c r="A7444" s="612">
        <v>39009</v>
      </c>
      <c r="B7444" s="613" t="s">
        <v>5380</v>
      </c>
      <c r="C7444" s="612" t="s">
        <v>775</v>
      </c>
      <c r="D7444" s="614">
        <v>49053.56</v>
      </c>
    </row>
    <row r="7445" spans="1:4" ht="51" x14ac:dyDescent="0.2">
      <c r="A7445" s="612">
        <v>10587</v>
      </c>
      <c r="B7445" s="613" t="s">
        <v>5381</v>
      </c>
      <c r="C7445" s="612" t="s">
        <v>775</v>
      </c>
      <c r="D7445" s="614">
        <v>2630.15</v>
      </c>
    </row>
    <row r="7446" spans="1:4" ht="51" x14ac:dyDescent="0.2">
      <c r="A7446" s="612">
        <v>759</v>
      </c>
      <c r="B7446" s="613" t="s">
        <v>5382</v>
      </c>
      <c r="C7446" s="612" t="s">
        <v>775</v>
      </c>
      <c r="D7446" s="614">
        <v>3781.64</v>
      </c>
    </row>
    <row r="7447" spans="1:4" ht="51" x14ac:dyDescent="0.2">
      <c r="A7447" s="612">
        <v>761</v>
      </c>
      <c r="B7447" s="613" t="s">
        <v>5383</v>
      </c>
      <c r="C7447" s="612" t="s">
        <v>775</v>
      </c>
      <c r="D7447" s="614">
        <v>6410.19</v>
      </c>
    </row>
    <row r="7448" spans="1:4" ht="51" x14ac:dyDescent="0.2">
      <c r="A7448" s="612">
        <v>750</v>
      </c>
      <c r="B7448" s="613" t="s">
        <v>5384</v>
      </c>
      <c r="C7448" s="612" t="s">
        <v>775</v>
      </c>
      <c r="D7448" s="614">
        <v>6085.97</v>
      </c>
    </row>
    <row r="7449" spans="1:4" ht="51" x14ac:dyDescent="0.2">
      <c r="A7449" s="612">
        <v>755</v>
      </c>
      <c r="B7449" s="613" t="s">
        <v>5385</v>
      </c>
      <c r="C7449" s="612" t="s">
        <v>775</v>
      </c>
      <c r="D7449" s="614">
        <v>24973.87</v>
      </c>
    </row>
    <row r="7450" spans="1:4" ht="51" x14ac:dyDescent="0.2">
      <c r="A7450" s="612">
        <v>749</v>
      </c>
      <c r="B7450" s="613" t="s">
        <v>5386</v>
      </c>
      <c r="C7450" s="612" t="s">
        <v>775</v>
      </c>
      <c r="D7450" s="614">
        <v>9184.93</v>
      </c>
    </row>
    <row r="7451" spans="1:4" ht="51" x14ac:dyDescent="0.2">
      <c r="A7451" s="612">
        <v>756</v>
      </c>
      <c r="B7451" s="613" t="s">
        <v>5387</v>
      </c>
      <c r="C7451" s="612" t="s">
        <v>775</v>
      </c>
      <c r="D7451" s="614">
        <v>27237.35</v>
      </c>
    </row>
    <row r="7452" spans="1:4" ht="38.25" x14ac:dyDescent="0.2">
      <c r="A7452" s="612">
        <v>757</v>
      </c>
      <c r="B7452" s="613" t="s">
        <v>5388</v>
      </c>
      <c r="C7452" s="612" t="s">
        <v>775</v>
      </c>
      <c r="D7452" s="614">
        <v>12367.5</v>
      </c>
    </row>
    <row r="7453" spans="1:4" ht="38.25" x14ac:dyDescent="0.2">
      <c r="A7453" s="612">
        <v>10588</v>
      </c>
      <c r="B7453" s="613" t="s">
        <v>5389</v>
      </c>
      <c r="C7453" s="612" t="s">
        <v>775</v>
      </c>
      <c r="D7453" s="614">
        <v>2730.43</v>
      </c>
    </row>
    <row r="7454" spans="1:4" ht="38.25" x14ac:dyDescent="0.2">
      <c r="A7454" s="612">
        <v>10592</v>
      </c>
      <c r="B7454" s="613" t="s">
        <v>5390</v>
      </c>
      <c r="C7454" s="612" t="s">
        <v>775</v>
      </c>
      <c r="D7454" s="614">
        <v>3298</v>
      </c>
    </row>
    <row r="7455" spans="1:4" ht="38.25" x14ac:dyDescent="0.2">
      <c r="A7455" s="612">
        <v>10589</v>
      </c>
      <c r="B7455" s="613" t="s">
        <v>5391</v>
      </c>
      <c r="C7455" s="612" t="s">
        <v>775</v>
      </c>
      <c r="D7455" s="614">
        <v>4430.6499999999996</v>
      </c>
    </row>
    <row r="7456" spans="1:4" ht="38.25" x14ac:dyDescent="0.2">
      <c r="A7456" s="612">
        <v>760</v>
      </c>
      <c r="B7456" s="613" t="s">
        <v>5392</v>
      </c>
      <c r="C7456" s="612" t="s">
        <v>775</v>
      </c>
      <c r="D7456" s="614">
        <v>24735</v>
      </c>
    </row>
    <row r="7457" spans="1:4" ht="38.25" x14ac:dyDescent="0.2">
      <c r="A7457" s="612">
        <v>751</v>
      </c>
      <c r="B7457" s="613" t="s">
        <v>5393</v>
      </c>
      <c r="C7457" s="612" t="s">
        <v>775</v>
      </c>
      <c r="D7457" s="614">
        <v>3895.76</v>
      </c>
    </row>
    <row r="7458" spans="1:4" ht="38.25" x14ac:dyDescent="0.2">
      <c r="A7458" s="612">
        <v>754</v>
      </c>
      <c r="B7458" s="613" t="s">
        <v>5394</v>
      </c>
      <c r="C7458" s="612" t="s">
        <v>775</v>
      </c>
      <c r="D7458" s="614">
        <v>6183.75</v>
      </c>
    </row>
    <row r="7459" spans="1:4" ht="25.5" x14ac:dyDescent="0.2">
      <c r="A7459" s="612">
        <v>14013</v>
      </c>
      <c r="B7459" s="613" t="s">
        <v>5395</v>
      </c>
      <c r="C7459" s="612" t="s">
        <v>775</v>
      </c>
      <c r="D7459" s="614">
        <v>155374.72</v>
      </c>
    </row>
    <row r="7460" spans="1:4" ht="25.5" x14ac:dyDescent="0.2">
      <c r="A7460" s="612">
        <v>39917</v>
      </c>
      <c r="B7460" s="613" t="s">
        <v>5396</v>
      </c>
      <c r="C7460" s="612" t="s">
        <v>775</v>
      </c>
      <c r="D7460" s="614">
        <v>70329.929999999993</v>
      </c>
    </row>
    <row r="7461" spans="1:4" x14ac:dyDescent="0.2">
      <c r="A7461" s="612">
        <v>38167</v>
      </c>
      <c r="B7461" s="613" t="s">
        <v>12566</v>
      </c>
      <c r="C7461" s="612" t="s">
        <v>788</v>
      </c>
      <c r="D7461" s="614">
        <v>23.84</v>
      </c>
    </row>
    <row r="7462" spans="1:4" x14ac:dyDescent="0.2">
      <c r="A7462" s="612">
        <v>36145</v>
      </c>
      <c r="B7462" s="613" t="s">
        <v>5397</v>
      </c>
      <c r="C7462" s="612" t="s">
        <v>788</v>
      </c>
      <c r="D7462" s="614">
        <v>34.700000000000003</v>
      </c>
    </row>
    <row r="7463" spans="1:4" x14ac:dyDescent="0.2">
      <c r="A7463" s="612">
        <v>12893</v>
      </c>
      <c r="B7463" s="613" t="s">
        <v>5398</v>
      </c>
      <c r="C7463" s="612" t="s">
        <v>788</v>
      </c>
      <c r="D7463" s="614">
        <v>57.84</v>
      </c>
    </row>
    <row r="7464" spans="1:4" x14ac:dyDescent="0.2">
      <c r="A7464" s="612">
        <v>11685</v>
      </c>
      <c r="B7464" s="613" t="s">
        <v>5399</v>
      </c>
      <c r="C7464" s="612" t="s">
        <v>775</v>
      </c>
      <c r="D7464" s="614">
        <v>24.09</v>
      </c>
    </row>
    <row r="7465" spans="1:4" x14ac:dyDescent="0.2">
      <c r="A7465" s="612">
        <v>11679</v>
      </c>
      <c r="B7465" s="613" t="s">
        <v>5400</v>
      </c>
      <c r="C7465" s="612" t="s">
        <v>775</v>
      </c>
      <c r="D7465" s="614">
        <v>7.56</v>
      </c>
    </row>
    <row r="7466" spans="1:4" x14ac:dyDescent="0.2">
      <c r="A7466" s="612">
        <v>11680</v>
      </c>
      <c r="B7466" s="613" t="s">
        <v>5401</v>
      </c>
      <c r="C7466" s="612" t="s">
        <v>775</v>
      </c>
      <c r="D7466" s="614">
        <v>6.23</v>
      </c>
    </row>
    <row r="7467" spans="1:4" x14ac:dyDescent="0.2">
      <c r="A7467" s="612">
        <v>2512</v>
      </c>
      <c r="B7467" s="613" t="s">
        <v>5402</v>
      </c>
      <c r="C7467" s="612" t="s">
        <v>775</v>
      </c>
      <c r="D7467" s="614">
        <v>22.86</v>
      </c>
    </row>
    <row r="7468" spans="1:4" x14ac:dyDescent="0.2">
      <c r="A7468" s="612">
        <v>4374</v>
      </c>
      <c r="B7468" s="613" t="s">
        <v>5403</v>
      </c>
      <c r="C7468" s="612" t="s">
        <v>775</v>
      </c>
      <c r="D7468" s="614">
        <v>0.37</v>
      </c>
    </row>
    <row r="7469" spans="1:4" ht="25.5" x14ac:dyDescent="0.2">
      <c r="A7469" s="612">
        <v>7568</v>
      </c>
      <c r="B7469" s="613" t="s">
        <v>5404</v>
      </c>
      <c r="C7469" s="612" t="s">
        <v>775</v>
      </c>
      <c r="D7469" s="614">
        <v>0.61</v>
      </c>
    </row>
    <row r="7470" spans="1:4" ht="25.5" x14ac:dyDescent="0.2">
      <c r="A7470" s="612">
        <v>7584</v>
      </c>
      <c r="B7470" s="613" t="s">
        <v>5405</v>
      </c>
      <c r="C7470" s="612" t="s">
        <v>775</v>
      </c>
      <c r="D7470" s="614">
        <v>0.93</v>
      </c>
    </row>
    <row r="7471" spans="1:4" x14ac:dyDescent="0.2">
      <c r="A7471" s="612">
        <v>11945</v>
      </c>
      <c r="B7471" s="613" t="s">
        <v>5406</v>
      </c>
      <c r="C7471" s="612" t="s">
        <v>775</v>
      </c>
      <c r="D7471" s="614">
        <v>0.06</v>
      </c>
    </row>
    <row r="7472" spans="1:4" x14ac:dyDescent="0.2">
      <c r="A7472" s="612">
        <v>11946</v>
      </c>
      <c r="B7472" s="613" t="s">
        <v>5407</v>
      </c>
      <c r="C7472" s="612" t="s">
        <v>775</v>
      </c>
      <c r="D7472" s="614">
        <v>0.06</v>
      </c>
    </row>
    <row r="7473" spans="1:4" x14ac:dyDescent="0.2">
      <c r="A7473" s="612">
        <v>4375</v>
      </c>
      <c r="B7473" s="613" t="s">
        <v>5408</v>
      </c>
      <c r="C7473" s="612" t="s">
        <v>775</v>
      </c>
      <c r="D7473" s="614">
        <v>0.1</v>
      </c>
    </row>
    <row r="7474" spans="1:4" ht="25.5" x14ac:dyDescent="0.2">
      <c r="A7474" s="612">
        <v>11950</v>
      </c>
      <c r="B7474" s="613" t="s">
        <v>5409</v>
      </c>
      <c r="C7474" s="612" t="s">
        <v>775</v>
      </c>
      <c r="D7474" s="614">
        <v>0.2</v>
      </c>
    </row>
    <row r="7475" spans="1:4" x14ac:dyDescent="0.2">
      <c r="A7475" s="612">
        <v>4376</v>
      </c>
      <c r="B7475" s="613" t="s">
        <v>5410</v>
      </c>
      <c r="C7475" s="612" t="s">
        <v>775</v>
      </c>
      <c r="D7475" s="614">
        <v>0.19</v>
      </c>
    </row>
    <row r="7476" spans="1:4" ht="25.5" x14ac:dyDescent="0.2">
      <c r="A7476" s="612">
        <v>7583</v>
      </c>
      <c r="B7476" s="613" t="s">
        <v>5411</v>
      </c>
      <c r="C7476" s="612" t="s">
        <v>775</v>
      </c>
      <c r="D7476" s="614">
        <v>0.41</v>
      </c>
    </row>
    <row r="7477" spans="1:4" ht="38.25" x14ac:dyDescent="0.2">
      <c r="A7477" s="612">
        <v>4350</v>
      </c>
      <c r="B7477" s="613" t="s">
        <v>5412</v>
      </c>
      <c r="C7477" s="612" t="s">
        <v>775</v>
      </c>
      <c r="D7477" s="614">
        <v>0.32</v>
      </c>
    </row>
    <row r="7478" spans="1:4" ht="25.5" x14ac:dyDescent="0.2">
      <c r="A7478" s="612">
        <v>39886</v>
      </c>
      <c r="B7478" s="613" t="s">
        <v>5413</v>
      </c>
      <c r="C7478" s="612" t="s">
        <v>775</v>
      </c>
      <c r="D7478" s="614">
        <v>4.16</v>
      </c>
    </row>
    <row r="7479" spans="1:4" ht="25.5" x14ac:dyDescent="0.2">
      <c r="A7479" s="612">
        <v>39887</v>
      </c>
      <c r="B7479" s="613" t="s">
        <v>5414</v>
      </c>
      <c r="C7479" s="612" t="s">
        <v>775</v>
      </c>
      <c r="D7479" s="614">
        <v>6.25</v>
      </c>
    </row>
    <row r="7480" spans="1:4" ht="25.5" x14ac:dyDescent="0.2">
      <c r="A7480" s="612">
        <v>39888</v>
      </c>
      <c r="B7480" s="613" t="s">
        <v>5415</v>
      </c>
      <c r="C7480" s="612" t="s">
        <v>775</v>
      </c>
      <c r="D7480" s="614">
        <v>14.29</v>
      </c>
    </row>
    <row r="7481" spans="1:4" ht="25.5" x14ac:dyDescent="0.2">
      <c r="A7481" s="612">
        <v>39890</v>
      </c>
      <c r="B7481" s="613" t="s">
        <v>5416</v>
      </c>
      <c r="C7481" s="612" t="s">
        <v>775</v>
      </c>
      <c r="D7481" s="614">
        <v>24.39</v>
      </c>
    </row>
    <row r="7482" spans="1:4" ht="25.5" x14ac:dyDescent="0.2">
      <c r="A7482" s="612">
        <v>39891</v>
      </c>
      <c r="B7482" s="613" t="s">
        <v>5417</v>
      </c>
      <c r="C7482" s="612" t="s">
        <v>775</v>
      </c>
      <c r="D7482" s="614">
        <v>34.39</v>
      </c>
    </row>
    <row r="7483" spans="1:4" ht="25.5" x14ac:dyDescent="0.2">
      <c r="A7483" s="612">
        <v>39892</v>
      </c>
      <c r="B7483" s="613" t="s">
        <v>5418</v>
      </c>
      <c r="C7483" s="612" t="s">
        <v>775</v>
      </c>
      <c r="D7483" s="614">
        <v>107.19</v>
      </c>
    </row>
    <row r="7484" spans="1:4" ht="25.5" x14ac:dyDescent="0.2">
      <c r="A7484" s="612">
        <v>790</v>
      </c>
      <c r="B7484" s="613" t="s">
        <v>5419</v>
      </c>
      <c r="C7484" s="612" t="s">
        <v>775</v>
      </c>
      <c r="D7484" s="614">
        <v>11.58</v>
      </c>
    </row>
    <row r="7485" spans="1:4" ht="25.5" x14ac:dyDescent="0.2">
      <c r="A7485" s="612">
        <v>766</v>
      </c>
      <c r="B7485" s="613" t="s">
        <v>5420</v>
      </c>
      <c r="C7485" s="612" t="s">
        <v>775</v>
      </c>
      <c r="D7485" s="614">
        <v>11.58</v>
      </c>
    </row>
    <row r="7486" spans="1:4" ht="25.5" x14ac:dyDescent="0.2">
      <c r="A7486" s="612">
        <v>791</v>
      </c>
      <c r="B7486" s="613" t="s">
        <v>5421</v>
      </c>
      <c r="C7486" s="612" t="s">
        <v>775</v>
      </c>
      <c r="D7486" s="614">
        <v>11.58</v>
      </c>
    </row>
    <row r="7487" spans="1:4" ht="25.5" x14ac:dyDescent="0.2">
      <c r="A7487" s="612">
        <v>767</v>
      </c>
      <c r="B7487" s="613" t="s">
        <v>5422</v>
      </c>
      <c r="C7487" s="612" t="s">
        <v>775</v>
      </c>
      <c r="D7487" s="614">
        <v>11.58</v>
      </c>
    </row>
    <row r="7488" spans="1:4" ht="25.5" x14ac:dyDescent="0.2">
      <c r="A7488" s="612">
        <v>768</v>
      </c>
      <c r="B7488" s="613" t="s">
        <v>5423</v>
      </c>
      <c r="C7488" s="612" t="s">
        <v>775</v>
      </c>
      <c r="D7488" s="614">
        <v>9.1</v>
      </c>
    </row>
    <row r="7489" spans="1:4" ht="25.5" x14ac:dyDescent="0.2">
      <c r="A7489" s="612">
        <v>789</v>
      </c>
      <c r="B7489" s="613" t="s">
        <v>5424</v>
      </c>
      <c r="C7489" s="612" t="s">
        <v>775</v>
      </c>
      <c r="D7489" s="614">
        <v>8.9</v>
      </c>
    </row>
    <row r="7490" spans="1:4" ht="25.5" x14ac:dyDescent="0.2">
      <c r="A7490" s="612">
        <v>769</v>
      </c>
      <c r="B7490" s="613" t="s">
        <v>5425</v>
      </c>
      <c r="C7490" s="612" t="s">
        <v>775</v>
      </c>
      <c r="D7490" s="614">
        <v>9.1</v>
      </c>
    </row>
    <row r="7491" spans="1:4" ht="25.5" x14ac:dyDescent="0.2">
      <c r="A7491" s="612">
        <v>770</v>
      </c>
      <c r="B7491" s="613" t="s">
        <v>5426</v>
      </c>
      <c r="C7491" s="612" t="s">
        <v>775</v>
      </c>
      <c r="D7491" s="614">
        <v>3.21</v>
      </c>
    </row>
    <row r="7492" spans="1:4" ht="25.5" x14ac:dyDescent="0.2">
      <c r="A7492" s="612">
        <v>12394</v>
      </c>
      <c r="B7492" s="613" t="s">
        <v>5427</v>
      </c>
      <c r="C7492" s="612" t="s">
        <v>775</v>
      </c>
      <c r="D7492" s="614">
        <v>3.21</v>
      </c>
    </row>
    <row r="7493" spans="1:4" x14ac:dyDescent="0.2">
      <c r="A7493" s="612">
        <v>764</v>
      </c>
      <c r="B7493" s="613" t="s">
        <v>5428</v>
      </c>
      <c r="C7493" s="612" t="s">
        <v>775</v>
      </c>
      <c r="D7493" s="614">
        <v>5.6</v>
      </c>
    </row>
    <row r="7494" spans="1:4" x14ac:dyDescent="0.2">
      <c r="A7494" s="612">
        <v>765</v>
      </c>
      <c r="B7494" s="613" t="s">
        <v>5429</v>
      </c>
      <c r="C7494" s="612" t="s">
        <v>775</v>
      </c>
      <c r="D7494" s="614">
        <v>5.6</v>
      </c>
    </row>
    <row r="7495" spans="1:4" ht="25.5" x14ac:dyDescent="0.2">
      <c r="A7495" s="612">
        <v>787</v>
      </c>
      <c r="B7495" s="613" t="s">
        <v>5430</v>
      </c>
      <c r="C7495" s="612" t="s">
        <v>775</v>
      </c>
      <c r="D7495" s="614">
        <v>25.01</v>
      </c>
    </row>
    <row r="7496" spans="1:4" ht="25.5" x14ac:dyDescent="0.2">
      <c r="A7496" s="612">
        <v>774</v>
      </c>
      <c r="B7496" s="613" t="s">
        <v>5431</v>
      </c>
      <c r="C7496" s="612" t="s">
        <v>775</v>
      </c>
      <c r="D7496" s="614">
        <v>25.01</v>
      </c>
    </row>
    <row r="7497" spans="1:4" ht="25.5" x14ac:dyDescent="0.2">
      <c r="A7497" s="612">
        <v>773</v>
      </c>
      <c r="B7497" s="613" t="s">
        <v>5432</v>
      </c>
      <c r="C7497" s="612" t="s">
        <v>775</v>
      </c>
      <c r="D7497" s="614">
        <v>25.01</v>
      </c>
    </row>
    <row r="7498" spans="1:4" ht="25.5" x14ac:dyDescent="0.2">
      <c r="A7498" s="612">
        <v>775</v>
      </c>
      <c r="B7498" s="613" t="s">
        <v>5433</v>
      </c>
      <c r="C7498" s="612" t="s">
        <v>775</v>
      </c>
      <c r="D7498" s="614">
        <v>25.01</v>
      </c>
    </row>
    <row r="7499" spans="1:4" ht="25.5" x14ac:dyDescent="0.2">
      <c r="A7499" s="612">
        <v>788</v>
      </c>
      <c r="B7499" s="613" t="s">
        <v>5434</v>
      </c>
      <c r="C7499" s="612" t="s">
        <v>775</v>
      </c>
      <c r="D7499" s="614">
        <v>15.54</v>
      </c>
    </row>
    <row r="7500" spans="1:4" ht="25.5" x14ac:dyDescent="0.2">
      <c r="A7500" s="612">
        <v>772</v>
      </c>
      <c r="B7500" s="613" t="s">
        <v>5435</v>
      </c>
      <c r="C7500" s="612" t="s">
        <v>775</v>
      </c>
      <c r="D7500" s="614">
        <v>15.54</v>
      </c>
    </row>
    <row r="7501" spans="1:4" x14ac:dyDescent="0.2">
      <c r="A7501" s="612">
        <v>771</v>
      </c>
      <c r="B7501" s="613" t="s">
        <v>5436</v>
      </c>
      <c r="C7501" s="612" t="s">
        <v>775</v>
      </c>
      <c r="D7501" s="614">
        <v>15.54</v>
      </c>
    </row>
    <row r="7502" spans="1:4" ht="25.5" x14ac:dyDescent="0.2">
      <c r="A7502" s="612">
        <v>779</v>
      </c>
      <c r="B7502" s="613" t="s">
        <v>5437</v>
      </c>
      <c r="C7502" s="612" t="s">
        <v>775</v>
      </c>
      <c r="D7502" s="614">
        <v>3.86</v>
      </c>
    </row>
    <row r="7503" spans="1:4" ht="25.5" x14ac:dyDescent="0.2">
      <c r="A7503" s="612">
        <v>776</v>
      </c>
      <c r="B7503" s="613" t="s">
        <v>5438</v>
      </c>
      <c r="C7503" s="612" t="s">
        <v>775</v>
      </c>
      <c r="D7503" s="614">
        <v>36.869999999999997</v>
      </c>
    </row>
    <row r="7504" spans="1:4" ht="25.5" x14ac:dyDescent="0.2">
      <c r="A7504" s="612">
        <v>777</v>
      </c>
      <c r="B7504" s="613" t="s">
        <v>5439</v>
      </c>
      <c r="C7504" s="612" t="s">
        <v>775</v>
      </c>
      <c r="D7504" s="614">
        <v>35.85</v>
      </c>
    </row>
    <row r="7505" spans="1:4" ht="25.5" x14ac:dyDescent="0.2">
      <c r="A7505" s="612">
        <v>780</v>
      </c>
      <c r="B7505" s="613" t="s">
        <v>5440</v>
      </c>
      <c r="C7505" s="612" t="s">
        <v>775</v>
      </c>
      <c r="D7505" s="614">
        <v>36.020000000000003</v>
      </c>
    </row>
    <row r="7506" spans="1:4" x14ac:dyDescent="0.2">
      <c r="A7506" s="612">
        <v>778</v>
      </c>
      <c r="B7506" s="613" t="s">
        <v>5441</v>
      </c>
      <c r="C7506" s="612" t="s">
        <v>775</v>
      </c>
      <c r="D7506" s="614">
        <v>36.869999999999997</v>
      </c>
    </row>
    <row r="7507" spans="1:4" ht="25.5" x14ac:dyDescent="0.2">
      <c r="A7507" s="612">
        <v>781</v>
      </c>
      <c r="B7507" s="613" t="s">
        <v>5442</v>
      </c>
      <c r="C7507" s="612" t="s">
        <v>775</v>
      </c>
      <c r="D7507" s="614">
        <v>68.13</v>
      </c>
    </row>
    <row r="7508" spans="1:4" x14ac:dyDescent="0.2">
      <c r="A7508" s="612">
        <v>786</v>
      </c>
      <c r="B7508" s="613" t="s">
        <v>5443</v>
      </c>
      <c r="C7508" s="612" t="s">
        <v>775</v>
      </c>
      <c r="D7508" s="614">
        <v>68.13</v>
      </c>
    </row>
    <row r="7509" spans="1:4" x14ac:dyDescent="0.2">
      <c r="A7509" s="612">
        <v>782</v>
      </c>
      <c r="B7509" s="613" t="s">
        <v>5444</v>
      </c>
      <c r="C7509" s="612" t="s">
        <v>775</v>
      </c>
      <c r="D7509" s="614">
        <v>68.13</v>
      </c>
    </row>
    <row r="7510" spans="1:4" x14ac:dyDescent="0.2">
      <c r="A7510" s="612">
        <v>783</v>
      </c>
      <c r="B7510" s="613" t="s">
        <v>5445</v>
      </c>
      <c r="C7510" s="612" t="s">
        <v>775</v>
      </c>
      <c r="D7510" s="614">
        <v>186.47</v>
      </c>
    </row>
    <row r="7511" spans="1:4" x14ac:dyDescent="0.2">
      <c r="A7511" s="612">
        <v>785</v>
      </c>
      <c r="B7511" s="613" t="s">
        <v>5446</v>
      </c>
      <c r="C7511" s="612" t="s">
        <v>775</v>
      </c>
      <c r="D7511" s="614">
        <v>197.02</v>
      </c>
    </row>
    <row r="7512" spans="1:4" x14ac:dyDescent="0.2">
      <c r="A7512" s="612">
        <v>784</v>
      </c>
      <c r="B7512" s="613" t="s">
        <v>5447</v>
      </c>
      <c r="C7512" s="612" t="s">
        <v>775</v>
      </c>
      <c r="D7512" s="614">
        <v>211.36</v>
      </c>
    </row>
    <row r="7513" spans="1:4" ht="25.5" x14ac:dyDescent="0.2">
      <c r="A7513" s="612">
        <v>831</v>
      </c>
      <c r="B7513" s="613" t="s">
        <v>5448</v>
      </c>
      <c r="C7513" s="612" t="s">
        <v>775</v>
      </c>
      <c r="D7513" s="614">
        <v>60.28</v>
      </c>
    </row>
    <row r="7514" spans="1:4" ht="25.5" x14ac:dyDescent="0.2">
      <c r="A7514" s="612">
        <v>828</v>
      </c>
      <c r="B7514" s="613" t="s">
        <v>5449</v>
      </c>
      <c r="C7514" s="612" t="s">
        <v>775</v>
      </c>
      <c r="D7514" s="614">
        <v>0.34</v>
      </c>
    </row>
    <row r="7515" spans="1:4" ht="25.5" x14ac:dyDescent="0.2">
      <c r="A7515" s="612">
        <v>829</v>
      </c>
      <c r="B7515" s="613" t="s">
        <v>5450</v>
      </c>
      <c r="C7515" s="612" t="s">
        <v>775</v>
      </c>
      <c r="D7515" s="614">
        <v>0.73</v>
      </c>
    </row>
    <row r="7516" spans="1:4" ht="25.5" x14ac:dyDescent="0.2">
      <c r="A7516" s="612">
        <v>812</v>
      </c>
      <c r="B7516" s="613" t="s">
        <v>5451</v>
      </c>
      <c r="C7516" s="612" t="s">
        <v>775</v>
      </c>
      <c r="D7516" s="614">
        <v>1.58</v>
      </c>
    </row>
    <row r="7517" spans="1:4" ht="25.5" x14ac:dyDescent="0.2">
      <c r="A7517" s="612">
        <v>819</v>
      </c>
      <c r="B7517" s="613" t="s">
        <v>5452</v>
      </c>
      <c r="C7517" s="612" t="s">
        <v>775</v>
      </c>
      <c r="D7517" s="614">
        <v>2.6</v>
      </c>
    </row>
    <row r="7518" spans="1:4" ht="25.5" x14ac:dyDescent="0.2">
      <c r="A7518" s="612">
        <v>818</v>
      </c>
      <c r="B7518" s="613" t="s">
        <v>5453</v>
      </c>
      <c r="C7518" s="612" t="s">
        <v>775</v>
      </c>
      <c r="D7518" s="614">
        <v>4.38</v>
      </c>
    </row>
    <row r="7519" spans="1:4" ht="25.5" x14ac:dyDescent="0.2">
      <c r="A7519" s="612">
        <v>823</v>
      </c>
      <c r="B7519" s="613" t="s">
        <v>5454</v>
      </c>
      <c r="C7519" s="612" t="s">
        <v>775</v>
      </c>
      <c r="D7519" s="614">
        <v>13.19</v>
      </c>
    </row>
    <row r="7520" spans="1:4" ht="25.5" x14ac:dyDescent="0.2">
      <c r="A7520" s="612">
        <v>830</v>
      </c>
      <c r="B7520" s="613" t="s">
        <v>5455</v>
      </c>
      <c r="C7520" s="612" t="s">
        <v>775</v>
      </c>
      <c r="D7520" s="614">
        <v>10.86</v>
      </c>
    </row>
    <row r="7521" spans="1:4" ht="25.5" x14ac:dyDescent="0.2">
      <c r="A7521" s="612">
        <v>826</v>
      </c>
      <c r="B7521" s="613" t="s">
        <v>5456</v>
      </c>
      <c r="C7521" s="612" t="s">
        <v>775</v>
      </c>
      <c r="D7521" s="614">
        <v>33.81</v>
      </c>
    </row>
    <row r="7522" spans="1:4" ht="25.5" x14ac:dyDescent="0.2">
      <c r="A7522" s="612">
        <v>827</v>
      </c>
      <c r="B7522" s="613" t="s">
        <v>5457</v>
      </c>
      <c r="C7522" s="612" t="s">
        <v>775</v>
      </c>
      <c r="D7522" s="614">
        <v>28.56</v>
      </c>
    </row>
    <row r="7523" spans="1:4" ht="25.5" x14ac:dyDescent="0.2">
      <c r="A7523" s="612">
        <v>832</v>
      </c>
      <c r="B7523" s="613" t="s">
        <v>5458</v>
      </c>
      <c r="C7523" s="612" t="s">
        <v>775</v>
      </c>
      <c r="D7523" s="614">
        <v>1.97</v>
      </c>
    </row>
    <row r="7524" spans="1:4" ht="25.5" x14ac:dyDescent="0.2">
      <c r="A7524" s="612">
        <v>833</v>
      </c>
      <c r="B7524" s="613" t="s">
        <v>5459</v>
      </c>
      <c r="C7524" s="612" t="s">
        <v>775</v>
      </c>
      <c r="D7524" s="614">
        <v>2.8</v>
      </c>
    </row>
    <row r="7525" spans="1:4" ht="25.5" x14ac:dyDescent="0.2">
      <c r="A7525" s="612">
        <v>834</v>
      </c>
      <c r="B7525" s="613" t="s">
        <v>5460</v>
      </c>
      <c r="C7525" s="612" t="s">
        <v>775</v>
      </c>
      <c r="D7525" s="614">
        <v>3.07</v>
      </c>
    </row>
    <row r="7526" spans="1:4" ht="25.5" x14ac:dyDescent="0.2">
      <c r="A7526" s="612">
        <v>825</v>
      </c>
      <c r="B7526" s="613" t="s">
        <v>5461</v>
      </c>
      <c r="C7526" s="612" t="s">
        <v>775</v>
      </c>
      <c r="D7526" s="614">
        <v>3.43</v>
      </c>
    </row>
    <row r="7527" spans="1:4" ht="25.5" x14ac:dyDescent="0.2">
      <c r="A7527" s="612">
        <v>813</v>
      </c>
      <c r="B7527" s="613" t="s">
        <v>5462</v>
      </c>
      <c r="C7527" s="612" t="s">
        <v>775</v>
      </c>
      <c r="D7527" s="614">
        <v>3.37</v>
      </c>
    </row>
    <row r="7528" spans="1:4" ht="25.5" x14ac:dyDescent="0.2">
      <c r="A7528" s="612">
        <v>820</v>
      </c>
      <c r="B7528" s="613" t="s">
        <v>5463</v>
      </c>
      <c r="C7528" s="612" t="s">
        <v>775</v>
      </c>
      <c r="D7528" s="614">
        <v>4.2699999999999996</v>
      </c>
    </row>
    <row r="7529" spans="1:4" ht="25.5" x14ac:dyDescent="0.2">
      <c r="A7529" s="612">
        <v>816</v>
      </c>
      <c r="B7529" s="613" t="s">
        <v>5464</v>
      </c>
      <c r="C7529" s="612" t="s">
        <v>775</v>
      </c>
      <c r="D7529" s="614">
        <v>7.28</v>
      </c>
    </row>
    <row r="7530" spans="1:4" ht="25.5" x14ac:dyDescent="0.2">
      <c r="A7530" s="612">
        <v>814</v>
      </c>
      <c r="B7530" s="613" t="s">
        <v>5465</v>
      </c>
      <c r="C7530" s="612" t="s">
        <v>775</v>
      </c>
      <c r="D7530" s="614">
        <v>8.7899999999999991</v>
      </c>
    </row>
    <row r="7531" spans="1:4" ht="25.5" x14ac:dyDescent="0.2">
      <c r="A7531" s="612">
        <v>815</v>
      </c>
      <c r="B7531" s="613" t="s">
        <v>5466</v>
      </c>
      <c r="C7531" s="612" t="s">
        <v>775</v>
      </c>
      <c r="D7531" s="614">
        <v>9.5</v>
      </c>
    </row>
    <row r="7532" spans="1:4" ht="25.5" x14ac:dyDescent="0.2">
      <c r="A7532" s="612">
        <v>822</v>
      </c>
      <c r="B7532" s="613" t="s">
        <v>5467</v>
      </c>
      <c r="C7532" s="612" t="s">
        <v>775</v>
      </c>
      <c r="D7532" s="614">
        <v>11.57</v>
      </c>
    </row>
    <row r="7533" spans="1:4" ht="25.5" x14ac:dyDescent="0.2">
      <c r="A7533" s="612">
        <v>821</v>
      </c>
      <c r="B7533" s="613" t="s">
        <v>5468</v>
      </c>
      <c r="C7533" s="612" t="s">
        <v>775</v>
      </c>
      <c r="D7533" s="614">
        <v>13.53</v>
      </c>
    </row>
    <row r="7534" spans="1:4" ht="25.5" x14ac:dyDescent="0.2">
      <c r="A7534" s="612">
        <v>817</v>
      </c>
      <c r="B7534" s="613" t="s">
        <v>5469</v>
      </c>
      <c r="C7534" s="612" t="s">
        <v>775</v>
      </c>
      <c r="D7534" s="614">
        <v>16.079999999999998</v>
      </c>
    </row>
    <row r="7535" spans="1:4" ht="25.5" x14ac:dyDescent="0.2">
      <c r="A7535" s="612">
        <v>20086</v>
      </c>
      <c r="B7535" s="613" t="s">
        <v>5470</v>
      </c>
      <c r="C7535" s="612" t="s">
        <v>775</v>
      </c>
      <c r="D7535" s="614">
        <v>1.68</v>
      </c>
    </row>
    <row r="7536" spans="1:4" ht="25.5" x14ac:dyDescent="0.2">
      <c r="A7536" s="612">
        <v>39191</v>
      </c>
      <c r="B7536" s="613" t="s">
        <v>5471</v>
      </c>
      <c r="C7536" s="612" t="s">
        <v>775</v>
      </c>
      <c r="D7536" s="614">
        <v>12.7</v>
      </c>
    </row>
    <row r="7537" spans="1:4" ht="25.5" x14ac:dyDescent="0.2">
      <c r="A7537" s="612">
        <v>39190</v>
      </c>
      <c r="B7537" s="613" t="s">
        <v>5472</v>
      </c>
      <c r="C7537" s="612" t="s">
        <v>775</v>
      </c>
      <c r="D7537" s="614">
        <v>13.27</v>
      </c>
    </row>
    <row r="7538" spans="1:4" ht="25.5" x14ac:dyDescent="0.2">
      <c r="A7538" s="612">
        <v>39189</v>
      </c>
      <c r="B7538" s="613" t="s">
        <v>5473</v>
      </c>
      <c r="C7538" s="612" t="s">
        <v>775</v>
      </c>
      <c r="D7538" s="614">
        <v>14.04</v>
      </c>
    </row>
    <row r="7539" spans="1:4" ht="25.5" x14ac:dyDescent="0.2">
      <c r="A7539" s="612">
        <v>39186</v>
      </c>
      <c r="B7539" s="613" t="s">
        <v>5474</v>
      </c>
      <c r="C7539" s="612" t="s">
        <v>775</v>
      </c>
      <c r="D7539" s="614">
        <v>12.56</v>
      </c>
    </row>
    <row r="7540" spans="1:4" ht="25.5" x14ac:dyDescent="0.2">
      <c r="A7540" s="612">
        <v>39188</v>
      </c>
      <c r="B7540" s="613" t="s">
        <v>5475</v>
      </c>
      <c r="C7540" s="612" t="s">
        <v>775</v>
      </c>
      <c r="D7540" s="614">
        <v>10.33</v>
      </c>
    </row>
    <row r="7541" spans="1:4" ht="25.5" x14ac:dyDescent="0.2">
      <c r="A7541" s="612">
        <v>39187</v>
      </c>
      <c r="B7541" s="613" t="s">
        <v>5476</v>
      </c>
      <c r="C7541" s="612" t="s">
        <v>775</v>
      </c>
      <c r="D7541" s="614">
        <v>10.83</v>
      </c>
    </row>
    <row r="7542" spans="1:4" ht="25.5" x14ac:dyDescent="0.2">
      <c r="A7542" s="612">
        <v>39184</v>
      </c>
      <c r="B7542" s="613" t="s">
        <v>5477</v>
      </c>
      <c r="C7542" s="612" t="s">
        <v>775</v>
      </c>
      <c r="D7542" s="614">
        <v>4.07</v>
      </c>
    </row>
    <row r="7543" spans="1:4" ht="25.5" x14ac:dyDescent="0.2">
      <c r="A7543" s="612">
        <v>39185</v>
      </c>
      <c r="B7543" s="613" t="s">
        <v>5478</v>
      </c>
      <c r="C7543" s="612" t="s">
        <v>775</v>
      </c>
      <c r="D7543" s="614">
        <v>3.71</v>
      </c>
    </row>
    <row r="7544" spans="1:4" ht="25.5" x14ac:dyDescent="0.2">
      <c r="A7544" s="612">
        <v>39198</v>
      </c>
      <c r="B7544" s="613" t="s">
        <v>5479</v>
      </c>
      <c r="C7544" s="612" t="s">
        <v>775</v>
      </c>
      <c r="D7544" s="614">
        <v>41.66</v>
      </c>
    </row>
    <row r="7545" spans="1:4" ht="25.5" x14ac:dyDescent="0.2">
      <c r="A7545" s="612">
        <v>39197</v>
      </c>
      <c r="B7545" s="613" t="s">
        <v>5480</v>
      </c>
      <c r="C7545" s="612" t="s">
        <v>775</v>
      </c>
      <c r="D7545" s="614">
        <v>43.52</v>
      </c>
    </row>
    <row r="7546" spans="1:4" ht="25.5" x14ac:dyDescent="0.2">
      <c r="A7546" s="612">
        <v>39196</v>
      </c>
      <c r="B7546" s="613" t="s">
        <v>5481</v>
      </c>
      <c r="C7546" s="612" t="s">
        <v>775</v>
      </c>
      <c r="D7546" s="614">
        <v>44.89</v>
      </c>
    </row>
    <row r="7547" spans="1:4" ht="25.5" x14ac:dyDescent="0.2">
      <c r="A7547" s="612">
        <v>39199</v>
      </c>
      <c r="B7547" s="613" t="s">
        <v>5482</v>
      </c>
      <c r="C7547" s="612" t="s">
        <v>775</v>
      </c>
      <c r="D7547" s="614">
        <v>40.1</v>
      </c>
    </row>
    <row r="7548" spans="1:4" ht="25.5" x14ac:dyDescent="0.2">
      <c r="A7548" s="612">
        <v>39195</v>
      </c>
      <c r="B7548" s="613" t="s">
        <v>5483</v>
      </c>
      <c r="C7548" s="612" t="s">
        <v>775</v>
      </c>
      <c r="D7548" s="614">
        <v>23.14</v>
      </c>
    </row>
    <row r="7549" spans="1:4" ht="25.5" x14ac:dyDescent="0.2">
      <c r="A7549" s="612">
        <v>39194</v>
      </c>
      <c r="B7549" s="613" t="s">
        <v>5484</v>
      </c>
      <c r="C7549" s="612" t="s">
        <v>775</v>
      </c>
      <c r="D7549" s="614">
        <v>24.77</v>
      </c>
    </row>
    <row r="7550" spans="1:4" ht="25.5" x14ac:dyDescent="0.2">
      <c r="A7550" s="612">
        <v>39193</v>
      </c>
      <c r="B7550" s="613" t="s">
        <v>5485</v>
      </c>
      <c r="C7550" s="612" t="s">
        <v>775</v>
      </c>
      <c r="D7550" s="614">
        <v>27.14</v>
      </c>
    </row>
    <row r="7551" spans="1:4" ht="25.5" x14ac:dyDescent="0.2">
      <c r="A7551" s="612">
        <v>39192</v>
      </c>
      <c r="B7551" s="613" t="s">
        <v>5486</v>
      </c>
      <c r="C7551" s="612" t="s">
        <v>775</v>
      </c>
      <c r="D7551" s="614">
        <v>28.24</v>
      </c>
    </row>
    <row r="7552" spans="1:4" ht="25.5" x14ac:dyDescent="0.2">
      <c r="A7552" s="612">
        <v>39920</v>
      </c>
      <c r="B7552" s="613" t="s">
        <v>5487</v>
      </c>
      <c r="C7552" s="612" t="s">
        <v>775</v>
      </c>
      <c r="D7552" s="614">
        <v>3.42</v>
      </c>
    </row>
    <row r="7553" spans="1:4" ht="25.5" x14ac:dyDescent="0.2">
      <c r="A7553" s="612">
        <v>39201</v>
      </c>
      <c r="B7553" s="613" t="s">
        <v>5488</v>
      </c>
      <c r="C7553" s="612" t="s">
        <v>775</v>
      </c>
      <c r="D7553" s="614">
        <v>49.81</v>
      </c>
    </row>
    <row r="7554" spans="1:4" ht="25.5" x14ac:dyDescent="0.2">
      <c r="A7554" s="612">
        <v>39200</v>
      </c>
      <c r="B7554" s="613" t="s">
        <v>5489</v>
      </c>
      <c r="C7554" s="612" t="s">
        <v>775</v>
      </c>
      <c r="D7554" s="614">
        <v>50.21</v>
      </c>
    </row>
    <row r="7555" spans="1:4" ht="25.5" x14ac:dyDescent="0.2">
      <c r="A7555" s="612">
        <v>39203</v>
      </c>
      <c r="B7555" s="613" t="s">
        <v>5490</v>
      </c>
      <c r="C7555" s="612" t="s">
        <v>775</v>
      </c>
      <c r="D7555" s="614">
        <v>40.54</v>
      </c>
    </row>
    <row r="7556" spans="1:4" ht="25.5" x14ac:dyDescent="0.2">
      <c r="A7556" s="612">
        <v>39202</v>
      </c>
      <c r="B7556" s="613" t="s">
        <v>5491</v>
      </c>
      <c r="C7556" s="612" t="s">
        <v>775</v>
      </c>
      <c r="D7556" s="614">
        <v>47.63</v>
      </c>
    </row>
    <row r="7557" spans="1:4" ht="25.5" x14ac:dyDescent="0.2">
      <c r="A7557" s="612">
        <v>39205</v>
      </c>
      <c r="B7557" s="613" t="s">
        <v>5492</v>
      </c>
      <c r="C7557" s="612" t="s">
        <v>775</v>
      </c>
      <c r="D7557" s="614">
        <v>79.459999999999994</v>
      </c>
    </row>
    <row r="7558" spans="1:4" ht="25.5" x14ac:dyDescent="0.2">
      <c r="A7558" s="612">
        <v>39204</v>
      </c>
      <c r="B7558" s="613" t="s">
        <v>5493</v>
      </c>
      <c r="C7558" s="612" t="s">
        <v>775</v>
      </c>
      <c r="D7558" s="614">
        <v>81.39</v>
      </c>
    </row>
    <row r="7559" spans="1:4" ht="25.5" x14ac:dyDescent="0.2">
      <c r="A7559" s="612">
        <v>39206</v>
      </c>
      <c r="B7559" s="613" t="s">
        <v>5494</v>
      </c>
      <c r="C7559" s="612" t="s">
        <v>775</v>
      </c>
      <c r="D7559" s="614">
        <v>77.209999999999994</v>
      </c>
    </row>
    <row r="7560" spans="1:4" x14ac:dyDescent="0.2">
      <c r="A7560" s="612">
        <v>797</v>
      </c>
      <c r="B7560" s="613" t="s">
        <v>5495</v>
      </c>
      <c r="C7560" s="612" t="s">
        <v>775</v>
      </c>
      <c r="D7560" s="614">
        <v>6.29</v>
      </c>
    </row>
    <row r="7561" spans="1:4" x14ac:dyDescent="0.2">
      <c r="A7561" s="612">
        <v>798</v>
      </c>
      <c r="B7561" s="613" t="s">
        <v>5496</v>
      </c>
      <c r="C7561" s="612" t="s">
        <v>775</v>
      </c>
      <c r="D7561" s="614">
        <v>0.86</v>
      </c>
    </row>
    <row r="7562" spans="1:4" x14ac:dyDescent="0.2">
      <c r="A7562" s="612">
        <v>796</v>
      </c>
      <c r="B7562" s="613" t="s">
        <v>5497</v>
      </c>
      <c r="C7562" s="612" t="s">
        <v>775</v>
      </c>
      <c r="D7562" s="614">
        <v>6.03</v>
      </c>
    </row>
    <row r="7563" spans="1:4" x14ac:dyDescent="0.2">
      <c r="A7563" s="612">
        <v>799</v>
      </c>
      <c r="B7563" s="613" t="s">
        <v>5498</v>
      </c>
      <c r="C7563" s="612" t="s">
        <v>775</v>
      </c>
      <c r="D7563" s="614">
        <v>2.83</v>
      </c>
    </row>
    <row r="7564" spans="1:4" x14ac:dyDescent="0.2">
      <c r="A7564" s="612">
        <v>792</v>
      </c>
      <c r="B7564" s="613" t="s">
        <v>5499</v>
      </c>
      <c r="C7564" s="612" t="s">
        <v>775</v>
      </c>
      <c r="D7564" s="614">
        <v>2.88</v>
      </c>
    </row>
    <row r="7565" spans="1:4" x14ac:dyDescent="0.2">
      <c r="A7565" s="612">
        <v>804</v>
      </c>
      <c r="B7565" s="613" t="s">
        <v>5500</v>
      </c>
      <c r="C7565" s="612" t="s">
        <v>775</v>
      </c>
      <c r="D7565" s="614">
        <v>14.29</v>
      </c>
    </row>
    <row r="7566" spans="1:4" x14ac:dyDescent="0.2">
      <c r="A7566" s="612">
        <v>793</v>
      </c>
      <c r="B7566" s="613" t="s">
        <v>5501</v>
      </c>
      <c r="C7566" s="612" t="s">
        <v>775</v>
      </c>
      <c r="D7566" s="614">
        <v>6.13</v>
      </c>
    </row>
    <row r="7567" spans="1:4" x14ac:dyDescent="0.2">
      <c r="A7567" s="612">
        <v>801</v>
      </c>
      <c r="B7567" s="613" t="s">
        <v>5502</v>
      </c>
      <c r="C7567" s="612" t="s">
        <v>775</v>
      </c>
      <c r="D7567" s="614">
        <v>4.37</v>
      </c>
    </row>
    <row r="7568" spans="1:4" x14ac:dyDescent="0.2">
      <c r="A7568" s="612">
        <v>794</v>
      </c>
      <c r="B7568" s="613" t="s">
        <v>5503</v>
      </c>
      <c r="C7568" s="612" t="s">
        <v>775</v>
      </c>
      <c r="D7568" s="614">
        <v>4.51</v>
      </c>
    </row>
    <row r="7569" spans="1:4" x14ac:dyDescent="0.2">
      <c r="A7569" s="612">
        <v>802</v>
      </c>
      <c r="B7569" s="613" t="s">
        <v>5504</v>
      </c>
      <c r="C7569" s="612" t="s">
        <v>775</v>
      </c>
      <c r="D7569" s="614">
        <v>12.6</v>
      </c>
    </row>
    <row r="7570" spans="1:4" x14ac:dyDescent="0.2">
      <c r="A7570" s="612">
        <v>803</v>
      </c>
      <c r="B7570" s="613" t="s">
        <v>5505</v>
      </c>
      <c r="C7570" s="612" t="s">
        <v>775</v>
      </c>
      <c r="D7570" s="614">
        <v>10.99</v>
      </c>
    </row>
    <row r="7571" spans="1:4" x14ac:dyDescent="0.2">
      <c r="A7571" s="612">
        <v>38001</v>
      </c>
      <c r="B7571" s="613" t="s">
        <v>5506</v>
      </c>
      <c r="C7571" s="612" t="s">
        <v>775</v>
      </c>
      <c r="D7571" s="614">
        <v>1.28</v>
      </c>
    </row>
    <row r="7572" spans="1:4" x14ac:dyDescent="0.2">
      <c r="A7572" s="612">
        <v>38002</v>
      </c>
      <c r="B7572" s="613" t="s">
        <v>5507</v>
      </c>
      <c r="C7572" s="612" t="s">
        <v>775</v>
      </c>
      <c r="D7572" s="614">
        <v>2.38</v>
      </c>
    </row>
    <row r="7573" spans="1:4" x14ac:dyDescent="0.2">
      <c r="A7573" s="612">
        <v>38003</v>
      </c>
      <c r="B7573" s="613" t="s">
        <v>5508</v>
      </c>
      <c r="C7573" s="612" t="s">
        <v>775</v>
      </c>
      <c r="D7573" s="614">
        <v>28.64</v>
      </c>
    </row>
    <row r="7574" spans="1:4" x14ac:dyDescent="0.2">
      <c r="A7574" s="612">
        <v>38004</v>
      </c>
      <c r="B7574" s="613" t="s">
        <v>5509</v>
      </c>
      <c r="C7574" s="612" t="s">
        <v>775</v>
      </c>
      <c r="D7574" s="614">
        <v>38.29</v>
      </c>
    </row>
    <row r="7575" spans="1:4" x14ac:dyDescent="0.2">
      <c r="A7575" s="612">
        <v>36327</v>
      </c>
      <c r="B7575" s="613" t="s">
        <v>5510</v>
      </c>
      <c r="C7575" s="612" t="s">
        <v>775</v>
      </c>
      <c r="D7575" s="614">
        <v>1.7</v>
      </c>
    </row>
    <row r="7576" spans="1:4" ht="25.5" x14ac:dyDescent="0.2">
      <c r="A7576" s="612">
        <v>38992</v>
      </c>
      <c r="B7576" s="613" t="s">
        <v>5511</v>
      </c>
      <c r="C7576" s="612" t="s">
        <v>775</v>
      </c>
      <c r="D7576" s="614">
        <v>2.72</v>
      </c>
    </row>
    <row r="7577" spans="1:4" ht="25.5" x14ac:dyDescent="0.2">
      <c r="A7577" s="612">
        <v>38993</v>
      </c>
      <c r="B7577" s="613" t="s">
        <v>5512</v>
      </c>
      <c r="C7577" s="612" t="s">
        <v>775</v>
      </c>
      <c r="D7577" s="614">
        <v>7.75</v>
      </c>
    </row>
    <row r="7578" spans="1:4" ht="25.5" x14ac:dyDescent="0.2">
      <c r="A7578" s="612">
        <v>38418</v>
      </c>
      <c r="B7578" s="613" t="s">
        <v>13091</v>
      </c>
      <c r="C7578" s="612" t="s">
        <v>775</v>
      </c>
      <c r="D7578" s="614">
        <v>4.8899999999999997</v>
      </c>
    </row>
    <row r="7579" spans="1:4" x14ac:dyDescent="0.2">
      <c r="A7579" s="612">
        <v>39178</v>
      </c>
      <c r="B7579" s="613" t="s">
        <v>5513</v>
      </c>
      <c r="C7579" s="612" t="s">
        <v>775</v>
      </c>
      <c r="D7579" s="614">
        <v>1.37</v>
      </c>
    </row>
    <row r="7580" spans="1:4" x14ac:dyDescent="0.2">
      <c r="A7580" s="612">
        <v>39177</v>
      </c>
      <c r="B7580" s="613" t="s">
        <v>5514</v>
      </c>
      <c r="C7580" s="612" t="s">
        <v>775</v>
      </c>
      <c r="D7580" s="614">
        <v>1.24</v>
      </c>
    </row>
    <row r="7581" spans="1:4" x14ac:dyDescent="0.2">
      <c r="A7581" s="612">
        <v>39174</v>
      </c>
      <c r="B7581" s="613" t="s">
        <v>5515</v>
      </c>
      <c r="C7581" s="612" t="s">
        <v>775</v>
      </c>
      <c r="D7581" s="614">
        <v>0.62</v>
      </c>
    </row>
    <row r="7582" spans="1:4" x14ac:dyDescent="0.2">
      <c r="A7582" s="612">
        <v>39176</v>
      </c>
      <c r="B7582" s="613" t="s">
        <v>5516</v>
      </c>
      <c r="C7582" s="612" t="s">
        <v>775</v>
      </c>
      <c r="D7582" s="614">
        <v>0.81</v>
      </c>
    </row>
    <row r="7583" spans="1:4" x14ac:dyDescent="0.2">
      <c r="A7583" s="612">
        <v>39180</v>
      </c>
      <c r="B7583" s="613" t="s">
        <v>5517</v>
      </c>
      <c r="C7583" s="612" t="s">
        <v>775</v>
      </c>
      <c r="D7583" s="614">
        <v>3.73</v>
      </c>
    </row>
    <row r="7584" spans="1:4" x14ac:dyDescent="0.2">
      <c r="A7584" s="612">
        <v>39179</v>
      </c>
      <c r="B7584" s="613" t="s">
        <v>5518</v>
      </c>
      <c r="C7584" s="612" t="s">
        <v>775</v>
      </c>
      <c r="D7584" s="614">
        <v>3.3</v>
      </c>
    </row>
    <row r="7585" spans="1:4" x14ac:dyDescent="0.2">
      <c r="A7585" s="612">
        <v>39175</v>
      </c>
      <c r="B7585" s="613" t="s">
        <v>5519</v>
      </c>
      <c r="C7585" s="612" t="s">
        <v>775</v>
      </c>
      <c r="D7585" s="614">
        <v>0.76</v>
      </c>
    </row>
    <row r="7586" spans="1:4" x14ac:dyDescent="0.2">
      <c r="A7586" s="612">
        <v>39217</v>
      </c>
      <c r="B7586" s="613" t="s">
        <v>5520</v>
      </c>
      <c r="C7586" s="612" t="s">
        <v>775</v>
      </c>
      <c r="D7586" s="614">
        <v>0.57999999999999996</v>
      </c>
    </row>
    <row r="7587" spans="1:4" x14ac:dyDescent="0.2">
      <c r="A7587" s="612">
        <v>39181</v>
      </c>
      <c r="B7587" s="613" t="s">
        <v>5521</v>
      </c>
      <c r="C7587" s="612" t="s">
        <v>775</v>
      </c>
      <c r="D7587" s="614">
        <v>5</v>
      </c>
    </row>
    <row r="7588" spans="1:4" x14ac:dyDescent="0.2">
      <c r="A7588" s="612">
        <v>39182</v>
      </c>
      <c r="B7588" s="613" t="s">
        <v>5522</v>
      </c>
      <c r="C7588" s="612" t="s">
        <v>775</v>
      </c>
      <c r="D7588" s="614">
        <v>7.03</v>
      </c>
    </row>
    <row r="7589" spans="1:4" ht="25.5" x14ac:dyDescent="0.2">
      <c r="A7589" s="612">
        <v>12616</v>
      </c>
      <c r="B7589" s="613" t="s">
        <v>5523</v>
      </c>
      <c r="C7589" s="612" t="s">
        <v>775</v>
      </c>
      <c r="D7589" s="614">
        <v>4.75</v>
      </c>
    </row>
    <row r="7590" spans="1:4" ht="38.25" x14ac:dyDescent="0.2">
      <c r="A7590" s="612">
        <v>1049</v>
      </c>
      <c r="B7590" s="613" t="s">
        <v>5524</v>
      </c>
      <c r="C7590" s="612" t="s">
        <v>775</v>
      </c>
      <c r="D7590" s="614">
        <v>5.88</v>
      </c>
    </row>
    <row r="7591" spans="1:4" ht="38.25" x14ac:dyDescent="0.2">
      <c r="A7591" s="612">
        <v>1099</v>
      </c>
      <c r="B7591" s="613" t="s">
        <v>5525</v>
      </c>
      <c r="C7591" s="612" t="s">
        <v>775</v>
      </c>
      <c r="D7591" s="614">
        <v>4.5</v>
      </c>
    </row>
    <row r="7592" spans="1:4" ht="38.25" x14ac:dyDescent="0.2">
      <c r="A7592" s="612">
        <v>39678</v>
      </c>
      <c r="B7592" s="613" t="s">
        <v>5526</v>
      </c>
      <c r="C7592" s="612" t="s">
        <v>775</v>
      </c>
      <c r="D7592" s="614">
        <v>1.81</v>
      </c>
    </row>
    <row r="7593" spans="1:4" ht="38.25" x14ac:dyDescent="0.2">
      <c r="A7593" s="612">
        <v>1050</v>
      </c>
      <c r="B7593" s="613" t="s">
        <v>5527</v>
      </c>
      <c r="C7593" s="612" t="s">
        <v>775</v>
      </c>
      <c r="D7593" s="614">
        <v>3.08</v>
      </c>
    </row>
    <row r="7594" spans="1:4" ht="38.25" x14ac:dyDescent="0.2">
      <c r="A7594" s="612">
        <v>1101</v>
      </c>
      <c r="B7594" s="613" t="s">
        <v>5528</v>
      </c>
      <c r="C7594" s="612" t="s">
        <v>775</v>
      </c>
      <c r="D7594" s="614">
        <v>19.420000000000002</v>
      </c>
    </row>
    <row r="7595" spans="1:4" ht="38.25" x14ac:dyDescent="0.2">
      <c r="A7595" s="612">
        <v>1100</v>
      </c>
      <c r="B7595" s="613" t="s">
        <v>5529</v>
      </c>
      <c r="C7595" s="612" t="s">
        <v>775</v>
      </c>
      <c r="D7595" s="614">
        <v>10.02</v>
      </c>
    </row>
    <row r="7596" spans="1:4" ht="38.25" x14ac:dyDescent="0.2">
      <c r="A7596" s="612">
        <v>39679</v>
      </c>
      <c r="B7596" s="613" t="s">
        <v>5530</v>
      </c>
      <c r="C7596" s="612" t="s">
        <v>775</v>
      </c>
      <c r="D7596" s="614">
        <v>38.700000000000003</v>
      </c>
    </row>
    <row r="7597" spans="1:4" ht="38.25" x14ac:dyDescent="0.2">
      <c r="A7597" s="612">
        <v>1098</v>
      </c>
      <c r="B7597" s="613" t="s">
        <v>5531</v>
      </c>
      <c r="C7597" s="612" t="s">
        <v>775</v>
      </c>
      <c r="D7597" s="614">
        <v>2.4</v>
      </c>
    </row>
    <row r="7598" spans="1:4" ht="38.25" x14ac:dyDescent="0.2">
      <c r="A7598" s="612">
        <v>1102</v>
      </c>
      <c r="B7598" s="613" t="s">
        <v>5532</v>
      </c>
      <c r="C7598" s="612" t="s">
        <v>775</v>
      </c>
      <c r="D7598" s="614">
        <v>28.95</v>
      </c>
    </row>
    <row r="7599" spans="1:4" ht="38.25" x14ac:dyDescent="0.2">
      <c r="A7599" s="612">
        <v>1051</v>
      </c>
      <c r="B7599" s="613" t="s">
        <v>5533</v>
      </c>
      <c r="C7599" s="612" t="s">
        <v>775</v>
      </c>
      <c r="D7599" s="614">
        <v>42.09</v>
      </c>
    </row>
    <row r="7600" spans="1:4" x14ac:dyDescent="0.2">
      <c r="A7600" s="612">
        <v>37399</v>
      </c>
      <c r="B7600" s="613" t="s">
        <v>5534</v>
      </c>
      <c r="C7600" s="612" t="s">
        <v>775</v>
      </c>
      <c r="D7600" s="614">
        <v>16.64</v>
      </c>
    </row>
    <row r="7601" spans="1:4" ht="25.5" x14ac:dyDescent="0.2">
      <c r="A7601" s="612">
        <v>41955</v>
      </c>
      <c r="B7601" s="613" t="s">
        <v>10388</v>
      </c>
      <c r="C7601" s="612" t="s">
        <v>772</v>
      </c>
      <c r="D7601" s="614">
        <v>56.86</v>
      </c>
    </row>
    <row r="7602" spans="1:4" ht="25.5" x14ac:dyDescent="0.2">
      <c r="A7602" s="612">
        <v>41953</v>
      </c>
      <c r="B7602" s="613" t="s">
        <v>10389</v>
      </c>
      <c r="C7602" s="612" t="s">
        <v>772</v>
      </c>
      <c r="D7602" s="614">
        <v>54.26</v>
      </c>
    </row>
    <row r="7603" spans="1:4" ht="25.5" x14ac:dyDescent="0.2">
      <c r="A7603" s="612">
        <v>41954</v>
      </c>
      <c r="B7603" s="613" t="s">
        <v>10390</v>
      </c>
      <c r="C7603" s="612" t="s">
        <v>772</v>
      </c>
      <c r="D7603" s="614">
        <v>53.75</v>
      </c>
    </row>
    <row r="7604" spans="1:4" x14ac:dyDescent="0.2">
      <c r="A7604" s="612">
        <v>25004</v>
      </c>
      <c r="B7604" s="613" t="s">
        <v>5535</v>
      </c>
      <c r="C7604" s="612" t="s">
        <v>772</v>
      </c>
      <c r="D7604" s="614">
        <v>30.7</v>
      </c>
    </row>
    <row r="7605" spans="1:4" x14ac:dyDescent="0.2">
      <c r="A7605" s="612">
        <v>25002</v>
      </c>
      <c r="B7605" s="613" t="s">
        <v>5536</v>
      </c>
      <c r="C7605" s="612" t="s">
        <v>772</v>
      </c>
      <c r="D7605" s="614">
        <v>30.96</v>
      </c>
    </row>
    <row r="7606" spans="1:4" x14ac:dyDescent="0.2">
      <c r="A7606" s="612">
        <v>37409</v>
      </c>
      <c r="B7606" s="613" t="s">
        <v>5537</v>
      </c>
      <c r="C7606" s="612" t="s">
        <v>772</v>
      </c>
      <c r="D7606" s="614">
        <v>30.45</v>
      </c>
    </row>
    <row r="7607" spans="1:4" x14ac:dyDescent="0.2">
      <c r="A7607" s="612">
        <v>841</v>
      </c>
      <c r="B7607" s="613" t="s">
        <v>5538</v>
      </c>
      <c r="C7607" s="612" t="s">
        <v>772</v>
      </c>
      <c r="D7607" s="614">
        <v>31.45</v>
      </c>
    </row>
    <row r="7608" spans="1:4" x14ac:dyDescent="0.2">
      <c r="A7608" s="612">
        <v>25005</v>
      </c>
      <c r="B7608" s="613" t="s">
        <v>5539</v>
      </c>
      <c r="C7608" s="612" t="s">
        <v>772</v>
      </c>
      <c r="D7608" s="614">
        <v>34.479999999999997</v>
      </c>
    </row>
    <row r="7609" spans="1:4" x14ac:dyDescent="0.2">
      <c r="A7609" s="612">
        <v>25003</v>
      </c>
      <c r="B7609" s="613" t="s">
        <v>5540</v>
      </c>
      <c r="C7609" s="612" t="s">
        <v>772</v>
      </c>
      <c r="D7609" s="614">
        <v>36.83</v>
      </c>
    </row>
    <row r="7610" spans="1:4" x14ac:dyDescent="0.2">
      <c r="A7610" s="612">
        <v>37410</v>
      </c>
      <c r="B7610" s="613" t="s">
        <v>5541</v>
      </c>
      <c r="C7610" s="612" t="s">
        <v>772</v>
      </c>
      <c r="D7610" s="614">
        <v>34.479999999999997</v>
      </c>
    </row>
    <row r="7611" spans="1:4" x14ac:dyDescent="0.2">
      <c r="A7611" s="612">
        <v>842</v>
      </c>
      <c r="B7611" s="613" t="s">
        <v>5542</v>
      </c>
      <c r="C7611" s="612" t="s">
        <v>772</v>
      </c>
      <c r="D7611" s="614">
        <v>38.79</v>
      </c>
    </row>
    <row r="7612" spans="1:4" x14ac:dyDescent="0.2">
      <c r="A7612" s="612">
        <v>862</v>
      </c>
      <c r="B7612" s="613" t="s">
        <v>5543</v>
      </c>
      <c r="C7612" s="612" t="s">
        <v>779</v>
      </c>
      <c r="D7612" s="614">
        <v>6.27</v>
      </c>
    </row>
    <row r="7613" spans="1:4" x14ac:dyDescent="0.2">
      <c r="A7613" s="612">
        <v>866</v>
      </c>
      <c r="B7613" s="613" t="s">
        <v>5544</v>
      </c>
      <c r="C7613" s="612" t="s">
        <v>779</v>
      </c>
      <c r="D7613" s="614">
        <v>77.17</v>
      </c>
    </row>
    <row r="7614" spans="1:4" x14ac:dyDescent="0.2">
      <c r="A7614" s="612">
        <v>892</v>
      </c>
      <c r="B7614" s="613" t="s">
        <v>5545</v>
      </c>
      <c r="C7614" s="612" t="s">
        <v>779</v>
      </c>
      <c r="D7614" s="614">
        <v>98.13</v>
      </c>
    </row>
    <row r="7615" spans="1:4" x14ac:dyDescent="0.2">
      <c r="A7615" s="612">
        <v>857</v>
      </c>
      <c r="B7615" s="613" t="s">
        <v>5546</v>
      </c>
      <c r="C7615" s="612" t="s">
        <v>779</v>
      </c>
      <c r="D7615" s="614">
        <v>9.99</v>
      </c>
    </row>
    <row r="7616" spans="1:4" x14ac:dyDescent="0.2">
      <c r="A7616" s="612">
        <v>37404</v>
      </c>
      <c r="B7616" s="613" t="s">
        <v>5547</v>
      </c>
      <c r="C7616" s="612" t="s">
        <v>779</v>
      </c>
      <c r="D7616" s="614">
        <v>118</v>
      </c>
    </row>
    <row r="7617" spans="1:4" x14ac:dyDescent="0.2">
      <c r="A7617" s="612">
        <v>868</v>
      </c>
      <c r="B7617" s="613" t="s">
        <v>5548</v>
      </c>
      <c r="C7617" s="612" t="s">
        <v>779</v>
      </c>
      <c r="D7617" s="614">
        <v>15.42</v>
      </c>
    </row>
    <row r="7618" spans="1:4" x14ac:dyDescent="0.2">
      <c r="A7618" s="612">
        <v>870</v>
      </c>
      <c r="B7618" s="613" t="s">
        <v>5549</v>
      </c>
      <c r="C7618" s="612" t="s">
        <v>779</v>
      </c>
      <c r="D7618" s="614">
        <v>203.34</v>
      </c>
    </row>
    <row r="7619" spans="1:4" x14ac:dyDescent="0.2">
      <c r="A7619" s="612">
        <v>863</v>
      </c>
      <c r="B7619" s="613" t="s">
        <v>5550</v>
      </c>
      <c r="C7619" s="612" t="s">
        <v>779</v>
      </c>
      <c r="D7619" s="614">
        <v>21.31</v>
      </c>
    </row>
    <row r="7620" spans="1:4" x14ac:dyDescent="0.2">
      <c r="A7620" s="612">
        <v>867</v>
      </c>
      <c r="B7620" s="613" t="s">
        <v>5551</v>
      </c>
      <c r="C7620" s="612" t="s">
        <v>779</v>
      </c>
      <c r="D7620" s="614">
        <v>29.68</v>
      </c>
    </row>
    <row r="7621" spans="1:4" x14ac:dyDescent="0.2">
      <c r="A7621" s="612">
        <v>891</v>
      </c>
      <c r="B7621" s="613" t="s">
        <v>5552</v>
      </c>
      <c r="C7621" s="612" t="s">
        <v>779</v>
      </c>
      <c r="D7621" s="614">
        <v>341.49</v>
      </c>
    </row>
    <row r="7622" spans="1:4" x14ac:dyDescent="0.2">
      <c r="A7622" s="612">
        <v>864</v>
      </c>
      <c r="B7622" s="613" t="s">
        <v>5553</v>
      </c>
      <c r="C7622" s="612" t="s">
        <v>779</v>
      </c>
      <c r="D7622" s="614">
        <v>41.82</v>
      </c>
    </row>
    <row r="7623" spans="1:4" x14ac:dyDescent="0.2">
      <c r="A7623" s="612">
        <v>865</v>
      </c>
      <c r="B7623" s="613" t="s">
        <v>5554</v>
      </c>
      <c r="C7623" s="612" t="s">
        <v>779</v>
      </c>
      <c r="D7623" s="614">
        <v>58.91</v>
      </c>
    </row>
    <row r="7624" spans="1:4" ht="25.5" x14ac:dyDescent="0.2">
      <c r="A7624" s="612">
        <v>1006</v>
      </c>
      <c r="B7624" s="613" t="s">
        <v>5555</v>
      </c>
      <c r="C7624" s="612" t="s">
        <v>779</v>
      </c>
      <c r="D7624" s="614">
        <v>79.239999999999995</v>
      </c>
    </row>
    <row r="7625" spans="1:4" ht="25.5" x14ac:dyDescent="0.2">
      <c r="A7625" s="612">
        <v>948</v>
      </c>
      <c r="B7625" s="613" t="s">
        <v>5556</v>
      </c>
      <c r="C7625" s="612" t="s">
        <v>779</v>
      </c>
      <c r="D7625" s="614">
        <v>14.78</v>
      </c>
    </row>
    <row r="7626" spans="1:4" ht="25.5" x14ac:dyDescent="0.2">
      <c r="A7626" s="612">
        <v>947</v>
      </c>
      <c r="B7626" s="613" t="s">
        <v>5557</v>
      </c>
      <c r="C7626" s="612" t="s">
        <v>779</v>
      </c>
      <c r="D7626" s="614">
        <v>15.04</v>
      </c>
    </row>
    <row r="7627" spans="1:4" ht="25.5" x14ac:dyDescent="0.2">
      <c r="A7627" s="612">
        <v>911</v>
      </c>
      <c r="B7627" s="613" t="s">
        <v>5558</v>
      </c>
      <c r="C7627" s="612" t="s">
        <v>779</v>
      </c>
      <c r="D7627" s="614">
        <v>21.87</v>
      </c>
    </row>
    <row r="7628" spans="1:4" ht="25.5" x14ac:dyDescent="0.2">
      <c r="A7628" s="612">
        <v>925</v>
      </c>
      <c r="B7628" s="613" t="s">
        <v>5559</v>
      </c>
      <c r="C7628" s="612" t="s">
        <v>779</v>
      </c>
      <c r="D7628" s="614">
        <v>20.21</v>
      </c>
    </row>
    <row r="7629" spans="1:4" ht="25.5" x14ac:dyDescent="0.2">
      <c r="A7629" s="612">
        <v>954</v>
      </c>
      <c r="B7629" s="613" t="s">
        <v>5560</v>
      </c>
      <c r="C7629" s="612" t="s">
        <v>779</v>
      </c>
      <c r="D7629" s="614">
        <v>22.33</v>
      </c>
    </row>
    <row r="7630" spans="1:4" ht="25.5" x14ac:dyDescent="0.2">
      <c r="A7630" s="612">
        <v>901</v>
      </c>
      <c r="B7630" s="613" t="s">
        <v>5561</v>
      </c>
      <c r="C7630" s="612" t="s">
        <v>779</v>
      </c>
      <c r="D7630" s="614">
        <v>23.9</v>
      </c>
    </row>
    <row r="7631" spans="1:4" ht="25.5" x14ac:dyDescent="0.2">
      <c r="A7631" s="612">
        <v>926</v>
      </c>
      <c r="B7631" s="613" t="s">
        <v>5562</v>
      </c>
      <c r="C7631" s="612" t="s">
        <v>779</v>
      </c>
      <c r="D7631" s="614">
        <v>25.25</v>
      </c>
    </row>
    <row r="7632" spans="1:4" ht="25.5" x14ac:dyDescent="0.2">
      <c r="A7632" s="612">
        <v>912</v>
      </c>
      <c r="B7632" s="613" t="s">
        <v>5563</v>
      </c>
      <c r="C7632" s="612" t="s">
        <v>779</v>
      </c>
      <c r="D7632" s="614">
        <v>25.41</v>
      </c>
    </row>
    <row r="7633" spans="1:4" ht="25.5" x14ac:dyDescent="0.2">
      <c r="A7633" s="612">
        <v>955</v>
      </c>
      <c r="B7633" s="613" t="s">
        <v>5564</v>
      </c>
      <c r="C7633" s="612" t="s">
        <v>779</v>
      </c>
      <c r="D7633" s="614">
        <v>30.33</v>
      </c>
    </row>
    <row r="7634" spans="1:4" ht="25.5" x14ac:dyDescent="0.2">
      <c r="A7634" s="612">
        <v>946</v>
      </c>
      <c r="B7634" s="613" t="s">
        <v>5565</v>
      </c>
      <c r="C7634" s="612" t="s">
        <v>779</v>
      </c>
      <c r="D7634" s="614">
        <v>34.1</v>
      </c>
    </row>
    <row r="7635" spans="1:4" ht="25.5" x14ac:dyDescent="0.2">
      <c r="A7635" s="612">
        <v>953</v>
      </c>
      <c r="B7635" s="613" t="s">
        <v>5566</v>
      </c>
      <c r="C7635" s="612" t="s">
        <v>779</v>
      </c>
      <c r="D7635" s="614">
        <v>31.03</v>
      </c>
    </row>
    <row r="7636" spans="1:4" ht="25.5" x14ac:dyDescent="0.2">
      <c r="A7636" s="612">
        <v>902</v>
      </c>
      <c r="B7636" s="613" t="s">
        <v>5567</v>
      </c>
      <c r="C7636" s="612" t="s">
        <v>779</v>
      </c>
      <c r="D7636" s="614">
        <v>37.72</v>
      </c>
    </row>
    <row r="7637" spans="1:4" ht="25.5" x14ac:dyDescent="0.2">
      <c r="A7637" s="612">
        <v>927</v>
      </c>
      <c r="B7637" s="613" t="s">
        <v>5568</v>
      </c>
      <c r="C7637" s="612" t="s">
        <v>779</v>
      </c>
      <c r="D7637" s="614">
        <v>36.56</v>
      </c>
    </row>
    <row r="7638" spans="1:4" ht="25.5" x14ac:dyDescent="0.2">
      <c r="A7638" s="612">
        <v>913</v>
      </c>
      <c r="B7638" s="613" t="s">
        <v>5569</v>
      </c>
      <c r="C7638" s="612" t="s">
        <v>779</v>
      </c>
      <c r="D7638" s="614">
        <v>40.81</v>
      </c>
    </row>
    <row r="7639" spans="1:4" ht="25.5" x14ac:dyDescent="0.2">
      <c r="A7639" s="612">
        <v>903</v>
      </c>
      <c r="B7639" s="613" t="s">
        <v>5570</v>
      </c>
      <c r="C7639" s="612" t="s">
        <v>779</v>
      </c>
      <c r="D7639" s="614">
        <v>46.19</v>
      </c>
    </row>
    <row r="7640" spans="1:4" ht="25.5" x14ac:dyDescent="0.2">
      <c r="A7640" s="612">
        <v>945</v>
      </c>
      <c r="B7640" s="613" t="s">
        <v>5571</v>
      </c>
      <c r="C7640" s="612" t="s">
        <v>779</v>
      </c>
      <c r="D7640" s="614">
        <v>48.86</v>
      </c>
    </row>
    <row r="7641" spans="1:4" ht="25.5" x14ac:dyDescent="0.2">
      <c r="A7641" s="612">
        <v>914</v>
      </c>
      <c r="B7641" s="613" t="s">
        <v>5572</v>
      </c>
      <c r="C7641" s="612" t="s">
        <v>779</v>
      </c>
      <c r="D7641" s="614">
        <v>50.05</v>
      </c>
    </row>
    <row r="7642" spans="1:4" ht="38.25" x14ac:dyDescent="0.2">
      <c r="A7642" s="612">
        <v>993</v>
      </c>
      <c r="B7642" s="613" t="s">
        <v>5573</v>
      </c>
      <c r="C7642" s="612" t="s">
        <v>779</v>
      </c>
      <c r="D7642" s="614">
        <v>1.7</v>
      </c>
    </row>
    <row r="7643" spans="1:4" ht="38.25" x14ac:dyDescent="0.2">
      <c r="A7643" s="612">
        <v>1020</v>
      </c>
      <c r="B7643" s="613" t="s">
        <v>5574</v>
      </c>
      <c r="C7643" s="612" t="s">
        <v>779</v>
      </c>
      <c r="D7643" s="614">
        <v>7.43</v>
      </c>
    </row>
    <row r="7644" spans="1:4" ht="38.25" x14ac:dyDescent="0.2">
      <c r="A7644" s="612">
        <v>1017</v>
      </c>
      <c r="B7644" s="613" t="s">
        <v>5575</v>
      </c>
      <c r="C7644" s="612" t="s">
        <v>779</v>
      </c>
      <c r="D7644" s="614">
        <v>81.63</v>
      </c>
    </row>
    <row r="7645" spans="1:4" ht="38.25" x14ac:dyDescent="0.2">
      <c r="A7645" s="612">
        <v>999</v>
      </c>
      <c r="B7645" s="613" t="s">
        <v>5576</v>
      </c>
      <c r="C7645" s="612" t="s">
        <v>779</v>
      </c>
      <c r="D7645" s="614">
        <v>101.15</v>
      </c>
    </row>
    <row r="7646" spans="1:4" ht="38.25" x14ac:dyDescent="0.2">
      <c r="A7646" s="612">
        <v>995</v>
      </c>
      <c r="B7646" s="613" t="s">
        <v>5577</v>
      </c>
      <c r="C7646" s="612" t="s">
        <v>779</v>
      </c>
      <c r="D7646" s="614">
        <v>11.39</v>
      </c>
    </row>
    <row r="7647" spans="1:4" ht="38.25" x14ac:dyDescent="0.2">
      <c r="A7647" s="612">
        <v>1000</v>
      </c>
      <c r="B7647" s="613" t="s">
        <v>5578</v>
      </c>
      <c r="C7647" s="612" t="s">
        <v>779</v>
      </c>
      <c r="D7647" s="614">
        <v>123.99</v>
      </c>
    </row>
    <row r="7648" spans="1:4" ht="38.25" x14ac:dyDescent="0.2">
      <c r="A7648" s="612">
        <v>1022</v>
      </c>
      <c r="B7648" s="613" t="s">
        <v>5579</v>
      </c>
      <c r="C7648" s="612" t="s">
        <v>779</v>
      </c>
      <c r="D7648" s="614">
        <v>2.37</v>
      </c>
    </row>
    <row r="7649" spans="1:4" ht="38.25" x14ac:dyDescent="0.2">
      <c r="A7649" s="612">
        <v>1015</v>
      </c>
      <c r="B7649" s="613" t="s">
        <v>5580</v>
      </c>
      <c r="C7649" s="612" t="s">
        <v>779</v>
      </c>
      <c r="D7649" s="614">
        <v>163.27000000000001</v>
      </c>
    </row>
    <row r="7650" spans="1:4" ht="38.25" x14ac:dyDescent="0.2">
      <c r="A7650" s="612">
        <v>996</v>
      </c>
      <c r="B7650" s="613" t="s">
        <v>5581</v>
      </c>
      <c r="C7650" s="612" t="s">
        <v>779</v>
      </c>
      <c r="D7650" s="614">
        <v>17.34</v>
      </c>
    </row>
    <row r="7651" spans="1:4" ht="38.25" x14ac:dyDescent="0.2">
      <c r="A7651" s="612">
        <v>1001</v>
      </c>
      <c r="B7651" s="613" t="s">
        <v>5582</v>
      </c>
      <c r="C7651" s="612" t="s">
        <v>779</v>
      </c>
      <c r="D7651" s="614">
        <v>204.33</v>
      </c>
    </row>
    <row r="7652" spans="1:4" ht="38.25" x14ac:dyDescent="0.2">
      <c r="A7652" s="612">
        <v>1019</v>
      </c>
      <c r="B7652" s="613" t="s">
        <v>5583</v>
      </c>
      <c r="C7652" s="612" t="s">
        <v>779</v>
      </c>
      <c r="D7652" s="614">
        <v>23.91</v>
      </c>
    </row>
    <row r="7653" spans="1:4" ht="38.25" x14ac:dyDescent="0.2">
      <c r="A7653" s="612">
        <v>1021</v>
      </c>
      <c r="B7653" s="613" t="s">
        <v>5584</v>
      </c>
      <c r="C7653" s="612" t="s">
        <v>779</v>
      </c>
      <c r="D7653" s="614">
        <v>3.39</v>
      </c>
    </row>
    <row r="7654" spans="1:4" ht="38.25" x14ac:dyDescent="0.2">
      <c r="A7654" s="612">
        <v>39249</v>
      </c>
      <c r="B7654" s="613" t="s">
        <v>5585</v>
      </c>
      <c r="C7654" s="612" t="s">
        <v>779</v>
      </c>
      <c r="D7654" s="614">
        <v>266.55</v>
      </c>
    </row>
    <row r="7655" spans="1:4" ht="38.25" x14ac:dyDescent="0.2">
      <c r="A7655" s="612">
        <v>1018</v>
      </c>
      <c r="B7655" s="613" t="s">
        <v>5586</v>
      </c>
      <c r="C7655" s="612" t="s">
        <v>779</v>
      </c>
      <c r="D7655" s="614">
        <v>34.08</v>
      </c>
    </row>
    <row r="7656" spans="1:4" ht="38.25" x14ac:dyDescent="0.2">
      <c r="A7656" s="612">
        <v>39250</v>
      </c>
      <c r="B7656" s="613" t="s">
        <v>5587</v>
      </c>
      <c r="C7656" s="612" t="s">
        <v>779</v>
      </c>
      <c r="D7656" s="614">
        <v>342.41</v>
      </c>
    </row>
    <row r="7657" spans="1:4" ht="38.25" x14ac:dyDescent="0.2">
      <c r="A7657" s="612">
        <v>994</v>
      </c>
      <c r="B7657" s="613" t="s">
        <v>5588</v>
      </c>
      <c r="C7657" s="612" t="s">
        <v>779</v>
      </c>
      <c r="D7657" s="614">
        <v>4.63</v>
      </c>
    </row>
    <row r="7658" spans="1:4" ht="38.25" x14ac:dyDescent="0.2">
      <c r="A7658" s="612">
        <v>977</v>
      </c>
      <c r="B7658" s="613" t="s">
        <v>5589</v>
      </c>
      <c r="C7658" s="612" t="s">
        <v>779</v>
      </c>
      <c r="D7658" s="614">
        <v>47.21</v>
      </c>
    </row>
    <row r="7659" spans="1:4" ht="38.25" x14ac:dyDescent="0.2">
      <c r="A7659" s="612">
        <v>998</v>
      </c>
      <c r="B7659" s="613" t="s">
        <v>5590</v>
      </c>
      <c r="C7659" s="612" t="s">
        <v>779</v>
      </c>
      <c r="D7659" s="614">
        <v>62.71</v>
      </c>
    </row>
    <row r="7660" spans="1:4" ht="25.5" x14ac:dyDescent="0.2">
      <c r="A7660" s="612">
        <v>39251</v>
      </c>
      <c r="B7660" s="613" t="s">
        <v>5591</v>
      </c>
      <c r="C7660" s="612" t="s">
        <v>779</v>
      </c>
      <c r="D7660" s="614">
        <v>0.45</v>
      </c>
    </row>
    <row r="7661" spans="1:4" ht="25.5" x14ac:dyDescent="0.2">
      <c r="A7661" s="612">
        <v>1011</v>
      </c>
      <c r="B7661" s="613" t="s">
        <v>5592</v>
      </c>
      <c r="C7661" s="612" t="s">
        <v>779</v>
      </c>
      <c r="D7661" s="614">
        <v>0.63</v>
      </c>
    </row>
    <row r="7662" spans="1:4" ht="25.5" x14ac:dyDescent="0.2">
      <c r="A7662" s="612">
        <v>39252</v>
      </c>
      <c r="B7662" s="613" t="s">
        <v>5593</v>
      </c>
      <c r="C7662" s="612" t="s">
        <v>779</v>
      </c>
      <c r="D7662" s="614">
        <v>0.75</v>
      </c>
    </row>
    <row r="7663" spans="1:4" ht="25.5" x14ac:dyDescent="0.2">
      <c r="A7663" s="612">
        <v>1013</v>
      </c>
      <c r="B7663" s="613" t="s">
        <v>5594</v>
      </c>
      <c r="C7663" s="612" t="s">
        <v>779</v>
      </c>
      <c r="D7663" s="614">
        <v>1</v>
      </c>
    </row>
    <row r="7664" spans="1:4" ht="25.5" x14ac:dyDescent="0.2">
      <c r="A7664" s="612">
        <v>980</v>
      </c>
      <c r="B7664" s="613" t="s">
        <v>5595</v>
      </c>
      <c r="C7664" s="612" t="s">
        <v>779</v>
      </c>
      <c r="D7664" s="614">
        <v>6.81</v>
      </c>
    </row>
    <row r="7665" spans="1:4" ht="25.5" x14ac:dyDescent="0.2">
      <c r="A7665" s="612">
        <v>39237</v>
      </c>
      <c r="B7665" s="613" t="s">
        <v>5596</v>
      </c>
      <c r="C7665" s="612" t="s">
        <v>779</v>
      </c>
      <c r="D7665" s="614">
        <v>80.78</v>
      </c>
    </row>
    <row r="7666" spans="1:4" ht="25.5" x14ac:dyDescent="0.2">
      <c r="A7666" s="612">
        <v>39238</v>
      </c>
      <c r="B7666" s="613" t="s">
        <v>5597</v>
      </c>
      <c r="C7666" s="612" t="s">
        <v>779</v>
      </c>
      <c r="D7666" s="614">
        <v>100.85</v>
      </c>
    </row>
    <row r="7667" spans="1:4" ht="25.5" x14ac:dyDescent="0.2">
      <c r="A7667" s="612">
        <v>979</v>
      </c>
      <c r="B7667" s="613" t="s">
        <v>5598</v>
      </c>
      <c r="C7667" s="612" t="s">
        <v>779</v>
      </c>
      <c r="D7667" s="614">
        <v>10.5</v>
      </c>
    </row>
    <row r="7668" spans="1:4" ht="25.5" x14ac:dyDescent="0.2">
      <c r="A7668" s="612">
        <v>39239</v>
      </c>
      <c r="B7668" s="613" t="s">
        <v>5599</v>
      </c>
      <c r="C7668" s="612" t="s">
        <v>779</v>
      </c>
      <c r="D7668" s="614">
        <v>122.74</v>
      </c>
    </row>
    <row r="7669" spans="1:4" ht="25.5" x14ac:dyDescent="0.2">
      <c r="A7669" s="612">
        <v>1014</v>
      </c>
      <c r="B7669" s="613" t="s">
        <v>5600</v>
      </c>
      <c r="C7669" s="612" t="s">
        <v>779</v>
      </c>
      <c r="D7669" s="614">
        <v>1.59</v>
      </c>
    </row>
    <row r="7670" spans="1:4" ht="25.5" x14ac:dyDescent="0.2">
      <c r="A7670" s="612">
        <v>39240</v>
      </c>
      <c r="B7670" s="613" t="s">
        <v>5601</v>
      </c>
      <c r="C7670" s="612" t="s">
        <v>779</v>
      </c>
      <c r="D7670" s="614">
        <v>162.22999999999999</v>
      </c>
    </row>
    <row r="7671" spans="1:4" ht="25.5" x14ac:dyDescent="0.2">
      <c r="A7671" s="612">
        <v>39232</v>
      </c>
      <c r="B7671" s="613" t="s">
        <v>5602</v>
      </c>
      <c r="C7671" s="612" t="s">
        <v>779</v>
      </c>
      <c r="D7671" s="614">
        <v>16.84</v>
      </c>
    </row>
    <row r="7672" spans="1:4" ht="25.5" x14ac:dyDescent="0.2">
      <c r="A7672" s="612">
        <v>39233</v>
      </c>
      <c r="B7672" s="613" t="s">
        <v>5603</v>
      </c>
      <c r="C7672" s="612" t="s">
        <v>779</v>
      </c>
      <c r="D7672" s="614">
        <v>23.16</v>
      </c>
    </row>
    <row r="7673" spans="1:4" ht="25.5" x14ac:dyDescent="0.2">
      <c r="A7673" s="612">
        <v>981</v>
      </c>
      <c r="B7673" s="613" t="s">
        <v>5604</v>
      </c>
      <c r="C7673" s="612" t="s">
        <v>779</v>
      </c>
      <c r="D7673" s="614">
        <v>2.84</v>
      </c>
    </row>
    <row r="7674" spans="1:4" ht="25.5" x14ac:dyDescent="0.2">
      <c r="A7674" s="612">
        <v>39234</v>
      </c>
      <c r="B7674" s="613" t="s">
        <v>5605</v>
      </c>
      <c r="C7674" s="612" t="s">
        <v>779</v>
      </c>
      <c r="D7674" s="614">
        <v>33.99</v>
      </c>
    </row>
    <row r="7675" spans="1:4" ht="25.5" x14ac:dyDescent="0.2">
      <c r="A7675" s="612">
        <v>982</v>
      </c>
      <c r="B7675" s="613" t="s">
        <v>5606</v>
      </c>
      <c r="C7675" s="612" t="s">
        <v>779</v>
      </c>
      <c r="D7675" s="614">
        <v>3.98</v>
      </c>
    </row>
    <row r="7676" spans="1:4" ht="25.5" x14ac:dyDescent="0.2">
      <c r="A7676" s="612">
        <v>39235</v>
      </c>
      <c r="B7676" s="613" t="s">
        <v>5607</v>
      </c>
      <c r="C7676" s="612" t="s">
        <v>779</v>
      </c>
      <c r="D7676" s="614">
        <v>47.8</v>
      </c>
    </row>
    <row r="7677" spans="1:4" ht="25.5" x14ac:dyDescent="0.2">
      <c r="A7677" s="612">
        <v>39236</v>
      </c>
      <c r="B7677" s="613" t="s">
        <v>5608</v>
      </c>
      <c r="C7677" s="612" t="s">
        <v>779</v>
      </c>
      <c r="D7677" s="614">
        <v>62.67</v>
      </c>
    </row>
    <row r="7678" spans="1:4" ht="38.25" x14ac:dyDescent="0.2">
      <c r="A7678" s="612">
        <v>876</v>
      </c>
      <c r="B7678" s="613" t="s">
        <v>5609</v>
      </c>
      <c r="C7678" s="612" t="s">
        <v>779</v>
      </c>
      <c r="D7678" s="614">
        <v>161.77000000000001</v>
      </c>
    </row>
    <row r="7679" spans="1:4" ht="38.25" x14ac:dyDescent="0.2">
      <c r="A7679" s="612">
        <v>877</v>
      </c>
      <c r="B7679" s="613" t="s">
        <v>5610</v>
      </c>
      <c r="C7679" s="612" t="s">
        <v>779</v>
      </c>
      <c r="D7679" s="614">
        <v>190.18</v>
      </c>
    </row>
    <row r="7680" spans="1:4" ht="38.25" x14ac:dyDescent="0.2">
      <c r="A7680" s="612">
        <v>882</v>
      </c>
      <c r="B7680" s="613" t="s">
        <v>5611</v>
      </c>
      <c r="C7680" s="612" t="s">
        <v>779</v>
      </c>
      <c r="D7680" s="614">
        <v>207.23</v>
      </c>
    </row>
    <row r="7681" spans="1:4" ht="38.25" x14ac:dyDescent="0.2">
      <c r="A7681" s="612">
        <v>878</v>
      </c>
      <c r="B7681" s="613" t="s">
        <v>5612</v>
      </c>
      <c r="C7681" s="612" t="s">
        <v>779</v>
      </c>
      <c r="D7681" s="614">
        <v>257.64</v>
      </c>
    </row>
    <row r="7682" spans="1:4" ht="38.25" x14ac:dyDescent="0.2">
      <c r="A7682" s="612">
        <v>879</v>
      </c>
      <c r="B7682" s="613" t="s">
        <v>5613</v>
      </c>
      <c r="C7682" s="612" t="s">
        <v>779</v>
      </c>
      <c r="D7682" s="614">
        <v>303.67</v>
      </c>
    </row>
    <row r="7683" spans="1:4" ht="38.25" x14ac:dyDescent="0.2">
      <c r="A7683" s="612">
        <v>880</v>
      </c>
      <c r="B7683" s="613" t="s">
        <v>5614</v>
      </c>
      <c r="C7683" s="612" t="s">
        <v>779</v>
      </c>
      <c r="D7683" s="614">
        <v>357.3</v>
      </c>
    </row>
    <row r="7684" spans="1:4" ht="38.25" x14ac:dyDescent="0.2">
      <c r="A7684" s="612">
        <v>873</v>
      </c>
      <c r="B7684" s="613" t="s">
        <v>5615</v>
      </c>
      <c r="C7684" s="612" t="s">
        <v>779</v>
      </c>
      <c r="D7684" s="614">
        <v>108.64</v>
      </c>
    </row>
    <row r="7685" spans="1:4" ht="38.25" x14ac:dyDescent="0.2">
      <c r="A7685" s="612">
        <v>881</v>
      </c>
      <c r="B7685" s="613" t="s">
        <v>5616</v>
      </c>
      <c r="C7685" s="612" t="s">
        <v>779</v>
      </c>
      <c r="D7685" s="614">
        <v>488.36</v>
      </c>
    </row>
    <row r="7686" spans="1:4" ht="38.25" x14ac:dyDescent="0.2">
      <c r="A7686" s="612">
        <v>874</v>
      </c>
      <c r="B7686" s="613" t="s">
        <v>5617</v>
      </c>
      <c r="C7686" s="612" t="s">
        <v>779</v>
      </c>
      <c r="D7686" s="614">
        <v>128.93</v>
      </c>
    </row>
    <row r="7687" spans="1:4" ht="38.25" x14ac:dyDescent="0.2">
      <c r="A7687" s="612">
        <v>875</v>
      </c>
      <c r="B7687" s="613" t="s">
        <v>5618</v>
      </c>
      <c r="C7687" s="612" t="s">
        <v>779</v>
      </c>
      <c r="D7687" s="614">
        <v>153.83000000000001</v>
      </c>
    </row>
    <row r="7688" spans="1:4" ht="25.5" x14ac:dyDescent="0.2">
      <c r="A7688" s="612">
        <v>983</v>
      </c>
      <c r="B7688" s="613" t="s">
        <v>5619</v>
      </c>
      <c r="C7688" s="612" t="s">
        <v>779</v>
      </c>
      <c r="D7688" s="614">
        <v>0.96</v>
      </c>
    </row>
    <row r="7689" spans="1:4" ht="25.5" x14ac:dyDescent="0.2">
      <c r="A7689" s="612">
        <v>985</v>
      </c>
      <c r="B7689" s="613" t="s">
        <v>5620</v>
      </c>
      <c r="C7689" s="612" t="s">
        <v>779</v>
      </c>
      <c r="D7689" s="614">
        <v>7.22</v>
      </c>
    </row>
    <row r="7690" spans="1:4" ht="25.5" x14ac:dyDescent="0.2">
      <c r="A7690" s="612">
        <v>990</v>
      </c>
      <c r="B7690" s="613" t="s">
        <v>5621</v>
      </c>
      <c r="C7690" s="612" t="s">
        <v>779</v>
      </c>
      <c r="D7690" s="614">
        <v>98.89</v>
      </c>
    </row>
    <row r="7691" spans="1:4" ht="25.5" x14ac:dyDescent="0.2">
      <c r="A7691" s="612">
        <v>39241</v>
      </c>
      <c r="B7691" s="613" t="s">
        <v>5622</v>
      </c>
      <c r="C7691" s="612" t="s">
        <v>779</v>
      </c>
      <c r="D7691" s="614">
        <v>11.3</v>
      </c>
    </row>
    <row r="7692" spans="1:4" ht="25.5" x14ac:dyDescent="0.2">
      <c r="A7692" s="612">
        <v>1005</v>
      </c>
      <c r="B7692" s="613" t="s">
        <v>5623</v>
      </c>
      <c r="C7692" s="612" t="s">
        <v>779</v>
      </c>
      <c r="D7692" s="614">
        <v>121.37</v>
      </c>
    </row>
    <row r="7693" spans="1:4" ht="25.5" x14ac:dyDescent="0.2">
      <c r="A7693" s="612">
        <v>984</v>
      </c>
      <c r="B7693" s="613" t="s">
        <v>5624</v>
      </c>
      <c r="C7693" s="612" t="s">
        <v>779</v>
      </c>
      <c r="D7693" s="614">
        <v>2.4900000000000002</v>
      </c>
    </row>
    <row r="7694" spans="1:4" ht="25.5" x14ac:dyDescent="0.2">
      <c r="A7694" s="612">
        <v>991</v>
      </c>
      <c r="B7694" s="613" t="s">
        <v>5625</v>
      </c>
      <c r="C7694" s="612" t="s">
        <v>779</v>
      </c>
      <c r="D7694" s="614">
        <v>160.38</v>
      </c>
    </row>
    <row r="7695" spans="1:4" ht="25.5" x14ac:dyDescent="0.2">
      <c r="A7695" s="612">
        <v>986</v>
      </c>
      <c r="B7695" s="613" t="s">
        <v>5626</v>
      </c>
      <c r="C7695" s="612" t="s">
        <v>779</v>
      </c>
      <c r="D7695" s="614">
        <v>17.28</v>
      </c>
    </row>
    <row r="7696" spans="1:4" ht="25.5" x14ac:dyDescent="0.2">
      <c r="A7696" s="612">
        <v>1024</v>
      </c>
      <c r="B7696" s="613" t="s">
        <v>5627</v>
      </c>
      <c r="C7696" s="612" t="s">
        <v>779</v>
      </c>
      <c r="D7696" s="614">
        <v>198.5</v>
      </c>
    </row>
    <row r="7697" spans="1:4" ht="25.5" x14ac:dyDescent="0.2">
      <c r="A7697" s="612">
        <v>987</v>
      </c>
      <c r="B7697" s="613" t="s">
        <v>5628</v>
      </c>
      <c r="C7697" s="612" t="s">
        <v>779</v>
      </c>
      <c r="D7697" s="614">
        <v>23.48</v>
      </c>
    </row>
    <row r="7698" spans="1:4" ht="25.5" x14ac:dyDescent="0.2">
      <c r="A7698" s="612">
        <v>1003</v>
      </c>
      <c r="B7698" s="613" t="s">
        <v>5629</v>
      </c>
      <c r="C7698" s="612" t="s">
        <v>779</v>
      </c>
      <c r="D7698" s="614">
        <v>3.65</v>
      </c>
    </row>
    <row r="7699" spans="1:4" ht="25.5" x14ac:dyDescent="0.2">
      <c r="A7699" s="612">
        <v>992</v>
      </c>
      <c r="B7699" s="613" t="s">
        <v>5630</v>
      </c>
      <c r="C7699" s="612" t="s">
        <v>779</v>
      </c>
      <c r="D7699" s="614">
        <v>256.81</v>
      </c>
    </row>
    <row r="7700" spans="1:4" ht="25.5" x14ac:dyDescent="0.2">
      <c r="A7700" s="612">
        <v>1007</v>
      </c>
      <c r="B7700" s="613" t="s">
        <v>5631</v>
      </c>
      <c r="C7700" s="612" t="s">
        <v>779</v>
      </c>
      <c r="D7700" s="614">
        <v>33.299999999999997</v>
      </c>
    </row>
    <row r="7701" spans="1:4" ht="25.5" x14ac:dyDescent="0.2">
      <c r="A7701" s="612">
        <v>39242</v>
      </c>
      <c r="B7701" s="613" t="s">
        <v>5632</v>
      </c>
      <c r="C7701" s="612" t="s">
        <v>779</v>
      </c>
      <c r="D7701" s="614">
        <v>318.2</v>
      </c>
    </row>
    <row r="7702" spans="1:4" ht="25.5" x14ac:dyDescent="0.2">
      <c r="A7702" s="612">
        <v>1008</v>
      </c>
      <c r="B7702" s="613" t="s">
        <v>5633</v>
      </c>
      <c r="C7702" s="612" t="s">
        <v>779</v>
      </c>
      <c r="D7702" s="614">
        <v>4.1399999999999997</v>
      </c>
    </row>
    <row r="7703" spans="1:4" ht="25.5" x14ac:dyDescent="0.2">
      <c r="A7703" s="612">
        <v>988</v>
      </c>
      <c r="B7703" s="613" t="s">
        <v>5634</v>
      </c>
      <c r="C7703" s="612" t="s">
        <v>779</v>
      </c>
      <c r="D7703" s="614">
        <v>46</v>
      </c>
    </row>
    <row r="7704" spans="1:4" ht="25.5" x14ac:dyDescent="0.2">
      <c r="A7704" s="612">
        <v>989</v>
      </c>
      <c r="B7704" s="613" t="s">
        <v>5635</v>
      </c>
      <c r="C7704" s="612" t="s">
        <v>779</v>
      </c>
      <c r="D7704" s="614">
        <v>62.31</v>
      </c>
    </row>
    <row r="7705" spans="1:4" x14ac:dyDescent="0.2">
      <c r="A7705" s="612">
        <v>39598</v>
      </c>
      <c r="B7705" s="613" t="s">
        <v>5636</v>
      </c>
      <c r="C7705" s="612" t="s">
        <v>779</v>
      </c>
      <c r="D7705" s="614">
        <v>1.03</v>
      </c>
    </row>
    <row r="7706" spans="1:4" x14ac:dyDescent="0.2">
      <c r="A7706" s="612">
        <v>39599</v>
      </c>
      <c r="B7706" s="613" t="s">
        <v>5637</v>
      </c>
      <c r="C7706" s="612" t="s">
        <v>779</v>
      </c>
      <c r="D7706" s="614">
        <v>1.56</v>
      </c>
    </row>
    <row r="7707" spans="1:4" x14ac:dyDescent="0.2">
      <c r="A7707" s="612">
        <v>34602</v>
      </c>
      <c r="B7707" s="613" t="s">
        <v>5638</v>
      </c>
      <c r="C7707" s="612" t="s">
        <v>779</v>
      </c>
      <c r="D7707" s="614">
        <v>1.39</v>
      </c>
    </row>
    <row r="7708" spans="1:4" x14ac:dyDescent="0.2">
      <c r="A7708" s="612">
        <v>34603</v>
      </c>
      <c r="B7708" s="613" t="s">
        <v>5639</v>
      </c>
      <c r="C7708" s="612" t="s">
        <v>779</v>
      </c>
      <c r="D7708" s="614">
        <v>6.69</v>
      </c>
    </row>
    <row r="7709" spans="1:4" x14ac:dyDescent="0.2">
      <c r="A7709" s="612">
        <v>34607</v>
      </c>
      <c r="B7709" s="613" t="s">
        <v>5640</v>
      </c>
      <c r="C7709" s="612" t="s">
        <v>779</v>
      </c>
      <c r="D7709" s="614">
        <v>2.98</v>
      </c>
    </row>
    <row r="7710" spans="1:4" x14ac:dyDescent="0.2">
      <c r="A7710" s="612">
        <v>34609</v>
      </c>
      <c r="B7710" s="613" t="s">
        <v>5641</v>
      </c>
      <c r="C7710" s="612" t="s">
        <v>779</v>
      </c>
      <c r="D7710" s="614">
        <v>4.4800000000000004</v>
      </c>
    </row>
    <row r="7711" spans="1:4" x14ac:dyDescent="0.2">
      <c r="A7711" s="612">
        <v>34618</v>
      </c>
      <c r="B7711" s="613" t="s">
        <v>5642</v>
      </c>
      <c r="C7711" s="612" t="s">
        <v>779</v>
      </c>
      <c r="D7711" s="614">
        <v>1.84</v>
      </c>
    </row>
    <row r="7712" spans="1:4" x14ac:dyDescent="0.2">
      <c r="A7712" s="612">
        <v>34620</v>
      </c>
      <c r="B7712" s="613" t="s">
        <v>5643</v>
      </c>
      <c r="C7712" s="612" t="s">
        <v>779</v>
      </c>
      <c r="D7712" s="614">
        <v>9.24</v>
      </c>
    </row>
    <row r="7713" spans="1:4" x14ac:dyDescent="0.2">
      <c r="A7713" s="612">
        <v>34621</v>
      </c>
      <c r="B7713" s="613" t="s">
        <v>5644</v>
      </c>
      <c r="C7713" s="612" t="s">
        <v>779</v>
      </c>
      <c r="D7713" s="614">
        <v>4.28</v>
      </c>
    </row>
    <row r="7714" spans="1:4" x14ac:dyDescent="0.2">
      <c r="A7714" s="612">
        <v>34622</v>
      </c>
      <c r="B7714" s="613" t="s">
        <v>5645</v>
      </c>
      <c r="C7714" s="612" t="s">
        <v>779</v>
      </c>
      <c r="D7714" s="614">
        <v>6.07</v>
      </c>
    </row>
    <row r="7715" spans="1:4" x14ac:dyDescent="0.2">
      <c r="A7715" s="612">
        <v>34624</v>
      </c>
      <c r="B7715" s="613" t="s">
        <v>5646</v>
      </c>
      <c r="C7715" s="612" t="s">
        <v>779</v>
      </c>
      <c r="D7715" s="614">
        <v>2.36</v>
      </c>
    </row>
    <row r="7716" spans="1:4" x14ac:dyDescent="0.2">
      <c r="A7716" s="612">
        <v>34626</v>
      </c>
      <c r="B7716" s="613" t="s">
        <v>5647</v>
      </c>
      <c r="C7716" s="612" t="s">
        <v>779</v>
      </c>
      <c r="D7716" s="614">
        <v>12.7</v>
      </c>
    </row>
    <row r="7717" spans="1:4" x14ac:dyDescent="0.2">
      <c r="A7717" s="612">
        <v>34627</v>
      </c>
      <c r="B7717" s="613" t="s">
        <v>5648</v>
      </c>
      <c r="C7717" s="612" t="s">
        <v>779</v>
      </c>
      <c r="D7717" s="614">
        <v>5.47</v>
      </c>
    </row>
    <row r="7718" spans="1:4" x14ac:dyDescent="0.2">
      <c r="A7718" s="612">
        <v>34629</v>
      </c>
      <c r="B7718" s="613" t="s">
        <v>5649</v>
      </c>
      <c r="C7718" s="612" t="s">
        <v>779</v>
      </c>
      <c r="D7718" s="614">
        <v>8.01</v>
      </c>
    </row>
    <row r="7719" spans="1:4" ht="38.25" x14ac:dyDescent="0.2">
      <c r="A7719" s="612">
        <v>39257</v>
      </c>
      <c r="B7719" s="613" t="s">
        <v>5650</v>
      </c>
      <c r="C7719" s="612" t="s">
        <v>779</v>
      </c>
      <c r="D7719" s="614">
        <v>4.3499999999999996</v>
      </c>
    </row>
    <row r="7720" spans="1:4" ht="38.25" x14ac:dyDescent="0.2">
      <c r="A7720" s="612">
        <v>39261</v>
      </c>
      <c r="B7720" s="613" t="s">
        <v>5651</v>
      </c>
      <c r="C7720" s="612" t="s">
        <v>779</v>
      </c>
      <c r="D7720" s="614">
        <v>23.18</v>
      </c>
    </row>
    <row r="7721" spans="1:4" ht="38.25" x14ac:dyDescent="0.2">
      <c r="A7721" s="612">
        <v>39268</v>
      </c>
      <c r="B7721" s="613" t="s">
        <v>5652</v>
      </c>
      <c r="C7721" s="612" t="s">
        <v>779</v>
      </c>
      <c r="D7721" s="614">
        <v>267.45999999999998</v>
      </c>
    </row>
    <row r="7722" spans="1:4" ht="38.25" x14ac:dyDescent="0.2">
      <c r="A7722" s="612">
        <v>39262</v>
      </c>
      <c r="B7722" s="613" t="s">
        <v>5653</v>
      </c>
      <c r="C7722" s="612" t="s">
        <v>779</v>
      </c>
      <c r="D7722" s="614">
        <v>36.24</v>
      </c>
    </row>
    <row r="7723" spans="1:4" ht="38.25" x14ac:dyDescent="0.2">
      <c r="A7723" s="612">
        <v>39258</v>
      </c>
      <c r="B7723" s="613" t="s">
        <v>5654</v>
      </c>
      <c r="C7723" s="612" t="s">
        <v>779</v>
      </c>
      <c r="D7723" s="614">
        <v>6.45</v>
      </c>
    </row>
    <row r="7724" spans="1:4" ht="38.25" x14ac:dyDescent="0.2">
      <c r="A7724" s="612">
        <v>39263</v>
      </c>
      <c r="B7724" s="613" t="s">
        <v>5655</v>
      </c>
      <c r="C7724" s="612" t="s">
        <v>779</v>
      </c>
      <c r="D7724" s="614">
        <v>56.08</v>
      </c>
    </row>
    <row r="7725" spans="1:4" ht="38.25" x14ac:dyDescent="0.2">
      <c r="A7725" s="612">
        <v>39264</v>
      </c>
      <c r="B7725" s="613" t="s">
        <v>5656</v>
      </c>
      <c r="C7725" s="612" t="s">
        <v>779</v>
      </c>
      <c r="D7725" s="614">
        <v>75.94</v>
      </c>
    </row>
    <row r="7726" spans="1:4" ht="38.25" x14ac:dyDescent="0.2">
      <c r="A7726" s="612">
        <v>39259</v>
      </c>
      <c r="B7726" s="613" t="s">
        <v>5657</v>
      </c>
      <c r="C7726" s="612" t="s">
        <v>779</v>
      </c>
      <c r="D7726" s="614">
        <v>9.82</v>
      </c>
    </row>
    <row r="7727" spans="1:4" ht="38.25" x14ac:dyDescent="0.2">
      <c r="A7727" s="612">
        <v>39265</v>
      </c>
      <c r="B7727" s="613" t="s">
        <v>5658</v>
      </c>
      <c r="C7727" s="612" t="s">
        <v>779</v>
      </c>
      <c r="D7727" s="614">
        <v>111.86</v>
      </c>
    </row>
    <row r="7728" spans="1:4" ht="38.25" x14ac:dyDescent="0.2">
      <c r="A7728" s="612">
        <v>39260</v>
      </c>
      <c r="B7728" s="613" t="s">
        <v>5659</v>
      </c>
      <c r="C7728" s="612" t="s">
        <v>779</v>
      </c>
      <c r="D7728" s="614">
        <v>13.98</v>
      </c>
    </row>
    <row r="7729" spans="1:4" ht="38.25" x14ac:dyDescent="0.2">
      <c r="A7729" s="612">
        <v>39266</v>
      </c>
      <c r="B7729" s="613" t="s">
        <v>5660</v>
      </c>
      <c r="C7729" s="612" t="s">
        <v>779</v>
      </c>
      <c r="D7729" s="614">
        <v>156.96</v>
      </c>
    </row>
    <row r="7730" spans="1:4" ht="38.25" x14ac:dyDescent="0.2">
      <c r="A7730" s="612">
        <v>39267</v>
      </c>
      <c r="B7730" s="613" t="s">
        <v>5661</v>
      </c>
      <c r="C7730" s="612" t="s">
        <v>779</v>
      </c>
      <c r="D7730" s="614">
        <v>205.75</v>
      </c>
    </row>
    <row r="7731" spans="1:4" x14ac:dyDescent="0.2">
      <c r="A7731" s="612">
        <v>11901</v>
      </c>
      <c r="B7731" s="613" t="s">
        <v>5662</v>
      </c>
      <c r="C7731" s="612" t="s">
        <v>779</v>
      </c>
      <c r="D7731" s="614">
        <v>0.72</v>
      </c>
    </row>
    <row r="7732" spans="1:4" x14ac:dyDescent="0.2">
      <c r="A7732" s="612">
        <v>11902</v>
      </c>
      <c r="B7732" s="613" t="s">
        <v>5663</v>
      </c>
      <c r="C7732" s="612" t="s">
        <v>779</v>
      </c>
      <c r="D7732" s="614">
        <v>1.25</v>
      </c>
    </row>
    <row r="7733" spans="1:4" x14ac:dyDescent="0.2">
      <c r="A7733" s="612">
        <v>11903</v>
      </c>
      <c r="B7733" s="613" t="s">
        <v>5664</v>
      </c>
      <c r="C7733" s="612" t="s">
        <v>779</v>
      </c>
      <c r="D7733" s="614">
        <v>1.94</v>
      </c>
    </row>
    <row r="7734" spans="1:4" x14ac:dyDescent="0.2">
      <c r="A7734" s="612">
        <v>11904</v>
      </c>
      <c r="B7734" s="613" t="s">
        <v>5665</v>
      </c>
      <c r="C7734" s="612" t="s">
        <v>779</v>
      </c>
      <c r="D7734" s="614">
        <v>2.4700000000000002</v>
      </c>
    </row>
    <row r="7735" spans="1:4" x14ac:dyDescent="0.2">
      <c r="A7735" s="612">
        <v>11905</v>
      </c>
      <c r="B7735" s="613" t="s">
        <v>5666</v>
      </c>
      <c r="C7735" s="612" t="s">
        <v>779</v>
      </c>
      <c r="D7735" s="614">
        <v>3.32</v>
      </c>
    </row>
    <row r="7736" spans="1:4" x14ac:dyDescent="0.2">
      <c r="A7736" s="612">
        <v>11906</v>
      </c>
      <c r="B7736" s="613" t="s">
        <v>5667</v>
      </c>
      <c r="C7736" s="612" t="s">
        <v>779</v>
      </c>
      <c r="D7736" s="614">
        <v>3.82</v>
      </c>
    </row>
    <row r="7737" spans="1:4" x14ac:dyDescent="0.2">
      <c r="A7737" s="612">
        <v>11919</v>
      </c>
      <c r="B7737" s="613" t="s">
        <v>5668</v>
      </c>
      <c r="C7737" s="612" t="s">
        <v>779</v>
      </c>
      <c r="D7737" s="614">
        <v>7.5</v>
      </c>
    </row>
    <row r="7738" spans="1:4" x14ac:dyDescent="0.2">
      <c r="A7738" s="612">
        <v>11920</v>
      </c>
      <c r="B7738" s="613" t="s">
        <v>5669</v>
      </c>
      <c r="C7738" s="612" t="s">
        <v>779</v>
      </c>
      <c r="D7738" s="614">
        <v>14.53</v>
      </c>
    </row>
    <row r="7739" spans="1:4" x14ac:dyDescent="0.2">
      <c r="A7739" s="612">
        <v>11924</v>
      </c>
      <c r="B7739" s="613" t="s">
        <v>5670</v>
      </c>
      <c r="C7739" s="612" t="s">
        <v>779</v>
      </c>
      <c r="D7739" s="614">
        <v>141.29</v>
      </c>
    </row>
    <row r="7740" spans="1:4" x14ac:dyDescent="0.2">
      <c r="A7740" s="612">
        <v>11921</v>
      </c>
      <c r="B7740" s="613" t="s">
        <v>5671</v>
      </c>
      <c r="C7740" s="612" t="s">
        <v>779</v>
      </c>
      <c r="D7740" s="614">
        <v>19.78</v>
      </c>
    </row>
    <row r="7741" spans="1:4" x14ac:dyDescent="0.2">
      <c r="A7741" s="612">
        <v>11922</v>
      </c>
      <c r="B7741" s="613" t="s">
        <v>5672</v>
      </c>
      <c r="C7741" s="612" t="s">
        <v>779</v>
      </c>
      <c r="D7741" s="614">
        <v>35.119999999999997</v>
      </c>
    </row>
    <row r="7742" spans="1:4" x14ac:dyDescent="0.2">
      <c r="A7742" s="612">
        <v>11923</v>
      </c>
      <c r="B7742" s="613" t="s">
        <v>5673</v>
      </c>
      <c r="C7742" s="612" t="s">
        <v>779</v>
      </c>
      <c r="D7742" s="614">
        <v>57.36</v>
      </c>
    </row>
    <row r="7743" spans="1:4" x14ac:dyDescent="0.2">
      <c r="A7743" s="612">
        <v>11916</v>
      </c>
      <c r="B7743" s="613" t="s">
        <v>5674</v>
      </c>
      <c r="C7743" s="612" t="s">
        <v>779</v>
      </c>
      <c r="D7743" s="614">
        <v>9.73</v>
      </c>
    </row>
    <row r="7744" spans="1:4" x14ac:dyDescent="0.2">
      <c r="A7744" s="612">
        <v>11914</v>
      </c>
      <c r="B7744" s="613" t="s">
        <v>5675</v>
      </c>
      <c r="C7744" s="612" t="s">
        <v>779</v>
      </c>
      <c r="D7744" s="614">
        <v>70.67</v>
      </c>
    </row>
    <row r="7745" spans="1:4" x14ac:dyDescent="0.2">
      <c r="A7745" s="612">
        <v>11917</v>
      </c>
      <c r="B7745" s="613" t="s">
        <v>5676</v>
      </c>
      <c r="C7745" s="612" t="s">
        <v>779</v>
      </c>
      <c r="D7745" s="614">
        <v>16.940000000000001</v>
      </c>
    </row>
    <row r="7746" spans="1:4" x14ac:dyDescent="0.2">
      <c r="A7746" s="612">
        <v>11918</v>
      </c>
      <c r="B7746" s="613" t="s">
        <v>5677</v>
      </c>
      <c r="C7746" s="612" t="s">
        <v>779</v>
      </c>
      <c r="D7746" s="614">
        <v>22.98</v>
      </c>
    </row>
    <row r="7747" spans="1:4" ht="25.5" x14ac:dyDescent="0.2">
      <c r="A7747" s="612">
        <v>37734</v>
      </c>
      <c r="B7747" s="613" t="s">
        <v>5678</v>
      </c>
      <c r="C7747" s="612" t="s">
        <v>775</v>
      </c>
      <c r="D7747" s="614">
        <v>53627.62</v>
      </c>
    </row>
    <row r="7748" spans="1:4" ht="25.5" x14ac:dyDescent="0.2">
      <c r="A7748" s="612">
        <v>42251</v>
      </c>
      <c r="B7748" s="613" t="s">
        <v>5679</v>
      </c>
      <c r="C7748" s="612" t="s">
        <v>775</v>
      </c>
      <c r="D7748" s="614">
        <v>60897.43</v>
      </c>
    </row>
    <row r="7749" spans="1:4" ht="25.5" x14ac:dyDescent="0.2">
      <c r="A7749" s="612">
        <v>37733</v>
      </c>
      <c r="B7749" s="613" t="s">
        <v>5680</v>
      </c>
      <c r="C7749" s="612" t="s">
        <v>775</v>
      </c>
      <c r="D7749" s="614">
        <v>40209.79</v>
      </c>
    </row>
    <row r="7750" spans="1:4" ht="25.5" x14ac:dyDescent="0.2">
      <c r="A7750" s="612">
        <v>37735</v>
      </c>
      <c r="B7750" s="613" t="s">
        <v>5681</v>
      </c>
      <c r="C7750" s="612" t="s">
        <v>775</v>
      </c>
      <c r="D7750" s="614">
        <v>48452.79</v>
      </c>
    </row>
    <row r="7751" spans="1:4" ht="38.25" x14ac:dyDescent="0.2">
      <c r="A7751" s="612">
        <v>5090</v>
      </c>
      <c r="B7751" s="613" t="s">
        <v>12567</v>
      </c>
      <c r="C7751" s="612" t="s">
        <v>775</v>
      </c>
      <c r="D7751" s="614">
        <v>17.5</v>
      </c>
    </row>
    <row r="7752" spans="1:4" ht="38.25" x14ac:dyDescent="0.2">
      <c r="A7752" s="612">
        <v>5085</v>
      </c>
      <c r="B7752" s="613" t="s">
        <v>12568</v>
      </c>
      <c r="C7752" s="612" t="s">
        <v>775</v>
      </c>
      <c r="D7752" s="614">
        <v>26.05</v>
      </c>
    </row>
    <row r="7753" spans="1:4" ht="38.25" x14ac:dyDescent="0.2">
      <c r="A7753" s="612">
        <v>43603</v>
      </c>
      <c r="B7753" s="613" t="s">
        <v>12569</v>
      </c>
      <c r="C7753" s="612" t="s">
        <v>775</v>
      </c>
      <c r="D7753" s="614">
        <v>37.22</v>
      </c>
    </row>
    <row r="7754" spans="1:4" x14ac:dyDescent="0.2">
      <c r="A7754" s="612">
        <v>38374</v>
      </c>
      <c r="B7754" s="613" t="s">
        <v>5682</v>
      </c>
      <c r="C7754" s="612" t="s">
        <v>775</v>
      </c>
      <c r="D7754" s="614">
        <v>869.95</v>
      </c>
    </row>
    <row r="7755" spans="1:4" ht="25.5" x14ac:dyDescent="0.2">
      <c r="A7755" s="612">
        <v>20209</v>
      </c>
      <c r="B7755" s="613" t="s">
        <v>13092</v>
      </c>
      <c r="C7755" s="612" t="s">
        <v>779</v>
      </c>
      <c r="D7755" s="614">
        <v>11.41</v>
      </c>
    </row>
    <row r="7756" spans="1:4" ht="25.5" x14ac:dyDescent="0.2">
      <c r="A7756" s="612">
        <v>20212</v>
      </c>
      <c r="B7756" s="613" t="s">
        <v>13093</v>
      </c>
      <c r="C7756" s="612" t="s">
        <v>779</v>
      </c>
      <c r="D7756" s="614">
        <v>9.5500000000000007</v>
      </c>
    </row>
    <row r="7757" spans="1:4" ht="25.5" x14ac:dyDescent="0.2">
      <c r="A7757" s="612">
        <v>4433</v>
      </c>
      <c r="B7757" s="613" t="s">
        <v>13094</v>
      </c>
      <c r="C7757" s="612" t="s">
        <v>779</v>
      </c>
      <c r="D7757" s="614">
        <v>10.93</v>
      </c>
    </row>
    <row r="7758" spans="1:4" ht="25.5" x14ac:dyDescent="0.2">
      <c r="A7758" s="612">
        <v>4430</v>
      </c>
      <c r="B7758" s="613" t="s">
        <v>13095</v>
      </c>
      <c r="C7758" s="612" t="s">
        <v>779</v>
      </c>
      <c r="D7758" s="614">
        <v>5.59</v>
      </c>
    </row>
    <row r="7759" spans="1:4" ht="25.5" x14ac:dyDescent="0.2">
      <c r="A7759" s="612">
        <v>4400</v>
      </c>
      <c r="B7759" s="613" t="s">
        <v>13096</v>
      </c>
      <c r="C7759" s="612" t="s">
        <v>779</v>
      </c>
      <c r="D7759" s="614">
        <v>8.89</v>
      </c>
    </row>
    <row r="7760" spans="1:4" ht="25.5" x14ac:dyDescent="0.2">
      <c r="A7760" s="612">
        <v>2729</v>
      </c>
      <c r="B7760" s="613" t="s">
        <v>11789</v>
      </c>
      <c r="C7760" s="612" t="s">
        <v>775</v>
      </c>
      <c r="D7760" s="614">
        <v>18.739999999999998</v>
      </c>
    </row>
    <row r="7761" spans="1:4" x14ac:dyDescent="0.2">
      <c r="A7761" s="612">
        <v>4513</v>
      </c>
      <c r="B7761" s="613" t="s">
        <v>11790</v>
      </c>
      <c r="C7761" s="612" t="s">
        <v>779</v>
      </c>
      <c r="D7761" s="614">
        <v>5.03</v>
      </c>
    </row>
    <row r="7762" spans="1:4" x14ac:dyDescent="0.2">
      <c r="A7762" s="612">
        <v>11871</v>
      </c>
      <c r="B7762" s="613" t="s">
        <v>5683</v>
      </c>
      <c r="C7762" s="612" t="s">
        <v>775</v>
      </c>
      <c r="D7762" s="614">
        <v>283.5</v>
      </c>
    </row>
    <row r="7763" spans="1:4" x14ac:dyDescent="0.2">
      <c r="A7763" s="612">
        <v>34636</v>
      </c>
      <c r="B7763" s="613" t="s">
        <v>5684</v>
      </c>
      <c r="C7763" s="612" t="s">
        <v>775</v>
      </c>
      <c r="D7763" s="614">
        <v>299.99</v>
      </c>
    </row>
    <row r="7764" spans="1:4" x14ac:dyDescent="0.2">
      <c r="A7764" s="612">
        <v>34639</v>
      </c>
      <c r="B7764" s="613" t="s">
        <v>5685</v>
      </c>
      <c r="C7764" s="612" t="s">
        <v>775</v>
      </c>
      <c r="D7764" s="614">
        <v>609.27</v>
      </c>
    </row>
    <row r="7765" spans="1:4" x14ac:dyDescent="0.2">
      <c r="A7765" s="612">
        <v>34640</v>
      </c>
      <c r="B7765" s="613" t="s">
        <v>5686</v>
      </c>
      <c r="C7765" s="612" t="s">
        <v>775</v>
      </c>
      <c r="D7765" s="614">
        <v>684.37</v>
      </c>
    </row>
    <row r="7766" spans="1:4" x14ac:dyDescent="0.2">
      <c r="A7766" s="612">
        <v>34637</v>
      </c>
      <c r="B7766" s="613" t="s">
        <v>5687</v>
      </c>
      <c r="C7766" s="612" t="s">
        <v>775</v>
      </c>
      <c r="D7766" s="614">
        <v>172.24</v>
      </c>
    </row>
    <row r="7767" spans="1:4" x14ac:dyDescent="0.2">
      <c r="A7767" s="612">
        <v>34638</v>
      </c>
      <c r="B7767" s="613" t="s">
        <v>5688</v>
      </c>
      <c r="C7767" s="612" t="s">
        <v>775</v>
      </c>
      <c r="D7767" s="614">
        <v>295.36</v>
      </c>
    </row>
    <row r="7768" spans="1:4" x14ac:dyDescent="0.2">
      <c r="A7768" s="612">
        <v>11868</v>
      </c>
      <c r="B7768" s="613" t="s">
        <v>5689</v>
      </c>
      <c r="C7768" s="612" t="s">
        <v>775</v>
      </c>
      <c r="D7768" s="614">
        <v>389.63</v>
      </c>
    </row>
    <row r="7769" spans="1:4" x14ac:dyDescent="0.2">
      <c r="A7769" s="612">
        <v>37106</v>
      </c>
      <c r="B7769" s="613" t="s">
        <v>5690</v>
      </c>
      <c r="C7769" s="612" t="s">
        <v>775</v>
      </c>
      <c r="D7769" s="614">
        <v>3763.4</v>
      </c>
    </row>
    <row r="7770" spans="1:4" x14ac:dyDescent="0.2">
      <c r="A7770" s="612">
        <v>11869</v>
      </c>
      <c r="B7770" s="613" t="s">
        <v>5691</v>
      </c>
      <c r="C7770" s="612" t="s">
        <v>775</v>
      </c>
      <c r="D7770" s="614">
        <v>632.16999999999996</v>
      </c>
    </row>
    <row r="7771" spans="1:4" x14ac:dyDescent="0.2">
      <c r="A7771" s="612">
        <v>37104</v>
      </c>
      <c r="B7771" s="613" t="s">
        <v>5692</v>
      </c>
      <c r="C7771" s="612" t="s">
        <v>775</v>
      </c>
      <c r="D7771" s="614">
        <v>814.91</v>
      </c>
    </row>
    <row r="7772" spans="1:4" x14ac:dyDescent="0.2">
      <c r="A7772" s="612">
        <v>37105</v>
      </c>
      <c r="B7772" s="613" t="s">
        <v>5693</v>
      </c>
      <c r="C7772" s="612" t="s">
        <v>775</v>
      </c>
      <c r="D7772" s="614">
        <v>1814.92</v>
      </c>
    </row>
    <row r="7773" spans="1:4" ht="25.5" x14ac:dyDescent="0.2">
      <c r="A7773" s="612">
        <v>34641</v>
      </c>
      <c r="B7773" s="613" t="s">
        <v>10954</v>
      </c>
      <c r="C7773" s="612" t="s">
        <v>775</v>
      </c>
      <c r="D7773" s="614">
        <v>65.28</v>
      </c>
    </row>
    <row r="7774" spans="1:4" ht="25.5" x14ac:dyDescent="0.2">
      <c r="A7774" s="612">
        <v>43434</v>
      </c>
      <c r="B7774" s="613" t="s">
        <v>11791</v>
      </c>
      <c r="C7774" s="612" t="s">
        <v>775</v>
      </c>
      <c r="D7774" s="614">
        <v>70.58</v>
      </c>
    </row>
    <row r="7775" spans="1:4" ht="25.5" x14ac:dyDescent="0.2">
      <c r="A7775" s="612">
        <v>43435</v>
      </c>
      <c r="B7775" s="613" t="s">
        <v>11792</v>
      </c>
      <c r="C7775" s="612" t="s">
        <v>775</v>
      </c>
      <c r="D7775" s="614">
        <v>129.41</v>
      </c>
    </row>
    <row r="7776" spans="1:4" ht="25.5" x14ac:dyDescent="0.2">
      <c r="A7776" s="612">
        <v>43436</v>
      </c>
      <c r="B7776" s="613" t="s">
        <v>11793</v>
      </c>
      <c r="C7776" s="612" t="s">
        <v>775</v>
      </c>
      <c r="D7776" s="614">
        <v>226.47</v>
      </c>
    </row>
    <row r="7777" spans="1:4" ht="25.5" x14ac:dyDescent="0.2">
      <c r="A7777" s="612">
        <v>43437</v>
      </c>
      <c r="B7777" s="613" t="s">
        <v>11794</v>
      </c>
      <c r="C7777" s="612" t="s">
        <v>775</v>
      </c>
      <c r="D7777" s="614">
        <v>410.58</v>
      </c>
    </row>
    <row r="7778" spans="1:4" ht="25.5" x14ac:dyDescent="0.2">
      <c r="A7778" s="612">
        <v>43438</v>
      </c>
      <c r="B7778" s="613" t="s">
        <v>11795</v>
      </c>
      <c r="C7778" s="612" t="s">
        <v>775</v>
      </c>
      <c r="D7778" s="614">
        <v>735.29</v>
      </c>
    </row>
    <row r="7779" spans="1:4" ht="25.5" x14ac:dyDescent="0.2">
      <c r="A7779" s="612">
        <v>41627</v>
      </c>
      <c r="B7779" s="613" t="s">
        <v>11796</v>
      </c>
      <c r="C7779" s="612" t="s">
        <v>775</v>
      </c>
      <c r="D7779" s="614">
        <v>108.82</v>
      </c>
    </row>
    <row r="7780" spans="1:4" ht="25.5" x14ac:dyDescent="0.2">
      <c r="A7780" s="612">
        <v>41628</v>
      </c>
      <c r="B7780" s="613" t="s">
        <v>11797</v>
      </c>
      <c r="C7780" s="612" t="s">
        <v>775</v>
      </c>
      <c r="D7780" s="614">
        <v>199.99</v>
      </c>
    </row>
    <row r="7781" spans="1:4" ht="25.5" x14ac:dyDescent="0.2">
      <c r="A7781" s="612">
        <v>41629</v>
      </c>
      <c r="B7781" s="613" t="s">
        <v>11798</v>
      </c>
      <c r="C7781" s="612" t="s">
        <v>775</v>
      </c>
      <c r="D7781" s="614">
        <v>254.11</v>
      </c>
    </row>
    <row r="7782" spans="1:4" ht="25.5" x14ac:dyDescent="0.2">
      <c r="A7782" s="612">
        <v>43429</v>
      </c>
      <c r="B7782" s="613" t="s">
        <v>11799</v>
      </c>
      <c r="C7782" s="612" t="s">
        <v>775</v>
      </c>
      <c r="D7782" s="614">
        <v>56.3</v>
      </c>
    </row>
    <row r="7783" spans="1:4" ht="25.5" x14ac:dyDescent="0.2">
      <c r="A7783" s="612">
        <v>43430</v>
      </c>
      <c r="B7783" s="613" t="s">
        <v>11800</v>
      </c>
      <c r="C7783" s="612" t="s">
        <v>775</v>
      </c>
      <c r="D7783" s="614">
        <v>93.52</v>
      </c>
    </row>
    <row r="7784" spans="1:4" ht="25.5" x14ac:dyDescent="0.2">
      <c r="A7784" s="612">
        <v>43431</v>
      </c>
      <c r="B7784" s="613" t="s">
        <v>11801</v>
      </c>
      <c r="C7784" s="612" t="s">
        <v>775</v>
      </c>
      <c r="D7784" s="614">
        <v>181.17</v>
      </c>
    </row>
    <row r="7785" spans="1:4" ht="25.5" x14ac:dyDescent="0.2">
      <c r="A7785" s="612">
        <v>43432</v>
      </c>
      <c r="B7785" s="613" t="s">
        <v>11802</v>
      </c>
      <c r="C7785" s="612" t="s">
        <v>775</v>
      </c>
      <c r="D7785" s="614">
        <v>376.47</v>
      </c>
    </row>
    <row r="7786" spans="1:4" ht="25.5" x14ac:dyDescent="0.2">
      <c r="A7786" s="612">
        <v>43433</v>
      </c>
      <c r="B7786" s="613" t="s">
        <v>11803</v>
      </c>
      <c r="C7786" s="612" t="s">
        <v>775</v>
      </c>
      <c r="D7786" s="614">
        <v>593.52</v>
      </c>
    </row>
    <row r="7787" spans="1:4" ht="38.25" x14ac:dyDescent="0.2">
      <c r="A7787" s="612">
        <v>43094</v>
      </c>
      <c r="B7787" s="613" t="s">
        <v>10391</v>
      </c>
      <c r="C7787" s="612" t="s">
        <v>775</v>
      </c>
      <c r="D7787" s="614">
        <v>191.49</v>
      </c>
    </row>
    <row r="7788" spans="1:4" ht="38.25" x14ac:dyDescent="0.2">
      <c r="A7788" s="612">
        <v>43093</v>
      </c>
      <c r="B7788" s="613" t="s">
        <v>10392</v>
      </c>
      <c r="C7788" s="612" t="s">
        <v>775</v>
      </c>
      <c r="D7788" s="614">
        <v>203.5</v>
      </c>
    </row>
    <row r="7789" spans="1:4" ht="25.5" x14ac:dyDescent="0.2">
      <c r="A7789" s="612">
        <v>1030</v>
      </c>
      <c r="B7789" s="613" t="s">
        <v>5694</v>
      </c>
      <c r="C7789" s="612" t="s">
        <v>775</v>
      </c>
      <c r="D7789" s="614">
        <v>35.5</v>
      </c>
    </row>
    <row r="7790" spans="1:4" ht="25.5" x14ac:dyDescent="0.2">
      <c r="A7790" s="612">
        <v>11694</v>
      </c>
      <c r="B7790" s="613" t="s">
        <v>5695</v>
      </c>
      <c r="C7790" s="612" t="s">
        <v>775</v>
      </c>
      <c r="D7790" s="614">
        <v>784.73</v>
      </c>
    </row>
    <row r="7791" spans="1:4" ht="25.5" x14ac:dyDescent="0.2">
      <c r="A7791" s="612">
        <v>11881</v>
      </c>
      <c r="B7791" s="613" t="s">
        <v>10955</v>
      </c>
      <c r="C7791" s="612" t="s">
        <v>775</v>
      </c>
      <c r="D7791" s="614">
        <v>99.99</v>
      </c>
    </row>
    <row r="7792" spans="1:4" ht="25.5" x14ac:dyDescent="0.2">
      <c r="A7792" s="612">
        <v>35277</v>
      </c>
      <c r="B7792" s="613" t="s">
        <v>5696</v>
      </c>
      <c r="C7792" s="612" t="s">
        <v>775</v>
      </c>
      <c r="D7792" s="614">
        <v>439.9</v>
      </c>
    </row>
    <row r="7793" spans="1:4" ht="51" x14ac:dyDescent="0.2">
      <c r="A7793" s="612">
        <v>10521</v>
      </c>
      <c r="B7793" s="613" t="s">
        <v>5697</v>
      </c>
      <c r="C7793" s="612" t="s">
        <v>775</v>
      </c>
      <c r="D7793" s="614">
        <v>192.63</v>
      </c>
    </row>
    <row r="7794" spans="1:4" ht="51" x14ac:dyDescent="0.2">
      <c r="A7794" s="612">
        <v>10885</v>
      </c>
      <c r="B7794" s="613" t="s">
        <v>5698</v>
      </c>
      <c r="C7794" s="612" t="s">
        <v>775</v>
      </c>
      <c r="D7794" s="614">
        <v>243.66</v>
      </c>
    </row>
    <row r="7795" spans="1:4" ht="51" x14ac:dyDescent="0.2">
      <c r="A7795" s="612">
        <v>20962</v>
      </c>
      <c r="B7795" s="613" t="s">
        <v>5699</v>
      </c>
      <c r="C7795" s="612" t="s">
        <v>775</v>
      </c>
      <c r="D7795" s="614">
        <v>201.81</v>
      </c>
    </row>
    <row r="7796" spans="1:4" ht="51" x14ac:dyDescent="0.2">
      <c r="A7796" s="612">
        <v>20963</v>
      </c>
      <c r="B7796" s="613" t="s">
        <v>5700</v>
      </c>
      <c r="C7796" s="612" t="s">
        <v>775</v>
      </c>
      <c r="D7796" s="614">
        <v>246.52</v>
      </c>
    </row>
    <row r="7797" spans="1:4" x14ac:dyDescent="0.2">
      <c r="A7797" s="612">
        <v>2555</v>
      </c>
      <c r="B7797" s="613" t="s">
        <v>5701</v>
      </c>
      <c r="C7797" s="612" t="s">
        <v>775</v>
      </c>
      <c r="D7797" s="614">
        <v>1.24</v>
      </c>
    </row>
    <row r="7798" spans="1:4" x14ac:dyDescent="0.2">
      <c r="A7798" s="612">
        <v>2556</v>
      </c>
      <c r="B7798" s="613" t="s">
        <v>5702</v>
      </c>
      <c r="C7798" s="612" t="s">
        <v>775</v>
      </c>
      <c r="D7798" s="614">
        <v>1.28</v>
      </c>
    </row>
    <row r="7799" spans="1:4" x14ac:dyDescent="0.2">
      <c r="A7799" s="612">
        <v>2557</v>
      </c>
      <c r="B7799" s="613" t="s">
        <v>5703</v>
      </c>
      <c r="C7799" s="612" t="s">
        <v>775</v>
      </c>
      <c r="D7799" s="614">
        <v>2.71</v>
      </c>
    </row>
    <row r="7800" spans="1:4" ht="25.5" x14ac:dyDescent="0.2">
      <c r="A7800" s="612">
        <v>10569</v>
      </c>
      <c r="B7800" s="613" t="s">
        <v>10393</v>
      </c>
      <c r="C7800" s="612" t="s">
        <v>775</v>
      </c>
      <c r="D7800" s="614">
        <v>2.71</v>
      </c>
    </row>
    <row r="7801" spans="1:4" ht="25.5" x14ac:dyDescent="0.2">
      <c r="A7801" s="612">
        <v>39810</v>
      </c>
      <c r="B7801" s="613" t="s">
        <v>10394</v>
      </c>
      <c r="C7801" s="612" t="s">
        <v>775</v>
      </c>
      <c r="D7801" s="614">
        <v>25.84</v>
      </c>
    </row>
    <row r="7802" spans="1:4" ht="25.5" x14ac:dyDescent="0.2">
      <c r="A7802" s="612">
        <v>39811</v>
      </c>
      <c r="B7802" s="613" t="s">
        <v>10395</v>
      </c>
      <c r="C7802" s="612" t="s">
        <v>775</v>
      </c>
      <c r="D7802" s="614">
        <v>31.61</v>
      </c>
    </row>
    <row r="7803" spans="1:4" ht="25.5" x14ac:dyDescent="0.2">
      <c r="A7803" s="612">
        <v>39812</v>
      </c>
      <c r="B7803" s="613" t="s">
        <v>10396</v>
      </c>
      <c r="C7803" s="612" t="s">
        <v>775</v>
      </c>
      <c r="D7803" s="614">
        <v>51.97</v>
      </c>
    </row>
    <row r="7804" spans="1:4" ht="38.25" x14ac:dyDescent="0.2">
      <c r="A7804" s="612">
        <v>43096</v>
      </c>
      <c r="B7804" s="613" t="s">
        <v>10397</v>
      </c>
      <c r="C7804" s="612" t="s">
        <v>775</v>
      </c>
      <c r="D7804" s="614">
        <v>172.28</v>
      </c>
    </row>
    <row r="7805" spans="1:4" ht="25.5" x14ac:dyDescent="0.2">
      <c r="A7805" s="612">
        <v>43102</v>
      </c>
      <c r="B7805" s="613" t="s">
        <v>10398</v>
      </c>
      <c r="C7805" s="612" t="s">
        <v>775</v>
      </c>
      <c r="D7805" s="614">
        <v>104.76</v>
      </c>
    </row>
    <row r="7806" spans="1:4" ht="25.5" x14ac:dyDescent="0.2">
      <c r="A7806" s="612">
        <v>43103</v>
      </c>
      <c r="B7806" s="613" t="s">
        <v>10399</v>
      </c>
      <c r="C7806" s="612" t="s">
        <v>775</v>
      </c>
      <c r="D7806" s="614">
        <v>154.26</v>
      </c>
    </row>
    <row r="7807" spans="1:4" ht="38.25" x14ac:dyDescent="0.2">
      <c r="A7807" s="612">
        <v>43098</v>
      </c>
      <c r="B7807" s="613" t="s">
        <v>10400</v>
      </c>
      <c r="C7807" s="612" t="s">
        <v>775</v>
      </c>
      <c r="D7807" s="614">
        <v>58.36</v>
      </c>
    </row>
    <row r="7808" spans="1:4" ht="38.25" x14ac:dyDescent="0.2">
      <c r="A7808" s="612">
        <v>43097</v>
      </c>
      <c r="B7808" s="613" t="s">
        <v>10401</v>
      </c>
      <c r="C7808" s="612" t="s">
        <v>775</v>
      </c>
      <c r="D7808" s="614">
        <v>34.57</v>
      </c>
    </row>
    <row r="7809" spans="1:4" ht="25.5" x14ac:dyDescent="0.2">
      <c r="A7809" s="612">
        <v>43104</v>
      </c>
      <c r="B7809" s="613" t="s">
        <v>10402</v>
      </c>
      <c r="C7809" s="612" t="s">
        <v>775</v>
      </c>
      <c r="D7809" s="614">
        <v>408.98</v>
      </c>
    </row>
    <row r="7810" spans="1:4" ht="25.5" x14ac:dyDescent="0.2">
      <c r="A7810" s="612">
        <v>39771</v>
      </c>
      <c r="B7810" s="613" t="s">
        <v>5704</v>
      </c>
      <c r="C7810" s="612" t="s">
        <v>775</v>
      </c>
      <c r="D7810" s="614">
        <v>26.1</v>
      </c>
    </row>
    <row r="7811" spans="1:4" ht="25.5" x14ac:dyDescent="0.2">
      <c r="A7811" s="612">
        <v>39772</v>
      </c>
      <c r="B7811" s="613" t="s">
        <v>5705</v>
      </c>
      <c r="C7811" s="612" t="s">
        <v>775</v>
      </c>
      <c r="D7811" s="614">
        <v>51.31</v>
      </c>
    </row>
    <row r="7812" spans="1:4" ht="25.5" x14ac:dyDescent="0.2">
      <c r="A7812" s="612">
        <v>39773</v>
      </c>
      <c r="B7812" s="613" t="s">
        <v>5706</v>
      </c>
      <c r="C7812" s="612" t="s">
        <v>775</v>
      </c>
      <c r="D7812" s="614">
        <v>82.47</v>
      </c>
    </row>
    <row r="7813" spans="1:4" ht="25.5" x14ac:dyDescent="0.2">
      <c r="A7813" s="612">
        <v>39774</v>
      </c>
      <c r="B7813" s="613" t="s">
        <v>5707</v>
      </c>
      <c r="C7813" s="612" t="s">
        <v>775</v>
      </c>
      <c r="D7813" s="614">
        <v>123.36</v>
      </c>
    </row>
    <row r="7814" spans="1:4" ht="25.5" x14ac:dyDescent="0.2">
      <c r="A7814" s="612">
        <v>39775</v>
      </c>
      <c r="B7814" s="613" t="s">
        <v>5708</v>
      </c>
      <c r="C7814" s="612" t="s">
        <v>775</v>
      </c>
      <c r="D7814" s="614">
        <v>164.65</v>
      </c>
    </row>
    <row r="7815" spans="1:4" ht="25.5" x14ac:dyDescent="0.2">
      <c r="A7815" s="612">
        <v>39776</v>
      </c>
      <c r="B7815" s="613" t="s">
        <v>5709</v>
      </c>
      <c r="C7815" s="612" t="s">
        <v>775</v>
      </c>
      <c r="D7815" s="614">
        <v>198.98</v>
      </c>
    </row>
    <row r="7816" spans="1:4" ht="25.5" x14ac:dyDescent="0.2">
      <c r="A7816" s="612">
        <v>39777</v>
      </c>
      <c r="B7816" s="613" t="s">
        <v>5710</v>
      </c>
      <c r="C7816" s="612" t="s">
        <v>775</v>
      </c>
      <c r="D7816" s="614">
        <v>252.2</v>
      </c>
    </row>
    <row r="7817" spans="1:4" ht="25.5" x14ac:dyDescent="0.2">
      <c r="A7817" s="612">
        <v>20254</v>
      </c>
      <c r="B7817" s="613" t="s">
        <v>10403</v>
      </c>
      <c r="C7817" s="612" t="s">
        <v>775</v>
      </c>
      <c r="D7817" s="614">
        <v>18.3</v>
      </c>
    </row>
    <row r="7818" spans="1:4" ht="25.5" x14ac:dyDescent="0.2">
      <c r="A7818" s="612">
        <v>20253</v>
      </c>
      <c r="B7818" s="613" t="s">
        <v>10404</v>
      </c>
      <c r="C7818" s="612" t="s">
        <v>775</v>
      </c>
      <c r="D7818" s="614">
        <v>60.11</v>
      </c>
    </row>
    <row r="7819" spans="1:4" ht="38.25" x14ac:dyDescent="0.2">
      <c r="A7819" s="612">
        <v>11247</v>
      </c>
      <c r="B7819" s="613" t="s">
        <v>10405</v>
      </c>
      <c r="C7819" s="612" t="s">
        <v>775</v>
      </c>
      <c r="D7819" s="614">
        <v>1155.83</v>
      </c>
    </row>
    <row r="7820" spans="1:4" ht="38.25" x14ac:dyDescent="0.2">
      <c r="A7820" s="612">
        <v>11250</v>
      </c>
      <c r="B7820" s="613" t="s">
        <v>10406</v>
      </c>
      <c r="C7820" s="612" t="s">
        <v>775</v>
      </c>
      <c r="D7820" s="614">
        <v>49.76</v>
      </c>
    </row>
    <row r="7821" spans="1:4" ht="38.25" x14ac:dyDescent="0.2">
      <c r="A7821" s="612">
        <v>11249</v>
      </c>
      <c r="B7821" s="613" t="s">
        <v>10407</v>
      </c>
      <c r="C7821" s="612" t="s">
        <v>775</v>
      </c>
      <c r="D7821" s="614">
        <v>2257.7399999999998</v>
      </c>
    </row>
    <row r="7822" spans="1:4" ht="38.25" x14ac:dyDescent="0.2">
      <c r="A7822" s="612">
        <v>11251</v>
      </c>
      <c r="B7822" s="613" t="s">
        <v>10408</v>
      </c>
      <c r="C7822" s="612" t="s">
        <v>775</v>
      </c>
      <c r="D7822" s="614">
        <v>110.22</v>
      </c>
    </row>
    <row r="7823" spans="1:4" ht="38.25" x14ac:dyDescent="0.2">
      <c r="A7823" s="612">
        <v>11253</v>
      </c>
      <c r="B7823" s="613" t="s">
        <v>10409</v>
      </c>
      <c r="C7823" s="612" t="s">
        <v>775</v>
      </c>
      <c r="D7823" s="614">
        <v>182.65</v>
      </c>
    </row>
    <row r="7824" spans="1:4" ht="38.25" x14ac:dyDescent="0.2">
      <c r="A7824" s="612">
        <v>11255</v>
      </c>
      <c r="B7824" s="613" t="s">
        <v>10410</v>
      </c>
      <c r="C7824" s="612" t="s">
        <v>775</v>
      </c>
      <c r="D7824" s="614">
        <v>273.05</v>
      </c>
    </row>
    <row r="7825" spans="1:4" ht="38.25" x14ac:dyDescent="0.2">
      <c r="A7825" s="612">
        <v>14055</v>
      </c>
      <c r="B7825" s="613" t="s">
        <v>10411</v>
      </c>
      <c r="C7825" s="612" t="s">
        <v>775</v>
      </c>
      <c r="D7825" s="614">
        <v>549.29</v>
      </c>
    </row>
    <row r="7826" spans="1:4" ht="38.25" x14ac:dyDescent="0.2">
      <c r="A7826" s="612">
        <v>11256</v>
      </c>
      <c r="B7826" s="613" t="s">
        <v>10412</v>
      </c>
      <c r="C7826" s="612" t="s">
        <v>775</v>
      </c>
      <c r="D7826" s="614">
        <v>342.03</v>
      </c>
    </row>
    <row r="7827" spans="1:4" ht="25.5" x14ac:dyDescent="0.2">
      <c r="A7827" s="612">
        <v>1872</v>
      </c>
      <c r="B7827" s="613" t="s">
        <v>5711</v>
      </c>
      <c r="C7827" s="612" t="s">
        <v>775</v>
      </c>
      <c r="D7827" s="614">
        <v>1.61</v>
      </c>
    </row>
    <row r="7828" spans="1:4" ht="25.5" x14ac:dyDescent="0.2">
      <c r="A7828" s="612">
        <v>1873</v>
      </c>
      <c r="B7828" s="613" t="s">
        <v>5712</v>
      </c>
      <c r="C7828" s="612" t="s">
        <v>775</v>
      </c>
      <c r="D7828" s="614">
        <v>3.19</v>
      </c>
    </row>
    <row r="7829" spans="1:4" ht="38.25" x14ac:dyDescent="0.2">
      <c r="A7829" s="612">
        <v>39693</v>
      </c>
      <c r="B7829" s="613" t="s">
        <v>5713</v>
      </c>
      <c r="C7829" s="612" t="s">
        <v>775</v>
      </c>
      <c r="D7829" s="614">
        <v>2148.11</v>
      </c>
    </row>
    <row r="7830" spans="1:4" ht="25.5" x14ac:dyDescent="0.2">
      <c r="A7830" s="612">
        <v>39692</v>
      </c>
      <c r="B7830" s="613" t="s">
        <v>5714</v>
      </c>
      <c r="C7830" s="612" t="s">
        <v>775</v>
      </c>
      <c r="D7830" s="614">
        <v>687.35</v>
      </c>
    </row>
    <row r="7831" spans="1:4" ht="25.5" x14ac:dyDescent="0.2">
      <c r="A7831" s="612">
        <v>34643</v>
      </c>
      <c r="B7831" s="613" t="s">
        <v>5715</v>
      </c>
      <c r="C7831" s="612" t="s">
        <v>775</v>
      </c>
      <c r="D7831" s="614">
        <v>14.24</v>
      </c>
    </row>
    <row r="7832" spans="1:4" ht="25.5" x14ac:dyDescent="0.2">
      <c r="A7832" s="612">
        <v>1062</v>
      </c>
      <c r="B7832" s="613" t="s">
        <v>10413</v>
      </c>
      <c r="C7832" s="612" t="s">
        <v>775</v>
      </c>
      <c r="D7832" s="614">
        <v>217.83</v>
      </c>
    </row>
    <row r="7833" spans="1:4" ht="38.25" x14ac:dyDescent="0.2">
      <c r="A7833" s="612">
        <v>39686</v>
      </c>
      <c r="B7833" s="613" t="s">
        <v>10414</v>
      </c>
      <c r="C7833" s="612" t="s">
        <v>775</v>
      </c>
      <c r="D7833" s="614">
        <v>352.71</v>
      </c>
    </row>
    <row r="7834" spans="1:4" ht="38.25" x14ac:dyDescent="0.2">
      <c r="A7834" s="612">
        <v>43095</v>
      </c>
      <c r="B7834" s="613" t="s">
        <v>10415</v>
      </c>
      <c r="C7834" s="612" t="s">
        <v>775</v>
      </c>
      <c r="D7834" s="614">
        <v>113.52</v>
      </c>
    </row>
    <row r="7835" spans="1:4" ht="25.5" x14ac:dyDescent="0.2">
      <c r="A7835" s="612">
        <v>1871</v>
      </c>
      <c r="B7835" s="613" t="s">
        <v>5716</v>
      </c>
      <c r="C7835" s="612" t="s">
        <v>775</v>
      </c>
      <c r="D7835" s="614">
        <v>2.88</v>
      </c>
    </row>
    <row r="7836" spans="1:4" ht="25.5" x14ac:dyDescent="0.2">
      <c r="A7836" s="612">
        <v>12001</v>
      </c>
      <c r="B7836" s="613" t="s">
        <v>5717</v>
      </c>
      <c r="C7836" s="612" t="s">
        <v>775</v>
      </c>
      <c r="D7836" s="614">
        <v>4.16</v>
      </c>
    </row>
    <row r="7837" spans="1:4" ht="25.5" x14ac:dyDescent="0.2">
      <c r="A7837" s="612">
        <v>11882</v>
      </c>
      <c r="B7837" s="613" t="s">
        <v>10956</v>
      </c>
      <c r="C7837" s="612" t="s">
        <v>775</v>
      </c>
      <c r="D7837" s="614">
        <v>71.760000000000005</v>
      </c>
    </row>
    <row r="7838" spans="1:4" ht="38.25" x14ac:dyDescent="0.2">
      <c r="A7838" s="612">
        <v>1068</v>
      </c>
      <c r="B7838" s="613" t="s">
        <v>10416</v>
      </c>
      <c r="C7838" s="612" t="s">
        <v>775</v>
      </c>
      <c r="D7838" s="614">
        <v>1436.83</v>
      </c>
    </row>
    <row r="7839" spans="1:4" ht="38.25" x14ac:dyDescent="0.2">
      <c r="A7839" s="612">
        <v>39690</v>
      </c>
      <c r="B7839" s="613" t="s">
        <v>10417</v>
      </c>
      <c r="C7839" s="612" t="s">
        <v>775</v>
      </c>
      <c r="D7839" s="614">
        <v>2410.52</v>
      </c>
    </row>
    <row r="7840" spans="1:4" ht="38.25" x14ac:dyDescent="0.2">
      <c r="A7840" s="612">
        <v>39691</v>
      </c>
      <c r="B7840" s="613" t="s">
        <v>10418</v>
      </c>
      <c r="C7840" s="612" t="s">
        <v>775</v>
      </c>
      <c r="D7840" s="614">
        <v>3031.76</v>
      </c>
    </row>
    <row r="7841" spans="1:4" ht="25.5" x14ac:dyDescent="0.2">
      <c r="A7841" s="612">
        <v>39808</v>
      </c>
      <c r="B7841" s="613" t="s">
        <v>10957</v>
      </c>
      <c r="C7841" s="612" t="s">
        <v>775</v>
      </c>
      <c r="D7841" s="614">
        <v>59.27</v>
      </c>
    </row>
    <row r="7842" spans="1:4" ht="25.5" x14ac:dyDescent="0.2">
      <c r="A7842" s="612">
        <v>39809</v>
      </c>
      <c r="B7842" s="613" t="s">
        <v>10958</v>
      </c>
      <c r="C7842" s="612" t="s">
        <v>775</v>
      </c>
      <c r="D7842" s="614">
        <v>140.58000000000001</v>
      </c>
    </row>
    <row r="7843" spans="1:4" ht="38.25" x14ac:dyDescent="0.2">
      <c r="A7843" s="612">
        <v>43439</v>
      </c>
      <c r="B7843" s="613" t="s">
        <v>10959</v>
      </c>
      <c r="C7843" s="612" t="s">
        <v>775</v>
      </c>
      <c r="D7843" s="614">
        <v>329.41</v>
      </c>
    </row>
    <row r="7844" spans="1:4" ht="25.5" x14ac:dyDescent="0.2">
      <c r="A7844" s="612">
        <v>11713</v>
      </c>
      <c r="B7844" s="613" t="s">
        <v>5718</v>
      </c>
      <c r="C7844" s="612" t="s">
        <v>775</v>
      </c>
      <c r="D7844" s="614">
        <v>30.9</v>
      </c>
    </row>
    <row r="7845" spans="1:4" x14ac:dyDescent="0.2">
      <c r="A7845" s="612">
        <v>11716</v>
      </c>
      <c r="B7845" s="613" t="s">
        <v>5719</v>
      </c>
      <c r="C7845" s="612" t="s">
        <v>775</v>
      </c>
      <c r="D7845" s="614">
        <v>13.19</v>
      </c>
    </row>
    <row r="7846" spans="1:4" x14ac:dyDescent="0.2">
      <c r="A7846" s="612">
        <v>5103</v>
      </c>
      <c r="B7846" s="613" t="s">
        <v>5720</v>
      </c>
      <c r="C7846" s="612" t="s">
        <v>775</v>
      </c>
      <c r="D7846" s="614">
        <v>13.38</v>
      </c>
    </row>
    <row r="7847" spans="1:4" ht="25.5" x14ac:dyDescent="0.2">
      <c r="A7847" s="612">
        <v>11712</v>
      </c>
      <c r="B7847" s="613" t="s">
        <v>5721</v>
      </c>
      <c r="C7847" s="612" t="s">
        <v>775</v>
      </c>
      <c r="D7847" s="614">
        <v>31.16</v>
      </c>
    </row>
    <row r="7848" spans="1:4" x14ac:dyDescent="0.2">
      <c r="A7848" s="612">
        <v>11717</v>
      </c>
      <c r="B7848" s="613" t="s">
        <v>5722</v>
      </c>
      <c r="C7848" s="612" t="s">
        <v>775</v>
      </c>
      <c r="D7848" s="614">
        <v>33.86</v>
      </c>
    </row>
    <row r="7849" spans="1:4" x14ac:dyDescent="0.2">
      <c r="A7849" s="612">
        <v>11714</v>
      </c>
      <c r="B7849" s="613" t="s">
        <v>5723</v>
      </c>
      <c r="C7849" s="612" t="s">
        <v>775</v>
      </c>
      <c r="D7849" s="614">
        <v>42.12</v>
      </c>
    </row>
    <row r="7850" spans="1:4" ht="25.5" x14ac:dyDescent="0.2">
      <c r="A7850" s="612">
        <v>11715</v>
      </c>
      <c r="B7850" s="613" t="s">
        <v>5724</v>
      </c>
      <c r="C7850" s="612" t="s">
        <v>775</v>
      </c>
      <c r="D7850" s="614">
        <v>48.47</v>
      </c>
    </row>
    <row r="7851" spans="1:4" ht="25.5" x14ac:dyDescent="0.2">
      <c r="A7851" s="612">
        <v>11880</v>
      </c>
      <c r="B7851" s="613" t="s">
        <v>5725</v>
      </c>
      <c r="C7851" s="612" t="s">
        <v>775</v>
      </c>
      <c r="D7851" s="614">
        <v>87.13</v>
      </c>
    </row>
    <row r="7852" spans="1:4" x14ac:dyDescent="0.2">
      <c r="A7852" s="612">
        <v>1106</v>
      </c>
      <c r="B7852" s="613" t="s">
        <v>5726</v>
      </c>
      <c r="C7852" s="612" t="s">
        <v>772</v>
      </c>
      <c r="D7852" s="614">
        <v>0.7</v>
      </c>
    </row>
    <row r="7853" spans="1:4" x14ac:dyDescent="0.2">
      <c r="A7853" s="612">
        <v>11161</v>
      </c>
      <c r="B7853" s="613" t="s">
        <v>5727</v>
      </c>
      <c r="C7853" s="612" t="s">
        <v>772</v>
      </c>
      <c r="D7853" s="614">
        <v>1.17</v>
      </c>
    </row>
    <row r="7854" spans="1:4" x14ac:dyDescent="0.2">
      <c r="A7854" s="612">
        <v>1107</v>
      </c>
      <c r="B7854" s="613" t="s">
        <v>5728</v>
      </c>
      <c r="C7854" s="612" t="s">
        <v>772</v>
      </c>
      <c r="D7854" s="614">
        <v>0.59</v>
      </c>
    </row>
    <row r="7855" spans="1:4" x14ac:dyDescent="0.2">
      <c r="A7855" s="612">
        <v>4758</v>
      </c>
      <c r="B7855" s="613" t="s">
        <v>5729</v>
      </c>
      <c r="C7855" s="612" t="s">
        <v>778</v>
      </c>
      <c r="D7855" s="614">
        <v>15.55</v>
      </c>
    </row>
    <row r="7856" spans="1:4" x14ac:dyDescent="0.2">
      <c r="A7856" s="612">
        <v>41080</v>
      </c>
      <c r="B7856" s="613" t="s">
        <v>5730</v>
      </c>
      <c r="C7856" s="612" t="s">
        <v>895</v>
      </c>
      <c r="D7856" s="614">
        <v>2758.67</v>
      </c>
    </row>
    <row r="7857" spans="1:4" x14ac:dyDescent="0.2">
      <c r="A7857" s="612">
        <v>25963</v>
      </c>
      <c r="B7857" s="613" t="s">
        <v>5731</v>
      </c>
      <c r="C7857" s="612" t="s">
        <v>772</v>
      </c>
      <c r="D7857" s="614">
        <v>0.12</v>
      </c>
    </row>
    <row r="7858" spans="1:4" x14ac:dyDescent="0.2">
      <c r="A7858" s="612">
        <v>4759</v>
      </c>
      <c r="B7858" s="613" t="s">
        <v>5732</v>
      </c>
      <c r="C7858" s="612" t="s">
        <v>778</v>
      </c>
      <c r="D7858" s="614">
        <v>12.63</v>
      </c>
    </row>
    <row r="7859" spans="1:4" x14ac:dyDescent="0.2">
      <c r="A7859" s="612">
        <v>41068</v>
      </c>
      <c r="B7859" s="613" t="s">
        <v>5733</v>
      </c>
      <c r="C7859" s="612" t="s">
        <v>895</v>
      </c>
      <c r="D7859" s="614">
        <v>2239.33</v>
      </c>
    </row>
    <row r="7860" spans="1:4" ht="25.5" x14ac:dyDescent="0.2">
      <c r="A7860" s="612">
        <v>1108</v>
      </c>
      <c r="B7860" s="613" t="s">
        <v>5734</v>
      </c>
      <c r="C7860" s="612" t="s">
        <v>779</v>
      </c>
      <c r="D7860" s="614">
        <v>23.43</v>
      </c>
    </row>
    <row r="7861" spans="1:4" ht="25.5" x14ac:dyDescent="0.2">
      <c r="A7861" s="612">
        <v>1117</v>
      </c>
      <c r="B7861" s="613" t="s">
        <v>5735</v>
      </c>
      <c r="C7861" s="612" t="s">
        <v>779</v>
      </c>
      <c r="D7861" s="614">
        <v>23.61</v>
      </c>
    </row>
    <row r="7862" spans="1:4" ht="25.5" x14ac:dyDescent="0.2">
      <c r="A7862" s="612">
        <v>1118</v>
      </c>
      <c r="B7862" s="613" t="s">
        <v>5736</v>
      </c>
      <c r="C7862" s="612" t="s">
        <v>779</v>
      </c>
      <c r="D7862" s="614">
        <v>27.91</v>
      </c>
    </row>
    <row r="7863" spans="1:4" x14ac:dyDescent="0.2">
      <c r="A7863" s="612">
        <v>1110</v>
      </c>
      <c r="B7863" s="613" t="s">
        <v>5737</v>
      </c>
      <c r="C7863" s="612" t="s">
        <v>779</v>
      </c>
      <c r="D7863" s="614">
        <v>27.91</v>
      </c>
    </row>
    <row r="7864" spans="1:4" ht="25.5" x14ac:dyDescent="0.2">
      <c r="A7864" s="612">
        <v>12618</v>
      </c>
      <c r="B7864" s="613" t="s">
        <v>5738</v>
      </c>
      <c r="C7864" s="612" t="s">
        <v>775</v>
      </c>
      <c r="D7864" s="614">
        <v>38.18</v>
      </c>
    </row>
    <row r="7865" spans="1:4" x14ac:dyDescent="0.2">
      <c r="A7865" s="612">
        <v>40784</v>
      </c>
      <c r="B7865" s="613" t="s">
        <v>10419</v>
      </c>
      <c r="C7865" s="612" t="s">
        <v>779</v>
      </c>
      <c r="D7865" s="614">
        <v>76.98</v>
      </c>
    </row>
    <row r="7866" spans="1:4" x14ac:dyDescent="0.2">
      <c r="A7866" s="612">
        <v>40782</v>
      </c>
      <c r="B7866" s="613" t="s">
        <v>10420</v>
      </c>
      <c r="C7866" s="612" t="s">
        <v>779</v>
      </c>
      <c r="D7866" s="614">
        <v>30.21</v>
      </c>
    </row>
    <row r="7867" spans="1:4" x14ac:dyDescent="0.2">
      <c r="A7867" s="612">
        <v>40783</v>
      </c>
      <c r="B7867" s="613" t="s">
        <v>10421</v>
      </c>
      <c r="C7867" s="612" t="s">
        <v>779</v>
      </c>
      <c r="D7867" s="614">
        <v>39.35</v>
      </c>
    </row>
    <row r="7868" spans="1:4" x14ac:dyDescent="0.2">
      <c r="A7868" s="612">
        <v>1109</v>
      </c>
      <c r="B7868" s="613" t="s">
        <v>5739</v>
      </c>
      <c r="C7868" s="612" t="s">
        <v>779</v>
      </c>
      <c r="D7868" s="614">
        <v>23.43</v>
      </c>
    </row>
    <row r="7869" spans="1:4" x14ac:dyDescent="0.2">
      <c r="A7869" s="612">
        <v>1119</v>
      </c>
      <c r="B7869" s="613" t="s">
        <v>5740</v>
      </c>
      <c r="C7869" s="612" t="s">
        <v>779</v>
      </c>
      <c r="D7869" s="614">
        <v>15.1</v>
      </c>
    </row>
    <row r="7870" spans="1:4" ht="25.5" x14ac:dyDescent="0.2">
      <c r="A7870" s="612">
        <v>13115</v>
      </c>
      <c r="B7870" s="613" t="s">
        <v>10960</v>
      </c>
      <c r="C7870" s="612" t="s">
        <v>779</v>
      </c>
      <c r="D7870" s="614">
        <v>13.54</v>
      </c>
    </row>
    <row r="7871" spans="1:4" ht="25.5" x14ac:dyDescent="0.2">
      <c r="A7871" s="612">
        <v>10541</v>
      </c>
      <c r="B7871" s="613" t="s">
        <v>10961</v>
      </c>
      <c r="C7871" s="612" t="s">
        <v>779</v>
      </c>
      <c r="D7871" s="614">
        <v>16.54</v>
      </c>
    </row>
    <row r="7872" spans="1:4" ht="25.5" x14ac:dyDescent="0.2">
      <c r="A7872" s="612">
        <v>10542</v>
      </c>
      <c r="B7872" s="613" t="s">
        <v>10962</v>
      </c>
      <c r="C7872" s="612" t="s">
        <v>779</v>
      </c>
      <c r="D7872" s="614">
        <v>21.63</v>
      </c>
    </row>
    <row r="7873" spans="1:4" ht="25.5" x14ac:dyDescent="0.2">
      <c r="A7873" s="612">
        <v>10543</v>
      </c>
      <c r="B7873" s="613" t="s">
        <v>10963</v>
      </c>
      <c r="C7873" s="612" t="s">
        <v>779</v>
      </c>
      <c r="D7873" s="614">
        <v>35.1</v>
      </c>
    </row>
    <row r="7874" spans="1:4" ht="25.5" x14ac:dyDescent="0.2">
      <c r="A7874" s="612">
        <v>10544</v>
      </c>
      <c r="B7874" s="613" t="s">
        <v>10964</v>
      </c>
      <c r="C7874" s="612" t="s">
        <v>779</v>
      </c>
      <c r="D7874" s="614">
        <v>45.4</v>
      </c>
    </row>
    <row r="7875" spans="1:4" ht="25.5" x14ac:dyDescent="0.2">
      <c r="A7875" s="612">
        <v>10545</v>
      </c>
      <c r="B7875" s="613" t="s">
        <v>10965</v>
      </c>
      <c r="C7875" s="612" t="s">
        <v>779</v>
      </c>
      <c r="D7875" s="614">
        <v>84.85</v>
      </c>
    </row>
    <row r="7876" spans="1:4" x14ac:dyDescent="0.2">
      <c r="A7876" s="612">
        <v>38365</v>
      </c>
      <c r="B7876" s="613" t="s">
        <v>5741</v>
      </c>
      <c r="C7876" s="612" t="s">
        <v>780</v>
      </c>
      <c r="D7876" s="614">
        <v>1.97</v>
      </c>
    </row>
    <row r="7877" spans="1:4" ht="38.25" x14ac:dyDescent="0.2">
      <c r="A7877" s="612">
        <v>37745</v>
      </c>
      <c r="B7877" s="613" t="s">
        <v>5742</v>
      </c>
      <c r="C7877" s="612" t="s">
        <v>775</v>
      </c>
      <c r="D7877" s="614">
        <v>270000</v>
      </c>
    </row>
    <row r="7878" spans="1:4" ht="38.25" x14ac:dyDescent="0.2">
      <c r="A7878" s="612">
        <v>37754</v>
      </c>
      <c r="B7878" s="613" t="s">
        <v>5743</v>
      </c>
      <c r="C7878" s="612" t="s">
        <v>775</v>
      </c>
      <c r="D7878" s="614">
        <v>281962.02</v>
      </c>
    </row>
    <row r="7879" spans="1:4" ht="38.25" x14ac:dyDescent="0.2">
      <c r="A7879" s="612">
        <v>37748</v>
      </c>
      <c r="B7879" s="613" t="s">
        <v>5744</v>
      </c>
      <c r="C7879" s="612" t="s">
        <v>775</v>
      </c>
      <c r="D7879" s="614">
        <v>287045.88</v>
      </c>
    </row>
    <row r="7880" spans="1:4" ht="38.25" x14ac:dyDescent="0.2">
      <c r="A7880" s="612">
        <v>37761</v>
      </c>
      <c r="B7880" s="613" t="s">
        <v>5745</v>
      </c>
      <c r="C7880" s="612" t="s">
        <v>775</v>
      </c>
      <c r="D7880" s="614">
        <v>237531.63</v>
      </c>
    </row>
    <row r="7881" spans="1:4" ht="38.25" x14ac:dyDescent="0.2">
      <c r="A7881" s="612">
        <v>37757</v>
      </c>
      <c r="B7881" s="613" t="s">
        <v>5746</v>
      </c>
      <c r="C7881" s="612" t="s">
        <v>775</v>
      </c>
      <c r="D7881" s="614">
        <v>330664.53999999998</v>
      </c>
    </row>
    <row r="7882" spans="1:4" ht="38.25" x14ac:dyDescent="0.2">
      <c r="A7882" s="612">
        <v>37759</v>
      </c>
      <c r="B7882" s="613" t="s">
        <v>5747</v>
      </c>
      <c r="C7882" s="612" t="s">
        <v>775</v>
      </c>
      <c r="D7882" s="614">
        <v>331946.2</v>
      </c>
    </row>
    <row r="7883" spans="1:4" ht="38.25" x14ac:dyDescent="0.2">
      <c r="A7883" s="612">
        <v>37766</v>
      </c>
      <c r="B7883" s="613" t="s">
        <v>5748</v>
      </c>
      <c r="C7883" s="612" t="s">
        <v>775</v>
      </c>
      <c r="D7883" s="614">
        <v>331946.18</v>
      </c>
    </row>
    <row r="7884" spans="1:4" ht="38.25" x14ac:dyDescent="0.2">
      <c r="A7884" s="612">
        <v>37752</v>
      </c>
      <c r="B7884" s="613" t="s">
        <v>5749</v>
      </c>
      <c r="C7884" s="612" t="s">
        <v>775</v>
      </c>
      <c r="D7884" s="614">
        <v>301015.81</v>
      </c>
    </row>
    <row r="7885" spans="1:4" ht="38.25" x14ac:dyDescent="0.2">
      <c r="A7885" s="612">
        <v>37760</v>
      </c>
      <c r="B7885" s="613" t="s">
        <v>5750</v>
      </c>
      <c r="C7885" s="612" t="s">
        <v>775</v>
      </c>
      <c r="D7885" s="614">
        <v>316993.65999999997</v>
      </c>
    </row>
    <row r="7886" spans="1:4" ht="38.25" x14ac:dyDescent="0.2">
      <c r="A7886" s="612">
        <v>37765</v>
      </c>
      <c r="B7886" s="613" t="s">
        <v>5751</v>
      </c>
      <c r="C7886" s="612" t="s">
        <v>775</v>
      </c>
      <c r="D7886" s="614">
        <v>221297.48</v>
      </c>
    </row>
    <row r="7887" spans="1:4" ht="38.25" x14ac:dyDescent="0.2">
      <c r="A7887" s="612">
        <v>37746</v>
      </c>
      <c r="B7887" s="613" t="s">
        <v>5752</v>
      </c>
      <c r="C7887" s="612" t="s">
        <v>775</v>
      </c>
      <c r="D7887" s="614">
        <v>242615.49</v>
      </c>
    </row>
    <row r="7888" spans="1:4" ht="38.25" x14ac:dyDescent="0.2">
      <c r="A7888" s="612">
        <v>37750</v>
      </c>
      <c r="B7888" s="613" t="s">
        <v>5753</v>
      </c>
      <c r="C7888" s="612" t="s">
        <v>775</v>
      </c>
      <c r="D7888" s="614">
        <v>241761.07</v>
      </c>
    </row>
    <row r="7889" spans="1:4" ht="38.25" x14ac:dyDescent="0.2">
      <c r="A7889" s="612">
        <v>37753</v>
      </c>
      <c r="B7889" s="613" t="s">
        <v>5754</v>
      </c>
      <c r="C7889" s="612" t="s">
        <v>775</v>
      </c>
      <c r="D7889" s="614">
        <v>240906.63</v>
      </c>
    </row>
    <row r="7890" spans="1:4" ht="38.25" x14ac:dyDescent="0.2">
      <c r="A7890" s="612">
        <v>37756</v>
      </c>
      <c r="B7890" s="613" t="s">
        <v>5755</v>
      </c>
      <c r="C7890" s="612" t="s">
        <v>775</v>
      </c>
      <c r="D7890" s="614">
        <v>237531.63</v>
      </c>
    </row>
    <row r="7891" spans="1:4" ht="38.25" x14ac:dyDescent="0.2">
      <c r="A7891" s="612">
        <v>37755</v>
      </c>
      <c r="B7891" s="613" t="s">
        <v>5756</v>
      </c>
      <c r="C7891" s="612" t="s">
        <v>775</v>
      </c>
      <c r="D7891" s="614">
        <v>345189.87</v>
      </c>
    </row>
    <row r="7892" spans="1:4" ht="38.25" x14ac:dyDescent="0.2">
      <c r="A7892" s="612">
        <v>37758</v>
      </c>
      <c r="B7892" s="613" t="s">
        <v>5757</v>
      </c>
      <c r="C7892" s="612" t="s">
        <v>775</v>
      </c>
      <c r="D7892" s="614">
        <v>389620.26</v>
      </c>
    </row>
    <row r="7893" spans="1:4" ht="38.25" x14ac:dyDescent="0.2">
      <c r="A7893" s="612">
        <v>37747</v>
      </c>
      <c r="B7893" s="613" t="s">
        <v>5758</v>
      </c>
      <c r="C7893" s="612" t="s">
        <v>775</v>
      </c>
      <c r="D7893" s="614">
        <v>350572.77</v>
      </c>
    </row>
    <row r="7894" spans="1:4" ht="38.25" x14ac:dyDescent="0.2">
      <c r="A7894" s="612">
        <v>37767</v>
      </c>
      <c r="B7894" s="613" t="s">
        <v>5759</v>
      </c>
      <c r="C7894" s="612" t="s">
        <v>775</v>
      </c>
      <c r="D7894" s="614">
        <v>369968.36</v>
      </c>
    </row>
    <row r="7895" spans="1:4" ht="38.25" x14ac:dyDescent="0.2">
      <c r="A7895" s="612">
        <v>37751</v>
      </c>
      <c r="B7895" s="613" t="s">
        <v>5760</v>
      </c>
      <c r="C7895" s="612" t="s">
        <v>775</v>
      </c>
      <c r="D7895" s="614">
        <v>369968.36</v>
      </c>
    </row>
    <row r="7896" spans="1:4" ht="38.25" x14ac:dyDescent="0.2">
      <c r="A7896" s="612">
        <v>37749</v>
      </c>
      <c r="B7896" s="613" t="s">
        <v>5761</v>
      </c>
      <c r="C7896" s="612" t="s">
        <v>775</v>
      </c>
      <c r="D7896" s="614">
        <v>365696.2</v>
      </c>
    </row>
    <row r="7897" spans="1:4" ht="25.5" x14ac:dyDescent="0.2">
      <c r="A7897" s="612">
        <v>1159</v>
      </c>
      <c r="B7897" s="613" t="s">
        <v>5762</v>
      </c>
      <c r="C7897" s="612" t="s">
        <v>775</v>
      </c>
      <c r="D7897" s="614">
        <v>177058</v>
      </c>
    </row>
    <row r="7898" spans="1:4" x14ac:dyDescent="0.2">
      <c r="A7898" s="612">
        <v>12114</v>
      </c>
      <c r="B7898" s="613" t="s">
        <v>5763</v>
      </c>
      <c r="C7898" s="612" t="s">
        <v>775</v>
      </c>
      <c r="D7898" s="614">
        <v>88.33</v>
      </c>
    </row>
    <row r="7899" spans="1:4" x14ac:dyDescent="0.2">
      <c r="A7899" s="612">
        <v>38106</v>
      </c>
      <c r="B7899" s="613" t="s">
        <v>5764</v>
      </c>
      <c r="C7899" s="612" t="s">
        <v>775</v>
      </c>
      <c r="D7899" s="614">
        <v>12</v>
      </c>
    </row>
    <row r="7900" spans="1:4" ht="25.5" x14ac:dyDescent="0.2">
      <c r="A7900" s="612">
        <v>38085</v>
      </c>
      <c r="B7900" s="613" t="s">
        <v>5765</v>
      </c>
      <c r="C7900" s="612" t="s">
        <v>775</v>
      </c>
      <c r="D7900" s="614">
        <v>14.18</v>
      </c>
    </row>
    <row r="7901" spans="1:4" ht="25.5" x14ac:dyDescent="0.2">
      <c r="A7901" s="612">
        <v>38599</v>
      </c>
      <c r="B7901" s="613" t="s">
        <v>10422</v>
      </c>
      <c r="C7901" s="612" t="s">
        <v>775</v>
      </c>
      <c r="D7901" s="614">
        <v>3.81</v>
      </c>
    </row>
    <row r="7902" spans="1:4" ht="25.5" x14ac:dyDescent="0.2">
      <c r="A7902" s="612">
        <v>38596</v>
      </c>
      <c r="B7902" s="613" t="s">
        <v>10423</v>
      </c>
      <c r="C7902" s="612" t="s">
        <v>775</v>
      </c>
      <c r="D7902" s="614">
        <v>3.16</v>
      </c>
    </row>
    <row r="7903" spans="1:4" ht="25.5" x14ac:dyDescent="0.2">
      <c r="A7903" s="612">
        <v>38600</v>
      </c>
      <c r="B7903" s="613" t="s">
        <v>10424</v>
      </c>
      <c r="C7903" s="612" t="s">
        <v>775</v>
      </c>
      <c r="D7903" s="614">
        <v>4.04</v>
      </c>
    </row>
    <row r="7904" spans="1:4" ht="25.5" x14ac:dyDescent="0.2">
      <c r="A7904" s="612">
        <v>38597</v>
      </c>
      <c r="B7904" s="613" t="s">
        <v>10425</v>
      </c>
      <c r="C7904" s="612" t="s">
        <v>775</v>
      </c>
      <c r="D7904" s="614">
        <v>3.18</v>
      </c>
    </row>
    <row r="7905" spans="1:4" x14ac:dyDescent="0.2">
      <c r="A7905" s="612">
        <v>659</v>
      </c>
      <c r="B7905" s="613" t="s">
        <v>10426</v>
      </c>
      <c r="C7905" s="612" t="s">
        <v>775</v>
      </c>
      <c r="D7905" s="614">
        <v>1.83</v>
      </c>
    </row>
    <row r="7906" spans="1:4" x14ac:dyDescent="0.2">
      <c r="A7906" s="612">
        <v>660</v>
      </c>
      <c r="B7906" s="613" t="s">
        <v>10427</v>
      </c>
      <c r="C7906" s="612" t="s">
        <v>775</v>
      </c>
      <c r="D7906" s="614">
        <v>2.19</v>
      </c>
    </row>
    <row r="7907" spans="1:4" x14ac:dyDescent="0.2">
      <c r="A7907" s="612">
        <v>658</v>
      </c>
      <c r="B7907" s="613" t="s">
        <v>10428</v>
      </c>
      <c r="C7907" s="612" t="s">
        <v>775</v>
      </c>
      <c r="D7907" s="614">
        <v>1.23</v>
      </c>
    </row>
    <row r="7908" spans="1:4" x14ac:dyDescent="0.2">
      <c r="A7908" s="612">
        <v>38548</v>
      </c>
      <c r="B7908" s="613" t="s">
        <v>5766</v>
      </c>
      <c r="C7908" s="612" t="s">
        <v>775</v>
      </c>
      <c r="D7908" s="614">
        <v>2.11</v>
      </c>
    </row>
    <row r="7909" spans="1:4" x14ac:dyDescent="0.2">
      <c r="A7909" s="612">
        <v>34649</v>
      </c>
      <c r="B7909" s="613" t="s">
        <v>5767</v>
      </c>
      <c r="C7909" s="612" t="s">
        <v>775</v>
      </c>
      <c r="D7909" s="614">
        <v>2.85</v>
      </c>
    </row>
    <row r="7910" spans="1:4" x14ac:dyDescent="0.2">
      <c r="A7910" s="612">
        <v>34655</v>
      </c>
      <c r="B7910" s="613" t="s">
        <v>5768</v>
      </c>
      <c r="C7910" s="612" t="s">
        <v>775</v>
      </c>
      <c r="D7910" s="614">
        <v>3.79</v>
      </c>
    </row>
    <row r="7911" spans="1:4" ht="25.5" x14ac:dyDescent="0.2">
      <c r="A7911" s="612">
        <v>40607</v>
      </c>
      <c r="B7911" s="613" t="s">
        <v>5769</v>
      </c>
      <c r="C7911" s="612" t="s">
        <v>775</v>
      </c>
      <c r="D7911" s="614">
        <v>5.0199999999999996</v>
      </c>
    </row>
    <row r="7912" spans="1:4" ht="25.5" x14ac:dyDescent="0.2">
      <c r="A7912" s="612">
        <v>569</v>
      </c>
      <c r="B7912" s="613" t="s">
        <v>11804</v>
      </c>
      <c r="C7912" s="612" t="s">
        <v>772</v>
      </c>
      <c r="D7912" s="614">
        <v>6.94</v>
      </c>
    </row>
    <row r="7913" spans="1:4" ht="25.5" x14ac:dyDescent="0.2">
      <c r="A7913" s="612">
        <v>567</v>
      </c>
      <c r="B7913" s="613" t="s">
        <v>11805</v>
      </c>
      <c r="C7913" s="612" t="s">
        <v>779</v>
      </c>
      <c r="D7913" s="614">
        <v>10.14</v>
      </c>
    </row>
    <row r="7914" spans="1:4" ht="25.5" x14ac:dyDescent="0.2">
      <c r="A7914" s="612">
        <v>574</v>
      </c>
      <c r="B7914" s="613" t="s">
        <v>11806</v>
      </c>
      <c r="C7914" s="612" t="s">
        <v>779</v>
      </c>
      <c r="D7914" s="614">
        <v>26.67</v>
      </c>
    </row>
    <row r="7915" spans="1:4" ht="25.5" x14ac:dyDescent="0.2">
      <c r="A7915" s="612">
        <v>568</v>
      </c>
      <c r="B7915" s="613" t="s">
        <v>11807</v>
      </c>
      <c r="C7915" s="612" t="s">
        <v>779</v>
      </c>
      <c r="D7915" s="614">
        <v>56.2</v>
      </c>
    </row>
    <row r="7916" spans="1:4" x14ac:dyDescent="0.2">
      <c r="A7916" s="612">
        <v>585</v>
      </c>
      <c r="B7916" s="613" t="s">
        <v>5770</v>
      </c>
      <c r="C7916" s="612" t="s">
        <v>772</v>
      </c>
      <c r="D7916" s="614">
        <v>27.85</v>
      </c>
    </row>
    <row r="7917" spans="1:4" ht="25.5" x14ac:dyDescent="0.2">
      <c r="A7917" s="612">
        <v>4777</v>
      </c>
      <c r="B7917" s="613" t="s">
        <v>5771</v>
      </c>
      <c r="C7917" s="612" t="s">
        <v>772</v>
      </c>
      <c r="D7917" s="614">
        <v>6.3</v>
      </c>
    </row>
    <row r="7918" spans="1:4" x14ac:dyDescent="0.2">
      <c r="A7918" s="612">
        <v>587</v>
      </c>
      <c r="B7918" s="613" t="s">
        <v>5772</v>
      </c>
      <c r="C7918" s="612" t="s">
        <v>772</v>
      </c>
      <c r="D7918" s="614">
        <v>29.85</v>
      </c>
    </row>
    <row r="7919" spans="1:4" x14ac:dyDescent="0.2">
      <c r="A7919" s="612">
        <v>590</v>
      </c>
      <c r="B7919" s="613" t="s">
        <v>5773</v>
      </c>
      <c r="C7919" s="612" t="s">
        <v>772</v>
      </c>
      <c r="D7919" s="614">
        <v>28.85</v>
      </c>
    </row>
    <row r="7920" spans="1:4" x14ac:dyDescent="0.2">
      <c r="A7920" s="612">
        <v>592</v>
      </c>
      <c r="B7920" s="613" t="s">
        <v>5774</v>
      </c>
      <c r="C7920" s="612" t="s">
        <v>772</v>
      </c>
      <c r="D7920" s="614">
        <v>29.85</v>
      </c>
    </row>
    <row r="7921" spans="1:4" x14ac:dyDescent="0.2">
      <c r="A7921" s="612">
        <v>586</v>
      </c>
      <c r="B7921" s="613" t="s">
        <v>5775</v>
      </c>
      <c r="C7921" s="612" t="s">
        <v>779</v>
      </c>
      <c r="D7921" s="614">
        <v>17.55</v>
      </c>
    </row>
    <row r="7922" spans="1:4" x14ac:dyDescent="0.2">
      <c r="A7922" s="612">
        <v>591</v>
      </c>
      <c r="B7922" s="613" t="s">
        <v>5776</v>
      </c>
      <c r="C7922" s="612" t="s">
        <v>772</v>
      </c>
      <c r="D7922" s="614">
        <v>27.85</v>
      </c>
    </row>
    <row r="7923" spans="1:4" x14ac:dyDescent="0.2">
      <c r="A7923" s="612">
        <v>588</v>
      </c>
      <c r="B7923" s="613" t="s">
        <v>5777</v>
      </c>
      <c r="C7923" s="612" t="s">
        <v>779</v>
      </c>
      <c r="D7923" s="614">
        <v>27.76</v>
      </c>
    </row>
    <row r="7924" spans="1:4" x14ac:dyDescent="0.2">
      <c r="A7924" s="612">
        <v>589</v>
      </c>
      <c r="B7924" s="613" t="s">
        <v>5778</v>
      </c>
      <c r="C7924" s="612" t="s">
        <v>779</v>
      </c>
      <c r="D7924" s="614">
        <v>46.92</v>
      </c>
    </row>
    <row r="7925" spans="1:4" x14ac:dyDescent="0.2">
      <c r="A7925" s="612">
        <v>584</v>
      </c>
      <c r="B7925" s="613" t="s">
        <v>5779</v>
      </c>
      <c r="C7925" s="612" t="s">
        <v>779</v>
      </c>
      <c r="D7925" s="614">
        <v>29.65</v>
      </c>
    </row>
    <row r="7926" spans="1:4" x14ac:dyDescent="0.2">
      <c r="A7926" s="612">
        <v>1165</v>
      </c>
      <c r="B7926" s="613" t="s">
        <v>5780</v>
      </c>
      <c r="C7926" s="612" t="s">
        <v>775</v>
      </c>
      <c r="D7926" s="614">
        <v>10.73</v>
      </c>
    </row>
    <row r="7927" spans="1:4" x14ac:dyDescent="0.2">
      <c r="A7927" s="612">
        <v>1164</v>
      </c>
      <c r="B7927" s="613" t="s">
        <v>5781</v>
      </c>
      <c r="C7927" s="612" t="s">
        <v>775</v>
      </c>
      <c r="D7927" s="614">
        <v>8.69</v>
      </c>
    </row>
    <row r="7928" spans="1:4" x14ac:dyDescent="0.2">
      <c r="A7928" s="612">
        <v>1162</v>
      </c>
      <c r="B7928" s="613" t="s">
        <v>5782</v>
      </c>
      <c r="C7928" s="612" t="s">
        <v>775</v>
      </c>
      <c r="D7928" s="614">
        <v>3.02</v>
      </c>
    </row>
    <row r="7929" spans="1:4" x14ac:dyDescent="0.2">
      <c r="A7929" s="612">
        <v>12395</v>
      </c>
      <c r="B7929" s="613" t="s">
        <v>5783</v>
      </c>
      <c r="C7929" s="612" t="s">
        <v>775</v>
      </c>
      <c r="D7929" s="614">
        <v>2.94</v>
      </c>
    </row>
    <row r="7930" spans="1:4" x14ac:dyDescent="0.2">
      <c r="A7930" s="612">
        <v>1170</v>
      </c>
      <c r="B7930" s="613" t="s">
        <v>5784</v>
      </c>
      <c r="C7930" s="612" t="s">
        <v>775</v>
      </c>
      <c r="D7930" s="614">
        <v>5.7</v>
      </c>
    </row>
    <row r="7931" spans="1:4" x14ac:dyDescent="0.2">
      <c r="A7931" s="612">
        <v>1169</v>
      </c>
      <c r="B7931" s="613" t="s">
        <v>5785</v>
      </c>
      <c r="C7931" s="612" t="s">
        <v>775</v>
      </c>
      <c r="D7931" s="614">
        <v>27.97</v>
      </c>
    </row>
    <row r="7932" spans="1:4" x14ac:dyDescent="0.2">
      <c r="A7932" s="612">
        <v>1166</v>
      </c>
      <c r="B7932" s="613" t="s">
        <v>5786</v>
      </c>
      <c r="C7932" s="612" t="s">
        <v>775</v>
      </c>
      <c r="D7932" s="614">
        <v>15.51</v>
      </c>
    </row>
    <row r="7933" spans="1:4" x14ac:dyDescent="0.2">
      <c r="A7933" s="612">
        <v>1163</v>
      </c>
      <c r="B7933" s="613" t="s">
        <v>5787</v>
      </c>
      <c r="C7933" s="612" t="s">
        <v>775</v>
      </c>
      <c r="D7933" s="614">
        <v>3.91</v>
      </c>
    </row>
    <row r="7934" spans="1:4" x14ac:dyDescent="0.2">
      <c r="A7934" s="612">
        <v>12396</v>
      </c>
      <c r="B7934" s="613" t="s">
        <v>5788</v>
      </c>
      <c r="C7934" s="612" t="s">
        <v>775</v>
      </c>
      <c r="D7934" s="614">
        <v>2.94</v>
      </c>
    </row>
    <row r="7935" spans="1:4" x14ac:dyDescent="0.2">
      <c r="A7935" s="612">
        <v>1168</v>
      </c>
      <c r="B7935" s="613" t="s">
        <v>5789</v>
      </c>
      <c r="C7935" s="612" t="s">
        <v>775</v>
      </c>
      <c r="D7935" s="614">
        <v>39.880000000000003</v>
      </c>
    </row>
    <row r="7936" spans="1:4" x14ac:dyDescent="0.2">
      <c r="A7936" s="612">
        <v>1167</v>
      </c>
      <c r="B7936" s="613" t="s">
        <v>5790</v>
      </c>
      <c r="C7936" s="612" t="s">
        <v>775</v>
      </c>
      <c r="D7936" s="614">
        <v>66.709999999999994</v>
      </c>
    </row>
    <row r="7937" spans="1:4" x14ac:dyDescent="0.2">
      <c r="A7937" s="612">
        <v>36331</v>
      </c>
      <c r="B7937" s="613" t="s">
        <v>5791</v>
      </c>
      <c r="C7937" s="612" t="s">
        <v>775</v>
      </c>
      <c r="D7937" s="614">
        <v>1.31</v>
      </c>
    </row>
    <row r="7938" spans="1:4" x14ac:dyDescent="0.2">
      <c r="A7938" s="612">
        <v>36346</v>
      </c>
      <c r="B7938" s="613" t="s">
        <v>5792</v>
      </c>
      <c r="C7938" s="612" t="s">
        <v>775</v>
      </c>
      <c r="D7938" s="614">
        <v>2.25</v>
      </c>
    </row>
    <row r="7939" spans="1:4" x14ac:dyDescent="0.2">
      <c r="A7939" s="612">
        <v>1210</v>
      </c>
      <c r="B7939" s="613" t="s">
        <v>5793</v>
      </c>
      <c r="C7939" s="612" t="s">
        <v>775</v>
      </c>
      <c r="D7939" s="614">
        <v>9.74</v>
      </c>
    </row>
    <row r="7940" spans="1:4" x14ac:dyDescent="0.2">
      <c r="A7940" s="612">
        <v>1203</v>
      </c>
      <c r="B7940" s="613" t="s">
        <v>5794</v>
      </c>
      <c r="C7940" s="612" t="s">
        <v>775</v>
      </c>
      <c r="D7940" s="614">
        <v>9.44</v>
      </c>
    </row>
    <row r="7941" spans="1:4" x14ac:dyDescent="0.2">
      <c r="A7941" s="612">
        <v>1197</v>
      </c>
      <c r="B7941" s="613" t="s">
        <v>5795</v>
      </c>
      <c r="C7941" s="612" t="s">
        <v>775</v>
      </c>
      <c r="D7941" s="614">
        <v>1.2</v>
      </c>
    </row>
    <row r="7942" spans="1:4" x14ac:dyDescent="0.2">
      <c r="A7942" s="612">
        <v>1202</v>
      </c>
      <c r="B7942" s="613" t="s">
        <v>5796</v>
      </c>
      <c r="C7942" s="612" t="s">
        <v>775</v>
      </c>
      <c r="D7942" s="614">
        <v>3.24</v>
      </c>
    </row>
    <row r="7943" spans="1:4" x14ac:dyDescent="0.2">
      <c r="A7943" s="612">
        <v>1188</v>
      </c>
      <c r="B7943" s="613" t="s">
        <v>5797</v>
      </c>
      <c r="C7943" s="612" t="s">
        <v>775</v>
      </c>
      <c r="D7943" s="614">
        <v>19.18</v>
      </c>
    </row>
    <row r="7944" spans="1:4" x14ac:dyDescent="0.2">
      <c r="A7944" s="612">
        <v>1211</v>
      </c>
      <c r="B7944" s="613" t="s">
        <v>5798</v>
      </c>
      <c r="C7944" s="612" t="s">
        <v>775</v>
      </c>
      <c r="D7944" s="614">
        <v>9.9</v>
      </c>
    </row>
    <row r="7945" spans="1:4" x14ac:dyDescent="0.2">
      <c r="A7945" s="612">
        <v>1198</v>
      </c>
      <c r="B7945" s="613" t="s">
        <v>5799</v>
      </c>
      <c r="C7945" s="612" t="s">
        <v>775</v>
      </c>
      <c r="D7945" s="614">
        <v>1.78</v>
      </c>
    </row>
    <row r="7946" spans="1:4" x14ac:dyDescent="0.2">
      <c r="A7946" s="612">
        <v>1199</v>
      </c>
      <c r="B7946" s="613" t="s">
        <v>5800</v>
      </c>
      <c r="C7946" s="612" t="s">
        <v>775</v>
      </c>
      <c r="D7946" s="614">
        <v>25.06</v>
      </c>
    </row>
    <row r="7947" spans="1:4" x14ac:dyDescent="0.2">
      <c r="A7947" s="612">
        <v>20088</v>
      </c>
      <c r="B7947" s="613" t="s">
        <v>13097</v>
      </c>
      <c r="C7947" s="612" t="s">
        <v>775</v>
      </c>
      <c r="D7947" s="614">
        <v>11.26</v>
      </c>
    </row>
    <row r="7948" spans="1:4" x14ac:dyDescent="0.2">
      <c r="A7948" s="612">
        <v>20089</v>
      </c>
      <c r="B7948" s="613" t="s">
        <v>13098</v>
      </c>
      <c r="C7948" s="612" t="s">
        <v>775</v>
      </c>
      <c r="D7948" s="614">
        <v>53.7</v>
      </c>
    </row>
    <row r="7949" spans="1:4" x14ac:dyDescent="0.2">
      <c r="A7949" s="612">
        <v>20087</v>
      </c>
      <c r="B7949" s="613" t="s">
        <v>13099</v>
      </c>
      <c r="C7949" s="612" t="s">
        <v>775</v>
      </c>
      <c r="D7949" s="614">
        <v>8.11</v>
      </c>
    </row>
    <row r="7950" spans="1:4" x14ac:dyDescent="0.2">
      <c r="A7950" s="612">
        <v>1200</v>
      </c>
      <c r="B7950" s="613" t="s">
        <v>5801</v>
      </c>
      <c r="C7950" s="612" t="s">
        <v>775</v>
      </c>
      <c r="D7950" s="614">
        <v>6.59</v>
      </c>
    </row>
    <row r="7951" spans="1:4" x14ac:dyDescent="0.2">
      <c r="A7951" s="612">
        <v>12909</v>
      </c>
      <c r="B7951" s="613" t="s">
        <v>5802</v>
      </c>
      <c r="C7951" s="612" t="s">
        <v>775</v>
      </c>
      <c r="D7951" s="614">
        <v>2.99</v>
      </c>
    </row>
    <row r="7952" spans="1:4" x14ac:dyDescent="0.2">
      <c r="A7952" s="612">
        <v>12910</v>
      </c>
      <c r="B7952" s="613" t="s">
        <v>5803</v>
      </c>
      <c r="C7952" s="612" t="s">
        <v>775</v>
      </c>
      <c r="D7952" s="614">
        <v>4.9800000000000004</v>
      </c>
    </row>
    <row r="7953" spans="1:4" x14ac:dyDescent="0.2">
      <c r="A7953" s="612">
        <v>1184</v>
      </c>
      <c r="B7953" s="613" t="s">
        <v>5804</v>
      </c>
      <c r="C7953" s="612" t="s">
        <v>775</v>
      </c>
      <c r="D7953" s="614">
        <v>61.61</v>
      </c>
    </row>
    <row r="7954" spans="1:4" x14ac:dyDescent="0.2">
      <c r="A7954" s="612">
        <v>1191</v>
      </c>
      <c r="B7954" s="613" t="s">
        <v>5805</v>
      </c>
      <c r="C7954" s="612" t="s">
        <v>775</v>
      </c>
      <c r="D7954" s="614">
        <v>0.87</v>
      </c>
    </row>
    <row r="7955" spans="1:4" x14ac:dyDescent="0.2">
      <c r="A7955" s="612">
        <v>1185</v>
      </c>
      <c r="B7955" s="613" t="s">
        <v>5806</v>
      </c>
      <c r="C7955" s="612" t="s">
        <v>775</v>
      </c>
      <c r="D7955" s="614">
        <v>1</v>
      </c>
    </row>
    <row r="7956" spans="1:4" x14ac:dyDescent="0.2">
      <c r="A7956" s="612">
        <v>1189</v>
      </c>
      <c r="B7956" s="613" t="s">
        <v>5807</v>
      </c>
      <c r="C7956" s="612" t="s">
        <v>775</v>
      </c>
      <c r="D7956" s="614">
        <v>1.73</v>
      </c>
    </row>
    <row r="7957" spans="1:4" x14ac:dyDescent="0.2">
      <c r="A7957" s="612">
        <v>1193</v>
      </c>
      <c r="B7957" s="613" t="s">
        <v>5808</v>
      </c>
      <c r="C7957" s="612" t="s">
        <v>775</v>
      </c>
      <c r="D7957" s="614">
        <v>3.34</v>
      </c>
    </row>
    <row r="7958" spans="1:4" x14ac:dyDescent="0.2">
      <c r="A7958" s="612">
        <v>1194</v>
      </c>
      <c r="B7958" s="613" t="s">
        <v>5809</v>
      </c>
      <c r="C7958" s="612" t="s">
        <v>775</v>
      </c>
      <c r="D7958" s="614">
        <v>6.32</v>
      </c>
    </row>
    <row r="7959" spans="1:4" x14ac:dyDescent="0.2">
      <c r="A7959" s="612">
        <v>1195</v>
      </c>
      <c r="B7959" s="613" t="s">
        <v>5810</v>
      </c>
      <c r="C7959" s="612" t="s">
        <v>775</v>
      </c>
      <c r="D7959" s="614">
        <v>9.5</v>
      </c>
    </row>
    <row r="7960" spans="1:4" x14ac:dyDescent="0.2">
      <c r="A7960" s="612">
        <v>1204</v>
      </c>
      <c r="B7960" s="613" t="s">
        <v>5811</v>
      </c>
      <c r="C7960" s="612" t="s">
        <v>775</v>
      </c>
      <c r="D7960" s="614">
        <v>17.28</v>
      </c>
    </row>
    <row r="7961" spans="1:4" x14ac:dyDescent="0.2">
      <c r="A7961" s="612">
        <v>1205</v>
      </c>
      <c r="B7961" s="613" t="s">
        <v>5812</v>
      </c>
      <c r="C7961" s="612" t="s">
        <v>775</v>
      </c>
      <c r="D7961" s="614">
        <v>40.99</v>
      </c>
    </row>
    <row r="7962" spans="1:4" x14ac:dyDescent="0.2">
      <c r="A7962" s="612">
        <v>1207</v>
      </c>
      <c r="B7962" s="613" t="s">
        <v>5813</v>
      </c>
      <c r="C7962" s="612" t="s">
        <v>775</v>
      </c>
      <c r="D7962" s="614">
        <v>30.19</v>
      </c>
    </row>
    <row r="7963" spans="1:4" x14ac:dyDescent="0.2">
      <c r="A7963" s="612">
        <v>1206</v>
      </c>
      <c r="B7963" s="613" t="s">
        <v>5814</v>
      </c>
      <c r="C7963" s="612" t="s">
        <v>775</v>
      </c>
      <c r="D7963" s="614">
        <v>7.57</v>
      </c>
    </row>
    <row r="7964" spans="1:4" x14ac:dyDescent="0.2">
      <c r="A7964" s="612">
        <v>1183</v>
      </c>
      <c r="B7964" s="613" t="s">
        <v>5815</v>
      </c>
      <c r="C7964" s="612" t="s">
        <v>775</v>
      </c>
      <c r="D7964" s="614">
        <v>19.72</v>
      </c>
    </row>
    <row r="7965" spans="1:4" ht="25.5" x14ac:dyDescent="0.2">
      <c r="A7965" s="612">
        <v>42685</v>
      </c>
      <c r="B7965" s="613" t="s">
        <v>5816</v>
      </c>
      <c r="C7965" s="612" t="s">
        <v>775</v>
      </c>
      <c r="D7965" s="614">
        <v>67.8</v>
      </c>
    </row>
    <row r="7966" spans="1:4" ht="25.5" x14ac:dyDescent="0.2">
      <c r="A7966" s="612">
        <v>42686</v>
      </c>
      <c r="B7966" s="613" t="s">
        <v>5817</v>
      </c>
      <c r="C7966" s="612" t="s">
        <v>775</v>
      </c>
      <c r="D7966" s="614">
        <v>105.55</v>
      </c>
    </row>
    <row r="7967" spans="1:4" ht="25.5" x14ac:dyDescent="0.2">
      <c r="A7967" s="612">
        <v>12894</v>
      </c>
      <c r="B7967" s="613" t="s">
        <v>5818</v>
      </c>
      <c r="C7967" s="612" t="s">
        <v>775</v>
      </c>
      <c r="D7967" s="614">
        <v>15.66</v>
      </c>
    </row>
    <row r="7968" spans="1:4" ht="25.5" x14ac:dyDescent="0.2">
      <c r="A7968" s="612">
        <v>12895</v>
      </c>
      <c r="B7968" s="613" t="s">
        <v>5819</v>
      </c>
      <c r="C7968" s="612" t="s">
        <v>775</v>
      </c>
      <c r="D7968" s="614">
        <v>12.05</v>
      </c>
    </row>
    <row r="7969" spans="1:4" ht="25.5" x14ac:dyDescent="0.2">
      <c r="A7969" s="612">
        <v>1631</v>
      </c>
      <c r="B7969" s="613" t="s">
        <v>5820</v>
      </c>
      <c r="C7969" s="612" t="s">
        <v>775</v>
      </c>
      <c r="D7969" s="614">
        <v>129.07</v>
      </c>
    </row>
    <row r="7970" spans="1:4" ht="25.5" x14ac:dyDescent="0.2">
      <c r="A7970" s="612">
        <v>1633</v>
      </c>
      <c r="B7970" s="613" t="s">
        <v>5821</v>
      </c>
      <c r="C7970" s="612" t="s">
        <v>775</v>
      </c>
      <c r="D7970" s="614">
        <v>219.29</v>
      </c>
    </row>
    <row r="7971" spans="1:4" x14ac:dyDescent="0.2">
      <c r="A7971" s="612">
        <v>10818</v>
      </c>
      <c r="B7971" s="613" t="s">
        <v>5822</v>
      </c>
      <c r="C7971" s="612" t="s">
        <v>772</v>
      </c>
      <c r="D7971" s="614">
        <v>28.75</v>
      </c>
    </row>
    <row r="7972" spans="1:4" ht="51" x14ac:dyDescent="0.2">
      <c r="A7972" s="612">
        <v>39359</v>
      </c>
      <c r="B7972" s="613" t="s">
        <v>5823</v>
      </c>
      <c r="C7972" s="612" t="s">
        <v>775</v>
      </c>
      <c r="D7972" s="614">
        <v>30.3</v>
      </c>
    </row>
    <row r="7973" spans="1:4" ht="51" x14ac:dyDescent="0.2">
      <c r="A7973" s="612">
        <v>39360</v>
      </c>
      <c r="B7973" s="613" t="s">
        <v>5824</v>
      </c>
      <c r="C7973" s="612" t="s">
        <v>775</v>
      </c>
      <c r="D7973" s="614">
        <v>27.53</v>
      </c>
    </row>
    <row r="7974" spans="1:4" ht="25.5" x14ac:dyDescent="0.2">
      <c r="A7974" s="612">
        <v>10710</v>
      </c>
      <c r="B7974" s="613" t="s">
        <v>5825</v>
      </c>
      <c r="C7974" s="612" t="s">
        <v>780</v>
      </c>
      <c r="D7974" s="614">
        <v>126.5</v>
      </c>
    </row>
    <row r="7975" spans="1:4" ht="25.5" x14ac:dyDescent="0.2">
      <c r="A7975" s="612">
        <v>10709</v>
      </c>
      <c r="B7975" s="613" t="s">
        <v>5826</v>
      </c>
      <c r="C7975" s="612" t="s">
        <v>780</v>
      </c>
      <c r="D7975" s="614">
        <v>155.41</v>
      </c>
    </row>
    <row r="7976" spans="1:4" ht="25.5" x14ac:dyDescent="0.2">
      <c r="A7976" s="612">
        <v>39636</v>
      </c>
      <c r="B7976" s="613" t="s">
        <v>5827</v>
      </c>
      <c r="C7976" s="612" t="s">
        <v>780</v>
      </c>
      <c r="D7976" s="614">
        <v>158.69999999999999</v>
      </c>
    </row>
    <row r="7977" spans="1:4" ht="25.5" x14ac:dyDescent="0.2">
      <c r="A7977" s="612">
        <v>10708</v>
      </c>
      <c r="B7977" s="613" t="s">
        <v>5828</v>
      </c>
      <c r="C7977" s="612" t="s">
        <v>780</v>
      </c>
      <c r="D7977" s="614">
        <v>48.97</v>
      </c>
    </row>
    <row r="7978" spans="1:4" ht="25.5" x14ac:dyDescent="0.2">
      <c r="A7978" s="612">
        <v>39635</v>
      </c>
      <c r="B7978" s="613" t="s">
        <v>5829</v>
      </c>
      <c r="C7978" s="612" t="s">
        <v>780</v>
      </c>
      <c r="D7978" s="614">
        <v>83.37</v>
      </c>
    </row>
    <row r="7979" spans="1:4" x14ac:dyDescent="0.2">
      <c r="A7979" s="612">
        <v>6117</v>
      </c>
      <c r="B7979" s="613" t="s">
        <v>5830</v>
      </c>
      <c r="C7979" s="612" t="s">
        <v>778</v>
      </c>
      <c r="D7979" s="614">
        <v>10.06</v>
      </c>
    </row>
    <row r="7980" spans="1:4" x14ac:dyDescent="0.2">
      <c r="A7980" s="612">
        <v>40913</v>
      </c>
      <c r="B7980" s="613" t="s">
        <v>5831</v>
      </c>
      <c r="C7980" s="612" t="s">
        <v>895</v>
      </c>
      <c r="D7980" s="614">
        <v>1784.05</v>
      </c>
    </row>
    <row r="7981" spans="1:4" x14ac:dyDescent="0.2">
      <c r="A7981" s="612">
        <v>1214</v>
      </c>
      <c r="B7981" s="613" t="s">
        <v>5832</v>
      </c>
      <c r="C7981" s="612" t="s">
        <v>778</v>
      </c>
      <c r="D7981" s="614">
        <v>13.94</v>
      </c>
    </row>
    <row r="7982" spans="1:4" x14ac:dyDescent="0.2">
      <c r="A7982" s="612">
        <v>40915</v>
      </c>
      <c r="B7982" s="613" t="s">
        <v>5833</v>
      </c>
      <c r="C7982" s="612" t="s">
        <v>895</v>
      </c>
      <c r="D7982" s="614">
        <v>2472.58</v>
      </c>
    </row>
    <row r="7983" spans="1:4" x14ac:dyDescent="0.2">
      <c r="A7983" s="612">
        <v>1213</v>
      </c>
      <c r="B7983" s="613" t="s">
        <v>5834</v>
      </c>
      <c r="C7983" s="612" t="s">
        <v>778</v>
      </c>
      <c r="D7983" s="614">
        <v>12.78</v>
      </c>
    </row>
    <row r="7984" spans="1:4" x14ac:dyDescent="0.2">
      <c r="A7984" s="612">
        <v>40914</v>
      </c>
      <c r="B7984" s="613" t="s">
        <v>5835</v>
      </c>
      <c r="C7984" s="612" t="s">
        <v>895</v>
      </c>
      <c r="D7984" s="614">
        <v>2264.44</v>
      </c>
    </row>
    <row r="7985" spans="1:4" ht="25.5" x14ac:dyDescent="0.2">
      <c r="A7985" s="612">
        <v>5091</v>
      </c>
      <c r="B7985" s="613" t="s">
        <v>5836</v>
      </c>
      <c r="C7985" s="612" t="s">
        <v>775</v>
      </c>
      <c r="D7985" s="614">
        <v>17.079999999999998</v>
      </c>
    </row>
    <row r="7986" spans="1:4" ht="38.25" x14ac:dyDescent="0.2">
      <c r="A7986" s="612">
        <v>14615</v>
      </c>
      <c r="B7986" s="613" t="s">
        <v>5837</v>
      </c>
      <c r="C7986" s="612" t="s">
        <v>775</v>
      </c>
      <c r="D7986" s="614">
        <v>3488.12</v>
      </c>
    </row>
    <row r="7987" spans="1:4" x14ac:dyDescent="0.2">
      <c r="A7987" s="612">
        <v>2711</v>
      </c>
      <c r="B7987" s="613" t="s">
        <v>5838</v>
      </c>
      <c r="C7987" s="612" t="s">
        <v>775</v>
      </c>
      <c r="D7987" s="614">
        <v>130</v>
      </c>
    </row>
    <row r="7988" spans="1:4" ht="38.25" x14ac:dyDescent="0.2">
      <c r="A7988" s="612">
        <v>37727</v>
      </c>
      <c r="B7988" s="613" t="s">
        <v>5839</v>
      </c>
      <c r="C7988" s="612" t="s">
        <v>775</v>
      </c>
      <c r="D7988" s="614">
        <v>12500</v>
      </c>
    </row>
    <row r="7989" spans="1:4" ht="38.25" x14ac:dyDescent="0.2">
      <c r="A7989" s="612">
        <v>37728</v>
      </c>
      <c r="B7989" s="613" t="s">
        <v>5840</v>
      </c>
      <c r="C7989" s="612" t="s">
        <v>775</v>
      </c>
      <c r="D7989" s="614">
        <v>16958.04</v>
      </c>
    </row>
    <row r="7990" spans="1:4" ht="38.25" x14ac:dyDescent="0.2">
      <c r="A7990" s="612">
        <v>37729</v>
      </c>
      <c r="B7990" s="613" t="s">
        <v>5841</v>
      </c>
      <c r="C7990" s="612" t="s">
        <v>775</v>
      </c>
      <c r="D7990" s="614">
        <v>18356.64</v>
      </c>
    </row>
    <row r="7991" spans="1:4" ht="38.25" x14ac:dyDescent="0.2">
      <c r="A7991" s="612">
        <v>37730</v>
      </c>
      <c r="B7991" s="613" t="s">
        <v>5842</v>
      </c>
      <c r="C7991" s="612" t="s">
        <v>775</v>
      </c>
      <c r="D7991" s="614">
        <v>19755.240000000002</v>
      </c>
    </row>
    <row r="7992" spans="1:4" ht="38.25" x14ac:dyDescent="0.2">
      <c r="A7992" s="612">
        <v>37731</v>
      </c>
      <c r="B7992" s="613" t="s">
        <v>5843</v>
      </c>
      <c r="C7992" s="612" t="s">
        <v>775</v>
      </c>
      <c r="D7992" s="614">
        <v>21153.84</v>
      </c>
    </row>
    <row r="7993" spans="1:4" ht="38.25" x14ac:dyDescent="0.2">
      <c r="A7993" s="612">
        <v>37732</v>
      </c>
      <c r="B7993" s="613" t="s">
        <v>5844</v>
      </c>
      <c r="C7993" s="612" t="s">
        <v>775</v>
      </c>
      <c r="D7993" s="614">
        <v>24125.87</v>
      </c>
    </row>
    <row r="7994" spans="1:4" ht="25.5" x14ac:dyDescent="0.2">
      <c r="A7994" s="612">
        <v>42250</v>
      </c>
      <c r="B7994" s="613" t="s">
        <v>5845</v>
      </c>
      <c r="C7994" s="612" t="s">
        <v>782</v>
      </c>
      <c r="D7994" s="614">
        <v>2138.77</v>
      </c>
    </row>
    <row r="7995" spans="1:4" ht="25.5" x14ac:dyDescent="0.2">
      <c r="A7995" s="612">
        <v>42256</v>
      </c>
      <c r="B7995" s="613" t="s">
        <v>5846</v>
      </c>
      <c r="C7995" s="612" t="s">
        <v>772</v>
      </c>
      <c r="D7995" s="614">
        <v>6.02</v>
      </c>
    </row>
    <row r="7996" spans="1:4" x14ac:dyDescent="0.2">
      <c r="A7996" s="612">
        <v>4743</v>
      </c>
      <c r="B7996" s="613" t="s">
        <v>5847</v>
      </c>
      <c r="C7996" s="612" t="s">
        <v>773</v>
      </c>
      <c r="D7996" s="614">
        <v>46.4</v>
      </c>
    </row>
    <row r="7997" spans="1:4" x14ac:dyDescent="0.2">
      <c r="A7997" s="612">
        <v>4744</v>
      </c>
      <c r="B7997" s="613" t="s">
        <v>5848</v>
      </c>
      <c r="C7997" s="612" t="s">
        <v>773</v>
      </c>
      <c r="D7997" s="614">
        <v>74.239999999999995</v>
      </c>
    </row>
    <row r="7998" spans="1:4" x14ac:dyDescent="0.2">
      <c r="A7998" s="612">
        <v>4745</v>
      </c>
      <c r="B7998" s="613" t="s">
        <v>5849</v>
      </c>
      <c r="C7998" s="612" t="s">
        <v>773</v>
      </c>
      <c r="D7998" s="614">
        <v>89.04</v>
      </c>
    </row>
    <row r="7999" spans="1:4" ht="51" x14ac:dyDescent="0.2">
      <c r="A7999" s="612">
        <v>36496</v>
      </c>
      <c r="B7999" s="613" t="s">
        <v>5850</v>
      </c>
      <c r="C7999" s="612" t="s">
        <v>775</v>
      </c>
      <c r="D7999" s="614">
        <v>8856.2900000000009</v>
      </c>
    </row>
    <row r="8000" spans="1:4" ht="38.25" x14ac:dyDescent="0.2">
      <c r="A8000" s="612">
        <v>10630</v>
      </c>
      <c r="B8000" s="613" t="s">
        <v>5851</v>
      </c>
      <c r="C8000" s="612" t="s">
        <v>775</v>
      </c>
      <c r="D8000" s="614">
        <v>471876.11</v>
      </c>
    </row>
    <row r="8001" spans="1:4" ht="38.25" x14ac:dyDescent="0.2">
      <c r="A8001" s="612">
        <v>37762</v>
      </c>
      <c r="B8001" s="613" t="s">
        <v>5852</v>
      </c>
      <c r="C8001" s="612" t="s">
        <v>775</v>
      </c>
      <c r="D8001" s="614">
        <v>404699.34</v>
      </c>
    </row>
    <row r="8002" spans="1:4" ht="38.25" x14ac:dyDescent="0.2">
      <c r="A8002" s="612">
        <v>37763</v>
      </c>
      <c r="B8002" s="613" t="s">
        <v>5853</v>
      </c>
      <c r="C8002" s="612" t="s">
        <v>775</v>
      </c>
      <c r="D8002" s="614">
        <v>409614.7</v>
      </c>
    </row>
    <row r="8003" spans="1:4" ht="38.25" x14ac:dyDescent="0.2">
      <c r="A8003" s="612">
        <v>41992</v>
      </c>
      <c r="B8003" s="613" t="s">
        <v>5854</v>
      </c>
      <c r="C8003" s="612" t="s">
        <v>775</v>
      </c>
      <c r="D8003" s="614">
        <v>465650</v>
      </c>
    </row>
    <row r="8004" spans="1:4" ht="38.25" x14ac:dyDescent="0.2">
      <c r="A8004" s="612">
        <v>13215</v>
      </c>
      <c r="B8004" s="613" t="s">
        <v>5855</v>
      </c>
      <c r="C8004" s="612" t="s">
        <v>775</v>
      </c>
      <c r="D8004" s="614">
        <v>571002.89</v>
      </c>
    </row>
    <row r="8005" spans="1:4" x14ac:dyDescent="0.2">
      <c r="A8005" s="612">
        <v>4235</v>
      </c>
      <c r="B8005" s="613" t="s">
        <v>5856</v>
      </c>
      <c r="C8005" s="612" t="s">
        <v>778</v>
      </c>
      <c r="D8005" s="614">
        <v>7.59</v>
      </c>
    </row>
    <row r="8006" spans="1:4" x14ac:dyDescent="0.2">
      <c r="A8006" s="612">
        <v>40976</v>
      </c>
      <c r="B8006" s="613" t="s">
        <v>5857</v>
      </c>
      <c r="C8006" s="612" t="s">
        <v>895</v>
      </c>
      <c r="D8006" s="614">
        <v>1347.51</v>
      </c>
    </row>
    <row r="8007" spans="1:4" ht="25.5" x14ac:dyDescent="0.2">
      <c r="A8007" s="612">
        <v>39013</v>
      </c>
      <c r="B8007" s="613" t="s">
        <v>5858</v>
      </c>
      <c r="C8007" s="612" t="s">
        <v>775</v>
      </c>
      <c r="D8007" s="614">
        <v>1.02</v>
      </c>
    </row>
    <row r="8008" spans="1:4" ht="38.25" x14ac:dyDescent="0.2">
      <c r="A8008" s="612">
        <v>43091</v>
      </c>
      <c r="B8008" s="613" t="s">
        <v>10429</v>
      </c>
      <c r="C8008" s="612" t="s">
        <v>775</v>
      </c>
      <c r="D8008" s="614">
        <v>4741.8100000000004</v>
      </c>
    </row>
    <row r="8009" spans="1:4" ht="38.25" x14ac:dyDescent="0.2">
      <c r="A8009" s="612">
        <v>43092</v>
      </c>
      <c r="B8009" s="613" t="s">
        <v>10430</v>
      </c>
      <c r="C8009" s="612" t="s">
        <v>775</v>
      </c>
      <c r="D8009" s="614">
        <v>6322.41</v>
      </c>
    </row>
    <row r="8010" spans="1:4" ht="38.25" x14ac:dyDescent="0.2">
      <c r="A8010" s="612">
        <v>43089</v>
      </c>
      <c r="B8010" s="613" t="s">
        <v>10431</v>
      </c>
      <c r="C8010" s="612" t="s">
        <v>775</v>
      </c>
      <c r="D8010" s="614">
        <v>1101.8599999999999</v>
      </c>
    </row>
    <row r="8011" spans="1:4" ht="38.25" x14ac:dyDescent="0.2">
      <c r="A8011" s="612">
        <v>43090</v>
      </c>
      <c r="B8011" s="613" t="s">
        <v>10432</v>
      </c>
      <c r="C8011" s="612" t="s">
        <v>775</v>
      </c>
      <c r="D8011" s="614">
        <v>2431.69</v>
      </c>
    </row>
    <row r="8012" spans="1:4" x14ac:dyDescent="0.2">
      <c r="A8012" s="612">
        <v>41967</v>
      </c>
      <c r="B8012" s="613" t="s">
        <v>5859</v>
      </c>
      <c r="C8012" s="612" t="s">
        <v>774</v>
      </c>
      <c r="D8012" s="614">
        <v>7.27</v>
      </c>
    </row>
    <row r="8013" spans="1:4" ht="25.5" x14ac:dyDescent="0.2">
      <c r="A8013" s="612">
        <v>12760</v>
      </c>
      <c r="B8013" s="613" t="s">
        <v>5860</v>
      </c>
      <c r="C8013" s="612" t="s">
        <v>780</v>
      </c>
      <c r="D8013" s="614">
        <v>1436.3</v>
      </c>
    </row>
    <row r="8014" spans="1:4" ht="25.5" x14ac:dyDescent="0.2">
      <c r="A8014" s="612">
        <v>12759</v>
      </c>
      <c r="B8014" s="613" t="s">
        <v>5861</v>
      </c>
      <c r="C8014" s="612" t="s">
        <v>780</v>
      </c>
      <c r="D8014" s="614">
        <v>957.52</v>
      </c>
    </row>
    <row r="8015" spans="1:4" ht="25.5" x14ac:dyDescent="0.2">
      <c r="A8015" s="612">
        <v>43105</v>
      </c>
      <c r="B8015" s="613" t="s">
        <v>10433</v>
      </c>
      <c r="C8015" s="612" t="s">
        <v>772</v>
      </c>
      <c r="D8015" s="614">
        <v>30.47</v>
      </c>
    </row>
    <row r="8016" spans="1:4" ht="25.5" x14ac:dyDescent="0.2">
      <c r="A8016" s="612">
        <v>40424</v>
      </c>
      <c r="B8016" s="613" t="s">
        <v>5862</v>
      </c>
      <c r="C8016" s="612" t="s">
        <v>772</v>
      </c>
      <c r="D8016" s="614">
        <v>7.74</v>
      </c>
    </row>
    <row r="8017" spans="1:4" x14ac:dyDescent="0.2">
      <c r="A8017" s="612">
        <v>1325</v>
      </c>
      <c r="B8017" s="613" t="s">
        <v>5863</v>
      </c>
      <c r="C8017" s="612" t="s">
        <v>772</v>
      </c>
      <c r="D8017" s="614">
        <v>8.48</v>
      </c>
    </row>
    <row r="8018" spans="1:4" x14ac:dyDescent="0.2">
      <c r="A8018" s="612">
        <v>1327</v>
      </c>
      <c r="B8018" s="613" t="s">
        <v>5864</v>
      </c>
      <c r="C8018" s="612" t="s">
        <v>772</v>
      </c>
      <c r="D8018" s="614">
        <v>9.0299999999999994</v>
      </c>
    </row>
    <row r="8019" spans="1:4" x14ac:dyDescent="0.2">
      <c r="A8019" s="612">
        <v>1328</v>
      </c>
      <c r="B8019" s="613" t="s">
        <v>5865</v>
      </c>
      <c r="C8019" s="612" t="s">
        <v>772</v>
      </c>
      <c r="D8019" s="614">
        <v>8.5</v>
      </c>
    </row>
    <row r="8020" spans="1:4" x14ac:dyDescent="0.2">
      <c r="A8020" s="612">
        <v>1321</v>
      </c>
      <c r="B8020" s="613" t="s">
        <v>5866</v>
      </c>
      <c r="C8020" s="612" t="s">
        <v>772</v>
      </c>
      <c r="D8020" s="614">
        <v>7.87</v>
      </c>
    </row>
    <row r="8021" spans="1:4" x14ac:dyDescent="0.2">
      <c r="A8021" s="612">
        <v>1318</v>
      </c>
      <c r="B8021" s="613" t="s">
        <v>5867</v>
      </c>
      <c r="C8021" s="612" t="s">
        <v>772</v>
      </c>
      <c r="D8021" s="614">
        <v>7.88</v>
      </c>
    </row>
    <row r="8022" spans="1:4" x14ac:dyDescent="0.2">
      <c r="A8022" s="612">
        <v>1322</v>
      </c>
      <c r="B8022" s="613" t="s">
        <v>5868</v>
      </c>
      <c r="C8022" s="612" t="s">
        <v>772</v>
      </c>
      <c r="D8022" s="614">
        <v>8.32</v>
      </c>
    </row>
    <row r="8023" spans="1:4" x14ac:dyDescent="0.2">
      <c r="A8023" s="612">
        <v>1323</v>
      </c>
      <c r="B8023" s="613" t="s">
        <v>5869</v>
      </c>
      <c r="C8023" s="612" t="s">
        <v>772</v>
      </c>
      <c r="D8023" s="614">
        <v>8.32</v>
      </c>
    </row>
    <row r="8024" spans="1:4" x14ac:dyDescent="0.2">
      <c r="A8024" s="612">
        <v>1319</v>
      </c>
      <c r="B8024" s="613" t="s">
        <v>5870</v>
      </c>
      <c r="C8024" s="612" t="s">
        <v>772</v>
      </c>
      <c r="D8024" s="614">
        <v>7.01</v>
      </c>
    </row>
    <row r="8025" spans="1:4" x14ac:dyDescent="0.2">
      <c r="A8025" s="612">
        <v>11026</v>
      </c>
      <c r="B8025" s="613" t="s">
        <v>5871</v>
      </c>
      <c r="C8025" s="612" t="s">
        <v>772</v>
      </c>
      <c r="D8025" s="614">
        <v>9.64</v>
      </c>
    </row>
    <row r="8026" spans="1:4" x14ac:dyDescent="0.2">
      <c r="A8026" s="612">
        <v>11027</v>
      </c>
      <c r="B8026" s="613" t="s">
        <v>5872</v>
      </c>
      <c r="C8026" s="612" t="s">
        <v>772</v>
      </c>
      <c r="D8026" s="614">
        <v>10.039999999999999</v>
      </c>
    </row>
    <row r="8027" spans="1:4" x14ac:dyDescent="0.2">
      <c r="A8027" s="612">
        <v>11046</v>
      </c>
      <c r="B8027" s="613" t="s">
        <v>5873</v>
      </c>
      <c r="C8027" s="612" t="s">
        <v>772</v>
      </c>
      <c r="D8027" s="614">
        <v>9.61</v>
      </c>
    </row>
    <row r="8028" spans="1:4" x14ac:dyDescent="0.2">
      <c r="A8028" s="612">
        <v>11047</v>
      </c>
      <c r="B8028" s="613" t="s">
        <v>5874</v>
      </c>
      <c r="C8028" s="612" t="s">
        <v>772</v>
      </c>
      <c r="D8028" s="614">
        <v>10.48</v>
      </c>
    </row>
    <row r="8029" spans="1:4" x14ac:dyDescent="0.2">
      <c r="A8029" s="612">
        <v>43668</v>
      </c>
      <c r="B8029" s="613" t="s">
        <v>5875</v>
      </c>
      <c r="C8029" s="612" t="s">
        <v>772</v>
      </c>
      <c r="D8029" s="614">
        <v>9.25</v>
      </c>
    </row>
    <row r="8030" spans="1:4" x14ac:dyDescent="0.2">
      <c r="A8030" s="612">
        <v>11049</v>
      </c>
      <c r="B8030" s="613" t="s">
        <v>5876</v>
      </c>
      <c r="C8030" s="612" t="s">
        <v>772</v>
      </c>
      <c r="D8030" s="614">
        <v>10.02</v>
      </c>
    </row>
    <row r="8031" spans="1:4" x14ac:dyDescent="0.2">
      <c r="A8031" s="612">
        <v>43106</v>
      </c>
      <c r="B8031" s="613" t="s">
        <v>10434</v>
      </c>
      <c r="C8031" s="612" t="s">
        <v>772</v>
      </c>
      <c r="D8031" s="614">
        <v>10.08</v>
      </c>
    </row>
    <row r="8032" spans="1:4" x14ac:dyDescent="0.2">
      <c r="A8032" s="612">
        <v>11051</v>
      </c>
      <c r="B8032" s="613" t="s">
        <v>5877</v>
      </c>
      <c r="C8032" s="612" t="s">
        <v>772</v>
      </c>
      <c r="D8032" s="614">
        <v>10.52</v>
      </c>
    </row>
    <row r="8033" spans="1:4" x14ac:dyDescent="0.2">
      <c r="A8033" s="612">
        <v>11061</v>
      </c>
      <c r="B8033" s="613" t="s">
        <v>5878</v>
      </c>
      <c r="C8033" s="612" t="s">
        <v>772</v>
      </c>
      <c r="D8033" s="614">
        <v>12.62</v>
      </c>
    </row>
    <row r="8034" spans="1:4" x14ac:dyDescent="0.2">
      <c r="A8034" s="612">
        <v>43667</v>
      </c>
      <c r="B8034" s="613" t="s">
        <v>5879</v>
      </c>
      <c r="C8034" s="612" t="s">
        <v>772</v>
      </c>
      <c r="D8034" s="614">
        <v>9.17</v>
      </c>
    </row>
    <row r="8035" spans="1:4" x14ac:dyDescent="0.2">
      <c r="A8035" s="612">
        <v>1333</v>
      </c>
      <c r="B8035" s="613" t="s">
        <v>5880</v>
      </c>
      <c r="C8035" s="612" t="s">
        <v>772</v>
      </c>
      <c r="D8035" s="614">
        <v>7.64</v>
      </c>
    </row>
    <row r="8036" spans="1:4" x14ac:dyDescent="0.2">
      <c r="A8036" s="612">
        <v>1330</v>
      </c>
      <c r="B8036" s="613" t="s">
        <v>5881</v>
      </c>
      <c r="C8036" s="612" t="s">
        <v>772</v>
      </c>
      <c r="D8036" s="614">
        <v>7.57</v>
      </c>
    </row>
    <row r="8037" spans="1:4" x14ac:dyDescent="0.2">
      <c r="A8037" s="612">
        <v>10957</v>
      </c>
      <c r="B8037" s="613" t="s">
        <v>5882</v>
      </c>
      <c r="C8037" s="612" t="s">
        <v>772</v>
      </c>
      <c r="D8037" s="614">
        <v>8.73</v>
      </c>
    </row>
    <row r="8038" spans="1:4" x14ac:dyDescent="0.2">
      <c r="A8038" s="612">
        <v>1332</v>
      </c>
      <c r="B8038" s="613" t="s">
        <v>5883</v>
      </c>
      <c r="C8038" s="612" t="s">
        <v>772</v>
      </c>
      <c r="D8038" s="614">
        <v>7.76</v>
      </c>
    </row>
    <row r="8039" spans="1:4" x14ac:dyDescent="0.2">
      <c r="A8039" s="612">
        <v>1334</v>
      </c>
      <c r="B8039" s="613" t="s">
        <v>5884</v>
      </c>
      <c r="C8039" s="612" t="s">
        <v>772</v>
      </c>
      <c r="D8039" s="614">
        <v>8.61</v>
      </c>
    </row>
    <row r="8040" spans="1:4" x14ac:dyDescent="0.2">
      <c r="A8040" s="612">
        <v>1335</v>
      </c>
      <c r="B8040" s="613" t="s">
        <v>5885</v>
      </c>
      <c r="C8040" s="612" t="s">
        <v>772</v>
      </c>
      <c r="D8040" s="614">
        <v>8.89</v>
      </c>
    </row>
    <row r="8041" spans="1:4" x14ac:dyDescent="0.2">
      <c r="A8041" s="612">
        <v>40425</v>
      </c>
      <c r="B8041" s="613" t="s">
        <v>5886</v>
      </c>
      <c r="C8041" s="612" t="s">
        <v>772</v>
      </c>
      <c r="D8041" s="614">
        <v>7.61</v>
      </c>
    </row>
    <row r="8042" spans="1:4" x14ac:dyDescent="0.2">
      <c r="A8042" s="612">
        <v>1337</v>
      </c>
      <c r="B8042" s="613" t="s">
        <v>5887</v>
      </c>
      <c r="C8042" s="612" t="s">
        <v>772</v>
      </c>
      <c r="D8042" s="614">
        <v>8.73</v>
      </c>
    </row>
    <row r="8043" spans="1:4" ht="25.5" x14ac:dyDescent="0.2">
      <c r="A8043" s="612">
        <v>1338</v>
      </c>
      <c r="B8043" s="613" t="s">
        <v>5888</v>
      </c>
      <c r="C8043" s="612" t="s">
        <v>780</v>
      </c>
      <c r="D8043" s="614">
        <v>33.1</v>
      </c>
    </row>
    <row r="8044" spans="1:4" x14ac:dyDescent="0.2">
      <c r="A8044" s="612">
        <v>1340</v>
      </c>
      <c r="B8044" s="613" t="s">
        <v>5889</v>
      </c>
      <c r="C8044" s="612" t="s">
        <v>780</v>
      </c>
      <c r="D8044" s="614">
        <v>38.26</v>
      </c>
    </row>
    <row r="8045" spans="1:4" ht="25.5" x14ac:dyDescent="0.2">
      <c r="A8045" s="612">
        <v>1341</v>
      </c>
      <c r="B8045" s="613" t="s">
        <v>5890</v>
      </c>
      <c r="C8045" s="612" t="s">
        <v>780</v>
      </c>
      <c r="D8045" s="614">
        <v>36.85</v>
      </c>
    </row>
    <row r="8046" spans="1:4" ht="25.5" x14ac:dyDescent="0.2">
      <c r="A8046" s="612">
        <v>11134</v>
      </c>
      <c r="B8046" s="613" t="s">
        <v>5891</v>
      </c>
      <c r="C8046" s="612" t="s">
        <v>780</v>
      </c>
      <c r="D8046" s="614">
        <v>31.28</v>
      </c>
    </row>
    <row r="8047" spans="1:4" ht="25.5" x14ac:dyDescent="0.2">
      <c r="A8047" s="612">
        <v>11135</v>
      </c>
      <c r="B8047" s="613" t="s">
        <v>5892</v>
      </c>
      <c r="C8047" s="612" t="s">
        <v>780</v>
      </c>
      <c r="D8047" s="614">
        <v>38.130000000000003</v>
      </c>
    </row>
    <row r="8048" spans="1:4" ht="25.5" x14ac:dyDescent="0.2">
      <c r="A8048" s="612">
        <v>11136</v>
      </c>
      <c r="B8048" s="613" t="s">
        <v>5893</v>
      </c>
      <c r="C8048" s="612" t="s">
        <v>780</v>
      </c>
      <c r="D8048" s="614">
        <v>41.24</v>
      </c>
    </row>
    <row r="8049" spans="1:4" ht="25.5" x14ac:dyDescent="0.2">
      <c r="A8049" s="612">
        <v>34743</v>
      </c>
      <c r="B8049" s="613" t="s">
        <v>5894</v>
      </c>
      <c r="C8049" s="612" t="s">
        <v>780</v>
      </c>
      <c r="D8049" s="614">
        <v>52.5</v>
      </c>
    </row>
    <row r="8050" spans="1:4" ht="25.5" x14ac:dyDescent="0.2">
      <c r="A8050" s="612">
        <v>11137</v>
      </c>
      <c r="B8050" s="613" t="s">
        <v>5895</v>
      </c>
      <c r="C8050" s="612" t="s">
        <v>780</v>
      </c>
      <c r="D8050" s="614">
        <v>58.55</v>
      </c>
    </row>
    <row r="8051" spans="1:4" ht="25.5" x14ac:dyDescent="0.2">
      <c r="A8051" s="612">
        <v>34745</v>
      </c>
      <c r="B8051" s="613" t="s">
        <v>5896</v>
      </c>
      <c r="C8051" s="612" t="s">
        <v>780</v>
      </c>
      <c r="D8051" s="614">
        <v>66.73</v>
      </c>
    </row>
    <row r="8052" spans="1:4" ht="25.5" x14ac:dyDescent="0.2">
      <c r="A8052" s="612">
        <v>34746</v>
      </c>
      <c r="B8052" s="613" t="s">
        <v>5897</v>
      </c>
      <c r="C8052" s="612" t="s">
        <v>780</v>
      </c>
      <c r="D8052" s="614">
        <v>17.18</v>
      </c>
    </row>
    <row r="8053" spans="1:4" ht="25.5" x14ac:dyDescent="0.2">
      <c r="A8053" s="612">
        <v>1360</v>
      </c>
      <c r="B8053" s="613" t="s">
        <v>5898</v>
      </c>
      <c r="C8053" s="612" t="s">
        <v>780</v>
      </c>
      <c r="D8053" s="614">
        <v>21.22</v>
      </c>
    </row>
    <row r="8054" spans="1:4" ht="25.5" x14ac:dyDescent="0.2">
      <c r="A8054" s="612">
        <v>1346</v>
      </c>
      <c r="B8054" s="613" t="s">
        <v>5899</v>
      </c>
      <c r="C8054" s="612" t="s">
        <v>780</v>
      </c>
      <c r="D8054" s="614">
        <v>26.28</v>
      </c>
    </row>
    <row r="8055" spans="1:4" ht="25.5" x14ac:dyDescent="0.2">
      <c r="A8055" s="612">
        <v>1345</v>
      </c>
      <c r="B8055" s="613" t="s">
        <v>5900</v>
      </c>
      <c r="C8055" s="612" t="s">
        <v>780</v>
      </c>
      <c r="D8055" s="614">
        <v>42.58</v>
      </c>
    </row>
    <row r="8056" spans="1:4" ht="25.5" x14ac:dyDescent="0.2">
      <c r="A8056" s="612">
        <v>1347</v>
      </c>
      <c r="B8056" s="613" t="s">
        <v>5901</v>
      </c>
      <c r="C8056" s="612" t="s">
        <v>780</v>
      </c>
      <c r="D8056" s="614">
        <v>31.4</v>
      </c>
    </row>
    <row r="8057" spans="1:4" ht="25.5" x14ac:dyDescent="0.2">
      <c r="A8057" s="612">
        <v>1355</v>
      </c>
      <c r="B8057" s="613" t="s">
        <v>5902</v>
      </c>
      <c r="C8057" s="612" t="s">
        <v>780</v>
      </c>
      <c r="D8057" s="614">
        <v>23.59</v>
      </c>
    </row>
    <row r="8058" spans="1:4" ht="25.5" x14ac:dyDescent="0.2">
      <c r="A8058" s="612">
        <v>1358</v>
      </c>
      <c r="B8058" s="613" t="s">
        <v>5903</v>
      </c>
      <c r="C8058" s="612" t="s">
        <v>780</v>
      </c>
      <c r="D8058" s="614">
        <v>27.33</v>
      </c>
    </row>
    <row r="8059" spans="1:4" x14ac:dyDescent="0.2">
      <c r="A8059" s="612">
        <v>34659</v>
      </c>
      <c r="B8059" s="613" t="s">
        <v>5904</v>
      </c>
      <c r="C8059" s="612" t="s">
        <v>780</v>
      </c>
      <c r="D8059" s="614">
        <v>36.36</v>
      </c>
    </row>
    <row r="8060" spans="1:4" x14ac:dyDescent="0.2">
      <c r="A8060" s="612">
        <v>34514</v>
      </c>
      <c r="B8060" s="613" t="s">
        <v>5905</v>
      </c>
      <c r="C8060" s="612" t="s">
        <v>780</v>
      </c>
      <c r="D8060" s="614">
        <v>40.28</v>
      </c>
    </row>
    <row r="8061" spans="1:4" x14ac:dyDescent="0.2">
      <c r="A8061" s="612">
        <v>34660</v>
      </c>
      <c r="B8061" s="613" t="s">
        <v>5906</v>
      </c>
      <c r="C8061" s="612" t="s">
        <v>780</v>
      </c>
      <c r="D8061" s="614">
        <v>51.12</v>
      </c>
    </row>
    <row r="8062" spans="1:4" x14ac:dyDescent="0.2">
      <c r="A8062" s="612">
        <v>34661</v>
      </c>
      <c r="B8062" s="613" t="s">
        <v>5907</v>
      </c>
      <c r="C8062" s="612" t="s">
        <v>780</v>
      </c>
      <c r="D8062" s="614">
        <v>73.42</v>
      </c>
    </row>
    <row r="8063" spans="1:4" x14ac:dyDescent="0.2">
      <c r="A8063" s="612">
        <v>34667</v>
      </c>
      <c r="B8063" s="613" t="s">
        <v>5908</v>
      </c>
      <c r="C8063" s="612" t="s">
        <v>780</v>
      </c>
      <c r="D8063" s="614">
        <v>26.59</v>
      </c>
    </row>
    <row r="8064" spans="1:4" x14ac:dyDescent="0.2">
      <c r="A8064" s="612">
        <v>34668</v>
      </c>
      <c r="B8064" s="613" t="s">
        <v>5909</v>
      </c>
      <c r="C8064" s="612" t="s">
        <v>780</v>
      </c>
      <c r="D8064" s="614">
        <v>34.74</v>
      </c>
    </row>
    <row r="8065" spans="1:4" x14ac:dyDescent="0.2">
      <c r="A8065" s="612">
        <v>34741</v>
      </c>
      <c r="B8065" s="613" t="s">
        <v>5910</v>
      </c>
      <c r="C8065" s="612" t="s">
        <v>780</v>
      </c>
      <c r="D8065" s="614">
        <v>38.229999999999997</v>
      </c>
    </row>
    <row r="8066" spans="1:4" x14ac:dyDescent="0.2">
      <c r="A8066" s="612">
        <v>34664</v>
      </c>
      <c r="B8066" s="613" t="s">
        <v>5911</v>
      </c>
      <c r="C8066" s="612" t="s">
        <v>780</v>
      </c>
      <c r="D8066" s="614">
        <v>41.72</v>
      </c>
    </row>
    <row r="8067" spans="1:4" x14ac:dyDescent="0.2">
      <c r="A8067" s="612">
        <v>34665</v>
      </c>
      <c r="B8067" s="613" t="s">
        <v>5912</v>
      </c>
      <c r="C8067" s="612" t="s">
        <v>780</v>
      </c>
      <c r="D8067" s="614">
        <v>51.79</v>
      </c>
    </row>
    <row r="8068" spans="1:4" x14ac:dyDescent="0.2">
      <c r="A8068" s="612">
        <v>34666</v>
      </c>
      <c r="B8068" s="613" t="s">
        <v>5913</v>
      </c>
      <c r="C8068" s="612" t="s">
        <v>780</v>
      </c>
      <c r="D8068" s="614">
        <v>78.22</v>
      </c>
    </row>
    <row r="8069" spans="1:4" x14ac:dyDescent="0.2">
      <c r="A8069" s="612">
        <v>34669</v>
      </c>
      <c r="B8069" s="613" t="s">
        <v>5914</v>
      </c>
      <c r="C8069" s="612" t="s">
        <v>780</v>
      </c>
      <c r="D8069" s="614">
        <v>28.68</v>
      </c>
    </row>
    <row r="8070" spans="1:4" x14ac:dyDescent="0.2">
      <c r="A8070" s="612">
        <v>34670</v>
      </c>
      <c r="B8070" s="613" t="s">
        <v>5915</v>
      </c>
      <c r="C8070" s="612" t="s">
        <v>780</v>
      </c>
      <c r="D8070" s="614">
        <v>35.08</v>
      </c>
    </row>
    <row r="8071" spans="1:4" x14ac:dyDescent="0.2">
      <c r="A8071" s="612">
        <v>34671</v>
      </c>
      <c r="B8071" s="613" t="s">
        <v>5916</v>
      </c>
      <c r="C8071" s="612" t="s">
        <v>780</v>
      </c>
      <c r="D8071" s="614">
        <v>29.28</v>
      </c>
    </row>
    <row r="8072" spans="1:4" x14ac:dyDescent="0.2">
      <c r="A8072" s="612">
        <v>34672</v>
      </c>
      <c r="B8072" s="613" t="s">
        <v>5917</v>
      </c>
      <c r="C8072" s="612" t="s">
        <v>780</v>
      </c>
      <c r="D8072" s="614">
        <v>30.87</v>
      </c>
    </row>
    <row r="8073" spans="1:4" x14ac:dyDescent="0.2">
      <c r="A8073" s="612">
        <v>34673</v>
      </c>
      <c r="B8073" s="613" t="s">
        <v>5918</v>
      </c>
      <c r="C8073" s="612" t="s">
        <v>780</v>
      </c>
      <c r="D8073" s="614">
        <v>37.67</v>
      </c>
    </row>
    <row r="8074" spans="1:4" x14ac:dyDescent="0.2">
      <c r="A8074" s="612">
        <v>34674</v>
      </c>
      <c r="B8074" s="613" t="s">
        <v>5919</v>
      </c>
      <c r="C8074" s="612" t="s">
        <v>780</v>
      </c>
      <c r="D8074" s="614">
        <v>50.09</v>
      </c>
    </row>
    <row r="8075" spans="1:4" x14ac:dyDescent="0.2">
      <c r="A8075" s="612">
        <v>34675</v>
      </c>
      <c r="B8075" s="613" t="s">
        <v>5920</v>
      </c>
      <c r="C8075" s="612" t="s">
        <v>780</v>
      </c>
      <c r="D8075" s="614">
        <v>61.07</v>
      </c>
    </row>
    <row r="8076" spans="1:4" x14ac:dyDescent="0.2">
      <c r="A8076" s="612">
        <v>34676</v>
      </c>
      <c r="B8076" s="613" t="s">
        <v>5921</v>
      </c>
      <c r="C8076" s="612" t="s">
        <v>780</v>
      </c>
      <c r="D8076" s="614">
        <v>17.579999999999998</v>
      </c>
    </row>
    <row r="8077" spans="1:4" x14ac:dyDescent="0.2">
      <c r="A8077" s="612">
        <v>34677</v>
      </c>
      <c r="B8077" s="613" t="s">
        <v>5922</v>
      </c>
      <c r="C8077" s="612" t="s">
        <v>780</v>
      </c>
      <c r="D8077" s="614">
        <v>23.63</v>
      </c>
    </row>
    <row r="8078" spans="1:4" ht="25.5" x14ac:dyDescent="0.2">
      <c r="A8078" s="612">
        <v>43126</v>
      </c>
      <c r="B8078" s="613" t="s">
        <v>10435</v>
      </c>
      <c r="C8078" s="612" t="s">
        <v>780</v>
      </c>
      <c r="D8078" s="614">
        <v>104.92</v>
      </c>
    </row>
    <row r="8079" spans="1:4" ht="25.5" x14ac:dyDescent="0.2">
      <c r="A8079" s="612">
        <v>43124</v>
      </c>
      <c r="B8079" s="613" t="s">
        <v>10436</v>
      </c>
      <c r="C8079" s="612" t="s">
        <v>780</v>
      </c>
      <c r="D8079" s="614">
        <v>122.51</v>
      </c>
    </row>
    <row r="8080" spans="1:4" ht="25.5" x14ac:dyDescent="0.2">
      <c r="A8080" s="612">
        <v>43125</v>
      </c>
      <c r="B8080" s="613" t="s">
        <v>10437</v>
      </c>
      <c r="C8080" s="612" t="s">
        <v>780</v>
      </c>
      <c r="D8080" s="614">
        <v>158.88</v>
      </c>
    </row>
    <row r="8081" spans="1:4" ht="25.5" x14ac:dyDescent="0.2">
      <c r="A8081" s="612">
        <v>40623</v>
      </c>
      <c r="B8081" s="613" t="s">
        <v>5923</v>
      </c>
      <c r="C8081" s="612" t="s">
        <v>788</v>
      </c>
      <c r="D8081" s="614">
        <v>84.99</v>
      </c>
    </row>
    <row r="8082" spans="1:4" ht="25.5" x14ac:dyDescent="0.2">
      <c r="A8082" s="612">
        <v>43701</v>
      </c>
      <c r="B8082" s="613" t="s">
        <v>10438</v>
      </c>
      <c r="C8082" s="612" t="s">
        <v>772</v>
      </c>
      <c r="D8082" s="614">
        <v>29.33</v>
      </c>
    </row>
    <row r="8083" spans="1:4" ht="38.25" x14ac:dyDescent="0.2">
      <c r="A8083" s="612">
        <v>12083</v>
      </c>
      <c r="B8083" s="613" t="s">
        <v>5924</v>
      </c>
      <c r="C8083" s="612" t="s">
        <v>775</v>
      </c>
      <c r="D8083" s="614">
        <v>694.92</v>
      </c>
    </row>
    <row r="8084" spans="1:4" ht="38.25" x14ac:dyDescent="0.2">
      <c r="A8084" s="612">
        <v>12081</v>
      </c>
      <c r="B8084" s="613" t="s">
        <v>5925</v>
      </c>
      <c r="C8084" s="612" t="s">
        <v>775</v>
      </c>
      <c r="D8084" s="614">
        <v>235</v>
      </c>
    </row>
    <row r="8085" spans="1:4" ht="38.25" x14ac:dyDescent="0.2">
      <c r="A8085" s="612">
        <v>12082</v>
      </c>
      <c r="B8085" s="613" t="s">
        <v>5926</v>
      </c>
      <c r="C8085" s="612" t="s">
        <v>775</v>
      </c>
      <c r="D8085" s="614">
        <v>369.33</v>
      </c>
    </row>
    <row r="8086" spans="1:4" ht="25.5" x14ac:dyDescent="0.2">
      <c r="A8086" s="612">
        <v>13354</v>
      </c>
      <c r="B8086" s="613" t="s">
        <v>5927</v>
      </c>
      <c r="C8086" s="612" t="s">
        <v>775</v>
      </c>
      <c r="D8086" s="614">
        <v>551.6</v>
      </c>
    </row>
    <row r="8087" spans="1:4" ht="25.5" x14ac:dyDescent="0.2">
      <c r="A8087" s="612">
        <v>14057</v>
      </c>
      <c r="B8087" s="613" t="s">
        <v>5928</v>
      </c>
      <c r="C8087" s="612" t="s">
        <v>775</v>
      </c>
      <c r="D8087" s="614">
        <v>307.97000000000003</v>
      </c>
    </row>
    <row r="8088" spans="1:4" ht="25.5" x14ac:dyDescent="0.2">
      <c r="A8088" s="612">
        <v>14058</v>
      </c>
      <c r="B8088" s="613" t="s">
        <v>5929</v>
      </c>
      <c r="C8088" s="612" t="s">
        <v>775</v>
      </c>
      <c r="D8088" s="614">
        <v>485.81</v>
      </c>
    </row>
    <row r="8089" spans="1:4" ht="25.5" x14ac:dyDescent="0.2">
      <c r="A8089" s="612">
        <v>20971</v>
      </c>
      <c r="B8089" s="613" t="s">
        <v>5930</v>
      </c>
      <c r="C8089" s="612" t="s">
        <v>775</v>
      </c>
      <c r="D8089" s="614">
        <v>15.04</v>
      </c>
    </row>
    <row r="8090" spans="1:4" ht="51" x14ac:dyDescent="0.2">
      <c r="A8090" s="612">
        <v>5047</v>
      </c>
      <c r="B8090" s="613" t="s">
        <v>5931</v>
      </c>
      <c r="C8090" s="612" t="s">
        <v>775</v>
      </c>
      <c r="D8090" s="614">
        <v>330.99</v>
      </c>
    </row>
    <row r="8091" spans="1:4" ht="38.25" x14ac:dyDescent="0.2">
      <c r="A8091" s="612">
        <v>13369</v>
      </c>
      <c r="B8091" s="613" t="s">
        <v>5932</v>
      </c>
      <c r="C8091" s="612" t="s">
        <v>775</v>
      </c>
      <c r="D8091" s="614">
        <v>359.04</v>
      </c>
    </row>
    <row r="8092" spans="1:4" ht="38.25" x14ac:dyDescent="0.2">
      <c r="A8092" s="612">
        <v>13370</v>
      </c>
      <c r="B8092" s="613" t="s">
        <v>5933</v>
      </c>
      <c r="C8092" s="612" t="s">
        <v>775</v>
      </c>
      <c r="D8092" s="614">
        <v>497.71</v>
      </c>
    </row>
    <row r="8093" spans="1:4" ht="25.5" x14ac:dyDescent="0.2">
      <c r="A8093" s="612">
        <v>13279</v>
      </c>
      <c r="B8093" s="613" t="s">
        <v>5934</v>
      </c>
      <c r="C8093" s="612" t="s">
        <v>772</v>
      </c>
      <c r="D8093" s="614">
        <v>10.61</v>
      </c>
    </row>
    <row r="8094" spans="1:4" x14ac:dyDescent="0.2">
      <c r="A8094" s="612">
        <v>11977</v>
      </c>
      <c r="B8094" s="613" t="s">
        <v>5935</v>
      </c>
      <c r="C8094" s="612" t="s">
        <v>775</v>
      </c>
      <c r="D8094" s="614">
        <v>5.5</v>
      </c>
    </row>
    <row r="8095" spans="1:4" x14ac:dyDescent="0.2">
      <c r="A8095" s="612">
        <v>11975</v>
      </c>
      <c r="B8095" s="613" t="s">
        <v>5936</v>
      </c>
      <c r="C8095" s="612" t="s">
        <v>775</v>
      </c>
      <c r="D8095" s="614">
        <v>12.05</v>
      </c>
    </row>
    <row r="8096" spans="1:4" ht="25.5" x14ac:dyDescent="0.2">
      <c r="A8096" s="612">
        <v>39746</v>
      </c>
      <c r="B8096" s="613" t="s">
        <v>5937</v>
      </c>
      <c r="C8096" s="612" t="s">
        <v>775</v>
      </c>
      <c r="D8096" s="614">
        <v>134.13999999999999</v>
      </c>
    </row>
    <row r="8097" spans="1:4" x14ac:dyDescent="0.2">
      <c r="A8097" s="612">
        <v>11976</v>
      </c>
      <c r="B8097" s="613" t="s">
        <v>5938</v>
      </c>
      <c r="C8097" s="612" t="s">
        <v>775</v>
      </c>
      <c r="D8097" s="614">
        <v>0.61</v>
      </c>
    </row>
    <row r="8098" spans="1:4" ht="25.5" x14ac:dyDescent="0.2">
      <c r="A8098" s="612">
        <v>1368</v>
      </c>
      <c r="B8098" s="613" t="s">
        <v>5939</v>
      </c>
      <c r="C8098" s="612" t="s">
        <v>775</v>
      </c>
      <c r="D8098" s="614">
        <v>67</v>
      </c>
    </row>
    <row r="8099" spans="1:4" ht="25.5" x14ac:dyDescent="0.2">
      <c r="A8099" s="612">
        <v>1367</v>
      </c>
      <c r="B8099" s="613" t="s">
        <v>5940</v>
      </c>
      <c r="C8099" s="612" t="s">
        <v>775</v>
      </c>
      <c r="D8099" s="614">
        <v>216.72</v>
      </c>
    </row>
    <row r="8100" spans="1:4" ht="25.5" x14ac:dyDescent="0.2">
      <c r="A8100" s="612">
        <v>7608</v>
      </c>
      <c r="B8100" s="613" t="s">
        <v>5941</v>
      </c>
      <c r="C8100" s="612" t="s">
        <v>775</v>
      </c>
      <c r="D8100" s="614">
        <v>5.35</v>
      </c>
    </row>
    <row r="8101" spans="1:4" ht="25.5" x14ac:dyDescent="0.2">
      <c r="A8101" s="612">
        <v>41900</v>
      </c>
      <c r="B8101" s="613" t="s">
        <v>5942</v>
      </c>
      <c r="C8101" s="612" t="s">
        <v>772</v>
      </c>
      <c r="D8101" s="614">
        <v>3.65</v>
      </c>
    </row>
    <row r="8102" spans="1:4" ht="25.5" x14ac:dyDescent="0.2">
      <c r="A8102" s="612">
        <v>41899</v>
      </c>
      <c r="B8102" s="613" t="s">
        <v>5943</v>
      </c>
      <c r="C8102" s="612" t="s">
        <v>782</v>
      </c>
      <c r="D8102" s="614">
        <v>3516.93</v>
      </c>
    </row>
    <row r="8103" spans="1:4" x14ac:dyDescent="0.2">
      <c r="A8103" s="612">
        <v>1380</v>
      </c>
      <c r="B8103" s="613" t="s">
        <v>5944</v>
      </c>
      <c r="C8103" s="612" t="s">
        <v>772</v>
      </c>
      <c r="D8103" s="614">
        <v>3.34</v>
      </c>
    </row>
    <row r="8104" spans="1:4" ht="25.5" x14ac:dyDescent="0.2">
      <c r="A8104" s="612">
        <v>1375</v>
      </c>
      <c r="B8104" s="613" t="s">
        <v>5945</v>
      </c>
      <c r="C8104" s="612" t="s">
        <v>772</v>
      </c>
      <c r="D8104" s="614">
        <v>11.84</v>
      </c>
    </row>
    <row r="8105" spans="1:4" x14ac:dyDescent="0.2">
      <c r="A8105" s="612">
        <v>1379</v>
      </c>
      <c r="B8105" s="613" t="s">
        <v>5946</v>
      </c>
      <c r="C8105" s="612" t="s">
        <v>772</v>
      </c>
      <c r="D8105" s="614">
        <v>0.56000000000000005</v>
      </c>
    </row>
    <row r="8106" spans="1:4" x14ac:dyDescent="0.2">
      <c r="A8106" s="612">
        <v>10511</v>
      </c>
      <c r="B8106" s="613" t="s">
        <v>5947</v>
      </c>
      <c r="C8106" s="612" t="s">
        <v>781</v>
      </c>
      <c r="D8106" s="614">
        <v>28.49</v>
      </c>
    </row>
    <row r="8107" spans="1:4" x14ac:dyDescent="0.2">
      <c r="A8107" s="612">
        <v>13284</v>
      </c>
      <c r="B8107" s="613" t="s">
        <v>5948</v>
      </c>
      <c r="C8107" s="612" t="s">
        <v>772</v>
      </c>
      <c r="D8107" s="614">
        <v>0.48</v>
      </c>
    </row>
    <row r="8108" spans="1:4" x14ac:dyDescent="0.2">
      <c r="A8108" s="612">
        <v>25974</v>
      </c>
      <c r="B8108" s="613" t="s">
        <v>5949</v>
      </c>
      <c r="C8108" s="612" t="s">
        <v>772</v>
      </c>
      <c r="D8108" s="614">
        <v>1.91</v>
      </c>
    </row>
    <row r="8109" spans="1:4" x14ac:dyDescent="0.2">
      <c r="A8109" s="612">
        <v>1382</v>
      </c>
      <c r="B8109" s="613" t="s">
        <v>5950</v>
      </c>
      <c r="C8109" s="612" t="s">
        <v>781</v>
      </c>
      <c r="D8109" s="614">
        <v>27.45</v>
      </c>
    </row>
    <row r="8110" spans="1:4" x14ac:dyDescent="0.2">
      <c r="A8110" s="612">
        <v>34753</v>
      </c>
      <c r="B8110" s="613" t="s">
        <v>5951</v>
      </c>
      <c r="C8110" s="612" t="s">
        <v>772</v>
      </c>
      <c r="D8110" s="614">
        <v>0.54</v>
      </c>
    </row>
    <row r="8111" spans="1:4" ht="25.5" x14ac:dyDescent="0.2">
      <c r="A8111" s="612">
        <v>420</v>
      </c>
      <c r="B8111" s="613" t="s">
        <v>5952</v>
      </c>
      <c r="C8111" s="612" t="s">
        <v>775</v>
      </c>
      <c r="D8111" s="614">
        <v>22.35</v>
      </c>
    </row>
    <row r="8112" spans="1:4" ht="25.5" x14ac:dyDescent="0.2">
      <c r="A8112" s="612">
        <v>12327</v>
      </c>
      <c r="B8112" s="613" t="s">
        <v>5953</v>
      </c>
      <c r="C8112" s="612" t="s">
        <v>775</v>
      </c>
      <c r="D8112" s="614">
        <v>26.63</v>
      </c>
    </row>
    <row r="8113" spans="1:4" ht="25.5" x14ac:dyDescent="0.2">
      <c r="A8113" s="612">
        <v>36148</v>
      </c>
      <c r="B8113" s="613" t="s">
        <v>5954</v>
      </c>
      <c r="C8113" s="612" t="s">
        <v>775</v>
      </c>
      <c r="D8113" s="614">
        <v>57.84</v>
      </c>
    </row>
    <row r="8114" spans="1:4" x14ac:dyDescent="0.2">
      <c r="A8114" s="612">
        <v>12329</v>
      </c>
      <c r="B8114" s="613" t="s">
        <v>5955</v>
      </c>
      <c r="C8114" s="612" t="s">
        <v>772</v>
      </c>
      <c r="D8114" s="614">
        <v>91.63</v>
      </c>
    </row>
    <row r="8115" spans="1:4" x14ac:dyDescent="0.2">
      <c r="A8115" s="612">
        <v>1339</v>
      </c>
      <c r="B8115" s="613" t="s">
        <v>5956</v>
      </c>
      <c r="C8115" s="612" t="s">
        <v>772</v>
      </c>
      <c r="D8115" s="614">
        <v>33.18</v>
      </c>
    </row>
    <row r="8116" spans="1:4" x14ac:dyDescent="0.2">
      <c r="A8116" s="612">
        <v>11849</v>
      </c>
      <c r="B8116" s="613" t="s">
        <v>5957</v>
      </c>
      <c r="C8116" s="612" t="s">
        <v>774</v>
      </c>
      <c r="D8116" s="614">
        <v>8.6</v>
      </c>
    </row>
    <row r="8117" spans="1:4" ht="25.5" x14ac:dyDescent="0.2">
      <c r="A8117" s="612">
        <v>37418</v>
      </c>
      <c r="B8117" s="613" t="s">
        <v>5958</v>
      </c>
      <c r="C8117" s="612" t="s">
        <v>775</v>
      </c>
      <c r="D8117" s="614">
        <v>15.12</v>
      </c>
    </row>
    <row r="8118" spans="1:4" ht="25.5" x14ac:dyDescent="0.2">
      <c r="A8118" s="612">
        <v>37419</v>
      </c>
      <c r="B8118" s="613" t="s">
        <v>5959</v>
      </c>
      <c r="C8118" s="612" t="s">
        <v>775</v>
      </c>
      <c r="D8118" s="614">
        <v>15.53</v>
      </c>
    </row>
    <row r="8119" spans="1:4" ht="25.5" x14ac:dyDescent="0.2">
      <c r="A8119" s="612">
        <v>1427</v>
      </c>
      <c r="B8119" s="613" t="s">
        <v>5960</v>
      </c>
      <c r="C8119" s="612" t="s">
        <v>775</v>
      </c>
      <c r="D8119" s="614">
        <v>17.760000000000002</v>
      </c>
    </row>
    <row r="8120" spans="1:4" ht="25.5" x14ac:dyDescent="0.2">
      <c r="A8120" s="612">
        <v>1402</v>
      </c>
      <c r="B8120" s="613" t="s">
        <v>5961</v>
      </c>
      <c r="C8120" s="612" t="s">
        <v>775</v>
      </c>
      <c r="D8120" s="614">
        <v>6.14</v>
      </c>
    </row>
    <row r="8121" spans="1:4" ht="25.5" x14ac:dyDescent="0.2">
      <c r="A8121" s="612">
        <v>1420</v>
      </c>
      <c r="B8121" s="613" t="s">
        <v>5962</v>
      </c>
      <c r="C8121" s="612" t="s">
        <v>775</v>
      </c>
      <c r="D8121" s="614">
        <v>7.9</v>
      </c>
    </row>
    <row r="8122" spans="1:4" ht="25.5" x14ac:dyDescent="0.2">
      <c r="A8122" s="612">
        <v>1419</v>
      </c>
      <c r="B8122" s="613" t="s">
        <v>5963</v>
      </c>
      <c r="C8122" s="612" t="s">
        <v>775</v>
      </c>
      <c r="D8122" s="614">
        <v>9.5399999999999991</v>
      </c>
    </row>
    <row r="8123" spans="1:4" ht="25.5" x14ac:dyDescent="0.2">
      <c r="A8123" s="612">
        <v>1414</v>
      </c>
      <c r="B8123" s="613" t="s">
        <v>5964</v>
      </c>
      <c r="C8123" s="612" t="s">
        <v>775</v>
      </c>
      <c r="D8123" s="614">
        <v>9.34</v>
      </c>
    </row>
    <row r="8124" spans="1:4" ht="25.5" x14ac:dyDescent="0.2">
      <c r="A8124" s="612">
        <v>1413</v>
      </c>
      <c r="B8124" s="613" t="s">
        <v>5965</v>
      </c>
      <c r="C8124" s="612" t="s">
        <v>775</v>
      </c>
      <c r="D8124" s="614">
        <v>13.79</v>
      </c>
    </row>
    <row r="8125" spans="1:4" ht="25.5" x14ac:dyDescent="0.2">
      <c r="A8125" s="612">
        <v>1412</v>
      </c>
      <c r="B8125" s="613" t="s">
        <v>5966</v>
      </c>
      <c r="C8125" s="612" t="s">
        <v>775</v>
      </c>
      <c r="D8125" s="614">
        <v>11.69</v>
      </c>
    </row>
    <row r="8126" spans="1:4" ht="25.5" x14ac:dyDescent="0.2">
      <c r="A8126" s="612">
        <v>1411</v>
      </c>
      <c r="B8126" s="613" t="s">
        <v>5967</v>
      </c>
      <c r="C8126" s="612" t="s">
        <v>775</v>
      </c>
      <c r="D8126" s="614">
        <v>21.26</v>
      </c>
    </row>
    <row r="8127" spans="1:4" ht="25.5" x14ac:dyDescent="0.2">
      <c r="A8127" s="612">
        <v>1406</v>
      </c>
      <c r="B8127" s="613" t="s">
        <v>5968</v>
      </c>
      <c r="C8127" s="612" t="s">
        <v>775</v>
      </c>
      <c r="D8127" s="614">
        <v>14.1</v>
      </c>
    </row>
    <row r="8128" spans="1:4" ht="25.5" x14ac:dyDescent="0.2">
      <c r="A8128" s="612">
        <v>1407</v>
      </c>
      <c r="B8128" s="613" t="s">
        <v>5969</v>
      </c>
      <c r="C8128" s="612" t="s">
        <v>775</v>
      </c>
      <c r="D8128" s="614">
        <v>17.579999999999998</v>
      </c>
    </row>
    <row r="8129" spans="1:4" ht="25.5" x14ac:dyDescent="0.2">
      <c r="A8129" s="612">
        <v>1404</v>
      </c>
      <c r="B8129" s="613" t="s">
        <v>5970</v>
      </c>
      <c r="C8129" s="612" t="s">
        <v>775</v>
      </c>
      <c r="D8129" s="614">
        <v>18.690000000000001</v>
      </c>
    </row>
    <row r="8130" spans="1:4" ht="51" x14ac:dyDescent="0.2">
      <c r="A8130" s="612">
        <v>11281</v>
      </c>
      <c r="B8130" s="613" t="s">
        <v>5971</v>
      </c>
      <c r="C8130" s="612" t="s">
        <v>775</v>
      </c>
      <c r="D8130" s="614">
        <v>10890</v>
      </c>
    </row>
    <row r="8131" spans="1:4" ht="51" x14ac:dyDescent="0.2">
      <c r="A8131" s="612">
        <v>1442</v>
      </c>
      <c r="B8131" s="613" t="s">
        <v>5972</v>
      </c>
      <c r="C8131" s="612" t="s">
        <v>775</v>
      </c>
      <c r="D8131" s="614">
        <v>9142.07</v>
      </c>
    </row>
    <row r="8132" spans="1:4" ht="51" x14ac:dyDescent="0.2">
      <c r="A8132" s="612">
        <v>13457</v>
      </c>
      <c r="B8132" s="613" t="s">
        <v>5973</v>
      </c>
      <c r="C8132" s="612" t="s">
        <v>775</v>
      </c>
      <c r="D8132" s="614">
        <v>7891.3</v>
      </c>
    </row>
    <row r="8133" spans="1:4" ht="63.75" x14ac:dyDescent="0.2">
      <c r="A8133" s="612">
        <v>40699</v>
      </c>
      <c r="B8133" s="613" t="s">
        <v>5974</v>
      </c>
      <c r="C8133" s="612" t="s">
        <v>775</v>
      </c>
      <c r="D8133" s="614">
        <v>6100.27</v>
      </c>
    </row>
    <row r="8134" spans="1:4" ht="63.75" x14ac:dyDescent="0.2">
      <c r="A8134" s="612">
        <v>40701</v>
      </c>
      <c r="B8134" s="613" t="s">
        <v>5975</v>
      </c>
      <c r="C8134" s="612" t="s">
        <v>775</v>
      </c>
      <c r="D8134" s="614">
        <v>107861.26</v>
      </c>
    </row>
    <row r="8135" spans="1:4" ht="63.75" x14ac:dyDescent="0.2">
      <c r="A8135" s="612">
        <v>40700</v>
      </c>
      <c r="B8135" s="613" t="s">
        <v>5976</v>
      </c>
      <c r="C8135" s="612" t="s">
        <v>775</v>
      </c>
      <c r="D8135" s="614">
        <v>14200.65</v>
      </c>
    </row>
    <row r="8136" spans="1:4" ht="25.5" x14ac:dyDescent="0.2">
      <c r="A8136" s="612">
        <v>13458</v>
      </c>
      <c r="B8136" s="613" t="s">
        <v>5977</v>
      </c>
      <c r="C8136" s="612" t="s">
        <v>775</v>
      </c>
      <c r="D8136" s="614">
        <v>13494.13</v>
      </c>
    </row>
    <row r="8137" spans="1:4" ht="25.5" x14ac:dyDescent="0.2">
      <c r="A8137" s="612">
        <v>36524</v>
      </c>
      <c r="B8137" s="613" t="s">
        <v>5978</v>
      </c>
      <c r="C8137" s="612" t="s">
        <v>775</v>
      </c>
      <c r="D8137" s="614">
        <v>107200.11</v>
      </c>
    </row>
    <row r="8138" spans="1:4" ht="25.5" x14ac:dyDescent="0.2">
      <c r="A8138" s="612">
        <v>36526</v>
      </c>
      <c r="B8138" s="613" t="s">
        <v>5979</v>
      </c>
      <c r="C8138" s="612" t="s">
        <v>775</v>
      </c>
      <c r="D8138" s="614">
        <v>86386.21</v>
      </c>
    </row>
    <row r="8139" spans="1:4" ht="25.5" x14ac:dyDescent="0.2">
      <c r="A8139" s="612">
        <v>36523</v>
      </c>
      <c r="B8139" s="613" t="s">
        <v>5980</v>
      </c>
      <c r="C8139" s="612" t="s">
        <v>775</v>
      </c>
      <c r="D8139" s="614">
        <v>184941.22</v>
      </c>
    </row>
    <row r="8140" spans="1:4" ht="25.5" x14ac:dyDescent="0.2">
      <c r="A8140" s="612">
        <v>36527</v>
      </c>
      <c r="B8140" s="613" t="s">
        <v>5981</v>
      </c>
      <c r="C8140" s="612" t="s">
        <v>775</v>
      </c>
      <c r="D8140" s="614">
        <v>200884.26</v>
      </c>
    </row>
    <row r="8141" spans="1:4" ht="25.5" x14ac:dyDescent="0.2">
      <c r="A8141" s="612">
        <v>13803</v>
      </c>
      <c r="B8141" s="613" t="s">
        <v>5982</v>
      </c>
      <c r="C8141" s="612" t="s">
        <v>775</v>
      </c>
      <c r="D8141" s="614">
        <v>72638</v>
      </c>
    </row>
    <row r="8142" spans="1:4" ht="25.5" x14ac:dyDescent="0.2">
      <c r="A8142" s="612">
        <v>38642</v>
      </c>
      <c r="B8142" s="613" t="s">
        <v>5983</v>
      </c>
      <c r="C8142" s="612" t="s">
        <v>775</v>
      </c>
      <c r="D8142" s="614">
        <v>46771.01</v>
      </c>
    </row>
    <row r="8143" spans="1:4" ht="25.5" x14ac:dyDescent="0.2">
      <c r="A8143" s="612">
        <v>36522</v>
      </c>
      <c r="B8143" s="613" t="s">
        <v>5984</v>
      </c>
      <c r="C8143" s="612" t="s">
        <v>775</v>
      </c>
      <c r="D8143" s="614">
        <v>54394.13</v>
      </c>
    </row>
    <row r="8144" spans="1:4" ht="25.5" x14ac:dyDescent="0.2">
      <c r="A8144" s="612">
        <v>36525</v>
      </c>
      <c r="B8144" s="613" t="s">
        <v>5985</v>
      </c>
      <c r="C8144" s="612" t="s">
        <v>775</v>
      </c>
      <c r="D8144" s="614">
        <v>72846.44</v>
      </c>
    </row>
    <row r="8145" spans="1:4" ht="38.25" x14ac:dyDescent="0.2">
      <c r="A8145" s="612">
        <v>41991</v>
      </c>
      <c r="B8145" s="613" t="s">
        <v>5986</v>
      </c>
      <c r="C8145" s="612" t="s">
        <v>775</v>
      </c>
      <c r="D8145" s="614">
        <v>2691.78</v>
      </c>
    </row>
    <row r="8146" spans="1:4" ht="25.5" x14ac:dyDescent="0.2">
      <c r="A8146" s="612">
        <v>34348</v>
      </c>
      <c r="B8146" s="613" t="s">
        <v>5987</v>
      </c>
      <c r="C8146" s="612" t="s">
        <v>779</v>
      </c>
      <c r="D8146" s="614">
        <v>17.79</v>
      </c>
    </row>
    <row r="8147" spans="1:4" ht="25.5" x14ac:dyDescent="0.2">
      <c r="A8147" s="612">
        <v>34347</v>
      </c>
      <c r="B8147" s="613" t="s">
        <v>5988</v>
      </c>
      <c r="C8147" s="612" t="s">
        <v>779</v>
      </c>
      <c r="D8147" s="614">
        <v>12.72</v>
      </c>
    </row>
    <row r="8148" spans="1:4" ht="25.5" x14ac:dyDescent="0.2">
      <c r="A8148" s="612">
        <v>11146</v>
      </c>
      <c r="B8148" s="613" t="s">
        <v>5989</v>
      </c>
      <c r="C8148" s="612" t="s">
        <v>773</v>
      </c>
      <c r="D8148" s="614">
        <v>429.94</v>
      </c>
    </row>
    <row r="8149" spans="1:4" ht="25.5" x14ac:dyDescent="0.2">
      <c r="A8149" s="612">
        <v>11147</v>
      </c>
      <c r="B8149" s="613" t="s">
        <v>5990</v>
      </c>
      <c r="C8149" s="612" t="s">
        <v>773</v>
      </c>
      <c r="D8149" s="614">
        <v>446.77</v>
      </c>
    </row>
    <row r="8150" spans="1:4" ht="25.5" x14ac:dyDescent="0.2">
      <c r="A8150" s="612">
        <v>34872</v>
      </c>
      <c r="B8150" s="613" t="s">
        <v>5991</v>
      </c>
      <c r="C8150" s="612" t="s">
        <v>773</v>
      </c>
      <c r="D8150" s="614">
        <v>451.78</v>
      </c>
    </row>
    <row r="8151" spans="1:4" ht="25.5" x14ac:dyDescent="0.2">
      <c r="A8151" s="612">
        <v>34491</v>
      </c>
      <c r="B8151" s="613" t="s">
        <v>5992</v>
      </c>
      <c r="C8151" s="612" t="s">
        <v>773</v>
      </c>
      <c r="D8151" s="614">
        <v>464.88</v>
      </c>
    </row>
    <row r="8152" spans="1:4" ht="38.25" x14ac:dyDescent="0.2">
      <c r="A8152" s="612">
        <v>34770</v>
      </c>
      <c r="B8152" s="613" t="s">
        <v>5993</v>
      </c>
      <c r="C8152" s="612" t="s">
        <v>782</v>
      </c>
      <c r="D8152" s="614">
        <v>321.24</v>
      </c>
    </row>
    <row r="8153" spans="1:4" ht="38.25" x14ac:dyDescent="0.2">
      <c r="A8153" s="612">
        <v>1518</v>
      </c>
      <c r="B8153" s="613" t="s">
        <v>5994</v>
      </c>
      <c r="C8153" s="612" t="s">
        <v>782</v>
      </c>
      <c r="D8153" s="614">
        <v>327.5</v>
      </c>
    </row>
    <row r="8154" spans="1:4" ht="38.25" x14ac:dyDescent="0.2">
      <c r="A8154" s="612">
        <v>41965</v>
      </c>
      <c r="B8154" s="613" t="s">
        <v>5995</v>
      </c>
      <c r="C8154" s="612" t="s">
        <v>782</v>
      </c>
      <c r="D8154" s="614">
        <v>317.27999999999997</v>
      </c>
    </row>
    <row r="8155" spans="1:4" ht="25.5" x14ac:dyDescent="0.2">
      <c r="A8155" s="612">
        <v>34492</v>
      </c>
      <c r="B8155" s="613" t="s">
        <v>5996</v>
      </c>
      <c r="C8155" s="612" t="s">
        <v>773</v>
      </c>
      <c r="D8155" s="614">
        <v>382.08</v>
      </c>
    </row>
    <row r="8156" spans="1:4" ht="25.5" x14ac:dyDescent="0.2">
      <c r="A8156" s="612">
        <v>1524</v>
      </c>
      <c r="B8156" s="613" t="s">
        <v>5997</v>
      </c>
      <c r="C8156" s="612" t="s">
        <v>773</v>
      </c>
      <c r="D8156" s="614">
        <v>412.5</v>
      </c>
    </row>
    <row r="8157" spans="1:4" ht="25.5" x14ac:dyDescent="0.2">
      <c r="A8157" s="612">
        <v>38404</v>
      </c>
      <c r="B8157" s="613" t="s">
        <v>5998</v>
      </c>
      <c r="C8157" s="612" t="s">
        <v>773</v>
      </c>
      <c r="D8157" s="614">
        <v>395.77</v>
      </c>
    </row>
    <row r="8158" spans="1:4" ht="25.5" x14ac:dyDescent="0.2">
      <c r="A8158" s="612">
        <v>39849</v>
      </c>
      <c r="B8158" s="613" t="s">
        <v>5999</v>
      </c>
      <c r="C8158" s="612" t="s">
        <v>773</v>
      </c>
      <c r="D8158" s="614">
        <v>453.55</v>
      </c>
    </row>
    <row r="8159" spans="1:4" ht="25.5" x14ac:dyDescent="0.2">
      <c r="A8159" s="612">
        <v>38464</v>
      </c>
      <c r="B8159" s="613" t="s">
        <v>6000</v>
      </c>
      <c r="C8159" s="612" t="s">
        <v>773</v>
      </c>
      <c r="D8159" s="614">
        <v>460.13</v>
      </c>
    </row>
    <row r="8160" spans="1:4" ht="25.5" x14ac:dyDescent="0.2">
      <c r="A8160" s="612">
        <v>34493</v>
      </c>
      <c r="B8160" s="613" t="s">
        <v>6001</v>
      </c>
      <c r="C8160" s="612" t="s">
        <v>773</v>
      </c>
      <c r="D8160" s="614">
        <v>392.85</v>
      </c>
    </row>
    <row r="8161" spans="1:4" ht="25.5" x14ac:dyDescent="0.2">
      <c r="A8161" s="612">
        <v>1527</v>
      </c>
      <c r="B8161" s="613" t="s">
        <v>6002</v>
      </c>
      <c r="C8161" s="612" t="s">
        <v>773</v>
      </c>
      <c r="D8161" s="614">
        <v>425.59</v>
      </c>
    </row>
    <row r="8162" spans="1:4" ht="25.5" x14ac:dyDescent="0.2">
      <c r="A8162" s="612">
        <v>38405</v>
      </c>
      <c r="B8162" s="613" t="s">
        <v>6003</v>
      </c>
      <c r="C8162" s="612" t="s">
        <v>773</v>
      </c>
      <c r="D8162" s="614">
        <v>407.97</v>
      </c>
    </row>
    <row r="8163" spans="1:4" ht="25.5" x14ac:dyDescent="0.2">
      <c r="A8163" s="612">
        <v>38408</v>
      </c>
      <c r="B8163" s="613" t="s">
        <v>6004</v>
      </c>
      <c r="C8163" s="612" t="s">
        <v>773</v>
      </c>
      <c r="D8163" s="614">
        <v>451.58</v>
      </c>
    </row>
    <row r="8164" spans="1:4" ht="25.5" x14ac:dyDescent="0.2">
      <c r="A8164" s="612">
        <v>34494</v>
      </c>
      <c r="B8164" s="613" t="s">
        <v>6005</v>
      </c>
      <c r="C8164" s="612" t="s">
        <v>773</v>
      </c>
      <c r="D8164" s="614">
        <v>405.95</v>
      </c>
    </row>
    <row r="8165" spans="1:4" ht="25.5" x14ac:dyDescent="0.2">
      <c r="A8165" s="612">
        <v>1525</v>
      </c>
      <c r="B8165" s="613" t="s">
        <v>6006</v>
      </c>
      <c r="C8165" s="612" t="s">
        <v>773</v>
      </c>
      <c r="D8165" s="614">
        <v>438.69</v>
      </c>
    </row>
    <row r="8166" spans="1:4" ht="25.5" x14ac:dyDescent="0.2">
      <c r="A8166" s="612">
        <v>38406</v>
      </c>
      <c r="B8166" s="613" t="s">
        <v>6007</v>
      </c>
      <c r="C8166" s="612" t="s">
        <v>773</v>
      </c>
      <c r="D8166" s="614">
        <v>430.79</v>
      </c>
    </row>
    <row r="8167" spans="1:4" ht="25.5" x14ac:dyDescent="0.2">
      <c r="A8167" s="612">
        <v>38409</v>
      </c>
      <c r="B8167" s="613" t="s">
        <v>6008</v>
      </c>
      <c r="C8167" s="612" t="s">
        <v>773</v>
      </c>
      <c r="D8167" s="614">
        <v>454.66</v>
      </c>
    </row>
    <row r="8168" spans="1:4" ht="25.5" x14ac:dyDescent="0.2">
      <c r="A8168" s="612">
        <v>43360</v>
      </c>
      <c r="B8168" s="613" t="s">
        <v>10439</v>
      </c>
      <c r="C8168" s="612" t="s">
        <v>773</v>
      </c>
      <c r="D8168" s="614">
        <v>474.08</v>
      </c>
    </row>
    <row r="8169" spans="1:4" ht="25.5" x14ac:dyDescent="0.2">
      <c r="A8169" s="612">
        <v>34495</v>
      </c>
      <c r="B8169" s="613" t="s">
        <v>6009</v>
      </c>
      <c r="C8169" s="612" t="s">
        <v>773</v>
      </c>
      <c r="D8169" s="614">
        <v>419.04</v>
      </c>
    </row>
    <row r="8170" spans="1:4" ht="25.5" x14ac:dyDescent="0.2">
      <c r="A8170" s="612">
        <v>11145</v>
      </c>
      <c r="B8170" s="613" t="s">
        <v>6010</v>
      </c>
      <c r="C8170" s="612" t="s">
        <v>773</v>
      </c>
      <c r="D8170" s="614">
        <v>451.78</v>
      </c>
    </row>
    <row r="8171" spans="1:4" ht="25.5" x14ac:dyDescent="0.2">
      <c r="A8171" s="612">
        <v>34496</v>
      </c>
      <c r="B8171" s="613" t="s">
        <v>6011</v>
      </c>
      <c r="C8171" s="612" t="s">
        <v>773</v>
      </c>
      <c r="D8171" s="614">
        <v>437.13</v>
      </c>
    </row>
    <row r="8172" spans="1:4" ht="25.5" x14ac:dyDescent="0.2">
      <c r="A8172" s="612">
        <v>34479</v>
      </c>
      <c r="B8172" s="613" t="s">
        <v>6012</v>
      </c>
      <c r="C8172" s="612" t="s">
        <v>773</v>
      </c>
      <c r="D8172" s="614">
        <v>464.88</v>
      </c>
    </row>
    <row r="8173" spans="1:4" ht="25.5" x14ac:dyDescent="0.2">
      <c r="A8173" s="612">
        <v>34481</v>
      </c>
      <c r="B8173" s="613" t="s">
        <v>6013</v>
      </c>
      <c r="C8173" s="612" t="s">
        <v>773</v>
      </c>
      <c r="D8173" s="614">
        <v>485.74</v>
      </c>
    </row>
    <row r="8174" spans="1:4" ht="25.5" x14ac:dyDescent="0.2">
      <c r="A8174" s="612">
        <v>34483</v>
      </c>
      <c r="B8174" s="613" t="s">
        <v>6014</v>
      </c>
      <c r="C8174" s="612" t="s">
        <v>773</v>
      </c>
      <c r="D8174" s="614">
        <v>518.98</v>
      </c>
    </row>
    <row r="8175" spans="1:4" ht="25.5" x14ac:dyDescent="0.2">
      <c r="A8175" s="612">
        <v>34485</v>
      </c>
      <c r="B8175" s="613" t="s">
        <v>6015</v>
      </c>
      <c r="C8175" s="612" t="s">
        <v>773</v>
      </c>
      <c r="D8175" s="614">
        <v>554.99</v>
      </c>
    </row>
    <row r="8176" spans="1:4" ht="25.5" x14ac:dyDescent="0.2">
      <c r="A8176" s="612">
        <v>14041</v>
      </c>
      <c r="B8176" s="613" t="s">
        <v>6016</v>
      </c>
      <c r="C8176" s="612" t="s">
        <v>773</v>
      </c>
      <c r="D8176" s="614">
        <v>360.77</v>
      </c>
    </row>
    <row r="8177" spans="1:4" ht="25.5" x14ac:dyDescent="0.2">
      <c r="A8177" s="612">
        <v>1523</v>
      </c>
      <c r="B8177" s="613" t="s">
        <v>6017</v>
      </c>
      <c r="C8177" s="612" t="s">
        <v>773</v>
      </c>
      <c r="D8177" s="614">
        <v>366.66</v>
      </c>
    </row>
    <row r="8178" spans="1:4" ht="25.5" x14ac:dyDescent="0.2">
      <c r="A8178" s="612">
        <v>14052</v>
      </c>
      <c r="B8178" s="613" t="s">
        <v>6018</v>
      </c>
      <c r="C8178" s="612" t="s">
        <v>775</v>
      </c>
      <c r="D8178" s="614">
        <v>8.1300000000000008</v>
      </c>
    </row>
    <row r="8179" spans="1:4" ht="25.5" x14ac:dyDescent="0.2">
      <c r="A8179" s="612">
        <v>14054</v>
      </c>
      <c r="B8179" s="613" t="s">
        <v>6019</v>
      </c>
      <c r="C8179" s="612" t="s">
        <v>775</v>
      </c>
      <c r="D8179" s="614">
        <v>10.57</v>
      </c>
    </row>
    <row r="8180" spans="1:4" ht="25.5" x14ac:dyDescent="0.2">
      <c r="A8180" s="612">
        <v>14053</v>
      </c>
      <c r="B8180" s="613" t="s">
        <v>6020</v>
      </c>
      <c r="C8180" s="612" t="s">
        <v>775</v>
      </c>
      <c r="D8180" s="614">
        <v>8.25</v>
      </c>
    </row>
    <row r="8181" spans="1:4" ht="25.5" x14ac:dyDescent="0.2">
      <c r="A8181" s="612">
        <v>2558</v>
      </c>
      <c r="B8181" s="613" t="s">
        <v>6021</v>
      </c>
      <c r="C8181" s="612" t="s">
        <v>775</v>
      </c>
      <c r="D8181" s="614">
        <v>6.21</v>
      </c>
    </row>
    <row r="8182" spans="1:4" ht="25.5" x14ac:dyDescent="0.2">
      <c r="A8182" s="612">
        <v>2560</v>
      </c>
      <c r="B8182" s="613" t="s">
        <v>6022</v>
      </c>
      <c r="C8182" s="612" t="s">
        <v>775</v>
      </c>
      <c r="D8182" s="614">
        <v>10.94</v>
      </c>
    </row>
    <row r="8183" spans="1:4" ht="25.5" x14ac:dyDescent="0.2">
      <c r="A8183" s="612">
        <v>2559</v>
      </c>
      <c r="B8183" s="613" t="s">
        <v>6023</v>
      </c>
      <c r="C8183" s="612" t="s">
        <v>775</v>
      </c>
      <c r="D8183" s="614">
        <v>8.75</v>
      </c>
    </row>
    <row r="8184" spans="1:4" ht="25.5" x14ac:dyDescent="0.2">
      <c r="A8184" s="612">
        <v>2592</v>
      </c>
      <c r="B8184" s="613" t="s">
        <v>6024</v>
      </c>
      <c r="C8184" s="612" t="s">
        <v>775</v>
      </c>
      <c r="D8184" s="614">
        <v>145.05000000000001</v>
      </c>
    </row>
    <row r="8185" spans="1:4" ht="25.5" x14ac:dyDescent="0.2">
      <c r="A8185" s="612">
        <v>2566</v>
      </c>
      <c r="B8185" s="613" t="s">
        <v>6025</v>
      </c>
      <c r="C8185" s="612" t="s">
        <v>775</v>
      </c>
      <c r="D8185" s="614">
        <v>14.59</v>
      </c>
    </row>
    <row r="8186" spans="1:4" ht="25.5" x14ac:dyDescent="0.2">
      <c r="A8186" s="612">
        <v>2589</v>
      </c>
      <c r="B8186" s="613" t="s">
        <v>6026</v>
      </c>
      <c r="C8186" s="612" t="s">
        <v>775</v>
      </c>
      <c r="D8186" s="614">
        <v>19.399999999999999</v>
      </c>
    </row>
    <row r="8187" spans="1:4" ht="25.5" x14ac:dyDescent="0.2">
      <c r="A8187" s="612">
        <v>2591</v>
      </c>
      <c r="B8187" s="613" t="s">
        <v>6027</v>
      </c>
      <c r="C8187" s="612" t="s">
        <v>775</v>
      </c>
      <c r="D8187" s="614">
        <v>7.07</v>
      </c>
    </row>
    <row r="8188" spans="1:4" ht="25.5" x14ac:dyDescent="0.2">
      <c r="A8188" s="612">
        <v>2590</v>
      </c>
      <c r="B8188" s="613" t="s">
        <v>6028</v>
      </c>
      <c r="C8188" s="612" t="s">
        <v>775</v>
      </c>
      <c r="D8188" s="614">
        <v>11.9</v>
      </c>
    </row>
    <row r="8189" spans="1:4" ht="25.5" x14ac:dyDescent="0.2">
      <c r="A8189" s="612">
        <v>2567</v>
      </c>
      <c r="B8189" s="613" t="s">
        <v>6029</v>
      </c>
      <c r="C8189" s="612" t="s">
        <v>775</v>
      </c>
      <c r="D8189" s="614">
        <v>28.46</v>
      </c>
    </row>
    <row r="8190" spans="1:4" ht="25.5" x14ac:dyDescent="0.2">
      <c r="A8190" s="612">
        <v>2565</v>
      </c>
      <c r="B8190" s="613" t="s">
        <v>6030</v>
      </c>
      <c r="C8190" s="612" t="s">
        <v>775</v>
      </c>
      <c r="D8190" s="614">
        <v>7.09</v>
      </c>
    </row>
    <row r="8191" spans="1:4" ht="25.5" x14ac:dyDescent="0.2">
      <c r="A8191" s="612">
        <v>2568</v>
      </c>
      <c r="B8191" s="613" t="s">
        <v>6031</v>
      </c>
      <c r="C8191" s="612" t="s">
        <v>775</v>
      </c>
      <c r="D8191" s="614">
        <v>79.03</v>
      </c>
    </row>
    <row r="8192" spans="1:4" ht="25.5" x14ac:dyDescent="0.2">
      <c r="A8192" s="612">
        <v>2594</v>
      </c>
      <c r="B8192" s="613" t="s">
        <v>6032</v>
      </c>
      <c r="C8192" s="612" t="s">
        <v>775</v>
      </c>
      <c r="D8192" s="614">
        <v>131.66</v>
      </c>
    </row>
    <row r="8193" spans="1:4" ht="25.5" x14ac:dyDescent="0.2">
      <c r="A8193" s="612">
        <v>2587</v>
      </c>
      <c r="B8193" s="613" t="s">
        <v>6033</v>
      </c>
      <c r="C8193" s="612" t="s">
        <v>775</v>
      </c>
      <c r="D8193" s="614">
        <v>22.44</v>
      </c>
    </row>
    <row r="8194" spans="1:4" ht="25.5" x14ac:dyDescent="0.2">
      <c r="A8194" s="612">
        <v>2588</v>
      </c>
      <c r="B8194" s="613" t="s">
        <v>6034</v>
      </c>
      <c r="C8194" s="612" t="s">
        <v>775</v>
      </c>
      <c r="D8194" s="614">
        <v>17.82</v>
      </c>
    </row>
    <row r="8195" spans="1:4" ht="25.5" x14ac:dyDescent="0.2">
      <c r="A8195" s="612">
        <v>2569</v>
      </c>
      <c r="B8195" s="613" t="s">
        <v>6035</v>
      </c>
      <c r="C8195" s="612" t="s">
        <v>775</v>
      </c>
      <c r="D8195" s="614">
        <v>6.86</v>
      </c>
    </row>
    <row r="8196" spans="1:4" ht="25.5" x14ac:dyDescent="0.2">
      <c r="A8196" s="612">
        <v>2570</v>
      </c>
      <c r="B8196" s="613" t="s">
        <v>6036</v>
      </c>
      <c r="C8196" s="612" t="s">
        <v>775</v>
      </c>
      <c r="D8196" s="614">
        <v>11.51</v>
      </c>
    </row>
    <row r="8197" spans="1:4" ht="25.5" x14ac:dyDescent="0.2">
      <c r="A8197" s="612">
        <v>2571</v>
      </c>
      <c r="B8197" s="613" t="s">
        <v>6037</v>
      </c>
      <c r="C8197" s="612" t="s">
        <v>775</v>
      </c>
      <c r="D8197" s="614">
        <v>34.17</v>
      </c>
    </row>
    <row r="8198" spans="1:4" ht="25.5" x14ac:dyDescent="0.2">
      <c r="A8198" s="612">
        <v>2593</v>
      </c>
      <c r="B8198" s="613" t="s">
        <v>6038</v>
      </c>
      <c r="C8198" s="612" t="s">
        <v>775</v>
      </c>
      <c r="D8198" s="614">
        <v>7.32</v>
      </c>
    </row>
    <row r="8199" spans="1:4" ht="25.5" x14ac:dyDescent="0.2">
      <c r="A8199" s="612">
        <v>2572</v>
      </c>
      <c r="B8199" s="613" t="s">
        <v>6039</v>
      </c>
      <c r="C8199" s="612" t="s">
        <v>775</v>
      </c>
      <c r="D8199" s="614">
        <v>101.06</v>
      </c>
    </row>
    <row r="8200" spans="1:4" ht="25.5" x14ac:dyDescent="0.2">
      <c r="A8200" s="612">
        <v>2595</v>
      </c>
      <c r="B8200" s="613" t="s">
        <v>6040</v>
      </c>
      <c r="C8200" s="612" t="s">
        <v>775</v>
      </c>
      <c r="D8200" s="614">
        <v>157.68</v>
      </c>
    </row>
    <row r="8201" spans="1:4" ht="25.5" x14ac:dyDescent="0.2">
      <c r="A8201" s="612">
        <v>2576</v>
      </c>
      <c r="B8201" s="613" t="s">
        <v>6041</v>
      </c>
      <c r="C8201" s="612" t="s">
        <v>775</v>
      </c>
      <c r="D8201" s="614">
        <v>26.88</v>
      </c>
    </row>
    <row r="8202" spans="1:4" ht="25.5" x14ac:dyDescent="0.2">
      <c r="A8202" s="612">
        <v>2575</v>
      </c>
      <c r="B8202" s="613" t="s">
        <v>6042</v>
      </c>
      <c r="C8202" s="612" t="s">
        <v>775</v>
      </c>
      <c r="D8202" s="614">
        <v>20.2</v>
      </c>
    </row>
    <row r="8203" spans="1:4" ht="25.5" x14ac:dyDescent="0.2">
      <c r="A8203" s="612">
        <v>2573</v>
      </c>
      <c r="B8203" s="613" t="s">
        <v>6043</v>
      </c>
      <c r="C8203" s="612" t="s">
        <v>775</v>
      </c>
      <c r="D8203" s="614">
        <v>8.39</v>
      </c>
    </row>
    <row r="8204" spans="1:4" ht="25.5" x14ac:dyDescent="0.2">
      <c r="A8204" s="612">
        <v>2586</v>
      </c>
      <c r="B8204" s="613" t="s">
        <v>6044</v>
      </c>
      <c r="C8204" s="612" t="s">
        <v>775</v>
      </c>
      <c r="D8204" s="614">
        <v>13.6</v>
      </c>
    </row>
    <row r="8205" spans="1:4" ht="25.5" x14ac:dyDescent="0.2">
      <c r="A8205" s="612">
        <v>2577</v>
      </c>
      <c r="B8205" s="613" t="s">
        <v>6045</v>
      </c>
      <c r="C8205" s="612" t="s">
        <v>775</v>
      </c>
      <c r="D8205" s="614">
        <v>36.42</v>
      </c>
    </row>
    <row r="8206" spans="1:4" ht="25.5" x14ac:dyDescent="0.2">
      <c r="A8206" s="612">
        <v>2574</v>
      </c>
      <c r="B8206" s="613" t="s">
        <v>6046</v>
      </c>
      <c r="C8206" s="612" t="s">
        <v>775</v>
      </c>
      <c r="D8206" s="614">
        <v>8.44</v>
      </c>
    </row>
    <row r="8207" spans="1:4" ht="25.5" x14ac:dyDescent="0.2">
      <c r="A8207" s="612">
        <v>2578</v>
      </c>
      <c r="B8207" s="613" t="s">
        <v>6047</v>
      </c>
      <c r="C8207" s="612" t="s">
        <v>775</v>
      </c>
      <c r="D8207" s="614">
        <v>113.71</v>
      </c>
    </row>
    <row r="8208" spans="1:4" ht="25.5" x14ac:dyDescent="0.2">
      <c r="A8208" s="612">
        <v>2585</v>
      </c>
      <c r="B8208" s="613" t="s">
        <v>6048</v>
      </c>
      <c r="C8208" s="612" t="s">
        <v>775</v>
      </c>
      <c r="D8208" s="614">
        <v>156.04</v>
      </c>
    </row>
    <row r="8209" spans="1:4" ht="25.5" x14ac:dyDescent="0.2">
      <c r="A8209" s="612">
        <v>12008</v>
      </c>
      <c r="B8209" s="613" t="s">
        <v>6049</v>
      </c>
      <c r="C8209" s="612" t="s">
        <v>775</v>
      </c>
      <c r="D8209" s="614">
        <v>83.72</v>
      </c>
    </row>
    <row r="8210" spans="1:4" ht="25.5" x14ac:dyDescent="0.2">
      <c r="A8210" s="612">
        <v>2582</v>
      </c>
      <c r="B8210" s="613" t="s">
        <v>6050</v>
      </c>
      <c r="C8210" s="612" t="s">
        <v>775</v>
      </c>
      <c r="D8210" s="614">
        <v>24.93</v>
      </c>
    </row>
    <row r="8211" spans="1:4" ht="25.5" x14ac:dyDescent="0.2">
      <c r="A8211" s="612">
        <v>2597</v>
      </c>
      <c r="B8211" s="613" t="s">
        <v>6051</v>
      </c>
      <c r="C8211" s="612" t="s">
        <v>775</v>
      </c>
      <c r="D8211" s="614">
        <v>21.37</v>
      </c>
    </row>
    <row r="8212" spans="1:4" ht="25.5" x14ac:dyDescent="0.2">
      <c r="A8212" s="612">
        <v>2579</v>
      </c>
      <c r="B8212" s="613" t="s">
        <v>6052</v>
      </c>
      <c r="C8212" s="612" t="s">
        <v>775</v>
      </c>
      <c r="D8212" s="614">
        <v>10.17</v>
      </c>
    </row>
    <row r="8213" spans="1:4" ht="25.5" x14ac:dyDescent="0.2">
      <c r="A8213" s="612">
        <v>2581</v>
      </c>
      <c r="B8213" s="613" t="s">
        <v>6053</v>
      </c>
      <c r="C8213" s="612" t="s">
        <v>775</v>
      </c>
      <c r="D8213" s="614">
        <v>13.02</v>
      </c>
    </row>
    <row r="8214" spans="1:4" ht="25.5" x14ac:dyDescent="0.2">
      <c r="A8214" s="612">
        <v>2596</v>
      </c>
      <c r="B8214" s="613" t="s">
        <v>6054</v>
      </c>
      <c r="C8214" s="612" t="s">
        <v>775</v>
      </c>
      <c r="D8214" s="614">
        <v>38.5</v>
      </c>
    </row>
    <row r="8215" spans="1:4" ht="25.5" x14ac:dyDescent="0.2">
      <c r="A8215" s="612">
        <v>2580</v>
      </c>
      <c r="B8215" s="613" t="s">
        <v>6055</v>
      </c>
      <c r="C8215" s="612" t="s">
        <v>775</v>
      </c>
      <c r="D8215" s="614">
        <v>11.15</v>
      </c>
    </row>
    <row r="8216" spans="1:4" ht="25.5" x14ac:dyDescent="0.2">
      <c r="A8216" s="612">
        <v>2583</v>
      </c>
      <c r="B8216" s="613" t="s">
        <v>6056</v>
      </c>
      <c r="C8216" s="612" t="s">
        <v>775</v>
      </c>
      <c r="D8216" s="614">
        <v>93.64</v>
      </c>
    </row>
    <row r="8217" spans="1:4" ht="25.5" x14ac:dyDescent="0.2">
      <c r="A8217" s="612">
        <v>2584</v>
      </c>
      <c r="B8217" s="613" t="s">
        <v>6057</v>
      </c>
      <c r="C8217" s="612" t="s">
        <v>775</v>
      </c>
      <c r="D8217" s="614">
        <v>155.88999999999999</v>
      </c>
    </row>
    <row r="8218" spans="1:4" x14ac:dyDescent="0.2">
      <c r="A8218" s="612">
        <v>12010</v>
      </c>
      <c r="B8218" s="613" t="s">
        <v>6058</v>
      </c>
      <c r="C8218" s="612" t="s">
        <v>775</v>
      </c>
      <c r="D8218" s="614">
        <v>6.76</v>
      </c>
    </row>
    <row r="8219" spans="1:4" x14ac:dyDescent="0.2">
      <c r="A8219" s="612">
        <v>39329</v>
      </c>
      <c r="B8219" s="613" t="s">
        <v>6059</v>
      </c>
      <c r="C8219" s="612" t="s">
        <v>775</v>
      </c>
      <c r="D8219" s="614">
        <v>7.07</v>
      </c>
    </row>
    <row r="8220" spans="1:4" x14ac:dyDescent="0.2">
      <c r="A8220" s="612">
        <v>39330</v>
      </c>
      <c r="B8220" s="613" t="s">
        <v>6060</v>
      </c>
      <c r="C8220" s="612" t="s">
        <v>775</v>
      </c>
      <c r="D8220" s="614">
        <v>7.44</v>
      </c>
    </row>
    <row r="8221" spans="1:4" x14ac:dyDescent="0.2">
      <c r="A8221" s="612">
        <v>39332</v>
      </c>
      <c r="B8221" s="613" t="s">
        <v>6061</v>
      </c>
      <c r="C8221" s="612" t="s">
        <v>775</v>
      </c>
      <c r="D8221" s="614">
        <v>8.31</v>
      </c>
    </row>
    <row r="8222" spans="1:4" x14ac:dyDescent="0.2">
      <c r="A8222" s="612">
        <v>39331</v>
      </c>
      <c r="B8222" s="613" t="s">
        <v>6062</v>
      </c>
      <c r="C8222" s="612" t="s">
        <v>775</v>
      </c>
      <c r="D8222" s="614">
        <v>6.61</v>
      </c>
    </row>
    <row r="8223" spans="1:4" x14ac:dyDescent="0.2">
      <c r="A8223" s="612">
        <v>39333</v>
      </c>
      <c r="B8223" s="613" t="s">
        <v>6063</v>
      </c>
      <c r="C8223" s="612" t="s">
        <v>775</v>
      </c>
      <c r="D8223" s="614">
        <v>6.45</v>
      </c>
    </row>
    <row r="8224" spans="1:4" x14ac:dyDescent="0.2">
      <c r="A8224" s="612">
        <v>39335</v>
      </c>
      <c r="B8224" s="613" t="s">
        <v>6064</v>
      </c>
      <c r="C8224" s="612" t="s">
        <v>775</v>
      </c>
      <c r="D8224" s="614">
        <v>7.46</v>
      </c>
    </row>
    <row r="8225" spans="1:4" x14ac:dyDescent="0.2">
      <c r="A8225" s="612">
        <v>39334</v>
      </c>
      <c r="B8225" s="613" t="s">
        <v>6065</v>
      </c>
      <c r="C8225" s="612" t="s">
        <v>775</v>
      </c>
      <c r="D8225" s="614">
        <v>5.93</v>
      </c>
    </row>
    <row r="8226" spans="1:4" x14ac:dyDescent="0.2">
      <c r="A8226" s="612">
        <v>12016</v>
      </c>
      <c r="B8226" s="613" t="s">
        <v>6066</v>
      </c>
      <c r="C8226" s="612" t="s">
        <v>775</v>
      </c>
      <c r="D8226" s="614">
        <v>7.45</v>
      </c>
    </row>
    <row r="8227" spans="1:4" x14ac:dyDescent="0.2">
      <c r="A8227" s="612">
        <v>12015</v>
      </c>
      <c r="B8227" s="613" t="s">
        <v>6067</v>
      </c>
      <c r="C8227" s="612" t="s">
        <v>775</v>
      </c>
      <c r="D8227" s="614">
        <v>8.67</v>
      </c>
    </row>
    <row r="8228" spans="1:4" x14ac:dyDescent="0.2">
      <c r="A8228" s="612">
        <v>12020</v>
      </c>
      <c r="B8228" s="613" t="s">
        <v>6068</v>
      </c>
      <c r="C8228" s="612" t="s">
        <v>775</v>
      </c>
      <c r="D8228" s="614">
        <v>7.45</v>
      </c>
    </row>
    <row r="8229" spans="1:4" x14ac:dyDescent="0.2">
      <c r="A8229" s="612">
        <v>12019</v>
      </c>
      <c r="B8229" s="613" t="s">
        <v>6069</v>
      </c>
      <c r="C8229" s="612" t="s">
        <v>775</v>
      </c>
      <c r="D8229" s="614">
        <v>8.67</v>
      </c>
    </row>
    <row r="8230" spans="1:4" x14ac:dyDescent="0.2">
      <c r="A8230" s="612">
        <v>39336</v>
      </c>
      <c r="B8230" s="613" t="s">
        <v>6070</v>
      </c>
      <c r="C8230" s="612" t="s">
        <v>775</v>
      </c>
      <c r="D8230" s="614">
        <v>7.44</v>
      </c>
    </row>
    <row r="8231" spans="1:4" x14ac:dyDescent="0.2">
      <c r="A8231" s="612">
        <v>39338</v>
      </c>
      <c r="B8231" s="613" t="s">
        <v>6071</v>
      </c>
      <c r="C8231" s="612" t="s">
        <v>775</v>
      </c>
      <c r="D8231" s="614">
        <v>8.31</v>
      </c>
    </row>
    <row r="8232" spans="1:4" x14ac:dyDescent="0.2">
      <c r="A8232" s="612">
        <v>39337</v>
      </c>
      <c r="B8232" s="613" t="s">
        <v>6072</v>
      </c>
      <c r="C8232" s="612" t="s">
        <v>775</v>
      </c>
      <c r="D8232" s="614">
        <v>6.61</v>
      </c>
    </row>
    <row r="8233" spans="1:4" x14ac:dyDescent="0.2">
      <c r="A8233" s="612">
        <v>39341</v>
      </c>
      <c r="B8233" s="613" t="s">
        <v>6073</v>
      </c>
      <c r="C8233" s="612" t="s">
        <v>775</v>
      </c>
      <c r="D8233" s="614">
        <v>10.83</v>
      </c>
    </row>
    <row r="8234" spans="1:4" x14ac:dyDescent="0.2">
      <c r="A8234" s="612">
        <v>39340</v>
      </c>
      <c r="B8234" s="613" t="s">
        <v>6074</v>
      </c>
      <c r="C8234" s="612" t="s">
        <v>775</v>
      </c>
      <c r="D8234" s="614">
        <v>7.95</v>
      </c>
    </row>
    <row r="8235" spans="1:4" x14ac:dyDescent="0.2">
      <c r="A8235" s="612">
        <v>12025</v>
      </c>
      <c r="B8235" s="613" t="s">
        <v>6075</v>
      </c>
      <c r="C8235" s="612" t="s">
        <v>775</v>
      </c>
      <c r="D8235" s="614">
        <v>8.2100000000000009</v>
      </c>
    </row>
    <row r="8236" spans="1:4" x14ac:dyDescent="0.2">
      <c r="A8236" s="612">
        <v>39342</v>
      </c>
      <c r="B8236" s="613" t="s">
        <v>6076</v>
      </c>
      <c r="C8236" s="612" t="s">
        <v>775</v>
      </c>
      <c r="D8236" s="614">
        <v>10.83</v>
      </c>
    </row>
    <row r="8237" spans="1:4" x14ac:dyDescent="0.2">
      <c r="A8237" s="612">
        <v>39343</v>
      </c>
      <c r="B8237" s="613" t="s">
        <v>6077</v>
      </c>
      <c r="C8237" s="612" t="s">
        <v>775</v>
      </c>
      <c r="D8237" s="614">
        <v>9.15</v>
      </c>
    </row>
    <row r="8238" spans="1:4" x14ac:dyDescent="0.2">
      <c r="A8238" s="612">
        <v>39345</v>
      </c>
      <c r="B8238" s="613" t="s">
        <v>6078</v>
      </c>
      <c r="C8238" s="612" t="s">
        <v>775</v>
      </c>
      <c r="D8238" s="614">
        <v>12.38</v>
      </c>
    </row>
    <row r="8239" spans="1:4" x14ac:dyDescent="0.2">
      <c r="A8239" s="612">
        <v>39344</v>
      </c>
      <c r="B8239" s="613" t="s">
        <v>6079</v>
      </c>
      <c r="C8239" s="612" t="s">
        <v>775</v>
      </c>
      <c r="D8239" s="614">
        <v>8.84</v>
      </c>
    </row>
    <row r="8240" spans="1:4" ht="25.5" x14ac:dyDescent="0.2">
      <c r="A8240" s="612">
        <v>12623</v>
      </c>
      <c r="B8240" s="613" t="s">
        <v>6080</v>
      </c>
      <c r="C8240" s="612" t="s">
        <v>779</v>
      </c>
      <c r="D8240" s="614">
        <v>9.94</v>
      </c>
    </row>
    <row r="8241" spans="1:4" x14ac:dyDescent="0.2">
      <c r="A8241" s="612">
        <v>34498</v>
      </c>
      <c r="B8241" s="613" t="s">
        <v>6081</v>
      </c>
      <c r="C8241" s="612" t="s">
        <v>775</v>
      </c>
      <c r="D8241" s="614">
        <v>74.239999999999995</v>
      </c>
    </row>
    <row r="8242" spans="1:4" x14ac:dyDescent="0.2">
      <c r="A8242" s="612">
        <v>13244</v>
      </c>
      <c r="B8242" s="613" t="s">
        <v>6082</v>
      </c>
      <c r="C8242" s="612" t="s">
        <v>775</v>
      </c>
      <c r="D8242" s="614">
        <v>31.25</v>
      </c>
    </row>
    <row r="8243" spans="1:4" ht="25.5" x14ac:dyDescent="0.2">
      <c r="A8243" s="612">
        <v>38998</v>
      </c>
      <c r="B8243" s="613" t="s">
        <v>6083</v>
      </c>
      <c r="C8243" s="612" t="s">
        <v>775</v>
      </c>
      <c r="D8243" s="614">
        <v>9.5299999999999994</v>
      </c>
    </row>
    <row r="8244" spans="1:4" ht="25.5" x14ac:dyDescent="0.2">
      <c r="A8244" s="612">
        <v>38999</v>
      </c>
      <c r="B8244" s="613" t="s">
        <v>6084</v>
      </c>
      <c r="C8244" s="612" t="s">
        <v>775</v>
      </c>
      <c r="D8244" s="614">
        <v>15.76</v>
      </c>
    </row>
    <row r="8245" spans="1:4" ht="25.5" x14ac:dyDescent="0.2">
      <c r="A8245" s="612">
        <v>38996</v>
      </c>
      <c r="B8245" s="613" t="s">
        <v>6085</v>
      </c>
      <c r="C8245" s="612" t="s">
        <v>775</v>
      </c>
      <c r="D8245" s="614">
        <v>13.76</v>
      </c>
    </row>
    <row r="8246" spans="1:4" ht="25.5" x14ac:dyDescent="0.2">
      <c r="A8246" s="612">
        <v>38997</v>
      </c>
      <c r="B8246" s="613" t="s">
        <v>6086</v>
      </c>
      <c r="C8246" s="612" t="s">
        <v>775</v>
      </c>
      <c r="D8246" s="614">
        <v>22.28</v>
      </c>
    </row>
    <row r="8247" spans="1:4" ht="25.5" x14ac:dyDescent="0.2">
      <c r="A8247" s="612">
        <v>39862</v>
      </c>
      <c r="B8247" s="613" t="s">
        <v>6087</v>
      </c>
      <c r="C8247" s="612" t="s">
        <v>775</v>
      </c>
      <c r="D8247" s="614">
        <v>9.73</v>
      </c>
    </row>
    <row r="8248" spans="1:4" ht="25.5" x14ac:dyDescent="0.2">
      <c r="A8248" s="612">
        <v>39863</v>
      </c>
      <c r="B8248" s="613" t="s">
        <v>6088</v>
      </c>
      <c r="C8248" s="612" t="s">
        <v>775</v>
      </c>
      <c r="D8248" s="614">
        <v>9.8699999999999992</v>
      </c>
    </row>
    <row r="8249" spans="1:4" ht="25.5" x14ac:dyDescent="0.2">
      <c r="A8249" s="612">
        <v>39864</v>
      </c>
      <c r="B8249" s="613" t="s">
        <v>6089</v>
      </c>
      <c r="C8249" s="612" t="s">
        <v>775</v>
      </c>
      <c r="D8249" s="614">
        <v>12.25</v>
      </c>
    </row>
    <row r="8250" spans="1:4" ht="25.5" x14ac:dyDescent="0.2">
      <c r="A8250" s="612">
        <v>39865</v>
      </c>
      <c r="B8250" s="613" t="s">
        <v>6090</v>
      </c>
      <c r="C8250" s="612" t="s">
        <v>775</v>
      </c>
      <c r="D8250" s="614">
        <v>17.27</v>
      </c>
    </row>
    <row r="8251" spans="1:4" ht="25.5" x14ac:dyDescent="0.2">
      <c r="A8251" s="612">
        <v>2517</v>
      </c>
      <c r="B8251" s="613" t="s">
        <v>6091</v>
      </c>
      <c r="C8251" s="612" t="s">
        <v>775</v>
      </c>
      <c r="D8251" s="614">
        <v>15.53</v>
      </c>
    </row>
    <row r="8252" spans="1:4" ht="25.5" x14ac:dyDescent="0.2">
      <c r="A8252" s="612">
        <v>2522</v>
      </c>
      <c r="B8252" s="613" t="s">
        <v>6092</v>
      </c>
      <c r="C8252" s="612" t="s">
        <v>775</v>
      </c>
      <c r="D8252" s="614">
        <v>10.039999999999999</v>
      </c>
    </row>
    <row r="8253" spans="1:4" ht="25.5" x14ac:dyDescent="0.2">
      <c r="A8253" s="612">
        <v>2548</v>
      </c>
      <c r="B8253" s="613" t="s">
        <v>6093</v>
      </c>
      <c r="C8253" s="612" t="s">
        <v>775</v>
      </c>
      <c r="D8253" s="614">
        <v>6.17</v>
      </c>
    </row>
    <row r="8254" spans="1:4" ht="25.5" x14ac:dyDescent="0.2">
      <c r="A8254" s="612">
        <v>2516</v>
      </c>
      <c r="B8254" s="613" t="s">
        <v>6094</v>
      </c>
      <c r="C8254" s="612" t="s">
        <v>775</v>
      </c>
      <c r="D8254" s="614">
        <v>8.06</v>
      </c>
    </row>
    <row r="8255" spans="1:4" ht="25.5" x14ac:dyDescent="0.2">
      <c r="A8255" s="612">
        <v>2518</v>
      </c>
      <c r="B8255" s="613" t="s">
        <v>6095</v>
      </c>
      <c r="C8255" s="612" t="s">
        <v>775</v>
      </c>
      <c r="D8255" s="614">
        <v>73.930000000000007</v>
      </c>
    </row>
    <row r="8256" spans="1:4" ht="25.5" x14ac:dyDescent="0.2">
      <c r="A8256" s="612">
        <v>2521</v>
      </c>
      <c r="B8256" s="613" t="s">
        <v>6096</v>
      </c>
      <c r="C8256" s="612" t="s">
        <v>775</v>
      </c>
      <c r="D8256" s="614">
        <v>31.47</v>
      </c>
    </row>
    <row r="8257" spans="1:4" ht="25.5" x14ac:dyDescent="0.2">
      <c r="A8257" s="612">
        <v>2515</v>
      </c>
      <c r="B8257" s="613" t="s">
        <v>6097</v>
      </c>
      <c r="C8257" s="612" t="s">
        <v>775</v>
      </c>
      <c r="D8257" s="614">
        <v>6.7</v>
      </c>
    </row>
    <row r="8258" spans="1:4" ht="25.5" x14ac:dyDescent="0.2">
      <c r="A8258" s="612">
        <v>2519</v>
      </c>
      <c r="B8258" s="613" t="s">
        <v>6098</v>
      </c>
      <c r="C8258" s="612" t="s">
        <v>775</v>
      </c>
      <c r="D8258" s="614">
        <v>89.14</v>
      </c>
    </row>
    <row r="8259" spans="1:4" ht="25.5" x14ac:dyDescent="0.2">
      <c r="A8259" s="612">
        <v>2520</v>
      </c>
      <c r="B8259" s="613" t="s">
        <v>6099</v>
      </c>
      <c r="C8259" s="612" t="s">
        <v>775</v>
      </c>
      <c r="D8259" s="614">
        <v>164.07</v>
      </c>
    </row>
    <row r="8260" spans="1:4" ht="25.5" x14ac:dyDescent="0.2">
      <c r="A8260" s="612">
        <v>1602</v>
      </c>
      <c r="B8260" s="613" t="s">
        <v>6100</v>
      </c>
      <c r="C8260" s="612" t="s">
        <v>775</v>
      </c>
      <c r="D8260" s="614">
        <v>34.54</v>
      </c>
    </row>
    <row r="8261" spans="1:4" ht="25.5" x14ac:dyDescent="0.2">
      <c r="A8261" s="612">
        <v>1601</v>
      </c>
      <c r="B8261" s="613" t="s">
        <v>6101</v>
      </c>
      <c r="C8261" s="612" t="s">
        <v>775</v>
      </c>
      <c r="D8261" s="614">
        <v>30.79</v>
      </c>
    </row>
    <row r="8262" spans="1:4" ht="25.5" x14ac:dyDescent="0.2">
      <c r="A8262" s="612">
        <v>1598</v>
      </c>
      <c r="B8262" s="613" t="s">
        <v>6102</v>
      </c>
      <c r="C8262" s="612" t="s">
        <v>775</v>
      </c>
      <c r="D8262" s="614">
        <v>9.11</v>
      </c>
    </row>
    <row r="8263" spans="1:4" ht="25.5" x14ac:dyDescent="0.2">
      <c r="A8263" s="612">
        <v>1600</v>
      </c>
      <c r="B8263" s="613" t="s">
        <v>6103</v>
      </c>
      <c r="C8263" s="612" t="s">
        <v>775</v>
      </c>
      <c r="D8263" s="614">
        <v>13.45</v>
      </c>
    </row>
    <row r="8264" spans="1:4" ht="25.5" x14ac:dyDescent="0.2">
      <c r="A8264" s="612">
        <v>1603</v>
      </c>
      <c r="B8264" s="613" t="s">
        <v>6104</v>
      </c>
      <c r="C8264" s="612" t="s">
        <v>775</v>
      </c>
      <c r="D8264" s="614">
        <v>52.16</v>
      </c>
    </row>
    <row r="8265" spans="1:4" ht="25.5" x14ac:dyDescent="0.2">
      <c r="A8265" s="612">
        <v>1599</v>
      </c>
      <c r="B8265" s="613" t="s">
        <v>6105</v>
      </c>
      <c r="C8265" s="612" t="s">
        <v>775</v>
      </c>
      <c r="D8265" s="614">
        <v>10.57</v>
      </c>
    </row>
    <row r="8266" spans="1:4" ht="25.5" x14ac:dyDescent="0.2">
      <c r="A8266" s="612">
        <v>1597</v>
      </c>
      <c r="B8266" s="613" t="s">
        <v>6106</v>
      </c>
      <c r="C8266" s="612" t="s">
        <v>775</v>
      </c>
      <c r="D8266" s="614">
        <v>8.56</v>
      </c>
    </row>
    <row r="8267" spans="1:4" x14ac:dyDescent="0.2">
      <c r="A8267" s="612">
        <v>39600</v>
      </c>
      <c r="B8267" s="613" t="s">
        <v>6107</v>
      </c>
      <c r="C8267" s="612" t="s">
        <v>775</v>
      </c>
      <c r="D8267" s="614">
        <v>8.81</v>
      </c>
    </row>
    <row r="8268" spans="1:4" x14ac:dyDescent="0.2">
      <c r="A8268" s="612">
        <v>39601</v>
      </c>
      <c r="B8268" s="613" t="s">
        <v>6108</v>
      </c>
      <c r="C8268" s="612" t="s">
        <v>775</v>
      </c>
      <c r="D8268" s="614">
        <v>15.32</v>
      </c>
    </row>
    <row r="8269" spans="1:4" x14ac:dyDescent="0.2">
      <c r="A8269" s="612">
        <v>39602</v>
      </c>
      <c r="B8269" s="613" t="s">
        <v>6109</v>
      </c>
      <c r="C8269" s="612" t="s">
        <v>775</v>
      </c>
      <c r="D8269" s="614">
        <v>1</v>
      </c>
    </row>
    <row r="8270" spans="1:4" x14ac:dyDescent="0.2">
      <c r="A8270" s="612">
        <v>39603</v>
      </c>
      <c r="B8270" s="613" t="s">
        <v>6110</v>
      </c>
      <c r="C8270" s="612" t="s">
        <v>775</v>
      </c>
      <c r="D8270" s="614">
        <v>1.72</v>
      </c>
    </row>
    <row r="8271" spans="1:4" ht="25.5" x14ac:dyDescent="0.2">
      <c r="A8271" s="612">
        <v>11821</v>
      </c>
      <c r="B8271" s="613" t="s">
        <v>6111</v>
      </c>
      <c r="C8271" s="612" t="s">
        <v>775</v>
      </c>
      <c r="D8271" s="614">
        <v>7.03</v>
      </c>
    </row>
    <row r="8272" spans="1:4" ht="25.5" x14ac:dyDescent="0.2">
      <c r="A8272" s="612">
        <v>1562</v>
      </c>
      <c r="B8272" s="613" t="s">
        <v>6112</v>
      </c>
      <c r="C8272" s="612" t="s">
        <v>775</v>
      </c>
      <c r="D8272" s="614">
        <v>11.52</v>
      </c>
    </row>
    <row r="8273" spans="1:4" ht="25.5" x14ac:dyDescent="0.2">
      <c r="A8273" s="612">
        <v>1563</v>
      </c>
      <c r="B8273" s="613" t="s">
        <v>6113</v>
      </c>
      <c r="C8273" s="612" t="s">
        <v>775</v>
      </c>
      <c r="D8273" s="614">
        <v>15.46</v>
      </c>
    </row>
    <row r="8274" spans="1:4" ht="25.5" x14ac:dyDescent="0.2">
      <c r="A8274" s="612">
        <v>11856</v>
      </c>
      <c r="B8274" s="613" t="s">
        <v>6114</v>
      </c>
      <c r="C8274" s="612" t="s">
        <v>775</v>
      </c>
      <c r="D8274" s="614">
        <v>4.6100000000000003</v>
      </c>
    </row>
    <row r="8275" spans="1:4" ht="25.5" x14ac:dyDescent="0.2">
      <c r="A8275" s="612">
        <v>11857</v>
      </c>
      <c r="B8275" s="613" t="s">
        <v>6115</v>
      </c>
      <c r="C8275" s="612" t="s">
        <v>775</v>
      </c>
      <c r="D8275" s="614">
        <v>24.26</v>
      </c>
    </row>
    <row r="8276" spans="1:4" ht="25.5" x14ac:dyDescent="0.2">
      <c r="A8276" s="612">
        <v>11858</v>
      </c>
      <c r="B8276" s="613" t="s">
        <v>6116</v>
      </c>
      <c r="C8276" s="612" t="s">
        <v>775</v>
      </c>
      <c r="D8276" s="614">
        <v>30.11</v>
      </c>
    </row>
    <row r="8277" spans="1:4" ht="25.5" x14ac:dyDescent="0.2">
      <c r="A8277" s="612">
        <v>1539</v>
      </c>
      <c r="B8277" s="613" t="s">
        <v>6117</v>
      </c>
      <c r="C8277" s="612" t="s">
        <v>775</v>
      </c>
      <c r="D8277" s="614">
        <v>5.41</v>
      </c>
    </row>
    <row r="8278" spans="1:4" ht="25.5" x14ac:dyDescent="0.2">
      <c r="A8278" s="612">
        <v>11859</v>
      </c>
      <c r="B8278" s="613" t="s">
        <v>6118</v>
      </c>
      <c r="C8278" s="612" t="s">
        <v>775</v>
      </c>
      <c r="D8278" s="614">
        <v>40.97</v>
      </c>
    </row>
    <row r="8279" spans="1:4" ht="25.5" x14ac:dyDescent="0.2">
      <c r="A8279" s="612">
        <v>1550</v>
      </c>
      <c r="B8279" s="613" t="s">
        <v>6119</v>
      </c>
      <c r="C8279" s="612" t="s">
        <v>775</v>
      </c>
      <c r="D8279" s="614">
        <v>5.71</v>
      </c>
    </row>
    <row r="8280" spans="1:4" ht="25.5" x14ac:dyDescent="0.2">
      <c r="A8280" s="612">
        <v>11854</v>
      </c>
      <c r="B8280" s="613" t="s">
        <v>6120</v>
      </c>
      <c r="C8280" s="612" t="s">
        <v>775</v>
      </c>
      <c r="D8280" s="614">
        <v>7.14</v>
      </c>
    </row>
    <row r="8281" spans="1:4" ht="25.5" x14ac:dyDescent="0.2">
      <c r="A8281" s="612">
        <v>11862</v>
      </c>
      <c r="B8281" s="613" t="s">
        <v>6121</v>
      </c>
      <c r="C8281" s="612" t="s">
        <v>775</v>
      </c>
      <c r="D8281" s="614">
        <v>10.02</v>
      </c>
    </row>
    <row r="8282" spans="1:4" ht="25.5" x14ac:dyDescent="0.2">
      <c r="A8282" s="612">
        <v>11863</v>
      </c>
      <c r="B8282" s="613" t="s">
        <v>6122</v>
      </c>
      <c r="C8282" s="612" t="s">
        <v>775</v>
      </c>
      <c r="D8282" s="614">
        <v>4.04</v>
      </c>
    </row>
    <row r="8283" spans="1:4" ht="25.5" x14ac:dyDescent="0.2">
      <c r="A8283" s="612">
        <v>11855</v>
      </c>
      <c r="B8283" s="613" t="s">
        <v>6123</v>
      </c>
      <c r="C8283" s="612" t="s">
        <v>775</v>
      </c>
      <c r="D8283" s="614">
        <v>14.95</v>
      </c>
    </row>
    <row r="8284" spans="1:4" ht="25.5" x14ac:dyDescent="0.2">
      <c r="A8284" s="612">
        <v>11864</v>
      </c>
      <c r="B8284" s="613" t="s">
        <v>6124</v>
      </c>
      <c r="C8284" s="612" t="s">
        <v>775</v>
      </c>
      <c r="D8284" s="614">
        <v>22.61</v>
      </c>
    </row>
    <row r="8285" spans="1:4" ht="25.5" x14ac:dyDescent="0.2">
      <c r="A8285" s="612">
        <v>2527</v>
      </c>
      <c r="B8285" s="613" t="s">
        <v>6125</v>
      </c>
      <c r="C8285" s="612" t="s">
        <v>775</v>
      </c>
      <c r="D8285" s="614">
        <v>5.56</v>
      </c>
    </row>
    <row r="8286" spans="1:4" ht="25.5" x14ac:dyDescent="0.2">
      <c r="A8286" s="612">
        <v>2526</v>
      </c>
      <c r="B8286" s="613" t="s">
        <v>6126</v>
      </c>
      <c r="C8286" s="612" t="s">
        <v>775</v>
      </c>
      <c r="D8286" s="614">
        <v>3.56</v>
      </c>
    </row>
    <row r="8287" spans="1:4" ht="25.5" x14ac:dyDescent="0.2">
      <c r="A8287" s="612">
        <v>2487</v>
      </c>
      <c r="B8287" s="613" t="s">
        <v>6127</v>
      </c>
      <c r="C8287" s="612" t="s">
        <v>775</v>
      </c>
      <c r="D8287" s="614">
        <v>1.21</v>
      </c>
    </row>
    <row r="8288" spans="1:4" ht="25.5" x14ac:dyDescent="0.2">
      <c r="A8288" s="612">
        <v>2483</v>
      </c>
      <c r="B8288" s="613" t="s">
        <v>6128</v>
      </c>
      <c r="C8288" s="612" t="s">
        <v>775</v>
      </c>
      <c r="D8288" s="614">
        <v>2.5299999999999998</v>
      </c>
    </row>
    <row r="8289" spans="1:4" ht="25.5" x14ac:dyDescent="0.2">
      <c r="A8289" s="612">
        <v>2528</v>
      </c>
      <c r="B8289" s="613" t="s">
        <v>6129</v>
      </c>
      <c r="C8289" s="612" t="s">
        <v>775</v>
      </c>
      <c r="D8289" s="614">
        <v>13.99</v>
      </c>
    </row>
    <row r="8290" spans="1:4" ht="25.5" x14ac:dyDescent="0.2">
      <c r="A8290" s="612">
        <v>2489</v>
      </c>
      <c r="B8290" s="613" t="s">
        <v>6130</v>
      </c>
      <c r="C8290" s="612" t="s">
        <v>775</v>
      </c>
      <c r="D8290" s="614">
        <v>6.16</v>
      </c>
    </row>
    <row r="8291" spans="1:4" ht="25.5" x14ac:dyDescent="0.2">
      <c r="A8291" s="612">
        <v>2488</v>
      </c>
      <c r="B8291" s="613" t="s">
        <v>6131</v>
      </c>
      <c r="C8291" s="612" t="s">
        <v>775</v>
      </c>
      <c r="D8291" s="614">
        <v>1.42</v>
      </c>
    </row>
    <row r="8292" spans="1:4" ht="25.5" x14ac:dyDescent="0.2">
      <c r="A8292" s="612">
        <v>2484</v>
      </c>
      <c r="B8292" s="613" t="s">
        <v>6132</v>
      </c>
      <c r="C8292" s="612" t="s">
        <v>775</v>
      </c>
      <c r="D8292" s="614">
        <v>20.32</v>
      </c>
    </row>
    <row r="8293" spans="1:4" ht="25.5" x14ac:dyDescent="0.2">
      <c r="A8293" s="612">
        <v>2485</v>
      </c>
      <c r="B8293" s="613" t="s">
        <v>6133</v>
      </c>
      <c r="C8293" s="612" t="s">
        <v>775</v>
      </c>
      <c r="D8293" s="614">
        <v>31.84</v>
      </c>
    </row>
    <row r="8294" spans="1:4" x14ac:dyDescent="0.2">
      <c r="A8294" s="612">
        <v>38005</v>
      </c>
      <c r="B8294" s="613" t="s">
        <v>6134</v>
      </c>
      <c r="C8294" s="612" t="s">
        <v>775</v>
      </c>
      <c r="D8294" s="614">
        <v>23.51</v>
      </c>
    </row>
    <row r="8295" spans="1:4" x14ac:dyDescent="0.2">
      <c r="A8295" s="612">
        <v>38006</v>
      </c>
      <c r="B8295" s="613" t="s">
        <v>6135</v>
      </c>
      <c r="C8295" s="612" t="s">
        <v>775</v>
      </c>
      <c r="D8295" s="614">
        <v>28.86</v>
      </c>
    </row>
    <row r="8296" spans="1:4" x14ac:dyDescent="0.2">
      <c r="A8296" s="612">
        <v>38428</v>
      </c>
      <c r="B8296" s="613" t="s">
        <v>6136</v>
      </c>
      <c r="C8296" s="612" t="s">
        <v>775</v>
      </c>
      <c r="D8296" s="614">
        <v>27.03</v>
      </c>
    </row>
    <row r="8297" spans="1:4" x14ac:dyDescent="0.2">
      <c r="A8297" s="612">
        <v>38007</v>
      </c>
      <c r="B8297" s="613" t="s">
        <v>6137</v>
      </c>
      <c r="C8297" s="612" t="s">
        <v>775</v>
      </c>
      <c r="D8297" s="614">
        <v>44.17</v>
      </c>
    </row>
    <row r="8298" spans="1:4" x14ac:dyDescent="0.2">
      <c r="A8298" s="612">
        <v>38008</v>
      </c>
      <c r="B8298" s="613" t="s">
        <v>6138</v>
      </c>
      <c r="C8298" s="612" t="s">
        <v>775</v>
      </c>
      <c r="D8298" s="614">
        <v>177.89</v>
      </c>
    </row>
    <row r="8299" spans="1:4" x14ac:dyDescent="0.2">
      <c r="A8299" s="612">
        <v>38009</v>
      </c>
      <c r="B8299" s="613" t="s">
        <v>6139</v>
      </c>
      <c r="C8299" s="612" t="s">
        <v>775</v>
      </c>
      <c r="D8299" s="614">
        <v>217.41</v>
      </c>
    </row>
    <row r="8300" spans="1:4" ht="25.5" x14ac:dyDescent="0.2">
      <c r="A8300" s="612">
        <v>39279</v>
      </c>
      <c r="B8300" s="613" t="s">
        <v>6140</v>
      </c>
      <c r="C8300" s="612" t="s">
        <v>775</v>
      </c>
      <c r="D8300" s="614">
        <v>13.46</v>
      </c>
    </row>
    <row r="8301" spans="1:4" ht="25.5" x14ac:dyDescent="0.2">
      <c r="A8301" s="612">
        <v>38845</v>
      </c>
      <c r="B8301" s="613" t="s">
        <v>6141</v>
      </c>
      <c r="C8301" s="612" t="s">
        <v>775</v>
      </c>
      <c r="D8301" s="614">
        <v>19.489999999999998</v>
      </c>
    </row>
    <row r="8302" spans="1:4" ht="25.5" x14ac:dyDescent="0.2">
      <c r="A8302" s="612">
        <v>39280</v>
      </c>
      <c r="B8302" s="613" t="s">
        <v>6142</v>
      </c>
      <c r="C8302" s="612" t="s">
        <v>775</v>
      </c>
      <c r="D8302" s="614">
        <v>17.46</v>
      </c>
    </row>
    <row r="8303" spans="1:4" ht="25.5" x14ac:dyDescent="0.2">
      <c r="A8303" s="612">
        <v>39281</v>
      </c>
      <c r="B8303" s="613" t="s">
        <v>6143</v>
      </c>
      <c r="C8303" s="612" t="s">
        <v>775</v>
      </c>
      <c r="D8303" s="614">
        <v>22.99</v>
      </c>
    </row>
    <row r="8304" spans="1:4" ht="25.5" x14ac:dyDescent="0.2">
      <c r="A8304" s="612">
        <v>38849</v>
      </c>
      <c r="B8304" s="613" t="s">
        <v>6144</v>
      </c>
      <c r="C8304" s="612" t="s">
        <v>775</v>
      </c>
      <c r="D8304" s="614">
        <v>19.690000000000001</v>
      </c>
    </row>
    <row r="8305" spans="1:4" ht="25.5" x14ac:dyDescent="0.2">
      <c r="A8305" s="612">
        <v>39282</v>
      </c>
      <c r="B8305" s="613" t="s">
        <v>6145</v>
      </c>
      <c r="C8305" s="612" t="s">
        <v>775</v>
      </c>
      <c r="D8305" s="614">
        <v>23.54</v>
      </c>
    </row>
    <row r="8306" spans="1:4" ht="25.5" x14ac:dyDescent="0.2">
      <c r="A8306" s="612">
        <v>38852</v>
      </c>
      <c r="B8306" s="613" t="s">
        <v>6146</v>
      </c>
      <c r="C8306" s="612" t="s">
        <v>775</v>
      </c>
      <c r="D8306" s="614">
        <v>32.020000000000003</v>
      </c>
    </row>
    <row r="8307" spans="1:4" ht="25.5" x14ac:dyDescent="0.2">
      <c r="A8307" s="612">
        <v>38844</v>
      </c>
      <c r="B8307" s="613" t="s">
        <v>6147</v>
      </c>
      <c r="C8307" s="612" t="s">
        <v>775</v>
      </c>
      <c r="D8307" s="614">
        <v>9.84</v>
      </c>
    </row>
    <row r="8308" spans="1:4" ht="25.5" x14ac:dyDescent="0.2">
      <c r="A8308" s="612">
        <v>38846</v>
      </c>
      <c r="B8308" s="613" t="s">
        <v>6148</v>
      </c>
      <c r="C8308" s="612" t="s">
        <v>775</v>
      </c>
      <c r="D8308" s="614">
        <v>10.76</v>
      </c>
    </row>
    <row r="8309" spans="1:4" ht="25.5" x14ac:dyDescent="0.2">
      <c r="A8309" s="612">
        <v>38847</v>
      </c>
      <c r="B8309" s="613" t="s">
        <v>6149</v>
      </c>
      <c r="C8309" s="612" t="s">
        <v>775</v>
      </c>
      <c r="D8309" s="614">
        <v>13.24</v>
      </c>
    </row>
    <row r="8310" spans="1:4" ht="25.5" x14ac:dyDescent="0.2">
      <c r="A8310" s="612">
        <v>38850</v>
      </c>
      <c r="B8310" s="613" t="s">
        <v>6150</v>
      </c>
      <c r="C8310" s="612" t="s">
        <v>775</v>
      </c>
      <c r="D8310" s="614">
        <v>18.41</v>
      </c>
    </row>
    <row r="8311" spans="1:4" ht="25.5" x14ac:dyDescent="0.2">
      <c r="A8311" s="612">
        <v>38848</v>
      </c>
      <c r="B8311" s="613" t="s">
        <v>6151</v>
      </c>
      <c r="C8311" s="612" t="s">
        <v>775</v>
      </c>
      <c r="D8311" s="614">
        <v>15.39</v>
      </c>
    </row>
    <row r="8312" spans="1:4" ht="25.5" x14ac:dyDescent="0.2">
      <c r="A8312" s="612">
        <v>38851</v>
      </c>
      <c r="B8312" s="613" t="s">
        <v>6152</v>
      </c>
      <c r="C8312" s="612" t="s">
        <v>775</v>
      </c>
      <c r="D8312" s="614">
        <v>27.98</v>
      </c>
    </row>
    <row r="8313" spans="1:4" x14ac:dyDescent="0.2">
      <c r="A8313" s="612">
        <v>38860</v>
      </c>
      <c r="B8313" s="613" t="s">
        <v>6153</v>
      </c>
      <c r="C8313" s="612" t="s">
        <v>775</v>
      </c>
      <c r="D8313" s="614">
        <v>7.9</v>
      </c>
    </row>
    <row r="8314" spans="1:4" x14ac:dyDescent="0.2">
      <c r="A8314" s="612">
        <v>38861</v>
      </c>
      <c r="B8314" s="613" t="s">
        <v>6154</v>
      </c>
      <c r="C8314" s="612" t="s">
        <v>775</v>
      </c>
      <c r="D8314" s="614">
        <v>10.64</v>
      </c>
    </row>
    <row r="8315" spans="1:4" x14ac:dyDescent="0.2">
      <c r="A8315" s="612">
        <v>38862</v>
      </c>
      <c r="B8315" s="613" t="s">
        <v>6155</v>
      </c>
      <c r="C8315" s="612" t="s">
        <v>775</v>
      </c>
      <c r="D8315" s="614">
        <v>8.9700000000000006</v>
      </c>
    </row>
    <row r="8316" spans="1:4" x14ac:dyDescent="0.2">
      <c r="A8316" s="612">
        <v>38863</v>
      </c>
      <c r="B8316" s="613" t="s">
        <v>6156</v>
      </c>
      <c r="C8316" s="612" t="s">
        <v>775</v>
      </c>
      <c r="D8316" s="614">
        <v>10.31</v>
      </c>
    </row>
    <row r="8317" spans="1:4" x14ac:dyDescent="0.2">
      <c r="A8317" s="612">
        <v>38865</v>
      </c>
      <c r="B8317" s="613" t="s">
        <v>6157</v>
      </c>
      <c r="C8317" s="612" t="s">
        <v>775</v>
      </c>
      <c r="D8317" s="614">
        <v>14</v>
      </c>
    </row>
    <row r="8318" spans="1:4" x14ac:dyDescent="0.2">
      <c r="A8318" s="612">
        <v>38864</v>
      </c>
      <c r="B8318" s="613" t="s">
        <v>6158</v>
      </c>
      <c r="C8318" s="612" t="s">
        <v>775</v>
      </c>
      <c r="D8318" s="614">
        <v>21.39</v>
      </c>
    </row>
    <row r="8319" spans="1:4" x14ac:dyDescent="0.2">
      <c r="A8319" s="612">
        <v>38866</v>
      </c>
      <c r="B8319" s="613" t="s">
        <v>6159</v>
      </c>
      <c r="C8319" s="612" t="s">
        <v>775</v>
      </c>
      <c r="D8319" s="614">
        <v>15.06</v>
      </c>
    </row>
    <row r="8320" spans="1:4" x14ac:dyDescent="0.2">
      <c r="A8320" s="612">
        <v>38868</v>
      </c>
      <c r="B8320" s="613" t="s">
        <v>6160</v>
      </c>
      <c r="C8320" s="612" t="s">
        <v>775</v>
      </c>
      <c r="D8320" s="614">
        <v>25.11</v>
      </c>
    </row>
    <row r="8321" spans="1:4" ht="25.5" x14ac:dyDescent="0.2">
      <c r="A8321" s="612">
        <v>38853</v>
      </c>
      <c r="B8321" s="613" t="s">
        <v>6161</v>
      </c>
      <c r="C8321" s="612" t="s">
        <v>775</v>
      </c>
      <c r="D8321" s="614">
        <v>8.11</v>
      </c>
    </row>
    <row r="8322" spans="1:4" ht="25.5" x14ac:dyDescent="0.2">
      <c r="A8322" s="612">
        <v>38854</v>
      </c>
      <c r="B8322" s="613" t="s">
        <v>6162</v>
      </c>
      <c r="C8322" s="612" t="s">
        <v>775</v>
      </c>
      <c r="D8322" s="614">
        <v>11.09</v>
      </c>
    </row>
    <row r="8323" spans="1:4" ht="25.5" x14ac:dyDescent="0.2">
      <c r="A8323" s="612">
        <v>38855</v>
      </c>
      <c r="B8323" s="613" t="s">
        <v>6163</v>
      </c>
      <c r="C8323" s="612" t="s">
        <v>775</v>
      </c>
      <c r="D8323" s="614">
        <v>8.2200000000000006</v>
      </c>
    </row>
    <row r="8324" spans="1:4" ht="25.5" x14ac:dyDescent="0.2">
      <c r="A8324" s="612">
        <v>38856</v>
      </c>
      <c r="B8324" s="613" t="s">
        <v>6164</v>
      </c>
      <c r="C8324" s="612" t="s">
        <v>775</v>
      </c>
      <c r="D8324" s="614">
        <v>13.21</v>
      </c>
    </row>
    <row r="8325" spans="1:4" ht="25.5" x14ac:dyDescent="0.2">
      <c r="A8325" s="612">
        <v>38857</v>
      </c>
      <c r="B8325" s="613" t="s">
        <v>6165</v>
      </c>
      <c r="C8325" s="612" t="s">
        <v>775</v>
      </c>
      <c r="D8325" s="614">
        <v>17.47</v>
      </c>
    </row>
    <row r="8326" spans="1:4" ht="25.5" x14ac:dyDescent="0.2">
      <c r="A8326" s="612">
        <v>38858</v>
      </c>
      <c r="B8326" s="613" t="s">
        <v>6166</v>
      </c>
      <c r="C8326" s="612" t="s">
        <v>775</v>
      </c>
      <c r="D8326" s="614">
        <v>15.88</v>
      </c>
    </row>
    <row r="8327" spans="1:4" ht="25.5" x14ac:dyDescent="0.2">
      <c r="A8327" s="612">
        <v>38859</v>
      </c>
      <c r="B8327" s="613" t="s">
        <v>6167</v>
      </c>
      <c r="C8327" s="612" t="s">
        <v>775</v>
      </c>
      <c r="D8327" s="614">
        <v>25.72</v>
      </c>
    </row>
    <row r="8328" spans="1:4" ht="51" x14ac:dyDescent="0.2">
      <c r="A8328" s="612">
        <v>3104</v>
      </c>
      <c r="B8328" s="613" t="s">
        <v>12570</v>
      </c>
      <c r="C8328" s="612" t="s">
        <v>783</v>
      </c>
      <c r="D8328" s="614">
        <v>103.69</v>
      </c>
    </row>
    <row r="8329" spans="1:4" ht="25.5" x14ac:dyDescent="0.2">
      <c r="A8329" s="612">
        <v>1607</v>
      </c>
      <c r="B8329" s="613" t="s">
        <v>6168</v>
      </c>
      <c r="C8329" s="612" t="s">
        <v>783</v>
      </c>
      <c r="D8329" s="614">
        <v>0.17</v>
      </c>
    </row>
    <row r="8330" spans="1:4" ht="25.5" x14ac:dyDescent="0.2">
      <c r="A8330" s="612">
        <v>38169</v>
      </c>
      <c r="B8330" s="613" t="s">
        <v>6169</v>
      </c>
      <c r="C8330" s="612" t="s">
        <v>783</v>
      </c>
      <c r="D8330" s="614">
        <v>69.16</v>
      </c>
    </row>
    <row r="8331" spans="1:4" ht="25.5" x14ac:dyDescent="0.2">
      <c r="A8331" s="612">
        <v>6142</v>
      </c>
      <c r="B8331" s="613" t="s">
        <v>6170</v>
      </c>
      <c r="C8331" s="612" t="s">
        <v>775</v>
      </c>
      <c r="D8331" s="614">
        <v>6.71</v>
      </c>
    </row>
    <row r="8332" spans="1:4" ht="25.5" x14ac:dyDescent="0.2">
      <c r="A8332" s="612">
        <v>11686</v>
      </c>
      <c r="B8332" s="613" t="s">
        <v>6171</v>
      </c>
      <c r="C8332" s="612" t="s">
        <v>775</v>
      </c>
      <c r="D8332" s="614">
        <v>9.32</v>
      </c>
    </row>
    <row r="8333" spans="1:4" ht="25.5" x14ac:dyDescent="0.2">
      <c r="A8333" s="612">
        <v>37598</v>
      </c>
      <c r="B8333" s="613" t="s">
        <v>6172</v>
      </c>
      <c r="C8333" s="612" t="s">
        <v>775</v>
      </c>
      <c r="D8333" s="614">
        <v>24.49</v>
      </c>
    </row>
    <row r="8334" spans="1:4" ht="38.25" x14ac:dyDescent="0.2">
      <c r="A8334" s="612">
        <v>25398</v>
      </c>
      <c r="B8334" s="613" t="s">
        <v>6173</v>
      </c>
      <c r="C8334" s="612" t="s">
        <v>775</v>
      </c>
      <c r="D8334" s="614">
        <v>3229.92</v>
      </c>
    </row>
    <row r="8335" spans="1:4" ht="51" x14ac:dyDescent="0.2">
      <c r="A8335" s="612">
        <v>25399</v>
      </c>
      <c r="B8335" s="613" t="s">
        <v>6174</v>
      </c>
      <c r="C8335" s="612" t="s">
        <v>775</v>
      </c>
      <c r="D8335" s="614">
        <v>1960.84</v>
      </c>
    </row>
    <row r="8336" spans="1:4" ht="38.25" x14ac:dyDescent="0.2">
      <c r="A8336" s="612">
        <v>43440</v>
      </c>
      <c r="B8336" s="613" t="s">
        <v>10966</v>
      </c>
      <c r="C8336" s="612" t="s">
        <v>775</v>
      </c>
      <c r="D8336" s="614">
        <v>284.11</v>
      </c>
    </row>
    <row r="8337" spans="1:4" ht="38.25" x14ac:dyDescent="0.2">
      <c r="A8337" s="612">
        <v>10667</v>
      </c>
      <c r="B8337" s="613" t="s">
        <v>6175</v>
      </c>
      <c r="C8337" s="612" t="s">
        <v>775</v>
      </c>
      <c r="D8337" s="614">
        <v>12745</v>
      </c>
    </row>
    <row r="8338" spans="1:4" ht="25.5" x14ac:dyDescent="0.2">
      <c r="A8338" s="612">
        <v>1613</v>
      </c>
      <c r="B8338" s="613" t="s">
        <v>6176</v>
      </c>
      <c r="C8338" s="612" t="s">
        <v>775</v>
      </c>
      <c r="D8338" s="614">
        <v>1295.4100000000001</v>
      </c>
    </row>
    <row r="8339" spans="1:4" ht="25.5" x14ac:dyDescent="0.2">
      <c r="A8339" s="612">
        <v>1626</v>
      </c>
      <c r="B8339" s="613" t="s">
        <v>6177</v>
      </c>
      <c r="C8339" s="612" t="s">
        <v>775</v>
      </c>
      <c r="D8339" s="614">
        <v>1937.44</v>
      </c>
    </row>
    <row r="8340" spans="1:4" ht="25.5" x14ac:dyDescent="0.2">
      <c r="A8340" s="612">
        <v>1625</v>
      </c>
      <c r="B8340" s="613" t="s">
        <v>6178</v>
      </c>
      <c r="C8340" s="612" t="s">
        <v>775</v>
      </c>
      <c r="D8340" s="614">
        <v>135.32</v>
      </c>
    </row>
    <row r="8341" spans="1:4" ht="25.5" x14ac:dyDescent="0.2">
      <c r="A8341" s="612">
        <v>1622</v>
      </c>
      <c r="B8341" s="613" t="s">
        <v>6179</v>
      </c>
      <c r="C8341" s="612" t="s">
        <v>775</v>
      </c>
      <c r="D8341" s="614">
        <v>4372.01</v>
      </c>
    </row>
    <row r="8342" spans="1:4" ht="25.5" x14ac:dyDescent="0.2">
      <c r="A8342" s="612">
        <v>1620</v>
      </c>
      <c r="B8342" s="613" t="s">
        <v>6180</v>
      </c>
      <c r="C8342" s="612" t="s">
        <v>775</v>
      </c>
      <c r="D8342" s="614">
        <v>285.06</v>
      </c>
    </row>
    <row r="8343" spans="1:4" ht="25.5" x14ac:dyDescent="0.2">
      <c r="A8343" s="612">
        <v>1629</v>
      </c>
      <c r="B8343" s="613" t="s">
        <v>6181</v>
      </c>
      <c r="C8343" s="612" t="s">
        <v>775</v>
      </c>
      <c r="D8343" s="614">
        <v>10640.45</v>
      </c>
    </row>
    <row r="8344" spans="1:4" ht="25.5" x14ac:dyDescent="0.2">
      <c r="A8344" s="612">
        <v>1627</v>
      </c>
      <c r="B8344" s="613" t="s">
        <v>6182</v>
      </c>
      <c r="C8344" s="612" t="s">
        <v>775</v>
      </c>
      <c r="D8344" s="614">
        <v>544.89</v>
      </c>
    </row>
    <row r="8345" spans="1:4" ht="25.5" x14ac:dyDescent="0.2">
      <c r="A8345" s="612">
        <v>1623</v>
      </c>
      <c r="B8345" s="613" t="s">
        <v>6183</v>
      </c>
      <c r="C8345" s="612" t="s">
        <v>775</v>
      </c>
      <c r="D8345" s="614">
        <v>110.36</v>
      </c>
    </row>
    <row r="8346" spans="1:4" ht="25.5" x14ac:dyDescent="0.2">
      <c r="A8346" s="612">
        <v>1619</v>
      </c>
      <c r="B8346" s="613" t="s">
        <v>6184</v>
      </c>
      <c r="C8346" s="612" t="s">
        <v>775</v>
      </c>
      <c r="D8346" s="614">
        <v>151.81</v>
      </c>
    </row>
    <row r="8347" spans="1:4" ht="25.5" x14ac:dyDescent="0.2">
      <c r="A8347" s="612">
        <v>1630</v>
      </c>
      <c r="B8347" s="613" t="s">
        <v>6185</v>
      </c>
      <c r="C8347" s="612" t="s">
        <v>775</v>
      </c>
      <c r="D8347" s="614">
        <v>3342.5</v>
      </c>
    </row>
    <row r="8348" spans="1:4" ht="25.5" x14ac:dyDescent="0.2">
      <c r="A8348" s="612">
        <v>1616</v>
      </c>
      <c r="B8348" s="613" t="s">
        <v>6186</v>
      </c>
      <c r="C8348" s="612" t="s">
        <v>775</v>
      </c>
      <c r="D8348" s="614">
        <v>5140.82</v>
      </c>
    </row>
    <row r="8349" spans="1:4" ht="25.5" x14ac:dyDescent="0.2">
      <c r="A8349" s="612">
        <v>1614</v>
      </c>
      <c r="B8349" s="613" t="s">
        <v>6187</v>
      </c>
      <c r="C8349" s="612" t="s">
        <v>775</v>
      </c>
      <c r="D8349" s="614">
        <v>234.95</v>
      </c>
    </row>
    <row r="8350" spans="1:4" ht="25.5" x14ac:dyDescent="0.2">
      <c r="A8350" s="612">
        <v>1617</v>
      </c>
      <c r="B8350" s="613" t="s">
        <v>6188</v>
      </c>
      <c r="C8350" s="612" t="s">
        <v>775</v>
      </c>
      <c r="D8350" s="614">
        <v>6137.02</v>
      </c>
    </row>
    <row r="8351" spans="1:4" ht="25.5" x14ac:dyDescent="0.2">
      <c r="A8351" s="612">
        <v>1621</v>
      </c>
      <c r="B8351" s="613" t="s">
        <v>6189</v>
      </c>
      <c r="C8351" s="612" t="s">
        <v>775</v>
      </c>
      <c r="D8351" s="614">
        <v>420.21</v>
      </c>
    </row>
    <row r="8352" spans="1:4" ht="25.5" x14ac:dyDescent="0.2">
      <c r="A8352" s="612">
        <v>1624</v>
      </c>
      <c r="B8352" s="613" t="s">
        <v>6190</v>
      </c>
      <c r="C8352" s="612" t="s">
        <v>775</v>
      </c>
      <c r="D8352" s="614">
        <v>15085.11</v>
      </c>
    </row>
    <row r="8353" spans="1:4" ht="25.5" x14ac:dyDescent="0.2">
      <c r="A8353" s="612">
        <v>1615</v>
      </c>
      <c r="B8353" s="613" t="s">
        <v>6191</v>
      </c>
      <c r="C8353" s="612" t="s">
        <v>775</v>
      </c>
      <c r="D8353" s="614">
        <v>789.08</v>
      </c>
    </row>
    <row r="8354" spans="1:4" ht="25.5" x14ac:dyDescent="0.2">
      <c r="A8354" s="612">
        <v>1612</v>
      </c>
      <c r="B8354" s="613" t="s">
        <v>6192</v>
      </c>
      <c r="C8354" s="612" t="s">
        <v>775</v>
      </c>
      <c r="D8354" s="614">
        <v>103.93</v>
      </c>
    </row>
    <row r="8355" spans="1:4" ht="25.5" x14ac:dyDescent="0.2">
      <c r="A8355" s="612">
        <v>1618</v>
      </c>
      <c r="B8355" s="613" t="s">
        <v>6193</v>
      </c>
      <c r="C8355" s="612" t="s">
        <v>775</v>
      </c>
      <c r="D8355" s="614">
        <v>1084.32</v>
      </c>
    </row>
    <row r="8356" spans="1:4" x14ac:dyDescent="0.2">
      <c r="A8356" s="612">
        <v>14211</v>
      </c>
      <c r="B8356" s="613" t="s">
        <v>6194</v>
      </c>
      <c r="C8356" s="612" t="s">
        <v>775</v>
      </c>
      <c r="D8356" s="614">
        <v>22.97</v>
      </c>
    </row>
    <row r="8357" spans="1:4" x14ac:dyDescent="0.2">
      <c r="A8357" s="612">
        <v>34500</v>
      </c>
      <c r="B8357" s="613" t="s">
        <v>6195</v>
      </c>
      <c r="C8357" s="612" t="s">
        <v>778</v>
      </c>
      <c r="D8357" s="614">
        <v>113.36</v>
      </c>
    </row>
    <row r="8358" spans="1:4" x14ac:dyDescent="0.2">
      <c r="A8358" s="612">
        <v>40934</v>
      </c>
      <c r="B8358" s="613" t="s">
        <v>6196</v>
      </c>
      <c r="C8358" s="612" t="s">
        <v>895</v>
      </c>
      <c r="D8358" s="614">
        <v>20084.009999999998</v>
      </c>
    </row>
    <row r="8359" spans="1:4" x14ac:dyDescent="0.2">
      <c r="A8359" s="612">
        <v>5328</v>
      </c>
      <c r="B8359" s="613" t="s">
        <v>6197</v>
      </c>
      <c r="C8359" s="612" t="s">
        <v>775</v>
      </c>
      <c r="D8359" s="614">
        <v>4.34</v>
      </c>
    </row>
    <row r="8360" spans="1:4" x14ac:dyDescent="0.2">
      <c r="A8360" s="612">
        <v>38200</v>
      </c>
      <c r="B8360" s="613" t="s">
        <v>6198</v>
      </c>
      <c r="C8360" s="612" t="s">
        <v>898</v>
      </c>
      <c r="D8360" s="614">
        <v>514.32000000000005</v>
      </c>
    </row>
    <row r="8361" spans="1:4" ht="25.5" x14ac:dyDescent="0.2">
      <c r="A8361" s="612">
        <v>39269</v>
      </c>
      <c r="B8361" s="613" t="s">
        <v>6199</v>
      </c>
      <c r="C8361" s="612" t="s">
        <v>779</v>
      </c>
      <c r="D8361" s="614">
        <v>0.96</v>
      </c>
    </row>
    <row r="8362" spans="1:4" ht="25.5" x14ac:dyDescent="0.2">
      <c r="A8362" s="612">
        <v>11889</v>
      </c>
      <c r="B8362" s="613" t="s">
        <v>6200</v>
      </c>
      <c r="C8362" s="612" t="s">
        <v>779</v>
      </c>
      <c r="D8362" s="614">
        <v>1.33</v>
      </c>
    </row>
    <row r="8363" spans="1:4" ht="25.5" x14ac:dyDescent="0.2">
      <c r="A8363" s="612">
        <v>39270</v>
      </c>
      <c r="B8363" s="613" t="s">
        <v>6201</v>
      </c>
      <c r="C8363" s="612" t="s">
        <v>779</v>
      </c>
      <c r="D8363" s="614">
        <v>1.59</v>
      </c>
    </row>
    <row r="8364" spans="1:4" ht="25.5" x14ac:dyDescent="0.2">
      <c r="A8364" s="612">
        <v>11890</v>
      </c>
      <c r="B8364" s="613" t="s">
        <v>6202</v>
      </c>
      <c r="C8364" s="612" t="s">
        <v>779</v>
      </c>
      <c r="D8364" s="614">
        <v>2.0699999999999998</v>
      </c>
    </row>
    <row r="8365" spans="1:4" ht="25.5" x14ac:dyDescent="0.2">
      <c r="A8365" s="612">
        <v>11891</v>
      </c>
      <c r="B8365" s="613" t="s">
        <v>6203</v>
      </c>
      <c r="C8365" s="612" t="s">
        <v>779</v>
      </c>
      <c r="D8365" s="614">
        <v>3.41</v>
      </c>
    </row>
    <row r="8366" spans="1:4" ht="25.5" x14ac:dyDescent="0.2">
      <c r="A8366" s="612">
        <v>11892</v>
      </c>
      <c r="B8366" s="613" t="s">
        <v>6204</v>
      </c>
      <c r="C8366" s="612" t="s">
        <v>779</v>
      </c>
      <c r="D8366" s="614">
        <v>5.26</v>
      </c>
    </row>
    <row r="8367" spans="1:4" x14ac:dyDescent="0.2">
      <c r="A8367" s="612">
        <v>37601</v>
      </c>
      <c r="B8367" s="613" t="s">
        <v>6205</v>
      </c>
      <c r="C8367" s="612" t="s">
        <v>779</v>
      </c>
      <c r="D8367" s="614">
        <v>5.44</v>
      </c>
    </row>
    <row r="8368" spans="1:4" x14ac:dyDescent="0.2">
      <c r="A8368" s="612">
        <v>1634</v>
      </c>
      <c r="B8368" s="613" t="s">
        <v>6206</v>
      </c>
      <c r="C8368" s="612" t="s">
        <v>779</v>
      </c>
      <c r="D8368" s="614">
        <v>5.62</v>
      </c>
    </row>
    <row r="8369" spans="1:4" ht="25.5" x14ac:dyDescent="0.2">
      <c r="A8369" s="612">
        <v>5086</v>
      </c>
      <c r="B8369" s="613" t="s">
        <v>6207</v>
      </c>
      <c r="C8369" s="612" t="s">
        <v>772</v>
      </c>
      <c r="D8369" s="614">
        <v>28.63</v>
      </c>
    </row>
    <row r="8370" spans="1:4" ht="38.25" x14ac:dyDescent="0.2">
      <c r="A8370" s="612">
        <v>11280</v>
      </c>
      <c r="B8370" s="613" t="s">
        <v>6208</v>
      </c>
      <c r="C8370" s="612" t="s">
        <v>775</v>
      </c>
      <c r="D8370" s="614">
        <v>12503.08</v>
      </c>
    </row>
    <row r="8371" spans="1:4" ht="25.5" x14ac:dyDescent="0.2">
      <c r="A8371" s="612">
        <v>40519</v>
      </c>
      <c r="B8371" s="613" t="s">
        <v>6209</v>
      </c>
      <c r="C8371" s="612" t="s">
        <v>775</v>
      </c>
      <c r="D8371" s="614">
        <v>103071.13</v>
      </c>
    </row>
    <row r="8372" spans="1:4" ht="25.5" x14ac:dyDescent="0.2">
      <c r="A8372" s="612">
        <v>39869</v>
      </c>
      <c r="B8372" s="613" t="s">
        <v>6210</v>
      </c>
      <c r="C8372" s="612" t="s">
        <v>775</v>
      </c>
      <c r="D8372" s="614">
        <v>9.67</v>
      </c>
    </row>
    <row r="8373" spans="1:4" ht="25.5" x14ac:dyDescent="0.2">
      <c r="A8373" s="612">
        <v>39870</v>
      </c>
      <c r="B8373" s="613" t="s">
        <v>6211</v>
      </c>
      <c r="C8373" s="612" t="s">
        <v>775</v>
      </c>
      <c r="D8373" s="614">
        <v>14.79</v>
      </c>
    </row>
    <row r="8374" spans="1:4" ht="25.5" x14ac:dyDescent="0.2">
      <c r="A8374" s="612">
        <v>39871</v>
      </c>
      <c r="B8374" s="613" t="s">
        <v>6212</v>
      </c>
      <c r="C8374" s="612" t="s">
        <v>775</v>
      </c>
      <c r="D8374" s="614">
        <v>16.57</v>
      </c>
    </row>
    <row r="8375" spans="1:4" ht="25.5" x14ac:dyDescent="0.2">
      <c r="A8375" s="612">
        <v>12722</v>
      </c>
      <c r="B8375" s="613" t="s">
        <v>6213</v>
      </c>
      <c r="C8375" s="612" t="s">
        <v>775</v>
      </c>
      <c r="D8375" s="614">
        <v>554.70000000000005</v>
      </c>
    </row>
    <row r="8376" spans="1:4" ht="25.5" x14ac:dyDescent="0.2">
      <c r="A8376" s="612">
        <v>12714</v>
      </c>
      <c r="B8376" s="613" t="s">
        <v>6214</v>
      </c>
      <c r="C8376" s="612" t="s">
        <v>775</v>
      </c>
      <c r="D8376" s="614">
        <v>3.62</v>
      </c>
    </row>
    <row r="8377" spans="1:4" ht="25.5" x14ac:dyDescent="0.2">
      <c r="A8377" s="612">
        <v>12715</v>
      </c>
      <c r="B8377" s="613" t="s">
        <v>6215</v>
      </c>
      <c r="C8377" s="612" t="s">
        <v>775</v>
      </c>
      <c r="D8377" s="614">
        <v>8.17</v>
      </c>
    </row>
    <row r="8378" spans="1:4" ht="25.5" x14ac:dyDescent="0.2">
      <c r="A8378" s="612">
        <v>12716</v>
      </c>
      <c r="B8378" s="613" t="s">
        <v>6216</v>
      </c>
      <c r="C8378" s="612" t="s">
        <v>775</v>
      </c>
      <c r="D8378" s="614">
        <v>14.04</v>
      </c>
    </row>
    <row r="8379" spans="1:4" ht="25.5" x14ac:dyDescent="0.2">
      <c r="A8379" s="612">
        <v>12717</v>
      </c>
      <c r="B8379" s="613" t="s">
        <v>6217</v>
      </c>
      <c r="C8379" s="612" t="s">
        <v>775</v>
      </c>
      <c r="D8379" s="614">
        <v>27.59</v>
      </c>
    </row>
    <row r="8380" spans="1:4" ht="25.5" x14ac:dyDescent="0.2">
      <c r="A8380" s="612">
        <v>12718</v>
      </c>
      <c r="B8380" s="613" t="s">
        <v>6218</v>
      </c>
      <c r="C8380" s="612" t="s">
        <v>775</v>
      </c>
      <c r="D8380" s="614">
        <v>42.35</v>
      </c>
    </row>
    <row r="8381" spans="1:4" ht="25.5" x14ac:dyDescent="0.2">
      <c r="A8381" s="612">
        <v>12719</v>
      </c>
      <c r="B8381" s="613" t="s">
        <v>6219</v>
      </c>
      <c r="C8381" s="612" t="s">
        <v>775</v>
      </c>
      <c r="D8381" s="614">
        <v>67.23</v>
      </c>
    </row>
    <row r="8382" spans="1:4" ht="25.5" x14ac:dyDescent="0.2">
      <c r="A8382" s="612">
        <v>12720</v>
      </c>
      <c r="B8382" s="613" t="s">
        <v>6220</v>
      </c>
      <c r="C8382" s="612" t="s">
        <v>775</v>
      </c>
      <c r="D8382" s="614">
        <v>234.1</v>
      </c>
    </row>
    <row r="8383" spans="1:4" ht="25.5" x14ac:dyDescent="0.2">
      <c r="A8383" s="612">
        <v>12721</v>
      </c>
      <c r="B8383" s="613" t="s">
        <v>6221</v>
      </c>
      <c r="C8383" s="612" t="s">
        <v>775</v>
      </c>
      <c r="D8383" s="614">
        <v>224.48</v>
      </c>
    </row>
    <row r="8384" spans="1:4" ht="25.5" x14ac:dyDescent="0.2">
      <c r="A8384" s="612">
        <v>3468</v>
      </c>
      <c r="B8384" s="613" t="s">
        <v>6222</v>
      </c>
      <c r="C8384" s="612" t="s">
        <v>775</v>
      </c>
      <c r="D8384" s="614">
        <v>23.75</v>
      </c>
    </row>
    <row r="8385" spans="1:4" ht="25.5" x14ac:dyDescent="0.2">
      <c r="A8385" s="612">
        <v>3465</v>
      </c>
      <c r="B8385" s="613" t="s">
        <v>6223</v>
      </c>
      <c r="C8385" s="612" t="s">
        <v>775</v>
      </c>
      <c r="D8385" s="614">
        <v>23.75</v>
      </c>
    </row>
    <row r="8386" spans="1:4" ht="25.5" x14ac:dyDescent="0.2">
      <c r="A8386" s="612">
        <v>12403</v>
      </c>
      <c r="B8386" s="613" t="s">
        <v>6224</v>
      </c>
      <c r="C8386" s="612" t="s">
        <v>775</v>
      </c>
      <c r="D8386" s="614">
        <v>16.920000000000002</v>
      </c>
    </row>
    <row r="8387" spans="1:4" ht="25.5" x14ac:dyDescent="0.2">
      <c r="A8387" s="612">
        <v>3463</v>
      </c>
      <c r="B8387" s="613" t="s">
        <v>6225</v>
      </c>
      <c r="C8387" s="612" t="s">
        <v>775</v>
      </c>
      <c r="D8387" s="614">
        <v>9.89</v>
      </c>
    </row>
    <row r="8388" spans="1:4" ht="25.5" x14ac:dyDescent="0.2">
      <c r="A8388" s="612">
        <v>3464</v>
      </c>
      <c r="B8388" s="613" t="s">
        <v>6226</v>
      </c>
      <c r="C8388" s="612" t="s">
        <v>775</v>
      </c>
      <c r="D8388" s="614">
        <v>9.89</v>
      </c>
    </row>
    <row r="8389" spans="1:4" ht="25.5" x14ac:dyDescent="0.2">
      <c r="A8389" s="612">
        <v>3466</v>
      </c>
      <c r="B8389" s="613" t="s">
        <v>6227</v>
      </c>
      <c r="C8389" s="612" t="s">
        <v>775</v>
      </c>
      <c r="D8389" s="614">
        <v>60.32</v>
      </c>
    </row>
    <row r="8390" spans="1:4" ht="25.5" x14ac:dyDescent="0.2">
      <c r="A8390" s="612">
        <v>3467</v>
      </c>
      <c r="B8390" s="613" t="s">
        <v>6228</v>
      </c>
      <c r="C8390" s="612" t="s">
        <v>775</v>
      </c>
      <c r="D8390" s="614">
        <v>34.06</v>
      </c>
    </row>
    <row r="8391" spans="1:4" ht="25.5" x14ac:dyDescent="0.2">
      <c r="A8391" s="612">
        <v>3462</v>
      </c>
      <c r="B8391" s="613" t="s">
        <v>6229</v>
      </c>
      <c r="C8391" s="612" t="s">
        <v>775</v>
      </c>
      <c r="D8391" s="614">
        <v>6.52</v>
      </c>
    </row>
    <row r="8392" spans="1:4" x14ac:dyDescent="0.2">
      <c r="A8392" s="612">
        <v>3446</v>
      </c>
      <c r="B8392" s="613" t="s">
        <v>6230</v>
      </c>
      <c r="C8392" s="612" t="s">
        <v>775</v>
      </c>
      <c r="D8392" s="614">
        <v>20.079999999999998</v>
      </c>
    </row>
    <row r="8393" spans="1:4" x14ac:dyDescent="0.2">
      <c r="A8393" s="612">
        <v>3445</v>
      </c>
      <c r="B8393" s="613" t="s">
        <v>6231</v>
      </c>
      <c r="C8393" s="612" t="s">
        <v>775</v>
      </c>
      <c r="D8393" s="614">
        <v>16.39</v>
      </c>
    </row>
    <row r="8394" spans="1:4" x14ac:dyDescent="0.2">
      <c r="A8394" s="612">
        <v>3441</v>
      </c>
      <c r="B8394" s="613" t="s">
        <v>6232</v>
      </c>
      <c r="C8394" s="612" t="s">
        <v>775</v>
      </c>
      <c r="D8394" s="614">
        <v>4.62</v>
      </c>
    </row>
    <row r="8395" spans="1:4" x14ac:dyDescent="0.2">
      <c r="A8395" s="612">
        <v>3444</v>
      </c>
      <c r="B8395" s="613" t="s">
        <v>6233</v>
      </c>
      <c r="C8395" s="612" t="s">
        <v>775</v>
      </c>
      <c r="D8395" s="614">
        <v>10.09</v>
      </c>
    </row>
    <row r="8396" spans="1:4" x14ac:dyDescent="0.2">
      <c r="A8396" s="612">
        <v>12402</v>
      </c>
      <c r="B8396" s="613" t="s">
        <v>6234</v>
      </c>
      <c r="C8396" s="612" t="s">
        <v>775</v>
      </c>
      <c r="D8396" s="614">
        <v>56.45</v>
      </c>
    </row>
    <row r="8397" spans="1:4" x14ac:dyDescent="0.2">
      <c r="A8397" s="612">
        <v>3447</v>
      </c>
      <c r="B8397" s="613" t="s">
        <v>6235</v>
      </c>
      <c r="C8397" s="612" t="s">
        <v>775</v>
      </c>
      <c r="D8397" s="614">
        <v>29.2</v>
      </c>
    </row>
    <row r="8398" spans="1:4" x14ac:dyDescent="0.2">
      <c r="A8398" s="612">
        <v>3442</v>
      </c>
      <c r="B8398" s="613" t="s">
        <v>6236</v>
      </c>
      <c r="C8398" s="612" t="s">
        <v>775</v>
      </c>
      <c r="D8398" s="614">
        <v>6.92</v>
      </c>
    </row>
    <row r="8399" spans="1:4" x14ac:dyDescent="0.2">
      <c r="A8399" s="612">
        <v>3448</v>
      </c>
      <c r="B8399" s="613" t="s">
        <v>6237</v>
      </c>
      <c r="C8399" s="612" t="s">
        <v>775</v>
      </c>
      <c r="D8399" s="614">
        <v>82.53</v>
      </c>
    </row>
    <row r="8400" spans="1:4" x14ac:dyDescent="0.2">
      <c r="A8400" s="612">
        <v>3449</v>
      </c>
      <c r="B8400" s="613" t="s">
        <v>6238</v>
      </c>
      <c r="C8400" s="612" t="s">
        <v>775</v>
      </c>
      <c r="D8400" s="614">
        <v>144.61000000000001</v>
      </c>
    </row>
    <row r="8401" spans="1:4" x14ac:dyDescent="0.2">
      <c r="A8401" s="612">
        <v>37438</v>
      </c>
      <c r="B8401" s="613" t="s">
        <v>6239</v>
      </c>
      <c r="C8401" s="612" t="s">
        <v>775</v>
      </c>
      <c r="D8401" s="614">
        <v>181.32</v>
      </c>
    </row>
    <row r="8402" spans="1:4" x14ac:dyDescent="0.2">
      <c r="A8402" s="612">
        <v>37439</v>
      </c>
      <c r="B8402" s="613" t="s">
        <v>6240</v>
      </c>
      <c r="C8402" s="612" t="s">
        <v>775</v>
      </c>
      <c r="D8402" s="614">
        <v>1185.46</v>
      </c>
    </row>
    <row r="8403" spans="1:4" x14ac:dyDescent="0.2">
      <c r="A8403" s="612">
        <v>37435</v>
      </c>
      <c r="B8403" s="613" t="s">
        <v>6241</v>
      </c>
      <c r="C8403" s="612" t="s">
        <v>775</v>
      </c>
      <c r="D8403" s="614">
        <v>21.31</v>
      </c>
    </row>
    <row r="8404" spans="1:4" x14ac:dyDescent="0.2">
      <c r="A8404" s="612">
        <v>37436</v>
      </c>
      <c r="B8404" s="613" t="s">
        <v>6242</v>
      </c>
      <c r="C8404" s="612" t="s">
        <v>775</v>
      </c>
      <c r="D8404" s="614">
        <v>25.14</v>
      </c>
    </row>
    <row r="8405" spans="1:4" x14ac:dyDescent="0.2">
      <c r="A8405" s="612">
        <v>37437</v>
      </c>
      <c r="B8405" s="613" t="s">
        <v>6243</v>
      </c>
      <c r="C8405" s="612" t="s">
        <v>775</v>
      </c>
      <c r="D8405" s="614">
        <v>36.369999999999997</v>
      </c>
    </row>
    <row r="8406" spans="1:4" ht="25.5" x14ac:dyDescent="0.2">
      <c r="A8406" s="612">
        <v>3473</v>
      </c>
      <c r="B8406" s="613" t="s">
        <v>6244</v>
      </c>
      <c r="C8406" s="612" t="s">
        <v>775</v>
      </c>
      <c r="D8406" s="614">
        <v>22.7</v>
      </c>
    </row>
    <row r="8407" spans="1:4" ht="25.5" x14ac:dyDescent="0.2">
      <c r="A8407" s="612">
        <v>3474</v>
      </c>
      <c r="B8407" s="613" t="s">
        <v>6245</v>
      </c>
      <c r="C8407" s="612" t="s">
        <v>775</v>
      </c>
      <c r="D8407" s="614">
        <v>18.71</v>
      </c>
    </row>
    <row r="8408" spans="1:4" ht="25.5" x14ac:dyDescent="0.2">
      <c r="A8408" s="612">
        <v>3450</v>
      </c>
      <c r="B8408" s="613" t="s">
        <v>6246</v>
      </c>
      <c r="C8408" s="612" t="s">
        <v>775</v>
      </c>
      <c r="D8408" s="614">
        <v>5.42</v>
      </c>
    </row>
    <row r="8409" spans="1:4" ht="25.5" x14ac:dyDescent="0.2">
      <c r="A8409" s="612">
        <v>3443</v>
      </c>
      <c r="B8409" s="613" t="s">
        <v>6247</v>
      </c>
      <c r="C8409" s="612" t="s">
        <v>775</v>
      </c>
      <c r="D8409" s="614">
        <v>11.64</v>
      </c>
    </row>
    <row r="8410" spans="1:4" ht="25.5" x14ac:dyDescent="0.2">
      <c r="A8410" s="612">
        <v>3453</v>
      </c>
      <c r="B8410" s="613" t="s">
        <v>6248</v>
      </c>
      <c r="C8410" s="612" t="s">
        <v>775</v>
      </c>
      <c r="D8410" s="614">
        <v>66.27</v>
      </c>
    </row>
    <row r="8411" spans="1:4" ht="25.5" x14ac:dyDescent="0.2">
      <c r="A8411" s="612">
        <v>3452</v>
      </c>
      <c r="B8411" s="613" t="s">
        <v>6249</v>
      </c>
      <c r="C8411" s="612" t="s">
        <v>775</v>
      </c>
      <c r="D8411" s="614">
        <v>32.71</v>
      </c>
    </row>
    <row r="8412" spans="1:4" ht="25.5" x14ac:dyDescent="0.2">
      <c r="A8412" s="612">
        <v>3451</v>
      </c>
      <c r="B8412" s="613" t="s">
        <v>6250</v>
      </c>
      <c r="C8412" s="612" t="s">
        <v>775</v>
      </c>
      <c r="D8412" s="614">
        <v>6.49</v>
      </c>
    </row>
    <row r="8413" spans="1:4" ht="25.5" x14ac:dyDescent="0.2">
      <c r="A8413" s="612">
        <v>3454</v>
      </c>
      <c r="B8413" s="613" t="s">
        <v>6251</v>
      </c>
      <c r="C8413" s="612" t="s">
        <v>775</v>
      </c>
      <c r="D8413" s="614">
        <v>100.8</v>
      </c>
    </row>
    <row r="8414" spans="1:4" x14ac:dyDescent="0.2">
      <c r="A8414" s="612">
        <v>3458</v>
      </c>
      <c r="B8414" s="613" t="s">
        <v>6252</v>
      </c>
      <c r="C8414" s="612" t="s">
        <v>775</v>
      </c>
      <c r="D8414" s="614">
        <v>18.2</v>
      </c>
    </row>
    <row r="8415" spans="1:4" x14ac:dyDescent="0.2">
      <c r="A8415" s="612">
        <v>3457</v>
      </c>
      <c r="B8415" s="613" t="s">
        <v>6253</v>
      </c>
      <c r="C8415" s="612" t="s">
        <v>775</v>
      </c>
      <c r="D8415" s="614">
        <v>13.66</v>
      </c>
    </row>
    <row r="8416" spans="1:4" x14ac:dyDescent="0.2">
      <c r="A8416" s="612">
        <v>3455</v>
      </c>
      <c r="B8416" s="613" t="s">
        <v>6254</v>
      </c>
      <c r="C8416" s="612" t="s">
        <v>775</v>
      </c>
      <c r="D8416" s="614">
        <v>3.88</v>
      </c>
    </row>
    <row r="8417" spans="1:4" x14ac:dyDescent="0.2">
      <c r="A8417" s="612">
        <v>3472</v>
      </c>
      <c r="B8417" s="613" t="s">
        <v>6255</v>
      </c>
      <c r="C8417" s="612" t="s">
        <v>775</v>
      </c>
      <c r="D8417" s="614">
        <v>8.7100000000000009</v>
      </c>
    </row>
    <row r="8418" spans="1:4" x14ac:dyDescent="0.2">
      <c r="A8418" s="612">
        <v>3470</v>
      </c>
      <c r="B8418" s="613" t="s">
        <v>6256</v>
      </c>
      <c r="C8418" s="612" t="s">
        <v>775</v>
      </c>
      <c r="D8418" s="614">
        <v>50.82</v>
      </c>
    </row>
    <row r="8419" spans="1:4" x14ac:dyDescent="0.2">
      <c r="A8419" s="612">
        <v>3471</v>
      </c>
      <c r="B8419" s="613" t="s">
        <v>6257</v>
      </c>
      <c r="C8419" s="612" t="s">
        <v>775</v>
      </c>
      <c r="D8419" s="614">
        <v>27.92</v>
      </c>
    </row>
    <row r="8420" spans="1:4" x14ac:dyDescent="0.2">
      <c r="A8420" s="612">
        <v>3456</v>
      </c>
      <c r="B8420" s="613" t="s">
        <v>6258</v>
      </c>
      <c r="C8420" s="612" t="s">
        <v>775</v>
      </c>
      <c r="D8420" s="614">
        <v>5.8</v>
      </c>
    </row>
    <row r="8421" spans="1:4" x14ac:dyDescent="0.2">
      <c r="A8421" s="612">
        <v>3459</v>
      </c>
      <c r="B8421" s="613" t="s">
        <v>6259</v>
      </c>
      <c r="C8421" s="612" t="s">
        <v>775</v>
      </c>
      <c r="D8421" s="614">
        <v>71.680000000000007</v>
      </c>
    </row>
    <row r="8422" spans="1:4" x14ac:dyDescent="0.2">
      <c r="A8422" s="612">
        <v>3469</v>
      </c>
      <c r="B8422" s="613" t="s">
        <v>6260</v>
      </c>
      <c r="C8422" s="612" t="s">
        <v>775</v>
      </c>
      <c r="D8422" s="614">
        <v>136.32</v>
      </c>
    </row>
    <row r="8423" spans="1:4" x14ac:dyDescent="0.2">
      <c r="A8423" s="612">
        <v>3460</v>
      </c>
      <c r="B8423" s="613" t="s">
        <v>6261</v>
      </c>
      <c r="C8423" s="612" t="s">
        <v>775</v>
      </c>
      <c r="D8423" s="614">
        <v>198.91</v>
      </c>
    </row>
    <row r="8424" spans="1:4" x14ac:dyDescent="0.2">
      <c r="A8424" s="612">
        <v>3461</v>
      </c>
      <c r="B8424" s="613" t="s">
        <v>6262</v>
      </c>
      <c r="C8424" s="612" t="s">
        <v>775</v>
      </c>
      <c r="D8424" s="614">
        <v>508.42</v>
      </c>
    </row>
    <row r="8425" spans="1:4" x14ac:dyDescent="0.2">
      <c r="A8425" s="612">
        <v>37433</v>
      </c>
      <c r="B8425" s="613" t="s">
        <v>6263</v>
      </c>
      <c r="C8425" s="612" t="s">
        <v>775</v>
      </c>
      <c r="D8425" s="614">
        <v>181.32</v>
      </c>
    </row>
    <row r="8426" spans="1:4" x14ac:dyDescent="0.2">
      <c r="A8426" s="612">
        <v>37430</v>
      </c>
      <c r="B8426" s="613" t="s">
        <v>6264</v>
      </c>
      <c r="C8426" s="612" t="s">
        <v>775</v>
      </c>
      <c r="D8426" s="614">
        <v>22.72</v>
      </c>
    </row>
    <row r="8427" spans="1:4" x14ac:dyDescent="0.2">
      <c r="A8427" s="612">
        <v>37434</v>
      </c>
      <c r="B8427" s="613" t="s">
        <v>6265</v>
      </c>
      <c r="C8427" s="612" t="s">
        <v>775</v>
      </c>
      <c r="D8427" s="614">
        <v>1690.63</v>
      </c>
    </row>
    <row r="8428" spans="1:4" x14ac:dyDescent="0.2">
      <c r="A8428" s="612">
        <v>37431</v>
      </c>
      <c r="B8428" s="613" t="s">
        <v>6266</v>
      </c>
      <c r="C8428" s="612" t="s">
        <v>775</v>
      </c>
      <c r="D8428" s="614">
        <v>30.82</v>
      </c>
    </row>
    <row r="8429" spans="1:4" x14ac:dyDescent="0.2">
      <c r="A8429" s="612">
        <v>37432</v>
      </c>
      <c r="B8429" s="613" t="s">
        <v>6267</v>
      </c>
      <c r="C8429" s="612" t="s">
        <v>775</v>
      </c>
      <c r="D8429" s="614">
        <v>56.85</v>
      </c>
    </row>
    <row r="8430" spans="1:4" ht="25.5" x14ac:dyDescent="0.2">
      <c r="A8430" s="612">
        <v>37413</v>
      </c>
      <c r="B8430" s="613" t="s">
        <v>6268</v>
      </c>
      <c r="C8430" s="612" t="s">
        <v>775</v>
      </c>
      <c r="D8430" s="614">
        <v>3.46</v>
      </c>
    </row>
    <row r="8431" spans="1:4" ht="25.5" x14ac:dyDescent="0.2">
      <c r="A8431" s="612">
        <v>37414</v>
      </c>
      <c r="B8431" s="613" t="s">
        <v>6269</v>
      </c>
      <c r="C8431" s="612" t="s">
        <v>775</v>
      </c>
      <c r="D8431" s="614">
        <v>3.93</v>
      </c>
    </row>
    <row r="8432" spans="1:4" ht="25.5" x14ac:dyDescent="0.2">
      <c r="A8432" s="612">
        <v>37415</v>
      </c>
      <c r="B8432" s="613" t="s">
        <v>6270</v>
      </c>
      <c r="C8432" s="612" t="s">
        <v>775</v>
      </c>
      <c r="D8432" s="614">
        <v>7.15</v>
      </c>
    </row>
    <row r="8433" spans="1:4" ht="25.5" x14ac:dyDescent="0.2">
      <c r="A8433" s="612">
        <v>37416</v>
      </c>
      <c r="B8433" s="613" t="s">
        <v>6271</v>
      </c>
      <c r="C8433" s="612" t="s">
        <v>775</v>
      </c>
      <c r="D8433" s="614">
        <v>3.24</v>
      </c>
    </row>
    <row r="8434" spans="1:4" ht="25.5" x14ac:dyDescent="0.2">
      <c r="A8434" s="612">
        <v>37417</v>
      </c>
      <c r="B8434" s="613" t="s">
        <v>6272</v>
      </c>
      <c r="C8434" s="612" t="s">
        <v>775</v>
      </c>
      <c r="D8434" s="614">
        <v>4.66</v>
      </c>
    </row>
    <row r="8435" spans="1:4" ht="25.5" x14ac:dyDescent="0.2">
      <c r="A8435" s="612">
        <v>43590</v>
      </c>
      <c r="B8435" s="613" t="s">
        <v>12571</v>
      </c>
      <c r="C8435" s="612" t="s">
        <v>775</v>
      </c>
      <c r="D8435" s="614">
        <v>133.11000000000001</v>
      </c>
    </row>
    <row r="8436" spans="1:4" ht="25.5" x14ac:dyDescent="0.2">
      <c r="A8436" s="612">
        <v>43589</v>
      </c>
      <c r="B8436" s="613" t="s">
        <v>12572</v>
      </c>
      <c r="C8436" s="612" t="s">
        <v>775</v>
      </c>
      <c r="D8436" s="614">
        <v>24.08</v>
      </c>
    </row>
    <row r="8437" spans="1:4" x14ac:dyDescent="0.2">
      <c r="A8437" s="612">
        <v>34519</v>
      </c>
      <c r="B8437" s="613" t="s">
        <v>6273</v>
      </c>
      <c r="C8437" s="612" t="s">
        <v>775</v>
      </c>
      <c r="D8437" s="614">
        <v>80.73</v>
      </c>
    </row>
    <row r="8438" spans="1:4" x14ac:dyDescent="0.2">
      <c r="A8438" s="612">
        <v>1649</v>
      </c>
      <c r="B8438" s="613" t="s">
        <v>6274</v>
      </c>
      <c r="C8438" s="612" t="s">
        <v>775</v>
      </c>
      <c r="D8438" s="614">
        <v>42.92</v>
      </c>
    </row>
    <row r="8439" spans="1:4" x14ac:dyDescent="0.2">
      <c r="A8439" s="612">
        <v>1653</v>
      </c>
      <c r="B8439" s="613" t="s">
        <v>6275</v>
      </c>
      <c r="C8439" s="612" t="s">
        <v>775</v>
      </c>
      <c r="D8439" s="614">
        <v>33.619999999999997</v>
      </c>
    </row>
    <row r="8440" spans="1:4" x14ac:dyDescent="0.2">
      <c r="A8440" s="612">
        <v>1647</v>
      </c>
      <c r="B8440" s="613" t="s">
        <v>6276</v>
      </c>
      <c r="C8440" s="612" t="s">
        <v>775</v>
      </c>
      <c r="D8440" s="614">
        <v>12.04</v>
      </c>
    </row>
    <row r="8441" spans="1:4" x14ac:dyDescent="0.2">
      <c r="A8441" s="612">
        <v>1648</v>
      </c>
      <c r="B8441" s="613" t="s">
        <v>6277</v>
      </c>
      <c r="C8441" s="612" t="s">
        <v>775</v>
      </c>
      <c r="D8441" s="614">
        <v>23.11</v>
      </c>
    </row>
    <row r="8442" spans="1:4" x14ac:dyDescent="0.2">
      <c r="A8442" s="612">
        <v>1651</v>
      </c>
      <c r="B8442" s="613" t="s">
        <v>6278</v>
      </c>
      <c r="C8442" s="612" t="s">
        <v>775</v>
      </c>
      <c r="D8442" s="614">
        <v>107.24</v>
      </c>
    </row>
    <row r="8443" spans="1:4" x14ac:dyDescent="0.2">
      <c r="A8443" s="612">
        <v>1650</v>
      </c>
      <c r="B8443" s="613" t="s">
        <v>6279</v>
      </c>
      <c r="C8443" s="612" t="s">
        <v>775</v>
      </c>
      <c r="D8443" s="614">
        <v>59.27</v>
      </c>
    </row>
    <row r="8444" spans="1:4" x14ac:dyDescent="0.2">
      <c r="A8444" s="612">
        <v>1654</v>
      </c>
      <c r="B8444" s="613" t="s">
        <v>6280</v>
      </c>
      <c r="C8444" s="612" t="s">
        <v>775</v>
      </c>
      <c r="D8444" s="614">
        <v>16.52</v>
      </c>
    </row>
    <row r="8445" spans="1:4" x14ac:dyDescent="0.2">
      <c r="A8445" s="612">
        <v>1652</v>
      </c>
      <c r="B8445" s="613" t="s">
        <v>6281</v>
      </c>
      <c r="C8445" s="612" t="s">
        <v>775</v>
      </c>
      <c r="D8445" s="614">
        <v>153.91</v>
      </c>
    </row>
    <row r="8446" spans="1:4" ht="25.5" x14ac:dyDescent="0.2">
      <c r="A8446" s="612">
        <v>10510</v>
      </c>
      <c r="B8446" s="613" t="s">
        <v>11808</v>
      </c>
      <c r="C8446" s="612" t="s">
        <v>775</v>
      </c>
      <c r="D8446" s="614">
        <v>97.05</v>
      </c>
    </row>
    <row r="8447" spans="1:4" ht="25.5" x14ac:dyDescent="0.2">
      <c r="A8447" s="612">
        <v>1747</v>
      </c>
      <c r="B8447" s="613" t="s">
        <v>6282</v>
      </c>
      <c r="C8447" s="612" t="s">
        <v>775</v>
      </c>
      <c r="D8447" s="614">
        <v>197.02</v>
      </c>
    </row>
    <row r="8448" spans="1:4" ht="25.5" x14ac:dyDescent="0.2">
      <c r="A8448" s="612">
        <v>1744</v>
      </c>
      <c r="B8448" s="613" t="s">
        <v>6283</v>
      </c>
      <c r="C8448" s="612" t="s">
        <v>775</v>
      </c>
      <c r="D8448" s="614">
        <v>136.47</v>
      </c>
    </row>
    <row r="8449" spans="1:4" ht="25.5" x14ac:dyDescent="0.2">
      <c r="A8449" s="612">
        <v>1743</v>
      </c>
      <c r="B8449" s="613" t="s">
        <v>6284</v>
      </c>
      <c r="C8449" s="612" t="s">
        <v>775</v>
      </c>
      <c r="D8449" s="614">
        <v>179.21</v>
      </c>
    </row>
    <row r="8450" spans="1:4" ht="38.25" x14ac:dyDescent="0.2">
      <c r="A8450" s="612">
        <v>39640</v>
      </c>
      <c r="B8450" s="613" t="s">
        <v>6285</v>
      </c>
      <c r="C8450" s="612" t="s">
        <v>775</v>
      </c>
      <c r="D8450" s="614">
        <v>6.89</v>
      </c>
    </row>
    <row r="8451" spans="1:4" ht="38.25" x14ac:dyDescent="0.2">
      <c r="A8451" s="612">
        <v>11013</v>
      </c>
      <c r="B8451" s="613" t="s">
        <v>6286</v>
      </c>
      <c r="C8451" s="612" t="s">
        <v>775</v>
      </c>
      <c r="D8451" s="614">
        <v>14.18</v>
      </c>
    </row>
    <row r="8452" spans="1:4" ht="38.25" x14ac:dyDescent="0.2">
      <c r="A8452" s="612">
        <v>11017</v>
      </c>
      <c r="B8452" s="613" t="s">
        <v>6287</v>
      </c>
      <c r="C8452" s="612" t="s">
        <v>775</v>
      </c>
      <c r="D8452" s="614">
        <v>6.05</v>
      </c>
    </row>
    <row r="8453" spans="1:4" ht="25.5" x14ac:dyDescent="0.2">
      <c r="A8453" s="612">
        <v>20236</v>
      </c>
      <c r="B8453" s="613" t="s">
        <v>6288</v>
      </c>
      <c r="C8453" s="612" t="s">
        <v>775</v>
      </c>
      <c r="D8453" s="614">
        <v>26.64</v>
      </c>
    </row>
    <row r="8454" spans="1:4" ht="25.5" x14ac:dyDescent="0.2">
      <c r="A8454" s="612">
        <v>7215</v>
      </c>
      <c r="B8454" s="613" t="s">
        <v>6289</v>
      </c>
      <c r="C8454" s="612" t="s">
        <v>775</v>
      </c>
      <c r="D8454" s="614">
        <v>22.81</v>
      </c>
    </row>
    <row r="8455" spans="1:4" ht="25.5" x14ac:dyDescent="0.2">
      <c r="A8455" s="612">
        <v>7216</v>
      </c>
      <c r="B8455" s="613" t="s">
        <v>6290</v>
      </c>
      <c r="C8455" s="612" t="s">
        <v>775</v>
      </c>
      <c r="D8455" s="614">
        <v>95.35</v>
      </c>
    </row>
    <row r="8456" spans="1:4" ht="25.5" x14ac:dyDescent="0.2">
      <c r="A8456" s="612">
        <v>20235</v>
      </c>
      <c r="B8456" s="613" t="s">
        <v>6291</v>
      </c>
      <c r="C8456" s="612" t="s">
        <v>775</v>
      </c>
      <c r="D8456" s="614">
        <v>48.21</v>
      </c>
    </row>
    <row r="8457" spans="1:4" ht="25.5" x14ac:dyDescent="0.2">
      <c r="A8457" s="612">
        <v>7181</v>
      </c>
      <c r="B8457" s="613" t="s">
        <v>6292</v>
      </c>
      <c r="C8457" s="612" t="s">
        <v>775</v>
      </c>
      <c r="D8457" s="614">
        <v>3.86</v>
      </c>
    </row>
    <row r="8458" spans="1:4" ht="25.5" x14ac:dyDescent="0.2">
      <c r="A8458" s="612">
        <v>40742</v>
      </c>
      <c r="B8458" s="613" t="s">
        <v>10440</v>
      </c>
      <c r="C8458" s="612" t="s">
        <v>775</v>
      </c>
      <c r="D8458" s="614">
        <v>7.4</v>
      </c>
    </row>
    <row r="8459" spans="1:4" ht="25.5" x14ac:dyDescent="0.2">
      <c r="A8459" s="612">
        <v>7214</v>
      </c>
      <c r="B8459" s="613" t="s">
        <v>6293</v>
      </c>
      <c r="C8459" s="612" t="s">
        <v>775</v>
      </c>
      <c r="D8459" s="614">
        <v>32.67</v>
      </c>
    </row>
    <row r="8460" spans="1:4" ht="25.5" x14ac:dyDescent="0.2">
      <c r="A8460" s="612">
        <v>7219</v>
      </c>
      <c r="B8460" s="613" t="s">
        <v>6294</v>
      </c>
      <c r="C8460" s="612" t="s">
        <v>775</v>
      </c>
      <c r="D8460" s="614">
        <v>33.81</v>
      </c>
    </row>
    <row r="8461" spans="1:4" x14ac:dyDescent="0.2">
      <c r="A8461" s="612">
        <v>37972</v>
      </c>
      <c r="B8461" s="613" t="s">
        <v>6295</v>
      </c>
      <c r="C8461" s="612" t="s">
        <v>775</v>
      </c>
      <c r="D8461" s="614">
        <v>8.42</v>
      </c>
    </row>
    <row r="8462" spans="1:4" x14ac:dyDescent="0.2">
      <c r="A8462" s="612">
        <v>37973</v>
      </c>
      <c r="B8462" s="613" t="s">
        <v>6296</v>
      </c>
      <c r="C8462" s="612" t="s">
        <v>775</v>
      </c>
      <c r="D8462" s="614">
        <v>13.48</v>
      </c>
    </row>
    <row r="8463" spans="1:4" x14ac:dyDescent="0.2">
      <c r="A8463" s="612">
        <v>37971</v>
      </c>
      <c r="B8463" s="613" t="s">
        <v>6297</v>
      </c>
      <c r="C8463" s="612" t="s">
        <v>775</v>
      </c>
      <c r="D8463" s="614">
        <v>5.0599999999999996</v>
      </c>
    </row>
    <row r="8464" spans="1:4" ht="25.5" x14ac:dyDescent="0.2">
      <c r="A8464" s="612">
        <v>20094</v>
      </c>
      <c r="B8464" s="613" t="s">
        <v>6298</v>
      </c>
      <c r="C8464" s="612" t="s">
        <v>775</v>
      </c>
      <c r="D8464" s="614">
        <v>21.91</v>
      </c>
    </row>
    <row r="8465" spans="1:4" ht="25.5" x14ac:dyDescent="0.2">
      <c r="A8465" s="612">
        <v>20095</v>
      </c>
      <c r="B8465" s="613" t="s">
        <v>6299</v>
      </c>
      <c r="C8465" s="612" t="s">
        <v>775</v>
      </c>
      <c r="D8465" s="614">
        <v>27.9</v>
      </c>
    </row>
    <row r="8466" spans="1:4" ht="25.5" x14ac:dyDescent="0.2">
      <c r="A8466" s="612">
        <v>1954</v>
      </c>
      <c r="B8466" s="613" t="s">
        <v>6300</v>
      </c>
      <c r="C8466" s="612" t="s">
        <v>775</v>
      </c>
      <c r="D8466" s="614">
        <v>109.89</v>
      </c>
    </row>
    <row r="8467" spans="1:4" ht="25.5" x14ac:dyDescent="0.2">
      <c r="A8467" s="612">
        <v>1926</v>
      </c>
      <c r="B8467" s="613" t="s">
        <v>6301</v>
      </c>
      <c r="C8467" s="612" t="s">
        <v>775</v>
      </c>
      <c r="D8467" s="614">
        <v>1.45</v>
      </c>
    </row>
    <row r="8468" spans="1:4" ht="25.5" x14ac:dyDescent="0.2">
      <c r="A8468" s="612">
        <v>1927</v>
      </c>
      <c r="B8468" s="613" t="s">
        <v>6302</v>
      </c>
      <c r="C8468" s="612" t="s">
        <v>775</v>
      </c>
      <c r="D8468" s="614">
        <v>1.91</v>
      </c>
    </row>
    <row r="8469" spans="1:4" ht="25.5" x14ac:dyDescent="0.2">
      <c r="A8469" s="612">
        <v>1923</v>
      </c>
      <c r="B8469" s="613" t="s">
        <v>6303</v>
      </c>
      <c r="C8469" s="612" t="s">
        <v>775</v>
      </c>
      <c r="D8469" s="614">
        <v>3.13</v>
      </c>
    </row>
    <row r="8470" spans="1:4" ht="25.5" x14ac:dyDescent="0.2">
      <c r="A8470" s="612">
        <v>1929</v>
      </c>
      <c r="B8470" s="613" t="s">
        <v>6304</v>
      </c>
      <c r="C8470" s="612" t="s">
        <v>775</v>
      </c>
      <c r="D8470" s="614">
        <v>5.13</v>
      </c>
    </row>
    <row r="8471" spans="1:4" ht="25.5" x14ac:dyDescent="0.2">
      <c r="A8471" s="612">
        <v>1930</v>
      </c>
      <c r="B8471" s="613" t="s">
        <v>6305</v>
      </c>
      <c r="C8471" s="612" t="s">
        <v>775</v>
      </c>
      <c r="D8471" s="614">
        <v>9.9499999999999993</v>
      </c>
    </row>
    <row r="8472" spans="1:4" ht="25.5" x14ac:dyDescent="0.2">
      <c r="A8472" s="612">
        <v>1924</v>
      </c>
      <c r="B8472" s="613" t="s">
        <v>6306</v>
      </c>
      <c r="C8472" s="612" t="s">
        <v>775</v>
      </c>
      <c r="D8472" s="614">
        <v>17.149999999999999</v>
      </c>
    </row>
    <row r="8473" spans="1:4" ht="25.5" x14ac:dyDescent="0.2">
      <c r="A8473" s="612">
        <v>1922</v>
      </c>
      <c r="B8473" s="613" t="s">
        <v>6307</v>
      </c>
      <c r="C8473" s="612" t="s">
        <v>775</v>
      </c>
      <c r="D8473" s="614">
        <v>25.48</v>
      </c>
    </row>
    <row r="8474" spans="1:4" ht="25.5" x14ac:dyDescent="0.2">
      <c r="A8474" s="612">
        <v>1953</v>
      </c>
      <c r="B8474" s="613" t="s">
        <v>6308</v>
      </c>
      <c r="C8474" s="612" t="s">
        <v>775</v>
      </c>
      <c r="D8474" s="614">
        <v>44.52</v>
      </c>
    </row>
    <row r="8475" spans="1:4" ht="25.5" x14ac:dyDescent="0.2">
      <c r="A8475" s="612">
        <v>1962</v>
      </c>
      <c r="B8475" s="613" t="s">
        <v>6309</v>
      </c>
      <c r="C8475" s="612" t="s">
        <v>775</v>
      </c>
      <c r="D8475" s="614">
        <v>145.66999999999999</v>
      </c>
    </row>
    <row r="8476" spans="1:4" ht="25.5" x14ac:dyDescent="0.2">
      <c r="A8476" s="612">
        <v>1955</v>
      </c>
      <c r="B8476" s="613" t="s">
        <v>6310</v>
      </c>
      <c r="C8476" s="612" t="s">
        <v>775</v>
      </c>
      <c r="D8476" s="614">
        <v>1.92</v>
      </c>
    </row>
    <row r="8477" spans="1:4" ht="25.5" x14ac:dyDescent="0.2">
      <c r="A8477" s="612">
        <v>1956</v>
      </c>
      <c r="B8477" s="613" t="s">
        <v>6311</v>
      </c>
      <c r="C8477" s="612" t="s">
        <v>775</v>
      </c>
      <c r="D8477" s="614">
        <v>2.48</v>
      </c>
    </row>
    <row r="8478" spans="1:4" ht="25.5" x14ac:dyDescent="0.2">
      <c r="A8478" s="612">
        <v>1957</v>
      </c>
      <c r="B8478" s="613" t="s">
        <v>6312</v>
      </c>
      <c r="C8478" s="612" t="s">
        <v>775</v>
      </c>
      <c r="D8478" s="614">
        <v>5.64</v>
      </c>
    </row>
    <row r="8479" spans="1:4" ht="25.5" x14ac:dyDescent="0.2">
      <c r="A8479" s="612">
        <v>1958</v>
      </c>
      <c r="B8479" s="613" t="s">
        <v>6313</v>
      </c>
      <c r="C8479" s="612" t="s">
        <v>775</v>
      </c>
      <c r="D8479" s="614">
        <v>10.02</v>
      </c>
    </row>
    <row r="8480" spans="1:4" ht="25.5" x14ac:dyDescent="0.2">
      <c r="A8480" s="612">
        <v>1959</v>
      </c>
      <c r="B8480" s="613" t="s">
        <v>6314</v>
      </c>
      <c r="C8480" s="612" t="s">
        <v>775</v>
      </c>
      <c r="D8480" s="614">
        <v>12.22</v>
      </c>
    </row>
    <row r="8481" spans="1:4" ht="25.5" x14ac:dyDescent="0.2">
      <c r="A8481" s="612">
        <v>1925</v>
      </c>
      <c r="B8481" s="613" t="s">
        <v>6315</v>
      </c>
      <c r="C8481" s="612" t="s">
        <v>775</v>
      </c>
      <c r="D8481" s="614">
        <v>30.2</v>
      </c>
    </row>
    <row r="8482" spans="1:4" ht="25.5" x14ac:dyDescent="0.2">
      <c r="A8482" s="612">
        <v>1960</v>
      </c>
      <c r="B8482" s="613" t="s">
        <v>6316</v>
      </c>
      <c r="C8482" s="612" t="s">
        <v>775</v>
      </c>
      <c r="D8482" s="614">
        <v>42.94</v>
      </c>
    </row>
    <row r="8483" spans="1:4" ht="25.5" x14ac:dyDescent="0.2">
      <c r="A8483" s="612">
        <v>1961</v>
      </c>
      <c r="B8483" s="613" t="s">
        <v>6317</v>
      </c>
      <c r="C8483" s="612" t="s">
        <v>775</v>
      </c>
      <c r="D8483" s="614">
        <v>61.7</v>
      </c>
    </row>
    <row r="8484" spans="1:4" ht="25.5" x14ac:dyDescent="0.2">
      <c r="A8484" s="612">
        <v>38426</v>
      </c>
      <c r="B8484" s="613" t="s">
        <v>13100</v>
      </c>
      <c r="C8484" s="612" t="s">
        <v>775</v>
      </c>
      <c r="D8484" s="614">
        <v>18.45</v>
      </c>
    </row>
    <row r="8485" spans="1:4" ht="25.5" x14ac:dyDescent="0.2">
      <c r="A8485" s="612">
        <v>38423</v>
      </c>
      <c r="B8485" s="613" t="s">
        <v>13101</v>
      </c>
      <c r="C8485" s="612" t="s">
        <v>775</v>
      </c>
      <c r="D8485" s="614">
        <v>41.85</v>
      </c>
    </row>
    <row r="8486" spans="1:4" ht="25.5" x14ac:dyDescent="0.2">
      <c r="A8486" s="612">
        <v>38421</v>
      </c>
      <c r="B8486" s="613" t="s">
        <v>13102</v>
      </c>
      <c r="C8486" s="612" t="s">
        <v>775</v>
      </c>
      <c r="D8486" s="614">
        <v>19.75</v>
      </c>
    </row>
    <row r="8487" spans="1:4" ht="25.5" x14ac:dyDescent="0.2">
      <c r="A8487" s="612">
        <v>38422</v>
      </c>
      <c r="B8487" s="613" t="s">
        <v>13103</v>
      </c>
      <c r="C8487" s="612" t="s">
        <v>775</v>
      </c>
      <c r="D8487" s="614">
        <v>28.88</v>
      </c>
    </row>
    <row r="8488" spans="1:4" ht="25.5" x14ac:dyDescent="0.2">
      <c r="A8488" s="612">
        <v>39866</v>
      </c>
      <c r="B8488" s="613" t="s">
        <v>6318</v>
      </c>
      <c r="C8488" s="612" t="s">
        <v>775</v>
      </c>
      <c r="D8488" s="614">
        <v>12.8</v>
      </c>
    </row>
    <row r="8489" spans="1:4" ht="25.5" x14ac:dyDescent="0.2">
      <c r="A8489" s="612">
        <v>39867</v>
      </c>
      <c r="B8489" s="613" t="s">
        <v>6319</v>
      </c>
      <c r="C8489" s="612" t="s">
        <v>775</v>
      </c>
      <c r="D8489" s="614">
        <v>28.47</v>
      </c>
    </row>
    <row r="8490" spans="1:4" ht="25.5" x14ac:dyDescent="0.2">
      <c r="A8490" s="612">
        <v>39868</v>
      </c>
      <c r="B8490" s="613" t="s">
        <v>6320</v>
      </c>
      <c r="C8490" s="612" t="s">
        <v>775</v>
      </c>
      <c r="D8490" s="614">
        <v>51.28</v>
      </c>
    </row>
    <row r="8491" spans="1:4" x14ac:dyDescent="0.2">
      <c r="A8491" s="612">
        <v>37999</v>
      </c>
      <c r="B8491" s="613" t="s">
        <v>6321</v>
      </c>
      <c r="C8491" s="612" t="s">
        <v>775</v>
      </c>
      <c r="D8491" s="614">
        <v>8.08</v>
      </c>
    </row>
    <row r="8492" spans="1:4" x14ac:dyDescent="0.2">
      <c r="A8492" s="612">
        <v>38000</v>
      </c>
      <c r="B8492" s="613" t="s">
        <v>6322</v>
      </c>
      <c r="C8492" s="612" t="s">
        <v>775</v>
      </c>
      <c r="D8492" s="614">
        <v>10.69</v>
      </c>
    </row>
    <row r="8493" spans="1:4" ht="25.5" x14ac:dyDescent="0.2">
      <c r="A8493" s="612">
        <v>38129</v>
      </c>
      <c r="B8493" s="613" t="s">
        <v>6323</v>
      </c>
      <c r="C8493" s="612" t="s">
        <v>775</v>
      </c>
      <c r="D8493" s="614">
        <v>3.34</v>
      </c>
    </row>
    <row r="8494" spans="1:4" ht="25.5" x14ac:dyDescent="0.2">
      <c r="A8494" s="612">
        <v>38025</v>
      </c>
      <c r="B8494" s="613" t="s">
        <v>6324</v>
      </c>
      <c r="C8494" s="612" t="s">
        <v>775</v>
      </c>
      <c r="D8494" s="614">
        <v>5.57</v>
      </c>
    </row>
    <row r="8495" spans="1:4" ht="25.5" x14ac:dyDescent="0.2">
      <c r="A8495" s="612">
        <v>38026</v>
      </c>
      <c r="B8495" s="613" t="s">
        <v>6325</v>
      </c>
      <c r="C8495" s="612" t="s">
        <v>775</v>
      </c>
      <c r="D8495" s="614">
        <v>14.93</v>
      </c>
    </row>
    <row r="8496" spans="1:4" ht="25.5" x14ac:dyDescent="0.2">
      <c r="A8496" s="612">
        <v>1858</v>
      </c>
      <c r="B8496" s="613" t="s">
        <v>6326</v>
      </c>
      <c r="C8496" s="612" t="s">
        <v>775</v>
      </c>
      <c r="D8496" s="614">
        <v>30.68</v>
      </c>
    </row>
    <row r="8497" spans="1:4" ht="25.5" x14ac:dyDescent="0.2">
      <c r="A8497" s="612">
        <v>1844</v>
      </c>
      <c r="B8497" s="613" t="s">
        <v>6327</v>
      </c>
      <c r="C8497" s="612" t="s">
        <v>775</v>
      </c>
      <c r="D8497" s="614">
        <v>113.12</v>
      </c>
    </row>
    <row r="8498" spans="1:4" ht="25.5" x14ac:dyDescent="0.2">
      <c r="A8498" s="612">
        <v>1863</v>
      </c>
      <c r="B8498" s="613" t="s">
        <v>6328</v>
      </c>
      <c r="C8498" s="612" t="s">
        <v>775</v>
      </c>
      <c r="D8498" s="614">
        <v>44.52</v>
      </c>
    </row>
    <row r="8499" spans="1:4" ht="25.5" x14ac:dyDescent="0.2">
      <c r="A8499" s="612">
        <v>1865</v>
      </c>
      <c r="B8499" s="613" t="s">
        <v>6329</v>
      </c>
      <c r="C8499" s="612" t="s">
        <v>775</v>
      </c>
      <c r="D8499" s="614">
        <v>162.43</v>
      </c>
    </row>
    <row r="8500" spans="1:4" x14ac:dyDescent="0.2">
      <c r="A8500" s="612">
        <v>36355</v>
      </c>
      <c r="B8500" s="613" t="s">
        <v>6330</v>
      </c>
      <c r="C8500" s="612" t="s">
        <v>775</v>
      </c>
      <c r="D8500" s="614">
        <v>5.27</v>
      </c>
    </row>
    <row r="8501" spans="1:4" x14ac:dyDescent="0.2">
      <c r="A8501" s="612">
        <v>36356</v>
      </c>
      <c r="B8501" s="613" t="s">
        <v>6331</v>
      </c>
      <c r="C8501" s="612" t="s">
        <v>775</v>
      </c>
      <c r="D8501" s="614">
        <v>8.86</v>
      </c>
    </row>
    <row r="8502" spans="1:4" x14ac:dyDescent="0.2">
      <c r="A8502" s="612">
        <v>1932</v>
      </c>
      <c r="B8502" s="613" t="s">
        <v>6332</v>
      </c>
      <c r="C8502" s="612" t="s">
        <v>775</v>
      </c>
      <c r="D8502" s="614">
        <v>7.13</v>
      </c>
    </row>
    <row r="8503" spans="1:4" x14ac:dyDescent="0.2">
      <c r="A8503" s="612">
        <v>1933</v>
      </c>
      <c r="B8503" s="613" t="s">
        <v>6333</v>
      </c>
      <c r="C8503" s="612" t="s">
        <v>775</v>
      </c>
      <c r="D8503" s="614">
        <v>3.13</v>
      </c>
    </row>
    <row r="8504" spans="1:4" x14ac:dyDescent="0.2">
      <c r="A8504" s="612">
        <v>1951</v>
      </c>
      <c r="B8504" s="613" t="s">
        <v>6334</v>
      </c>
      <c r="C8504" s="612" t="s">
        <v>775</v>
      </c>
      <c r="D8504" s="614">
        <v>13.94</v>
      </c>
    </row>
    <row r="8505" spans="1:4" x14ac:dyDescent="0.2">
      <c r="A8505" s="612">
        <v>1966</v>
      </c>
      <c r="B8505" s="613" t="s">
        <v>6335</v>
      </c>
      <c r="C8505" s="612" t="s">
        <v>775</v>
      </c>
      <c r="D8505" s="614">
        <v>16.04</v>
      </c>
    </row>
    <row r="8506" spans="1:4" x14ac:dyDescent="0.2">
      <c r="A8506" s="612">
        <v>1952</v>
      </c>
      <c r="B8506" s="613" t="s">
        <v>6336</v>
      </c>
      <c r="C8506" s="612" t="s">
        <v>775</v>
      </c>
      <c r="D8506" s="614">
        <v>60.25</v>
      </c>
    </row>
    <row r="8507" spans="1:4" x14ac:dyDescent="0.2">
      <c r="A8507" s="612">
        <v>20104</v>
      </c>
      <c r="B8507" s="613" t="s">
        <v>6337</v>
      </c>
      <c r="C8507" s="612" t="s">
        <v>775</v>
      </c>
      <c r="D8507" s="614">
        <v>445.21</v>
      </c>
    </row>
    <row r="8508" spans="1:4" x14ac:dyDescent="0.2">
      <c r="A8508" s="612">
        <v>20105</v>
      </c>
      <c r="B8508" s="613" t="s">
        <v>6338</v>
      </c>
      <c r="C8508" s="612" t="s">
        <v>775</v>
      </c>
      <c r="D8508" s="614">
        <v>693.45</v>
      </c>
    </row>
    <row r="8509" spans="1:4" x14ac:dyDescent="0.2">
      <c r="A8509" s="612">
        <v>1965</v>
      </c>
      <c r="B8509" s="613" t="s">
        <v>6339</v>
      </c>
      <c r="C8509" s="612" t="s">
        <v>775</v>
      </c>
      <c r="D8509" s="614">
        <v>32.53</v>
      </c>
    </row>
    <row r="8510" spans="1:4" x14ac:dyDescent="0.2">
      <c r="A8510" s="612">
        <v>10765</v>
      </c>
      <c r="B8510" s="613" t="s">
        <v>6340</v>
      </c>
      <c r="C8510" s="612" t="s">
        <v>775</v>
      </c>
      <c r="D8510" s="614">
        <v>8.2200000000000006</v>
      </c>
    </row>
    <row r="8511" spans="1:4" x14ac:dyDescent="0.2">
      <c r="A8511" s="612">
        <v>10767</v>
      </c>
      <c r="B8511" s="613" t="s">
        <v>6341</v>
      </c>
      <c r="C8511" s="612" t="s">
        <v>775</v>
      </c>
      <c r="D8511" s="614">
        <v>26.94</v>
      </c>
    </row>
    <row r="8512" spans="1:4" x14ac:dyDescent="0.2">
      <c r="A8512" s="612">
        <v>1970</v>
      </c>
      <c r="B8512" s="613" t="s">
        <v>6342</v>
      </c>
      <c r="C8512" s="612" t="s">
        <v>775</v>
      </c>
      <c r="D8512" s="614">
        <v>33.76</v>
      </c>
    </row>
    <row r="8513" spans="1:4" x14ac:dyDescent="0.2">
      <c r="A8513" s="612">
        <v>1967</v>
      </c>
      <c r="B8513" s="613" t="s">
        <v>6343</v>
      </c>
      <c r="C8513" s="612" t="s">
        <v>775</v>
      </c>
      <c r="D8513" s="614">
        <v>3.75</v>
      </c>
    </row>
    <row r="8514" spans="1:4" x14ac:dyDescent="0.2">
      <c r="A8514" s="612">
        <v>1968</v>
      </c>
      <c r="B8514" s="613" t="s">
        <v>6344</v>
      </c>
      <c r="C8514" s="612" t="s">
        <v>775</v>
      </c>
      <c r="D8514" s="614">
        <v>7.87</v>
      </c>
    </row>
    <row r="8515" spans="1:4" x14ac:dyDescent="0.2">
      <c r="A8515" s="612">
        <v>1969</v>
      </c>
      <c r="B8515" s="613" t="s">
        <v>6345</v>
      </c>
      <c r="C8515" s="612" t="s">
        <v>775</v>
      </c>
      <c r="D8515" s="614">
        <v>23.15</v>
      </c>
    </row>
    <row r="8516" spans="1:4" ht="25.5" x14ac:dyDescent="0.2">
      <c r="A8516" s="612">
        <v>1839</v>
      </c>
      <c r="B8516" s="613" t="s">
        <v>6346</v>
      </c>
      <c r="C8516" s="612" t="s">
        <v>775</v>
      </c>
      <c r="D8516" s="614">
        <v>127.25</v>
      </c>
    </row>
    <row r="8517" spans="1:4" ht="25.5" x14ac:dyDescent="0.2">
      <c r="A8517" s="612">
        <v>1835</v>
      </c>
      <c r="B8517" s="613" t="s">
        <v>6347</v>
      </c>
      <c r="C8517" s="612" t="s">
        <v>775</v>
      </c>
      <c r="D8517" s="614">
        <v>27.05</v>
      </c>
    </row>
    <row r="8518" spans="1:4" ht="25.5" x14ac:dyDescent="0.2">
      <c r="A8518" s="612">
        <v>1823</v>
      </c>
      <c r="B8518" s="613" t="s">
        <v>6348</v>
      </c>
      <c r="C8518" s="612" t="s">
        <v>775</v>
      </c>
      <c r="D8518" s="614">
        <v>52.31</v>
      </c>
    </row>
    <row r="8519" spans="1:4" ht="25.5" x14ac:dyDescent="0.2">
      <c r="A8519" s="612">
        <v>1827</v>
      </c>
      <c r="B8519" s="613" t="s">
        <v>6349</v>
      </c>
      <c r="C8519" s="612" t="s">
        <v>775</v>
      </c>
      <c r="D8519" s="614">
        <v>126.01</v>
      </c>
    </row>
    <row r="8520" spans="1:4" ht="25.5" x14ac:dyDescent="0.2">
      <c r="A8520" s="612">
        <v>1831</v>
      </c>
      <c r="B8520" s="613" t="s">
        <v>6350</v>
      </c>
      <c r="C8520" s="612" t="s">
        <v>775</v>
      </c>
      <c r="D8520" s="614">
        <v>27.51</v>
      </c>
    </row>
    <row r="8521" spans="1:4" ht="25.5" x14ac:dyDescent="0.2">
      <c r="A8521" s="612">
        <v>1825</v>
      </c>
      <c r="B8521" s="613" t="s">
        <v>6351</v>
      </c>
      <c r="C8521" s="612" t="s">
        <v>775</v>
      </c>
      <c r="D8521" s="614">
        <v>67.89</v>
      </c>
    </row>
    <row r="8522" spans="1:4" ht="25.5" x14ac:dyDescent="0.2">
      <c r="A8522" s="612">
        <v>1828</v>
      </c>
      <c r="B8522" s="613" t="s">
        <v>6352</v>
      </c>
      <c r="C8522" s="612" t="s">
        <v>775</v>
      </c>
      <c r="D8522" s="614">
        <v>153.78</v>
      </c>
    </row>
    <row r="8523" spans="1:4" ht="25.5" x14ac:dyDescent="0.2">
      <c r="A8523" s="612">
        <v>1845</v>
      </c>
      <c r="B8523" s="613" t="s">
        <v>6353</v>
      </c>
      <c r="C8523" s="612" t="s">
        <v>775</v>
      </c>
      <c r="D8523" s="614">
        <v>34.47</v>
      </c>
    </row>
    <row r="8524" spans="1:4" ht="25.5" x14ac:dyDescent="0.2">
      <c r="A8524" s="612">
        <v>1824</v>
      </c>
      <c r="B8524" s="613" t="s">
        <v>6354</v>
      </c>
      <c r="C8524" s="612" t="s">
        <v>775</v>
      </c>
      <c r="D8524" s="614">
        <v>81.39</v>
      </c>
    </row>
    <row r="8525" spans="1:4" x14ac:dyDescent="0.2">
      <c r="A8525" s="612">
        <v>1941</v>
      </c>
      <c r="B8525" s="613" t="s">
        <v>6355</v>
      </c>
      <c r="C8525" s="612" t="s">
        <v>775</v>
      </c>
      <c r="D8525" s="614">
        <v>21.53</v>
      </c>
    </row>
    <row r="8526" spans="1:4" x14ac:dyDescent="0.2">
      <c r="A8526" s="612">
        <v>1940</v>
      </c>
      <c r="B8526" s="613" t="s">
        <v>6356</v>
      </c>
      <c r="C8526" s="612" t="s">
        <v>775</v>
      </c>
      <c r="D8526" s="614">
        <v>16.27</v>
      </c>
    </row>
    <row r="8527" spans="1:4" x14ac:dyDescent="0.2">
      <c r="A8527" s="612">
        <v>1937</v>
      </c>
      <c r="B8527" s="613" t="s">
        <v>6357</v>
      </c>
      <c r="C8527" s="612" t="s">
        <v>775</v>
      </c>
      <c r="D8527" s="614">
        <v>3.37</v>
      </c>
    </row>
    <row r="8528" spans="1:4" x14ac:dyDescent="0.2">
      <c r="A8528" s="612">
        <v>1939</v>
      </c>
      <c r="B8528" s="613" t="s">
        <v>6358</v>
      </c>
      <c r="C8528" s="612" t="s">
        <v>775</v>
      </c>
      <c r="D8528" s="614">
        <v>6.69</v>
      </c>
    </row>
    <row r="8529" spans="1:4" x14ac:dyDescent="0.2">
      <c r="A8529" s="612">
        <v>1942</v>
      </c>
      <c r="B8529" s="613" t="s">
        <v>6359</v>
      </c>
      <c r="C8529" s="612" t="s">
        <v>775</v>
      </c>
      <c r="D8529" s="614">
        <v>30.72</v>
      </c>
    </row>
    <row r="8530" spans="1:4" x14ac:dyDescent="0.2">
      <c r="A8530" s="612">
        <v>1938</v>
      </c>
      <c r="B8530" s="613" t="s">
        <v>6360</v>
      </c>
      <c r="C8530" s="612" t="s">
        <v>775</v>
      </c>
      <c r="D8530" s="614">
        <v>4.28</v>
      </c>
    </row>
    <row r="8531" spans="1:4" ht="25.5" x14ac:dyDescent="0.2">
      <c r="A8531" s="612">
        <v>42692</v>
      </c>
      <c r="B8531" s="613" t="s">
        <v>6361</v>
      </c>
      <c r="C8531" s="612" t="s">
        <v>775</v>
      </c>
      <c r="D8531" s="614">
        <v>360.38</v>
      </c>
    </row>
    <row r="8532" spans="1:4" ht="25.5" x14ac:dyDescent="0.2">
      <c r="A8532" s="612">
        <v>42693</v>
      </c>
      <c r="B8532" s="613" t="s">
        <v>6362</v>
      </c>
      <c r="C8532" s="612" t="s">
        <v>775</v>
      </c>
      <c r="D8532" s="614">
        <v>592.80999999999995</v>
      </c>
    </row>
    <row r="8533" spans="1:4" ht="25.5" x14ac:dyDescent="0.2">
      <c r="A8533" s="612">
        <v>42695</v>
      </c>
      <c r="B8533" s="613" t="s">
        <v>6363</v>
      </c>
      <c r="C8533" s="612" t="s">
        <v>775</v>
      </c>
      <c r="D8533" s="614">
        <v>450.74</v>
      </c>
    </row>
    <row r="8534" spans="1:4" ht="25.5" x14ac:dyDescent="0.2">
      <c r="A8534" s="612">
        <v>42694</v>
      </c>
      <c r="B8534" s="613" t="s">
        <v>6364</v>
      </c>
      <c r="C8534" s="612" t="s">
        <v>775</v>
      </c>
      <c r="D8534" s="614">
        <v>666.37</v>
      </c>
    </row>
    <row r="8535" spans="1:4" ht="25.5" x14ac:dyDescent="0.2">
      <c r="A8535" s="612">
        <v>20097</v>
      </c>
      <c r="B8535" s="613" t="s">
        <v>13104</v>
      </c>
      <c r="C8535" s="612" t="s">
        <v>775</v>
      </c>
      <c r="D8535" s="614">
        <v>31.89</v>
      </c>
    </row>
    <row r="8536" spans="1:4" ht="25.5" x14ac:dyDescent="0.2">
      <c r="A8536" s="612">
        <v>20098</v>
      </c>
      <c r="B8536" s="613" t="s">
        <v>13105</v>
      </c>
      <c r="C8536" s="612" t="s">
        <v>775</v>
      </c>
      <c r="D8536" s="614">
        <v>107.54</v>
      </c>
    </row>
    <row r="8537" spans="1:4" ht="25.5" x14ac:dyDescent="0.2">
      <c r="A8537" s="612">
        <v>20096</v>
      </c>
      <c r="B8537" s="613" t="s">
        <v>13106</v>
      </c>
      <c r="C8537" s="612" t="s">
        <v>775</v>
      </c>
      <c r="D8537" s="614">
        <v>20.87</v>
      </c>
    </row>
    <row r="8538" spans="1:4" x14ac:dyDescent="0.2">
      <c r="A8538" s="612">
        <v>1964</v>
      </c>
      <c r="B8538" s="613" t="s">
        <v>6365</v>
      </c>
      <c r="C8538" s="612" t="s">
        <v>775</v>
      </c>
      <c r="D8538" s="614">
        <v>19.29</v>
      </c>
    </row>
    <row r="8539" spans="1:4" x14ac:dyDescent="0.2">
      <c r="A8539" s="612">
        <v>1880</v>
      </c>
      <c r="B8539" s="613" t="s">
        <v>6366</v>
      </c>
      <c r="C8539" s="612" t="s">
        <v>775</v>
      </c>
      <c r="D8539" s="614">
        <v>2.21</v>
      </c>
    </row>
    <row r="8540" spans="1:4" x14ac:dyDescent="0.2">
      <c r="A8540" s="612">
        <v>39274</v>
      </c>
      <c r="B8540" s="613" t="s">
        <v>6367</v>
      </c>
      <c r="C8540" s="612" t="s">
        <v>775</v>
      </c>
      <c r="D8540" s="614">
        <v>1.71</v>
      </c>
    </row>
    <row r="8541" spans="1:4" ht="25.5" x14ac:dyDescent="0.2">
      <c r="A8541" s="612">
        <v>2628</v>
      </c>
      <c r="B8541" s="613" t="s">
        <v>6368</v>
      </c>
      <c r="C8541" s="612" t="s">
        <v>775</v>
      </c>
      <c r="D8541" s="614">
        <v>177.59</v>
      </c>
    </row>
    <row r="8542" spans="1:4" ht="25.5" x14ac:dyDescent="0.2">
      <c r="A8542" s="612">
        <v>2622</v>
      </c>
      <c r="B8542" s="613" t="s">
        <v>6369</v>
      </c>
      <c r="C8542" s="612" t="s">
        <v>775</v>
      </c>
      <c r="D8542" s="614">
        <v>4.21</v>
      </c>
    </row>
    <row r="8543" spans="1:4" ht="25.5" x14ac:dyDescent="0.2">
      <c r="A8543" s="612">
        <v>2623</v>
      </c>
      <c r="B8543" s="613" t="s">
        <v>6370</v>
      </c>
      <c r="C8543" s="612" t="s">
        <v>775</v>
      </c>
      <c r="D8543" s="614">
        <v>5.07</v>
      </c>
    </row>
    <row r="8544" spans="1:4" ht="25.5" x14ac:dyDescent="0.2">
      <c r="A8544" s="612">
        <v>2624</v>
      </c>
      <c r="B8544" s="613" t="s">
        <v>6371</v>
      </c>
      <c r="C8544" s="612" t="s">
        <v>775</v>
      </c>
      <c r="D8544" s="614">
        <v>8.07</v>
      </c>
    </row>
    <row r="8545" spans="1:4" ht="25.5" x14ac:dyDescent="0.2">
      <c r="A8545" s="612">
        <v>2625</v>
      </c>
      <c r="B8545" s="613" t="s">
        <v>6372</v>
      </c>
      <c r="C8545" s="612" t="s">
        <v>775</v>
      </c>
      <c r="D8545" s="614">
        <v>17.04</v>
      </c>
    </row>
    <row r="8546" spans="1:4" ht="25.5" x14ac:dyDescent="0.2">
      <c r="A8546" s="612">
        <v>2626</v>
      </c>
      <c r="B8546" s="613" t="s">
        <v>6373</v>
      </c>
      <c r="C8546" s="612" t="s">
        <v>775</v>
      </c>
      <c r="D8546" s="614">
        <v>24.97</v>
      </c>
    </row>
    <row r="8547" spans="1:4" ht="25.5" x14ac:dyDescent="0.2">
      <c r="A8547" s="612">
        <v>2630</v>
      </c>
      <c r="B8547" s="613" t="s">
        <v>6374</v>
      </c>
      <c r="C8547" s="612" t="s">
        <v>775</v>
      </c>
      <c r="D8547" s="614">
        <v>37.97</v>
      </c>
    </row>
    <row r="8548" spans="1:4" ht="25.5" x14ac:dyDescent="0.2">
      <c r="A8548" s="612">
        <v>2627</v>
      </c>
      <c r="B8548" s="613" t="s">
        <v>6375</v>
      </c>
      <c r="C8548" s="612" t="s">
        <v>775</v>
      </c>
      <c r="D8548" s="614">
        <v>66.89</v>
      </c>
    </row>
    <row r="8549" spans="1:4" ht="25.5" x14ac:dyDescent="0.2">
      <c r="A8549" s="612">
        <v>2629</v>
      </c>
      <c r="B8549" s="613" t="s">
        <v>6376</v>
      </c>
      <c r="C8549" s="612" t="s">
        <v>775</v>
      </c>
      <c r="D8549" s="614">
        <v>90.47</v>
      </c>
    </row>
    <row r="8550" spans="1:4" x14ac:dyDescent="0.2">
      <c r="A8550" s="612">
        <v>12033</v>
      </c>
      <c r="B8550" s="613" t="s">
        <v>6377</v>
      </c>
      <c r="C8550" s="612" t="s">
        <v>775</v>
      </c>
      <c r="D8550" s="614">
        <v>7.06</v>
      </c>
    </row>
    <row r="8551" spans="1:4" x14ac:dyDescent="0.2">
      <c r="A8551" s="612">
        <v>40408</v>
      </c>
      <c r="B8551" s="613" t="s">
        <v>6378</v>
      </c>
      <c r="C8551" s="612" t="s">
        <v>775</v>
      </c>
      <c r="D8551" s="614">
        <v>4.63</v>
      </c>
    </row>
    <row r="8552" spans="1:4" x14ac:dyDescent="0.2">
      <c r="A8552" s="612">
        <v>40409</v>
      </c>
      <c r="B8552" s="613" t="s">
        <v>6379</v>
      </c>
      <c r="C8552" s="612" t="s">
        <v>775</v>
      </c>
      <c r="D8552" s="614">
        <v>1.64</v>
      </c>
    </row>
    <row r="8553" spans="1:4" x14ac:dyDescent="0.2">
      <c r="A8553" s="612">
        <v>39276</v>
      </c>
      <c r="B8553" s="613" t="s">
        <v>6380</v>
      </c>
      <c r="C8553" s="612" t="s">
        <v>775</v>
      </c>
      <c r="D8553" s="614">
        <v>4.18</v>
      </c>
    </row>
    <row r="8554" spans="1:4" x14ac:dyDescent="0.2">
      <c r="A8554" s="612">
        <v>39277</v>
      </c>
      <c r="B8554" s="613" t="s">
        <v>6381</v>
      </c>
      <c r="C8554" s="612" t="s">
        <v>775</v>
      </c>
      <c r="D8554" s="614">
        <v>11.28</v>
      </c>
    </row>
    <row r="8555" spans="1:4" x14ac:dyDescent="0.2">
      <c r="A8555" s="612">
        <v>12034</v>
      </c>
      <c r="B8555" s="613" t="s">
        <v>6382</v>
      </c>
      <c r="C8555" s="612" t="s">
        <v>775</v>
      </c>
      <c r="D8555" s="614">
        <v>3.19</v>
      </c>
    </row>
    <row r="8556" spans="1:4" ht="25.5" x14ac:dyDescent="0.2">
      <c r="A8556" s="612">
        <v>39879</v>
      </c>
      <c r="B8556" s="613" t="s">
        <v>6383</v>
      </c>
      <c r="C8556" s="612" t="s">
        <v>775</v>
      </c>
      <c r="D8556" s="614">
        <v>3.6</v>
      </c>
    </row>
    <row r="8557" spans="1:4" ht="25.5" x14ac:dyDescent="0.2">
      <c r="A8557" s="612">
        <v>39880</v>
      </c>
      <c r="B8557" s="613" t="s">
        <v>6384</v>
      </c>
      <c r="C8557" s="612" t="s">
        <v>775</v>
      </c>
      <c r="D8557" s="614">
        <v>7.97</v>
      </c>
    </row>
    <row r="8558" spans="1:4" ht="25.5" x14ac:dyDescent="0.2">
      <c r="A8558" s="612">
        <v>39881</v>
      </c>
      <c r="B8558" s="613" t="s">
        <v>6385</v>
      </c>
      <c r="C8558" s="612" t="s">
        <v>775</v>
      </c>
      <c r="D8558" s="614">
        <v>12.79</v>
      </c>
    </row>
    <row r="8559" spans="1:4" ht="25.5" x14ac:dyDescent="0.2">
      <c r="A8559" s="612">
        <v>39882</v>
      </c>
      <c r="B8559" s="613" t="s">
        <v>6386</v>
      </c>
      <c r="C8559" s="612" t="s">
        <v>775</v>
      </c>
      <c r="D8559" s="614">
        <v>33.700000000000003</v>
      </c>
    </row>
    <row r="8560" spans="1:4" ht="25.5" x14ac:dyDescent="0.2">
      <c r="A8560" s="612">
        <v>39883</v>
      </c>
      <c r="B8560" s="613" t="s">
        <v>6387</v>
      </c>
      <c r="C8560" s="612" t="s">
        <v>775</v>
      </c>
      <c r="D8560" s="614">
        <v>53.81</v>
      </c>
    </row>
    <row r="8561" spans="1:4" ht="25.5" x14ac:dyDescent="0.2">
      <c r="A8561" s="612">
        <v>39884</v>
      </c>
      <c r="B8561" s="613" t="s">
        <v>6388</v>
      </c>
      <c r="C8561" s="612" t="s">
        <v>775</v>
      </c>
      <c r="D8561" s="614">
        <v>79.92</v>
      </c>
    </row>
    <row r="8562" spans="1:4" ht="25.5" x14ac:dyDescent="0.2">
      <c r="A8562" s="612">
        <v>39885</v>
      </c>
      <c r="B8562" s="613" t="s">
        <v>6389</v>
      </c>
      <c r="C8562" s="612" t="s">
        <v>775</v>
      </c>
      <c r="D8562" s="614">
        <v>189.96</v>
      </c>
    </row>
    <row r="8563" spans="1:4" ht="25.5" x14ac:dyDescent="0.2">
      <c r="A8563" s="612">
        <v>1777</v>
      </c>
      <c r="B8563" s="613" t="s">
        <v>6390</v>
      </c>
      <c r="C8563" s="612" t="s">
        <v>775</v>
      </c>
      <c r="D8563" s="614">
        <v>46.28</v>
      </c>
    </row>
    <row r="8564" spans="1:4" ht="25.5" x14ac:dyDescent="0.2">
      <c r="A8564" s="612">
        <v>1819</v>
      </c>
      <c r="B8564" s="613" t="s">
        <v>6391</v>
      </c>
      <c r="C8564" s="612" t="s">
        <v>775</v>
      </c>
      <c r="D8564" s="614">
        <v>33.67</v>
      </c>
    </row>
    <row r="8565" spans="1:4" x14ac:dyDescent="0.2">
      <c r="A8565" s="612">
        <v>1775</v>
      </c>
      <c r="B8565" s="613" t="s">
        <v>6392</v>
      </c>
      <c r="C8565" s="612" t="s">
        <v>775</v>
      </c>
      <c r="D8565" s="614">
        <v>10.07</v>
      </c>
    </row>
    <row r="8566" spans="1:4" x14ac:dyDescent="0.2">
      <c r="A8566" s="612">
        <v>1776</v>
      </c>
      <c r="B8566" s="613" t="s">
        <v>6393</v>
      </c>
      <c r="C8566" s="612" t="s">
        <v>775</v>
      </c>
      <c r="D8566" s="614">
        <v>27.39</v>
      </c>
    </row>
    <row r="8567" spans="1:4" ht="25.5" x14ac:dyDescent="0.2">
      <c r="A8567" s="612">
        <v>1778</v>
      </c>
      <c r="B8567" s="613" t="s">
        <v>6394</v>
      </c>
      <c r="C8567" s="612" t="s">
        <v>775</v>
      </c>
      <c r="D8567" s="614">
        <v>112.02</v>
      </c>
    </row>
    <row r="8568" spans="1:4" x14ac:dyDescent="0.2">
      <c r="A8568" s="612">
        <v>1818</v>
      </c>
      <c r="B8568" s="613" t="s">
        <v>6395</v>
      </c>
      <c r="C8568" s="612" t="s">
        <v>775</v>
      </c>
      <c r="D8568" s="614">
        <v>74.349999999999994</v>
      </c>
    </row>
    <row r="8569" spans="1:4" x14ac:dyDescent="0.2">
      <c r="A8569" s="612">
        <v>1820</v>
      </c>
      <c r="B8569" s="613" t="s">
        <v>6396</v>
      </c>
      <c r="C8569" s="612" t="s">
        <v>775</v>
      </c>
      <c r="D8569" s="614">
        <v>14.54</v>
      </c>
    </row>
    <row r="8570" spans="1:4" x14ac:dyDescent="0.2">
      <c r="A8570" s="612">
        <v>1779</v>
      </c>
      <c r="B8570" s="613" t="s">
        <v>6397</v>
      </c>
      <c r="C8570" s="612" t="s">
        <v>775</v>
      </c>
      <c r="D8570" s="614">
        <v>162.91</v>
      </c>
    </row>
    <row r="8571" spans="1:4" x14ac:dyDescent="0.2">
      <c r="A8571" s="612">
        <v>1780</v>
      </c>
      <c r="B8571" s="613" t="s">
        <v>6398</v>
      </c>
      <c r="C8571" s="612" t="s">
        <v>775</v>
      </c>
      <c r="D8571" s="614">
        <v>335.85</v>
      </c>
    </row>
    <row r="8572" spans="1:4" ht="25.5" x14ac:dyDescent="0.2">
      <c r="A8572" s="612">
        <v>1783</v>
      </c>
      <c r="B8572" s="613" t="s">
        <v>6399</v>
      </c>
      <c r="C8572" s="612" t="s">
        <v>775</v>
      </c>
      <c r="D8572" s="614">
        <v>35.51</v>
      </c>
    </row>
    <row r="8573" spans="1:4" ht="25.5" x14ac:dyDescent="0.2">
      <c r="A8573" s="612">
        <v>1782</v>
      </c>
      <c r="B8573" s="613" t="s">
        <v>6400</v>
      </c>
      <c r="C8573" s="612" t="s">
        <v>775</v>
      </c>
      <c r="D8573" s="614">
        <v>28.07</v>
      </c>
    </row>
    <row r="8574" spans="1:4" ht="25.5" x14ac:dyDescent="0.2">
      <c r="A8574" s="612">
        <v>1817</v>
      </c>
      <c r="B8574" s="613" t="s">
        <v>6401</v>
      </c>
      <c r="C8574" s="612" t="s">
        <v>775</v>
      </c>
      <c r="D8574" s="614">
        <v>8.36</v>
      </c>
    </row>
    <row r="8575" spans="1:4" ht="25.5" x14ac:dyDescent="0.2">
      <c r="A8575" s="612">
        <v>1781</v>
      </c>
      <c r="B8575" s="613" t="s">
        <v>6402</v>
      </c>
      <c r="C8575" s="612" t="s">
        <v>775</v>
      </c>
      <c r="D8575" s="614">
        <v>18.29</v>
      </c>
    </row>
    <row r="8576" spans="1:4" ht="25.5" x14ac:dyDescent="0.2">
      <c r="A8576" s="612">
        <v>1784</v>
      </c>
      <c r="B8576" s="613" t="s">
        <v>6403</v>
      </c>
      <c r="C8576" s="612" t="s">
        <v>775</v>
      </c>
      <c r="D8576" s="614">
        <v>100.27</v>
      </c>
    </row>
    <row r="8577" spans="1:4" ht="25.5" x14ac:dyDescent="0.2">
      <c r="A8577" s="612">
        <v>1810</v>
      </c>
      <c r="B8577" s="613" t="s">
        <v>6404</v>
      </c>
      <c r="C8577" s="612" t="s">
        <v>775</v>
      </c>
      <c r="D8577" s="614">
        <v>55.61</v>
      </c>
    </row>
    <row r="8578" spans="1:4" ht="25.5" x14ac:dyDescent="0.2">
      <c r="A8578" s="612">
        <v>1811</v>
      </c>
      <c r="B8578" s="613" t="s">
        <v>6405</v>
      </c>
      <c r="C8578" s="612" t="s">
        <v>775</v>
      </c>
      <c r="D8578" s="614">
        <v>12.03</v>
      </c>
    </row>
    <row r="8579" spans="1:4" ht="25.5" x14ac:dyDescent="0.2">
      <c r="A8579" s="612">
        <v>1812</v>
      </c>
      <c r="B8579" s="613" t="s">
        <v>6406</v>
      </c>
      <c r="C8579" s="612" t="s">
        <v>775</v>
      </c>
      <c r="D8579" s="614">
        <v>140.4</v>
      </c>
    </row>
    <row r="8580" spans="1:4" ht="25.5" x14ac:dyDescent="0.2">
      <c r="A8580" s="612">
        <v>40386</v>
      </c>
      <c r="B8580" s="613" t="s">
        <v>6407</v>
      </c>
      <c r="C8580" s="612" t="s">
        <v>775</v>
      </c>
      <c r="D8580" s="614">
        <v>51.13</v>
      </c>
    </row>
    <row r="8581" spans="1:4" ht="25.5" x14ac:dyDescent="0.2">
      <c r="A8581" s="612">
        <v>40384</v>
      </c>
      <c r="B8581" s="613" t="s">
        <v>6408</v>
      </c>
      <c r="C8581" s="612" t="s">
        <v>775</v>
      </c>
      <c r="D8581" s="614">
        <v>35</v>
      </c>
    </row>
    <row r="8582" spans="1:4" x14ac:dyDescent="0.2">
      <c r="A8582" s="612">
        <v>40379</v>
      </c>
      <c r="B8582" s="613" t="s">
        <v>6409</v>
      </c>
      <c r="C8582" s="612" t="s">
        <v>775</v>
      </c>
      <c r="D8582" s="614">
        <v>12.1</v>
      </c>
    </row>
    <row r="8583" spans="1:4" x14ac:dyDescent="0.2">
      <c r="A8583" s="612">
        <v>40423</v>
      </c>
      <c r="B8583" s="613" t="s">
        <v>6410</v>
      </c>
      <c r="C8583" s="612" t="s">
        <v>775</v>
      </c>
      <c r="D8583" s="614">
        <v>22.9</v>
      </c>
    </row>
    <row r="8584" spans="1:4" ht="25.5" x14ac:dyDescent="0.2">
      <c r="A8584" s="612">
        <v>40389</v>
      </c>
      <c r="B8584" s="613" t="s">
        <v>6411</v>
      </c>
      <c r="C8584" s="612" t="s">
        <v>775</v>
      </c>
      <c r="D8584" s="614">
        <v>145.22999999999999</v>
      </c>
    </row>
    <row r="8585" spans="1:4" x14ac:dyDescent="0.2">
      <c r="A8585" s="612">
        <v>40388</v>
      </c>
      <c r="B8585" s="613" t="s">
        <v>6412</v>
      </c>
      <c r="C8585" s="612" t="s">
        <v>775</v>
      </c>
      <c r="D8585" s="614">
        <v>72.69</v>
      </c>
    </row>
    <row r="8586" spans="1:4" x14ac:dyDescent="0.2">
      <c r="A8586" s="612">
        <v>40381</v>
      </c>
      <c r="B8586" s="613" t="s">
        <v>6413</v>
      </c>
      <c r="C8586" s="612" t="s">
        <v>775</v>
      </c>
      <c r="D8586" s="614">
        <v>16.13</v>
      </c>
    </row>
    <row r="8587" spans="1:4" x14ac:dyDescent="0.2">
      <c r="A8587" s="612">
        <v>40391</v>
      </c>
      <c r="B8587" s="613" t="s">
        <v>6414</v>
      </c>
      <c r="C8587" s="612" t="s">
        <v>775</v>
      </c>
      <c r="D8587" s="614">
        <v>376.95</v>
      </c>
    </row>
    <row r="8588" spans="1:4" x14ac:dyDescent="0.2">
      <c r="A8588" s="612">
        <v>40414</v>
      </c>
      <c r="B8588" s="613" t="s">
        <v>6415</v>
      </c>
      <c r="C8588" s="612" t="s">
        <v>775</v>
      </c>
      <c r="D8588" s="614">
        <v>16.39</v>
      </c>
    </row>
    <row r="8589" spans="1:4" x14ac:dyDescent="0.2">
      <c r="A8589" s="612">
        <v>40416</v>
      </c>
      <c r="B8589" s="613" t="s">
        <v>6416</v>
      </c>
      <c r="C8589" s="612" t="s">
        <v>775</v>
      </c>
      <c r="D8589" s="614">
        <v>22.65</v>
      </c>
    </row>
    <row r="8590" spans="1:4" x14ac:dyDescent="0.2">
      <c r="A8590" s="612">
        <v>40418</v>
      </c>
      <c r="B8590" s="613" t="s">
        <v>6417</v>
      </c>
      <c r="C8590" s="612" t="s">
        <v>775</v>
      </c>
      <c r="D8590" s="614">
        <v>27.02</v>
      </c>
    </row>
    <row r="8591" spans="1:4" ht="25.5" x14ac:dyDescent="0.2">
      <c r="A8591" s="612">
        <v>2609</v>
      </c>
      <c r="B8591" s="613" t="s">
        <v>6418</v>
      </c>
      <c r="C8591" s="612" t="s">
        <v>775</v>
      </c>
      <c r="D8591" s="614">
        <v>3.96</v>
      </c>
    </row>
    <row r="8592" spans="1:4" ht="25.5" x14ac:dyDescent="0.2">
      <c r="A8592" s="612">
        <v>2634</v>
      </c>
      <c r="B8592" s="613" t="s">
        <v>6419</v>
      </c>
      <c r="C8592" s="612" t="s">
        <v>775</v>
      </c>
      <c r="D8592" s="614">
        <v>5.2</v>
      </c>
    </row>
    <row r="8593" spans="1:4" ht="25.5" x14ac:dyDescent="0.2">
      <c r="A8593" s="612">
        <v>2611</v>
      </c>
      <c r="B8593" s="613" t="s">
        <v>6420</v>
      </c>
      <c r="C8593" s="612" t="s">
        <v>775</v>
      </c>
      <c r="D8593" s="614">
        <v>14.66</v>
      </c>
    </row>
    <row r="8594" spans="1:4" x14ac:dyDescent="0.2">
      <c r="A8594" s="612">
        <v>34359</v>
      </c>
      <c r="B8594" s="613" t="s">
        <v>6421</v>
      </c>
      <c r="C8594" s="612" t="s">
        <v>775</v>
      </c>
      <c r="D8594" s="614">
        <v>8.85</v>
      </c>
    </row>
    <row r="8595" spans="1:4" ht="25.5" x14ac:dyDescent="0.2">
      <c r="A8595" s="612">
        <v>1789</v>
      </c>
      <c r="B8595" s="613" t="s">
        <v>6422</v>
      </c>
      <c r="C8595" s="612" t="s">
        <v>775</v>
      </c>
      <c r="D8595" s="614">
        <v>44.41</v>
      </c>
    </row>
    <row r="8596" spans="1:4" ht="25.5" x14ac:dyDescent="0.2">
      <c r="A8596" s="612">
        <v>1788</v>
      </c>
      <c r="B8596" s="613" t="s">
        <v>6423</v>
      </c>
      <c r="C8596" s="612" t="s">
        <v>775</v>
      </c>
      <c r="D8596" s="614">
        <v>35.6</v>
      </c>
    </row>
    <row r="8597" spans="1:4" x14ac:dyDescent="0.2">
      <c r="A8597" s="612">
        <v>1786</v>
      </c>
      <c r="B8597" s="613" t="s">
        <v>6424</v>
      </c>
      <c r="C8597" s="612" t="s">
        <v>775</v>
      </c>
      <c r="D8597" s="614">
        <v>8.84</v>
      </c>
    </row>
    <row r="8598" spans="1:4" x14ac:dyDescent="0.2">
      <c r="A8598" s="612">
        <v>1787</v>
      </c>
      <c r="B8598" s="613" t="s">
        <v>6425</v>
      </c>
      <c r="C8598" s="612" t="s">
        <v>775</v>
      </c>
      <c r="D8598" s="614">
        <v>21.17</v>
      </c>
    </row>
    <row r="8599" spans="1:4" ht="25.5" x14ac:dyDescent="0.2">
      <c r="A8599" s="612">
        <v>1791</v>
      </c>
      <c r="B8599" s="613" t="s">
        <v>6426</v>
      </c>
      <c r="C8599" s="612" t="s">
        <v>775</v>
      </c>
      <c r="D8599" s="614">
        <v>128.36000000000001</v>
      </c>
    </row>
    <row r="8600" spans="1:4" x14ac:dyDescent="0.2">
      <c r="A8600" s="612">
        <v>1790</v>
      </c>
      <c r="B8600" s="613" t="s">
        <v>6427</v>
      </c>
      <c r="C8600" s="612" t="s">
        <v>775</v>
      </c>
      <c r="D8600" s="614">
        <v>73.97</v>
      </c>
    </row>
    <row r="8601" spans="1:4" x14ac:dyDescent="0.2">
      <c r="A8601" s="612">
        <v>1813</v>
      </c>
      <c r="B8601" s="613" t="s">
        <v>6428</v>
      </c>
      <c r="C8601" s="612" t="s">
        <v>775</v>
      </c>
      <c r="D8601" s="614">
        <v>14.03</v>
      </c>
    </row>
    <row r="8602" spans="1:4" x14ac:dyDescent="0.2">
      <c r="A8602" s="612">
        <v>1792</v>
      </c>
      <c r="B8602" s="613" t="s">
        <v>6429</v>
      </c>
      <c r="C8602" s="612" t="s">
        <v>775</v>
      </c>
      <c r="D8602" s="614">
        <v>173.27</v>
      </c>
    </row>
    <row r="8603" spans="1:4" x14ac:dyDescent="0.2">
      <c r="A8603" s="612">
        <v>1793</v>
      </c>
      <c r="B8603" s="613" t="s">
        <v>6430</v>
      </c>
      <c r="C8603" s="612" t="s">
        <v>775</v>
      </c>
      <c r="D8603" s="614">
        <v>350.13</v>
      </c>
    </row>
    <row r="8604" spans="1:4" ht="25.5" x14ac:dyDescent="0.2">
      <c r="A8604" s="612">
        <v>1809</v>
      </c>
      <c r="B8604" s="613" t="s">
        <v>6431</v>
      </c>
      <c r="C8604" s="612" t="s">
        <v>775</v>
      </c>
      <c r="D8604" s="614">
        <v>41.64</v>
      </c>
    </row>
    <row r="8605" spans="1:4" ht="25.5" x14ac:dyDescent="0.2">
      <c r="A8605" s="612">
        <v>1814</v>
      </c>
      <c r="B8605" s="613" t="s">
        <v>6432</v>
      </c>
      <c r="C8605" s="612" t="s">
        <v>775</v>
      </c>
      <c r="D8605" s="614">
        <v>34.21</v>
      </c>
    </row>
    <row r="8606" spans="1:4" ht="25.5" x14ac:dyDescent="0.2">
      <c r="A8606" s="612">
        <v>1803</v>
      </c>
      <c r="B8606" s="613" t="s">
        <v>6433</v>
      </c>
      <c r="C8606" s="612" t="s">
        <v>775</v>
      </c>
      <c r="D8606" s="614">
        <v>8.64</v>
      </c>
    </row>
    <row r="8607" spans="1:4" ht="25.5" x14ac:dyDescent="0.2">
      <c r="A8607" s="612">
        <v>1805</v>
      </c>
      <c r="B8607" s="613" t="s">
        <v>6434</v>
      </c>
      <c r="C8607" s="612" t="s">
        <v>775</v>
      </c>
      <c r="D8607" s="614">
        <v>19.850000000000001</v>
      </c>
    </row>
    <row r="8608" spans="1:4" ht="25.5" x14ac:dyDescent="0.2">
      <c r="A8608" s="612">
        <v>1821</v>
      </c>
      <c r="B8608" s="613" t="s">
        <v>6435</v>
      </c>
      <c r="C8608" s="612" t="s">
        <v>775</v>
      </c>
      <c r="D8608" s="614">
        <v>117.28</v>
      </c>
    </row>
    <row r="8609" spans="1:4" ht="25.5" x14ac:dyDescent="0.2">
      <c r="A8609" s="612">
        <v>1806</v>
      </c>
      <c r="B8609" s="613" t="s">
        <v>6436</v>
      </c>
      <c r="C8609" s="612" t="s">
        <v>775</v>
      </c>
      <c r="D8609" s="614">
        <v>69.8</v>
      </c>
    </row>
    <row r="8610" spans="1:4" ht="25.5" x14ac:dyDescent="0.2">
      <c r="A8610" s="612">
        <v>1804</v>
      </c>
      <c r="B8610" s="613" t="s">
        <v>6437</v>
      </c>
      <c r="C8610" s="612" t="s">
        <v>775</v>
      </c>
      <c r="D8610" s="614">
        <v>12.3</v>
      </c>
    </row>
    <row r="8611" spans="1:4" ht="25.5" x14ac:dyDescent="0.2">
      <c r="A8611" s="612">
        <v>1807</v>
      </c>
      <c r="B8611" s="613" t="s">
        <v>6438</v>
      </c>
      <c r="C8611" s="612" t="s">
        <v>775</v>
      </c>
      <c r="D8611" s="614">
        <v>167.73</v>
      </c>
    </row>
    <row r="8612" spans="1:4" ht="25.5" x14ac:dyDescent="0.2">
      <c r="A8612" s="612">
        <v>1808</v>
      </c>
      <c r="B8612" s="613" t="s">
        <v>6439</v>
      </c>
      <c r="C8612" s="612" t="s">
        <v>775</v>
      </c>
      <c r="D8612" s="614">
        <v>336.27</v>
      </c>
    </row>
    <row r="8613" spans="1:4" ht="25.5" x14ac:dyDescent="0.2">
      <c r="A8613" s="612">
        <v>1797</v>
      </c>
      <c r="B8613" s="613" t="s">
        <v>6440</v>
      </c>
      <c r="C8613" s="612" t="s">
        <v>775</v>
      </c>
      <c r="D8613" s="614">
        <v>50.43</v>
      </c>
    </row>
    <row r="8614" spans="1:4" ht="25.5" x14ac:dyDescent="0.2">
      <c r="A8614" s="612">
        <v>1796</v>
      </c>
      <c r="B8614" s="613" t="s">
        <v>6441</v>
      </c>
      <c r="C8614" s="612" t="s">
        <v>775</v>
      </c>
      <c r="D8614" s="614">
        <v>38.68</v>
      </c>
    </row>
    <row r="8615" spans="1:4" x14ac:dyDescent="0.2">
      <c r="A8615" s="612">
        <v>1794</v>
      </c>
      <c r="B8615" s="613" t="s">
        <v>6442</v>
      </c>
      <c r="C8615" s="612" t="s">
        <v>775</v>
      </c>
      <c r="D8615" s="614">
        <v>9.23</v>
      </c>
    </row>
    <row r="8616" spans="1:4" x14ac:dyDescent="0.2">
      <c r="A8616" s="612">
        <v>1816</v>
      </c>
      <c r="B8616" s="613" t="s">
        <v>6443</v>
      </c>
      <c r="C8616" s="612" t="s">
        <v>775</v>
      </c>
      <c r="D8616" s="614">
        <v>20.82</v>
      </c>
    </row>
    <row r="8617" spans="1:4" ht="25.5" x14ac:dyDescent="0.2">
      <c r="A8617" s="612">
        <v>1815</v>
      </c>
      <c r="B8617" s="613" t="s">
        <v>6444</v>
      </c>
      <c r="C8617" s="612" t="s">
        <v>775</v>
      </c>
      <c r="D8617" s="614">
        <v>159.91</v>
      </c>
    </row>
    <row r="8618" spans="1:4" x14ac:dyDescent="0.2">
      <c r="A8618" s="612">
        <v>1798</v>
      </c>
      <c r="B8618" s="613" t="s">
        <v>6445</v>
      </c>
      <c r="C8618" s="612" t="s">
        <v>775</v>
      </c>
      <c r="D8618" s="614">
        <v>71.55</v>
      </c>
    </row>
    <row r="8619" spans="1:4" x14ac:dyDescent="0.2">
      <c r="A8619" s="612">
        <v>1795</v>
      </c>
      <c r="B8619" s="613" t="s">
        <v>6446</v>
      </c>
      <c r="C8619" s="612" t="s">
        <v>775</v>
      </c>
      <c r="D8619" s="614">
        <v>12.79</v>
      </c>
    </row>
    <row r="8620" spans="1:4" x14ac:dyDescent="0.2">
      <c r="A8620" s="612">
        <v>1799</v>
      </c>
      <c r="B8620" s="613" t="s">
        <v>6447</v>
      </c>
      <c r="C8620" s="612" t="s">
        <v>775</v>
      </c>
      <c r="D8620" s="614">
        <v>208.27</v>
      </c>
    </row>
    <row r="8621" spans="1:4" x14ac:dyDescent="0.2">
      <c r="A8621" s="612">
        <v>1800</v>
      </c>
      <c r="B8621" s="613" t="s">
        <v>6448</v>
      </c>
      <c r="C8621" s="612" t="s">
        <v>775</v>
      </c>
      <c r="D8621" s="614">
        <v>397.62</v>
      </c>
    </row>
    <row r="8622" spans="1:4" x14ac:dyDescent="0.2">
      <c r="A8622" s="612">
        <v>1802</v>
      </c>
      <c r="B8622" s="613" t="s">
        <v>6449</v>
      </c>
      <c r="C8622" s="612" t="s">
        <v>775</v>
      </c>
      <c r="D8622" s="614">
        <v>994.6</v>
      </c>
    </row>
    <row r="8623" spans="1:4" ht="25.5" x14ac:dyDescent="0.2">
      <c r="A8623" s="612">
        <v>40385</v>
      </c>
      <c r="B8623" s="613" t="s">
        <v>6450</v>
      </c>
      <c r="C8623" s="612" t="s">
        <v>775</v>
      </c>
      <c r="D8623" s="614">
        <v>51.13</v>
      </c>
    </row>
    <row r="8624" spans="1:4" ht="25.5" x14ac:dyDescent="0.2">
      <c r="A8624" s="612">
        <v>40383</v>
      </c>
      <c r="B8624" s="613" t="s">
        <v>6451</v>
      </c>
      <c r="C8624" s="612" t="s">
        <v>775</v>
      </c>
      <c r="D8624" s="614">
        <v>35</v>
      </c>
    </row>
    <row r="8625" spans="1:4" ht="25.5" x14ac:dyDescent="0.2">
      <c r="A8625" s="612">
        <v>40378</v>
      </c>
      <c r="B8625" s="613" t="s">
        <v>6452</v>
      </c>
      <c r="C8625" s="612" t="s">
        <v>775</v>
      </c>
      <c r="D8625" s="614">
        <v>12.1</v>
      </c>
    </row>
    <row r="8626" spans="1:4" ht="25.5" x14ac:dyDescent="0.2">
      <c r="A8626" s="612">
        <v>40382</v>
      </c>
      <c r="B8626" s="613" t="s">
        <v>6453</v>
      </c>
      <c r="C8626" s="612" t="s">
        <v>775</v>
      </c>
      <c r="D8626" s="614">
        <v>22.9</v>
      </c>
    </row>
    <row r="8627" spans="1:4" ht="25.5" x14ac:dyDescent="0.2">
      <c r="A8627" s="612">
        <v>40422</v>
      </c>
      <c r="B8627" s="613" t="s">
        <v>6454</v>
      </c>
      <c r="C8627" s="612" t="s">
        <v>775</v>
      </c>
      <c r="D8627" s="614">
        <v>156.01</v>
      </c>
    </row>
    <row r="8628" spans="1:4" ht="25.5" x14ac:dyDescent="0.2">
      <c r="A8628" s="612">
        <v>40387</v>
      </c>
      <c r="B8628" s="613" t="s">
        <v>6455</v>
      </c>
      <c r="C8628" s="612" t="s">
        <v>775</v>
      </c>
      <c r="D8628" s="614">
        <v>79.430000000000007</v>
      </c>
    </row>
    <row r="8629" spans="1:4" ht="25.5" x14ac:dyDescent="0.2">
      <c r="A8629" s="612">
        <v>40380</v>
      </c>
      <c r="B8629" s="613" t="s">
        <v>6456</v>
      </c>
      <c r="C8629" s="612" t="s">
        <v>775</v>
      </c>
      <c r="D8629" s="614">
        <v>16.13</v>
      </c>
    </row>
    <row r="8630" spans="1:4" ht="25.5" x14ac:dyDescent="0.2">
      <c r="A8630" s="612">
        <v>40390</v>
      </c>
      <c r="B8630" s="613" t="s">
        <v>6457</v>
      </c>
      <c r="C8630" s="612" t="s">
        <v>775</v>
      </c>
      <c r="D8630" s="614">
        <v>328.58</v>
      </c>
    </row>
    <row r="8631" spans="1:4" x14ac:dyDescent="0.2">
      <c r="A8631" s="612">
        <v>40413</v>
      </c>
      <c r="B8631" s="613" t="s">
        <v>6458</v>
      </c>
      <c r="C8631" s="612" t="s">
        <v>775</v>
      </c>
      <c r="D8631" s="614">
        <v>17.8</v>
      </c>
    </row>
    <row r="8632" spans="1:4" x14ac:dyDescent="0.2">
      <c r="A8632" s="612">
        <v>40415</v>
      </c>
      <c r="B8632" s="613" t="s">
        <v>6459</v>
      </c>
      <c r="C8632" s="612" t="s">
        <v>775</v>
      </c>
      <c r="D8632" s="614">
        <v>25.37</v>
      </c>
    </row>
    <row r="8633" spans="1:4" x14ac:dyDescent="0.2">
      <c r="A8633" s="612">
        <v>40417</v>
      </c>
      <c r="B8633" s="613" t="s">
        <v>6460</v>
      </c>
      <c r="C8633" s="612" t="s">
        <v>775</v>
      </c>
      <c r="D8633" s="614">
        <v>29.93</v>
      </c>
    </row>
    <row r="8634" spans="1:4" ht="25.5" x14ac:dyDescent="0.2">
      <c r="A8634" s="612">
        <v>39271</v>
      </c>
      <c r="B8634" s="613" t="s">
        <v>6461</v>
      </c>
      <c r="C8634" s="612" t="s">
        <v>775</v>
      </c>
      <c r="D8634" s="614">
        <v>1.42</v>
      </c>
    </row>
    <row r="8635" spans="1:4" ht="25.5" x14ac:dyDescent="0.2">
      <c r="A8635" s="612">
        <v>39273</v>
      </c>
      <c r="B8635" s="613" t="s">
        <v>6462</v>
      </c>
      <c r="C8635" s="612" t="s">
        <v>775</v>
      </c>
      <c r="D8635" s="614">
        <v>2.41</v>
      </c>
    </row>
    <row r="8636" spans="1:4" ht="25.5" x14ac:dyDescent="0.2">
      <c r="A8636" s="612">
        <v>39272</v>
      </c>
      <c r="B8636" s="613" t="s">
        <v>6463</v>
      </c>
      <c r="C8636" s="612" t="s">
        <v>775</v>
      </c>
      <c r="D8636" s="614">
        <v>1.74</v>
      </c>
    </row>
    <row r="8637" spans="1:4" ht="25.5" x14ac:dyDescent="0.2">
      <c r="A8637" s="612">
        <v>1875</v>
      </c>
      <c r="B8637" s="613" t="s">
        <v>6464</v>
      </c>
      <c r="C8637" s="612" t="s">
        <v>775</v>
      </c>
      <c r="D8637" s="614">
        <v>3.86</v>
      </c>
    </row>
    <row r="8638" spans="1:4" ht="25.5" x14ac:dyDescent="0.2">
      <c r="A8638" s="612">
        <v>1874</v>
      </c>
      <c r="B8638" s="613" t="s">
        <v>6465</v>
      </c>
      <c r="C8638" s="612" t="s">
        <v>775</v>
      </c>
      <c r="D8638" s="614">
        <v>3.18</v>
      </c>
    </row>
    <row r="8639" spans="1:4" ht="25.5" x14ac:dyDescent="0.2">
      <c r="A8639" s="612">
        <v>1870</v>
      </c>
      <c r="B8639" s="613" t="s">
        <v>6466</v>
      </c>
      <c r="C8639" s="612" t="s">
        <v>775</v>
      </c>
      <c r="D8639" s="614">
        <v>1.84</v>
      </c>
    </row>
    <row r="8640" spans="1:4" ht="25.5" x14ac:dyDescent="0.2">
      <c r="A8640" s="612">
        <v>1884</v>
      </c>
      <c r="B8640" s="613" t="s">
        <v>6467</v>
      </c>
      <c r="C8640" s="612" t="s">
        <v>775</v>
      </c>
      <c r="D8640" s="614">
        <v>2.82</v>
      </c>
    </row>
    <row r="8641" spans="1:4" ht="25.5" x14ac:dyDescent="0.2">
      <c r="A8641" s="612">
        <v>1887</v>
      </c>
      <c r="B8641" s="613" t="s">
        <v>6468</v>
      </c>
      <c r="C8641" s="612" t="s">
        <v>775</v>
      </c>
      <c r="D8641" s="614">
        <v>16</v>
      </c>
    </row>
    <row r="8642" spans="1:4" ht="25.5" x14ac:dyDescent="0.2">
      <c r="A8642" s="612">
        <v>1876</v>
      </c>
      <c r="B8642" s="613" t="s">
        <v>6469</v>
      </c>
      <c r="C8642" s="612" t="s">
        <v>775</v>
      </c>
      <c r="D8642" s="614">
        <v>6.27</v>
      </c>
    </row>
    <row r="8643" spans="1:4" ht="25.5" x14ac:dyDescent="0.2">
      <c r="A8643" s="612">
        <v>1879</v>
      </c>
      <c r="B8643" s="613" t="s">
        <v>6470</v>
      </c>
      <c r="C8643" s="612" t="s">
        <v>775</v>
      </c>
      <c r="D8643" s="614">
        <v>1.86</v>
      </c>
    </row>
    <row r="8644" spans="1:4" ht="25.5" x14ac:dyDescent="0.2">
      <c r="A8644" s="612">
        <v>1877</v>
      </c>
      <c r="B8644" s="613" t="s">
        <v>6471</v>
      </c>
      <c r="C8644" s="612" t="s">
        <v>775</v>
      </c>
      <c r="D8644" s="614">
        <v>16.02</v>
      </c>
    </row>
    <row r="8645" spans="1:4" ht="25.5" x14ac:dyDescent="0.2">
      <c r="A8645" s="612">
        <v>1878</v>
      </c>
      <c r="B8645" s="613" t="s">
        <v>6472</v>
      </c>
      <c r="C8645" s="612" t="s">
        <v>775</v>
      </c>
      <c r="D8645" s="614">
        <v>32.18</v>
      </c>
    </row>
    <row r="8646" spans="1:4" ht="25.5" x14ac:dyDescent="0.2">
      <c r="A8646" s="612">
        <v>2621</v>
      </c>
      <c r="B8646" s="613" t="s">
        <v>6473</v>
      </c>
      <c r="C8646" s="612" t="s">
        <v>775</v>
      </c>
      <c r="D8646" s="614">
        <v>125.47</v>
      </c>
    </row>
    <row r="8647" spans="1:4" ht="25.5" x14ac:dyDescent="0.2">
      <c r="A8647" s="612">
        <v>2616</v>
      </c>
      <c r="B8647" s="613" t="s">
        <v>6474</v>
      </c>
      <c r="C8647" s="612" t="s">
        <v>775</v>
      </c>
      <c r="D8647" s="614">
        <v>3.55</v>
      </c>
    </row>
    <row r="8648" spans="1:4" ht="25.5" x14ac:dyDescent="0.2">
      <c r="A8648" s="612">
        <v>2633</v>
      </c>
      <c r="B8648" s="613" t="s">
        <v>6475</v>
      </c>
      <c r="C8648" s="612" t="s">
        <v>775</v>
      </c>
      <c r="D8648" s="614">
        <v>4.01</v>
      </c>
    </row>
    <row r="8649" spans="1:4" ht="25.5" x14ac:dyDescent="0.2">
      <c r="A8649" s="612">
        <v>2617</v>
      </c>
      <c r="B8649" s="613" t="s">
        <v>6476</v>
      </c>
      <c r="C8649" s="612" t="s">
        <v>775</v>
      </c>
      <c r="D8649" s="614">
        <v>5.46</v>
      </c>
    </row>
    <row r="8650" spans="1:4" ht="25.5" x14ac:dyDescent="0.2">
      <c r="A8650" s="612">
        <v>2618</v>
      </c>
      <c r="B8650" s="613" t="s">
        <v>6477</v>
      </c>
      <c r="C8650" s="612" t="s">
        <v>775</v>
      </c>
      <c r="D8650" s="614">
        <v>12.43</v>
      </c>
    </row>
    <row r="8651" spans="1:4" ht="25.5" x14ac:dyDescent="0.2">
      <c r="A8651" s="612">
        <v>2632</v>
      </c>
      <c r="B8651" s="613" t="s">
        <v>6478</v>
      </c>
      <c r="C8651" s="612" t="s">
        <v>775</v>
      </c>
      <c r="D8651" s="614">
        <v>15.16</v>
      </c>
    </row>
    <row r="8652" spans="1:4" ht="25.5" x14ac:dyDescent="0.2">
      <c r="A8652" s="612">
        <v>2631</v>
      </c>
      <c r="B8652" s="613" t="s">
        <v>6479</v>
      </c>
      <c r="C8652" s="612" t="s">
        <v>775</v>
      </c>
      <c r="D8652" s="614">
        <v>22.25</v>
      </c>
    </row>
    <row r="8653" spans="1:4" ht="25.5" x14ac:dyDescent="0.2">
      <c r="A8653" s="612">
        <v>2619</v>
      </c>
      <c r="B8653" s="613" t="s">
        <v>6480</v>
      </c>
      <c r="C8653" s="612" t="s">
        <v>775</v>
      </c>
      <c r="D8653" s="614">
        <v>56.35</v>
      </c>
    </row>
    <row r="8654" spans="1:4" ht="25.5" x14ac:dyDescent="0.2">
      <c r="A8654" s="612">
        <v>2620</v>
      </c>
      <c r="B8654" s="613" t="s">
        <v>6481</v>
      </c>
      <c r="C8654" s="612" t="s">
        <v>775</v>
      </c>
      <c r="D8654" s="614">
        <v>73.98</v>
      </c>
    </row>
    <row r="8655" spans="1:4" x14ac:dyDescent="0.2">
      <c r="A8655" s="612">
        <v>25968</v>
      </c>
      <c r="B8655" s="613" t="s">
        <v>6482</v>
      </c>
      <c r="C8655" s="612" t="s">
        <v>775</v>
      </c>
      <c r="D8655" s="614">
        <v>41.06</v>
      </c>
    </row>
    <row r="8656" spans="1:4" ht="25.5" x14ac:dyDescent="0.2">
      <c r="A8656" s="612">
        <v>38369</v>
      </c>
      <c r="B8656" s="613" t="s">
        <v>6483</v>
      </c>
      <c r="C8656" s="612" t="s">
        <v>775</v>
      </c>
      <c r="D8656" s="614">
        <v>13.01</v>
      </c>
    </row>
    <row r="8657" spans="1:4" ht="25.5" x14ac:dyDescent="0.2">
      <c r="A8657" s="612">
        <v>38370</v>
      </c>
      <c r="B8657" s="613" t="s">
        <v>6484</v>
      </c>
      <c r="C8657" s="612" t="s">
        <v>775</v>
      </c>
      <c r="D8657" s="614">
        <v>13.01</v>
      </c>
    </row>
    <row r="8658" spans="1:4" x14ac:dyDescent="0.2">
      <c r="A8658" s="612">
        <v>38372</v>
      </c>
      <c r="B8658" s="613" t="s">
        <v>6485</v>
      </c>
      <c r="C8658" s="612" t="s">
        <v>775</v>
      </c>
      <c r="D8658" s="614">
        <v>19.46</v>
      </c>
    </row>
    <row r="8659" spans="1:4" x14ac:dyDescent="0.2">
      <c r="A8659" s="612">
        <v>2357</v>
      </c>
      <c r="B8659" s="613" t="s">
        <v>6486</v>
      </c>
      <c r="C8659" s="612" t="s">
        <v>778</v>
      </c>
      <c r="D8659" s="614">
        <v>14.49</v>
      </c>
    </row>
    <row r="8660" spans="1:4" x14ac:dyDescent="0.2">
      <c r="A8660" s="612">
        <v>40806</v>
      </c>
      <c r="B8660" s="613" t="s">
        <v>6487</v>
      </c>
      <c r="C8660" s="612" t="s">
        <v>895</v>
      </c>
      <c r="D8660" s="614">
        <v>2569.83</v>
      </c>
    </row>
    <row r="8661" spans="1:4" x14ac:dyDescent="0.2">
      <c r="A8661" s="612">
        <v>2355</v>
      </c>
      <c r="B8661" s="613" t="s">
        <v>6488</v>
      </c>
      <c r="C8661" s="612" t="s">
        <v>778</v>
      </c>
      <c r="D8661" s="614">
        <v>19.21</v>
      </c>
    </row>
    <row r="8662" spans="1:4" x14ac:dyDescent="0.2">
      <c r="A8662" s="612">
        <v>40805</v>
      </c>
      <c r="B8662" s="613" t="s">
        <v>6489</v>
      </c>
      <c r="C8662" s="612" t="s">
        <v>895</v>
      </c>
      <c r="D8662" s="614">
        <v>3406.92</v>
      </c>
    </row>
    <row r="8663" spans="1:4" x14ac:dyDescent="0.2">
      <c r="A8663" s="612">
        <v>2358</v>
      </c>
      <c r="B8663" s="613" t="s">
        <v>6490</v>
      </c>
      <c r="C8663" s="612" t="s">
        <v>778</v>
      </c>
      <c r="D8663" s="614">
        <v>15.35</v>
      </c>
    </row>
    <row r="8664" spans="1:4" x14ac:dyDescent="0.2">
      <c r="A8664" s="612">
        <v>40807</v>
      </c>
      <c r="B8664" s="613" t="s">
        <v>6491</v>
      </c>
      <c r="C8664" s="612" t="s">
        <v>895</v>
      </c>
      <c r="D8664" s="614">
        <v>2723.26</v>
      </c>
    </row>
    <row r="8665" spans="1:4" x14ac:dyDescent="0.2">
      <c r="A8665" s="612">
        <v>2359</v>
      </c>
      <c r="B8665" s="613" t="s">
        <v>6492</v>
      </c>
      <c r="C8665" s="612" t="s">
        <v>778</v>
      </c>
      <c r="D8665" s="614">
        <v>15.35</v>
      </c>
    </row>
    <row r="8666" spans="1:4" x14ac:dyDescent="0.2">
      <c r="A8666" s="612">
        <v>40808</v>
      </c>
      <c r="B8666" s="613" t="s">
        <v>6493</v>
      </c>
      <c r="C8666" s="612" t="s">
        <v>895</v>
      </c>
      <c r="D8666" s="614">
        <v>2722.5</v>
      </c>
    </row>
    <row r="8667" spans="1:4" x14ac:dyDescent="0.2">
      <c r="A8667" s="612">
        <v>43144</v>
      </c>
      <c r="B8667" s="613" t="s">
        <v>10441</v>
      </c>
      <c r="C8667" s="612" t="s">
        <v>772</v>
      </c>
      <c r="D8667" s="614">
        <v>26.28</v>
      </c>
    </row>
    <row r="8668" spans="1:4" x14ac:dyDescent="0.2">
      <c r="A8668" s="612">
        <v>39397</v>
      </c>
      <c r="B8668" s="613" t="s">
        <v>6494</v>
      </c>
      <c r="C8668" s="612" t="s">
        <v>774</v>
      </c>
      <c r="D8668" s="614">
        <v>11.98</v>
      </c>
    </row>
    <row r="8669" spans="1:4" ht="25.5" x14ac:dyDescent="0.2">
      <c r="A8669" s="612">
        <v>2692</v>
      </c>
      <c r="B8669" s="613" t="s">
        <v>6495</v>
      </c>
      <c r="C8669" s="612" t="s">
        <v>774</v>
      </c>
      <c r="D8669" s="614">
        <v>4.83</v>
      </c>
    </row>
    <row r="8670" spans="1:4" x14ac:dyDescent="0.2">
      <c r="A8670" s="612">
        <v>5330</v>
      </c>
      <c r="B8670" s="613" t="s">
        <v>6496</v>
      </c>
      <c r="C8670" s="612" t="s">
        <v>774</v>
      </c>
      <c r="D8670" s="614">
        <v>36.729999999999997</v>
      </c>
    </row>
    <row r="8671" spans="1:4" x14ac:dyDescent="0.2">
      <c r="A8671" s="612">
        <v>26017</v>
      </c>
      <c r="B8671" s="613" t="s">
        <v>6497</v>
      </c>
      <c r="C8671" s="612" t="s">
        <v>775</v>
      </c>
      <c r="D8671" s="614">
        <v>36.33</v>
      </c>
    </row>
    <row r="8672" spans="1:4" ht="25.5" x14ac:dyDescent="0.2">
      <c r="A8672" s="612">
        <v>25931</v>
      </c>
      <c r="B8672" s="613" t="s">
        <v>6498</v>
      </c>
      <c r="C8672" s="612" t="s">
        <v>775</v>
      </c>
      <c r="D8672" s="614">
        <v>115.46</v>
      </c>
    </row>
    <row r="8673" spans="1:4" ht="25.5" x14ac:dyDescent="0.2">
      <c r="A8673" s="612">
        <v>38140</v>
      </c>
      <c r="B8673" s="613" t="s">
        <v>6499</v>
      </c>
      <c r="C8673" s="612" t="s">
        <v>775</v>
      </c>
      <c r="D8673" s="614">
        <v>28</v>
      </c>
    </row>
    <row r="8674" spans="1:4" ht="25.5" x14ac:dyDescent="0.2">
      <c r="A8674" s="612">
        <v>13887</v>
      </c>
      <c r="B8674" s="613" t="s">
        <v>6500</v>
      </c>
      <c r="C8674" s="612" t="s">
        <v>775</v>
      </c>
      <c r="D8674" s="614">
        <v>662.92</v>
      </c>
    </row>
    <row r="8675" spans="1:4" ht="25.5" x14ac:dyDescent="0.2">
      <c r="A8675" s="612">
        <v>26018</v>
      </c>
      <c r="B8675" s="613" t="s">
        <v>6501</v>
      </c>
      <c r="C8675" s="612" t="s">
        <v>775</v>
      </c>
      <c r="D8675" s="614">
        <v>29.51</v>
      </c>
    </row>
    <row r="8676" spans="1:4" ht="25.5" x14ac:dyDescent="0.2">
      <c r="A8676" s="612">
        <v>26019</v>
      </c>
      <c r="B8676" s="613" t="s">
        <v>6502</v>
      </c>
      <c r="C8676" s="612" t="s">
        <v>775</v>
      </c>
      <c r="D8676" s="614">
        <v>27.87</v>
      </c>
    </row>
    <row r="8677" spans="1:4" x14ac:dyDescent="0.2">
      <c r="A8677" s="612">
        <v>26020</v>
      </c>
      <c r="B8677" s="613" t="s">
        <v>6503</v>
      </c>
      <c r="C8677" s="612" t="s">
        <v>775</v>
      </c>
      <c r="D8677" s="614">
        <v>7.26</v>
      </c>
    </row>
    <row r="8678" spans="1:4" x14ac:dyDescent="0.2">
      <c r="A8678" s="612">
        <v>34544</v>
      </c>
      <c r="B8678" s="613" t="s">
        <v>6504</v>
      </c>
      <c r="C8678" s="612" t="s">
        <v>775</v>
      </c>
      <c r="D8678" s="614">
        <v>1192.3499999999999</v>
      </c>
    </row>
    <row r="8679" spans="1:4" ht="25.5" x14ac:dyDescent="0.2">
      <c r="A8679" s="612">
        <v>34729</v>
      </c>
      <c r="B8679" s="613" t="s">
        <v>6505</v>
      </c>
      <c r="C8679" s="612" t="s">
        <v>775</v>
      </c>
      <c r="D8679" s="614">
        <v>937.96</v>
      </c>
    </row>
    <row r="8680" spans="1:4" ht="25.5" x14ac:dyDescent="0.2">
      <c r="A8680" s="612">
        <v>34734</v>
      </c>
      <c r="B8680" s="613" t="s">
        <v>6506</v>
      </c>
      <c r="C8680" s="612" t="s">
        <v>775</v>
      </c>
      <c r="D8680" s="614">
        <v>1452.27</v>
      </c>
    </row>
    <row r="8681" spans="1:4" ht="25.5" x14ac:dyDescent="0.2">
      <c r="A8681" s="612">
        <v>34738</v>
      </c>
      <c r="B8681" s="613" t="s">
        <v>6507</v>
      </c>
      <c r="C8681" s="612" t="s">
        <v>775</v>
      </c>
      <c r="D8681" s="614">
        <v>3392.96</v>
      </c>
    </row>
    <row r="8682" spans="1:4" x14ac:dyDescent="0.2">
      <c r="A8682" s="612">
        <v>2391</v>
      </c>
      <c r="B8682" s="613" t="s">
        <v>6508</v>
      </c>
      <c r="C8682" s="612" t="s">
        <v>775</v>
      </c>
      <c r="D8682" s="614">
        <v>275.95999999999998</v>
      </c>
    </row>
    <row r="8683" spans="1:4" x14ac:dyDescent="0.2">
      <c r="A8683" s="612">
        <v>2374</v>
      </c>
      <c r="B8683" s="613" t="s">
        <v>6509</v>
      </c>
      <c r="C8683" s="612" t="s">
        <v>775</v>
      </c>
      <c r="D8683" s="614">
        <v>313.07</v>
      </c>
    </row>
    <row r="8684" spans="1:4" x14ac:dyDescent="0.2">
      <c r="A8684" s="612">
        <v>2377</v>
      </c>
      <c r="B8684" s="613" t="s">
        <v>6510</v>
      </c>
      <c r="C8684" s="612" t="s">
        <v>775</v>
      </c>
      <c r="D8684" s="614">
        <v>439.36</v>
      </c>
    </row>
    <row r="8685" spans="1:4" x14ac:dyDescent="0.2">
      <c r="A8685" s="612">
        <v>2393</v>
      </c>
      <c r="B8685" s="613" t="s">
        <v>6511</v>
      </c>
      <c r="C8685" s="612" t="s">
        <v>775</v>
      </c>
      <c r="D8685" s="614">
        <v>735.76</v>
      </c>
    </row>
    <row r="8686" spans="1:4" x14ac:dyDescent="0.2">
      <c r="A8686" s="612">
        <v>34705</v>
      </c>
      <c r="B8686" s="613" t="s">
        <v>6512</v>
      </c>
      <c r="C8686" s="612" t="s">
        <v>775</v>
      </c>
      <c r="D8686" s="614">
        <v>643.53</v>
      </c>
    </row>
    <row r="8687" spans="1:4" x14ac:dyDescent="0.2">
      <c r="A8687" s="612">
        <v>34707</v>
      </c>
      <c r="B8687" s="613" t="s">
        <v>6513</v>
      </c>
      <c r="C8687" s="612" t="s">
        <v>775</v>
      </c>
      <c r="D8687" s="614">
        <v>1192.47</v>
      </c>
    </row>
    <row r="8688" spans="1:4" x14ac:dyDescent="0.2">
      <c r="A8688" s="612">
        <v>2378</v>
      </c>
      <c r="B8688" s="613" t="s">
        <v>6514</v>
      </c>
      <c r="C8688" s="612" t="s">
        <v>775</v>
      </c>
      <c r="D8688" s="614">
        <v>1010.67</v>
      </c>
    </row>
    <row r="8689" spans="1:4" x14ac:dyDescent="0.2">
      <c r="A8689" s="612">
        <v>2379</v>
      </c>
      <c r="B8689" s="613" t="s">
        <v>6515</v>
      </c>
      <c r="C8689" s="612" t="s">
        <v>775</v>
      </c>
      <c r="D8689" s="614">
        <v>1010.67</v>
      </c>
    </row>
    <row r="8690" spans="1:4" x14ac:dyDescent="0.2">
      <c r="A8690" s="612">
        <v>2376</v>
      </c>
      <c r="B8690" s="613" t="s">
        <v>6516</v>
      </c>
      <c r="C8690" s="612" t="s">
        <v>775</v>
      </c>
      <c r="D8690" s="614">
        <v>1664.56</v>
      </c>
    </row>
    <row r="8691" spans="1:4" x14ac:dyDescent="0.2">
      <c r="A8691" s="612">
        <v>2394</v>
      </c>
      <c r="B8691" s="613" t="s">
        <v>6517</v>
      </c>
      <c r="C8691" s="612" t="s">
        <v>775</v>
      </c>
      <c r="D8691" s="614">
        <v>3558.53</v>
      </c>
    </row>
    <row r="8692" spans="1:4" x14ac:dyDescent="0.2">
      <c r="A8692" s="612">
        <v>34686</v>
      </c>
      <c r="B8692" s="613" t="s">
        <v>6518</v>
      </c>
      <c r="C8692" s="612" t="s">
        <v>775</v>
      </c>
      <c r="D8692" s="614">
        <v>10.68</v>
      </c>
    </row>
    <row r="8693" spans="1:4" x14ac:dyDescent="0.2">
      <c r="A8693" s="612">
        <v>34616</v>
      </c>
      <c r="B8693" s="613" t="s">
        <v>6519</v>
      </c>
      <c r="C8693" s="612" t="s">
        <v>775</v>
      </c>
      <c r="D8693" s="614">
        <v>41.29</v>
      </c>
    </row>
    <row r="8694" spans="1:4" x14ac:dyDescent="0.2">
      <c r="A8694" s="612">
        <v>34623</v>
      </c>
      <c r="B8694" s="613" t="s">
        <v>6520</v>
      </c>
      <c r="C8694" s="612" t="s">
        <v>775</v>
      </c>
      <c r="D8694" s="614">
        <v>40.659999999999997</v>
      </c>
    </row>
    <row r="8695" spans="1:4" x14ac:dyDescent="0.2">
      <c r="A8695" s="612">
        <v>34628</v>
      </c>
      <c r="B8695" s="613" t="s">
        <v>6521</v>
      </c>
      <c r="C8695" s="612" t="s">
        <v>775</v>
      </c>
      <c r="D8695" s="614">
        <v>58.24</v>
      </c>
    </row>
    <row r="8696" spans="1:4" x14ac:dyDescent="0.2">
      <c r="A8696" s="612">
        <v>34653</v>
      </c>
      <c r="B8696" s="613" t="s">
        <v>6522</v>
      </c>
      <c r="C8696" s="612" t="s">
        <v>775</v>
      </c>
      <c r="D8696" s="614">
        <v>7.2</v>
      </c>
    </row>
    <row r="8697" spans="1:4" x14ac:dyDescent="0.2">
      <c r="A8697" s="612">
        <v>34688</v>
      </c>
      <c r="B8697" s="613" t="s">
        <v>6523</v>
      </c>
      <c r="C8697" s="612" t="s">
        <v>775</v>
      </c>
      <c r="D8697" s="614">
        <v>13.05</v>
      </c>
    </row>
    <row r="8698" spans="1:4" x14ac:dyDescent="0.2">
      <c r="A8698" s="612">
        <v>34709</v>
      </c>
      <c r="B8698" s="613" t="s">
        <v>6524</v>
      </c>
      <c r="C8698" s="612" t="s">
        <v>775</v>
      </c>
      <c r="D8698" s="614">
        <v>50.59</v>
      </c>
    </row>
    <row r="8699" spans="1:4" x14ac:dyDescent="0.2">
      <c r="A8699" s="612">
        <v>34714</v>
      </c>
      <c r="B8699" s="613" t="s">
        <v>6525</v>
      </c>
      <c r="C8699" s="612" t="s">
        <v>775</v>
      </c>
      <c r="D8699" s="614">
        <v>60.42</v>
      </c>
    </row>
    <row r="8700" spans="1:4" x14ac:dyDescent="0.2">
      <c r="A8700" s="612">
        <v>2388</v>
      </c>
      <c r="B8700" s="613" t="s">
        <v>6526</v>
      </c>
      <c r="C8700" s="612" t="s">
        <v>775</v>
      </c>
      <c r="D8700" s="614">
        <v>50.21</v>
      </c>
    </row>
    <row r="8701" spans="1:4" x14ac:dyDescent="0.2">
      <c r="A8701" s="612">
        <v>34606</v>
      </c>
      <c r="B8701" s="613" t="s">
        <v>6527</v>
      </c>
      <c r="C8701" s="612" t="s">
        <v>775</v>
      </c>
      <c r="D8701" s="614">
        <v>77.02</v>
      </c>
    </row>
    <row r="8702" spans="1:4" ht="25.5" x14ac:dyDescent="0.2">
      <c r="A8702" s="612">
        <v>34689</v>
      </c>
      <c r="B8702" s="613" t="s">
        <v>6528</v>
      </c>
      <c r="C8702" s="612" t="s">
        <v>775</v>
      </c>
      <c r="D8702" s="614">
        <v>24.52</v>
      </c>
    </row>
    <row r="8703" spans="1:4" x14ac:dyDescent="0.2">
      <c r="A8703" s="612">
        <v>2370</v>
      </c>
      <c r="B8703" s="613" t="s">
        <v>6529</v>
      </c>
      <c r="C8703" s="612" t="s">
        <v>775</v>
      </c>
      <c r="D8703" s="614">
        <v>9.33</v>
      </c>
    </row>
    <row r="8704" spans="1:4" x14ac:dyDescent="0.2">
      <c r="A8704" s="612">
        <v>2386</v>
      </c>
      <c r="B8704" s="613" t="s">
        <v>6530</v>
      </c>
      <c r="C8704" s="612" t="s">
        <v>775</v>
      </c>
      <c r="D8704" s="614">
        <v>15.65</v>
      </c>
    </row>
    <row r="8705" spans="1:4" x14ac:dyDescent="0.2">
      <c r="A8705" s="612">
        <v>2392</v>
      </c>
      <c r="B8705" s="613" t="s">
        <v>6531</v>
      </c>
      <c r="C8705" s="612" t="s">
        <v>775</v>
      </c>
      <c r="D8705" s="614">
        <v>62.63</v>
      </c>
    </row>
    <row r="8706" spans="1:4" x14ac:dyDescent="0.2">
      <c r="A8706" s="612">
        <v>2373</v>
      </c>
      <c r="B8706" s="613" t="s">
        <v>6532</v>
      </c>
      <c r="C8706" s="612" t="s">
        <v>775</v>
      </c>
      <c r="D8706" s="614">
        <v>88.24</v>
      </c>
    </row>
    <row r="8707" spans="1:4" ht="25.5" x14ac:dyDescent="0.2">
      <c r="A8707" s="612">
        <v>39465</v>
      </c>
      <c r="B8707" s="613" t="s">
        <v>6533</v>
      </c>
      <c r="C8707" s="612" t="s">
        <v>775</v>
      </c>
      <c r="D8707" s="614">
        <v>53.9</v>
      </c>
    </row>
    <row r="8708" spans="1:4" ht="25.5" x14ac:dyDescent="0.2">
      <c r="A8708" s="612">
        <v>39466</v>
      </c>
      <c r="B8708" s="613" t="s">
        <v>6534</v>
      </c>
      <c r="C8708" s="612" t="s">
        <v>775</v>
      </c>
      <c r="D8708" s="614">
        <v>60.64</v>
      </c>
    </row>
    <row r="8709" spans="1:4" ht="25.5" x14ac:dyDescent="0.2">
      <c r="A8709" s="612">
        <v>39467</v>
      </c>
      <c r="B8709" s="613" t="s">
        <v>6535</v>
      </c>
      <c r="C8709" s="612" t="s">
        <v>775</v>
      </c>
      <c r="D8709" s="614">
        <v>77.569999999999993</v>
      </c>
    </row>
    <row r="8710" spans="1:4" ht="25.5" x14ac:dyDescent="0.2">
      <c r="A8710" s="612">
        <v>39468</v>
      </c>
      <c r="B8710" s="613" t="s">
        <v>6536</v>
      </c>
      <c r="C8710" s="612" t="s">
        <v>775</v>
      </c>
      <c r="D8710" s="614">
        <v>137.88</v>
      </c>
    </row>
    <row r="8711" spans="1:4" ht="25.5" x14ac:dyDescent="0.2">
      <c r="A8711" s="612">
        <v>39469</v>
      </c>
      <c r="B8711" s="613" t="s">
        <v>6537</v>
      </c>
      <c r="C8711" s="612" t="s">
        <v>775</v>
      </c>
      <c r="D8711" s="614">
        <v>56.16</v>
      </c>
    </row>
    <row r="8712" spans="1:4" ht="25.5" x14ac:dyDescent="0.2">
      <c r="A8712" s="612">
        <v>39470</v>
      </c>
      <c r="B8712" s="613" t="s">
        <v>6538</v>
      </c>
      <c r="C8712" s="612" t="s">
        <v>775</v>
      </c>
      <c r="D8712" s="614">
        <v>69.010000000000005</v>
      </c>
    </row>
    <row r="8713" spans="1:4" ht="25.5" x14ac:dyDescent="0.2">
      <c r="A8713" s="612">
        <v>39471</v>
      </c>
      <c r="B8713" s="613" t="s">
        <v>6539</v>
      </c>
      <c r="C8713" s="612" t="s">
        <v>775</v>
      </c>
      <c r="D8713" s="614">
        <v>82.93</v>
      </c>
    </row>
    <row r="8714" spans="1:4" ht="25.5" x14ac:dyDescent="0.2">
      <c r="A8714" s="612">
        <v>39472</v>
      </c>
      <c r="B8714" s="613" t="s">
        <v>6540</v>
      </c>
      <c r="C8714" s="612" t="s">
        <v>775</v>
      </c>
      <c r="D8714" s="614">
        <v>144.09</v>
      </c>
    </row>
    <row r="8715" spans="1:4" ht="25.5" x14ac:dyDescent="0.2">
      <c r="A8715" s="612">
        <v>39473</v>
      </c>
      <c r="B8715" s="613" t="s">
        <v>6541</v>
      </c>
      <c r="C8715" s="612" t="s">
        <v>775</v>
      </c>
      <c r="D8715" s="614">
        <v>93.08</v>
      </c>
    </row>
    <row r="8716" spans="1:4" ht="25.5" x14ac:dyDescent="0.2">
      <c r="A8716" s="612">
        <v>39474</v>
      </c>
      <c r="B8716" s="613" t="s">
        <v>6542</v>
      </c>
      <c r="C8716" s="612" t="s">
        <v>775</v>
      </c>
      <c r="D8716" s="614">
        <v>99.23</v>
      </c>
    </row>
    <row r="8717" spans="1:4" ht="25.5" x14ac:dyDescent="0.2">
      <c r="A8717" s="612">
        <v>39475</v>
      </c>
      <c r="B8717" s="613" t="s">
        <v>6543</v>
      </c>
      <c r="C8717" s="612" t="s">
        <v>775</v>
      </c>
      <c r="D8717" s="614">
        <v>112.59</v>
      </c>
    </row>
    <row r="8718" spans="1:4" ht="25.5" x14ac:dyDescent="0.2">
      <c r="A8718" s="612">
        <v>39476</v>
      </c>
      <c r="B8718" s="613" t="s">
        <v>6544</v>
      </c>
      <c r="C8718" s="612" t="s">
        <v>775</v>
      </c>
      <c r="D8718" s="614">
        <v>211.94</v>
      </c>
    </row>
    <row r="8719" spans="1:4" ht="25.5" x14ac:dyDescent="0.2">
      <c r="A8719" s="612">
        <v>39477</v>
      </c>
      <c r="B8719" s="613" t="s">
        <v>6545</v>
      </c>
      <c r="C8719" s="612" t="s">
        <v>775</v>
      </c>
      <c r="D8719" s="614">
        <v>103.84</v>
      </c>
    </row>
    <row r="8720" spans="1:4" ht="25.5" x14ac:dyDescent="0.2">
      <c r="A8720" s="612">
        <v>39478</v>
      </c>
      <c r="B8720" s="613" t="s">
        <v>6546</v>
      </c>
      <c r="C8720" s="612" t="s">
        <v>775</v>
      </c>
      <c r="D8720" s="614">
        <v>107.06</v>
      </c>
    </row>
    <row r="8721" spans="1:4" ht="25.5" x14ac:dyDescent="0.2">
      <c r="A8721" s="612">
        <v>39479</v>
      </c>
      <c r="B8721" s="613" t="s">
        <v>6547</v>
      </c>
      <c r="C8721" s="612" t="s">
        <v>775</v>
      </c>
      <c r="D8721" s="614">
        <v>126.14</v>
      </c>
    </row>
    <row r="8722" spans="1:4" ht="25.5" x14ac:dyDescent="0.2">
      <c r="A8722" s="612">
        <v>39480</v>
      </c>
      <c r="B8722" s="613" t="s">
        <v>6548</v>
      </c>
      <c r="C8722" s="612" t="s">
        <v>775</v>
      </c>
      <c r="D8722" s="614">
        <v>260.27999999999997</v>
      </c>
    </row>
    <row r="8723" spans="1:4" ht="25.5" x14ac:dyDescent="0.2">
      <c r="A8723" s="612">
        <v>39459</v>
      </c>
      <c r="B8723" s="613" t="s">
        <v>6549</v>
      </c>
      <c r="C8723" s="612" t="s">
        <v>775</v>
      </c>
      <c r="D8723" s="614">
        <v>220.91</v>
      </c>
    </row>
    <row r="8724" spans="1:4" ht="25.5" x14ac:dyDescent="0.2">
      <c r="A8724" s="612">
        <v>39445</v>
      </c>
      <c r="B8724" s="613" t="s">
        <v>6550</v>
      </c>
      <c r="C8724" s="612" t="s">
        <v>775</v>
      </c>
      <c r="D8724" s="614">
        <v>110.92</v>
      </c>
    </row>
    <row r="8725" spans="1:4" ht="25.5" x14ac:dyDescent="0.2">
      <c r="A8725" s="612">
        <v>39446</v>
      </c>
      <c r="B8725" s="613" t="s">
        <v>6551</v>
      </c>
      <c r="C8725" s="612" t="s">
        <v>775</v>
      </c>
      <c r="D8725" s="614">
        <v>112.89</v>
      </c>
    </row>
    <row r="8726" spans="1:4" ht="25.5" x14ac:dyDescent="0.2">
      <c r="A8726" s="612">
        <v>39447</v>
      </c>
      <c r="B8726" s="613" t="s">
        <v>6552</v>
      </c>
      <c r="C8726" s="612" t="s">
        <v>775</v>
      </c>
      <c r="D8726" s="614">
        <v>120.73</v>
      </c>
    </row>
    <row r="8727" spans="1:4" ht="25.5" x14ac:dyDescent="0.2">
      <c r="A8727" s="612">
        <v>39448</v>
      </c>
      <c r="B8727" s="613" t="s">
        <v>6553</v>
      </c>
      <c r="C8727" s="612" t="s">
        <v>775</v>
      </c>
      <c r="D8727" s="614">
        <v>205.86</v>
      </c>
    </row>
    <row r="8728" spans="1:4" ht="25.5" x14ac:dyDescent="0.2">
      <c r="A8728" s="612">
        <v>39450</v>
      </c>
      <c r="B8728" s="613" t="s">
        <v>6554</v>
      </c>
      <c r="C8728" s="612" t="s">
        <v>775</v>
      </c>
      <c r="D8728" s="614">
        <v>125.6</v>
      </c>
    </row>
    <row r="8729" spans="1:4" ht="25.5" x14ac:dyDescent="0.2">
      <c r="A8729" s="612">
        <v>39451</v>
      </c>
      <c r="B8729" s="613" t="s">
        <v>6555</v>
      </c>
      <c r="C8729" s="612" t="s">
        <v>775</v>
      </c>
      <c r="D8729" s="614">
        <v>136.99</v>
      </c>
    </row>
    <row r="8730" spans="1:4" ht="25.5" x14ac:dyDescent="0.2">
      <c r="A8730" s="612">
        <v>39452</v>
      </c>
      <c r="B8730" s="613" t="s">
        <v>6556</v>
      </c>
      <c r="C8730" s="612" t="s">
        <v>775</v>
      </c>
      <c r="D8730" s="614">
        <v>137.81</v>
      </c>
    </row>
    <row r="8731" spans="1:4" ht="25.5" x14ac:dyDescent="0.2">
      <c r="A8731" s="612">
        <v>39523</v>
      </c>
      <c r="B8731" s="613" t="s">
        <v>6557</v>
      </c>
      <c r="C8731" s="612" t="s">
        <v>775</v>
      </c>
      <c r="D8731" s="614">
        <v>230.62</v>
      </c>
    </row>
    <row r="8732" spans="1:4" ht="25.5" x14ac:dyDescent="0.2">
      <c r="A8732" s="612">
        <v>39449</v>
      </c>
      <c r="B8732" s="613" t="s">
        <v>6558</v>
      </c>
      <c r="C8732" s="612" t="s">
        <v>775</v>
      </c>
      <c r="D8732" s="614">
        <v>255.4</v>
      </c>
    </row>
    <row r="8733" spans="1:4" ht="25.5" x14ac:dyDescent="0.2">
      <c r="A8733" s="612">
        <v>39455</v>
      </c>
      <c r="B8733" s="613" t="s">
        <v>6559</v>
      </c>
      <c r="C8733" s="612" t="s">
        <v>775</v>
      </c>
      <c r="D8733" s="614">
        <v>126.38</v>
      </c>
    </row>
    <row r="8734" spans="1:4" ht="25.5" x14ac:dyDescent="0.2">
      <c r="A8734" s="612">
        <v>39456</v>
      </c>
      <c r="B8734" s="613" t="s">
        <v>6560</v>
      </c>
      <c r="C8734" s="612" t="s">
        <v>775</v>
      </c>
      <c r="D8734" s="614">
        <v>126.47</v>
      </c>
    </row>
    <row r="8735" spans="1:4" ht="25.5" x14ac:dyDescent="0.2">
      <c r="A8735" s="612">
        <v>39457</v>
      </c>
      <c r="B8735" s="613" t="s">
        <v>6561</v>
      </c>
      <c r="C8735" s="612" t="s">
        <v>775</v>
      </c>
      <c r="D8735" s="614">
        <v>137.87</v>
      </c>
    </row>
    <row r="8736" spans="1:4" ht="25.5" x14ac:dyDescent="0.2">
      <c r="A8736" s="612">
        <v>39458</v>
      </c>
      <c r="B8736" s="613" t="s">
        <v>6562</v>
      </c>
      <c r="C8736" s="612" t="s">
        <v>775</v>
      </c>
      <c r="D8736" s="614">
        <v>257.27999999999997</v>
      </c>
    </row>
    <row r="8737" spans="1:4" ht="25.5" x14ac:dyDescent="0.2">
      <c r="A8737" s="612">
        <v>39464</v>
      </c>
      <c r="B8737" s="613" t="s">
        <v>6563</v>
      </c>
      <c r="C8737" s="612" t="s">
        <v>775</v>
      </c>
      <c r="D8737" s="614">
        <v>413.73</v>
      </c>
    </row>
    <row r="8738" spans="1:4" ht="25.5" x14ac:dyDescent="0.2">
      <c r="A8738" s="612">
        <v>39460</v>
      </c>
      <c r="B8738" s="613" t="s">
        <v>6564</v>
      </c>
      <c r="C8738" s="612" t="s">
        <v>775</v>
      </c>
      <c r="D8738" s="614">
        <v>156.91999999999999</v>
      </c>
    </row>
    <row r="8739" spans="1:4" ht="25.5" x14ac:dyDescent="0.2">
      <c r="A8739" s="612">
        <v>39461</v>
      </c>
      <c r="B8739" s="613" t="s">
        <v>6565</v>
      </c>
      <c r="C8739" s="612" t="s">
        <v>775</v>
      </c>
      <c r="D8739" s="614">
        <v>183.87</v>
      </c>
    </row>
    <row r="8740" spans="1:4" ht="25.5" x14ac:dyDescent="0.2">
      <c r="A8740" s="612">
        <v>39462</v>
      </c>
      <c r="B8740" s="613" t="s">
        <v>6566</v>
      </c>
      <c r="C8740" s="612" t="s">
        <v>775</v>
      </c>
      <c r="D8740" s="614">
        <v>177.2</v>
      </c>
    </row>
    <row r="8741" spans="1:4" ht="25.5" x14ac:dyDescent="0.2">
      <c r="A8741" s="612">
        <v>39463</v>
      </c>
      <c r="B8741" s="613" t="s">
        <v>6567</v>
      </c>
      <c r="C8741" s="612" t="s">
        <v>775</v>
      </c>
      <c r="D8741" s="614">
        <v>410.52</v>
      </c>
    </row>
    <row r="8742" spans="1:4" ht="25.5" x14ac:dyDescent="0.2">
      <c r="A8742" s="612">
        <v>26039</v>
      </c>
      <c r="B8742" s="613" t="s">
        <v>6568</v>
      </c>
      <c r="C8742" s="612" t="s">
        <v>775</v>
      </c>
      <c r="D8742" s="614">
        <v>249588.52</v>
      </c>
    </row>
    <row r="8743" spans="1:4" ht="25.5" x14ac:dyDescent="0.2">
      <c r="A8743" s="612">
        <v>2401</v>
      </c>
      <c r="B8743" s="613" t="s">
        <v>6569</v>
      </c>
      <c r="C8743" s="612" t="s">
        <v>775</v>
      </c>
      <c r="D8743" s="614">
        <v>57408.12</v>
      </c>
    </row>
    <row r="8744" spans="1:4" ht="25.5" x14ac:dyDescent="0.2">
      <c r="A8744" s="612">
        <v>38870</v>
      </c>
      <c r="B8744" s="613" t="s">
        <v>6570</v>
      </c>
      <c r="C8744" s="612" t="s">
        <v>775</v>
      </c>
      <c r="D8744" s="614">
        <v>46.05</v>
      </c>
    </row>
    <row r="8745" spans="1:4" ht="25.5" x14ac:dyDescent="0.2">
      <c r="A8745" s="612">
        <v>38869</v>
      </c>
      <c r="B8745" s="613" t="s">
        <v>6571</v>
      </c>
      <c r="C8745" s="612" t="s">
        <v>775</v>
      </c>
      <c r="D8745" s="614">
        <v>40.619999999999997</v>
      </c>
    </row>
    <row r="8746" spans="1:4" ht="25.5" x14ac:dyDescent="0.2">
      <c r="A8746" s="612">
        <v>38872</v>
      </c>
      <c r="B8746" s="613" t="s">
        <v>6572</v>
      </c>
      <c r="C8746" s="612" t="s">
        <v>775</v>
      </c>
      <c r="D8746" s="614">
        <v>62.9</v>
      </c>
    </row>
    <row r="8747" spans="1:4" ht="25.5" x14ac:dyDescent="0.2">
      <c r="A8747" s="612">
        <v>38871</v>
      </c>
      <c r="B8747" s="613" t="s">
        <v>6573</v>
      </c>
      <c r="C8747" s="612" t="s">
        <v>775</v>
      </c>
      <c r="D8747" s="614">
        <v>50.59</v>
      </c>
    </row>
    <row r="8748" spans="1:4" ht="25.5" x14ac:dyDescent="0.2">
      <c r="A8748" s="612">
        <v>39283</v>
      </c>
      <c r="B8748" s="613" t="s">
        <v>6574</v>
      </c>
      <c r="C8748" s="612" t="s">
        <v>775</v>
      </c>
      <c r="D8748" s="614">
        <v>157.59</v>
      </c>
    </row>
    <row r="8749" spans="1:4" ht="25.5" x14ac:dyDescent="0.2">
      <c r="A8749" s="612">
        <v>39284</v>
      </c>
      <c r="B8749" s="613" t="s">
        <v>6575</v>
      </c>
      <c r="C8749" s="612" t="s">
        <v>775</v>
      </c>
      <c r="D8749" s="614">
        <v>170.78</v>
      </c>
    </row>
    <row r="8750" spans="1:4" ht="25.5" x14ac:dyDescent="0.2">
      <c r="A8750" s="612">
        <v>39285</v>
      </c>
      <c r="B8750" s="613" t="s">
        <v>6576</v>
      </c>
      <c r="C8750" s="612" t="s">
        <v>775</v>
      </c>
      <c r="D8750" s="614">
        <v>173.24</v>
      </c>
    </row>
    <row r="8751" spans="1:4" ht="25.5" x14ac:dyDescent="0.2">
      <c r="A8751" s="612">
        <v>39286</v>
      </c>
      <c r="B8751" s="613" t="s">
        <v>6577</v>
      </c>
      <c r="C8751" s="612" t="s">
        <v>775</v>
      </c>
      <c r="D8751" s="614">
        <v>169.46</v>
      </c>
    </row>
    <row r="8752" spans="1:4" ht="25.5" x14ac:dyDescent="0.2">
      <c r="A8752" s="612">
        <v>39287</v>
      </c>
      <c r="B8752" s="613" t="s">
        <v>6578</v>
      </c>
      <c r="C8752" s="612" t="s">
        <v>775</v>
      </c>
      <c r="D8752" s="614">
        <v>198.98</v>
      </c>
    </row>
    <row r="8753" spans="1:4" ht="25.5" x14ac:dyDescent="0.2">
      <c r="A8753" s="612">
        <v>39288</v>
      </c>
      <c r="B8753" s="613" t="s">
        <v>6579</v>
      </c>
      <c r="C8753" s="612" t="s">
        <v>775</v>
      </c>
      <c r="D8753" s="614">
        <v>212.36</v>
      </c>
    </row>
    <row r="8754" spans="1:4" ht="25.5" x14ac:dyDescent="0.2">
      <c r="A8754" s="612">
        <v>2414</v>
      </c>
      <c r="B8754" s="613" t="s">
        <v>6580</v>
      </c>
      <c r="C8754" s="612" t="s">
        <v>780</v>
      </c>
      <c r="D8754" s="614">
        <v>104.95</v>
      </c>
    </row>
    <row r="8755" spans="1:4" ht="25.5" x14ac:dyDescent="0.2">
      <c r="A8755" s="612">
        <v>2413</v>
      </c>
      <c r="B8755" s="613" t="s">
        <v>6581</v>
      </c>
      <c r="C8755" s="612" t="s">
        <v>780</v>
      </c>
      <c r="D8755" s="614">
        <v>100.97</v>
      </c>
    </row>
    <row r="8756" spans="1:4" ht="25.5" x14ac:dyDescent="0.2">
      <c r="A8756" s="612">
        <v>2405</v>
      </c>
      <c r="B8756" s="613" t="s">
        <v>6582</v>
      </c>
      <c r="C8756" s="612" t="s">
        <v>780</v>
      </c>
      <c r="D8756" s="614">
        <v>117.52</v>
      </c>
    </row>
    <row r="8757" spans="1:4" ht="25.5" x14ac:dyDescent="0.2">
      <c r="A8757" s="612">
        <v>13361</v>
      </c>
      <c r="B8757" s="613" t="s">
        <v>6583</v>
      </c>
      <c r="C8757" s="612" t="s">
        <v>780</v>
      </c>
      <c r="D8757" s="614">
        <v>98.31</v>
      </c>
    </row>
    <row r="8758" spans="1:4" ht="25.5" x14ac:dyDescent="0.2">
      <c r="A8758" s="612">
        <v>11987</v>
      </c>
      <c r="B8758" s="613" t="s">
        <v>6584</v>
      </c>
      <c r="C8758" s="612" t="s">
        <v>780</v>
      </c>
      <c r="D8758" s="614">
        <v>263.05</v>
      </c>
    </row>
    <row r="8759" spans="1:4" ht="25.5" x14ac:dyDescent="0.2">
      <c r="A8759" s="612">
        <v>2416</v>
      </c>
      <c r="B8759" s="613" t="s">
        <v>6585</v>
      </c>
      <c r="C8759" s="612" t="s">
        <v>780</v>
      </c>
      <c r="D8759" s="614">
        <v>116.38</v>
      </c>
    </row>
    <row r="8760" spans="1:4" ht="25.5" x14ac:dyDescent="0.2">
      <c r="A8760" s="612">
        <v>2412</v>
      </c>
      <c r="B8760" s="613" t="s">
        <v>6586</v>
      </c>
      <c r="C8760" s="612" t="s">
        <v>780</v>
      </c>
      <c r="D8760" s="614">
        <v>112.39</v>
      </c>
    </row>
    <row r="8761" spans="1:4" ht="25.5" x14ac:dyDescent="0.2">
      <c r="A8761" s="612">
        <v>2411</v>
      </c>
      <c r="B8761" s="613" t="s">
        <v>6587</v>
      </c>
      <c r="C8761" s="612" t="s">
        <v>780</v>
      </c>
      <c r="D8761" s="614">
        <v>98.31</v>
      </c>
    </row>
    <row r="8762" spans="1:4" ht="25.5" x14ac:dyDescent="0.2">
      <c r="A8762" s="612">
        <v>2406</v>
      </c>
      <c r="B8762" s="613" t="s">
        <v>6588</v>
      </c>
      <c r="C8762" s="612" t="s">
        <v>780</v>
      </c>
      <c r="D8762" s="614">
        <v>95.65</v>
      </c>
    </row>
    <row r="8763" spans="1:4" ht="25.5" x14ac:dyDescent="0.2">
      <c r="A8763" s="612">
        <v>10571</v>
      </c>
      <c r="B8763" s="613" t="s">
        <v>6589</v>
      </c>
      <c r="C8763" s="612" t="s">
        <v>780</v>
      </c>
      <c r="D8763" s="614">
        <v>233.82</v>
      </c>
    </row>
    <row r="8764" spans="1:4" ht="25.5" x14ac:dyDescent="0.2">
      <c r="A8764" s="612">
        <v>11985</v>
      </c>
      <c r="B8764" s="613" t="s">
        <v>6590</v>
      </c>
      <c r="C8764" s="612" t="s">
        <v>780</v>
      </c>
      <c r="D8764" s="614">
        <v>225.85</v>
      </c>
    </row>
    <row r="8765" spans="1:4" ht="25.5" x14ac:dyDescent="0.2">
      <c r="A8765" s="612">
        <v>2410</v>
      </c>
      <c r="B8765" s="613" t="s">
        <v>6591</v>
      </c>
      <c r="C8765" s="612" t="s">
        <v>780</v>
      </c>
      <c r="D8765" s="614">
        <v>99.64</v>
      </c>
    </row>
    <row r="8766" spans="1:4" ht="25.5" x14ac:dyDescent="0.2">
      <c r="A8766" s="612">
        <v>2417</v>
      </c>
      <c r="B8766" s="613" t="s">
        <v>6592</v>
      </c>
      <c r="C8766" s="612" t="s">
        <v>780</v>
      </c>
      <c r="D8766" s="614">
        <v>106.28</v>
      </c>
    </row>
    <row r="8767" spans="1:4" ht="25.5" x14ac:dyDescent="0.2">
      <c r="A8767" s="612">
        <v>2415</v>
      </c>
      <c r="B8767" s="613" t="s">
        <v>6593</v>
      </c>
      <c r="C8767" s="612" t="s">
        <v>780</v>
      </c>
      <c r="D8767" s="614">
        <v>85.02</v>
      </c>
    </row>
    <row r="8768" spans="1:4" ht="25.5" x14ac:dyDescent="0.2">
      <c r="A8768" s="612">
        <v>13360</v>
      </c>
      <c r="B8768" s="613" t="s">
        <v>6594</v>
      </c>
      <c r="C8768" s="612" t="s">
        <v>780</v>
      </c>
      <c r="D8768" s="614">
        <v>85.02</v>
      </c>
    </row>
    <row r="8769" spans="1:4" ht="25.5" x14ac:dyDescent="0.2">
      <c r="A8769" s="612">
        <v>11983</v>
      </c>
      <c r="B8769" s="613" t="s">
        <v>6595</v>
      </c>
      <c r="C8769" s="612" t="s">
        <v>780</v>
      </c>
      <c r="D8769" s="614">
        <v>207.25</v>
      </c>
    </row>
    <row r="8770" spans="1:4" ht="25.5" x14ac:dyDescent="0.2">
      <c r="A8770" s="612">
        <v>11986</v>
      </c>
      <c r="B8770" s="613" t="s">
        <v>6596</v>
      </c>
      <c r="C8770" s="612" t="s">
        <v>780</v>
      </c>
      <c r="D8770" s="614">
        <v>252.42</v>
      </c>
    </row>
    <row r="8771" spans="1:4" ht="38.25" x14ac:dyDescent="0.2">
      <c r="A8771" s="612">
        <v>25976</v>
      </c>
      <c r="B8771" s="613" t="s">
        <v>6597</v>
      </c>
      <c r="C8771" s="612" t="s">
        <v>780</v>
      </c>
      <c r="D8771" s="614">
        <v>535.34</v>
      </c>
    </row>
    <row r="8772" spans="1:4" ht="25.5" x14ac:dyDescent="0.2">
      <c r="A8772" s="612">
        <v>10629</v>
      </c>
      <c r="B8772" s="613" t="s">
        <v>6598</v>
      </c>
      <c r="C8772" s="612" t="s">
        <v>780</v>
      </c>
      <c r="D8772" s="614">
        <v>522.07000000000005</v>
      </c>
    </row>
    <row r="8773" spans="1:4" ht="25.5" x14ac:dyDescent="0.2">
      <c r="A8773" s="612">
        <v>10698</v>
      </c>
      <c r="B8773" s="613" t="s">
        <v>6599</v>
      </c>
      <c r="C8773" s="612" t="s">
        <v>780</v>
      </c>
      <c r="D8773" s="614">
        <v>156.86000000000001</v>
      </c>
    </row>
    <row r="8774" spans="1:4" ht="25.5" x14ac:dyDescent="0.2">
      <c r="A8774" s="612">
        <v>40521</v>
      </c>
      <c r="B8774" s="613" t="s">
        <v>6600</v>
      </c>
      <c r="C8774" s="612" t="s">
        <v>775</v>
      </c>
      <c r="D8774" s="614">
        <v>109238.82</v>
      </c>
    </row>
    <row r="8775" spans="1:4" ht="25.5" x14ac:dyDescent="0.2">
      <c r="A8775" s="612">
        <v>2432</v>
      </c>
      <c r="B8775" s="613" t="s">
        <v>6601</v>
      </c>
      <c r="C8775" s="612" t="s">
        <v>775</v>
      </c>
      <c r="D8775" s="614">
        <v>17.52</v>
      </c>
    </row>
    <row r="8776" spans="1:4" ht="25.5" x14ac:dyDescent="0.2">
      <c r="A8776" s="612">
        <v>2433</v>
      </c>
      <c r="B8776" s="613" t="s">
        <v>6602</v>
      </c>
      <c r="C8776" s="612" t="s">
        <v>775</v>
      </c>
      <c r="D8776" s="614">
        <v>5.93</v>
      </c>
    </row>
    <row r="8777" spans="1:4" ht="25.5" x14ac:dyDescent="0.2">
      <c r="A8777" s="612">
        <v>2420</v>
      </c>
      <c r="B8777" s="613" t="s">
        <v>6603</v>
      </c>
      <c r="C8777" s="612" t="s">
        <v>775</v>
      </c>
      <c r="D8777" s="614">
        <v>10.19</v>
      </c>
    </row>
    <row r="8778" spans="1:4" ht="25.5" x14ac:dyDescent="0.2">
      <c r="A8778" s="612">
        <v>11447</v>
      </c>
      <c r="B8778" s="613" t="s">
        <v>6604</v>
      </c>
      <c r="C8778" s="612" t="s">
        <v>775</v>
      </c>
      <c r="D8778" s="614">
        <v>20.149999999999999</v>
      </c>
    </row>
    <row r="8779" spans="1:4" ht="25.5" x14ac:dyDescent="0.2">
      <c r="A8779" s="612">
        <v>11451</v>
      </c>
      <c r="B8779" s="613" t="s">
        <v>6605</v>
      </c>
      <c r="C8779" s="612" t="s">
        <v>775</v>
      </c>
      <c r="D8779" s="614">
        <v>54.02</v>
      </c>
    </row>
    <row r="8780" spans="1:4" x14ac:dyDescent="0.2">
      <c r="A8780" s="612">
        <v>11116</v>
      </c>
      <c r="B8780" s="613" t="s">
        <v>6606</v>
      </c>
      <c r="C8780" s="612" t="s">
        <v>775</v>
      </c>
      <c r="D8780" s="614">
        <v>534.88</v>
      </c>
    </row>
    <row r="8781" spans="1:4" x14ac:dyDescent="0.2">
      <c r="A8781" s="612">
        <v>38411</v>
      </c>
      <c r="B8781" s="613" t="s">
        <v>6607</v>
      </c>
      <c r="C8781" s="612" t="s">
        <v>775</v>
      </c>
      <c r="D8781" s="614">
        <v>1244.3599999999999</v>
      </c>
    </row>
    <row r="8782" spans="1:4" x14ac:dyDescent="0.2">
      <c r="A8782" s="612">
        <v>1370</v>
      </c>
      <c r="B8782" s="613" t="s">
        <v>6608</v>
      </c>
      <c r="C8782" s="612" t="s">
        <v>775</v>
      </c>
      <c r="D8782" s="614">
        <v>91.23</v>
      </c>
    </row>
    <row r="8783" spans="1:4" ht="25.5" x14ac:dyDescent="0.2">
      <c r="A8783" s="612">
        <v>38189</v>
      </c>
      <c r="B8783" s="613" t="s">
        <v>6609</v>
      </c>
      <c r="C8783" s="612" t="s">
        <v>775</v>
      </c>
      <c r="D8783" s="614">
        <v>190.16</v>
      </c>
    </row>
    <row r="8784" spans="1:4" ht="25.5" x14ac:dyDescent="0.2">
      <c r="A8784" s="612">
        <v>38190</v>
      </c>
      <c r="B8784" s="613" t="s">
        <v>6610</v>
      </c>
      <c r="C8784" s="612" t="s">
        <v>775</v>
      </c>
      <c r="D8784" s="614">
        <v>427.63</v>
      </c>
    </row>
    <row r="8785" spans="1:4" ht="25.5" x14ac:dyDescent="0.2">
      <c r="A8785" s="612">
        <v>36516</v>
      </c>
      <c r="B8785" s="613" t="s">
        <v>6611</v>
      </c>
      <c r="C8785" s="612" t="s">
        <v>775</v>
      </c>
      <c r="D8785" s="614">
        <v>87126.15</v>
      </c>
    </row>
    <row r="8786" spans="1:4" ht="25.5" x14ac:dyDescent="0.2">
      <c r="A8786" s="612">
        <v>34777</v>
      </c>
      <c r="B8786" s="613" t="s">
        <v>10967</v>
      </c>
      <c r="C8786" s="612" t="s">
        <v>775</v>
      </c>
      <c r="D8786" s="614">
        <v>3.23</v>
      </c>
    </row>
    <row r="8787" spans="1:4" ht="25.5" x14ac:dyDescent="0.2">
      <c r="A8787" s="612">
        <v>7272</v>
      </c>
      <c r="B8787" s="613" t="s">
        <v>10968</v>
      </c>
      <c r="C8787" s="612" t="s">
        <v>775</v>
      </c>
      <c r="D8787" s="614">
        <v>2.72</v>
      </c>
    </row>
    <row r="8788" spans="1:4" x14ac:dyDescent="0.2">
      <c r="A8788" s="612">
        <v>10605</v>
      </c>
      <c r="B8788" s="613" t="s">
        <v>6612</v>
      </c>
      <c r="C8788" s="612" t="s">
        <v>775</v>
      </c>
      <c r="D8788" s="614">
        <v>3.46</v>
      </c>
    </row>
    <row r="8789" spans="1:4" x14ac:dyDescent="0.2">
      <c r="A8789" s="612">
        <v>10604</v>
      </c>
      <c r="B8789" s="613" t="s">
        <v>6613</v>
      </c>
      <c r="C8789" s="612" t="s">
        <v>775</v>
      </c>
      <c r="D8789" s="614">
        <v>8.08</v>
      </c>
    </row>
    <row r="8790" spans="1:4" ht="25.5" x14ac:dyDescent="0.2">
      <c r="A8790" s="612">
        <v>672</v>
      </c>
      <c r="B8790" s="613" t="s">
        <v>6614</v>
      </c>
      <c r="C8790" s="612" t="s">
        <v>775</v>
      </c>
      <c r="D8790" s="614">
        <v>11.11</v>
      </c>
    </row>
    <row r="8791" spans="1:4" ht="25.5" x14ac:dyDescent="0.2">
      <c r="A8791" s="612">
        <v>668</v>
      </c>
      <c r="B8791" s="613" t="s">
        <v>6615</v>
      </c>
      <c r="C8791" s="612" t="s">
        <v>775</v>
      </c>
      <c r="D8791" s="614">
        <v>13.41</v>
      </c>
    </row>
    <row r="8792" spans="1:4" ht="25.5" x14ac:dyDescent="0.2">
      <c r="A8792" s="612">
        <v>10578</v>
      </c>
      <c r="B8792" s="613" t="s">
        <v>6616</v>
      </c>
      <c r="C8792" s="612" t="s">
        <v>775</v>
      </c>
      <c r="D8792" s="614">
        <v>15.62</v>
      </c>
    </row>
    <row r="8793" spans="1:4" ht="25.5" x14ac:dyDescent="0.2">
      <c r="A8793" s="612">
        <v>666</v>
      </c>
      <c r="B8793" s="613" t="s">
        <v>6617</v>
      </c>
      <c r="C8793" s="612" t="s">
        <v>775</v>
      </c>
      <c r="D8793" s="614">
        <v>17.37</v>
      </c>
    </row>
    <row r="8794" spans="1:4" ht="25.5" x14ac:dyDescent="0.2">
      <c r="A8794" s="612">
        <v>665</v>
      </c>
      <c r="B8794" s="613" t="s">
        <v>6618</v>
      </c>
      <c r="C8794" s="612" t="s">
        <v>775</v>
      </c>
      <c r="D8794" s="614">
        <v>23.23</v>
      </c>
    </row>
    <row r="8795" spans="1:4" ht="25.5" x14ac:dyDescent="0.2">
      <c r="A8795" s="612">
        <v>10577</v>
      </c>
      <c r="B8795" s="613" t="s">
        <v>6619</v>
      </c>
      <c r="C8795" s="612" t="s">
        <v>775</v>
      </c>
      <c r="D8795" s="614">
        <v>20.6</v>
      </c>
    </row>
    <row r="8796" spans="1:4" x14ac:dyDescent="0.2">
      <c r="A8796" s="612">
        <v>10583</v>
      </c>
      <c r="B8796" s="613" t="s">
        <v>6620</v>
      </c>
      <c r="C8796" s="612" t="s">
        <v>775</v>
      </c>
      <c r="D8796" s="614">
        <v>10.7</v>
      </c>
    </row>
    <row r="8797" spans="1:4" x14ac:dyDescent="0.2">
      <c r="A8797" s="612">
        <v>10579</v>
      </c>
      <c r="B8797" s="613" t="s">
        <v>6621</v>
      </c>
      <c r="C8797" s="612" t="s">
        <v>775</v>
      </c>
      <c r="D8797" s="614">
        <v>18.66</v>
      </c>
    </row>
    <row r="8798" spans="1:4" x14ac:dyDescent="0.2">
      <c r="A8798" s="612">
        <v>10582</v>
      </c>
      <c r="B8798" s="613" t="s">
        <v>6622</v>
      </c>
      <c r="C8798" s="612" t="s">
        <v>775</v>
      </c>
      <c r="D8798" s="614">
        <v>9.42</v>
      </c>
    </row>
    <row r="8799" spans="1:4" x14ac:dyDescent="0.2">
      <c r="A8799" s="612">
        <v>2436</v>
      </c>
      <c r="B8799" s="613" t="s">
        <v>6623</v>
      </c>
      <c r="C8799" s="612" t="s">
        <v>778</v>
      </c>
      <c r="D8799" s="614">
        <v>13.22</v>
      </c>
    </row>
    <row r="8800" spans="1:4" x14ac:dyDescent="0.2">
      <c r="A8800" s="612">
        <v>40918</v>
      </c>
      <c r="B8800" s="613" t="s">
        <v>6624</v>
      </c>
      <c r="C8800" s="612" t="s">
        <v>895</v>
      </c>
      <c r="D8800" s="614">
        <v>2342.64</v>
      </c>
    </row>
    <row r="8801" spans="1:4" x14ac:dyDescent="0.2">
      <c r="A8801" s="612">
        <v>2439</v>
      </c>
      <c r="B8801" s="613" t="s">
        <v>6625</v>
      </c>
      <c r="C8801" s="612" t="s">
        <v>778</v>
      </c>
      <c r="D8801" s="614">
        <v>13.22</v>
      </c>
    </row>
    <row r="8802" spans="1:4" x14ac:dyDescent="0.2">
      <c r="A8802" s="612">
        <v>40923</v>
      </c>
      <c r="B8802" s="613" t="s">
        <v>6626</v>
      </c>
      <c r="C8802" s="612" t="s">
        <v>895</v>
      </c>
      <c r="D8802" s="614">
        <v>2342.64</v>
      </c>
    </row>
    <row r="8803" spans="1:4" x14ac:dyDescent="0.2">
      <c r="A8803" s="612">
        <v>10998</v>
      </c>
      <c r="B8803" s="613" t="s">
        <v>3878</v>
      </c>
      <c r="C8803" s="612" t="s">
        <v>772</v>
      </c>
      <c r="D8803" s="614">
        <v>15.2</v>
      </c>
    </row>
    <row r="8804" spans="1:4" x14ac:dyDescent="0.2">
      <c r="A8804" s="612">
        <v>11002</v>
      </c>
      <c r="B8804" s="613" t="s">
        <v>6627</v>
      </c>
      <c r="C8804" s="612" t="s">
        <v>772</v>
      </c>
      <c r="D8804" s="614">
        <v>13.92</v>
      </c>
    </row>
    <row r="8805" spans="1:4" x14ac:dyDescent="0.2">
      <c r="A8805" s="612">
        <v>10999</v>
      </c>
      <c r="B8805" s="613" t="s">
        <v>6628</v>
      </c>
      <c r="C8805" s="612" t="s">
        <v>772</v>
      </c>
      <c r="D8805" s="614">
        <v>13.37</v>
      </c>
    </row>
    <row r="8806" spans="1:4" x14ac:dyDescent="0.2">
      <c r="A8806" s="612">
        <v>10997</v>
      </c>
      <c r="B8806" s="613" t="s">
        <v>6629</v>
      </c>
      <c r="C8806" s="612" t="s">
        <v>772</v>
      </c>
      <c r="D8806" s="614">
        <v>14.5</v>
      </c>
    </row>
    <row r="8807" spans="1:4" x14ac:dyDescent="0.2">
      <c r="A8807" s="612">
        <v>2685</v>
      </c>
      <c r="B8807" s="613" t="s">
        <v>6630</v>
      </c>
      <c r="C8807" s="612" t="s">
        <v>779</v>
      </c>
      <c r="D8807" s="614">
        <v>3.89</v>
      </c>
    </row>
    <row r="8808" spans="1:4" x14ac:dyDescent="0.2">
      <c r="A8808" s="612">
        <v>2680</v>
      </c>
      <c r="B8808" s="613" t="s">
        <v>6631</v>
      </c>
      <c r="C8808" s="612" t="s">
        <v>779</v>
      </c>
      <c r="D8808" s="614">
        <v>5.69</v>
      </c>
    </row>
    <row r="8809" spans="1:4" x14ac:dyDescent="0.2">
      <c r="A8809" s="612">
        <v>2684</v>
      </c>
      <c r="B8809" s="613" t="s">
        <v>6632</v>
      </c>
      <c r="C8809" s="612" t="s">
        <v>779</v>
      </c>
      <c r="D8809" s="614">
        <v>5.18</v>
      </c>
    </row>
    <row r="8810" spans="1:4" x14ac:dyDescent="0.2">
      <c r="A8810" s="612">
        <v>2673</v>
      </c>
      <c r="B8810" s="613" t="s">
        <v>6633</v>
      </c>
      <c r="C8810" s="612" t="s">
        <v>779</v>
      </c>
      <c r="D8810" s="614">
        <v>2</v>
      </c>
    </row>
    <row r="8811" spans="1:4" x14ac:dyDescent="0.2">
      <c r="A8811" s="612">
        <v>2681</v>
      </c>
      <c r="B8811" s="613" t="s">
        <v>6634</v>
      </c>
      <c r="C8811" s="612" t="s">
        <v>779</v>
      </c>
      <c r="D8811" s="614">
        <v>9.3000000000000007</v>
      </c>
    </row>
    <row r="8812" spans="1:4" x14ac:dyDescent="0.2">
      <c r="A8812" s="612">
        <v>2682</v>
      </c>
      <c r="B8812" s="613" t="s">
        <v>6635</v>
      </c>
      <c r="C8812" s="612" t="s">
        <v>779</v>
      </c>
      <c r="D8812" s="614">
        <v>13.57</v>
      </c>
    </row>
    <row r="8813" spans="1:4" x14ac:dyDescent="0.2">
      <c r="A8813" s="612">
        <v>2686</v>
      </c>
      <c r="B8813" s="613" t="s">
        <v>6636</v>
      </c>
      <c r="C8813" s="612" t="s">
        <v>779</v>
      </c>
      <c r="D8813" s="614">
        <v>17.02</v>
      </c>
    </row>
    <row r="8814" spans="1:4" x14ac:dyDescent="0.2">
      <c r="A8814" s="612">
        <v>2674</v>
      </c>
      <c r="B8814" s="613" t="s">
        <v>6637</v>
      </c>
      <c r="C8814" s="612" t="s">
        <v>779</v>
      </c>
      <c r="D8814" s="614">
        <v>2.4900000000000002</v>
      </c>
    </row>
    <row r="8815" spans="1:4" x14ac:dyDescent="0.2">
      <c r="A8815" s="612">
        <v>2683</v>
      </c>
      <c r="B8815" s="613" t="s">
        <v>6638</v>
      </c>
      <c r="C8815" s="612" t="s">
        <v>779</v>
      </c>
      <c r="D8815" s="614">
        <v>26.83</v>
      </c>
    </row>
    <row r="8816" spans="1:4" x14ac:dyDescent="0.2">
      <c r="A8816" s="612">
        <v>2676</v>
      </c>
      <c r="B8816" s="613" t="s">
        <v>6639</v>
      </c>
      <c r="C8816" s="612" t="s">
        <v>779</v>
      </c>
      <c r="D8816" s="614">
        <v>1.1599999999999999</v>
      </c>
    </row>
    <row r="8817" spans="1:4" x14ac:dyDescent="0.2">
      <c r="A8817" s="612">
        <v>2678</v>
      </c>
      <c r="B8817" s="613" t="s">
        <v>6640</v>
      </c>
      <c r="C8817" s="612" t="s">
        <v>779</v>
      </c>
      <c r="D8817" s="614">
        <v>1.45</v>
      </c>
    </row>
    <row r="8818" spans="1:4" x14ac:dyDescent="0.2">
      <c r="A8818" s="612">
        <v>2679</v>
      </c>
      <c r="B8818" s="613" t="s">
        <v>6641</v>
      </c>
      <c r="C8818" s="612" t="s">
        <v>779</v>
      </c>
      <c r="D8818" s="614">
        <v>2.2400000000000002</v>
      </c>
    </row>
    <row r="8819" spans="1:4" x14ac:dyDescent="0.2">
      <c r="A8819" s="612">
        <v>12070</v>
      </c>
      <c r="B8819" s="613" t="s">
        <v>6642</v>
      </c>
      <c r="C8819" s="612" t="s">
        <v>779</v>
      </c>
      <c r="D8819" s="614">
        <v>3.12</v>
      </c>
    </row>
    <row r="8820" spans="1:4" x14ac:dyDescent="0.2">
      <c r="A8820" s="612">
        <v>2675</v>
      </c>
      <c r="B8820" s="613" t="s">
        <v>6643</v>
      </c>
      <c r="C8820" s="612" t="s">
        <v>779</v>
      </c>
      <c r="D8820" s="614">
        <v>4.0599999999999996</v>
      </c>
    </row>
    <row r="8821" spans="1:4" x14ac:dyDescent="0.2">
      <c r="A8821" s="612">
        <v>12067</v>
      </c>
      <c r="B8821" s="613" t="s">
        <v>6644</v>
      </c>
      <c r="C8821" s="612" t="s">
        <v>779</v>
      </c>
      <c r="D8821" s="614">
        <v>5.51</v>
      </c>
    </row>
    <row r="8822" spans="1:4" ht="25.5" x14ac:dyDescent="0.2">
      <c r="A8822" s="612">
        <v>40401</v>
      </c>
      <c r="B8822" s="613" t="s">
        <v>6645</v>
      </c>
      <c r="C8822" s="612" t="s">
        <v>779</v>
      </c>
      <c r="D8822" s="614">
        <v>1.95</v>
      </c>
    </row>
    <row r="8823" spans="1:4" ht="25.5" x14ac:dyDescent="0.2">
      <c r="A8823" s="612">
        <v>40402</v>
      </c>
      <c r="B8823" s="613" t="s">
        <v>6646</v>
      </c>
      <c r="C8823" s="612" t="s">
        <v>779</v>
      </c>
      <c r="D8823" s="614">
        <v>2.5</v>
      </c>
    </row>
    <row r="8824" spans="1:4" ht="25.5" x14ac:dyDescent="0.2">
      <c r="A8824" s="612">
        <v>40400</v>
      </c>
      <c r="B8824" s="613" t="s">
        <v>6647</v>
      </c>
      <c r="C8824" s="612" t="s">
        <v>779</v>
      </c>
      <c r="D8824" s="614">
        <v>1.32</v>
      </c>
    </row>
    <row r="8825" spans="1:4" ht="25.5" x14ac:dyDescent="0.2">
      <c r="A8825" s="612">
        <v>2504</v>
      </c>
      <c r="B8825" s="613" t="s">
        <v>6648</v>
      </c>
      <c r="C8825" s="612" t="s">
        <v>779</v>
      </c>
      <c r="D8825" s="614">
        <v>9.1199999999999992</v>
      </c>
    </row>
    <row r="8826" spans="1:4" ht="25.5" x14ac:dyDescent="0.2">
      <c r="A8826" s="612">
        <v>2501</v>
      </c>
      <c r="B8826" s="613" t="s">
        <v>6649</v>
      </c>
      <c r="C8826" s="612" t="s">
        <v>779</v>
      </c>
      <c r="D8826" s="614">
        <v>11.96</v>
      </c>
    </row>
    <row r="8827" spans="1:4" ht="25.5" x14ac:dyDescent="0.2">
      <c r="A8827" s="612">
        <v>2502</v>
      </c>
      <c r="B8827" s="613" t="s">
        <v>6650</v>
      </c>
      <c r="C8827" s="612" t="s">
        <v>779</v>
      </c>
      <c r="D8827" s="614">
        <v>18.05</v>
      </c>
    </row>
    <row r="8828" spans="1:4" ht="25.5" x14ac:dyDescent="0.2">
      <c r="A8828" s="612">
        <v>2503</v>
      </c>
      <c r="B8828" s="613" t="s">
        <v>6651</v>
      </c>
      <c r="C8828" s="612" t="s">
        <v>779</v>
      </c>
      <c r="D8828" s="614">
        <v>23.23</v>
      </c>
    </row>
    <row r="8829" spans="1:4" ht="25.5" x14ac:dyDescent="0.2">
      <c r="A8829" s="612">
        <v>2500</v>
      </c>
      <c r="B8829" s="613" t="s">
        <v>6652</v>
      </c>
      <c r="C8829" s="612" t="s">
        <v>779</v>
      </c>
      <c r="D8829" s="614">
        <v>30.94</v>
      </c>
    </row>
    <row r="8830" spans="1:4" ht="25.5" x14ac:dyDescent="0.2">
      <c r="A8830" s="612">
        <v>2505</v>
      </c>
      <c r="B8830" s="613" t="s">
        <v>6653</v>
      </c>
      <c r="C8830" s="612" t="s">
        <v>779</v>
      </c>
      <c r="D8830" s="614">
        <v>48.21</v>
      </c>
    </row>
    <row r="8831" spans="1:4" x14ac:dyDescent="0.2">
      <c r="A8831" s="612">
        <v>12056</v>
      </c>
      <c r="B8831" s="613" t="s">
        <v>6654</v>
      </c>
      <c r="C8831" s="612" t="s">
        <v>779</v>
      </c>
      <c r="D8831" s="614">
        <v>19.48</v>
      </c>
    </row>
    <row r="8832" spans="1:4" x14ac:dyDescent="0.2">
      <c r="A8832" s="612">
        <v>12057</v>
      </c>
      <c r="B8832" s="613" t="s">
        <v>6655</v>
      </c>
      <c r="C8832" s="612" t="s">
        <v>779</v>
      </c>
      <c r="D8832" s="614">
        <v>16.55</v>
      </c>
    </row>
    <row r="8833" spans="1:4" x14ac:dyDescent="0.2">
      <c r="A8833" s="612">
        <v>12059</v>
      </c>
      <c r="B8833" s="613" t="s">
        <v>6656</v>
      </c>
      <c r="C8833" s="612" t="s">
        <v>779</v>
      </c>
      <c r="D8833" s="614">
        <v>5.8</v>
      </c>
    </row>
    <row r="8834" spans="1:4" x14ac:dyDescent="0.2">
      <c r="A8834" s="612">
        <v>12058</v>
      </c>
      <c r="B8834" s="613" t="s">
        <v>6657</v>
      </c>
      <c r="C8834" s="612" t="s">
        <v>779</v>
      </c>
      <c r="D8834" s="614">
        <v>10.31</v>
      </c>
    </row>
    <row r="8835" spans="1:4" x14ac:dyDescent="0.2">
      <c r="A8835" s="612">
        <v>12060</v>
      </c>
      <c r="B8835" s="613" t="s">
        <v>6658</v>
      </c>
      <c r="C8835" s="612" t="s">
        <v>779</v>
      </c>
      <c r="D8835" s="614">
        <v>42.99</v>
      </c>
    </row>
    <row r="8836" spans="1:4" x14ac:dyDescent="0.2">
      <c r="A8836" s="612">
        <v>12061</v>
      </c>
      <c r="B8836" s="613" t="s">
        <v>6659</v>
      </c>
      <c r="C8836" s="612" t="s">
        <v>779</v>
      </c>
      <c r="D8836" s="614">
        <v>26.25</v>
      </c>
    </row>
    <row r="8837" spans="1:4" x14ac:dyDescent="0.2">
      <c r="A8837" s="612">
        <v>12062</v>
      </c>
      <c r="B8837" s="613" t="s">
        <v>6660</v>
      </c>
      <c r="C8837" s="612" t="s">
        <v>779</v>
      </c>
      <c r="D8837" s="614">
        <v>48.41</v>
      </c>
    </row>
    <row r="8838" spans="1:4" ht="25.5" x14ac:dyDescent="0.2">
      <c r="A8838" s="612">
        <v>21137</v>
      </c>
      <c r="B8838" s="613" t="s">
        <v>6661</v>
      </c>
      <c r="C8838" s="612" t="s">
        <v>779</v>
      </c>
      <c r="D8838" s="614">
        <v>8.41</v>
      </c>
    </row>
    <row r="8839" spans="1:4" x14ac:dyDescent="0.2">
      <c r="A8839" s="612">
        <v>2687</v>
      </c>
      <c r="B8839" s="613" t="s">
        <v>6662</v>
      </c>
      <c r="C8839" s="612" t="s">
        <v>779</v>
      </c>
      <c r="D8839" s="614">
        <v>1.01</v>
      </c>
    </row>
    <row r="8840" spans="1:4" x14ac:dyDescent="0.2">
      <c r="A8840" s="612">
        <v>2689</v>
      </c>
      <c r="B8840" s="613" t="s">
        <v>6663</v>
      </c>
      <c r="C8840" s="612" t="s">
        <v>779</v>
      </c>
      <c r="D8840" s="614">
        <v>1.21</v>
      </c>
    </row>
    <row r="8841" spans="1:4" x14ac:dyDescent="0.2">
      <c r="A8841" s="612">
        <v>2688</v>
      </c>
      <c r="B8841" s="613" t="s">
        <v>6664</v>
      </c>
      <c r="C8841" s="612" t="s">
        <v>779</v>
      </c>
      <c r="D8841" s="614">
        <v>1.31</v>
      </c>
    </row>
    <row r="8842" spans="1:4" x14ac:dyDescent="0.2">
      <c r="A8842" s="612">
        <v>2690</v>
      </c>
      <c r="B8842" s="613" t="s">
        <v>6665</v>
      </c>
      <c r="C8842" s="612" t="s">
        <v>779</v>
      </c>
      <c r="D8842" s="614">
        <v>2.2400000000000002</v>
      </c>
    </row>
    <row r="8843" spans="1:4" ht="25.5" x14ac:dyDescent="0.2">
      <c r="A8843" s="612">
        <v>39243</v>
      </c>
      <c r="B8843" s="613" t="s">
        <v>6666</v>
      </c>
      <c r="C8843" s="612" t="s">
        <v>779</v>
      </c>
      <c r="D8843" s="614">
        <v>1.47</v>
      </c>
    </row>
    <row r="8844" spans="1:4" ht="25.5" x14ac:dyDescent="0.2">
      <c r="A8844" s="612">
        <v>39244</v>
      </c>
      <c r="B8844" s="613" t="s">
        <v>6667</v>
      </c>
      <c r="C8844" s="612" t="s">
        <v>779</v>
      </c>
      <c r="D8844" s="614">
        <v>1.99</v>
      </c>
    </row>
    <row r="8845" spans="1:4" ht="25.5" x14ac:dyDescent="0.2">
      <c r="A8845" s="612">
        <v>39245</v>
      </c>
      <c r="B8845" s="613" t="s">
        <v>6668</v>
      </c>
      <c r="C8845" s="612" t="s">
        <v>779</v>
      </c>
      <c r="D8845" s="614">
        <v>3.84</v>
      </c>
    </row>
    <row r="8846" spans="1:4" ht="25.5" x14ac:dyDescent="0.2">
      <c r="A8846" s="612">
        <v>39254</v>
      </c>
      <c r="B8846" s="613" t="s">
        <v>6669</v>
      </c>
      <c r="C8846" s="612" t="s">
        <v>779</v>
      </c>
      <c r="D8846" s="614">
        <v>5.74</v>
      </c>
    </row>
    <row r="8847" spans="1:4" ht="25.5" x14ac:dyDescent="0.2">
      <c r="A8847" s="612">
        <v>39255</v>
      </c>
      <c r="B8847" s="613" t="s">
        <v>6670</v>
      </c>
      <c r="C8847" s="612" t="s">
        <v>779</v>
      </c>
      <c r="D8847" s="614">
        <v>10.63</v>
      </c>
    </row>
    <row r="8848" spans="1:4" ht="25.5" x14ac:dyDescent="0.2">
      <c r="A8848" s="612">
        <v>39253</v>
      </c>
      <c r="B8848" s="613" t="s">
        <v>6671</v>
      </c>
      <c r="C8848" s="612" t="s">
        <v>779</v>
      </c>
      <c r="D8848" s="614">
        <v>7.32</v>
      </c>
    </row>
    <row r="8849" spans="1:4" ht="38.25" x14ac:dyDescent="0.2">
      <c r="A8849" s="612">
        <v>2446</v>
      </c>
      <c r="B8849" s="613" t="s">
        <v>6672</v>
      </c>
      <c r="C8849" s="612" t="s">
        <v>779</v>
      </c>
      <c r="D8849" s="614">
        <v>4.8600000000000003</v>
      </c>
    </row>
    <row r="8850" spans="1:4" ht="38.25" x14ac:dyDescent="0.2">
      <c r="A8850" s="612">
        <v>2442</v>
      </c>
      <c r="B8850" s="613" t="s">
        <v>6673</v>
      </c>
      <c r="C8850" s="612" t="s">
        <v>779</v>
      </c>
      <c r="D8850" s="614">
        <v>6.81</v>
      </c>
    </row>
    <row r="8851" spans="1:4" ht="38.25" x14ac:dyDescent="0.2">
      <c r="A8851" s="612">
        <v>39246</v>
      </c>
      <c r="B8851" s="613" t="s">
        <v>6674</v>
      </c>
      <c r="C8851" s="612" t="s">
        <v>779</v>
      </c>
      <c r="D8851" s="614">
        <v>3.38</v>
      </c>
    </row>
    <row r="8852" spans="1:4" ht="38.25" x14ac:dyDescent="0.2">
      <c r="A8852" s="612">
        <v>39247</v>
      </c>
      <c r="B8852" s="613" t="s">
        <v>6675</v>
      </c>
      <c r="C8852" s="612" t="s">
        <v>779</v>
      </c>
      <c r="D8852" s="614">
        <v>2.95</v>
      </c>
    </row>
    <row r="8853" spans="1:4" ht="38.25" x14ac:dyDescent="0.2">
      <c r="A8853" s="612">
        <v>39248</v>
      </c>
      <c r="B8853" s="613" t="s">
        <v>6676</v>
      </c>
      <c r="C8853" s="612" t="s">
        <v>779</v>
      </c>
      <c r="D8853" s="614">
        <v>9.49</v>
      </c>
    </row>
    <row r="8854" spans="1:4" x14ac:dyDescent="0.2">
      <c r="A8854" s="612">
        <v>2438</v>
      </c>
      <c r="B8854" s="613" t="s">
        <v>6677</v>
      </c>
      <c r="C8854" s="612" t="s">
        <v>778</v>
      </c>
      <c r="D8854" s="614">
        <v>13.35</v>
      </c>
    </row>
    <row r="8855" spans="1:4" x14ac:dyDescent="0.2">
      <c r="A8855" s="612">
        <v>40922</v>
      </c>
      <c r="B8855" s="613" t="s">
        <v>6678</v>
      </c>
      <c r="C8855" s="612" t="s">
        <v>895</v>
      </c>
      <c r="D8855" s="614">
        <v>2368.6799999999998</v>
      </c>
    </row>
    <row r="8856" spans="1:4" ht="38.25" x14ac:dyDescent="0.2">
      <c r="A8856" s="612">
        <v>36486</v>
      </c>
      <c r="B8856" s="613" t="s">
        <v>6679</v>
      </c>
      <c r="C8856" s="612" t="s">
        <v>775</v>
      </c>
      <c r="D8856" s="614">
        <v>39728.28</v>
      </c>
    </row>
    <row r="8857" spans="1:4" ht="38.25" x14ac:dyDescent="0.2">
      <c r="A8857" s="612">
        <v>37777</v>
      </c>
      <c r="B8857" s="613" t="s">
        <v>6680</v>
      </c>
      <c r="C8857" s="612" t="s">
        <v>775</v>
      </c>
      <c r="D8857" s="614">
        <v>187039.98</v>
      </c>
    </row>
    <row r="8858" spans="1:4" ht="25.5" x14ac:dyDescent="0.2">
      <c r="A8858" s="612">
        <v>12624</v>
      </c>
      <c r="B8858" s="613" t="s">
        <v>6681</v>
      </c>
      <c r="C8858" s="612" t="s">
        <v>775</v>
      </c>
      <c r="D8858" s="614">
        <v>9.5500000000000007</v>
      </c>
    </row>
    <row r="8859" spans="1:4" ht="38.25" x14ac:dyDescent="0.2">
      <c r="A8859" s="612">
        <v>10638</v>
      </c>
      <c r="B8859" s="613" t="s">
        <v>6682</v>
      </c>
      <c r="C8859" s="612" t="s">
        <v>775</v>
      </c>
      <c r="D8859" s="614">
        <v>439214.28</v>
      </c>
    </row>
    <row r="8860" spans="1:4" ht="38.25" x14ac:dyDescent="0.2">
      <c r="A8860" s="612">
        <v>10635</v>
      </c>
      <c r="B8860" s="613" t="s">
        <v>6683</v>
      </c>
      <c r="C8860" s="612" t="s">
        <v>775</v>
      </c>
      <c r="D8860" s="614">
        <v>151814.79</v>
      </c>
    </row>
    <row r="8861" spans="1:4" ht="38.25" x14ac:dyDescent="0.2">
      <c r="A8861" s="612">
        <v>10634</v>
      </c>
      <c r="B8861" s="613" t="s">
        <v>6684</v>
      </c>
      <c r="C8861" s="612" t="s">
        <v>775</v>
      </c>
      <c r="D8861" s="614">
        <v>130000</v>
      </c>
    </row>
    <row r="8862" spans="1:4" ht="38.25" x14ac:dyDescent="0.2">
      <c r="A8862" s="612">
        <v>10636</v>
      </c>
      <c r="B8862" s="613" t="s">
        <v>6685</v>
      </c>
      <c r="C8862" s="612" t="s">
        <v>775</v>
      </c>
      <c r="D8862" s="614">
        <v>286291.83</v>
      </c>
    </row>
    <row r="8863" spans="1:4" ht="38.25" x14ac:dyDescent="0.2">
      <c r="A8863" s="612">
        <v>10637</v>
      </c>
      <c r="B8863" s="613" t="s">
        <v>6686</v>
      </c>
      <c r="C8863" s="612" t="s">
        <v>775</v>
      </c>
      <c r="D8863" s="614">
        <v>299464.28000000003</v>
      </c>
    </row>
    <row r="8864" spans="1:4" x14ac:dyDescent="0.2">
      <c r="A8864" s="612">
        <v>517</v>
      </c>
      <c r="B8864" s="613" t="s">
        <v>6687</v>
      </c>
      <c r="C8864" s="612" t="s">
        <v>774</v>
      </c>
      <c r="D8864" s="614">
        <v>6.36</v>
      </c>
    </row>
    <row r="8865" spans="1:4" ht="25.5" x14ac:dyDescent="0.2">
      <c r="A8865" s="612">
        <v>41904</v>
      </c>
      <c r="B8865" s="613" t="s">
        <v>6688</v>
      </c>
      <c r="C8865" s="612" t="s">
        <v>782</v>
      </c>
      <c r="D8865" s="614">
        <v>2781.44</v>
      </c>
    </row>
    <row r="8866" spans="1:4" ht="25.5" x14ac:dyDescent="0.2">
      <c r="A8866" s="612">
        <v>41905</v>
      </c>
      <c r="B8866" s="613" t="s">
        <v>6689</v>
      </c>
      <c r="C8866" s="612" t="s">
        <v>772</v>
      </c>
      <c r="D8866" s="614">
        <v>2.56</v>
      </c>
    </row>
    <row r="8867" spans="1:4" ht="25.5" x14ac:dyDescent="0.2">
      <c r="A8867" s="612">
        <v>41903</v>
      </c>
      <c r="B8867" s="613" t="s">
        <v>6690</v>
      </c>
      <c r="C8867" s="612" t="s">
        <v>772</v>
      </c>
      <c r="D8867" s="614">
        <v>2.57</v>
      </c>
    </row>
    <row r="8868" spans="1:4" ht="25.5" x14ac:dyDescent="0.2">
      <c r="A8868" s="612">
        <v>37534</v>
      </c>
      <c r="B8868" s="613" t="s">
        <v>6691</v>
      </c>
      <c r="C8868" s="612" t="s">
        <v>772</v>
      </c>
      <c r="D8868" s="614">
        <v>15.19</v>
      </c>
    </row>
    <row r="8869" spans="1:4" ht="25.5" x14ac:dyDescent="0.2">
      <c r="A8869" s="612">
        <v>37535</v>
      </c>
      <c r="B8869" s="613" t="s">
        <v>6692</v>
      </c>
      <c r="C8869" s="612" t="s">
        <v>772</v>
      </c>
      <c r="D8869" s="614">
        <v>15.19</v>
      </c>
    </row>
    <row r="8870" spans="1:4" ht="25.5" x14ac:dyDescent="0.2">
      <c r="A8870" s="612">
        <v>37533</v>
      </c>
      <c r="B8870" s="613" t="s">
        <v>6693</v>
      </c>
      <c r="C8870" s="612" t="s">
        <v>772</v>
      </c>
      <c r="D8870" s="614">
        <v>15.19</v>
      </c>
    </row>
    <row r="8871" spans="1:4" ht="25.5" x14ac:dyDescent="0.2">
      <c r="A8871" s="612">
        <v>37537</v>
      </c>
      <c r="B8871" s="613" t="s">
        <v>6694</v>
      </c>
      <c r="C8871" s="612" t="s">
        <v>772</v>
      </c>
      <c r="D8871" s="614">
        <v>11.5</v>
      </c>
    </row>
    <row r="8872" spans="1:4" ht="25.5" x14ac:dyDescent="0.2">
      <c r="A8872" s="612">
        <v>37536</v>
      </c>
      <c r="B8872" s="613" t="s">
        <v>6695</v>
      </c>
      <c r="C8872" s="612" t="s">
        <v>772</v>
      </c>
      <c r="D8872" s="614">
        <v>11.5</v>
      </c>
    </row>
    <row r="8873" spans="1:4" ht="25.5" x14ac:dyDescent="0.2">
      <c r="A8873" s="612">
        <v>37532</v>
      </c>
      <c r="B8873" s="613" t="s">
        <v>6696</v>
      </c>
      <c r="C8873" s="612" t="s">
        <v>772</v>
      </c>
      <c r="D8873" s="614">
        <v>11.5</v>
      </c>
    </row>
    <row r="8874" spans="1:4" x14ac:dyDescent="0.2">
      <c r="A8874" s="612">
        <v>2696</v>
      </c>
      <c r="B8874" s="613" t="s">
        <v>6697</v>
      </c>
      <c r="C8874" s="612" t="s">
        <v>778</v>
      </c>
      <c r="D8874" s="614">
        <v>13.22</v>
      </c>
    </row>
    <row r="8875" spans="1:4" x14ac:dyDescent="0.2">
      <c r="A8875" s="612">
        <v>40928</v>
      </c>
      <c r="B8875" s="613" t="s">
        <v>6698</v>
      </c>
      <c r="C8875" s="612" t="s">
        <v>895</v>
      </c>
      <c r="D8875" s="614">
        <v>2342.64</v>
      </c>
    </row>
    <row r="8876" spans="1:4" x14ac:dyDescent="0.2">
      <c r="A8876" s="612">
        <v>4083</v>
      </c>
      <c r="B8876" s="613" t="s">
        <v>6699</v>
      </c>
      <c r="C8876" s="612" t="s">
        <v>778</v>
      </c>
      <c r="D8876" s="614">
        <v>17.12</v>
      </c>
    </row>
    <row r="8877" spans="1:4" x14ac:dyDescent="0.2">
      <c r="A8877" s="612">
        <v>40818</v>
      </c>
      <c r="B8877" s="613" t="s">
        <v>6700</v>
      </c>
      <c r="C8877" s="612" t="s">
        <v>895</v>
      </c>
      <c r="D8877" s="614">
        <v>3033.38</v>
      </c>
    </row>
    <row r="8878" spans="1:4" x14ac:dyDescent="0.2">
      <c r="A8878" s="612">
        <v>43146</v>
      </c>
      <c r="B8878" s="613" t="s">
        <v>10442</v>
      </c>
      <c r="C8878" s="612" t="s">
        <v>772</v>
      </c>
      <c r="D8878" s="614">
        <v>6.19</v>
      </c>
    </row>
    <row r="8879" spans="1:4" x14ac:dyDescent="0.2">
      <c r="A8879" s="612">
        <v>2705</v>
      </c>
      <c r="B8879" s="613" t="s">
        <v>6701</v>
      </c>
      <c r="C8879" s="612" t="s">
        <v>784</v>
      </c>
      <c r="D8879" s="614">
        <v>0.82</v>
      </c>
    </row>
    <row r="8880" spans="1:4" ht="25.5" x14ac:dyDescent="0.2">
      <c r="A8880" s="612">
        <v>14250</v>
      </c>
      <c r="B8880" s="613" t="s">
        <v>6702</v>
      </c>
      <c r="C8880" s="612" t="s">
        <v>784</v>
      </c>
      <c r="D8880" s="614">
        <v>0.84</v>
      </c>
    </row>
    <row r="8881" spans="1:4" x14ac:dyDescent="0.2">
      <c r="A8881" s="612">
        <v>11683</v>
      </c>
      <c r="B8881" s="613" t="s">
        <v>6703</v>
      </c>
      <c r="C8881" s="612" t="s">
        <v>775</v>
      </c>
      <c r="D8881" s="614">
        <v>34.17</v>
      </c>
    </row>
    <row r="8882" spans="1:4" x14ac:dyDescent="0.2">
      <c r="A8882" s="612">
        <v>11684</v>
      </c>
      <c r="B8882" s="613" t="s">
        <v>6704</v>
      </c>
      <c r="C8882" s="612" t="s">
        <v>775</v>
      </c>
      <c r="D8882" s="614">
        <v>37.4</v>
      </c>
    </row>
    <row r="8883" spans="1:4" x14ac:dyDescent="0.2">
      <c r="A8883" s="612">
        <v>6141</v>
      </c>
      <c r="B8883" s="613" t="s">
        <v>6705</v>
      </c>
      <c r="C8883" s="612" t="s">
        <v>775</v>
      </c>
      <c r="D8883" s="614">
        <v>3.82</v>
      </c>
    </row>
    <row r="8884" spans="1:4" x14ac:dyDescent="0.2">
      <c r="A8884" s="612">
        <v>11681</v>
      </c>
      <c r="B8884" s="613" t="s">
        <v>6706</v>
      </c>
      <c r="C8884" s="612" t="s">
        <v>775</v>
      </c>
      <c r="D8884" s="614">
        <v>6.39</v>
      </c>
    </row>
    <row r="8885" spans="1:4" x14ac:dyDescent="0.2">
      <c r="A8885" s="612">
        <v>2706</v>
      </c>
      <c r="B8885" s="613" t="s">
        <v>6707</v>
      </c>
      <c r="C8885" s="612" t="s">
        <v>778</v>
      </c>
      <c r="D8885" s="614">
        <v>77.33</v>
      </c>
    </row>
    <row r="8886" spans="1:4" x14ac:dyDescent="0.2">
      <c r="A8886" s="612">
        <v>40811</v>
      </c>
      <c r="B8886" s="613" t="s">
        <v>6708</v>
      </c>
      <c r="C8886" s="612" t="s">
        <v>895</v>
      </c>
      <c r="D8886" s="614">
        <v>13700.73</v>
      </c>
    </row>
    <row r="8887" spans="1:4" x14ac:dyDescent="0.2">
      <c r="A8887" s="612">
        <v>2707</v>
      </c>
      <c r="B8887" s="613" t="s">
        <v>6709</v>
      </c>
      <c r="C8887" s="612" t="s">
        <v>778</v>
      </c>
      <c r="D8887" s="614">
        <v>88.02</v>
      </c>
    </row>
    <row r="8888" spans="1:4" x14ac:dyDescent="0.2">
      <c r="A8888" s="612">
        <v>40813</v>
      </c>
      <c r="B8888" s="613" t="s">
        <v>6710</v>
      </c>
      <c r="C8888" s="612" t="s">
        <v>895</v>
      </c>
      <c r="D8888" s="614">
        <v>15594.24</v>
      </c>
    </row>
    <row r="8889" spans="1:4" x14ac:dyDescent="0.2">
      <c r="A8889" s="612">
        <v>2708</v>
      </c>
      <c r="B8889" s="613" t="s">
        <v>6711</v>
      </c>
      <c r="C8889" s="612" t="s">
        <v>778</v>
      </c>
      <c r="D8889" s="614">
        <v>120.32</v>
      </c>
    </row>
    <row r="8890" spans="1:4" x14ac:dyDescent="0.2">
      <c r="A8890" s="612">
        <v>40814</v>
      </c>
      <c r="B8890" s="613" t="s">
        <v>6712</v>
      </c>
      <c r="C8890" s="612" t="s">
        <v>895</v>
      </c>
      <c r="D8890" s="614">
        <v>21316.92</v>
      </c>
    </row>
    <row r="8891" spans="1:4" x14ac:dyDescent="0.2">
      <c r="A8891" s="612">
        <v>34779</v>
      </c>
      <c r="B8891" s="613" t="s">
        <v>6713</v>
      </c>
      <c r="C8891" s="612" t="s">
        <v>778</v>
      </c>
      <c r="D8891" s="614">
        <v>78.459999999999994</v>
      </c>
    </row>
    <row r="8892" spans="1:4" x14ac:dyDescent="0.2">
      <c r="A8892" s="612">
        <v>40936</v>
      </c>
      <c r="B8892" s="613" t="s">
        <v>6714</v>
      </c>
      <c r="C8892" s="612" t="s">
        <v>895</v>
      </c>
      <c r="D8892" s="614">
        <v>13900.59</v>
      </c>
    </row>
    <row r="8893" spans="1:4" x14ac:dyDescent="0.2">
      <c r="A8893" s="612">
        <v>34780</v>
      </c>
      <c r="B8893" s="613" t="s">
        <v>6715</v>
      </c>
      <c r="C8893" s="612" t="s">
        <v>778</v>
      </c>
      <c r="D8893" s="614">
        <v>88.52</v>
      </c>
    </row>
    <row r="8894" spans="1:4" x14ac:dyDescent="0.2">
      <c r="A8894" s="612">
        <v>40937</v>
      </c>
      <c r="B8894" s="613" t="s">
        <v>6716</v>
      </c>
      <c r="C8894" s="612" t="s">
        <v>895</v>
      </c>
      <c r="D8894" s="614">
        <v>15682.62</v>
      </c>
    </row>
    <row r="8895" spans="1:4" x14ac:dyDescent="0.2">
      <c r="A8895" s="612">
        <v>34782</v>
      </c>
      <c r="B8895" s="613" t="s">
        <v>6717</v>
      </c>
      <c r="C8895" s="612" t="s">
        <v>778</v>
      </c>
      <c r="D8895" s="614">
        <v>121.31</v>
      </c>
    </row>
    <row r="8896" spans="1:4" x14ac:dyDescent="0.2">
      <c r="A8896" s="612">
        <v>40938</v>
      </c>
      <c r="B8896" s="613" t="s">
        <v>6718</v>
      </c>
      <c r="C8896" s="612" t="s">
        <v>895</v>
      </c>
      <c r="D8896" s="614">
        <v>21491.54</v>
      </c>
    </row>
    <row r="8897" spans="1:4" x14ac:dyDescent="0.2">
      <c r="A8897" s="612">
        <v>34783</v>
      </c>
      <c r="B8897" s="613" t="s">
        <v>6719</v>
      </c>
      <c r="C8897" s="612" t="s">
        <v>778</v>
      </c>
      <c r="D8897" s="614">
        <v>73.75</v>
      </c>
    </row>
    <row r="8898" spans="1:4" x14ac:dyDescent="0.2">
      <c r="A8898" s="612">
        <v>40939</v>
      </c>
      <c r="B8898" s="613" t="s">
        <v>6720</v>
      </c>
      <c r="C8898" s="612" t="s">
        <v>895</v>
      </c>
      <c r="D8898" s="614">
        <v>13068.26</v>
      </c>
    </row>
    <row r="8899" spans="1:4" x14ac:dyDescent="0.2">
      <c r="A8899" s="612">
        <v>34785</v>
      </c>
      <c r="B8899" s="613" t="s">
        <v>6721</v>
      </c>
      <c r="C8899" s="612" t="s">
        <v>778</v>
      </c>
      <c r="D8899" s="614">
        <v>73.03</v>
      </c>
    </row>
    <row r="8900" spans="1:4" x14ac:dyDescent="0.2">
      <c r="A8900" s="612">
        <v>40940</v>
      </c>
      <c r="B8900" s="613" t="s">
        <v>6722</v>
      </c>
      <c r="C8900" s="612" t="s">
        <v>895</v>
      </c>
      <c r="D8900" s="614">
        <v>12939.57</v>
      </c>
    </row>
    <row r="8901" spans="1:4" x14ac:dyDescent="0.2">
      <c r="A8901" s="612">
        <v>38403</v>
      </c>
      <c r="B8901" s="613" t="s">
        <v>6723</v>
      </c>
      <c r="C8901" s="612" t="s">
        <v>775</v>
      </c>
      <c r="D8901" s="614">
        <v>32.200000000000003</v>
      </c>
    </row>
    <row r="8902" spans="1:4" ht="25.5" x14ac:dyDescent="0.2">
      <c r="A8902" s="612">
        <v>43482</v>
      </c>
      <c r="B8902" s="613" t="s">
        <v>6724</v>
      </c>
      <c r="C8902" s="612" t="s">
        <v>778</v>
      </c>
      <c r="D8902" s="614">
        <v>0.57999999999999996</v>
      </c>
    </row>
    <row r="8903" spans="1:4" ht="25.5" x14ac:dyDescent="0.2">
      <c r="A8903" s="612">
        <v>43494</v>
      </c>
      <c r="B8903" s="613" t="s">
        <v>10443</v>
      </c>
      <c r="C8903" s="612" t="s">
        <v>895</v>
      </c>
      <c r="D8903" s="614">
        <v>108.8</v>
      </c>
    </row>
    <row r="8904" spans="1:4" ht="25.5" x14ac:dyDescent="0.2">
      <c r="A8904" s="612">
        <v>43483</v>
      </c>
      <c r="B8904" s="613" t="s">
        <v>6725</v>
      </c>
      <c r="C8904" s="612" t="s">
        <v>778</v>
      </c>
      <c r="D8904" s="614">
        <v>1.05</v>
      </c>
    </row>
    <row r="8905" spans="1:4" ht="25.5" x14ac:dyDescent="0.2">
      <c r="A8905" s="612">
        <v>43495</v>
      </c>
      <c r="B8905" s="613" t="s">
        <v>6726</v>
      </c>
      <c r="C8905" s="612" t="s">
        <v>895</v>
      </c>
      <c r="D8905" s="614">
        <v>197.14</v>
      </c>
    </row>
    <row r="8906" spans="1:4" ht="25.5" x14ac:dyDescent="0.2">
      <c r="A8906" s="612">
        <v>43484</v>
      </c>
      <c r="B8906" s="613" t="s">
        <v>6727</v>
      </c>
      <c r="C8906" s="612" t="s">
        <v>778</v>
      </c>
      <c r="D8906" s="614">
        <v>0.91</v>
      </c>
    </row>
    <row r="8907" spans="1:4" ht="25.5" x14ac:dyDescent="0.2">
      <c r="A8907" s="612">
        <v>43496</v>
      </c>
      <c r="B8907" s="613" t="s">
        <v>6728</v>
      </c>
      <c r="C8907" s="612" t="s">
        <v>895</v>
      </c>
      <c r="D8907" s="614">
        <v>171.87</v>
      </c>
    </row>
    <row r="8908" spans="1:4" ht="25.5" x14ac:dyDescent="0.2">
      <c r="A8908" s="612">
        <v>43485</v>
      </c>
      <c r="B8908" s="613" t="s">
        <v>6729</v>
      </c>
      <c r="C8908" s="612" t="s">
        <v>778</v>
      </c>
      <c r="D8908" s="614">
        <v>0.8</v>
      </c>
    </row>
    <row r="8909" spans="1:4" ht="25.5" x14ac:dyDescent="0.2">
      <c r="A8909" s="612">
        <v>43497</v>
      </c>
      <c r="B8909" s="613" t="s">
        <v>6730</v>
      </c>
      <c r="C8909" s="612" t="s">
        <v>895</v>
      </c>
      <c r="D8909" s="614">
        <v>151.31</v>
      </c>
    </row>
    <row r="8910" spans="1:4" ht="25.5" x14ac:dyDescent="0.2">
      <c r="A8910" s="612">
        <v>43487</v>
      </c>
      <c r="B8910" s="613" t="s">
        <v>6731</v>
      </c>
      <c r="C8910" s="612" t="s">
        <v>778</v>
      </c>
      <c r="D8910" s="614">
        <v>0.94</v>
      </c>
    </row>
    <row r="8911" spans="1:4" ht="25.5" x14ac:dyDescent="0.2">
      <c r="A8911" s="612">
        <v>43499</v>
      </c>
      <c r="B8911" s="613" t="s">
        <v>10444</v>
      </c>
      <c r="C8911" s="612" t="s">
        <v>895</v>
      </c>
      <c r="D8911" s="614">
        <v>177.24</v>
      </c>
    </row>
    <row r="8912" spans="1:4" ht="25.5" x14ac:dyDescent="0.2">
      <c r="A8912" s="612">
        <v>43486</v>
      </c>
      <c r="B8912" s="613" t="s">
        <v>6732</v>
      </c>
      <c r="C8912" s="612" t="s">
        <v>778</v>
      </c>
      <c r="D8912" s="614">
        <v>0.55000000000000004</v>
      </c>
    </row>
    <row r="8913" spans="1:4" ht="25.5" x14ac:dyDescent="0.2">
      <c r="A8913" s="612">
        <v>43498</v>
      </c>
      <c r="B8913" s="613" t="s">
        <v>6733</v>
      </c>
      <c r="C8913" s="612" t="s">
        <v>895</v>
      </c>
      <c r="D8913" s="614">
        <v>103.22</v>
      </c>
    </row>
    <row r="8914" spans="1:4" ht="25.5" x14ac:dyDescent="0.2">
      <c r="A8914" s="612">
        <v>43488</v>
      </c>
      <c r="B8914" s="613" t="s">
        <v>6734</v>
      </c>
      <c r="C8914" s="612" t="s">
        <v>778</v>
      </c>
      <c r="D8914" s="614">
        <v>0.63</v>
      </c>
    </row>
    <row r="8915" spans="1:4" ht="25.5" x14ac:dyDescent="0.2">
      <c r="A8915" s="612">
        <v>43500</v>
      </c>
      <c r="B8915" s="613" t="s">
        <v>6735</v>
      </c>
      <c r="C8915" s="612" t="s">
        <v>895</v>
      </c>
      <c r="D8915" s="614">
        <v>119.49</v>
      </c>
    </row>
    <row r="8916" spans="1:4" ht="25.5" x14ac:dyDescent="0.2">
      <c r="A8916" s="612">
        <v>43489</v>
      </c>
      <c r="B8916" s="613" t="s">
        <v>6736</v>
      </c>
      <c r="C8916" s="612" t="s">
        <v>778</v>
      </c>
      <c r="D8916" s="614">
        <v>0.95</v>
      </c>
    </row>
    <row r="8917" spans="1:4" ht="25.5" x14ac:dyDescent="0.2">
      <c r="A8917" s="612">
        <v>43501</v>
      </c>
      <c r="B8917" s="613" t="s">
        <v>6737</v>
      </c>
      <c r="C8917" s="612" t="s">
        <v>895</v>
      </c>
      <c r="D8917" s="614">
        <v>178.44</v>
      </c>
    </row>
    <row r="8918" spans="1:4" ht="25.5" x14ac:dyDescent="0.2">
      <c r="A8918" s="612">
        <v>43490</v>
      </c>
      <c r="B8918" s="613" t="s">
        <v>6738</v>
      </c>
      <c r="C8918" s="612" t="s">
        <v>778</v>
      </c>
      <c r="D8918" s="614">
        <v>1.33</v>
      </c>
    </row>
    <row r="8919" spans="1:4" ht="25.5" x14ac:dyDescent="0.2">
      <c r="A8919" s="612">
        <v>43502</v>
      </c>
      <c r="B8919" s="613" t="s">
        <v>6739</v>
      </c>
      <c r="C8919" s="612" t="s">
        <v>895</v>
      </c>
      <c r="D8919" s="614">
        <v>250.26</v>
      </c>
    </row>
    <row r="8920" spans="1:4" ht="25.5" x14ac:dyDescent="0.2">
      <c r="A8920" s="612">
        <v>43491</v>
      </c>
      <c r="B8920" s="613" t="s">
        <v>6740</v>
      </c>
      <c r="C8920" s="612" t="s">
        <v>778</v>
      </c>
      <c r="D8920" s="614">
        <v>1.01</v>
      </c>
    </row>
    <row r="8921" spans="1:4" ht="25.5" x14ac:dyDescent="0.2">
      <c r="A8921" s="612">
        <v>43503</v>
      </c>
      <c r="B8921" s="613" t="s">
        <v>6741</v>
      </c>
      <c r="C8921" s="612" t="s">
        <v>895</v>
      </c>
      <c r="D8921" s="614">
        <v>191.25</v>
      </c>
    </row>
    <row r="8922" spans="1:4" ht="25.5" x14ac:dyDescent="0.2">
      <c r="A8922" s="612">
        <v>43492</v>
      </c>
      <c r="B8922" s="613" t="s">
        <v>6742</v>
      </c>
      <c r="C8922" s="612" t="s">
        <v>778</v>
      </c>
      <c r="D8922" s="614">
        <v>1.3</v>
      </c>
    </row>
    <row r="8923" spans="1:4" ht="25.5" x14ac:dyDescent="0.2">
      <c r="A8923" s="612">
        <v>43504</v>
      </c>
      <c r="B8923" s="613" t="s">
        <v>6743</v>
      </c>
      <c r="C8923" s="612" t="s">
        <v>895</v>
      </c>
      <c r="D8923" s="614">
        <v>244.54</v>
      </c>
    </row>
    <row r="8924" spans="1:4" ht="25.5" x14ac:dyDescent="0.2">
      <c r="A8924" s="612">
        <v>43493</v>
      </c>
      <c r="B8924" s="613" t="s">
        <v>6744</v>
      </c>
      <c r="C8924" s="612" t="s">
        <v>778</v>
      </c>
      <c r="D8924" s="614">
        <v>0.52</v>
      </c>
    </row>
    <row r="8925" spans="1:4" ht="25.5" x14ac:dyDescent="0.2">
      <c r="A8925" s="612">
        <v>43505</v>
      </c>
      <c r="B8925" s="613" t="s">
        <v>6745</v>
      </c>
      <c r="C8925" s="612" t="s">
        <v>895</v>
      </c>
      <c r="D8925" s="614">
        <v>98.01</v>
      </c>
    </row>
    <row r="8926" spans="1:4" ht="51" x14ac:dyDescent="0.2">
      <c r="A8926" s="612">
        <v>37774</v>
      </c>
      <c r="B8926" s="613" t="s">
        <v>6746</v>
      </c>
      <c r="C8926" s="612" t="s">
        <v>775</v>
      </c>
      <c r="D8926" s="614">
        <v>188694.18</v>
      </c>
    </row>
    <row r="8927" spans="1:4" ht="51" x14ac:dyDescent="0.2">
      <c r="A8927" s="612">
        <v>38630</v>
      </c>
      <c r="B8927" s="613" t="s">
        <v>6747</v>
      </c>
      <c r="C8927" s="612" t="s">
        <v>775</v>
      </c>
      <c r="D8927" s="614">
        <v>1279296.8700000001</v>
      </c>
    </row>
    <row r="8928" spans="1:4" ht="63.75" x14ac:dyDescent="0.2">
      <c r="A8928" s="612">
        <v>38629</v>
      </c>
      <c r="B8928" s="613" t="s">
        <v>6748</v>
      </c>
      <c r="C8928" s="612" t="s">
        <v>775</v>
      </c>
      <c r="D8928" s="614">
        <v>1904296.87</v>
      </c>
    </row>
    <row r="8929" spans="1:4" x14ac:dyDescent="0.2">
      <c r="A8929" s="612">
        <v>38476</v>
      </c>
      <c r="B8929" s="613" t="s">
        <v>6749</v>
      </c>
      <c r="C8929" s="612" t="s">
        <v>775</v>
      </c>
      <c r="D8929" s="614">
        <v>242.04</v>
      </c>
    </row>
    <row r="8930" spans="1:4" x14ac:dyDescent="0.2">
      <c r="A8930" s="612">
        <v>38477</v>
      </c>
      <c r="B8930" s="613" t="s">
        <v>6750</v>
      </c>
      <c r="C8930" s="612" t="s">
        <v>775</v>
      </c>
      <c r="D8930" s="614">
        <v>685.46</v>
      </c>
    </row>
    <row r="8931" spans="1:4" ht="38.25" x14ac:dyDescent="0.2">
      <c r="A8931" s="612">
        <v>40635</v>
      </c>
      <c r="B8931" s="613" t="s">
        <v>6751</v>
      </c>
      <c r="C8931" s="612" t="s">
        <v>775</v>
      </c>
      <c r="D8931" s="614">
        <v>551089.1</v>
      </c>
    </row>
    <row r="8932" spans="1:4" ht="25.5" x14ac:dyDescent="0.2">
      <c r="A8932" s="612">
        <v>36483</v>
      </c>
      <c r="B8932" s="613" t="s">
        <v>6752</v>
      </c>
      <c r="C8932" s="612" t="s">
        <v>775</v>
      </c>
      <c r="D8932" s="614">
        <v>499375</v>
      </c>
    </row>
    <row r="8933" spans="1:4" ht="25.5" x14ac:dyDescent="0.2">
      <c r="A8933" s="612">
        <v>14525</v>
      </c>
      <c r="B8933" s="613" t="s">
        <v>6753</v>
      </c>
      <c r="C8933" s="612" t="s">
        <v>775</v>
      </c>
      <c r="D8933" s="614">
        <v>522875</v>
      </c>
    </row>
    <row r="8934" spans="1:4" ht="25.5" x14ac:dyDescent="0.2">
      <c r="A8934" s="612">
        <v>36482</v>
      </c>
      <c r="B8934" s="613" t="s">
        <v>6754</v>
      </c>
      <c r="C8934" s="612" t="s">
        <v>775</v>
      </c>
      <c r="D8934" s="614">
        <v>448438.13</v>
      </c>
    </row>
    <row r="8935" spans="1:4" ht="25.5" x14ac:dyDescent="0.2">
      <c r="A8935" s="612">
        <v>36408</v>
      </c>
      <c r="B8935" s="613" t="s">
        <v>6755</v>
      </c>
      <c r="C8935" s="612" t="s">
        <v>775</v>
      </c>
      <c r="D8935" s="614">
        <v>535800</v>
      </c>
    </row>
    <row r="8936" spans="1:4" ht="25.5" x14ac:dyDescent="0.2">
      <c r="A8936" s="612">
        <v>2723</v>
      </c>
      <c r="B8936" s="613" t="s">
        <v>6756</v>
      </c>
      <c r="C8936" s="612" t="s">
        <v>775</v>
      </c>
      <c r="D8936" s="614">
        <v>411250</v>
      </c>
    </row>
    <row r="8937" spans="1:4" ht="25.5" x14ac:dyDescent="0.2">
      <c r="A8937" s="612">
        <v>36481</v>
      </c>
      <c r="B8937" s="613" t="s">
        <v>6757</v>
      </c>
      <c r="C8937" s="612" t="s">
        <v>775</v>
      </c>
      <c r="D8937" s="614">
        <v>490562.5</v>
      </c>
    </row>
    <row r="8938" spans="1:4" ht="25.5" x14ac:dyDescent="0.2">
      <c r="A8938" s="612">
        <v>10685</v>
      </c>
      <c r="B8938" s="613" t="s">
        <v>6758</v>
      </c>
      <c r="C8938" s="612" t="s">
        <v>775</v>
      </c>
      <c r="D8938" s="614">
        <v>470000</v>
      </c>
    </row>
    <row r="8939" spans="1:4" ht="38.25" x14ac:dyDescent="0.2">
      <c r="A8939" s="612">
        <v>40636</v>
      </c>
      <c r="B8939" s="613" t="s">
        <v>6759</v>
      </c>
      <c r="C8939" s="612" t="s">
        <v>775</v>
      </c>
      <c r="D8939" s="614">
        <v>530526.6</v>
      </c>
    </row>
    <row r="8940" spans="1:4" x14ac:dyDescent="0.2">
      <c r="A8940" s="612">
        <v>4111</v>
      </c>
      <c r="B8940" s="613" t="s">
        <v>6760</v>
      </c>
      <c r="C8940" s="612" t="s">
        <v>775</v>
      </c>
      <c r="D8940" s="614">
        <v>32.479999999999997</v>
      </c>
    </row>
    <row r="8941" spans="1:4" ht="25.5" x14ac:dyDescent="0.2">
      <c r="A8941" s="612">
        <v>26021</v>
      </c>
      <c r="B8941" s="613" t="s">
        <v>6761</v>
      </c>
      <c r="C8941" s="612" t="s">
        <v>775</v>
      </c>
      <c r="D8941" s="614">
        <v>67.08</v>
      </c>
    </row>
    <row r="8942" spans="1:4" x14ac:dyDescent="0.2">
      <c r="A8942" s="612">
        <v>12</v>
      </c>
      <c r="B8942" s="613" t="s">
        <v>6762</v>
      </c>
      <c r="C8942" s="612" t="s">
        <v>775</v>
      </c>
      <c r="D8942" s="614">
        <v>12.99</v>
      </c>
    </row>
    <row r="8943" spans="1:4" ht="25.5" x14ac:dyDescent="0.2">
      <c r="A8943" s="612">
        <v>37554</v>
      </c>
      <c r="B8943" s="613" t="s">
        <v>6763</v>
      </c>
      <c r="C8943" s="612" t="s">
        <v>775</v>
      </c>
      <c r="D8943" s="614">
        <v>185.54</v>
      </c>
    </row>
    <row r="8944" spans="1:4" ht="25.5" x14ac:dyDescent="0.2">
      <c r="A8944" s="612">
        <v>37555</v>
      </c>
      <c r="B8944" s="613" t="s">
        <v>6764</v>
      </c>
      <c r="C8944" s="612" t="s">
        <v>775</v>
      </c>
      <c r="D8944" s="614">
        <v>225.69</v>
      </c>
    </row>
    <row r="8945" spans="1:4" ht="25.5" x14ac:dyDescent="0.2">
      <c r="A8945" s="612">
        <v>10902</v>
      </c>
      <c r="B8945" s="613" t="s">
        <v>6765</v>
      </c>
      <c r="C8945" s="612" t="s">
        <v>775</v>
      </c>
      <c r="D8945" s="614">
        <v>56.63</v>
      </c>
    </row>
    <row r="8946" spans="1:4" ht="25.5" x14ac:dyDescent="0.2">
      <c r="A8946" s="612">
        <v>20965</v>
      </c>
      <c r="B8946" s="613" t="s">
        <v>6766</v>
      </c>
      <c r="C8946" s="612" t="s">
        <v>775</v>
      </c>
      <c r="D8946" s="614">
        <v>57.16</v>
      </c>
    </row>
    <row r="8947" spans="1:4" ht="25.5" x14ac:dyDescent="0.2">
      <c r="A8947" s="612">
        <v>20966</v>
      </c>
      <c r="B8947" s="613" t="s">
        <v>6767</v>
      </c>
      <c r="C8947" s="612" t="s">
        <v>775</v>
      </c>
      <c r="D8947" s="614">
        <v>61.54</v>
      </c>
    </row>
    <row r="8948" spans="1:4" ht="25.5" x14ac:dyDescent="0.2">
      <c r="A8948" s="612">
        <v>10903</v>
      </c>
      <c r="B8948" s="613" t="s">
        <v>6768</v>
      </c>
      <c r="C8948" s="612" t="s">
        <v>775</v>
      </c>
      <c r="D8948" s="614">
        <v>93.28</v>
      </c>
    </row>
    <row r="8949" spans="1:4" ht="25.5" x14ac:dyDescent="0.2">
      <c r="A8949" s="612">
        <v>20967</v>
      </c>
      <c r="B8949" s="613" t="s">
        <v>6769</v>
      </c>
      <c r="C8949" s="612" t="s">
        <v>775</v>
      </c>
      <c r="D8949" s="614">
        <v>93.28</v>
      </c>
    </row>
    <row r="8950" spans="1:4" ht="25.5" x14ac:dyDescent="0.2">
      <c r="A8950" s="612">
        <v>20968</v>
      </c>
      <c r="B8950" s="613" t="s">
        <v>6770</v>
      </c>
      <c r="C8950" s="612" t="s">
        <v>775</v>
      </c>
      <c r="D8950" s="614">
        <v>102.31</v>
      </c>
    </row>
    <row r="8951" spans="1:4" ht="25.5" x14ac:dyDescent="0.2">
      <c r="A8951" s="612">
        <v>11359</v>
      </c>
      <c r="B8951" s="613" t="s">
        <v>6771</v>
      </c>
      <c r="C8951" s="612" t="s">
        <v>775</v>
      </c>
      <c r="D8951" s="614">
        <v>905</v>
      </c>
    </row>
    <row r="8952" spans="1:4" ht="25.5" x14ac:dyDescent="0.2">
      <c r="A8952" s="612">
        <v>39017</v>
      </c>
      <c r="B8952" s="613" t="s">
        <v>6772</v>
      </c>
      <c r="C8952" s="612" t="s">
        <v>775</v>
      </c>
      <c r="D8952" s="614">
        <v>0.15</v>
      </c>
    </row>
    <row r="8953" spans="1:4" ht="25.5" x14ac:dyDescent="0.2">
      <c r="A8953" s="612">
        <v>39315</v>
      </c>
      <c r="B8953" s="613" t="s">
        <v>6773</v>
      </c>
      <c r="C8953" s="612" t="s">
        <v>775</v>
      </c>
      <c r="D8953" s="614">
        <v>0.24</v>
      </c>
    </row>
    <row r="8954" spans="1:4" ht="25.5" x14ac:dyDescent="0.2">
      <c r="A8954" s="612">
        <v>39016</v>
      </c>
      <c r="B8954" s="613" t="s">
        <v>6774</v>
      </c>
      <c r="C8954" s="612" t="s">
        <v>775</v>
      </c>
      <c r="D8954" s="614">
        <v>0.24</v>
      </c>
    </row>
    <row r="8955" spans="1:4" ht="25.5" x14ac:dyDescent="0.2">
      <c r="A8955" s="612">
        <v>40432</v>
      </c>
      <c r="B8955" s="613" t="s">
        <v>6775</v>
      </c>
      <c r="C8955" s="612" t="s">
        <v>775</v>
      </c>
      <c r="D8955" s="614">
        <v>1.91</v>
      </c>
    </row>
    <row r="8956" spans="1:4" ht="38.25" x14ac:dyDescent="0.2">
      <c r="A8956" s="612">
        <v>39481</v>
      </c>
      <c r="B8956" s="613" t="s">
        <v>6776</v>
      </c>
      <c r="C8956" s="612" t="s">
        <v>775</v>
      </c>
      <c r="D8956" s="614">
        <v>1.2</v>
      </c>
    </row>
    <row r="8957" spans="1:4" ht="25.5" x14ac:dyDescent="0.2">
      <c r="A8957" s="612">
        <v>40433</v>
      </c>
      <c r="B8957" s="613" t="s">
        <v>6777</v>
      </c>
      <c r="C8957" s="612" t="s">
        <v>775</v>
      </c>
      <c r="D8957" s="614">
        <v>1.06</v>
      </c>
    </row>
    <row r="8958" spans="1:4" ht="25.5" x14ac:dyDescent="0.2">
      <c r="A8958" s="612">
        <v>20219</v>
      </c>
      <c r="B8958" s="613" t="s">
        <v>6778</v>
      </c>
      <c r="C8958" s="612" t="s">
        <v>775</v>
      </c>
      <c r="D8958" s="614">
        <v>74000</v>
      </c>
    </row>
    <row r="8959" spans="1:4" ht="38.25" x14ac:dyDescent="0.2">
      <c r="A8959" s="612">
        <v>36484</v>
      </c>
      <c r="B8959" s="613" t="s">
        <v>6779</v>
      </c>
      <c r="C8959" s="612" t="s">
        <v>775</v>
      </c>
      <c r="D8959" s="614">
        <v>157088.51999999999</v>
      </c>
    </row>
    <row r="8960" spans="1:4" x14ac:dyDescent="0.2">
      <c r="A8960" s="612">
        <v>38367</v>
      </c>
      <c r="B8960" s="613" t="s">
        <v>6780</v>
      </c>
      <c r="C8960" s="612" t="s">
        <v>775</v>
      </c>
      <c r="D8960" s="614">
        <v>13</v>
      </c>
    </row>
    <row r="8961" spans="1:4" x14ac:dyDescent="0.2">
      <c r="A8961" s="612">
        <v>38368</v>
      </c>
      <c r="B8961" s="613" t="s">
        <v>6781</v>
      </c>
      <c r="C8961" s="612" t="s">
        <v>775</v>
      </c>
      <c r="D8961" s="614">
        <v>7.56</v>
      </c>
    </row>
    <row r="8962" spans="1:4" ht="25.5" x14ac:dyDescent="0.2">
      <c r="A8962" s="612">
        <v>38091</v>
      </c>
      <c r="B8962" s="613" t="s">
        <v>6782</v>
      </c>
      <c r="C8962" s="612" t="s">
        <v>775</v>
      </c>
      <c r="D8962" s="614">
        <v>1.58</v>
      </c>
    </row>
    <row r="8963" spans="1:4" ht="25.5" x14ac:dyDescent="0.2">
      <c r="A8963" s="612">
        <v>38095</v>
      </c>
      <c r="B8963" s="613" t="s">
        <v>6783</v>
      </c>
      <c r="C8963" s="612" t="s">
        <v>775</v>
      </c>
      <c r="D8963" s="614">
        <v>3.34</v>
      </c>
    </row>
    <row r="8964" spans="1:4" ht="25.5" x14ac:dyDescent="0.2">
      <c r="A8964" s="612">
        <v>38092</v>
      </c>
      <c r="B8964" s="613" t="s">
        <v>6784</v>
      </c>
      <c r="C8964" s="612" t="s">
        <v>775</v>
      </c>
      <c r="D8964" s="614">
        <v>1.5</v>
      </c>
    </row>
    <row r="8965" spans="1:4" ht="25.5" x14ac:dyDescent="0.2">
      <c r="A8965" s="612">
        <v>38093</v>
      </c>
      <c r="B8965" s="613" t="s">
        <v>6785</v>
      </c>
      <c r="C8965" s="612" t="s">
        <v>775</v>
      </c>
      <c r="D8965" s="614">
        <v>1.55</v>
      </c>
    </row>
    <row r="8966" spans="1:4" ht="25.5" x14ac:dyDescent="0.2">
      <c r="A8966" s="612">
        <v>38096</v>
      </c>
      <c r="B8966" s="613" t="s">
        <v>6786</v>
      </c>
      <c r="C8966" s="612" t="s">
        <v>775</v>
      </c>
      <c r="D8966" s="614">
        <v>3.59</v>
      </c>
    </row>
    <row r="8967" spans="1:4" ht="25.5" x14ac:dyDescent="0.2">
      <c r="A8967" s="612">
        <v>38094</v>
      </c>
      <c r="B8967" s="613" t="s">
        <v>6787</v>
      </c>
      <c r="C8967" s="612" t="s">
        <v>775</v>
      </c>
      <c r="D8967" s="614">
        <v>1.9</v>
      </c>
    </row>
    <row r="8968" spans="1:4" ht="25.5" x14ac:dyDescent="0.2">
      <c r="A8968" s="612">
        <v>38097</v>
      </c>
      <c r="B8968" s="613" t="s">
        <v>6788</v>
      </c>
      <c r="C8968" s="612" t="s">
        <v>775</v>
      </c>
      <c r="D8968" s="614">
        <v>3.85</v>
      </c>
    </row>
    <row r="8969" spans="1:4" ht="25.5" x14ac:dyDescent="0.2">
      <c r="A8969" s="612">
        <v>38098</v>
      </c>
      <c r="B8969" s="613" t="s">
        <v>6789</v>
      </c>
      <c r="C8969" s="612" t="s">
        <v>775</v>
      </c>
      <c r="D8969" s="614">
        <v>3.85</v>
      </c>
    </row>
    <row r="8970" spans="1:4" x14ac:dyDescent="0.2">
      <c r="A8970" s="612">
        <v>11186</v>
      </c>
      <c r="B8970" s="613" t="s">
        <v>6790</v>
      </c>
      <c r="C8970" s="612" t="s">
        <v>780</v>
      </c>
      <c r="D8970" s="614">
        <v>435.73</v>
      </c>
    </row>
    <row r="8971" spans="1:4" ht="25.5" x14ac:dyDescent="0.2">
      <c r="A8971" s="612">
        <v>11558</v>
      </c>
      <c r="B8971" s="613" t="s">
        <v>6791</v>
      </c>
      <c r="C8971" s="612" t="s">
        <v>788</v>
      </c>
      <c r="D8971" s="614">
        <v>12.54</v>
      </c>
    </row>
    <row r="8972" spans="1:4" ht="25.5" x14ac:dyDescent="0.2">
      <c r="A8972" s="612">
        <v>11557</v>
      </c>
      <c r="B8972" s="613" t="s">
        <v>6792</v>
      </c>
      <c r="C8972" s="612" t="s">
        <v>788</v>
      </c>
      <c r="D8972" s="614">
        <v>31.76</v>
      </c>
    </row>
    <row r="8973" spans="1:4" x14ac:dyDescent="0.2">
      <c r="A8973" s="612">
        <v>2759</v>
      </c>
      <c r="B8973" s="613" t="s">
        <v>6793</v>
      </c>
      <c r="C8973" s="612" t="s">
        <v>775</v>
      </c>
      <c r="D8973" s="614">
        <v>6.22</v>
      </c>
    </row>
    <row r="8974" spans="1:4" x14ac:dyDescent="0.2">
      <c r="A8974" s="612">
        <v>38124</v>
      </c>
      <c r="B8974" s="613" t="s">
        <v>6794</v>
      </c>
      <c r="C8974" s="612" t="s">
        <v>775</v>
      </c>
      <c r="D8974" s="614">
        <v>29.95</v>
      </c>
    </row>
    <row r="8975" spans="1:4" x14ac:dyDescent="0.2">
      <c r="A8975" s="612">
        <v>38380</v>
      </c>
      <c r="B8975" s="613" t="s">
        <v>6795</v>
      </c>
      <c r="C8975" s="612" t="s">
        <v>775</v>
      </c>
      <c r="D8975" s="614">
        <v>20.66</v>
      </c>
    </row>
    <row r="8976" spans="1:4" ht="25.5" x14ac:dyDescent="0.2">
      <c r="A8976" s="612">
        <v>20059</v>
      </c>
      <c r="B8976" s="613" t="s">
        <v>6796</v>
      </c>
      <c r="C8976" s="612" t="s">
        <v>775</v>
      </c>
      <c r="D8976" s="614">
        <v>13.54</v>
      </c>
    </row>
    <row r="8977" spans="1:4" ht="38.25" x14ac:dyDescent="0.2">
      <c r="A8977" s="612">
        <v>42429</v>
      </c>
      <c r="B8977" s="613" t="s">
        <v>6797</v>
      </c>
      <c r="C8977" s="612" t="s">
        <v>775</v>
      </c>
      <c r="D8977" s="614">
        <v>3899.99</v>
      </c>
    </row>
    <row r="8978" spans="1:4" x14ac:dyDescent="0.2">
      <c r="A8978" s="612">
        <v>39616</v>
      </c>
      <c r="B8978" s="613" t="s">
        <v>10445</v>
      </c>
      <c r="C8978" s="612" t="s">
        <v>775</v>
      </c>
      <c r="D8978" s="614">
        <v>499.7</v>
      </c>
    </row>
    <row r="8979" spans="1:4" x14ac:dyDescent="0.2">
      <c r="A8979" s="612">
        <v>39618</v>
      </c>
      <c r="B8979" s="613" t="s">
        <v>10446</v>
      </c>
      <c r="C8979" s="612" t="s">
        <v>775</v>
      </c>
      <c r="D8979" s="614">
        <v>906.37</v>
      </c>
    </row>
    <row r="8980" spans="1:4" x14ac:dyDescent="0.2">
      <c r="A8980" s="612">
        <v>39619</v>
      </c>
      <c r="B8980" s="613" t="s">
        <v>10447</v>
      </c>
      <c r="C8980" s="612" t="s">
        <v>775</v>
      </c>
      <c r="D8980" s="614">
        <v>1241.3599999999999</v>
      </c>
    </row>
    <row r="8981" spans="1:4" x14ac:dyDescent="0.2">
      <c r="A8981" s="612">
        <v>39613</v>
      </c>
      <c r="B8981" s="613" t="s">
        <v>10448</v>
      </c>
      <c r="C8981" s="612" t="s">
        <v>775</v>
      </c>
      <c r="D8981" s="614">
        <v>198.49</v>
      </c>
    </row>
    <row r="8982" spans="1:4" x14ac:dyDescent="0.2">
      <c r="A8982" s="612">
        <v>39614</v>
      </c>
      <c r="B8982" s="613" t="s">
        <v>10449</v>
      </c>
      <c r="C8982" s="612" t="s">
        <v>775</v>
      </c>
      <c r="D8982" s="614">
        <v>289.58</v>
      </c>
    </row>
    <row r="8983" spans="1:4" ht="38.25" x14ac:dyDescent="0.2">
      <c r="A8983" s="612">
        <v>38538</v>
      </c>
      <c r="B8983" s="613" t="s">
        <v>6798</v>
      </c>
      <c r="C8983" s="612" t="s">
        <v>779</v>
      </c>
      <c r="D8983" s="614">
        <v>46</v>
      </c>
    </row>
    <row r="8984" spans="1:4" ht="38.25" x14ac:dyDescent="0.2">
      <c r="A8984" s="612">
        <v>38539</v>
      </c>
      <c r="B8984" s="613" t="s">
        <v>6799</v>
      </c>
      <c r="C8984" s="612" t="s">
        <v>779</v>
      </c>
      <c r="D8984" s="614">
        <v>62.55</v>
      </c>
    </row>
    <row r="8985" spans="1:4" ht="38.25" x14ac:dyDescent="0.2">
      <c r="A8985" s="612">
        <v>38540</v>
      </c>
      <c r="B8985" s="613" t="s">
        <v>6800</v>
      </c>
      <c r="C8985" s="612" t="s">
        <v>779</v>
      </c>
      <c r="D8985" s="614">
        <v>160.31</v>
      </c>
    </row>
    <row r="8986" spans="1:4" x14ac:dyDescent="0.2">
      <c r="A8986" s="612">
        <v>38384</v>
      </c>
      <c r="B8986" s="613" t="s">
        <v>6801</v>
      </c>
      <c r="C8986" s="612" t="s">
        <v>775</v>
      </c>
      <c r="D8986" s="614">
        <v>19.61</v>
      </c>
    </row>
    <row r="8987" spans="1:4" x14ac:dyDescent="0.2">
      <c r="A8987" s="612">
        <v>13</v>
      </c>
      <c r="B8987" s="613" t="s">
        <v>6802</v>
      </c>
      <c r="C8987" s="612" t="s">
        <v>772</v>
      </c>
      <c r="D8987" s="614">
        <v>20</v>
      </c>
    </row>
    <row r="8988" spans="1:4" x14ac:dyDescent="0.2">
      <c r="A8988" s="612">
        <v>2762</v>
      </c>
      <c r="B8988" s="613" t="s">
        <v>6803</v>
      </c>
      <c r="C8988" s="612" t="s">
        <v>779</v>
      </c>
      <c r="D8988" s="614">
        <v>7.77</v>
      </c>
    </row>
    <row r="8989" spans="1:4" ht="25.5" x14ac:dyDescent="0.2">
      <c r="A8989" s="612">
        <v>21142</v>
      </c>
      <c r="B8989" s="613" t="s">
        <v>6804</v>
      </c>
      <c r="C8989" s="612" t="s">
        <v>775</v>
      </c>
      <c r="D8989" s="614">
        <v>21.21</v>
      </c>
    </row>
    <row r="8990" spans="1:4" x14ac:dyDescent="0.2">
      <c r="A8990" s="612">
        <v>12865</v>
      </c>
      <c r="B8990" s="613" t="s">
        <v>6805</v>
      </c>
      <c r="C8990" s="612" t="s">
        <v>778</v>
      </c>
      <c r="D8990" s="614">
        <v>13.4</v>
      </c>
    </row>
    <row r="8991" spans="1:4" x14ac:dyDescent="0.2">
      <c r="A8991" s="612">
        <v>41074</v>
      </c>
      <c r="B8991" s="613" t="s">
        <v>6806</v>
      </c>
      <c r="C8991" s="612" t="s">
        <v>895</v>
      </c>
      <c r="D8991" s="614">
        <v>2375.89</v>
      </c>
    </row>
    <row r="8992" spans="1:4" x14ac:dyDescent="0.2">
      <c r="A8992" s="612">
        <v>4223</v>
      </c>
      <c r="B8992" s="613" t="s">
        <v>6807</v>
      </c>
      <c r="C8992" s="612" t="s">
        <v>774</v>
      </c>
      <c r="D8992" s="614">
        <v>3.25</v>
      </c>
    </row>
    <row r="8993" spans="1:4" x14ac:dyDescent="0.2">
      <c r="A8993" s="612">
        <v>37372</v>
      </c>
      <c r="B8993" s="613" t="s">
        <v>6808</v>
      </c>
      <c r="C8993" s="612" t="s">
        <v>778</v>
      </c>
      <c r="D8993" s="614">
        <v>0.55000000000000004</v>
      </c>
    </row>
    <row r="8994" spans="1:4" x14ac:dyDescent="0.2">
      <c r="A8994" s="612">
        <v>40863</v>
      </c>
      <c r="B8994" s="613" t="s">
        <v>6809</v>
      </c>
      <c r="C8994" s="612" t="s">
        <v>895</v>
      </c>
      <c r="D8994" s="614">
        <v>103.7</v>
      </c>
    </row>
    <row r="8995" spans="1:4" x14ac:dyDescent="0.2">
      <c r="A8995" s="612">
        <v>38475</v>
      </c>
      <c r="B8995" s="613" t="s">
        <v>6810</v>
      </c>
      <c r="C8995" s="612" t="s">
        <v>775</v>
      </c>
      <c r="D8995" s="614">
        <v>28.65</v>
      </c>
    </row>
    <row r="8996" spans="1:4" x14ac:dyDescent="0.2">
      <c r="A8996" s="612">
        <v>38474</v>
      </c>
      <c r="B8996" s="613" t="s">
        <v>6811</v>
      </c>
      <c r="C8996" s="612" t="s">
        <v>775</v>
      </c>
      <c r="D8996" s="614">
        <v>35.409999999999997</v>
      </c>
    </row>
    <row r="8997" spans="1:4" ht="25.5" x14ac:dyDescent="0.2">
      <c r="A8997" s="612">
        <v>10886</v>
      </c>
      <c r="B8997" s="613" t="s">
        <v>6812</v>
      </c>
      <c r="C8997" s="612" t="s">
        <v>775</v>
      </c>
      <c r="D8997" s="614">
        <v>141.75</v>
      </c>
    </row>
    <row r="8998" spans="1:4" ht="25.5" x14ac:dyDescent="0.2">
      <c r="A8998" s="612">
        <v>10888</v>
      </c>
      <c r="B8998" s="613" t="s">
        <v>6813</v>
      </c>
      <c r="C8998" s="612" t="s">
        <v>775</v>
      </c>
      <c r="D8998" s="614">
        <v>448.61</v>
      </c>
    </row>
    <row r="8999" spans="1:4" ht="25.5" x14ac:dyDescent="0.2">
      <c r="A8999" s="612">
        <v>10889</v>
      </c>
      <c r="B8999" s="613" t="s">
        <v>6814</v>
      </c>
      <c r="C8999" s="612" t="s">
        <v>775</v>
      </c>
      <c r="D8999" s="614">
        <v>486</v>
      </c>
    </row>
    <row r="9000" spans="1:4" ht="25.5" x14ac:dyDescent="0.2">
      <c r="A9000" s="612">
        <v>10890</v>
      </c>
      <c r="B9000" s="613" t="s">
        <v>6815</v>
      </c>
      <c r="C9000" s="612" t="s">
        <v>775</v>
      </c>
      <c r="D9000" s="614">
        <v>224.3</v>
      </c>
    </row>
    <row r="9001" spans="1:4" ht="25.5" x14ac:dyDescent="0.2">
      <c r="A9001" s="612">
        <v>10891</v>
      </c>
      <c r="B9001" s="613" t="s">
        <v>6816</v>
      </c>
      <c r="C9001" s="612" t="s">
        <v>775</v>
      </c>
      <c r="D9001" s="614">
        <v>137.07</v>
      </c>
    </row>
    <row r="9002" spans="1:4" ht="25.5" x14ac:dyDescent="0.2">
      <c r="A9002" s="612">
        <v>10892</v>
      </c>
      <c r="B9002" s="613" t="s">
        <v>6817</v>
      </c>
      <c r="C9002" s="612" t="s">
        <v>775</v>
      </c>
      <c r="D9002" s="614">
        <v>162</v>
      </c>
    </row>
    <row r="9003" spans="1:4" ht="25.5" x14ac:dyDescent="0.2">
      <c r="A9003" s="612">
        <v>20977</v>
      </c>
      <c r="B9003" s="613" t="s">
        <v>6818</v>
      </c>
      <c r="C9003" s="612" t="s">
        <v>775</v>
      </c>
      <c r="D9003" s="614">
        <v>193.15</v>
      </c>
    </row>
    <row r="9004" spans="1:4" x14ac:dyDescent="0.2">
      <c r="A9004" s="612">
        <v>3073</v>
      </c>
      <c r="B9004" s="613" t="s">
        <v>6819</v>
      </c>
      <c r="C9004" s="612" t="s">
        <v>775</v>
      </c>
      <c r="D9004" s="614">
        <v>185.34</v>
      </c>
    </row>
    <row r="9005" spans="1:4" x14ac:dyDescent="0.2">
      <c r="A9005" s="612">
        <v>3068</v>
      </c>
      <c r="B9005" s="613" t="s">
        <v>6820</v>
      </c>
      <c r="C9005" s="612" t="s">
        <v>775</v>
      </c>
      <c r="D9005" s="614">
        <v>37.049999999999997</v>
      </c>
    </row>
    <row r="9006" spans="1:4" x14ac:dyDescent="0.2">
      <c r="A9006" s="612">
        <v>3074</v>
      </c>
      <c r="B9006" s="613" t="s">
        <v>6821</v>
      </c>
      <c r="C9006" s="612" t="s">
        <v>775</v>
      </c>
      <c r="D9006" s="614">
        <v>117.01</v>
      </c>
    </row>
    <row r="9007" spans="1:4" x14ac:dyDescent="0.2">
      <c r="A9007" s="612">
        <v>3076</v>
      </c>
      <c r="B9007" s="613" t="s">
        <v>6822</v>
      </c>
      <c r="C9007" s="612" t="s">
        <v>775</v>
      </c>
      <c r="D9007" s="614">
        <v>152.37</v>
      </c>
    </row>
    <row r="9008" spans="1:4" x14ac:dyDescent="0.2">
      <c r="A9008" s="612">
        <v>3072</v>
      </c>
      <c r="B9008" s="613" t="s">
        <v>6823</v>
      </c>
      <c r="C9008" s="612" t="s">
        <v>775</v>
      </c>
      <c r="D9008" s="614">
        <v>38.380000000000003</v>
      </c>
    </row>
    <row r="9009" spans="1:4" x14ac:dyDescent="0.2">
      <c r="A9009" s="612">
        <v>3075</v>
      </c>
      <c r="B9009" s="613" t="s">
        <v>6824</v>
      </c>
      <c r="C9009" s="612" t="s">
        <v>775</v>
      </c>
      <c r="D9009" s="614">
        <v>96.29</v>
      </c>
    </row>
    <row r="9010" spans="1:4" ht="25.5" x14ac:dyDescent="0.2">
      <c r="A9010" s="612">
        <v>10780</v>
      </c>
      <c r="B9010" s="613" t="s">
        <v>6825</v>
      </c>
      <c r="C9010" s="612" t="s">
        <v>775</v>
      </c>
      <c r="D9010" s="614">
        <v>8.14</v>
      </c>
    </row>
    <row r="9011" spans="1:4" ht="25.5" x14ac:dyDescent="0.2">
      <c r="A9011" s="612">
        <v>10781</v>
      </c>
      <c r="B9011" s="613" t="s">
        <v>6826</v>
      </c>
      <c r="C9011" s="612" t="s">
        <v>775</v>
      </c>
      <c r="D9011" s="614">
        <v>13.06</v>
      </c>
    </row>
    <row r="9012" spans="1:4" ht="25.5" x14ac:dyDescent="0.2">
      <c r="A9012" s="612">
        <v>20106</v>
      </c>
      <c r="B9012" s="613" t="s">
        <v>6827</v>
      </c>
      <c r="C9012" s="612" t="s">
        <v>775</v>
      </c>
      <c r="D9012" s="614">
        <v>4.3</v>
      </c>
    </row>
    <row r="9013" spans="1:4" ht="25.5" x14ac:dyDescent="0.2">
      <c r="A9013" s="612">
        <v>20107</v>
      </c>
      <c r="B9013" s="613" t="s">
        <v>6828</v>
      </c>
      <c r="C9013" s="612" t="s">
        <v>775</v>
      </c>
      <c r="D9013" s="614">
        <v>4.93</v>
      </c>
    </row>
    <row r="9014" spans="1:4" ht="25.5" x14ac:dyDescent="0.2">
      <c r="A9014" s="612">
        <v>20108</v>
      </c>
      <c r="B9014" s="613" t="s">
        <v>6829</v>
      </c>
      <c r="C9014" s="612" t="s">
        <v>775</v>
      </c>
      <c r="D9014" s="614">
        <v>6.51</v>
      </c>
    </row>
    <row r="9015" spans="1:4" ht="25.5" x14ac:dyDescent="0.2">
      <c r="A9015" s="612">
        <v>20109</v>
      </c>
      <c r="B9015" s="613" t="s">
        <v>6830</v>
      </c>
      <c r="C9015" s="612" t="s">
        <v>775</v>
      </c>
      <c r="D9015" s="614">
        <v>8.14</v>
      </c>
    </row>
    <row r="9016" spans="1:4" x14ac:dyDescent="0.2">
      <c r="A9016" s="612">
        <v>34795</v>
      </c>
      <c r="B9016" s="613" t="s">
        <v>6831</v>
      </c>
      <c r="C9016" s="612" t="s">
        <v>780</v>
      </c>
      <c r="D9016" s="614">
        <v>299.66000000000003</v>
      </c>
    </row>
    <row r="9017" spans="1:4" ht="25.5" x14ac:dyDescent="0.2">
      <c r="A9017" s="612">
        <v>34796</v>
      </c>
      <c r="B9017" s="613" t="s">
        <v>6832</v>
      </c>
      <c r="C9017" s="612" t="s">
        <v>779</v>
      </c>
      <c r="D9017" s="614">
        <v>13.15</v>
      </c>
    </row>
    <row r="9018" spans="1:4" ht="38.25" x14ac:dyDescent="0.2">
      <c r="A9018" s="612">
        <v>43612</v>
      </c>
      <c r="B9018" s="613" t="s">
        <v>12573</v>
      </c>
      <c r="C9018" s="612" t="s">
        <v>783</v>
      </c>
      <c r="D9018" s="614">
        <v>65.489999999999995</v>
      </c>
    </row>
    <row r="9019" spans="1:4" ht="38.25" x14ac:dyDescent="0.2">
      <c r="A9019" s="612">
        <v>43613</v>
      </c>
      <c r="B9019" s="613" t="s">
        <v>12574</v>
      </c>
      <c r="C9019" s="612" t="s">
        <v>783</v>
      </c>
      <c r="D9019" s="614">
        <v>54.22</v>
      </c>
    </row>
    <row r="9020" spans="1:4" ht="38.25" x14ac:dyDescent="0.2">
      <c r="A9020" s="612">
        <v>11480</v>
      </c>
      <c r="B9020" s="613" t="s">
        <v>12575</v>
      </c>
      <c r="C9020" s="612" t="s">
        <v>783</v>
      </c>
      <c r="D9020" s="614">
        <v>83.21</v>
      </c>
    </row>
    <row r="9021" spans="1:4" ht="51" x14ac:dyDescent="0.2">
      <c r="A9021" s="612">
        <v>11469</v>
      </c>
      <c r="B9021" s="613" t="s">
        <v>12576</v>
      </c>
      <c r="C9021" s="612" t="s">
        <v>775</v>
      </c>
      <c r="D9021" s="614">
        <v>8.8800000000000008</v>
      </c>
    </row>
    <row r="9022" spans="1:4" ht="25.5" x14ac:dyDescent="0.2">
      <c r="A9022" s="612">
        <v>11468</v>
      </c>
      <c r="B9022" s="613" t="s">
        <v>12577</v>
      </c>
      <c r="C9022" s="612" t="s">
        <v>775</v>
      </c>
      <c r="D9022" s="614">
        <v>8.89</v>
      </c>
    </row>
    <row r="9023" spans="1:4" ht="25.5" x14ac:dyDescent="0.2">
      <c r="A9023" s="612">
        <v>11484</v>
      </c>
      <c r="B9023" s="613" t="s">
        <v>12578</v>
      </c>
      <c r="C9023" s="612" t="s">
        <v>775</v>
      </c>
      <c r="D9023" s="614">
        <v>39.04</v>
      </c>
    </row>
    <row r="9024" spans="1:4" ht="25.5" x14ac:dyDescent="0.2">
      <c r="A9024" s="612">
        <v>38155</v>
      </c>
      <c r="B9024" s="613" t="s">
        <v>12579</v>
      </c>
      <c r="C9024" s="612" t="s">
        <v>775</v>
      </c>
      <c r="D9024" s="614">
        <v>60.61</v>
      </c>
    </row>
    <row r="9025" spans="1:4" ht="25.5" x14ac:dyDescent="0.2">
      <c r="A9025" s="612">
        <v>11467</v>
      </c>
      <c r="B9025" s="613" t="s">
        <v>12580</v>
      </c>
      <c r="C9025" s="612" t="s">
        <v>775</v>
      </c>
      <c r="D9025" s="614">
        <v>13.85</v>
      </c>
    </row>
    <row r="9026" spans="1:4" ht="51" x14ac:dyDescent="0.2">
      <c r="A9026" s="612">
        <v>38153</v>
      </c>
      <c r="B9026" s="613" t="s">
        <v>12581</v>
      </c>
      <c r="C9026" s="612" t="s">
        <v>783</v>
      </c>
      <c r="D9026" s="614">
        <v>35.369999999999997</v>
      </c>
    </row>
    <row r="9027" spans="1:4" ht="51" x14ac:dyDescent="0.2">
      <c r="A9027" s="612">
        <v>43607</v>
      </c>
      <c r="B9027" s="613" t="s">
        <v>12582</v>
      </c>
      <c r="C9027" s="612" t="s">
        <v>775</v>
      </c>
      <c r="D9027" s="614">
        <v>66.91</v>
      </c>
    </row>
    <row r="9028" spans="1:4" ht="51" x14ac:dyDescent="0.2">
      <c r="A9028" s="612">
        <v>3080</v>
      </c>
      <c r="B9028" s="613" t="s">
        <v>12583</v>
      </c>
      <c r="C9028" s="612" t="s">
        <v>783</v>
      </c>
      <c r="D9028" s="614">
        <v>44.99</v>
      </c>
    </row>
    <row r="9029" spans="1:4" ht="51" x14ac:dyDescent="0.2">
      <c r="A9029" s="612">
        <v>3081</v>
      </c>
      <c r="B9029" s="613" t="s">
        <v>12584</v>
      </c>
      <c r="C9029" s="612" t="s">
        <v>783</v>
      </c>
      <c r="D9029" s="614">
        <v>89.01</v>
      </c>
    </row>
    <row r="9030" spans="1:4" ht="51" x14ac:dyDescent="0.2">
      <c r="A9030" s="612">
        <v>3090</v>
      </c>
      <c r="B9030" s="613" t="s">
        <v>12585</v>
      </c>
      <c r="C9030" s="612" t="s">
        <v>783</v>
      </c>
      <c r="D9030" s="614">
        <v>40.15</v>
      </c>
    </row>
    <row r="9031" spans="1:4" ht="51" x14ac:dyDescent="0.2">
      <c r="A9031" s="612">
        <v>43611</v>
      </c>
      <c r="B9031" s="613" t="s">
        <v>12586</v>
      </c>
      <c r="C9031" s="612" t="s">
        <v>783</v>
      </c>
      <c r="D9031" s="614">
        <v>66.63</v>
      </c>
    </row>
    <row r="9032" spans="1:4" ht="38.25" x14ac:dyDescent="0.2">
      <c r="A9032" s="612">
        <v>3103</v>
      </c>
      <c r="B9032" s="613" t="s">
        <v>12587</v>
      </c>
      <c r="C9032" s="612" t="s">
        <v>775</v>
      </c>
      <c r="D9032" s="614">
        <v>33.29</v>
      </c>
    </row>
    <row r="9033" spans="1:4" ht="51" x14ac:dyDescent="0.2">
      <c r="A9033" s="612">
        <v>3097</v>
      </c>
      <c r="B9033" s="613" t="s">
        <v>12588</v>
      </c>
      <c r="C9033" s="612" t="s">
        <v>783</v>
      </c>
      <c r="D9033" s="614">
        <v>50.37</v>
      </c>
    </row>
    <row r="9034" spans="1:4" ht="51" x14ac:dyDescent="0.2">
      <c r="A9034" s="612">
        <v>3099</v>
      </c>
      <c r="B9034" s="613" t="s">
        <v>12589</v>
      </c>
      <c r="C9034" s="612" t="s">
        <v>783</v>
      </c>
      <c r="D9034" s="614">
        <v>80.650000000000006</v>
      </c>
    </row>
    <row r="9035" spans="1:4" ht="51" x14ac:dyDescent="0.2">
      <c r="A9035" s="612">
        <v>38151</v>
      </c>
      <c r="B9035" s="613" t="s">
        <v>12590</v>
      </c>
      <c r="C9035" s="612" t="s">
        <v>783</v>
      </c>
      <c r="D9035" s="614">
        <v>58.47</v>
      </c>
    </row>
    <row r="9036" spans="1:4" ht="51" x14ac:dyDescent="0.2">
      <c r="A9036" s="612">
        <v>38152</v>
      </c>
      <c r="B9036" s="613" t="s">
        <v>12591</v>
      </c>
      <c r="C9036" s="612" t="s">
        <v>783</v>
      </c>
      <c r="D9036" s="614">
        <v>94.32</v>
      </c>
    </row>
    <row r="9037" spans="1:4" ht="51" x14ac:dyDescent="0.2">
      <c r="A9037" s="612">
        <v>43610</v>
      </c>
      <c r="B9037" s="613" t="s">
        <v>12592</v>
      </c>
      <c r="C9037" s="612" t="s">
        <v>775</v>
      </c>
      <c r="D9037" s="614">
        <v>49.98</v>
      </c>
    </row>
    <row r="9038" spans="1:4" ht="51" x14ac:dyDescent="0.2">
      <c r="A9038" s="612">
        <v>3093</v>
      </c>
      <c r="B9038" s="613" t="s">
        <v>12593</v>
      </c>
      <c r="C9038" s="612" t="s">
        <v>783</v>
      </c>
      <c r="D9038" s="614">
        <v>80.650000000000006</v>
      </c>
    </row>
    <row r="9039" spans="1:4" ht="38.25" x14ac:dyDescent="0.2">
      <c r="A9039" s="612">
        <v>38165</v>
      </c>
      <c r="B9039" s="613" t="s">
        <v>6833</v>
      </c>
      <c r="C9039" s="612" t="s">
        <v>783</v>
      </c>
      <c r="D9039" s="614">
        <v>60.35</v>
      </c>
    </row>
    <row r="9040" spans="1:4" ht="25.5" x14ac:dyDescent="0.2">
      <c r="A9040" s="612">
        <v>38177</v>
      </c>
      <c r="B9040" s="613" t="s">
        <v>12594</v>
      </c>
      <c r="C9040" s="612" t="s">
        <v>775</v>
      </c>
      <c r="D9040" s="614">
        <v>17.93</v>
      </c>
    </row>
    <row r="9041" spans="1:4" ht="25.5" x14ac:dyDescent="0.2">
      <c r="A9041" s="612">
        <v>11458</v>
      </c>
      <c r="B9041" s="613" t="s">
        <v>6834</v>
      </c>
      <c r="C9041" s="612" t="s">
        <v>775</v>
      </c>
      <c r="D9041" s="614">
        <v>21.41</v>
      </c>
    </row>
    <row r="9042" spans="1:4" ht="51" x14ac:dyDescent="0.2">
      <c r="A9042" s="612">
        <v>3108</v>
      </c>
      <c r="B9042" s="613" t="s">
        <v>12595</v>
      </c>
      <c r="C9042" s="612" t="s">
        <v>775</v>
      </c>
      <c r="D9042" s="614">
        <v>91.01</v>
      </c>
    </row>
    <row r="9043" spans="1:4" ht="51" x14ac:dyDescent="0.2">
      <c r="A9043" s="612">
        <v>3105</v>
      </c>
      <c r="B9043" s="613" t="s">
        <v>12596</v>
      </c>
      <c r="C9043" s="612" t="s">
        <v>775</v>
      </c>
      <c r="D9043" s="614">
        <v>119.04</v>
      </c>
    </row>
    <row r="9044" spans="1:4" ht="38.25" x14ac:dyDescent="0.2">
      <c r="A9044" s="612">
        <v>38178</v>
      </c>
      <c r="B9044" s="613" t="s">
        <v>12597</v>
      </c>
      <c r="C9044" s="612" t="s">
        <v>775</v>
      </c>
      <c r="D9044" s="614">
        <v>19.73</v>
      </c>
    </row>
    <row r="9045" spans="1:4" ht="38.25" x14ac:dyDescent="0.2">
      <c r="A9045" s="612">
        <v>43575</v>
      </c>
      <c r="B9045" s="613" t="s">
        <v>12598</v>
      </c>
      <c r="C9045" s="612" t="s">
        <v>775</v>
      </c>
      <c r="D9045" s="614">
        <v>42.75</v>
      </c>
    </row>
    <row r="9046" spans="1:4" ht="38.25" x14ac:dyDescent="0.2">
      <c r="A9046" s="612">
        <v>43577</v>
      </c>
      <c r="B9046" s="613" t="s">
        <v>12599</v>
      </c>
      <c r="C9046" s="612" t="s">
        <v>775</v>
      </c>
      <c r="D9046" s="614">
        <v>74.319999999999993</v>
      </c>
    </row>
    <row r="9047" spans="1:4" ht="25.5" x14ac:dyDescent="0.2">
      <c r="A9047" s="612">
        <v>42481</v>
      </c>
      <c r="B9047" s="613" t="s">
        <v>6835</v>
      </c>
      <c r="C9047" s="612" t="s">
        <v>780</v>
      </c>
      <c r="D9047" s="614">
        <v>21.19</v>
      </c>
    </row>
    <row r="9048" spans="1:4" ht="25.5" x14ac:dyDescent="0.2">
      <c r="A9048" s="612">
        <v>43458</v>
      </c>
      <c r="B9048" s="613" t="s">
        <v>6836</v>
      </c>
      <c r="C9048" s="612" t="s">
        <v>778</v>
      </c>
      <c r="D9048" s="614">
        <v>0.04</v>
      </c>
    </row>
    <row r="9049" spans="1:4" ht="25.5" x14ac:dyDescent="0.2">
      <c r="A9049" s="612">
        <v>43470</v>
      </c>
      <c r="B9049" s="613" t="s">
        <v>6837</v>
      </c>
      <c r="C9049" s="612" t="s">
        <v>895</v>
      </c>
      <c r="D9049" s="614">
        <v>7.9</v>
      </c>
    </row>
    <row r="9050" spans="1:4" ht="25.5" x14ac:dyDescent="0.2">
      <c r="A9050" s="612">
        <v>43459</v>
      </c>
      <c r="B9050" s="613" t="s">
        <v>6838</v>
      </c>
      <c r="C9050" s="612" t="s">
        <v>778</v>
      </c>
      <c r="D9050" s="614">
        <v>0.38</v>
      </c>
    </row>
    <row r="9051" spans="1:4" ht="25.5" x14ac:dyDescent="0.2">
      <c r="A9051" s="612">
        <v>43471</v>
      </c>
      <c r="B9051" s="613" t="s">
        <v>6839</v>
      </c>
      <c r="C9051" s="612" t="s">
        <v>895</v>
      </c>
      <c r="D9051" s="614">
        <v>71.44</v>
      </c>
    </row>
    <row r="9052" spans="1:4" ht="25.5" x14ac:dyDescent="0.2">
      <c r="A9052" s="612">
        <v>43460</v>
      </c>
      <c r="B9052" s="613" t="s">
        <v>6840</v>
      </c>
      <c r="C9052" s="612" t="s">
        <v>778</v>
      </c>
      <c r="D9052" s="614">
        <v>0.62</v>
      </c>
    </row>
    <row r="9053" spans="1:4" ht="25.5" x14ac:dyDescent="0.2">
      <c r="A9053" s="612">
        <v>43472</v>
      </c>
      <c r="B9053" s="613" t="s">
        <v>6841</v>
      </c>
      <c r="C9053" s="612" t="s">
        <v>895</v>
      </c>
      <c r="D9053" s="614">
        <v>117.38</v>
      </c>
    </row>
    <row r="9054" spans="1:4" ht="25.5" x14ac:dyDescent="0.2">
      <c r="A9054" s="612">
        <v>43461</v>
      </c>
      <c r="B9054" s="613" t="s">
        <v>6842</v>
      </c>
      <c r="C9054" s="612" t="s">
        <v>778</v>
      </c>
      <c r="D9054" s="614">
        <v>0.28000000000000003</v>
      </c>
    </row>
    <row r="9055" spans="1:4" ht="25.5" x14ac:dyDescent="0.2">
      <c r="A9055" s="612">
        <v>43473</v>
      </c>
      <c r="B9055" s="613" t="s">
        <v>6843</v>
      </c>
      <c r="C9055" s="612" t="s">
        <v>895</v>
      </c>
      <c r="D9055" s="614">
        <v>53.34</v>
      </c>
    </row>
    <row r="9056" spans="1:4" ht="25.5" x14ac:dyDescent="0.2">
      <c r="A9056" s="612">
        <v>43463</v>
      </c>
      <c r="B9056" s="613" t="s">
        <v>6844</v>
      </c>
      <c r="C9056" s="612" t="s">
        <v>778</v>
      </c>
      <c r="D9056" s="614">
        <v>0.08</v>
      </c>
    </row>
    <row r="9057" spans="1:4" ht="25.5" x14ac:dyDescent="0.2">
      <c r="A9057" s="612">
        <v>43475</v>
      </c>
      <c r="B9057" s="613" t="s">
        <v>10450</v>
      </c>
      <c r="C9057" s="612" t="s">
        <v>895</v>
      </c>
      <c r="D9057" s="614">
        <v>14.97</v>
      </c>
    </row>
    <row r="9058" spans="1:4" ht="25.5" x14ac:dyDescent="0.2">
      <c r="A9058" s="612">
        <v>43462</v>
      </c>
      <c r="B9058" s="613" t="s">
        <v>6845</v>
      </c>
      <c r="C9058" s="612" t="s">
        <v>778</v>
      </c>
      <c r="D9058" s="614">
        <v>0.01</v>
      </c>
    </row>
    <row r="9059" spans="1:4" ht="25.5" x14ac:dyDescent="0.2">
      <c r="A9059" s="612">
        <v>43474</v>
      </c>
      <c r="B9059" s="613" t="s">
        <v>6846</v>
      </c>
      <c r="C9059" s="612" t="s">
        <v>895</v>
      </c>
      <c r="D9059" s="614">
        <v>1.6</v>
      </c>
    </row>
    <row r="9060" spans="1:4" ht="25.5" x14ac:dyDescent="0.2">
      <c r="A9060" s="612">
        <v>43464</v>
      </c>
      <c r="B9060" s="613" t="s">
        <v>6847</v>
      </c>
      <c r="C9060" s="612" t="s">
        <v>778</v>
      </c>
      <c r="D9060" s="614">
        <v>0.01</v>
      </c>
    </row>
    <row r="9061" spans="1:4" ht="25.5" x14ac:dyDescent="0.2">
      <c r="A9061" s="612">
        <v>43476</v>
      </c>
      <c r="B9061" s="613" t="s">
        <v>6848</v>
      </c>
      <c r="C9061" s="612" t="s">
        <v>895</v>
      </c>
      <c r="D9061" s="614">
        <v>0.01</v>
      </c>
    </row>
    <row r="9062" spans="1:4" ht="25.5" x14ac:dyDescent="0.2">
      <c r="A9062" s="612">
        <v>43465</v>
      </c>
      <c r="B9062" s="613" t="s">
        <v>6849</v>
      </c>
      <c r="C9062" s="612" t="s">
        <v>778</v>
      </c>
      <c r="D9062" s="614">
        <v>0.57999999999999996</v>
      </c>
    </row>
    <row r="9063" spans="1:4" ht="25.5" x14ac:dyDescent="0.2">
      <c r="A9063" s="612">
        <v>43477</v>
      </c>
      <c r="B9063" s="613" t="s">
        <v>6850</v>
      </c>
      <c r="C9063" s="612" t="s">
        <v>895</v>
      </c>
      <c r="D9063" s="614">
        <v>110.22</v>
      </c>
    </row>
    <row r="9064" spans="1:4" ht="25.5" x14ac:dyDescent="0.2">
      <c r="A9064" s="612">
        <v>43466</v>
      </c>
      <c r="B9064" s="613" t="s">
        <v>6851</v>
      </c>
      <c r="C9064" s="612" t="s">
        <v>778</v>
      </c>
      <c r="D9064" s="614">
        <v>1.27</v>
      </c>
    </row>
    <row r="9065" spans="1:4" ht="25.5" x14ac:dyDescent="0.2">
      <c r="A9065" s="612">
        <v>43478</v>
      </c>
      <c r="B9065" s="613" t="s">
        <v>6852</v>
      </c>
      <c r="C9065" s="612" t="s">
        <v>895</v>
      </c>
      <c r="D9065" s="614">
        <v>240.1</v>
      </c>
    </row>
    <row r="9066" spans="1:4" ht="25.5" x14ac:dyDescent="0.2">
      <c r="A9066" s="612">
        <v>43467</v>
      </c>
      <c r="B9066" s="613" t="s">
        <v>6853</v>
      </c>
      <c r="C9066" s="612" t="s">
        <v>778</v>
      </c>
      <c r="D9066" s="614">
        <v>0.41</v>
      </c>
    </row>
    <row r="9067" spans="1:4" ht="25.5" x14ac:dyDescent="0.2">
      <c r="A9067" s="612">
        <v>43479</v>
      </c>
      <c r="B9067" s="613" t="s">
        <v>6854</v>
      </c>
      <c r="C9067" s="612" t="s">
        <v>895</v>
      </c>
      <c r="D9067" s="614">
        <v>76.97</v>
      </c>
    </row>
    <row r="9068" spans="1:4" ht="25.5" x14ac:dyDescent="0.2">
      <c r="A9068" s="612">
        <v>43468</v>
      </c>
      <c r="B9068" s="613" t="s">
        <v>6855</v>
      </c>
      <c r="C9068" s="612" t="s">
        <v>778</v>
      </c>
      <c r="D9068" s="614">
        <v>0.89</v>
      </c>
    </row>
    <row r="9069" spans="1:4" ht="25.5" x14ac:dyDescent="0.2">
      <c r="A9069" s="612">
        <v>43480</v>
      </c>
      <c r="B9069" s="613" t="s">
        <v>6856</v>
      </c>
      <c r="C9069" s="612" t="s">
        <v>895</v>
      </c>
      <c r="D9069" s="614">
        <v>167.28</v>
      </c>
    </row>
    <row r="9070" spans="1:4" ht="25.5" x14ac:dyDescent="0.2">
      <c r="A9070" s="612">
        <v>43469</v>
      </c>
      <c r="B9070" s="613" t="s">
        <v>6857</v>
      </c>
      <c r="C9070" s="612" t="s">
        <v>778</v>
      </c>
      <c r="D9070" s="614">
        <v>0.06</v>
      </c>
    </row>
    <row r="9071" spans="1:4" ht="25.5" x14ac:dyDescent="0.2">
      <c r="A9071" s="612">
        <v>43481</v>
      </c>
      <c r="B9071" s="613" t="s">
        <v>6858</v>
      </c>
      <c r="C9071" s="612" t="s">
        <v>895</v>
      </c>
      <c r="D9071" s="614">
        <v>10.78</v>
      </c>
    </row>
    <row r="9072" spans="1:4" ht="38.25" x14ac:dyDescent="0.2">
      <c r="A9072" s="612">
        <v>3119</v>
      </c>
      <c r="B9072" s="613" t="s">
        <v>12600</v>
      </c>
      <c r="C9072" s="612" t="s">
        <v>775</v>
      </c>
      <c r="D9072" s="614">
        <v>2.31</v>
      </c>
    </row>
    <row r="9073" spans="1:4" ht="38.25" x14ac:dyDescent="0.2">
      <c r="A9073" s="612">
        <v>3122</v>
      </c>
      <c r="B9073" s="613" t="s">
        <v>12601</v>
      </c>
      <c r="C9073" s="612" t="s">
        <v>775</v>
      </c>
      <c r="D9073" s="614">
        <v>4.71</v>
      </c>
    </row>
    <row r="9074" spans="1:4" ht="38.25" x14ac:dyDescent="0.2">
      <c r="A9074" s="612">
        <v>3121</v>
      </c>
      <c r="B9074" s="613" t="s">
        <v>12602</v>
      </c>
      <c r="C9074" s="612" t="s">
        <v>775</v>
      </c>
      <c r="D9074" s="614">
        <v>5.34</v>
      </c>
    </row>
    <row r="9075" spans="1:4" ht="38.25" x14ac:dyDescent="0.2">
      <c r="A9075" s="612">
        <v>3120</v>
      </c>
      <c r="B9075" s="613" t="s">
        <v>12603</v>
      </c>
      <c r="C9075" s="612" t="s">
        <v>775</v>
      </c>
      <c r="D9075" s="614">
        <v>10.130000000000001</v>
      </c>
    </row>
    <row r="9076" spans="1:4" ht="38.25" x14ac:dyDescent="0.2">
      <c r="A9076" s="612">
        <v>11455</v>
      </c>
      <c r="B9076" s="613" t="s">
        <v>12604</v>
      </c>
      <c r="C9076" s="612" t="s">
        <v>775</v>
      </c>
      <c r="D9076" s="614">
        <v>14.65</v>
      </c>
    </row>
    <row r="9077" spans="1:4" ht="38.25" x14ac:dyDescent="0.2">
      <c r="A9077" s="612">
        <v>11456</v>
      </c>
      <c r="B9077" s="613" t="s">
        <v>12605</v>
      </c>
      <c r="C9077" s="612" t="s">
        <v>775</v>
      </c>
      <c r="D9077" s="614">
        <v>17.52</v>
      </c>
    </row>
    <row r="9078" spans="1:4" ht="51" x14ac:dyDescent="0.2">
      <c r="A9078" s="612">
        <v>3107</v>
      </c>
      <c r="B9078" s="613" t="s">
        <v>12606</v>
      </c>
      <c r="C9078" s="612" t="s">
        <v>775</v>
      </c>
      <c r="D9078" s="614">
        <v>7.39</v>
      </c>
    </row>
    <row r="9079" spans="1:4" ht="51" x14ac:dyDescent="0.2">
      <c r="A9079" s="612">
        <v>43583</v>
      </c>
      <c r="B9079" s="613" t="s">
        <v>12607</v>
      </c>
      <c r="C9079" s="612" t="s">
        <v>775</v>
      </c>
      <c r="D9079" s="614">
        <v>8.33</v>
      </c>
    </row>
    <row r="9080" spans="1:4" ht="51" x14ac:dyDescent="0.2">
      <c r="A9080" s="612">
        <v>43586</v>
      </c>
      <c r="B9080" s="613" t="s">
        <v>12608</v>
      </c>
      <c r="C9080" s="612" t="s">
        <v>775</v>
      </c>
      <c r="D9080" s="614">
        <v>8.5399999999999991</v>
      </c>
    </row>
    <row r="9081" spans="1:4" ht="51" x14ac:dyDescent="0.2">
      <c r="A9081" s="612">
        <v>11461</v>
      </c>
      <c r="B9081" s="613" t="s">
        <v>12609</v>
      </c>
      <c r="C9081" s="612" t="s">
        <v>775</v>
      </c>
      <c r="D9081" s="614">
        <v>9.31</v>
      </c>
    </row>
    <row r="9082" spans="1:4" ht="51" x14ac:dyDescent="0.2">
      <c r="A9082" s="612">
        <v>43587</v>
      </c>
      <c r="B9082" s="613" t="s">
        <v>12610</v>
      </c>
      <c r="C9082" s="612" t="s">
        <v>775</v>
      </c>
      <c r="D9082" s="614">
        <v>10.74</v>
      </c>
    </row>
    <row r="9083" spans="1:4" ht="51" x14ac:dyDescent="0.2">
      <c r="A9083" s="612">
        <v>3106</v>
      </c>
      <c r="B9083" s="613" t="s">
        <v>12611</v>
      </c>
      <c r="C9083" s="612" t="s">
        <v>775</v>
      </c>
      <c r="D9083" s="614">
        <v>13.62</v>
      </c>
    </row>
    <row r="9084" spans="1:4" x14ac:dyDescent="0.2">
      <c r="A9084" s="612">
        <v>25951</v>
      </c>
      <c r="B9084" s="613" t="s">
        <v>6859</v>
      </c>
      <c r="C9084" s="612" t="s">
        <v>772</v>
      </c>
      <c r="D9084" s="614">
        <v>1.84</v>
      </c>
    </row>
    <row r="9085" spans="1:4" x14ac:dyDescent="0.2">
      <c r="A9085" s="612">
        <v>3123</v>
      </c>
      <c r="B9085" s="613" t="s">
        <v>6860</v>
      </c>
      <c r="C9085" s="612" t="s">
        <v>772</v>
      </c>
      <c r="D9085" s="614">
        <v>1.72</v>
      </c>
    </row>
    <row r="9086" spans="1:4" x14ac:dyDescent="0.2">
      <c r="A9086" s="612">
        <v>38125</v>
      </c>
      <c r="B9086" s="613" t="s">
        <v>6861</v>
      </c>
      <c r="C9086" s="612" t="s">
        <v>772</v>
      </c>
      <c r="D9086" s="614">
        <v>0.87</v>
      </c>
    </row>
    <row r="9087" spans="1:4" ht="38.25" x14ac:dyDescent="0.2">
      <c r="A9087" s="612">
        <v>39014</v>
      </c>
      <c r="B9087" s="613" t="s">
        <v>6862</v>
      </c>
      <c r="C9087" s="612" t="s">
        <v>772</v>
      </c>
      <c r="D9087" s="614">
        <v>7.76</v>
      </c>
    </row>
    <row r="9088" spans="1:4" ht="25.5" x14ac:dyDescent="0.2">
      <c r="A9088" s="612">
        <v>39365</v>
      </c>
      <c r="B9088" s="613" t="s">
        <v>6863</v>
      </c>
      <c r="C9088" s="612" t="s">
        <v>775</v>
      </c>
      <c r="D9088" s="614">
        <v>806.48</v>
      </c>
    </row>
    <row r="9089" spans="1:4" ht="25.5" x14ac:dyDescent="0.2">
      <c r="A9089" s="612">
        <v>39366</v>
      </c>
      <c r="B9089" s="613" t="s">
        <v>6864</v>
      </c>
      <c r="C9089" s="612" t="s">
        <v>775</v>
      </c>
      <c r="D9089" s="614">
        <v>2064.94</v>
      </c>
    </row>
    <row r="9090" spans="1:4" ht="25.5" x14ac:dyDescent="0.2">
      <c r="A9090" s="612">
        <v>39367</v>
      </c>
      <c r="B9090" s="613" t="s">
        <v>6865</v>
      </c>
      <c r="C9090" s="612" t="s">
        <v>775</v>
      </c>
      <c r="D9090" s="614">
        <v>2822.4</v>
      </c>
    </row>
    <row r="9091" spans="1:4" x14ac:dyDescent="0.2">
      <c r="A9091" s="612">
        <v>37394</v>
      </c>
      <c r="B9091" s="613" t="s">
        <v>6866</v>
      </c>
      <c r="C9091" s="612" t="s">
        <v>897</v>
      </c>
      <c r="D9091" s="614">
        <v>40.6</v>
      </c>
    </row>
    <row r="9092" spans="1:4" x14ac:dyDescent="0.2">
      <c r="A9092" s="612">
        <v>14146</v>
      </c>
      <c r="B9092" s="613" t="s">
        <v>6867</v>
      </c>
      <c r="C9092" s="612" t="s">
        <v>897</v>
      </c>
      <c r="D9092" s="614">
        <v>65.3</v>
      </c>
    </row>
    <row r="9093" spans="1:4" x14ac:dyDescent="0.2">
      <c r="A9093" s="612">
        <v>38134</v>
      </c>
      <c r="B9093" s="613" t="s">
        <v>6868</v>
      </c>
      <c r="C9093" s="612" t="s">
        <v>772</v>
      </c>
      <c r="D9093" s="614">
        <v>64.92</v>
      </c>
    </row>
    <row r="9094" spans="1:4" x14ac:dyDescent="0.2">
      <c r="A9094" s="612">
        <v>38132</v>
      </c>
      <c r="B9094" s="613" t="s">
        <v>6869</v>
      </c>
      <c r="C9094" s="612" t="s">
        <v>772</v>
      </c>
      <c r="D9094" s="614">
        <v>66.22</v>
      </c>
    </row>
    <row r="9095" spans="1:4" x14ac:dyDescent="0.2">
      <c r="A9095" s="612">
        <v>38133</v>
      </c>
      <c r="B9095" s="613" t="s">
        <v>6870</v>
      </c>
      <c r="C9095" s="612" t="s">
        <v>772</v>
      </c>
      <c r="D9095" s="614">
        <v>64.05</v>
      </c>
    </row>
    <row r="9096" spans="1:4" ht="25.5" x14ac:dyDescent="0.2">
      <c r="A9096" s="612">
        <v>938</v>
      </c>
      <c r="B9096" s="613" t="s">
        <v>6871</v>
      </c>
      <c r="C9096" s="612" t="s">
        <v>779</v>
      </c>
      <c r="D9096" s="614">
        <v>1.02</v>
      </c>
    </row>
    <row r="9097" spans="1:4" ht="25.5" x14ac:dyDescent="0.2">
      <c r="A9097" s="612">
        <v>937</v>
      </c>
      <c r="B9097" s="613" t="s">
        <v>6872</v>
      </c>
      <c r="C9097" s="612" t="s">
        <v>779</v>
      </c>
      <c r="D9097" s="614">
        <v>6.33</v>
      </c>
    </row>
    <row r="9098" spans="1:4" ht="25.5" x14ac:dyDescent="0.2">
      <c r="A9098" s="612">
        <v>939</v>
      </c>
      <c r="B9098" s="613" t="s">
        <v>6873</v>
      </c>
      <c r="C9098" s="612" t="s">
        <v>779</v>
      </c>
      <c r="D9098" s="614">
        <v>1.64</v>
      </c>
    </row>
    <row r="9099" spans="1:4" ht="25.5" x14ac:dyDescent="0.2">
      <c r="A9099" s="612">
        <v>944</v>
      </c>
      <c r="B9099" s="613" t="s">
        <v>6874</v>
      </c>
      <c r="C9099" s="612" t="s">
        <v>779</v>
      </c>
      <c r="D9099" s="614">
        <v>2.8</v>
      </c>
    </row>
    <row r="9100" spans="1:4" ht="25.5" x14ac:dyDescent="0.2">
      <c r="A9100" s="612">
        <v>940</v>
      </c>
      <c r="B9100" s="613" t="s">
        <v>6875</v>
      </c>
      <c r="C9100" s="612" t="s">
        <v>779</v>
      </c>
      <c r="D9100" s="614">
        <v>3.87</v>
      </c>
    </row>
    <row r="9101" spans="1:4" ht="25.5" x14ac:dyDescent="0.2">
      <c r="A9101" s="612">
        <v>936</v>
      </c>
      <c r="B9101" s="613" t="s">
        <v>6876</v>
      </c>
      <c r="C9101" s="612" t="s">
        <v>779</v>
      </c>
      <c r="D9101" s="614">
        <v>1.54</v>
      </c>
    </row>
    <row r="9102" spans="1:4" ht="25.5" x14ac:dyDescent="0.2">
      <c r="A9102" s="612">
        <v>935</v>
      </c>
      <c r="B9102" s="613" t="s">
        <v>6877</v>
      </c>
      <c r="C9102" s="612" t="s">
        <v>779</v>
      </c>
      <c r="D9102" s="614">
        <v>1.17</v>
      </c>
    </row>
    <row r="9103" spans="1:4" x14ac:dyDescent="0.2">
      <c r="A9103" s="612">
        <v>406</v>
      </c>
      <c r="B9103" s="613" t="s">
        <v>6878</v>
      </c>
      <c r="C9103" s="612" t="s">
        <v>775</v>
      </c>
      <c r="D9103" s="614">
        <v>85.14</v>
      </c>
    </row>
    <row r="9104" spans="1:4" ht="25.5" x14ac:dyDescent="0.2">
      <c r="A9104" s="612">
        <v>42529</v>
      </c>
      <c r="B9104" s="613" t="s">
        <v>6879</v>
      </c>
      <c r="C9104" s="612" t="s">
        <v>779</v>
      </c>
      <c r="D9104" s="614">
        <v>1.31</v>
      </c>
    </row>
    <row r="9105" spans="1:4" ht="25.5" x14ac:dyDescent="0.2">
      <c r="A9105" s="612">
        <v>39634</v>
      </c>
      <c r="B9105" s="613" t="s">
        <v>3883</v>
      </c>
      <c r="C9105" s="612" t="s">
        <v>779</v>
      </c>
      <c r="D9105" s="614">
        <v>8.9600000000000009</v>
      </c>
    </row>
    <row r="9106" spans="1:4" x14ac:dyDescent="0.2">
      <c r="A9106" s="612">
        <v>39701</v>
      </c>
      <c r="B9106" s="613" t="s">
        <v>6880</v>
      </c>
      <c r="C9106" s="612" t="s">
        <v>775</v>
      </c>
      <c r="D9106" s="614">
        <v>91.45</v>
      </c>
    </row>
    <row r="9107" spans="1:4" x14ac:dyDescent="0.2">
      <c r="A9107" s="612">
        <v>12815</v>
      </c>
      <c r="B9107" s="613" t="s">
        <v>6881</v>
      </c>
      <c r="C9107" s="612" t="s">
        <v>775</v>
      </c>
      <c r="D9107" s="614">
        <v>8.6300000000000008</v>
      </c>
    </row>
    <row r="9108" spans="1:4" x14ac:dyDescent="0.2">
      <c r="A9108" s="612">
        <v>407</v>
      </c>
      <c r="B9108" s="613" t="s">
        <v>6882</v>
      </c>
      <c r="C9108" s="612" t="s">
        <v>772</v>
      </c>
      <c r="D9108" s="614">
        <v>47.76</v>
      </c>
    </row>
    <row r="9109" spans="1:4" ht="25.5" x14ac:dyDescent="0.2">
      <c r="A9109" s="612">
        <v>39431</v>
      </c>
      <c r="B9109" s="613" t="s">
        <v>6883</v>
      </c>
      <c r="C9109" s="612" t="s">
        <v>779</v>
      </c>
      <c r="D9109" s="614">
        <v>0.21</v>
      </c>
    </row>
    <row r="9110" spans="1:4" ht="25.5" x14ac:dyDescent="0.2">
      <c r="A9110" s="612">
        <v>39432</v>
      </c>
      <c r="B9110" s="613" t="s">
        <v>6884</v>
      </c>
      <c r="C9110" s="612" t="s">
        <v>779</v>
      </c>
      <c r="D9110" s="614">
        <v>2.77</v>
      </c>
    </row>
    <row r="9111" spans="1:4" ht="25.5" x14ac:dyDescent="0.2">
      <c r="A9111" s="612">
        <v>20111</v>
      </c>
      <c r="B9111" s="613" t="s">
        <v>6885</v>
      </c>
      <c r="C9111" s="612" t="s">
        <v>775</v>
      </c>
      <c r="D9111" s="614">
        <v>10</v>
      </c>
    </row>
    <row r="9112" spans="1:4" ht="25.5" x14ac:dyDescent="0.2">
      <c r="A9112" s="612">
        <v>21127</v>
      </c>
      <c r="B9112" s="613" t="s">
        <v>6886</v>
      </c>
      <c r="C9112" s="612" t="s">
        <v>775</v>
      </c>
      <c r="D9112" s="614">
        <v>3.78</v>
      </c>
    </row>
    <row r="9113" spans="1:4" x14ac:dyDescent="0.2">
      <c r="A9113" s="612">
        <v>404</v>
      </c>
      <c r="B9113" s="613" t="s">
        <v>6887</v>
      </c>
      <c r="C9113" s="612" t="s">
        <v>779</v>
      </c>
      <c r="D9113" s="614">
        <v>1.36</v>
      </c>
    </row>
    <row r="9114" spans="1:4" ht="25.5" x14ac:dyDescent="0.2">
      <c r="A9114" s="612">
        <v>14151</v>
      </c>
      <c r="B9114" s="613" t="s">
        <v>6888</v>
      </c>
      <c r="C9114" s="612" t="s">
        <v>775</v>
      </c>
      <c r="D9114" s="614">
        <v>46.93</v>
      </c>
    </row>
    <row r="9115" spans="1:4" ht="25.5" x14ac:dyDescent="0.2">
      <c r="A9115" s="612">
        <v>14153</v>
      </c>
      <c r="B9115" s="613" t="s">
        <v>6889</v>
      </c>
      <c r="C9115" s="612" t="s">
        <v>775</v>
      </c>
      <c r="D9115" s="614">
        <v>53.05</v>
      </c>
    </row>
    <row r="9116" spans="1:4" ht="25.5" x14ac:dyDescent="0.2">
      <c r="A9116" s="612">
        <v>14152</v>
      </c>
      <c r="B9116" s="613" t="s">
        <v>6890</v>
      </c>
      <c r="C9116" s="612" t="s">
        <v>775</v>
      </c>
      <c r="D9116" s="614">
        <v>40.729999999999997</v>
      </c>
    </row>
    <row r="9117" spans="1:4" ht="25.5" x14ac:dyDescent="0.2">
      <c r="A9117" s="612">
        <v>14154</v>
      </c>
      <c r="B9117" s="613" t="s">
        <v>6891</v>
      </c>
      <c r="C9117" s="612" t="s">
        <v>775</v>
      </c>
      <c r="D9117" s="614">
        <v>142.55000000000001</v>
      </c>
    </row>
    <row r="9118" spans="1:4" ht="25.5" x14ac:dyDescent="0.2">
      <c r="A9118" s="612">
        <v>42015</v>
      </c>
      <c r="B9118" s="613" t="s">
        <v>6892</v>
      </c>
      <c r="C9118" s="612" t="s">
        <v>779</v>
      </c>
      <c r="D9118" s="614">
        <v>1.6</v>
      </c>
    </row>
    <row r="9119" spans="1:4" x14ac:dyDescent="0.2">
      <c r="A9119" s="612">
        <v>3146</v>
      </c>
      <c r="B9119" s="613" t="s">
        <v>3869</v>
      </c>
      <c r="C9119" s="612" t="s">
        <v>775</v>
      </c>
      <c r="D9119" s="614">
        <v>4.5999999999999996</v>
      </c>
    </row>
    <row r="9120" spans="1:4" x14ac:dyDescent="0.2">
      <c r="A9120" s="612">
        <v>3143</v>
      </c>
      <c r="B9120" s="613" t="s">
        <v>6893</v>
      </c>
      <c r="C9120" s="612" t="s">
        <v>775</v>
      </c>
      <c r="D9120" s="614">
        <v>10.46</v>
      </c>
    </row>
    <row r="9121" spans="1:4" x14ac:dyDescent="0.2">
      <c r="A9121" s="612">
        <v>3148</v>
      </c>
      <c r="B9121" s="613" t="s">
        <v>3870</v>
      </c>
      <c r="C9121" s="612" t="s">
        <v>775</v>
      </c>
      <c r="D9121" s="614">
        <v>16.96</v>
      </c>
    </row>
    <row r="9122" spans="1:4" ht="25.5" x14ac:dyDescent="0.2">
      <c r="A9122" s="612">
        <v>4310</v>
      </c>
      <c r="B9122" s="613" t="s">
        <v>6894</v>
      </c>
      <c r="C9122" s="612" t="s">
        <v>775</v>
      </c>
      <c r="D9122" s="614">
        <v>2.02</v>
      </c>
    </row>
    <row r="9123" spans="1:4" ht="25.5" x14ac:dyDescent="0.2">
      <c r="A9123" s="612">
        <v>4311</v>
      </c>
      <c r="B9123" s="613" t="s">
        <v>6895</v>
      </c>
      <c r="C9123" s="612" t="s">
        <v>775</v>
      </c>
      <c r="D9123" s="614">
        <v>1.42</v>
      </c>
    </row>
    <row r="9124" spans="1:4" ht="25.5" x14ac:dyDescent="0.2">
      <c r="A9124" s="612">
        <v>4312</v>
      </c>
      <c r="B9124" s="613" t="s">
        <v>6896</v>
      </c>
      <c r="C9124" s="612" t="s">
        <v>775</v>
      </c>
      <c r="D9124" s="614">
        <v>1.99</v>
      </c>
    </row>
    <row r="9125" spans="1:4" x14ac:dyDescent="0.2">
      <c r="A9125" s="612">
        <v>13261</v>
      </c>
      <c r="B9125" s="613" t="s">
        <v>6897</v>
      </c>
      <c r="C9125" s="612" t="s">
        <v>775</v>
      </c>
      <c r="D9125" s="614">
        <v>3.07</v>
      </c>
    </row>
    <row r="9126" spans="1:4" x14ac:dyDescent="0.2">
      <c r="A9126" s="612">
        <v>3255</v>
      </c>
      <c r="B9126" s="613" t="s">
        <v>6898</v>
      </c>
      <c r="C9126" s="612" t="s">
        <v>775</v>
      </c>
      <c r="D9126" s="614">
        <v>6.14</v>
      </c>
    </row>
    <row r="9127" spans="1:4" x14ac:dyDescent="0.2">
      <c r="A9127" s="612">
        <v>3254</v>
      </c>
      <c r="B9127" s="613" t="s">
        <v>6899</v>
      </c>
      <c r="C9127" s="612" t="s">
        <v>775</v>
      </c>
      <c r="D9127" s="614">
        <v>99.75</v>
      </c>
    </row>
    <row r="9128" spans="1:4" x14ac:dyDescent="0.2">
      <c r="A9128" s="612">
        <v>3259</v>
      </c>
      <c r="B9128" s="613" t="s">
        <v>6900</v>
      </c>
      <c r="C9128" s="612" t="s">
        <v>775</v>
      </c>
      <c r="D9128" s="614">
        <v>11.99</v>
      </c>
    </row>
    <row r="9129" spans="1:4" x14ac:dyDescent="0.2">
      <c r="A9129" s="612">
        <v>3258</v>
      </c>
      <c r="B9129" s="613" t="s">
        <v>6901</v>
      </c>
      <c r="C9129" s="612" t="s">
        <v>775</v>
      </c>
      <c r="D9129" s="614">
        <v>7.24</v>
      </c>
    </row>
    <row r="9130" spans="1:4" x14ac:dyDescent="0.2">
      <c r="A9130" s="612">
        <v>3251</v>
      </c>
      <c r="B9130" s="613" t="s">
        <v>6902</v>
      </c>
      <c r="C9130" s="612" t="s">
        <v>775</v>
      </c>
      <c r="D9130" s="614">
        <v>4.2699999999999996</v>
      </c>
    </row>
    <row r="9131" spans="1:4" x14ac:dyDescent="0.2">
      <c r="A9131" s="612">
        <v>3256</v>
      </c>
      <c r="B9131" s="613" t="s">
        <v>6903</v>
      </c>
      <c r="C9131" s="612" t="s">
        <v>775</v>
      </c>
      <c r="D9131" s="614">
        <v>8.09</v>
      </c>
    </row>
    <row r="9132" spans="1:4" x14ac:dyDescent="0.2">
      <c r="A9132" s="612">
        <v>3261</v>
      </c>
      <c r="B9132" s="613" t="s">
        <v>6904</v>
      </c>
      <c r="C9132" s="612" t="s">
        <v>775</v>
      </c>
      <c r="D9132" s="614">
        <v>88.22</v>
      </c>
    </row>
    <row r="9133" spans="1:4" x14ac:dyDescent="0.2">
      <c r="A9133" s="612">
        <v>3260</v>
      </c>
      <c r="B9133" s="613" t="s">
        <v>6905</v>
      </c>
      <c r="C9133" s="612" t="s">
        <v>775</v>
      </c>
      <c r="D9133" s="614">
        <v>15.15</v>
      </c>
    </row>
    <row r="9134" spans="1:4" x14ac:dyDescent="0.2">
      <c r="A9134" s="612">
        <v>3272</v>
      </c>
      <c r="B9134" s="613" t="s">
        <v>6906</v>
      </c>
      <c r="C9134" s="612" t="s">
        <v>775</v>
      </c>
      <c r="D9134" s="614">
        <v>29.59</v>
      </c>
    </row>
    <row r="9135" spans="1:4" x14ac:dyDescent="0.2">
      <c r="A9135" s="612">
        <v>3265</v>
      </c>
      <c r="B9135" s="613" t="s">
        <v>6907</v>
      </c>
      <c r="C9135" s="612" t="s">
        <v>775</v>
      </c>
      <c r="D9135" s="614">
        <v>23.51</v>
      </c>
    </row>
    <row r="9136" spans="1:4" x14ac:dyDescent="0.2">
      <c r="A9136" s="612">
        <v>3262</v>
      </c>
      <c r="B9136" s="613" t="s">
        <v>6908</v>
      </c>
      <c r="C9136" s="612" t="s">
        <v>775</v>
      </c>
      <c r="D9136" s="614">
        <v>10.29</v>
      </c>
    </row>
    <row r="9137" spans="1:4" x14ac:dyDescent="0.2">
      <c r="A9137" s="612">
        <v>3264</v>
      </c>
      <c r="B9137" s="613" t="s">
        <v>6909</v>
      </c>
      <c r="C9137" s="612" t="s">
        <v>775</v>
      </c>
      <c r="D9137" s="614">
        <v>16.899999999999999</v>
      </c>
    </row>
    <row r="9138" spans="1:4" x14ac:dyDescent="0.2">
      <c r="A9138" s="612">
        <v>3267</v>
      </c>
      <c r="B9138" s="613" t="s">
        <v>6910</v>
      </c>
      <c r="C9138" s="612" t="s">
        <v>775</v>
      </c>
      <c r="D9138" s="614">
        <v>55.21</v>
      </c>
    </row>
    <row r="9139" spans="1:4" x14ac:dyDescent="0.2">
      <c r="A9139" s="612">
        <v>3266</v>
      </c>
      <c r="B9139" s="613" t="s">
        <v>6911</v>
      </c>
      <c r="C9139" s="612" t="s">
        <v>775</v>
      </c>
      <c r="D9139" s="614">
        <v>35.130000000000003</v>
      </c>
    </row>
    <row r="9140" spans="1:4" x14ac:dyDescent="0.2">
      <c r="A9140" s="612">
        <v>3263</v>
      </c>
      <c r="B9140" s="613" t="s">
        <v>6912</v>
      </c>
      <c r="C9140" s="612" t="s">
        <v>775</v>
      </c>
      <c r="D9140" s="614">
        <v>14.06</v>
      </c>
    </row>
    <row r="9141" spans="1:4" x14ac:dyDescent="0.2">
      <c r="A9141" s="612">
        <v>3268</v>
      </c>
      <c r="B9141" s="613" t="s">
        <v>6913</v>
      </c>
      <c r="C9141" s="612" t="s">
        <v>775</v>
      </c>
      <c r="D9141" s="614">
        <v>74.650000000000006</v>
      </c>
    </row>
    <row r="9142" spans="1:4" x14ac:dyDescent="0.2">
      <c r="A9142" s="612">
        <v>3271</v>
      </c>
      <c r="B9142" s="613" t="s">
        <v>6914</v>
      </c>
      <c r="C9142" s="612" t="s">
        <v>775</v>
      </c>
      <c r="D9142" s="614">
        <v>110.36</v>
      </c>
    </row>
    <row r="9143" spans="1:4" x14ac:dyDescent="0.2">
      <c r="A9143" s="612">
        <v>3270</v>
      </c>
      <c r="B9143" s="613" t="s">
        <v>6915</v>
      </c>
      <c r="C9143" s="612" t="s">
        <v>775</v>
      </c>
      <c r="D9143" s="614">
        <v>185.42</v>
      </c>
    </row>
    <row r="9144" spans="1:4" ht="38.25" x14ac:dyDescent="0.2">
      <c r="A9144" s="612">
        <v>3275</v>
      </c>
      <c r="B9144" s="613" t="s">
        <v>6916</v>
      </c>
      <c r="C9144" s="612" t="s">
        <v>780</v>
      </c>
      <c r="D9144" s="614">
        <v>92.35</v>
      </c>
    </row>
    <row r="9145" spans="1:4" ht="38.25" x14ac:dyDescent="0.2">
      <c r="A9145" s="612">
        <v>39512</v>
      </c>
      <c r="B9145" s="613" t="s">
        <v>6917</v>
      </c>
      <c r="C9145" s="612" t="s">
        <v>780</v>
      </c>
      <c r="D9145" s="614">
        <v>105.98</v>
      </c>
    </row>
    <row r="9146" spans="1:4" ht="38.25" x14ac:dyDescent="0.2">
      <c r="A9146" s="612">
        <v>39511</v>
      </c>
      <c r="B9146" s="613" t="s">
        <v>6918</v>
      </c>
      <c r="C9146" s="612" t="s">
        <v>780</v>
      </c>
      <c r="D9146" s="614">
        <v>115.6</v>
      </c>
    </row>
    <row r="9147" spans="1:4" ht="38.25" x14ac:dyDescent="0.2">
      <c r="A9147" s="612">
        <v>39513</v>
      </c>
      <c r="B9147" s="613" t="s">
        <v>6919</v>
      </c>
      <c r="C9147" s="612" t="s">
        <v>780</v>
      </c>
      <c r="D9147" s="614">
        <v>123.99</v>
      </c>
    </row>
    <row r="9148" spans="1:4" ht="25.5" x14ac:dyDescent="0.2">
      <c r="A9148" s="612">
        <v>3286</v>
      </c>
      <c r="B9148" s="613" t="s">
        <v>6920</v>
      </c>
      <c r="C9148" s="612" t="s">
        <v>780</v>
      </c>
      <c r="D9148" s="614">
        <v>56.24</v>
      </c>
    </row>
    <row r="9149" spans="1:4" ht="25.5" x14ac:dyDescent="0.2">
      <c r="A9149" s="612">
        <v>3287</v>
      </c>
      <c r="B9149" s="613" t="s">
        <v>6921</v>
      </c>
      <c r="C9149" s="612" t="s">
        <v>780</v>
      </c>
      <c r="D9149" s="614">
        <v>85</v>
      </c>
    </row>
    <row r="9150" spans="1:4" ht="25.5" x14ac:dyDescent="0.2">
      <c r="A9150" s="612">
        <v>3283</v>
      </c>
      <c r="B9150" s="613" t="s">
        <v>6922</v>
      </c>
      <c r="C9150" s="612" t="s">
        <v>780</v>
      </c>
      <c r="D9150" s="614">
        <v>17.850000000000001</v>
      </c>
    </row>
    <row r="9151" spans="1:4" ht="25.5" x14ac:dyDescent="0.2">
      <c r="A9151" s="612">
        <v>11587</v>
      </c>
      <c r="B9151" s="613" t="s">
        <v>6923</v>
      </c>
      <c r="C9151" s="612" t="s">
        <v>780</v>
      </c>
      <c r="D9151" s="614">
        <v>63.32</v>
      </c>
    </row>
    <row r="9152" spans="1:4" ht="25.5" x14ac:dyDescent="0.2">
      <c r="A9152" s="612">
        <v>36225</v>
      </c>
      <c r="B9152" s="613" t="s">
        <v>6924</v>
      </c>
      <c r="C9152" s="612" t="s">
        <v>780</v>
      </c>
      <c r="D9152" s="614">
        <v>25.72</v>
      </c>
    </row>
    <row r="9153" spans="1:4" ht="25.5" x14ac:dyDescent="0.2">
      <c r="A9153" s="612">
        <v>36230</v>
      </c>
      <c r="B9153" s="613" t="s">
        <v>6925</v>
      </c>
      <c r="C9153" s="612" t="s">
        <v>780</v>
      </c>
      <c r="D9153" s="614">
        <v>18.899999999999999</v>
      </c>
    </row>
    <row r="9154" spans="1:4" ht="25.5" x14ac:dyDescent="0.2">
      <c r="A9154" s="612">
        <v>36238</v>
      </c>
      <c r="B9154" s="613" t="s">
        <v>6926</v>
      </c>
      <c r="C9154" s="612" t="s">
        <v>780</v>
      </c>
      <c r="D9154" s="614">
        <v>18.47</v>
      </c>
    </row>
    <row r="9155" spans="1:4" ht="38.25" x14ac:dyDescent="0.2">
      <c r="A9155" s="612">
        <v>39363</v>
      </c>
      <c r="B9155" s="613" t="s">
        <v>6927</v>
      </c>
      <c r="C9155" s="612" t="s">
        <v>775</v>
      </c>
      <c r="D9155" s="614">
        <v>3285.14</v>
      </c>
    </row>
    <row r="9156" spans="1:4" ht="38.25" x14ac:dyDescent="0.2">
      <c r="A9156" s="612">
        <v>39361</v>
      </c>
      <c r="B9156" s="613" t="s">
        <v>6928</v>
      </c>
      <c r="C9156" s="612" t="s">
        <v>775</v>
      </c>
      <c r="D9156" s="614">
        <v>844.75</v>
      </c>
    </row>
    <row r="9157" spans="1:4" ht="38.25" x14ac:dyDescent="0.2">
      <c r="A9157" s="612">
        <v>39362</v>
      </c>
      <c r="B9157" s="613" t="s">
        <v>6929</v>
      </c>
      <c r="C9157" s="612" t="s">
        <v>775</v>
      </c>
      <c r="D9157" s="614">
        <v>2599.5100000000002</v>
      </c>
    </row>
    <row r="9158" spans="1:4" ht="38.25" x14ac:dyDescent="0.2">
      <c r="A9158" s="612">
        <v>39364</v>
      </c>
      <c r="B9158" s="613" t="s">
        <v>6930</v>
      </c>
      <c r="C9158" s="612" t="s">
        <v>775</v>
      </c>
      <c r="D9158" s="614">
        <v>7508.9</v>
      </c>
    </row>
    <row r="9159" spans="1:4" ht="25.5" x14ac:dyDescent="0.2">
      <c r="A9159" s="612">
        <v>14576</v>
      </c>
      <c r="B9159" s="613" t="s">
        <v>6931</v>
      </c>
      <c r="C9159" s="612" t="s">
        <v>775</v>
      </c>
      <c r="D9159" s="614">
        <v>4494313.1100000003</v>
      </c>
    </row>
    <row r="9160" spans="1:4" ht="25.5" x14ac:dyDescent="0.2">
      <c r="A9160" s="612">
        <v>13877</v>
      </c>
      <c r="B9160" s="613" t="s">
        <v>6932</v>
      </c>
      <c r="C9160" s="612" t="s">
        <v>775</v>
      </c>
      <c r="D9160" s="614">
        <v>1923948.41</v>
      </c>
    </row>
    <row r="9161" spans="1:4" x14ac:dyDescent="0.2">
      <c r="A9161" s="612">
        <v>7307</v>
      </c>
      <c r="B9161" s="613" t="s">
        <v>3875</v>
      </c>
      <c r="C9161" s="612" t="s">
        <v>774</v>
      </c>
      <c r="D9161" s="614">
        <v>25.46</v>
      </c>
    </row>
    <row r="9162" spans="1:4" x14ac:dyDescent="0.2">
      <c r="A9162" s="612">
        <v>38122</v>
      </c>
      <c r="B9162" s="613" t="s">
        <v>6933</v>
      </c>
      <c r="C9162" s="612" t="s">
        <v>774</v>
      </c>
      <c r="D9162" s="614">
        <v>6.53</v>
      </c>
    </row>
    <row r="9163" spans="1:4" ht="25.5" x14ac:dyDescent="0.2">
      <c r="A9163" s="612">
        <v>38633</v>
      </c>
      <c r="B9163" s="613" t="s">
        <v>6934</v>
      </c>
      <c r="C9163" s="612" t="s">
        <v>775</v>
      </c>
      <c r="D9163" s="614">
        <v>18.25</v>
      </c>
    </row>
    <row r="9164" spans="1:4" ht="25.5" x14ac:dyDescent="0.2">
      <c r="A9164" s="612">
        <v>12344</v>
      </c>
      <c r="B9164" s="613" t="s">
        <v>6935</v>
      </c>
      <c r="C9164" s="612" t="s">
        <v>775</v>
      </c>
      <c r="D9164" s="614">
        <v>1.71</v>
      </c>
    </row>
    <row r="9165" spans="1:4" ht="25.5" x14ac:dyDescent="0.2">
      <c r="A9165" s="612">
        <v>12343</v>
      </c>
      <c r="B9165" s="613" t="s">
        <v>6936</v>
      </c>
      <c r="C9165" s="612" t="s">
        <v>775</v>
      </c>
      <c r="D9165" s="614">
        <v>2.66</v>
      </c>
    </row>
    <row r="9166" spans="1:4" ht="25.5" x14ac:dyDescent="0.2">
      <c r="A9166" s="612">
        <v>3295</v>
      </c>
      <c r="B9166" s="613" t="s">
        <v>6937</v>
      </c>
      <c r="C9166" s="612" t="s">
        <v>775</v>
      </c>
      <c r="D9166" s="614">
        <v>9.3000000000000007</v>
      </c>
    </row>
    <row r="9167" spans="1:4" ht="25.5" x14ac:dyDescent="0.2">
      <c r="A9167" s="612">
        <v>3302</v>
      </c>
      <c r="B9167" s="613" t="s">
        <v>6938</v>
      </c>
      <c r="C9167" s="612" t="s">
        <v>775</v>
      </c>
      <c r="D9167" s="614">
        <v>9.7200000000000006</v>
      </c>
    </row>
    <row r="9168" spans="1:4" ht="25.5" x14ac:dyDescent="0.2">
      <c r="A9168" s="612">
        <v>3297</v>
      </c>
      <c r="B9168" s="613" t="s">
        <v>6939</v>
      </c>
      <c r="C9168" s="612" t="s">
        <v>775</v>
      </c>
      <c r="D9168" s="614">
        <v>10.38</v>
      </c>
    </row>
    <row r="9169" spans="1:4" ht="25.5" x14ac:dyDescent="0.2">
      <c r="A9169" s="612">
        <v>3294</v>
      </c>
      <c r="B9169" s="613" t="s">
        <v>6940</v>
      </c>
      <c r="C9169" s="612" t="s">
        <v>775</v>
      </c>
      <c r="D9169" s="614">
        <v>10.53</v>
      </c>
    </row>
    <row r="9170" spans="1:4" ht="25.5" x14ac:dyDescent="0.2">
      <c r="A9170" s="612">
        <v>3292</v>
      </c>
      <c r="B9170" s="613" t="s">
        <v>6941</v>
      </c>
      <c r="C9170" s="612" t="s">
        <v>775</v>
      </c>
      <c r="D9170" s="614">
        <v>9.9</v>
      </c>
    </row>
    <row r="9171" spans="1:4" ht="25.5" x14ac:dyDescent="0.2">
      <c r="A9171" s="612">
        <v>3298</v>
      </c>
      <c r="B9171" s="613" t="s">
        <v>6942</v>
      </c>
      <c r="C9171" s="612" t="s">
        <v>775</v>
      </c>
      <c r="D9171" s="614">
        <v>23.2</v>
      </c>
    </row>
    <row r="9172" spans="1:4" ht="25.5" x14ac:dyDescent="0.2">
      <c r="A9172" s="612">
        <v>11596</v>
      </c>
      <c r="B9172" s="613" t="s">
        <v>6943</v>
      </c>
      <c r="C9172" s="612" t="s">
        <v>775</v>
      </c>
      <c r="D9172" s="614">
        <v>427.37</v>
      </c>
    </row>
    <row r="9173" spans="1:4" ht="25.5" x14ac:dyDescent="0.2">
      <c r="A9173" s="612">
        <v>34802</v>
      </c>
      <c r="B9173" s="613" t="s">
        <v>6944</v>
      </c>
      <c r="C9173" s="612" t="s">
        <v>775</v>
      </c>
      <c r="D9173" s="614">
        <v>1173.69</v>
      </c>
    </row>
    <row r="9174" spans="1:4" ht="25.5" x14ac:dyDescent="0.2">
      <c r="A9174" s="612">
        <v>11588</v>
      </c>
      <c r="B9174" s="613" t="s">
        <v>6945</v>
      </c>
      <c r="C9174" s="612" t="s">
        <v>775</v>
      </c>
      <c r="D9174" s="614">
        <v>1266.23</v>
      </c>
    </row>
    <row r="9175" spans="1:4" ht="25.5" x14ac:dyDescent="0.2">
      <c r="A9175" s="612">
        <v>34383</v>
      </c>
      <c r="B9175" s="613" t="s">
        <v>6946</v>
      </c>
      <c r="C9175" s="612" t="s">
        <v>775</v>
      </c>
      <c r="D9175" s="614">
        <v>1392.94</v>
      </c>
    </row>
    <row r="9176" spans="1:4" ht="25.5" x14ac:dyDescent="0.2">
      <c r="A9176" s="612">
        <v>40451</v>
      </c>
      <c r="B9176" s="613" t="s">
        <v>6947</v>
      </c>
      <c r="C9176" s="612" t="s">
        <v>780</v>
      </c>
      <c r="D9176" s="614">
        <v>112.6</v>
      </c>
    </row>
    <row r="9177" spans="1:4" ht="25.5" x14ac:dyDescent="0.2">
      <c r="A9177" s="612">
        <v>40453</v>
      </c>
      <c r="B9177" s="613" t="s">
        <v>6948</v>
      </c>
      <c r="C9177" s="612" t="s">
        <v>780</v>
      </c>
      <c r="D9177" s="614">
        <v>121.83</v>
      </c>
    </row>
    <row r="9178" spans="1:4" ht="25.5" x14ac:dyDescent="0.2">
      <c r="A9178" s="612">
        <v>40452</v>
      </c>
      <c r="B9178" s="613" t="s">
        <v>6949</v>
      </c>
      <c r="C9178" s="612" t="s">
        <v>780</v>
      </c>
      <c r="D9178" s="614">
        <v>133.63</v>
      </c>
    </row>
    <row r="9179" spans="1:4" ht="25.5" x14ac:dyDescent="0.2">
      <c r="A9179" s="612">
        <v>11594</v>
      </c>
      <c r="B9179" s="613" t="s">
        <v>6950</v>
      </c>
      <c r="C9179" s="612" t="s">
        <v>775</v>
      </c>
      <c r="D9179" s="614">
        <v>403.58</v>
      </c>
    </row>
    <row r="9180" spans="1:4" ht="25.5" x14ac:dyDescent="0.2">
      <c r="A9180" s="612">
        <v>3311</v>
      </c>
      <c r="B9180" s="613" t="s">
        <v>6951</v>
      </c>
      <c r="C9180" s="612" t="s">
        <v>773</v>
      </c>
      <c r="D9180" s="614">
        <v>403.58</v>
      </c>
    </row>
    <row r="9181" spans="1:4" ht="25.5" x14ac:dyDescent="0.2">
      <c r="A9181" s="612">
        <v>11599</v>
      </c>
      <c r="B9181" s="613" t="s">
        <v>6952</v>
      </c>
      <c r="C9181" s="612" t="s">
        <v>775</v>
      </c>
      <c r="D9181" s="614">
        <v>536.72</v>
      </c>
    </row>
    <row r="9182" spans="1:4" ht="25.5" x14ac:dyDescent="0.2">
      <c r="A9182" s="612">
        <v>11593</v>
      </c>
      <c r="B9182" s="613" t="s">
        <v>6953</v>
      </c>
      <c r="C9182" s="612" t="s">
        <v>775</v>
      </c>
      <c r="D9182" s="614">
        <v>752.44</v>
      </c>
    </row>
    <row r="9183" spans="1:4" ht="25.5" x14ac:dyDescent="0.2">
      <c r="A9183" s="612">
        <v>3314</v>
      </c>
      <c r="B9183" s="613" t="s">
        <v>6954</v>
      </c>
      <c r="C9183" s="612" t="s">
        <v>773</v>
      </c>
      <c r="D9183" s="614">
        <v>538.15</v>
      </c>
    </row>
    <row r="9184" spans="1:4" ht="25.5" x14ac:dyDescent="0.2">
      <c r="A9184" s="612">
        <v>11597</v>
      </c>
      <c r="B9184" s="613" t="s">
        <v>6955</v>
      </c>
      <c r="C9184" s="612" t="s">
        <v>775</v>
      </c>
      <c r="D9184" s="614">
        <v>625.79999999999995</v>
      </c>
    </row>
    <row r="9185" spans="1:4" ht="25.5" x14ac:dyDescent="0.2">
      <c r="A9185" s="612">
        <v>3309</v>
      </c>
      <c r="B9185" s="613" t="s">
        <v>6956</v>
      </c>
      <c r="C9185" s="612" t="s">
        <v>773</v>
      </c>
      <c r="D9185" s="614">
        <v>427.37</v>
      </c>
    </row>
    <row r="9186" spans="1:4" ht="38.25" x14ac:dyDescent="0.2">
      <c r="A9186" s="612">
        <v>34612</v>
      </c>
      <c r="B9186" s="613" t="s">
        <v>6957</v>
      </c>
      <c r="C9186" s="612" t="s">
        <v>775</v>
      </c>
      <c r="D9186" s="614">
        <v>774.01</v>
      </c>
    </row>
    <row r="9187" spans="1:4" ht="38.25" x14ac:dyDescent="0.2">
      <c r="A9187" s="612">
        <v>34635</v>
      </c>
      <c r="B9187" s="613" t="s">
        <v>6958</v>
      </c>
      <c r="C9187" s="612" t="s">
        <v>775</v>
      </c>
      <c r="D9187" s="614">
        <v>995.34</v>
      </c>
    </row>
    <row r="9188" spans="1:4" ht="38.25" x14ac:dyDescent="0.2">
      <c r="A9188" s="612">
        <v>34633</v>
      </c>
      <c r="B9188" s="613" t="s">
        <v>6959</v>
      </c>
      <c r="C9188" s="612" t="s">
        <v>775</v>
      </c>
      <c r="D9188" s="614">
        <v>1097.1300000000001</v>
      </c>
    </row>
    <row r="9189" spans="1:4" ht="38.25" x14ac:dyDescent="0.2">
      <c r="A9189" s="612">
        <v>40440</v>
      </c>
      <c r="B9189" s="613" t="s">
        <v>6960</v>
      </c>
      <c r="C9189" s="612" t="s">
        <v>773</v>
      </c>
      <c r="D9189" s="614">
        <v>560.54</v>
      </c>
    </row>
    <row r="9190" spans="1:4" ht="38.25" x14ac:dyDescent="0.2">
      <c r="A9190" s="612">
        <v>40441</v>
      </c>
      <c r="B9190" s="613" t="s">
        <v>6961</v>
      </c>
      <c r="C9190" s="612" t="s">
        <v>773</v>
      </c>
      <c r="D9190" s="614">
        <v>357.87</v>
      </c>
    </row>
    <row r="9191" spans="1:4" ht="38.25" x14ac:dyDescent="0.2">
      <c r="A9191" s="612">
        <v>40449</v>
      </c>
      <c r="B9191" s="613" t="s">
        <v>6962</v>
      </c>
      <c r="C9191" s="612" t="s">
        <v>773</v>
      </c>
      <c r="D9191" s="614">
        <v>300.85000000000002</v>
      </c>
    </row>
    <row r="9192" spans="1:4" ht="25.5" x14ac:dyDescent="0.2">
      <c r="A9192" s="612">
        <v>34800</v>
      </c>
      <c r="B9192" s="613" t="s">
        <v>6963</v>
      </c>
      <c r="C9192" s="612" t="s">
        <v>773</v>
      </c>
      <c r="D9192" s="614">
        <v>376.22</v>
      </c>
    </row>
    <row r="9193" spans="1:4" ht="25.5" x14ac:dyDescent="0.2">
      <c r="A9193" s="612">
        <v>11592</v>
      </c>
      <c r="B9193" s="613" t="s">
        <v>6964</v>
      </c>
      <c r="C9193" s="612" t="s">
        <v>775</v>
      </c>
      <c r="D9193" s="614">
        <v>538.15</v>
      </c>
    </row>
    <row r="9194" spans="1:4" ht="25.5" x14ac:dyDescent="0.2">
      <c r="A9194" s="612">
        <v>40438</v>
      </c>
      <c r="B9194" s="613" t="s">
        <v>6965</v>
      </c>
      <c r="C9194" s="612" t="s">
        <v>773</v>
      </c>
      <c r="D9194" s="614">
        <v>250.64</v>
      </c>
    </row>
    <row r="9195" spans="1:4" ht="25.5" x14ac:dyDescent="0.2">
      <c r="A9195" s="612">
        <v>40436</v>
      </c>
      <c r="B9195" s="613" t="s">
        <v>6966</v>
      </c>
      <c r="C9195" s="612" t="s">
        <v>773</v>
      </c>
      <c r="D9195" s="614">
        <v>312.52999999999997</v>
      </c>
    </row>
    <row r="9196" spans="1:4" ht="38.25" x14ac:dyDescent="0.2">
      <c r="A9196" s="612">
        <v>4315</v>
      </c>
      <c r="B9196" s="613" t="s">
        <v>6967</v>
      </c>
      <c r="C9196" s="612" t="s">
        <v>775</v>
      </c>
      <c r="D9196" s="614">
        <v>1.47</v>
      </c>
    </row>
    <row r="9197" spans="1:4" ht="25.5" x14ac:dyDescent="0.2">
      <c r="A9197" s="612">
        <v>42482</v>
      </c>
      <c r="B9197" s="613" t="s">
        <v>6968</v>
      </c>
      <c r="C9197" s="612" t="s">
        <v>775</v>
      </c>
      <c r="D9197" s="614">
        <v>1.96</v>
      </c>
    </row>
    <row r="9198" spans="1:4" x14ac:dyDescent="0.2">
      <c r="A9198" s="612">
        <v>402</v>
      </c>
      <c r="B9198" s="613" t="s">
        <v>6969</v>
      </c>
      <c r="C9198" s="612" t="s">
        <v>775</v>
      </c>
      <c r="D9198" s="614">
        <v>9.9499999999999993</v>
      </c>
    </row>
    <row r="9199" spans="1:4" x14ac:dyDescent="0.2">
      <c r="A9199" s="612">
        <v>4226</v>
      </c>
      <c r="B9199" s="613" t="s">
        <v>6970</v>
      </c>
      <c r="C9199" s="612" t="s">
        <v>772</v>
      </c>
      <c r="D9199" s="614">
        <v>7.27</v>
      </c>
    </row>
    <row r="9200" spans="1:4" x14ac:dyDescent="0.2">
      <c r="A9200" s="612">
        <v>4222</v>
      </c>
      <c r="B9200" s="613" t="s">
        <v>6971</v>
      </c>
      <c r="C9200" s="612" t="s">
        <v>774</v>
      </c>
      <c r="D9200" s="614">
        <v>4.5599999999999996</v>
      </c>
    </row>
    <row r="9201" spans="1:4" ht="38.25" x14ac:dyDescent="0.2">
      <c r="A9201" s="612">
        <v>34804</v>
      </c>
      <c r="B9201" s="613" t="s">
        <v>6972</v>
      </c>
      <c r="C9201" s="612" t="s">
        <v>780</v>
      </c>
      <c r="D9201" s="614">
        <v>45.43</v>
      </c>
    </row>
    <row r="9202" spans="1:4" ht="25.5" x14ac:dyDescent="0.2">
      <c r="A9202" s="612">
        <v>4013</v>
      </c>
      <c r="B9202" s="613" t="s">
        <v>6973</v>
      </c>
      <c r="C9202" s="612" t="s">
        <v>780</v>
      </c>
      <c r="D9202" s="614">
        <v>6.45</v>
      </c>
    </row>
    <row r="9203" spans="1:4" ht="25.5" x14ac:dyDescent="0.2">
      <c r="A9203" s="612">
        <v>4011</v>
      </c>
      <c r="B9203" s="613" t="s">
        <v>6974</v>
      </c>
      <c r="C9203" s="612" t="s">
        <v>780</v>
      </c>
      <c r="D9203" s="614">
        <v>7.2</v>
      </c>
    </row>
    <row r="9204" spans="1:4" ht="25.5" x14ac:dyDescent="0.2">
      <c r="A9204" s="612">
        <v>4021</v>
      </c>
      <c r="B9204" s="613" t="s">
        <v>6975</v>
      </c>
      <c r="C9204" s="612" t="s">
        <v>780</v>
      </c>
      <c r="D9204" s="614">
        <v>8.98</v>
      </c>
    </row>
    <row r="9205" spans="1:4" ht="25.5" x14ac:dyDescent="0.2">
      <c r="A9205" s="612">
        <v>4019</v>
      </c>
      <c r="B9205" s="613" t="s">
        <v>6976</v>
      </c>
      <c r="C9205" s="612" t="s">
        <v>780</v>
      </c>
      <c r="D9205" s="614">
        <v>10.78</v>
      </c>
    </row>
    <row r="9206" spans="1:4" ht="25.5" x14ac:dyDescent="0.2">
      <c r="A9206" s="612">
        <v>4012</v>
      </c>
      <c r="B9206" s="613" t="s">
        <v>6977</v>
      </c>
      <c r="C9206" s="612" t="s">
        <v>780</v>
      </c>
      <c r="D9206" s="614">
        <v>14.45</v>
      </c>
    </row>
    <row r="9207" spans="1:4" ht="25.5" x14ac:dyDescent="0.2">
      <c r="A9207" s="612">
        <v>4020</v>
      </c>
      <c r="B9207" s="613" t="s">
        <v>6978</v>
      </c>
      <c r="C9207" s="612" t="s">
        <v>780</v>
      </c>
      <c r="D9207" s="614">
        <v>18.100000000000001</v>
      </c>
    </row>
    <row r="9208" spans="1:4" ht="25.5" x14ac:dyDescent="0.2">
      <c r="A9208" s="612">
        <v>4018</v>
      </c>
      <c r="B9208" s="613" t="s">
        <v>6979</v>
      </c>
      <c r="C9208" s="612" t="s">
        <v>780</v>
      </c>
      <c r="D9208" s="614">
        <v>21.68</v>
      </c>
    </row>
    <row r="9209" spans="1:4" ht="25.5" x14ac:dyDescent="0.2">
      <c r="A9209" s="612">
        <v>36498</v>
      </c>
      <c r="B9209" s="613" t="s">
        <v>6980</v>
      </c>
      <c r="C9209" s="612" t="s">
        <v>775</v>
      </c>
      <c r="D9209" s="614">
        <v>5282.42</v>
      </c>
    </row>
    <row r="9210" spans="1:4" x14ac:dyDescent="0.2">
      <c r="A9210" s="612">
        <v>12872</v>
      </c>
      <c r="B9210" s="613" t="s">
        <v>6981</v>
      </c>
      <c r="C9210" s="612" t="s">
        <v>778</v>
      </c>
      <c r="D9210" s="614">
        <v>12.78</v>
      </c>
    </row>
    <row r="9211" spans="1:4" x14ac:dyDescent="0.2">
      <c r="A9211" s="612">
        <v>41075</v>
      </c>
      <c r="B9211" s="613" t="s">
        <v>6982</v>
      </c>
      <c r="C9211" s="612" t="s">
        <v>895</v>
      </c>
      <c r="D9211" s="614">
        <v>2264.44</v>
      </c>
    </row>
    <row r="9212" spans="1:4" x14ac:dyDescent="0.2">
      <c r="A9212" s="612">
        <v>3315</v>
      </c>
      <c r="B9212" s="613" t="s">
        <v>11809</v>
      </c>
      <c r="C9212" s="612" t="s">
        <v>772</v>
      </c>
      <c r="D9212" s="614">
        <v>0.53</v>
      </c>
    </row>
    <row r="9213" spans="1:4" x14ac:dyDescent="0.2">
      <c r="A9213" s="612">
        <v>36870</v>
      </c>
      <c r="B9213" s="613" t="s">
        <v>6983</v>
      </c>
      <c r="C9213" s="612" t="s">
        <v>772</v>
      </c>
      <c r="D9213" s="614">
        <v>0.79</v>
      </c>
    </row>
    <row r="9214" spans="1:4" ht="25.5" x14ac:dyDescent="0.2">
      <c r="A9214" s="612">
        <v>5092</v>
      </c>
      <c r="B9214" s="613" t="s">
        <v>6984</v>
      </c>
      <c r="C9214" s="612" t="s">
        <v>788</v>
      </c>
      <c r="D9214" s="614">
        <v>15.35</v>
      </c>
    </row>
    <row r="9215" spans="1:4" ht="25.5" x14ac:dyDescent="0.2">
      <c r="A9215" s="612">
        <v>11462</v>
      </c>
      <c r="B9215" s="613" t="s">
        <v>6985</v>
      </c>
      <c r="C9215" s="612" t="s">
        <v>788</v>
      </c>
      <c r="D9215" s="614">
        <v>15.7</v>
      </c>
    </row>
    <row r="9216" spans="1:4" ht="25.5" x14ac:dyDescent="0.2">
      <c r="A9216" s="612">
        <v>36529</v>
      </c>
      <c r="B9216" s="613" t="s">
        <v>6986</v>
      </c>
      <c r="C9216" s="612" t="s">
        <v>775</v>
      </c>
      <c r="D9216" s="614">
        <v>38265.300000000003</v>
      </c>
    </row>
    <row r="9217" spans="1:4" ht="25.5" x14ac:dyDescent="0.2">
      <c r="A9217" s="612">
        <v>3318</v>
      </c>
      <c r="B9217" s="613" t="s">
        <v>6987</v>
      </c>
      <c r="C9217" s="612" t="s">
        <v>775</v>
      </c>
      <c r="D9217" s="614">
        <v>30000</v>
      </c>
    </row>
    <row r="9218" spans="1:4" x14ac:dyDescent="0.2">
      <c r="A9218" s="612">
        <v>3324</v>
      </c>
      <c r="B9218" s="613" t="s">
        <v>6988</v>
      </c>
      <c r="C9218" s="612" t="s">
        <v>780</v>
      </c>
      <c r="D9218" s="614">
        <v>6.24</v>
      </c>
    </row>
    <row r="9219" spans="1:4" ht="25.5" x14ac:dyDescent="0.2">
      <c r="A9219" s="612">
        <v>3322</v>
      </c>
      <c r="B9219" s="613" t="s">
        <v>6989</v>
      </c>
      <c r="C9219" s="612" t="s">
        <v>780</v>
      </c>
      <c r="D9219" s="614">
        <v>8.75</v>
      </c>
    </row>
    <row r="9220" spans="1:4" x14ac:dyDescent="0.2">
      <c r="A9220" s="612">
        <v>5076</v>
      </c>
      <c r="B9220" s="613" t="s">
        <v>6990</v>
      </c>
      <c r="C9220" s="612" t="s">
        <v>772</v>
      </c>
      <c r="D9220" s="614">
        <v>13.41</v>
      </c>
    </row>
    <row r="9221" spans="1:4" x14ac:dyDescent="0.2">
      <c r="A9221" s="612">
        <v>5077</v>
      </c>
      <c r="B9221" s="613" t="s">
        <v>6991</v>
      </c>
      <c r="C9221" s="612" t="s">
        <v>772</v>
      </c>
      <c r="D9221" s="614">
        <v>14.82</v>
      </c>
    </row>
    <row r="9222" spans="1:4" ht="25.5" x14ac:dyDescent="0.2">
      <c r="A9222" s="612">
        <v>11837</v>
      </c>
      <c r="B9222" s="613" t="s">
        <v>6992</v>
      </c>
      <c r="C9222" s="612" t="s">
        <v>775</v>
      </c>
      <c r="D9222" s="614">
        <v>39.36</v>
      </c>
    </row>
    <row r="9223" spans="1:4" ht="25.5" x14ac:dyDescent="0.2">
      <c r="A9223" s="612">
        <v>38055</v>
      </c>
      <c r="B9223" s="613" t="s">
        <v>6993</v>
      </c>
      <c r="C9223" s="612" t="s">
        <v>775</v>
      </c>
      <c r="D9223" s="614">
        <v>3.57</v>
      </c>
    </row>
    <row r="9224" spans="1:4" ht="25.5" x14ac:dyDescent="0.2">
      <c r="A9224" s="612">
        <v>415</v>
      </c>
      <c r="B9224" s="613" t="s">
        <v>6994</v>
      </c>
      <c r="C9224" s="612" t="s">
        <v>775</v>
      </c>
      <c r="D9224" s="614">
        <v>16.14</v>
      </c>
    </row>
    <row r="9225" spans="1:4" ht="25.5" x14ac:dyDescent="0.2">
      <c r="A9225" s="612">
        <v>416</v>
      </c>
      <c r="B9225" s="613" t="s">
        <v>6995</v>
      </c>
      <c r="C9225" s="612" t="s">
        <v>775</v>
      </c>
      <c r="D9225" s="614">
        <v>5.91</v>
      </c>
    </row>
    <row r="9226" spans="1:4" ht="25.5" x14ac:dyDescent="0.2">
      <c r="A9226" s="612">
        <v>425</v>
      </c>
      <c r="B9226" s="613" t="s">
        <v>6996</v>
      </c>
      <c r="C9226" s="612" t="s">
        <v>775</v>
      </c>
      <c r="D9226" s="614">
        <v>3.66</v>
      </c>
    </row>
    <row r="9227" spans="1:4" ht="25.5" x14ac:dyDescent="0.2">
      <c r="A9227" s="612">
        <v>426</v>
      </c>
      <c r="B9227" s="613" t="s">
        <v>6997</v>
      </c>
      <c r="C9227" s="612" t="s">
        <v>775</v>
      </c>
      <c r="D9227" s="614">
        <v>20.170000000000002</v>
      </c>
    </row>
    <row r="9228" spans="1:4" ht="25.5" x14ac:dyDescent="0.2">
      <c r="A9228" s="612">
        <v>38056</v>
      </c>
      <c r="B9228" s="613" t="s">
        <v>6998</v>
      </c>
      <c r="C9228" s="612" t="s">
        <v>775</v>
      </c>
      <c r="D9228" s="614">
        <v>19.7</v>
      </c>
    </row>
    <row r="9229" spans="1:4" ht="25.5" x14ac:dyDescent="0.2">
      <c r="A9229" s="612">
        <v>1564</v>
      </c>
      <c r="B9229" s="613" t="s">
        <v>6999</v>
      </c>
      <c r="C9229" s="612" t="s">
        <v>775</v>
      </c>
      <c r="D9229" s="614">
        <v>7.52</v>
      </c>
    </row>
    <row r="9230" spans="1:4" x14ac:dyDescent="0.2">
      <c r="A9230" s="612">
        <v>11032</v>
      </c>
      <c r="B9230" s="613" t="s">
        <v>7000</v>
      </c>
      <c r="C9230" s="612" t="s">
        <v>775</v>
      </c>
      <c r="D9230" s="614">
        <v>8.2799999999999994</v>
      </c>
    </row>
    <row r="9231" spans="1:4" ht="25.5" x14ac:dyDescent="0.2">
      <c r="A9231" s="612">
        <v>36786</v>
      </c>
      <c r="B9231" s="613" t="s">
        <v>7001</v>
      </c>
      <c r="C9231" s="612" t="s">
        <v>100</v>
      </c>
      <c r="D9231" s="614">
        <v>130.32</v>
      </c>
    </row>
    <row r="9232" spans="1:4" ht="25.5" x14ac:dyDescent="0.2">
      <c r="A9232" s="612">
        <v>36785</v>
      </c>
      <c r="B9232" s="613" t="s">
        <v>7002</v>
      </c>
      <c r="C9232" s="612" t="s">
        <v>100</v>
      </c>
      <c r="D9232" s="614">
        <v>113.24</v>
      </c>
    </row>
    <row r="9233" spans="1:4" ht="25.5" x14ac:dyDescent="0.2">
      <c r="A9233" s="612">
        <v>36782</v>
      </c>
      <c r="B9233" s="613" t="s">
        <v>7003</v>
      </c>
      <c r="C9233" s="612" t="s">
        <v>100</v>
      </c>
      <c r="D9233" s="614">
        <v>135.16999999999999</v>
      </c>
    </row>
    <row r="9234" spans="1:4" ht="25.5" x14ac:dyDescent="0.2">
      <c r="A9234" s="612">
        <v>25930</v>
      </c>
      <c r="B9234" s="613" t="s">
        <v>7004</v>
      </c>
      <c r="C9234" s="612" t="s">
        <v>100</v>
      </c>
      <c r="D9234" s="614">
        <v>152.25</v>
      </c>
    </row>
    <row r="9235" spans="1:4" ht="25.5" x14ac:dyDescent="0.2">
      <c r="A9235" s="612">
        <v>4824</v>
      </c>
      <c r="B9235" s="613" t="s">
        <v>7005</v>
      </c>
      <c r="C9235" s="612" t="s">
        <v>772</v>
      </c>
      <c r="D9235" s="614">
        <v>0.48</v>
      </c>
    </row>
    <row r="9236" spans="1:4" ht="25.5" x14ac:dyDescent="0.2">
      <c r="A9236" s="612">
        <v>11795</v>
      </c>
      <c r="B9236" s="613" t="s">
        <v>7006</v>
      </c>
      <c r="C9236" s="612" t="s">
        <v>780</v>
      </c>
      <c r="D9236" s="614">
        <v>483.01</v>
      </c>
    </row>
    <row r="9237" spans="1:4" x14ac:dyDescent="0.2">
      <c r="A9237" s="612">
        <v>134</v>
      </c>
      <c r="B9237" s="613" t="s">
        <v>7007</v>
      </c>
      <c r="C9237" s="612" t="s">
        <v>772</v>
      </c>
      <c r="D9237" s="614">
        <v>1.18</v>
      </c>
    </row>
    <row r="9238" spans="1:4" x14ac:dyDescent="0.2">
      <c r="A9238" s="612">
        <v>4229</v>
      </c>
      <c r="B9238" s="613" t="s">
        <v>7008</v>
      </c>
      <c r="C9238" s="612" t="s">
        <v>772</v>
      </c>
      <c r="D9238" s="614">
        <v>20.45</v>
      </c>
    </row>
    <row r="9239" spans="1:4" x14ac:dyDescent="0.2">
      <c r="A9239" s="612">
        <v>11244</v>
      </c>
      <c r="B9239" s="613" t="s">
        <v>7009</v>
      </c>
      <c r="C9239" s="612" t="s">
        <v>775</v>
      </c>
      <c r="D9239" s="614">
        <v>234.04</v>
      </c>
    </row>
    <row r="9240" spans="1:4" ht="25.5" x14ac:dyDescent="0.2">
      <c r="A9240" s="612">
        <v>11245</v>
      </c>
      <c r="B9240" s="613" t="s">
        <v>7010</v>
      </c>
      <c r="C9240" s="612" t="s">
        <v>775</v>
      </c>
      <c r="D9240" s="614">
        <v>323.72000000000003</v>
      </c>
    </row>
    <row r="9241" spans="1:4" ht="25.5" x14ac:dyDescent="0.2">
      <c r="A9241" s="612">
        <v>11235</v>
      </c>
      <c r="B9241" s="613" t="s">
        <v>7011</v>
      </c>
      <c r="C9241" s="612" t="s">
        <v>775</v>
      </c>
      <c r="D9241" s="614">
        <v>178.6</v>
      </c>
    </row>
    <row r="9242" spans="1:4" ht="25.5" x14ac:dyDescent="0.2">
      <c r="A9242" s="612">
        <v>11236</v>
      </c>
      <c r="B9242" s="613" t="s">
        <v>7012</v>
      </c>
      <c r="C9242" s="612" t="s">
        <v>775</v>
      </c>
      <c r="D9242" s="614">
        <v>226.97</v>
      </c>
    </row>
    <row r="9243" spans="1:4" x14ac:dyDescent="0.2">
      <c r="A9243" s="612">
        <v>11731</v>
      </c>
      <c r="B9243" s="613" t="s">
        <v>7013</v>
      </c>
      <c r="C9243" s="612" t="s">
        <v>775</v>
      </c>
      <c r="D9243" s="614">
        <v>5.0199999999999996</v>
      </c>
    </row>
    <row r="9244" spans="1:4" x14ac:dyDescent="0.2">
      <c r="A9244" s="612">
        <v>11732</v>
      </c>
      <c r="B9244" s="613" t="s">
        <v>7014</v>
      </c>
      <c r="C9244" s="612" t="s">
        <v>775</v>
      </c>
      <c r="D9244" s="614">
        <v>25.51</v>
      </c>
    </row>
    <row r="9245" spans="1:4" ht="25.5" x14ac:dyDescent="0.2">
      <c r="A9245" s="612">
        <v>36494</v>
      </c>
      <c r="B9245" s="613" t="s">
        <v>7015</v>
      </c>
      <c r="C9245" s="612" t="s">
        <v>775</v>
      </c>
      <c r="D9245" s="614">
        <v>407612.18</v>
      </c>
    </row>
    <row r="9246" spans="1:4" ht="25.5" x14ac:dyDescent="0.2">
      <c r="A9246" s="612">
        <v>36493</v>
      </c>
      <c r="B9246" s="613" t="s">
        <v>7016</v>
      </c>
      <c r="C9246" s="612" t="s">
        <v>775</v>
      </c>
      <c r="D9246" s="614">
        <v>461808.05</v>
      </c>
    </row>
    <row r="9247" spans="1:4" ht="25.5" x14ac:dyDescent="0.2">
      <c r="A9247" s="612">
        <v>36492</v>
      </c>
      <c r="B9247" s="613" t="s">
        <v>7017</v>
      </c>
      <c r="C9247" s="612" t="s">
        <v>775</v>
      </c>
      <c r="D9247" s="614">
        <v>857864.21</v>
      </c>
    </row>
    <row r="9248" spans="1:4" ht="25.5" x14ac:dyDescent="0.2">
      <c r="A9248" s="612">
        <v>13333</v>
      </c>
      <c r="B9248" s="613" t="s">
        <v>7018</v>
      </c>
      <c r="C9248" s="612" t="s">
        <v>775</v>
      </c>
      <c r="D9248" s="614">
        <v>146282.53</v>
      </c>
    </row>
    <row r="9249" spans="1:4" ht="25.5" x14ac:dyDescent="0.2">
      <c r="A9249" s="612">
        <v>13533</v>
      </c>
      <c r="B9249" s="613" t="s">
        <v>7019</v>
      </c>
      <c r="C9249" s="612" t="s">
        <v>775</v>
      </c>
      <c r="D9249" s="614">
        <v>130760.33</v>
      </c>
    </row>
    <row r="9250" spans="1:4" ht="25.5" x14ac:dyDescent="0.2">
      <c r="A9250" s="612">
        <v>36499</v>
      </c>
      <c r="B9250" s="613" t="s">
        <v>7020</v>
      </c>
      <c r="C9250" s="612" t="s">
        <v>775</v>
      </c>
      <c r="D9250" s="614">
        <v>2852.51</v>
      </c>
    </row>
    <row r="9251" spans="1:4" ht="25.5" x14ac:dyDescent="0.2">
      <c r="A9251" s="612">
        <v>39585</v>
      </c>
      <c r="B9251" s="613" t="s">
        <v>7021</v>
      </c>
      <c r="C9251" s="612" t="s">
        <v>775</v>
      </c>
      <c r="D9251" s="614">
        <v>94454.63</v>
      </c>
    </row>
    <row r="9252" spans="1:4" ht="25.5" x14ac:dyDescent="0.2">
      <c r="A9252" s="612">
        <v>39586</v>
      </c>
      <c r="B9252" s="613" t="s">
        <v>7022</v>
      </c>
      <c r="C9252" s="612" t="s">
        <v>775</v>
      </c>
      <c r="D9252" s="614">
        <v>110788.88</v>
      </c>
    </row>
    <row r="9253" spans="1:4" ht="25.5" x14ac:dyDescent="0.2">
      <c r="A9253" s="612">
        <v>39587</v>
      </c>
      <c r="B9253" s="613" t="s">
        <v>7023</v>
      </c>
      <c r="C9253" s="612" t="s">
        <v>775</v>
      </c>
      <c r="D9253" s="614">
        <v>134935.18</v>
      </c>
    </row>
    <row r="9254" spans="1:4" ht="25.5" x14ac:dyDescent="0.2">
      <c r="A9254" s="612">
        <v>39588</v>
      </c>
      <c r="B9254" s="613" t="s">
        <v>7024</v>
      </c>
      <c r="C9254" s="612" t="s">
        <v>775</v>
      </c>
      <c r="D9254" s="614">
        <v>156240.73000000001</v>
      </c>
    </row>
    <row r="9255" spans="1:4" ht="25.5" x14ac:dyDescent="0.2">
      <c r="A9255" s="612">
        <v>39584</v>
      </c>
      <c r="B9255" s="613" t="s">
        <v>7025</v>
      </c>
      <c r="C9255" s="612" t="s">
        <v>775</v>
      </c>
      <c r="D9255" s="614">
        <v>84114.33</v>
      </c>
    </row>
    <row r="9256" spans="1:4" ht="25.5" x14ac:dyDescent="0.2">
      <c r="A9256" s="612">
        <v>39590</v>
      </c>
      <c r="B9256" s="613" t="s">
        <v>7026</v>
      </c>
      <c r="C9256" s="612" t="s">
        <v>775</v>
      </c>
      <c r="D9256" s="614">
        <v>82097.399999999994</v>
      </c>
    </row>
    <row r="9257" spans="1:4" ht="25.5" x14ac:dyDescent="0.2">
      <c r="A9257" s="612">
        <v>39592</v>
      </c>
      <c r="B9257" s="613" t="s">
        <v>7027</v>
      </c>
      <c r="C9257" s="612" t="s">
        <v>775</v>
      </c>
      <c r="D9257" s="614">
        <v>117975.95</v>
      </c>
    </row>
    <row r="9258" spans="1:4" ht="25.5" x14ac:dyDescent="0.2">
      <c r="A9258" s="612">
        <v>39593</v>
      </c>
      <c r="B9258" s="613" t="s">
        <v>7028</v>
      </c>
      <c r="C9258" s="612" t="s">
        <v>775</v>
      </c>
      <c r="D9258" s="614">
        <v>134935.18</v>
      </c>
    </row>
    <row r="9259" spans="1:4" ht="25.5" x14ac:dyDescent="0.2">
      <c r="A9259" s="612">
        <v>14254</v>
      </c>
      <c r="B9259" s="613" t="s">
        <v>7029</v>
      </c>
      <c r="C9259" s="612" t="s">
        <v>775</v>
      </c>
      <c r="D9259" s="614">
        <v>76700</v>
      </c>
    </row>
    <row r="9260" spans="1:4" ht="25.5" x14ac:dyDescent="0.2">
      <c r="A9260" s="612">
        <v>25987</v>
      </c>
      <c r="B9260" s="613" t="s">
        <v>7030</v>
      </c>
      <c r="C9260" s="612" t="s">
        <v>775</v>
      </c>
      <c r="D9260" s="614">
        <v>64050.62</v>
      </c>
    </row>
    <row r="9261" spans="1:4" x14ac:dyDescent="0.2">
      <c r="A9261" s="612">
        <v>25019</v>
      </c>
      <c r="B9261" s="613" t="s">
        <v>7031</v>
      </c>
      <c r="C9261" s="612" t="s">
        <v>775</v>
      </c>
      <c r="D9261" s="614">
        <v>109789.92</v>
      </c>
    </row>
    <row r="9262" spans="1:4" x14ac:dyDescent="0.2">
      <c r="A9262" s="612">
        <v>36501</v>
      </c>
      <c r="B9262" s="613" t="s">
        <v>7032</v>
      </c>
      <c r="C9262" s="612" t="s">
        <v>775</v>
      </c>
      <c r="D9262" s="614">
        <v>97750.86</v>
      </c>
    </row>
    <row r="9263" spans="1:4" ht="25.5" x14ac:dyDescent="0.2">
      <c r="A9263" s="612">
        <v>25986</v>
      </c>
      <c r="B9263" s="613" t="s">
        <v>7033</v>
      </c>
      <c r="C9263" s="612" t="s">
        <v>775</v>
      </c>
      <c r="D9263" s="614">
        <v>117515.26</v>
      </c>
    </row>
    <row r="9264" spans="1:4" x14ac:dyDescent="0.2">
      <c r="A9264" s="612">
        <v>36500</v>
      </c>
      <c r="B9264" s="613" t="s">
        <v>7034</v>
      </c>
      <c r="C9264" s="612" t="s">
        <v>775</v>
      </c>
      <c r="D9264" s="614">
        <v>69077.86</v>
      </c>
    </row>
    <row r="9265" spans="1:4" ht="38.25" x14ac:dyDescent="0.2">
      <c r="A9265" s="612">
        <v>20017</v>
      </c>
      <c r="B9265" s="613" t="s">
        <v>7035</v>
      </c>
      <c r="C9265" s="612" t="s">
        <v>779</v>
      </c>
      <c r="D9265" s="614">
        <v>3.29</v>
      </c>
    </row>
    <row r="9266" spans="1:4" ht="25.5" x14ac:dyDescent="0.2">
      <c r="A9266" s="612">
        <v>20007</v>
      </c>
      <c r="B9266" s="613" t="s">
        <v>7036</v>
      </c>
      <c r="C9266" s="612" t="s">
        <v>779</v>
      </c>
      <c r="D9266" s="614">
        <v>2.5299999999999998</v>
      </c>
    </row>
    <row r="9267" spans="1:4" ht="38.25" x14ac:dyDescent="0.2">
      <c r="A9267" s="612">
        <v>39836</v>
      </c>
      <c r="B9267" s="613" t="s">
        <v>7037</v>
      </c>
      <c r="C9267" s="612" t="s">
        <v>777</v>
      </c>
      <c r="D9267" s="614">
        <v>170.18</v>
      </c>
    </row>
    <row r="9268" spans="1:4" ht="25.5" x14ac:dyDescent="0.2">
      <c r="A9268" s="612">
        <v>39830</v>
      </c>
      <c r="B9268" s="613" t="s">
        <v>7038</v>
      </c>
      <c r="C9268" s="612" t="s">
        <v>777</v>
      </c>
      <c r="D9268" s="614">
        <v>194.09</v>
      </c>
    </row>
    <row r="9269" spans="1:4" ht="25.5" x14ac:dyDescent="0.2">
      <c r="A9269" s="612">
        <v>39831</v>
      </c>
      <c r="B9269" s="613" t="s">
        <v>7039</v>
      </c>
      <c r="C9269" s="612" t="s">
        <v>777</v>
      </c>
      <c r="D9269" s="614">
        <v>193.67</v>
      </c>
    </row>
    <row r="9270" spans="1:4" ht="25.5" x14ac:dyDescent="0.2">
      <c r="A9270" s="612">
        <v>36888</v>
      </c>
      <c r="B9270" s="613" t="s">
        <v>7040</v>
      </c>
      <c r="C9270" s="612" t="s">
        <v>779</v>
      </c>
      <c r="D9270" s="614">
        <v>16.28</v>
      </c>
    </row>
    <row r="9271" spans="1:4" ht="25.5" x14ac:dyDescent="0.2">
      <c r="A9271" s="612">
        <v>40527</v>
      </c>
      <c r="B9271" s="613" t="s">
        <v>7041</v>
      </c>
      <c r="C9271" s="612" t="s">
        <v>775</v>
      </c>
      <c r="D9271" s="614">
        <v>2276.73</v>
      </c>
    </row>
    <row r="9272" spans="1:4" ht="25.5" x14ac:dyDescent="0.2">
      <c r="A9272" s="612">
        <v>36497</v>
      </c>
      <c r="B9272" s="613" t="s">
        <v>7042</v>
      </c>
      <c r="C9272" s="612" t="s">
        <v>775</v>
      </c>
      <c r="D9272" s="614">
        <v>2599.14</v>
      </c>
    </row>
    <row r="9273" spans="1:4" ht="25.5" x14ac:dyDescent="0.2">
      <c r="A9273" s="612">
        <v>36487</v>
      </c>
      <c r="B9273" s="613" t="s">
        <v>7043</v>
      </c>
      <c r="C9273" s="612" t="s">
        <v>775</v>
      </c>
      <c r="D9273" s="614">
        <v>4525.5</v>
      </c>
    </row>
    <row r="9274" spans="1:4" ht="25.5" x14ac:dyDescent="0.2">
      <c r="A9274" s="612">
        <v>25952</v>
      </c>
      <c r="B9274" s="613" t="s">
        <v>7044</v>
      </c>
      <c r="C9274" s="612" t="s">
        <v>775</v>
      </c>
      <c r="D9274" s="614">
        <v>712772.57</v>
      </c>
    </row>
    <row r="9275" spans="1:4" ht="25.5" x14ac:dyDescent="0.2">
      <c r="A9275" s="612">
        <v>25954</v>
      </c>
      <c r="B9275" s="613" t="s">
        <v>7045</v>
      </c>
      <c r="C9275" s="612" t="s">
        <v>775</v>
      </c>
      <c r="D9275" s="614">
        <v>1370716.48</v>
      </c>
    </row>
    <row r="9276" spans="1:4" ht="25.5" x14ac:dyDescent="0.2">
      <c r="A9276" s="612">
        <v>25953</v>
      </c>
      <c r="B9276" s="613" t="s">
        <v>7046</v>
      </c>
      <c r="C9276" s="612" t="s">
        <v>775</v>
      </c>
      <c r="D9276" s="614">
        <v>2330218.02</v>
      </c>
    </row>
    <row r="9277" spans="1:4" ht="51" x14ac:dyDescent="0.2">
      <c r="A9277" s="612">
        <v>37776</v>
      </c>
      <c r="B9277" s="613" t="s">
        <v>7047</v>
      </c>
      <c r="C9277" s="612" t="s">
        <v>775</v>
      </c>
      <c r="D9277" s="614">
        <v>142812.57999999999</v>
      </c>
    </row>
    <row r="9278" spans="1:4" ht="51" x14ac:dyDescent="0.2">
      <c r="A9278" s="612">
        <v>37775</v>
      </c>
      <c r="B9278" s="613" t="s">
        <v>7048</v>
      </c>
      <c r="C9278" s="612" t="s">
        <v>775</v>
      </c>
      <c r="D9278" s="614">
        <v>224940.62</v>
      </c>
    </row>
    <row r="9279" spans="1:4" ht="51" x14ac:dyDescent="0.2">
      <c r="A9279" s="612">
        <v>36491</v>
      </c>
      <c r="B9279" s="613" t="s">
        <v>7049</v>
      </c>
      <c r="C9279" s="612" t="s">
        <v>775</v>
      </c>
      <c r="D9279" s="614">
        <v>833021.87</v>
      </c>
    </row>
    <row r="9280" spans="1:4" ht="51" x14ac:dyDescent="0.2">
      <c r="A9280" s="612">
        <v>10712</v>
      </c>
      <c r="B9280" s="613" t="s">
        <v>7050</v>
      </c>
      <c r="C9280" s="612" t="s">
        <v>775</v>
      </c>
      <c r="D9280" s="614">
        <v>56235.15</v>
      </c>
    </row>
    <row r="9281" spans="1:4" ht="51" x14ac:dyDescent="0.2">
      <c r="A9281" s="612">
        <v>3363</v>
      </c>
      <c r="B9281" s="613" t="s">
        <v>7051</v>
      </c>
      <c r="C9281" s="612" t="s">
        <v>775</v>
      </c>
      <c r="D9281" s="614">
        <v>79100</v>
      </c>
    </row>
    <row r="9282" spans="1:4" ht="51" x14ac:dyDescent="0.2">
      <c r="A9282" s="612">
        <v>3365</v>
      </c>
      <c r="B9282" s="613" t="s">
        <v>7052</v>
      </c>
      <c r="C9282" s="612" t="s">
        <v>775</v>
      </c>
      <c r="D9282" s="614">
        <v>184896.25</v>
      </c>
    </row>
    <row r="9283" spans="1:4" x14ac:dyDescent="0.2">
      <c r="A9283" s="612">
        <v>7569</v>
      </c>
      <c r="B9283" s="613" t="s">
        <v>7053</v>
      </c>
      <c r="C9283" s="612" t="s">
        <v>775</v>
      </c>
      <c r="D9283" s="614">
        <v>46.49</v>
      </c>
    </row>
    <row r="9284" spans="1:4" x14ac:dyDescent="0.2">
      <c r="A9284" s="612">
        <v>34349</v>
      </c>
      <c r="B9284" s="613" t="s">
        <v>7054</v>
      </c>
      <c r="C9284" s="612" t="s">
        <v>775</v>
      </c>
      <c r="D9284" s="614">
        <v>21.78</v>
      </c>
    </row>
    <row r="9285" spans="1:4" ht="25.5" x14ac:dyDescent="0.2">
      <c r="A9285" s="612">
        <v>11991</v>
      </c>
      <c r="B9285" s="613" t="s">
        <v>7055</v>
      </c>
      <c r="C9285" s="612" t="s">
        <v>775</v>
      </c>
      <c r="D9285" s="614">
        <v>44.84</v>
      </c>
    </row>
    <row r="9286" spans="1:4" ht="25.5" x14ac:dyDescent="0.2">
      <c r="A9286" s="612">
        <v>20062</v>
      </c>
      <c r="B9286" s="613" t="s">
        <v>7056</v>
      </c>
      <c r="C9286" s="612" t="s">
        <v>775</v>
      </c>
      <c r="D9286" s="614">
        <v>11.86</v>
      </c>
    </row>
    <row r="9287" spans="1:4" ht="38.25" x14ac:dyDescent="0.2">
      <c r="A9287" s="612">
        <v>11029</v>
      </c>
      <c r="B9287" s="613" t="s">
        <v>7057</v>
      </c>
      <c r="C9287" s="612" t="s">
        <v>783</v>
      </c>
      <c r="D9287" s="614">
        <v>1.27</v>
      </c>
    </row>
    <row r="9288" spans="1:4" ht="38.25" x14ac:dyDescent="0.2">
      <c r="A9288" s="612">
        <v>4316</v>
      </c>
      <c r="B9288" s="613" t="s">
        <v>7058</v>
      </c>
      <c r="C9288" s="612" t="s">
        <v>775</v>
      </c>
      <c r="D9288" s="614">
        <v>1.28</v>
      </c>
    </row>
    <row r="9289" spans="1:4" ht="38.25" x14ac:dyDescent="0.2">
      <c r="A9289" s="612">
        <v>4313</v>
      </c>
      <c r="B9289" s="613" t="s">
        <v>7059</v>
      </c>
      <c r="C9289" s="612" t="s">
        <v>783</v>
      </c>
      <c r="D9289" s="614">
        <v>1.84</v>
      </c>
    </row>
    <row r="9290" spans="1:4" ht="38.25" x14ac:dyDescent="0.2">
      <c r="A9290" s="612">
        <v>4317</v>
      </c>
      <c r="B9290" s="613" t="s">
        <v>7060</v>
      </c>
      <c r="C9290" s="612" t="s">
        <v>775</v>
      </c>
      <c r="D9290" s="614">
        <v>2.09</v>
      </c>
    </row>
    <row r="9291" spans="1:4" ht="38.25" x14ac:dyDescent="0.2">
      <c r="A9291" s="612">
        <v>4314</v>
      </c>
      <c r="B9291" s="613" t="s">
        <v>7061</v>
      </c>
      <c r="C9291" s="612" t="s">
        <v>783</v>
      </c>
      <c r="D9291" s="614">
        <v>2.4500000000000002</v>
      </c>
    </row>
    <row r="9292" spans="1:4" ht="38.25" x14ac:dyDescent="0.2">
      <c r="A9292" s="612">
        <v>10921</v>
      </c>
      <c r="B9292" s="613" t="s">
        <v>7062</v>
      </c>
      <c r="C9292" s="612" t="s">
        <v>775</v>
      </c>
      <c r="D9292" s="614">
        <v>3555.5</v>
      </c>
    </row>
    <row r="9293" spans="1:4" ht="38.25" x14ac:dyDescent="0.2">
      <c r="A9293" s="612">
        <v>10922</v>
      </c>
      <c r="B9293" s="613" t="s">
        <v>7063</v>
      </c>
      <c r="C9293" s="612" t="s">
        <v>775</v>
      </c>
      <c r="D9293" s="614">
        <v>3220.48</v>
      </c>
    </row>
    <row r="9294" spans="1:4" ht="25.5" x14ac:dyDescent="0.2">
      <c r="A9294" s="612">
        <v>10923</v>
      </c>
      <c r="B9294" s="613" t="s">
        <v>7064</v>
      </c>
      <c r="C9294" s="612" t="s">
        <v>775</v>
      </c>
      <c r="D9294" s="614">
        <v>1903.44</v>
      </c>
    </row>
    <row r="9295" spans="1:4" ht="25.5" x14ac:dyDescent="0.2">
      <c r="A9295" s="612">
        <v>10924</v>
      </c>
      <c r="B9295" s="613" t="s">
        <v>7065</v>
      </c>
      <c r="C9295" s="612" t="s">
        <v>775</v>
      </c>
      <c r="D9295" s="614">
        <v>2004.69</v>
      </c>
    </row>
    <row r="9296" spans="1:4" ht="38.25" x14ac:dyDescent="0.2">
      <c r="A9296" s="612">
        <v>37772</v>
      </c>
      <c r="B9296" s="613" t="s">
        <v>7066</v>
      </c>
      <c r="C9296" s="612" t="s">
        <v>775</v>
      </c>
      <c r="D9296" s="614">
        <v>114526.71</v>
      </c>
    </row>
    <row r="9297" spans="1:4" ht="51" x14ac:dyDescent="0.2">
      <c r="A9297" s="612">
        <v>37771</v>
      </c>
      <c r="B9297" s="613" t="s">
        <v>7067</v>
      </c>
      <c r="C9297" s="612" t="s">
        <v>775</v>
      </c>
      <c r="D9297" s="614">
        <v>121838.18</v>
      </c>
    </row>
    <row r="9298" spans="1:4" x14ac:dyDescent="0.2">
      <c r="A9298" s="612">
        <v>12770</v>
      </c>
      <c r="B9298" s="613" t="s">
        <v>7068</v>
      </c>
      <c r="C9298" s="612" t="s">
        <v>775</v>
      </c>
      <c r="D9298" s="614">
        <v>440.19</v>
      </c>
    </row>
    <row r="9299" spans="1:4" x14ac:dyDescent="0.2">
      <c r="A9299" s="612">
        <v>12772</v>
      </c>
      <c r="B9299" s="613" t="s">
        <v>7069</v>
      </c>
      <c r="C9299" s="612" t="s">
        <v>775</v>
      </c>
      <c r="D9299" s="614">
        <v>731.6</v>
      </c>
    </row>
    <row r="9300" spans="1:4" x14ac:dyDescent="0.2">
      <c r="A9300" s="612">
        <v>12768</v>
      </c>
      <c r="B9300" s="613" t="s">
        <v>7070</v>
      </c>
      <c r="C9300" s="612" t="s">
        <v>775</v>
      </c>
      <c r="D9300" s="614">
        <v>1029.2</v>
      </c>
    </row>
    <row r="9301" spans="1:4" x14ac:dyDescent="0.2">
      <c r="A9301" s="612">
        <v>12775</v>
      </c>
      <c r="B9301" s="613" t="s">
        <v>7071</v>
      </c>
      <c r="C9301" s="612" t="s">
        <v>775</v>
      </c>
      <c r="D9301" s="614">
        <v>322.39</v>
      </c>
    </row>
    <row r="9302" spans="1:4" x14ac:dyDescent="0.2">
      <c r="A9302" s="612">
        <v>12769</v>
      </c>
      <c r="B9302" s="613" t="s">
        <v>7072</v>
      </c>
      <c r="C9302" s="612" t="s">
        <v>775</v>
      </c>
      <c r="D9302" s="614">
        <v>84.32</v>
      </c>
    </row>
    <row r="9303" spans="1:4" x14ac:dyDescent="0.2">
      <c r="A9303" s="612">
        <v>12773</v>
      </c>
      <c r="B9303" s="613" t="s">
        <v>7073</v>
      </c>
      <c r="C9303" s="612" t="s">
        <v>775</v>
      </c>
      <c r="D9303" s="614">
        <v>90.51</v>
      </c>
    </row>
    <row r="9304" spans="1:4" x14ac:dyDescent="0.2">
      <c r="A9304" s="612">
        <v>12774</v>
      </c>
      <c r="B9304" s="613" t="s">
        <v>7074</v>
      </c>
      <c r="C9304" s="612" t="s">
        <v>775</v>
      </c>
      <c r="D9304" s="614">
        <v>111.59</v>
      </c>
    </row>
    <row r="9305" spans="1:4" x14ac:dyDescent="0.2">
      <c r="A9305" s="612">
        <v>12776</v>
      </c>
      <c r="B9305" s="613" t="s">
        <v>7075</v>
      </c>
      <c r="C9305" s="612" t="s">
        <v>775</v>
      </c>
      <c r="D9305" s="614">
        <v>1661.6</v>
      </c>
    </row>
    <row r="9306" spans="1:4" x14ac:dyDescent="0.2">
      <c r="A9306" s="612">
        <v>12777</v>
      </c>
      <c r="B9306" s="613" t="s">
        <v>7076</v>
      </c>
      <c r="C9306" s="612" t="s">
        <v>775</v>
      </c>
      <c r="D9306" s="614">
        <v>2169.9899999999998</v>
      </c>
    </row>
    <row r="9307" spans="1:4" ht="25.5" x14ac:dyDescent="0.2">
      <c r="A9307" s="612">
        <v>3391</v>
      </c>
      <c r="B9307" s="613" t="s">
        <v>7077</v>
      </c>
      <c r="C9307" s="612" t="s">
        <v>775</v>
      </c>
      <c r="D9307" s="614">
        <v>49.15</v>
      </c>
    </row>
    <row r="9308" spans="1:4" ht="25.5" x14ac:dyDescent="0.2">
      <c r="A9308" s="612">
        <v>3389</v>
      </c>
      <c r="B9308" s="613" t="s">
        <v>7078</v>
      </c>
      <c r="C9308" s="612" t="s">
        <v>775</v>
      </c>
      <c r="D9308" s="614">
        <v>25.5</v>
      </c>
    </row>
    <row r="9309" spans="1:4" ht="25.5" x14ac:dyDescent="0.2">
      <c r="A9309" s="612">
        <v>3390</v>
      </c>
      <c r="B9309" s="613" t="s">
        <v>7079</v>
      </c>
      <c r="C9309" s="612" t="s">
        <v>775</v>
      </c>
      <c r="D9309" s="614">
        <v>28.7</v>
      </c>
    </row>
    <row r="9310" spans="1:4" x14ac:dyDescent="0.2">
      <c r="A9310" s="612">
        <v>12873</v>
      </c>
      <c r="B9310" s="613" t="s">
        <v>7080</v>
      </c>
      <c r="C9310" s="612" t="s">
        <v>778</v>
      </c>
      <c r="D9310" s="614">
        <v>13.53</v>
      </c>
    </row>
    <row r="9311" spans="1:4" x14ac:dyDescent="0.2">
      <c r="A9311" s="612">
        <v>41076</v>
      </c>
      <c r="B9311" s="613" t="s">
        <v>7081</v>
      </c>
      <c r="C9311" s="612" t="s">
        <v>895</v>
      </c>
      <c r="D9311" s="614">
        <v>2399.79</v>
      </c>
    </row>
    <row r="9312" spans="1:4" ht="25.5" x14ac:dyDescent="0.2">
      <c r="A9312" s="612">
        <v>140</v>
      </c>
      <c r="B9312" s="613" t="s">
        <v>7082</v>
      </c>
      <c r="C9312" s="612" t="s">
        <v>772</v>
      </c>
      <c r="D9312" s="614">
        <v>13.22</v>
      </c>
    </row>
    <row r="9313" spans="1:4" ht="25.5" x14ac:dyDescent="0.2">
      <c r="A9313" s="612">
        <v>151</v>
      </c>
      <c r="B9313" s="613" t="s">
        <v>7083</v>
      </c>
      <c r="C9313" s="612" t="s">
        <v>774</v>
      </c>
      <c r="D9313" s="614">
        <v>19.510000000000002</v>
      </c>
    </row>
    <row r="9314" spans="1:4" x14ac:dyDescent="0.2">
      <c r="A9314" s="612">
        <v>7340</v>
      </c>
      <c r="B9314" s="613" t="s">
        <v>7084</v>
      </c>
      <c r="C9314" s="612" t="s">
        <v>774</v>
      </c>
      <c r="D9314" s="614">
        <v>25.2</v>
      </c>
    </row>
    <row r="9315" spans="1:4" x14ac:dyDescent="0.2">
      <c r="A9315" s="612">
        <v>2701</v>
      </c>
      <c r="B9315" s="613" t="s">
        <v>7085</v>
      </c>
      <c r="C9315" s="612" t="s">
        <v>778</v>
      </c>
      <c r="D9315" s="614">
        <v>9.49</v>
      </c>
    </row>
    <row r="9316" spans="1:4" x14ac:dyDescent="0.2">
      <c r="A9316" s="612">
        <v>40929</v>
      </c>
      <c r="B9316" s="613" t="s">
        <v>7086</v>
      </c>
      <c r="C9316" s="612" t="s">
        <v>895</v>
      </c>
      <c r="D9316" s="614">
        <v>1682.2</v>
      </c>
    </row>
    <row r="9317" spans="1:4" x14ac:dyDescent="0.2">
      <c r="A9317" s="612">
        <v>38114</v>
      </c>
      <c r="B9317" s="613" t="s">
        <v>7087</v>
      </c>
      <c r="C9317" s="612" t="s">
        <v>775</v>
      </c>
      <c r="D9317" s="614">
        <v>11.6</v>
      </c>
    </row>
    <row r="9318" spans="1:4" ht="25.5" x14ac:dyDescent="0.2">
      <c r="A9318" s="612">
        <v>38064</v>
      </c>
      <c r="B9318" s="613" t="s">
        <v>7088</v>
      </c>
      <c r="C9318" s="612" t="s">
        <v>775</v>
      </c>
      <c r="D9318" s="614">
        <v>12.97</v>
      </c>
    </row>
    <row r="9319" spans="1:4" x14ac:dyDescent="0.2">
      <c r="A9319" s="612">
        <v>38115</v>
      </c>
      <c r="B9319" s="613" t="s">
        <v>7089</v>
      </c>
      <c r="C9319" s="612" t="s">
        <v>775</v>
      </c>
      <c r="D9319" s="614">
        <v>12.39</v>
      </c>
    </row>
    <row r="9320" spans="1:4" ht="25.5" x14ac:dyDescent="0.2">
      <c r="A9320" s="612">
        <v>38065</v>
      </c>
      <c r="B9320" s="613" t="s">
        <v>7090</v>
      </c>
      <c r="C9320" s="612" t="s">
        <v>775</v>
      </c>
      <c r="D9320" s="614">
        <v>18.41</v>
      </c>
    </row>
    <row r="9321" spans="1:4" ht="25.5" x14ac:dyDescent="0.2">
      <c r="A9321" s="612">
        <v>38078</v>
      </c>
      <c r="B9321" s="613" t="s">
        <v>7091</v>
      </c>
      <c r="C9321" s="612" t="s">
        <v>775</v>
      </c>
      <c r="D9321" s="614">
        <v>10.74</v>
      </c>
    </row>
    <row r="9322" spans="1:4" x14ac:dyDescent="0.2">
      <c r="A9322" s="612">
        <v>38113</v>
      </c>
      <c r="B9322" s="613" t="s">
        <v>7092</v>
      </c>
      <c r="C9322" s="612" t="s">
        <v>775</v>
      </c>
      <c r="D9322" s="614">
        <v>5.83</v>
      </c>
    </row>
    <row r="9323" spans="1:4" ht="25.5" x14ac:dyDescent="0.2">
      <c r="A9323" s="612">
        <v>38063</v>
      </c>
      <c r="B9323" s="613" t="s">
        <v>7093</v>
      </c>
      <c r="C9323" s="612" t="s">
        <v>775</v>
      </c>
      <c r="D9323" s="614">
        <v>6.26</v>
      </c>
    </row>
    <row r="9324" spans="1:4" ht="38.25" x14ac:dyDescent="0.2">
      <c r="A9324" s="612">
        <v>38080</v>
      </c>
      <c r="B9324" s="613" t="s">
        <v>7094</v>
      </c>
      <c r="C9324" s="612" t="s">
        <v>775</v>
      </c>
      <c r="D9324" s="614">
        <v>18.649999999999999</v>
      </c>
    </row>
    <row r="9325" spans="1:4" ht="25.5" x14ac:dyDescent="0.2">
      <c r="A9325" s="612">
        <v>38069</v>
      </c>
      <c r="B9325" s="613" t="s">
        <v>7095</v>
      </c>
      <c r="C9325" s="612" t="s">
        <v>775</v>
      </c>
      <c r="D9325" s="614">
        <v>10.199999999999999</v>
      </c>
    </row>
    <row r="9326" spans="1:4" ht="25.5" x14ac:dyDescent="0.2">
      <c r="A9326" s="612">
        <v>38077</v>
      </c>
      <c r="B9326" s="613" t="s">
        <v>7096</v>
      </c>
      <c r="C9326" s="612" t="s">
        <v>775</v>
      </c>
      <c r="D9326" s="614">
        <v>9.9700000000000006</v>
      </c>
    </row>
    <row r="9327" spans="1:4" ht="25.5" x14ac:dyDescent="0.2">
      <c r="A9327" s="612">
        <v>38073</v>
      </c>
      <c r="B9327" s="613" t="s">
        <v>7097</v>
      </c>
      <c r="C9327" s="612" t="s">
        <v>775</v>
      </c>
      <c r="D9327" s="614">
        <v>15.19</v>
      </c>
    </row>
    <row r="9328" spans="1:4" x14ac:dyDescent="0.2">
      <c r="A9328" s="612">
        <v>38112</v>
      </c>
      <c r="B9328" s="613" t="s">
        <v>7098</v>
      </c>
      <c r="C9328" s="612" t="s">
        <v>775</v>
      </c>
      <c r="D9328" s="614">
        <v>4.4800000000000004</v>
      </c>
    </row>
    <row r="9329" spans="1:4" ht="25.5" x14ac:dyDescent="0.2">
      <c r="A9329" s="612">
        <v>38062</v>
      </c>
      <c r="B9329" s="613" t="s">
        <v>7099</v>
      </c>
      <c r="C9329" s="612" t="s">
        <v>775</v>
      </c>
      <c r="D9329" s="614">
        <v>4.5999999999999996</v>
      </c>
    </row>
    <row r="9330" spans="1:4" ht="25.5" x14ac:dyDescent="0.2">
      <c r="A9330" s="612">
        <v>12128</v>
      </c>
      <c r="B9330" s="613" t="s">
        <v>7100</v>
      </c>
      <c r="C9330" s="612" t="s">
        <v>775</v>
      </c>
      <c r="D9330" s="614">
        <v>6.14</v>
      </c>
    </row>
    <row r="9331" spans="1:4" ht="25.5" x14ac:dyDescent="0.2">
      <c r="A9331" s="612">
        <v>12129</v>
      </c>
      <c r="B9331" s="613" t="s">
        <v>7101</v>
      </c>
      <c r="C9331" s="612" t="s">
        <v>775</v>
      </c>
      <c r="D9331" s="614">
        <v>8.1199999999999992</v>
      </c>
    </row>
    <row r="9332" spans="1:4" ht="25.5" x14ac:dyDescent="0.2">
      <c r="A9332" s="612">
        <v>38081</v>
      </c>
      <c r="B9332" s="613" t="s">
        <v>7102</v>
      </c>
      <c r="C9332" s="612" t="s">
        <v>775</v>
      </c>
      <c r="D9332" s="614">
        <v>15.82</v>
      </c>
    </row>
    <row r="9333" spans="1:4" ht="25.5" x14ac:dyDescent="0.2">
      <c r="A9333" s="612">
        <v>38070</v>
      </c>
      <c r="B9333" s="613" t="s">
        <v>7103</v>
      </c>
      <c r="C9333" s="612" t="s">
        <v>775</v>
      </c>
      <c r="D9333" s="614">
        <v>10.9</v>
      </c>
    </row>
    <row r="9334" spans="1:4" ht="25.5" x14ac:dyDescent="0.2">
      <c r="A9334" s="612">
        <v>38074</v>
      </c>
      <c r="B9334" s="613" t="s">
        <v>7104</v>
      </c>
      <c r="C9334" s="612" t="s">
        <v>775</v>
      </c>
      <c r="D9334" s="614">
        <v>16.579999999999998</v>
      </c>
    </row>
    <row r="9335" spans="1:4" ht="25.5" x14ac:dyDescent="0.2">
      <c r="A9335" s="612">
        <v>38079</v>
      </c>
      <c r="B9335" s="613" t="s">
        <v>7105</v>
      </c>
      <c r="C9335" s="612" t="s">
        <v>775</v>
      </c>
      <c r="D9335" s="614">
        <v>14.23</v>
      </c>
    </row>
    <row r="9336" spans="1:4" ht="38.25" x14ac:dyDescent="0.2">
      <c r="A9336" s="612">
        <v>38072</v>
      </c>
      <c r="B9336" s="613" t="s">
        <v>7106</v>
      </c>
      <c r="C9336" s="612" t="s">
        <v>775</v>
      </c>
      <c r="D9336" s="614">
        <v>13.67</v>
      </c>
    </row>
    <row r="9337" spans="1:4" ht="25.5" x14ac:dyDescent="0.2">
      <c r="A9337" s="612">
        <v>38068</v>
      </c>
      <c r="B9337" s="613" t="s">
        <v>7107</v>
      </c>
      <c r="C9337" s="612" t="s">
        <v>775</v>
      </c>
      <c r="D9337" s="614">
        <v>9.44</v>
      </c>
    </row>
    <row r="9338" spans="1:4" ht="25.5" x14ac:dyDescent="0.2">
      <c r="A9338" s="612">
        <v>38071</v>
      </c>
      <c r="B9338" s="613" t="s">
        <v>7108</v>
      </c>
      <c r="C9338" s="612" t="s">
        <v>775</v>
      </c>
      <c r="D9338" s="614">
        <v>11.28</v>
      </c>
    </row>
    <row r="9339" spans="1:4" ht="38.25" x14ac:dyDescent="0.2">
      <c r="A9339" s="612">
        <v>38412</v>
      </c>
      <c r="B9339" s="613" t="s">
        <v>7109</v>
      </c>
      <c r="C9339" s="612" t="s">
        <v>775</v>
      </c>
      <c r="D9339" s="614">
        <v>2000</v>
      </c>
    </row>
    <row r="9340" spans="1:4" ht="25.5" x14ac:dyDescent="0.2">
      <c r="A9340" s="612">
        <v>3405</v>
      </c>
      <c r="B9340" s="613" t="s">
        <v>7110</v>
      </c>
      <c r="C9340" s="612" t="s">
        <v>775</v>
      </c>
      <c r="D9340" s="614">
        <v>65.92</v>
      </c>
    </row>
    <row r="9341" spans="1:4" x14ac:dyDescent="0.2">
      <c r="A9341" s="612">
        <v>3394</v>
      </c>
      <c r="B9341" s="613" t="s">
        <v>7111</v>
      </c>
      <c r="C9341" s="612" t="s">
        <v>775</v>
      </c>
      <c r="D9341" s="614">
        <v>348.01</v>
      </c>
    </row>
    <row r="9342" spans="1:4" x14ac:dyDescent="0.2">
      <c r="A9342" s="612">
        <v>3393</v>
      </c>
      <c r="B9342" s="613" t="s">
        <v>7112</v>
      </c>
      <c r="C9342" s="612" t="s">
        <v>775</v>
      </c>
      <c r="D9342" s="614">
        <v>592.53</v>
      </c>
    </row>
    <row r="9343" spans="1:4" ht="25.5" x14ac:dyDescent="0.2">
      <c r="A9343" s="612">
        <v>3406</v>
      </c>
      <c r="B9343" s="613" t="s">
        <v>7113</v>
      </c>
      <c r="C9343" s="612" t="s">
        <v>775</v>
      </c>
      <c r="D9343" s="614">
        <v>20.18</v>
      </c>
    </row>
    <row r="9344" spans="1:4" ht="25.5" x14ac:dyDescent="0.2">
      <c r="A9344" s="612">
        <v>3395</v>
      </c>
      <c r="B9344" s="613" t="s">
        <v>7114</v>
      </c>
      <c r="C9344" s="612" t="s">
        <v>775</v>
      </c>
      <c r="D9344" s="614">
        <v>85.13</v>
      </c>
    </row>
    <row r="9345" spans="1:4" ht="25.5" x14ac:dyDescent="0.2">
      <c r="A9345" s="612">
        <v>3398</v>
      </c>
      <c r="B9345" s="613" t="s">
        <v>7115</v>
      </c>
      <c r="C9345" s="612" t="s">
        <v>775</v>
      </c>
      <c r="D9345" s="614">
        <v>4.04</v>
      </c>
    </row>
    <row r="9346" spans="1:4" ht="38.25" x14ac:dyDescent="0.2">
      <c r="A9346" s="612">
        <v>34379</v>
      </c>
      <c r="B9346" s="613" t="s">
        <v>7116</v>
      </c>
      <c r="C9346" s="612" t="s">
        <v>775</v>
      </c>
      <c r="D9346" s="614">
        <v>496.44</v>
      </c>
    </row>
    <row r="9347" spans="1:4" ht="38.25" x14ac:dyDescent="0.2">
      <c r="A9347" s="612">
        <v>34378</v>
      </c>
      <c r="B9347" s="613" t="s">
        <v>7117</v>
      </c>
      <c r="C9347" s="612" t="s">
        <v>775</v>
      </c>
      <c r="D9347" s="614">
        <v>399.85</v>
      </c>
    </row>
    <row r="9348" spans="1:4" ht="38.25" x14ac:dyDescent="0.2">
      <c r="A9348" s="612">
        <v>34377</v>
      </c>
      <c r="B9348" s="613" t="s">
        <v>7118</v>
      </c>
      <c r="C9348" s="612" t="s">
        <v>775</v>
      </c>
      <c r="D9348" s="614">
        <v>368.75</v>
      </c>
    </row>
    <row r="9349" spans="1:4" ht="25.5" x14ac:dyDescent="0.2">
      <c r="A9349" s="612">
        <v>581</v>
      </c>
      <c r="B9349" s="613" t="s">
        <v>7119</v>
      </c>
      <c r="C9349" s="612" t="s">
        <v>780</v>
      </c>
      <c r="D9349" s="614">
        <v>700.38</v>
      </c>
    </row>
    <row r="9350" spans="1:4" ht="51" x14ac:dyDescent="0.2">
      <c r="A9350" s="612">
        <v>40662</v>
      </c>
      <c r="B9350" s="613" t="s">
        <v>7120</v>
      </c>
      <c r="C9350" s="612" t="s">
        <v>775</v>
      </c>
      <c r="D9350" s="614">
        <v>201.19</v>
      </c>
    </row>
    <row r="9351" spans="1:4" ht="51" x14ac:dyDescent="0.2">
      <c r="A9351" s="612">
        <v>3437</v>
      </c>
      <c r="B9351" s="613" t="s">
        <v>7121</v>
      </c>
      <c r="C9351" s="612" t="s">
        <v>780</v>
      </c>
      <c r="D9351" s="614">
        <v>558.88</v>
      </c>
    </row>
    <row r="9352" spans="1:4" ht="25.5" x14ac:dyDescent="0.2">
      <c r="A9352" s="612">
        <v>11190</v>
      </c>
      <c r="B9352" s="613" t="s">
        <v>7122</v>
      </c>
      <c r="C9352" s="612" t="s">
        <v>775</v>
      </c>
      <c r="D9352" s="614">
        <v>163.44999999999999</v>
      </c>
    </row>
    <row r="9353" spans="1:4" ht="51" x14ac:dyDescent="0.2">
      <c r="A9353" s="612">
        <v>3428</v>
      </c>
      <c r="B9353" s="613" t="s">
        <v>7123</v>
      </c>
      <c r="C9353" s="612" t="s">
        <v>780</v>
      </c>
      <c r="D9353" s="614">
        <v>829</v>
      </c>
    </row>
    <row r="9354" spans="1:4" ht="51" x14ac:dyDescent="0.2">
      <c r="A9354" s="612">
        <v>3429</v>
      </c>
      <c r="B9354" s="613" t="s">
        <v>7124</v>
      </c>
      <c r="C9354" s="612" t="s">
        <v>780</v>
      </c>
      <c r="D9354" s="614">
        <v>473.64</v>
      </c>
    </row>
    <row r="9355" spans="1:4" ht="38.25" x14ac:dyDescent="0.2">
      <c r="A9355" s="612">
        <v>34371</v>
      </c>
      <c r="B9355" s="613" t="s">
        <v>7125</v>
      </c>
      <c r="C9355" s="612" t="s">
        <v>775</v>
      </c>
      <c r="D9355" s="614">
        <v>1349.72</v>
      </c>
    </row>
    <row r="9356" spans="1:4" ht="38.25" x14ac:dyDescent="0.2">
      <c r="A9356" s="612">
        <v>34370</v>
      </c>
      <c r="B9356" s="613" t="s">
        <v>7126</v>
      </c>
      <c r="C9356" s="612" t="s">
        <v>775</v>
      </c>
      <c r="D9356" s="614">
        <v>1119.32</v>
      </c>
    </row>
    <row r="9357" spans="1:4" ht="51" x14ac:dyDescent="0.2">
      <c r="A9357" s="612">
        <v>34372</v>
      </c>
      <c r="B9357" s="613" t="s">
        <v>7127</v>
      </c>
      <c r="C9357" s="612" t="s">
        <v>775</v>
      </c>
      <c r="D9357" s="614">
        <v>1557.14</v>
      </c>
    </row>
    <row r="9358" spans="1:4" ht="51" x14ac:dyDescent="0.2">
      <c r="A9358" s="612">
        <v>34373</v>
      </c>
      <c r="B9358" s="613" t="s">
        <v>7128</v>
      </c>
      <c r="C9358" s="612" t="s">
        <v>775</v>
      </c>
      <c r="D9358" s="614">
        <v>1927.51</v>
      </c>
    </row>
    <row r="9359" spans="1:4" ht="38.25" x14ac:dyDescent="0.2">
      <c r="A9359" s="612">
        <v>36896</v>
      </c>
      <c r="B9359" s="613" t="s">
        <v>7129</v>
      </c>
      <c r="C9359" s="612" t="s">
        <v>775</v>
      </c>
      <c r="D9359" s="614">
        <v>642.25</v>
      </c>
    </row>
    <row r="9360" spans="1:4" ht="38.25" x14ac:dyDescent="0.2">
      <c r="A9360" s="612">
        <v>34367</v>
      </c>
      <c r="B9360" s="613" t="s">
        <v>7130</v>
      </c>
      <c r="C9360" s="612" t="s">
        <v>775</v>
      </c>
      <c r="D9360" s="614">
        <v>754.41</v>
      </c>
    </row>
    <row r="9361" spans="1:4" ht="38.25" x14ac:dyDescent="0.2">
      <c r="A9361" s="612">
        <v>36897</v>
      </c>
      <c r="B9361" s="613" t="s">
        <v>7131</v>
      </c>
      <c r="C9361" s="612" t="s">
        <v>775</v>
      </c>
      <c r="D9361" s="614">
        <v>889.62</v>
      </c>
    </row>
    <row r="9362" spans="1:4" ht="38.25" x14ac:dyDescent="0.2">
      <c r="A9362" s="612">
        <v>36884</v>
      </c>
      <c r="B9362" s="613" t="s">
        <v>7131</v>
      </c>
      <c r="C9362" s="612" t="s">
        <v>780</v>
      </c>
      <c r="D9362" s="614">
        <v>624.83000000000004</v>
      </c>
    </row>
    <row r="9363" spans="1:4" ht="38.25" x14ac:dyDescent="0.2">
      <c r="A9363" s="612">
        <v>597</v>
      </c>
      <c r="B9363" s="613" t="s">
        <v>7132</v>
      </c>
      <c r="C9363" s="612" t="s">
        <v>780</v>
      </c>
      <c r="D9363" s="614">
        <v>657.1</v>
      </c>
    </row>
    <row r="9364" spans="1:4" ht="38.25" x14ac:dyDescent="0.2">
      <c r="A9364" s="612">
        <v>34369</v>
      </c>
      <c r="B9364" s="613" t="s">
        <v>7133</v>
      </c>
      <c r="C9364" s="612" t="s">
        <v>775</v>
      </c>
      <c r="D9364" s="614">
        <v>1054.02</v>
      </c>
    </row>
    <row r="9365" spans="1:4" ht="38.25" x14ac:dyDescent="0.2">
      <c r="A9365" s="612">
        <v>34362</v>
      </c>
      <c r="B9365" s="613" t="s">
        <v>7134</v>
      </c>
      <c r="C9365" s="612" t="s">
        <v>775</v>
      </c>
      <c r="D9365" s="614">
        <v>731.36</v>
      </c>
    </row>
    <row r="9366" spans="1:4" ht="38.25" x14ac:dyDescent="0.2">
      <c r="A9366" s="612">
        <v>34363</v>
      </c>
      <c r="B9366" s="613" t="s">
        <v>7135</v>
      </c>
      <c r="C9366" s="612" t="s">
        <v>775</v>
      </c>
      <c r="D9366" s="614">
        <v>826.62</v>
      </c>
    </row>
    <row r="9367" spans="1:4" ht="38.25" x14ac:dyDescent="0.2">
      <c r="A9367" s="612">
        <v>34364</v>
      </c>
      <c r="B9367" s="613" t="s">
        <v>7136</v>
      </c>
      <c r="C9367" s="612" t="s">
        <v>775</v>
      </c>
      <c r="D9367" s="614">
        <v>1030.98</v>
      </c>
    </row>
    <row r="9368" spans="1:4" ht="38.25" x14ac:dyDescent="0.2">
      <c r="A9368" s="612">
        <v>34365</v>
      </c>
      <c r="B9368" s="613" t="s">
        <v>7137</v>
      </c>
      <c r="C9368" s="612" t="s">
        <v>775</v>
      </c>
      <c r="D9368" s="614">
        <v>1161.58</v>
      </c>
    </row>
    <row r="9369" spans="1:4" ht="63.75" x14ac:dyDescent="0.2">
      <c r="A9369" s="612">
        <v>40659</v>
      </c>
      <c r="B9369" s="613" t="s">
        <v>7138</v>
      </c>
      <c r="C9369" s="612" t="s">
        <v>780</v>
      </c>
      <c r="D9369" s="614">
        <v>790.73</v>
      </c>
    </row>
    <row r="9370" spans="1:4" ht="63.75" x14ac:dyDescent="0.2">
      <c r="A9370" s="612">
        <v>40660</v>
      </c>
      <c r="B9370" s="613" t="s">
        <v>7139</v>
      </c>
      <c r="C9370" s="612" t="s">
        <v>780</v>
      </c>
      <c r="D9370" s="614">
        <v>1002.16</v>
      </c>
    </row>
    <row r="9371" spans="1:4" ht="63.75" x14ac:dyDescent="0.2">
      <c r="A9371" s="612">
        <v>40661</v>
      </c>
      <c r="B9371" s="613" t="s">
        <v>7140</v>
      </c>
      <c r="C9371" s="612" t="s">
        <v>780</v>
      </c>
      <c r="D9371" s="614">
        <v>616.15</v>
      </c>
    </row>
    <row r="9372" spans="1:4" ht="51" x14ac:dyDescent="0.2">
      <c r="A9372" s="612">
        <v>3421</v>
      </c>
      <c r="B9372" s="613" t="s">
        <v>7141</v>
      </c>
      <c r="C9372" s="612" t="s">
        <v>780</v>
      </c>
      <c r="D9372" s="614">
        <v>620.87</v>
      </c>
    </row>
    <row r="9373" spans="1:4" ht="25.5" x14ac:dyDescent="0.2">
      <c r="A9373" s="612">
        <v>599</v>
      </c>
      <c r="B9373" s="613" t="s">
        <v>7142</v>
      </c>
      <c r="C9373" s="612" t="s">
        <v>780</v>
      </c>
      <c r="D9373" s="614">
        <v>556.97</v>
      </c>
    </row>
    <row r="9374" spans="1:4" ht="25.5" x14ac:dyDescent="0.2">
      <c r="A9374" s="612">
        <v>34380</v>
      </c>
      <c r="B9374" s="613" t="s">
        <v>7143</v>
      </c>
      <c r="C9374" s="612" t="s">
        <v>775</v>
      </c>
      <c r="D9374" s="614">
        <v>288.85000000000002</v>
      </c>
    </row>
    <row r="9375" spans="1:4" ht="25.5" x14ac:dyDescent="0.2">
      <c r="A9375" s="612">
        <v>34381</v>
      </c>
      <c r="B9375" s="613" t="s">
        <v>7144</v>
      </c>
      <c r="C9375" s="612" t="s">
        <v>775</v>
      </c>
      <c r="D9375" s="614">
        <v>376.43</v>
      </c>
    </row>
    <row r="9376" spans="1:4" ht="25.5" x14ac:dyDescent="0.2">
      <c r="A9376" s="612">
        <v>601</v>
      </c>
      <c r="B9376" s="613" t="s">
        <v>7144</v>
      </c>
      <c r="C9376" s="612" t="s">
        <v>780</v>
      </c>
      <c r="D9376" s="614">
        <v>751.35</v>
      </c>
    </row>
    <row r="9377" spans="1:4" ht="51" x14ac:dyDescent="0.2">
      <c r="A9377" s="612">
        <v>3423</v>
      </c>
      <c r="B9377" s="613" t="s">
        <v>7145</v>
      </c>
      <c r="C9377" s="612" t="s">
        <v>780</v>
      </c>
      <c r="D9377" s="614">
        <v>875.57</v>
      </c>
    </row>
    <row r="9378" spans="1:4" ht="25.5" x14ac:dyDescent="0.2">
      <c r="A9378" s="612">
        <v>34797</v>
      </c>
      <c r="B9378" s="613" t="s">
        <v>7146</v>
      </c>
      <c r="C9378" s="612" t="s">
        <v>775</v>
      </c>
      <c r="D9378" s="614">
        <v>356.02</v>
      </c>
    </row>
    <row r="9379" spans="1:4" x14ac:dyDescent="0.2">
      <c r="A9379" s="612">
        <v>25964</v>
      </c>
      <c r="B9379" s="613" t="s">
        <v>7147</v>
      </c>
      <c r="C9379" s="612" t="s">
        <v>778</v>
      </c>
      <c r="D9379" s="614">
        <v>12.35</v>
      </c>
    </row>
    <row r="9380" spans="1:4" x14ac:dyDescent="0.2">
      <c r="A9380" s="612">
        <v>41077</v>
      </c>
      <c r="B9380" s="613" t="s">
        <v>7148</v>
      </c>
      <c r="C9380" s="612" t="s">
        <v>895</v>
      </c>
      <c r="D9380" s="614">
        <v>2191.7600000000002</v>
      </c>
    </row>
    <row r="9381" spans="1:4" ht="25.5" x14ac:dyDescent="0.2">
      <c r="A9381" s="612">
        <v>20159</v>
      </c>
      <c r="B9381" s="613" t="s">
        <v>13107</v>
      </c>
      <c r="C9381" s="612" t="s">
        <v>775</v>
      </c>
      <c r="D9381" s="614">
        <v>39.81</v>
      </c>
    </row>
    <row r="9382" spans="1:4" x14ac:dyDescent="0.2">
      <c r="A9382" s="612">
        <v>37963</v>
      </c>
      <c r="B9382" s="613" t="s">
        <v>7149</v>
      </c>
      <c r="C9382" s="612" t="s">
        <v>775</v>
      </c>
      <c r="D9382" s="614">
        <v>4.62</v>
      </c>
    </row>
    <row r="9383" spans="1:4" x14ac:dyDescent="0.2">
      <c r="A9383" s="612">
        <v>37964</v>
      </c>
      <c r="B9383" s="613" t="s">
        <v>7150</v>
      </c>
      <c r="C9383" s="612" t="s">
        <v>775</v>
      </c>
      <c r="D9383" s="614">
        <v>7.7</v>
      </c>
    </row>
    <row r="9384" spans="1:4" x14ac:dyDescent="0.2">
      <c r="A9384" s="612">
        <v>37965</v>
      </c>
      <c r="B9384" s="613" t="s">
        <v>7151</v>
      </c>
      <c r="C9384" s="612" t="s">
        <v>775</v>
      </c>
      <c r="D9384" s="614">
        <v>11.16</v>
      </c>
    </row>
    <row r="9385" spans="1:4" x14ac:dyDescent="0.2">
      <c r="A9385" s="612">
        <v>37966</v>
      </c>
      <c r="B9385" s="613" t="s">
        <v>7152</v>
      </c>
      <c r="C9385" s="612" t="s">
        <v>775</v>
      </c>
      <c r="D9385" s="614">
        <v>20.21</v>
      </c>
    </row>
    <row r="9386" spans="1:4" x14ac:dyDescent="0.2">
      <c r="A9386" s="612">
        <v>37967</v>
      </c>
      <c r="B9386" s="613" t="s">
        <v>7153</v>
      </c>
      <c r="C9386" s="612" t="s">
        <v>775</v>
      </c>
      <c r="D9386" s="614">
        <v>32.409999999999997</v>
      </c>
    </row>
    <row r="9387" spans="1:4" x14ac:dyDescent="0.2">
      <c r="A9387" s="612">
        <v>37968</v>
      </c>
      <c r="B9387" s="613" t="s">
        <v>7154</v>
      </c>
      <c r="C9387" s="612" t="s">
        <v>775</v>
      </c>
      <c r="D9387" s="614">
        <v>71.08</v>
      </c>
    </row>
    <row r="9388" spans="1:4" x14ac:dyDescent="0.2">
      <c r="A9388" s="612">
        <v>37969</v>
      </c>
      <c r="B9388" s="613" t="s">
        <v>7155</v>
      </c>
      <c r="C9388" s="612" t="s">
        <v>775</v>
      </c>
      <c r="D9388" s="614">
        <v>189.9</v>
      </c>
    </row>
    <row r="9389" spans="1:4" x14ac:dyDescent="0.2">
      <c r="A9389" s="612">
        <v>37970</v>
      </c>
      <c r="B9389" s="613" t="s">
        <v>7156</v>
      </c>
      <c r="C9389" s="612" t="s">
        <v>775</v>
      </c>
      <c r="D9389" s="614">
        <v>221.53</v>
      </c>
    </row>
    <row r="9390" spans="1:4" x14ac:dyDescent="0.2">
      <c r="A9390" s="612">
        <v>21118</v>
      </c>
      <c r="B9390" s="613" t="s">
        <v>7157</v>
      </c>
      <c r="C9390" s="612" t="s">
        <v>775</v>
      </c>
      <c r="D9390" s="614">
        <v>3.49</v>
      </c>
    </row>
    <row r="9391" spans="1:4" x14ac:dyDescent="0.2">
      <c r="A9391" s="612">
        <v>37956</v>
      </c>
      <c r="B9391" s="613" t="s">
        <v>7158</v>
      </c>
      <c r="C9391" s="612" t="s">
        <v>775</v>
      </c>
      <c r="D9391" s="614">
        <v>5.53</v>
      </c>
    </row>
    <row r="9392" spans="1:4" x14ac:dyDescent="0.2">
      <c r="A9392" s="612">
        <v>37957</v>
      </c>
      <c r="B9392" s="613" t="s">
        <v>7159</v>
      </c>
      <c r="C9392" s="612" t="s">
        <v>775</v>
      </c>
      <c r="D9392" s="614">
        <v>11.66</v>
      </c>
    </row>
    <row r="9393" spans="1:4" x14ac:dyDescent="0.2">
      <c r="A9393" s="612">
        <v>37958</v>
      </c>
      <c r="B9393" s="613" t="s">
        <v>7160</v>
      </c>
      <c r="C9393" s="612" t="s">
        <v>775</v>
      </c>
      <c r="D9393" s="614">
        <v>20.21</v>
      </c>
    </row>
    <row r="9394" spans="1:4" x14ac:dyDescent="0.2">
      <c r="A9394" s="612">
        <v>37959</v>
      </c>
      <c r="B9394" s="613" t="s">
        <v>7161</v>
      </c>
      <c r="C9394" s="612" t="s">
        <v>775</v>
      </c>
      <c r="D9394" s="614">
        <v>32.409999999999997</v>
      </c>
    </row>
    <row r="9395" spans="1:4" x14ac:dyDescent="0.2">
      <c r="A9395" s="612">
        <v>37960</v>
      </c>
      <c r="B9395" s="613" t="s">
        <v>7162</v>
      </c>
      <c r="C9395" s="612" t="s">
        <v>775</v>
      </c>
      <c r="D9395" s="614">
        <v>69.8</v>
      </c>
    </row>
    <row r="9396" spans="1:4" x14ac:dyDescent="0.2">
      <c r="A9396" s="612">
        <v>37961</v>
      </c>
      <c r="B9396" s="613" t="s">
        <v>7163</v>
      </c>
      <c r="C9396" s="612" t="s">
        <v>775</v>
      </c>
      <c r="D9396" s="614">
        <v>185.19</v>
      </c>
    </row>
    <row r="9397" spans="1:4" x14ac:dyDescent="0.2">
      <c r="A9397" s="612">
        <v>37962</v>
      </c>
      <c r="B9397" s="613" t="s">
        <v>7164</v>
      </c>
      <c r="C9397" s="612" t="s">
        <v>775</v>
      </c>
      <c r="D9397" s="614">
        <v>215.18</v>
      </c>
    </row>
    <row r="9398" spans="1:4" ht="25.5" x14ac:dyDescent="0.2">
      <c r="A9398" s="612">
        <v>3533</v>
      </c>
      <c r="B9398" s="613" t="s">
        <v>7165</v>
      </c>
      <c r="C9398" s="612" t="s">
        <v>775</v>
      </c>
      <c r="D9398" s="614">
        <v>1.84</v>
      </c>
    </row>
    <row r="9399" spans="1:4" ht="25.5" x14ac:dyDescent="0.2">
      <c r="A9399" s="612">
        <v>3538</v>
      </c>
      <c r="B9399" s="613" t="s">
        <v>7166</v>
      </c>
      <c r="C9399" s="612" t="s">
        <v>775</v>
      </c>
      <c r="D9399" s="614">
        <v>3.17</v>
      </c>
    </row>
    <row r="9400" spans="1:4" ht="25.5" x14ac:dyDescent="0.2">
      <c r="A9400" s="612">
        <v>3497</v>
      </c>
      <c r="B9400" s="613" t="s">
        <v>7167</v>
      </c>
      <c r="C9400" s="612" t="s">
        <v>775</v>
      </c>
      <c r="D9400" s="614">
        <v>11.86</v>
      </c>
    </row>
    <row r="9401" spans="1:4" ht="25.5" x14ac:dyDescent="0.2">
      <c r="A9401" s="612">
        <v>3498</v>
      </c>
      <c r="B9401" s="613" t="s">
        <v>7168</v>
      </c>
      <c r="C9401" s="612" t="s">
        <v>775</v>
      </c>
      <c r="D9401" s="614">
        <v>3.76</v>
      </c>
    </row>
    <row r="9402" spans="1:4" ht="25.5" x14ac:dyDescent="0.2">
      <c r="A9402" s="612">
        <v>3496</v>
      </c>
      <c r="B9402" s="613" t="s">
        <v>7169</v>
      </c>
      <c r="C9402" s="612" t="s">
        <v>775</v>
      </c>
      <c r="D9402" s="614">
        <v>3.04</v>
      </c>
    </row>
    <row r="9403" spans="1:4" ht="25.5" x14ac:dyDescent="0.2">
      <c r="A9403" s="612">
        <v>38429</v>
      </c>
      <c r="B9403" s="613" t="s">
        <v>7170</v>
      </c>
      <c r="C9403" s="612" t="s">
        <v>775</v>
      </c>
      <c r="D9403" s="614">
        <v>11.79</v>
      </c>
    </row>
    <row r="9404" spans="1:4" ht="25.5" x14ac:dyDescent="0.2">
      <c r="A9404" s="612">
        <v>38431</v>
      </c>
      <c r="B9404" s="613" t="s">
        <v>7171</v>
      </c>
      <c r="C9404" s="612" t="s">
        <v>775</v>
      </c>
      <c r="D9404" s="614">
        <v>18.670000000000002</v>
      </c>
    </row>
    <row r="9405" spans="1:4" ht="25.5" x14ac:dyDescent="0.2">
      <c r="A9405" s="612">
        <v>38430</v>
      </c>
      <c r="B9405" s="613" t="s">
        <v>7172</v>
      </c>
      <c r="C9405" s="612" t="s">
        <v>775</v>
      </c>
      <c r="D9405" s="614">
        <v>23.86</v>
      </c>
    </row>
    <row r="9406" spans="1:4" x14ac:dyDescent="0.2">
      <c r="A9406" s="612">
        <v>36348</v>
      </c>
      <c r="B9406" s="613" t="s">
        <v>7173</v>
      </c>
      <c r="C9406" s="612" t="s">
        <v>775</v>
      </c>
      <c r="D9406" s="614">
        <v>1.25</v>
      </c>
    </row>
    <row r="9407" spans="1:4" x14ac:dyDescent="0.2">
      <c r="A9407" s="612">
        <v>36349</v>
      </c>
      <c r="B9407" s="613" t="s">
        <v>7174</v>
      </c>
      <c r="C9407" s="612" t="s">
        <v>775</v>
      </c>
      <c r="D9407" s="614">
        <v>1.88</v>
      </c>
    </row>
    <row r="9408" spans="1:4" x14ac:dyDescent="0.2">
      <c r="A9408" s="612">
        <v>38433</v>
      </c>
      <c r="B9408" s="613" t="s">
        <v>7175</v>
      </c>
      <c r="C9408" s="612" t="s">
        <v>775</v>
      </c>
      <c r="D9408" s="614">
        <v>3.49</v>
      </c>
    </row>
    <row r="9409" spans="1:4" ht="25.5" x14ac:dyDescent="0.2">
      <c r="A9409" s="612">
        <v>38440</v>
      </c>
      <c r="B9409" s="613" t="s">
        <v>7176</v>
      </c>
      <c r="C9409" s="612" t="s">
        <v>775</v>
      </c>
      <c r="D9409" s="614">
        <v>120.46</v>
      </c>
    </row>
    <row r="9410" spans="1:4" x14ac:dyDescent="0.2">
      <c r="A9410" s="612">
        <v>36359</v>
      </c>
      <c r="B9410" s="613" t="s">
        <v>7177</v>
      </c>
      <c r="C9410" s="612" t="s">
        <v>775</v>
      </c>
      <c r="D9410" s="614">
        <v>1.49</v>
      </c>
    </row>
    <row r="9411" spans="1:4" x14ac:dyDescent="0.2">
      <c r="A9411" s="612">
        <v>36360</v>
      </c>
      <c r="B9411" s="613" t="s">
        <v>7178</v>
      </c>
      <c r="C9411" s="612" t="s">
        <v>775</v>
      </c>
      <c r="D9411" s="614">
        <v>2.31</v>
      </c>
    </row>
    <row r="9412" spans="1:4" x14ac:dyDescent="0.2">
      <c r="A9412" s="612">
        <v>38434</v>
      </c>
      <c r="B9412" s="613" t="s">
        <v>7179</v>
      </c>
      <c r="C9412" s="612" t="s">
        <v>775</v>
      </c>
      <c r="D9412" s="614">
        <v>3.54</v>
      </c>
    </row>
    <row r="9413" spans="1:4" x14ac:dyDescent="0.2">
      <c r="A9413" s="612">
        <v>38435</v>
      </c>
      <c r="B9413" s="613" t="s">
        <v>7180</v>
      </c>
      <c r="C9413" s="612" t="s">
        <v>775</v>
      </c>
      <c r="D9413" s="614">
        <v>6.71</v>
      </c>
    </row>
    <row r="9414" spans="1:4" x14ac:dyDescent="0.2">
      <c r="A9414" s="612">
        <v>38436</v>
      </c>
      <c r="B9414" s="613" t="s">
        <v>7181</v>
      </c>
      <c r="C9414" s="612" t="s">
        <v>775</v>
      </c>
      <c r="D9414" s="614">
        <v>13.89</v>
      </c>
    </row>
    <row r="9415" spans="1:4" x14ac:dyDescent="0.2">
      <c r="A9415" s="612">
        <v>38437</v>
      </c>
      <c r="B9415" s="613" t="s">
        <v>7182</v>
      </c>
      <c r="C9415" s="612" t="s">
        <v>775</v>
      </c>
      <c r="D9415" s="614">
        <v>20.85</v>
      </c>
    </row>
    <row r="9416" spans="1:4" x14ac:dyDescent="0.2">
      <c r="A9416" s="612">
        <v>38438</v>
      </c>
      <c r="B9416" s="613" t="s">
        <v>7183</v>
      </c>
      <c r="C9416" s="612" t="s">
        <v>775</v>
      </c>
      <c r="D9416" s="614">
        <v>52.69</v>
      </c>
    </row>
    <row r="9417" spans="1:4" x14ac:dyDescent="0.2">
      <c r="A9417" s="612">
        <v>38439</v>
      </c>
      <c r="B9417" s="613" t="s">
        <v>7184</v>
      </c>
      <c r="C9417" s="612" t="s">
        <v>775</v>
      </c>
      <c r="D9417" s="614">
        <v>80.319999999999993</v>
      </c>
    </row>
    <row r="9418" spans="1:4" ht="25.5" x14ac:dyDescent="0.2">
      <c r="A9418" s="612">
        <v>10836</v>
      </c>
      <c r="B9418" s="613" t="s">
        <v>7185</v>
      </c>
      <c r="C9418" s="612" t="s">
        <v>775</v>
      </c>
      <c r="D9418" s="614">
        <v>13.96</v>
      </c>
    </row>
    <row r="9419" spans="1:4" x14ac:dyDescent="0.2">
      <c r="A9419" s="612">
        <v>20128</v>
      </c>
      <c r="B9419" s="613" t="s">
        <v>7186</v>
      </c>
      <c r="C9419" s="612" t="s">
        <v>775</v>
      </c>
      <c r="D9419" s="614">
        <v>40.909999999999997</v>
      </c>
    </row>
    <row r="9420" spans="1:4" x14ac:dyDescent="0.2">
      <c r="A9420" s="612">
        <v>20131</v>
      </c>
      <c r="B9420" s="613" t="s">
        <v>7187</v>
      </c>
      <c r="C9420" s="612" t="s">
        <v>775</v>
      </c>
      <c r="D9420" s="614">
        <v>37.340000000000003</v>
      </c>
    </row>
    <row r="9421" spans="1:4" ht="25.5" x14ac:dyDescent="0.2">
      <c r="A9421" s="612">
        <v>3521</v>
      </c>
      <c r="B9421" s="613" t="s">
        <v>3871</v>
      </c>
      <c r="C9421" s="612" t="s">
        <v>775</v>
      </c>
      <c r="D9421" s="614">
        <v>1.6</v>
      </c>
    </row>
    <row r="9422" spans="1:4" ht="25.5" x14ac:dyDescent="0.2">
      <c r="A9422" s="612">
        <v>3531</v>
      </c>
      <c r="B9422" s="613" t="s">
        <v>7188</v>
      </c>
      <c r="C9422" s="612" t="s">
        <v>775</v>
      </c>
      <c r="D9422" s="614">
        <v>1.81</v>
      </c>
    </row>
    <row r="9423" spans="1:4" ht="25.5" x14ac:dyDescent="0.2">
      <c r="A9423" s="612">
        <v>3522</v>
      </c>
      <c r="B9423" s="613" t="s">
        <v>7189</v>
      </c>
      <c r="C9423" s="612" t="s">
        <v>775</v>
      </c>
      <c r="D9423" s="614">
        <v>2.69</v>
      </c>
    </row>
    <row r="9424" spans="1:4" ht="25.5" x14ac:dyDescent="0.2">
      <c r="A9424" s="612">
        <v>3527</v>
      </c>
      <c r="B9424" s="613" t="s">
        <v>7190</v>
      </c>
      <c r="C9424" s="612" t="s">
        <v>775</v>
      </c>
      <c r="D9424" s="614">
        <v>9.26</v>
      </c>
    </row>
    <row r="9425" spans="1:4" ht="25.5" x14ac:dyDescent="0.2">
      <c r="A9425" s="612">
        <v>10835</v>
      </c>
      <c r="B9425" s="613" t="s">
        <v>7191</v>
      </c>
      <c r="C9425" s="612" t="s">
        <v>775</v>
      </c>
      <c r="D9425" s="614">
        <v>2.92</v>
      </c>
    </row>
    <row r="9426" spans="1:4" x14ac:dyDescent="0.2">
      <c r="A9426" s="612">
        <v>3475</v>
      </c>
      <c r="B9426" s="613" t="s">
        <v>7192</v>
      </c>
      <c r="C9426" s="612" t="s">
        <v>775</v>
      </c>
      <c r="D9426" s="614">
        <v>3.11</v>
      </c>
    </row>
    <row r="9427" spans="1:4" x14ac:dyDescent="0.2">
      <c r="A9427" s="612">
        <v>3485</v>
      </c>
      <c r="B9427" s="613" t="s">
        <v>7193</v>
      </c>
      <c r="C9427" s="612" t="s">
        <v>775</v>
      </c>
      <c r="D9427" s="614">
        <v>9.94</v>
      </c>
    </row>
    <row r="9428" spans="1:4" x14ac:dyDescent="0.2">
      <c r="A9428" s="612">
        <v>3534</v>
      </c>
      <c r="B9428" s="613" t="s">
        <v>7194</v>
      </c>
      <c r="C9428" s="612" t="s">
        <v>775</v>
      </c>
      <c r="D9428" s="614">
        <v>3.93</v>
      </c>
    </row>
    <row r="9429" spans="1:4" x14ac:dyDescent="0.2">
      <c r="A9429" s="612">
        <v>3543</v>
      </c>
      <c r="B9429" s="613" t="s">
        <v>7195</v>
      </c>
      <c r="C9429" s="612" t="s">
        <v>775</v>
      </c>
      <c r="D9429" s="614">
        <v>1.97</v>
      </c>
    </row>
    <row r="9430" spans="1:4" x14ac:dyDescent="0.2">
      <c r="A9430" s="612">
        <v>3482</v>
      </c>
      <c r="B9430" s="613" t="s">
        <v>7196</v>
      </c>
      <c r="C9430" s="612" t="s">
        <v>775</v>
      </c>
      <c r="D9430" s="614">
        <v>4.99</v>
      </c>
    </row>
    <row r="9431" spans="1:4" x14ac:dyDescent="0.2">
      <c r="A9431" s="612">
        <v>3505</v>
      </c>
      <c r="B9431" s="613" t="s">
        <v>7197</v>
      </c>
      <c r="C9431" s="612" t="s">
        <v>775</v>
      </c>
      <c r="D9431" s="614">
        <v>2.83</v>
      </c>
    </row>
    <row r="9432" spans="1:4" x14ac:dyDescent="0.2">
      <c r="A9432" s="612">
        <v>3516</v>
      </c>
      <c r="B9432" s="613" t="s">
        <v>7198</v>
      </c>
      <c r="C9432" s="612" t="s">
        <v>775</v>
      </c>
      <c r="D9432" s="614">
        <v>0.76</v>
      </c>
    </row>
    <row r="9433" spans="1:4" x14ac:dyDescent="0.2">
      <c r="A9433" s="612">
        <v>3517</v>
      </c>
      <c r="B9433" s="613" t="s">
        <v>7199</v>
      </c>
      <c r="C9433" s="612" t="s">
        <v>775</v>
      </c>
      <c r="D9433" s="614">
        <v>2.66</v>
      </c>
    </row>
    <row r="9434" spans="1:4" ht="25.5" x14ac:dyDescent="0.2">
      <c r="A9434" s="612">
        <v>3515</v>
      </c>
      <c r="B9434" s="613" t="s">
        <v>7200</v>
      </c>
      <c r="C9434" s="612" t="s">
        <v>775</v>
      </c>
      <c r="D9434" s="614">
        <v>4.59</v>
      </c>
    </row>
    <row r="9435" spans="1:4" ht="25.5" x14ac:dyDescent="0.2">
      <c r="A9435" s="612">
        <v>20147</v>
      </c>
      <c r="B9435" s="613" t="s">
        <v>7201</v>
      </c>
      <c r="C9435" s="612" t="s">
        <v>775</v>
      </c>
      <c r="D9435" s="614">
        <v>4.9400000000000004</v>
      </c>
    </row>
    <row r="9436" spans="1:4" ht="25.5" x14ac:dyDescent="0.2">
      <c r="A9436" s="612">
        <v>3524</v>
      </c>
      <c r="B9436" s="613" t="s">
        <v>7202</v>
      </c>
      <c r="C9436" s="612" t="s">
        <v>775</v>
      </c>
      <c r="D9436" s="614">
        <v>5.85</v>
      </c>
    </row>
    <row r="9437" spans="1:4" ht="25.5" x14ac:dyDescent="0.2">
      <c r="A9437" s="612">
        <v>3532</v>
      </c>
      <c r="B9437" s="613" t="s">
        <v>7203</v>
      </c>
      <c r="C9437" s="612" t="s">
        <v>775</v>
      </c>
      <c r="D9437" s="614">
        <v>10.71</v>
      </c>
    </row>
    <row r="9438" spans="1:4" x14ac:dyDescent="0.2">
      <c r="A9438" s="612">
        <v>3528</v>
      </c>
      <c r="B9438" s="613" t="s">
        <v>7204</v>
      </c>
      <c r="C9438" s="612" t="s">
        <v>775</v>
      </c>
      <c r="D9438" s="614">
        <v>6.02</v>
      </c>
    </row>
    <row r="9439" spans="1:4" x14ac:dyDescent="0.2">
      <c r="A9439" s="612">
        <v>37952</v>
      </c>
      <c r="B9439" s="613" t="s">
        <v>7205</v>
      </c>
      <c r="C9439" s="612" t="s">
        <v>775</v>
      </c>
      <c r="D9439" s="614">
        <v>42.89</v>
      </c>
    </row>
    <row r="9440" spans="1:4" x14ac:dyDescent="0.2">
      <c r="A9440" s="612">
        <v>37951</v>
      </c>
      <c r="B9440" s="613" t="s">
        <v>7206</v>
      </c>
      <c r="C9440" s="612" t="s">
        <v>775</v>
      </c>
      <c r="D9440" s="614">
        <v>1.56</v>
      </c>
    </row>
    <row r="9441" spans="1:4" x14ac:dyDescent="0.2">
      <c r="A9441" s="612">
        <v>3518</v>
      </c>
      <c r="B9441" s="613" t="s">
        <v>7207</v>
      </c>
      <c r="C9441" s="612" t="s">
        <v>775</v>
      </c>
      <c r="D9441" s="614">
        <v>2.2799999999999998</v>
      </c>
    </row>
    <row r="9442" spans="1:4" x14ac:dyDescent="0.2">
      <c r="A9442" s="612">
        <v>3519</v>
      </c>
      <c r="B9442" s="613" t="s">
        <v>7208</v>
      </c>
      <c r="C9442" s="612" t="s">
        <v>775</v>
      </c>
      <c r="D9442" s="614">
        <v>5.41</v>
      </c>
    </row>
    <row r="9443" spans="1:4" x14ac:dyDescent="0.2">
      <c r="A9443" s="612">
        <v>3520</v>
      </c>
      <c r="B9443" s="613" t="s">
        <v>7209</v>
      </c>
      <c r="C9443" s="612" t="s">
        <v>775</v>
      </c>
      <c r="D9443" s="614">
        <v>6.06</v>
      </c>
    </row>
    <row r="9444" spans="1:4" x14ac:dyDescent="0.2">
      <c r="A9444" s="612">
        <v>37950</v>
      </c>
      <c r="B9444" s="613" t="s">
        <v>7210</v>
      </c>
      <c r="C9444" s="612" t="s">
        <v>775</v>
      </c>
      <c r="D9444" s="614">
        <v>37.340000000000003</v>
      </c>
    </row>
    <row r="9445" spans="1:4" x14ac:dyDescent="0.2">
      <c r="A9445" s="612">
        <v>37949</v>
      </c>
      <c r="B9445" s="613" t="s">
        <v>7211</v>
      </c>
      <c r="C9445" s="612" t="s">
        <v>775</v>
      </c>
      <c r="D9445" s="614">
        <v>1.36</v>
      </c>
    </row>
    <row r="9446" spans="1:4" x14ac:dyDescent="0.2">
      <c r="A9446" s="612">
        <v>3526</v>
      </c>
      <c r="B9446" s="613" t="s">
        <v>7212</v>
      </c>
      <c r="C9446" s="612" t="s">
        <v>775</v>
      </c>
      <c r="D9446" s="614">
        <v>1.83</v>
      </c>
    </row>
    <row r="9447" spans="1:4" x14ac:dyDescent="0.2">
      <c r="A9447" s="612">
        <v>3509</v>
      </c>
      <c r="B9447" s="613" t="s">
        <v>7213</v>
      </c>
      <c r="C9447" s="612" t="s">
        <v>775</v>
      </c>
      <c r="D9447" s="614">
        <v>4.76</v>
      </c>
    </row>
    <row r="9448" spans="1:4" x14ac:dyDescent="0.2">
      <c r="A9448" s="612">
        <v>3530</v>
      </c>
      <c r="B9448" s="613" t="s">
        <v>7214</v>
      </c>
      <c r="C9448" s="612" t="s">
        <v>775</v>
      </c>
      <c r="D9448" s="614">
        <v>184.46</v>
      </c>
    </row>
    <row r="9449" spans="1:4" x14ac:dyDescent="0.2">
      <c r="A9449" s="612">
        <v>3542</v>
      </c>
      <c r="B9449" s="613" t="s">
        <v>7215</v>
      </c>
      <c r="C9449" s="612" t="s">
        <v>775</v>
      </c>
      <c r="D9449" s="614">
        <v>0.43</v>
      </c>
    </row>
    <row r="9450" spans="1:4" x14ac:dyDescent="0.2">
      <c r="A9450" s="612">
        <v>3529</v>
      </c>
      <c r="B9450" s="613" t="s">
        <v>7216</v>
      </c>
      <c r="C9450" s="612" t="s">
        <v>775</v>
      </c>
      <c r="D9450" s="614">
        <v>0.59</v>
      </c>
    </row>
    <row r="9451" spans="1:4" x14ac:dyDescent="0.2">
      <c r="A9451" s="612">
        <v>3536</v>
      </c>
      <c r="B9451" s="613" t="s">
        <v>7217</v>
      </c>
      <c r="C9451" s="612" t="s">
        <v>775</v>
      </c>
      <c r="D9451" s="614">
        <v>1.76</v>
      </c>
    </row>
    <row r="9452" spans="1:4" x14ac:dyDescent="0.2">
      <c r="A9452" s="612">
        <v>3535</v>
      </c>
      <c r="B9452" s="613" t="s">
        <v>7218</v>
      </c>
      <c r="C9452" s="612" t="s">
        <v>775</v>
      </c>
      <c r="D9452" s="614">
        <v>4.1900000000000004</v>
      </c>
    </row>
    <row r="9453" spans="1:4" x14ac:dyDescent="0.2">
      <c r="A9453" s="612">
        <v>3540</v>
      </c>
      <c r="B9453" s="613" t="s">
        <v>7219</v>
      </c>
      <c r="C9453" s="612" t="s">
        <v>775</v>
      </c>
      <c r="D9453" s="614">
        <v>4.53</v>
      </c>
    </row>
    <row r="9454" spans="1:4" x14ac:dyDescent="0.2">
      <c r="A9454" s="612">
        <v>3539</v>
      </c>
      <c r="B9454" s="613" t="s">
        <v>7220</v>
      </c>
      <c r="C9454" s="612" t="s">
        <v>775</v>
      </c>
      <c r="D9454" s="614">
        <v>19.670000000000002</v>
      </c>
    </row>
    <row r="9455" spans="1:4" x14ac:dyDescent="0.2">
      <c r="A9455" s="612">
        <v>3513</v>
      </c>
      <c r="B9455" s="613" t="s">
        <v>7221</v>
      </c>
      <c r="C9455" s="612" t="s">
        <v>775</v>
      </c>
      <c r="D9455" s="614">
        <v>87.44</v>
      </c>
    </row>
    <row r="9456" spans="1:4" x14ac:dyDescent="0.2">
      <c r="A9456" s="612">
        <v>3492</v>
      </c>
      <c r="B9456" s="613" t="s">
        <v>7222</v>
      </c>
      <c r="C9456" s="612" t="s">
        <v>775</v>
      </c>
      <c r="D9456" s="614">
        <v>16.829999999999998</v>
      </c>
    </row>
    <row r="9457" spans="1:4" x14ac:dyDescent="0.2">
      <c r="A9457" s="612">
        <v>3491</v>
      </c>
      <c r="B9457" s="613" t="s">
        <v>7223</v>
      </c>
      <c r="C9457" s="612" t="s">
        <v>775</v>
      </c>
      <c r="D9457" s="614">
        <v>9.6</v>
      </c>
    </row>
    <row r="9458" spans="1:4" x14ac:dyDescent="0.2">
      <c r="A9458" s="612">
        <v>3493</v>
      </c>
      <c r="B9458" s="613" t="s">
        <v>7224</v>
      </c>
      <c r="C9458" s="612" t="s">
        <v>775</v>
      </c>
      <c r="D9458" s="614">
        <v>23.01</v>
      </c>
    </row>
    <row r="9459" spans="1:4" ht="25.5" x14ac:dyDescent="0.2">
      <c r="A9459" s="612">
        <v>12628</v>
      </c>
      <c r="B9459" s="613" t="s">
        <v>7225</v>
      </c>
      <c r="C9459" s="612" t="s">
        <v>775</v>
      </c>
      <c r="D9459" s="614">
        <v>6.01</v>
      </c>
    </row>
    <row r="9460" spans="1:4" ht="25.5" x14ac:dyDescent="0.2">
      <c r="A9460" s="612">
        <v>12629</v>
      </c>
      <c r="B9460" s="613" t="s">
        <v>7226</v>
      </c>
      <c r="C9460" s="612" t="s">
        <v>775</v>
      </c>
      <c r="D9460" s="614">
        <v>6.52</v>
      </c>
    </row>
    <row r="9461" spans="1:4" x14ac:dyDescent="0.2">
      <c r="A9461" s="612">
        <v>3481</v>
      </c>
      <c r="B9461" s="613" t="s">
        <v>7227</v>
      </c>
      <c r="C9461" s="612" t="s">
        <v>775</v>
      </c>
      <c r="D9461" s="614">
        <v>11.66</v>
      </c>
    </row>
    <row r="9462" spans="1:4" x14ac:dyDescent="0.2">
      <c r="A9462" s="612">
        <v>3510</v>
      </c>
      <c r="B9462" s="613" t="s">
        <v>7228</v>
      </c>
      <c r="C9462" s="612" t="s">
        <v>775</v>
      </c>
      <c r="D9462" s="614">
        <v>10.89</v>
      </c>
    </row>
    <row r="9463" spans="1:4" x14ac:dyDescent="0.2">
      <c r="A9463" s="612">
        <v>3508</v>
      </c>
      <c r="B9463" s="613" t="s">
        <v>7229</v>
      </c>
      <c r="C9463" s="612" t="s">
        <v>775</v>
      </c>
      <c r="D9463" s="614">
        <v>28.48</v>
      </c>
    </row>
    <row r="9464" spans="1:4" ht="25.5" x14ac:dyDescent="0.2">
      <c r="A9464" s="612">
        <v>38939</v>
      </c>
      <c r="B9464" s="613" t="s">
        <v>7230</v>
      </c>
      <c r="C9464" s="612" t="s">
        <v>775</v>
      </c>
      <c r="D9464" s="614">
        <v>16.3</v>
      </c>
    </row>
    <row r="9465" spans="1:4" ht="25.5" x14ac:dyDescent="0.2">
      <c r="A9465" s="612">
        <v>38940</v>
      </c>
      <c r="B9465" s="613" t="s">
        <v>7231</v>
      </c>
      <c r="C9465" s="612" t="s">
        <v>775</v>
      </c>
      <c r="D9465" s="614">
        <v>24.89</v>
      </c>
    </row>
    <row r="9466" spans="1:4" ht="25.5" x14ac:dyDescent="0.2">
      <c r="A9466" s="612">
        <v>38941</v>
      </c>
      <c r="B9466" s="613" t="s">
        <v>7232</v>
      </c>
      <c r="C9466" s="612" t="s">
        <v>775</v>
      </c>
      <c r="D9466" s="614">
        <v>29.4</v>
      </c>
    </row>
    <row r="9467" spans="1:4" ht="25.5" x14ac:dyDescent="0.2">
      <c r="A9467" s="612">
        <v>38942</v>
      </c>
      <c r="B9467" s="613" t="s">
        <v>7233</v>
      </c>
      <c r="C9467" s="612" t="s">
        <v>775</v>
      </c>
      <c r="D9467" s="614">
        <v>32.94</v>
      </c>
    </row>
    <row r="9468" spans="1:4" ht="25.5" x14ac:dyDescent="0.2">
      <c r="A9468" s="612">
        <v>38987</v>
      </c>
      <c r="B9468" s="613" t="s">
        <v>7234</v>
      </c>
      <c r="C9468" s="612" t="s">
        <v>775</v>
      </c>
      <c r="D9468" s="614">
        <v>6.25</v>
      </c>
    </row>
    <row r="9469" spans="1:4" ht="25.5" x14ac:dyDescent="0.2">
      <c r="A9469" s="612">
        <v>38988</v>
      </c>
      <c r="B9469" s="613" t="s">
        <v>7235</v>
      </c>
      <c r="C9469" s="612" t="s">
        <v>775</v>
      </c>
      <c r="D9469" s="614">
        <v>14.52</v>
      </c>
    </row>
    <row r="9470" spans="1:4" ht="25.5" x14ac:dyDescent="0.2">
      <c r="A9470" s="612">
        <v>38989</v>
      </c>
      <c r="B9470" s="613" t="s">
        <v>7236</v>
      </c>
      <c r="C9470" s="612" t="s">
        <v>775</v>
      </c>
      <c r="D9470" s="614">
        <v>19.3</v>
      </c>
    </row>
    <row r="9471" spans="1:4" ht="25.5" x14ac:dyDescent="0.2">
      <c r="A9471" s="612">
        <v>38990</v>
      </c>
      <c r="B9471" s="613" t="s">
        <v>7237</v>
      </c>
      <c r="C9471" s="612" t="s">
        <v>775</v>
      </c>
      <c r="D9471" s="614">
        <v>50.87</v>
      </c>
    </row>
    <row r="9472" spans="1:4" ht="25.5" x14ac:dyDescent="0.2">
      <c r="A9472" s="612">
        <v>38991</v>
      </c>
      <c r="B9472" s="613" t="s">
        <v>7238</v>
      </c>
      <c r="C9472" s="612" t="s">
        <v>775</v>
      </c>
      <c r="D9472" s="614">
        <v>102.77</v>
      </c>
    </row>
    <row r="9473" spans="1:4" ht="25.5" x14ac:dyDescent="0.2">
      <c r="A9473" s="612">
        <v>38913</v>
      </c>
      <c r="B9473" s="613" t="s">
        <v>7239</v>
      </c>
      <c r="C9473" s="612" t="s">
        <v>775</v>
      </c>
      <c r="D9473" s="614">
        <v>15.13</v>
      </c>
    </row>
    <row r="9474" spans="1:4" ht="25.5" x14ac:dyDescent="0.2">
      <c r="A9474" s="612">
        <v>38914</v>
      </c>
      <c r="B9474" s="613" t="s">
        <v>7240</v>
      </c>
      <c r="C9474" s="612" t="s">
        <v>775</v>
      </c>
      <c r="D9474" s="614">
        <v>17.55</v>
      </c>
    </row>
    <row r="9475" spans="1:4" ht="25.5" x14ac:dyDescent="0.2">
      <c r="A9475" s="612">
        <v>38915</v>
      </c>
      <c r="B9475" s="613" t="s">
        <v>7241</v>
      </c>
      <c r="C9475" s="612" t="s">
        <v>775</v>
      </c>
      <c r="D9475" s="614">
        <v>30.47</v>
      </c>
    </row>
    <row r="9476" spans="1:4" ht="25.5" x14ac:dyDescent="0.2">
      <c r="A9476" s="612">
        <v>38916</v>
      </c>
      <c r="B9476" s="613" t="s">
        <v>7242</v>
      </c>
      <c r="C9476" s="612" t="s">
        <v>775</v>
      </c>
      <c r="D9476" s="614">
        <v>40.200000000000003</v>
      </c>
    </row>
    <row r="9477" spans="1:4" ht="25.5" x14ac:dyDescent="0.2">
      <c r="A9477" s="612">
        <v>39300</v>
      </c>
      <c r="B9477" s="613" t="s">
        <v>7243</v>
      </c>
      <c r="C9477" s="612" t="s">
        <v>775</v>
      </c>
      <c r="D9477" s="614">
        <v>13.67</v>
      </c>
    </row>
    <row r="9478" spans="1:4" ht="25.5" x14ac:dyDescent="0.2">
      <c r="A9478" s="612">
        <v>39301</v>
      </c>
      <c r="B9478" s="613" t="s">
        <v>7244</v>
      </c>
      <c r="C9478" s="612" t="s">
        <v>775</v>
      </c>
      <c r="D9478" s="614">
        <v>18.96</v>
      </c>
    </row>
    <row r="9479" spans="1:4" ht="25.5" x14ac:dyDescent="0.2">
      <c r="A9479" s="612">
        <v>39302</v>
      </c>
      <c r="B9479" s="613" t="s">
        <v>7245</v>
      </c>
      <c r="C9479" s="612" t="s">
        <v>775</v>
      </c>
      <c r="D9479" s="614">
        <v>23.83</v>
      </c>
    </row>
    <row r="9480" spans="1:4" ht="25.5" x14ac:dyDescent="0.2">
      <c r="A9480" s="612">
        <v>39303</v>
      </c>
      <c r="B9480" s="613" t="s">
        <v>7246</v>
      </c>
      <c r="C9480" s="612" t="s">
        <v>775</v>
      </c>
      <c r="D9480" s="614">
        <v>41.89</v>
      </c>
    </row>
    <row r="9481" spans="1:4" ht="25.5" x14ac:dyDescent="0.2">
      <c r="A9481" s="612">
        <v>38923</v>
      </c>
      <c r="B9481" s="613" t="s">
        <v>7247</v>
      </c>
      <c r="C9481" s="612" t="s">
        <v>775</v>
      </c>
      <c r="D9481" s="614">
        <v>13.34</v>
      </c>
    </row>
    <row r="9482" spans="1:4" ht="25.5" x14ac:dyDescent="0.2">
      <c r="A9482" s="612">
        <v>38925</v>
      </c>
      <c r="B9482" s="613" t="s">
        <v>7248</v>
      </c>
      <c r="C9482" s="612" t="s">
        <v>775</v>
      </c>
      <c r="D9482" s="614">
        <v>14.34</v>
      </c>
    </row>
    <row r="9483" spans="1:4" ht="25.5" x14ac:dyDescent="0.2">
      <c r="A9483" s="612">
        <v>38926</v>
      </c>
      <c r="B9483" s="613" t="s">
        <v>7249</v>
      </c>
      <c r="C9483" s="612" t="s">
        <v>775</v>
      </c>
      <c r="D9483" s="614">
        <v>20.48</v>
      </c>
    </row>
    <row r="9484" spans="1:4" ht="25.5" x14ac:dyDescent="0.2">
      <c r="A9484" s="612">
        <v>38927</v>
      </c>
      <c r="B9484" s="613" t="s">
        <v>7250</v>
      </c>
      <c r="C9484" s="612" t="s">
        <v>775</v>
      </c>
      <c r="D9484" s="614">
        <v>21.91</v>
      </c>
    </row>
    <row r="9485" spans="1:4" ht="25.5" x14ac:dyDescent="0.2">
      <c r="A9485" s="612">
        <v>39304</v>
      </c>
      <c r="B9485" s="613" t="s">
        <v>7251</v>
      </c>
      <c r="C9485" s="612" t="s">
        <v>775</v>
      </c>
      <c r="D9485" s="614">
        <v>16.88</v>
      </c>
    </row>
    <row r="9486" spans="1:4" ht="25.5" x14ac:dyDescent="0.2">
      <c r="A9486" s="612">
        <v>38924</v>
      </c>
      <c r="B9486" s="613" t="s">
        <v>7252</v>
      </c>
      <c r="C9486" s="612" t="s">
        <v>775</v>
      </c>
      <c r="D9486" s="614">
        <v>24.05</v>
      </c>
    </row>
    <row r="9487" spans="1:4" ht="25.5" x14ac:dyDescent="0.2">
      <c r="A9487" s="612">
        <v>39305</v>
      </c>
      <c r="B9487" s="613" t="s">
        <v>7253</v>
      </c>
      <c r="C9487" s="612" t="s">
        <v>775</v>
      </c>
      <c r="D9487" s="614">
        <v>22.09</v>
      </c>
    </row>
    <row r="9488" spans="1:4" ht="25.5" x14ac:dyDescent="0.2">
      <c r="A9488" s="612">
        <v>39306</v>
      </c>
      <c r="B9488" s="613" t="s">
        <v>7254</v>
      </c>
      <c r="C9488" s="612" t="s">
        <v>775</v>
      </c>
      <c r="D9488" s="614">
        <v>27.64</v>
      </c>
    </row>
    <row r="9489" spans="1:4" ht="25.5" x14ac:dyDescent="0.2">
      <c r="A9489" s="612">
        <v>38928</v>
      </c>
      <c r="B9489" s="613" t="s">
        <v>7255</v>
      </c>
      <c r="C9489" s="612" t="s">
        <v>775</v>
      </c>
      <c r="D9489" s="614">
        <v>24.28</v>
      </c>
    </row>
    <row r="9490" spans="1:4" ht="25.5" x14ac:dyDescent="0.2">
      <c r="A9490" s="612">
        <v>38929</v>
      </c>
      <c r="B9490" s="613" t="s">
        <v>7256</v>
      </c>
      <c r="C9490" s="612" t="s">
        <v>775</v>
      </c>
      <c r="D9490" s="614">
        <v>43.05</v>
      </c>
    </row>
    <row r="9491" spans="1:4" ht="25.5" x14ac:dyDescent="0.2">
      <c r="A9491" s="612">
        <v>39307</v>
      </c>
      <c r="B9491" s="613" t="s">
        <v>7257</v>
      </c>
      <c r="C9491" s="612" t="s">
        <v>775</v>
      </c>
      <c r="D9491" s="614">
        <v>31.81</v>
      </c>
    </row>
    <row r="9492" spans="1:4" ht="25.5" x14ac:dyDescent="0.2">
      <c r="A9492" s="612">
        <v>38930</v>
      </c>
      <c r="B9492" s="613" t="s">
        <v>7258</v>
      </c>
      <c r="C9492" s="612" t="s">
        <v>775</v>
      </c>
      <c r="D9492" s="614">
        <v>54.08</v>
      </c>
    </row>
    <row r="9493" spans="1:4" ht="25.5" x14ac:dyDescent="0.2">
      <c r="A9493" s="612">
        <v>38931</v>
      </c>
      <c r="B9493" s="613" t="s">
        <v>7259</v>
      </c>
      <c r="C9493" s="612" t="s">
        <v>775</v>
      </c>
      <c r="D9493" s="614">
        <v>13.62</v>
      </c>
    </row>
    <row r="9494" spans="1:4" ht="25.5" x14ac:dyDescent="0.2">
      <c r="A9494" s="612">
        <v>38932</v>
      </c>
      <c r="B9494" s="613" t="s">
        <v>7260</v>
      </c>
      <c r="C9494" s="612" t="s">
        <v>775</v>
      </c>
      <c r="D9494" s="614">
        <v>13.76</v>
      </c>
    </row>
    <row r="9495" spans="1:4" ht="25.5" x14ac:dyDescent="0.2">
      <c r="A9495" s="612">
        <v>38934</v>
      </c>
      <c r="B9495" s="613" t="s">
        <v>7261</v>
      </c>
      <c r="C9495" s="612" t="s">
        <v>775</v>
      </c>
      <c r="D9495" s="614">
        <v>20.329999999999998</v>
      </c>
    </row>
    <row r="9496" spans="1:4" ht="25.5" x14ac:dyDescent="0.2">
      <c r="A9496" s="612">
        <v>38935</v>
      </c>
      <c r="B9496" s="613" t="s">
        <v>7262</v>
      </c>
      <c r="C9496" s="612" t="s">
        <v>775</v>
      </c>
      <c r="D9496" s="614">
        <v>21.75</v>
      </c>
    </row>
    <row r="9497" spans="1:4" ht="25.5" x14ac:dyDescent="0.2">
      <c r="A9497" s="612">
        <v>38936</v>
      </c>
      <c r="B9497" s="613" t="s">
        <v>7263</v>
      </c>
      <c r="C9497" s="612" t="s">
        <v>775</v>
      </c>
      <c r="D9497" s="614">
        <v>23.3</v>
      </c>
    </row>
    <row r="9498" spans="1:4" ht="25.5" x14ac:dyDescent="0.2">
      <c r="A9498" s="612">
        <v>38937</v>
      </c>
      <c r="B9498" s="613" t="s">
        <v>7264</v>
      </c>
      <c r="C9498" s="612" t="s">
        <v>775</v>
      </c>
      <c r="D9498" s="614">
        <v>28.39</v>
      </c>
    </row>
    <row r="9499" spans="1:4" ht="25.5" x14ac:dyDescent="0.2">
      <c r="A9499" s="612">
        <v>38938</v>
      </c>
      <c r="B9499" s="613" t="s">
        <v>7265</v>
      </c>
      <c r="C9499" s="612" t="s">
        <v>775</v>
      </c>
      <c r="D9499" s="614">
        <v>42.21</v>
      </c>
    </row>
    <row r="9500" spans="1:4" ht="25.5" x14ac:dyDescent="0.2">
      <c r="A9500" s="612">
        <v>3489</v>
      </c>
      <c r="B9500" s="613" t="s">
        <v>7266</v>
      </c>
      <c r="C9500" s="612" t="s">
        <v>775</v>
      </c>
      <c r="D9500" s="614">
        <v>10.76</v>
      </c>
    </row>
    <row r="9501" spans="1:4" ht="25.5" x14ac:dyDescent="0.2">
      <c r="A9501" s="612">
        <v>20151</v>
      </c>
      <c r="B9501" s="613" t="s">
        <v>13108</v>
      </c>
      <c r="C9501" s="612" t="s">
        <v>775</v>
      </c>
      <c r="D9501" s="614">
        <v>16.809999999999999</v>
      </c>
    </row>
    <row r="9502" spans="1:4" ht="25.5" x14ac:dyDescent="0.2">
      <c r="A9502" s="612">
        <v>20152</v>
      </c>
      <c r="B9502" s="613" t="s">
        <v>13109</v>
      </c>
      <c r="C9502" s="612" t="s">
        <v>775</v>
      </c>
      <c r="D9502" s="614">
        <v>58.51</v>
      </c>
    </row>
    <row r="9503" spans="1:4" ht="25.5" x14ac:dyDescent="0.2">
      <c r="A9503" s="612">
        <v>20148</v>
      </c>
      <c r="B9503" s="613" t="s">
        <v>13110</v>
      </c>
      <c r="C9503" s="612" t="s">
        <v>775</v>
      </c>
      <c r="D9503" s="614">
        <v>3.34</v>
      </c>
    </row>
    <row r="9504" spans="1:4" ht="25.5" x14ac:dyDescent="0.2">
      <c r="A9504" s="612">
        <v>20149</v>
      </c>
      <c r="B9504" s="613" t="s">
        <v>13111</v>
      </c>
      <c r="C9504" s="612" t="s">
        <v>775</v>
      </c>
      <c r="D9504" s="614">
        <v>5.17</v>
      </c>
    </row>
    <row r="9505" spans="1:4" ht="25.5" x14ac:dyDescent="0.2">
      <c r="A9505" s="612">
        <v>20150</v>
      </c>
      <c r="B9505" s="613" t="s">
        <v>13112</v>
      </c>
      <c r="C9505" s="612" t="s">
        <v>775</v>
      </c>
      <c r="D9505" s="614">
        <v>12.07</v>
      </c>
    </row>
    <row r="9506" spans="1:4" ht="25.5" x14ac:dyDescent="0.2">
      <c r="A9506" s="612">
        <v>20157</v>
      </c>
      <c r="B9506" s="613" t="s">
        <v>13113</v>
      </c>
      <c r="C9506" s="612" t="s">
        <v>775</v>
      </c>
      <c r="D9506" s="614">
        <v>22.68</v>
      </c>
    </row>
    <row r="9507" spans="1:4" ht="25.5" x14ac:dyDescent="0.2">
      <c r="A9507" s="612">
        <v>20158</v>
      </c>
      <c r="B9507" s="613" t="s">
        <v>13114</v>
      </c>
      <c r="C9507" s="612" t="s">
        <v>775</v>
      </c>
      <c r="D9507" s="614">
        <v>75.37</v>
      </c>
    </row>
    <row r="9508" spans="1:4" ht="25.5" x14ac:dyDescent="0.2">
      <c r="A9508" s="612">
        <v>20154</v>
      </c>
      <c r="B9508" s="613" t="s">
        <v>13115</v>
      </c>
      <c r="C9508" s="612" t="s">
        <v>775</v>
      </c>
      <c r="D9508" s="614">
        <v>4.3</v>
      </c>
    </row>
    <row r="9509" spans="1:4" ht="25.5" x14ac:dyDescent="0.2">
      <c r="A9509" s="612">
        <v>20155</v>
      </c>
      <c r="B9509" s="613" t="s">
        <v>13116</v>
      </c>
      <c r="C9509" s="612" t="s">
        <v>775</v>
      </c>
      <c r="D9509" s="614">
        <v>6.44</v>
      </c>
    </row>
    <row r="9510" spans="1:4" ht="25.5" x14ac:dyDescent="0.2">
      <c r="A9510" s="612">
        <v>20156</v>
      </c>
      <c r="B9510" s="613" t="s">
        <v>13117</v>
      </c>
      <c r="C9510" s="612" t="s">
        <v>775</v>
      </c>
      <c r="D9510" s="614">
        <v>14.48</v>
      </c>
    </row>
    <row r="9511" spans="1:4" x14ac:dyDescent="0.2">
      <c r="A9511" s="612">
        <v>3512</v>
      </c>
      <c r="B9511" s="613" t="s">
        <v>7267</v>
      </c>
      <c r="C9511" s="612" t="s">
        <v>775</v>
      </c>
      <c r="D9511" s="614">
        <v>168.69</v>
      </c>
    </row>
    <row r="9512" spans="1:4" x14ac:dyDescent="0.2">
      <c r="A9512" s="612">
        <v>3499</v>
      </c>
      <c r="B9512" s="613" t="s">
        <v>7268</v>
      </c>
      <c r="C9512" s="612" t="s">
        <v>775</v>
      </c>
      <c r="D9512" s="614">
        <v>0.71</v>
      </c>
    </row>
    <row r="9513" spans="1:4" x14ac:dyDescent="0.2">
      <c r="A9513" s="612">
        <v>3500</v>
      </c>
      <c r="B9513" s="613" t="s">
        <v>7269</v>
      </c>
      <c r="C9513" s="612" t="s">
        <v>775</v>
      </c>
      <c r="D9513" s="614">
        <v>1.21</v>
      </c>
    </row>
    <row r="9514" spans="1:4" x14ac:dyDescent="0.2">
      <c r="A9514" s="612">
        <v>3501</v>
      </c>
      <c r="B9514" s="613" t="s">
        <v>7270</v>
      </c>
      <c r="C9514" s="612" t="s">
        <v>775</v>
      </c>
      <c r="D9514" s="614">
        <v>3.5</v>
      </c>
    </row>
    <row r="9515" spans="1:4" x14ac:dyDescent="0.2">
      <c r="A9515" s="612">
        <v>3502</v>
      </c>
      <c r="B9515" s="613" t="s">
        <v>7271</v>
      </c>
      <c r="C9515" s="612" t="s">
        <v>775</v>
      </c>
      <c r="D9515" s="614">
        <v>4.9800000000000004</v>
      </c>
    </row>
    <row r="9516" spans="1:4" x14ac:dyDescent="0.2">
      <c r="A9516" s="612">
        <v>3503</v>
      </c>
      <c r="B9516" s="613" t="s">
        <v>7272</v>
      </c>
      <c r="C9516" s="612" t="s">
        <v>775</v>
      </c>
      <c r="D9516" s="614">
        <v>5.96</v>
      </c>
    </row>
    <row r="9517" spans="1:4" x14ac:dyDescent="0.2">
      <c r="A9517" s="612">
        <v>3477</v>
      </c>
      <c r="B9517" s="613" t="s">
        <v>7273</v>
      </c>
      <c r="C9517" s="612" t="s">
        <v>775</v>
      </c>
      <c r="D9517" s="614">
        <v>23.09</v>
      </c>
    </row>
    <row r="9518" spans="1:4" x14ac:dyDescent="0.2">
      <c r="A9518" s="612">
        <v>3478</v>
      </c>
      <c r="B9518" s="613" t="s">
        <v>7274</v>
      </c>
      <c r="C9518" s="612" t="s">
        <v>775</v>
      </c>
      <c r="D9518" s="614">
        <v>53.06</v>
      </c>
    </row>
    <row r="9519" spans="1:4" x14ac:dyDescent="0.2">
      <c r="A9519" s="612">
        <v>3525</v>
      </c>
      <c r="B9519" s="613" t="s">
        <v>7275</v>
      </c>
      <c r="C9519" s="612" t="s">
        <v>775</v>
      </c>
      <c r="D9519" s="614">
        <v>62.95</v>
      </c>
    </row>
    <row r="9520" spans="1:4" x14ac:dyDescent="0.2">
      <c r="A9520" s="612">
        <v>3511</v>
      </c>
      <c r="B9520" s="613" t="s">
        <v>7276</v>
      </c>
      <c r="C9520" s="612" t="s">
        <v>775</v>
      </c>
      <c r="D9520" s="614">
        <v>73.86</v>
      </c>
    </row>
    <row r="9521" spans="1:4" ht="25.5" x14ac:dyDescent="0.2">
      <c r="A9521" s="612">
        <v>38917</v>
      </c>
      <c r="B9521" s="613" t="s">
        <v>7277</v>
      </c>
      <c r="C9521" s="612" t="s">
        <v>775</v>
      </c>
      <c r="D9521" s="614">
        <v>13.03</v>
      </c>
    </row>
    <row r="9522" spans="1:4" ht="25.5" x14ac:dyDescent="0.2">
      <c r="A9522" s="612">
        <v>38919</v>
      </c>
      <c r="B9522" s="613" t="s">
        <v>7278</v>
      </c>
      <c r="C9522" s="612" t="s">
        <v>775</v>
      </c>
      <c r="D9522" s="614">
        <v>19.38</v>
      </c>
    </row>
    <row r="9523" spans="1:4" ht="25.5" x14ac:dyDescent="0.2">
      <c r="A9523" s="612">
        <v>38922</v>
      </c>
      <c r="B9523" s="613" t="s">
        <v>7279</v>
      </c>
      <c r="C9523" s="612" t="s">
        <v>775</v>
      </c>
      <c r="D9523" s="614">
        <v>25.05</v>
      </c>
    </row>
    <row r="9524" spans="1:4" ht="25.5" x14ac:dyDescent="0.2">
      <c r="A9524" s="612">
        <v>38921</v>
      </c>
      <c r="B9524" s="613" t="s">
        <v>7280</v>
      </c>
      <c r="C9524" s="612" t="s">
        <v>775</v>
      </c>
      <c r="D9524" s="614">
        <v>30.96</v>
      </c>
    </row>
    <row r="9525" spans="1:4" ht="25.5" x14ac:dyDescent="0.2">
      <c r="A9525" s="612">
        <v>38918</v>
      </c>
      <c r="B9525" s="613" t="s">
        <v>7281</v>
      </c>
      <c r="C9525" s="612" t="s">
        <v>775</v>
      </c>
      <c r="D9525" s="614">
        <v>29.43</v>
      </c>
    </row>
    <row r="9526" spans="1:4" ht="25.5" x14ac:dyDescent="0.2">
      <c r="A9526" s="612">
        <v>38920</v>
      </c>
      <c r="B9526" s="613" t="s">
        <v>7282</v>
      </c>
      <c r="C9526" s="612" t="s">
        <v>775</v>
      </c>
      <c r="D9526" s="614">
        <v>36.79</v>
      </c>
    </row>
    <row r="9527" spans="1:4" ht="25.5" x14ac:dyDescent="0.2">
      <c r="A9527" s="612">
        <v>12032</v>
      </c>
      <c r="B9527" s="613" t="s">
        <v>7283</v>
      </c>
      <c r="C9527" s="612" t="s">
        <v>777</v>
      </c>
      <c r="D9527" s="614">
        <v>47.79</v>
      </c>
    </row>
    <row r="9528" spans="1:4" ht="38.25" x14ac:dyDescent="0.2">
      <c r="A9528" s="612">
        <v>12030</v>
      </c>
      <c r="B9528" s="613" t="s">
        <v>7284</v>
      </c>
      <c r="C9528" s="612" t="s">
        <v>777</v>
      </c>
      <c r="D9528" s="614">
        <v>44.9</v>
      </c>
    </row>
    <row r="9529" spans="1:4" ht="25.5" x14ac:dyDescent="0.2">
      <c r="A9529" s="612">
        <v>10908</v>
      </c>
      <c r="B9529" s="613" t="s">
        <v>7285</v>
      </c>
      <c r="C9529" s="612" t="s">
        <v>775</v>
      </c>
      <c r="D9529" s="614">
        <v>12.7</v>
      </c>
    </row>
    <row r="9530" spans="1:4" ht="25.5" x14ac:dyDescent="0.2">
      <c r="A9530" s="612">
        <v>10909</v>
      </c>
      <c r="B9530" s="613" t="s">
        <v>7286</v>
      </c>
      <c r="C9530" s="612" t="s">
        <v>775</v>
      </c>
      <c r="D9530" s="614">
        <v>20.25</v>
      </c>
    </row>
    <row r="9531" spans="1:4" ht="25.5" x14ac:dyDescent="0.2">
      <c r="A9531" s="612">
        <v>3669</v>
      </c>
      <c r="B9531" s="613" t="s">
        <v>7287</v>
      </c>
      <c r="C9531" s="612" t="s">
        <v>775</v>
      </c>
      <c r="D9531" s="614">
        <v>8.68</v>
      </c>
    </row>
    <row r="9532" spans="1:4" ht="25.5" x14ac:dyDescent="0.2">
      <c r="A9532" s="612">
        <v>20138</v>
      </c>
      <c r="B9532" s="613" t="s">
        <v>7288</v>
      </c>
      <c r="C9532" s="612" t="s">
        <v>775</v>
      </c>
      <c r="D9532" s="614">
        <v>43.12</v>
      </c>
    </row>
    <row r="9533" spans="1:4" ht="25.5" x14ac:dyDescent="0.2">
      <c r="A9533" s="612">
        <v>20139</v>
      </c>
      <c r="B9533" s="613" t="s">
        <v>13118</v>
      </c>
      <c r="C9533" s="612" t="s">
        <v>775</v>
      </c>
      <c r="D9533" s="614">
        <v>72.45</v>
      </c>
    </row>
    <row r="9534" spans="1:4" ht="25.5" x14ac:dyDescent="0.2">
      <c r="A9534" s="612">
        <v>3668</v>
      </c>
      <c r="B9534" s="613" t="s">
        <v>7289</v>
      </c>
      <c r="C9534" s="612" t="s">
        <v>775</v>
      </c>
      <c r="D9534" s="614">
        <v>28.72</v>
      </c>
    </row>
    <row r="9535" spans="1:4" ht="25.5" x14ac:dyDescent="0.2">
      <c r="A9535" s="612">
        <v>3656</v>
      </c>
      <c r="B9535" s="613" t="s">
        <v>7290</v>
      </c>
      <c r="C9535" s="612" t="s">
        <v>775</v>
      </c>
      <c r="D9535" s="614">
        <v>14.24</v>
      </c>
    </row>
    <row r="9536" spans="1:4" ht="25.5" x14ac:dyDescent="0.2">
      <c r="A9536" s="612">
        <v>10911</v>
      </c>
      <c r="B9536" s="613" t="s">
        <v>7291</v>
      </c>
      <c r="C9536" s="612" t="s">
        <v>775</v>
      </c>
      <c r="D9536" s="614">
        <v>15.8</v>
      </c>
    </row>
    <row r="9537" spans="1:4" x14ac:dyDescent="0.2">
      <c r="A9537" s="612">
        <v>3654</v>
      </c>
      <c r="B9537" s="613" t="s">
        <v>7292</v>
      </c>
      <c r="C9537" s="612" t="s">
        <v>775</v>
      </c>
      <c r="D9537" s="614">
        <v>3.74</v>
      </c>
    </row>
    <row r="9538" spans="1:4" x14ac:dyDescent="0.2">
      <c r="A9538" s="612">
        <v>3664</v>
      </c>
      <c r="B9538" s="613" t="s">
        <v>7293</v>
      </c>
      <c r="C9538" s="612" t="s">
        <v>775</v>
      </c>
      <c r="D9538" s="614">
        <v>4.6500000000000004</v>
      </c>
    </row>
    <row r="9539" spans="1:4" x14ac:dyDescent="0.2">
      <c r="A9539" s="612">
        <v>3657</v>
      </c>
      <c r="B9539" s="613" t="s">
        <v>7294</v>
      </c>
      <c r="C9539" s="612" t="s">
        <v>775</v>
      </c>
      <c r="D9539" s="614">
        <v>5.01</v>
      </c>
    </row>
    <row r="9540" spans="1:4" ht="25.5" x14ac:dyDescent="0.2">
      <c r="A9540" s="612">
        <v>12625</v>
      </c>
      <c r="B9540" s="613" t="s">
        <v>7295</v>
      </c>
      <c r="C9540" s="612" t="s">
        <v>775</v>
      </c>
      <c r="D9540" s="614">
        <v>8.24</v>
      </c>
    </row>
    <row r="9541" spans="1:4" x14ac:dyDescent="0.2">
      <c r="A9541" s="612">
        <v>20136</v>
      </c>
      <c r="B9541" s="613" t="s">
        <v>7296</v>
      </c>
      <c r="C9541" s="612" t="s">
        <v>775</v>
      </c>
      <c r="D9541" s="614">
        <v>97.32</v>
      </c>
    </row>
    <row r="9542" spans="1:4" ht="25.5" x14ac:dyDescent="0.2">
      <c r="A9542" s="612">
        <v>20144</v>
      </c>
      <c r="B9542" s="613" t="s">
        <v>13119</v>
      </c>
      <c r="C9542" s="612" t="s">
        <v>775</v>
      </c>
      <c r="D9542" s="614">
        <v>42.75</v>
      </c>
    </row>
    <row r="9543" spans="1:4" ht="25.5" x14ac:dyDescent="0.2">
      <c r="A9543" s="612">
        <v>20143</v>
      </c>
      <c r="B9543" s="613" t="s">
        <v>13120</v>
      </c>
      <c r="C9543" s="612" t="s">
        <v>775</v>
      </c>
      <c r="D9543" s="614">
        <v>39.92</v>
      </c>
    </row>
    <row r="9544" spans="1:4" ht="25.5" x14ac:dyDescent="0.2">
      <c r="A9544" s="612">
        <v>20145</v>
      </c>
      <c r="B9544" s="613" t="s">
        <v>13121</v>
      </c>
      <c r="C9544" s="612" t="s">
        <v>775</v>
      </c>
      <c r="D9544" s="614">
        <v>113.29</v>
      </c>
    </row>
    <row r="9545" spans="1:4" ht="25.5" x14ac:dyDescent="0.2">
      <c r="A9545" s="612">
        <v>20146</v>
      </c>
      <c r="B9545" s="613" t="s">
        <v>13122</v>
      </c>
      <c r="C9545" s="612" t="s">
        <v>775</v>
      </c>
      <c r="D9545" s="614">
        <v>127.75</v>
      </c>
    </row>
    <row r="9546" spans="1:4" ht="25.5" x14ac:dyDescent="0.2">
      <c r="A9546" s="612">
        <v>20140</v>
      </c>
      <c r="B9546" s="613" t="s">
        <v>13123</v>
      </c>
      <c r="C9546" s="612" t="s">
        <v>775</v>
      </c>
      <c r="D9546" s="614">
        <v>5.09</v>
      </c>
    </row>
    <row r="9547" spans="1:4" ht="25.5" x14ac:dyDescent="0.2">
      <c r="A9547" s="612">
        <v>20141</v>
      </c>
      <c r="B9547" s="613" t="s">
        <v>13124</v>
      </c>
      <c r="C9547" s="612" t="s">
        <v>775</v>
      </c>
      <c r="D9547" s="614">
        <v>8.93</v>
      </c>
    </row>
    <row r="9548" spans="1:4" ht="25.5" x14ac:dyDescent="0.2">
      <c r="A9548" s="612">
        <v>20142</v>
      </c>
      <c r="B9548" s="613" t="s">
        <v>13125</v>
      </c>
      <c r="C9548" s="612" t="s">
        <v>775</v>
      </c>
      <c r="D9548" s="614">
        <v>27.32</v>
      </c>
    </row>
    <row r="9549" spans="1:4" ht="25.5" x14ac:dyDescent="0.2">
      <c r="A9549" s="612">
        <v>3659</v>
      </c>
      <c r="B9549" s="613" t="s">
        <v>7297</v>
      </c>
      <c r="C9549" s="612" t="s">
        <v>775</v>
      </c>
      <c r="D9549" s="614">
        <v>11.85</v>
      </c>
    </row>
    <row r="9550" spans="1:4" ht="25.5" x14ac:dyDescent="0.2">
      <c r="A9550" s="612">
        <v>3660</v>
      </c>
      <c r="B9550" s="613" t="s">
        <v>7298</v>
      </c>
      <c r="C9550" s="612" t="s">
        <v>775</v>
      </c>
      <c r="D9550" s="614">
        <v>17.079999999999998</v>
      </c>
    </row>
    <row r="9551" spans="1:4" ht="25.5" x14ac:dyDescent="0.2">
      <c r="A9551" s="612">
        <v>3662</v>
      </c>
      <c r="B9551" s="613" t="s">
        <v>7299</v>
      </c>
      <c r="C9551" s="612" t="s">
        <v>775</v>
      </c>
      <c r="D9551" s="614">
        <v>6.45</v>
      </c>
    </row>
    <row r="9552" spans="1:4" ht="25.5" x14ac:dyDescent="0.2">
      <c r="A9552" s="612">
        <v>3661</v>
      </c>
      <c r="B9552" s="613" t="s">
        <v>7300</v>
      </c>
      <c r="C9552" s="612" t="s">
        <v>775</v>
      </c>
      <c r="D9552" s="614">
        <v>9.49</v>
      </c>
    </row>
    <row r="9553" spans="1:4" ht="25.5" x14ac:dyDescent="0.2">
      <c r="A9553" s="612">
        <v>3658</v>
      </c>
      <c r="B9553" s="613" t="s">
        <v>7301</v>
      </c>
      <c r="C9553" s="612" t="s">
        <v>775</v>
      </c>
      <c r="D9553" s="614">
        <v>12.08</v>
      </c>
    </row>
    <row r="9554" spans="1:4" ht="25.5" x14ac:dyDescent="0.2">
      <c r="A9554" s="612">
        <v>3670</v>
      </c>
      <c r="B9554" s="613" t="s">
        <v>7302</v>
      </c>
      <c r="C9554" s="612" t="s">
        <v>775</v>
      </c>
      <c r="D9554" s="614">
        <v>15.77</v>
      </c>
    </row>
    <row r="9555" spans="1:4" ht="25.5" x14ac:dyDescent="0.2">
      <c r="A9555" s="612">
        <v>3666</v>
      </c>
      <c r="B9555" s="613" t="s">
        <v>7303</v>
      </c>
      <c r="C9555" s="612" t="s">
        <v>775</v>
      </c>
      <c r="D9555" s="614">
        <v>2.67</v>
      </c>
    </row>
    <row r="9556" spans="1:4" x14ac:dyDescent="0.2">
      <c r="A9556" s="612">
        <v>14157</v>
      </c>
      <c r="B9556" s="613" t="s">
        <v>7304</v>
      </c>
      <c r="C9556" s="612" t="s">
        <v>775</v>
      </c>
      <c r="D9556" s="614">
        <v>1.21</v>
      </c>
    </row>
    <row r="9557" spans="1:4" ht="25.5" x14ac:dyDescent="0.2">
      <c r="A9557" s="612">
        <v>3653</v>
      </c>
      <c r="B9557" s="613" t="s">
        <v>7305</v>
      </c>
      <c r="C9557" s="612" t="s">
        <v>775</v>
      </c>
      <c r="D9557" s="614">
        <v>90.74</v>
      </c>
    </row>
    <row r="9558" spans="1:4" ht="25.5" x14ac:dyDescent="0.2">
      <c r="A9558" s="612">
        <v>3649</v>
      </c>
      <c r="B9558" s="613" t="s">
        <v>7306</v>
      </c>
      <c r="C9558" s="612" t="s">
        <v>775</v>
      </c>
      <c r="D9558" s="614">
        <v>187.95</v>
      </c>
    </row>
    <row r="9559" spans="1:4" ht="25.5" x14ac:dyDescent="0.2">
      <c r="A9559" s="612">
        <v>42696</v>
      </c>
      <c r="B9559" s="613" t="s">
        <v>7307</v>
      </c>
      <c r="C9559" s="612" t="s">
        <v>775</v>
      </c>
      <c r="D9559" s="614">
        <v>525.88</v>
      </c>
    </row>
    <row r="9560" spans="1:4" ht="25.5" x14ac:dyDescent="0.2">
      <c r="A9560" s="612">
        <v>42697</v>
      </c>
      <c r="B9560" s="613" t="s">
        <v>7308</v>
      </c>
      <c r="C9560" s="612" t="s">
        <v>775</v>
      </c>
      <c r="D9560" s="614">
        <v>791.99</v>
      </c>
    </row>
    <row r="9561" spans="1:4" ht="25.5" x14ac:dyDescent="0.2">
      <c r="A9561" s="612">
        <v>42698</v>
      </c>
      <c r="B9561" s="613" t="s">
        <v>7309</v>
      </c>
      <c r="C9561" s="612" t="s">
        <v>775</v>
      </c>
      <c r="D9561" s="614">
        <v>1103.21</v>
      </c>
    </row>
    <row r="9562" spans="1:4" x14ac:dyDescent="0.2">
      <c r="A9562" s="612">
        <v>39875</v>
      </c>
      <c r="B9562" s="613" t="s">
        <v>7310</v>
      </c>
      <c r="C9562" s="612" t="s">
        <v>775</v>
      </c>
      <c r="D9562" s="614">
        <v>455.33</v>
      </c>
    </row>
    <row r="9563" spans="1:4" x14ac:dyDescent="0.2">
      <c r="A9563" s="612">
        <v>39876</v>
      </c>
      <c r="B9563" s="613" t="s">
        <v>7311</v>
      </c>
      <c r="C9563" s="612" t="s">
        <v>775</v>
      </c>
      <c r="D9563" s="614">
        <v>570.07000000000005</v>
      </c>
    </row>
    <row r="9564" spans="1:4" x14ac:dyDescent="0.2">
      <c r="A9564" s="612">
        <v>39877</v>
      </c>
      <c r="B9564" s="613" t="s">
        <v>7312</v>
      </c>
      <c r="C9564" s="612" t="s">
        <v>775</v>
      </c>
      <c r="D9564" s="614">
        <v>790.66</v>
      </c>
    </row>
    <row r="9565" spans="1:4" x14ac:dyDescent="0.2">
      <c r="A9565" s="612">
        <v>39878</v>
      </c>
      <c r="B9565" s="613" t="s">
        <v>7313</v>
      </c>
      <c r="C9565" s="612" t="s">
        <v>775</v>
      </c>
      <c r="D9565" s="614">
        <v>1044.3399999999999</v>
      </c>
    </row>
    <row r="9566" spans="1:4" x14ac:dyDescent="0.2">
      <c r="A9566" s="612">
        <v>39872</v>
      </c>
      <c r="B9566" s="613" t="s">
        <v>7314</v>
      </c>
      <c r="C9566" s="612" t="s">
        <v>775</v>
      </c>
      <c r="D9566" s="614">
        <v>312.25</v>
      </c>
    </row>
    <row r="9567" spans="1:4" x14ac:dyDescent="0.2">
      <c r="A9567" s="612">
        <v>39873</v>
      </c>
      <c r="B9567" s="613" t="s">
        <v>7315</v>
      </c>
      <c r="C9567" s="612" t="s">
        <v>775</v>
      </c>
      <c r="D9567" s="614">
        <v>362.19</v>
      </c>
    </row>
    <row r="9568" spans="1:4" x14ac:dyDescent="0.2">
      <c r="A9568" s="612">
        <v>39874</v>
      </c>
      <c r="B9568" s="613" t="s">
        <v>7316</v>
      </c>
      <c r="C9568" s="612" t="s">
        <v>775</v>
      </c>
      <c r="D9568" s="614">
        <v>397.82</v>
      </c>
    </row>
    <row r="9569" spans="1:4" x14ac:dyDescent="0.2">
      <c r="A9569" s="612">
        <v>3674</v>
      </c>
      <c r="B9569" s="613" t="s">
        <v>7317</v>
      </c>
      <c r="C9569" s="612" t="s">
        <v>779</v>
      </c>
      <c r="D9569" s="614">
        <v>59.04</v>
      </c>
    </row>
    <row r="9570" spans="1:4" ht="25.5" x14ac:dyDescent="0.2">
      <c r="A9570" s="612">
        <v>3681</v>
      </c>
      <c r="B9570" s="613" t="s">
        <v>7318</v>
      </c>
      <c r="C9570" s="612" t="s">
        <v>779</v>
      </c>
      <c r="D9570" s="614">
        <v>87.85</v>
      </c>
    </row>
    <row r="9571" spans="1:4" ht="25.5" x14ac:dyDescent="0.2">
      <c r="A9571" s="612">
        <v>3676</v>
      </c>
      <c r="B9571" s="613" t="s">
        <v>7319</v>
      </c>
      <c r="C9571" s="612" t="s">
        <v>779</v>
      </c>
      <c r="D9571" s="614">
        <v>330.62</v>
      </c>
    </row>
    <row r="9572" spans="1:4" ht="25.5" x14ac:dyDescent="0.2">
      <c r="A9572" s="612">
        <v>3679</v>
      </c>
      <c r="B9572" s="613" t="s">
        <v>7320</v>
      </c>
      <c r="C9572" s="612" t="s">
        <v>779</v>
      </c>
      <c r="D9572" s="614">
        <v>273.52999999999997</v>
      </c>
    </row>
    <row r="9573" spans="1:4" ht="25.5" x14ac:dyDescent="0.2">
      <c r="A9573" s="612">
        <v>3672</v>
      </c>
      <c r="B9573" s="613" t="s">
        <v>7321</v>
      </c>
      <c r="C9573" s="612" t="s">
        <v>779</v>
      </c>
      <c r="D9573" s="614">
        <v>0.93</v>
      </c>
    </row>
    <row r="9574" spans="1:4" ht="25.5" x14ac:dyDescent="0.2">
      <c r="A9574" s="612">
        <v>3671</v>
      </c>
      <c r="B9574" s="613" t="s">
        <v>7322</v>
      </c>
      <c r="C9574" s="612" t="s">
        <v>779</v>
      </c>
      <c r="D9574" s="614">
        <v>0.88</v>
      </c>
    </row>
    <row r="9575" spans="1:4" ht="25.5" x14ac:dyDescent="0.2">
      <c r="A9575" s="612">
        <v>3673</v>
      </c>
      <c r="B9575" s="613" t="s">
        <v>7323</v>
      </c>
      <c r="C9575" s="612" t="s">
        <v>779</v>
      </c>
      <c r="D9575" s="614">
        <v>1.38</v>
      </c>
    </row>
    <row r="9576" spans="1:4" ht="25.5" x14ac:dyDescent="0.2">
      <c r="A9576" s="612">
        <v>38394</v>
      </c>
      <c r="B9576" s="613" t="s">
        <v>7324</v>
      </c>
      <c r="C9576" s="612" t="s">
        <v>775</v>
      </c>
      <c r="D9576" s="614">
        <v>309.44</v>
      </c>
    </row>
    <row r="9577" spans="1:4" ht="25.5" x14ac:dyDescent="0.2">
      <c r="A9577" s="612">
        <v>3729</v>
      </c>
      <c r="B9577" s="613" t="s">
        <v>7325</v>
      </c>
      <c r="C9577" s="612" t="s">
        <v>775</v>
      </c>
      <c r="D9577" s="614">
        <v>62.63</v>
      </c>
    </row>
    <row r="9578" spans="1:4" ht="63.75" x14ac:dyDescent="0.2">
      <c r="A9578" s="612">
        <v>39357</v>
      </c>
      <c r="B9578" s="613" t="s">
        <v>7326</v>
      </c>
      <c r="C9578" s="612" t="s">
        <v>775</v>
      </c>
      <c r="D9578" s="614">
        <v>118.37</v>
      </c>
    </row>
    <row r="9579" spans="1:4" ht="63.75" x14ac:dyDescent="0.2">
      <c r="A9579" s="612">
        <v>39358</v>
      </c>
      <c r="B9579" s="613" t="s">
        <v>7327</v>
      </c>
      <c r="C9579" s="612" t="s">
        <v>775</v>
      </c>
      <c r="D9579" s="614">
        <v>129.79</v>
      </c>
    </row>
    <row r="9580" spans="1:4" ht="76.5" x14ac:dyDescent="0.2">
      <c r="A9580" s="612">
        <v>39356</v>
      </c>
      <c r="B9580" s="613" t="s">
        <v>7328</v>
      </c>
      <c r="C9580" s="612" t="s">
        <v>775</v>
      </c>
      <c r="D9580" s="614">
        <v>221.43</v>
      </c>
    </row>
    <row r="9581" spans="1:4" ht="76.5" x14ac:dyDescent="0.2">
      <c r="A9581" s="612">
        <v>39355</v>
      </c>
      <c r="B9581" s="613" t="s">
        <v>7329</v>
      </c>
      <c r="C9581" s="612" t="s">
        <v>775</v>
      </c>
      <c r="D9581" s="614">
        <v>190.55</v>
      </c>
    </row>
    <row r="9582" spans="1:4" ht="76.5" x14ac:dyDescent="0.2">
      <c r="A9582" s="612">
        <v>39353</v>
      </c>
      <c r="B9582" s="613" t="s">
        <v>7330</v>
      </c>
      <c r="C9582" s="612" t="s">
        <v>775</v>
      </c>
      <c r="D9582" s="614">
        <v>261.31</v>
      </c>
    </row>
    <row r="9583" spans="1:4" ht="76.5" x14ac:dyDescent="0.2">
      <c r="A9583" s="612">
        <v>39354</v>
      </c>
      <c r="B9583" s="613" t="s">
        <v>7331</v>
      </c>
      <c r="C9583" s="612" t="s">
        <v>775</v>
      </c>
      <c r="D9583" s="614">
        <v>260.43</v>
      </c>
    </row>
    <row r="9584" spans="1:4" x14ac:dyDescent="0.2">
      <c r="A9584" s="612">
        <v>39398</v>
      </c>
      <c r="B9584" s="613" t="s">
        <v>7332</v>
      </c>
      <c r="C9584" s="612" t="s">
        <v>775</v>
      </c>
      <c r="D9584" s="614">
        <v>64.59</v>
      </c>
    </row>
    <row r="9585" spans="1:4" ht="25.5" x14ac:dyDescent="0.2">
      <c r="A9585" s="612">
        <v>13343</v>
      </c>
      <c r="B9585" s="613" t="s">
        <v>7333</v>
      </c>
      <c r="C9585" s="612" t="s">
        <v>775</v>
      </c>
      <c r="D9585" s="614">
        <v>22.87</v>
      </c>
    </row>
    <row r="9586" spans="1:4" ht="25.5" x14ac:dyDescent="0.2">
      <c r="A9586" s="612">
        <v>12118</v>
      </c>
      <c r="B9586" s="613" t="s">
        <v>7334</v>
      </c>
      <c r="C9586" s="612" t="s">
        <v>775</v>
      </c>
      <c r="D9586" s="614">
        <v>14.74</v>
      </c>
    </row>
    <row r="9587" spans="1:4" ht="51" x14ac:dyDescent="0.2">
      <c r="A9587" s="612">
        <v>39482</v>
      </c>
      <c r="B9587" s="613" t="s">
        <v>12612</v>
      </c>
      <c r="C9587" s="612" t="s">
        <v>775</v>
      </c>
      <c r="D9587" s="614">
        <v>551.65</v>
      </c>
    </row>
    <row r="9588" spans="1:4" ht="51" x14ac:dyDescent="0.2">
      <c r="A9588" s="612">
        <v>39486</v>
      </c>
      <c r="B9588" s="613" t="s">
        <v>12613</v>
      </c>
      <c r="C9588" s="612" t="s">
        <v>775</v>
      </c>
      <c r="D9588" s="614">
        <v>450.22</v>
      </c>
    </row>
    <row r="9589" spans="1:4" ht="51" x14ac:dyDescent="0.2">
      <c r="A9589" s="612">
        <v>39484</v>
      </c>
      <c r="B9589" s="613" t="s">
        <v>12614</v>
      </c>
      <c r="C9589" s="612" t="s">
        <v>775</v>
      </c>
      <c r="D9589" s="614">
        <v>551.65</v>
      </c>
    </row>
    <row r="9590" spans="1:4" ht="51" x14ac:dyDescent="0.2">
      <c r="A9590" s="612">
        <v>39488</v>
      </c>
      <c r="B9590" s="613" t="s">
        <v>12615</v>
      </c>
      <c r="C9590" s="612" t="s">
        <v>775</v>
      </c>
      <c r="D9590" s="614">
        <v>457.59</v>
      </c>
    </row>
    <row r="9591" spans="1:4" ht="51" x14ac:dyDescent="0.2">
      <c r="A9591" s="612">
        <v>39485</v>
      </c>
      <c r="B9591" s="613" t="s">
        <v>12616</v>
      </c>
      <c r="C9591" s="612" t="s">
        <v>775</v>
      </c>
      <c r="D9591" s="614">
        <v>551.65</v>
      </c>
    </row>
    <row r="9592" spans="1:4" ht="51" x14ac:dyDescent="0.2">
      <c r="A9592" s="612">
        <v>39489</v>
      </c>
      <c r="B9592" s="613" t="s">
        <v>12617</v>
      </c>
      <c r="C9592" s="612" t="s">
        <v>775</v>
      </c>
      <c r="D9592" s="614">
        <v>465.35</v>
      </c>
    </row>
    <row r="9593" spans="1:4" ht="63.75" x14ac:dyDescent="0.2">
      <c r="A9593" s="612">
        <v>39490</v>
      </c>
      <c r="B9593" s="613" t="s">
        <v>12618</v>
      </c>
      <c r="C9593" s="612" t="s">
        <v>775</v>
      </c>
      <c r="D9593" s="614">
        <v>693.43</v>
      </c>
    </row>
    <row r="9594" spans="1:4" ht="51" x14ac:dyDescent="0.2">
      <c r="A9594" s="612">
        <v>39494</v>
      </c>
      <c r="B9594" s="613" t="s">
        <v>12619</v>
      </c>
      <c r="C9594" s="612" t="s">
        <v>775</v>
      </c>
      <c r="D9594" s="614">
        <v>497.94</v>
      </c>
    </row>
    <row r="9595" spans="1:4" ht="51" x14ac:dyDescent="0.2">
      <c r="A9595" s="612">
        <v>39495</v>
      </c>
      <c r="B9595" s="613" t="s">
        <v>12620</v>
      </c>
      <c r="C9595" s="612" t="s">
        <v>775</v>
      </c>
      <c r="D9595" s="614">
        <v>561.12</v>
      </c>
    </row>
    <row r="9596" spans="1:4" ht="51" x14ac:dyDescent="0.2">
      <c r="A9596" s="612">
        <v>39496</v>
      </c>
      <c r="B9596" s="613" t="s">
        <v>12621</v>
      </c>
      <c r="C9596" s="612" t="s">
        <v>775</v>
      </c>
      <c r="D9596" s="614">
        <v>617.23</v>
      </c>
    </row>
    <row r="9597" spans="1:4" ht="51" x14ac:dyDescent="0.2">
      <c r="A9597" s="612">
        <v>39492</v>
      </c>
      <c r="B9597" s="613" t="s">
        <v>12622</v>
      </c>
      <c r="C9597" s="612" t="s">
        <v>775</v>
      </c>
      <c r="D9597" s="614">
        <v>714.58</v>
      </c>
    </row>
    <row r="9598" spans="1:4" ht="51" x14ac:dyDescent="0.2">
      <c r="A9598" s="612">
        <v>39497</v>
      </c>
      <c r="B9598" s="613" t="s">
        <v>12623</v>
      </c>
      <c r="C9598" s="612" t="s">
        <v>775</v>
      </c>
      <c r="D9598" s="614">
        <v>645.45000000000005</v>
      </c>
    </row>
    <row r="9599" spans="1:4" ht="51" x14ac:dyDescent="0.2">
      <c r="A9599" s="612">
        <v>39493</v>
      </c>
      <c r="B9599" s="613" t="s">
        <v>12624</v>
      </c>
      <c r="C9599" s="612" t="s">
        <v>775</v>
      </c>
      <c r="D9599" s="614">
        <v>766.45</v>
      </c>
    </row>
    <row r="9600" spans="1:4" ht="51" x14ac:dyDescent="0.2">
      <c r="A9600" s="612">
        <v>39500</v>
      </c>
      <c r="B9600" s="613" t="s">
        <v>12625</v>
      </c>
      <c r="C9600" s="612" t="s">
        <v>775</v>
      </c>
      <c r="D9600" s="614">
        <v>836.27</v>
      </c>
    </row>
    <row r="9601" spans="1:4" ht="51" x14ac:dyDescent="0.2">
      <c r="A9601" s="612">
        <v>39498</v>
      </c>
      <c r="B9601" s="613" t="s">
        <v>12626</v>
      </c>
      <c r="C9601" s="612" t="s">
        <v>775</v>
      </c>
      <c r="D9601" s="614">
        <v>1031.3900000000001</v>
      </c>
    </row>
    <row r="9602" spans="1:4" ht="51" x14ac:dyDescent="0.2">
      <c r="A9602" s="612">
        <v>43628</v>
      </c>
      <c r="B9602" s="613" t="s">
        <v>12627</v>
      </c>
      <c r="C9602" s="612" t="s">
        <v>775</v>
      </c>
      <c r="D9602" s="614">
        <v>812.96</v>
      </c>
    </row>
    <row r="9603" spans="1:4" ht="51" x14ac:dyDescent="0.2">
      <c r="A9603" s="612">
        <v>39501</v>
      </c>
      <c r="B9603" s="613" t="s">
        <v>12628</v>
      </c>
      <c r="C9603" s="612" t="s">
        <v>775</v>
      </c>
      <c r="D9603" s="614">
        <v>858.91</v>
      </c>
    </row>
    <row r="9604" spans="1:4" ht="51" x14ac:dyDescent="0.2">
      <c r="A9604" s="612">
        <v>39499</v>
      </c>
      <c r="B9604" s="613" t="s">
        <v>12629</v>
      </c>
      <c r="C9604" s="612" t="s">
        <v>775</v>
      </c>
      <c r="D9604" s="614">
        <v>1046.04</v>
      </c>
    </row>
    <row r="9605" spans="1:4" ht="51" x14ac:dyDescent="0.2">
      <c r="A9605" s="612">
        <v>43621</v>
      </c>
      <c r="B9605" s="613" t="s">
        <v>12630</v>
      </c>
      <c r="C9605" s="612" t="s">
        <v>775</v>
      </c>
      <c r="D9605" s="614">
        <v>863.77</v>
      </c>
    </row>
    <row r="9606" spans="1:4" ht="25.5" x14ac:dyDescent="0.2">
      <c r="A9606" s="612">
        <v>3733</v>
      </c>
      <c r="B9606" s="613" t="s">
        <v>7335</v>
      </c>
      <c r="C9606" s="612" t="s">
        <v>780</v>
      </c>
      <c r="D9606" s="614">
        <v>51.71</v>
      </c>
    </row>
    <row r="9607" spans="1:4" x14ac:dyDescent="0.2">
      <c r="A9607" s="612">
        <v>3731</v>
      </c>
      <c r="B9607" s="613" t="s">
        <v>7336</v>
      </c>
      <c r="C9607" s="612" t="s">
        <v>780</v>
      </c>
      <c r="D9607" s="614">
        <v>48</v>
      </c>
    </row>
    <row r="9608" spans="1:4" x14ac:dyDescent="0.2">
      <c r="A9608" s="612">
        <v>38137</v>
      </c>
      <c r="B9608" s="613" t="s">
        <v>7337</v>
      </c>
      <c r="C9608" s="612" t="s">
        <v>780</v>
      </c>
      <c r="D9608" s="614">
        <v>48.28</v>
      </c>
    </row>
    <row r="9609" spans="1:4" ht="25.5" x14ac:dyDescent="0.2">
      <c r="A9609" s="612">
        <v>38135</v>
      </c>
      <c r="B9609" s="613" t="s">
        <v>7338</v>
      </c>
      <c r="C9609" s="612" t="s">
        <v>780</v>
      </c>
      <c r="D9609" s="614">
        <v>61.2</v>
      </c>
    </row>
    <row r="9610" spans="1:4" x14ac:dyDescent="0.2">
      <c r="A9610" s="612">
        <v>38138</v>
      </c>
      <c r="B9610" s="613" t="s">
        <v>7339</v>
      </c>
      <c r="C9610" s="612" t="s">
        <v>780</v>
      </c>
      <c r="D9610" s="614">
        <v>47.41</v>
      </c>
    </row>
    <row r="9611" spans="1:4" ht="38.25" x14ac:dyDescent="0.2">
      <c r="A9611" s="612">
        <v>3736</v>
      </c>
      <c r="B9611" s="613" t="s">
        <v>7340</v>
      </c>
      <c r="C9611" s="612" t="s">
        <v>780</v>
      </c>
      <c r="D9611" s="614">
        <v>39.5</v>
      </c>
    </row>
    <row r="9612" spans="1:4" ht="38.25" x14ac:dyDescent="0.2">
      <c r="A9612" s="612">
        <v>3741</v>
      </c>
      <c r="B9612" s="613" t="s">
        <v>7341</v>
      </c>
      <c r="C9612" s="612" t="s">
        <v>780</v>
      </c>
      <c r="D9612" s="614">
        <v>41.17</v>
      </c>
    </row>
    <row r="9613" spans="1:4" ht="25.5" x14ac:dyDescent="0.2">
      <c r="A9613" s="612">
        <v>3745</v>
      </c>
      <c r="B9613" s="613" t="s">
        <v>7342</v>
      </c>
      <c r="C9613" s="612" t="s">
        <v>780</v>
      </c>
      <c r="D9613" s="614">
        <v>44.39</v>
      </c>
    </row>
    <row r="9614" spans="1:4" ht="38.25" x14ac:dyDescent="0.2">
      <c r="A9614" s="612">
        <v>3743</v>
      </c>
      <c r="B9614" s="613" t="s">
        <v>7343</v>
      </c>
      <c r="C9614" s="612" t="s">
        <v>780</v>
      </c>
      <c r="D9614" s="614">
        <v>41.03</v>
      </c>
    </row>
    <row r="9615" spans="1:4" ht="38.25" x14ac:dyDescent="0.2">
      <c r="A9615" s="612">
        <v>3744</v>
      </c>
      <c r="B9615" s="613" t="s">
        <v>7344</v>
      </c>
      <c r="C9615" s="612" t="s">
        <v>780</v>
      </c>
      <c r="D9615" s="614">
        <v>45.16</v>
      </c>
    </row>
    <row r="9616" spans="1:4" ht="38.25" x14ac:dyDescent="0.2">
      <c r="A9616" s="612">
        <v>3739</v>
      </c>
      <c r="B9616" s="613" t="s">
        <v>7345</v>
      </c>
      <c r="C9616" s="612" t="s">
        <v>780</v>
      </c>
      <c r="D9616" s="614">
        <v>47.46</v>
      </c>
    </row>
    <row r="9617" spans="1:4" ht="38.25" x14ac:dyDescent="0.2">
      <c r="A9617" s="612">
        <v>3737</v>
      </c>
      <c r="B9617" s="613" t="s">
        <v>7346</v>
      </c>
      <c r="C9617" s="612" t="s">
        <v>780</v>
      </c>
      <c r="D9617" s="614">
        <v>49.75</v>
      </c>
    </row>
    <row r="9618" spans="1:4" ht="38.25" x14ac:dyDescent="0.2">
      <c r="A9618" s="612">
        <v>3738</v>
      </c>
      <c r="B9618" s="613" t="s">
        <v>7347</v>
      </c>
      <c r="C9618" s="612" t="s">
        <v>780</v>
      </c>
      <c r="D9618" s="614">
        <v>57.41</v>
      </c>
    </row>
    <row r="9619" spans="1:4" ht="25.5" x14ac:dyDescent="0.2">
      <c r="A9619" s="612">
        <v>3747</v>
      </c>
      <c r="B9619" s="613" t="s">
        <v>7348</v>
      </c>
      <c r="C9619" s="612" t="s">
        <v>780</v>
      </c>
      <c r="D9619" s="614">
        <v>45.16</v>
      </c>
    </row>
    <row r="9620" spans="1:4" ht="25.5" x14ac:dyDescent="0.2">
      <c r="A9620" s="612">
        <v>11649</v>
      </c>
      <c r="B9620" s="613" t="s">
        <v>7349</v>
      </c>
      <c r="C9620" s="612" t="s">
        <v>775</v>
      </c>
      <c r="D9620" s="614">
        <v>327.63</v>
      </c>
    </row>
    <row r="9621" spans="1:4" ht="25.5" x14ac:dyDescent="0.2">
      <c r="A9621" s="612">
        <v>11650</v>
      </c>
      <c r="B9621" s="613" t="s">
        <v>7350</v>
      </c>
      <c r="C9621" s="612" t="s">
        <v>775</v>
      </c>
      <c r="D9621" s="614">
        <v>558.42999999999995</v>
      </c>
    </row>
    <row r="9622" spans="1:4" ht="38.25" x14ac:dyDescent="0.2">
      <c r="A9622" s="612">
        <v>3742</v>
      </c>
      <c r="B9622" s="613" t="s">
        <v>7351</v>
      </c>
      <c r="C9622" s="612" t="s">
        <v>780</v>
      </c>
      <c r="D9622" s="614">
        <v>59.55</v>
      </c>
    </row>
    <row r="9623" spans="1:4" ht="38.25" x14ac:dyDescent="0.2">
      <c r="A9623" s="612">
        <v>3746</v>
      </c>
      <c r="B9623" s="613" t="s">
        <v>7352</v>
      </c>
      <c r="C9623" s="612" t="s">
        <v>780</v>
      </c>
      <c r="D9623" s="614">
        <v>69.53</v>
      </c>
    </row>
    <row r="9624" spans="1:4" ht="38.25" x14ac:dyDescent="0.2">
      <c r="A9624" s="612">
        <v>21106</v>
      </c>
      <c r="B9624" s="613" t="s">
        <v>10451</v>
      </c>
      <c r="C9624" s="612" t="s">
        <v>772</v>
      </c>
      <c r="D9624" s="614">
        <v>28.99</v>
      </c>
    </row>
    <row r="9625" spans="1:4" x14ac:dyDescent="0.2">
      <c r="A9625" s="612">
        <v>3755</v>
      </c>
      <c r="B9625" s="613" t="s">
        <v>7353</v>
      </c>
      <c r="C9625" s="612" t="s">
        <v>775</v>
      </c>
      <c r="D9625" s="614">
        <v>15.22</v>
      </c>
    </row>
    <row r="9626" spans="1:4" x14ac:dyDescent="0.2">
      <c r="A9626" s="612">
        <v>3750</v>
      </c>
      <c r="B9626" s="613" t="s">
        <v>7354</v>
      </c>
      <c r="C9626" s="612" t="s">
        <v>775</v>
      </c>
      <c r="D9626" s="614">
        <v>20.47</v>
      </c>
    </row>
    <row r="9627" spans="1:4" x14ac:dyDescent="0.2">
      <c r="A9627" s="612">
        <v>3756</v>
      </c>
      <c r="B9627" s="613" t="s">
        <v>7355</v>
      </c>
      <c r="C9627" s="612" t="s">
        <v>775</v>
      </c>
      <c r="D9627" s="614">
        <v>38.25</v>
      </c>
    </row>
    <row r="9628" spans="1:4" x14ac:dyDescent="0.2">
      <c r="A9628" s="612">
        <v>39377</v>
      </c>
      <c r="B9628" s="613" t="s">
        <v>7356</v>
      </c>
      <c r="C9628" s="612" t="s">
        <v>775</v>
      </c>
      <c r="D9628" s="614">
        <v>113.31</v>
      </c>
    </row>
    <row r="9629" spans="1:4" x14ac:dyDescent="0.2">
      <c r="A9629" s="612">
        <v>38191</v>
      </c>
      <c r="B9629" s="613" t="s">
        <v>7357</v>
      </c>
      <c r="C9629" s="612" t="s">
        <v>775</v>
      </c>
      <c r="D9629" s="614">
        <v>8.43</v>
      </c>
    </row>
    <row r="9630" spans="1:4" ht="25.5" x14ac:dyDescent="0.2">
      <c r="A9630" s="612">
        <v>39381</v>
      </c>
      <c r="B9630" s="613" t="s">
        <v>7358</v>
      </c>
      <c r="C9630" s="612" t="s">
        <v>775</v>
      </c>
      <c r="D9630" s="614">
        <v>7.87</v>
      </c>
    </row>
    <row r="9631" spans="1:4" x14ac:dyDescent="0.2">
      <c r="A9631" s="612">
        <v>38780</v>
      </c>
      <c r="B9631" s="613" t="s">
        <v>7359</v>
      </c>
      <c r="C9631" s="612" t="s">
        <v>775</v>
      </c>
      <c r="D9631" s="614">
        <v>9.6199999999999992</v>
      </c>
    </row>
    <row r="9632" spans="1:4" x14ac:dyDescent="0.2">
      <c r="A9632" s="612">
        <v>38781</v>
      </c>
      <c r="B9632" s="613" t="s">
        <v>7360</v>
      </c>
      <c r="C9632" s="612" t="s">
        <v>775</v>
      </c>
      <c r="D9632" s="614">
        <v>32.5</v>
      </c>
    </row>
    <row r="9633" spans="1:4" x14ac:dyDescent="0.2">
      <c r="A9633" s="612">
        <v>38192</v>
      </c>
      <c r="B9633" s="613" t="s">
        <v>7361</v>
      </c>
      <c r="C9633" s="612" t="s">
        <v>775</v>
      </c>
      <c r="D9633" s="614">
        <v>58.81</v>
      </c>
    </row>
    <row r="9634" spans="1:4" x14ac:dyDescent="0.2">
      <c r="A9634" s="612">
        <v>3753</v>
      </c>
      <c r="B9634" s="613" t="s">
        <v>7362</v>
      </c>
      <c r="C9634" s="612" t="s">
        <v>775</v>
      </c>
      <c r="D9634" s="614">
        <v>5.14</v>
      </c>
    </row>
    <row r="9635" spans="1:4" x14ac:dyDescent="0.2">
      <c r="A9635" s="612">
        <v>38782</v>
      </c>
      <c r="B9635" s="613" t="s">
        <v>7363</v>
      </c>
      <c r="C9635" s="612" t="s">
        <v>775</v>
      </c>
      <c r="D9635" s="614">
        <v>6.7</v>
      </c>
    </row>
    <row r="9636" spans="1:4" x14ac:dyDescent="0.2">
      <c r="A9636" s="612">
        <v>38778</v>
      </c>
      <c r="B9636" s="613" t="s">
        <v>7364</v>
      </c>
      <c r="C9636" s="612" t="s">
        <v>775</v>
      </c>
      <c r="D9636" s="614">
        <v>5.03</v>
      </c>
    </row>
    <row r="9637" spans="1:4" x14ac:dyDescent="0.2">
      <c r="A9637" s="612">
        <v>38779</v>
      </c>
      <c r="B9637" s="613" t="s">
        <v>7365</v>
      </c>
      <c r="C9637" s="612" t="s">
        <v>775</v>
      </c>
      <c r="D9637" s="614">
        <v>5.33</v>
      </c>
    </row>
    <row r="9638" spans="1:4" x14ac:dyDescent="0.2">
      <c r="A9638" s="612">
        <v>39388</v>
      </c>
      <c r="B9638" s="613" t="s">
        <v>7366</v>
      </c>
      <c r="C9638" s="612" t="s">
        <v>775</v>
      </c>
      <c r="D9638" s="614">
        <v>9.2200000000000006</v>
      </c>
    </row>
    <row r="9639" spans="1:4" x14ac:dyDescent="0.2">
      <c r="A9639" s="612">
        <v>39387</v>
      </c>
      <c r="B9639" s="613" t="s">
        <v>7367</v>
      </c>
      <c r="C9639" s="612" t="s">
        <v>775</v>
      </c>
      <c r="D9639" s="614">
        <v>14.38</v>
      </c>
    </row>
    <row r="9640" spans="1:4" x14ac:dyDescent="0.2">
      <c r="A9640" s="612">
        <v>39386</v>
      </c>
      <c r="B9640" s="613" t="s">
        <v>7368</v>
      </c>
      <c r="C9640" s="612" t="s">
        <v>775</v>
      </c>
      <c r="D9640" s="614">
        <v>10.02</v>
      </c>
    </row>
    <row r="9641" spans="1:4" x14ac:dyDescent="0.2">
      <c r="A9641" s="612">
        <v>38194</v>
      </c>
      <c r="B9641" s="613" t="s">
        <v>7369</v>
      </c>
      <c r="C9641" s="612" t="s">
        <v>775</v>
      </c>
      <c r="D9641" s="614">
        <v>7.5</v>
      </c>
    </row>
    <row r="9642" spans="1:4" x14ac:dyDescent="0.2">
      <c r="A9642" s="612">
        <v>38193</v>
      </c>
      <c r="B9642" s="613" t="s">
        <v>7370</v>
      </c>
      <c r="C9642" s="612" t="s">
        <v>775</v>
      </c>
      <c r="D9642" s="614">
        <v>6.52</v>
      </c>
    </row>
    <row r="9643" spans="1:4" x14ac:dyDescent="0.2">
      <c r="A9643" s="612">
        <v>12216</v>
      </c>
      <c r="B9643" s="613" t="s">
        <v>7371</v>
      </c>
      <c r="C9643" s="612" t="s">
        <v>775</v>
      </c>
      <c r="D9643" s="614">
        <v>29.41</v>
      </c>
    </row>
    <row r="9644" spans="1:4" x14ac:dyDescent="0.2">
      <c r="A9644" s="612">
        <v>3757</v>
      </c>
      <c r="B9644" s="613" t="s">
        <v>7372</v>
      </c>
      <c r="C9644" s="612" t="s">
        <v>775</v>
      </c>
      <c r="D9644" s="614">
        <v>34</v>
      </c>
    </row>
    <row r="9645" spans="1:4" x14ac:dyDescent="0.2">
      <c r="A9645" s="612">
        <v>3758</v>
      </c>
      <c r="B9645" s="613" t="s">
        <v>7373</v>
      </c>
      <c r="C9645" s="612" t="s">
        <v>775</v>
      </c>
      <c r="D9645" s="614">
        <v>39.65</v>
      </c>
    </row>
    <row r="9646" spans="1:4" x14ac:dyDescent="0.2">
      <c r="A9646" s="612">
        <v>12214</v>
      </c>
      <c r="B9646" s="613" t="s">
        <v>7374</v>
      </c>
      <c r="C9646" s="612" t="s">
        <v>775</v>
      </c>
      <c r="D9646" s="614">
        <v>13.57</v>
      </c>
    </row>
    <row r="9647" spans="1:4" x14ac:dyDescent="0.2">
      <c r="A9647" s="612">
        <v>3749</v>
      </c>
      <c r="B9647" s="613" t="s">
        <v>7375</v>
      </c>
      <c r="C9647" s="612" t="s">
        <v>775</v>
      </c>
      <c r="D9647" s="614">
        <v>24.2</v>
      </c>
    </row>
    <row r="9648" spans="1:4" x14ac:dyDescent="0.2">
      <c r="A9648" s="612">
        <v>3751</v>
      </c>
      <c r="B9648" s="613" t="s">
        <v>7376</v>
      </c>
      <c r="C9648" s="612" t="s">
        <v>775</v>
      </c>
      <c r="D9648" s="614">
        <v>33.020000000000003</v>
      </c>
    </row>
    <row r="9649" spans="1:4" x14ac:dyDescent="0.2">
      <c r="A9649" s="612">
        <v>39376</v>
      </c>
      <c r="B9649" s="613" t="s">
        <v>7377</v>
      </c>
      <c r="C9649" s="612" t="s">
        <v>775</v>
      </c>
      <c r="D9649" s="614">
        <v>27.84</v>
      </c>
    </row>
    <row r="9650" spans="1:4" x14ac:dyDescent="0.2">
      <c r="A9650" s="612">
        <v>3752</v>
      </c>
      <c r="B9650" s="613" t="s">
        <v>7378</v>
      </c>
      <c r="C9650" s="612" t="s">
        <v>775</v>
      </c>
      <c r="D9650" s="614">
        <v>54.48</v>
      </c>
    </row>
    <row r="9651" spans="1:4" ht="25.5" x14ac:dyDescent="0.2">
      <c r="A9651" s="612">
        <v>746</v>
      </c>
      <c r="B9651" s="613" t="s">
        <v>7379</v>
      </c>
      <c r="C9651" s="612" t="s">
        <v>775</v>
      </c>
      <c r="D9651" s="614">
        <v>3999</v>
      </c>
    </row>
    <row r="9652" spans="1:4" x14ac:dyDescent="0.2">
      <c r="A9652" s="612">
        <v>36521</v>
      </c>
      <c r="B9652" s="613" t="s">
        <v>7380</v>
      </c>
      <c r="C9652" s="612" t="s">
        <v>775</v>
      </c>
      <c r="D9652" s="614">
        <v>110.77</v>
      </c>
    </row>
    <row r="9653" spans="1:4" x14ac:dyDescent="0.2">
      <c r="A9653" s="612">
        <v>36794</v>
      </c>
      <c r="B9653" s="613" t="s">
        <v>7381</v>
      </c>
      <c r="C9653" s="612" t="s">
        <v>775</v>
      </c>
      <c r="D9653" s="614">
        <v>112.92</v>
      </c>
    </row>
    <row r="9654" spans="1:4" x14ac:dyDescent="0.2">
      <c r="A9654" s="612">
        <v>10426</v>
      </c>
      <c r="B9654" s="613" t="s">
        <v>7382</v>
      </c>
      <c r="C9654" s="612" t="s">
        <v>775</v>
      </c>
      <c r="D9654" s="614">
        <v>162.63</v>
      </c>
    </row>
    <row r="9655" spans="1:4" x14ac:dyDescent="0.2">
      <c r="A9655" s="612">
        <v>10425</v>
      </c>
      <c r="B9655" s="613" t="s">
        <v>7383</v>
      </c>
      <c r="C9655" s="612" t="s">
        <v>775</v>
      </c>
      <c r="D9655" s="614">
        <v>71.72</v>
      </c>
    </row>
    <row r="9656" spans="1:4" x14ac:dyDescent="0.2">
      <c r="A9656" s="612">
        <v>10431</v>
      </c>
      <c r="B9656" s="613" t="s">
        <v>7384</v>
      </c>
      <c r="C9656" s="612" t="s">
        <v>775</v>
      </c>
      <c r="D9656" s="614">
        <v>178.42</v>
      </c>
    </row>
    <row r="9657" spans="1:4" x14ac:dyDescent="0.2">
      <c r="A9657" s="612">
        <v>10429</v>
      </c>
      <c r="B9657" s="613" t="s">
        <v>7385</v>
      </c>
      <c r="C9657" s="612" t="s">
        <v>775</v>
      </c>
      <c r="D9657" s="614">
        <v>85.53</v>
      </c>
    </row>
    <row r="9658" spans="1:4" ht="25.5" x14ac:dyDescent="0.2">
      <c r="A9658" s="612">
        <v>20269</v>
      </c>
      <c r="B9658" s="613" t="s">
        <v>7386</v>
      </c>
      <c r="C9658" s="612" t="s">
        <v>775</v>
      </c>
      <c r="D9658" s="614">
        <v>70.489999999999995</v>
      </c>
    </row>
    <row r="9659" spans="1:4" x14ac:dyDescent="0.2">
      <c r="A9659" s="612">
        <v>20270</v>
      </c>
      <c r="B9659" s="613" t="s">
        <v>7387</v>
      </c>
      <c r="C9659" s="612" t="s">
        <v>775</v>
      </c>
      <c r="D9659" s="614">
        <v>76.760000000000005</v>
      </c>
    </row>
    <row r="9660" spans="1:4" ht="25.5" x14ac:dyDescent="0.2">
      <c r="A9660" s="612">
        <v>11696</v>
      </c>
      <c r="B9660" s="613" t="s">
        <v>7388</v>
      </c>
      <c r="C9660" s="612" t="s">
        <v>775</v>
      </c>
      <c r="D9660" s="614">
        <v>112.15</v>
      </c>
    </row>
    <row r="9661" spans="1:4" ht="25.5" x14ac:dyDescent="0.2">
      <c r="A9661" s="612">
        <v>10427</v>
      </c>
      <c r="B9661" s="613" t="s">
        <v>7389</v>
      </c>
      <c r="C9661" s="612" t="s">
        <v>775</v>
      </c>
      <c r="D9661" s="614">
        <v>201.09</v>
      </c>
    </row>
    <row r="9662" spans="1:4" ht="25.5" x14ac:dyDescent="0.2">
      <c r="A9662" s="612">
        <v>10428</v>
      </c>
      <c r="B9662" s="613" t="s">
        <v>7390</v>
      </c>
      <c r="C9662" s="612" t="s">
        <v>775</v>
      </c>
      <c r="D9662" s="614">
        <v>204.09</v>
      </c>
    </row>
    <row r="9663" spans="1:4" x14ac:dyDescent="0.2">
      <c r="A9663" s="612">
        <v>2354</v>
      </c>
      <c r="B9663" s="613" t="s">
        <v>7391</v>
      </c>
      <c r="C9663" s="612" t="s">
        <v>778</v>
      </c>
      <c r="D9663" s="614">
        <v>8.4600000000000009</v>
      </c>
    </row>
    <row r="9664" spans="1:4" x14ac:dyDescent="0.2">
      <c r="A9664" s="612">
        <v>40932</v>
      </c>
      <c r="B9664" s="613" t="s">
        <v>7392</v>
      </c>
      <c r="C9664" s="612" t="s">
        <v>895</v>
      </c>
      <c r="D9664" s="614">
        <v>1500.28</v>
      </c>
    </row>
    <row r="9665" spans="1:4" ht="25.5" x14ac:dyDescent="0.2">
      <c r="A9665" s="612">
        <v>10853</v>
      </c>
      <c r="B9665" s="613" t="s">
        <v>7393</v>
      </c>
      <c r="C9665" s="612" t="s">
        <v>775</v>
      </c>
      <c r="D9665" s="614">
        <v>100.61</v>
      </c>
    </row>
    <row r="9666" spans="1:4" x14ac:dyDescent="0.2">
      <c r="A9666" s="612">
        <v>5093</v>
      </c>
      <c r="B9666" s="613" t="s">
        <v>7394</v>
      </c>
      <c r="C9666" s="612" t="s">
        <v>788</v>
      </c>
      <c r="D9666" s="614">
        <v>15.19</v>
      </c>
    </row>
    <row r="9667" spans="1:4" ht="25.5" x14ac:dyDescent="0.2">
      <c r="A9667" s="612">
        <v>37768</v>
      </c>
      <c r="B9667" s="613" t="s">
        <v>7395</v>
      </c>
      <c r="C9667" s="612" t="s">
        <v>775</v>
      </c>
      <c r="D9667" s="614">
        <v>98500</v>
      </c>
    </row>
    <row r="9668" spans="1:4" ht="25.5" x14ac:dyDescent="0.2">
      <c r="A9668" s="612">
        <v>37773</v>
      </c>
      <c r="B9668" s="613" t="s">
        <v>7396</v>
      </c>
      <c r="C9668" s="612" t="s">
        <v>775</v>
      </c>
      <c r="D9668" s="614">
        <v>83643.100000000006</v>
      </c>
    </row>
    <row r="9669" spans="1:4" ht="25.5" x14ac:dyDescent="0.2">
      <c r="A9669" s="612">
        <v>37769</v>
      </c>
      <c r="B9669" s="613" t="s">
        <v>7397</v>
      </c>
      <c r="C9669" s="612" t="s">
        <v>775</v>
      </c>
      <c r="D9669" s="614">
        <v>140029.09</v>
      </c>
    </row>
    <row r="9670" spans="1:4" ht="25.5" x14ac:dyDescent="0.2">
      <c r="A9670" s="612">
        <v>37770</v>
      </c>
      <c r="B9670" s="613" t="s">
        <v>7398</v>
      </c>
      <c r="C9670" s="612" t="s">
        <v>775</v>
      </c>
      <c r="D9670" s="614">
        <v>237651.71</v>
      </c>
    </row>
    <row r="9671" spans="1:4" x14ac:dyDescent="0.2">
      <c r="A9671" s="612">
        <v>38382</v>
      </c>
      <c r="B9671" s="613" t="s">
        <v>7399</v>
      </c>
      <c r="C9671" s="612" t="s">
        <v>775</v>
      </c>
      <c r="D9671" s="614">
        <v>11.26</v>
      </c>
    </row>
    <row r="9672" spans="1:4" x14ac:dyDescent="0.2">
      <c r="A9672" s="612">
        <v>6091</v>
      </c>
      <c r="B9672" s="613" t="s">
        <v>7400</v>
      </c>
      <c r="C9672" s="612" t="s">
        <v>774</v>
      </c>
      <c r="D9672" s="614">
        <v>10.49</v>
      </c>
    </row>
    <row r="9673" spans="1:4" x14ac:dyDescent="0.2">
      <c r="A9673" s="612">
        <v>38383</v>
      </c>
      <c r="B9673" s="613" t="s">
        <v>7401</v>
      </c>
      <c r="C9673" s="612" t="s">
        <v>775</v>
      </c>
      <c r="D9673" s="614">
        <v>2.11</v>
      </c>
    </row>
    <row r="9674" spans="1:4" x14ac:dyDescent="0.2">
      <c r="A9674" s="612">
        <v>3768</v>
      </c>
      <c r="B9674" s="613" t="s">
        <v>7402</v>
      </c>
      <c r="C9674" s="612" t="s">
        <v>775</v>
      </c>
      <c r="D9674" s="614">
        <v>2.56</v>
      </c>
    </row>
    <row r="9675" spans="1:4" x14ac:dyDescent="0.2">
      <c r="A9675" s="612">
        <v>3767</v>
      </c>
      <c r="B9675" s="613" t="s">
        <v>3872</v>
      </c>
      <c r="C9675" s="612" t="s">
        <v>775</v>
      </c>
      <c r="D9675" s="614">
        <v>0.61</v>
      </c>
    </row>
    <row r="9676" spans="1:4" ht="25.5" x14ac:dyDescent="0.2">
      <c r="A9676" s="612">
        <v>13192</v>
      </c>
      <c r="B9676" s="613" t="s">
        <v>7403</v>
      </c>
      <c r="C9676" s="612" t="s">
        <v>775</v>
      </c>
      <c r="D9676" s="614">
        <v>5641.65</v>
      </c>
    </row>
    <row r="9677" spans="1:4" ht="25.5" x14ac:dyDescent="0.2">
      <c r="A9677" s="612">
        <v>38413</v>
      </c>
      <c r="B9677" s="613" t="s">
        <v>7404</v>
      </c>
      <c r="C9677" s="612" t="s">
        <v>775</v>
      </c>
      <c r="D9677" s="614">
        <v>933.05</v>
      </c>
    </row>
    <row r="9678" spans="1:4" ht="51" x14ac:dyDescent="0.2">
      <c r="A9678" s="612">
        <v>42440</v>
      </c>
      <c r="B9678" s="613" t="s">
        <v>7405</v>
      </c>
      <c r="C9678" s="612" t="s">
        <v>775</v>
      </c>
      <c r="D9678" s="614">
        <v>800</v>
      </c>
    </row>
    <row r="9679" spans="1:4" ht="38.25" x14ac:dyDescent="0.2">
      <c r="A9679" s="612">
        <v>20193</v>
      </c>
      <c r="B9679" s="613" t="s">
        <v>7406</v>
      </c>
      <c r="C9679" s="612" t="s">
        <v>3895</v>
      </c>
      <c r="D9679" s="614">
        <v>5.24</v>
      </c>
    </row>
    <row r="9680" spans="1:4" ht="38.25" x14ac:dyDescent="0.2">
      <c r="A9680" s="612">
        <v>10527</v>
      </c>
      <c r="B9680" s="613" t="s">
        <v>12631</v>
      </c>
      <c r="C9680" s="612" t="s">
        <v>3896</v>
      </c>
      <c r="D9680" s="614">
        <v>15.75</v>
      </c>
    </row>
    <row r="9681" spans="1:4" ht="38.25" x14ac:dyDescent="0.2">
      <c r="A9681" s="612">
        <v>41805</v>
      </c>
      <c r="B9681" s="613" t="s">
        <v>7407</v>
      </c>
      <c r="C9681" s="612" t="s">
        <v>895</v>
      </c>
      <c r="D9681" s="614">
        <v>403.5</v>
      </c>
    </row>
    <row r="9682" spans="1:4" ht="25.5" x14ac:dyDescent="0.2">
      <c r="A9682" s="612">
        <v>40271</v>
      </c>
      <c r="B9682" s="613" t="s">
        <v>7408</v>
      </c>
      <c r="C9682" s="612" t="s">
        <v>895</v>
      </c>
      <c r="D9682" s="614">
        <v>10.23</v>
      </c>
    </row>
    <row r="9683" spans="1:4" ht="25.5" x14ac:dyDescent="0.2">
      <c r="A9683" s="612">
        <v>40287</v>
      </c>
      <c r="B9683" s="613" t="s">
        <v>7409</v>
      </c>
      <c r="C9683" s="612" t="s">
        <v>895</v>
      </c>
      <c r="D9683" s="614">
        <v>3.93</v>
      </c>
    </row>
    <row r="9684" spans="1:4" x14ac:dyDescent="0.2">
      <c r="A9684" s="612">
        <v>40295</v>
      </c>
      <c r="B9684" s="613" t="s">
        <v>7410</v>
      </c>
      <c r="C9684" s="612" t="s">
        <v>778</v>
      </c>
      <c r="D9684" s="614">
        <v>2.34</v>
      </c>
    </row>
    <row r="9685" spans="1:4" x14ac:dyDescent="0.2">
      <c r="A9685" s="612">
        <v>745</v>
      </c>
      <c r="B9685" s="613" t="s">
        <v>7411</v>
      </c>
      <c r="C9685" s="612" t="s">
        <v>778</v>
      </c>
      <c r="D9685" s="614">
        <v>2.48</v>
      </c>
    </row>
    <row r="9686" spans="1:4" ht="51" x14ac:dyDescent="0.2">
      <c r="A9686" s="612">
        <v>4084</v>
      </c>
      <c r="B9686" s="613" t="s">
        <v>7412</v>
      </c>
      <c r="C9686" s="612" t="s">
        <v>778</v>
      </c>
      <c r="D9686" s="614">
        <v>2.2400000000000002</v>
      </c>
    </row>
    <row r="9687" spans="1:4" ht="51" x14ac:dyDescent="0.2">
      <c r="A9687" s="612">
        <v>743</v>
      </c>
      <c r="B9687" s="613" t="s">
        <v>7413</v>
      </c>
      <c r="C9687" s="612" t="s">
        <v>778</v>
      </c>
      <c r="D9687" s="614">
        <v>2.2400000000000002</v>
      </c>
    </row>
    <row r="9688" spans="1:4" ht="51" x14ac:dyDescent="0.2">
      <c r="A9688" s="612">
        <v>40293</v>
      </c>
      <c r="B9688" s="613" t="s">
        <v>7414</v>
      </c>
      <c r="C9688" s="612" t="s">
        <v>778</v>
      </c>
      <c r="D9688" s="614">
        <v>2.68</v>
      </c>
    </row>
    <row r="9689" spans="1:4" ht="51" x14ac:dyDescent="0.2">
      <c r="A9689" s="612">
        <v>40294</v>
      </c>
      <c r="B9689" s="613" t="s">
        <v>7415</v>
      </c>
      <c r="C9689" s="612" t="s">
        <v>778</v>
      </c>
      <c r="D9689" s="614">
        <v>2.2400000000000002</v>
      </c>
    </row>
    <row r="9690" spans="1:4" ht="51" x14ac:dyDescent="0.2">
      <c r="A9690" s="612">
        <v>4085</v>
      </c>
      <c r="B9690" s="613" t="s">
        <v>7416</v>
      </c>
      <c r="C9690" s="612" t="s">
        <v>778</v>
      </c>
      <c r="D9690" s="614">
        <v>3.13</v>
      </c>
    </row>
    <row r="9691" spans="1:4" ht="25.5" x14ac:dyDescent="0.2">
      <c r="A9691" s="612">
        <v>10775</v>
      </c>
      <c r="B9691" s="613" t="s">
        <v>7417</v>
      </c>
      <c r="C9691" s="612" t="s">
        <v>895</v>
      </c>
      <c r="D9691" s="614">
        <v>595</v>
      </c>
    </row>
    <row r="9692" spans="1:4" ht="25.5" x14ac:dyDescent="0.2">
      <c r="A9692" s="612">
        <v>10776</v>
      </c>
      <c r="B9692" s="613" t="s">
        <v>7418</v>
      </c>
      <c r="C9692" s="612" t="s">
        <v>895</v>
      </c>
      <c r="D9692" s="614">
        <v>464.84</v>
      </c>
    </row>
    <row r="9693" spans="1:4" ht="25.5" x14ac:dyDescent="0.2">
      <c r="A9693" s="612">
        <v>10779</v>
      </c>
      <c r="B9693" s="613" t="s">
        <v>7419</v>
      </c>
      <c r="C9693" s="612" t="s">
        <v>895</v>
      </c>
      <c r="D9693" s="614">
        <v>743.75</v>
      </c>
    </row>
    <row r="9694" spans="1:4" ht="25.5" x14ac:dyDescent="0.2">
      <c r="A9694" s="612">
        <v>10777</v>
      </c>
      <c r="B9694" s="613" t="s">
        <v>7420</v>
      </c>
      <c r="C9694" s="612" t="s">
        <v>895</v>
      </c>
      <c r="D9694" s="614">
        <v>675.57</v>
      </c>
    </row>
    <row r="9695" spans="1:4" ht="25.5" x14ac:dyDescent="0.2">
      <c r="A9695" s="612">
        <v>10778</v>
      </c>
      <c r="B9695" s="613" t="s">
        <v>7421</v>
      </c>
      <c r="C9695" s="612" t="s">
        <v>895</v>
      </c>
      <c r="D9695" s="614">
        <v>743.75</v>
      </c>
    </row>
    <row r="9696" spans="1:4" x14ac:dyDescent="0.2">
      <c r="A9696" s="612">
        <v>40339</v>
      </c>
      <c r="B9696" s="613" t="s">
        <v>7422</v>
      </c>
      <c r="C9696" s="612" t="s">
        <v>895</v>
      </c>
      <c r="D9696" s="614">
        <v>3.93</v>
      </c>
    </row>
    <row r="9697" spans="1:4" ht="51" x14ac:dyDescent="0.2">
      <c r="A9697" s="612">
        <v>3355</v>
      </c>
      <c r="B9697" s="613" t="s">
        <v>7423</v>
      </c>
      <c r="C9697" s="612" t="s">
        <v>778</v>
      </c>
      <c r="D9697" s="614">
        <v>24.3</v>
      </c>
    </row>
    <row r="9698" spans="1:4" ht="51" x14ac:dyDescent="0.2">
      <c r="A9698" s="612">
        <v>39814</v>
      </c>
      <c r="B9698" s="613" t="s">
        <v>7424</v>
      </c>
      <c r="C9698" s="612" t="s">
        <v>778</v>
      </c>
      <c r="D9698" s="614">
        <v>45.56</v>
      </c>
    </row>
    <row r="9699" spans="1:4" ht="38.25" x14ac:dyDescent="0.2">
      <c r="A9699" s="612">
        <v>10749</v>
      </c>
      <c r="B9699" s="613" t="s">
        <v>7425</v>
      </c>
      <c r="C9699" s="612" t="s">
        <v>895</v>
      </c>
      <c r="D9699" s="614">
        <v>7.21</v>
      </c>
    </row>
    <row r="9700" spans="1:4" ht="25.5" x14ac:dyDescent="0.2">
      <c r="A9700" s="612">
        <v>40290</v>
      </c>
      <c r="B9700" s="613" t="s">
        <v>7426</v>
      </c>
      <c r="C9700" s="612" t="s">
        <v>895</v>
      </c>
      <c r="D9700" s="614">
        <v>10.39</v>
      </c>
    </row>
    <row r="9701" spans="1:4" x14ac:dyDescent="0.2">
      <c r="A9701" s="612">
        <v>7252</v>
      </c>
      <c r="B9701" s="613" t="s">
        <v>7427</v>
      </c>
      <c r="C9701" s="612" t="s">
        <v>778</v>
      </c>
      <c r="D9701" s="614">
        <v>2.25</v>
      </c>
    </row>
    <row r="9702" spans="1:4" ht="25.5" x14ac:dyDescent="0.2">
      <c r="A9702" s="612">
        <v>4778</v>
      </c>
      <c r="B9702" s="613" t="s">
        <v>7428</v>
      </c>
      <c r="C9702" s="612" t="s">
        <v>778</v>
      </c>
      <c r="D9702" s="614">
        <v>2.7</v>
      </c>
    </row>
    <row r="9703" spans="1:4" ht="25.5" x14ac:dyDescent="0.2">
      <c r="A9703" s="612">
        <v>4780</v>
      </c>
      <c r="B9703" s="613" t="s">
        <v>7429</v>
      </c>
      <c r="C9703" s="612" t="s">
        <v>778</v>
      </c>
      <c r="D9703" s="614">
        <v>2.92</v>
      </c>
    </row>
    <row r="9704" spans="1:4" ht="25.5" x14ac:dyDescent="0.2">
      <c r="A9704" s="612">
        <v>10809</v>
      </c>
      <c r="B9704" s="613" t="s">
        <v>7430</v>
      </c>
      <c r="C9704" s="612" t="s">
        <v>778</v>
      </c>
      <c r="D9704" s="614">
        <v>1.1100000000000001</v>
      </c>
    </row>
    <row r="9705" spans="1:4" ht="25.5" x14ac:dyDescent="0.2">
      <c r="A9705" s="612">
        <v>10811</v>
      </c>
      <c r="B9705" s="613" t="s">
        <v>7431</v>
      </c>
      <c r="C9705" s="612" t="s">
        <v>778</v>
      </c>
      <c r="D9705" s="614">
        <v>0.95</v>
      </c>
    </row>
    <row r="9706" spans="1:4" ht="25.5" x14ac:dyDescent="0.2">
      <c r="A9706" s="612">
        <v>7247</v>
      </c>
      <c r="B9706" s="613" t="s">
        <v>7432</v>
      </c>
      <c r="C9706" s="612" t="s">
        <v>778</v>
      </c>
      <c r="D9706" s="614">
        <v>2.25</v>
      </c>
    </row>
    <row r="9707" spans="1:4" ht="38.25" x14ac:dyDescent="0.2">
      <c r="A9707" s="612">
        <v>40291</v>
      </c>
      <c r="B9707" s="613" t="s">
        <v>7433</v>
      </c>
      <c r="C9707" s="612" t="s">
        <v>895</v>
      </c>
      <c r="D9707" s="614">
        <v>549.42999999999995</v>
      </c>
    </row>
    <row r="9708" spans="1:4" ht="25.5" x14ac:dyDescent="0.2">
      <c r="A9708" s="612">
        <v>40275</v>
      </c>
      <c r="B9708" s="613" t="s">
        <v>7434</v>
      </c>
      <c r="C9708" s="612" t="s">
        <v>895</v>
      </c>
      <c r="D9708" s="614">
        <v>15.75</v>
      </c>
    </row>
    <row r="9709" spans="1:4" x14ac:dyDescent="0.2">
      <c r="A9709" s="612">
        <v>42408</v>
      </c>
      <c r="B9709" s="613" t="s">
        <v>11810</v>
      </c>
      <c r="C9709" s="612" t="s">
        <v>780</v>
      </c>
      <c r="D9709" s="614">
        <v>1.36</v>
      </c>
    </row>
    <row r="9710" spans="1:4" x14ac:dyDescent="0.2">
      <c r="A9710" s="612">
        <v>3777</v>
      </c>
      <c r="B9710" s="613" t="s">
        <v>11811</v>
      </c>
      <c r="C9710" s="612" t="s">
        <v>780</v>
      </c>
      <c r="D9710" s="614">
        <v>0.98</v>
      </c>
    </row>
    <row r="9711" spans="1:4" x14ac:dyDescent="0.2">
      <c r="A9711" s="612">
        <v>3798</v>
      </c>
      <c r="B9711" s="613" t="s">
        <v>7435</v>
      </c>
      <c r="C9711" s="612" t="s">
        <v>775</v>
      </c>
      <c r="D9711" s="614">
        <v>49</v>
      </c>
    </row>
    <row r="9712" spans="1:4" ht="25.5" x14ac:dyDescent="0.2">
      <c r="A9712" s="612">
        <v>38769</v>
      </c>
      <c r="B9712" s="613" t="s">
        <v>7436</v>
      </c>
      <c r="C9712" s="612" t="s">
        <v>775</v>
      </c>
      <c r="D9712" s="614">
        <v>38.26</v>
      </c>
    </row>
    <row r="9713" spans="1:4" ht="38.25" x14ac:dyDescent="0.2">
      <c r="A9713" s="612">
        <v>39510</v>
      </c>
      <c r="B9713" s="613" t="s">
        <v>7437</v>
      </c>
      <c r="C9713" s="612" t="s">
        <v>775</v>
      </c>
      <c r="D9713" s="614">
        <v>154.87</v>
      </c>
    </row>
    <row r="9714" spans="1:4" ht="38.25" x14ac:dyDescent="0.2">
      <c r="A9714" s="612">
        <v>38776</v>
      </c>
      <c r="B9714" s="613" t="s">
        <v>7438</v>
      </c>
      <c r="C9714" s="612" t="s">
        <v>775</v>
      </c>
      <c r="D9714" s="614">
        <v>164.36</v>
      </c>
    </row>
    <row r="9715" spans="1:4" ht="25.5" x14ac:dyDescent="0.2">
      <c r="A9715" s="612">
        <v>38774</v>
      </c>
      <c r="B9715" s="613" t="s">
        <v>7439</v>
      </c>
      <c r="C9715" s="612" t="s">
        <v>775</v>
      </c>
      <c r="D9715" s="614">
        <v>18.84</v>
      </c>
    </row>
    <row r="9716" spans="1:4" ht="25.5" x14ac:dyDescent="0.2">
      <c r="A9716" s="612">
        <v>42247</v>
      </c>
      <c r="B9716" s="613" t="s">
        <v>10452</v>
      </c>
      <c r="C9716" s="612" t="s">
        <v>775</v>
      </c>
      <c r="D9716" s="614">
        <v>643.11</v>
      </c>
    </row>
    <row r="9717" spans="1:4" ht="25.5" x14ac:dyDescent="0.2">
      <c r="A9717" s="612">
        <v>42248</v>
      </c>
      <c r="B9717" s="613" t="s">
        <v>10453</v>
      </c>
      <c r="C9717" s="612" t="s">
        <v>775</v>
      </c>
      <c r="D9717" s="614">
        <v>747.03</v>
      </c>
    </row>
    <row r="9718" spans="1:4" ht="25.5" x14ac:dyDescent="0.2">
      <c r="A9718" s="612">
        <v>42249</v>
      </c>
      <c r="B9718" s="613" t="s">
        <v>10454</v>
      </c>
      <c r="C9718" s="612" t="s">
        <v>775</v>
      </c>
      <c r="D9718" s="614">
        <v>1237.56</v>
      </c>
    </row>
    <row r="9719" spans="1:4" ht="25.5" x14ac:dyDescent="0.2">
      <c r="A9719" s="612">
        <v>42244</v>
      </c>
      <c r="B9719" s="613" t="s">
        <v>10455</v>
      </c>
      <c r="C9719" s="612" t="s">
        <v>775</v>
      </c>
      <c r="D9719" s="614">
        <v>193.27</v>
      </c>
    </row>
    <row r="9720" spans="1:4" ht="25.5" x14ac:dyDescent="0.2">
      <c r="A9720" s="612">
        <v>42245</v>
      </c>
      <c r="B9720" s="613" t="s">
        <v>10456</v>
      </c>
      <c r="C9720" s="612" t="s">
        <v>775</v>
      </c>
      <c r="D9720" s="614">
        <v>356.64</v>
      </c>
    </row>
    <row r="9721" spans="1:4" ht="25.5" x14ac:dyDescent="0.2">
      <c r="A9721" s="612">
        <v>42246</v>
      </c>
      <c r="B9721" s="613" t="s">
        <v>10457</v>
      </c>
      <c r="C9721" s="612" t="s">
        <v>775</v>
      </c>
      <c r="D9721" s="614">
        <v>394.79</v>
      </c>
    </row>
    <row r="9722" spans="1:4" ht="25.5" x14ac:dyDescent="0.2">
      <c r="A9722" s="612">
        <v>42243</v>
      </c>
      <c r="B9722" s="613" t="s">
        <v>10458</v>
      </c>
      <c r="C9722" s="612" t="s">
        <v>775</v>
      </c>
      <c r="D9722" s="614">
        <v>476.04</v>
      </c>
    </row>
    <row r="9723" spans="1:4" ht="25.5" x14ac:dyDescent="0.2">
      <c r="A9723" s="612">
        <v>38889</v>
      </c>
      <c r="B9723" s="613" t="s">
        <v>7440</v>
      </c>
      <c r="C9723" s="612" t="s">
        <v>775</v>
      </c>
      <c r="D9723" s="614">
        <v>29.33</v>
      </c>
    </row>
    <row r="9724" spans="1:4" ht="25.5" x14ac:dyDescent="0.2">
      <c r="A9724" s="612">
        <v>38784</v>
      </c>
      <c r="B9724" s="613" t="s">
        <v>7441</v>
      </c>
      <c r="C9724" s="612" t="s">
        <v>775</v>
      </c>
      <c r="D9724" s="614">
        <v>39.229999999999997</v>
      </c>
    </row>
    <row r="9725" spans="1:4" ht="38.25" x14ac:dyDescent="0.2">
      <c r="A9725" s="612">
        <v>3788</v>
      </c>
      <c r="B9725" s="613" t="s">
        <v>7442</v>
      </c>
      <c r="C9725" s="612" t="s">
        <v>775</v>
      </c>
      <c r="D9725" s="614">
        <v>40.89</v>
      </c>
    </row>
    <row r="9726" spans="1:4" ht="38.25" x14ac:dyDescent="0.2">
      <c r="A9726" s="612">
        <v>12230</v>
      </c>
      <c r="B9726" s="613" t="s">
        <v>7443</v>
      </c>
      <c r="C9726" s="612" t="s">
        <v>775</v>
      </c>
      <c r="D9726" s="614">
        <v>10.51</v>
      </c>
    </row>
    <row r="9727" spans="1:4" ht="38.25" x14ac:dyDescent="0.2">
      <c r="A9727" s="612">
        <v>3780</v>
      </c>
      <c r="B9727" s="613" t="s">
        <v>7444</v>
      </c>
      <c r="C9727" s="612" t="s">
        <v>775</v>
      </c>
      <c r="D9727" s="614">
        <v>60.33</v>
      </c>
    </row>
    <row r="9728" spans="1:4" ht="38.25" x14ac:dyDescent="0.2">
      <c r="A9728" s="612">
        <v>12231</v>
      </c>
      <c r="B9728" s="613" t="s">
        <v>7445</v>
      </c>
      <c r="C9728" s="612" t="s">
        <v>775</v>
      </c>
      <c r="D9728" s="614">
        <v>17.489999999999998</v>
      </c>
    </row>
    <row r="9729" spans="1:4" ht="38.25" x14ac:dyDescent="0.2">
      <c r="A9729" s="612">
        <v>3811</v>
      </c>
      <c r="B9729" s="613" t="s">
        <v>7446</v>
      </c>
      <c r="C9729" s="612" t="s">
        <v>775</v>
      </c>
      <c r="D9729" s="614">
        <v>56.66</v>
      </c>
    </row>
    <row r="9730" spans="1:4" ht="38.25" x14ac:dyDescent="0.2">
      <c r="A9730" s="612">
        <v>12232</v>
      </c>
      <c r="B9730" s="613" t="s">
        <v>7447</v>
      </c>
      <c r="C9730" s="612" t="s">
        <v>775</v>
      </c>
      <c r="D9730" s="614">
        <v>18.32</v>
      </c>
    </row>
    <row r="9731" spans="1:4" ht="38.25" x14ac:dyDescent="0.2">
      <c r="A9731" s="612">
        <v>3799</v>
      </c>
      <c r="B9731" s="613" t="s">
        <v>7448</v>
      </c>
      <c r="C9731" s="612" t="s">
        <v>775</v>
      </c>
      <c r="D9731" s="614">
        <v>80.14</v>
      </c>
    </row>
    <row r="9732" spans="1:4" ht="38.25" x14ac:dyDescent="0.2">
      <c r="A9732" s="612">
        <v>12239</v>
      </c>
      <c r="B9732" s="613" t="s">
        <v>7449</v>
      </c>
      <c r="C9732" s="612" t="s">
        <v>775</v>
      </c>
      <c r="D9732" s="614">
        <v>23.99</v>
      </c>
    </row>
    <row r="9733" spans="1:4" ht="25.5" x14ac:dyDescent="0.2">
      <c r="A9733" s="612">
        <v>38773</v>
      </c>
      <c r="B9733" s="613" t="s">
        <v>7450</v>
      </c>
      <c r="C9733" s="612" t="s">
        <v>775</v>
      </c>
      <c r="D9733" s="614">
        <v>3.84</v>
      </c>
    </row>
    <row r="9734" spans="1:4" x14ac:dyDescent="0.2">
      <c r="A9734" s="612">
        <v>12271</v>
      </c>
      <c r="B9734" s="613" t="s">
        <v>7451</v>
      </c>
      <c r="C9734" s="612" t="s">
        <v>775</v>
      </c>
      <c r="D9734" s="614">
        <v>214.58</v>
      </c>
    </row>
    <row r="9735" spans="1:4" ht="25.5" x14ac:dyDescent="0.2">
      <c r="A9735" s="612">
        <v>38785</v>
      </c>
      <c r="B9735" s="613" t="s">
        <v>7452</v>
      </c>
      <c r="C9735" s="612" t="s">
        <v>775</v>
      </c>
      <c r="D9735" s="614">
        <v>101.59</v>
      </c>
    </row>
    <row r="9736" spans="1:4" ht="25.5" x14ac:dyDescent="0.2">
      <c r="A9736" s="612">
        <v>38786</v>
      </c>
      <c r="B9736" s="613" t="s">
        <v>7453</v>
      </c>
      <c r="C9736" s="612" t="s">
        <v>775</v>
      </c>
      <c r="D9736" s="614">
        <v>125.14</v>
      </c>
    </row>
    <row r="9737" spans="1:4" ht="25.5" x14ac:dyDescent="0.2">
      <c r="A9737" s="612">
        <v>39385</v>
      </c>
      <c r="B9737" s="613" t="s">
        <v>7454</v>
      </c>
      <c r="C9737" s="612" t="s">
        <v>775</v>
      </c>
      <c r="D9737" s="614">
        <v>17.23</v>
      </c>
    </row>
    <row r="9738" spans="1:4" x14ac:dyDescent="0.2">
      <c r="A9738" s="612">
        <v>39389</v>
      </c>
      <c r="B9738" s="613" t="s">
        <v>7455</v>
      </c>
      <c r="C9738" s="612" t="s">
        <v>775</v>
      </c>
      <c r="D9738" s="614">
        <v>18.7</v>
      </c>
    </row>
    <row r="9739" spans="1:4" x14ac:dyDescent="0.2">
      <c r="A9739" s="612">
        <v>39390</v>
      </c>
      <c r="B9739" s="613" t="s">
        <v>7456</v>
      </c>
      <c r="C9739" s="612" t="s">
        <v>775</v>
      </c>
      <c r="D9739" s="614">
        <v>39.19</v>
      </c>
    </row>
    <row r="9740" spans="1:4" x14ac:dyDescent="0.2">
      <c r="A9740" s="612">
        <v>39391</v>
      </c>
      <c r="B9740" s="613" t="s">
        <v>7457</v>
      </c>
      <c r="C9740" s="612" t="s">
        <v>775</v>
      </c>
      <c r="D9740" s="614">
        <v>44</v>
      </c>
    </row>
    <row r="9741" spans="1:4" ht="25.5" x14ac:dyDescent="0.2">
      <c r="A9741" s="612">
        <v>3803</v>
      </c>
      <c r="B9741" s="613" t="s">
        <v>7458</v>
      </c>
      <c r="C9741" s="612" t="s">
        <v>775</v>
      </c>
      <c r="D9741" s="614">
        <v>36.28</v>
      </c>
    </row>
    <row r="9742" spans="1:4" ht="25.5" x14ac:dyDescent="0.2">
      <c r="A9742" s="612">
        <v>38770</v>
      </c>
      <c r="B9742" s="613" t="s">
        <v>7459</v>
      </c>
      <c r="C9742" s="612" t="s">
        <v>775</v>
      </c>
      <c r="D9742" s="614">
        <v>42.01</v>
      </c>
    </row>
    <row r="9743" spans="1:4" x14ac:dyDescent="0.2">
      <c r="A9743" s="612">
        <v>12267</v>
      </c>
      <c r="B9743" s="613" t="s">
        <v>7460</v>
      </c>
      <c r="C9743" s="612" t="s">
        <v>775</v>
      </c>
      <c r="D9743" s="614">
        <v>123.12</v>
      </c>
    </row>
    <row r="9744" spans="1:4" ht="63.75" x14ac:dyDescent="0.2">
      <c r="A9744" s="612">
        <v>43265</v>
      </c>
      <c r="B9744" s="613" t="s">
        <v>10459</v>
      </c>
      <c r="C9744" s="612" t="s">
        <v>775</v>
      </c>
      <c r="D9744" s="614">
        <v>53.89</v>
      </c>
    </row>
    <row r="9745" spans="1:4" ht="25.5" x14ac:dyDescent="0.2">
      <c r="A9745" s="612">
        <v>12266</v>
      </c>
      <c r="B9745" s="613" t="s">
        <v>7461</v>
      </c>
      <c r="C9745" s="612" t="s">
        <v>775</v>
      </c>
      <c r="D9745" s="614">
        <v>63.01</v>
      </c>
    </row>
    <row r="9746" spans="1:4" ht="25.5" x14ac:dyDescent="0.2">
      <c r="A9746" s="612">
        <v>39378</v>
      </c>
      <c r="B9746" s="613" t="s">
        <v>7462</v>
      </c>
      <c r="C9746" s="612" t="s">
        <v>775</v>
      </c>
      <c r="D9746" s="614">
        <v>44.67</v>
      </c>
    </row>
    <row r="9747" spans="1:4" ht="38.25" x14ac:dyDescent="0.2">
      <c r="A9747" s="612">
        <v>43543</v>
      </c>
      <c r="B9747" s="613" t="s">
        <v>7463</v>
      </c>
      <c r="C9747" s="612" t="s">
        <v>775</v>
      </c>
      <c r="D9747" s="614">
        <v>93.08</v>
      </c>
    </row>
    <row r="9748" spans="1:4" ht="38.25" x14ac:dyDescent="0.2">
      <c r="A9748" s="612">
        <v>38775</v>
      </c>
      <c r="B9748" s="613" t="s">
        <v>7464</v>
      </c>
      <c r="C9748" s="612" t="s">
        <v>775</v>
      </c>
      <c r="D9748" s="614">
        <v>47.36</v>
      </c>
    </row>
    <row r="9749" spans="1:4" x14ac:dyDescent="0.2">
      <c r="A9749" s="612">
        <v>21119</v>
      </c>
      <c r="B9749" s="613" t="s">
        <v>7465</v>
      </c>
      <c r="C9749" s="612" t="s">
        <v>775</v>
      </c>
      <c r="D9749" s="614">
        <v>2.0699999999999998</v>
      </c>
    </row>
    <row r="9750" spans="1:4" x14ac:dyDescent="0.2">
      <c r="A9750" s="612">
        <v>37974</v>
      </c>
      <c r="B9750" s="613" t="s">
        <v>7466</v>
      </c>
      <c r="C9750" s="612" t="s">
        <v>775</v>
      </c>
      <c r="D9750" s="614">
        <v>3.08</v>
      </c>
    </row>
    <row r="9751" spans="1:4" x14ac:dyDescent="0.2">
      <c r="A9751" s="612">
        <v>37975</v>
      </c>
      <c r="B9751" s="613" t="s">
        <v>7467</v>
      </c>
      <c r="C9751" s="612" t="s">
        <v>775</v>
      </c>
      <c r="D9751" s="614">
        <v>6.25</v>
      </c>
    </row>
    <row r="9752" spans="1:4" x14ac:dyDescent="0.2">
      <c r="A9752" s="612">
        <v>37976</v>
      </c>
      <c r="B9752" s="613" t="s">
        <v>7468</v>
      </c>
      <c r="C9752" s="612" t="s">
        <v>775</v>
      </c>
      <c r="D9752" s="614">
        <v>12.82</v>
      </c>
    </row>
    <row r="9753" spans="1:4" x14ac:dyDescent="0.2">
      <c r="A9753" s="612">
        <v>37977</v>
      </c>
      <c r="B9753" s="613" t="s">
        <v>7469</v>
      </c>
      <c r="C9753" s="612" t="s">
        <v>775</v>
      </c>
      <c r="D9753" s="614">
        <v>17.63</v>
      </c>
    </row>
    <row r="9754" spans="1:4" x14ac:dyDescent="0.2">
      <c r="A9754" s="612">
        <v>37978</v>
      </c>
      <c r="B9754" s="613" t="s">
        <v>7470</v>
      </c>
      <c r="C9754" s="612" t="s">
        <v>775</v>
      </c>
      <c r="D9754" s="614">
        <v>35.74</v>
      </c>
    </row>
    <row r="9755" spans="1:4" x14ac:dyDescent="0.2">
      <c r="A9755" s="612">
        <v>37979</v>
      </c>
      <c r="B9755" s="613" t="s">
        <v>7471</v>
      </c>
      <c r="C9755" s="612" t="s">
        <v>775</v>
      </c>
      <c r="D9755" s="614">
        <v>153.56</v>
      </c>
    </row>
    <row r="9756" spans="1:4" x14ac:dyDescent="0.2">
      <c r="A9756" s="612">
        <v>37980</v>
      </c>
      <c r="B9756" s="613" t="s">
        <v>7472</v>
      </c>
      <c r="C9756" s="612" t="s">
        <v>775</v>
      </c>
      <c r="D9756" s="614">
        <v>172.58</v>
      </c>
    </row>
    <row r="9757" spans="1:4" ht="25.5" x14ac:dyDescent="0.2">
      <c r="A9757" s="612">
        <v>36147</v>
      </c>
      <c r="B9757" s="613" t="s">
        <v>7473</v>
      </c>
      <c r="C9757" s="612" t="s">
        <v>788</v>
      </c>
      <c r="D9757" s="614">
        <v>311.81</v>
      </c>
    </row>
    <row r="9758" spans="1:4" x14ac:dyDescent="0.2">
      <c r="A9758" s="612">
        <v>12731</v>
      </c>
      <c r="B9758" s="613" t="s">
        <v>7474</v>
      </c>
      <c r="C9758" s="612" t="s">
        <v>775</v>
      </c>
      <c r="D9758" s="614">
        <v>259.85000000000002</v>
      </c>
    </row>
    <row r="9759" spans="1:4" x14ac:dyDescent="0.2">
      <c r="A9759" s="612">
        <v>12723</v>
      </c>
      <c r="B9759" s="613" t="s">
        <v>7475</v>
      </c>
      <c r="C9759" s="612" t="s">
        <v>775</v>
      </c>
      <c r="D9759" s="614">
        <v>2.0099999999999998</v>
      </c>
    </row>
    <row r="9760" spans="1:4" x14ac:dyDescent="0.2">
      <c r="A9760" s="612">
        <v>12724</v>
      </c>
      <c r="B9760" s="613" t="s">
        <v>7476</v>
      </c>
      <c r="C9760" s="612" t="s">
        <v>775</v>
      </c>
      <c r="D9760" s="614">
        <v>3.87</v>
      </c>
    </row>
    <row r="9761" spans="1:4" x14ac:dyDescent="0.2">
      <c r="A9761" s="612">
        <v>12725</v>
      </c>
      <c r="B9761" s="613" t="s">
        <v>7477</v>
      </c>
      <c r="C9761" s="612" t="s">
        <v>775</v>
      </c>
      <c r="D9761" s="614">
        <v>7.76</v>
      </c>
    </row>
    <row r="9762" spans="1:4" x14ac:dyDescent="0.2">
      <c r="A9762" s="612">
        <v>12726</v>
      </c>
      <c r="B9762" s="613" t="s">
        <v>7478</v>
      </c>
      <c r="C9762" s="612" t="s">
        <v>775</v>
      </c>
      <c r="D9762" s="614">
        <v>17.14</v>
      </c>
    </row>
    <row r="9763" spans="1:4" x14ac:dyDescent="0.2">
      <c r="A9763" s="612">
        <v>12727</v>
      </c>
      <c r="B9763" s="613" t="s">
        <v>7479</v>
      </c>
      <c r="C9763" s="612" t="s">
        <v>775</v>
      </c>
      <c r="D9763" s="614">
        <v>21.74</v>
      </c>
    </row>
    <row r="9764" spans="1:4" x14ac:dyDescent="0.2">
      <c r="A9764" s="612">
        <v>12728</v>
      </c>
      <c r="B9764" s="613" t="s">
        <v>7480</v>
      </c>
      <c r="C9764" s="612" t="s">
        <v>775</v>
      </c>
      <c r="D9764" s="614">
        <v>35.51</v>
      </c>
    </row>
    <row r="9765" spans="1:4" x14ac:dyDescent="0.2">
      <c r="A9765" s="612">
        <v>12729</v>
      </c>
      <c r="B9765" s="613" t="s">
        <v>7481</v>
      </c>
      <c r="C9765" s="612" t="s">
        <v>775</v>
      </c>
      <c r="D9765" s="614">
        <v>116.39</v>
      </c>
    </row>
    <row r="9766" spans="1:4" x14ac:dyDescent="0.2">
      <c r="A9766" s="612">
        <v>12730</v>
      </c>
      <c r="B9766" s="613" t="s">
        <v>7482</v>
      </c>
      <c r="C9766" s="612" t="s">
        <v>775</v>
      </c>
      <c r="D9766" s="614">
        <v>178.2</v>
      </c>
    </row>
    <row r="9767" spans="1:4" x14ac:dyDescent="0.2">
      <c r="A9767" s="612">
        <v>3840</v>
      </c>
      <c r="B9767" s="613" t="s">
        <v>7483</v>
      </c>
      <c r="C9767" s="612" t="s">
        <v>775</v>
      </c>
      <c r="D9767" s="614">
        <v>48.72</v>
      </c>
    </row>
    <row r="9768" spans="1:4" x14ac:dyDescent="0.2">
      <c r="A9768" s="612">
        <v>3838</v>
      </c>
      <c r="B9768" s="613" t="s">
        <v>7484</v>
      </c>
      <c r="C9768" s="612" t="s">
        <v>775</v>
      </c>
      <c r="D9768" s="614">
        <v>107.53</v>
      </c>
    </row>
    <row r="9769" spans="1:4" x14ac:dyDescent="0.2">
      <c r="A9769" s="612">
        <v>3844</v>
      </c>
      <c r="B9769" s="613" t="s">
        <v>7485</v>
      </c>
      <c r="C9769" s="612" t="s">
        <v>775</v>
      </c>
      <c r="D9769" s="614">
        <v>191.81</v>
      </c>
    </row>
    <row r="9770" spans="1:4" x14ac:dyDescent="0.2">
      <c r="A9770" s="612">
        <v>3839</v>
      </c>
      <c r="B9770" s="613" t="s">
        <v>7486</v>
      </c>
      <c r="C9770" s="612" t="s">
        <v>775</v>
      </c>
      <c r="D9770" s="614">
        <v>349.37</v>
      </c>
    </row>
    <row r="9771" spans="1:4" x14ac:dyDescent="0.2">
      <c r="A9771" s="612">
        <v>3843</v>
      </c>
      <c r="B9771" s="613" t="s">
        <v>7487</v>
      </c>
      <c r="C9771" s="612" t="s">
        <v>775</v>
      </c>
      <c r="D9771" s="614">
        <v>479.52</v>
      </c>
    </row>
    <row r="9772" spans="1:4" ht="25.5" x14ac:dyDescent="0.2">
      <c r="A9772" s="612">
        <v>3900</v>
      </c>
      <c r="B9772" s="613" t="s">
        <v>7488</v>
      </c>
      <c r="C9772" s="612" t="s">
        <v>775</v>
      </c>
      <c r="D9772" s="614">
        <v>33.79</v>
      </c>
    </row>
    <row r="9773" spans="1:4" ht="25.5" x14ac:dyDescent="0.2">
      <c r="A9773" s="612">
        <v>3846</v>
      </c>
      <c r="B9773" s="613" t="s">
        <v>7489</v>
      </c>
      <c r="C9773" s="612" t="s">
        <v>775</v>
      </c>
      <c r="D9773" s="614">
        <v>10.65</v>
      </c>
    </row>
    <row r="9774" spans="1:4" ht="25.5" x14ac:dyDescent="0.2">
      <c r="A9774" s="612">
        <v>3886</v>
      </c>
      <c r="B9774" s="613" t="s">
        <v>7490</v>
      </c>
      <c r="C9774" s="612" t="s">
        <v>775</v>
      </c>
      <c r="D9774" s="614">
        <v>11.21</v>
      </c>
    </row>
    <row r="9775" spans="1:4" ht="25.5" x14ac:dyDescent="0.2">
      <c r="A9775" s="612">
        <v>3854</v>
      </c>
      <c r="B9775" s="613" t="s">
        <v>7491</v>
      </c>
      <c r="C9775" s="612" t="s">
        <v>775</v>
      </c>
      <c r="D9775" s="614">
        <v>6.23</v>
      </c>
    </row>
    <row r="9776" spans="1:4" ht="25.5" x14ac:dyDescent="0.2">
      <c r="A9776" s="612">
        <v>3873</v>
      </c>
      <c r="B9776" s="613" t="s">
        <v>7492</v>
      </c>
      <c r="C9776" s="612" t="s">
        <v>775</v>
      </c>
      <c r="D9776" s="614">
        <v>8.25</v>
      </c>
    </row>
    <row r="9777" spans="1:4" ht="25.5" x14ac:dyDescent="0.2">
      <c r="A9777" s="612">
        <v>38021</v>
      </c>
      <c r="B9777" s="613" t="s">
        <v>7493</v>
      </c>
      <c r="C9777" s="612" t="s">
        <v>775</v>
      </c>
      <c r="D9777" s="614">
        <v>19.73</v>
      </c>
    </row>
    <row r="9778" spans="1:4" ht="25.5" x14ac:dyDescent="0.2">
      <c r="A9778" s="612">
        <v>3847</v>
      </c>
      <c r="B9778" s="613" t="s">
        <v>7494</v>
      </c>
      <c r="C9778" s="612" t="s">
        <v>775</v>
      </c>
      <c r="D9778" s="614">
        <v>22.4</v>
      </c>
    </row>
    <row r="9779" spans="1:4" ht="25.5" x14ac:dyDescent="0.2">
      <c r="A9779" s="612">
        <v>38022</v>
      </c>
      <c r="B9779" s="613" t="s">
        <v>7495</v>
      </c>
      <c r="C9779" s="612" t="s">
        <v>775</v>
      </c>
      <c r="D9779" s="614">
        <v>34.979999999999997</v>
      </c>
    </row>
    <row r="9780" spans="1:4" ht="25.5" x14ac:dyDescent="0.2">
      <c r="A9780" s="612">
        <v>3833</v>
      </c>
      <c r="B9780" s="613" t="s">
        <v>7496</v>
      </c>
      <c r="C9780" s="612" t="s">
        <v>775</v>
      </c>
      <c r="D9780" s="614">
        <v>19.04</v>
      </c>
    </row>
    <row r="9781" spans="1:4" ht="25.5" x14ac:dyDescent="0.2">
      <c r="A9781" s="612">
        <v>3835</v>
      </c>
      <c r="B9781" s="613" t="s">
        <v>7497</v>
      </c>
      <c r="C9781" s="612" t="s">
        <v>775</v>
      </c>
      <c r="D9781" s="614">
        <v>62</v>
      </c>
    </row>
    <row r="9782" spans="1:4" ht="25.5" x14ac:dyDescent="0.2">
      <c r="A9782" s="612">
        <v>3836</v>
      </c>
      <c r="B9782" s="613" t="s">
        <v>7498</v>
      </c>
      <c r="C9782" s="612" t="s">
        <v>775</v>
      </c>
      <c r="D9782" s="614">
        <v>133.44</v>
      </c>
    </row>
    <row r="9783" spans="1:4" ht="25.5" x14ac:dyDescent="0.2">
      <c r="A9783" s="612">
        <v>3830</v>
      </c>
      <c r="B9783" s="613" t="s">
        <v>7499</v>
      </c>
      <c r="C9783" s="612" t="s">
        <v>775</v>
      </c>
      <c r="D9783" s="614">
        <v>218.18</v>
      </c>
    </row>
    <row r="9784" spans="1:4" ht="25.5" x14ac:dyDescent="0.2">
      <c r="A9784" s="612">
        <v>3831</v>
      </c>
      <c r="B9784" s="613" t="s">
        <v>7500</v>
      </c>
      <c r="C9784" s="612" t="s">
        <v>775</v>
      </c>
      <c r="D9784" s="614">
        <v>364.72</v>
      </c>
    </row>
    <row r="9785" spans="1:4" x14ac:dyDescent="0.2">
      <c r="A9785" s="612">
        <v>37981</v>
      </c>
      <c r="B9785" s="613" t="s">
        <v>7501</v>
      </c>
      <c r="C9785" s="612" t="s">
        <v>775</v>
      </c>
      <c r="D9785" s="614">
        <v>7.04</v>
      </c>
    </row>
    <row r="9786" spans="1:4" x14ac:dyDescent="0.2">
      <c r="A9786" s="612">
        <v>37982</v>
      </c>
      <c r="B9786" s="613" t="s">
        <v>7502</v>
      </c>
      <c r="C9786" s="612" t="s">
        <v>775</v>
      </c>
      <c r="D9786" s="614">
        <v>10.69</v>
      </c>
    </row>
    <row r="9787" spans="1:4" x14ac:dyDescent="0.2">
      <c r="A9787" s="612">
        <v>37983</v>
      </c>
      <c r="B9787" s="613" t="s">
        <v>7503</v>
      </c>
      <c r="C9787" s="612" t="s">
        <v>775</v>
      </c>
      <c r="D9787" s="614">
        <v>14.96</v>
      </c>
    </row>
    <row r="9788" spans="1:4" x14ac:dyDescent="0.2">
      <c r="A9788" s="612">
        <v>37984</v>
      </c>
      <c r="B9788" s="613" t="s">
        <v>7504</v>
      </c>
      <c r="C9788" s="612" t="s">
        <v>775</v>
      </c>
      <c r="D9788" s="614">
        <v>25.84</v>
      </c>
    </row>
    <row r="9789" spans="1:4" x14ac:dyDescent="0.2">
      <c r="A9789" s="612">
        <v>37985</v>
      </c>
      <c r="B9789" s="613" t="s">
        <v>7505</v>
      </c>
      <c r="C9789" s="612" t="s">
        <v>775</v>
      </c>
      <c r="D9789" s="614">
        <v>36.18</v>
      </c>
    </row>
    <row r="9790" spans="1:4" ht="25.5" x14ac:dyDescent="0.2">
      <c r="A9790" s="612">
        <v>3826</v>
      </c>
      <c r="B9790" s="613" t="s">
        <v>7506</v>
      </c>
      <c r="C9790" s="612" t="s">
        <v>775</v>
      </c>
      <c r="D9790" s="614">
        <v>48.35</v>
      </c>
    </row>
    <row r="9791" spans="1:4" ht="25.5" x14ac:dyDescent="0.2">
      <c r="A9791" s="612">
        <v>3825</v>
      </c>
      <c r="B9791" s="613" t="s">
        <v>7507</v>
      </c>
      <c r="C9791" s="612" t="s">
        <v>775</v>
      </c>
      <c r="D9791" s="614">
        <v>13.9</v>
      </c>
    </row>
    <row r="9792" spans="1:4" ht="25.5" x14ac:dyDescent="0.2">
      <c r="A9792" s="612">
        <v>3827</v>
      </c>
      <c r="B9792" s="613" t="s">
        <v>7508</v>
      </c>
      <c r="C9792" s="612" t="s">
        <v>775</v>
      </c>
      <c r="D9792" s="614">
        <v>30.38</v>
      </c>
    </row>
    <row r="9793" spans="1:4" ht="25.5" x14ac:dyDescent="0.2">
      <c r="A9793" s="612">
        <v>20165</v>
      </c>
      <c r="B9793" s="613" t="s">
        <v>13126</v>
      </c>
      <c r="C9793" s="612" t="s">
        <v>775</v>
      </c>
      <c r="D9793" s="614">
        <v>18.8</v>
      </c>
    </row>
    <row r="9794" spans="1:4" ht="25.5" x14ac:dyDescent="0.2">
      <c r="A9794" s="612">
        <v>20166</v>
      </c>
      <c r="B9794" s="613" t="s">
        <v>13127</v>
      </c>
      <c r="C9794" s="612" t="s">
        <v>775</v>
      </c>
      <c r="D9794" s="614">
        <v>60.74</v>
      </c>
    </row>
    <row r="9795" spans="1:4" ht="25.5" x14ac:dyDescent="0.2">
      <c r="A9795" s="612">
        <v>20164</v>
      </c>
      <c r="B9795" s="613" t="s">
        <v>13128</v>
      </c>
      <c r="C9795" s="612" t="s">
        <v>775</v>
      </c>
      <c r="D9795" s="614">
        <v>9.93</v>
      </c>
    </row>
    <row r="9796" spans="1:4" x14ac:dyDescent="0.2">
      <c r="A9796" s="612">
        <v>3893</v>
      </c>
      <c r="B9796" s="613" t="s">
        <v>7509</v>
      </c>
      <c r="C9796" s="612" t="s">
        <v>775</v>
      </c>
      <c r="D9796" s="614">
        <v>12.32</v>
      </c>
    </row>
    <row r="9797" spans="1:4" x14ac:dyDescent="0.2">
      <c r="A9797" s="612">
        <v>3848</v>
      </c>
      <c r="B9797" s="613" t="s">
        <v>7510</v>
      </c>
      <c r="C9797" s="612" t="s">
        <v>775</v>
      </c>
      <c r="D9797" s="614">
        <v>7.48</v>
      </c>
    </row>
    <row r="9798" spans="1:4" x14ac:dyDescent="0.2">
      <c r="A9798" s="612">
        <v>3895</v>
      </c>
      <c r="B9798" s="613" t="s">
        <v>7511</v>
      </c>
      <c r="C9798" s="612" t="s">
        <v>775</v>
      </c>
      <c r="D9798" s="614">
        <v>8.14</v>
      </c>
    </row>
    <row r="9799" spans="1:4" x14ac:dyDescent="0.2">
      <c r="A9799" s="612">
        <v>12404</v>
      </c>
      <c r="B9799" s="613" t="s">
        <v>7512</v>
      </c>
      <c r="C9799" s="612" t="s">
        <v>775</v>
      </c>
      <c r="D9799" s="614">
        <v>6.23</v>
      </c>
    </row>
    <row r="9800" spans="1:4" x14ac:dyDescent="0.2">
      <c r="A9800" s="612">
        <v>3939</v>
      </c>
      <c r="B9800" s="613" t="s">
        <v>7513</v>
      </c>
      <c r="C9800" s="612" t="s">
        <v>775</v>
      </c>
      <c r="D9800" s="614">
        <v>12.83</v>
      </c>
    </row>
    <row r="9801" spans="1:4" x14ac:dyDescent="0.2">
      <c r="A9801" s="612">
        <v>3911</v>
      </c>
      <c r="B9801" s="613" t="s">
        <v>7514</v>
      </c>
      <c r="C9801" s="612" t="s">
        <v>775</v>
      </c>
      <c r="D9801" s="614">
        <v>10.48</v>
      </c>
    </row>
    <row r="9802" spans="1:4" x14ac:dyDescent="0.2">
      <c r="A9802" s="612">
        <v>3908</v>
      </c>
      <c r="B9802" s="613" t="s">
        <v>7515</v>
      </c>
      <c r="C9802" s="612" t="s">
        <v>775</v>
      </c>
      <c r="D9802" s="614">
        <v>3.39</v>
      </c>
    </row>
    <row r="9803" spans="1:4" x14ac:dyDescent="0.2">
      <c r="A9803" s="612">
        <v>3910</v>
      </c>
      <c r="B9803" s="613" t="s">
        <v>7516</v>
      </c>
      <c r="C9803" s="612" t="s">
        <v>775</v>
      </c>
      <c r="D9803" s="614">
        <v>7.5</v>
      </c>
    </row>
    <row r="9804" spans="1:4" x14ac:dyDescent="0.2">
      <c r="A9804" s="612">
        <v>3913</v>
      </c>
      <c r="B9804" s="613" t="s">
        <v>7517</v>
      </c>
      <c r="C9804" s="612" t="s">
        <v>775</v>
      </c>
      <c r="D9804" s="614">
        <v>35.86</v>
      </c>
    </row>
    <row r="9805" spans="1:4" x14ac:dyDescent="0.2">
      <c r="A9805" s="612">
        <v>3912</v>
      </c>
      <c r="B9805" s="613" t="s">
        <v>7518</v>
      </c>
      <c r="C9805" s="612" t="s">
        <v>775</v>
      </c>
      <c r="D9805" s="614">
        <v>19.66</v>
      </c>
    </row>
    <row r="9806" spans="1:4" x14ac:dyDescent="0.2">
      <c r="A9806" s="612">
        <v>3909</v>
      </c>
      <c r="B9806" s="613" t="s">
        <v>7519</v>
      </c>
      <c r="C9806" s="612" t="s">
        <v>775</v>
      </c>
      <c r="D9806" s="614">
        <v>4.6100000000000003</v>
      </c>
    </row>
    <row r="9807" spans="1:4" x14ac:dyDescent="0.2">
      <c r="A9807" s="612">
        <v>3914</v>
      </c>
      <c r="B9807" s="613" t="s">
        <v>7520</v>
      </c>
      <c r="C9807" s="612" t="s">
        <v>775</v>
      </c>
      <c r="D9807" s="614">
        <v>54.1</v>
      </c>
    </row>
    <row r="9808" spans="1:4" x14ac:dyDescent="0.2">
      <c r="A9808" s="612">
        <v>3915</v>
      </c>
      <c r="B9808" s="613" t="s">
        <v>7521</v>
      </c>
      <c r="C9808" s="612" t="s">
        <v>775</v>
      </c>
      <c r="D9808" s="614">
        <v>85.31</v>
      </c>
    </row>
    <row r="9809" spans="1:4" x14ac:dyDescent="0.2">
      <c r="A9809" s="612">
        <v>3916</v>
      </c>
      <c r="B9809" s="613" t="s">
        <v>7522</v>
      </c>
      <c r="C9809" s="612" t="s">
        <v>775</v>
      </c>
      <c r="D9809" s="614">
        <v>155.41999999999999</v>
      </c>
    </row>
    <row r="9810" spans="1:4" x14ac:dyDescent="0.2">
      <c r="A9810" s="612">
        <v>3917</v>
      </c>
      <c r="B9810" s="613" t="s">
        <v>7523</v>
      </c>
      <c r="C9810" s="612" t="s">
        <v>775</v>
      </c>
      <c r="D9810" s="614">
        <v>256.35000000000002</v>
      </c>
    </row>
    <row r="9811" spans="1:4" x14ac:dyDescent="0.2">
      <c r="A9811" s="612">
        <v>1904</v>
      </c>
      <c r="B9811" s="613" t="s">
        <v>7524</v>
      </c>
      <c r="C9811" s="612" t="s">
        <v>775</v>
      </c>
      <c r="D9811" s="614">
        <v>0.64</v>
      </c>
    </row>
    <row r="9812" spans="1:4" x14ac:dyDescent="0.2">
      <c r="A9812" s="612">
        <v>1899</v>
      </c>
      <c r="B9812" s="613" t="s">
        <v>7525</v>
      </c>
      <c r="C9812" s="612" t="s">
        <v>775</v>
      </c>
      <c r="D9812" s="614">
        <v>0.72</v>
      </c>
    </row>
    <row r="9813" spans="1:4" x14ac:dyDescent="0.2">
      <c r="A9813" s="612">
        <v>1900</v>
      </c>
      <c r="B9813" s="613" t="s">
        <v>7526</v>
      </c>
      <c r="C9813" s="612" t="s">
        <v>775</v>
      </c>
      <c r="D9813" s="614">
        <v>1.17</v>
      </c>
    </row>
    <row r="9814" spans="1:4" ht="25.5" x14ac:dyDescent="0.2">
      <c r="A9814" s="612">
        <v>12407</v>
      </c>
      <c r="B9814" s="613" t="s">
        <v>7527</v>
      </c>
      <c r="C9814" s="612" t="s">
        <v>775</v>
      </c>
      <c r="D9814" s="614">
        <v>19.399999999999999</v>
      </c>
    </row>
    <row r="9815" spans="1:4" ht="25.5" x14ac:dyDescent="0.2">
      <c r="A9815" s="612">
        <v>12408</v>
      </c>
      <c r="B9815" s="613" t="s">
        <v>7528</v>
      </c>
      <c r="C9815" s="612" t="s">
        <v>775</v>
      </c>
      <c r="D9815" s="614">
        <v>10.95</v>
      </c>
    </row>
    <row r="9816" spans="1:4" ht="25.5" x14ac:dyDescent="0.2">
      <c r="A9816" s="612">
        <v>12409</v>
      </c>
      <c r="B9816" s="613" t="s">
        <v>7529</v>
      </c>
      <c r="C9816" s="612" t="s">
        <v>775</v>
      </c>
      <c r="D9816" s="614">
        <v>10.95</v>
      </c>
    </row>
    <row r="9817" spans="1:4" ht="25.5" x14ac:dyDescent="0.2">
      <c r="A9817" s="612">
        <v>12410</v>
      </c>
      <c r="B9817" s="613" t="s">
        <v>7530</v>
      </c>
      <c r="C9817" s="612" t="s">
        <v>775</v>
      </c>
      <c r="D9817" s="614">
        <v>7.54</v>
      </c>
    </row>
    <row r="9818" spans="1:4" ht="25.5" x14ac:dyDescent="0.2">
      <c r="A9818" s="612">
        <v>3936</v>
      </c>
      <c r="B9818" s="613" t="s">
        <v>7531</v>
      </c>
      <c r="C9818" s="612" t="s">
        <v>775</v>
      </c>
      <c r="D9818" s="614">
        <v>13.63</v>
      </c>
    </row>
    <row r="9819" spans="1:4" ht="25.5" x14ac:dyDescent="0.2">
      <c r="A9819" s="612">
        <v>3922</v>
      </c>
      <c r="B9819" s="613" t="s">
        <v>7532</v>
      </c>
      <c r="C9819" s="612" t="s">
        <v>775</v>
      </c>
      <c r="D9819" s="614">
        <v>12.54</v>
      </c>
    </row>
    <row r="9820" spans="1:4" x14ac:dyDescent="0.2">
      <c r="A9820" s="612">
        <v>3924</v>
      </c>
      <c r="B9820" s="613" t="s">
        <v>7533</v>
      </c>
      <c r="C9820" s="612" t="s">
        <v>775</v>
      </c>
      <c r="D9820" s="614">
        <v>13.63</v>
      </c>
    </row>
    <row r="9821" spans="1:4" ht="25.5" x14ac:dyDescent="0.2">
      <c r="A9821" s="612">
        <v>3923</v>
      </c>
      <c r="B9821" s="613" t="s">
        <v>7534</v>
      </c>
      <c r="C9821" s="612" t="s">
        <v>775</v>
      </c>
      <c r="D9821" s="614">
        <v>13.63</v>
      </c>
    </row>
    <row r="9822" spans="1:4" ht="25.5" x14ac:dyDescent="0.2">
      <c r="A9822" s="612">
        <v>3937</v>
      </c>
      <c r="B9822" s="613" t="s">
        <v>7535</v>
      </c>
      <c r="C9822" s="612" t="s">
        <v>775</v>
      </c>
      <c r="D9822" s="614">
        <v>11.25</v>
      </c>
    </row>
    <row r="9823" spans="1:4" x14ac:dyDescent="0.2">
      <c r="A9823" s="612">
        <v>3921</v>
      </c>
      <c r="B9823" s="613" t="s">
        <v>7536</v>
      </c>
      <c r="C9823" s="612" t="s">
        <v>775</v>
      </c>
      <c r="D9823" s="614">
        <v>11.25</v>
      </c>
    </row>
    <row r="9824" spans="1:4" ht="25.5" x14ac:dyDescent="0.2">
      <c r="A9824" s="612">
        <v>3920</v>
      </c>
      <c r="B9824" s="613" t="s">
        <v>7537</v>
      </c>
      <c r="C9824" s="612" t="s">
        <v>775</v>
      </c>
      <c r="D9824" s="614">
        <v>11.25</v>
      </c>
    </row>
    <row r="9825" spans="1:4" x14ac:dyDescent="0.2">
      <c r="A9825" s="612">
        <v>3938</v>
      </c>
      <c r="B9825" s="613" t="s">
        <v>7538</v>
      </c>
      <c r="C9825" s="612" t="s">
        <v>775</v>
      </c>
      <c r="D9825" s="614">
        <v>7.41</v>
      </c>
    </row>
    <row r="9826" spans="1:4" x14ac:dyDescent="0.2">
      <c r="A9826" s="612">
        <v>3919</v>
      </c>
      <c r="B9826" s="613" t="s">
        <v>7539</v>
      </c>
      <c r="C9826" s="612" t="s">
        <v>775</v>
      </c>
      <c r="D9826" s="614">
        <v>7.56</v>
      </c>
    </row>
    <row r="9827" spans="1:4" ht="25.5" x14ac:dyDescent="0.2">
      <c r="A9827" s="612">
        <v>3927</v>
      </c>
      <c r="B9827" s="613" t="s">
        <v>7540</v>
      </c>
      <c r="C9827" s="612" t="s">
        <v>775</v>
      </c>
      <c r="D9827" s="614">
        <v>38.29</v>
      </c>
    </row>
    <row r="9828" spans="1:4" x14ac:dyDescent="0.2">
      <c r="A9828" s="612">
        <v>3928</v>
      </c>
      <c r="B9828" s="613" t="s">
        <v>7541</v>
      </c>
      <c r="C9828" s="612" t="s">
        <v>775</v>
      </c>
      <c r="D9828" s="614">
        <v>38.29</v>
      </c>
    </row>
    <row r="9829" spans="1:4" x14ac:dyDescent="0.2">
      <c r="A9829" s="612">
        <v>3926</v>
      </c>
      <c r="B9829" s="613" t="s">
        <v>7542</v>
      </c>
      <c r="C9829" s="612" t="s">
        <v>775</v>
      </c>
      <c r="D9829" s="614">
        <v>21.83</v>
      </c>
    </row>
    <row r="9830" spans="1:4" x14ac:dyDescent="0.2">
      <c r="A9830" s="612">
        <v>3935</v>
      </c>
      <c r="B9830" s="613" t="s">
        <v>7543</v>
      </c>
      <c r="C9830" s="612" t="s">
        <v>775</v>
      </c>
      <c r="D9830" s="614">
        <v>21.83</v>
      </c>
    </row>
    <row r="9831" spans="1:4" x14ac:dyDescent="0.2">
      <c r="A9831" s="612">
        <v>3925</v>
      </c>
      <c r="B9831" s="613" t="s">
        <v>7544</v>
      </c>
      <c r="C9831" s="612" t="s">
        <v>775</v>
      </c>
      <c r="D9831" s="614">
        <v>21.83</v>
      </c>
    </row>
    <row r="9832" spans="1:4" x14ac:dyDescent="0.2">
      <c r="A9832" s="612">
        <v>12406</v>
      </c>
      <c r="B9832" s="613" t="s">
        <v>7545</v>
      </c>
      <c r="C9832" s="612" t="s">
        <v>775</v>
      </c>
      <c r="D9832" s="614">
        <v>5.36</v>
      </c>
    </row>
    <row r="9833" spans="1:4" x14ac:dyDescent="0.2">
      <c r="A9833" s="612">
        <v>3929</v>
      </c>
      <c r="B9833" s="613" t="s">
        <v>7546</v>
      </c>
      <c r="C9833" s="612" t="s">
        <v>775</v>
      </c>
      <c r="D9833" s="614">
        <v>58.34</v>
      </c>
    </row>
    <row r="9834" spans="1:4" x14ac:dyDescent="0.2">
      <c r="A9834" s="612">
        <v>3931</v>
      </c>
      <c r="B9834" s="613" t="s">
        <v>7547</v>
      </c>
      <c r="C9834" s="612" t="s">
        <v>775</v>
      </c>
      <c r="D9834" s="614">
        <v>58.34</v>
      </c>
    </row>
    <row r="9835" spans="1:4" x14ac:dyDescent="0.2">
      <c r="A9835" s="612">
        <v>3930</v>
      </c>
      <c r="B9835" s="613" t="s">
        <v>7548</v>
      </c>
      <c r="C9835" s="612" t="s">
        <v>775</v>
      </c>
      <c r="D9835" s="614">
        <v>58.34</v>
      </c>
    </row>
    <row r="9836" spans="1:4" x14ac:dyDescent="0.2">
      <c r="A9836" s="612">
        <v>3932</v>
      </c>
      <c r="B9836" s="613" t="s">
        <v>7549</v>
      </c>
      <c r="C9836" s="612" t="s">
        <v>775</v>
      </c>
      <c r="D9836" s="614">
        <v>100.74</v>
      </c>
    </row>
    <row r="9837" spans="1:4" x14ac:dyDescent="0.2">
      <c r="A9837" s="612">
        <v>3933</v>
      </c>
      <c r="B9837" s="613" t="s">
        <v>7550</v>
      </c>
      <c r="C9837" s="612" t="s">
        <v>775</v>
      </c>
      <c r="D9837" s="614">
        <v>100.74</v>
      </c>
    </row>
    <row r="9838" spans="1:4" x14ac:dyDescent="0.2">
      <c r="A9838" s="612">
        <v>3934</v>
      </c>
      <c r="B9838" s="613" t="s">
        <v>7551</v>
      </c>
      <c r="C9838" s="612" t="s">
        <v>775</v>
      </c>
      <c r="D9838" s="614">
        <v>100.74</v>
      </c>
    </row>
    <row r="9839" spans="1:4" ht="25.5" x14ac:dyDescent="0.2">
      <c r="A9839" s="612">
        <v>40355</v>
      </c>
      <c r="B9839" s="613" t="s">
        <v>7552</v>
      </c>
      <c r="C9839" s="612" t="s">
        <v>775</v>
      </c>
      <c r="D9839" s="614">
        <v>7.25</v>
      </c>
    </row>
    <row r="9840" spans="1:4" ht="25.5" x14ac:dyDescent="0.2">
      <c r="A9840" s="612">
        <v>40364</v>
      </c>
      <c r="B9840" s="613" t="s">
        <v>7553</v>
      </c>
      <c r="C9840" s="612" t="s">
        <v>775</v>
      </c>
      <c r="D9840" s="614">
        <v>33.96</v>
      </c>
    </row>
    <row r="9841" spans="1:4" ht="25.5" x14ac:dyDescent="0.2">
      <c r="A9841" s="612">
        <v>40361</v>
      </c>
      <c r="B9841" s="613" t="s">
        <v>7554</v>
      </c>
      <c r="C9841" s="612" t="s">
        <v>775</v>
      </c>
      <c r="D9841" s="614">
        <v>26.55</v>
      </c>
    </row>
    <row r="9842" spans="1:4" ht="25.5" x14ac:dyDescent="0.2">
      <c r="A9842" s="612">
        <v>40358</v>
      </c>
      <c r="B9842" s="613" t="s">
        <v>7555</v>
      </c>
      <c r="C9842" s="612" t="s">
        <v>775</v>
      </c>
      <c r="D9842" s="614">
        <v>10.119999999999999</v>
      </c>
    </row>
    <row r="9843" spans="1:4" ht="25.5" x14ac:dyDescent="0.2">
      <c r="A9843" s="612">
        <v>40370</v>
      </c>
      <c r="B9843" s="613" t="s">
        <v>7556</v>
      </c>
      <c r="C9843" s="612" t="s">
        <v>775</v>
      </c>
      <c r="D9843" s="614">
        <v>107.75</v>
      </c>
    </row>
    <row r="9844" spans="1:4" ht="25.5" x14ac:dyDescent="0.2">
      <c r="A9844" s="612">
        <v>40367</v>
      </c>
      <c r="B9844" s="613" t="s">
        <v>7557</v>
      </c>
      <c r="C9844" s="612" t="s">
        <v>775</v>
      </c>
      <c r="D9844" s="614">
        <v>53.55</v>
      </c>
    </row>
    <row r="9845" spans="1:4" ht="25.5" x14ac:dyDescent="0.2">
      <c r="A9845" s="612">
        <v>40373</v>
      </c>
      <c r="B9845" s="613" t="s">
        <v>7558</v>
      </c>
      <c r="C9845" s="612" t="s">
        <v>775</v>
      </c>
      <c r="D9845" s="614">
        <v>145.71</v>
      </c>
    </row>
    <row r="9846" spans="1:4" ht="25.5" x14ac:dyDescent="0.2">
      <c r="A9846" s="612">
        <v>38947</v>
      </c>
      <c r="B9846" s="613" t="s">
        <v>7559</v>
      </c>
      <c r="C9846" s="612" t="s">
        <v>775</v>
      </c>
      <c r="D9846" s="614">
        <v>7.66</v>
      </c>
    </row>
    <row r="9847" spans="1:4" ht="25.5" x14ac:dyDescent="0.2">
      <c r="A9847" s="612">
        <v>38948</v>
      </c>
      <c r="B9847" s="613" t="s">
        <v>7560</v>
      </c>
      <c r="C9847" s="612" t="s">
        <v>775</v>
      </c>
      <c r="D9847" s="614">
        <v>12.23</v>
      </c>
    </row>
    <row r="9848" spans="1:4" ht="25.5" x14ac:dyDescent="0.2">
      <c r="A9848" s="612">
        <v>38949</v>
      </c>
      <c r="B9848" s="613" t="s">
        <v>7561</v>
      </c>
      <c r="C9848" s="612" t="s">
        <v>775</v>
      </c>
      <c r="D9848" s="614">
        <v>13.57</v>
      </c>
    </row>
    <row r="9849" spans="1:4" ht="25.5" x14ac:dyDescent="0.2">
      <c r="A9849" s="612">
        <v>38951</v>
      </c>
      <c r="B9849" s="613" t="s">
        <v>7562</v>
      </c>
      <c r="C9849" s="612" t="s">
        <v>775</v>
      </c>
      <c r="D9849" s="614">
        <v>21.46</v>
      </c>
    </row>
    <row r="9850" spans="1:4" ht="25.5" x14ac:dyDescent="0.2">
      <c r="A9850" s="612">
        <v>39312</v>
      </c>
      <c r="B9850" s="613" t="s">
        <v>7563</v>
      </c>
      <c r="C9850" s="612" t="s">
        <v>775</v>
      </c>
      <c r="D9850" s="614">
        <v>16.649999999999999</v>
      </c>
    </row>
    <row r="9851" spans="1:4" ht="25.5" x14ac:dyDescent="0.2">
      <c r="A9851" s="612">
        <v>39313</v>
      </c>
      <c r="B9851" s="613" t="s">
        <v>7564</v>
      </c>
      <c r="C9851" s="612" t="s">
        <v>775</v>
      </c>
      <c r="D9851" s="614">
        <v>21.73</v>
      </c>
    </row>
    <row r="9852" spans="1:4" ht="25.5" x14ac:dyDescent="0.2">
      <c r="A9852" s="612">
        <v>38950</v>
      </c>
      <c r="B9852" s="613" t="s">
        <v>7565</v>
      </c>
      <c r="C9852" s="612" t="s">
        <v>775</v>
      </c>
      <c r="D9852" s="614">
        <v>32.700000000000003</v>
      </c>
    </row>
    <row r="9853" spans="1:4" ht="25.5" x14ac:dyDescent="0.2">
      <c r="A9853" s="612">
        <v>39314</v>
      </c>
      <c r="B9853" s="613" t="s">
        <v>7566</v>
      </c>
      <c r="C9853" s="612" t="s">
        <v>775</v>
      </c>
      <c r="D9853" s="614">
        <v>34.5</v>
      </c>
    </row>
    <row r="9854" spans="1:4" x14ac:dyDescent="0.2">
      <c r="A9854" s="612">
        <v>3907</v>
      </c>
      <c r="B9854" s="613" t="s">
        <v>7567</v>
      </c>
      <c r="C9854" s="612" t="s">
        <v>775</v>
      </c>
      <c r="D9854" s="614">
        <v>3.5</v>
      </c>
    </row>
    <row r="9855" spans="1:4" x14ac:dyDescent="0.2">
      <c r="A9855" s="612">
        <v>3889</v>
      </c>
      <c r="B9855" s="613" t="s">
        <v>7568</v>
      </c>
      <c r="C9855" s="612" t="s">
        <v>775</v>
      </c>
      <c r="D9855" s="614">
        <v>2.67</v>
      </c>
    </row>
    <row r="9856" spans="1:4" ht="25.5" x14ac:dyDescent="0.2">
      <c r="A9856" s="612">
        <v>3868</v>
      </c>
      <c r="B9856" s="613" t="s">
        <v>7569</v>
      </c>
      <c r="C9856" s="612" t="s">
        <v>775</v>
      </c>
      <c r="D9856" s="614">
        <v>1.04</v>
      </c>
    </row>
    <row r="9857" spans="1:4" ht="25.5" x14ac:dyDescent="0.2">
      <c r="A9857" s="612">
        <v>3869</v>
      </c>
      <c r="B9857" s="613" t="s">
        <v>7570</v>
      </c>
      <c r="C9857" s="612" t="s">
        <v>775</v>
      </c>
      <c r="D9857" s="614">
        <v>2.97</v>
      </c>
    </row>
    <row r="9858" spans="1:4" ht="25.5" x14ac:dyDescent="0.2">
      <c r="A9858" s="612">
        <v>3872</v>
      </c>
      <c r="B9858" s="613" t="s">
        <v>7571</v>
      </c>
      <c r="C9858" s="612" t="s">
        <v>775</v>
      </c>
      <c r="D9858" s="614">
        <v>3.61</v>
      </c>
    </row>
    <row r="9859" spans="1:4" ht="25.5" x14ac:dyDescent="0.2">
      <c r="A9859" s="612">
        <v>3850</v>
      </c>
      <c r="B9859" s="613" t="s">
        <v>7572</v>
      </c>
      <c r="C9859" s="612" t="s">
        <v>775</v>
      </c>
      <c r="D9859" s="614">
        <v>9.3000000000000007</v>
      </c>
    </row>
    <row r="9860" spans="1:4" x14ac:dyDescent="0.2">
      <c r="A9860" s="612">
        <v>38023</v>
      </c>
      <c r="B9860" s="613" t="s">
        <v>7573</v>
      </c>
      <c r="C9860" s="612" t="s">
        <v>775</v>
      </c>
      <c r="D9860" s="614">
        <v>3.92</v>
      </c>
    </row>
    <row r="9861" spans="1:4" ht="25.5" x14ac:dyDescent="0.2">
      <c r="A9861" s="612">
        <v>37986</v>
      </c>
      <c r="B9861" s="613" t="s">
        <v>7574</v>
      </c>
      <c r="C9861" s="612" t="s">
        <v>775</v>
      </c>
      <c r="D9861" s="614">
        <v>2.42</v>
      </c>
    </row>
    <row r="9862" spans="1:4" x14ac:dyDescent="0.2">
      <c r="A9862" s="612">
        <v>37987</v>
      </c>
      <c r="B9862" s="613" t="s">
        <v>7575</v>
      </c>
      <c r="C9862" s="612" t="s">
        <v>775</v>
      </c>
      <c r="D9862" s="614">
        <v>180.59</v>
      </c>
    </row>
    <row r="9863" spans="1:4" ht="25.5" x14ac:dyDescent="0.2">
      <c r="A9863" s="612">
        <v>37988</v>
      </c>
      <c r="B9863" s="613" t="s">
        <v>7576</v>
      </c>
      <c r="C9863" s="612" t="s">
        <v>775</v>
      </c>
      <c r="D9863" s="614">
        <v>294.57</v>
      </c>
    </row>
    <row r="9864" spans="1:4" x14ac:dyDescent="0.2">
      <c r="A9864" s="612">
        <v>21120</v>
      </c>
      <c r="B9864" s="613" t="s">
        <v>7577</v>
      </c>
      <c r="C9864" s="612" t="s">
        <v>775</v>
      </c>
      <c r="D9864" s="614">
        <v>14.68</v>
      </c>
    </row>
    <row r="9865" spans="1:4" x14ac:dyDescent="0.2">
      <c r="A9865" s="612">
        <v>39318</v>
      </c>
      <c r="B9865" s="613" t="s">
        <v>7578</v>
      </c>
      <c r="C9865" s="612" t="s">
        <v>775</v>
      </c>
      <c r="D9865" s="614">
        <v>12.11</v>
      </c>
    </row>
    <row r="9866" spans="1:4" x14ac:dyDescent="0.2">
      <c r="A9866" s="612">
        <v>20162</v>
      </c>
      <c r="B9866" s="613" t="s">
        <v>7579</v>
      </c>
      <c r="C9866" s="612" t="s">
        <v>775</v>
      </c>
      <c r="D9866" s="614">
        <v>13.05</v>
      </c>
    </row>
    <row r="9867" spans="1:4" x14ac:dyDescent="0.2">
      <c r="A9867" s="612">
        <v>40366</v>
      </c>
      <c r="B9867" s="613" t="s">
        <v>7580</v>
      </c>
      <c r="C9867" s="612" t="s">
        <v>775</v>
      </c>
      <c r="D9867" s="614">
        <v>26.49</v>
      </c>
    </row>
    <row r="9868" spans="1:4" x14ac:dyDescent="0.2">
      <c r="A9868" s="612">
        <v>40363</v>
      </c>
      <c r="B9868" s="613" t="s">
        <v>7581</v>
      </c>
      <c r="C9868" s="612" t="s">
        <v>775</v>
      </c>
      <c r="D9868" s="614">
        <v>20.72</v>
      </c>
    </row>
    <row r="9869" spans="1:4" x14ac:dyDescent="0.2">
      <c r="A9869" s="612">
        <v>40354</v>
      </c>
      <c r="B9869" s="613" t="s">
        <v>7582</v>
      </c>
      <c r="C9869" s="612" t="s">
        <v>775</v>
      </c>
      <c r="D9869" s="614">
        <v>9.02</v>
      </c>
    </row>
    <row r="9870" spans="1:4" x14ac:dyDescent="0.2">
      <c r="A9870" s="612">
        <v>40360</v>
      </c>
      <c r="B9870" s="613" t="s">
        <v>7583</v>
      </c>
      <c r="C9870" s="612" t="s">
        <v>775</v>
      </c>
      <c r="D9870" s="614">
        <v>13.58</v>
      </c>
    </row>
    <row r="9871" spans="1:4" x14ac:dyDescent="0.2">
      <c r="A9871" s="612">
        <v>40372</v>
      </c>
      <c r="B9871" s="613" t="s">
        <v>7584</v>
      </c>
      <c r="C9871" s="612" t="s">
        <v>775</v>
      </c>
      <c r="D9871" s="614">
        <v>83.88</v>
      </c>
    </row>
    <row r="9872" spans="1:4" x14ac:dyDescent="0.2">
      <c r="A9872" s="612">
        <v>40369</v>
      </c>
      <c r="B9872" s="613" t="s">
        <v>7585</v>
      </c>
      <c r="C9872" s="612" t="s">
        <v>775</v>
      </c>
      <c r="D9872" s="614">
        <v>41.74</v>
      </c>
    </row>
    <row r="9873" spans="1:4" x14ac:dyDescent="0.2">
      <c r="A9873" s="612">
        <v>40357</v>
      </c>
      <c r="B9873" s="613" t="s">
        <v>7586</v>
      </c>
      <c r="C9873" s="612" t="s">
        <v>775</v>
      </c>
      <c r="D9873" s="614">
        <v>10.119999999999999</v>
      </c>
    </row>
    <row r="9874" spans="1:4" x14ac:dyDescent="0.2">
      <c r="A9874" s="612">
        <v>40375</v>
      </c>
      <c r="B9874" s="613" t="s">
        <v>7587</v>
      </c>
      <c r="C9874" s="612" t="s">
        <v>775</v>
      </c>
      <c r="D9874" s="614">
        <v>113.55</v>
      </c>
    </row>
    <row r="9875" spans="1:4" x14ac:dyDescent="0.2">
      <c r="A9875" s="612">
        <v>1893</v>
      </c>
      <c r="B9875" s="613" t="s">
        <v>7588</v>
      </c>
      <c r="C9875" s="612" t="s">
        <v>775</v>
      </c>
      <c r="D9875" s="614">
        <v>2.41</v>
      </c>
    </row>
    <row r="9876" spans="1:4" x14ac:dyDescent="0.2">
      <c r="A9876" s="612">
        <v>1902</v>
      </c>
      <c r="B9876" s="613" t="s">
        <v>7589</v>
      </c>
      <c r="C9876" s="612" t="s">
        <v>775</v>
      </c>
      <c r="D9876" s="614">
        <v>1.75</v>
      </c>
    </row>
    <row r="9877" spans="1:4" x14ac:dyDescent="0.2">
      <c r="A9877" s="612">
        <v>1901</v>
      </c>
      <c r="B9877" s="613" t="s">
        <v>7590</v>
      </c>
      <c r="C9877" s="612" t="s">
        <v>775</v>
      </c>
      <c r="D9877" s="614">
        <v>0.54</v>
      </c>
    </row>
    <row r="9878" spans="1:4" x14ac:dyDescent="0.2">
      <c r="A9878" s="612">
        <v>1892</v>
      </c>
      <c r="B9878" s="613" t="s">
        <v>7591</v>
      </c>
      <c r="C9878" s="612" t="s">
        <v>775</v>
      </c>
      <c r="D9878" s="614">
        <v>1.1299999999999999</v>
      </c>
    </row>
    <row r="9879" spans="1:4" x14ac:dyDescent="0.2">
      <c r="A9879" s="612">
        <v>1907</v>
      </c>
      <c r="B9879" s="613" t="s">
        <v>7592</v>
      </c>
      <c r="C9879" s="612" t="s">
        <v>775</v>
      </c>
      <c r="D9879" s="614">
        <v>7.75</v>
      </c>
    </row>
    <row r="9880" spans="1:4" x14ac:dyDescent="0.2">
      <c r="A9880" s="612">
        <v>1894</v>
      </c>
      <c r="B9880" s="613" t="s">
        <v>7593</v>
      </c>
      <c r="C9880" s="612" t="s">
        <v>775</v>
      </c>
      <c r="D9880" s="614">
        <v>3.48</v>
      </c>
    </row>
    <row r="9881" spans="1:4" x14ac:dyDescent="0.2">
      <c r="A9881" s="612">
        <v>1891</v>
      </c>
      <c r="B9881" s="613" t="s">
        <v>7594</v>
      </c>
      <c r="C9881" s="612" t="s">
        <v>775</v>
      </c>
      <c r="D9881" s="614">
        <v>0.81</v>
      </c>
    </row>
    <row r="9882" spans="1:4" x14ac:dyDescent="0.2">
      <c r="A9882" s="612">
        <v>1896</v>
      </c>
      <c r="B9882" s="613" t="s">
        <v>7595</v>
      </c>
      <c r="C9882" s="612" t="s">
        <v>775</v>
      </c>
      <c r="D9882" s="614">
        <v>10.41</v>
      </c>
    </row>
    <row r="9883" spans="1:4" x14ac:dyDescent="0.2">
      <c r="A9883" s="612">
        <v>1895</v>
      </c>
      <c r="B9883" s="613" t="s">
        <v>7596</v>
      </c>
      <c r="C9883" s="612" t="s">
        <v>775</v>
      </c>
      <c r="D9883" s="614">
        <v>18.29</v>
      </c>
    </row>
    <row r="9884" spans="1:4" ht="25.5" x14ac:dyDescent="0.2">
      <c r="A9884" s="612">
        <v>2641</v>
      </c>
      <c r="B9884" s="613" t="s">
        <v>7597</v>
      </c>
      <c r="C9884" s="612" t="s">
        <v>775</v>
      </c>
      <c r="D9884" s="614">
        <v>22.09</v>
      </c>
    </row>
    <row r="9885" spans="1:4" ht="25.5" x14ac:dyDescent="0.2">
      <c r="A9885" s="612">
        <v>2636</v>
      </c>
      <c r="B9885" s="613" t="s">
        <v>7598</v>
      </c>
      <c r="C9885" s="612" t="s">
        <v>775</v>
      </c>
      <c r="D9885" s="614">
        <v>1.42</v>
      </c>
    </row>
    <row r="9886" spans="1:4" ht="25.5" x14ac:dyDescent="0.2">
      <c r="A9886" s="612">
        <v>2637</v>
      </c>
      <c r="B9886" s="613" t="s">
        <v>7599</v>
      </c>
      <c r="C9886" s="612" t="s">
        <v>775</v>
      </c>
      <c r="D9886" s="614">
        <v>1.51</v>
      </c>
    </row>
    <row r="9887" spans="1:4" ht="25.5" x14ac:dyDescent="0.2">
      <c r="A9887" s="612">
        <v>2638</v>
      </c>
      <c r="B9887" s="613" t="s">
        <v>7600</v>
      </c>
      <c r="C9887" s="612" t="s">
        <v>775</v>
      </c>
      <c r="D9887" s="614">
        <v>1.76</v>
      </c>
    </row>
    <row r="9888" spans="1:4" ht="25.5" x14ac:dyDescent="0.2">
      <c r="A9888" s="612">
        <v>2639</v>
      </c>
      <c r="B9888" s="613" t="s">
        <v>7601</v>
      </c>
      <c r="C9888" s="612" t="s">
        <v>775</v>
      </c>
      <c r="D9888" s="614">
        <v>3.12</v>
      </c>
    </row>
    <row r="9889" spans="1:4" ht="25.5" x14ac:dyDescent="0.2">
      <c r="A9889" s="612">
        <v>2644</v>
      </c>
      <c r="B9889" s="613" t="s">
        <v>7602</v>
      </c>
      <c r="C9889" s="612" t="s">
        <v>775</v>
      </c>
      <c r="D9889" s="614">
        <v>4.5199999999999996</v>
      </c>
    </row>
    <row r="9890" spans="1:4" ht="25.5" x14ac:dyDescent="0.2">
      <c r="A9890" s="612">
        <v>2643</v>
      </c>
      <c r="B9890" s="613" t="s">
        <v>7603</v>
      </c>
      <c r="C9890" s="612" t="s">
        <v>775</v>
      </c>
      <c r="D9890" s="614">
        <v>6.3</v>
      </c>
    </row>
    <row r="9891" spans="1:4" ht="25.5" x14ac:dyDescent="0.2">
      <c r="A9891" s="612">
        <v>2640</v>
      </c>
      <c r="B9891" s="613" t="s">
        <v>7604</v>
      </c>
      <c r="C9891" s="612" t="s">
        <v>775</v>
      </c>
      <c r="D9891" s="614">
        <v>9.19</v>
      </c>
    </row>
    <row r="9892" spans="1:4" ht="25.5" x14ac:dyDescent="0.2">
      <c r="A9892" s="612">
        <v>2642</v>
      </c>
      <c r="B9892" s="613" t="s">
        <v>7605</v>
      </c>
      <c r="C9892" s="612" t="s">
        <v>775</v>
      </c>
      <c r="D9892" s="614">
        <v>14</v>
      </c>
    </row>
    <row r="9893" spans="1:4" ht="25.5" x14ac:dyDescent="0.2">
      <c r="A9893" s="612">
        <v>38943</v>
      </c>
      <c r="B9893" s="613" t="s">
        <v>7606</v>
      </c>
      <c r="C9893" s="612" t="s">
        <v>775</v>
      </c>
      <c r="D9893" s="614">
        <v>5.66</v>
      </c>
    </row>
    <row r="9894" spans="1:4" ht="25.5" x14ac:dyDescent="0.2">
      <c r="A9894" s="612">
        <v>38944</v>
      </c>
      <c r="B9894" s="613" t="s">
        <v>7607</v>
      </c>
      <c r="C9894" s="612" t="s">
        <v>775</v>
      </c>
      <c r="D9894" s="614">
        <v>8.75</v>
      </c>
    </row>
    <row r="9895" spans="1:4" ht="25.5" x14ac:dyDescent="0.2">
      <c r="A9895" s="612">
        <v>38945</v>
      </c>
      <c r="B9895" s="613" t="s">
        <v>7608</v>
      </c>
      <c r="C9895" s="612" t="s">
        <v>775</v>
      </c>
      <c r="D9895" s="614">
        <v>17.739999999999998</v>
      </c>
    </row>
    <row r="9896" spans="1:4" ht="25.5" x14ac:dyDescent="0.2">
      <c r="A9896" s="612">
        <v>38946</v>
      </c>
      <c r="B9896" s="613" t="s">
        <v>7609</v>
      </c>
      <c r="C9896" s="612" t="s">
        <v>775</v>
      </c>
      <c r="D9896" s="614">
        <v>26.45</v>
      </c>
    </row>
    <row r="9897" spans="1:4" ht="25.5" x14ac:dyDescent="0.2">
      <c r="A9897" s="612">
        <v>39308</v>
      </c>
      <c r="B9897" s="613" t="s">
        <v>7610</v>
      </c>
      <c r="C9897" s="612" t="s">
        <v>775</v>
      </c>
      <c r="D9897" s="614">
        <v>11.53</v>
      </c>
    </row>
    <row r="9898" spans="1:4" ht="25.5" x14ac:dyDescent="0.2">
      <c r="A9898" s="612">
        <v>39309</v>
      </c>
      <c r="B9898" s="613" t="s">
        <v>7611</v>
      </c>
      <c r="C9898" s="612" t="s">
        <v>775</v>
      </c>
      <c r="D9898" s="614">
        <v>16.68</v>
      </c>
    </row>
    <row r="9899" spans="1:4" ht="25.5" x14ac:dyDescent="0.2">
      <c r="A9899" s="612">
        <v>39310</v>
      </c>
      <c r="B9899" s="613" t="s">
        <v>7612</v>
      </c>
      <c r="C9899" s="612" t="s">
        <v>775</v>
      </c>
      <c r="D9899" s="614">
        <v>25.28</v>
      </c>
    </row>
    <row r="9900" spans="1:4" ht="25.5" x14ac:dyDescent="0.2">
      <c r="A9900" s="612">
        <v>39311</v>
      </c>
      <c r="B9900" s="613" t="s">
        <v>7613</v>
      </c>
      <c r="C9900" s="612" t="s">
        <v>775</v>
      </c>
      <c r="D9900" s="614">
        <v>37.99</v>
      </c>
    </row>
    <row r="9901" spans="1:4" x14ac:dyDescent="0.2">
      <c r="A9901" s="612">
        <v>39855</v>
      </c>
      <c r="B9901" s="613" t="s">
        <v>7614</v>
      </c>
      <c r="C9901" s="612" t="s">
        <v>775</v>
      </c>
      <c r="D9901" s="614">
        <v>2.0299999999999998</v>
      </c>
    </row>
    <row r="9902" spans="1:4" x14ac:dyDescent="0.2">
      <c r="A9902" s="612">
        <v>39856</v>
      </c>
      <c r="B9902" s="613" t="s">
        <v>7615</v>
      </c>
      <c r="C9902" s="612" t="s">
        <v>775</v>
      </c>
      <c r="D9902" s="614">
        <v>4.8</v>
      </c>
    </row>
    <row r="9903" spans="1:4" x14ac:dyDescent="0.2">
      <c r="A9903" s="612">
        <v>39857</v>
      </c>
      <c r="B9903" s="613" t="s">
        <v>7616</v>
      </c>
      <c r="C9903" s="612" t="s">
        <v>775</v>
      </c>
      <c r="D9903" s="614">
        <v>7.76</v>
      </c>
    </row>
    <row r="9904" spans="1:4" x14ac:dyDescent="0.2">
      <c r="A9904" s="612">
        <v>39858</v>
      </c>
      <c r="B9904" s="613" t="s">
        <v>7617</v>
      </c>
      <c r="C9904" s="612" t="s">
        <v>775</v>
      </c>
      <c r="D9904" s="614">
        <v>17.23</v>
      </c>
    </row>
    <row r="9905" spans="1:4" x14ac:dyDescent="0.2">
      <c r="A9905" s="612">
        <v>39859</v>
      </c>
      <c r="B9905" s="613" t="s">
        <v>7618</v>
      </c>
      <c r="C9905" s="612" t="s">
        <v>775</v>
      </c>
      <c r="D9905" s="614">
        <v>26.56</v>
      </c>
    </row>
    <row r="9906" spans="1:4" x14ac:dyDescent="0.2">
      <c r="A9906" s="612">
        <v>39860</v>
      </c>
      <c r="B9906" s="613" t="s">
        <v>7619</v>
      </c>
      <c r="C9906" s="612" t="s">
        <v>775</v>
      </c>
      <c r="D9906" s="614">
        <v>40.76</v>
      </c>
    </row>
    <row r="9907" spans="1:4" x14ac:dyDescent="0.2">
      <c r="A9907" s="612">
        <v>39861</v>
      </c>
      <c r="B9907" s="613" t="s">
        <v>7620</v>
      </c>
      <c r="C9907" s="612" t="s">
        <v>775</v>
      </c>
      <c r="D9907" s="614">
        <v>116.39</v>
      </c>
    </row>
    <row r="9908" spans="1:4" x14ac:dyDescent="0.2">
      <c r="A9908" s="612">
        <v>38447</v>
      </c>
      <c r="B9908" s="613" t="s">
        <v>7621</v>
      </c>
      <c r="C9908" s="612" t="s">
        <v>775</v>
      </c>
      <c r="D9908" s="614">
        <v>86.7</v>
      </c>
    </row>
    <row r="9909" spans="1:4" x14ac:dyDescent="0.2">
      <c r="A9909" s="612">
        <v>36320</v>
      </c>
      <c r="B9909" s="613" t="s">
        <v>7622</v>
      </c>
      <c r="C9909" s="612" t="s">
        <v>775</v>
      </c>
      <c r="D9909" s="614">
        <v>1.25</v>
      </c>
    </row>
    <row r="9910" spans="1:4" x14ac:dyDescent="0.2">
      <c r="A9910" s="612">
        <v>36324</v>
      </c>
      <c r="B9910" s="613" t="s">
        <v>7623</v>
      </c>
      <c r="C9910" s="612" t="s">
        <v>775</v>
      </c>
      <c r="D9910" s="614">
        <v>1.9</v>
      </c>
    </row>
    <row r="9911" spans="1:4" x14ac:dyDescent="0.2">
      <c r="A9911" s="612">
        <v>38441</v>
      </c>
      <c r="B9911" s="613" t="s">
        <v>7624</v>
      </c>
      <c r="C9911" s="612" t="s">
        <v>775</v>
      </c>
      <c r="D9911" s="614">
        <v>2.5</v>
      </c>
    </row>
    <row r="9912" spans="1:4" x14ac:dyDescent="0.2">
      <c r="A9912" s="612">
        <v>38442</v>
      </c>
      <c r="B9912" s="613" t="s">
        <v>7625</v>
      </c>
      <c r="C9912" s="612" t="s">
        <v>775</v>
      </c>
      <c r="D9912" s="614">
        <v>6.35</v>
      </c>
    </row>
    <row r="9913" spans="1:4" x14ac:dyDescent="0.2">
      <c r="A9913" s="612">
        <v>38443</v>
      </c>
      <c r="B9913" s="613" t="s">
        <v>7626</v>
      </c>
      <c r="C9913" s="612" t="s">
        <v>775</v>
      </c>
      <c r="D9913" s="614">
        <v>9.6</v>
      </c>
    </row>
    <row r="9914" spans="1:4" x14ac:dyDescent="0.2">
      <c r="A9914" s="612">
        <v>38444</v>
      </c>
      <c r="B9914" s="613" t="s">
        <v>7627</v>
      </c>
      <c r="C9914" s="612" t="s">
        <v>775</v>
      </c>
      <c r="D9914" s="614">
        <v>14.29</v>
      </c>
    </row>
    <row r="9915" spans="1:4" x14ac:dyDescent="0.2">
      <c r="A9915" s="612">
        <v>38445</v>
      </c>
      <c r="B9915" s="613" t="s">
        <v>7628</v>
      </c>
      <c r="C9915" s="612" t="s">
        <v>775</v>
      </c>
      <c r="D9915" s="614">
        <v>33.57</v>
      </c>
    </row>
    <row r="9916" spans="1:4" x14ac:dyDescent="0.2">
      <c r="A9916" s="612">
        <v>38446</v>
      </c>
      <c r="B9916" s="613" t="s">
        <v>7629</v>
      </c>
      <c r="C9916" s="612" t="s">
        <v>775</v>
      </c>
      <c r="D9916" s="614">
        <v>54.18</v>
      </c>
    </row>
    <row r="9917" spans="1:4" x14ac:dyDescent="0.2">
      <c r="A9917" s="612">
        <v>3867</v>
      </c>
      <c r="B9917" s="613" t="s">
        <v>7630</v>
      </c>
      <c r="C9917" s="612" t="s">
        <v>775</v>
      </c>
      <c r="D9917" s="614">
        <v>62.49</v>
      </c>
    </row>
    <row r="9918" spans="1:4" x14ac:dyDescent="0.2">
      <c r="A9918" s="612">
        <v>3861</v>
      </c>
      <c r="B9918" s="613" t="s">
        <v>7631</v>
      </c>
      <c r="C9918" s="612" t="s">
        <v>775</v>
      </c>
      <c r="D9918" s="614">
        <v>0.52</v>
      </c>
    </row>
    <row r="9919" spans="1:4" x14ac:dyDescent="0.2">
      <c r="A9919" s="612">
        <v>3904</v>
      </c>
      <c r="B9919" s="613" t="s">
        <v>7632</v>
      </c>
      <c r="C9919" s="612" t="s">
        <v>775</v>
      </c>
      <c r="D9919" s="614">
        <v>0.63</v>
      </c>
    </row>
    <row r="9920" spans="1:4" x14ac:dyDescent="0.2">
      <c r="A9920" s="612">
        <v>3903</v>
      </c>
      <c r="B9920" s="613" t="s">
        <v>7633</v>
      </c>
      <c r="C9920" s="612" t="s">
        <v>775</v>
      </c>
      <c r="D9920" s="614">
        <v>1.55</v>
      </c>
    </row>
    <row r="9921" spans="1:4" x14ac:dyDescent="0.2">
      <c r="A9921" s="612">
        <v>3862</v>
      </c>
      <c r="B9921" s="613" t="s">
        <v>7634</v>
      </c>
      <c r="C9921" s="612" t="s">
        <v>775</v>
      </c>
      <c r="D9921" s="614">
        <v>3.16</v>
      </c>
    </row>
    <row r="9922" spans="1:4" x14ac:dyDescent="0.2">
      <c r="A9922" s="612">
        <v>3863</v>
      </c>
      <c r="B9922" s="613" t="s">
        <v>7635</v>
      </c>
      <c r="C9922" s="612" t="s">
        <v>775</v>
      </c>
      <c r="D9922" s="614">
        <v>3.71</v>
      </c>
    </row>
    <row r="9923" spans="1:4" x14ac:dyDescent="0.2">
      <c r="A9923" s="612">
        <v>3864</v>
      </c>
      <c r="B9923" s="613" t="s">
        <v>7636</v>
      </c>
      <c r="C9923" s="612" t="s">
        <v>775</v>
      </c>
      <c r="D9923" s="614">
        <v>9.67</v>
      </c>
    </row>
    <row r="9924" spans="1:4" x14ac:dyDescent="0.2">
      <c r="A9924" s="612">
        <v>3865</v>
      </c>
      <c r="B9924" s="613" t="s">
        <v>7637</v>
      </c>
      <c r="C9924" s="612" t="s">
        <v>775</v>
      </c>
      <c r="D9924" s="614">
        <v>16.829999999999998</v>
      </c>
    </row>
    <row r="9925" spans="1:4" x14ac:dyDescent="0.2">
      <c r="A9925" s="612">
        <v>3866</v>
      </c>
      <c r="B9925" s="613" t="s">
        <v>7638</v>
      </c>
      <c r="C9925" s="612" t="s">
        <v>775</v>
      </c>
      <c r="D9925" s="614">
        <v>38.520000000000003</v>
      </c>
    </row>
    <row r="9926" spans="1:4" x14ac:dyDescent="0.2">
      <c r="A9926" s="612">
        <v>3902</v>
      </c>
      <c r="B9926" s="613" t="s">
        <v>7639</v>
      </c>
      <c r="C9926" s="612" t="s">
        <v>775</v>
      </c>
      <c r="D9926" s="614">
        <v>18.73</v>
      </c>
    </row>
    <row r="9927" spans="1:4" x14ac:dyDescent="0.2">
      <c r="A9927" s="612">
        <v>3878</v>
      </c>
      <c r="B9927" s="613" t="s">
        <v>7640</v>
      </c>
      <c r="C9927" s="612" t="s">
        <v>775</v>
      </c>
      <c r="D9927" s="614">
        <v>5.92</v>
      </c>
    </row>
    <row r="9928" spans="1:4" x14ac:dyDescent="0.2">
      <c r="A9928" s="612">
        <v>3877</v>
      </c>
      <c r="B9928" s="613" t="s">
        <v>7641</v>
      </c>
      <c r="C9928" s="612" t="s">
        <v>775</v>
      </c>
      <c r="D9928" s="614">
        <v>5.41</v>
      </c>
    </row>
    <row r="9929" spans="1:4" x14ac:dyDescent="0.2">
      <c r="A9929" s="612">
        <v>3879</v>
      </c>
      <c r="B9929" s="613" t="s">
        <v>7642</v>
      </c>
      <c r="C9929" s="612" t="s">
        <v>775</v>
      </c>
      <c r="D9929" s="614">
        <v>11.94</v>
      </c>
    </row>
    <row r="9930" spans="1:4" x14ac:dyDescent="0.2">
      <c r="A9930" s="612">
        <v>3880</v>
      </c>
      <c r="B9930" s="613" t="s">
        <v>7643</v>
      </c>
      <c r="C9930" s="612" t="s">
        <v>775</v>
      </c>
      <c r="D9930" s="614">
        <v>26.94</v>
      </c>
    </row>
    <row r="9931" spans="1:4" x14ac:dyDescent="0.2">
      <c r="A9931" s="612">
        <v>12892</v>
      </c>
      <c r="B9931" s="613" t="s">
        <v>7644</v>
      </c>
      <c r="C9931" s="612" t="s">
        <v>788</v>
      </c>
      <c r="D9931" s="614">
        <v>10.84</v>
      </c>
    </row>
    <row r="9932" spans="1:4" x14ac:dyDescent="0.2">
      <c r="A9932" s="612">
        <v>3883</v>
      </c>
      <c r="B9932" s="613" t="s">
        <v>7645</v>
      </c>
      <c r="C9932" s="612" t="s">
        <v>775</v>
      </c>
      <c r="D9932" s="614">
        <v>1.24</v>
      </c>
    </row>
    <row r="9933" spans="1:4" x14ac:dyDescent="0.2">
      <c r="A9933" s="612">
        <v>3876</v>
      </c>
      <c r="B9933" s="613" t="s">
        <v>7646</v>
      </c>
      <c r="C9933" s="612" t="s">
        <v>775</v>
      </c>
      <c r="D9933" s="614">
        <v>3.11</v>
      </c>
    </row>
    <row r="9934" spans="1:4" x14ac:dyDescent="0.2">
      <c r="A9934" s="612">
        <v>3884</v>
      </c>
      <c r="B9934" s="613" t="s">
        <v>7647</v>
      </c>
      <c r="C9934" s="612" t="s">
        <v>775</v>
      </c>
      <c r="D9934" s="614">
        <v>1.86</v>
      </c>
    </row>
    <row r="9935" spans="1:4" ht="25.5" x14ac:dyDescent="0.2">
      <c r="A9935" s="612">
        <v>3837</v>
      </c>
      <c r="B9935" s="613" t="s">
        <v>7648</v>
      </c>
      <c r="C9935" s="612" t="s">
        <v>775</v>
      </c>
      <c r="D9935" s="614">
        <v>41.97</v>
      </c>
    </row>
    <row r="9936" spans="1:4" x14ac:dyDescent="0.2">
      <c r="A9936" s="612">
        <v>3845</v>
      </c>
      <c r="B9936" s="613" t="s">
        <v>7649</v>
      </c>
      <c r="C9936" s="612" t="s">
        <v>775</v>
      </c>
      <c r="D9936" s="614">
        <v>15.33</v>
      </c>
    </row>
    <row r="9937" spans="1:4" x14ac:dyDescent="0.2">
      <c r="A9937" s="612">
        <v>11045</v>
      </c>
      <c r="B9937" s="613" t="s">
        <v>7650</v>
      </c>
      <c r="C9937" s="612" t="s">
        <v>775</v>
      </c>
      <c r="D9937" s="614">
        <v>29.57</v>
      </c>
    </row>
    <row r="9938" spans="1:4" ht="25.5" x14ac:dyDescent="0.2">
      <c r="A9938" s="612">
        <v>20170</v>
      </c>
      <c r="B9938" s="613" t="s">
        <v>13129</v>
      </c>
      <c r="C9938" s="612" t="s">
        <v>775</v>
      </c>
      <c r="D9938" s="614">
        <v>10.58</v>
      </c>
    </row>
    <row r="9939" spans="1:4" ht="25.5" x14ac:dyDescent="0.2">
      <c r="A9939" s="612">
        <v>20171</v>
      </c>
      <c r="B9939" s="613" t="s">
        <v>13130</v>
      </c>
      <c r="C9939" s="612" t="s">
        <v>775</v>
      </c>
      <c r="D9939" s="614">
        <v>31.43</v>
      </c>
    </row>
    <row r="9940" spans="1:4" ht="25.5" x14ac:dyDescent="0.2">
      <c r="A9940" s="612">
        <v>20167</v>
      </c>
      <c r="B9940" s="613" t="s">
        <v>13131</v>
      </c>
      <c r="C9940" s="612" t="s">
        <v>775</v>
      </c>
      <c r="D9940" s="614">
        <v>3.93</v>
      </c>
    </row>
    <row r="9941" spans="1:4" ht="25.5" x14ac:dyDescent="0.2">
      <c r="A9941" s="612">
        <v>20168</v>
      </c>
      <c r="B9941" s="613" t="s">
        <v>13132</v>
      </c>
      <c r="C9941" s="612" t="s">
        <v>775</v>
      </c>
      <c r="D9941" s="614">
        <v>6.16</v>
      </c>
    </row>
    <row r="9942" spans="1:4" ht="25.5" x14ac:dyDescent="0.2">
      <c r="A9942" s="612">
        <v>20169</v>
      </c>
      <c r="B9942" s="613" t="s">
        <v>13133</v>
      </c>
      <c r="C9942" s="612" t="s">
        <v>775</v>
      </c>
      <c r="D9942" s="614">
        <v>8.7200000000000006</v>
      </c>
    </row>
    <row r="9943" spans="1:4" ht="25.5" x14ac:dyDescent="0.2">
      <c r="A9943" s="612">
        <v>3899</v>
      </c>
      <c r="B9943" s="613" t="s">
        <v>7651</v>
      </c>
      <c r="C9943" s="612" t="s">
        <v>775</v>
      </c>
      <c r="D9943" s="614">
        <v>4.62</v>
      </c>
    </row>
    <row r="9944" spans="1:4" ht="25.5" x14ac:dyDescent="0.2">
      <c r="A9944" s="612">
        <v>38676</v>
      </c>
      <c r="B9944" s="613" t="s">
        <v>7652</v>
      </c>
      <c r="C9944" s="612" t="s">
        <v>775</v>
      </c>
      <c r="D9944" s="614">
        <v>22.36</v>
      </c>
    </row>
    <row r="9945" spans="1:4" ht="25.5" x14ac:dyDescent="0.2">
      <c r="A9945" s="612">
        <v>3897</v>
      </c>
      <c r="B9945" s="613" t="s">
        <v>7653</v>
      </c>
      <c r="C9945" s="612" t="s">
        <v>775</v>
      </c>
      <c r="D9945" s="614">
        <v>0.97</v>
      </c>
    </row>
    <row r="9946" spans="1:4" ht="25.5" x14ac:dyDescent="0.2">
      <c r="A9946" s="612">
        <v>3875</v>
      </c>
      <c r="B9946" s="613" t="s">
        <v>7654</v>
      </c>
      <c r="C9946" s="612" t="s">
        <v>775</v>
      </c>
      <c r="D9946" s="614">
        <v>2.1</v>
      </c>
    </row>
    <row r="9947" spans="1:4" ht="25.5" x14ac:dyDescent="0.2">
      <c r="A9947" s="612">
        <v>3898</v>
      </c>
      <c r="B9947" s="613" t="s">
        <v>7655</v>
      </c>
      <c r="C9947" s="612" t="s">
        <v>775</v>
      </c>
      <c r="D9947" s="614">
        <v>3.98</v>
      </c>
    </row>
    <row r="9948" spans="1:4" x14ac:dyDescent="0.2">
      <c r="A9948" s="612">
        <v>3855</v>
      </c>
      <c r="B9948" s="613" t="s">
        <v>7656</v>
      </c>
      <c r="C9948" s="612" t="s">
        <v>775</v>
      </c>
      <c r="D9948" s="614">
        <v>4.13</v>
      </c>
    </row>
    <row r="9949" spans="1:4" x14ac:dyDescent="0.2">
      <c r="A9949" s="612">
        <v>3874</v>
      </c>
      <c r="B9949" s="613" t="s">
        <v>7657</v>
      </c>
      <c r="C9949" s="612" t="s">
        <v>775</v>
      </c>
      <c r="D9949" s="614">
        <v>4.3899999999999997</v>
      </c>
    </row>
    <row r="9950" spans="1:4" x14ac:dyDescent="0.2">
      <c r="A9950" s="612">
        <v>3870</v>
      </c>
      <c r="B9950" s="613" t="s">
        <v>7658</v>
      </c>
      <c r="C9950" s="612" t="s">
        <v>775</v>
      </c>
      <c r="D9950" s="614">
        <v>5.45</v>
      </c>
    </row>
    <row r="9951" spans="1:4" x14ac:dyDescent="0.2">
      <c r="A9951" s="612">
        <v>38678</v>
      </c>
      <c r="B9951" s="613" t="s">
        <v>7659</v>
      </c>
      <c r="C9951" s="612" t="s">
        <v>775</v>
      </c>
      <c r="D9951" s="614">
        <v>14.83</v>
      </c>
    </row>
    <row r="9952" spans="1:4" x14ac:dyDescent="0.2">
      <c r="A9952" s="612">
        <v>3859</v>
      </c>
      <c r="B9952" s="613" t="s">
        <v>7660</v>
      </c>
      <c r="C9952" s="612" t="s">
        <v>775</v>
      </c>
      <c r="D9952" s="614">
        <v>1.1000000000000001</v>
      </c>
    </row>
    <row r="9953" spans="1:4" x14ac:dyDescent="0.2">
      <c r="A9953" s="612">
        <v>3856</v>
      </c>
      <c r="B9953" s="613" t="s">
        <v>7661</v>
      </c>
      <c r="C9953" s="612" t="s">
        <v>775</v>
      </c>
      <c r="D9953" s="614">
        <v>1.39</v>
      </c>
    </row>
    <row r="9954" spans="1:4" x14ac:dyDescent="0.2">
      <c r="A9954" s="612">
        <v>3906</v>
      </c>
      <c r="B9954" s="613" t="s">
        <v>7662</v>
      </c>
      <c r="C9954" s="612" t="s">
        <v>775</v>
      </c>
      <c r="D9954" s="614">
        <v>1.31</v>
      </c>
    </row>
    <row r="9955" spans="1:4" x14ac:dyDescent="0.2">
      <c r="A9955" s="612">
        <v>3860</v>
      </c>
      <c r="B9955" s="613" t="s">
        <v>7663</v>
      </c>
      <c r="C9955" s="612" t="s">
        <v>775</v>
      </c>
      <c r="D9955" s="614">
        <v>4.3099999999999996</v>
      </c>
    </row>
    <row r="9956" spans="1:4" x14ac:dyDescent="0.2">
      <c r="A9956" s="612">
        <v>3905</v>
      </c>
      <c r="B9956" s="613" t="s">
        <v>7664</v>
      </c>
      <c r="C9956" s="612" t="s">
        <v>775</v>
      </c>
      <c r="D9956" s="614">
        <v>9.5399999999999991</v>
      </c>
    </row>
    <row r="9957" spans="1:4" x14ac:dyDescent="0.2">
      <c r="A9957" s="612">
        <v>3871</v>
      </c>
      <c r="B9957" s="613" t="s">
        <v>7665</v>
      </c>
      <c r="C9957" s="612" t="s">
        <v>775</v>
      </c>
      <c r="D9957" s="614">
        <v>19.809999999999999</v>
      </c>
    </row>
    <row r="9958" spans="1:4" x14ac:dyDescent="0.2">
      <c r="A9958" s="612">
        <v>37429</v>
      </c>
      <c r="B9958" s="613" t="s">
        <v>7666</v>
      </c>
      <c r="C9958" s="612" t="s">
        <v>775</v>
      </c>
      <c r="D9958" s="614">
        <v>2081.5</v>
      </c>
    </row>
    <row r="9959" spans="1:4" x14ac:dyDescent="0.2">
      <c r="A9959" s="612">
        <v>37426</v>
      </c>
      <c r="B9959" s="613" t="s">
        <v>7667</v>
      </c>
      <c r="C9959" s="612" t="s">
        <v>775</v>
      </c>
      <c r="D9959" s="614">
        <v>20.02</v>
      </c>
    </row>
    <row r="9960" spans="1:4" x14ac:dyDescent="0.2">
      <c r="A9960" s="612">
        <v>37427</v>
      </c>
      <c r="B9960" s="613" t="s">
        <v>7668</v>
      </c>
      <c r="C9960" s="612" t="s">
        <v>775</v>
      </c>
      <c r="D9960" s="614">
        <v>47.76</v>
      </c>
    </row>
    <row r="9961" spans="1:4" x14ac:dyDescent="0.2">
      <c r="A9961" s="612">
        <v>37424</v>
      </c>
      <c r="B9961" s="613" t="s">
        <v>7669</v>
      </c>
      <c r="C9961" s="612" t="s">
        <v>775</v>
      </c>
      <c r="D9961" s="614">
        <v>9.1999999999999993</v>
      </c>
    </row>
    <row r="9962" spans="1:4" x14ac:dyDescent="0.2">
      <c r="A9962" s="612">
        <v>37428</v>
      </c>
      <c r="B9962" s="613" t="s">
        <v>7670</v>
      </c>
      <c r="C9962" s="612" t="s">
        <v>775</v>
      </c>
      <c r="D9962" s="614">
        <v>164.6</v>
      </c>
    </row>
    <row r="9963" spans="1:4" x14ac:dyDescent="0.2">
      <c r="A9963" s="612">
        <v>37425</v>
      </c>
      <c r="B9963" s="613" t="s">
        <v>7671</v>
      </c>
      <c r="C9963" s="612" t="s">
        <v>775</v>
      </c>
      <c r="D9963" s="614">
        <v>9.92</v>
      </c>
    </row>
    <row r="9964" spans="1:4" ht="25.5" x14ac:dyDescent="0.2">
      <c r="A9964" s="612">
        <v>11519</v>
      </c>
      <c r="B9964" s="613" t="s">
        <v>12632</v>
      </c>
      <c r="C9964" s="612" t="s">
        <v>788</v>
      </c>
      <c r="D9964" s="614">
        <v>33.67</v>
      </c>
    </row>
    <row r="9965" spans="1:4" ht="25.5" x14ac:dyDescent="0.2">
      <c r="A9965" s="612">
        <v>11520</v>
      </c>
      <c r="B9965" s="613" t="s">
        <v>7672</v>
      </c>
      <c r="C9965" s="612" t="s">
        <v>788</v>
      </c>
      <c r="D9965" s="614">
        <v>15.56</v>
      </c>
    </row>
    <row r="9966" spans="1:4" ht="25.5" x14ac:dyDescent="0.2">
      <c r="A9966" s="612">
        <v>11518</v>
      </c>
      <c r="B9966" s="613" t="s">
        <v>12633</v>
      </c>
      <c r="C9966" s="612" t="s">
        <v>788</v>
      </c>
      <c r="D9966" s="614">
        <v>56.6</v>
      </c>
    </row>
    <row r="9967" spans="1:4" x14ac:dyDescent="0.2">
      <c r="A9967" s="612">
        <v>38473</v>
      </c>
      <c r="B9967" s="613" t="s">
        <v>7673</v>
      </c>
      <c r="C9967" s="612" t="s">
        <v>775</v>
      </c>
      <c r="D9967" s="614">
        <v>119.2</v>
      </c>
    </row>
    <row r="9968" spans="1:4" x14ac:dyDescent="0.2">
      <c r="A9968" s="612">
        <v>4244</v>
      </c>
      <c r="B9968" s="613" t="s">
        <v>7674</v>
      </c>
      <c r="C9968" s="612" t="s">
        <v>778</v>
      </c>
      <c r="D9968" s="614">
        <v>12.5</v>
      </c>
    </row>
    <row r="9969" spans="1:4" x14ac:dyDescent="0.2">
      <c r="A9969" s="612">
        <v>40977</v>
      </c>
      <c r="B9969" s="613" t="s">
        <v>7675</v>
      </c>
      <c r="C9969" s="612" t="s">
        <v>895</v>
      </c>
      <c r="D9969" s="614">
        <v>2215.7800000000002</v>
      </c>
    </row>
    <row r="9970" spans="1:4" ht="25.5" x14ac:dyDescent="0.2">
      <c r="A9970" s="612">
        <v>4115</v>
      </c>
      <c r="B9970" s="613" t="s">
        <v>11812</v>
      </c>
      <c r="C9970" s="612" t="s">
        <v>779</v>
      </c>
      <c r="D9970" s="614">
        <v>18.34</v>
      </c>
    </row>
    <row r="9971" spans="1:4" ht="25.5" x14ac:dyDescent="0.2">
      <c r="A9971" s="612">
        <v>4119</v>
      </c>
      <c r="B9971" s="613" t="s">
        <v>11813</v>
      </c>
      <c r="C9971" s="612" t="s">
        <v>779</v>
      </c>
      <c r="D9971" s="614">
        <v>37.04</v>
      </c>
    </row>
    <row r="9972" spans="1:4" ht="25.5" x14ac:dyDescent="0.2">
      <c r="A9972" s="612">
        <v>2794</v>
      </c>
      <c r="B9972" s="613" t="s">
        <v>11814</v>
      </c>
      <c r="C9972" s="612" t="s">
        <v>779</v>
      </c>
      <c r="D9972" s="614">
        <v>98.27</v>
      </c>
    </row>
    <row r="9973" spans="1:4" ht="25.5" x14ac:dyDescent="0.2">
      <c r="A9973" s="612">
        <v>2788</v>
      </c>
      <c r="B9973" s="613" t="s">
        <v>11815</v>
      </c>
      <c r="C9973" s="612" t="s">
        <v>779</v>
      </c>
      <c r="D9973" s="614">
        <v>143.16</v>
      </c>
    </row>
    <row r="9974" spans="1:4" x14ac:dyDescent="0.2">
      <c r="A9974" s="612">
        <v>4006</v>
      </c>
      <c r="B9974" s="613" t="s">
        <v>11816</v>
      </c>
      <c r="C9974" s="612" t="s">
        <v>773</v>
      </c>
      <c r="D9974" s="614">
        <v>1611.25</v>
      </c>
    </row>
    <row r="9975" spans="1:4" x14ac:dyDescent="0.2">
      <c r="A9975" s="612">
        <v>36151</v>
      </c>
      <c r="B9975" s="613" t="s">
        <v>7676</v>
      </c>
      <c r="C9975" s="612" t="s">
        <v>775</v>
      </c>
      <c r="D9975" s="614">
        <v>24.1</v>
      </c>
    </row>
    <row r="9976" spans="1:4" x14ac:dyDescent="0.2">
      <c r="A9976" s="612">
        <v>37457</v>
      </c>
      <c r="B9976" s="613" t="s">
        <v>7677</v>
      </c>
      <c r="C9976" s="612" t="s">
        <v>779</v>
      </c>
      <c r="D9976" s="614">
        <v>2.86</v>
      </c>
    </row>
    <row r="9977" spans="1:4" x14ac:dyDescent="0.2">
      <c r="A9977" s="612">
        <v>37456</v>
      </c>
      <c r="B9977" s="613" t="s">
        <v>7678</v>
      </c>
      <c r="C9977" s="612" t="s">
        <v>779</v>
      </c>
      <c r="D9977" s="614">
        <v>1.5</v>
      </c>
    </row>
    <row r="9978" spans="1:4" ht="25.5" x14ac:dyDescent="0.2">
      <c r="A9978" s="612">
        <v>37461</v>
      </c>
      <c r="B9978" s="613" t="s">
        <v>7679</v>
      </c>
      <c r="C9978" s="612" t="s">
        <v>779</v>
      </c>
      <c r="D9978" s="614">
        <v>10.61</v>
      </c>
    </row>
    <row r="9979" spans="1:4" ht="25.5" x14ac:dyDescent="0.2">
      <c r="A9979" s="612">
        <v>37460</v>
      </c>
      <c r="B9979" s="613" t="s">
        <v>7680</v>
      </c>
      <c r="C9979" s="612" t="s">
        <v>779</v>
      </c>
      <c r="D9979" s="614">
        <v>14.5</v>
      </c>
    </row>
    <row r="9980" spans="1:4" x14ac:dyDescent="0.2">
      <c r="A9980" s="612">
        <v>37458</v>
      </c>
      <c r="B9980" s="613" t="s">
        <v>7681</v>
      </c>
      <c r="C9980" s="612" t="s">
        <v>779</v>
      </c>
      <c r="D9980" s="614">
        <v>4.25</v>
      </c>
    </row>
    <row r="9981" spans="1:4" x14ac:dyDescent="0.2">
      <c r="A9981" s="612">
        <v>37454</v>
      </c>
      <c r="B9981" s="613" t="s">
        <v>7682</v>
      </c>
      <c r="C9981" s="612" t="s">
        <v>779</v>
      </c>
      <c r="D9981" s="614">
        <v>1.1100000000000001</v>
      </c>
    </row>
    <row r="9982" spans="1:4" x14ac:dyDescent="0.2">
      <c r="A9982" s="612">
        <v>37455</v>
      </c>
      <c r="B9982" s="613" t="s">
        <v>7683</v>
      </c>
      <c r="C9982" s="612" t="s">
        <v>779</v>
      </c>
      <c r="D9982" s="614">
        <v>1.87</v>
      </c>
    </row>
    <row r="9983" spans="1:4" x14ac:dyDescent="0.2">
      <c r="A9983" s="612">
        <v>37459</v>
      </c>
      <c r="B9983" s="613" t="s">
        <v>7684</v>
      </c>
      <c r="C9983" s="612" t="s">
        <v>779</v>
      </c>
      <c r="D9983" s="614">
        <v>5.96</v>
      </c>
    </row>
    <row r="9984" spans="1:4" ht="38.25" x14ac:dyDescent="0.2">
      <c r="A9984" s="612">
        <v>21029</v>
      </c>
      <c r="B9984" s="613" t="s">
        <v>7685</v>
      </c>
      <c r="C9984" s="612" t="s">
        <v>775</v>
      </c>
      <c r="D9984" s="614">
        <v>313.16000000000003</v>
      </c>
    </row>
    <row r="9985" spans="1:4" ht="38.25" x14ac:dyDescent="0.2">
      <c r="A9985" s="612">
        <v>21030</v>
      </c>
      <c r="B9985" s="613" t="s">
        <v>7686</v>
      </c>
      <c r="C9985" s="612" t="s">
        <v>775</v>
      </c>
      <c r="D9985" s="614">
        <v>386.02</v>
      </c>
    </row>
    <row r="9986" spans="1:4" ht="38.25" x14ac:dyDescent="0.2">
      <c r="A9986" s="612">
        <v>21031</v>
      </c>
      <c r="B9986" s="613" t="s">
        <v>7687</v>
      </c>
      <c r="C9986" s="612" t="s">
        <v>775</v>
      </c>
      <c r="D9986" s="614">
        <v>480.59</v>
      </c>
    </row>
    <row r="9987" spans="1:4" ht="38.25" x14ac:dyDescent="0.2">
      <c r="A9987" s="612">
        <v>21032</v>
      </c>
      <c r="B9987" s="613" t="s">
        <v>7688</v>
      </c>
      <c r="C9987" s="612" t="s">
        <v>775</v>
      </c>
      <c r="D9987" s="614">
        <v>513.14</v>
      </c>
    </row>
    <row r="9988" spans="1:4" ht="38.25" x14ac:dyDescent="0.2">
      <c r="A9988" s="612">
        <v>37527</v>
      </c>
      <c r="B9988" s="613" t="s">
        <v>7689</v>
      </c>
      <c r="C9988" s="612" t="s">
        <v>775</v>
      </c>
      <c r="D9988" s="614">
        <v>463.53</v>
      </c>
    </row>
    <row r="9989" spans="1:4" ht="38.25" x14ac:dyDescent="0.2">
      <c r="A9989" s="612">
        <v>37528</v>
      </c>
      <c r="B9989" s="613" t="s">
        <v>7690</v>
      </c>
      <c r="C9989" s="612" t="s">
        <v>775</v>
      </c>
      <c r="D9989" s="614">
        <v>552.67999999999995</v>
      </c>
    </row>
    <row r="9990" spans="1:4" ht="38.25" x14ac:dyDescent="0.2">
      <c r="A9990" s="612">
        <v>37529</v>
      </c>
      <c r="B9990" s="613" t="s">
        <v>7691</v>
      </c>
      <c r="C9990" s="612" t="s">
        <v>775</v>
      </c>
      <c r="D9990" s="614">
        <v>558.1</v>
      </c>
    </row>
    <row r="9991" spans="1:4" ht="38.25" x14ac:dyDescent="0.2">
      <c r="A9991" s="612">
        <v>37530</v>
      </c>
      <c r="B9991" s="613" t="s">
        <v>7692</v>
      </c>
      <c r="C9991" s="612" t="s">
        <v>775</v>
      </c>
      <c r="D9991" s="614">
        <v>728.63</v>
      </c>
    </row>
    <row r="9992" spans="1:4" ht="38.25" x14ac:dyDescent="0.2">
      <c r="A9992" s="612">
        <v>21034</v>
      </c>
      <c r="B9992" s="613" t="s">
        <v>7693</v>
      </c>
      <c r="C9992" s="612" t="s">
        <v>775</v>
      </c>
      <c r="D9992" s="614">
        <v>621.66</v>
      </c>
    </row>
    <row r="9993" spans="1:4" ht="38.25" x14ac:dyDescent="0.2">
      <c r="A9993" s="612">
        <v>37531</v>
      </c>
      <c r="B9993" s="613" t="s">
        <v>7694</v>
      </c>
      <c r="C9993" s="612" t="s">
        <v>775</v>
      </c>
      <c r="D9993" s="614">
        <v>782.9</v>
      </c>
    </row>
    <row r="9994" spans="1:4" ht="38.25" x14ac:dyDescent="0.2">
      <c r="A9994" s="612">
        <v>21036</v>
      </c>
      <c r="B9994" s="613" t="s">
        <v>7695</v>
      </c>
      <c r="C9994" s="612" t="s">
        <v>775</v>
      </c>
      <c r="D9994" s="614">
        <v>951.88</v>
      </c>
    </row>
    <row r="9995" spans="1:4" ht="38.25" x14ac:dyDescent="0.2">
      <c r="A9995" s="612">
        <v>21037</v>
      </c>
      <c r="B9995" s="613" t="s">
        <v>7696</v>
      </c>
      <c r="C9995" s="612" t="s">
        <v>775</v>
      </c>
      <c r="D9995" s="614">
        <v>1085.2</v>
      </c>
    </row>
    <row r="9996" spans="1:4" ht="25.5" x14ac:dyDescent="0.2">
      <c r="A9996" s="612">
        <v>20185</v>
      </c>
      <c r="B9996" s="613" t="s">
        <v>7697</v>
      </c>
      <c r="C9996" s="612" t="s">
        <v>779</v>
      </c>
      <c r="D9996" s="614">
        <v>17.260000000000002</v>
      </c>
    </row>
    <row r="9997" spans="1:4" ht="25.5" x14ac:dyDescent="0.2">
      <c r="A9997" s="612">
        <v>20260</v>
      </c>
      <c r="B9997" s="613" t="s">
        <v>7698</v>
      </c>
      <c r="C9997" s="612" t="s">
        <v>775</v>
      </c>
      <c r="D9997" s="614">
        <v>13.88</v>
      </c>
    </row>
    <row r="9998" spans="1:4" ht="25.5" x14ac:dyDescent="0.2">
      <c r="A9998" s="612">
        <v>37523</v>
      </c>
      <c r="B9998" s="613" t="s">
        <v>7699</v>
      </c>
      <c r="C9998" s="612" t="s">
        <v>775</v>
      </c>
      <c r="D9998" s="614">
        <v>418767.64</v>
      </c>
    </row>
    <row r="9999" spans="1:4" ht="25.5" x14ac:dyDescent="0.2">
      <c r="A9999" s="612">
        <v>37515</v>
      </c>
      <c r="B9999" s="613" t="s">
        <v>7700</v>
      </c>
      <c r="C9999" s="612" t="s">
        <v>775</v>
      </c>
      <c r="D9999" s="614">
        <v>372305.85</v>
      </c>
    </row>
    <row r="10000" spans="1:4" ht="25.5" x14ac:dyDescent="0.2">
      <c r="A10000" s="612">
        <v>12899</v>
      </c>
      <c r="B10000" s="613" t="s">
        <v>7701</v>
      </c>
      <c r="C10000" s="612" t="s">
        <v>775</v>
      </c>
      <c r="D10000" s="614">
        <v>74.78</v>
      </c>
    </row>
    <row r="10001" spans="1:4" ht="25.5" x14ac:dyDescent="0.2">
      <c r="A10001" s="612">
        <v>12898</v>
      </c>
      <c r="B10001" s="613" t="s">
        <v>3880</v>
      </c>
      <c r="C10001" s="612" t="s">
        <v>775</v>
      </c>
      <c r="D10001" s="614">
        <v>118.62</v>
      </c>
    </row>
    <row r="10002" spans="1:4" x14ac:dyDescent="0.2">
      <c r="A10002" s="612">
        <v>42528</v>
      </c>
      <c r="B10002" s="613" t="s">
        <v>7702</v>
      </c>
      <c r="C10002" s="612" t="s">
        <v>780</v>
      </c>
      <c r="D10002" s="614">
        <v>8.84</v>
      </c>
    </row>
    <row r="10003" spans="1:4" x14ac:dyDescent="0.2">
      <c r="A10003" s="612">
        <v>39696</v>
      </c>
      <c r="B10003" s="613" t="s">
        <v>7703</v>
      </c>
      <c r="C10003" s="612" t="s">
        <v>780</v>
      </c>
      <c r="D10003" s="614">
        <v>6.22</v>
      </c>
    </row>
    <row r="10004" spans="1:4" x14ac:dyDescent="0.2">
      <c r="A10004" s="612">
        <v>39700</v>
      </c>
      <c r="B10004" s="613" t="s">
        <v>7704</v>
      </c>
      <c r="C10004" s="612" t="s">
        <v>780</v>
      </c>
      <c r="D10004" s="614">
        <v>24.78</v>
      </c>
    </row>
    <row r="10005" spans="1:4" ht="25.5" x14ac:dyDescent="0.2">
      <c r="A10005" s="612">
        <v>11621</v>
      </c>
      <c r="B10005" s="613" t="s">
        <v>7705</v>
      </c>
      <c r="C10005" s="612" t="s">
        <v>780</v>
      </c>
      <c r="D10005" s="614">
        <v>49.3</v>
      </c>
    </row>
    <row r="10006" spans="1:4" ht="25.5" x14ac:dyDescent="0.2">
      <c r="A10006" s="612">
        <v>4014</v>
      </c>
      <c r="B10006" s="613" t="s">
        <v>7706</v>
      </c>
      <c r="C10006" s="612" t="s">
        <v>780</v>
      </c>
      <c r="D10006" s="614">
        <v>51.01</v>
      </c>
    </row>
    <row r="10007" spans="1:4" ht="25.5" x14ac:dyDescent="0.2">
      <c r="A10007" s="612">
        <v>4015</v>
      </c>
      <c r="B10007" s="613" t="s">
        <v>7707</v>
      </c>
      <c r="C10007" s="612" t="s">
        <v>780</v>
      </c>
      <c r="D10007" s="614">
        <v>62.64</v>
      </c>
    </row>
    <row r="10008" spans="1:4" ht="25.5" x14ac:dyDescent="0.2">
      <c r="A10008" s="612">
        <v>4017</v>
      </c>
      <c r="B10008" s="613" t="s">
        <v>7708</v>
      </c>
      <c r="C10008" s="612" t="s">
        <v>780</v>
      </c>
      <c r="D10008" s="614">
        <v>91.14</v>
      </c>
    </row>
    <row r="10009" spans="1:4" ht="25.5" x14ac:dyDescent="0.2">
      <c r="A10009" s="612">
        <v>4016</v>
      </c>
      <c r="B10009" s="613" t="s">
        <v>7709</v>
      </c>
      <c r="C10009" s="612" t="s">
        <v>780</v>
      </c>
      <c r="D10009" s="614">
        <v>36</v>
      </c>
    </row>
    <row r="10010" spans="1:4" x14ac:dyDescent="0.2">
      <c r="A10010" s="612">
        <v>39699</v>
      </c>
      <c r="B10010" s="613" t="s">
        <v>7710</v>
      </c>
      <c r="C10010" s="612" t="s">
        <v>780</v>
      </c>
      <c r="D10010" s="614">
        <v>12.89</v>
      </c>
    </row>
    <row r="10011" spans="1:4" x14ac:dyDescent="0.2">
      <c r="A10011" s="612">
        <v>38544</v>
      </c>
      <c r="B10011" s="613" t="s">
        <v>7711</v>
      </c>
      <c r="C10011" s="612" t="s">
        <v>780</v>
      </c>
      <c r="D10011" s="614">
        <v>9.23</v>
      </c>
    </row>
    <row r="10012" spans="1:4" x14ac:dyDescent="0.2">
      <c r="A10012" s="612">
        <v>38545</v>
      </c>
      <c r="B10012" s="613" t="s">
        <v>7712</v>
      </c>
      <c r="C10012" s="612" t="s">
        <v>780</v>
      </c>
      <c r="D10012" s="614">
        <v>5.93</v>
      </c>
    </row>
    <row r="10013" spans="1:4" ht="25.5" x14ac:dyDescent="0.2">
      <c r="A10013" s="612">
        <v>42527</v>
      </c>
      <c r="B10013" s="613" t="s">
        <v>7713</v>
      </c>
      <c r="C10013" s="612" t="s">
        <v>780</v>
      </c>
      <c r="D10013" s="614">
        <v>23.37</v>
      </c>
    </row>
    <row r="10014" spans="1:4" ht="25.5" x14ac:dyDescent="0.2">
      <c r="A10014" s="612">
        <v>39323</v>
      </c>
      <c r="B10014" s="613" t="s">
        <v>7714</v>
      </c>
      <c r="C10014" s="612" t="s">
        <v>780</v>
      </c>
      <c r="D10014" s="614">
        <v>22.64</v>
      </c>
    </row>
    <row r="10015" spans="1:4" ht="38.25" x14ac:dyDescent="0.2">
      <c r="A10015" s="612">
        <v>626</v>
      </c>
      <c r="B10015" s="613" t="s">
        <v>7715</v>
      </c>
      <c r="C10015" s="612" t="s">
        <v>772</v>
      </c>
      <c r="D10015" s="614">
        <v>16.670000000000002</v>
      </c>
    </row>
    <row r="10016" spans="1:4" ht="25.5" x14ac:dyDescent="0.2">
      <c r="A10016" s="612">
        <v>25860</v>
      </c>
      <c r="B10016" s="613" t="s">
        <v>7716</v>
      </c>
      <c r="C10016" s="612" t="s">
        <v>780</v>
      </c>
      <c r="D10016" s="614">
        <v>10.5</v>
      </c>
    </row>
    <row r="10017" spans="1:4" ht="25.5" x14ac:dyDescent="0.2">
      <c r="A10017" s="612">
        <v>25861</v>
      </c>
      <c r="B10017" s="613" t="s">
        <v>7717</v>
      </c>
      <c r="C10017" s="612" t="s">
        <v>780</v>
      </c>
      <c r="D10017" s="614">
        <v>15.85</v>
      </c>
    </row>
    <row r="10018" spans="1:4" ht="25.5" x14ac:dyDescent="0.2">
      <c r="A10018" s="612">
        <v>25862</v>
      </c>
      <c r="B10018" s="613" t="s">
        <v>7718</v>
      </c>
      <c r="C10018" s="612" t="s">
        <v>780</v>
      </c>
      <c r="D10018" s="614">
        <v>16.82</v>
      </c>
    </row>
    <row r="10019" spans="1:4" ht="25.5" x14ac:dyDescent="0.2">
      <c r="A10019" s="612">
        <v>25863</v>
      </c>
      <c r="B10019" s="613" t="s">
        <v>7719</v>
      </c>
      <c r="C10019" s="612" t="s">
        <v>780</v>
      </c>
      <c r="D10019" s="614">
        <v>21.03</v>
      </c>
    </row>
    <row r="10020" spans="1:4" ht="25.5" x14ac:dyDescent="0.2">
      <c r="A10020" s="612">
        <v>25864</v>
      </c>
      <c r="B10020" s="613" t="s">
        <v>7720</v>
      </c>
      <c r="C10020" s="612" t="s">
        <v>780</v>
      </c>
      <c r="D10020" s="614">
        <v>31.54</v>
      </c>
    </row>
    <row r="10021" spans="1:4" ht="25.5" x14ac:dyDescent="0.2">
      <c r="A10021" s="612">
        <v>25865</v>
      </c>
      <c r="B10021" s="613" t="s">
        <v>7721</v>
      </c>
      <c r="C10021" s="612" t="s">
        <v>780</v>
      </c>
      <c r="D10021" s="614">
        <v>42.25</v>
      </c>
    </row>
    <row r="10022" spans="1:4" ht="25.5" x14ac:dyDescent="0.2">
      <c r="A10022" s="612">
        <v>25866</v>
      </c>
      <c r="B10022" s="613" t="s">
        <v>7722</v>
      </c>
      <c r="C10022" s="612" t="s">
        <v>780</v>
      </c>
      <c r="D10022" s="614">
        <v>52.46</v>
      </c>
    </row>
    <row r="10023" spans="1:4" ht="25.5" x14ac:dyDescent="0.2">
      <c r="A10023" s="612">
        <v>25868</v>
      </c>
      <c r="B10023" s="613" t="s">
        <v>7723</v>
      </c>
      <c r="C10023" s="612" t="s">
        <v>780</v>
      </c>
      <c r="D10023" s="614">
        <v>11.71</v>
      </c>
    </row>
    <row r="10024" spans="1:4" ht="25.5" x14ac:dyDescent="0.2">
      <c r="A10024" s="612">
        <v>25869</v>
      </c>
      <c r="B10024" s="613" t="s">
        <v>7724</v>
      </c>
      <c r="C10024" s="612" t="s">
        <v>780</v>
      </c>
      <c r="D10024" s="614">
        <v>16.53</v>
      </c>
    </row>
    <row r="10025" spans="1:4" ht="25.5" x14ac:dyDescent="0.2">
      <c r="A10025" s="612">
        <v>25870</v>
      </c>
      <c r="B10025" s="613" t="s">
        <v>7725</v>
      </c>
      <c r="C10025" s="612" t="s">
        <v>780</v>
      </c>
      <c r="D10025" s="614">
        <v>18.73</v>
      </c>
    </row>
    <row r="10026" spans="1:4" ht="25.5" x14ac:dyDescent="0.2">
      <c r="A10026" s="612">
        <v>25871</v>
      </c>
      <c r="B10026" s="613" t="s">
        <v>7726</v>
      </c>
      <c r="C10026" s="612" t="s">
        <v>780</v>
      </c>
      <c r="D10026" s="614">
        <v>23</v>
      </c>
    </row>
    <row r="10027" spans="1:4" ht="25.5" x14ac:dyDescent="0.2">
      <c r="A10027" s="612">
        <v>25867</v>
      </c>
      <c r="B10027" s="613" t="s">
        <v>7727</v>
      </c>
      <c r="C10027" s="612" t="s">
        <v>780</v>
      </c>
      <c r="D10027" s="614">
        <v>34.049999999999997</v>
      </c>
    </row>
    <row r="10028" spans="1:4" ht="25.5" x14ac:dyDescent="0.2">
      <c r="A10028" s="612">
        <v>25872</v>
      </c>
      <c r="B10028" s="613" t="s">
        <v>7728</v>
      </c>
      <c r="C10028" s="612" t="s">
        <v>780</v>
      </c>
      <c r="D10028" s="614">
        <v>46.02</v>
      </c>
    </row>
    <row r="10029" spans="1:4" ht="25.5" x14ac:dyDescent="0.2">
      <c r="A10029" s="612">
        <v>25873</v>
      </c>
      <c r="B10029" s="613" t="s">
        <v>7729</v>
      </c>
      <c r="C10029" s="612" t="s">
        <v>780</v>
      </c>
      <c r="D10029" s="614">
        <v>57.4</v>
      </c>
    </row>
    <row r="10030" spans="1:4" x14ac:dyDescent="0.2">
      <c r="A10030" s="612">
        <v>11479</v>
      </c>
      <c r="B10030" s="613" t="s">
        <v>12634</v>
      </c>
      <c r="C10030" s="612" t="s">
        <v>775</v>
      </c>
      <c r="D10030" s="614">
        <v>23.64</v>
      </c>
    </row>
    <row r="10031" spans="1:4" ht="25.5" x14ac:dyDescent="0.2">
      <c r="A10031" s="612">
        <v>11481</v>
      </c>
      <c r="B10031" s="613" t="s">
        <v>12635</v>
      </c>
      <c r="C10031" s="612" t="s">
        <v>775</v>
      </c>
      <c r="D10031" s="614">
        <v>21.38</v>
      </c>
    </row>
    <row r="10032" spans="1:4" x14ac:dyDescent="0.2">
      <c r="A10032" s="612">
        <v>43609</v>
      </c>
      <c r="B10032" s="613" t="s">
        <v>12636</v>
      </c>
      <c r="C10032" s="612" t="s">
        <v>775</v>
      </c>
      <c r="D10032" s="614">
        <v>21.38</v>
      </c>
    </row>
    <row r="10033" spans="1:4" x14ac:dyDescent="0.2">
      <c r="A10033" s="612">
        <v>11478</v>
      </c>
      <c r="B10033" s="613" t="s">
        <v>12637</v>
      </c>
      <c r="C10033" s="612" t="s">
        <v>775</v>
      </c>
      <c r="D10033" s="614">
        <v>40.56</v>
      </c>
    </row>
    <row r="10034" spans="1:4" ht="25.5" x14ac:dyDescent="0.2">
      <c r="A10034" s="612">
        <v>43608</v>
      </c>
      <c r="B10034" s="613" t="s">
        <v>12638</v>
      </c>
      <c r="C10034" s="612" t="s">
        <v>775</v>
      </c>
      <c r="D10034" s="614">
        <v>30.95</v>
      </c>
    </row>
    <row r="10035" spans="1:4" x14ac:dyDescent="0.2">
      <c r="A10035" s="612">
        <v>11476</v>
      </c>
      <c r="B10035" s="613" t="s">
        <v>12639</v>
      </c>
      <c r="C10035" s="612" t="s">
        <v>775</v>
      </c>
      <c r="D10035" s="614">
        <v>30.95</v>
      </c>
    </row>
    <row r="10036" spans="1:4" ht="25.5" x14ac:dyDescent="0.2">
      <c r="A10036" s="612">
        <v>40637</v>
      </c>
      <c r="B10036" s="613" t="s">
        <v>7730</v>
      </c>
      <c r="C10036" s="612" t="s">
        <v>775</v>
      </c>
      <c r="D10036" s="614">
        <v>505925.24</v>
      </c>
    </row>
    <row r="10037" spans="1:4" ht="25.5" x14ac:dyDescent="0.2">
      <c r="A10037" s="612">
        <v>13836</v>
      </c>
      <c r="B10037" s="613" t="s">
        <v>7731</v>
      </c>
      <c r="C10037" s="612" t="s">
        <v>775</v>
      </c>
      <c r="D10037" s="614">
        <v>47417.11</v>
      </c>
    </row>
    <row r="10038" spans="1:4" ht="38.25" x14ac:dyDescent="0.2">
      <c r="A10038" s="612">
        <v>14534</v>
      </c>
      <c r="B10038" s="613" t="s">
        <v>7732</v>
      </c>
      <c r="C10038" s="612" t="s">
        <v>775</v>
      </c>
      <c r="D10038" s="614">
        <v>19850.060000000001</v>
      </c>
    </row>
    <row r="10039" spans="1:4" ht="25.5" x14ac:dyDescent="0.2">
      <c r="A10039" s="612">
        <v>14619</v>
      </c>
      <c r="B10039" s="613" t="s">
        <v>7733</v>
      </c>
      <c r="C10039" s="612" t="s">
        <v>775</v>
      </c>
      <c r="D10039" s="614">
        <v>15947.41</v>
      </c>
    </row>
    <row r="10040" spans="1:4" ht="38.25" x14ac:dyDescent="0.2">
      <c r="A10040" s="612">
        <v>14535</v>
      </c>
      <c r="B10040" s="613" t="s">
        <v>7734</v>
      </c>
      <c r="C10040" s="612" t="s">
        <v>775</v>
      </c>
      <c r="D10040" s="614">
        <v>197013.73</v>
      </c>
    </row>
    <row r="10041" spans="1:4" ht="51" x14ac:dyDescent="0.2">
      <c r="A10041" s="612">
        <v>39813</v>
      </c>
      <c r="B10041" s="613" t="s">
        <v>7735</v>
      </c>
      <c r="C10041" s="612" t="s">
        <v>775</v>
      </c>
      <c r="D10041" s="614">
        <v>21484.47</v>
      </c>
    </row>
    <row r="10042" spans="1:4" ht="51" x14ac:dyDescent="0.2">
      <c r="A10042" s="612">
        <v>40403</v>
      </c>
      <c r="B10042" s="613" t="s">
        <v>3897</v>
      </c>
      <c r="C10042" s="612" t="s">
        <v>775</v>
      </c>
      <c r="D10042" s="614">
        <v>970.68</v>
      </c>
    </row>
    <row r="10043" spans="1:4" x14ac:dyDescent="0.2">
      <c r="A10043" s="612">
        <v>12868</v>
      </c>
      <c r="B10043" s="613" t="s">
        <v>7736</v>
      </c>
      <c r="C10043" s="612" t="s">
        <v>778</v>
      </c>
      <c r="D10043" s="614">
        <v>13.05</v>
      </c>
    </row>
    <row r="10044" spans="1:4" x14ac:dyDescent="0.2">
      <c r="A10044" s="612">
        <v>40916</v>
      </c>
      <c r="B10044" s="613" t="s">
        <v>7737</v>
      </c>
      <c r="C10044" s="612" t="s">
        <v>895</v>
      </c>
      <c r="D10044" s="614">
        <v>2314.58</v>
      </c>
    </row>
    <row r="10045" spans="1:4" x14ac:dyDescent="0.2">
      <c r="A10045" s="612">
        <v>4755</v>
      </c>
      <c r="B10045" s="613" t="s">
        <v>7738</v>
      </c>
      <c r="C10045" s="612" t="s">
        <v>778</v>
      </c>
      <c r="D10045" s="614">
        <v>13.05</v>
      </c>
    </row>
    <row r="10046" spans="1:4" x14ac:dyDescent="0.2">
      <c r="A10046" s="612">
        <v>41067</v>
      </c>
      <c r="B10046" s="613" t="s">
        <v>7739</v>
      </c>
      <c r="C10046" s="612" t="s">
        <v>895</v>
      </c>
      <c r="D10046" s="614">
        <v>2315.2600000000002</v>
      </c>
    </row>
    <row r="10047" spans="1:4" x14ac:dyDescent="0.2">
      <c r="A10047" s="612">
        <v>38463</v>
      </c>
      <c r="B10047" s="613" t="s">
        <v>7740</v>
      </c>
      <c r="C10047" s="612" t="s">
        <v>775</v>
      </c>
      <c r="D10047" s="614">
        <v>28.96</v>
      </c>
    </row>
    <row r="10048" spans="1:4" ht="38.25" x14ac:dyDescent="0.2">
      <c r="A10048" s="612">
        <v>40703</v>
      </c>
      <c r="B10048" s="613" t="s">
        <v>7741</v>
      </c>
      <c r="C10048" s="612" t="s">
        <v>775</v>
      </c>
      <c r="D10048" s="614">
        <v>11399</v>
      </c>
    </row>
    <row r="10049" spans="1:4" ht="25.5" x14ac:dyDescent="0.2">
      <c r="A10049" s="612">
        <v>14531</v>
      </c>
      <c r="B10049" s="613" t="s">
        <v>7742</v>
      </c>
      <c r="C10049" s="612" t="s">
        <v>775</v>
      </c>
      <c r="D10049" s="614">
        <v>21252.03</v>
      </c>
    </row>
    <row r="10050" spans="1:4" ht="25.5" x14ac:dyDescent="0.2">
      <c r="A10050" s="612">
        <v>36533</v>
      </c>
      <c r="B10050" s="613" t="s">
        <v>7743</v>
      </c>
      <c r="C10050" s="612" t="s">
        <v>775</v>
      </c>
      <c r="D10050" s="614">
        <v>24455.65</v>
      </c>
    </row>
    <row r="10051" spans="1:4" x14ac:dyDescent="0.2">
      <c r="A10051" s="612">
        <v>11616</v>
      </c>
      <c r="B10051" s="613" t="s">
        <v>7744</v>
      </c>
      <c r="C10051" s="612" t="s">
        <v>775</v>
      </c>
      <c r="D10051" s="614">
        <v>23098</v>
      </c>
    </row>
    <row r="10052" spans="1:4" ht="25.5" x14ac:dyDescent="0.2">
      <c r="A10052" s="612">
        <v>41898</v>
      </c>
      <c r="B10052" s="613" t="s">
        <v>7745</v>
      </c>
      <c r="C10052" s="612" t="s">
        <v>775</v>
      </c>
      <c r="D10052" s="614">
        <v>25988.39</v>
      </c>
    </row>
    <row r="10053" spans="1:4" ht="25.5" x14ac:dyDescent="0.2">
      <c r="A10053" s="612">
        <v>13447</v>
      </c>
      <c r="B10053" s="613" t="s">
        <v>7746</v>
      </c>
      <c r="C10053" s="612" t="s">
        <v>775</v>
      </c>
      <c r="D10053" s="614">
        <v>47820.43</v>
      </c>
    </row>
    <row r="10054" spans="1:4" x14ac:dyDescent="0.2">
      <c r="A10054" s="612">
        <v>14529</v>
      </c>
      <c r="B10054" s="613" t="s">
        <v>7747</v>
      </c>
      <c r="C10054" s="612" t="s">
        <v>775</v>
      </c>
      <c r="D10054" s="614">
        <v>26744.75</v>
      </c>
    </row>
    <row r="10055" spans="1:4" ht="25.5" x14ac:dyDescent="0.2">
      <c r="A10055" s="612">
        <v>10747</v>
      </c>
      <c r="B10055" s="613" t="s">
        <v>7748</v>
      </c>
      <c r="C10055" s="612" t="s">
        <v>775</v>
      </c>
      <c r="D10055" s="614">
        <v>26240.69</v>
      </c>
    </row>
    <row r="10056" spans="1:4" ht="25.5" x14ac:dyDescent="0.2">
      <c r="A10056" s="612">
        <v>36141</v>
      </c>
      <c r="B10056" s="613" t="s">
        <v>7749</v>
      </c>
      <c r="C10056" s="612" t="s">
        <v>775</v>
      </c>
      <c r="D10056" s="614">
        <v>32.53</v>
      </c>
    </row>
    <row r="10057" spans="1:4" ht="38.25" x14ac:dyDescent="0.2">
      <c r="A10057" s="612">
        <v>39434</v>
      </c>
      <c r="B10057" s="613" t="s">
        <v>11817</v>
      </c>
      <c r="C10057" s="612" t="s">
        <v>772</v>
      </c>
      <c r="D10057" s="614">
        <v>3.72</v>
      </c>
    </row>
    <row r="10058" spans="1:4" ht="25.5" x14ac:dyDescent="0.2">
      <c r="A10058" s="612">
        <v>39433</v>
      </c>
      <c r="B10058" s="613" t="s">
        <v>7750</v>
      </c>
      <c r="C10058" s="612" t="s">
        <v>772</v>
      </c>
      <c r="D10058" s="614">
        <v>2.67</v>
      </c>
    </row>
    <row r="10059" spans="1:4" x14ac:dyDescent="0.2">
      <c r="A10059" s="612">
        <v>4049</v>
      </c>
      <c r="B10059" s="613" t="s">
        <v>7751</v>
      </c>
      <c r="C10059" s="612" t="s">
        <v>774</v>
      </c>
      <c r="D10059" s="614">
        <v>43.79</v>
      </c>
    </row>
    <row r="10060" spans="1:4" x14ac:dyDescent="0.2">
      <c r="A10060" s="612">
        <v>38120</v>
      </c>
      <c r="B10060" s="613" t="s">
        <v>7752</v>
      </c>
      <c r="C10060" s="612" t="s">
        <v>772</v>
      </c>
      <c r="D10060" s="614">
        <v>118.63</v>
      </c>
    </row>
    <row r="10061" spans="1:4" x14ac:dyDescent="0.2">
      <c r="A10061" s="612">
        <v>38877</v>
      </c>
      <c r="B10061" s="613" t="s">
        <v>7753</v>
      </c>
      <c r="C10061" s="612" t="s">
        <v>772</v>
      </c>
      <c r="D10061" s="614">
        <v>6.33</v>
      </c>
    </row>
    <row r="10062" spans="1:4" ht="25.5" x14ac:dyDescent="0.2">
      <c r="A10062" s="612">
        <v>34546</v>
      </c>
      <c r="B10062" s="613" t="s">
        <v>7754</v>
      </c>
      <c r="C10062" s="612" t="s">
        <v>772</v>
      </c>
      <c r="D10062" s="614">
        <v>6.38</v>
      </c>
    </row>
    <row r="10063" spans="1:4" x14ac:dyDescent="0.2">
      <c r="A10063" s="612">
        <v>10498</v>
      </c>
      <c r="B10063" s="613" t="s">
        <v>7755</v>
      </c>
      <c r="C10063" s="612" t="s">
        <v>772</v>
      </c>
      <c r="D10063" s="614">
        <v>9.66</v>
      </c>
    </row>
    <row r="10064" spans="1:4" x14ac:dyDescent="0.2">
      <c r="A10064" s="612">
        <v>4823</v>
      </c>
      <c r="B10064" s="613" t="s">
        <v>7756</v>
      </c>
      <c r="C10064" s="612" t="s">
        <v>772</v>
      </c>
      <c r="D10064" s="614">
        <v>38.25</v>
      </c>
    </row>
    <row r="10065" spans="1:4" ht="25.5" x14ac:dyDescent="0.2">
      <c r="A10065" s="612">
        <v>12357</v>
      </c>
      <c r="B10065" s="613" t="s">
        <v>7757</v>
      </c>
      <c r="C10065" s="612" t="s">
        <v>775</v>
      </c>
      <c r="D10065" s="614">
        <v>183.82</v>
      </c>
    </row>
    <row r="10066" spans="1:4" x14ac:dyDescent="0.2">
      <c r="A10066" s="612">
        <v>12358</v>
      </c>
      <c r="B10066" s="613" t="s">
        <v>7758</v>
      </c>
      <c r="C10066" s="612" t="s">
        <v>775</v>
      </c>
      <c r="D10066" s="614">
        <v>206.77</v>
      </c>
    </row>
    <row r="10067" spans="1:4" ht="25.5" x14ac:dyDescent="0.2">
      <c r="A10067" s="612">
        <v>11079</v>
      </c>
      <c r="B10067" s="613" t="s">
        <v>7759</v>
      </c>
      <c r="C10067" s="612" t="s">
        <v>773</v>
      </c>
      <c r="D10067" s="614">
        <v>1657.54</v>
      </c>
    </row>
    <row r="10068" spans="1:4" ht="25.5" x14ac:dyDescent="0.2">
      <c r="A10068" s="612">
        <v>11082</v>
      </c>
      <c r="B10068" s="613" t="s">
        <v>7760</v>
      </c>
      <c r="C10068" s="612" t="s">
        <v>773</v>
      </c>
      <c r="D10068" s="614">
        <v>1657.54</v>
      </c>
    </row>
    <row r="10069" spans="1:4" x14ac:dyDescent="0.2">
      <c r="A10069" s="612">
        <v>4058</v>
      </c>
      <c r="B10069" s="613" t="s">
        <v>7761</v>
      </c>
      <c r="C10069" s="612" t="s">
        <v>778</v>
      </c>
      <c r="D10069" s="614">
        <v>13.99</v>
      </c>
    </row>
    <row r="10070" spans="1:4" x14ac:dyDescent="0.2">
      <c r="A10070" s="612">
        <v>40974</v>
      </c>
      <c r="B10070" s="613" t="s">
        <v>7762</v>
      </c>
      <c r="C10070" s="612" t="s">
        <v>895</v>
      </c>
      <c r="D10070" s="614">
        <v>2481.35</v>
      </c>
    </row>
    <row r="10071" spans="1:4" x14ac:dyDescent="0.2">
      <c r="A10071" s="612">
        <v>34794</v>
      </c>
      <c r="B10071" s="613" t="s">
        <v>7763</v>
      </c>
      <c r="C10071" s="612" t="s">
        <v>778</v>
      </c>
      <c r="D10071" s="614">
        <v>14.54</v>
      </c>
    </row>
    <row r="10072" spans="1:4" x14ac:dyDescent="0.2">
      <c r="A10072" s="612">
        <v>40925</v>
      </c>
      <c r="B10072" s="613" t="s">
        <v>7764</v>
      </c>
      <c r="C10072" s="612" t="s">
        <v>895</v>
      </c>
      <c r="D10072" s="614">
        <v>2578.9899999999998</v>
      </c>
    </row>
    <row r="10073" spans="1:4" ht="25.5" x14ac:dyDescent="0.2">
      <c r="A10073" s="612">
        <v>13741</v>
      </c>
      <c r="B10073" s="613" t="s">
        <v>7765</v>
      </c>
      <c r="C10073" s="612" t="s">
        <v>775</v>
      </c>
      <c r="D10073" s="614">
        <v>1817.36</v>
      </c>
    </row>
    <row r="10074" spans="1:4" ht="25.5" x14ac:dyDescent="0.2">
      <c r="A10074" s="612">
        <v>3288</v>
      </c>
      <c r="B10074" s="613" t="s">
        <v>7766</v>
      </c>
      <c r="C10074" s="612" t="s">
        <v>779</v>
      </c>
      <c r="D10074" s="614">
        <v>4.25</v>
      </c>
    </row>
    <row r="10075" spans="1:4" ht="25.5" x14ac:dyDescent="0.2">
      <c r="A10075" s="612">
        <v>13587</v>
      </c>
      <c r="B10075" s="613" t="s">
        <v>7767</v>
      </c>
      <c r="C10075" s="612" t="s">
        <v>779</v>
      </c>
      <c r="D10075" s="614">
        <v>2.56</v>
      </c>
    </row>
    <row r="10076" spans="1:4" ht="25.5" x14ac:dyDescent="0.2">
      <c r="A10076" s="612">
        <v>38598</v>
      </c>
      <c r="B10076" s="613" t="s">
        <v>10460</v>
      </c>
      <c r="C10076" s="612" t="s">
        <v>775</v>
      </c>
      <c r="D10076" s="614">
        <v>2.2400000000000002</v>
      </c>
    </row>
    <row r="10077" spans="1:4" ht="25.5" x14ac:dyDescent="0.2">
      <c r="A10077" s="612">
        <v>38595</v>
      </c>
      <c r="B10077" s="613" t="s">
        <v>10461</v>
      </c>
      <c r="C10077" s="612" t="s">
        <v>775</v>
      </c>
      <c r="D10077" s="614">
        <v>1.9</v>
      </c>
    </row>
    <row r="10078" spans="1:4" ht="25.5" x14ac:dyDescent="0.2">
      <c r="A10078" s="612">
        <v>38592</v>
      </c>
      <c r="B10078" s="613" t="s">
        <v>10462</v>
      </c>
      <c r="C10078" s="612" t="s">
        <v>775</v>
      </c>
      <c r="D10078" s="614">
        <v>1.92</v>
      </c>
    </row>
    <row r="10079" spans="1:4" ht="25.5" x14ac:dyDescent="0.2">
      <c r="A10079" s="612">
        <v>38588</v>
      </c>
      <c r="B10079" s="613" t="s">
        <v>10463</v>
      </c>
      <c r="C10079" s="612" t="s">
        <v>775</v>
      </c>
      <c r="D10079" s="614">
        <v>1.54</v>
      </c>
    </row>
    <row r="10080" spans="1:4" ht="25.5" x14ac:dyDescent="0.2">
      <c r="A10080" s="612">
        <v>38593</v>
      </c>
      <c r="B10080" s="613" t="s">
        <v>10464</v>
      </c>
      <c r="C10080" s="612" t="s">
        <v>775</v>
      </c>
      <c r="D10080" s="614">
        <v>2.12</v>
      </c>
    </row>
    <row r="10081" spans="1:4" ht="25.5" x14ac:dyDescent="0.2">
      <c r="A10081" s="612">
        <v>38589</v>
      </c>
      <c r="B10081" s="613" t="s">
        <v>10465</v>
      </c>
      <c r="C10081" s="612" t="s">
        <v>775</v>
      </c>
      <c r="D10081" s="614">
        <v>1.61</v>
      </c>
    </row>
    <row r="10082" spans="1:4" ht="25.5" x14ac:dyDescent="0.2">
      <c r="A10082" s="612">
        <v>38594</v>
      </c>
      <c r="B10082" s="613" t="s">
        <v>10466</v>
      </c>
      <c r="C10082" s="612" t="s">
        <v>775</v>
      </c>
      <c r="D10082" s="614">
        <v>3.35</v>
      </c>
    </row>
    <row r="10083" spans="1:4" ht="25.5" x14ac:dyDescent="0.2">
      <c r="A10083" s="612">
        <v>34773</v>
      </c>
      <c r="B10083" s="613" t="s">
        <v>10467</v>
      </c>
      <c r="C10083" s="612" t="s">
        <v>775</v>
      </c>
      <c r="D10083" s="614">
        <v>1.58</v>
      </c>
    </row>
    <row r="10084" spans="1:4" ht="25.5" x14ac:dyDescent="0.2">
      <c r="A10084" s="612">
        <v>34769</v>
      </c>
      <c r="B10084" s="613" t="s">
        <v>10468</v>
      </c>
      <c r="C10084" s="612" t="s">
        <v>775</v>
      </c>
      <c r="D10084" s="614">
        <v>1.96</v>
      </c>
    </row>
    <row r="10085" spans="1:4" ht="25.5" x14ac:dyDescent="0.2">
      <c r="A10085" s="612">
        <v>34763</v>
      </c>
      <c r="B10085" s="613" t="s">
        <v>10469</v>
      </c>
      <c r="C10085" s="612" t="s">
        <v>775</v>
      </c>
      <c r="D10085" s="614">
        <v>1.21</v>
      </c>
    </row>
    <row r="10086" spans="1:4" ht="25.5" x14ac:dyDescent="0.2">
      <c r="A10086" s="612">
        <v>34774</v>
      </c>
      <c r="B10086" s="613" t="s">
        <v>10470</v>
      </c>
      <c r="C10086" s="612" t="s">
        <v>775</v>
      </c>
      <c r="D10086" s="614">
        <v>1.5</v>
      </c>
    </row>
    <row r="10087" spans="1:4" ht="25.5" x14ac:dyDescent="0.2">
      <c r="A10087" s="612">
        <v>34771</v>
      </c>
      <c r="B10087" s="613" t="s">
        <v>10471</v>
      </c>
      <c r="C10087" s="612" t="s">
        <v>775</v>
      </c>
      <c r="D10087" s="614">
        <v>1.81</v>
      </c>
    </row>
    <row r="10088" spans="1:4" ht="25.5" x14ac:dyDescent="0.2">
      <c r="A10088" s="612">
        <v>34764</v>
      </c>
      <c r="B10088" s="613" t="s">
        <v>10472</v>
      </c>
      <c r="C10088" s="612" t="s">
        <v>775</v>
      </c>
      <c r="D10088" s="614">
        <v>1.19</v>
      </c>
    </row>
    <row r="10089" spans="1:4" x14ac:dyDescent="0.2">
      <c r="A10089" s="612">
        <v>34788</v>
      </c>
      <c r="B10089" s="613" t="s">
        <v>7768</v>
      </c>
      <c r="C10089" s="612" t="s">
        <v>775</v>
      </c>
      <c r="D10089" s="614">
        <v>1.6</v>
      </c>
    </row>
    <row r="10090" spans="1:4" x14ac:dyDescent="0.2">
      <c r="A10090" s="612">
        <v>34781</v>
      </c>
      <c r="B10090" s="613" t="s">
        <v>7769</v>
      </c>
      <c r="C10090" s="612" t="s">
        <v>775</v>
      </c>
      <c r="D10090" s="614">
        <v>1.81</v>
      </c>
    </row>
    <row r="10091" spans="1:4" ht="25.5" x14ac:dyDescent="0.2">
      <c r="A10091" s="612">
        <v>41682</v>
      </c>
      <c r="B10091" s="613" t="s">
        <v>11818</v>
      </c>
      <c r="C10091" s="612" t="s">
        <v>775</v>
      </c>
      <c r="D10091" s="614">
        <v>20.11</v>
      </c>
    </row>
    <row r="10092" spans="1:4" ht="25.5" x14ac:dyDescent="0.2">
      <c r="A10092" s="612">
        <v>41683</v>
      </c>
      <c r="B10092" s="613" t="s">
        <v>11819</v>
      </c>
      <c r="C10092" s="612" t="s">
        <v>775</v>
      </c>
      <c r="D10092" s="614">
        <v>14.8</v>
      </c>
    </row>
    <row r="10093" spans="1:4" ht="25.5" x14ac:dyDescent="0.2">
      <c r="A10093" s="612">
        <v>41680</v>
      </c>
      <c r="B10093" s="613" t="s">
        <v>11820</v>
      </c>
      <c r="C10093" s="612" t="s">
        <v>775</v>
      </c>
      <c r="D10093" s="614">
        <v>7.96</v>
      </c>
    </row>
    <row r="10094" spans="1:4" ht="25.5" x14ac:dyDescent="0.2">
      <c r="A10094" s="612">
        <v>41679</v>
      </c>
      <c r="B10094" s="613" t="s">
        <v>11821</v>
      </c>
      <c r="C10094" s="612" t="s">
        <v>775</v>
      </c>
      <c r="D10094" s="614">
        <v>18.21</v>
      </c>
    </row>
    <row r="10095" spans="1:4" ht="25.5" x14ac:dyDescent="0.2">
      <c r="A10095" s="612">
        <v>41681</v>
      </c>
      <c r="B10095" s="613" t="s">
        <v>11822</v>
      </c>
      <c r="C10095" s="612" t="s">
        <v>775</v>
      </c>
      <c r="D10095" s="614">
        <v>12.46</v>
      </c>
    </row>
    <row r="10096" spans="1:4" ht="25.5" x14ac:dyDescent="0.2">
      <c r="A10096" s="612">
        <v>43386</v>
      </c>
      <c r="B10096" s="613" t="s">
        <v>11823</v>
      </c>
      <c r="C10096" s="612" t="s">
        <v>775</v>
      </c>
      <c r="D10096" s="614">
        <v>28.46</v>
      </c>
    </row>
    <row r="10097" spans="1:4" ht="25.5" x14ac:dyDescent="0.2">
      <c r="A10097" s="612">
        <v>4059</v>
      </c>
      <c r="B10097" s="613" t="s">
        <v>11824</v>
      </c>
      <c r="C10097" s="612" t="s">
        <v>779</v>
      </c>
      <c r="D10097" s="614">
        <v>20.11</v>
      </c>
    </row>
    <row r="10098" spans="1:4" ht="25.5" x14ac:dyDescent="0.2">
      <c r="A10098" s="612">
        <v>4062</v>
      </c>
      <c r="B10098" s="613" t="s">
        <v>7770</v>
      </c>
      <c r="C10098" s="612" t="s">
        <v>775</v>
      </c>
      <c r="D10098" s="614">
        <v>20.11</v>
      </c>
    </row>
    <row r="10099" spans="1:4" ht="25.5" x14ac:dyDescent="0.2">
      <c r="A10099" s="612">
        <v>4061</v>
      </c>
      <c r="B10099" s="613" t="s">
        <v>11825</v>
      </c>
      <c r="C10099" s="612" t="s">
        <v>775</v>
      </c>
      <c r="D10099" s="614">
        <v>25.04</v>
      </c>
    </row>
    <row r="10100" spans="1:4" ht="25.5" x14ac:dyDescent="0.2">
      <c r="A10100" s="612">
        <v>41315</v>
      </c>
      <c r="B10100" s="613" t="s">
        <v>10473</v>
      </c>
      <c r="C10100" s="612" t="s">
        <v>772</v>
      </c>
      <c r="D10100" s="614">
        <v>61.64</v>
      </c>
    </row>
    <row r="10101" spans="1:4" x14ac:dyDescent="0.2">
      <c r="A10101" s="612">
        <v>43148</v>
      </c>
      <c r="B10101" s="613" t="s">
        <v>10474</v>
      </c>
      <c r="C10101" s="612" t="s">
        <v>772</v>
      </c>
      <c r="D10101" s="614">
        <v>41.84</v>
      </c>
    </row>
    <row r="10102" spans="1:4" x14ac:dyDescent="0.2">
      <c r="A10102" s="612">
        <v>43147</v>
      </c>
      <c r="B10102" s="613" t="s">
        <v>10475</v>
      </c>
      <c r="C10102" s="612" t="s">
        <v>772</v>
      </c>
      <c r="D10102" s="614">
        <v>16.2</v>
      </c>
    </row>
    <row r="10103" spans="1:4" ht="25.5" x14ac:dyDescent="0.2">
      <c r="A10103" s="612">
        <v>10608</v>
      </c>
      <c r="B10103" s="613" t="s">
        <v>7771</v>
      </c>
      <c r="C10103" s="612" t="s">
        <v>775</v>
      </c>
      <c r="D10103" s="614">
        <v>6783.22</v>
      </c>
    </row>
    <row r="10104" spans="1:4" x14ac:dyDescent="0.2">
      <c r="A10104" s="612">
        <v>4069</v>
      </c>
      <c r="B10104" s="613" t="s">
        <v>7772</v>
      </c>
      <c r="C10104" s="612" t="s">
        <v>778</v>
      </c>
      <c r="D10104" s="614">
        <v>25.98</v>
      </c>
    </row>
    <row r="10105" spans="1:4" x14ac:dyDescent="0.2">
      <c r="A10105" s="612">
        <v>40819</v>
      </c>
      <c r="B10105" s="613" t="s">
        <v>7773</v>
      </c>
      <c r="C10105" s="612" t="s">
        <v>895</v>
      </c>
      <c r="D10105" s="614">
        <v>4603.91</v>
      </c>
    </row>
    <row r="10106" spans="1:4" x14ac:dyDescent="0.2">
      <c r="A10106" s="612">
        <v>34361</v>
      </c>
      <c r="B10106" s="613" t="s">
        <v>7774</v>
      </c>
      <c r="C10106" s="612" t="s">
        <v>772</v>
      </c>
      <c r="D10106" s="614">
        <v>11.79</v>
      </c>
    </row>
    <row r="10107" spans="1:4" ht="25.5" x14ac:dyDescent="0.2">
      <c r="A10107" s="612">
        <v>36512</v>
      </c>
      <c r="B10107" s="613" t="s">
        <v>7775</v>
      </c>
      <c r="C10107" s="612" t="s">
        <v>775</v>
      </c>
      <c r="D10107" s="614">
        <v>12876.15</v>
      </c>
    </row>
    <row r="10108" spans="1:4" ht="25.5" x14ac:dyDescent="0.2">
      <c r="A10108" s="612">
        <v>25972</v>
      </c>
      <c r="B10108" s="613" t="s">
        <v>7776</v>
      </c>
      <c r="C10108" s="612" t="s">
        <v>772</v>
      </c>
      <c r="D10108" s="614">
        <v>12.66</v>
      </c>
    </row>
    <row r="10109" spans="1:4" ht="25.5" x14ac:dyDescent="0.2">
      <c r="A10109" s="612">
        <v>25973</v>
      </c>
      <c r="B10109" s="613" t="s">
        <v>7777</v>
      </c>
      <c r="C10109" s="612" t="s">
        <v>772</v>
      </c>
      <c r="D10109" s="614">
        <v>12.66</v>
      </c>
    </row>
    <row r="10110" spans="1:4" ht="25.5" x14ac:dyDescent="0.2">
      <c r="A10110" s="612">
        <v>11697</v>
      </c>
      <c r="B10110" s="613" t="s">
        <v>7778</v>
      </c>
      <c r="C10110" s="612" t="s">
        <v>775</v>
      </c>
      <c r="D10110" s="614">
        <v>688.36</v>
      </c>
    </row>
    <row r="10111" spans="1:4" ht="25.5" x14ac:dyDescent="0.2">
      <c r="A10111" s="612">
        <v>11698</v>
      </c>
      <c r="B10111" s="613" t="s">
        <v>7779</v>
      </c>
      <c r="C10111" s="612" t="s">
        <v>775</v>
      </c>
      <c r="D10111" s="614">
        <v>821.18</v>
      </c>
    </row>
    <row r="10112" spans="1:4" ht="25.5" x14ac:dyDescent="0.2">
      <c r="A10112" s="612">
        <v>11699</v>
      </c>
      <c r="B10112" s="613" t="s">
        <v>7780</v>
      </c>
      <c r="C10112" s="612" t="s">
        <v>775</v>
      </c>
      <c r="D10112" s="614">
        <v>907.59</v>
      </c>
    </row>
    <row r="10113" spans="1:4" x14ac:dyDescent="0.2">
      <c r="A10113" s="612">
        <v>10432</v>
      </c>
      <c r="B10113" s="613" t="s">
        <v>7781</v>
      </c>
      <c r="C10113" s="612" t="s">
        <v>775</v>
      </c>
      <c r="D10113" s="614">
        <v>249.84</v>
      </c>
    </row>
    <row r="10114" spans="1:4" x14ac:dyDescent="0.2">
      <c r="A10114" s="612">
        <v>10430</v>
      </c>
      <c r="B10114" s="613" t="s">
        <v>7782</v>
      </c>
      <c r="C10114" s="612" t="s">
        <v>775</v>
      </c>
      <c r="D10114" s="614">
        <v>269.07</v>
      </c>
    </row>
    <row r="10115" spans="1:4" ht="25.5" x14ac:dyDescent="0.2">
      <c r="A10115" s="612">
        <v>37514</v>
      </c>
      <c r="B10115" s="613" t="s">
        <v>7783</v>
      </c>
      <c r="C10115" s="612" t="s">
        <v>775</v>
      </c>
      <c r="D10115" s="614">
        <v>146742.75</v>
      </c>
    </row>
    <row r="10116" spans="1:4" ht="25.5" x14ac:dyDescent="0.2">
      <c r="A10116" s="612">
        <v>37519</v>
      </c>
      <c r="B10116" s="613" t="s">
        <v>7784</v>
      </c>
      <c r="C10116" s="612" t="s">
        <v>775</v>
      </c>
      <c r="D10116" s="614">
        <v>226467.11</v>
      </c>
    </row>
    <row r="10117" spans="1:4" ht="25.5" x14ac:dyDescent="0.2">
      <c r="A10117" s="612">
        <v>37520</v>
      </c>
      <c r="B10117" s="613" t="s">
        <v>7785</v>
      </c>
      <c r="C10117" s="612" t="s">
        <v>775</v>
      </c>
      <c r="D10117" s="614">
        <v>222754.54</v>
      </c>
    </row>
    <row r="10118" spans="1:4" ht="25.5" x14ac:dyDescent="0.2">
      <c r="A10118" s="612">
        <v>37521</v>
      </c>
      <c r="B10118" s="613" t="s">
        <v>7786</v>
      </c>
      <c r="C10118" s="612" t="s">
        <v>775</v>
      </c>
      <c r="D10118" s="614">
        <v>271760.53999999998</v>
      </c>
    </row>
    <row r="10119" spans="1:4" ht="25.5" x14ac:dyDescent="0.2">
      <c r="A10119" s="612">
        <v>37522</v>
      </c>
      <c r="B10119" s="613" t="s">
        <v>7787</v>
      </c>
      <c r="C10119" s="612" t="s">
        <v>775</v>
      </c>
      <c r="D10119" s="614">
        <v>279936.65999999997</v>
      </c>
    </row>
    <row r="10120" spans="1:4" ht="25.5" x14ac:dyDescent="0.2">
      <c r="A10120" s="612">
        <v>21109</v>
      </c>
      <c r="B10120" s="613" t="s">
        <v>7788</v>
      </c>
      <c r="C10120" s="612" t="s">
        <v>775</v>
      </c>
      <c r="D10120" s="614">
        <v>66.28</v>
      </c>
    </row>
    <row r="10121" spans="1:4" ht="25.5" x14ac:dyDescent="0.2">
      <c r="A10121" s="612">
        <v>36800</v>
      </c>
      <c r="B10121" s="613" t="s">
        <v>7789</v>
      </c>
      <c r="C10121" s="612" t="s">
        <v>775</v>
      </c>
      <c r="D10121" s="614">
        <v>85.16</v>
      </c>
    </row>
    <row r="10122" spans="1:4" x14ac:dyDescent="0.2">
      <c r="A10122" s="612">
        <v>11769</v>
      </c>
      <c r="B10122" s="613" t="s">
        <v>7790</v>
      </c>
      <c r="C10122" s="612" t="s">
        <v>775</v>
      </c>
      <c r="D10122" s="614">
        <v>208.71</v>
      </c>
    </row>
    <row r="10123" spans="1:4" x14ac:dyDescent="0.2">
      <c r="A10123" s="612">
        <v>36793</v>
      </c>
      <c r="B10123" s="613" t="s">
        <v>7791</v>
      </c>
      <c r="C10123" s="612" t="s">
        <v>775</v>
      </c>
      <c r="D10123" s="614">
        <v>337.91</v>
      </c>
    </row>
    <row r="10124" spans="1:4" ht="25.5" x14ac:dyDescent="0.2">
      <c r="A10124" s="612">
        <v>37546</v>
      </c>
      <c r="B10124" s="613" t="s">
        <v>7792</v>
      </c>
      <c r="C10124" s="612" t="s">
        <v>775</v>
      </c>
      <c r="D10124" s="614">
        <v>9412.17</v>
      </c>
    </row>
    <row r="10125" spans="1:4" ht="25.5" x14ac:dyDescent="0.2">
      <c r="A10125" s="612">
        <v>37544</v>
      </c>
      <c r="B10125" s="613" t="s">
        <v>7793</v>
      </c>
      <c r="C10125" s="612" t="s">
        <v>775</v>
      </c>
      <c r="D10125" s="614">
        <v>9954.9500000000007</v>
      </c>
    </row>
    <row r="10126" spans="1:4" ht="25.5" x14ac:dyDescent="0.2">
      <c r="A10126" s="612">
        <v>37545</v>
      </c>
      <c r="B10126" s="613" t="s">
        <v>7794</v>
      </c>
      <c r="C10126" s="612" t="s">
        <v>775</v>
      </c>
      <c r="D10126" s="614">
        <v>11845.06</v>
      </c>
    </row>
    <row r="10127" spans="1:4" ht="25.5" x14ac:dyDescent="0.2">
      <c r="A10127" s="612">
        <v>11771</v>
      </c>
      <c r="B10127" s="613" t="s">
        <v>7795</v>
      </c>
      <c r="C10127" s="612" t="s">
        <v>775</v>
      </c>
      <c r="D10127" s="614">
        <v>258.88</v>
      </c>
    </row>
    <row r="10128" spans="1:4" ht="38.25" x14ac:dyDescent="0.2">
      <c r="A10128" s="612">
        <v>39919</v>
      </c>
      <c r="B10128" s="613" t="s">
        <v>7796</v>
      </c>
      <c r="C10128" s="612" t="s">
        <v>775</v>
      </c>
      <c r="D10128" s="614">
        <v>47113.13</v>
      </c>
    </row>
    <row r="10129" spans="1:4" ht="25.5" x14ac:dyDescent="0.2">
      <c r="A10129" s="612">
        <v>38385</v>
      </c>
      <c r="B10129" s="613" t="s">
        <v>7797</v>
      </c>
      <c r="C10129" s="612" t="s">
        <v>775</v>
      </c>
      <c r="D10129" s="614">
        <v>46.15</v>
      </c>
    </row>
    <row r="10130" spans="1:4" ht="25.5" x14ac:dyDescent="0.2">
      <c r="A10130" s="612">
        <v>37587</v>
      </c>
      <c r="B10130" s="613" t="s">
        <v>7798</v>
      </c>
      <c r="C10130" s="612" t="s">
        <v>775</v>
      </c>
      <c r="D10130" s="614">
        <v>235.46</v>
      </c>
    </row>
    <row r="10131" spans="1:4" ht="25.5" x14ac:dyDescent="0.2">
      <c r="A10131" s="612">
        <v>11561</v>
      </c>
      <c r="B10131" s="613" t="s">
        <v>12640</v>
      </c>
      <c r="C10131" s="612" t="s">
        <v>775</v>
      </c>
      <c r="D10131" s="614">
        <v>202.64</v>
      </c>
    </row>
    <row r="10132" spans="1:4" ht="25.5" x14ac:dyDescent="0.2">
      <c r="A10132" s="612">
        <v>43604</v>
      </c>
      <c r="B10132" s="613" t="s">
        <v>12641</v>
      </c>
      <c r="C10132" s="612" t="s">
        <v>775</v>
      </c>
      <c r="D10132" s="614">
        <v>108.03</v>
      </c>
    </row>
    <row r="10133" spans="1:4" ht="25.5" x14ac:dyDescent="0.2">
      <c r="A10133" s="612">
        <v>11560</v>
      </c>
      <c r="B10133" s="613" t="s">
        <v>12642</v>
      </c>
      <c r="C10133" s="612" t="s">
        <v>775</v>
      </c>
      <c r="D10133" s="614">
        <v>156.41</v>
      </c>
    </row>
    <row r="10134" spans="1:4" ht="25.5" x14ac:dyDescent="0.2">
      <c r="A10134" s="612">
        <v>11499</v>
      </c>
      <c r="B10134" s="613" t="s">
        <v>12643</v>
      </c>
      <c r="C10134" s="612" t="s">
        <v>775</v>
      </c>
      <c r="D10134" s="614">
        <v>558.82000000000005</v>
      </c>
    </row>
    <row r="10135" spans="1:4" x14ac:dyDescent="0.2">
      <c r="A10135" s="612">
        <v>34761</v>
      </c>
      <c r="B10135" s="613" t="s">
        <v>7799</v>
      </c>
      <c r="C10135" s="612" t="s">
        <v>778</v>
      </c>
      <c r="D10135" s="614">
        <v>12.91</v>
      </c>
    </row>
    <row r="10136" spans="1:4" x14ac:dyDescent="0.2">
      <c r="A10136" s="612">
        <v>40924</v>
      </c>
      <c r="B10136" s="613" t="s">
        <v>7800</v>
      </c>
      <c r="C10136" s="612" t="s">
        <v>895</v>
      </c>
      <c r="D10136" s="614">
        <v>2288.1</v>
      </c>
    </row>
    <row r="10137" spans="1:4" x14ac:dyDescent="0.2">
      <c r="A10137" s="612">
        <v>25957</v>
      </c>
      <c r="B10137" s="613" t="s">
        <v>7801</v>
      </c>
      <c r="C10137" s="612" t="s">
        <v>778</v>
      </c>
      <c r="D10137" s="614">
        <v>8.75</v>
      </c>
    </row>
    <row r="10138" spans="1:4" x14ac:dyDescent="0.2">
      <c r="A10138" s="612">
        <v>40983</v>
      </c>
      <c r="B10138" s="613" t="s">
        <v>7802</v>
      </c>
      <c r="C10138" s="612" t="s">
        <v>895</v>
      </c>
      <c r="D10138" s="614">
        <v>1551.43</v>
      </c>
    </row>
    <row r="10139" spans="1:4" x14ac:dyDescent="0.2">
      <c r="A10139" s="612">
        <v>2437</v>
      </c>
      <c r="B10139" s="613" t="s">
        <v>7803</v>
      </c>
      <c r="C10139" s="612" t="s">
        <v>778</v>
      </c>
      <c r="D10139" s="614">
        <v>14.38</v>
      </c>
    </row>
    <row r="10140" spans="1:4" x14ac:dyDescent="0.2">
      <c r="A10140" s="612">
        <v>40921</v>
      </c>
      <c r="B10140" s="613" t="s">
        <v>7804</v>
      </c>
      <c r="C10140" s="612" t="s">
        <v>895</v>
      </c>
      <c r="D10140" s="614">
        <v>2550.5</v>
      </c>
    </row>
    <row r="10141" spans="1:4" ht="25.5" x14ac:dyDescent="0.2">
      <c r="A10141" s="612">
        <v>14252</v>
      </c>
      <c r="B10141" s="613" t="s">
        <v>7805</v>
      </c>
      <c r="C10141" s="612" t="s">
        <v>775</v>
      </c>
      <c r="D10141" s="614">
        <v>2068.09</v>
      </c>
    </row>
    <row r="10142" spans="1:4" ht="38.25" x14ac:dyDescent="0.2">
      <c r="A10142" s="612">
        <v>730</v>
      </c>
      <c r="B10142" s="613" t="s">
        <v>7806</v>
      </c>
      <c r="C10142" s="612" t="s">
        <v>775</v>
      </c>
      <c r="D10142" s="614">
        <v>5525.57</v>
      </c>
    </row>
    <row r="10143" spans="1:4" ht="38.25" x14ac:dyDescent="0.2">
      <c r="A10143" s="612">
        <v>723</v>
      </c>
      <c r="B10143" s="613" t="s">
        <v>7807</v>
      </c>
      <c r="C10143" s="612" t="s">
        <v>775</v>
      </c>
      <c r="D10143" s="614">
        <v>2746.4</v>
      </c>
    </row>
    <row r="10144" spans="1:4" ht="38.25" x14ac:dyDescent="0.2">
      <c r="A10144" s="612">
        <v>36502</v>
      </c>
      <c r="B10144" s="613" t="s">
        <v>7808</v>
      </c>
      <c r="C10144" s="612" t="s">
        <v>775</v>
      </c>
      <c r="D10144" s="614">
        <v>2581.29</v>
      </c>
    </row>
    <row r="10145" spans="1:4" ht="38.25" x14ac:dyDescent="0.2">
      <c r="A10145" s="612">
        <v>36503</v>
      </c>
      <c r="B10145" s="613" t="s">
        <v>7809</v>
      </c>
      <c r="C10145" s="612" t="s">
        <v>775</v>
      </c>
      <c r="D10145" s="614">
        <v>3183.03</v>
      </c>
    </row>
    <row r="10146" spans="1:4" ht="25.5" x14ac:dyDescent="0.2">
      <c r="A10146" s="612">
        <v>4090</v>
      </c>
      <c r="B10146" s="613" t="s">
        <v>7810</v>
      </c>
      <c r="C10146" s="612" t="s">
        <v>775</v>
      </c>
      <c r="D10146" s="614">
        <v>614000</v>
      </c>
    </row>
    <row r="10147" spans="1:4" ht="25.5" x14ac:dyDescent="0.2">
      <c r="A10147" s="612">
        <v>13227</v>
      </c>
      <c r="B10147" s="613" t="s">
        <v>7811</v>
      </c>
      <c r="C10147" s="612" t="s">
        <v>775</v>
      </c>
      <c r="D10147" s="614">
        <v>762971.56</v>
      </c>
    </row>
    <row r="10148" spans="1:4" ht="25.5" x14ac:dyDescent="0.2">
      <c r="A10148" s="612">
        <v>10597</v>
      </c>
      <c r="B10148" s="613" t="s">
        <v>7812</v>
      </c>
      <c r="C10148" s="612" t="s">
        <v>775</v>
      </c>
      <c r="D10148" s="614">
        <v>803125.99</v>
      </c>
    </row>
    <row r="10149" spans="1:4" x14ac:dyDescent="0.2">
      <c r="A10149" s="612">
        <v>39628</v>
      </c>
      <c r="B10149" s="613" t="s">
        <v>7813</v>
      </c>
      <c r="C10149" s="612" t="s">
        <v>775</v>
      </c>
      <c r="D10149" s="614">
        <v>2807.73</v>
      </c>
    </row>
    <row r="10150" spans="1:4" x14ac:dyDescent="0.2">
      <c r="A10150" s="612">
        <v>39404</v>
      </c>
      <c r="B10150" s="613" t="s">
        <v>7814</v>
      </c>
      <c r="C10150" s="612" t="s">
        <v>775</v>
      </c>
      <c r="D10150" s="614">
        <v>1392.26</v>
      </c>
    </row>
    <row r="10151" spans="1:4" ht="25.5" x14ac:dyDescent="0.2">
      <c r="A10151" s="612">
        <v>39402</v>
      </c>
      <c r="B10151" s="613" t="s">
        <v>7815</v>
      </c>
      <c r="C10151" s="612" t="s">
        <v>775</v>
      </c>
      <c r="D10151" s="614">
        <v>1146.96</v>
      </c>
    </row>
    <row r="10152" spans="1:4" ht="25.5" x14ac:dyDescent="0.2">
      <c r="A10152" s="612">
        <v>39403</v>
      </c>
      <c r="B10152" s="613" t="s">
        <v>7816</v>
      </c>
      <c r="C10152" s="612" t="s">
        <v>775</v>
      </c>
      <c r="D10152" s="614">
        <v>1122.01</v>
      </c>
    </row>
    <row r="10153" spans="1:4" x14ac:dyDescent="0.2">
      <c r="A10153" s="612">
        <v>4093</v>
      </c>
      <c r="B10153" s="613" t="s">
        <v>7817</v>
      </c>
      <c r="C10153" s="612" t="s">
        <v>778</v>
      </c>
      <c r="D10153" s="614">
        <v>10.15</v>
      </c>
    </row>
    <row r="10154" spans="1:4" x14ac:dyDescent="0.2">
      <c r="A10154" s="612">
        <v>10512</v>
      </c>
      <c r="B10154" s="613" t="s">
        <v>7818</v>
      </c>
      <c r="C10154" s="612" t="s">
        <v>895</v>
      </c>
      <c r="D10154" s="614">
        <v>1801.11</v>
      </c>
    </row>
    <row r="10155" spans="1:4" x14ac:dyDescent="0.2">
      <c r="A10155" s="612">
        <v>20020</v>
      </c>
      <c r="B10155" s="613" t="s">
        <v>7819</v>
      </c>
      <c r="C10155" s="612" t="s">
        <v>778</v>
      </c>
      <c r="D10155" s="614">
        <v>9.58</v>
      </c>
    </row>
    <row r="10156" spans="1:4" x14ac:dyDescent="0.2">
      <c r="A10156" s="612">
        <v>41038</v>
      </c>
      <c r="B10156" s="613" t="s">
        <v>7820</v>
      </c>
      <c r="C10156" s="612" t="s">
        <v>895</v>
      </c>
      <c r="D10156" s="614">
        <v>1698.91</v>
      </c>
    </row>
    <row r="10157" spans="1:4" x14ac:dyDescent="0.2">
      <c r="A10157" s="612">
        <v>4094</v>
      </c>
      <c r="B10157" s="613" t="s">
        <v>7821</v>
      </c>
      <c r="C10157" s="612" t="s">
        <v>778</v>
      </c>
      <c r="D10157" s="614">
        <v>13.57</v>
      </c>
    </row>
    <row r="10158" spans="1:4" x14ac:dyDescent="0.2">
      <c r="A10158" s="612">
        <v>40988</v>
      </c>
      <c r="B10158" s="613" t="s">
        <v>7822</v>
      </c>
      <c r="C10158" s="612" t="s">
        <v>895</v>
      </c>
      <c r="D10158" s="614">
        <v>2405.27</v>
      </c>
    </row>
    <row r="10159" spans="1:4" x14ac:dyDescent="0.2">
      <c r="A10159" s="612">
        <v>4095</v>
      </c>
      <c r="B10159" s="613" t="s">
        <v>7823</v>
      </c>
      <c r="C10159" s="612" t="s">
        <v>778</v>
      </c>
      <c r="D10159" s="614">
        <v>9.41</v>
      </c>
    </row>
    <row r="10160" spans="1:4" x14ac:dyDescent="0.2">
      <c r="A10160" s="612">
        <v>40990</v>
      </c>
      <c r="B10160" s="613" t="s">
        <v>7824</v>
      </c>
      <c r="C10160" s="612" t="s">
        <v>895</v>
      </c>
      <c r="D10160" s="614">
        <v>1669.07</v>
      </c>
    </row>
    <row r="10161" spans="1:4" x14ac:dyDescent="0.2">
      <c r="A10161" s="612">
        <v>4097</v>
      </c>
      <c r="B10161" s="613" t="s">
        <v>7825</v>
      </c>
      <c r="C10161" s="612" t="s">
        <v>778</v>
      </c>
      <c r="D10161" s="614">
        <v>11.09</v>
      </c>
    </row>
    <row r="10162" spans="1:4" x14ac:dyDescent="0.2">
      <c r="A10162" s="612">
        <v>40994</v>
      </c>
      <c r="B10162" s="613" t="s">
        <v>7826</v>
      </c>
      <c r="C10162" s="612" t="s">
        <v>895</v>
      </c>
      <c r="D10162" s="614">
        <v>1965</v>
      </c>
    </row>
    <row r="10163" spans="1:4" x14ac:dyDescent="0.2">
      <c r="A10163" s="612">
        <v>4096</v>
      </c>
      <c r="B10163" s="613" t="s">
        <v>7827</v>
      </c>
      <c r="C10163" s="612" t="s">
        <v>778</v>
      </c>
      <c r="D10163" s="614">
        <v>11.89</v>
      </c>
    </row>
    <row r="10164" spans="1:4" x14ac:dyDescent="0.2">
      <c r="A10164" s="612">
        <v>40992</v>
      </c>
      <c r="B10164" s="613" t="s">
        <v>7828</v>
      </c>
      <c r="C10164" s="612" t="s">
        <v>895</v>
      </c>
      <c r="D10164" s="614">
        <v>2108.7800000000002</v>
      </c>
    </row>
    <row r="10165" spans="1:4" x14ac:dyDescent="0.2">
      <c r="A10165" s="612">
        <v>13955</v>
      </c>
      <c r="B10165" s="613" t="s">
        <v>7829</v>
      </c>
      <c r="C10165" s="612" t="s">
        <v>775</v>
      </c>
      <c r="D10165" s="614">
        <v>2623.57</v>
      </c>
    </row>
    <row r="10166" spans="1:4" ht="25.5" x14ac:dyDescent="0.2">
      <c r="A10166" s="612">
        <v>4114</v>
      </c>
      <c r="B10166" s="613" t="s">
        <v>7830</v>
      </c>
      <c r="C10166" s="612" t="s">
        <v>775</v>
      </c>
      <c r="D10166" s="614">
        <v>46.11</v>
      </c>
    </row>
    <row r="10167" spans="1:4" x14ac:dyDescent="0.2">
      <c r="A10167" s="612">
        <v>36797</v>
      </c>
      <c r="B10167" s="613" t="s">
        <v>11826</v>
      </c>
      <c r="C10167" s="612" t="s">
        <v>775</v>
      </c>
      <c r="D10167" s="614">
        <v>41.05</v>
      </c>
    </row>
    <row r="10168" spans="1:4" x14ac:dyDescent="0.2">
      <c r="A10168" s="612">
        <v>4107</v>
      </c>
      <c r="B10168" s="613" t="s">
        <v>11827</v>
      </c>
      <c r="C10168" s="612" t="s">
        <v>775</v>
      </c>
      <c r="D10168" s="614">
        <v>38.71</v>
      </c>
    </row>
    <row r="10169" spans="1:4" x14ac:dyDescent="0.2">
      <c r="A10169" s="612">
        <v>4102</v>
      </c>
      <c r="B10169" s="613" t="s">
        <v>11828</v>
      </c>
      <c r="C10169" s="612" t="s">
        <v>775</v>
      </c>
      <c r="D10169" s="614">
        <v>47.25</v>
      </c>
    </row>
    <row r="10170" spans="1:4" x14ac:dyDescent="0.2">
      <c r="A10170" s="612">
        <v>36799</v>
      </c>
      <c r="B10170" s="613" t="s">
        <v>7831</v>
      </c>
      <c r="C10170" s="612" t="s">
        <v>775</v>
      </c>
      <c r="D10170" s="614">
        <v>39.840000000000003</v>
      </c>
    </row>
    <row r="10171" spans="1:4" ht="25.5" x14ac:dyDescent="0.2">
      <c r="A10171" s="612">
        <v>2747</v>
      </c>
      <c r="B10171" s="613" t="s">
        <v>11829</v>
      </c>
      <c r="C10171" s="612" t="s">
        <v>779</v>
      </c>
      <c r="D10171" s="614">
        <v>20.79</v>
      </c>
    </row>
    <row r="10172" spans="1:4" ht="25.5" x14ac:dyDescent="0.2">
      <c r="A10172" s="612">
        <v>21138</v>
      </c>
      <c r="B10172" s="613" t="s">
        <v>11830</v>
      </c>
      <c r="C10172" s="612" t="s">
        <v>779</v>
      </c>
      <c r="D10172" s="614">
        <v>6.59</v>
      </c>
    </row>
    <row r="10173" spans="1:4" ht="25.5" x14ac:dyDescent="0.2">
      <c r="A10173" s="612">
        <v>10826</v>
      </c>
      <c r="B10173" s="613" t="s">
        <v>7832</v>
      </c>
      <c r="C10173" s="612" t="s">
        <v>775</v>
      </c>
      <c r="D10173" s="614">
        <v>86.2</v>
      </c>
    </row>
    <row r="10174" spans="1:4" ht="25.5" x14ac:dyDescent="0.2">
      <c r="A10174" s="612">
        <v>365</v>
      </c>
      <c r="B10174" s="613" t="s">
        <v>7833</v>
      </c>
      <c r="C10174" s="612" t="s">
        <v>775</v>
      </c>
      <c r="D10174" s="614">
        <v>53.44</v>
      </c>
    </row>
    <row r="10175" spans="1:4" x14ac:dyDescent="0.2">
      <c r="A10175" s="612">
        <v>38639</v>
      </c>
      <c r="B10175" s="613" t="s">
        <v>7834</v>
      </c>
      <c r="C10175" s="612" t="s">
        <v>775</v>
      </c>
      <c r="D10175" s="614">
        <v>206.89</v>
      </c>
    </row>
    <row r="10176" spans="1:4" x14ac:dyDescent="0.2">
      <c r="A10176" s="612">
        <v>38640</v>
      </c>
      <c r="B10176" s="613" t="s">
        <v>7835</v>
      </c>
      <c r="C10176" s="612" t="s">
        <v>775</v>
      </c>
      <c r="D10176" s="614">
        <v>3.1</v>
      </c>
    </row>
    <row r="10177" spans="1:4" ht="25.5" x14ac:dyDescent="0.2">
      <c r="A10177" s="612">
        <v>358</v>
      </c>
      <c r="B10177" s="613" t="s">
        <v>7836</v>
      </c>
      <c r="C10177" s="612" t="s">
        <v>775</v>
      </c>
      <c r="D10177" s="614">
        <v>63.79</v>
      </c>
    </row>
    <row r="10178" spans="1:4" ht="25.5" x14ac:dyDescent="0.2">
      <c r="A10178" s="612">
        <v>359</v>
      </c>
      <c r="B10178" s="613" t="s">
        <v>7837</v>
      </c>
      <c r="C10178" s="612" t="s">
        <v>775</v>
      </c>
      <c r="D10178" s="614">
        <v>131.03</v>
      </c>
    </row>
    <row r="10179" spans="1:4" x14ac:dyDescent="0.2">
      <c r="A10179" s="612">
        <v>38641</v>
      </c>
      <c r="B10179" s="613" t="s">
        <v>7838</v>
      </c>
      <c r="C10179" s="612" t="s">
        <v>775</v>
      </c>
      <c r="D10179" s="614">
        <v>129.31</v>
      </c>
    </row>
    <row r="10180" spans="1:4" ht="25.5" x14ac:dyDescent="0.2">
      <c r="A10180" s="612">
        <v>360</v>
      </c>
      <c r="B10180" s="613" t="s">
        <v>7839</v>
      </c>
      <c r="C10180" s="612" t="s">
        <v>775</v>
      </c>
      <c r="D10180" s="614">
        <v>3</v>
      </c>
    </row>
    <row r="10181" spans="1:4" ht="25.5" x14ac:dyDescent="0.2">
      <c r="A10181" s="612">
        <v>4127</v>
      </c>
      <c r="B10181" s="613" t="s">
        <v>7840</v>
      </c>
      <c r="C10181" s="612" t="s">
        <v>775</v>
      </c>
      <c r="D10181" s="614">
        <v>202.04</v>
      </c>
    </row>
    <row r="10182" spans="1:4" ht="25.5" x14ac:dyDescent="0.2">
      <c r="A10182" s="612">
        <v>4154</v>
      </c>
      <c r="B10182" s="613" t="s">
        <v>7841</v>
      </c>
      <c r="C10182" s="612" t="s">
        <v>775</v>
      </c>
      <c r="D10182" s="614">
        <v>246.85</v>
      </c>
    </row>
    <row r="10183" spans="1:4" ht="25.5" x14ac:dyDescent="0.2">
      <c r="A10183" s="612">
        <v>4168</v>
      </c>
      <c r="B10183" s="613" t="s">
        <v>7842</v>
      </c>
      <c r="C10183" s="612" t="s">
        <v>775</v>
      </c>
      <c r="D10183" s="614">
        <v>260.7</v>
      </c>
    </row>
    <row r="10184" spans="1:4" ht="25.5" x14ac:dyDescent="0.2">
      <c r="A10184" s="612">
        <v>4161</v>
      </c>
      <c r="B10184" s="613" t="s">
        <v>7843</v>
      </c>
      <c r="C10184" s="612" t="s">
        <v>775</v>
      </c>
      <c r="D10184" s="614">
        <v>250.92</v>
      </c>
    </row>
    <row r="10185" spans="1:4" ht="38.25" x14ac:dyDescent="0.2">
      <c r="A10185" s="612">
        <v>42430</v>
      </c>
      <c r="B10185" s="613" t="s">
        <v>7844</v>
      </c>
      <c r="C10185" s="612" t="s">
        <v>775</v>
      </c>
      <c r="D10185" s="614">
        <v>4164.82</v>
      </c>
    </row>
    <row r="10186" spans="1:4" x14ac:dyDescent="0.2">
      <c r="A10186" s="612">
        <v>4214</v>
      </c>
      <c r="B10186" s="613" t="s">
        <v>7845</v>
      </c>
      <c r="C10186" s="612" t="s">
        <v>775</v>
      </c>
      <c r="D10186" s="614">
        <v>7.41</v>
      </c>
    </row>
    <row r="10187" spans="1:4" x14ac:dyDescent="0.2">
      <c r="A10187" s="612">
        <v>4215</v>
      </c>
      <c r="B10187" s="613" t="s">
        <v>7846</v>
      </c>
      <c r="C10187" s="612" t="s">
        <v>775</v>
      </c>
      <c r="D10187" s="614">
        <v>4.87</v>
      </c>
    </row>
    <row r="10188" spans="1:4" x14ac:dyDescent="0.2">
      <c r="A10188" s="612">
        <v>4210</v>
      </c>
      <c r="B10188" s="613" t="s">
        <v>7847</v>
      </c>
      <c r="C10188" s="612" t="s">
        <v>775</v>
      </c>
      <c r="D10188" s="614">
        <v>0.82</v>
      </c>
    </row>
    <row r="10189" spans="1:4" x14ac:dyDescent="0.2">
      <c r="A10189" s="612">
        <v>4212</v>
      </c>
      <c r="B10189" s="613" t="s">
        <v>7848</v>
      </c>
      <c r="C10189" s="612" t="s">
        <v>775</v>
      </c>
      <c r="D10189" s="614">
        <v>2.35</v>
      </c>
    </row>
    <row r="10190" spans="1:4" x14ac:dyDescent="0.2">
      <c r="A10190" s="612">
        <v>4213</v>
      </c>
      <c r="B10190" s="613" t="s">
        <v>7849</v>
      </c>
      <c r="C10190" s="612" t="s">
        <v>775</v>
      </c>
      <c r="D10190" s="614">
        <v>10.52</v>
      </c>
    </row>
    <row r="10191" spans="1:4" x14ac:dyDescent="0.2">
      <c r="A10191" s="612">
        <v>4211</v>
      </c>
      <c r="B10191" s="613" t="s">
        <v>7850</v>
      </c>
      <c r="C10191" s="612" t="s">
        <v>775</v>
      </c>
      <c r="D10191" s="614">
        <v>1.17</v>
      </c>
    </row>
    <row r="10192" spans="1:4" x14ac:dyDescent="0.2">
      <c r="A10192" s="612">
        <v>4209</v>
      </c>
      <c r="B10192" s="613" t="s">
        <v>7851</v>
      </c>
      <c r="C10192" s="612" t="s">
        <v>775</v>
      </c>
      <c r="D10192" s="614">
        <v>12.65</v>
      </c>
    </row>
    <row r="10193" spans="1:4" x14ac:dyDescent="0.2">
      <c r="A10193" s="612">
        <v>4180</v>
      </c>
      <c r="B10193" s="613" t="s">
        <v>7852</v>
      </c>
      <c r="C10193" s="612" t="s">
        <v>775</v>
      </c>
      <c r="D10193" s="614">
        <v>9.52</v>
      </c>
    </row>
    <row r="10194" spans="1:4" x14ac:dyDescent="0.2">
      <c r="A10194" s="612">
        <v>4177</v>
      </c>
      <c r="B10194" s="613" t="s">
        <v>7853</v>
      </c>
      <c r="C10194" s="612" t="s">
        <v>775</v>
      </c>
      <c r="D10194" s="614">
        <v>3.16</v>
      </c>
    </row>
    <row r="10195" spans="1:4" x14ac:dyDescent="0.2">
      <c r="A10195" s="612">
        <v>4179</v>
      </c>
      <c r="B10195" s="613" t="s">
        <v>7854</v>
      </c>
      <c r="C10195" s="612" t="s">
        <v>775</v>
      </c>
      <c r="D10195" s="614">
        <v>6.46</v>
      </c>
    </row>
    <row r="10196" spans="1:4" x14ac:dyDescent="0.2">
      <c r="A10196" s="612">
        <v>4208</v>
      </c>
      <c r="B10196" s="613" t="s">
        <v>7855</v>
      </c>
      <c r="C10196" s="612" t="s">
        <v>775</v>
      </c>
      <c r="D10196" s="614">
        <v>30.11</v>
      </c>
    </row>
    <row r="10197" spans="1:4" x14ac:dyDescent="0.2">
      <c r="A10197" s="612">
        <v>4181</v>
      </c>
      <c r="B10197" s="613" t="s">
        <v>7856</v>
      </c>
      <c r="C10197" s="612" t="s">
        <v>775</v>
      </c>
      <c r="D10197" s="614">
        <v>19.670000000000002</v>
      </c>
    </row>
    <row r="10198" spans="1:4" x14ac:dyDescent="0.2">
      <c r="A10198" s="612">
        <v>4178</v>
      </c>
      <c r="B10198" s="613" t="s">
        <v>7857</v>
      </c>
      <c r="C10198" s="612" t="s">
        <v>775</v>
      </c>
      <c r="D10198" s="614">
        <v>4.38</v>
      </c>
    </row>
    <row r="10199" spans="1:4" x14ac:dyDescent="0.2">
      <c r="A10199" s="612">
        <v>4182</v>
      </c>
      <c r="B10199" s="613" t="s">
        <v>7858</v>
      </c>
      <c r="C10199" s="612" t="s">
        <v>775</v>
      </c>
      <c r="D10199" s="614">
        <v>48.98</v>
      </c>
    </row>
    <row r="10200" spans="1:4" x14ac:dyDescent="0.2">
      <c r="A10200" s="612">
        <v>4183</v>
      </c>
      <c r="B10200" s="613" t="s">
        <v>7859</v>
      </c>
      <c r="C10200" s="612" t="s">
        <v>775</v>
      </c>
      <c r="D10200" s="614">
        <v>78.86</v>
      </c>
    </row>
    <row r="10201" spans="1:4" x14ac:dyDescent="0.2">
      <c r="A10201" s="612">
        <v>4184</v>
      </c>
      <c r="B10201" s="613" t="s">
        <v>7860</v>
      </c>
      <c r="C10201" s="612" t="s">
        <v>775</v>
      </c>
      <c r="D10201" s="614">
        <v>174.07</v>
      </c>
    </row>
    <row r="10202" spans="1:4" x14ac:dyDescent="0.2">
      <c r="A10202" s="612">
        <v>4185</v>
      </c>
      <c r="B10202" s="613" t="s">
        <v>7861</v>
      </c>
      <c r="C10202" s="612" t="s">
        <v>775</v>
      </c>
      <c r="D10202" s="614">
        <v>289.23</v>
      </c>
    </row>
    <row r="10203" spans="1:4" ht="25.5" x14ac:dyDescent="0.2">
      <c r="A10203" s="612">
        <v>4205</v>
      </c>
      <c r="B10203" s="613" t="s">
        <v>7862</v>
      </c>
      <c r="C10203" s="612" t="s">
        <v>775</v>
      </c>
      <c r="D10203" s="614">
        <v>16.7</v>
      </c>
    </row>
    <row r="10204" spans="1:4" x14ac:dyDescent="0.2">
      <c r="A10204" s="612">
        <v>4192</v>
      </c>
      <c r="B10204" s="613" t="s">
        <v>7863</v>
      </c>
      <c r="C10204" s="612" t="s">
        <v>775</v>
      </c>
      <c r="D10204" s="614">
        <v>16.7</v>
      </c>
    </row>
    <row r="10205" spans="1:4" ht="25.5" x14ac:dyDescent="0.2">
      <c r="A10205" s="612">
        <v>4191</v>
      </c>
      <c r="B10205" s="613" t="s">
        <v>7864</v>
      </c>
      <c r="C10205" s="612" t="s">
        <v>775</v>
      </c>
      <c r="D10205" s="614">
        <v>16.7</v>
      </c>
    </row>
    <row r="10206" spans="1:4" ht="25.5" x14ac:dyDescent="0.2">
      <c r="A10206" s="612">
        <v>4207</v>
      </c>
      <c r="B10206" s="613" t="s">
        <v>7865</v>
      </c>
      <c r="C10206" s="612" t="s">
        <v>775</v>
      </c>
      <c r="D10206" s="614">
        <v>13.44</v>
      </c>
    </row>
    <row r="10207" spans="1:4" x14ac:dyDescent="0.2">
      <c r="A10207" s="612">
        <v>4206</v>
      </c>
      <c r="B10207" s="613" t="s">
        <v>7866</v>
      </c>
      <c r="C10207" s="612" t="s">
        <v>775</v>
      </c>
      <c r="D10207" s="614">
        <v>13.05</v>
      </c>
    </row>
    <row r="10208" spans="1:4" ht="25.5" x14ac:dyDescent="0.2">
      <c r="A10208" s="612">
        <v>4190</v>
      </c>
      <c r="B10208" s="613" t="s">
        <v>7867</v>
      </c>
      <c r="C10208" s="612" t="s">
        <v>775</v>
      </c>
      <c r="D10208" s="614">
        <v>13.05</v>
      </c>
    </row>
    <row r="10209" spans="1:4" x14ac:dyDescent="0.2">
      <c r="A10209" s="612">
        <v>4186</v>
      </c>
      <c r="B10209" s="613" t="s">
        <v>7868</v>
      </c>
      <c r="C10209" s="612" t="s">
        <v>775</v>
      </c>
      <c r="D10209" s="614">
        <v>3.86</v>
      </c>
    </row>
    <row r="10210" spans="1:4" x14ac:dyDescent="0.2">
      <c r="A10210" s="612">
        <v>4188</v>
      </c>
      <c r="B10210" s="613" t="s">
        <v>7869</v>
      </c>
      <c r="C10210" s="612" t="s">
        <v>775</v>
      </c>
      <c r="D10210" s="614">
        <v>7.87</v>
      </c>
    </row>
    <row r="10211" spans="1:4" x14ac:dyDescent="0.2">
      <c r="A10211" s="612">
        <v>4189</v>
      </c>
      <c r="B10211" s="613" t="s">
        <v>7870</v>
      </c>
      <c r="C10211" s="612" t="s">
        <v>775</v>
      </c>
      <c r="D10211" s="614">
        <v>7.87</v>
      </c>
    </row>
    <row r="10212" spans="1:4" x14ac:dyDescent="0.2">
      <c r="A10212" s="612">
        <v>4197</v>
      </c>
      <c r="B10212" s="613" t="s">
        <v>7871</v>
      </c>
      <c r="C10212" s="612" t="s">
        <v>775</v>
      </c>
      <c r="D10212" s="614">
        <v>41.7</v>
      </c>
    </row>
    <row r="10213" spans="1:4" x14ac:dyDescent="0.2">
      <c r="A10213" s="612">
        <v>4194</v>
      </c>
      <c r="B10213" s="613" t="s">
        <v>7872</v>
      </c>
      <c r="C10213" s="612" t="s">
        <v>775</v>
      </c>
      <c r="D10213" s="614">
        <v>25.2</v>
      </c>
    </row>
    <row r="10214" spans="1:4" x14ac:dyDescent="0.2">
      <c r="A10214" s="612">
        <v>4193</v>
      </c>
      <c r="B10214" s="613" t="s">
        <v>7873</v>
      </c>
      <c r="C10214" s="612" t="s">
        <v>775</v>
      </c>
      <c r="D10214" s="614">
        <v>25.2</v>
      </c>
    </row>
    <row r="10215" spans="1:4" x14ac:dyDescent="0.2">
      <c r="A10215" s="612">
        <v>4204</v>
      </c>
      <c r="B10215" s="613" t="s">
        <v>7874</v>
      </c>
      <c r="C10215" s="612" t="s">
        <v>775</v>
      </c>
      <c r="D10215" s="614">
        <v>25.2</v>
      </c>
    </row>
    <row r="10216" spans="1:4" x14ac:dyDescent="0.2">
      <c r="A10216" s="612">
        <v>4187</v>
      </c>
      <c r="B10216" s="613" t="s">
        <v>7875</v>
      </c>
      <c r="C10216" s="612" t="s">
        <v>775</v>
      </c>
      <c r="D10216" s="614">
        <v>5.0199999999999996</v>
      </c>
    </row>
    <row r="10217" spans="1:4" x14ac:dyDescent="0.2">
      <c r="A10217" s="612">
        <v>4202</v>
      </c>
      <c r="B10217" s="613" t="s">
        <v>7876</v>
      </c>
      <c r="C10217" s="612" t="s">
        <v>775</v>
      </c>
      <c r="D10217" s="614">
        <v>76.17</v>
      </c>
    </row>
    <row r="10218" spans="1:4" x14ac:dyDescent="0.2">
      <c r="A10218" s="612">
        <v>4203</v>
      </c>
      <c r="B10218" s="613" t="s">
        <v>7877</v>
      </c>
      <c r="C10218" s="612" t="s">
        <v>775</v>
      </c>
      <c r="D10218" s="614">
        <v>67.27</v>
      </c>
    </row>
    <row r="10219" spans="1:4" ht="25.5" x14ac:dyDescent="0.2">
      <c r="A10219" s="612">
        <v>40368</v>
      </c>
      <c r="B10219" s="613" t="s">
        <v>7878</v>
      </c>
      <c r="C10219" s="612" t="s">
        <v>775</v>
      </c>
      <c r="D10219" s="614">
        <v>32.450000000000003</v>
      </c>
    </row>
    <row r="10220" spans="1:4" ht="25.5" x14ac:dyDescent="0.2">
      <c r="A10220" s="612">
        <v>40365</v>
      </c>
      <c r="B10220" s="613" t="s">
        <v>7879</v>
      </c>
      <c r="C10220" s="612" t="s">
        <v>775</v>
      </c>
      <c r="D10220" s="614">
        <v>21.89</v>
      </c>
    </row>
    <row r="10221" spans="1:4" ht="25.5" x14ac:dyDescent="0.2">
      <c r="A10221" s="612">
        <v>40356</v>
      </c>
      <c r="B10221" s="613" t="s">
        <v>7880</v>
      </c>
      <c r="C10221" s="612" t="s">
        <v>775</v>
      </c>
      <c r="D10221" s="614">
        <v>7.48</v>
      </c>
    </row>
    <row r="10222" spans="1:4" ht="25.5" x14ac:dyDescent="0.2">
      <c r="A10222" s="612">
        <v>40362</v>
      </c>
      <c r="B10222" s="613" t="s">
        <v>7881</v>
      </c>
      <c r="C10222" s="612" t="s">
        <v>775</v>
      </c>
      <c r="D10222" s="614">
        <v>14.5</v>
      </c>
    </row>
    <row r="10223" spans="1:4" ht="25.5" x14ac:dyDescent="0.2">
      <c r="A10223" s="612">
        <v>40374</v>
      </c>
      <c r="B10223" s="613" t="s">
        <v>7882</v>
      </c>
      <c r="C10223" s="612" t="s">
        <v>775</v>
      </c>
      <c r="D10223" s="614">
        <v>84.81</v>
      </c>
    </row>
    <row r="10224" spans="1:4" ht="25.5" x14ac:dyDescent="0.2">
      <c r="A10224" s="612">
        <v>40371</v>
      </c>
      <c r="B10224" s="613" t="s">
        <v>7883</v>
      </c>
      <c r="C10224" s="612" t="s">
        <v>775</v>
      </c>
      <c r="D10224" s="614">
        <v>53.39</v>
      </c>
    </row>
    <row r="10225" spans="1:4" ht="25.5" x14ac:dyDescent="0.2">
      <c r="A10225" s="612">
        <v>40359</v>
      </c>
      <c r="B10225" s="613" t="s">
        <v>7884</v>
      </c>
      <c r="C10225" s="612" t="s">
        <v>775</v>
      </c>
      <c r="D10225" s="614">
        <v>9.66</v>
      </c>
    </row>
    <row r="10226" spans="1:4" x14ac:dyDescent="0.2">
      <c r="A10226" s="612">
        <v>7595</v>
      </c>
      <c r="B10226" s="613" t="s">
        <v>7885</v>
      </c>
      <c r="C10226" s="612" t="s">
        <v>778</v>
      </c>
      <c r="D10226" s="614">
        <v>6.34</v>
      </c>
    </row>
    <row r="10227" spans="1:4" x14ac:dyDescent="0.2">
      <c r="A10227" s="612">
        <v>41094</v>
      </c>
      <c r="B10227" s="613" t="s">
        <v>7886</v>
      </c>
      <c r="C10227" s="612" t="s">
        <v>895</v>
      </c>
      <c r="D10227" s="614">
        <v>1126.68</v>
      </c>
    </row>
    <row r="10228" spans="1:4" ht="25.5" x14ac:dyDescent="0.2">
      <c r="A10228" s="612">
        <v>39609</v>
      </c>
      <c r="B10228" s="613" t="s">
        <v>10476</v>
      </c>
      <c r="C10228" s="612" t="s">
        <v>775</v>
      </c>
      <c r="D10228" s="614">
        <v>69214.14</v>
      </c>
    </row>
    <row r="10229" spans="1:4" ht="25.5" x14ac:dyDescent="0.2">
      <c r="A10229" s="612">
        <v>39610</v>
      </c>
      <c r="B10229" s="613" t="s">
        <v>10477</v>
      </c>
      <c r="C10229" s="612" t="s">
        <v>775</v>
      </c>
      <c r="D10229" s="614">
        <v>101031.05</v>
      </c>
    </row>
    <row r="10230" spans="1:4" ht="25.5" x14ac:dyDescent="0.2">
      <c r="A10230" s="612">
        <v>39611</v>
      </c>
      <c r="B10230" s="613" t="s">
        <v>10478</v>
      </c>
      <c r="C10230" s="612" t="s">
        <v>775</v>
      </c>
      <c r="D10230" s="614">
        <v>122264.11</v>
      </c>
    </row>
    <row r="10231" spans="1:4" ht="25.5" x14ac:dyDescent="0.2">
      <c r="A10231" s="612">
        <v>39612</v>
      </c>
      <c r="B10231" s="613" t="s">
        <v>10479</v>
      </c>
      <c r="C10231" s="612" t="s">
        <v>775</v>
      </c>
      <c r="D10231" s="614">
        <v>191529.49</v>
      </c>
    </row>
    <row r="10232" spans="1:4" ht="25.5" x14ac:dyDescent="0.2">
      <c r="A10232" s="612">
        <v>39608</v>
      </c>
      <c r="B10232" s="613" t="s">
        <v>10480</v>
      </c>
      <c r="C10232" s="612" t="s">
        <v>775</v>
      </c>
      <c r="D10232" s="614">
        <v>55342.9</v>
      </c>
    </row>
    <row r="10233" spans="1:4" ht="25.5" x14ac:dyDescent="0.2">
      <c r="A10233" s="612">
        <v>38175</v>
      </c>
      <c r="B10233" s="613" t="s">
        <v>12644</v>
      </c>
      <c r="C10233" s="612" t="s">
        <v>775</v>
      </c>
      <c r="D10233" s="614">
        <v>4.0599999999999996</v>
      </c>
    </row>
    <row r="10234" spans="1:4" ht="25.5" x14ac:dyDescent="0.2">
      <c r="A10234" s="612">
        <v>38176</v>
      </c>
      <c r="B10234" s="613" t="s">
        <v>12645</v>
      </c>
      <c r="C10234" s="612" t="s">
        <v>775</v>
      </c>
      <c r="D10234" s="614">
        <v>11.95</v>
      </c>
    </row>
    <row r="10235" spans="1:4" ht="25.5" x14ac:dyDescent="0.2">
      <c r="A10235" s="612">
        <v>36152</v>
      </c>
      <c r="B10235" s="613" t="s">
        <v>7887</v>
      </c>
      <c r="C10235" s="612" t="s">
        <v>775</v>
      </c>
      <c r="D10235" s="614">
        <v>4.6900000000000004</v>
      </c>
    </row>
    <row r="10236" spans="1:4" x14ac:dyDescent="0.2">
      <c r="A10236" s="612">
        <v>11138</v>
      </c>
      <c r="B10236" s="613" t="s">
        <v>7888</v>
      </c>
      <c r="C10236" s="612" t="s">
        <v>774</v>
      </c>
      <c r="D10236" s="614">
        <v>2.4900000000000002</v>
      </c>
    </row>
    <row r="10237" spans="1:4" x14ac:dyDescent="0.2">
      <c r="A10237" s="612">
        <v>5333</v>
      </c>
      <c r="B10237" s="613" t="s">
        <v>7889</v>
      </c>
      <c r="C10237" s="612" t="s">
        <v>774</v>
      </c>
      <c r="D10237" s="614">
        <v>18.87</v>
      </c>
    </row>
    <row r="10238" spans="1:4" x14ac:dyDescent="0.2">
      <c r="A10238" s="612">
        <v>4221</v>
      </c>
      <c r="B10238" s="613" t="s">
        <v>7890</v>
      </c>
      <c r="C10238" s="612" t="s">
        <v>774</v>
      </c>
      <c r="D10238" s="614">
        <v>3.87</v>
      </c>
    </row>
    <row r="10239" spans="1:4" ht="25.5" x14ac:dyDescent="0.2">
      <c r="A10239" s="612">
        <v>4227</v>
      </c>
      <c r="B10239" s="613" t="s">
        <v>7891</v>
      </c>
      <c r="C10239" s="612" t="s">
        <v>774</v>
      </c>
      <c r="D10239" s="614">
        <v>13.93</v>
      </c>
    </row>
    <row r="10240" spans="1:4" ht="38.25" x14ac:dyDescent="0.2">
      <c r="A10240" s="612">
        <v>38170</v>
      </c>
      <c r="B10240" s="613" t="s">
        <v>12646</v>
      </c>
      <c r="C10240" s="612" t="s">
        <v>775</v>
      </c>
      <c r="D10240" s="614">
        <v>17.760000000000002</v>
      </c>
    </row>
    <row r="10241" spans="1:4" x14ac:dyDescent="0.2">
      <c r="A10241" s="612">
        <v>4252</v>
      </c>
      <c r="B10241" s="613" t="s">
        <v>7892</v>
      </c>
      <c r="C10241" s="612" t="s">
        <v>778</v>
      </c>
      <c r="D10241" s="614">
        <v>10.68</v>
      </c>
    </row>
    <row r="10242" spans="1:4" x14ac:dyDescent="0.2">
      <c r="A10242" s="612">
        <v>40980</v>
      </c>
      <c r="B10242" s="613" t="s">
        <v>7893</v>
      </c>
      <c r="C10242" s="612" t="s">
        <v>895</v>
      </c>
      <c r="D10242" s="614">
        <v>1893.57</v>
      </c>
    </row>
    <row r="10243" spans="1:4" x14ac:dyDescent="0.2">
      <c r="A10243" s="612">
        <v>4243</v>
      </c>
      <c r="B10243" s="613" t="s">
        <v>7894</v>
      </c>
      <c r="C10243" s="612" t="s">
        <v>778</v>
      </c>
      <c r="D10243" s="614">
        <v>9.15</v>
      </c>
    </row>
    <row r="10244" spans="1:4" x14ac:dyDescent="0.2">
      <c r="A10244" s="612">
        <v>41031</v>
      </c>
      <c r="B10244" s="613" t="s">
        <v>7895</v>
      </c>
      <c r="C10244" s="612" t="s">
        <v>895</v>
      </c>
      <c r="D10244" s="614">
        <v>1623.96</v>
      </c>
    </row>
    <row r="10245" spans="1:4" x14ac:dyDescent="0.2">
      <c r="A10245" s="612">
        <v>37666</v>
      </c>
      <c r="B10245" s="613" t="s">
        <v>10481</v>
      </c>
      <c r="C10245" s="612" t="s">
        <v>778</v>
      </c>
      <c r="D10245" s="614">
        <v>8.82</v>
      </c>
    </row>
    <row r="10246" spans="1:4" x14ac:dyDescent="0.2">
      <c r="A10246" s="612">
        <v>40986</v>
      </c>
      <c r="B10246" s="613" t="s">
        <v>7896</v>
      </c>
      <c r="C10246" s="612" t="s">
        <v>895</v>
      </c>
      <c r="D10246" s="614">
        <v>1567.17</v>
      </c>
    </row>
    <row r="10247" spans="1:4" x14ac:dyDescent="0.2">
      <c r="A10247" s="612">
        <v>4250</v>
      </c>
      <c r="B10247" s="613" t="s">
        <v>7897</v>
      </c>
      <c r="C10247" s="612" t="s">
        <v>778</v>
      </c>
      <c r="D10247" s="614">
        <v>9.6300000000000008</v>
      </c>
    </row>
    <row r="10248" spans="1:4" x14ac:dyDescent="0.2">
      <c r="A10248" s="612">
        <v>40978</v>
      </c>
      <c r="B10248" s="613" t="s">
        <v>7898</v>
      </c>
      <c r="C10248" s="612" t="s">
        <v>895</v>
      </c>
      <c r="D10248" s="614">
        <v>1708</v>
      </c>
    </row>
    <row r="10249" spans="1:4" x14ac:dyDescent="0.2">
      <c r="A10249" s="612">
        <v>25960</v>
      </c>
      <c r="B10249" s="613" t="s">
        <v>7899</v>
      </c>
      <c r="C10249" s="612" t="s">
        <v>778</v>
      </c>
      <c r="D10249" s="614">
        <v>11.27</v>
      </c>
    </row>
    <row r="10250" spans="1:4" x14ac:dyDescent="0.2">
      <c r="A10250" s="612">
        <v>41043</v>
      </c>
      <c r="B10250" s="613" t="s">
        <v>7900</v>
      </c>
      <c r="C10250" s="612" t="s">
        <v>895</v>
      </c>
      <c r="D10250" s="614">
        <v>1998.71</v>
      </c>
    </row>
    <row r="10251" spans="1:4" x14ac:dyDescent="0.2">
      <c r="A10251" s="612">
        <v>4234</v>
      </c>
      <c r="B10251" s="613" t="s">
        <v>7901</v>
      </c>
      <c r="C10251" s="612" t="s">
        <v>778</v>
      </c>
      <c r="D10251" s="614">
        <v>12.35</v>
      </c>
    </row>
    <row r="10252" spans="1:4" x14ac:dyDescent="0.2">
      <c r="A10252" s="612">
        <v>40987</v>
      </c>
      <c r="B10252" s="613" t="s">
        <v>7902</v>
      </c>
      <c r="C10252" s="612" t="s">
        <v>895</v>
      </c>
      <c r="D10252" s="614">
        <v>2189.5100000000002</v>
      </c>
    </row>
    <row r="10253" spans="1:4" x14ac:dyDescent="0.2">
      <c r="A10253" s="612">
        <v>4253</v>
      </c>
      <c r="B10253" s="613" t="s">
        <v>10482</v>
      </c>
      <c r="C10253" s="612" t="s">
        <v>778</v>
      </c>
      <c r="D10253" s="614">
        <v>8.8800000000000008</v>
      </c>
    </row>
    <row r="10254" spans="1:4" x14ac:dyDescent="0.2">
      <c r="A10254" s="612">
        <v>40981</v>
      </c>
      <c r="B10254" s="613" t="s">
        <v>7903</v>
      </c>
      <c r="C10254" s="612" t="s">
        <v>895</v>
      </c>
      <c r="D10254" s="614">
        <v>1574.92</v>
      </c>
    </row>
    <row r="10255" spans="1:4" x14ac:dyDescent="0.2">
      <c r="A10255" s="612">
        <v>4254</v>
      </c>
      <c r="B10255" s="613" t="s">
        <v>7904</v>
      </c>
      <c r="C10255" s="612" t="s">
        <v>778</v>
      </c>
      <c r="D10255" s="614">
        <v>8.93</v>
      </c>
    </row>
    <row r="10256" spans="1:4" x14ac:dyDescent="0.2">
      <c r="A10256" s="612">
        <v>41036</v>
      </c>
      <c r="B10256" s="613" t="s">
        <v>7905</v>
      </c>
      <c r="C10256" s="612" t="s">
        <v>895</v>
      </c>
      <c r="D10256" s="614">
        <v>1583.57</v>
      </c>
    </row>
    <row r="10257" spans="1:4" x14ac:dyDescent="0.2">
      <c r="A10257" s="612">
        <v>4251</v>
      </c>
      <c r="B10257" s="613" t="s">
        <v>7906</v>
      </c>
      <c r="C10257" s="612" t="s">
        <v>778</v>
      </c>
      <c r="D10257" s="614">
        <v>11.05</v>
      </c>
    </row>
    <row r="10258" spans="1:4" x14ac:dyDescent="0.2">
      <c r="A10258" s="612">
        <v>40979</v>
      </c>
      <c r="B10258" s="613" t="s">
        <v>7907</v>
      </c>
      <c r="C10258" s="612" t="s">
        <v>895</v>
      </c>
      <c r="D10258" s="614">
        <v>1960.1</v>
      </c>
    </row>
    <row r="10259" spans="1:4" x14ac:dyDescent="0.2">
      <c r="A10259" s="612">
        <v>4230</v>
      </c>
      <c r="B10259" s="613" t="s">
        <v>7908</v>
      </c>
      <c r="C10259" s="612" t="s">
        <v>778</v>
      </c>
      <c r="D10259" s="614">
        <v>9.41</v>
      </c>
    </row>
    <row r="10260" spans="1:4" ht="25.5" x14ac:dyDescent="0.2">
      <c r="A10260" s="612">
        <v>40998</v>
      </c>
      <c r="B10260" s="613" t="s">
        <v>7909</v>
      </c>
      <c r="C10260" s="612" t="s">
        <v>895</v>
      </c>
      <c r="D10260" s="614">
        <v>1669.07</v>
      </c>
    </row>
    <row r="10261" spans="1:4" x14ac:dyDescent="0.2">
      <c r="A10261" s="612">
        <v>4257</v>
      </c>
      <c r="B10261" s="613" t="s">
        <v>7910</v>
      </c>
      <c r="C10261" s="612" t="s">
        <v>778</v>
      </c>
      <c r="D10261" s="614">
        <v>7.41</v>
      </c>
    </row>
    <row r="10262" spans="1:4" x14ac:dyDescent="0.2">
      <c r="A10262" s="612">
        <v>40982</v>
      </c>
      <c r="B10262" s="613" t="s">
        <v>7911</v>
      </c>
      <c r="C10262" s="612" t="s">
        <v>895</v>
      </c>
      <c r="D10262" s="614">
        <v>1315.79</v>
      </c>
    </row>
    <row r="10263" spans="1:4" x14ac:dyDescent="0.2">
      <c r="A10263" s="612">
        <v>4240</v>
      </c>
      <c r="B10263" s="613" t="s">
        <v>7912</v>
      </c>
      <c r="C10263" s="612" t="s">
        <v>778</v>
      </c>
      <c r="D10263" s="614">
        <v>11.45</v>
      </c>
    </row>
    <row r="10264" spans="1:4" x14ac:dyDescent="0.2">
      <c r="A10264" s="612">
        <v>41026</v>
      </c>
      <c r="B10264" s="613" t="s">
        <v>7913</v>
      </c>
      <c r="C10264" s="612" t="s">
        <v>895</v>
      </c>
      <c r="D10264" s="614">
        <v>2032.79</v>
      </c>
    </row>
    <row r="10265" spans="1:4" x14ac:dyDescent="0.2">
      <c r="A10265" s="612">
        <v>4239</v>
      </c>
      <c r="B10265" s="613" t="s">
        <v>7914</v>
      </c>
      <c r="C10265" s="612" t="s">
        <v>778</v>
      </c>
      <c r="D10265" s="614">
        <v>14.06</v>
      </c>
    </row>
    <row r="10266" spans="1:4" x14ac:dyDescent="0.2">
      <c r="A10266" s="612">
        <v>41024</v>
      </c>
      <c r="B10266" s="613" t="s">
        <v>7915</v>
      </c>
      <c r="C10266" s="612" t="s">
        <v>895</v>
      </c>
      <c r="D10266" s="614">
        <v>2493.85</v>
      </c>
    </row>
    <row r="10267" spans="1:4" x14ac:dyDescent="0.2">
      <c r="A10267" s="612">
        <v>4248</v>
      </c>
      <c r="B10267" s="613" t="s">
        <v>7916</v>
      </c>
      <c r="C10267" s="612" t="s">
        <v>778</v>
      </c>
      <c r="D10267" s="614">
        <v>10.26</v>
      </c>
    </row>
    <row r="10268" spans="1:4" x14ac:dyDescent="0.2">
      <c r="A10268" s="612">
        <v>41033</v>
      </c>
      <c r="B10268" s="613" t="s">
        <v>7917</v>
      </c>
      <c r="C10268" s="612" t="s">
        <v>895</v>
      </c>
      <c r="D10268" s="614">
        <v>1821.17</v>
      </c>
    </row>
    <row r="10269" spans="1:4" x14ac:dyDescent="0.2">
      <c r="A10269" s="612">
        <v>25959</v>
      </c>
      <c r="B10269" s="613" t="s">
        <v>10483</v>
      </c>
      <c r="C10269" s="612" t="s">
        <v>778</v>
      </c>
      <c r="D10269" s="614">
        <v>11.84</v>
      </c>
    </row>
    <row r="10270" spans="1:4" x14ac:dyDescent="0.2">
      <c r="A10270" s="612">
        <v>41040</v>
      </c>
      <c r="B10270" s="613" t="s">
        <v>10484</v>
      </c>
      <c r="C10270" s="612" t="s">
        <v>895</v>
      </c>
      <c r="D10270" s="614">
        <v>2098.65</v>
      </c>
    </row>
    <row r="10271" spans="1:4" x14ac:dyDescent="0.2">
      <c r="A10271" s="612">
        <v>4238</v>
      </c>
      <c r="B10271" s="613" t="s">
        <v>7918</v>
      </c>
      <c r="C10271" s="612" t="s">
        <v>778</v>
      </c>
      <c r="D10271" s="614">
        <v>9.41</v>
      </c>
    </row>
    <row r="10272" spans="1:4" x14ac:dyDescent="0.2">
      <c r="A10272" s="612">
        <v>41012</v>
      </c>
      <c r="B10272" s="613" t="s">
        <v>7919</v>
      </c>
      <c r="C10272" s="612" t="s">
        <v>895</v>
      </c>
      <c r="D10272" s="614">
        <v>1669.07</v>
      </c>
    </row>
    <row r="10273" spans="1:4" x14ac:dyDescent="0.2">
      <c r="A10273" s="612">
        <v>4237</v>
      </c>
      <c r="B10273" s="613" t="s">
        <v>7920</v>
      </c>
      <c r="C10273" s="612" t="s">
        <v>778</v>
      </c>
      <c r="D10273" s="614">
        <v>9.49</v>
      </c>
    </row>
    <row r="10274" spans="1:4" x14ac:dyDescent="0.2">
      <c r="A10274" s="612">
        <v>41002</v>
      </c>
      <c r="B10274" s="613" t="s">
        <v>7921</v>
      </c>
      <c r="C10274" s="612" t="s">
        <v>895</v>
      </c>
      <c r="D10274" s="614">
        <v>1682.2</v>
      </c>
    </row>
    <row r="10275" spans="1:4" x14ac:dyDescent="0.2">
      <c r="A10275" s="612">
        <v>4233</v>
      </c>
      <c r="B10275" s="613" t="s">
        <v>7922</v>
      </c>
      <c r="C10275" s="612" t="s">
        <v>778</v>
      </c>
      <c r="D10275" s="614">
        <v>10.17</v>
      </c>
    </row>
    <row r="10276" spans="1:4" ht="25.5" x14ac:dyDescent="0.2">
      <c r="A10276" s="612">
        <v>41001</v>
      </c>
      <c r="B10276" s="613" t="s">
        <v>7923</v>
      </c>
      <c r="C10276" s="612" t="s">
        <v>895</v>
      </c>
      <c r="D10276" s="614">
        <v>1802.24</v>
      </c>
    </row>
    <row r="10277" spans="1:4" x14ac:dyDescent="0.2">
      <c r="A10277" s="612">
        <v>2</v>
      </c>
      <c r="B10277" s="613" t="s">
        <v>7924</v>
      </c>
      <c r="C10277" s="612" t="s">
        <v>773</v>
      </c>
      <c r="D10277" s="614">
        <v>15.78</v>
      </c>
    </row>
    <row r="10278" spans="1:4" ht="25.5" x14ac:dyDescent="0.2">
      <c r="A10278" s="612">
        <v>36517</v>
      </c>
      <c r="B10278" s="613" t="s">
        <v>10485</v>
      </c>
      <c r="C10278" s="612" t="s">
        <v>775</v>
      </c>
      <c r="D10278" s="614">
        <v>341843.94</v>
      </c>
    </row>
    <row r="10279" spans="1:4" ht="25.5" x14ac:dyDescent="0.2">
      <c r="A10279" s="612">
        <v>4262</v>
      </c>
      <c r="B10279" s="613" t="s">
        <v>10486</v>
      </c>
      <c r="C10279" s="612" t="s">
        <v>775</v>
      </c>
      <c r="D10279" s="614">
        <v>384959.4</v>
      </c>
    </row>
    <row r="10280" spans="1:4" ht="25.5" x14ac:dyDescent="0.2">
      <c r="A10280" s="612">
        <v>4263</v>
      </c>
      <c r="B10280" s="613" t="s">
        <v>10487</v>
      </c>
      <c r="C10280" s="612" t="s">
        <v>775</v>
      </c>
      <c r="D10280" s="614">
        <v>533810.34</v>
      </c>
    </row>
    <row r="10281" spans="1:4" ht="25.5" x14ac:dyDescent="0.2">
      <c r="A10281" s="612">
        <v>36518</v>
      </c>
      <c r="B10281" s="613" t="s">
        <v>10488</v>
      </c>
      <c r="C10281" s="612" t="s">
        <v>775</v>
      </c>
      <c r="D10281" s="614">
        <v>607722.54</v>
      </c>
    </row>
    <row r="10282" spans="1:4" ht="25.5" x14ac:dyDescent="0.2">
      <c r="A10282" s="612">
        <v>14221</v>
      </c>
      <c r="B10282" s="613" t="s">
        <v>10489</v>
      </c>
      <c r="C10282" s="612" t="s">
        <v>775</v>
      </c>
      <c r="D10282" s="614">
        <v>354675.91</v>
      </c>
    </row>
    <row r="10283" spans="1:4" x14ac:dyDescent="0.2">
      <c r="A10283" s="612">
        <v>38402</v>
      </c>
      <c r="B10283" s="613" t="s">
        <v>7925</v>
      </c>
      <c r="C10283" s="612" t="s">
        <v>775</v>
      </c>
      <c r="D10283" s="614">
        <v>12.57</v>
      </c>
    </row>
    <row r="10284" spans="1:4" ht="25.5" x14ac:dyDescent="0.2">
      <c r="A10284" s="612">
        <v>3412</v>
      </c>
      <c r="B10284" s="613" t="s">
        <v>7926</v>
      </c>
      <c r="C10284" s="612" t="s">
        <v>780</v>
      </c>
      <c r="D10284" s="614">
        <v>13.77</v>
      </c>
    </row>
    <row r="10285" spans="1:4" ht="25.5" x14ac:dyDescent="0.2">
      <c r="A10285" s="612">
        <v>3413</v>
      </c>
      <c r="B10285" s="613" t="s">
        <v>7927</v>
      </c>
      <c r="C10285" s="612" t="s">
        <v>780</v>
      </c>
      <c r="D10285" s="614">
        <v>31</v>
      </c>
    </row>
    <row r="10286" spans="1:4" ht="25.5" x14ac:dyDescent="0.2">
      <c r="A10286" s="612">
        <v>39744</v>
      </c>
      <c r="B10286" s="613" t="s">
        <v>7928</v>
      </c>
      <c r="C10286" s="612" t="s">
        <v>780</v>
      </c>
      <c r="D10286" s="614">
        <v>24.07</v>
      </c>
    </row>
    <row r="10287" spans="1:4" ht="25.5" x14ac:dyDescent="0.2">
      <c r="A10287" s="612">
        <v>39745</v>
      </c>
      <c r="B10287" s="613" t="s">
        <v>7929</v>
      </c>
      <c r="C10287" s="612" t="s">
        <v>780</v>
      </c>
      <c r="D10287" s="614">
        <v>50.81</v>
      </c>
    </row>
    <row r="10288" spans="1:4" ht="25.5" x14ac:dyDescent="0.2">
      <c r="A10288" s="612">
        <v>39637</v>
      </c>
      <c r="B10288" s="613" t="s">
        <v>7930</v>
      </c>
      <c r="C10288" s="612" t="s">
        <v>780</v>
      </c>
      <c r="D10288" s="614">
        <v>76.989999999999995</v>
      </c>
    </row>
    <row r="10289" spans="1:4" ht="25.5" x14ac:dyDescent="0.2">
      <c r="A10289" s="612">
        <v>39638</v>
      </c>
      <c r="B10289" s="613" t="s">
        <v>7931</v>
      </c>
      <c r="C10289" s="612" t="s">
        <v>780</v>
      </c>
      <c r="D10289" s="614">
        <v>143.37</v>
      </c>
    </row>
    <row r="10290" spans="1:4" ht="25.5" x14ac:dyDescent="0.2">
      <c r="A10290" s="612">
        <v>39639</v>
      </c>
      <c r="B10290" s="613" t="s">
        <v>7932</v>
      </c>
      <c r="C10290" s="612" t="s">
        <v>780</v>
      </c>
      <c r="D10290" s="614">
        <v>189.03</v>
      </c>
    </row>
    <row r="10291" spans="1:4" ht="63.75" x14ac:dyDescent="0.2">
      <c r="A10291" s="612">
        <v>39517</v>
      </c>
      <c r="B10291" s="613" t="s">
        <v>10490</v>
      </c>
      <c r="C10291" s="612" t="s">
        <v>780</v>
      </c>
      <c r="D10291" s="614">
        <v>231.01</v>
      </c>
    </row>
    <row r="10292" spans="1:4" ht="63.75" x14ac:dyDescent="0.2">
      <c r="A10292" s="612">
        <v>39518</v>
      </c>
      <c r="B10292" s="613" t="s">
        <v>10491</v>
      </c>
      <c r="C10292" s="612" t="s">
        <v>780</v>
      </c>
      <c r="D10292" s="614">
        <v>273.87</v>
      </c>
    </row>
    <row r="10293" spans="1:4" x14ac:dyDescent="0.2">
      <c r="A10293" s="612">
        <v>38366</v>
      </c>
      <c r="B10293" s="613" t="s">
        <v>7933</v>
      </c>
      <c r="C10293" s="612" t="s">
        <v>780</v>
      </c>
      <c r="D10293" s="614">
        <v>5.23</v>
      </c>
    </row>
    <row r="10294" spans="1:4" x14ac:dyDescent="0.2">
      <c r="A10294" s="612">
        <v>11703</v>
      </c>
      <c r="B10294" s="613" t="s">
        <v>7934</v>
      </c>
      <c r="C10294" s="612" t="s">
        <v>775</v>
      </c>
      <c r="D10294" s="614">
        <v>25.13</v>
      </c>
    </row>
    <row r="10295" spans="1:4" x14ac:dyDescent="0.2">
      <c r="A10295" s="612">
        <v>37400</v>
      </c>
      <c r="B10295" s="613" t="s">
        <v>7935</v>
      </c>
      <c r="C10295" s="612" t="s">
        <v>775</v>
      </c>
      <c r="D10295" s="614">
        <v>81.89</v>
      </c>
    </row>
    <row r="10296" spans="1:4" ht="25.5" x14ac:dyDescent="0.2">
      <c r="A10296" s="612">
        <v>25400</v>
      </c>
      <c r="B10296" s="613" t="s">
        <v>7936</v>
      </c>
      <c r="C10296" s="612" t="s">
        <v>775</v>
      </c>
      <c r="D10296" s="614">
        <v>1260.8800000000001</v>
      </c>
    </row>
    <row r="10297" spans="1:4" ht="25.5" x14ac:dyDescent="0.2">
      <c r="A10297" s="612">
        <v>4272</v>
      </c>
      <c r="B10297" s="613" t="s">
        <v>7937</v>
      </c>
      <c r="C10297" s="612" t="s">
        <v>775</v>
      </c>
      <c r="D10297" s="614">
        <v>105.54</v>
      </c>
    </row>
    <row r="10298" spans="1:4" ht="25.5" x14ac:dyDescent="0.2">
      <c r="A10298" s="612">
        <v>4276</v>
      </c>
      <c r="B10298" s="613" t="s">
        <v>7938</v>
      </c>
      <c r="C10298" s="612" t="s">
        <v>775</v>
      </c>
      <c r="D10298" s="614">
        <v>311.5</v>
      </c>
    </row>
    <row r="10299" spans="1:4" ht="25.5" x14ac:dyDescent="0.2">
      <c r="A10299" s="612">
        <v>4273</v>
      </c>
      <c r="B10299" s="613" t="s">
        <v>7939</v>
      </c>
      <c r="C10299" s="612" t="s">
        <v>775</v>
      </c>
      <c r="D10299" s="614">
        <v>517.46</v>
      </c>
    </row>
    <row r="10300" spans="1:4" ht="25.5" x14ac:dyDescent="0.2">
      <c r="A10300" s="612">
        <v>4274</v>
      </c>
      <c r="B10300" s="613" t="s">
        <v>7940</v>
      </c>
      <c r="C10300" s="612" t="s">
        <v>775</v>
      </c>
      <c r="D10300" s="614">
        <v>119.99</v>
      </c>
    </row>
    <row r="10301" spans="1:4" ht="38.25" x14ac:dyDescent="0.2">
      <c r="A10301" s="612">
        <v>39438</v>
      </c>
      <c r="B10301" s="613" t="s">
        <v>7941</v>
      </c>
      <c r="C10301" s="612" t="s">
        <v>775</v>
      </c>
      <c r="D10301" s="614">
        <v>0.13</v>
      </c>
    </row>
    <row r="10302" spans="1:4" ht="25.5" x14ac:dyDescent="0.2">
      <c r="A10302" s="612">
        <v>11963</v>
      </c>
      <c r="B10302" s="613" t="s">
        <v>7942</v>
      </c>
      <c r="C10302" s="612" t="s">
        <v>775</v>
      </c>
      <c r="D10302" s="614">
        <v>4.8499999999999996</v>
      </c>
    </row>
    <row r="10303" spans="1:4" ht="25.5" x14ac:dyDescent="0.2">
      <c r="A10303" s="612">
        <v>11964</v>
      </c>
      <c r="B10303" s="613" t="s">
        <v>7943</v>
      </c>
      <c r="C10303" s="612" t="s">
        <v>775</v>
      </c>
      <c r="D10303" s="614">
        <v>1.22</v>
      </c>
    </row>
    <row r="10304" spans="1:4" ht="25.5" x14ac:dyDescent="0.2">
      <c r="A10304" s="612">
        <v>4379</v>
      </c>
      <c r="B10304" s="613" t="s">
        <v>7944</v>
      </c>
      <c r="C10304" s="612" t="s">
        <v>775</v>
      </c>
      <c r="D10304" s="614">
        <v>0.02</v>
      </c>
    </row>
    <row r="10305" spans="1:4" ht="25.5" x14ac:dyDescent="0.2">
      <c r="A10305" s="612">
        <v>4377</v>
      </c>
      <c r="B10305" s="613" t="s">
        <v>7945</v>
      </c>
      <c r="C10305" s="612" t="s">
        <v>775</v>
      </c>
      <c r="D10305" s="614">
        <v>0.09</v>
      </c>
    </row>
    <row r="10306" spans="1:4" ht="25.5" x14ac:dyDescent="0.2">
      <c r="A10306" s="612">
        <v>4356</v>
      </c>
      <c r="B10306" s="613" t="s">
        <v>7946</v>
      </c>
      <c r="C10306" s="612" t="s">
        <v>775</v>
      </c>
      <c r="D10306" s="614">
        <v>0.13</v>
      </c>
    </row>
    <row r="10307" spans="1:4" ht="25.5" x14ac:dyDescent="0.2">
      <c r="A10307" s="612">
        <v>13246</v>
      </c>
      <c r="B10307" s="613" t="s">
        <v>7947</v>
      </c>
      <c r="C10307" s="612" t="s">
        <v>775</v>
      </c>
      <c r="D10307" s="614">
        <v>0.23</v>
      </c>
    </row>
    <row r="10308" spans="1:4" ht="38.25" x14ac:dyDescent="0.2">
      <c r="A10308" s="612">
        <v>4346</v>
      </c>
      <c r="B10308" s="613" t="s">
        <v>7948</v>
      </c>
      <c r="C10308" s="612" t="s">
        <v>775</v>
      </c>
      <c r="D10308" s="614">
        <v>5.2</v>
      </c>
    </row>
    <row r="10309" spans="1:4" ht="38.25" x14ac:dyDescent="0.2">
      <c r="A10309" s="612">
        <v>11955</v>
      </c>
      <c r="B10309" s="613" t="s">
        <v>7949</v>
      </c>
      <c r="C10309" s="612" t="s">
        <v>775</v>
      </c>
      <c r="D10309" s="614">
        <v>2.27</v>
      </c>
    </row>
    <row r="10310" spans="1:4" ht="25.5" x14ac:dyDescent="0.2">
      <c r="A10310" s="612">
        <v>11960</v>
      </c>
      <c r="B10310" s="613" t="s">
        <v>7950</v>
      </c>
      <c r="C10310" s="612" t="s">
        <v>775</v>
      </c>
      <c r="D10310" s="614">
        <v>7.0000000000000007E-2</v>
      </c>
    </row>
    <row r="10311" spans="1:4" ht="25.5" x14ac:dyDescent="0.2">
      <c r="A10311" s="612">
        <v>4333</v>
      </c>
      <c r="B10311" s="613" t="s">
        <v>7951</v>
      </c>
      <c r="C10311" s="612" t="s">
        <v>775</v>
      </c>
      <c r="D10311" s="614">
        <v>0.13</v>
      </c>
    </row>
    <row r="10312" spans="1:4" ht="25.5" x14ac:dyDescent="0.2">
      <c r="A10312" s="612">
        <v>4358</v>
      </c>
      <c r="B10312" s="613" t="s">
        <v>7952</v>
      </c>
      <c r="C10312" s="612" t="s">
        <v>775</v>
      </c>
      <c r="D10312" s="614">
        <v>1.04</v>
      </c>
    </row>
    <row r="10313" spans="1:4" ht="25.5" x14ac:dyDescent="0.2">
      <c r="A10313" s="612">
        <v>39435</v>
      </c>
      <c r="B10313" s="613" t="s">
        <v>7953</v>
      </c>
      <c r="C10313" s="612" t="s">
        <v>775</v>
      </c>
      <c r="D10313" s="614">
        <v>0.05</v>
      </c>
    </row>
    <row r="10314" spans="1:4" ht="25.5" x14ac:dyDescent="0.2">
      <c r="A10314" s="612">
        <v>39436</v>
      </c>
      <c r="B10314" s="613" t="s">
        <v>7954</v>
      </c>
      <c r="C10314" s="612" t="s">
        <v>775</v>
      </c>
      <c r="D10314" s="614">
        <v>0.09</v>
      </c>
    </row>
    <row r="10315" spans="1:4" ht="25.5" x14ac:dyDescent="0.2">
      <c r="A10315" s="612">
        <v>39437</v>
      </c>
      <c r="B10315" s="613" t="s">
        <v>7955</v>
      </c>
      <c r="C10315" s="612" t="s">
        <v>775</v>
      </c>
      <c r="D10315" s="614">
        <v>0.11</v>
      </c>
    </row>
    <row r="10316" spans="1:4" ht="25.5" x14ac:dyDescent="0.2">
      <c r="A10316" s="612">
        <v>39439</v>
      </c>
      <c r="B10316" s="613" t="s">
        <v>7956</v>
      </c>
      <c r="C10316" s="612" t="s">
        <v>775</v>
      </c>
      <c r="D10316" s="614">
        <v>0.08</v>
      </c>
    </row>
    <row r="10317" spans="1:4" ht="25.5" x14ac:dyDescent="0.2">
      <c r="A10317" s="612">
        <v>39440</v>
      </c>
      <c r="B10317" s="613" t="s">
        <v>7957</v>
      </c>
      <c r="C10317" s="612" t="s">
        <v>775</v>
      </c>
      <c r="D10317" s="614">
        <v>0.1</v>
      </c>
    </row>
    <row r="10318" spans="1:4" ht="25.5" x14ac:dyDescent="0.2">
      <c r="A10318" s="612">
        <v>39441</v>
      </c>
      <c r="B10318" s="613" t="s">
        <v>7958</v>
      </c>
      <c r="C10318" s="612" t="s">
        <v>775</v>
      </c>
      <c r="D10318" s="614">
        <v>0.13</v>
      </c>
    </row>
    <row r="10319" spans="1:4" ht="25.5" x14ac:dyDescent="0.2">
      <c r="A10319" s="612">
        <v>39442</v>
      </c>
      <c r="B10319" s="613" t="s">
        <v>7959</v>
      </c>
      <c r="C10319" s="612" t="s">
        <v>775</v>
      </c>
      <c r="D10319" s="614">
        <v>0.09</v>
      </c>
    </row>
    <row r="10320" spans="1:4" ht="25.5" x14ac:dyDescent="0.2">
      <c r="A10320" s="612">
        <v>39443</v>
      </c>
      <c r="B10320" s="613" t="s">
        <v>7960</v>
      </c>
      <c r="C10320" s="612" t="s">
        <v>775</v>
      </c>
      <c r="D10320" s="614">
        <v>0.12</v>
      </c>
    </row>
    <row r="10321" spans="1:4" ht="25.5" x14ac:dyDescent="0.2">
      <c r="A10321" s="612">
        <v>4329</v>
      </c>
      <c r="B10321" s="613" t="s">
        <v>7961</v>
      </c>
      <c r="C10321" s="612" t="s">
        <v>775</v>
      </c>
      <c r="D10321" s="614">
        <v>1.1100000000000001</v>
      </c>
    </row>
    <row r="10322" spans="1:4" ht="25.5" x14ac:dyDescent="0.2">
      <c r="A10322" s="612">
        <v>4383</v>
      </c>
      <c r="B10322" s="613" t="s">
        <v>7962</v>
      </c>
      <c r="C10322" s="612" t="s">
        <v>775</v>
      </c>
      <c r="D10322" s="614">
        <v>10.029999999999999</v>
      </c>
    </row>
    <row r="10323" spans="1:4" ht="25.5" x14ac:dyDescent="0.2">
      <c r="A10323" s="612">
        <v>4344</v>
      </c>
      <c r="B10323" s="613" t="s">
        <v>7963</v>
      </c>
      <c r="C10323" s="612" t="s">
        <v>775</v>
      </c>
      <c r="D10323" s="614">
        <v>10.52</v>
      </c>
    </row>
    <row r="10324" spans="1:4" ht="25.5" x14ac:dyDescent="0.2">
      <c r="A10324" s="612">
        <v>436</v>
      </c>
      <c r="B10324" s="613" t="s">
        <v>7964</v>
      </c>
      <c r="C10324" s="612" t="s">
        <v>775</v>
      </c>
      <c r="D10324" s="614">
        <v>5.2</v>
      </c>
    </row>
    <row r="10325" spans="1:4" ht="25.5" x14ac:dyDescent="0.2">
      <c r="A10325" s="612">
        <v>442</v>
      </c>
      <c r="B10325" s="613" t="s">
        <v>7965</v>
      </c>
      <c r="C10325" s="612" t="s">
        <v>775</v>
      </c>
      <c r="D10325" s="614">
        <v>3.07</v>
      </c>
    </row>
    <row r="10326" spans="1:4" ht="25.5" x14ac:dyDescent="0.2">
      <c r="A10326" s="612">
        <v>11953</v>
      </c>
      <c r="B10326" s="613" t="s">
        <v>7966</v>
      </c>
      <c r="C10326" s="612" t="s">
        <v>775</v>
      </c>
      <c r="D10326" s="614">
        <v>1.66</v>
      </c>
    </row>
    <row r="10327" spans="1:4" ht="25.5" x14ac:dyDescent="0.2">
      <c r="A10327" s="612">
        <v>4335</v>
      </c>
      <c r="B10327" s="613" t="s">
        <v>7967</v>
      </c>
      <c r="C10327" s="612" t="s">
        <v>775</v>
      </c>
      <c r="D10327" s="614">
        <v>7.06</v>
      </c>
    </row>
    <row r="10328" spans="1:4" ht="25.5" x14ac:dyDescent="0.2">
      <c r="A10328" s="612">
        <v>4334</v>
      </c>
      <c r="B10328" s="613" t="s">
        <v>7968</v>
      </c>
      <c r="C10328" s="612" t="s">
        <v>775</v>
      </c>
      <c r="D10328" s="614">
        <v>9.69</v>
      </c>
    </row>
    <row r="10329" spans="1:4" ht="25.5" x14ac:dyDescent="0.2">
      <c r="A10329" s="612">
        <v>4343</v>
      </c>
      <c r="B10329" s="613" t="s">
        <v>7969</v>
      </c>
      <c r="C10329" s="612" t="s">
        <v>775</v>
      </c>
      <c r="D10329" s="614">
        <v>2.38</v>
      </c>
    </row>
    <row r="10330" spans="1:4" ht="25.5" x14ac:dyDescent="0.2">
      <c r="A10330" s="612">
        <v>430</v>
      </c>
      <c r="B10330" s="613" t="s">
        <v>7970</v>
      </c>
      <c r="C10330" s="612" t="s">
        <v>775</v>
      </c>
      <c r="D10330" s="614">
        <v>4.6500000000000004</v>
      </c>
    </row>
    <row r="10331" spans="1:4" ht="25.5" x14ac:dyDescent="0.2">
      <c r="A10331" s="612">
        <v>441</v>
      </c>
      <c r="B10331" s="613" t="s">
        <v>7971</v>
      </c>
      <c r="C10331" s="612" t="s">
        <v>775</v>
      </c>
      <c r="D10331" s="614">
        <v>5.12</v>
      </c>
    </row>
    <row r="10332" spans="1:4" ht="25.5" x14ac:dyDescent="0.2">
      <c r="A10332" s="612">
        <v>431</v>
      </c>
      <c r="B10332" s="613" t="s">
        <v>7972</v>
      </c>
      <c r="C10332" s="612" t="s">
        <v>775</v>
      </c>
      <c r="D10332" s="614">
        <v>6.18</v>
      </c>
    </row>
    <row r="10333" spans="1:4" ht="25.5" x14ac:dyDescent="0.2">
      <c r="A10333" s="612">
        <v>432</v>
      </c>
      <c r="B10333" s="613" t="s">
        <v>7973</v>
      </c>
      <c r="C10333" s="612" t="s">
        <v>775</v>
      </c>
      <c r="D10333" s="614">
        <v>6.82</v>
      </c>
    </row>
    <row r="10334" spans="1:4" ht="25.5" x14ac:dyDescent="0.2">
      <c r="A10334" s="612">
        <v>429</v>
      </c>
      <c r="B10334" s="613" t="s">
        <v>7974</v>
      </c>
      <c r="C10334" s="612" t="s">
        <v>775</v>
      </c>
      <c r="D10334" s="614">
        <v>9.1999999999999993</v>
      </c>
    </row>
    <row r="10335" spans="1:4" ht="25.5" x14ac:dyDescent="0.2">
      <c r="A10335" s="612">
        <v>439</v>
      </c>
      <c r="B10335" s="613" t="s">
        <v>7975</v>
      </c>
      <c r="C10335" s="612" t="s">
        <v>775</v>
      </c>
      <c r="D10335" s="614">
        <v>7.84</v>
      </c>
    </row>
    <row r="10336" spans="1:4" ht="25.5" x14ac:dyDescent="0.2">
      <c r="A10336" s="612">
        <v>433</v>
      </c>
      <c r="B10336" s="613" t="s">
        <v>7976</v>
      </c>
      <c r="C10336" s="612" t="s">
        <v>775</v>
      </c>
      <c r="D10336" s="614">
        <v>9.15</v>
      </c>
    </row>
    <row r="10337" spans="1:4" ht="25.5" x14ac:dyDescent="0.2">
      <c r="A10337" s="612">
        <v>437</v>
      </c>
      <c r="B10337" s="613" t="s">
        <v>7977</v>
      </c>
      <c r="C10337" s="612" t="s">
        <v>775</v>
      </c>
      <c r="D10337" s="614">
        <v>12.16</v>
      </c>
    </row>
    <row r="10338" spans="1:4" ht="25.5" x14ac:dyDescent="0.2">
      <c r="A10338" s="612">
        <v>11790</v>
      </c>
      <c r="B10338" s="613" t="s">
        <v>7978</v>
      </c>
      <c r="C10338" s="612" t="s">
        <v>775</v>
      </c>
      <c r="D10338" s="614">
        <v>13.79</v>
      </c>
    </row>
    <row r="10339" spans="1:4" ht="25.5" x14ac:dyDescent="0.2">
      <c r="A10339" s="612">
        <v>428</v>
      </c>
      <c r="B10339" s="613" t="s">
        <v>7979</v>
      </c>
      <c r="C10339" s="612" t="s">
        <v>775</v>
      </c>
      <c r="D10339" s="614">
        <v>15</v>
      </c>
    </row>
    <row r="10340" spans="1:4" ht="38.25" x14ac:dyDescent="0.2">
      <c r="A10340" s="612">
        <v>4384</v>
      </c>
      <c r="B10340" s="613" t="s">
        <v>7980</v>
      </c>
      <c r="C10340" s="612" t="s">
        <v>775</v>
      </c>
      <c r="D10340" s="614">
        <v>11.53</v>
      </c>
    </row>
    <row r="10341" spans="1:4" ht="38.25" x14ac:dyDescent="0.2">
      <c r="A10341" s="612">
        <v>4351</v>
      </c>
      <c r="B10341" s="613" t="s">
        <v>7981</v>
      </c>
      <c r="C10341" s="612" t="s">
        <v>775</v>
      </c>
      <c r="D10341" s="614">
        <v>8.5500000000000007</v>
      </c>
    </row>
    <row r="10342" spans="1:4" ht="25.5" x14ac:dyDescent="0.2">
      <c r="A10342" s="612">
        <v>11054</v>
      </c>
      <c r="B10342" s="613" t="s">
        <v>7982</v>
      </c>
      <c r="C10342" s="612" t="s">
        <v>775</v>
      </c>
      <c r="D10342" s="614">
        <v>0.03</v>
      </c>
    </row>
    <row r="10343" spans="1:4" ht="25.5" x14ac:dyDescent="0.2">
      <c r="A10343" s="612">
        <v>11055</v>
      </c>
      <c r="B10343" s="613" t="s">
        <v>7983</v>
      </c>
      <c r="C10343" s="612" t="s">
        <v>775</v>
      </c>
      <c r="D10343" s="614">
        <v>0.05</v>
      </c>
    </row>
    <row r="10344" spans="1:4" ht="25.5" x14ac:dyDescent="0.2">
      <c r="A10344" s="612">
        <v>11056</v>
      </c>
      <c r="B10344" s="613" t="s">
        <v>7984</v>
      </c>
      <c r="C10344" s="612" t="s">
        <v>775</v>
      </c>
      <c r="D10344" s="614">
        <v>0.05</v>
      </c>
    </row>
    <row r="10345" spans="1:4" ht="25.5" x14ac:dyDescent="0.2">
      <c r="A10345" s="612">
        <v>11057</v>
      </c>
      <c r="B10345" s="613" t="s">
        <v>7985</v>
      </c>
      <c r="C10345" s="612" t="s">
        <v>775</v>
      </c>
      <c r="D10345" s="614">
        <v>0.11</v>
      </c>
    </row>
    <row r="10346" spans="1:4" ht="25.5" x14ac:dyDescent="0.2">
      <c r="A10346" s="612">
        <v>11059</v>
      </c>
      <c r="B10346" s="613" t="s">
        <v>7986</v>
      </c>
      <c r="C10346" s="612" t="s">
        <v>775</v>
      </c>
      <c r="D10346" s="614">
        <v>0.22</v>
      </c>
    </row>
    <row r="10347" spans="1:4" ht="25.5" x14ac:dyDescent="0.2">
      <c r="A10347" s="612">
        <v>11058</v>
      </c>
      <c r="B10347" s="613" t="s">
        <v>7987</v>
      </c>
      <c r="C10347" s="612" t="s">
        <v>775</v>
      </c>
      <c r="D10347" s="614">
        <v>0.28000000000000003</v>
      </c>
    </row>
    <row r="10348" spans="1:4" ht="25.5" x14ac:dyDescent="0.2">
      <c r="A10348" s="612">
        <v>4380</v>
      </c>
      <c r="B10348" s="613" t="s">
        <v>7988</v>
      </c>
      <c r="C10348" s="612" t="s">
        <v>775</v>
      </c>
      <c r="D10348" s="614">
        <v>0.95</v>
      </c>
    </row>
    <row r="10349" spans="1:4" ht="25.5" x14ac:dyDescent="0.2">
      <c r="A10349" s="612">
        <v>4299</v>
      </c>
      <c r="B10349" s="613" t="s">
        <v>7989</v>
      </c>
      <c r="C10349" s="612" t="s">
        <v>775</v>
      </c>
      <c r="D10349" s="614">
        <v>0.9</v>
      </c>
    </row>
    <row r="10350" spans="1:4" ht="25.5" x14ac:dyDescent="0.2">
      <c r="A10350" s="612">
        <v>4304</v>
      </c>
      <c r="B10350" s="613" t="s">
        <v>7990</v>
      </c>
      <c r="C10350" s="612" t="s">
        <v>775</v>
      </c>
      <c r="D10350" s="614">
        <v>1.22</v>
      </c>
    </row>
    <row r="10351" spans="1:4" ht="25.5" x14ac:dyDescent="0.2">
      <c r="A10351" s="612">
        <v>4305</v>
      </c>
      <c r="B10351" s="613" t="s">
        <v>7991</v>
      </c>
      <c r="C10351" s="612" t="s">
        <v>775</v>
      </c>
      <c r="D10351" s="614">
        <v>1.42</v>
      </c>
    </row>
    <row r="10352" spans="1:4" ht="25.5" x14ac:dyDescent="0.2">
      <c r="A10352" s="612">
        <v>4306</v>
      </c>
      <c r="B10352" s="613" t="s">
        <v>7992</v>
      </c>
      <c r="C10352" s="612" t="s">
        <v>775</v>
      </c>
      <c r="D10352" s="614">
        <v>1.65</v>
      </c>
    </row>
    <row r="10353" spans="1:4" ht="25.5" x14ac:dyDescent="0.2">
      <c r="A10353" s="612">
        <v>4308</v>
      </c>
      <c r="B10353" s="613" t="s">
        <v>7993</v>
      </c>
      <c r="C10353" s="612" t="s">
        <v>775</v>
      </c>
      <c r="D10353" s="614">
        <v>3.42</v>
      </c>
    </row>
    <row r="10354" spans="1:4" ht="25.5" x14ac:dyDescent="0.2">
      <c r="A10354" s="612">
        <v>4302</v>
      </c>
      <c r="B10354" s="613" t="s">
        <v>7994</v>
      </c>
      <c r="C10354" s="612" t="s">
        <v>775</v>
      </c>
      <c r="D10354" s="614">
        <v>2.57</v>
      </c>
    </row>
    <row r="10355" spans="1:4" ht="25.5" x14ac:dyDescent="0.2">
      <c r="A10355" s="612">
        <v>4300</v>
      </c>
      <c r="B10355" s="613" t="s">
        <v>7995</v>
      </c>
      <c r="C10355" s="612" t="s">
        <v>775</v>
      </c>
      <c r="D10355" s="614">
        <v>0.61</v>
      </c>
    </row>
    <row r="10356" spans="1:4" ht="25.5" x14ac:dyDescent="0.2">
      <c r="A10356" s="612">
        <v>4301</v>
      </c>
      <c r="B10356" s="613" t="s">
        <v>7996</v>
      </c>
      <c r="C10356" s="612" t="s">
        <v>775</v>
      </c>
      <c r="D10356" s="614">
        <v>0.74</v>
      </c>
    </row>
    <row r="10357" spans="1:4" ht="25.5" x14ac:dyDescent="0.2">
      <c r="A10357" s="612">
        <v>4320</v>
      </c>
      <c r="B10357" s="613" t="s">
        <v>7997</v>
      </c>
      <c r="C10357" s="612" t="s">
        <v>775</v>
      </c>
      <c r="D10357" s="614">
        <v>2.27</v>
      </c>
    </row>
    <row r="10358" spans="1:4" ht="25.5" x14ac:dyDescent="0.2">
      <c r="A10358" s="612">
        <v>4318</v>
      </c>
      <c r="B10358" s="613" t="s">
        <v>7998</v>
      </c>
      <c r="C10358" s="612" t="s">
        <v>775</v>
      </c>
      <c r="D10358" s="614">
        <v>1.1000000000000001</v>
      </c>
    </row>
    <row r="10359" spans="1:4" x14ac:dyDescent="0.2">
      <c r="A10359" s="612">
        <v>40547</v>
      </c>
      <c r="B10359" s="613" t="s">
        <v>7999</v>
      </c>
      <c r="C10359" s="612" t="s">
        <v>897</v>
      </c>
      <c r="D10359" s="614">
        <v>14.01</v>
      </c>
    </row>
    <row r="10360" spans="1:4" ht="25.5" x14ac:dyDescent="0.2">
      <c r="A10360" s="612">
        <v>11962</v>
      </c>
      <c r="B10360" s="613" t="s">
        <v>8000</v>
      </c>
      <c r="C10360" s="612" t="s">
        <v>775</v>
      </c>
      <c r="D10360" s="614">
        <v>0.11</v>
      </c>
    </row>
    <row r="10361" spans="1:4" ht="25.5" x14ac:dyDescent="0.2">
      <c r="A10361" s="612">
        <v>4332</v>
      </c>
      <c r="B10361" s="613" t="s">
        <v>8001</v>
      </c>
      <c r="C10361" s="612" t="s">
        <v>775</v>
      </c>
      <c r="D10361" s="614">
        <v>0.55000000000000004</v>
      </c>
    </row>
    <row r="10362" spans="1:4" ht="25.5" x14ac:dyDescent="0.2">
      <c r="A10362" s="612">
        <v>4331</v>
      </c>
      <c r="B10362" s="613" t="s">
        <v>8002</v>
      </c>
      <c r="C10362" s="612" t="s">
        <v>775</v>
      </c>
      <c r="D10362" s="614">
        <v>2.1</v>
      </c>
    </row>
    <row r="10363" spans="1:4" ht="25.5" x14ac:dyDescent="0.2">
      <c r="A10363" s="612">
        <v>4336</v>
      </c>
      <c r="B10363" s="613" t="s">
        <v>8003</v>
      </c>
      <c r="C10363" s="612" t="s">
        <v>775</v>
      </c>
      <c r="D10363" s="614">
        <v>2.69</v>
      </c>
    </row>
    <row r="10364" spans="1:4" ht="25.5" x14ac:dyDescent="0.2">
      <c r="A10364" s="612">
        <v>13294</v>
      </c>
      <c r="B10364" s="613" t="s">
        <v>8004</v>
      </c>
      <c r="C10364" s="612" t="s">
        <v>775</v>
      </c>
      <c r="D10364" s="614">
        <v>0.77</v>
      </c>
    </row>
    <row r="10365" spans="1:4" ht="25.5" x14ac:dyDescent="0.2">
      <c r="A10365" s="612">
        <v>11948</v>
      </c>
      <c r="B10365" s="613" t="s">
        <v>8005</v>
      </c>
      <c r="C10365" s="612" t="s">
        <v>775</v>
      </c>
      <c r="D10365" s="614">
        <v>0.34</v>
      </c>
    </row>
    <row r="10366" spans="1:4" ht="25.5" x14ac:dyDescent="0.2">
      <c r="A10366" s="612">
        <v>4382</v>
      </c>
      <c r="B10366" s="613" t="s">
        <v>8006</v>
      </c>
      <c r="C10366" s="612" t="s">
        <v>775</v>
      </c>
      <c r="D10366" s="614">
        <v>0.56999999999999995</v>
      </c>
    </row>
    <row r="10367" spans="1:4" ht="25.5" x14ac:dyDescent="0.2">
      <c r="A10367" s="612">
        <v>4354</v>
      </c>
      <c r="B10367" s="613" t="s">
        <v>8007</v>
      </c>
      <c r="C10367" s="612" t="s">
        <v>775</v>
      </c>
      <c r="D10367" s="614">
        <v>24.13</v>
      </c>
    </row>
    <row r="10368" spans="1:4" ht="25.5" x14ac:dyDescent="0.2">
      <c r="A10368" s="612">
        <v>40839</v>
      </c>
      <c r="B10368" s="613" t="s">
        <v>8008</v>
      </c>
      <c r="C10368" s="612" t="s">
        <v>897</v>
      </c>
      <c r="D10368" s="614">
        <v>58.06</v>
      </c>
    </row>
    <row r="10369" spans="1:4" ht="25.5" x14ac:dyDescent="0.2">
      <c r="A10369" s="612">
        <v>40552</v>
      </c>
      <c r="B10369" s="613" t="s">
        <v>8009</v>
      </c>
      <c r="C10369" s="612" t="s">
        <v>897</v>
      </c>
      <c r="D10369" s="614">
        <v>24.02</v>
      </c>
    </row>
    <row r="10370" spans="1:4" ht="25.5" x14ac:dyDescent="0.2">
      <c r="A10370" s="612">
        <v>40549</v>
      </c>
      <c r="B10370" s="613" t="s">
        <v>8010</v>
      </c>
      <c r="C10370" s="612" t="s">
        <v>897</v>
      </c>
      <c r="D10370" s="614">
        <v>95.1</v>
      </c>
    </row>
    <row r="10371" spans="1:4" ht="25.5" x14ac:dyDescent="0.2">
      <c r="A10371" s="612">
        <v>4385</v>
      </c>
      <c r="B10371" s="613" t="s">
        <v>13134</v>
      </c>
      <c r="C10371" s="612" t="s">
        <v>787</v>
      </c>
      <c r="D10371" s="614">
        <v>3900</v>
      </c>
    </row>
    <row r="10372" spans="1:4" ht="25.5" x14ac:dyDescent="0.2">
      <c r="A10372" s="612">
        <v>20078</v>
      </c>
      <c r="B10372" s="613" t="s">
        <v>8011</v>
      </c>
      <c r="C10372" s="612" t="s">
        <v>775</v>
      </c>
      <c r="D10372" s="614">
        <v>30.99</v>
      </c>
    </row>
    <row r="10373" spans="1:4" ht="25.5" x14ac:dyDescent="0.2">
      <c r="A10373" s="612">
        <v>20079</v>
      </c>
      <c r="B10373" s="613" t="s">
        <v>8012</v>
      </c>
      <c r="C10373" s="612" t="s">
        <v>775</v>
      </c>
      <c r="D10373" s="614">
        <v>193.29</v>
      </c>
    </row>
    <row r="10374" spans="1:4" ht="25.5" x14ac:dyDescent="0.2">
      <c r="A10374" s="612">
        <v>39897</v>
      </c>
      <c r="B10374" s="613" t="s">
        <v>8013</v>
      </c>
      <c r="C10374" s="612" t="s">
        <v>775</v>
      </c>
      <c r="D10374" s="614">
        <v>37.369999999999997</v>
      </c>
    </row>
    <row r="10375" spans="1:4" ht="25.5" x14ac:dyDescent="0.2">
      <c r="A10375" s="612">
        <v>118</v>
      </c>
      <c r="B10375" s="613" t="s">
        <v>8014</v>
      </c>
      <c r="C10375" s="612" t="s">
        <v>775</v>
      </c>
      <c r="D10375" s="614">
        <v>117.15</v>
      </c>
    </row>
    <row r="10376" spans="1:4" ht="25.5" x14ac:dyDescent="0.2">
      <c r="A10376" s="612">
        <v>4396</v>
      </c>
      <c r="B10376" s="613" t="s">
        <v>8015</v>
      </c>
      <c r="C10376" s="612" t="s">
        <v>780</v>
      </c>
      <c r="D10376" s="614">
        <v>179.41</v>
      </c>
    </row>
    <row r="10377" spans="1:4" ht="25.5" x14ac:dyDescent="0.2">
      <c r="A10377" s="612">
        <v>36881</v>
      </c>
      <c r="B10377" s="613" t="s">
        <v>8016</v>
      </c>
      <c r="C10377" s="612" t="s">
        <v>780</v>
      </c>
      <c r="D10377" s="614">
        <v>160.32</v>
      </c>
    </row>
    <row r="10378" spans="1:4" ht="25.5" x14ac:dyDescent="0.2">
      <c r="A10378" s="612">
        <v>36882</v>
      </c>
      <c r="B10378" s="613" t="s">
        <v>8017</v>
      </c>
      <c r="C10378" s="612" t="s">
        <v>780</v>
      </c>
      <c r="D10378" s="614">
        <v>187.04</v>
      </c>
    </row>
    <row r="10379" spans="1:4" ht="25.5" x14ac:dyDescent="0.2">
      <c r="A10379" s="612">
        <v>4397</v>
      </c>
      <c r="B10379" s="613" t="s">
        <v>8018</v>
      </c>
      <c r="C10379" s="612" t="s">
        <v>780</v>
      </c>
      <c r="D10379" s="614">
        <v>290.93</v>
      </c>
    </row>
    <row r="10380" spans="1:4" ht="25.5" x14ac:dyDescent="0.2">
      <c r="A10380" s="612">
        <v>34754</v>
      </c>
      <c r="B10380" s="613" t="s">
        <v>8019</v>
      </c>
      <c r="C10380" s="612" t="s">
        <v>780</v>
      </c>
      <c r="D10380" s="614">
        <v>538.71</v>
      </c>
    </row>
    <row r="10381" spans="1:4" ht="38.25" x14ac:dyDescent="0.2">
      <c r="A10381" s="612">
        <v>25962</v>
      </c>
      <c r="B10381" s="613" t="s">
        <v>8020</v>
      </c>
      <c r="C10381" s="612" t="s">
        <v>780</v>
      </c>
      <c r="D10381" s="614">
        <v>341.2</v>
      </c>
    </row>
    <row r="10382" spans="1:4" ht="25.5" x14ac:dyDescent="0.2">
      <c r="A10382" s="612">
        <v>34752</v>
      </c>
      <c r="B10382" s="613" t="s">
        <v>8021</v>
      </c>
      <c r="C10382" s="612" t="s">
        <v>780</v>
      </c>
      <c r="D10382" s="614">
        <v>600.84</v>
      </c>
    </row>
    <row r="10383" spans="1:4" x14ac:dyDescent="0.2">
      <c r="A10383" s="612">
        <v>4751</v>
      </c>
      <c r="B10383" s="613" t="s">
        <v>8022</v>
      </c>
      <c r="C10383" s="612" t="s">
        <v>778</v>
      </c>
      <c r="D10383" s="614">
        <v>14.89</v>
      </c>
    </row>
    <row r="10384" spans="1:4" x14ac:dyDescent="0.2">
      <c r="A10384" s="612">
        <v>41066</v>
      </c>
      <c r="B10384" s="613" t="s">
        <v>8023</v>
      </c>
      <c r="C10384" s="612" t="s">
        <v>895</v>
      </c>
      <c r="D10384" s="614">
        <v>2640.99</v>
      </c>
    </row>
    <row r="10385" spans="1:4" x14ac:dyDescent="0.2">
      <c r="A10385" s="612">
        <v>39604</v>
      </c>
      <c r="B10385" s="613" t="s">
        <v>8024</v>
      </c>
      <c r="C10385" s="612" t="s">
        <v>775</v>
      </c>
      <c r="D10385" s="614">
        <v>8.6999999999999993</v>
      </c>
    </row>
    <row r="10386" spans="1:4" x14ac:dyDescent="0.2">
      <c r="A10386" s="612">
        <v>39605</v>
      </c>
      <c r="B10386" s="613" t="s">
        <v>8025</v>
      </c>
      <c r="C10386" s="612" t="s">
        <v>775</v>
      </c>
      <c r="D10386" s="614">
        <v>12.08</v>
      </c>
    </row>
    <row r="10387" spans="1:4" x14ac:dyDescent="0.2">
      <c r="A10387" s="612">
        <v>39606</v>
      </c>
      <c r="B10387" s="613" t="s">
        <v>8026</v>
      </c>
      <c r="C10387" s="612" t="s">
        <v>775</v>
      </c>
      <c r="D10387" s="614">
        <v>15.34</v>
      </c>
    </row>
    <row r="10388" spans="1:4" x14ac:dyDescent="0.2">
      <c r="A10388" s="612">
        <v>39607</v>
      </c>
      <c r="B10388" s="613" t="s">
        <v>8027</v>
      </c>
      <c r="C10388" s="612" t="s">
        <v>775</v>
      </c>
      <c r="D10388" s="614">
        <v>17.600000000000001</v>
      </c>
    </row>
    <row r="10389" spans="1:4" ht="25.5" x14ac:dyDescent="0.2">
      <c r="A10389" s="612">
        <v>39594</v>
      </c>
      <c r="B10389" s="613" t="s">
        <v>8028</v>
      </c>
      <c r="C10389" s="612" t="s">
        <v>775</v>
      </c>
      <c r="D10389" s="614">
        <v>166.61</v>
      </c>
    </row>
    <row r="10390" spans="1:4" ht="25.5" x14ac:dyDescent="0.2">
      <c r="A10390" s="612">
        <v>39596</v>
      </c>
      <c r="B10390" s="613" t="s">
        <v>8029</v>
      </c>
      <c r="C10390" s="612" t="s">
        <v>775</v>
      </c>
      <c r="D10390" s="614">
        <v>290.39</v>
      </c>
    </row>
    <row r="10391" spans="1:4" ht="25.5" x14ac:dyDescent="0.2">
      <c r="A10391" s="612">
        <v>39595</v>
      </c>
      <c r="B10391" s="613" t="s">
        <v>8030</v>
      </c>
      <c r="C10391" s="612" t="s">
        <v>775</v>
      </c>
      <c r="D10391" s="614">
        <v>243.76</v>
      </c>
    </row>
    <row r="10392" spans="1:4" ht="25.5" x14ac:dyDescent="0.2">
      <c r="A10392" s="612">
        <v>39597</v>
      </c>
      <c r="B10392" s="613" t="s">
        <v>8031</v>
      </c>
      <c r="C10392" s="612" t="s">
        <v>775</v>
      </c>
      <c r="D10392" s="614">
        <v>391.61</v>
      </c>
    </row>
    <row r="10393" spans="1:4" x14ac:dyDescent="0.2">
      <c r="A10393" s="612">
        <v>10731</v>
      </c>
      <c r="B10393" s="613" t="s">
        <v>8032</v>
      </c>
      <c r="C10393" s="612" t="s">
        <v>780</v>
      </c>
      <c r="D10393" s="614">
        <v>27.87</v>
      </c>
    </row>
    <row r="10394" spans="1:4" x14ac:dyDescent="0.2">
      <c r="A10394" s="612">
        <v>4704</v>
      </c>
      <c r="B10394" s="613" t="s">
        <v>8033</v>
      </c>
      <c r="C10394" s="612" t="s">
        <v>780</v>
      </c>
      <c r="D10394" s="614">
        <v>25.15</v>
      </c>
    </row>
    <row r="10395" spans="1:4" x14ac:dyDescent="0.2">
      <c r="A10395" s="612">
        <v>10730</v>
      </c>
      <c r="B10395" s="613" t="s">
        <v>8034</v>
      </c>
      <c r="C10395" s="612" t="s">
        <v>780</v>
      </c>
      <c r="D10395" s="614">
        <v>26.94</v>
      </c>
    </row>
    <row r="10396" spans="1:4" ht="25.5" x14ac:dyDescent="0.2">
      <c r="A10396" s="612">
        <v>4729</v>
      </c>
      <c r="B10396" s="613" t="s">
        <v>8035</v>
      </c>
      <c r="C10396" s="612" t="s">
        <v>773</v>
      </c>
      <c r="D10396" s="614">
        <v>80.180000000000007</v>
      </c>
    </row>
    <row r="10397" spans="1:4" ht="25.5" x14ac:dyDescent="0.2">
      <c r="A10397" s="612">
        <v>4720</v>
      </c>
      <c r="B10397" s="613" t="s">
        <v>8036</v>
      </c>
      <c r="C10397" s="612" t="s">
        <v>773</v>
      </c>
      <c r="D10397" s="614">
        <v>91.87</v>
      </c>
    </row>
    <row r="10398" spans="1:4" ht="25.5" x14ac:dyDescent="0.2">
      <c r="A10398" s="612">
        <v>4721</v>
      </c>
      <c r="B10398" s="613" t="s">
        <v>8037</v>
      </c>
      <c r="C10398" s="612" t="s">
        <v>773</v>
      </c>
      <c r="D10398" s="614">
        <v>79.58</v>
      </c>
    </row>
    <row r="10399" spans="1:4" ht="25.5" x14ac:dyDescent="0.2">
      <c r="A10399" s="612">
        <v>4718</v>
      </c>
      <c r="B10399" s="613" t="s">
        <v>8038</v>
      </c>
      <c r="C10399" s="612" t="s">
        <v>773</v>
      </c>
      <c r="D10399" s="614">
        <v>80</v>
      </c>
    </row>
    <row r="10400" spans="1:4" ht="25.5" x14ac:dyDescent="0.2">
      <c r="A10400" s="612">
        <v>4722</v>
      </c>
      <c r="B10400" s="613" t="s">
        <v>8039</v>
      </c>
      <c r="C10400" s="612" t="s">
        <v>773</v>
      </c>
      <c r="D10400" s="614">
        <v>75.17</v>
      </c>
    </row>
    <row r="10401" spans="1:4" ht="25.5" x14ac:dyDescent="0.2">
      <c r="A10401" s="612">
        <v>4723</v>
      </c>
      <c r="B10401" s="613" t="s">
        <v>8040</v>
      </c>
      <c r="C10401" s="612" t="s">
        <v>773</v>
      </c>
      <c r="D10401" s="614">
        <v>74.52</v>
      </c>
    </row>
    <row r="10402" spans="1:4" ht="25.5" x14ac:dyDescent="0.2">
      <c r="A10402" s="612">
        <v>4727</v>
      </c>
      <c r="B10402" s="613" t="s">
        <v>8041</v>
      </c>
      <c r="C10402" s="612" t="s">
        <v>773</v>
      </c>
      <c r="D10402" s="614">
        <v>68.209999999999994</v>
      </c>
    </row>
    <row r="10403" spans="1:4" ht="25.5" x14ac:dyDescent="0.2">
      <c r="A10403" s="612">
        <v>4748</v>
      </c>
      <c r="B10403" s="613" t="s">
        <v>8042</v>
      </c>
      <c r="C10403" s="612" t="s">
        <v>773</v>
      </c>
      <c r="D10403" s="614">
        <v>73.5</v>
      </c>
    </row>
    <row r="10404" spans="1:4" ht="25.5" x14ac:dyDescent="0.2">
      <c r="A10404" s="612">
        <v>4730</v>
      </c>
      <c r="B10404" s="613" t="s">
        <v>8043</v>
      </c>
      <c r="C10404" s="612" t="s">
        <v>773</v>
      </c>
      <c r="D10404" s="614">
        <v>74.8</v>
      </c>
    </row>
    <row r="10405" spans="1:4" ht="38.25" x14ac:dyDescent="0.2">
      <c r="A10405" s="612">
        <v>13186</v>
      </c>
      <c r="B10405" s="613" t="s">
        <v>8044</v>
      </c>
      <c r="C10405" s="612" t="s">
        <v>773</v>
      </c>
      <c r="D10405" s="614">
        <v>58.93</v>
      </c>
    </row>
    <row r="10406" spans="1:4" ht="38.25" x14ac:dyDescent="0.2">
      <c r="A10406" s="612">
        <v>10737</v>
      </c>
      <c r="B10406" s="613" t="s">
        <v>8045</v>
      </c>
      <c r="C10406" s="612" t="s">
        <v>780</v>
      </c>
      <c r="D10406" s="614">
        <v>87.58</v>
      </c>
    </row>
    <row r="10407" spans="1:4" ht="38.25" x14ac:dyDescent="0.2">
      <c r="A10407" s="612">
        <v>10734</v>
      </c>
      <c r="B10407" s="613" t="s">
        <v>8046</v>
      </c>
      <c r="C10407" s="612" t="s">
        <v>780</v>
      </c>
      <c r="D10407" s="614">
        <v>52.1</v>
      </c>
    </row>
    <row r="10408" spans="1:4" x14ac:dyDescent="0.2">
      <c r="A10408" s="612">
        <v>4708</v>
      </c>
      <c r="B10408" s="613" t="s">
        <v>8047</v>
      </c>
      <c r="C10408" s="612" t="s">
        <v>780</v>
      </c>
      <c r="D10408" s="614">
        <v>101.05</v>
      </c>
    </row>
    <row r="10409" spans="1:4" ht="38.25" x14ac:dyDescent="0.2">
      <c r="A10409" s="612">
        <v>4712</v>
      </c>
      <c r="B10409" s="613" t="s">
        <v>8048</v>
      </c>
      <c r="C10409" s="612" t="s">
        <v>780</v>
      </c>
      <c r="D10409" s="614">
        <v>49.4</v>
      </c>
    </row>
    <row r="10410" spans="1:4" ht="38.25" x14ac:dyDescent="0.2">
      <c r="A10410" s="612">
        <v>4710</v>
      </c>
      <c r="B10410" s="613" t="s">
        <v>8049</v>
      </c>
      <c r="C10410" s="612" t="s">
        <v>780</v>
      </c>
      <c r="D10410" s="614">
        <v>158.43</v>
      </c>
    </row>
    <row r="10411" spans="1:4" ht="25.5" x14ac:dyDescent="0.2">
      <c r="A10411" s="612">
        <v>4746</v>
      </c>
      <c r="B10411" s="613" t="s">
        <v>8050</v>
      </c>
      <c r="C10411" s="612" t="s">
        <v>773</v>
      </c>
      <c r="D10411" s="614">
        <v>55.87</v>
      </c>
    </row>
    <row r="10412" spans="1:4" x14ac:dyDescent="0.2">
      <c r="A10412" s="612">
        <v>4750</v>
      </c>
      <c r="B10412" s="613" t="s">
        <v>8051</v>
      </c>
      <c r="C10412" s="612" t="s">
        <v>778</v>
      </c>
      <c r="D10412" s="614">
        <v>12.78</v>
      </c>
    </row>
    <row r="10413" spans="1:4" x14ac:dyDescent="0.2">
      <c r="A10413" s="612">
        <v>41065</v>
      </c>
      <c r="B10413" s="613" t="s">
        <v>8052</v>
      </c>
      <c r="C10413" s="612" t="s">
        <v>895</v>
      </c>
      <c r="D10413" s="614">
        <v>2264.44</v>
      </c>
    </row>
    <row r="10414" spans="1:4" ht="25.5" x14ac:dyDescent="0.2">
      <c r="A10414" s="612">
        <v>34747</v>
      </c>
      <c r="B10414" s="613" t="s">
        <v>8053</v>
      </c>
      <c r="C10414" s="612" t="s">
        <v>779</v>
      </c>
      <c r="D10414" s="614">
        <v>80.88</v>
      </c>
    </row>
    <row r="10415" spans="1:4" ht="25.5" x14ac:dyDescent="0.2">
      <c r="A10415" s="612">
        <v>4826</v>
      </c>
      <c r="B10415" s="613" t="s">
        <v>8054</v>
      </c>
      <c r="C10415" s="612" t="s">
        <v>779</v>
      </c>
      <c r="D10415" s="614">
        <v>86.97</v>
      </c>
    </row>
    <row r="10416" spans="1:4" ht="25.5" x14ac:dyDescent="0.2">
      <c r="A10416" s="612">
        <v>41975</v>
      </c>
      <c r="B10416" s="613" t="s">
        <v>8055</v>
      </c>
      <c r="C10416" s="612" t="s">
        <v>780</v>
      </c>
      <c r="D10416" s="614">
        <v>71.3</v>
      </c>
    </row>
    <row r="10417" spans="1:4" ht="25.5" x14ac:dyDescent="0.2">
      <c r="A10417" s="612">
        <v>4825</v>
      </c>
      <c r="B10417" s="613" t="s">
        <v>8056</v>
      </c>
      <c r="C10417" s="612" t="s">
        <v>779</v>
      </c>
      <c r="D10417" s="614">
        <v>120.38</v>
      </c>
    </row>
    <row r="10418" spans="1:4" x14ac:dyDescent="0.2">
      <c r="A10418" s="612">
        <v>34744</v>
      </c>
      <c r="B10418" s="613" t="s">
        <v>8057</v>
      </c>
      <c r="C10418" s="612" t="s">
        <v>780</v>
      </c>
      <c r="D10418" s="614">
        <v>18.600000000000001</v>
      </c>
    </row>
    <row r="10419" spans="1:4" ht="38.25" x14ac:dyDescent="0.2">
      <c r="A10419" s="612">
        <v>39430</v>
      </c>
      <c r="B10419" s="613" t="s">
        <v>8058</v>
      </c>
      <c r="C10419" s="612" t="s">
        <v>775</v>
      </c>
      <c r="D10419" s="614">
        <v>1.62</v>
      </c>
    </row>
    <row r="10420" spans="1:4" ht="25.5" x14ac:dyDescent="0.2">
      <c r="A10420" s="612">
        <v>39573</v>
      </c>
      <c r="B10420" s="613" t="s">
        <v>8059</v>
      </c>
      <c r="C10420" s="612" t="s">
        <v>775</v>
      </c>
      <c r="D10420" s="614">
        <v>1.6</v>
      </c>
    </row>
    <row r="10421" spans="1:4" ht="25.5" x14ac:dyDescent="0.2">
      <c r="A10421" s="612">
        <v>38410</v>
      </c>
      <c r="B10421" s="613" t="s">
        <v>8060</v>
      </c>
      <c r="C10421" s="612" t="s">
        <v>775</v>
      </c>
      <c r="D10421" s="614">
        <v>11021.52</v>
      </c>
    </row>
    <row r="10422" spans="1:4" x14ac:dyDescent="0.2">
      <c r="A10422" s="612">
        <v>41596</v>
      </c>
      <c r="B10422" s="613" t="s">
        <v>10492</v>
      </c>
      <c r="C10422" s="612" t="s">
        <v>772</v>
      </c>
      <c r="D10422" s="614">
        <v>8.56</v>
      </c>
    </row>
    <row r="10423" spans="1:4" x14ac:dyDescent="0.2">
      <c r="A10423" s="612">
        <v>41598</v>
      </c>
      <c r="B10423" s="613" t="s">
        <v>10493</v>
      </c>
      <c r="C10423" s="612" t="s">
        <v>772</v>
      </c>
      <c r="D10423" s="614">
        <v>8.56</v>
      </c>
    </row>
    <row r="10424" spans="1:4" x14ac:dyDescent="0.2">
      <c r="A10424" s="612">
        <v>41594</v>
      </c>
      <c r="B10424" s="613" t="s">
        <v>10494</v>
      </c>
      <c r="C10424" s="612" t="s">
        <v>772</v>
      </c>
      <c r="D10424" s="614">
        <v>8.6999999999999993</v>
      </c>
    </row>
    <row r="10425" spans="1:4" x14ac:dyDescent="0.2">
      <c r="A10425" s="612">
        <v>43663</v>
      </c>
      <c r="B10425" s="613" t="s">
        <v>10495</v>
      </c>
      <c r="C10425" s="612" t="s">
        <v>772</v>
      </c>
      <c r="D10425" s="614">
        <v>7.16</v>
      </c>
    </row>
    <row r="10426" spans="1:4" x14ac:dyDescent="0.2">
      <c r="A10426" s="612">
        <v>4766</v>
      </c>
      <c r="B10426" s="613" t="s">
        <v>10496</v>
      </c>
      <c r="C10426" s="612" t="s">
        <v>772</v>
      </c>
      <c r="D10426" s="614">
        <v>6.74</v>
      </c>
    </row>
    <row r="10427" spans="1:4" x14ac:dyDescent="0.2">
      <c r="A10427" s="612">
        <v>43664</v>
      </c>
      <c r="B10427" s="613" t="s">
        <v>10497</v>
      </c>
      <c r="C10427" s="612" t="s">
        <v>772</v>
      </c>
      <c r="D10427" s="614">
        <v>7.2</v>
      </c>
    </row>
    <row r="10428" spans="1:4" x14ac:dyDescent="0.2">
      <c r="A10428" s="612">
        <v>43082</v>
      </c>
      <c r="B10428" s="613" t="s">
        <v>10498</v>
      </c>
      <c r="C10428" s="612" t="s">
        <v>772</v>
      </c>
      <c r="D10428" s="614">
        <v>7.85</v>
      </c>
    </row>
    <row r="10429" spans="1:4" x14ac:dyDescent="0.2">
      <c r="A10429" s="612">
        <v>43665</v>
      </c>
      <c r="B10429" s="613" t="s">
        <v>8061</v>
      </c>
      <c r="C10429" s="612" t="s">
        <v>772</v>
      </c>
      <c r="D10429" s="614">
        <v>6.74</v>
      </c>
    </row>
    <row r="10430" spans="1:4" x14ac:dyDescent="0.2">
      <c r="A10430" s="612">
        <v>10966</v>
      </c>
      <c r="B10430" s="613" t="s">
        <v>8062</v>
      </c>
      <c r="C10430" s="612" t="s">
        <v>772</v>
      </c>
      <c r="D10430" s="614">
        <v>7.16</v>
      </c>
    </row>
    <row r="10431" spans="1:4" ht="25.5" x14ac:dyDescent="0.2">
      <c r="A10431" s="612">
        <v>43692</v>
      </c>
      <c r="B10431" s="613" t="s">
        <v>10499</v>
      </c>
      <c r="C10431" s="612" t="s">
        <v>772</v>
      </c>
      <c r="D10431" s="614">
        <v>7.16</v>
      </c>
    </row>
    <row r="10432" spans="1:4" ht="25.5" x14ac:dyDescent="0.2">
      <c r="A10432" s="612">
        <v>43083</v>
      </c>
      <c r="B10432" s="613" t="s">
        <v>10500</v>
      </c>
      <c r="C10432" s="612" t="s">
        <v>772</v>
      </c>
      <c r="D10432" s="614">
        <v>6.8</v>
      </c>
    </row>
    <row r="10433" spans="1:4" ht="25.5" x14ac:dyDescent="0.2">
      <c r="A10433" s="612">
        <v>40535</v>
      </c>
      <c r="B10433" s="613" t="s">
        <v>8063</v>
      </c>
      <c r="C10433" s="612" t="s">
        <v>772</v>
      </c>
      <c r="D10433" s="614">
        <v>6.8</v>
      </c>
    </row>
    <row r="10434" spans="1:4" ht="25.5" x14ac:dyDescent="0.2">
      <c r="A10434" s="612">
        <v>39427</v>
      </c>
      <c r="B10434" s="613" t="s">
        <v>8064</v>
      </c>
      <c r="C10434" s="612" t="s">
        <v>779</v>
      </c>
      <c r="D10434" s="614">
        <v>4.32</v>
      </c>
    </row>
    <row r="10435" spans="1:4" ht="25.5" x14ac:dyDescent="0.2">
      <c r="A10435" s="612">
        <v>39424</v>
      </c>
      <c r="B10435" s="613" t="s">
        <v>8065</v>
      </c>
      <c r="C10435" s="612" t="s">
        <v>779</v>
      </c>
      <c r="D10435" s="614">
        <v>2.57</v>
      </c>
    </row>
    <row r="10436" spans="1:4" ht="25.5" x14ac:dyDescent="0.2">
      <c r="A10436" s="612">
        <v>39425</v>
      </c>
      <c r="B10436" s="613" t="s">
        <v>8066</v>
      </c>
      <c r="C10436" s="612" t="s">
        <v>779</v>
      </c>
      <c r="D10436" s="614">
        <v>2.5299999999999998</v>
      </c>
    </row>
    <row r="10437" spans="1:4" x14ac:dyDescent="0.2">
      <c r="A10437" s="612">
        <v>40664</v>
      </c>
      <c r="B10437" s="613" t="s">
        <v>8067</v>
      </c>
      <c r="C10437" s="612" t="s">
        <v>772</v>
      </c>
      <c r="D10437" s="614">
        <v>13.95</v>
      </c>
    </row>
    <row r="10438" spans="1:4" x14ac:dyDescent="0.2">
      <c r="A10438" s="612">
        <v>34360</v>
      </c>
      <c r="B10438" s="613" t="s">
        <v>8068</v>
      </c>
      <c r="C10438" s="612" t="s">
        <v>772</v>
      </c>
      <c r="D10438" s="614">
        <v>34.82</v>
      </c>
    </row>
    <row r="10439" spans="1:4" x14ac:dyDescent="0.2">
      <c r="A10439" s="612">
        <v>20259</v>
      </c>
      <c r="B10439" s="613" t="s">
        <v>8069</v>
      </c>
      <c r="C10439" s="612" t="s">
        <v>779</v>
      </c>
      <c r="D10439" s="614">
        <v>8.8000000000000007</v>
      </c>
    </row>
    <row r="10440" spans="1:4" ht="38.25" x14ac:dyDescent="0.2">
      <c r="A10440" s="612">
        <v>14077</v>
      </c>
      <c r="B10440" s="613" t="s">
        <v>8070</v>
      </c>
      <c r="C10440" s="612" t="s">
        <v>779</v>
      </c>
      <c r="D10440" s="614">
        <v>134.69</v>
      </c>
    </row>
    <row r="10441" spans="1:4" ht="38.25" x14ac:dyDescent="0.2">
      <c r="A10441" s="612">
        <v>3678</v>
      </c>
      <c r="B10441" s="613" t="s">
        <v>8071</v>
      </c>
      <c r="C10441" s="612" t="s">
        <v>779</v>
      </c>
      <c r="D10441" s="614">
        <v>60.88</v>
      </c>
    </row>
    <row r="10442" spans="1:4" ht="25.5" x14ac:dyDescent="0.2">
      <c r="A10442" s="612">
        <v>39418</v>
      </c>
      <c r="B10442" s="613" t="s">
        <v>8072</v>
      </c>
      <c r="C10442" s="612" t="s">
        <v>779</v>
      </c>
      <c r="D10442" s="614">
        <v>4.82</v>
      </c>
    </row>
    <row r="10443" spans="1:4" ht="25.5" x14ac:dyDescent="0.2">
      <c r="A10443" s="612">
        <v>39419</v>
      </c>
      <c r="B10443" s="613" t="s">
        <v>8073</v>
      </c>
      <c r="C10443" s="612" t="s">
        <v>779</v>
      </c>
      <c r="D10443" s="614">
        <v>5.87</v>
      </c>
    </row>
    <row r="10444" spans="1:4" ht="25.5" x14ac:dyDescent="0.2">
      <c r="A10444" s="612">
        <v>39420</v>
      </c>
      <c r="B10444" s="613" t="s">
        <v>8074</v>
      </c>
      <c r="C10444" s="612" t="s">
        <v>779</v>
      </c>
      <c r="D10444" s="614">
        <v>6.48</v>
      </c>
    </row>
    <row r="10445" spans="1:4" ht="25.5" x14ac:dyDescent="0.2">
      <c r="A10445" s="612">
        <v>39571</v>
      </c>
      <c r="B10445" s="613" t="s">
        <v>8075</v>
      </c>
      <c r="C10445" s="612" t="s">
        <v>779</v>
      </c>
      <c r="D10445" s="614">
        <v>3.91</v>
      </c>
    </row>
    <row r="10446" spans="1:4" ht="25.5" x14ac:dyDescent="0.2">
      <c r="A10446" s="612">
        <v>39421</v>
      </c>
      <c r="B10446" s="613" t="s">
        <v>8076</v>
      </c>
      <c r="C10446" s="612" t="s">
        <v>779</v>
      </c>
      <c r="D10446" s="614">
        <v>5.7</v>
      </c>
    </row>
    <row r="10447" spans="1:4" ht="25.5" x14ac:dyDescent="0.2">
      <c r="A10447" s="612">
        <v>39422</v>
      </c>
      <c r="B10447" s="613" t="s">
        <v>8077</v>
      </c>
      <c r="C10447" s="612" t="s">
        <v>779</v>
      </c>
      <c r="D10447" s="614">
        <v>6.66</v>
      </c>
    </row>
    <row r="10448" spans="1:4" ht="25.5" x14ac:dyDescent="0.2">
      <c r="A10448" s="612">
        <v>39423</v>
      </c>
      <c r="B10448" s="613" t="s">
        <v>8078</v>
      </c>
      <c r="C10448" s="612" t="s">
        <v>779</v>
      </c>
      <c r="D10448" s="614">
        <v>7.73</v>
      </c>
    </row>
    <row r="10449" spans="1:4" ht="25.5" x14ac:dyDescent="0.2">
      <c r="A10449" s="612">
        <v>39426</v>
      </c>
      <c r="B10449" s="613" t="s">
        <v>8079</v>
      </c>
      <c r="C10449" s="612" t="s">
        <v>779</v>
      </c>
      <c r="D10449" s="614">
        <v>17.38</v>
      </c>
    </row>
    <row r="10450" spans="1:4" ht="25.5" x14ac:dyDescent="0.2">
      <c r="A10450" s="612">
        <v>39429</v>
      </c>
      <c r="B10450" s="613" t="s">
        <v>8080</v>
      </c>
      <c r="C10450" s="612" t="s">
        <v>779</v>
      </c>
      <c r="D10450" s="614">
        <v>5.48</v>
      </c>
    </row>
    <row r="10451" spans="1:4" ht="38.25" x14ac:dyDescent="0.2">
      <c r="A10451" s="612">
        <v>39428</v>
      </c>
      <c r="B10451" s="613" t="s">
        <v>8081</v>
      </c>
      <c r="C10451" s="612" t="s">
        <v>779</v>
      </c>
      <c r="D10451" s="614">
        <v>4.1900000000000004</v>
      </c>
    </row>
    <row r="10452" spans="1:4" ht="25.5" x14ac:dyDescent="0.2">
      <c r="A10452" s="612">
        <v>39572</v>
      </c>
      <c r="B10452" s="613" t="s">
        <v>8082</v>
      </c>
      <c r="C10452" s="612" t="s">
        <v>779</v>
      </c>
      <c r="D10452" s="614">
        <v>3.62</v>
      </c>
    </row>
    <row r="10453" spans="1:4" ht="25.5" x14ac:dyDescent="0.2">
      <c r="A10453" s="612">
        <v>39570</v>
      </c>
      <c r="B10453" s="613" t="s">
        <v>8083</v>
      </c>
      <c r="C10453" s="612" t="s">
        <v>779</v>
      </c>
      <c r="D10453" s="614">
        <v>3.84</v>
      </c>
    </row>
    <row r="10454" spans="1:4" ht="25.5" x14ac:dyDescent="0.2">
      <c r="A10454" s="612">
        <v>39569</v>
      </c>
      <c r="B10454" s="613" t="s">
        <v>8084</v>
      </c>
      <c r="C10454" s="612" t="s">
        <v>779</v>
      </c>
      <c r="D10454" s="614">
        <v>3.8</v>
      </c>
    </row>
    <row r="10455" spans="1:4" ht="25.5" x14ac:dyDescent="0.2">
      <c r="A10455" s="612">
        <v>11552</v>
      </c>
      <c r="B10455" s="613" t="s">
        <v>12647</v>
      </c>
      <c r="C10455" s="612" t="s">
        <v>779</v>
      </c>
      <c r="D10455" s="614">
        <v>6.27</v>
      </c>
    </row>
    <row r="10456" spans="1:4" ht="25.5" x14ac:dyDescent="0.2">
      <c r="A10456" s="612">
        <v>40598</v>
      </c>
      <c r="B10456" s="613" t="s">
        <v>8085</v>
      </c>
      <c r="C10456" s="612" t="s">
        <v>772</v>
      </c>
      <c r="D10456" s="614">
        <v>6.63</v>
      </c>
    </row>
    <row r="10457" spans="1:4" x14ac:dyDescent="0.2">
      <c r="A10457" s="612">
        <v>39029</v>
      </c>
      <c r="B10457" s="613" t="s">
        <v>8086</v>
      </c>
      <c r="C10457" s="612" t="s">
        <v>779</v>
      </c>
      <c r="D10457" s="614">
        <v>12.27</v>
      </c>
    </row>
    <row r="10458" spans="1:4" x14ac:dyDescent="0.2">
      <c r="A10458" s="612">
        <v>39028</v>
      </c>
      <c r="B10458" s="613" t="s">
        <v>8087</v>
      </c>
      <c r="C10458" s="612" t="s">
        <v>779</v>
      </c>
      <c r="D10458" s="614">
        <v>7.14</v>
      </c>
    </row>
    <row r="10459" spans="1:4" x14ac:dyDescent="0.2">
      <c r="A10459" s="612">
        <v>39328</v>
      </c>
      <c r="B10459" s="613" t="s">
        <v>8088</v>
      </c>
      <c r="C10459" s="612" t="s">
        <v>779</v>
      </c>
      <c r="D10459" s="614">
        <v>3.93</v>
      </c>
    </row>
    <row r="10460" spans="1:4" ht="51" x14ac:dyDescent="0.2">
      <c r="A10460" s="612">
        <v>38541</v>
      </c>
      <c r="B10460" s="613" t="s">
        <v>8089</v>
      </c>
      <c r="C10460" s="612" t="s">
        <v>775</v>
      </c>
      <c r="D10460" s="614">
        <v>2306710.5</v>
      </c>
    </row>
    <row r="10461" spans="1:4" ht="51" x14ac:dyDescent="0.2">
      <c r="A10461" s="612">
        <v>38542</v>
      </c>
      <c r="B10461" s="613" t="s">
        <v>8090</v>
      </c>
      <c r="C10461" s="612" t="s">
        <v>775</v>
      </c>
      <c r="D10461" s="614">
        <v>3586842.08</v>
      </c>
    </row>
    <row r="10462" spans="1:4" ht="51" x14ac:dyDescent="0.2">
      <c r="A10462" s="612">
        <v>38543</v>
      </c>
      <c r="B10462" s="613" t="s">
        <v>8091</v>
      </c>
      <c r="C10462" s="612" t="s">
        <v>775</v>
      </c>
      <c r="D10462" s="614">
        <v>878157.91</v>
      </c>
    </row>
    <row r="10463" spans="1:4" ht="25.5" x14ac:dyDescent="0.2">
      <c r="A10463" s="612">
        <v>40406</v>
      </c>
      <c r="B10463" s="613" t="s">
        <v>8092</v>
      </c>
      <c r="C10463" s="612" t="s">
        <v>775</v>
      </c>
      <c r="D10463" s="614">
        <v>76763.53</v>
      </c>
    </row>
    <row r="10464" spans="1:4" ht="25.5" x14ac:dyDescent="0.2">
      <c r="A10464" s="612">
        <v>40789</v>
      </c>
      <c r="B10464" s="613" t="s">
        <v>8093</v>
      </c>
      <c r="C10464" s="612" t="s">
        <v>775</v>
      </c>
      <c r="D10464" s="614">
        <v>11062.41</v>
      </c>
    </row>
    <row r="10465" spans="1:4" ht="38.25" x14ac:dyDescent="0.2">
      <c r="A10465" s="612">
        <v>40791</v>
      </c>
      <c r="B10465" s="613" t="s">
        <v>8094</v>
      </c>
      <c r="C10465" s="612" t="s">
        <v>775</v>
      </c>
      <c r="D10465" s="614">
        <v>34630.160000000003</v>
      </c>
    </row>
    <row r="10466" spans="1:4" ht="25.5" x14ac:dyDescent="0.2">
      <c r="A10466" s="612">
        <v>11651</v>
      </c>
      <c r="B10466" s="613" t="s">
        <v>8095</v>
      </c>
      <c r="C10466" s="612" t="s">
        <v>775</v>
      </c>
      <c r="D10466" s="614">
        <v>18939.73</v>
      </c>
    </row>
    <row r="10467" spans="1:4" ht="25.5" x14ac:dyDescent="0.2">
      <c r="A10467" s="612">
        <v>42002</v>
      </c>
      <c r="B10467" s="613" t="s">
        <v>8096</v>
      </c>
      <c r="C10467" s="612" t="s">
        <v>775</v>
      </c>
      <c r="D10467" s="614">
        <v>752120.6</v>
      </c>
    </row>
    <row r="10468" spans="1:4" ht="25.5" x14ac:dyDescent="0.2">
      <c r="A10468" s="612">
        <v>40435</v>
      </c>
      <c r="B10468" s="613" t="s">
        <v>8097</v>
      </c>
      <c r="C10468" s="612" t="s">
        <v>775</v>
      </c>
      <c r="D10468" s="614">
        <v>481750</v>
      </c>
    </row>
    <row r="10469" spans="1:4" ht="25.5" x14ac:dyDescent="0.2">
      <c r="A10469" s="612">
        <v>39012</v>
      </c>
      <c r="B10469" s="613" t="s">
        <v>8098</v>
      </c>
      <c r="C10469" s="612" t="s">
        <v>775</v>
      </c>
      <c r="D10469" s="614">
        <v>502639.52</v>
      </c>
    </row>
    <row r="10470" spans="1:4" ht="25.5" x14ac:dyDescent="0.2">
      <c r="A10470" s="612">
        <v>13617</v>
      </c>
      <c r="B10470" s="613" t="s">
        <v>8099</v>
      </c>
      <c r="C10470" s="612" t="s">
        <v>775</v>
      </c>
      <c r="D10470" s="614">
        <v>53996.74</v>
      </c>
    </row>
    <row r="10471" spans="1:4" x14ac:dyDescent="0.2">
      <c r="A10471" s="612">
        <v>5327</v>
      </c>
      <c r="B10471" s="613" t="s">
        <v>8100</v>
      </c>
      <c r="C10471" s="612" t="s">
        <v>772</v>
      </c>
      <c r="D10471" s="614">
        <v>29.94</v>
      </c>
    </row>
    <row r="10472" spans="1:4" ht="25.5" x14ac:dyDescent="0.2">
      <c r="A10472" s="612">
        <v>35274</v>
      </c>
      <c r="B10472" s="613" t="s">
        <v>13135</v>
      </c>
      <c r="C10472" s="612" t="s">
        <v>779</v>
      </c>
      <c r="D10472" s="614">
        <v>21.27</v>
      </c>
    </row>
    <row r="10473" spans="1:4" ht="25.5" x14ac:dyDescent="0.2">
      <c r="A10473" s="612">
        <v>35275</v>
      </c>
      <c r="B10473" s="613" t="s">
        <v>13136</v>
      </c>
      <c r="C10473" s="612" t="s">
        <v>779</v>
      </c>
      <c r="D10473" s="614">
        <v>45.15</v>
      </c>
    </row>
    <row r="10474" spans="1:4" ht="25.5" x14ac:dyDescent="0.2">
      <c r="A10474" s="612">
        <v>35276</v>
      </c>
      <c r="B10474" s="613" t="s">
        <v>13137</v>
      </c>
      <c r="C10474" s="612" t="s">
        <v>779</v>
      </c>
      <c r="D10474" s="614">
        <v>78.569999999999993</v>
      </c>
    </row>
    <row r="10475" spans="1:4" x14ac:dyDescent="0.2">
      <c r="A10475" s="612">
        <v>38386</v>
      </c>
      <c r="B10475" s="613" t="s">
        <v>8101</v>
      </c>
      <c r="C10475" s="612" t="s">
        <v>775</v>
      </c>
      <c r="D10475" s="614">
        <v>4.95</v>
      </c>
    </row>
    <row r="10476" spans="1:4" ht="25.5" x14ac:dyDescent="0.2">
      <c r="A10476" s="612">
        <v>11091</v>
      </c>
      <c r="B10476" s="613" t="s">
        <v>8102</v>
      </c>
      <c r="C10476" s="612" t="s">
        <v>775</v>
      </c>
      <c r="D10476" s="614">
        <v>1.0900000000000001</v>
      </c>
    </row>
    <row r="10477" spans="1:4" ht="25.5" x14ac:dyDescent="0.2">
      <c r="A10477" s="612">
        <v>37586</v>
      </c>
      <c r="B10477" s="613" t="s">
        <v>8103</v>
      </c>
      <c r="C10477" s="612" t="s">
        <v>897</v>
      </c>
      <c r="D10477" s="614">
        <v>44.85</v>
      </c>
    </row>
    <row r="10478" spans="1:4" x14ac:dyDescent="0.2">
      <c r="A10478" s="612">
        <v>37395</v>
      </c>
      <c r="B10478" s="613" t="s">
        <v>8104</v>
      </c>
      <c r="C10478" s="612" t="s">
        <v>897</v>
      </c>
      <c r="D10478" s="614">
        <v>38.56</v>
      </c>
    </row>
    <row r="10479" spans="1:4" ht="25.5" x14ac:dyDescent="0.2">
      <c r="A10479" s="612">
        <v>14147</v>
      </c>
      <c r="B10479" s="613" t="s">
        <v>8105</v>
      </c>
      <c r="C10479" s="612" t="s">
        <v>897</v>
      </c>
      <c r="D10479" s="614">
        <v>51.15</v>
      </c>
    </row>
    <row r="10480" spans="1:4" x14ac:dyDescent="0.2">
      <c r="A10480" s="612">
        <v>37396</v>
      </c>
      <c r="B10480" s="613" t="s">
        <v>8106</v>
      </c>
      <c r="C10480" s="612" t="s">
        <v>897</v>
      </c>
      <c r="D10480" s="614">
        <v>31.55</v>
      </c>
    </row>
    <row r="10481" spans="1:4" x14ac:dyDescent="0.2">
      <c r="A10481" s="612">
        <v>37397</v>
      </c>
      <c r="B10481" s="613" t="s">
        <v>8107</v>
      </c>
      <c r="C10481" s="612" t="s">
        <v>897</v>
      </c>
      <c r="D10481" s="614">
        <v>33.049999999999997</v>
      </c>
    </row>
    <row r="10482" spans="1:4" ht="25.5" x14ac:dyDescent="0.2">
      <c r="A10482" s="612">
        <v>43606</v>
      </c>
      <c r="B10482" s="613" t="s">
        <v>12648</v>
      </c>
      <c r="C10482" s="612" t="s">
        <v>775</v>
      </c>
      <c r="D10482" s="614">
        <v>7.51</v>
      </c>
    </row>
    <row r="10483" spans="1:4" ht="25.5" x14ac:dyDescent="0.2">
      <c r="A10483" s="612">
        <v>444</v>
      </c>
      <c r="B10483" s="613" t="s">
        <v>8108</v>
      </c>
      <c r="C10483" s="612" t="s">
        <v>775</v>
      </c>
      <c r="D10483" s="614">
        <v>19.72</v>
      </c>
    </row>
    <row r="10484" spans="1:4" ht="25.5" x14ac:dyDescent="0.2">
      <c r="A10484" s="612">
        <v>445</v>
      </c>
      <c r="B10484" s="613" t="s">
        <v>8109</v>
      </c>
      <c r="C10484" s="612" t="s">
        <v>775</v>
      </c>
      <c r="D10484" s="614">
        <v>26.99</v>
      </c>
    </row>
    <row r="10485" spans="1:4" x14ac:dyDescent="0.2">
      <c r="A10485" s="612">
        <v>4783</v>
      </c>
      <c r="B10485" s="613" t="s">
        <v>8110</v>
      </c>
      <c r="C10485" s="612" t="s">
        <v>778</v>
      </c>
      <c r="D10485" s="614">
        <v>12.78</v>
      </c>
    </row>
    <row r="10486" spans="1:4" x14ac:dyDescent="0.2">
      <c r="A10486" s="612">
        <v>41079</v>
      </c>
      <c r="B10486" s="613" t="s">
        <v>8111</v>
      </c>
      <c r="C10486" s="612" t="s">
        <v>895</v>
      </c>
      <c r="D10486" s="614">
        <v>2264.44</v>
      </c>
    </row>
    <row r="10487" spans="1:4" x14ac:dyDescent="0.2">
      <c r="A10487" s="612">
        <v>12874</v>
      </c>
      <c r="B10487" s="613" t="s">
        <v>8112</v>
      </c>
      <c r="C10487" s="612" t="s">
        <v>778</v>
      </c>
      <c r="D10487" s="614">
        <v>14.73</v>
      </c>
    </row>
    <row r="10488" spans="1:4" x14ac:dyDescent="0.2">
      <c r="A10488" s="612">
        <v>41082</v>
      </c>
      <c r="B10488" s="613" t="s">
        <v>8113</v>
      </c>
      <c r="C10488" s="612" t="s">
        <v>895</v>
      </c>
      <c r="D10488" s="614">
        <v>2610.39</v>
      </c>
    </row>
    <row r="10489" spans="1:4" x14ac:dyDescent="0.2">
      <c r="A10489" s="612">
        <v>4785</v>
      </c>
      <c r="B10489" s="613" t="s">
        <v>8114</v>
      </c>
      <c r="C10489" s="612" t="s">
        <v>778</v>
      </c>
      <c r="D10489" s="614">
        <v>13.73</v>
      </c>
    </row>
    <row r="10490" spans="1:4" x14ac:dyDescent="0.2">
      <c r="A10490" s="612">
        <v>41081</v>
      </c>
      <c r="B10490" s="613" t="s">
        <v>8115</v>
      </c>
      <c r="C10490" s="612" t="s">
        <v>895</v>
      </c>
      <c r="D10490" s="614">
        <v>2435.65</v>
      </c>
    </row>
    <row r="10491" spans="1:4" ht="25.5" x14ac:dyDescent="0.2">
      <c r="A10491" s="612">
        <v>4801</v>
      </c>
      <c r="B10491" s="613" t="s">
        <v>8116</v>
      </c>
      <c r="C10491" s="612" t="s">
        <v>780</v>
      </c>
      <c r="D10491" s="614">
        <v>61.45</v>
      </c>
    </row>
    <row r="10492" spans="1:4" ht="25.5" x14ac:dyDescent="0.2">
      <c r="A10492" s="612">
        <v>4794</v>
      </c>
      <c r="B10492" s="613" t="s">
        <v>8117</v>
      </c>
      <c r="C10492" s="612" t="s">
        <v>780</v>
      </c>
      <c r="D10492" s="614">
        <v>279.86</v>
      </c>
    </row>
    <row r="10493" spans="1:4" ht="25.5" x14ac:dyDescent="0.2">
      <c r="A10493" s="612">
        <v>4796</v>
      </c>
      <c r="B10493" s="613" t="s">
        <v>8118</v>
      </c>
      <c r="C10493" s="612" t="s">
        <v>780</v>
      </c>
      <c r="D10493" s="614">
        <v>169.98</v>
      </c>
    </row>
    <row r="10494" spans="1:4" ht="25.5" x14ac:dyDescent="0.2">
      <c r="A10494" s="612">
        <v>4800</v>
      </c>
      <c r="B10494" s="613" t="s">
        <v>8119</v>
      </c>
      <c r="C10494" s="612" t="s">
        <v>780</v>
      </c>
      <c r="D10494" s="614">
        <v>46.74</v>
      </c>
    </row>
    <row r="10495" spans="1:4" ht="25.5" x14ac:dyDescent="0.2">
      <c r="A10495" s="612">
        <v>4795</v>
      </c>
      <c r="B10495" s="613" t="s">
        <v>8120</v>
      </c>
      <c r="C10495" s="612" t="s">
        <v>780</v>
      </c>
      <c r="D10495" s="614">
        <v>272.43</v>
      </c>
    </row>
    <row r="10496" spans="1:4" ht="38.25" x14ac:dyDescent="0.2">
      <c r="A10496" s="612">
        <v>39694</v>
      </c>
      <c r="B10496" s="613" t="s">
        <v>8121</v>
      </c>
      <c r="C10496" s="612" t="s">
        <v>780</v>
      </c>
      <c r="D10496" s="614">
        <v>296.85000000000002</v>
      </c>
    </row>
    <row r="10497" spans="1:4" ht="25.5" x14ac:dyDescent="0.2">
      <c r="A10497" s="612">
        <v>1292</v>
      </c>
      <c r="B10497" s="613" t="s">
        <v>8122</v>
      </c>
      <c r="C10497" s="612" t="s">
        <v>780</v>
      </c>
      <c r="D10497" s="614">
        <v>36.67</v>
      </c>
    </row>
    <row r="10498" spans="1:4" ht="25.5" x14ac:dyDescent="0.2">
      <c r="A10498" s="612">
        <v>1287</v>
      </c>
      <c r="B10498" s="613" t="s">
        <v>8123</v>
      </c>
      <c r="C10498" s="612" t="s">
        <v>780</v>
      </c>
      <c r="D10498" s="614">
        <v>17.989999999999998</v>
      </c>
    </row>
    <row r="10499" spans="1:4" ht="25.5" x14ac:dyDescent="0.2">
      <c r="A10499" s="612">
        <v>1297</v>
      </c>
      <c r="B10499" s="613" t="s">
        <v>8124</v>
      </c>
      <c r="C10499" s="612" t="s">
        <v>780</v>
      </c>
      <c r="D10499" s="614">
        <v>14.92</v>
      </c>
    </row>
    <row r="10500" spans="1:4" ht="25.5" x14ac:dyDescent="0.2">
      <c r="A10500" s="612">
        <v>4786</v>
      </c>
      <c r="B10500" s="613" t="s">
        <v>8125</v>
      </c>
      <c r="C10500" s="612" t="s">
        <v>780</v>
      </c>
      <c r="D10500" s="614">
        <v>82</v>
      </c>
    </row>
    <row r="10501" spans="1:4" ht="38.25" x14ac:dyDescent="0.2">
      <c r="A10501" s="612">
        <v>10840</v>
      </c>
      <c r="B10501" s="613" t="s">
        <v>8126</v>
      </c>
      <c r="C10501" s="612" t="s">
        <v>780</v>
      </c>
      <c r="D10501" s="614">
        <v>320</v>
      </c>
    </row>
    <row r="10502" spans="1:4" ht="38.25" x14ac:dyDescent="0.2">
      <c r="A10502" s="612">
        <v>10841</v>
      </c>
      <c r="B10502" s="613" t="s">
        <v>8127</v>
      </c>
      <c r="C10502" s="612" t="s">
        <v>780</v>
      </c>
      <c r="D10502" s="614">
        <v>241.5</v>
      </c>
    </row>
    <row r="10503" spans="1:4" ht="38.25" x14ac:dyDescent="0.2">
      <c r="A10503" s="612">
        <v>25980</v>
      </c>
      <c r="B10503" s="613" t="s">
        <v>8128</v>
      </c>
      <c r="C10503" s="612" t="s">
        <v>780</v>
      </c>
      <c r="D10503" s="614">
        <v>308.58999999999997</v>
      </c>
    </row>
    <row r="10504" spans="1:4" ht="38.25" x14ac:dyDescent="0.2">
      <c r="A10504" s="612">
        <v>10842</v>
      </c>
      <c r="B10504" s="613" t="s">
        <v>8129</v>
      </c>
      <c r="C10504" s="612" t="s">
        <v>780</v>
      </c>
      <c r="D10504" s="614">
        <v>348.84</v>
      </c>
    </row>
    <row r="10505" spans="1:4" ht="25.5" x14ac:dyDescent="0.2">
      <c r="A10505" s="612">
        <v>21108</v>
      </c>
      <c r="B10505" s="613" t="s">
        <v>8130</v>
      </c>
      <c r="C10505" s="612" t="s">
        <v>780</v>
      </c>
      <c r="D10505" s="614">
        <v>48.87</v>
      </c>
    </row>
    <row r="10506" spans="1:4" ht="25.5" x14ac:dyDescent="0.2">
      <c r="A10506" s="612">
        <v>38180</v>
      </c>
      <c r="B10506" s="613" t="s">
        <v>8131</v>
      </c>
      <c r="C10506" s="612" t="s">
        <v>780</v>
      </c>
      <c r="D10506" s="614">
        <v>136.86000000000001</v>
      </c>
    </row>
    <row r="10507" spans="1:4" x14ac:dyDescent="0.2">
      <c r="A10507" s="612">
        <v>40648</v>
      </c>
      <c r="B10507" s="613" t="s">
        <v>8132</v>
      </c>
      <c r="C10507" s="612" t="s">
        <v>780</v>
      </c>
      <c r="D10507" s="614">
        <v>157.44</v>
      </c>
    </row>
    <row r="10508" spans="1:4" x14ac:dyDescent="0.2">
      <c r="A10508" s="612">
        <v>40649</v>
      </c>
      <c r="B10508" s="613" t="s">
        <v>8133</v>
      </c>
      <c r="C10508" s="612" t="s">
        <v>780</v>
      </c>
      <c r="D10508" s="614">
        <v>91.7</v>
      </c>
    </row>
    <row r="10509" spans="1:4" ht="25.5" x14ac:dyDescent="0.2">
      <c r="A10509" s="612">
        <v>40650</v>
      </c>
      <c r="B10509" s="613" t="s">
        <v>8134</v>
      </c>
      <c r="C10509" s="612" t="s">
        <v>780</v>
      </c>
      <c r="D10509" s="614">
        <v>118.08</v>
      </c>
    </row>
    <row r="10510" spans="1:4" ht="25.5" x14ac:dyDescent="0.2">
      <c r="A10510" s="612">
        <v>40651</v>
      </c>
      <c r="B10510" s="613" t="s">
        <v>8135</v>
      </c>
      <c r="C10510" s="612" t="s">
        <v>780</v>
      </c>
      <c r="D10510" s="614">
        <v>217.79</v>
      </c>
    </row>
    <row r="10511" spans="1:4" x14ac:dyDescent="0.2">
      <c r="A10511" s="612">
        <v>40652</v>
      </c>
      <c r="B10511" s="613" t="s">
        <v>8136</v>
      </c>
      <c r="C10511" s="612" t="s">
        <v>780</v>
      </c>
      <c r="D10511" s="614">
        <v>116.76</v>
      </c>
    </row>
    <row r="10512" spans="1:4" ht="25.5" x14ac:dyDescent="0.2">
      <c r="A10512" s="612">
        <v>40647</v>
      </c>
      <c r="B10512" s="613" t="s">
        <v>8137</v>
      </c>
      <c r="C10512" s="612" t="s">
        <v>780</v>
      </c>
      <c r="D10512" s="614">
        <v>128.57</v>
      </c>
    </row>
    <row r="10513" spans="1:4" x14ac:dyDescent="0.2">
      <c r="A10513" s="612">
        <v>40653</v>
      </c>
      <c r="B10513" s="613" t="s">
        <v>8138</v>
      </c>
      <c r="C10513" s="612" t="s">
        <v>780</v>
      </c>
      <c r="D10513" s="614">
        <v>98.4</v>
      </c>
    </row>
    <row r="10514" spans="1:4" x14ac:dyDescent="0.2">
      <c r="A10514" s="612">
        <v>36178</v>
      </c>
      <c r="B10514" s="613" t="s">
        <v>8139</v>
      </c>
      <c r="C10514" s="612" t="s">
        <v>775</v>
      </c>
      <c r="D10514" s="614">
        <v>11.57</v>
      </c>
    </row>
    <row r="10515" spans="1:4" x14ac:dyDescent="0.2">
      <c r="A10515" s="612">
        <v>38195</v>
      </c>
      <c r="B10515" s="613" t="s">
        <v>8140</v>
      </c>
      <c r="C10515" s="612" t="s">
        <v>780</v>
      </c>
      <c r="D10515" s="614">
        <v>57.72</v>
      </c>
    </row>
    <row r="10516" spans="1:4" ht="25.5" x14ac:dyDescent="0.2">
      <c r="A10516" s="612">
        <v>38181</v>
      </c>
      <c r="B10516" s="613" t="s">
        <v>8141</v>
      </c>
      <c r="C10516" s="612" t="s">
        <v>780</v>
      </c>
      <c r="D10516" s="614">
        <v>186.83</v>
      </c>
    </row>
    <row r="10517" spans="1:4" ht="25.5" x14ac:dyDescent="0.2">
      <c r="A10517" s="612">
        <v>38182</v>
      </c>
      <c r="B10517" s="613" t="s">
        <v>8142</v>
      </c>
      <c r="C10517" s="612" t="s">
        <v>780</v>
      </c>
      <c r="D10517" s="614">
        <v>177.96</v>
      </c>
    </row>
    <row r="10518" spans="1:4" ht="25.5" x14ac:dyDescent="0.2">
      <c r="A10518" s="612">
        <v>38186</v>
      </c>
      <c r="B10518" s="613" t="s">
        <v>8143</v>
      </c>
      <c r="C10518" s="612" t="s">
        <v>780</v>
      </c>
      <c r="D10518" s="614">
        <v>462.59</v>
      </c>
    </row>
    <row r="10519" spans="1:4" ht="25.5" x14ac:dyDescent="0.2">
      <c r="A10519" s="612">
        <v>38185</v>
      </c>
      <c r="B10519" s="613" t="s">
        <v>8144</v>
      </c>
      <c r="C10519" s="612" t="s">
        <v>780</v>
      </c>
      <c r="D10519" s="614">
        <v>411.87</v>
      </c>
    </row>
    <row r="10520" spans="1:4" ht="25.5" x14ac:dyDescent="0.2">
      <c r="A10520" s="612">
        <v>40654</v>
      </c>
      <c r="B10520" s="613" t="s">
        <v>8145</v>
      </c>
      <c r="C10520" s="612" t="s">
        <v>780</v>
      </c>
      <c r="D10520" s="614">
        <v>152.84</v>
      </c>
    </row>
    <row r="10521" spans="1:4" ht="38.25" x14ac:dyDescent="0.2">
      <c r="A10521" s="612">
        <v>25981</v>
      </c>
      <c r="B10521" s="613" t="s">
        <v>8146</v>
      </c>
      <c r="C10521" s="612" t="s">
        <v>780</v>
      </c>
      <c r="D10521" s="614">
        <v>254.92</v>
      </c>
    </row>
    <row r="10522" spans="1:4" ht="25.5" x14ac:dyDescent="0.2">
      <c r="A10522" s="612">
        <v>4822</v>
      </c>
      <c r="B10522" s="613" t="s">
        <v>8147</v>
      </c>
      <c r="C10522" s="612" t="s">
        <v>780</v>
      </c>
      <c r="D10522" s="614">
        <v>333.21</v>
      </c>
    </row>
    <row r="10523" spans="1:4" ht="25.5" x14ac:dyDescent="0.2">
      <c r="A10523" s="612">
        <v>4818</v>
      </c>
      <c r="B10523" s="613" t="s">
        <v>8148</v>
      </c>
      <c r="C10523" s="612" t="s">
        <v>780</v>
      </c>
      <c r="D10523" s="614">
        <v>342.5</v>
      </c>
    </row>
    <row r="10524" spans="1:4" ht="38.25" x14ac:dyDescent="0.2">
      <c r="A10524" s="612">
        <v>39567</v>
      </c>
      <c r="B10524" s="613" t="s">
        <v>11831</v>
      </c>
      <c r="C10524" s="612" t="s">
        <v>780</v>
      </c>
      <c r="D10524" s="614">
        <v>44.3</v>
      </c>
    </row>
    <row r="10525" spans="1:4" ht="38.25" x14ac:dyDescent="0.2">
      <c r="A10525" s="612">
        <v>39566</v>
      </c>
      <c r="B10525" s="613" t="s">
        <v>11832</v>
      </c>
      <c r="C10525" s="612" t="s">
        <v>780</v>
      </c>
      <c r="D10525" s="614">
        <v>51.16</v>
      </c>
    </row>
    <row r="10526" spans="1:4" ht="25.5" x14ac:dyDescent="0.2">
      <c r="A10526" s="612">
        <v>39416</v>
      </c>
      <c r="B10526" s="613" t="s">
        <v>11833</v>
      </c>
      <c r="C10526" s="612" t="s">
        <v>780</v>
      </c>
      <c r="D10526" s="614">
        <v>26.72</v>
      </c>
    </row>
    <row r="10527" spans="1:4" ht="25.5" x14ac:dyDescent="0.2">
      <c r="A10527" s="612">
        <v>39417</v>
      </c>
      <c r="B10527" s="613" t="s">
        <v>11834</v>
      </c>
      <c r="C10527" s="612" t="s">
        <v>780</v>
      </c>
      <c r="D10527" s="614">
        <v>28.02</v>
      </c>
    </row>
    <row r="10528" spans="1:4" ht="25.5" x14ac:dyDescent="0.2">
      <c r="A10528" s="612">
        <v>39414</v>
      </c>
      <c r="B10528" s="613" t="s">
        <v>11835</v>
      </c>
      <c r="C10528" s="612" t="s">
        <v>780</v>
      </c>
      <c r="D10528" s="614">
        <v>25.1</v>
      </c>
    </row>
    <row r="10529" spans="1:4" ht="25.5" x14ac:dyDescent="0.2">
      <c r="A10529" s="612">
        <v>39415</v>
      </c>
      <c r="B10529" s="613" t="s">
        <v>11836</v>
      </c>
      <c r="C10529" s="612" t="s">
        <v>780</v>
      </c>
      <c r="D10529" s="614">
        <v>26.6</v>
      </c>
    </row>
    <row r="10530" spans="1:4" ht="25.5" x14ac:dyDescent="0.2">
      <c r="A10530" s="612">
        <v>39412</v>
      </c>
      <c r="B10530" s="613" t="s">
        <v>11837</v>
      </c>
      <c r="C10530" s="612" t="s">
        <v>780</v>
      </c>
      <c r="D10530" s="614">
        <v>18.899999999999999</v>
      </c>
    </row>
    <row r="10531" spans="1:4" ht="25.5" x14ac:dyDescent="0.2">
      <c r="A10531" s="612">
        <v>39413</v>
      </c>
      <c r="B10531" s="613" t="s">
        <v>11838</v>
      </c>
      <c r="C10531" s="612" t="s">
        <v>780</v>
      </c>
      <c r="D10531" s="614">
        <v>18.71</v>
      </c>
    </row>
    <row r="10532" spans="1:4" x14ac:dyDescent="0.2">
      <c r="A10532" s="612">
        <v>11062</v>
      </c>
      <c r="B10532" s="613" t="s">
        <v>8149</v>
      </c>
      <c r="C10532" s="612" t="s">
        <v>780</v>
      </c>
      <c r="D10532" s="614">
        <v>55.06</v>
      </c>
    </row>
    <row r="10533" spans="1:4" x14ac:dyDescent="0.2">
      <c r="A10533" s="612">
        <v>11063</v>
      </c>
      <c r="B10533" s="613" t="s">
        <v>8150</v>
      </c>
      <c r="C10533" s="612" t="s">
        <v>780</v>
      </c>
      <c r="D10533" s="614">
        <v>53.31</v>
      </c>
    </row>
    <row r="10534" spans="1:4" x14ac:dyDescent="0.2">
      <c r="A10534" s="612">
        <v>13521</v>
      </c>
      <c r="B10534" s="613" t="s">
        <v>8151</v>
      </c>
      <c r="C10534" s="612" t="s">
        <v>775</v>
      </c>
      <c r="D10534" s="614">
        <v>66</v>
      </c>
    </row>
    <row r="10535" spans="1:4" ht="38.25" x14ac:dyDescent="0.2">
      <c r="A10535" s="612">
        <v>10851</v>
      </c>
      <c r="B10535" s="613" t="s">
        <v>8152</v>
      </c>
      <c r="C10535" s="612" t="s">
        <v>775</v>
      </c>
      <c r="D10535" s="614">
        <v>52.68</v>
      </c>
    </row>
    <row r="10536" spans="1:4" ht="25.5" x14ac:dyDescent="0.2">
      <c r="A10536" s="612">
        <v>39515</v>
      </c>
      <c r="B10536" s="613" t="s">
        <v>8153</v>
      </c>
      <c r="C10536" s="612" t="s">
        <v>775</v>
      </c>
      <c r="D10536" s="614">
        <v>49.09</v>
      </c>
    </row>
    <row r="10537" spans="1:4" ht="38.25" x14ac:dyDescent="0.2">
      <c r="A10537" s="612">
        <v>39516</v>
      </c>
      <c r="B10537" s="613" t="s">
        <v>8154</v>
      </c>
      <c r="C10537" s="612" t="s">
        <v>775</v>
      </c>
      <c r="D10537" s="614">
        <v>41.39</v>
      </c>
    </row>
    <row r="10538" spans="1:4" ht="25.5" x14ac:dyDescent="0.2">
      <c r="A10538" s="612">
        <v>39514</v>
      </c>
      <c r="B10538" s="613" t="s">
        <v>8155</v>
      </c>
      <c r="C10538" s="612" t="s">
        <v>775</v>
      </c>
      <c r="D10538" s="614">
        <v>25.75</v>
      </c>
    </row>
    <row r="10539" spans="1:4" ht="25.5" x14ac:dyDescent="0.2">
      <c r="A10539" s="612">
        <v>4812</v>
      </c>
      <c r="B10539" s="613" t="s">
        <v>11839</v>
      </c>
      <c r="C10539" s="612" t="s">
        <v>780</v>
      </c>
      <c r="D10539" s="614">
        <v>12.23</v>
      </c>
    </row>
    <row r="10540" spans="1:4" x14ac:dyDescent="0.2">
      <c r="A10540" s="612">
        <v>10849</v>
      </c>
      <c r="B10540" s="613" t="s">
        <v>8156</v>
      </c>
      <c r="C10540" s="612" t="s">
        <v>775</v>
      </c>
      <c r="D10540" s="614">
        <v>960</v>
      </c>
    </row>
    <row r="10541" spans="1:4" x14ac:dyDescent="0.2">
      <c r="A10541" s="612">
        <v>10848</v>
      </c>
      <c r="B10541" s="613" t="s">
        <v>8157</v>
      </c>
      <c r="C10541" s="612" t="s">
        <v>775</v>
      </c>
      <c r="D10541" s="614">
        <v>603</v>
      </c>
    </row>
    <row r="10542" spans="1:4" ht="25.5" x14ac:dyDescent="0.2">
      <c r="A10542" s="612">
        <v>4813</v>
      </c>
      <c r="B10542" s="613" t="s">
        <v>8158</v>
      </c>
      <c r="C10542" s="612" t="s">
        <v>780</v>
      </c>
      <c r="D10542" s="614">
        <v>200</v>
      </c>
    </row>
    <row r="10543" spans="1:4" ht="38.25" x14ac:dyDescent="0.2">
      <c r="A10543" s="612">
        <v>37560</v>
      </c>
      <c r="B10543" s="613" t="s">
        <v>8159</v>
      </c>
      <c r="C10543" s="612" t="s">
        <v>775</v>
      </c>
      <c r="D10543" s="614">
        <v>24.92</v>
      </c>
    </row>
    <row r="10544" spans="1:4" ht="38.25" x14ac:dyDescent="0.2">
      <c r="A10544" s="612">
        <v>37557</v>
      </c>
      <c r="B10544" s="613" t="s">
        <v>8160</v>
      </c>
      <c r="C10544" s="612" t="s">
        <v>775</v>
      </c>
      <c r="D10544" s="614">
        <v>7.56</v>
      </c>
    </row>
    <row r="10545" spans="1:4" ht="38.25" x14ac:dyDescent="0.2">
      <c r="A10545" s="612">
        <v>37556</v>
      </c>
      <c r="B10545" s="613" t="s">
        <v>8161</v>
      </c>
      <c r="C10545" s="612" t="s">
        <v>775</v>
      </c>
      <c r="D10545" s="614">
        <v>14.64</v>
      </c>
    </row>
    <row r="10546" spans="1:4" ht="38.25" x14ac:dyDescent="0.2">
      <c r="A10546" s="612">
        <v>37559</v>
      </c>
      <c r="B10546" s="613" t="s">
        <v>8162</v>
      </c>
      <c r="C10546" s="612" t="s">
        <v>775</v>
      </c>
      <c r="D10546" s="614">
        <v>17.96</v>
      </c>
    </row>
    <row r="10547" spans="1:4" ht="38.25" x14ac:dyDescent="0.2">
      <c r="A10547" s="612">
        <v>37539</v>
      </c>
      <c r="B10547" s="613" t="s">
        <v>8163</v>
      </c>
      <c r="C10547" s="612" t="s">
        <v>775</v>
      </c>
      <c r="D10547" s="614">
        <v>12.66</v>
      </c>
    </row>
    <row r="10548" spans="1:4" ht="38.25" x14ac:dyDescent="0.2">
      <c r="A10548" s="612">
        <v>37558</v>
      </c>
      <c r="B10548" s="613" t="s">
        <v>8164</v>
      </c>
      <c r="C10548" s="612" t="s">
        <v>775</v>
      </c>
      <c r="D10548" s="614">
        <v>23.6</v>
      </c>
    </row>
    <row r="10549" spans="1:4" x14ac:dyDescent="0.2">
      <c r="A10549" s="612">
        <v>34723</v>
      </c>
      <c r="B10549" s="613" t="s">
        <v>8165</v>
      </c>
      <c r="C10549" s="612" t="s">
        <v>780</v>
      </c>
      <c r="D10549" s="614">
        <v>462</v>
      </c>
    </row>
    <row r="10550" spans="1:4" ht="25.5" x14ac:dyDescent="0.2">
      <c r="A10550" s="612">
        <v>34721</v>
      </c>
      <c r="B10550" s="613" t="s">
        <v>8166</v>
      </c>
      <c r="C10550" s="612" t="s">
        <v>780</v>
      </c>
      <c r="D10550" s="614">
        <v>576</v>
      </c>
    </row>
    <row r="10551" spans="1:4" ht="25.5" x14ac:dyDescent="0.2">
      <c r="A10551" s="612">
        <v>4309</v>
      </c>
      <c r="B10551" s="613" t="s">
        <v>8167</v>
      </c>
      <c r="C10551" s="612" t="s">
        <v>775</v>
      </c>
      <c r="D10551" s="614">
        <v>4.92</v>
      </c>
    </row>
    <row r="10552" spans="1:4" ht="25.5" x14ac:dyDescent="0.2">
      <c r="A10552" s="612">
        <v>4307</v>
      </c>
      <c r="B10552" s="613" t="s">
        <v>8168</v>
      </c>
      <c r="C10552" s="612" t="s">
        <v>775</v>
      </c>
      <c r="D10552" s="614">
        <v>8.42</v>
      </c>
    </row>
    <row r="10553" spans="1:4" ht="25.5" x14ac:dyDescent="0.2">
      <c r="A10553" s="612">
        <v>10850</v>
      </c>
      <c r="B10553" s="613" t="s">
        <v>8169</v>
      </c>
      <c r="C10553" s="612" t="s">
        <v>775</v>
      </c>
      <c r="D10553" s="614">
        <v>30</v>
      </c>
    </row>
    <row r="10554" spans="1:4" ht="38.25" x14ac:dyDescent="0.2">
      <c r="A10554" s="612">
        <v>42438</v>
      </c>
      <c r="B10554" s="613" t="s">
        <v>8170</v>
      </c>
      <c r="C10554" s="612" t="s">
        <v>775</v>
      </c>
      <c r="D10554" s="614">
        <v>1353.33</v>
      </c>
    </row>
    <row r="10555" spans="1:4" ht="25.5" x14ac:dyDescent="0.2">
      <c r="A10555" s="612">
        <v>4792</v>
      </c>
      <c r="B10555" s="613" t="s">
        <v>8171</v>
      </c>
      <c r="C10555" s="612" t="s">
        <v>780</v>
      </c>
      <c r="D10555" s="614">
        <v>131.38</v>
      </c>
    </row>
    <row r="10556" spans="1:4" ht="25.5" x14ac:dyDescent="0.2">
      <c r="A10556" s="612">
        <v>4790</v>
      </c>
      <c r="B10556" s="613" t="s">
        <v>8172</v>
      </c>
      <c r="C10556" s="612" t="s">
        <v>780</v>
      </c>
      <c r="D10556" s="614">
        <v>78.989999999999995</v>
      </c>
    </row>
    <row r="10557" spans="1:4" ht="25.5" x14ac:dyDescent="0.2">
      <c r="A10557" s="612">
        <v>40671</v>
      </c>
      <c r="B10557" s="613" t="s">
        <v>8173</v>
      </c>
      <c r="C10557" s="612" t="s">
        <v>780</v>
      </c>
      <c r="D10557" s="614">
        <v>75.959999999999994</v>
      </c>
    </row>
    <row r="10558" spans="1:4" ht="25.5" x14ac:dyDescent="0.2">
      <c r="A10558" s="612">
        <v>7552</v>
      </c>
      <c r="B10558" s="613" t="s">
        <v>8174</v>
      </c>
      <c r="C10558" s="612" t="s">
        <v>775</v>
      </c>
      <c r="D10558" s="614">
        <v>20.55</v>
      </c>
    </row>
    <row r="10559" spans="1:4" x14ac:dyDescent="0.2">
      <c r="A10559" s="612">
        <v>4893</v>
      </c>
      <c r="B10559" s="613" t="s">
        <v>8175</v>
      </c>
      <c r="C10559" s="612" t="s">
        <v>775</v>
      </c>
      <c r="D10559" s="614">
        <v>7.89</v>
      </c>
    </row>
    <row r="10560" spans="1:4" x14ac:dyDescent="0.2">
      <c r="A10560" s="612">
        <v>4894</v>
      </c>
      <c r="B10560" s="613" t="s">
        <v>8176</v>
      </c>
      <c r="C10560" s="612" t="s">
        <v>775</v>
      </c>
      <c r="D10560" s="614">
        <v>6.77</v>
      </c>
    </row>
    <row r="10561" spans="1:4" x14ac:dyDescent="0.2">
      <c r="A10561" s="612">
        <v>4888</v>
      </c>
      <c r="B10561" s="613" t="s">
        <v>8177</v>
      </c>
      <c r="C10561" s="612" t="s">
        <v>775</v>
      </c>
      <c r="D10561" s="614">
        <v>2.2999999999999998</v>
      </c>
    </row>
    <row r="10562" spans="1:4" x14ac:dyDescent="0.2">
      <c r="A10562" s="612">
        <v>4890</v>
      </c>
      <c r="B10562" s="613" t="s">
        <v>8178</v>
      </c>
      <c r="C10562" s="612" t="s">
        <v>775</v>
      </c>
      <c r="D10562" s="614">
        <v>4.33</v>
      </c>
    </row>
    <row r="10563" spans="1:4" x14ac:dyDescent="0.2">
      <c r="A10563" s="612">
        <v>12411</v>
      </c>
      <c r="B10563" s="613" t="s">
        <v>8179</v>
      </c>
      <c r="C10563" s="612" t="s">
        <v>775</v>
      </c>
      <c r="D10563" s="614">
        <v>23.33</v>
      </c>
    </row>
    <row r="10564" spans="1:4" x14ac:dyDescent="0.2">
      <c r="A10564" s="612">
        <v>4891</v>
      </c>
      <c r="B10564" s="613" t="s">
        <v>8180</v>
      </c>
      <c r="C10564" s="612" t="s">
        <v>775</v>
      </c>
      <c r="D10564" s="614">
        <v>11.66</v>
      </c>
    </row>
    <row r="10565" spans="1:4" x14ac:dyDescent="0.2">
      <c r="A10565" s="612">
        <v>4889</v>
      </c>
      <c r="B10565" s="613" t="s">
        <v>8181</v>
      </c>
      <c r="C10565" s="612" t="s">
        <v>775</v>
      </c>
      <c r="D10565" s="614">
        <v>3.11</v>
      </c>
    </row>
    <row r="10566" spans="1:4" x14ac:dyDescent="0.2">
      <c r="A10566" s="612">
        <v>4892</v>
      </c>
      <c r="B10566" s="613" t="s">
        <v>8182</v>
      </c>
      <c r="C10566" s="612" t="s">
        <v>775</v>
      </c>
      <c r="D10566" s="614">
        <v>32.67</v>
      </c>
    </row>
    <row r="10567" spans="1:4" x14ac:dyDescent="0.2">
      <c r="A10567" s="612">
        <v>12412</v>
      </c>
      <c r="B10567" s="613" t="s">
        <v>8183</v>
      </c>
      <c r="C10567" s="612" t="s">
        <v>775</v>
      </c>
      <c r="D10567" s="614">
        <v>60.72</v>
      </c>
    </row>
    <row r="10568" spans="1:4" x14ac:dyDescent="0.2">
      <c r="A10568" s="612">
        <v>11073</v>
      </c>
      <c r="B10568" s="613" t="s">
        <v>8184</v>
      </c>
      <c r="C10568" s="612" t="s">
        <v>775</v>
      </c>
      <c r="D10568" s="614">
        <v>3.97</v>
      </c>
    </row>
    <row r="10569" spans="1:4" x14ac:dyDescent="0.2">
      <c r="A10569" s="612">
        <v>11071</v>
      </c>
      <c r="B10569" s="613" t="s">
        <v>8185</v>
      </c>
      <c r="C10569" s="612" t="s">
        <v>775</v>
      </c>
      <c r="D10569" s="614">
        <v>6.44</v>
      </c>
    </row>
    <row r="10570" spans="1:4" x14ac:dyDescent="0.2">
      <c r="A10570" s="612">
        <v>11072</v>
      </c>
      <c r="B10570" s="613" t="s">
        <v>8186</v>
      </c>
      <c r="C10570" s="612" t="s">
        <v>775</v>
      </c>
      <c r="D10570" s="614">
        <v>2.2400000000000002</v>
      </c>
    </row>
    <row r="10571" spans="1:4" x14ac:dyDescent="0.2">
      <c r="A10571" s="612">
        <v>4895</v>
      </c>
      <c r="B10571" s="613" t="s">
        <v>8187</v>
      </c>
      <c r="C10571" s="612" t="s">
        <v>775</v>
      </c>
      <c r="D10571" s="614">
        <v>0.44</v>
      </c>
    </row>
    <row r="10572" spans="1:4" x14ac:dyDescent="0.2">
      <c r="A10572" s="612">
        <v>4907</v>
      </c>
      <c r="B10572" s="613" t="s">
        <v>8188</v>
      </c>
      <c r="C10572" s="612" t="s">
        <v>775</v>
      </c>
      <c r="D10572" s="614">
        <v>26.54</v>
      </c>
    </row>
    <row r="10573" spans="1:4" x14ac:dyDescent="0.2">
      <c r="A10573" s="612">
        <v>4902</v>
      </c>
      <c r="B10573" s="613" t="s">
        <v>8189</v>
      </c>
      <c r="C10573" s="612" t="s">
        <v>775</v>
      </c>
      <c r="D10573" s="614">
        <v>60.08</v>
      </c>
    </row>
    <row r="10574" spans="1:4" x14ac:dyDescent="0.2">
      <c r="A10574" s="612">
        <v>4908</v>
      </c>
      <c r="B10574" s="613" t="s">
        <v>8190</v>
      </c>
      <c r="C10574" s="612" t="s">
        <v>775</v>
      </c>
      <c r="D10574" s="614">
        <v>122</v>
      </c>
    </row>
    <row r="10575" spans="1:4" x14ac:dyDescent="0.2">
      <c r="A10575" s="612">
        <v>4909</v>
      </c>
      <c r="B10575" s="613" t="s">
        <v>8191</v>
      </c>
      <c r="C10575" s="612" t="s">
        <v>775</v>
      </c>
      <c r="D10575" s="614">
        <v>235.61</v>
      </c>
    </row>
    <row r="10576" spans="1:4" x14ac:dyDescent="0.2">
      <c r="A10576" s="612">
        <v>4903</v>
      </c>
      <c r="B10576" s="613" t="s">
        <v>8192</v>
      </c>
      <c r="C10576" s="612" t="s">
        <v>775</v>
      </c>
      <c r="D10576" s="614">
        <v>692.79</v>
      </c>
    </row>
    <row r="10577" spans="1:4" x14ac:dyDescent="0.2">
      <c r="A10577" s="612">
        <v>4897</v>
      </c>
      <c r="B10577" s="613" t="s">
        <v>8193</v>
      </c>
      <c r="C10577" s="612" t="s">
        <v>775</v>
      </c>
      <c r="D10577" s="614">
        <v>1.87</v>
      </c>
    </row>
    <row r="10578" spans="1:4" x14ac:dyDescent="0.2">
      <c r="A10578" s="612">
        <v>4896</v>
      </c>
      <c r="B10578" s="613" t="s">
        <v>8194</v>
      </c>
      <c r="C10578" s="612" t="s">
        <v>775</v>
      </c>
      <c r="D10578" s="614">
        <v>0.66</v>
      </c>
    </row>
    <row r="10579" spans="1:4" x14ac:dyDescent="0.2">
      <c r="A10579" s="612">
        <v>4900</v>
      </c>
      <c r="B10579" s="613" t="s">
        <v>8195</v>
      </c>
      <c r="C10579" s="612" t="s">
        <v>775</v>
      </c>
      <c r="D10579" s="614">
        <v>5.56</v>
      </c>
    </row>
    <row r="10580" spans="1:4" x14ac:dyDescent="0.2">
      <c r="A10580" s="612">
        <v>4898</v>
      </c>
      <c r="B10580" s="613" t="s">
        <v>8196</v>
      </c>
      <c r="C10580" s="612" t="s">
        <v>775</v>
      </c>
      <c r="D10580" s="614">
        <v>2.08</v>
      </c>
    </row>
    <row r="10581" spans="1:4" x14ac:dyDescent="0.2">
      <c r="A10581" s="612">
        <v>4899</v>
      </c>
      <c r="B10581" s="613" t="s">
        <v>8197</v>
      </c>
      <c r="C10581" s="612" t="s">
        <v>775</v>
      </c>
      <c r="D10581" s="614">
        <v>7.63</v>
      </c>
    </row>
    <row r="10582" spans="1:4" x14ac:dyDescent="0.2">
      <c r="A10582" s="612">
        <v>11096</v>
      </c>
      <c r="B10582" s="613" t="s">
        <v>8198</v>
      </c>
      <c r="C10582" s="612" t="s">
        <v>772</v>
      </c>
      <c r="D10582" s="614">
        <v>0.41</v>
      </c>
    </row>
    <row r="10583" spans="1:4" x14ac:dyDescent="0.2">
      <c r="A10583" s="612">
        <v>4741</v>
      </c>
      <c r="B10583" s="613" t="s">
        <v>8199</v>
      </c>
      <c r="C10583" s="612" t="s">
        <v>773</v>
      </c>
      <c r="D10583" s="614">
        <v>75.17</v>
      </c>
    </row>
    <row r="10584" spans="1:4" x14ac:dyDescent="0.2">
      <c r="A10584" s="612">
        <v>4752</v>
      </c>
      <c r="B10584" s="613" t="s">
        <v>8200</v>
      </c>
      <c r="C10584" s="612" t="s">
        <v>778</v>
      </c>
      <c r="D10584" s="614">
        <v>8.8800000000000008</v>
      </c>
    </row>
    <row r="10585" spans="1:4" x14ac:dyDescent="0.2">
      <c r="A10585" s="612">
        <v>41091</v>
      </c>
      <c r="B10585" s="613" t="s">
        <v>8201</v>
      </c>
      <c r="C10585" s="612" t="s">
        <v>895</v>
      </c>
      <c r="D10585" s="614">
        <v>1574.92</v>
      </c>
    </row>
    <row r="10586" spans="1:4" ht="25.5" x14ac:dyDescent="0.2">
      <c r="A10586" s="612">
        <v>13954</v>
      </c>
      <c r="B10586" s="613" t="s">
        <v>8202</v>
      </c>
      <c r="C10586" s="612" t="s">
        <v>775</v>
      </c>
      <c r="D10586" s="614">
        <v>6328.18</v>
      </c>
    </row>
    <row r="10587" spans="1:4" x14ac:dyDescent="0.2">
      <c r="A10587" s="612">
        <v>3411</v>
      </c>
      <c r="B10587" s="613" t="s">
        <v>8203</v>
      </c>
      <c r="C10587" s="612" t="s">
        <v>772</v>
      </c>
      <c r="D10587" s="614">
        <v>38.659999999999997</v>
      </c>
    </row>
    <row r="10588" spans="1:4" x14ac:dyDescent="0.2">
      <c r="A10588" s="612">
        <v>39995</v>
      </c>
      <c r="B10588" s="613" t="s">
        <v>8204</v>
      </c>
      <c r="C10588" s="612" t="s">
        <v>773</v>
      </c>
      <c r="D10588" s="614">
        <v>297.42</v>
      </c>
    </row>
    <row r="10589" spans="1:4" ht="25.5" x14ac:dyDescent="0.2">
      <c r="A10589" s="612">
        <v>11615</v>
      </c>
      <c r="B10589" s="613" t="s">
        <v>8205</v>
      </c>
      <c r="C10589" s="612" t="s">
        <v>780</v>
      </c>
      <c r="D10589" s="614">
        <v>2.52</v>
      </c>
    </row>
    <row r="10590" spans="1:4" ht="25.5" x14ac:dyDescent="0.2">
      <c r="A10590" s="612">
        <v>3408</v>
      </c>
      <c r="B10590" s="613" t="s">
        <v>8206</v>
      </c>
      <c r="C10590" s="612" t="s">
        <v>780</v>
      </c>
      <c r="D10590" s="614">
        <v>6.7</v>
      </c>
    </row>
    <row r="10591" spans="1:4" ht="25.5" x14ac:dyDescent="0.2">
      <c r="A10591" s="612">
        <v>3409</v>
      </c>
      <c r="B10591" s="613" t="s">
        <v>8207</v>
      </c>
      <c r="C10591" s="612" t="s">
        <v>780</v>
      </c>
      <c r="D10591" s="614">
        <v>16.75</v>
      </c>
    </row>
    <row r="10592" spans="1:4" x14ac:dyDescent="0.2">
      <c r="A10592" s="612">
        <v>11427</v>
      </c>
      <c r="B10592" s="613" t="s">
        <v>8208</v>
      </c>
      <c r="C10592" s="612" t="s">
        <v>772</v>
      </c>
      <c r="D10592" s="614">
        <v>76.66</v>
      </c>
    </row>
    <row r="10593" spans="1:4" ht="25.5" x14ac:dyDescent="0.2">
      <c r="A10593" s="612">
        <v>4491</v>
      </c>
      <c r="B10593" s="613" t="s">
        <v>11840</v>
      </c>
      <c r="C10593" s="612" t="s">
        <v>779</v>
      </c>
      <c r="D10593" s="614">
        <v>7.16</v>
      </c>
    </row>
    <row r="10594" spans="1:4" ht="25.5" x14ac:dyDescent="0.2">
      <c r="A10594" s="612">
        <v>2745</v>
      </c>
      <c r="B10594" s="613" t="s">
        <v>11841</v>
      </c>
      <c r="C10594" s="612" t="s">
        <v>779</v>
      </c>
      <c r="D10594" s="614">
        <v>2.42</v>
      </c>
    </row>
    <row r="10595" spans="1:4" ht="25.5" x14ac:dyDescent="0.2">
      <c r="A10595" s="612">
        <v>14439</v>
      </c>
      <c r="B10595" s="613" t="s">
        <v>11842</v>
      </c>
      <c r="C10595" s="612" t="s">
        <v>779</v>
      </c>
      <c r="D10595" s="614">
        <v>3</v>
      </c>
    </row>
    <row r="10596" spans="1:4" ht="25.5" x14ac:dyDescent="0.2">
      <c r="A10596" s="612">
        <v>26022</v>
      </c>
      <c r="B10596" s="613" t="s">
        <v>8209</v>
      </c>
      <c r="C10596" s="612" t="s">
        <v>775</v>
      </c>
      <c r="D10596" s="614">
        <v>186.3</v>
      </c>
    </row>
    <row r="10597" spans="1:4" x14ac:dyDescent="0.2">
      <c r="A10597" s="612">
        <v>421</v>
      </c>
      <c r="B10597" s="613" t="s">
        <v>8210</v>
      </c>
      <c r="C10597" s="612" t="s">
        <v>775</v>
      </c>
      <c r="D10597" s="614">
        <v>9.06</v>
      </c>
    </row>
    <row r="10598" spans="1:4" x14ac:dyDescent="0.2">
      <c r="A10598" s="612">
        <v>12362</v>
      </c>
      <c r="B10598" s="613" t="s">
        <v>8211</v>
      </c>
      <c r="C10598" s="612" t="s">
        <v>775</v>
      </c>
      <c r="D10598" s="614">
        <v>10.71</v>
      </c>
    </row>
    <row r="10599" spans="1:4" ht="25.5" x14ac:dyDescent="0.2">
      <c r="A10599" s="612">
        <v>14148</v>
      </c>
      <c r="B10599" s="613" t="s">
        <v>8212</v>
      </c>
      <c r="C10599" s="612" t="s">
        <v>775</v>
      </c>
      <c r="D10599" s="614">
        <v>0.87</v>
      </c>
    </row>
    <row r="10600" spans="1:4" x14ac:dyDescent="0.2">
      <c r="A10600" s="612">
        <v>4341</v>
      </c>
      <c r="B10600" s="613" t="s">
        <v>8213</v>
      </c>
      <c r="C10600" s="612" t="s">
        <v>775</v>
      </c>
      <c r="D10600" s="614">
        <v>0.52</v>
      </c>
    </row>
    <row r="10601" spans="1:4" x14ac:dyDescent="0.2">
      <c r="A10601" s="612">
        <v>4337</v>
      </c>
      <c r="B10601" s="613" t="s">
        <v>8214</v>
      </c>
      <c r="C10601" s="612" t="s">
        <v>775</v>
      </c>
      <c r="D10601" s="614">
        <v>1.31</v>
      </c>
    </row>
    <row r="10602" spans="1:4" x14ac:dyDescent="0.2">
      <c r="A10602" s="612">
        <v>4339</v>
      </c>
      <c r="B10602" s="613" t="s">
        <v>8215</v>
      </c>
      <c r="C10602" s="612" t="s">
        <v>775</v>
      </c>
      <c r="D10602" s="614">
        <v>0.27</v>
      </c>
    </row>
    <row r="10603" spans="1:4" x14ac:dyDescent="0.2">
      <c r="A10603" s="612">
        <v>39997</v>
      </c>
      <c r="B10603" s="613" t="s">
        <v>8216</v>
      </c>
      <c r="C10603" s="612" t="s">
        <v>775</v>
      </c>
      <c r="D10603" s="614">
        <v>0.15</v>
      </c>
    </row>
    <row r="10604" spans="1:4" x14ac:dyDescent="0.2">
      <c r="A10604" s="612">
        <v>11971</v>
      </c>
      <c r="B10604" s="613" t="s">
        <v>8217</v>
      </c>
      <c r="C10604" s="612" t="s">
        <v>775</v>
      </c>
      <c r="D10604" s="614">
        <v>2.17</v>
      </c>
    </row>
    <row r="10605" spans="1:4" x14ac:dyDescent="0.2">
      <c r="A10605" s="612">
        <v>4342</v>
      </c>
      <c r="B10605" s="613" t="s">
        <v>8218</v>
      </c>
      <c r="C10605" s="612" t="s">
        <v>775</v>
      </c>
      <c r="D10605" s="614">
        <v>0.11</v>
      </c>
    </row>
    <row r="10606" spans="1:4" x14ac:dyDescent="0.2">
      <c r="A10606" s="612">
        <v>4330</v>
      </c>
      <c r="B10606" s="613" t="s">
        <v>8219</v>
      </c>
      <c r="C10606" s="612" t="s">
        <v>775</v>
      </c>
      <c r="D10606" s="614">
        <v>7.0000000000000007E-2</v>
      </c>
    </row>
    <row r="10607" spans="1:4" x14ac:dyDescent="0.2">
      <c r="A10607" s="612">
        <v>4340</v>
      </c>
      <c r="B10607" s="613" t="s">
        <v>8220</v>
      </c>
      <c r="C10607" s="612" t="s">
        <v>775</v>
      </c>
      <c r="D10607" s="614">
        <v>0.6</v>
      </c>
    </row>
    <row r="10608" spans="1:4" x14ac:dyDescent="0.2">
      <c r="A10608" s="612">
        <v>5088</v>
      </c>
      <c r="B10608" s="613" t="s">
        <v>12649</v>
      </c>
      <c r="C10608" s="612" t="s">
        <v>775</v>
      </c>
      <c r="D10608" s="614">
        <v>5.86</v>
      </c>
    </row>
    <row r="10609" spans="1:4" ht="25.5" x14ac:dyDescent="0.2">
      <c r="A10609" s="612">
        <v>11154</v>
      </c>
      <c r="B10609" s="613" t="s">
        <v>8221</v>
      </c>
      <c r="C10609" s="612" t="s">
        <v>775</v>
      </c>
      <c r="D10609" s="614">
        <v>1044.47</v>
      </c>
    </row>
    <row r="10610" spans="1:4" ht="51" x14ac:dyDescent="0.2">
      <c r="A10610" s="612">
        <v>4989</v>
      </c>
      <c r="B10610" s="613" t="s">
        <v>12650</v>
      </c>
      <c r="C10610" s="612" t="s">
        <v>775</v>
      </c>
      <c r="D10610" s="614">
        <v>291.55</v>
      </c>
    </row>
    <row r="10611" spans="1:4" ht="38.25" x14ac:dyDescent="0.2">
      <c r="A10611" s="612">
        <v>4982</v>
      </c>
      <c r="B10611" s="613" t="s">
        <v>12651</v>
      </c>
      <c r="C10611" s="612" t="s">
        <v>775</v>
      </c>
      <c r="D10611" s="614">
        <v>273.45999999999998</v>
      </c>
    </row>
    <row r="10612" spans="1:4" ht="38.25" x14ac:dyDescent="0.2">
      <c r="A10612" s="612">
        <v>4962</v>
      </c>
      <c r="B10612" s="613" t="s">
        <v>12652</v>
      </c>
      <c r="C10612" s="612" t="s">
        <v>775</v>
      </c>
      <c r="D10612" s="614">
        <v>215.66</v>
      </c>
    </row>
    <row r="10613" spans="1:4" ht="38.25" x14ac:dyDescent="0.2">
      <c r="A10613" s="612">
        <v>4981</v>
      </c>
      <c r="B10613" s="613" t="s">
        <v>12653</v>
      </c>
      <c r="C10613" s="612" t="s">
        <v>775</v>
      </c>
      <c r="D10613" s="614">
        <v>191.99</v>
      </c>
    </row>
    <row r="10614" spans="1:4" ht="38.25" x14ac:dyDescent="0.2">
      <c r="A10614" s="612">
        <v>4964</v>
      </c>
      <c r="B10614" s="613" t="s">
        <v>12654</v>
      </c>
      <c r="C10614" s="612" t="s">
        <v>775</v>
      </c>
      <c r="D10614" s="614">
        <v>243.56</v>
      </c>
    </row>
    <row r="10615" spans="1:4" ht="38.25" x14ac:dyDescent="0.2">
      <c r="A10615" s="612">
        <v>4992</v>
      </c>
      <c r="B10615" s="613" t="s">
        <v>12655</v>
      </c>
      <c r="C10615" s="612" t="s">
        <v>775</v>
      </c>
      <c r="D10615" s="614">
        <v>237.92</v>
      </c>
    </row>
    <row r="10616" spans="1:4" ht="38.25" x14ac:dyDescent="0.2">
      <c r="A10616" s="612">
        <v>4987</v>
      </c>
      <c r="B10616" s="613" t="s">
        <v>12656</v>
      </c>
      <c r="C10616" s="612" t="s">
        <v>775</v>
      </c>
      <c r="D10616" s="614">
        <v>272.19</v>
      </c>
    </row>
    <row r="10617" spans="1:4" ht="38.25" x14ac:dyDescent="0.2">
      <c r="A10617" s="612">
        <v>39021</v>
      </c>
      <c r="B10617" s="613" t="s">
        <v>8222</v>
      </c>
      <c r="C10617" s="612" t="s">
        <v>775</v>
      </c>
      <c r="D10617" s="614">
        <v>469.8</v>
      </c>
    </row>
    <row r="10618" spans="1:4" ht="25.5" x14ac:dyDescent="0.2">
      <c r="A10618" s="612">
        <v>39022</v>
      </c>
      <c r="B10618" s="613" t="s">
        <v>8223</v>
      </c>
      <c r="C10618" s="612" t="s">
        <v>775</v>
      </c>
      <c r="D10618" s="614">
        <v>581</v>
      </c>
    </row>
    <row r="10619" spans="1:4" ht="38.25" x14ac:dyDescent="0.2">
      <c r="A10619" s="612">
        <v>39024</v>
      </c>
      <c r="B10619" s="613" t="s">
        <v>8224</v>
      </c>
      <c r="C10619" s="612" t="s">
        <v>775</v>
      </c>
      <c r="D10619" s="614">
        <v>1338.43</v>
      </c>
    </row>
    <row r="10620" spans="1:4" ht="25.5" x14ac:dyDescent="0.2">
      <c r="A10620" s="612">
        <v>4914</v>
      </c>
      <c r="B10620" s="613" t="s">
        <v>8225</v>
      </c>
      <c r="C10620" s="612" t="s">
        <v>780</v>
      </c>
      <c r="D10620" s="614">
        <v>1085.23</v>
      </c>
    </row>
    <row r="10621" spans="1:4" ht="25.5" x14ac:dyDescent="0.2">
      <c r="A10621" s="612">
        <v>4917</v>
      </c>
      <c r="B10621" s="613" t="s">
        <v>3873</v>
      </c>
      <c r="C10621" s="612" t="s">
        <v>780</v>
      </c>
      <c r="D10621" s="614">
        <v>749.47</v>
      </c>
    </row>
    <row r="10622" spans="1:4" ht="25.5" x14ac:dyDescent="0.2">
      <c r="A10622" s="612">
        <v>39025</v>
      </c>
      <c r="B10622" s="613" t="s">
        <v>8226</v>
      </c>
      <c r="C10622" s="612" t="s">
        <v>775</v>
      </c>
      <c r="D10622" s="614">
        <v>1372.42</v>
      </c>
    </row>
    <row r="10623" spans="1:4" ht="25.5" x14ac:dyDescent="0.2">
      <c r="A10623" s="612">
        <v>4930</v>
      </c>
      <c r="B10623" s="613" t="s">
        <v>8227</v>
      </c>
      <c r="C10623" s="612" t="s">
        <v>780</v>
      </c>
      <c r="D10623" s="614">
        <v>504.9</v>
      </c>
    </row>
    <row r="10624" spans="1:4" ht="38.25" x14ac:dyDescent="0.2">
      <c r="A10624" s="612">
        <v>4922</v>
      </c>
      <c r="B10624" s="613" t="s">
        <v>8228</v>
      </c>
      <c r="C10624" s="612" t="s">
        <v>780</v>
      </c>
      <c r="D10624" s="614">
        <v>695.2</v>
      </c>
    </row>
    <row r="10625" spans="1:4" ht="25.5" x14ac:dyDescent="0.2">
      <c r="A10625" s="612">
        <v>4911</v>
      </c>
      <c r="B10625" s="613" t="s">
        <v>8229</v>
      </c>
      <c r="C10625" s="612" t="s">
        <v>780</v>
      </c>
      <c r="D10625" s="614">
        <v>280.56</v>
      </c>
    </row>
    <row r="10626" spans="1:4" ht="38.25" x14ac:dyDescent="0.2">
      <c r="A10626" s="612">
        <v>37518</v>
      </c>
      <c r="B10626" s="613" t="s">
        <v>8230</v>
      </c>
      <c r="C10626" s="612" t="s">
        <v>780</v>
      </c>
      <c r="D10626" s="614">
        <v>455.91</v>
      </c>
    </row>
    <row r="10627" spans="1:4" ht="25.5" x14ac:dyDescent="0.2">
      <c r="A10627" s="612">
        <v>4910</v>
      </c>
      <c r="B10627" s="613" t="s">
        <v>8231</v>
      </c>
      <c r="C10627" s="612" t="s">
        <v>780</v>
      </c>
      <c r="D10627" s="614">
        <v>384.33</v>
      </c>
    </row>
    <row r="10628" spans="1:4" ht="38.25" x14ac:dyDescent="0.2">
      <c r="A10628" s="612">
        <v>4943</v>
      </c>
      <c r="B10628" s="613" t="s">
        <v>8232</v>
      </c>
      <c r="C10628" s="612" t="s">
        <v>780</v>
      </c>
      <c r="D10628" s="614">
        <v>572.57000000000005</v>
      </c>
    </row>
    <row r="10629" spans="1:4" ht="25.5" x14ac:dyDescent="0.2">
      <c r="A10629" s="612">
        <v>5002</v>
      </c>
      <c r="B10629" s="613" t="s">
        <v>8233</v>
      </c>
      <c r="C10629" s="612" t="s">
        <v>780</v>
      </c>
      <c r="D10629" s="614">
        <v>277.19</v>
      </c>
    </row>
    <row r="10630" spans="1:4" ht="25.5" x14ac:dyDescent="0.2">
      <c r="A10630" s="612">
        <v>4977</v>
      </c>
      <c r="B10630" s="613" t="s">
        <v>8234</v>
      </c>
      <c r="C10630" s="612" t="s">
        <v>780</v>
      </c>
      <c r="D10630" s="614">
        <v>187.11</v>
      </c>
    </row>
    <row r="10631" spans="1:4" ht="25.5" x14ac:dyDescent="0.2">
      <c r="A10631" s="612">
        <v>5028</v>
      </c>
      <c r="B10631" s="613" t="s">
        <v>8235</v>
      </c>
      <c r="C10631" s="612" t="s">
        <v>780</v>
      </c>
      <c r="D10631" s="614">
        <v>457.84</v>
      </c>
    </row>
    <row r="10632" spans="1:4" ht="25.5" x14ac:dyDescent="0.2">
      <c r="A10632" s="612">
        <v>4998</v>
      </c>
      <c r="B10632" s="613" t="s">
        <v>8236</v>
      </c>
      <c r="C10632" s="612" t="s">
        <v>780</v>
      </c>
      <c r="D10632" s="614">
        <v>380.25</v>
      </c>
    </row>
    <row r="10633" spans="1:4" ht="25.5" x14ac:dyDescent="0.2">
      <c r="A10633" s="612">
        <v>4969</v>
      </c>
      <c r="B10633" s="613" t="s">
        <v>8237</v>
      </c>
      <c r="C10633" s="612" t="s">
        <v>780</v>
      </c>
      <c r="D10633" s="614">
        <v>264.64</v>
      </c>
    </row>
    <row r="10634" spans="1:4" ht="38.25" x14ac:dyDescent="0.2">
      <c r="A10634" s="612">
        <v>11364</v>
      </c>
      <c r="B10634" s="613" t="s">
        <v>12657</v>
      </c>
      <c r="C10634" s="612" t="s">
        <v>775</v>
      </c>
      <c r="D10634" s="614">
        <v>164.93</v>
      </c>
    </row>
    <row r="10635" spans="1:4" ht="38.25" x14ac:dyDescent="0.2">
      <c r="A10635" s="612">
        <v>11365</v>
      </c>
      <c r="B10635" s="613" t="s">
        <v>12658</v>
      </c>
      <c r="C10635" s="612" t="s">
        <v>775</v>
      </c>
      <c r="D10635" s="614">
        <v>171.16</v>
      </c>
    </row>
    <row r="10636" spans="1:4" ht="38.25" x14ac:dyDescent="0.2">
      <c r="A10636" s="612">
        <v>11366</v>
      </c>
      <c r="B10636" s="613" t="s">
        <v>12659</v>
      </c>
      <c r="C10636" s="612" t="s">
        <v>775</v>
      </c>
      <c r="D10636" s="614">
        <v>181.94</v>
      </c>
    </row>
    <row r="10637" spans="1:4" ht="38.25" x14ac:dyDescent="0.2">
      <c r="A10637" s="612">
        <v>43777</v>
      </c>
      <c r="B10637" s="613" t="s">
        <v>12660</v>
      </c>
      <c r="C10637" s="612" t="s">
        <v>775</v>
      </c>
      <c r="D10637" s="614">
        <v>213.72</v>
      </c>
    </row>
    <row r="10638" spans="1:4" ht="38.25" x14ac:dyDescent="0.2">
      <c r="A10638" s="612">
        <v>20322</v>
      </c>
      <c r="B10638" s="613" t="s">
        <v>12661</v>
      </c>
      <c r="C10638" s="612" t="s">
        <v>775</v>
      </c>
      <c r="D10638" s="614">
        <v>198.4</v>
      </c>
    </row>
    <row r="10639" spans="1:4" ht="38.25" x14ac:dyDescent="0.2">
      <c r="A10639" s="612">
        <v>10553</v>
      </c>
      <c r="B10639" s="613" t="s">
        <v>12662</v>
      </c>
      <c r="C10639" s="612" t="s">
        <v>775</v>
      </c>
      <c r="D10639" s="614">
        <v>180.15</v>
      </c>
    </row>
    <row r="10640" spans="1:4" ht="38.25" x14ac:dyDescent="0.2">
      <c r="A10640" s="612">
        <v>5020</v>
      </c>
      <c r="B10640" s="613" t="s">
        <v>12663</v>
      </c>
      <c r="C10640" s="612" t="s">
        <v>775</v>
      </c>
      <c r="D10640" s="614">
        <v>189.93</v>
      </c>
    </row>
    <row r="10641" spans="1:4" ht="38.25" x14ac:dyDescent="0.2">
      <c r="A10641" s="612">
        <v>10554</v>
      </c>
      <c r="B10641" s="613" t="s">
        <v>12664</v>
      </c>
      <c r="C10641" s="612" t="s">
        <v>775</v>
      </c>
      <c r="D10641" s="614">
        <v>181.74</v>
      </c>
    </row>
    <row r="10642" spans="1:4" ht="38.25" x14ac:dyDescent="0.2">
      <c r="A10642" s="612">
        <v>10555</v>
      </c>
      <c r="B10642" s="613" t="s">
        <v>12665</v>
      </c>
      <c r="C10642" s="612" t="s">
        <v>775</v>
      </c>
      <c r="D10642" s="614">
        <v>198.2</v>
      </c>
    </row>
    <row r="10643" spans="1:4" ht="38.25" x14ac:dyDescent="0.2">
      <c r="A10643" s="612">
        <v>10556</v>
      </c>
      <c r="B10643" s="613" t="s">
        <v>12666</v>
      </c>
      <c r="C10643" s="612" t="s">
        <v>775</v>
      </c>
      <c r="D10643" s="614">
        <v>263.52</v>
      </c>
    </row>
    <row r="10644" spans="1:4" ht="38.25" x14ac:dyDescent="0.2">
      <c r="A10644" s="612">
        <v>39502</v>
      </c>
      <c r="B10644" s="613" t="s">
        <v>12667</v>
      </c>
      <c r="C10644" s="612" t="s">
        <v>775</v>
      </c>
      <c r="D10644" s="614">
        <v>370.05</v>
      </c>
    </row>
    <row r="10645" spans="1:4" ht="38.25" x14ac:dyDescent="0.2">
      <c r="A10645" s="612">
        <v>39504</v>
      </c>
      <c r="B10645" s="613" t="s">
        <v>12668</v>
      </c>
      <c r="C10645" s="612" t="s">
        <v>775</v>
      </c>
      <c r="D10645" s="614">
        <v>409.2</v>
      </c>
    </row>
    <row r="10646" spans="1:4" ht="38.25" x14ac:dyDescent="0.2">
      <c r="A10646" s="612">
        <v>39503</v>
      </c>
      <c r="B10646" s="613" t="s">
        <v>12669</v>
      </c>
      <c r="C10646" s="612" t="s">
        <v>775</v>
      </c>
      <c r="D10646" s="614">
        <v>430.67</v>
      </c>
    </row>
    <row r="10647" spans="1:4" ht="38.25" x14ac:dyDescent="0.2">
      <c r="A10647" s="612">
        <v>39505</v>
      </c>
      <c r="B10647" s="613" t="s">
        <v>12670</v>
      </c>
      <c r="C10647" s="612" t="s">
        <v>775</v>
      </c>
      <c r="D10647" s="614">
        <v>464.11</v>
      </c>
    </row>
    <row r="10648" spans="1:4" x14ac:dyDescent="0.2">
      <c r="A10648" s="612">
        <v>25969</v>
      </c>
      <c r="B10648" s="613" t="s">
        <v>8238</v>
      </c>
      <c r="C10648" s="612" t="s">
        <v>775</v>
      </c>
      <c r="D10648" s="614">
        <v>386.63</v>
      </c>
    </row>
    <row r="10649" spans="1:4" ht="25.5" x14ac:dyDescent="0.2">
      <c r="A10649" s="612">
        <v>4944</v>
      </c>
      <c r="B10649" s="613" t="s">
        <v>8239</v>
      </c>
      <c r="C10649" s="612" t="s">
        <v>780</v>
      </c>
      <c r="D10649" s="614">
        <v>855.99</v>
      </c>
    </row>
    <row r="10650" spans="1:4" x14ac:dyDescent="0.2">
      <c r="A10650" s="612">
        <v>21102</v>
      </c>
      <c r="B10650" s="613" t="s">
        <v>8240</v>
      </c>
      <c r="C10650" s="612" t="s">
        <v>775</v>
      </c>
      <c r="D10650" s="614">
        <v>29.9</v>
      </c>
    </row>
    <row r="10651" spans="1:4" x14ac:dyDescent="0.2">
      <c r="A10651" s="612">
        <v>21101</v>
      </c>
      <c r="B10651" s="613" t="s">
        <v>8241</v>
      </c>
      <c r="C10651" s="612" t="s">
        <v>775</v>
      </c>
      <c r="D10651" s="614">
        <v>19.2</v>
      </c>
    </row>
    <row r="10652" spans="1:4" ht="25.5" x14ac:dyDescent="0.2">
      <c r="A10652" s="612">
        <v>34713</v>
      </c>
      <c r="B10652" s="613" t="s">
        <v>3881</v>
      </c>
      <c r="C10652" s="612" t="s">
        <v>780</v>
      </c>
      <c r="D10652" s="614">
        <v>317.57</v>
      </c>
    </row>
    <row r="10653" spans="1:4" ht="38.25" x14ac:dyDescent="0.2">
      <c r="A10653" s="612">
        <v>4947</v>
      </c>
      <c r="B10653" s="613" t="s">
        <v>8242</v>
      </c>
      <c r="C10653" s="612" t="s">
        <v>780</v>
      </c>
      <c r="D10653" s="614">
        <v>648.83000000000004</v>
      </c>
    </row>
    <row r="10654" spans="1:4" ht="25.5" x14ac:dyDescent="0.2">
      <c r="A10654" s="612">
        <v>37563</v>
      </c>
      <c r="B10654" s="613" t="s">
        <v>8243</v>
      </c>
      <c r="C10654" s="612" t="s">
        <v>780</v>
      </c>
      <c r="D10654" s="614">
        <v>498.2</v>
      </c>
    </row>
    <row r="10655" spans="1:4" ht="25.5" x14ac:dyDescent="0.2">
      <c r="A10655" s="612">
        <v>4948</v>
      </c>
      <c r="B10655" s="613" t="s">
        <v>8244</v>
      </c>
      <c r="C10655" s="612" t="s">
        <v>780</v>
      </c>
      <c r="D10655" s="614">
        <v>452.13</v>
      </c>
    </row>
    <row r="10656" spans="1:4" ht="38.25" x14ac:dyDescent="0.2">
      <c r="A10656" s="612">
        <v>37561</v>
      </c>
      <c r="B10656" s="613" t="s">
        <v>8245</v>
      </c>
      <c r="C10656" s="612" t="s">
        <v>780</v>
      </c>
      <c r="D10656" s="614">
        <v>930.01</v>
      </c>
    </row>
    <row r="10657" spans="1:4" ht="38.25" x14ac:dyDescent="0.2">
      <c r="A10657" s="612">
        <v>37562</v>
      </c>
      <c r="B10657" s="613" t="s">
        <v>8246</v>
      </c>
      <c r="C10657" s="612" t="s">
        <v>780</v>
      </c>
      <c r="D10657" s="614">
        <v>596.5</v>
      </c>
    </row>
    <row r="10658" spans="1:4" ht="25.5" x14ac:dyDescent="0.2">
      <c r="A10658" s="612">
        <v>37585</v>
      </c>
      <c r="B10658" s="613" t="s">
        <v>8247</v>
      </c>
      <c r="C10658" s="612" t="s">
        <v>775</v>
      </c>
      <c r="D10658" s="614">
        <v>373.69</v>
      </c>
    </row>
    <row r="10659" spans="1:4" ht="25.5" x14ac:dyDescent="0.2">
      <c r="A10659" s="612">
        <v>14164</v>
      </c>
      <c r="B10659" s="613" t="s">
        <v>8248</v>
      </c>
      <c r="C10659" s="612" t="s">
        <v>775</v>
      </c>
      <c r="D10659" s="614">
        <v>1457.93</v>
      </c>
    </row>
    <row r="10660" spans="1:4" ht="25.5" x14ac:dyDescent="0.2">
      <c r="A10660" s="612">
        <v>14163</v>
      </c>
      <c r="B10660" s="613" t="s">
        <v>8249</v>
      </c>
      <c r="C10660" s="612" t="s">
        <v>775</v>
      </c>
      <c r="D10660" s="614">
        <v>1657.03</v>
      </c>
    </row>
    <row r="10661" spans="1:4" ht="25.5" x14ac:dyDescent="0.2">
      <c r="A10661" s="612">
        <v>5051</v>
      </c>
      <c r="B10661" s="613" t="s">
        <v>8250</v>
      </c>
      <c r="C10661" s="612" t="s">
        <v>775</v>
      </c>
      <c r="D10661" s="614">
        <v>1409.29</v>
      </c>
    </row>
    <row r="10662" spans="1:4" ht="25.5" x14ac:dyDescent="0.2">
      <c r="A10662" s="612">
        <v>14162</v>
      </c>
      <c r="B10662" s="613" t="s">
        <v>8251</v>
      </c>
      <c r="C10662" s="612" t="s">
        <v>775</v>
      </c>
      <c r="D10662" s="614">
        <v>1407.24</v>
      </c>
    </row>
    <row r="10663" spans="1:4" ht="25.5" x14ac:dyDescent="0.2">
      <c r="A10663" s="612">
        <v>5052</v>
      </c>
      <c r="B10663" s="613" t="s">
        <v>8252</v>
      </c>
      <c r="C10663" s="612" t="s">
        <v>775</v>
      </c>
      <c r="D10663" s="614">
        <v>1050</v>
      </c>
    </row>
    <row r="10664" spans="1:4" ht="25.5" x14ac:dyDescent="0.2">
      <c r="A10664" s="612">
        <v>14166</v>
      </c>
      <c r="B10664" s="613" t="s">
        <v>8253</v>
      </c>
      <c r="C10664" s="612" t="s">
        <v>775</v>
      </c>
      <c r="D10664" s="614">
        <v>1063.33</v>
      </c>
    </row>
    <row r="10665" spans="1:4" ht="25.5" x14ac:dyDescent="0.2">
      <c r="A10665" s="612">
        <v>14165</v>
      </c>
      <c r="B10665" s="613" t="s">
        <v>8254</v>
      </c>
      <c r="C10665" s="612" t="s">
        <v>775</v>
      </c>
      <c r="D10665" s="614">
        <v>1473.1</v>
      </c>
    </row>
    <row r="10666" spans="1:4" ht="25.5" x14ac:dyDescent="0.2">
      <c r="A10666" s="612">
        <v>5050</v>
      </c>
      <c r="B10666" s="613" t="s">
        <v>8255</v>
      </c>
      <c r="C10666" s="612" t="s">
        <v>775</v>
      </c>
      <c r="D10666" s="614">
        <v>362.56</v>
      </c>
    </row>
    <row r="10667" spans="1:4" ht="25.5" x14ac:dyDescent="0.2">
      <c r="A10667" s="612">
        <v>12378</v>
      </c>
      <c r="B10667" s="613" t="s">
        <v>8256</v>
      </c>
      <c r="C10667" s="612" t="s">
        <v>775</v>
      </c>
      <c r="D10667" s="614">
        <v>861.79</v>
      </c>
    </row>
    <row r="10668" spans="1:4" x14ac:dyDescent="0.2">
      <c r="A10668" s="612">
        <v>12366</v>
      </c>
      <c r="B10668" s="613" t="s">
        <v>8257</v>
      </c>
      <c r="C10668" s="612" t="s">
        <v>775</v>
      </c>
      <c r="D10668" s="614">
        <v>607.12</v>
      </c>
    </row>
    <row r="10669" spans="1:4" x14ac:dyDescent="0.2">
      <c r="A10669" s="612">
        <v>5045</v>
      </c>
      <c r="B10669" s="613" t="s">
        <v>8258</v>
      </c>
      <c r="C10669" s="612" t="s">
        <v>775</v>
      </c>
      <c r="D10669" s="614">
        <v>845.45</v>
      </c>
    </row>
    <row r="10670" spans="1:4" x14ac:dyDescent="0.2">
      <c r="A10670" s="612">
        <v>5044</v>
      </c>
      <c r="B10670" s="613" t="s">
        <v>8259</v>
      </c>
      <c r="C10670" s="612" t="s">
        <v>775</v>
      </c>
      <c r="D10670" s="614">
        <v>596.47</v>
      </c>
    </row>
    <row r="10671" spans="1:4" x14ac:dyDescent="0.2">
      <c r="A10671" s="612">
        <v>5055</v>
      </c>
      <c r="B10671" s="613" t="s">
        <v>8260</v>
      </c>
      <c r="C10671" s="612" t="s">
        <v>775</v>
      </c>
      <c r="D10671" s="614">
        <v>848.03</v>
      </c>
    </row>
    <row r="10672" spans="1:4" x14ac:dyDescent="0.2">
      <c r="A10672" s="612">
        <v>5053</v>
      </c>
      <c r="B10672" s="613" t="s">
        <v>8261</v>
      </c>
      <c r="C10672" s="612" t="s">
        <v>775</v>
      </c>
      <c r="D10672" s="614">
        <v>660.05</v>
      </c>
    </row>
    <row r="10673" spans="1:4" x14ac:dyDescent="0.2">
      <c r="A10673" s="612">
        <v>5035</v>
      </c>
      <c r="B10673" s="613" t="s">
        <v>8262</v>
      </c>
      <c r="C10673" s="612" t="s">
        <v>775</v>
      </c>
      <c r="D10673" s="614">
        <v>1079.1600000000001</v>
      </c>
    </row>
    <row r="10674" spans="1:4" x14ac:dyDescent="0.2">
      <c r="A10674" s="612">
        <v>5036</v>
      </c>
      <c r="B10674" s="613" t="s">
        <v>8263</v>
      </c>
      <c r="C10674" s="612" t="s">
        <v>775</v>
      </c>
      <c r="D10674" s="614">
        <v>1801.47</v>
      </c>
    </row>
    <row r="10675" spans="1:4" x14ac:dyDescent="0.2">
      <c r="A10675" s="612">
        <v>5059</v>
      </c>
      <c r="B10675" s="613" t="s">
        <v>8264</v>
      </c>
      <c r="C10675" s="612" t="s">
        <v>775</v>
      </c>
      <c r="D10675" s="614">
        <v>844</v>
      </c>
    </row>
    <row r="10676" spans="1:4" x14ac:dyDescent="0.2">
      <c r="A10676" s="612">
        <v>5034</v>
      </c>
      <c r="B10676" s="613" t="s">
        <v>8265</v>
      </c>
      <c r="C10676" s="612" t="s">
        <v>775</v>
      </c>
      <c r="D10676" s="614">
        <v>1164.6500000000001</v>
      </c>
    </row>
    <row r="10677" spans="1:4" x14ac:dyDescent="0.2">
      <c r="A10677" s="612">
        <v>5056</v>
      </c>
      <c r="B10677" s="613" t="s">
        <v>8266</v>
      </c>
      <c r="C10677" s="612" t="s">
        <v>775</v>
      </c>
      <c r="D10677" s="614">
        <v>904.95</v>
      </c>
    </row>
    <row r="10678" spans="1:4" x14ac:dyDescent="0.2">
      <c r="A10678" s="612">
        <v>5057</v>
      </c>
      <c r="B10678" s="613" t="s">
        <v>8267</v>
      </c>
      <c r="C10678" s="612" t="s">
        <v>775</v>
      </c>
      <c r="D10678" s="614">
        <v>725.77</v>
      </c>
    </row>
    <row r="10679" spans="1:4" x14ac:dyDescent="0.2">
      <c r="A10679" s="612">
        <v>5033</v>
      </c>
      <c r="B10679" s="613" t="s">
        <v>8268</v>
      </c>
      <c r="C10679" s="612" t="s">
        <v>775</v>
      </c>
      <c r="D10679" s="614">
        <v>602.5</v>
      </c>
    </row>
    <row r="10680" spans="1:4" x14ac:dyDescent="0.2">
      <c r="A10680" s="612">
        <v>5038</v>
      </c>
      <c r="B10680" s="613" t="s">
        <v>8269</v>
      </c>
      <c r="C10680" s="612" t="s">
        <v>775</v>
      </c>
      <c r="D10680" s="614">
        <v>491.03</v>
      </c>
    </row>
    <row r="10681" spans="1:4" x14ac:dyDescent="0.2">
      <c r="A10681" s="612">
        <v>12372</v>
      </c>
      <c r="B10681" s="613" t="s">
        <v>8270</v>
      </c>
      <c r="C10681" s="612" t="s">
        <v>775</v>
      </c>
      <c r="D10681" s="614">
        <v>647.08000000000004</v>
      </c>
    </row>
    <row r="10682" spans="1:4" x14ac:dyDescent="0.2">
      <c r="A10682" s="612">
        <v>13339</v>
      </c>
      <c r="B10682" s="613" t="s">
        <v>8271</v>
      </c>
      <c r="C10682" s="612" t="s">
        <v>775</v>
      </c>
      <c r="D10682" s="614">
        <v>961.96</v>
      </c>
    </row>
    <row r="10683" spans="1:4" x14ac:dyDescent="0.2">
      <c r="A10683" s="612">
        <v>12373</v>
      </c>
      <c r="B10683" s="613" t="s">
        <v>8272</v>
      </c>
      <c r="C10683" s="612" t="s">
        <v>775</v>
      </c>
      <c r="D10683" s="614">
        <v>1007.38</v>
      </c>
    </row>
    <row r="10684" spans="1:4" ht="25.5" x14ac:dyDescent="0.2">
      <c r="A10684" s="612">
        <v>12388</v>
      </c>
      <c r="B10684" s="613" t="s">
        <v>8273</v>
      </c>
      <c r="C10684" s="612" t="s">
        <v>775</v>
      </c>
      <c r="D10684" s="614">
        <v>214.61</v>
      </c>
    </row>
    <row r="10685" spans="1:4" x14ac:dyDescent="0.2">
      <c r="A10685" s="612">
        <v>34695</v>
      </c>
      <c r="B10685" s="613" t="s">
        <v>8274</v>
      </c>
      <c r="C10685" s="612" t="s">
        <v>775</v>
      </c>
      <c r="D10685" s="614">
        <v>692.87</v>
      </c>
    </row>
    <row r="10686" spans="1:4" x14ac:dyDescent="0.2">
      <c r="A10686" s="612">
        <v>34692</v>
      </c>
      <c r="B10686" s="613" t="s">
        <v>8275</v>
      </c>
      <c r="C10686" s="612" t="s">
        <v>775</v>
      </c>
      <c r="D10686" s="614">
        <v>1662.9</v>
      </c>
    </row>
    <row r="10687" spans="1:4" ht="25.5" x14ac:dyDescent="0.2">
      <c r="A10687" s="612">
        <v>2731</v>
      </c>
      <c r="B10687" s="613" t="s">
        <v>11843</v>
      </c>
      <c r="C10687" s="612" t="s">
        <v>779</v>
      </c>
      <c r="D10687" s="614">
        <v>69.25</v>
      </c>
    </row>
    <row r="10688" spans="1:4" x14ac:dyDescent="0.2">
      <c r="A10688" s="612">
        <v>26028</v>
      </c>
      <c r="B10688" s="613" t="s">
        <v>8276</v>
      </c>
      <c r="C10688" s="612" t="s">
        <v>782</v>
      </c>
      <c r="D10688" s="614">
        <v>244.97</v>
      </c>
    </row>
    <row r="10689" spans="1:4" ht="25.5" x14ac:dyDescent="0.2">
      <c r="A10689" s="612">
        <v>11844</v>
      </c>
      <c r="B10689" s="613" t="s">
        <v>13138</v>
      </c>
      <c r="C10689" s="612" t="s">
        <v>779</v>
      </c>
      <c r="D10689" s="614">
        <v>22.28</v>
      </c>
    </row>
    <row r="10690" spans="1:4" ht="25.5" x14ac:dyDescent="0.2">
      <c r="A10690" s="612">
        <v>4465</v>
      </c>
      <c r="B10690" s="613" t="s">
        <v>13139</v>
      </c>
      <c r="C10690" s="612" t="s">
        <v>779</v>
      </c>
      <c r="D10690" s="614">
        <v>18.510000000000002</v>
      </c>
    </row>
    <row r="10691" spans="1:4" ht="25.5" x14ac:dyDescent="0.2">
      <c r="A10691" s="612">
        <v>35273</v>
      </c>
      <c r="B10691" s="613" t="s">
        <v>13140</v>
      </c>
      <c r="C10691" s="612" t="s">
        <v>779</v>
      </c>
      <c r="D10691" s="614">
        <v>22.2</v>
      </c>
    </row>
    <row r="10692" spans="1:4" ht="25.5" x14ac:dyDescent="0.2">
      <c r="A10692" s="612">
        <v>4470</v>
      </c>
      <c r="B10692" s="613" t="s">
        <v>13141</v>
      </c>
      <c r="C10692" s="612" t="s">
        <v>779</v>
      </c>
      <c r="D10692" s="614">
        <v>51.24</v>
      </c>
    </row>
    <row r="10693" spans="1:4" ht="25.5" x14ac:dyDescent="0.2">
      <c r="A10693" s="612">
        <v>20208</v>
      </c>
      <c r="B10693" s="613" t="s">
        <v>13142</v>
      </c>
      <c r="C10693" s="612" t="s">
        <v>779</v>
      </c>
      <c r="D10693" s="614">
        <v>46.12</v>
      </c>
    </row>
    <row r="10694" spans="1:4" ht="25.5" x14ac:dyDescent="0.2">
      <c r="A10694" s="612">
        <v>20204</v>
      </c>
      <c r="B10694" s="613" t="s">
        <v>13143</v>
      </c>
      <c r="C10694" s="612" t="s">
        <v>779</v>
      </c>
      <c r="D10694" s="614">
        <v>34.159999999999997</v>
      </c>
    </row>
    <row r="10695" spans="1:4" ht="25.5" x14ac:dyDescent="0.2">
      <c r="A10695" s="612">
        <v>4437</v>
      </c>
      <c r="B10695" s="613" t="s">
        <v>13144</v>
      </c>
      <c r="C10695" s="612" t="s">
        <v>779</v>
      </c>
      <c r="D10695" s="614">
        <v>38.43</v>
      </c>
    </row>
    <row r="10696" spans="1:4" ht="25.5" x14ac:dyDescent="0.2">
      <c r="A10696" s="612">
        <v>14580</v>
      </c>
      <c r="B10696" s="613" t="s">
        <v>13145</v>
      </c>
      <c r="C10696" s="612" t="s">
        <v>779</v>
      </c>
      <c r="D10696" s="614">
        <v>38.43</v>
      </c>
    </row>
    <row r="10697" spans="1:4" x14ac:dyDescent="0.2">
      <c r="A10697" s="612">
        <v>40304</v>
      </c>
      <c r="B10697" s="613" t="s">
        <v>8277</v>
      </c>
      <c r="C10697" s="612" t="s">
        <v>772</v>
      </c>
      <c r="D10697" s="614">
        <v>16.38</v>
      </c>
    </row>
    <row r="10698" spans="1:4" x14ac:dyDescent="0.2">
      <c r="A10698" s="612">
        <v>5065</v>
      </c>
      <c r="B10698" s="613" t="s">
        <v>8278</v>
      </c>
      <c r="C10698" s="612" t="s">
        <v>772</v>
      </c>
      <c r="D10698" s="614">
        <v>25.25</v>
      </c>
    </row>
    <row r="10699" spans="1:4" x14ac:dyDescent="0.2">
      <c r="A10699" s="612">
        <v>5072</v>
      </c>
      <c r="B10699" s="613" t="s">
        <v>8279</v>
      </c>
      <c r="C10699" s="612" t="s">
        <v>772</v>
      </c>
      <c r="D10699" s="614">
        <v>23.36</v>
      </c>
    </row>
    <row r="10700" spans="1:4" x14ac:dyDescent="0.2">
      <c r="A10700" s="612">
        <v>5066</v>
      </c>
      <c r="B10700" s="613" t="s">
        <v>8280</v>
      </c>
      <c r="C10700" s="612" t="s">
        <v>772</v>
      </c>
      <c r="D10700" s="614">
        <v>17.489999999999998</v>
      </c>
    </row>
    <row r="10701" spans="1:4" x14ac:dyDescent="0.2">
      <c r="A10701" s="612">
        <v>5063</v>
      </c>
      <c r="B10701" s="613" t="s">
        <v>8281</v>
      </c>
      <c r="C10701" s="612" t="s">
        <v>772</v>
      </c>
      <c r="D10701" s="614">
        <v>15.84</v>
      </c>
    </row>
    <row r="10702" spans="1:4" x14ac:dyDescent="0.2">
      <c r="A10702" s="612">
        <v>20247</v>
      </c>
      <c r="B10702" s="613" t="s">
        <v>8282</v>
      </c>
      <c r="C10702" s="612" t="s">
        <v>772</v>
      </c>
      <c r="D10702" s="614">
        <v>14.7</v>
      </c>
    </row>
    <row r="10703" spans="1:4" x14ac:dyDescent="0.2">
      <c r="A10703" s="612">
        <v>5074</v>
      </c>
      <c r="B10703" s="613" t="s">
        <v>8283</v>
      </c>
      <c r="C10703" s="612" t="s">
        <v>772</v>
      </c>
      <c r="D10703" s="614">
        <v>14.87</v>
      </c>
    </row>
    <row r="10704" spans="1:4" x14ac:dyDescent="0.2">
      <c r="A10704" s="612">
        <v>5067</v>
      </c>
      <c r="B10704" s="613" t="s">
        <v>8284</v>
      </c>
      <c r="C10704" s="612" t="s">
        <v>772</v>
      </c>
      <c r="D10704" s="614">
        <v>14.15</v>
      </c>
    </row>
    <row r="10705" spans="1:4" x14ac:dyDescent="0.2">
      <c r="A10705" s="612">
        <v>5078</v>
      </c>
      <c r="B10705" s="613" t="s">
        <v>8285</v>
      </c>
      <c r="C10705" s="612" t="s">
        <v>772</v>
      </c>
      <c r="D10705" s="614">
        <v>13.98</v>
      </c>
    </row>
    <row r="10706" spans="1:4" x14ac:dyDescent="0.2">
      <c r="A10706" s="612">
        <v>5068</v>
      </c>
      <c r="B10706" s="613" t="s">
        <v>8286</v>
      </c>
      <c r="C10706" s="612" t="s">
        <v>772</v>
      </c>
      <c r="D10706" s="614">
        <v>13.27</v>
      </c>
    </row>
    <row r="10707" spans="1:4" x14ac:dyDescent="0.2">
      <c r="A10707" s="612">
        <v>5073</v>
      </c>
      <c r="B10707" s="613" t="s">
        <v>8287</v>
      </c>
      <c r="C10707" s="612" t="s">
        <v>772</v>
      </c>
      <c r="D10707" s="614">
        <v>13.53</v>
      </c>
    </row>
    <row r="10708" spans="1:4" x14ac:dyDescent="0.2">
      <c r="A10708" s="612">
        <v>5069</v>
      </c>
      <c r="B10708" s="613" t="s">
        <v>8288</v>
      </c>
      <c r="C10708" s="612" t="s">
        <v>772</v>
      </c>
      <c r="D10708" s="614">
        <v>13.53</v>
      </c>
    </row>
    <row r="10709" spans="1:4" x14ac:dyDescent="0.2">
      <c r="A10709" s="612">
        <v>5070</v>
      </c>
      <c r="B10709" s="613" t="s">
        <v>8289</v>
      </c>
      <c r="C10709" s="612" t="s">
        <v>772</v>
      </c>
      <c r="D10709" s="614">
        <v>13.68</v>
      </c>
    </row>
    <row r="10710" spans="1:4" x14ac:dyDescent="0.2">
      <c r="A10710" s="612">
        <v>5071</v>
      </c>
      <c r="B10710" s="613" t="s">
        <v>8290</v>
      </c>
      <c r="C10710" s="612" t="s">
        <v>772</v>
      </c>
      <c r="D10710" s="614">
        <v>13.27</v>
      </c>
    </row>
    <row r="10711" spans="1:4" x14ac:dyDescent="0.2">
      <c r="A10711" s="612">
        <v>5061</v>
      </c>
      <c r="B10711" s="613" t="s">
        <v>8291</v>
      </c>
      <c r="C10711" s="612" t="s">
        <v>772</v>
      </c>
      <c r="D10711" s="614">
        <v>13.05</v>
      </c>
    </row>
    <row r="10712" spans="1:4" x14ac:dyDescent="0.2">
      <c r="A10712" s="612">
        <v>5075</v>
      </c>
      <c r="B10712" s="613" t="s">
        <v>8292</v>
      </c>
      <c r="C10712" s="612" t="s">
        <v>772</v>
      </c>
      <c r="D10712" s="614">
        <v>13.27</v>
      </c>
    </row>
    <row r="10713" spans="1:4" x14ac:dyDescent="0.2">
      <c r="A10713" s="612">
        <v>39027</v>
      </c>
      <c r="B10713" s="613" t="s">
        <v>8293</v>
      </c>
      <c r="C10713" s="612" t="s">
        <v>772</v>
      </c>
      <c r="D10713" s="614">
        <v>13.26</v>
      </c>
    </row>
    <row r="10714" spans="1:4" x14ac:dyDescent="0.2">
      <c r="A10714" s="612">
        <v>5062</v>
      </c>
      <c r="B10714" s="613" t="s">
        <v>8294</v>
      </c>
      <c r="C10714" s="612" t="s">
        <v>772</v>
      </c>
      <c r="D10714" s="614">
        <v>13.45</v>
      </c>
    </row>
    <row r="10715" spans="1:4" x14ac:dyDescent="0.2">
      <c r="A10715" s="612">
        <v>40568</v>
      </c>
      <c r="B10715" s="613" t="s">
        <v>8295</v>
      </c>
      <c r="C10715" s="612" t="s">
        <v>772</v>
      </c>
      <c r="D10715" s="614">
        <v>13.37</v>
      </c>
    </row>
    <row r="10716" spans="1:4" x14ac:dyDescent="0.2">
      <c r="A10716" s="612">
        <v>39026</v>
      </c>
      <c r="B10716" s="613" t="s">
        <v>8296</v>
      </c>
      <c r="C10716" s="612" t="s">
        <v>772</v>
      </c>
      <c r="D10716" s="614">
        <v>14.92</v>
      </c>
    </row>
    <row r="10717" spans="1:4" ht="38.25" x14ac:dyDescent="0.2">
      <c r="A10717" s="612">
        <v>42431</v>
      </c>
      <c r="B10717" s="613" t="s">
        <v>8297</v>
      </c>
      <c r="C10717" s="612" t="s">
        <v>775</v>
      </c>
      <c r="D10717" s="614">
        <v>2561.88</v>
      </c>
    </row>
    <row r="10718" spans="1:4" x14ac:dyDescent="0.2">
      <c r="A10718" s="612">
        <v>11149</v>
      </c>
      <c r="B10718" s="613" t="s">
        <v>8298</v>
      </c>
      <c r="C10718" s="612" t="s">
        <v>785</v>
      </c>
      <c r="D10718" s="614">
        <v>175.7</v>
      </c>
    </row>
    <row r="10719" spans="1:4" ht="25.5" x14ac:dyDescent="0.2">
      <c r="A10719" s="612">
        <v>511</v>
      </c>
      <c r="B10719" s="613" t="s">
        <v>8299</v>
      </c>
      <c r="C10719" s="612" t="s">
        <v>774</v>
      </c>
      <c r="D10719" s="614">
        <v>13.5</v>
      </c>
    </row>
    <row r="10720" spans="1:4" x14ac:dyDescent="0.2">
      <c r="A10720" s="612">
        <v>11174</v>
      </c>
      <c r="B10720" s="613" t="s">
        <v>8300</v>
      </c>
      <c r="C10720" s="612" t="s">
        <v>786</v>
      </c>
      <c r="D10720" s="614">
        <v>498.87</v>
      </c>
    </row>
    <row r="10721" spans="1:4" ht="25.5" x14ac:dyDescent="0.2">
      <c r="A10721" s="612">
        <v>37540</v>
      </c>
      <c r="B10721" s="613" t="s">
        <v>8301</v>
      </c>
      <c r="C10721" s="612" t="s">
        <v>775</v>
      </c>
      <c r="D10721" s="614">
        <v>61241.22</v>
      </c>
    </row>
    <row r="10722" spans="1:4" ht="25.5" x14ac:dyDescent="0.2">
      <c r="A10722" s="612">
        <v>37548</v>
      </c>
      <c r="B10722" s="613" t="s">
        <v>8302</v>
      </c>
      <c r="C10722" s="612" t="s">
        <v>775</v>
      </c>
      <c r="D10722" s="614">
        <v>81174.929999999993</v>
      </c>
    </row>
    <row r="10723" spans="1:4" ht="38.25" x14ac:dyDescent="0.2">
      <c r="A10723" s="612">
        <v>39828</v>
      </c>
      <c r="B10723" s="613" t="s">
        <v>8303</v>
      </c>
      <c r="C10723" s="612" t="s">
        <v>775</v>
      </c>
      <c r="D10723" s="614">
        <v>486.97</v>
      </c>
    </row>
    <row r="10724" spans="1:4" ht="51" x14ac:dyDescent="0.2">
      <c r="A10724" s="612">
        <v>12273</v>
      </c>
      <c r="B10724" s="613" t="s">
        <v>8304</v>
      </c>
      <c r="C10724" s="612" t="s">
        <v>775</v>
      </c>
      <c r="D10724" s="614">
        <v>63.31</v>
      </c>
    </row>
    <row r="10725" spans="1:4" x14ac:dyDescent="0.2">
      <c r="A10725" s="612">
        <v>38392</v>
      </c>
      <c r="B10725" s="613" t="s">
        <v>8305</v>
      </c>
      <c r="C10725" s="612" t="s">
        <v>775</v>
      </c>
      <c r="D10725" s="614">
        <v>54.62</v>
      </c>
    </row>
    <row r="10726" spans="1:4" x14ac:dyDescent="0.2">
      <c r="A10726" s="612">
        <v>11735</v>
      </c>
      <c r="B10726" s="613" t="s">
        <v>8306</v>
      </c>
      <c r="C10726" s="612" t="s">
        <v>775</v>
      </c>
      <c r="D10726" s="614">
        <v>4.59</v>
      </c>
    </row>
    <row r="10727" spans="1:4" x14ac:dyDescent="0.2">
      <c r="A10727" s="612">
        <v>11733</v>
      </c>
      <c r="B10727" s="613" t="s">
        <v>8307</v>
      </c>
      <c r="C10727" s="612" t="s">
        <v>775</v>
      </c>
      <c r="D10727" s="614">
        <v>2.25</v>
      </c>
    </row>
    <row r="10728" spans="1:4" x14ac:dyDescent="0.2">
      <c r="A10728" s="612">
        <v>11734</v>
      </c>
      <c r="B10728" s="613" t="s">
        <v>8308</v>
      </c>
      <c r="C10728" s="612" t="s">
        <v>775</v>
      </c>
      <c r="D10728" s="614">
        <v>3.47</v>
      </c>
    </row>
    <row r="10729" spans="1:4" x14ac:dyDescent="0.2">
      <c r="A10729" s="612">
        <v>11737</v>
      </c>
      <c r="B10729" s="613" t="s">
        <v>8309</v>
      </c>
      <c r="C10729" s="612" t="s">
        <v>775</v>
      </c>
      <c r="D10729" s="614">
        <v>6.14</v>
      </c>
    </row>
    <row r="10730" spans="1:4" x14ac:dyDescent="0.2">
      <c r="A10730" s="612">
        <v>11738</v>
      </c>
      <c r="B10730" s="613" t="s">
        <v>8310</v>
      </c>
      <c r="C10730" s="612" t="s">
        <v>775</v>
      </c>
      <c r="D10730" s="614">
        <v>9.98</v>
      </c>
    </row>
    <row r="10731" spans="1:4" ht="25.5" x14ac:dyDescent="0.2">
      <c r="A10731" s="612">
        <v>36143</v>
      </c>
      <c r="B10731" s="613" t="s">
        <v>8311</v>
      </c>
      <c r="C10731" s="612" t="s">
        <v>775</v>
      </c>
      <c r="D10731" s="614">
        <v>24.7</v>
      </c>
    </row>
    <row r="10732" spans="1:4" ht="25.5" x14ac:dyDescent="0.2">
      <c r="A10732" s="612">
        <v>36142</v>
      </c>
      <c r="B10732" s="613" t="s">
        <v>8312</v>
      </c>
      <c r="C10732" s="612" t="s">
        <v>775</v>
      </c>
      <c r="D10732" s="614">
        <v>1.8</v>
      </c>
    </row>
    <row r="10733" spans="1:4" x14ac:dyDescent="0.2">
      <c r="A10733" s="612">
        <v>36146</v>
      </c>
      <c r="B10733" s="613" t="s">
        <v>8313</v>
      </c>
      <c r="C10733" s="612" t="s">
        <v>775</v>
      </c>
      <c r="D10733" s="614">
        <v>204.85</v>
      </c>
    </row>
    <row r="10734" spans="1:4" ht="25.5" x14ac:dyDescent="0.2">
      <c r="A10734" s="612">
        <v>39015</v>
      </c>
      <c r="B10734" s="613" t="s">
        <v>8314</v>
      </c>
      <c r="C10734" s="612" t="s">
        <v>775</v>
      </c>
      <c r="D10734" s="614">
        <v>0.67</v>
      </c>
    </row>
    <row r="10735" spans="1:4" x14ac:dyDescent="0.2">
      <c r="A10735" s="612">
        <v>38377</v>
      </c>
      <c r="B10735" s="613" t="s">
        <v>8315</v>
      </c>
      <c r="C10735" s="612" t="s">
        <v>775</v>
      </c>
      <c r="D10735" s="614">
        <v>26.13</v>
      </c>
    </row>
    <row r="10736" spans="1:4" x14ac:dyDescent="0.2">
      <c r="A10736" s="612">
        <v>38376</v>
      </c>
      <c r="B10736" s="613" t="s">
        <v>8316</v>
      </c>
      <c r="C10736" s="612" t="s">
        <v>775</v>
      </c>
      <c r="D10736" s="614">
        <v>29.79</v>
      </c>
    </row>
    <row r="10737" spans="1:4" x14ac:dyDescent="0.2">
      <c r="A10737" s="612">
        <v>38116</v>
      </c>
      <c r="B10737" s="613" t="s">
        <v>8317</v>
      </c>
      <c r="C10737" s="612" t="s">
        <v>775</v>
      </c>
      <c r="D10737" s="614">
        <v>3.75</v>
      </c>
    </row>
    <row r="10738" spans="1:4" ht="25.5" x14ac:dyDescent="0.2">
      <c r="A10738" s="612">
        <v>38066</v>
      </c>
      <c r="B10738" s="613" t="s">
        <v>8318</v>
      </c>
      <c r="C10738" s="612" t="s">
        <v>775</v>
      </c>
      <c r="D10738" s="614">
        <v>6.19</v>
      </c>
    </row>
    <row r="10739" spans="1:4" x14ac:dyDescent="0.2">
      <c r="A10739" s="612">
        <v>38117</v>
      </c>
      <c r="B10739" s="613" t="s">
        <v>8319</v>
      </c>
      <c r="C10739" s="612" t="s">
        <v>775</v>
      </c>
      <c r="D10739" s="614">
        <v>6.39</v>
      </c>
    </row>
    <row r="10740" spans="1:4" ht="25.5" x14ac:dyDescent="0.2">
      <c r="A10740" s="612">
        <v>38067</v>
      </c>
      <c r="B10740" s="613" t="s">
        <v>8320</v>
      </c>
      <c r="C10740" s="612" t="s">
        <v>775</v>
      </c>
      <c r="D10740" s="614">
        <v>8.7200000000000006</v>
      </c>
    </row>
    <row r="10741" spans="1:4" ht="25.5" x14ac:dyDescent="0.2">
      <c r="A10741" s="612">
        <v>41757</v>
      </c>
      <c r="B10741" s="613" t="s">
        <v>8321</v>
      </c>
      <c r="C10741" s="612" t="s">
        <v>775</v>
      </c>
      <c r="D10741" s="614">
        <v>6527.3</v>
      </c>
    </row>
    <row r="10742" spans="1:4" ht="38.25" x14ac:dyDescent="0.2">
      <c r="A10742" s="612">
        <v>11522</v>
      </c>
      <c r="B10742" s="613" t="s">
        <v>12671</v>
      </c>
      <c r="C10742" s="612" t="s">
        <v>775</v>
      </c>
      <c r="D10742" s="614">
        <v>11.36</v>
      </c>
    </row>
    <row r="10743" spans="1:4" ht="25.5" x14ac:dyDescent="0.2">
      <c r="A10743" s="612">
        <v>43600</v>
      </c>
      <c r="B10743" s="613" t="s">
        <v>12672</v>
      </c>
      <c r="C10743" s="612" t="s">
        <v>775</v>
      </c>
      <c r="D10743" s="614">
        <v>45.51</v>
      </c>
    </row>
    <row r="10744" spans="1:4" ht="38.25" x14ac:dyDescent="0.2">
      <c r="A10744" s="612">
        <v>5080</v>
      </c>
      <c r="B10744" s="613" t="s">
        <v>12673</v>
      </c>
      <c r="C10744" s="612" t="s">
        <v>775</v>
      </c>
      <c r="D10744" s="614">
        <v>17.75</v>
      </c>
    </row>
    <row r="10745" spans="1:4" ht="25.5" x14ac:dyDescent="0.2">
      <c r="A10745" s="612">
        <v>38168</v>
      </c>
      <c r="B10745" s="613" t="s">
        <v>12674</v>
      </c>
      <c r="C10745" s="612" t="s">
        <v>775</v>
      </c>
      <c r="D10745" s="614">
        <v>123.92</v>
      </c>
    </row>
    <row r="10746" spans="1:4" ht="25.5" x14ac:dyDescent="0.2">
      <c r="A10746" s="612">
        <v>43601</v>
      </c>
      <c r="B10746" s="613" t="s">
        <v>12675</v>
      </c>
      <c r="C10746" s="612" t="s">
        <v>775</v>
      </c>
      <c r="D10746" s="614">
        <v>61.96</v>
      </c>
    </row>
    <row r="10747" spans="1:4" ht="25.5" x14ac:dyDescent="0.2">
      <c r="A10747" s="612">
        <v>13393</v>
      </c>
      <c r="B10747" s="613" t="s">
        <v>8322</v>
      </c>
      <c r="C10747" s="612" t="s">
        <v>775</v>
      </c>
      <c r="D10747" s="614">
        <v>291.10000000000002</v>
      </c>
    </row>
    <row r="10748" spans="1:4" ht="38.25" x14ac:dyDescent="0.2">
      <c r="A10748" s="612">
        <v>13395</v>
      </c>
      <c r="B10748" s="613" t="s">
        <v>10501</v>
      </c>
      <c r="C10748" s="612" t="s">
        <v>775</v>
      </c>
      <c r="D10748" s="614">
        <v>407.95</v>
      </c>
    </row>
    <row r="10749" spans="1:4" ht="25.5" x14ac:dyDescent="0.2">
      <c r="A10749" s="612">
        <v>12039</v>
      </c>
      <c r="B10749" s="613" t="s">
        <v>8323</v>
      </c>
      <c r="C10749" s="612" t="s">
        <v>775</v>
      </c>
      <c r="D10749" s="614">
        <v>428.72</v>
      </c>
    </row>
    <row r="10750" spans="1:4" ht="25.5" x14ac:dyDescent="0.2">
      <c r="A10750" s="612">
        <v>13396</v>
      </c>
      <c r="B10750" s="613" t="s">
        <v>8324</v>
      </c>
      <c r="C10750" s="612" t="s">
        <v>775</v>
      </c>
      <c r="D10750" s="614">
        <v>602.1</v>
      </c>
    </row>
    <row r="10751" spans="1:4" ht="25.5" x14ac:dyDescent="0.2">
      <c r="A10751" s="612">
        <v>12041</v>
      </c>
      <c r="B10751" s="613" t="s">
        <v>8325</v>
      </c>
      <c r="C10751" s="612" t="s">
        <v>775</v>
      </c>
      <c r="D10751" s="614">
        <v>491.65</v>
      </c>
    </row>
    <row r="10752" spans="1:4" ht="25.5" x14ac:dyDescent="0.2">
      <c r="A10752" s="612">
        <v>12043</v>
      </c>
      <c r="B10752" s="613" t="s">
        <v>8326</v>
      </c>
      <c r="C10752" s="612" t="s">
        <v>775</v>
      </c>
      <c r="D10752" s="614">
        <v>1038.05</v>
      </c>
    </row>
    <row r="10753" spans="1:4" ht="25.5" x14ac:dyDescent="0.2">
      <c r="A10753" s="612">
        <v>39762</v>
      </c>
      <c r="B10753" s="613" t="s">
        <v>8327</v>
      </c>
      <c r="C10753" s="612" t="s">
        <v>775</v>
      </c>
      <c r="D10753" s="614">
        <v>494.14</v>
      </c>
    </row>
    <row r="10754" spans="1:4" ht="25.5" x14ac:dyDescent="0.2">
      <c r="A10754" s="612">
        <v>12042</v>
      </c>
      <c r="B10754" s="613" t="s">
        <v>8328</v>
      </c>
      <c r="C10754" s="612" t="s">
        <v>775</v>
      </c>
      <c r="D10754" s="614">
        <v>721.43</v>
      </c>
    </row>
    <row r="10755" spans="1:4" ht="25.5" x14ac:dyDescent="0.2">
      <c r="A10755" s="612">
        <v>39763</v>
      </c>
      <c r="B10755" s="613" t="s">
        <v>8329</v>
      </c>
      <c r="C10755" s="612" t="s">
        <v>775</v>
      </c>
      <c r="D10755" s="614">
        <v>844.34</v>
      </c>
    </row>
    <row r="10756" spans="1:4" ht="25.5" x14ac:dyDescent="0.2">
      <c r="A10756" s="612">
        <v>39760</v>
      </c>
      <c r="B10756" s="613" t="s">
        <v>10502</v>
      </c>
      <c r="C10756" s="612" t="s">
        <v>775</v>
      </c>
      <c r="D10756" s="614">
        <v>841.56</v>
      </c>
    </row>
    <row r="10757" spans="1:4" ht="25.5" x14ac:dyDescent="0.2">
      <c r="A10757" s="612">
        <v>39756</v>
      </c>
      <c r="B10757" s="613" t="s">
        <v>8330</v>
      </c>
      <c r="C10757" s="612" t="s">
        <v>775</v>
      </c>
      <c r="D10757" s="614">
        <v>302.17</v>
      </c>
    </row>
    <row r="10758" spans="1:4" ht="25.5" x14ac:dyDescent="0.2">
      <c r="A10758" s="612">
        <v>12038</v>
      </c>
      <c r="B10758" s="613" t="s">
        <v>8331</v>
      </c>
      <c r="C10758" s="612" t="s">
        <v>775</v>
      </c>
      <c r="D10758" s="614">
        <v>377.57</v>
      </c>
    </row>
    <row r="10759" spans="1:4" ht="25.5" x14ac:dyDescent="0.2">
      <c r="A10759" s="612">
        <v>39757</v>
      </c>
      <c r="B10759" s="613" t="s">
        <v>8332</v>
      </c>
      <c r="C10759" s="612" t="s">
        <v>775</v>
      </c>
      <c r="D10759" s="614">
        <v>349.13</v>
      </c>
    </row>
    <row r="10760" spans="1:4" ht="25.5" x14ac:dyDescent="0.2">
      <c r="A10760" s="612">
        <v>39758</v>
      </c>
      <c r="B10760" s="613" t="s">
        <v>8333</v>
      </c>
      <c r="C10760" s="612" t="s">
        <v>775</v>
      </c>
      <c r="D10760" s="614">
        <v>508.82</v>
      </c>
    </row>
    <row r="10761" spans="1:4" ht="25.5" x14ac:dyDescent="0.2">
      <c r="A10761" s="612">
        <v>39759</v>
      </c>
      <c r="B10761" s="613" t="s">
        <v>8334</v>
      </c>
      <c r="C10761" s="612" t="s">
        <v>775</v>
      </c>
      <c r="D10761" s="614">
        <v>628.39</v>
      </c>
    </row>
    <row r="10762" spans="1:4" ht="25.5" x14ac:dyDescent="0.2">
      <c r="A10762" s="612">
        <v>39761</v>
      </c>
      <c r="B10762" s="613" t="s">
        <v>8335</v>
      </c>
      <c r="C10762" s="612" t="s">
        <v>775</v>
      </c>
      <c r="D10762" s="614">
        <v>755.35</v>
      </c>
    </row>
    <row r="10763" spans="1:4" ht="25.5" x14ac:dyDescent="0.2">
      <c r="A10763" s="612">
        <v>39805</v>
      </c>
      <c r="B10763" s="613" t="s">
        <v>10503</v>
      </c>
      <c r="C10763" s="612" t="s">
        <v>775</v>
      </c>
      <c r="D10763" s="614">
        <v>107.87</v>
      </c>
    </row>
    <row r="10764" spans="1:4" ht="25.5" x14ac:dyDescent="0.2">
      <c r="A10764" s="612">
        <v>39806</v>
      </c>
      <c r="B10764" s="613" t="s">
        <v>10504</v>
      </c>
      <c r="C10764" s="612" t="s">
        <v>775</v>
      </c>
      <c r="D10764" s="614">
        <v>199.86</v>
      </c>
    </row>
    <row r="10765" spans="1:4" ht="25.5" x14ac:dyDescent="0.2">
      <c r="A10765" s="612">
        <v>39807</v>
      </c>
      <c r="B10765" s="613" t="s">
        <v>10505</v>
      </c>
      <c r="C10765" s="612" t="s">
        <v>775</v>
      </c>
      <c r="D10765" s="614">
        <v>433.14</v>
      </c>
    </row>
    <row r="10766" spans="1:4" ht="25.5" x14ac:dyDescent="0.2">
      <c r="A10766" s="612">
        <v>43100</v>
      </c>
      <c r="B10766" s="613" t="s">
        <v>10506</v>
      </c>
      <c r="C10766" s="612" t="s">
        <v>775</v>
      </c>
      <c r="D10766" s="614">
        <v>338.62</v>
      </c>
    </row>
    <row r="10767" spans="1:4" ht="25.5" x14ac:dyDescent="0.2">
      <c r="A10767" s="612">
        <v>39804</v>
      </c>
      <c r="B10767" s="613" t="s">
        <v>10507</v>
      </c>
      <c r="C10767" s="612" t="s">
        <v>775</v>
      </c>
      <c r="D10767" s="614">
        <v>63.34</v>
      </c>
    </row>
    <row r="10768" spans="1:4" ht="25.5" x14ac:dyDescent="0.2">
      <c r="A10768" s="612">
        <v>39796</v>
      </c>
      <c r="B10768" s="613" t="s">
        <v>10508</v>
      </c>
      <c r="C10768" s="612" t="s">
        <v>775</v>
      </c>
      <c r="D10768" s="614">
        <v>65.61</v>
      </c>
    </row>
    <row r="10769" spans="1:7" ht="25.5" x14ac:dyDescent="0.2">
      <c r="A10769" s="612">
        <v>39797</v>
      </c>
      <c r="B10769" s="613" t="s">
        <v>10509</v>
      </c>
      <c r="C10769" s="612" t="s">
        <v>775</v>
      </c>
      <c r="D10769" s="614">
        <v>102.99</v>
      </c>
    </row>
    <row r="10770" spans="1:7" ht="25.5" x14ac:dyDescent="0.2">
      <c r="A10770" s="612">
        <v>39798</v>
      </c>
      <c r="B10770" s="613" t="s">
        <v>10510</v>
      </c>
      <c r="C10770" s="612" t="s">
        <v>775</v>
      </c>
      <c r="D10770" s="614">
        <v>176.66</v>
      </c>
    </row>
    <row r="10771" spans="1:7" ht="25.5" x14ac:dyDescent="0.2">
      <c r="A10771" s="612">
        <v>39794</v>
      </c>
      <c r="B10771" s="613" t="s">
        <v>10511</v>
      </c>
      <c r="C10771" s="612" t="s">
        <v>775</v>
      </c>
      <c r="D10771" s="614">
        <v>27.85</v>
      </c>
    </row>
    <row r="10772" spans="1:7" ht="25.5" x14ac:dyDescent="0.2">
      <c r="A10772" s="612">
        <v>39795</v>
      </c>
      <c r="B10772" s="613" t="s">
        <v>10512</v>
      </c>
      <c r="C10772" s="612" t="s">
        <v>775</v>
      </c>
      <c r="D10772" s="614">
        <v>43.99</v>
      </c>
    </row>
    <row r="10773" spans="1:7" ht="25.5" x14ac:dyDescent="0.2">
      <c r="A10773" s="612">
        <v>39799</v>
      </c>
      <c r="B10773" s="613" t="s">
        <v>10513</v>
      </c>
      <c r="C10773" s="612" t="s">
        <v>775</v>
      </c>
      <c r="D10773" s="614">
        <v>32.46</v>
      </c>
    </row>
    <row r="10774" spans="1:7" ht="25.5" x14ac:dyDescent="0.2">
      <c r="A10774" s="612">
        <v>39801</v>
      </c>
      <c r="B10774" s="613" t="s">
        <v>10514</v>
      </c>
      <c r="C10774" s="612" t="s">
        <v>775</v>
      </c>
      <c r="D10774" s="614">
        <v>92.9</v>
      </c>
    </row>
    <row r="10775" spans="1:7" ht="25.5" x14ac:dyDescent="0.2">
      <c r="A10775" s="612">
        <v>39802</v>
      </c>
      <c r="B10775" s="613" t="s">
        <v>10515</v>
      </c>
      <c r="C10775" s="612" t="s">
        <v>775</v>
      </c>
      <c r="D10775" s="614">
        <v>136.18</v>
      </c>
      <c r="E10775" s="661"/>
      <c r="F10775" s="661"/>
      <c r="G10775" s="661"/>
    </row>
    <row r="10776" spans="1:7" ht="25.5" x14ac:dyDescent="0.2">
      <c r="A10776" s="612">
        <v>39803</v>
      </c>
      <c r="B10776" s="613" t="s">
        <v>10516</v>
      </c>
      <c r="C10776" s="612" t="s">
        <v>775</v>
      </c>
      <c r="D10776" s="614">
        <v>189.97</v>
      </c>
    </row>
    <row r="10777" spans="1:7" ht="25.5" x14ac:dyDescent="0.2">
      <c r="A10777" s="612">
        <v>39800</v>
      </c>
      <c r="B10777" s="613" t="s">
        <v>10517</v>
      </c>
      <c r="C10777" s="612" t="s">
        <v>775</v>
      </c>
      <c r="D10777" s="614">
        <v>55.29</v>
      </c>
    </row>
    <row r="10778" spans="1:7" x14ac:dyDescent="0.2">
      <c r="A10778" s="612">
        <v>4224</v>
      </c>
      <c r="B10778" s="613" t="s">
        <v>8336</v>
      </c>
      <c r="C10778" s="612" t="s">
        <v>774</v>
      </c>
      <c r="D10778" s="614">
        <v>13.06</v>
      </c>
    </row>
    <row r="10779" spans="1:7" x14ac:dyDescent="0.2">
      <c r="A10779" s="612">
        <v>21059</v>
      </c>
      <c r="B10779" s="613" t="s">
        <v>8337</v>
      </c>
      <c r="C10779" s="612" t="s">
        <v>775</v>
      </c>
      <c r="D10779" s="614">
        <v>51.34</v>
      </c>
    </row>
    <row r="10780" spans="1:7" x14ac:dyDescent="0.2">
      <c r="A10780" s="612">
        <v>11234</v>
      </c>
      <c r="B10780" s="613" t="s">
        <v>8338</v>
      </c>
      <c r="C10780" s="612" t="s">
        <v>775</v>
      </c>
      <c r="D10780" s="614">
        <v>77.39</v>
      </c>
    </row>
    <row r="10781" spans="1:7" x14ac:dyDescent="0.2">
      <c r="A10781" s="612">
        <v>21060</v>
      </c>
      <c r="B10781" s="613" t="s">
        <v>8339</v>
      </c>
      <c r="C10781" s="612" t="s">
        <v>775</v>
      </c>
      <c r="D10781" s="614">
        <v>95.25</v>
      </c>
    </row>
    <row r="10782" spans="1:7" x14ac:dyDescent="0.2">
      <c r="A10782" s="612">
        <v>21061</v>
      </c>
      <c r="B10782" s="613" t="s">
        <v>8340</v>
      </c>
      <c r="C10782" s="612" t="s">
        <v>775</v>
      </c>
      <c r="D10782" s="614">
        <v>119.06</v>
      </c>
    </row>
    <row r="10783" spans="1:7" x14ac:dyDescent="0.2">
      <c r="A10783" s="612">
        <v>21062</v>
      </c>
      <c r="B10783" s="613" t="s">
        <v>8341</v>
      </c>
      <c r="C10783" s="612" t="s">
        <v>775</v>
      </c>
      <c r="D10783" s="614">
        <v>187.53</v>
      </c>
    </row>
    <row r="10784" spans="1:7" x14ac:dyDescent="0.2">
      <c r="A10784" s="612">
        <v>11708</v>
      </c>
      <c r="B10784" s="613" t="s">
        <v>8342</v>
      </c>
      <c r="C10784" s="612" t="s">
        <v>775</v>
      </c>
      <c r="D10784" s="614">
        <v>20.46</v>
      </c>
    </row>
    <row r="10785" spans="1:4" x14ac:dyDescent="0.2">
      <c r="A10785" s="612">
        <v>11709</v>
      </c>
      <c r="B10785" s="613" t="s">
        <v>8343</v>
      </c>
      <c r="C10785" s="612" t="s">
        <v>775</v>
      </c>
      <c r="D10785" s="614">
        <v>48.07</v>
      </c>
    </row>
    <row r="10786" spans="1:4" x14ac:dyDescent="0.2">
      <c r="A10786" s="612">
        <v>11710</v>
      </c>
      <c r="B10786" s="613" t="s">
        <v>8344</v>
      </c>
      <c r="C10786" s="612" t="s">
        <v>775</v>
      </c>
      <c r="D10786" s="614">
        <v>110.51</v>
      </c>
    </row>
    <row r="10787" spans="1:4" x14ac:dyDescent="0.2">
      <c r="A10787" s="612">
        <v>11707</v>
      </c>
      <c r="B10787" s="613" t="s">
        <v>8345</v>
      </c>
      <c r="C10787" s="612" t="s">
        <v>775</v>
      </c>
      <c r="D10787" s="614">
        <v>15.33</v>
      </c>
    </row>
    <row r="10788" spans="1:4" x14ac:dyDescent="0.2">
      <c r="A10788" s="612">
        <v>11739</v>
      </c>
      <c r="B10788" s="613" t="s">
        <v>8346</v>
      </c>
      <c r="C10788" s="612" t="s">
        <v>775</v>
      </c>
      <c r="D10788" s="614">
        <v>6.69</v>
      </c>
    </row>
    <row r="10789" spans="1:4" x14ac:dyDescent="0.2">
      <c r="A10789" s="612">
        <v>11711</v>
      </c>
      <c r="B10789" s="613" t="s">
        <v>8347</v>
      </c>
      <c r="C10789" s="612" t="s">
        <v>775</v>
      </c>
      <c r="D10789" s="614">
        <v>9.7899999999999991</v>
      </c>
    </row>
    <row r="10790" spans="1:4" ht="25.5" x14ac:dyDescent="0.2">
      <c r="A10790" s="612">
        <v>5102</v>
      </c>
      <c r="B10790" s="613" t="s">
        <v>8348</v>
      </c>
      <c r="C10790" s="612" t="s">
        <v>775</v>
      </c>
      <c r="D10790" s="614">
        <v>9.4700000000000006</v>
      </c>
    </row>
    <row r="10791" spans="1:4" ht="25.5" x14ac:dyDescent="0.2">
      <c r="A10791" s="612">
        <v>11741</v>
      </c>
      <c r="B10791" s="613" t="s">
        <v>8349</v>
      </c>
      <c r="C10791" s="612" t="s">
        <v>775</v>
      </c>
      <c r="D10791" s="614">
        <v>6.89</v>
      </c>
    </row>
    <row r="10792" spans="1:4" ht="25.5" x14ac:dyDescent="0.2">
      <c r="A10792" s="612">
        <v>11743</v>
      </c>
      <c r="B10792" s="613" t="s">
        <v>8350</v>
      </c>
      <c r="C10792" s="612" t="s">
        <v>775</v>
      </c>
      <c r="D10792" s="614">
        <v>6.26</v>
      </c>
    </row>
    <row r="10793" spans="1:4" ht="25.5" x14ac:dyDescent="0.2">
      <c r="A10793" s="612">
        <v>11745</v>
      </c>
      <c r="B10793" s="613" t="s">
        <v>8351</v>
      </c>
      <c r="C10793" s="612" t="s">
        <v>775</v>
      </c>
      <c r="D10793" s="614">
        <v>8.89</v>
      </c>
    </row>
    <row r="10794" spans="1:4" x14ac:dyDescent="0.2">
      <c r="A10794" s="612">
        <v>25961</v>
      </c>
      <c r="B10794" s="613" t="s">
        <v>8352</v>
      </c>
      <c r="C10794" s="612" t="s">
        <v>778</v>
      </c>
      <c r="D10794" s="614">
        <v>8</v>
      </c>
    </row>
    <row r="10795" spans="1:4" x14ac:dyDescent="0.2">
      <c r="A10795" s="612">
        <v>40985</v>
      </c>
      <c r="B10795" s="613" t="s">
        <v>8353</v>
      </c>
      <c r="C10795" s="612" t="s">
        <v>895</v>
      </c>
      <c r="D10795" s="614">
        <v>1419.53</v>
      </c>
    </row>
    <row r="10796" spans="1:4" x14ac:dyDescent="0.2">
      <c r="A10796" s="612">
        <v>1088</v>
      </c>
      <c r="B10796" s="613" t="s">
        <v>8354</v>
      </c>
      <c r="C10796" s="612" t="s">
        <v>775</v>
      </c>
      <c r="D10796" s="614">
        <v>16.82</v>
      </c>
    </row>
    <row r="10797" spans="1:4" x14ac:dyDescent="0.2">
      <c r="A10797" s="612">
        <v>1087</v>
      </c>
      <c r="B10797" s="613" t="s">
        <v>8355</v>
      </c>
      <c r="C10797" s="612" t="s">
        <v>775</v>
      </c>
      <c r="D10797" s="614">
        <v>21.01</v>
      </c>
    </row>
    <row r="10798" spans="1:4" x14ac:dyDescent="0.2">
      <c r="A10798" s="612">
        <v>38777</v>
      </c>
      <c r="B10798" s="613" t="s">
        <v>8356</v>
      </c>
      <c r="C10798" s="612" t="s">
        <v>775</v>
      </c>
      <c r="D10798" s="614">
        <v>41.85</v>
      </c>
    </row>
    <row r="10799" spans="1:4" ht="25.5" x14ac:dyDescent="0.2">
      <c r="A10799" s="612">
        <v>1086</v>
      </c>
      <c r="B10799" s="613" t="s">
        <v>8357</v>
      </c>
      <c r="C10799" s="612" t="s">
        <v>775</v>
      </c>
      <c r="D10799" s="614">
        <v>22.08</v>
      </c>
    </row>
    <row r="10800" spans="1:4" ht="25.5" x14ac:dyDescent="0.2">
      <c r="A10800" s="612">
        <v>1079</v>
      </c>
      <c r="B10800" s="613" t="s">
        <v>8358</v>
      </c>
      <c r="C10800" s="612" t="s">
        <v>775</v>
      </c>
      <c r="D10800" s="614">
        <v>22.83</v>
      </c>
    </row>
    <row r="10801" spans="1:4" ht="25.5" x14ac:dyDescent="0.2">
      <c r="A10801" s="612">
        <v>39374</v>
      </c>
      <c r="B10801" s="613" t="s">
        <v>8359</v>
      </c>
      <c r="C10801" s="612" t="s">
        <v>775</v>
      </c>
      <c r="D10801" s="614">
        <v>103.83</v>
      </c>
    </row>
    <row r="10802" spans="1:4" x14ac:dyDescent="0.2">
      <c r="A10802" s="612">
        <v>1082</v>
      </c>
      <c r="B10802" s="613" t="s">
        <v>8360</v>
      </c>
      <c r="C10802" s="612" t="s">
        <v>775</v>
      </c>
      <c r="D10802" s="614">
        <v>143.52000000000001</v>
      </c>
    </row>
    <row r="10803" spans="1:4" x14ac:dyDescent="0.2">
      <c r="A10803" s="612">
        <v>12316</v>
      </c>
      <c r="B10803" s="613" t="s">
        <v>8361</v>
      </c>
      <c r="C10803" s="612" t="s">
        <v>775</v>
      </c>
      <c r="D10803" s="614">
        <v>65.78</v>
      </c>
    </row>
    <row r="10804" spans="1:4" x14ac:dyDescent="0.2">
      <c r="A10804" s="612">
        <v>12317</v>
      </c>
      <c r="B10804" s="613" t="s">
        <v>8362</v>
      </c>
      <c r="C10804" s="612" t="s">
        <v>775</v>
      </c>
      <c r="D10804" s="614">
        <v>78.44</v>
      </c>
    </row>
    <row r="10805" spans="1:4" x14ac:dyDescent="0.2">
      <c r="A10805" s="612">
        <v>12318</v>
      </c>
      <c r="B10805" s="613" t="s">
        <v>8363</v>
      </c>
      <c r="C10805" s="612" t="s">
        <v>775</v>
      </c>
      <c r="D10805" s="614">
        <v>90.37</v>
      </c>
    </row>
    <row r="10806" spans="1:4" x14ac:dyDescent="0.2">
      <c r="A10806" s="612">
        <v>5104</v>
      </c>
      <c r="B10806" s="613" t="s">
        <v>8364</v>
      </c>
      <c r="C10806" s="612" t="s">
        <v>772</v>
      </c>
      <c r="D10806" s="614">
        <v>56.77</v>
      </c>
    </row>
    <row r="10807" spans="1:4" ht="25.5" x14ac:dyDescent="0.2">
      <c r="A10807" s="612">
        <v>26023</v>
      </c>
      <c r="B10807" s="613" t="s">
        <v>8365</v>
      </c>
      <c r="C10807" s="612" t="s">
        <v>775</v>
      </c>
      <c r="D10807" s="614">
        <v>66.180000000000007</v>
      </c>
    </row>
    <row r="10808" spans="1:4" ht="25.5" x14ac:dyDescent="0.2">
      <c r="A10808" s="612">
        <v>2710</v>
      </c>
      <c r="B10808" s="613" t="s">
        <v>8366</v>
      </c>
      <c r="C10808" s="612" t="s">
        <v>775</v>
      </c>
      <c r="D10808" s="614">
        <v>52.85</v>
      </c>
    </row>
    <row r="10809" spans="1:4" ht="25.5" x14ac:dyDescent="0.2">
      <c r="A10809" s="612">
        <v>14575</v>
      </c>
      <c r="B10809" s="613" t="s">
        <v>8367</v>
      </c>
      <c r="C10809" s="612" t="s">
        <v>775</v>
      </c>
      <c r="D10809" s="614">
        <v>3905271.1</v>
      </c>
    </row>
    <row r="10810" spans="1:4" ht="25.5" x14ac:dyDescent="0.2">
      <c r="A10810" s="612">
        <v>20034</v>
      </c>
      <c r="B10810" s="613" t="s">
        <v>8368</v>
      </c>
      <c r="C10810" s="612" t="s">
        <v>775</v>
      </c>
      <c r="D10810" s="614">
        <v>86.8</v>
      </c>
    </row>
    <row r="10811" spans="1:4" ht="25.5" x14ac:dyDescent="0.2">
      <c r="A10811" s="612">
        <v>20036</v>
      </c>
      <c r="B10811" s="613" t="s">
        <v>8369</v>
      </c>
      <c r="C10811" s="612" t="s">
        <v>775</v>
      </c>
      <c r="D10811" s="614">
        <v>166.96</v>
      </c>
    </row>
    <row r="10812" spans="1:4" ht="25.5" x14ac:dyDescent="0.2">
      <c r="A10812" s="612">
        <v>20037</v>
      </c>
      <c r="B10812" s="613" t="s">
        <v>8370</v>
      </c>
      <c r="C10812" s="612" t="s">
        <v>775</v>
      </c>
      <c r="D10812" s="614">
        <v>314.92</v>
      </c>
    </row>
    <row r="10813" spans="1:4" x14ac:dyDescent="0.2">
      <c r="A10813" s="612">
        <v>20043</v>
      </c>
      <c r="B10813" s="613" t="s">
        <v>8371</v>
      </c>
      <c r="C10813" s="612" t="s">
        <v>775</v>
      </c>
      <c r="D10813" s="614">
        <v>5.4</v>
      </c>
    </row>
    <row r="10814" spans="1:4" x14ac:dyDescent="0.2">
      <c r="A10814" s="612">
        <v>20044</v>
      </c>
      <c r="B10814" s="613" t="s">
        <v>8372</v>
      </c>
      <c r="C10814" s="612" t="s">
        <v>775</v>
      </c>
      <c r="D10814" s="614">
        <v>6.31</v>
      </c>
    </row>
    <row r="10815" spans="1:4" x14ac:dyDescent="0.2">
      <c r="A10815" s="612">
        <v>20042</v>
      </c>
      <c r="B10815" s="613" t="s">
        <v>8373</v>
      </c>
      <c r="C10815" s="612" t="s">
        <v>775</v>
      </c>
      <c r="D10815" s="614">
        <v>4.57</v>
      </c>
    </row>
    <row r="10816" spans="1:4" ht="25.5" x14ac:dyDescent="0.2">
      <c r="A10816" s="612">
        <v>20046</v>
      </c>
      <c r="B10816" s="613" t="s">
        <v>13146</v>
      </c>
      <c r="C10816" s="612" t="s">
        <v>775</v>
      </c>
      <c r="D10816" s="614">
        <v>13.4</v>
      </c>
    </row>
    <row r="10817" spans="1:4" ht="25.5" x14ac:dyDescent="0.2">
      <c r="A10817" s="612">
        <v>20047</v>
      </c>
      <c r="B10817" s="613" t="s">
        <v>13147</v>
      </c>
      <c r="C10817" s="612" t="s">
        <v>775</v>
      </c>
      <c r="D10817" s="614">
        <v>36.619999999999997</v>
      </c>
    </row>
    <row r="10818" spans="1:4" ht="25.5" x14ac:dyDescent="0.2">
      <c r="A10818" s="612">
        <v>20045</v>
      </c>
      <c r="B10818" s="613" t="s">
        <v>13148</v>
      </c>
      <c r="C10818" s="612" t="s">
        <v>775</v>
      </c>
      <c r="D10818" s="614">
        <v>5.51</v>
      </c>
    </row>
    <row r="10819" spans="1:4" ht="25.5" x14ac:dyDescent="0.2">
      <c r="A10819" s="612">
        <v>20972</v>
      </c>
      <c r="B10819" s="613" t="s">
        <v>8374</v>
      </c>
      <c r="C10819" s="612" t="s">
        <v>775</v>
      </c>
      <c r="D10819" s="614">
        <v>112.84</v>
      </c>
    </row>
    <row r="10820" spans="1:4" x14ac:dyDescent="0.2">
      <c r="A10820" s="612">
        <v>20032</v>
      </c>
      <c r="B10820" s="613" t="s">
        <v>8375</v>
      </c>
      <c r="C10820" s="612" t="s">
        <v>775</v>
      </c>
      <c r="D10820" s="614">
        <v>59.83</v>
      </c>
    </row>
    <row r="10821" spans="1:4" ht="25.5" x14ac:dyDescent="0.2">
      <c r="A10821" s="612">
        <v>11321</v>
      </c>
      <c r="B10821" s="613" t="s">
        <v>8376</v>
      </c>
      <c r="C10821" s="612" t="s">
        <v>775</v>
      </c>
      <c r="D10821" s="614">
        <v>27.28</v>
      </c>
    </row>
    <row r="10822" spans="1:4" ht="25.5" x14ac:dyDescent="0.2">
      <c r="A10822" s="612">
        <v>11323</v>
      </c>
      <c r="B10822" s="613" t="s">
        <v>8377</v>
      </c>
      <c r="C10822" s="612" t="s">
        <v>775</v>
      </c>
      <c r="D10822" s="614">
        <v>31.37</v>
      </c>
    </row>
    <row r="10823" spans="1:4" x14ac:dyDescent="0.2">
      <c r="A10823" s="612">
        <v>20327</v>
      </c>
      <c r="B10823" s="613" t="s">
        <v>8378</v>
      </c>
      <c r="C10823" s="612" t="s">
        <v>775</v>
      </c>
      <c r="D10823" s="614">
        <v>17.8</v>
      </c>
    </row>
    <row r="10824" spans="1:4" x14ac:dyDescent="0.2">
      <c r="A10824" s="612">
        <v>25966</v>
      </c>
      <c r="B10824" s="613" t="s">
        <v>8379</v>
      </c>
      <c r="C10824" s="612" t="s">
        <v>774</v>
      </c>
      <c r="D10824" s="614">
        <v>16.690000000000001</v>
      </c>
    </row>
    <row r="10825" spans="1:4" ht="51" x14ac:dyDescent="0.2">
      <c r="A10825" s="612">
        <v>13390</v>
      </c>
      <c r="B10825" s="613" t="s">
        <v>8380</v>
      </c>
      <c r="C10825" s="612" t="s">
        <v>775</v>
      </c>
      <c r="D10825" s="614">
        <v>83.01</v>
      </c>
    </row>
    <row r="10826" spans="1:4" x14ac:dyDescent="0.2">
      <c r="A10826" s="612">
        <v>6034</v>
      </c>
      <c r="B10826" s="613" t="s">
        <v>8381</v>
      </c>
      <c r="C10826" s="612" t="s">
        <v>775</v>
      </c>
      <c r="D10826" s="614">
        <v>5.44</v>
      </c>
    </row>
    <row r="10827" spans="1:4" x14ac:dyDescent="0.2">
      <c r="A10827" s="612">
        <v>6036</v>
      </c>
      <c r="B10827" s="613" t="s">
        <v>8382</v>
      </c>
      <c r="C10827" s="612" t="s">
        <v>775</v>
      </c>
      <c r="D10827" s="614">
        <v>7.41</v>
      </c>
    </row>
    <row r="10828" spans="1:4" x14ac:dyDescent="0.2">
      <c r="A10828" s="612">
        <v>6031</v>
      </c>
      <c r="B10828" s="613" t="s">
        <v>8383</v>
      </c>
      <c r="C10828" s="612" t="s">
        <v>775</v>
      </c>
      <c r="D10828" s="614">
        <v>8.7100000000000009</v>
      </c>
    </row>
    <row r="10829" spans="1:4" ht="25.5" x14ac:dyDescent="0.2">
      <c r="A10829" s="612">
        <v>6029</v>
      </c>
      <c r="B10829" s="613" t="s">
        <v>8384</v>
      </c>
      <c r="C10829" s="612" t="s">
        <v>775</v>
      </c>
      <c r="D10829" s="614">
        <v>8.8000000000000007</v>
      </c>
    </row>
    <row r="10830" spans="1:4" ht="25.5" x14ac:dyDescent="0.2">
      <c r="A10830" s="612">
        <v>6033</v>
      </c>
      <c r="B10830" s="613" t="s">
        <v>8385</v>
      </c>
      <c r="C10830" s="612" t="s">
        <v>775</v>
      </c>
      <c r="D10830" s="614">
        <v>11.6</v>
      </c>
    </row>
    <row r="10831" spans="1:4" ht="25.5" x14ac:dyDescent="0.2">
      <c r="A10831" s="612">
        <v>11672</v>
      </c>
      <c r="B10831" s="613" t="s">
        <v>8386</v>
      </c>
      <c r="C10831" s="612" t="s">
        <v>775</v>
      </c>
      <c r="D10831" s="614">
        <v>25.23</v>
      </c>
    </row>
    <row r="10832" spans="1:4" ht="25.5" x14ac:dyDescent="0.2">
      <c r="A10832" s="612">
        <v>11669</v>
      </c>
      <c r="B10832" s="613" t="s">
        <v>8387</v>
      </c>
      <c r="C10832" s="612" t="s">
        <v>775</v>
      </c>
      <c r="D10832" s="614">
        <v>24.03</v>
      </c>
    </row>
    <row r="10833" spans="1:4" ht="25.5" x14ac:dyDescent="0.2">
      <c r="A10833" s="612">
        <v>11670</v>
      </c>
      <c r="B10833" s="613" t="s">
        <v>8388</v>
      </c>
      <c r="C10833" s="612" t="s">
        <v>775</v>
      </c>
      <c r="D10833" s="614">
        <v>9.1999999999999993</v>
      </c>
    </row>
    <row r="10834" spans="1:4" ht="25.5" x14ac:dyDescent="0.2">
      <c r="A10834" s="612">
        <v>20055</v>
      </c>
      <c r="B10834" s="613" t="s">
        <v>8389</v>
      </c>
      <c r="C10834" s="612" t="s">
        <v>775</v>
      </c>
      <c r="D10834" s="614">
        <v>18</v>
      </c>
    </row>
    <row r="10835" spans="1:4" ht="25.5" x14ac:dyDescent="0.2">
      <c r="A10835" s="612">
        <v>11671</v>
      </c>
      <c r="B10835" s="613" t="s">
        <v>8390</v>
      </c>
      <c r="C10835" s="612" t="s">
        <v>775</v>
      </c>
      <c r="D10835" s="614">
        <v>38.619999999999997</v>
      </c>
    </row>
    <row r="10836" spans="1:4" ht="25.5" x14ac:dyDescent="0.2">
      <c r="A10836" s="612">
        <v>6032</v>
      </c>
      <c r="B10836" s="613" t="s">
        <v>8391</v>
      </c>
      <c r="C10836" s="612" t="s">
        <v>775</v>
      </c>
      <c r="D10836" s="614">
        <v>11.03</v>
      </c>
    </row>
    <row r="10837" spans="1:4" ht="25.5" x14ac:dyDescent="0.2">
      <c r="A10837" s="612">
        <v>11673</v>
      </c>
      <c r="B10837" s="613" t="s">
        <v>8392</v>
      </c>
      <c r="C10837" s="612" t="s">
        <v>775</v>
      </c>
      <c r="D10837" s="614">
        <v>8.68</v>
      </c>
    </row>
    <row r="10838" spans="1:4" ht="25.5" x14ac:dyDescent="0.2">
      <c r="A10838" s="612">
        <v>11674</v>
      </c>
      <c r="B10838" s="613" t="s">
        <v>8393</v>
      </c>
      <c r="C10838" s="612" t="s">
        <v>775</v>
      </c>
      <c r="D10838" s="614">
        <v>11.18</v>
      </c>
    </row>
    <row r="10839" spans="1:4" ht="25.5" x14ac:dyDescent="0.2">
      <c r="A10839" s="612">
        <v>11675</v>
      </c>
      <c r="B10839" s="613" t="s">
        <v>8394</v>
      </c>
      <c r="C10839" s="612" t="s">
        <v>775</v>
      </c>
      <c r="D10839" s="614">
        <v>17.760000000000002</v>
      </c>
    </row>
    <row r="10840" spans="1:4" ht="25.5" x14ac:dyDescent="0.2">
      <c r="A10840" s="612">
        <v>11676</v>
      </c>
      <c r="B10840" s="613" t="s">
        <v>8395</v>
      </c>
      <c r="C10840" s="612" t="s">
        <v>775</v>
      </c>
      <c r="D10840" s="614">
        <v>23.75</v>
      </c>
    </row>
    <row r="10841" spans="1:4" ht="25.5" x14ac:dyDescent="0.2">
      <c r="A10841" s="612">
        <v>11677</v>
      </c>
      <c r="B10841" s="613" t="s">
        <v>8396</v>
      </c>
      <c r="C10841" s="612" t="s">
        <v>775</v>
      </c>
      <c r="D10841" s="614">
        <v>24.53</v>
      </c>
    </row>
    <row r="10842" spans="1:4" ht="25.5" x14ac:dyDescent="0.2">
      <c r="A10842" s="612">
        <v>11678</v>
      </c>
      <c r="B10842" s="613" t="s">
        <v>8397</v>
      </c>
      <c r="C10842" s="612" t="s">
        <v>775</v>
      </c>
      <c r="D10842" s="614">
        <v>44.92</v>
      </c>
    </row>
    <row r="10843" spans="1:4" x14ac:dyDescent="0.2">
      <c r="A10843" s="612">
        <v>6038</v>
      </c>
      <c r="B10843" s="613" t="s">
        <v>8398</v>
      </c>
      <c r="C10843" s="612" t="s">
        <v>775</v>
      </c>
      <c r="D10843" s="614">
        <v>2.85</v>
      </c>
    </row>
    <row r="10844" spans="1:4" x14ac:dyDescent="0.2">
      <c r="A10844" s="612">
        <v>11718</v>
      </c>
      <c r="B10844" s="613" t="s">
        <v>8399</v>
      </c>
      <c r="C10844" s="612" t="s">
        <v>775</v>
      </c>
      <c r="D10844" s="614">
        <v>8.1199999999999992</v>
      </c>
    </row>
    <row r="10845" spans="1:4" x14ac:dyDescent="0.2">
      <c r="A10845" s="612">
        <v>6037</v>
      </c>
      <c r="B10845" s="613" t="s">
        <v>8400</v>
      </c>
      <c r="C10845" s="612" t="s">
        <v>775</v>
      </c>
      <c r="D10845" s="614">
        <v>5.93</v>
      </c>
    </row>
    <row r="10846" spans="1:4" x14ac:dyDescent="0.2">
      <c r="A10846" s="612">
        <v>11719</v>
      </c>
      <c r="B10846" s="613" t="s">
        <v>8401</v>
      </c>
      <c r="C10846" s="612" t="s">
        <v>775</v>
      </c>
      <c r="D10846" s="614">
        <v>6.59</v>
      </c>
    </row>
    <row r="10847" spans="1:4" x14ac:dyDescent="0.2">
      <c r="A10847" s="612">
        <v>6019</v>
      </c>
      <c r="B10847" s="613" t="s">
        <v>8402</v>
      </c>
      <c r="C10847" s="612" t="s">
        <v>775</v>
      </c>
      <c r="D10847" s="614">
        <v>25.87</v>
      </c>
    </row>
    <row r="10848" spans="1:4" x14ac:dyDescent="0.2">
      <c r="A10848" s="612">
        <v>6010</v>
      </c>
      <c r="B10848" s="613" t="s">
        <v>8403</v>
      </c>
      <c r="C10848" s="612" t="s">
        <v>775</v>
      </c>
      <c r="D10848" s="614">
        <v>44.52</v>
      </c>
    </row>
    <row r="10849" spans="1:4" x14ac:dyDescent="0.2">
      <c r="A10849" s="612">
        <v>6017</v>
      </c>
      <c r="B10849" s="613" t="s">
        <v>8404</v>
      </c>
      <c r="C10849" s="612" t="s">
        <v>775</v>
      </c>
      <c r="D10849" s="614">
        <v>35.26</v>
      </c>
    </row>
    <row r="10850" spans="1:4" x14ac:dyDescent="0.2">
      <c r="A10850" s="612">
        <v>6020</v>
      </c>
      <c r="B10850" s="613" t="s">
        <v>8405</v>
      </c>
      <c r="C10850" s="612" t="s">
        <v>775</v>
      </c>
      <c r="D10850" s="614">
        <v>15.54</v>
      </c>
    </row>
    <row r="10851" spans="1:4" x14ac:dyDescent="0.2">
      <c r="A10851" s="612">
        <v>6028</v>
      </c>
      <c r="B10851" s="613" t="s">
        <v>8406</v>
      </c>
      <c r="C10851" s="612" t="s">
        <v>775</v>
      </c>
      <c r="D10851" s="614">
        <v>62.01</v>
      </c>
    </row>
    <row r="10852" spans="1:4" x14ac:dyDescent="0.2">
      <c r="A10852" s="612">
        <v>6011</v>
      </c>
      <c r="B10852" s="613" t="s">
        <v>8407</v>
      </c>
      <c r="C10852" s="612" t="s">
        <v>775</v>
      </c>
      <c r="D10852" s="614">
        <v>128.6</v>
      </c>
    </row>
    <row r="10853" spans="1:4" x14ac:dyDescent="0.2">
      <c r="A10853" s="612">
        <v>6012</v>
      </c>
      <c r="B10853" s="613" t="s">
        <v>8408</v>
      </c>
      <c r="C10853" s="612" t="s">
        <v>775</v>
      </c>
      <c r="D10853" s="614">
        <v>155.69</v>
      </c>
    </row>
    <row r="10854" spans="1:4" x14ac:dyDescent="0.2">
      <c r="A10854" s="612">
        <v>6016</v>
      </c>
      <c r="B10854" s="613" t="s">
        <v>8409</v>
      </c>
      <c r="C10854" s="612" t="s">
        <v>775</v>
      </c>
      <c r="D10854" s="614">
        <v>16.39</v>
      </c>
    </row>
    <row r="10855" spans="1:4" x14ac:dyDescent="0.2">
      <c r="A10855" s="612">
        <v>6027</v>
      </c>
      <c r="B10855" s="613" t="s">
        <v>8410</v>
      </c>
      <c r="C10855" s="612" t="s">
        <v>775</v>
      </c>
      <c r="D10855" s="614">
        <v>324.41000000000003</v>
      </c>
    </row>
    <row r="10856" spans="1:4" ht="25.5" x14ac:dyDescent="0.2">
      <c r="A10856" s="612">
        <v>6013</v>
      </c>
      <c r="B10856" s="613" t="s">
        <v>8411</v>
      </c>
      <c r="C10856" s="612" t="s">
        <v>775</v>
      </c>
      <c r="D10856" s="614">
        <v>48.95</v>
      </c>
    </row>
    <row r="10857" spans="1:4" ht="25.5" x14ac:dyDescent="0.2">
      <c r="A10857" s="612">
        <v>6015</v>
      </c>
      <c r="B10857" s="613" t="s">
        <v>8412</v>
      </c>
      <c r="C10857" s="612" t="s">
        <v>775</v>
      </c>
      <c r="D10857" s="614">
        <v>71.19</v>
      </c>
    </row>
    <row r="10858" spans="1:4" ht="25.5" x14ac:dyDescent="0.2">
      <c r="A10858" s="612">
        <v>6014</v>
      </c>
      <c r="B10858" s="613" t="s">
        <v>8413</v>
      </c>
      <c r="C10858" s="612" t="s">
        <v>775</v>
      </c>
      <c r="D10858" s="614">
        <v>68.06</v>
      </c>
    </row>
    <row r="10859" spans="1:4" ht="25.5" x14ac:dyDescent="0.2">
      <c r="A10859" s="612">
        <v>6006</v>
      </c>
      <c r="B10859" s="613" t="s">
        <v>8414</v>
      </c>
      <c r="C10859" s="612" t="s">
        <v>775</v>
      </c>
      <c r="D10859" s="614">
        <v>35.450000000000003</v>
      </c>
    </row>
    <row r="10860" spans="1:4" ht="25.5" x14ac:dyDescent="0.2">
      <c r="A10860" s="612">
        <v>6005</v>
      </c>
      <c r="B10860" s="613" t="s">
        <v>8415</v>
      </c>
      <c r="C10860" s="612" t="s">
        <v>775</v>
      </c>
      <c r="D10860" s="614">
        <v>39.99</v>
      </c>
    </row>
    <row r="10861" spans="1:4" x14ac:dyDescent="0.2">
      <c r="A10861" s="612">
        <v>11756</v>
      </c>
      <c r="B10861" s="613" t="s">
        <v>8416</v>
      </c>
      <c r="C10861" s="612" t="s">
        <v>775</v>
      </c>
      <c r="D10861" s="614">
        <v>19.100000000000001</v>
      </c>
    </row>
    <row r="10862" spans="1:4" ht="38.25" x14ac:dyDescent="0.2">
      <c r="A10862" s="612">
        <v>10904</v>
      </c>
      <c r="B10862" s="613" t="s">
        <v>8417</v>
      </c>
      <c r="C10862" s="612" t="s">
        <v>775</v>
      </c>
      <c r="D10862" s="614">
        <v>157.99</v>
      </c>
    </row>
    <row r="10863" spans="1:4" x14ac:dyDescent="0.2">
      <c r="A10863" s="612">
        <v>11752</v>
      </c>
      <c r="B10863" s="613" t="s">
        <v>8418</v>
      </c>
      <c r="C10863" s="612" t="s">
        <v>775</v>
      </c>
      <c r="D10863" s="614">
        <v>11.01</v>
      </c>
    </row>
    <row r="10864" spans="1:4" x14ac:dyDescent="0.2">
      <c r="A10864" s="612">
        <v>11753</v>
      </c>
      <c r="B10864" s="613" t="s">
        <v>8419</v>
      </c>
      <c r="C10864" s="612" t="s">
        <v>775</v>
      </c>
      <c r="D10864" s="614">
        <v>13.14</v>
      </c>
    </row>
    <row r="10865" spans="1:4" ht="25.5" x14ac:dyDescent="0.2">
      <c r="A10865" s="612">
        <v>6021</v>
      </c>
      <c r="B10865" s="613" t="s">
        <v>8420</v>
      </c>
      <c r="C10865" s="612" t="s">
        <v>775</v>
      </c>
      <c r="D10865" s="614">
        <v>36.479999999999997</v>
      </c>
    </row>
    <row r="10866" spans="1:4" ht="25.5" x14ac:dyDescent="0.2">
      <c r="A10866" s="612">
        <v>6024</v>
      </c>
      <c r="B10866" s="613" t="s">
        <v>8421</v>
      </c>
      <c r="C10866" s="612" t="s">
        <v>775</v>
      </c>
      <c r="D10866" s="614">
        <v>37.71</v>
      </c>
    </row>
    <row r="10867" spans="1:4" x14ac:dyDescent="0.2">
      <c r="A10867" s="612">
        <v>38379</v>
      </c>
      <c r="B10867" s="613" t="s">
        <v>8422</v>
      </c>
      <c r="C10867" s="612" t="s">
        <v>779</v>
      </c>
      <c r="D10867" s="614">
        <v>34.96</v>
      </c>
    </row>
    <row r="10868" spans="1:4" ht="25.5" x14ac:dyDescent="0.2">
      <c r="A10868" s="612">
        <v>13897</v>
      </c>
      <c r="B10868" s="613" t="s">
        <v>8423</v>
      </c>
      <c r="C10868" s="612" t="s">
        <v>775</v>
      </c>
      <c r="D10868" s="614">
        <v>5771.3</v>
      </c>
    </row>
    <row r="10869" spans="1:4" ht="25.5" x14ac:dyDescent="0.2">
      <c r="A10869" s="612">
        <v>10640</v>
      </c>
      <c r="B10869" s="613" t="s">
        <v>8424</v>
      </c>
      <c r="C10869" s="612" t="s">
        <v>775</v>
      </c>
      <c r="D10869" s="614">
        <v>12499.42</v>
      </c>
    </row>
    <row r="10870" spans="1:4" ht="25.5" x14ac:dyDescent="0.2">
      <c r="A10870" s="612">
        <v>11086</v>
      </c>
      <c r="B10870" s="613" t="s">
        <v>8425</v>
      </c>
      <c r="C10870" s="612" t="s">
        <v>773</v>
      </c>
      <c r="D10870" s="614">
        <v>71.92</v>
      </c>
    </row>
    <row r="10871" spans="1:4" x14ac:dyDescent="0.2">
      <c r="A10871" s="612">
        <v>34357</v>
      </c>
      <c r="B10871" s="613" t="s">
        <v>10969</v>
      </c>
      <c r="C10871" s="612" t="s">
        <v>772</v>
      </c>
      <c r="D10871" s="614">
        <v>4.1100000000000003</v>
      </c>
    </row>
    <row r="10872" spans="1:4" x14ac:dyDescent="0.2">
      <c r="A10872" s="612">
        <v>37329</v>
      </c>
      <c r="B10872" s="613" t="s">
        <v>10970</v>
      </c>
      <c r="C10872" s="612" t="s">
        <v>772</v>
      </c>
      <c r="D10872" s="614">
        <v>86.57</v>
      </c>
    </row>
    <row r="10873" spans="1:4" ht="25.5" x14ac:dyDescent="0.2">
      <c r="A10873" s="612">
        <v>2510</v>
      </c>
      <c r="B10873" s="613" t="s">
        <v>8426</v>
      </c>
      <c r="C10873" s="612" t="s">
        <v>775</v>
      </c>
      <c r="D10873" s="614">
        <v>20.79</v>
      </c>
    </row>
    <row r="10874" spans="1:4" ht="25.5" x14ac:dyDescent="0.2">
      <c r="A10874" s="612">
        <v>12359</v>
      </c>
      <c r="B10874" s="613" t="s">
        <v>8427</v>
      </c>
      <c r="C10874" s="612" t="s">
        <v>775</v>
      </c>
      <c r="D10874" s="614">
        <v>112.34</v>
      </c>
    </row>
    <row r="10875" spans="1:4" x14ac:dyDescent="0.2">
      <c r="A10875" s="612">
        <v>5320</v>
      </c>
      <c r="B10875" s="613" t="s">
        <v>8428</v>
      </c>
      <c r="C10875" s="612" t="s">
        <v>774</v>
      </c>
      <c r="D10875" s="614">
        <v>33.39</v>
      </c>
    </row>
    <row r="10876" spans="1:4" x14ac:dyDescent="0.2">
      <c r="A10876" s="612">
        <v>7353</v>
      </c>
      <c r="B10876" s="613" t="s">
        <v>3876</v>
      </c>
      <c r="C10876" s="612" t="s">
        <v>774</v>
      </c>
      <c r="D10876" s="614">
        <v>23.81</v>
      </c>
    </row>
    <row r="10877" spans="1:4" x14ac:dyDescent="0.2">
      <c r="A10877" s="612">
        <v>36144</v>
      </c>
      <c r="B10877" s="613" t="s">
        <v>8429</v>
      </c>
      <c r="C10877" s="612" t="s">
        <v>775</v>
      </c>
      <c r="D10877" s="614">
        <v>1.34</v>
      </c>
    </row>
    <row r="10878" spans="1:4" x14ac:dyDescent="0.2">
      <c r="A10878" s="612">
        <v>10518</v>
      </c>
      <c r="B10878" s="613" t="s">
        <v>8430</v>
      </c>
      <c r="C10878" s="612" t="s">
        <v>775</v>
      </c>
      <c r="D10878" s="614">
        <v>75.150000000000006</v>
      </c>
    </row>
    <row r="10879" spans="1:4" ht="51" x14ac:dyDescent="0.2">
      <c r="A10879" s="612">
        <v>36530</v>
      </c>
      <c r="B10879" s="613" t="s">
        <v>8431</v>
      </c>
      <c r="C10879" s="612" t="s">
        <v>775</v>
      </c>
      <c r="D10879" s="614">
        <v>236606.26</v>
      </c>
    </row>
    <row r="10880" spans="1:4" ht="63.75" x14ac:dyDescent="0.2">
      <c r="A10880" s="612">
        <v>6046</v>
      </c>
      <c r="B10880" s="613" t="s">
        <v>8432</v>
      </c>
      <c r="C10880" s="612" t="s">
        <v>775</v>
      </c>
      <c r="D10880" s="614">
        <v>256636.43</v>
      </c>
    </row>
    <row r="10881" spans="1:4" ht="51" x14ac:dyDescent="0.2">
      <c r="A10881" s="612">
        <v>36531</v>
      </c>
      <c r="B10881" s="613" t="s">
        <v>8433</v>
      </c>
      <c r="C10881" s="612" t="s">
        <v>775</v>
      </c>
      <c r="D10881" s="614">
        <v>266025.55</v>
      </c>
    </row>
    <row r="10882" spans="1:4" ht="25.5" x14ac:dyDescent="0.2">
      <c r="A10882" s="612">
        <v>34684</v>
      </c>
      <c r="B10882" s="613" t="s">
        <v>8434</v>
      </c>
      <c r="C10882" s="612" t="s">
        <v>780</v>
      </c>
      <c r="D10882" s="614">
        <v>193.94</v>
      </c>
    </row>
    <row r="10883" spans="1:4" ht="25.5" x14ac:dyDescent="0.2">
      <c r="A10883" s="612">
        <v>34683</v>
      </c>
      <c r="B10883" s="613" t="s">
        <v>8435</v>
      </c>
      <c r="C10883" s="612" t="s">
        <v>780</v>
      </c>
      <c r="D10883" s="614">
        <v>121.21</v>
      </c>
    </row>
    <row r="10884" spans="1:4" ht="25.5" x14ac:dyDescent="0.2">
      <c r="A10884" s="612">
        <v>533</v>
      </c>
      <c r="B10884" s="613" t="s">
        <v>8436</v>
      </c>
      <c r="C10884" s="612" t="s">
        <v>780</v>
      </c>
      <c r="D10884" s="614">
        <v>11.15</v>
      </c>
    </row>
    <row r="10885" spans="1:4" ht="25.5" x14ac:dyDescent="0.2">
      <c r="A10885" s="612">
        <v>10515</v>
      </c>
      <c r="B10885" s="613" t="s">
        <v>8437</v>
      </c>
      <c r="C10885" s="612" t="s">
        <v>780</v>
      </c>
      <c r="D10885" s="614">
        <v>28.76</v>
      </c>
    </row>
    <row r="10886" spans="1:4" ht="25.5" x14ac:dyDescent="0.2">
      <c r="A10886" s="612">
        <v>536</v>
      </c>
      <c r="B10886" s="613" t="s">
        <v>8438</v>
      </c>
      <c r="C10886" s="612" t="s">
        <v>780</v>
      </c>
      <c r="D10886" s="614">
        <v>18.899999999999999</v>
      </c>
    </row>
    <row r="10887" spans="1:4" ht="25.5" x14ac:dyDescent="0.2">
      <c r="A10887" s="612">
        <v>153</v>
      </c>
      <c r="B10887" s="613" t="s">
        <v>8439</v>
      </c>
      <c r="C10887" s="612" t="s">
        <v>774</v>
      </c>
      <c r="D10887" s="614">
        <v>67.84</v>
      </c>
    </row>
    <row r="10888" spans="1:4" ht="25.5" x14ac:dyDescent="0.2">
      <c r="A10888" s="612">
        <v>34682</v>
      </c>
      <c r="B10888" s="613" t="s">
        <v>8440</v>
      </c>
      <c r="C10888" s="612" t="s">
        <v>780</v>
      </c>
      <c r="D10888" s="614">
        <v>92.69</v>
      </c>
    </row>
    <row r="10889" spans="1:4" ht="25.5" x14ac:dyDescent="0.2">
      <c r="A10889" s="612">
        <v>20205</v>
      </c>
      <c r="B10889" s="613" t="s">
        <v>13149</v>
      </c>
      <c r="C10889" s="612" t="s">
        <v>779</v>
      </c>
      <c r="D10889" s="614">
        <v>1.42</v>
      </c>
    </row>
    <row r="10890" spans="1:4" ht="25.5" x14ac:dyDescent="0.2">
      <c r="A10890" s="612">
        <v>4412</v>
      </c>
      <c r="B10890" s="613" t="s">
        <v>13150</v>
      </c>
      <c r="C10890" s="612" t="s">
        <v>779</v>
      </c>
      <c r="D10890" s="614">
        <v>0.85</v>
      </c>
    </row>
    <row r="10891" spans="1:4" ht="25.5" x14ac:dyDescent="0.2">
      <c r="A10891" s="612">
        <v>4408</v>
      </c>
      <c r="B10891" s="613" t="s">
        <v>13151</v>
      </c>
      <c r="C10891" s="612" t="s">
        <v>779</v>
      </c>
      <c r="D10891" s="614">
        <v>1.06</v>
      </c>
    </row>
    <row r="10892" spans="1:4" x14ac:dyDescent="0.2">
      <c r="A10892" s="612">
        <v>10559</v>
      </c>
      <c r="B10892" s="613" t="s">
        <v>8441</v>
      </c>
      <c r="C10892" s="612" t="s">
        <v>775</v>
      </c>
      <c r="D10892" s="614">
        <v>2677.5</v>
      </c>
    </row>
    <row r="10893" spans="1:4" x14ac:dyDescent="0.2">
      <c r="A10893" s="612">
        <v>10664</v>
      </c>
      <c r="B10893" s="613" t="s">
        <v>8442</v>
      </c>
      <c r="C10893" s="612" t="s">
        <v>775</v>
      </c>
      <c r="D10893" s="614">
        <v>7276.87</v>
      </c>
    </row>
    <row r="10894" spans="1:4" x14ac:dyDescent="0.2">
      <c r="A10894" s="612">
        <v>36250</v>
      </c>
      <c r="B10894" s="613" t="s">
        <v>8443</v>
      </c>
      <c r="C10894" s="612" t="s">
        <v>779</v>
      </c>
      <c r="D10894" s="614">
        <v>3.51</v>
      </c>
    </row>
    <row r="10895" spans="1:4" x14ac:dyDescent="0.2">
      <c r="A10895" s="612">
        <v>10857</v>
      </c>
      <c r="B10895" s="613" t="s">
        <v>8444</v>
      </c>
      <c r="C10895" s="612" t="s">
        <v>779</v>
      </c>
      <c r="D10895" s="614">
        <v>10.85</v>
      </c>
    </row>
    <row r="10896" spans="1:4" ht="25.5" x14ac:dyDescent="0.2">
      <c r="A10896" s="612">
        <v>4803</v>
      </c>
      <c r="B10896" s="613" t="s">
        <v>8445</v>
      </c>
      <c r="C10896" s="612" t="s">
        <v>779</v>
      </c>
      <c r="D10896" s="614">
        <v>24.98</v>
      </c>
    </row>
    <row r="10897" spans="1:4" ht="25.5" x14ac:dyDescent="0.2">
      <c r="A10897" s="612">
        <v>6186</v>
      </c>
      <c r="B10897" s="613" t="s">
        <v>8446</v>
      </c>
      <c r="C10897" s="612" t="s">
        <v>779</v>
      </c>
      <c r="D10897" s="614">
        <v>12.46</v>
      </c>
    </row>
    <row r="10898" spans="1:4" ht="25.5" x14ac:dyDescent="0.2">
      <c r="A10898" s="612">
        <v>4829</v>
      </c>
      <c r="B10898" s="613" t="s">
        <v>8447</v>
      </c>
      <c r="C10898" s="612" t="s">
        <v>779</v>
      </c>
      <c r="D10898" s="614">
        <v>40.770000000000003</v>
      </c>
    </row>
    <row r="10899" spans="1:4" x14ac:dyDescent="0.2">
      <c r="A10899" s="612">
        <v>39829</v>
      </c>
      <c r="B10899" s="613" t="s">
        <v>8448</v>
      </c>
      <c r="C10899" s="612" t="s">
        <v>779</v>
      </c>
      <c r="D10899" s="614">
        <v>23.81</v>
      </c>
    </row>
    <row r="10900" spans="1:4" ht="38.25" x14ac:dyDescent="0.2">
      <c r="A10900" s="612">
        <v>20231</v>
      </c>
      <c r="B10900" s="613" t="s">
        <v>8449</v>
      </c>
      <c r="C10900" s="612" t="s">
        <v>779</v>
      </c>
      <c r="D10900" s="614">
        <v>47.63</v>
      </c>
    </row>
    <row r="10901" spans="1:4" x14ac:dyDescent="0.2">
      <c r="A10901" s="612">
        <v>4804</v>
      </c>
      <c r="B10901" s="613" t="s">
        <v>8450</v>
      </c>
      <c r="C10901" s="612" t="s">
        <v>779</v>
      </c>
      <c r="D10901" s="614">
        <v>19.18</v>
      </c>
    </row>
    <row r="10902" spans="1:4" x14ac:dyDescent="0.2">
      <c r="A10902" s="612">
        <v>34680</v>
      </c>
      <c r="B10902" s="613" t="s">
        <v>8451</v>
      </c>
      <c r="C10902" s="612" t="s">
        <v>779</v>
      </c>
      <c r="D10902" s="614">
        <v>28.52</v>
      </c>
    </row>
    <row r="10903" spans="1:4" ht="25.5" x14ac:dyDescent="0.2">
      <c r="A10903" s="612">
        <v>11573</v>
      </c>
      <c r="B10903" s="613" t="s">
        <v>12676</v>
      </c>
      <c r="C10903" s="612" t="s">
        <v>775</v>
      </c>
      <c r="D10903" s="614">
        <v>5.08</v>
      </c>
    </row>
    <row r="10904" spans="1:4" x14ac:dyDescent="0.2">
      <c r="A10904" s="612">
        <v>38401</v>
      </c>
      <c r="B10904" s="613" t="s">
        <v>8452</v>
      </c>
      <c r="C10904" s="612" t="s">
        <v>775</v>
      </c>
      <c r="D10904" s="614">
        <v>14.96</v>
      </c>
    </row>
    <row r="10905" spans="1:4" ht="25.5" x14ac:dyDescent="0.2">
      <c r="A10905" s="612">
        <v>11575</v>
      </c>
      <c r="B10905" s="613" t="s">
        <v>12677</v>
      </c>
      <c r="C10905" s="612" t="s">
        <v>775</v>
      </c>
      <c r="D10905" s="614">
        <v>49.01</v>
      </c>
    </row>
    <row r="10906" spans="1:4" ht="38.25" x14ac:dyDescent="0.2">
      <c r="A10906" s="612">
        <v>38179</v>
      </c>
      <c r="B10906" s="613" t="s">
        <v>12678</v>
      </c>
      <c r="C10906" s="612" t="s">
        <v>775</v>
      </c>
      <c r="D10906" s="614">
        <v>40.53</v>
      </c>
    </row>
    <row r="10907" spans="1:4" ht="25.5" x14ac:dyDescent="0.2">
      <c r="A10907" s="612">
        <v>20256</v>
      </c>
      <c r="B10907" s="613" t="s">
        <v>8453</v>
      </c>
      <c r="C10907" s="612" t="s">
        <v>775</v>
      </c>
      <c r="D10907" s="614">
        <v>0.35</v>
      </c>
    </row>
    <row r="10908" spans="1:4" ht="25.5" x14ac:dyDescent="0.2">
      <c r="A10908" s="612">
        <v>14511</v>
      </c>
      <c r="B10908" s="613" t="s">
        <v>8454</v>
      </c>
      <c r="C10908" s="612" t="s">
        <v>775</v>
      </c>
      <c r="D10908" s="614">
        <v>531288.94999999995</v>
      </c>
    </row>
    <row r="10909" spans="1:4" ht="25.5" x14ac:dyDescent="0.2">
      <c r="A10909" s="612">
        <v>10642</v>
      </c>
      <c r="B10909" s="613" t="s">
        <v>8455</v>
      </c>
      <c r="C10909" s="612" t="s">
        <v>775</v>
      </c>
      <c r="D10909" s="614">
        <v>500500</v>
      </c>
    </row>
    <row r="10910" spans="1:4" ht="38.25" x14ac:dyDescent="0.2">
      <c r="A10910" s="612">
        <v>14489</v>
      </c>
      <c r="B10910" s="613" t="s">
        <v>8456</v>
      </c>
      <c r="C10910" s="612" t="s">
        <v>775</v>
      </c>
      <c r="D10910" s="614">
        <v>443934.19</v>
      </c>
    </row>
    <row r="10911" spans="1:4" ht="25.5" x14ac:dyDescent="0.2">
      <c r="A10911" s="612">
        <v>14513</v>
      </c>
      <c r="B10911" s="613" t="s">
        <v>8457</v>
      </c>
      <c r="C10911" s="612" t="s">
        <v>775</v>
      </c>
      <c r="D10911" s="614">
        <v>332961.17</v>
      </c>
    </row>
    <row r="10912" spans="1:4" ht="38.25" x14ac:dyDescent="0.2">
      <c r="A10912" s="612">
        <v>13600</v>
      </c>
      <c r="B10912" s="613" t="s">
        <v>8458</v>
      </c>
      <c r="C10912" s="612" t="s">
        <v>775</v>
      </c>
      <c r="D10912" s="614">
        <v>429613.68</v>
      </c>
    </row>
    <row r="10913" spans="1:4" ht="38.25" x14ac:dyDescent="0.2">
      <c r="A10913" s="612">
        <v>10646</v>
      </c>
      <c r="B10913" s="613" t="s">
        <v>8459</v>
      </c>
      <c r="C10913" s="612" t="s">
        <v>775</v>
      </c>
      <c r="D10913" s="614">
        <v>320248.37</v>
      </c>
    </row>
    <row r="10914" spans="1:4" ht="38.25" x14ac:dyDescent="0.2">
      <c r="A10914" s="612">
        <v>6070</v>
      </c>
      <c r="B10914" s="613" t="s">
        <v>8460</v>
      </c>
      <c r="C10914" s="612" t="s">
        <v>775</v>
      </c>
      <c r="D10914" s="614">
        <v>437579.99</v>
      </c>
    </row>
    <row r="10915" spans="1:4" ht="38.25" x14ac:dyDescent="0.2">
      <c r="A10915" s="612">
        <v>6069</v>
      </c>
      <c r="B10915" s="613" t="s">
        <v>8461</v>
      </c>
      <c r="C10915" s="612" t="s">
        <v>775</v>
      </c>
      <c r="D10915" s="614">
        <v>96668.02</v>
      </c>
    </row>
    <row r="10916" spans="1:4" ht="25.5" x14ac:dyDescent="0.2">
      <c r="A10916" s="612">
        <v>14626</v>
      </c>
      <c r="B10916" s="613" t="s">
        <v>8462</v>
      </c>
      <c r="C10916" s="612" t="s">
        <v>775</v>
      </c>
      <c r="D10916" s="614">
        <v>479050.02</v>
      </c>
    </row>
    <row r="10917" spans="1:4" ht="25.5" x14ac:dyDescent="0.2">
      <c r="A10917" s="612">
        <v>6067</v>
      </c>
      <c r="B10917" s="613" t="s">
        <v>8463</v>
      </c>
      <c r="C10917" s="612" t="s">
        <v>775</v>
      </c>
      <c r="D10917" s="614">
        <v>393250</v>
      </c>
    </row>
    <row r="10918" spans="1:4" x14ac:dyDescent="0.2">
      <c r="A10918" s="612">
        <v>38393</v>
      </c>
      <c r="B10918" s="613" t="s">
        <v>8464</v>
      </c>
      <c r="C10918" s="612" t="s">
        <v>775</v>
      </c>
      <c r="D10918" s="614">
        <v>15.3</v>
      </c>
    </row>
    <row r="10919" spans="1:4" x14ac:dyDescent="0.2">
      <c r="A10919" s="612">
        <v>38390</v>
      </c>
      <c r="B10919" s="613" t="s">
        <v>8465</v>
      </c>
      <c r="C10919" s="612" t="s">
        <v>775</v>
      </c>
      <c r="D10919" s="614">
        <v>33.93</v>
      </c>
    </row>
    <row r="10920" spans="1:4" x14ac:dyDescent="0.2">
      <c r="A10920" s="612">
        <v>36532</v>
      </c>
      <c r="B10920" s="613" t="s">
        <v>8466</v>
      </c>
      <c r="C10920" s="612" t="s">
        <v>775</v>
      </c>
      <c r="D10920" s="614">
        <v>29618.77</v>
      </c>
    </row>
    <row r="10921" spans="1:4" ht="38.25" x14ac:dyDescent="0.2">
      <c r="A10921" s="612">
        <v>11578</v>
      </c>
      <c r="B10921" s="613" t="s">
        <v>8467</v>
      </c>
      <c r="C10921" s="612" t="s">
        <v>775</v>
      </c>
      <c r="D10921" s="614">
        <v>10.58</v>
      </c>
    </row>
    <row r="10922" spans="1:4" ht="38.25" x14ac:dyDescent="0.2">
      <c r="A10922" s="612">
        <v>11577</v>
      </c>
      <c r="B10922" s="613" t="s">
        <v>8468</v>
      </c>
      <c r="C10922" s="612" t="s">
        <v>775</v>
      </c>
      <c r="D10922" s="614">
        <v>10.1</v>
      </c>
    </row>
    <row r="10923" spans="1:4" ht="38.25" x14ac:dyDescent="0.2">
      <c r="A10923" s="612">
        <v>42432</v>
      </c>
      <c r="B10923" s="613" t="s">
        <v>8469</v>
      </c>
      <c r="C10923" s="612" t="s">
        <v>775</v>
      </c>
      <c r="D10923" s="614">
        <v>1569.45</v>
      </c>
    </row>
    <row r="10924" spans="1:4" ht="38.25" x14ac:dyDescent="0.2">
      <c r="A10924" s="612">
        <v>42437</v>
      </c>
      <c r="B10924" s="613" t="s">
        <v>8470</v>
      </c>
      <c r="C10924" s="612" t="s">
        <v>775</v>
      </c>
      <c r="D10924" s="614">
        <v>1193.2</v>
      </c>
    </row>
    <row r="10925" spans="1:4" x14ac:dyDescent="0.2">
      <c r="A10925" s="612">
        <v>1116</v>
      </c>
      <c r="B10925" s="613" t="s">
        <v>8471</v>
      </c>
      <c r="C10925" s="612" t="s">
        <v>779</v>
      </c>
      <c r="D10925" s="614">
        <v>16.72</v>
      </c>
    </row>
    <row r="10926" spans="1:4" x14ac:dyDescent="0.2">
      <c r="A10926" s="612">
        <v>1115</v>
      </c>
      <c r="B10926" s="613" t="s">
        <v>8472</v>
      </c>
      <c r="C10926" s="612" t="s">
        <v>779</v>
      </c>
      <c r="D10926" s="614">
        <v>20.04</v>
      </c>
    </row>
    <row r="10927" spans="1:4" ht="25.5" x14ac:dyDescent="0.2">
      <c r="A10927" s="612">
        <v>1113</v>
      </c>
      <c r="B10927" s="613" t="s">
        <v>8473</v>
      </c>
      <c r="C10927" s="612" t="s">
        <v>779</v>
      </c>
      <c r="D10927" s="614">
        <v>23.43</v>
      </c>
    </row>
    <row r="10928" spans="1:4" x14ac:dyDescent="0.2">
      <c r="A10928" s="612">
        <v>1114</v>
      </c>
      <c r="B10928" s="613" t="s">
        <v>8474</v>
      </c>
      <c r="C10928" s="612" t="s">
        <v>779</v>
      </c>
      <c r="D10928" s="614">
        <v>27.91</v>
      </c>
    </row>
    <row r="10929" spans="1:4" ht="25.5" x14ac:dyDescent="0.2">
      <c r="A10929" s="612">
        <v>40873</v>
      </c>
      <c r="B10929" s="613" t="s">
        <v>10518</v>
      </c>
      <c r="C10929" s="612" t="s">
        <v>779</v>
      </c>
      <c r="D10929" s="614">
        <v>21.84</v>
      </c>
    </row>
    <row r="10930" spans="1:4" x14ac:dyDescent="0.2">
      <c r="A10930" s="612">
        <v>20214</v>
      </c>
      <c r="B10930" s="613" t="s">
        <v>8475</v>
      </c>
      <c r="C10930" s="612" t="s">
        <v>775</v>
      </c>
      <c r="D10930" s="614">
        <v>36.19</v>
      </c>
    </row>
    <row r="10931" spans="1:4" ht="25.5" x14ac:dyDescent="0.2">
      <c r="A10931" s="612">
        <v>11064</v>
      </c>
      <c r="B10931" s="613" t="s">
        <v>8476</v>
      </c>
      <c r="C10931" s="612" t="s">
        <v>775</v>
      </c>
      <c r="D10931" s="614">
        <v>15.34</v>
      </c>
    </row>
    <row r="10932" spans="1:4" ht="25.5" x14ac:dyDescent="0.2">
      <c r="A10932" s="612">
        <v>7237</v>
      </c>
      <c r="B10932" s="613" t="s">
        <v>8477</v>
      </c>
      <c r="C10932" s="612" t="s">
        <v>775</v>
      </c>
      <c r="D10932" s="614">
        <v>20.93</v>
      </c>
    </row>
    <row r="10933" spans="1:4" x14ac:dyDescent="0.2">
      <c r="A10933" s="612">
        <v>11757</v>
      </c>
      <c r="B10933" s="613" t="s">
        <v>8478</v>
      </c>
      <c r="C10933" s="612" t="s">
        <v>775</v>
      </c>
      <c r="D10933" s="614">
        <v>24.5</v>
      </c>
    </row>
    <row r="10934" spans="1:4" ht="25.5" x14ac:dyDescent="0.2">
      <c r="A10934" s="612">
        <v>11758</v>
      </c>
      <c r="B10934" s="613" t="s">
        <v>8479</v>
      </c>
      <c r="C10934" s="612" t="s">
        <v>775</v>
      </c>
      <c r="D10934" s="614">
        <v>78.66</v>
      </c>
    </row>
    <row r="10935" spans="1:4" x14ac:dyDescent="0.2">
      <c r="A10935" s="612">
        <v>37526</v>
      </c>
      <c r="B10935" s="613" t="s">
        <v>8480</v>
      </c>
      <c r="C10935" s="612" t="s">
        <v>775</v>
      </c>
      <c r="D10935" s="614">
        <v>2.44</v>
      </c>
    </row>
    <row r="10936" spans="1:4" x14ac:dyDescent="0.2">
      <c r="A10936" s="612">
        <v>6076</v>
      </c>
      <c r="B10936" s="613" t="s">
        <v>8481</v>
      </c>
      <c r="C10936" s="612" t="s">
        <v>773</v>
      </c>
      <c r="D10936" s="614">
        <v>57.14</v>
      </c>
    </row>
    <row r="10937" spans="1:4" x14ac:dyDescent="0.2">
      <c r="A10937" s="612">
        <v>13109</v>
      </c>
      <c r="B10937" s="613" t="s">
        <v>8482</v>
      </c>
      <c r="C10937" s="612" t="s">
        <v>775</v>
      </c>
      <c r="D10937" s="614">
        <v>198.04</v>
      </c>
    </row>
    <row r="10938" spans="1:4" x14ac:dyDescent="0.2">
      <c r="A10938" s="612">
        <v>13110</v>
      </c>
      <c r="B10938" s="613" t="s">
        <v>8483</v>
      </c>
      <c r="C10938" s="612" t="s">
        <v>775</v>
      </c>
      <c r="D10938" s="614">
        <v>260.63</v>
      </c>
    </row>
    <row r="10939" spans="1:4" ht="25.5" x14ac:dyDescent="0.2">
      <c r="A10939" s="612">
        <v>7581</v>
      </c>
      <c r="B10939" s="613" t="s">
        <v>8484</v>
      </c>
      <c r="C10939" s="612" t="s">
        <v>775</v>
      </c>
      <c r="D10939" s="614">
        <v>2.82</v>
      </c>
    </row>
    <row r="10940" spans="1:4" ht="25.5" x14ac:dyDescent="0.2">
      <c r="A10940" s="612">
        <v>4509</v>
      </c>
      <c r="B10940" s="613" t="s">
        <v>11844</v>
      </c>
      <c r="C10940" s="612" t="s">
        <v>779</v>
      </c>
      <c r="D10940" s="614">
        <v>3.63</v>
      </c>
    </row>
    <row r="10941" spans="1:4" ht="25.5" x14ac:dyDescent="0.2">
      <c r="A10941" s="612">
        <v>4512</v>
      </c>
      <c r="B10941" s="613" t="s">
        <v>11845</v>
      </c>
      <c r="C10941" s="612" t="s">
        <v>779</v>
      </c>
      <c r="D10941" s="614">
        <v>1.73</v>
      </c>
    </row>
    <row r="10942" spans="1:4" ht="25.5" x14ac:dyDescent="0.2">
      <c r="A10942" s="612">
        <v>4517</v>
      </c>
      <c r="B10942" s="613" t="s">
        <v>11846</v>
      </c>
      <c r="C10942" s="612" t="s">
        <v>779</v>
      </c>
      <c r="D10942" s="614">
        <v>2.5</v>
      </c>
    </row>
    <row r="10943" spans="1:4" ht="25.5" x14ac:dyDescent="0.2">
      <c r="A10943" s="612">
        <v>20206</v>
      </c>
      <c r="B10943" s="613" t="s">
        <v>13152</v>
      </c>
      <c r="C10943" s="612" t="s">
        <v>779</v>
      </c>
      <c r="D10943" s="614">
        <v>3.84</v>
      </c>
    </row>
    <row r="10944" spans="1:4" ht="25.5" x14ac:dyDescent="0.2">
      <c r="A10944" s="612">
        <v>4460</v>
      </c>
      <c r="B10944" s="613" t="s">
        <v>13153</v>
      </c>
      <c r="C10944" s="612" t="s">
        <v>779</v>
      </c>
      <c r="D10944" s="614">
        <v>3.94</v>
      </c>
    </row>
    <row r="10945" spans="1:4" ht="25.5" x14ac:dyDescent="0.2">
      <c r="A10945" s="612">
        <v>4417</v>
      </c>
      <c r="B10945" s="613" t="s">
        <v>13154</v>
      </c>
      <c r="C10945" s="612" t="s">
        <v>779</v>
      </c>
      <c r="D10945" s="614">
        <v>3.04</v>
      </c>
    </row>
    <row r="10946" spans="1:4" ht="25.5" x14ac:dyDescent="0.2">
      <c r="A10946" s="612">
        <v>4415</v>
      </c>
      <c r="B10946" s="613" t="s">
        <v>13155</v>
      </c>
      <c r="C10946" s="612" t="s">
        <v>779</v>
      </c>
      <c r="D10946" s="614">
        <v>2.11</v>
      </c>
    </row>
    <row r="10947" spans="1:4" x14ac:dyDescent="0.2">
      <c r="A10947" s="612">
        <v>37373</v>
      </c>
      <c r="B10947" s="613" t="s">
        <v>8485</v>
      </c>
      <c r="C10947" s="612" t="s">
        <v>778</v>
      </c>
      <c r="D10947" s="614">
        <v>0.06</v>
      </c>
    </row>
    <row r="10948" spans="1:4" x14ac:dyDescent="0.2">
      <c r="A10948" s="612">
        <v>40864</v>
      </c>
      <c r="B10948" s="613" t="s">
        <v>8486</v>
      </c>
      <c r="C10948" s="612" t="s">
        <v>895</v>
      </c>
      <c r="D10948" s="614">
        <v>11.13</v>
      </c>
    </row>
    <row r="10949" spans="1:4" ht="25.5" x14ac:dyDescent="0.2">
      <c r="A10949" s="612">
        <v>4734</v>
      </c>
      <c r="B10949" s="613" t="s">
        <v>8487</v>
      </c>
      <c r="C10949" s="612" t="s">
        <v>773</v>
      </c>
      <c r="D10949" s="614">
        <v>102.36</v>
      </c>
    </row>
    <row r="10950" spans="1:4" x14ac:dyDescent="0.2">
      <c r="A10950" s="612">
        <v>6085</v>
      </c>
      <c r="B10950" s="613" t="s">
        <v>8488</v>
      </c>
      <c r="C10950" s="612" t="s">
        <v>774</v>
      </c>
      <c r="D10950" s="614">
        <v>3.89</v>
      </c>
    </row>
    <row r="10951" spans="1:4" x14ac:dyDescent="0.2">
      <c r="A10951" s="612">
        <v>38396</v>
      </c>
      <c r="B10951" s="613" t="s">
        <v>8489</v>
      </c>
      <c r="C10951" s="612" t="s">
        <v>775</v>
      </c>
      <c r="D10951" s="614">
        <v>488.95</v>
      </c>
    </row>
    <row r="10952" spans="1:4" x14ac:dyDescent="0.2">
      <c r="A10952" s="612">
        <v>6090</v>
      </c>
      <c r="B10952" s="613" t="s">
        <v>8490</v>
      </c>
      <c r="C10952" s="612" t="s">
        <v>774</v>
      </c>
      <c r="D10952" s="614">
        <v>7.39</v>
      </c>
    </row>
    <row r="10953" spans="1:4" x14ac:dyDescent="0.2">
      <c r="A10953" s="612">
        <v>11622</v>
      </c>
      <c r="B10953" s="613" t="s">
        <v>8491</v>
      </c>
      <c r="C10953" s="612" t="s">
        <v>772</v>
      </c>
      <c r="D10953" s="614">
        <v>51.12</v>
      </c>
    </row>
    <row r="10954" spans="1:4" x14ac:dyDescent="0.2">
      <c r="A10954" s="612">
        <v>6094</v>
      </c>
      <c r="B10954" s="613" t="s">
        <v>8492</v>
      </c>
      <c r="C10954" s="612" t="s">
        <v>772</v>
      </c>
      <c r="D10954" s="614">
        <v>12.49</v>
      </c>
    </row>
    <row r="10955" spans="1:4" ht="25.5" x14ac:dyDescent="0.2">
      <c r="A10955" s="612">
        <v>43143</v>
      </c>
      <c r="B10955" s="613" t="s">
        <v>10519</v>
      </c>
      <c r="C10955" s="612" t="s">
        <v>774</v>
      </c>
      <c r="D10955" s="614">
        <v>19.309999999999999</v>
      </c>
    </row>
    <row r="10956" spans="1:4" x14ac:dyDescent="0.2">
      <c r="A10956" s="612">
        <v>7317</v>
      </c>
      <c r="B10956" s="613" t="s">
        <v>8493</v>
      </c>
      <c r="C10956" s="612" t="s">
        <v>772</v>
      </c>
      <c r="D10956" s="614">
        <v>35.130000000000003</v>
      </c>
    </row>
    <row r="10957" spans="1:4" ht="25.5" x14ac:dyDescent="0.2">
      <c r="A10957" s="612">
        <v>142</v>
      </c>
      <c r="B10957" s="613" t="s">
        <v>10520</v>
      </c>
      <c r="C10957" s="612" t="s">
        <v>776</v>
      </c>
      <c r="D10957" s="614">
        <v>24.12</v>
      </c>
    </row>
    <row r="10958" spans="1:4" ht="25.5" x14ac:dyDescent="0.2">
      <c r="A10958" s="612">
        <v>43142</v>
      </c>
      <c r="B10958" s="613" t="s">
        <v>10521</v>
      </c>
      <c r="C10958" s="612" t="s">
        <v>774</v>
      </c>
      <c r="D10958" s="614">
        <v>109.57</v>
      </c>
    </row>
    <row r="10959" spans="1:4" x14ac:dyDescent="0.2">
      <c r="A10959" s="612">
        <v>38123</v>
      </c>
      <c r="B10959" s="613" t="s">
        <v>8494</v>
      </c>
      <c r="C10959" s="612" t="s">
        <v>772</v>
      </c>
      <c r="D10959" s="614">
        <v>65.88</v>
      </c>
    </row>
    <row r="10960" spans="1:4" ht="25.5" x14ac:dyDescent="0.2">
      <c r="A10960" s="612">
        <v>42701</v>
      </c>
      <c r="B10960" s="613" t="s">
        <v>8495</v>
      </c>
      <c r="C10960" s="612" t="s">
        <v>775</v>
      </c>
      <c r="D10960" s="614">
        <v>40.36</v>
      </c>
    </row>
    <row r="10961" spans="1:4" ht="25.5" x14ac:dyDescent="0.2">
      <c r="A10961" s="612">
        <v>42702</v>
      </c>
      <c r="B10961" s="613" t="s">
        <v>8496</v>
      </c>
      <c r="C10961" s="612" t="s">
        <v>775</v>
      </c>
      <c r="D10961" s="614">
        <v>71.72</v>
      </c>
    </row>
    <row r="10962" spans="1:4" ht="25.5" x14ac:dyDescent="0.2">
      <c r="A10962" s="612">
        <v>37955</v>
      </c>
      <c r="B10962" s="613" t="s">
        <v>8497</v>
      </c>
      <c r="C10962" s="612" t="s">
        <v>775</v>
      </c>
      <c r="D10962" s="614">
        <v>92.95</v>
      </c>
    </row>
    <row r="10963" spans="1:4" ht="25.5" x14ac:dyDescent="0.2">
      <c r="A10963" s="612">
        <v>42699</v>
      </c>
      <c r="B10963" s="613" t="s">
        <v>8498</v>
      </c>
      <c r="C10963" s="612" t="s">
        <v>775</v>
      </c>
      <c r="D10963" s="614">
        <v>24.65</v>
      </c>
    </row>
    <row r="10964" spans="1:4" ht="25.5" x14ac:dyDescent="0.2">
      <c r="A10964" s="612">
        <v>42700</v>
      </c>
      <c r="B10964" s="613" t="s">
        <v>8499</v>
      </c>
      <c r="C10964" s="612" t="s">
        <v>775</v>
      </c>
      <c r="D10964" s="614">
        <v>70.290000000000006</v>
      </c>
    </row>
    <row r="10965" spans="1:4" ht="38.25" x14ac:dyDescent="0.2">
      <c r="A10965" s="612">
        <v>37743</v>
      </c>
      <c r="B10965" s="613" t="s">
        <v>8500</v>
      </c>
      <c r="C10965" s="612" t="s">
        <v>775</v>
      </c>
      <c r="D10965" s="614">
        <v>156118.88</v>
      </c>
    </row>
    <row r="10966" spans="1:4" ht="38.25" x14ac:dyDescent="0.2">
      <c r="A10966" s="612">
        <v>37744</v>
      </c>
      <c r="B10966" s="613" t="s">
        <v>8501</v>
      </c>
      <c r="C10966" s="612" t="s">
        <v>775</v>
      </c>
      <c r="D10966" s="614">
        <v>183566.43</v>
      </c>
    </row>
    <row r="10967" spans="1:4" ht="38.25" x14ac:dyDescent="0.2">
      <c r="A10967" s="612">
        <v>37741</v>
      </c>
      <c r="B10967" s="613" t="s">
        <v>8502</v>
      </c>
      <c r="C10967" s="612" t="s">
        <v>775</v>
      </c>
      <c r="D10967" s="614">
        <v>141958.04</v>
      </c>
    </row>
    <row r="10968" spans="1:4" ht="25.5" x14ac:dyDescent="0.2">
      <c r="A10968" s="612">
        <v>39396</v>
      </c>
      <c r="B10968" s="613" t="s">
        <v>8503</v>
      </c>
      <c r="C10968" s="612" t="s">
        <v>775</v>
      </c>
      <c r="D10968" s="614">
        <v>40.71</v>
      </c>
    </row>
    <row r="10969" spans="1:4" ht="25.5" x14ac:dyDescent="0.2">
      <c r="A10969" s="612">
        <v>39392</v>
      </c>
      <c r="B10969" s="613" t="s">
        <v>8504</v>
      </c>
      <c r="C10969" s="612" t="s">
        <v>775</v>
      </c>
      <c r="D10969" s="614">
        <v>45.92</v>
      </c>
    </row>
    <row r="10970" spans="1:4" ht="25.5" x14ac:dyDescent="0.2">
      <c r="A10970" s="612">
        <v>39393</v>
      </c>
      <c r="B10970" s="613" t="s">
        <v>8505</v>
      </c>
      <c r="C10970" s="612" t="s">
        <v>775</v>
      </c>
      <c r="D10970" s="614">
        <v>28.4</v>
      </c>
    </row>
    <row r="10971" spans="1:4" ht="25.5" x14ac:dyDescent="0.2">
      <c r="A10971" s="612">
        <v>39394</v>
      </c>
      <c r="B10971" s="613" t="s">
        <v>8506</v>
      </c>
      <c r="C10971" s="612" t="s">
        <v>775</v>
      </c>
      <c r="D10971" s="614">
        <v>31.96</v>
      </c>
    </row>
    <row r="10972" spans="1:4" ht="25.5" x14ac:dyDescent="0.2">
      <c r="A10972" s="612">
        <v>39395</v>
      </c>
      <c r="B10972" s="613" t="s">
        <v>8507</v>
      </c>
      <c r="C10972" s="612" t="s">
        <v>775</v>
      </c>
      <c r="D10972" s="614">
        <v>29.72</v>
      </c>
    </row>
    <row r="10973" spans="1:4" ht="25.5" x14ac:dyDescent="0.2">
      <c r="A10973" s="612">
        <v>14618</v>
      </c>
      <c r="B10973" s="613" t="s">
        <v>8508</v>
      </c>
      <c r="C10973" s="612" t="s">
        <v>775</v>
      </c>
      <c r="D10973" s="614">
        <v>1361.77</v>
      </c>
    </row>
    <row r="10974" spans="1:4" ht="38.25" x14ac:dyDescent="0.2">
      <c r="A10974" s="612">
        <v>40269</v>
      </c>
      <c r="B10974" s="613" t="s">
        <v>8509</v>
      </c>
      <c r="C10974" s="612" t="s">
        <v>775</v>
      </c>
      <c r="D10974" s="614">
        <v>5486.5</v>
      </c>
    </row>
    <row r="10975" spans="1:4" x14ac:dyDescent="0.2">
      <c r="A10975" s="612">
        <v>6110</v>
      </c>
      <c r="B10975" s="613" t="s">
        <v>8510</v>
      </c>
      <c r="C10975" s="612" t="s">
        <v>778</v>
      </c>
      <c r="D10975" s="614">
        <v>12.78</v>
      </c>
    </row>
    <row r="10976" spans="1:4" x14ac:dyDescent="0.2">
      <c r="A10976" s="612">
        <v>40910</v>
      </c>
      <c r="B10976" s="613" t="s">
        <v>8511</v>
      </c>
      <c r="C10976" s="612" t="s">
        <v>895</v>
      </c>
      <c r="D10976" s="614">
        <v>2264.44</v>
      </c>
    </row>
    <row r="10977" spans="1:4" x14ac:dyDescent="0.2">
      <c r="A10977" s="612">
        <v>6111</v>
      </c>
      <c r="B10977" s="613" t="s">
        <v>8512</v>
      </c>
      <c r="C10977" s="612" t="s">
        <v>778</v>
      </c>
      <c r="D10977" s="614">
        <v>9.5</v>
      </c>
    </row>
    <row r="10978" spans="1:4" x14ac:dyDescent="0.2">
      <c r="A10978" s="612">
        <v>41084</v>
      </c>
      <c r="B10978" s="613" t="s">
        <v>8513</v>
      </c>
      <c r="C10978" s="612" t="s">
        <v>895</v>
      </c>
      <c r="D10978" s="614">
        <v>1684.48</v>
      </c>
    </row>
    <row r="10979" spans="1:4" x14ac:dyDescent="0.2">
      <c r="A10979" s="612">
        <v>25950</v>
      </c>
      <c r="B10979" s="613" t="s">
        <v>8514</v>
      </c>
      <c r="C10979" s="612" t="s">
        <v>773</v>
      </c>
      <c r="D10979" s="614">
        <v>39.28</v>
      </c>
    </row>
    <row r="10980" spans="1:4" x14ac:dyDescent="0.2">
      <c r="A10980" s="612">
        <v>38637</v>
      </c>
      <c r="B10980" s="613" t="s">
        <v>8515</v>
      </c>
      <c r="C10980" s="612" t="s">
        <v>775</v>
      </c>
      <c r="D10980" s="614">
        <v>187.26</v>
      </c>
    </row>
    <row r="10981" spans="1:4" x14ac:dyDescent="0.2">
      <c r="A10981" s="612">
        <v>6150</v>
      </c>
      <c r="B10981" s="613" t="s">
        <v>8516</v>
      </c>
      <c r="C10981" s="612" t="s">
        <v>775</v>
      </c>
      <c r="D10981" s="614">
        <v>189.55</v>
      </c>
    </row>
    <row r="10982" spans="1:4" x14ac:dyDescent="0.2">
      <c r="A10982" s="612">
        <v>6136</v>
      </c>
      <c r="B10982" s="613" t="s">
        <v>8517</v>
      </c>
      <c r="C10982" s="612" t="s">
        <v>775</v>
      </c>
      <c r="D10982" s="614">
        <v>149</v>
      </c>
    </row>
    <row r="10983" spans="1:4" x14ac:dyDescent="0.2">
      <c r="A10983" s="612">
        <v>38638</v>
      </c>
      <c r="B10983" s="613" t="s">
        <v>8518</v>
      </c>
      <c r="C10983" s="612" t="s">
        <v>775</v>
      </c>
      <c r="D10983" s="614">
        <v>157.80000000000001</v>
      </c>
    </row>
    <row r="10984" spans="1:4" x14ac:dyDescent="0.2">
      <c r="A10984" s="612">
        <v>20262</v>
      </c>
      <c r="B10984" s="613" t="s">
        <v>8519</v>
      </c>
      <c r="C10984" s="612" t="s">
        <v>775</v>
      </c>
      <c r="D10984" s="614">
        <v>13.73</v>
      </c>
    </row>
    <row r="10985" spans="1:4" ht="25.5" x14ac:dyDescent="0.2">
      <c r="A10985" s="612">
        <v>6148</v>
      </c>
      <c r="B10985" s="613" t="s">
        <v>8520</v>
      </c>
      <c r="C10985" s="612" t="s">
        <v>775</v>
      </c>
      <c r="D10985" s="614">
        <v>8.5</v>
      </c>
    </row>
    <row r="10986" spans="1:4" x14ac:dyDescent="0.2">
      <c r="A10986" s="612">
        <v>6145</v>
      </c>
      <c r="B10986" s="613" t="s">
        <v>8521</v>
      </c>
      <c r="C10986" s="612" t="s">
        <v>775</v>
      </c>
      <c r="D10986" s="614">
        <v>15.24</v>
      </c>
    </row>
    <row r="10987" spans="1:4" x14ac:dyDescent="0.2">
      <c r="A10987" s="612">
        <v>6149</v>
      </c>
      <c r="B10987" s="613" t="s">
        <v>8522</v>
      </c>
      <c r="C10987" s="612" t="s">
        <v>775</v>
      </c>
      <c r="D10987" s="614">
        <v>14.37</v>
      </c>
    </row>
    <row r="10988" spans="1:4" x14ac:dyDescent="0.2">
      <c r="A10988" s="612">
        <v>6146</v>
      </c>
      <c r="B10988" s="613" t="s">
        <v>8523</v>
      </c>
      <c r="C10988" s="612" t="s">
        <v>775</v>
      </c>
      <c r="D10988" s="614">
        <v>15.25</v>
      </c>
    </row>
    <row r="10989" spans="1:4" x14ac:dyDescent="0.2">
      <c r="A10989" s="612">
        <v>26026</v>
      </c>
      <c r="B10989" s="613" t="s">
        <v>8524</v>
      </c>
      <c r="C10989" s="612" t="s">
        <v>772</v>
      </c>
      <c r="D10989" s="614">
        <v>2.0299999999999998</v>
      </c>
    </row>
    <row r="10990" spans="1:4" x14ac:dyDescent="0.2">
      <c r="A10990" s="612">
        <v>39961</v>
      </c>
      <c r="B10990" s="613" t="s">
        <v>8525</v>
      </c>
      <c r="C10990" s="612" t="s">
        <v>775</v>
      </c>
      <c r="D10990" s="614">
        <v>15.94</v>
      </c>
    </row>
    <row r="10991" spans="1:4" ht="38.25" x14ac:dyDescent="0.2">
      <c r="A10991" s="612">
        <v>42433</v>
      </c>
      <c r="B10991" s="613" t="s">
        <v>8526</v>
      </c>
      <c r="C10991" s="612" t="s">
        <v>775</v>
      </c>
      <c r="D10991" s="614">
        <v>3099.99</v>
      </c>
    </row>
    <row r="10992" spans="1:4" ht="38.25" x14ac:dyDescent="0.2">
      <c r="A10992" s="612">
        <v>42434</v>
      </c>
      <c r="B10992" s="613" t="s">
        <v>8527</v>
      </c>
      <c r="C10992" s="612" t="s">
        <v>775</v>
      </c>
      <c r="D10992" s="614">
        <v>3350</v>
      </c>
    </row>
    <row r="10993" spans="1:4" ht="38.25" x14ac:dyDescent="0.2">
      <c r="A10993" s="612">
        <v>42435</v>
      </c>
      <c r="B10993" s="613" t="s">
        <v>8528</v>
      </c>
      <c r="C10993" s="612" t="s">
        <v>775</v>
      </c>
      <c r="D10993" s="614">
        <v>1670.52</v>
      </c>
    </row>
    <row r="10994" spans="1:4" ht="25.5" x14ac:dyDescent="0.2">
      <c r="A10994" s="612">
        <v>38061</v>
      </c>
      <c r="B10994" s="613" t="s">
        <v>8529</v>
      </c>
      <c r="C10994" s="612" t="s">
        <v>775</v>
      </c>
      <c r="D10994" s="614">
        <v>64.83</v>
      </c>
    </row>
    <row r="10995" spans="1:4" x14ac:dyDescent="0.2">
      <c r="A10995" s="612">
        <v>20250</v>
      </c>
      <c r="B10995" s="613" t="s">
        <v>8530</v>
      </c>
      <c r="C10995" s="612" t="s">
        <v>772</v>
      </c>
      <c r="D10995" s="614">
        <v>10.99</v>
      </c>
    </row>
    <row r="10996" spans="1:4" ht="51" x14ac:dyDescent="0.2">
      <c r="A10996" s="612">
        <v>39965</v>
      </c>
      <c r="B10996" s="613" t="s">
        <v>8531</v>
      </c>
      <c r="C10996" s="612" t="s">
        <v>780</v>
      </c>
      <c r="D10996" s="614">
        <v>1771.67</v>
      </c>
    </row>
    <row r="10997" spans="1:4" ht="63.75" x14ac:dyDescent="0.2">
      <c r="A10997" s="612">
        <v>39964</v>
      </c>
      <c r="B10997" s="613" t="s">
        <v>8532</v>
      </c>
      <c r="C10997" s="612" t="s">
        <v>780</v>
      </c>
      <c r="D10997" s="614">
        <v>1427.31</v>
      </c>
    </row>
    <row r="10998" spans="1:4" x14ac:dyDescent="0.2">
      <c r="A10998" s="612">
        <v>13388</v>
      </c>
      <c r="B10998" s="613" t="s">
        <v>8533</v>
      </c>
      <c r="C10998" s="612" t="s">
        <v>772</v>
      </c>
      <c r="D10998" s="614">
        <v>70.56</v>
      </c>
    </row>
    <row r="10999" spans="1:4" x14ac:dyDescent="0.2">
      <c r="A10999" s="612">
        <v>39914</v>
      </c>
      <c r="B10999" s="613" t="s">
        <v>8534</v>
      </c>
      <c r="C10999" s="612" t="s">
        <v>772</v>
      </c>
      <c r="D10999" s="614">
        <v>176.66</v>
      </c>
    </row>
    <row r="11000" spans="1:4" ht="25.5" x14ac:dyDescent="0.2">
      <c r="A11000" s="612">
        <v>12732</v>
      </c>
      <c r="B11000" s="613" t="s">
        <v>8535</v>
      </c>
      <c r="C11000" s="612" t="s">
        <v>775</v>
      </c>
      <c r="D11000" s="614">
        <v>203.84</v>
      </c>
    </row>
    <row r="11001" spans="1:4" x14ac:dyDescent="0.2">
      <c r="A11001" s="612">
        <v>6160</v>
      </c>
      <c r="B11001" s="613" t="s">
        <v>8536</v>
      </c>
      <c r="C11001" s="612" t="s">
        <v>778</v>
      </c>
      <c r="D11001" s="614">
        <v>12.35</v>
      </c>
    </row>
    <row r="11002" spans="1:4" x14ac:dyDescent="0.2">
      <c r="A11002" s="612">
        <v>41087</v>
      </c>
      <c r="B11002" s="613" t="s">
        <v>8537</v>
      </c>
      <c r="C11002" s="612" t="s">
        <v>895</v>
      </c>
      <c r="D11002" s="614">
        <v>2189.5100000000002</v>
      </c>
    </row>
    <row r="11003" spans="1:4" x14ac:dyDescent="0.2">
      <c r="A11003" s="612">
        <v>6166</v>
      </c>
      <c r="B11003" s="613" t="s">
        <v>8538</v>
      </c>
      <c r="C11003" s="612" t="s">
        <v>778</v>
      </c>
      <c r="D11003" s="614">
        <v>16.55</v>
      </c>
    </row>
    <row r="11004" spans="1:4" ht="25.5" x14ac:dyDescent="0.2">
      <c r="A11004" s="612">
        <v>41088</v>
      </c>
      <c r="B11004" s="613" t="s">
        <v>8539</v>
      </c>
      <c r="C11004" s="612" t="s">
        <v>895</v>
      </c>
      <c r="D11004" s="614">
        <v>2935.25</v>
      </c>
    </row>
    <row r="11005" spans="1:4" ht="25.5" x14ac:dyDescent="0.2">
      <c r="A11005" s="612">
        <v>20232</v>
      </c>
      <c r="B11005" s="613" t="s">
        <v>8540</v>
      </c>
      <c r="C11005" s="612" t="s">
        <v>779</v>
      </c>
      <c r="D11005" s="614">
        <v>67.42</v>
      </c>
    </row>
    <row r="11006" spans="1:4" ht="25.5" x14ac:dyDescent="0.2">
      <c r="A11006" s="612">
        <v>10856</v>
      </c>
      <c r="B11006" s="613" t="s">
        <v>8541</v>
      </c>
      <c r="C11006" s="612" t="s">
        <v>779</v>
      </c>
      <c r="D11006" s="614">
        <v>78.430000000000007</v>
      </c>
    </row>
    <row r="11007" spans="1:4" ht="25.5" x14ac:dyDescent="0.2">
      <c r="A11007" s="612">
        <v>4828</v>
      </c>
      <c r="B11007" s="613" t="s">
        <v>8542</v>
      </c>
      <c r="C11007" s="612" t="s">
        <v>779</v>
      </c>
      <c r="D11007" s="614">
        <v>60.86</v>
      </c>
    </row>
    <row r="11008" spans="1:4" ht="25.5" x14ac:dyDescent="0.2">
      <c r="A11008" s="612">
        <v>20249</v>
      </c>
      <c r="B11008" s="613" t="s">
        <v>8543</v>
      </c>
      <c r="C11008" s="612" t="s">
        <v>779</v>
      </c>
      <c r="D11008" s="614">
        <v>33.32</v>
      </c>
    </row>
    <row r="11009" spans="1:4" x14ac:dyDescent="0.2">
      <c r="A11009" s="612">
        <v>11609</v>
      </c>
      <c r="B11009" s="613" t="s">
        <v>8544</v>
      </c>
      <c r="C11009" s="612" t="s">
        <v>774</v>
      </c>
      <c r="D11009" s="614">
        <v>8.49</v>
      </c>
    </row>
    <row r="11010" spans="1:4" x14ac:dyDescent="0.2">
      <c r="A11010" s="612">
        <v>20083</v>
      </c>
      <c r="B11010" s="613" t="s">
        <v>8545</v>
      </c>
      <c r="C11010" s="612" t="s">
        <v>775</v>
      </c>
      <c r="D11010" s="614">
        <v>73.5</v>
      </c>
    </row>
    <row r="11011" spans="1:4" x14ac:dyDescent="0.2">
      <c r="A11011" s="612">
        <v>20082</v>
      </c>
      <c r="B11011" s="613" t="s">
        <v>8546</v>
      </c>
      <c r="C11011" s="612" t="s">
        <v>775</v>
      </c>
      <c r="D11011" s="614">
        <v>28.63</v>
      </c>
    </row>
    <row r="11012" spans="1:4" x14ac:dyDescent="0.2">
      <c r="A11012" s="612">
        <v>5318</v>
      </c>
      <c r="B11012" s="613" t="s">
        <v>8547</v>
      </c>
      <c r="C11012" s="612" t="s">
        <v>774</v>
      </c>
      <c r="D11012" s="614">
        <v>12.42</v>
      </c>
    </row>
    <row r="11013" spans="1:4" ht="25.5" x14ac:dyDescent="0.2">
      <c r="A11013" s="612">
        <v>10691</v>
      </c>
      <c r="B11013" s="613" t="s">
        <v>8548</v>
      </c>
      <c r="C11013" s="612" t="s">
        <v>774</v>
      </c>
      <c r="D11013" s="614">
        <v>44.33</v>
      </c>
    </row>
    <row r="11014" spans="1:4" x14ac:dyDescent="0.2">
      <c r="A11014" s="612">
        <v>12295</v>
      </c>
      <c r="B11014" s="613" t="s">
        <v>8549</v>
      </c>
      <c r="C11014" s="612" t="s">
        <v>775</v>
      </c>
      <c r="D11014" s="614">
        <v>3.02</v>
      </c>
    </row>
    <row r="11015" spans="1:4" x14ac:dyDescent="0.2">
      <c r="A11015" s="612">
        <v>12296</v>
      </c>
      <c r="B11015" s="613" t="s">
        <v>8550</v>
      </c>
      <c r="C11015" s="612" t="s">
        <v>775</v>
      </c>
      <c r="D11015" s="614">
        <v>3.9</v>
      </c>
    </row>
    <row r="11016" spans="1:4" x14ac:dyDescent="0.2">
      <c r="A11016" s="612">
        <v>12294</v>
      </c>
      <c r="B11016" s="613" t="s">
        <v>8551</v>
      </c>
      <c r="C11016" s="612" t="s">
        <v>775</v>
      </c>
      <c r="D11016" s="614">
        <v>9.3800000000000008</v>
      </c>
    </row>
    <row r="11017" spans="1:4" ht="25.5" x14ac:dyDescent="0.2">
      <c r="A11017" s="612">
        <v>14543</v>
      </c>
      <c r="B11017" s="613" t="s">
        <v>8552</v>
      </c>
      <c r="C11017" s="612" t="s">
        <v>775</v>
      </c>
      <c r="D11017" s="614">
        <v>6.69</v>
      </c>
    </row>
    <row r="11018" spans="1:4" ht="25.5" x14ac:dyDescent="0.2">
      <c r="A11018" s="612">
        <v>13329</v>
      </c>
      <c r="B11018" s="613" t="s">
        <v>8553</v>
      </c>
      <c r="C11018" s="612" t="s">
        <v>775</v>
      </c>
      <c r="D11018" s="614">
        <v>3.93</v>
      </c>
    </row>
    <row r="11019" spans="1:4" ht="25.5" x14ac:dyDescent="0.2">
      <c r="A11019" s="612">
        <v>21044</v>
      </c>
      <c r="B11019" s="613" t="s">
        <v>8554</v>
      </c>
      <c r="C11019" s="612" t="s">
        <v>775</v>
      </c>
      <c r="D11019" s="614">
        <v>31.38</v>
      </c>
    </row>
    <row r="11020" spans="1:4" ht="25.5" x14ac:dyDescent="0.2">
      <c r="A11020" s="612">
        <v>21045</v>
      </c>
      <c r="B11020" s="613" t="s">
        <v>8555</v>
      </c>
      <c r="C11020" s="612" t="s">
        <v>775</v>
      </c>
      <c r="D11020" s="614">
        <v>42.98</v>
      </c>
    </row>
    <row r="11021" spans="1:4" ht="25.5" x14ac:dyDescent="0.2">
      <c r="A11021" s="612">
        <v>21040</v>
      </c>
      <c r="B11021" s="613" t="s">
        <v>8556</v>
      </c>
      <c r="C11021" s="612" t="s">
        <v>775</v>
      </c>
      <c r="D11021" s="614">
        <v>30.71</v>
      </c>
    </row>
    <row r="11022" spans="1:4" ht="25.5" x14ac:dyDescent="0.2">
      <c r="A11022" s="612">
        <v>21041</v>
      </c>
      <c r="B11022" s="613" t="s">
        <v>8557</v>
      </c>
      <c r="C11022" s="612" t="s">
        <v>775</v>
      </c>
      <c r="D11022" s="614">
        <v>37.07</v>
      </c>
    </row>
    <row r="11023" spans="1:4" ht="25.5" x14ac:dyDescent="0.2">
      <c r="A11023" s="612">
        <v>21047</v>
      </c>
      <c r="B11023" s="613" t="s">
        <v>8558</v>
      </c>
      <c r="C11023" s="612" t="s">
        <v>775</v>
      </c>
      <c r="D11023" s="614">
        <v>46.27</v>
      </c>
    </row>
    <row r="11024" spans="1:4" ht="25.5" x14ac:dyDescent="0.2">
      <c r="A11024" s="612">
        <v>21043</v>
      </c>
      <c r="B11024" s="613" t="s">
        <v>8559</v>
      </c>
      <c r="C11024" s="612" t="s">
        <v>775</v>
      </c>
      <c r="D11024" s="614">
        <v>45.05</v>
      </c>
    </row>
    <row r="11025" spans="1:4" ht="25.5" x14ac:dyDescent="0.2">
      <c r="A11025" s="612">
        <v>21042</v>
      </c>
      <c r="B11025" s="613" t="s">
        <v>8560</v>
      </c>
      <c r="C11025" s="612" t="s">
        <v>775</v>
      </c>
      <c r="D11025" s="614">
        <v>35.659999999999997</v>
      </c>
    </row>
    <row r="11026" spans="1:4" x14ac:dyDescent="0.2">
      <c r="A11026" s="612">
        <v>14149</v>
      </c>
      <c r="B11026" s="613" t="s">
        <v>8561</v>
      </c>
      <c r="C11026" s="612" t="s">
        <v>897</v>
      </c>
      <c r="D11026" s="614">
        <v>182.04</v>
      </c>
    </row>
    <row r="11027" spans="1:4" ht="25.5" x14ac:dyDescent="0.2">
      <c r="A11027" s="612">
        <v>38099</v>
      </c>
      <c r="B11027" s="613" t="s">
        <v>8562</v>
      </c>
      <c r="C11027" s="612" t="s">
        <v>775</v>
      </c>
      <c r="D11027" s="614">
        <v>0.98</v>
      </c>
    </row>
    <row r="11028" spans="1:4" ht="25.5" x14ac:dyDescent="0.2">
      <c r="A11028" s="612">
        <v>38100</v>
      </c>
      <c r="B11028" s="613" t="s">
        <v>8563</v>
      </c>
      <c r="C11028" s="612" t="s">
        <v>775</v>
      </c>
      <c r="D11028" s="614">
        <v>1.61</v>
      </c>
    </row>
    <row r="11029" spans="1:4" ht="25.5" x14ac:dyDescent="0.2">
      <c r="A11029" s="612">
        <v>20061</v>
      </c>
      <c r="B11029" s="613" t="s">
        <v>8564</v>
      </c>
      <c r="C11029" s="612" t="s">
        <v>775</v>
      </c>
      <c r="D11029" s="614">
        <v>2.73</v>
      </c>
    </row>
    <row r="11030" spans="1:4" ht="25.5" x14ac:dyDescent="0.2">
      <c r="A11030" s="612">
        <v>7576</v>
      </c>
      <c r="B11030" s="613" t="s">
        <v>8565</v>
      </c>
      <c r="C11030" s="612" t="s">
        <v>775</v>
      </c>
      <c r="D11030" s="614">
        <v>116.1</v>
      </c>
    </row>
    <row r="11031" spans="1:4" ht="25.5" x14ac:dyDescent="0.2">
      <c r="A11031" s="612">
        <v>3384</v>
      </c>
      <c r="B11031" s="613" t="s">
        <v>8566</v>
      </c>
      <c r="C11031" s="612" t="s">
        <v>775</v>
      </c>
      <c r="D11031" s="614">
        <v>4.58</v>
      </c>
    </row>
    <row r="11032" spans="1:4" ht="25.5" x14ac:dyDescent="0.2">
      <c r="A11032" s="612">
        <v>7572</v>
      </c>
      <c r="B11032" s="613" t="s">
        <v>8567</v>
      </c>
      <c r="C11032" s="612" t="s">
        <v>775</v>
      </c>
      <c r="D11032" s="614">
        <v>10.36</v>
      </c>
    </row>
    <row r="11033" spans="1:4" ht="25.5" x14ac:dyDescent="0.2">
      <c r="A11033" s="612">
        <v>3396</v>
      </c>
      <c r="B11033" s="613" t="s">
        <v>8568</v>
      </c>
      <c r="C11033" s="612" t="s">
        <v>775</v>
      </c>
      <c r="D11033" s="614">
        <v>7.34</v>
      </c>
    </row>
    <row r="11034" spans="1:4" ht="25.5" x14ac:dyDescent="0.2">
      <c r="A11034" s="612">
        <v>37590</v>
      </c>
      <c r="B11034" s="613" t="s">
        <v>8569</v>
      </c>
      <c r="C11034" s="612" t="s">
        <v>775</v>
      </c>
      <c r="D11034" s="614">
        <v>13.24</v>
      </c>
    </row>
    <row r="11035" spans="1:4" ht="25.5" x14ac:dyDescent="0.2">
      <c r="A11035" s="612">
        <v>37591</v>
      </c>
      <c r="B11035" s="613" t="s">
        <v>8570</v>
      </c>
      <c r="C11035" s="612" t="s">
        <v>775</v>
      </c>
      <c r="D11035" s="614">
        <v>15.91</v>
      </c>
    </row>
    <row r="11036" spans="1:4" ht="25.5" x14ac:dyDescent="0.2">
      <c r="A11036" s="612">
        <v>12626</v>
      </c>
      <c r="B11036" s="613" t="s">
        <v>8571</v>
      </c>
      <c r="C11036" s="612" t="s">
        <v>775</v>
      </c>
      <c r="D11036" s="614">
        <v>13.12</v>
      </c>
    </row>
    <row r="11037" spans="1:4" x14ac:dyDescent="0.2">
      <c r="A11037" s="612">
        <v>11033</v>
      </c>
      <c r="B11037" s="613" t="s">
        <v>8572</v>
      </c>
      <c r="C11037" s="612" t="s">
        <v>775</v>
      </c>
      <c r="D11037" s="614">
        <v>4.71</v>
      </c>
    </row>
    <row r="11038" spans="1:4" x14ac:dyDescent="0.2">
      <c r="A11038" s="612">
        <v>390</v>
      </c>
      <c r="B11038" s="613" t="s">
        <v>8573</v>
      </c>
      <c r="C11038" s="612" t="s">
        <v>775</v>
      </c>
      <c r="D11038" s="614">
        <v>14.75</v>
      </c>
    </row>
    <row r="11039" spans="1:4" ht="38.25" x14ac:dyDescent="0.2">
      <c r="A11039" s="612">
        <v>42436</v>
      </c>
      <c r="B11039" s="613" t="s">
        <v>8574</v>
      </c>
      <c r="C11039" s="612" t="s">
        <v>775</v>
      </c>
      <c r="D11039" s="614">
        <v>1748.56</v>
      </c>
    </row>
    <row r="11040" spans="1:4" ht="25.5" x14ac:dyDescent="0.2">
      <c r="A11040" s="612">
        <v>6193</v>
      </c>
      <c r="B11040" s="613" t="s">
        <v>13156</v>
      </c>
      <c r="C11040" s="612" t="s">
        <v>779</v>
      </c>
      <c r="D11040" s="614">
        <v>7.9</v>
      </c>
    </row>
    <row r="11041" spans="1:4" x14ac:dyDescent="0.2">
      <c r="A11041" s="612">
        <v>6194</v>
      </c>
      <c r="B11041" s="613" t="s">
        <v>11847</v>
      </c>
      <c r="C11041" s="612" t="s">
        <v>779</v>
      </c>
      <c r="D11041" s="614">
        <v>5.1100000000000003</v>
      </c>
    </row>
    <row r="11042" spans="1:4" x14ac:dyDescent="0.2">
      <c r="A11042" s="612">
        <v>10567</v>
      </c>
      <c r="B11042" s="613" t="s">
        <v>11848</v>
      </c>
      <c r="C11042" s="612" t="s">
        <v>779</v>
      </c>
      <c r="D11042" s="614">
        <v>8.09</v>
      </c>
    </row>
    <row r="11043" spans="1:4" x14ac:dyDescent="0.2">
      <c r="A11043" s="612">
        <v>6212</v>
      </c>
      <c r="B11043" s="613" t="s">
        <v>11849</v>
      </c>
      <c r="C11043" s="612" t="s">
        <v>779</v>
      </c>
      <c r="D11043" s="614">
        <v>11.87</v>
      </c>
    </row>
    <row r="11044" spans="1:4" ht="25.5" x14ac:dyDescent="0.2">
      <c r="A11044" s="612">
        <v>3993</v>
      </c>
      <c r="B11044" s="613" t="s">
        <v>13157</v>
      </c>
      <c r="C11044" s="612" t="s">
        <v>780</v>
      </c>
      <c r="D11044" s="614">
        <v>7.65</v>
      </c>
    </row>
    <row r="11045" spans="1:4" ht="25.5" x14ac:dyDescent="0.2">
      <c r="A11045" s="612">
        <v>3990</v>
      </c>
      <c r="B11045" s="613" t="s">
        <v>13158</v>
      </c>
      <c r="C11045" s="612" t="s">
        <v>779</v>
      </c>
      <c r="D11045" s="614">
        <v>9.6</v>
      </c>
    </row>
    <row r="11046" spans="1:4" ht="25.5" x14ac:dyDescent="0.2">
      <c r="A11046" s="612">
        <v>3992</v>
      </c>
      <c r="B11046" s="613" t="s">
        <v>13159</v>
      </c>
      <c r="C11046" s="612" t="s">
        <v>779</v>
      </c>
      <c r="D11046" s="614">
        <v>12.97</v>
      </c>
    </row>
    <row r="11047" spans="1:4" ht="25.5" x14ac:dyDescent="0.2">
      <c r="A11047" s="612">
        <v>6178</v>
      </c>
      <c r="B11047" s="613" t="s">
        <v>8575</v>
      </c>
      <c r="C11047" s="612" t="s">
        <v>780</v>
      </c>
      <c r="D11047" s="614">
        <v>207.83</v>
      </c>
    </row>
    <row r="11048" spans="1:4" ht="25.5" x14ac:dyDescent="0.2">
      <c r="A11048" s="612">
        <v>6180</v>
      </c>
      <c r="B11048" s="613" t="s">
        <v>8576</v>
      </c>
      <c r="C11048" s="612" t="s">
        <v>780</v>
      </c>
      <c r="D11048" s="614">
        <v>224.31</v>
      </c>
    </row>
    <row r="11049" spans="1:4" ht="25.5" x14ac:dyDescent="0.2">
      <c r="A11049" s="612">
        <v>6182</v>
      </c>
      <c r="B11049" s="613" t="s">
        <v>8577</v>
      </c>
      <c r="C11049" s="612" t="s">
        <v>780</v>
      </c>
      <c r="D11049" s="614">
        <v>278.42</v>
      </c>
    </row>
    <row r="11050" spans="1:4" ht="25.5" x14ac:dyDescent="0.2">
      <c r="A11050" s="612">
        <v>43614</v>
      </c>
      <c r="B11050" s="613" t="s">
        <v>13160</v>
      </c>
      <c r="C11050" s="612" t="s">
        <v>779</v>
      </c>
      <c r="D11050" s="614">
        <v>6.49</v>
      </c>
    </row>
    <row r="11051" spans="1:4" ht="25.5" x14ac:dyDescent="0.2">
      <c r="A11051" s="612">
        <v>6189</v>
      </c>
      <c r="B11051" s="613" t="s">
        <v>13161</v>
      </c>
      <c r="C11051" s="612" t="s">
        <v>779</v>
      </c>
      <c r="D11051" s="614">
        <v>11.53</v>
      </c>
    </row>
    <row r="11052" spans="1:4" ht="25.5" x14ac:dyDescent="0.2">
      <c r="A11052" s="612">
        <v>6214</v>
      </c>
      <c r="B11052" s="613" t="s">
        <v>8578</v>
      </c>
      <c r="C11052" s="612" t="s">
        <v>780</v>
      </c>
      <c r="D11052" s="614">
        <v>130.19</v>
      </c>
    </row>
    <row r="11053" spans="1:4" ht="25.5" x14ac:dyDescent="0.2">
      <c r="A11053" s="612">
        <v>36153</v>
      </c>
      <c r="B11053" s="613" t="s">
        <v>8579</v>
      </c>
      <c r="C11053" s="612" t="s">
        <v>775</v>
      </c>
      <c r="D11053" s="614">
        <v>161.16</v>
      </c>
    </row>
    <row r="11054" spans="1:4" x14ac:dyDescent="0.2">
      <c r="A11054" s="612">
        <v>10740</v>
      </c>
      <c r="B11054" s="613" t="s">
        <v>8580</v>
      </c>
      <c r="C11054" s="612" t="s">
        <v>775</v>
      </c>
      <c r="D11054" s="614">
        <v>10090.780000000001</v>
      </c>
    </row>
    <row r="11055" spans="1:4" x14ac:dyDescent="0.2">
      <c r="A11055" s="612">
        <v>13914</v>
      </c>
      <c r="B11055" s="613" t="s">
        <v>8581</v>
      </c>
      <c r="C11055" s="612" t="s">
        <v>775</v>
      </c>
      <c r="D11055" s="614">
        <v>730.11</v>
      </c>
    </row>
    <row r="11056" spans="1:4" x14ac:dyDescent="0.2">
      <c r="A11056" s="612">
        <v>10742</v>
      </c>
      <c r="B11056" s="613" t="s">
        <v>8582</v>
      </c>
      <c r="C11056" s="612" t="s">
        <v>775</v>
      </c>
      <c r="D11056" s="614">
        <v>1064.8699999999999</v>
      </c>
    </row>
    <row r="11057" spans="1:4" x14ac:dyDescent="0.2">
      <c r="A11057" s="612">
        <v>38465</v>
      </c>
      <c r="B11057" s="613" t="s">
        <v>8583</v>
      </c>
      <c r="C11057" s="612" t="s">
        <v>775</v>
      </c>
      <c r="D11057" s="614">
        <v>29.52</v>
      </c>
    </row>
    <row r="11058" spans="1:4" x14ac:dyDescent="0.2">
      <c r="A11058" s="612">
        <v>7543</v>
      </c>
      <c r="B11058" s="613" t="s">
        <v>8584</v>
      </c>
      <c r="C11058" s="612" t="s">
        <v>775</v>
      </c>
      <c r="D11058" s="614">
        <v>3.62</v>
      </c>
    </row>
    <row r="11059" spans="1:4" ht="25.5" x14ac:dyDescent="0.2">
      <c r="A11059" s="612">
        <v>43427</v>
      </c>
      <c r="B11059" s="613" t="s">
        <v>10971</v>
      </c>
      <c r="C11059" s="612" t="s">
        <v>775</v>
      </c>
      <c r="D11059" s="614">
        <v>1134.7</v>
      </c>
    </row>
    <row r="11060" spans="1:4" x14ac:dyDescent="0.2">
      <c r="A11060" s="612">
        <v>41613</v>
      </c>
      <c r="B11060" s="613" t="s">
        <v>10972</v>
      </c>
      <c r="C11060" s="612" t="s">
        <v>775</v>
      </c>
      <c r="D11060" s="614">
        <v>72.94</v>
      </c>
    </row>
    <row r="11061" spans="1:4" x14ac:dyDescent="0.2">
      <c r="A11061" s="612">
        <v>41614</v>
      </c>
      <c r="B11061" s="613" t="s">
        <v>10973</v>
      </c>
      <c r="C11061" s="612" t="s">
        <v>775</v>
      </c>
      <c r="D11061" s="614">
        <v>92.94</v>
      </c>
    </row>
    <row r="11062" spans="1:4" x14ac:dyDescent="0.2">
      <c r="A11062" s="612">
        <v>41615</v>
      </c>
      <c r="B11062" s="613" t="s">
        <v>10974</v>
      </c>
      <c r="C11062" s="612" t="s">
        <v>775</v>
      </c>
      <c r="D11062" s="614">
        <v>143.63999999999999</v>
      </c>
    </row>
    <row r="11063" spans="1:4" x14ac:dyDescent="0.2">
      <c r="A11063" s="612">
        <v>41616</v>
      </c>
      <c r="B11063" s="613" t="s">
        <v>10975</v>
      </c>
      <c r="C11063" s="612" t="s">
        <v>775</v>
      </c>
      <c r="D11063" s="614">
        <v>214.62</v>
      </c>
    </row>
    <row r="11064" spans="1:4" x14ac:dyDescent="0.2">
      <c r="A11064" s="612">
        <v>41617</v>
      </c>
      <c r="B11064" s="613" t="s">
        <v>10976</v>
      </c>
      <c r="C11064" s="612" t="s">
        <v>775</v>
      </c>
      <c r="D11064" s="614">
        <v>426.76</v>
      </c>
    </row>
    <row r="11065" spans="1:4" x14ac:dyDescent="0.2">
      <c r="A11065" s="612">
        <v>41618</v>
      </c>
      <c r="B11065" s="613" t="s">
        <v>10977</v>
      </c>
      <c r="C11065" s="612" t="s">
        <v>775</v>
      </c>
      <c r="D11065" s="614">
        <v>785.64</v>
      </c>
    </row>
    <row r="11066" spans="1:4" ht="25.5" x14ac:dyDescent="0.2">
      <c r="A11066" s="612">
        <v>43428</v>
      </c>
      <c r="B11066" s="613" t="s">
        <v>10978</v>
      </c>
      <c r="C11066" s="612" t="s">
        <v>775</v>
      </c>
      <c r="D11066" s="614">
        <v>1380</v>
      </c>
    </row>
    <row r="11067" spans="1:4" ht="25.5" x14ac:dyDescent="0.2">
      <c r="A11067" s="612">
        <v>41619</v>
      </c>
      <c r="B11067" s="613" t="s">
        <v>10979</v>
      </c>
      <c r="C11067" s="612" t="s">
        <v>775</v>
      </c>
      <c r="D11067" s="614">
        <v>89.41</v>
      </c>
    </row>
    <row r="11068" spans="1:4" ht="25.5" x14ac:dyDescent="0.2">
      <c r="A11068" s="612">
        <v>41620</v>
      </c>
      <c r="B11068" s="613" t="s">
        <v>10980</v>
      </c>
      <c r="C11068" s="612" t="s">
        <v>775</v>
      </c>
      <c r="D11068" s="614">
        <v>112.94</v>
      </c>
    </row>
    <row r="11069" spans="1:4" ht="25.5" x14ac:dyDescent="0.2">
      <c r="A11069" s="612">
        <v>41622</v>
      </c>
      <c r="B11069" s="613" t="s">
        <v>10981</v>
      </c>
      <c r="C11069" s="612" t="s">
        <v>775</v>
      </c>
      <c r="D11069" s="614">
        <v>195.88</v>
      </c>
    </row>
    <row r="11070" spans="1:4" ht="25.5" x14ac:dyDescent="0.2">
      <c r="A11070" s="612">
        <v>41623</v>
      </c>
      <c r="B11070" s="613" t="s">
        <v>10982</v>
      </c>
      <c r="C11070" s="612" t="s">
        <v>775</v>
      </c>
      <c r="D11070" s="614">
        <v>301.17</v>
      </c>
    </row>
    <row r="11071" spans="1:4" ht="25.5" x14ac:dyDescent="0.2">
      <c r="A11071" s="612">
        <v>41624</v>
      </c>
      <c r="B11071" s="613" t="s">
        <v>10983</v>
      </c>
      <c r="C11071" s="612" t="s">
        <v>775</v>
      </c>
      <c r="D11071" s="614">
        <v>564.70000000000005</v>
      </c>
    </row>
    <row r="11072" spans="1:4" ht="25.5" x14ac:dyDescent="0.2">
      <c r="A11072" s="612">
        <v>41625</v>
      </c>
      <c r="B11072" s="613" t="s">
        <v>10984</v>
      </c>
      <c r="C11072" s="612" t="s">
        <v>775</v>
      </c>
      <c r="D11072" s="614">
        <v>868.82</v>
      </c>
    </row>
    <row r="11073" spans="1:4" ht="25.5" x14ac:dyDescent="0.2">
      <c r="A11073" s="612">
        <v>13255</v>
      </c>
      <c r="B11073" s="613" t="s">
        <v>8585</v>
      </c>
      <c r="C11073" s="612" t="s">
        <v>775</v>
      </c>
      <c r="D11073" s="614">
        <v>53.58</v>
      </c>
    </row>
    <row r="11074" spans="1:4" x14ac:dyDescent="0.2">
      <c r="A11074" s="612">
        <v>39352</v>
      </c>
      <c r="B11074" s="613" t="s">
        <v>8586</v>
      </c>
      <c r="C11074" s="612" t="s">
        <v>775</v>
      </c>
      <c r="D11074" s="614">
        <v>2.23</v>
      </c>
    </row>
    <row r="11075" spans="1:4" x14ac:dyDescent="0.2">
      <c r="A11075" s="612">
        <v>39346</v>
      </c>
      <c r="B11075" s="613" t="s">
        <v>8587</v>
      </c>
      <c r="C11075" s="612" t="s">
        <v>775</v>
      </c>
      <c r="D11075" s="614">
        <v>2.23</v>
      </c>
    </row>
    <row r="11076" spans="1:4" x14ac:dyDescent="0.2">
      <c r="A11076" s="612">
        <v>39350</v>
      </c>
      <c r="B11076" s="613" t="s">
        <v>8588</v>
      </c>
      <c r="C11076" s="612" t="s">
        <v>775</v>
      </c>
      <c r="D11076" s="614">
        <v>2.41</v>
      </c>
    </row>
    <row r="11077" spans="1:4" x14ac:dyDescent="0.2">
      <c r="A11077" s="612">
        <v>39351</v>
      </c>
      <c r="B11077" s="613" t="s">
        <v>8589</v>
      </c>
      <c r="C11077" s="612" t="s">
        <v>775</v>
      </c>
      <c r="D11077" s="614">
        <v>2.78</v>
      </c>
    </row>
    <row r="11078" spans="1:4" x14ac:dyDescent="0.2">
      <c r="A11078" s="612">
        <v>38952</v>
      </c>
      <c r="B11078" s="613" t="s">
        <v>8590</v>
      </c>
      <c r="C11078" s="612" t="s">
        <v>775</v>
      </c>
      <c r="D11078" s="614">
        <v>3.56</v>
      </c>
    </row>
    <row r="11079" spans="1:4" x14ac:dyDescent="0.2">
      <c r="A11079" s="612">
        <v>38953</v>
      </c>
      <c r="B11079" s="613" t="s">
        <v>8591</v>
      </c>
      <c r="C11079" s="612" t="s">
        <v>775</v>
      </c>
      <c r="D11079" s="614">
        <v>5.61</v>
      </c>
    </row>
    <row r="11080" spans="1:4" x14ac:dyDescent="0.2">
      <c r="A11080" s="612">
        <v>38835</v>
      </c>
      <c r="B11080" s="613" t="s">
        <v>8592</v>
      </c>
      <c r="C11080" s="612" t="s">
        <v>775</v>
      </c>
      <c r="D11080" s="614">
        <v>5.04</v>
      </c>
    </row>
    <row r="11081" spans="1:4" x14ac:dyDescent="0.2">
      <c r="A11081" s="612">
        <v>38837</v>
      </c>
      <c r="B11081" s="613" t="s">
        <v>8593</v>
      </c>
      <c r="C11081" s="612" t="s">
        <v>775</v>
      </c>
      <c r="D11081" s="614">
        <v>13.12</v>
      </c>
    </row>
    <row r="11082" spans="1:4" x14ac:dyDescent="0.2">
      <c r="A11082" s="612">
        <v>38836</v>
      </c>
      <c r="B11082" s="613" t="s">
        <v>8594</v>
      </c>
      <c r="C11082" s="612" t="s">
        <v>775</v>
      </c>
      <c r="D11082" s="614">
        <v>7.26</v>
      </c>
    </row>
    <row r="11083" spans="1:4" ht="25.5" x14ac:dyDescent="0.2">
      <c r="A11083" s="612">
        <v>2666</v>
      </c>
      <c r="B11083" s="613" t="s">
        <v>8595</v>
      </c>
      <c r="C11083" s="612" t="s">
        <v>775</v>
      </c>
      <c r="D11083" s="614">
        <v>4.9000000000000004</v>
      </c>
    </row>
    <row r="11084" spans="1:4" ht="25.5" x14ac:dyDescent="0.2">
      <c r="A11084" s="612">
        <v>2668</v>
      </c>
      <c r="B11084" s="613" t="s">
        <v>8596</v>
      </c>
      <c r="C11084" s="612" t="s">
        <v>775</v>
      </c>
      <c r="D11084" s="614">
        <v>5.6</v>
      </c>
    </row>
    <row r="11085" spans="1:4" ht="25.5" x14ac:dyDescent="0.2">
      <c r="A11085" s="612">
        <v>2664</v>
      </c>
      <c r="B11085" s="613" t="s">
        <v>8597</v>
      </c>
      <c r="C11085" s="612" t="s">
        <v>775</v>
      </c>
      <c r="D11085" s="614">
        <v>8.26</v>
      </c>
    </row>
    <row r="11086" spans="1:4" ht="25.5" x14ac:dyDescent="0.2">
      <c r="A11086" s="612">
        <v>2662</v>
      </c>
      <c r="B11086" s="613" t="s">
        <v>8598</v>
      </c>
      <c r="C11086" s="612" t="s">
        <v>775</v>
      </c>
      <c r="D11086" s="614">
        <v>10.130000000000001</v>
      </c>
    </row>
    <row r="11087" spans="1:4" ht="25.5" x14ac:dyDescent="0.2">
      <c r="A11087" s="612">
        <v>20964</v>
      </c>
      <c r="B11087" s="613" t="s">
        <v>8599</v>
      </c>
      <c r="C11087" s="612" t="s">
        <v>775</v>
      </c>
      <c r="D11087" s="614">
        <v>61.69</v>
      </c>
    </row>
    <row r="11088" spans="1:4" ht="25.5" x14ac:dyDescent="0.2">
      <c r="A11088" s="612">
        <v>10905</v>
      </c>
      <c r="B11088" s="613" t="s">
        <v>8600</v>
      </c>
      <c r="C11088" s="612" t="s">
        <v>775</v>
      </c>
      <c r="D11088" s="614">
        <v>82.75</v>
      </c>
    </row>
    <row r="11089" spans="1:4" ht="25.5" x14ac:dyDescent="0.2">
      <c r="A11089" s="612">
        <v>42703</v>
      </c>
      <c r="B11089" s="613" t="s">
        <v>8601</v>
      </c>
      <c r="C11089" s="612" t="s">
        <v>775</v>
      </c>
      <c r="D11089" s="614">
        <v>78.989999999999995</v>
      </c>
    </row>
    <row r="11090" spans="1:4" ht="25.5" x14ac:dyDescent="0.2">
      <c r="A11090" s="612">
        <v>42704</v>
      </c>
      <c r="B11090" s="613" t="s">
        <v>8602</v>
      </c>
      <c r="C11090" s="612" t="s">
        <v>775</v>
      </c>
      <c r="D11090" s="614">
        <v>121.26</v>
      </c>
    </row>
    <row r="11091" spans="1:4" ht="25.5" x14ac:dyDescent="0.2">
      <c r="A11091" s="612">
        <v>42705</v>
      </c>
      <c r="B11091" s="613" t="s">
        <v>8603</v>
      </c>
      <c r="C11091" s="612" t="s">
        <v>775</v>
      </c>
      <c r="D11091" s="614">
        <v>154.71</v>
      </c>
    </row>
    <row r="11092" spans="1:4" ht="25.5" x14ac:dyDescent="0.2">
      <c r="A11092" s="612">
        <v>42706</v>
      </c>
      <c r="B11092" s="613" t="s">
        <v>8604</v>
      </c>
      <c r="C11092" s="612" t="s">
        <v>775</v>
      </c>
      <c r="D11092" s="614">
        <v>191.6</v>
      </c>
    </row>
    <row r="11093" spans="1:4" ht="25.5" x14ac:dyDescent="0.2">
      <c r="A11093" s="612">
        <v>11289</v>
      </c>
      <c r="B11093" s="613" t="s">
        <v>8605</v>
      </c>
      <c r="C11093" s="612" t="s">
        <v>775</v>
      </c>
      <c r="D11093" s="614">
        <v>83.34</v>
      </c>
    </row>
    <row r="11094" spans="1:4" ht="25.5" x14ac:dyDescent="0.2">
      <c r="A11094" s="612">
        <v>11241</v>
      </c>
      <c r="B11094" s="613" t="s">
        <v>8606</v>
      </c>
      <c r="C11094" s="612" t="s">
        <v>775</v>
      </c>
      <c r="D11094" s="614">
        <v>208.37</v>
      </c>
    </row>
    <row r="11095" spans="1:4" ht="25.5" x14ac:dyDescent="0.2">
      <c r="A11095" s="612">
        <v>11301</v>
      </c>
      <c r="B11095" s="613" t="s">
        <v>8607</v>
      </c>
      <c r="C11095" s="612" t="s">
        <v>775</v>
      </c>
      <c r="D11095" s="614">
        <v>528.37</v>
      </c>
    </row>
    <row r="11096" spans="1:4" ht="25.5" x14ac:dyDescent="0.2">
      <c r="A11096" s="612">
        <v>21090</v>
      </c>
      <c r="B11096" s="613" t="s">
        <v>8608</v>
      </c>
      <c r="C11096" s="612" t="s">
        <v>775</v>
      </c>
      <c r="D11096" s="614">
        <v>647.44000000000005</v>
      </c>
    </row>
    <row r="11097" spans="1:4" ht="25.5" x14ac:dyDescent="0.2">
      <c r="A11097" s="612">
        <v>14112</v>
      </c>
      <c r="B11097" s="613" t="s">
        <v>8609</v>
      </c>
      <c r="C11097" s="612" t="s">
        <v>775</v>
      </c>
      <c r="D11097" s="614">
        <v>270.13</v>
      </c>
    </row>
    <row r="11098" spans="1:4" ht="25.5" x14ac:dyDescent="0.2">
      <c r="A11098" s="612">
        <v>11315</v>
      </c>
      <c r="B11098" s="613" t="s">
        <v>8610</v>
      </c>
      <c r="C11098" s="612" t="s">
        <v>775</v>
      </c>
      <c r="D11098" s="614">
        <v>126.51</v>
      </c>
    </row>
    <row r="11099" spans="1:4" ht="25.5" x14ac:dyDescent="0.2">
      <c r="A11099" s="612">
        <v>11292</v>
      </c>
      <c r="B11099" s="613" t="s">
        <v>8611</v>
      </c>
      <c r="C11099" s="612" t="s">
        <v>775</v>
      </c>
      <c r="D11099" s="614">
        <v>296.18</v>
      </c>
    </row>
    <row r="11100" spans="1:4" ht="25.5" x14ac:dyDescent="0.2">
      <c r="A11100" s="612">
        <v>21071</v>
      </c>
      <c r="B11100" s="613" t="s">
        <v>8612</v>
      </c>
      <c r="C11100" s="612" t="s">
        <v>775</v>
      </c>
      <c r="D11100" s="614">
        <v>193.48</v>
      </c>
    </row>
    <row r="11101" spans="1:4" ht="25.5" x14ac:dyDescent="0.2">
      <c r="A11101" s="612">
        <v>11293</v>
      </c>
      <c r="B11101" s="613" t="s">
        <v>8613</v>
      </c>
      <c r="C11101" s="612" t="s">
        <v>775</v>
      </c>
      <c r="D11101" s="614">
        <v>327.44</v>
      </c>
    </row>
    <row r="11102" spans="1:4" ht="25.5" x14ac:dyDescent="0.2">
      <c r="A11102" s="612">
        <v>11316</v>
      </c>
      <c r="B11102" s="613" t="s">
        <v>8614</v>
      </c>
      <c r="C11102" s="612" t="s">
        <v>775</v>
      </c>
      <c r="D11102" s="614">
        <v>416.74</v>
      </c>
    </row>
    <row r="11103" spans="1:4" ht="25.5" x14ac:dyDescent="0.2">
      <c r="A11103" s="612">
        <v>6243</v>
      </c>
      <c r="B11103" s="613" t="s">
        <v>8615</v>
      </c>
      <c r="C11103" s="612" t="s">
        <v>775</v>
      </c>
      <c r="D11103" s="614">
        <v>480</v>
      </c>
    </row>
    <row r="11104" spans="1:4" ht="25.5" x14ac:dyDescent="0.2">
      <c r="A11104" s="612">
        <v>21079</v>
      </c>
      <c r="B11104" s="613" t="s">
        <v>8616</v>
      </c>
      <c r="C11104" s="612" t="s">
        <v>775</v>
      </c>
      <c r="D11104" s="614">
        <v>572.27</v>
      </c>
    </row>
    <row r="11105" spans="1:4" ht="25.5" x14ac:dyDescent="0.2">
      <c r="A11105" s="612">
        <v>6240</v>
      </c>
      <c r="B11105" s="613" t="s">
        <v>8617</v>
      </c>
      <c r="C11105" s="612" t="s">
        <v>775</v>
      </c>
      <c r="D11105" s="614">
        <v>635.53</v>
      </c>
    </row>
    <row r="11106" spans="1:4" ht="25.5" x14ac:dyDescent="0.2">
      <c r="A11106" s="612">
        <v>11296</v>
      </c>
      <c r="B11106" s="613" t="s">
        <v>8618</v>
      </c>
      <c r="C11106" s="612" t="s">
        <v>775</v>
      </c>
      <c r="D11106" s="614">
        <v>2024.93</v>
      </c>
    </row>
    <row r="11107" spans="1:4" ht="25.5" x14ac:dyDescent="0.2">
      <c r="A11107" s="612">
        <v>11299</v>
      </c>
      <c r="B11107" s="613" t="s">
        <v>8619</v>
      </c>
      <c r="C11107" s="612" t="s">
        <v>775</v>
      </c>
      <c r="D11107" s="614">
        <v>685.39</v>
      </c>
    </row>
    <row r="11108" spans="1:4" ht="25.5" x14ac:dyDescent="0.2">
      <c r="A11108" s="612">
        <v>11066</v>
      </c>
      <c r="B11108" s="613" t="s">
        <v>8620</v>
      </c>
      <c r="C11108" s="612" t="s">
        <v>775</v>
      </c>
      <c r="D11108" s="614">
        <v>12.73</v>
      </c>
    </row>
    <row r="11109" spans="1:4" ht="25.5" x14ac:dyDescent="0.2">
      <c r="A11109" s="612">
        <v>11065</v>
      </c>
      <c r="B11109" s="613" t="s">
        <v>8621</v>
      </c>
      <c r="C11109" s="612" t="s">
        <v>775</v>
      </c>
      <c r="D11109" s="614">
        <v>14.59</v>
      </c>
    </row>
    <row r="11110" spans="1:4" ht="25.5" x14ac:dyDescent="0.2">
      <c r="A11110" s="612">
        <v>11688</v>
      </c>
      <c r="B11110" s="613" t="s">
        <v>8622</v>
      </c>
      <c r="C11110" s="612" t="s">
        <v>775</v>
      </c>
      <c r="D11110" s="614">
        <v>492.86</v>
      </c>
    </row>
    <row r="11111" spans="1:4" ht="38.25" x14ac:dyDescent="0.2">
      <c r="A11111" s="612">
        <v>37736</v>
      </c>
      <c r="B11111" s="613" t="s">
        <v>8623</v>
      </c>
      <c r="C11111" s="612" t="s">
        <v>775</v>
      </c>
      <c r="D11111" s="614">
        <v>60150</v>
      </c>
    </row>
    <row r="11112" spans="1:4" ht="25.5" x14ac:dyDescent="0.2">
      <c r="A11112" s="612">
        <v>37739</v>
      </c>
      <c r="B11112" s="613" t="s">
        <v>8624</v>
      </c>
      <c r="C11112" s="612" t="s">
        <v>775</v>
      </c>
      <c r="D11112" s="614">
        <v>74030.759999999995</v>
      </c>
    </row>
    <row r="11113" spans="1:4" ht="25.5" x14ac:dyDescent="0.2">
      <c r="A11113" s="612">
        <v>37740</v>
      </c>
      <c r="B11113" s="613" t="s">
        <v>8625</v>
      </c>
      <c r="C11113" s="612" t="s">
        <v>775</v>
      </c>
      <c r="D11113" s="614">
        <v>42245.81</v>
      </c>
    </row>
    <row r="11114" spans="1:4" ht="25.5" x14ac:dyDescent="0.2">
      <c r="A11114" s="612">
        <v>37738</v>
      </c>
      <c r="B11114" s="613" t="s">
        <v>8626</v>
      </c>
      <c r="C11114" s="612" t="s">
        <v>775</v>
      </c>
      <c r="D11114" s="614">
        <v>50192.05</v>
      </c>
    </row>
    <row r="11115" spans="1:4" ht="25.5" x14ac:dyDescent="0.2">
      <c r="A11115" s="612">
        <v>37737</v>
      </c>
      <c r="B11115" s="613" t="s">
        <v>8627</v>
      </c>
      <c r="C11115" s="612" t="s">
        <v>775</v>
      </c>
      <c r="D11115" s="614">
        <v>39932.35</v>
      </c>
    </row>
    <row r="11116" spans="1:4" x14ac:dyDescent="0.2">
      <c r="A11116" s="612">
        <v>25014</v>
      </c>
      <c r="B11116" s="613" t="s">
        <v>8628</v>
      </c>
      <c r="C11116" s="612" t="s">
        <v>775</v>
      </c>
      <c r="D11116" s="614">
        <v>83636.66</v>
      </c>
    </row>
    <row r="11117" spans="1:4" ht="25.5" x14ac:dyDescent="0.2">
      <c r="A11117" s="612">
        <v>25013</v>
      </c>
      <c r="B11117" s="613" t="s">
        <v>8629</v>
      </c>
      <c r="C11117" s="612" t="s">
        <v>775</v>
      </c>
      <c r="D11117" s="614">
        <v>87660.07</v>
      </c>
    </row>
    <row r="11118" spans="1:4" ht="25.5" x14ac:dyDescent="0.2">
      <c r="A11118" s="612">
        <v>14405</v>
      </c>
      <c r="B11118" s="613" t="s">
        <v>8630</v>
      </c>
      <c r="C11118" s="612" t="s">
        <v>775</v>
      </c>
      <c r="D11118" s="614">
        <v>102898.74</v>
      </c>
    </row>
    <row r="11119" spans="1:4" ht="25.5" x14ac:dyDescent="0.2">
      <c r="A11119" s="612">
        <v>36790</v>
      </c>
      <c r="B11119" s="613" t="s">
        <v>8631</v>
      </c>
      <c r="C11119" s="612" t="s">
        <v>775</v>
      </c>
      <c r="D11119" s="614">
        <v>212.27</v>
      </c>
    </row>
    <row r="11120" spans="1:4" x14ac:dyDescent="0.2">
      <c r="A11120" s="612">
        <v>20271</v>
      </c>
      <c r="B11120" s="613" t="s">
        <v>8632</v>
      </c>
      <c r="C11120" s="612" t="s">
        <v>775</v>
      </c>
      <c r="D11120" s="614">
        <v>479.84</v>
      </c>
    </row>
    <row r="11121" spans="1:4" x14ac:dyDescent="0.2">
      <c r="A11121" s="612">
        <v>10423</v>
      </c>
      <c r="B11121" s="613" t="s">
        <v>8633</v>
      </c>
      <c r="C11121" s="612" t="s">
        <v>775</v>
      </c>
      <c r="D11121" s="614">
        <v>297.61</v>
      </c>
    </row>
    <row r="11122" spans="1:4" ht="25.5" x14ac:dyDescent="0.2">
      <c r="A11122" s="612">
        <v>37589</v>
      </c>
      <c r="B11122" s="613" t="s">
        <v>8634</v>
      </c>
      <c r="C11122" s="612" t="s">
        <v>775</v>
      </c>
      <c r="D11122" s="614">
        <v>260.08999999999997</v>
      </c>
    </row>
    <row r="11123" spans="1:4" ht="25.5" x14ac:dyDescent="0.2">
      <c r="A11123" s="612">
        <v>11690</v>
      </c>
      <c r="B11123" s="613" t="s">
        <v>8635</v>
      </c>
      <c r="C11123" s="612" t="s">
        <v>775</v>
      </c>
      <c r="D11123" s="614">
        <v>138.16999999999999</v>
      </c>
    </row>
    <row r="11124" spans="1:4" ht="25.5" x14ac:dyDescent="0.2">
      <c r="A11124" s="612">
        <v>20234</v>
      </c>
      <c r="B11124" s="613" t="s">
        <v>8636</v>
      </c>
      <c r="C11124" s="612" t="s">
        <v>775</v>
      </c>
      <c r="D11124" s="614">
        <v>174.85</v>
      </c>
    </row>
    <row r="11125" spans="1:4" x14ac:dyDescent="0.2">
      <c r="A11125" s="612">
        <v>4763</v>
      </c>
      <c r="B11125" s="613" t="s">
        <v>8637</v>
      </c>
      <c r="C11125" s="612" t="s">
        <v>778</v>
      </c>
      <c r="D11125" s="614">
        <v>15.66</v>
      </c>
    </row>
    <row r="11126" spans="1:4" x14ac:dyDescent="0.2">
      <c r="A11126" s="612">
        <v>41070</v>
      </c>
      <c r="B11126" s="613" t="s">
        <v>8638</v>
      </c>
      <c r="C11126" s="612" t="s">
        <v>895</v>
      </c>
      <c r="D11126" s="614">
        <v>2778.8</v>
      </c>
    </row>
    <row r="11127" spans="1:4" x14ac:dyDescent="0.2">
      <c r="A11127" s="612">
        <v>14583</v>
      </c>
      <c r="B11127" s="613" t="s">
        <v>8639</v>
      </c>
      <c r="C11127" s="612" t="s">
        <v>773</v>
      </c>
      <c r="D11127" s="614">
        <v>15.89</v>
      </c>
    </row>
    <row r="11128" spans="1:4" ht="25.5" x14ac:dyDescent="0.2">
      <c r="A11128" s="612">
        <v>11457</v>
      </c>
      <c r="B11128" s="613" t="s">
        <v>12679</v>
      </c>
      <c r="C11128" s="612" t="s">
        <v>775</v>
      </c>
      <c r="D11128" s="614">
        <v>40.07</v>
      </c>
    </row>
    <row r="11129" spans="1:4" x14ac:dyDescent="0.2">
      <c r="A11129" s="612">
        <v>21121</v>
      </c>
      <c r="B11129" s="613" t="s">
        <v>8640</v>
      </c>
      <c r="C11129" s="612" t="s">
        <v>775</v>
      </c>
      <c r="D11129" s="614">
        <v>3.96</v>
      </c>
    </row>
    <row r="11130" spans="1:4" x14ac:dyDescent="0.2">
      <c r="A11130" s="612">
        <v>38010</v>
      </c>
      <c r="B11130" s="613" t="s">
        <v>8641</v>
      </c>
      <c r="C11130" s="612" t="s">
        <v>775</v>
      </c>
      <c r="D11130" s="614">
        <v>6.47</v>
      </c>
    </row>
    <row r="11131" spans="1:4" x14ac:dyDescent="0.2">
      <c r="A11131" s="612">
        <v>38011</v>
      </c>
      <c r="B11131" s="613" t="s">
        <v>8642</v>
      </c>
      <c r="C11131" s="612" t="s">
        <v>775</v>
      </c>
      <c r="D11131" s="614">
        <v>11.94</v>
      </c>
    </row>
    <row r="11132" spans="1:4" x14ac:dyDescent="0.2">
      <c r="A11132" s="612">
        <v>38012</v>
      </c>
      <c r="B11132" s="613" t="s">
        <v>8643</v>
      </c>
      <c r="C11132" s="612" t="s">
        <v>775</v>
      </c>
      <c r="D11132" s="614">
        <v>40.81</v>
      </c>
    </row>
    <row r="11133" spans="1:4" x14ac:dyDescent="0.2">
      <c r="A11133" s="612">
        <v>38013</v>
      </c>
      <c r="B11133" s="613" t="s">
        <v>8644</v>
      </c>
      <c r="C11133" s="612" t="s">
        <v>775</v>
      </c>
      <c r="D11133" s="614">
        <v>52.97</v>
      </c>
    </row>
    <row r="11134" spans="1:4" x14ac:dyDescent="0.2">
      <c r="A11134" s="612">
        <v>38014</v>
      </c>
      <c r="B11134" s="613" t="s">
        <v>8645</v>
      </c>
      <c r="C11134" s="612" t="s">
        <v>775</v>
      </c>
      <c r="D11134" s="614">
        <v>86.21</v>
      </c>
    </row>
    <row r="11135" spans="1:4" x14ac:dyDescent="0.2">
      <c r="A11135" s="612">
        <v>38015</v>
      </c>
      <c r="B11135" s="613" t="s">
        <v>8646</v>
      </c>
      <c r="C11135" s="612" t="s">
        <v>775</v>
      </c>
      <c r="D11135" s="614">
        <v>208.17</v>
      </c>
    </row>
    <row r="11136" spans="1:4" x14ac:dyDescent="0.2">
      <c r="A11136" s="612">
        <v>38016</v>
      </c>
      <c r="B11136" s="613" t="s">
        <v>8647</v>
      </c>
      <c r="C11136" s="612" t="s">
        <v>775</v>
      </c>
      <c r="D11136" s="614">
        <v>253.29</v>
      </c>
    </row>
    <row r="11137" spans="1:4" ht="25.5" x14ac:dyDescent="0.2">
      <c r="A11137" s="612">
        <v>12741</v>
      </c>
      <c r="B11137" s="613" t="s">
        <v>8648</v>
      </c>
      <c r="C11137" s="612" t="s">
        <v>775</v>
      </c>
      <c r="D11137" s="614">
        <v>978.79</v>
      </c>
    </row>
    <row r="11138" spans="1:4" ht="25.5" x14ac:dyDescent="0.2">
      <c r="A11138" s="612">
        <v>12733</v>
      </c>
      <c r="B11138" s="613" t="s">
        <v>8649</v>
      </c>
      <c r="C11138" s="612" t="s">
        <v>775</v>
      </c>
      <c r="D11138" s="614">
        <v>4.92</v>
      </c>
    </row>
    <row r="11139" spans="1:4" ht="25.5" x14ac:dyDescent="0.2">
      <c r="A11139" s="612">
        <v>12734</v>
      </c>
      <c r="B11139" s="613" t="s">
        <v>8650</v>
      </c>
      <c r="C11139" s="612" t="s">
        <v>775</v>
      </c>
      <c r="D11139" s="614">
        <v>10.49</v>
      </c>
    </row>
    <row r="11140" spans="1:4" ht="25.5" x14ac:dyDescent="0.2">
      <c r="A11140" s="612">
        <v>12735</v>
      </c>
      <c r="B11140" s="613" t="s">
        <v>8651</v>
      </c>
      <c r="C11140" s="612" t="s">
        <v>775</v>
      </c>
      <c r="D11140" s="614">
        <v>17.27</v>
      </c>
    </row>
    <row r="11141" spans="1:4" ht="25.5" x14ac:dyDescent="0.2">
      <c r="A11141" s="612">
        <v>12736</v>
      </c>
      <c r="B11141" s="613" t="s">
        <v>8652</v>
      </c>
      <c r="C11141" s="612" t="s">
        <v>775</v>
      </c>
      <c r="D11141" s="614">
        <v>39.47</v>
      </c>
    </row>
    <row r="11142" spans="1:4" ht="25.5" x14ac:dyDescent="0.2">
      <c r="A11142" s="612">
        <v>12737</v>
      </c>
      <c r="B11142" s="613" t="s">
        <v>8653</v>
      </c>
      <c r="C11142" s="612" t="s">
        <v>775</v>
      </c>
      <c r="D11142" s="614">
        <v>50.85</v>
      </c>
    </row>
    <row r="11143" spans="1:4" ht="25.5" x14ac:dyDescent="0.2">
      <c r="A11143" s="612">
        <v>12738</v>
      </c>
      <c r="B11143" s="613" t="s">
        <v>8654</v>
      </c>
      <c r="C11143" s="612" t="s">
        <v>775</v>
      </c>
      <c r="D11143" s="614">
        <v>100.51</v>
      </c>
    </row>
    <row r="11144" spans="1:4" ht="25.5" x14ac:dyDescent="0.2">
      <c r="A11144" s="612">
        <v>12739</v>
      </c>
      <c r="B11144" s="613" t="s">
        <v>8655</v>
      </c>
      <c r="C11144" s="612" t="s">
        <v>775</v>
      </c>
      <c r="D11144" s="614">
        <v>286.13</v>
      </c>
    </row>
    <row r="11145" spans="1:4" ht="25.5" x14ac:dyDescent="0.2">
      <c r="A11145" s="612">
        <v>12740</v>
      </c>
      <c r="B11145" s="613" t="s">
        <v>8656</v>
      </c>
      <c r="C11145" s="612" t="s">
        <v>775</v>
      </c>
      <c r="D11145" s="614">
        <v>447.66</v>
      </c>
    </row>
    <row r="11146" spans="1:4" x14ac:dyDescent="0.2">
      <c r="A11146" s="612">
        <v>6297</v>
      </c>
      <c r="B11146" s="613" t="s">
        <v>8657</v>
      </c>
      <c r="C11146" s="612" t="s">
        <v>775</v>
      </c>
      <c r="D11146" s="614">
        <v>23.44</v>
      </c>
    </row>
    <row r="11147" spans="1:4" x14ac:dyDescent="0.2">
      <c r="A11147" s="612">
        <v>6296</v>
      </c>
      <c r="B11147" s="613" t="s">
        <v>8658</v>
      </c>
      <c r="C11147" s="612" t="s">
        <v>775</v>
      </c>
      <c r="D11147" s="614">
        <v>18.5</v>
      </c>
    </row>
    <row r="11148" spans="1:4" x14ac:dyDescent="0.2">
      <c r="A11148" s="612">
        <v>6294</v>
      </c>
      <c r="B11148" s="613" t="s">
        <v>8659</v>
      </c>
      <c r="C11148" s="612" t="s">
        <v>775</v>
      </c>
      <c r="D11148" s="614">
        <v>5.27</v>
      </c>
    </row>
    <row r="11149" spans="1:4" x14ac:dyDescent="0.2">
      <c r="A11149" s="612">
        <v>6323</v>
      </c>
      <c r="B11149" s="613" t="s">
        <v>8660</v>
      </c>
      <c r="C11149" s="612" t="s">
        <v>775</v>
      </c>
      <c r="D11149" s="614">
        <v>12.09</v>
      </c>
    </row>
    <row r="11150" spans="1:4" x14ac:dyDescent="0.2">
      <c r="A11150" s="612">
        <v>6299</v>
      </c>
      <c r="B11150" s="613" t="s">
        <v>8661</v>
      </c>
      <c r="C11150" s="612" t="s">
        <v>775</v>
      </c>
      <c r="D11150" s="614">
        <v>70.489999999999995</v>
      </c>
    </row>
    <row r="11151" spans="1:4" x14ac:dyDescent="0.2">
      <c r="A11151" s="612">
        <v>6298</v>
      </c>
      <c r="B11151" s="613" t="s">
        <v>8662</v>
      </c>
      <c r="C11151" s="612" t="s">
        <v>775</v>
      </c>
      <c r="D11151" s="614">
        <v>37.119999999999997</v>
      </c>
    </row>
    <row r="11152" spans="1:4" x14ac:dyDescent="0.2">
      <c r="A11152" s="612">
        <v>6295</v>
      </c>
      <c r="B11152" s="613" t="s">
        <v>8663</v>
      </c>
      <c r="C11152" s="612" t="s">
        <v>775</v>
      </c>
      <c r="D11152" s="614">
        <v>7.51</v>
      </c>
    </row>
    <row r="11153" spans="1:4" x14ac:dyDescent="0.2">
      <c r="A11153" s="612">
        <v>6322</v>
      </c>
      <c r="B11153" s="613" t="s">
        <v>8664</v>
      </c>
      <c r="C11153" s="612" t="s">
        <v>775</v>
      </c>
      <c r="D11153" s="614">
        <v>94.42</v>
      </c>
    </row>
    <row r="11154" spans="1:4" x14ac:dyDescent="0.2">
      <c r="A11154" s="612">
        <v>6300</v>
      </c>
      <c r="B11154" s="613" t="s">
        <v>8665</v>
      </c>
      <c r="C11154" s="612" t="s">
        <v>775</v>
      </c>
      <c r="D11154" s="614">
        <v>174.08</v>
      </c>
    </row>
    <row r="11155" spans="1:4" x14ac:dyDescent="0.2">
      <c r="A11155" s="612">
        <v>6321</v>
      </c>
      <c r="B11155" s="613" t="s">
        <v>8666</v>
      </c>
      <c r="C11155" s="612" t="s">
        <v>775</v>
      </c>
      <c r="D11155" s="614">
        <v>248.66</v>
      </c>
    </row>
    <row r="11156" spans="1:4" x14ac:dyDescent="0.2">
      <c r="A11156" s="612">
        <v>6301</v>
      </c>
      <c r="B11156" s="613" t="s">
        <v>8667</v>
      </c>
      <c r="C11156" s="612" t="s">
        <v>775</v>
      </c>
      <c r="D11156" s="614">
        <v>582.83000000000004</v>
      </c>
    </row>
    <row r="11157" spans="1:4" x14ac:dyDescent="0.2">
      <c r="A11157" s="612">
        <v>7105</v>
      </c>
      <c r="B11157" s="613" t="s">
        <v>8668</v>
      </c>
      <c r="C11157" s="612" t="s">
        <v>775</v>
      </c>
      <c r="D11157" s="614">
        <v>29.14</v>
      </c>
    </row>
    <row r="11158" spans="1:4" ht="25.5" x14ac:dyDescent="0.2">
      <c r="A11158" s="612">
        <v>20183</v>
      </c>
      <c r="B11158" s="613" t="s">
        <v>13162</v>
      </c>
      <c r="C11158" s="612" t="s">
        <v>775</v>
      </c>
      <c r="D11158" s="614">
        <v>38.369999999999997</v>
      </c>
    </row>
    <row r="11159" spans="1:4" ht="25.5" x14ac:dyDescent="0.2">
      <c r="A11159" s="612">
        <v>38448</v>
      </c>
      <c r="B11159" s="613" t="s">
        <v>13163</v>
      </c>
      <c r="C11159" s="612" t="s">
        <v>775</v>
      </c>
      <c r="D11159" s="614">
        <v>180.31</v>
      </c>
    </row>
    <row r="11160" spans="1:4" ht="25.5" x14ac:dyDescent="0.2">
      <c r="A11160" s="612">
        <v>20182</v>
      </c>
      <c r="B11160" s="613" t="s">
        <v>13164</v>
      </c>
      <c r="C11160" s="612" t="s">
        <v>775</v>
      </c>
      <c r="D11160" s="614">
        <v>21.9</v>
      </c>
    </row>
    <row r="11161" spans="1:4" ht="25.5" x14ac:dyDescent="0.2">
      <c r="A11161" s="612">
        <v>7119</v>
      </c>
      <c r="B11161" s="613" t="s">
        <v>8669</v>
      </c>
      <c r="C11161" s="612" t="s">
        <v>775</v>
      </c>
      <c r="D11161" s="614">
        <v>7.77</v>
      </c>
    </row>
    <row r="11162" spans="1:4" ht="25.5" x14ac:dyDescent="0.2">
      <c r="A11162" s="612">
        <v>7120</v>
      </c>
      <c r="B11162" s="613" t="s">
        <v>8670</v>
      </c>
      <c r="C11162" s="612" t="s">
        <v>775</v>
      </c>
      <c r="D11162" s="614">
        <v>5.33</v>
      </c>
    </row>
    <row r="11163" spans="1:4" x14ac:dyDescent="0.2">
      <c r="A11163" s="612">
        <v>6319</v>
      </c>
      <c r="B11163" s="613" t="s">
        <v>8671</v>
      </c>
      <c r="C11163" s="612" t="s">
        <v>775</v>
      </c>
      <c r="D11163" s="614">
        <v>27.53</v>
      </c>
    </row>
    <row r="11164" spans="1:4" x14ac:dyDescent="0.2">
      <c r="A11164" s="612">
        <v>6304</v>
      </c>
      <c r="B11164" s="613" t="s">
        <v>8672</v>
      </c>
      <c r="C11164" s="612" t="s">
        <v>775</v>
      </c>
      <c r="D11164" s="614">
        <v>27.53</v>
      </c>
    </row>
    <row r="11165" spans="1:4" x14ac:dyDescent="0.2">
      <c r="A11165" s="612">
        <v>21116</v>
      </c>
      <c r="B11165" s="613" t="s">
        <v>8673</v>
      </c>
      <c r="C11165" s="612" t="s">
        <v>775</v>
      </c>
      <c r="D11165" s="614">
        <v>20.85</v>
      </c>
    </row>
    <row r="11166" spans="1:4" x14ac:dyDescent="0.2">
      <c r="A11166" s="612">
        <v>6320</v>
      </c>
      <c r="B11166" s="613" t="s">
        <v>8674</v>
      </c>
      <c r="C11166" s="612" t="s">
        <v>775</v>
      </c>
      <c r="D11166" s="614">
        <v>14.18</v>
      </c>
    </row>
    <row r="11167" spans="1:4" x14ac:dyDescent="0.2">
      <c r="A11167" s="612">
        <v>6303</v>
      </c>
      <c r="B11167" s="613" t="s">
        <v>8675</v>
      </c>
      <c r="C11167" s="612" t="s">
        <v>775</v>
      </c>
      <c r="D11167" s="614">
        <v>14.18</v>
      </c>
    </row>
    <row r="11168" spans="1:4" ht="25.5" x14ac:dyDescent="0.2">
      <c r="A11168" s="612">
        <v>6308</v>
      </c>
      <c r="B11168" s="613" t="s">
        <v>8676</v>
      </c>
      <c r="C11168" s="612" t="s">
        <v>775</v>
      </c>
      <c r="D11168" s="614">
        <v>76.2</v>
      </c>
    </row>
    <row r="11169" spans="1:4" ht="25.5" x14ac:dyDescent="0.2">
      <c r="A11169" s="612">
        <v>6317</v>
      </c>
      <c r="B11169" s="613" t="s">
        <v>8677</v>
      </c>
      <c r="C11169" s="612" t="s">
        <v>775</v>
      </c>
      <c r="D11169" s="614">
        <v>76.2</v>
      </c>
    </row>
    <row r="11170" spans="1:4" x14ac:dyDescent="0.2">
      <c r="A11170" s="612">
        <v>6307</v>
      </c>
      <c r="B11170" s="613" t="s">
        <v>8678</v>
      </c>
      <c r="C11170" s="612" t="s">
        <v>775</v>
      </c>
      <c r="D11170" s="614">
        <v>76.2</v>
      </c>
    </row>
    <row r="11171" spans="1:4" x14ac:dyDescent="0.2">
      <c r="A11171" s="612">
        <v>6309</v>
      </c>
      <c r="B11171" s="613" t="s">
        <v>8679</v>
      </c>
      <c r="C11171" s="612" t="s">
        <v>775</v>
      </c>
      <c r="D11171" s="614">
        <v>78.41</v>
      </c>
    </row>
    <row r="11172" spans="1:4" x14ac:dyDescent="0.2">
      <c r="A11172" s="612">
        <v>6318</v>
      </c>
      <c r="B11172" s="613" t="s">
        <v>8680</v>
      </c>
      <c r="C11172" s="612" t="s">
        <v>775</v>
      </c>
      <c r="D11172" s="614">
        <v>41.1</v>
      </c>
    </row>
    <row r="11173" spans="1:4" x14ac:dyDescent="0.2">
      <c r="A11173" s="612">
        <v>6306</v>
      </c>
      <c r="B11173" s="613" t="s">
        <v>8681</v>
      </c>
      <c r="C11173" s="612" t="s">
        <v>775</v>
      </c>
      <c r="D11173" s="614">
        <v>41.1</v>
      </c>
    </row>
    <row r="11174" spans="1:4" x14ac:dyDescent="0.2">
      <c r="A11174" s="612">
        <v>6305</v>
      </c>
      <c r="B11174" s="613" t="s">
        <v>8682</v>
      </c>
      <c r="C11174" s="612" t="s">
        <v>775</v>
      </c>
      <c r="D11174" s="614">
        <v>41.1</v>
      </c>
    </row>
    <row r="11175" spans="1:4" x14ac:dyDescent="0.2">
      <c r="A11175" s="612">
        <v>6302</v>
      </c>
      <c r="B11175" s="613" t="s">
        <v>3874</v>
      </c>
      <c r="C11175" s="612" t="s">
        <v>775</v>
      </c>
      <c r="D11175" s="614">
        <v>8.7100000000000009</v>
      </c>
    </row>
    <row r="11176" spans="1:4" x14ac:dyDescent="0.2">
      <c r="A11176" s="612">
        <v>6312</v>
      </c>
      <c r="B11176" s="613" t="s">
        <v>8683</v>
      </c>
      <c r="C11176" s="612" t="s">
        <v>775</v>
      </c>
      <c r="D11176" s="614">
        <v>109.6</v>
      </c>
    </row>
    <row r="11177" spans="1:4" x14ac:dyDescent="0.2">
      <c r="A11177" s="612">
        <v>6311</v>
      </c>
      <c r="B11177" s="613" t="s">
        <v>8684</v>
      </c>
      <c r="C11177" s="612" t="s">
        <v>775</v>
      </c>
      <c r="D11177" s="614">
        <v>109.6</v>
      </c>
    </row>
    <row r="11178" spans="1:4" x14ac:dyDescent="0.2">
      <c r="A11178" s="612">
        <v>6310</v>
      </c>
      <c r="B11178" s="613" t="s">
        <v>8685</v>
      </c>
      <c r="C11178" s="612" t="s">
        <v>775</v>
      </c>
      <c r="D11178" s="614">
        <v>109.6</v>
      </c>
    </row>
    <row r="11179" spans="1:4" x14ac:dyDescent="0.2">
      <c r="A11179" s="612">
        <v>6314</v>
      </c>
      <c r="B11179" s="613" t="s">
        <v>8686</v>
      </c>
      <c r="C11179" s="612" t="s">
        <v>775</v>
      </c>
      <c r="D11179" s="614">
        <v>109.6</v>
      </c>
    </row>
    <row r="11180" spans="1:4" x14ac:dyDescent="0.2">
      <c r="A11180" s="612">
        <v>6313</v>
      </c>
      <c r="B11180" s="613" t="s">
        <v>8687</v>
      </c>
      <c r="C11180" s="612" t="s">
        <v>775</v>
      </c>
      <c r="D11180" s="614">
        <v>109.6</v>
      </c>
    </row>
    <row r="11181" spans="1:4" x14ac:dyDescent="0.2">
      <c r="A11181" s="612">
        <v>6315</v>
      </c>
      <c r="B11181" s="613" t="s">
        <v>8688</v>
      </c>
      <c r="C11181" s="612" t="s">
        <v>775</v>
      </c>
      <c r="D11181" s="614">
        <v>207.53</v>
      </c>
    </row>
    <row r="11182" spans="1:4" x14ac:dyDescent="0.2">
      <c r="A11182" s="612">
        <v>6316</v>
      </c>
      <c r="B11182" s="613" t="s">
        <v>8689</v>
      </c>
      <c r="C11182" s="612" t="s">
        <v>775</v>
      </c>
      <c r="D11182" s="614">
        <v>207.53</v>
      </c>
    </row>
    <row r="11183" spans="1:4" ht="25.5" x14ac:dyDescent="0.2">
      <c r="A11183" s="612">
        <v>38878</v>
      </c>
      <c r="B11183" s="613" t="s">
        <v>8690</v>
      </c>
      <c r="C11183" s="612" t="s">
        <v>775</v>
      </c>
      <c r="D11183" s="614">
        <v>18.46</v>
      </c>
    </row>
    <row r="11184" spans="1:4" ht="25.5" x14ac:dyDescent="0.2">
      <c r="A11184" s="612">
        <v>38879</v>
      </c>
      <c r="B11184" s="613" t="s">
        <v>8691</v>
      </c>
      <c r="C11184" s="612" t="s">
        <v>775</v>
      </c>
      <c r="D11184" s="614">
        <v>34.6</v>
      </c>
    </row>
    <row r="11185" spans="1:4" ht="25.5" x14ac:dyDescent="0.2">
      <c r="A11185" s="612">
        <v>38881</v>
      </c>
      <c r="B11185" s="613" t="s">
        <v>8692</v>
      </c>
      <c r="C11185" s="612" t="s">
        <v>775</v>
      </c>
      <c r="D11185" s="614">
        <v>18.11</v>
      </c>
    </row>
    <row r="11186" spans="1:4" ht="25.5" x14ac:dyDescent="0.2">
      <c r="A11186" s="612">
        <v>38880</v>
      </c>
      <c r="B11186" s="613" t="s">
        <v>8693</v>
      </c>
      <c r="C11186" s="612" t="s">
        <v>775</v>
      </c>
      <c r="D11186" s="614">
        <v>18.97</v>
      </c>
    </row>
    <row r="11187" spans="1:4" ht="25.5" x14ac:dyDescent="0.2">
      <c r="A11187" s="612">
        <v>38882</v>
      </c>
      <c r="B11187" s="613" t="s">
        <v>8694</v>
      </c>
      <c r="C11187" s="612" t="s">
        <v>775</v>
      </c>
      <c r="D11187" s="614">
        <v>19.649999999999999</v>
      </c>
    </row>
    <row r="11188" spans="1:4" ht="25.5" x14ac:dyDescent="0.2">
      <c r="A11188" s="612">
        <v>38883</v>
      </c>
      <c r="B11188" s="613" t="s">
        <v>8695</v>
      </c>
      <c r="C11188" s="612" t="s">
        <v>775</v>
      </c>
      <c r="D11188" s="614">
        <v>29.06</v>
      </c>
    </row>
    <row r="11189" spans="1:4" ht="25.5" x14ac:dyDescent="0.2">
      <c r="A11189" s="612">
        <v>38884</v>
      </c>
      <c r="B11189" s="613" t="s">
        <v>8696</v>
      </c>
      <c r="C11189" s="612" t="s">
        <v>775</v>
      </c>
      <c r="D11189" s="614">
        <v>31.55</v>
      </c>
    </row>
    <row r="11190" spans="1:4" ht="25.5" x14ac:dyDescent="0.2">
      <c r="A11190" s="612">
        <v>38885</v>
      </c>
      <c r="B11190" s="613" t="s">
        <v>8697</v>
      </c>
      <c r="C11190" s="612" t="s">
        <v>775</v>
      </c>
      <c r="D11190" s="614">
        <v>30.52</v>
      </c>
    </row>
    <row r="11191" spans="1:4" ht="25.5" x14ac:dyDescent="0.2">
      <c r="A11191" s="612">
        <v>38886</v>
      </c>
      <c r="B11191" s="613" t="s">
        <v>8698</v>
      </c>
      <c r="C11191" s="612" t="s">
        <v>775</v>
      </c>
      <c r="D11191" s="614">
        <v>32.94</v>
      </c>
    </row>
    <row r="11192" spans="1:4" ht="25.5" x14ac:dyDescent="0.2">
      <c r="A11192" s="612">
        <v>38887</v>
      </c>
      <c r="B11192" s="613" t="s">
        <v>8699</v>
      </c>
      <c r="C11192" s="612" t="s">
        <v>775</v>
      </c>
      <c r="D11192" s="614">
        <v>29.58</v>
      </c>
    </row>
    <row r="11193" spans="1:4" ht="25.5" x14ac:dyDescent="0.2">
      <c r="A11193" s="612">
        <v>38888</v>
      </c>
      <c r="B11193" s="613" t="s">
        <v>8700</v>
      </c>
      <c r="C11193" s="612" t="s">
        <v>775</v>
      </c>
      <c r="D11193" s="614">
        <v>35.17</v>
      </c>
    </row>
    <row r="11194" spans="1:4" ht="25.5" x14ac:dyDescent="0.2">
      <c r="A11194" s="612">
        <v>38890</v>
      </c>
      <c r="B11194" s="613" t="s">
        <v>8701</v>
      </c>
      <c r="C11194" s="612" t="s">
        <v>775</v>
      </c>
      <c r="D11194" s="614">
        <v>52.27</v>
      </c>
    </row>
    <row r="11195" spans="1:4" ht="25.5" x14ac:dyDescent="0.2">
      <c r="A11195" s="612">
        <v>38893</v>
      </c>
      <c r="B11195" s="613" t="s">
        <v>8702</v>
      </c>
      <c r="C11195" s="612" t="s">
        <v>775</v>
      </c>
      <c r="D11195" s="614">
        <v>42.04</v>
      </c>
    </row>
    <row r="11196" spans="1:4" ht="25.5" x14ac:dyDescent="0.2">
      <c r="A11196" s="612">
        <v>38894</v>
      </c>
      <c r="B11196" s="613" t="s">
        <v>8703</v>
      </c>
      <c r="C11196" s="612" t="s">
        <v>775</v>
      </c>
      <c r="D11196" s="614">
        <v>53.39</v>
      </c>
    </row>
    <row r="11197" spans="1:4" ht="25.5" x14ac:dyDescent="0.2">
      <c r="A11197" s="612">
        <v>38896</v>
      </c>
      <c r="B11197" s="613" t="s">
        <v>8704</v>
      </c>
      <c r="C11197" s="612" t="s">
        <v>775</v>
      </c>
      <c r="D11197" s="614">
        <v>54.45</v>
      </c>
    </row>
    <row r="11198" spans="1:4" x14ac:dyDescent="0.2">
      <c r="A11198" s="612">
        <v>39324</v>
      </c>
      <c r="B11198" s="613" t="s">
        <v>8705</v>
      </c>
      <c r="C11198" s="612" t="s">
        <v>775</v>
      </c>
      <c r="D11198" s="614">
        <v>8.77</v>
      </c>
    </row>
    <row r="11199" spans="1:4" x14ac:dyDescent="0.2">
      <c r="A11199" s="612">
        <v>39325</v>
      </c>
      <c r="B11199" s="613" t="s">
        <v>8706</v>
      </c>
      <c r="C11199" s="612" t="s">
        <v>775</v>
      </c>
      <c r="D11199" s="614">
        <v>13.28</v>
      </c>
    </row>
    <row r="11200" spans="1:4" x14ac:dyDescent="0.2">
      <c r="A11200" s="612">
        <v>39326</v>
      </c>
      <c r="B11200" s="613" t="s">
        <v>8707</v>
      </c>
      <c r="C11200" s="612" t="s">
        <v>775</v>
      </c>
      <c r="D11200" s="614">
        <v>34.19</v>
      </c>
    </row>
    <row r="11201" spans="1:4" x14ac:dyDescent="0.2">
      <c r="A11201" s="612">
        <v>39327</v>
      </c>
      <c r="B11201" s="613" t="s">
        <v>8708</v>
      </c>
      <c r="C11201" s="612" t="s">
        <v>775</v>
      </c>
      <c r="D11201" s="614">
        <v>51.8</v>
      </c>
    </row>
    <row r="11202" spans="1:4" ht="25.5" x14ac:dyDescent="0.2">
      <c r="A11202" s="612">
        <v>20176</v>
      </c>
      <c r="B11202" s="613" t="s">
        <v>8709</v>
      </c>
      <c r="C11202" s="612" t="s">
        <v>775</v>
      </c>
      <c r="D11202" s="614">
        <v>33.07</v>
      </c>
    </row>
    <row r="11203" spans="1:4" ht="25.5" x14ac:dyDescent="0.2">
      <c r="A11203" s="612">
        <v>11378</v>
      </c>
      <c r="B11203" s="613" t="s">
        <v>8710</v>
      </c>
      <c r="C11203" s="612" t="s">
        <v>775</v>
      </c>
      <c r="D11203" s="614">
        <v>85.32</v>
      </c>
    </row>
    <row r="11204" spans="1:4" ht="25.5" x14ac:dyDescent="0.2">
      <c r="A11204" s="612">
        <v>11379</v>
      </c>
      <c r="B11204" s="613" t="s">
        <v>8711</v>
      </c>
      <c r="C11204" s="612" t="s">
        <v>775</v>
      </c>
      <c r="D11204" s="614">
        <v>72.099999999999994</v>
      </c>
    </row>
    <row r="11205" spans="1:4" ht="25.5" x14ac:dyDescent="0.2">
      <c r="A11205" s="612">
        <v>11493</v>
      </c>
      <c r="B11205" s="613" t="s">
        <v>8712</v>
      </c>
      <c r="C11205" s="612" t="s">
        <v>775</v>
      </c>
      <c r="D11205" s="614">
        <v>41.58</v>
      </c>
    </row>
    <row r="11206" spans="1:4" ht="25.5" x14ac:dyDescent="0.2">
      <c r="A11206" s="612">
        <v>42717</v>
      </c>
      <c r="B11206" s="613" t="s">
        <v>8713</v>
      </c>
      <c r="C11206" s="612" t="s">
        <v>775</v>
      </c>
      <c r="D11206" s="614">
        <v>470.07</v>
      </c>
    </row>
    <row r="11207" spans="1:4" ht="25.5" x14ac:dyDescent="0.2">
      <c r="A11207" s="612">
        <v>42718</v>
      </c>
      <c r="B11207" s="613" t="s">
        <v>8714</v>
      </c>
      <c r="C11207" s="612" t="s">
        <v>775</v>
      </c>
      <c r="D11207" s="614">
        <v>521.88</v>
      </c>
    </row>
    <row r="11208" spans="1:4" ht="25.5" x14ac:dyDescent="0.2">
      <c r="A11208" s="612">
        <v>7106</v>
      </c>
      <c r="B11208" s="613" t="s">
        <v>8715</v>
      </c>
      <c r="C11208" s="612" t="s">
        <v>775</v>
      </c>
      <c r="D11208" s="614">
        <v>126.38</v>
      </c>
    </row>
    <row r="11209" spans="1:4" ht="25.5" x14ac:dyDescent="0.2">
      <c r="A11209" s="612">
        <v>7104</v>
      </c>
      <c r="B11209" s="613" t="s">
        <v>8716</v>
      </c>
      <c r="C11209" s="612" t="s">
        <v>775</v>
      </c>
      <c r="D11209" s="614">
        <v>2.63</v>
      </c>
    </row>
    <row r="11210" spans="1:4" ht="25.5" x14ac:dyDescent="0.2">
      <c r="A11210" s="612">
        <v>7136</v>
      </c>
      <c r="B11210" s="613" t="s">
        <v>8717</v>
      </c>
      <c r="C11210" s="612" t="s">
        <v>775</v>
      </c>
      <c r="D11210" s="614">
        <v>4.95</v>
      </c>
    </row>
    <row r="11211" spans="1:4" ht="25.5" x14ac:dyDescent="0.2">
      <c r="A11211" s="612">
        <v>7128</v>
      </c>
      <c r="B11211" s="613" t="s">
        <v>8718</v>
      </c>
      <c r="C11211" s="612" t="s">
        <v>775</v>
      </c>
      <c r="D11211" s="614">
        <v>8.11</v>
      </c>
    </row>
    <row r="11212" spans="1:4" ht="25.5" x14ac:dyDescent="0.2">
      <c r="A11212" s="612">
        <v>7108</v>
      </c>
      <c r="B11212" s="613" t="s">
        <v>8719</v>
      </c>
      <c r="C11212" s="612" t="s">
        <v>775</v>
      </c>
      <c r="D11212" s="614">
        <v>8.68</v>
      </c>
    </row>
    <row r="11213" spans="1:4" ht="25.5" x14ac:dyDescent="0.2">
      <c r="A11213" s="612">
        <v>7129</v>
      </c>
      <c r="B11213" s="613" t="s">
        <v>8720</v>
      </c>
      <c r="C11213" s="612" t="s">
        <v>775</v>
      </c>
      <c r="D11213" s="614">
        <v>7.22</v>
      </c>
    </row>
    <row r="11214" spans="1:4" ht="25.5" x14ac:dyDescent="0.2">
      <c r="A11214" s="612">
        <v>7130</v>
      </c>
      <c r="B11214" s="613" t="s">
        <v>8721</v>
      </c>
      <c r="C11214" s="612" t="s">
        <v>775</v>
      </c>
      <c r="D11214" s="614">
        <v>11.77</v>
      </c>
    </row>
    <row r="11215" spans="1:4" ht="25.5" x14ac:dyDescent="0.2">
      <c r="A11215" s="612">
        <v>7131</v>
      </c>
      <c r="B11215" s="613" t="s">
        <v>8722</v>
      </c>
      <c r="C11215" s="612" t="s">
        <v>775</v>
      </c>
      <c r="D11215" s="614">
        <v>14.44</v>
      </c>
    </row>
    <row r="11216" spans="1:4" ht="25.5" x14ac:dyDescent="0.2">
      <c r="A11216" s="612">
        <v>7132</v>
      </c>
      <c r="B11216" s="613" t="s">
        <v>8723</v>
      </c>
      <c r="C11216" s="612" t="s">
        <v>775</v>
      </c>
      <c r="D11216" s="614">
        <v>40.1</v>
      </c>
    </row>
    <row r="11217" spans="1:4" ht="25.5" x14ac:dyDescent="0.2">
      <c r="A11217" s="612">
        <v>7133</v>
      </c>
      <c r="B11217" s="613" t="s">
        <v>8724</v>
      </c>
      <c r="C11217" s="612" t="s">
        <v>775</v>
      </c>
      <c r="D11217" s="614">
        <v>62.29</v>
      </c>
    </row>
    <row r="11218" spans="1:4" ht="25.5" x14ac:dyDescent="0.2">
      <c r="A11218" s="612">
        <v>37420</v>
      </c>
      <c r="B11218" s="613" t="s">
        <v>8725</v>
      </c>
      <c r="C11218" s="612" t="s">
        <v>775</v>
      </c>
      <c r="D11218" s="614">
        <v>36.49</v>
      </c>
    </row>
    <row r="11219" spans="1:4" ht="25.5" x14ac:dyDescent="0.2">
      <c r="A11219" s="612">
        <v>37421</v>
      </c>
      <c r="B11219" s="613" t="s">
        <v>8726</v>
      </c>
      <c r="C11219" s="612" t="s">
        <v>775</v>
      </c>
      <c r="D11219" s="614">
        <v>49.87</v>
      </c>
    </row>
    <row r="11220" spans="1:4" ht="25.5" x14ac:dyDescent="0.2">
      <c r="A11220" s="612">
        <v>37422</v>
      </c>
      <c r="B11220" s="613" t="s">
        <v>8727</v>
      </c>
      <c r="C11220" s="612" t="s">
        <v>775</v>
      </c>
      <c r="D11220" s="614">
        <v>46.68</v>
      </c>
    </row>
    <row r="11221" spans="1:4" x14ac:dyDescent="0.2">
      <c r="A11221" s="612">
        <v>37443</v>
      </c>
      <c r="B11221" s="613" t="s">
        <v>8728</v>
      </c>
      <c r="C11221" s="612" t="s">
        <v>775</v>
      </c>
      <c r="D11221" s="614">
        <v>149.44</v>
      </c>
    </row>
    <row r="11222" spans="1:4" x14ac:dyDescent="0.2">
      <c r="A11222" s="612">
        <v>37444</v>
      </c>
      <c r="B11222" s="613" t="s">
        <v>8729</v>
      </c>
      <c r="C11222" s="612" t="s">
        <v>775</v>
      </c>
      <c r="D11222" s="614">
        <v>151.97999999999999</v>
      </c>
    </row>
    <row r="11223" spans="1:4" x14ac:dyDescent="0.2">
      <c r="A11223" s="612">
        <v>37445</v>
      </c>
      <c r="B11223" s="613" t="s">
        <v>8730</v>
      </c>
      <c r="C11223" s="612" t="s">
        <v>775</v>
      </c>
      <c r="D11223" s="614">
        <v>230.36</v>
      </c>
    </row>
    <row r="11224" spans="1:4" x14ac:dyDescent="0.2">
      <c r="A11224" s="612">
        <v>37446</v>
      </c>
      <c r="B11224" s="613" t="s">
        <v>8731</v>
      </c>
      <c r="C11224" s="612" t="s">
        <v>775</v>
      </c>
      <c r="D11224" s="614">
        <v>251.13</v>
      </c>
    </row>
    <row r="11225" spans="1:4" x14ac:dyDescent="0.2">
      <c r="A11225" s="612">
        <v>37447</v>
      </c>
      <c r="B11225" s="613" t="s">
        <v>8732</v>
      </c>
      <c r="C11225" s="612" t="s">
        <v>775</v>
      </c>
      <c r="D11225" s="614">
        <v>255.06</v>
      </c>
    </row>
    <row r="11226" spans="1:4" x14ac:dyDescent="0.2">
      <c r="A11226" s="612">
        <v>37448</v>
      </c>
      <c r="B11226" s="613" t="s">
        <v>8733</v>
      </c>
      <c r="C11226" s="612" t="s">
        <v>775</v>
      </c>
      <c r="D11226" s="614">
        <v>349.85</v>
      </c>
    </row>
    <row r="11227" spans="1:4" x14ac:dyDescent="0.2">
      <c r="A11227" s="612">
        <v>37440</v>
      </c>
      <c r="B11227" s="613" t="s">
        <v>8734</v>
      </c>
      <c r="C11227" s="612" t="s">
        <v>775</v>
      </c>
      <c r="D11227" s="614">
        <v>118.62</v>
      </c>
    </row>
    <row r="11228" spans="1:4" x14ac:dyDescent="0.2">
      <c r="A11228" s="612">
        <v>37441</v>
      </c>
      <c r="B11228" s="613" t="s">
        <v>8735</v>
      </c>
      <c r="C11228" s="612" t="s">
        <v>775</v>
      </c>
      <c r="D11228" s="614">
        <v>118.62</v>
      </c>
    </row>
    <row r="11229" spans="1:4" x14ac:dyDescent="0.2">
      <c r="A11229" s="612">
        <v>37442</v>
      </c>
      <c r="B11229" s="613" t="s">
        <v>8736</v>
      </c>
      <c r="C11229" s="612" t="s">
        <v>775</v>
      </c>
      <c r="D11229" s="614">
        <v>142.87</v>
      </c>
    </row>
    <row r="11230" spans="1:4" x14ac:dyDescent="0.2">
      <c r="A11230" s="612">
        <v>38017</v>
      </c>
      <c r="B11230" s="613" t="s">
        <v>8737</v>
      </c>
      <c r="C11230" s="612" t="s">
        <v>775</v>
      </c>
      <c r="D11230" s="614">
        <v>12.48</v>
      </c>
    </row>
    <row r="11231" spans="1:4" x14ac:dyDescent="0.2">
      <c r="A11231" s="612">
        <v>38018</v>
      </c>
      <c r="B11231" s="613" t="s">
        <v>8738</v>
      </c>
      <c r="C11231" s="612" t="s">
        <v>775</v>
      </c>
      <c r="D11231" s="614">
        <v>13.77</v>
      </c>
    </row>
    <row r="11232" spans="1:4" ht="25.5" x14ac:dyDescent="0.2">
      <c r="A11232" s="612">
        <v>39895</v>
      </c>
      <c r="B11232" s="613" t="s">
        <v>8739</v>
      </c>
      <c r="C11232" s="612" t="s">
        <v>775</v>
      </c>
      <c r="D11232" s="614">
        <v>35.549999999999997</v>
      </c>
    </row>
    <row r="11233" spans="1:4" ht="25.5" x14ac:dyDescent="0.2">
      <c r="A11233" s="612">
        <v>39896</v>
      </c>
      <c r="B11233" s="613" t="s">
        <v>8740</v>
      </c>
      <c r="C11233" s="612" t="s">
        <v>775</v>
      </c>
      <c r="D11233" s="614">
        <v>52.11</v>
      </c>
    </row>
    <row r="11234" spans="1:4" ht="25.5" x14ac:dyDescent="0.2">
      <c r="A11234" s="612">
        <v>38873</v>
      </c>
      <c r="B11234" s="613" t="s">
        <v>8741</v>
      </c>
      <c r="C11234" s="612" t="s">
        <v>775</v>
      </c>
      <c r="D11234" s="614">
        <v>16.37</v>
      </c>
    </row>
    <row r="11235" spans="1:4" ht="25.5" x14ac:dyDescent="0.2">
      <c r="A11235" s="612">
        <v>38874</v>
      </c>
      <c r="B11235" s="613" t="s">
        <v>8742</v>
      </c>
      <c r="C11235" s="612" t="s">
        <v>775</v>
      </c>
      <c r="D11235" s="614">
        <v>19.91</v>
      </c>
    </row>
    <row r="11236" spans="1:4" ht="25.5" x14ac:dyDescent="0.2">
      <c r="A11236" s="612">
        <v>38875</v>
      </c>
      <c r="B11236" s="613" t="s">
        <v>8743</v>
      </c>
      <c r="C11236" s="612" t="s">
        <v>775</v>
      </c>
      <c r="D11236" s="614">
        <v>35.19</v>
      </c>
    </row>
    <row r="11237" spans="1:4" ht="25.5" x14ac:dyDescent="0.2">
      <c r="A11237" s="612">
        <v>38876</v>
      </c>
      <c r="B11237" s="613" t="s">
        <v>8744</v>
      </c>
      <c r="C11237" s="612" t="s">
        <v>775</v>
      </c>
      <c r="D11237" s="614">
        <v>47.34</v>
      </c>
    </row>
    <row r="11238" spans="1:4" ht="25.5" x14ac:dyDescent="0.2">
      <c r="A11238" s="612">
        <v>39000</v>
      </c>
      <c r="B11238" s="613" t="s">
        <v>8745</v>
      </c>
      <c r="C11238" s="612" t="s">
        <v>775</v>
      </c>
      <c r="D11238" s="614">
        <v>27.79</v>
      </c>
    </row>
    <row r="11239" spans="1:4" ht="25.5" x14ac:dyDescent="0.2">
      <c r="A11239" s="612">
        <v>38674</v>
      </c>
      <c r="B11239" s="613" t="s">
        <v>8746</v>
      </c>
      <c r="C11239" s="612" t="s">
        <v>775</v>
      </c>
      <c r="D11239" s="614">
        <v>43.38</v>
      </c>
    </row>
    <row r="11240" spans="1:4" ht="25.5" x14ac:dyDescent="0.2">
      <c r="A11240" s="612">
        <v>38911</v>
      </c>
      <c r="B11240" s="613" t="s">
        <v>8747</v>
      </c>
      <c r="C11240" s="612" t="s">
        <v>775</v>
      </c>
      <c r="D11240" s="614">
        <v>58.71</v>
      </c>
    </row>
    <row r="11241" spans="1:4" ht="25.5" x14ac:dyDescent="0.2">
      <c r="A11241" s="612">
        <v>38912</v>
      </c>
      <c r="B11241" s="613" t="s">
        <v>8748</v>
      </c>
      <c r="C11241" s="612" t="s">
        <v>775</v>
      </c>
      <c r="D11241" s="614">
        <v>74.61</v>
      </c>
    </row>
    <row r="11242" spans="1:4" x14ac:dyDescent="0.2">
      <c r="A11242" s="612">
        <v>38019</v>
      </c>
      <c r="B11242" s="613" t="s">
        <v>8749</v>
      </c>
      <c r="C11242" s="612" t="s">
        <v>775</v>
      </c>
      <c r="D11242" s="614">
        <v>10.87</v>
      </c>
    </row>
    <row r="11243" spans="1:4" x14ac:dyDescent="0.2">
      <c r="A11243" s="612">
        <v>38020</v>
      </c>
      <c r="B11243" s="613" t="s">
        <v>8750</v>
      </c>
      <c r="C11243" s="612" t="s">
        <v>775</v>
      </c>
      <c r="D11243" s="614">
        <v>13.77</v>
      </c>
    </row>
    <row r="11244" spans="1:4" x14ac:dyDescent="0.2">
      <c r="A11244" s="612">
        <v>38454</v>
      </c>
      <c r="B11244" s="613" t="s">
        <v>8751</v>
      </c>
      <c r="C11244" s="612" t="s">
        <v>775</v>
      </c>
      <c r="D11244" s="614">
        <v>5.07</v>
      </c>
    </row>
    <row r="11245" spans="1:4" x14ac:dyDescent="0.2">
      <c r="A11245" s="612">
        <v>38455</v>
      </c>
      <c r="B11245" s="613" t="s">
        <v>8752</v>
      </c>
      <c r="C11245" s="612" t="s">
        <v>775</v>
      </c>
      <c r="D11245" s="614">
        <v>4.6399999999999997</v>
      </c>
    </row>
    <row r="11246" spans="1:4" ht="25.5" x14ac:dyDescent="0.2">
      <c r="A11246" s="612">
        <v>38462</v>
      </c>
      <c r="B11246" s="613" t="s">
        <v>8753</v>
      </c>
      <c r="C11246" s="612" t="s">
        <v>775</v>
      </c>
      <c r="D11246" s="614">
        <v>131.06</v>
      </c>
    </row>
    <row r="11247" spans="1:4" ht="25.5" x14ac:dyDescent="0.2">
      <c r="A11247" s="612">
        <v>36362</v>
      </c>
      <c r="B11247" s="613" t="s">
        <v>8754</v>
      </c>
      <c r="C11247" s="612" t="s">
        <v>775</v>
      </c>
      <c r="D11247" s="614">
        <v>1.99</v>
      </c>
    </row>
    <row r="11248" spans="1:4" ht="25.5" x14ac:dyDescent="0.2">
      <c r="A11248" s="612">
        <v>36298</v>
      </c>
      <c r="B11248" s="613" t="s">
        <v>8755</v>
      </c>
      <c r="C11248" s="612" t="s">
        <v>775</v>
      </c>
      <c r="D11248" s="614">
        <v>2.96</v>
      </c>
    </row>
    <row r="11249" spans="1:4" ht="25.5" x14ac:dyDescent="0.2">
      <c r="A11249" s="612">
        <v>38456</v>
      </c>
      <c r="B11249" s="613" t="s">
        <v>8756</v>
      </c>
      <c r="C11249" s="612" t="s">
        <v>775</v>
      </c>
      <c r="D11249" s="614">
        <v>4.82</v>
      </c>
    </row>
    <row r="11250" spans="1:4" ht="25.5" x14ac:dyDescent="0.2">
      <c r="A11250" s="612">
        <v>38457</v>
      </c>
      <c r="B11250" s="613" t="s">
        <v>8757</v>
      </c>
      <c r="C11250" s="612" t="s">
        <v>775</v>
      </c>
      <c r="D11250" s="614">
        <v>10.86</v>
      </c>
    </row>
    <row r="11251" spans="1:4" ht="25.5" x14ac:dyDescent="0.2">
      <c r="A11251" s="612">
        <v>38458</v>
      </c>
      <c r="B11251" s="613" t="s">
        <v>8758</v>
      </c>
      <c r="C11251" s="612" t="s">
        <v>775</v>
      </c>
      <c r="D11251" s="614">
        <v>14.56</v>
      </c>
    </row>
    <row r="11252" spans="1:4" ht="25.5" x14ac:dyDescent="0.2">
      <c r="A11252" s="612">
        <v>38459</v>
      </c>
      <c r="B11252" s="613" t="s">
        <v>8759</v>
      </c>
      <c r="C11252" s="612" t="s">
        <v>775</v>
      </c>
      <c r="D11252" s="614">
        <v>25.7</v>
      </c>
    </row>
    <row r="11253" spans="1:4" ht="25.5" x14ac:dyDescent="0.2">
      <c r="A11253" s="612">
        <v>38460</v>
      </c>
      <c r="B11253" s="613" t="s">
        <v>8760</v>
      </c>
      <c r="C11253" s="612" t="s">
        <v>775</v>
      </c>
      <c r="D11253" s="614">
        <v>53.69</v>
      </c>
    </row>
    <row r="11254" spans="1:4" ht="25.5" x14ac:dyDescent="0.2">
      <c r="A11254" s="612">
        <v>38461</v>
      </c>
      <c r="B11254" s="613" t="s">
        <v>8761</v>
      </c>
      <c r="C11254" s="612" t="s">
        <v>775</v>
      </c>
      <c r="D11254" s="614">
        <v>81.900000000000006</v>
      </c>
    </row>
    <row r="11255" spans="1:4" x14ac:dyDescent="0.2">
      <c r="A11255" s="612">
        <v>7094</v>
      </c>
      <c r="B11255" s="613" t="s">
        <v>8762</v>
      </c>
      <c r="C11255" s="612" t="s">
        <v>775</v>
      </c>
      <c r="D11255" s="614">
        <v>9.1</v>
      </c>
    </row>
    <row r="11256" spans="1:4" ht="25.5" x14ac:dyDescent="0.2">
      <c r="A11256" s="612">
        <v>7116</v>
      </c>
      <c r="B11256" s="613" t="s">
        <v>8763</v>
      </c>
      <c r="C11256" s="612" t="s">
        <v>775</v>
      </c>
      <c r="D11256" s="614">
        <v>2.4700000000000002</v>
      </c>
    </row>
    <row r="11257" spans="1:4" x14ac:dyDescent="0.2">
      <c r="A11257" s="612">
        <v>7118</v>
      </c>
      <c r="B11257" s="613" t="s">
        <v>8764</v>
      </c>
      <c r="C11257" s="612" t="s">
        <v>775</v>
      </c>
      <c r="D11257" s="614">
        <v>20.09</v>
      </c>
    </row>
    <row r="11258" spans="1:4" x14ac:dyDescent="0.2">
      <c r="A11258" s="612">
        <v>7117</v>
      </c>
      <c r="B11258" s="613" t="s">
        <v>8765</v>
      </c>
      <c r="C11258" s="612" t="s">
        <v>775</v>
      </c>
      <c r="D11258" s="614">
        <v>17.86</v>
      </c>
    </row>
    <row r="11259" spans="1:4" x14ac:dyDescent="0.2">
      <c r="A11259" s="612">
        <v>7098</v>
      </c>
      <c r="B11259" s="613" t="s">
        <v>8766</v>
      </c>
      <c r="C11259" s="612" t="s">
        <v>775</v>
      </c>
      <c r="D11259" s="614">
        <v>2.4900000000000002</v>
      </c>
    </row>
    <row r="11260" spans="1:4" x14ac:dyDescent="0.2">
      <c r="A11260" s="612">
        <v>7110</v>
      </c>
      <c r="B11260" s="613" t="s">
        <v>8767</v>
      </c>
      <c r="C11260" s="612" t="s">
        <v>775</v>
      </c>
      <c r="D11260" s="614">
        <v>43.7</v>
      </c>
    </row>
    <row r="11261" spans="1:4" x14ac:dyDescent="0.2">
      <c r="A11261" s="612">
        <v>7123</v>
      </c>
      <c r="B11261" s="613" t="s">
        <v>8768</v>
      </c>
      <c r="C11261" s="612" t="s">
        <v>775</v>
      </c>
      <c r="D11261" s="614">
        <v>3.2</v>
      </c>
    </row>
    <row r="11262" spans="1:4" ht="25.5" x14ac:dyDescent="0.2">
      <c r="A11262" s="612">
        <v>7121</v>
      </c>
      <c r="B11262" s="613" t="s">
        <v>8769</v>
      </c>
      <c r="C11262" s="612" t="s">
        <v>775</v>
      </c>
      <c r="D11262" s="614">
        <v>7.89</v>
      </c>
    </row>
    <row r="11263" spans="1:4" ht="25.5" x14ac:dyDescent="0.2">
      <c r="A11263" s="612">
        <v>7137</v>
      </c>
      <c r="B11263" s="613" t="s">
        <v>8770</v>
      </c>
      <c r="C11263" s="612" t="s">
        <v>775</v>
      </c>
      <c r="D11263" s="614">
        <v>7.11</v>
      </c>
    </row>
    <row r="11264" spans="1:4" ht="25.5" x14ac:dyDescent="0.2">
      <c r="A11264" s="612">
        <v>7122</v>
      </c>
      <c r="B11264" s="613" t="s">
        <v>8771</v>
      </c>
      <c r="C11264" s="612" t="s">
        <v>775</v>
      </c>
      <c r="D11264" s="614">
        <v>8.8800000000000008</v>
      </c>
    </row>
    <row r="11265" spans="1:4" ht="25.5" x14ac:dyDescent="0.2">
      <c r="A11265" s="612">
        <v>7114</v>
      </c>
      <c r="B11265" s="613" t="s">
        <v>8772</v>
      </c>
      <c r="C11265" s="612" t="s">
        <v>775</v>
      </c>
      <c r="D11265" s="614">
        <v>13.69</v>
      </c>
    </row>
    <row r="11266" spans="1:4" ht="25.5" x14ac:dyDescent="0.2">
      <c r="A11266" s="612">
        <v>7109</v>
      </c>
      <c r="B11266" s="613" t="s">
        <v>8773</v>
      </c>
      <c r="C11266" s="612" t="s">
        <v>775</v>
      </c>
      <c r="D11266" s="614">
        <v>2.4</v>
      </c>
    </row>
    <row r="11267" spans="1:4" ht="25.5" x14ac:dyDescent="0.2">
      <c r="A11267" s="612">
        <v>7135</v>
      </c>
      <c r="B11267" s="613" t="s">
        <v>8774</v>
      </c>
      <c r="C11267" s="612" t="s">
        <v>775</v>
      </c>
      <c r="D11267" s="614">
        <v>3.74</v>
      </c>
    </row>
    <row r="11268" spans="1:4" ht="25.5" x14ac:dyDescent="0.2">
      <c r="A11268" s="612">
        <v>37947</v>
      </c>
      <c r="B11268" s="613" t="s">
        <v>8775</v>
      </c>
      <c r="C11268" s="612" t="s">
        <v>775</v>
      </c>
      <c r="D11268" s="614">
        <v>3.79</v>
      </c>
    </row>
    <row r="11269" spans="1:4" ht="25.5" x14ac:dyDescent="0.2">
      <c r="A11269" s="612">
        <v>7103</v>
      </c>
      <c r="B11269" s="613" t="s">
        <v>8776</v>
      </c>
      <c r="C11269" s="612" t="s">
        <v>775</v>
      </c>
      <c r="D11269" s="614">
        <v>8.69</v>
      </c>
    </row>
    <row r="11270" spans="1:4" x14ac:dyDescent="0.2">
      <c r="A11270" s="612">
        <v>40419</v>
      </c>
      <c r="B11270" s="613" t="s">
        <v>8777</v>
      </c>
      <c r="C11270" s="612" t="s">
        <v>775</v>
      </c>
      <c r="D11270" s="614">
        <v>29.16</v>
      </c>
    </row>
    <row r="11271" spans="1:4" x14ac:dyDescent="0.2">
      <c r="A11271" s="612">
        <v>40420</v>
      </c>
      <c r="B11271" s="613" t="s">
        <v>8778</v>
      </c>
      <c r="C11271" s="612" t="s">
        <v>775</v>
      </c>
      <c r="D11271" s="614">
        <v>42.54</v>
      </c>
    </row>
    <row r="11272" spans="1:4" x14ac:dyDescent="0.2">
      <c r="A11272" s="612">
        <v>40421</v>
      </c>
      <c r="B11272" s="613" t="s">
        <v>8779</v>
      </c>
      <c r="C11272" s="612" t="s">
        <v>775</v>
      </c>
      <c r="D11272" s="614">
        <v>45.29</v>
      </c>
    </row>
    <row r="11273" spans="1:4" x14ac:dyDescent="0.2">
      <c r="A11273" s="612">
        <v>7126</v>
      </c>
      <c r="B11273" s="613" t="s">
        <v>8780</v>
      </c>
      <c r="C11273" s="612" t="s">
        <v>775</v>
      </c>
      <c r="D11273" s="614">
        <v>18.23</v>
      </c>
    </row>
    <row r="11274" spans="1:4" ht="25.5" x14ac:dyDescent="0.2">
      <c r="A11274" s="612">
        <v>38905</v>
      </c>
      <c r="B11274" s="613" t="s">
        <v>8781</v>
      </c>
      <c r="C11274" s="612" t="s">
        <v>775</v>
      </c>
      <c r="D11274" s="614">
        <v>18.399999999999999</v>
      </c>
    </row>
    <row r="11275" spans="1:4" ht="25.5" x14ac:dyDescent="0.2">
      <c r="A11275" s="612">
        <v>38907</v>
      </c>
      <c r="B11275" s="613" t="s">
        <v>8782</v>
      </c>
      <c r="C11275" s="612" t="s">
        <v>775</v>
      </c>
      <c r="D11275" s="614">
        <v>19.57</v>
      </c>
    </row>
    <row r="11276" spans="1:4" ht="25.5" x14ac:dyDescent="0.2">
      <c r="A11276" s="612">
        <v>38908</v>
      </c>
      <c r="B11276" s="613" t="s">
        <v>8783</v>
      </c>
      <c r="C11276" s="612" t="s">
        <v>775</v>
      </c>
      <c r="D11276" s="614">
        <v>22.03</v>
      </c>
    </row>
    <row r="11277" spans="1:4" ht="25.5" x14ac:dyDescent="0.2">
      <c r="A11277" s="612">
        <v>38909</v>
      </c>
      <c r="B11277" s="613" t="s">
        <v>8784</v>
      </c>
      <c r="C11277" s="612" t="s">
        <v>775</v>
      </c>
      <c r="D11277" s="614">
        <v>31.67</v>
      </c>
    </row>
    <row r="11278" spans="1:4" ht="25.5" x14ac:dyDescent="0.2">
      <c r="A11278" s="612">
        <v>38910</v>
      </c>
      <c r="B11278" s="613" t="s">
        <v>8785</v>
      </c>
      <c r="C11278" s="612" t="s">
        <v>775</v>
      </c>
      <c r="D11278" s="614">
        <v>34.200000000000003</v>
      </c>
    </row>
    <row r="11279" spans="1:4" ht="25.5" x14ac:dyDescent="0.2">
      <c r="A11279" s="612">
        <v>38897</v>
      </c>
      <c r="B11279" s="613" t="s">
        <v>8786</v>
      </c>
      <c r="C11279" s="612" t="s">
        <v>775</v>
      </c>
      <c r="D11279" s="614">
        <v>18.47</v>
      </c>
    </row>
    <row r="11280" spans="1:4" ht="25.5" x14ac:dyDescent="0.2">
      <c r="A11280" s="612">
        <v>38899</v>
      </c>
      <c r="B11280" s="613" t="s">
        <v>8787</v>
      </c>
      <c r="C11280" s="612" t="s">
        <v>775</v>
      </c>
      <c r="D11280" s="614">
        <v>20.78</v>
      </c>
    </row>
    <row r="11281" spans="1:4" ht="25.5" x14ac:dyDescent="0.2">
      <c r="A11281" s="612">
        <v>38900</v>
      </c>
      <c r="B11281" s="613" t="s">
        <v>8788</v>
      </c>
      <c r="C11281" s="612" t="s">
        <v>775</v>
      </c>
      <c r="D11281" s="614">
        <v>21.67</v>
      </c>
    </row>
    <row r="11282" spans="1:4" ht="25.5" x14ac:dyDescent="0.2">
      <c r="A11282" s="612">
        <v>38901</v>
      </c>
      <c r="B11282" s="613" t="s">
        <v>8789</v>
      </c>
      <c r="C11282" s="612" t="s">
        <v>775</v>
      </c>
      <c r="D11282" s="614">
        <v>35.44</v>
      </c>
    </row>
    <row r="11283" spans="1:4" ht="25.5" x14ac:dyDescent="0.2">
      <c r="A11283" s="612">
        <v>38904</v>
      </c>
      <c r="B11283" s="613" t="s">
        <v>8790</v>
      </c>
      <c r="C11283" s="612" t="s">
        <v>775</v>
      </c>
      <c r="D11283" s="614">
        <v>57.58</v>
      </c>
    </row>
    <row r="11284" spans="1:4" ht="25.5" x14ac:dyDescent="0.2">
      <c r="A11284" s="612">
        <v>38903</v>
      </c>
      <c r="B11284" s="613" t="s">
        <v>8791</v>
      </c>
      <c r="C11284" s="612" t="s">
        <v>775</v>
      </c>
      <c r="D11284" s="614">
        <v>57.22</v>
      </c>
    </row>
    <row r="11285" spans="1:4" ht="25.5" x14ac:dyDescent="0.2">
      <c r="A11285" s="612">
        <v>7091</v>
      </c>
      <c r="B11285" s="613" t="s">
        <v>8792</v>
      </c>
      <c r="C11285" s="612" t="s">
        <v>775</v>
      </c>
      <c r="D11285" s="614">
        <v>11.64</v>
      </c>
    </row>
    <row r="11286" spans="1:4" x14ac:dyDescent="0.2">
      <c r="A11286" s="612">
        <v>11655</v>
      </c>
      <c r="B11286" s="613" t="s">
        <v>8793</v>
      </c>
      <c r="C11286" s="612" t="s">
        <v>775</v>
      </c>
      <c r="D11286" s="614">
        <v>11.12</v>
      </c>
    </row>
    <row r="11287" spans="1:4" x14ac:dyDescent="0.2">
      <c r="A11287" s="612">
        <v>11656</v>
      </c>
      <c r="B11287" s="613" t="s">
        <v>8794</v>
      </c>
      <c r="C11287" s="612" t="s">
        <v>775</v>
      </c>
      <c r="D11287" s="614">
        <v>11.63</v>
      </c>
    </row>
    <row r="11288" spans="1:4" x14ac:dyDescent="0.2">
      <c r="A11288" s="612">
        <v>37948</v>
      </c>
      <c r="B11288" s="613" t="s">
        <v>8795</v>
      </c>
      <c r="C11288" s="612" t="s">
        <v>775</v>
      </c>
      <c r="D11288" s="614">
        <v>2.35</v>
      </c>
    </row>
    <row r="11289" spans="1:4" x14ac:dyDescent="0.2">
      <c r="A11289" s="612">
        <v>7097</v>
      </c>
      <c r="B11289" s="613" t="s">
        <v>8796</v>
      </c>
      <c r="C11289" s="612" t="s">
        <v>775</v>
      </c>
      <c r="D11289" s="614">
        <v>5.17</v>
      </c>
    </row>
    <row r="11290" spans="1:4" x14ac:dyDescent="0.2">
      <c r="A11290" s="612">
        <v>11657</v>
      </c>
      <c r="B11290" s="613" t="s">
        <v>8797</v>
      </c>
      <c r="C11290" s="612" t="s">
        <v>775</v>
      </c>
      <c r="D11290" s="614">
        <v>10.130000000000001</v>
      </c>
    </row>
    <row r="11291" spans="1:4" x14ac:dyDescent="0.2">
      <c r="A11291" s="612">
        <v>11658</v>
      </c>
      <c r="B11291" s="613" t="s">
        <v>8798</v>
      </c>
      <c r="C11291" s="612" t="s">
        <v>775</v>
      </c>
      <c r="D11291" s="614">
        <v>10.32</v>
      </c>
    </row>
    <row r="11292" spans="1:4" x14ac:dyDescent="0.2">
      <c r="A11292" s="612">
        <v>7146</v>
      </c>
      <c r="B11292" s="613" t="s">
        <v>8799</v>
      </c>
      <c r="C11292" s="612" t="s">
        <v>775</v>
      </c>
      <c r="D11292" s="614">
        <v>135.33000000000001</v>
      </c>
    </row>
    <row r="11293" spans="1:4" x14ac:dyDescent="0.2">
      <c r="A11293" s="612">
        <v>7138</v>
      </c>
      <c r="B11293" s="613" t="s">
        <v>8800</v>
      </c>
      <c r="C11293" s="612" t="s">
        <v>775</v>
      </c>
      <c r="D11293" s="614">
        <v>0.76</v>
      </c>
    </row>
    <row r="11294" spans="1:4" x14ac:dyDescent="0.2">
      <c r="A11294" s="612">
        <v>7139</v>
      </c>
      <c r="B11294" s="613" t="s">
        <v>8801</v>
      </c>
      <c r="C11294" s="612" t="s">
        <v>775</v>
      </c>
      <c r="D11294" s="614">
        <v>1</v>
      </c>
    </row>
    <row r="11295" spans="1:4" x14ac:dyDescent="0.2">
      <c r="A11295" s="612">
        <v>7140</v>
      </c>
      <c r="B11295" s="613" t="s">
        <v>8802</v>
      </c>
      <c r="C11295" s="612" t="s">
        <v>775</v>
      </c>
      <c r="D11295" s="614">
        <v>3.34</v>
      </c>
    </row>
    <row r="11296" spans="1:4" x14ac:dyDescent="0.2">
      <c r="A11296" s="612">
        <v>7141</v>
      </c>
      <c r="B11296" s="613" t="s">
        <v>8803</v>
      </c>
      <c r="C11296" s="612" t="s">
        <v>775</v>
      </c>
      <c r="D11296" s="614">
        <v>7.3</v>
      </c>
    </row>
    <row r="11297" spans="1:4" x14ac:dyDescent="0.2">
      <c r="A11297" s="612">
        <v>7143</v>
      </c>
      <c r="B11297" s="613" t="s">
        <v>8804</v>
      </c>
      <c r="C11297" s="612" t="s">
        <v>775</v>
      </c>
      <c r="D11297" s="614">
        <v>24.32</v>
      </c>
    </row>
    <row r="11298" spans="1:4" x14ac:dyDescent="0.2">
      <c r="A11298" s="612">
        <v>7144</v>
      </c>
      <c r="B11298" s="613" t="s">
        <v>8805</v>
      </c>
      <c r="C11298" s="612" t="s">
        <v>775</v>
      </c>
      <c r="D11298" s="614">
        <v>48.66</v>
      </c>
    </row>
    <row r="11299" spans="1:4" x14ac:dyDescent="0.2">
      <c r="A11299" s="612">
        <v>7145</v>
      </c>
      <c r="B11299" s="613" t="s">
        <v>8806</v>
      </c>
      <c r="C11299" s="612" t="s">
        <v>775</v>
      </c>
      <c r="D11299" s="614">
        <v>79.8</v>
      </c>
    </row>
    <row r="11300" spans="1:4" x14ac:dyDescent="0.2">
      <c r="A11300" s="612">
        <v>7142</v>
      </c>
      <c r="B11300" s="613" t="s">
        <v>8807</v>
      </c>
      <c r="C11300" s="612" t="s">
        <v>775</v>
      </c>
      <c r="D11300" s="614">
        <v>8.16</v>
      </c>
    </row>
    <row r="11301" spans="1:4" x14ac:dyDescent="0.2">
      <c r="A11301" s="612">
        <v>3593</v>
      </c>
      <c r="B11301" s="613" t="s">
        <v>8808</v>
      </c>
      <c r="C11301" s="612" t="s">
        <v>775</v>
      </c>
      <c r="D11301" s="614">
        <v>50.87</v>
      </c>
    </row>
    <row r="11302" spans="1:4" x14ac:dyDescent="0.2">
      <c r="A11302" s="612">
        <v>3588</v>
      </c>
      <c r="B11302" s="613" t="s">
        <v>8809</v>
      </c>
      <c r="C11302" s="612" t="s">
        <v>775</v>
      </c>
      <c r="D11302" s="614">
        <v>39.21</v>
      </c>
    </row>
    <row r="11303" spans="1:4" x14ac:dyDescent="0.2">
      <c r="A11303" s="612">
        <v>3585</v>
      </c>
      <c r="B11303" s="613" t="s">
        <v>8810</v>
      </c>
      <c r="C11303" s="612" t="s">
        <v>775</v>
      </c>
      <c r="D11303" s="614">
        <v>12.11</v>
      </c>
    </row>
    <row r="11304" spans="1:4" x14ac:dyDescent="0.2">
      <c r="A11304" s="612">
        <v>3587</v>
      </c>
      <c r="B11304" s="613" t="s">
        <v>8811</v>
      </c>
      <c r="C11304" s="612" t="s">
        <v>775</v>
      </c>
      <c r="D11304" s="614">
        <v>24.33</v>
      </c>
    </row>
    <row r="11305" spans="1:4" x14ac:dyDescent="0.2">
      <c r="A11305" s="612">
        <v>3590</v>
      </c>
      <c r="B11305" s="613" t="s">
        <v>8812</v>
      </c>
      <c r="C11305" s="612" t="s">
        <v>775</v>
      </c>
      <c r="D11305" s="614">
        <v>144.44</v>
      </c>
    </row>
    <row r="11306" spans="1:4" x14ac:dyDescent="0.2">
      <c r="A11306" s="612">
        <v>3589</v>
      </c>
      <c r="B11306" s="613" t="s">
        <v>8813</v>
      </c>
      <c r="C11306" s="612" t="s">
        <v>775</v>
      </c>
      <c r="D11306" s="614">
        <v>77.53</v>
      </c>
    </row>
    <row r="11307" spans="1:4" x14ac:dyDescent="0.2">
      <c r="A11307" s="612">
        <v>3586</v>
      </c>
      <c r="B11307" s="613" t="s">
        <v>8814</v>
      </c>
      <c r="C11307" s="612" t="s">
        <v>775</v>
      </c>
      <c r="D11307" s="614">
        <v>15.86</v>
      </c>
    </row>
    <row r="11308" spans="1:4" x14ac:dyDescent="0.2">
      <c r="A11308" s="612">
        <v>3592</v>
      </c>
      <c r="B11308" s="613" t="s">
        <v>8815</v>
      </c>
      <c r="C11308" s="612" t="s">
        <v>775</v>
      </c>
      <c r="D11308" s="614">
        <v>228.32</v>
      </c>
    </row>
    <row r="11309" spans="1:4" x14ac:dyDescent="0.2">
      <c r="A11309" s="612">
        <v>3591</v>
      </c>
      <c r="B11309" s="613" t="s">
        <v>8816</v>
      </c>
      <c r="C11309" s="612" t="s">
        <v>775</v>
      </c>
      <c r="D11309" s="614">
        <v>366</v>
      </c>
    </row>
    <row r="11310" spans="1:4" x14ac:dyDescent="0.2">
      <c r="A11310" s="612">
        <v>40396</v>
      </c>
      <c r="B11310" s="613" t="s">
        <v>8817</v>
      </c>
      <c r="C11310" s="612" t="s">
        <v>775</v>
      </c>
      <c r="D11310" s="614">
        <v>75.37</v>
      </c>
    </row>
    <row r="11311" spans="1:4" x14ac:dyDescent="0.2">
      <c r="A11311" s="612">
        <v>40395</v>
      </c>
      <c r="B11311" s="613" t="s">
        <v>8818</v>
      </c>
      <c r="C11311" s="612" t="s">
        <v>775</v>
      </c>
      <c r="D11311" s="614">
        <v>57.84</v>
      </c>
    </row>
    <row r="11312" spans="1:4" x14ac:dyDescent="0.2">
      <c r="A11312" s="612">
        <v>40392</v>
      </c>
      <c r="B11312" s="613" t="s">
        <v>8819</v>
      </c>
      <c r="C11312" s="612" t="s">
        <v>775</v>
      </c>
      <c r="D11312" s="614">
        <v>18.61</v>
      </c>
    </row>
    <row r="11313" spans="1:4" x14ac:dyDescent="0.2">
      <c r="A11313" s="612">
        <v>40394</v>
      </c>
      <c r="B11313" s="613" t="s">
        <v>8820</v>
      </c>
      <c r="C11313" s="612" t="s">
        <v>775</v>
      </c>
      <c r="D11313" s="614">
        <v>37.659999999999997</v>
      </c>
    </row>
    <row r="11314" spans="1:4" x14ac:dyDescent="0.2">
      <c r="A11314" s="612">
        <v>40398</v>
      </c>
      <c r="B11314" s="613" t="s">
        <v>8821</v>
      </c>
      <c r="C11314" s="612" t="s">
        <v>775</v>
      </c>
      <c r="D11314" s="614">
        <v>241.82</v>
      </c>
    </row>
    <row r="11315" spans="1:4" x14ac:dyDescent="0.2">
      <c r="A11315" s="612">
        <v>40397</v>
      </c>
      <c r="B11315" s="613" t="s">
        <v>8822</v>
      </c>
      <c r="C11315" s="612" t="s">
        <v>775</v>
      </c>
      <c r="D11315" s="614">
        <v>123.84</v>
      </c>
    </row>
    <row r="11316" spans="1:4" x14ac:dyDescent="0.2">
      <c r="A11316" s="612">
        <v>40393</v>
      </c>
      <c r="B11316" s="613" t="s">
        <v>8823</v>
      </c>
      <c r="C11316" s="612" t="s">
        <v>775</v>
      </c>
      <c r="D11316" s="614">
        <v>23.97</v>
      </c>
    </row>
    <row r="11317" spans="1:4" x14ac:dyDescent="0.2">
      <c r="A11317" s="612">
        <v>40399</v>
      </c>
      <c r="B11317" s="613" t="s">
        <v>8824</v>
      </c>
      <c r="C11317" s="612" t="s">
        <v>775</v>
      </c>
      <c r="D11317" s="614">
        <v>395.61</v>
      </c>
    </row>
    <row r="11318" spans="1:4" x14ac:dyDescent="0.2">
      <c r="A11318" s="612">
        <v>39322</v>
      </c>
      <c r="B11318" s="613" t="s">
        <v>8825</v>
      </c>
      <c r="C11318" s="612" t="s">
        <v>775</v>
      </c>
      <c r="D11318" s="614">
        <v>22.32</v>
      </c>
    </row>
    <row r="11319" spans="1:4" x14ac:dyDescent="0.2">
      <c r="A11319" s="612">
        <v>39289</v>
      </c>
      <c r="B11319" s="613" t="s">
        <v>8826</v>
      </c>
      <c r="C11319" s="612" t="s">
        <v>775</v>
      </c>
      <c r="D11319" s="614">
        <v>26.74</v>
      </c>
    </row>
    <row r="11320" spans="1:4" x14ac:dyDescent="0.2">
      <c r="A11320" s="612">
        <v>39290</v>
      </c>
      <c r="B11320" s="613" t="s">
        <v>8827</v>
      </c>
      <c r="C11320" s="612" t="s">
        <v>775</v>
      </c>
      <c r="D11320" s="614">
        <v>45.38</v>
      </c>
    </row>
    <row r="11321" spans="1:4" x14ac:dyDescent="0.2">
      <c r="A11321" s="612">
        <v>39291</v>
      </c>
      <c r="B11321" s="613" t="s">
        <v>8828</v>
      </c>
      <c r="C11321" s="612" t="s">
        <v>775</v>
      </c>
      <c r="D11321" s="614">
        <v>67.94</v>
      </c>
    </row>
    <row r="11322" spans="1:4" x14ac:dyDescent="0.2">
      <c r="A11322" s="612">
        <v>20174</v>
      </c>
      <c r="B11322" s="613" t="s">
        <v>8829</v>
      </c>
      <c r="C11322" s="612" t="s">
        <v>775</v>
      </c>
      <c r="D11322" s="614">
        <v>28.36</v>
      </c>
    </row>
    <row r="11323" spans="1:4" ht="25.5" x14ac:dyDescent="0.2">
      <c r="A11323" s="612">
        <v>41892</v>
      </c>
      <c r="B11323" s="613" t="s">
        <v>8830</v>
      </c>
      <c r="C11323" s="612" t="s">
        <v>775</v>
      </c>
      <c r="D11323" s="614">
        <v>107.37</v>
      </c>
    </row>
    <row r="11324" spans="1:4" ht="25.5" x14ac:dyDescent="0.2">
      <c r="A11324" s="612">
        <v>7048</v>
      </c>
      <c r="B11324" s="613" t="s">
        <v>8831</v>
      </c>
      <c r="C11324" s="612" t="s">
        <v>775</v>
      </c>
      <c r="D11324" s="614">
        <v>23.17</v>
      </c>
    </row>
    <row r="11325" spans="1:4" ht="25.5" x14ac:dyDescent="0.2">
      <c r="A11325" s="612">
        <v>7088</v>
      </c>
      <c r="B11325" s="613" t="s">
        <v>8832</v>
      </c>
      <c r="C11325" s="612" t="s">
        <v>775</v>
      </c>
      <c r="D11325" s="614">
        <v>50.68</v>
      </c>
    </row>
    <row r="11326" spans="1:4" ht="25.5" x14ac:dyDescent="0.2">
      <c r="A11326" s="612">
        <v>20179</v>
      </c>
      <c r="B11326" s="613" t="s">
        <v>13165</v>
      </c>
      <c r="C11326" s="612" t="s">
        <v>775</v>
      </c>
      <c r="D11326" s="614">
        <v>38.18</v>
      </c>
    </row>
    <row r="11327" spans="1:4" x14ac:dyDescent="0.2">
      <c r="A11327" s="612">
        <v>20178</v>
      </c>
      <c r="B11327" s="613" t="s">
        <v>13166</v>
      </c>
      <c r="C11327" s="612" t="s">
        <v>775</v>
      </c>
      <c r="D11327" s="614">
        <v>33.74</v>
      </c>
    </row>
    <row r="11328" spans="1:4" ht="25.5" x14ac:dyDescent="0.2">
      <c r="A11328" s="612">
        <v>20180</v>
      </c>
      <c r="B11328" s="613" t="s">
        <v>13167</v>
      </c>
      <c r="C11328" s="612" t="s">
        <v>775</v>
      </c>
      <c r="D11328" s="614">
        <v>62</v>
      </c>
    </row>
    <row r="11329" spans="1:4" ht="25.5" x14ac:dyDescent="0.2">
      <c r="A11329" s="612">
        <v>20181</v>
      </c>
      <c r="B11329" s="613" t="s">
        <v>13168</v>
      </c>
      <c r="C11329" s="612" t="s">
        <v>775</v>
      </c>
      <c r="D11329" s="614">
        <v>91.98</v>
      </c>
    </row>
    <row r="11330" spans="1:4" x14ac:dyDescent="0.2">
      <c r="A11330" s="612">
        <v>20177</v>
      </c>
      <c r="B11330" s="613" t="s">
        <v>13169</v>
      </c>
      <c r="C11330" s="612" t="s">
        <v>775</v>
      </c>
      <c r="D11330" s="614">
        <v>22.11</v>
      </c>
    </row>
    <row r="11331" spans="1:4" ht="25.5" x14ac:dyDescent="0.2">
      <c r="A11331" s="612">
        <v>7082</v>
      </c>
      <c r="B11331" s="613" t="s">
        <v>8833</v>
      </c>
      <c r="C11331" s="612" t="s">
        <v>775</v>
      </c>
      <c r="D11331" s="614">
        <v>50.64</v>
      </c>
    </row>
    <row r="11332" spans="1:4" ht="25.5" x14ac:dyDescent="0.2">
      <c r="A11332" s="612">
        <v>42707</v>
      </c>
      <c r="B11332" s="613" t="s">
        <v>8834</v>
      </c>
      <c r="C11332" s="612" t="s">
        <v>775</v>
      </c>
      <c r="D11332" s="614">
        <v>137.51</v>
      </c>
    </row>
    <row r="11333" spans="1:4" ht="25.5" x14ac:dyDescent="0.2">
      <c r="A11333" s="612">
        <v>7069</v>
      </c>
      <c r="B11333" s="613" t="s">
        <v>8835</v>
      </c>
      <c r="C11333" s="612" t="s">
        <v>775</v>
      </c>
      <c r="D11333" s="614">
        <v>112.38</v>
      </c>
    </row>
    <row r="11334" spans="1:4" ht="25.5" x14ac:dyDescent="0.2">
      <c r="A11334" s="612">
        <v>42708</v>
      </c>
      <c r="B11334" s="613" t="s">
        <v>8836</v>
      </c>
      <c r="C11334" s="612" t="s">
        <v>775</v>
      </c>
      <c r="D11334" s="614">
        <v>360.94</v>
      </c>
    </row>
    <row r="11335" spans="1:4" ht="25.5" x14ac:dyDescent="0.2">
      <c r="A11335" s="612">
        <v>7070</v>
      </c>
      <c r="B11335" s="613" t="s">
        <v>8837</v>
      </c>
      <c r="C11335" s="612" t="s">
        <v>775</v>
      </c>
      <c r="D11335" s="614">
        <v>160.93</v>
      </c>
    </row>
    <row r="11336" spans="1:4" ht="25.5" x14ac:dyDescent="0.2">
      <c r="A11336" s="612">
        <v>42709</v>
      </c>
      <c r="B11336" s="613" t="s">
        <v>8838</v>
      </c>
      <c r="C11336" s="612" t="s">
        <v>775</v>
      </c>
      <c r="D11336" s="614">
        <v>539.80999999999995</v>
      </c>
    </row>
    <row r="11337" spans="1:4" ht="25.5" x14ac:dyDescent="0.2">
      <c r="A11337" s="612">
        <v>42710</v>
      </c>
      <c r="B11337" s="613" t="s">
        <v>8839</v>
      </c>
      <c r="C11337" s="612" t="s">
        <v>775</v>
      </c>
      <c r="D11337" s="614">
        <v>1551.68</v>
      </c>
    </row>
    <row r="11338" spans="1:4" ht="25.5" x14ac:dyDescent="0.2">
      <c r="A11338" s="612">
        <v>42716</v>
      </c>
      <c r="B11338" s="613" t="s">
        <v>8840</v>
      </c>
      <c r="C11338" s="612" t="s">
        <v>775</v>
      </c>
      <c r="D11338" s="614">
        <v>1931.33</v>
      </c>
    </row>
    <row r="11339" spans="1:4" ht="25.5" x14ac:dyDescent="0.2">
      <c r="A11339" s="612">
        <v>20172</v>
      </c>
      <c r="B11339" s="613" t="s">
        <v>8841</v>
      </c>
      <c r="C11339" s="612" t="s">
        <v>775</v>
      </c>
      <c r="D11339" s="614">
        <v>37.14</v>
      </c>
    </row>
    <row r="11340" spans="1:4" x14ac:dyDescent="0.2">
      <c r="A11340" s="612">
        <v>40945</v>
      </c>
      <c r="B11340" s="613" t="s">
        <v>8842</v>
      </c>
      <c r="C11340" s="612" t="s">
        <v>778</v>
      </c>
      <c r="D11340" s="614">
        <v>11.78</v>
      </c>
    </row>
    <row r="11341" spans="1:4" x14ac:dyDescent="0.2">
      <c r="A11341" s="612">
        <v>40946</v>
      </c>
      <c r="B11341" s="613" t="s">
        <v>8843</v>
      </c>
      <c r="C11341" s="612" t="s">
        <v>895</v>
      </c>
      <c r="D11341" s="614">
        <v>2088.59</v>
      </c>
    </row>
    <row r="11342" spans="1:4" x14ac:dyDescent="0.2">
      <c r="A11342" s="612">
        <v>7153</v>
      </c>
      <c r="B11342" s="613" t="s">
        <v>8844</v>
      </c>
      <c r="C11342" s="612" t="s">
        <v>778</v>
      </c>
      <c r="D11342" s="614">
        <v>18.39</v>
      </c>
    </row>
    <row r="11343" spans="1:4" x14ac:dyDescent="0.2">
      <c r="A11343" s="612">
        <v>41089</v>
      </c>
      <c r="B11343" s="613" t="s">
        <v>8845</v>
      </c>
      <c r="C11343" s="612" t="s">
        <v>895</v>
      </c>
      <c r="D11343" s="614">
        <v>3260.16</v>
      </c>
    </row>
    <row r="11344" spans="1:4" x14ac:dyDescent="0.2">
      <c r="A11344" s="612">
        <v>40943</v>
      </c>
      <c r="B11344" s="613" t="s">
        <v>8846</v>
      </c>
      <c r="C11344" s="612" t="s">
        <v>778</v>
      </c>
      <c r="D11344" s="614">
        <v>19.36</v>
      </c>
    </row>
    <row r="11345" spans="1:4" x14ac:dyDescent="0.2">
      <c r="A11345" s="612">
        <v>40944</v>
      </c>
      <c r="B11345" s="613" t="s">
        <v>8847</v>
      </c>
      <c r="C11345" s="612" t="s">
        <v>895</v>
      </c>
      <c r="D11345" s="614">
        <v>3433.38</v>
      </c>
    </row>
    <row r="11346" spans="1:4" x14ac:dyDescent="0.2">
      <c r="A11346" s="612">
        <v>6175</v>
      </c>
      <c r="B11346" s="613" t="s">
        <v>8848</v>
      </c>
      <c r="C11346" s="612" t="s">
        <v>778</v>
      </c>
      <c r="D11346" s="614">
        <v>16.38</v>
      </c>
    </row>
    <row r="11347" spans="1:4" x14ac:dyDescent="0.2">
      <c r="A11347" s="612">
        <v>41092</v>
      </c>
      <c r="B11347" s="613" t="s">
        <v>8849</v>
      </c>
      <c r="C11347" s="612" t="s">
        <v>895</v>
      </c>
      <c r="D11347" s="614">
        <v>2903.88</v>
      </c>
    </row>
    <row r="11348" spans="1:4" ht="25.5" x14ac:dyDescent="0.2">
      <c r="A11348" s="612">
        <v>37712</v>
      </c>
      <c r="B11348" s="613" t="s">
        <v>8850</v>
      </c>
      <c r="C11348" s="612" t="s">
        <v>780</v>
      </c>
      <c r="D11348" s="614">
        <v>61.49</v>
      </c>
    </row>
    <row r="11349" spans="1:4" ht="25.5" x14ac:dyDescent="0.2">
      <c r="A11349" s="612">
        <v>34547</v>
      </c>
      <c r="B11349" s="613" t="s">
        <v>8851</v>
      </c>
      <c r="C11349" s="612" t="s">
        <v>779</v>
      </c>
      <c r="D11349" s="614">
        <v>3.76</v>
      </c>
    </row>
    <row r="11350" spans="1:4" ht="25.5" x14ac:dyDescent="0.2">
      <c r="A11350" s="612">
        <v>34548</v>
      </c>
      <c r="B11350" s="613" t="s">
        <v>8852</v>
      </c>
      <c r="C11350" s="612" t="s">
        <v>779</v>
      </c>
      <c r="D11350" s="614">
        <v>6.18</v>
      </c>
    </row>
    <row r="11351" spans="1:4" ht="25.5" x14ac:dyDescent="0.2">
      <c r="A11351" s="612">
        <v>34558</v>
      </c>
      <c r="B11351" s="613" t="s">
        <v>8853</v>
      </c>
      <c r="C11351" s="612" t="s">
        <v>779</v>
      </c>
      <c r="D11351" s="614">
        <v>3.06</v>
      </c>
    </row>
    <row r="11352" spans="1:4" ht="25.5" x14ac:dyDescent="0.2">
      <c r="A11352" s="612">
        <v>34550</v>
      </c>
      <c r="B11352" s="613" t="s">
        <v>8854</v>
      </c>
      <c r="C11352" s="612" t="s">
        <v>779</v>
      </c>
      <c r="D11352" s="614">
        <v>1.63</v>
      </c>
    </row>
    <row r="11353" spans="1:4" ht="25.5" x14ac:dyDescent="0.2">
      <c r="A11353" s="612">
        <v>34557</v>
      </c>
      <c r="B11353" s="613" t="s">
        <v>8855</v>
      </c>
      <c r="C11353" s="612" t="s">
        <v>779</v>
      </c>
      <c r="D11353" s="614">
        <v>2.38</v>
      </c>
    </row>
    <row r="11354" spans="1:4" ht="25.5" x14ac:dyDescent="0.2">
      <c r="A11354" s="612">
        <v>37411</v>
      </c>
      <c r="B11354" s="613" t="s">
        <v>10522</v>
      </c>
      <c r="C11354" s="612" t="s">
        <v>780</v>
      </c>
      <c r="D11354" s="614">
        <v>17.43</v>
      </c>
    </row>
    <row r="11355" spans="1:4" ht="25.5" x14ac:dyDescent="0.2">
      <c r="A11355" s="612">
        <v>39508</v>
      </c>
      <c r="B11355" s="613" t="s">
        <v>10523</v>
      </c>
      <c r="C11355" s="612" t="s">
        <v>780</v>
      </c>
      <c r="D11355" s="614">
        <v>9.7899999999999991</v>
      </c>
    </row>
    <row r="11356" spans="1:4" ht="25.5" x14ac:dyDescent="0.2">
      <c r="A11356" s="612">
        <v>39507</v>
      </c>
      <c r="B11356" s="613" t="s">
        <v>10524</v>
      </c>
      <c r="C11356" s="612" t="s">
        <v>780</v>
      </c>
      <c r="D11356" s="614">
        <v>14.61</v>
      </c>
    </row>
    <row r="11357" spans="1:4" ht="25.5" x14ac:dyDescent="0.2">
      <c r="A11357" s="612">
        <v>7155</v>
      </c>
      <c r="B11357" s="613" t="s">
        <v>10525</v>
      </c>
      <c r="C11357" s="612" t="s">
        <v>780</v>
      </c>
      <c r="D11357" s="614">
        <v>18.75</v>
      </c>
    </row>
    <row r="11358" spans="1:4" ht="25.5" x14ac:dyDescent="0.2">
      <c r="A11358" s="612">
        <v>42406</v>
      </c>
      <c r="B11358" s="613" t="s">
        <v>10526</v>
      </c>
      <c r="C11358" s="612" t="s">
        <v>780</v>
      </c>
      <c r="D11358" s="614">
        <v>21.5</v>
      </c>
    </row>
    <row r="11359" spans="1:4" ht="25.5" x14ac:dyDescent="0.2">
      <c r="A11359" s="612">
        <v>7156</v>
      </c>
      <c r="B11359" s="613" t="s">
        <v>10527</v>
      </c>
      <c r="C11359" s="612" t="s">
        <v>780</v>
      </c>
      <c r="D11359" s="614">
        <v>26.91</v>
      </c>
    </row>
    <row r="11360" spans="1:4" ht="38.25" x14ac:dyDescent="0.2">
      <c r="A11360" s="612">
        <v>43127</v>
      </c>
      <c r="B11360" s="613" t="s">
        <v>10528</v>
      </c>
      <c r="C11360" s="612" t="s">
        <v>780</v>
      </c>
      <c r="D11360" s="614">
        <v>38.51</v>
      </c>
    </row>
    <row r="11361" spans="1:4" ht="25.5" x14ac:dyDescent="0.2">
      <c r="A11361" s="612">
        <v>10917</v>
      </c>
      <c r="B11361" s="613" t="s">
        <v>10529</v>
      </c>
      <c r="C11361" s="612" t="s">
        <v>780</v>
      </c>
      <c r="D11361" s="614">
        <v>8.1300000000000008</v>
      </c>
    </row>
    <row r="11362" spans="1:4" ht="38.25" x14ac:dyDescent="0.2">
      <c r="A11362" s="612">
        <v>21141</v>
      </c>
      <c r="B11362" s="613" t="s">
        <v>10530</v>
      </c>
      <c r="C11362" s="612" t="s">
        <v>780</v>
      </c>
      <c r="D11362" s="614">
        <v>12.58</v>
      </c>
    </row>
    <row r="11363" spans="1:4" ht="25.5" x14ac:dyDescent="0.2">
      <c r="A11363" s="612">
        <v>39509</v>
      </c>
      <c r="B11363" s="613" t="s">
        <v>10531</v>
      </c>
      <c r="C11363" s="612" t="s">
        <v>780</v>
      </c>
      <c r="D11363" s="614">
        <v>12.1</v>
      </c>
    </row>
    <row r="11364" spans="1:4" x14ac:dyDescent="0.2">
      <c r="A11364" s="612">
        <v>25988</v>
      </c>
      <c r="B11364" s="613" t="s">
        <v>8856</v>
      </c>
      <c r="C11364" s="612" t="s">
        <v>780</v>
      </c>
      <c r="D11364" s="614">
        <v>9.8699999999999992</v>
      </c>
    </row>
    <row r="11365" spans="1:4" ht="25.5" x14ac:dyDescent="0.2">
      <c r="A11365" s="612">
        <v>7167</v>
      </c>
      <c r="B11365" s="613" t="s">
        <v>10532</v>
      </c>
      <c r="C11365" s="612" t="s">
        <v>780</v>
      </c>
      <c r="D11365" s="614">
        <v>21.33</v>
      </c>
    </row>
    <row r="11366" spans="1:4" ht="25.5" x14ac:dyDescent="0.2">
      <c r="A11366" s="612">
        <v>10928</v>
      </c>
      <c r="B11366" s="613" t="s">
        <v>10533</v>
      </c>
      <c r="C11366" s="612" t="s">
        <v>780</v>
      </c>
      <c r="D11366" s="614">
        <v>12.25</v>
      </c>
    </row>
    <row r="11367" spans="1:4" ht="25.5" x14ac:dyDescent="0.2">
      <c r="A11367" s="612">
        <v>10933</v>
      </c>
      <c r="B11367" s="613" t="s">
        <v>10534</v>
      </c>
      <c r="C11367" s="612" t="s">
        <v>780</v>
      </c>
      <c r="D11367" s="614">
        <v>18.48</v>
      </c>
    </row>
    <row r="11368" spans="1:4" ht="25.5" x14ac:dyDescent="0.2">
      <c r="A11368" s="612">
        <v>7158</v>
      </c>
      <c r="B11368" s="613" t="s">
        <v>10535</v>
      </c>
      <c r="C11368" s="612" t="s">
        <v>780</v>
      </c>
      <c r="D11368" s="614">
        <v>31.35</v>
      </c>
    </row>
    <row r="11369" spans="1:4" ht="25.5" x14ac:dyDescent="0.2">
      <c r="A11369" s="612">
        <v>10927</v>
      </c>
      <c r="B11369" s="613" t="s">
        <v>10536</v>
      </c>
      <c r="C11369" s="612" t="s">
        <v>780</v>
      </c>
      <c r="D11369" s="614">
        <v>20.05</v>
      </c>
    </row>
    <row r="11370" spans="1:4" ht="25.5" x14ac:dyDescent="0.2">
      <c r="A11370" s="612">
        <v>7162</v>
      </c>
      <c r="B11370" s="613" t="s">
        <v>10537</v>
      </c>
      <c r="C11370" s="612" t="s">
        <v>780</v>
      </c>
      <c r="D11370" s="614">
        <v>49.06</v>
      </c>
    </row>
    <row r="11371" spans="1:4" ht="25.5" x14ac:dyDescent="0.2">
      <c r="A11371" s="612">
        <v>10932</v>
      </c>
      <c r="B11371" s="613" t="s">
        <v>10538</v>
      </c>
      <c r="C11371" s="612" t="s">
        <v>780</v>
      </c>
      <c r="D11371" s="614">
        <v>85.33</v>
      </c>
    </row>
    <row r="11372" spans="1:4" ht="38.25" x14ac:dyDescent="0.2">
      <c r="A11372" s="612">
        <v>10937</v>
      </c>
      <c r="B11372" s="613" t="s">
        <v>10539</v>
      </c>
      <c r="C11372" s="612" t="s">
        <v>780</v>
      </c>
      <c r="D11372" s="614">
        <v>21.93</v>
      </c>
    </row>
    <row r="11373" spans="1:4" ht="38.25" x14ac:dyDescent="0.2">
      <c r="A11373" s="612">
        <v>10935</v>
      </c>
      <c r="B11373" s="613" t="s">
        <v>10540</v>
      </c>
      <c r="C11373" s="612" t="s">
        <v>780</v>
      </c>
      <c r="D11373" s="614">
        <v>38.04</v>
      </c>
    </row>
    <row r="11374" spans="1:4" ht="25.5" x14ac:dyDescent="0.2">
      <c r="A11374" s="612">
        <v>10931</v>
      </c>
      <c r="B11374" s="613" t="s">
        <v>10541</v>
      </c>
      <c r="C11374" s="612" t="s">
        <v>780</v>
      </c>
      <c r="D11374" s="614">
        <v>10.7</v>
      </c>
    </row>
    <row r="11375" spans="1:4" x14ac:dyDescent="0.2">
      <c r="A11375" s="612">
        <v>7164</v>
      </c>
      <c r="B11375" s="613" t="s">
        <v>8857</v>
      </c>
      <c r="C11375" s="612" t="s">
        <v>780</v>
      </c>
      <c r="D11375" s="614">
        <v>35.409999999999997</v>
      </c>
    </row>
    <row r="11376" spans="1:4" x14ac:dyDescent="0.2">
      <c r="A11376" s="612">
        <v>36887</v>
      </c>
      <c r="B11376" s="613" t="s">
        <v>8858</v>
      </c>
      <c r="C11376" s="612" t="s">
        <v>780</v>
      </c>
      <c r="D11376" s="614">
        <v>13.67</v>
      </c>
    </row>
    <row r="11377" spans="1:4" ht="38.25" x14ac:dyDescent="0.2">
      <c r="A11377" s="612">
        <v>34630</v>
      </c>
      <c r="B11377" s="613" t="s">
        <v>8859</v>
      </c>
      <c r="C11377" s="612" t="s">
        <v>775</v>
      </c>
      <c r="D11377" s="614">
        <v>999.44</v>
      </c>
    </row>
    <row r="11378" spans="1:4" x14ac:dyDescent="0.2">
      <c r="A11378" s="612">
        <v>7161</v>
      </c>
      <c r="B11378" s="613" t="s">
        <v>8860</v>
      </c>
      <c r="C11378" s="612" t="s">
        <v>780</v>
      </c>
      <c r="D11378" s="614">
        <v>4.4000000000000004</v>
      </c>
    </row>
    <row r="11379" spans="1:4" ht="25.5" x14ac:dyDescent="0.2">
      <c r="A11379" s="612">
        <v>7170</v>
      </c>
      <c r="B11379" s="613" t="s">
        <v>8861</v>
      </c>
      <c r="C11379" s="612" t="s">
        <v>780</v>
      </c>
      <c r="D11379" s="614">
        <v>1.94</v>
      </c>
    </row>
    <row r="11380" spans="1:4" ht="25.5" x14ac:dyDescent="0.2">
      <c r="A11380" s="612">
        <v>37524</v>
      </c>
      <c r="B11380" s="613" t="s">
        <v>8862</v>
      </c>
      <c r="C11380" s="612" t="s">
        <v>779</v>
      </c>
      <c r="D11380" s="614">
        <v>1.86</v>
      </c>
    </row>
    <row r="11381" spans="1:4" ht="25.5" x14ac:dyDescent="0.2">
      <c r="A11381" s="612">
        <v>37525</v>
      </c>
      <c r="B11381" s="613" t="s">
        <v>8863</v>
      </c>
      <c r="C11381" s="612" t="s">
        <v>779</v>
      </c>
      <c r="D11381" s="614">
        <v>2.2200000000000002</v>
      </c>
    </row>
    <row r="11382" spans="1:4" ht="25.5" x14ac:dyDescent="0.2">
      <c r="A11382" s="612">
        <v>36789</v>
      </c>
      <c r="B11382" s="613" t="s">
        <v>8864</v>
      </c>
      <c r="C11382" s="612" t="s">
        <v>775</v>
      </c>
      <c r="D11382" s="614">
        <v>2.2999999999999998</v>
      </c>
    </row>
    <row r="11383" spans="1:4" ht="38.25" x14ac:dyDescent="0.2">
      <c r="A11383" s="612">
        <v>7173</v>
      </c>
      <c r="B11383" s="613" t="s">
        <v>8865</v>
      </c>
      <c r="C11383" s="612" t="s">
        <v>787</v>
      </c>
      <c r="D11383" s="614">
        <v>1490</v>
      </c>
    </row>
    <row r="11384" spans="1:4" ht="25.5" x14ac:dyDescent="0.2">
      <c r="A11384" s="612">
        <v>7175</v>
      </c>
      <c r="B11384" s="613" t="s">
        <v>8866</v>
      </c>
      <c r="C11384" s="612" t="s">
        <v>775</v>
      </c>
      <c r="D11384" s="614">
        <v>1.68</v>
      </c>
    </row>
    <row r="11385" spans="1:4" ht="25.5" x14ac:dyDescent="0.2">
      <c r="A11385" s="612">
        <v>40741</v>
      </c>
      <c r="B11385" s="613" t="s">
        <v>10542</v>
      </c>
      <c r="C11385" s="612" t="s">
        <v>775</v>
      </c>
      <c r="D11385" s="614">
        <v>2.0499999999999998</v>
      </c>
    </row>
    <row r="11386" spans="1:4" x14ac:dyDescent="0.2">
      <c r="A11386" s="612">
        <v>7184</v>
      </c>
      <c r="B11386" s="613" t="s">
        <v>8867</v>
      </c>
      <c r="C11386" s="612" t="s">
        <v>780</v>
      </c>
      <c r="D11386" s="614">
        <v>33.53</v>
      </c>
    </row>
    <row r="11387" spans="1:4" x14ac:dyDescent="0.2">
      <c r="A11387" s="612">
        <v>34458</v>
      </c>
      <c r="B11387" s="613" t="s">
        <v>8868</v>
      </c>
      <c r="C11387" s="612" t="s">
        <v>775</v>
      </c>
      <c r="D11387" s="614">
        <v>122.93</v>
      </c>
    </row>
    <row r="11388" spans="1:4" x14ac:dyDescent="0.2">
      <c r="A11388" s="612">
        <v>34464</v>
      </c>
      <c r="B11388" s="613" t="s">
        <v>8869</v>
      </c>
      <c r="C11388" s="612" t="s">
        <v>775</v>
      </c>
      <c r="D11388" s="614">
        <v>164.93</v>
      </c>
    </row>
    <row r="11389" spans="1:4" x14ac:dyDescent="0.2">
      <c r="A11389" s="612">
        <v>34468</v>
      </c>
      <c r="B11389" s="613" t="s">
        <v>8870</v>
      </c>
      <c r="C11389" s="612" t="s">
        <v>775</v>
      </c>
      <c r="D11389" s="614">
        <v>190.35</v>
      </c>
    </row>
    <row r="11390" spans="1:4" x14ac:dyDescent="0.2">
      <c r="A11390" s="612">
        <v>34473</v>
      </c>
      <c r="B11390" s="613" t="s">
        <v>8871</v>
      </c>
      <c r="C11390" s="612" t="s">
        <v>775</v>
      </c>
      <c r="D11390" s="614">
        <v>155.66999999999999</v>
      </c>
    </row>
    <row r="11391" spans="1:4" x14ac:dyDescent="0.2">
      <c r="A11391" s="612">
        <v>34480</v>
      </c>
      <c r="B11391" s="613" t="s">
        <v>8872</v>
      </c>
      <c r="C11391" s="612" t="s">
        <v>775</v>
      </c>
      <c r="D11391" s="614">
        <v>212.29</v>
      </c>
    </row>
    <row r="11392" spans="1:4" x14ac:dyDescent="0.2">
      <c r="A11392" s="612">
        <v>34486</v>
      </c>
      <c r="B11392" s="613" t="s">
        <v>8873</v>
      </c>
      <c r="C11392" s="612" t="s">
        <v>775</v>
      </c>
      <c r="D11392" s="614">
        <v>237.76</v>
      </c>
    </row>
    <row r="11393" spans="1:4" x14ac:dyDescent="0.2">
      <c r="A11393" s="612">
        <v>7202</v>
      </c>
      <c r="B11393" s="613" t="s">
        <v>8874</v>
      </c>
      <c r="C11393" s="612" t="s">
        <v>780</v>
      </c>
      <c r="D11393" s="614">
        <v>48.72</v>
      </c>
    </row>
    <row r="11394" spans="1:4" ht="25.5" x14ac:dyDescent="0.2">
      <c r="A11394" s="612">
        <v>7190</v>
      </c>
      <c r="B11394" s="613" t="s">
        <v>8875</v>
      </c>
      <c r="C11394" s="612" t="s">
        <v>775</v>
      </c>
      <c r="D11394" s="614">
        <v>8.36</v>
      </c>
    </row>
    <row r="11395" spans="1:4" ht="25.5" x14ac:dyDescent="0.2">
      <c r="A11395" s="612">
        <v>34417</v>
      </c>
      <c r="B11395" s="613" t="s">
        <v>8876</v>
      </c>
      <c r="C11395" s="612" t="s">
        <v>775</v>
      </c>
      <c r="D11395" s="614">
        <v>14.53</v>
      </c>
    </row>
    <row r="11396" spans="1:4" ht="25.5" x14ac:dyDescent="0.2">
      <c r="A11396" s="612">
        <v>7191</v>
      </c>
      <c r="B11396" s="613" t="s">
        <v>8877</v>
      </c>
      <c r="C11396" s="612" t="s">
        <v>775</v>
      </c>
      <c r="D11396" s="614">
        <v>16.84</v>
      </c>
    </row>
    <row r="11397" spans="1:4" ht="25.5" x14ac:dyDescent="0.2">
      <c r="A11397" s="612">
        <v>7213</v>
      </c>
      <c r="B11397" s="613" t="s">
        <v>8877</v>
      </c>
      <c r="C11397" s="612" t="s">
        <v>780</v>
      </c>
      <c r="D11397" s="614">
        <v>13.8</v>
      </c>
    </row>
    <row r="11398" spans="1:4" ht="25.5" x14ac:dyDescent="0.2">
      <c r="A11398" s="612">
        <v>7195</v>
      </c>
      <c r="B11398" s="613" t="s">
        <v>8878</v>
      </c>
      <c r="C11398" s="612" t="s">
        <v>775</v>
      </c>
      <c r="D11398" s="614">
        <v>40.119999999999997</v>
      </c>
    </row>
    <row r="11399" spans="1:4" ht="25.5" x14ac:dyDescent="0.2">
      <c r="A11399" s="612">
        <v>7186</v>
      </c>
      <c r="B11399" s="613" t="s">
        <v>8879</v>
      </c>
      <c r="C11399" s="612" t="s">
        <v>775</v>
      </c>
      <c r="D11399" s="614">
        <v>48</v>
      </c>
    </row>
    <row r="11400" spans="1:4" ht="25.5" x14ac:dyDescent="0.2">
      <c r="A11400" s="612">
        <v>7194</v>
      </c>
      <c r="B11400" s="613" t="s">
        <v>8880</v>
      </c>
      <c r="C11400" s="612" t="s">
        <v>780</v>
      </c>
      <c r="D11400" s="614">
        <v>23.8</v>
      </c>
    </row>
    <row r="11401" spans="1:4" ht="25.5" x14ac:dyDescent="0.2">
      <c r="A11401" s="612">
        <v>7207</v>
      </c>
      <c r="B11401" s="613" t="s">
        <v>8880</v>
      </c>
      <c r="C11401" s="612" t="s">
        <v>775</v>
      </c>
      <c r="D11401" s="614">
        <v>63.89</v>
      </c>
    </row>
    <row r="11402" spans="1:4" ht="25.5" x14ac:dyDescent="0.2">
      <c r="A11402" s="612">
        <v>7197</v>
      </c>
      <c r="B11402" s="613" t="s">
        <v>8881</v>
      </c>
      <c r="C11402" s="612" t="s">
        <v>775</v>
      </c>
      <c r="D11402" s="614">
        <v>95.98</v>
      </c>
    </row>
    <row r="11403" spans="1:4" ht="25.5" x14ac:dyDescent="0.2">
      <c r="A11403" s="612">
        <v>7192</v>
      </c>
      <c r="B11403" s="613" t="s">
        <v>8882</v>
      </c>
      <c r="C11403" s="612" t="s">
        <v>775</v>
      </c>
      <c r="D11403" s="614">
        <v>52.79</v>
      </c>
    </row>
    <row r="11404" spans="1:4" ht="25.5" x14ac:dyDescent="0.2">
      <c r="A11404" s="612">
        <v>7193</v>
      </c>
      <c r="B11404" s="613" t="s">
        <v>8883</v>
      </c>
      <c r="C11404" s="612" t="s">
        <v>775</v>
      </c>
      <c r="D11404" s="614">
        <v>63.01</v>
      </c>
    </row>
    <row r="11405" spans="1:4" ht="25.5" x14ac:dyDescent="0.2">
      <c r="A11405" s="612">
        <v>7189</v>
      </c>
      <c r="B11405" s="613" t="s">
        <v>8884</v>
      </c>
      <c r="C11405" s="612" t="s">
        <v>775</v>
      </c>
      <c r="D11405" s="614">
        <v>88.51</v>
      </c>
    </row>
    <row r="11406" spans="1:4" ht="25.5" x14ac:dyDescent="0.2">
      <c r="A11406" s="612">
        <v>7198</v>
      </c>
      <c r="B11406" s="613" t="s">
        <v>8885</v>
      </c>
      <c r="C11406" s="612" t="s">
        <v>780</v>
      </c>
      <c r="D11406" s="614">
        <v>32.950000000000003</v>
      </c>
    </row>
    <row r="11407" spans="1:4" ht="25.5" x14ac:dyDescent="0.2">
      <c r="A11407" s="612">
        <v>34402</v>
      </c>
      <c r="B11407" s="613" t="s">
        <v>8885</v>
      </c>
      <c r="C11407" s="612" t="s">
        <v>775</v>
      </c>
      <c r="D11407" s="614">
        <v>132.66</v>
      </c>
    </row>
    <row r="11408" spans="1:4" x14ac:dyDescent="0.2">
      <c r="A11408" s="612">
        <v>7245</v>
      </c>
      <c r="B11408" s="613" t="s">
        <v>8886</v>
      </c>
      <c r="C11408" s="612" t="s">
        <v>775</v>
      </c>
      <c r="D11408" s="614">
        <v>49.69</v>
      </c>
    </row>
    <row r="11409" spans="1:4" ht="25.5" x14ac:dyDescent="0.2">
      <c r="A11409" s="612">
        <v>34425</v>
      </c>
      <c r="B11409" s="613" t="s">
        <v>8887</v>
      </c>
      <c r="C11409" s="612" t="s">
        <v>775</v>
      </c>
      <c r="D11409" s="614">
        <v>82.04</v>
      </c>
    </row>
    <row r="11410" spans="1:4" ht="25.5" x14ac:dyDescent="0.2">
      <c r="A11410" s="612">
        <v>7223</v>
      </c>
      <c r="B11410" s="613" t="s">
        <v>8888</v>
      </c>
      <c r="C11410" s="612" t="s">
        <v>775</v>
      </c>
      <c r="D11410" s="614">
        <v>95.61</v>
      </c>
    </row>
    <row r="11411" spans="1:4" ht="25.5" x14ac:dyDescent="0.2">
      <c r="A11411" s="612">
        <v>7234</v>
      </c>
      <c r="B11411" s="613" t="s">
        <v>8889</v>
      </c>
      <c r="C11411" s="612" t="s">
        <v>775</v>
      </c>
      <c r="D11411" s="614">
        <v>137.9</v>
      </c>
    </row>
    <row r="11412" spans="1:4" ht="25.5" x14ac:dyDescent="0.2">
      <c r="A11412" s="612">
        <v>7224</v>
      </c>
      <c r="B11412" s="613" t="s">
        <v>8890</v>
      </c>
      <c r="C11412" s="612" t="s">
        <v>775</v>
      </c>
      <c r="D11412" s="614">
        <v>152.32</v>
      </c>
    </row>
    <row r="11413" spans="1:4" ht="25.5" x14ac:dyDescent="0.2">
      <c r="A11413" s="612">
        <v>7221</v>
      </c>
      <c r="B11413" s="613" t="s">
        <v>8891</v>
      </c>
      <c r="C11413" s="612" t="s">
        <v>780</v>
      </c>
      <c r="D11413" s="614">
        <v>74.06</v>
      </c>
    </row>
    <row r="11414" spans="1:4" ht="25.5" x14ac:dyDescent="0.2">
      <c r="A11414" s="612">
        <v>7210</v>
      </c>
      <c r="B11414" s="613" t="s">
        <v>8891</v>
      </c>
      <c r="C11414" s="612" t="s">
        <v>775</v>
      </c>
      <c r="D11414" s="614">
        <v>173.31</v>
      </c>
    </row>
    <row r="11415" spans="1:4" ht="25.5" x14ac:dyDescent="0.2">
      <c r="A11415" s="612">
        <v>7225</v>
      </c>
      <c r="B11415" s="613" t="s">
        <v>8892</v>
      </c>
      <c r="C11415" s="612" t="s">
        <v>775</v>
      </c>
      <c r="D11415" s="614">
        <v>192.58</v>
      </c>
    </row>
    <row r="11416" spans="1:4" ht="25.5" x14ac:dyDescent="0.2">
      <c r="A11416" s="612">
        <v>7226</v>
      </c>
      <c r="B11416" s="613" t="s">
        <v>8893</v>
      </c>
      <c r="C11416" s="612" t="s">
        <v>775</v>
      </c>
      <c r="D11416" s="614">
        <v>211.92</v>
      </c>
    </row>
    <row r="11417" spans="1:4" ht="25.5" x14ac:dyDescent="0.2">
      <c r="A11417" s="612">
        <v>7236</v>
      </c>
      <c r="B11417" s="613" t="s">
        <v>8894</v>
      </c>
      <c r="C11417" s="612" t="s">
        <v>775</v>
      </c>
      <c r="D11417" s="614">
        <v>231.13</v>
      </c>
    </row>
    <row r="11418" spans="1:4" ht="25.5" x14ac:dyDescent="0.2">
      <c r="A11418" s="612">
        <v>7227</v>
      </c>
      <c r="B11418" s="613" t="s">
        <v>8895</v>
      </c>
      <c r="C11418" s="612" t="s">
        <v>775</v>
      </c>
      <c r="D11418" s="614">
        <v>250.39</v>
      </c>
    </row>
    <row r="11419" spans="1:4" ht="25.5" x14ac:dyDescent="0.2">
      <c r="A11419" s="612">
        <v>7212</v>
      </c>
      <c r="B11419" s="613" t="s">
        <v>8896</v>
      </c>
      <c r="C11419" s="612" t="s">
        <v>775</v>
      </c>
      <c r="D11419" s="614">
        <v>277.25</v>
      </c>
    </row>
    <row r="11420" spans="1:4" ht="25.5" x14ac:dyDescent="0.2">
      <c r="A11420" s="612">
        <v>7229</v>
      </c>
      <c r="B11420" s="613" t="s">
        <v>8897</v>
      </c>
      <c r="C11420" s="612" t="s">
        <v>775</v>
      </c>
      <c r="D11420" s="614">
        <v>183.34</v>
      </c>
    </row>
    <row r="11421" spans="1:4" ht="25.5" x14ac:dyDescent="0.2">
      <c r="A11421" s="612">
        <v>7230</v>
      </c>
      <c r="B11421" s="613" t="s">
        <v>8898</v>
      </c>
      <c r="C11421" s="612" t="s">
        <v>775</v>
      </c>
      <c r="D11421" s="614">
        <v>292.17</v>
      </c>
    </row>
    <row r="11422" spans="1:4" ht="25.5" x14ac:dyDescent="0.2">
      <c r="A11422" s="612">
        <v>7231</v>
      </c>
      <c r="B11422" s="613" t="s">
        <v>8899</v>
      </c>
      <c r="C11422" s="612" t="s">
        <v>775</v>
      </c>
      <c r="D11422" s="614">
        <v>383.7</v>
      </c>
    </row>
    <row r="11423" spans="1:4" ht="25.5" x14ac:dyDescent="0.2">
      <c r="A11423" s="612">
        <v>7220</v>
      </c>
      <c r="B11423" s="613" t="s">
        <v>8900</v>
      </c>
      <c r="C11423" s="612" t="s">
        <v>775</v>
      </c>
      <c r="D11423" s="614">
        <v>471.73</v>
      </c>
    </row>
    <row r="11424" spans="1:4" ht="25.5" x14ac:dyDescent="0.2">
      <c r="A11424" s="612">
        <v>34447</v>
      </c>
      <c r="B11424" s="613" t="s">
        <v>8901</v>
      </c>
      <c r="C11424" s="612" t="s">
        <v>775</v>
      </c>
      <c r="D11424" s="614">
        <v>525.04999999999995</v>
      </c>
    </row>
    <row r="11425" spans="1:4" ht="25.5" x14ac:dyDescent="0.2">
      <c r="A11425" s="612">
        <v>7233</v>
      </c>
      <c r="B11425" s="613" t="s">
        <v>8902</v>
      </c>
      <c r="C11425" s="612" t="s">
        <v>775</v>
      </c>
      <c r="D11425" s="614">
        <v>587.80999999999995</v>
      </c>
    </row>
    <row r="11426" spans="1:4" ht="51" x14ac:dyDescent="0.2">
      <c r="A11426" s="612">
        <v>40740</v>
      </c>
      <c r="B11426" s="613" t="s">
        <v>10543</v>
      </c>
      <c r="C11426" s="612" t="s">
        <v>780</v>
      </c>
      <c r="D11426" s="614">
        <v>166</v>
      </c>
    </row>
    <row r="11427" spans="1:4" ht="25.5" x14ac:dyDescent="0.2">
      <c r="A11427" s="612">
        <v>25007</v>
      </c>
      <c r="B11427" s="613" t="s">
        <v>10544</v>
      </c>
      <c r="C11427" s="612" t="s">
        <v>780</v>
      </c>
      <c r="D11427" s="614">
        <v>47.5</v>
      </c>
    </row>
    <row r="11428" spans="1:4" ht="63.75" x14ac:dyDescent="0.2">
      <c r="A11428" s="612">
        <v>43071</v>
      </c>
      <c r="B11428" s="613" t="s">
        <v>13170</v>
      </c>
      <c r="C11428" s="612" t="s">
        <v>780</v>
      </c>
      <c r="D11428" s="614">
        <v>186.91</v>
      </c>
    </row>
    <row r="11429" spans="1:4" ht="63.75" x14ac:dyDescent="0.2">
      <c r="A11429" s="612">
        <v>39520</v>
      </c>
      <c r="B11429" s="613" t="s">
        <v>10545</v>
      </c>
      <c r="C11429" s="612" t="s">
        <v>780</v>
      </c>
      <c r="D11429" s="614">
        <v>152.49</v>
      </c>
    </row>
    <row r="11430" spans="1:4" ht="63.75" x14ac:dyDescent="0.2">
      <c r="A11430" s="612">
        <v>39521</v>
      </c>
      <c r="B11430" s="613" t="s">
        <v>10546</v>
      </c>
      <c r="C11430" s="612" t="s">
        <v>780</v>
      </c>
      <c r="D11430" s="614">
        <v>157.47</v>
      </c>
    </row>
    <row r="11431" spans="1:4" ht="51" x14ac:dyDescent="0.2">
      <c r="A11431" s="612">
        <v>39522</v>
      </c>
      <c r="B11431" s="613" t="s">
        <v>10547</v>
      </c>
      <c r="C11431" s="612" t="s">
        <v>780</v>
      </c>
      <c r="D11431" s="614">
        <v>162.61000000000001</v>
      </c>
    </row>
    <row r="11432" spans="1:4" ht="38.25" x14ac:dyDescent="0.2">
      <c r="A11432" s="612">
        <v>7243</v>
      </c>
      <c r="B11432" s="613" t="s">
        <v>10548</v>
      </c>
      <c r="C11432" s="612" t="s">
        <v>780</v>
      </c>
      <c r="D11432" s="614">
        <v>49.63</v>
      </c>
    </row>
    <row r="11433" spans="1:4" ht="25.5" x14ac:dyDescent="0.2">
      <c r="A11433" s="612">
        <v>11067</v>
      </c>
      <c r="B11433" s="613" t="s">
        <v>10549</v>
      </c>
      <c r="C11433" s="612" t="s">
        <v>775</v>
      </c>
      <c r="D11433" s="614">
        <v>295.27999999999997</v>
      </c>
    </row>
    <row r="11434" spans="1:4" ht="25.5" x14ac:dyDescent="0.2">
      <c r="A11434" s="612">
        <v>11068</v>
      </c>
      <c r="B11434" s="613" t="s">
        <v>10550</v>
      </c>
      <c r="C11434" s="612" t="s">
        <v>775</v>
      </c>
      <c r="D11434" s="614">
        <v>373.05</v>
      </c>
    </row>
    <row r="11435" spans="1:4" x14ac:dyDescent="0.2">
      <c r="A11435" s="612">
        <v>7246</v>
      </c>
      <c r="B11435" s="613" t="s">
        <v>8903</v>
      </c>
      <c r="C11435" s="612" t="s">
        <v>775</v>
      </c>
      <c r="D11435" s="614">
        <v>46.23</v>
      </c>
    </row>
    <row r="11436" spans="1:4" x14ac:dyDescent="0.2">
      <c r="A11436" s="612">
        <v>12869</v>
      </c>
      <c r="B11436" s="613" t="s">
        <v>8904</v>
      </c>
      <c r="C11436" s="612" t="s">
        <v>778</v>
      </c>
      <c r="D11436" s="614">
        <v>13.94</v>
      </c>
    </row>
    <row r="11437" spans="1:4" x14ac:dyDescent="0.2">
      <c r="A11437" s="612">
        <v>41097</v>
      </c>
      <c r="B11437" s="613" t="s">
        <v>10551</v>
      </c>
      <c r="C11437" s="612" t="s">
        <v>895</v>
      </c>
      <c r="D11437" s="614">
        <v>2472.58</v>
      </c>
    </row>
    <row r="11438" spans="1:4" ht="25.5" x14ac:dyDescent="0.2">
      <c r="A11438" s="612">
        <v>1574</v>
      </c>
      <c r="B11438" s="613" t="s">
        <v>8905</v>
      </c>
      <c r="C11438" s="612" t="s">
        <v>775</v>
      </c>
      <c r="D11438" s="614">
        <v>1.17</v>
      </c>
    </row>
    <row r="11439" spans="1:4" ht="25.5" x14ac:dyDescent="0.2">
      <c r="A11439" s="612">
        <v>1581</v>
      </c>
      <c r="B11439" s="613" t="s">
        <v>8906</v>
      </c>
      <c r="C11439" s="612" t="s">
        <v>775</v>
      </c>
      <c r="D11439" s="614">
        <v>8.16</v>
      </c>
    </row>
    <row r="11440" spans="1:4" ht="25.5" x14ac:dyDescent="0.2">
      <c r="A11440" s="612">
        <v>1575</v>
      </c>
      <c r="B11440" s="613" t="s">
        <v>8907</v>
      </c>
      <c r="C11440" s="612" t="s">
        <v>775</v>
      </c>
      <c r="D11440" s="614">
        <v>1.39</v>
      </c>
    </row>
    <row r="11441" spans="1:4" ht="25.5" x14ac:dyDescent="0.2">
      <c r="A11441" s="612">
        <v>1570</v>
      </c>
      <c r="B11441" s="613" t="s">
        <v>8908</v>
      </c>
      <c r="C11441" s="612" t="s">
        <v>775</v>
      </c>
      <c r="D11441" s="614">
        <v>0.7</v>
      </c>
    </row>
    <row r="11442" spans="1:4" ht="25.5" x14ac:dyDescent="0.2">
      <c r="A11442" s="612">
        <v>1576</v>
      </c>
      <c r="B11442" s="613" t="s">
        <v>8909</v>
      </c>
      <c r="C11442" s="612" t="s">
        <v>775</v>
      </c>
      <c r="D11442" s="614">
        <v>1.93</v>
      </c>
    </row>
    <row r="11443" spans="1:4" ht="25.5" x14ac:dyDescent="0.2">
      <c r="A11443" s="612">
        <v>1577</v>
      </c>
      <c r="B11443" s="613" t="s">
        <v>8910</v>
      </c>
      <c r="C11443" s="612" t="s">
        <v>775</v>
      </c>
      <c r="D11443" s="614">
        <v>2.1800000000000002</v>
      </c>
    </row>
    <row r="11444" spans="1:4" ht="25.5" x14ac:dyDescent="0.2">
      <c r="A11444" s="612">
        <v>1571</v>
      </c>
      <c r="B11444" s="613" t="s">
        <v>8911</v>
      </c>
      <c r="C11444" s="612" t="s">
        <v>775</v>
      </c>
      <c r="D11444" s="614">
        <v>0.91</v>
      </c>
    </row>
    <row r="11445" spans="1:4" ht="25.5" x14ac:dyDescent="0.2">
      <c r="A11445" s="612">
        <v>1578</v>
      </c>
      <c r="B11445" s="613" t="s">
        <v>8912</v>
      </c>
      <c r="C11445" s="612" t="s">
        <v>775</v>
      </c>
      <c r="D11445" s="614">
        <v>3.78</v>
      </c>
    </row>
    <row r="11446" spans="1:4" ht="25.5" x14ac:dyDescent="0.2">
      <c r="A11446" s="612">
        <v>1573</v>
      </c>
      <c r="B11446" s="613" t="s">
        <v>8913</v>
      </c>
      <c r="C11446" s="612" t="s">
        <v>775</v>
      </c>
      <c r="D11446" s="614">
        <v>1.0900000000000001</v>
      </c>
    </row>
    <row r="11447" spans="1:4" ht="25.5" x14ac:dyDescent="0.2">
      <c r="A11447" s="612">
        <v>1579</v>
      </c>
      <c r="B11447" s="613" t="s">
        <v>8914</v>
      </c>
      <c r="C11447" s="612" t="s">
        <v>775</v>
      </c>
      <c r="D11447" s="614">
        <v>4.71</v>
      </c>
    </row>
    <row r="11448" spans="1:4" ht="25.5" x14ac:dyDescent="0.2">
      <c r="A11448" s="612">
        <v>1580</v>
      </c>
      <c r="B11448" s="613" t="s">
        <v>8915</v>
      </c>
      <c r="C11448" s="612" t="s">
        <v>775</v>
      </c>
      <c r="D11448" s="614">
        <v>5.8</v>
      </c>
    </row>
    <row r="11449" spans="1:4" ht="25.5" x14ac:dyDescent="0.2">
      <c r="A11449" s="612">
        <v>7571</v>
      </c>
      <c r="B11449" s="613" t="s">
        <v>8916</v>
      </c>
      <c r="C11449" s="612" t="s">
        <v>775</v>
      </c>
      <c r="D11449" s="614">
        <v>12.64</v>
      </c>
    </row>
    <row r="11450" spans="1:4" x14ac:dyDescent="0.2">
      <c r="A11450" s="612">
        <v>39321</v>
      </c>
      <c r="B11450" s="613" t="s">
        <v>8917</v>
      </c>
      <c r="C11450" s="612" t="s">
        <v>775</v>
      </c>
      <c r="D11450" s="614">
        <v>12.81</v>
      </c>
    </row>
    <row r="11451" spans="1:4" x14ac:dyDescent="0.2">
      <c r="A11451" s="612">
        <v>39319</v>
      </c>
      <c r="B11451" s="613" t="s">
        <v>8918</v>
      </c>
      <c r="C11451" s="612" t="s">
        <v>775</v>
      </c>
      <c r="D11451" s="614">
        <v>5</v>
      </c>
    </row>
    <row r="11452" spans="1:4" x14ac:dyDescent="0.2">
      <c r="A11452" s="612">
        <v>39320</v>
      </c>
      <c r="B11452" s="613" t="s">
        <v>8919</v>
      </c>
      <c r="C11452" s="612" t="s">
        <v>775</v>
      </c>
      <c r="D11452" s="614">
        <v>8.32</v>
      </c>
    </row>
    <row r="11453" spans="1:4" ht="25.5" x14ac:dyDescent="0.2">
      <c r="A11453" s="612">
        <v>1591</v>
      </c>
      <c r="B11453" s="613" t="s">
        <v>8920</v>
      </c>
      <c r="C11453" s="612" t="s">
        <v>775</v>
      </c>
      <c r="D11453" s="614">
        <v>18</v>
      </c>
    </row>
    <row r="11454" spans="1:4" ht="25.5" x14ac:dyDescent="0.2">
      <c r="A11454" s="612">
        <v>1547</v>
      </c>
      <c r="B11454" s="613" t="s">
        <v>8921</v>
      </c>
      <c r="C11454" s="612" t="s">
        <v>775</v>
      </c>
      <c r="D11454" s="614">
        <v>94.31</v>
      </c>
    </row>
    <row r="11455" spans="1:4" ht="25.5" x14ac:dyDescent="0.2">
      <c r="A11455" s="612">
        <v>38196</v>
      </c>
      <c r="B11455" s="613" t="s">
        <v>8922</v>
      </c>
      <c r="C11455" s="612" t="s">
        <v>775</v>
      </c>
      <c r="D11455" s="614">
        <v>18.36</v>
      </c>
    </row>
    <row r="11456" spans="1:4" ht="25.5" x14ac:dyDescent="0.2">
      <c r="A11456" s="612">
        <v>1543</v>
      </c>
      <c r="B11456" s="613" t="s">
        <v>8923</v>
      </c>
      <c r="C11456" s="612" t="s">
        <v>775</v>
      </c>
      <c r="D11456" s="614">
        <v>19.52</v>
      </c>
    </row>
    <row r="11457" spans="1:4" ht="25.5" x14ac:dyDescent="0.2">
      <c r="A11457" s="612">
        <v>1585</v>
      </c>
      <c r="B11457" s="613" t="s">
        <v>8924</v>
      </c>
      <c r="C11457" s="612" t="s">
        <v>775</v>
      </c>
      <c r="D11457" s="614">
        <v>3.78</v>
      </c>
    </row>
    <row r="11458" spans="1:4" ht="25.5" x14ac:dyDescent="0.2">
      <c r="A11458" s="612">
        <v>1593</v>
      </c>
      <c r="B11458" s="613" t="s">
        <v>8925</v>
      </c>
      <c r="C11458" s="612" t="s">
        <v>775</v>
      </c>
      <c r="D11458" s="614">
        <v>20.07</v>
      </c>
    </row>
    <row r="11459" spans="1:4" ht="25.5" x14ac:dyDescent="0.2">
      <c r="A11459" s="612">
        <v>11838</v>
      </c>
      <c r="B11459" s="613" t="s">
        <v>8926</v>
      </c>
      <c r="C11459" s="612" t="s">
        <v>775</v>
      </c>
      <c r="D11459" s="614">
        <v>26.48</v>
      </c>
    </row>
    <row r="11460" spans="1:4" ht="25.5" x14ac:dyDescent="0.2">
      <c r="A11460" s="612">
        <v>1594</v>
      </c>
      <c r="B11460" s="613" t="s">
        <v>8927</v>
      </c>
      <c r="C11460" s="612" t="s">
        <v>775</v>
      </c>
      <c r="D11460" s="614">
        <v>26.78</v>
      </c>
    </row>
    <row r="11461" spans="1:4" ht="25.5" x14ac:dyDescent="0.2">
      <c r="A11461" s="612">
        <v>1586</v>
      </c>
      <c r="B11461" s="613" t="s">
        <v>8928</v>
      </c>
      <c r="C11461" s="612" t="s">
        <v>775</v>
      </c>
      <c r="D11461" s="614">
        <v>4.78</v>
      </c>
    </row>
    <row r="11462" spans="1:4" ht="25.5" x14ac:dyDescent="0.2">
      <c r="A11462" s="612">
        <v>11839</v>
      </c>
      <c r="B11462" s="613" t="s">
        <v>8929</v>
      </c>
      <c r="C11462" s="612" t="s">
        <v>775</v>
      </c>
      <c r="D11462" s="614">
        <v>38.54</v>
      </c>
    </row>
    <row r="11463" spans="1:4" ht="25.5" x14ac:dyDescent="0.2">
      <c r="A11463" s="612">
        <v>1587</v>
      </c>
      <c r="B11463" s="613" t="s">
        <v>8930</v>
      </c>
      <c r="C11463" s="612" t="s">
        <v>775</v>
      </c>
      <c r="D11463" s="614">
        <v>4.87</v>
      </c>
    </row>
    <row r="11464" spans="1:4" ht="25.5" x14ac:dyDescent="0.2">
      <c r="A11464" s="612">
        <v>1545</v>
      </c>
      <c r="B11464" s="613" t="s">
        <v>8931</v>
      </c>
      <c r="C11464" s="612" t="s">
        <v>775</v>
      </c>
      <c r="D11464" s="614">
        <v>46.24</v>
      </c>
    </row>
    <row r="11465" spans="1:4" ht="25.5" x14ac:dyDescent="0.2">
      <c r="A11465" s="612">
        <v>1588</v>
      </c>
      <c r="B11465" s="613" t="s">
        <v>8932</v>
      </c>
      <c r="C11465" s="612" t="s">
        <v>775</v>
      </c>
      <c r="D11465" s="614">
        <v>6.68</v>
      </c>
    </row>
    <row r="11466" spans="1:4" ht="25.5" x14ac:dyDescent="0.2">
      <c r="A11466" s="612">
        <v>1535</v>
      </c>
      <c r="B11466" s="613" t="s">
        <v>8933</v>
      </c>
      <c r="C11466" s="612" t="s">
        <v>775</v>
      </c>
      <c r="D11466" s="614">
        <v>3.85</v>
      </c>
    </row>
    <row r="11467" spans="1:4" ht="25.5" x14ac:dyDescent="0.2">
      <c r="A11467" s="612">
        <v>1589</v>
      </c>
      <c r="B11467" s="613" t="s">
        <v>8934</v>
      </c>
      <c r="C11467" s="612" t="s">
        <v>775</v>
      </c>
      <c r="D11467" s="614">
        <v>6.89</v>
      </c>
    </row>
    <row r="11468" spans="1:4" ht="25.5" x14ac:dyDescent="0.2">
      <c r="A11468" s="612">
        <v>1546</v>
      </c>
      <c r="B11468" s="613" t="s">
        <v>8935</v>
      </c>
      <c r="C11468" s="612" t="s">
        <v>775</v>
      </c>
      <c r="D11468" s="614">
        <v>78.040000000000006</v>
      </c>
    </row>
    <row r="11469" spans="1:4" ht="25.5" x14ac:dyDescent="0.2">
      <c r="A11469" s="612">
        <v>1590</v>
      </c>
      <c r="B11469" s="613" t="s">
        <v>8936</v>
      </c>
      <c r="C11469" s="612" t="s">
        <v>775</v>
      </c>
      <c r="D11469" s="614">
        <v>12.14</v>
      </c>
    </row>
    <row r="11470" spans="1:4" ht="25.5" x14ac:dyDescent="0.2">
      <c r="A11470" s="612">
        <v>1542</v>
      </c>
      <c r="B11470" s="613" t="s">
        <v>8937</v>
      </c>
      <c r="C11470" s="612" t="s">
        <v>775</v>
      </c>
      <c r="D11470" s="614">
        <v>16.079999999999998</v>
      </c>
    </row>
    <row r="11471" spans="1:4" ht="25.5" x14ac:dyDescent="0.2">
      <c r="A11471" s="612">
        <v>38415</v>
      </c>
      <c r="B11471" s="613" t="s">
        <v>8938</v>
      </c>
      <c r="C11471" s="612" t="s">
        <v>775</v>
      </c>
      <c r="D11471" s="614">
        <v>1009.82</v>
      </c>
    </row>
    <row r="11472" spans="1:4" ht="25.5" x14ac:dyDescent="0.2">
      <c r="A11472" s="612">
        <v>38414</v>
      </c>
      <c r="B11472" s="613" t="s">
        <v>8939</v>
      </c>
      <c r="C11472" s="612" t="s">
        <v>775</v>
      </c>
      <c r="D11472" s="614">
        <v>1417.29</v>
      </c>
    </row>
    <row r="11473" spans="1:4" x14ac:dyDescent="0.2">
      <c r="A11473" s="612">
        <v>38128</v>
      </c>
      <c r="B11473" s="613" t="s">
        <v>8940</v>
      </c>
      <c r="C11473" s="612" t="s">
        <v>772</v>
      </c>
      <c r="D11473" s="614">
        <v>0.51</v>
      </c>
    </row>
    <row r="11474" spans="1:4" x14ac:dyDescent="0.2">
      <c r="A11474" s="612">
        <v>7253</v>
      </c>
      <c r="B11474" s="613" t="s">
        <v>8941</v>
      </c>
      <c r="C11474" s="612" t="s">
        <v>773</v>
      </c>
      <c r="D11474" s="614">
        <v>109.28</v>
      </c>
    </row>
    <row r="11475" spans="1:4" x14ac:dyDescent="0.2">
      <c r="A11475" s="612">
        <v>4806</v>
      </c>
      <c r="B11475" s="613" t="s">
        <v>8942</v>
      </c>
      <c r="C11475" s="612" t="s">
        <v>779</v>
      </c>
      <c r="D11475" s="614">
        <v>14.5</v>
      </c>
    </row>
    <row r="11476" spans="1:4" x14ac:dyDescent="0.2">
      <c r="A11476" s="612">
        <v>34401</v>
      </c>
      <c r="B11476" s="613" t="s">
        <v>10985</v>
      </c>
      <c r="C11476" s="612" t="s">
        <v>775</v>
      </c>
      <c r="D11476" s="614">
        <v>2.0699999999999998</v>
      </c>
    </row>
    <row r="11477" spans="1:4" x14ac:dyDescent="0.2">
      <c r="A11477" s="612">
        <v>7260</v>
      </c>
      <c r="B11477" s="613" t="s">
        <v>10986</v>
      </c>
      <c r="C11477" s="612" t="s">
        <v>775</v>
      </c>
      <c r="D11477" s="614">
        <v>1.83</v>
      </c>
    </row>
    <row r="11478" spans="1:4" x14ac:dyDescent="0.2">
      <c r="A11478" s="612">
        <v>7256</v>
      </c>
      <c r="B11478" s="613" t="s">
        <v>10987</v>
      </c>
      <c r="C11478" s="612" t="s">
        <v>775</v>
      </c>
      <c r="D11478" s="614">
        <v>1.81</v>
      </c>
    </row>
    <row r="11479" spans="1:4" x14ac:dyDescent="0.2">
      <c r="A11479" s="612">
        <v>7258</v>
      </c>
      <c r="B11479" s="613" t="s">
        <v>10988</v>
      </c>
      <c r="C11479" s="612" t="s">
        <v>775</v>
      </c>
      <c r="D11479" s="614">
        <v>0.75</v>
      </c>
    </row>
    <row r="11480" spans="1:4" x14ac:dyDescent="0.2">
      <c r="A11480" s="612">
        <v>34400</v>
      </c>
      <c r="B11480" s="613" t="s">
        <v>10989</v>
      </c>
      <c r="C11480" s="612" t="s">
        <v>775</v>
      </c>
      <c r="D11480" s="614">
        <v>3.18</v>
      </c>
    </row>
    <row r="11481" spans="1:4" x14ac:dyDescent="0.2">
      <c r="A11481" s="612">
        <v>10617</v>
      </c>
      <c r="B11481" s="613" t="s">
        <v>10990</v>
      </c>
      <c r="C11481" s="612" t="s">
        <v>775</v>
      </c>
      <c r="D11481" s="614">
        <v>6.09</v>
      </c>
    </row>
    <row r="11482" spans="1:4" ht="25.5" x14ac:dyDescent="0.2">
      <c r="A11482" s="612">
        <v>7274</v>
      </c>
      <c r="B11482" s="613" t="s">
        <v>8943</v>
      </c>
      <c r="C11482" s="612" t="s">
        <v>775</v>
      </c>
      <c r="D11482" s="614">
        <v>44.69</v>
      </c>
    </row>
    <row r="11483" spans="1:4" ht="25.5" x14ac:dyDescent="0.2">
      <c r="A11483" s="612">
        <v>11663</v>
      </c>
      <c r="B11483" s="613" t="s">
        <v>8944</v>
      </c>
      <c r="C11483" s="612" t="s">
        <v>775</v>
      </c>
      <c r="D11483" s="614">
        <v>367.6</v>
      </c>
    </row>
    <row r="11484" spans="1:4" ht="25.5" x14ac:dyDescent="0.2">
      <c r="A11484" s="612">
        <v>154</v>
      </c>
      <c r="B11484" s="613" t="s">
        <v>10552</v>
      </c>
      <c r="C11484" s="612" t="s">
        <v>774</v>
      </c>
      <c r="D11484" s="614">
        <v>51</v>
      </c>
    </row>
    <row r="11485" spans="1:4" ht="25.5" x14ac:dyDescent="0.2">
      <c r="A11485" s="612">
        <v>38121</v>
      </c>
      <c r="B11485" s="613" t="s">
        <v>8945</v>
      </c>
      <c r="C11485" s="612" t="s">
        <v>774</v>
      </c>
      <c r="D11485" s="614">
        <v>7.03</v>
      </c>
    </row>
    <row r="11486" spans="1:4" ht="25.5" x14ac:dyDescent="0.2">
      <c r="A11486" s="612">
        <v>7343</v>
      </c>
      <c r="B11486" s="613" t="s">
        <v>8946</v>
      </c>
      <c r="C11486" s="612" t="s">
        <v>774</v>
      </c>
      <c r="D11486" s="614">
        <v>7.11</v>
      </c>
    </row>
    <row r="11487" spans="1:4" x14ac:dyDescent="0.2">
      <c r="A11487" s="612">
        <v>43776</v>
      </c>
      <c r="B11487" s="613" t="s">
        <v>12680</v>
      </c>
      <c r="C11487" s="612" t="s">
        <v>774</v>
      </c>
      <c r="D11487" s="614">
        <v>16.43</v>
      </c>
    </row>
    <row r="11488" spans="1:4" x14ac:dyDescent="0.2">
      <c r="A11488" s="612">
        <v>7350</v>
      </c>
      <c r="B11488" s="613" t="s">
        <v>8947</v>
      </c>
      <c r="C11488" s="612" t="s">
        <v>774</v>
      </c>
      <c r="D11488" s="614">
        <v>24.45</v>
      </c>
    </row>
    <row r="11489" spans="1:4" x14ac:dyDescent="0.2">
      <c r="A11489" s="612">
        <v>7348</v>
      </c>
      <c r="B11489" s="613" t="s">
        <v>8948</v>
      </c>
      <c r="C11489" s="612" t="s">
        <v>774</v>
      </c>
      <c r="D11489" s="614">
        <v>13.72</v>
      </c>
    </row>
    <row r="11490" spans="1:4" x14ac:dyDescent="0.2">
      <c r="A11490" s="612">
        <v>7356</v>
      </c>
      <c r="B11490" s="613" t="s">
        <v>8949</v>
      </c>
      <c r="C11490" s="612" t="s">
        <v>774</v>
      </c>
      <c r="D11490" s="614">
        <v>20.56</v>
      </c>
    </row>
    <row r="11491" spans="1:4" ht="25.5" x14ac:dyDescent="0.2">
      <c r="A11491" s="612">
        <v>7313</v>
      </c>
      <c r="B11491" s="613" t="s">
        <v>8950</v>
      </c>
      <c r="C11491" s="612" t="s">
        <v>774</v>
      </c>
      <c r="D11491" s="614">
        <v>18.55</v>
      </c>
    </row>
    <row r="11492" spans="1:4" ht="25.5" x14ac:dyDescent="0.2">
      <c r="A11492" s="612">
        <v>7319</v>
      </c>
      <c r="B11492" s="613" t="s">
        <v>8951</v>
      </c>
      <c r="C11492" s="612" t="s">
        <v>774</v>
      </c>
      <c r="D11492" s="614">
        <v>10.62</v>
      </c>
    </row>
    <row r="11493" spans="1:4" x14ac:dyDescent="0.2">
      <c r="A11493" s="612">
        <v>38119</v>
      </c>
      <c r="B11493" s="613" t="s">
        <v>8952</v>
      </c>
      <c r="C11493" s="612" t="s">
        <v>774</v>
      </c>
      <c r="D11493" s="614">
        <v>95.61</v>
      </c>
    </row>
    <row r="11494" spans="1:4" x14ac:dyDescent="0.2">
      <c r="A11494" s="612">
        <v>7314</v>
      </c>
      <c r="B11494" s="613" t="s">
        <v>8953</v>
      </c>
      <c r="C11494" s="612" t="s">
        <v>774</v>
      </c>
      <c r="D11494" s="614">
        <v>103.04</v>
      </c>
    </row>
    <row r="11495" spans="1:4" x14ac:dyDescent="0.2">
      <c r="A11495" s="612">
        <v>38131</v>
      </c>
      <c r="B11495" s="613" t="s">
        <v>8954</v>
      </c>
      <c r="C11495" s="612" t="s">
        <v>774</v>
      </c>
      <c r="D11495" s="614">
        <v>96.47</v>
      </c>
    </row>
    <row r="11496" spans="1:4" x14ac:dyDescent="0.2">
      <c r="A11496" s="612">
        <v>7304</v>
      </c>
      <c r="B11496" s="613" t="s">
        <v>12681</v>
      </c>
      <c r="C11496" s="612" t="s">
        <v>774</v>
      </c>
      <c r="D11496" s="614">
        <v>48.71</v>
      </c>
    </row>
    <row r="11497" spans="1:4" x14ac:dyDescent="0.2">
      <c r="A11497" s="612">
        <v>43649</v>
      </c>
      <c r="B11497" s="613" t="s">
        <v>12682</v>
      </c>
      <c r="C11497" s="612" t="s">
        <v>774</v>
      </c>
      <c r="D11497" s="614">
        <v>25.19</v>
      </c>
    </row>
    <row r="11498" spans="1:4" x14ac:dyDescent="0.2">
      <c r="A11498" s="612">
        <v>43650</v>
      </c>
      <c r="B11498" s="613" t="s">
        <v>12683</v>
      </c>
      <c r="C11498" s="612" t="s">
        <v>774</v>
      </c>
      <c r="D11498" s="614">
        <v>23.8</v>
      </c>
    </row>
    <row r="11499" spans="1:4" x14ac:dyDescent="0.2">
      <c r="A11499" s="612">
        <v>7311</v>
      </c>
      <c r="B11499" s="613" t="s">
        <v>8955</v>
      </c>
      <c r="C11499" s="612" t="s">
        <v>774</v>
      </c>
      <c r="D11499" s="614">
        <v>24.38</v>
      </c>
    </row>
    <row r="11500" spans="1:4" x14ac:dyDescent="0.2">
      <c r="A11500" s="612">
        <v>7292</v>
      </c>
      <c r="B11500" s="613" t="s">
        <v>8956</v>
      </c>
      <c r="C11500" s="612" t="s">
        <v>774</v>
      </c>
      <c r="D11500" s="614">
        <v>23.61</v>
      </c>
    </row>
    <row r="11501" spans="1:4" ht="25.5" x14ac:dyDescent="0.2">
      <c r="A11501" s="612">
        <v>7293</v>
      </c>
      <c r="B11501" s="613" t="s">
        <v>12684</v>
      </c>
      <c r="C11501" s="612" t="s">
        <v>774</v>
      </c>
      <c r="D11501" s="614">
        <v>26.12</v>
      </c>
    </row>
    <row r="11502" spans="1:4" ht="25.5" x14ac:dyDescent="0.2">
      <c r="A11502" s="612">
        <v>7306</v>
      </c>
      <c r="B11502" s="613" t="s">
        <v>12685</v>
      </c>
      <c r="C11502" s="612" t="s">
        <v>774</v>
      </c>
      <c r="D11502" s="614">
        <v>28.82</v>
      </c>
    </row>
    <row r="11503" spans="1:4" x14ac:dyDescent="0.2">
      <c r="A11503" s="612">
        <v>7288</v>
      </c>
      <c r="B11503" s="613" t="s">
        <v>8957</v>
      </c>
      <c r="C11503" s="612" t="s">
        <v>774</v>
      </c>
      <c r="D11503" s="614">
        <v>23.93</v>
      </c>
    </row>
    <row r="11504" spans="1:4" x14ac:dyDescent="0.2">
      <c r="A11504" s="612">
        <v>43625</v>
      </c>
      <c r="B11504" s="613" t="s">
        <v>12686</v>
      </c>
      <c r="C11504" s="612" t="s">
        <v>774</v>
      </c>
      <c r="D11504" s="614">
        <v>19.32</v>
      </c>
    </row>
    <row r="11505" spans="1:4" x14ac:dyDescent="0.2">
      <c r="A11505" s="612">
        <v>43647</v>
      </c>
      <c r="B11505" s="613" t="s">
        <v>12687</v>
      </c>
      <c r="C11505" s="612" t="s">
        <v>774</v>
      </c>
      <c r="D11505" s="614">
        <v>17.55</v>
      </c>
    </row>
    <row r="11506" spans="1:4" x14ac:dyDescent="0.2">
      <c r="A11506" s="612">
        <v>43648</v>
      </c>
      <c r="B11506" s="613" t="s">
        <v>12688</v>
      </c>
      <c r="C11506" s="612" t="s">
        <v>774</v>
      </c>
      <c r="D11506" s="614">
        <v>16.940000000000001</v>
      </c>
    </row>
    <row r="11507" spans="1:4" x14ac:dyDescent="0.2">
      <c r="A11507" s="612">
        <v>35693</v>
      </c>
      <c r="B11507" s="613" t="s">
        <v>8958</v>
      </c>
      <c r="C11507" s="612" t="s">
        <v>774</v>
      </c>
      <c r="D11507" s="614">
        <v>9.43</v>
      </c>
    </row>
    <row r="11508" spans="1:4" x14ac:dyDescent="0.2">
      <c r="A11508" s="612">
        <v>35692</v>
      </c>
      <c r="B11508" s="613" t="s">
        <v>8959</v>
      </c>
      <c r="C11508" s="612" t="s">
        <v>774</v>
      </c>
      <c r="D11508" s="614">
        <v>14.04</v>
      </c>
    </row>
    <row r="11509" spans="1:4" x14ac:dyDescent="0.2">
      <c r="A11509" s="612">
        <v>7342</v>
      </c>
      <c r="B11509" s="613" t="s">
        <v>8960</v>
      </c>
      <c r="C11509" s="612" t="s">
        <v>772</v>
      </c>
      <c r="D11509" s="614">
        <v>2.0299999999999998</v>
      </c>
    </row>
    <row r="11510" spans="1:4" ht="25.5" x14ac:dyDescent="0.2">
      <c r="A11510" s="612">
        <v>39574</v>
      </c>
      <c r="B11510" s="613" t="s">
        <v>8961</v>
      </c>
      <c r="C11510" s="612" t="s">
        <v>775</v>
      </c>
      <c r="D11510" s="614">
        <v>3.65</v>
      </c>
    </row>
    <row r="11511" spans="1:4" ht="25.5" x14ac:dyDescent="0.2">
      <c r="A11511" s="612">
        <v>11060</v>
      </c>
      <c r="B11511" s="613" t="s">
        <v>8962</v>
      </c>
      <c r="C11511" s="612" t="s">
        <v>775</v>
      </c>
      <c r="D11511" s="614">
        <v>27.92</v>
      </c>
    </row>
    <row r="11512" spans="1:4" x14ac:dyDescent="0.2">
      <c r="A11512" s="612">
        <v>37401</v>
      </c>
      <c r="B11512" s="613" t="s">
        <v>8963</v>
      </c>
      <c r="C11512" s="612" t="s">
        <v>775</v>
      </c>
      <c r="D11512" s="614">
        <v>81.89</v>
      </c>
    </row>
    <row r="11513" spans="1:4" x14ac:dyDescent="0.2">
      <c r="A11513" s="612">
        <v>7525</v>
      </c>
      <c r="B11513" s="613" t="s">
        <v>8964</v>
      </c>
      <c r="C11513" s="612" t="s">
        <v>775</v>
      </c>
      <c r="D11513" s="614">
        <v>29.49</v>
      </c>
    </row>
    <row r="11514" spans="1:4" x14ac:dyDescent="0.2">
      <c r="A11514" s="612">
        <v>7524</v>
      </c>
      <c r="B11514" s="613" t="s">
        <v>8965</v>
      </c>
      <c r="C11514" s="612" t="s">
        <v>775</v>
      </c>
      <c r="D11514" s="614">
        <v>27.79</v>
      </c>
    </row>
    <row r="11515" spans="1:4" x14ac:dyDescent="0.2">
      <c r="A11515" s="612">
        <v>38105</v>
      </c>
      <c r="B11515" s="613" t="s">
        <v>8966</v>
      </c>
      <c r="C11515" s="612" t="s">
        <v>775</v>
      </c>
      <c r="D11515" s="614">
        <v>7.14</v>
      </c>
    </row>
    <row r="11516" spans="1:4" ht="25.5" x14ac:dyDescent="0.2">
      <c r="A11516" s="612">
        <v>38084</v>
      </c>
      <c r="B11516" s="613" t="s">
        <v>8967</v>
      </c>
      <c r="C11516" s="612" t="s">
        <v>775</v>
      </c>
      <c r="D11516" s="614">
        <v>10.14</v>
      </c>
    </row>
    <row r="11517" spans="1:4" x14ac:dyDescent="0.2">
      <c r="A11517" s="612">
        <v>38103</v>
      </c>
      <c r="B11517" s="613" t="s">
        <v>8968</v>
      </c>
      <c r="C11517" s="612" t="s">
        <v>775</v>
      </c>
      <c r="D11517" s="614">
        <v>10.72</v>
      </c>
    </row>
    <row r="11518" spans="1:4" ht="25.5" x14ac:dyDescent="0.2">
      <c r="A11518" s="612">
        <v>38082</v>
      </c>
      <c r="B11518" s="613" t="s">
        <v>8969</v>
      </c>
      <c r="C11518" s="612" t="s">
        <v>775</v>
      </c>
      <c r="D11518" s="614">
        <v>13.2</v>
      </c>
    </row>
    <row r="11519" spans="1:4" x14ac:dyDescent="0.2">
      <c r="A11519" s="612">
        <v>38104</v>
      </c>
      <c r="B11519" s="613" t="s">
        <v>8970</v>
      </c>
      <c r="C11519" s="612" t="s">
        <v>775</v>
      </c>
      <c r="D11519" s="614">
        <v>20.98</v>
      </c>
    </row>
    <row r="11520" spans="1:4" ht="25.5" x14ac:dyDescent="0.2">
      <c r="A11520" s="612">
        <v>38083</v>
      </c>
      <c r="B11520" s="613" t="s">
        <v>8971</v>
      </c>
      <c r="C11520" s="612" t="s">
        <v>775</v>
      </c>
      <c r="D11520" s="614">
        <v>23.3</v>
      </c>
    </row>
    <row r="11521" spans="1:4" x14ac:dyDescent="0.2">
      <c r="A11521" s="612">
        <v>38101</v>
      </c>
      <c r="B11521" s="613" t="s">
        <v>8972</v>
      </c>
      <c r="C11521" s="612" t="s">
        <v>775</v>
      </c>
      <c r="D11521" s="614">
        <v>5.09</v>
      </c>
    </row>
    <row r="11522" spans="1:4" ht="25.5" x14ac:dyDescent="0.2">
      <c r="A11522" s="612">
        <v>7528</v>
      </c>
      <c r="B11522" s="613" t="s">
        <v>8973</v>
      </c>
      <c r="C11522" s="612" t="s">
        <v>775</v>
      </c>
      <c r="D11522" s="614">
        <v>5.99</v>
      </c>
    </row>
    <row r="11523" spans="1:4" ht="25.5" x14ac:dyDescent="0.2">
      <c r="A11523" s="612">
        <v>12147</v>
      </c>
      <c r="B11523" s="613" t="s">
        <v>8974</v>
      </c>
      <c r="C11523" s="612" t="s">
        <v>775</v>
      </c>
      <c r="D11523" s="614">
        <v>9.1300000000000008</v>
      </c>
    </row>
    <row r="11524" spans="1:4" ht="25.5" x14ac:dyDescent="0.2">
      <c r="A11524" s="612">
        <v>38075</v>
      </c>
      <c r="B11524" s="613" t="s">
        <v>8975</v>
      </c>
      <c r="C11524" s="612" t="s">
        <v>775</v>
      </c>
      <c r="D11524" s="614">
        <v>10.37</v>
      </c>
    </row>
    <row r="11525" spans="1:4" x14ac:dyDescent="0.2">
      <c r="A11525" s="612">
        <v>38102</v>
      </c>
      <c r="B11525" s="613" t="s">
        <v>8976</v>
      </c>
      <c r="C11525" s="612" t="s">
        <v>775</v>
      </c>
      <c r="D11525" s="614">
        <v>6.52</v>
      </c>
    </row>
    <row r="11526" spans="1:4" ht="25.5" x14ac:dyDescent="0.2">
      <c r="A11526" s="612">
        <v>38076</v>
      </c>
      <c r="B11526" s="613" t="s">
        <v>8977</v>
      </c>
      <c r="C11526" s="612" t="s">
        <v>775</v>
      </c>
      <c r="D11526" s="614">
        <v>11.63</v>
      </c>
    </row>
    <row r="11527" spans="1:4" x14ac:dyDescent="0.2">
      <c r="A11527" s="612">
        <v>7592</v>
      </c>
      <c r="B11527" s="613" t="s">
        <v>8978</v>
      </c>
      <c r="C11527" s="612" t="s">
        <v>778</v>
      </c>
      <c r="D11527" s="614">
        <v>12.35</v>
      </c>
    </row>
    <row r="11528" spans="1:4" x14ac:dyDescent="0.2">
      <c r="A11528" s="612">
        <v>40820</v>
      </c>
      <c r="B11528" s="613" t="s">
        <v>8979</v>
      </c>
      <c r="C11528" s="612" t="s">
        <v>895</v>
      </c>
      <c r="D11528" s="614">
        <v>2189.5100000000002</v>
      </c>
    </row>
    <row r="11529" spans="1:4" ht="25.5" x14ac:dyDescent="0.2">
      <c r="A11529" s="612">
        <v>11762</v>
      </c>
      <c r="B11529" s="613" t="s">
        <v>8980</v>
      </c>
      <c r="C11529" s="612" t="s">
        <v>775</v>
      </c>
      <c r="D11529" s="614">
        <v>58.21</v>
      </c>
    </row>
    <row r="11530" spans="1:4" ht="25.5" x14ac:dyDescent="0.2">
      <c r="A11530" s="612">
        <v>13418</v>
      </c>
      <c r="B11530" s="613" t="s">
        <v>8981</v>
      </c>
      <c r="C11530" s="612" t="s">
        <v>775</v>
      </c>
      <c r="D11530" s="614">
        <v>16.260000000000002</v>
      </c>
    </row>
    <row r="11531" spans="1:4" ht="25.5" x14ac:dyDescent="0.2">
      <c r="A11531" s="612">
        <v>13984</v>
      </c>
      <c r="B11531" s="613" t="s">
        <v>8982</v>
      </c>
      <c r="C11531" s="612" t="s">
        <v>775</v>
      </c>
      <c r="D11531" s="614">
        <v>40.68</v>
      </c>
    </row>
    <row r="11532" spans="1:4" ht="25.5" x14ac:dyDescent="0.2">
      <c r="A11532" s="612">
        <v>11772</v>
      </c>
      <c r="B11532" s="613" t="s">
        <v>8983</v>
      </c>
      <c r="C11532" s="612" t="s">
        <v>775</v>
      </c>
      <c r="D11532" s="614">
        <v>98.8</v>
      </c>
    </row>
    <row r="11533" spans="1:4" ht="25.5" x14ac:dyDescent="0.2">
      <c r="A11533" s="612">
        <v>36795</v>
      </c>
      <c r="B11533" s="613" t="s">
        <v>8984</v>
      </c>
      <c r="C11533" s="612" t="s">
        <v>775</v>
      </c>
      <c r="D11533" s="614">
        <v>635.45000000000005</v>
      </c>
    </row>
    <row r="11534" spans="1:4" ht="25.5" x14ac:dyDescent="0.2">
      <c r="A11534" s="612">
        <v>36796</v>
      </c>
      <c r="B11534" s="613" t="s">
        <v>8985</v>
      </c>
      <c r="C11534" s="612" t="s">
        <v>775</v>
      </c>
      <c r="D11534" s="614">
        <v>163.61000000000001</v>
      </c>
    </row>
    <row r="11535" spans="1:4" x14ac:dyDescent="0.2">
      <c r="A11535" s="612">
        <v>36791</v>
      </c>
      <c r="B11535" s="613" t="s">
        <v>8986</v>
      </c>
      <c r="C11535" s="612" t="s">
        <v>775</v>
      </c>
      <c r="D11535" s="614">
        <v>84.29</v>
      </c>
    </row>
    <row r="11536" spans="1:4" ht="25.5" x14ac:dyDescent="0.2">
      <c r="A11536" s="612">
        <v>13415</v>
      </c>
      <c r="B11536" s="613" t="s">
        <v>8987</v>
      </c>
      <c r="C11536" s="612" t="s">
        <v>775</v>
      </c>
      <c r="D11536" s="614">
        <v>49</v>
      </c>
    </row>
    <row r="11537" spans="1:4" x14ac:dyDescent="0.2">
      <c r="A11537" s="612">
        <v>36792</v>
      </c>
      <c r="B11537" s="613" t="s">
        <v>8988</v>
      </c>
      <c r="C11537" s="612" t="s">
        <v>775</v>
      </c>
      <c r="D11537" s="614">
        <v>161.13999999999999</v>
      </c>
    </row>
    <row r="11538" spans="1:4" ht="25.5" x14ac:dyDescent="0.2">
      <c r="A11538" s="612">
        <v>11773</v>
      </c>
      <c r="B11538" s="613" t="s">
        <v>8989</v>
      </c>
      <c r="C11538" s="612" t="s">
        <v>775</v>
      </c>
      <c r="D11538" s="614">
        <v>94.32</v>
      </c>
    </row>
    <row r="11539" spans="1:4" ht="25.5" x14ac:dyDescent="0.2">
      <c r="A11539" s="612">
        <v>11775</v>
      </c>
      <c r="B11539" s="613" t="s">
        <v>8990</v>
      </c>
      <c r="C11539" s="612" t="s">
        <v>775</v>
      </c>
      <c r="D11539" s="614">
        <v>98.49</v>
      </c>
    </row>
    <row r="11540" spans="1:4" ht="25.5" x14ac:dyDescent="0.2">
      <c r="A11540" s="612">
        <v>13983</v>
      </c>
      <c r="B11540" s="613" t="s">
        <v>8991</v>
      </c>
      <c r="C11540" s="612" t="s">
        <v>775</v>
      </c>
      <c r="D11540" s="614">
        <v>50.32</v>
      </c>
    </row>
    <row r="11541" spans="1:4" ht="25.5" x14ac:dyDescent="0.2">
      <c r="A11541" s="612">
        <v>13416</v>
      </c>
      <c r="B11541" s="613" t="s">
        <v>8992</v>
      </c>
      <c r="C11541" s="612" t="s">
        <v>775</v>
      </c>
      <c r="D11541" s="614">
        <v>40.58</v>
      </c>
    </row>
    <row r="11542" spans="1:4" x14ac:dyDescent="0.2">
      <c r="A11542" s="612">
        <v>13417</v>
      </c>
      <c r="B11542" s="613" t="s">
        <v>8993</v>
      </c>
      <c r="C11542" s="612" t="s">
        <v>775</v>
      </c>
      <c r="D11542" s="614">
        <v>35.79</v>
      </c>
    </row>
    <row r="11543" spans="1:4" ht="25.5" x14ac:dyDescent="0.2">
      <c r="A11543" s="612">
        <v>7604</v>
      </c>
      <c r="B11543" s="613" t="s">
        <v>8994</v>
      </c>
      <c r="C11543" s="612" t="s">
        <v>775</v>
      </c>
      <c r="D11543" s="614">
        <v>15.5</v>
      </c>
    </row>
    <row r="11544" spans="1:4" ht="25.5" x14ac:dyDescent="0.2">
      <c r="A11544" s="612">
        <v>11763</v>
      </c>
      <c r="B11544" s="613" t="s">
        <v>8995</v>
      </c>
      <c r="C11544" s="612" t="s">
        <v>775</v>
      </c>
      <c r="D11544" s="614">
        <v>69.400000000000006</v>
      </c>
    </row>
    <row r="11545" spans="1:4" ht="25.5" x14ac:dyDescent="0.2">
      <c r="A11545" s="612">
        <v>11764</v>
      </c>
      <c r="B11545" s="613" t="s">
        <v>8996</v>
      </c>
      <c r="C11545" s="612" t="s">
        <v>775</v>
      </c>
      <c r="D11545" s="614">
        <v>74.13</v>
      </c>
    </row>
    <row r="11546" spans="1:4" ht="25.5" x14ac:dyDescent="0.2">
      <c r="A11546" s="612">
        <v>11829</v>
      </c>
      <c r="B11546" s="613" t="s">
        <v>8997</v>
      </c>
      <c r="C11546" s="612" t="s">
        <v>775</v>
      </c>
      <c r="D11546" s="614">
        <v>17.760000000000002</v>
      </c>
    </row>
    <row r="11547" spans="1:4" ht="25.5" x14ac:dyDescent="0.2">
      <c r="A11547" s="612">
        <v>11825</v>
      </c>
      <c r="B11547" s="613" t="s">
        <v>8998</v>
      </c>
      <c r="C11547" s="612" t="s">
        <v>775</v>
      </c>
      <c r="D11547" s="614">
        <v>30.46</v>
      </c>
    </row>
    <row r="11548" spans="1:4" ht="25.5" x14ac:dyDescent="0.2">
      <c r="A11548" s="612">
        <v>11767</v>
      </c>
      <c r="B11548" s="613" t="s">
        <v>8999</v>
      </c>
      <c r="C11548" s="612" t="s">
        <v>775</v>
      </c>
      <c r="D11548" s="614">
        <v>123.05</v>
      </c>
    </row>
    <row r="11549" spans="1:4" ht="25.5" x14ac:dyDescent="0.2">
      <c r="A11549" s="612">
        <v>11830</v>
      </c>
      <c r="B11549" s="613" t="s">
        <v>9000</v>
      </c>
      <c r="C11549" s="612" t="s">
        <v>775</v>
      </c>
      <c r="D11549" s="614">
        <v>19.2</v>
      </c>
    </row>
    <row r="11550" spans="1:4" ht="25.5" x14ac:dyDescent="0.2">
      <c r="A11550" s="612">
        <v>11766</v>
      </c>
      <c r="B11550" s="613" t="s">
        <v>9001</v>
      </c>
      <c r="C11550" s="612" t="s">
        <v>775</v>
      </c>
      <c r="D11550" s="614">
        <v>34.130000000000003</v>
      </c>
    </row>
    <row r="11551" spans="1:4" ht="25.5" x14ac:dyDescent="0.2">
      <c r="A11551" s="612">
        <v>11765</v>
      </c>
      <c r="B11551" s="613" t="s">
        <v>9002</v>
      </c>
      <c r="C11551" s="612" t="s">
        <v>775</v>
      </c>
      <c r="D11551" s="614">
        <v>46.47</v>
      </c>
    </row>
    <row r="11552" spans="1:4" ht="25.5" x14ac:dyDescent="0.2">
      <c r="A11552" s="612">
        <v>11824</v>
      </c>
      <c r="B11552" s="613" t="s">
        <v>9003</v>
      </c>
      <c r="C11552" s="612" t="s">
        <v>775</v>
      </c>
      <c r="D11552" s="614">
        <v>35.200000000000003</v>
      </c>
    </row>
    <row r="11553" spans="1:4" ht="25.5" x14ac:dyDescent="0.2">
      <c r="A11553" s="612">
        <v>11777</v>
      </c>
      <c r="B11553" s="613" t="s">
        <v>9004</v>
      </c>
      <c r="C11553" s="612" t="s">
        <v>775</v>
      </c>
      <c r="D11553" s="614">
        <v>145.28</v>
      </c>
    </row>
    <row r="11554" spans="1:4" ht="25.5" x14ac:dyDescent="0.2">
      <c r="A11554" s="612">
        <v>7602</v>
      </c>
      <c r="B11554" s="613" t="s">
        <v>9005</v>
      </c>
      <c r="C11554" s="612" t="s">
        <v>775</v>
      </c>
      <c r="D11554" s="614">
        <v>15.37</v>
      </c>
    </row>
    <row r="11555" spans="1:4" ht="25.5" x14ac:dyDescent="0.2">
      <c r="A11555" s="612">
        <v>7603</v>
      </c>
      <c r="B11555" s="613" t="s">
        <v>9006</v>
      </c>
      <c r="C11555" s="612" t="s">
        <v>775</v>
      </c>
      <c r="D11555" s="614">
        <v>14.9</v>
      </c>
    </row>
    <row r="11556" spans="1:4" ht="25.5" x14ac:dyDescent="0.2">
      <c r="A11556" s="612">
        <v>11826</v>
      </c>
      <c r="B11556" s="613" t="s">
        <v>9007</v>
      </c>
      <c r="C11556" s="612" t="s">
        <v>775</v>
      </c>
      <c r="D11556" s="614">
        <v>29.56</v>
      </c>
    </row>
    <row r="11557" spans="1:4" ht="25.5" x14ac:dyDescent="0.2">
      <c r="A11557" s="612">
        <v>7606</v>
      </c>
      <c r="B11557" s="613" t="s">
        <v>9008</v>
      </c>
      <c r="C11557" s="612" t="s">
        <v>775</v>
      </c>
      <c r="D11557" s="614">
        <v>30.8</v>
      </c>
    </row>
    <row r="11558" spans="1:4" ht="38.25" x14ac:dyDescent="0.2">
      <c r="A11558" s="612">
        <v>40329</v>
      </c>
      <c r="B11558" s="613" t="s">
        <v>9009</v>
      </c>
      <c r="C11558" s="612" t="s">
        <v>775</v>
      </c>
      <c r="D11558" s="614">
        <v>14.9</v>
      </c>
    </row>
    <row r="11559" spans="1:4" ht="25.5" x14ac:dyDescent="0.2">
      <c r="A11559" s="612">
        <v>11823</v>
      </c>
      <c r="B11559" s="613" t="s">
        <v>9010</v>
      </c>
      <c r="C11559" s="612" t="s">
        <v>775</v>
      </c>
      <c r="D11559" s="614">
        <v>6.44</v>
      </c>
    </row>
    <row r="11560" spans="1:4" x14ac:dyDescent="0.2">
      <c r="A11560" s="612">
        <v>11822</v>
      </c>
      <c r="B11560" s="613" t="s">
        <v>9011</v>
      </c>
      <c r="C11560" s="612" t="s">
        <v>775</v>
      </c>
      <c r="D11560" s="614">
        <v>37.270000000000003</v>
      </c>
    </row>
    <row r="11561" spans="1:4" ht="25.5" x14ac:dyDescent="0.2">
      <c r="A11561" s="612">
        <v>11831</v>
      </c>
      <c r="B11561" s="613" t="s">
        <v>9012</v>
      </c>
      <c r="C11561" s="612" t="s">
        <v>775</v>
      </c>
      <c r="D11561" s="614">
        <v>28.3</v>
      </c>
    </row>
    <row r="11562" spans="1:4" ht="38.25" x14ac:dyDescent="0.2">
      <c r="A11562" s="612">
        <v>7613</v>
      </c>
      <c r="B11562" s="613" t="s">
        <v>9013</v>
      </c>
      <c r="C11562" s="612" t="s">
        <v>775</v>
      </c>
      <c r="D11562" s="614">
        <v>61849.87</v>
      </c>
    </row>
    <row r="11563" spans="1:4" ht="38.25" x14ac:dyDescent="0.2">
      <c r="A11563" s="612">
        <v>7619</v>
      </c>
      <c r="B11563" s="613" t="s">
        <v>9014</v>
      </c>
      <c r="C11563" s="612" t="s">
        <v>775</v>
      </c>
      <c r="D11563" s="614">
        <v>9560.66</v>
      </c>
    </row>
    <row r="11564" spans="1:4" ht="38.25" x14ac:dyDescent="0.2">
      <c r="A11564" s="612">
        <v>12076</v>
      </c>
      <c r="B11564" s="613" t="s">
        <v>9015</v>
      </c>
      <c r="C11564" s="612" t="s">
        <v>775</v>
      </c>
      <c r="D11564" s="614">
        <v>4385.62</v>
      </c>
    </row>
    <row r="11565" spans="1:4" ht="38.25" x14ac:dyDescent="0.2">
      <c r="A11565" s="612">
        <v>7614</v>
      </c>
      <c r="B11565" s="613" t="s">
        <v>9016</v>
      </c>
      <c r="C11565" s="612" t="s">
        <v>775</v>
      </c>
      <c r="D11565" s="614">
        <v>12058.28</v>
      </c>
    </row>
    <row r="11566" spans="1:4" ht="38.25" x14ac:dyDescent="0.2">
      <c r="A11566" s="612">
        <v>7618</v>
      </c>
      <c r="B11566" s="613" t="s">
        <v>9017</v>
      </c>
      <c r="C11566" s="612" t="s">
        <v>775</v>
      </c>
      <c r="D11566" s="614">
        <v>78207.009999999995</v>
      </c>
    </row>
    <row r="11567" spans="1:4" ht="38.25" x14ac:dyDescent="0.2">
      <c r="A11567" s="612">
        <v>7620</v>
      </c>
      <c r="B11567" s="613" t="s">
        <v>9018</v>
      </c>
      <c r="C11567" s="612" t="s">
        <v>775</v>
      </c>
      <c r="D11567" s="614">
        <v>16915.990000000002</v>
      </c>
    </row>
    <row r="11568" spans="1:4" ht="38.25" x14ac:dyDescent="0.2">
      <c r="A11568" s="612">
        <v>7610</v>
      </c>
      <c r="B11568" s="613" t="s">
        <v>9019</v>
      </c>
      <c r="C11568" s="612" t="s">
        <v>775</v>
      </c>
      <c r="D11568" s="614">
        <v>5356.73</v>
      </c>
    </row>
    <row r="11569" spans="1:4" ht="38.25" x14ac:dyDescent="0.2">
      <c r="A11569" s="612">
        <v>7615</v>
      </c>
      <c r="B11569" s="613" t="s">
        <v>9020</v>
      </c>
      <c r="C11569" s="612" t="s">
        <v>775</v>
      </c>
      <c r="D11569" s="614">
        <v>19735.32</v>
      </c>
    </row>
    <row r="11570" spans="1:4" ht="38.25" x14ac:dyDescent="0.2">
      <c r="A11570" s="612">
        <v>7617</v>
      </c>
      <c r="B11570" s="613" t="s">
        <v>9021</v>
      </c>
      <c r="C11570" s="612" t="s">
        <v>775</v>
      </c>
      <c r="D11570" s="614">
        <v>5983.24</v>
      </c>
    </row>
    <row r="11571" spans="1:4" ht="38.25" x14ac:dyDescent="0.2">
      <c r="A11571" s="612">
        <v>7616</v>
      </c>
      <c r="B11571" s="613" t="s">
        <v>9022</v>
      </c>
      <c r="C11571" s="612" t="s">
        <v>775</v>
      </c>
      <c r="D11571" s="614">
        <v>32204.91</v>
      </c>
    </row>
    <row r="11572" spans="1:4" ht="38.25" x14ac:dyDescent="0.2">
      <c r="A11572" s="612">
        <v>7611</v>
      </c>
      <c r="B11572" s="613" t="s">
        <v>9023</v>
      </c>
      <c r="C11572" s="612" t="s">
        <v>775</v>
      </c>
      <c r="D11572" s="614">
        <v>7737.5</v>
      </c>
    </row>
    <row r="11573" spans="1:4" ht="38.25" x14ac:dyDescent="0.2">
      <c r="A11573" s="612">
        <v>7612</v>
      </c>
      <c r="B11573" s="613" t="s">
        <v>9024</v>
      </c>
      <c r="C11573" s="612" t="s">
        <v>775</v>
      </c>
      <c r="D11573" s="614">
        <v>44174.54</v>
      </c>
    </row>
    <row r="11574" spans="1:4" x14ac:dyDescent="0.2">
      <c r="A11574" s="612">
        <v>37371</v>
      </c>
      <c r="B11574" s="613" t="s">
        <v>9025</v>
      </c>
      <c r="C11574" s="612" t="s">
        <v>778</v>
      </c>
      <c r="D11574" s="614">
        <v>0.71</v>
      </c>
    </row>
    <row r="11575" spans="1:4" x14ac:dyDescent="0.2">
      <c r="A11575" s="612">
        <v>40861</v>
      </c>
      <c r="B11575" s="613" t="s">
        <v>9026</v>
      </c>
      <c r="C11575" s="612" t="s">
        <v>895</v>
      </c>
      <c r="D11575" s="614">
        <v>133.68</v>
      </c>
    </row>
    <row r="11576" spans="1:4" ht="25.5" x14ac:dyDescent="0.2">
      <c r="A11576" s="612">
        <v>36510</v>
      </c>
      <c r="B11576" s="613" t="s">
        <v>9027</v>
      </c>
      <c r="C11576" s="612" t="s">
        <v>775</v>
      </c>
      <c r="D11576" s="614">
        <v>648012.19999999995</v>
      </c>
    </row>
    <row r="11577" spans="1:4" ht="25.5" x14ac:dyDescent="0.2">
      <c r="A11577" s="612">
        <v>25020</v>
      </c>
      <c r="B11577" s="613" t="s">
        <v>9028</v>
      </c>
      <c r="C11577" s="612" t="s">
        <v>775</v>
      </c>
      <c r="D11577" s="614">
        <v>2669582.29</v>
      </c>
    </row>
    <row r="11578" spans="1:4" ht="25.5" x14ac:dyDescent="0.2">
      <c r="A11578" s="612">
        <v>7622</v>
      </c>
      <c r="B11578" s="613" t="s">
        <v>9029</v>
      </c>
      <c r="C11578" s="612" t="s">
        <v>775</v>
      </c>
      <c r="D11578" s="614">
        <v>628666.55000000005</v>
      </c>
    </row>
    <row r="11579" spans="1:4" ht="25.5" x14ac:dyDescent="0.2">
      <c r="A11579" s="612">
        <v>7624</v>
      </c>
      <c r="B11579" s="613" t="s">
        <v>9030</v>
      </c>
      <c r="C11579" s="612" t="s">
        <v>775</v>
      </c>
      <c r="D11579" s="614">
        <v>815000</v>
      </c>
    </row>
    <row r="11580" spans="1:4" ht="25.5" x14ac:dyDescent="0.2">
      <c r="A11580" s="612">
        <v>7625</v>
      </c>
      <c r="B11580" s="613" t="s">
        <v>9031</v>
      </c>
      <c r="C11580" s="612" t="s">
        <v>775</v>
      </c>
      <c r="D11580" s="614">
        <v>810015.21</v>
      </c>
    </row>
    <row r="11581" spans="1:4" ht="25.5" x14ac:dyDescent="0.2">
      <c r="A11581" s="612">
        <v>7623</v>
      </c>
      <c r="B11581" s="613" t="s">
        <v>9032</v>
      </c>
      <c r="C11581" s="612" t="s">
        <v>775</v>
      </c>
      <c r="D11581" s="614">
        <v>2669582.29</v>
      </c>
    </row>
    <row r="11582" spans="1:4" ht="38.25" x14ac:dyDescent="0.2">
      <c r="A11582" s="612">
        <v>36508</v>
      </c>
      <c r="B11582" s="613" t="s">
        <v>9033</v>
      </c>
      <c r="C11582" s="612" t="s">
        <v>775</v>
      </c>
      <c r="D11582" s="614">
        <v>1200617.08</v>
      </c>
    </row>
    <row r="11583" spans="1:4" ht="25.5" x14ac:dyDescent="0.2">
      <c r="A11583" s="612">
        <v>36509</v>
      </c>
      <c r="B11583" s="613" t="s">
        <v>9034</v>
      </c>
      <c r="C11583" s="612" t="s">
        <v>775</v>
      </c>
      <c r="D11583" s="614">
        <v>657981.61</v>
      </c>
    </row>
    <row r="11584" spans="1:4" ht="25.5" x14ac:dyDescent="0.2">
      <c r="A11584" s="612">
        <v>13238</v>
      </c>
      <c r="B11584" s="613" t="s">
        <v>9035</v>
      </c>
      <c r="C11584" s="612" t="s">
        <v>775</v>
      </c>
      <c r="D11584" s="614">
        <v>194299.05</v>
      </c>
    </row>
    <row r="11585" spans="1:4" ht="25.5" x14ac:dyDescent="0.2">
      <c r="A11585" s="612">
        <v>36511</v>
      </c>
      <c r="B11585" s="613" t="s">
        <v>9036</v>
      </c>
      <c r="C11585" s="612" t="s">
        <v>775</v>
      </c>
      <c r="D11585" s="614">
        <v>225140.17</v>
      </c>
    </row>
    <row r="11586" spans="1:4" x14ac:dyDescent="0.2">
      <c r="A11586" s="612">
        <v>36515</v>
      </c>
      <c r="B11586" s="613" t="s">
        <v>9037</v>
      </c>
      <c r="C11586" s="612" t="s">
        <v>775</v>
      </c>
      <c r="D11586" s="614">
        <v>66308.399999999994</v>
      </c>
    </row>
    <row r="11587" spans="1:4" ht="25.5" x14ac:dyDescent="0.2">
      <c r="A11587" s="612">
        <v>10598</v>
      </c>
      <c r="B11587" s="613" t="s">
        <v>9038</v>
      </c>
      <c r="C11587" s="612" t="s">
        <v>775</v>
      </c>
      <c r="D11587" s="614">
        <v>107529.09</v>
      </c>
    </row>
    <row r="11588" spans="1:4" ht="25.5" x14ac:dyDescent="0.2">
      <c r="A11588" s="612">
        <v>7640</v>
      </c>
      <c r="B11588" s="613" t="s">
        <v>9039</v>
      </c>
      <c r="C11588" s="612" t="s">
        <v>775</v>
      </c>
      <c r="D11588" s="614">
        <v>165000</v>
      </c>
    </row>
    <row r="11589" spans="1:4" ht="25.5" x14ac:dyDescent="0.2">
      <c r="A11589" s="612">
        <v>36513</v>
      </c>
      <c r="B11589" s="613" t="s">
        <v>9040</v>
      </c>
      <c r="C11589" s="612" t="s">
        <v>775</v>
      </c>
      <c r="D11589" s="614">
        <v>158947.42000000001</v>
      </c>
    </row>
    <row r="11590" spans="1:4" ht="25.5" x14ac:dyDescent="0.2">
      <c r="A11590" s="612">
        <v>36514</v>
      </c>
      <c r="B11590" s="613" t="s">
        <v>9041</v>
      </c>
      <c r="C11590" s="612" t="s">
        <v>775</v>
      </c>
      <c r="D11590" s="614">
        <v>177336.43</v>
      </c>
    </row>
    <row r="11591" spans="1:4" x14ac:dyDescent="0.2">
      <c r="A11591" s="612">
        <v>11572</v>
      </c>
      <c r="B11591" s="613" t="s">
        <v>12689</v>
      </c>
      <c r="C11591" s="612" t="s">
        <v>775</v>
      </c>
      <c r="D11591" s="614">
        <v>27.24</v>
      </c>
    </row>
    <row r="11592" spans="1:4" ht="25.5" x14ac:dyDescent="0.2">
      <c r="A11592" s="612">
        <v>36149</v>
      </c>
      <c r="B11592" s="613" t="s">
        <v>9042</v>
      </c>
      <c r="C11592" s="612" t="s">
        <v>775</v>
      </c>
      <c r="D11592" s="614">
        <v>141.58000000000001</v>
      </c>
    </row>
    <row r="11593" spans="1:4" ht="38.25" x14ac:dyDescent="0.2">
      <c r="A11593" s="612">
        <v>42407</v>
      </c>
      <c r="B11593" s="613" t="s">
        <v>10553</v>
      </c>
      <c r="C11593" s="612" t="s">
        <v>779</v>
      </c>
      <c r="D11593" s="614">
        <v>6.14</v>
      </c>
    </row>
    <row r="11594" spans="1:4" ht="25.5" x14ac:dyDescent="0.2">
      <c r="A11594" s="612">
        <v>11581</v>
      </c>
      <c r="B11594" s="613" t="s">
        <v>12690</v>
      </c>
      <c r="C11594" s="612" t="s">
        <v>779</v>
      </c>
      <c r="D11594" s="614">
        <v>17.98</v>
      </c>
    </row>
    <row r="11595" spans="1:4" ht="25.5" x14ac:dyDescent="0.2">
      <c r="A11595" s="612">
        <v>43605</v>
      </c>
      <c r="B11595" s="613" t="s">
        <v>12691</v>
      </c>
      <c r="C11595" s="612" t="s">
        <v>775</v>
      </c>
      <c r="D11595" s="614">
        <v>36.78</v>
      </c>
    </row>
    <row r="11596" spans="1:4" ht="25.5" x14ac:dyDescent="0.2">
      <c r="A11596" s="612">
        <v>11580</v>
      </c>
      <c r="B11596" s="613" t="s">
        <v>12692</v>
      </c>
      <c r="C11596" s="612" t="s">
        <v>779</v>
      </c>
      <c r="D11596" s="614">
        <v>7.21</v>
      </c>
    </row>
    <row r="11597" spans="1:4" x14ac:dyDescent="0.2">
      <c r="A11597" s="612">
        <v>10743</v>
      </c>
      <c r="B11597" s="613" t="s">
        <v>9043</v>
      </c>
      <c r="C11597" s="612" t="s">
        <v>775</v>
      </c>
      <c r="D11597" s="614">
        <v>589.52</v>
      </c>
    </row>
    <row r="11598" spans="1:4" ht="38.25" x14ac:dyDescent="0.2">
      <c r="A11598" s="612">
        <v>39848</v>
      </c>
      <c r="B11598" s="613" t="s">
        <v>9044</v>
      </c>
      <c r="C11598" s="612" t="s">
        <v>779</v>
      </c>
      <c r="D11598" s="614">
        <v>1.42</v>
      </c>
    </row>
    <row r="11599" spans="1:4" ht="25.5" x14ac:dyDescent="0.2">
      <c r="A11599" s="612">
        <v>20999</v>
      </c>
      <c r="B11599" s="613" t="s">
        <v>9045</v>
      </c>
      <c r="C11599" s="612" t="s">
        <v>779</v>
      </c>
      <c r="D11599" s="614">
        <v>8.4</v>
      </c>
    </row>
    <row r="11600" spans="1:4" ht="25.5" x14ac:dyDescent="0.2">
      <c r="A11600" s="612">
        <v>21001</v>
      </c>
      <c r="B11600" s="613" t="s">
        <v>9046</v>
      </c>
      <c r="C11600" s="612" t="s">
        <v>779</v>
      </c>
      <c r="D11600" s="614">
        <v>15.68</v>
      </c>
    </row>
    <row r="11601" spans="1:4" ht="25.5" x14ac:dyDescent="0.2">
      <c r="A11601" s="612">
        <v>21003</v>
      </c>
      <c r="B11601" s="613" t="s">
        <v>9047</v>
      </c>
      <c r="C11601" s="612" t="s">
        <v>779</v>
      </c>
      <c r="D11601" s="614">
        <v>25.76</v>
      </c>
    </row>
    <row r="11602" spans="1:4" ht="25.5" x14ac:dyDescent="0.2">
      <c r="A11602" s="612">
        <v>21006</v>
      </c>
      <c r="B11602" s="613" t="s">
        <v>9048</v>
      </c>
      <c r="C11602" s="612" t="s">
        <v>779</v>
      </c>
      <c r="D11602" s="614">
        <v>54.68</v>
      </c>
    </row>
    <row r="11603" spans="1:4" ht="25.5" x14ac:dyDescent="0.2">
      <c r="A11603" s="612">
        <v>21019</v>
      </c>
      <c r="B11603" s="613" t="s">
        <v>9049</v>
      </c>
      <c r="C11603" s="612" t="s">
        <v>779</v>
      </c>
      <c r="D11603" s="614">
        <v>19.010000000000002</v>
      </c>
    </row>
    <row r="11604" spans="1:4" ht="25.5" x14ac:dyDescent="0.2">
      <c r="A11604" s="612">
        <v>21021</v>
      </c>
      <c r="B11604" s="613" t="s">
        <v>9050</v>
      </c>
      <c r="C11604" s="612" t="s">
        <v>779</v>
      </c>
      <c r="D11604" s="614">
        <v>30.05</v>
      </c>
    </row>
    <row r="11605" spans="1:4" ht="25.5" x14ac:dyDescent="0.2">
      <c r="A11605" s="612">
        <v>21024</v>
      </c>
      <c r="B11605" s="613" t="s">
        <v>9051</v>
      </c>
      <c r="C11605" s="612" t="s">
        <v>779</v>
      </c>
      <c r="D11605" s="614">
        <v>64.38</v>
      </c>
    </row>
    <row r="11606" spans="1:4" ht="25.5" x14ac:dyDescent="0.2">
      <c r="A11606" s="612">
        <v>40624</v>
      </c>
      <c r="B11606" s="613" t="s">
        <v>9052</v>
      </c>
      <c r="C11606" s="612" t="s">
        <v>779</v>
      </c>
      <c r="D11606" s="614">
        <v>58.63</v>
      </c>
    </row>
    <row r="11607" spans="1:4" ht="25.5" x14ac:dyDescent="0.2">
      <c r="A11607" s="612">
        <v>42575</v>
      </c>
      <c r="B11607" s="613" t="s">
        <v>10991</v>
      </c>
      <c r="C11607" s="612" t="s">
        <v>779</v>
      </c>
      <c r="D11607" s="614">
        <v>53.8</v>
      </c>
    </row>
    <row r="11608" spans="1:4" ht="25.5" x14ac:dyDescent="0.2">
      <c r="A11608" s="612">
        <v>13127</v>
      </c>
      <c r="B11608" s="613" t="s">
        <v>9053</v>
      </c>
      <c r="C11608" s="612" t="s">
        <v>779</v>
      </c>
      <c r="D11608" s="614">
        <v>26.15</v>
      </c>
    </row>
    <row r="11609" spans="1:4" ht="25.5" x14ac:dyDescent="0.2">
      <c r="A11609" s="612">
        <v>13137</v>
      </c>
      <c r="B11609" s="613" t="s">
        <v>9054</v>
      </c>
      <c r="C11609" s="612" t="s">
        <v>779</v>
      </c>
      <c r="D11609" s="614">
        <v>34.700000000000003</v>
      </c>
    </row>
    <row r="11610" spans="1:4" ht="25.5" x14ac:dyDescent="0.2">
      <c r="A11610" s="612">
        <v>42574</v>
      </c>
      <c r="B11610" s="613" t="s">
        <v>10992</v>
      </c>
      <c r="C11610" s="612" t="s">
        <v>779</v>
      </c>
      <c r="D11610" s="614">
        <v>40.15</v>
      </c>
    </row>
    <row r="11611" spans="1:4" ht="25.5" x14ac:dyDescent="0.2">
      <c r="A11611" s="612">
        <v>20989</v>
      </c>
      <c r="B11611" s="613" t="s">
        <v>9055</v>
      </c>
      <c r="C11611" s="612" t="s">
        <v>779</v>
      </c>
      <c r="D11611" s="614">
        <v>1243.31</v>
      </c>
    </row>
    <row r="11612" spans="1:4" ht="25.5" x14ac:dyDescent="0.2">
      <c r="A11612" s="612">
        <v>21147</v>
      </c>
      <c r="B11612" s="613" t="s">
        <v>9056</v>
      </c>
      <c r="C11612" s="612" t="s">
        <v>779</v>
      </c>
      <c r="D11612" s="614">
        <v>116.57</v>
      </c>
    </row>
    <row r="11613" spans="1:4" ht="25.5" x14ac:dyDescent="0.2">
      <c r="A11613" s="612">
        <v>21148</v>
      </c>
      <c r="B11613" s="613" t="s">
        <v>9057</v>
      </c>
      <c r="C11613" s="612" t="s">
        <v>779</v>
      </c>
      <c r="D11613" s="614">
        <v>71.95</v>
      </c>
    </row>
    <row r="11614" spans="1:4" ht="25.5" x14ac:dyDescent="0.2">
      <c r="A11614" s="612">
        <v>20984</v>
      </c>
      <c r="B11614" s="613" t="s">
        <v>9058</v>
      </c>
      <c r="C11614" s="612" t="s">
        <v>779</v>
      </c>
      <c r="D11614" s="614">
        <v>2385.67</v>
      </c>
    </row>
    <row r="11615" spans="1:4" ht="25.5" x14ac:dyDescent="0.2">
      <c r="A11615" s="612">
        <v>13042</v>
      </c>
      <c r="B11615" s="613" t="s">
        <v>9059</v>
      </c>
      <c r="C11615" s="612" t="s">
        <v>779</v>
      </c>
      <c r="D11615" s="614">
        <v>1322.02</v>
      </c>
    </row>
    <row r="11616" spans="1:4" ht="25.5" x14ac:dyDescent="0.2">
      <c r="A11616" s="612">
        <v>21150</v>
      </c>
      <c r="B11616" s="613" t="s">
        <v>9060</v>
      </c>
      <c r="C11616" s="612" t="s">
        <v>779</v>
      </c>
      <c r="D11616" s="614">
        <v>35.67</v>
      </c>
    </row>
    <row r="11617" spans="1:4" ht="25.5" x14ac:dyDescent="0.2">
      <c r="A11617" s="612">
        <v>13141</v>
      </c>
      <c r="B11617" s="613" t="s">
        <v>9061</v>
      </c>
      <c r="C11617" s="612" t="s">
        <v>779</v>
      </c>
      <c r="D11617" s="614">
        <v>44.95</v>
      </c>
    </row>
    <row r="11618" spans="1:4" ht="25.5" x14ac:dyDescent="0.2">
      <c r="A11618" s="612">
        <v>42576</v>
      </c>
      <c r="B11618" s="613" t="s">
        <v>10993</v>
      </c>
      <c r="C11618" s="612" t="s">
        <v>779</v>
      </c>
      <c r="D11618" s="614">
        <v>146.76</v>
      </c>
    </row>
    <row r="11619" spans="1:4" ht="25.5" x14ac:dyDescent="0.2">
      <c r="A11619" s="612">
        <v>21151</v>
      </c>
      <c r="B11619" s="613" t="s">
        <v>9062</v>
      </c>
      <c r="C11619" s="612" t="s">
        <v>779</v>
      </c>
      <c r="D11619" s="614">
        <v>213.54</v>
      </c>
    </row>
    <row r="11620" spans="1:4" ht="25.5" x14ac:dyDescent="0.2">
      <c r="A11620" s="612">
        <v>13142</v>
      </c>
      <c r="B11620" s="613" t="s">
        <v>9063</v>
      </c>
      <c r="C11620" s="612" t="s">
        <v>779</v>
      </c>
      <c r="D11620" s="614">
        <v>305.27999999999997</v>
      </c>
    </row>
    <row r="11621" spans="1:4" ht="25.5" x14ac:dyDescent="0.2">
      <c r="A11621" s="612">
        <v>42577</v>
      </c>
      <c r="B11621" s="613" t="s">
        <v>10994</v>
      </c>
      <c r="C11621" s="612" t="s">
        <v>779</v>
      </c>
      <c r="D11621" s="614">
        <v>334.98</v>
      </c>
    </row>
    <row r="11622" spans="1:4" ht="25.5" x14ac:dyDescent="0.2">
      <c r="A11622" s="612">
        <v>20994</v>
      </c>
      <c r="B11622" s="613" t="s">
        <v>9064</v>
      </c>
      <c r="C11622" s="612" t="s">
        <v>779</v>
      </c>
      <c r="D11622" s="614">
        <v>575.59</v>
      </c>
    </row>
    <row r="11623" spans="1:4" ht="25.5" x14ac:dyDescent="0.2">
      <c r="A11623" s="612">
        <v>7672</v>
      </c>
      <c r="B11623" s="613" t="s">
        <v>9065</v>
      </c>
      <c r="C11623" s="612" t="s">
        <v>779</v>
      </c>
      <c r="D11623" s="614">
        <v>377.07</v>
      </c>
    </row>
    <row r="11624" spans="1:4" ht="25.5" x14ac:dyDescent="0.2">
      <c r="A11624" s="612">
        <v>20995</v>
      </c>
      <c r="B11624" s="613" t="s">
        <v>9066</v>
      </c>
      <c r="C11624" s="612" t="s">
        <v>779</v>
      </c>
      <c r="D11624" s="614">
        <v>756.43</v>
      </c>
    </row>
    <row r="11625" spans="1:4" ht="25.5" x14ac:dyDescent="0.2">
      <c r="A11625" s="612">
        <v>7690</v>
      </c>
      <c r="B11625" s="613" t="s">
        <v>9067</v>
      </c>
      <c r="C11625" s="612" t="s">
        <v>779</v>
      </c>
      <c r="D11625" s="614">
        <v>437.49</v>
      </c>
    </row>
    <row r="11626" spans="1:4" ht="25.5" x14ac:dyDescent="0.2">
      <c r="A11626" s="612">
        <v>20980</v>
      </c>
      <c r="B11626" s="613" t="s">
        <v>9068</v>
      </c>
      <c r="C11626" s="612" t="s">
        <v>779</v>
      </c>
      <c r="D11626" s="614">
        <v>477.26</v>
      </c>
    </row>
    <row r="11627" spans="1:4" ht="25.5" x14ac:dyDescent="0.2">
      <c r="A11627" s="612">
        <v>7661</v>
      </c>
      <c r="B11627" s="613" t="s">
        <v>9069</v>
      </c>
      <c r="C11627" s="612" t="s">
        <v>779</v>
      </c>
      <c r="D11627" s="614">
        <v>567.75</v>
      </c>
    </row>
    <row r="11628" spans="1:4" ht="25.5" x14ac:dyDescent="0.2">
      <c r="A11628" s="612">
        <v>21016</v>
      </c>
      <c r="B11628" s="613" t="s">
        <v>9070</v>
      </c>
      <c r="C11628" s="612" t="s">
        <v>779</v>
      </c>
      <c r="D11628" s="614">
        <v>132.30000000000001</v>
      </c>
    </row>
    <row r="11629" spans="1:4" ht="25.5" x14ac:dyDescent="0.2">
      <c r="A11629" s="612">
        <v>21008</v>
      </c>
      <c r="B11629" s="613" t="s">
        <v>9071</v>
      </c>
      <c r="C11629" s="612" t="s">
        <v>779</v>
      </c>
      <c r="D11629" s="614">
        <v>15.45</v>
      </c>
    </row>
    <row r="11630" spans="1:4" ht="25.5" x14ac:dyDescent="0.2">
      <c r="A11630" s="612">
        <v>21009</v>
      </c>
      <c r="B11630" s="613" t="s">
        <v>9072</v>
      </c>
      <c r="C11630" s="612" t="s">
        <v>779</v>
      </c>
      <c r="D11630" s="614">
        <v>20.12</v>
      </c>
    </row>
    <row r="11631" spans="1:4" ht="25.5" x14ac:dyDescent="0.2">
      <c r="A11631" s="612">
        <v>21010</v>
      </c>
      <c r="B11631" s="613" t="s">
        <v>9073</v>
      </c>
      <c r="C11631" s="612" t="s">
        <v>779</v>
      </c>
      <c r="D11631" s="614">
        <v>27.02</v>
      </c>
    </row>
    <row r="11632" spans="1:4" ht="25.5" x14ac:dyDescent="0.2">
      <c r="A11632" s="612">
        <v>21011</v>
      </c>
      <c r="B11632" s="613" t="s">
        <v>9074</v>
      </c>
      <c r="C11632" s="612" t="s">
        <v>779</v>
      </c>
      <c r="D11632" s="614">
        <v>39.380000000000003</v>
      </c>
    </row>
    <row r="11633" spans="1:4" ht="25.5" x14ac:dyDescent="0.2">
      <c r="A11633" s="612">
        <v>21012</v>
      </c>
      <c r="B11633" s="613" t="s">
        <v>9075</v>
      </c>
      <c r="C11633" s="612" t="s">
        <v>779</v>
      </c>
      <c r="D11633" s="614">
        <v>43.52</v>
      </c>
    </row>
    <row r="11634" spans="1:4" ht="25.5" x14ac:dyDescent="0.2">
      <c r="A11634" s="612">
        <v>21013</v>
      </c>
      <c r="B11634" s="613" t="s">
        <v>9076</v>
      </c>
      <c r="C11634" s="612" t="s">
        <v>779</v>
      </c>
      <c r="D11634" s="614">
        <v>56.79</v>
      </c>
    </row>
    <row r="11635" spans="1:4" ht="25.5" x14ac:dyDescent="0.2">
      <c r="A11635" s="612">
        <v>21014</v>
      </c>
      <c r="B11635" s="613" t="s">
        <v>9077</v>
      </c>
      <c r="C11635" s="612" t="s">
        <v>779</v>
      </c>
      <c r="D11635" s="614">
        <v>79.459999999999994</v>
      </c>
    </row>
    <row r="11636" spans="1:4" ht="25.5" x14ac:dyDescent="0.2">
      <c r="A11636" s="612">
        <v>21015</v>
      </c>
      <c r="B11636" s="613" t="s">
        <v>9078</v>
      </c>
      <c r="C11636" s="612" t="s">
        <v>779</v>
      </c>
      <c r="D11636" s="614">
        <v>91.29</v>
      </c>
    </row>
    <row r="11637" spans="1:4" ht="25.5" x14ac:dyDescent="0.2">
      <c r="A11637" s="612">
        <v>7697</v>
      </c>
      <c r="B11637" s="613" t="s">
        <v>9079</v>
      </c>
      <c r="C11637" s="612" t="s">
        <v>779</v>
      </c>
      <c r="D11637" s="614">
        <v>43.56</v>
      </c>
    </row>
    <row r="11638" spans="1:4" ht="25.5" x14ac:dyDescent="0.2">
      <c r="A11638" s="612">
        <v>7698</v>
      </c>
      <c r="B11638" s="613" t="s">
        <v>9080</v>
      </c>
      <c r="C11638" s="612" t="s">
        <v>779</v>
      </c>
      <c r="D11638" s="614">
        <v>37.5</v>
      </c>
    </row>
    <row r="11639" spans="1:4" ht="25.5" x14ac:dyDescent="0.2">
      <c r="A11639" s="612">
        <v>7691</v>
      </c>
      <c r="B11639" s="613" t="s">
        <v>9081</v>
      </c>
      <c r="C11639" s="612" t="s">
        <v>779</v>
      </c>
      <c r="D11639" s="614">
        <v>15.84</v>
      </c>
    </row>
    <row r="11640" spans="1:4" ht="25.5" x14ac:dyDescent="0.2">
      <c r="A11640" s="612">
        <v>40626</v>
      </c>
      <c r="B11640" s="613" t="s">
        <v>9082</v>
      </c>
      <c r="C11640" s="612" t="s">
        <v>779</v>
      </c>
      <c r="D11640" s="614">
        <v>29.73</v>
      </c>
    </row>
    <row r="11641" spans="1:4" ht="25.5" x14ac:dyDescent="0.2">
      <c r="A11641" s="612">
        <v>7701</v>
      </c>
      <c r="B11641" s="613" t="s">
        <v>9083</v>
      </c>
      <c r="C11641" s="612" t="s">
        <v>779</v>
      </c>
      <c r="D11641" s="614">
        <v>77.959999999999994</v>
      </c>
    </row>
    <row r="11642" spans="1:4" ht="25.5" x14ac:dyDescent="0.2">
      <c r="A11642" s="612">
        <v>7696</v>
      </c>
      <c r="B11642" s="613" t="s">
        <v>9084</v>
      </c>
      <c r="C11642" s="612" t="s">
        <v>779</v>
      </c>
      <c r="D11642" s="614">
        <v>62.82</v>
      </c>
    </row>
    <row r="11643" spans="1:4" ht="25.5" x14ac:dyDescent="0.2">
      <c r="A11643" s="612">
        <v>7700</v>
      </c>
      <c r="B11643" s="613" t="s">
        <v>9085</v>
      </c>
      <c r="C11643" s="612" t="s">
        <v>779</v>
      </c>
      <c r="D11643" s="614">
        <v>20.04</v>
      </c>
    </row>
    <row r="11644" spans="1:4" ht="25.5" x14ac:dyDescent="0.2">
      <c r="A11644" s="612">
        <v>7694</v>
      </c>
      <c r="B11644" s="613" t="s">
        <v>9086</v>
      </c>
      <c r="C11644" s="612" t="s">
        <v>779</v>
      </c>
      <c r="D11644" s="614">
        <v>104.9</v>
      </c>
    </row>
    <row r="11645" spans="1:4" ht="25.5" x14ac:dyDescent="0.2">
      <c r="A11645" s="612">
        <v>7693</v>
      </c>
      <c r="B11645" s="613" t="s">
        <v>9087</v>
      </c>
      <c r="C11645" s="612" t="s">
        <v>779</v>
      </c>
      <c r="D11645" s="614">
        <v>144.47999999999999</v>
      </c>
    </row>
    <row r="11646" spans="1:4" ht="25.5" x14ac:dyDescent="0.2">
      <c r="A11646" s="612">
        <v>7692</v>
      </c>
      <c r="B11646" s="613" t="s">
        <v>9088</v>
      </c>
      <c r="C11646" s="612" t="s">
        <v>779</v>
      </c>
      <c r="D11646" s="614">
        <v>216.31</v>
      </c>
    </row>
    <row r="11647" spans="1:4" ht="25.5" x14ac:dyDescent="0.2">
      <c r="A11647" s="612">
        <v>7695</v>
      </c>
      <c r="B11647" s="613" t="s">
        <v>9089</v>
      </c>
      <c r="C11647" s="612" t="s">
        <v>779</v>
      </c>
      <c r="D11647" s="614">
        <v>234.59</v>
      </c>
    </row>
    <row r="11648" spans="1:4" x14ac:dyDescent="0.2">
      <c r="A11648" s="612">
        <v>13356</v>
      </c>
      <c r="B11648" s="613" t="s">
        <v>9090</v>
      </c>
      <c r="C11648" s="612" t="s">
        <v>779</v>
      </c>
      <c r="D11648" s="614">
        <v>17.010000000000002</v>
      </c>
    </row>
    <row r="11649" spans="1:4" x14ac:dyDescent="0.2">
      <c r="A11649" s="612">
        <v>36365</v>
      </c>
      <c r="B11649" s="613" t="s">
        <v>9091</v>
      </c>
      <c r="C11649" s="612" t="s">
        <v>779</v>
      </c>
      <c r="D11649" s="614">
        <v>27.34</v>
      </c>
    </row>
    <row r="11650" spans="1:4" x14ac:dyDescent="0.2">
      <c r="A11650" s="612">
        <v>41930</v>
      </c>
      <c r="B11650" s="613" t="s">
        <v>9092</v>
      </c>
      <c r="C11650" s="612" t="s">
        <v>779</v>
      </c>
      <c r="D11650" s="614">
        <v>88.5</v>
      </c>
    </row>
    <row r="11651" spans="1:4" x14ac:dyDescent="0.2">
      <c r="A11651" s="612">
        <v>41931</v>
      </c>
      <c r="B11651" s="613" t="s">
        <v>9093</v>
      </c>
      <c r="C11651" s="612" t="s">
        <v>779</v>
      </c>
      <c r="D11651" s="614">
        <v>150.91999999999999</v>
      </c>
    </row>
    <row r="11652" spans="1:4" x14ac:dyDescent="0.2">
      <c r="A11652" s="612">
        <v>41932</v>
      </c>
      <c r="B11652" s="613" t="s">
        <v>9094</v>
      </c>
      <c r="C11652" s="612" t="s">
        <v>779</v>
      </c>
      <c r="D11652" s="614">
        <v>243.76</v>
      </c>
    </row>
    <row r="11653" spans="1:4" x14ac:dyDescent="0.2">
      <c r="A11653" s="612">
        <v>41933</v>
      </c>
      <c r="B11653" s="613" t="s">
        <v>9095</v>
      </c>
      <c r="C11653" s="612" t="s">
        <v>779</v>
      </c>
      <c r="D11653" s="614">
        <v>301.89</v>
      </c>
    </row>
    <row r="11654" spans="1:4" x14ac:dyDescent="0.2">
      <c r="A11654" s="612">
        <v>41934</v>
      </c>
      <c r="B11654" s="613" t="s">
        <v>9096</v>
      </c>
      <c r="C11654" s="612" t="s">
        <v>779</v>
      </c>
      <c r="D11654" s="614">
        <v>391.03</v>
      </c>
    </row>
    <row r="11655" spans="1:4" x14ac:dyDescent="0.2">
      <c r="A11655" s="612">
        <v>41936</v>
      </c>
      <c r="B11655" s="613" t="s">
        <v>9097</v>
      </c>
      <c r="C11655" s="612" t="s">
        <v>779</v>
      </c>
      <c r="D11655" s="614">
        <v>58.95</v>
      </c>
    </row>
    <row r="11656" spans="1:4" ht="25.5" x14ac:dyDescent="0.2">
      <c r="A11656" s="612">
        <v>41785</v>
      </c>
      <c r="B11656" s="613" t="s">
        <v>9098</v>
      </c>
      <c r="C11656" s="612" t="s">
        <v>779</v>
      </c>
      <c r="D11656" s="614">
        <v>1558.76</v>
      </c>
    </row>
    <row r="11657" spans="1:4" ht="25.5" x14ac:dyDescent="0.2">
      <c r="A11657" s="612">
        <v>41781</v>
      </c>
      <c r="B11657" s="613" t="s">
        <v>9099</v>
      </c>
      <c r="C11657" s="612" t="s">
        <v>779</v>
      </c>
      <c r="D11657" s="614">
        <v>444.41</v>
      </c>
    </row>
    <row r="11658" spans="1:4" ht="25.5" x14ac:dyDescent="0.2">
      <c r="A11658" s="612">
        <v>41783</v>
      </c>
      <c r="B11658" s="613" t="s">
        <v>9100</v>
      </c>
      <c r="C11658" s="612" t="s">
        <v>779</v>
      </c>
      <c r="D11658" s="614">
        <v>1172.74</v>
      </c>
    </row>
    <row r="11659" spans="1:4" ht="25.5" x14ac:dyDescent="0.2">
      <c r="A11659" s="612">
        <v>41786</v>
      </c>
      <c r="B11659" s="613" t="s">
        <v>9101</v>
      </c>
      <c r="C11659" s="612" t="s">
        <v>779</v>
      </c>
      <c r="D11659" s="614">
        <v>2446.46</v>
      </c>
    </row>
    <row r="11660" spans="1:4" ht="25.5" x14ac:dyDescent="0.2">
      <c r="A11660" s="612">
        <v>41779</v>
      </c>
      <c r="B11660" s="613" t="s">
        <v>9102</v>
      </c>
      <c r="C11660" s="612" t="s">
        <v>779</v>
      </c>
      <c r="D11660" s="614">
        <v>170.45</v>
      </c>
    </row>
    <row r="11661" spans="1:4" ht="25.5" x14ac:dyDescent="0.2">
      <c r="A11661" s="612">
        <v>41780</v>
      </c>
      <c r="B11661" s="613" t="s">
        <v>9103</v>
      </c>
      <c r="C11661" s="612" t="s">
        <v>779</v>
      </c>
      <c r="D11661" s="614">
        <v>201.59</v>
      </c>
    </row>
    <row r="11662" spans="1:4" ht="25.5" x14ac:dyDescent="0.2">
      <c r="A11662" s="612">
        <v>41782</v>
      </c>
      <c r="B11662" s="613" t="s">
        <v>9104</v>
      </c>
      <c r="C11662" s="612" t="s">
        <v>779</v>
      </c>
      <c r="D11662" s="614">
        <v>831.02</v>
      </c>
    </row>
    <row r="11663" spans="1:4" x14ac:dyDescent="0.2">
      <c r="A11663" s="612">
        <v>38130</v>
      </c>
      <c r="B11663" s="613" t="s">
        <v>9105</v>
      </c>
      <c r="C11663" s="612" t="s">
        <v>779</v>
      </c>
      <c r="D11663" s="614">
        <v>34.04</v>
      </c>
    </row>
    <row r="11664" spans="1:4" x14ac:dyDescent="0.2">
      <c r="A11664" s="612">
        <v>21123</v>
      </c>
      <c r="B11664" s="613" t="s">
        <v>9106</v>
      </c>
      <c r="C11664" s="612" t="s">
        <v>779</v>
      </c>
      <c r="D11664" s="614">
        <v>9.66</v>
      </c>
    </row>
    <row r="11665" spans="1:4" x14ac:dyDescent="0.2">
      <c r="A11665" s="612">
        <v>21124</v>
      </c>
      <c r="B11665" s="613" t="s">
        <v>9107</v>
      </c>
      <c r="C11665" s="612" t="s">
        <v>779</v>
      </c>
      <c r="D11665" s="614">
        <v>17.13</v>
      </c>
    </row>
    <row r="11666" spans="1:4" x14ac:dyDescent="0.2">
      <c r="A11666" s="612">
        <v>21125</v>
      </c>
      <c r="B11666" s="613" t="s">
        <v>9108</v>
      </c>
      <c r="C11666" s="612" t="s">
        <v>779</v>
      </c>
      <c r="D11666" s="614">
        <v>27.49</v>
      </c>
    </row>
    <row r="11667" spans="1:4" x14ac:dyDescent="0.2">
      <c r="A11667" s="612">
        <v>38028</v>
      </c>
      <c r="B11667" s="613" t="s">
        <v>9109</v>
      </c>
      <c r="C11667" s="612" t="s">
        <v>779</v>
      </c>
      <c r="D11667" s="614">
        <v>46.65</v>
      </c>
    </row>
    <row r="11668" spans="1:4" x14ac:dyDescent="0.2">
      <c r="A11668" s="612">
        <v>38029</v>
      </c>
      <c r="B11668" s="613" t="s">
        <v>9110</v>
      </c>
      <c r="C11668" s="612" t="s">
        <v>779</v>
      </c>
      <c r="D11668" s="614">
        <v>71.11</v>
      </c>
    </row>
    <row r="11669" spans="1:4" x14ac:dyDescent="0.2">
      <c r="A11669" s="612">
        <v>38030</v>
      </c>
      <c r="B11669" s="613" t="s">
        <v>9111</v>
      </c>
      <c r="C11669" s="612" t="s">
        <v>779</v>
      </c>
      <c r="D11669" s="614">
        <v>109.23</v>
      </c>
    </row>
    <row r="11670" spans="1:4" x14ac:dyDescent="0.2">
      <c r="A11670" s="612">
        <v>38031</v>
      </c>
      <c r="B11670" s="613" t="s">
        <v>9112</v>
      </c>
      <c r="C11670" s="612" t="s">
        <v>779</v>
      </c>
      <c r="D11670" s="614">
        <v>173.08</v>
      </c>
    </row>
    <row r="11671" spans="1:4" ht="51" x14ac:dyDescent="0.2">
      <c r="A11671" s="612">
        <v>39735</v>
      </c>
      <c r="B11671" s="613" t="s">
        <v>9113</v>
      </c>
      <c r="C11671" s="612" t="s">
        <v>779</v>
      </c>
      <c r="D11671" s="614">
        <v>77.28</v>
      </c>
    </row>
    <row r="11672" spans="1:4" ht="51" x14ac:dyDescent="0.2">
      <c r="A11672" s="612">
        <v>39734</v>
      </c>
      <c r="B11672" s="613" t="s">
        <v>9114</v>
      </c>
      <c r="C11672" s="612" t="s">
        <v>779</v>
      </c>
      <c r="D11672" s="614">
        <v>91.67</v>
      </c>
    </row>
    <row r="11673" spans="1:4" ht="51" x14ac:dyDescent="0.2">
      <c r="A11673" s="612">
        <v>39736</v>
      </c>
      <c r="B11673" s="613" t="s">
        <v>9115</v>
      </c>
      <c r="C11673" s="612" t="s">
        <v>779</v>
      </c>
      <c r="D11673" s="614">
        <v>104.62</v>
      </c>
    </row>
    <row r="11674" spans="1:4" ht="51" x14ac:dyDescent="0.2">
      <c r="A11674" s="612">
        <v>39737</v>
      </c>
      <c r="B11674" s="613" t="s">
        <v>9116</v>
      </c>
      <c r="C11674" s="612" t="s">
        <v>779</v>
      </c>
      <c r="D11674" s="614">
        <v>14.07</v>
      </c>
    </row>
    <row r="11675" spans="1:4" ht="51" x14ac:dyDescent="0.2">
      <c r="A11675" s="612">
        <v>39738</v>
      </c>
      <c r="B11675" s="613" t="s">
        <v>9117</v>
      </c>
      <c r="C11675" s="612" t="s">
        <v>779</v>
      </c>
      <c r="D11675" s="614">
        <v>5.09</v>
      </c>
    </row>
    <row r="11676" spans="1:4" ht="51" x14ac:dyDescent="0.2">
      <c r="A11676" s="612">
        <v>39739</v>
      </c>
      <c r="B11676" s="613" t="s">
        <v>9118</v>
      </c>
      <c r="C11676" s="612" t="s">
        <v>779</v>
      </c>
      <c r="D11676" s="614">
        <v>72.349999999999994</v>
      </c>
    </row>
    <row r="11677" spans="1:4" ht="51" x14ac:dyDescent="0.2">
      <c r="A11677" s="612">
        <v>39733</v>
      </c>
      <c r="B11677" s="613" t="s">
        <v>9119</v>
      </c>
      <c r="C11677" s="612" t="s">
        <v>779</v>
      </c>
      <c r="D11677" s="614">
        <v>125.2</v>
      </c>
    </row>
    <row r="11678" spans="1:4" ht="51" x14ac:dyDescent="0.2">
      <c r="A11678" s="612">
        <v>39854</v>
      </c>
      <c r="B11678" s="613" t="s">
        <v>9120</v>
      </c>
      <c r="C11678" s="612" t="s">
        <v>779</v>
      </c>
      <c r="D11678" s="614">
        <v>126.97</v>
      </c>
    </row>
    <row r="11679" spans="1:4" ht="51" x14ac:dyDescent="0.2">
      <c r="A11679" s="612">
        <v>39740</v>
      </c>
      <c r="B11679" s="613" t="s">
        <v>9121</v>
      </c>
      <c r="C11679" s="612" t="s">
        <v>779</v>
      </c>
      <c r="D11679" s="614">
        <v>69.47</v>
      </c>
    </row>
    <row r="11680" spans="1:4" ht="51" x14ac:dyDescent="0.2">
      <c r="A11680" s="612">
        <v>39741</v>
      </c>
      <c r="B11680" s="613" t="s">
        <v>9122</v>
      </c>
      <c r="C11680" s="612" t="s">
        <v>779</v>
      </c>
      <c r="D11680" s="614">
        <v>12.8</v>
      </c>
    </row>
    <row r="11681" spans="1:4" ht="51" x14ac:dyDescent="0.2">
      <c r="A11681" s="612">
        <v>39853</v>
      </c>
      <c r="B11681" s="613" t="s">
        <v>9123</v>
      </c>
      <c r="C11681" s="612" t="s">
        <v>779</v>
      </c>
      <c r="D11681" s="614">
        <v>16.809999999999999</v>
      </c>
    </row>
    <row r="11682" spans="1:4" ht="51" x14ac:dyDescent="0.2">
      <c r="A11682" s="612">
        <v>39742</v>
      </c>
      <c r="B11682" s="613" t="s">
        <v>9124</v>
      </c>
      <c r="C11682" s="612" t="s">
        <v>779</v>
      </c>
      <c r="D11682" s="614">
        <v>55.84</v>
      </c>
    </row>
    <row r="11683" spans="1:4" ht="25.5" x14ac:dyDescent="0.2">
      <c r="A11683" s="612">
        <v>39749</v>
      </c>
      <c r="B11683" s="613" t="s">
        <v>9125</v>
      </c>
      <c r="C11683" s="612" t="s">
        <v>779</v>
      </c>
      <c r="D11683" s="614">
        <v>68.709999999999994</v>
      </c>
    </row>
    <row r="11684" spans="1:4" ht="25.5" x14ac:dyDescent="0.2">
      <c r="A11684" s="612">
        <v>39751</v>
      </c>
      <c r="B11684" s="613" t="s">
        <v>9126</v>
      </c>
      <c r="C11684" s="612" t="s">
        <v>779</v>
      </c>
      <c r="D11684" s="614">
        <v>124.85</v>
      </c>
    </row>
    <row r="11685" spans="1:4" ht="25.5" x14ac:dyDescent="0.2">
      <c r="A11685" s="612">
        <v>39750</v>
      </c>
      <c r="B11685" s="613" t="s">
        <v>9127</v>
      </c>
      <c r="C11685" s="612" t="s">
        <v>779</v>
      </c>
      <c r="D11685" s="614">
        <v>103.77</v>
      </c>
    </row>
    <row r="11686" spans="1:4" ht="25.5" x14ac:dyDescent="0.2">
      <c r="A11686" s="612">
        <v>39747</v>
      </c>
      <c r="B11686" s="613" t="s">
        <v>9128</v>
      </c>
      <c r="C11686" s="612" t="s">
        <v>779</v>
      </c>
      <c r="D11686" s="614">
        <v>33.380000000000003</v>
      </c>
    </row>
    <row r="11687" spans="1:4" ht="25.5" x14ac:dyDescent="0.2">
      <c r="A11687" s="612">
        <v>39753</v>
      </c>
      <c r="B11687" s="613" t="s">
        <v>9129</v>
      </c>
      <c r="C11687" s="612" t="s">
        <v>779</v>
      </c>
      <c r="D11687" s="614">
        <v>229.82</v>
      </c>
    </row>
    <row r="11688" spans="1:4" ht="25.5" x14ac:dyDescent="0.2">
      <c r="A11688" s="612">
        <v>39754</v>
      </c>
      <c r="B11688" s="613" t="s">
        <v>9130</v>
      </c>
      <c r="C11688" s="612" t="s">
        <v>779</v>
      </c>
      <c r="D11688" s="614">
        <v>338.59</v>
      </c>
    </row>
    <row r="11689" spans="1:4" ht="25.5" x14ac:dyDescent="0.2">
      <c r="A11689" s="612">
        <v>39748</v>
      </c>
      <c r="B11689" s="613" t="s">
        <v>9131</v>
      </c>
      <c r="C11689" s="612" t="s">
        <v>779</v>
      </c>
      <c r="D11689" s="614">
        <v>54.01</v>
      </c>
    </row>
    <row r="11690" spans="1:4" ht="25.5" x14ac:dyDescent="0.2">
      <c r="A11690" s="612">
        <v>39755</v>
      </c>
      <c r="B11690" s="613" t="s">
        <v>9132</v>
      </c>
      <c r="C11690" s="612" t="s">
        <v>779</v>
      </c>
      <c r="D11690" s="614">
        <v>513.39</v>
      </c>
    </row>
    <row r="11691" spans="1:4" ht="25.5" x14ac:dyDescent="0.2">
      <c r="A11691" s="612">
        <v>12742</v>
      </c>
      <c r="B11691" s="613" t="s">
        <v>9133</v>
      </c>
      <c r="C11691" s="612" t="s">
        <v>779</v>
      </c>
      <c r="D11691" s="614">
        <v>406.51</v>
      </c>
    </row>
    <row r="11692" spans="1:4" ht="25.5" x14ac:dyDescent="0.2">
      <c r="A11692" s="612">
        <v>12713</v>
      </c>
      <c r="B11692" s="613" t="s">
        <v>9134</v>
      </c>
      <c r="C11692" s="612" t="s">
        <v>779</v>
      </c>
      <c r="D11692" s="614">
        <v>21.56</v>
      </c>
    </row>
    <row r="11693" spans="1:4" ht="25.5" x14ac:dyDescent="0.2">
      <c r="A11693" s="612">
        <v>12743</v>
      </c>
      <c r="B11693" s="613" t="s">
        <v>9135</v>
      </c>
      <c r="C11693" s="612" t="s">
        <v>779</v>
      </c>
      <c r="D11693" s="614">
        <v>37.090000000000003</v>
      </c>
    </row>
    <row r="11694" spans="1:4" ht="25.5" x14ac:dyDescent="0.2">
      <c r="A11694" s="612">
        <v>12744</v>
      </c>
      <c r="B11694" s="613" t="s">
        <v>9136</v>
      </c>
      <c r="C11694" s="612" t="s">
        <v>779</v>
      </c>
      <c r="D11694" s="614">
        <v>47.07</v>
      </c>
    </row>
    <row r="11695" spans="1:4" ht="25.5" x14ac:dyDescent="0.2">
      <c r="A11695" s="612">
        <v>12745</v>
      </c>
      <c r="B11695" s="613" t="s">
        <v>9137</v>
      </c>
      <c r="C11695" s="612" t="s">
        <v>779</v>
      </c>
      <c r="D11695" s="614">
        <v>68.349999999999994</v>
      </c>
    </row>
    <row r="11696" spans="1:4" ht="25.5" x14ac:dyDescent="0.2">
      <c r="A11696" s="612">
        <v>12746</v>
      </c>
      <c r="B11696" s="613" t="s">
        <v>9138</v>
      </c>
      <c r="C11696" s="612" t="s">
        <v>779</v>
      </c>
      <c r="D11696" s="614">
        <v>92.3</v>
      </c>
    </row>
    <row r="11697" spans="1:4" ht="25.5" x14ac:dyDescent="0.2">
      <c r="A11697" s="612">
        <v>12747</v>
      </c>
      <c r="B11697" s="613" t="s">
        <v>9139</v>
      </c>
      <c r="C11697" s="612" t="s">
        <v>779</v>
      </c>
      <c r="D11697" s="614">
        <v>133.86000000000001</v>
      </c>
    </row>
    <row r="11698" spans="1:4" ht="25.5" x14ac:dyDescent="0.2">
      <c r="A11698" s="612">
        <v>12748</v>
      </c>
      <c r="B11698" s="613" t="s">
        <v>9140</v>
      </c>
      <c r="C11698" s="612" t="s">
        <v>779</v>
      </c>
      <c r="D11698" s="614">
        <v>188.59</v>
      </c>
    </row>
    <row r="11699" spans="1:4" ht="25.5" x14ac:dyDescent="0.2">
      <c r="A11699" s="612">
        <v>12749</v>
      </c>
      <c r="B11699" s="613" t="s">
        <v>9141</v>
      </c>
      <c r="C11699" s="612" t="s">
        <v>779</v>
      </c>
      <c r="D11699" s="614">
        <v>275.68</v>
      </c>
    </row>
    <row r="11700" spans="1:4" ht="25.5" x14ac:dyDescent="0.2">
      <c r="A11700" s="612">
        <v>39726</v>
      </c>
      <c r="B11700" s="613" t="s">
        <v>9142</v>
      </c>
      <c r="C11700" s="612" t="s">
        <v>779</v>
      </c>
      <c r="D11700" s="614">
        <v>90.55</v>
      </c>
    </row>
    <row r="11701" spans="1:4" ht="25.5" x14ac:dyDescent="0.2">
      <c r="A11701" s="612">
        <v>39728</v>
      </c>
      <c r="B11701" s="613" t="s">
        <v>9143</v>
      </c>
      <c r="C11701" s="612" t="s">
        <v>779</v>
      </c>
      <c r="D11701" s="614">
        <v>159.13999999999999</v>
      </c>
    </row>
    <row r="11702" spans="1:4" ht="25.5" x14ac:dyDescent="0.2">
      <c r="A11702" s="612">
        <v>39727</v>
      </c>
      <c r="B11702" s="613" t="s">
        <v>9144</v>
      </c>
      <c r="C11702" s="612" t="s">
        <v>779</v>
      </c>
      <c r="D11702" s="614">
        <v>130.97</v>
      </c>
    </row>
    <row r="11703" spans="1:4" ht="25.5" x14ac:dyDescent="0.2">
      <c r="A11703" s="612">
        <v>39724</v>
      </c>
      <c r="B11703" s="613" t="s">
        <v>9145</v>
      </c>
      <c r="C11703" s="612" t="s">
        <v>779</v>
      </c>
      <c r="D11703" s="614">
        <v>40.1</v>
      </c>
    </row>
    <row r="11704" spans="1:4" ht="25.5" x14ac:dyDescent="0.2">
      <c r="A11704" s="612">
        <v>39729</v>
      </c>
      <c r="B11704" s="613" t="s">
        <v>9146</v>
      </c>
      <c r="C11704" s="612" t="s">
        <v>779</v>
      </c>
      <c r="D11704" s="614">
        <v>220.39</v>
      </c>
    </row>
    <row r="11705" spans="1:4" ht="25.5" x14ac:dyDescent="0.2">
      <c r="A11705" s="612">
        <v>39730</v>
      </c>
      <c r="B11705" s="613" t="s">
        <v>9147</v>
      </c>
      <c r="C11705" s="612" t="s">
        <v>779</v>
      </c>
      <c r="D11705" s="614">
        <v>285.94</v>
      </c>
    </row>
    <row r="11706" spans="1:4" ht="25.5" x14ac:dyDescent="0.2">
      <c r="A11706" s="612">
        <v>39731</v>
      </c>
      <c r="B11706" s="613" t="s">
        <v>9148</v>
      </c>
      <c r="C11706" s="612" t="s">
        <v>779</v>
      </c>
      <c r="D11706" s="614">
        <v>423.5</v>
      </c>
    </row>
    <row r="11707" spans="1:4" ht="25.5" x14ac:dyDescent="0.2">
      <c r="A11707" s="612">
        <v>39725</v>
      </c>
      <c r="B11707" s="613" t="s">
        <v>9149</v>
      </c>
      <c r="C11707" s="612" t="s">
        <v>779</v>
      </c>
      <c r="D11707" s="614">
        <v>65.349999999999994</v>
      </c>
    </row>
    <row r="11708" spans="1:4" ht="25.5" x14ac:dyDescent="0.2">
      <c r="A11708" s="612">
        <v>39732</v>
      </c>
      <c r="B11708" s="613" t="s">
        <v>9150</v>
      </c>
      <c r="C11708" s="612" t="s">
        <v>779</v>
      </c>
      <c r="D11708" s="614">
        <v>623.37</v>
      </c>
    </row>
    <row r="11709" spans="1:4" ht="25.5" x14ac:dyDescent="0.2">
      <c r="A11709" s="612">
        <v>39660</v>
      </c>
      <c r="B11709" s="613" t="s">
        <v>9151</v>
      </c>
      <c r="C11709" s="612" t="s">
        <v>779</v>
      </c>
      <c r="D11709" s="614">
        <v>28.4</v>
      </c>
    </row>
    <row r="11710" spans="1:4" ht="25.5" x14ac:dyDescent="0.2">
      <c r="A11710" s="612">
        <v>39662</v>
      </c>
      <c r="B11710" s="613" t="s">
        <v>9152</v>
      </c>
      <c r="C11710" s="612" t="s">
        <v>779</v>
      </c>
      <c r="D11710" s="614">
        <v>13.61</v>
      </c>
    </row>
    <row r="11711" spans="1:4" ht="25.5" x14ac:dyDescent="0.2">
      <c r="A11711" s="612">
        <v>39661</v>
      </c>
      <c r="B11711" s="613" t="s">
        <v>9153</v>
      </c>
      <c r="C11711" s="612" t="s">
        <v>779</v>
      </c>
      <c r="D11711" s="614">
        <v>9.2799999999999994</v>
      </c>
    </row>
    <row r="11712" spans="1:4" ht="25.5" x14ac:dyDescent="0.2">
      <c r="A11712" s="612">
        <v>39666</v>
      </c>
      <c r="B11712" s="613" t="s">
        <v>9154</v>
      </c>
      <c r="C11712" s="612" t="s">
        <v>779</v>
      </c>
      <c r="D11712" s="614">
        <v>42.73</v>
      </c>
    </row>
    <row r="11713" spans="1:4" ht="25.5" x14ac:dyDescent="0.2">
      <c r="A11713" s="612">
        <v>39664</v>
      </c>
      <c r="B11713" s="613" t="s">
        <v>9155</v>
      </c>
      <c r="C11713" s="612" t="s">
        <v>779</v>
      </c>
      <c r="D11713" s="614">
        <v>20.94</v>
      </c>
    </row>
    <row r="11714" spans="1:4" ht="25.5" x14ac:dyDescent="0.2">
      <c r="A11714" s="612">
        <v>39663</v>
      </c>
      <c r="B11714" s="613" t="s">
        <v>9156</v>
      </c>
      <c r="C11714" s="612" t="s">
        <v>779</v>
      </c>
      <c r="D11714" s="614">
        <v>16.739999999999998</v>
      </c>
    </row>
    <row r="11715" spans="1:4" ht="25.5" x14ac:dyDescent="0.2">
      <c r="A11715" s="612">
        <v>39665</v>
      </c>
      <c r="B11715" s="613" t="s">
        <v>9157</v>
      </c>
      <c r="C11715" s="612" t="s">
        <v>779</v>
      </c>
      <c r="D11715" s="614">
        <v>35.33</v>
      </c>
    </row>
    <row r="11716" spans="1:4" ht="25.5" x14ac:dyDescent="0.2">
      <c r="A11716" s="612">
        <v>39752</v>
      </c>
      <c r="B11716" s="613" t="s">
        <v>9158</v>
      </c>
      <c r="C11716" s="612" t="s">
        <v>779</v>
      </c>
      <c r="D11716" s="614">
        <v>177.65</v>
      </c>
    </row>
    <row r="11717" spans="1:4" ht="25.5" x14ac:dyDescent="0.2">
      <c r="A11717" s="612">
        <v>7725</v>
      </c>
      <c r="B11717" s="613" t="s">
        <v>10995</v>
      </c>
      <c r="C11717" s="612" t="s">
        <v>779</v>
      </c>
      <c r="D11717" s="614">
        <v>140</v>
      </c>
    </row>
    <row r="11718" spans="1:4" ht="25.5" x14ac:dyDescent="0.2">
      <c r="A11718" s="612">
        <v>7753</v>
      </c>
      <c r="B11718" s="613" t="s">
        <v>10996</v>
      </c>
      <c r="C11718" s="612" t="s">
        <v>779</v>
      </c>
      <c r="D11718" s="614">
        <v>272.94</v>
      </c>
    </row>
    <row r="11719" spans="1:4" ht="25.5" x14ac:dyDescent="0.2">
      <c r="A11719" s="612">
        <v>13256</v>
      </c>
      <c r="B11719" s="613" t="s">
        <v>10997</v>
      </c>
      <c r="C11719" s="612" t="s">
        <v>779</v>
      </c>
      <c r="D11719" s="614">
        <v>382.35</v>
      </c>
    </row>
    <row r="11720" spans="1:4" ht="25.5" x14ac:dyDescent="0.2">
      <c r="A11720" s="612">
        <v>7757</v>
      </c>
      <c r="B11720" s="613" t="s">
        <v>10998</v>
      </c>
      <c r="C11720" s="612" t="s">
        <v>779</v>
      </c>
      <c r="D11720" s="614">
        <v>407.64</v>
      </c>
    </row>
    <row r="11721" spans="1:4" ht="25.5" x14ac:dyDescent="0.2">
      <c r="A11721" s="612">
        <v>7758</v>
      </c>
      <c r="B11721" s="613" t="s">
        <v>10999</v>
      </c>
      <c r="C11721" s="612" t="s">
        <v>779</v>
      </c>
      <c r="D11721" s="614">
        <v>590.58000000000004</v>
      </c>
    </row>
    <row r="11722" spans="1:4" ht="25.5" x14ac:dyDescent="0.2">
      <c r="A11722" s="612">
        <v>7759</v>
      </c>
      <c r="B11722" s="613" t="s">
        <v>11000</v>
      </c>
      <c r="C11722" s="612" t="s">
        <v>779</v>
      </c>
      <c r="D11722" s="614">
        <v>1636.51</v>
      </c>
    </row>
    <row r="11723" spans="1:4" ht="25.5" x14ac:dyDescent="0.2">
      <c r="A11723" s="612">
        <v>40334</v>
      </c>
      <c r="B11723" s="613" t="s">
        <v>11001</v>
      </c>
      <c r="C11723" s="612" t="s">
        <v>779</v>
      </c>
      <c r="D11723" s="614">
        <v>64.11</v>
      </c>
    </row>
    <row r="11724" spans="1:4" ht="25.5" x14ac:dyDescent="0.2">
      <c r="A11724" s="612">
        <v>7745</v>
      </c>
      <c r="B11724" s="613" t="s">
        <v>11002</v>
      </c>
      <c r="C11724" s="612" t="s">
        <v>779</v>
      </c>
      <c r="D11724" s="614">
        <v>72.349999999999994</v>
      </c>
    </row>
    <row r="11725" spans="1:4" ht="25.5" x14ac:dyDescent="0.2">
      <c r="A11725" s="612">
        <v>7714</v>
      </c>
      <c r="B11725" s="613" t="s">
        <v>11003</v>
      </c>
      <c r="C11725" s="612" t="s">
        <v>779</v>
      </c>
      <c r="D11725" s="614">
        <v>86.47</v>
      </c>
    </row>
    <row r="11726" spans="1:4" ht="25.5" x14ac:dyDescent="0.2">
      <c r="A11726" s="612">
        <v>7742</v>
      </c>
      <c r="B11726" s="613" t="s">
        <v>11004</v>
      </c>
      <c r="C11726" s="612" t="s">
        <v>779</v>
      </c>
      <c r="D11726" s="614">
        <v>190.82</v>
      </c>
    </row>
    <row r="11727" spans="1:4" ht="25.5" x14ac:dyDescent="0.2">
      <c r="A11727" s="612">
        <v>7750</v>
      </c>
      <c r="B11727" s="613" t="s">
        <v>11005</v>
      </c>
      <c r="C11727" s="612" t="s">
        <v>779</v>
      </c>
      <c r="D11727" s="614">
        <v>232.94</v>
      </c>
    </row>
    <row r="11728" spans="1:4" ht="25.5" x14ac:dyDescent="0.2">
      <c r="A11728" s="612">
        <v>7756</v>
      </c>
      <c r="B11728" s="613" t="s">
        <v>11006</v>
      </c>
      <c r="C11728" s="612" t="s">
        <v>779</v>
      </c>
      <c r="D11728" s="614">
        <v>267.64</v>
      </c>
    </row>
    <row r="11729" spans="1:4" ht="25.5" x14ac:dyDescent="0.2">
      <c r="A11729" s="612">
        <v>7765</v>
      </c>
      <c r="B11729" s="613" t="s">
        <v>11007</v>
      </c>
      <c r="C11729" s="612" t="s">
        <v>779</v>
      </c>
      <c r="D11729" s="614">
        <v>299.99</v>
      </c>
    </row>
    <row r="11730" spans="1:4" ht="25.5" x14ac:dyDescent="0.2">
      <c r="A11730" s="612">
        <v>12569</v>
      </c>
      <c r="B11730" s="613" t="s">
        <v>11008</v>
      </c>
      <c r="C11730" s="612" t="s">
        <v>779</v>
      </c>
      <c r="D11730" s="614">
        <v>414.11</v>
      </c>
    </row>
    <row r="11731" spans="1:4" ht="25.5" x14ac:dyDescent="0.2">
      <c r="A11731" s="612">
        <v>7766</v>
      </c>
      <c r="B11731" s="613" t="s">
        <v>11009</v>
      </c>
      <c r="C11731" s="612" t="s">
        <v>779</v>
      </c>
      <c r="D11731" s="614">
        <v>439.99</v>
      </c>
    </row>
    <row r="11732" spans="1:4" ht="25.5" x14ac:dyDescent="0.2">
      <c r="A11732" s="612">
        <v>7767</v>
      </c>
      <c r="B11732" s="613" t="s">
        <v>11010</v>
      </c>
      <c r="C11732" s="612" t="s">
        <v>779</v>
      </c>
      <c r="D11732" s="614">
        <v>631.76</v>
      </c>
    </row>
    <row r="11733" spans="1:4" ht="25.5" x14ac:dyDescent="0.2">
      <c r="A11733" s="612">
        <v>7727</v>
      </c>
      <c r="B11733" s="613" t="s">
        <v>11011</v>
      </c>
      <c r="C11733" s="612" t="s">
        <v>779</v>
      </c>
      <c r="D11733" s="614">
        <v>1835.29</v>
      </c>
    </row>
    <row r="11734" spans="1:4" ht="25.5" x14ac:dyDescent="0.2">
      <c r="A11734" s="612">
        <v>7760</v>
      </c>
      <c r="B11734" s="613" t="s">
        <v>11012</v>
      </c>
      <c r="C11734" s="612" t="s">
        <v>779</v>
      </c>
      <c r="D11734" s="614">
        <v>72.94</v>
      </c>
    </row>
    <row r="11735" spans="1:4" ht="25.5" x14ac:dyDescent="0.2">
      <c r="A11735" s="612">
        <v>7761</v>
      </c>
      <c r="B11735" s="613" t="s">
        <v>11013</v>
      </c>
      <c r="C11735" s="612" t="s">
        <v>779</v>
      </c>
      <c r="D11735" s="614">
        <v>76.47</v>
      </c>
    </row>
    <row r="11736" spans="1:4" ht="25.5" x14ac:dyDescent="0.2">
      <c r="A11736" s="612">
        <v>7752</v>
      </c>
      <c r="B11736" s="613" t="s">
        <v>11014</v>
      </c>
      <c r="C11736" s="612" t="s">
        <v>779</v>
      </c>
      <c r="D11736" s="614">
        <v>92.94</v>
      </c>
    </row>
    <row r="11737" spans="1:4" ht="25.5" x14ac:dyDescent="0.2">
      <c r="A11737" s="612">
        <v>7762</v>
      </c>
      <c r="B11737" s="613" t="s">
        <v>11015</v>
      </c>
      <c r="C11737" s="612" t="s">
        <v>779</v>
      </c>
      <c r="D11737" s="614">
        <v>121.47</v>
      </c>
    </row>
    <row r="11738" spans="1:4" ht="25.5" x14ac:dyDescent="0.2">
      <c r="A11738" s="612">
        <v>7722</v>
      </c>
      <c r="B11738" s="613" t="s">
        <v>11016</v>
      </c>
      <c r="C11738" s="612" t="s">
        <v>779</v>
      </c>
      <c r="D11738" s="614">
        <v>185.88</v>
      </c>
    </row>
    <row r="11739" spans="1:4" ht="25.5" x14ac:dyDescent="0.2">
      <c r="A11739" s="612">
        <v>7763</v>
      </c>
      <c r="B11739" s="613" t="s">
        <v>11017</v>
      </c>
      <c r="C11739" s="612" t="s">
        <v>779</v>
      </c>
      <c r="D11739" s="614">
        <v>226.47</v>
      </c>
    </row>
    <row r="11740" spans="1:4" ht="25.5" x14ac:dyDescent="0.2">
      <c r="A11740" s="612">
        <v>7764</v>
      </c>
      <c r="B11740" s="613" t="s">
        <v>11018</v>
      </c>
      <c r="C11740" s="612" t="s">
        <v>779</v>
      </c>
      <c r="D11740" s="614">
        <v>270.58</v>
      </c>
    </row>
    <row r="11741" spans="1:4" ht="25.5" x14ac:dyDescent="0.2">
      <c r="A11741" s="612">
        <v>12572</v>
      </c>
      <c r="B11741" s="613" t="s">
        <v>11019</v>
      </c>
      <c r="C11741" s="612" t="s">
        <v>779</v>
      </c>
      <c r="D11741" s="614">
        <v>382.35</v>
      </c>
    </row>
    <row r="11742" spans="1:4" ht="25.5" x14ac:dyDescent="0.2">
      <c r="A11742" s="612">
        <v>12573</v>
      </c>
      <c r="B11742" s="613" t="s">
        <v>11020</v>
      </c>
      <c r="C11742" s="612" t="s">
        <v>779</v>
      </c>
      <c r="D11742" s="614">
        <v>502.94</v>
      </c>
    </row>
    <row r="11743" spans="1:4" ht="25.5" x14ac:dyDescent="0.2">
      <c r="A11743" s="612">
        <v>12574</v>
      </c>
      <c r="B11743" s="613" t="s">
        <v>11021</v>
      </c>
      <c r="C11743" s="612" t="s">
        <v>779</v>
      </c>
      <c r="D11743" s="614">
        <v>608.11</v>
      </c>
    </row>
    <row r="11744" spans="1:4" ht="25.5" x14ac:dyDescent="0.2">
      <c r="A11744" s="612">
        <v>12575</v>
      </c>
      <c r="B11744" s="613" t="s">
        <v>11022</v>
      </c>
      <c r="C11744" s="612" t="s">
        <v>779</v>
      </c>
      <c r="D11744" s="614">
        <v>923.52</v>
      </c>
    </row>
    <row r="11745" spans="1:4" ht="25.5" x14ac:dyDescent="0.2">
      <c r="A11745" s="612">
        <v>12576</v>
      </c>
      <c r="B11745" s="613" t="s">
        <v>11023</v>
      </c>
      <c r="C11745" s="612" t="s">
        <v>779</v>
      </c>
      <c r="D11745" s="614">
        <v>111.76</v>
      </c>
    </row>
    <row r="11746" spans="1:4" ht="25.5" x14ac:dyDescent="0.2">
      <c r="A11746" s="612">
        <v>12577</v>
      </c>
      <c r="B11746" s="613" t="s">
        <v>11024</v>
      </c>
      <c r="C11746" s="612" t="s">
        <v>779</v>
      </c>
      <c r="D11746" s="614">
        <v>150.58000000000001</v>
      </c>
    </row>
    <row r="11747" spans="1:4" ht="25.5" x14ac:dyDescent="0.2">
      <c r="A11747" s="612">
        <v>12578</v>
      </c>
      <c r="B11747" s="613" t="s">
        <v>11025</v>
      </c>
      <c r="C11747" s="612" t="s">
        <v>779</v>
      </c>
      <c r="D11747" s="614">
        <v>182.35</v>
      </c>
    </row>
    <row r="11748" spans="1:4" ht="25.5" x14ac:dyDescent="0.2">
      <c r="A11748" s="612">
        <v>12579</v>
      </c>
      <c r="B11748" s="613" t="s">
        <v>11026</v>
      </c>
      <c r="C11748" s="612" t="s">
        <v>779</v>
      </c>
      <c r="D11748" s="614">
        <v>314.11</v>
      </c>
    </row>
    <row r="11749" spans="1:4" ht="25.5" x14ac:dyDescent="0.2">
      <c r="A11749" s="612">
        <v>12580</v>
      </c>
      <c r="B11749" s="613" t="s">
        <v>11027</v>
      </c>
      <c r="C11749" s="612" t="s">
        <v>779</v>
      </c>
      <c r="D11749" s="614">
        <v>327.29000000000002</v>
      </c>
    </row>
    <row r="11750" spans="1:4" ht="25.5" x14ac:dyDescent="0.2">
      <c r="A11750" s="612">
        <v>12581</v>
      </c>
      <c r="B11750" s="613" t="s">
        <v>11028</v>
      </c>
      <c r="C11750" s="612" t="s">
        <v>779</v>
      </c>
      <c r="D11750" s="614">
        <v>350.58</v>
      </c>
    </row>
    <row r="11751" spans="1:4" ht="38.25" x14ac:dyDescent="0.2">
      <c r="A11751" s="612">
        <v>7720</v>
      </c>
      <c r="B11751" s="613" t="s">
        <v>11029</v>
      </c>
      <c r="C11751" s="612" t="s">
        <v>779</v>
      </c>
      <c r="D11751" s="614">
        <v>548.23</v>
      </c>
    </row>
    <row r="11752" spans="1:4" ht="38.25" x14ac:dyDescent="0.2">
      <c r="A11752" s="612">
        <v>40335</v>
      </c>
      <c r="B11752" s="613" t="s">
        <v>11030</v>
      </c>
      <c r="C11752" s="612" t="s">
        <v>779</v>
      </c>
      <c r="D11752" s="614">
        <v>114.7</v>
      </c>
    </row>
    <row r="11753" spans="1:4" ht="38.25" x14ac:dyDescent="0.2">
      <c r="A11753" s="612">
        <v>7740</v>
      </c>
      <c r="B11753" s="613" t="s">
        <v>11031</v>
      </c>
      <c r="C11753" s="612" t="s">
        <v>779</v>
      </c>
      <c r="D11753" s="614">
        <v>117.64</v>
      </c>
    </row>
    <row r="11754" spans="1:4" ht="38.25" x14ac:dyDescent="0.2">
      <c r="A11754" s="612">
        <v>7741</v>
      </c>
      <c r="B11754" s="613" t="s">
        <v>11032</v>
      </c>
      <c r="C11754" s="612" t="s">
        <v>779</v>
      </c>
      <c r="D11754" s="614">
        <v>217.64</v>
      </c>
    </row>
    <row r="11755" spans="1:4" ht="38.25" x14ac:dyDescent="0.2">
      <c r="A11755" s="612">
        <v>7774</v>
      </c>
      <c r="B11755" s="613" t="s">
        <v>11033</v>
      </c>
      <c r="C11755" s="612" t="s">
        <v>779</v>
      </c>
      <c r="D11755" s="614">
        <v>267.05</v>
      </c>
    </row>
    <row r="11756" spans="1:4" ht="38.25" x14ac:dyDescent="0.2">
      <c r="A11756" s="612">
        <v>7744</v>
      </c>
      <c r="B11756" s="613" t="s">
        <v>11034</v>
      </c>
      <c r="C11756" s="612" t="s">
        <v>779</v>
      </c>
      <c r="D11756" s="614">
        <v>348.82</v>
      </c>
    </row>
    <row r="11757" spans="1:4" ht="38.25" x14ac:dyDescent="0.2">
      <c r="A11757" s="612">
        <v>7773</v>
      </c>
      <c r="B11757" s="613" t="s">
        <v>11035</v>
      </c>
      <c r="C11757" s="612" t="s">
        <v>779</v>
      </c>
      <c r="D11757" s="614">
        <v>356.52</v>
      </c>
    </row>
    <row r="11758" spans="1:4" ht="38.25" x14ac:dyDescent="0.2">
      <c r="A11758" s="612">
        <v>7754</v>
      </c>
      <c r="B11758" s="613" t="s">
        <v>11036</v>
      </c>
      <c r="C11758" s="612" t="s">
        <v>779</v>
      </c>
      <c r="D11758" s="614">
        <v>540.58000000000004</v>
      </c>
    </row>
    <row r="11759" spans="1:4" ht="38.25" x14ac:dyDescent="0.2">
      <c r="A11759" s="612">
        <v>7735</v>
      </c>
      <c r="B11759" s="613" t="s">
        <v>11037</v>
      </c>
      <c r="C11759" s="612" t="s">
        <v>779</v>
      </c>
      <c r="D11759" s="614">
        <v>700</v>
      </c>
    </row>
    <row r="11760" spans="1:4" ht="38.25" x14ac:dyDescent="0.2">
      <c r="A11760" s="612">
        <v>7755</v>
      </c>
      <c r="B11760" s="613" t="s">
        <v>11038</v>
      </c>
      <c r="C11760" s="612" t="s">
        <v>779</v>
      </c>
      <c r="D11760" s="614">
        <v>138.82</v>
      </c>
    </row>
    <row r="11761" spans="1:4" ht="38.25" x14ac:dyDescent="0.2">
      <c r="A11761" s="612">
        <v>7776</v>
      </c>
      <c r="B11761" s="613" t="s">
        <v>11039</v>
      </c>
      <c r="C11761" s="612" t="s">
        <v>779</v>
      </c>
      <c r="D11761" s="614">
        <v>289.41000000000003</v>
      </c>
    </row>
    <row r="11762" spans="1:4" ht="38.25" x14ac:dyDescent="0.2">
      <c r="A11762" s="612">
        <v>7743</v>
      </c>
      <c r="B11762" s="613" t="s">
        <v>11040</v>
      </c>
      <c r="C11762" s="612" t="s">
        <v>779</v>
      </c>
      <c r="D11762" s="614">
        <v>306.47000000000003</v>
      </c>
    </row>
    <row r="11763" spans="1:4" ht="38.25" x14ac:dyDescent="0.2">
      <c r="A11763" s="612">
        <v>7733</v>
      </c>
      <c r="B11763" s="613" t="s">
        <v>11041</v>
      </c>
      <c r="C11763" s="612" t="s">
        <v>779</v>
      </c>
      <c r="D11763" s="614">
        <v>400</v>
      </c>
    </row>
    <row r="11764" spans="1:4" ht="38.25" x14ac:dyDescent="0.2">
      <c r="A11764" s="612">
        <v>7775</v>
      </c>
      <c r="B11764" s="613" t="s">
        <v>11042</v>
      </c>
      <c r="C11764" s="612" t="s">
        <v>779</v>
      </c>
      <c r="D11764" s="614">
        <v>438.23</v>
      </c>
    </row>
    <row r="11765" spans="1:4" ht="38.25" x14ac:dyDescent="0.2">
      <c r="A11765" s="612">
        <v>7734</v>
      </c>
      <c r="B11765" s="613" t="s">
        <v>11043</v>
      </c>
      <c r="C11765" s="612" t="s">
        <v>779</v>
      </c>
      <c r="D11765" s="614">
        <v>620.58000000000004</v>
      </c>
    </row>
    <row r="11766" spans="1:4" ht="25.5" x14ac:dyDescent="0.2">
      <c r="A11766" s="612">
        <v>37449</v>
      </c>
      <c r="B11766" s="613" t="s">
        <v>11044</v>
      </c>
      <c r="C11766" s="612" t="s">
        <v>779</v>
      </c>
      <c r="D11766" s="614">
        <v>19.850000000000001</v>
      </c>
    </row>
    <row r="11767" spans="1:4" ht="25.5" x14ac:dyDescent="0.2">
      <c r="A11767" s="612">
        <v>37450</v>
      </c>
      <c r="B11767" s="613" t="s">
        <v>11045</v>
      </c>
      <c r="C11767" s="612" t="s">
        <v>779</v>
      </c>
      <c r="D11767" s="614">
        <v>27.8</v>
      </c>
    </row>
    <row r="11768" spans="1:4" ht="25.5" x14ac:dyDescent="0.2">
      <c r="A11768" s="612">
        <v>37451</v>
      </c>
      <c r="B11768" s="613" t="s">
        <v>11046</v>
      </c>
      <c r="C11768" s="612" t="s">
        <v>779</v>
      </c>
      <c r="D11768" s="614">
        <v>38.81</v>
      </c>
    </row>
    <row r="11769" spans="1:4" ht="25.5" x14ac:dyDescent="0.2">
      <c r="A11769" s="612">
        <v>37452</v>
      </c>
      <c r="B11769" s="613" t="s">
        <v>11047</v>
      </c>
      <c r="C11769" s="612" t="s">
        <v>779</v>
      </c>
      <c r="D11769" s="614">
        <v>56.41</v>
      </c>
    </row>
    <row r="11770" spans="1:4" ht="25.5" x14ac:dyDescent="0.2">
      <c r="A11770" s="612">
        <v>37453</v>
      </c>
      <c r="B11770" s="613" t="s">
        <v>11048</v>
      </c>
      <c r="C11770" s="612" t="s">
        <v>779</v>
      </c>
      <c r="D11770" s="614">
        <v>64.97</v>
      </c>
    </row>
    <row r="11771" spans="1:4" ht="25.5" x14ac:dyDescent="0.2">
      <c r="A11771" s="612">
        <v>7778</v>
      </c>
      <c r="B11771" s="613" t="s">
        <v>11049</v>
      </c>
      <c r="C11771" s="612" t="s">
        <v>779</v>
      </c>
      <c r="D11771" s="614">
        <v>24.37</v>
      </c>
    </row>
    <row r="11772" spans="1:4" ht="25.5" x14ac:dyDescent="0.2">
      <c r="A11772" s="612">
        <v>7796</v>
      </c>
      <c r="B11772" s="613" t="s">
        <v>11050</v>
      </c>
      <c r="C11772" s="612" t="s">
        <v>779</v>
      </c>
      <c r="D11772" s="614">
        <v>33.4</v>
      </c>
    </row>
    <row r="11773" spans="1:4" ht="25.5" x14ac:dyDescent="0.2">
      <c r="A11773" s="612">
        <v>7781</v>
      </c>
      <c r="B11773" s="613" t="s">
        <v>11051</v>
      </c>
      <c r="C11773" s="612" t="s">
        <v>779</v>
      </c>
      <c r="D11773" s="614">
        <v>39.47</v>
      </c>
    </row>
    <row r="11774" spans="1:4" ht="25.5" x14ac:dyDescent="0.2">
      <c r="A11774" s="612">
        <v>7795</v>
      </c>
      <c r="B11774" s="613" t="s">
        <v>11052</v>
      </c>
      <c r="C11774" s="612" t="s">
        <v>779</v>
      </c>
      <c r="D11774" s="614">
        <v>58.74</v>
      </c>
    </row>
    <row r="11775" spans="1:4" ht="25.5" x14ac:dyDescent="0.2">
      <c r="A11775" s="612">
        <v>7791</v>
      </c>
      <c r="B11775" s="613" t="s">
        <v>11053</v>
      </c>
      <c r="C11775" s="612" t="s">
        <v>779</v>
      </c>
      <c r="D11775" s="614">
        <v>70.319999999999993</v>
      </c>
    </row>
    <row r="11776" spans="1:4" ht="25.5" x14ac:dyDescent="0.2">
      <c r="A11776" s="612">
        <v>7783</v>
      </c>
      <c r="B11776" s="613" t="s">
        <v>11054</v>
      </c>
      <c r="C11776" s="612" t="s">
        <v>779</v>
      </c>
      <c r="D11776" s="614">
        <v>24.91</v>
      </c>
    </row>
    <row r="11777" spans="1:4" ht="25.5" x14ac:dyDescent="0.2">
      <c r="A11777" s="612">
        <v>7790</v>
      </c>
      <c r="B11777" s="613" t="s">
        <v>11055</v>
      </c>
      <c r="C11777" s="612" t="s">
        <v>779</v>
      </c>
      <c r="D11777" s="614">
        <v>39.26</v>
      </c>
    </row>
    <row r="11778" spans="1:4" ht="25.5" x14ac:dyDescent="0.2">
      <c r="A11778" s="612">
        <v>7785</v>
      </c>
      <c r="B11778" s="613" t="s">
        <v>11056</v>
      </c>
      <c r="C11778" s="612" t="s">
        <v>779</v>
      </c>
      <c r="D11778" s="614">
        <v>43.32</v>
      </c>
    </row>
    <row r="11779" spans="1:4" ht="25.5" x14ac:dyDescent="0.2">
      <c r="A11779" s="612">
        <v>7792</v>
      </c>
      <c r="B11779" s="613" t="s">
        <v>11057</v>
      </c>
      <c r="C11779" s="612" t="s">
        <v>779</v>
      </c>
      <c r="D11779" s="614">
        <v>61.45</v>
      </c>
    </row>
    <row r="11780" spans="1:4" ht="25.5" x14ac:dyDescent="0.2">
      <c r="A11780" s="612">
        <v>7793</v>
      </c>
      <c r="B11780" s="613" t="s">
        <v>11058</v>
      </c>
      <c r="C11780" s="612" t="s">
        <v>779</v>
      </c>
      <c r="D11780" s="614">
        <v>72.569999999999993</v>
      </c>
    </row>
    <row r="11781" spans="1:4" ht="38.25" x14ac:dyDescent="0.2">
      <c r="A11781" s="612">
        <v>13159</v>
      </c>
      <c r="B11781" s="613" t="s">
        <v>11059</v>
      </c>
      <c r="C11781" s="612" t="s">
        <v>779</v>
      </c>
      <c r="D11781" s="614">
        <v>63.18</v>
      </c>
    </row>
    <row r="11782" spans="1:4" ht="38.25" x14ac:dyDescent="0.2">
      <c r="A11782" s="612">
        <v>13168</v>
      </c>
      <c r="B11782" s="613" t="s">
        <v>11060</v>
      </c>
      <c r="C11782" s="612" t="s">
        <v>779</v>
      </c>
      <c r="D11782" s="614">
        <v>76.72</v>
      </c>
    </row>
    <row r="11783" spans="1:4" ht="38.25" x14ac:dyDescent="0.2">
      <c r="A11783" s="612">
        <v>13173</v>
      </c>
      <c r="B11783" s="613" t="s">
        <v>11061</v>
      </c>
      <c r="C11783" s="612" t="s">
        <v>779</v>
      </c>
      <c r="D11783" s="614">
        <v>103.81</v>
      </c>
    </row>
    <row r="11784" spans="1:4" ht="25.5" x14ac:dyDescent="0.2">
      <c r="A11784" s="612">
        <v>12583</v>
      </c>
      <c r="B11784" s="613" t="s">
        <v>11062</v>
      </c>
      <c r="C11784" s="612" t="s">
        <v>779</v>
      </c>
      <c r="D11784" s="614">
        <v>20.76</v>
      </c>
    </row>
    <row r="11785" spans="1:4" ht="25.5" x14ac:dyDescent="0.2">
      <c r="A11785" s="612">
        <v>12584</v>
      </c>
      <c r="B11785" s="613" t="s">
        <v>11063</v>
      </c>
      <c r="C11785" s="612" t="s">
        <v>779</v>
      </c>
      <c r="D11785" s="614">
        <v>27.08</v>
      </c>
    </row>
    <row r="11786" spans="1:4" ht="25.5" x14ac:dyDescent="0.2">
      <c r="A11786" s="612">
        <v>12613</v>
      </c>
      <c r="B11786" s="613" t="s">
        <v>9159</v>
      </c>
      <c r="C11786" s="612" t="s">
        <v>775</v>
      </c>
      <c r="D11786" s="614">
        <v>17.010000000000002</v>
      </c>
    </row>
    <row r="11787" spans="1:4" ht="25.5" x14ac:dyDescent="0.2">
      <c r="A11787" s="612">
        <v>1031</v>
      </c>
      <c r="B11787" s="613" t="s">
        <v>9160</v>
      </c>
      <c r="C11787" s="612" t="s">
        <v>775</v>
      </c>
      <c r="D11787" s="614">
        <v>10.76</v>
      </c>
    </row>
    <row r="11788" spans="1:4" ht="38.25" x14ac:dyDescent="0.2">
      <c r="A11788" s="612">
        <v>39707</v>
      </c>
      <c r="B11788" s="613" t="s">
        <v>9161</v>
      </c>
      <c r="C11788" s="612" t="s">
        <v>779</v>
      </c>
      <c r="D11788" s="614">
        <v>3.09</v>
      </c>
    </row>
    <row r="11789" spans="1:4" ht="38.25" x14ac:dyDescent="0.2">
      <c r="A11789" s="612">
        <v>39708</v>
      </c>
      <c r="B11789" s="613" t="s">
        <v>9162</v>
      </c>
      <c r="C11789" s="612" t="s">
        <v>779</v>
      </c>
      <c r="D11789" s="614">
        <v>2.99</v>
      </c>
    </row>
    <row r="11790" spans="1:4" ht="38.25" x14ac:dyDescent="0.2">
      <c r="A11790" s="612">
        <v>39710</v>
      </c>
      <c r="B11790" s="613" t="s">
        <v>9163</v>
      </c>
      <c r="C11790" s="612" t="s">
        <v>779</v>
      </c>
      <c r="D11790" s="614">
        <v>2.1</v>
      </c>
    </row>
    <row r="11791" spans="1:4" ht="38.25" x14ac:dyDescent="0.2">
      <c r="A11791" s="612">
        <v>39709</v>
      </c>
      <c r="B11791" s="613" t="s">
        <v>9164</v>
      </c>
      <c r="C11791" s="612" t="s">
        <v>779</v>
      </c>
      <c r="D11791" s="614">
        <v>2.92</v>
      </c>
    </row>
    <row r="11792" spans="1:4" ht="38.25" x14ac:dyDescent="0.2">
      <c r="A11792" s="612">
        <v>39711</v>
      </c>
      <c r="B11792" s="613" t="s">
        <v>9165</v>
      </c>
      <c r="C11792" s="612" t="s">
        <v>779</v>
      </c>
      <c r="D11792" s="614">
        <v>3.28</v>
      </c>
    </row>
    <row r="11793" spans="1:4" ht="38.25" x14ac:dyDescent="0.2">
      <c r="A11793" s="612">
        <v>39712</v>
      </c>
      <c r="B11793" s="613" t="s">
        <v>9166</v>
      </c>
      <c r="C11793" s="612" t="s">
        <v>779</v>
      </c>
      <c r="D11793" s="614">
        <v>1.1499999999999999</v>
      </c>
    </row>
    <row r="11794" spans="1:4" ht="38.25" x14ac:dyDescent="0.2">
      <c r="A11794" s="612">
        <v>39713</v>
      </c>
      <c r="B11794" s="613" t="s">
        <v>9167</v>
      </c>
      <c r="C11794" s="612" t="s">
        <v>779</v>
      </c>
      <c r="D11794" s="614">
        <v>0.91</v>
      </c>
    </row>
    <row r="11795" spans="1:4" ht="38.25" x14ac:dyDescent="0.2">
      <c r="A11795" s="612">
        <v>39714</v>
      </c>
      <c r="B11795" s="613" t="s">
        <v>9168</v>
      </c>
      <c r="C11795" s="612" t="s">
        <v>779</v>
      </c>
      <c r="D11795" s="614">
        <v>2.08</v>
      </c>
    </row>
    <row r="11796" spans="1:4" ht="38.25" x14ac:dyDescent="0.2">
      <c r="A11796" s="612">
        <v>39715</v>
      </c>
      <c r="B11796" s="613" t="s">
        <v>9169</v>
      </c>
      <c r="C11796" s="612" t="s">
        <v>779</v>
      </c>
      <c r="D11796" s="614">
        <v>1.48</v>
      </c>
    </row>
    <row r="11797" spans="1:4" ht="38.25" x14ac:dyDescent="0.2">
      <c r="A11797" s="612">
        <v>39716</v>
      </c>
      <c r="B11797" s="613" t="s">
        <v>9170</v>
      </c>
      <c r="C11797" s="612" t="s">
        <v>779</v>
      </c>
      <c r="D11797" s="614">
        <v>1.1200000000000001</v>
      </c>
    </row>
    <row r="11798" spans="1:4" ht="38.25" x14ac:dyDescent="0.2">
      <c r="A11798" s="612">
        <v>39718</v>
      </c>
      <c r="B11798" s="613" t="s">
        <v>9171</v>
      </c>
      <c r="C11798" s="612" t="s">
        <v>779</v>
      </c>
      <c r="D11798" s="614">
        <v>1.91</v>
      </c>
    </row>
    <row r="11799" spans="1:4" ht="25.5" x14ac:dyDescent="0.2">
      <c r="A11799" s="612">
        <v>9813</v>
      </c>
      <c r="B11799" s="613" t="s">
        <v>9172</v>
      </c>
      <c r="C11799" s="612" t="s">
        <v>779</v>
      </c>
      <c r="D11799" s="614">
        <v>4.0599999999999996</v>
      </c>
    </row>
    <row r="11800" spans="1:4" ht="25.5" x14ac:dyDescent="0.2">
      <c r="A11800" s="612">
        <v>9815</v>
      </c>
      <c r="B11800" s="613" t="s">
        <v>9173</v>
      </c>
      <c r="C11800" s="612" t="s">
        <v>779</v>
      </c>
      <c r="D11800" s="614">
        <v>8.01</v>
      </c>
    </row>
    <row r="11801" spans="1:4" ht="38.25" x14ac:dyDescent="0.2">
      <c r="A11801" s="612">
        <v>25876</v>
      </c>
      <c r="B11801" s="613" t="s">
        <v>9174</v>
      </c>
      <c r="C11801" s="612" t="s">
        <v>779</v>
      </c>
      <c r="D11801" s="614">
        <v>3989.62</v>
      </c>
    </row>
    <row r="11802" spans="1:4" ht="38.25" x14ac:dyDescent="0.2">
      <c r="A11802" s="612">
        <v>25888</v>
      </c>
      <c r="B11802" s="613" t="s">
        <v>9175</v>
      </c>
      <c r="C11802" s="612" t="s">
        <v>779</v>
      </c>
      <c r="D11802" s="614">
        <v>97.78</v>
      </c>
    </row>
    <row r="11803" spans="1:4" ht="38.25" x14ac:dyDescent="0.2">
      <c r="A11803" s="612">
        <v>25874</v>
      </c>
      <c r="B11803" s="613" t="s">
        <v>9176</v>
      </c>
      <c r="C11803" s="612" t="s">
        <v>779</v>
      </c>
      <c r="D11803" s="614">
        <v>6997.2</v>
      </c>
    </row>
    <row r="11804" spans="1:4" ht="38.25" x14ac:dyDescent="0.2">
      <c r="A11804" s="612">
        <v>25877</v>
      </c>
      <c r="B11804" s="613" t="s">
        <v>9177</v>
      </c>
      <c r="C11804" s="612" t="s">
        <v>779</v>
      </c>
      <c r="D11804" s="614">
        <v>9547.94</v>
      </c>
    </row>
    <row r="11805" spans="1:4" ht="25.5" x14ac:dyDescent="0.2">
      <c r="A11805" s="612">
        <v>25878</v>
      </c>
      <c r="B11805" s="613" t="s">
        <v>9178</v>
      </c>
      <c r="C11805" s="612" t="s">
        <v>779</v>
      </c>
      <c r="D11805" s="614">
        <v>209.88</v>
      </c>
    </row>
    <row r="11806" spans="1:4" ht="38.25" x14ac:dyDescent="0.2">
      <c r="A11806" s="612">
        <v>25879</v>
      </c>
      <c r="B11806" s="613" t="s">
        <v>9179</v>
      </c>
      <c r="C11806" s="612" t="s">
        <v>779</v>
      </c>
      <c r="D11806" s="614">
        <v>9057.36</v>
      </c>
    </row>
    <row r="11807" spans="1:4" ht="25.5" x14ac:dyDescent="0.2">
      <c r="A11807" s="612">
        <v>25887</v>
      </c>
      <c r="B11807" s="613" t="s">
        <v>9180</v>
      </c>
      <c r="C11807" s="612" t="s">
        <v>779</v>
      </c>
      <c r="D11807" s="614">
        <v>3618.56</v>
      </c>
    </row>
    <row r="11808" spans="1:4" ht="38.25" x14ac:dyDescent="0.2">
      <c r="A11808" s="612">
        <v>25880</v>
      </c>
      <c r="B11808" s="613" t="s">
        <v>9181</v>
      </c>
      <c r="C11808" s="612" t="s">
        <v>779</v>
      </c>
      <c r="D11808" s="614">
        <v>327.18</v>
      </c>
    </row>
    <row r="11809" spans="1:4" ht="38.25" x14ac:dyDescent="0.2">
      <c r="A11809" s="612">
        <v>25881</v>
      </c>
      <c r="B11809" s="613" t="s">
        <v>9182</v>
      </c>
      <c r="C11809" s="612" t="s">
        <v>779</v>
      </c>
      <c r="D11809" s="614">
        <v>801.69</v>
      </c>
    </row>
    <row r="11810" spans="1:4" ht="38.25" x14ac:dyDescent="0.2">
      <c r="A11810" s="612">
        <v>25882</v>
      </c>
      <c r="B11810" s="613" t="s">
        <v>9183</v>
      </c>
      <c r="C11810" s="612" t="s">
        <v>779</v>
      </c>
      <c r="D11810" s="614">
        <v>1291.23</v>
      </c>
    </row>
    <row r="11811" spans="1:4" ht="25.5" x14ac:dyDescent="0.2">
      <c r="A11811" s="612">
        <v>25883</v>
      </c>
      <c r="B11811" s="613" t="s">
        <v>9184</v>
      </c>
      <c r="C11811" s="612" t="s">
        <v>779</v>
      </c>
      <c r="D11811" s="614">
        <v>20.83</v>
      </c>
    </row>
    <row r="11812" spans="1:4" ht="38.25" x14ac:dyDescent="0.2">
      <c r="A11812" s="612">
        <v>25884</v>
      </c>
      <c r="B11812" s="613" t="s">
        <v>9185</v>
      </c>
      <c r="C11812" s="612" t="s">
        <v>779</v>
      </c>
      <c r="D11812" s="614">
        <v>2266.9299999999998</v>
      </c>
    </row>
    <row r="11813" spans="1:4" ht="25.5" x14ac:dyDescent="0.2">
      <c r="A11813" s="612">
        <v>25885</v>
      </c>
      <c r="B11813" s="613" t="s">
        <v>9186</v>
      </c>
      <c r="C11813" s="612" t="s">
        <v>779</v>
      </c>
      <c r="D11813" s="614">
        <v>3371.57</v>
      </c>
    </row>
    <row r="11814" spans="1:4" ht="25.5" x14ac:dyDescent="0.2">
      <c r="A11814" s="612">
        <v>25889</v>
      </c>
      <c r="B11814" s="613" t="s">
        <v>9187</v>
      </c>
      <c r="C11814" s="612" t="s">
        <v>779</v>
      </c>
      <c r="D11814" s="614">
        <v>1690.75</v>
      </c>
    </row>
    <row r="11815" spans="1:4" ht="38.25" x14ac:dyDescent="0.2">
      <c r="A11815" s="612">
        <v>25886</v>
      </c>
      <c r="B11815" s="613" t="s">
        <v>9188</v>
      </c>
      <c r="C11815" s="612" t="s">
        <v>779</v>
      </c>
      <c r="D11815" s="614">
        <v>46.58</v>
      </c>
    </row>
    <row r="11816" spans="1:4" ht="25.5" x14ac:dyDescent="0.2">
      <c r="A11816" s="612">
        <v>25875</v>
      </c>
      <c r="B11816" s="613" t="s">
        <v>9189</v>
      </c>
      <c r="C11816" s="612" t="s">
        <v>779</v>
      </c>
      <c r="D11816" s="614">
        <v>2205.87</v>
      </c>
    </row>
    <row r="11817" spans="1:4" x14ac:dyDescent="0.2">
      <c r="A11817" s="612">
        <v>9876</v>
      </c>
      <c r="B11817" s="613" t="s">
        <v>9190</v>
      </c>
      <c r="C11817" s="612" t="s">
        <v>779</v>
      </c>
      <c r="D11817" s="614">
        <v>16.34</v>
      </c>
    </row>
    <row r="11818" spans="1:4" x14ac:dyDescent="0.2">
      <c r="A11818" s="612">
        <v>9877</v>
      </c>
      <c r="B11818" s="613" t="s">
        <v>9191</v>
      </c>
      <c r="C11818" s="612" t="s">
        <v>779</v>
      </c>
      <c r="D11818" s="614">
        <v>57.26</v>
      </c>
    </row>
    <row r="11819" spans="1:4" x14ac:dyDescent="0.2">
      <c r="A11819" s="612">
        <v>9878</v>
      </c>
      <c r="B11819" s="613" t="s">
        <v>9192</v>
      </c>
      <c r="C11819" s="612" t="s">
        <v>779</v>
      </c>
      <c r="D11819" s="614">
        <v>74.58</v>
      </c>
    </row>
    <row r="11820" spans="1:4" x14ac:dyDescent="0.2">
      <c r="A11820" s="612">
        <v>9879</v>
      </c>
      <c r="B11820" s="613" t="s">
        <v>9193</v>
      </c>
      <c r="C11820" s="612" t="s">
        <v>779</v>
      </c>
      <c r="D11820" s="614">
        <v>178.02</v>
      </c>
    </row>
    <row r="11821" spans="1:4" ht="38.25" x14ac:dyDescent="0.2">
      <c r="A11821" s="612">
        <v>42001</v>
      </c>
      <c r="B11821" s="613" t="s">
        <v>9194</v>
      </c>
      <c r="C11821" s="612" t="s">
        <v>779</v>
      </c>
      <c r="D11821" s="614">
        <v>502.46</v>
      </c>
    </row>
    <row r="11822" spans="1:4" ht="38.25" x14ac:dyDescent="0.2">
      <c r="A11822" s="612">
        <v>41986</v>
      </c>
      <c r="B11822" s="613" t="s">
        <v>11064</v>
      </c>
      <c r="C11822" s="612" t="s">
        <v>779</v>
      </c>
      <c r="D11822" s="614">
        <v>2250.21</v>
      </c>
    </row>
    <row r="11823" spans="1:4" ht="38.25" x14ac:dyDescent="0.2">
      <c r="A11823" s="612">
        <v>43422</v>
      </c>
      <c r="B11823" s="613" t="s">
        <v>11065</v>
      </c>
      <c r="C11823" s="612" t="s">
        <v>779</v>
      </c>
      <c r="D11823" s="614">
        <v>2759.67</v>
      </c>
    </row>
    <row r="11824" spans="1:4" ht="38.25" x14ac:dyDescent="0.2">
      <c r="A11824" s="612">
        <v>41987</v>
      </c>
      <c r="B11824" s="613" t="s">
        <v>11066</v>
      </c>
      <c r="C11824" s="612" t="s">
        <v>779</v>
      </c>
      <c r="D11824" s="614">
        <v>3198.68</v>
      </c>
    </row>
    <row r="11825" spans="1:4" ht="38.25" x14ac:dyDescent="0.2">
      <c r="A11825" s="612">
        <v>41988</v>
      </c>
      <c r="B11825" s="613" t="s">
        <v>11067</v>
      </c>
      <c r="C11825" s="612" t="s">
        <v>779</v>
      </c>
      <c r="D11825" s="614">
        <v>4225.01</v>
      </c>
    </row>
    <row r="11826" spans="1:4" ht="38.25" x14ac:dyDescent="0.2">
      <c r="A11826" s="612">
        <v>41697</v>
      </c>
      <c r="B11826" s="613" t="s">
        <v>11068</v>
      </c>
      <c r="C11826" s="612" t="s">
        <v>779</v>
      </c>
      <c r="D11826" s="614">
        <v>748.87</v>
      </c>
    </row>
    <row r="11827" spans="1:4" ht="38.25" x14ac:dyDescent="0.2">
      <c r="A11827" s="612">
        <v>41985</v>
      </c>
      <c r="B11827" s="613" t="s">
        <v>11069</v>
      </c>
      <c r="C11827" s="612" t="s">
        <v>779</v>
      </c>
      <c r="D11827" s="614">
        <v>1042.97</v>
      </c>
    </row>
    <row r="11828" spans="1:4" ht="38.25" x14ac:dyDescent="0.2">
      <c r="A11828" s="612">
        <v>41699</v>
      </c>
      <c r="B11828" s="613" t="s">
        <v>11070</v>
      </c>
      <c r="C11828" s="612" t="s">
        <v>779</v>
      </c>
      <c r="D11828" s="614">
        <v>1485.14</v>
      </c>
    </row>
    <row r="11829" spans="1:4" ht="38.25" x14ac:dyDescent="0.2">
      <c r="A11829" s="612">
        <v>38053</v>
      </c>
      <c r="B11829" s="613" t="s">
        <v>9195</v>
      </c>
      <c r="C11829" s="612" t="s">
        <v>779</v>
      </c>
      <c r="D11829" s="614">
        <v>16.46</v>
      </c>
    </row>
    <row r="11830" spans="1:4" ht="38.25" x14ac:dyDescent="0.2">
      <c r="A11830" s="612">
        <v>38054</v>
      </c>
      <c r="B11830" s="613" t="s">
        <v>9196</v>
      </c>
      <c r="C11830" s="612" t="s">
        <v>779</v>
      </c>
      <c r="D11830" s="614">
        <v>28.29</v>
      </c>
    </row>
    <row r="11831" spans="1:4" ht="38.25" x14ac:dyDescent="0.2">
      <c r="A11831" s="612">
        <v>38052</v>
      </c>
      <c r="B11831" s="613" t="s">
        <v>9197</v>
      </c>
      <c r="C11831" s="612" t="s">
        <v>779</v>
      </c>
      <c r="D11831" s="614">
        <v>7.97</v>
      </c>
    </row>
    <row r="11832" spans="1:4" ht="38.25" x14ac:dyDescent="0.2">
      <c r="A11832" s="612">
        <v>38051</v>
      </c>
      <c r="B11832" s="613" t="s">
        <v>9198</v>
      </c>
      <c r="C11832" s="612" t="s">
        <v>779</v>
      </c>
      <c r="D11832" s="614">
        <v>4.97</v>
      </c>
    </row>
    <row r="11833" spans="1:4" x14ac:dyDescent="0.2">
      <c r="A11833" s="612">
        <v>38787</v>
      </c>
      <c r="B11833" s="613" t="s">
        <v>9199</v>
      </c>
      <c r="C11833" s="612" t="s">
        <v>779</v>
      </c>
      <c r="D11833" s="614">
        <v>5.65</v>
      </c>
    </row>
    <row r="11834" spans="1:4" x14ac:dyDescent="0.2">
      <c r="A11834" s="612">
        <v>38825</v>
      </c>
      <c r="B11834" s="613" t="s">
        <v>9200</v>
      </c>
      <c r="C11834" s="612" t="s">
        <v>779</v>
      </c>
      <c r="D11834" s="614">
        <v>7.4</v>
      </c>
    </row>
    <row r="11835" spans="1:4" x14ac:dyDescent="0.2">
      <c r="A11835" s="612">
        <v>38826</v>
      </c>
      <c r="B11835" s="613" t="s">
        <v>9201</v>
      </c>
      <c r="C11835" s="612" t="s">
        <v>779</v>
      </c>
      <c r="D11835" s="614">
        <v>10.97</v>
      </c>
    </row>
    <row r="11836" spans="1:4" x14ac:dyDescent="0.2">
      <c r="A11836" s="612">
        <v>38827</v>
      </c>
      <c r="B11836" s="613" t="s">
        <v>9202</v>
      </c>
      <c r="C11836" s="612" t="s">
        <v>779</v>
      </c>
      <c r="D11836" s="614">
        <v>17.62</v>
      </c>
    </row>
    <row r="11837" spans="1:4" x14ac:dyDescent="0.2">
      <c r="A11837" s="612">
        <v>38830</v>
      </c>
      <c r="B11837" s="613" t="s">
        <v>9203</v>
      </c>
      <c r="C11837" s="612" t="s">
        <v>779</v>
      </c>
      <c r="D11837" s="614">
        <v>24.68</v>
      </c>
    </row>
    <row r="11838" spans="1:4" x14ac:dyDescent="0.2">
      <c r="A11838" s="612">
        <v>38828</v>
      </c>
      <c r="B11838" s="613" t="s">
        <v>9204</v>
      </c>
      <c r="C11838" s="612" t="s">
        <v>779</v>
      </c>
      <c r="D11838" s="614">
        <v>10.88</v>
      </c>
    </row>
    <row r="11839" spans="1:4" x14ac:dyDescent="0.2">
      <c r="A11839" s="612">
        <v>38829</v>
      </c>
      <c r="B11839" s="613" t="s">
        <v>3882</v>
      </c>
      <c r="C11839" s="612" t="s">
        <v>779</v>
      </c>
      <c r="D11839" s="614">
        <v>17.82</v>
      </c>
    </row>
    <row r="11840" spans="1:4" x14ac:dyDescent="0.2">
      <c r="A11840" s="612">
        <v>38831</v>
      </c>
      <c r="B11840" s="613" t="s">
        <v>9205</v>
      </c>
      <c r="C11840" s="612" t="s">
        <v>779</v>
      </c>
      <c r="D11840" s="614">
        <v>34.42</v>
      </c>
    </row>
    <row r="11841" spans="1:4" x14ac:dyDescent="0.2">
      <c r="A11841" s="612">
        <v>36274</v>
      </c>
      <c r="B11841" s="613" t="s">
        <v>9206</v>
      </c>
      <c r="C11841" s="612" t="s">
        <v>779</v>
      </c>
      <c r="D11841" s="614">
        <v>6.19</v>
      </c>
    </row>
    <row r="11842" spans="1:4" x14ac:dyDescent="0.2">
      <c r="A11842" s="612">
        <v>36278</v>
      </c>
      <c r="B11842" s="613" t="s">
        <v>9207</v>
      </c>
      <c r="C11842" s="612" t="s">
        <v>779</v>
      </c>
      <c r="D11842" s="614">
        <v>8.4</v>
      </c>
    </row>
    <row r="11843" spans="1:4" x14ac:dyDescent="0.2">
      <c r="A11843" s="612">
        <v>38977</v>
      </c>
      <c r="B11843" s="613" t="s">
        <v>9208</v>
      </c>
      <c r="C11843" s="612" t="s">
        <v>779</v>
      </c>
      <c r="D11843" s="614">
        <v>127.78</v>
      </c>
    </row>
    <row r="11844" spans="1:4" x14ac:dyDescent="0.2">
      <c r="A11844" s="612">
        <v>38971</v>
      </c>
      <c r="B11844" s="613" t="s">
        <v>9209</v>
      </c>
      <c r="C11844" s="612" t="s">
        <v>779</v>
      </c>
      <c r="D11844" s="614">
        <v>10.52</v>
      </c>
    </row>
    <row r="11845" spans="1:4" x14ac:dyDescent="0.2">
      <c r="A11845" s="612">
        <v>38972</v>
      </c>
      <c r="B11845" s="613" t="s">
        <v>9210</v>
      </c>
      <c r="C11845" s="612" t="s">
        <v>779</v>
      </c>
      <c r="D11845" s="614">
        <v>16.03</v>
      </c>
    </row>
    <row r="11846" spans="1:4" x14ac:dyDescent="0.2">
      <c r="A11846" s="612">
        <v>38973</v>
      </c>
      <c r="B11846" s="613" t="s">
        <v>9211</v>
      </c>
      <c r="C11846" s="612" t="s">
        <v>779</v>
      </c>
      <c r="D11846" s="614">
        <v>21.21</v>
      </c>
    </row>
    <row r="11847" spans="1:4" x14ac:dyDescent="0.2">
      <c r="A11847" s="612">
        <v>38974</v>
      </c>
      <c r="B11847" s="613" t="s">
        <v>9212</v>
      </c>
      <c r="C11847" s="612" t="s">
        <v>779</v>
      </c>
      <c r="D11847" s="614">
        <v>30.93</v>
      </c>
    </row>
    <row r="11848" spans="1:4" x14ac:dyDescent="0.2">
      <c r="A11848" s="612">
        <v>38975</v>
      </c>
      <c r="B11848" s="613" t="s">
        <v>9213</v>
      </c>
      <c r="C11848" s="612" t="s">
        <v>779</v>
      </c>
      <c r="D11848" s="614">
        <v>51.54</v>
      </c>
    </row>
    <row r="11849" spans="1:4" x14ac:dyDescent="0.2">
      <c r="A11849" s="612">
        <v>38976</v>
      </c>
      <c r="B11849" s="613" t="s">
        <v>9214</v>
      </c>
      <c r="C11849" s="612" t="s">
        <v>779</v>
      </c>
      <c r="D11849" s="614">
        <v>72.290000000000006</v>
      </c>
    </row>
    <row r="11850" spans="1:4" x14ac:dyDescent="0.2">
      <c r="A11850" s="612">
        <v>38986</v>
      </c>
      <c r="B11850" s="613" t="s">
        <v>9215</v>
      </c>
      <c r="C11850" s="612" t="s">
        <v>779</v>
      </c>
      <c r="D11850" s="614">
        <v>145.47</v>
      </c>
    </row>
    <row r="11851" spans="1:4" x14ac:dyDescent="0.2">
      <c r="A11851" s="612">
        <v>38978</v>
      </c>
      <c r="B11851" s="613" t="s">
        <v>9216</v>
      </c>
      <c r="C11851" s="612" t="s">
        <v>779</v>
      </c>
      <c r="D11851" s="614">
        <v>6.19</v>
      </c>
    </row>
    <row r="11852" spans="1:4" x14ac:dyDescent="0.2">
      <c r="A11852" s="612">
        <v>38979</v>
      </c>
      <c r="B11852" s="613" t="s">
        <v>9217</v>
      </c>
      <c r="C11852" s="612" t="s">
        <v>779</v>
      </c>
      <c r="D11852" s="614">
        <v>8.4</v>
      </c>
    </row>
    <row r="11853" spans="1:4" x14ac:dyDescent="0.2">
      <c r="A11853" s="612">
        <v>38980</v>
      </c>
      <c r="B11853" s="613" t="s">
        <v>9218</v>
      </c>
      <c r="C11853" s="612" t="s">
        <v>779</v>
      </c>
      <c r="D11853" s="614">
        <v>14.04</v>
      </c>
    </row>
    <row r="11854" spans="1:4" x14ac:dyDescent="0.2">
      <c r="A11854" s="612">
        <v>38981</v>
      </c>
      <c r="B11854" s="613" t="s">
        <v>9219</v>
      </c>
      <c r="C11854" s="612" t="s">
        <v>779</v>
      </c>
      <c r="D11854" s="614">
        <v>19.43</v>
      </c>
    </row>
    <row r="11855" spans="1:4" x14ac:dyDescent="0.2">
      <c r="A11855" s="612">
        <v>38982</v>
      </c>
      <c r="B11855" s="613" t="s">
        <v>9220</v>
      </c>
      <c r="C11855" s="612" t="s">
        <v>779</v>
      </c>
      <c r="D11855" s="614">
        <v>28.28</v>
      </c>
    </row>
    <row r="11856" spans="1:4" x14ac:dyDescent="0.2">
      <c r="A11856" s="612">
        <v>38983</v>
      </c>
      <c r="B11856" s="613" t="s">
        <v>9221</v>
      </c>
      <c r="C11856" s="612" t="s">
        <v>779</v>
      </c>
      <c r="D11856" s="614">
        <v>37.5</v>
      </c>
    </row>
    <row r="11857" spans="1:4" x14ac:dyDescent="0.2">
      <c r="A11857" s="612">
        <v>38984</v>
      </c>
      <c r="B11857" s="613" t="s">
        <v>9222</v>
      </c>
      <c r="C11857" s="612" t="s">
        <v>779</v>
      </c>
      <c r="D11857" s="614">
        <v>72.33</v>
      </c>
    </row>
    <row r="11858" spans="1:4" x14ac:dyDescent="0.2">
      <c r="A11858" s="612">
        <v>38985</v>
      </c>
      <c r="B11858" s="613" t="s">
        <v>9223</v>
      </c>
      <c r="C11858" s="612" t="s">
        <v>779</v>
      </c>
      <c r="D11858" s="614">
        <v>107.08</v>
      </c>
    </row>
    <row r="11859" spans="1:4" x14ac:dyDescent="0.2">
      <c r="A11859" s="612">
        <v>9836</v>
      </c>
      <c r="B11859" s="613" t="s">
        <v>9224</v>
      </c>
      <c r="C11859" s="612" t="s">
        <v>779</v>
      </c>
      <c r="D11859" s="614">
        <v>10.66</v>
      </c>
    </row>
    <row r="11860" spans="1:4" x14ac:dyDescent="0.2">
      <c r="A11860" s="612">
        <v>20065</v>
      </c>
      <c r="B11860" s="613" t="s">
        <v>9225</v>
      </c>
      <c r="C11860" s="612" t="s">
        <v>779</v>
      </c>
      <c r="D11860" s="614">
        <v>27.27</v>
      </c>
    </row>
    <row r="11861" spans="1:4" x14ac:dyDescent="0.2">
      <c r="A11861" s="612">
        <v>9835</v>
      </c>
      <c r="B11861" s="613" t="s">
        <v>9226</v>
      </c>
      <c r="C11861" s="612" t="s">
        <v>779</v>
      </c>
      <c r="D11861" s="614">
        <v>3.84</v>
      </c>
    </row>
    <row r="11862" spans="1:4" ht="25.5" x14ac:dyDescent="0.2">
      <c r="A11862" s="612">
        <v>38032</v>
      </c>
      <c r="B11862" s="613" t="s">
        <v>9227</v>
      </c>
      <c r="C11862" s="612" t="s">
        <v>779</v>
      </c>
      <c r="D11862" s="614">
        <v>45.71</v>
      </c>
    </row>
    <row r="11863" spans="1:4" ht="25.5" x14ac:dyDescent="0.2">
      <c r="A11863" s="612">
        <v>38033</v>
      </c>
      <c r="B11863" s="613" t="s">
        <v>9228</v>
      </c>
      <c r="C11863" s="612" t="s">
        <v>779</v>
      </c>
      <c r="D11863" s="614">
        <v>74.8</v>
      </c>
    </row>
    <row r="11864" spans="1:4" ht="25.5" x14ac:dyDescent="0.2">
      <c r="A11864" s="612">
        <v>38034</v>
      </c>
      <c r="B11864" s="613" t="s">
        <v>9229</v>
      </c>
      <c r="C11864" s="612" t="s">
        <v>779</v>
      </c>
      <c r="D11864" s="614">
        <v>123.74</v>
      </c>
    </row>
    <row r="11865" spans="1:4" ht="25.5" x14ac:dyDescent="0.2">
      <c r="A11865" s="612">
        <v>38035</v>
      </c>
      <c r="B11865" s="613" t="s">
        <v>9230</v>
      </c>
      <c r="C11865" s="612" t="s">
        <v>779</v>
      </c>
      <c r="D11865" s="614">
        <v>172.43</v>
      </c>
    </row>
    <row r="11866" spans="1:4" ht="25.5" x14ac:dyDescent="0.2">
      <c r="A11866" s="612">
        <v>38036</v>
      </c>
      <c r="B11866" s="613" t="s">
        <v>9231</v>
      </c>
      <c r="C11866" s="612" t="s">
        <v>779</v>
      </c>
      <c r="D11866" s="614">
        <v>243.31</v>
      </c>
    </row>
    <row r="11867" spans="1:4" ht="25.5" x14ac:dyDescent="0.2">
      <c r="A11867" s="612">
        <v>38037</v>
      </c>
      <c r="B11867" s="613" t="s">
        <v>9232</v>
      </c>
      <c r="C11867" s="612" t="s">
        <v>779</v>
      </c>
      <c r="D11867" s="614">
        <v>282.12</v>
      </c>
    </row>
    <row r="11868" spans="1:4" ht="25.5" x14ac:dyDescent="0.2">
      <c r="A11868" s="612">
        <v>9850</v>
      </c>
      <c r="B11868" s="613" t="s">
        <v>9233</v>
      </c>
      <c r="C11868" s="612" t="s">
        <v>779</v>
      </c>
      <c r="D11868" s="614">
        <v>108</v>
      </c>
    </row>
    <row r="11869" spans="1:4" ht="25.5" x14ac:dyDescent="0.2">
      <c r="A11869" s="612">
        <v>9853</v>
      </c>
      <c r="B11869" s="613" t="s">
        <v>9234</v>
      </c>
      <c r="C11869" s="612" t="s">
        <v>779</v>
      </c>
      <c r="D11869" s="614">
        <v>192.05</v>
      </c>
    </row>
    <row r="11870" spans="1:4" ht="25.5" x14ac:dyDescent="0.2">
      <c r="A11870" s="612">
        <v>9854</v>
      </c>
      <c r="B11870" s="613" t="s">
        <v>9235</v>
      </c>
      <c r="C11870" s="612" t="s">
        <v>779</v>
      </c>
      <c r="D11870" s="614">
        <v>84.15</v>
      </c>
    </row>
    <row r="11871" spans="1:4" ht="25.5" x14ac:dyDescent="0.2">
      <c r="A11871" s="612">
        <v>9851</v>
      </c>
      <c r="B11871" s="613" t="s">
        <v>9236</v>
      </c>
      <c r="C11871" s="612" t="s">
        <v>779</v>
      </c>
      <c r="D11871" s="614">
        <v>145.91</v>
      </c>
    </row>
    <row r="11872" spans="1:4" ht="25.5" x14ac:dyDescent="0.2">
      <c r="A11872" s="612">
        <v>9855</v>
      </c>
      <c r="B11872" s="613" t="s">
        <v>9237</v>
      </c>
      <c r="C11872" s="612" t="s">
        <v>779</v>
      </c>
      <c r="D11872" s="614">
        <v>244.06</v>
      </c>
    </row>
    <row r="11873" spans="1:4" x14ac:dyDescent="0.2">
      <c r="A11873" s="612">
        <v>9825</v>
      </c>
      <c r="B11873" s="613" t="s">
        <v>9238</v>
      </c>
      <c r="C11873" s="612" t="s">
        <v>779</v>
      </c>
      <c r="D11873" s="614">
        <v>43.51</v>
      </c>
    </row>
    <row r="11874" spans="1:4" x14ac:dyDescent="0.2">
      <c r="A11874" s="612">
        <v>9828</v>
      </c>
      <c r="B11874" s="613" t="s">
        <v>9239</v>
      </c>
      <c r="C11874" s="612" t="s">
        <v>779</v>
      </c>
      <c r="D11874" s="614">
        <v>117.1</v>
      </c>
    </row>
    <row r="11875" spans="1:4" x14ac:dyDescent="0.2">
      <c r="A11875" s="612">
        <v>9829</v>
      </c>
      <c r="B11875" s="613" t="s">
        <v>9240</v>
      </c>
      <c r="C11875" s="612" t="s">
        <v>779</v>
      </c>
      <c r="D11875" s="614">
        <v>198.45</v>
      </c>
    </row>
    <row r="11876" spans="1:4" x14ac:dyDescent="0.2">
      <c r="A11876" s="612">
        <v>9826</v>
      </c>
      <c r="B11876" s="613" t="s">
        <v>9241</v>
      </c>
      <c r="C11876" s="612" t="s">
        <v>779</v>
      </c>
      <c r="D11876" s="614">
        <v>302.12</v>
      </c>
    </row>
    <row r="11877" spans="1:4" x14ac:dyDescent="0.2">
      <c r="A11877" s="612">
        <v>9827</v>
      </c>
      <c r="B11877" s="613" t="s">
        <v>9242</v>
      </c>
      <c r="C11877" s="612" t="s">
        <v>779</v>
      </c>
      <c r="D11877" s="614">
        <v>429.01</v>
      </c>
    </row>
    <row r="11878" spans="1:4" x14ac:dyDescent="0.2">
      <c r="A11878" s="612">
        <v>36374</v>
      </c>
      <c r="B11878" s="613" t="s">
        <v>9243</v>
      </c>
      <c r="C11878" s="612" t="s">
        <v>779</v>
      </c>
      <c r="D11878" s="614">
        <v>52.15</v>
      </c>
    </row>
    <row r="11879" spans="1:4" x14ac:dyDescent="0.2">
      <c r="A11879" s="612">
        <v>36084</v>
      </c>
      <c r="B11879" s="613" t="s">
        <v>9244</v>
      </c>
      <c r="C11879" s="612" t="s">
        <v>779</v>
      </c>
      <c r="D11879" s="614">
        <v>15.45</v>
      </c>
    </row>
    <row r="11880" spans="1:4" x14ac:dyDescent="0.2">
      <c r="A11880" s="612">
        <v>36373</v>
      </c>
      <c r="B11880" s="613" t="s">
        <v>9245</v>
      </c>
      <c r="C11880" s="612" t="s">
        <v>779</v>
      </c>
      <c r="D11880" s="614">
        <v>32.08</v>
      </c>
    </row>
    <row r="11881" spans="1:4" x14ac:dyDescent="0.2">
      <c r="A11881" s="612">
        <v>36377</v>
      </c>
      <c r="B11881" s="613" t="s">
        <v>9246</v>
      </c>
      <c r="C11881" s="612" t="s">
        <v>779</v>
      </c>
      <c r="D11881" s="614">
        <v>62.56</v>
      </c>
    </row>
    <row r="11882" spans="1:4" x14ac:dyDescent="0.2">
      <c r="A11882" s="612">
        <v>36375</v>
      </c>
      <c r="B11882" s="613" t="s">
        <v>9247</v>
      </c>
      <c r="C11882" s="612" t="s">
        <v>779</v>
      </c>
      <c r="D11882" s="614">
        <v>19.059999999999999</v>
      </c>
    </row>
    <row r="11883" spans="1:4" x14ac:dyDescent="0.2">
      <c r="A11883" s="612">
        <v>36376</v>
      </c>
      <c r="B11883" s="613" t="s">
        <v>9248</v>
      </c>
      <c r="C11883" s="612" t="s">
        <v>779</v>
      </c>
      <c r="D11883" s="614">
        <v>37.44</v>
      </c>
    </row>
    <row r="11884" spans="1:4" x14ac:dyDescent="0.2">
      <c r="A11884" s="612">
        <v>36380</v>
      </c>
      <c r="B11884" s="613" t="s">
        <v>9249</v>
      </c>
      <c r="C11884" s="612" t="s">
        <v>779</v>
      </c>
      <c r="D11884" s="614">
        <v>78.22</v>
      </c>
    </row>
    <row r="11885" spans="1:4" x14ac:dyDescent="0.2">
      <c r="A11885" s="612">
        <v>36378</v>
      </c>
      <c r="B11885" s="613" t="s">
        <v>9250</v>
      </c>
      <c r="C11885" s="612" t="s">
        <v>779</v>
      </c>
      <c r="D11885" s="614">
        <v>23.44</v>
      </c>
    </row>
    <row r="11886" spans="1:4" x14ac:dyDescent="0.2">
      <c r="A11886" s="612">
        <v>36379</v>
      </c>
      <c r="B11886" s="613" t="s">
        <v>9251</v>
      </c>
      <c r="C11886" s="612" t="s">
        <v>779</v>
      </c>
      <c r="D11886" s="614">
        <v>47.25</v>
      </c>
    </row>
    <row r="11887" spans="1:4" x14ac:dyDescent="0.2">
      <c r="A11887" s="612">
        <v>9859</v>
      </c>
      <c r="B11887" s="613" t="s">
        <v>9252</v>
      </c>
      <c r="C11887" s="612" t="s">
        <v>779</v>
      </c>
      <c r="D11887" s="614">
        <v>8.09</v>
      </c>
    </row>
    <row r="11888" spans="1:4" x14ac:dyDescent="0.2">
      <c r="A11888" s="612">
        <v>9838</v>
      </c>
      <c r="B11888" s="613" t="s">
        <v>9253</v>
      </c>
      <c r="C11888" s="612" t="s">
        <v>779</v>
      </c>
      <c r="D11888" s="614">
        <v>6.54</v>
      </c>
    </row>
    <row r="11889" spans="1:4" x14ac:dyDescent="0.2">
      <c r="A11889" s="612">
        <v>9837</v>
      </c>
      <c r="B11889" s="613" t="s">
        <v>9254</v>
      </c>
      <c r="C11889" s="612" t="s">
        <v>779</v>
      </c>
      <c r="D11889" s="614">
        <v>9.4499999999999993</v>
      </c>
    </row>
    <row r="11890" spans="1:4" ht="25.5" x14ac:dyDescent="0.2">
      <c r="A11890" s="612">
        <v>9833</v>
      </c>
      <c r="B11890" s="613" t="s">
        <v>9255</v>
      </c>
      <c r="C11890" s="612" t="s">
        <v>779</v>
      </c>
      <c r="D11890" s="614">
        <v>9.25</v>
      </c>
    </row>
    <row r="11891" spans="1:4" ht="25.5" x14ac:dyDescent="0.2">
      <c r="A11891" s="612">
        <v>9830</v>
      </c>
      <c r="B11891" s="613" t="s">
        <v>9256</v>
      </c>
      <c r="C11891" s="612" t="s">
        <v>779</v>
      </c>
      <c r="D11891" s="614">
        <v>4.95</v>
      </c>
    </row>
    <row r="11892" spans="1:4" ht="25.5" x14ac:dyDescent="0.2">
      <c r="A11892" s="612">
        <v>9834</v>
      </c>
      <c r="B11892" s="613" t="s">
        <v>9257</v>
      </c>
      <c r="C11892" s="612" t="s">
        <v>779</v>
      </c>
      <c r="D11892" s="614">
        <v>25.74</v>
      </c>
    </row>
    <row r="11893" spans="1:4" x14ac:dyDescent="0.2">
      <c r="A11893" s="612">
        <v>9863</v>
      </c>
      <c r="B11893" s="613" t="s">
        <v>9258</v>
      </c>
      <c r="C11893" s="612" t="s">
        <v>779</v>
      </c>
      <c r="D11893" s="614">
        <v>58.36</v>
      </c>
    </row>
    <row r="11894" spans="1:4" x14ac:dyDescent="0.2">
      <c r="A11894" s="612">
        <v>9860</v>
      </c>
      <c r="B11894" s="613" t="s">
        <v>9259</v>
      </c>
      <c r="C11894" s="612" t="s">
        <v>779</v>
      </c>
      <c r="D11894" s="614">
        <v>37.47</v>
      </c>
    </row>
    <row r="11895" spans="1:4" x14ac:dyDescent="0.2">
      <c r="A11895" s="612">
        <v>9862</v>
      </c>
      <c r="B11895" s="613" t="s">
        <v>9260</v>
      </c>
      <c r="C11895" s="612" t="s">
        <v>779</v>
      </c>
      <c r="D11895" s="614">
        <v>26.44</v>
      </c>
    </row>
    <row r="11896" spans="1:4" x14ac:dyDescent="0.2">
      <c r="A11896" s="612">
        <v>9861</v>
      </c>
      <c r="B11896" s="613" t="s">
        <v>9261</v>
      </c>
      <c r="C11896" s="612" t="s">
        <v>779</v>
      </c>
      <c r="D11896" s="614">
        <v>21.25</v>
      </c>
    </row>
    <row r="11897" spans="1:4" x14ac:dyDescent="0.2">
      <c r="A11897" s="612">
        <v>9856</v>
      </c>
      <c r="B11897" s="613" t="s">
        <v>9262</v>
      </c>
      <c r="C11897" s="612" t="s">
        <v>779</v>
      </c>
      <c r="D11897" s="614">
        <v>5.71</v>
      </c>
    </row>
    <row r="11898" spans="1:4" x14ac:dyDescent="0.2">
      <c r="A11898" s="612">
        <v>9866</v>
      </c>
      <c r="B11898" s="613" t="s">
        <v>9263</v>
      </c>
      <c r="C11898" s="612" t="s">
        <v>779</v>
      </c>
      <c r="D11898" s="614">
        <v>15.69</v>
      </c>
    </row>
    <row r="11899" spans="1:4" x14ac:dyDescent="0.2">
      <c r="A11899" s="612">
        <v>9857</v>
      </c>
      <c r="B11899" s="613" t="s">
        <v>9264</v>
      </c>
      <c r="C11899" s="612" t="s">
        <v>779</v>
      </c>
      <c r="D11899" s="614">
        <v>75.48</v>
      </c>
    </row>
    <row r="11900" spans="1:4" x14ac:dyDescent="0.2">
      <c r="A11900" s="612">
        <v>9864</v>
      </c>
      <c r="B11900" s="613" t="s">
        <v>9265</v>
      </c>
      <c r="C11900" s="612" t="s">
        <v>779</v>
      </c>
      <c r="D11900" s="614">
        <v>91.13</v>
      </c>
    </row>
    <row r="11901" spans="1:4" x14ac:dyDescent="0.2">
      <c r="A11901" s="612">
        <v>9865</v>
      </c>
      <c r="B11901" s="613" t="s">
        <v>9266</v>
      </c>
      <c r="C11901" s="612" t="s">
        <v>779</v>
      </c>
      <c r="D11901" s="614">
        <v>131.06</v>
      </c>
    </row>
    <row r="11902" spans="1:4" x14ac:dyDescent="0.2">
      <c r="A11902" s="612">
        <v>9858</v>
      </c>
      <c r="B11902" s="613" t="s">
        <v>9267</v>
      </c>
      <c r="C11902" s="612" t="s">
        <v>779</v>
      </c>
      <c r="D11902" s="614">
        <v>137.4</v>
      </c>
    </row>
    <row r="11903" spans="1:4" ht="25.5" x14ac:dyDescent="0.2">
      <c r="A11903" s="612">
        <v>9841</v>
      </c>
      <c r="B11903" s="613" t="s">
        <v>13171</v>
      </c>
      <c r="C11903" s="612" t="s">
        <v>779</v>
      </c>
      <c r="D11903" s="614">
        <v>26.31</v>
      </c>
    </row>
    <row r="11904" spans="1:4" ht="25.5" x14ac:dyDescent="0.2">
      <c r="A11904" s="612">
        <v>9840</v>
      </c>
      <c r="B11904" s="613" t="s">
        <v>13172</v>
      </c>
      <c r="C11904" s="612" t="s">
        <v>779</v>
      </c>
      <c r="D11904" s="614">
        <v>53.47</v>
      </c>
    </row>
    <row r="11905" spans="1:4" ht="25.5" x14ac:dyDescent="0.2">
      <c r="A11905" s="612">
        <v>20067</v>
      </c>
      <c r="B11905" s="613" t="s">
        <v>13173</v>
      </c>
      <c r="C11905" s="612" t="s">
        <v>779</v>
      </c>
      <c r="D11905" s="614">
        <v>9.19</v>
      </c>
    </row>
    <row r="11906" spans="1:4" ht="25.5" x14ac:dyDescent="0.2">
      <c r="A11906" s="612">
        <v>20068</v>
      </c>
      <c r="B11906" s="613" t="s">
        <v>13174</v>
      </c>
      <c r="C11906" s="612" t="s">
        <v>779</v>
      </c>
      <c r="D11906" s="614">
        <v>11.46</v>
      </c>
    </row>
    <row r="11907" spans="1:4" ht="25.5" x14ac:dyDescent="0.2">
      <c r="A11907" s="612">
        <v>9839</v>
      </c>
      <c r="B11907" s="613" t="s">
        <v>13175</v>
      </c>
      <c r="C11907" s="612" t="s">
        <v>779</v>
      </c>
      <c r="D11907" s="614">
        <v>15.02</v>
      </c>
    </row>
    <row r="11908" spans="1:4" x14ac:dyDescent="0.2">
      <c r="A11908" s="612">
        <v>9870</v>
      </c>
      <c r="B11908" s="613" t="s">
        <v>9268</v>
      </c>
      <c r="C11908" s="612" t="s">
        <v>779</v>
      </c>
      <c r="D11908" s="614">
        <v>63.64</v>
      </c>
    </row>
    <row r="11909" spans="1:4" x14ac:dyDescent="0.2">
      <c r="A11909" s="612">
        <v>9867</v>
      </c>
      <c r="B11909" s="613" t="s">
        <v>3877</v>
      </c>
      <c r="C11909" s="612" t="s">
        <v>779</v>
      </c>
      <c r="D11909" s="614">
        <v>2.34</v>
      </c>
    </row>
    <row r="11910" spans="1:4" x14ac:dyDescent="0.2">
      <c r="A11910" s="612">
        <v>9868</v>
      </c>
      <c r="B11910" s="613" t="s">
        <v>9269</v>
      </c>
      <c r="C11910" s="612" t="s">
        <v>779</v>
      </c>
      <c r="D11910" s="614">
        <v>3</v>
      </c>
    </row>
    <row r="11911" spans="1:4" x14ac:dyDescent="0.2">
      <c r="A11911" s="612">
        <v>9869</v>
      </c>
      <c r="B11911" s="613" t="s">
        <v>9270</v>
      </c>
      <c r="C11911" s="612" t="s">
        <v>779</v>
      </c>
      <c r="D11911" s="614">
        <v>6.73</v>
      </c>
    </row>
    <row r="11912" spans="1:4" x14ac:dyDescent="0.2">
      <c r="A11912" s="612">
        <v>9874</v>
      </c>
      <c r="B11912" s="613" t="s">
        <v>9271</v>
      </c>
      <c r="C11912" s="612" t="s">
        <v>779</v>
      </c>
      <c r="D11912" s="614">
        <v>9.8000000000000007</v>
      </c>
    </row>
    <row r="11913" spans="1:4" x14ac:dyDescent="0.2">
      <c r="A11913" s="612">
        <v>9875</v>
      </c>
      <c r="B11913" s="613" t="s">
        <v>9272</v>
      </c>
      <c r="C11913" s="612" t="s">
        <v>779</v>
      </c>
      <c r="D11913" s="614">
        <v>11.23</v>
      </c>
    </row>
    <row r="11914" spans="1:4" x14ac:dyDescent="0.2">
      <c r="A11914" s="612">
        <v>9873</v>
      </c>
      <c r="B11914" s="613" t="s">
        <v>9273</v>
      </c>
      <c r="C11914" s="612" t="s">
        <v>779</v>
      </c>
      <c r="D11914" s="614">
        <v>18.95</v>
      </c>
    </row>
    <row r="11915" spans="1:4" x14ac:dyDescent="0.2">
      <c r="A11915" s="612">
        <v>9871</v>
      </c>
      <c r="B11915" s="613" t="s">
        <v>9274</v>
      </c>
      <c r="C11915" s="612" t="s">
        <v>779</v>
      </c>
      <c r="D11915" s="614">
        <v>31.75</v>
      </c>
    </row>
    <row r="11916" spans="1:4" x14ac:dyDescent="0.2">
      <c r="A11916" s="612">
        <v>9872</v>
      </c>
      <c r="B11916" s="613" t="s">
        <v>9275</v>
      </c>
      <c r="C11916" s="612" t="s">
        <v>779</v>
      </c>
      <c r="D11916" s="614">
        <v>39.67</v>
      </c>
    </row>
    <row r="11917" spans="1:4" x14ac:dyDescent="0.2">
      <c r="A11917" s="612">
        <v>7667</v>
      </c>
      <c r="B11917" s="613" t="s">
        <v>9276</v>
      </c>
      <c r="C11917" s="612" t="s">
        <v>779</v>
      </c>
      <c r="D11917" s="614">
        <v>2123.77</v>
      </c>
    </row>
    <row r="11918" spans="1:4" x14ac:dyDescent="0.2">
      <c r="A11918" s="612">
        <v>7660</v>
      </c>
      <c r="B11918" s="613" t="s">
        <v>9277</v>
      </c>
      <c r="C11918" s="612" t="s">
        <v>779</v>
      </c>
      <c r="D11918" s="614">
        <v>2707.31</v>
      </c>
    </row>
    <row r="11919" spans="1:4" x14ac:dyDescent="0.2">
      <c r="A11919" s="612">
        <v>7676</v>
      </c>
      <c r="B11919" s="613" t="s">
        <v>9278</v>
      </c>
      <c r="C11919" s="612" t="s">
        <v>779</v>
      </c>
      <c r="D11919" s="614">
        <v>2738.25</v>
      </c>
    </row>
    <row r="11920" spans="1:4" x14ac:dyDescent="0.2">
      <c r="A11920" s="612">
        <v>12426</v>
      </c>
      <c r="B11920" s="613" t="s">
        <v>9279</v>
      </c>
      <c r="C11920" s="612" t="s">
        <v>775</v>
      </c>
      <c r="D11920" s="614">
        <v>25.41</v>
      </c>
    </row>
    <row r="11921" spans="1:4" x14ac:dyDescent="0.2">
      <c r="A11921" s="612">
        <v>12425</v>
      </c>
      <c r="B11921" s="613" t="s">
        <v>9280</v>
      </c>
      <c r="C11921" s="612" t="s">
        <v>775</v>
      </c>
      <c r="D11921" s="614">
        <v>34.92</v>
      </c>
    </row>
    <row r="11922" spans="1:4" x14ac:dyDescent="0.2">
      <c r="A11922" s="612">
        <v>12427</v>
      </c>
      <c r="B11922" s="613" t="s">
        <v>9281</v>
      </c>
      <c r="C11922" s="612" t="s">
        <v>775</v>
      </c>
      <c r="D11922" s="614">
        <v>144.94</v>
      </c>
    </row>
    <row r="11923" spans="1:4" x14ac:dyDescent="0.2">
      <c r="A11923" s="612">
        <v>12428</v>
      </c>
      <c r="B11923" s="613" t="s">
        <v>9282</v>
      </c>
      <c r="C11923" s="612" t="s">
        <v>775</v>
      </c>
      <c r="D11923" s="614">
        <v>93.03</v>
      </c>
    </row>
    <row r="11924" spans="1:4" x14ac:dyDescent="0.2">
      <c r="A11924" s="612">
        <v>12430</v>
      </c>
      <c r="B11924" s="613" t="s">
        <v>9283</v>
      </c>
      <c r="C11924" s="612" t="s">
        <v>775</v>
      </c>
      <c r="D11924" s="614">
        <v>31.16</v>
      </c>
    </row>
    <row r="11925" spans="1:4" x14ac:dyDescent="0.2">
      <c r="A11925" s="612">
        <v>12429</v>
      </c>
      <c r="B11925" s="613" t="s">
        <v>9284</v>
      </c>
      <c r="C11925" s="612" t="s">
        <v>775</v>
      </c>
      <c r="D11925" s="614">
        <v>234.38</v>
      </c>
    </row>
    <row r="11926" spans="1:4" x14ac:dyDescent="0.2">
      <c r="A11926" s="612">
        <v>12431</v>
      </c>
      <c r="B11926" s="613" t="s">
        <v>9285</v>
      </c>
      <c r="C11926" s="612" t="s">
        <v>775</v>
      </c>
      <c r="D11926" s="614">
        <v>398.87</v>
      </c>
    </row>
    <row r="11927" spans="1:4" ht="25.5" x14ac:dyDescent="0.2">
      <c r="A11927" s="612">
        <v>12432</v>
      </c>
      <c r="B11927" s="613" t="s">
        <v>9286</v>
      </c>
      <c r="C11927" s="612" t="s">
        <v>775</v>
      </c>
      <c r="D11927" s="614">
        <v>82.03</v>
      </c>
    </row>
    <row r="11928" spans="1:4" ht="25.5" x14ac:dyDescent="0.2">
      <c r="A11928" s="612">
        <v>12434</v>
      </c>
      <c r="B11928" s="613" t="s">
        <v>9287</v>
      </c>
      <c r="C11928" s="612" t="s">
        <v>775</v>
      </c>
      <c r="D11928" s="614">
        <v>26.73</v>
      </c>
    </row>
    <row r="11929" spans="1:4" ht="25.5" x14ac:dyDescent="0.2">
      <c r="A11929" s="612">
        <v>12433</v>
      </c>
      <c r="B11929" s="613" t="s">
        <v>9288</v>
      </c>
      <c r="C11929" s="612" t="s">
        <v>775</v>
      </c>
      <c r="D11929" s="614">
        <v>52.22</v>
      </c>
    </row>
    <row r="11930" spans="1:4" ht="25.5" x14ac:dyDescent="0.2">
      <c r="A11930" s="612">
        <v>12435</v>
      </c>
      <c r="B11930" s="613" t="s">
        <v>9289</v>
      </c>
      <c r="C11930" s="612" t="s">
        <v>775</v>
      </c>
      <c r="D11930" s="614">
        <v>161.62</v>
      </c>
    </row>
    <row r="11931" spans="1:4" ht="25.5" x14ac:dyDescent="0.2">
      <c r="A11931" s="612">
        <v>12437</v>
      </c>
      <c r="B11931" s="613" t="s">
        <v>9290</v>
      </c>
      <c r="C11931" s="612" t="s">
        <v>775</v>
      </c>
      <c r="D11931" s="614">
        <v>130.53</v>
      </c>
    </row>
    <row r="11932" spans="1:4" ht="25.5" x14ac:dyDescent="0.2">
      <c r="A11932" s="612">
        <v>12439</v>
      </c>
      <c r="B11932" s="613" t="s">
        <v>9291</v>
      </c>
      <c r="C11932" s="612" t="s">
        <v>775</v>
      </c>
      <c r="D11932" s="614">
        <v>41.89</v>
      </c>
    </row>
    <row r="11933" spans="1:4" ht="25.5" x14ac:dyDescent="0.2">
      <c r="A11933" s="612">
        <v>12438</v>
      </c>
      <c r="B11933" s="613" t="s">
        <v>9292</v>
      </c>
      <c r="C11933" s="612" t="s">
        <v>775</v>
      </c>
      <c r="D11933" s="614">
        <v>236.22</v>
      </c>
    </row>
    <row r="11934" spans="1:4" ht="25.5" x14ac:dyDescent="0.2">
      <c r="A11934" s="612">
        <v>12436</v>
      </c>
      <c r="B11934" s="613" t="s">
        <v>9293</v>
      </c>
      <c r="C11934" s="612" t="s">
        <v>775</v>
      </c>
      <c r="D11934" s="614">
        <v>298.39</v>
      </c>
    </row>
    <row r="11935" spans="1:4" x14ac:dyDescent="0.2">
      <c r="A11935" s="612">
        <v>36357</v>
      </c>
      <c r="B11935" s="613" t="s">
        <v>9294</v>
      </c>
      <c r="C11935" s="612" t="s">
        <v>775</v>
      </c>
      <c r="D11935" s="614">
        <v>110.12</v>
      </c>
    </row>
    <row r="11936" spans="1:4" ht="25.5" x14ac:dyDescent="0.2">
      <c r="A11936" s="612">
        <v>12424</v>
      </c>
      <c r="B11936" s="613" t="s">
        <v>9295</v>
      </c>
      <c r="C11936" s="612" t="s">
        <v>775</v>
      </c>
      <c r="D11936" s="614">
        <v>53.77</v>
      </c>
    </row>
    <row r="11937" spans="1:4" ht="25.5" x14ac:dyDescent="0.2">
      <c r="A11937" s="612">
        <v>12440</v>
      </c>
      <c r="B11937" s="613" t="s">
        <v>9296</v>
      </c>
      <c r="C11937" s="612" t="s">
        <v>775</v>
      </c>
      <c r="D11937" s="614">
        <v>51.97</v>
      </c>
    </row>
    <row r="11938" spans="1:4" ht="25.5" x14ac:dyDescent="0.2">
      <c r="A11938" s="612">
        <v>9884</v>
      </c>
      <c r="B11938" s="613" t="s">
        <v>9297</v>
      </c>
      <c r="C11938" s="612" t="s">
        <v>775</v>
      </c>
      <c r="D11938" s="614">
        <v>38.76</v>
      </c>
    </row>
    <row r="11939" spans="1:4" ht="25.5" x14ac:dyDescent="0.2">
      <c r="A11939" s="612">
        <v>9888</v>
      </c>
      <c r="B11939" s="613" t="s">
        <v>9298</v>
      </c>
      <c r="C11939" s="612" t="s">
        <v>775</v>
      </c>
      <c r="D11939" s="614">
        <v>31.14</v>
      </c>
    </row>
    <row r="11940" spans="1:4" ht="25.5" x14ac:dyDescent="0.2">
      <c r="A11940" s="612">
        <v>9883</v>
      </c>
      <c r="B11940" s="613" t="s">
        <v>9299</v>
      </c>
      <c r="C11940" s="612" t="s">
        <v>775</v>
      </c>
      <c r="D11940" s="614">
        <v>13.59</v>
      </c>
    </row>
    <row r="11941" spans="1:4" ht="25.5" x14ac:dyDescent="0.2">
      <c r="A11941" s="612">
        <v>9886</v>
      </c>
      <c r="B11941" s="613" t="s">
        <v>9300</v>
      </c>
      <c r="C11941" s="612" t="s">
        <v>775</v>
      </c>
      <c r="D11941" s="614">
        <v>18.61</v>
      </c>
    </row>
    <row r="11942" spans="1:4" ht="25.5" x14ac:dyDescent="0.2">
      <c r="A11942" s="612">
        <v>9889</v>
      </c>
      <c r="B11942" s="613" t="s">
        <v>9301</v>
      </c>
      <c r="C11942" s="612" t="s">
        <v>775</v>
      </c>
      <c r="D11942" s="614">
        <v>94.31</v>
      </c>
    </row>
    <row r="11943" spans="1:4" ht="25.5" x14ac:dyDescent="0.2">
      <c r="A11943" s="612">
        <v>9887</v>
      </c>
      <c r="B11943" s="613" t="s">
        <v>9302</v>
      </c>
      <c r="C11943" s="612" t="s">
        <v>775</v>
      </c>
      <c r="D11943" s="614">
        <v>57</v>
      </c>
    </row>
    <row r="11944" spans="1:4" ht="25.5" x14ac:dyDescent="0.2">
      <c r="A11944" s="612">
        <v>9885</v>
      </c>
      <c r="B11944" s="613" t="s">
        <v>9303</v>
      </c>
      <c r="C11944" s="612" t="s">
        <v>775</v>
      </c>
      <c r="D11944" s="614">
        <v>18</v>
      </c>
    </row>
    <row r="11945" spans="1:4" ht="25.5" x14ac:dyDescent="0.2">
      <c r="A11945" s="612">
        <v>9890</v>
      </c>
      <c r="B11945" s="613" t="s">
        <v>9304</v>
      </c>
      <c r="C11945" s="612" t="s">
        <v>775</v>
      </c>
      <c r="D11945" s="614">
        <v>146.11000000000001</v>
      </c>
    </row>
    <row r="11946" spans="1:4" ht="25.5" x14ac:dyDescent="0.2">
      <c r="A11946" s="612">
        <v>9891</v>
      </c>
      <c r="B11946" s="613" t="s">
        <v>9305</v>
      </c>
      <c r="C11946" s="612" t="s">
        <v>775</v>
      </c>
      <c r="D11946" s="614">
        <v>205.12</v>
      </c>
    </row>
    <row r="11947" spans="1:4" ht="25.5" x14ac:dyDescent="0.2">
      <c r="A11947" s="612">
        <v>39292</v>
      </c>
      <c r="B11947" s="613" t="s">
        <v>9306</v>
      </c>
      <c r="C11947" s="612" t="s">
        <v>775</v>
      </c>
      <c r="D11947" s="614">
        <v>10.34</v>
      </c>
    </row>
    <row r="11948" spans="1:4" ht="25.5" x14ac:dyDescent="0.2">
      <c r="A11948" s="612">
        <v>39293</v>
      </c>
      <c r="B11948" s="613" t="s">
        <v>9307</v>
      </c>
      <c r="C11948" s="612" t="s">
        <v>775</v>
      </c>
      <c r="D11948" s="614">
        <v>16.690000000000001</v>
      </c>
    </row>
    <row r="11949" spans="1:4" ht="25.5" x14ac:dyDescent="0.2">
      <c r="A11949" s="612">
        <v>39294</v>
      </c>
      <c r="B11949" s="613" t="s">
        <v>9308</v>
      </c>
      <c r="C11949" s="612" t="s">
        <v>775</v>
      </c>
      <c r="D11949" s="614">
        <v>16.690000000000001</v>
      </c>
    </row>
    <row r="11950" spans="1:4" ht="25.5" x14ac:dyDescent="0.2">
      <c r="A11950" s="612">
        <v>39295</v>
      </c>
      <c r="B11950" s="613" t="s">
        <v>9309</v>
      </c>
      <c r="C11950" s="612" t="s">
        <v>775</v>
      </c>
      <c r="D11950" s="614">
        <v>28.46</v>
      </c>
    </row>
    <row r="11951" spans="1:4" x14ac:dyDescent="0.2">
      <c r="A11951" s="612">
        <v>36313</v>
      </c>
      <c r="B11951" s="613" t="s">
        <v>9310</v>
      </c>
      <c r="C11951" s="612" t="s">
        <v>775</v>
      </c>
      <c r="D11951" s="614">
        <v>26.11</v>
      </c>
    </row>
    <row r="11952" spans="1:4" x14ac:dyDescent="0.2">
      <c r="A11952" s="612">
        <v>36316</v>
      </c>
      <c r="B11952" s="613" t="s">
        <v>9311</v>
      </c>
      <c r="C11952" s="612" t="s">
        <v>775</v>
      </c>
      <c r="D11952" s="614">
        <v>31.66</v>
      </c>
    </row>
    <row r="11953" spans="1:4" ht="25.5" x14ac:dyDescent="0.2">
      <c r="A11953" s="612">
        <v>64</v>
      </c>
      <c r="B11953" s="613" t="s">
        <v>9312</v>
      </c>
      <c r="C11953" s="612" t="s">
        <v>775</v>
      </c>
      <c r="D11953" s="614">
        <v>4.34</v>
      </c>
    </row>
    <row r="11954" spans="1:4" ht="25.5" x14ac:dyDescent="0.2">
      <c r="A11954" s="612">
        <v>37423</v>
      </c>
      <c r="B11954" s="613" t="s">
        <v>9313</v>
      </c>
      <c r="C11954" s="612" t="s">
        <v>775</v>
      </c>
      <c r="D11954" s="614">
        <v>10.72</v>
      </c>
    </row>
    <row r="11955" spans="1:4" ht="25.5" x14ac:dyDescent="0.2">
      <c r="A11955" s="612">
        <v>39296</v>
      </c>
      <c r="B11955" s="613" t="s">
        <v>9314</v>
      </c>
      <c r="C11955" s="612" t="s">
        <v>775</v>
      </c>
      <c r="D11955" s="614">
        <v>7.99</v>
      </c>
    </row>
    <row r="11956" spans="1:4" ht="25.5" x14ac:dyDescent="0.2">
      <c r="A11956" s="612">
        <v>39297</v>
      </c>
      <c r="B11956" s="613" t="s">
        <v>9315</v>
      </c>
      <c r="C11956" s="612" t="s">
        <v>775</v>
      </c>
      <c r="D11956" s="614">
        <v>11.42</v>
      </c>
    </row>
    <row r="11957" spans="1:4" ht="25.5" x14ac:dyDescent="0.2">
      <c r="A11957" s="612">
        <v>39298</v>
      </c>
      <c r="B11957" s="613" t="s">
        <v>9316</v>
      </c>
      <c r="C11957" s="612" t="s">
        <v>775</v>
      </c>
      <c r="D11957" s="614">
        <v>20.12</v>
      </c>
    </row>
    <row r="11958" spans="1:4" ht="25.5" x14ac:dyDescent="0.2">
      <c r="A11958" s="612">
        <v>39299</v>
      </c>
      <c r="B11958" s="613" t="s">
        <v>9317</v>
      </c>
      <c r="C11958" s="612" t="s">
        <v>775</v>
      </c>
      <c r="D11958" s="614">
        <v>34.24</v>
      </c>
    </row>
    <row r="11959" spans="1:4" x14ac:dyDescent="0.2">
      <c r="A11959" s="612">
        <v>9892</v>
      </c>
      <c r="B11959" s="613" t="s">
        <v>9318</v>
      </c>
      <c r="C11959" s="612" t="s">
        <v>775</v>
      </c>
      <c r="D11959" s="614">
        <v>5.0999999999999996</v>
      </c>
    </row>
    <row r="11960" spans="1:4" x14ac:dyDescent="0.2">
      <c r="A11960" s="612">
        <v>9893</v>
      </c>
      <c r="B11960" s="613" t="s">
        <v>9319</v>
      </c>
      <c r="C11960" s="612" t="s">
        <v>775</v>
      </c>
      <c r="D11960" s="614">
        <v>69.23</v>
      </c>
    </row>
    <row r="11961" spans="1:4" x14ac:dyDescent="0.2">
      <c r="A11961" s="612">
        <v>9901</v>
      </c>
      <c r="B11961" s="613" t="s">
        <v>9320</v>
      </c>
      <c r="C11961" s="612" t="s">
        <v>775</v>
      </c>
      <c r="D11961" s="614">
        <v>30.72</v>
      </c>
    </row>
    <row r="11962" spans="1:4" x14ac:dyDescent="0.2">
      <c r="A11962" s="612">
        <v>9896</v>
      </c>
      <c r="B11962" s="613" t="s">
        <v>9321</v>
      </c>
      <c r="C11962" s="612" t="s">
        <v>775</v>
      </c>
      <c r="D11962" s="614">
        <v>27.69</v>
      </c>
    </row>
    <row r="11963" spans="1:4" x14ac:dyDescent="0.2">
      <c r="A11963" s="612">
        <v>9900</v>
      </c>
      <c r="B11963" s="613" t="s">
        <v>9322</v>
      </c>
      <c r="C11963" s="612" t="s">
        <v>775</v>
      </c>
      <c r="D11963" s="614">
        <v>16.8</v>
      </c>
    </row>
    <row r="11964" spans="1:4" x14ac:dyDescent="0.2">
      <c r="A11964" s="612">
        <v>9898</v>
      </c>
      <c r="B11964" s="613" t="s">
        <v>9323</v>
      </c>
      <c r="C11964" s="612" t="s">
        <v>775</v>
      </c>
      <c r="D11964" s="614">
        <v>142.35</v>
      </c>
    </row>
    <row r="11965" spans="1:4" x14ac:dyDescent="0.2">
      <c r="A11965" s="612">
        <v>9899</v>
      </c>
      <c r="B11965" s="613" t="s">
        <v>9324</v>
      </c>
      <c r="C11965" s="612" t="s">
        <v>775</v>
      </c>
      <c r="D11965" s="614">
        <v>9.17</v>
      </c>
    </row>
    <row r="11966" spans="1:4" x14ac:dyDescent="0.2">
      <c r="A11966" s="612">
        <v>9902</v>
      </c>
      <c r="B11966" s="613" t="s">
        <v>9325</v>
      </c>
      <c r="C11966" s="612" t="s">
        <v>775</v>
      </c>
      <c r="D11966" s="614">
        <v>180.26</v>
      </c>
    </row>
    <row r="11967" spans="1:4" x14ac:dyDescent="0.2">
      <c r="A11967" s="612">
        <v>9908</v>
      </c>
      <c r="B11967" s="613" t="s">
        <v>9326</v>
      </c>
      <c r="C11967" s="612" t="s">
        <v>775</v>
      </c>
      <c r="D11967" s="614">
        <v>359.42</v>
      </c>
    </row>
    <row r="11968" spans="1:4" x14ac:dyDescent="0.2">
      <c r="A11968" s="612">
        <v>9905</v>
      </c>
      <c r="B11968" s="613" t="s">
        <v>9327</v>
      </c>
      <c r="C11968" s="612" t="s">
        <v>775</v>
      </c>
      <c r="D11968" s="614">
        <v>6</v>
      </c>
    </row>
    <row r="11969" spans="1:4" x14ac:dyDescent="0.2">
      <c r="A11969" s="612">
        <v>9906</v>
      </c>
      <c r="B11969" s="613" t="s">
        <v>9328</v>
      </c>
      <c r="C11969" s="612" t="s">
        <v>775</v>
      </c>
      <c r="D11969" s="614">
        <v>7.19</v>
      </c>
    </row>
    <row r="11970" spans="1:4" x14ac:dyDescent="0.2">
      <c r="A11970" s="612">
        <v>9895</v>
      </c>
      <c r="B11970" s="613" t="s">
        <v>9329</v>
      </c>
      <c r="C11970" s="612" t="s">
        <v>775</v>
      </c>
      <c r="D11970" s="614">
        <v>11.8</v>
      </c>
    </row>
    <row r="11971" spans="1:4" x14ac:dyDescent="0.2">
      <c r="A11971" s="612">
        <v>9894</v>
      </c>
      <c r="B11971" s="613" t="s">
        <v>9330</v>
      </c>
      <c r="C11971" s="612" t="s">
        <v>775</v>
      </c>
      <c r="D11971" s="614">
        <v>23</v>
      </c>
    </row>
    <row r="11972" spans="1:4" x14ac:dyDescent="0.2">
      <c r="A11972" s="612">
        <v>9897</v>
      </c>
      <c r="B11972" s="613" t="s">
        <v>9331</v>
      </c>
      <c r="C11972" s="612" t="s">
        <v>775</v>
      </c>
      <c r="D11972" s="614">
        <v>24.9</v>
      </c>
    </row>
    <row r="11973" spans="1:4" x14ac:dyDescent="0.2">
      <c r="A11973" s="612">
        <v>9910</v>
      </c>
      <c r="B11973" s="613" t="s">
        <v>9332</v>
      </c>
      <c r="C11973" s="612" t="s">
        <v>775</v>
      </c>
      <c r="D11973" s="614">
        <v>62.68</v>
      </c>
    </row>
    <row r="11974" spans="1:4" x14ac:dyDescent="0.2">
      <c r="A11974" s="612">
        <v>9909</v>
      </c>
      <c r="B11974" s="613" t="s">
        <v>9333</v>
      </c>
      <c r="C11974" s="612" t="s">
        <v>775</v>
      </c>
      <c r="D11974" s="614">
        <v>126.48</v>
      </c>
    </row>
    <row r="11975" spans="1:4" x14ac:dyDescent="0.2">
      <c r="A11975" s="612">
        <v>9907</v>
      </c>
      <c r="B11975" s="613" t="s">
        <v>9334</v>
      </c>
      <c r="C11975" s="612" t="s">
        <v>775</v>
      </c>
      <c r="D11975" s="614">
        <v>194.48</v>
      </c>
    </row>
    <row r="11976" spans="1:4" ht="25.5" x14ac:dyDescent="0.2">
      <c r="A11976" s="612">
        <v>20973</v>
      </c>
      <c r="B11976" s="613" t="s">
        <v>9335</v>
      </c>
      <c r="C11976" s="612" t="s">
        <v>775</v>
      </c>
      <c r="D11976" s="614">
        <v>96.75</v>
      </c>
    </row>
    <row r="11977" spans="1:4" ht="25.5" x14ac:dyDescent="0.2">
      <c r="A11977" s="612">
        <v>20974</v>
      </c>
      <c r="B11977" s="613" t="s">
        <v>9336</v>
      </c>
      <c r="C11977" s="612" t="s">
        <v>775</v>
      </c>
      <c r="D11977" s="614">
        <v>138.41999999999999</v>
      </c>
    </row>
    <row r="11978" spans="1:4" x14ac:dyDescent="0.2">
      <c r="A11978" s="612">
        <v>37989</v>
      </c>
      <c r="B11978" s="613" t="s">
        <v>9337</v>
      </c>
      <c r="C11978" s="612" t="s">
        <v>775</v>
      </c>
      <c r="D11978" s="614">
        <v>14.18</v>
      </c>
    </row>
    <row r="11979" spans="1:4" x14ac:dyDescent="0.2">
      <c r="A11979" s="612">
        <v>37990</v>
      </c>
      <c r="B11979" s="613" t="s">
        <v>9338</v>
      </c>
      <c r="C11979" s="612" t="s">
        <v>775</v>
      </c>
      <c r="D11979" s="614">
        <v>16.47</v>
      </c>
    </row>
    <row r="11980" spans="1:4" x14ac:dyDescent="0.2">
      <c r="A11980" s="612">
        <v>37991</v>
      </c>
      <c r="B11980" s="613" t="s">
        <v>9339</v>
      </c>
      <c r="C11980" s="612" t="s">
        <v>775</v>
      </c>
      <c r="D11980" s="614">
        <v>26.06</v>
      </c>
    </row>
    <row r="11981" spans="1:4" x14ac:dyDescent="0.2">
      <c r="A11981" s="612">
        <v>37992</v>
      </c>
      <c r="B11981" s="613" t="s">
        <v>9340</v>
      </c>
      <c r="C11981" s="612" t="s">
        <v>775</v>
      </c>
      <c r="D11981" s="614">
        <v>39.799999999999997</v>
      </c>
    </row>
    <row r="11982" spans="1:4" x14ac:dyDescent="0.2">
      <c r="A11982" s="612">
        <v>37993</v>
      </c>
      <c r="B11982" s="613" t="s">
        <v>9341</v>
      </c>
      <c r="C11982" s="612" t="s">
        <v>775</v>
      </c>
      <c r="D11982" s="614">
        <v>59.07</v>
      </c>
    </row>
    <row r="11983" spans="1:4" x14ac:dyDescent="0.2">
      <c r="A11983" s="612">
        <v>37994</v>
      </c>
      <c r="B11983" s="613" t="s">
        <v>9342</v>
      </c>
      <c r="C11983" s="612" t="s">
        <v>775</v>
      </c>
      <c r="D11983" s="614">
        <v>141.94999999999999</v>
      </c>
    </row>
    <row r="11984" spans="1:4" x14ac:dyDescent="0.2">
      <c r="A11984" s="612">
        <v>37995</v>
      </c>
      <c r="B11984" s="613" t="s">
        <v>9343</v>
      </c>
      <c r="C11984" s="612" t="s">
        <v>775</v>
      </c>
      <c r="D11984" s="614">
        <v>206.03</v>
      </c>
    </row>
    <row r="11985" spans="1:4" x14ac:dyDescent="0.2">
      <c r="A11985" s="612">
        <v>37996</v>
      </c>
      <c r="B11985" s="613" t="s">
        <v>9344</v>
      </c>
      <c r="C11985" s="612" t="s">
        <v>775</v>
      </c>
      <c r="D11985" s="614">
        <v>303.77999999999997</v>
      </c>
    </row>
    <row r="11986" spans="1:4" ht="25.5" x14ac:dyDescent="0.2">
      <c r="A11986" s="612">
        <v>13883</v>
      </c>
      <c r="B11986" s="613" t="s">
        <v>9345</v>
      </c>
      <c r="C11986" s="612" t="s">
        <v>775</v>
      </c>
      <c r="D11986" s="614">
        <v>86190.85</v>
      </c>
    </row>
    <row r="11987" spans="1:4" ht="25.5" x14ac:dyDescent="0.2">
      <c r="A11987" s="612">
        <v>38604</v>
      </c>
      <c r="B11987" s="613" t="s">
        <v>9346</v>
      </c>
      <c r="C11987" s="612" t="s">
        <v>775</v>
      </c>
      <c r="D11987" s="614">
        <v>107349.56</v>
      </c>
    </row>
    <row r="11988" spans="1:4" ht="25.5" x14ac:dyDescent="0.2">
      <c r="A11988" s="612">
        <v>10601</v>
      </c>
      <c r="B11988" s="613" t="s">
        <v>9347</v>
      </c>
      <c r="C11988" s="612" t="s">
        <v>775</v>
      </c>
      <c r="D11988" s="614">
        <v>2088163.04</v>
      </c>
    </row>
    <row r="11989" spans="1:4" ht="25.5" x14ac:dyDescent="0.2">
      <c r="A11989" s="612">
        <v>26034</v>
      </c>
      <c r="B11989" s="613" t="s">
        <v>9348</v>
      </c>
      <c r="C11989" s="612" t="s">
        <v>775</v>
      </c>
      <c r="D11989" s="614">
        <v>5498059.5899999999</v>
      </c>
    </row>
    <row r="11990" spans="1:4" x14ac:dyDescent="0.2">
      <c r="A11990" s="612">
        <v>13894</v>
      </c>
      <c r="B11990" s="613" t="s">
        <v>9349</v>
      </c>
      <c r="C11990" s="612" t="s">
        <v>775</v>
      </c>
      <c r="D11990" s="614">
        <v>392649.25</v>
      </c>
    </row>
    <row r="11991" spans="1:4" x14ac:dyDescent="0.2">
      <c r="A11991" s="612">
        <v>13895</v>
      </c>
      <c r="B11991" s="613" t="s">
        <v>9350</v>
      </c>
      <c r="C11991" s="612" t="s">
        <v>775</v>
      </c>
      <c r="D11991" s="614">
        <v>527982.35</v>
      </c>
    </row>
    <row r="11992" spans="1:4" x14ac:dyDescent="0.2">
      <c r="A11992" s="612">
        <v>13892</v>
      </c>
      <c r="B11992" s="613" t="s">
        <v>9351</v>
      </c>
      <c r="C11992" s="612" t="s">
        <v>775</v>
      </c>
      <c r="D11992" s="614">
        <v>647029.46</v>
      </c>
    </row>
    <row r="11993" spans="1:4" ht="25.5" x14ac:dyDescent="0.2">
      <c r="A11993" s="612">
        <v>9914</v>
      </c>
      <c r="B11993" s="613" t="s">
        <v>9352</v>
      </c>
      <c r="C11993" s="612" t="s">
        <v>775</v>
      </c>
      <c r="D11993" s="614">
        <v>700000</v>
      </c>
    </row>
    <row r="11994" spans="1:4" ht="38.25" x14ac:dyDescent="0.2">
      <c r="A11994" s="612">
        <v>36485</v>
      </c>
      <c r="B11994" s="613" t="s">
        <v>9353</v>
      </c>
      <c r="C11994" s="612" t="s">
        <v>775</v>
      </c>
      <c r="D11994" s="614">
        <v>424438.89</v>
      </c>
    </row>
    <row r="11995" spans="1:4" ht="25.5" x14ac:dyDescent="0.2">
      <c r="A11995" s="612">
        <v>9912</v>
      </c>
      <c r="B11995" s="613" t="s">
        <v>9354</v>
      </c>
      <c r="C11995" s="612" t="s">
        <v>775</v>
      </c>
      <c r="D11995" s="614">
        <v>1700000</v>
      </c>
    </row>
    <row r="11996" spans="1:4" ht="25.5" x14ac:dyDescent="0.2">
      <c r="A11996" s="612">
        <v>9921</v>
      </c>
      <c r="B11996" s="613" t="s">
        <v>9355</v>
      </c>
      <c r="C11996" s="612" t="s">
        <v>775</v>
      </c>
      <c r="D11996" s="614">
        <v>876940.41</v>
      </c>
    </row>
    <row r="11997" spans="1:4" ht="25.5" x14ac:dyDescent="0.2">
      <c r="A11997" s="612">
        <v>21112</v>
      </c>
      <c r="B11997" s="613" t="s">
        <v>9356</v>
      </c>
      <c r="C11997" s="612" t="s">
        <v>775</v>
      </c>
      <c r="D11997" s="614">
        <v>122.21</v>
      </c>
    </row>
    <row r="11998" spans="1:4" ht="25.5" x14ac:dyDescent="0.2">
      <c r="A11998" s="612">
        <v>10228</v>
      </c>
      <c r="B11998" s="613" t="s">
        <v>9357</v>
      </c>
      <c r="C11998" s="612" t="s">
        <v>775</v>
      </c>
      <c r="D11998" s="614">
        <v>141.97</v>
      </c>
    </row>
    <row r="11999" spans="1:4" ht="25.5" x14ac:dyDescent="0.2">
      <c r="A11999" s="612">
        <v>11781</v>
      </c>
      <c r="B11999" s="613" t="s">
        <v>9358</v>
      </c>
      <c r="C11999" s="612" t="s">
        <v>775</v>
      </c>
      <c r="D11999" s="614">
        <v>115.01</v>
      </c>
    </row>
    <row r="12000" spans="1:4" x14ac:dyDescent="0.2">
      <c r="A12000" s="612">
        <v>11746</v>
      </c>
      <c r="B12000" s="613" t="s">
        <v>9359</v>
      </c>
      <c r="C12000" s="612" t="s">
        <v>775</v>
      </c>
      <c r="D12000" s="614">
        <v>36.299999999999997</v>
      </c>
    </row>
    <row r="12001" spans="1:4" x14ac:dyDescent="0.2">
      <c r="A12001" s="612">
        <v>11751</v>
      </c>
      <c r="B12001" s="613" t="s">
        <v>9360</v>
      </c>
      <c r="C12001" s="612" t="s">
        <v>775</v>
      </c>
      <c r="D12001" s="614">
        <v>65.2</v>
      </c>
    </row>
    <row r="12002" spans="1:4" x14ac:dyDescent="0.2">
      <c r="A12002" s="612">
        <v>11750</v>
      </c>
      <c r="B12002" s="613" t="s">
        <v>9361</v>
      </c>
      <c r="C12002" s="612" t="s">
        <v>775</v>
      </c>
      <c r="D12002" s="614">
        <v>54.1</v>
      </c>
    </row>
    <row r="12003" spans="1:4" x14ac:dyDescent="0.2">
      <c r="A12003" s="612">
        <v>11748</v>
      </c>
      <c r="B12003" s="613" t="s">
        <v>9362</v>
      </c>
      <c r="C12003" s="612" t="s">
        <v>775</v>
      </c>
      <c r="D12003" s="614">
        <v>23.29</v>
      </c>
    </row>
    <row r="12004" spans="1:4" x14ac:dyDescent="0.2">
      <c r="A12004" s="612">
        <v>11747</v>
      </c>
      <c r="B12004" s="613" t="s">
        <v>9363</v>
      </c>
      <c r="C12004" s="612" t="s">
        <v>775</v>
      </c>
      <c r="D12004" s="614">
        <v>100.53</v>
      </c>
    </row>
    <row r="12005" spans="1:4" x14ac:dyDescent="0.2">
      <c r="A12005" s="612">
        <v>11749</v>
      </c>
      <c r="B12005" s="613" t="s">
        <v>3879</v>
      </c>
      <c r="C12005" s="612" t="s">
        <v>775</v>
      </c>
      <c r="D12005" s="614">
        <v>26.89</v>
      </c>
    </row>
    <row r="12006" spans="1:4" ht="25.5" x14ac:dyDescent="0.2">
      <c r="A12006" s="612">
        <v>10236</v>
      </c>
      <c r="B12006" s="613" t="s">
        <v>9364</v>
      </c>
      <c r="C12006" s="612" t="s">
        <v>775</v>
      </c>
      <c r="D12006" s="614">
        <v>66.489999999999995</v>
      </c>
    </row>
    <row r="12007" spans="1:4" ht="25.5" x14ac:dyDescent="0.2">
      <c r="A12007" s="612">
        <v>10233</v>
      </c>
      <c r="B12007" s="613" t="s">
        <v>9365</v>
      </c>
      <c r="C12007" s="612" t="s">
        <v>775</v>
      </c>
      <c r="D12007" s="614">
        <v>62.31</v>
      </c>
    </row>
    <row r="12008" spans="1:4" ht="25.5" x14ac:dyDescent="0.2">
      <c r="A12008" s="612">
        <v>10234</v>
      </c>
      <c r="B12008" s="613" t="s">
        <v>9366</v>
      </c>
      <c r="C12008" s="612" t="s">
        <v>775</v>
      </c>
      <c r="D12008" s="614">
        <v>39.25</v>
      </c>
    </row>
    <row r="12009" spans="1:4" ht="25.5" x14ac:dyDescent="0.2">
      <c r="A12009" s="612">
        <v>10231</v>
      </c>
      <c r="B12009" s="613" t="s">
        <v>9367</v>
      </c>
      <c r="C12009" s="612" t="s">
        <v>775</v>
      </c>
      <c r="D12009" s="614">
        <v>180</v>
      </c>
    </row>
    <row r="12010" spans="1:4" ht="25.5" x14ac:dyDescent="0.2">
      <c r="A12010" s="612">
        <v>10232</v>
      </c>
      <c r="B12010" s="613" t="s">
        <v>9368</v>
      </c>
      <c r="C12010" s="612" t="s">
        <v>775</v>
      </c>
      <c r="D12010" s="614">
        <v>100.72</v>
      </c>
    </row>
    <row r="12011" spans="1:4" ht="25.5" x14ac:dyDescent="0.2">
      <c r="A12011" s="612">
        <v>10229</v>
      </c>
      <c r="B12011" s="613" t="s">
        <v>9369</v>
      </c>
      <c r="C12011" s="612" t="s">
        <v>775</v>
      </c>
      <c r="D12011" s="614">
        <v>35.5</v>
      </c>
    </row>
    <row r="12012" spans="1:4" ht="25.5" x14ac:dyDescent="0.2">
      <c r="A12012" s="612">
        <v>10235</v>
      </c>
      <c r="B12012" s="613" t="s">
        <v>9370</v>
      </c>
      <c r="C12012" s="612" t="s">
        <v>775</v>
      </c>
      <c r="D12012" s="614">
        <v>246.76</v>
      </c>
    </row>
    <row r="12013" spans="1:4" ht="25.5" x14ac:dyDescent="0.2">
      <c r="A12013" s="612">
        <v>10230</v>
      </c>
      <c r="B12013" s="613" t="s">
        <v>9371</v>
      </c>
      <c r="C12013" s="612" t="s">
        <v>775</v>
      </c>
      <c r="D12013" s="614">
        <v>434.28</v>
      </c>
    </row>
    <row r="12014" spans="1:4" ht="25.5" x14ac:dyDescent="0.2">
      <c r="A12014" s="612">
        <v>10409</v>
      </c>
      <c r="B12014" s="613" t="s">
        <v>9372</v>
      </c>
      <c r="C12014" s="612" t="s">
        <v>775</v>
      </c>
      <c r="D12014" s="614">
        <v>129.02000000000001</v>
      </c>
    </row>
    <row r="12015" spans="1:4" ht="25.5" x14ac:dyDescent="0.2">
      <c r="A12015" s="612">
        <v>10411</v>
      </c>
      <c r="B12015" s="613" t="s">
        <v>9373</v>
      </c>
      <c r="C12015" s="612" t="s">
        <v>775</v>
      </c>
      <c r="D12015" s="614">
        <v>115.45</v>
      </c>
    </row>
    <row r="12016" spans="1:4" ht="25.5" x14ac:dyDescent="0.2">
      <c r="A12016" s="612">
        <v>10404</v>
      </c>
      <c r="B12016" s="613" t="s">
        <v>9374</v>
      </c>
      <c r="C12016" s="612" t="s">
        <v>775</v>
      </c>
      <c r="D12016" s="614">
        <v>46.82</v>
      </c>
    </row>
    <row r="12017" spans="1:4" ht="25.5" x14ac:dyDescent="0.2">
      <c r="A12017" s="612">
        <v>10410</v>
      </c>
      <c r="B12017" s="613" t="s">
        <v>9375</v>
      </c>
      <c r="C12017" s="612" t="s">
        <v>775</v>
      </c>
      <c r="D12017" s="614">
        <v>77.12</v>
      </c>
    </row>
    <row r="12018" spans="1:4" ht="25.5" x14ac:dyDescent="0.2">
      <c r="A12018" s="612">
        <v>10405</v>
      </c>
      <c r="B12018" s="613" t="s">
        <v>9376</v>
      </c>
      <c r="C12018" s="612" t="s">
        <v>775</v>
      </c>
      <c r="D12018" s="614">
        <v>258.49</v>
      </c>
    </row>
    <row r="12019" spans="1:4" ht="25.5" x14ac:dyDescent="0.2">
      <c r="A12019" s="612">
        <v>10408</v>
      </c>
      <c r="B12019" s="613" t="s">
        <v>9377</v>
      </c>
      <c r="C12019" s="612" t="s">
        <v>775</v>
      </c>
      <c r="D12019" s="614">
        <v>180.76</v>
      </c>
    </row>
    <row r="12020" spans="1:4" ht="25.5" x14ac:dyDescent="0.2">
      <c r="A12020" s="612">
        <v>10412</v>
      </c>
      <c r="B12020" s="613" t="s">
        <v>9378</v>
      </c>
      <c r="C12020" s="612" t="s">
        <v>775</v>
      </c>
      <c r="D12020" s="614">
        <v>56.74</v>
      </c>
    </row>
    <row r="12021" spans="1:4" ht="25.5" x14ac:dyDescent="0.2">
      <c r="A12021" s="612">
        <v>10406</v>
      </c>
      <c r="B12021" s="613" t="s">
        <v>9379</v>
      </c>
      <c r="C12021" s="612" t="s">
        <v>775</v>
      </c>
      <c r="D12021" s="614">
        <v>357.03</v>
      </c>
    </row>
    <row r="12022" spans="1:4" ht="25.5" x14ac:dyDescent="0.2">
      <c r="A12022" s="612">
        <v>10407</v>
      </c>
      <c r="B12022" s="613" t="s">
        <v>9380</v>
      </c>
      <c r="C12022" s="612" t="s">
        <v>775</v>
      </c>
      <c r="D12022" s="614">
        <v>553.76</v>
      </c>
    </row>
    <row r="12023" spans="1:4" ht="25.5" x14ac:dyDescent="0.2">
      <c r="A12023" s="612">
        <v>10416</v>
      </c>
      <c r="B12023" s="613" t="s">
        <v>9381</v>
      </c>
      <c r="C12023" s="612" t="s">
        <v>775</v>
      </c>
      <c r="D12023" s="614">
        <v>68.680000000000007</v>
      </c>
    </row>
    <row r="12024" spans="1:4" ht="25.5" x14ac:dyDescent="0.2">
      <c r="A12024" s="612">
        <v>10419</v>
      </c>
      <c r="B12024" s="613" t="s">
        <v>9382</v>
      </c>
      <c r="C12024" s="612" t="s">
        <v>775</v>
      </c>
      <c r="D12024" s="614">
        <v>59.62</v>
      </c>
    </row>
    <row r="12025" spans="1:4" ht="25.5" x14ac:dyDescent="0.2">
      <c r="A12025" s="612">
        <v>21092</v>
      </c>
      <c r="B12025" s="613" t="s">
        <v>9383</v>
      </c>
      <c r="C12025" s="612" t="s">
        <v>775</v>
      </c>
      <c r="D12025" s="614">
        <v>34.08</v>
      </c>
    </row>
    <row r="12026" spans="1:4" ht="25.5" x14ac:dyDescent="0.2">
      <c r="A12026" s="612">
        <v>10418</v>
      </c>
      <c r="B12026" s="613" t="s">
        <v>9384</v>
      </c>
      <c r="C12026" s="612" t="s">
        <v>775</v>
      </c>
      <c r="D12026" s="614">
        <v>39.74</v>
      </c>
    </row>
    <row r="12027" spans="1:4" ht="25.5" x14ac:dyDescent="0.2">
      <c r="A12027" s="612">
        <v>12657</v>
      </c>
      <c r="B12027" s="613" t="s">
        <v>9385</v>
      </c>
      <c r="C12027" s="612" t="s">
        <v>775</v>
      </c>
      <c r="D12027" s="614">
        <v>160.37</v>
      </c>
    </row>
    <row r="12028" spans="1:4" ht="25.5" x14ac:dyDescent="0.2">
      <c r="A12028" s="612">
        <v>10417</v>
      </c>
      <c r="B12028" s="613" t="s">
        <v>9386</v>
      </c>
      <c r="C12028" s="612" t="s">
        <v>775</v>
      </c>
      <c r="D12028" s="614">
        <v>100.08</v>
      </c>
    </row>
    <row r="12029" spans="1:4" ht="25.5" x14ac:dyDescent="0.2">
      <c r="A12029" s="612">
        <v>10413</v>
      </c>
      <c r="B12029" s="613" t="s">
        <v>9387</v>
      </c>
      <c r="C12029" s="612" t="s">
        <v>775</v>
      </c>
      <c r="D12029" s="614">
        <v>36.369999999999997</v>
      </c>
    </row>
    <row r="12030" spans="1:4" ht="25.5" x14ac:dyDescent="0.2">
      <c r="A12030" s="612">
        <v>10414</v>
      </c>
      <c r="B12030" s="613" t="s">
        <v>9388</v>
      </c>
      <c r="C12030" s="612" t="s">
        <v>775</v>
      </c>
      <c r="D12030" s="614">
        <v>219</v>
      </c>
    </row>
    <row r="12031" spans="1:4" ht="25.5" x14ac:dyDescent="0.2">
      <c r="A12031" s="612">
        <v>10415</v>
      </c>
      <c r="B12031" s="613" t="s">
        <v>9389</v>
      </c>
      <c r="C12031" s="612" t="s">
        <v>775</v>
      </c>
      <c r="D12031" s="614">
        <v>380.08</v>
      </c>
    </row>
    <row r="12032" spans="1:4" x14ac:dyDescent="0.2">
      <c r="A12032" s="612">
        <v>38643</v>
      </c>
      <c r="B12032" s="613" t="s">
        <v>9390</v>
      </c>
      <c r="C12032" s="612" t="s">
        <v>775</v>
      </c>
      <c r="D12032" s="614">
        <v>37.25</v>
      </c>
    </row>
    <row r="12033" spans="1:4" x14ac:dyDescent="0.2">
      <c r="A12033" s="612">
        <v>6157</v>
      </c>
      <c r="B12033" s="613" t="s">
        <v>9391</v>
      </c>
      <c r="C12033" s="612" t="s">
        <v>775</v>
      </c>
      <c r="D12033" s="614">
        <v>50.88</v>
      </c>
    </row>
    <row r="12034" spans="1:4" x14ac:dyDescent="0.2">
      <c r="A12034" s="612">
        <v>37588</v>
      </c>
      <c r="B12034" s="613" t="s">
        <v>9392</v>
      </c>
      <c r="C12034" s="612" t="s">
        <v>775</v>
      </c>
      <c r="D12034" s="614">
        <v>22.14</v>
      </c>
    </row>
    <row r="12035" spans="1:4" ht="25.5" x14ac:dyDescent="0.2">
      <c r="A12035" s="612">
        <v>6152</v>
      </c>
      <c r="B12035" s="613" t="s">
        <v>9393</v>
      </c>
      <c r="C12035" s="612" t="s">
        <v>775</v>
      </c>
      <c r="D12035" s="614">
        <v>3.26</v>
      </c>
    </row>
    <row r="12036" spans="1:4" ht="25.5" x14ac:dyDescent="0.2">
      <c r="A12036" s="612">
        <v>6158</v>
      </c>
      <c r="B12036" s="613" t="s">
        <v>9394</v>
      </c>
      <c r="C12036" s="612" t="s">
        <v>775</v>
      </c>
      <c r="D12036" s="614">
        <v>3.93</v>
      </c>
    </row>
    <row r="12037" spans="1:4" ht="25.5" x14ac:dyDescent="0.2">
      <c r="A12037" s="612">
        <v>6153</v>
      </c>
      <c r="B12037" s="613" t="s">
        <v>9395</v>
      </c>
      <c r="C12037" s="612" t="s">
        <v>775</v>
      </c>
      <c r="D12037" s="614">
        <v>3.06</v>
      </c>
    </row>
    <row r="12038" spans="1:4" ht="25.5" x14ac:dyDescent="0.2">
      <c r="A12038" s="612">
        <v>6156</v>
      </c>
      <c r="B12038" s="613" t="s">
        <v>9396</v>
      </c>
      <c r="C12038" s="612" t="s">
        <v>775</v>
      </c>
      <c r="D12038" s="614">
        <v>3.88</v>
      </c>
    </row>
    <row r="12039" spans="1:4" ht="25.5" x14ac:dyDescent="0.2">
      <c r="A12039" s="612">
        <v>6154</v>
      </c>
      <c r="B12039" s="613" t="s">
        <v>9397</v>
      </c>
      <c r="C12039" s="612" t="s">
        <v>775</v>
      </c>
      <c r="D12039" s="614">
        <v>7.31</v>
      </c>
    </row>
    <row r="12040" spans="1:4" ht="25.5" x14ac:dyDescent="0.2">
      <c r="A12040" s="612">
        <v>6155</v>
      </c>
      <c r="B12040" s="613" t="s">
        <v>9398</v>
      </c>
      <c r="C12040" s="612" t="s">
        <v>775</v>
      </c>
      <c r="D12040" s="614">
        <v>15.1</v>
      </c>
    </row>
    <row r="12041" spans="1:4" ht="25.5" x14ac:dyDescent="0.2">
      <c r="A12041" s="612">
        <v>43595</v>
      </c>
      <c r="B12041" s="613" t="s">
        <v>12693</v>
      </c>
      <c r="C12041" s="612" t="s">
        <v>775</v>
      </c>
      <c r="D12041" s="614">
        <v>16.29</v>
      </c>
    </row>
    <row r="12042" spans="1:4" ht="25.5" x14ac:dyDescent="0.2">
      <c r="A12042" s="612">
        <v>43596</v>
      </c>
      <c r="B12042" s="613" t="s">
        <v>12694</v>
      </c>
      <c r="C12042" s="612" t="s">
        <v>775</v>
      </c>
      <c r="D12042" s="614">
        <v>18.82</v>
      </c>
    </row>
    <row r="12043" spans="1:4" ht="25.5" x14ac:dyDescent="0.2">
      <c r="A12043" s="612">
        <v>38108</v>
      </c>
      <c r="B12043" s="613" t="s">
        <v>9399</v>
      </c>
      <c r="C12043" s="612" t="s">
        <v>775</v>
      </c>
      <c r="D12043" s="614">
        <v>31.19</v>
      </c>
    </row>
    <row r="12044" spans="1:4" ht="25.5" x14ac:dyDescent="0.2">
      <c r="A12044" s="612">
        <v>38087</v>
      </c>
      <c r="B12044" s="613" t="s">
        <v>9400</v>
      </c>
      <c r="C12044" s="612" t="s">
        <v>775</v>
      </c>
      <c r="D12044" s="614">
        <v>40.119999999999997</v>
      </c>
    </row>
    <row r="12045" spans="1:4" ht="25.5" x14ac:dyDescent="0.2">
      <c r="A12045" s="612">
        <v>38109</v>
      </c>
      <c r="B12045" s="613" t="s">
        <v>9401</v>
      </c>
      <c r="C12045" s="612" t="s">
        <v>775</v>
      </c>
      <c r="D12045" s="614">
        <v>49.85</v>
      </c>
    </row>
    <row r="12046" spans="1:4" ht="25.5" x14ac:dyDescent="0.2">
      <c r="A12046" s="612">
        <v>38088</v>
      </c>
      <c r="B12046" s="613" t="s">
        <v>9402</v>
      </c>
      <c r="C12046" s="612" t="s">
        <v>775</v>
      </c>
      <c r="D12046" s="614">
        <v>52.42</v>
      </c>
    </row>
    <row r="12047" spans="1:4" ht="25.5" x14ac:dyDescent="0.2">
      <c r="A12047" s="612">
        <v>38110</v>
      </c>
      <c r="B12047" s="613" t="s">
        <v>9403</v>
      </c>
      <c r="C12047" s="612" t="s">
        <v>775</v>
      </c>
      <c r="D12047" s="614">
        <v>19.18</v>
      </c>
    </row>
    <row r="12048" spans="1:4" ht="38.25" x14ac:dyDescent="0.2">
      <c r="A12048" s="612">
        <v>38089</v>
      </c>
      <c r="B12048" s="613" t="s">
        <v>9404</v>
      </c>
      <c r="C12048" s="612" t="s">
        <v>775</v>
      </c>
      <c r="D12048" s="614">
        <v>33.42</v>
      </c>
    </row>
    <row r="12049" spans="1:4" ht="25.5" x14ac:dyDescent="0.2">
      <c r="A12049" s="612">
        <v>38111</v>
      </c>
      <c r="B12049" s="613" t="s">
        <v>9405</v>
      </c>
      <c r="C12049" s="612" t="s">
        <v>775</v>
      </c>
      <c r="D12049" s="614">
        <v>21.44</v>
      </c>
    </row>
    <row r="12050" spans="1:4" ht="38.25" x14ac:dyDescent="0.2">
      <c r="A12050" s="612">
        <v>38090</v>
      </c>
      <c r="B12050" s="613" t="s">
        <v>9406</v>
      </c>
      <c r="C12050" s="612" t="s">
        <v>775</v>
      </c>
      <c r="D12050" s="614">
        <v>34.54</v>
      </c>
    </row>
    <row r="12051" spans="1:4" x14ac:dyDescent="0.2">
      <c r="A12051" s="612">
        <v>11786</v>
      </c>
      <c r="B12051" s="613" t="s">
        <v>9407</v>
      </c>
      <c r="C12051" s="612" t="s">
        <v>775</v>
      </c>
      <c r="D12051" s="614">
        <v>247.53</v>
      </c>
    </row>
    <row r="12052" spans="1:4" ht="25.5" x14ac:dyDescent="0.2">
      <c r="A12052" s="612">
        <v>13726</v>
      </c>
      <c r="B12052" s="613" t="s">
        <v>9408</v>
      </c>
      <c r="C12052" s="612" t="s">
        <v>775</v>
      </c>
      <c r="D12052" s="614">
        <v>40561.22</v>
      </c>
    </row>
    <row r="12053" spans="1:4" x14ac:dyDescent="0.2">
      <c r="A12053" s="612">
        <v>38400</v>
      </c>
      <c r="B12053" s="613" t="s">
        <v>9409</v>
      </c>
      <c r="C12053" s="612" t="s">
        <v>775</v>
      </c>
      <c r="D12053" s="614">
        <v>20.94</v>
      </c>
    </row>
    <row r="12054" spans="1:4" ht="25.5" x14ac:dyDescent="0.2">
      <c r="A12054" s="612">
        <v>12627</v>
      </c>
      <c r="B12054" s="613" t="s">
        <v>9410</v>
      </c>
      <c r="C12054" s="612" t="s">
        <v>775</v>
      </c>
      <c r="D12054" s="614">
        <v>0.37</v>
      </c>
    </row>
    <row r="12055" spans="1:4" x14ac:dyDescent="0.2">
      <c r="A12055" s="612">
        <v>6138</v>
      </c>
      <c r="B12055" s="613" t="s">
        <v>9411</v>
      </c>
      <c r="C12055" s="612" t="s">
        <v>775</v>
      </c>
      <c r="D12055" s="614">
        <v>2.11</v>
      </c>
    </row>
    <row r="12056" spans="1:4" x14ac:dyDescent="0.2">
      <c r="A12056" s="612">
        <v>39996</v>
      </c>
      <c r="B12056" s="613" t="s">
        <v>9412</v>
      </c>
      <c r="C12056" s="612" t="s">
        <v>779</v>
      </c>
      <c r="D12056" s="614">
        <v>2.74</v>
      </c>
    </row>
    <row r="12057" spans="1:4" ht="25.5" x14ac:dyDescent="0.2">
      <c r="A12057" s="612">
        <v>10478</v>
      </c>
      <c r="B12057" s="613" t="s">
        <v>9413</v>
      </c>
      <c r="C12057" s="612" t="s">
        <v>774</v>
      </c>
      <c r="D12057" s="614">
        <v>24.77</v>
      </c>
    </row>
    <row r="12058" spans="1:4" x14ac:dyDescent="0.2">
      <c r="A12058" s="612">
        <v>10475</v>
      </c>
      <c r="B12058" s="613" t="s">
        <v>9414</v>
      </c>
      <c r="C12058" s="612" t="s">
        <v>774</v>
      </c>
      <c r="D12058" s="614">
        <v>21.79</v>
      </c>
    </row>
    <row r="12059" spans="1:4" ht="25.5" x14ac:dyDescent="0.2">
      <c r="A12059" s="612">
        <v>10481</v>
      </c>
      <c r="B12059" s="613" t="s">
        <v>9415</v>
      </c>
      <c r="C12059" s="612" t="s">
        <v>774</v>
      </c>
      <c r="D12059" s="614">
        <v>23.76</v>
      </c>
    </row>
    <row r="12060" spans="1:4" x14ac:dyDescent="0.2">
      <c r="A12060" s="612">
        <v>4031</v>
      </c>
      <c r="B12060" s="613" t="s">
        <v>9416</v>
      </c>
      <c r="C12060" s="612" t="s">
        <v>780</v>
      </c>
      <c r="D12060" s="614">
        <v>31.42</v>
      </c>
    </row>
    <row r="12061" spans="1:4" x14ac:dyDescent="0.2">
      <c r="A12061" s="612">
        <v>4030</v>
      </c>
      <c r="B12061" s="613" t="s">
        <v>9417</v>
      </c>
      <c r="C12061" s="612" t="s">
        <v>780</v>
      </c>
      <c r="D12061" s="614">
        <v>6.68</v>
      </c>
    </row>
    <row r="12062" spans="1:4" ht="25.5" x14ac:dyDescent="0.2">
      <c r="A12062" s="612">
        <v>39399</v>
      </c>
      <c r="B12062" s="613" t="s">
        <v>9418</v>
      </c>
      <c r="C12062" s="612" t="s">
        <v>775</v>
      </c>
      <c r="D12062" s="614">
        <v>914.91</v>
      </c>
    </row>
    <row r="12063" spans="1:4" ht="25.5" x14ac:dyDescent="0.2">
      <c r="A12063" s="612">
        <v>39400</v>
      </c>
      <c r="B12063" s="613" t="s">
        <v>9419</v>
      </c>
      <c r="C12063" s="612" t="s">
        <v>775</v>
      </c>
      <c r="D12063" s="614">
        <v>994.47</v>
      </c>
    </row>
    <row r="12064" spans="1:4" ht="25.5" x14ac:dyDescent="0.2">
      <c r="A12064" s="612">
        <v>39401</v>
      </c>
      <c r="B12064" s="613" t="s">
        <v>9420</v>
      </c>
      <c r="C12064" s="612" t="s">
        <v>775</v>
      </c>
      <c r="D12064" s="614">
        <v>1115.56</v>
      </c>
    </row>
    <row r="12065" spans="1:4" ht="25.5" x14ac:dyDescent="0.2">
      <c r="A12065" s="612">
        <v>11652</v>
      </c>
      <c r="B12065" s="613" t="s">
        <v>9421</v>
      </c>
      <c r="C12065" s="612" t="s">
        <v>775</v>
      </c>
      <c r="D12065" s="614">
        <v>2400</v>
      </c>
    </row>
    <row r="12066" spans="1:4" ht="25.5" x14ac:dyDescent="0.2">
      <c r="A12066" s="612">
        <v>13896</v>
      </c>
      <c r="B12066" s="613" t="s">
        <v>9422</v>
      </c>
      <c r="C12066" s="612" t="s">
        <v>775</v>
      </c>
      <c r="D12066" s="614">
        <v>2153.0100000000002</v>
      </c>
    </row>
    <row r="12067" spans="1:4" ht="25.5" x14ac:dyDescent="0.2">
      <c r="A12067" s="612">
        <v>13475</v>
      </c>
      <c r="B12067" s="613" t="s">
        <v>9423</v>
      </c>
      <c r="C12067" s="612" t="s">
        <v>775</v>
      </c>
      <c r="D12067" s="614">
        <v>2622.62</v>
      </c>
    </row>
    <row r="12068" spans="1:4" ht="25.5" x14ac:dyDescent="0.2">
      <c r="A12068" s="612">
        <v>25971</v>
      </c>
      <c r="B12068" s="613" t="s">
        <v>9424</v>
      </c>
      <c r="C12068" s="612" t="s">
        <v>775</v>
      </c>
      <c r="D12068" s="614">
        <v>3134544.27</v>
      </c>
    </row>
    <row r="12069" spans="1:4" ht="25.5" x14ac:dyDescent="0.2">
      <c r="A12069" s="612">
        <v>25970</v>
      </c>
      <c r="B12069" s="613" t="s">
        <v>9425</v>
      </c>
      <c r="C12069" s="612" t="s">
        <v>775</v>
      </c>
      <c r="D12069" s="614">
        <v>1319606.75</v>
      </c>
    </row>
    <row r="12070" spans="1:4" ht="25.5" x14ac:dyDescent="0.2">
      <c r="A12070" s="612">
        <v>13476</v>
      </c>
      <c r="B12070" s="613" t="s">
        <v>9426</v>
      </c>
      <c r="C12070" s="612" t="s">
        <v>775</v>
      </c>
      <c r="D12070" s="614">
        <v>1329169.22</v>
      </c>
    </row>
    <row r="12071" spans="1:4" ht="25.5" x14ac:dyDescent="0.2">
      <c r="A12071" s="612">
        <v>10488</v>
      </c>
      <c r="B12071" s="613" t="s">
        <v>9427</v>
      </c>
      <c r="C12071" s="612" t="s">
        <v>775</v>
      </c>
      <c r="D12071" s="614">
        <v>1610302.81</v>
      </c>
    </row>
    <row r="12072" spans="1:4" ht="38.25" x14ac:dyDescent="0.2">
      <c r="A12072" s="612">
        <v>13606</v>
      </c>
      <c r="B12072" s="613" t="s">
        <v>9428</v>
      </c>
      <c r="C12072" s="612" t="s">
        <v>775</v>
      </c>
      <c r="D12072" s="614">
        <v>1426705.26</v>
      </c>
    </row>
    <row r="12073" spans="1:4" x14ac:dyDescent="0.2">
      <c r="A12073" s="612">
        <v>10489</v>
      </c>
      <c r="B12073" s="613" t="s">
        <v>9429</v>
      </c>
      <c r="C12073" s="612" t="s">
        <v>778</v>
      </c>
      <c r="D12073" s="614">
        <v>12.23</v>
      </c>
    </row>
    <row r="12074" spans="1:4" x14ac:dyDescent="0.2">
      <c r="A12074" s="612">
        <v>41073</v>
      </c>
      <c r="B12074" s="613" t="s">
        <v>9430</v>
      </c>
      <c r="C12074" s="612" t="s">
        <v>895</v>
      </c>
      <c r="D12074" s="614">
        <v>2169.8200000000002</v>
      </c>
    </row>
    <row r="12075" spans="1:4" ht="25.5" x14ac:dyDescent="0.2">
      <c r="A12075" s="612">
        <v>34391</v>
      </c>
      <c r="B12075" s="613" t="s">
        <v>9431</v>
      </c>
      <c r="C12075" s="612" t="s">
        <v>780</v>
      </c>
      <c r="D12075" s="614">
        <v>727.56</v>
      </c>
    </row>
    <row r="12076" spans="1:4" ht="25.5" x14ac:dyDescent="0.2">
      <c r="A12076" s="612">
        <v>10496</v>
      </c>
      <c r="B12076" s="613" t="s">
        <v>9432</v>
      </c>
      <c r="C12076" s="612" t="s">
        <v>780</v>
      </c>
      <c r="D12076" s="614">
        <v>633.33000000000004</v>
      </c>
    </row>
    <row r="12077" spans="1:4" ht="25.5" x14ac:dyDescent="0.2">
      <c r="A12077" s="612">
        <v>10497</v>
      </c>
      <c r="B12077" s="613" t="s">
        <v>9433</v>
      </c>
      <c r="C12077" s="612" t="s">
        <v>780</v>
      </c>
      <c r="D12077" s="614">
        <v>1646.66</v>
      </c>
    </row>
    <row r="12078" spans="1:4" ht="25.5" x14ac:dyDescent="0.2">
      <c r="A12078" s="612">
        <v>10504</v>
      </c>
      <c r="B12078" s="613" t="s">
        <v>9434</v>
      </c>
      <c r="C12078" s="612" t="s">
        <v>780</v>
      </c>
      <c r="D12078" s="614">
        <v>1925.33</v>
      </c>
    </row>
    <row r="12079" spans="1:4" x14ac:dyDescent="0.2">
      <c r="A12079" s="612">
        <v>34390</v>
      </c>
      <c r="B12079" s="613" t="s">
        <v>9435</v>
      </c>
      <c r="C12079" s="612" t="s">
        <v>780</v>
      </c>
      <c r="D12079" s="614">
        <v>567.46</v>
      </c>
    </row>
    <row r="12080" spans="1:4" x14ac:dyDescent="0.2">
      <c r="A12080" s="612">
        <v>34389</v>
      </c>
      <c r="B12080" s="613" t="s">
        <v>9436</v>
      </c>
      <c r="C12080" s="612" t="s">
        <v>780</v>
      </c>
      <c r="D12080" s="614">
        <v>177.33</v>
      </c>
    </row>
    <row r="12081" spans="1:4" x14ac:dyDescent="0.2">
      <c r="A12081" s="612">
        <v>34388</v>
      </c>
      <c r="B12081" s="613" t="s">
        <v>9437</v>
      </c>
      <c r="C12081" s="612" t="s">
        <v>780</v>
      </c>
      <c r="D12081" s="614">
        <v>252.02</v>
      </c>
    </row>
    <row r="12082" spans="1:4" x14ac:dyDescent="0.2">
      <c r="A12082" s="612">
        <v>34387</v>
      </c>
      <c r="B12082" s="613" t="s">
        <v>9438</v>
      </c>
      <c r="C12082" s="612" t="s">
        <v>780</v>
      </c>
      <c r="D12082" s="614">
        <v>409.13</v>
      </c>
    </row>
    <row r="12083" spans="1:4" x14ac:dyDescent="0.2">
      <c r="A12083" s="612">
        <v>11188</v>
      </c>
      <c r="B12083" s="613" t="s">
        <v>9439</v>
      </c>
      <c r="C12083" s="612" t="s">
        <v>780</v>
      </c>
      <c r="D12083" s="614">
        <v>202.66</v>
      </c>
    </row>
    <row r="12084" spans="1:4" x14ac:dyDescent="0.2">
      <c r="A12084" s="612">
        <v>11189</v>
      </c>
      <c r="B12084" s="613" t="s">
        <v>9440</v>
      </c>
      <c r="C12084" s="612" t="s">
        <v>780</v>
      </c>
      <c r="D12084" s="614">
        <v>304</v>
      </c>
    </row>
    <row r="12085" spans="1:4" x14ac:dyDescent="0.2">
      <c r="A12085" s="612">
        <v>21107</v>
      </c>
      <c r="B12085" s="613" t="s">
        <v>9441</v>
      </c>
      <c r="C12085" s="612" t="s">
        <v>780</v>
      </c>
      <c r="D12085" s="614">
        <v>218.76</v>
      </c>
    </row>
    <row r="12086" spans="1:4" x14ac:dyDescent="0.2">
      <c r="A12086" s="612">
        <v>34386</v>
      </c>
      <c r="B12086" s="613" t="s">
        <v>9442</v>
      </c>
      <c r="C12086" s="612" t="s">
        <v>780</v>
      </c>
      <c r="D12086" s="614">
        <v>379.99</v>
      </c>
    </row>
    <row r="12087" spans="1:4" x14ac:dyDescent="0.2">
      <c r="A12087" s="612">
        <v>10490</v>
      </c>
      <c r="B12087" s="613" t="s">
        <v>9443</v>
      </c>
      <c r="C12087" s="612" t="s">
        <v>780</v>
      </c>
      <c r="D12087" s="614">
        <v>114</v>
      </c>
    </row>
    <row r="12088" spans="1:4" x14ac:dyDescent="0.2">
      <c r="A12088" s="612">
        <v>10492</v>
      </c>
      <c r="B12088" s="613" t="s">
        <v>9444</v>
      </c>
      <c r="C12088" s="612" t="s">
        <v>780</v>
      </c>
      <c r="D12088" s="614">
        <v>151.99</v>
      </c>
    </row>
    <row r="12089" spans="1:4" x14ac:dyDescent="0.2">
      <c r="A12089" s="612">
        <v>10493</v>
      </c>
      <c r="B12089" s="613" t="s">
        <v>9445</v>
      </c>
      <c r="C12089" s="612" t="s">
        <v>780</v>
      </c>
      <c r="D12089" s="614">
        <v>177.33</v>
      </c>
    </row>
    <row r="12090" spans="1:4" x14ac:dyDescent="0.2">
      <c r="A12090" s="612">
        <v>10491</v>
      </c>
      <c r="B12090" s="613" t="s">
        <v>9446</v>
      </c>
      <c r="C12090" s="612" t="s">
        <v>780</v>
      </c>
      <c r="D12090" s="614">
        <v>215.33</v>
      </c>
    </row>
    <row r="12091" spans="1:4" x14ac:dyDescent="0.2">
      <c r="A12091" s="612">
        <v>34385</v>
      </c>
      <c r="B12091" s="613" t="s">
        <v>9447</v>
      </c>
      <c r="C12091" s="612" t="s">
        <v>780</v>
      </c>
      <c r="D12091" s="614">
        <v>314.13</v>
      </c>
    </row>
    <row r="12092" spans="1:4" x14ac:dyDescent="0.2">
      <c r="A12092" s="612">
        <v>10499</v>
      </c>
      <c r="B12092" s="613" t="s">
        <v>9448</v>
      </c>
      <c r="C12092" s="612" t="s">
        <v>780</v>
      </c>
      <c r="D12092" s="614">
        <v>126.66</v>
      </c>
    </row>
    <row r="12093" spans="1:4" x14ac:dyDescent="0.2">
      <c r="A12093" s="612">
        <v>34384</v>
      </c>
      <c r="B12093" s="613" t="s">
        <v>9449</v>
      </c>
      <c r="C12093" s="612" t="s">
        <v>780</v>
      </c>
      <c r="D12093" s="614">
        <v>379.99</v>
      </c>
    </row>
    <row r="12094" spans="1:4" x14ac:dyDescent="0.2">
      <c r="A12094" s="612">
        <v>11185</v>
      </c>
      <c r="B12094" s="613" t="s">
        <v>9450</v>
      </c>
      <c r="C12094" s="612" t="s">
        <v>780</v>
      </c>
      <c r="D12094" s="614">
        <v>392.66</v>
      </c>
    </row>
    <row r="12095" spans="1:4" x14ac:dyDescent="0.2">
      <c r="A12095" s="612">
        <v>10507</v>
      </c>
      <c r="B12095" s="613" t="s">
        <v>9451</v>
      </c>
      <c r="C12095" s="612" t="s">
        <v>780</v>
      </c>
      <c r="D12095" s="614">
        <v>309.72000000000003</v>
      </c>
    </row>
    <row r="12096" spans="1:4" x14ac:dyDescent="0.2">
      <c r="A12096" s="612">
        <v>10505</v>
      </c>
      <c r="B12096" s="613" t="s">
        <v>9452</v>
      </c>
      <c r="C12096" s="612" t="s">
        <v>780</v>
      </c>
      <c r="D12096" s="614">
        <v>182.76</v>
      </c>
    </row>
    <row r="12097" spans="1:4" x14ac:dyDescent="0.2">
      <c r="A12097" s="612">
        <v>10506</v>
      </c>
      <c r="B12097" s="613" t="s">
        <v>9453</v>
      </c>
      <c r="C12097" s="612" t="s">
        <v>780</v>
      </c>
      <c r="D12097" s="614">
        <v>238.57</v>
      </c>
    </row>
    <row r="12098" spans="1:4" ht="25.5" x14ac:dyDescent="0.2">
      <c r="A12098" s="612">
        <v>5031</v>
      </c>
      <c r="B12098" s="613" t="s">
        <v>9454</v>
      </c>
      <c r="C12098" s="612" t="s">
        <v>780</v>
      </c>
      <c r="D12098" s="614">
        <v>335</v>
      </c>
    </row>
    <row r="12099" spans="1:4" x14ac:dyDescent="0.2">
      <c r="A12099" s="612">
        <v>10502</v>
      </c>
      <c r="B12099" s="613" t="s">
        <v>9455</v>
      </c>
      <c r="C12099" s="612" t="s">
        <v>780</v>
      </c>
      <c r="D12099" s="614">
        <v>390.35</v>
      </c>
    </row>
    <row r="12100" spans="1:4" x14ac:dyDescent="0.2">
      <c r="A12100" s="612">
        <v>10501</v>
      </c>
      <c r="B12100" s="613" t="s">
        <v>9456</v>
      </c>
      <c r="C12100" s="612" t="s">
        <v>780</v>
      </c>
      <c r="D12100" s="614">
        <v>220.53</v>
      </c>
    </row>
    <row r="12101" spans="1:4" x14ac:dyDescent="0.2">
      <c r="A12101" s="612">
        <v>10503</v>
      </c>
      <c r="B12101" s="613" t="s">
        <v>9457</v>
      </c>
      <c r="C12101" s="612" t="s">
        <v>780</v>
      </c>
      <c r="D12101" s="614">
        <v>297.94</v>
      </c>
    </row>
    <row r="12102" spans="1:4" x14ac:dyDescent="0.2">
      <c r="A12102" s="612">
        <v>4500</v>
      </c>
      <c r="B12102" s="613" t="s">
        <v>11850</v>
      </c>
      <c r="C12102" s="612" t="s">
        <v>779</v>
      </c>
      <c r="D12102" s="614">
        <v>13.8</v>
      </c>
    </row>
    <row r="12103" spans="1:4" x14ac:dyDescent="0.2">
      <c r="A12103" s="612">
        <v>4448</v>
      </c>
      <c r="B12103" s="613" t="s">
        <v>11851</v>
      </c>
      <c r="C12103" s="612" t="s">
        <v>779</v>
      </c>
      <c r="D12103" s="614">
        <v>18.95</v>
      </c>
    </row>
    <row r="12104" spans="1:4" ht="25.5" x14ac:dyDescent="0.2">
      <c r="A12104" s="612">
        <v>20213</v>
      </c>
      <c r="B12104" s="613" t="s">
        <v>13176</v>
      </c>
      <c r="C12104" s="612" t="s">
        <v>779</v>
      </c>
      <c r="D12104" s="614">
        <v>10.8</v>
      </c>
    </row>
    <row r="12105" spans="1:4" ht="25.5" x14ac:dyDescent="0.2">
      <c r="A12105" s="612">
        <v>20211</v>
      </c>
      <c r="B12105" s="613" t="s">
        <v>13177</v>
      </c>
      <c r="C12105" s="612" t="s">
        <v>779</v>
      </c>
      <c r="D12105" s="614">
        <v>14.3</v>
      </c>
    </row>
    <row r="12106" spans="1:4" ht="25.5" x14ac:dyDescent="0.2">
      <c r="A12106" s="612">
        <v>40270</v>
      </c>
      <c r="B12106" s="613" t="s">
        <v>9458</v>
      </c>
      <c r="C12106" s="612" t="s">
        <v>779</v>
      </c>
      <c r="D12106" s="614">
        <v>67.69</v>
      </c>
    </row>
    <row r="12107" spans="1:4" ht="25.5" x14ac:dyDescent="0.2">
      <c r="A12107" s="612">
        <v>4425</v>
      </c>
      <c r="B12107" s="613" t="s">
        <v>13178</v>
      </c>
      <c r="C12107" s="612" t="s">
        <v>779</v>
      </c>
      <c r="D12107" s="614">
        <v>11.82</v>
      </c>
    </row>
    <row r="12108" spans="1:4" ht="25.5" x14ac:dyDescent="0.2">
      <c r="A12108" s="612">
        <v>4472</v>
      </c>
      <c r="B12108" s="613" t="s">
        <v>13179</v>
      </c>
      <c r="C12108" s="612" t="s">
        <v>779</v>
      </c>
      <c r="D12108" s="614">
        <v>14.77</v>
      </c>
    </row>
    <row r="12109" spans="1:4" ht="25.5" x14ac:dyDescent="0.2">
      <c r="A12109" s="612">
        <v>35272</v>
      </c>
      <c r="B12109" s="613" t="s">
        <v>13180</v>
      </c>
      <c r="C12109" s="612" t="s">
        <v>779</v>
      </c>
      <c r="D12109" s="614">
        <v>21.35</v>
      </c>
    </row>
    <row r="12110" spans="1:4" ht="25.5" x14ac:dyDescent="0.2">
      <c r="A12110" s="612">
        <v>4481</v>
      </c>
      <c r="B12110" s="613" t="s">
        <v>13181</v>
      </c>
      <c r="C12110" s="612" t="s">
        <v>779</v>
      </c>
      <c r="D12110" s="614">
        <v>22.85</v>
      </c>
    </row>
    <row r="12111" spans="1:4" x14ac:dyDescent="0.2">
      <c r="A12111" s="612">
        <v>34345</v>
      </c>
      <c r="B12111" s="613" t="s">
        <v>9459</v>
      </c>
      <c r="C12111" s="612" t="s">
        <v>778</v>
      </c>
      <c r="D12111" s="614">
        <v>9.89</v>
      </c>
    </row>
    <row r="12112" spans="1:4" x14ac:dyDescent="0.2">
      <c r="A12112" s="612">
        <v>41096</v>
      </c>
      <c r="B12112" s="613" t="s">
        <v>9460</v>
      </c>
      <c r="C12112" s="612" t="s">
        <v>895</v>
      </c>
      <c r="D12112" s="614">
        <v>1756.15</v>
      </c>
    </row>
    <row r="12113" spans="1:4" ht="25.5" x14ac:dyDescent="0.2">
      <c r="A12113" s="612">
        <v>41776</v>
      </c>
      <c r="B12113" s="613" t="s">
        <v>9461</v>
      </c>
      <c r="C12113" s="612" t="s">
        <v>778</v>
      </c>
      <c r="D12113" s="614">
        <v>13.57</v>
      </c>
    </row>
    <row r="12114" spans="1:4" x14ac:dyDescent="0.2">
      <c r="A12114" s="612">
        <v>11157</v>
      </c>
      <c r="B12114" s="613" t="s">
        <v>9462</v>
      </c>
      <c r="C12114" s="612" t="s">
        <v>785</v>
      </c>
      <c r="D12114" s="614">
        <v>142.30000000000001</v>
      </c>
    </row>
  </sheetData>
  <mergeCells count="1">
    <mergeCell ref="E10775:G10775"/>
  </mergeCells>
  <pageMargins left="0.511811024" right="0.511811024" top="0.78740157499999996" bottom="0.78740157499999996" header="0.31496062000000002" footer="0.31496062000000002"/>
  <pageSetup paperSize="9" scale="7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E51:H53"/>
  <sheetViews>
    <sheetView view="pageBreakPreview" zoomScaleNormal="100" zoomScaleSheetLayoutView="100" workbookViewId="0">
      <selection activeCell="I52" sqref="I52"/>
    </sheetView>
  </sheetViews>
  <sheetFormatPr defaultRowHeight="14.25" x14ac:dyDescent="0.2"/>
  <cols>
    <col min="1" max="16384" width="9.140625" style="601"/>
  </cols>
  <sheetData>
    <row r="51" spans="5:8" ht="15" x14ac:dyDescent="0.25">
      <c r="E51" s="602"/>
    </row>
    <row r="52" spans="5:8" ht="18" customHeight="1" x14ac:dyDescent="0.2">
      <c r="E52" s="829" t="s">
        <v>4893</v>
      </c>
      <c r="F52" s="829"/>
      <c r="G52" s="829"/>
      <c r="H52" s="829"/>
    </row>
    <row r="53" spans="5:8" ht="15" customHeight="1" x14ac:dyDescent="0.2">
      <c r="E53" s="830" t="s">
        <v>12710</v>
      </c>
      <c r="F53" s="830"/>
      <c r="G53" s="830"/>
      <c r="H53" s="830"/>
    </row>
  </sheetData>
  <mergeCells count="2">
    <mergeCell ref="E52:H52"/>
    <mergeCell ref="E53:H53"/>
  </mergeCells>
  <printOptions horizontalCentered="1"/>
  <pageMargins left="0.70866141732283472" right="0.51181102362204722" top="0.78740157480314965" bottom="0.78740157480314965"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719"/>
  <sheetViews>
    <sheetView topLeftCell="B1581" zoomScale="70" zoomScaleNormal="70" zoomScaleSheetLayoutView="80" workbookViewId="0">
      <selection activeCell="E1588" sqref="E1588:J1588"/>
    </sheetView>
  </sheetViews>
  <sheetFormatPr defaultColWidth="13.85546875" defaultRowHeight="12.75" x14ac:dyDescent="0.2"/>
  <cols>
    <col min="1" max="1" width="6.85546875" style="3" customWidth="1"/>
    <col min="2" max="2" width="34.42578125" style="62" customWidth="1"/>
    <col min="3" max="3" width="16.140625" style="45" bestFit="1" customWidth="1"/>
    <col min="4" max="4" width="12.5703125" style="45" customWidth="1"/>
    <col min="5" max="5" width="14.140625" style="165" customWidth="1"/>
    <col min="6" max="6" width="23.85546875" style="33" customWidth="1"/>
    <col min="7" max="7" width="12.140625" style="33" customWidth="1"/>
    <col min="8" max="8" width="14.5703125" style="33" customWidth="1"/>
    <col min="9" max="9" width="10" style="33" customWidth="1"/>
    <col min="10" max="10" width="64.140625" style="33" customWidth="1"/>
    <col min="11" max="11" width="14.7109375" style="88" customWidth="1"/>
    <col min="12" max="12" width="8.28515625" style="51" bestFit="1" customWidth="1"/>
    <col min="13" max="13" width="14.5703125" style="55" customWidth="1"/>
    <col min="14" max="14" width="13.5703125" style="278" customWidth="1"/>
    <col min="15" max="15" width="6.7109375" style="3" customWidth="1"/>
    <col min="16" max="16" width="11.140625" style="3" bestFit="1" customWidth="1"/>
    <col min="17" max="16384" width="13.85546875" style="3"/>
  </cols>
  <sheetData>
    <row r="1" spans="2:17" ht="13.5" thickBot="1" x14ac:dyDescent="0.25"/>
    <row r="2" spans="2:17" ht="82.5" customHeight="1" thickBot="1" x14ac:dyDescent="0.25">
      <c r="B2" s="301" t="str">
        <f>'2-ORÇAMENTO'!B3:K3</f>
        <v xml:space="preserve">OBRA:  REFORMA E AMPLIAÇÃO DA ESCOLA MUNICIPAL DE EDUCAÇÃO BASICA </v>
      </c>
      <c r="C2" s="302"/>
      <c r="D2" s="302"/>
      <c r="E2" s="302"/>
      <c r="F2" s="302"/>
      <c r="G2" s="302"/>
      <c r="H2" s="302"/>
      <c r="I2" s="302"/>
      <c r="J2" s="302"/>
      <c r="K2" s="302"/>
      <c r="L2" s="302"/>
      <c r="M2" s="302"/>
      <c r="N2" s="303"/>
    </row>
    <row r="3" spans="2:17" ht="40.5" customHeight="1" thickBot="1" x14ac:dyDescent="0.25">
      <c r="B3" s="599" t="str">
        <f>'2-ORÇAMENTO'!B4:K4</f>
        <v>LOCAL: EMEB APOLONIO FRUTUOSO</v>
      </c>
      <c r="C3" s="304"/>
      <c r="D3" s="304"/>
      <c r="E3" s="304"/>
      <c r="F3" s="304"/>
      <c r="G3" s="304"/>
      <c r="H3" s="304"/>
      <c r="I3" s="304"/>
      <c r="J3" s="304"/>
      <c r="K3" s="304"/>
      <c r="L3" s="304"/>
      <c r="M3" s="304"/>
      <c r="N3" s="305"/>
    </row>
    <row r="4" spans="2:17" ht="36" customHeight="1" thickBot="1" x14ac:dyDescent="0.25">
      <c r="B4" s="38" t="s">
        <v>733</v>
      </c>
      <c r="C4" s="38" t="s">
        <v>745</v>
      </c>
      <c r="D4" s="43" t="s">
        <v>731</v>
      </c>
      <c r="E4" s="704" t="s">
        <v>732</v>
      </c>
      <c r="F4" s="705"/>
      <c r="G4" s="705"/>
      <c r="H4" s="705"/>
      <c r="I4" s="705"/>
      <c r="J4" s="706"/>
      <c r="K4" s="89" t="s">
        <v>763</v>
      </c>
      <c r="L4" s="50" t="s">
        <v>651</v>
      </c>
      <c r="M4" s="49" t="s">
        <v>762</v>
      </c>
      <c r="N4" s="306" t="s">
        <v>651</v>
      </c>
    </row>
    <row r="5" spans="2:17" ht="16.5" customHeight="1" thickBot="1" x14ac:dyDescent="0.25">
      <c r="B5" s="67"/>
      <c r="C5" s="68"/>
      <c r="D5" s="68"/>
      <c r="E5" s="166"/>
      <c r="F5" s="69"/>
      <c r="G5" s="69"/>
      <c r="H5" s="69"/>
      <c r="I5" s="69"/>
      <c r="J5" s="70"/>
      <c r="K5" s="90"/>
      <c r="L5" s="69"/>
      <c r="M5" s="69"/>
      <c r="N5" s="70"/>
    </row>
    <row r="6" spans="2:17" ht="13.5" customHeight="1" thickBot="1" x14ac:dyDescent="0.25">
      <c r="B6" s="64"/>
      <c r="C6" s="46"/>
      <c r="D6" s="46"/>
      <c r="E6" s="680" t="s">
        <v>735</v>
      </c>
      <c r="F6" s="681"/>
      <c r="G6" s="681"/>
      <c r="H6" s="681"/>
      <c r="I6" s="681"/>
      <c r="J6" s="682"/>
      <c r="K6" s="91"/>
      <c r="L6" s="307"/>
      <c r="M6" s="106"/>
      <c r="N6" s="54"/>
    </row>
    <row r="7" spans="2:17" ht="15" x14ac:dyDescent="0.2">
      <c r="B7" s="63"/>
      <c r="C7" s="13">
        <v>90777</v>
      </c>
      <c r="D7" s="122" t="s">
        <v>7</v>
      </c>
      <c r="E7" s="662" t="str">
        <f>IFERROR(VLOOKUP($C7,'SINAPI DEZEMBRO 2020'!$1:$1048576,2,0),IFERROR(VLOOKUP($C7,'COMP. PROPRIA'!$B$1:$I$79292,4,0),""))</f>
        <v>ENGENHEIRO CIVIL DE OBRA JUNIOR COM ENCARGOS COMPLEMENTARES</v>
      </c>
      <c r="F7" s="663"/>
      <c r="G7" s="663"/>
      <c r="H7" s="663"/>
      <c r="I7" s="663"/>
      <c r="J7" s="664"/>
      <c r="K7" s="34">
        <f>E9*G9*H9</f>
        <v>288</v>
      </c>
      <c r="L7" s="154" t="str">
        <f>IFERROR(VLOOKUP($C7,'SINAPI DEZEMBRO 2020'!$1:$1048576,3,0),IFERROR(VLOOKUP($C7,'COMP. PROPRIA'!$B$1:$I$79292,5,0),""))</f>
        <v>H</v>
      </c>
      <c r="M7" s="154"/>
      <c r="N7" s="279"/>
      <c r="O7" s="154"/>
      <c r="P7" s="154"/>
      <c r="Q7" s="154"/>
    </row>
    <row r="8" spans="2:17" ht="39" customHeight="1" x14ac:dyDescent="0.2">
      <c r="B8" s="65" t="s">
        <v>736</v>
      </c>
      <c r="C8" s="13"/>
      <c r="D8" s="13"/>
      <c r="E8" s="167" t="s">
        <v>737</v>
      </c>
      <c r="F8" s="101"/>
      <c r="G8" s="125" t="s">
        <v>738</v>
      </c>
      <c r="H8" s="132" t="s">
        <v>769</v>
      </c>
      <c r="I8" s="101"/>
      <c r="J8" s="53"/>
      <c r="K8" s="92"/>
      <c r="L8" s="154"/>
      <c r="M8" s="100"/>
      <c r="N8" s="279"/>
    </row>
    <row r="9" spans="2:17" ht="13.5" customHeight="1" x14ac:dyDescent="0.2">
      <c r="B9" s="63"/>
      <c r="C9" s="13"/>
      <c r="D9" s="13"/>
      <c r="E9" s="135">
        <v>6</v>
      </c>
      <c r="F9" s="101"/>
      <c r="G9" s="41">
        <v>1</v>
      </c>
      <c r="H9" s="101">
        <v>48</v>
      </c>
      <c r="I9" s="101"/>
      <c r="J9" s="53"/>
      <c r="K9" s="92">
        <f>E9*G9*H9</f>
        <v>288</v>
      </c>
      <c r="L9" s="154"/>
      <c r="M9" s="100"/>
      <c r="N9" s="279"/>
    </row>
    <row r="10" spans="2:17" ht="13.5" customHeight="1" thickBot="1" x14ac:dyDescent="0.25">
      <c r="B10" s="63"/>
      <c r="C10" s="13"/>
      <c r="D10" s="13"/>
      <c r="E10" s="44"/>
      <c r="F10" s="101"/>
      <c r="G10" s="101"/>
      <c r="H10" s="101"/>
      <c r="I10" s="101"/>
      <c r="J10" s="53"/>
      <c r="K10" s="92"/>
      <c r="L10" s="154"/>
      <c r="M10" s="100"/>
      <c r="N10" s="279"/>
    </row>
    <row r="11" spans="2:17" ht="39.75" customHeight="1" x14ac:dyDescent="0.2">
      <c r="B11" s="63"/>
      <c r="C11" s="13">
        <v>93572</v>
      </c>
      <c r="D11" s="122" t="s">
        <v>7</v>
      </c>
      <c r="E11" s="662" t="str">
        <f>IFERROR(VLOOKUP($C11,'SINAPI DEZEMBRO 2020'!$1:$1048576,2,0),IFERROR(VLOOKUP($C11,'COMP. PROPRIA'!$B$1:$I$79292,4,0),""))</f>
        <v>ENCARREGADO GERAL DE OBRAS COM ENCARGOS COMPLEMENTARES</v>
      </c>
      <c r="F11" s="663"/>
      <c r="G11" s="663"/>
      <c r="H11" s="663"/>
      <c r="I11" s="663"/>
      <c r="J11" s="664"/>
      <c r="K11" s="34">
        <v>6</v>
      </c>
      <c r="L11" s="154" t="str">
        <f>IFERROR(VLOOKUP($C11,'SINAPI DEZEMBRO 2020'!$1:$1048576,3,0),IFERROR(VLOOKUP($C11,'COMP. PROPRIA'!$B$1:$I$79292,5,0),""))</f>
        <v>MES</v>
      </c>
      <c r="M11" s="100"/>
      <c r="N11" s="279"/>
    </row>
    <row r="12" spans="2:17" ht="13.5" customHeight="1" thickBot="1" x14ac:dyDescent="0.25">
      <c r="B12" s="63"/>
      <c r="C12" s="13"/>
      <c r="D12" s="13"/>
      <c r="E12" s="170"/>
      <c r="F12" s="101"/>
      <c r="G12" s="101"/>
      <c r="H12" s="101"/>
      <c r="I12" s="101"/>
      <c r="J12" s="53"/>
      <c r="K12" s="34"/>
      <c r="L12" s="154"/>
      <c r="M12" s="100"/>
      <c r="N12" s="279"/>
    </row>
    <row r="13" spans="2:17" ht="13.5" customHeight="1" x14ac:dyDescent="0.2">
      <c r="B13" s="63"/>
      <c r="C13" s="13">
        <v>88326</v>
      </c>
      <c r="D13" s="122" t="s">
        <v>7</v>
      </c>
      <c r="E13" s="662" t="str">
        <f>IFERROR(VLOOKUP($C13,'SINAPI DEZEMBRO 2020'!$1:$1048576,2,0),IFERROR(VLOOKUP($C13,'COMP. PROPRIA'!$B$1:$I$79292,4,0),""))</f>
        <v>VIGIA NOTURNO COM ENCARGOS COMPLEMENTARES</v>
      </c>
      <c r="F13" s="663"/>
      <c r="G13" s="663"/>
      <c r="H13" s="663"/>
      <c r="I13" s="663"/>
      <c r="J13" s="664"/>
      <c r="K13" s="34">
        <f>SUM(K15:K16)</f>
        <v>1080</v>
      </c>
      <c r="L13" s="154" t="str">
        <f>IFERROR(VLOOKUP($C13,'SINAPI DEZEMBRO 2020'!$1:$1048576,3,0),IFERROR(VLOOKUP($C13,'COMP. PROPRIA'!$B$1:$I$79292,5,0),""))</f>
        <v>H</v>
      </c>
      <c r="M13" s="100"/>
      <c r="N13" s="279"/>
    </row>
    <row r="14" spans="2:17" ht="51.75" customHeight="1" x14ac:dyDescent="0.2">
      <c r="B14" s="65" t="s">
        <v>12695</v>
      </c>
      <c r="C14" s="13"/>
      <c r="D14" s="13"/>
      <c r="E14" s="168" t="s">
        <v>737</v>
      </c>
      <c r="F14" s="151" t="s">
        <v>4721</v>
      </c>
      <c r="G14" s="151" t="s">
        <v>4722</v>
      </c>
      <c r="H14" s="151" t="s">
        <v>4723</v>
      </c>
      <c r="I14" s="150" t="s">
        <v>738</v>
      </c>
      <c r="J14" s="53"/>
      <c r="K14" s="34"/>
      <c r="L14" s="154"/>
      <c r="M14" s="100"/>
      <c r="N14" s="279"/>
    </row>
    <row r="15" spans="2:17" ht="13.5" customHeight="1" x14ac:dyDescent="0.2">
      <c r="B15" s="63" t="s">
        <v>4724</v>
      </c>
      <c r="C15" s="13"/>
      <c r="D15" s="13"/>
      <c r="E15" s="169">
        <v>6</v>
      </c>
      <c r="F15" s="101">
        <v>6</v>
      </c>
      <c r="G15" s="41">
        <v>20</v>
      </c>
      <c r="H15" s="101">
        <f>F15*G15</f>
        <v>120</v>
      </c>
      <c r="I15" s="41">
        <v>1</v>
      </c>
      <c r="J15" s="53"/>
      <c r="K15" s="92">
        <f>E15*I15*H15</f>
        <v>720</v>
      </c>
      <c r="L15" s="154"/>
      <c r="M15" s="100"/>
      <c r="N15" s="279"/>
    </row>
    <row r="16" spans="2:17" ht="13.5" customHeight="1" x14ac:dyDescent="0.2">
      <c r="B16" s="63" t="s">
        <v>4725</v>
      </c>
      <c r="C16" s="13"/>
      <c r="D16" s="13"/>
      <c r="E16" s="169">
        <v>6</v>
      </c>
      <c r="F16" s="101">
        <v>6</v>
      </c>
      <c r="G16" s="41">
        <v>10</v>
      </c>
      <c r="H16" s="101">
        <f>F16*G16</f>
        <v>60</v>
      </c>
      <c r="I16" s="41">
        <v>1</v>
      </c>
      <c r="J16" s="53"/>
      <c r="K16" s="92">
        <f>E16*I16*H16</f>
        <v>360</v>
      </c>
      <c r="L16" s="154"/>
      <c r="M16" s="100"/>
      <c r="N16" s="279"/>
    </row>
    <row r="17" spans="2:14" ht="13.5" customHeight="1" x14ac:dyDescent="0.2">
      <c r="B17" s="63"/>
      <c r="C17" s="13"/>
      <c r="D17" s="13"/>
      <c r="E17" s="170"/>
      <c r="F17" s="101"/>
      <c r="G17" s="101"/>
      <c r="H17" s="101"/>
      <c r="I17" s="101"/>
      <c r="J17" s="53"/>
      <c r="K17" s="34"/>
      <c r="L17" s="154"/>
      <c r="M17" s="100"/>
      <c r="N17" s="279"/>
    </row>
    <row r="18" spans="2:14" s="278" customFormat="1" ht="13.5" customHeight="1" thickBot="1" x14ac:dyDescent="0.25">
      <c r="B18" s="63"/>
      <c r="C18" s="13"/>
      <c r="D18" s="13"/>
      <c r="E18" s="170"/>
      <c r="F18" s="101"/>
      <c r="G18" s="101"/>
      <c r="H18" s="101"/>
      <c r="I18" s="101"/>
      <c r="J18" s="53"/>
      <c r="K18" s="34"/>
      <c r="L18" s="154"/>
      <c r="M18" s="100"/>
      <c r="N18" s="279"/>
    </row>
    <row r="19" spans="2:14" s="278" customFormat="1" ht="13.5" customHeight="1" x14ac:dyDescent="0.2">
      <c r="B19" s="63"/>
      <c r="C19" s="13">
        <v>101460</v>
      </c>
      <c r="D19" s="122" t="s">
        <v>7</v>
      </c>
      <c r="E19" s="662" t="str">
        <f>IFERROR(VLOOKUP($C19,'SINAPI DEZEMBRO 2020'!$1:$1048576,2,0),IFERROR(VLOOKUP($C19,'COMP. PROPRIA'!$B$1:$I$79292,4,0),""))</f>
        <v>VIGIA DIURNO COM ENCARGOS COMPLEMENTARES</v>
      </c>
      <c r="F19" s="663"/>
      <c r="G19" s="663"/>
      <c r="H19" s="663"/>
      <c r="I19" s="663"/>
      <c r="J19" s="664"/>
      <c r="K19" s="34">
        <v>6</v>
      </c>
      <c r="L19" s="154" t="str">
        <f>IFERROR(VLOOKUP($C19,'SINAPI DEZEMBRO 2020'!$1:$1048576,3,0),IFERROR(VLOOKUP($C19,'COMP. PROPRIA'!$B$1:$I$79292,5,0),""))</f>
        <v>MES</v>
      </c>
      <c r="M19" s="100"/>
      <c r="N19" s="279"/>
    </row>
    <row r="20" spans="2:14" s="278" customFormat="1" ht="13.5" customHeight="1" x14ac:dyDescent="0.2">
      <c r="B20" s="63"/>
      <c r="C20" s="13"/>
      <c r="D20" s="13"/>
      <c r="E20" s="170"/>
      <c r="F20" s="101"/>
      <c r="G20" s="101"/>
      <c r="H20" s="101"/>
      <c r="I20" s="101"/>
      <c r="J20" s="53"/>
      <c r="K20" s="34"/>
      <c r="L20" s="154"/>
      <c r="M20" s="100"/>
      <c r="N20" s="279"/>
    </row>
    <row r="21" spans="2:14" s="278" customFormat="1" ht="13.5" customHeight="1" thickBot="1" x14ac:dyDescent="0.25">
      <c r="B21" s="63"/>
      <c r="C21" s="13"/>
      <c r="D21" s="13"/>
      <c r="E21" s="170"/>
      <c r="F21" s="101"/>
      <c r="G21" s="101"/>
      <c r="H21" s="101"/>
      <c r="I21" s="101"/>
      <c r="J21" s="53"/>
      <c r="K21" s="34"/>
      <c r="L21" s="154"/>
      <c r="M21" s="100"/>
      <c r="N21" s="279"/>
    </row>
    <row r="22" spans="2:14" ht="13.5" customHeight="1" thickBot="1" x14ac:dyDescent="0.25">
      <c r="B22" s="64"/>
      <c r="C22" s="46"/>
      <c r="D22" s="46"/>
      <c r="E22" s="680" t="s">
        <v>744</v>
      </c>
      <c r="F22" s="681"/>
      <c r="G22" s="681"/>
      <c r="H22" s="681"/>
      <c r="I22" s="681"/>
      <c r="J22" s="682"/>
      <c r="K22" s="34"/>
      <c r="L22" s="154"/>
      <c r="M22" s="106"/>
      <c r="N22" s="54"/>
    </row>
    <row r="23" spans="2:14" ht="15.75" customHeight="1" x14ac:dyDescent="0.2">
      <c r="B23" s="188" t="s">
        <v>10557</v>
      </c>
      <c r="C23" s="194" t="s">
        <v>10554</v>
      </c>
      <c r="D23" s="187" t="s">
        <v>4665</v>
      </c>
      <c r="E23" s="662" t="str">
        <f>IFERROR(VLOOKUP($C23,'SINAPI DEZEMBRO 2020'!$1:$1048576,2,0),IFERROR(VLOOKUP($C23,'COMP. PROPRIA'!$B$1:$I$79292,4,0),""))</f>
        <v>PLACA DE OBRA EM CHAPA DE AÇO GALVANIZADO</v>
      </c>
      <c r="F23" s="663"/>
      <c r="G23" s="663"/>
      <c r="H23" s="663"/>
      <c r="I23" s="663"/>
      <c r="J23" s="664"/>
      <c r="K23" s="34">
        <v>1</v>
      </c>
      <c r="L23" s="192" t="str">
        <f>'COMP. PROPRIA'!F14</f>
        <v xml:space="preserve">M2    </v>
      </c>
      <c r="M23" s="193"/>
      <c r="N23" s="54"/>
    </row>
    <row r="24" spans="2:14" ht="15" customHeight="1" thickBot="1" x14ac:dyDescent="0.25">
      <c r="B24" s="188"/>
      <c r="C24" s="187"/>
      <c r="D24" s="187"/>
      <c r="E24" s="189"/>
      <c r="F24" s="190"/>
      <c r="G24" s="190"/>
      <c r="H24" s="190"/>
      <c r="I24" s="190"/>
      <c r="J24" s="191"/>
      <c r="K24" s="34"/>
      <c r="L24" s="192"/>
      <c r="M24" s="193"/>
      <c r="N24" s="54"/>
    </row>
    <row r="25" spans="2:14" ht="15.75" customHeight="1" thickBot="1" x14ac:dyDescent="0.25">
      <c r="B25" s="63"/>
      <c r="C25" s="13"/>
      <c r="D25" s="13"/>
      <c r="E25" s="680" t="s">
        <v>771</v>
      </c>
      <c r="F25" s="681"/>
      <c r="G25" s="681"/>
      <c r="H25" s="681"/>
      <c r="I25" s="681"/>
      <c r="J25" s="682"/>
      <c r="K25" s="34"/>
      <c r="L25" s="154"/>
      <c r="M25" s="100"/>
      <c r="N25" s="279"/>
    </row>
    <row r="26" spans="2:14" ht="25.5" x14ac:dyDescent="0.2">
      <c r="B26" s="63" t="s">
        <v>9470</v>
      </c>
      <c r="C26" s="123">
        <v>97647</v>
      </c>
      <c r="D26" s="122" t="s">
        <v>7</v>
      </c>
      <c r="E26" s="662" t="str">
        <f>IFERROR(VLOOKUP($C26,'SINAPI DEZEMBRO 2020'!$1:$1048576,2,0),IFERROR(VLOOKUP($C26,'COMP. PROPRIA'!$B$1:$I$79292,4,0),""))</f>
        <v>REMOÇÃO DE TELHAS, DE FIBROCIMENTO, METÁLICA E CERÂMICA, DE FORMA MANUAL, SEM REAPROVEITAMENTO. AF_12/2017</v>
      </c>
      <c r="F26" s="663"/>
      <c r="G26" s="663"/>
      <c r="H26" s="663"/>
      <c r="I26" s="663"/>
      <c r="J26" s="664"/>
      <c r="K26" s="34">
        <f>E28*F28*G28*H28</f>
        <v>1306.5973200000001</v>
      </c>
      <c r="L26" s="154" t="str">
        <f>IFERROR(VLOOKUP($C26,'SINAPI DEZEMBRO 2020'!$1:$1048576,3,0),IFERROR(VLOOKUP($C26,'COMP. PROPRIA'!$B$1:$I$79292,5,0),""))</f>
        <v>M2</v>
      </c>
      <c r="M26" s="105">
        <f>K26*0.03</f>
        <v>39.197919599999999</v>
      </c>
      <c r="N26" s="279"/>
    </row>
    <row r="27" spans="2:14" ht="25.5" customHeight="1" x14ac:dyDescent="0.2">
      <c r="B27" s="63"/>
      <c r="C27" s="13"/>
      <c r="D27" s="13"/>
      <c r="E27" s="167" t="s">
        <v>764</v>
      </c>
      <c r="F27" s="132" t="s">
        <v>765</v>
      </c>
      <c r="G27" s="132" t="s">
        <v>739</v>
      </c>
      <c r="H27" s="132" t="s">
        <v>742</v>
      </c>
      <c r="I27" s="101"/>
      <c r="J27" s="53"/>
      <c r="K27" s="34"/>
      <c r="L27" s="154"/>
      <c r="M27" s="100"/>
      <c r="N27" s="279"/>
    </row>
    <row r="28" spans="2:14" ht="15" customHeight="1" x14ac:dyDescent="0.2">
      <c r="B28" s="63"/>
      <c r="C28" s="13"/>
      <c r="D28" s="13"/>
      <c r="E28" s="120">
        <v>1251.53</v>
      </c>
      <c r="F28" s="41">
        <v>1</v>
      </c>
      <c r="G28" s="41">
        <v>1</v>
      </c>
      <c r="H28" s="104">
        <v>1.044</v>
      </c>
      <c r="I28" s="101"/>
      <c r="J28" s="53"/>
      <c r="K28" s="34"/>
      <c r="L28" s="154"/>
      <c r="M28" s="100"/>
      <c r="N28" s="279"/>
    </row>
    <row r="29" spans="2:14" ht="15" customHeight="1" thickBot="1" x14ac:dyDescent="0.25">
      <c r="B29" s="63"/>
      <c r="C29" s="13"/>
      <c r="D29" s="13"/>
      <c r="E29" s="84"/>
      <c r="F29" s="101"/>
      <c r="G29" s="101"/>
      <c r="H29" s="101"/>
      <c r="I29" s="101"/>
      <c r="J29" s="53"/>
      <c r="K29" s="34"/>
      <c r="L29" s="154"/>
      <c r="M29" s="100"/>
      <c r="N29" s="279"/>
    </row>
    <row r="30" spans="2:14" ht="25.5" customHeight="1" x14ac:dyDescent="0.2">
      <c r="B30" s="63" t="s">
        <v>11084</v>
      </c>
      <c r="C30" s="13">
        <v>97652</v>
      </c>
      <c r="D30" s="122" t="s">
        <v>7</v>
      </c>
      <c r="E30" s="662" t="str">
        <f>IFERROR(VLOOKUP($C30,'SINAPI DEZEMBRO 2020'!$1:$1048576,2,0),IFERROR(VLOOKUP($C30,'COMP. PROPRIA'!$B$1:$I$79292,4,0),""))</f>
        <v>REMOÇÃO DE TESOURAS DE MADEIRA, COM VÃO MAIOR OU IGUAL A 8M, DE FORMA MANUAL, SEM REAPROVEITAMENTO. AF_12/2017</v>
      </c>
      <c r="F30" s="663"/>
      <c r="G30" s="663"/>
      <c r="H30" s="663"/>
      <c r="I30" s="663"/>
      <c r="J30" s="664"/>
      <c r="K30" s="34">
        <f>H32*G32*F32*E32</f>
        <v>15</v>
      </c>
      <c r="L30" s="154" t="str">
        <f>IFERROR(VLOOKUP($C30,'SINAPI DEZEMBRO 2020'!$1:$1048576,3,0),IFERROR(VLOOKUP($C30,'COMP. PROPRIA'!$B$1:$I$79292,5,0),""))</f>
        <v>UN</v>
      </c>
      <c r="M30" s="105">
        <f>K30*0.03</f>
        <v>0.44999999999999996</v>
      </c>
      <c r="N30" s="279"/>
    </row>
    <row r="31" spans="2:14" ht="25.5" customHeight="1" x14ac:dyDescent="0.2">
      <c r="B31" s="63"/>
      <c r="C31" s="13"/>
      <c r="D31" s="13"/>
      <c r="E31" s="167" t="s">
        <v>764</v>
      </c>
      <c r="F31" s="132" t="s">
        <v>765</v>
      </c>
      <c r="G31" s="132" t="s">
        <v>739</v>
      </c>
      <c r="H31" s="132" t="s">
        <v>742</v>
      </c>
      <c r="I31" s="101"/>
      <c r="J31" s="53"/>
      <c r="K31" s="34"/>
      <c r="L31" s="154"/>
      <c r="M31" s="100"/>
      <c r="N31" s="279"/>
    </row>
    <row r="32" spans="2:14" ht="15" customHeight="1" x14ac:dyDescent="0.2">
      <c r="B32" s="63"/>
      <c r="C32" s="13"/>
      <c r="D32" s="13"/>
      <c r="E32" s="120">
        <v>15</v>
      </c>
      <c r="F32" s="41">
        <v>1</v>
      </c>
      <c r="G32" s="41">
        <v>1</v>
      </c>
      <c r="H32" s="104">
        <v>1</v>
      </c>
      <c r="I32" s="101"/>
      <c r="J32" s="53"/>
      <c r="K32" s="34"/>
      <c r="L32" s="154"/>
      <c r="M32" s="100"/>
      <c r="N32" s="279"/>
    </row>
    <row r="33" spans="2:14" ht="15" customHeight="1" thickBot="1" x14ac:dyDescent="0.25">
      <c r="B33" s="63"/>
      <c r="C33" s="13"/>
      <c r="D33" s="13"/>
      <c r="E33" s="84"/>
      <c r="F33" s="101"/>
      <c r="G33" s="101"/>
      <c r="H33" s="101"/>
      <c r="I33" s="101"/>
      <c r="J33" s="53"/>
      <c r="K33" s="34"/>
      <c r="L33" s="154"/>
      <c r="M33" s="100"/>
      <c r="N33" s="279"/>
    </row>
    <row r="34" spans="2:14" ht="25.5" x14ac:dyDescent="0.2">
      <c r="B34" s="63" t="s">
        <v>10617</v>
      </c>
      <c r="C34" s="13">
        <v>97650</v>
      </c>
      <c r="D34" s="122" t="s">
        <v>7</v>
      </c>
      <c r="E34" s="662" t="str">
        <f>IFERROR(VLOOKUP($C34,'SINAPI DEZEMBRO 2020'!$1:$1048576,2,0),IFERROR(VLOOKUP($C34,'COMP. PROPRIA'!$B$1:$I$79292,4,0),""))</f>
        <v>REMOÇÃO DE TRAMA DE MADEIRA PARA COBERTURA, DE FORMA MANUAL, SEM REAPROVEITAMENTO. AF_12/2017</v>
      </c>
      <c r="F34" s="663"/>
      <c r="G34" s="663"/>
      <c r="H34" s="663"/>
      <c r="I34" s="663"/>
      <c r="J34" s="664"/>
      <c r="K34" s="34">
        <f>H36*G36*F36*E36</f>
        <v>839.25072</v>
      </c>
      <c r="L34" s="154" t="str">
        <f>IFERROR(VLOOKUP($C34,'SINAPI DEZEMBRO 2020'!$1:$1048576,3,0),IFERROR(VLOOKUP($C34,'COMP. PROPRIA'!$B$1:$I$79292,5,0),""))</f>
        <v>M2</v>
      </c>
      <c r="M34" s="105">
        <f>K34*0.03</f>
        <v>25.177521599999999</v>
      </c>
      <c r="N34" s="279"/>
    </row>
    <row r="35" spans="2:14" ht="25.5" customHeight="1" x14ac:dyDescent="0.2">
      <c r="B35" s="63"/>
      <c r="C35" s="13"/>
      <c r="D35" s="13"/>
      <c r="E35" s="167" t="s">
        <v>764</v>
      </c>
      <c r="F35" s="132" t="s">
        <v>765</v>
      </c>
      <c r="G35" s="132" t="s">
        <v>739</v>
      </c>
      <c r="H35" s="132" t="s">
        <v>742</v>
      </c>
      <c r="I35" s="101"/>
      <c r="J35" s="53"/>
      <c r="K35" s="34"/>
      <c r="L35" s="154"/>
      <c r="M35" s="100"/>
      <c r="N35" s="279"/>
    </row>
    <row r="36" spans="2:14" ht="15" customHeight="1" x14ac:dyDescent="0.2">
      <c r="B36" s="63"/>
      <c r="C36" s="13"/>
      <c r="D36" s="13"/>
      <c r="E36" s="120">
        <v>803.88</v>
      </c>
      <c r="F36" s="41">
        <v>1</v>
      </c>
      <c r="G36" s="41">
        <v>1</v>
      </c>
      <c r="H36" s="104">
        <v>1.044</v>
      </c>
      <c r="I36" s="101"/>
      <c r="J36" s="53"/>
      <c r="K36" s="34"/>
      <c r="L36" s="154"/>
      <c r="M36" s="100"/>
      <c r="N36" s="279"/>
    </row>
    <row r="37" spans="2:14" ht="15" customHeight="1" thickBot="1" x14ac:dyDescent="0.25">
      <c r="B37" s="63"/>
      <c r="C37" s="13"/>
      <c r="D37" s="13"/>
      <c r="E37" s="84"/>
      <c r="F37" s="101"/>
      <c r="G37" s="101"/>
      <c r="H37" s="101"/>
      <c r="I37" s="101"/>
      <c r="J37" s="53"/>
      <c r="K37" s="34"/>
      <c r="L37" s="154"/>
      <c r="M37" s="100"/>
      <c r="N37" s="279"/>
    </row>
    <row r="38" spans="2:14" ht="15" x14ac:dyDescent="0.2">
      <c r="B38" s="63"/>
      <c r="C38" s="48">
        <v>97645</v>
      </c>
      <c r="D38" s="13" t="s">
        <v>7</v>
      </c>
      <c r="E38" s="662" t="str">
        <f>IFERROR(VLOOKUP($C38,'SINAPI DEZEMBRO 2020'!$1:$1048576,2,0),IFERROR(VLOOKUP($C38,'COMP. PROPRIA'!$B$1:$I$79292,4,0),""))</f>
        <v>REMOÇÃO DE JANELAS, DE FORMA MANUAL, SEM REAPROVEITAMENTO. AF_12/2017</v>
      </c>
      <c r="F38" s="663"/>
      <c r="G38" s="663"/>
      <c r="H38" s="663"/>
      <c r="I38" s="663"/>
      <c r="J38" s="664"/>
      <c r="K38" s="34">
        <f>SUM(K40:K43)</f>
        <v>126.5</v>
      </c>
      <c r="L38" s="154" t="str">
        <f>IFERROR(VLOOKUP($C38,'SINAPI DEZEMBRO 2020'!$1:$1048576,3,0),IFERROR(VLOOKUP($C38,'COMP. PROPRIA'!$B$1:$I$79292,5,0),""))</f>
        <v>M2</v>
      </c>
      <c r="M38" s="105">
        <f>K38*0.03</f>
        <v>3.7949999999999999</v>
      </c>
      <c r="N38" s="279"/>
    </row>
    <row r="39" spans="2:14" ht="25.5" customHeight="1" x14ac:dyDescent="0.2">
      <c r="B39" s="63"/>
      <c r="C39" s="13"/>
      <c r="D39" s="13"/>
      <c r="E39" s="167" t="s">
        <v>764</v>
      </c>
      <c r="F39" s="132" t="s">
        <v>765</v>
      </c>
      <c r="G39" s="132" t="s">
        <v>739</v>
      </c>
      <c r="H39" s="132" t="s">
        <v>742</v>
      </c>
      <c r="I39" s="101"/>
      <c r="J39" s="53"/>
      <c r="K39" s="34"/>
      <c r="L39" s="154"/>
      <c r="M39" s="100"/>
      <c r="N39" s="279"/>
    </row>
    <row r="40" spans="2:14" ht="25.5" customHeight="1" x14ac:dyDescent="0.2">
      <c r="B40" s="63" t="s">
        <v>10556</v>
      </c>
      <c r="C40" s="13"/>
      <c r="D40" s="13"/>
      <c r="E40" s="325">
        <v>2</v>
      </c>
      <c r="F40" s="185">
        <v>1.2</v>
      </c>
      <c r="G40" s="185">
        <v>49</v>
      </c>
      <c r="H40" s="186">
        <v>1</v>
      </c>
      <c r="I40" s="101"/>
      <c r="J40" s="53"/>
      <c r="K40" s="92">
        <f>E40*F40*G40*H40</f>
        <v>117.6</v>
      </c>
      <c r="L40" s="154"/>
      <c r="M40" s="96"/>
      <c r="N40" s="279"/>
    </row>
    <row r="41" spans="2:14" ht="15" customHeight="1" x14ac:dyDescent="0.2">
      <c r="B41" s="63"/>
      <c r="C41" s="13"/>
      <c r="D41" s="13"/>
      <c r="E41" s="325">
        <v>1.5</v>
      </c>
      <c r="F41" s="185">
        <v>1.2</v>
      </c>
      <c r="G41" s="185">
        <v>3</v>
      </c>
      <c r="H41" s="186">
        <v>1</v>
      </c>
      <c r="I41" s="101"/>
      <c r="J41" s="53"/>
      <c r="K41" s="92">
        <f>E41*F41*G41*H41</f>
        <v>5.3999999999999995</v>
      </c>
      <c r="L41" s="154"/>
      <c r="M41" s="96"/>
      <c r="N41" s="279"/>
    </row>
    <row r="42" spans="2:14" ht="15" customHeight="1" x14ac:dyDescent="0.2">
      <c r="B42" s="63"/>
      <c r="C42" s="13"/>
      <c r="D42" s="13"/>
      <c r="E42" s="325">
        <v>0.5</v>
      </c>
      <c r="F42" s="185">
        <v>0.5</v>
      </c>
      <c r="G42" s="185">
        <v>2</v>
      </c>
      <c r="H42" s="186">
        <v>1</v>
      </c>
      <c r="I42" s="101"/>
      <c r="J42" s="53"/>
      <c r="K42" s="92">
        <f t="shared" ref="K42:K43" si="0">E42*F42*G42*H42</f>
        <v>0.5</v>
      </c>
      <c r="L42" s="154"/>
      <c r="M42" s="96"/>
      <c r="N42" s="279"/>
    </row>
    <row r="43" spans="2:14" ht="15" customHeight="1" x14ac:dyDescent="0.2">
      <c r="B43" s="63"/>
      <c r="C43" s="13"/>
      <c r="D43" s="13"/>
      <c r="E43" s="325">
        <v>2</v>
      </c>
      <c r="F43" s="185">
        <v>0.5</v>
      </c>
      <c r="G43" s="185">
        <v>3</v>
      </c>
      <c r="H43" s="186">
        <v>1</v>
      </c>
      <c r="I43" s="101"/>
      <c r="J43" s="53"/>
      <c r="K43" s="92">
        <f t="shared" si="0"/>
        <v>3</v>
      </c>
      <c r="L43" s="154"/>
      <c r="M43" s="96"/>
      <c r="N43" s="279"/>
    </row>
    <row r="44" spans="2:14" ht="15" customHeight="1" thickBot="1" x14ac:dyDescent="0.25">
      <c r="B44" s="63"/>
      <c r="C44" s="13"/>
      <c r="D44" s="13"/>
      <c r="E44" s="131"/>
      <c r="F44" s="126"/>
      <c r="G44" s="126"/>
      <c r="H44" s="127"/>
      <c r="I44" s="101"/>
      <c r="J44" s="53"/>
      <c r="K44" s="34"/>
      <c r="L44" s="154"/>
      <c r="M44" s="100"/>
      <c r="N44" s="279"/>
    </row>
    <row r="45" spans="2:14" ht="15" customHeight="1" x14ac:dyDescent="0.2">
      <c r="B45" s="63"/>
      <c r="C45" s="48" t="s">
        <v>11087</v>
      </c>
      <c r="D45" s="187" t="s">
        <v>4665</v>
      </c>
      <c r="E45" s="662" t="str">
        <f>IFERROR(VLOOKUP($C45,'SINAPI DEZEMBRO 2020'!$1:$1048576,2,0),IFERROR(VLOOKUP($C45,'COMP. PROPRIA'!$B$1:$I$79292,4,0),""))</f>
        <v>DEMOLIÇÃO DE GRANILITE/CONTRAPISO</v>
      </c>
      <c r="F45" s="663"/>
      <c r="G45" s="663"/>
      <c r="H45" s="663"/>
      <c r="I45" s="663"/>
      <c r="J45" s="664"/>
      <c r="K45" s="34">
        <f>SUM(K47:K50)</f>
        <v>12.492000000000003</v>
      </c>
      <c r="L45" s="154" t="str">
        <f>'COMP. PROPRIA'!F31</f>
        <v>M3</v>
      </c>
      <c r="M45" s="105"/>
      <c r="N45" s="279"/>
    </row>
    <row r="46" spans="2:14" ht="25.5" customHeight="1" x14ac:dyDescent="0.2">
      <c r="B46" s="63"/>
      <c r="C46" s="13"/>
      <c r="D46" s="13"/>
      <c r="E46" s="167" t="s">
        <v>764</v>
      </c>
      <c r="F46" s="132" t="s">
        <v>765</v>
      </c>
      <c r="G46" s="132" t="s">
        <v>739</v>
      </c>
      <c r="H46" s="132" t="s">
        <v>742</v>
      </c>
      <c r="I46" s="101"/>
      <c r="J46" s="53"/>
      <c r="K46" s="34"/>
      <c r="L46" s="154"/>
      <c r="M46" s="100"/>
      <c r="N46" s="279"/>
    </row>
    <row r="47" spans="2:14" ht="15" customHeight="1" x14ac:dyDescent="0.2">
      <c r="B47" s="63" t="s">
        <v>11091</v>
      </c>
      <c r="C47" s="13"/>
      <c r="D47" s="13"/>
      <c r="E47" s="325">
        <f>17.82+16.8</f>
        <v>34.620000000000005</v>
      </c>
      <c r="F47" s="185">
        <v>1</v>
      </c>
      <c r="G47" s="185">
        <v>0.1</v>
      </c>
      <c r="H47" s="186">
        <v>1</v>
      </c>
      <c r="I47" s="101"/>
      <c r="J47" s="53"/>
      <c r="K47" s="92">
        <f>E47*F47*G47*H47</f>
        <v>3.4620000000000006</v>
      </c>
      <c r="L47" s="154"/>
      <c r="M47" s="96"/>
      <c r="N47" s="279"/>
    </row>
    <row r="48" spans="2:14" s="278" customFormat="1" ht="15" customHeight="1" x14ac:dyDescent="0.2">
      <c r="B48" s="63" t="s">
        <v>14362</v>
      </c>
      <c r="C48" s="13"/>
      <c r="D48" s="13"/>
      <c r="E48" s="325">
        <f>16.8*3</f>
        <v>50.400000000000006</v>
      </c>
      <c r="F48" s="185">
        <v>1</v>
      </c>
      <c r="G48" s="185">
        <v>0.1</v>
      </c>
      <c r="H48" s="186">
        <v>1</v>
      </c>
      <c r="I48" s="101"/>
      <c r="J48" s="53"/>
      <c r="K48" s="92">
        <f>E48*F48*G48*H48</f>
        <v>5.0400000000000009</v>
      </c>
      <c r="L48" s="154"/>
      <c r="M48" s="96"/>
      <c r="N48" s="279"/>
    </row>
    <row r="49" spans="2:14" ht="15" customHeight="1" x14ac:dyDescent="0.2">
      <c r="B49" s="63" t="s">
        <v>11089</v>
      </c>
      <c r="C49" s="13"/>
      <c r="D49" s="13"/>
      <c r="E49" s="325">
        <f>14.36*2</f>
        <v>28.72</v>
      </c>
      <c r="F49" s="185">
        <v>1</v>
      </c>
      <c r="G49" s="185">
        <v>0.1</v>
      </c>
      <c r="H49" s="186">
        <v>1</v>
      </c>
      <c r="I49" s="101"/>
      <c r="J49" s="53"/>
      <c r="K49" s="92">
        <f>E49*F49*G49*H49</f>
        <v>2.8719999999999999</v>
      </c>
      <c r="L49" s="154"/>
      <c r="M49" s="96"/>
      <c r="N49" s="279"/>
    </row>
    <row r="50" spans="2:14" ht="18" customHeight="1" x14ac:dyDescent="0.2">
      <c r="B50" s="63" t="s">
        <v>11092</v>
      </c>
      <c r="C50" s="13"/>
      <c r="D50" s="13"/>
      <c r="E50" s="325">
        <v>11.18</v>
      </c>
      <c r="F50" s="185">
        <v>1</v>
      </c>
      <c r="G50" s="185">
        <v>0.1</v>
      </c>
      <c r="H50" s="186">
        <v>1</v>
      </c>
      <c r="I50" s="101"/>
      <c r="J50" s="53"/>
      <c r="K50" s="92">
        <f t="shared" ref="K50" si="1">E50*F50*G50*H50</f>
        <v>1.1180000000000001</v>
      </c>
      <c r="L50" s="154"/>
      <c r="M50" s="96"/>
      <c r="N50" s="279"/>
    </row>
    <row r="51" spans="2:14" ht="15" customHeight="1" x14ac:dyDescent="0.2">
      <c r="B51" s="63"/>
      <c r="C51" s="13"/>
      <c r="D51" s="13"/>
      <c r="E51" s="131"/>
      <c r="F51" s="126"/>
      <c r="G51" s="126"/>
      <c r="H51" s="127"/>
      <c r="I51" s="101"/>
      <c r="J51" s="53"/>
      <c r="K51" s="34"/>
      <c r="L51" s="154"/>
      <c r="M51" s="100"/>
      <c r="N51" s="279"/>
    </row>
    <row r="52" spans="2:14" ht="15" customHeight="1" thickBot="1" x14ac:dyDescent="0.25">
      <c r="B52" s="63"/>
      <c r="C52" s="13"/>
      <c r="D52" s="13"/>
      <c r="E52" s="84"/>
      <c r="F52" s="101"/>
      <c r="G52" s="101"/>
      <c r="H52" s="101"/>
      <c r="I52" s="101"/>
      <c r="J52" s="53"/>
      <c r="K52" s="34"/>
      <c r="L52" s="154"/>
      <c r="M52" s="100"/>
      <c r="N52" s="279"/>
    </row>
    <row r="53" spans="2:14" ht="15.75" customHeight="1" x14ac:dyDescent="0.2">
      <c r="B53" s="63"/>
      <c r="C53" s="48" t="s">
        <v>4666</v>
      </c>
      <c r="D53" s="187" t="s">
        <v>4665</v>
      </c>
      <c r="E53" s="662" t="str">
        <f>IFERROR(VLOOKUP($C53,'SINAPI DEZEMBRO 2020'!$1:$1048576,2,0),IFERROR(VLOOKUP($C53,'COMP. PROPRIA'!$B$1:$I$79292,4,0),""))</f>
        <v>DEMOLIÇÃO DE CONCRETO SIMPLES</v>
      </c>
      <c r="F53" s="663"/>
      <c r="G53" s="663"/>
      <c r="H53" s="663"/>
      <c r="I53" s="663"/>
      <c r="J53" s="664"/>
      <c r="K53" s="34">
        <f>SUM(K55:K61)</f>
        <v>33.744499999999995</v>
      </c>
      <c r="L53" s="154" t="s">
        <v>35</v>
      </c>
      <c r="M53" s="100"/>
      <c r="N53" s="279"/>
    </row>
    <row r="54" spans="2:14" ht="25.5" customHeight="1" x14ac:dyDescent="0.2">
      <c r="B54" s="63"/>
      <c r="C54" s="13"/>
      <c r="D54" s="13"/>
      <c r="E54" s="167" t="s">
        <v>764</v>
      </c>
      <c r="F54" s="132" t="s">
        <v>765</v>
      </c>
      <c r="G54" s="132" t="s">
        <v>739</v>
      </c>
      <c r="H54" s="132" t="s">
        <v>742</v>
      </c>
      <c r="I54" s="101"/>
      <c r="J54" s="53"/>
      <c r="K54" s="34"/>
      <c r="L54" s="154"/>
      <c r="M54" s="100"/>
      <c r="N54" s="279"/>
    </row>
    <row r="55" spans="2:14" ht="38.25" customHeight="1" x14ac:dyDescent="0.2">
      <c r="B55" s="63" t="s">
        <v>10562</v>
      </c>
      <c r="C55" s="13"/>
      <c r="D55" s="13"/>
      <c r="E55" s="325">
        <v>13.24</v>
      </c>
      <c r="F55" s="185">
        <v>1</v>
      </c>
      <c r="G55" s="185">
        <v>2</v>
      </c>
      <c r="H55" s="186">
        <v>1</v>
      </c>
      <c r="I55" s="101"/>
      <c r="J55" s="53"/>
      <c r="K55" s="92">
        <f>E55*F55*G55*H55</f>
        <v>26.48</v>
      </c>
      <c r="L55" s="154"/>
      <c r="M55" s="100"/>
      <c r="N55" s="279"/>
    </row>
    <row r="56" spans="2:14" ht="25.5" customHeight="1" x14ac:dyDescent="0.2">
      <c r="B56" s="63" t="s">
        <v>10563</v>
      </c>
      <c r="C56" s="13"/>
      <c r="D56" s="13"/>
      <c r="E56" s="325">
        <f>4*2.3*0.55</f>
        <v>5.0599999999999996</v>
      </c>
      <c r="F56" s="185">
        <v>1</v>
      </c>
      <c r="G56" s="185">
        <v>1</v>
      </c>
      <c r="H56" s="186">
        <v>1</v>
      </c>
      <c r="I56" s="101"/>
      <c r="J56" s="53"/>
      <c r="K56" s="92">
        <f>E56*F56*G56*H56</f>
        <v>5.0599999999999996</v>
      </c>
      <c r="L56" s="154"/>
      <c r="M56" s="100"/>
      <c r="N56" s="279"/>
    </row>
    <row r="57" spans="2:14" ht="25.5" customHeight="1" x14ac:dyDescent="0.2">
      <c r="B57" s="63" t="s">
        <v>11071</v>
      </c>
      <c r="C57" s="13"/>
      <c r="D57" s="13"/>
      <c r="E57" s="325">
        <v>0.87</v>
      </c>
      <c r="F57" s="185">
        <v>1</v>
      </c>
      <c r="G57" s="185">
        <v>1</v>
      </c>
      <c r="H57" s="186">
        <v>1</v>
      </c>
      <c r="I57" s="101"/>
      <c r="J57" s="53"/>
      <c r="K57" s="92">
        <f t="shared" ref="K57:K59" si="2">E57*F57*G57*H57</f>
        <v>0.87</v>
      </c>
      <c r="L57" s="154"/>
      <c r="M57" s="100"/>
      <c r="N57" s="279"/>
    </row>
    <row r="58" spans="2:14" ht="38.25" customHeight="1" x14ac:dyDescent="0.2">
      <c r="B58" s="63" t="s">
        <v>11072</v>
      </c>
      <c r="C58" s="13"/>
      <c r="D58" s="13"/>
      <c r="E58" s="325"/>
      <c r="F58" s="185"/>
      <c r="G58" s="185"/>
      <c r="H58" s="186"/>
      <c r="I58" s="101"/>
      <c r="J58" s="53"/>
      <c r="K58" s="92">
        <f t="shared" si="2"/>
        <v>0</v>
      </c>
      <c r="L58" s="154"/>
      <c r="M58" s="100"/>
      <c r="N58" s="279"/>
    </row>
    <row r="59" spans="2:14" ht="25.5" customHeight="1" x14ac:dyDescent="0.2">
      <c r="B59" s="63" t="s">
        <v>11073</v>
      </c>
      <c r="C59" s="13"/>
      <c r="D59" s="13"/>
      <c r="E59" s="325">
        <f>0.36+0.25</f>
        <v>0.61</v>
      </c>
      <c r="F59" s="185">
        <v>1</v>
      </c>
      <c r="G59" s="185">
        <v>1</v>
      </c>
      <c r="H59" s="186">
        <v>1</v>
      </c>
      <c r="I59" s="101"/>
      <c r="J59" s="53"/>
      <c r="K59" s="92">
        <f t="shared" si="2"/>
        <v>0.61</v>
      </c>
      <c r="L59" s="154"/>
      <c r="M59" s="100"/>
      <c r="N59" s="279"/>
    </row>
    <row r="60" spans="2:14" ht="51" customHeight="1" x14ac:dyDescent="0.2">
      <c r="B60" s="63" t="s">
        <v>10634</v>
      </c>
      <c r="C60" s="13"/>
      <c r="D60" s="13"/>
      <c r="E60" s="325">
        <f>1.5*2.1*0.15</f>
        <v>0.47250000000000003</v>
      </c>
      <c r="F60" s="185">
        <v>1</v>
      </c>
      <c r="G60" s="185">
        <v>1</v>
      </c>
      <c r="H60" s="186">
        <v>1</v>
      </c>
      <c r="I60" s="101"/>
      <c r="J60" s="53"/>
      <c r="K60" s="92">
        <f>E60*F60*G60*H60</f>
        <v>0.47250000000000003</v>
      </c>
      <c r="L60" s="154"/>
      <c r="M60" s="100"/>
      <c r="N60" s="279"/>
    </row>
    <row r="61" spans="2:14" ht="38.25" customHeight="1" x14ac:dyDescent="0.2">
      <c r="B61" s="63" t="s">
        <v>11081</v>
      </c>
      <c r="C61" s="13"/>
      <c r="D61" s="13"/>
      <c r="E61" s="325">
        <f>0.8*2.1*0.15</f>
        <v>0.252</v>
      </c>
      <c r="F61" s="185">
        <v>1</v>
      </c>
      <c r="G61" s="185">
        <v>1</v>
      </c>
      <c r="H61" s="186">
        <v>1</v>
      </c>
      <c r="I61" s="101"/>
      <c r="J61" s="53"/>
      <c r="K61" s="92">
        <f>E61*F61*G61*H61</f>
        <v>0.252</v>
      </c>
      <c r="L61" s="154"/>
      <c r="M61" s="100"/>
      <c r="N61" s="279"/>
    </row>
    <row r="62" spans="2:14" ht="25.5" customHeight="1" x14ac:dyDescent="0.2">
      <c r="B62" s="63" t="s">
        <v>11082</v>
      </c>
      <c r="C62" s="13"/>
      <c r="D62" s="13"/>
      <c r="E62" s="325">
        <f>6*3*0.15</f>
        <v>2.6999999999999997</v>
      </c>
      <c r="F62" s="185">
        <v>1</v>
      </c>
      <c r="G62" s="185">
        <v>1</v>
      </c>
      <c r="H62" s="186">
        <v>1</v>
      </c>
      <c r="I62" s="101"/>
      <c r="J62" s="53"/>
      <c r="K62" s="92">
        <f>E62*F62*G62*H62</f>
        <v>2.6999999999999997</v>
      </c>
      <c r="L62" s="154"/>
      <c r="M62" s="100"/>
      <c r="N62" s="279"/>
    </row>
    <row r="63" spans="2:14" ht="15" customHeight="1" thickBot="1" x14ac:dyDescent="0.25">
      <c r="B63" s="63"/>
      <c r="C63" s="13"/>
      <c r="D63" s="13"/>
      <c r="E63" s="84"/>
      <c r="F63" s="101"/>
      <c r="G63" s="101"/>
      <c r="H63" s="101"/>
      <c r="I63" s="101"/>
      <c r="J63" s="53"/>
      <c r="K63" s="34"/>
      <c r="L63" s="154"/>
      <c r="M63" s="100"/>
      <c r="N63" s="279"/>
    </row>
    <row r="64" spans="2:14" ht="22.5" customHeight="1" x14ac:dyDescent="0.2">
      <c r="B64" s="63"/>
      <c r="C64" s="48" t="s">
        <v>4670</v>
      </c>
      <c r="D64" s="187" t="s">
        <v>4665</v>
      </c>
      <c r="E64" s="662" t="str">
        <f>IFERROR(VLOOKUP($C64,'SINAPI DEZEMBRO 2020'!$1:$1048576,2,0),IFERROR(VLOOKUP($C64,'COMP. PROPRIA'!$B$1:$I$79292,4,0),""))</f>
        <v>RETIRADA DE CAIXAS DE AR CONDICIONADO</v>
      </c>
      <c r="F64" s="663"/>
      <c r="G64" s="663"/>
      <c r="H64" s="663"/>
      <c r="I64" s="663"/>
      <c r="J64" s="664"/>
      <c r="K64" s="34">
        <f>K66</f>
        <v>1.0499999999999998</v>
      </c>
      <c r="L64" s="154" t="str">
        <f>IFERROR(VLOOKUP($C64,'SINAPI DEZEMBRO 2020'!$1:$1048576,3,0),IFERROR(VLOOKUP($C64,'COMP. PROPRIA'!$B$1:$I$79292,5,0),""))</f>
        <v>M2</v>
      </c>
      <c r="M64" s="105">
        <f>K64*0.03</f>
        <v>3.1499999999999993E-2</v>
      </c>
      <c r="N64" s="279"/>
    </row>
    <row r="65" spans="2:14" ht="25.5" customHeight="1" x14ac:dyDescent="0.2">
      <c r="B65" s="63"/>
      <c r="C65" s="13"/>
      <c r="D65" s="13"/>
      <c r="E65" s="167" t="s">
        <v>764</v>
      </c>
      <c r="F65" s="132" t="s">
        <v>765</v>
      </c>
      <c r="G65" s="132" t="s">
        <v>739</v>
      </c>
      <c r="H65" s="132" t="s">
        <v>742</v>
      </c>
      <c r="I65" s="101"/>
      <c r="J65" s="53"/>
      <c r="K65" s="34"/>
      <c r="L65" s="154"/>
      <c r="M65" s="100"/>
      <c r="N65" s="279"/>
    </row>
    <row r="66" spans="2:14" ht="25.5" customHeight="1" x14ac:dyDescent="0.2">
      <c r="B66" s="63" t="s">
        <v>9471</v>
      </c>
      <c r="C66" s="13"/>
      <c r="D66" s="13"/>
      <c r="E66" s="120">
        <v>0.7</v>
      </c>
      <c r="F66" s="41">
        <v>0.5</v>
      </c>
      <c r="G66" s="41">
        <v>3</v>
      </c>
      <c r="H66" s="104">
        <v>1</v>
      </c>
      <c r="I66" s="101"/>
      <c r="J66" s="53"/>
      <c r="K66" s="92">
        <f>E66*F66*G66</f>
        <v>1.0499999999999998</v>
      </c>
      <c r="L66" s="154"/>
      <c r="M66" s="36"/>
      <c r="N66" s="279"/>
    </row>
    <row r="67" spans="2:14" ht="15" customHeight="1" thickBot="1" x14ac:dyDescent="0.25">
      <c r="B67" s="63"/>
      <c r="C67" s="13"/>
      <c r="D67" s="13"/>
      <c r="E67" s="84"/>
      <c r="F67" s="101"/>
      <c r="G67" s="101"/>
      <c r="H67" s="101"/>
      <c r="I67" s="101"/>
      <c r="J67" s="53"/>
      <c r="K67" s="34"/>
      <c r="L67" s="154"/>
      <c r="M67" s="100"/>
      <c r="N67" s="279"/>
    </row>
    <row r="68" spans="2:14" ht="33" customHeight="1" x14ac:dyDescent="0.2">
      <c r="B68" s="63"/>
      <c r="C68" s="13">
        <v>97644</v>
      </c>
      <c r="D68" s="48" t="s">
        <v>7</v>
      </c>
      <c r="E68" s="662" t="str">
        <f>IFERROR(VLOOKUP($C68,'SINAPI DEZEMBRO 2020'!$1:$1048576,2,0),IFERROR(VLOOKUP($C68,'COMP. PROPRIA'!$B$1:$I$79292,4,0),""))</f>
        <v>REMOÇÃO DE PORTAS, DE FORMA MANUAL, SEM REAPROVEITAMENTO. AF_12/2017</v>
      </c>
      <c r="F68" s="663"/>
      <c r="G68" s="663"/>
      <c r="H68" s="663"/>
      <c r="I68" s="663"/>
      <c r="J68" s="664"/>
      <c r="K68" s="34">
        <f>SUM(K70:K72)</f>
        <v>37.68</v>
      </c>
      <c r="L68" s="154" t="str">
        <f>IFERROR(VLOOKUP($C68,'SINAPI DEZEMBRO 2020'!$1:$1048576,3,0),IFERROR(VLOOKUP($C68,'COMP. PROPRIA'!$B$1:$I$79292,5,0),""))</f>
        <v>M2</v>
      </c>
      <c r="M68" s="105">
        <f>K68*0.03</f>
        <v>1.1303999999999998</v>
      </c>
      <c r="N68" s="279"/>
    </row>
    <row r="69" spans="2:14" ht="25.5" customHeight="1" x14ac:dyDescent="0.2">
      <c r="B69" s="63"/>
      <c r="C69" s="13"/>
      <c r="D69" s="13"/>
      <c r="E69" s="167" t="s">
        <v>764</v>
      </c>
      <c r="F69" s="132" t="s">
        <v>765</v>
      </c>
      <c r="G69" s="132" t="s">
        <v>739</v>
      </c>
      <c r="H69" s="132" t="s">
        <v>742</v>
      </c>
      <c r="I69" s="101"/>
      <c r="J69" s="53"/>
      <c r="K69" s="34"/>
      <c r="L69" s="154"/>
      <c r="M69" s="100"/>
      <c r="N69" s="279"/>
    </row>
    <row r="70" spans="2:14" ht="15" customHeight="1" x14ac:dyDescent="0.2">
      <c r="B70" s="63" t="s">
        <v>10558</v>
      </c>
      <c r="C70" s="13"/>
      <c r="D70" s="13"/>
      <c r="E70" s="120">
        <v>0.8</v>
      </c>
      <c r="F70" s="41">
        <v>2.1</v>
      </c>
      <c r="G70" s="41">
        <v>16</v>
      </c>
      <c r="H70" s="104">
        <v>1</v>
      </c>
      <c r="I70" s="101"/>
      <c r="J70" s="53"/>
      <c r="K70" s="92">
        <f t="shared" ref="K70:K72" si="3">E70*F70*G70</f>
        <v>26.880000000000003</v>
      </c>
      <c r="L70" s="154"/>
      <c r="M70" s="100"/>
      <c r="N70" s="279"/>
    </row>
    <row r="71" spans="2:14" ht="15" customHeight="1" x14ac:dyDescent="0.2">
      <c r="B71" s="63" t="s">
        <v>10559</v>
      </c>
      <c r="C71" s="13"/>
      <c r="D71" s="13"/>
      <c r="E71" s="120">
        <v>0.6</v>
      </c>
      <c r="F71" s="41">
        <v>2</v>
      </c>
      <c r="G71" s="41">
        <v>6</v>
      </c>
      <c r="H71" s="104">
        <v>1</v>
      </c>
      <c r="I71" s="101"/>
      <c r="J71" s="53"/>
      <c r="K71" s="92">
        <f t="shared" si="3"/>
        <v>7.1999999999999993</v>
      </c>
      <c r="L71" s="154"/>
      <c r="M71" s="100"/>
      <c r="N71" s="279"/>
    </row>
    <row r="72" spans="2:14" ht="15" customHeight="1" x14ac:dyDescent="0.2">
      <c r="B72" s="63" t="s">
        <v>10560</v>
      </c>
      <c r="C72" s="13"/>
      <c r="D72" s="13"/>
      <c r="E72" s="120">
        <v>0.9</v>
      </c>
      <c r="F72" s="41">
        <v>2</v>
      </c>
      <c r="G72" s="41">
        <v>2</v>
      </c>
      <c r="H72" s="104">
        <v>1</v>
      </c>
      <c r="I72" s="101"/>
      <c r="J72" s="53"/>
      <c r="K72" s="92">
        <f t="shared" si="3"/>
        <v>3.6</v>
      </c>
      <c r="L72" s="154"/>
      <c r="M72" s="100"/>
      <c r="N72" s="279"/>
    </row>
    <row r="73" spans="2:14" ht="15" customHeight="1" thickBot="1" x14ac:dyDescent="0.25">
      <c r="B73" s="63"/>
      <c r="C73" s="13"/>
      <c r="D73" s="13"/>
      <c r="E73" s="171"/>
      <c r="F73" s="35"/>
      <c r="G73" s="35"/>
      <c r="H73" s="35"/>
      <c r="I73" s="101"/>
      <c r="J73" s="53"/>
      <c r="K73" s="34"/>
      <c r="L73" s="154"/>
      <c r="M73" s="100"/>
      <c r="N73" s="279"/>
    </row>
    <row r="74" spans="2:14" ht="26.25" customHeight="1" x14ac:dyDescent="0.2">
      <c r="B74" s="63"/>
      <c r="C74" s="13">
        <v>97640</v>
      </c>
      <c r="D74" s="13" t="s">
        <v>7</v>
      </c>
      <c r="E74" s="662" t="str">
        <f>IFERROR(VLOOKUP($C74,'SINAPI DEZEMBRO 2020'!$1:$1048576,2,0),IFERROR(VLOOKUP($C74,'COMP. PROPRIA'!$B$1:$I$79292,4,0),""))</f>
        <v>REMOÇÃO DE FORROS DE DRYWALL, PVC E FIBROMINERAL, DE FORMA MANUAL, SEM REAPROVEITAMENTO. AF_12/2017</v>
      </c>
      <c r="F74" s="663"/>
      <c r="G74" s="663"/>
      <c r="H74" s="663"/>
      <c r="I74" s="663"/>
      <c r="J74" s="664"/>
      <c r="K74" s="34">
        <f>K76</f>
        <v>1080</v>
      </c>
      <c r="L74" s="154" t="str">
        <f>IFERROR(VLOOKUP($C74,'SINAPI DEZEMBRO 2020'!$1:$1048576,3,0),IFERROR(VLOOKUP($C74,'COMP. PROPRIA'!$B$1:$I$79292,5,0),""))</f>
        <v>M2</v>
      </c>
      <c r="M74" s="105">
        <f>K74*0.03</f>
        <v>32.4</v>
      </c>
      <c r="N74" s="279"/>
    </row>
    <row r="75" spans="2:14" ht="25.5" customHeight="1" x14ac:dyDescent="0.2">
      <c r="B75" s="63"/>
      <c r="C75" s="13"/>
      <c r="D75" s="13"/>
      <c r="E75" s="167" t="s">
        <v>764</v>
      </c>
      <c r="F75" s="35"/>
      <c r="G75" s="35"/>
      <c r="H75" s="35"/>
      <c r="I75" s="101"/>
      <c r="J75" s="53"/>
      <c r="K75" s="34"/>
      <c r="L75" s="154"/>
      <c r="N75" s="279"/>
    </row>
    <row r="76" spans="2:14" ht="25.5" customHeight="1" x14ac:dyDescent="0.2">
      <c r="B76" s="63" t="s">
        <v>10561</v>
      </c>
      <c r="C76" s="13"/>
      <c r="D76" s="13"/>
      <c r="E76" s="120">
        <v>1080</v>
      </c>
      <c r="F76" s="35"/>
      <c r="G76" s="35"/>
      <c r="H76" s="35"/>
      <c r="I76" s="101"/>
      <c r="J76" s="53"/>
      <c r="K76" s="92">
        <f>E76</f>
        <v>1080</v>
      </c>
      <c r="L76" s="154"/>
      <c r="M76" s="100"/>
      <c r="N76" s="279"/>
    </row>
    <row r="77" spans="2:14" ht="15" customHeight="1" thickBot="1" x14ac:dyDescent="0.25">
      <c r="B77" s="63"/>
      <c r="C77" s="13"/>
      <c r="D77" s="13"/>
      <c r="E77" s="171"/>
      <c r="F77" s="35"/>
      <c r="G77" s="35"/>
      <c r="H77" s="35"/>
      <c r="I77" s="101"/>
      <c r="J77" s="53"/>
      <c r="K77" s="34"/>
      <c r="L77" s="154"/>
      <c r="M77" s="100"/>
      <c r="N77" s="279"/>
    </row>
    <row r="78" spans="2:14" ht="26.25" customHeight="1" x14ac:dyDescent="0.2">
      <c r="B78" s="63"/>
      <c r="C78" s="13">
        <v>97663</v>
      </c>
      <c r="D78" s="13" t="s">
        <v>7</v>
      </c>
      <c r="E78" s="662" t="str">
        <f>IFERROR(VLOOKUP($C78,'SINAPI DEZEMBRO 2020'!$1:$1048576,2,0),IFERROR(VLOOKUP($C78,'COMP. PROPRIA'!$B$1:$I$79292,4,0),""))</f>
        <v>REMOÇÃO DE LOUÇAS, DE FORMA MANUAL, SEM REAPROVEITAMENTO. AF_12/2017</v>
      </c>
      <c r="F78" s="663"/>
      <c r="G78" s="663"/>
      <c r="H78" s="663"/>
      <c r="I78" s="663"/>
      <c r="J78" s="664"/>
      <c r="K78" s="34">
        <f>K80</f>
        <v>16</v>
      </c>
      <c r="L78" s="154" t="str">
        <f>IFERROR(VLOOKUP($C78,'SINAPI DEZEMBRO 2020'!$1:$1048576,3,0),IFERROR(VLOOKUP($C78,'COMP. PROPRIA'!$B$1:$I$79292,5,0),""))</f>
        <v>UN</v>
      </c>
      <c r="M78" s="105">
        <f>K78*0.1</f>
        <v>1.6</v>
      </c>
      <c r="N78" s="279"/>
    </row>
    <row r="79" spans="2:14" ht="16.5" customHeight="1" x14ac:dyDescent="0.2">
      <c r="B79" s="63"/>
      <c r="C79" s="13"/>
      <c r="D79" s="13"/>
      <c r="E79" s="167" t="s">
        <v>4685</v>
      </c>
      <c r="F79" s="85"/>
      <c r="G79" s="85"/>
      <c r="H79" s="85"/>
      <c r="I79" s="85"/>
      <c r="J79" s="86"/>
      <c r="K79" s="34"/>
      <c r="L79" s="154"/>
      <c r="M79" s="100"/>
      <c r="N79" s="279"/>
    </row>
    <row r="80" spans="2:14" ht="25.5" customHeight="1" x14ac:dyDescent="0.2">
      <c r="B80" s="63" t="s">
        <v>10616</v>
      </c>
      <c r="C80" s="13"/>
      <c r="D80" s="13"/>
      <c r="E80" s="120">
        <v>16</v>
      </c>
      <c r="F80" s="85"/>
      <c r="G80" s="85"/>
      <c r="H80" s="85"/>
      <c r="I80" s="85"/>
      <c r="J80" s="86"/>
      <c r="K80" s="92">
        <f>E80</f>
        <v>16</v>
      </c>
      <c r="L80" s="154"/>
      <c r="M80" s="100"/>
      <c r="N80" s="279"/>
    </row>
    <row r="81" spans="2:14" ht="15" customHeight="1" thickBot="1" x14ac:dyDescent="0.25">
      <c r="B81" s="63"/>
      <c r="C81" s="13"/>
      <c r="D81" s="13"/>
      <c r="E81" s="171"/>
      <c r="F81" s="35"/>
      <c r="G81" s="35"/>
      <c r="H81" s="35"/>
      <c r="I81" s="101"/>
      <c r="J81" s="53"/>
      <c r="K81" s="92"/>
      <c r="L81" s="154"/>
      <c r="M81" s="100"/>
      <c r="N81" s="279"/>
    </row>
    <row r="82" spans="2:14" ht="15" customHeight="1" x14ac:dyDescent="0.2">
      <c r="B82" s="63"/>
      <c r="C82" s="13">
        <v>97664</v>
      </c>
      <c r="D82" s="13" t="s">
        <v>7</v>
      </c>
      <c r="E82" s="662" t="str">
        <f>IFERROR(VLOOKUP($C82,'SINAPI DEZEMBRO 2020'!$1:$1048576,2,0),IFERROR(VLOOKUP($C82,'COMP. PROPRIA'!$B$1:$I$79292,4,0),""))</f>
        <v>REMOÇÃO DE ACESSÓRIOS, DE FORMA MANUAL, SEM REAPROVEITAMENTO. AF_12/2017</v>
      </c>
      <c r="F82" s="663"/>
      <c r="G82" s="663"/>
      <c r="H82" s="663"/>
      <c r="I82" s="663"/>
      <c r="J82" s="664"/>
      <c r="K82" s="34">
        <f>K84+K85+K86</f>
        <v>18</v>
      </c>
      <c r="L82" s="154" t="str">
        <f>IFERROR(VLOOKUP($C82,'SINAPI DEZEMBRO 2020'!$1:$1048576,3,0),IFERROR(VLOOKUP($C82,'COMP. PROPRIA'!$B$1:$I$79292,5,0),""))</f>
        <v>UN</v>
      </c>
      <c r="M82" s="105">
        <f>K82*0.03</f>
        <v>0.54</v>
      </c>
      <c r="N82" s="279"/>
    </row>
    <row r="83" spans="2:14" ht="15" customHeight="1" x14ac:dyDescent="0.2">
      <c r="B83" s="63"/>
      <c r="C83" s="13"/>
      <c r="D83" s="13"/>
      <c r="E83" s="167" t="s">
        <v>4685</v>
      </c>
      <c r="F83" s="35"/>
      <c r="G83" s="35"/>
      <c r="H83" s="35"/>
      <c r="I83" s="101"/>
      <c r="J83" s="53"/>
      <c r="K83" s="92"/>
      <c r="L83" s="154"/>
      <c r="M83" s="100"/>
      <c r="N83" s="279"/>
    </row>
    <row r="84" spans="2:14" ht="15" customHeight="1" x14ac:dyDescent="0.2">
      <c r="B84" s="63" t="s">
        <v>4896</v>
      </c>
      <c r="C84" s="13"/>
      <c r="D84" s="13"/>
      <c r="E84" s="120">
        <v>6</v>
      </c>
      <c r="F84" s="35"/>
      <c r="G84" s="35"/>
      <c r="H84" s="35"/>
      <c r="I84" s="101"/>
      <c r="J84" s="53"/>
      <c r="K84" s="92">
        <f>E84</f>
        <v>6</v>
      </c>
      <c r="L84" s="154"/>
      <c r="M84" s="100"/>
      <c r="N84" s="279"/>
    </row>
    <row r="85" spans="2:14" ht="15" customHeight="1" x14ac:dyDescent="0.2">
      <c r="B85" s="63" t="s">
        <v>4897</v>
      </c>
      <c r="C85" s="13"/>
      <c r="D85" s="13"/>
      <c r="E85" s="120">
        <v>6</v>
      </c>
      <c r="F85" s="35"/>
      <c r="G85" s="35"/>
      <c r="H85" s="35"/>
      <c r="I85" s="101"/>
      <c r="J85" s="53"/>
      <c r="K85" s="92">
        <f>E85</f>
        <v>6</v>
      </c>
      <c r="L85" s="154"/>
      <c r="M85" s="100"/>
      <c r="N85" s="279"/>
    </row>
    <row r="86" spans="2:14" ht="15" customHeight="1" x14ac:dyDescent="0.2">
      <c r="B86" s="63" t="s">
        <v>4898</v>
      </c>
      <c r="C86" s="13"/>
      <c r="D86" s="13"/>
      <c r="E86" s="120">
        <v>6</v>
      </c>
      <c r="F86" s="35"/>
      <c r="G86" s="35"/>
      <c r="H86" s="35"/>
      <c r="I86" s="101"/>
      <c r="J86" s="53"/>
      <c r="K86" s="92">
        <f>E86</f>
        <v>6</v>
      </c>
      <c r="L86" s="154"/>
      <c r="M86" s="100"/>
      <c r="N86" s="279"/>
    </row>
    <row r="87" spans="2:14" ht="15" customHeight="1" thickBot="1" x14ac:dyDescent="0.25">
      <c r="B87" s="63"/>
      <c r="C87" s="13"/>
      <c r="D87" s="13"/>
      <c r="E87" s="131"/>
      <c r="F87" s="35"/>
      <c r="G87" s="35"/>
      <c r="H87" s="35"/>
      <c r="I87" s="101"/>
      <c r="J87" s="53"/>
      <c r="K87" s="92"/>
      <c r="L87" s="154"/>
      <c r="M87" s="100"/>
      <c r="N87" s="279"/>
    </row>
    <row r="88" spans="2:14" ht="39.75" customHeight="1" x14ac:dyDescent="0.2">
      <c r="B88" s="63"/>
      <c r="C88" s="13">
        <v>97662</v>
      </c>
      <c r="D88" s="48" t="s">
        <v>7</v>
      </c>
      <c r="E88" s="662" t="str">
        <f>IFERROR(VLOOKUP($C88,'SINAPI DEZEMBRO 2020'!$1:$1048576,2,0),IFERROR(VLOOKUP($C88,'COMP. PROPRIA'!$B$1:$I$79292,4,0),""))</f>
        <v>REMOÇÃO DE TUBULAÇÕES (TUBOS E CONEXÕES) DE ÁGUA FRIA, DE FORMA MANUAL, SEM REAPROVEITAMENTO. AF_12/2017</v>
      </c>
      <c r="F88" s="663"/>
      <c r="G88" s="663"/>
      <c r="H88" s="663"/>
      <c r="I88" s="663"/>
      <c r="J88" s="664"/>
      <c r="K88" s="34">
        <f>SUM(K90:K91)</f>
        <v>75</v>
      </c>
      <c r="L88" s="154" t="str">
        <f>IFERROR(VLOOKUP($C88,'SINAPI DEZEMBRO 2020'!$1:$1048576,3,0),IFERROR(VLOOKUP($C88,'COMP. PROPRIA'!$B$1:$I$79292,5,0),""))</f>
        <v>M</v>
      </c>
      <c r="M88" s="105">
        <f>K88*0.03</f>
        <v>2.25</v>
      </c>
      <c r="N88" s="279"/>
    </row>
    <row r="89" spans="2:14" ht="25.5" customHeight="1" x14ac:dyDescent="0.2">
      <c r="B89" s="63"/>
      <c r="C89" s="13"/>
      <c r="D89" s="13"/>
      <c r="E89" s="167" t="s">
        <v>764</v>
      </c>
      <c r="F89" s="132" t="s">
        <v>765</v>
      </c>
      <c r="G89" s="132" t="s">
        <v>739</v>
      </c>
      <c r="H89" s="132" t="s">
        <v>742</v>
      </c>
      <c r="I89" s="101"/>
      <c r="J89" s="53"/>
      <c r="K89" s="34"/>
      <c r="L89" s="154"/>
      <c r="M89" s="100"/>
      <c r="N89" s="279"/>
    </row>
    <row r="90" spans="2:14" ht="15" customHeight="1" x14ac:dyDescent="0.2">
      <c r="B90" s="63" t="s">
        <v>11085</v>
      </c>
      <c r="C90" s="13"/>
      <c r="D90" s="13"/>
      <c r="E90" s="325">
        <v>30</v>
      </c>
      <c r="F90" s="185">
        <v>1</v>
      </c>
      <c r="G90" s="185">
        <v>2</v>
      </c>
      <c r="H90" s="186">
        <v>1</v>
      </c>
      <c r="I90" s="101"/>
      <c r="J90" s="53"/>
      <c r="K90" s="92">
        <f t="shared" ref="K90:K91" si="4">E90*F90*G90</f>
        <v>60</v>
      </c>
      <c r="L90" s="154"/>
      <c r="M90" s="100"/>
      <c r="N90" s="279"/>
    </row>
    <row r="91" spans="2:14" ht="15" customHeight="1" x14ac:dyDescent="0.2">
      <c r="B91" s="63" t="s">
        <v>11086</v>
      </c>
      <c r="C91" s="13"/>
      <c r="D91" s="13"/>
      <c r="E91" s="325">
        <v>15</v>
      </c>
      <c r="F91" s="185">
        <v>1</v>
      </c>
      <c r="G91" s="185">
        <v>1</v>
      </c>
      <c r="H91" s="185">
        <v>1</v>
      </c>
      <c r="I91" s="101"/>
      <c r="J91" s="53"/>
      <c r="K91" s="92">
        <f t="shared" si="4"/>
        <v>15</v>
      </c>
      <c r="L91" s="154"/>
      <c r="M91" s="100"/>
      <c r="N91" s="279"/>
    </row>
    <row r="92" spans="2:14" ht="15" customHeight="1" thickBot="1" x14ac:dyDescent="0.25">
      <c r="B92" s="63"/>
      <c r="C92" s="13"/>
      <c r="D92" s="13"/>
      <c r="E92" s="171"/>
      <c r="F92" s="35"/>
      <c r="G92" s="35"/>
      <c r="H92" s="35"/>
      <c r="I92" s="101"/>
      <c r="J92" s="53"/>
      <c r="K92" s="34"/>
      <c r="L92" s="154"/>
      <c r="M92" s="100"/>
      <c r="N92" s="279"/>
    </row>
    <row r="93" spans="2:14" ht="19.5" customHeight="1" x14ac:dyDescent="0.2">
      <c r="B93" s="63"/>
      <c r="C93" s="13">
        <v>97626</v>
      </c>
      <c r="D93" s="48" t="s">
        <v>7</v>
      </c>
      <c r="E93" s="662" t="str">
        <f>IFERROR(VLOOKUP($C93,'SINAPI DEZEMBRO 2020'!$1:$1048576,2,0),IFERROR(VLOOKUP($C93,'COMP. PROPRIA'!$B$1:$I$79292,4,0),""))</f>
        <v>DEMOLIÇÃO DE PILARES E VIGAS EM CONCRETO ARMADO, DE FORMA MANUAL, SEM REAPROVEITAMENTO. AF_12/2017</v>
      </c>
      <c r="F93" s="663"/>
      <c r="G93" s="663"/>
      <c r="H93" s="663"/>
      <c r="I93" s="663"/>
      <c r="J93" s="664"/>
      <c r="K93" s="34">
        <f>SUM(K95:K97)</f>
        <v>2.4300000000000002</v>
      </c>
      <c r="L93" s="154" t="str">
        <f>IFERROR(VLOOKUP($C93,'SINAPI DEZEMBRO 2020'!$1:$1048576,3,0),IFERROR(VLOOKUP($C93,'COMP. PROPRIA'!$B$1:$I$79292,5,0),""))</f>
        <v>M3</v>
      </c>
      <c r="M93" s="105"/>
      <c r="N93" s="279"/>
    </row>
    <row r="94" spans="2:14" ht="25.5" customHeight="1" x14ac:dyDescent="0.2">
      <c r="B94" s="63"/>
      <c r="C94" s="13"/>
      <c r="D94" s="13"/>
      <c r="E94" s="167" t="s">
        <v>11080</v>
      </c>
      <c r="F94" s="132" t="s">
        <v>765</v>
      </c>
      <c r="G94" s="132" t="s">
        <v>739</v>
      </c>
      <c r="H94" s="132" t="s">
        <v>742</v>
      </c>
      <c r="I94" s="101"/>
      <c r="J94" s="53"/>
      <c r="K94" s="34"/>
      <c r="L94" s="154"/>
      <c r="M94" s="100"/>
      <c r="N94" s="279"/>
    </row>
    <row r="95" spans="2:14" ht="15" customHeight="1" x14ac:dyDescent="0.2">
      <c r="B95" s="63" t="s">
        <v>11078</v>
      </c>
      <c r="C95" s="13"/>
      <c r="D95" s="13"/>
      <c r="E95" s="325">
        <f>0.15*0.3*3</f>
        <v>0.13500000000000001</v>
      </c>
      <c r="F95" s="185">
        <v>1</v>
      </c>
      <c r="G95" s="185">
        <v>8</v>
      </c>
      <c r="H95" s="186">
        <v>1</v>
      </c>
      <c r="I95" s="101"/>
      <c r="J95" s="53"/>
      <c r="K95" s="92">
        <f t="shared" ref="K95:K97" si="5">E95*F95*G95</f>
        <v>1.08</v>
      </c>
      <c r="L95" s="154"/>
      <c r="M95" s="100"/>
      <c r="N95" s="279"/>
    </row>
    <row r="96" spans="2:14" ht="15" customHeight="1" x14ac:dyDescent="0.2">
      <c r="B96" s="63" t="s">
        <v>11079</v>
      </c>
      <c r="C96" s="13"/>
      <c r="D96" s="13"/>
      <c r="E96" s="325">
        <f>0.15*0.3*3</f>
        <v>0.13500000000000001</v>
      </c>
      <c r="F96" s="185">
        <v>1</v>
      </c>
      <c r="G96" s="185">
        <v>8</v>
      </c>
      <c r="H96" s="185">
        <v>1</v>
      </c>
      <c r="I96" s="101"/>
      <c r="J96" s="53"/>
      <c r="K96" s="92">
        <f t="shared" si="5"/>
        <v>1.08</v>
      </c>
      <c r="L96" s="154"/>
      <c r="M96" s="100"/>
      <c r="N96" s="279"/>
    </row>
    <row r="97" spans="2:14" ht="15" customHeight="1" x14ac:dyDescent="0.2">
      <c r="B97" s="63" t="s">
        <v>11083</v>
      </c>
      <c r="C97" s="13"/>
      <c r="D97" s="13"/>
      <c r="E97" s="325">
        <f>0.15*0.3*6</f>
        <v>0.27</v>
      </c>
      <c r="F97" s="185">
        <v>1</v>
      </c>
      <c r="G97" s="185">
        <v>1</v>
      </c>
      <c r="H97" s="185">
        <v>1</v>
      </c>
      <c r="I97" s="101"/>
      <c r="J97" s="53"/>
      <c r="K97" s="92">
        <f t="shared" si="5"/>
        <v>0.27</v>
      </c>
      <c r="L97" s="154"/>
      <c r="M97" s="100"/>
      <c r="N97" s="279"/>
    </row>
    <row r="98" spans="2:14" ht="15" customHeight="1" thickBot="1" x14ac:dyDescent="0.25">
      <c r="B98" s="63"/>
      <c r="C98" s="13"/>
      <c r="D98" s="13"/>
      <c r="E98" s="171"/>
      <c r="F98" s="35"/>
      <c r="G98" s="35"/>
      <c r="H98" s="35"/>
      <c r="I98" s="101"/>
      <c r="J98" s="53"/>
      <c r="K98" s="34"/>
      <c r="L98" s="154"/>
      <c r="M98" s="100"/>
      <c r="N98" s="279"/>
    </row>
    <row r="99" spans="2:14" ht="33" customHeight="1" x14ac:dyDescent="0.2">
      <c r="B99" s="204"/>
      <c r="C99" s="13">
        <v>97634</v>
      </c>
      <c r="D99" s="48" t="s">
        <v>7</v>
      </c>
      <c r="E99" s="662" t="str">
        <f>IFERROR(VLOOKUP($C99,'SINAPI DEZEMBRO 2020'!$1:$1048576,2,0),IFERROR(VLOOKUP($C99,'COMP. PROPRIA'!$B$1:$I$79292,4,0),""))</f>
        <v>DEMOLIÇÃO DE REVESTIMENTO CERÂMICO, DE FORMA MECANIZADA COM MARTELETE, SEM REAPROVEITAMENTO. AF_12/2017</v>
      </c>
      <c r="F99" s="663"/>
      <c r="G99" s="663"/>
      <c r="H99" s="663"/>
      <c r="I99" s="663"/>
      <c r="J99" s="664"/>
      <c r="K99" s="34">
        <f>SUM(K101:K104)</f>
        <v>134.995</v>
      </c>
      <c r="L99" s="154" t="str">
        <f>IFERROR(VLOOKUP($C99,'SINAPI DEZEMBRO 2020'!$1:$1048576,3,0),IFERROR(VLOOKUP($C99,'COMP. PROPRIA'!$B$1:$I$79292,5,0),""))</f>
        <v>M2</v>
      </c>
      <c r="M99" s="105">
        <f>K99*0.03</f>
        <v>4.0498500000000002</v>
      </c>
      <c r="N99" s="279"/>
    </row>
    <row r="100" spans="2:14" ht="25.5" customHeight="1" x14ac:dyDescent="0.2">
      <c r="B100" s="63"/>
      <c r="C100" s="13"/>
      <c r="D100" s="13"/>
      <c r="E100" s="167" t="s">
        <v>764</v>
      </c>
      <c r="F100" s="132" t="s">
        <v>765</v>
      </c>
      <c r="G100" s="132" t="s">
        <v>739</v>
      </c>
      <c r="H100" s="132" t="s">
        <v>742</v>
      </c>
      <c r="I100" s="101"/>
      <c r="J100" s="53"/>
      <c r="K100" s="34"/>
      <c r="L100" s="154"/>
      <c r="M100" s="100"/>
      <c r="N100" s="279"/>
    </row>
    <row r="101" spans="2:14" ht="15" customHeight="1" x14ac:dyDescent="0.2">
      <c r="B101" s="63" t="s">
        <v>9472</v>
      </c>
      <c r="C101" s="13"/>
      <c r="D101" s="13"/>
      <c r="E101" s="120">
        <v>10</v>
      </c>
      <c r="F101" s="41">
        <v>2.9</v>
      </c>
      <c r="G101" s="41">
        <v>1</v>
      </c>
      <c r="H101" s="104">
        <v>1</v>
      </c>
      <c r="I101" s="101"/>
      <c r="J101" s="53"/>
      <c r="K101" s="92">
        <f t="shared" ref="K101:K104" si="6">E101*F101*G101</f>
        <v>29</v>
      </c>
      <c r="L101" s="154"/>
      <c r="M101" s="100"/>
      <c r="N101" s="279"/>
    </row>
    <row r="102" spans="2:14" ht="15" customHeight="1" x14ac:dyDescent="0.2">
      <c r="B102" s="63" t="s">
        <v>4882</v>
      </c>
      <c r="C102" s="13"/>
      <c r="D102" s="13"/>
      <c r="E102" s="120">
        <v>10</v>
      </c>
      <c r="F102" s="41">
        <v>2.9</v>
      </c>
      <c r="G102" s="41">
        <v>1</v>
      </c>
      <c r="H102" s="41">
        <v>1</v>
      </c>
      <c r="I102" s="101"/>
      <c r="J102" s="53"/>
      <c r="K102" s="92">
        <f t="shared" si="6"/>
        <v>29</v>
      </c>
      <c r="L102" s="154"/>
      <c r="M102" s="100"/>
      <c r="N102" s="279"/>
    </row>
    <row r="103" spans="2:14" ht="15" customHeight="1" x14ac:dyDescent="0.2">
      <c r="B103" s="63" t="s">
        <v>10564</v>
      </c>
      <c r="C103" s="13"/>
      <c r="D103" s="13"/>
      <c r="E103" s="120">
        <v>14.21</v>
      </c>
      <c r="F103" s="41">
        <v>2.9</v>
      </c>
      <c r="G103" s="41">
        <v>1</v>
      </c>
      <c r="H103" s="41">
        <v>1</v>
      </c>
      <c r="I103" s="101"/>
      <c r="J103" s="53"/>
      <c r="K103" s="92">
        <f t="shared" si="6"/>
        <v>41.209000000000003</v>
      </c>
      <c r="L103" s="154"/>
      <c r="M103" s="100"/>
      <c r="N103" s="279"/>
    </row>
    <row r="104" spans="2:14" ht="15" customHeight="1" x14ac:dyDescent="0.2">
      <c r="B104" s="63" t="s">
        <v>4883</v>
      </c>
      <c r="C104" s="13"/>
      <c r="D104" s="13"/>
      <c r="E104" s="120">
        <v>12.34</v>
      </c>
      <c r="F104" s="41">
        <v>2.9</v>
      </c>
      <c r="G104" s="41">
        <v>1</v>
      </c>
      <c r="H104" s="41">
        <v>1</v>
      </c>
      <c r="I104" s="101"/>
      <c r="J104" s="53"/>
      <c r="K104" s="92">
        <f t="shared" si="6"/>
        <v>35.786000000000001</v>
      </c>
      <c r="L104" s="154"/>
      <c r="M104" s="100"/>
      <c r="N104" s="279"/>
    </row>
    <row r="105" spans="2:14" ht="15" customHeight="1" thickBot="1" x14ac:dyDescent="0.25">
      <c r="B105" s="63"/>
      <c r="C105" s="13"/>
      <c r="D105" s="13"/>
      <c r="E105" s="171"/>
      <c r="F105" s="35"/>
      <c r="G105" s="35"/>
      <c r="H105" s="35"/>
      <c r="I105" s="101"/>
      <c r="J105" s="53"/>
      <c r="K105" s="92"/>
      <c r="L105" s="154"/>
      <c r="M105" s="100"/>
      <c r="N105" s="279"/>
    </row>
    <row r="106" spans="2:14" s="278" customFormat="1" ht="15" customHeight="1" x14ac:dyDescent="0.2">
      <c r="B106" s="63"/>
      <c r="C106" s="13">
        <v>97661</v>
      </c>
      <c r="D106" s="48" t="s">
        <v>7</v>
      </c>
      <c r="E106" s="662" t="str">
        <f>IFERROR(VLOOKUP($C106,'SINAPI DEZEMBRO 2020'!$1:$1048576,2,0),IFERROR(VLOOKUP($C106,'COMP. PROPRIA'!$B$1:$I$79292,4,0),""))</f>
        <v>REMOÇÃO DE CABOS ELÉTRICOS, DE FORMA MANUAL, SEM REAPROVEITAMENTO. AF_12/2017</v>
      </c>
      <c r="F106" s="663"/>
      <c r="G106" s="663"/>
      <c r="H106" s="663"/>
      <c r="I106" s="663"/>
      <c r="J106" s="664"/>
      <c r="K106" s="34">
        <v>4910.6000000000004</v>
      </c>
      <c r="L106" s="154" t="str">
        <f>IFERROR(VLOOKUP($C106,'SINAPI DEZEMBRO 2020'!$1:$1048576,3,0),IFERROR(VLOOKUP($C106,'COMP. PROPRIA'!$B$1:$I$79292,5,0),""))</f>
        <v>M</v>
      </c>
      <c r="M106" s="105">
        <f>K106*0.03</f>
        <v>147.31800000000001</v>
      </c>
      <c r="N106" s="279"/>
    </row>
    <row r="107" spans="2:14" s="278" customFormat="1" ht="15" customHeight="1" x14ac:dyDescent="0.2">
      <c r="B107" s="63"/>
      <c r="C107" s="13"/>
      <c r="D107" s="13"/>
      <c r="E107" s="171"/>
      <c r="F107" s="35"/>
      <c r="G107" s="35"/>
      <c r="H107" s="35"/>
      <c r="I107" s="101"/>
      <c r="J107" s="53"/>
      <c r="K107" s="92"/>
      <c r="L107" s="154"/>
      <c r="M107" s="100"/>
      <c r="N107" s="279"/>
    </row>
    <row r="108" spans="2:14" s="278" customFormat="1" ht="15" customHeight="1" thickBot="1" x14ac:dyDescent="0.25">
      <c r="B108" s="63"/>
      <c r="C108" s="13"/>
      <c r="D108" s="13"/>
      <c r="E108" s="171"/>
      <c r="F108" s="35"/>
      <c r="G108" s="35"/>
      <c r="H108" s="35"/>
      <c r="I108" s="101"/>
      <c r="J108" s="53"/>
      <c r="K108" s="92"/>
      <c r="L108" s="154"/>
      <c r="M108" s="100"/>
      <c r="N108" s="279"/>
    </row>
    <row r="109" spans="2:14" ht="21" customHeight="1" x14ac:dyDescent="0.2">
      <c r="B109" s="63"/>
      <c r="C109" s="48">
        <v>97637</v>
      </c>
      <c r="D109" s="187" t="s">
        <v>7</v>
      </c>
      <c r="E109" s="662" t="str">
        <f>IFERROR(VLOOKUP($C109,'SINAPI DEZEMBRO 2020'!$1:$1048576,2,0),IFERROR(VLOOKUP($C109,'COMP. PROPRIA'!$B$1:$I$79292,4,0),""))</f>
        <v>REMOÇÃO DE TAPUME/ CHAPAS METÁLICAS E DE MADEIRA, DE FORMA MANUAL, SEM REAPROVEITAMENTO. AF_12/2017</v>
      </c>
      <c r="F109" s="663"/>
      <c r="G109" s="663"/>
      <c r="H109" s="663"/>
      <c r="I109" s="663"/>
      <c r="J109" s="664"/>
      <c r="K109" s="34">
        <f>SUM(K111:K112)</f>
        <v>316.95</v>
      </c>
      <c r="L109" s="154" t="str">
        <f>IFERROR(VLOOKUP($C109,'SINAPI DEZEMBRO 2020'!$1:$1048576,3,0),IFERROR(VLOOKUP($C109,'COMP. PROPRIA'!$B$1:$I$79292,5,0),""))</f>
        <v>M2</v>
      </c>
      <c r="M109" s="100"/>
      <c r="N109" s="279"/>
    </row>
    <row r="110" spans="2:14" ht="25.5" customHeight="1" x14ac:dyDescent="0.2">
      <c r="B110" s="63"/>
      <c r="C110" s="13"/>
      <c r="D110" s="13"/>
      <c r="E110" s="167" t="s">
        <v>764</v>
      </c>
      <c r="F110" s="132" t="s">
        <v>765</v>
      </c>
      <c r="G110" s="132" t="s">
        <v>739</v>
      </c>
      <c r="H110" s="132" t="s">
        <v>742</v>
      </c>
      <c r="I110" s="101"/>
      <c r="J110" s="53"/>
      <c r="K110" s="34"/>
      <c r="L110" s="154"/>
      <c r="M110" s="100"/>
      <c r="N110" s="279"/>
    </row>
    <row r="111" spans="2:14" ht="15" customHeight="1" x14ac:dyDescent="0.2">
      <c r="B111" s="63" t="s">
        <v>12371</v>
      </c>
      <c r="C111" s="13"/>
      <c r="D111" s="13"/>
      <c r="E111" s="120">
        <v>50</v>
      </c>
      <c r="F111" s="41">
        <v>2</v>
      </c>
      <c r="G111" s="41">
        <v>1</v>
      </c>
      <c r="H111" s="104">
        <v>1</v>
      </c>
      <c r="I111" s="101"/>
      <c r="J111" s="53"/>
      <c r="K111" s="92">
        <f>E111*F111*G111*H111</f>
        <v>100</v>
      </c>
      <c r="L111" s="154"/>
      <c r="M111" s="100"/>
      <c r="N111" s="279"/>
    </row>
    <row r="112" spans="2:14" s="278" customFormat="1" ht="15" customHeight="1" x14ac:dyDescent="0.2">
      <c r="B112" s="63" t="s">
        <v>12372</v>
      </c>
      <c r="C112" s="13"/>
      <c r="D112" s="13"/>
      <c r="E112" s="120">
        <f>K302</f>
        <v>216.95</v>
      </c>
      <c r="F112" s="41">
        <v>1</v>
      </c>
      <c r="G112" s="41">
        <v>1</v>
      </c>
      <c r="H112" s="104">
        <v>1</v>
      </c>
      <c r="I112" s="101"/>
      <c r="J112" s="53"/>
      <c r="K112" s="92">
        <f>E112*F112*G112*H112</f>
        <v>216.95</v>
      </c>
      <c r="L112" s="154"/>
      <c r="M112" s="100"/>
      <c r="N112" s="279"/>
    </row>
    <row r="113" spans="2:14" ht="15" customHeight="1" thickBot="1" x14ac:dyDescent="0.25">
      <c r="B113" s="63"/>
      <c r="C113" s="13"/>
      <c r="D113" s="13"/>
      <c r="E113" s="171"/>
      <c r="F113" s="35"/>
      <c r="G113" s="35"/>
      <c r="H113" s="35"/>
      <c r="I113" s="101"/>
      <c r="J113" s="53"/>
      <c r="K113" s="92"/>
      <c r="L113" s="154"/>
      <c r="M113" s="100"/>
      <c r="N113" s="279"/>
    </row>
    <row r="114" spans="2:14" ht="12.75" customHeight="1" x14ac:dyDescent="0.2">
      <c r="B114" s="63"/>
      <c r="C114" s="13">
        <v>98535</v>
      </c>
      <c r="D114" s="122" t="s">
        <v>7</v>
      </c>
      <c r="E114" s="662" t="str">
        <f>IFERROR(VLOOKUP($C114,'SINAPI DEZEMBRO 2020'!$1:$1048576,2,0),IFERROR(VLOOKUP($C114,'COMP. PROPRIA'!$B$1:$I$79292,4,0),""))</f>
        <v>PODA EM ALTURA DE ÁRVORE COM DIÂMETRO DE TRONCO MAIOR OU IGUAL A 0,60 M.AF_05/2018</v>
      </c>
      <c r="F114" s="663"/>
      <c r="G114" s="663"/>
      <c r="H114" s="663"/>
      <c r="I114" s="663"/>
      <c r="J114" s="664"/>
      <c r="K114" s="34">
        <f>K115</f>
        <v>7</v>
      </c>
      <c r="L114" s="154" t="str">
        <f>IFERROR(VLOOKUP($C114,'SINAPI DEZEMBRO 2020'!$1:$1048576,3,0),IFERROR(VLOOKUP($C114,'COMP. PROPRIA'!$B$1:$I$79292,5,0),""))</f>
        <v>UN</v>
      </c>
      <c r="M114" s="105"/>
      <c r="N114" s="279"/>
    </row>
    <row r="115" spans="2:14" ht="15" customHeight="1" x14ac:dyDescent="0.2">
      <c r="B115" s="63" t="s">
        <v>11074</v>
      </c>
      <c r="C115" s="13"/>
      <c r="D115" s="13"/>
      <c r="E115" s="171">
        <v>7</v>
      </c>
      <c r="F115" s="35"/>
      <c r="G115" s="35"/>
      <c r="H115" s="35"/>
      <c r="I115" s="101"/>
      <c r="J115" s="53"/>
      <c r="K115" s="92">
        <f>E115</f>
        <v>7</v>
      </c>
      <c r="L115" s="154"/>
      <c r="M115" s="100"/>
      <c r="N115" s="279"/>
    </row>
    <row r="116" spans="2:14" ht="15" customHeight="1" x14ac:dyDescent="0.2">
      <c r="B116" s="63"/>
      <c r="C116" s="13"/>
      <c r="D116" s="13"/>
      <c r="E116" s="171"/>
      <c r="F116" s="35"/>
      <c r="G116" s="35"/>
      <c r="H116" s="35"/>
      <c r="I116" s="101"/>
      <c r="J116" s="53"/>
      <c r="K116" s="92"/>
      <c r="L116" s="154"/>
      <c r="M116" s="100"/>
      <c r="N116" s="279"/>
    </row>
    <row r="117" spans="2:14" ht="15" customHeight="1" thickBot="1" x14ac:dyDescent="0.25">
      <c r="B117" s="63"/>
      <c r="C117" s="13"/>
      <c r="D117" s="13"/>
      <c r="E117" s="171"/>
      <c r="F117" s="35"/>
      <c r="G117" s="35"/>
      <c r="H117" s="35"/>
      <c r="I117" s="101"/>
      <c r="J117" s="53"/>
      <c r="K117" s="92"/>
      <c r="L117" s="154"/>
      <c r="M117" s="100"/>
      <c r="N117" s="279"/>
    </row>
    <row r="118" spans="2:14" ht="12.75" customHeight="1" x14ac:dyDescent="0.2">
      <c r="B118" s="63"/>
      <c r="C118" s="13">
        <v>98531</v>
      </c>
      <c r="D118" s="122" t="s">
        <v>7</v>
      </c>
      <c r="E118" s="662" t="str">
        <f>IFERROR(VLOOKUP($C118,'SINAPI DEZEMBRO 2020'!$1:$1048576,2,0),IFERROR(VLOOKUP($C118,'COMP. PROPRIA'!$B$1:$I$79292,4,0),""))</f>
        <v>CORTE RASO E RECORTE DE ÁRVORE COM DIÂMETRO DE TRONCO MAIOR OU IGUAL A 0,60 M.AF_05/2018</v>
      </c>
      <c r="F118" s="663"/>
      <c r="G118" s="663"/>
      <c r="H118" s="663"/>
      <c r="I118" s="663"/>
      <c r="J118" s="664"/>
      <c r="K118" s="34">
        <f>K119</f>
        <v>7</v>
      </c>
      <c r="L118" s="154" t="str">
        <f>IFERROR(VLOOKUP($C118,'SINAPI DEZEMBRO 2020'!$1:$1048576,3,0),IFERROR(VLOOKUP($C118,'COMP. PROPRIA'!$B$1:$I$79292,5,0),""))</f>
        <v>UN</v>
      </c>
      <c r="M118" s="105"/>
      <c r="N118" s="279"/>
    </row>
    <row r="119" spans="2:14" ht="15" customHeight="1" x14ac:dyDescent="0.2">
      <c r="B119" s="63" t="s">
        <v>11075</v>
      </c>
      <c r="C119" s="13"/>
      <c r="D119" s="13"/>
      <c r="E119" s="171">
        <v>7</v>
      </c>
      <c r="F119" s="35"/>
      <c r="G119" s="35"/>
      <c r="H119" s="35"/>
      <c r="I119" s="101"/>
      <c r="J119" s="53"/>
      <c r="K119" s="92">
        <f>E119</f>
        <v>7</v>
      </c>
      <c r="L119" s="154"/>
      <c r="M119" s="100"/>
      <c r="N119" s="279"/>
    </row>
    <row r="120" spans="2:14" ht="15" customHeight="1" thickBot="1" x14ac:dyDescent="0.25">
      <c r="B120" s="63"/>
      <c r="C120" s="13"/>
      <c r="D120" s="13"/>
      <c r="E120" s="171"/>
      <c r="F120" s="35"/>
      <c r="G120" s="35"/>
      <c r="H120" s="35"/>
      <c r="I120" s="101"/>
      <c r="J120" s="53"/>
      <c r="K120" s="92"/>
      <c r="L120" s="154"/>
      <c r="M120" s="100"/>
      <c r="N120" s="279"/>
    </row>
    <row r="121" spans="2:14" ht="29.25" customHeight="1" x14ac:dyDescent="0.2">
      <c r="B121" s="63"/>
      <c r="C121" s="13">
        <v>98528</v>
      </c>
      <c r="D121" s="122" t="s">
        <v>7</v>
      </c>
      <c r="E121" s="662" t="str">
        <f>IFERROR(VLOOKUP($C121,'SINAPI DEZEMBRO 2020'!$1:$1048576,2,0),IFERROR(VLOOKUP($C121,'COMP. PROPRIA'!$B$1:$I$79292,4,0),""))</f>
        <v>REMOÇÃO DE RAÍZES REMANESCENTES DE TRONCO DE ÁRVORE COM DIÂMETRO MAIOR OU IGUAL A 0,60 M.AF_05/2018</v>
      </c>
      <c r="F121" s="663"/>
      <c r="G121" s="663"/>
      <c r="H121" s="663"/>
      <c r="I121" s="663"/>
      <c r="J121" s="664"/>
      <c r="K121" s="34">
        <f>K122</f>
        <v>7</v>
      </c>
      <c r="L121" s="154" t="str">
        <f>IFERROR(VLOOKUP($C121,'SINAPI DEZEMBRO 2020'!$1:$1048576,3,0),IFERROR(VLOOKUP($C121,'COMP. PROPRIA'!$B$1:$I$79292,5,0),""))</f>
        <v>UN</v>
      </c>
      <c r="M121" s="105"/>
      <c r="N121" s="279"/>
    </row>
    <row r="122" spans="2:14" ht="15" customHeight="1" x14ac:dyDescent="0.2">
      <c r="B122" s="63" t="s">
        <v>11076</v>
      </c>
      <c r="C122" s="13"/>
      <c r="D122" s="13"/>
      <c r="E122" s="171">
        <v>7</v>
      </c>
      <c r="F122" s="35"/>
      <c r="G122" s="35"/>
      <c r="H122" s="35"/>
      <c r="I122" s="101"/>
      <c r="J122" s="53"/>
      <c r="K122" s="92">
        <f>E122</f>
        <v>7</v>
      </c>
      <c r="L122" s="154"/>
      <c r="M122" s="100"/>
      <c r="N122" s="279"/>
    </row>
    <row r="123" spans="2:14" ht="15" customHeight="1" thickBot="1" x14ac:dyDescent="0.25">
      <c r="B123" s="63"/>
      <c r="C123" s="13"/>
      <c r="D123" s="13"/>
      <c r="E123" s="171"/>
      <c r="F123" s="35"/>
      <c r="G123" s="35"/>
      <c r="H123" s="35"/>
      <c r="I123" s="101"/>
      <c r="J123" s="53"/>
      <c r="K123" s="92"/>
      <c r="L123" s="154"/>
      <c r="M123" s="100"/>
      <c r="N123" s="279"/>
    </row>
    <row r="124" spans="2:14" ht="42.75" customHeight="1" x14ac:dyDescent="0.2">
      <c r="B124" s="63"/>
      <c r="C124" s="48">
        <v>100973</v>
      </c>
      <c r="D124" s="48" t="s">
        <v>7</v>
      </c>
      <c r="E124" s="662" t="str">
        <f>IFERROR(VLOOKUP($C124,'SINAPI DEZEMBRO 2020'!$1:$1048576,2,0),IFERROR(VLOOKUP($C124,'COMP. PROPRIA'!$B$1:$I$79292,4,0),""))</f>
        <v>CARGA, MANOBRA E DESCARGA DE SOLOS E MATERIAIS GRANULARES EM CAMINHÃO BASCULANTE 6 M³ - CARGA COM PÁ CARREGADEIRA (CAÇAMBA DE 1,7 A 2,8 M³ / 128 HP) E DESCARGA LIVRE (UNIDADE: M3). AF_07/2020</v>
      </c>
      <c r="F124" s="663"/>
      <c r="G124" s="663"/>
      <c r="H124" s="663"/>
      <c r="I124" s="663"/>
      <c r="J124" s="664"/>
      <c r="K124" s="34">
        <f>(E126+E127)*H126</f>
        <v>455.78869856000011</v>
      </c>
      <c r="L124" s="154" t="str">
        <f>IFERROR(VLOOKUP($C124,'SINAPI DEZEMBRO 2020'!$1:$1048576,3,0),IFERROR(VLOOKUP($C124,'COMP. PROPRIA'!$B$1:$I$79292,5,0),""))</f>
        <v>M3</v>
      </c>
      <c r="M124" s="100"/>
      <c r="N124" s="279"/>
    </row>
    <row r="125" spans="2:14" ht="66" customHeight="1" x14ac:dyDescent="0.2">
      <c r="B125" s="63" t="s">
        <v>4673</v>
      </c>
      <c r="C125" s="13"/>
      <c r="D125" s="13"/>
      <c r="E125" s="172" t="s">
        <v>4671</v>
      </c>
      <c r="F125" s="9"/>
      <c r="G125" s="9"/>
      <c r="H125" s="39" t="s">
        <v>4672</v>
      </c>
      <c r="I125" s="125"/>
      <c r="J125" s="98"/>
      <c r="K125" s="34"/>
      <c r="L125" s="154"/>
      <c r="M125" s="100"/>
      <c r="N125" s="279"/>
    </row>
    <row r="126" spans="2:14" ht="28.5" customHeight="1" x14ac:dyDescent="0.2">
      <c r="B126" s="63" t="s">
        <v>4906</v>
      </c>
      <c r="C126" s="13"/>
      <c r="D126" s="13"/>
      <c r="E126" s="135">
        <f>SUM(M99+M68+M64+M38+M34+M26+M74+M78+M82+M114+M118+M121+M106+K93+M88+K53+K45+M30)</f>
        <v>306.60669120000006</v>
      </c>
      <c r="F126" s="125"/>
      <c r="G126" s="125"/>
      <c r="H126" s="42">
        <v>1.3</v>
      </c>
      <c r="I126" s="125"/>
      <c r="J126" s="98"/>
      <c r="K126" s="34"/>
      <c r="L126" s="154"/>
      <c r="M126" s="100"/>
      <c r="N126" s="279"/>
    </row>
    <row r="127" spans="2:14" ht="28.5" customHeight="1" x14ac:dyDescent="0.2">
      <c r="B127" s="63" t="s">
        <v>10565</v>
      </c>
      <c r="C127" s="13"/>
      <c r="D127" s="13"/>
      <c r="E127" s="135">
        <v>44</v>
      </c>
      <c r="F127" s="125"/>
      <c r="G127" s="125"/>
      <c r="H127" s="42"/>
      <c r="I127" s="125"/>
      <c r="J127" s="98"/>
      <c r="K127" s="34"/>
      <c r="L127" s="154"/>
      <c r="M127" s="100"/>
      <c r="N127" s="279"/>
    </row>
    <row r="128" spans="2:14" ht="12.75" customHeight="1" thickBot="1" x14ac:dyDescent="0.25">
      <c r="B128" s="63"/>
      <c r="C128" s="13"/>
      <c r="D128" s="13"/>
      <c r="E128" s="44"/>
      <c r="F128" s="125"/>
      <c r="G128" s="125"/>
      <c r="H128" s="125"/>
      <c r="I128" s="125"/>
      <c r="J128" s="98"/>
      <c r="K128" s="34"/>
      <c r="L128" s="154"/>
      <c r="M128" s="100"/>
      <c r="N128" s="279"/>
    </row>
    <row r="129" spans="2:14" ht="35.25" customHeight="1" x14ac:dyDescent="0.2">
      <c r="B129" s="63"/>
      <c r="C129" s="48">
        <v>97914</v>
      </c>
      <c r="D129" s="48" t="s">
        <v>7</v>
      </c>
      <c r="E129" s="662" t="str">
        <f>IFERROR(VLOOKUP($C129,'SINAPI DEZEMBRO 2020'!$1:$1048576,2,0),IFERROR(VLOOKUP($C129,'COMP. PROPRIA'!$B$1:$I$79292,4,0),""))</f>
        <v>TRANSPORTE COM CAMINHÃO BASCULANTE DE 6 M³, EM VIA URBANA PAVIMENTADA, DMT ATÉ 30 KM (UNIDADE: M3XKM). AF_07/2020</v>
      </c>
      <c r="F129" s="663"/>
      <c r="G129" s="663"/>
      <c r="H129" s="663"/>
      <c r="I129" s="663"/>
      <c r="J129" s="664"/>
      <c r="K129" s="34">
        <f>K131</f>
        <v>3418.415239200001</v>
      </c>
      <c r="L129" s="154" t="str">
        <f>IFERROR(VLOOKUP($C129,'SINAPI DEZEMBRO 2020'!$1:$1048576,3,0),IFERROR(VLOOKUP($C129,'COMP. PROPRIA'!$B$1:$I$79292,5,0),""))</f>
        <v>M3XKM</v>
      </c>
      <c r="M129" s="100"/>
      <c r="N129" s="279"/>
    </row>
    <row r="130" spans="2:14" ht="12.75" customHeight="1" x14ac:dyDescent="0.2">
      <c r="B130" s="63"/>
      <c r="C130" s="13"/>
      <c r="D130" s="13"/>
      <c r="E130" s="44" t="s">
        <v>740</v>
      </c>
      <c r="F130" s="125"/>
      <c r="G130" s="125"/>
      <c r="H130" s="125" t="s">
        <v>741</v>
      </c>
      <c r="I130" s="125"/>
      <c r="J130" s="98"/>
      <c r="K130" s="34"/>
      <c r="L130" s="154"/>
      <c r="M130" s="100"/>
      <c r="N130" s="279"/>
    </row>
    <row r="131" spans="2:14" ht="33.75" customHeight="1" x14ac:dyDescent="0.2">
      <c r="B131" s="63" t="s">
        <v>4674</v>
      </c>
      <c r="C131" s="13"/>
      <c r="D131" s="13"/>
      <c r="E131" s="135">
        <f>K124</f>
        <v>455.78869856000011</v>
      </c>
      <c r="F131" s="125"/>
      <c r="G131" s="125"/>
      <c r="H131" s="42">
        <v>7.5</v>
      </c>
      <c r="I131" s="125"/>
      <c r="J131" s="98"/>
      <c r="K131" s="92">
        <f>K124*H131</f>
        <v>3418.415239200001</v>
      </c>
      <c r="L131" s="154"/>
      <c r="M131" s="100"/>
      <c r="N131" s="279"/>
    </row>
    <row r="132" spans="2:14" ht="12.75" customHeight="1" thickBot="1" x14ac:dyDescent="0.25">
      <c r="B132" s="63"/>
      <c r="C132" s="13"/>
      <c r="D132" s="13"/>
      <c r="E132" s="44"/>
      <c r="F132" s="125"/>
      <c r="G132" s="125"/>
      <c r="H132" s="125"/>
      <c r="I132" s="125"/>
      <c r="J132" s="98"/>
      <c r="K132" s="34"/>
      <c r="L132" s="154"/>
      <c r="M132" s="100"/>
      <c r="N132" s="279"/>
    </row>
    <row r="133" spans="2:14" ht="15.75" thickBot="1" x14ac:dyDescent="0.25">
      <c r="B133" s="63"/>
      <c r="C133" s="13"/>
      <c r="D133" s="13"/>
      <c r="E133" s="680" t="s">
        <v>11852</v>
      </c>
      <c r="F133" s="681"/>
      <c r="G133" s="681"/>
      <c r="H133" s="681"/>
      <c r="I133" s="681"/>
      <c r="J133" s="682"/>
      <c r="K133" s="34"/>
      <c r="L133" s="154"/>
      <c r="M133" s="100"/>
      <c r="N133" s="279"/>
    </row>
    <row r="134" spans="2:14" ht="12.75" customHeight="1" x14ac:dyDescent="0.2">
      <c r="B134" s="63"/>
      <c r="C134" s="13"/>
      <c r="D134" s="13"/>
      <c r="E134" s="686" t="s">
        <v>11853</v>
      </c>
      <c r="F134" s="687"/>
      <c r="G134" s="687"/>
      <c r="H134" s="687"/>
      <c r="I134" s="687"/>
      <c r="J134" s="688"/>
      <c r="K134" s="34"/>
      <c r="L134" s="154"/>
      <c r="M134" s="100"/>
      <c r="N134" s="279"/>
    </row>
    <row r="135" spans="2:14" ht="0.75" customHeight="1" thickBot="1" x14ac:dyDescent="0.25">
      <c r="B135" s="63"/>
      <c r="C135" s="13"/>
      <c r="D135" s="13"/>
      <c r="E135" s="44"/>
      <c r="F135" s="125"/>
      <c r="G135" s="125"/>
      <c r="H135" s="125"/>
      <c r="I135" s="125"/>
      <c r="J135" s="98"/>
      <c r="K135" s="34"/>
      <c r="L135" s="154"/>
      <c r="M135" s="100"/>
      <c r="N135" s="279"/>
    </row>
    <row r="136" spans="2:14" ht="51" customHeight="1" x14ac:dyDescent="0.2">
      <c r="B136" s="204"/>
      <c r="C136" s="13">
        <v>96521</v>
      </c>
      <c r="D136" s="122" t="s">
        <v>7</v>
      </c>
      <c r="E136" s="689" t="str">
        <f>IFERROR(VLOOKUP($C136,'SINAPI DEZEMBRO 2020'!$1:$1048576,2,0),IFERROR(VLOOKUP($C136,'COMP. PROPRIA'!$B$1:$I$79292,4,0),""))</f>
        <v>ESCAVAÇÃO MECANIZADA PARA BLOCO DE COROAMENTO OU SAPATA, COM PREVISÃO DE FÔRMA, COM RETROESCAVADEIRA. AF_06/2017</v>
      </c>
      <c r="F136" s="690"/>
      <c r="G136" s="690"/>
      <c r="H136" s="690"/>
      <c r="I136" s="690"/>
      <c r="J136" s="691"/>
      <c r="K136" s="34">
        <f>K137</f>
        <v>10.8</v>
      </c>
      <c r="L136" s="154" t="str">
        <f>IFERROR(VLOOKUP($C136,'SINAPI DEZEMBRO 2020'!$1:$1048576,3,0),IFERROR(VLOOKUP($C136,'COMP. PROPRIA'!$B$1:$I$79292,5,0),""))</f>
        <v>M3</v>
      </c>
      <c r="M136" s="105"/>
      <c r="N136" s="279"/>
    </row>
    <row r="137" spans="2:14" ht="14.25" customHeight="1" x14ac:dyDescent="0.2">
      <c r="B137" s="63"/>
      <c r="C137" s="13"/>
      <c r="D137" s="13"/>
      <c r="E137" s="120">
        <f>1*0.9*1.5*8</f>
        <v>10.8</v>
      </c>
      <c r="F137" s="35"/>
      <c r="G137" s="35"/>
      <c r="H137" s="35"/>
      <c r="I137" s="101"/>
      <c r="J137" s="53"/>
      <c r="K137" s="92">
        <f>E137</f>
        <v>10.8</v>
      </c>
      <c r="L137" s="154"/>
      <c r="M137" s="100"/>
      <c r="N137" s="279"/>
    </row>
    <row r="138" spans="2:14" ht="12.75" customHeight="1" thickBot="1" x14ac:dyDescent="0.25">
      <c r="B138" s="63"/>
      <c r="C138" s="13"/>
      <c r="D138" s="13"/>
      <c r="E138" s="44"/>
      <c r="F138" s="125"/>
      <c r="G138" s="125"/>
      <c r="H138" s="125"/>
      <c r="I138" s="125"/>
      <c r="J138" s="98"/>
      <c r="K138" s="92"/>
      <c r="L138" s="154"/>
      <c r="M138" s="100"/>
      <c r="N138" s="279"/>
    </row>
    <row r="139" spans="2:14" s="278" customFormat="1" ht="12.75" customHeight="1" x14ac:dyDescent="0.2">
      <c r="B139" s="63"/>
      <c r="C139" s="13">
        <v>96617</v>
      </c>
      <c r="D139" s="122" t="s">
        <v>7</v>
      </c>
      <c r="E139" s="662" t="str">
        <f>IFERROR(VLOOKUP($C139,'SINAPI DEZEMBRO 2020'!$1:$1048576,2,0),IFERROR(VLOOKUP($C139,'COMP. PROPRIA'!$B$1:$I$79292,4,0),""))</f>
        <v>LASTRO DE CONCRETO MAGRO, APLICADO EM BLOCOS DE COROAMENTO OU SAPATAS, ESPESSURA DE 3 CM. AF_08/2017</v>
      </c>
      <c r="F139" s="663"/>
      <c r="G139" s="663"/>
      <c r="H139" s="663"/>
      <c r="I139" s="663"/>
      <c r="J139" s="664"/>
      <c r="K139" s="34">
        <f>K140</f>
        <v>3.36</v>
      </c>
      <c r="L139" s="154" t="str">
        <f>IFERROR(VLOOKUP($C139,'SINAPI DEZEMBRO 2020'!$1:$1048576,3,0),IFERROR(VLOOKUP($C139,'COMP. PROPRIA'!$B$1:$I$79292,5,0),""))</f>
        <v>M2</v>
      </c>
      <c r="M139" s="100"/>
      <c r="N139" s="279"/>
    </row>
    <row r="140" spans="2:14" s="278" customFormat="1" ht="12.75" customHeight="1" x14ac:dyDescent="0.2">
      <c r="B140" s="63"/>
      <c r="C140" s="13"/>
      <c r="D140" s="13"/>
      <c r="E140" s="120">
        <v>3.36</v>
      </c>
      <c r="F140" s="35"/>
      <c r="G140" s="35"/>
      <c r="H140" s="35"/>
      <c r="I140" s="101"/>
      <c r="J140" s="53"/>
      <c r="K140" s="92">
        <f>E140</f>
        <v>3.36</v>
      </c>
      <c r="L140" s="154"/>
      <c r="M140" s="100"/>
      <c r="N140" s="279"/>
    </row>
    <row r="141" spans="2:14" s="278" customFormat="1" ht="12.75" customHeight="1" x14ac:dyDescent="0.2">
      <c r="B141" s="63"/>
      <c r="C141" s="13"/>
      <c r="D141" s="13"/>
      <c r="E141" s="44"/>
      <c r="F141" s="125"/>
      <c r="G141" s="125"/>
      <c r="H141" s="125"/>
      <c r="I141" s="125"/>
      <c r="J141" s="98"/>
      <c r="K141" s="92"/>
      <c r="L141" s="154"/>
      <c r="M141" s="100"/>
      <c r="N141" s="279"/>
    </row>
    <row r="142" spans="2:14" s="278" customFormat="1" ht="12.75" customHeight="1" thickBot="1" x14ac:dyDescent="0.25">
      <c r="B142" s="63"/>
      <c r="C142" s="13"/>
      <c r="D142" s="13"/>
      <c r="E142" s="44"/>
      <c r="F142" s="125"/>
      <c r="G142" s="125"/>
      <c r="H142" s="125"/>
      <c r="I142" s="125"/>
      <c r="J142" s="98"/>
      <c r="K142" s="92"/>
      <c r="L142" s="154"/>
      <c r="M142" s="100"/>
      <c r="N142" s="279"/>
    </row>
    <row r="143" spans="2:14" ht="27" customHeight="1" x14ac:dyDescent="0.2">
      <c r="B143" s="63"/>
      <c r="C143" s="13">
        <v>96546</v>
      </c>
      <c r="D143" s="122" t="s">
        <v>7</v>
      </c>
      <c r="E143" s="662" t="str">
        <f>IFERROR(VLOOKUP($C143,'SINAPI DEZEMBRO 2020'!$1:$1048576,2,0),IFERROR(VLOOKUP($C143,'COMP. PROPRIA'!$B$1:$I$79292,4,0),""))</f>
        <v>ARMAÇÃO DE BLOCO, VIGA BALDRAME OU SAPATA UTILIZANDO AÇO CA-50 DE 10 MM - MONTAGEM. AF_06/2017</v>
      </c>
      <c r="F143" s="663"/>
      <c r="G143" s="663"/>
      <c r="H143" s="663"/>
      <c r="I143" s="663"/>
      <c r="J143" s="664"/>
      <c r="K143" s="34">
        <f>K144</f>
        <v>118.76</v>
      </c>
      <c r="L143" s="154" t="str">
        <f>IFERROR(VLOOKUP($C143,'SINAPI DEZEMBRO 2020'!$1:$1048576,3,0),IFERROR(VLOOKUP($C143,'COMP. PROPRIA'!$B$1:$I$79292,5,0),""))</f>
        <v>KG</v>
      </c>
      <c r="M143" s="105"/>
      <c r="N143" s="279"/>
    </row>
    <row r="144" spans="2:14" ht="12.75" customHeight="1" x14ac:dyDescent="0.2">
      <c r="B144" s="63"/>
      <c r="C144" s="13"/>
      <c r="D144" s="13"/>
      <c r="E144" s="120">
        <v>118.76</v>
      </c>
      <c r="F144" s="35"/>
      <c r="G144" s="35"/>
      <c r="H144" s="35"/>
      <c r="I144" s="101"/>
      <c r="J144" s="53"/>
      <c r="K144" s="92">
        <f>E144</f>
        <v>118.76</v>
      </c>
      <c r="L144" s="154"/>
      <c r="M144" s="100"/>
      <c r="N144" s="279"/>
    </row>
    <row r="145" spans="2:14" ht="12.75" customHeight="1" thickBot="1" x14ac:dyDescent="0.25">
      <c r="B145" s="63"/>
      <c r="C145" s="13"/>
      <c r="D145" s="13"/>
      <c r="E145" s="44"/>
      <c r="F145" s="125"/>
      <c r="G145" s="125"/>
      <c r="H145" s="125"/>
      <c r="I145" s="125"/>
      <c r="J145" s="98"/>
      <c r="K145" s="92"/>
      <c r="L145" s="154"/>
      <c r="M145" s="100"/>
      <c r="N145" s="279"/>
    </row>
    <row r="146" spans="2:14" ht="30" customHeight="1" x14ac:dyDescent="0.2">
      <c r="B146" s="63"/>
      <c r="C146" s="13">
        <v>96543</v>
      </c>
      <c r="D146" s="122" t="s">
        <v>7</v>
      </c>
      <c r="E146" s="662" t="str">
        <f>IFERROR(VLOOKUP($C146,'SINAPI DEZEMBRO 2020'!$1:$1048576,2,0),IFERROR(VLOOKUP($C146,'COMP. PROPRIA'!$B$1:$I$79292,4,0),""))</f>
        <v>ARMAÇÃO DE BLOCO, VIGA BALDRAME E SAPATA UTILIZANDO AÇO CA-60 DE 5 MM - MONTAGEM. AF_06/2017</v>
      </c>
      <c r="F146" s="663"/>
      <c r="G146" s="663"/>
      <c r="H146" s="663"/>
      <c r="I146" s="663"/>
      <c r="J146" s="664"/>
      <c r="K146" s="34">
        <f>K147</f>
        <v>10.15</v>
      </c>
      <c r="L146" s="154" t="str">
        <f>IFERROR(VLOOKUP($C146,'SINAPI DEZEMBRO 2020'!$1:$1048576,3,0),IFERROR(VLOOKUP($C146,'COMP. PROPRIA'!$B$1:$I$79292,5,0),""))</f>
        <v>KG</v>
      </c>
      <c r="M146" s="105"/>
      <c r="N146" s="279"/>
    </row>
    <row r="147" spans="2:14" ht="12.75" customHeight="1" x14ac:dyDescent="0.2">
      <c r="B147" s="63"/>
      <c r="C147" s="13"/>
      <c r="D147" s="13"/>
      <c r="E147" s="120">
        <v>10.15</v>
      </c>
      <c r="F147" s="35"/>
      <c r="G147" s="35"/>
      <c r="H147" s="35"/>
      <c r="I147" s="101"/>
      <c r="J147" s="53"/>
      <c r="K147" s="92">
        <f>E147</f>
        <v>10.15</v>
      </c>
      <c r="L147" s="154"/>
      <c r="M147" s="100"/>
      <c r="N147" s="279"/>
    </row>
    <row r="148" spans="2:14" ht="15" customHeight="1" thickBot="1" x14ac:dyDescent="0.25">
      <c r="B148" s="63"/>
      <c r="C148" s="13"/>
      <c r="D148" s="13"/>
      <c r="E148" s="44"/>
      <c r="F148" s="125"/>
      <c r="G148" s="125"/>
      <c r="H148" s="125"/>
      <c r="I148" s="125"/>
      <c r="J148" s="98"/>
      <c r="K148" s="92"/>
      <c r="L148" s="154"/>
      <c r="M148" s="100"/>
      <c r="N148" s="279"/>
    </row>
    <row r="149" spans="2:14" ht="26.25" customHeight="1" x14ac:dyDescent="0.2">
      <c r="B149" s="63"/>
      <c r="C149" s="13">
        <v>96531</v>
      </c>
      <c r="D149" s="122" t="s">
        <v>7</v>
      </c>
      <c r="E149" s="662" t="str">
        <f>IFERROR(VLOOKUP($C149,'SINAPI DEZEMBRO 2020'!$1:$1048576,2,0),IFERROR(VLOOKUP($C149,'COMP. PROPRIA'!$B$1:$I$79292,4,0),""))</f>
        <v>FABRICAÇÃO, MONTAGEM E DESMONTAGEM DE FÔRMA PARA BLOCO DE COROAMENTO, EM MADEIRA SERRADA, E=25 MM, 2 UTILIZAÇÕES. AF_06/2017</v>
      </c>
      <c r="F149" s="663"/>
      <c r="G149" s="663"/>
      <c r="H149" s="663"/>
      <c r="I149" s="663"/>
      <c r="J149" s="664"/>
      <c r="K149" s="34">
        <f>K150</f>
        <v>16.239999999999998</v>
      </c>
      <c r="L149" s="154" t="str">
        <f>IFERROR(VLOOKUP($C149,'SINAPI DEZEMBRO 2020'!$1:$1048576,3,0),IFERROR(VLOOKUP($C149,'COMP. PROPRIA'!$B$1:$I$79292,5,0),""))</f>
        <v>M2</v>
      </c>
      <c r="M149" s="105"/>
      <c r="N149" s="279"/>
    </row>
    <row r="150" spans="2:14" ht="12.75" customHeight="1" x14ac:dyDescent="0.2">
      <c r="B150" s="63"/>
      <c r="C150" s="13"/>
      <c r="D150" s="13"/>
      <c r="E150" s="120">
        <v>16.239999999999998</v>
      </c>
      <c r="F150" s="35"/>
      <c r="G150" s="35"/>
      <c r="H150" s="35"/>
      <c r="I150" s="101"/>
      <c r="J150" s="53"/>
      <c r="K150" s="92">
        <f>E150</f>
        <v>16.239999999999998</v>
      </c>
      <c r="L150" s="154"/>
      <c r="M150" s="100"/>
      <c r="N150" s="279"/>
    </row>
    <row r="151" spans="2:14" ht="12.75" customHeight="1" thickBot="1" x14ac:dyDescent="0.25">
      <c r="B151" s="63"/>
      <c r="C151" s="13"/>
      <c r="D151" s="13"/>
      <c r="E151" s="44"/>
      <c r="F151" s="125"/>
      <c r="G151" s="125"/>
      <c r="H151" s="125"/>
      <c r="I151" s="125"/>
      <c r="J151" s="98"/>
      <c r="K151" s="92"/>
      <c r="L151" s="154"/>
      <c r="M151" s="100"/>
      <c r="N151" s="279"/>
    </row>
    <row r="152" spans="2:14" s="278" customFormat="1" ht="12.75" customHeight="1" x14ac:dyDescent="0.2">
      <c r="B152" s="63"/>
      <c r="C152" s="13">
        <v>96558</v>
      </c>
      <c r="D152" s="122" t="s">
        <v>7</v>
      </c>
      <c r="E152" s="662" t="str">
        <f>IFERROR(VLOOKUP($C152,'SINAPI DEZEMBRO 2020'!$1:$1048576,2,0),IFERROR(VLOOKUP($C152,'COMP. PROPRIA'!$B$1:$I$79292,4,0),""))</f>
        <v>CONCRETAGEM DE SAPATAS, FCK 30 MPA, COM USO DE BOMBA  LANÇAMENTO, ADENSAMENTO E ACABAMENTO. AF_11/2016</v>
      </c>
      <c r="F152" s="663"/>
      <c r="G152" s="663"/>
      <c r="H152" s="663"/>
      <c r="I152" s="663"/>
      <c r="J152" s="664"/>
      <c r="K152" s="34">
        <f>K153</f>
        <v>1.75</v>
      </c>
      <c r="L152" s="154" t="str">
        <f>IFERROR(VLOOKUP($C152,'SINAPI DEZEMBRO 2020'!$1:$1048576,3,0),IFERROR(VLOOKUP($C152,'COMP. PROPRIA'!$B$1:$I$79292,5,0),""))</f>
        <v>M3</v>
      </c>
      <c r="M152" s="105"/>
      <c r="N152" s="279"/>
    </row>
    <row r="153" spans="2:14" s="278" customFormat="1" ht="12.75" customHeight="1" x14ac:dyDescent="0.2">
      <c r="B153" s="63"/>
      <c r="C153" s="13"/>
      <c r="D153" s="13"/>
      <c r="E153" s="120">
        <v>1.75</v>
      </c>
      <c r="F153" s="35"/>
      <c r="G153" s="35"/>
      <c r="H153" s="35"/>
      <c r="I153" s="101"/>
      <c r="J153" s="53"/>
      <c r="K153" s="92">
        <f>E153</f>
        <v>1.75</v>
      </c>
      <c r="L153" s="154"/>
      <c r="M153" s="100"/>
      <c r="N153" s="279"/>
    </row>
    <row r="154" spans="2:14" s="278" customFormat="1" ht="12.75" customHeight="1" thickBot="1" x14ac:dyDescent="0.25">
      <c r="B154" s="63"/>
      <c r="C154" s="13"/>
      <c r="D154" s="13"/>
      <c r="E154" s="44"/>
      <c r="F154" s="125"/>
      <c r="G154" s="125"/>
      <c r="H154" s="125"/>
      <c r="I154" s="125"/>
      <c r="J154" s="98"/>
      <c r="K154" s="92"/>
      <c r="L154" s="154"/>
      <c r="M154" s="100"/>
      <c r="N154" s="279"/>
    </row>
    <row r="155" spans="2:14" ht="29.25" customHeight="1" x14ac:dyDescent="0.2">
      <c r="B155" s="63"/>
      <c r="C155" s="13">
        <v>98557</v>
      </c>
      <c r="D155" s="122" t="s">
        <v>7</v>
      </c>
      <c r="E155" s="662" t="str">
        <f>IFERROR(VLOOKUP($C155,'SINAPI DEZEMBRO 2020'!$1:$1048576,2,0),IFERROR(VLOOKUP($C155,'COMP. PROPRIA'!$B$1:$I$79292,4,0),""))</f>
        <v>IMPERMEABILIZAÇÃO DE SUPERFÍCIE COM EMULSÃO ASFÁLTICA, 2 DEMÃOS AF_06/2018</v>
      </c>
      <c r="F155" s="663"/>
      <c r="G155" s="663"/>
      <c r="H155" s="663"/>
      <c r="I155" s="663"/>
      <c r="J155" s="664"/>
      <c r="K155" s="34">
        <f>K156</f>
        <v>16.239999999999998</v>
      </c>
      <c r="L155" s="154" t="str">
        <f>IFERROR(VLOOKUP($C155,'SINAPI DEZEMBRO 2020'!$1:$1048576,3,0),IFERROR(VLOOKUP($C155,'COMP. PROPRIA'!$B$1:$I$79292,5,0),""))</f>
        <v>M2</v>
      </c>
      <c r="M155" s="105"/>
      <c r="N155" s="279"/>
    </row>
    <row r="156" spans="2:14" ht="12.75" customHeight="1" x14ac:dyDescent="0.2">
      <c r="B156" s="63"/>
      <c r="C156" s="13"/>
      <c r="D156" s="13"/>
      <c r="E156" s="120">
        <v>16.239999999999998</v>
      </c>
      <c r="F156" s="35"/>
      <c r="G156" s="35"/>
      <c r="H156" s="35"/>
      <c r="I156" s="101"/>
      <c r="J156" s="53"/>
      <c r="K156" s="92">
        <f>E156</f>
        <v>16.239999999999998</v>
      </c>
      <c r="L156" s="154"/>
      <c r="M156" s="100"/>
      <c r="N156" s="279"/>
    </row>
    <row r="157" spans="2:14" ht="12.75" customHeight="1" thickBot="1" x14ac:dyDescent="0.25">
      <c r="B157" s="63"/>
      <c r="C157" s="13"/>
      <c r="D157" s="13"/>
      <c r="E157" s="44"/>
      <c r="F157" s="125"/>
      <c r="G157" s="125"/>
      <c r="H157" s="125"/>
      <c r="I157" s="125"/>
      <c r="J157" s="98"/>
      <c r="K157" s="92"/>
      <c r="L157" s="154"/>
      <c r="M157" s="100"/>
      <c r="N157" s="279"/>
    </row>
    <row r="158" spans="2:14" ht="12.75" customHeight="1" x14ac:dyDescent="0.2">
      <c r="B158" s="63"/>
      <c r="C158" s="13">
        <v>96995</v>
      </c>
      <c r="D158" s="122" t="s">
        <v>7</v>
      </c>
      <c r="E158" s="662" t="str">
        <f>IFERROR(VLOOKUP($C158,'SINAPI DEZEMBRO 2020'!$1:$1048576,2,0),IFERROR(VLOOKUP($C158,'COMP. PROPRIA'!$B$1:$I$79292,4,0),""))</f>
        <v>REATERRO MANUAL APILOADO COM SOQUETE. AF_10/2017</v>
      </c>
      <c r="F158" s="663"/>
      <c r="G158" s="663"/>
      <c r="H158" s="663"/>
      <c r="I158" s="663"/>
      <c r="J158" s="664"/>
      <c r="K158" s="34">
        <f>K159</f>
        <v>9.0500000000000007</v>
      </c>
      <c r="L158" s="154" t="str">
        <f>IFERROR(VLOOKUP($C158,'SINAPI DEZEMBRO 2020'!$1:$1048576,3,0),IFERROR(VLOOKUP($C158,'COMP. PROPRIA'!$B$1:$I$79292,5,0),""))</f>
        <v>M3</v>
      </c>
      <c r="M158" s="105"/>
      <c r="N158" s="279"/>
    </row>
    <row r="159" spans="2:14" ht="12.75" customHeight="1" x14ac:dyDescent="0.2">
      <c r="B159" s="63"/>
      <c r="C159" s="13"/>
      <c r="D159" s="13"/>
      <c r="E159" s="120">
        <v>9.0500000000000007</v>
      </c>
      <c r="F159" s="35"/>
      <c r="G159" s="35"/>
      <c r="H159" s="35"/>
      <c r="I159" s="101"/>
      <c r="J159" s="53"/>
      <c r="K159" s="92">
        <f>E159</f>
        <v>9.0500000000000007</v>
      </c>
      <c r="L159" s="154"/>
      <c r="M159" s="100"/>
      <c r="N159" s="279"/>
    </row>
    <row r="160" spans="2:14" ht="12.75" customHeight="1" thickBot="1" x14ac:dyDescent="0.25">
      <c r="B160" s="63"/>
      <c r="C160" s="13"/>
      <c r="D160" s="13"/>
      <c r="E160" s="44"/>
      <c r="F160" s="125"/>
      <c r="G160" s="125"/>
      <c r="H160" s="125"/>
      <c r="I160" s="125"/>
      <c r="J160" s="98"/>
      <c r="K160" s="92"/>
      <c r="L160" s="154"/>
      <c r="M160" s="100"/>
      <c r="N160" s="279"/>
    </row>
    <row r="161" spans="2:14" ht="38.25" customHeight="1" x14ac:dyDescent="0.2">
      <c r="B161" s="63"/>
      <c r="C161" s="13">
        <v>100973</v>
      </c>
      <c r="D161" s="122" t="s">
        <v>7</v>
      </c>
      <c r="E161" s="662" t="str">
        <f>IFERROR(VLOOKUP($C161,'SINAPI DEZEMBRO 2020'!$1:$1048576,2,0),IFERROR(VLOOKUP($C161,'COMP. PROPRIA'!$B$1:$I$79292,4,0),""))</f>
        <v>CARGA, MANOBRA E DESCARGA DE SOLOS E MATERIAIS GRANULARES EM CAMINHÃO BASCULANTE 6 M³ - CARGA COM PÁ CARREGADEIRA (CAÇAMBA DE 1,7 A 2,8 M³ / 128 HP) E DESCARGA LIVRE (UNIDADE: M3). AF_07/2020</v>
      </c>
      <c r="F161" s="663"/>
      <c r="G161" s="663"/>
      <c r="H161" s="663"/>
      <c r="I161" s="663"/>
      <c r="J161" s="664"/>
      <c r="K161" s="34">
        <f>K162</f>
        <v>1.75</v>
      </c>
      <c r="L161" s="154" t="str">
        <f>IFERROR(VLOOKUP($C161,'SINAPI DEZEMBRO 2020'!$1:$1048576,3,0),IFERROR(VLOOKUP($C161,'COMP. PROPRIA'!$B$1:$I$79292,5,0),""))</f>
        <v>M3</v>
      </c>
      <c r="M161" s="105"/>
      <c r="N161" s="279"/>
    </row>
    <row r="162" spans="2:14" ht="12.75" customHeight="1" x14ac:dyDescent="0.2">
      <c r="B162" s="63"/>
      <c r="C162" s="13"/>
      <c r="D162" s="13"/>
      <c r="E162" s="120">
        <f>K136-K158</f>
        <v>1.75</v>
      </c>
      <c r="F162" s="35"/>
      <c r="G162" s="35"/>
      <c r="H162" s="35"/>
      <c r="I162" s="101"/>
      <c r="J162" s="53"/>
      <c r="K162" s="92">
        <f>E162</f>
        <v>1.75</v>
      </c>
      <c r="L162" s="154"/>
      <c r="M162" s="100"/>
      <c r="N162" s="279"/>
    </row>
    <row r="163" spans="2:14" ht="12.75" customHeight="1" thickBot="1" x14ac:dyDescent="0.25">
      <c r="B163" s="63"/>
      <c r="C163" s="13"/>
      <c r="D163" s="13"/>
      <c r="E163" s="44"/>
      <c r="F163" s="125"/>
      <c r="G163" s="125"/>
      <c r="H163" s="125"/>
      <c r="I163" s="125"/>
      <c r="J163" s="98"/>
      <c r="K163" s="92"/>
      <c r="L163" s="154"/>
      <c r="M163" s="100"/>
      <c r="N163" s="279"/>
    </row>
    <row r="164" spans="2:14" ht="32.25" customHeight="1" x14ac:dyDescent="0.2">
      <c r="B164" s="63"/>
      <c r="C164" s="13">
        <v>97914</v>
      </c>
      <c r="D164" s="122" t="s">
        <v>7</v>
      </c>
      <c r="E164" s="662" t="str">
        <f>IFERROR(VLOOKUP($C164,'SINAPI DEZEMBRO 2020'!$1:$1048576,2,0),IFERROR(VLOOKUP($C164,'COMP. PROPRIA'!$B$1:$I$79292,4,0),""))</f>
        <v>TRANSPORTE COM CAMINHÃO BASCULANTE DE 6 M³, EM VIA URBANA PAVIMENTADA, DMT ATÉ 30 KM (UNIDADE: M3XKM). AF_07/2020</v>
      </c>
      <c r="F164" s="663"/>
      <c r="G164" s="663"/>
      <c r="H164" s="663"/>
      <c r="I164" s="663"/>
      <c r="J164" s="664"/>
      <c r="K164" s="34">
        <f>K165</f>
        <v>13.125</v>
      </c>
      <c r="L164" s="154" t="str">
        <f>IFERROR(VLOOKUP($C164,'SINAPI DEZEMBRO 2020'!$1:$1048576,3,0),IFERROR(VLOOKUP($C164,'COMP. PROPRIA'!$B$1:$I$79292,5,0),""))</f>
        <v>M3XKM</v>
      </c>
      <c r="M164" s="105"/>
      <c r="N164" s="279"/>
    </row>
    <row r="165" spans="2:14" ht="12.75" customHeight="1" x14ac:dyDescent="0.2">
      <c r="B165" s="63"/>
      <c r="C165" s="13"/>
      <c r="D165" s="13"/>
      <c r="E165" s="120">
        <f>E162*7.5</f>
        <v>13.125</v>
      </c>
      <c r="F165" s="35"/>
      <c r="G165" s="35"/>
      <c r="H165" s="35"/>
      <c r="I165" s="101"/>
      <c r="J165" s="53"/>
      <c r="K165" s="92">
        <f>E165</f>
        <v>13.125</v>
      </c>
      <c r="L165" s="154"/>
      <c r="M165" s="100"/>
      <c r="N165" s="279"/>
    </row>
    <row r="166" spans="2:14" ht="12.75" customHeight="1" thickBot="1" x14ac:dyDescent="0.25">
      <c r="B166" s="63"/>
      <c r="C166" s="13"/>
      <c r="D166" s="13"/>
      <c r="E166" s="44"/>
      <c r="F166" s="125"/>
      <c r="G166" s="125"/>
      <c r="H166" s="125"/>
      <c r="I166" s="125"/>
      <c r="J166" s="98"/>
      <c r="K166" s="34"/>
      <c r="L166" s="154"/>
      <c r="M166" s="100"/>
      <c r="N166" s="279"/>
    </row>
    <row r="167" spans="2:14" ht="12.75" customHeight="1" thickBot="1" x14ac:dyDescent="0.25">
      <c r="B167" s="63"/>
      <c r="C167" s="13"/>
      <c r="D167" s="13"/>
      <c r="E167" s="686" t="s">
        <v>11147</v>
      </c>
      <c r="F167" s="687"/>
      <c r="G167" s="687"/>
      <c r="H167" s="687"/>
      <c r="I167" s="687"/>
      <c r="J167" s="688"/>
      <c r="K167" s="34"/>
      <c r="L167" s="154"/>
      <c r="M167" s="100"/>
      <c r="N167" s="279"/>
    </row>
    <row r="168" spans="2:14" ht="30.75" customHeight="1" x14ac:dyDescent="0.2">
      <c r="B168" s="204"/>
      <c r="C168" s="13">
        <v>96525</v>
      </c>
      <c r="D168" s="122" t="s">
        <v>7</v>
      </c>
      <c r="E168" s="662" t="str">
        <f>IFERROR(VLOOKUP($C168,'SINAPI DEZEMBRO 2020'!$1:$1048576,2,0),IFERROR(VLOOKUP($C168,'COMP. PROPRIA'!$B$1:$I$79292,4,0),""))</f>
        <v>ESCAVAÇÃO MECANIZADA PARA VIGA BALDRAME, COM PREVISÃO DE FÔRMA, COM MINI-ESCAVADEIRA. AF_06/2017</v>
      </c>
      <c r="F168" s="663"/>
      <c r="G168" s="663"/>
      <c r="H168" s="663"/>
      <c r="I168" s="663"/>
      <c r="J168" s="664"/>
      <c r="K168" s="34">
        <f>K169</f>
        <v>0.75</v>
      </c>
      <c r="L168" s="154" t="str">
        <f>IFERROR(VLOOKUP($C168,'SINAPI DEZEMBRO 2020'!$1:$1048576,3,0),IFERROR(VLOOKUP($C168,'COMP. PROPRIA'!$B$1:$I$79292,5,0),""))</f>
        <v>M3</v>
      </c>
      <c r="M168" s="105"/>
      <c r="N168" s="279"/>
    </row>
    <row r="169" spans="2:14" ht="12.75" customHeight="1" x14ac:dyDescent="0.2">
      <c r="B169" s="63"/>
      <c r="C169" s="13"/>
      <c r="D169" s="13"/>
      <c r="E169" s="120">
        <v>0.75</v>
      </c>
      <c r="F169" s="35"/>
      <c r="G169" s="35"/>
      <c r="H169" s="35"/>
      <c r="I169" s="101"/>
      <c r="J169" s="53"/>
      <c r="K169" s="92">
        <f>E169</f>
        <v>0.75</v>
      </c>
      <c r="L169" s="154"/>
      <c r="M169" s="100"/>
      <c r="N169" s="279"/>
    </row>
    <row r="170" spans="2:14" ht="12.75" customHeight="1" thickBot="1" x14ac:dyDescent="0.25">
      <c r="B170" s="63"/>
      <c r="C170" s="13"/>
      <c r="D170" s="13"/>
      <c r="E170" s="205"/>
      <c r="F170" s="206"/>
      <c r="G170" s="206"/>
      <c r="H170" s="206"/>
      <c r="I170" s="206"/>
      <c r="J170" s="207"/>
      <c r="K170" s="92"/>
      <c r="L170" s="154"/>
      <c r="M170" s="100"/>
      <c r="N170" s="279"/>
    </row>
    <row r="171" spans="2:14" ht="30" customHeight="1" x14ac:dyDescent="0.2">
      <c r="B171" s="204"/>
      <c r="C171" s="13">
        <v>96546</v>
      </c>
      <c r="D171" s="122" t="s">
        <v>7</v>
      </c>
      <c r="E171" s="662" t="str">
        <f>IFERROR(VLOOKUP($C171,'SINAPI DEZEMBRO 2020'!$1:$1048576,2,0),IFERROR(VLOOKUP($C171,'COMP. PROPRIA'!$B$1:$I$79292,4,0),""))</f>
        <v>ARMAÇÃO DE BLOCO, VIGA BALDRAME OU SAPATA UTILIZANDO AÇO CA-50 DE 10 MM - MONTAGEM. AF_06/2017</v>
      </c>
      <c r="F171" s="663"/>
      <c r="G171" s="663"/>
      <c r="H171" s="663"/>
      <c r="I171" s="663"/>
      <c r="J171" s="664"/>
      <c r="K171" s="34">
        <f>K172</f>
        <v>19.399999999999999</v>
      </c>
      <c r="L171" s="154" t="str">
        <f>IFERROR(VLOOKUP($C171,'SINAPI DEZEMBRO 2020'!$1:$1048576,3,0),IFERROR(VLOOKUP($C171,'COMP. PROPRIA'!$B$1:$I$79292,5,0),""))</f>
        <v>KG</v>
      </c>
      <c r="M171" s="105"/>
      <c r="N171" s="279"/>
    </row>
    <row r="172" spans="2:14" ht="12.75" customHeight="1" x14ac:dyDescent="0.2">
      <c r="B172" s="63"/>
      <c r="C172" s="13"/>
      <c r="D172" s="13"/>
      <c r="E172" s="120">
        <v>19.399999999999999</v>
      </c>
      <c r="F172" s="35"/>
      <c r="G172" s="35"/>
      <c r="H172" s="35"/>
      <c r="I172" s="101"/>
      <c r="J172" s="53"/>
      <c r="K172" s="92">
        <f>E172</f>
        <v>19.399999999999999</v>
      </c>
      <c r="L172" s="154"/>
      <c r="M172" s="100"/>
      <c r="N172" s="279"/>
    </row>
    <row r="173" spans="2:14" ht="12.75" customHeight="1" thickBot="1" x14ac:dyDescent="0.25">
      <c r="B173" s="63"/>
      <c r="C173" s="13"/>
      <c r="D173" s="13"/>
      <c r="E173" s="44"/>
      <c r="F173" s="125"/>
      <c r="G173" s="125"/>
      <c r="H173" s="125"/>
      <c r="I173" s="125"/>
      <c r="J173" s="98"/>
      <c r="K173" s="92"/>
      <c r="L173" s="154"/>
      <c r="M173" s="100"/>
      <c r="N173" s="279"/>
    </row>
    <row r="174" spans="2:14" ht="30.75" customHeight="1" x14ac:dyDescent="0.2">
      <c r="B174" s="63"/>
      <c r="C174" s="13">
        <v>96543</v>
      </c>
      <c r="D174" s="122" t="s">
        <v>7</v>
      </c>
      <c r="E174" s="662" t="str">
        <f>IFERROR(VLOOKUP($C174,'SINAPI DEZEMBRO 2020'!$1:$1048576,2,0),IFERROR(VLOOKUP($C174,'COMP. PROPRIA'!$B$1:$I$79292,4,0),""))</f>
        <v>ARMAÇÃO DE BLOCO, VIGA BALDRAME E SAPATA UTILIZANDO AÇO CA-60 DE 5 MM - MONTAGEM. AF_06/2017</v>
      </c>
      <c r="F174" s="663"/>
      <c r="G174" s="663"/>
      <c r="H174" s="663"/>
      <c r="I174" s="663"/>
      <c r="J174" s="664"/>
      <c r="K174" s="34">
        <f>K175</f>
        <v>6.8</v>
      </c>
      <c r="L174" s="154" t="str">
        <f>IFERROR(VLOOKUP($C174,'SINAPI DEZEMBRO 2020'!$1:$1048576,3,0),IFERROR(VLOOKUP($C174,'COMP. PROPRIA'!$B$1:$I$79292,5,0),""))</f>
        <v>KG</v>
      </c>
      <c r="M174" s="105"/>
      <c r="N174" s="279"/>
    </row>
    <row r="175" spans="2:14" ht="12.75" customHeight="1" x14ac:dyDescent="0.2">
      <c r="B175" s="63"/>
      <c r="C175" s="13"/>
      <c r="D175" s="13"/>
      <c r="E175" s="120">
        <v>6.8</v>
      </c>
      <c r="F175" s="35"/>
      <c r="G175" s="35"/>
      <c r="H175" s="35"/>
      <c r="I175" s="101"/>
      <c r="J175" s="53"/>
      <c r="K175" s="92">
        <f>E175</f>
        <v>6.8</v>
      </c>
      <c r="L175" s="154"/>
      <c r="M175" s="100"/>
      <c r="N175" s="279"/>
    </row>
    <row r="176" spans="2:14" ht="12.75" customHeight="1" thickBot="1" x14ac:dyDescent="0.25">
      <c r="B176" s="63"/>
      <c r="C176" s="13"/>
      <c r="D176" s="13"/>
      <c r="E176" s="44"/>
      <c r="F176" s="125"/>
      <c r="G176" s="125"/>
      <c r="H176" s="125"/>
      <c r="I176" s="125"/>
      <c r="J176" s="98"/>
      <c r="K176" s="92"/>
      <c r="L176" s="154"/>
      <c r="M176" s="100"/>
      <c r="N176" s="279"/>
    </row>
    <row r="177" spans="2:14" ht="31.5" customHeight="1" x14ac:dyDescent="0.2">
      <c r="B177" s="63"/>
      <c r="C177" s="13">
        <v>96533</v>
      </c>
      <c r="D177" s="122" t="s">
        <v>7</v>
      </c>
      <c r="E177" s="662" t="str">
        <f>IFERROR(VLOOKUP($C177,'SINAPI DEZEMBRO 2020'!$1:$1048576,2,0),IFERROR(VLOOKUP($C177,'COMP. PROPRIA'!$B$1:$I$79292,4,0),""))</f>
        <v>FABRICAÇÃO, MONTAGEM E DESMONTAGEM DE FÔRMA PARA VIGA BALDRAME, EM MADEIRA SERRADA, E=25 MM, 2 UTILIZAÇÕES. AF_06/2017</v>
      </c>
      <c r="F177" s="663"/>
      <c r="G177" s="663"/>
      <c r="H177" s="663"/>
      <c r="I177" s="663"/>
      <c r="J177" s="664"/>
      <c r="K177" s="34">
        <f>K178</f>
        <v>6.85</v>
      </c>
      <c r="L177" s="154" t="str">
        <f>IFERROR(VLOOKUP($C177,'SINAPI DEZEMBRO 2020'!$1:$1048576,3,0),IFERROR(VLOOKUP($C177,'COMP. PROPRIA'!$B$1:$I$79292,5,0),""))</f>
        <v>M2</v>
      </c>
      <c r="M177" s="105"/>
      <c r="N177" s="279"/>
    </row>
    <row r="178" spans="2:14" ht="12.75" customHeight="1" x14ac:dyDescent="0.2">
      <c r="B178" s="63"/>
      <c r="C178" s="13"/>
      <c r="D178" s="13"/>
      <c r="E178" s="120">
        <v>6.85</v>
      </c>
      <c r="F178" s="35"/>
      <c r="G178" s="35"/>
      <c r="H178" s="35"/>
      <c r="I178" s="101"/>
      <c r="J178" s="53"/>
      <c r="K178" s="92">
        <f>E178</f>
        <v>6.85</v>
      </c>
      <c r="L178" s="154"/>
      <c r="M178" s="100"/>
      <c r="N178" s="279"/>
    </row>
    <row r="179" spans="2:14" ht="12.75" customHeight="1" thickBot="1" x14ac:dyDescent="0.25">
      <c r="B179" s="63"/>
      <c r="C179" s="13"/>
      <c r="D179" s="13"/>
      <c r="E179" s="44"/>
      <c r="F179" s="125"/>
      <c r="G179" s="125"/>
      <c r="H179" s="125"/>
      <c r="I179" s="125"/>
      <c r="J179" s="98"/>
      <c r="K179" s="92"/>
      <c r="L179" s="154"/>
      <c r="M179" s="100"/>
      <c r="N179" s="279"/>
    </row>
    <row r="180" spans="2:14" s="278" customFormat="1" ht="12.75" customHeight="1" x14ac:dyDescent="0.2">
      <c r="B180" s="63"/>
      <c r="C180" s="13">
        <v>96557</v>
      </c>
      <c r="D180" s="122" t="s">
        <v>7</v>
      </c>
      <c r="E180" s="662" t="str">
        <f>IFERROR(VLOOKUP($C180,'SINAPI DEZEMBRO 2020'!$1:$1048576,2,0),IFERROR(VLOOKUP($C180,'COMP. PROPRIA'!$B$1:$I$79292,4,0),""))</f>
        <v>CONCRETAGEM DE BLOCOS DE COROAMENTO E VIGAS BALDRAMES, FCK 30 MPA, COM USO DE BOMBA  LANÇAMENTO, ADENSAMENTO E ACABAMENTO. AF_06/2017</v>
      </c>
      <c r="F180" s="663"/>
      <c r="G180" s="663"/>
      <c r="H180" s="663"/>
      <c r="I180" s="663"/>
      <c r="J180" s="664"/>
      <c r="K180" s="34">
        <f>K181</f>
        <v>0.39</v>
      </c>
      <c r="L180" s="154" t="str">
        <f>IFERROR(VLOOKUP($C180,'SINAPI DEZEMBRO 2020'!$1:$1048576,3,0),IFERROR(VLOOKUP($C180,'COMP. PROPRIA'!$B$1:$I$79292,5,0),""))</f>
        <v>M3</v>
      </c>
      <c r="M180" s="105"/>
      <c r="N180" s="279"/>
    </row>
    <row r="181" spans="2:14" s="278" customFormat="1" ht="12.75" customHeight="1" x14ac:dyDescent="0.2">
      <c r="B181" s="63"/>
      <c r="C181" s="13"/>
      <c r="D181" s="13"/>
      <c r="E181" s="120">
        <v>0.39</v>
      </c>
      <c r="F181" s="35"/>
      <c r="G181" s="35"/>
      <c r="H181" s="35"/>
      <c r="I181" s="101"/>
      <c r="J181" s="53"/>
      <c r="K181" s="92">
        <f>E181</f>
        <v>0.39</v>
      </c>
      <c r="L181" s="154"/>
      <c r="M181" s="100"/>
      <c r="N181" s="279"/>
    </row>
    <row r="182" spans="2:14" s="278" customFormat="1" ht="12.75" customHeight="1" thickBot="1" x14ac:dyDescent="0.25">
      <c r="B182" s="63"/>
      <c r="C182" s="13"/>
      <c r="D182" s="13"/>
      <c r="E182" s="44"/>
      <c r="F182" s="125"/>
      <c r="G182" s="125"/>
      <c r="H182" s="125"/>
      <c r="I182" s="125"/>
      <c r="J182" s="98"/>
      <c r="K182" s="92"/>
      <c r="L182" s="154"/>
      <c r="M182" s="100"/>
      <c r="N182" s="279"/>
    </row>
    <row r="183" spans="2:14" ht="12.75" customHeight="1" x14ac:dyDescent="0.2">
      <c r="B183" s="204"/>
      <c r="C183" s="13">
        <v>96617</v>
      </c>
      <c r="D183" s="122" t="s">
        <v>7</v>
      </c>
      <c r="E183" s="662" t="str">
        <f>IFERROR(VLOOKUP($C183,'SINAPI DEZEMBRO 2020'!$1:$1048576,2,0),IFERROR(VLOOKUP($C183,'COMP. PROPRIA'!$B$1:$I$79292,4,0),""))</f>
        <v>LASTRO DE CONCRETO MAGRO, APLICADO EM BLOCOS DE COROAMENTO OU SAPATAS, ESPESSURA DE 3 CM. AF_08/2017</v>
      </c>
      <c r="F183" s="663"/>
      <c r="G183" s="663"/>
      <c r="H183" s="663"/>
      <c r="I183" s="663"/>
      <c r="J183" s="664"/>
      <c r="K183" s="34">
        <f>K184</f>
        <v>1.5</v>
      </c>
      <c r="L183" s="154" t="str">
        <f>IFERROR(VLOOKUP($C183,'SINAPI DEZEMBRO 2020'!$1:$1048576,3,0),IFERROR(VLOOKUP($C183,'COMP. PROPRIA'!$B$1:$I$79292,5,0),""))</f>
        <v>M2</v>
      </c>
      <c r="M183" s="105"/>
      <c r="N183" s="279"/>
    </row>
    <row r="184" spans="2:14" ht="12.75" customHeight="1" x14ac:dyDescent="0.2">
      <c r="B184" s="204"/>
      <c r="C184" s="13"/>
      <c r="D184" s="13"/>
      <c r="E184" s="120">
        <v>1.5</v>
      </c>
      <c r="F184" s="35"/>
      <c r="G184" s="35"/>
      <c r="H184" s="35"/>
      <c r="I184" s="101"/>
      <c r="J184" s="53"/>
      <c r="K184" s="92">
        <f>E184</f>
        <v>1.5</v>
      </c>
      <c r="L184" s="154"/>
      <c r="M184" s="100"/>
      <c r="N184" s="279"/>
    </row>
    <row r="185" spans="2:14" ht="12.75" customHeight="1" thickBot="1" x14ac:dyDescent="0.25">
      <c r="B185" s="204"/>
      <c r="C185" s="13"/>
      <c r="D185" s="13"/>
      <c r="E185" s="44"/>
      <c r="F185" s="125"/>
      <c r="G185" s="125"/>
      <c r="H185" s="125"/>
      <c r="I185" s="125"/>
      <c r="J185" s="98"/>
      <c r="K185" s="92"/>
      <c r="L185" s="154"/>
      <c r="M185" s="100"/>
      <c r="N185" s="279"/>
    </row>
    <row r="186" spans="2:14" ht="12.75" customHeight="1" x14ac:dyDescent="0.2">
      <c r="B186" s="204"/>
      <c r="C186" s="13">
        <v>98557</v>
      </c>
      <c r="D186" s="122" t="s">
        <v>7</v>
      </c>
      <c r="E186" s="662" t="str">
        <f>IFERROR(VLOOKUP($C186,'SINAPI DEZEMBRO 2020'!$1:$1048576,2,0),IFERROR(VLOOKUP($C186,'COMP. PROPRIA'!$B$1:$I$79292,4,0),""))</f>
        <v>IMPERMEABILIZAÇÃO DE SUPERFÍCIE COM EMULSÃO ASFÁLTICA, 2 DEMÃOS AF_06/2018</v>
      </c>
      <c r="F186" s="663"/>
      <c r="G186" s="663"/>
      <c r="H186" s="663"/>
      <c r="I186" s="663"/>
      <c r="J186" s="664"/>
      <c r="K186" s="34">
        <f>K187</f>
        <v>29</v>
      </c>
      <c r="L186" s="154" t="str">
        <f>IFERROR(VLOOKUP($C186,'SINAPI DEZEMBRO 2020'!$1:$1048576,3,0),IFERROR(VLOOKUP($C186,'COMP. PROPRIA'!$B$1:$I$79292,5,0),""))</f>
        <v>M2</v>
      </c>
      <c r="M186" s="105"/>
      <c r="N186" s="279"/>
    </row>
    <row r="187" spans="2:14" ht="12.75" customHeight="1" x14ac:dyDescent="0.2">
      <c r="B187" s="204"/>
      <c r="C187" s="13"/>
      <c r="D187" s="13"/>
      <c r="E187" s="120">
        <v>29</v>
      </c>
      <c r="F187" s="35"/>
      <c r="G187" s="35"/>
      <c r="H187" s="35"/>
      <c r="I187" s="101"/>
      <c r="J187" s="53"/>
      <c r="K187" s="92">
        <f>E187</f>
        <v>29</v>
      </c>
      <c r="L187" s="154"/>
      <c r="M187" s="100"/>
      <c r="N187" s="279"/>
    </row>
    <row r="188" spans="2:14" ht="12.75" customHeight="1" thickBot="1" x14ac:dyDescent="0.25">
      <c r="B188" s="204"/>
      <c r="C188" s="13"/>
      <c r="D188" s="13"/>
      <c r="E188" s="44"/>
      <c r="F188" s="125"/>
      <c r="G188" s="125"/>
      <c r="H188" s="125"/>
      <c r="I188" s="125"/>
      <c r="J188" s="98"/>
      <c r="K188" s="92"/>
      <c r="L188" s="154"/>
      <c r="M188" s="100"/>
      <c r="N188" s="279"/>
    </row>
    <row r="189" spans="2:14" ht="12.75" customHeight="1" x14ac:dyDescent="0.2">
      <c r="B189" s="204"/>
      <c r="C189" s="13">
        <v>96995</v>
      </c>
      <c r="D189" s="122" t="s">
        <v>7</v>
      </c>
      <c r="E189" s="662" t="str">
        <f>IFERROR(VLOOKUP($C189,'SINAPI DEZEMBRO 2020'!$1:$1048576,2,0),IFERROR(VLOOKUP($C189,'COMP. PROPRIA'!$B$1:$I$79292,4,0),""))</f>
        <v>REATERRO MANUAL APILOADO COM SOQUETE. AF_10/2017</v>
      </c>
      <c r="F189" s="663"/>
      <c r="G189" s="663"/>
      <c r="H189" s="663"/>
      <c r="I189" s="663"/>
      <c r="J189" s="664"/>
      <c r="K189" s="34">
        <f>K190</f>
        <v>0.9</v>
      </c>
      <c r="L189" s="154" t="str">
        <f>IFERROR(VLOOKUP($C189,'SINAPI DEZEMBRO 2020'!$1:$1048576,3,0),IFERROR(VLOOKUP($C189,'COMP. PROPRIA'!$B$1:$I$79292,5,0),""))</f>
        <v>M3</v>
      </c>
      <c r="M189" s="105"/>
      <c r="N189" s="279"/>
    </row>
    <row r="190" spans="2:14" ht="12.75" customHeight="1" x14ac:dyDescent="0.2">
      <c r="B190" s="204"/>
      <c r="C190" s="13"/>
      <c r="D190" s="13"/>
      <c r="E190" s="120">
        <v>0.9</v>
      </c>
      <c r="F190" s="35"/>
      <c r="G190" s="35"/>
      <c r="H190" s="35"/>
      <c r="I190" s="101"/>
      <c r="J190" s="53"/>
      <c r="K190" s="92">
        <f>E190</f>
        <v>0.9</v>
      </c>
      <c r="L190" s="154"/>
      <c r="M190" s="100"/>
      <c r="N190" s="279"/>
    </row>
    <row r="191" spans="2:14" ht="12.75" customHeight="1" thickBot="1" x14ac:dyDescent="0.25">
      <c r="B191" s="204"/>
      <c r="C191" s="13"/>
      <c r="D191" s="13"/>
      <c r="E191" s="44"/>
      <c r="F191" s="125"/>
      <c r="G191" s="125"/>
      <c r="H191" s="125"/>
      <c r="I191" s="125"/>
      <c r="J191" s="98"/>
      <c r="K191" s="92"/>
      <c r="L191" s="154"/>
      <c r="M191" s="100"/>
      <c r="N191" s="279"/>
    </row>
    <row r="192" spans="2:14" ht="12.75" customHeight="1" x14ac:dyDescent="0.2">
      <c r="B192" s="204"/>
      <c r="C192" s="13">
        <v>100973</v>
      </c>
      <c r="D192" s="122" t="s">
        <v>7</v>
      </c>
      <c r="E192" s="662" t="str">
        <f>IFERROR(VLOOKUP($C192,'SINAPI DEZEMBRO 2020'!$1:$1048576,2,0),IFERROR(VLOOKUP($C192,'COMP. PROPRIA'!$B$1:$I$79292,4,0),""))</f>
        <v>CARGA, MANOBRA E DESCARGA DE SOLOS E MATERIAIS GRANULARES EM CAMINHÃO BASCULANTE 6 M³ - CARGA COM PÁ CARREGADEIRA (CAÇAMBA DE 1,7 A 2,8 M³ / 128 HP) E DESCARGA LIVRE (UNIDADE: M3). AF_07/2020</v>
      </c>
      <c r="F192" s="663"/>
      <c r="G192" s="663"/>
      <c r="H192" s="663"/>
      <c r="I192" s="663"/>
      <c r="J192" s="664"/>
      <c r="K192" s="34">
        <f>K193</f>
        <v>0.39</v>
      </c>
      <c r="L192" s="154" t="str">
        <f>IFERROR(VLOOKUP($C192,'SINAPI DEZEMBRO 2020'!$1:$1048576,3,0),IFERROR(VLOOKUP($C192,'COMP. PROPRIA'!$B$1:$I$79292,5,0),""))</f>
        <v>M3</v>
      </c>
      <c r="M192" s="105"/>
      <c r="N192" s="279"/>
    </row>
    <row r="193" spans="2:14" ht="12.75" customHeight="1" x14ac:dyDescent="0.2">
      <c r="B193" s="204"/>
      <c r="C193" s="13"/>
      <c r="D193" s="13"/>
      <c r="E193" s="120">
        <v>0.39</v>
      </c>
      <c r="F193" s="35"/>
      <c r="G193" s="35"/>
      <c r="H193" s="35"/>
      <c r="I193" s="101"/>
      <c r="J193" s="53"/>
      <c r="K193" s="92">
        <f>E193</f>
        <v>0.39</v>
      </c>
      <c r="L193" s="154"/>
      <c r="M193" s="100"/>
      <c r="N193" s="279"/>
    </row>
    <row r="194" spans="2:14" ht="12.75" customHeight="1" thickBot="1" x14ac:dyDescent="0.25">
      <c r="B194" s="204"/>
      <c r="C194" s="13"/>
      <c r="D194" s="13"/>
      <c r="E194" s="131"/>
      <c r="F194" s="35"/>
      <c r="G194" s="35"/>
      <c r="H194" s="35"/>
      <c r="I194" s="101"/>
      <c r="J194" s="53"/>
      <c r="K194" s="92"/>
      <c r="L194" s="154"/>
      <c r="M194" s="100"/>
      <c r="N194" s="279"/>
    </row>
    <row r="195" spans="2:14" ht="12.75" customHeight="1" x14ac:dyDescent="0.2">
      <c r="B195" s="204"/>
      <c r="C195" s="13">
        <v>97914</v>
      </c>
      <c r="D195" s="122" t="s">
        <v>7</v>
      </c>
      <c r="E195" s="662" t="str">
        <f>IFERROR(VLOOKUP($C195,'SINAPI DEZEMBRO 2020'!$1:$1048576,2,0),IFERROR(VLOOKUP($C195,'COMP. PROPRIA'!$B$1:$I$79292,4,0),""))</f>
        <v>TRANSPORTE COM CAMINHÃO BASCULANTE DE 6 M³, EM VIA URBANA PAVIMENTADA, DMT ATÉ 30 KM (UNIDADE: M3XKM). AF_07/2020</v>
      </c>
      <c r="F195" s="663"/>
      <c r="G195" s="663"/>
      <c r="H195" s="663"/>
      <c r="I195" s="663"/>
      <c r="J195" s="664"/>
      <c r="K195" s="34">
        <f>K196</f>
        <v>2.9250000000000003</v>
      </c>
      <c r="L195" s="154" t="str">
        <f>IFERROR(VLOOKUP($C195,'SINAPI DEZEMBRO 2020'!$1:$1048576,3,0),IFERROR(VLOOKUP($C195,'COMP. PROPRIA'!$B$1:$I$79292,5,0),""))</f>
        <v>M3XKM</v>
      </c>
      <c r="M195" s="105"/>
      <c r="N195" s="279"/>
    </row>
    <row r="196" spans="2:14" ht="12.75" customHeight="1" x14ac:dyDescent="0.2">
      <c r="B196" s="204"/>
      <c r="C196" s="13"/>
      <c r="D196" s="13"/>
      <c r="E196" s="120">
        <f>E193*7.5</f>
        <v>2.9250000000000003</v>
      </c>
      <c r="F196" s="35"/>
      <c r="G196" s="35"/>
      <c r="H196" s="35"/>
      <c r="I196" s="101"/>
      <c r="J196" s="53"/>
      <c r="K196" s="92">
        <f>E196</f>
        <v>2.9250000000000003</v>
      </c>
      <c r="L196" s="154"/>
      <c r="M196" s="100"/>
      <c r="N196" s="279"/>
    </row>
    <row r="197" spans="2:14" ht="12.75" customHeight="1" thickBot="1" x14ac:dyDescent="0.25">
      <c r="B197" s="63"/>
      <c r="C197" s="13"/>
      <c r="D197" s="13"/>
      <c r="E197" s="44"/>
      <c r="F197" s="125"/>
      <c r="G197" s="125"/>
      <c r="H197" s="125"/>
      <c r="I197" s="125"/>
      <c r="J197" s="98"/>
      <c r="K197" s="34"/>
      <c r="L197" s="154"/>
      <c r="M197" s="100"/>
      <c r="N197" s="279"/>
    </row>
    <row r="198" spans="2:14" ht="12.75" customHeight="1" thickBot="1" x14ac:dyDescent="0.25">
      <c r="B198" s="63"/>
      <c r="C198" s="13"/>
      <c r="D198" s="13"/>
      <c r="E198" s="686" t="s">
        <v>11146</v>
      </c>
      <c r="F198" s="687"/>
      <c r="G198" s="687"/>
      <c r="H198" s="687"/>
      <c r="I198" s="687"/>
      <c r="J198" s="688"/>
      <c r="K198" s="34"/>
      <c r="L198" s="154"/>
      <c r="M198" s="100"/>
      <c r="N198" s="279"/>
    </row>
    <row r="199" spans="2:14" ht="24.75" customHeight="1" x14ac:dyDescent="0.2">
      <c r="B199" s="63"/>
      <c r="C199" s="13">
        <v>92778</v>
      </c>
      <c r="D199" s="122" t="s">
        <v>7</v>
      </c>
      <c r="E199" s="662" t="str">
        <f>IFERROR(VLOOKUP($C199,'SINAPI DEZEMBRO 2020'!$1:$1048576,2,0),IFERROR(VLOOKUP($C199,'COMP. PROPRIA'!$B$1:$I$79292,4,0),""))</f>
        <v>ARMAÇÃO DE PILAR OU VIGA DE UMA ESTRUTURA CONVENCIONAL DE CONCRETO ARMADO EM UMA EDIFICAÇÃO TÉRREA OU SOBRADO UTILIZANDO AÇO CA-50 DE 10,0 MM - MONTAGEM. AF_12/2015</v>
      </c>
      <c r="F199" s="663"/>
      <c r="G199" s="663"/>
      <c r="H199" s="663"/>
      <c r="I199" s="663"/>
      <c r="J199" s="664"/>
      <c r="K199" s="34">
        <f>K200</f>
        <v>58.63</v>
      </c>
      <c r="L199" s="154" t="str">
        <f>IFERROR(VLOOKUP($C199,'SINAPI DEZEMBRO 2020'!$1:$1048576,3,0),IFERROR(VLOOKUP($C199,'COMP. PROPRIA'!$B$1:$I$79292,5,0),""))</f>
        <v>KG</v>
      </c>
      <c r="M199" s="105"/>
      <c r="N199" s="279"/>
    </row>
    <row r="200" spans="2:14" ht="12" customHeight="1" x14ac:dyDescent="0.2">
      <c r="B200" s="63"/>
      <c r="C200" s="13"/>
      <c r="D200" s="13"/>
      <c r="E200" s="120">
        <v>58.63</v>
      </c>
      <c r="F200" s="35"/>
      <c r="G200" s="35"/>
      <c r="H200" s="35"/>
      <c r="I200" s="101"/>
      <c r="J200" s="53"/>
      <c r="K200" s="92">
        <f>E200</f>
        <v>58.63</v>
      </c>
      <c r="L200" s="154"/>
      <c r="M200" s="100"/>
      <c r="N200" s="279"/>
    </row>
    <row r="201" spans="2:14" ht="12.75" customHeight="1" thickBot="1" x14ac:dyDescent="0.25">
      <c r="B201" s="63"/>
      <c r="C201" s="13"/>
      <c r="D201" s="13"/>
      <c r="E201" s="171"/>
      <c r="F201" s="35"/>
      <c r="G201" s="35"/>
      <c r="H201" s="35"/>
      <c r="I201" s="101"/>
      <c r="J201" s="53"/>
      <c r="K201" s="92"/>
      <c r="L201" s="154"/>
      <c r="M201" s="100"/>
      <c r="N201" s="279"/>
    </row>
    <row r="202" spans="2:14" ht="28.5" customHeight="1" x14ac:dyDescent="0.2">
      <c r="B202" s="204"/>
      <c r="C202" s="13">
        <v>92775</v>
      </c>
      <c r="D202" s="122" t="s">
        <v>7</v>
      </c>
      <c r="E202" s="662" t="str">
        <f>IFERROR(VLOOKUP($C202,'SINAPI DEZEMBRO 2020'!$1:$1048576,2,0),IFERROR(VLOOKUP($C202,'COMP. PROPRIA'!$B$1:$I$79292,4,0),""))</f>
        <v>ARMAÇÃO DE PILAR OU VIGA DE UMA ESTRUTURA CONVENCIONAL DE CONCRETO ARMADO EM UMA EDIFICAÇÃO TÉRREA OU SOBRADO UTILIZANDO AÇO CA-60 DE 5,0 MM - MONTAGEM. AF_12/2015</v>
      </c>
      <c r="F202" s="663"/>
      <c r="G202" s="663"/>
      <c r="H202" s="663"/>
      <c r="I202" s="663"/>
      <c r="J202" s="664"/>
      <c r="K202" s="34">
        <f>K203</f>
        <v>30.3</v>
      </c>
      <c r="L202" s="154" t="str">
        <f>IFERROR(VLOOKUP($C202,'SINAPI DEZEMBRO 2020'!$1:$1048576,3,0),IFERROR(VLOOKUP($C202,'COMP. PROPRIA'!$B$1:$I$79292,5,0),""))</f>
        <v>KG</v>
      </c>
      <c r="M202" s="105"/>
      <c r="N202" s="279"/>
    </row>
    <row r="203" spans="2:14" ht="13.5" customHeight="1" x14ac:dyDescent="0.2">
      <c r="B203" s="63"/>
      <c r="C203" s="13"/>
      <c r="D203" s="13"/>
      <c r="E203" s="120">
        <v>30.3</v>
      </c>
      <c r="F203" s="35"/>
      <c r="G203" s="35"/>
      <c r="H203" s="35"/>
      <c r="I203" s="101"/>
      <c r="J203" s="53"/>
      <c r="K203" s="92">
        <f>E203</f>
        <v>30.3</v>
      </c>
      <c r="L203" s="154"/>
      <c r="M203" s="100"/>
      <c r="N203" s="279"/>
    </row>
    <row r="204" spans="2:14" ht="12.75" customHeight="1" thickBot="1" x14ac:dyDescent="0.25">
      <c r="B204" s="63"/>
      <c r="C204" s="13"/>
      <c r="D204" s="13"/>
      <c r="E204" s="44"/>
      <c r="F204" s="125"/>
      <c r="G204" s="125"/>
      <c r="H204" s="125"/>
      <c r="I204" s="125"/>
      <c r="J204" s="98"/>
      <c r="K204" s="92"/>
      <c r="L204" s="154"/>
      <c r="M204" s="100"/>
      <c r="N204" s="279"/>
    </row>
    <row r="205" spans="2:14" ht="29.25" customHeight="1" x14ac:dyDescent="0.2">
      <c r="B205" s="63"/>
      <c r="C205" s="13">
        <v>92413</v>
      </c>
      <c r="D205" s="122" t="s">
        <v>7</v>
      </c>
      <c r="E205" s="662" t="str">
        <f>IFERROR(VLOOKUP($C205,'SINAPI DEZEMBRO 2020'!$1:$1048576,2,0),IFERROR(VLOOKUP($C205,'COMP. PROPRIA'!$B$1:$I$79292,4,0),""))</f>
        <v>MONTAGEM E DESMONTAGEM DE FÔRMA DE PILARES RETANGULARES E ESTRUTURAS SIMILARES, PÉ-DIREITO SIMPLES, EM MADEIRA SERRADA, 4 UTILIZAÇÕES. AF_09/2020</v>
      </c>
      <c r="F205" s="663"/>
      <c r="G205" s="663"/>
      <c r="H205" s="663"/>
      <c r="I205" s="663"/>
      <c r="J205" s="664"/>
      <c r="K205" s="34">
        <f>K206</f>
        <v>12.6</v>
      </c>
      <c r="L205" s="154" t="str">
        <f>IFERROR(VLOOKUP($C205,'SINAPI DEZEMBRO 2020'!$1:$1048576,3,0),IFERROR(VLOOKUP($C205,'COMP. PROPRIA'!$B$1:$I$79292,5,0),""))</f>
        <v>M2</v>
      </c>
      <c r="M205" s="105"/>
      <c r="N205" s="279"/>
    </row>
    <row r="206" spans="2:14" ht="12.75" customHeight="1" x14ac:dyDescent="0.2">
      <c r="B206" s="63"/>
      <c r="C206" s="13"/>
      <c r="D206" s="13"/>
      <c r="E206" s="120">
        <v>12.6</v>
      </c>
      <c r="F206" s="35"/>
      <c r="G206" s="35"/>
      <c r="H206" s="35"/>
      <c r="I206" s="101"/>
      <c r="J206" s="53"/>
      <c r="K206" s="92">
        <f>E206</f>
        <v>12.6</v>
      </c>
      <c r="L206" s="154"/>
      <c r="M206" s="100"/>
      <c r="N206" s="279"/>
    </row>
    <row r="207" spans="2:14" s="278" customFormat="1" ht="12.75" customHeight="1" thickBot="1" x14ac:dyDescent="0.25">
      <c r="B207" s="63"/>
      <c r="C207" s="13"/>
      <c r="D207" s="13"/>
      <c r="E207" s="44"/>
      <c r="F207" s="125"/>
      <c r="G207" s="125"/>
      <c r="H207" s="125"/>
      <c r="I207" s="125"/>
      <c r="J207" s="98"/>
      <c r="K207" s="92"/>
      <c r="L207" s="154"/>
      <c r="M207" s="100"/>
      <c r="N207" s="279"/>
    </row>
    <row r="208" spans="2:14" s="278" customFormat="1" ht="12.75" customHeight="1" x14ac:dyDescent="0.2">
      <c r="B208" s="63"/>
      <c r="C208" s="13">
        <v>92722</v>
      </c>
      <c r="D208" s="122" t="s">
        <v>7</v>
      </c>
      <c r="E208" s="662" t="str">
        <f>IFERROR(VLOOKUP($C208,'SINAPI DEZEMBRO 2020'!$1:$1048576,2,0),IFERROR(VLOOKUP($C208,'COMP. PROPRIA'!$B$1:$I$79292,4,0),""))</f>
        <v>CONCRETAGEM DE PILARES, FCK = 25 MPA, COM USO DE BOMBA EM EDIFICAÇÃO COM SEÇÃO MÉDIA DE PILARES MAIOR QUE 0,25 M² - LANÇAMENTO, ADENSAMENTO E ACABAMENTO. AF_12/2015</v>
      </c>
      <c r="F208" s="663"/>
      <c r="G208" s="663"/>
      <c r="H208" s="663"/>
      <c r="I208" s="663"/>
      <c r="J208" s="664"/>
      <c r="K208" s="34">
        <f>K209</f>
        <v>0.63</v>
      </c>
      <c r="L208" s="154" t="str">
        <f>IFERROR(VLOOKUP($C208,'SINAPI DEZEMBRO 2020'!$1:$1048576,3,0),IFERROR(VLOOKUP($C208,'COMP. PROPRIA'!$B$1:$I$79292,5,0),""))</f>
        <v>M3</v>
      </c>
      <c r="M208" s="105"/>
      <c r="N208" s="279"/>
    </row>
    <row r="209" spans="2:14" s="278" customFormat="1" ht="12.75" customHeight="1" x14ac:dyDescent="0.2">
      <c r="B209" s="63"/>
      <c r="C209" s="13"/>
      <c r="D209" s="13"/>
      <c r="E209" s="120">
        <v>0.63</v>
      </c>
      <c r="F209" s="35"/>
      <c r="G209" s="35"/>
      <c r="H209" s="35"/>
      <c r="I209" s="101"/>
      <c r="J209" s="53"/>
      <c r="K209" s="92">
        <f>E209</f>
        <v>0.63</v>
      </c>
      <c r="L209" s="154"/>
      <c r="M209" s="100"/>
      <c r="N209" s="279"/>
    </row>
    <row r="210" spans="2:14" s="278" customFormat="1" ht="12.75" customHeight="1" thickBot="1" x14ac:dyDescent="0.25">
      <c r="B210" s="63"/>
      <c r="C210" s="13"/>
      <c r="D210" s="13"/>
      <c r="E210" s="44"/>
      <c r="F210" s="125"/>
      <c r="G210" s="125"/>
      <c r="H210" s="125"/>
      <c r="I210" s="125"/>
      <c r="J210" s="98"/>
      <c r="K210" s="92"/>
      <c r="L210" s="154"/>
      <c r="M210" s="100"/>
      <c r="N210" s="279"/>
    </row>
    <row r="211" spans="2:14" ht="12.75" customHeight="1" thickBot="1" x14ac:dyDescent="0.25">
      <c r="B211" s="63"/>
      <c r="C211" s="13"/>
      <c r="D211" s="13"/>
      <c r="E211" s="686" t="s">
        <v>12715</v>
      </c>
      <c r="F211" s="687"/>
      <c r="G211" s="687"/>
      <c r="H211" s="687"/>
      <c r="I211" s="687"/>
      <c r="J211" s="688"/>
      <c r="K211" s="34"/>
      <c r="L211" s="154"/>
      <c r="M211" s="100"/>
      <c r="N211" s="279"/>
    </row>
    <row r="212" spans="2:14" ht="24" customHeight="1" x14ac:dyDescent="0.2">
      <c r="B212" s="63"/>
      <c r="C212" s="13">
        <v>92778</v>
      </c>
      <c r="D212" s="122" t="s">
        <v>7</v>
      </c>
      <c r="E212" s="662" t="str">
        <f>IFERROR(VLOOKUP($C212,'SINAPI DEZEMBRO 2020'!$1:$1048576,2,0),IFERROR(VLOOKUP($C212,'COMP. PROPRIA'!$B$1:$I$79292,4,0),""))</f>
        <v>ARMAÇÃO DE PILAR OU VIGA DE UMA ESTRUTURA CONVENCIONAL DE CONCRETO ARMADO EM UMA EDIFICAÇÃO TÉRREA OU SOBRADO UTILIZANDO AÇO CA-50 DE 10,0 MM - MONTAGEM. AF_12/2015</v>
      </c>
      <c r="F212" s="663"/>
      <c r="G212" s="663"/>
      <c r="H212" s="663"/>
      <c r="I212" s="663"/>
      <c r="J212" s="664"/>
      <c r="K212" s="34">
        <f>K213</f>
        <v>32.9</v>
      </c>
      <c r="L212" s="154" t="str">
        <f>IFERROR(VLOOKUP($C212,'SINAPI DEZEMBRO 2020'!$1:$1048576,3,0),IFERROR(VLOOKUP($C212,'COMP. PROPRIA'!$B$1:$I$79292,5,0),""))</f>
        <v>KG</v>
      </c>
      <c r="M212" s="105"/>
      <c r="N212" s="279"/>
    </row>
    <row r="213" spans="2:14" ht="12.75" customHeight="1" x14ac:dyDescent="0.2">
      <c r="B213" s="63"/>
      <c r="C213" s="13"/>
      <c r="D213" s="13"/>
      <c r="E213" s="120">
        <v>32.9</v>
      </c>
      <c r="F213" s="35"/>
      <c r="G213" s="35"/>
      <c r="H213" s="35"/>
      <c r="I213" s="101"/>
      <c r="J213" s="53"/>
      <c r="K213" s="92">
        <f>E213</f>
        <v>32.9</v>
      </c>
      <c r="L213" s="154"/>
      <c r="M213" s="100"/>
      <c r="N213" s="279"/>
    </row>
    <row r="214" spans="2:14" ht="12.75" customHeight="1" thickBot="1" x14ac:dyDescent="0.25">
      <c r="B214" s="63"/>
      <c r="C214" s="13"/>
      <c r="D214" s="13"/>
      <c r="E214" s="171"/>
      <c r="F214" s="35"/>
      <c r="G214" s="35"/>
      <c r="H214" s="35"/>
      <c r="I214" s="101"/>
      <c r="J214" s="53"/>
      <c r="K214" s="92"/>
      <c r="L214" s="154"/>
      <c r="M214" s="100"/>
      <c r="N214" s="279"/>
    </row>
    <row r="215" spans="2:14" ht="30.75" customHeight="1" x14ac:dyDescent="0.2">
      <c r="B215" s="204"/>
      <c r="C215" s="13">
        <v>92775</v>
      </c>
      <c r="D215" s="122" t="s">
        <v>7</v>
      </c>
      <c r="E215" s="662" t="str">
        <f>IFERROR(VLOOKUP($C215,'SINAPI DEZEMBRO 2020'!$1:$1048576,2,0),IFERROR(VLOOKUP($C215,'COMP. PROPRIA'!$B$1:$I$79292,4,0),""))</f>
        <v>ARMAÇÃO DE PILAR OU VIGA DE UMA ESTRUTURA CONVENCIONAL DE CONCRETO ARMADO EM UMA EDIFICAÇÃO TÉRREA OU SOBRADO UTILIZANDO AÇO CA-60 DE 5,0 MM - MONTAGEM. AF_12/2015</v>
      </c>
      <c r="F215" s="663"/>
      <c r="G215" s="663"/>
      <c r="H215" s="663"/>
      <c r="I215" s="663"/>
      <c r="J215" s="664"/>
      <c r="K215" s="34">
        <f>K216</f>
        <v>11.9</v>
      </c>
      <c r="L215" s="154" t="str">
        <f>IFERROR(VLOOKUP($C215,'SINAPI DEZEMBRO 2020'!$1:$1048576,3,0),IFERROR(VLOOKUP($C215,'COMP. PROPRIA'!$B$1:$I$79292,5,0),""))</f>
        <v>KG</v>
      </c>
      <c r="M215" s="105"/>
      <c r="N215" s="279"/>
    </row>
    <row r="216" spans="2:14" ht="12.75" customHeight="1" x14ac:dyDescent="0.2">
      <c r="B216" s="63"/>
      <c r="C216" s="13"/>
      <c r="D216" s="13"/>
      <c r="E216" s="120">
        <v>11.9</v>
      </c>
      <c r="F216" s="35"/>
      <c r="G216" s="35"/>
      <c r="H216" s="35"/>
      <c r="I216" s="101"/>
      <c r="J216" s="53"/>
      <c r="K216" s="92">
        <f>E216</f>
        <v>11.9</v>
      </c>
      <c r="L216" s="154"/>
      <c r="M216" s="100"/>
      <c r="N216" s="279"/>
    </row>
    <row r="217" spans="2:14" ht="12.75" customHeight="1" thickBot="1" x14ac:dyDescent="0.25">
      <c r="B217" s="63"/>
      <c r="C217" s="13"/>
      <c r="D217" s="13"/>
      <c r="E217" s="44"/>
      <c r="F217" s="125"/>
      <c r="G217" s="125"/>
      <c r="H217" s="125"/>
      <c r="I217" s="125"/>
      <c r="J217" s="98"/>
      <c r="K217" s="92"/>
      <c r="L217" s="154"/>
      <c r="M217" s="100"/>
      <c r="N217" s="279"/>
    </row>
    <row r="218" spans="2:14" ht="28.5" customHeight="1" x14ac:dyDescent="0.2">
      <c r="B218" s="63"/>
      <c r="C218" s="13">
        <v>92479</v>
      </c>
      <c r="D218" s="122" t="s">
        <v>7</v>
      </c>
      <c r="E218" s="662" t="str">
        <f>IFERROR(VLOOKUP($C218,'SINAPI DEZEMBRO 2020'!$1:$1048576,2,0),IFERROR(VLOOKUP($C218,'COMP. PROPRIA'!$B$1:$I$79292,4,0),""))</f>
        <v>MONTAGEM E DESMONTAGEM DE FÔRMA DE VIGA, ESCORAMENTO COM GARFO DE MADEIRA, PÉ-DIREITO SIMPLES, EM CHAPA DE MADEIRA PLASTIFICADA, 18 UTILIZAÇÕES. AF_09/2020</v>
      </c>
      <c r="F218" s="663"/>
      <c r="G218" s="663"/>
      <c r="H218" s="663"/>
      <c r="I218" s="663"/>
      <c r="J218" s="664"/>
      <c r="K218" s="34">
        <f>K219</f>
        <v>12</v>
      </c>
      <c r="L218" s="154" t="str">
        <f>IFERROR(VLOOKUP($C218,'SINAPI DEZEMBRO 2020'!$1:$1048576,3,0),IFERROR(VLOOKUP($C218,'COMP. PROPRIA'!$B$1:$I$79292,5,0),""))</f>
        <v>M2</v>
      </c>
      <c r="M218" s="105"/>
      <c r="N218" s="279"/>
    </row>
    <row r="219" spans="2:14" ht="12.75" customHeight="1" x14ac:dyDescent="0.2">
      <c r="B219" s="63"/>
      <c r="C219" s="13"/>
      <c r="D219" s="13"/>
      <c r="E219" s="120">
        <v>12</v>
      </c>
      <c r="F219" s="35"/>
      <c r="G219" s="35"/>
      <c r="H219" s="35"/>
      <c r="I219" s="101"/>
      <c r="J219" s="53"/>
      <c r="K219" s="92">
        <f>E219</f>
        <v>12</v>
      </c>
      <c r="L219" s="154"/>
      <c r="M219" s="100"/>
      <c r="N219" s="279"/>
    </row>
    <row r="220" spans="2:14" ht="12.75" customHeight="1" thickBot="1" x14ac:dyDescent="0.25">
      <c r="B220" s="63"/>
      <c r="C220" s="13"/>
      <c r="D220" s="13"/>
      <c r="E220" s="44"/>
      <c r="F220" s="125"/>
      <c r="G220" s="125"/>
      <c r="H220" s="125"/>
      <c r="I220" s="125"/>
      <c r="J220" s="98"/>
      <c r="K220" s="92"/>
      <c r="L220" s="154"/>
      <c r="M220" s="100"/>
      <c r="N220" s="279"/>
    </row>
    <row r="221" spans="2:14" s="278" customFormat="1" ht="12.75" customHeight="1" x14ac:dyDescent="0.2">
      <c r="B221" s="63"/>
      <c r="C221" s="13">
        <v>92873</v>
      </c>
      <c r="D221" s="122" t="s">
        <v>7</v>
      </c>
      <c r="E221" s="662" t="str">
        <f>IFERROR(VLOOKUP($C221,'SINAPI DEZEMBRO 2020'!$1:$1048576,2,0),IFERROR(VLOOKUP($C221,'COMP. PROPRIA'!$B$1:$I$79292,4,0),""))</f>
        <v>LANÇAMENTO COM USO DE BALDES, ADENSAMENTO E ACABAMENTO DE CONCRETO EM ESTRUTURAS. AF_12/2015</v>
      </c>
      <c r="F221" s="663"/>
      <c r="G221" s="663"/>
      <c r="H221" s="663"/>
      <c r="I221" s="663"/>
      <c r="J221" s="664"/>
      <c r="K221" s="34">
        <f>K222</f>
        <v>0.72</v>
      </c>
      <c r="L221" s="154" t="str">
        <f>IFERROR(VLOOKUP($C221,'SINAPI DEZEMBRO 2020'!$1:$1048576,3,0),IFERROR(VLOOKUP($C221,'COMP. PROPRIA'!$B$1:$I$79292,5,0),""))</f>
        <v>M3</v>
      </c>
      <c r="M221" s="105"/>
      <c r="N221" s="279"/>
    </row>
    <row r="222" spans="2:14" s="278" customFormat="1" ht="12.75" customHeight="1" x14ac:dyDescent="0.2">
      <c r="B222" s="63"/>
      <c r="C222" s="13"/>
      <c r="D222" s="13"/>
      <c r="E222" s="120">
        <v>0.72</v>
      </c>
      <c r="F222" s="35"/>
      <c r="G222" s="35"/>
      <c r="H222" s="35"/>
      <c r="I222" s="101"/>
      <c r="J222" s="53"/>
      <c r="K222" s="92">
        <f>E222</f>
        <v>0.72</v>
      </c>
      <c r="L222" s="154"/>
      <c r="M222" s="100"/>
      <c r="N222" s="279"/>
    </row>
    <row r="223" spans="2:14" s="278" customFormat="1" ht="12.75" customHeight="1" thickBot="1" x14ac:dyDescent="0.25">
      <c r="B223" s="63"/>
      <c r="C223" s="13"/>
      <c r="D223" s="13"/>
      <c r="E223" s="44"/>
      <c r="F223" s="125"/>
      <c r="G223" s="125"/>
      <c r="H223" s="125"/>
      <c r="I223" s="125"/>
      <c r="J223" s="98"/>
      <c r="K223" s="92"/>
      <c r="L223" s="154"/>
      <c r="M223" s="100"/>
      <c r="N223" s="279"/>
    </row>
    <row r="224" spans="2:14" ht="25.5" customHeight="1" x14ac:dyDescent="0.2">
      <c r="B224" s="63"/>
      <c r="C224" s="13">
        <v>94971</v>
      </c>
      <c r="D224" s="122" t="s">
        <v>7</v>
      </c>
      <c r="E224" s="662" t="str">
        <f>IFERROR(VLOOKUP($C224,'SINAPI DEZEMBRO 2020'!$1:$1048576,2,0),IFERROR(VLOOKUP($C224,'COMP. PROPRIA'!$B$1:$I$79292,4,0),""))</f>
        <v>CONCRETO FCK = 25MPA, TRAÇO 1:2,3:2,7 (CIMENTO/ AREIA MÉDIA/ BRITA 1)  - PREPARO MECÂNICO COM BETONEIRA 600 L. AF_07/2016</v>
      </c>
      <c r="F224" s="663"/>
      <c r="G224" s="663"/>
      <c r="H224" s="663"/>
      <c r="I224" s="663"/>
      <c r="J224" s="664"/>
      <c r="K224" s="34">
        <f>K225</f>
        <v>0.72</v>
      </c>
      <c r="L224" s="154" t="str">
        <f>IFERROR(VLOOKUP($C224,'SINAPI DEZEMBRO 2020'!$1:$1048576,3,0),IFERROR(VLOOKUP($C224,'COMP. PROPRIA'!$B$1:$I$79292,5,0),""))</f>
        <v>M3</v>
      </c>
      <c r="M224" s="105"/>
      <c r="N224" s="279"/>
    </row>
    <row r="225" spans="2:14" ht="12.75" customHeight="1" x14ac:dyDescent="0.2">
      <c r="B225" s="63"/>
      <c r="C225" s="13"/>
      <c r="D225" s="13"/>
      <c r="E225" s="120">
        <v>0.72</v>
      </c>
      <c r="F225" s="35"/>
      <c r="G225" s="35"/>
      <c r="H225" s="35"/>
      <c r="I225" s="101"/>
      <c r="J225" s="53"/>
      <c r="K225" s="92">
        <f>E225</f>
        <v>0.72</v>
      </c>
      <c r="L225" s="154"/>
      <c r="M225" s="100"/>
      <c r="N225" s="279"/>
    </row>
    <row r="226" spans="2:14" ht="12.75" customHeight="1" thickBot="1" x14ac:dyDescent="0.25">
      <c r="B226" s="63"/>
      <c r="C226" s="13"/>
      <c r="D226" s="13"/>
      <c r="E226" s="44"/>
      <c r="F226" s="125"/>
      <c r="G226" s="125"/>
      <c r="H226" s="125"/>
      <c r="I226" s="125"/>
      <c r="J226" s="98"/>
      <c r="K226" s="34"/>
      <c r="L226" s="154"/>
      <c r="M226" s="100"/>
      <c r="N226" s="279"/>
    </row>
    <row r="227" spans="2:14" ht="20.25" customHeight="1" thickBot="1" x14ac:dyDescent="0.25">
      <c r="B227" s="108"/>
      <c r="C227" s="152"/>
      <c r="D227" s="152"/>
      <c r="E227" s="680" t="s">
        <v>4675</v>
      </c>
      <c r="F227" s="681"/>
      <c r="G227" s="681"/>
      <c r="H227" s="681"/>
      <c r="I227" s="681"/>
      <c r="J227" s="682"/>
      <c r="K227" s="34"/>
      <c r="L227" s="154"/>
      <c r="M227" s="100"/>
      <c r="N227" s="279"/>
    </row>
    <row r="228" spans="2:14" ht="47.25" customHeight="1" x14ac:dyDescent="0.2">
      <c r="B228" s="63" t="s">
        <v>11095</v>
      </c>
      <c r="C228" s="13">
        <v>92620</v>
      </c>
      <c r="D228" s="13" t="s">
        <v>7</v>
      </c>
      <c r="E228" s="662" t="str">
        <f>IFERROR(VLOOKUP($C228,'SINAPI DEZEMBRO 2020'!$1:$1048576,2,0),IFERROR(VLOOKUP($C228,'COMP. PROPRIA'!$B$1:$I$79292,4,0),""))</f>
        <v>FABRICAÇÃO E INSTALAÇÃO DE TESOURA INTEIRA EM AÇO, VÃO DE 12 M, PARA TELHA ONDULADA DE FIBROCIMENTO, METÁLICA, PLÁSTICA OU TERMOACÚSTICA, INCLUSO IÇAMENTO. AF_12/2015</v>
      </c>
      <c r="F228" s="663"/>
      <c r="G228" s="663"/>
      <c r="H228" s="663"/>
      <c r="I228" s="663"/>
      <c r="J228" s="664"/>
      <c r="K228" s="34">
        <f>E230</f>
        <v>6</v>
      </c>
      <c r="L228" s="154" t="str">
        <f>IFERROR(VLOOKUP($C228,'SINAPI DEZEMBRO 2020'!$1:$1048576,3,0),IFERROR(VLOOKUP($C228,'COMP. PROPRIA'!$B$1:$I$79292,5,0),""))</f>
        <v>UN</v>
      </c>
      <c r="M228" s="100"/>
      <c r="N228" s="279"/>
    </row>
    <row r="229" spans="2:14" ht="16.5" customHeight="1" x14ac:dyDescent="0.2">
      <c r="B229" s="63"/>
      <c r="C229" s="13"/>
      <c r="D229" s="13"/>
      <c r="E229" s="167" t="s">
        <v>4891</v>
      </c>
      <c r="F229" s="298"/>
      <c r="G229" s="298"/>
      <c r="H229" s="298"/>
      <c r="I229" s="298"/>
      <c r="J229" s="299"/>
      <c r="K229" s="34"/>
      <c r="L229" s="154"/>
      <c r="M229" s="100"/>
      <c r="N229" s="279"/>
    </row>
    <row r="230" spans="2:14" ht="17.25" customHeight="1" x14ac:dyDescent="0.2">
      <c r="B230" s="63"/>
      <c r="C230" s="13"/>
      <c r="D230" s="13"/>
      <c r="E230" s="174">
        <v>6</v>
      </c>
      <c r="F230" s="298"/>
      <c r="G230" s="298"/>
      <c r="H230" s="298"/>
      <c r="I230" s="298"/>
      <c r="J230" s="299"/>
      <c r="K230" s="34"/>
      <c r="L230" s="154"/>
      <c r="M230" s="100"/>
      <c r="N230" s="279"/>
    </row>
    <row r="231" spans="2:14" ht="12.75" customHeight="1" thickBot="1" x14ac:dyDescent="0.25">
      <c r="B231" s="63"/>
      <c r="C231" s="13"/>
      <c r="D231" s="13"/>
      <c r="E231" s="84"/>
      <c r="F231" s="101"/>
      <c r="G231" s="153"/>
      <c r="H231" s="101"/>
      <c r="I231" s="101"/>
      <c r="J231" s="53"/>
      <c r="K231" s="34"/>
      <c r="L231" s="154"/>
      <c r="M231" s="100"/>
      <c r="N231" s="279"/>
    </row>
    <row r="232" spans="2:14" ht="43.5" customHeight="1" x14ac:dyDescent="0.2">
      <c r="B232" s="63" t="s">
        <v>11094</v>
      </c>
      <c r="C232" s="13">
        <v>92616</v>
      </c>
      <c r="D232" s="13" t="s">
        <v>7</v>
      </c>
      <c r="E232" s="662" t="str">
        <f>IFERROR(VLOOKUP($C232,'SINAPI DEZEMBRO 2020'!$1:$1048576,2,0),IFERROR(VLOOKUP($C232,'COMP. PROPRIA'!$B$1:$I$79292,4,0),""))</f>
        <v>FABRICAÇÃO E INSTALAÇÃO DE TESOURA INTEIRA EM AÇO, VÃO DE 10 M, PARA TELHA ONDULADA DE FIBROCIMENTO, METÁLICA, PLÁSTICA OU TERMOACÚSTICA, INCLUSO IÇAMENTO. AF_12/2015</v>
      </c>
      <c r="F232" s="663"/>
      <c r="G232" s="663"/>
      <c r="H232" s="663"/>
      <c r="I232" s="663"/>
      <c r="J232" s="664"/>
      <c r="K232" s="34">
        <f>E234</f>
        <v>13</v>
      </c>
      <c r="L232" s="154" t="str">
        <f>IFERROR(VLOOKUP($C232,'SINAPI DEZEMBRO 2020'!$1:$1048576,3,0),IFERROR(VLOOKUP($C232,'COMP. PROPRIA'!$B$1:$I$79292,5,0),""))</f>
        <v>UN</v>
      </c>
      <c r="M232" s="100"/>
      <c r="N232" s="279"/>
    </row>
    <row r="233" spans="2:14" ht="12.75" customHeight="1" x14ac:dyDescent="0.2">
      <c r="B233" s="63"/>
      <c r="C233" s="13"/>
      <c r="D233" s="13"/>
      <c r="E233" s="167" t="s">
        <v>4891</v>
      </c>
      <c r="F233" s="298"/>
      <c r="G233" s="298"/>
      <c r="H233" s="298"/>
      <c r="I233" s="298"/>
      <c r="J233" s="299"/>
      <c r="K233" s="34"/>
      <c r="L233" s="154"/>
      <c r="M233" s="100"/>
      <c r="N233" s="279"/>
    </row>
    <row r="234" spans="2:14" ht="12.75" customHeight="1" x14ac:dyDescent="0.2">
      <c r="B234" s="63"/>
      <c r="C234" s="13"/>
      <c r="D234" s="13"/>
      <c r="E234" s="174">
        <v>13</v>
      </c>
      <c r="F234" s="298"/>
      <c r="G234" s="298"/>
      <c r="H234" s="298"/>
      <c r="I234" s="298"/>
      <c r="J234" s="299"/>
      <c r="K234" s="34"/>
      <c r="L234" s="154"/>
      <c r="M234" s="100"/>
      <c r="N234" s="279"/>
    </row>
    <row r="235" spans="2:14" ht="12.75" customHeight="1" thickBot="1" x14ac:dyDescent="0.25">
      <c r="B235" s="63"/>
      <c r="C235" s="13"/>
      <c r="D235" s="13"/>
      <c r="E235" s="84"/>
      <c r="F235" s="101"/>
      <c r="G235" s="153"/>
      <c r="H235" s="101"/>
      <c r="I235" s="101"/>
      <c r="J235" s="53"/>
      <c r="K235" s="34"/>
      <c r="L235" s="154"/>
      <c r="M235" s="100"/>
      <c r="N235" s="279"/>
    </row>
    <row r="236" spans="2:14" ht="42.75" customHeight="1" x14ac:dyDescent="0.2">
      <c r="B236" s="63" t="s">
        <v>11096</v>
      </c>
      <c r="C236" s="13">
        <v>92604</v>
      </c>
      <c r="D236" s="13" t="s">
        <v>7</v>
      </c>
      <c r="E236" s="662" t="str">
        <f>IFERROR(VLOOKUP($C236,'SINAPI DEZEMBRO 2020'!$1:$1048576,2,0),IFERROR(VLOOKUP($C236,'COMP. PROPRIA'!$B$1:$I$79292,4,0),""))</f>
        <v>FABRICAÇÃO E INSTALAÇÃO DE TESOURA INTEIRA EM AÇO, VÃO DE 4 M, PARA TELHA ONDULADA DE FIBROCIMENTO, METÁLICA, PLÁSTICA OU TERMOACÚSTICA, INCLUSO IÇAMENTO. AF_12/2015</v>
      </c>
      <c r="F236" s="663"/>
      <c r="G236" s="663"/>
      <c r="H236" s="663"/>
      <c r="I236" s="663"/>
      <c r="J236" s="664"/>
      <c r="K236" s="34">
        <f>E238</f>
        <v>2</v>
      </c>
      <c r="L236" s="154" t="str">
        <f>IFERROR(VLOOKUP($C236,'SINAPI DEZEMBRO 2020'!$1:$1048576,3,0),IFERROR(VLOOKUP($C236,'COMP. PROPRIA'!$B$1:$I$79292,5,0),""))</f>
        <v>UN</v>
      </c>
      <c r="M236" s="100"/>
      <c r="N236" s="279"/>
    </row>
    <row r="237" spans="2:14" ht="12.75" customHeight="1" x14ac:dyDescent="0.2">
      <c r="B237" s="63"/>
      <c r="C237" s="13"/>
      <c r="D237" s="13"/>
      <c r="E237" s="167" t="s">
        <v>4891</v>
      </c>
      <c r="F237" s="298"/>
      <c r="G237" s="298"/>
      <c r="H237" s="298"/>
      <c r="I237" s="298"/>
      <c r="J237" s="299"/>
      <c r="K237" s="34"/>
      <c r="L237" s="154"/>
      <c r="M237" s="100"/>
      <c r="N237" s="279"/>
    </row>
    <row r="238" spans="2:14" ht="12.75" customHeight="1" x14ac:dyDescent="0.2">
      <c r="B238" s="63"/>
      <c r="C238" s="13"/>
      <c r="D238" s="13"/>
      <c r="E238" s="174">
        <v>2</v>
      </c>
      <c r="F238" s="298"/>
      <c r="G238" s="298"/>
      <c r="H238" s="298"/>
      <c r="I238" s="298"/>
      <c r="J238" s="299"/>
      <c r="K238" s="34"/>
      <c r="L238" s="154"/>
      <c r="M238" s="100"/>
      <c r="N238" s="279"/>
    </row>
    <row r="239" spans="2:14" ht="12.75" customHeight="1" thickBot="1" x14ac:dyDescent="0.25">
      <c r="B239" s="63"/>
      <c r="C239" s="13"/>
      <c r="D239" s="13"/>
      <c r="E239" s="182"/>
      <c r="F239" s="298"/>
      <c r="G239" s="298"/>
      <c r="H239" s="298"/>
      <c r="I239" s="298"/>
      <c r="J239" s="299"/>
      <c r="K239" s="34"/>
      <c r="L239" s="154"/>
      <c r="M239" s="100"/>
      <c r="N239" s="279"/>
    </row>
    <row r="240" spans="2:14" ht="42" customHeight="1" x14ac:dyDescent="0.2">
      <c r="B240" s="63" t="s">
        <v>11101</v>
      </c>
      <c r="C240" s="13">
        <v>92604</v>
      </c>
      <c r="D240" s="13" t="s">
        <v>7</v>
      </c>
      <c r="E240" s="662" t="str">
        <f>IFERROR(VLOOKUP($C240,'SINAPI DEZEMBRO 2020'!$1:$1048576,2,0),IFERROR(VLOOKUP($C240,'COMP. PROPRIA'!$B$1:$I$79292,4,0),""))</f>
        <v>FABRICAÇÃO E INSTALAÇÃO DE TESOURA INTEIRA EM AÇO, VÃO DE 4 M, PARA TELHA ONDULADA DE FIBROCIMENTO, METÁLICA, PLÁSTICA OU TERMOACÚSTICA, INCLUSO IÇAMENTO. AF_12/2015</v>
      </c>
      <c r="F240" s="663"/>
      <c r="G240" s="663"/>
      <c r="H240" s="663"/>
      <c r="I240" s="663"/>
      <c r="J240" s="664"/>
      <c r="K240" s="34">
        <f>E242</f>
        <v>2</v>
      </c>
      <c r="L240" s="154" t="str">
        <f>IFERROR(VLOOKUP($C240,'SINAPI DEZEMBRO 2020'!$1:$1048576,3,0),IFERROR(VLOOKUP($C240,'COMP. PROPRIA'!$B$1:$I$79292,5,0),""))</f>
        <v>UN</v>
      </c>
      <c r="M240" s="100"/>
      <c r="N240" s="279"/>
    </row>
    <row r="241" spans="2:14" ht="12.75" customHeight="1" x14ac:dyDescent="0.2">
      <c r="B241" s="63"/>
      <c r="C241" s="13"/>
      <c r="D241" s="13"/>
      <c r="E241" s="167" t="s">
        <v>4891</v>
      </c>
      <c r="F241" s="298"/>
      <c r="G241" s="298"/>
      <c r="H241" s="298"/>
      <c r="I241" s="298"/>
      <c r="J241" s="299"/>
      <c r="K241" s="34"/>
      <c r="L241" s="154"/>
      <c r="M241" s="100"/>
      <c r="N241" s="279"/>
    </row>
    <row r="242" spans="2:14" ht="12.75" customHeight="1" x14ac:dyDescent="0.2">
      <c r="B242" s="63"/>
      <c r="C242" s="13"/>
      <c r="D242" s="13"/>
      <c r="E242" s="174">
        <v>2</v>
      </c>
      <c r="F242" s="298"/>
      <c r="G242" s="298"/>
      <c r="H242" s="298"/>
      <c r="I242" s="298"/>
      <c r="J242" s="299"/>
      <c r="K242" s="34"/>
      <c r="L242" s="154"/>
      <c r="M242" s="100"/>
      <c r="N242" s="279"/>
    </row>
    <row r="243" spans="2:14" ht="12.75" customHeight="1" thickBot="1" x14ac:dyDescent="0.25">
      <c r="B243" s="63"/>
      <c r="C243" s="13"/>
      <c r="D243" s="13"/>
      <c r="E243" s="84"/>
      <c r="F243" s="101"/>
      <c r="G243" s="153"/>
      <c r="H243" s="101"/>
      <c r="I243" s="101"/>
      <c r="J243" s="53"/>
      <c r="K243" s="34"/>
      <c r="L243" s="154"/>
      <c r="M243" s="100"/>
      <c r="N243" s="279"/>
    </row>
    <row r="244" spans="2:14" ht="25.5" x14ac:dyDescent="0.2">
      <c r="B244" s="63" t="s">
        <v>11097</v>
      </c>
      <c r="C244" s="13">
        <v>92580</v>
      </c>
      <c r="D244" s="13" t="s">
        <v>7</v>
      </c>
      <c r="E244" s="662" t="str">
        <f>IFERROR(VLOOKUP($C244,'SINAPI DEZEMBRO 2020'!$1:$1048576,2,0),IFERROR(VLOOKUP($C244,'COMP. PROPRIA'!$B$1:$I$79292,4,0),""))</f>
        <v>TRAMA DE AÇO COMPOSTA POR TERÇAS PARA TELHADOS DE ATÉ 2 ÁGUAS PARA TELHA ONDULADA DE FIBROCIMENTO, METÁLICA, PLÁSTICA OU TERMOACÚSTICA, INCLUSO TRANSPORTE VERTICAL. AF_07/2019</v>
      </c>
      <c r="F244" s="663"/>
      <c r="G244" s="663"/>
      <c r="H244" s="663"/>
      <c r="I244" s="663"/>
      <c r="J244" s="664"/>
      <c r="K244" s="34">
        <f>E246*F246*G246*H246</f>
        <v>1298.2034999999998</v>
      </c>
      <c r="L244" s="154" t="str">
        <f>IFERROR(VLOOKUP($C244,'SINAPI DEZEMBRO 2020'!$1:$1048576,3,0),IFERROR(VLOOKUP($C244,'COMP. PROPRIA'!$B$1:$I$79292,5,0),""))</f>
        <v>M2</v>
      </c>
      <c r="M244" s="100"/>
      <c r="N244" s="279"/>
    </row>
    <row r="245" spans="2:14" ht="25.5" customHeight="1" x14ac:dyDescent="0.2">
      <c r="B245" s="63"/>
      <c r="C245" s="13"/>
      <c r="D245" s="13"/>
      <c r="E245" s="167" t="s">
        <v>764</v>
      </c>
      <c r="F245" s="132" t="s">
        <v>765</v>
      </c>
      <c r="G245" s="132" t="s">
        <v>739</v>
      </c>
      <c r="H245" s="132" t="s">
        <v>742</v>
      </c>
      <c r="I245" s="298"/>
      <c r="J245" s="299"/>
      <c r="K245" s="34"/>
      <c r="L245" s="154"/>
      <c r="M245" s="100"/>
      <c r="N245" s="279"/>
    </row>
    <row r="246" spans="2:14" ht="15" customHeight="1" x14ac:dyDescent="0.2">
      <c r="B246" s="63"/>
      <c r="C246" s="13"/>
      <c r="D246" s="13"/>
      <c r="E246" s="120">
        <f>E250</f>
        <v>1285.3499999999999</v>
      </c>
      <c r="F246" s="41">
        <v>1</v>
      </c>
      <c r="G246" s="41">
        <v>1</v>
      </c>
      <c r="H246" s="104">
        <v>1.01</v>
      </c>
      <c r="I246" s="298"/>
      <c r="J246" s="299"/>
      <c r="K246" s="34"/>
      <c r="L246" s="154"/>
      <c r="M246" s="100"/>
      <c r="N246" s="279"/>
    </row>
    <row r="247" spans="2:14" ht="12" customHeight="1" thickBot="1" x14ac:dyDescent="0.25">
      <c r="B247" s="63"/>
      <c r="C247" s="13"/>
      <c r="D247" s="13"/>
      <c r="E247" s="173"/>
      <c r="F247" s="298"/>
      <c r="G247" s="298"/>
      <c r="H247" s="298"/>
      <c r="I247" s="298"/>
      <c r="J247" s="299"/>
      <c r="K247" s="34"/>
      <c r="L247" s="154"/>
      <c r="M247" s="100"/>
      <c r="N247" s="279"/>
    </row>
    <row r="248" spans="2:14" ht="40.5" customHeight="1" x14ac:dyDescent="0.2">
      <c r="B248" s="204" t="s">
        <v>4892</v>
      </c>
      <c r="C248" s="13">
        <v>94210</v>
      </c>
      <c r="D248" s="13" t="s">
        <v>7</v>
      </c>
      <c r="E248" s="662" t="str">
        <f>IFERROR(VLOOKUP($C248,'SINAPI DEZEMBRO 2020'!$1:$1048576,2,0),IFERROR(VLOOKUP($C248,'COMP. PROPRIA'!$B$1:$I$79292,4,0),""))</f>
        <v>TELHAMENTO COM TELHA ONDULADA DE FIBROCIMENTO E = 6 MM, COM RECOBRIMENTO LATERAL DE 1 1/4 DE ONDA PARA TELHADO COM INCLINAÇÃO MÁXIMA DE 10°, COM ATÉ 2 ÁGUAS, INCLUSO IÇAMENTO. AF_07/2019</v>
      </c>
      <c r="F248" s="663"/>
      <c r="G248" s="663"/>
      <c r="H248" s="663"/>
      <c r="I248" s="663"/>
      <c r="J248" s="664"/>
      <c r="K248" s="34">
        <f>E250*F250*G250*H250</f>
        <v>1298.2034999999998</v>
      </c>
      <c r="L248" s="154" t="str">
        <f>IFERROR(VLOOKUP($C248,'SINAPI DEZEMBRO 2020'!$1:$1048576,3,0),IFERROR(VLOOKUP($C248,'COMP. PROPRIA'!$B$1:$I$79292,5,0),""))</f>
        <v>M2</v>
      </c>
      <c r="M248" s="100"/>
      <c r="N248" s="279"/>
    </row>
    <row r="249" spans="2:14" ht="27" customHeight="1" x14ac:dyDescent="0.2">
      <c r="B249" s="63"/>
      <c r="C249" s="13"/>
      <c r="D249" s="13"/>
      <c r="E249" s="167" t="s">
        <v>764</v>
      </c>
      <c r="F249" s="132" t="s">
        <v>765</v>
      </c>
      <c r="G249" s="132" t="s">
        <v>739</v>
      </c>
      <c r="H249" s="132" t="s">
        <v>742</v>
      </c>
      <c r="I249" s="298"/>
      <c r="J249" s="299"/>
      <c r="K249" s="34"/>
      <c r="L249" s="154"/>
      <c r="M249" s="100"/>
      <c r="N249" s="279"/>
    </row>
    <row r="250" spans="2:14" ht="17.25" customHeight="1" x14ac:dyDescent="0.2">
      <c r="B250" s="63"/>
      <c r="C250" s="13"/>
      <c r="D250" s="13"/>
      <c r="E250" s="120">
        <v>1285.3499999999999</v>
      </c>
      <c r="F250" s="41">
        <v>1</v>
      </c>
      <c r="G250" s="41">
        <v>1</v>
      </c>
      <c r="H250" s="104">
        <v>1.01</v>
      </c>
      <c r="I250" s="298"/>
      <c r="J250" s="299"/>
      <c r="K250" s="34"/>
      <c r="L250" s="154"/>
      <c r="M250" s="100"/>
      <c r="N250" s="279"/>
    </row>
    <row r="251" spans="2:14" ht="12.75" customHeight="1" thickBot="1" x14ac:dyDescent="0.25">
      <c r="B251" s="63"/>
      <c r="C251" s="13"/>
      <c r="D251" s="13"/>
      <c r="E251" s="182"/>
      <c r="F251" s="298"/>
      <c r="G251" s="298"/>
      <c r="H251" s="298"/>
      <c r="I251" s="298"/>
      <c r="J251" s="299"/>
      <c r="K251" s="34"/>
      <c r="L251" s="154"/>
      <c r="M251" s="100"/>
      <c r="N251" s="279"/>
    </row>
    <row r="252" spans="2:14" ht="40.5" customHeight="1" x14ac:dyDescent="0.2">
      <c r="B252" s="204" t="s">
        <v>4892</v>
      </c>
      <c r="C252" s="13">
        <v>94223</v>
      </c>
      <c r="D252" s="13" t="s">
        <v>7</v>
      </c>
      <c r="E252" s="662" t="str">
        <f>IFERROR(VLOOKUP($C252,'SINAPI DEZEMBRO 2020'!$1:$1048576,2,0),IFERROR(VLOOKUP($C252,'COMP. PROPRIA'!$B$1:$I$79292,4,0),""))</f>
        <v>CUMEEIRA PARA TELHA DE FIBROCIMENTO ONDULADA E = 6 MM, INCLUSO ACESSÓRIOS DE FIXAÇÃO E IÇAMENTO. AF_07/2019</v>
      </c>
      <c r="F252" s="663"/>
      <c r="G252" s="663"/>
      <c r="H252" s="663"/>
      <c r="I252" s="663"/>
      <c r="J252" s="664"/>
      <c r="K252" s="34">
        <f>E254*F254*G254*H254</f>
        <v>129.08000000000001</v>
      </c>
      <c r="L252" s="154" t="str">
        <f>IFERROR(VLOOKUP($C252,'SINAPI DEZEMBRO 2020'!$1:$1048576,3,0),IFERROR(VLOOKUP($C252,'COMP. PROPRIA'!$B$1:$I$79292,5,0),""))</f>
        <v>M</v>
      </c>
      <c r="M252" s="100"/>
      <c r="N252" s="279"/>
    </row>
    <row r="253" spans="2:14" ht="27" customHeight="1" x14ac:dyDescent="0.2">
      <c r="B253" s="63"/>
      <c r="C253" s="13"/>
      <c r="D253" s="13"/>
      <c r="E253" s="167" t="s">
        <v>764</v>
      </c>
      <c r="F253" s="132" t="s">
        <v>765</v>
      </c>
      <c r="G253" s="132" t="s">
        <v>739</v>
      </c>
      <c r="H253" s="132" t="s">
        <v>742</v>
      </c>
      <c r="I253" s="298"/>
      <c r="J253" s="299"/>
      <c r="K253" s="34"/>
      <c r="L253" s="154"/>
      <c r="M253" s="100"/>
      <c r="N253" s="279"/>
    </row>
    <row r="254" spans="2:14" ht="17.25" customHeight="1" x14ac:dyDescent="0.2">
      <c r="B254" s="63"/>
      <c r="C254" s="13"/>
      <c r="D254" s="13"/>
      <c r="E254" s="120">
        <f>41.35+41.9+35.7+10.13</f>
        <v>129.08000000000001</v>
      </c>
      <c r="F254" s="41">
        <v>1</v>
      </c>
      <c r="G254" s="41">
        <v>1</v>
      </c>
      <c r="H254" s="104">
        <v>1</v>
      </c>
      <c r="I254" s="298"/>
      <c r="J254" s="299"/>
      <c r="K254" s="34"/>
      <c r="L254" s="154"/>
      <c r="M254" s="100"/>
      <c r="N254" s="279"/>
    </row>
    <row r="255" spans="2:14" ht="13.5" customHeight="1" thickBot="1" x14ac:dyDescent="0.25">
      <c r="B255" s="63"/>
      <c r="C255" s="13"/>
      <c r="D255" s="13"/>
      <c r="E255" s="173"/>
      <c r="F255" s="298"/>
      <c r="G255" s="298"/>
      <c r="H255" s="298"/>
      <c r="I255" s="298"/>
      <c r="J255" s="299"/>
      <c r="K255" s="34"/>
      <c r="L255" s="154"/>
      <c r="M255" s="100"/>
      <c r="N255" s="279"/>
    </row>
    <row r="256" spans="2:14" ht="54.75" customHeight="1" x14ac:dyDescent="0.2">
      <c r="B256" s="63"/>
      <c r="C256" s="48">
        <v>96116</v>
      </c>
      <c r="D256" s="13" t="s">
        <v>7</v>
      </c>
      <c r="E256" s="698" t="str">
        <f>IFERROR(VLOOKUP($C256,'SINAPI DEZEMBRO 2020'!$1:$1048576,2,0),IFERROR(VLOOKUP($C256,'COMP. PROPRIA'!$B$1:$I$79292,4,0),""))</f>
        <v>FORRO EM RÉGUAS DE PVC, FRISADO, PARA AMBIENTES COMERCIAIS, INCLUSIVE ESTRUTURA DE FIXAÇÃO. AF_05/2017_P</v>
      </c>
      <c r="F256" s="699"/>
      <c r="G256" s="699"/>
      <c r="H256" s="699"/>
      <c r="I256" s="699"/>
      <c r="J256" s="700"/>
      <c r="K256" s="34">
        <f>SUM(K259:K280)</f>
        <v>1171.0299999999997</v>
      </c>
      <c r="L256" s="154" t="str">
        <f>IFERROR(VLOOKUP($C256,'SINAPI DEZEMBRO 2020'!$1:$1048576,3,0),IFERROR(VLOOKUP($C256,'COMP. PROPRIA'!$B$1:$I$79292,5,0),""))</f>
        <v>M2</v>
      </c>
      <c r="M256" s="100"/>
      <c r="N256" s="279"/>
    </row>
    <row r="257" spans="2:14" ht="27" customHeight="1" x14ac:dyDescent="0.2">
      <c r="B257" s="63"/>
      <c r="C257" s="48"/>
      <c r="D257" s="48"/>
      <c r="E257" s="167" t="s">
        <v>764</v>
      </c>
      <c r="F257" s="132" t="s">
        <v>765</v>
      </c>
      <c r="G257" s="132" t="s">
        <v>739</v>
      </c>
      <c r="H257" s="132" t="s">
        <v>742</v>
      </c>
      <c r="I257" s="122" t="s">
        <v>4685</v>
      </c>
      <c r="J257" s="98"/>
      <c r="K257" s="34"/>
      <c r="L257" s="154"/>
      <c r="M257" s="100"/>
      <c r="N257" s="279"/>
    </row>
    <row r="258" spans="2:14" ht="21" customHeight="1" x14ac:dyDescent="0.2">
      <c r="B258" s="63"/>
      <c r="C258" s="48"/>
      <c r="D258" s="48"/>
      <c r="E258" s="120"/>
      <c r="F258" s="41"/>
      <c r="G258" s="41"/>
      <c r="H258" s="104"/>
      <c r="I258" s="109"/>
      <c r="J258" s="98"/>
      <c r="K258" s="34"/>
      <c r="L258" s="154"/>
      <c r="M258" s="100"/>
      <c r="N258" s="279"/>
    </row>
    <row r="259" spans="2:14" ht="18" customHeight="1" x14ac:dyDescent="0.2">
      <c r="B259" s="63" t="s">
        <v>10566</v>
      </c>
      <c r="C259" s="48"/>
      <c r="D259" s="48"/>
      <c r="E259" s="120">
        <v>48</v>
      </c>
      <c r="F259" s="41">
        <v>1</v>
      </c>
      <c r="G259" s="41">
        <v>1</v>
      </c>
      <c r="H259" s="104">
        <v>1</v>
      </c>
      <c r="I259" s="109"/>
      <c r="J259" s="98"/>
      <c r="K259" s="92">
        <f t="shared" ref="K259:K276" si="7">E259*F259</f>
        <v>48</v>
      </c>
      <c r="L259" s="154"/>
      <c r="M259" s="100"/>
      <c r="N259" s="279"/>
    </row>
    <row r="260" spans="2:14" ht="14.25" customHeight="1" x14ac:dyDescent="0.2">
      <c r="B260" s="63" t="s">
        <v>10567</v>
      </c>
      <c r="C260" s="48"/>
      <c r="D260" s="48"/>
      <c r="E260" s="120">
        <v>48</v>
      </c>
      <c r="F260" s="41">
        <v>1</v>
      </c>
      <c r="G260" s="41">
        <v>1</v>
      </c>
      <c r="H260" s="104">
        <v>1</v>
      </c>
      <c r="I260" s="109"/>
      <c r="J260" s="98"/>
      <c r="K260" s="92">
        <f t="shared" si="7"/>
        <v>48</v>
      </c>
      <c r="L260" s="154"/>
      <c r="M260" s="100"/>
      <c r="N260" s="279"/>
    </row>
    <row r="261" spans="2:14" ht="14.25" customHeight="1" x14ac:dyDescent="0.2">
      <c r="B261" s="63" t="s">
        <v>10568</v>
      </c>
      <c r="C261" s="48"/>
      <c r="D261" s="48"/>
      <c r="E261" s="120">
        <v>48</v>
      </c>
      <c r="F261" s="41">
        <v>1</v>
      </c>
      <c r="G261" s="41">
        <v>1</v>
      </c>
      <c r="H261" s="104">
        <v>1</v>
      </c>
      <c r="I261" s="109"/>
      <c r="J261" s="98"/>
      <c r="K261" s="92">
        <f t="shared" si="7"/>
        <v>48</v>
      </c>
      <c r="L261" s="154"/>
      <c r="M261" s="100"/>
      <c r="N261" s="279"/>
    </row>
    <row r="262" spans="2:14" ht="15" customHeight="1" x14ac:dyDescent="0.2">
      <c r="B262" s="63" t="s">
        <v>10569</v>
      </c>
      <c r="C262" s="48"/>
      <c r="D262" s="48"/>
      <c r="E262" s="120">
        <v>48</v>
      </c>
      <c r="F262" s="41">
        <v>1</v>
      </c>
      <c r="G262" s="41">
        <v>1</v>
      </c>
      <c r="H262" s="104">
        <v>1</v>
      </c>
      <c r="I262" s="109"/>
      <c r="J262" s="98"/>
      <c r="K262" s="92">
        <f t="shared" si="7"/>
        <v>48</v>
      </c>
      <c r="L262" s="154"/>
      <c r="M262" s="100"/>
      <c r="N262" s="279"/>
    </row>
    <row r="263" spans="2:14" ht="15" customHeight="1" x14ac:dyDescent="0.2">
      <c r="B263" s="63" t="s">
        <v>10570</v>
      </c>
      <c r="C263" s="48"/>
      <c r="D263" s="48"/>
      <c r="E263" s="120">
        <v>48</v>
      </c>
      <c r="F263" s="41">
        <v>1</v>
      </c>
      <c r="G263" s="41">
        <v>1</v>
      </c>
      <c r="H263" s="104">
        <v>1</v>
      </c>
      <c r="I263" s="109"/>
      <c r="J263" s="98"/>
      <c r="K263" s="92">
        <f t="shared" si="7"/>
        <v>48</v>
      </c>
      <c r="L263" s="154"/>
      <c r="M263" s="100"/>
      <c r="N263" s="279"/>
    </row>
    <row r="264" spans="2:14" ht="15" customHeight="1" x14ac:dyDescent="0.2">
      <c r="B264" s="63" t="s">
        <v>10571</v>
      </c>
      <c r="C264" s="48"/>
      <c r="D264" s="48"/>
      <c r="E264" s="120">
        <v>173.01</v>
      </c>
      <c r="F264" s="41">
        <v>1</v>
      </c>
      <c r="G264" s="41">
        <v>1</v>
      </c>
      <c r="H264" s="104">
        <v>1</v>
      </c>
      <c r="I264" s="109"/>
      <c r="J264" s="98"/>
      <c r="K264" s="92">
        <f t="shared" si="7"/>
        <v>173.01</v>
      </c>
      <c r="L264" s="154"/>
      <c r="M264" s="100"/>
      <c r="N264" s="279"/>
    </row>
    <row r="265" spans="2:14" ht="12.75" customHeight="1" x14ac:dyDescent="0.2">
      <c r="B265" s="63" t="s">
        <v>4693</v>
      </c>
      <c r="C265" s="48"/>
      <c r="D265" s="48"/>
      <c r="E265" s="120">
        <v>36</v>
      </c>
      <c r="F265" s="41">
        <v>1</v>
      </c>
      <c r="G265" s="41">
        <v>1</v>
      </c>
      <c r="H265" s="104">
        <v>1</v>
      </c>
      <c r="I265" s="109"/>
      <c r="J265" s="98"/>
      <c r="K265" s="92">
        <f t="shared" si="7"/>
        <v>36</v>
      </c>
      <c r="L265" s="154"/>
      <c r="M265" s="100"/>
      <c r="N265" s="279"/>
    </row>
    <row r="266" spans="2:14" ht="20.25" customHeight="1" x14ac:dyDescent="0.2">
      <c r="B266" s="63" t="s">
        <v>10572</v>
      </c>
      <c r="C266" s="48"/>
      <c r="D266" s="48"/>
      <c r="E266" s="120">
        <v>36</v>
      </c>
      <c r="F266" s="41">
        <v>1</v>
      </c>
      <c r="G266" s="41">
        <v>1</v>
      </c>
      <c r="H266" s="104">
        <v>1</v>
      </c>
      <c r="I266" s="109"/>
      <c r="J266" s="98"/>
      <c r="K266" s="92">
        <f t="shared" si="7"/>
        <v>36</v>
      </c>
      <c r="L266" s="154"/>
      <c r="M266" s="100"/>
      <c r="N266" s="279"/>
    </row>
    <row r="267" spans="2:14" ht="12.75" customHeight="1" x14ac:dyDescent="0.2">
      <c r="B267" s="63" t="s">
        <v>10573</v>
      </c>
      <c r="C267" s="48"/>
      <c r="D267" s="48"/>
      <c r="E267" s="120">
        <v>17.850000000000001</v>
      </c>
      <c r="F267" s="41">
        <v>1</v>
      </c>
      <c r="G267" s="41">
        <v>1</v>
      </c>
      <c r="H267" s="104">
        <v>1</v>
      </c>
      <c r="I267" s="109"/>
      <c r="J267" s="98"/>
      <c r="K267" s="92">
        <f t="shared" si="7"/>
        <v>17.850000000000001</v>
      </c>
      <c r="L267" s="154"/>
      <c r="M267" s="100"/>
      <c r="N267" s="279"/>
    </row>
    <row r="268" spans="2:14" ht="13.5" customHeight="1" x14ac:dyDescent="0.2">
      <c r="B268" s="63" t="s">
        <v>10574</v>
      </c>
      <c r="C268" s="48"/>
      <c r="D268" s="48"/>
      <c r="E268" s="120">
        <v>9.3000000000000007</v>
      </c>
      <c r="F268" s="41">
        <v>1</v>
      </c>
      <c r="G268" s="41">
        <v>1</v>
      </c>
      <c r="H268" s="104">
        <v>1</v>
      </c>
      <c r="I268" s="109"/>
      <c r="J268" s="98"/>
      <c r="K268" s="92">
        <f t="shared" si="7"/>
        <v>9.3000000000000007</v>
      </c>
      <c r="L268" s="154"/>
      <c r="M268" s="100"/>
      <c r="N268" s="279"/>
    </row>
    <row r="269" spans="2:14" ht="15" customHeight="1" x14ac:dyDescent="0.2">
      <c r="B269" s="63" t="s">
        <v>10575</v>
      </c>
      <c r="C269" s="48"/>
      <c r="D269" s="48"/>
      <c r="E269" s="120">
        <v>26.56</v>
      </c>
      <c r="F269" s="41">
        <v>1</v>
      </c>
      <c r="G269" s="41">
        <v>1</v>
      </c>
      <c r="H269" s="104">
        <v>1</v>
      </c>
      <c r="I269" s="109"/>
      <c r="J269" s="98"/>
      <c r="K269" s="92">
        <f t="shared" si="7"/>
        <v>26.56</v>
      </c>
      <c r="L269" s="154"/>
      <c r="M269" s="100"/>
      <c r="N269" s="279"/>
    </row>
    <row r="270" spans="2:14" ht="12" customHeight="1" x14ac:dyDescent="0.2">
      <c r="B270" s="63" t="s">
        <v>10576</v>
      </c>
      <c r="C270" s="48"/>
      <c r="D270" s="48"/>
      <c r="E270" s="120">
        <v>13.8</v>
      </c>
      <c r="F270" s="41">
        <v>1</v>
      </c>
      <c r="G270" s="41">
        <v>1</v>
      </c>
      <c r="H270" s="104">
        <v>1</v>
      </c>
      <c r="I270" s="109"/>
      <c r="J270" s="98"/>
      <c r="K270" s="92">
        <f t="shared" si="7"/>
        <v>13.8</v>
      </c>
      <c r="L270" s="154"/>
      <c r="M270" s="100"/>
      <c r="N270" s="279"/>
    </row>
    <row r="271" spans="2:14" ht="12.75" customHeight="1" x14ac:dyDescent="0.2">
      <c r="B271" s="183" t="s">
        <v>10577</v>
      </c>
      <c r="C271" s="48"/>
      <c r="D271" s="48"/>
      <c r="E271" s="120">
        <v>13.8</v>
      </c>
      <c r="F271" s="41">
        <v>1</v>
      </c>
      <c r="G271" s="41">
        <v>1</v>
      </c>
      <c r="H271" s="104">
        <v>1</v>
      </c>
      <c r="I271" s="109"/>
      <c r="J271" s="98"/>
      <c r="K271" s="92">
        <f t="shared" si="7"/>
        <v>13.8</v>
      </c>
      <c r="L271" s="154"/>
      <c r="M271" s="100"/>
      <c r="N271" s="279"/>
    </row>
    <row r="272" spans="2:14" ht="13.5" customHeight="1" x14ac:dyDescent="0.2">
      <c r="B272" s="63" t="s">
        <v>10578</v>
      </c>
      <c r="C272" s="48"/>
      <c r="D272" s="48"/>
      <c r="E272" s="120">
        <v>48</v>
      </c>
      <c r="F272" s="41">
        <v>1</v>
      </c>
      <c r="G272" s="41">
        <v>1</v>
      </c>
      <c r="H272" s="104">
        <v>1</v>
      </c>
      <c r="I272" s="109"/>
      <c r="J272" s="98"/>
      <c r="K272" s="92">
        <f t="shared" si="7"/>
        <v>48</v>
      </c>
      <c r="L272" s="154"/>
      <c r="M272" s="100"/>
      <c r="N272" s="279"/>
    </row>
    <row r="273" spans="2:14" ht="12.75" customHeight="1" x14ac:dyDescent="0.2">
      <c r="B273" s="63" t="s">
        <v>4691</v>
      </c>
      <c r="C273" s="48"/>
      <c r="D273" s="48"/>
      <c r="E273" s="120">
        <v>48</v>
      </c>
      <c r="F273" s="41">
        <v>1</v>
      </c>
      <c r="G273" s="41">
        <v>1</v>
      </c>
      <c r="H273" s="104">
        <v>1</v>
      </c>
      <c r="I273" s="109"/>
      <c r="J273" s="98"/>
      <c r="K273" s="92">
        <f t="shared" si="7"/>
        <v>48</v>
      </c>
      <c r="L273" s="154"/>
      <c r="M273" s="100"/>
      <c r="N273" s="279"/>
    </row>
    <row r="274" spans="2:14" ht="12.75" customHeight="1" x14ac:dyDescent="0.2">
      <c r="B274" s="63" t="s">
        <v>11854</v>
      </c>
      <c r="C274" s="48"/>
      <c r="D274" s="48"/>
      <c r="E274" s="120">
        <v>174.26</v>
      </c>
      <c r="F274" s="41">
        <v>1</v>
      </c>
      <c r="G274" s="41">
        <v>1</v>
      </c>
      <c r="H274" s="104">
        <v>1</v>
      </c>
      <c r="I274" s="109"/>
      <c r="J274" s="98"/>
      <c r="K274" s="92">
        <f t="shared" si="7"/>
        <v>174.26</v>
      </c>
      <c r="L274" s="154"/>
      <c r="M274" s="100"/>
      <c r="N274" s="279"/>
    </row>
    <row r="275" spans="2:14" ht="17.25" customHeight="1" x14ac:dyDescent="0.2">
      <c r="B275" s="63" t="s">
        <v>4667</v>
      </c>
      <c r="C275" s="48"/>
      <c r="D275" s="48"/>
      <c r="E275" s="120">
        <v>48</v>
      </c>
      <c r="F275" s="41">
        <v>1</v>
      </c>
      <c r="G275" s="41">
        <v>1</v>
      </c>
      <c r="H275" s="104">
        <v>1</v>
      </c>
      <c r="I275" s="109"/>
      <c r="J275" s="98"/>
      <c r="K275" s="92">
        <f t="shared" si="7"/>
        <v>48</v>
      </c>
      <c r="L275" s="154"/>
      <c r="M275" s="100"/>
      <c r="N275" s="279"/>
    </row>
    <row r="276" spans="2:14" ht="13.5" customHeight="1" x14ac:dyDescent="0.2">
      <c r="B276" s="63" t="s">
        <v>4692</v>
      </c>
      <c r="C276" s="48"/>
      <c r="D276" s="48"/>
      <c r="E276" s="120">
        <v>48</v>
      </c>
      <c r="F276" s="41">
        <v>1</v>
      </c>
      <c r="G276" s="41">
        <v>1</v>
      </c>
      <c r="H276" s="104">
        <v>1</v>
      </c>
      <c r="I276" s="109"/>
      <c r="J276" s="98"/>
      <c r="K276" s="92">
        <f t="shared" si="7"/>
        <v>48</v>
      </c>
      <c r="L276" s="154"/>
      <c r="M276" s="100"/>
      <c r="N276" s="279"/>
    </row>
    <row r="277" spans="2:14" ht="16.5" customHeight="1" x14ac:dyDescent="0.2">
      <c r="B277" s="63" t="s">
        <v>10579</v>
      </c>
      <c r="C277" s="48"/>
      <c r="D277" s="48"/>
      <c r="E277" s="120">
        <v>14.1</v>
      </c>
      <c r="F277" s="41">
        <v>1</v>
      </c>
      <c r="G277" s="41">
        <v>1</v>
      </c>
      <c r="H277" s="104">
        <v>1</v>
      </c>
      <c r="I277" s="109"/>
      <c r="J277" s="98"/>
      <c r="K277" s="92">
        <f>E277*F277</f>
        <v>14.1</v>
      </c>
      <c r="L277" s="154"/>
      <c r="M277" s="100"/>
      <c r="N277" s="279"/>
    </row>
    <row r="278" spans="2:14" ht="12.75" customHeight="1" x14ac:dyDescent="0.2">
      <c r="B278" s="63" t="s">
        <v>4668</v>
      </c>
      <c r="C278" s="48"/>
      <c r="D278" s="48"/>
      <c r="E278" s="120">
        <v>48</v>
      </c>
      <c r="F278" s="41">
        <v>1</v>
      </c>
      <c r="G278" s="41">
        <v>1</v>
      </c>
      <c r="H278" s="104">
        <v>1</v>
      </c>
      <c r="I278" s="109"/>
      <c r="J278" s="98"/>
      <c r="K278" s="92">
        <f>E278*F278</f>
        <v>48</v>
      </c>
      <c r="L278" s="154"/>
      <c r="M278" s="100"/>
      <c r="N278" s="279"/>
    </row>
    <row r="279" spans="2:14" ht="12.75" customHeight="1" x14ac:dyDescent="0.2">
      <c r="B279" s="63" t="s">
        <v>4881</v>
      </c>
      <c r="C279" s="48"/>
      <c r="D279" s="48"/>
      <c r="E279" s="120">
        <v>48</v>
      </c>
      <c r="F279" s="41">
        <v>1</v>
      </c>
      <c r="G279" s="41">
        <v>1</v>
      </c>
      <c r="H279" s="104">
        <v>1</v>
      </c>
      <c r="I279" s="109"/>
      <c r="J279" s="98"/>
      <c r="K279" s="92">
        <f>E279*F279</f>
        <v>48</v>
      </c>
      <c r="L279" s="154"/>
      <c r="M279" s="100"/>
      <c r="N279" s="279"/>
    </row>
    <row r="280" spans="2:14" ht="18" customHeight="1" x14ac:dyDescent="0.2">
      <c r="B280" s="63" t="s">
        <v>10580</v>
      </c>
      <c r="C280" s="48"/>
      <c r="D280" s="48"/>
      <c r="E280" s="120">
        <v>128.35</v>
      </c>
      <c r="F280" s="41">
        <v>1</v>
      </c>
      <c r="G280" s="41">
        <v>1</v>
      </c>
      <c r="H280" s="104">
        <v>1</v>
      </c>
      <c r="I280" s="109"/>
      <c r="J280" s="98"/>
      <c r="K280" s="92">
        <f>E280*F280</f>
        <v>128.35</v>
      </c>
      <c r="L280" s="154"/>
      <c r="M280" s="100"/>
      <c r="N280" s="279"/>
    </row>
    <row r="281" spans="2:14" ht="11.25" customHeight="1" thickBot="1" x14ac:dyDescent="0.25">
      <c r="B281" s="63"/>
      <c r="C281" s="13"/>
      <c r="D281" s="13"/>
      <c r="E281" s="44"/>
      <c r="F281" s="125"/>
      <c r="G281" s="125"/>
      <c r="H281" s="125"/>
      <c r="I281" s="125"/>
      <c r="J281" s="98"/>
      <c r="K281" s="34"/>
      <c r="L281" s="154"/>
      <c r="M281" s="100"/>
      <c r="N281" s="279"/>
    </row>
    <row r="282" spans="2:14" ht="24" customHeight="1" x14ac:dyDescent="0.2">
      <c r="B282" s="63"/>
      <c r="C282" s="13">
        <v>94229</v>
      </c>
      <c r="D282" s="122" t="s">
        <v>7</v>
      </c>
      <c r="E282" s="662" t="str">
        <f>IFERROR(VLOOKUP($C282,'SINAPI DEZEMBRO 2020'!$1:$1048576,2,0),IFERROR(VLOOKUP($C282,'COMP. PROPRIA'!$B$1:$I$79292,4,0),""))</f>
        <v>CALHA EM CHAPA DE AÇO GALVANIZADO NÚMERO 24, DESENVOLVIMENTO DE 100 CM, INCLUSO TRANSPORTE VERTICAL. AF_07/2019</v>
      </c>
      <c r="F282" s="663"/>
      <c r="G282" s="663"/>
      <c r="H282" s="663"/>
      <c r="I282" s="663"/>
      <c r="J282" s="664"/>
      <c r="K282" s="34">
        <f>SUM(K284:K284)</f>
        <v>55.3</v>
      </c>
      <c r="L282" s="154" t="str">
        <f>IFERROR(VLOOKUP($C282,'SINAPI DEZEMBRO 2020'!$1:$1048576,3,0),IFERROR(VLOOKUP($C282,'COMP. PROPRIA'!$B$1:$I$79292,5,0),""))</f>
        <v>M</v>
      </c>
      <c r="M282" s="100"/>
      <c r="N282" s="279"/>
    </row>
    <row r="283" spans="2:14" ht="25.5" customHeight="1" x14ac:dyDescent="0.2">
      <c r="B283" s="63"/>
      <c r="C283" s="13"/>
      <c r="D283" s="13"/>
      <c r="E283" s="167" t="s">
        <v>764</v>
      </c>
      <c r="F283" s="132" t="s">
        <v>765</v>
      </c>
      <c r="G283" s="132" t="s">
        <v>739</v>
      </c>
      <c r="H283" s="132" t="s">
        <v>742</v>
      </c>
      <c r="I283" s="125"/>
      <c r="J283" s="98"/>
      <c r="K283" s="34"/>
      <c r="L283" s="154"/>
      <c r="M283" s="100"/>
      <c r="N283" s="279"/>
    </row>
    <row r="284" spans="2:14" ht="11.25" customHeight="1" x14ac:dyDescent="0.2">
      <c r="B284" s="63" t="s">
        <v>12696</v>
      </c>
      <c r="C284" s="13"/>
      <c r="D284" s="13"/>
      <c r="E284" s="135">
        <v>55.3</v>
      </c>
      <c r="F284" s="42">
        <v>1</v>
      </c>
      <c r="G284" s="42">
        <v>1</v>
      </c>
      <c r="H284" s="42">
        <v>1</v>
      </c>
      <c r="I284" s="125"/>
      <c r="J284" s="98"/>
      <c r="K284" s="92">
        <f>E284*F284*G284*H284</f>
        <v>55.3</v>
      </c>
      <c r="L284" s="154"/>
      <c r="M284" s="100"/>
      <c r="N284" s="279"/>
    </row>
    <row r="285" spans="2:14" ht="11.25" customHeight="1" thickBot="1" x14ac:dyDescent="0.25">
      <c r="B285" s="63"/>
      <c r="C285" s="13"/>
      <c r="D285" s="13"/>
      <c r="E285" s="44"/>
      <c r="F285" s="125"/>
      <c r="G285" s="125"/>
      <c r="H285" s="125"/>
      <c r="I285" s="125"/>
      <c r="J285" s="98"/>
      <c r="K285" s="92"/>
      <c r="L285" s="154"/>
      <c r="M285" s="100"/>
      <c r="N285" s="279"/>
    </row>
    <row r="286" spans="2:14" ht="27.75" customHeight="1" x14ac:dyDescent="0.2">
      <c r="B286" s="63"/>
      <c r="C286" s="13">
        <v>94231</v>
      </c>
      <c r="D286" s="122" t="s">
        <v>7</v>
      </c>
      <c r="E286" s="662" t="str">
        <f>IFERROR(VLOOKUP($C286,'SINAPI DEZEMBRO 2020'!$1:$1048576,2,0),IFERROR(VLOOKUP($C286,'COMP. PROPRIA'!$B$1:$I$79292,4,0),""))</f>
        <v>RUFO EM CHAPA DE AÇO GALVANIZADO NÚMERO 24, CORTE DE 25 CM, INCLUSO TRANSPORTE VERTICAL. AF_07/2019</v>
      </c>
      <c r="F286" s="663"/>
      <c r="G286" s="663"/>
      <c r="H286" s="663"/>
      <c r="I286" s="663"/>
      <c r="J286" s="664"/>
      <c r="K286" s="34">
        <f>SUM(K288:K288)</f>
        <v>56.375000000000007</v>
      </c>
      <c r="L286" s="154" t="str">
        <f>IFERROR(VLOOKUP($C286,'SINAPI DEZEMBRO 2020'!$1:$1048576,3,0),IFERROR(VLOOKUP($C286,'COMP. PROPRIA'!$B$1:$I$79292,5,0),""))</f>
        <v>M</v>
      </c>
      <c r="M286" s="100"/>
      <c r="N286" s="279"/>
    </row>
    <row r="287" spans="2:14" ht="28.5" customHeight="1" x14ac:dyDescent="0.2">
      <c r="B287" s="63"/>
      <c r="C287" s="13"/>
      <c r="D287" s="13"/>
      <c r="E287" s="167" t="s">
        <v>764</v>
      </c>
      <c r="F287" s="132" t="s">
        <v>765</v>
      </c>
      <c r="G287" s="132" t="s">
        <v>739</v>
      </c>
      <c r="H287" s="132" t="s">
        <v>742</v>
      </c>
      <c r="I287" s="125"/>
      <c r="J287" s="98"/>
      <c r="K287" s="92"/>
      <c r="L287" s="154"/>
      <c r="M287" s="100"/>
      <c r="N287" s="279"/>
    </row>
    <row r="288" spans="2:14" ht="11.25" customHeight="1" x14ac:dyDescent="0.2">
      <c r="B288" s="63" t="s">
        <v>11098</v>
      </c>
      <c r="C288" s="13"/>
      <c r="D288" s="13"/>
      <c r="E288" s="135">
        <v>51.25</v>
      </c>
      <c r="F288" s="42">
        <v>1</v>
      </c>
      <c r="G288" s="42">
        <v>1</v>
      </c>
      <c r="H288" s="42">
        <v>1.1000000000000001</v>
      </c>
      <c r="I288" s="125"/>
      <c r="J288" s="98"/>
      <c r="K288" s="92">
        <f>E288*F288*G288*H288</f>
        <v>56.375000000000007</v>
      </c>
      <c r="L288" s="154"/>
      <c r="M288" s="100"/>
      <c r="N288" s="279"/>
    </row>
    <row r="289" spans="2:14" ht="11.25" customHeight="1" thickBot="1" x14ac:dyDescent="0.25">
      <c r="B289" s="63"/>
      <c r="C289" s="13"/>
      <c r="D289" s="13"/>
      <c r="E289" s="44"/>
      <c r="F289" s="125"/>
      <c r="G289" s="125"/>
      <c r="H289" s="125"/>
      <c r="I289" s="125"/>
      <c r="J289" s="98"/>
      <c r="K289" s="92"/>
      <c r="L289" s="154"/>
      <c r="M289" s="100"/>
      <c r="N289" s="279"/>
    </row>
    <row r="290" spans="2:14" ht="24.75" customHeight="1" x14ac:dyDescent="0.2">
      <c r="B290" s="63"/>
      <c r="C290" s="13">
        <v>94227</v>
      </c>
      <c r="D290" s="122" t="s">
        <v>7</v>
      </c>
      <c r="E290" s="662" t="str">
        <f>IFERROR(VLOOKUP($C290,'SINAPI DEZEMBRO 2020'!$1:$1048576,2,0),IFERROR(VLOOKUP($C290,'COMP. PROPRIA'!$B$1:$I$79292,4,0),""))</f>
        <v>CALHA EM CHAPA DE AÇO GALVANIZADO NÚMERO 24, DESENVOLVIMENTO DE 33 CM, INCLUSO TRANSPORTE VERTICAL. AF_07/2019</v>
      </c>
      <c r="F290" s="663"/>
      <c r="G290" s="663"/>
      <c r="H290" s="663"/>
      <c r="I290" s="663"/>
      <c r="J290" s="664"/>
      <c r="K290" s="34">
        <f>SUM(K292:K292)</f>
        <v>48.675000000000004</v>
      </c>
      <c r="L290" s="154" t="str">
        <f>IFERROR(VLOOKUP($C290,'SINAPI DEZEMBRO 2020'!$1:$1048576,3,0),IFERROR(VLOOKUP($C290,'COMP. PROPRIA'!$B$1:$I$79292,5,0),""))</f>
        <v>M</v>
      </c>
      <c r="M290" s="100"/>
      <c r="N290" s="279"/>
    </row>
    <row r="291" spans="2:14" ht="30" customHeight="1" x14ac:dyDescent="0.2">
      <c r="B291" s="63"/>
      <c r="C291" s="13"/>
      <c r="D291" s="13"/>
      <c r="E291" s="167" t="s">
        <v>764</v>
      </c>
      <c r="F291" s="132" t="s">
        <v>765</v>
      </c>
      <c r="G291" s="132" t="s">
        <v>739</v>
      </c>
      <c r="H291" s="132" t="s">
        <v>742</v>
      </c>
      <c r="I291" s="125"/>
      <c r="J291" s="98"/>
      <c r="K291" s="92"/>
      <c r="L291" s="154"/>
      <c r="M291" s="100"/>
      <c r="N291" s="279"/>
    </row>
    <row r="292" spans="2:14" ht="11.25" customHeight="1" x14ac:dyDescent="0.2">
      <c r="B292" s="63" t="s">
        <v>11099</v>
      </c>
      <c r="C292" s="13"/>
      <c r="D292" s="13"/>
      <c r="E292" s="135">
        <v>44.25</v>
      </c>
      <c r="F292" s="42">
        <v>1</v>
      </c>
      <c r="G292" s="42">
        <v>1</v>
      </c>
      <c r="H292" s="42">
        <v>1.1000000000000001</v>
      </c>
      <c r="I292" s="125"/>
      <c r="J292" s="98"/>
      <c r="K292" s="92">
        <f>E292*F292*G292*H292</f>
        <v>48.675000000000004</v>
      </c>
      <c r="L292" s="154"/>
      <c r="M292" s="100"/>
      <c r="N292" s="279"/>
    </row>
    <row r="293" spans="2:14" ht="11.25" customHeight="1" thickBot="1" x14ac:dyDescent="0.25">
      <c r="B293" s="63"/>
      <c r="C293" s="13"/>
      <c r="D293" s="13"/>
      <c r="E293" s="44"/>
      <c r="F293" s="125"/>
      <c r="G293" s="125"/>
      <c r="H293" s="125"/>
      <c r="I293" s="125"/>
      <c r="J293" s="98"/>
      <c r="K293" s="92"/>
      <c r="L293" s="154"/>
      <c r="M293" s="100"/>
      <c r="N293" s="279"/>
    </row>
    <row r="294" spans="2:14" ht="34.5" customHeight="1" x14ac:dyDescent="0.2">
      <c r="B294" s="63"/>
      <c r="C294" s="13">
        <v>94228</v>
      </c>
      <c r="D294" s="122" t="s">
        <v>7</v>
      </c>
      <c r="E294" s="662" t="str">
        <f>IFERROR(VLOOKUP($C294,'SINAPI DEZEMBRO 2020'!$1:$1048576,2,0),IFERROR(VLOOKUP($C294,'COMP. PROPRIA'!$B$1:$I$79292,4,0),""))</f>
        <v>CALHA EM CHAPA DE AÇO GALVANIZADO NÚMERO 24, DESENVOLVIMENTO DE 50 CM, INCLUSO TRANSPORTE VERTICAL. AF_07/2019</v>
      </c>
      <c r="F294" s="663"/>
      <c r="G294" s="663"/>
      <c r="H294" s="663"/>
      <c r="I294" s="663"/>
      <c r="J294" s="664"/>
      <c r="K294" s="34">
        <f>SUM(K296:K296)</f>
        <v>11.440000000000001</v>
      </c>
      <c r="L294" s="154" t="str">
        <f>IFERROR(VLOOKUP($C294,'SINAPI DEZEMBRO 2020'!$1:$1048576,3,0),IFERROR(VLOOKUP($C294,'COMP. PROPRIA'!$B$1:$I$79292,5,0),""))</f>
        <v>M</v>
      </c>
      <c r="M294" s="100"/>
      <c r="N294" s="279"/>
    </row>
    <row r="295" spans="2:14" ht="24.75" customHeight="1" x14ac:dyDescent="0.2">
      <c r="B295" s="63"/>
      <c r="C295" s="13"/>
      <c r="D295" s="13"/>
      <c r="E295" s="167" t="s">
        <v>764</v>
      </c>
      <c r="F295" s="132" t="s">
        <v>765</v>
      </c>
      <c r="G295" s="132" t="s">
        <v>739</v>
      </c>
      <c r="H295" s="132" t="s">
        <v>742</v>
      </c>
      <c r="I295" s="125"/>
      <c r="J295" s="98"/>
      <c r="K295" s="92"/>
      <c r="L295" s="154"/>
      <c r="M295" s="100"/>
      <c r="N295" s="279"/>
    </row>
    <row r="296" spans="2:14" ht="11.25" customHeight="1" x14ac:dyDescent="0.2">
      <c r="B296" s="63" t="s">
        <v>11100</v>
      </c>
      <c r="C296" s="13"/>
      <c r="D296" s="13"/>
      <c r="E296" s="135">
        <v>10.4</v>
      </c>
      <c r="F296" s="42">
        <v>1</v>
      </c>
      <c r="G296" s="42">
        <v>1</v>
      </c>
      <c r="H296" s="42">
        <v>1.1000000000000001</v>
      </c>
      <c r="I296" s="125"/>
      <c r="J296" s="98"/>
      <c r="K296" s="92">
        <f>E296*F296*G296*H296</f>
        <v>11.440000000000001</v>
      </c>
      <c r="L296" s="154"/>
      <c r="M296" s="100"/>
      <c r="N296" s="279"/>
    </row>
    <row r="297" spans="2:14" ht="11.25" customHeight="1" thickBot="1" x14ac:dyDescent="0.25">
      <c r="B297" s="63"/>
      <c r="C297" s="13"/>
      <c r="D297" s="13"/>
      <c r="E297" s="44"/>
      <c r="F297" s="125"/>
      <c r="G297" s="125"/>
      <c r="H297" s="125"/>
      <c r="I297" s="125"/>
      <c r="J297" s="98"/>
      <c r="K297" s="92"/>
      <c r="L297" s="154"/>
      <c r="M297" s="100"/>
      <c r="N297" s="279"/>
    </row>
    <row r="298" spans="2:14" ht="30.75" customHeight="1" x14ac:dyDescent="0.2">
      <c r="B298" s="63"/>
      <c r="C298" s="13">
        <v>89578</v>
      </c>
      <c r="D298" s="122" t="s">
        <v>7</v>
      </c>
      <c r="E298" s="662" t="str">
        <f>IFERROR(VLOOKUP($C298,'SINAPI DEZEMBRO 2020'!$1:$1048576,2,0),IFERROR(VLOOKUP($C298,'COMP. PROPRIA'!$B$1:$I$79292,4,0),""))</f>
        <v>TUBO PVC, SÉRIE R, ÁGUA PLUVIAL, DN 100 MM, FORNECIDO E INSTALADO EM CONDUTORES VERTICAIS DE ÁGUAS PLUVIAIS. AF_12/2014</v>
      </c>
      <c r="F298" s="663"/>
      <c r="G298" s="663"/>
      <c r="H298" s="663"/>
      <c r="I298" s="663"/>
      <c r="J298" s="664"/>
      <c r="K298" s="34">
        <f>SUM(K300:K300)</f>
        <v>13.5</v>
      </c>
      <c r="L298" s="154" t="str">
        <f>IFERROR(VLOOKUP($C298,'SINAPI DEZEMBRO 2020'!$1:$1048576,3,0),IFERROR(VLOOKUP($C298,'COMP. PROPRIA'!$B$1:$I$79292,5,0),""))</f>
        <v>M</v>
      </c>
      <c r="M298" s="100"/>
      <c r="N298" s="279"/>
    </row>
    <row r="299" spans="2:14" ht="29.25" customHeight="1" x14ac:dyDescent="0.2">
      <c r="B299" s="63"/>
      <c r="C299" s="13"/>
      <c r="D299" s="13"/>
      <c r="E299" s="167" t="s">
        <v>764</v>
      </c>
      <c r="F299" s="132" t="s">
        <v>765</v>
      </c>
      <c r="G299" s="132" t="s">
        <v>739</v>
      </c>
      <c r="H299" s="132" t="s">
        <v>742</v>
      </c>
      <c r="I299" s="125"/>
      <c r="J299" s="98"/>
      <c r="K299" s="92"/>
      <c r="L299" s="154"/>
      <c r="M299" s="100"/>
      <c r="N299" s="279"/>
    </row>
    <row r="300" spans="2:14" ht="11.25" customHeight="1" x14ac:dyDescent="0.2">
      <c r="B300" s="63"/>
      <c r="C300" s="13"/>
      <c r="D300" s="13"/>
      <c r="E300" s="326">
        <v>4.5</v>
      </c>
      <c r="F300" s="195">
        <v>1</v>
      </c>
      <c r="G300" s="195">
        <v>3</v>
      </c>
      <c r="H300" s="195">
        <v>1</v>
      </c>
      <c r="I300" s="125"/>
      <c r="J300" s="98"/>
      <c r="K300" s="92">
        <f>E300*F300*G300*H300</f>
        <v>13.5</v>
      </c>
      <c r="L300" s="154"/>
      <c r="M300" s="100"/>
      <c r="N300" s="279"/>
    </row>
    <row r="301" spans="2:14" ht="11.25" customHeight="1" thickBot="1" x14ac:dyDescent="0.25">
      <c r="B301" s="63"/>
      <c r="C301" s="13"/>
      <c r="D301" s="13"/>
      <c r="E301" s="44"/>
      <c r="F301" s="125"/>
      <c r="G301" s="125"/>
      <c r="H301" s="125"/>
      <c r="I301" s="125"/>
      <c r="J301" s="98"/>
      <c r="K301" s="92"/>
      <c r="L301" s="154"/>
      <c r="M301" s="100"/>
      <c r="N301" s="279"/>
    </row>
    <row r="302" spans="2:14" ht="41.25" customHeight="1" x14ac:dyDescent="0.2">
      <c r="B302" s="63" t="s">
        <v>10600</v>
      </c>
      <c r="C302" s="13" t="s">
        <v>10613</v>
      </c>
      <c r="D302" s="187" t="s">
        <v>4665</v>
      </c>
      <c r="E302" s="662" t="str">
        <f>IFERROR(VLOOKUP($C302,'SINAPI DEZEMBRO 2020'!$1:$1048576,2,0),IFERROR(VLOOKUP($C302,'COMP. PROPRIA'!$B$1:$I$79292,4,0),""))</f>
        <v>ACABAMENTO DE BEIRAL METÁLICO HORIZONTAL L=20CM, COM PINTURA, FORNECIMENTO E INSTALAÇÃO</v>
      </c>
      <c r="F302" s="663"/>
      <c r="G302" s="663"/>
      <c r="H302" s="663"/>
      <c r="I302" s="663"/>
      <c r="J302" s="664"/>
      <c r="K302" s="34">
        <f>K304+K305+K306+K307</f>
        <v>216.95</v>
      </c>
      <c r="L302" s="154" t="str">
        <f>IFERROR(VLOOKUP($C302,'[2]SINAPI OUTUBRO2019'!$1:$1048576,3,0),IFERROR(VLOOKUP($C302,'[2]COMP. PROPRIA'!$B$1:$I$1446,5,0),""))</f>
        <v>M2</v>
      </c>
      <c r="M302" s="100"/>
      <c r="N302" s="279"/>
    </row>
    <row r="303" spans="2:14" ht="30.75" customHeight="1" x14ac:dyDescent="0.2">
      <c r="B303" s="63"/>
      <c r="C303" s="13"/>
      <c r="D303" s="13"/>
      <c r="E303" s="167" t="s">
        <v>764</v>
      </c>
      <c r="F303" s="132" t="s">
        <v>765</v>
      </c>
      <c r="G303" s="132" t="s">
        <v>739</v>
      </c>
      <c r="H303" s="132" t="s">
        <v>742</v>
      </c>
      <c r="I303" s="125"/>
      <c r="J303" s="98"/>
      <c r="K303" s="92"/>
      <c r="L303" s="154"/>
      <c r="M303" s="100"/>
      <c r="N303" s="279"/>
    </row>
    <row r="304" spans="2:14" ht="18.75" customHeight="1" x14ac:dyDescent="0.2">
      <c r="B304" s="63" t="s">
        <v>10615</v>
      </c>
      <c r="C304" s="13"/>
      <c r="D304" s="13"/>
      <c r="E304" s="327">
        <v>40</v>
      </c>
      <c r="F304" s="195">
        <v>1</v>
      </c>
      <c r="G304" s="195">
        <v>1</v>
      </c>
      <c r="H304" s="195">
        <v>1</v>
      </c>
      <c r="I304" s="125"/>
      <c r="J304" s="98"/>
      <c r="K304" s="92">
        <f>E304*F304*G304*H304</f>
        <v>40</v>
      </c>
      <c r="L304" s="154"/>
      <c r="M304" s="100"/>
      <c r="N304" s="279"/>
    </row>
    <row r="305" spans="2:17" ht="18.75" customHeight="1" x14ac:dyDescent="0.2">
      <c r="B305" s="63" t="s">
        <v>10583</v>
      </c>
      <c r="C305" s="13"/>
      <c r="D305" s="13"/>
      <c r="E305" s="326">
        <v>94.4</v>
      </c>
      <c r="F305" s="195">
        <v>1</v>
      </c>
      <c r="G305" s="195">
        <v>1</v>
      </c>
      <c r="H305" s="195">
        <v>1</v>
      </c>
      <c r="I305" s="125"/>
      <c r="J305" s="98"/>
      <c r="K305" s="92">
        <f t="shared" ref="K305:K307" si="8">E305*F305*G305*H305</f>
        <v>94.4</v>
      </c>
      <c r="L305" s="154"/>
      <c r="M305" s="100"/>
      <c r="N305" s="279"/>
    </row>
    <row r="306" spans="2:17" ht="18.75" customHeight="1" x14ac:dyDescent="0.2">
      <c r="B306" s="63" t="s">
        <v>10582</v>
      </c>
      <c r="C306" s="13"/>
      <c r="D306" s="13"/>
      <c r="E306" s="326">
        <v>82.55</v>
      </c>
      <c r="F306" s="195">
        <v>1</v>
      </c>
      <c r="G306" s="195">
        <v>1</v>
      </c>
      <c r="H306" s="195">
        <v>1</v>
      </c>
      <c r="I306" s="125"/>
      <c r="J306" s="98"/>
      <c r="K306" s="92">
        <f t="shared" si="8"/>
        <v>82.55</v>
      </c>
      <c r="L306" s="154"/>
      <c r="M306" s="100"/>
      <c r="N306" s="279"/>
    </row>
    <row r="307" spans="2:17" ht="18.75" customHeight="1" x14ac:dyDescent="0.2">
      <c r="B307" s="63" t="s">
        <v>4882</v>
      </c>
      <c r="C307" s="13"/>
      <c r="D307" s="13"/>
      <c r="E307" s="326"/>
      <c r="F307" s="195"/>
      <c r="G307" s="195"/>
      <c r="H307" s="195"/>
      <c r="I307" s="125"/>
      <c r="J307" s="98"/>
      <c r="K307" s="92">
        <f t="shared" si="8"/>
        <v>0</v>
      </c>
      <c r="L307" s="154"/>
      <c r="M307" s="100"/>
      <c r="N307" s="279"/>
    </row>
    <row r="308" spans="2:17" ht="18.75" customHeight="1" thickBot="1" x14ac:dyDescent="0.25">
      <c r="B308" s="204"/>
      <c r="C308" s="198"/>
      <c r="D308" s="198"/>
      <c r="E308" s="175"/>
      <c r="F308" s="133"/>
      <c r="G308" s="133"/>
      <c r="H308" s="133"/>
      <c r="I308" s="133"/>
      <c r="J308" s="210"/>
      <c r="K308" s="34"/>
      <c r="L308" s="154"/>
      <c r="M308" s="100"/>
      <c r="N308" s="279"/>
    </row>
    <row r="309" spans="2:17" ht="27" customHeight="1" thickBot="1" x14ac:dyDescent="0.25">
      <c r="B309" s="63"/>
      <c r="C309" s="13"/>
      <c r="D309" s="13"/>
      <c r="E309" s="680" t="str">
        <f>[3]QUANT!$E$86:$J$86</f>
        <v>ESQUADRIAS</v>
      </c>
      <c r="F309" s="681"/>
      <c r="G309" s="681"/>
      <c r="H309" s="681"/>
      <c r="I309" s="681"/>
      <c r="J309" s="682"/>
      <c r="K309" s="34"/>
      <c r="L309" s="154"/>
      <c r="M309" s="100"/>
      <c r="N309" s="279"/>
    </row>
    <row r="310" spans="2:17" ht="32.25" customHeight="1" x14ac:dyDescent="0.2">
      <c r="B310" s="324"/>
      <c r="C310" s="48" t="s">
        <v>10584</v>
      </c>
      <c r="D310" s="187" t="s">
        <v>4665</v>
      </c>
      <c r="E310" s="662" t="str">
        <f>IFERROR(VLOOKUP($C310,'SINAPI DEZEMBRO 2020'!$1:$1048576,2,0),IFERROR(VLOOKUP($C310,'COMP. PROPRIA'!$B$1:$I$79292,4,0),""))</f>
        <v>JANELA DE ALUMINIO COM VIDRO TEMPERADO 2,00 X 1,20 FORNECIMENTO E INSTALAÇÃO</v>
      </c>
      <c r="F310" s="663"/>
      <c r="G310" s="663"/>
      <c r="H310" s="663"/>
      <c r="I310" s="663"/>
      <c r="J310" s="664"/>
      <c r="K310" s="34">
        <f>SUM(K312:K312)</f>
        <v>49</v>
      </c>
      <c r="L310" s="154" t="str">
        <f>IFERROR(VLOOKUP($C310,'SINAPI DEZEMBRO 2020'!$1:$1048576,3,0),IFERROR(VLOOKUP($C310,'COMP. PROPRIA'!$B$1:$I$79292,5,0),""))</f>
        <v>UNI</v>
      </c>
      <c r="M310" s="100"/>
      <c r="N310" s="279"/>
    </row>
    <row r="311" spans="2:17" ht="16.5" customHeight="1" x14ac:dyDescent="0.2">
      <c r="B311" s="324"/>
      <c r="C311" s="13"/>
      <c r="D311" s="13"/>
      <c r="E311" s="167" t="s">
        <v>10585</v>
      </c>
      <c r="F311" s="132"/>
      <c r="G311" s="132"/>
      <c r="H311" s="132"/>
      <c r="I311" s="101"/>
      <c r="J311" s="53"/>
      <c r="K311" s="92"/>
      <c r="L311" s="154"/>
      <c r="M311" s="100"/>
      <c r="N311" s="279"/>
    </row>
    <row r="312" spans="2:17" ht="15.75" customHeight="1" x14ac:dyDescent="0.2">
      <c r="B312" s="324"/>
      <c r="C312" s="13"/>
      <c r="D312" s="13"/>
      <c r="E312" s="325">
        <v>49</v>
      </c>
      <c r="F312" s="126"/>
      <c r="G312" s="126"/>
      <c r="H312" s="127"/>
      <c r="I312" s="101"/>
      <c r="J312" s="53"/>
      <c r="K312" s="92">
        <f>E312</f>
        <v>49</v>
      </c>
      <c r="L312" s="154"/>
      <c r="M312" s="100"/>
      <c r="N312" s="279"/>
    </row>
    <row r="313" spans="2:17" ht="14.25" customHeight="1" thickBot="1" x14ac:dyDescent="0.25">
      <c r="B313" s="63"/>
      <c r="C313" s="13"/>
      <c r="D313" s="13"/>
      <c r="E313" s="44"/>
      <c r="F313" s="125"/>
      <c r="G313" s="125"/>
      <c r="H313" s="125"/>
      <c r="I313" s="125"/>
      <c r="J313" s="98"/>
      <c r="K313" s="92"/>
      <c r="L313" s="154"/>
      <c r="M313" s="100"/>
      <c r="N313" s="279"/>
    </row>
    <row r="314" spans="2:17" ht="21" customHeight="1" x14ac:dyDescent="0.2">
      <c r="B314" s="324" t="s">
        <v>11167</v>
      </c>
      <c r="C314" s="13">
        <v>99862</v>
      </c>
      <c r="D314" s="13" t="s">
        <v>7</v>
      </c>
      <c r="E314" s="662" t="str">
        <f>IFERROR(VLOOKUP($C314,'SINAPI DEZEMBRO 2020'!$1:$1048576,2,0),IFERROR(VLOOKUP($C314,'COMP. PROPRIA'!$B$1:$I$79292,4,0),""))</f>
        <v>GRADIL EM ALUMÍNIO FIXADO EM VÃOS DE JANELAS, FORMADO POR TUBOS DE 3/4". AF_04/2019</v>
      </c>
      <c r="F314" s="663"/>
      <c r="G314" s="663"/>
      <c r="H314" s="663"/>
      <c r="I314" s="663"/>
      <c r="J314" s="664"/>
      <c r="K314" s="34">
        <f>SUM(K316:K316)</f>
        <v>10</v>
      </c>
      <c r="L314" s="154" t="str">
        <f>IFERROR(VLOOKUP($C314,'SINAPI DEZEMBRO 2020'!$1:$1048576,3,0),IFERROR(VLOOKUP($C314,'COMP. PROPRIA'!$B$1:$I$79292,5,0),""))</f>
        <v>M2</v>
      </c>
      <c r="M314" s="100"/>
      <c r="N314" s="279"/>
    </row>
    <row r="315" spans="2:17" ht="22.5" customHeight="1" x14ac:dyDescent="0.2">
      <c r="B315" s="324"/>
      <c r="C315" s="13"/>
      <c r="D315" s="13"/>
      <c r="E315" s="167" t="s">
        <v>764</v>
      </c>
      <c r="F315" s="132" t="s">
        <v>765</v>
      </c>
      <c r="G315" s="132" t="s">
        <v>739</v>
      </c>
      <c r="H315" s="132" t="s">
        <v>742</v>
      </c>
      <c r="I315" s="101"/>
      <c r="J315" s="53"/>
      <c r="K315" s="92"/>
      <c r="L315" s="154"/>
      <c r="M315" s="100"/>
      <c r="N315" s="279"/>
    </row>
    <row r="316" spans="2:17" ht="14.25" customHeight="1" x14ac:dyDescent="0.2">
      <c r="B316" s="324"/>
      <c r="C316" s="13"/>
      <c r="D316" s="13"/>
      <c r="E316" s="328">
        <v>2</v>
      </c>
      <c r="F316" s="201">
        <v>1</v>
      </c>
      <c r="G316" s="201">
        <v>5</v>
      </c>
      <c r="H316" s="202">
        <v>1</v>
      </c>
      <c r="I316" s="101"/>
      <c r="J316" s="53"/>
      <c r="K316" s="92">
        <f>E316*F316*G316*H316</f>
        <v>10</v>
      </c>
      <c r="L316" s="154"/>
      <c r="M316" s="100"/>
      <c r="N316" s="279"/>
    </row>
    <row r="317" spans="2:17" ht="14.25" customHeight="1" thickBot="1" x14ac:dyDescent="0.25">
      <c r="B317" s="63"/>
      <c r="C317" s="13"/>
      <c r="D317" s="13"/>
      <c r="E317" s="44"/>
      <c r="F317" s="125"/>
      <c r="G317" s="125"/>
      <c r="H317" s="125"/>
      <c r="I317" s="125"/>
      <c r="J317" s="98"/>
      <c r="K317" s="92"/>
      <c r="L317" s="154"/>
      <c r="M317" s="100"/>
      <c r="N317" s="279"/>
      <c r="Q317" s="3">
        <f>2*1.2*49</f>
        <v>117.6</v>
      </c>
    </row>
    <row r="318" spans="2:17" ht="30.75" customHeight="1" x14ac:dyDescent="0.2">
      <c r="B318" s="63"/>
      <c r="C318" s="48" t="s">
        <v>11102</v>
      </c>
      <c r="D318" s="187" t="s">
        <v>4665</v>
      </c>
      <c r="E318" s="662" t="str">
        <f>IFERROR(VLOOKUP($C318,'SINAPI DEZEMBRO 2020'!$1:$1048576,2,0),IFERROR(VLOOKUP($C318,'COMP. PROPRIA'!$B$1:$I$79292,4,0),""))</f>
        <v>JANELA DE ALUMINIO COM VIDRO TEMPERADO 1,50 X 1,20 FORNECIMENTO E INSTALAÇÃO</v>
      </c>
      <c r="F318" s="663"/>
      <c r="G318" s="663"/>
      <c r="H318" s="663"/>
      <c r="I318" s="663"/>
      <c r="J318" s="664"/>
      <c r="K318" s="34">
        <f>K320</f>
        <v>3</v>
      </c>
      <c r="L318" s="154" t="s">
        <v>651</v>
      </c>
      <c r="M318" s="100"/>
      <c r="N318" s="279"/>
      <c r="Q318" s="3">
        <f>1.5*1.2*3</f>
        <v>5.3999999999999995</v>
      </c>
    </row>
    <row r="319" spans="2:17" ht="14.25" customHeight="1" x14ac:dyDescent="0.2">
      <c r="B319" s="63"/>
      <c r="C319" s="13"/>
      <c r="D319" s="13"/>
      <c r="E319" s="167" t="s">
        <v>10585</v>
      </c>
      <c r="F319" s="125"/>
      <c r="G319" s="125"/>
      <c r="H319" s="125"/>
      <c r="I319" s="125"/>
      <c r="J319" s="98"/>
      <c r="K319" s="92"/>
      <c r="L319" s="154"/>
      <c r="M319" s="100"/>
      <c r="N319" s="279"/>
      <c r="Q319" s="3">
        <f>0.5*0.5*2</f>
        <v>0.5</v>
      </c>
    </row>
    <row r="320" spans="2:17" ht="14.25" customHeight="1" x14ac:dyDescent="0.2">
      <c r="B320" s="63"/>
      <c r="C320" s="13"/>
      <c r="D320" s="13"/>
      <c r="E320" s="325">
        <v>3</v>
      </c>
      <c r="F320" s="125"/>
      <c r="G320" s="125"/>
      <c r="H320" s="125"/>
      <c r="I320" s="125"/>
      <c r="J320" s="98"/>
      <c r="K320" s="92">
        <f>E320</f>
        <v>3</v>
      </c>
      <c r="L320" s="154"/>
      <c r="M320" s="100"/>
      <c r="N320" s="279"/>
      <c r="Q320" s="3">
        <f>2*0.5*3</f>
        <v>3</v>
      </c>
    </row>
    <row r="321" spans="2:17" ht="14.25" customHeight="1" thickBot="1" x14ac:dyDescent="0.25">
      <c r="B321" s="63"/>
      <c r="C321" s="13"/>
      <c r="D321" s="13"/>
      <c r="E321" s="44"/>
      <c r="F321" s="125"/>
      <c r="G321" s="125"/>
      <c r="H321" s="125"/>
      <c r="I321" s="125"/>
      <c r="J321" s="98"/>
      <c r="K321" s="92"/>
      <c r="L321" s="154"/>
      <c r="M321" s="100"/>
      <c r="N321" s="279"/>
      <c r="Q321" s="3">
        <f>SUM(Q317:Q320)</f>
        <v>126.5</v>
      </c>
    </row>
    <row r="322" spans="2:17" ht="28.5" customHeight="1" x14ac:dyDescent="0.2">
      <c r="B322" s="324" t="s">
        <v>10591</v>
      </c>
      <c r="C322" s="48" t="s">
        <v>10587</v>
      </c>
      <c r="D322" s="187" t="s">
        <v>4665</v>
      </c>
      <c r="E322" s="662" t="str">
        <f>IFERROR(VLOOKUP($C322,'SINAPI DEZEMBRO 2020'!$1:$1048576,2,0),IFERROR(VLOOKUP($C322,'COMP. PROPRIA'!$B$1:$I$79292,4,0),""))</f>
        <v>JANELA MAXIMAR COM VIDRO TEMPERADO 2,00 X 0,50 FORNECIMENTO E INSTALAÇÃO</v>
      </c>
      <c r="F322" s="663"/>
      <c r="G322" s="663"/>
      <c r="H322" s="663"/>
      <c r="I322" s="663"/>
      <c r="J322" s="664"/>
      <c r="K322" s="34">
        <f>K324</f>
        <v>3</v>
      </c>
      <c r="L322" s="154" t="s">
        <v>651</v>
      </c>
      <c r="M322" s="100"/>
      <c r="N322" s="279"/>
    </row>
    <row r="323" spans="2:17" ht="15.75" customHeight="1" x14ac:dyDescent="0.2">
      <c r="B323" s="324"/>
      <c r="C323" s="13"/>
      <c r="D323" s="13"/>
      <c r="E323" s="167" t="s">
        <v>4</v>
      </c>
      <c r="F323" s="132"/>
      <c r="G323" s="132"/>
      <c r="H323" s="132"/>
      <c r="I323" s="125"/>
      <c r="J323" s="98"/>
      <c r="K323" s="92"/>
      <c r="L323" s="154"/>
      <c r="M323" s="100"/>
      <c r="N323" s="279"/>
    </row>
    <row r="324" spans="2:17" ht="14.25" customHeight="1" x14ac:dyDescent="0.2">
      <c r="B324" s="324"/>
      <c r="C324" s="13"/>
      <c r="D324" s="13"/>
      <c r="E324" s="325">
        <v>3</v>
      </c>
      <c r="F324" s="126"/>
      <c r="G324" s="126"/>
      <c r="H324" s="127"/>
      <c r="I324" s="125"/>
      <c r="J324" s="98"/>
      <c r="K324" s="92">
        <f>E324</f>
        <v>3</v>
      </c>
      <c r="L324" s="154"/>
      <c r="M324" s="100"/>
      <c r="N324" s="279"/>
    </row>
    <row r="325" spans="2:17" ht="14.25" customHeight="1" thickBot="1" x14ac:dyDescent="0.25">
      <c r="B325" s="63"/>
      <c r="C325" s="13"/>
      <c r="D325" s="13"/>
      <c r="E325" s="44"/>
      <c r="F325" s="125"/>
      <c r="G325" s="125"/>
      <c r="H325" s="125"/>
      <c r="I325" s="125"/>
      <c r="J325" s="98"/>
      <c r="K325" s="92"/>
      <c r="L325" s="154"/>
      <c r="M325" s="100"/>
      <c r="N325" s="279"/>
    </row>
    <row r="326" spans="2:17" ht="14.25" customHeight="1" x14ac:dyDescent="0.2">
      <c r="B326" s="63"/>
      <c r="C326" s="48" t="s">
        <v>10588</v>
      </c>
      <c r="D326" s="187" t="s">
        <v>4665</v>
      </c>
      <c r="E326" s="662" t="str">
        <f>IFERROR(VLOOKUP($C326,'SINAPI DEZEMBRO 2020'!$1:$1048576,2,0),IFERROR(VLOOKUP($C326,'COMP. PROPRIA'!$B$1:$I$79292,4,0),""))</f>
        <v>JANELA MAXIMAR COM VIDRO TEMPERADO 0,50 X 0,50 FORNECIMENTO E INSTALAÇÃO</v>
      </c>
      <c r="F326" s="663"/>
      <c r="G326" s="663"/>
      <c r="H326" s="663"/>
      <c r="I326" s="663"/>
      <c r="J326" s="664"/>
      <c r="K326" s="34">
        <f>K328</f>
        <v>2</v>
      </c>
      <c r="L326" s="154" t="s">
        <v>651</v>
      </c>
      <c r="M326" s="100"/>
      <c r="N326" s="279"/>
    </row>
    <row r="327" spans="2:17" ht="14.25" customHeight="1" x14ac:dyDescent="0.2">
      <c r="B327" s="63"/>
      <c r="C327" s="13"/>
      <c r="D327" s="13"/>
      <c r="E327" s="167" t="s">
        <v>4</v>
      </c>
      <c r="F327" s="132"/>
      <c r="G327" s="132"/>
      <c r="H327" s="132"/>
      <c r="I327" s="125"/>
      <c r="J327" s="98"/>
      <c r="K327" s="92"/>
      <c r="L327" s="154"/>
      <c r="M327" s="100"/>
      <c r="N327" s="279"/>
    </row>
    <row r="328" spans="2:17" ht="14.25" customHeight="1" x14ac:dyDescent="0.2">
      <c r="B328" s="63"/>
      <c r="C328" s="13"/>
      <c r="D328" s="13"/>
      <c r="E328" s="325">
        <v>2</v>
      </c>
      <c r="F328" s="126"/>
      <c r="G328" s="126"/>
      <c r="H328" s="127"/>
      <c r="I328" s="125"/>
      <c r="J328" s="98"/>
      <c r="K328" s="92">
        <f>E328</f>
        <v>2</v>
      </c>
      <c r="L328" s="154"/>
      <c r="M328" s="100"/>
      <c r="N328" s="279"/>
    </row>
    <row r="329" spans="2:17" ht="14.25" customHeight="1" thickBot="1" x14ac:dyDescent="0.25">
      <c r="B329" s="63"/>
      <c r="C329" s="13"/>
      <c r="D329" s="13"/>
      <c r="E329" s="44"/>
      <c r="F329" s="125"/>
      <c r="G329" s="125"/>
      <c r="H329" s="125"/>
      <c r="I329" s="125"/>
      <c r="J329" s="98"/>
      <c r="K329" s="92"/>
      <c r="L329" s="154"/>
      <c r="M329" s="100"/>
      <c r="N329" s="279"/>
    </row>
    <row r="330" spans="2:17" ht="21" customHeight="1" x14ac:dyDescent="0.2">
      <c r="B330" s="324" t="s">
        <v>10607</v>
      </c>
      <c r="C330" s="48" t="s">
        <v>4872</v>
      </c>
      <c r="D330" s="187" t="s">
        <v>4665</v>
      </c>
      <c r="E330" s="662" t="str">
        <f>IFERROR(VLOOKUP($C330,'SINAPI DEZEMBRO 2020'!$1:$1048576,2,0),IFERROR(VLOOKUP($C330,'COMP. PROPRIA'!$B$1:$I$79292,4,0),""))</f>
        <v>PORTA DE FERRO, DE ABRIR, TIPO CHAPA CORRUGADA, COM GUARNICOES (1,00 X 2,10) FORNECIMENTO E INSTALAÇÃO</v>
      </c>
      <c r="F330" s="663"/>
      <c r="G330" s="663"/>
      <c r="H330" s="663"/>
      <c r="I330" s="663"/>
      <c r="J330" s="664"/>
      <c r="K330" s="34">
        <f>K332+K333</f>
        <v>19</v>
      </c>
      <c r="L330" s="154" t="str">
        <f>'COMP. PROPRIA'!F70</f>
        <v>UN</v>
      </c>
      <c r="M330" s="100"/>
      <c r="N330" s="279"/>
    </row>
    <row r="331" spans="2:17" ht="32.25" customHeight="1" x14ac:dyDescent="0.2">
      <c r="B331" s="324"/>
      <c r="C331" s="13"/>
      <c r="D331" s="13"/>
      <c r="E331" s="596" t="s">
        <v>764</v>
      </c>
      <c r="F331" s="124" t="s">
        <v>765</v>
      </c>
      <c r="G331" s="124" t="s">
        <v>739</v>
      </c>
      <c r="H331" s="124" t="s">
        <v>742</v>
      </c>
      <c r="I331" s="125"/>
      <c r="J331" s="98"/>
      <c r="K331" s="92"/>
      <c r="L331" s="154"/>
      <c r="M331" s="100"/>
      <c r="N331" s="279"/>
    </row>
    <row r="332" spans="2:17" ht="15" customHeight="1" x14ac:dyDescent="0.2">
      <c r="B332" s="324"/>
      <c r="C332" s="13"/>
      <c r="D332" s="13"/>
      <c r="E332" s="597">
        <v>1</v>
      </c>
      <c r="F332" s="195">
        <v>2.1</v>
      </c>
      <c r="G332" s="195">
        <v>18</v>
      </c>
      <c r="H332" s="195">
        <v>1</v>
      </c>
      <c r="I332" s="125"/>
      <c r="J332" s="98"/>
      <c r="K332" s="92">
        <f>G332</f>
        <v>18</v>
      </c>
      <c r="L332" s="154"/>
      <c r="M332" s="100"/>
      <c r="N332" s="279"/>
    </row>
    <row r="333" spans="2:17" ht="15" customHeight="1" x14ac:dyDescent="0.2">
      <c r="B333" s="300" t="s">
        <v>10635</v>
      </c>
      <c r="C333" s="13"/>
      <c r="D333" s="13"/>
      <c r="E333" s="597">
        <v>1</v>
      </c>
      <c r="F333" s="195">
        <v>2.1</v>
      </c>
      <c r="G333" s="195">
        <v>1</v>
      </c>
      <c r="H333" s="195">
        <v>1</v>
      </c>
      <c r="I333" s="125"/>
      <c r="J333" s="98"/>
      <c r="K333" s="92">
        <f>G333</f>
        <v>1</v>
      </c>
      <c r="L333" s="154"/>
      <c r="M333" s="100"/>
      <c r="N333" s="279"/>
    </row>
    <row r="334" spans="2:17" ht="13.5" customHeight="1" x14ac:dyDescent="0.2">
      <c r="B334" s="63"/>
      <c r="C334" s="13"/>
      <c r="D334" s="13"/>
      <c r="E334" s="175"/>
      <c r="F334" s="133"/>
      <c r="G334" s="133"/>
      <c r="H334" s="133"/>
      <c r="I334" s="125"/>
      <c r="J334" s="98"/>
      <c r="K334" s="92"/>
      <c r="L334" s="154"/>
      <c r="M334" s="100"/>
      <c r="N334" s="279"/>
    </row>
    <row r="335" spans="2:17" ht="15" customHeight="1" x14ac:dyDescent="0.2">
      <c r="B335" s="63"/>
      <c r="C335" s="13"/>
      <c r="D335" s="13"/>
      <c r="E335" s="44"/>
      <c r="F335" s="125"/>
      <c r="G335" s="125"/>
      <c r="H335" s="125"/>
      <c r="I335" s="125"/>
      <c r="J335" s="98"/>
      <c r="K335" s="92"/>
      <c r="L335" s="154"/>
      <c r="M335" s="100"/>
      <c r="N335" s="279"/>
    </row>
    <row r="336" spans="2:17" ht="18.75" customHeight="1" thickBot="1" x14ac:dyDescent="0.25">
      <c r="B336" s="63"/>
      <c r="C336" s="13"/>
      <c r="D336" s="13"/>
      <c r="E336" s="44"/>
      <c r="F336" s="125"/>
      <c r="G336" s="125"/>
      <c r="H336" s="125"/>
      <c r="I336" s="125"/>
      <c r="J336" s="98"/>
      <c r="K336" s="92"/>
      <c r="L336" s="154"/>
      <c r="M336" s="100"/>
      <c r="N336" s="279"/>
    </row>
    <row r="337" spans="2:14" ht="45" customHeight="1" x14ac:dyDescent="0.2">
      <c r="B337" s="324" t="s">
        <v>10593</v>
      </c>
      <c r="C337" s="136">
        <v>91304</v>
      </c>
      <c r="D337" s="122" t="s">
        <v>7</v>
      </c>
      <c r="E337" s="662" t="str">
        <f>IFERROR(VLOOKUP($C337,'SINAPI DEZEMBRO 2020'!$1:$1048576,2,0),IFERROR(VLOOKUP($C337,'COMP. PROPRIA'!$B$1:$I$79292,4,0),""))</f>
        <v>FECHADURA DE EMBUTIR COM CILINDRO, EXTERNA, COMPLETA, ACABAMENTO PADRÃO POPULAR, INCLUSO EXECUÇÃO DE FURO - FORNECIMENTO E INSTALAÇÃO. AF_12/2019</v>
      </c>
      <c r="F337" s="663"/>
      <c r="G337" s="663"/>
      <c r="H337" s="663"/>
      <c r="I337" s="663"/>
      <c r="J337" s="664"/>
      <c r="K337" s="34">
        <f>K339</f>
        <v>5</v>
      </c>
      <c r="L337" s="154" t="str">
        <f>IFERROR(VLOOKUP($C337,'SINAPI DEZEMBRO 2020'!$1:$1048576,3,0),IFERROR(VLOOKUP($C337,'COMP. PROPRIA'!$B$1:$I$79292,5,0),""))</f>
        <v>UN</v>
      </c>
      <c r="M337" s="100"/>
      <c r="N337" s="279"/>
    </row>
    <row r="338" spans="2:14" ht="30.75" customHeight="1" x14ac:dyDescent="0.2">
      <c r="B338" s="324"/>
      <c r="C338" s="122"/>
      <c r="D338" s="122"/>
      <c r="E338" s="596" t="s">
        <v>746</v>
      </c>
      <c r="F338" s="124" t="s">
        <v>748</v>
      </c>
      <c r="G338" s="124" t="s">
        <v>747</v>
      </c>
      <c r="H338" s="124" t="s">
        <v>742</v>
      </c>
      <c r="I338" s="101"/>
      <c r="J338" s="53"/>
      <c r="K338" s="92"/>
      <c r="L338" s="154"/>
      <c r="M338" s="100"/>
      <c r="N338" s="279"/>
    </row>
    <row r="339" spans="2:14" ht="12.75" customHeight="1" x14ac:dyDescent="0.2">
      <c r="B339" s="324"/>
      <c r="C339" s="122"/>
      <c r="D339" s="122"/>
      <c r="E339" s="571">
        <v>1</v>
      </c>
      <c r="F339" s="185">
        <v>1</v>
      </c>
      <c r="G339" s="185">
        <v>5</v>
      </c>
      <c r="H339" s="185">
        <v>1</v>
      </c>
      <c r="I339" s="97"/>
      <c r="J339" s="61"/>
      <c r="K339" s="92">
        <f>E339*F339*G339</f>
        <v>5</v>
      </c>
      <c r="L339" s="154"/>
      <c r="M339" s="100"/>
      <c r="N339" s="279"/>
    </row>
    <row r="340" spans="2:14" ht="12.75" customHeight="1" thickBot="1" x14ac:dyDescent="0.25">
      <c r="B340" s="63"/>
      <c r="C340" s="13"/>
      <c r="D340" s="13"/>
      <c r="E340" s="44"/>
      <c r="F340" s="125"/>
      <c r="G340" s="125"/>
      <c r="H340" s="125"/>
      <c r="I340" s="125"/>
      <c r="J340" s="98"/>
      <c r="K340" s="92"/>
      <c r="L340" s="154"/>
      <c r="M340" s="100"/>
      <c r="N340" s="279"/>
    </row>
    <row r="341" spans="2:14" ht="30" customHeight="1" x14ac:dyDescent="0.2">
      <c r="B341" s="324" t="s">
        <v>4698</v>
      </c>
      <c r="C341" s="48" t="s">
        <v>4697</v>
      </c>
      <c r="D341" s="187" t="s">
        <v>4665</v>
      </c>
      <c r="E341" s="662" t="str">
        <f>IFERROR(VLOOKUP($C341,'SINAPI DEZEMBRO 2020'!$1:$1048576,2,0),IFERROR(VLOOKUP($C341,'COMP. PROPRIA'!$B$1:$I$79292,4,0),""))</f>
        <v>JANELA DE ALUMINIO COM GUILHOTINA PARA PASSAR PRATO, FORNECIMENTO E INSTALAÇÃO</v>
      </c>
      <c r="F341" s="663"/>
      <c r="G341" s="663"/>
      <c r="H341" s="663"/>
      <c r="I341" s="663"/>
      <c r="J341" s="664"/>
      <c r="K341" s="92">
        <f>K343</f>
        <v>1</v>
      </c>
      <c r="L341" s="154" t="str">
        <f>IFERROR(VLOOKUP($C341,'[2]SINAPI OUTUBRO2019'!$1:$1048576,3,0),IFERROR(VLOOKUP($C341,'[2]COMP. PROPRIA'!$B$1:$I$1446,5,0),""))</f>
        <v/>
      </c>
      <c r="M341" s="100"/>
      <c r="N341" s="279"/>
    </row>
    <row r="342" spans="2:14" ht="25.5" customHeight="1" x14ac:dyDescent="0.2">
      <c r="B342" s="324"/>
      <c r="C342" s="13"/>
      <c r="D342" s="13"/>
      <c r="E342" s="596" t="s">
        <v>764</v>
      </c>
      <c r="F342" s="124" t="s">
        <v>765</v>
      </c>
      <c r="G342" s="124" t="s">
        <v>739</v>
      </c>
      <c r="H342" s="124" t="s">
        <v>742</v>
      </c>
      <c r="I342" s="125"/>
      <c r="J342" s="98"/>
      <c r="K342" s="92"/>
      <c r="L342" s="154"/>
      <c r="M342" s="100"/>
      <c r="N342" s="279"/>
    </row>
    <row r="343" spans="2:14" ht="12.75" customHeight="1" x14ac:dyDescent="0.2">
      <c r="B343" s="324"/>
      <c r="C343" s="13"/>
      <c r="D343" s="13"/>
      <c r="E343" s="571">
        <v>2</v>
      </c>
      <c r="F343" s="185">
        <v>1</v>
      </c>
      <c r="G343" s="185">
        <v>1</v>
      </c>
      <c r="H343" s="185">
        <v>0</v>
      </c>
      <c r="I343" s="125"/>
      <c r="J343" s="98"/>
      <c r="K343" s="92">
        <f>G343</f>
        <v>1</v>
      </c>
      <c r="L343" s="154"/>
      <c r="M343" s="100"/>
      <c r="N343" s="279"/>
    </row>
    <row r="344" spans="2:14" ht="12.75" customHeight="1" thickBot="1" x14ac:dyDescent="0.25">
      <c r="B344" s="63"/>
      <c r="C344" s="13"/>
      <c r="D344" s="13"/>
      <c r="E344" s="44"/>
      <c r="F344" s="125"/>
      <c r="G344" s="125"/>
      <c r="H344" s="125"/>
      <c r="I344" s="125"/>
      <c r="J344" s="98"/>
      <c r="K344" s="92"/>
      <c r="L344" s="154"/>
      <c r="M344" s="100"/>
      <c r="N344" s="279"/>
    </row>
    <row r="345" spans="2:14" ht="21.75" customHeight="1" thickBot="1" x14ac:dyDescent="0.25">
      <c r="B345" s="63"/>
      <c r="C345" s="13"/>
      <c r="D345" s="13"/>
      <c r="E345" s="674" t="s">
        <v>4684</v>
      </c>
      <c r="F345" s="675"/>
      <c r="G345" s="675"/>
      <c r="H345" s="675"/>
      <c r="I345" s="675"/>
      <c r="J345" s="676"/>
      <c r="K345" s="92"/>
      <c r="L345" s="154"/>
      <c r="M345" s="100"/>
      <c r="N345" s="279"/>
    </row>
    <row r="346" spans="2:14" ht="43.5" customHeight="1" x14ac:dyDescent="0.2">
      <c r="B346" s="178"/>
      <c r="C346" s="13">
        <v>87491</v>
      </c>
      <c r="D346" s="122" t="s">
        <v>7</v>
      </c>
      <c r="E346" s="662" t="str">
        <f>IFERROR(VLOOKUP($C346,'SINAPI DEZEMBRO 2020'!$1:$1048576,2,0),IFERROR(VLOOKUP($C346,'COMP. PROPRIA'!$B$1:$I$79292,4,0),""))</f>
        <v>ALVENARIA DE VEDAÇÃO DE BLOCOS CERÂMICOS FURADOS NA VERTICAL DE 14X19X39CM (ESPESSURA 14CM) DE PAREDES COM ÁREA LÍQUIDA MAIOR OU IGUAL A 6M² COM VÃOS E ARGAMASSA DE ASSENTAMENTO COM PREPARO EM BETONEIRA. AF_06/2014</v>
      </c>
      <c r="F346" s="663"/>
      <c r="G346" s="663"/>
      <c r="H346" s="663"/>
      <c r="I346" s="663"/>
      <c r="J346" s="664"/>
      <c r="K346" s="34">
        <f>K348+K349</f>
        <v>30.5</v>
      </c>
      <c r="L346" s="154" t="str">
        <f>IFERROR(VLOOKUP($C346,'SINAPI DEZEMBRO 2020'!$1:$1048576,3,0),IFERROR(VLOOKUP($C346,'COMP. PROPRIA'!$B$1:$I$79292,5,0),""))</f>
        <v>M2</v>
      </c>
      <c r="M346" s="100"/>
      <c r="N346" s="279"/>
    </row>
    <row r="347" spans="2:14" ht="29.25" customHeight="1" x14ac:dyDescent="0.2">
      <c r="B347" s="178"/>
      <c r="C347" s="13"/>
      <c r="D347" s="13"/>
      <c r="E347" s="596" t="s">
        <v>764</v>
      </c>
      <c r="F347" s="124" t="s">
        <v>765</v>
      </c>
      <c r="G347" s="124" t="s">
        <v>739</v>
      </c>
      <c r="H347" s="124" t="s">
        <v>742</v>
      </c>
      <c r="I347" s="122" t="s">
        <v>4685</v>
      </c>
      <c r="J347" s="98"/>
      <c r="K347" s="92"/>
      <c r="L347" s="154"/>
      <c r="M347" s="100"/>
      <c r="N347" s="279"/>
    </row>
    <row r="348" spans="2:14" ht="12.75" customHeight="1" x14ac:dyDescent="0.2">
      <c r="B348" s="178" t="s">
        <v>4895</v>
      </c>
      <c r="C348" s="13"/>
      <c r="D348" s="13"/>
      <c r="E348" s="571">
        <v>20</v>
      </c>
      <c r="F348" s="185">
        <v>1</v>
      </c>
      <c r="G348" s="185">
        <v>1</v>
      </c>
      <c r="H348" s="186">
        <v>1</v>
      </c>
      <c r="I348" s="598">
        <v>0</v>
      </c>
      <c r="J348" s="98"/>
      <c r="K348" s="92">
        <f>E348*F348*G348</f>
        <v>20</v>
      </c>
      <c r="L348" s="154"/>
      <c r="M348" s="100"/>
      <c r="N348" s="279"/>
    </row>
    <row r="349" spans="2:14" ht="12.75" customHeight="1" x14ac:dyDescent="0.2">
      <c r="B349" s="65" t="s">
        <v>11166</v>
      </c>
      <c r="C349" s="13"/>
      <c r="D349" s="13"/>
      <c r="E349" s="571">
        <v>5</v>
      </c>
      <c r="F349" s="185">
        <v>2.1</v>
      </c>
      <c r="G349" s="185">
        <v>1</v>
      </c>
      <c r="H349" s="186">
        <v>1</v>
      </c>
      <c r="I349" s="598"/>
      <c r="J349" s="98"/>
      <c r="K349" s="92">
        <f>E349*F349*G349*H349</f>
        <v>10.5</v>
      </c>
      <c r="L349" s="154"/>
      <c r="M349" s="100"/>
      <c r="N349" s="279"/>
    </row>
    <row r="350" spans="2:14" ht="12.75" customHeight="1" thickBot="1" x14ac:dyDescent="0.25">
      <c r="B350" s="63"/>
      <c r="C350" s="13"/>
      <c r="D350" s="13"/>
      <c r="E350" s="44"/>
      <c r="F350" s="125"/>
      <c r="G350" s="125"/>
      <c r="H350" s="125"/>
      <c r="I350" s="125"/>
      <c r="J350" s="98"/>
      <c r="K350" s="92"/>
      <c r="L350" s="154"/>
      <c r="M350" s="100"/>
      <c r="N350" s="279"/>
    </row>
    <row r="351" spans="2:14" ht="28.5" customHeight="1" x14ac:dyDescent="0.2">
      <c r="B351" s="63"/>
      <c r="C351" s="13">
        <v>87905</v>
      </c>
      <c r="D351" s="122" t="s">
        <v>7</v>
      </c>
      <c r="E351" s="662" t="str">
        <f>IFERROR(VLOOKUP($C351,'SINAPI DEZEMBRO 2020'!$1:$1048576,2,0),IFERROR(VLOOKUP($C351,'COMP. PROPRIA'!$B$1:$I$79292,4,0),""))</f>
        <v>CHAPISCO APLICADO EM ALVENARIA (COM PRESENÇA DE VÃOS) E ESTRUTURAS DE CONCRETO DE FACHADA, COM COLHER DE PEDREIRO.  ARGAMASSA TRAÇO 1:3 COM PREPARO EM BETONEIRA 400L. AF_06/2014</v>
      </c>
      <c r="F351" s="663"/>
      <c r="G351" s="663"/>
      <c r="H351" s="663"/>
      <c r="I351" s="663"/>
      <c r="J351" s="664"/>
      <c r="K351" s="34">
        <f>K353+K354+K355+K356</f>
        <v>116.495</v>
      </c>
      <c r="L351" s="154" t="str">
        <f>IFERROR(VLOOKUP($C351,'SINAPI DEZEMBRO 2020'!$1:$1048576,3,0),IFERROR(VLOOKUP($C351,'COMP. PROPRIA'!$B$1:$I$79292,5,0),""))</f>
        <v>M2</v>
      </c>
      <c r="M351" s="100"/>
      <c r="N351" s="279"/>
    </row>
    <row r="352" spans="2:14" ht="24.75" customHeight="1" x14ac:dyDescent="0.2">
      <c r="B352" s="63"/>
      <c r="C352" s="13"/>
      <c r="D352" s="13"/>
      <c r="E352" s="596" t="s">
        <v>764</v>
      </c>
      <c r="F352" s="124" t="s">
        <v>765</v>
      </c>
      <c r="G352" s="124" t="s">
        <v>739</v>
      </c>
      <c r="H352" s="124" t="s">
        <v>742</v>
      </c>
      <c r="I352" s="122" t="s">
        <v>4685</v>
      </c>
      <c r="J352" s="98"/>
      <c r="K352" s="92"/>
      <c r="L352" s="154"/>
      <c r="M352" s="100"/>
      <c r="N352" s="279"/>
    </row>
    <row r="353" spans="2:14" ht="12.75" customHeight="1" x14ac:dyDescent="0.2">
      <c r="B353" s="63" t="s">
        <v>4883</v>
      </c>
      <c r="C353" s="13"/>
      <c r="D353" s="13"/>
      <c r="E353" s="571">
        <v>12.34</v>
      </c>
      <c r="F353" s="185">
        <v>2.9</v>
      </c>
      <c r="G353" s="185">
        <v>1</v>
      </c>
      <c r="H353" s="186">
        <v>1</v>
      </c>
      <c r="I353" s="598">
        <v>0</v>
      </c>
      <c r="J353" s="98"/>
      <c r="K353" s="92">
        <f>E353*F353*G353</f>
        <v>35.786000000000001</v>
      </c>
      <c r="L353" s="154"/>
      <c r="M353" s="100"/>
      <c r="N353" s="279"/>
    </row>
    <row r="354" spans="2:14" ht="12.75" customHeight="1" x14ac:dyDescent="0.2">
      <c r="B354" s="63" t="s">
        <v>10594</v>
      </c>
      <c r="C354" s="13"/>
      <c r="D354" s="13"/>
      <c r="E354" s="571">
        <v>14.21</v>
      </c>
      <c r="F354" s="185">
        <v>2.9</v>
      </c>
      <c r="G354" s="185">
        <v>1</v>
      </c>
      <c r="H354" s="186">
        <v>1</v>
      </c>
      <c r="I354" s="598"/>
      <c r="J354" s="98"/>
      <c r="K354" s="92">
        <f>E354*F354*G354</f>
        <v>41.209000000000003</v>
      </c>
      <c r="L354" s="154"/>
      <c r="M354" s="100"/>
      <c r="N354" s="279"/>
    </row>
    <row r="355" spans="2:14" ht="12.75" customHeight="1" x14ac:dyDescent="0.2">
      <c r="B355" s="63" t="s">
        <v>10595</v>
      </c>
      <c r="C355" s="13"/>
      <c r="D355" s="13"/>
      <c r="E355" s="571">
        <v>10</v>
      </c>
      <c r="F355" s="185">
        <v>2.9</v>
      </c>
      <c r="G355" s="185">
        <v>1</v>
      </c>
      <c r="H355" s="186">
        <v>1</v>
      </c>
      <c r="I355" s="598"/>
      <c r="J355" s="98"/>
      <c r="K355" s="92">
        <f>E355*F355*G355</f>
        <v>29</v>
      </c>
      <c r="L355" s="154"/>
      <c r="M355" s="100"/>
      <c r="N355" s="279"/>
    </row>
    <row r="356" spans="2:14" ht="12.75" customHeight="1" x14ac:dyDescent="0.2">
      <c r="B356" s="63" t="s">
        <v>11166</v>
      </c>
      <c r="C356" s="13"/>
      <c r="D356" s="13"/>
      <c r="E356" s="571">
        <v>5</v>
      </c>
      <c r="F356" s="185">
        <v>2.1</v>
      </c>
      <c r="G356" s="185">
        <v>1</v>
      </c>
      <c r="H356" s="186">
        <v>1</v>
      </c>
      <c r="I356" s="598"/>
      <c r="J356" s="98"/>
      <c r="K356" s="92">
        <f>E356*F356*G356*H356</f>
        <v>10.5</v>
      </c>
      <c r="L356" s="154"/>
      <c r="M356" s="100"/>
      <c r="N356" s="279"/>
    </row>
    <row r="357" spans="2:14" ht="12.75" customHeight="1" thickBot="1" x14ac:dyDescent="0.25">
      <c r="B357" s="63"/>
      <c r="C357" s="13"/>
      <c r="D357" s="13"/>
      <c r="E357" s="44"/>
      <c r="F357" s="125"/>
      <c r="G357" s="125"/>
      <c r="H357" s="125"/>
      <c r="I357" s="125"/>
      <c r="J357" s="98"/>
      <c r="K357" s="92"/>
      <c r="L357" s="154"/>
      <c r="M357" s="100"/>
      <c r="N357" s="279"/>
    </row>
    <row r="358" spans="2:14" ht="49.5" customHeight="1" x14ac:dyDescent="0.2">
      <c r="B358" s="63"/>
      <c r="C358" s="13">
        <v>87529</v>
      </c>
      <c r="D358" s="122" t="s">
        <v>7</v>
      </c>
      <c r="E358" s="662" t="str">
        <f>IFERROR(VLOOKUP($C358,'SINAPI DEZEMBRO 2020'!$1:$1048576,2,0),IFERROR(VLOOKUP($C358,'COMP. PROPRIA'!$B$1:$I$79292,4,0),""))</f>
        <v>MASSA ÚNICA, PARA RECEBIMENTO DE PINTURA, EM ARGAMASSA TRAÇO 1:2:8, PREPARO MECÂNICO COM BETONEIRA 400L, APLICADA MANUALMENTE EM FACES INTERNAS DE PAREDES, ESPESSURA DE 20MM, COM EXECUÇÃO DE TALISCAS. AF_06/2014</v>
      </c>
      <c r="F358" s="663"/>
      <c r="G358" s="663"/>
      <c r="H358" s="663"/>
      <c r="I358" s="663"/>
      <c r="J358" s="664"/>
      <c r="K358" s="34">
        <f>SUM(K360:K363)</f>
        <v>387.09500000000003</v>
      </c>
      <c r="L358" s="154" t="str">
        <f>IFERROR(VLOOKUP($C358,'SINAPI DEZEMBRO 2020'!$1:$1048576,3,0),IFERROR(VLOOKUP($C358,'COMP. PROPRIA'!$B$1:$I$79292,5,0),""))</f>
        <v>M2</v>
      </c>
      <c r="M358" s="100"/>
      <c r="N358" s="279"/>
    </row>
    <row r="359" spans="2:14" ht="25.5" customHeight="1" x14ac:dyDescent="0.2">
      <c r="B359" s="63"/>
      <c r="C359" s="13"/>
      <c r="D359" s="13"/>
      <c r="E359" s="596" t="s">
        <v>764</v>
      </c>
      <c r="F359" s="124" t="s">
        <v>765</v>
      </c>
      <c r="G359" s="124" t="s">
        <v>739</v>
      </c>
      <c r="H359" s="124" t="s">
        <v>742</v>
      </c>
      <c r="I359" s="122" t="s">
        <v>4685</v>
      </c>
      <c r="J359" s="98"/>
      <c r="K359" s="92"/>
      <c r="L359" s="154"/>
      <c r="M359" s="100"/>
      <c r="N359" s="279"/>
    </row>
    <row r="360" spans="2:14" ht="12.75" customHeight="1" x14ac:dyDescent="0.2">
      <c r="B360" s="63" t="s">
        <v>4895</v>
      </c>
      <c r="C360" s="13"/>
      <c r="D360" s="13"/>
      <c r="E360" s="571">
        <v>20</v>
      </c>
      <c r="F360" s="185">
        <v>1</v>
      </c>
      <c r="G360" s="185">
        <v>2</v>
      </c>
      <c r="H360" s="186">
        <v>1</v>
      </c>
      <c r="I360" s="598">
        <v>0</v>
      </c>
      <c r="J360" s="98"/>
      <c r="K360" s="92">
        <f>E360*F360*G360</f>
        <v>40</v>
      </c>
      <c r="L360" s="154"/>
      <c r="M360" s="100"/>
      <c r="N360" s="279"/>
    </row>
    <row r="361" spans="2:14" ht="12.75" customHeight="1" x14ac:dyDescent="0.2">
      <c r="B361" s="63" t="s">
        <v>4885</v>
      </c>
      <c r="C361" s="13"/>
      <c r="D361" s="13"/>
      <c r="E361" s="571">
        <f>K99</f>
        <v>134.995</v>
      </c>
      <c r="F361" s="185">
        <v>1</v>
      </c>
      <c r="G361" s="185">
        <v>1</v>
      </c>
      <c r="H361" s="186">
        <v>1</v>
      </c>
      <c r="I361" s="598"/>
      <c r="J361" s="98"/>
      <c r="K361" s="92">
        <f>E361*F361*G361</f>
        <v>134.995</v>
      </c>
      <c r="L361" s="154"/>
      <c r="M361" s="100"/>
      <c r="N361" s="279"/>
    </row>
    <row r="362" spans="2:14" ht="12.75" customHeight="1" x14ac:dyDescent="0.2">
      <c r="B362" s="63" t="s">
        <v>4912</v>
      </c>
      <c r="C362" s="13"/>
      <c r="D362" s="13"/>
      <c r="E362" s="571">
        <v>100.8</v>
      </c>
      <c r="F362" s="185">
        <v>1</v>
      </c>
      <c r="G362" s="185">
        <v>2</v>
      </c>
      <c r="H362" s="186">
        <v>1</v>
      </c>
      <c r="I362" s="598"/>
      <c r="J362" s="98"/>
      <c r="K362" s="92">
        <f>E362*F362*G362</f>
        <v>201.6</v>
      </c>
      <c r="L362" s="154"/>
      <c r="M362" s="100"/>
      <c r="N362" s="279"/>
    </row>
    <row r="363" spans="2:14" ht="12.75" customHeight="1" x14ac:dyDescent="0.2">
      <c r="B363" s="63" t="s">
        <v>11166</v>
      </c>
      <c r="C363" s="13"/>
      <c r="D363" s="13"/>
      <c r="E363" s="571">
        <v>5</v>
      </c>
      <c r="F363" s="185">
        <v>2.1</v>
      </c>
      <c r="G363" s="185">
        <v>1</v>
      </c>
      <c r="H363" s="186">
        <v>1</v>
      </c>
      <c r="I363" s="598"/>
      <c r="J363" s="98"/>
      <c r="K363" s="92">
        <f>E363*F363*G363*H363</f>
        <v>10.5</v>
      </c>
      <c r="L363" s="154"/>
      <c r="M363" s="100"/>
      <c r="N363" s="279"/>
    </row>
    <row r="364" spans="2:14" ht="12.75" customHeight="1" thickBot="1" x14ac:dyDescent="0.25">
      <c r="B364" s="63"/>
      <c r="C364" s="13"/>
      <c r="D364" s="13"/>
      <c r="E364" s="44"/>
      <c r="F364" s="125"/>
      <c r="G364" s="125"/>
      <c r="H364" s="125"/>
      <c r="I364" s="125"/>
      <c r="J364" s="98"/>
      <c r="K364" s="92"/>
      <c r="L364" s="154"/>
      <c r="M364" s="100"/>
      <c r="N364" s="279"/>
    </row>
    <row r="365" spans="2:14" ht="55.5" customHeight="1" x14ac:dyDescent="0.2">
      <c r="B365" s="63"/>
      <c r="C365" s="13">
        <v>87273</v>
      </c>
      <c r="D365" s="122" t="s">
        <v>7</v>
      </c>
      <c r="E365" s="662" t="str">
        <f>IFERROR(VLOOKUP($C365,'SINAPI DEZEMBRO 2020'!$1:$1048576,2,0),IFERROR(VLOOKUP($C365,'COMP. PROPRIA'!$B$1:$I$79292,4,0),""))</f>
        <v>REVESTIMENTO CERÂMICO PARA PAREDES INTERNAS COM PLACAS TIPO ESMALTADA EXTRA DE DIMENSÕES 33X45 CM APLICADAS EM AMBIENTES DE ÁREA MAIOR QUE 5 M² NA ALTURA INTEIRA DAS PAREDES. AF_06/2014</v>
      </c>
      <c r="F365" s="663"/>
      <c r="G365" s="663"/>
      <c r="H365" s="663"/>
      <c r="I365" s="663"/>
      <c r="J365" s="664"/>
      <c r="K365" s="34">
        <f>K367+K369+K368</f>
        <v>98.685000000000002</v>
      </c>
      <c r="L365" s="154" t="str">
        <f>IFERROR(VLOOKUP($C365,'SINAPI DEZEMBRO 2020'!$1:$1048576,3,0),IFERROR(VLOOKUP($C365,'COMP. PROPRIA'!$B$1:$I$79292,5,0),""))</f>
        <v>M2</v>
      </c>
      <c r="M365" s="100"/>
      <c r="N365" s="279"/>
    </row>
    <row r="366" spans="2:14" ht="25.5" customHeight="1" x14ac:dyDescent="0.2">
      <c r="B366" s="63"/>
      <c r="C366" s="13"/>
      <c r="D366" s="13"/>
      <c r="E366" s="596" t="s">
        <v>764</v>
      </c>
      <c r="F366" s="124" t="s">
        <v>765</v>
      </c>
      <c r="G366" s="124" t="s">
        <v>739</v>
      </c>
      <c r="H366" s="124" t="s">
        <v>742</v>
      </c>
      <c r="I366" s="122" t="s">
        <v>4685</v>
      </c>
      <c r="J366" s="98"/>
      <c r="K366" s="92"/>
      <c r="L366" s="154"/>
      <c r="M366" s="100"/>
      <c r="N366" s="279"/>
    </row>
    <row r="367" spans="2:14" ht="12.75" customHeight="1" x14ac:dyDescent="0.2">
      <c r="B367" s="63" t="s">
        <v>4883</v>
      </c>
      <c r="C367" s="13"/>
      <c r="D367" s="13"/>
      <c r="E367" s="571">
        <v>12.34</v>
      </c>
      <c r="F367" s="185">
        <v>2.7</v>
      </c>
      <c r="G367" s="185">
        <v>1</v>
      </c>
      <c r="H367" s="186">
        <v>1</v>
      </c>
      <c r="I367" s="598">
        <v>0</v>
      </c>
      <c r="J367" s="98"/>
      <c r="K367" s="92">
        <f>E367*F367*G367</f>
        <v>33.318000000000005</v>
      </c>
      <c r="L367" s="154"/>
      <c r="M367" s="100"/>
      <c r="N367" s="279"/>
    </row>
    <row r="368" spans="2:14" ht="12.75" customHeight="1" x14ac:dyDescent="0.2">
      <c r="B368" s="63" t="s">
        <v>10594</v>
      </c>
      <c r="C368" s="13"/>
      <c r="D368" s="13"/>
      <c r="E368" s="571">
        <v>14.21</v>
      </c>
      <c r="F368" s="185">
        <v>2.7</v>
      </c>
      <c r="G368" s="185">
        <v>1</v>
      </c>
      <c r="H368" s="186">
        <v>1</v>
      </c>
      <c r="I368" s="598"/>
      <c r="J368" s="98"/>
      <c r="K368" s="92">
        <f>E368*F368*G368*H368</f>
        <v>38.367000000000004</v>
      </c>
      <c r="L368" s="154"/>
      <c r="M368" s="100"/>
      <c r="N368" s="279"/>
    </row>
    <row r="369" spans="2:14" ht="12.75" customHeight="1" x14ac:dyDescent="0.2">
      <c r="B369" s="63" t="s">
        <v>10595</v>
      </c>
      <c r="C369" s="13"/>
      <c r="D369" s="13"/>
      <c r="E369" s="571">
        <v>10</v>
      </c>
      <c r="F369" s="185">
        <v>2.7</v>
      </c>
      <c r="G369" s="185">
        <v>1</v>
      </c>
      <c r="H369" s="186">
        <v>1</v>
      </c>
      <c r="I369" s="598"/>
      <c r="J369" s="98"/>
      <c r="K369" s="92">
        <f>E369*F369*G369*H369</f>
        <v>27</v>
      </c>
      <c r="L369" s="154"/>
      <c r="M369" s="100"/>
      <c r="N369" s="279"/>
    </row>
    <row r="370" spans="2:14" ht="12.75" customHeight="1" x14ac:dyDescent="0.2">
      <c r="B370" s="63" t="s">
        <v>4882</v>
      </c>
      <c r="C370" s="13"/>
      <c r="D370" s="13"/>
      <c r="E370" s="325"/>
      <c r="F370" s="185"/>
      <c r="G370" s="185"/>
      <c r="H370" s="186"/>
      <c r="I370" s="208"/>
      <c r="J370" s="98"/>
      <c r="K370" s="92"/>
      <c r="L370" s="154"/>
      <c r="M370" s="100"/>
      <c r="N370" s="279"/>
    </row>
    <row r="371" spans="2:14" ht="12.75" customHeight="1" thickBot="1" x14ac:dyDescent="0.25">
      <c r="B371" s="63"/>
      <c r="C371" s="13"/>
      <c r="D371" s="13"/>
      <c r="E371" s="44"/>
      <c r="F371" s="125"/>
      <c r="G371" s="125"/>
      <c r="H371" s="125"/>
      <c r="I371" s="125"/>
      <c r="J371" s="98"/>
      <c r="K371" s="92"/>
      <c r="L371" s="154"/>
      <c r="M371" s="100"/>
      <c r="N371" s="279"/>
    </row>
    <row r="372" spans="2:14" ht="12.75" customHeight="1" x14ac:dyDescent="0.2">
      <c r="B372" s="63"/>
      <c r="C372" s="13">
        <v>93186</v>
      </c>
      <c r="D372" s="122" t="s">
        <v>7</v>
      </c>
      <c r="E372" s="662" t="str">
        <f>IFERROR(VLOOKUP($C372,'SINAPI DEZEMBRO 2020'!$1:$1048576,2,0),IFERROR(VLOOKUP($C372,'COMP. PROPRIA'!$B$1:$I$79292,4,0),""))</f>
        <v>VERGA MOLDADA IN LOCO EM CONCRETO PARA JANELAS COM ATÉ 1,5 M DE VÃO. AF_03/2016</v>
      </c>
      <c r="F372" s="663"/>
      <c r="G372" s="663"/>
      <c r="H372" s="663"/>
      <c r="I372" s="663"/>
      <c r="J372" s="664"/>
      <c r="K372" s="34">
        <f>K374</f>
        <v>4.5</v>
      </c>
      <c r="L372" s="154" t="str">
        <f>IFERROR(VLOOKUP($C372,'SINAPI DEZEMBRO 2020'!$1:$1048576,3,0),IFERROR(VLOOKUP($C372,'COMP. PROPRIA'!$B$1:$I$79292,5,0),""))</f>
        <v>M</v>
      </c>
      <c r="M372" s="100"/>
      <c r="N372" s="279"/>
    </row>
    <row r="373" spans="2:14" ht="12.75" customHeight="1" x14ac:dyDescent="0.2">
      <c r="B373" s="63"/>
      <c r="C373" s="13"/>
      <c r="D373" s="13"/>
      <c r="E373" s="596" t="s">
        <v>764</v>
      </c>
      <c r="F373" s="124" t="s">
        <v>765</v>
      </c>
      <c r="G373" s="124" t="s">
        <v>739</v>
      </c>
      <c r="H373" s="124" t="s">
        <v>742</v>
      </c>
      <c r="I373" s="308" t="s">
        <v>4685</v>
      </c>
      <c r="J373" s="98"/>
      <c r="K373" s="92"/>
      <c r="L373" s="154"/>
      <c r="M373" s="100"/>
      <c r="N373" s="279"/>
    </row>
    <row r="374" spans="2:14" ht="12.75" customHeight="1" x14ac:dyDescent="0.2">
      <c r="B374" s="63" t="s">
        <v>11865</v>
      </c>
      <c r="C374" s="13"/>
      <c r="D374" s="13"/>
      <c r="E374" s="571">
        <v>1.5</v>
      </c>
      <c r="F374" s="185">
        <v>1</v>
      </c>
      <c r="G374" s="185">
        <v>3</v>
      </c>
      <c r="H374" s="186">
        <v>1</v>
      </c>
      <c r="I374" s="208">
        <v>0</v>
      </c>
      <c r="J374" s="98"/>
      <c r="K374" s="92">
        <f>E374*F374*G374</f>
        <v>4.5</v>
      </c>
      <c r="L374" s="154"/>
      <c r="M374" s="100"/>
      <c r="N374" s="279"/>
    </row>
    <row r="375" spans="2:14" ht="12.75" customHeight="1" thickBot="1" x14ac:dyDescent="0.25">
      <c r="B375" s="63"/>
      <c r="C375" s="13"/>
      <c r="D375" s="13"/>
      <c r="E375" s="44"/>
      <c r="F375" s="125"/>
      <c r="G375" s="125"/>
      <c r="H375" s="125"/>
      <c r="I375" s="125"/>
      <c r="J375" s="98"/>
      <c r="K375" s="92"/>
      <c r="L375" s="154"/>
      <c r="M375" s="100"/>
      <c r="N375" s="279"/>
    </row>
    <row r="376" spans="2:14" ht="12.75" customHeight="1" x14ac:dyDescent="0.2">
      <c r="B376" s="63"/>
      <c r="C376" s="13">
        <v>93187</v>
      </c>
      <c r="D376" s="122" t="s">
        <v>7</v>
      </c>
      <c r="E376" s="662" t="str">
        <f>IFERROR(VLOOKUP($C376,'SINAPI DEZEMBRO 2020'!$1:$1048576,2,0),IFERROR(VLOOKUP($C376,'COMP. PROPRIA'!$B$1:$I$79292,4,0),""))</f>
        <v>VERGA MOLDADA IN LOCO EM CONCRETO PARA JANELAS COM MAIS DE 1,5 M DE VÃO. AF_03/2016</v>
      </c>
      <c r="F376" s="663"/>
      <c r="G376" s="663"/>
      <c r="H376" s="663"/>
      <c r="I376" s="663"/>
      <c r="J376" s="664"/>
      <c r="K376" s="34">
        <f>SUM(K378:K379)</f>
        <v>104</v>
      </c>
      <c r="L376" s="154" t="str">
        <f>IFERROR(VLOOKUP($C376,'SINAPI DEZEMBRO 2020'!$1:$1048576,3,0),IFERROR(VLOOKUP($C376,'COMP. PROPRIA'!$B$1:$I$79292,5,0),""))</f>
        <v>M</v>
      </c>
      <c r="M376" s="100"/>
      <c r="N376" s="279"/>
    </row>
    <row r="377" spans="2:14" ht="12.75" customHeight="1" x14ac:dyDescent="0.2">
      <c r="B377" s="63"/>
      <c r="C377" s="13"/>
      <c r="D377" s="13"/>
      <c r="E377" s="596" t="s">
        <v>764</v>
      </c>
      <c r="F377" s="124" t="s">
        <v>765</v>
      </c>
      <c r="G377" s="124" t="s">
        <v>739</v>
      </c>
      <c r="H377" s="124" t="s">
        <v>742</v>
      </c>
      <c r="I377" s="122" t="s">
        <v>4685</v>
      </c>
      <c r="J377" s="98"/>
      <c r="K377" s="92"/>
      <c r="L377" s="154"/>
      <c r="M377" s="100"/>
      <c r="N377" s="279"/>
    </row>
    <row r="378" spans="2:14" ht="12.75" customHeight="1" x14ac:dyDescent="0.2">
      <c r="B378" s="63" t="s">
        <v>11865</v>
      </c>
      <c r="C378" s="13"/>
      <c r="D378" s="13"/>
      <c r="E378" s="571">
        <v>2</v>
      </c>
      <c r="F378" s="185">
        <v>1</v>
      </c>
      <c r="G378" s="185">
        <v>49</v>
      </c>
      <c r="H378" s="186">
        <v>1</v>
      </c>
      <c r="I378" s="598">
        <v>0</v>
      </c>
      <c r="J378" s="98"/>
      <c r="K378" s="92">
        <f>E378*F378*G378</f>
        <v>98</v>
      </c>
      <c r="L378" s="154"/>
      <c r="M378" s="100"/>
      <c r="N378" s="279"/>
    </row>
    <row r="379" spans="2:14" ht="12.75" customHeight="1" x14ac:dyDescent="0.2">
      <c r="B379" s="63" t="s">
        <v>11867</v>
      </c>
      <c r="C379" s="13"/>
      <c r="D379" s="13"/>
      <c r="E379" s="571">
        <v>2</v>
      </c>
      <c r="F379" s="185">
        <v>1</v>
      </c>
      <c r="G379" s="185">
        <v>3</v>
      </c>
      <c r="H379" s="186">
        <v>1</v>
      </c>
      <c r="I379" s="598">
        <v>0</v>
      </c>
      <c r="J379" s="98"/>
      <c r="K379" s="92">
        <f>E379*F379*G379</f>
        <v>6</v>
      </c>
      <c r="L379" s="154"/>
      <c r="M379" s="100"/>
      <c r="N379" s="279"/>
    </row>
    <row r="380" spans="2:14" ht="12.75" customHeight="1" thickBot="1" x14ac:dyDescent="0.25">
      <c r="B380" s="63"/>
      <c r="C380" s="13"/>
      <c r="D380" s="13"/>
      <c r="E380" s="44"/>
      <c r="F380" s="125"/>
      <c r="G380" s="125"/>
      <c r="H380" s="125"/>
      <c r="I380" s="125"/>
      <c r="J380" s="98"/>
      <c r="K380" s="92"/>
      <c r="L380" s="154"/>
      <c r="M380" s="100"/>
      <c r="N380" s="279"/>
    </row>
    <row r="381" spans="2:14" ht="12.75" customHeight="1" x14ac:dyDescent="0.2">
      <c r="B381" s="63"/>
      <c r="C381" s="13">
        <v>93194</v>
      </c>
      <c r="D381" s="122" t="s">
        <v>7</v>
      </c>
      <c r="E381" s="662" t="str">
        <f>IFERROR(VLOOKUP($C381,'SINAPI DEZEMBRO 2020'!$1:$1048576,2,0),IFERROR(VLOOKUP($C381,'COMP. PROPRIA'!$B$1:$I$79292,4,0),""))</f>
        <v>CONTRAVERGA PRÉ-MOLDADA PARA VÃOS DE ATÉ 1,5 M DE COMPRIMENTO. AF_03/2016</v>
      </c>
      <c r="F381" s="663"/>
      <c r="G381" s="663"/>
      <c r="H381" s="663"/>
      <c r="I381" s="663"/>
      <c r="J381" s="664"/>
      <c r="K381" s="34">
        <f>K383</f>
        <v>4.5</v>
      </c>
      <c r="L381" s="154" t="str">
        <f>IFERROR(VLOOKUP($C381,'SINAPI DEZEMBRO 2020'!$1:$1048576,3,0),IFERROR(VLOOKUP($C381,'COMP. PROPRIA'!$B$1:$I$79292,5,0),""))</f>
        <v>M</v>
      </c>
      <c r="M381" s="100"/>
      <c r="N381" s="279"/>
    </row>
    <row r="382" spans="2:14" ht="12.75" customHeight="1" x14ac:dyDescent="0.2">
      <c r="B382" s="63"/>
      <c r="C382" s="13"/>
      <c r="D382" s="13"/>
      <c r="E382" s="596" t="s">
        <v>764</v>
      </c>
      <c r="F382" s="124" t="s">
        <v>765</v>
      </c>
      <c r="G382" s="124" t="s">
        <v>739</v>
      </c>
      <c r="H382" s="124" t="s">
        <v>742</v>
      </c>
      <c r="I382" s="122" t="s">
        <v>4685</v>
      </c>
      <c r="J382" s="98"/>
      <c r="K382" s="92"/>
      <c r="L382" s="154"/>
      <c r="M382" s="100"/>
      <c r="N382" s="279"/>
    </row>
    <row r="383" spans="2:14" ht="12.75" customHeight="1" x14ac:dyDescent="0.2">
      <c r="B383" s="63" t="s">
        <v>11865</v>
      </c>
      <c r="C383" s="13"/>
      <c r="D383" s="13"/>
      <c r="E383" s="571">
        <v>1.5</v>
      </c>
      <c r="F383" s="185">
        <v>1</v>
      </c>
      <c r="G383" s="185">
        <v>3</v>
      </c>
      <c r="H383" s="186">
        <v>1</v>
      </c>
      <c r="I383" s="598">
        <v>0</v>
      </c>
      <c r="J383" s="98"/>
      <c r="K383" s="92">
        <f>E383*F383*G383</f>
        <v>4.5</v>
      </c>
      <c r="L383" s="154"/>
      <c r="M383" s="100"/>
      <c r="N383" s="279"/>
    </row>
    <row r="384" spans="2:14" ht="12.75" customHeight="1" thickBot="1" x14ac:dyDescent="0.25">
      <c r="B384" s="63"/>
      <c r="C384" s="13"/>
      <c r="D384" s="13"/>
      <c r="E384" s="44"/>
      <c r="F384" s="125"/>
      <c r="G384" s="125"/>
      <c r="H384" s="125"/>
      <c r="I384" s="125"/>
      <c r="J384" s="98"/>
      <c r="K384" s="92"/>
      <c r="L384" s="154"/>
      <c r="M384" s="100"/>
      <c r="N384" s="279"/>
    </row>
    <row r="385" spans="2:14" ht="12.75" customHeight="1" x14ac:dyDescent="0.2">
      <c r="B385" s="63"/>
      <c r="C385" s="13">
        <v>93197</v>
      </c>
      <c r="D385" s="122" t="s">
        <v>7</v>
      </c>
      <c r="E385" s="662" t="str">
        <f>IFERROR(VLOOKUP($C385,'SINAPI DEZEMBRO 2020'!$1:$1048576,2,0),IFERROR(VLOOKUP($C385,'COMP. PROPRIA'!$B$1:$I$79292,4,0),""))</f>
        <v>CONTRAVERGA MOLDADA IN LOCO EM CONCRETO PARA VÃOS DE MAIS DE 1,5 M DE COMPRIMENTO. AF_03/2016</v>
      </c>
      <c r="F385" s="663"/>
      <c r="G385" s="663"/>
      <c r="H385" s="663"/>
      <c r="I385" s="663"/>
      <c r="J385" s="664"/>
      <c r="K385" s="34">
        <f>SUM(K387:K388)</f>
        <v>104</v>
      </c>
      <c r="L385" s="154" t="str">
        <f>IFERROR(VLOOKUP($C385,'SINAPI DEZEMBRO 2020'!$1:$1048576,3,0),IFERROR(VLOOKUP($C385,'COMP. PROPRIA'!$B$1:$I$79292,5,0),""))</f>
        <v>M</v>
      </c>
      <c r="M385" s="100"/>
      <c r="N385" s="279"/>
    </row>
    <row r="386" spans="2:14" ht="12.75" customHeight="1" x14ac:dyDescent="0.2">
      <c r="B386" s="63"/>
      <c r="C386" s="13"/>
      <c r="D386" s="13"/>
      <c r="E386" s="596" t="s">
        <v>764</v>
      </c>
      <c r="F386" s="124" t="s">
        <v>765</v>
      </c>
      <c r="G386" s="124" t="s">
        <v>739</v>
      </c>
      <c r="H386" s="124" t="s">
        <v>742</v>
      </c>
      <c r="I386" s="122" t="s">
        <v>4685</v>
      </c>
      <c r="J386" s="98"/>
      <c r="K386" s="92"/>
      <c r="L386" s="154"/>
      <c r="M386" s="100"/>
      <c r="N386" s="279"/>
    </row>
    <row r="387" spans="2:14" ht="12.75" customHeight="1" x14ac:dyDescent="0.2">
      <c r="B387" s="63" t="s">
        <v>11865</v>
      </c>
      <c r="C387" s="13"/>
      <c r="D387" s="13"/>
      <c r="E387" s="571">
        <v>2</v>
      </c>
      <c r="F387" s="185">
        <v>1</v>
      </c>
      <c r="G387" s="185">
        <v>49</v>
      </c>
      <c r="H387" s="186">
        <v>1</v>
      </c>
      <c r="I387" s="598">
        <v>0</v>
      </c>
      <c r="J387" s="98"/>
      <c r="K387" s="92">
        <f>E387*F387*G387</f>
        <v>98</v>
      </c>
      <c r="L387" s="154"/>
      <c r="M387" s="100"/>
      <c r="N387" s="279"/>
    </row>
    <row r="388" spans="2:14" ht="12.75" customHeight="1" x14ac:dyDescent="0.2">
      <c r="B388" s="63" t="s">
        <v>11866</v>
      </c>
      <c r="C388" s="13"/>
      <c r="D388" s="13"/>
      <c r="E388" s="571">
        <v>2</v>
      </c>
      <c r="F388" s="185">
        <v>1</v>
      </c>
      <c r="G388" s="185">
        <v>3</v>
      </c>
      <c r="H388" s="186">
        <v>1</v>
      </c>
      <c r="I388" s="598"/>
      <c r="J388" s="98"/>
      <c r="K388" s="92">
        <f>E388*F388*G388*H388</f>
        <v>6</v>
      </c>
      <c r="L388" s="154"/>
      <c r="M388" s="100"/>
      <c r="N388" s="279"/>
    </row>
    <row r="389" spans="2:14" ht="12.75" customHeight="1" thickBot="1" x14ac:dyDescent="0.25">
      <c r="B389" s="63"/>
      <c r="C389" s="13"/>
      <c r="D389" s="13"/>
      <c r="E389" s="44"/>
      <c r="F389" s="125"/>
      <c r="G389" s="125"/>
      <c r="H389" s="125"/>
      <c r="I389" s="125"/>
      <c r="J389" s="98"/>
      <c r="K389" s="92"/>
      <c r="L389" s="154"/>
      <c r="M389" s="100"/>
      <c r="N389" s="279"/>
    </row>
    <row r="390" spans="2:14" s="278" customFormat="1" ht="12.75" customHeight="1" thickBot="1" x14ac:dyDescent="0.25">
      <c r="B390" s="63"/>
      <c r="C390" s="13"/>
      <c r="D390" s="13"/>
      <c r="E390" s="674" t="s">
        <v>14359</v>
      </c>
      <c r="F390" s="675"/>
      <c r="G390" s="675"/>
      <c r="H390" s="675"/>
      <c r="I390" s="675"/>
      <c r="J390" s="676"/>
      <c r="K390" s="92"/>
      <c r="L390" s="154"/>
      <c r="M390" s="100"/>
      <c r="N390" s="279"/>
    </row>
    <row r="391" spans="2:14" s="278" customFormat="1" ht="12.75" customHeight="1" thickBot="1" x14ac:dyDescent="0.25">
      <c r="B391" s="63"/>
      <c r="C391" s="13"/>
      <c r="D391" s="13"/>
      <c r="E391" s="44"/>
      <c r="F391" s="125"/>
      <c r="G391" s="125"/>
      <c r="H391" s="125"/>
      <c r="I391" s="125"/>
      <c r="J391" s="98"/>
      <c r="K391" s="92"/>
      <c r="L391" s="154"/>
      <c r="M391" s="100"/>
      <c r="N391" s="279"/>
    </row>
    <row r="392" spans="2:14" s="278" customFormat="1" ht="36" customHeight="1" x14ac:dyDescent="0.2">
      <c r="B392" s="324" t="s">
        <v>12415</v>
      </c>
      <c r="C392" s="48">
        <v>101965</v>
      </c>
      <c r="D392" s="13" t="s">
        <v>7</v>
      </c>
      <c r="E392" s="662" t="str">
        <f>IFERROR(VLOOKUP($C392,'SINAPI DEZEMBRO 2020'!$1:$1048576,2,0),IFERROR(VLOOKUP($C392,'COMP. PROPRIA'!$B$1:$I$79292,4,0),""))</f>
        <v>PEITORIL LINEAR EM GRANITO OU MÁRMORE, L = 15CM, COMPRIMENTO DE ATÉ 2M, ASSENTADO COM ARGAMASSA 1:6 COM ADITIVO. AF_11/2020</v>
      </c>
      <c r="F392" s="663"/>
      <c r="G392" s="663"/>
      <c r="H392" s="663"/>
      <c r="I392" s="663"/>
      <c r="J392" s="664"/>
      <c r="K392" s="34">
        <f>SUM(K394:K397)</f>
        <v>109.5</v>
      </c>
      <c r="L392" s="154" t="str">
        <f>IFERROR(VLOOKUP($C392,'SINAPI DEZEMBRO 2020'!$1:$1048576,3,0),IFERROR(VLOOKUP($C392,'COMP. PROPRIA'!$B$1:$I$79292,5,0),""))</f>
        <v>M</v>
      </c>
      <c r="M392" s="100"/>
      <c r="N392" s="279"/>
    </row>
    <row r="393" spans="2:14" s="278" customFormat="1" ht="12.75" customHeight="1" x14ac:dyDescent="0.2">
      <c r="B393" s="324"/>
      <c r="C393" s="13"/>
      <c r="D393" s="13"/>
      <c r="E393" s="167" t="s">
        <v>764</v>
      </c>
      <c r="F393" s="132" t="s">
        <v>765</v>
      </c>
      <c r="G393" s="132" t="s">
        <v>739</v>
      </c>
      <c r="H393" s="132" t="s">
        <v>742</v>
      </c>
      <c r="I393" s="101"/>
      <c r="J393" s="53"/>
      <c r="K393" s="92"/>
      <c r="L393" s="154"/>
      <c r="M393" s="100"/>
      <c r="N393" s="279"/>
    </row>
    <row r="394" spans="2:14" s="278" customFormat="1" ht="12.75" customHeight="1" x14ac:dyDescent="0.2">
      <c r="B394" s="324" t="s">
        <v>12410</v>
      </c>
      <c r="C394" s="13"/>
      <c r="D394" s="13"/>
      <c r="E394" s="571">
        <v>1</v>
      </c>
      <c r="F394" s="185">
        <v>2</v>
      </c>
      <c r="G394" s="185">
        <v>49</v>
      </c>
      <c r="H394" s="186">
        <v>1</v>
      </c>
      <c r="I394" s="101"/>
      <c r="J394" s="53"/>
      <c r="K394" s="92">
        <f>E394*F394*G394*H394</f>
        <v>98</v>
      </c>
      <c r="L394" s="154"/>
      <c r="M394" s="100"/>
      <c r="N394" s="279"/>
    </row>
    <row r="395" spans="2:14" s="278" customFormat="1" ht="12.75" customHeight="1" x14ac:dyDescent="0.2">
      <c r="B395" s="324" t="s">
        <v>12411</v>
      </c>
      <c r="C395" s="13"/>
      <c r="D395" s="13"/>
      <c r="E395" s="571">
        <v>1</v>
      </c>
      <c r="F395" s="185">
        <v>1.5</v>
      </c>
      <c r="G395" s="185">
        <v>3</v>
      </c>
      <c r="H395" s="186">
        <v>1</v>
      </c>
      <c r="I395" s="101"/>
      <c r="J395" s="53"/>
      <c r="K395" s="92">
        <f>E395*F395*G395*H395</f>
        <v>4.5</v>
      </c>
      <c r="L395" s="154"/>
      <c r="M395" s="100"/>
      <c r="N395" s="279"/>
    </row>
    <row r="396" spans="2:14" s="278" customFormat="1" ht="12.75" customHeight="1" x14ac:dyDescent="0.2">
      <c r="B396" s="324" t="s">
        <v>12412</v>
      </c>
      <c r="C396" s="13"/>
      <c r="D396" s="13"/>
      <c r="E396" s="571">
        <v>1</v>
      </c>
      <c r="F396" s="185">
        <v>2</v>
      </c>
      <c r="G396" s="185">
        <v>3</v>
      </c>
      <c r="H396" s="186">
        <v>1</v>
      </c>
      <c r="I396" s="101"/>
      <c r="J396" s="53"/>
      <c r="K396" s="92">
        <f>E396*F396*G396*H396</f>
        <v>6</v>
      </c>
      <c r="L396" s="154"/>
      <c r="M396" s="100"/>
      <c r="N396" s="279"/>
    </row>
    <row r="397" spans="2:14" s="278" customFormat="1" ht="12.75" customHeight="1" x14ac:dyDescent="0.2">
      <c r="B397" s="324" t="s">
        <v>12413</v>
      </c>
      <c r="C397" s="13"/>
      <c r="D397" s="13"/>
      <c r="E397" s="571">
        <v>1</v>
      </c>
      <c r="F397" s="185">
        <v>0.5</v>
      </c>
      <c r="G397" s="185">
        <v>2</v>
      </c>
      <c r="H397" s="186">
        <v>1</v>
      </c>
      <c r="I397" s="101"/>
      <c r="J397" s="53"/>
      <c r="K397" s="92">
        <f>E397*F397*G397*H397</f>
        <v>1</v>
      </c>
      <c r="L397" s="154"/>
      <c r="M397" s="100"/>
      <c r="N397" s="279"/>
    </row>
    <row r="398" spans="2:14" s="278" customFormat="1" ht="12.75" customHeight="1" thickBot="1" x14ac:dyDescent="0.25">
      <c r="B398" s="63"/>
      <c r="C398" s="13"/>
      <c r="D398" s="13"/>
      <c r="E398" s="44"/>
      <c r="F398" s="125"/>
      <c r="G398" s="125"/>
      <c r="H398" s="125"/>
      <c r="I398" s="125"/>
      <c r="J398" s="98"/>
      <c r="K398" s="92"/>
      <c r="L398" s="154"/>
      <c r="M398" s="100"/>
      <c r="N398" s="279"/>
    </row>
    <row r="399" spans="2:14" s="278" customFormat="1" ht="15" x14ac:dyDescent="0.2">
      <c r="B399" s="324" t="s">
        <v>12414</v>
      </c>
      <c r="C399" s="48" t="s">
        <v>11145</v>
      </c>
      <c r="D399" s="13" t="s">
        <v>7</v>
      </c>
      <c r="E399" s="662" t="str">
        <f>IFERROR(VLOOKUP($C399,'SINAPI DEZEMBRO 2020'!$1:$1048576,2,0),IFERROR(VLOOKUP($C399,'COMP. PROPRIA'!$B$1:$I$79292,4,0),""))</f>
        <v>BANCADA DE GRANITO- FORNECIMENTO E INSTALAÇÃO</v>
      </c>
      <c r="F399" s="663"/>
      <c r="G399" s="663"/>
      <c r="H399" s="663"/>
      <c r="I399" s="663"/>
      <c r="J399" s="664"/>
      <c r="K399" s="34">
        <f>SUM(K401)</f>
        <v>2</v>
      </c>
      <c r="L399" s="154" t="str">
        <f>IFERROR(VLOOKUP($C399,'SINAPI DEZEMBRO 2020'!$1:$1048576,3,0),IFERROR(VLOOKUP($C399,'COMP. PROPRIA'!$B$1:$I$79292,5,0),""))</f>
        <v xml:space="preserve">UN    </v>
      </c>
      <c r="M399" s="100"/>
      <c r="N399" s="279"/>
    </row>
    <row r="400" spans="2:14" s="278" customFormat="1" ht="12.75" customHeight="1" x14ac:dyDescent="0.2">
      <c r="B400" s="324"/>
      <c r="C400" s="13"/>
      <c r="D400" s="13"/>
      <c r="E400" s="596" t="s">
        <v>764</v>
      </c>
      <c r="F400" s="124" t="s">
        <v>765</v>
      </c>
      <c r="G400" s="124" t="s">
        <v>739</v>
      </c>
      <c r="H400" s="124" t="s">
        <v>742</v>
      </c>
      <c r="I400" s="101"/>
      <c r="J400" s="53"/>
      <c r="K400" s="92"/>
      <c r="L400" s="154"/>
      <c r="M400" s="100"/>
      <c r="N400" s="279"/>
    </row>
    <row r="401" spans="2:14" s="278" customFormat="1" ht="12.75" customHeight="1" x14ac:dyDescent="0.2">
      <c r="B401" s="324" t="s">
        <v>12410</v>
      </c>
      <c r="C401" s="13"/>
      <c r="D401" s="13"/>
      <c r="E401" s="571">
        <v>1</v>
      </c>
      <c r="F401" s="185">
        <v>2</v>
      </c>
      <c r="G401" s="185">
        <v>1</v>
      </c>
      <c r="H401" s="186">
        <v>1</v>
      </c>
      <c r="I401" s="101"/>
      <c r="J401" s="53"/>
      <c r="K401" s="92">
        <f>E401*F401*G401*H401</f>
        <v>2</v>
      </c>
      <c r="L401" s="154"/>
      <c r="M401" s="100"/>
      <c r="N401" s="279"/>
    </row>
    <row r="402" spans="2:14" s="278" customFormat="1" ht="12.75" customHeight="1" x14ac:dyDescent="0.2">
      <c r="B402" s="63"/>
      <c r="C402" s="13"/>
      <c r="D402" s="13"/>
      <c r="E402" s="44"/>
      <c r="F402" s="125"/>
      <c r="G402" s="125"/>
      <c r="H402" s="125"/>
      <c r="I402" s="125"/>
      <c r="J402" s="98"/>
      <c r="K402" s="92"/>
      <c r="L402" s="154"/>
      <c r="M402" s="100"/>
      <c r="N402" s="279"/>
    </row>
    <row r="403" spans="2:14" s="278" customFormat="1" ht="12.75" customHeight="1" thickBot="1" x14ac:dyDescent="0.25">
      <c r="B403" s="63"/>
      <c r="C403" s="13"/>
      <c r="D403" s="13"/>
      <c r="E403" s="44"/>
      <c r="F403" s="125"/>
      <c r="G403" s="125"/>
      <c r="H403" s="125"/>
      <c r="I403" s="125"/>
      <c r="J403" s="98"/>
      <c r="K403" s="92"/>
      <c r="L403" s="154"/>
      <c r="M403" s="100"/>
      <c r="N403" s="279"/>
    </row>
    <row r="404" spans="2:14" ht="13.5" thickBot="1" x14ac:dyDescent="0.25">
      <c r="B404" s="63"/>
      <c r="C404" s="13"/>
      <c r="D404" s="13"/>
      <c r="E404" s="674" t="s">
        <v>4690</v>
      </c>
      <c r="F404" s="675"/>
      <c r="G404" s="675"/>
      <c r="H404" s="675"/>
      <c r="I404" s="675"/>
      <c r="J404" s="676"/>
      <c r="K404" s="92"/>
      <c r="L404" s="154"/>
      <c r="M404" s="100"/>
      <c r="N404" s="279"/>
    </row>
    <row r="405" spans="2:14" ht="15" customHeight="1" thickBot="1" x14ac:dyDescent="0.25">
      <c r="B405" s="63"/>
      <c r="C405" s="13"/>
      <c r="D405" s="13"/>
      <c r="E405" s="680" t="s">
        <v>4686</v>
      </c>
      <c r="F405" s="681"/>
      <c r="G405" s="681"/>
      <c r="H405" s="681"/>
      <c r="I405" s="681"/>
      <c r="J405" s="682"/>
      <c r="K405" s="92"/>
      <c r="L405" s="154"/>
      <c r="M405" s="100"/>
      <c r="N405" s="279"/>
    </row>
    <row r="406" spans="2:14" s="278" customFormat="1" ht="20.25" customHeight="1" thickBot="1" x14ac:dyDescent="0.25">
      <c r="B406" s="63"/>
      <c r="C406" s="13" t="s">
        <v>14363</v>
      </c>
      <c r="D406" s="187" t="s">
        <v>4665</v>
      </c>
      <c r="E406" s="662" t="str">
        <f>IFERROR(VLOOKUP($C406,'SINAPI DEZEMBRO 2020'!$1:$1048576,2,0),IFERROR(VLOOKUP($C406,'COMP. PROPRIA'!$B$1:$I$79292,4,0),""))</f>
        <v>LIXAMENTO MANUAL DE CONCRETO APARENTE</v>
      </c>
      <c r="F406" s="663"/>
      <c r="G406" s="663"/>
      <c r="H406" s="663"/>
      <c r="I406" s="663"/>
      <c r="J406" s="664"/>
      <c r="K406" s="34">
        <f>K408</f>
        <v>972.55</v>
      </c>
      <c r="L406" s="154" t="str">
        <f>IFERROR(VLOOKUP($C406,'SINAPI DEZEMBRO 2020'!$1:$1048576,3,0),IFERROR(VLOOKUP($C406,'COMP. PROPRIA'!$B$1:$I$79292,5,0),""))</f>
        <v>M2</v>
      </c>
      <c r="M406" s="100"/>
      <c r="N406" s="279"/>
    </row>
    <row r="407" spans="2:14" s="278" customFormat="1" ht="20.25" customHeight="1" thickBot="1" x14ac:dyDescent="0.25">
      <c r="B407" s="63"/>
      <c r="C407" s="13"/>
      <c r="D407" s="13"/>
      <c r="E407" s="662"/>
      <c r="F407" s="663"/>
      <c r="G407" s="663"/>
      <c r="H407" s="663"/>
      <c r="I407" s="663"/>
      <c r="J407" s="664"/>
      <c r="K407" s="34"/>
      <c r="L407" s="154"/>
      <c r="M407" s="100"/>
      <c r="N407" s="279"/>
    </row>
    <row r="408" spans="2:14" s="278" customFormat="1" ht="25.5" customHeight="1" thickBot="1" x14ac:dyDescent="0.25">
      <c r="B408" s="63"/>
      <c r="C408" s="48">
        <v>88496</v>
      </c>
      <c r="D408" s="48" t="s">
        <v>7</v>
      </c>
      <c r="E408" s="662" t="str">
        <f>IFERROR(VLOOKUP($C408,'SINAPI DEZEMBRO 2020'!$1:$1048576,2,0),IFERROR(VLOOKUP($C408,'COMP. PROPRIA'!$B$1:$I$79292,4,0),""))</f>
        <v>APLICAÇÃO E LIXAMENTO DE MASSA LÁTEX EM TETO, DUAS DEMÃOS. AF_06/2014</v>
      </c>
      <c r="F408" s="663"/>
      <c r="G408" s="663"/>
      <c r="H408" s="663"/>
      <c r="I408" s="663"/>
      <c r="J408" s="664"/>
      <c r="K408" s="34">
        <f>K410+K417</f>
        <v>972.55</v>
      </c>
      <c r="L408" s="154" t="str">
        <f>IFERROR(VLOOKUP($C408,'SINAPI DEZEMBRO 2020'!$1:$1048576,3,0),IFERROR(VLOOKUP($C408,'COMP. PROPRIA'!$B$1:$I$79292,5,0),""))</f>
        <v>M2</v>
      </c>
      <c r="M408" s="100"/>
      <c r="N408" s="279"/>
    </row>
    <row r="409" spans="2:14" s="278" customFormat="1" ht="12.75" customHeight="1" thickBot="1" x14ac:dyDescent="0.25">
      <c r="B409" s="63"/>
      <c r="C409" s="13"/>
      <c r="D409" s="13"/>
      <c r="E409" s="662">
        <f>IFERROR(VLOOKUP($C409,'SINAPI DEZEMBRO 2020'!$1:$1048576,2,0),IFERROR(VLOOKUP($C409,'COMP. PROPRIA'!$B$1:$I$79292,4,0),""))</f>
        <v>0</v>
      </c>
      <c r="F409" s="663"/>
      <c r="G409" s="663"/>
      <c r="H409" s="663"/>
      <c r="I409" s="663"/>
      <c r="J409" s="664"/>
      <c r="K409" s="92"/>
      <c r="L409" s="154"/>
      <c r="M409" s="100"/>
      <c r="N409" s="279"/>
    </row>
    <row r="410" spans="2:14" ht="27.75" customHeight="1" x14ac:dyDescent="0.2">
      <c r="B410" s="63"/>
      <c r="C410" s="48">
        <v>88493</v>
      </c>
      <c r="D410" s="48" t="s">
        <v>7</v>
      </c>
      <c r="E410" s="662" t="str">
        <f>IFERROR(VLOOKUP($C410,'SINAPI DEZEMBRO 2020'!$1:$1048576,2,0),IFERROR(VLOOKUP($C410,'COMP. PROPRIA'!$B$1:$I$79292,4,0),""))</f>
        <v>APLICAÇÃO MECÂNICA DE PINTURA COM TINTA LÁTEX ACRÍLICA EM PAREDES, DUAS DEMÃOS. AF_06/2014</v>
      </c>
      <c r="F410" s="663"/>
      <c r="G410" s="663"/>
      <c r="H410" s="663"/>
      <c r="I410" s="663"/>
      <c r="J410" s="664"/>
      <c r="K410" s="34">
        <f>SUM(K412:K415)</f>
        <v>865.726</v>
      </c>
      <c r="L410" s="154" t="str">
        <f>IFERROR(VLOOKUP($C410,'SINAPI DEZEMBRO 2020'!$1:$1048576,3,0),IFERROR(VLOOKUP($C410,'COMP. PROPRIA'!$B$1:$I$79292,5,0),""))</f>
        <v>M2</v>
      </c>
      <c r="M410" s="100"/>
      <c r="N410" s="279"/>
    </row>
    <row r="411" spans="2:14" ht="25.5" customHeight="1" x14ac:dyDescent="0.2">
      <c r="B411" s="63"/>
      <c r="C411" s="13"/>
      <c r="D411" s="13"/>
      <c r="E411" s="167" t="s">
        <v>764</v>
      </c>
      <c r="F411" s="132" t="s">
        <v>765</v>
      </c>
      <c r="G411" s="132" t="s">
        <v>739</v>
      </c>
      <c r="H411" s="132" t="s">
        <v>742</v>
      </c>
      <c r="I411" s="122" t="s">
        <v>4685</v>
      </c>
      <c r="J411" s="98"/>
      <c r="K411" s="92"/>
      <c r="L411" s="154"/>
      <c r="M411" s="100"/>
      <c r="N411" s="279"/>
    </row>
    <row r="412" spans="2:14" ht="12.75" customHeight="1" x14ac:dyDescent="0.2">
      <c r="B412" s="63" t="s">
        <v>10637</v>
      </c>
      <c r="C412" s="13"/>
      <c r="D412" s="13"/>
      <c r="E412" s="325">
        <v>195</v>
      </c>
      <c r="F412" s="185">
        <v>2.5</v>
      </c>
      <c r="G412" s="185">
        <v>1</v>
      </c>
      <c r="H412" s="186">
        <v>1</v>
      </c>
      <c r="I412" s="109"/>
      <c r="J412" s="98"/>
      <c r="K412" s="92">
        <f>E412*F412*G412*H412</f>
        <v>487.5</v>
      </c>
      <c r="L412" s="154"/>
      <c r="M412" s="100"/>
      <c r="N412" s="279"/>
    </row>
    <row r="413" spans="2:14" ht="12.75" customHeight="1" x14ac:dyDescent="0.2">
      <c r="B413" s="63" t="s">
        <v>10640</v>
      </c>
      <c r="C413" s="13"/>
      <c r="D413" s="13"/>
      <c r="E413" s="325">
        <v>105</v>
      </c>
      <c r="F413" s="185">
        <v>2.5</v>
      </c>
      <c r="G413" s="185">
        <v>1</v>
      </c>
      <c r="H413" s="186">
        <v>1</v>
      </c>
      <c r="I413" s="109"/>
      <c r="J413" s="98"/>
      <c r="K413" s="92">
        <f>E413*F413*G413*H413</f>
        <v>262.5</v>
      </c>
      <c r="L413" s="154"/>
      <c r="M413" s="100"/>
      <c r="N413" s="279"/>
    </row>
    <row r="414" spans="2:14" ht="12.75" customHeight="1" x14ac:dyDescent="0.2">
      <c r="B414" s="63" t="s">
        <v>10638</v>
      </c>
      <c r="C414" s="13"/>
      <c r="D414" s="13"/>
      <c r="E414" s="325">
        <v>43.16</v>
      </c>
      <c r="F414" s="185">
        <v>1.3</v>
      </c>
      <c r="G414" s="185">
        <v>1</v>
      </c>
      <c r="H414" s="186">
        <v>1</v>
      </c>
      <c r="I414" s="109"/>
      <c r="J414" s="98"/>
      <c r="K414" s="92">
        <f t="shared" ref="K414:K415" si="9">E414*F414*G414*H414</f>
        <v>56.107999999999997</v>
      </c>
      <c r="L414" s="154"/>
      <c r="M414" s="100"/>
      <c r="N414" s="279"/>
    </row>
    <row r="415" spans="2:14" ht="12.75" customHeight="1" x14ac:dyDescent="0.2">
      <c r="B415" s="63" t="s">
        <v>10639</v>
      </c>
      <c r="C415" s="13"/>
      <c r="D415" s="13"/>
      <c r="E415" s="325">
        <v>45.86</v>
      </c>
      <c r="F415" s="185">
        <v>1.3</v>
      </c>
      <c r="G415" s="185">
        <v>1</v>
      </c>
      <c r="H415" s="186">
        <v>1</v>
      </c>
      <c r="I415" s="109"/>
      <c r="J415" s="98"/>
      <c r="K415" s="92">
        <f t="shared" si="9"/>
        <v>59.618000000000002</v>
      </c>
      <c r="L415" s="154"/>
      <c r="M415" s="100"/>
      <c r="N415" s="279"/>
    </row>
    <row r="416" spans="2:14" ht="12.75" customHeight="1" thickBot="1" x14ac:dyDescent="0.25">
      <c r="B416" s="63"/>
      <c r="C416" s="13"/>
      <c r="D416" s="13"/>
      <c r="E416" s="44"/>
      <c r="F416" s="125"/>
      <c r="G416" s="125"/>
      <c r="H416" s="125"/>
      <c r="I416" s="125"/>
      <c r="J416" s="98"/>
      <c r="K416" s="92"/>
      <c r="L416" s="154"/>
      <c r="M416" s="100"/>
      <c r="N416" s="279"/>
    </row>
    <row r="417" spans="2:14" ht="27" customHeight="1" x14ac:dyDescent="0.2">
      <c r="B417" s="63"/>
      <c r="C417" s="48" t="s">
        <v>4687</v>
      </c>
      <c r="D417" s="187" t="s">
        <v>4665</v>
      </c>
      <c r="E417" s="683" t="str">
        <f>IFERROR(VLOOKUP($C417,'SINAPI DEZEMBRO 2020'!$1:$1048576,2,0),IFERROR(VLOOKUP($C417,'COMP. PROPRIA'!$B$1:$I$79292,4,0),""))</f>
        <v xml:space="preserve">PINTURA COM TINTA ESMALTE SINTÉTICO </v>
      </c>
      <c r="F417" s="684"/>
      <c r="G417" s="684"/>
      <c r="H417" s="684"/>
      <c r="I417" s="684"/>
      <c r="J417" s="685"/>
      <c r="K417" s="34">
        <f>K419+K420</f>
        <v>106.82399999999998</v>
      </c>
      <c r="L417" s="154" t="str">
        <f>IFERROR(VLOOKUP($C417,'[2]SINAPI OUTUBRO2019'!$1:$1048576,3,0),IFERROR(VLOOKUP($C417,'[2]COMP. PROPRIA'!$B$1:$I$1446,5,0),""))</f>
        <v>M2</v>
      </c>
      <c r="M417" s="100"/>
      <c r="N417" s="279"/>
    </row>
    <row r="418" spans="2:14" ht="25.5" customHeight="1" x14ac:dyDescent="0.2">
      <c r="B418" s="63"/>
      <c r="C418" s="13"/>
      <c r="D418" s="13"/>
      <c r="E418" s="167" t="s">
        <v>764</v>
      </c>
      <c r="F418" s="132" t="s">
        <v>765</v>
      </c>
      <c r="G418" s="132" t="s">
        <v>739</v>
      </c>
      <c r="H418" s="132" t="s">
        <v>742</v>
      </c>
      <c r="I418" s="122" t="s">
        <v>4685</v>
      </c>
      <c r="J418" s="98"/>
      <c r="K418" s="92"/>
      <c r="L418" s="154"/>
      <c r="M418" s="100"/>
      <c r="N418" s="279"/>
    </row>
    <row r="419" spans="2:14" ht="15" customHeight="1" x14ac:dyDescent="0.2">
      <c r="B419" s="63" t="s">
        <v>10638</v>
      </c>
      <c r="C419" s="13"/>
      <c r="D419" s="13"/>
      <c r="E419" s="329">
        <v>43.16</v>
      </c>
      <c r="F419" s="203">
        <v>1.2</v>
      </c>
      <c r="G419" s="203">
        <v>1</v>
      </c>
      <c r="H419" s="203">
        <v>1</v>
      </c>
      <c r="I419" s="122"/>
      <c r="J419" s="98"/>
      <c r="K419" s="92">
        <f>E419*F419</f>
        <v>51.791999999999994</v>
      </c>
      <c r="L419" s="154"/>
      <c r="M419" s="100"/>
      <c r="N419" s="279"/>
    </row>
    <row r="420" spans="2:14" ht="27.75" customHeight="1" x14ac:dyDescent="0.2">
      <c r="B420" s="63" t="s">
        <v>10639</v>
      </c>
      <c r="C420" s="13"/>
      <c r="D420" s="13"/>
      <c r="E420" s="328">
        <v>45.86</v>
      </c>
      <c r="F420" s="201">
        <v>1.2</v>
      </c>
      <c r="G420" s="201">
        <v>1</v>
      </c>
      <c r="H420" s="202">
        <v>1</v>
      </c>
      <c r="I420" s="109">
        <v>0</v>
      </c>
      <c r="J420" s="98"/>
      <c r="K420" s="92">
        <f>E420*F420</f>
        <v>55.031999999999996</v>
      </c>
      <c r="L420" s="154"/>
      <c r="M420" s="100"/>
      <c r="N420" s="279"/>
    </row>
    <row r="421" spans="2:14" ht="12" customHeight="1" thickBot="1" x14ac:dyDescent="0.25">
      <c r="B421" s="63"/>
      <c r="C421" s="13"/>
      <c r="D421" s="13"/>
      <c r="E421" s="131"/>
      <c r="F421" s="126"/>
      <c r="G421" s="126"/>
      <c r="H421" s="127"/>
      <c r="I421" s="126"/>
      <c r="J421" s="98"/>
      <c r="K421" s="92"/>
      <c r="L421" s="154"/>
      <c r="M421" s="100"/>
      <c r="N421" s="279"/>
    </row>
    <row r="422" spans="2:14" ht="24.75" customHeight="1" x14ac:dyDescent="0.2">
      <c r="B422" s="63" t="s">
        <v>10636</v>
      </c>
      <c r="C422" s="48" t="s">
        <v>4689</v>
      </c>
      <c r="D422" s="187" t="s">
        <v>4665</v>
      </c>
      <c r="E422" s="683" t="str">
        <f>IFERROR(VLOOKUP($C422,'SINAPI DEZEMBRO 2020'!$1:$1048576,2,0),IFERROR(VLOOKUP($C422,'COMP. PROPRIA'!$B$1:$I$79292,4,0),""))</f>
        <v xml:space="preserve">PINTURA DE LOGOMARCA  E NOMENCLATURA </v>
      </c>
      <c r="F422" s="684"/>
      <c r="G422" s="684"/>
      <c r="H422" s="684"/>
      <c r="I422" s="684"/>
      <c r="J422" s="685"/>
      <c r="K422" s="34">
        <f>K424</f>
        <v>20</v>
      </c>
      <c r="L422" s="154" t="s">
        <v>54</v>
      </c>
      <c r="M422" s="100"/>
      <c r="N422" s="279"/>
    </row>
    <row r="423" spans="2:14" ht="25.5" customHeight="1" x14ac:dyDescent="0.2">
      <c r="B423" s="63"/>
      <c r="C423" s="13"/>
      <c r="D423" s="13"/>
      <c r="E423" s="167" t="s">
        <v>764</v>
      </c>
      <c r="F423" s="132" t="s">
        <v>765</v>
      </c>
      <c r="G423" s="132" t="s">
        <v>739</v>
      </c>
      <c r="H423" s="132" t="s">
        <v>742</v>
      </c>
      <c r="I423" s="122" t="s">
        <v>4685</v>
      </c>
      <c r="J423" s="98"/>
      <c r="K423" s="92"/>
      <c r="L423" s="154"/>
      <c r="M423" s="100"/>
      <c r="N423" s="279"/>
    </row>
    <row r="424" spans="2:14" ht="12.75" customHeight="1" x14ac:dyDescent="0.2">
      <c r="B424" s="63"/>
      <c r="C424" s="13"/>
      <c r="D424" s="13"/>
      <c r="E424" s="120">
        <v>20</v>
      </c>
      <c r="F424" s="41">
        <v>1</v>
      </c>
      <c r="G424" s="41">
        <v>1</v>
      </c>
      <c r="H424" s="104">
        <v>1</v>
      </c>
      <c r="I424" s="109">
        <v>0</v>
      </c>
      <c r="J424" s="98"/>
      <c r="K424" s="92">
        <f>E424*F424*G424*H424</f>
        <v>20</v>
      </c>
      <c r="L424" s="154"/>
      <c r="M424" s="100"/>
      <c r="N424" s="279"/>
    </row>
    <row r="425" spans="2:14" ht="12.75" customHeight="1" x14ac:dyDescent="0.2">
      <c r="B425" s="63"/>
      <c r="C425" s="13"/>
      <c r="D425" s="13"/>
      <c r="E425" s="44"/>
      <c r="F425" s="125"/>
      <c r="G425" s="125"/>
      <c r="H425" s="125"/>
      <c r="I425" s="125"/>
      <c r="J425" s="98"/>
      <c r="K425" s="92"/>
      <c r="L425" s="154"/>
      <c r="M425" s="100"/>
      <c r="N425" s="279"/>
    </row>
    <row r="426" spans="2:14" ht="12.75" customHeight="1" thickBot="1" x14ac:dyDescent="0.25">
      <c r="B426" s="63"/>
      <c r="C426" s="13"/>
      <c r="D426" s="13"/>
      <c r="E426" s="677" t="s">
        <v>12369</v>
      </c>
      <c r="F426" s="678"/>
      <c r="G426" s="678"/>
      <c r="H426" s="678"/>
      <c r="I426" s="678"/>
      <c r="J426" s="679"/>
      <c r="K426" s="92"/>
      <c r="L426" s="154"/>
      <c r="M426" s="100"/>
      <c r="N426" s="279"/>
    </row>
    <row r="427" spans="2:14" ht="15" x14ac:dyDescent="0.2">
      <c r="B427" s="63" t="s">
        <v>10641</v>
      </c>
      <c r="C427" s="48" t="s">
        <v>4687</v>
      </c>
      <c r="D427" s="187" t="s">
        <v>4665</v>
      </c>
      <c r="E427" s="683" t="str">
        <f>IFERROR(VLOOKUP($C427,'SINAPI DEZEMBRO 2020'!$1:$1048576,2,0),IFERROR(VLOOKUP($C427,'COMP. PROPRIA'!$B$1:$I$79292,4,0),""))</f>
        <v xml:space="preserve">PINTURA COM TINTA ESMALTE SINTÉTICO </v>
      </c>
      <c r="F427" s="684"/>
      <c r="G427" s="684"/>
      <c r="H427" s="684"/>
      <c r="I427" s="684"/>
      <c r="J427" s="685"/>
      <c r="K427" s="34">
        <f>SUM(K429:K451)</f>
        <v>848.38</v>
      </c>
      <c r="L427" s="154" t="str">
        <f>'COMP. PROPRIA'!F123</f>
        <v>M2</v>
      </c>
      <c r="M427" s="100"/>
      <c r="N427" s="279"/>
    </row>
    <row r="428" spans="2:14" ht="25.5" customHeight="1" x14ac:dyDescent="0.2">
      <c r="B428" s="63"/>
      <c r="C428" s="48"/>
      <c r="D428" s="48"/>
      <c r="E428" s="330" t="s">
        <v>11857</v>
      </c>
      <c r="F428" s="124" t="s">
        <v>11856</v>
      </c>
      <c r="G428" s="124" t="s">
        <v>739</v>
      </c>
      <c r="H428" s="124" t="s">
        <v>742</v>
      </c>
      <c r="I428" s="308" t="s">
        <v>4685</v>
      </c>
      <c r="J428" s="98"/>
      <c r="K428" s="92"/>
      <c r="L428" s="154"/>
      <c r="M428" s="100"/>
      <c r="N428" s="279"/>
    </row>
    <row r="429" spans="2:14" ht="12.75" customHeight="1" x14ac:dyDescent="0.2">
      <c r="B429" s="63" t="s">
        <v>10566</v>
      </c>
      <c r="C429" s="48"/>
      <c r="D429" s="48"/>
      <c r="E429" s="325">
        <v>28</v>
      </c>
      <c r="F429" s="185">
        <v>1</v>
      </c>
      <c r="G429" s="185">
        <v>1</v>
      </c>
      <c r="H429" s="186">
        <v>1</v>
      </c>
      <c r="I429" s="208">
        <v>0</v>
      </c>
      <c r="J429" s="98"/>
      <c r="K429" s="92">
        <f>E429*F429</f>
        <v>28</v>
      </c>
      <c r="L429" s="154"/>
      <c r="M429" s="100"/>
      <c r="N429" s="279"/>
    </row>
    <row r="430" spans="2:14" ht="12.75" customHeight="1" x14ac:dyDescent="0.2">
      <c r="B430" s="63" t="s">
        <v>10567</v>
      </c>
      <c r="C430" s="48"/>
      <c r="D430" s="48"/>
      <c r="E430" s="325">
        <v>28</v>
      </c>
      <c r="F430" s="185">
        <v>1</v>
      </c>
      <c r="G430" s="185">
        <v>1</v>
      </c>
      <c r="H430" s="186">
        <v>1</v>
      </c>
      <c r="I430" s="208"/>
      <c r="J430" s="98"/>
      <c r="K430" s="92">
        <f t="shared" ref="K430:K444" si="10">E430*F430</f>
        <v>28</v>
      </c>
      <c r="L430" s="154"/>
      <c r="M430" s="100"/>
      <c r="N430" s="279"/>
    </row>
    <row r="431" spans="2:14" ht="12.75" customHeight="1" x14ac:dyDescent="0.2">
      <c r="B431" s="63" t="s">
        <v>10568</v>
      </c>
      <c r="C431" s="48"/>
      <c r="D431" s="48"/>
      <c r="E431" s="325">
        <v>28</v>
      </c>
      <c r="F431" s="185">
        <v>1</v>
      </c>
      <c r="G431" s="185">
        <v>1</v>
      </c>
      <c r="H431" s="186">
        <v>1</v>
      </c>
      <c r="I431" s="208"/>
      <c r="J431" s="98"/>
      <c r="K431" s="92">
        <f t="shared" si="10"/>
        <v>28</v>
      </c>
      <c r="L431" s="154"/>
      <c r="M431" s="100"/>
      <c r="N431" s="279"/>
    </row>
    <row r="432" spans="2:14" ht="12.75" customHeight="1" x14ac:dyDescent="0.2">
      <c r="B432" s="63" t="s">
        <v>10569</v>
      </c>
      <c r="C432" s="48"/>
      <c r="D432" s="48"/>
      <c r="E432" s="325">
        <v>28</v>
      </c>
      <c r="F432" s="185">
        <v>1</v>
      </c>
      <c r="G432" s="185">
        <v>1</v>
      </c>
      <c r="H432" s="186">
        <v>1</v>
      </c>
      <c r="I432" s="208"/>
      <c r="J432" s="98"/>
      <c r="K432" s="92">
        <f t="shared" si="10"/>
        <v>28</v>
      </c>
      <c r="L432" s="154"/>
      <c r="M432" s="100"/>
      <c r="N432" s="279"/>
    </row>
    <row r="433" spans="2:14" ht="12.75" customHeight="1" x14ac:dyDescent="0.2">
      <c r="B433" s="63" t="s">
        <v>10570</v>
      </c>
      <c r="C433" s="48"/>
      <c r="D433" s="48"/>
      <c r="E433" s="325">
        <v>28</v>
      </c>
      <c r="F433" s="185">
        <v>1</v>
      </c>
      <c r="G433" s="185">
        <v>1</v>
      </c>
      <c r="H433" s="186">
        <v>1</v>
      </c>
      <c r="I433" s="208"/>
      <c r="J433" s="98"/>
      <c r="K433" s="92">
        <f t="shared" si="10"/>
        <v>28</v>
      </c>
      <c r="L433" s="154"/>
      <c r="M433" s="100"/>
      <c r="N433" s="279"/>
    </row>
    <row r="434" spans="2:14" ht="12.75" customHeight="1" x14ac:dyDescent="0.2">
      <c r="B434" s="63" t="s">
        <v>11860</v>
      </c>
      <c r="C434" s="48"/>
      <c r="D434" s="48"/>
      <c r="E434" s="325">
        <v>94.4</v>
      </c>
      <c r="F434" s="185">
        <v>1.2</v>
      </c>
      <c r="G434" s="185">
        <v>1</v>
      </c>
      <c r="H434" s="186">
        <v>1</v>
      </c>
      <c r="I434" s="208"/>
      <c r="J434" s="98"/>
      <c r="K434" s="92">
        <f t="shared" si="10"/>
        <v>113.28</v>
      </c>
      <c r="L434" s="154"/>
      <c r="M434" s="100"/>
      <c r="N434" s="279"/>
    </row>
    <row r="435" spans="2:14" ht="12.75" customHeight="1" x14ac:dyDescent="0.2">
      <c r="B435" s="63" t="s">
        <v>11858</v>
      </c>
      <c r="C435" s="48"/>
      <c r="D435" s="48"/>
      <c r="E435" s="325">
        <f>0.9*29</f>
        <v>26.1</v>
      </c>
      <c r="F435" s="185">
        <v>1.2</v>
      </c>
      <c r="G435" s="185">
        <v>1</v>
      </c>
      <c r="H435" s="186">
        <v>1</v>
      </c>
      <c r="I435" s="208"/>
      <c r="J435" s="98"/>
      <c r="K435" s="92">
        <f t="shared" si="10"/>
        <v>31.32</v>
      </c>
      <c r="L435" s="154"/>
      <c r="M435" s="100"/>
      <c r="N435" s="279"/>
    </row>
    <row r="436" spans="2:14" ht="12.75" customHeight="1" x14ac:dyDescent="0.2">
      <c r="B436" s="63" t="s">
        <v>4693</v>
      </c>
      <c r="C436" s="48"/>
      <c r="D436" s="48"/>
      <c r="E436" s="325">
        <v>24</v>
      </c>
      <c r="F436" s="185">
        <v>1</v>
      </c>
      <c r="G436" s="185">
        <v>1</v>
      </c>
      <c r="H436" s="186">
        <v>1</v>
      </c>
      <c r="I436" s="208"/>
      <c r="J436" s="98"/>
      <c r="K436" s="92">
        <f t="shared" si="10"/>
        <v>24</v>
      </c>
      <c r="L436" s="154"/>
      <c r="M436" s="100"/>
      <c r="N436" s="279"/>
    </row>
    <row r="437" spans="2:14" ht="12.75" customHeight="1" x14ac:dyDescent="0.2">
      <c r="B437" s="63" t="s">
        <v>11855</v>
      </c>
      <c r="C437" s="48"/>
      <c r="D437" s="48"/>
      <c r="E437" s="325">
        <v>22.68</v>
      </c>
      <c r="F437" s="185">
        <v>1</v>
      </c>
      <c r="G437" s="185">
        <v>1</v>
      </c>
      <c r="H437" s="186">
        <v>1</v>
      </c>
      <c r="I437" s="208"/>
      <c r="J437" s="98"/>
      <c r="K437" s="92">
        <f t="shared" si="10"/>
        <v>22.68</v>
      </c>
      <c r="L437" s="154"/>
      <c r="M437" s="100"/>
      <c r="N437" s="279"/>
    </row>
    <row r="438" spans="2:14" ht="12.75" customHeight="1" x14ac:dyDescent="0.2">
      <c r="B438" s="63" t="s">
        <v>10575</v>
      </c>
      <c r="C438" s="48"/>
      <c r="D438" s="48"/>
      <c r="E438" s="325">
        <v>12.6</v>
      </c>
      <c r="F438" s="185">
        <v>1.2</v>
      </c>
      <c r="G438" s="185">
        <v>1</v>
      </c>
      <c r="H438" s="186">
        <v>1</v>
      </c>
      <c r="I438" s="208"/>
      <c r="J438" s="98"/>
      <c r="K438" s="92">
        <f t="shared" si="10"/>
        <v>15.12</v>
      </c>
      <c r="L438" s="154"/>
      <c r="M438" s="100"/>
      <c r="N438" s="279"/>
    </row>
    <row r="439" spans="2:14" ht="12.75" customHeight="1" x14ac:dyDescent="0.2">
      <c r="B439" s="63" t="s">
        <v>11859</v>
      </c>
      <c r="C439" s="48"/>
      <c r="D439" s="48"/>
      <c r="E439" s="325">
        <v>28</v>
      </c>
      <c r="F439" s="185">
        <v>1</v>
      </c>
      <c r="G439" s="185">
        <v>1</v>
      </c>
      <c r="H439" s="186">
        <v>1</v>
      </c>
      <c r="I439" s="208"/>
      <c r="J439" s="98"/>
      <c r="K439" s="92">
        <f t="shared" si="10"/>
        <v>28</v>
      </c>
      <c r="L439" s="154"/>
      <c r="M439" s="100"/>
      <c r="N439" s="279"/>
    </row>
    <row r="440" spans="2:14" ht="12.75" customHeight="1" x14ac:dyDescent="0.2">
      <c r="B440" s="63" t="s">
        <v>4691</v>
      </c>
      <c r="C440" s="48"/>
      <c r="D440" s="48"/>
      <c r="E440" s="325">
        <v>28</v>
      </c>
      <c r="F440" s="185">
        <v>1</v>
      </c>
      <c r="G440" s="185">
        <v>1</v>
      </c>
      <c r="H440" s="186">
        <v>1</v>
      </c>
      <c r="I440" s="208"/>
      <c r="J440" s="98"/>
      <c r="K440" s="92">
        <f t="shared" si="10"/>
        <v>28</v>
      </c>
      <c r="L440" s="154"/>
      <c r="M440" s="100"/>
      <c r="N440" s="279"/>
    </row>
    <row r="441" spans="2:14" ht="12.75" customHeight="1" x14ac:dyDescent="0.2">
      <c r="B441" s="63" t="s">
        <v>11861</v>
      </c>
      <c r="C441" s="48"/>
      <c r="D441" s="48"/>
      <c r="E441" s="325">
        <f>57.3+47.9</f>
        <v>105.19999999999999</v>
      </c>
      <c r="F441" s="185">
        <v>1.2</v>
      </c>
      <c r="G441" s="185">
        <v>1</v>
      </c>
      <c r="H441" s="186">
        <v>1</v>
      </c>
      <c r="I441" s="208"/>
      <c r="J441" s="98"/>
      <c r="K441" s="92">
        <f t="shared" si="10"/>
        <v>126.23999999999998</v>
      </c>
      <c r="L441" s="154"/>
      <c r="M441" s="100"/>
      <c r="N441" s="279"/>
    </row>
    <row r="442" spans="2:14" ht="12.75" customHeight="1" x14ac:dyDescent="0.2">
      <c r="B442" s="63" t="s">
        <v>4667</v>
      </c>
      <c r="C442" s="48"/>
      <c r="D442" s="48"/>
      <c r="E442" s="325">
        <v>28</v>
      </c>
      <c r="F442" s="185">
        <v>1</v>
      </c>
      <c r="G442" s="185">
        <v>1</v>
      </c>
      <c r="H442" s="186">
        <v>1</v>
      </c>
      <c r="I442" s="208"/>
      <c r="J442" s="98"/>
      <c r="K442" s="92">
        <f t="shared" si="10"/>
        <v>28</v>
      </c>
      <c r="L442" s="154"/>
      <c r="M442" s="100"/>
      <c r="N442" s="279"/>
    </row>
    <row r="443" spans="2:14" ht="12.75" customHeight="1" x14ac:dyDescent="0.2">
      <c r="B443" s="63" t="s">
        <v>4692</v>
      </c>
      <c r="C443" s="48"/>
      <c r="D443" s="48"/>
      <c r="E443" s="325">
        <v>28</v>
      </c>
      <c r="F443" s="185">
        <v>1</v>
      </c>
      <c r="G443" s="185">
        <v>1</v>
      </c>
      <c r="H443" s="186">
        <v>1</v>
      </c>
      <c r="I443" s="208"/>
      <c r="J443" s="98"/>
      <c r="K443" s="92">
        <f t="shared" si="10"/>
        <v>28</v>
      </c>
      <c r="L443" s="154"/>
      <c r="M443" s="100"/>
      <c r="N443" s="279"/>
    </row>
    <row r="444" spans="2:14" ht="12.75" customHeight="1" x14ac:dyDescent="0.2">
      <c r="B444" s="63" t="s">
        <v>10579</v>
      </c>
      <c r="C444" s="48"/>
      <c r="D444" s="48"/>
      <c r="E444" s="325">
        <v>16.7</v>
      </c>
      <c r="F444" s="185">
        <v>1</v>
      </c>
      <c r="G444" s="185">
        <v>1</v>
      </c>
      <c r="H444" s="186">
        <v>1</v>
      </c>
      <c r="I444" s="208"/>
      <c r="J444" s="98"/>
      <c r="K444" s="92">
        <f t="shared" si="10"/>
        <v>16.7</v>
      </c>
      <c r="L444" s="154"/>
      <c r="M444" s="100"/>
      <c r="N444" s="279"/>
    </row>
    <row r="445" spans="2:14" ht="12.75" customHeight="1" x14ac:dyDescent="0.2">
      <c r="B445" s="63" t="s">
        <v>4668</v>
      </c>
      <c r="C445" s="48"/>
      <c r="D445" s="48"/>
      <c r="E445" s="325">
        <v>28</v>
      </c>
      <c r="F445" s="185">
        <v>1</v>
      </c>
      <c r="G445" s="185">
        <v>1</v>
      </c>
      <c r="H445" s="186">
        <v>1</v>
      </c>
      <c r="I445" s="208"/>
      <c r="J445" s="98"/>
      <c r="K445" s="92">
        <f t="shared" ref="K445:K451" si="11">E445*F445</f>
        <v>28</v>
      </c>
      <c r="L445" s="154"/>
      <c r="M445" s="100"/>
      <c r="N445" s="279"/>
    </row>
    <row r="446" spans="2:14" ht="12.75" customHeight="1" x14ac:dyDescent="0.2">
      <c r="B446" s="63" t="s">
        <v>4881</v>
      </c>
      <c r="C446" s="48"/>
      <c r="D446" s="48"/>
      <c r="E446" s="325">
        <v>28</v>
      </c>
      <c r="F446" s="185">
        <v>1</v>
      </c>
      <c r="G446" s="185">
        <v>1</v>
      </c>
      <c r="H446" s="186">
        <v>1</v>
      </c>
      <c r="I446" s="208"/>
      <c r="J446" s="98"/>
      <c r="K446" s="92">
        <f t="shared" si="11"/>
        <v>28</v>
      </c>
      <c r="L446" s="154"/>
      <c r="M446" s="100"/>
      <c r="N446" s="279"/>
    </row>
    <row r="447" spans="2:14" ht="12.75" customHeight="1" x14ac:dyDescent="0.2">
      <c r="B447" s="63" t="s">
        <v>11862</v>
      </c>
      <c r="C447" s="48"/>
      <c r="D447" s="48"/>
      <c r="E447" s="325">
        <v>28</v>
      </c>
      <c r="F447" s="185">
        <v>1</v>
      </c>
      <c r="G447" s="185">
        <v>1</v>
      </c>
      <c r="H447" s="186">
        <v>1</v>
      </c>
      <c r="I447" s="208"/>
      <c r="J447" s="98"/>
      <c r="K447" s="92">
        <f t="shared" si="11"/>
        <v>28</v>
      </c>
      <c r="L447" s="154"/>
      <c r="M447" s="100"/>
      <c r="N447" s="279"/>
    </row>
    <row r="448" spans="2:14" ht="12.75" customHeight="1" x14ac:dyDescent="0.2">
      <c r="B448" s="63" t="s">
        <v>11863</v>
      </c>
      <c r="C448" s="48"/>
      <c r="D448" s="48"/>
      <c r="E448" s="325">
        <v>83.1</v>
      </c>
      <c r="F448" s="185">
        <v>1.2</v>
      </c>
      <c r="G448" s="185">
        <v>1</v>
      </c>
      <c r="H448" s="186">
        <v>1</v>
      </c>
      <c r="I448" s="208"/>
      <c r="J448" s="98"/>
      <c r="K448" s="92">
        <f t="shared" si="11"/>
        <v>99.719999999999985</v>
      </c>
      <c r="L448" s="154"/>
      <c r="M448" s="100"/>
      <c r="N448" s="279"/>
    </row>
    <row r="449" spans="2:14" ht="12.75" customHeight="1" x14ac:dyDescent="0.2">
      <c r="B449" s="63" t="s">
        <v>10581</v>
      </c>
      <c r="C449" s="48"/>
      <c r="D449" s="48"/>
      <c r="E449" s="325">
        <v>5.43</v>
      </c>
      <c r="F449" s="185">
        <v>1.2</v>
      </c>
      <c r="G449" s="185">
        <v>1</v>
      </c>
      <c r="H449" s="186">
        <v>1</v>
      </c>
      <c r="I449" s="208"/>
      <c r="J449" s="98"/>
      <c r="K449" s="92">
        <f t="shared" si="11"/>
        <v>6.5159999999999991</v>
      </c>
      <c r="L449" s="154"/>
      <c r="M449" s="100"/>
      <c r="N449" s="279"/>
    </row>
    <row r="450" spans="2:14" ht="12.75" customHeight="1" x14ac:dyDescent="0.2">
      <c r="B450" s="63" t="s">
        <v>11864</v>
      </c>
      <c r="C450" s="48"/>
      <c r="D450" s="48"/>
      <c r="E450" s="325">
        <v>5.67</v>
      </c>
      <c r="F450" s="185">
        <v>1.2</v>
      </c>
      <c r="G450" s="185">
        <v>1</v>
      </c>
      <c r="H450" s="186">
        <v>1</v>
      </c>
      <c r="I450" s="208"/>
      <c r="J450" s="98"/>
      <c r="K450" s="92">
        <f t="shared" si="11"/>
        <v>6.8039999999999994</v>
      </c>
      <c r="L450" s="154"/>
      <c r="M450" s="100"/>
      <c r="N450" s="279"/>
    </row>
    <row r="451" spans="2:14" s="278" customFormat="1" ht="12.75" customHeight="1" x14ac:dyDescent="0.2">
      <c r="B451" s="63" t="s">
        <v>12370</v>
      </c>
      <c r="C451" s="48"/>
      <c r="D451" s="48"/>
      <c r="E451" s="325">
        <v>50</v>
      </c>
      <c r="F451" s="185">
        <v>1</v>
      </c>
      <c r="G451" s="185">
        <v>1</v>
      </c>
      <c r="H451" s="186">
        <v>1</v>
      </c>
      <c r="I451" s="208"/>
      <c r="J451" s="98"/>
      <c r="K451" s="92">
        <f t="shared" si="11"/>
        <v>50</v>
      </c>
      <c r="L451" s="154"/>
      <c r="M451" s="100"/>
      <c r="N451" s="279"/>
    </row>
    <row r="452" spans="2:14" ht="12.75" customHeight="1" thickBot="1" x14ac:dyDescent="0.25">
      <c r="B452" s="63"/>
      <c r="C452" s="13"/>
      <c r="D452" s="13"/>
      <c r="E452" s="131">
        <v>0</v>
      </c>
      <c r="F452" s="126"/>
      <c r="G452" s="126"/>
      <c r="H452" s="127"/>
      <c r="I452" s="109"/>
      <c r="J452" s="98"/>
      <c r="K452" s="92"/>
      <c r="L452" s="154"/>
      <c r="M452" s="100"/>
      <c r="N452" s="279"/>
    </row>
    <row r="453" spans="2:14" ht="28.5" customHeight="1" x14ac:dyDescent="0.2">
      <c r="B453" s="63"/>
      <c r="C453" s="48">
        <v>88493</v>
      </c>
      <c r="D453" s="48" t="s">
        <v>7</v>
      </c>
      <c r="E453" s="683" t="str">
        <f>IFERROR(VLOOKUP($C453,'SINAPI DEZEMBRO 2020'!$1:$1048576,2,0),IFERROR(VLOOKUP($C453,'COMP. PROPRIA'!$B$1:$I$79292,4,0),""))</f>
        <v>APLICAÇÃO MECÂNICA DE PINTURA COM TINTA LÁTEX ACRÍLICA EM PAREDES, DUAS DEMÃOS. AF_06/2014</v>
      </c>
      <c r="F453" s="684"/>
      <c r="G453" s="684"/>
      <c r="H453" s="684"/>
      <c r="I453" s="684"/>
      <c r="J453" s="685"/>
      <c r="K453" s="34">
        <f>SUM(K455:K477)</f>
        <v>1225.49</v>
      </c>
      <c r="L453" s="154" t="str">
        <f>IFERROR(VLOOKUP($C453,'SINAPI DEZEMBRO 2020'!$1:$1048576,3,0),IFERROR(VLOOKUP($C453,'COMP. PROPRIA'!$B$1:$I$79292,5,0),""))</f>
        <v>M2</v>
      </c>
      <c r="M453" s="100"/>
      <c r="N453" s="279"/>
    </row>
    <row r="454" spans="2:14" ht="33.75" customHeight="1" x14ac:dyDescent="0.2">
      <c r="B454" s="63"/>
      <c r="C454" s="48"/>
      <c r="D454" s="48"/>
      <c r="E454" s="330" t="s">
        <v>11857</v>
      </c>
      <c r="F454" s="124" t="s">
        <v>11856</v>
      </c>
      <c r="G454" s="124" t="s">
        <v>739</v>
      </c>
      <c r="H454" s="124" t="s">
        <v>742</v>
      </c>
      <c r="I454" s="308" t="s">
        <v>4685</v>
      </c>
      <c r="J454" s="98"/>
      <c r="K454" s="92"/>
      <c r="L454" s="154"/>
      <c r="M454" s="100"/>
      <c r="N454" s="279"/>
    </row>
    <row r="455" spans="2:14" ht="12.75" customHeight="1" x14ac:dyDescent="0.2">
      <c r="B455" s="63" t="s">
        <v>10566</v>
      </c>
      <c r="C455" s="48"/>
      <c r="D455" s="48"/>
      <c r="E455" s="325">
        <v>28</v>
      </c>
      <c r="F455" s="185">
        <v>1.7</v>
      </c>
      <c r="G455" s="185">
        <v>1</v>
      </c>
      <c r="H455" s="186">
        <v>1</v>
      </c>
      <c r="I455" s="208">
        <v>0</v>
      </c>
      <c r="J455" s="98"/>
      <c r="K455" s="92">
        <f>E455*F455</f>
        <v>47.6</v>
      </c>
      <c r="L455" s="154"/>
      <c r="M455" s="100"/>
      <c r="N455" s="279"/>
    </row>
    <row r="456" spans="2:14" ht="12.75" customHeight="1" x14ac:dyDescent="0.2">
      <c r="B456" s="63" t="s">
        <v>10567</v>
      </c>
      <c r="C456" s="48"/>
      <c r="D456" s="48"/>
      <c r="E456" s="325">
        <v>28</v>
      </c>
      <c r="F456" s="185">
        <v>1.7</v>
      </c>
      <c r="G456" s="185">
        <v>1</v>
      </c>
      <c r="H456" s="186">
        <v>1</v>
      </c>
      <c r="I456" s="208"/>
      <c r="J456" s="98"/>
      <c r="K456" s="92">
        <f t="shared" ref="K456:K470" si="12">E456*F456</f>
        <v>47.6</v>
      </c>
      <c r="L456" s="154"/>
      <c r="M456" s="100"/>
      <c r="N456" s="279"/>
    </row>
    <row r="457" spans="2:14" ht="12.75" customHeight="1" x14ac:dyDescent="0.2">
      <c r="B457" s="63" t="s">
        <v>10568</v>
      </c>
      <c r="C457" s="48"/>
      <c r="D457" s="48"/>
      <c r="E457" s="325">
        <v>28</v>
      </c>
      <c r="F457" s="185">
        <v>1.7</v>
      </c>
      <c r="G457" s="185">
        <v>1</v>
      </c>
      <c r="H457" s="186">
        <v>1</v>
      </c>
      <c r="I457" s="208"/>
      <c r="J457" s="98"/>
      <c r="K457" s="92">
        <f t="shared" si="12"/>
        <v>47.6</v>
      </c>
      <c r="L457" s="154"/>
      <c r="M457" s="100"/>
      <c r="N457" s="279"/>
    </row>
    <row r="458" spans="2:14" ht="12.75" customHeight="1" x14ac:dyDescent="0.2">
      <c r="B458" s="63" t="s">
        <v>10569</v>
      </c>
      <c r="C458" s="48"/>
      <c r="D458" s="48"/>
      <c r="E458" s="325">
        <v>28</v>
      </c>
      <c r="F458" s="185">
        <v>1.7</v>
      </c>
      <c r="G458" s="185">
        <v>1</v>
      </c>
      <c r="H458" s="186">
        <v>1</v>
      </c>
      <c r="I458" s="208"/>
      <c r="J458" s="98"/>
      <c r="K458" s="92">
        <f t="shared" si="12"/>
        <v>47.6</v>
      </c>
      <c r="L458" s="154"/>
      <c r="M458" s="100"/>
      <c r="N458" s="279"/>
    </row>
    <row r="459" spans="2:14" ht="12.75" customHeight="1" x14ac:dyDescent="0.2">
      <c r="B459" s="63" t="s">
        <v>10570</v>
      </c>
      <c r="C459" s="48"/>
      <c r="D459" s="48"/>
      <c r="E459" s="325">
        <v>28</v>
      </c>
      <c r="F459" s="185">
        <v>1.7</v>
      </c>
      <c r="G459" s="185">
        <v>1</v>
      </c>
      <c r="H459" s="186">
        <v>1</v>
      </c>
      <c r="I459" s="208"/>
      <c r="J459" s="98"/>
      <c r="K459" s="92">
        <f t="shared" si="12"/>
        <v>47.6</v>
      </c>
      <c r="L459" s="154"/>
      <c r="M459" s="100"/>
      <c r="N459" s="279"/>
    </row>
    <row r="460" spans="2:14" ht="12.75" customHeight="1" x14ac:dyDescent="0.2">
      <c r="B460" s="63" t="s">
        <v>11860</v>
      </c>
      <c r="C460" s="48"/>
      <c r="D460" s="48"/>
      <c r="E460" s="325">
        <v>94.4</v>
      </c>
      <c r="F460" s="185">
        <v>1.5</v>
      </c>
      <c r="G460" s="185">
        <v>1</v>
      </c>
      <c r="H460" s="186">
        <v>1</v>
      </c>
      <c r="I460" s="208"/>
      <c r="J460" s="98"/>
      <c r="K460" s="92">
        <f t="shared" si="12"/>
        <v>141.60000000000002</v>
      </c>
      <c r="L460" s="154"/>
      <c r="M460" s="100"/>
      <c r="N460" s="279"/>
    </row>
    <row r="461" spans="2:14" ht="12.75" customHeight="1" x14ac:dyDescent="0.2">
      <c r="B461" s="63" t="s">
        <v>11858</v>
      </c>
      <c r="C461" s="48"/>
      <c r="D461" s="48"/>
      <c r="E461" s="325">
        <f>0.9*29</f>
        <v>26.1</v>
      </c>
      <c r="F461" s="185">
        <v>1.5</v>
      </c>
      <c r="G461" s="185">
        <v>1</v>
      </c>
      <c r="H461" s="186">
        <v>1</v>
      </c>
      <c r="I461" s="208"/>
      <c r="J461" s="98"/>
      <c r="K461" s="92">
        <f t="shared" si="12"/>
        <v>39.150000000000006</v>
      </c>
      <c r="L461" s="154"/>
      <c r="M461" s="100"/>
      <c r="N461" s="279"/>
    </row>
    <row r="462" spans="2:14" ht="12.75" customHeight="1" x14ac:dyDescent="0.2">
      <c r="B462" s="63" t="s">
        <v>4693</v>
      </c>
      <c r="C462" s="48"/>
      <c r="D462" s="48"/>
      <c r="E462" s="325">
        <v>24</v>
      </c>
      <c r="F462" s="185">
        <v>1.7</v>
      </c>
      <c r="G462" s="185">
        <v>1</v>
      </c>
      <c r="H462" s="186">
        <v>1</v>
      </c>
      <c r="I462" s="208"/>
      <c r="J462" s="98"/>
      <c r="K462" s="92">
        <f t="shared" si="12"/>
        <v>40.799999999999997</v>
      </c>
      <c r="L462" s="154"/>
      <c r="M462" s="100"/>
      <c r="N462" s="279"/>
    </row>
    <row r="463" spans="2:14" ht="12.75" customHeight="1" x14ac:dyDescent="0.2">
      <c r="B463" s="63" t="s">
        <v>11855</v>
      </c>
      <c r="C463" s="48"/>
      <c r="D463" s="48"/>
      <c r="E463" s="325">
        <v>22.68</v>
      </c>
      <c r="F463" s="185">
        <v>1.7</v>
      </c>
      <c r="G463" s="185">
        <v>1</v>
      </c>
      <c r="H463" s="186">
        <v>1</v>
      </c>
      <c r="I463" s="208"/>
      <c r="J463" s="98"/>
      <c r="K463" s="92">
        <f t="shared" si="12"/>
        <v>38.555999999999997</v>
      </c>
      <c r="L463" s="154"/>
      <c r="M463" s="100"/>
      <c r="N463" s="279"/>
    </row>
    <row r="464" spans="2:14" ht="12.75" customHeight="1" x14ac:dyDescent="0.2">
      <c r="B464" s="63" t="s">
        <v>10575</v>
      </c>
      <c r="C464" s="48"/>
      <c r="D464" s="48"/>
      <c r="E464" s="325">
        <v>12.6</v>
      </c>
      <c r="F464" s="185">
        <v>1.5</v>
      </c>
      <c r="G464" s="185">
        <v>1</v>
      </c>
      <c r="H464" s="186">
        <v>1</v>
      </c>
      <c r="I464" s="208"/>
      <c r="J464" s="98"/>
      <c r="K464" s="92">
        <f t="shared" si="12"/>
        <v>18.899999999999999</v>
      </c>
      <c r="L464" s="154"/>
      <c r="M464" s="100"/>
      <c r="N464" s="279"/>
    </row>
    <row r="465" spans="2:14" ht="12.75" customHeight="1" x14ac:dyDescent="0.2">
      <c r="B465" s="63" t="s">
        <v>11859</v>
      </c>
      <c r="C465" s="48"/>
      <c r="D465" s="48"/>
      <c r="E465" s="325">
        <v>28</v>
      </c>
      <c r="F465" s="185">
        <v>1.7</v>
      </c>
      <c r="G465" s="185">
        <v>1</v>
      </c>
      <c r="H465" s="186">
        <v>1</v>
      </c>
      <c r="I465" s="208"/>
      <c r="J465" s="98"/>
      <c r="K465" s="92">
        <f t="shared" si="12"/>
        <v>47.6</v>
      </c>
      <c r="L465" s="154"/>
      <c r="M465" s="100"/>
      <c r="N465" s="279"/>
    </row>
    <row r="466" spans="2:14" ht="12.75" customHeight="1" x14ac:dyDescent="0.2">
      <c r="B466" s="63" t="s">
        <v>4691</v>
      </c>
      <c r="C466" s="48"/>
      <c r="D466" s="48"/>
      <c r="E466" s="325">
        <v>28</v>
      </c>
      <c r="F466" s="185">
        <v>1.7</v>
      </c>
      <c r="G466" s="185">
        <v>1</v>
      </c>
      <c r="H466" s="186">
        <v>1</v>
      </c>
      <c r="I466" s="208"/>
      <c r="J466" s="98"/>
      <c r="K466" s="92">
        <f t="shared" si="12"/>
        <v>47.6</v>
      </c>
      <c r="L466" s="154"/>
      <c r="M466" s="100"/>
      <c r="N466" s="279"/>
    </row>
    <row r="467" spans="2:14" ht="12.75" customHeight="1" x14ac:dyDescent="0.2">
      <c r="B467" s="63" t="s">
        <v>11861</v>
      </c>
      <c r="C467" s="48"/>
      <c r="D467" s="48"/>
      <c r="E467" s="325">
        <f>57.3+47.9</f>
        <v>105.19999999999999</v>
      </c>
      <c r="F467" s="185">
        <v>1.5</v>
      </c>
      <c r="G467" s="185">
        <v>1</v>
      </c>
      <c r="H467" s="186">
        <v>1</v>
      </c>
      <c r="I467" s="208"/>
      <c r="J467" s="98"/>
      <c r="K467" s="92">
        <f t="shared" si="12"/>
        <v>157.79999999999998</v>
      </c>
      <c r="L467" s="154"/>
      <c r="M467" s="100"/>
      <c r="N467" s="279"/>
    </row>
    <row r="468" spans="2:14" ht="12.75" customHeight="1" x14ac:dyDescent="0.2">
      <c r="B468" s="63" t="s">
        <v>4667</v>
      </c>
      <c r="C468" s="48"/>
      <c r="D468" s="48"/>
      <c r="E468" s="325">
        <v>28</v>
      </c>
      <c r="F468" s="185">
        <v>1.7</v>
      </c>
      <c r="G468" s="185">
        <v>1</v>
      </c>
      <c r="H468" s="186">
        <v>1</v>
      </c>
      <c r="I468" s="208"/>
      <c r="J468" s="98"/>
      <c r="K468" s="92">
        <f t="shared" si="12"/>
        <v>47.6</v>
      </c>
      <c r="L468" s="154"/>
      <c r="M468" s="100"/>
      <c r="N468" s="279"/>
    </row>
    <row r="469" spans="2:14" ht="12.75" customHeight="1" x14ac:dyDescent="0.2">
      <c r="B469" s="63" t="s">
        <v>4692</v>
      </c>
      <c r="C469" s="48"/>
      <c r="D469" s="48"/>
      <c r="E469" s="325">
        <v>28</v>
      </c>
      <c r="F469" s="185">
        <v>1.7</v>
      </c>
      <c r="G469" s="185">
        <v>1</v>
      </c>
      <c r="H469" s="186">
        <v>1</v>
      </c>
      <c r="I469" s="208"/>
      <c r="J469" s="98"/>
      <c r="K469" s="92">
        <f t="shared" si="12"/>
        <v>47.6</v>
      </c>
      <c r="L469" s="154"/>
      <c r="M469" s="100"/>
      <c r="N469" s="279"/>
    </row>
    <row r="470" spans="2:14" ht="12.75" customHeight="1" x14ac:dyDescent="0.2">
      <c r="B470" s="63" t="s">
        <v>10579</v>
      </c>
      <c r="C470" s="48"/>
      <c r="D470" s="48"/>
      <c r="E470" s="325">
        <v>16.7</v>
      </c>
      <c r="F470" s="185">
        <v>1.5</v>
      </c>
      <c r="G470" s="185">
        <v>1</v>
      </c>
      <c r="H470" s="186">
        <v>1</v>
      </c>
      <c r="I470" s="208"/>
      <c r="J470" s="98"/>
      <c r="K470" s="92">
        <f t="shared" si="12"/>
        <v>25.049999999999997</v>
      </c>
      <c r="L470" s="154"/>
      <c r="M470" s="100"/>
      <c r="N470" s="279"/>
    </row>
    <row r="471" spans="2:14" ht="16.5" customHeight="1" x14ac:dyDescent="0.2">
      <c r="B471" s="63" t="s">
        <v>4668</v>
      </c>
      <c r="C471" s="48"/>
      <c r="D471" s="48"/>
      <c r="E471" s="325">
        <v>28</v>
      </c>
      <c r="F471" s="185">
        <v>1.7</v>
      </c>
      <c r="G471" s="185">
        <v>1</v>
      </c>
      <c r="H471" s="186">
        <v>1</v>
      </c>
      <c r="I471" s="208"/>
      <c r="J471" s="98"/>
      <c r="K471" s="92">
        <f t="shared" ref="K471:K477" si="13">E471*F471</f>
        <v>47.6</v>
      </c>
      <c r="L471" s="154"/>
      <c r="M471" s="100"/>
      <c r="N471" s="279"/>
    </row>
    <row r="472" spans="2:14" ht="15" customHeight="1" x14ac:dyDescent="0.2">
      <c r="B472" s="63" t="s">
        <v>4881</v>
      </c>
      <c r="C472" s="48"/>
      <c r="D472" s="48"/>
      <c r="E472" s="325">
        <v>28</v>
      </c>
      <c r="F472" s="185">
        <v>1.7</v>
      </c>
      <c r="G472" s="185">
        <v>1</v>
      </c>
      <c r="H472" s="186">
        <v>1</v>
      </c>
      <c r="I472" s="208"/>
      <c r="J472" s="98"/>
      <c r="K472" s="92">
        <f t="shared" si="13"/>
        <v>47.6</v>
      </c>
      <c r="L472" s="154"/>
      <c r="M472" s="100"/>
      <c r="N472" s="279"/>
    </row>
    <row r="473" spans="2:14" ht="12.75" customHeight="1" x14ac:dyDescent="0.2">
      <c r="B473" s="63" t="s">
        <v>11862</v>
      </c>
      <c r="C473" s="48"/>
      <c r="D473" s="48"/>
      <c r="E473" s="325">
        <v>28</v>
      </c>
      <c r="F473" s="185">
        <v>1.7</v>
      </c>
      <c r="G473" s="185">
        <v>1</v>
      </c>
      <c r="H473" s="186">
        <v>1</v>
      </c>
      <c r="I473" s="208"/>
      <c r="J473" s="98"/>
      <c r="K473" s="92">
        <f t="shared" si="13"/>
        <v>47.6</v>
      </c>
      <c r="L473" s="154"/>
      <c r="M473" s="100"/>
      <c r="N473" s="279"/>
    </row>
    <row r="474" spans="2:14" ht="12.75" customHeight="1" x14ac:dyDescent="0.2">
      <c r="B474" s="63" t="s">
        <v>11863</v>
      </c>
      <c r="C474" s="48"/>
      <c r="D474" s="48"/>
      <c r="E474" s="325">
        <v>83.1</v>
      </c>
      <c r="F474" s="185">
        <v>1.5</v>
      </c>
      <c r="G474" s="185">
        <v>1</v>
      </c>
      <c r="H474" s="186">
        <v>1</v>
      </c>
      <c r="I474" s="208"/>
      <c r="J474" s="98"/>
      <c r="K474" s="92">
        <f t="shared" si="13"/>
        <v>124.64999999999999</v>
      </c>
      <c r="L474" s="154"/>
      <c r="M474" s="100"/>
      <c r="N474" s="279"/>
    </row>
    <row r="475" spans="2:14" ht="12.75" customHeight="1" x14ac:dyDescent="0.2">
      <c r="B475" s="63" t="s">
        <v>10581</v>
      </c>
      <c r="C475" s="48"/>
      <c r="D475" s="48"/>
      <c r="E475" s="325">
        <v>5.43</v>
      </c>
      <c r="F475" s="185">
        <v>1.5</v>
      </c>
      <c r="G475" s="185">
        <v>1</v>
      </c>
      <c r="H475" s="186">
        <v>1</v>
      </c>
      <c r="I475" s="208"/>
      <c r="J475" s="98"/>
      <c r="K475" s="92">
        <f t="shared" si="13"/>
        <v>8.1449999999999996</v>
      </c>
      <c r="L475" s="154"/>
      <c r="M475" s="100"/>
      <c r="N475" s="279"/>
    </row>
    <row r="476" spans="2:14" ht="12.75" customHeight="1" x14ac:dyDescent="0.2">
      <c r="B476" s="63" t="s">
        <v>11864</v>
      </c>
      <c r="C476" s="48"/>
      <c r="D476" s="48"/>
      <c r="E476" s="325">
        <v>5.67</v>
      </c>
      <c r="F476" s="185">
        <v>1.7</v>
      </c>
      <c r="G476" s="185">
        <v>1</v>
      </c>
      <c r="H476" s="186">
        <v>1</v>
      </c>
      <c r="I476" s="208"/>
      <c r="J476" s="98"/>
      <c r="K476" s="92">
        <f t="shared" si="13"/>
        <v>9.6389999999999993</v>
      </c>
      <c r="L476" s="154"/>
      <c r="M476" s="100"/>
      <c r="N476" s="279"/>
    </row>
    <row r="477" spans="2:14" s="278" customFormat="1" ht="12.75" customHeight="1" x14ac:dyDescent="0.2">
      <c r="B477" s="63" t="s">
        <v>12370</v>
      </c>
      <c r="C477" s="48"/>
      <c r="D477" s="48"/>
      <c r="E477" s="325">
        <v>50</v>
      </c>
      <c r="F477" s="185">
        <v>1</v>
      </c>
      <c r="G477" s="185">
        <v>1</v>
      </c>
      <c r="H477" s="186">
        <v>1</v>
      </c>
      <c r="I477" s="208"/>
      <c r="J477" s="98"/>
      <c r="K477" s="92">
        <f t="shared" si="13"/>
        <v>50</v>
      </c>
      <c r="L477" s="154"/>
      <c r="M477" s="100"/>
      <c r="N477" s="279"/>
    </row>
    <row r="478" spans="2:14" ht="12.75" customHeight="1" thickBot="1" x14ac:dyDescent="0.25">
      <c r="B478" s="204"/>
      <c r="C478" s="214"/>
      <c r="D478" s="214"/>
      <c r="E478" s="216"/>
      <c r="F478" s="133"/>
      <c r="G478" s="133"/>
      <c r="H478" s="133"/>
      <c r="I478" s="133"/>
      <c r="J478" s="210"/>
      <c r="K478" s="92"/>
      <c r="L478" s="211"/>
      <c r="M478" s="212"/>
      <c r="N478" s="213"/>
    </row>
    <row r="479" spans="2:14" ht="39.75" customHeight="1" thickBot="1" x14ac:dyDescent="0.25">
      <c r="B479" s="63"/>
      <c r="C479" s="48">
        <v>88496</v>
      </c>
      <c r="D479" s="48" t="s">
        <v>7</v>
      </c>
      <c r="E479" s="701" t="str">
        <f>IFERROR(VLOOKUP($C479,'SINAPI DEZEMBRO 2020'!$1:$1048576,2,0),IFERROR(VLOOKUP($C479,'COMP. PROPRIA'!$B$1:$I$79292,4,0),""))</f>
        <v>APLICAÇÃO E LIXAMENTO DE MASSA LÁTEX EM TETO, DUAS DEMÃOS. AF_06/2014</v>
      </c>
      <c r="F479" s="702"/>
      <c r="G479" s="702"/>
      <c r="H479" s="702"/>
      <c r="I479" s="702"/>
      <c r="J479" s="703"/>
      <c r="K479" s="34">
        <f>SUM(K481:K503)</f>
        <v>2026.0759999999998</v>
      </c>
      <c r="L479" s="154" t="str">
        <f>IFERROR(VLOOKUP($C479,'SINAPI DEZEMBRO 2020'!$1:$1048576,3,0),IFERROR(VLOOKUP($C479,'COMP. PROPRIA'!$B$1:$I$79292,5,0),""))</f>
        <v>M2</v>
      </c>
      <c r="M479" s="100"/>
      <c r="N479" s="279"/>
    </row>
    <row r="480" spans="2:14" ht="25.5" customHeight="1" x14ac:dyDescent="0.2">
      <c r="B480" s="63"/>
      <c r="C480" s="48"/>
      <c r="D480" s="48"/>
      <c r="E480" s="333" t="s">
        <v>11857</v>
      </c>
      <c r="F480" s="219" t="s">
        <v>11856</v>
      </c>
      <c r="G480" s="219" t="s">
        <v>739</v>
      </c>
      <c r="H480" s="219" t="s">
        <v>742</v>
      </c>
      <c r="I480" s="220" t="s">
        <v>4685</v>
      </c>
      <c r="J480" s="98"/>
      <c r="K480" s="92"/>
      <c r="L480" s="154"/>
      <c r="M480" s="100"/>
      <c r="N480" s="279"/>
    </row>
    <row r="481" spans="2:14" ht="12.75" customHeight="1" x14ac:dyDescent="0.2">
      <c r="B481" s="63" t="s">
        <v>10566</v>
      </c>
      <c r="C481" s="48"/>
      <c r="D481" s="48"/>
      <c r="E481" s="325">
        <v>28</v>
      </c>
      <c r="F481" s="185">
        <v>2.7</v>
      </c>
      <c r="G481" s="185">
        <v>1</v>
      </c>
      <c r="H481" s="186">
        <v>1</v>
      </c>
      <c r="I481" s="208">
        <v>0</v>
      </c>
      <c r="J481" s="98"/>
      <c r="K481" s="92">
        <f>E481*F481</f>
        <v>75.600000000000009</v>
      </c>
      <c r="L481" s="154"/>
      <c r="M481" s="100"/>
      <c r="N481" s="279"/>
    </row>
    <row r="482" spans="2:14" ht="12.75" customHeight="1" x14ac:dyDescent="0.2">
      <c r="B482" s="63" t="s">
        <v>10567</v>
      </c>
      <c r="C482" s="48"/>
      <c r="D482" s="48"/>
      <c r="E482" s="325">
        <v>28</v>
      </c>
      <c r="F482" s="185">
        <v>2.7</v>
      </c>
      <c r="G482" s="185">
        <v>1</v>
      </c>
      <c r="H482" s="186">
        <v>1</v>
      </c>
      <c r="I482" s="208"/>
      <c r="J482" s="98"/>
      <c r="K482" s="92">
        <f t="shared" ref="K482:K496" si="14">E482*F482</f>
        <v>75.600000000000009</v>
      </c>
      <c r="L482" s="154"/>
      <c r="M482" s="100"/>
      <c r="N482" s="279"/>
    </row>
    <row r="483" spans="2:14" ht="12.75" customHeight="1" x14ac:dyDescent="0.2">
      <c r="B483" s="63" t="s">
        <v>10568</v>
      </c>
      <c r="C483" s="48"/>
      <c r="D483" s="48"/>
      <c r="E483" s="325">
        <v>28</v>
      </c>
      <c r="F483" s="185">
        <v>2.7</v>
      </c>
      <c r="G483" s="185">
        <v>1</v>
      </c>
      <c r="H483" s="186">
        <v>1</v>
      </c>
      <c r="I483" s="208"/>
      <c r="J483" s="98"/>
      <c r="K483" s="92">
        <f t="shared" si="14"/>
        <v>75.600000000000009</v>
      </c>
      <c r="L483" s="154"/>
      <c r="M483" s="100"/>
      <c r="N483" s="279"/>
    </row>
    <row r="484" spans="2:14" ht="12.75" customHeight="1" x14ac:dyDescent="0.2">
      <c r="B484" s="63" t="s">
        <v>10569</v>
      </c>
      <c r="C484" s="48"/>
      <c r="D484" s="48"/>
      <c r="E484" s="325">
        <v>28</v>
      </c>
      <c r="F484" s="185">
        <v>2.7</v>
      </c>
      <c r="G484" s="185">
        <v>1</v>
      </c>
      <c r="H484" s="186">
        <v>1</v>
      </c>
      <c r="I484" s="208"/>
      <c r="J484" s="98"/>
      <c r="K484" s="92">
        <f t="shared" si="14"/>
        <v>75.600000000000009</v>
      </c>
      <c r="L484" s="154"/>
      <c r="M484" s="100"/>
      <c r="N484" s="279"/>
    </row>
    <row r="485" spans="2:14" ht="12.75" customHeight="1" x14ac:dyDescent="0.2">
      <c r="B485" s="63" t="s">
        <v>10570</v>
      </c>
      <c r="C485" s="48"/>
      <c r="D485" s="48"/>
      <c r="E485" s="325">
        <v>28</v>
      </c>
      <c r="F485" s="185">
        <v>2.7</v>
      </c>
      <c r="G485" s="185">
        <v>1</v>
      </c>
      <c r="H485" s="186">
        <v>1</v>
      </c>
      <c r="I485" s="208"/>
      <c r="J485" s="98"/>
      <c r="K485" s="92">
        <f t="shared" si="14"/>
        <v>75.600000000000009</v>
      </c>
      <c r="L485" s="154"/>
      <c r="M485" s="100"/>
      <c r="N485" s="279"/>
    </row>
    <row r="486" spans="2:14" ht="12.75" customHeight="1" x14ac:dyDescent="0.2">
      <c r="B486" s="63" t="s">
        <v>11860</v>
      </c>
      <c r="C486" s="48"/>
      <c r="D486" s="48"/>
      <c r="E486" s="325">
        <v>94.4</v>
      </c>
      <c r="F486" s="185">
        <v>2.7</v>
      </c>
      <c r="G486" s="185">
        <v>1</v>
      </c>
      <c r="H486" s="186">
        <v>1</v>
      </c>
      <c r="I486" s="208"/>
      <c r="J486" s="98"/>
      <c r="K486" s="92">
        <f t="shared" si="14"/>
        <v>254.88000000000002</v>
      </c>
      <c r="L486" s="154"/>
      <c r="M486" s="100"/>
      <c r="N486" s="279"/>
    </row>
    <row r="487" spans="2:14" ht="12.75" customHeight="1" x14ac:dyDescent="0.2">
      <c r="B487" s="63" t="s">
        <v>11858</v>
      </c>
      <c r="C487" s="48"/>
      <c r="D487" s="48"/>
      <c r="E487" s="325">
        <f>0.9*29</f>
        <v>26.1</v>
      </c>
      <c r="F487" s="185">
        <v>2.7</v>
      </c>
      <c r="G487" s="185">
        <v>1</v>
      </c>
      <c r="H487" s="186">
        <v>1</v>
      </c>
      <c r="I487" s="208"/>
      <c r="J487" s="98"/>
      <c r="K487" s="92">
        <f t="shared" si="14"/>
        <v>70.470000000000013</v>
      </c>
      <c r="L487" s="154"/>
      <c r="M487" s="100"/>
      <c r="N487" s="279"/>
    </row>
    <row r="488" spans="2:14" ht="12.75" customHeight="1" x14ac:dyDescent="0.2">
      <c r="B488" s="63" t="s">
        <v>4693</v>
      </c>
      <c r="C488" s="48"/>
      <c r="D488" s="48"/>
      <c r="E488" s="325">
        <v>24</v>
      </c>
      <c r="F488" s="185">
        <v>2.7</v>
      </c>
      <c r="G488" s="185">
        <v>1</v>
      </c>
      <c r="H488" s="186">
        <v>1</v>
      </c>
      <c r="I488" s="208"/>
      <c r="J488" s="98"/>
      <c r="K488" s="92">
        <f t="shared" si="14"/>
        <v>64.800000000000011</v>
      </c>
      <c r="L488" s="154"/>
      <c r="M488" s="100"/>
      <c r="N488" s="279"/>
    </row>
    <row r="489" spans="2:14" ht="12.75" customHeight="1" x14ac:dyDescent="0.2">
      <c r="B489" s="63" t="s">
        <v>11855</v>
      </c>
      <c r="C489" s="48"/>
      <c r="D489" s="48"/>
      <c r="E489" s="325">
        <v>22.68</v>
      </c>
      <c r="F489" s="185">
        <v>2.7</v>
      </c>
      <c r="G489" s="185">
        <v>1</v>
      </c>
      <c r="H489" s="186">
        <v>1</v>
      </c>
      <c r="I489" s="208"/>
      <c r="J489" s="98"/>
      <c r="K489" s="92">
        <f t="shared" si="14"/>
        <v>61.236000000000004</v>
      </c>
      <c r="L489" s="154"/>
      <c r="M489" s="100"/>
      <c r="N489" s="279"/>
    </row>
    <row r="490" spans="2:14" ht="12.75" customHeight="1" x14ac:dyDescent="0.2">
      <c r="B490" s="63" t="s">
        <v>10575</v>
      </c>
      <c r="C490" s="48"/>
      <c r="D490" s="48"/>
      <c r="E490" s="325">
        <v>12.6</v>
      </c>
      <c r="F490" s="185">
        <v>2.7</v>
      </c>
      <c r="G490" s="185">
        <v>1</v>
      </c>
      <c r="H490" s="186">
        <v>1</v>
      </c>
      <c r="I490" s="208"/>
      <c r="J490" s="98"/>
      <c r="K490" s="92">
        <f t="shared" si="14"/>
        <v>34.020000000000003</v>
      </c>
      <c r="L490" s="154"/>
      <c r="M490" s="100"/>
      <c r="N490" s="279"/>
    </row>
    <row r="491" spans="2:14" ht="12.75" customHeight="1" x14ac:dyDescent="0.2">
      <c r="B491" s="63" t="s">
        <v>11859</v>
      </c>
      <c r="C491" s="48"/>
      <c r="D491" s="48"/>
      <c r="E491" s="325">
        <v>28</v>
      </c>
      <c r="F491" s="185">
        <v>2.7</v>
      </c>
      <c r="G491" s="185">
        <v>1</v>
      </c>
      <c r="H491" s="186">
        <v>1</v>
      </c>
      <c r="I491" s="208"/>
      <c r="J491" s="98"/>
      <c r="K491" s="92">
        <f t="shared" si="14"/>
        <v>75.600000000000009</v>
      </c>
      <c r="L491" s="154"/>
      <c r="M491" s="100"/>
      <c r="N491" s="279"/>
    </row>
    <row r="492" spans="2:14" ht="12.75" customHeight="1" x14ac:dyDescent="0.2">
      <c r="B492" s="63" t="s">
        <v>4691</v>
      </c>
      <c r="C492" s="48"/>
      <c r="D492" s="48"/>
      <c r="E492" s="325">
        <v>28</v>
      </c>
      <c r="F492" s="185">
        <v>2.7</v>
      </c>
      <c r="G492" s="185">
        <v>1</v>
      </c>
      <c r="H492" s="186">
        <v>1</v>
      </c>
      <c r="I492" s="208"/>
      <c r="J492" s="98"/>
      <c r="K492" s="92">
        <f t="shared" si="14"/>
        <v>75.600000000000009</v>
      </c>
      <c r="L492" s="154"/>
      <c r="M492" s="100"/>
      <c r="N492" s="279"/>
    </row>
    <row r="493" spans="2:14" ht="12.75" customHeight="1" x14ac:dyDescent="0.2">
      <c r="B493" s="63" t="s">
        <v>11861</v>
      </c>
      <c r="C493" s="48"/>
      <c r="D493" s="48"/>
      <c r="E493" s="325">
        <f>57.3+47.9</f>
        <v>105.19999999999999</v>
      </c>
      <c r="F493" s="185">
        <v>2.7</v>
      </c>
      <c r="G493" s="185">
        <v>1</v>
      </c>
      <c r="H493" s="186">
        <v>1</v>
      </c>
      <c r="I493" s="208"/>
      <c r="J493" s="98"/>
      <c r="K493" s="92">
        <f t="shared" si="14"/>
        <v>284.03999999999996</v>
      </c>
      <c r="L493" s="154"/>
      <c r="M493" s="100"/>
      <c r="N493" s="279"/>
    </row>
    <row r="494" spans="2:14" ht="12.75" customHeight="1" x14ac:dyDescent="0.2">
      <c r="B494" s="63" t="s">
        <v>4667</v>
      </c>
      <c r="C494" s="48"/>
      <c r="D494" s="48"/>
      <c r="E494" s="325">
        <v>28</v>
      </c>
      <c r="F494" s="185">
        <v>2.7</v>
      </c>
      <c r="G494" s="185">
        <v>1</v>
      </c>
      <c r="H494" s="186">
        <v>1</v>
      </c>
      <c r="I494" s="208"/>
      <c r="J494" s="98"/>
      <c r="K494" s="92">
        <f t="shared" si="14"/>
        <v>75.600000000000009</v>
      </c>
      <c r="L494" s="154"/>
      <c r="M494" s="100"/>
      <c r="N494" s="279"/>
    </row>
    <row r="495" spans="2:14" ht="12.75" customHeight="1" x14ac:dyDescent="0.2">
      <c r="B495" s="63" t="s">
        <v>4692</v>
      </c>
      <c r="C495" s="48"/>
      <c r="D495" s="48"/>
      <c r="E495" s="325">
        <v>28</v>
      </c>
      <c r="F495" s="185">
        <v>2.7</v>
      </c>
      <c r="G495" s="185">
        <v>1</v>
      </c>
      <c r="H495" s="186">
        <v>1</v>
      </c>
      <c r="I495" s="208"/>
      <c r="J495" s="98"/>
      <c r="K495" s="92">
        <f t="shared" si="14"/>
        <v>75.600000000000009</v>
      </c>
      <c r="L495" s="154"/>
      <c r="M495" s="100"/>
      <c r="N495" s="279"/>
    </row>
    <row r="496" spans="2:14" ht="15.75" customHeight="1" x14ac:dyDescent="0.2">
      <c r="B496" s="63" t="s">
        <v>10579</v>
      </c>
      <c r="C496" s="48"/>
      <c r="D496" s="48"/>
      <c r="E496" s="325">
        <v>16.7</v>
      </c>
      <c r="F496" s="185">
        <v>2.7</v>
      </c>
      <c r="G496" s="185">
        <v>1</v>
      </c>
      <c r="H496" s="186">
        <v>1</v>
      </c>
      <c r="I496" s="208"/>
      <c r="J496" s="98"/>
      <c r="K496" s="92">
        <f t="shared" si="14"/>
        <v>45.09</v>
      </c>
      <c r="L496" s="154"/>
      <c r="M496" s="100"/>
      <c r="N496" s="279"/>
    </row>
    <row r="497" spans="2:14" ht="15" customHeight="1" x14ac:dyDescent="0.2">
      <c r="B497" s="63" t="s">
        <v>4668</v>
      </c>
      <c r="C497" s="48"/>
      <c r="D497" s="48"/>
      <c r="E497" s="325">
        <v>28</v>
      </c>
      <c r="F497" s="185">
        <v>2.7</v>
      </c>
      <c r="G497" s="185">
        <v>1</v>
      </c>
      <c r="H497" s="186">
        <v>1</v>
      </c>
      <c r="I497" s="208"/>
      <c r="J497" s="98"/>
      <c r="K497" s="92">
        <f t="shared" ref="K497:K503" si="15">E497*F497</f>
        <v>75.600000000000009</v>
      </c>
      <c r="L497" s="154"/>
      <c r="M497" s="100"/>
      <c r="N497" s="279"/>
    </row>
    <row r="498" spans="2:14" ht="12.75" customHeight="1" x14ac:dyDescent="0.2">
      <c r="B498" s="63" t="s">
        <v>4881</v>
      </c>
      <c r="C498" s="48"/>
      <c r="D498" s="48"/>
      <c r="E498" s="325">
        <v>28</v>
      </c>
      <c r="F498" s="185">
        <v>2.7</v>
      </c>
      <c r="G498" s="185">
        <v>1</v>
      </c>
      <c r="H498" s="186">
        <v>1</v>
      </c>
      <c r="I498" s="208"/>
      <c r="J498" s="98"/>
      <c r="K498" s="92">
        <f t="shared" si="15"/>
        <v>75.600000000000009</v>
      </c>
      <c r="L498" s="154"/>
      <c r="M498" s="100"/>
      <c r="N498" s="279"/>
    </row>
    <row r="499" spans="2:14" ht="12.75" customHeight="1" x14ac:dyDescent="0.2">
      <c r="B499" s="63" t="s">
        <v>11862</v>
      </c>
      <c r="C499" s="48"/>
      <c r="D499" s="48"/>
      <c r="E499" s="325">
        <v>28</v>
      </c>
      <c r="F499" s="185">
        <v>2.7</v>
      </c>
      <c r="G499" s="185">
        <v>1</v>
      </c>
      <c r="H499" s="186">
        <v>1</v>
      </c>
      <c r="I499" s="208"/>
      <c r="J499" s="98"/>
      <c r="K499" s="92">
        <f t="shared" si="15"/>
        <v>75.600000000000009</v>
      </c>
      <c r="L499" s="154"/>
      <c r="M499" s="100"/>
      <c r="N499" s="279"/>
    </row>
    <row r="500" spans="2:14" ht="12.75" customHeight="1" x14ac:dyDescent="0.2">
      <c r="B500" s="63" t="s">
        <v>11863</v>
      </c>
      <c r="C500" s="48"/>
      <c r="D500" s="48"/>
      <c r="E500" s="325">
        <v>83.1</v>
      </c>
      <c r="F500" s="185">
        <v>2.7</v>
      </c>
      <c r="G500" s="185">
        <v>1</v>
      </c>
      <c r="H500" s="186">
        <v>1</v>
      </c>
      <c r="I500" s="208"/>
      <c r="J500" s="98"/>
      <c r="K500" s="92">
        <f t="shared" si="15"/>
        <v>224.37</v>
      </c>
      <c r="L500" s="154"/>
      <c r="M500" s="100"/>
      <c r="N500" s="279"/>
    </row>
    <row r="501" spans="2:14" ht="12.75" customHeight="1" x14ac:dyDescent="0.2">
      <c r="B501" s="63" t="s">
        <v>10581</v>
      </c>
      <c r="C501" s="48"/>
      <c r="D501" s="48"/>
      <c r="E501" s="325">
        <v>5.43</v>
      </c>
      <c r="F501" s="185">
        <v>2.7</v>
      </c>
      <c r="G501" s="185">
        <v>1</v>
      </c>
      <c r="H501" s="186">
        <v>1</v>
      </c>
      <c r="I501" s="208"/>
      <c r="J501" s="98"/>
      <c r="K501" s="92">
        <f t="shared" si="15"/>
        <v>14.661</v>
      </c>
      <c r="L501" s="154"/>
      <c r="M501" s="100"/>
      <c r="N501" s="279"/>
    </row>
    <row r="502" spans="2:14" ht="12.75" customHeight="1" x14ac:dyDescent="0.2">
      <c r="B502" s="63" t="s">
        <v>11864</v>
      </c>
      <c r="C502" s="48"/>
      <c r="D502" s="48"/>
      <c r="E502" s="325">
        <v>5.67</v>
      </c>
      <c r="F502" s="185">
        <v>2.7</v>
      </c>
      <c r="G502" s="185">
        <v>1</v>
      </c>
      <c r="H502" s="186">
        <v>1</v>
      </c>
      <c r="I502" s="208"/>
      <c r="J502" s="98"/>
      <c r="K502" s="92">
        <f t="shared" si="15"/>
        <v>15.309000000000001</v>
      </c>
      <c r="L502" s="154"/>
      <c r="M502" s="100"/>
      <c r="N502" s="279"/>
    </row>
    <row r="503" spans="2:14" s="278" customFormat="1" ht="12.75" customHeight="1" x14ac:dyDescent="0.2">
      <c r="B503" s="63" t="s">
        <v>12370</v>
      </c>
      <c r="C503" s="48"/>
      <c r="D503" s="48"/>
      <c r="E503" s="325">
        <v>50</v>
      </c>
      <c r="F503" s="185">
        <v>1</v>
      </c>
      <c r="G503" s="185">
        <v>1</v>
      </c>
      <c r="H503" s="186">
        <v>1</v>
      </c>
      <c r="I503" s="208"/>
      <c r="J503" s="98"/>
      <c r="K503" s="92">
        <f t="shared" si="15"/>
        <v>50</v>
      </c>
      <c r="L503" s="154"/>
      <c r="M503" s="100"/>
      <c r="N503" s="279"/>
    </row>
    <row r="504" spans="2:14" ht="12.75" customHeight="1" thickBot="1" x14ac:dyDescent="0.25">
      <c r="B504" s="63"/>
      <c r="C504" s="13"/>
      <c r="D504" s="13"/>
      <c r="E504" s="131"/>
      <c r="F504" s="126"/>
      <c r="G504" s="126"/>
      <c r="H504" s="127"/>
      <c r="I504" s="109"/>
      <c r="J504" s="98"/>
      <c r="K504" s="92"/>
      <c r="L504" s="154"/>
      <c r="M504" s="100"/>
      <c r="N504" s="279"/>
    </row>
    <row r="505" spans="2:14" ht="12.75" customHeight="1" x14ac:dyDescent="0.2">
      <c r="B505" s="63"/>
      <c r="C505" s="48">
        <v>88485</v>
      </c>
      <c r="D505" s="48" t="s">
        <v>7</v>
      </c>
      <c r="E505" s="683" t="str">
        <f>IFERROR(VLOOKUP($C505,'SINAPI DEZEMBRO 2020'!$1:$1048576,2,0),IFERROR(VLOOKUP($C505,'COMP. PROPRIA'!$B$1:$I$79292,4,0),""))</f>
        <v>APLICAÇÃO DE FUNDO SELADOR ACRÍLICO EM PAREDES, UMA DEMÃO. AF_06/2014</v>
      </c>
      <c r="F505" s="684"/>
      <c r="G505" s="684"/>
      <c r="H505" s="684"/>
      <c r="I505" s="684"/>
      <c r="J505" s="685"/>
      <c r="K505" s="34">
        <f>SUM(K507:K528)</f>
        <v>1976.0759999999998</v>
      </c>
      <c r="L505" s="154" t="str">
        <f>IFERROR(VLOOKUP($C505,'SINAPI DEZEMBRO 2020'!$1:$1048576,3,0),IFERROR(VLOOKUP($C505,'COMP. PROPRIA'!$B$1:$I$79292,5,0),""))</f>
        <v>M2</v>
      </c>
      <c r="M505" s="100"/>
      <c r="N505" s="279"/>
    </row>
    <row r="506" spans="2:14" ht="12.75" customHeight="1" x14ac:dyDescent="0.2">
      <c r="B506" s="63"/>
      <c r="C506" s="48"/>
      <c r="D506" s="48"/>
      <c r="E506" s="330" t="s">
        <v>11857</v>
      </c>
      <c r="F506" s="124" t="s">
        <v>11856</v>
      </c>
      <c r="G506" s="124" t="s">
        <v>739</v>
      </c>
      <c r="H506" s="124" t="s">
        <v>742</v>
      </c>
      <c r="I506" s="308" t="s">
        <v>4685</v>
      </c>
      <c r="J506" s="98"/>
      <c r="K506" s="92"/>
      <c r="L506" s="154"/>
      <c r="M506" s="100"/>
      <c r="N506" s="279"/>
    </row>
    <row r="507" spans="2:14" ht="12.75" customHeight="1" x14ac:dyDescent="0.2">
      <c r="B507" s="63" t="s">
        <v>10566</v>
      </c>
      <c r="C507" s="48"/>
      <c r="D507" s="48"/>
      <c r="E507" s="325">
        <v>28</v>
      </c>
      <c r="F507" s="185">
        <v>2.7</v>
      </c>
      <c r="G507" s="185">
        <v>1</v>
      </c>
      <c r="H507" s="186">
        <v>1</v>
      </c>
      <c r="I507" s="208">
        <v>0</v>
      </c>
      <c r="J507" s="98"/>
      <c r="K507" s="92">
        <f>E507*F507</f>
        <v>75.600000000000009</v>
      </c>
      <c r="L507" s="154"/>
      <c r="M507" s="100"/>
      <c r="N507" s="279"/>
    </row>
    <row r="508" spans="2:14" ht="12.75" customHeight="1" x14ac:dyDescent="0.2">
      <c r="B508" s="63" t="s">
        <v>10567</v>
      </c>
      <c r="C508" s="48"/>
      <c r="D508" s="48"/>
      <c r="E508" s="325">
        <v>28</v>
      </c>
      <c r="F508" s="185">
        <v>2.7</v>
      </c>
      <c r="G508" s="185">
        <v>1</v>
      </c>
      <c r="H508" s="186">
        <v>1</v>
      </c>
      <c r="I508" s="208"/>
      <c r="J508" s="98"/>
      <c r="K508" s="92">
        <f t="shared" ref="K508:K522" si="16">E508*F508</f>
        <v>75.600000000000009</v>
      </c>
      <c r="L508" s="154"/>
      <c r="M508" s="100"/>
      <c r="N508" s="279"/>
    </row>
    <row r="509" spans="2:14" ht="12.75" customHeight="1" x14ac:dyDescent="0.2">
      <c r="B509" s="63" t="s">
        <v>10568</v>
      </c>
      <c r="C509" s="48"/>
      <c r="D509" s="48"/>
      <c r="E509" s="325">
        <v>28</v>
      </c>
      <c r="F509" s="185">
        <v>2.7</v>
      </c>
      <c r="G509" s="185">
        <v>1</v>
      </c>
      <c r="H509" s="186">
        <v>1</v>
      </c>
      <c r="I509" s="208"/>
      <c r="J509" s="98"/>
      <c r="K509" s="92">
        <f t="shared" si="16"/>
        <v>75.600000000000009</v>
      </c>
      <c r="L509" s="154"/>
      <c r="M509" s="100"/>
      <c r="N509" s="279"/>
    </row>
    <row r="510" spans="2:14" ht="12.75" customHeight="1" x14ac:dyDescent="0.2">
      <c r="B510" s="63" t="s">
        <v>10569</v>
      </c>
      <c r="C510" s="48"/>
      <c r="D510" s="48"/>
      <c r="E510" s="325">
        <v>28</v>
      </c>
      <c r="F510" s="185">
        <v>2.7</v>
      </c>
      <c r="G510" s="185">
        <v>1</v>
      </c>
      <c r="H510" s="186">
        <v>1</v>
      </c>
      <c r="I510" s="208"/>
      <c r="J510" s="98"/>
      <c r="K510" s="92">
        <f t="shared" si="16"/>
        <v>75.600000000000009</v>
      </c>
      <c r="L510" s="154"/>
      <c r="M510" s="100"/>
      <c r="N510" s="279"/>
    </row>
    <row r="511" spans="2:14" ht="12.75" customHeight="1" x14ac:dyDescent="0.2">
      <c r="B511" s="63" t="s">
        <v>10570</v>
      </c>
      <c r="C511" s="48"/>
      <c r="D511" s="48"/>
      <c r="E511" s="325">
        <v>28</v>
      </c>
      <c r="F511" s="185">
        <v>2.7</v>
      </c>
      <c r="G511" s="185">
        <v>1</v>
      </c>
      <c r="H511" s="186">
        <v>1</v>
      </c>
      <c r="I511" s="208"/>
      <c r="J511" s="98"/>
      <c r="K511" s="92">
        <f t="shared" si="16"/>
        <v>75.600000000000009</v>
      </c>
      <c r="L511" s="154"/>
      <c r="M511" s="100"/>
      <c r="N511" s="279"/>
    </row>
    <row r="512" spans="2:14" ht="12.75" customHeight="1" x14ac:dyDescent="0.2">
      <c r="B512" s="63" t="s">
        <v>11860</v>
      </c>
      <c r="C512" s="48"/>
      <c r="D512" s="48"/>
      <c r="E512" s="325">
        <v>94.4</v>
      </c>
      <c r="F512" s="185">
        <v>2.7</v>
      </c>
      <c r="G512" s="185">
        <v>1</v>
      </c>
      <c r="H512" s="186">
        <v>1</v>
      </c>
      <c r="I512" s="208"/>
      <c r="J512" s="98"/>
      <c r="K512" s="92">
        <f t="shared" si="16"/>
        <v>254.88000000000002</v>
      </c>
      <c r="L512" s="154"/>
      <c r="M512" s="100"/>
      <c r="N512" s="279"/>
    </row>
    <row r="513" spans="2:14" ht="12.75" customHeight="1" x14ac:dyDescent="0.2">
      <c r="B513" s="63" t="s">
        <v>11858</v>
      </c>
      <c r="C513" s="48"/>
      <c r="D513" s="48"/>
      <c r="E513" s="325">
        <f>0.9*29</f>
        <v>26.1</v>
      </c>
      <c r="F513" s="185">
        <v>2.7</v>
      </c>
      <c r="G513" s="185">
        <v>1</v>
      </c>
      <c r="H513" s="186">
        <v>1</v>
      </c>
      <c r="I513" s="208"/>
      <c r="J513" s="98"/>
      <c r="K513" s="92">
        <f t="shared" si="16"/>
        <v>70.470000000000013</v>
      </c>
      <c r="L513" s="154"/>
      <c r="M513" s="100"/>
      <c r="N513" s="279"/>
    </row>
    <row r="514" spans="2:14" ht="12.75" customHeight="1" x14ac:dyDescent="0.2">
      <c r="B514" s="63" t="s">
        <v>4693</v>
      </c>
      <c r="C514" s="48"/>
      <c r="D514" s="48"/>
      <c r="E514" s="325">
        <v>24</v>
      </c>
      <c r="F514" s="185">
        <v>2.7</v>
      </c>
      <c r="G514" s="185">
        <v>1</v>
      </c>
      <c r="H514" s="186">
        <v>1</v>
      </c>
      <c r="I514" s="208"/>
      <c r="J514" s="98"/>
      <c r="K514" s="92">
        <f t="shared" si="16"/>
        <v>64.800000000000011</v>
      </c>
      <c r="L514" s="154"/>
      <c r="M514" s="100"/>
      <c r="N514" s="279"/>
    </row>
    <row r="515" spans="2:14" ht="12.75" customHeight="1" x14ac:dyDescent="0.2">
      <c r="B515" s="63" t="s">
        <v>11855</v>
      </c>
      <c r="C515" s="48"/>
      <c r="D515" s="48"/>
      <c r="E515" s="325">
        <v>22.68</v>
      </c>
      <c r="F515" s="185">
        <v>2.7</v>
      </c>
      <c r="G515" s="185">
        <v>1</v>
      </c>
      <c r="H515" s="186">
        <v>1</v>
      </c>
      <c r="I515" s="208"/>
      <c r="J515" s="98"/>
      <c r="K515" s="92">
        <f t="shared" si="16"/>
        <v>61.236000000000004</v>
      </c>
      <c r="L515" s="154"/>
      <c r="M515" s="100"/>
      <c r="N515" s="279"/>
    </row>
    <row r="516" spans="2:14" ht="12.75" customHeight="1" x14ac:dyDescent="0.2">
      <c r="B516" s="63" t="s">
        <v>10575</v>
      </c>
      <c r="C516" s="48"/>
      <c r="D516" s="48"/>
      <c r="E516" s="325">
        <v>12.6</v>
      </c>
      <c r="F516" s="185">
        <v>2.7</v>
      </c>
      <c r="G516" s="185">
        <v>1</v>
      </c>
      <c r="H516" s="186">
        <v>1</v>
      </c>
      <c r="I516" s="208"/>
      <c r="J516" s="98"/>
      <c r="K516" s="92">
        <f t="shared" si="16"/>
        <v>34.020000000000003</v>
      </c>
      <c r="L516" s="154"/>
      <c r="M516" s="100"/>
      <c r="N516" s="279"/>
    </row>
    <row r="517" spans="2:14" ht="12.75" customHeight="1" x14ac:dyDescent="0.2">
      <c r="B517" s="63" t="s">
        <v>11859</v>
      </c>
      <c r="C517" s="48"/>
      <c r="D517" s="48"/>
      <c r="E517" s="325">
        <v>28</v>
      </c>
      <c r="F517" s="185">
        <v>2.7</v>
      </c>
      <c r="G517" s="185">
        <v>1</v>
      </c>
      <c r="H517" s="186">
        <v>1</v>
      </c>
      <c r="I517" s="208"/>
      <c r="J517" s="98"/>
      <c r="K517" s="92">
        <f t="shared" si="16"/>
        <v>75.600000000000009</v>
      </c>
      <c r="L517" s="154"/>
      <c r="M517" s="100"/>
      <c r="N517" s="279"/>
    </row>
    <row r="518" spans="2:14" ht="12.75" customHeight="1" x14ac:dyDescent="0.2">
      <c r="B518" s="63" t="s">
        <v>4691</v>
      </c>
      <c r="C518" s="48"/>
      <c r="D518" s="48"/>
      <c r="E518" s="325">
        <v>28</v>
      </c>
      <c r="F518" s="185">
        <v>2.7</v>
      </c>
      <c r="G518" s="185">
        <v>1</v>
      </c>
      <c r="H518" s="186">
        <v>1</v>
      </c>
      <c r="I518" s="208"/>
      <c r="J518" s="98"/>
      <c r="K518" s="92">
        <f t="shared" si="16"/>
        <v>75.600000000000009</v>
      </c>
      <c r="L518" s="154"/>
      <c r="M518" s="100"/>
      <c r="N518" s="279"/>
    </row>
    <row r="519" spans="2:14" ht="12.75" customHeight="1" x14ac:dyDescent="0.2">
      <c r="B519" s="63" t="s">
        <v>11861</v>
      </c>
      <c r="C519" s="48"/>
      <c r="D519" s="48"/>
      <c r="E519" s="325">
        <f>57.3+47.9</f>
        <v>105.19999999999999</v>
      </c>
      <c r="F519" s="185">
        <v>2.7</v>
      </c>
      <c r="G519" s="185">
        <v>1</v>
      </c>
      <c r="H519" s="186">
        <v>1</v>
      </c>
      <c r="I519" s="208"/>
      <c r="J519" s="98"/>
      <c r="K519" s="92">
        <f t="shared" si="16"/>
        <v>284.03999999999996</v>
      </c>
      <c r="L519" s="154"/>
      <c r="M519" s="100"/>
      <c r="N519" s="279"/>
    </row>
    <row r="520" spans="2:14" ht="12.75" customHeight="1" x14ac:dyDescent="0.2">
      <c r="B520" s="63" t="s">
        <v>4667</v>
      </c>
      <c r="C520" s="48"/>
      <c r="D520" s="48"/>
      <c r="E520" s="325">
        <v>28</v>
      </c>
      <c r="F520" s="185">
        <v>2.7</v>
      </c>
      <c r="G520" s="185">
        <v>1</v>
      </c>
      <c r="H520" s="186">
        <v>1</v>
      </c>
      <c r="I520" s="208"/>
      <c r="J520" s="98"/>
      <c r="K520" s="92">
        <f t="shared" si="16"/>
        <v>75.600000000000009</v>
      </c>
      <c r="L520" s="154"/>
      <c r="M520" s="100"/>
      <c r="N520" s="279"/>
    </row>
    <row r="521" spans="2:14" ht="12.75" customHeight="1" x14ac:dyDescent="0.2">
      <c r="B521" s="63" t="s">
        <v>4692</v>
      </c>
      <c r="C521" s="48"/>
      <c r="D521" s="48"/>
      <c r="E521" s="325">
        <v>28</v>
      </c>
      <c r="F521" s="185">
        <v>2.7</v>
      </c>
      <c r="G521" s="185">
        <v>1</v>
      </c>
      <c r="H521" s="186">
        <v>1</v>
      </c>
      <c r="I521" s="208"/>
      <c r="J521" s="98"/>
      <c r="K521" s="92">
        <f t="shared" si="16"/>
        <v>75.600000000000009</v>
      </c>
      <c r="L521" s="154"/>
      <c r="M521" s="100"/>
      <c r="N521" s="279"/>
    </row>
    <row r="522" spans="2:14" ht="12.75" customHeight="1" x14ac:dyDescent="0.2">
      <c r="B522" s="63" t="s">
        <v>10579</v>
      </c>
      <c r="C522" s="48"/>
      <c r="D522" s="48"/>
      <c r="E522" s="325">
        <v>16.7</v>
      </c>
      <c r="F522" s="185">
        <v>2.7</v>
      </c>
      <c r="G522" s="185">
        <v>1</v>
      </c>
      <c r="H522" s="186">
        <v>1</v>
      </c>
      <c r="I522" s="208"/>
      <c r="J522" s="98"/>
      <c r="K522" s="92">
        <f t="shared" si="16"/>
        <v>45.09</v>
      </c>
      <c r="L522" s="154"/>
      <c r="M522" s="100"/>
      <c r="N522" s="279"/>
    </row>
    <row r="523" spans="2:14" ht="12.75" customHeight="1" x14ac:dyDescent="0.2">
      <c r="B523" s="63" t="s">
        <v>4668</v>
      </c>
      <c r="C523" s="48"/>
      <c r="D523" s="48"/>
      <c r="E523" s="325">
        <v>28</v>
      </c>
      <c r="F523" s="185">
        <v>2.7</v>
      </c>
      <c r="G523" s="185">
        <v>1</v>
      </c>
      <c r="H523" s="186">
        <v>1</v>
      </c>
      <c r="I523" s="208"/>
      <c r="J523" s="98"/>
      <c r="K523" s="92">
        <f t="shared" ref="K523:K528" si="17">E523*F523</f>
        <v>75.600000000000009</v>
      </c>
      <c r="L523" s="154"/>
      <c r="M523" s="100"/>
      <c r="N523" s="279"/>
    </row>
    <row r="524" spans="2:14" ht="12.75" customHeight="1" x14ac:dyDescent="0.2">
      <c r="B524" s="63" t="s">
        <v>4881</v>
      </c>
      <c r="C524" s="48"/>
      <c r="D524" s="48"/>
      <c r="E524" s="325">
        <v>28</v>
      </c>
      <c r="F524" s="185">
        <v>2.7</v>
      </c>
      <c r="G524" s="185">
        <v>1</v>
      </c>
      <c r="H524" s="186">
        <v>1</v>
      </c>
      <c r="I524" s="208"/>
      <c r="J524" s="98"/>
      <c r="K524" s="92">
        <f t="shared" si="17"/>
        <v>75.600000000000009</v>
      </c>
      <c r="L524" s="154"/>
      <c r="M524" s="100"/>
      <c r="N524" s="279"/>
    </row>
    <row r="525" spans="2:14" ht="12.75" customHeight="1" x14ac:dyDescent="0.2">
      <c r="B525" s="63" t="s">
        <v>11862</v>
      </c>
      <c r="C525" s="48"/>
      <c r="D525" s="48"/>
      <c r="E525" s="325">
        <v>28</v>
      </c>
      <c r="F525" s="185">
        <v>2.7</v>
      </c>
      <c r="G525" s="185">
        <v>1</v>
      </c>
      <c r="H525" s="186">
        <v>1</v>
      </c>
      <c r="I525" s="208"/>
      <c r="J525" s="98"/>
      <c r="K525" s="92">
        <f t="shared" si="17"/>
        <v>75.600000000000009</v>
      </c>
      <c r="L525" s="154"/>
      <c r="M525" s="100"/>
      <c r="N525" s="279"/>
    </row>
    <row r="526" spans="2:14" ht="12.75" customHeight="1" x14ac:dyDescent="0.2">
      <c r="B526" s="63" t="s">
        <v>11863</v>
      </c>
      <c r="C526" s="48"/>
      <c r="D526" s="48"/>
      <c r="E526" s="325">
        <v>83.1</v>
      </c>
      <c r="F526" s="185">
        <v>2.7</v>
      </c>
      <c r="G526" s="185">
        <v>1</v>
      </c>
      <c r="H526" s="186">
        <v>1</v>
      </c>
      <c r="I526" s="208"/>
      <c r="J526" s="98"/>
      <c r="K526" s="92">
        <f t="shared" si="17"/>
        <v>224.37</v>
      </c>
      <c r="L526" s="154"/>
      <c r="M526" s="100"/>
      <c r="N526" s="279"/>
    </row>
    <row r="527" spans="2:14" ht="12.75" customHeight="1" x14ac:dyDescent="0.2">
      <c r="B527" s="63" t="s">
        <v>10581</v>
      </c>
      <c r="C527" s="48"/>
      <c r="D527" s="48"/>
      <c r="E527" s="325">
        <v>5.43</v>
      </c>
      <c r="F527" s="185">
        <v>2.7</v>
      </c>
      <c r="G527" s="185">
        <v>1</v>
      </c>
      <c r="H527" s="186">
        <v>1</v>
      </c>
      <c r="I527" s="208"/>
      <c r="J527" s="98" t="s">
        <v>12422</v>
      </c>
      <c r="K527" s="92">
        <f t="shared" si="17"/>
        <v>14.661</v>
      </c>
      <c r="L527" s="154"/>
      <c r="M527" s="100"/>
      <c r="N527" s="279"/>
    </row>
    <row r="528" spans="2:14" ht="12.75" customHeight="1" x14ac:dyDescent="0.2">
      <c r="B528" s="63" t="s">
        <v>11864</v>
      </c>
      <c r="C528" s="48"/>
      <c r="D528" s="48"/>
      <c r="E528" s="325">
        <v>5.67</v>
      </c>
      <c r="F528" s="185">
        <v>2.7</v>
      </c>
      <c r="G528" s="185">
        <v>1</v>
      </c>
      <c r="H528" s="186">
        <v>1</v>
      </c>
      <c r="I528" s="208"/>
      <c r="J528" s="98"/>
      <c r="K528" s="92">
        <f t="shared" si="17"/>
        <v>15.309000000000001</v>
      </c>
      <c r="L528" s="154"/>
      <c r="M528" s="100"/>
      <c r="N528" s="279"/>
    </row>
    <row r="529" spans="2:14" ht="12.75" customHeight="1" x14ac:dyDescent="0.2">
      <c r="B529" s="63"/>
      <c r="C529" s="13"/>
      <c r="D529" s="13"/>
      <c r="E529" s="131"/>
      <c r="F529" s="126"/>
      <c r="G529" s="126"/>
      <c r="H529" s="127"/>
      <c r="I529" s="126"/>
      <c r="J529" s="98"/>
      <c r="K529" s="92"/>
      <c r="L529" s="154"/>
      <c r="M529" s="100"/>
      <c r="N529" s="279"/>
    </row>
    <row r="530" spans="2:14" ht="12.75" customHeight="1" thickBot="1" x14ac:dyDescent="0.25">
      <c r="B530" s="63"/>
      <c r="C530" s="13"/>
      <c r="D530" s="13"/>
      <c r="E530" s="677" t="s">
        <v>12427</v>
      </c>
      <c r="F530" s="678"/>
      <c r="G530" s="678"/>
      <c r="H530" s="678"/>
      <c r="I530" s="678"/>
      <c r="J530" s="679"/>
      <c r="K530" s="92"/>
      <c r="L530" s="154"/>
      <c r="M530" s="100"/>
      <c r="N530" s="279"/>
    </row>
    <row r="531" spans="2:14" ht="12.75" customHeight="1" x14ac:dyDescent="0.2">
      <c r="B531" s="63"/>
      <c r="C531" s="48" t="s">
        <v>3657</v>
      </c>
      <c r="D531" s="48" t="s">
        <v>7</v>
      </c>
      <c r="E531" s="662" t="str">
        <f>IFERROR(VLOOKUP($C531,'SINAPI DEZEMBRO 2020'!$1:$1048576,2,0),IFERROR(VLOOKUP($C531,'COMP. PROPRIA'!$B$1:$I$79292,4,0),""))</f>
        <v>PINTURA ACRILICA EM PISO CIMENTADO DUAS DEMAOS</v>
      </c>
      <c r="F531" s="663"/>
      <c r="G531" s="663"/>
      <c r="H531" s="663"/>
      <c r="I531" s="663"/>
      <c r="J531" s="664"/>
      <c r="K531" s="34">
        <f>K533</f>
        <v>580</v>
      </c>
      <c r="L531" s="154" t="str">
        <f>IFERROR(VLOOKUP($C531,'SINAPI DEZEMBRO 2020'!$1:$1048576,3,0),IFERROR(VLOOKUP($C531,'COMP. PROPRIA'!$B$1:$I$79292,5,0),""))</f>
        <v>M2</v>
      </c>
      <c r="M531" s="100"/>
      <c r="N531" s="279"/>
    </row>
    <row r="532" spans="2:14" ht="17.25" customHeight="1" x14ac:dyDescent="0.2">
      <c r="B532" s="63"/>
      <c r="C532" s="48"/>
      <c r="D532" s="48"/>
      <c r="E532" s="596" t="s">
        <v>11869</v>
      </c>
      <c r="F532" s="200"/>
      <c r="G532" s="200"/>
      <c r="H532" s="200"/>
      <c r="I532" s="215"/>
      <c r="J532" s="98"/>
      <c r="K532" s="92"/>
      <c r="L532" s="154"/>
      <c r="M532" s="100"/>
      <c r="N532" s="279"/>
    </row>
    <row r="533" spans="2:14" ht="12.75" customHeight="1" x14ac:dyDescent="0.2">
      <c r="B533" s="63" t="s">
        <v>11868</v>
      </c>
      <c r="C533" s="48"/>
      <c r="D533" s="48"/>
      <c r="E533" s="571">
        <v>580</v>
      </c>
      <c r="F533" s="126"/>
      <c r="G533" s="126"/>
      <c r="H533" s="127"/>
      <c r="I533" s="126"/>
      <c r="J533" s="98"/>
      <c r="K533" s="92">
        <f>E533</f>
        <v>580</v>
      </c>
      <c r="L533" s="154"/>
      <c r="M533" s="100"/>
      <c r="N533" s="279"/>
    </row>
    <row r="534" spans="2:14" ht="12.75" customHeight="1" x14ac:dyDescent="0.2">
      <c r="B534" s="63" t="s">
        <v>11870</v>
      </c>
      <c r="C534" s="48"/>
      <c r="D534" s="48"/>
      <c r="E534" s="571">
        <v>465</v>
      </c>
      <c r="F534" s="126"/>
      <c r="G534" s="126"/>
      <c r="H534" s="127"/>
      <c r="I534" s="126"/>
      <c r="J534" s="98"/>
      <c r="K534" s="92">
        <f>E534</f>
        <v>465</v>
      </c>
      <c r="L534" s="154"/>
      <c r="M534" s="100"/>
      <c r="N534" s="279"/>
    </row>
    <row r="535" spans="2:14" ht="12.75" customHeight="1" thickBot="1" x14ac:dyDescent="0.25">
      <c r="B535" s="63"/>
      <c r="C535" s="13"/>
      <c r="D535" s="13"/>
      <c r="E535" s="131"/>
      <c r="F535" s="126"/>
      <c r="G535" s="126"/>
      <c r="H535" s="127"/>
      <c r="I535" s="126"/>
      <c r="J535" s="98"/>
      <c r="K535" s="92"/>
      <c r="L535" s="154"/>
      <c r="M535" s="100"/>
      <c r="N535" s="279"/>
    </row>
    <row r="536" spans="2:14" ht="12.75" customHeight="1" x14ac:dyDescent="0.2">
      <c r="B536" s="63"/>
      <c r="C536" s="48">
        <v>72815</v>
      </c>
      <c r="D536" s="48" t="s">
        <v>7</v>
      </c>
      <c r="E536" s="662" t="str">
        <f>IFERROR(VLOOKUP($C536,'SINAPI DEZEMBRO 2020'!$1:$1048576,2,0),IFERROR(VLOOKUP($C536,'COMP. PROPRIA'!$B$1:$I$79292,4,0),""))</f>
        <v>APLICACAO DE TINTA A BASE DE EPOXI SOBRE PISO</v>
      </c>
      <c r="F536" s="663"/>
      <c r="G536" s="663"/>
      <c r="H536" s="663"/>
      <c r="I536" s="663"/>
      <c r="J536" s="664"/>
      <c r="K536" s="34">
        <f>K538</f>
        <v>498</v>
      </c>
      <c r="L536" s="154" t="str">
        <f>IFERROR(VLOOKUP($C536,'SINAPI DEZEMBRO 2020'!$1:$1048576,3,0),IFERROR(VLOOKUP($C536,'COMP. PROPRIA'!$B$1:$I$79292,5,0),""))</f>
        <v>M2</v>
      </c>
      <c r="M536" s="100"/>
      <c r="N536" s="279"/>
    </row>
    <row r="537" spans="2:14" ht="12.75" customHeight="1" x14ac:dyDescent="0.2">
      <c r="B537" s="63"/>
      <c r="C537" s="48"/>
      <c r="D537" s="48"/>
      <c r="E537" s="596" t="s">
        <v>11869</v>
      </c>
      <c r="F537" s="200"/>
      <c r="G537" s="200"/>
      <c r="H537" s="200"/>
      <c r="I537" s="215"/>
      <c r="J537" s="98"/>
      <c r="K537" s="92"/>
      <c r="L537" s="154"/>
      <c r="M537" s="100"/>
      <c r="N537" s="279"/>
    </row>
    <row r="538" spans="2:14" ht="12.75" customHeight="1" x14ac:dyDescent="0.2">
      <c r="B538" s="63" t="s">
        <v>11871</v>
      </c>
      <c r="C538" s="48"/>
      <c r="D538" s="48"/>
      <c r="E538" s="571">
        <v>498</v>
      </c>
      <c r="F538" s="126"/>
      <c r="G538" s="126"/>
      <c r="H538" s="127"/>
      <c r="I538" s="126"/>
      <c r="J538" s="98"/>
      <c r="K538" s="92">
        <f>E538</f>
        <v>498</v>
      </c>
      <c r="L538" s="154"/>
      <c r="M538" s="100"/>
      <c r="N538" s="279"/>
    </row>
    <row r="539" spans="2:14" ht="12.75" customHeight="1" thickBot="1" x14ac:dyDescent="0.25">
      <c r="B539" s="63"/>
      <c r="C539" s="13"/>
      <c r="D539" s="13"/>
      <c r="E539" s="131"/>
      <c r="F539" s="126"/>
      <c r="G539" s="126"/>
      <c r="H539" s="127"/>
      <c r="I539" s="126"/>
      <c r="J539" s="98"/>
      <c r="K539" s="92"/>
      <c r="L539" s="154"/>
      <c r="M539" s="100"/>
      <c r="N539" s="279"/>
    </row>
    <row r="540" spans="2:14" ht="12.75" customHeight="1" x14ac:dyDescent="0.2">
      <c r="B540" s="63" t="s">
        <v>11871</v>
      </c>
      <c r="C540" s="48">
        <v>41595</v>
      </c>
      <c r="D540" s="48" t="s">
        <v>7</v>
      </c>
      <c r="E540" s="662" t="str">
        <f>IFERROR(VLOOKUP($C540,'SINAPI DEZEMBRO 2020'!$1:$1048576,2,0),IFERROR(VLOOKUP($C540,'COMP. PROPRIA'!$B$1:$I$79292,4,0),""))</f>
        <v>PINTURA ACRILICA DE FAIXAS DE DEMARCACAO EM QUADRA POLIESPORTIVA, 5 CM DE LARGURA</v>
      </c>
      <c r="F540" s="663"/>
      <c r="G540" s="663"/>
      <c r="H540" s="663"/>
      <c r="I540" s="663"/>
      <c r="J540" s="664"/>
      <c r="K540" s="34">
        <f>K542</f>
        <v>397</v>
      </c>
      <c r="L540" s="154" t="str">
        <f>IFERROR(VLOOKUP($C540,'SINAPI DEZEMBRO 2020'!$1:$1048576,3,0),IFERROR(VLOOKUP($C540,'COMP. PROPRIA'!$B$1:$I$79292,5,0),""))</f>
        <v>M</v>
      </c>
      <c r="M540" s="100"/>
      <c r="N540" s="279"/>
    </row>
    <row r="541" spans="2:14" ht="12.75" customHeight="1" x14ac:dyDescent="0.2">
      <c r="B541" s="63"/>
      <c r="C541" s="48"/>
      <c r="D541" s="48"/>
      <c r="E541" s="596" t="s">
        <v>11869</v>
      </c>
      <c r="F541" s="200"/>
      <c r="G541" s="200"/>
      <c r="H541" s="200"/>
      <c r="I541" s="215"/>
      <c r="J541" s="98"/>
      <c r="K541" s="92"/>
      <c r="L541" s="154"/>
      <c r="M541" s="100"/>
      <c r="N541" s="279"/>
    </row>
    <row r="542" spans="2:14" ht="12.75" customHeight="1" x14ac:dyDescent="0.2">
      <c r="B542" s="63"/>
      <c r="C542" s="48"/>
      <c r="D542" s="48"/>
      <c r="E542" s="571">
        <v>397</v>
      </c>
      <c r="F542" s="126"/>
      <c r="G542" s="126"/>
      <c r="H542" s="127"/>
      <c r="I542" s="126"/>
      <c r="J542" s="98"/>
      <c r="K542" s="92">
        <f>E542</f>
        <v>397</v>
      </c>
      <c r="L542" s="154"/>
      <c r="M542" s="100"/>
      <c r="N542" s="279"/>
    </row>
    <row r="543" spans="2:14" ht="12.75" customHeight="1" thickBot="1" x14ac:dyDescent="0.25">
      <c r="B543" s="63"/>
      <c r="C543" s="13"/>
      <c r="D543" s="13"/>
      <c r="E543" s="131"/>
      <c r="F543" s="126"/>
      <c r="G543" s="126"/>
      <c r="H543" s="127"/>
      <c r="I543" s="126"/>
      <c r="J543" s="98"/>
      <c r="K543" s="92"/>
      <c r="L543" s="154"/>
      <c r="M543" s="100"/>
      <c r="N543" s="279"/>
    </row>
    <row r="544" spans="2:14" ht="12.75" customHeight="1" x14ac:dyDescent="0.2">
      <c r="B544" s="63"/>
      <c r="C544" s="48">
        <v>100741</v>
      </c>
      <c r="D544" s="48" t="s">
        <v>7</v>
      </c>
      <c r="E544" s="662" t="str">
        <f>IFERROR(VLOOKUP($C544,'SINAPI DEZEMBRO 2020'!$1:$1048576,2,0),IFERROR(VLOOKUP($C544,'COMP. PROPRIA'!$B$1:$I$79292,4,0),""))</f>
        <v>PINTURA COM TINTA ALQUÍDICA DE ACABAMENTO (ESMALTE SINTÉTICO ACETINADO) PULVERIZADA SOBRE SUPERFÍCIES METÁLICAS (EXCETO PERFIL) EXECUTADO EM OBRA (POR DEMÃO). AF_01/2020</v>
      </c>
      <c r="F544" s="663"/>
      <c r="G544" s="663"/>
      <c r="H544" s="663"/>
      <c r="I544" s="663"/>
      <c r="J544" s="664"/>
      <c r="K544" s="34">
        <f>SUM(K546:K548)</f>
        <v>148</v>
      </c>
      <c r="L544" s="154" t="str">
        <f>IFERROR(VLOOKUP($C544,'SINAPI DEZEMBRO 2020'!$1:$1048576,3,0),IFERROR(VLOOKUP($C544,'COMP. PROPRIA'!$B$1:$I$79292,5,0),""))</f>
        <v>M2</v>
      </c>
      <c r="M544" s="100"/>
      <c r="N544" s="279"/>
    </row>
    <row r="545" spans="2:14" ht="12.75" customHeight="1" x14ac:dyDescent="0.2">
      <c r="B545" s="63"/>
      <c r="C545" s="48"/>
      <c r="D545" s="48"/>
      <c r="E545" s="596" t="s">
        <v>11869</v>
      </c>
      <c r="F545" s="200"/>
      <c r="G545" s="200"/>
      <c r="H545" s="200"/>
      <c r="I545" s="215"/>
      <c r="J545" s="98"/>
      <c r="K545" s="92"/>
      <c r="L545" s="154"/>
      <c r="M545" s="100"/>
      <c r="N545" s="279"/>
    </row>
    <row r="546" spans="2:14" ht="12.75" customHeight="1" x14ac:dyDescent="0.2">
      <c r="B546" s="63" t="s">
        <v>11962</v>
      </c>
      <c r="C546" s="48"/>
      <c r="D546" s="48"/>
      <c r="E546" s="571">
        <v>30</v>
      </c>
      <c r="F546" s="126"/>
      <c r="G546" s="126"/>
      <c r="H546" s="127"/>
      <c r="I546" s="126"/>
      <c r="J546" s="98"/>
      <c r="K546" s="92">
        <f>E546</f>
        <v>30</v>
      </c>
      <c r="L546" s="154"/>
      <c r="M546" s="100"/>
      <c r="N546" s="279"/>
    </row>
    <row r="547" spans="2:14" ht="12.75" customHeight="1" x14ac:dyDescent="0.2">
      <c r="B547" s="63" t="s">
        <v>12086</v>
      </c>
      <c r="C547" s="13"/>
      <c r="D547" s="13"/>
      <c r="E547" s="571">
        <v>72</v>
      </c>
      <c r="F547" s="126"/>
      <c r="G547" s="126"/>
      <c r="H547" s="127"/>
      <c r="I547" s="126"/>
      <c r="J547" s="98"/>
      <c r="K547" s="92">
        <f>E547</f>
        <v>72</v>
      </c>
      <c r="L547" s="154"/>
      <c r="M547" s="100"/>
      <c r="N547" s="279"/>
    </row>
    <row r="548" spans="2:14" ht="12.75" customHeight="1" x14ac:dyDescent="0.2">
      <c r="B548" s="63" t="s">
        <v>12087</v>
      </c>
      <c r="C548" s="13"/>
      <c r="D548" s="13"/>
      <c r="E548" s="571">
        <f>230*0.2</f>
        <v>46</v>
      </c>
      <c r="F548" s="126"/>
      <c r="G548" s="126"/>
      <c r="H548" s="127"/>
      <c r="I548" s="126"/>
      <c r="J548" s="98"/>
      <c r="K548" s="92">
        <f>E548</f>
        <v>46</v>
      </c>
      <c r="L548" s="154"/>
      <c r="M548" s="100"/>
      <c r="N548" s="279"/>
    </row>
    <row r="549" spans="2:14" ht="14.25" customHeight="1" thickBot="1" x14ac:dyDescent="0.25">
      <c r="B549" s="63"/>
      <c r="C549" s="13"/>
      <c r="D549" s="13"/>
      <c r="E549" s="131"/>
      <c r="F549" s="126"/>
      <c r="G549" s="126"/>
      <c r="H549" s="127"/>
      <c r="I549" s="126"/>
      <c r="J549" s="98"/>
      <c r="K549" s="92"/>
      <c r="L549" s="154"/>
      <c r="M549" s="100"/>
      <c r="N549" s="279"/>
    </row>
    <row r="550" spans="2:14" ht="15.75" customHeight="1" thickBot="1" x14ac:dyDescent="0.25">
      <c r="B550" s="204"/>
      <c r="C550" s="46"/>
      <c r="D550" s="46"/>
      <c r="E550" s="674" t="s">
        <v>11106</v>
      </c>
      <c r="F550" s="675"/>
      <c r="G550" s="675"/>
      <c r="H550" s="675"/>
      <c r="I550" s="675"/>
      <c r="J550" s="676"/>
      <c r="K550" s="92"/>
      <c r="L550" s="154"/>
      <c r="M550" s="100"/>
      <c r="N550" s="279"/>
    </row>
    <row r="551" spans="2:14" ht="15" customHeight="1" thickBot="1" x14ac:dyDescent="0.25">
      <c r="B551" s="217"/>
      <c r="C551" s="47"/>
      <c r="D551" s="47"/>
      <c r="E551" s="680" t="s">
        <v>11110</v>
      </c>
      <c r="F551" s="681"/>
      <c r="G551" s="681"/>
      <c r="H551" s="681"/>
      <c r="I551" s="681"/>
      <c r="J551" s="682"/>
      <c r="K551" s="92"/>
      <c r="L551" s="154"/>
      <c r="M551" s="100"/>
      <c r="N551" s="279"/>
    </row>
    <row r="552" spans="2:14" ht="78.75" customHeight="1" x14ac:dyDescent="0.2">
      <c r="B552" s="197"/>
      <c r="C552" s="48" t="s">
        <v>4694</v>
      </c>
      <c r="D552" s="187" t="s">
        <v>4665</v>
      </c>
      <c r="E552" s="689" t="str">
        <f>IFERROR(VLOOKUP($C552,'SINAPI DEZEMBRO 2020'!$1:$1048576,2,0),IFERROR(VLOOKUP($C552,'COMP. PROPRIA'!$B$1:$I$79292,4,0),""))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52" s="690"/>
      <c r="G552" s="690"/>
      <c r="H552" s="690"/>
      <c r="I552" s="690"/>
      <c r="J552" s="691"/>
      <c r="K552" s="34">
        <f>SUM(K554:K555)</f>
        <v>1</v>
      </c>
      <c r="L552" s="154" t="str">
        <f>IFERROR(VLOOKUP($C552,'[2]SINAPI OUTUBRO2019'!$1:$1048576,3,0),IFERROR(VLOOKUP($C552,'[2]COMP. PROPRIA'!$B$1:$I$1446,5,0),""))</f>
        <v xml:space="preserve">UN    </v>
      </c>
      <c r="M552" s="100"/>
      <c r="N552" s="279"/>
    </row>
    <row r="553" spans="2:14" ht="15" customHeight="1" x14ac:dyDescent="0.2">
      <c r="B553" s="63"/>
      <c r="C553" s="13"/>
      <c r="D553" s="13"/>
      <c r="E553" s="266" t="s">
        <v>4685</v>
      </c>
      <c r="F553" s="85"/>
      <c r="G553" s="85"/>
      <c r="H553" s="85"/>
      <c r="I553" s="85"/>
      <c r="J553" s="86"/>
      <c r="K553" s="92"/>
      <c r="L553" s="154"/>
      <c r="M553" s="100"/>
      <c r="N553" s="279"/>
    </row>
    <row r="554" spans="2:14" ht="15" customHeight="1" x14ac:dyDescent="0.2">
      <c r="B554" s="63"/>
      <c r="C554" s="13"/>
      <c r="D554" s="13"/>
      <c r="E554" s="120">
        <v>1</v>
      </c>
      <c r="F554" s="85"/>
      <c r="G554" s="85"/>
      <c r="H554" s="85"/>
      <c r="I554" s="85"/>
      <c r="J554" s="86"/>
      <c r="K554" s="92">
        <f>E554</f>
        <v>1</v>
      </c>
      <c r="L554" s="154"/>
      <c r="M554" s="100"/>
      <c r="N554" s="279"/>
    </row>
    <row r="555" spans="2:14" ht="15" customHeight="1" thickBot="1" x14ac:dyDescent="0.25">
      <c r="B555" s="63"/>
      <c r="C555" s="13"/>
      <c r="D555" s="13"/>
      <c r="E555" s="131"/>
      <c r="F555" s="85"/>
      <c r="G555" s="85"/>
      <c r="H555" s="85"/>
      <c r="I555" s="85"/>
      <c r="J555" s="86"/>
      <c r="K555" s="92">
        <f t="shared" ref="K555" si="18">E555</f>
        <v>0</v>
      </c>
      <c r="L555" s="154"/>
      <c r="M555" s="100"/>
      <c r="N555" s="279"/>
    </row>
    <row r="556" spans="2:14" ht="26.25" customHeight="1" x14ac:dyDescent="0.2">
      <c r="B556" s="63"/>
      <c r="C556" s="48" t="s">
        <v>12697</v>
      </c>
      <c r="D556" s="187" t="s">
        <v>4665</v>
      </c>
      <c r="E556" s="662" t="str">
        <f>IFERROR(VLOOKUP($C556,'SINAPI DEZEMBRO 2020'!$1:$1048576,2,0),IFERROR(VLOOKUP($C556,'COMP. PROPRIA'!$B$1:$I$79292,4,0),""))</f>
        <v>FORNECIMENTO E INSTALAÇÃO DE BEBEDOURO ESCOLAR EM INOX COM CAPACIDADE 100L INCLUSO ESCOVODROMO DE CONCRETO ARMADO.</v>
      </c>
      <c r="F556" s="663"/>
      <c r="G556" s="663"/>
      <c r="H556" s="663"/>
      <c r="I556" s="663"/>
      <c r="J556" s="664"/>
      <c r="K556" s="34">
        <f>SUM(K558:K558)</f>
        <v>1</v>
      </c>
      <c r="L556" s="154" t="str">
        <f>'COMP. PROPRIA'!F225</f>
        <v>UNI</v>
      </c>
      <c r="M556" s="100"/>
      <c r="N556" s="279"/>
    </row>
    <row r="557" spans="2:14" ht="12.75" customHeight="1" x14ac:dyDescent="0.2">
      <c r="B557" s="63"/>
      <c r="C557" s="13"/>
      <c r="D557" s="13"/>
      <c r="E557" s="167" t="s">
        <v>4685</v>
      </c>
      <c r="F557" s="85"/>
      <c r="G557" s="85"/>
      <c r="H557" s="85"/>
      <c r="I557" s="85"/>
      <c r="J557" s="86"/>
      <c r="K557" s="92"/>
      <c r="L557" s="154"/>
      <c r="M557" s="100"/>
      <c r="N557" s="279"/>
    </row>
    <row r="558" spans="2:14" ht="12.75" customHeight="1" x14ac:dyDescent="0.2">
      <c r="B558" s="63"/>
      <c r="C558" s="13"/>
      <c r="D558" s="13"/>
      <c r="E558" s="120">
        <v>1</v>
      </c>
      <c r="F558" s="85"/>
      <c r="G558" s="85"/>
      <c r="H558" s="85"/>
      <c r="I558" s="85"/>
      <c r="J558" s="86"/>
      <c r="K558" s="92">
        <f>E558</f>
        <v>1</v>
      </c>
      <c r="L558" s="154"/>
      <c r="M558" s="100"/>
      <c r="N558" s="279"/>
    </row>
    <row r="559" spans="2:14" ht="12.75" customHeight="1" thickBot="1" x14ac:dyDescent="0.25">
      <c r="B559" s="63"/>
      <c r="C559" s="13"/>
      <c r="D559" s="13"/>
      <c r="E559" s="84"/>
      <c r="F559" s="85"/>
      <c r="G559" s="85"/>
      <c r="H559" s="85"/>
      <c r="I559" s="85"/>
      <c r="J559" s="86"/>
      <c r="K559" s="92"/>
      <c r="L559" s="154"/>
      <c r="M559" s="100"/>
      <c r="N559" s="279"/>
    </row>
    <row r="560" spans="2:14" ht="39.75" customHeight="1" x14ac:dyDescent="0.2">
      <c r="B560" s="63"/>
      <c r="C560" s="48">
        <v>86910</v>
      </c>
      <c r="D560" s="13" t="s">
        <v>7</v>
      </c>
      <c r="E560" s="662" t="str">
        <f>IFERROR(VLOOKUP($C560,'SINAPI DEZEMBRO 2020'!$1:$1048576,2,0),IFERROR(VLOOKUP($C560,'COMP. PROPRIA'!$B$1:$I$79292,4,0),""))</f>
        <v>TORNEIRA CROMADA TUBO MÓVEL, DE PAREDE, 1/2 OU 3/4, PARA PIA DE COZINHA, PADRÃO MÉDIO - FORNECIMENTO E INSTALAÇÃO. AF_01/2020</v>
      </c>
      <c r="F560" s="663"/>
      <c r="G560" s="663"/>
      <c r="H560" s="663"/>
      <c r="I560" s="663"/>
      <c r="J560" s="664"/>
      <c r="K560" s="34">
        <f>K562+K563</f>
        <v>3</v>
      </c>
      <c r="L560" s="154" t="str">
        <f>IFERROR(VLOOKUP($C560,'SINAPI DEZEMBRO 2020'!$1:$1048576,3,0),IFERROR(VLOOKUP($C560,'COMP. PROPRIA'!$B$1:$I$79292,5,0),""))</f>
        <v>UN</v>
      </c>
      <c r="M560" s="100"/>
      <c r="N560" s="279"/>
    </row>
    <row r="561" spans="2:14" ht="12.75" customHeight="1" x14ac:dyDescent="0.2">
      <c r="B561" s="63"/>
      <c r="C561" s="13"/>
      <c r="D561" s="13"/>
      <c r="E561" s="167" t="s">
        <v>4685</v>
      </c>
      <c r="F561" s="85"/>
      <c r="G561" s="85"/>
      <c r="H561" s="85"/>
      <c r="I561" s="85"/>
      <c r="J561" s="86"/>
      <c r="K561" s="92"/>
      <c r="L561" s="154"/>
      <c r="M561" s="100"/>
      <c r="N561" s="279"/>
    </row>
    <row r="562" spans="2:14" ht="12.75" customHeight="1" x14ac:dyDescent="0.2">
      <c r="B562" s="63" t="s">
        <v>11086</v>
      </c>
      <c r="C562" s="13"/>
      <c r="D562" s="13"/>
      <c r="E562" s="325">
        <v>3</v>
      </c>
      <c r="F562" s="85"/>
      <c r="G562" s="85"/>
      <c r="H562" s="85"/>
      <c r="I562" s="85"/>
      <c r="J562" s="86"/>
      <c r="K562" s="92">
        <f>E562</f>
        <v>3</v>
      </c>
      <c r="L562" s="154"/>
      <c r="M562" s="100"/>
      <c r="N562" s="279"/>
    </row>
    <row r="563" spans="2:14" ht="12.75" customHeight="1" x14ac:dyDescent="0.2">
      <c r="B563" s="63"/>
      <c r="C563" s="13"/>
      <c r="D563" s="13"/>
      <c r="E563" s="131"/>
      <c r="F563" s="85"/>
      <c r="G563" s="85"/>
      <c r="H563" s="85"/>
      <c r="I563" s="85"/>
      <c r="J563" s="86"/>
      <c r="K563" s="92"/>
      <c r="L563" s="154"/>
      <c r="M563" s="100"/>
      <c r="N563" s="279"/>
    </row>
    <row r="564" spans="2:14" ht="12.75" customHeight="1" thickBot="1" x14ac:dyDescent="0.25">
      <c r="B564" s="63"/>
      <c r="C564" s="13"/>
      <c r="D564" s="13"/>
      <c r="E564" s="131"/>
      <c r="F564" s="85"/>
      <c r="G564" s="85"/>
      <c r="H564" s="85"/>
      <c r="I564" s="85"/>
      <c r="J564" s="86"/>
      <c r="K564" s="92"/>
      <c r="L564" s="154"/>
      <c r="M564" s="100"/>
      <c r="N564" s="279"/>
    </row>
    <row r="565" spans="2:14" ht="28.5" customHeight="1" x14ac:dyDescent="0.2">
      <c r="B565" s="63"/>
      <c r="C565" s="48">
        <v>86906</v>
      </c>
      <c r="D565" s="13" t="s">
        <v>7</v>
      </c>
      <c r="E565" s="662" t="str">
        <f>IFERROR(VLOOKUP($C565,'SINAPI DEZEMBRO 2020'!$1:$1048576,2,0),IFERROR(VLOOKUP($C565,'COMP. PROPRIA'!$B$1:$I$79292,4,0),""))</f>
        <v>TORNEIRA CROMADA DE MESA, 1/2 OU 3/4, PARA LAVATÓRIO, PADRÃO POPULAR - FORNECIMENTO E INSTALAÇÃO. AF_01/2020</v>
      </c>
      <c r="F565" s="663"/>
      <c r="G565" s="663"/>
      <c r="H565" s="663"/>
      <c r="I565" s="663"/>
      <c r="J565" s="664"/>
      <c r="K565" s="34">
        <f>K567+K568</f>
        <v>2</v>
      </c>
      <c r="L565" s="154" t="str">
        <f>IFERROR(VLOOKUP($C565,'SINAPI DEZEMBRO 2020'!$1:$1048576,3,0),IFERROR(VLOOKUP($C565,'COMP. PROPRIA'!$B$1:$I$79292,5,0),""))</f>
        <v>UN</v>
      </c>
      <c r="M565" s="100"/>
      <c r="N565" s="279"/>
    </row>
    <row r="566" spans="2:14" ht="12.75" customHeight="1" x14ac:dyDescent="0.2">
      <c r="B566" s="63"/>
      <c r="C566" s="13"/>
      <c r="D566" s="13"/>
      <c r="E566" s="167" t="s">
        <v>4685</v>
      </c>
      <c r="F566" s="85"/>
      <c r="G566" s="85"/>
      <c r="H566" s="85"/>
      <c r="I566" s="85"/>
      <c r="J566" s="86"/>
      <c r="K566" s="92"/>
      <c r="L566" s="154"/>
      <c r="M566" s="100"/>
      <c r="N566" s="279"/>
    </row>
    <row r="567" spans="2:14" ht="12.75" customHeight="1" x14ac:dyDescent="0.2">
      <c r="B567" s="63" t="s">
        <v>12375</v>
      </c>
      <c r="C567" s="13"/>
      <c r="D567" s="13"/>
      <c r="E567" s="325">
        <v>2</v>
      </c>
      <c r="F567" s="85"/>
      <c r="G567" s="85"/>
      <c r="H567" s="85"/>
      <c r="I567" s="85"/>
      <c r="J567" s="86"/>
      <c r="K567" s="92">
        <f>E567</f>
        <v>2</v>
      </c>
      <c r="L567" s="154"/>
      <c r="M567" s="100"/>
      <c r="N567" s="279"/>
    </row>
    <row r="568" spans="2:14" ht="12.75" customHeight="1" x14ac:dyDescent="0.2">
      <c r="B568" s="63"/>
      <c r="C568" s="13"/>
      <c r="D568" s="13"/>
      <c r="E568" s="131"/>
      <c r="F568" s="85"/>
      <c r="G568" s="85"/>
      <c r="H568" s="85"/>
      <c r="I568" s="85"/>
      <c r="J568" s="86"/>
      <c r="K568" s="92"/>
      <c r="L568" s="154"/>
      <c r="M568" s="100"/>
      <c r="N568" s="279"/>
    </row>
    <row r="569" spans="2:14" ht="12.75" customHeight="1" x14ac:dyDescent="0.2">
      <c r="B569" s="63"/>
      <c r="C569" s="13"/>
      <c r="D569" s="13"/>
      <c r="E569" s="131"/>
      <c r="F569" s="85"/>
      <c r="G569" s="85"/>
      <c r="H569" s="85"/>
      <c r="I569" s="85"/>
      <c r="J569" s="86"/>
      <c r="K569" s="92"/>
      <c r="L569" s="154"/>
      <c r="M569" s="100"/>
      <c r="N569" s="279"/>
    </row>
    <row r="570" spans="2:14" ht="12.75" customHeight="1" thickBot="1" x14ac:dyDescent="0.25">
      <c r="B570" s="63"/>
      <c r="C570" s="13"/>
      <c r="D570" s="13"/>
      <c r="E570" s="131"/>
      <c r="F570" s="85"/>
      <c r="G570" s="85"/>
      <c r="H570" s="85"/>
      <c r="I570" s="85"/>
      <c r="J570" s="86"/>
      <c r="K570" s="92"/>
      <c r="L570" s="154"/>
      <c r="M570" s="100"/>
      <c r="N570" s="279"/>
    </row>
    <row r="571" spans="2:14" ht="27" customHeight="1" x14ac:dyDescent="0.2">
      <c r="B571" s="63"/>
      <c r="C571" s="48">
        <v>95470</v>
      </c>
      <c r="D571" s="13" t="s">
        <v>7</v>
      </c>
      <c r="E571" s="662" t="str">
        <f>IFERROR(VLOOKUP($C571,'SINAPI DEZEMBRO 2020'!$1:$1048576,2,0),IFERROR(VLOOKUP($C571,'COMP. PROPRIA'!$B$1:$I$79292,4,0),""))</f>
        <v>VASO SANITARIO SIFONADO CONVENCIONAL COM LOUÇA BRANCA, INCLUSO CONJUNTO DE LIGAÇÃO PARA BACIA SANITÁRIA AJUSTÁVEL - FORNECIMENTO E INSTALAÇÃO. AF_10/2016</v>
      </c>
      <c r="F571" s="663"/>
      <c r="G571" s="663"/>
      <c r="H571" s="663"/>
      <c r="I571" s="663"/>
      <c r="J571" s="664"/>
      <c r="K571" s="34">
        <f>K573+K574</f>
        <v>8</v>
      </c>
      <c r="L571" s="154" t="str">
        <f>IFERROR(VLOOKUP($C571,'SINAPI DEZEMBRO 2020'!$1:$1048576,3,0),IFERROR(VLOOKUP($C571,'COMP. PROPRIA'!$B$1:$I$79292,5,0),""))</f>
        <v>UN</v>
      </c>
      <c r="M571" s="100"/>
      <c r="N571" s="279"/>
    </row>
    <row r="572" spans="2:14" ht="12.75" customHeight="1" x14ac:dyDescent="0.2">
      <c r="B572" s="63"/>
      <c r="C572" s="13"/>
      <c r="D572" s="13"/>
      <c r="E572" s="167" t="s">
        <v>4685</v>
      </c>
      <c r="F572" s="85"/>
      <c r="G572" s="85"/>
      <c r="H572" s="85"/>
      <c r="I572" s="85"/>
      <c r="J572" s="86"/>
      <c r="K572" s="92"/>
      <c r="L572" s="154"/>
      <c r="M572" s="100"/>
      <c r="N572" s="279"/>
    </row>
    <row r="573" spans="2:14" ht="12.75" customHeight="1" x14ac:dyDescent="0.2">
      <c r="B573" s="63" t="s">
        <v>11111</v>
      </c>
      <c r="C573" s="13"/>
      <c r="D573" s="13"/>
      <c r="E573" s="325">
        <v>8</v>
      </c>
      <c r="F573" s="85"/>
      <c r="G573" s="85"/>
      <c r="H573" s="85"/>
      <c r="I573" s="85"/>
      <c r="J573" s="86"/>
      <c r="K573" s="92">
        <f>E573</f>
        <v>8</v>
      </c>
      <c r="L573" s="154"/>
      <c r="M573" s="100"/>
      <c r="N573" s="279"/>
    </row>
    <row r="574" spans="2:14" ht="12.75" customHeight="1" thickBot="1" x14ac:dyDescent="0.25">
      <c r="B574" s="63"/>
      <c r="C574" s="13"/>
      <c r="D574" s="13"/>
      <c r="E574" s="131"/>
      <c r="F574" s="85"/>
      <c r="G574" s="85"/>
      <c r="H574" s="85"/>
      <c r="I574" s="85"/>
      <c r="J574" s="86"/>
      <c r="K574" s="92"/>
      <c r="L574" s="154"/>
      <c r="M574" s="100"/>
      <c r="N574" s="279"/>
    </row>
    <row r="575" spans="2:14" ht="12.75" customHeight="1" x14ac:dyDescent="0.2">
      <c r="B575" s="63"/>
      <c r="C575" s="48">
        <v>100849</v>
      </c>
      <c r="D575" s="122" t="s">
        <v>7</v>
      </c>
      <c r="E575" s="662" t="str">
        <f>IFERROR(VLOOKUP($C575,'SINAPI DEZEMBRO 2020'!$1:$1048576,2,0),IFERROR(VLOOKUP($C575,'COMP. PROPRIA'!$B$1:$I$79292,4,0),""))</f>
        <v>ASSENTO SANITÁRIO CONVENCIONAL - FORNECIMENTO E INSTALACAO. AF_01/2020</v>
      </c>
      <c r="F575" s="663"/>
      <c r="G575" s="663"/>
      <c r="H575" s="663"/>
      <c r="I575" s="663"/>
      <c r="J575" s="664"/>
      <c r="K575" s="34">
        <f>SUM(K577:K579)</f>
        <v>8</v>
      </c>
      <c r="L575" s="154" t="str">
        <f>IFERROR(VLOOKUP($C575,'SINAPI DEZEMBRO 2020'!$1:$1048576,3,0),IFERROR(VLOOKUP($C575,'COMP. PROPRIA'!$B$1:$I$79292,5,0),""))</f>
        <v>UN</v>
      </c>
      <c r="M575" s="100"/>
      <c r="N575" s="279"/>
    </row>
    <row r="576" spans="2:14" ht="12.75" customHeight="1" x14ac:dyDescent="0.2">
      <c r="B576" s="63"/>
      <c r="C576" s="13"/>
      <c r="D576" s="13"/>
      <c r="E576" s="167" t="s">
        <v>4685</v>
      </c>
      <c r="F576" s="85"/>
      <c r="G576" s="85"/>
      <c r="H576" s="85"/>
      <c r="I576" s="85"/>
      <c r="J576" s="86"/>
      <c r="K576" s="92"/>
      <c r="L576" s="154"/>
      <c r="M576" s="100"/>
      <c r="N576" s="279"/>
    </row>
    <row r="577" spans="2:14" ht="12.75" customHeight="1" x14ac:dyDescent="0.2">
      <c r="B577" s="63" t="s">
        <v>11111</v>
      </c>
      <c r="C577" s="13"/>
      <c r="D577" s="13"/>
      <c r="E577" s="325">
        <v>8</v>
      </c>
      <c r="F577" s="85"/>
      <c r="G577" s="85"/>
      <c r="H577" s="85"/>
      <c r="I577" s="85"/>
      <c r="J577" s="86"/>
      <c r="K577" s="92">
        <f>E577</f>
        <v>8</v>
      </c>
      <c r="L577" s="154"/>
      <c r="M577" s="100"/>
      <c r="N577" s="279"/>
    </row>
    <row r="578" spans="2:14" ht="12.75" customHeight="1" x14ac:dyDescent="0.2">
      <c r="B578" s="63"/>
      <c r="C578" s="13"/>
      <c r="D578" s="13"/>
      <c r="E578" s="131"/>
      <c r="F578" s="85"/>
      <c r="G578" s="85"/>
      <c r="H578" s="85"/>
      <c r="I578" s="85"/>
      <c r="J578" s="86"/>
      <c r="K578" s="92"/>
      <c r="L578" s="154"/>
      <c r="M578" s="100"/>
      <c r="N578" s="279"/>
    </row>
    <row r="579" spans="2:14" ht="12.75" customHeight="1" thickBot="1" x14ac:dyDescent="0.25">
      <c r="B579" s="63"/>
      <c r="C579" s="13"/>
      <c r="D579" s="13"/>
      <c r="E579" s="131"/>
      <c r="F579" s="85"/>
      <c r="G579" s="85"/>
      <c r="H579" s="85"/>
      <c r="I579" s="85"/>
      <c r="J579" s="86"/>
      <c r="K579" s="92"/>
      <c r="L579" s="154"/>
      <c r="M579" s="100"/>
      <c r="N579" s="279"/>
    </row>
    <row r="580" spans="2:14" ht="24" customHeight="1" x14ac:dyDescent="0.2">
      <c r="B580" s="63"/>
      <c r="C580" s="48">
        <v>95472</v>
      </c>
      <c r="D580" s="122" t="s">
        <v>7</v>
      </c>
      <c r="E580" s="662" t="str">
        <f>IFERROR(VLOOKUP($C580,'SINAPI DEZEMBRO 2020'!$1:$1048576,2,0),IFERROR(VLOOKUP($C580,'COMP. PROPRIA'!$B$1:$I$79292,4,0),""))</f>
        <v>VASO SANITARIO SIFONADO CONVENCIONAL PARA PCD SEM FURO FRONTAL COM LOUÇA BRANCA SEM ASSENTO, INCLUSO CONJUNTO DE LIGAÇÃO PARA BACIA SANITÁRIA AJUSTÁVEL - FORNECIMENTO E INSTALAÇÃO. AF_01/2020</v>
      </c>
      <c r="F580" s="663"/>
      <c r="G580" s="663"/>
      <c r="H580" s="663"/>
      <c r="I580" s="663"/>
      <c r="J580" s="664"/>
      <c r="K580" s="34">
        <f>SUM(K582:K584)</f>
        <v>1</v>
      </c>
      <c r="L580" s="154" t="str">
        <f>IFERROR(VLOOKUP($C580,'SINAPI DEZEMBRO 2020'!$1:$1048576,3,0),IFERROR(VLOOKUP($C580,'COMP. PROPRIA'!$B$1:$I$79292,5,0),""))</f>
        <v>UN</v>
      </c>
      <c r="M580" s="100"/>
      <c r="N580" s="279"/>
    </row>
    <row r="581" spans="2:14" ht="12.75" customHeight="1" x14ac:dyDescent="0.2">
      <c r="B581" s="63"/>
      <c r="C581" s="13"/>
      <c r="D581" s="13"/>
      <c r="E581" s="167" t="s">
        <v>4685</v>
      </c>
      <c r="F581" s="85"/>
      <c r="G581" s="85"/>
      <c r="H581" s="85"/>
      <c r="I581" s="85"/>
      <c r="J581" s="86"/>
      <c r="K581" s="92"/>
      <c r="L581" s="154"/>
      <c r="M581" s="100"/>
      <c r="N581" s="279"/>
    </row>
    <row r="582" spans="2:14" ht="12.75" customHeight="1" x14ac:dyDescent="0.2">
      <c r="B582" s="63" t="s">
        <v>11112</v>
      </c>
      <c r="C582" s="13"/>
      <c r="D582" s="13"/>
      <c r="E582" s="325">
        <v>1</v>
      </c>
      <c r="F582" s="85"/>
      <c r="G582" s="85"/>
      <c r="H582" s="85"/>
      <c r="I582" s="85"/>
      <c r="J582" s="86"/>
      <c r="K582" s="92">
        <f>E582</f>
        <v>1</v>
      </c>
      <c r="L582" s="154"/>
      <c r="M582" s="100"/>
      <c r="N582" s="279"/>
    </row>
    <row r="583" spans="2:14" ht="12.75" customHeight="1" x14ac:dyDescent="0.2">
      <c r="B583" s="63"/>
      <c r="C583" s="13"/>
      <c r="D583" s="13"/>
      <c r="E583" s="325"/>
      <c r="F583" s="85"/>
      <c r="G583" s="85"/>
      <c r="H583" s="85"/>
      <c r="I583" s="85"/>
      <c r="J583" s="86"/>
      <c r="K583" s="92">
        <f>E583</f>
        <v>0</v>
      </c>
      <c r="L583" s="154"/>
      <c r="M583" s="100"/>
      <c r="N583" s="279"/>
    </row>
    <row r="584" spans="2:14" ht="12.75" customHeight="1" x14ac:dyDescent="0.2">
      <c r="B584" s="63"/>
      <c r="C584" s="13"/>
      <c r="D584" s="13"/>
      <c r="E584" s="331"/>
      <c r="F584" s="85"/>
      <c r="G584" s="85"/>
      <c r="H584" s="85"/>
      <c r="I584" s="85"/>
      <c r="J584" s="86"/>
      <c r="K584" s="92">
        <f>E584</f>
        <v>0</v>
      </c>
      <c r="L584" s="154"/>
      <c r="M584" s="100"/>
      <c r="N584" s="279"/>
    </row>
    <row r="585" spans="2:14" ht="12.75" customHeight="1" thickBot="1" x14ac:dyDescent="0.25">
      <c r="B585" s="63"/>
      <c r="C585" s="13"/>
      <c r="D585" s="13"/>
      <c r="E585" s="131"/>
      <c r="F585" s="85"/>
      <c r="G585" s="85"/>
      <c r="H585" s="85"/>
      <c r="I585" s="85"/>
      <c r="J585" s="86"/>
      <c r="K585" s="92"/>
      <c r="L585" s="154"/>
      <c r="M585" s="100"/>
      <c r="N585" s="279"/>
    </row>
    <row r="586" spans="2:14" ht="42" customHeight="1" x14ac:dyDescent="0.2">
      <c r="B586" s="63"/>
      <c r="C586" s="48" t="s">
        <v>4875</v>
      </c>
      <c r="D586" s="187" t="s">
        <v>4665</v>
      </c>
      <c r="E586" s="662" t="str">
        <f>IFERROR(VLOOKUP($C586,'SINAPI DEZEMBRO 2020'!$1:$1048576,2,0),IFERROR(VLOOKUP($C586,'COMP. PROPRIA'!$B$1:$I$79292,4,0),""))</f>
        <v>ASSENTO VASO PCD SEM FURO FORNECIMENTO E INSTALAÇÃO</v>
      </c>
      <c r="F586" s="663"/>
      <c r="G586" s="663"/>
      <c r="H586" s="663"/>
      <c r="I586" s="663"/>
      <c r="J586" s="664"/>
      <c r="K586" s="34">
        <f>SUM(K588:K589)</f>
        <v>1</v>
      </c>
      <c r="L586" s="154" t="str">
        <f>IFERROR(VLOOKUP($C586,'[2]SINAPI OUTUBRO2019'!$1:$1048576,3,0),IFERROR(VLOOKUP($C586,'[2]COMP. PROPRIA'!$B$1:$I$1446,5,0),""))</f>
        <v>UN</v>
      </c>
      <c r="M586" s="100"/>
      <c r="N586" s="279"/>
    </row>
    <row r="587" spans="2:14" ht="12.75" customHeight="1" x14ac:dyDescent="0.2">
      <c r="B587" s="63"/>
      <c r="C587" s="48"/>
      <c r="D587" s="13"/>
      <c r="E587" s="167" t="s">
        <v>4685</v>
      </c>
      <c r="F587" s="85"/>
      <c r="G587" s="85"/>
      <c r="H587" s="85"/>
      <c r="I587" s="85"/>
      <c r="J587" s="86"/>
      <c r="K587" s="92"/>
      <c r="L587" s="154"/>
      <c r="M587" s="100"/>
      <c r="N587" s="279"/>
    </row>
    <row r="588" spans="2:14" ht="12.75" customHeight="1" x14ac:dyDescent="0.2">
      <c r="B588" s="63" t="s">
        <v>11112</v>
      </c>
      <c r="C588" s="48"/>
      <c r="D588" s="13"/>
      <c r="E588" s="325">
        <v>1</v>
      </c>
      <c r="F588" s="85"/>
      <c r="G588" s="85"/>
      <c r="H588" s="85"/>
      <c r="I588" s="85"/>
      <c r="J588" s="86"/>
      <c r="K588" s="92">
        <f>E588</f>
        <v>1</v>
      </c>
      <c r="L588" s="154"/>
      <c r="M588" s="100"/>
      <c r="N588" s="279"/>
    </row>
    <row r="589" spans="2:14" ht="12.75" customHeight="1" thickBot="1" x14ac:dyDescent="0.25">
      <c r="B589" s="63"/>
      <c r="C589" s="48"/>
      <c r="D589" s="13"/>
      <c r="E589" s="331"/>
      <c r="F589" s="85"/>
      <c r="G589" s="85"/>
      <c r="H589" s="85"/>
      <c r="I589" s="85"/>
      <c r="J589" s="86"/>
      <c r="K589" s="92">
        <f>E589</f>
        <v>0</v>
      </c>
      <c r="L589" s="154"/>
      <c r="M589" s="100"/>
      <c r="N589" s="279"/>
    </row>
    <row r="590" spans="2:14" ht="27.75" customHeight="1" x14ac:dyDescent="0.2">
      <c r="B590" s="204" t="s">
        <v>11140</v>
      </c>
      <c r="C590" s="48">
        <v>86895</v>
      </c>
      <c r="D590" s="122" t="s">
        <v>7</v>
      </c>
      <c r="E590" s="662" t="str">
        <f>IFERROR(VLOOKUP($C590,'SINAPI DEZEMBRO 2020'!$1:$1048576,2,0),IFERROR(VLOOKUP($C590,'COMP. PROPRIA'!$B$1:$I$79292,4,0),""))</f>
        <v>BANCADA DE GRANITO CINZA POLIDO, DE 0,50 X 0,60 M, PARA LAVATÓRIO - FORNECIMENTO E INSTALAÇÃO. AF_01/2020</v>
      </c>
      <c r="F590" s="663"/>
      <c r="G590" s="663"/>
      <c r="H590" s="663"/>
      <c r="I590" s="663"/>
      <c r="J590" s="664"/>
      <c r="K590" s="34">
        <f>SUM(K592:K593)</f>
        <v>1</v>
      </c>
      <c r="L590" s="154" t="str">
        <f>IFERROR(VLOOKUP($C590,'SINAPI DEZEMBRO 2020'!$1:$1048576,3,0),IFERROR(VLOOKUP($C590,'COMP. PROPRIA'!$B$1:$I$79292,5,0),""))</f>
        <v>UN</v>
      </c>
      <c r="M590" s="100"/>
      <c r="N590" s="279"/>
    </row>
    <row r="591" spans="2:14" ht="12.75" customHeight="1" x14ac:dyDescent="0.2">
      <c r="B591" s="204"/>
      <c r="C591" s="13"/>
      <c r="D591" s="13"/>
      <c r="E591" s="167" t="s">
        <v>4685</v>
      </c>
      <c r="F591" s="85"/>
      <c r="G591" s="85"/>
      <c r="H591" s="85"/>
      <c r="I591" s="85"/>
      <c r="J591" s="86"/>
      <c r="K591" s="92"/>
      <c r="L591" s="154"/>
      <c r="M591" s="100"/>
      <c r="N591" s="279"/>
    </row>
    <row r="592" spans="2:14" ht="12.75" customHeight="1" x14ac:dyDescent="0.2">
      <c r="B592" s="204"/>
      <c r="C592" s="13"/>
      <c r="D592" s="13"/>
      <c r="E592" s="325">
        <v>1</v>
      </c>
      <c r="F592" s="85"/>
      <c r="G592" s="85"/>
      <c r="H592" s="85"/>
      <c r="I592" s="85"/>
      <c r="J592" s="86"/>
      <c r="K592" s="92">
        <f>E592</f>
        <v>1</v>
      </c>
      <c r="L592" s="154"/>
      <c r="M592" s="100"/>
      <c r="N592" s="279"/>
    </row>
    <row r="593" spans="2:14" ht="12.75" customHeight="1" thickBot="1" x14ac:dyDescent="0.25">
      <c r="B593" s="204"/>
      <c r="C593" s="48"/>
      <c r="D593" s="13"/>
      <c r="E593" s="131"/>
      <c r="F593" s="85"/>
      <c r="G593" s="85"/>
      <c r="H593" s="85"/>
      <c r="I593" s="85"/>
      <c r="J593" s="86"/>
      <c r="K593" s="92"/>
      <c r="L593" s="154"/>
      <c r="M593" s="100"/>
      <c r="N593" s="279"/>
    </row>
    <row r="594" spans="2:14" ht="30" customHeight="1" x14ac:dyDescent="0.2">
      <c r="B594" s="204" t="s">
        <v>11140</v>
      </c>
      <c r="C594" s="48">
        <v>86901</v>
      </c>
      <c r="D594" s="122" t="s">
        <v>7</v>
      </c>
      <c r="E594" s="662" t="str">
        <f>IFERROR(VLOOKUP($C594,'SINAPI DEZEMBRO 2020'!$1:$1048576,2,0),IFERROR(VLOOKUP($C594,'COMP. PROPRIA'!$B$1:$I$79292,4,0),""))</f>
        <v>CUBA DE EMBUTIR OVAL EM LOUÇA BRANCA, 35 X 50CM OU EQUIVALENTE - FORNECIMENTO E INSTALAÇÃO. AF_01/2020</v>
      </c>
      <c r="F594" s="663"/>
      <c r="G594" s="663"/>
      <c r="H594" s="663"/>
      <c r="I594" s="663"/>
      <c r="J594" s="664"/>
      <c r="K594" s="34">
        <f>SUM(K596:K597)</f>
        <v>1</v>
      </c>
      <c r="L594" s="154" t="str">
        <f>IFERROR(VLOOKUP($C594,'SINAPI DEZEMBRO 2020'!$1:$1048576,3,0),IFERROR(VLOOKUP($C594,'COMP. PROPRIA'!$B$1:$I$79292,5,0),""))</f>
        <v>UN</v>
      </c>
      <c r="M594" s="100"/>
      <c r="N594" s="279"/>
    </row>
    <row r="595" spans="2:14" ht="12.75" customHeight="1" x14ac:dyDescent="0.2">
      <c r="B595" s="204"/>
      <c r="C595" s="13"/>
      <c r="D595" s="13"/>
      <c r="E595" s="167" t="s">
        <v>4685</v>
      </c>
      <c r="F595" s="85"/>
      <c r="G595" s="85"/>
      <c r="H595" s="85"/>
      <c r="I595" s="85"/>
      <c r="J595" s="86"/>
      <c r="K595" s="92"/>
      <c r="L595" s="154"/>
      <c r="M595" s="100"/>
      <c r="N595" s="279"/>
    </row>
    <row r="596" spans="2:14" ht="12.75" customHeight="1" x14ac:dyDescent="0.2">
      <c r="B596" s="204"/>
      <c r="C596" s="13"/>
      <c r="D596" s="13"/>
      <c r="E596" s="325">
        <v>1</v>
      </c>
      <c r="F596" s="85"/>
      <c r="G596" s="85"/>
      <c r="H596" s="85"/>
      <c r="I596" s="85"/>
      <c r="J596" s="86"/>
      <c r="K596" s="92">
        <f>E596</f>
        <v>1</v>
      </c>
      <c r="L596" s="154"/>
      <c r="M596" s="100"/>
      <c r="N596" s="279"/>
    </row>
    <row r="597" spans="2:14" ht="12.75" customHeight="1" thickBot="1" x14ac:dyDescent="0.25">
      <c r="C597" s="48"/>
      <c r="D597" s="13"/>
      <c r="E597" s="131"/>
      <c r="F597" s="85"/>
      <c r="G597" s="85"/>
      <c r="H597" s="85"/>
      <c r="I597" s="85"/>
      <c r="J597" s="86"/>
      <c r="K597" s="92"/>
      <c r="L597" s="154"/>
      <c r="M597" s="100"/>
      <c r="N597" s="279"/>
    </row>
    <row r="598" spans="2:14" ht="36" customHeight="1" x14ac:dyDescent="0.2">
      <c r="B598" s="204" t="s">
        <v>11141</v>
      </c>
      <c r="C598" s="48">
        <v>93441</v>
      </c>
      <c r="D598" s="122" t="s">
        <v>7</v>
      </c>
      <c r="E598" s="662" t="str">
        <f>IFERROR(VLOOKUP($C598,'SINAPI DEZEMBRO 2020'!$1:$1048576,2,0),IFERROR(VLOOKUP($C598,'COMP. PROPRIA'!$B$1:$I$79292,4,0),""))</f>
        <v>BANCADA GRANITO CINZA  150 X 60 CM, COM CUBA DE EMBUTIR DE AÇO, VÁLVULA AMERICANA EM METAL, SIFÃO FLEXÍVEL EM PVC, ENGATE FLEXÍVEL 30 CM, TORNEIRA CROMADA LONGA, DE PAREDE, 1/2 OU 3/4, P/ COZINHA, PADRÃO POPULAR - FORNEC. E INSTALAÇÃO. AF_01/2020</v>
      </c>
      <c r="F598" s="663"/>
      <c r="G598" s="663"/>
      <c r="H598" s="663"/>
      <c r="I598" s="663"/>
      <c r="J598" s="664"/>
      <c r="K598" s="34">
        <f>SUM(K600:K601)</f>
        <v>6</v>
      </c>
      <c r="L598" s="154" t="str">
        <f>IFERROR(VLOOKUP($C598,'SINAPI DEZEMBRO 2020'!$1:$1048576,3,0),IFERROR(VLOOKUP($C598,'COMP. PROPRIA'!$B$1:$I$79292,5,0),""))</f>
        <v>UN</v>
      </c>
      <c r="M598" s="100"/>
      <c r="N598" s="279"/>
    </row>
    <row r="599" spans="2:14" ht="12.75" customHeight="1" x14ac:dyDescent="0.2">
      <c r="B599" s="204"/>
      <c r="C599" s="13"/>
      <c r="D599" s="13"/>
      <c r="E599" s="167" t="s">
        <v>4685</v>
      </c>
      <c r="F599" s="85"/>
      <c r="G599" s="85"/>
      <c r="H599" s="85"/>
      <c r="I599" s="85"/>
      <c r="J599" s="86"/>
      <c r="K599" s="92"/>
      <c r="L599" s="154"/>
      <c r="M599" s="100"/>
      <c r="N599" s="279"/>
    </row>
    <row r="600" spans="2:14" ht="12.75" customHeight="1" x14ac:dyDescent="0.2">
      <c r="B600" s="204"/>
      <c r="C600" s="13"/>
      <c r="D600" s="13"/>
      <c r="E600" s="325">
        <v>6</v>
      </c>
      <c r="F600" s="85"/>
      <c r="G600" s="85"/>
      <c r="H600" s="85"/>
      <c r="I600" s="85"/>
      <c r="J600" s="86"/>
      <c r="K600" s="92">
        <f>E600</f>
        <v>6</v>
      </c>
      <c r="L600" s="154"/>
      <c r="M600" s="100"/>
      <c r="N600" s="279"/>
    </row>
    <row r="601" spans="2:14" ht="12.75" customHeight="1" thickBot="1" x14ac:dyDescent="0.25">
      <c r="B601" s="63"/>
      <c r="C601" s="48"/>
      <c r="D601" s="13"/>
      <c r="E601" s="131"/>
      <c r="F601" s="85"/>
      <c r="G601" s="85"/>
      <c r="H601" s="85"/>
      <c r="I601" s="85"/>
      <c r="J601" s="86"/>
      <c r="K601" s="92"/>
      <c r="L601" s="154"/>
      <c r="M601" s="100"/>
      <c r="N601" s="279"/>
    </row>
    <row r="602" spans="2:14" ht="30.75" customHeight="1" x14ac:dyDescent="0.2">
      <c r="B602" s="204"/>
      <c r="C602" s="48" t="s">
        <v>12698</v>
      </c>
      <c r="D602" s="122" t="s">
        <v>12709</v>
      </c>
      <c r="E602" s="662" t="str">
        <f>IFERROR(VLOOKUP($C602,'SINAPI DEZEMBRO 2020'!$1:$1048576,2,0),IFERROR(VLOOKUP($C602,'COMP. PROPRIA'!$B$1:$I$79292,4,0),""))</f>
        <v>DIVISORIA EM GRANITO POLIDO , COM DUAS FACES POLIDAS, TIPO ANDORINHA/QUARTZ/CASTELO/CORUMBA OU OUTROS EQUIVALENTES DA REGIÃO- FORNECIMENTO E INSTALAÇÃO</v>
      </c>
      <c r="F602" s="663"/>
      <c r="G602" s="663"/>
      <c r="H602" s="663"/>
      <c r="I602" s="663"/>
      <c r="J602" s="664"/>
      <c r="K602" s="34">
        <f>SUM(K604:K605)</f>
        <v>34.07</v>
      </c>
      <c r="L602" s="154" t="str">
        <f>IFERROR(VLOOKUP($C602,'SINAPI DEZEMBRO 2020'!$1:$1048576,3,0),IFERROR(VLOOKUP($C602,'COMP. PROPRIA'!$B$1:$I$79292,5,0),""))</f>
        <v xml:space="preserve">M2    </v>
      </c>
      <c r="M602" s="100"/>
      <c r="N602" s="279"/>
    </row>
    <row r="603" spans="2:14" ht="25.5" customHeight="1" x14ac:dyDescent="0.2">
      <c r="B603" s="63"/>
      <c r="C603" s="13"/>
      <c r="D603" s="13"/>
      <c r="E603" s="330" t="s">
        <v>764</v>
      </c>
      <c r="F603" s="132"/>
      <c r="G603" s="132"/>
      <c r="H603" s="132"/>
      <c r="I603" s="122"/>
      <c r="J603" s="86"/>
      <c r="K603" s="92"/>
      <c r="L603" s="154"/>
      <c r="M603" s="100"/>
      <c r="N603" s="279"/>
    </row>
    <row r="604" spans="2:14" ht="25.5" customHeight="1" x14ac:dyDescent="0.2">
      <c r="B604" s="63" t="s">
        <v>11142</v>
      </c>
      <c r="C604" s="13"/>
      <c r="D604" s="13"/>
      <c r="E604" s="325">
        <v>9.4499999999999993</v>
      </c>
      <c r="F604" s="126"/>
      <c r="G604" s="126"/>
      <c r="H604" s="127"/>
      <c r="I604" s="126"/>
      <c r="J604" s="86"/>
      <c r="K604" s="92">
        <f>E604</f>
        <v>9.4499999999999993</v>
      </c>
      <c r="L604" s="154"/>
      <c r="M604" s="100"/>
      <c r="N604" s="279"/>
    </row>
    <row r="605" spans="2:14" ht="25.5" customHeight="1" x14ac:dyDescent="0.2">
      <c r="B605" s="63" t="s">
        <v>11143</v>
      </c>
      <c r="C605" s="13"/>
      <c r="D605" s="13"/>
      <c r="E605" s="325">
        <v>24.62</v>
      </c>
      <c r="F605" s="126"/>
      <c r="G605" s="126"/>
      <c r="H605" s="127"/>
      <c r="I605" s="126"/>
      <c r="J605" s="86"/>
      <c r="K605" s="92">
        <f>E605</f>
        <v>24.62</v>
      </c>
      <c r="L605" s="154"/>
      <c r="M605" s="100"/>
      <c r="N605" s="279"/>
    </row>
    <row r="606" spans="2:14" ht="12.75" customHeight="1" thickBot="1" x14ac:dyDescent="0.25">
      <c r="B606" s="63"/>
      <c r="C606" s="48"/>
      <c r="D606" s="13"/>
      <c r="E606" s="131"/>
      <c r="F606" s="85"/>
      <c r="G606" s="85"/>
      <c r="H606" s="85"/>
      <c r="I606" s="85"/>
      <c r="J606" s="86"/>
      <c r="K606" s="92"/>
      <c r="L606" s="154"/>
      <c r="M606" s="100"/>
      <c r="N606" s="279"/>
    </row>
    <row r="607" spans="2:14" ht="12.75" customHeight="1" x14ac:dyDescent="0.2">
      <c r="B607" s="63"/>
      <c r="C607" s="48">
        <v>100870</v>
      </c>
      <c r="D607" s="122" t="s">
        <v>7</v>
      </c>
      <c r="E607" s="662" t="str">
        <f>IFERROR(VLOOKUP($C607,'SINAPI DEZEMBRO 2020'!$1:$1048576,2,0),IFERROR(VLOOKUP($C607,'COMP. PROPRIA'!$B$1:$I$79292,4,0),""))</f>
        <v>BARRA DE APOIO RETA, EM ALUMINIO, COMPRIMENTO 60 CM,  FIXADA NA PAREDE - FORNECIMENTO E INSTALAÇÃO. AF_01/2020</v>
      </c>
      <c r="F607" s="663"/>
      <c r="G607" s="663"/>
      <c r="H607" s="663"/>
      <c r="I607" s="663"/>
      <c r="J607" s="664"/>
      <c r="K607" s="34">
        <f>SUM(K609)</f>
        <v>1</v>
      </c>
      <c r="L607" s="154" t="str">
        <f>IFERROR(VLOOKUP($C607,'SINAPI DEZEMBRO 2020'!$1:$1048576,3,0),IFERROR(VLOOKUP($C607,'COMP. PROPRIA'!$B$1:$I$79292,5,0),""))</f>
        <v>UN</v>
      </c>
      <c r="M607" s="100"/>
      <c r="N607" s="279"/>
    </row>
    <row r="608" spans="2:14" ht="12.75" customHeight="1" x14ac:dyDescent="0.2">
      <c r="B608" s="63"/>
      <c r="C608" s="13"/>
      <c r="D608" s="13"/>
      <c r="E608" s="167" t="s">
        <v>4685</v>
      </c>
      <c r="F608" s="85"/>
      <c r="G608" s="85"/>
      <c r="H608" s="85"/>
      <c r="I608" s="85"/>
      <c r="J608" s="86"/>
      <c r="K608" s="92"/>
      <c r="L608" s="154"/>
      <c r="M608" s="100"/>
      <c r="N608" s="279"/>
    </row>
    <row r="609" spans="2:14" ht="25.5" customHeight="1" x14ac:dyDescent="0.2">
      <c r="B609" s="63" t="s">
        <v>12420</v>
      </c>
      <c r="C609" s="13"/>
      <c r="D609" s="13"/>
      <c r="E609" s="325">
        <v>1</v>
      </c>
      <c r="F609" s="85"/>
      <c r="G609" s="85"/>
      <c r="H609" s="85"/>
      <c r="I609" s="85"/>
      <c r="J609" s="86"/>
      <c r="K609" s="92">
        <f>E609</f>
        <v>1</v>
      </c>
      <c r="L609" s="154"/>
      <c r="M609" s="100"/>
      <c r="N609" s="279"/>
    </row>
    <row r="610" spans="2:14" ht="12.75" customHeight="1" thickBot="1" x14ac:dyDescent="0.25">
      <c r="B610" s="63"/>
      <c r="C610" s="13"/>
      <c r="D610" s="13"/>
      <c r="E610" s="120"/>
      <c r="F610" s="85"/>
      <c r="G610" s="85"/>
      <c r="H610" s="85"/>
      <c r="I610" s="85"/>
      <c r="J610" s="86"/>
      <c r="K610" s="92"/>
      <c r="L610" s="154"/>
      <c r="M610" s="100"/>
      <c r="N610" s="279"/>
    </row>
    <row r="611" spans="2:14" ht="12.75" customHeight="1" x14ac:dyDescent="0.2">
      <c r="B611" s="63"/>
      <c r="C611" s="48">
        <v>100871</v>
      </c>
      <c r="D611" s="122" t="s">
        <v>7</v>
      </c>
      <c r="E611" s="662" t="str">
        <f>IFERROR(VLOOKUP($C611,'SINAPI DEZEMBRO 2020'!$1:$1048576,2,0),IFERROR(VLOOKUP($C611,'COMP. PROPRIA'!$B$1:$I$79292,4,0),""))</f>
        <v>BARRA DE APOIO RETA, EM ALUMINIO, COMPRIMENTO 70 CM,  FIXADA NA PAREDE - FORNECIMENTO E INSTALAÇÃO. AF_01/2020</v>
      </c>
      <c r="F611" s="663"/>
      <c r="G611" s="663"/>
      <c r="H611" s="663"/>
      <c r="I611" s="663"/>
      <c r="J611" s="664"/>
      <c r="K611" s="34">
        <f>SUM(K613)</f>
        <v>1</v>
      </c>
      <c r="L611" s="154" t="str">
        <f>IFERROR(VLOOKUP($C611,'SINAPI DEZEMBRO 2020'!$1:$1048576,3,0),IFERROR(VLOOKUP($C611,'COMP. PROPRIA'!$B$1:$I$79292,5,0),""))</f>
        <v>UN</v>
      </c>
      <c r="M611" s="100"/>
      <c r="N611" s="279"/>
    </row>
    <row r="612" spans="2:14" ht="12.75" customHeight="1" x14ac:dyDescent="0.2">
      <c r="B612" s="63"/>
      <c r="C612" s="13"/>
      <c r="D612" s="13"/>
      <c r="E612" s="167" t="s">
        <v>4685</v>
      </c>
      <c r="F612" s="85"/>
      <c r="G612" s="85"/>
      <c r="H612" s="85"/>
      <c r="I612" s="85"/>
      <c r="J612" s="86"/>
      <c r="K612" s="92"/>
      <c r="L612" s="154"/>
      <c r="M612" s="100"/>
      <c r="N612" s="279"/>
    </row>
    <row r="613" spans="2:14" ht="25.5" customHeight="1" x14ac:dyDescent="0.2">
      <c r="B613" s="63" t="s">
        <v>12420</v>
      </c>
      <c r="C613" s="13"/>
      <c r="D613" s="13"/>
      <c r="E613" s="325">
        <v>1</v>
      </c>
      <c r="F613" s="85"/>
      <c r="G613" s="85"/>
      <c r="H613" s="85"/>
      <c r="I613" s="85"/>
      <c r="J613" s="86"/>
      <c r="K613" s="92">
        <f>E613</f>
        <v>1</v>
      </c>
      <c r="L613" s="154"/>
      <c r="M613" s="100"/>
      <c r="N613" s="279"/>
    </row>
    <row r="614" spans="2:14" ht="12.75" customHeight="1" thickBot="1" x14ac:dyDescent="0.25">
      <c r="B614" s="63"/>
      <c r="C614" s="48"/>
      <c r="D614" s="13"/>
      <c r="E614" s="131"/>
      <c r="F614" s="85"/>
      <c r="G614" s="85"/>
      <c r="H614" s="85"/>
      <c r="I614" s="85"/>
      <c r="J614" s="86"/>
      <c r="K614" s="92"/>
      <c r="L614" s="154"/>
      <c r="M614" s="100"/>
      <c r="N614" s="279"/>
    </row>
    <row r="615" spans="2:14" ht="21" customHeight="1" x14ac:dyDescent="0.2">
      <c r="B615" s="204"/>
      <c r="C615" s="48" t="s">
        <v>12108</v>
      </c>
      <c r="D615" s="187" t="s">
        <v>4665</v>
      </c>
      <c r="E615" s="662" t="str">
        <f>IFERROR(VLOOKUP($C615,'SINAPI DEZEMBRO 2020'!$1:$1048576,2,0),IFERROR(VLOOKUP($C615,'COMP. PROPRIA'!$B$1:$I$79292,4,0),""))</f>
        <v>CUBA ACO INOX (AISI 304) DE EMBUTIR COM VALVULA 3 1/2 ", DE *40 X 34 X 12* CM</v>
      </c>
      <c r="F615" s="663"/>
      <c r="G615" s="663"/>
      <c r="H615" s="663"/>
      <c r="I615" s="663"/>
      <c r="J615" s="664"/>
      <c r="K615" s="34">
        <f>SUM(K617)</f>
        <v>2</v>
      </c>
      <c r="L615" s="154" t="str">
        <f>'SINAPI DEZEMBRO 2020'!C4510</f>
        <v>UN</v>
      </c>
      <c r="M615" s="100"/>
      <c r="N615" s="279"/>
    </row>
    <row r="616" spans="2:14" ht="15" customHeight="1" x14ac:dyDescent="0.2">
      <c r="B616" s="63"/>
      <c r="C616" s="13"/>
      <c r="D616" s="13"/>
      <c r="E616" s="167" t="s">
        <v>4685</v>
      </c>
      <c r="F616" s="85"/>
      <c r="G616" s="85"/>
      <c r="H616" s="85"/>
      <c r="I616" s="85"/>
      <c r="J616" s="86"/>
      <c r="K616" s="92"/>
      <c r="L616" s="154"/>
      <c r="M616" s="100"/>
      <c r="N616" s="279"/>
    </row>
    <row r="617" spans="2:14" ht="15" customHeight="1" x14ac:dyDescent="0.2">
      <c r="B617" s="63" t="s">
        <v>11086</v>
      </c>
      <c r="C617" s="13"/>
      <c r="D617" s="13"/>
      <c r="E617" s="325">
        <v>2</v>
      </c>
      <c r="F617" s="85"/>
      <c r="G617" s="85"/>
      <c r="H617" s="85"/>
      <c r="I617" s="85"/>
      <c r="J617" s="86"/>
      <c r="K617" s="92">
        <f>E617</f>
        <v>2</v>
      </c>
      <c r="L617" s="154"/>
      <c r="M617" s="100"/>
      <c r="N617" s="279"/>
    </row>
    <row r="618" spans="2:14" ht="15" customHeight="1" thickBot="1" x14ac:dyDescent="0.25">
      <c r="B618" s="63"/>
      <c r="C618" s="48"/>
      <c r="D618" s="13"/>
      <c r="E618" s="131"/>
      <c r="F618" s="85"/>
      <c r="G618" s="85"/>
      <c r="H618" s="85"/>
      <c r="I618" s="85"/>
      <c r="J618" s="86"/>
      <c r="K618" s="92"/>
      <c r="L618" s="154"/>
      <c r="M618" s="100"/>
      <c r="N618" s="279"/>
    </row>
    <row r="619" spans="2:14" ht="15" customHeight="1" x14ac:dyDescent="0.2">
      <c r="B619" s="204"/>
      <c r="C619" s="48" t="s">
        <v>11144</v>
      </c>
      <c r="D619" s="187" t="s">
        <v>4665</v>
      </c>
      <c r="E619" s="662" t="str">
        <f>IFERROR(VLOOKUP($C619,'SINAPI DEZEMBRO 2020'!$1:$1048576,2,0),IFERROR(VLOOKUP($C619,'COMP. PROPRIA'!$B$1:$I$79292,4,0),""))</f>
        <v>CUBA ACO INOX (AISI 304) DE EMBUTIR COM VALVULA DE 3 1/2 ", DE *56 X 33 X 12* CM</v>
      </c>
      <c r="F619" s="663"/>
      <c r="G619" s="663"/>
      <c r="H619" s="663"/>
      <c r="I619" s="663"/>
      <c r="J619" s="664"/>
      <c r="K619" s="34">
        <f>SUM(K621)</f>
        <v>1</v>
      </c>
      <c r="L619" s="154" t="str">
        <f>'SINAPI DEZEMBRO 2020'!C4514</f>
        <v>UN</v>
      </c>
      <c r="M619" s="100"/>
      <c r="N619" s="279"/>
    </row>
    <row r="620" spans="2:14" ht="12.75" customHeight="1" x14ac:dyDescent="0.2">
      <c r="B620" s="63"/>
      <c r="C620" s="13"/>
      <c r="D620" s="13"/>
      <c r="E620" s="167" t="s">
        <v>4685</v>
      </c>
      <c r="F620" s="85"/>
      <c r="G620" s="85"/>
      <c r="H620" s="85"/>
      <c r="I620" s="85"/>
      <c r="J620" s="86"/>
      <c r="K620" s="92"/>
      <c r="L620" s="154"/>
      <c r="M620" s="100"/>
      <c r="N620" s="279"/>
    </row>
    <row r="621" spans="2:14" ht="12.75" customHeight="1" x14ac:dyDescent="0.2">
      <c r="B621" s="63" t="s">
        <v>11086</v>
      </c>
      <c r="C621" s="13"/>
      <c r="D621" s="13"/>
      <c r="E621" s="325">
        <v>1</v>
      </c>
      <c r="F621" s="85"/>
      <c r="G621" s="85"/>
      <c r="H621" s="85"/>
      <c r="I621" s="85"/>
      <c r="J621" s="86"/>
      <c r="K621" s="92">
        <f>E621</f>
        <v>1</v>
      </c>
      <c r="L621" s="154"/>
      <c r="M621" s="100"/>
      <c r="N621" s="279"/>
    </row>
    <row r="622" spans="2:14" ht="12.75" customHeight="1" thickBot="1" x14ac:dyDescent="0.25">
      <c r="B622" s="63"/>
      <c r="C622" s="48"/>
      <c r="D622" s="13"/>
      <c r="E622" s="131"/>
      <c r="F622" s="85"/>
      <c r="G622" s="85"/>
      <c r="H622" s="85"/>
      <c r="I622" s="85"/>
      <c r="J622" s="86"/>
      <c r="K622" s="92"/>
      <c r="L622" s="154"/>
      <c r="M622" s="100"/>
      <c r="N622" s="279"/>
    </row>
    <row r="623" spans="2:14" ht="15" customHeight="1" x14ac:dyDescent="0.2">
      <c r="B623" s="204"/>
      <c r="C623" s="48" t="s">
        <v>11145</v>
      </c>
      <c r="D623" s="187" t="s">
        <v>4665</v>
      </c>
      <c r="E623" s="662" t="str">
        <f>IFERROR(VLOOKUP($C623,'SINAPI DEZEMBRO 2020'!$1:$1048576,2,0),IFERROR(VLOOKUP($C623,'COMP. PROPRIA'!$B$1:$I$79292,4,0),""))</f>
        <v>BANCADA DE GRANITO- FORNECIMENTO E INSTALAÇÃO</v>
      </c>
      <c r="F623" s="663"/>
      <c r="G623" s="663"/>
      <c r="H623" s="663"/>
      <c r="I623" s="663"/>
      <c r="J623" s="664"/>
      <c r="K623" s="34">
        <f>SUM(K625:K626)</f>
        <v>5.2</v>
      </c>
      <c r="L623" s="154" t="s">
        <v>54</v>
      </c>
      <c r="M623" s="100"/>
      <c r="N623" s="279"/>
    </row>
    <row r="624" spans="2:14" ht="12.75" customHeight="1" x14ac:dyDescent="0.2">
      <c r="B624" s="63"/>
      <c r="C624" s="13"/>
      <c r="D624" s="13"/>
      <c r="E624" s="167" t="s">
        <v>4685</v>
      </c>
      <c r="F624" s="85"/>
      <c r="G624" s="85"/>
      <c r="H624" s="85"/>
      <c r="I624" s="85"/>
      <c r="J624" s="86"/>
      <c r="K624" s="92"/>
      <c r="L624" s="154"/>
      <c r="M624" s="100"/>
      <c r="N624" s="279"/>
    </row>
    <row r="625" spans="2:14" ht="12.75" customHeight="1" x14ac:dyDescent="0.2">
      <c r="B625" s="63" t="s">
        <v>11086</v>
      </c>
      <c r="C625" s="13"/>
      <c r="D625" s="13"/>
      <c r="E625" s="325">
        <v>5.2</v>
      </c>
      <c r="F625" s="85"/>
      <c r="G625" s="85"/>
      <c r="H625" s="85"/>
      <c r="I625" s="85"/>
      <c r="J625" s="86"/>
      <c r="K625" s="92">
        <f>E625</f>
        <v>5.2</v>
      </c>
      <c r="L625" s="154"/>
      <c r="M625" s="100"/>
      <c r="N625" s="279"/>
    </row>
    <row r="626" spans="2:14" x14ac:dyDescent="0.2">
      <c r="B626" s="63"/>
      <c r="C626" s="48"/>
      <c r="D626" s="13"/>
      <c r="E626" s="331"/>
      <c r="F626" s="85"/>
      <c r="G626" s="85"/>
      <c r="H626" s="85"/>
      <c r="I626" s="85"/>
      <c r="J626" s="86"/>
      <c r="K626" s="92">
        <f>E626</f>
        <v>0</v>
      </c>
      <c r="L626" s="154"/>
      <c r="M626" s="100"/>
      <c r="N626" s="279"/>
    </row>
    <row r="627" spans="2:14" s="278" customFormat="1" ht="13.5" thickBot="1" x14ac:dyDescent="0.25">
      <c r="B627" s="63"/>
      <c r="C627" s="48"/>
      <c r="D627" s="13"/>
      <c r="E627" s="131"/>
      <c r="F627" s="85"/>
      <c r="G627" s="85"/>
      <c r="H627" s="85"/>
      <c r="I627" s="85"/>
      <c r="J627" s="86"/>
      <c r="K627" s="92"/>
      <c r="L627" s="154"/>
      <c r="M627" s="100"/>
      <c r="N627" s="279"/>
    </row>
    <row r="628" spans="2:14" s="278" customFormat="1" ht="30" customHeight="1" x14ac:dyDescent="0.2">
      <c r="B628" s="63"/>
      <c r="C628" s="48">
        <v>86919</v>
      </c>
      <c r="D628" s="122" t="s">
        <v>7</v>
      </c>
      <c r="E628" s="662" t="str">
        <f>IFERROR(VLOOKUP($C628,'SINAPI DEZEMBRO 2020'!$1:$1048576,2,0),IFERROR(VLOOKUP($C628,'COMP. PROPRIA'!$B$1:$I$79292,4,0),""))</f>
        <v>TANQUE DE LOUÇA BRANCA COM COLUNA, 30L OU EQUIVALENTE, INCLUSO SIFÃO FLEXÍVEL EM PVC, VÁLVULA METÁLICA E TORNEIRA DE METAL CROMADO PADRÃO MÉDIO - FORNECIMENTO E INSTALAÇÃO. AF_01/2020</v>
      </c>
      <c r="F628" s="663"/>
      <c r="G628" s="663"/>
      <c r="H628" s="663"/>
      <c r="I628" s="663"/>
      <c r="J628" s="664"/>
      <c r="K628" s="34">
        <f>SUM(K630)</f>
        <v>1</v>
      </c>
      <c r="L628" s="154" t="str">
        <f>IFERROR(VLOOKUP($C628,'SINAPI DEZEMBRO 2020'!$1:$1048576,3,0),IFERROR(VLOOKUP($C628,'COMP. PROPRIA'!$B$1:$I$79292,5,0),""))</f>
        <v>UN</v>
      </c>
      <c r="M628" s="100"/>
      <c r="N628" s="279"/>
    </row>
    <row r="629" spans="2:14" s="278" customFormat="1" x14ac:dyDescent="0.2">
      <c r="B629" s="63"/>
      <c r="C629" s="13"/>
      <c r="D629" s="13"/>
      <c r="E629" s="167" t="s">
        <v>4685</v>
      </c>
      <c r="F629" s="85"/>
      <c r="G629" s="85"/>
      <c r="H629" s="85"/>
      <c r="I629" s="85"/>
      <c r="J629" s="86"/>
      <c r="K629" s="92"/>
      <c r="L629" s="154"/>
      <c r="M629" s="100"/>
      <c r="N629" s="279"/>
    </row>
    <row r="630" spans="2:14" s="278" customFormat="1" ht="20.25" customHeight="1" x14ac:dyDescent="0.2">
      <c r="B630" s="63" t="s">
        <v>12419</v>
      </c>
      <c r="C630" s="13"/>
      <c r="D630" s="13"/>
      <c r="E630" s="325">
        <v>1</v>
      </c>
      <c r="F630" s="85"/>
      <c r="G630" s="85"/>
      <c r="H630" s="85"/>
      <c r="I630" s="85"/>
      <c r="J630" s="86"/>
      <c r="K630" s="92">
        <f>E630</f>
        <v>1</v>
      </c>
      <c r="L630" s="154"/>
      <c r="M630" s="100"/>
      <c r="N630" s="279"/>
    </row>
    <row r="631" spans="2:14" s="278" customFormat="1" ht="25.5" customHeight="1" x14ac:dyDescent="0.2">
      <c r="B631" s="63"/>
      <c r="C631" s="48"/>
      <c r="D631" s="13"/>
      <c r="E631" s="131"/>
      <c r="F631" s="85"/>
      <c r="G631" s="85"/>
      <c r="H631" s="85"/>
      <c r="I631" s="85"/>
      <c r="J631" s="86"/>
      <c r="K631" s="92"/>
      <c r="L631" s="154"/>
      <c r="M631" s="100"/>
      <c r="N631" s="279"/>
    </row>
    <row r="632" spans="2:14" s="278" customFormat="1" ht="25.5" customHeight="1" thickBot="1" x14ac:dyDescent="0.25">
      <c r="B632" s="63"/>
      <c r="C632" s="48"/>
      <c r="D632" s="13"/>
      <c r="E632" s="131"/>
      <c r="F632" s="85"/>
      <c r="G632" s="85"/>
      <c r="H632" s="85"/>
      <c r="I632" s="85"/>
      <c r="J632" s="86"/>
      <c r="K632" s="92"/>
      <c r="L632" s="154"/>
      <c r="M632" s="100"/>
      <c r="N632" s="279"/>
    </row>
    <row r="633" spans="2:14" ht="12.75" customHeight="1" thickBot="1" x14ac:dyDescent="0.25">
      <c r="B633" s="205"/>
      <c r="C633" s="206"/>
      <c r="D633" s="206"/>
      <c r="E633" s="680" t="s">
        <v>11115</v>
      </c>
      <c r="F633" s="681"/>
      <c r="G633" s="681"/>
      <c r="H633" s="681"/>
      <c r="I633" s="681"/>
      <c r="J633" s="682"/>
      <c r="K633" s="92"/>
      <c r="L633" s="206"/>
      <c r="M633" s="206"/>
      <c r="N633" s="207"/>
    </row>
    <row r="634" spans="2:14" ht="50.25" customHeight="1" x14ac:dyDescent="0.2">
      <c r="B634" s="63"/>
      <c r="C634" s="48">
        <v>94499</v>
      </c>
      <c r="D634" s="122" t="s">
        <v>7</v>
      </c>
      <c r="E634" s="662" t="str">
        <f>IFERROR(VLOOKUP($C634,'SINAPI DEZEMBRO 2020'!$1:$1048576,2,0),IFERROR(VLOOKUP($C634,'COMP. PROPRIA'!$B$1:$I$79292,4,0),""))</f>
        <v>REGISTRO DE GAVETA BRUTO, LATÃO, ROSCÁVEL, 2 1/2, INSTALADO EM RESERVAÇÃO DE ÁGUA DE EDIFICAÇÃO QUE POSSUA RESERVATÓRIO DE FIBRA/FIBROCIMENTO  FORNECIMENTO E INSTALAÇÃO. AF_06/2016</v>
      </c>
      <c r="F634" s="663"/>
      <c r="G634" s="663"/>
      <c r="H634" s="663"/>
      <c r="I634" s="663"/>
      <c r="J634" s="664"/>
      <c r="K634" s="34">
        <f>SUM(K636:K636)</f>
        <v>2</v>
      </c>
      <c r="L634" s="154" t="str">
        <f>IFERROR(VLOOKUP($C634,'SINAPI DEZEMBRO 2020'!$1:$1048576,3,0),IFERROR(VLOOKUP($C634,'COMP. PROPRIA'!$B$1:$I$79292,5,0),""))</f>
        <v>UN</v>
      </c>
      <c r="M634" s="100"/>
      <c r="N634" s="279"/>
    </row>
    <row r="635" spans="2:14" ht="21.75" customHeight="1" x14ac:dyDescent="0.2">
      <c r="B635" s="63"/>
      <c r="C635" s="48"/>
      <c r="D635" s="13"/>
      <c r="E635" s="167" t="s">
        <v>4685</v>
      </c>
      <c r="F635" s="85"/>
      <c r="G635" s="85"/>
      <c r="H635" s="85"/>
      <c r="I635" s="85"/>
      <c r="J635" s="86"/>
      <c r="K635" s="92"/>
      <c r="L635" s="154"/>
      <c r="M635" s="100"/>
      <c r="N635" s="279"/>
    </row>
    <row r="636" spans="2:14" ht="12.75" customHeight="1" x14ac:dyDescent="0.2">
      <c r="B636" s="63"/>
      <c r="C636" s="48"/>
      <c r="D636" s="13"/>
      <c r="E636" s="325">
        <v>2</v>
      </c>
      <c r="F636" s="85"/>
      <c r="G636" s="85"/>
      <c r="H636" s="85"/>
      <c r="I636" s="85"/>
      <c r="J636" s="86"/>
      <c r="K636" s="92">
        <f>E636</f>
        <v>2</v>
      </c>
      <c r="L636" s="154"/>
      <c r="M636" s="100"/>
      <c r="N636" s="279"/>
    </row>
    <row r="637" spans="2:14" ht="12.75" customHeight="1" thickBot="1" x14ac:dyDescent="0.25">
      <c r="B637" s="63"/>
      <c r="C637" s="48"/>
      <c r="D637" s="13"/>
      <c r="E637" s="131"/>
      <c r="F637" s="85"/>
      <c r="G637" s="85"/>
      <c r="H637" s="85"/>
      <c r="I637" s="85"/>
      <c r="J637" s="86"/>
      <c r="K637" s="92"/>
      <c r="L637" s="154"/>
      <c r="M637" s="100"/>
      <c r="N637" s="279"/>
    </row>
    <row r="638" spans="2:14" ht="40.5" customHeight="1" x14ac:dyDescent="0.2">
      <c r="B638" s="63"/>
      <c r="C638" s="48">
        <v>94497</v>
      </c>
      <c r="D638" s="122" t="s">
        <v>7</v>
      </c>
      <c r="E638" s="662" t="str">
        <f>IFERROR(VLOOKUP($C638,'SINAPI DEZEMBRO 2020'!$1:$1048576,2,0),IFERROR(VLOOKUP($C638,'COMP. PROPRIA'!$B$1:$I$79292,4,0),""))</f>
        <v>REGISTRO DE GAVETA BRUTO, LATÃO, ROSCÁVEL, 1 1/2, INSTALADO EM RESERVAÇÃO DE ÁGUA DE EDIFICAÇÃO QUE POSSUA RESERVATÓRIO DE FIBRA/FIBROCIMENTO  FORNECIMENTO E INSTALAÇÃO. AF_06/2016</v>
      </c>
      <c r="F638" s="663"/>
      <c r="G638" s="663"/>
      <c r="H638" s="663"/>
      <c r="I638" s="663"/>
      <c r="J638" s="664"/>
      <c r="K638" s="34">
        <f>SUM(K640:K641)</f>
        <v>10</v>
      </c>
      <c r="L638" s="154" t="str">
        <f>IFERROR(VLOOKUP($C638,'SINAPI DEZEMBRO 2020'!$1:$1048576,3,0),IFERROR(VLOOKUP($C638,'COMP. PROPRIA'!$B$1:$I$79292,5,0),""))</f>
        <v>UN</v>
      </c>
      <c r="M638" s="100"/>
      <c r="N638" s="279"/>
    </row>
    <row r="639" spans="2:14" ht="26.25" customHeight="1" x14ac:dyDescent="0.2">
      <c r="B639" s="63"/>
      <c r="C639" s="48"/>
      <c r="D639" s="13"/>
      <c r="E639" s="167" t="s">
        <v>4685</v>
      </c>
      <c r="F639" s="85"/>
      <c r="G639" s="85"/>
      <c r="H639" s="85"/>
      <c r="I639" s="85"/>
      <c r="J639" s="86"/>
      <c r="K639" s="92"/>
      <c r="L639" s="154"/>
      <c r="M639" s="100"/>
      <c r="N639" s="279"/>
    </row>
    <row r="640" spans="2:14" ht="12.75" customHeight="1" x14ac:dyDescent="0.2">
      <c r="B640" s="63"/>
      <c r="C640" s="48"/>
      <c r="D640" s="13"/>
      <c r="E640" s="325">
        <v>10</v>
      </c>
      <c r="F640" s="85"/>
      <c r="G640" s="85"/>
      <c r="H640" s="85"/>
      <c r="I640" s="85"/>
      <c r="J640" s="86"/>
      <c r="K640" s="92">
        <f>E640</f>
        <v>10</v>
      </c>
      <c r="L640" s="154"/>
      <c r="M640" s="100"/>
      <c r="N640" s="279"/>
    </row>
    <row r="641" spans="1:14" ht="12.75" customHeight="1" thickBot="1" x14ac:dyDescent="0.25">
      <c r="B641" s="63"/>
      <c r="C641" s="48"/>
      <c r="D641" s="13"/>
      <c r="E641" s="331"/>
      <c r="F641" s="85"/>
      <c r="G641" s="85"/>
      <c r="H641" s="85"/>
      <c r="I641" s="85"/>
      <c r="J641" s="86"/>
      <c r="K641" s="92">
        <f t="shared" ref="K641" si="19">E641</f>
        <v>0</v>
      </c>
      <c r="L641" s="154"/>
      <c r="M641" s="100"/>
      <c r="N641" s="279"/>
    </row>
    <row r="642" spans="1:14" ht="45" customHeight="1" x14ac:dyDescent="0.2">
      <c r="B642" s="63"/>
      <c r="C642" s="48">
        <v>94494</v>
      </c>
      <c r="D642" s="122" t="s">
        <v>7</v>
      </c>
      <c r="E642" s="662" t="str">
        <f>IFERROR(VLOOKUP($C642,'SINAPI DEZEMBRO 2020'!$1:$1048576,2,0),IFERROR(VLOOKUP($C642,'COMP. PROPRIA'!$B$1:$I$79292,4,0),""))</f>
        <v>REGISTRO DE GAVETA BRUTO, LATÃO, ROSCÁVEL, 3/4, INSTALADO EM RESERVAÇÃO DE ÁGUA DE EDIFICAÇÃO QUE POSSUA RESERVATÓRIO DE FIBRA/FIBROCIMENTO  FORNECIMENTO E INSTALAÇÃO. AF_06/2016</v>
      </c>
      <c r="F642" s="663"/>
      <c r="G642" s="663"/>
      <c r="H642" s="663"/>
      <c r="I642" s="663"/>
      <c r="J642" s="664"/>
      <c r="K642" s="34">
        <f>K644</f>
        <v>8</v>
      </c>
      <c r="L642" s="154" t="str">
        <f>IFERROR(VLOOKUP($C642,'SINAPI DEZEMBRO 2020'!$1:$1048576,3,0),IFERROR(VLOOKUP($C642,'COMP. PROPRIA'!$B$1:$I$79292,5,0),""))</f>
        <v>UN</v>
      </c>
      <c r="M642" s="100"/>
      <c r="N642" s="279"/>
    </row>
    <row r="643" spans="1:14" ht="12.75" customHeight="1" x14ac:dyDescent="0.2">
      <c r="B643" s="63"/>
      <c r="C643" s="48"/>
      <c r="D643" s="13"/>
      <c r="E643" s="167" t="s">
        <v>4685</v>
      </c>
      <c r="F643" s="85"/>
      <c r="G643" s="85"/>
      <c r="H643" s="85"/>
      <c r="I643" s="85"/>
      <c r="J643" s="86"/>
      <c r="K643" s="92"/>
      <c r="L643" s="154"/>
      <c r="M643" s="100"/>
      <c r="N643" s="279"/>
    </row>
    <row r="644" spans="1:14" ht="12.75" customHeight="1" x14ac:dyDescent="0.2">
      <c r="B644" s="63"/>
      <c r="C644" s="48"/>
      <c r="D644" s="13"/>
      <c r="E644" s="325">
        <v>8</v>
      </c>
      <c r="F644" s="85"/>
      <c r="G644" s="85"/>
      <c r="H644" s="85"/>
      <c r="I644" s="85"/>
      <c r="J644" s="86"/>
      <c r="K644" s="92">
        <f>E644</f>
        <v>8</v>
      </c>
      <c r="L644" s="154"/>
      <c r="M644" s="100"/>
      <c r="N644" s="279"/>
    </row>
    <row r="645" spans="1:14" ht="12.75" customHeight="1" thickBot="1" x14ac:dyDescent="0.25">
      <c r="B645" s="63"/>
      <c r="C645" s="48"/>
      <c r="D645" s="13"/>
      <c r="E645" s="131"/>
      <c r="F645" s="85"/>
      <c r="G645" s="85"/>
      <c r="H645" s="85"/>
      <c r="I645" s="85"/>
      <c r="J645" s="86"/>
      <c r="K645" s="92"/>
      <c r="L645" s="154"/>
      <c r="M645" s="100"/>
      <c r="N645" s="279"/>
    </row>
    <row r="646" spans="1:14" ht="24.75" customHeight="1" x14ac:dyDescent="0.2">
      <c r="B646" s="63"/>
      <c r="C646" s="48">
        <v>89351</v>
      </c>
      <c r="D646" s="122" t="s">
        <v>7</v>
      </c>
      <c r="E646" s="662" t="str">
        <f>IFERROR(VLOOKUP($C646,'SINAPI DEZEMBRO 2020'!$1:$1048576,2,0),IFERROR(VLOOKUP($C646,'COMP. PROPRIA'!$B$1:$I$79292,4,0),""))</f>
        <v>REGISTRO DE PRESSÃO BRUTO, LATÃO,  ROSCÁVEL, 3/4, FORNECIDO E INSTALADO EM RAMAL DE ÁGUA. AF_12/2014</v>
      </c>
      <c r="F646" s="663"/>
      <c r="G646" s="663"/>
      <c r="H646" s="663"/>
      <c r="I646" s="663"/>
      <c r="J646" s="664"/>
      <c r="K646" s="34">
        <f>K648</f>
        <v>2</v>
      </c>
      <c r="L646" s="154" t="str">
        <f>IFERROR(VLOOKUP($C646,'SINAPI DEZEMBRO 2020'!$1:$1048576,3,0),IFERROR(VLOOKUP($C646,'COMP. PROPRIA'!$B$1:$I$79292,5,0),""))</f>
        <v>UN</v>
      </c>
      <c r="M646" s="100"/>
      <c r="N646" s="279"/>
    </row>
    <row r="647" spans="1:14" ht="12.75" customHeight="1" x14ac:dyDescent="0.2">
      <c r="B647" s="63"/>
      <c r="C647" s="48"/>
      <c r="D647" s="13"/>
      <c r="E647" s="167" t="s">
        <v>4685</v>
      </c>
      <c r="F647" s="85"/>
      <c r="G647" s="85"/>
      <c r="H647" s="85"/>
      <c r="I647" s="85"/>
      <c r="J647" s="86"/>
      <c r="K647" s="92"/>
      <c r="L647" s="154"/>
      <c r="M647" s="100"/>
      <c r="N647" s="279"/>
    </row>
    <row r="648" spans="1:14" ht="12.75" customHeight="1" x14ac:dyDescent="0.2">
      <c r="B648" s="63"/>
      <c r="C648" s="48"/>
      <c r="D648" s="13"/>
      <c r="E648" s="325">
        <v>2</v>
      </c>
      <c r="F648" s="85"/>
      <c r="G648" s="85"/>
      <c r="H648" s="85"/>
      <c r="I648" s="85"/>
      <c r="J648" s="86"/>
      <c r="K648" s="92">
        <f>E648</f>
        <v>2</v>
      </c>
      <c r="L648" s="154"/>
      <c r="M648" s="100"/>
      <c r="N648" s="279"/>
    </row>
    <row r="649" spans="1:14" ht="12.75" customHeight="1" thickBot="1" x14ac:dyDescent="0.25">
      <c r="B649" s="63"/>
      <c r="C649" s="48"/>
      <c r="D649" s="13"/>
      <c r="E649" s="131"/>
      <c r="F649" s="85"/>
      <c r="G649" s="85"/>
      <c r="H649" s="85"/>
      <c r="I649" s="85"/>
      <c r="J649" s="86"/>
      <c r="K649" s="92"/>
      <c r="L649" s="154"/>
      <c r="M649" s="100"/>
      <c r="N649" s="279"/>
    </row>
    <row r="650" spans="1:14" ht="30" customHeight="1" x14ac:dyDescent="0.2">
      <c r="B650" s="63"/>
      <c r="C650" s="48">
        <v>99635</v>
      </c>
      <c r="D650" s="122" t="s">
        <v>7</v>
      </c>
      <c r="E650" s="662" t="str">
        <f>IFERROR(VLOOKUP($C650,'SINAPI DEZEMBRO 2020'!$1:$1048576,2,0),IFERROR(VLOOKUP($C650,'COMP. PROPRIA'!$B$1:$I$79292,4,0),""))</f>
        <v>VÁLVULA DE DESCARGA METÁLICA, BASE 1 1/2 ", ACABAMENTO METALICO CROMADO - FORNECIMENTO E INSTALAÇÃO. AF_01/2019</v>
      </c>
      <c r="F650" s="663"/>
      <c r="G650" s="663"/>
      <c r="H650" s="663"/>
      <c r="I650" s="663"/>
      <c r="J650" s="664"/>
      <c r="K650" s="34">
        <f>SUM(K652:K655)</f>
        <v>9</v>
      </c>
      <c r="L650" s="154" t="str">
        <f>IFERROR(VLOOKUP($C650,'SINAPI DEZEMBRO 2020'!$1:$1048576,3,0),IFERROR(VLOOKUP($C650,'COMP. PROPRIA'!$B$1:$I$79292,5,0),""))</f>
        <v>UN</v>
      </c>
      <c r="M650" s="100"/>
      <c r="N650" s="279"/>
    </row>
    <row r="651" spans="1:14" ht="12.75" customHeight="1" x14ac:dyDescent="0.2">
      <c r="B651" s="63"/>
      <c r="C651" s="48"/>
      <c r="D651" s="13"/>
      <c r="E651" s="167" t="s">
        <v>4685</v>
      </c>
      <c r="F651" s="85"/>
      <c r="G651" s="85"/>
      <c r="H651" s="85"/>
      <c r="I651" s="85"/>
      <c r="J651" s="86"/>
      <c r="K651" s="92"/>
      <c r="L651" s="154"/>
      <c r="M651" s="100"/>
      <c r="N651" s="279"/>
    </row>
    <row r="652" spans="1:14" ht="12.75" customHeight="1" x14ac:dyDescent="0.2">
      <c r="B652" s="63" t="s">
        <v>4878</v>
      </c>
      <c r="C652" s="48"/>
      <c r="D652" s="13"/>
      <c r="E652" s="325">
        <v>4</v>
      </c>
      <c r="F652" s="85"/>
      <c r="G652" s="85"/>
      <c r="H652" s="85"/>
      <c r="I652" s="85"/>
      <c r="J652" s="86"/>
      <c r="K652" s="92">
        <f>E652</f>
        <v>4</v>
      </c>
      <c r="L652" s="154"/>
      <c r="M652" s="100"/>
      <c r="N652" s="279"/>
    </row>
    <row r="653" spans="1:14" ht="12.75" customHeight="1" x14ac:dyDescent="0.2">
      <c r="B653" s="63" t="s">
        <v>4877</v>
      </c>
      <c r="C653" s="48"/>
      <c r="D653" s="13"/>
      <c r="E653" s="325">
        <v>4</v>
      </c>
      <c r="F653" s="85"/>
      <c r="G653" s="85"/>
      <c r="H653" s="85"/>
      <c r="I653" s="85"/>
      <c r="J653" s="86"/>
      <c r="K653" s="92">
        <f>E653</f>
        <v>4</v>
      </c>
      <c r="L653" s="154"/>
      <c r="M653" s="100"/>
      <c r="N653" s="279"/>
    </row>
    <row r="654" spans="1:14" ht="12.75" customHeight="1" x14ac:dyDescent="0.2">
      <c r="B654" s="63" t="s">
        <v>10610</v>
      </c>
      <c r="C654" s="48"/>
      <c r="D654" s="13"/>
      <c r="E654" s="325">
        <v>1</v>
      </c>
      <c r="F654" s="85"/>
      <c r="G654" s="85"/>
      <c r="H654" s="85"/>
      <c r="I654" s="85"/>
      <c r="J654" s="86"/>
      <c r="K654" s="92">
        <f>E654</f>
        <v>1</v>
      </c>
      <c r="L654" s="154"/>
      <c r="M654" s="100"/>
      <c r="N654" s="279"/>
    </row>
    <row r="655" spans="1:14" ht="12.75" customHeight="1" thickBot="1" x14ac:dyDescent="0.25">
      <c r="B655" s="63"/>
      <c r="C655" s="48"/>
      <c r="D655" s="13"/>
      <c r="E655" s="131"/>
      <c r="F655" s="85"/>
      <c r="G655" s="85"/>
      <c r="H655" s="85"/>
      <c r="I655" s="85"/>
      <c r="J655" s="86"/>
      <c r="K655" s="92"/>
      <c r="L655" s="154"/>
      <c r="M655" s="100"/>
      <c r="N655" s="279"/>
    </row>
    <row r="656" spans="1:14" s="278" customFormat="1" ht="12.75" customHeight="1" x14ac:dyDescent="0.2">
      <c r="A656" s="278" t="s">
        <v>12422</v>
      </c>
      <c r="B656" s="63"/>
      <c r="C656" s="48">
        <v>85005</v>
      </c>
      <c r="D656" s="122" t="s">
        <v>7</v>
      </c>
      <c r="E656" s="662" t="str">
        <f>IFERROR(VLOOKUP($C656,'SINAPI DEZEMBRO 2020'!$1:$1048576,2,0),IFERROR(VLOOKUP($C656,'COMP. PROPRIA'!$B$1:$I$79292,4,0),""))</f>
        <v>ESPELHO CRISTAL, ESPESSURA 4MM, COM PARAFUSOS DE FIXACAO, SEM MOLDURA</v>
      </c>
      <c r="F656" s="663"/>
      <c r="G656" s="663"/>
      <c r="H656" s="663"/>
      <c r="I656" s="663"/>
      <c r="J656" s="664"/>
      <c r="K656" s="34">
        <f>SUM(K658:K661)</f>
        <v>3.96</v>
      </c>
      <c r="L656" s="154" t="str">
        <f>IFERROR(VLOOKUP($C656,'SINAPI DEZEMBRO 2020'!$1:$1048576,3,0),IFERROR(VLOOKUP($C656,'COMP. PROPRIA'!$B$1:$I$79292,5,0),""))</f>
        <v>M2</v>
      </c>
      <c r="M656" s="100"/>
      <c r="N656" s="279"/>
    </row>
    <row r="657" spans="2:14" s="278" customFormat="1" ht="12.75" customHeight="1" x14ac:dyDescent="0.2">
      <c r="B657" s="63"/>
      <c r="C657" s="48"/>
      <c r="D657" s="13"/>
      <c r="E657" s="167" t="s">
        <v>4685</v>
      </c>
      <c r="F657" s="85"/>
      <c r="G657" s="85"/>
      <c r="H657" s="85"/>
      <c r="I657" s="85"/>
      <c r="J657" s="86"/>
      <c r="K657" s="92"/>
      <c r="L657" s="154"/>
      <c r="M657" s="100"/>
      <c r="N657" s="279"/>
    </row>
    <row r="658" spans="2:14" s="278" customFormat="1" ht="12.75" customHeight="1" x14ac:dyDescent="0.2">
      <c r="B658" s="63" t="s">
        <v>4878</v>
      </c>
      <c r="C658" s="48"/>
      <c r="D658" s="13"/>
      <c r="E658" s="325">
        <f>2.5*0.6</f>
        <v>1.5</v>
      </c>
      <c r="F658" s="85"/>
      <c r="G658" s="85"/>
      <c r="H658" s="85"/>
      <c r="I658" s="85"/>
      <c r="J658" s="86"/>
      <c r="K658" s="92">
        <f>E658</f>
        <v>1.5</v>
      </c>
      <c r="L658" s="154"/>
      <c r="M658" s="100"/>
      <c r="N658" s="279"/>
    </row>
    <row r="659" spans="2:14" s="278" customFormat="1" ht="12.75" customHeight="1" x14ac:dyDescent="0.2">
      <c r="B659" s="63" t="s">
        <v>4877</v>
      </c>
      <c r="C659" s="48"/>
      <c r="D659" s="13"/>
      <c r="E659" s="325">
        <f>2.5*0.6</f>
        <v>1.5</v>
      </c>
      <c r="F659" s="85"/>
      <c r="G659" s="85"/>
      <c r="H659" s="85"/>
      <c r="I659" s="85"/>
      <c r="J659" s="86"/>
      <c r="K659" s="92">
        <f>E659</f>
        <v>1.5</v>
      </c>
      <c r="L659" s="154"/>
      <c r="M659" s="100"/>
      <c r="N659" s="279"/>
    </row>
    <row r="660" spans="2:14" s="278" customFormat="1" ht="12.75" customHeight="1" x14ac:dyDescent="0.2">
      <c r="B660" s="63" t="s">
        <v>10610</v>
      </c>
      <c r="C660" s="48"/>
      <c r="D660" s="13"/>
      <c r="E660" s="325">
        <f>0.8*0.6</f>
        <v>0.48</v>
      </c>
      <c r="F660" s="85"/>
      <c r="G660" s="85"/>
      <c r="H660" s="85"/>
      <c r="I660" s="85"/>
      <c r="J660" s="86"/>
      <c r="K660" s="92">
        <f>E660</f>
        <v>0.48</v>
      </c>
      <c r="L660" s="154"/>
      <c r="M660" s="100"/>
      <c r="N660" s="279"/>
    </row>
    <row r="661" spans="2:14" s="278" customFormat="1" ht="12.75" customHeight="1" x14ac:dyDescent="0.2">
      <c r="B661" s="63" t="s">
        <v>12423</v>
      </c>
      <c r="C661" s="48"/>
      <c r="D661" s="13"/>
      <c r="E661" s="325">
        <f>0.8*0.6</f>
        <v>0.48</v>
      </c>
      <c r="F661" s="85"/>
      <c r="G661" s="85"/>
      <c r="H661" s="85"/>
      <c r="I661" s="85"/>
      <c r="J661" s="86"/>
      <c r="K661" s="92">
        <f>E661</f>
        <v>0.48</v>
      </c>
      <c r="L661" s="154"/>
      <c r="M661" s="100"/>
      <c r="N661" s="279"/>
    </row>
    <row r="662" spans="2:14" s="278" customFormat="1" ht="12.75" customHeight="1" x14ac:dyDescent="0.2">
      <c r="B662" s="63"/>
      <c r="C662" s="48"/>
      <c r="D662" s="13"/>
      <c r="E662" s="131"/>
      <c r="F662" s="85"/>
      <c r="G662" s="85"/>
      <c r="H662" s="85"/>
      <c r="I662" s="85"/>
      <c r="J662" s="86"/>
      <c r="K662" s="92"/>
      <c r="L662" s="154"/>
      <c r="M662" s="100"/>
      <c r="N662" s="279"/>
    </row>
    <row r="663" spans="2:14" s="278" customFormat="1" ht="12.75" customHeight="1" thickBot="1" x14ac:dyDescent="0.25">
      <c r="B663" s="63"/>
      <c r="C663" s="48"/>
      <c r="D663" s="13"/>
      <c r="E663" s="131"/>
      <c r="F663" s="85"/>
      <c r="G663" s="85"/>
      <c r="H663" s="85"/>
      <c r="I663" s="85"/>
      <c r="J663" s="86"/>
      <c r="K663" s="92"/>
      <c r="L663" s="154"/>
      <c r="M663" s="100"/>
      <c r="N663" s="279"/>
    </row>
    <row r="664" spans="2:14" s="278" customFormat="1" ht="12.75" customHeight="1" x14ac:dyDescent="0.2">
      <c r="B664" s="63"/>
      <c r="C664" s="48">
        <v>95544</v>
      </c>
      <c r="D664" s="122" t="s">
        <v>7</v>
      </c>
      <c r="E664" s="662" t="str">
        <f>IFERROR(VLOOKUP($C664,'SINAPI DEZEMBRO 2020'!$1:$1048576,2,0),IFERROR(VLOOKUP($C664,'COMP. PROPRIA'!$B$1:$I$79292,4,0),""))</f>
        <v>PAPELEIRA DE PAREDE EM METAL CROMADO SEM TAMPA, INCLUSO FIXAÇÃO. AF_01/2020</v>
      </c>
      <c r="F664" s="663"/>
      <c r="G664" s="663"/>
      <c r="H664" s="663"/>
      <c r="I664" s="663"/>
      <c r="J664" s="664"/>
      <c r="K664" s="34">
        <f>SUM(K666:K668)</f>
        <v>9</v>
      </c>
      <c r="L664" s="154" t="str">
        <f>IFERROR(VLOOKUP($C664,'SINAPI DEZEMBRO 2020'!$1:$1048576,3,0),IFERROR(VLOOKUP($C664,'COMP. PROPRIA'!$B$1:$I$79292,5,0),""))</f>
        <v>UN</v>
      </c>
      <c r="M664" s="100"/>
      <c r="N664" s="279"/>
    </row>
    <row r="665" spans="2:14" s="278" customFormat="1" ht="12.75" customHeight="1" x14ac:dyDescent="0.2">
      <c r="B665" s="63"/>
      <c r="C665" s="48"/>
      <c r="D665" s="13"/>
      <c r="E665" s="167" t="s">
        <v>4685</v>
      </c>
      <c r="F665" s="85"/>
      <c r="G665" s="85"/>
      <c r="H665" s="85"/>
      <c r="I665" s="85"/>
      <c r="J665" s="86"/>
      <c r="K665" s="92"/>
      <c r="L665" s="154"/>
      <c r="M665" s="100"/>
      <c r="N665" s="279"/>
    </row>
    <row r="666" spans="2:14" s="278" customFormat="1" ht="12.75" customHeight="1" x14ac:dyDescent="0.2">
      <c r="B666" s="63" t="s">
        <v>4878</v>
      </c>
      <c r="C666" s="48"/>
      <c r="D666" s="13"/>
      <c r="E666" s="325">
        <v>4</v>
      </c>
      <c r="F666" s="85"/>
      <c r="G666" s="85"/>
      <c r="H666" s="85"/>
      <c r="I666" s="85"/>
      <c r="J666" s="86"/>
      <c r="K666" s="92">
        <f>E666</f>
        <v>4</v>
      </c>
      <c r="L666" s="154"/>
      <c r="M666" s="100"/>
      <c r="N666" s="279"/>
    </row>
    <row r="667" spans="2:14" s="278" customFormat="1" ht="12.75" customHeight="1" x14ac:dyDescent="0.2">
      <c r="B667" s="63" t="s">
        <v>4877</v>
      </c>
      <c r="C667" s="48"/>
      <c r="D667" s="13"/>
      <c r="E667" s="325">
        <v>4</v>
      </c>
      <c r="F667" s="85"/>
      <c r="G667" s="85"/>
      <c r="H667" s="85"/>
      <c r="I667" s="85"/>
      <c r="J667" s="86"/>
      <c r="K667" s="92">
        <f>E667</f>
        <v>4</v>
      </c>
      <c r="L667" s="154"/>
      <c r="M667" s="100"/>
      <c r="N667" s="279"/>
    </row>
    <row r="668" spans="2:14" s="278" customFormat="1" ht="12.75" customHeight="1" x14ac:dyDescent="0.2">
      <c r="B668" s="63" t="s">
        <v>10610</v>
      </c>
      <c r="C668" s="48"/>
      <c r="D668" s="13"/>
      <c r="E668" s="325">
        <v>1</v>
      </c>
      <c r="F668" s="85"/>
      <c r="G668" s="85"/>
      <c r="H668" s="85"/>
      <c r="I668" s="85"/>
      <c r="J668" s="86"/>
      <c r="K668" s="92">
        <f>E668</f>
        <v>1</v>
      </c>
      <c r="L668" s="154"/>
      <c r="M668" s="100"/>
      <c r="N668" s="279"/>
    </row>
    <row r="669" spans="2:14" s="586" customFormat="1" ht="13.5" customHeight="1" thickBot="1" x14ac:dyDescent="0.25">
      <c r="B669" s="204"/>
      <c r="C669" s="214"/>
      <c r="D669" s="198"/>
      <c r="E669" s="131"/>
      <c r="F669" s="199"/>
      <c r="G669" s="199"/>
      <c r="H669" s="199"/>
      <c r="I669" s="199"/>
      <c r="J669" s="595"/>
      <c r="K669" s="589"/>
      <c r="L669" s="211"/>
      <c r="M669" s="212"/>
      <c r="N669" s="213"/>
    </row>
    <row r="670" spans="2:14" s="586" customFormat="1" ht="13.5" customHeight="1" x14ac:dyDescent="0.2">
      <c r="B670" s="63"/>
      <c r="C670" s="48">
        <v>95545</v>
      </c>
      <c r="D670" s="122" t="s">
        <v>7</v>
      </c>
      <c r="E670" s="662" t="str">
        <f>IFERROR(VLOOKUP($C670,'SINAPI DEZEMBRO 2020'!$1:$1048576,2,0),IFERROR(VLOOKUP($C670,'COMP. PROPRIA'!$B$1:$I$79292,4,0),""))</f>
        <v>SABONETEIRA DE PAREDE EM METAL CROMADO, INCLUSO FIXAÇÃO. AF_01/2020</v>
      </c>
      <c r="F670" s="663"/>
      <c r="G670" s="663"/>
      <c r="H670" s="663"/>
      <c r="I670" s="663"/>
      <c r="J670" s="664"/>
      <c r="K670" s="34">
        <f>SUM(K672:K674)</f>
        <v>5</v>
      </c>
      <c r="L670" s="154" t="str">
        <f>IFERROR(VLOOKUP($C670,'SINAPI DEZEMBRO 2020'!$1:$1048576,3,0),IFERROR(VLOOKUP($C670,'COMP. PROPRIA'!$B$1:$I$79292,5,0),""))</f>
        <v>UN</v>
      </c>
      <c r="M670" s="100"/>
      <c r="N670" s="279"/>
    </row>
    <row r="671" spans="2:14" s="586" customFormat="1" ht="13.5" customHeight="1" x14ac:dyDescent="0.2">
      <c r="B671" s="63"/>
      <c r="C671" s="48"/>
      <c r="D671" s="13"/>
      <c r="E671" s="167" t="s">
        <v>4685</v>
      </c>
      <c r="F671" s="85"/>
      <c r="G671" s="85"/>
      <c r="H671" s="85"/>
      <c r="I671" s="85"/>
      <c r="J671" s="86"/>
      <c r="K671" s="92"/>
      <c r="L671" s="154"/>
      <c r="M671" s="100"/>
      <c r="N671" s="279"/>
    </row>
    <row r="672" spans="2:14" s="586" customFormat="1" ht="13.5" customHeight="1" x14ac:dyDescent="0.2">
      <c r="B672" s="63" t="s">
        <v>4878</v>
      </c>
      <c r="C672" s="48"/>
      <c r="D672" s="13"/>
      <c r="E672" s="325">
        <v>2</v>
      </c>
      <c r="F672" s="85"/>
      <c r="G672" s="85"/>
      <c r="H672" s="85"/>
      <c r="I672" s="85"/>
      <c r="J672" s="86"/>
      <c r="K672" s="92">
        <f>E672</f>
        <v>2</v>
      </c>
      <c r="L672" s="154"/>
      <c r="M672" s="100"/>
      <c r="N672" s="279"/>
    </row>
    <row r="673" spans="2:14" s="586" customFormat="1" ht="13.5" customHeight="1" x14ac:dyDescent="0.2">
      <c r="B673" s="63" t="s">
        <v>4877</v>
      </c>
      <c r="C673" s="48"/>
      <c r="D673" s="13"/>
      <c r="E673" s="325">
        <v>2</v>
      </c>
      <c r="F673" s="85"/>
      <c r="G673" s="85"/>
      <c r="H673" s="85"/>
      <c r="I673" s="85"/>
      <c r="J673" s="86"/>
      <c r="K673" s="92">
        <f>E673</f>
        <v>2</v>
      </c>
      <c r="L673" s="154"/>
      <c r="M673" s="100"/>
      <c r="N673" s="279"/>
    </row>
    <row r="674" spans="2:14" s="586" customFormat="1" ht="13.5" customHeight="1" x14ac:dyDescent="0.2">
      <c r="B674" s="63" t="s">
        <v>10610</v>
      </c>
      <c r="C674" s="48"/>
      <c r="D674" s="13"/>
      <c r="E674" s="325">
        <v>1</v>
      </c>
      <c r="F674" s="85"/>
      <c r="G674" s="85"/>
      <c r="H674" s="85"/>
      <c r="I674" s="85"/>
      <c r="J674" s="86"/>
      <c r="K674" s="92">
        <f>E674</f>
        <v>1</v>
      </c>
      <c r="L674" s="154"/>
      <c r="M674" s="100"/>
      <c r="N674" s="279"/>
    </row>
    <row r="675" spans="2:14" s="586" customFormat="1" ht="13.5" customHeight="1" thickBot="1" x14ac:dyDescent="0.25">
      <c r="B675" s="204"/>
      <c r="C675" s="214"/>
      <c r="D675" s="198"/>
      <c r="E675" s="131"/>
      <c r="F675" s="199"/>
      <c r="G675" s="199"/>
      <c r="H675" s="199"/>
      <c r="I675" s="199"/>
      <c r="J675" s="595"/>
      <c r="K675" s="589"/>
      <c r="L675" s="211"/>
      <c r="M675" s="212"/>
      <c r="N675" s="213"/>
    </row>
    <row r="676" spans="2:14" ht="12.75" customHeight="1" thickBot="1" x14ac:dyDescent="0.25">
      <c r="B676" s="592"/>
      <c r="C676" s="593"/>
      <c r="D676" s="593"/>
      <c r="E676" s="680" t="s">
        <v>11118</v>
      </c>
      <c r="F676" s="681"/>
      <c r="G676" s="681"/>
      <c r="H676" s="681"/>
      <c r="I676" s="681"/>
      <c r="J676" s="682"/>
      <c r="K676" s="92"/>
      <c r="L676" s="593"/>
      <c r="M676" s="593"/>
      <c r="N676" s="594"/>
    </row>
    <row r="677" spans="2:14" ht="30.75" customHeight="1" x14ac:dyDescent="0.2">
      <c r="B677" s="63"/>
      <c r="C677" s="48">
        <v>86885</v>
      </c>
      <c r="D677" s="122" t="s">
        <v>7</v>
      </c>
      <c r="E677" s="662" t="str">
        <f>IFERROR(VLOOKUP($C677,'SINAPI DEZEMBRO 2020'!$1:$1048576,2,0),IFERROR(VLOOKUP($C677,'COMP. PROPRIA'!$B$1:$I$79292,4,0),""))</f>
        <v>ENGATE FLEXÍVEL EM PLÁSTICO BRANCO, 1/2 X 40CM - FORNECIMENTO E INSTALAÇÃO. AF_01/2020</v>
      </c>
      <c r="F677" s="663"/>
      <c r="G677" s="663"/>
      <c r="H677" s="663"/>
      <c r="I677" s="663"/>
      <c r="J677" s="664"/>
      <c r="K677" s="34">
        <f>K679</f>
        <v>18</v>
      </c>
      <c r="L677" s="154" t="str">
        <f>IFERROR(VLOOKUP($C677,'SINAPI DEZEMBRO 2020'!$1:$1048576,3,0),IFERROR(VLOOKUP($C677,'COMP. PROPRIA'!$B$1:$I$79292,5,0),""))</f>
        <v>UN</v>
      </c>
      <c r="M677" s="100"/>
      <c r="N677" s="279"/>
    </row>
    <row r="678" spans="2:14" ht="12.75" customHeight="1" x14ac:dyDescent="0.2">
      <c r="B678" s="63"/>
      <c r="C678" s="48"/>
      <c r="D678" s="13"/>
      <c r="E678" s="167" t="s">
        <v>4685</v>
      </c>
      <c r="F678" s="85"/>
      <c r="G678" s="85"/>
      <c r="H678" s="85"/>
      <c r="I678" s="85"/>
      <c r="J678" s="86"/>
      <c r="K678" s="92"/>
      <c r="L678" s="154"/>
      <c r="M678" s="100"/>
      <c r="N678" s="279"/>
    </row>
    <row r="679" spans="2:14" ht="12.75" customHeight="1" x14ac:dyDescent="0.2">
      <c r="B679" s="63"/>
      <c r="C679" s="48"/>
      <c r="D679" s="13"/>
      <c r="E679" s="325">
        <v>18</v>
      </c>
      <c r="F679" s="85"/>
      <c r="G679" s="85"/>
      <c r="H679" s="85"/>
      <c r="I679" s="85"/>
      <c r="J679" s="86"/>
      <c r="K679" s="92">
        <f>E679</f>
        <v>18</v>
      </c>
      <c r="L679" s="154"/>
      <c r="M679" s="100"/>
      <c r="N679" s="279"/>
    </row>
    <row r="680" spans="2:14" ht="12.75" customHeight="1" thickBot="1" x14ac:dyDescent="0.25">
      <c r="B680" s="63"/>
      <c r="C680" s="48"/>
      <c r="D680" s="13"/>
      <c r="E680" s="44"/>
      <c r="F680" s="85"/>
      <c r="G680" s="85"/>
      <c r="H680" s="85"/>
      <c r="I680" s="85"/>
      <c r="J680" s="86"/>
      <c r="K680" s="92"/>
      <c r="L680" s="154"/>
      <c r="M680" s="100"/>
      <c r="N680" s="279"/>
    </row>
    <row r="681" spans="2:14" ht="36.75" customHeight="1" x14ac:dyDescent="0.2">
      <c r="B681" s="63"/>
      <c r="C681" s="48">
        <v>89385</v>
      </c>
      <c r="D681" s="122" t="s">
        <v>7</v>
      </c>
      <c r="E681" s="662" t="str">
        <f>IFERROR(VLOOKUP($C681,'SINAPI DEZEMBRO 2020'!$1:$1048576,2,0),IFERROR(VLOOKUP($C681,'COMP. PROPRIA'!$B$1:$I$79292,4,0),""))</f>
        <v>LUVA SOLDÁVEL E COM ROSCA, PVC, SOLDÁVEL, DN 25MM X 3/4, INSTALADO EM RAMAL OU SUB-RAMAL DE ÁGUA - FORNECIMENTO E INSTALAÇÃO. AF_12/2014</v>
      </c>
      <c r="F681" s="663"/>
      <c r="G681" s="663"/>
      <c r="H681" s="663"/>
      <c r="I681" s="663"/>
      <c r="J681" s="664"/>
      <c r="K681" s="34">
        <f>K683</f>
        <v>2</v>
      </c>
      <c r="L681" s="154" t="str">
        <f>IFERROR(VLOOKUP($C681,'SINAPI DEZEMBRO 2020'!$1:$1048576,3,0),IFERROR(VLOOKUP($C681,'COMP. PROPRIA'!$B$1:$I$79292,5,0),""))</f>
        <v>UN</v>
      </c>
      <c r="M681" s="100"/>
      <c r="N681" s="279"/>
    </row>
    <row r="682" spans="2:14" ht="12.75" customHeight="1" x14ac:dyDescent="0.2">
      <c r="B682" s="63"/>
      <c r="C682" s="48"/>
      <c r="D682" s="13"/>
      <c r="E682" s="167" t="s">
        <v>4685</v>
      </c>
      <c r="F682" s="85"/>
      <c r="G682" s="85"/>
      <c r="H682" s="85"/>
      <c r="I682" s="85"/>
      <c r="J682" s="86"/>
      <c r="K682" s="92"/>
      <c r="L682" s="154"/>
      <c r="M682" s="100"/>
      <c r="N682" s="279"/>
    </row>
    <row r="683" spans="2:14" ht="12.75" customHeight="1" x14ac:dyDescent="0.2">
      <c r="B683" s="63"/>
      <c r="C683" s="48"/>
      <c r="D683" s="13"/>
      <c r="E683" s="325">
        <v>2</v>
      </c>
      <c r="F683" s="85"/>
      <c r="G683" s="85"/>
      <c r="H683" s="85"/>
      <c r="I683" s="85"/>
      <c r="J683" s="86"/>
      <c r="K683" s="92">
        <f>E683</f>
        <v>2</v>
      </c>
      <c r="L683" s="154"/>
      <c r="M683" s="100"/>
      <c r="N683" s="279"/>
    </row>
    <row r="684" spans="2:14" ht="12.75" customHeight="1" thickBot="1" x14ac:dyDescent="0.25">
      <c r="B684" s="63"/>
      <c r="C684" s="48"/>
      <c r="D684" s="13"/>
      <c r="E684" s="331"/>
      <c r="F684" s="85"/>
      <c r="G684" s="85"/>
      <c r="H684" s="85"/>
      <c r="I684" s="85"/>
      <c r="J684" s="86"/>
      <c r="K684" s="92"/>
      <c r="L684" s="154"/>
      <c r="M684" s="100"/>
      <c r="N684" s="279"/>
    </row>
    <row r="685" spans="2:14" ht="40.5" customHeight="1" x14ac:dyDescent="0.2">
      <c r="B685" s="63"/>
      <c r="C685" s="48">
        <v>94789</v>
      </c>
      <c r="D685" s="122" t="s">
        <v>7</v>
      </c>
      <c r="E685" s="662" t="str">
        <f>IFERROR(VLOOKUP($C685,'SINAPI DEZEMBRO 2020'!$1:$1048576,2,0),IFERROR(VLOOKUP($C685,'COMP. PROPRIA'!$B$1:$I$79292,4,0),""))</f>
        <v>ADAPTADOR COM FLANGES LIVRES, PVC, SOLDÁVEL LONGO, DN 75 MM X 2 1/2 , INSTALADO EM RESERVAÇÃO DE ÁGUA DE EDIFICAÇÃO QUE POSSUA RESERVATÓRIO DE FIBRA/FIBROCIMENTO   FORNECIMENTO E INSTALAÇÃO. AF_06/2016</v>
      </c>
      <c r="F685" s="663"/>
      <c r="G685" s="663"/>
      <c r="H685" s="663"/>
      <c r="I685" s="663"/>
      <c r="J685" s="664"/>
      <c r="K685" s="34">
        <f>SUM(K687:K687)</f>
        <v>4</v>
      </c>
      <c r="L685" s="154" t="str">
        <f>IFERROR(VLOOKUP($C685,'SINAPI DEZEMBRO 2020'!$1:$1048576,3,0),IFERROR(VLOOKUP($C685,'COMP. PROPRIA'!$B$1:$I$79292,5,0),""))</f>
        <v>UN</v>
      </c>
      <c r="M685" s="100"/>
      <c r="N685" s="279"/>
    </row>
    <row r="686" spans="2:14" ht="12.75" customHeight="1" x14ac:dyDescent="0.2">
      <c r="B686" s="63"/>
      <c r="C686" s="48"/>
      <c r="D686" s="13"/>
      <c r="E686" s="167" t="s">
        <v>4685</v>
      </c>
      <c r="F686" s="85"/>
      <c r="G686" s="85"/>
      <c r="H686" s="85"/>
      <c r="I686" s="85"/>
      <c r="J686" s="86"/>
      <c r="K686" s="92"/>
      <c r="L686" s="154"/>
      <c r="M686" s="100"/>
      <c r="N686" s="279"/>
    </row>
    <row r="687" spans="2:14" ht="12.75" customHeight="1" x14ac:dyDescent="0.2">
      <c r="B687" s="63"/>
      <c r="C687" s="48"/>
      <c r="D687" s="13"/>
      <c r="E687" s="325">
        <v>4</v>
      </c>
      <c r="F687" s="85"/>
      <c r="G687" s="85"/>
      <c r="H687" s="85"/>
      <c r="I687" s="85"/>
      <c r="J687" s="86"/>
      <c r="K687" s="92">
        <f>E687</f>
        <v>4</v>
      </c>
      <c r="L687" s="154"/>
      <c r="M687" s="100"/>
      <c r="N687" s="279"/>
    </row>
    <row r="688" spans="2:14" ht="12.75" customHeight="1" thickBot="1" x14ac:dyDescent="0.25">
      <c r="B688" s="63"/>
      <c r="C688" s="48"/>
      <c r="D688" s="13"/>
      <c r="E688" s="131"/>
      <c r="F688" s="85"/>
      <c r="G688" s="85"/>
      <c r="H688" s="85"/>
      <c r="I688" s="85"/>
      <c r="J688" s="86"/>
      <c r="K688" s="92"/>
      <c r="L688" s="154"/>
      <c r="M688" s="100"/>
      <c r="N688" s="279"/>
    </row>
    <row r="689" spans="2:14" ht="38.25" customHeight="1" x14ac:dyDescent="0.2">
      <c r="B689" s="63"/>
      <c r="C689" s="48">
        <v>94656</v>
      </c>
      <c r="D689" s="122" t="s">
        <v>7</v>
      </c>
      <c r="E689" s="662" t="str">
        <f>IFERROR(VLOOKUP($C689,'SINAPI DEZEMBRO 2020'!$1:$1048576,2,0),IFERROR(VLOOKUP($C689,'COMP. PROPRIA'!$B$1:$I$79292,4,0),""))</f>
        <v>ADAPTADOR CURTO COM BOLSA E ROSCA PARA REGISTRO, PVC, SOLDÁVEL, DN  25 MM X 3/4 , INSTALADO EM RESERVAÇÃO DE ÁGUA DE EDIFICAÇÃO QUE POSSUA RESERVATÓRIO DE FIBRA/FIBROCIMENTO   FORNECIMENTO E INSTALAÇÃO. AF_06/2016</v>
      </c>
      <c r="F689" s="663"/>
      <c r="G689" s="663"/>
      <c r="H689" s="663"/>
      <c r="I689" s="663"/>
      <c r="J689" s="664"/>
      <c r="K689" s="34">
        <f>SUM(K691:K691)</f>
        <v>18</v>
      </c>
      <c r="L689" s="154" t="str">
        <f>IFERROR(VLOOKUP($C689,'SINAPI DEZEMBRO 2020'!$1:$1048576,3,0),IFERROR(VLOOKUP($C689,'COMP. PROPRIA'!$B$1:$I$79292,5,0),""))</f>
        <v>UN</v>
      </c>
      <c r="M689" s="100"/>
      <c r="N689" s="279"/>
    </row>
    <row r="690" spans="2:14" ht="15" customHeight="1" x14ac:dyDescent="0.2">
      <c r="B690" s="63"/>
      <c r="C690" s="48"/>
      <c r="D690" s="13"/>
      <c r="E690" s="167" t="s">
        <v>4685</v>
      </c>
      <c r="F690" s="85"/>
      <c r="G690" s="85"/>
      <c r="H690" s="85"/>
      <c r="I690" s="85"/>
      <c r="J690" s="86"/>
      <c r="K690" s="92"/>
      <c r="L690" s="154"/>
      <c r="M690" s="100"/>
      <c r="N690" s="279"/>
    </row>
    <row r="691" spans="2:14" ht="12.75" customHeight="1" x14ac:dyDescent="0.2">
      <c r="B691" s="204"/>
      <c r="C691" s="48"/>
      <c r="D691" s="13"/>
      <c r="E691" s="325">
        <v>18</v>
      </c>
      <c r="F691" s="85"/>
      <c r="G691" s="85"/>
      <c r="H691" s="85"/>
      <c r="I691" s="85"/>
      <c r="J691" s="86"/>
      <c r="K691" s="92">
        <f>E691</f>
        <v>18</v>
      </c>
      <c r="L691" s="154"/>
      <c r="M691" s="100"/>
      <c r="N691" s="279"/>
    </row>
    <row r="692" spans="2:14" ht="12.75" customHeight="1" thickBot="1" x14ac:dyDescent="0.25">
      <c r="B692" s="204"/>
      <c r="C692" s="48"/>
      <c r="D692" s="13"/>
      <c r="E692" s="131"/>
      <c r="F692" s="85"/>
      <c r="G692" s="85"/>
      <c r="H692" s="85"/>
      <c r="I692" s="85"/>
      <c r="J692" s="86"/>
      <c r="K692" s="92"/>
      <c r="L692" s="154"/>
      <c r="M692" s="100"/>
      <c r="N692" s="279"/>
    </row>
    <row r="693" spans="2:14" ht="39.75" customHeight="1" x14ac:dyDescent="0.2">
      <c r="B693" s="204"/>
      <c r="C693" s="48">
        <v>94662</v>
      </c>
      <c r="D693" s="122" t="s">
        <v>7</v>
      </c>
      <c r="E693" s="662" t="str">
        <f>IFERROR(VLOOKUP($C693,'SINAPI DEZEMBRO 2020'!$1:$1048576,2,0),IFERROR(VLOOKUP($C693,'COMP. PROPRIA'!$B$1:$I$79292,4,0),""))</f>
        <v>ADAPTADOR CURTO COM BOLSA E ROSCA PARA REGISTRO, PVC, SOLDÁVEL, DN 50 MM X 1 1/2 , INSTALADO EM RESERVAÇÃO DE ÁGUA DE EDIFICAÇÃO QUE POSSUA RESERVATÓRIO DE FIBRA/FIBROCIMENTO   FORNECIMENTO E INSTALAÇÃO. AF_06/2016</v>
      </c>
      <c r="F693" s="663"/>
      <c r="G693" s="663"/>
      <c r="H693" s="663"/>
      <c r="I693" s="663"/>
      <c r="J693" s="664"/>
      <c r="K693" s="34">
        <f>SUM(K695:K695)</f>
        <v>30</v>
      </c>
      <c r="L693" s="154" t="str">
        <f>IFERROR(VLOOKUP($C693,'SINAPI DEZEMBRO 2020'!$1:$1048576,3,0),IFERROR(VLOOKUP($C693,'COMP. PROPRIA'!$B$1:$I$79292,5,0),""))</f>
        <v>UN</v>
      </c>
      <c r="M693" s="100"/>
      <c r="N693" s="279"/>
    </row>
    <row r="694" spans="2:14" ht="12.75" customHeight="1" x14ac:dyDescent="0.2">
      <c r="B694" s="204"/>
      <c r="C694" s="48"/>
      <c r="D694" s="13"/>
      <c r="E694" s="167" t="s">
        <v>4685</v>
      </c>
      <c r="F694" s="85"/>
      <c r="G694" s="85"/>
      <c r="H694" s="85"/>
      <c r="I694" s="85"/>
      <c r="J694" s="86"/>
      <c r="K694" s="92"/>
      <c r="L694" s="154"/>
      <c r="M694" s="100"/>
      <c r="N694" s="279"/>
    </row>
    <row r="695" spans="2:14" ht="12.75" customHeight="1" x14ac:dyDescent="0.2">
      <c r="B695" s="204"/>
      <c r="C695" s="48"/>
      <c r="D695" s="13"/>
      <c r="E695" s="325">
        <v>30</v>
      </c>
      <c r="F695" s="85"/>
      <c r="G695" s="85"/>
      <c r="H695" s="85"/>
      <c r="I695" s="85"/>
      <c r="J695" s="86"/>
      <c r="K695" s="92">
        <f>E695</f>
        <v>30</v>
      </c>
      <c r="L695" s="154"/>
      <c r="M695" s="100"/>
      <c r="N695" s="279"/>
    </row>
    <row r="696" spans="2:14" ht="12.75" customHeight="1" thickBot="1" x14ac:dyDescent="0.25">
      <c r="B696" s="204"/>
      <c r="C696" s="48"/>
      <c r="D696" s="13"/>
      <c r="E696" s="131"/>
      <c r="F696" s="85"/>
      <c r="G696" s="85"/>
      <c r="H696" s="85"/>
      <c r="I696" s="85"/>
      <c r="J696" s="86"/>
      <c r="K696" s="92"/>
      <c r="L696" s="154"/>
      <c r="M696" s="100"/>
      <c r="N696" s="279"/>
    </row>
    <row r="697" spans="2:14" ht="15" customHeight="1" x14ac:dyDescent="0.2">
      <c r="B697" s="204"/>
      <c r="C697" s="48" t="s">
        <v>12700</v>
      </c>
      <c r="D697" s="187" t="s">
        <v>4665</v>
      </c>
      <c r="E697" s="662" t="str">
        <f>IFERROR(VLOOKUP($C697,'SINAPI DEZEMBRO 2020'!$1:$1048576,2,0),IFERROR(VLOOKUP($C697,'COMP. PROPRIA'!$B$1:$I$79292,4,0),""))</f>
        <v>BUCHA DE RED. SOLDAVEL LONGA 50 X 25 FORNECIMENTO E INSTALAÇÃO.</v>
      </c>
      <c r="F697" s="663"/>
      <c r="G697" s="663"/>
      <c r="H697" s="663"/>
      <c r="I697" s="663"/>
      <c r="J697" s="664"/>
      <c r="K697" s="34">
        <f>SUM(K699:K700)</f>
        <v>7</v>
      </c>
      <c r="L697" s="154" t="s">
        <v>651</v>
      </c>
      <c r="M697" s="100"/>
      <c r="N697" s="279"/>
    </row>
    <row r="698" spans="2:14" ht="15" customHeight="1" x14ac:dyDescent="0.2">
      <c r="B698" s="63"/>
      <c r="C698" s="48"/>
      <c r="D698" s="13"/>
      <c r="E698" s="167" t="s">
        <v>4685</v>
      </c>
      <c r="F698" s="85"/>
      <c r="G698" s="85"/>
      <c r="H698" s="85"/>
      <c r="I698" s="85"/>
      <c r="J698" s="86"/>
      <c r="K698" s="92"/>
      <c r="L698" s="154"/>
      <c r="M698" s="100"/>
      <c r="N698" s="279"/>
    </row>
    <row r="699" spans="2:14" ht="15" customHeight="1" x14ac:dyDescent="0.2">
      <c r="B699" s="63"/>
      <c r="C699" s="48"/>
      <c r="D699" s="13"/>
      <c r="E699" s="325">
        <v>7</v>
      </c>
      <c r="F699" s="85"/>
      <c r="G699" s="85"/>
      <c r="H699" s="85"/>
      <c r="I699" s="85"/>
      <c r="J699" s="86"/>
      <c r="K699" s="92">
        <f>E699</f>
        <v>7</v>
      </c>
      <c r="L699" s="154"/>
      <c r="M699" s="100"/>
      <c r="N699" s="279"/>
    </row>
    <row r="700" spans="2:14" ht="15" customHeight="1" thickBot="1" x14ac:dyDescent="0.25">
      <c r="B700" s="63"/>
      <c r="C700" s="48"/>
      <c r="D700" s="13"/>
      <c r="E700" s="131"/>
      <c r="F700" s="85"/>
      <c r="G700" s="85"/>
      <c r="H700" s="85"/>
      <c r="I700" s="85"/>
      <c r="J700" s="86"/>
      <c r="K700" s="92"/>
      <c r="L700" s="154"/>
      <c r="M700" s="100"/>
      <c r="N700" s="279"/>
    </row>
    <row r="701" spans="2:14" ht="15" customHeight="1" x14ac:dyDescent="0.2">
      <c r="B701" s="63"/>
      <c r="C701" s="48" t="s">
        <v>10597</v>
      </c>
      <c r="D701" s="187" t="s">
        <v>4665</v>
      </c>
      <c r="E701" s="662" t="str">
        <f>IFERROR(VLOOKUP($C701,'SINAPI DEZEMBRO 2020'!$1:$1048576,2,0),IFERROR(VLOOKUP($C701,'COMP. PROPRIA'!$B$1:$I$79292,4,0),""))</f>
        <v>BUCHA DE RED. SOLD. LONGA 75 X 50 FORNECIMENTO E INSTALAÇÃO.</v>
      </c>
      <c r="F701" s="663"/>
      <c r="G701" s="663"/>
      <c r="H701" s="663"/>
      <c r="I701" s="663"/>
      <c r="J701" s="664"/>
      <c r="K701" s="34">
        <f>SUM(K703:K706)</f>
        <v>10</v>
      </c>
      <c r="L701" s="154" t="s">
        <v>651</v>
      </c>
      <c r="M701" s="100"/>
      <c r="N701" s="279"/>
    </row>
    <row r="702" spans="2:14" ht="15" customHeight="1" x14ac:dyDescent="0.2">
      <c r="B702" s="63"/>
      <c r="C702" s="48"/>
      <c r="D702" s="13"/>
      <c r="E702" s="167" t="s">
        <v>4685</v>
      </c>
      <c r="F702" s="85"/>
      <c r="G702" s="85"/>
      <c r="H702" s="85"/>
      <c r="I702" s="85"/>
      <c r="J702" s="86"/>
      <c r="K702" s="92"/>
      <c r="L702" s="154"/>
      <c r="M702" s="100"/>
      <c r="N702" s="279"/>
    </row>
    <row r="703" spans="2:14" ht="15" customHeight="1" x14ac:dyDescent="0.2">
      <c r="B703" s="63"/>
      <c r="C703" s="48"/>
      <c r="D703" s="13"/>
      <c r="E703" s="325">
        <v>6</v>
      </c>
      <c r="F703" s="85"/>
      <c r="G703" s="85"/>
      <c r="H703" s="85"/>
      <c r="I703" s="85"/>
      <c r="J703" s="86"/>
      <c r="K703" s="92">
        <f>E703</f>
        <v>6</v>
      </c>
      <c r="L703" s="154"/>
      <c r="M703" s="100"/>
      <c r="N703" s="279"/>
    </row>
    <row r="704" spans="2:14" ht="15" customHeight="1" thickBot="1" x14ac:dyDescent="0.25">
      <c r="B704" s="204"/>
      <c r="C704" s="48"/>
      <c r="D704" s="13"/>
      <c r="E704" s="331"/>
      <c r="F704" s="85"/>
      <c r="G704" s="85"/>
      <c r="H704" s="85"/>
      <c r="I704" s="85"/>
      <c r="J704" s="86"/>
      <c r="K704" s="92"/>
      <c r="L704" s="154"/>
      <c r="M704" s="100"/>
      <c r="N704" s="279"/>
    </row>
    <row r="705" spans="2:14" ht="15" customHeight="1" x14ac:dyDescent="0.2">
      <c r="B705" s="63"/>
      <c r="C705" s="48" t="s">
        <v>11124</v>
      </c>
      <c r="D705" s="187" t="s">
        <v>4665</v>
      </c>
      <c r="E705" s="662" t="str">
        <f>IFERROR(VLOOKUP($C705,'SINAPI DEZEMBRO 2020'!$1:$1048576,2,0),IFERROR(VLOOKUP($C705,'COMP. PROPRIA'!$B$1:$I$79292,4,0),""))</f>
        <v>CURVA 90 GRAUS SOLDAVEL 75MM FORNECIMENTO E INSTALAÇÃO.</v>
      </c>
      <c r="F705" s="663"/>
      <c r="G705" s="663"/>
      <c r="H705" s="663"/>
      <c r="I705" s="663"/>
      <c r="J705" s="664"/>
      <c r="K705" s="34">
        <f>SUM(K707:K708)</f>
        <v>4</v>
      </c>
      <c r="L705" s="154" t="str">
        <f>'COMP. PROPRIA'!F197</f>
        <v xml:space="preserve">UN    </v>
      </c>
      <c r="M705" s="100"/>
      <c r="N705" s="279"/>
    </row>
    <row r="706" spans="2:14" ht="12.75" customHeight="1" x14ac:dyDescent="0.2">
      <c r="B706" s="63"/>
      <c r="C706" s="48"/>
      <c r="D706" s="13"/>
      <c r="E706" s="167" t="s">
        <v>4685</v>
      </c>
      <c r="F706" s="85"/>
      <c r="G706" s="85"/>
      <c r="H706" s="85"/>
      <c r="I706" s="85"/>
      <c r="J706" s="86"/>
      <c r="K706" s="92"/>
      <c r="L706" s="154"/>
      <c r="M706" s="279"/>
    </row>
    <row r="707" spans="2:14" ht="12.75" customHeight="1" x14ac:dyDescent="0.2">
      <c r="B707" s="63"/>
      <c r="C707" s="48"/>
      <c r="D707" s="13"/>
      <c r="E707" s="325">
        <v>4</v>
      </c>
      <c r="F707" s="85"/>
      <c r="G707" s="85"/>
      <c r="H707" s="85"/>
      <c r="I707" s="85"/>
      <c r="J707" s="86"/>
      <c r="K707" s="92">
        <f>E707</f>
        <v>4</v>
      </c>
      <c r="L707" s="154"/>
      <c r="M707" s="100"/>
      <c r="N707" s="279"/>
    </row>
    <row r="708" spans="2:14" ht="12.75" customHeight="1" thickBot="1" x14ac:dyDescent="0.25">
      <c r="B708" s="63"/>
      <c r="C708" s="48"/>
      <c r="D708" s="13"/>
      <c r="E708" s="131"/>
      <c r="F708" s="85"/>
      <c r="G708" s="85"/>
      <c r="H708" s="85"/>
      <c r="I708" s="85"/>
      <c r="J708" s="86"/>
      <c r="K708" s="92"/>
      <c r="L708" s="154"/>
      <c r="M708" s="100"/>
      <c r="N708" s="279"/>
    </row>
    <row r="709" spans="2:14" ht="12.75" customHeight="1" x14ac:dyDescent="0.2">
      <c r="B709" s="63"/>
      <c r="C709" s="48">
        <v>89515</v>
      </c>
      <c r="D709" s="122" t="s">
        <v>7</v>
      </c>
      <c r="E709" s="662" t="str">
        <f>IFERROR(VLOOKUP($C709,'SINAPI DEZEMBRO 2020'!$1:$1048576,2,0),IFERROR(VLOOKUP($C709,'COMP. PROPRIA'!$B$1:$I$79292,4,0),""))</f>
        <v>JOELHO 45 GRAUS, PVC, SOLDÁVEL, DN 75MM, INSTALADO EM PRUMADA DE ÁGUA - FORNECIMENTO E INSTALAÇÃO. AF_12/2014</v>
      </c>
      <c r="F709" s="663"/>
      <c r="G709" s="663"/>
      <c r="H709" s="663"/>
      <c r="I709" s="663"/>
      <c r="J709" s="664"/>
      <c r="K709" s="34">
        <f>K711</f>
        <v>2</v>
      </c>
      <c r="L709" s="154" t="str">
        <f>IFERROR(VLOOKUP($C709,'SINAPI DEZEMBRO 2020'!$1:$1048576,3,0),IFERROR(VLOOKUP($C709,'COMP. PROPRIA'!$B$1:$I$79292,5,0),""))</f>
        <v>UN</v>
      </c>
      <c r="M709" s="100"/>
      <c r="N709" s="279"/>
    </row>
    <row r="710" spans="2:14" ht="12.75" customHeight="1" x14ac:dyDescent="0.2">
      <c r="B710" s="63"/>
      <c r="C710" s="48"/>
      <c r="D710" s="13"/>
      <c r="E710" s="167" t="s">
        <v>4685</v>
      </c>
      <c r="F710" s="85"/>
      <c r="G710" s="85"/>
      <c r="H710" s="85"/>
      <c r="I710" s="85"/>
      <c r="J710" s="86"/>
      <c r="K710" s="92"/>
      <c r="L710" s="154"/>
      <c r="M710" s="100"/>
      <c r="N710" s="279"/>
    </row>
    <row r="711" spans="2:14" ht="12.75" customHeight="1" x14ac:dyDescent="0.2">
      <c r="B711" s="63"/>
      <c r="C711" s="48"/>
      <c r="D711" s="13"/>
      <c r="E711" s="325">
        <v>2</v>
      </c>
      <c r="F711" s="85"/>
      <c r="G711" s="85"/>
      <c r="H711" s="85"/>
      <c r="I711" s="85"/>
      <c r="J711" s="86"/>
      <c r="K711" s="92">
        <f>E711</f>
        <v>2</v>
      </c>
      <c r="L711" s="154"/>
      <c r="M711" s="100"/>
      <c r="N711" s="279"/>
    </row>
    <row r="712" spans="2:14" ht="12.75" customHeight="1" thickBot="1" x14ac:dyDescent="0.25">
      <c r="B712" s="63"/>
      <c r="C712" s="48"/>
      <c r="D712" s="13"/>
      <c r="E712" s="131"/>
      <c r="F712" s="85"/>
      <c r="G712" s="85"/>
      <c r="H712" s="85"/>
      <c r="I712" s="85"/>
      <c r="J712" s="86"/>
      <c r="K712" s="92"/>
      <c r="L712" s="154"/>
      <c r="M712" s="100"/>
      <c r="N712" s="279"/>
    </row>
    <row r="713" spans="2:14" ht="12.75" customHeight="1" x14ac:dyDescent="0.2">
      <c r="B713" s="204"/>
      <c r="C713" s="48">
        <v>89481</v>
      </c>
      <c r="D713" s="122" t="s">
        <v>7</v>
      </c>
      <c r="E713" s="662" t="str">
        <f>IFERROR(VLOOKUP($C713,'SINAPI DEZEMBRO 2020'!$1:$1048576,2,0),IFERROR(VLOOKUP($C713,'COMP. PROPRIA'!$B$1:$I$79292,4,0),""))</f>
        <v>JOELHO 90 GRAUS, PVC, SOLDÁVEL, DN 25MM, INSTALADO EM PRUMADA DE ÁGUA - FORNECIMENTO E INSTALAÇÃO. AF_12/2014</v>
      </c>
      <c r="F713" s="663"/>
      <c r="G713" s="663"/>
      <c r="H713" s="663"/>
      <c r="I713" s="663"/>
      <c r="J713" s="664"/>
      <c r="K713" s="34">
        <f>SUM(K715:K716)</f>
        <v>15</v>
      </c>
      <c r="L713" s="154" t="str">
        <f>IFERROR(VLOOKUP($C713,'SINAPI DEZEMBRO 2020'!$1:$1048576,3,0),IFERROR(VLOOKUP($C713,'COMP. PROPRIA'!$B$1:$I$79292,5,0),""))</f>
        <v>UN</v>
      </c>
      <c r="M713" s="100"/>
      <c r="N713" s="279"/>
    </row>
    <row r="714" spans="2:14" ht="12.75" customHeight="1" x14ac:dyDescent="0.2">
      <c r="B714" s="63"/>
      <c r="C714" s="48"/>
      <c r="D714" s="13"/>
      <c r="E714" s="167" t="s">
        <v>4685</v>
      </c>
      <c r="F714" s="85"/>
      <c r="G714" s="85"/>
      <c r="H714" s="85"/>
      <c r="I714" s="85"/>
      <c r="J714" s="86"/>
      <c r="K714" s="92"/>
      <c r="L714" s="154"/>
      <c r="M714" s="100"/>
      <c r="N714" s="279"/>
    </row>
    <row r="715" spans="2:14" ht="12.75" customHeight="1" x14ac:dyDescent="0.2">
      <c r="B715" s="63"/>
      <c r="C715" s="48"/>
      <c r="D715" s="13"/>
      <c r="E715" s="325">
        <v>15</v>
      </c>
      <c r="F715" s="85"/>
      <c r="G715" s="85"/>
      <c r="H715" s="85"/>
      <c r="I715" s="85"/>
      <c r="J715" s="86"/>
      <c r="K715" s="92">
        <f>E715</f>
        <v>15</v>
      </c>
      <c r="L715" s="154"/>
      <c r="M715" s="100"/>
      <c r="N715" s="279"/>
    </row>
    <row r="716" spans="2:14" ht="12.75" customHeight="1" thickBot="1" x14ac:dyDescent="0.25">
      <c r="B716" s="63"/>
      <c r="C716" s="48"/>
      <c r="D716" s="13"/>
      <c r="E716" s="131"/>
      <c r="F716" s="85"/>
      <c r="G716" s="85"/>
      <c r="H716" s="85"/>
      <c r="I716" s="85"/>
      <c r="J716" s="86"/>
      <c r="K716" s="92"/>
      <c r="L716" s="154"/>
      <c r="M716" s="100"/>
      <c r="N716" s="279"/>
    </row>
    <row r="717" spans="2:14" ht="31.5" customHeight="1" x14ac:dyDescent="0.2">
      <c r="B717" s="63"/>
      <c r="C717" s="48">
        <v>89501</v>
      </c>
      <c r="D717" s="122" t="s">
        <v>7</v>
      </c>
      <c r="E717" s="662" t="str">
        <f>IFERROR(VLOOKUP($C717,'SINAPI DEZEMBRO 2020'!$1:$1048576,2,0),IFERROR(VLOOKUP($C717,'COMP. PROPRIA'!$B$1:$I$79292,4,0),""))</f>
        <v>JOELHO 90 GRAUS, PVC, SOLDÁVEL, DN 50MM, INSTALADO EM PRUMADA DE ÁGUA - FORNECIMENTO E INSTALAÇÃO. AF_12/2014</v>
      </c>
      <c r="F717" s="663"/>
      <c r="G717" s="663"/>
      <c r="H717" s="663"/>
      <c r="I717" s="663"/>
      <c r="J717" s="664"/>
      <c r="K717" s="34">
        <f>SUM(K719:K720)</f>
        <v>4</v>
      </c>
      <c r="L717" s="154" t="str">
        <f>IFERROR(VLOOKUP($C717,'SINAPI DEZEMBRO 2020'!$1:$1048576,3,0),IFERROR(VLOOKUP($C717,'COMP. PROPRIA'!$B$1:$I$79292,5,0),""))</f>
        <v>UN</v>
      </c>
      <c r="M717" s="100"/>
      <c r="N717" s="279"/>
    </row>
    <row r="718" spans="2:14" ht="12.75" customHeight="1" x14ac:dyDescent="0.2">
      <c r="B718" s="63"/>
      <c r="C718" s="48"/>
      <c r="D718" s="13"/>
      <c r="E718" s="167" t="s">
        <v>4685</v>
      </c>
      <c r="F718" s="85"/>
      <c r="G718" s="85"/>
      <c r="H718" s="85"/>
      <c r="I718" s="85"/>
      <c r="J718" s="86"/>
      <c r="K718" s="92"/>
      <c r="L718" s="154"/>
      <c r="M718" s="100"/>
      <c r="N718" s="279"/>
    </row>
    <row r="719" spans="2:14" ht="12.75" customHeight="1" x14ac:dyDescent="0.2">
      <c r="B719" s="63"/>
      <c r="C719" s="48"/>
      <c r="D719" s="13"/>
      <c r="E719" s="325">
        <v>4</v>
      </c>
      <c r="F719" s="85"/>
      <c r="G719" s="85"/>
      <c r="H719" s="85"/>
      <c r="I719" s="85"/>
      <c r="J719" s="86"/>
      <c r="K719" s="92">
        <f>E719</f>
        <v>4</v>
      </c>
      <c r="L719" s="154"/>
      <c r="M719" s="100"/>
      <c r="N719" s="279"/>
    </row>
    <row r="720" spans="2:14" ht="12.75" customHeight="1" thickBot="1" x14ac:dyDescent="0.25">
      <c r="B720" s="63"/>
      <c r="C720" s="48"/>
      <c r="D720" s="13"/>
      <c r="E720" s="131"/>
      <c r="F720" s="85"/>
      <c r="G720" s="85"/>
      <c r="H720" s="85"/>
      <c r="I720" s="85"/>
      <c r="J720" s="86"/>
      <c r="K720" s="92"/>
      <c r="L720" s="154"/>
      <c r="M720" s="100"/>
      <c r="N720" s="279"/>
    </row>
    <row r="721" spans="2:14" ht="30" customHeight="1" x14ac:dyDescent="0.2">
      <c r="B721" s="63"/>
      <c r="C721" s="48">
        <v>89402</v>
      </c>
      <c r="D721" s="122" t="s">
        <v>7</v>
      </c>
      <c r="E721" s="662" t="str">
        <f>IFERROR(VLOOKUP($C721,'SINAPI DEZEMBRO 2020'!$1:$1048576,2,0),IFERROR(VLOOKUP($C721,'COMP. PROPRIA'!$B$1:$I$79292,4,0),""))</f>
        <v>TUBO, PVC, SOLDÁVEL, DN 25MM, INSTALADO EM RAMAL DE DISTRIBUIÇÃO DE ÁGUA - FORNECIMENTO E INSTALAÇÃO. AF_12/2014</v>
      </c>
      <c r="F721" s="663"/>
      <c r="G721" s="663"/>
      <c r="H721" s="663"/>
      <c r="I721" s="663"/>
      <c r="J721" s="664"/>
      <c r="K721" s="34">
        <f>SUM(K723:K724)</f>
        <v>43.31</v>
      </c>
      <c r="L721" s="154" t="str">
        <f>IFERROR(VLOOKUP($C721,'SINAPI DEZEMBRO 2020'!$1:$1048576,3,0),IFERROR(VLOOKUP($C721,'COMP. PROPRIA'!$B$1:$I$79292,5,0),""))</f>
        <v>M</v>
      </c>
      <c r="M721" s="100"/>
      <c r="N721" s="279"/>
    </row>
    <row r="722" spans="2:14" ht="12.75" customHeight="1" x14ac:dyDescent="0.2">
      <c r="B722" s="63"/>
      <c r="C722" s="48"/>
      <c r="D722" s="13"/>
      <c r="E722" s="167" t="s">
        <v>4685</v>
      </c>
      <c r="F722" s="85"/>
      <c r="G722" s="85"/>
      <c r="H722" s="85"/>
      <c r="I722" s="85"/>
      <c r="J722" s="86"/>
      <c r="K722" s="92"/>
      <c r="L722" s="154"/>
      <c r="M722" s="100"/>
      <c r="N722" s="279"/>
    </row>
    <row r="723" spans="2:14" ht="12.75" customHeight="1" x14ac:dyDescent="0.2">
      <c r="B723" s="63"/>
      <c r="C723" s="48"/>
      <c r="D723" s="13"/>
      <c r="E723" s="325">
        <v>43.31</v>
      </c>
      <c r="F723" s="85"/>
      <c r="G723" s="85"/>
      <c r="H723" s="85"/>
      <c r="I723" s="85"/>
      <c r="J723" s="86"/>
      <c r="K723" s="92">
        <f>E723</f>
        <v>43.31</v>
      </c>
      <c r="L723" s="154"/>
      <c r="M723" s="100"/>
      <c r="N723" s="279"/>
    </row>
    <row r="724" spans="2:14" ht="12.75" customHeight="1" thickBot="1" x14ac:dyDescent="0.25">
      <c r="B724" s="63"/>
      <c r="C724" s="48"/>
      <c r="D724" s="13"/>
      <c r="E724" s="131"/>
      <c r="F724" s="85"/>
      <c r="G724" s="85"/>
      <c r="H724" s="85"/>
      <c r="I724" s="85"/>
      <c r="J724" s="86"/>
      <c r="K724" s="92"/>
      <c r="L724" s="154"/>
      <c r="M724" s="100"/>
      <c r="N724" s="279"/>
    </row>
    <row r="725" spans="2:14" ht="28.5" customHeight="1" x14ac:dyDescent="0.2">
      <c r="B725" s="63"/>
      <c r="C725" s="48">
        <v>89449</v>
      </c>
      <c r="D725" s="122" t="s">
        <v>7</v>
      </c>
      <c r="E725" s="662" t="str">
        <f>IFERROR(VLOOKUP($C725,'SINAPI DEZEMBRO 2020'!$1:$1048576,2,0),IFERROR(VLOOKUP($C725,'COMP. PROPRIA'!$B$1:$I$79292,4,0),""))</f>
        <v>TUBO, PVC, SOLDÁVEL, DN 50MM, INSTALADO EM PRUMADA DE ÁGUA - FORNECIMENTO E INSTALAÇÃO. AF_12/2014</v>
      </c>
      <c r="F725" s="663"/>
      <c r="G725" s="663"/>
      <c r="H725" s="663"/>
      <c r="I725" s="663"/>
      <c r="J725" s="664"/>
      <c r="K725" s="34">
        <f>SUM(K727:K728)</f>
        <v>29.11</v>
      </c>
      <c r="L725" s="154" t="str">
        <f>IFERROR(VLOOKUP($C725,'SINAPI DEZEMBRO 2020'!$1:$1048576,3,0),IFERROR(VLOOKUP($C725,'COMP. PROPRIA'!$B$1:$I$79292,5,0),""))</f>
        <v>M</v>
      </c>
      <c r="M725" s="100"/>
      <c r="N725" s="279"/>
    </row>
    <row r="726" spans="2:14" ht="12.75" customHeight="1" x14ac:dyDescent="0.2">
      <c r="B726" s="63"/>
      <c r="C726" s="48"/>
      <c r="D726" s="13"/>
      <c r="E726" s="167" t="s">
        <v>4685</v>
      </c>
      <c r="F726" s="85"/>
      <c r="G726" s="85"/>
      <c r="H726" s="85"/>
      <c r="I726" s="85"/>
      <c r="J726" s="86"/>
      <c r="K726" s="92"/>
      <c r="L726" s="154"/>
      <c r="M726" s="100"/>
      <c r="N726" s="279"/>
    </row>
    <row r="727" spans="2:14" ht="12.75" customHeight="1" x14ac:dyDescent="0.2">
      <c r="B727" s="63"/>
      <c r="C727" s="48"/>
      <c r="D727" s="13"/>
      <c r="E727" s="325">
        <v>29.11</v>
      </c>
      <c r="F727" s="85"/>
      <c r="G727" s="85"/>
      <c r="H727" s="85"/>
      <c r="I727" s="85"/>
      <c r="J727" s="86"/>
      <c r="K727" s="92">
        <f>E727</f>
        <v>29.11</v>
      </c>
      <c r="L727" s="154"/>
      <c r="M727" s="100"/>
      <c r="N727" s="279"/>
    </row>
    <row r="728" spans="2:14" ht="12.75" customHeight="1" thickBot="1" x14ac:dyDescent="0.25">
      <c r="B728" s="63"/>
      <c r="C728" s="48"/>
      <c r="D728" s="13"/>
      <c r="E728" s="131"/>
      <c r="F728" s="85"/>
      <c r="G728" s="85"/>
      <c r="H728" s="85"/>
      <c r="I728" s="85"/>
      <c r="J728" s="86"/>
      <c r="K728" s="92"/>
      <c r="L728" s="154"/>
      <c r="M728" s="100"/>
      <c r="N728" s="279"/>
    </row>
    <row r="729" spans="2:14" ht="27.75" customHeight="1" x14ac:dyDescent="0.2">
      <c r="B729" s="63"/>
      <c r="C729" s="48">
        <v>89451</v>
      </c>
      <c r="D729" s="122" t="s">
        <v>7</v>
      </c>
      <c r="E729" s="662" t="str">
        <f>IFERROR(VLOOKUP($C729,'SINAPI DEZEMBRO 2020'!$1:$1048576,2,0),IFERROR(VLOOKUP($C729,'COMP. PROPRIA'!$B$1:$I$79292,4,0),""))</f>
        <v>TUBO, PVC, SOLDÁVEL, DN 75MM, INSTALADO EM PRUMADA DE ÁGUA - FORNECIMENTO E INSTALAÇÃO. AF_12/2014</v>
      </c>
      <c r="F729" s="663"/>
      <c r="G729" s="663"/>
      <c r="H729" s="663"/>
      <c r="I729" s="663"/>
      <c r="J729" s="664"/>
      <c r="K729" s="34">
        <f>SUM(K731:K732)</f>
        <v>40.71</v>
      </c>
      <c r="L729" s="154" t="str">
        <f>IFERROR(VLOOKUP($C729,'SINAPI DEZEMBRO 2020'!$1:$1048576,3,0),IFERROR(VLOOKUP($C729,'COMP. PROPRIA'!$B$1:$I$79292,5,0),""))</f>
        <v>M</v>
      </c>
      <c r="M729" s="100"/>
      <c r="N729" s="279"/>
    </row>
    <row r="730" spans="2:14" ht="12.75" customHeight="1" x14ac:dyDescent="0.2">
      <c r="B730" s="63"/>
      <c r="C730" s="48"/>
      <c r="D730" s="13"/>
      <c r="E730" s="167" t="s">
        <v>4685</v>
      </c>
      <c r="F730" s="85"/>
      <c r="G730" s="85"/>
      <c r="H730" s="85"/>
      <c r="I730" s="85"/>
      <c r="J730" s="86"/>
      <c r="K730" s="92"/>
      <c r="L730" s="154"/>
      <c r="M730" s="279"/>
    </row>
    <row r="731" spans="2:14" ht="12.75" customHeight="1" x14ac:dyDescent="0.2">
      <c r="B731" s="63"/>
      <c r="C731" s="48"/>
      <c r="D731" s="13"/>
      <c r="E731" s="325">
        <v>40.71</v>
      </c>
      <c r="F731" s="85"/>
      <c r="G731" s="85"/>
      <c r="H731" s="85"/>
      <c r="I731" s="85"/>
      <c r="J731" s="86"/>
      <c r="K731" s="92">
        <f>E731</f>
        <v>40.71</v>
      </c>
      <c r="L731" s="154"/>
      <c r="M731" s="100"/>
      <c r="N731" s="279"/>
    </row>
    <row r="732" spans="2:14" ht="12.75" customHeight="1" thickBot="1" x14ac:dyDescent="0.25">
      <c r="B732" s="63"/>
      <c r="C732" s="48"/>
      <c r="D732" s="13"/>
      <c r="E732" s="131"/>
      <c r="F732" s="85"/>
      <c r="G732" s="85"/>
      <c r="H732" s="85"/>
      <c r="I732" s="85"/>
      <c r="J732" s="86"/>
      <c r="K732" s="92"/>
      <c r="L732" s="154"/>
      <c r="M732" s="100"/>
      <c r="N732" s="279"/>
    </row>
    <row r="733" spans="2:14" ht="24" customHeight="1" x14ac:dyDescent="0.2">
      <c r="B733" s="63"/>
      <c r="C733" s="48">
        <v>89440</v>
      </c>
      <c r="D733" s="122" t="s">
        <v>7</v>
      </c>
      <c r="E733" s="662" t="str">
        <f>IFERROR(VLOOKUP($C733,'SINAPI DEZEMBRO 2020'!$1:$1048576,2,0),IFERROR(VLOOKUP($C733,'COMP. PROPRIA'!$B$1:$I$79292,4,0),""))</f>
        <v>TE, PVC, SOLDÁVEL, DN 25MM, INSTALADO EM RAMAL DE DISTRIBUIÇÃO DE ÁGUA - FORNECIMENTO E INSTALAÇÃO. AF_12/2014</v>
      </c>
      <c r="F733" s="663"/>
      <c r="G733" s="663"/>
      <c r="H733" s="663"/>
      <c r="I733" s="663"/>
      <c r="J733" s="664"/>
      <c r="K733" s="34">
        <f>SUM(K735:K736)</f>
        <v>3</v>
      </c>
      <c r="L733" s="154" t="str">
        <f>IFERROR(VLOOKUP($C733,'SINAPI DEZEMBRO 2020'!$1:$1048576,3,0),IFERROR(VLOOKUP($C733,'COMP. PROPRIA'!$B$1:$I$79292,5,0),""))</f>
        <v>UN</v>
      </c>
      <c r="M733" s="100"/>
      <c r="N733" s="279"/>
    </row>
    <row r="734" spans="2:14" ht="12.75" customHeight="1" x14ac:dyDescent="0.2">
      <c r="B734" s="63"/>
      <c r="C734" s="48"/>
      <c r="D734" s="13"/>
      <c r="E734" s="167" t="s">
        <v>4685</v>
      </c>
      <c r="F734" s="85"/>
      <c r="G734" s="85"/>
      <c r="H734" s="85"/>
      <c r="I734" s="85"/>
      <c r="J734" s="86"/>
      <c r="K734" s="92"/>
      <c r="L734" s="154"/>
      <c r="M734" s="279"/>
    </row>
    <row r="735" spans="2:14" ht="12.75" customHeight="1" x14ac:dyDescent="0.2">
      <c r="B735" s="63"/>
      <c r="C735" s="48"/>
      <c r="D735" s="13"/>
      <c r="E735" s="325">
        <v>3</v>
      </c>
      <c r="F735" s="85"/>
      <c r="G735" s="85"/>
      <c r="H735" s="85"/>
      <c r="I735" s="85"/>
      <c r="J735" s="86"/>
      <c r="K735" s="92">
        <f>E735</f>
        <v>3</v>
      </c>
      <c r="L735" s="154"/>
      <c r="M735" s="100"/>
      <c r="N735" s="279"/>
    </row>
    <row r="736" spans="2:14" ht="12.75" customHeight="1" thickBot="1" x14ac:dyDescent="0.25">
      <c r="B736" s="63"/>
      <c r="C736" s="48"/>
      <c r="D736" s="13"/>
      <c r="E736" s="131"/>
      <c r="F736" s="85"/>
      <c r="G736" s="85"/>
      <c r="H736" s="85"/>
      <c r="I736" s="85"/>
      <c r="J736" s="86"/>
      <c r="K736" s="92"/>
      <c r="L736" s="154"/>
      <c r="M736" s="100"/>
      <c r="N736" s="279"/>
    </row>
    <row r="737" spans="2:14" ht="24" customHeight="1" x14ac:dyDescent="0.2">
      <c r="B737" s="63"/>
      <c r="C737" s="48">
        <v>89625</v>
      </c>
      <c r="D737" s="122" t="s">
        <v>7</v>
      </c>
      <c r="E737" s="662" t="str">
        <f>IFERROR(VLOOKUP($C737,'SINAPI DEZEMBRO 2020'!$1:$1048576,2,0),IFERROR(VLOOKUP($C737,'COMP. PROPRIA'!$B$1:$I$79292,4,0),""))</f>
        <v>TE, PVC, SOLDÁVEL, DN 50MM, INSTALADO EM PRUMADA DE ÁGUA - FORNECIMENTO E INSTALAÇÃO. AF_12/2014</v>
      </c>
      <c r="F737" s="663"/>
      <c r="G737" s="663"/>
      <c r="H737" s="663"/>
      <c r="I737" s="663"/>
      <c r="J737" s="664"/>
      <c r="K737" s="34">
        <f>SUM(K739:K740)</f>
        <v>9</v>
      </c>
      <c r="L737" s="154" t="str">
        <f>IFERROR(VLOOKUP($C737,'SINAPI DEZEMBRO 2020'!$1:$1048576,3,0),IFERROR(VLOOKUP($C737,'COMP. PROPRIA'!$B$1:$I$79292,5,0),""))</f>
        <v>UN</v>
      </c>
      <c r="M737" s="100"/>
      <c r="N737" s="279"/>
    </row>
    <row r="738" spans="2:14" ht="12.75" customHeight="1" x14ac:dyDescent="0.2">
      <c r="B738" s="63"/>
      <c r="C738" s="48"/>
      <c r="D738" s="13"/>
      <c r="E738" s="167" t="s">
        <v>4685</v>
      </c>
      <c r="F738" s="85"/>
      <c r="G738" s="85"/>
      <c r="H738" s="85"/>
      <c r="I738" s="85"/>
      <c r="J738" s="86"/>
      <c r="K738" s="92"/>
      <c r="L738" s="154"/>
      <c r="M738" s="279"/>
    </row>
    <row r="739" spans="2:14" ht="12.75" customHeight="1" x14ac:dyDescent="0.2">
      <c r="B739" s="63"/>
      <c r="C739" s="48"/>
      <c r="D739" s="13"/>
      <c r="E739" s="325">
        <v>9</v>
      </c>
      <c r="F739" s="85"/>
      <c r="G739" s="85"/>
      <c r="H739" s="85"/>
      <c r="I739" s="85"/>
      <c r="J739" s="86"/>
      <c r="K739" s="92">
        <f>E739</f>
        <v>9</v>
      </c>
      <c r="L739" s="154"/>
      <c r="M739" s="100"/>
      <c r="N739" s="279"/>
    </row>
    <row r="740" spans="2:14" ht="12.75" customHeight="1" thickBot="1" x14ac:dyDescent="0.25">
      <c r="B740" s="63"/>
      <c r="C740" s="48"/>
      <c r="D740" s="13"/>
      <c r="E740" s="131"/>
      <c r="F740" s="85"/>
      <c r="G740" s="85"/>
      <c r="H740" s="85"/>
      <c r="I740" s="85"/>
      <c r="J740" s="86"/>
      <c r="K740" s="92"/>
      <c r="L740" s="154"/>
      <c r="M740" s="100"/>
      <c r="N740" s="279"/>
    </row>
    <row r="741" spans="2:14" ht="33.75" customHeight="1" x14ac:dyDescent="0.2">
      <c r="B741" s="63"/>
      <c r="C741" s="48">
        <v>89629</v>
      </c>
      <c r="D741" s="122" t="s">
        <v>7</v>
      </c>
      <c r="E741" s="662" t="str">
        <f>IFERROR(VLOOKUP($C741,'SINAPI DEZEMBRO 2020'!$1:$1048576,2,0),IFERROR(VLOOKUP($C741,'COMP. PROPRIA'!$B$1:$I$79292,4,0),""))</f>
        <v>TE, PVC, SOLDÁVEL, DN 75MM, INSTALADO EM PRUMADA DE ÁGUA - FORNECIMENTO E INSTALAÇÃO. AF_12/2014</v>
      </c>
      <c r="F741" s="663"/>
      <c r="G741" s="663"/>
      <c r="H741" s="663"/>
      <c r="I741" s="663"/>
      <c r="J741" s="664"/>
      <c r="K741" s="34">
        <f>SUM(K743:K744)</f>
        <v>4</v>
      </c>
      <c r="L741" s="154" t="str">
        <f>IFERROR(VLOOKUP($C741,'SINAPI DEZEMBRO 2020'!$1:$1048576,3,0),IFERROR(VLOOKUP($C741,'COMP. PROPRIA'!$B$1:$I$79292,5,0),""))</f>
        <v>UN</v>
      </c>
      <c r="M741" s="100"/>
      <c r="N741" s="279"/>
    </row>
    <row r="742" spans="2:14" ht="12.75" customHeight="1" x14ac:dyDescent="0.2">
      <c r="B742" s="63"/>
      <c r="C742" s="48"/>
      <c r="D742" s="13"/>
      <c r="E742" s="167" t="s">
        <v>4685</v>
      </c>
      <c r="F742" s="85"/>
      <c r="G742" s="85"/>
      <c r="H742" s="85"/>
      <c r="I742" s="85"/>
      <c r="J742" s="86"/>
      <c r="K742" s="92"/>
      <c r="L742" s="154"/>
      <c r="M742" s="279"/>
    </row>
    <row r="743" spans="2:14" ht="12.75" customHeight="1" x14ac:dyDescent="0.2">
      <c r="B743" s="63"/>
      <c r="C743" s="48"/>
      <c r="D743" s="13"/>
      <c r="E743" s="325">
        <v>4</v>
      </c>
      <c r="F743" s="85"/>
      <c r="G743" s="85"/>
      <c r="H743" s="85"/>
      <c r="I743" s="85"/>
      <c r="J743" s="86"/>
      <c r="K743" s="92">
        <f>E743</f>
        <v>4</v>
      </c>
      <c r="L743" s="154"/>
      <c r="M743" s="100"/>
      <c r="N743" s="279"/>
    </row>
    <row r="744" spans="2:14" ht="12.75" customHeight="1" thickBot="1" x14ac:dyDescent="0.25">
      <c r="B744" s="63"/>
      <c r="C744" s="48"/>
      <c r="D744" s="13"/>
      <c r="E744" s="131"/>
      <c r="F744" s="85"/>
      <c r="G744" s="85"/>
      <c r="H744" s="85"/>
      <c r="I744" s="85"/>
      <c r="J744" s="86"/>
      <c r="K744" s="92"/>
      <c r="L744" s="154"/>
      <c r="M744" s="100"/>
      <c r="N744" s="279"/>
    </row>
    <row r="745" spans="2:14" ht="30.75" customHeight="1" x14ac:dyDescent="0.2">
      <c r="B745" s="63"/>
      <c r="C745" s="48">
        <v>89627</v>
      </c>
      <c r="D745" s="122" t="s">
        <v>7</v>
      </c>
      <c r="E745" s="662" t="str">
        <f>IFERROR(VLOOKUP($C745,'SINAPI DEZEMBRO 2020'!$1:$1048576,2,0),IFERROR(VLOOKUP($C745,'COMP. PROPRIA'!$B$1:$I$79292,4,0),""))</f>
        <v>TÊ DE REDUÇÃO, PVC, SOLDÁVEL, DN 50MM X 25MM, INSTALADO EM PRUMADA DE ÁGUA - FORNECIMENTO E INSTALAÇÃO. AF_12/2014</v>
      </c>
      <c r="F745" s="663"/>
      <c r="G745" s="663"/>
      <c r="H745" s="663"/>
      <c r="I745" s="663"/>
      <c r="J745" s="664"/>
      <c r="K745" s="34">
        <f>SUM(K747:K748)</f>
        <v>1</v>
      </c>
      <c r="L745" s="154" t="str">
        <f>IFERROR(VLOOKUP($C745,'SINAPI DEZEMBRO 2020'!$1:$1048576,3,0),IFERROR(VLOOKUP($C745,'COMP. PROPRIA'!$B$1:$I$79292,5,0),""))</f>
        <v>UN</v>
      </c>
      <c r="M745" s="100"/>
      <c r="N745" s="279"/>
    </row>
    <row r="746" spans="2:14" ht="12.75" customHeight="1" x14ac:dyDescent="0.2">
      <c r="B746" s="63"/>
      <c r="C746" s="48"/>
      <c r="D746" s="13"/>
      <c r="E746" s="167" t="s">
        <v>4685</v>
      </c>
      <c r="F746" s="85"/>
      <c r="G746" s="85"/>
      <c r="H746" s="85"/>
      <c r="I746" s="85"/>
      <c r="J746" s="86"/>
      <c r="K746" s="92"/>
      <c r="L746" s="154"/>
      <c r="M746" s="279"/>
    </row>
    <row r="747" spans="2:14" ht="12.75" customHeight="1" x14ac:dyDescent="0.2">
      <c r="B747" s="63"/>
      <c r="C747" s="48"/>
      <c r="D747" s="13"/>
      <c r="E747" s="325">
        <v>1</v>
      </c>
      <c r="F747" s="85"/>
      <c r="G747" s="85"/>
      <c r="H747" s="85"/>
      <c r="I747" s="85"/>
      <c r="J747" s="86"/>
      <c r="K747" s="92">
        <f>E747</f>
        <v>1</v>
      </c>
      <c r="L747" s="154"/>
      <c r="M747" s="100"/>
      <c r="N747" s="279"/>
    </row>
    <row r="748" spans="2:14" ht="12.75" customHeight="1" thickBot="1" x14ac:dyDescent="0.25">
      <c r="B748" s="204"/>
      <c r="C748" s="48"/>
      <c r="D748" s="13"/>
      <c r="E748" s="131"/>
      <c r="F748" s="85"/>
      <c r="G748" s="85"/>
      <c r="H748" s="85"/>
      <c r="I748" s="85"/>
      <c r="J748" s="86"/>
      <c r="K748" s="92"/>
      <c r="L748" s="154"/>
      <c r="M748" s="100"/>
      <c r="N748" s="279"/>
    </row>
    <row r="749" spans="2:14" ht="45" customHeight="1" x14ac:dyDescent="0.2">
      <c r="B749" s="63"/>
      <c r="C749" s="48">
        <v>89366</v>
      </c>
      <c r="D749" s="122" t="s">
        <v>7</v>
      </c>
      <c r="E749" s="662" t="str">
        <f>IFERROR(VLOOKUP($C749,'SINAPI DEZEMBRO 2020'!$1:$1048576,2,0),IFERROR(VLOOKUP($C749,'COMP. PROPRIA'!$B$1:$I$79292,4,0),""))</f>
        <v>JOELHO 90 GRAUS COM BUCHA DE LATÃO, PVC, SOLDÁVEL, DN 25MM, X 3/4 INSTALADO EM RAMAL OU SUB-RAMAL DE ÁGUA - FORNECIMENTO E INSTALAÇÃO. AF_12/2014</v>
      </c>
      <c r="F749" s="663"/>
      <c r="G749" s="663"/>
      <c r="H749" s="663"/>
      <c r="I749" s="663"/>
      <c r="J749" s="664"/>
      <c r="K749" s="34">
        <f>SUM(K751:K752)</f>
        <v>5</v>
      </c>
      <c r="L749" s="154" t="str">
        <f>IFERROR(VLOOKUP($C749,'SINAPI DEZEMBRO 2020'!$1:$1048576,3,0),IFERROR(VLOOKUP($C749,'COMP. PROPRIA'!$B$1:$I$79292,5,0),""))</f>
        <v>UN</v>
      </c>
      <c r="M749" s="100"/>
      <c r="N749" s="279"/>
    </row>
    <row r="750" spans="2:14" ht="12.75" customHeight="1" x14ac:dyDescent="0.2">
      <c r="B750" s="63"/>
      <c r="C750" s="48"/>
      <c r="D750" s="13"/>
      <c r="E750" s="167" t="s">
        <v>4685</v>
      </c>
      <c r="F750" s="85"/>
      <c r="G750" s="85"/>
      <c r="H750" s="85"/>
      <c r="I750" s="85"/>
      <c r="J750" s="86"/>
      <c r="K750" s="92"/>
      <c r="L750" s="154"/>
      <c r="M750" s="279"/>
    </row>
    <row r="751" spans="2:14" ht="12.75" customHeight="1" x14ac:dyDescent="0.2">
      <c r="B751" s="63"/>
      <c r="C751" s="48"/>
      <c r="D751" s="13"/>
      <c r="E751" s="325">
        <v>5</v>
      </c>
      <c r="F751" s="85"/>
      <c r="G751" s="85"/>
      <c r="H751" s="85"/>
      <c r="I751" s="85"/>
      <c r="J751" s="86"/>
      <c r="K751" s="92">
        <f>E751</f>
        <v>5</v>
      </c>
      <c r="L751" s="154"/>
      <c r="M751" s="100"/>
      <c r="N751" s="279"/>
    </row>
    <row r="752" spans="2:14" ht="12.75" customHeight="1" thickBot="1" x14ac:dyDescent="0.25">
      <c r="B752" s="63"/>
      <c r="C752" s="48"/>
      <c r="D752" s="13"/>
      <c r="E752" s="131"/>
      <c r="F752" s="85"/>
      <c r="G752" s="85"/>
      <c r="H752" s="85"/>
      <c r="I752" s="85"/>
      <c r="J752" s="86"/>
      <c r="K752" s="92"/>
      <c r="L752" s="154"/>
      <c r="M752" s="100"/>
      <c r="N752" s="279"/>
    </row>
    <row r="753" spans="2:14" ht="44.25" customHeight="1" x14ac:dyDescent="0.2">
      <c r="B753" s="63"/>
      <c r="C753" s="48">
        <v>90373</v>
      </c>
      <c r="D753" s="122" t="s">
        <v>7</v>
      </c>
      <c r="E753" s="662" t="str">
        <f>IFERROR(VLOOKUP($C753,'SINAPI DEZEMBRO 2020'!$1:$1048576,2,0),IFERROR(VLOOKUP($C753,'COMP. PROPRIA'!$B$1:$I$79292,4,0),""))</f>
        <v>JOELHO 90 GRAUS COM BUCHA DE LATÃO, PVC, SOLDÁVEL, DN 25MM, X 1/2 INSTALADO EM RAMAL OU SUB-RAMAL DE ÁGUA - FORNECIMENTO E INSTALAÇÃO. AF_12/2014</v>
      </c>
      <c r="F753" s="663"/>
      <c r="G753" s="663"/>
      <c r="H753" s="663"/>
      <c r="I753" s="663"/>
      <c r="J753" s="664"/>
      <c r="K753" s="34">
        <f>SUM(K755:K756)</f>
        <v>6</v>
      </c>
      <c r="L753" s="154" t="str">
        <f>IFERROR(VLOOKUP($C753,'SINAPI DEZEMBRO 2020'!$1:$1048576,3,0),IFERROR(VLOOKUP($C753,'COMP. PROPRIA'!$B$1:$I$79292,5,0),""))</f>
        <v>UN</v>
      </c>
      <c r="M753" s="100"/>
      <c r="N753" s="279"/>
    </row>
    <row r="754" spans="2:14" ht="12.75" customHeight="1" x14ac:dyDescent="0.2">
      <c r="B754" s="63"/>
      <c r="C754" s="48"/>
      <c r="D754" s="13"/>
      <c r="E754" s="167" t="s">
        <v>4685</v>
      </c>
      <c r="F754" s="85"/>
      <c r="G754" s="85"/>
      <c r="H754" s="85"/>
      <c r="I754" s="85"/>
      <c r="J754" s="86"/>
      <c r="K754" s="92"/>
      <c r="L754" s="154"/>
      <c r="M754" s="279"/>
    </row>
    <row r="755" spans="2:14" ht="12.75" customHeight="1" x14ac:dyDescent="0.2">
      <c r="B755" s="63"/>
      <c r="C755" s="48"/>
      <c r="D755" s="13"/>
      <c r="E755" s="325">
        <v>6</v>
      </c>
      <c r="F755" s="85"/>
      <c r="G755" s="85"/>
      <c r="H755" s="85"/>
      <c r="I755" s="85"/>
      <c r="J755" s="86"/>
      <c r="K755" s="92">
        <f>E755</f>
        <v>6</v>
      </c>
      <c r="L755" s="154"/>
      <c r="M755" s="100"/>
      <c r="N755" s="279"/>
    </row>
    <row r="756" spans="2:14" ht="12.75" customHeight="1" thickBot="1" x14ac:dyDescent="0.25">
      <c r="B756" s="63"/>
      <c r="C756" s="48"/>
      <c r="D756" s="13"/>
      <c r="E756" s="131"/>
      <c r="F756" s="85"/>
      <c r="G756" s="85"/>
      <c r="H756" s="85"/>
      <c r="I756" s="85"/>
      <c r="J756" s="86"/>
      <c r="K756" s="92"/>
      <c r="L756" s="154"/>
      <c r="M756" s="100"/>
      <c r="N756" s="279"/>
    </row>
    <row r="757" spans="2:14" ht="40.5" customHeight="1" x14ac:dyDescent="0.2">
      <c r="B757" s="63"/>
      <c r="C757" s="48">
        <v>89396</v>
      </c>
      <c r="D757" s="122" t="s">
        <v>7</v>
      </c>
      <c r="E757" s="662" t="str">
        <f>IFERROR(VLOOKUP($C757,'SINAPI DEZEMBRO 2020'!$1:$1048576,2,0),IFERROR(VLOOKUP($C757,'COMP. PROPRIA'!$B$1:$I$79292,4,0),""))</f>
        <v>TÊ COM BUCHA DE LATÃO NA BOLSA CENTRAL, PVC, SOLDÁVEL, DN 25MM X 1/2, INSTALADO EM RAMAL OU SUB-RAMAL DE ÁGUA - FORNECIMENTO E INSTALAÇÃO. AF_12/2014</v>
      </c>
      <c r="F757" s="663"/>
      <c r="G757" s="663"/>
      <c r="H757" s="663"/>
      <c r="I757" s="663"/>
      <c r="J757" s="664"/>
      <c r="K757" s="34">
        <f>SUM(K759:K760)</f>
        <v>4</v>
      </c>
      <c r="L757" s="154" t="str">
        <f>IFERROR(VLOOKUP($C757,'SINAPI DEZEMBRO 2020'!$1:$1048576,3,0),IFERROR(VLOOKUP($C757,'COMP. PROPRIA'!$B$1:$I$79292,5,0),""))</f>
        <v>UN</v>
      </c>
      <c r="M757" s="100"/>
      <c r="N757" s="279"/>
    </row>
    <row r="758" spans="2:14" ht="12.75" customHeight="1" x14ac:dyDescent="0.2">
      <c r="B758" s="63"/>
      <c r="C758" s="48"/>
      <c r="D758" s="13"/>
      <c r="E758" s="167" t="s">
        <v>4685</v>
      </c>
      <c r="F758" s="85"/>
      <c r="G758" s="85"/>
      <c r="H758" s="85"/>
      <c r="I758" s="85"/>
      <c r="J758" s="86"/>
      <c r="K758" s="92"/>
      <c r="L758" s="154"/>
      <c r="M758" s="279"/>
    </row>
    <row r="759" spans="2:14" ht="12.75" customHeight="1" x14ac:dyDescent="0.2">
      <c r="B759" s="63"/>
      <c r="C759" s="48"/>
      <c r="D759" s="13"/>
      <c r="E759" s="325">
        <v>4</v>
      </c>
      <c r="F759" s="85"/>
      <c r="G759" s="85"/>
      <c r="H759" s="85"/>
      <c r="I759" s="85"/>
      <c r="J759" s="86"/>
      <c r="K759" s="92">
        <f>E759</f>
        <v>4</v>
      </c>
      <c r="L759" s="154"/>
      <c r="M759" s="100"/>
      <c r="N759" s="279"/>
    </row>
    <row r="760" spans="2:14" ht="12.75" customHeight="1" thickBot="1" x14ac:dyDescent="0.25">
      <c r="B760" s="63"/>
      <c r="C760" s="48"/>
      <c r="D760" s="13"/>
      <c r="E760" s="131"/>
      <c r="F760" s="85"/>
      <c r="G760" s="85"/>
      <c r="H760" s="85"/>
      <c r="I760" s="85"/>
      <c r="J760" s="86"/>
      <c r="K760" s="92"/>
      <c r="L760" s="154"/>
      <c r="M760" s="100"/>
      <c r="N760" s="279"/>
    </row>
    <row r="761" spans="2:14" ht="12.75" customHeight="1" thickBot="1" x14ac:dyDescent="0.25">
      <c r="B761" s="592"/>
      <c r="C761" s="214"/>
      <c r="D761" s="198"/>
      <c r="E761" s="680" t="s">
        <v>11126</v>
      </c>
      <c r="F761" s="681"/>
      <c r="G761" s="681"/>
      <c r="H761" s="681"/>
      <c r="I761" s="681"/>
      <c r="J761" s="682"/>
      <c r="K761" s="92"/>
      <c r="L761" s="211"/>
      <c r="M761" s="212"/>
      <c r="N761" s="213"/>
    </row>
    <row r="762" spans="2:14" ht="39" customHeight="1" x14ac:dyDescent="0.2">
      <c r="B762" s="204"/>
      <c r="C762" s="48">
        <v>97902</v>
      </c>
      <c r="D762" s="122" t="s">
        <v>7</v>
      </c>
      <c r="E762" s="662" t="str">
        <f>IFERROR(VLOOKUP($C762,'SINAPI DEZEMBRO 2020'!$1:$1048576,2,0),IFERROR(VLOOKUP($C762,'COMP. PROPRIA'!$B$1:$I$79292,4,0),""))</f>
        <v>CAIXA ENTERRADA HIDRÁULICA RETANGULAR EM ALVENARIA COM TIJOLOS CERÂMICOS MACIÇOS, DIMENSÕES INTERNAS: 0,6X0,6X0,6 M PARA REDE DE ESGOTO. AF_12/2020</v>
      </c>
      <c r="F762" s="663"/>
      <c r="G762" s="663"/>
      <c r="H762" s="663"/>
      <c r="I762" s="663"/>
      <c r="J762" s="664"/>
      <c r="K762" s="34">
        <f>SUM(K764:K765)</f>
        <v>1</v>
      </c>
      <c r="L762" s="154" t="str">
        <f>IFERROR(VLOOKUP($C762,'SINAPI DEZEMBRO 2020'!$1:$1048576,3,0),IFERROR(VLOOKUP($C762,'COMP. PROPRIA'!$B$1:$I$79292,5,0),""))</f>
        <v>UN</v>
      </c>
      <c r="M762" s="100"/>
      <c r="N762" s="279"/>
    </row>
    <row r="763" spans="2:14" ht="12.75" customHeight="1" x14ac:dyDescent="0.2">
      <c r="B763" s="63"/>
      <c r="C763" s="48"/>
      <c r="D763" s="13"/>
      <c r="E763" s="167" t="s">
        <v>4685</v>
      </c>
      <c r="F763" s="85"/>
      <c r="G763" s="85"/>
      <c r="H763" s="85"/>
      <c r="I763" s="85"/>
      <c r="J763" s="86"/>
      <c r="K763" s="92"/>
      <c r="L763" s="154"/>
      <c r="M763" s="279"/>
    </row>
    <row r="764" spans="2:14" ht="12.75" customHeight="1" x14ac:dyDescent="0.2">
      <c r="B764" s="63"/>
      <c r="C764" s="48"/>
      <c r="D764" s="13"/>
      <c r="E764" s="325">
        <v>1</v>
      </c>
      <c r="F764" s="85"/>
      <c r="G764" s="85"/>
      <c r="H764" s="85"/>
      <c r="I764" s="85"/>
      <c r="J764" s="86"/>
      <c r="K764" s="92">
        <f>E764</f>
        <v>1</v>
      </c>
      <c r="L764" s="154"/>
      <c r="M764" s="100"/>
      <c r="N764" s="279"/>
    </row>
    <row r="765" spans="2:14" ht="12.75" customHeight="1" thickBot="1" x14ac:dyDescent="0.25">
      <c r="B765" s="63"/>
      <c r="C765" s="48"/>
      <c r="D765" s="13"/>
      <c r="E765" s="131"/>
      <c r="F765" s="85"/>
      <c r="G765" s="85"/>
      <c r="H765" s="85"/>
      <c r="I765" s="85"/>
      <c r="J765" s="86"/>
      <c r="K765" s="92"/>
      <c r="L765" s="154"/>
      <c r="M765" s="100"/>
      <c r="N765" s="279"/>
    </row>
    <row r="766" spans="2:14" ht="39" customHeight="1" x14ac:dyDescent="0.2">
      <c r="B766" s="63"/>
      <c r="C766" s="48">
        <v>89707</v>
      </c>
      <c r="D766" s="122" t="s">
        <v>7</v>
      </c>
      <c r="E766" s="662" t="str">
        <f>IFERROR(VLOOKUP($C766,'SINAPI DEZEMBRO 2020'!$1:$1048576,2,0),IFERROR(VLOOKUP($C766,'COMP. PROPRIA'!$B$1:$I$79292,4,0),""))</f>
        <v>CAIXA SIFONADA, PVC, DN 100 X 100 X 50 MM, JUNTA ELÁSTICA, FORNECIDA E INSTALADA EM RAMAL DE DESCARGA OU EM RAMAL DE ESGOTO SANITÁRIO. AF_12/2014</v>
      </c>
      <c r="F766" s="663"/>
      <c r="G766" s="663"/>
      <c r="H766" s="663"/>
      <c r="I766" s="663"/>
      <c r="J766" s="664"/>
      <c r="K766" s="34">
        <f>SUM(K768:K769)</f>
        <v>1</v>
      </c>
      <c r="L766" s="154" t="str">
        <f>IFERROR(VLOOKUP($C766,'SINAPI DEZEMBRO 2020'!$1:$1048576,3,0),IFERROR(VLOOKUP($C766,'COMP. PROPRIA'!$B$1:$I$79292,5,0),""))</f>
        <v>UN</v>
      </c>
      <c r="M766" s="100"/>
      <c r="N766" s="279"/>
    </row>
    <row r="767" spans="2:14" ht="12.75" customHeight="1" x14ac:dyDescent="0.2">
      <c r="B767" s="63"/>
      <c r="C767" s="48"/>
      <c r="D767" s="13"/>
      <c r="E767" s="167" t="s">
        <v>4685</v>
      </c>
      <c r="F767" s="85"/>
      <c r="G767" s="85"/>
      <c r="H767" s="85"/>
      <c r="I767" s="85"/>
      <c r="J767" s="86"/>
      <c r="K767" s="92"/>
      <c r="L767" s="154"/>
      <c r="M767" s="279"/>
    </row>
    <row r="768" spans="2:14" ht="12.75" customHeight="1" x14ac:dyDescent="0.2">
      <c r="B768" s="63"/>
      <c r="C768" s="48"/>
      <c r="D768" s="13"/>
      <c r="E768" s="325">
        <v>1</v>
      </c>
      <c r="F768" s="85"/>
      <c r="G768" s="85"/>
      <c r="H768" s="85"/>
      <c r="I768" s="85"/>
      <c r="J768" s="86"/>
      <c r="K768" s="92">
        <f>E768</f>
        <v>1</v>
      </c>
      <c r="L768" s="154"/>
      <c r="M768" s="100"/>
      <c r="N768" s="279"/>
    </row>
    <row r="769" spans="2:14" ht="12.75" customHeight="1" thickBot="1" x14ac:dyDescent="0.25">
      <c r="B769" s="63"/>
      <c r="C769" s="48"/>
      <c r="D769" s="13"/>
      <c r="E769" s="131"/>
      <c r="F769" s="85"/>
      <c r="G769" s="85"/>
      <c r="H769" s="85"/>
      <c r="I769" s="85"/>
      <c r="J769" s="86"/>
      <c r="K769" s="92"/>
      <c r="L769" s="154"/>
      <c r="M769" s="100"/>
      <c r="N769" s="279"/>
    </row>
    <row r="770" spans="2:14" ht="15" customHeight="1" x14ac:dyDescent="0.2">
      <c r="B770" s="63"/>
      <c r="C770" s="48" t="s">
        <v>11127</v>
      </c>
      <c r="D770" s="187" t="s">
        <v>4665</v>
      </c>
      <c r="E770" s="662" t="str">
        <f>IFERROR(VLOOKUP($C770,'SINAPI DEZEMBRO 2020'!$1:$1048576,2,0),IFERROR(VLOOKUP($C770,'COMP. PROPRIA'!$B$1:$I$79292,4,0),""))</f>
        <v>CAIXA SINFONADA PVC 150X150X50 COM GRELHA QUADRADA FORNECIMENTO E INSTALAÇÃO.</v>
      </c>
      <c r="F770" s="663"/>
      <c r="G770" s="663"/>
      <c r="H770" s="663"/>
      <c r="I770" s="663"/>
      <c r="J770" s="664"/>
      <c r="K770" s="34">
        <f>SUM(K772:K773)</f>
        <v>7</v>
      </c>
      <c r="L770" s="154" t="str">
        <f>'COMP. PROPRIA'!F201</f>
        <v xml:space="preserve">UN    </v>
      </c>
      <c r="M770" s="100"/>
      <c r="N770" s="279"/>
    </row>
    <row r="771" spans="2:14" ht="12.75" customHeight="1" x14ac:dyDescent="0.2">
      <c r="B771" s="63"/>
      <c r="C771" s="48"/>
      <c r="D771" s="13"/>
      <c r="E771" s="167" t="s">
        <v>4685</v>
      </c>
      <c r="F771" s="85"/>
      <c r="G771" s="85"/>
      <c r="H771" s="85"/>
      <c r="I771" s="85"/>
      <c r="J771" s="86"/>
      <c r="K771" s="92"/>
      <c r="L771" s="154"/>
      <c r="M771" s="279"/>
    </row>
    <row r="772" spans="2:14" ht="12.75" customHeight="1" x14ac:dyDescent="0.2">
      <c r="B772" s="63"/>
      <c r="C772" s="48"/>
      <c r="D772" s="13"/>
      <c r="E772" s="325">
        <v>7</v>
      </c>
      <c r="F772" s="85"/>
      <c r="G772" s="85"/>
      <c r="H772" s="85"/>
      <c r="I772" s="85"/>
      <c r="J772" s="86"/>
      <c r="K772" s="92">
        <f>E772</f>
        <v>7</v>
      </c>
      <c r="L772" s="154"/>
      <c r="M772" s="100"/>
      <c r="N772" s="279"/>
    </row>
    <row r="773" spans="2:14" ht="12.75" customHeight="1" thickBot="1" x14ac:dyDescent="0.25">
      <c r="B773" s="63"/>
      <c r="C773" s="48"/>
      <c r="D773" s="13"/>
      <c r="E773" s="131"/>
      <c r="F773" s="85"/>
      <c r="G773" s="85"/>
      <c r="H773" s="85"/>
      <c r="I773" s="85"/>
      <c r="J773" s="86"/>
      <c r="K773" s="92"/>
      <c r="L773" s="154"/>
      <c r="M773" s="100"/>
      <c r="N773" s="279"/>
    </row>
    <row r="774" spans="2:14" ht="15" customHeight="1" x14ac:dyDescent="0.2">
      <c r="B774" s="63"/>
      <c r="C774" s="48" t="s">
        <v>11129</v>
      </c>
      <c r="D774" s="187" t="s">
        <v>4665</v>
      </c>
      <c r="E774" s="662" t="str">
        <f>IFERROR(VLOOKUP($C774,'SINAPI DEZEMBRO 2020'!$1:$1048576,2,0),IFERROR(VLOOKUP($C774,'COMP. PROPRIA'!$B$1:$I$79292,4,0),""))</f>
        <v>SIFAO FLEXIVEL FORNECIMENTO E INSTALAÇÃO</v>
      </c>
      <c r="F774" s="663"/>
      <c r="G774" s="663"/>
      <c r="H774" s="663"/>
      <c r="I774" s="663"/>
      <c r="J774" s="664"/>
      <c r="K774" s="34">
        <f>SUM(K776:K777)</f>
        <v>9</v>
      </c>
      <c r="L774" s="154" t="str">
        <f>'COMP. PROPRIA'!F205</f>
        <v xml:space="preserve">UN    </v>
      </c>
      <c r="M774" s="100"/>
      <c r="N774" s="279"/>
    </row>
    <row r="775" spans="2:14" ht="12.75" customHeight="1" x14ac:dyDescent="0.2">
      <c r="B775" s="63"/>
      <c r="C775" s="48"/>
      <c r="D775" s="13"/>
      <c r="E775" s="167" t="s">
        <v>4685</v>
      </c>
      <c r="F775" s="85"/>
      <c r="G775" s="85"/>
      <c r="H775" s="85"/>
      <c r="I775" s="85"/>
      <c r="J775" s="86"/>
      <c r="K775" s="92"/>
      <c r="L775" s="154"/>
      <c r="M775" s="279"/>
    </row>
    <row r="776" spans="2:14" ht="12.75" customHeight="1" x14ac:dyDescent="0.2">
      <c r="B776" s="63"/>
      <c r="C776" s="48"/>
      <c r="D776" s="13"/>
      <c r="E776" s="325">
        <v>9</v>
      </c>
      <c r="F776" s="85"/>
      <c r="G776" s="85"/>
      <c r="H776" s="85"/>
      <c r="I776" s="85"/>
      <c r="J776" s="86"/>
      <c r="K776" s="92">
        <f>E776</f>
        <v>9</v>
      </c>
      <c r="L776" s="154"/>
      <c r="M776" s="100"/>
      <c r="N776" s="279"/>
    </row>
    <row r="777" spans="2:14" ht="12.75" customHeight="1" thickBot="1" x14ac:dyDescent="0.25">
      <c r="B777" s="63"/>
      <c r="C777" s="48"/>
      <c r="D777" s="13"/>
      <c r="E777" s="131"/>
      <c r="F777" s="85"/>
      <c r="G777" s="85"/>
      <c r="H777" s="85"/>
      <c r="I777" s="85"/>
      <c r="J777" s="86"/>
      <c r="K777" s="92"/>
      <c r="L777" s="154"/>
      <c r="M777" s="100"/>
      <c r="N777" s="279"/>
    </row>
    <row r="778" spans="2:14" ht="15" customHeight="1" x14ac:dyDescent="0.2">
      <c r="B778" s="63"/>
      <c r="C778" s="48" t="s">
        <v>11131</v>
      </c>
      <c r="D778" s="187" t="s">
        <v>4665</v>
      </c>
      <c r="E778" s="662" t="str">
        <f>IFERROR(VLOOKUP($C778,'SINAPI DEZEMBRO 2020'!$1:$1048576,2,0),IFERROR(VLOOKUP($C778,'COMP. PROPRIA'!$B$1:$I$79292,4,0),""))</f>
        <v>VALVULA P/ PIA FORNECIMENTO E INSTALAÇÃO</v>
      </c>
      <c r="F778" s="663"/>
      <c r="G778" s="663"/>
      <c r="H778" s="663"/>
      <c r="I778" s="663"/>
      <c r="J778" s="664"/>
      <c r="K778" s="34">
        <f>K780</f>
        <v>3</v>
      </c>
      <c r="L778" s="154" t="str">
        <f>'COMP. PROPRIA'!F209</f>
        <v xml:space="preserve">UN    </v>
      </c>
      <c r="M778" s="100"/>
      <c r="N778" s="279"/>
    </row>
    <row r="779" spans="2:14" ht="12.75" customHeight="1" x14ac:dyDescent="0.2">
      <c r="B779" s="63"/>
      <c r="C779" s="48"/>
      <c r="D779" s="13"/>
      <c r="E779" s="167" t="s">
        <v>4685</v>
      </c>
      <c r="F779" s="85"/>
      <c r="G779" s="85"/>
      <c r="H779" s="85"/>
      <c r="I779" s="85"/>
      <c r="J779" s="86"/>
      <c r="K779" s="92"/>
      <c r="L779" s="154"/>
      <c r="M779" s="279"/>
    </row>
    <row r="780" spans="2:14" ht="12.75" customHeight="1" x14ac:dyDescent="0.2">
      <c r="B780" s="63"/>
      <c r="C780" s="48"/>
      <c r="D780" s="13"/>
      <c r="E780" s="325">
        <v>3</v>
      </c>
      <c r="F780" s="85"/>
      <c r="G780" s="85"/>
      <c r="H780" s="85"/>
      <c r="I780" s="85"/>
      <c r="J780" s="86"/>
      <c r="K780" s="92">
        <f>E780</f>
        <v>3</v>
      </c>
      <c r="L780" s="154"/>
      <c r="M780" s="100"/>
      <c r="N780" s="279"/>
    </row>
    <row r="781" spans="2:14" ht="12.75" customHeight="1" thickBot="1" x14ac:dyDescent="0.25">
      <c r="B781" s="63"/>
      <c r="C781" s="48"/>
      <c r="D781" s="13"/>
      <c r="E781" s="131"/>
      <c r="F781" s="85"/>
      <c r="G781" s="85"/>
      <c r="H781" s="85"/>
      <c r="I781" s="85"/>
      <c r="J781" s="86"/>
      <c r="K781" s="92"/>
      <c r="L781" s="154"/>
      <c r="M781" s="100"/>
      <c r="N781" s="279"/>
    </row>
    <row r="782" spans="2:14" ht="12.75" customHeight="1" thickBot="1" x14ac:dyDescent="0.25">
      <c r="B782" s="590"/>
      <c r="C782" s="590"/>
      <c r="D782" s="590"/>
      <c r="E782" s="680" t="s">
        <v>11133</v>
      </c>
      <c r="F782" s="681"/>
      <c r="G782" s="681"/>
      <c r="H782" s="681"/>
      <c r="I782" s="681"/>
      <c r="J782" s="682"/>
      <c r="K782" s="92"/>
      <c r="L782" s="590"/>
      <c r="M782" s="590"/>
      <c r="N782" s="591"/>
    </row>
    <row r="783" spans="2:14" ht="38.25" customHeight="1" x14ac:dyDescent="0.2">
      <c r="B783" s="63"/>
      <c r="C783" s="48">
        <v>89728</v>
      </c>
      <c r="D783" s="122" t="s">
        <v>7</v>
      </c>
      <c r="E783" s="662" t="str">
        <f>IFERROR(VLOOKUP($C783,'SINAPI DEZEMBRO 2020'!$1:$1048576,2,0),IFERROR(VLOOKUP($C783,'COMP. PROPRIA'!$B$1:$I$79292,4,0),""))</f>
        <v>CURVA CURTA 90 GRAUS, PVC, SERIE NORMAL, ESGOTO PREDIAL, DN 40 MM, JUNTA SOLDÁVEL, FORNECIDO E INSTALADO EM RAMAL DE DESCARGA OU RAMAL DE ESGOTO SANITÁRIO. AF_12/2014</v>
      </c>
      <c r="F783" s="663"/>
      <c r="G783" s="663"/>
      <c r="H783" s="663"/>
      <c r="I783" s="663"/>
      <c r="J783" s="664"/>
      <c r="K783" s="34">
        <f>SUM(K785:K786)</f>
        <v>2</v>
      </c>
      <c r="L783" s="154" t="str">
        <f>IFERROR(VLOOKUP($C783,'SINAPI DEZEMBRO 2020'!$1:$1048576,3,0),IFERROR(VLOOKUP($C783,'COMP. PROPRIA'!$B$1:$I$79292,5,0),""))</f>
        <v>UN</v>
      </c>
      <c r="M783" s="100"/>
      <c r="N783" s="279"/>
    </row>
    <row r="784" spans="2:14" ht="12.75" customHeight="1" x14ac:dyDescent="0.2">
      <c r="B784" s="63"/>
      <c r="C784" s="48"/>
      <c r="D784" s="13"/>
      <c r="E784" s="167" t="s">
        <v>4685</v>
      </c>
      <c r="F784" s="85"/>
      <c r="G784" s="85"/>
      <c r="H784" s="85"/>
      <c r="I784" s="85"/>
      <c r="J784" s="86"/>
      <c r="K784" s="92"/>
      <c r="L784" s="154"/>
      <c r="M784" s="279"/>
    </row>
    <row r="785" spans="2:14" ht="12.75" customHeight="1" x14ac:dyDescent="0.2">
      <c r="B785" s="63"/>
      <c r="C785" s="48"/>
      <c r="D785" s="13"/>
      <c r="E785" s="325">
        <v>2</v>
      </c>
      <c r="F785" s="85"/>
      <c r="G785" s="85"/>
      <c r="H785" s="85"/>
      <c r="I785" s="85"/>
      <c r="J785" s="86"/>
      <c r="K785" s="92">
        <f>E785</f>
        <v>2</v>
      </c>
      <c r="L785" s="154"/>
      <c r="M785" s="100"/>
      <c r="N785" s="279"/>
    </row>
    <row r="786" spans="2:14" ht="12" customHeight="1" thickBot="1" x14ac:dyDescent="0.25">
      <c r="B786" s="63"/>
      <c r="C786" s="48"/>
      <c r="D786" s="13"/>
      <c r="E786" s="131"/>
      <c r="F786" s="85"/>
      <c r="G786" s="85"/>
      <c r="H786" s="85"/>
      <c r="I786" s="85"/>
      <c r="J786" s="86"/>
      <c r="K786" s="92"/>
      <c r="L786" s="154"/>
      <c r="M786" s="100"/>
      <c r="N786" s="279"/>
    </row>
    <row r="787" spans="2:14" ht="33" customHeight="1" x14ac:dyDescent="0.2">
      <c r="B787" s="63"/>
      <c r="C787" s="48">
        <v>89531</v>
      </c>
      <c r="D787" s="122" t="s">
        <v>7</v>
      </c>
      <c r="E787" s="662" t="str">
        <f>IFERROR(VLOOKUP($C787,'SINAPI DEZEMBRO 2020'!$1:$1048576,2,0),IFERROR(VLOOKUP($C787,'COMP. PROPRIA'!$B$1:$I$79292,4,0),""))</f>
        <v>JOELHO 45 GRAUS, PVC, SERIE R, ÁGUA PLUVIAL, DN 100 MM, JUNTA ELÁSTICA, FORNECIDO E INSTALADO EM RAMAL DE ENCAMINHAMENTO. AF_12/2014</v>
      </c>
      <c r="F787" s="663"/>
      <c r="G787" s="663"/>
      <c r="H787" s="663"/>
      <c r="I787" s="663"/>
      <c r="J787" s="664"/>
      <c r="K787" s="34">
        <f>SUM(K789:K790)</f>
        <v>5</v>
      </c>
      <c r="L787" s="154" t="str">
        <f>IFERROR(VLOOKUP($C787,'SINAPI DEZEMBRO 2020'!$1:$1048576,3,0),IFERROR(VLOOKUP($C787,'COMP. PROPRIA'!$B$1:$I$79292,5,0),""))</f>
        <v>UN</v>
      </c>
      <c r="M787" s="100"/>
      <c r="N787" s="279"/>
    </row>
    <row r="788" spans="2:14" ht="12.75" customHeight="1" x14ac:dyDescent="0.2">
      <c r="B788" s="63"/>
      <c r="C788" s="48"/>
      <c r="D788" s="13"/>
      <c r="E788" s="167" t="s">
        <v>4685</v>
      </c>
      <c r="F788" s="85"/>
      <c r="G788" s="85"/>
      <c r="H788" s="85"/>
      <c r="I788" s="85"/>
      <c r="J788" s="86"/>
      <c r="K788" s="92"/>
      <c r="L788" s="154"/>
      <c r="M788" s="279"/>
    </row>
    <row r="789" spans="2:14" ht="12.75" customHeight="1" x14ac:dyDescent="0.2">
      <c r="B789" s="63"/>
      <c r="C789" s="48"/>
      <c r="D789" s="13"/>
      <c r="E789" s="325">
        <v>5</v>
      </c>
      <c r="F789" s="85"/>
      <c r="G789" s="85"/>
      <c r="H789" s="85"/>
      <c r="I789" s="85"/>
      <c r="J789" s="86"/>
      <c r="K789" s="92">
        <f>E789</f>
        <v>5</v>
      </c>
      <c r="L789" s="154"/>
      <c r="M789" s="100"/>
      <c r="N789" s="279"/>
    </row>
    <row r="790" spans="2:14" ht="12.75" customHeight="1" thickBot="1" x14ac:dyDescent="0.25">
      <c r="B790" s="63"/>
      <c r="C790" s="48"/>
      <c r="D790" s="13"/>
      <c r="E790" s="131"/>
      <c r="F790" s="85"/>
      <c r="G790" s="85"/>
      <c r="H790" s="85"/>
      <c r="I790" s="85"/>
      <c r="J790" s="86"/>
      <c r="K790" s="92"/>
      <c r="L790" s="154"/>
      <c r="M790" s="100"/>
      <c r="N790" s="279"/>
    </row>
    <row r="791" spans="2:14" ht="41.25" customHeight="1" x14ac:dyDescent="0.2">
      <c r="B791" s="63"/>
      <c r="C791" s="48">
        <v>89726</v>
      </c>
      <c r="D791" s="122" t="s">
        <v>7</v>
      </c>
      <c r="E791" s="662" t="str">
        <f>IFERROR(VLOOKUP($C791,'SINAPI DEZEMBRO 2020'!$1:$1048576,2,0),IFERROR(VLOOKUP($C791,'COMP. PROPRIA'!$B$1:$I$79292,4,0),""))</f>
        <v>JOELHO 45 GRAUS, PVC, SERIE NORMAL, ESGOTO PREDIAL, DN 40 MM, JUNTA SOLDÁVEL, FORNECIDO E INSTALADO EM RAMAL DE DESCARGA OU RAMAL DE ESGOTO SANITÁRIO. AF_12/2014</v>
      </c>
      <c r="F791" s="663"/>
      <c r="G791" s="663"/>
      <c r="H791" s="663"/>
      <c r="I791" s="663"/>
      <c r="J791" s="664"/>
      <c r="K791" s="34">
        <f>K793</f>
        <v>2</v>
      </c>
      <c r="L791" s="154" t="str">
        <f>IFERROR(VLOOKUP($C791,'SINAPI DEZEMBRO 2020'!$1:$1048576,3,0),IFERROR(VLOOKUP($C791,'COMP. PROPRIA'!$B$1:$I$79292,5,0),""))</f>
        <v>UN</v>
      </c>
      <c r="M791" s="100"/>
      <c r="N791" s="279"/>
    </row>
    <row r="792" spans="2:14" ht="12.75" customHeight="1" x14ac:dyDescent="0.2">
      <c r="B792" s="63"/>
      <c r="C792" s="48"/>
      <c r="D792" s="13"/>
      <c r="E792" s="167" t="s">
        <v>4685</v>
      </c>
      <c r="F792" s="85"/>
      <c r="G792" s="85"/>
      <c r="H792" s="85"/>
      <c r="I792" s="85"/>
      <c r="J792" s="86"/>
      <c r="K792" s="92"/>
      <c r="L792" s="154"/>
      <c r="M792" s="279"/>
    </row>
    <row r="793" spans="2:14" ht="12.75" customHeight="1" x14ac:dyDescent="0.2">
      <c r="B793" s="63"/>
      <c r="C793" s="48"/>
      <c r="D793" s="13"/>
      <c r="E793" s="325">
        <v>2</v>
      </c>
      <c r="F793" s="85"/>
      <c r="G793" s="85"/>
      <c r="H793" s="85"/>
      <c r="I793" s="85"/>
      <c r="J793" s="86"/>
      <c r="K793" s="92">
        <f>E793</f>
        <v>2</v>
      </c>
      <c r="L793" s="154"/>
      <c r="M793" s="100"/>
      <c r="N793" s="279"/>
    </row>
    <row r="794" spans="2:14" ht="12.75" customHeight="1" thickBot="1" x14ac:dyDescent="0.25">
      <c r="B794" s="63"/>
      <c r="C794" s="48"/>
      <c r="D794" s="13"/>
      <c r="E794" s="131"/>
      <c r="F794" s="85"/>
      <c r="G794" s="85"/>
      <c r="H794" s="85"/>
      <c r="I794" s="85"/>
      <c r="J794" s="86"/>
      <c r="K794" s="92"/>
      <c r="L794" s="154"/>
      <c r="M794" s="100"/>
      <c r="N794" s="279"/>
    </row>
    <row r="795" spans="2:14" ht="39.75" customHeight="1" x14ac:dyDescent="0.2">
      <c r="B795" s="63"/>
      <c r="C795" s="48">
        <v>89732</v>
      </c>
      <c r="D795" s="122" t="s">
        <v>7</v>
      </c>
      <c r="E795" s="662" t="str">
        <f>IFERROR(VLOOKUP($C795,'SINAPI DEZEMBRO 2020'!$1:$1048576,2,0),IFERROR(VLOOKUP($C795,'COMP. PROPRIA'!$B$1:$I$79292,4,0),""))</f>
        <v>JOELHO 45 GRAUS, PVC, SERIE NORMAL, ESGOTO PREDIAL, DN 50 MM, JUNTA ELÁSTICA, FORNECIDO E INSTALADO EM RAMAL DE DESCARGA OU RAMAL DE ESGOTO SANITÁRIO. AF_12/2014</v>
      </c>
      <c r="F795" s="663"/>
      <c r="G795" s="663"/>
      <c r="H795" s="663"/>
      <c r="I795" s="663"/>
      <c r="J795" s="664"/>
      <c r="K795" s="34">
        <f>SUM(K797:K798)</f>
        <v>7</v>
      </c>
      <c r="L795" s="154" t="str">
        <f>IFERROR(VLOOKUP($C795,'SINAPI DEZEMBRO 2020'!$1:$1048576,3,0),IFERROR(VLOOKUP($C795,'COMP. PROPRIA'!$B$1:$I$79292,5,0),""))</f>
        <v>UN</v>
      </c>
      <c r="M795" s="100"/>
      <c r="N795" s="279"/>
    </row>
    <row r="796" spans="2:14" ht="12.75" customHeight="1" x14ac:dyDescent="0.2">
      <c r="B796" s="63"/>
      <c r="C796" s="48"/>
      <c r="D796" s="13"/>
      <c r="E796" s="167" t="s">
        <v>4685</v>
      </c>
      <c r="F796" s="85"/>
      <c r="G796" s="85"/>
      <c r="H796" s="85"/>
      <c r="I796" s="85"/>
      <c r="J796" s="86"/>
      <c r="K796" s="92"/>
      <c r="L796" s="154"/>
      <c r="M796" s="279"/>
    </row>
    <row r="797" spans="2:14" ht="12.75" customHeight="1" x14ac:dyDescent="0.2">
      <c r="B797" s="63"/>
      <c r="C797" s="48"/>
      <c r="D797" s="13"/>
      <c r="E797" s="325">
        <v>7</v>
      </c>
      <c r="F797" s="85"/>
      <c r="G797" s="85"/>
      <c r="H797" s="85"/>
      <c r="I797" s="85"/>
      <c r="J797" s="86"/>
      <c r="K797" s="92">
        <f>E797</f>
        <v>7</v>
      </c>
      <c r="L797" s="154"/>
      <c r="M797" s="100"/>
      <c r="N797" s="279"/>
    </row>
    <row r="798" spans="2:14" ht="12.75" customHeight="1" thickBot="1" x14ac:dyDescent="0.25">
      <c r="B798" s="63"/>
      <c r="C798" s="48"/>
      <c r="D798" s="13"/>
      <c r="E798" s="131"/>
      <c r="F798" s="85"/>
      <c r="G798" s="85"/>
      <c r="H798" s="85"/>
      <c r="I798" s="85"/>
      <c r="J798" s="86"/>
      <c r="K798" s="92"/>
      <c r="L798" s="154"/>
      <c r="M798" s="100"/>
      <c r="N798" s="279"/>
    </row>
    <row r="799" spans="2:14" ht="36.75" customHeight="1" x14ac:dyDescent="0.2">
      <c r="B799" s="63"/>
      <c r="C799" s="48">
        <v>89739</v>
      </c>
      <c r="D799" s="122" t="s">
        <v>7</v>
      </c>
      <c r="E799" s="662" t="str">
        <f>IFERROR(VLOOKUP($C799,'SINAPI DEZEMBRO 2020'!$1:$1048576,2,0),IFERROR(VLOOKUP($C799,'COMP. PROPRIA'!$B$1:$I$79292,4,0),""))</f>
        <v>JOELHO 45 GRAUS, PVC, SERIE NORMAL, ESGOTO PREDIAL, DN 75 MM, JUNTA ELÁSTICA, FORNECIDO E INSTALADO EM RAMAL DE DESCARGA OU RAMAL DE ESGOTO SANITÁRIO. AF_12/2014</v>
      </c>
      <c r="F799" s="663"/>
      <c r="G799" s="663"/>
      <c r="H799" s="663"/>
      <c r="I799" s="663"/>
      <c r="J799" s="664"/>
      <c r="K799" s="34">
        <f>SUM(K801:K802)</f>
        <v>2</v>
      </c>
      <c r="L799" s="154" t="str">
        <f>IFERROR(VLOOKUP($C799,'SINAPI DEZEMBRO 2020'!$1:$1048576,3,0),IFERROR(VLOOKUP($C799,'COMP. PROPRIA'!$B$1:$I$79292,5,0),""))</f>
        <v>UN</v>
      </c>
      <c r="M799" s="100"/>
      <c r="N799" s="279"/>
    </row>
    <row r="800" spans="2:14" ht="12.75" customHeight="1" x14ac:dyDescent="0.2">
      <c r="B800" s="63"/>
      <c r="C800" s="48"/>
      <c r="D800" s="13"/>
      <c r="E800" s="167" t="s">
        <v>4685</v>
      </c>
      <c r="F800" s="85"/>
      <c r="G800" s="85"/>
      <c r="H800" s="85"/>
      <c r="I800" s="85"/>
      <c r="J800" s="86"/>
      <c r="K800" s="92"/>
      <c r="L800" s="154"/>
      <c r="M800" s="279"/>
    </row>
    <row r="801" spans="2:14" ht="12.75" customHeight="1" x14ac:dyDescent="0.2">
      <c r="B801" s="63"/>
      <c r="C801" s="48"/>
      <c r="D801" s="13"/>
      <c r="E801" s="325">
        <v>2</v>
      </c>
      <c r="F801" s="85"/>
      <c r="G801" s="85"/>
      <c r="H801" s="85"/>
      <c r="I801" s="85"/>
      <c r="J801" s="86"/>
      <c r="K801" s="92">
        <f>E801</f>
        <v>2</v>
      </c>
      <c r="L801" s="154"/>
      <c r="M801" s="100"/>
      <c r="N801" s="279"/>
    </row>
    <row r="802" spans="2:14" ht="12.75" customHeight="1" thickBot="1" x14ac:dyDescent="0.25">
      <c r="B802" s="63"/>
      <c r="C802" s="48"/>
      <c r="D802" s="13"/>
      <c r="E802" s="131"/>
      <c r="F802" s="85"/>
      <c r="G802" s="85"/>
      <c r="H802" s="85"/>
      <c r="I802" s="85"/>
      <c r="J802" s="86"/>
      <c r="K802" s="92"/>
      <c r="L802" s="154"/>
      <c r="M802" s="100"/>
      <c r="N802" s="279"/>
    </row>
    <row r="803" spans="2:14" ht="36.75" customHeight="1" x14ac:dyDescent="0.2">
      <c r="B803" s="63"/>
      <c r="C803" s="48">
        <v>89744</v>
      </c>
      <c r="D803" s="122" t="s">
        <v>7</v>
      </c>
      <c r="E803" s="662" t="str">
        <f>IFERROR(VLOOKUP($C803,'SINAPI DEZEMBRO 2020'!$1:$1048576,2,0),IFERROR(VLOOKUP($C803,'COMP. PROPRIA'!$B$1:$I$79292,4,0),""))</f>
        <v>JOELHO 90 GRAUS, PVC, SERIE NORMAL, ESGOTO PREDIAL, DN 100 MM, JUNTA ELÁSTICA, FORNECIDO E INSTALADO EM RAMAL DE DESCARGA OU RAMAL DE ESGOTO SANITÁRIO. AF_12/2014</v>
      </c>
      <c r="F803" s="663"/>
      <c r="G803" s="663"/>
      <c r="H803" s="663"/>
      <c r="I803" s="663"/>
      <c r="J803" s="664"/>
      <c r="K803" s="34">
        <f>SUM(K805:K806)</f>
        <v>10</v>
      </c>
      <c r="L803" s="154" t="str">
        <f>IFERROR(VLOOKUP($C803,'SINAPI DEZEMBRO 2020'!$1:$1048576,3,0),IFERROR(VLOOKUP($C803,'COMP. PROPRIA'!$B$1:$I$79292,5,0),""))</f>
        <v>UN</v>
      </c>
      <c r="M803" s="100"/>
      <c r="N803" s="279"/>
    </row>
    <row r="804" spans="2:14" ht="12.75" customHeight="1" x14ac:dyDescent="0.2">
      <c r="B804" s="63"/>
      <c r="C804" s="48"/>
      <c r="D804" s="13"/>
      <c r="E804" s="167" t="s">
        <v>4685</v>
      </c>
      <c r="F804" s="85"/>
      <c r="G804" s="85"/>
      <c r="H804" s="85"/>
      <c r="I804" s="85"/>
      <c r="J804" s="86"/>
      <c r="K804" s="92"/>
      <c r="L804" s="154"/>
      <c r="M804" s="279"/>
    </row>
    <row r="805" spans="2:14" ht="12.75" customHeight="1" x14ac:dyDescent="0.2">
      <c r="B805" s="63"/>
      <c r="C805" s="48"/>
      <c r="D805" s="13"/>
      <c r="E805" s="325">
        <v>10</v>
      </c>
      <c r="F805" s="85"/>
      <c r="G805" s="85"/>
      <c r="H805" s="85"/>
      <c r="I805" s="85"/>
      <c r="J805" s="86"/>
      <c r="K805" s="92">
        <f>E805</f>
        <v>10</v>
      </c>
      <c r="L805" s="154"/>
      <c r="M805" s="100"/>
      <c r="N805" s="279"/>
    </row>
    <row r="806" spans="2:14" ht="12.75" customHeight="1" thickBot="1" x14ac:dyDescent="0.25">
      <c r="B806" s="63"/>
      <c r="C806" s="48"/>
      <c r="D806" s="13"/>
      <c r="E806" s="131"/>
      <c r="F806" s="85"/>
      <c r="G806" s="85"/>
      <c r="H806" s="85"/>
      <c r="I806" s="85"/>
      <c r="J806" s="86"/>
      <c r="K806" s="92"/>
      <c r="L806" s="154"/>
      <c r="M806" s="100"/>
      <c r="N806" s="279"/>
    </row>
    <row r="807" spans="2:14" ht="40.5" customHeight="1" x14ac:dyDescent="0.2">
      <c r="B807" s="63"/>
      <c r="C807" s="48">
        <v>89731</v>
      </c>
      <c r="D807" s="122" t="s">
        <v>7</v>
      </c>
      <c r="E807" s="662" t="str">
        <f>IFERROR(VLOOKUP($C807,'SINAPI DEZEMBRO 2020'!$1:$1048576,2,0),IFERROR(VLOOKUP($C807,'COMP. PROPRIA'!$B$1:$I$79292,4,0),""))</f>
        <v>JOELHO 90 GRAUS, PVC, SERIE NORMAL, ESGOTO PREDIAL, DN 50 MM, JUNTA ELÁSTICA, FORNECIDO E INSTALADO EM RAMAL DE DESCARGA OU RAMAL DE ESGOTO SANITÁRIO. AF_12/2014</v>
      </c>
      <c r="F807" s="663"/>
      <c r="G807" s="663"/>
      <c r="H807" s="663"/>
      <c r="I807" s="663"/>
      <c r="J807" s="664"/>
      <c r="K807" s="34">
        <f>SUM(K809:K809)</f>
        <v>22</v>
      </c>
      <c r="L807" s="154" t="str">
        <f>IFERROR(VLOOKUP($C807,'SINAPI DEZEMBRO 2020'!$1:$1048576,3,0),IFERROR(VLOOKUP($C807,'COMP. PROPRIA'!$B$1:$I$79292,5,0),""))</f>
        <v>UN</v>
      </c>
      <c r="M807" s="100"/>
      <c r="N807" s="279"/>
    </row>
    <row r="808" spans="2:14" ht="12.75" customHeight="1" x14ac:dyDescent="0.2">
      <c r="B808" s="63"/>
      <c r="C808" s="48"/>
      <c r="D808" s="13"/>
      <c r="E808" s="167" t="s">
        <v>4685</v>
      </c>
      <c r="F808" s="85"/>
      <c r="G808" s="85"/>
      <c r="H808" s="85"/>
      <c r="I808" s="85"/>
      <c r="J808" s="86"/>
      <c r="K808" s="92"/>
      <c r="L808" s="154"/>
      <c r="M808" s="279"/>
    </row>
    <row r="809" spans="2:14" ht="12.75" customHeight="1" x14ac:dyDescent="0.2">
      <c r="B809" s="63"/>
      <c r="C809" s="48"/>
      <c r="D809" s="13"/>
      <c r="E809" s="325">
        <v>22</v>
      </c>
      <c r="F809" s="85"/>
      <c r="G809" s="85"/>
      <c r="H809" s="85"/>
      <c r="I809" s="85"/>
      <c r="J809" s="86"/>
      <c r="K809" s="92">
        <f>E809</f>
        <v>22</v>
      </c>
      <c r="L809" s="154"/>
      <c r="M809" s="100"/>
      <c r="N809" s="279"/>
    </row>
    <row r="810" spans="2:14" ht="12.75" customHeight="1" thickBot="1" x14ac:dyDescent="0.25">
      <c r="B810" s="63"/>
      <c r="C810" s="48"/>
      <c r="D810" s="13"/>
      <c r="E810" s="131"/>
      <c r="F810" s="85"/>
      <c r="G810" s="85"/>
      <c r="H810" s="85"/>
      <c r="I810" s="85"/>
      <c r="J810" s="86"/>
      <c r="K810" s="92"/>
      <c r="L810" s="154"/>
      <c r="M810" s="100"/>
      <c r="N810" s="279"/>
    </row>
    <row r="811" spans="2:14" ht="40.5" customHeight="1" x14ac:dyDescent="0.2">
      <c r="B811" s="63"/>
      <c r="C811" s="48">
        <v>89724</v>
      </c>
      <c r="D811" s="122" t="s">
        <v>7</v>
      </c>
      <c r="E811" s="662" t="str">
        <f>IFERROR(VLOOKUP($C811,'SINAPI DEZEMBRO 2020'!$1:$1048576,2,0),IFERROR(VLOOKUP($C811,'COMP. PROPRIA'!$B$1:$I$79292,4,0),""))</f>
        <v>JOELHO 90 GRAUS, PVC, SERIE NORMAL, ESGOTO PREDIAL, DN 40 MM, JUNTA SOLDÁVEL, FORNECIDO E INSTALADO EM RAMAL DE DESCARGA OU RAMAL DE ESGOTO SANITÁRIO. AF_12/2014</v>
      </c>
      <c r="F811" s="663"/>
      <c r="G811" s="663"/>
      <c r="H811" s="663"/>
      <c r="I811" s="663"/>
      <c r="J811" s="664"/>
      <c r="K811" s="34">
        <f>SUM(K813:K814)</f>
        <v>2</v>
      </c>
      <c r="L811" s="154" t="str">
        <f>IFERROR(VLOOKUP($C811,'SINAPI DEZEMBRO 2020'!$1:$1048576,3,0),IFERROR(VLOOKUP($C811,'COMP. PROPRIA'!$B$1:$I$79292,5,0),""))</f>
        <v>UN</v>
      </c>
      <c r="M811" s="100"/>
      <c r="N811" s="279"/>
    </row>
    <row r="812" spans="2:14" ht="12.75" customHeight="1" x14ac:dyDescent="0.2">
      <c r="B812" s="63"/>
      <c r="C812" s="48"/>
      <c r="D812" s="13"/>
      <c r="E812" s="167" t="s">
        <v>4685</v>
      </c>
      <c r="F812" s="85"/>
      <c r="G812" s="85"/>
      <c r="H812" s="85"/>
      <c r="I812" s="85"/>
      <c r="J812" s="86"/>
      <c r="K812" s="92"/>
      <c r="L812" s="154"/>
      <c r="M812" s="279"/>
    </row>
    <row r="813" spans="2:14" ht="12.75" customHeight="1" x14ac:dyDescent="0.2">
      <c r="B813" s="63"/>
      <c r="C813" s="48"/>
      <c r="D813" s="13"/>
      <c r="E813" s="325">
        <v>2</v>
      </c>
      <c r="F813" s="85"/>
      <c r="G813" s="85"/>
      <c r="H813" s="85"/>
      <c r="I813" s="85"/>
      <c r="J813" s="86"/>
      <c r="K813" s="92">
        <f>E813</f>
        <v>2</v>
      </c>
      <c r="L813" s="154"/>
      <c r="M813" s="100"/>
      <c r="N813" s="279"/>
    </row>
    <row r="814" spans="2:14" ht="12.75" customHeight="1" thickBot="1" x14ac:dyDescent="0.25">
      <c r="B814" s="63"/>
      <c r="C814" s="48"/>
      <c r="D814" s="13"/>
      <c r="E814" s="131"/>
      <c r="F814" s="85"/>
      <c r="G814" s="85"/>
      <c r="H814" s="85"/>
      <c r="I814" s="85"/>
      <c r="J814" s="86"/>
      <c r="K814" s="92"/>
      <c r="L814" s="154"/>
      <c r="M814" s="100"/>
      <c r="N814" s="279"/>
    </row>
    <row r="815" spans="2:14" ht="15" customHeight="1" x14ac:dyDescent="0.2">
      <c r="B815" s="63"/>
      <c r="C815" s="48" t="s">
        <v>11134</v>
      </c>
      <c r="D815" s="187" t="s">
        <v>4665</v>
      </c>
      <c r="E815" s="662" t="str">
        <f>IFERROR(VLOOKUP($C815,'SINAPI DEZEMBRO 2020'!$1:$1048576,2,0),IFERROR(VLOOKUP($C815,'COMP. PROPRIA'!$B$1:$I$79292,4,0),""))</f>
        <v>JUNÇÃO SIMPLES ESGOTO 100X50 FORNECIMENTO E INSTALAÇÃO</v>
      </c>
      <c r="F815" s="663"/>
      <c r="G815" s="663"/>
      <c r="H815" s="663"/>
      <c r="I815" s="663"/>
      <c r="J815" s="664"/>
      <c r="K815" s="34">
        <f>SUM(K817:K818)</f>
        <v>3</v>
      </c>
      <c r="L815" s="154" t="str">
        <f>'COMP. PROPRIA'!F213</f>
        <v xml:space="preserve">UN    </v>
      </c>
      <c r="M815" s="100"/>
      <c r="N815" s="279"/>
    </row>
    <row r="816" spans="2:14" ht="12.75" customHeight="1" x14ac:dyDescent="0.2">
      <c r="B816" s="63"/>
      <c r="C816" s="48"/>
      <c r="D816" s="13"/>
      <c r="E816" s="167" t="s">
        <v>4685</v>
      </c>
      <c r="F816" s="85"/>
      <c r="G816" s="85"/>
      <c r="H816" s="85"/>
      <c r="I816" s="85"/>
      <c r="J816" s="86"/>
      <c r="K816" s="92"/>
      <c r="L816" s="154"/>
      <c r="M816" s="279"/>
    </row>
    <row r="817" spans="2:14" ht="12.75" customHeight="1" x14ac:dyDescent="0.2">
      <c r="B817" s="63"/>
      <c r="C817" s="48"/>
      <c r="D817" s="13"/>
      <c r="E817" s="325">
        <v>3</v>
      </c>
      <c r="F817" s="85"/>
      <c r="G817" s="85"/>
      <c r="H817" s="85"/>
      <c r="I817" s="85"/>
      <c r="J817" s="86"/>
      <c r="K817" s="92">
        <f>E817</f>
        <v>3</v>
      </c>
      <c r="L817" s="154"/>
      <c r="M817" s="100"/>
      <c r="N817" s="279"/>
    </row>
    <row r="818" spans="2:14" ht="12.75" customHeight="1" thickBot="1" x14ac:dyDescent="0.25">
      <c r="B818" s="63"/>
      <c r="C818" s="48"/>
      <c r="D818" s="13"/>
      <c r="E818" s="131"/>
      <c r="F818" s="85"/>
      <c r="G818" s="85"/>
      <c r="H818" s="85"/>
      <c r="I818" s="85"/>
      <c r="J818" s="86"/>
      <c r="K818" s="92"/>
      <c r="L818" s="154"/>
      <c r="M818" s="100"/>
      <c r="N818" s="279"/>
    </row>
    <row r="819" spans="2:14" ht="15" customHeight="1" x14ac:dyDescent="0.2">
      <c r="B819" s="63"/>
      <c r="C819" s="48" t="s">
        <v>11136</v>
      </c>
      <c r="D819" s="187" t="s">
        <v>4665</v>
      </c>
      <c r="E819" s="662" t="str">
        <f>IFERROR(VLOOKUP($C819,'SINAPI DEZEMBRO 2020'!$1:$1048576,2,0),IFERROR(VLOOKUP($C819,'COMP. PROPRIA'!$B$1:$I$79292,4,0),""))</f>
        <v>JUNÇÃO SIMPLES ESGOTO 100 X 75 FORNECIMENTO E INSTALAÇÃO</v>
      </c>
      <c r="F819" s="663"/>
      <c r="G819" s="663"/>
      <c r="H819" s="663"/>
      <c r="I819" s="663"/>
      <c r="J819" s="664"/>
      <c r="K819" s="34">
        <f>SUM(K821:K822)</f>
        <v>1</v>
      </c>
      <c r="L819" s="154" t="str">
        <f>'COMP. PROPRIA'!F217</f>
        <v xml:space="preserve">UN    </v>
      </c>
      <c r="M819" s="100"/>
      <c r="N819" s="279"/>
    </row>
    <row r="820" spans="2:14" ht="12.75" customHeight="1" x14ac:dyDescent="0.2">
      <c r="B820" s="63"/>
      <c r="C820" s="48"/>
      <c r="D820" s="13"/>
      <c r="E820" s="167" t="s">
        <v>4685</v>
      </c>
      <c r="F820" s="85"/>
      <c r="G820" s="85"/>
      <c r="H820" s="85"/>
      <c r="I820" s="85"/>
      <c r="J820" s="86"/>
      <c r="K820" s="92"/>
      <c r="L820" s="154"/>
      <c r="M820" s="279"/>
    </row>
    <row r="821" spans="2:14" ht="12.75" customHeight="1" x14ac:dyDescent="0.2">
      <c r="B821" s="63"/>
      <c r="C821" s="48"/>
      <c r="D821" s="13"/>
      <c r="E821" s="325">
        <v>1</v>
      </c>
      <c r="F821" s="85"/>
      <c r="G821" s="85"/>
      <c r="H821" s="85"/>
      <c r="I821" s="85"/>
      <c r="J821" s="86"/>
      <c r="K821" s="92">
        <f>E821</f>
        <v>1</v>
      </c>
      <c r="L821" s="154"/>
      <c r="M821" s="100"/>
      <c r="N821" s="279"/>
    </row>
    <row r="822" spans="2:14" ht="12.75" customHeight="1" thickBot="1" x14ac:dyDescent="0.25">
      <c r="B822" s="63"/>
      <c r="C822" s="48"/>
      <c r="D822" s="13"/>
      <c r="E822" s="131"/>
      <c r="F822" s="85"/>
      <c r="G822" s="85"/>
      <c r="H822" s="85"/>
      <c r="I822" s="85"/>
      <c r="J822" s="86"/>
      <c r="K822" s="92"/>
      <c r="L822" s="154"/>
      <c r="M822" s="100"/>
      <c r="N822" s="279"/>
    </row>
    <row r="823" spans="2:14" ht="30.75" customHeight="1" x14ac:dyDescent="0.2">
      <c r="B823" s="63"/>
      <c r="C823" s="48">
        <v>89567</v>
      </c>
      <c r="D823" s="122" t="s">
        <v>7</v>
      </c>
      <c r="E823" s="662" t="str">
        <f>IFERROR(VLOOKUP($C823,'SINAPI DEZEMBRO 2020'!$1:$1048576,2,0),IFERROR(VLOOKUP($C823,'COMP. PROPRIA'!$B$1:$I$79292,4,0),""))</f>
        <v>JUNÇÃO SIMPLES, PVC, SERIE R, ÁGUA PLUVIAL, DN 100 X 100 MM, JUNTA ELÁSTICA, FORNECIDO E INSTALADO EM RAMAL DE ENCAMINHAMENTO. AF_12/2014</v>
      </c>
      <c r="F823" s="663"/>
      <c r="G823" s="663"/>
      <c r="H823" s="663"/>
      <c r="I823" s="663"/>
      <c r="J823" s="664"/>
      <c r="K823" s="34">
        <f>SUM(K825:K826)</f>
        <v>10</v>
      </c>
      <c r="L823" s="154" t="str">
        <f>IFERROR(VLOOKUP($C823,'SINAPI DEZEMBRO 2020'!$1:$1048576,3,0),IFERROR(VLOOKUP($C823,'COMP. PROPRIA'!$B$1:$I$79292,5,0),""))</f>
        <v>UN</v>
      </c>
      <c r="M823" s="100"/>
      <c r="N823" s="279"/>
    </row>
    <row r="824" spans="2:14" ht="12.75" customHeight="1" x14ac:dyDescent="0.2">
      <c r="B824" s="63"/>
      <c r="C824" s="48"/>
      <c r="D824" s="13"/>
      <c r="E824" s="167" t="s">
        <v>4685</v>
      </c>
      <c r="F824" s="85"/>
      <c r="G824" s="85"/>
      <c r="H824" s="85"/>
      <c r="I824" s="85"/>
      <c r="J824" s="86"/>
      <c r="K824" s="92"/>
      <c r="L824" s="154"/>
      <c r="M824" s="279"/>
    </row>
    <row r="825" spans="2:14" ht="12.75" customHeight="1" x14ac:dyDescent="0.2">
      <c r="B825" s="63"/>
      <c r="C825" s="48"/>
      <c r="D825" s="13"/>
      <c r="E825" s="325">
        <v>10</v>
      </c>
      <c r="F825" s="85"/>
      <c r="G825" s="85"/>
      <c r="H825" s="85"/>
      <c r="I825" s="85"/>
      <c r="J825" s="86"/>
      <c r="K825" s="92">
        <f>E825</f>
        <v>10</v>
      </c>
      <c r="L825" s="154"/>
      <c r="M825" s="100"/>
      <c r="N825" s="279"/>
    </row>
    <row r="826" spans="2:14" ht="12.75" customHeight="1" thickBot="1" x14ac:dyDescent="0.25">
      <c r="B826" s="63"/>
      <c r="C826" s="48"/>
      <c r="D826" s="13"/>
      <c r="E826" s="131"/>
      <c r="F826" s="85"/>
      <c r="G826" s="85"/>
      <c r="H826" s="85"/>
      <c r="I826" s="85"/>
      <c r="J826" s="86"/>
      <c r="K826" s="92"/>
      <c r="L826" s="154"/>
      <c r="M826" s="100"/>
      <c r="N826" s="279"/>
    </row>
    <row r="827" spans="2:14" ht="36.75" customHeight="1" x14ac:dyDescent="0.2">
      <c r="B827" s="63"/>
      <c r="C827" s="48">
        <v>89785</v>
      </c>
      <c r="D827" s="122" t="s">
        <v>7</v>
      </c>
      <c r="E827" s="662" t="str">
        <f>IFERROR(VLOOKUP($C827,'SINAPI DEZEMBRO 2020'!$1:$1048576,2,0),IFERROR(VLOOKUP($C827,'COMP. PROPRIA'!$B$1:$I$79292,4,0),""))</f>
        <v>JUNÇÃO SIMPLES, PVC, SERIE NORMAL, ESGOTO PREDIAL, DN 50 X 50 MM, JUNTA ELÁSTICA, FORNECIDO E INSTALADO EM RAMAL DE DESCARGA OU RAMAL DE ESGOTO SANITÁRIO. AF_12/2014</v>
      </c>
      <c r="F827" s="663"/>
      <c r="G827" s="663"/>
      <c r="H827" s="663"/>
      <c r="I827" s="663"/>
      <c r="J827" s="664"/>
      <c r="K827" s="34">
        <f>SUM(K829:K830)</f>
        <v>2</v>
      </c>
      <c r="L827" s="154" t="str">
        <f>IFERROR(VLOOKUP($C827,'SINAPI DEZEMBRO 2020'!$1:$1048576,3,0),IFERROR(VLOOKUP($C827,'COMP. PROPRIA'!$B$1:$I$79292,5,0),""))</f>
        <v>UN</v>
      </c>
      <c r="M827" s="100"/>
      <c r="N827" s="279"/>
    </row>
    <row r="828" spans="2:14" ht="12.75" customHeight="1" x14ac:dyDescent="0.2">
      <c r="B828" s="63"/>
      <c r="C828" s="48"/>
      <c r="D828" s="13"/>
      <c r="E828" s="167" t="s">
        <v>4685</v>
      </c>
      <c r="F828" s="85"/>
      <c r="G828" s="85"/>
      <c r="H828" s="85"/>
      <c r="I828" s="85"/>
      <c r="J828" s="86"/>
      <c r="K828" s="92"/>
      <c r="L828" s="154"/>
      <c r="M828" s="279"/>
    </row>
    <row r="829" spans="2:14" ht="12.75" customHeight="1" x14ac:dyDescent="0.2">
      <c r="B829" s="63"/>
      <c r="C829" s="48"/>
      <c r="D829" s="13"/>
      <c r="E829" s="325">
        <v>2</v>
      </c>
      <c r="F829" s="85"/>
      <c r="G829" s="85"/>
      <c r="H829" s="85"/>
      <c r="I829" s="85"/>
      <c r="J829" s="86"/>
      <c r="K829" s="92">
        <f>E829</f>
        <v>2</v>
      </c>
      <c r="L829" s="154"/>
      <c r="M829" s="100"/>
      <c r="N829" s="279"/>
    </row>
    <row r="830" spans="2:14" ht="12.75" customHeight="1" thickBot="1" x14ac:dyDescent="0.25">
      <c r="B830" s="63"/>
      <c r="C830" s="48"/>
      <c r="D830" s="13"/>
      <c r="E830" s="131"/>
      <c r="F830" s="85"/>
      <c r="G830" s="85"/>
      <c r="H830" s="85"/>
      <c r="I830" s="85"/>
      <c r="J830" s="86"/>
      <c r="K830" s="92"/>
      <c r="L830" s="154"/>
      <c r="M830" s="100"/>
      <c r="N830" s="279"/>
    </row>
    <row r="831" spans="2:14" ht="15.75" customHeight="1" x14ac:dyDescent="0.2">
      <c r="B831" s="63"/>
      <c r="C831" s="123" t="s">
        <v>11138</v>
      </c>
      <c r="D831" s="187" t="s">
        <v>4665</v>
      </c>
      <c r="E831" s="662" t="str">
        <f>IFERROR(VLOOKUP($C831,'SINAPI DEZEMBRO 2020'!$1:$1048576,2,0),IFERROR(VLOOKUP($C831,'COMP. PROPRIA'!$B$1:$I$79292,4,0),""))</f>
        <v>JUNÇÃO SIMPLES ESGOTO 75 X 50 FORNECIMENTO E INSTALAÇÃO</v>
      </c>
      <c r="F831" s="663"/>
      <c r="G831" s="663"/>
      <c r="H831" s="663"/>
      <c r="I831" s="663"/>
      <c r="J831" s="664"/>
      <c r="K831" s="34">
        <f>SUM(K833:K834)</f>
        <v>5</v>
      </c>
      <c r="L831" s="154" t="str">
        <f>'COMP. PROPRIA'!F221</f>
        <v xml:space="preserve">UN    </v>
      </c>
      <c r="M831" s="100"/>
      <c r="N831" s="279"/>
    </row>
    <row r="832" spans="2:14" ht="12.75" customHeight="1" x14ac:dyDescent="0.2">
      <c r="B832" s="63"/>
      <c r="C832" s="48"/>
      <c r="D832" s="13"/>
      <c r="E832" s="167" t="s">
        <v>4685</v>
      </c>
      <c r="F832" s="85"/>
      <c r="G832" s="85"/>
      <c r="H832" s="85"/>
      <c r="I832" s="85"/>
      <c r="J832" s="86"/>
      <c r="K832" s="92"/>
      <c r="L832" s="154"/>
      <c r="M832" s="279"/>
    </row>
    <row r="833" spans="2:14" ht="12.75" customHeight="1" x14ac:dyDescent="0.2">
      <c r="B833" s="63"/>
      <c r="C833" s="48"/>
      <c r="D833" s="13"/>
      <c r="E833" s="325">
        <v>5</v>
      </c>
      <c r="F833" s="85"/>
      <c r="G833" s="85"/>
      <c r="H833" s="85"/>
      <c r="I833" s="85"/>
      <c r="J833" s="86"/>
      <c r="K833" s="92">
        <f>E833</f>
        <v>5</v>
      </c>
      <c r="L833" s="154"/>
      <c r="M833" s="100"/>
      <c r="N833" s="279"/>
    </row>
    <row r="834" spans="2:14" ht="12.75" customHeight="1" thickBot="1" x14ac:dyDescent="0.25">
      <c r="B834" s="63"/>
      <c r="C834" s="48"/>
      <c r="D834" s="13"/>
      <c r="E834" s="131"/>
      <c r="F834" s="85"/>
      <c r="G834" s="85"/>
      <c r="H834" s="85"/>
      <c r="I834" s="85"/>
      <c r="J834" s="86"/>
      <c r="K834" s="92"/>
      <c r="L834" s="154"/>
      <c r="M834" s="100"/>
      <c r="N834" s="279"/>
    </row>
    <row r="835" spans="2:14" ht="36.75" customHeight="1" x14ac:dyDescent="0.2">
      <c r="B835" s="63"/>
      <c r="C835" s="48">
        <v>89830</v>
      </c>
      <c r="D835" s="122" t="s">
        <v>7</v>
      </c>
      <c r="E835" s="662" t="str">
        <f>IFERROR(VLOOKUP($C835,'SINAPI DEZEMBRO 2020'!$1:$1048576,2,0),IFERROR(VLOOKUP($C835,'COMP. PROPRIA'!$B$1:$I$79292,4,0),""))</f>
        <v>JUNÇÃO SIMPLES, PVC, SERIE NORMAL, ESGOTO PREDIAL, DN 75 X 75 MM, JUNTA ELÁSTICA, FORNECIDO E INSTALADO EM PRUMADA DE ESGOTO SANITÁRIO OU VENTILAÇÃO. AF_12/2014</v>
      </c>
      <c r="F835" s="663"/>
      <c r="G835" s="663"/>
      <c r="H835" s="663"/>
      <c r="I835" s="663"/>
      <c r="J835" s="664"/>
      <c r="K835" s="34">
        <f>SUM(K837:K838)</f>
        <v>1</v>
      </c>
      <c r="L835" s="154" t="str">
        <f>IFERROR(VLOOKUP($C835,'SINAPI DEZEMBRO 2020'!$1:$1048576,3,0),IFERROR(VLOOKUP($C835,'COMP. PROPRIA'!$B$1:$I$79292,5,0),""))</f>
        <v>UN</v>
      </c>
      <c r="M835" s="100"/>
      <c r="N835" s="279"/>
    </row>
    <row r="836" spans="2:14" ht="12.75" customHeight="1" x14ac:dyDescent="0.2">
      <c r="B836" s="63"/>
      <c r="C836" s="48"/>
      <c r="D836" s="13"/>
      <c r="E836" s="167" t="s">
        <v>4685</v>
      </c>
      <c r="F836" s="85"/>
      <c r="G836" s="85"/>
      <c r="H836" s="85"/>
      <c r="I836" s="85"/>
      <c r="J836" s="86"/>
      <c r="K836" s="92"/>
      <c r="L836" s="154"/>
      <c r="M836" s="279"/>
    </row>
    <row r="837" spans="2:14" ht="12.75" customHeight="1" x14ac:dyDescent="0.2">
      <c r="B837" s="63"/>
      <c r="C837" s="48"/>
      <c r="D837" s="13"/>
      <c r="E837" s="325">
        <v>1</v>
      </c>
      <c r="F837" s="85"/>
      <c r="G837" s="85"/>
      <c r="H837" s="85"/>
      <c r="I837" s="85"/>
      <c r="J837" s="86"/>
      <c r="K837" s="92">
        <f>E837</f>
        <v>1</v>
      </c>
      <c r="L837" s="154"/>
      <c r="M837" s="100"/>
      <c r="N837" s="279"/>
    </row>
    <row r="838" spans="2:14" ht="12.75" customHeight="1" thickBot="1" x14ac:dyDescent="0.25">
      <c r="B838" s="63"/>
      <c r="C838" s="48"/>
      <c r="D838" s="13"/>
      <c r="E838" s="131"/>
      <c r="F838" s="85"/>
      <c r="G838" s="85"/>
      <c r="H838" s="85"/>
      <c r="I838" s="85"/>
      <c r="J838" s="86"/>
      <c r="K838" s="92"/>
      <c r="L838" s="154"/>
      <c r="M838" s="100"/>
      <c r="N838" s="279"/>
    </row>
    <row r="839" spans="2:14" ht="32.25" customHeight="1" x14ac:dyDescent="0.2">
      <c r="B839" s="63"/>
      <c r="C839" s="48">
        <v>89557</v>
      </c>
      <c r="D839" s="122" t="s">
        <v>7</v>
      </c>
      <c r="E839" s="662" t="str">
        <f>IFERROR(VLOOKUP($C839,'SINAPI DEZEMBRO 2020'!$1:$1048576,2,0),IFERROR(VLOOKUP($C839,'COMP. PROPRIA'!$B$1:$I$79292,4,0),""))</f>
        <v>REDUÇÃO EXCÊNTRICA, PVC, SERIE R, ÁGUA PLUVIAL, DN 100 X 75 MM, JUNTA ELÁSTICA, FORNECIDO E INSTALADO EM RAMAL DE ENCAMINHAMENTO. AF_12/2014</v>
      </c>
      <c r="F839" s="663"/>
      <c r="G839" s="663"/>
      <c r="H839" s="663"/>
      <c r="I839" s="663"/>
      <c r="J839" s="664"/>
      <c r="K839" s="34">
        <f>SUM(K841:K842)</f>
        <v>1</v>
      </c>
      <c r="L839" s="154" t="str">
        <f>IFERROR(VLOOKUP($C839,'SINAPI DEZEMBRO 2020'!$1:$1048576,3,0),IFERROR(VLOOKUP($C839,'COMP. PROPRIA'!$B$1:$I$79292,5,0),""))</f>
        <v>UN</v>
      </c>
      <c r="M839" s="100"/>
      <c r="N839" s="279"/>
    </row>
    <row r="840" spans="2:14" ht="12.75" customHeight="1" x14ac:dyDescent="0.2">
      <c r="B840" s="63"/>
      <c r="C840" s="48"/>
      <c r="D840" s="13"/>
      <c r="E840" s="167" t="s">
        <v>4685</v>
      </c>
      <c r="F840" s="85"/>
      <c r="G840" s="85"/>
      <c r="H840" s="85"/>
      <c r="I840" s="85"/>
      <c r="J840" s="86"/>
      <c r="K840" s="92"/>
      <c r="L840" s="154"/>
      <c r="M840" s="279"/>
    </row>
    <row r="841" spans="2:14" ht="12.75" customHeight="1" x14ac:dyDescent="0.2">
      <c r="B841" s="63"/>
      <c r="C841" s="48"/>
      <c r="D841" s="13"/>
      <c r="E841" s="325">
        <v>1</v>
      </c>
      <c r="F841" s="85"/>
      <c r="G841" s="85"/>
      <c r="H841" s="85"/>
      <c r="I841" s="85"/>
      <c r="J841" s="86"/>
      <c r="K841" s="92">
        <f>E841</f>
        <v>1</v>
      </c>
      <c r="L841" s="154"/>
      <c r="M841" s="100"/>
      <c r="N841" s="279"/>
    </row>
    <row r="842" spans="2:14" ht="12.75" customHeight="1" thickBot="1" x14ac:dyDescent="0.25">
      <c r="B842" s="63"/>
      <c r="C842" s="48"/>
      <c r="D842" s="13"/>
      <c r="E842" s="131"/>
      <c r="F842" s="85"/>
      <c r="G842" s="85"/>
      <c r="H842" s="85"/>
      <c r="I842" s="85"/>
      <c r="J842" s="86"/>
      <c r="K842" s="92"/>
      <c r="L842" s="154"/>
      <c r="M842" s="100"/>
      <c r="N842" s="279"/>
    </row>
    <row r="843" spans="2:14" ht="30.75" customHeight="1" x14ac:dyDescent="0.2">
      <c r="B843" s="63"/>
      <c r="C843" s="48">
        <v>89549</v>
      </c>
      <c r="D843" s="122" t="s">
        <v>7</v>
      </c>
      <c r="E843" s="662" t="str">
        <f>IFERROR(VLOOKUP($C843,'SINAPI DEZEMBRO 2020'!$1:$1048576,2,0),IFERROR(VLOOKUP($C843,'COMP. PROPRIA'!$B$1:$I$79292,4,0),""))</f>
        <v>REDUÇÃO EXCÊNTRICA, PVC, SERIE R, ÁGUA PLUVIAL, DN 75 X 50 MM, JUNTA ELÁSTICA, FORNECIDO E INSTALADO EM RAMAL DE ENCAMINHAMENTO. AF_12/2014</v>
      </c>
      <c r="F843" s="663"/>
      <c r="G843" s="663"/>
      <c r="H843" s="663"/>
      <c r="I843" s="663"/>
      <c r="J843" s="664"/>
      <c r="K843" s="34">
        <f>SUM(K845:K846)</f>
        <v>4</v>
      </c>
      <c r="L843" s="154" t="str">
        <f>IFERROR(VLOOKUP($C843,'SINAPI DEZEMBRO 2020'!$1:$1048576,3,0),IFERROR(VLOOKUP($C843,'COMP. PROPRIA'!$B$1:$I$79292,5,0),""))</f>
        <v>UN</v>
      </c>
      <c r="M843" s="100"/>
      <c r="N843" s="279"/>
    </row>
    <row r="844" spans="2:14" ht="12.75" customHeight="1" x14ac:dyDescent="0.2">
      <c r="B844" s="63"/>
      <c r="C844" s="48"/>
      <c r="D844" s="13"/>
      <c r="E844" s="167" t="s">
        <v>4685</v>
      </c>
      <c r="F844" s="85"/>
      <c r="G844" s="85"/>
      <c r="H844" s="85"/>
      <c r="I844" s="85"/>
      <c r="J844" s="86"/>
      <c r="K844" s="92"/>
      <c r="L844" s="154"/>
      <c r="M844" s="279"/>
    </row>
    <row r="845" spans="2:14" ht="12.75" customHeight="1" x14ac:dyDescent="0.2">
      <c r="B845" s="63"/>
      <c r="C845" s="48"/>
      <c r="D845" s="13"/>
      <c r="E845" s="325">
        <v>4</v>
      </c>
      <c r="F845" s="85"/>
      <c r="G845" s="85"/>
      <c r="H845" s="85"/>
      <c r="I845" s="85"/>
      <c r="J845" s="86"/>
      <c r="K845" s="92">
        <f>E845</f>
        <v>4</v>
      </c>
      <c r="L845" s="154"/>
      <c r="M845" s="100"/>
      <c r="N845" s="279"/>
    </row>
    <row r="846" spans="2:14" ht="12.75" customHeight="1" thickBot="1" x14ac:dyDescent="0.25">
      <c r="B846" s="63"/>
      <c r="C846" s="48"/>
      <c r="D846" s="13"/>
      <c r="E846" s="131"/>
      <c r="F846" s="85"/>
      <c r="G846" s="85"/>
      <c r="H846" s="85"/>
      <c r="I846" s="85"/>
      <c r="J846" s="86"/>
      <c r="K846" s="92"/>
      <c r="L846" s="154"/>
      <c r="M846" s="100"/>
      <c r="N846" s="279"/>
    </row>
    <row r="847" spans="2:14" ht="24.75" customHeight="1" x14ac:dyDescent="0.2">
      <c r="B847" s="63"/>
      <c r="C847" s="48">
        <v>89714</v>
      </c>
      <c r="D847" s="122" t="s">
        <v>7</v>
      </c>
      <c r="E847" s="662" t="str">
        <f>IFERROR(VLOOKUP($C847,'SINAPI DEZEMBRO 2020'!$1:$1048576,2,0),IFERROR(VLOOKUP($C847,'COMP. PROPRIA'!$B$1:$I$79292,4,0),""))</f>
        <v>TUBO PVC, SERIE NORMAL, ESGOTO PREDIAL, DN 100 MM, FORNECIDO E INSTALADO EM RAMAL DE DESCARGA OU RAMAL DE ESGOTO SANITÁRIO. AF_12/2014</v>
      </c>
      <c r="F847" s="663"/>
      <c r="G847" s="663"/>
      <c r="H847" s="663"/>
      <c r="I847" s="663"/>
      <c r="J847" s="664"/>
      <c r="K847" s="34">
        <f>SUM(K849:K850)</f>
        <v>26.17</v>
      </c>
      <c r="L847" s="154" t="str">
        <f>IFERROR(VLOOKUP($C847,'SINAPI DEZEMBRO 2020'!$1:$1048576,3,0),IFERROR(VLOOKUP($C847,'COMP. PROPRIA'!$B$1:$I$79292,5,0),""))</f>
        <v>M</v>
      </c>
      <c r="M847" s="100"/>
      <c r="N847" s="279"/>
    </row>
    <row r="848" spans="2:14" ht="12.75" customHeight="1" x14ac:dyDescent="0.2">
      <c r="B848" s="63"/>
      <c r="C848" s="48"/>
      <c r="D848" s="13"/>
      <c r="E848" s="167" t="s">
        <v>4685</v>
      </c>
      <c r="F848" s="85"/>
      <c r="G848" s="85"/>
      <c r="H848" s="85"/>
      <c r="I848" s="85"/>
      <c r="J848" s="86"/>
      <c r="K848" s="92"/>
      <c r="L848" s="154"/>
      <c r="M848" s="279"/>
    </row>
    <row r="849" spans="2:14" ht="12.75" customHeight="1" x14ac:dyDescent="0.2">
      <c r="B849" s="63"/>
      <c r="C849" s="48"/>
      <c r="D849" s="13"/>
      <c r="E849" s="325">
        <v>26.17</v>
      </c>
      <c r="F849" s="85"/>
      <c r="G849" s="85"/>
      <c r="H849" s="85"/>
      <c r="I849" s="85"/>
      <c r="J849" s="86"/>
      <c r="K849" s="92">
        <f>E849</f>
        <v>26.17</v>
      </c>
      <c r="L849" s="154"/>
      <c r="M849" s="100"/>
      <c r="N849" s="279"/>
    </row>
    <row r="850" spans="2:14" ht="12.75" customHeight="1" thickBot="1" x14ac:dyDescent="0.25">
      <c r="B850" s="63"/>
      <c r="C850" s="48"/>
      <c r="D850" s="13"/>
      <c r="E850" s="131"/>
      <c r="F850" s="85"/>
      <c r="G850" s="85"/>
      <c r="H850" s="85"/>
      <c r="I850" s="85"/>
      <c r="J850" s="86"/>
      <c r="K850" s="92"/>
      <c r="L850" s="154"/>
      <c r="M850" s="100"/>
      <c r="N850" s="279"/>
    </row>
    <row r="851" spans="2:14" ht="27" customHeight="1" x14ac:dyDescent="0.2">
      <c r="B851" s="63"/>
      <c r="C851" s="48">
        <v>89711</v>
      </c>
      <c r="D851" s="122" t="s">
        <v>7</v>
      </c>
      <c r="E851" s="662" t="str">
        <f>IFERROR(VLOOKUP($C851,'SINAPI DEZEMBRO 2020'!$1:$1048576,2,0),IFERROR(VLOOKUP($C851,'COMP. PROPRIA'!$B$1:$I$79292,4,0),""))</f>
        <v>TUBO PVC, SERIE NORMAL, ESGOTO PREDIAL, DN 40 MM, FORNECIDO E INSTALADO EM RAMAL DE DESCARGA OU RAMAL DE ESGOTO SANITÁRIO. AF_12/2014</v>
      </c>
      <c r="F851" s="663"/>
      <c r="G851" s="663"/>
      <c r="H851" s="663"/>
      <c r="I851" s="663"/>
      <c r="J851" s="664"/>
      <c r="K851" s="34">
        <f>SUM(K853:K854)</f>
        <v>2.81</v>
      </c>
      <c r="L851" s="154" t="str">
        <f>IFERROR(VLOOKUP($C851,'SINAPI DEZEMBRO 2020'!$1:$1048576,3,0),IFERROR(VLOOKUP($C851,'COMP. PROPRIA'!$B$1:$I$79292,5,0),""))</f>
        <v>M</v>
      </c>
      <c r="M851" s="100"/>
      <c r="N851" s="279"/>
    </row>
    <row r="852" spans="2:14" ht="12.75" customHeight="1" x14ac:dyDescent="0.2">
      <c r="B852" s="63"/>
      <c r="C852" s="48"/>
      <c r="D852" s="13"/>
      <c r="E852" s="167" t="s">
        <v>4685</v>
      </c>
      <c r="F852" s="85"/>
      <c r="G852" s="85"/>
      <c r="H852" s="85"/>
      <c r="I852" s="85"/>
      <c r="J852" s="86"/>
      <c r="K852" s="92"/>
      <c r="L852" s="154"/>
      <c r="M852" s="279"/>
    </row>
    <row r="853" spans="2:14" ht="12.75" customHeight="1" x14ac:dyDescent="0.2">
      <c r="B853" s="63"/>
      <c r="C853" s="48"/>
      <c r="D853" s="13"/>
      <c r="E853" s="325">
        <v>2.81</v>
      </c>
      <c r="F853" s="85"/>
      <c r="G853" s="85"/>
      <c r="H853" s="85"/>
      <c r="I853" s="85"/>
      <c r="J853" s="86"/>
      <c r="K853" s="92">
        <f>E853</f>
        <v>2.81</v>
      </c>
      <c r="L853" s="154"/>
      <c r="M853" s="100"/>
      <c r="N853" s="279"/>
    </row>
    <row r="854" spans="2:14" ht="12.75" customHeight="1" thickBot="1" x14ac:dyDescent="0.25">
      <c r="B854" s="63"/>
      <c r="C854" s="48"/>
      <c r="D854" s="13"/>
      <c r="E854" s="131"/>
      <c r="F854" s="85"/>
      <c r="G854" s="85"/>
      <c r="H854" s="85"/>
      <c r="I854" s="85"/>
      <c r="J854" s="86"/>
      <c r="K854" s="92"/>
      <c r="L854" s="154"/>
      <c r="M854" s="100"/>
      <c r="N854" s="279"/>
    </row>
    <row r="855" spans="2:14" ht="29.25" customHeight="1" x14ac:dyDescent="0.2">
      <c r="B855" s="63"/>
      <c r="C855" s="48">
        <v>89712</v>
      </c>
      <c r="D855" s="122" t="s">
        <v>7</v>
      </c>
      <c r="E855" s="662" t="str">
        <f>IFERROR(VLOOKUP($C855,'SINAPI DEZEMBRO 2020'!$1:$1048576,2,0),IFERROR(VLOOKUP($C855,'COMP. PROPRIA'!$B$1:$I$79292,4,0),""))</f>
        <v>TUBO PVC, SERIE NORMAL, ESGOTO PREDIAL, DN 50 MM, FORNECIDO E INSTALADO EM RAMAL DE DESCARGA OU RAMAL DE ESGOTO SANITÁRIO. AF_12/2014</v>
      </c>
      <c r="F855" s="663"/>
      <c r="G855" s="663"/>
      <c r="H855" s="663"/>
      <c r="I855" s="663"/>
      <c r="J855" s="664"/>
      <c r="K855" s="34">
        <f>SUM(K857:K858)</f>
        <v>40</v>
      </c>
      <c r="L855" s="154" t="str">
        <f>IFERROR(VLOOKUP($C855,'SINAPI DEZEMBRO 2020'!$1:$1048576,3,0),IFERROR(VLOOKUP($C855,'COMP. PROPRIA'!$B$1:$I$79292,5,0),""))</f>
        <v>M</v>
      </c>
      <c r="M855" s="100"/>
      <c r="N855" s="279"/>
    </row>
    <row r="856" spans="2:14" ht="12.75" customHeight="1" x14ac:dyDescent="0.2">
      <c r="B856" s="63"/>
      <c r="C856" s="48"/>
      <c r="D856" s="13"/>
      <c r="E856" s="167" t="s">
        <v>4685</v>
      </c>
      <c r="F856" s="85"/>
      <c r="G856" s="85"/>
      <c r="H856" s="85"/>
      <c r="I856" s="85"/>
      <c r="J856" s="86"/>
      <c r="K856" s="92"/>
      <c r="L856" s="154"/>
      <c r="M856" s="279"/>
    </row>
    <row r="857" spans="2:14" ht="12.75" customHeight="1" x14ac:dyDescent="0.2">
      <c r="B857" s="63"/>
      <c r="C857" s="48"/>
      <c r="D857" s="13"/>
      <c r="E857" s="325">
        <v>40</v>
      </c>
      <c r="F857" s="85"/>
      <c r="G857" s="85"/>
      <c r="H857" s="85"/>
      <c r="I857" s="85"/>
      <c r="J857" s="86"/>
      <c r="K857" s="92">
        <f>E857</f>
        <v>40</v>
      </c>
      <c r="L857" s="154"/>
      <c r="M857" s="100"/>
      <c r="N857" s="279"/>
    </row>
    <row r="858" spans="2:14" ht="12.75" customHeight="1" thickBot="1" x14ac:dyDescent="0.25">
      <c r="B858" s="63"/>
      <c r="C858" s="48"/>
      <c r="D858" s="13"/>
      <c r="E858" s="131"/>
      <c r="F858" s="85"/>
      <c r="G858" s="85"/>
      <c r="H858" s="85"/>
      <c r="I858" s="85"/>
      <c r="J858" s="86"/>
      <c r="K858" s="92"/>
      <c r="L858" s="154"/>
      <c r="M858" s="100"/>
      <c r="N858" s="279"/>
    </row>
    <row r="859" spans="2:14" ht="29.25" customHeight="1" x14ac:dyDescent="0.2">
      <c r="B859" s="63"/>
      <c r="C859" s="48">
        <v>89713</v>
      </c>
      <c r="D859" s="122" t="s">
        <v>7</v>
      </c>
      <c r="E859" s="662" t="str">
        <f>IFERROR(VLOOKUP($C859,'SINAPI DEZEMBRO 2020'!$1:$1048576,2,0),IFERROR(VLOOKUP($C859,'COMP. PROPRIA'!$B$1:$I$79292,4,0),""))</f>
        <v>TUBO PVC, SERIE NORMAL, ESGOTO PREDIAL, DN 75 MM, FORNECIDO E INSTALADO EM RAMAL DE DESCARGA OU RAMAL DE ESGOTO SANITÁRIO. AF_12/2014</v>
      </c>
      <c r="F859" s="663"/>
      <c r="G859" s="663"/>
      <c r="H859" s="663"/>
      <c r="I859" s="663"/>
      <c r="J859" s="664"/>
      <c r="K859" s="34">
        <f>SUM(K861:K862)</f>
        <v>11</v>
      </c>
      <c r="L859" s="154" t="str">
        <f>IFERROR(VLOOKUP($C859,'SINAPI DEZEMBRO 2020'!$1:$1048576,3,0),IFERROR(VLOOKUP($C859,'COMP. PROPRIA'!$B$1:$I$79292,5,0),""))</f>
        <v>M</v>
      </c>
      <c r="M859" s="100"/>
      <c r="N859" s="279"/>
    </row>
    <row r="860" spans="2:14" ht="12.75" customHeight="1" x14ac:dyDescent="0.2">
      <c r="B860" s="63"/>
      <c r="C860" s="48"/>
      <c r="D860" s="13"/>
      <c r="E860" s="167" t="s">
        <v>4685</v>
      </c>
      <c r="F860" s="85"/>
      <c r="G860" s="85"/>
      <c r="H860" s="85"/>
      <c r="I860" s="85"/>
      <c r="J860" s="86"/>
      <c r="K860" s="92"/>
      <c r="L860" s="154"/>
      <c r="M860" s="279"/>
    </row>
    <row r="861" spans="2:14" ht="12.75" customHeight="1" x14ac:dyDescent="0.2">
      <c r="B861" s="63"/>
      <c r="C861" s="48"/>
      <c r="D861" s="13"/>
      <c r="E861" s="325">
        <v>11</v>
      </c>
      <c r="F861" s="85"/>
      <c r="G861" s="85"/>
      <c r="H861" s="85"/>
      <c r="I861" s="85"/>
      <c r="J861" s="86"/>
      <c r="K861" s="92">
        <f>E861</f>
        <v>11</v>
      </c>
      <c r="L861" s="154"/>
      <c r="M861" s="100"/>
      <c r="N861" s="279"/>
    </row>
    <row r="862" spans="2:14" ht="12.75" customHeight="1" thickBot="1" x14ac:dyDescent="0.25">
      <c r="B862" s="63"/>
      <c r="C862" s="48"/>
      <c r="D862" s="13"/>
      <c r="E862" s="131"/>
      <c r="F862" s="85"/>
      <c r="G862" s="85"/>
      <c r="H862" s="85"/>
      <c r="I862" s="85"/>
      <c r="J862" s="86"/>
      <c r="K862" s="92"/>
      <c r="L862" s="154"/>
      <c r="M862" s="100"/>
      <c r="N862" s="279"/>
    </row>
    <row r="863" spans="2:14" ht="42.75" customHeight="1" x14ac:dyDescent="0.2">
      <c r="B863" s="63"/>
      <c r="C863" s="48">
        <v>89733</v>
      </c>
      <c r="D863" s="122" t="s">
        <v>7</v>
      </c>
      <c r="E863" s="662" t="str">
        <f>IFERROR(VLOOKUP($C863,'SINAPI DEZEMBRO 2020'!$1:$1048576,2,0),IFERROR(VLOOKUP($C863,'COMP. PROPRIA'!$B$1:$I$79292,4,0),""))</f>
        <v>CURVA CURTA 90 GRAUS, PVC, SERIE NORMAL, ESGOTO PREDIAL, DN 50 MM, JUNTA ELÁSTICA, FORNECIDO E INSTALADO EM RAMAL DE DESCARGA OU RAMAL DE ESGOTO SANITÁRIO. AF_12/2014</v>
      </c>
      <c r="F863" s="663"/>
      <c r="G863" s="663"/>
      <c r="H863" s="663"/>
      <c r="I863" s="663"/>
      <c r="J863" s="664"/>
      <c r="K863" s="34">
        <f>SUM(K865:K866)</f>
        <v>3</v>
      </c>
      <c r="L863" s="154" t="str">
        <f>IFERROR(VLOOKUP($C863,'SINAPI DEZEMBRO 2020'!$1:$1048576,3,0),IFERROR(VLOOKUP($C863,'COMP. PROPRIA'!$B$1:$I$79292,5,0),""))</f>
        <v>UN</v>
      </c>
      <c r="M863" s="100"/>
      <c r="N863" s="279"/>
    </row>
    <row r="864" spans="2:14" ht="12.75" customHeight="1" x14ac:dyDescent="0.2">
      <c r="B864" s="63"/>
      <c r="C864" s="48"/>
      <c r="D864" s="13"/>
      <c r="E864" s="167" t="s">
        <v>4685</v>
      </c>
      <c r="F864" s="85"/>
      <c r="G864" s="85"/>
      <c r="H864" s="85"/>
      <c r="I864" s="85"/>
      <c r="J864" s="86"/>
      <c r="K864" s="92"/>
      <c r="L864" s="154"/>
      <c r="M864" s="279"/>
    </row>
    <row r="865" spans="2:14" ht="12.75" customHeight="1" x14ac:dyDescent="0.2">
      <c r="B865" s="63"/>
      <c r="C865" s="48"/>
      <c r="D865" s="13"/>
      <c r="E865" s="325">
        <v>3</v>
      </c>
      <c r="F865" s="85"/>
      <c r="G865" s="85"/>
      <c r="H865" s="85"/>
      <c r="I865" s="85"/>
      <c r="J865" s="86"/>
      <c r="K865" s="92">
        <f>E865</f>
        <v>3</v>
      </c>
      <c r="L865" s="154"/>
      <c r="M865" s="100"/>
      <c r="N865" s="279"/>
    </row>
    <row r="866" spans="2:14" ht="12.75" customHeight="1" thickBot="1" x14ac:dyDescent="0.25">
      <c r="B866" s="63"/>
      <c r="C866" s="48"/>
      <c r="D866" s="13"/>
      <c r="E866" s="131"/>
      <c r="F866" s="85"/>
      <c r="G866" s="85"/>
      <c r="H866" s="85"/>
      <c r="I866" s="85"/>
      <c r="J866" s="86"/>
      <c r="K866" s="92"/>
      <c r="L866" s="154"/>
      <c r="M866" s="100"/>
      <c r="N866" s="279"/>
    </row>
    <row r="867" spans="2:14" ht="38.25" customHeight="1" x14ac:dyDescent="0.2">
      <c r="B867" s="63"/>
      <c r="C867" s="48">
        <v>89742</v>
      </c>
      <c r="D867" s="122" t="s">
        <v>7</v>
      </c>
      <c r="E867" s="662" t="str">
        <f>IFERROR(VLOOKUP($C867,'SINAPI DEZEMBRO 2020'!$1:$1048576,2,0),IFERROR(VLOOKUP($C867,'COMP. PROPRIA'!$B$1:$I$79292,4,0),""))</f>
        <v>CURVA CURTA 90 GRAUS, PVC, SERIE NORMAL, ESGOTO PREDIAL, DN 75 MM, JUNTA ELÁSTICA, FORNECIDO E INSTALADO EM RAMAL DE DESCARGA OU RAMAL DE ESGOTO SANITÁRIO. AF_12/2014</v>
      </c>
      <c r="F867" s="663"/>
      <c r="G867" s="663"/>
      <c r="H867" s="663"/>
      <c r="I867" s="663"/>
      <c r="J867" s="664"/>
      <c r="K867" s="34">
        <f>SUM(K869:K870)</f>
        <v>2</v>
      </c>
      <c r="L867" s="154" t="str">
        <f>IFERROR(VLOOKUP($C867,'SINAPI DEZEMBRO 2020'!$1:$1048576,3,0),IFERROR(VLOOKUP($C867,'COMP. PROPRIA'!$B$1:$I$79292,5,0),""))</f>
        <v>UN</v>
      </c>
      <c r="M867" s="100"/>
      <c r="N867" s="279"/>
    </row>
    <row r="868" spans="2:14" ht="12.75" customHeight="1" x14ac:dyDescent="0.2">
      <c r="B868" s="63"/>
      <c r="C868" s="48"/>
      <c r="D868" s="13"/>
      <c r="E868" s="167" t="s">
        <v>4685</v>
      </c>
      <c r="F868" s="85"/>
      <c r="G868" s="85"/>
      <c r="H868" s="85"/>
      <c r="I868" s="85"/>
      <c r="J868" s="86"/>
      <c r="K868" s="92"/>
      <c r="L868" s="154"/>
      <c r="M868" s="100"/>
      <c r="N868" s="279"/>
    </row>
    <row r="869" spans="2:14" ht="12.75" customHeight="1" x14ac:dyDescent="0.2">
      <c r="B869" s="63"/>
      <c r="C869" s="48"/>
      <c r="D869" s="13"/>
      <c r="E869" s="325">
        <v>2</v>
      </c>
      <c r="F869" s="85"/>
      <c r="G869" s="85"/>
      <c r="H869" s="85"/>
      <c r="I869" s="85"/>
      <c r="J869" s="86"/>
      <c r="K869" s="92">
        <f>E869</f>
        <v>2</v>
      </c>
      <c r="L869" s="154"/>
      <c r="M869" s="100"/>
      <c r="N869" s="279"/>
    </row>
    <row r="870" spans="2:14" ht="12.75" customHeight="1" thickBot="1" x14ac:dyDescent="0.25">
      <c r="B870" s="63"/>
      <c r="C870" s="48"/>
      <c r="D870" s="13"/>
      <c r="E870" s="131"/>
      <c r="F870" s="85"/>
      <c r="G870" s="85"/>
      <c r="H870" s="85"/>
      <c r="I870" s="85"/>
      <c r="J870" s="86"/>
      <c r="K870" s="92"/>
      <c r="L870" s="154"/>
      <c r="M870" s="100"/>
      <c r="N870" s="279"/>
    </row>
    <row r="871" spans="2:14" ht="39" customHeight="1" x14ac:dyDescent="0.2">
      <c r="B871" s="63"/>
      <c r="C871" s="48">
        <v>89731</v>
      </c>
      <c r="D871" s="122" t="s">
        <v>7</v>
      </c>
      <c r="E871" s="662" t="str">
        <f>IFERROR(VLOOKUP($C871,'SINAPI DEZEMBRO 2020'!$1:$1048576,2,0),IFERROR(VLOOKUP($C871,'COMP. PROPRIA'!$B$1:$I$79292,4,0),""))</f>
        <v>JOELHO 90 GRAUS, PVC, SERIE NORMAL, ESGOTO PREDIAL, DN 50 MM, JUNTA ELÁSTICA, FORNECIDO E INSTALADO EM RAMAL DE DESCARGA OU RAMAL DE ESGOTO SANITÁRIO. AF_12/2014</v>
      </c>
      <c r="F871" s="663"/>
      <c r="G871" s="663"/>
      <c r="H871" s="663"/>
      <c r="I871" s="663"/>
      <c r="J871" s="664"/>
      <c r="K871" s="34">
        <f>SUM(K873:K874)</f>
        <v>5</v>
      </c>
      <c r="L871" s="154" t="str">
        <f>IFERROR(VLOOKUP($C871,'SINAPI DEZEMBRO 2020'!$1:$1048576,3,0),IFERROR(VLOOKUP($C871,'COMP. PROPRIA'!$B$1:$I$79292,5,0),""))</f>
        <v>UN</v>
      </c>
      <c r="M871" s="100"/>
      <c r="N871" s="279"/>
    </row>
    <row r="872" spans="2:14" ht="12.75" customHeight="1" x14ac:dyDescent="0.2">
      <c r="B872" s="63"/>
      <c r="C872" s="48"/>
      <c r="D872" s="13"/>
      <c r="E872" s="167" t="s">
        <v>4685</v>
      </c>
      <c r="F872" s="85"/>
      <c r="G872" s="85"/>
      <c r="H872" s="85"/>
      <c r="I872" s="85"/>
      <c r="J872" s="86"/>
      <c r="K872" s="92"/>
      <c r="L872" s="154"/>
      <c r="M872" s="100"/>
      <c r="N872" s="279"/>
    </row>
    <row r="873" spans="2:14" ht="12.75" customHeight="1" x14ac:dyDescent="0.2">
      <c r="B873" s="63"/>
      <c r="C873" s="48"/>
      <c r="D873" s="13"/>
      <c r="E873" s="325">
        <v>5</v>
      </c>
      <c r="F873" s="85"/>
      <c r="G873" s="85"/>
      <c r="H873" s="85"/>
      <c r="I873" s="85"/>
      <c r="J873" s="86"/>
      <c r="K873" s="92">
        <f>E873</f>
        <v>5</v>
      </c>
      <c r="L873" s="154"/>
      <c r="M873" s="100"/>
      <c r="N873" s="279"/>
    </row>
    <row r="874" spans="2:14" ht="12.75" customHeight="1" thickBot="1" x14ac:dyDescent="0.25">
      <c r="B874" s="63"/>
      <c r="C874" s="48"/>
      <c r="D874" s="13"/>
      <c r="E874" s="131"/>
      <c r="F874" s="85"/>
      <c r="G874" s="85"/>
      <c r="H874" s="85"/>
      <c r="I874" s="85"/>
      <c r="J874" s="86"/>
      <c r="K874" s="92"/>
      <c r="L874" s="154"/>
      <c r="M874" s="100"/>
      <c r="N874" s="279"/>
    </row>
    <row r="875" spans="2:14" ht="42" customHeight="1" thickBot="1" x14ac:dyDescent="0.25">
      <c r="B875" s="63"/>
      <c r="C875" s="48">
        <v>89737</v>
      </c>
      <c r="D875" s="122" t="s">
        <v>7</v>
      </c>
      <c r="E875" s="671" t="str">
        <f>IFERROR(VLOOKUP($C875,'SINAPI DEZEMBRO 2020'!$1:$1048576,2,0),IFERROR(VLOOKUP($C875,'COMP. PROPRIA'!$B$1:$I$79292,4,0),""))</f>
        <v>JOELHO 90 GRAUS, PVC, SERIE NORMAL, ESGOTO PREDIAL, DN 75 MM, JUNTA ELÁSTICA, FORNECIDO E INSTALADO EM RAMAL DE DESCARGA OU RAMAL DE ESGOTO SANITÁRIO. AF_12/2014</v>
      </c>
      <c r="F875" s="672"/>
      <c r="G875" s="672"/>
      <c r="H875" s="672"/>
      <c r="I875" s="672"/>
      <c r="J875" s="673"/>
      <c r="K875" s="34">
        <f>SUM(K877:K878)</f>
        <v>2</v>
      </c>
      <c r="L875" s="154" t="str">
        <f>IFERROR(VLOOKUP($C875,'SINAPI DEZEMBRO 2020'!$1:$1048576,3,0),IFERROR(VLOOKUP($C875,'COMP. PROPRIA'!$B$1:$I$79292,5,0),""))</f>
        <v>UN</v>
      </c>
      <c r="M875" s="100"/>
      <c r="N875" s="279"/>
    </row>
    <row r="876" spans="2:14" ht="12.75" customHeight="1" x14ac:dyDescent="0.2">
      <c r="B876" s="63"/>
      <c r="C876" s="48"/>
      <c r="D876" s="13"/>
      <c r="E876" s="167" t="s">
        <v>4685</v>
      </c>
      <c r="F876" s="85"/>
      <c r="G876" s="85"/>
      <c r="H876" s="85"/>
      <c r="I876" s="85"/>
      <c r="J876" s="86"/>
      <c r="K876" s="92"/>
      <c r="L876" s="154"/>
      <c r="M876" s="100"/>
      <c r="N876" s="279"/>
    </row>
    <row r="877" spans="2:14" ht="12.75" customHeight="1" x14ac:dyDescent="0.2">
      <c r="B877" s="63"/>
      <c r="C877" s="48"/>
      <c r="D877" s="13"/>
      <c r="E877" s="325">
        <v>2</v>
      </c>
      <c r="F877" s="85"/>
      <c r="G877" s="85"/>
      <c r="H877" s="85"/>
      <c r="I877" s="85"/>
      <c r="J877" s="86"/>
      <c r="K877" s="92">
        <f>E877</f>
        <v>2</v>
      </c>
      <c r="L877" s="154"/>
      <c r="M877" s="100"/>
      <c r="N877" s="279"/>
    </row>
    <row r="878" spans="2:14" ht="12.75" customHeight="1" thickBot="1" x14ac:dyDescent="0.25">
      <c r="B878" s="63"/>
      <c r="C878" s="48"/>
      <c r="D878" s="13"/>
      <c r="E878" s="131"/>
      <c r="F878" s="85"/>
      <c r="G878" s="85"/>
      <c r="H878" s="85"/>
      <c r="I878" s="85"/>
      <c r="J878" s="86"/>
      <c r="K878" s="92"/>
      <c r="L878" s="154"/>
      <c r="M878" s="100"/>
      <c r="N878" s="279"/>
    </row>
    <row r="879" spans="2:14" ht="30" customHeight="1" thickBot="1" x14ac:dyDescent="0.25">
      <c r="B879" s="63"/>
      <c r="C879" s="48">
        <v>89825</v>
      </c>
      <c r="D879" s="122" t="s">
        <v>7</v>
      </c>
      <c r="E879" s="671" t="str">
        <f>IFERROR(VLOOKUP($C879,'SINAPI DEZEMBRO 2020'!$1:$1048576,2,0),IFERROR(VLOOKUP($C879,'COMP. PROPRIA'!$B$1:$I$79292,4,0),""))</f>
        <v>TE, PVC, SERIE NORMAL, ESGOTO PREDIAL, DN 50 X 50 MM, JUNTA ELÁSTICA, FORNECIDO E INSTALADO EM PRUMADA DE ESGOTO SANITÁRIO OU VENTILAÇÃO. AF_12/2014</v>
      </c>
      <c r="F879" s="672"/>
      <c r="G879" s="672"/>
      <c r="H879" s="672"/>
      <c r="I879" s="672"/>
      <c r="J879" s="673"/>
      <c r="K879" s="34">
        <f>SUM(K881:K882)</f>
        <v>4</v>
      </c>
      <c r="L879" s="154" t="str">
        <f>IFERROR(VLOOKUP($C879,'SINAPI DEZEMBRO 2020'!$1:$1048576,3,0),IFERROR(VLOOKUP($C879,'COMP. PROPRIA'!$B$1:$I$79292,5,0),""))</f>
        <v>UN</v>
      </c>
      <c r="M879" s="100"/>
      <c r="N879" s="279"/>
    </row>
    <row r="880" spans="2:14" ht="12.75" customHeight="1" x14ac:dyDescent="0.2">
      <c r="B880" s="63"/>
      <c r="C880" s="48"/>
      <c r="D880" s="13"/>
      <c r="E880" s="167" t="s">
        <v>4685</v>
      </c>
      <c r="F880" s="85"/>
      <c r="G880" s="85"/>
      <c r="H880" s="85"/>
      <c r="I880" s="85"/>
      <c r="J880" s="86"/>
      <c r="K880" s="92"/>
      <c r="L880" s="154"/>
      <c r="M880" s="100"/>
      <c r="N880" s="279"/>
    </row>
    <row r="881" spans="2:14" ht="12.75" customHeight="1" x14ac:dyDescent="0.2">
      <c r="B881" s="63"/>
      <c r="C881" s="48"/>
      <c r="D881" s="13"/>
      <c r="E881" s="325">
        <v>4</v>
      </c>
      <c r="F881" s="85"/>
      <c r="G881" s="85"/>
      <c r="H881" s="85"/>
      <c r="I881" s="85"/>
      <c r="J881" s="86"/>
      <c r="K881" s="92">
        <f>E881</f>
        <v>4</v>
      </c>
      <c r="L881" s="154"/>
      <c r="M881" s="100"/>
      <c r="N881" s="279"/>
    </row>
    <row r="882" spans="2:14" ht="12.75" customHeight="1" thickBot="1" x14ac:dyDescent="0.25">
      <c r="B882" s="63"/>
      <c r="C882" s="48"/>
      <c r="D882" s="13"/>
      <c r="E882" s="131"/>
      <c r="F882" s="85"/>
      <c r="G882" s="85"/>
      <c r="H882" s="85"/>
      <c r="I882" s="85"/>
      <c r="J882" s="86"/>
      <c r="K882" s="92"/>
      <c r="L882" s="154"/>
      <c r="M882" s="100"/>
      <c r="N882" s="279"/>
    </row>
    <row r="883" spans="2:14" ht="30.75" customHeight="1" thickBot="1" x14ac:dyDescent="0.25">
      <c r="B883" s="63"/>
      <c r="C883" s="48">
        <v>89829</v>
      </c>
      <c r="D883" s="122" t="s">
        <v>7</v>
      </c>
      <c r="E883" s="671" t="str">
        <f>IFERROR(VLOOKUP($C883,'SINAPI DEZEMBRO 2020'!$1:$1048576,2,0),IFERROR(VLOOKUP($C883,'COMP. PROPRIA'!$B$1:$I$79292,4,0),""))</f>
        <v>TE, PVC, SERIE NORMAL, ESGOTO PREDIAL, DN 75 X 75 MM, JUNTA ELÁSTICA, FORNECIDO E INSTALADO EM PRUMADA DE ESGOTO SANITÁRIO OU VENTILAÇÃO. AF_12/2014</v>
      </c>
      <c r="F883" s="672"/>
      <c r="G883" s="672"/>
      <c r="H883" s="672"/>
      <c r="I883" s="672"/>
      <c r="J883" s="673"/>
      <c r="K883" s="34">
        <f>SUM(K885:K886)</f>
        <v>2</v>
      </c>
      <c r="L883" s="154" t="str">
        <f>IFERROR(VLOOKUP($C883,'SINAPI DEZEMBRO 2020'!$1:$1048576,3,0),IFERROR(VLOOKUP($C883,'COMP. PROPRIA'!$B$1:$I$79292,5,0),""))</f>
        <v>UN</v>
      </c>
      <c r="M883" s="100"/>
      <c r="N883" s="279"/>
    </row>
    <row r="884" spans="2:14" ht="12.75" customHeight="1" x14ac:dyDescent="0.2">
      <c r="B884" s="63"/>
      <c r="C884" s="48"/>
      <c r="D884" s="13"/>
      <c r="E884" s="167" t="s">
        <v>4685</v>
      </c>
      <c r="F884" s="85"/>
      <c r="G884" s="85"/>
      <c r="H884" s="85"/>
      <c r="I884" s="85"/>
      <c r="J884" s="86"/>
      <c r="K884" s="92"/>
      <c r="L884" s="154"/>
      <c r="M884" s="100"/>
      <c r="N884" s="279"/>
    </row>
    <row r="885" spans="2:14" ht="12.75" customHeight="1" x14ac:dyDescent="0.2">
      <c r="B885" s="63"/>
      <c r="C885" s="48"/>
      <c r="D885" s="13"/>
      <c r="E885" s="325">
        <v>2</v>
      </c>
      <c r="F885" s="85"/>
      <c r="G885" s="85"/>
      <c r="H885" s="85"/>
      <c r="I885" s="85"/>
      <c r="J885" s="86"/>
      <c r="K885" s="92">
        <f>E885</f>
        <v>2</v>
      </c>
      <c r="L885" s="154"/>
      <c r="M885" s="100"/>
      <c r="N885" s="279"/>
    </row>
    <row r="886" spans="2:14" ht="12.75" customHeight="1" thickBot="1" x14ac:dyDescent="0.25">
      <c r="B886" s="63"/>
      <c r="C886" s="48"/>
      <c r="D886" s="13"/>
      <c r="E886" s="131"/>
      <c r="F886" s="85"/>
      <c r="G886" s="85"/>
      <c r="H886" s="85"/>
      <c r="I886" s="85"/>
      <c r="J886" s="86"/>
      <c r="K886" s="92"/>
      <c r="L886" s="154"/>
      <c r="M886" s="100"/>
      <c r="N886" s="279"/>
    </row>
    <row r="887" spans="2:14" ht="13.5" customHeight="1" thickBot="1" x14ac:dyDescent="0.25">
      <c r="B887" s="63"/>
      <c r="C887" s="48"/>
      <c r="D887" s="13"/>
      <c r="E887" s="674" t="s">
        <v>12368</v>
      </c>
      <c r="F887" s="675"/>
      <c r="G887" s="675"/>
      <c r="H887" s="675"/>
      <c r="I887" s="675"/>
      <c r="J887" s="676"/>
      <c r="K887" s="92"/>
      <c r="L887" s="154"/>
      <c r="M887" s="100"/>
      <c r="N887" s="279"/>
    </row>
    <row r="888" spans="2:14" s="278" customFormat="1" ht="15" customHeight="1" thickBot="1" x14ac:dyDescent="0.25">
      <c r="B888" s="63"/>
      <c r="C888" s="48"/>
      <c r="D888" s="13"/>
      <c r="E888" s="131"/>
      <c r="F888" s="85"/>
      <c r="G888" s="85"/>
      <c r="H888" s="85"/>
      <c r="I888" s="85"/>
      <c r="J888" s="86"/>
      <c r="K888" s="92"/>
      <c r="L888" s="154"/>
      <c r="M888" s="100"/>
      <c r="N888" s="279"/>
    </row>
    <row r="889" spans="2:14" s="278" customFormat="1" ht="15" customHeight="1" thickBot="1" x14ac:dyDescent="0.25">
      <c r="B889" s="63"/>
      <c r="C889" s="48" t="s">
        <v>4700</v>
      </c>
      <c r="D889" s="122" t="s">
        <v>4665</v>
      </c>
      <c r="E889" s="671" t="str">
        <f>IFERROR(VLOOKUP($C889,'SINAPI DEZEMBRO 2020'!$1:$1048576,2,0),IFERROR(VLOOKUP($C889,'COMP. PROPRIA'!$B$1:$I$79292,4,0),""))</f>
        <v>POLIMENTO E IMPERMEABILIZAÇÃO DE PISO GRANILITE</v>
      </c>
      <c r="F889" s="672"/>
      <c r="G889" s="672"/>
      <c r="H889" s="672"/>
      <c r="I889" s="672"/>
      <c r="J889" s="673"/>
      <c r="K889" s="34">
        <f>K891</f>
        <v>1180</v>
      </c>
      <c r="L889" s="154" t="str">
        <f>IFERROR(VLOOKUP($C889,'[2]SINAPI OUTUBRO2019'!$1:$1048576,3,0),IFERROR(VLOOKUP($C889,'[2]COMP. PROPRIA'!$B$1:$I$1446,5,0),""))</f>
        <v>M2</v>
      </c>
      <c r="M889" s="100"/>
      <c r="N889" s="279"/>
    </row>
    <row r="890" spans="2:14" ht="25.5" customHeight="1" x14ac:dyDescent="0.2">
      <c r="B890" s="63"/>
      <c r="C890" s="13"/>
      <c r="D890" s="122"/>
      <c r="E890" s="177" t="s">
        <v>764</v>
      </c>
      <c r="F890" s="37" t="s">
        <v>765</v>
      </c>
      <c r="G890" s="101" t="s">
        <v>743</v>
      </c>
      <c r="H890" s="37" t="s">
        <v>739</v>
      </c>
      <c r="I890" s="101"/>
      <c r="J890" s="53"/>
      <c r="K890" s="92"/>
      <c r="L890" s="154"/>
      <c r="M890" s="100"/>
      <c r="N890" s="279"/>
    </row>
    <row r="891" spans="2:14" ht="25.5" customHeight="1" x14ac:dyDescent="0.2">
      <c r="B891" s="63" t="s">
        <v>4880</v>
      </c>
      <c r="C891" s="13"/>
      <c r="D891" s="13"/>
      <c r="E891" s="325">
        <v>1180</v>
      </c>
      <c r="F891" s="185">
        <v>1</v>
      </c>
      <c r="G891" s="185">
        <v>1</v>
      </c>
      <c r="H891" s="185">
        <v>1</v>
      </c>
      <c r="I891" s="101"/>
      <c r="J891" s="53"/>
      <c r="K891" s="92">
        <f>H891*G891*F891*E891</f>
        <v>1180</v>
      </c>
      <c r="L891" s="154"/>
      <c r="M891" s="100"/>
      <c r="N891" s="279"/>
    </row>
    <row r="892" spans="2:14" ht="12.75" customHeight="1" x14ac:dyDescent="0.2">
      <c r="B892" s="63"/>
      <c r="C892" s="13"/>
      <c r="D892" s="13"/>
      <c r="E892" s="325"/>
      <c r="F892" s="185"/>
      <c r="G892" s="185"/>
      <c r="H892" s="185"/>
      <c r="I892" s="101"/>
      <c r="J892" s="53"/>
      <c r="K892" s="92"/>
      <c r="L892" s="154"/>
      <c r="M892" s="100"/>
      <c r="N892" s="279"/>
    </row>
    <row r="893" spans="2:14" ht="12.75" customHeight="1" thickBot="1" x14ac:dyDescent="0.25">
      <c r="B893" s="63"/>
      <c r="C893" s="48"/>
      <c r="D893" s="13"/>
      <c r="E893" s="44"/>
      <c r="F893" s="85"/>
      <c r="G893" s="85"/>
      <c r="H893" s="85"/>
      <c r="I893" s="85"/>
      <c r="J893" s="86"/>
      <c r="K893" s="92"/>
      <c r="L893" s="154"/>
      <c r="M893" s="100"/>
      <c r="N893" s="279"/>
    </row>
    <row r="894" spans="2:14" s="278" customFormat="1" ht="12.75" customHeight="1" thickBot="1" x14ac:dyDescent="0.25">
      <c r="B894" s="63"/>
      <c r="C894" s="48">
        <v>94319</v>
      </c>
      <c r="D894" s="122" t="s">
        <v>7</v>
      </c>
      <c r="E894" s="671" t="str">
        <f>IFERROR(VLOOKUP($C894,'SINAPI DEZEMBRO 2020'!$1:$1048576,2,0),IFERROR(VLOOKUP($C894,'COMP. PROPRIA'!$B$1:$I$79292,4,0),""))</f>
        <v>ATERRO MANUAL DE VALAS COM SOLO ARGILO-ARENOSO E COMPACTAÇÃO MECANIZADA. AF_05/2016</v>
      </c>
      <c r="F894" s="672"/>
      <c r="G894" s="672"/>
      <c r="H894" s="672"/>
      <c r="I894" s="672"/>
      <c r="J894" s="673"/>
      <c r="K894" s="34">
        <f>SUM(K896:K897)</f>
        <v>200</v>
      </c>
      <c r="L894" s="154" t="str">
        <f>IFERROR(VLOOKUP($C894,'SINAPI DEZEMBRO 2020'!$1:$1048576,3,0),IFERROR(VLOOKUP($C894,'COMP. PROPRIA'!$B$1:$I$79292,5,0),""))</f>
        <v>M3</v>
      </c>
      <c r="M894" s="100"/>
      <c r="N894" s="279"/>
    </row>
    <row r="895" spans="2:14" s="278" customFormat="1" ht="12.75" customHeight="1" x14ac:dyDescent="0.2">
      <c r="B895" s="63"/>
      <c r="C895" s="48"/>
      <c r="D895" s="13"/>
      <c r="E895" s="168" t="s">
        <v>10598</v>
      </c>
      <c r="F895" s="150" t="s">
        <v>4904</v>
      </c>
      <c r="G895" s="85"/>
      <c r="H895" s="85"/>
      <c r="I895" s="85"/>
      <c r="J895" s="86"/>
      <c r="K895" s="92"/>
      <c r="L895" s="154"/>
      <c r="M895" s="100"/>
      <c r="N895" s="279"/>
    </row>
    <row r="896" spans="2:14" s="278" customFormat="1" ht="12.75" customHeight="1" x14ac:dyDescent="0.2">
      <c r="B896" s="63" t="s">
        <v>12429</v>
      </c>
      <c r="C896" s="48"/>
      <c r="D896" s="13"/>
      <c r="E896" s="325">
        <v>200</v>
      </c>
      <c r="F896" s="185">
        <v>1</v>
      </c>
      <c r="G896" s="85"/>
      <c r="H896" s="85"/>
      <c r="I896" s="85"/>
      <c r="J896" s="86"/>
      <c r="K896" s="92">
        <f>E896*F896</f>
        <v>200</v>
      </c>
      <c r="L896" s="154"/>
      <c r="M896" s="100"/>
      <c r="N896" s="279"/>
    </row>
    <row r="897" spans="2:14" s="278" customFormat="1" ht="12.75" customHeight="1" thickBot="1" x14ac:dyDescent="0.25">
      <c r="B897" s="63"/>
      <c r="C897" s="48"/>
      <c r="D897" s="13"/>
      <c r="E897" s="44"/>
      <c r="F897" s="85"/>
      <c r="G897" s="85"/>
      <c r="H897" s="85"/>
      <c r="I897" s="85"/>
      <c r="J897" s="86"/>
      <c r="K897" s="92"/>
      <c r="L897" s="154"/>
      <c r="M897" s="100"/>
      <c r="N897" s="279"/>
    </row>
    <row r="898" spans="2:14" ht="54.75" customHeight="1" thickBot="1" x14ac:dyDescent="0.25">
      <c r="B898" s="63"/>
      <c r="C898" s="48">
        <v>94992</v>
      </c>
      <c r="D898" s="122" t="s">
        <v>7</v>
      </c>
      <c r="E898" s="671" t="str">
        <f>IFERROR(VLOOKUP($C898,'SINAPI DEZEMBRO 2020'!$1:$1048576,2,0),IFERROR(VLOOKUP($C898,'COMP. PROPRIA'!$B$1:$I$79292,4,0),""))</f>
        <v>EXECUÇÃO DE PASSEIO (CALÇADA) OU PISO DE CONCRETO COM CONCRETO MOLDADO IN LOCO, FEITO EM OBRA, ACABAMENTO CONVENCIONAL, ESPESSURA 6 CM, ARMADO. AF_07/2016</v>
      </c>
      <c r="F898" s="672"/>
      <c r="G898" s="672"/>
      <c r="H898" s="672"/>
      <c r="I898" s="672"/>
      <c r="J898" s="673"/>
      <c r="K898" s="34">
        <f>SUM(K900:K905)</f>
        <v>265</v>
      </c>
      <c r="L898" s="154" t="str">
        <f>IFERROR(VLOOKUP($C898,'SINAPI DEZEMBRO 2020'!$1:$1048576,3,0),IFERROR(VLOOKUP($C898,'COMP. PROPRIA'!$B$1:$I$79292,5,0),""))</f>
        <v>M2</v>
      </c>
      <c r="M898" s="100"/>
      <c r="N898" s="279"/>
    </row>
    <row r="899" spans="2:14" ht="12.75" customHeight="1" x14ac:dyDescent="0.2">
      <c r="B899" s="63"/>
      <c r="C899" s="48"/>
      <c r="D899" s="13"/>
      <c r="E899" s="168" t="s">
        <v>10598</v>
      </c>
      <c r="F899" s="150" t="s">
        <v>4904</v>
      </c>
      <c r="G899" s="85"/>
      <c r="H899" s="85"/>
      <c r="I899" s="85"/>
      <c r="J899" s="86"/>
      <c r="K899" s="92"/>
      <c r="L899" s="154"/>
      <c r="M899" s="100"/>
      <c r="N899" s="279"/>
    </row>
    <row r="900" spans="2:14" ht="12.75" customHeight="1" x14ac:dyDescent="0.2">
      <c r="B900" s="63" t="s">
        <v>10603</v>
      </c>
      <c r="C900" s="48"/>
      <c r="D900" s="13"/>
      <c r="E900" s="325">
        <v>7.5</v>
      </c>
      <c r="F900" s="185">
        <v>1</v>
      </c>
      <c r="G900" s="85"/>
      <c r="H900" s="85"/>
      <c r="I900" s="85"/>
      <c r="J900" s="86"/>
      <c r="K900" s="92">
        <f>E900*F900</f>
        <v>7.5</v>
      </c>
      <c r="L900" s="154"/>
      <c r="M900" s="100"/>
      <c r="N900" s="279"/>
    </row>
    <row r="901" spans="2:14" ht="12.75" customHeight="1" x14ac:dyDescent="0.2">
      <c r="B901" s="63" t="s">
        <v>4882</v>
      </c>
      <c r="C901" s="48"/>
      <c r="D901" s="13"/>
      <c r="E901" s="325">
        <v>52.5</v>
      </c>
      <c r="F901" s="185">
        <v>1</v>
      </c>
      <c r="G901" s="85"/>
      <c r="H901" s="85"/>
      <c r="I901" s="85"/>
      <c r="J901" s="86"/>
      <c r="K901" s="92">
        <f t="shared" ref="K901:K902" si="20">E901*F901</f>
        <v>52.5</v>
      </c>
      <c r="L901" s="154"/>
      <c r="M901" s="100"/>
      <c r="N901" s="279"/>
    </row>
    <row r="902" spans="2:14" ht="39.75" customHeight="1" x14ac:dyDescent="0.2">
      <c r="B902" s="63" t="s">
        <v>12430</v>
      </c>
      <c r="C902" s="48"/>
      <c r="D902" s="13"/>
      <c r="E902" s="325">
        <v>200</v>
      </c>
      <c r="F902" s="185">
        <v>1</v>
      </c>
      <c r="G902" s="85"/>
      <c r="H902" s="85"/>
      <c r="I902" s="85"/>
      <c r="J902" s="86"/>
      <c r="K902" s="92">
        <f t="shared" si="20"/>
        <v>200</v>
      </c>
      <c r="L902" s="154"/>
      <c r="M902" s="100"/>
      <c r="N902" s="279"/>
    </row>
    <row r="903" spans="2:14" ht="12.75" customHeight="1" x14ac:dyDescent="0.2">
      <c r="B903" s="63" t="s">
        <v>10604</v>
      </c>
      <c r="C903" s="48"/>
      <c r="D903" s="13"/>
      <c r="E903" s="325">
        <v>5</v>
      </c>
      <c r="F903" s="185">
        <v>1</v>
      </c>
      <c r="G903" s="85"/>
      <c r="H903" s="85"/>
      <c r="I903" s="85"/>
      <c r="J903" s="86"/>
      <c r="K903" s="92">
        <f>E903*F903</f>
        <v>5</v>
      </c>
      <c r="L903" s="154"/>
      <c r="M903" s="100"/>
      <c r="N903" s="279"/>
    </row>
    <row r="904" spans="2:14" ht="12.75" customHeight="1" x14ac:dyDescent="0.2">
      <c r="B904" s="63"/>
      <c r="C904" s="48"/>
      <c r="D904" s="13"/>
      <c r="E904" s="325"/>
      <c r="F904" s="185"/>
      <c r="G904" s="85"/>
      <c r="H904" s="85"/>
      <c r="I904" s="85"/>
      <c r="J904" s="86"/>
      <c r="K904" s="92"/>
      <c r="L904" s="154"/>
      <c r="M904" s="100"/>
      <c r="N904" s="279"/>
    </row>
    <row r="905" spans="2:14" ht="12.75" customHeight="1" x14ac:dyDescent="0.2">
      <c r="B905" s="63"/>
      <c r="C905" s="48"/>
      <c r="D905" s="13"/>
      <c r="E905" s="325"/>
      <c r="F905" s="185"/>
      <c r="G905" s="85"/>
      <c r="H905" s="85"/>
      <c r="I905" s="85"/>
      <c r="J905" s="86"/>
      <c r="K905" s="92"/>
      <c r="L905" s="154"/>
      <c r="M905" s="100"/>
      <c r="N905" s="279"/>
    </row>
    <row r="906" spans="2:14" ht="12.75" customHeight="1" thickBot="1" x14ac:dyDescent="0.25">
      <c r="B906" s="63"/>
      <c r="C906" s="48"/>
      <c r="D906" s="13"/>
      <c r="E906" s="44"/>
      <c r="F906" s="85"/>
      <c r="G906" s="85"/>
      <c r="H906" s="85"/>
      <c r="I906" s="85"/>
      <c r="J906" s="86"/>
      <c r="K906" s="92"/>
      <c r="L906" s="154"/>
      <c r="M906" s="100"/>
      <c r="N906" s="279"/>
    </row>
    <row r="907" spans="2:14" ht="12.75" customHeight="1" thickBot="1" x14ac:dyDescent="0.25">
      <c r="B907" s="63"/>
      <c r="C907" s="123">
        <v>101752</v>
      </c>
      <c r="D907" s="122" t="s">
        <v>7</v>
      </c>
      <c r="E907" s="671" t="str">
        <f>IFERROR(VLOOKUP($C907,'SINAPI DEZEMBRO 2020'!$1:$1048576,2,0),IFERROR(VLOOKUP($C907,'COMP. PROPRIA'!$B$1:$I$79292,4,0),""))</f>
        <v>PISO EM GRANILITE, MARMORITE OU GRANITINA EM AMBIENTES INTERNOS. AF_09/2020</v>
      </c>
      <c r="F907" s="672"/>
      <c r="G907" s="672"/>
      <c r="H907" s="672"/>
      <c r="I907" s="672"/>
      <c r="J907" s="673"/>
      <c r="K907" s="34">
        <f>SUM(K909:K913)</f>
        <v>93.36</v>
      </c>
      <c r="L907" s="154" t="str">
        <f>IFERROR(VLOOKUP($C907,'SINAPI DEZEMBRO 2020'!$1:$1048576,3,0),IFERROR(VLOOKUP($C907,'COMP. PROPRIA'!$B$1:$I$79292,5,0),""))</f>
        <v>M2</v>
      </c>
      <c r="M907" s="100"/>
      <c r="N907" s="279"/>
    </row>
    <row r="908" spans="2:14" ht="25.5" customHeight="1" x14ac:dyDescent="0.2">
      <c r="B908" s="63"/>
      <c r="C908" s="48"/>
      <c r="D908" s="13"/>
      <c r="E908" s="177" t="s">
        <v>764</v>
      </c>
      <c r="F908" s="37" t="s">
        <v>765</v>
      </c>
      <c r="G908" s="101" t="s">
        <v>743</v>
      </c>
      <c r="H908" s="37" t="s">
        <v>739</v>
      </c>
      <c r="I908" s="85"/>
      <c r="J908" s="86"/>
      <c r="K908" s="92"/>
      <c r="L908" s="154"/>
      <c r="M908" s="100"/>
      <c r="N908" s="279"/>
    </row>
    <row r="909" spans="2:14" ht="12.75" customHeight="1" x14ac:dyDescent="0.2">
      <c r="B909" s="63" t="s">
        <v>10605</v>
      </c>
      <c r="C909" s="48"/>
      <c r="D909" s="13"/>
      <c r="E909" s="325">
        <v>2.5</v>
      </c>
      <c r="F909" s="185">
        <v>2</v>
      </c>
      <c r="G909" s="185">
        <v>1</v>
      </c>
      <c r="H909" s="185">
        <v>1</v>
      </c>
      <c r="I909" s="85"/>
      <c r="J909" s="86"/>
      <c r="K909" s="92">
        <f>E909*F909*G909*H909</f>
        <v>5</v>
      </c>
      <c r="L909" s="154"/>
      <c r="M909" s="100"/>
      <c r="N909" s="279"/>
    </row>
    <row r="910" spans="2:14" ht="12.75" customHeight="1" x14ac:dyDescent="0.2">
      <c r="B910" s="63" t="s">
        <v>10602</v>
      </c>
      <c r="C910" s="48"/>
      <c r="D910" s="13"/>
      <c r="E910" s="325">
        <v>28.36</v>
      </c>
      <c r="F910" s="185">
        <v>1</v>
      </c>
      <c r="G910" s="185">
        <v>1</v>
      </c>
      <c r="H910" s="185">
        <v>1</v>
      </c>
      <c r="I910" s="85"/>
      <c r="J910" s="86"/>
      <c r="K910" s="92">
        <f>E910*F910*G910*H910</f>
        <v>28.36</v>
      </c>
      <c r="L910" s="154"/>
      <c r="M910" s="100"/>
      <c r="N910" s="279"/>
    </row>
    <row r="911" spans="2:14" ht="12.75" customHeight="1" x14ac:dyDescent="0.2">
      <c r="B911" s="63" t="s">
        <v>4882</v>
      </c>
      <c r="C911" s="48"/>
      <c r="D911" s="13"/>
      <c r="E911" s="325">
        <v>10.5</v>
      </c>
      <c r="F911" s="185">
        <v>5</v>
      </c>
      <c r="G911" s="185">
        <v>1</v>
      </c>
      <c r="H911" s="185">
        <v>1</v>
      </c>
      <c r="I911" s="85"/>
      <c r="J911" s="86"/>
      <c r="K911" s="92">
        <f>E911*F911*G911*H911</f>
        <v>52.5</v>
      </c>
      <c r="L911" s="154"/>
      <c r="M911" s="100"/>
      <c r="N911" s="279"/>
    </row>
    <row r="912" spans="2:14" ht="12.75" customHeight="1" x14ac:dyDescent="0.2">
      <c r="B912" s="63" t="s">
        <v>10603</v>
      </c>
      <c r="C912" s="48"/>
      <c r="D912" s="198"/>
      <c r="E912" s="325">
        <v>7.5</v>
      </c>
      <c r="F912" s="185">
        <v>1</v>
      </c>
      <c r="G912" s="185">
        <v>1</v>
      </c>
      <c r="H912" s="185">
        <v>1</v>
      </c>
      <c r="I912" s="199"/>
      <c r="J912" s="86"/>
      <c r="K912" s="92">
        <f>E912*F912*G912*H912</f>
        <v>7.5</v>
      </c>
      <c r="L912" s="154"/>
      <c r="M912" s="100"/>
      <c r="N912" s="279"/>
    </row>
    <row r="913" spans="2:14" ht="12.75" customHeight="1" x14ac:dyDescent="0.2">
      <c r="B913" s="63"/>
      <c r="C913" s="48"/>
      <c r="D913" s="198"/>
      <c r="E913" s="131"/>
      <c r="F913" s="126"/>
      <c r="G913" s="126"/>
      <c r="H913" s="126"/>
      <c r="I913" s="199"/>
      <c r="J913" s="86"/>
      <c r="K913" s="92">
        <f>E913*F913*G913*H913</f>
        <v>0</v>
      </c>
      <c r="L913" s="154"/>
      <c r="M913" s="100"/>
      <c r="N913" s="279"/>
    </row>
    <row r="914" spans="2:14" ht="12.75" customHeight="1" thickBot="1" x14ac:dyDescent="0.25">
      <c r="B914" s="63"/>
      <c r="C914" s="48"/>
      <c r="D914" s="13"/>
      <c r="E914" s="668" t="s">
        <v>11873</v>
      </c>
      <c r="F914" s="669"/>
      <c r="G914" s="669"/>
      <c r="H914" s="669"/>
      <c r="I914" s="669"/>
      <c r="J914" s="670"/>
      <c r="K914" s="92"/>
      <c r="L914" s="154"/>
      <c r="M914" s="100"/>
      <c r="N914" s="279"/>
    </row>
    <row r="915" spans="2:14" ht="38.25" customHeight="1" x14ac:dyDescent="0.2">
      <c r="B915" s="63"/>
      <c r="C915" s="48">
        <v>91926</v>
      </c>
      <c r="D915" s="122" t="s">
        <v>7</v>
      </c>
      <c r="E915" s="662" t="str">
        <f>IFERROR(VLOOKUP($C915,'SINAPI DEZEMBRO 2020'!$1:$1048576,2,0),IFERROR(VLOOKUP($C915,'COMP. PROPRIA'!$B$1:$I$79292,4,0),""))</f>
        <v>CABO DE COBRE FLEXÍVEL ISOLADO, 2,5 MM², ANTI-CHAMA 450/750 V, PARA CIRCUITOS TERMINAIS - FORNECIMENTO E INSTALAÇÃO. AF_12/2015</v>
      </c>
      <c r="F915" s="663"/>
      <c r="G915" s="663"/>
      <c r="H915" s="663"/>
      <c r="I915" s="663"/>
      <c r="J915" s="664"/>
      <c r="K915" s="34">
        <f>SUM(K917:K917)</f>
        <v>4996.2</v>
      </c>
      <c r="L915" s="154" t="str">
        <f>IFERROR(VLOOKUP($C915,'SINAPI DEZEMBRO 2020'!$1:$1048576,3,0),IFERROR(VLOOKUP($C915,'COMP. PROPRIA'!$B$1:$I$79292,5,0),""))</f>
        <v>M</v>
      </c>
      <c r="M915" s="100"/>
      <c r="N915" s="279"/>
    </row>
    <row r="916" spans="2:14" ht="12.75" customHeight="1" x14ac:dyDescent="0.2">
      <c r="B916" s="63"/>
      <c r="C916" s="48"/>
      <c r="D916" s="13"/>
      <c r="E916" s="167" t="s">
        <v>4685</v>
      </c>
      <c r="F916" s="85"/>
      <c r="G916" s="85"/>
      <c r="H916" s="85"/>
      <c r="I916" s="85"/>
      <c r="J916" s="86"/>
      <c r="K916" s="92"/>
      <c r="L916" s="154"/>
      <c r="M916" s="100"/>
      <c r="N916" s="279"/>
    </row>
    <row r="917" spans="2:14" ht="12.75" customHeight="1" x14ac:dyDescent="0.2">
      <c r="B917" s="63"/>
      <c r="C917" s="48"/>
      <c r="D917" s="13"/>
      <c r="E917" s="325">
        <v>4996.2</v>
      </c>
      <c r="F917" s="85"/>
      <c r="G917" s="85"/>
      <c r="H917" s="85"/>
      <c r="I917" s="85"/>
      <c r="J917" s="86"/>
      <c r="K917" s="92">
        <f>E917</f>
        <v>4996.2</v>
      </c>
      <c r="L917" s="154"/>
      <c r="M917" s="100"/>
      <c r="N917" s="279"/>
    </row>
    <row r="918" spans="2:14" ht="12.75" customHeight="1" thickBot="1" x14ac:dyDescent="0.25">
      <c r="B918" s="63"/>
      <c r="C918" s="48"/>
      <c r="D918" s="13"/>
      <c r="E918" s="131"/>
      <c r="F918" s="85"/>
      <c r="G918" s="85"/>
      <c r="H918" s="85"/>
      <c r="I918" s="85"/>
      <c r="J918" s="86"/>
      <c r="K918" s="92"/>
      <c r="L918" s="154"/>
      <c r="M918" s="100"/>
      <c r="N918" s="279"/>
    </row>
    <row r="919" spans="2:14" ht="33" customHeight="1" x14ac:dyDescent="0.2">
      <c r="B919" s="63"/>
      <c r="C919" s="48">
        <v>91928</v>
      </c>
      <c r="D919" s="122" t="s">
        <v>7</v>
      </c>
      <c r="E919" s="662" t="str">
        <f>IFERROR(VLOOKUP($C919,'SINAPI DEZEMBRO 2020'!$1:$1048576,2,0),IFERROR(VLOOKUP($C919,'COMP. PROPRIA'!$B$1:$I$79292,4,0),""))</f>
        <v>CABO DE COBRE FLEXÍVEL ISOLADO, 4 MM², ANTI-CHAMA 450/750 V, PARA CIRCUITOS TERMINAIS - FORNECIMENTO E INSTALAÇÃO. AF_12/2015</v>
      </c>
      <c r="F919" s="663"/>
      <c r="G919" s="663"/>
      <c r="H919" s="663"/>
      <c r="I919" s="663"/>
      <c r="J919" s="664"/>
      <c r="K919" s="34">
        <f>SUM(K921:K922)</f>
        <v>1833.1</v>
      </c>
      <c r="L919" s="154" t="str">
        <f>IFERROR(VLOOKUP($C919,'SINAPI DEZEMBRO 2020'!$1:$1048576,3,0),IFERROR(VLOOKUP($C919,'COMP. PROPRIA'!$B$1:$I$79292,5,0),""))</f>
        <v>M</v>
      </c>
      <c r="M919" s="100"/>
      <c r="N919" s="279"/>
    </row>
    <row r="920" spans="2:14" ht="12.75" customHeight="1" x14ac:dyDescent="0.2">
      <c r="B920" s="63"/>
      <c r="C920" s="48"/>
      <c r="D920" s="13"/>
      <c r="E920" s="167" t="s">
        <v>4685</v>
      </c>
      <c r="F920" s="85"/>
      <c r="G920" s="85"/>
      <c r="H920" s="85"/>
      <c r="I920" s="85"/>
      <c r="J920" s="86"/>
      <c r="K920" s="92"/>
      <c r="L920" s="154"/>
      <c r="M920" s="100"/>
      <c r="N920" s="279"/>
    </row>
    <row r="921" spans="2:14" ht="12.75" customHeight="1" x14ac:dyDescent="0.2">
      <c r="B921" s="63"/>
      <c r="C921" s="48"/>
      <c r="D921" s="13"/>
      <c r="E921" s="325">
        <v>1833.1</v>
      </c>
      <c r="F921" s="85"/>
      <c r="G921" s="85"/>
      <c r="H921" s="85"/>
      <c r="I921" s="85"/>
      <c r="J921" s="86"/>
      <c r="K921" s="92">
        <f>E921</f>
        <v>1833.1</v>
      </c>
      <c r="L921" s="154"/>
      <c r="M921" s="100"/>
      <c r="N921" s="279"/>
    </row>
    <row r="922" spans="2:14" ht="12.75" customHeight="1" thickBot="1" x14ac:dyDescent="0.25">
      <c r="B922" s="63"/>
      <c r="C922" s="48"/>
      <c r="D922" s="13"/>
      <c r="E922" s="331"/>
      <c r="F922" s="85"/>
      <c r="G922" s="85"/>
      <c r="H922" s="85"/>
      <c r="I922" s="85"/>
      <c r="J922" s="86"/>
      <c r="K922" s="92">
        <f t="shared" ref="K922" si="21">E922</f>
        <v>0</v>
      </c>
      <c r="L922" s="154"/>
      <c r="M922" s="100"/>
      <c r="N922" s="279"/>
    </row>
    <row r="923" spans="2:14" ht="28.5" customHeight="1" x14ac:dyDescent="0.2">
      <c r="B923" s="63"/>
      <c r="C923" s="48">
        <v>92982</v>
      </c>
      <c r="D923" s="122" t="s">
        <v>7</v>
      </c>
      <c r="E923" s="662" t="str">
        <f>IFERROR(VLOOKUP($C923,'SINAPI DEZEMBRO 2020'!$1:$1048576,2,0),IFERROR(VLOOKUP($C923,'COMP. PROPRIA'!$B$1:$I$79292,4,0),""))</f>
        <v>CABO DE COBRE FLEXÍVEL ISOLADO, 16 MM², ANTI-CHAMA 0,6/1,0 KV, PARA DISTRIBUIÇÃO - FORNECIMENTO E INSTALAÇÃO. AF_12/2015</v>
      </c>
      <c r="F923" s="663"/>
      <c r="G923" s="663"/>
      <c r="H923" s="663"/>
      <c r="I923" s="663"/>
      <c r="J923" s="664"/>
      <c r="K923" s="34">
        <f>K925</f>
        <v>109.6</v>
      </c>
      <c r="L923" s="154" t="str">
        <f>IFERROR(VLOOKUP($C923,'SINAPI DEZEMBRO 2020'!$1:$1048576,3,0),IFERROR(VLOOKUP($C923,'COMP. PROPRIA'!$B$1:$I$79292,5,0),""))</f>
        <v>M</v>
      </c>
      <c r="M923" s="100"/>
      <c r="N923" s="279"/>
    </row>
    <row r="924" spans="2:14" ht="12.75" customHeight="1" x14ac:dyDescent="0.2">
      <c r="B924" s="63"/>
      <c r="C924" s="48"/>
      <c r="D924" s="13"/>
      <c r="E924" s="167" t="s">
        <v>4685</v>
      </c>
      <c r="F924" s="85"/>
      <c r="G924" s="85"/>
      <c r="H924" s="85"/>
      <c r="I924" s="85"/>
      <c r="J924" s="86"/>
      <c r="K924" s="92"/>
      <c r="L924" s="154"/>
      <c r="M924" s="100"/>
      <c r="N924" s="279"/>
    </row>
    <row r="925" spans="2:14" ht="12.75" customHeight="1" x14ac:dyDescent="0.2">
      <c r="B925" s="63"/>
      <c r="C925" s="48"/>
      <c r="D925" s="13"/>
      <c r="E925" s="325">
        <v>109.6</v>
      </c>
      <c r="F925" s="85"/>
      <c r="G925" s="85"/>
      <c r="H925" s="85"/>
      <c r="I925" s="85"/>
      <c r="J925" s="86"/>
      <c r="K925" s="92">
        <f>E925</f>
        <v>109.6</v>
      </c>
      <c r="L925" s="154"/>
      <c r="M925" s="100"/>
      <c r="N925" s="279"/>
    </row>
    <row r="926" spans="2:14" ht="12.75" customHeight="1" thickBot="1" x14ac:dyDescent="0.25">
      <c r="B926" s="63"/>
      <c r="C926" s="48"/>
      <c r="D926" s="13"/>
      <c r="E926" s="131"/>
      <c r="F926" s="85"/>
      <c r="G926" s="85"/>
      <c r="H926" s="85"/>
      <c r="I926" s="85"/>
      <c r="J926" s="86"/>
      <c r="K926" s="92"/>
      <c r="L926" s="154"/>
      <c r="M926" s="100"/>
      <c r="N926" s="279"/>
    </row>
    <row r="927" spans="2:14" ht="24.75" customHeight="1" x14ac:dyDescent="0.2">
      <c r="B927" s="63"/>
      <c r="C927" s="48">
        <v>92984</v>
      </c>
      <c r="D927" s="122" t="s">
        <v>7</v>
      </c>
      <c r="E927" s="662" t="str">
        <f>IFERROR(VLOOKUP($C927,'SINAPI DEZEMBRO 2020'!$1:$1048576,2,0),IFERROR(VLOOKUP($C927,'COMP. PROPRIA'!$B$1:$I$79292,4,0),""))</f>
        <v>CABO DE COBRE FLEXÍVEL ISOLADO, 25 MM², ANTI-CHAMA 0,6/1,0 KV, PARA DISTRIBUIÇÃO - FORNECIMENTO E INSTALAÇÃO. AF_12/2015</v>
      </c>
      <c r="F927" s="663"/>
      <c r="G927" s="663"/>
      <c r="H927" s="663"/>
      <c r="I927" s="663"/>
      <c r="J927" s="664"/>
      <c r="K927" s="34">
        <f>K929</f>
        <v>147.80000000000001</v>
      </c>
      <c r="L927" s="154" t="str">
        <f>IFERROR(VLOOKUP($C927,'SINAPI DEZEMBRO 2020'!$1:$1048576,3,0),IFERROR(VLOOKUP($C927,'COMP. PROPRIA'!$B$1:$I$79292,5,0),""))</f>
        <v>M</v>
      </c>
      <c r="M927" s="100"/>
      <c r="N927" s="279"/>
    </row>
    <row r="928" spans="2:14" ht="12.75" customHeight="1" x14ac:dyDescent="0.2">
      <c r="B928" s="63"/>
      <c r="C928" s="48"/>
      <c r="D928" s="13"/>
      <c r="E928" s="167" t="s">
        <v>4685</v>
      </c>
      <c r="F928" s="85"/>
      <c r="G928" s="85"/>
      <c r="H928" s="85"/>
      <c r="I928" s="85"/>
      <c r="J928" s="86"/>
      <c r="K928" s="92"/>
      <c r="L928" s="154"/>
      <c r="M928" s="100"/>
      <c r="N928" s="279"/>
    </row>
    <row r="929" spans="2:14" ht="12.75" customHeight="1" x14ac:dyDescent="0.2">
      <c r="B929" s="63"/>
      <c r="C929" s="48"/>
      <c r="D929" s="13"/>
      <c r="E929" s="325">
        <v>147.80000000000001</v>
      </c>
      <c r="F929" s="85"/>
      <c r="G929" s="85"/>
      <c r="H929" s="85"/>
      <c r="I929" s="85"/>
      <c r="J929" s="86"/>
      <c r="K929" s="92">
        <f>E929</f>
        <v>147.80000000000001</v>
      </c>
      <c r="L929" s="154"/>
      <c r="M929" s="100"/>
      <c r="N929" s="279"/>
    </row>
    <row r="930" spans="2:14" ht="12.75" customHeight="1" thickBot="1" x14ac:dyDescent="0.25">
      <c r="B930" s="63"/>
      <c r="C930" s="48"/>
      <c r="D930" s="13"/>
      <c r="E930" s="131"/>
      <c r="F930" s="85"/>
      <c r="G930" s="85"/>
      <c r="H930" s="85"/>
      <c r="I930" s="85"/>
      <c r="J930" s="86"/>
      <c r="K930" s="92"/>
      <c r="L930" s="154"/>
      <c r="M930" s="100"/>
      <c r="N930" s="279"/>
    </row>
    <row r="931" spans="2:14" ht="29.25" customHeight="1" x14ac:dyDescent="0.2">
      <c r="B931" s="63"/>
      <c r="C931" s="48">
        <v>92986</v>
      </c>
      <c r="D931" s="122" t="s">
        <v>7</v>
      </c>
      <c r="E931" s="662" t="str">
        <f>IFERROR(VLOOKUP($C931,'SINAPI DEZEMBRO 2020'!$1:$1048576,2,0),IFERROR(VLOOKUP($C931,'COMP. PROPRIA'!$B$1:$I$79292,4,0),""))</f>
        <v>CABO DE COBRE FLEXÍVEL ISOLADO, 35 MM², ANTI-CHAMA 0,6/1,0 KV, PARA DISTRIBUIÇÃO - FORNECIMENTO E INSTALAÇÃO. AF_12/2015</v>
      </c>
      <c r="F931" s="663"/>
      <c r="G931" s="663"/>
      <c r="H931" s="663"/>
      <c r="I931" s="663"/>
      <c r="J931" s="664"/>
      <c r="K931" s="34">
        <f>SUM(K933)</f>
        <v>209.5</v>
      </c>
      <c r="L931" s="154" t="str">
        <f>IFERROR(VLOOKUP($C931,'SINAPI DEZEMBRO 2020'!$1:$1048576,3,0),IFERROR(VLOOKUP($C931,'COMP. PROPRIA'!$B$1:$I$79292,5,0),""))</f>
        <v>M</v>
      </c>
      <c r="M931" s="100"/>
      <c r="N931" s="279"/>
    </row>
    <row r="932" spans="2:14" ht="12.75" customHeight="1" x14ac:dyDescent="0.2">
      <c r="B932" s="63"/>
      <c r="C932" s="48"/>
      <c r="D932" s="13"/>
      <c r="E932" s="167" t="s">
        <v>4685</v>
      </c>
      <c r="F932" s="85"/>
      <c r="G932" s="85"/>
      <c r="H932" s="85"/>
      <c r="I932" s="85"/>
      <c r="J932" s="86"/>
      <c r="K932" s="92"/>
      <c r="L932" s="154"/>
      <c r="M932" s="100"/>
      <c r="N932" s="279"/>
    </row>
    <row r="933" spans="2:14" ht="12.75" customHeight="1" x14ac:dyDescent="0.2">
      <c r="B933" s="63"/>
      <c r="C933" s="48"/>
      <c r="D933" s="13"/>
      <c r="E933" s="325">
        <v>209.5</v>
      </c>
      <c r="F933" s="85"/>
      <c r="G933" s="85"/>
      <c r="H933" s="85"/>
      <c r="I933" s="85"/>
      <c r="J933" s="86"/>
      <c r="K933" s="92">
        <f>E933</f>
        <v>209.5</v>
      </c>
      <c r="L933" s="154"/>
      <c r="M933" s="100"/>
      <c r="N933" s="279"/>
    </row>
    <row r="934" spans="2:14" ht="12.75" customHeight="1" x14ac:dyDescent="0.2">
      <c r="B934" s="63"/>
      <c r="C934" s="48"/>
      <c r="D934" s="13"/>
      <c r="E934" s="44"/>
      <c r="F934" s="85"/>
      <c r="G934" s="85"/>
      <c r="H934" s="85"/>
      <c r="I934" s="85"/>
      <c r="J934" s="86"/>
      <c r="K934" s="92"/>
      <c r="L934" s="154"/>
      <c r="M934" s="100"/>
      <c r="N934" s="279"/>
    </row>
    <row r="935" spans="2:14" ht="12.75" customHeight="1" thickBot="1" x14ac:dyDescent="0.25">
      <c r="B935" s="63"/>
      <c r="C935" s="48"/>
      <c r="D935" s="13"/>
      <c r="E935" s="668" t="s">
        <v>11874</v>
      </c>
      <c r="F935" s="669"/>
      <c r="G935" s="669"/>
      <c r="H935" s="669"/>
      <c r="I935" s="669"/>
      <c r="J935" s="670"/>
      <c r="K935" s="92"/>
      <c r="L935" s="154"/>
      <c r="M935" s="100"/>
      <c r="N935" s="279"/>
    </row>
    <row r="936" spans="2:14" ht="27" customHeight="1" x14ac:dyDescent="0.2">
      <c r="B936" s="63"/>
      <c r="C936" s="48">
        <v>91953</v>
      </c>
      <c r="D936" s="122" t="s">
        <v>7</v>
      </c>
      <c r="E936" s="662" t="str">
        <f>IFERROR(VLOOKUP($C936,'SINAPI DEZEMBRO 2020'!$1:$1048576,2,0),IFERROR(VLOOKUP($C936,'COMP. PROPRIA'!$B$1:$I$79292,4,0),""))</f>
        <v>INTERRUPTOR SIMPLES (1 MÓDULO), 10A/250V, INCLUINDO SUPORTE E PLACA - FORNECIMENTO E INSTALAÇÃO. AF_12/2015</v>
      </c>
      <c r="F936" s="663"/>
      <c r="G936" s="663"/>
      <c r="H936" s="663"/>
      <c r="I936" s="663"/>
      <c r="J936" s="664"/>
      <c r="K936" s="34">
        <f>SUM(K938:K938)</f>
        <v>21</v>
      </c>
      <c r="L936" s="154" t="str">
        <f>IFERROR(VLOOKUP($C936,'SINAPI DEZEMBRO 2020'!$1:$1048576,3,0),IFERROR(VLOOKUP($C936,'COMP. PROPRIA'!$B$1:$I$79292,5,0),""))</f>
        <v>UN</v>
      </c>
      <c r="M936" s="100"/>
      <c r="N936" s="279"/>
    </row>
    <row r="937" spans="2:14" ht="12.75" customHeight="1" x14ac:dyDescent="0.2">
      <c r="B937" s="63"/>
      <c r="C937" s="48"/>
      <c r="D937" s="13"/>
      <c r="E937" s="167" t="s">
        <v>4685</v>
      </c>
      <c r="F937" s="85"/>
      <c r="G937" s="85"/>
      <c r="H937" s="85"/>
      <c r="I937" s="85"/>
      <c r="J937" s="86"/>
      <c r="K937" s="92"/>
      <c r="L937" s="154"/>
      <c r="M937" s="100"/>
      <c r="N937" s="279"/>
    </row>
    <row r="938" spans="2:14" ht="12.75" customHeight="1" x14ac:dyDescent="0.2">
      <c r="B938" s="63"/>
      <c r="C938" s="48"/>
      <c r="D938" s="13"/>
      <c r="E938" s="325">
        <v>21</v>
      </c>
      <c r="F938" s="85"/>
      <c r="G938" s="85"/>
      <c r="H938" s="85"/>
      <c r="I938" s="85"/>
      <c r="J938" s="86"/>
      <c r="K938" s="92">
        <f>E938</f>
        <v>21</v>
      </c>
      <c r="L938" s="154"/>
      <c r="M938" s="100"/>
      <c r="N938" s="279"/>
    </row>
    <row r="939" spans="2:14" ht="12.75" customHeight="1" thickBot="1" x14ac:dyDescent="0.25">
      <c r="B939" s="63"/>
      <c r="C939" s="48"/>
      <c r="D939" s="13"/>
      <c r="E939" s="131"/>
      <c r="F939" s="85"/>
      <c r="G939" s="85"/>
      <c r="H939" s="85"/>
      <c r="I939" s="85"/>
      <c r="J939" s="86"/>
      <c r="K939" s="92"/>
      <c r="L939" s="154"/>
      <c r="M939" s="100"/>
      <c r="N939" s="279"/>
    </row>
    <row r="940" spans="2:14" ht="28.5" customHeight="1" x14ac:dyDescent="0.2">
      <c r="B940" s="63"/>
      <c r="C940" s="48">
        <v>92023</v>
      </c>
      <c r="D940" s="122" t="s">
        <v>7</v>
      </c>
      <c r="E940" s="662" t="str">
        <f>IFERROR(VLOOKUP($C940,'SINAPI DEZEMBRO 2020'!$1:$1048576,2,0),IFERROR(VLOOKUP($C940,'COMP. PROPRIA'!$B$1:$I$79292,4,0),""))</f>
        <v>INTERRUPTOR SIMPLES (1 MÓDULO) COM 1 TOMADA DE EMBUTIR 2P+T 10 A,  INCLUINDO SUPORTE E PLACA - FORNECIMENTO E INSTALAÇÃO. AF_12/2015</v>
      </c>
      <c r="F940" s="663"/>
      <c r="G940" s="663"/>
      <c r="H940" s="663"/>
      <c r="I940" s="663"/>
      <c r="J940" s="664"/>
      <c r="K940" s="34">
        <f>SUM(K942:K943)</f>
        <v>5</v>
      </c>
      <c r="L940" s="154" t="str">
        <f>IFERROR(VLOOKUP($C940,'SINAPI DEZEMBRO 2020'!$1:$1048576,3,0),IFERROR(VLOOKUP($C940,'COMP. PROPRIA'!$B$1:$I$79292,5,0),""))</f>
        <v>UN</v>
      </c>
      <c r="M940" s="100"/>
      <c r="N940" s="279"/>
    </row>
    <row r="941" spans="2:14" ht="12.75" customHeight="1" x14ac:dyDescent="0.2">
      <c r="B941" s="63"/>
      <c r="C941" s="48"/>
      <c r="D941" s="13"/>
      <c r="E941" s="167" t="s">
        <v>4685</v>
      </c>
      <c r="F941" s="85"/>
      <c r="G941" s="85"/>
      <c r="H941" s="85"/>
      <c r="I941" s="85"/>
      <c r="J941" s="86"/>
      <c r="K941" s="92"/>
      <c r="L941" s="154"/>
      <c r="M941" s="100"/>
      <c r="N941" s="279"/>
    </row>
    <row r="942" spans="2:14" ht="12.75" customHeight="1" x14ac:dyDescent="0.2">
      <c r="B942" s="63"/>
      <c r="C942" s="48"/>
      <c r="D942" s="13"/>
      <c r="E942" s="325">
        <v>5</v>
      </c>
      <c r="F942" s="85"/>
      <c r="G942" s="85"/>
      <c r="H942" s="85"/>
      <c r="I942" s="85"/>
      <c r="J942" s="86"/>
      <c r="K942" s="92">
        <f>E942</f>
        <v>5</v>
      </c>
      <c r="L942" s="154"/>
      <c r="M942" s="100"/>
      <c r="N942" s="279"/>
    </row>
    <row r="943" spans="2:14" ht="12.75" customHeight="1" thickBot="1" x14ac:dyDescent="0.25">
      <c r="B943" s="63"/>
      <c r="C943" s="48"/>
      <c r="D943" s="13"/>
      <c r="E943" s="331"/>
      <c r="F943" s="85"/>
      <c r="G943" s="85"/>
      <c r="H943" s="85"/>
      <c r="I943" s="85"/>
      <c r="J943" s="86"/>
      <c r="K943" s="92">
        <f t="shared" ref="K943" si="22">E943</f>
        <v>0</v>
      </c>
      <c r="L943" s="154"/>
      <c r="M943" s="100"/>
      <c r="N943" s="279"/>
    </row>
    <row r="944" spans="2:14" ht="25.5" customHeight="1" x14ac:dyDescent="0.2">
      <c r="B944" s="63"/>
      <c r="C944" s="48">
        <v>91959</v>
      </c>
      <c r="D944" s="122" t="s">
        <v>7</v>
      </c>
      <c r="E944" s="662" t="str">
        <f>IFERROR(VLOOKUP($C944,'SINAPI DEZEMBRO 2020'!$1:$1048576,2,0),IFERROR(VLOOKUP($C944,'COMP. PROPRIA'!$B$1:$I$79292,4,0),""))</f>
        <v>INTERRUPTOR SIMPLES (2 MÓDULOS), 10A/250V, INCLUINDO SUPORTE E PLACA - FORNECIMENTO E INSTALAÇÃO. AF_12/2015</v>
      </c>
      <c r="F944" s="663"/>
      <c r="G944" s="663"/>
      <c r="H944" s="663"/>
      <c r="I944" s="663"/>
      <c r="J944" s="664"/>
      <c r="K944" s="34">
        <f>K946</f>
        <v>2</v>
      </c>
      <c r="L944" s="154" t="str">
        <f>IFERROR(VLOOKUP($C944,'SINAPI DEZEMBRO 2020'!$1:$1048576,3,0),IFERROR(VLOOKUP($C944,'COMP. PROPRIA'!$B$1:$I$79292,5,0),""))</f>
        <v>UN</v>
      </c>
      <c r="M944" s="100"/>
      <c r="N944" s="279"/>
    </row>
    <row r="945" spans="2:14" ht="12.75" customHeight="1" x14ac:dyDescent="0.2">
      <c r="B945" s="63"/>
      <c r="C945" s="48"/>
      <c r="D945" s="13"/>
      <c r="E945" s="167" t="s">
        <v>4685</v>
      </c>
      <c r="F945" s="85"/>
      <c r="G945" s="85"/>
      <c r="H945" s="85"/>
      <c r="I945" s="85"/>
      <c r="J945" s="86"/>
      <c r="K945" s="92"/>
      <c r="L945" s="154"/>
      <c r="M945" s="100"/>
      <c r="N945" s="279"/>
    </row>
    <row r="946" spans="2:14" ht="12.75" customHeight="1" x14ac:dyDescent="0.2">
      <c r="B946" s="63"/>
      <c r="C946" s="48"/>
      <c r="D946" s="13"/>
      <c r="E946" s="325">
        <v>2</v>
      </c>
      <c r="F946" s="85"/>
      <c r="G946" s="85"/>
      <c r="H946" s="85"/>
      <c r="I946" s="85"/>
      <c r="J946" s="86"/>
      <c r="K946" s="92">
        <f>E946</f>
        <v>2</v>
      </c>
      <c r="L946" s="154"/>
      <c r="M946" s="100"/>
      <c r="N946" s="279"/>
    </row>
    <row r="947" spans="2:14" ht="12.75" customHeight="1" thickBot="1" x14ac:dyDescent="0.25">
      <c r="B947" s="63"/>
      <c r="C947" s="48"/>
      <c r="D947" s="13"/>
      <c r="E947" s="131"/>
      <c r="F947" s="85"/>
      <c r="G947" s="85"/>
      <c r="H947" s="85"/>
      <c r="I947" s="85"/>
      <c r="J947" s="86"/>
      <c r="K947" s="92"/>
      <c r="L947" s="154"/>
      <c r="M947" s="100"/>
      <c r="N947" s="279"/>
    </row>
    <row r="948" spans="2:14" ht="24" customHeight="1" x14ac:dyDescent="0.2">
      <c r="B948" s="63"/>
      <c r="C948" s="48">
        <v>91997</v>
      </c>
      <c r="D948" s="122" t="s">
        <v>7</v>
      </c>
      <c r="E948" s="662" t="str">
        <f>IFERROR(VLOOKUP($C948,'SINAPI DEZEMBRO 2020'!$1:$1048576,2,0),IFERROR(VLOOKUP($C948,'COMP. PROPRIA'!$B$1:$I$79292,4,0),""))</f>
        <v>TOMADA MÉDIA DE EMBUTIR (1 MÓDULO), 2P+T 20 A, INCLUINDO SUPORTE E PLACA - FORNECIMENTO E INSTALAÇÃO. AF_12/2015</v>
      </c>
      <c r="F948" s="663"/>
      <c r="G948" s="663"/>
      <c r="H948" s="663"/>
      <c r="I948" s="663"/>
      <c r="J948" s="664"/>
      <c r="K948" s="34">
        <f>K950</f>
        <v>1</v>
      </c>
      <c r="L948" s="154" t="str">
        <f>IFERROR(VLOOKUP($C948,'SINAPI DEZEMBRO 2020'!$1:$1048576,3,0),IFERROR(VLOOKUP($C948,'COMP. PROPRIA'!$B$1:$I$79292,5,0),""))</f>
        <v>UN</v>
      </c>
      <c r="M948" s="100"/>
      <c r="N948" s="279"/>
    </row>
    <row r="949" spans="2:14" ht="12.75" customHeight="1" x14ac:dyDescent="0.2">
      <c r="B949" s="63"/>
      <c r="C949" s="48"/>
      <c r="D949" s="13"/>
      <c r="E949" s="167" t="s">
        <v>4685</v>
      </c>
      <c r="F949" s="85"/>
      <c r="G949" s="85"/>
      <c r="H949" s="85"/>
      <c r="I949" s="85"/>
      <c r="J949" s="86"/>
      <c r="K949" s="92"/>
      <c r="L949" s="154"/>
      <c r="M949" s="100"/>
      <c r="N949" s="279"/>
    </row>
    <row r="950" spans="2:14" ht="12.75" customHeight="1" x14ac:dyDescent="0.2">
      <c r="B950" s="63"/>
      <c r="C950" s="48"/>
      <c r="D950" s="13"/>
      <c r="E950" s="325">
        <v>1</v>
      </c>
      <c r="F950" s="85"/>
      <c r="G950" s="85"/>
      <c r="H950" s="85"/>
      <c r="I950" s="85"/>
      <c r="J950" s="86"/>
      <c r="K950" s="92">
        <f>E950</f>
        <v>1</v>
      </c>
      <c r="L950" s="154"/>
      <c r="M950" s="100"/>
      <c r="N950" s="279"/>
    </row>
    <row r="951" spans="2:14" ht="12.75" customHeight="1" thickBot="1" x14ac:dyDescent="0.25">
      <c r="B951" s="63"/>
      <c r="C951" s="48"/>
      <c r="D951" s="13"/>
      <c r="E951" s="131"/>
      <c r="F951" s="85"/>
      <c r="G951" s="85"/>
      <c r="H951" s="85"/>
      <c r="I951" s="85"/>
      <c r="J951" s="86"/>
      <c r="K951" s="92"/>
      <c r="L951" s="154"/>
      <c r="M951" s="100"/>
      <c r="N951" s="279"/>
    </row>
    <row r="952" spans="2:14" ht="29.25" customHeight="1" x14ac:dyDescent="0.2">
      <c r="B952" s="63"/>
      <c r="C952" s="48">
        <v>91992</v>
      </c>
      <c r="D952" s="122" t="s">
        <v>7</v>
      </c>
      <c r="E952" s="662" t="str">
        <f>IFERROR(VLOOKUP($C952,'SINAPI DEZEMBRO 2020'!$1:$1048576,2,0),IFERROR(VLOOKUP($C952,'COMP. PROPRIA'!$B$1:$I$79292,4,0),""))</f>
        <v>TOMADA ALTA DE EMBUTIR (1 MÓDULO), 2P+T 10 A, INCLUINDO SUPORTE E PLACA - FORNECIMENTO E INSTALAÇÃO. AF_12/2015</v>
      </c>
      <c r="F952" s="663"/>
      <c r="G952" s="663"/>
      <c r="H952" s="663"/>
      <c r="I952" s="663"/>
      <c r="J952" s="664"/>
      <c r="K952" s="34">
        <f>SUM(K954)</f>
        <v>50</v>
      </c>
      <c r="L952" s="154" t="str">
        <f>IFERROR(VLOOKUP($C952,'SINAPI DEZEMBRO 2020'!$1:$1048576,3,0),IFERROR(VLOOKUP($C952,'COMP. PROPRIA'!$B$1:$I$79292,5,0),""))</f>
        <v>UN</v>
      </c>
      <c r="M952" s="100"/>
      <c r="N952" s="279"/>
    </row>
    <row r="953" spans="2:14" ht="12.75" customHeight="1" x14ac:dyDescent="0.2">
      <c r="B953" s="63"/>
      <c r="C953" s="48"/>
      <c r="D953" s="13"/>
      <c r="E953" s="167" t="s">
        <v>4685</v>
      </c>
      <c r="F953" s="85"/>
      <c r="G953" s="85"/>
      <c r="H953" s="85"/>
      <c r="I953" s="85"/>
      <c r="J953" s="86"/>
      <c r="K953" s="92"/>
      <c r="L953" s="154"/>
      <c r="M953" s="100"/>
      <c r="N953" s="279"/>
    </row>
    <row r="954" spans="2:14" ht="12.75" customHeight="1" x14ac:dyDescent="0.2">
      <c r="B954" s="63"/>
      <c r="C954" s="48"/>
      <c r="D954" s="13"/>
      <c r="E954" s="325">
        <v>50</v>
      </c>
      <c r="F954" s="85"/>
      <c r="G954" s="85"/>
      <c r="H954" s="85"/>
      <c r="I954" s="85"/>
      <c r="J954" s="86"/>
      <c r="K954" s="92">
        <f>E954</f>
        <v>50</v>
      </c>
      <c r="L954" s="154"/>
      <c r="M954" s="100"/>
      <c r="N954" s="279"/>
    </row>
    <row r="955" spans="2:14" ht="12.75" customHeight="1" thickBot="1" x14ac:dyDescent="0.25">
      <c r="B955" s="63"/>
      <c r="C955" s="48"/>
      <c r="D955" s="13"/>
      <c r="E955" s="44"/>
      <c r="F955" s="85"/>
      <c r="G955" s="85"/>
      <c r="H955" s="85"/>
      <c r="I955" s="85"/>
      <c r="J955" s="86"/>
      <c r="K955" s="92"/>
      <c r="L955" s="154"/>
      <c r="M955" s="100"/>
      <c r="N955" s="279"/>
    </row>
    <row r="956" spans="2:14" ht="32.25" customHeight="1" x14ac:dyDescent="0.2">
      <c r="B956" s="63"/>
      <c r="C956" s="48">
        <v>91996</v>
      </c>
      <c r="D956" s="122" t="s">
        <v>7</v>
      </c>
      <c r="E956" s="662" t="str">
        <f>IFERROR(VLOOKUP($C956,'SINAPI DEZEMBRO 2020'!$1:$1048576,2,0),IFERROR(VLOOKUP($C956,'COMP. PROPRIA'!$B$1:$I$79292,4,0),""))</f>
        <v>TOMADA MÉDIA DE EMBUTIR (1 MÓDULO), 2P+T 10 A, INCLUINDO SUPORTE E PLACA - FORNECIMENTO E INSTALAÇÃO. AF_12/2015</v>
      </c>
      <c r="F956" s="663"/>
      <c r="G956" s="663"/>
      <c r="H956" s="663"/>
      <c r="I956" s="663"/>
      <c r="J956" s="664"/>
      <c r="K956" s="34">
        <f>SUM(K958:K958)</f>
        <v>3</v>
      </c>
      <c r="L956" s="154" t="str">
        <f>IFERROR(VLOOKUP($C956,'SINAPI DEZEMBRO 2020'!$1:$1048576,3,0),IFERROR(VLOOKUP($C956,'COMP. PROPRIA'!$B$1:$I$79292,5,0),""))</f>
        <v>UN</v>
      </c>
      <c r="M956" s="100"/>
      <c r="N956" s="279"/>
    </row>
    <row r="957" spans="2:14" ht="12.75" customHeight="1" x14ac:dyDescent="0.2">
      <c r="B957" s="63"/>
      <c r="C957" s="48"/>
      <c r="D957" s="13"/>
      <c r="E957" s="167" t="s">
        <v>4685</v>
      </c>
      <c r="F957" s="85"/>
      <c r="G957" s="85"/>
      <c r="H957" s="85"/>
      <c r="I957" s="85"/>
      <c r="J957" s="86"/>
      <c r="K957" s="92"/>
      <c r="L957" s="154"/>
      <c r="M957" s="100"/>
      <c r="N957" s="279"/>
    </row>
    <row r="958" spans="2:14" ht="12.75" customHeight="1" x14ac:dyDescent="0.2">
      <c r="B958" s="63"/>
      <c r="C958" s="48"/>
      <c r="D958" s="13"/>
      <c r="E958" s="325">
        <v>3</v>
      </c>
      <c r="F958" s="85"/>
      <c r="G958" s="85"/>
      <c r="H958" s="85"/>
      <c r="I958" s="85"/>
      <c r="J958" s="86"/>
      <c r="K958" s="92">
        <f>E958</f>
        <v>3</v>
      </c>
      <c r="L958" s="154"/>
      <c r="M958" s="100"/>
      <c r="N958" s="279"/>
    </row>
    <row r="959" spans="2:14" ht="12.75" customHeight="1" thickBot="1" x14ac:dyDescent="0.25">
      <c r="B959" s="63"/>
      <c r="C959" s="48"/>
      <c r="D959" s="13"/>
      <c r="E959" s="131"/>
      <c r="F959" s="85"/>
      <c r="G959" s="85"/>
      <c r="H959" s="85"/>
      <c r="I959" s="85"/>
      <c r="J959" s="86"/>
      <c r="K959" s="92"/>
      <c r="L959" s="154"/>
      <c r="M959" s="100"/>
      <c r="N959" s="279"/>
    </row>
    <row r="960" spans="2:14" ht="26.25" customHeight="1" x14ac:dyDescent="0.2">
      <c r="B960" s="63"/>
      <c r="C960" s="48">
        <v>92004</v>
      </c>
      <c r="D960" s="122" t="s">
        <v>7</v>
      </c>
      <c r="E960" s="662" t="str">
        <f>IFERROR(VLOOKUP($C960,'SINAPI DEZEMBRO 2020'!$1:$1048576,2,0),IFERROR(VLOOKUP($C960,'COMP. PROPRIA'!$B$1:$I$79292,4,0),""))</f>
        <v>TOMADA MÉDIA DE EMBUTIR (2 MÓDULOS), 2P+T 10 A, INCLUINDO SUPORTE E PLACA - FORNECIMENTO E INSTALAÇÃO. AF_12/2015</v>
      </c>
      <c r="F960" s="663"/>
      <c r="G960" s="663"/>
      <c r="H960" s="663"/>
      <c r="I960" s="663"/>
      <c r="J960" s="664"/>
      <c r="K960" s="34">
        <f>SUM(K962:K963)</f>
        <v>1</v>
      </c>
      <c r="L960" s="154" t="str">
        <f>IFERROR(VLOOKUP($C960,'SINAPI DEZEMBRO 2020'!$1:$1048576,3,0),IFERROR(VLOOKUP($C960,'COMP. PROPRIA'!$B$1:$I$79292,5,0),""))</f>
        <v>UN</v>
      </c>
      <c r="M960" s="100"/>
      <c r="N960" s="279"/>
    </row>
    <row r="961" spans="2:14" ht="12.75" customHeight="1" x14ac:dyDescent="0.2">
      <c r="B961" s="63"/>
      <c r="C961" s="48"/>
      <c r="D961" s="13"/>
      <c r="E961" s="167" t="s">
        <v>4685</v>
      </c>
      <c r="F961" s="85"/>
      <c r="G961" s="85"/>
      <c r="H961" s="85"/>
      <c r="I961" s="85"/>
      <c r="J961" s="86"/>
      <c r="K961" s="92"/>
      <c r="L961" s="154"/>
      <c r="M961" s="100"/>
      <c r="N961" s="279"/>
    </row>
    <row r="962" spans="2:14" ht="12.75" customHeight="1" x14ac:dyDescent="0.2">
      <c r="B962" s="63"/>
      <c r="C962" s="48"/>
      <c r="D962" s="13"/>
      <c r="E962" s="325">
        <v>1</v>
      </c>
      <c r="F962" s="85"/>
      <c r="G962" s="85"/>
      <c r="H962" s="85"/>
      <c r="I962" s="85"/>
      <c r="J962" s="86"/>
      <c r="K962" s="92">
        <f>E962</f>
        <v>1</v>
      </c>
      <c r="L962" s="154"/>
      <c r="M962" s="100"/>
      <c r="N962" s="279"/>
    </row>
    <row r="963" spans="2:14" ht="12.75" customHeight="1" thickBot="1" x14ac:dyDescent="0.25">
      <c r="B963" s="63"/>
      <c r="C963" s="48"/>
      <c r="D963" s="13"/>
      <c r="E963" s="331"/>
      <c r="F963" s="85"/>
      <c r="G963" s="85"/>
      <c r="H963" s="85"/>
      <c r="I963" s="85"/>
      <c r="J963" s="86"/>
      <c r="K963" s="92">
        <f t="shared" ref="K963" si="23">E963</f>
        <v>0</v>
      </c>
      <c r="L963" s="154"/>
      <c r="M963" s="100"/>
      <c r="N963" s="279"/>
    </row>
    <row r="964" spans="2:14" ht="27" customHeight="1" x14ac:dyDescent="0.2">
      <c r="B964" s="63"/>
      <c r="C964" s="48">
        <v>92008</v>
      </c>
      <c r="D964" s="122" t="s">
        <v>7</v>
      </c>
      <c r="E964" s="662" t="str">
        <f>IFERROR(VLOOKUP($C964,'SINAPI DEZEMBRO 2020'!$1:$1048576,2,0),IFERROR(VLOOKUP($C964,'COMP. PROPRIA'!$B$1:$I$79292,4,0),""))</f>
        <v>TOMADA BAIXA DE EMBUTIR (2 MÓDULOS), 2P+T 10 A, INCLUINDO SUPORTE E PLACA - FORNECIMENTO E INSTALAÇÃO. AF_12/2015</v>
      </c>
      <c r="F964" s="663"/>
      <c r="G964" s="663"/>
      <c r="H964" s="663"/>
      <c r="I964" s="663"/>
      <c r="J964" s="664"/>
      <c r="K964" s="34">
        <f>K966</f>
        <v>23</v>
      </c>
      <c r="L964" s="154" t="str">
        <f>IFERROR(VLOOKUP($C964,'SINAPI DEZEMBRO 2020'!$1:$1048576,3,0),IFERROR(VLOOKUP($C964,'COMP. PROPRIA'!$B$1:$I$79292,5,0),""))</f>
        <v>UN</v>
      </c>
      <c r="M964" s="100"/>
      <c r="N964" s="279"/>
    </row>
    <row r="965" spans="2:14" ht="12.75" customHeight="1" x14ac:dyDescent="0.2">
      <c r="B965" s="63"/>
      <c r="C965" s="48"/>
      <c r="D965" s="13"/>
      <c r="E965" s="167" t="s">
        <v>4685</v>
      </c>
      <c r="F965" s="85"/>
      <c r="G965" s="85"/>
      <c r="H965" s="85"/>
      <c r="I965" s="85"/>
      <c r="J965" s="86"/>
      <c r="K965" s="92"/>
      <c r="L965" s="154"/>
      <c r="M965" s="100"/>
      <c r="N965" s="279"/>
    </row>
    <row r="966" spans="2:14" ht="12.75" customHeight="1" x14ac:dyDescent="0.2">
      <c r="B966" s="63"/>
      <c r="C966" s="48"/>
      <c r="D966" s="13"/>
      <c r="E966" s="325">
        <v>23</v>
      </c>
      <c r="F966" s="85"/>
      <c r="G966" s="85"/>
      <c r="H966" s="85"/>
      <c r="I966" s="85"/>
      <c r="J966" s="86"/>
      <c r="K966" s="92">
        <f>E966</f>
        <v>23</v>
      </c>
      <c r="L966" s="154"/>
      <c r="M966" s="100"/>
      <c r="N966" s="279"/>
    </row>
    <row r="967" spans="2:14" ht="12.75" customHeight="1" thickBot="1" x14ac:dyDescent="0.25">
      <c r="B967" s="63"/>
      <c r="C967" s="48"/>
      <c r="D967" s="13"/>
      <c r="E967" s="131"/>
      <c r="F967" s="85"/>
      <c r="G967" s="85"/>
      <c r="H967" s="85"/>
      <c r="I967" s="85"/>
      <c r="J967" s="86"/>
      <c r="K967" s="92"/>
      <c r="L967" s="154"/>
      <c r="M967" s="100"/>
      <c r="N967" s="279"/>
    </row>
    <row r="968" spans="2:14" ht="26.25" customHeight="1" x14ac:dyDescent="0.2">
      <c r="B968" s="63"/>
      <c r="C968" s="48">
        <v>91993</v>
      </c>
      <c r="D968" s="122" t="s">
        <v>7</v>
      </c>
      <c r="E968" s="662" t="str">
        <f>IFERROR(VLOOKUP($C968,'SINAPI DEZEMBRO 2020'!$1:$1048576,2,0),IFERROR(VLOOKUP($C968,'COMP. PROPRIA'!$B$1:$I$79292,4,0),""))</f>
        <v>TOMADA ALTA DE EMBUTIR (1 MÓDULO), 2P+T 20 A, INCLUINDO SUPORTE E PLACA - FORNECIMENTO E INSTALAÇÃO. AF_12/2015</v>
      </c>
      <c r="F968" s="663"/>
      <c r="G968" s="663"/>
      <c r="H968" s="663"/>
      <c r="I968" s="663"/>
      <c r="J968" s="664"/>
      <c r="K968" s="34">
        <f>K970</f>
        <v>26</v>
      </c>
      <c r="L968" s="154" t="str">
        <f>IFERROR(VLOOKUP($C968,'SINAPI DEZEMBRO 2020'!$1:$1048576,3,0),IFERROR(VLOOKUP($C968,'COMP. PROPRIA'!$B$1:$I$79292,5,0),""))</f>
        <v>UN</v>
      </c>
      <c r="M968" s="100"/>
      <c r="N968" s="279"/>
    </row>
    <row r="969" spans="2:14" ht="12.75" customHeight="1" x14ac:dyDescent="0.2">
      <c r="B969" s="63"/>
      <c r="C969" s="48"/>
      <c r="D969" s="13"/>
      <c r="E969" s="167" t="s">
        <v>4685</v>
      </c>
      <c r="F969" s="85"/>
      <c r="G969" s="85"/>
      <c r="H969" s="85"/>
      <c r="I969" s="85"/>
      <c r="J969" s="86"/>
      <c r="K969" s="92"/>
      <c r="L969" s="154"/>
      <c r="M969" s="100"/>
      <c r="N969" s="279"/>
    </row>
    <row r="970" spans="2:14" ht="12.75" customHeight="1" x14ac:dyDescent="0.2">
      <c r="B970" s="63"/>
      <c r="C970" s="48"/>
      <c r="D970" s="13"/>
      <c r="E970" s="325">
        <v>26</v>
      </c>
      <c r="F970" s="85"/>
      <c r="G970" s="85"/>
      <c r="H970" s="85"/>
      <c r="I970" s="85"/>
      <c r="J970" s="86"/>
      <c r="K970" s="92">
        <f>E970</f>
        <v>26</v>
      </c>
      <c r="L970" s="154"/>
      <c r="M970" s="100"/>
      <c r="N970" s="279"/>
    </row>
    <row r="971" spans="2:14" ht="12.75" customHeight="1" thickBot="1" x14ac:dyDescent="0.25">
      <c r="B971" s="63"/>
      <c r="C971" s="48"/>
      <c r="D971" s="13"/>
      <c r="E971" s="131"/>
      <c r="F971" s="85"/>
      <c r="G971" s="85"/>
      <c r="H971" s="85"/>
      <c r="I971" s="85"/>
      <c r="J971" s="86"/>
      <c r="K971" s="92"/>
      <c r="L971" s="154"/>
      <c r="M971" s="100"/>
      <c r="N971" s="279"/>
    </row>
    <row r="972" spans="2:14" ht="30" customHeight="1" x14ac:dyDescent="0.2">
      <c r="B972" s="63"/>
      <c r="C972" s="48">
        <v>92000</v>
      </c>
      <c r="D972" s="122" t="s">
        <v>7</v>
      </c>
      <c r="E972" s="662" t="str">
        <f>IFERROR(VLOOKUP($C972,'SINAPI DEZEMBRO 2020'!$1:$1048576,2,0),IFERROR(VLOOKUP($C972,'COMP. PROPRIA'!$B$1:$I$79292,4,0),""))</f>
        <v>TOMADA BAIXA DE EMBUTIR (1 MÓDULO), 2P+T 10 A, INCLUINDO SUPORTE E PLACA - FORNECIMENTO E INSTALAÇÃO. AF_12/2015</v>
      </c>
      <c r="F972" s="663"/>
      <c r="G972" s="663"/>
      <c r="H972" s="663"/>
      <c r="I972" s="663"/>
      <c r="J972" s="664"/>
      <c r="K972" s="34">
        <f>SUM(K974)</f>
        <v>32</v>
      </c>
      <c r="L972" s="154" t="str">
        <f>IFERROR(VLOOKUP($C972,'SINAPI DEZEMBRO 2020'!$1:$1048576,3,0),IFERROR(VLOOKUP($C972,'COMP. PROPRIA'!$B$1:$I$79292,5,0),""))</f>
        <v>UN</v>
      </c>
      <c r="M972" s="100"/>
      <c r="N972" s="279"/>
    </row>
    <row r="973" spans="2:14" ht="12.75" customHeight="1" x14ac:dyDescent="0.2">
      <c r="B973" s="63"/>
      <c r="C973" s="48"/>
      <c r="D973" s="13"/>
      <c r="E973" s="167" t="s">
        <v>4685</v>
      </c>
      <c r="F973" s="85"/>
      <c r="G973" s="85"/>
      <c r="H973" s="85"/>
      <c r="I973" s="85"/>
      <c r="J973" s="86"/>
      <c r="K973" s="92"/>
      <c r="L973" s="154"/>
      <c r="M973" s="100"/>
      <c r="N973" s="279"/>
    </row>
    <row r="974" spans="2:14" ht="12.75" customHeight="1" x14ac:dyDescent="0.2">
      <c r="B974" s="63"/>
      <c r="C974" s="48"/>
      <c r="D974" s="13"/>
      <c r="E974" s="325">
        <v>32</v>
      </c>
      <c r="F974" s="85"/>
      <c r="G974" s="85"/>
      <c r="H974" s="85"/>
      <c r="I974" s="85"/>
      <c r="J974" s="86"/>
      <c r="K974" s="92">
        <f>E974</f>
        <v>32</v>
      </c>
      <c r="L974" s="154"/>
      <c r="M974" s="100"/>
      <c r="N974" s="279"/>
    </row>
    <row r="975" spans="2:14" ht="12.75" customHeight="1" thickBot="1" x14ac:dyDescent="0.25">
      <c r="B975" s="63"/>
      <c r="C975" s="48"/>
      <c r="D975" s="13"/>
      <c r="E975" s="44"/>
      <c r="F975" s="85"/>
      <c r="G975" s="85"/>
      <c r="H975" s="85"/>
      <c r="I975" s="85"/>
      <c r="J975" s="86"/>
      <c r="K975" s="92"/>
      <c r="L975" s="154"/>
      <c r="M975" s="100"/>
      <c r="N975" s="279"/>
    </row>
    <row r="976" spans="2:14" ht="27.75" customHeight="1" x14ac:dyDescent="0.2">
      <c r="B976" s="63"/>
      <c r="C976" s="48">
        <v>91941</v>
      </c>
      <c r="D976" s="122" t="s">
        <v>7</v>
      </c>
      <c r="E976" s="662" t="str">
        <f>IFERROR(VLOOKUP($C976,'SINAPI DEZEMBRO 2020'!$1:$1048576,2,0),IFERROR(VLOOKUP($C976,'COMP. PROPRIA'!$B$1:$I$79292,4,0),""))</f>
        <v>CAIXA RETANGULAR 4" X 2" BAIXA (0,30 M DO PISO), PVC, INSTALADA EM PAREDE - FORNECIMENTO E INSTALAÇÃO. AF_12/2015</v>
      </c>
      <c r="F976" s="663"/>
      <c r="G976" s="663"/>
      <c r="H976" s="663"/>
      <c r="I976" s="663"/>
      <c r="J976" s="664"/>
      <c r="K976" s="34">
        <f>SUM(K978:K978)</f>
        <v>55</v>
      </c>
      <c r="L976" s="154" t="str">
        <f>IFERROR(VLOOKUP($C976,'SINAPI DEZEMBRO 2020'!$1:$1048576,3,0),IFERROR(VLOOKUP($C976,'COMP. PROPRIA'!$B$1:$I$79292,5,0),""))</f>
        <v>UN</v>
      </c>
      <c r="M976" s="100"/>
      <c r="N976" s="279"/>
    </row>
    <row r="977" spans="2:14" ht="12.75" customHeight="1" x14ac:dyDescent="0.2">
      <c r="B977" s="63"/>
      <c r="C977" s="48"/>
      <c r="D977" s="13"/>
      <c r="E977" s="167" t="s">
        <v>4685</v>
      </c>
      <c r="F977" s="85"/>
      <c r="G977" s="85"/>
      <c r="H977" s="85"/>
      <c r="I977" s="85"/>
      <c r="J977" s="86"/>
      <c r="K977" s="92"/>
      <c r="L977" s="154"/>
      <c r="M977" s="100"/>
      <c r="N977" s="279"/>
    </row>
    <row r="978" spans="2:14" ht="12.75" customHeight="1" x14ac:dyDescent="0.2">
      <c r="B978" s="63"/>
      <c r="C978" s="48"/>
      <c r="D978" s="13"/>
      <c r="E978" s="325">
        <v>55</v>
      </c>
      <c r="F978" s="85"/>
      <c r="G978" s="85"/>
      <c r="H978" s="85"/>
      <c r="I978" s="85"/>
      <c r="J978" s="86"/>
      <c r="K978" s="92">
        <f>E978</f>
        <v>55</v>
      </c>
      <c r="L978" s="154"/>
      <c r="M978" s="100"/>
      <c r="N978" s="279"/>
    </row>
    <row r="979" spans="2:14" ht="12.75" customHeight="1" thickBot="1" x14ac:dyDescent="0.25">
      <c r="B979" s="63"/>
      <c r="C979" s="48"/>
      <c r="D979" s="13"/>
      <c r="E979" s="131"/>
      <c r="F979" s="85"/>
      <c r="G979" s="85"/>
      <c r="H979" s="85"/>
      <c r="I979" s="85"/>
      <c r="J979" s="86"/>
      <c r="K979" s="92"/>
      <c r="L979" s="154"/>
      <c r="M979" s="100"/>
      <c r="N979" s="279"/>
    </row>
    <row r="980" spans="2:14" ht="28.5" customHeight="1" x14ac:dyDescent="0.2">
      <c r="B980" s="63"/>
      <c r="C980" s="48">
        <v>91940</v>
      </c>
      <c r="D980" s="122" t="s">
        <v>7</v>
      </c>
      <c r="E980" s="662" t="str">
        <f>IFERROR(VLOOKUP($C980,'SINAPI DEZEMBRO 2020'!$1:$1048576,2,0),IFERROR(VLOOKUP($C980,'COMP. PROPRIA'!$B$1:$I$79292,4,0),""))</f>
        <v>CAIXA RETANGULAR 4" X 2" MÉDIA (1,30 M DO PISO), PVC, INSTALADA EM PAREDE - FORNECIMENTO E INSTALAÇÃO. AF_12/2015</v>
      </c>
      <c r="F980" s="663"/>
      <c r="G980" s="663"/>
      <c r="H980" s="663"/>
      <c r="I980" s="663"/>
      <c r="J980" s="664"/>
      <c r="K980" s="34">
        <f>SUM(K982:K983)</f>
        <v>33</v>
      </c>
      <c r="L980" s="154" t="str">
        <f>IFERROR(VLOOKUP($C980,'SINAPI DEZEMBRO 2020'!$1:$1048576,3,0),IFERROR(VLOOKUP($C980,'COMP. PROPRIA'!$B$1:$I$79292,5,0),""))</f>
        <v>UN</v>
      </c>
      <c r="M980" s="100"/>
      <c r="N980" s="279"/>
    </row>
    <row r="981" spans="2:14" ht="12.75" customHeight="1" x14ac:dyDescent="0.2">
      <c r="B981" s="63"/>
      <c r="C981" s="48"/>
      <c r="D981" s="13"/>
      <c r="E981" s="167" t="s">
        <v>4685</v>
      </c>
      <c r="F981" s="85"/>
      <c r="G981" s="85"/>
      <c r="H981" s="85"/>
      <c r="I981" s="85"/>
      <c r="J981" s="86"/>
      <c r="K981" s="92"/>
      <c r="L981" s="154"/>
      <c r="M981" s="100"/>
      <c r="N981" s="279"/>
    </row>
    <row r="982" spans="2:14" ht="12.75" customHeight="1" x14ac:dyDescent="0.2">
      <c r="B982" s="63"/>
      <c r="C982" s="48"/>
      <c r="D982" s="13"/>
      <c r="E982" s="325">
        <v>33</v>
      </c>
      <c r="F982" s="85"/>
      <c r="G982" s="85"/>
      <c r="H982" s="85"/>
      <c r="I982" s="85"/>
      <c r="J982" s="86"/>
      <c r="K982" s="92">
        <f>E982</f>
        <v>33</v>
      </c>
      <c r="L982" s="154"/>
      <c r="M982" s="100"/>
      <c r="N982" s="279"/>
    </row>
    <row r="983" spans="2:14" ht="12.75" customHeight="1" thickBot="1" x14ac:dyDescent="0.25">
      <c r="B983" s="63"/>
      <c r="C983" s="48"/>
      <c r="D983" s="13"/>
      <c r="E983" s="331"/>
      <c r="F983" s="85"/>
      <c r="G983" s="85"/>
      <c r="H983" s="85"/>
      <c r="I983" s="85"/>
      <c r="J983" s="86"/>
      <c r="K983" s="92">
        <f t="shared" ref="K983" si="24">E983</f>
        <v>0</v>
      </c>
      <c r="L983" s="154"/>
      <c r="M983" s="100"/>
      <c r="N983" s="279"/>
    </row>
    <row r="984" spans="2:14" ht="27" customHeight="1" x14ac:dyDescent="0.2">
      <c r="B984" s="63"/>
      <c r="C984" s="48">
        <v>91939</v>
      </c>
      <c r="D984" s="122" t="s">
        <v>7</v>
      </c>
      <c r="E984" s="662" t="str">
        <f>IFERROR(VLOOKUP($C984,'SINAPI DEZEMBRO 2020'!$1:$1048576,2,0),IFERROR(VLOOKUP($C984,'COMP. PROPRIA'!$B$1:$I$79292,4,0),""))</f>
        <v>CAIXA RETANGULAR 4" X 2" ALTA (2,00 M DO PISO), PVC, INSTALADA EM PAREDE - FORNECIMENTO E INSTALAÇÃO. AF_12/2015</v>
      </c>
      <c r="F984" s="663"/>
      <c r="G984" s="663"/>
      <c r="H984" s="663"/>
      <c r="I984" s="663"/>
      <c r="J984" s="664"/>
      <c r="K984" s="34">
        <f>K986</f>
        <v>76</v>
      </c>
      <c r="L984" s="154" t="str">
        <f>IFERROR(VLOOKUP($C984,'SINAPI DEZEMBRO 2020'!$1:$1048576,3,0),IFERROR(VLOOKUP($C984,'COMP. PROPRIA'!$B$1:$I$79292,5,0),""))</f>
        <v>UN</v>
      </c>
      <c r="M984" s="100"/>
      <c r="N984" s="279"/>
    </row>
    <row r="985" spans="2:14" ht="12.75" customHeight="1" x14ac:dyDescent="0.2">
      <c r="B985" s="63"/>
      <c r="C985" s="48"/>
      <c r="D985" s="13"/>
      <c r="E985" s="167" t="s">
        <v>4685</v>
      </c>
      <c r="F985" s="85"/>
      <c r="G985" s="85"/>
      <c r="H985" s="85"/>
      <c r="I985" s="85"/>
      <c r="J985" s="86"/>
      <c r="K985" s="92"/>
      <c r="L985" s="154"/>
      <c r="M985" s="100"/>
      <c r="N985" s="279"/>
    </row>
    <row r="986" spans="2:14" ht="12.75" customHeight="1" x14ac:dyDescent="0.2">
      <c r="B986" s="63"/>
      <c r="C986" s="48"/>
      <c r="D986" s="13"/>
      <c r="E986" s="325">
        <v>76</v>
      </c>
      <c r="F986" s="85"/>
      <c r="G986" s="85"/>
      <c r="H986" s="85"/>
      <c r="I986" s="85"/>
      <c r="J986" s="86"/>
      <c r="K986" s="92">
        <f>E986</f>
        <v>76</v>
      </c>
      <c r="L986" s="154"/>
      <c r="M986" s="100"/>
      <c r="N986" s="279"/>
    </row>
    <row r="987" spans="2:14" ht="12.75" customHeight="1" thickBot="1" x14ac:dyDescent="0.25">
      <c r="B987" s="63"/>
      <c r="C987" s="48"/>
      <c r="D987" s="13"/>
      <c r="E987" s="131"/>
      <c r="F987" s="85"/>
      <c r="G987" s="85"/>
      <c r="H987" s="85"/>
      <c r="I987" s="85"/>
      <c r="J987" s="86"/>
      <c r="K987" s="92"/>
      <c r="L987" s="154"/>
      <c r="M987" s="100"/>
      <c r="N987" s="279"/>
    </row>
    <row r="988" spans="2:14" ht="12.75" customHeight="1" x14ac:dyDescent="0.2">
      <c r="B988" s="63"/>
      <c r="C988" s="48">
        <v>97881</v>
      </c>
      <c r="D988" s="122" t="s">
        <v>7</v>
      </c>
      <c r="E988" s="662" t="str">
        <f>IFERROR(VLOOKUP($C988,'SINAPI DEZEMBRO 2020'!$1:$1048576,2,0),IFERROR(VLOOKUP($C988,'COMP. PROPRIA'!$B$1:$I$79292,4,0),""))</f>
        <v>CAIXA ENTERRADA ELÉTRICA RETANGULAR, EM CONCRETO PRÉ-MOLDADO, FUNDO COM BRITA, DIMENSÕES INTERNAS: 0,3X0,3X0,3 M. AF_12/2020</v>
      </c>
      <c r="F988" s="663"/>
      <c r="G988" s="663"/>
      <c r="H988" s="663"/>
      <c r="I988" s="663"/>
      <c r="J988" s="664"/>
      <c r="K988" s="34">
        <f>K990</f>
        <v>4</v>
      </c>
      <c r="L988" s="154" t="str">
        <f>IFERROR(VLOOKUP($C988,'SINAPI DEZEMBRO 2020'!$1:$1048576,3,0),IFERROR(VLOOKUP($C988,'COMP. PROPRIA'!$B$1:$I$79292,5,0),""))</f>
        <v>UN</v>
      </c>
      <c r="M988" s="100"/>
      <c r="N988" s="279"/>
    </row>
    <row r="989" spans="2:14" ht="12.75" customHeight="1" x14ac:dyDescent="0.2">
      <c r="B989" s="63"/>
      <c r="C989" s="48"/>
      <c r="D989" s="13"/>
      <c r="E989" s="167" t="s">
        <v>4685</v>
      </c>
      <c r="F989" s="85"/>
      <c r="G989" s="85"/>
      <c r="H989" s="85"/>
      <c r="I989" s="85"/>
      <c r="J989" s="86"/>
      <c r="K989" s="92"/>
      <c r="L989" s="154"/>
      <c r="M989" s="100"/>
      <c r="N989" s="279"/>
    </row>
    <row r="990" spans="2:14" ht="12.75" customHeight="1" x14ac:dyDescent="0.2">
      <c r="B990" s="63"/>
      <c r="C990" s="48"/>
      <c r="D990" s="13"/>
      <c r="E990" s="325">
        <v>4</v>
      </c>
      <c r="F990" s="85"/>
      <c r="G990" s="85"/>
      <c r="H990" s="85"/>
      <c r="I990" s="85"/>
      <c r="J990" s="86"/>
      <c r="K990" s="92">
        <f>E990</f>
        <v>4</v>
      </c>
      <c r="L990" s="154"/>
      <c r="M990" s="100"/>
      <c r="N990" s="279"/>
    </row>
    <row r="991" spans="2:14" ht="12.75" customHeight="1" thickBot="1" x14ac:dyDescent="0.25">
      <c r="B991" s="63"/>
      <c r="C991" s="48"/>
      <c r="D991" s="13"/>
      <c r="E991" s="131"/>
      <c r="F991" s="85"/>
      <c r="G991" s="85"/>
      <c r="H991" s="85"/>
      <c r="I991" s="85"/>
      <c r="J991" s="86"/>
      <c r="K991" s="92"/>
      <c r="L991" s="154"/>
      <c r="M991" s="100"/>
      <c r="N991" s="279"/>
    </row>
    <row r="992" spans="2:14" ht="15" customHeight="1" x14ac:dyDescent="0.2">
      <c r="B992" s="204"/>
      <c r="C992" s="48" t="s">
        <v>11876</v>
      </c>
      <c r="D992" s="187" t="s">
        <v>4665</v>
      </c>
      <c r="E992" s="662" t="str">
        <f>IFERROR(VLOOKUP($C992,'SINAPI DEZEMBRO 2020'!$1:$1048576,2,0),IFERROR(VLOOKUP($C992,'COMP. PROPRIA'!$B$1:$I$79292,4,0),""))</f>
        <v>VENTILADOR DE PAREDE DE 50 CM -FORNECIMENTO E INSTALAÇÃO</v>
      </c>
      <c r="F992" s="663"/>
      <c r="G992" s="663"/>
      <c r="H992" s="663"/>
      <c r="I992" s="663"/>
      <c r="J992" s="664"/>
      <c r="K992" s="34">
        <f>SUM(K994)</f>
        <v>30</v>
      </c>
      <c r="L992" s="154" t="str">
        <f>'COMP. PROPRIA'!F443</f>
        <v>UN</v>
      </c>
      <c r="M992" s="100"/>
      <c r="N992" s="279"/>
    </row>
    <row r="993" spans="2:14" ht="15" customHeight="1" x14ac:dyDescent="0.2">
      <c r="B993" s="63"/>
      <c r="C993" s="48"/>
      <c r="D993" s="13"/>
      <c r="E993" s="167" t="s">
        <v>4685</v>
      </c>
      <c r="F993" s="85"/>
      <c r="G993" s="85"/>
      <c r="H993" s="85"/>
      <c r="I993" s="85"/>
      <c r="J993" s="86"/>
      <c r="K993" s="92"/>
      <c r="L993" s="154"/>
      <c r="M993" s="100"/>
      <c r="N993" s="279"/>
    </row>
    <row r="994" spans="2:14" ht="15" customHeight="1" x14ac:dyDescent="0.2">
      <c r="B994" s="63"/>
      <c r="C994" s="48"/>
      <c r="D994" s="13"/>
      <c r="E994" s="325">
        <v>30</v>
      </c>
      <c r="F994" s="85"/>
      <c r="G994" s="85"/>
      <c r="H994" s="85"/>
      <c r="I994" s="85"/>
      <c r="J994" s="86"/>
      <c r="K994" s="92">
        <f>E994</f>
        <v>30</v>
      </c>
      <c r="L994" s="154"/>
      <c r="M994" s="100"/>
      <c r="N994" s="279"/>
    </row>
    <row r="995" spans="2:14" ht="15" customHeight="1" thickBot="1" x14ac:dyDescent="0.25">
      <c r="B995" s="63"/>
      <c r="C995" s="48"/>
      <c r="D995" s="13"/>
      <c r="E995" s="44"/>
      <c r="F995" s="85"/>
      <c r="G995" s="85"/>
      <c r="H995" s="85"/>
      <c r="I995" s="85"/>
      <c r="J995" s="86"/>
      <c r="K995" s="92"/>
      <c r="L995" s="154"/>
      <c r="M995" s="100"/>
      <c r="N995" s="279"/>
    </row>
    <row r="996" spans="2:14" ht="27.75" customHeight="1" x14ac:dyDescent="0.2">
      <c r="B996" s="63"/>
      <c r="C996" s="48">
        <v>100860</v>
      </c>
      <c r="D996" s="122" t="s">
        <v>7</v>
      </c>
      <c r="E996" s="662" t="str">
        <f>IFERROR(VLOOKUP($C996,'SINAPI DEZEMBRO 2020'!$1:$1048576,2,0),IFERROR(VLOOKUP($C996,'COMP. PROPRIA'!$B$1:$I$79292,4,0),""))</f>
        <v>CHUVEIRO ELÉTRICO COMUM CORPO PLÁSTICO, TIPO DUCHA  FORNECIMENTO E INSTALAÇÃO. AF_01/2020</v>
      </c>
      <c r="F996" s="663"/>
      <c r="G996" s="663"/>
      <c r="H996" s="663"/>
      <c r="I996" s="663"/>
      <c r="J996" s="664"/>
      <c r="K996" s="34">
        <f>SUM(K998:K998)</f>
        <v>2</v>
      </c>
      <c r="L996" s="154" t="str">
        <f>IFERROR(VLOOKUP($C996,'SINAPI DEZEMBRO 2020'!$1:$1048576,3,0),IFERROR(VLOOKUP($C996,'COMP. PROPRIA'!$B$1:$I$79292,5,0),""))</f>
        <v>UN</v>
      </c>
      <c r="M996" s="100"/>
      <c r="N996" s="279"/>
    </row>
    <row r="997" spans="2:14" ht="15" customHeight="1" x14ac:dyDescent="0.2">
      <c r="B997" s="63"/>
      <c r="C997" s="48"/>
      <c r="D997" s="13"/>
      <c r="E997" s="167" t="s">
        <v>4685</v>
      </c>
      <c r="F997" s="85"/>
      <c r="G997" s="85"/>
      <c r="H997" s="85"/>
      <c r="I997" s="85"/>
      <c r="J997" s="86"/>
      <c r="K997" s="92"/>
      <c r="L997" s="154"/>
      <c r="M997" s="100"/>
      <c r="N997" s="279"/>
    </row>
    <row r="998" spans="2:14" ht="15" customHeight="1" x14ac:dyDescent="0.2">
      <c r="B998" s="63"/>
      <c r="C998" s="48"/>
      <c r="D998" s="13"/>
      <c r="E998" s="325">
        <v>2</v>
      </c>
      <c r="F998" s="85"/>
      <c r="G998" s="85"/>
      <c r="H998" s="85"/>
      <c r="I998" s="85"/>
      <c r="J998" s="86"/>
      <c r="K998" s="92">
        <f>E998</f>
        <v>2</v>
      </c>
      <c r="L998" s="154"/>
      <c r="M998" s="100"/>
      <c r="N998" s="279"/>
    </row>
    <row r="999" spans="2:14" ht="15" customHeight="1" thickBot="1" x14ac:dyDescent="0.25">
      <c r="B999" s="63"/>
      <c r="C999" s="48"/>
      <c r="D999" s="13"/>
      <c r="E999" s="131"/>
      <c r="F999" s="85"/>
      <c r="G999" s="85"/>
      <c r="H999" s="85"/>
      <c r="I999" s="85"/>
      <c r="J999" s="86"/>
      <c r="K999" s="92"/>
      <c r="L999" s="154"/>
      <c r="M999" s="100"/>
      <c r="N999" s="279"/>
    </row>
    <row r="1000" spans="2:14" ht="30.75" customHeight="1" x14ac:dyDescent="0.2">
      <c r="B1000" s="63"/>
      <c r="C1000" s="48">
        <v>102137</v>
      </c>
      <c r="D1000" s="122" t="s">
        <v>7</v>
      </c>
      <c r="E1000" s="662" t="str">
        <f>IFERROR(VLOOKUP($C1000,'SINAPI DEZEMBRO 2020'!$1:$1048576,2,0),IFERROR(VLOOKUP($C1000,'COMP. PROPRIA'!$B$1:$I$79292,4,0),""))</f>
        <v>CHAVE DE BOIA AUTOMÁTICA SUPERIOR/INFERIOR 15A/250V - FORNECIMENTO E INSTALAÇÃO. AF_12/2020</v>
      </c>
      <c r="F1000" s="663"/>
      <c r="G1000" s="663"/>
      <c r="H1000" s="663"/>
      <c r="I1000" s="663"/>
      <c r="J1000" s="664"/>
      <c r="K1000" s="34">
        <f>SUM(K1002:K1003)</f>
        <v>2</v>
      </c>
      <c r="L1000" s="154" t="str">
        <f>IFERROR(VLOOKUP($C1000,'SINAPI DEZEMBRO 2020'!$1:$1048576,3,0),IFERROR(VLOOKUP($C1000,'COMP. PROPRIA'!$B$1:$I$79292,5,0),""))</f>
        <v>UN</v>
      </c>
      <c r="M1000" s="100"/>
      <c r="N1000" s="279"/>
    </row>
    <row r="1001" spans="2:14" ht="15" customHeight="1" x14ac:dyDescent="0.2">
      <c r="B1001" s="63"/>
      <c r="C1001" s="48"/>
      <c r="D1001" s="13"/>
      <c r="E1001" s="167" t="s">
        <v>4685</v>
      </c>
      <c r="F1001" s="85"/>
      <c r="G1001" s="85"/>
      <c r="H1001" s="85"/>
      <c r="I1001" s="85"/>
      <c r="J1001" s="86"/>
      <c r="K1001" s="92"/>
      <c r="L1001" s="154"/>
      <c r="M1001" s="100"/>
      <c r="N1001" s="279"/>
    </row>
    <row r="1002" spans="2:14" ht="15" customHeight="1" x14ac:dyDescent="0.2">
      <c r="B1002" s="63"/>
      <c r="C1002" s="48"/>
      <c r="D1002" s="13"/>
      <c r="E1002" s="325">
        <v>2</v>
      </c>
      <c r="F1002" s="85"/>
      <c r="G1002" s="85"/>
      <c r="H1002" s="85"/>
      <c r="I1002" s="85"/>
      <c r="J1002" s="86"/>
      <c r="K1002" s="92">
        <f>E1002</f>
        <v>2</v>
      </c>
      <c r="L1002" s="154"/>
      <c r="M1002" s="100"/>
      <c r="N1002" s="279"/>
    </row>
    <row r="1003" spans="2:14" ht="15" customHeight="1" x14ac:dyDescent="0.2">
      <c r="B1003" s="63"/>
      <c r="C1003" s="48"/>
      <c r="D1003" s="13"/>
      <c r="E1003" s="331"/>
      <c r="F1003" s="85"/>
      <c r="G1003" s="85"/>
      <c r="H1003" s="85"/>
      <c r="I1003" s="85"/>
      <c r="J1003" s="86"/>
      <c r="K1003" s="92">
        <f t="shared" ref="K1003" si="25">E1003</f>
        <v>0</v>
      </c>
      <c r="L1003" s="154"/>
      <c r="M1003" s="100"/>
      <c r="N1003" s="279"/>
    </row>
    <row r="1004" spans="2:14" ht="15" customHeight="1" thickBot="1" x14ac:dyDescent="0.25">
      <c r="B1004" s="63"/>
      <c r="C1004" s="48"/>
      <c r="D1004" s="13"/>
      <c r="E1004" s="668" t="s">
        <v>11878</v>
      </c>
      <c r="F1004" s="669"/>
      <c r="G1004" s="669"/>
      <c r="H1004" s="669"/>
      <c r="I1004" s="669"/>
      <c r="J1004" s="670"/>
      <c r="K1004" s="92"/>
      <c r="L1004" s="154"/>
      <c r="M1004" s="100"/>
      <c r="N1004" s="279"/>
    </row>
    <row r="1005" spans="2:14" ht="30.75" customHeight="1" x14ac:dyDescent="0.2">
      <c r="B1005" s="63"/>
      <c r="C1005" s="48">
        <v>90447</v>
      </c>
      <c r="D1005" s="122" t="s">
        <v>7</v>
      </c>
      <c r="E1005" s="662" t="str">
        <f>IFERROR(VLOOKUP($C1005,'SINAPI DEZEMBRO 2020'!$1:$1048576,2,0),IFERROR(VLOOKUP($C1005,'COMP. PROPRIA'!$B$1:$I$79292,4,0),""))</f>
        <v>RASGO EM ALVENARIA PARA ELETRODUTOS COM DIAMETROS MENORES OU IGUAIS A 40 MM. AF_05/2015</v>
      </c>
      <c r="F1005" s="663"/>
      <c r="G1005" s="663"/>
      <c r="H1005" s="663"/>
      <c r="I1005" s="663"/>
      <c r="J1005" s="664"/>
      <c r="K1005" s="34">
        <f>K1007</f>
        <v>191.9</v>
      </c>
      <c r="L1005" s="154" t="str">
        <f>IFERROR(VLOOKUP($C1005,'SINAPI DEZEMBRO 2020'!$1:$1048576,3,0),IFERROR(VLOOKUP($C1005,'COMP. PROPRIA'!$B$1:$I$79292,5,0),""))</f>
        <v>M</v>
      </c>
      <c r="M1005" s="100"/>
      <c r="N1005" s="279"/>
    </row>
    <row r="1006" spans="2:14" ht="15" customHeight="1" x14ac:dyDescent="0.2">
      <c r="B1006" s="63"/>
      <c r="C1006" s="48"/>
      <c r="D1006" s="13"/>
      <c r="E1006" s="167" t="s">
        <v>4685</v>
      </c>
      <c r="F1006" s="85"/>
      <c r="G1006" s="85"/>
      <c r="H1006" s="85"/>
      <c r="I1006" s="85"/>
      <c r="J1006" s="86"/>
      <c r="K1006" s="92"/>
      <c r="L1006" s="154"/>
      <c r="M1006" s="100"/>
      <c r="N1006" s="279"/>
    </row>
    <row r="1007" spans="2:14" ht="15" customHeight="1" x14ac:dyDescent="0.2">
      <c r="B1007" s="63"/>
      <c r="C1007" s="48"/>
      <c r="D1007" s="13"/>
      <c r="E1007" s="325">
        <v>191.9</v>
      </c>
      <c r="F1007" s="85"/>
      <c r="G1007" s="85"/>
      <c r="H1007" s="85"/>
      <c r="I1007" s="85"/>
      <c r="J1007" s="86"/>
      <c r="K1007" s="92">
        <f>E1007</f>
        <v>191.9</v>
      </c>
      <c r="L1007" s="154"/>
      <c r="M1007" s="100"/>
      <c r="N1007" s="279"/>
    </row>
    <row r="1008" spans="2:14" ht="15" customHeight="1" thickBot="1" x14ac:dyDescent="0.25">
      <c r="B1008" s="63"/>
      <c r="C1008" s="48"/>
      <c r="D1008" s="13"/>
      <c r="E1008" s="131"/>
      <c r="F1008" s="85"/>
      <c r="G1008" s="85"/>
      <c r="H1008" s="85"/>
      <c r="I1008" s="85"/>
      <c r="J1008" s="86"/>
      <c r="K1008" s="92"/>
      <c r="L1008" s="154"/>
      <c r="M1008" s="100"/>
      <c r="N1008" s="279"/>
    </row>
    <row r="1009" spans="2:14" ht="27.75" customHeight="1" x14ac:dyDescent="0.2">
      <c r="B1009" s="63"/>
      <c r="C1009" s="48">
        <v>91222</v>
      </c>
      <c r="D1009" s="122" t="s">
        <v>7</v>
      </c>
      <c r="E1009" s="662" t="str">
        <f>IFERROR(VLOOKUP($C1009,'SINAPI DEZEMBRO 2020'!$1:$1048576,2,0),IFERROR(VLOOKUP($C1009,'COMP. PROPRIA'!$B$1:$I$79292,4,0),""))</f>
        <v>RASGO EM ALVENARIA PARA RAMAIS/ DISTRIBUIÇÃO COM DIÂMETROS MAIORES QUE 40 MM E MENORES OU IGUAIS A 75 MM. AF_05/2015</v>
      </c>
      <c r="F1009" s="663"/>
      <c r="G1009" s="663"/>
      <c r="H1009" s="663"/>
      <c r="I1009" s="663"/>
      <c r="J1009" s="664"/>
      <c r="K1009" s="34">
        <f>K1011</f>
        <v>9</v>
      </c>
      <c r="L1009" s="154" t="str">
        <f>IFERROR(VLOOKUP($C1009,'SINAPI DEZEMBRO 2020'!$1:$1048576,3,0),IFERROR(VLOOKUP($C1009,'COMP. PROPRIA'!$B$1:$I$79292,5,0),""))</f>
        <v>M</v>
      </c>
      <c r="M1009" s="100"/>
      <c r="N1009" s="279"/>
    </row>
    <row r="1010" spans="2:14" ht="15" customHeight="1" x14ac:dyDescent="0.2">
      <c r="B1010" s="63"/>
      <c r="C1010" s="48"/>
      <c r="D1010" s="13"/>
      <c r="E1010" s="167" t="s">
        <v>4685</v>
      </c>
      <c r="F1010" s="85"/>
      <c r="G1010" s="85"/>
      <c r="H1010" s="85"/>
      <c r="I1010" s="85"/>
      <c r="J1010" s="86"/>
      <c r="K1010" s="92"/>
      <c r="L1010" s="154"/>
      <c r="M1010" s="100"/>
      <c r="N1010" s="279"/>
    </row>
    <row r="1011" spans="2:14" ht="15" customHeight="1" x14ac:dyDescent="0.2">
      <c r="B1011" s="63"/>
      <c r="C1011" s="48"/>
      <c r="D1011" s="13"/>
      <c r="E1011" s="325">
        <v>9</v>
      </c>
      <c r="F1011" s="85"/>
      <c r="G1011" s="85"/>
      <c r="H1011" s="85"/>
      <c r="I1011" s="85"/>
      <c r="J1011" s="86"/>
      <c r="K1011" s="92">
        <f>E1011</f>
        <v>9</v>
      </c>
      <c r="L1011" s="154"/>
      <c r="M1011" s="100"/>
      <c r="N1011" s="279"/>
    </row>
    <row r="1012" spans="2:14" ht="15" customHeight="1" thickBot="1" x14ac:dyDescent="0.25">
      <c r="B1012" s="63"/>
      <c r="C1012" s="48"/>
      <c r="D1012" s="13"/>
      <c r="E1012" s="131"/>
      <c r="F1012" s="85"/>
      <c r="G1012" s="85"/>
      <c r="H1012" s="85"/>
      <c r="I1012" s="85"/>
      <c r="J1012" s="86"/>
      <c r="K1012" s="92"/>
      <c r="L1012" s="154"/>
      <c r="M1012" s="100"/>
      <c r="N1012" s="279"/>
    </row>
    <row r="1013" spans="2:14" ht="27.75" customHeight="1" x14ac:dyDescent="0.2">
      <c r="B1013" s="63"/>
      <c r="C1013" s="48">
        <v>97916</v>
      </c>
      <c r="D1013" s="122" t="s">
        <v>7</v>
      </c>
      <c r="E1013" s="662" t="str">
        <f>IFERROR(VLOOKUP($C1013,'SINAPI DEZEMBRO 2020'!$1:$1048576,2,0),IFERROR(VLOOKUP($C1013,'COMP. PROPRIA'!$B$1:$I$79292,4,0),""))</f>
        <v>TRANSPORTE COM CAMINHÃO BASCULANTE DE 6 M³, EM VIA URBANA EM LEITO NATURAL (UNIDADE: TXKM). AF_07/2020</v>
      </c>
      <c r="F1013" s="663"/>
      <c r="G1013" s="663"/>
      <c r="H1013" s="663"/>
      <c r="I1013" s="663"/>
      <c r="J1013" s="664"/>
      <c r="K1013" s="34">
        <f>SUM(K1015)</f>
        <v>13.39</v>
      </c>
      <c r="L1013" s="154" t="str">
        <f>IFERROR(VLOOKUP($C1013,'SINAPI DEZEMBRO 2020'!$1:$1048576,3,0),IFERROR(VLOOKUP($C1013,'COMP. PROPRIA'!$B$1:$I$79292,5,0),""))</f>
        <v>TXKM</v>
      </c>
      <c r="M1013" s="100"/>
      <c r="N1013" s="279"/>
    </row>
    <row r="1014" spans="2:14" ht="15" customHeight="1" x14ac:dyDescent="0.2">
      <c r="B1014" s="63"/>
      <c r="C1014" s="48"/>
      <c r="D1014" s="13"/>
      <c r="E1014" s="167" t="s">
        <v>4685</v>
      </c>
      <c r="F1014" s="85"/>
      <c r="G1014" s="85"/>
      <c r="H1014" s="85"/>
      <c r="I1014" s="85"/>
      <c r="J1014" s="86"/>
      <c r="K1014" s="92"/>
      <c r="L1014" s="154"/>
      <c r="M1014" s="100"/>
      <c r="N1014" s="279"/>
    </row>
    <row r="1015" spans="2:14" ht="15" customHeight="1" x14ac:dyDescent="0.2">
      <c r="B1015" s="63"/>
      <c r="C1015" s="48"/>
      <c r="D1015" s="13"/>
      <c r="E1015" s="325">
        <v>13.39</v>
      </c>
      <c r="F1015" s="85"/>
      <c r="G1015" s="85"/>
      <c r="H1015" s="85"/>
      <c r="I1015" s="85"/>
      <c r="J1015" s="86"/>
      <c r="K1015" s="92">
        <f>E1015</f>
        <v>13.39</v>
      </c>
      <c r="L1015" s="154"/>
      <c r="M1015" s="100"/>
      <c r="N1015" s="279"/>
    </row>
    <row r="1016" spans="2:14" ht="15" customHeight="1" thickBot="1" x14ac:dyDescent="0.25">
      <c r="B1016" s="63"/>
      <c r="C1016" s="48"/>
      <c r="D1016" s="13"/>
      <c r="E1016" s="44"/>
      <c r="F1016" s="85"/>
      <c r="G1016" s="85"/>
      <c r="H1016" s="85"/>
      <c r="I1016" s="85"/>
      <c r="J1016" s="86"/>
      <c r="K1016" s="92"/>
      <c r="L1016" s="154"/>
      <c r="M1016" s="100"/>
      <c r="N1016" s="279"/>
    </row>
    <row r="1017" spans="2:14" ht="21.75" customHeight="1" x14ac:dyDescent="0.2">
      <c r="B1017" s="63"/>
      <c r="C1017" s="48">
        <v>90456</v>
      </c>
      <c r="D1017" s="122" t="s">
        <v>7</v>
      </c>
      <c r="E1017" s="662" t="str">
        <f>IFERROR(VLOOKUP($C1017,'SINAPI DEZEMBRO 2020'!$1:$1048576,2,0),IFERROR(VLOOKUP($C1017,'COMP. PROPRIA'!$B$1:$I$79292,4,0),""))</f>
        <v>QUEBRA EM ALVENARIA PARA INSTALAÇÃO DE CAIXA DE TOMADA (4X4 OU 4X2). AF_05/2015</v>
      </c>
      <c r="F1017" s="663"/>
      <c r="G1017" s="663"/>
      <c r="H1017" s="663"/>
      <c r="I1017" s="663"/>
      <c r="J1017" s="664"/>
      <c r="K1017" s="34">
        <f>K1019</f>
        <v>164</v>
      </c>
      <c r="L1017" s="154" t="str">
        <f>IFERROR(VLOOKUP($C1017,'SINAPI DEZEMBRO 2020'!$1:$1048576,3,0),IFERROR(VLOOKUP($C1017,'COMP. PROPRIA'!$B$1:$I$79292,5,0),""))</f>
        <v>UN</v>
      </c>
      <c r="M1017" s="100"/>
      <c r="N1017" s="279"/>
    </row>
    <row r="1018" spans="2:14" ht="15" customHeight="1" x14ac:dyDescent="0.2">
      <c r="B1018" s="63"/>
      <c r="C1018" s="48"/>
      <c r="D1018" s="13"/>
      <c r="E1018" s="167" t="s">
        <v>4685</v>
      </c>
      <c r="F1018" s="85"/>
      <c r="G1018" s="85"/>
      <c r="H1018" s="85"/>
      <c r="I1018" s="85"/>
      <c r="J1018" s="86"/>
      <c r="K1018" s="92"/>
      <c r="L1018" s="154"/>
      <c r="M1018" s="100"/>
      <c r="N1018" s="279"/>
    </row>
    <row r="1019" spans="2:14" ht="15" customHeight="1" x14ac:dyDescent="0.2">
      <c r="B1019" s="63"/>
      <c r="C1019" s="48"/>
      <c r="D1019" s="13"/>
      <c r="E1019" s="325">
        <v>164</v>
      </c>
      <c r="F1019" s="85"/>
      <c r="G1019" s="85"/>
      <c r="H1019" s="85"/>
      <c r="I1019" s="85"/>
      <c r="J1019" s="86"/>
      <c r="K1019" s="92">
        <f>E1019</f>
        <v>164</v>
      </c>
      <c r="L1019" s="154"/>
      <c r="M1019" s="100"/>
      <c r="N1019" s="279"/>
    </row>
    <row r="1020" spans="2:14" ht="15" customHeight="1" thickBot="1" x14ac:dyDescent="0.25">
      <c r="B1020" s="63"/>
      <c r="C1020" s="48"/>
      <c r="D1020" s="13"/>
      <c r="E1020" s="131"/>
      <c r="F1020" s="85"/>
      <c r="G1020" s="85"/>
      <c r="H1020" s="85"/>
      <c r="I1020" s="85"/>
      <c r="J1020" s="86"/>
      <c r="K1020" s="92"/>
      <c r="L1020" s="154"/>
      <c r="M1020" s="100"/>
      <c r="N1020" s="279"/>
    </row>
    <row r="1021" spans="2:14" ht="30.75" customHeight="1" x14ac:dyDescent="0.2">
      <c r="B1021" s="63"/>
      <c r="C1021" s="48">
        <v>90444</v>
      </c>
      <c r="D1021" s="122" t="s">
        <v>7</v>
      </c>
      <c r="E1021" s="662" t="str">
        <f>IFERROR(VLOOKUP($C1021,'SINAPI DEZEMBRO 2020'!$1:$1048576,2,0),IFERROR(VLOOKUP($C1021,'COMP. PROPRIA'!$B$1:$I$79292,4,0),""))</f>
        <v>RASGO EM CONTRAPISO PARA RAMAIS/ DISTRIBUIÇÃO COM DIÂMETROS MENORES OU IGUAIS A 40 MM. AF_05/2015</v>
      </c>
      <c r="F1021" s="663"/>
      <c r="G1021" s="663"/>
      <c r="H1021" s="663"/>
      <c r="I1021" s="663"/>
      <c r="J1021" s="664"/>
      <c r="K1021" s="34">
        <f>SUM(K1023)</f>
        <v>33.6</v>
      </c>
      <c r="L1021" s="154" t="str">
        <f>IFERROR(VLOOKUP($C1021,'SINAPI DEZEMBRO 2020'!$1:$1048576,3,0),IFERROR(VLOOKUP($C1021,'COMP. PROPRIA'!$B$1:$I$79292,5,0),""))</f>
        <v>M</v>
      </c>
      <c r="M1021" s="100"/>
      <c r="N1021" s="279"/>
    </row>
    <row r="1022" spans="2:14" ht="15" customHeight="1" x14ac:dyDescent="0.2">
      <c r="B1022" s="63"/>
      <c r="C1022" s="48"/>
      <c r="D1022" s="13"/>
      <c r="E1022" s="167" t="s">
        <v>4685</v>
      </c>
      <c r="F1022" s="85"/>
      <c r="G1022" s="85"/>
      <c r="H1022" s="85"/>
      <c r="I1022" s="85"/>
      <c r="J1022" s="86"/>
      <c r="K1022" s="92"/>
      <c r="L1022" s="154"/>
      <c r="M1022" s="100"/>
      <c r="N1022" s="279"/>
    </row>
    <row r="1023" spans="2:14" ht="15" customHeight="1" x14ac:dyDescent="0.2">
      <c r="B1023" s="63"/>
      <c r="C1023" s="48"/>
      <c r="D1023" s="13"/>
      <c r="E1023" s="325">
        <v>33.6</v>
      </c>
      <c r="F1023" s="85"/>
      <c r="G1023" s="85"/>
      <c r="H1023" s="85"/>
      <c r="I1023" s="85"/>
      <c r="J1023" s="86"/>
      <c r="K1023" s="92">
        <f>E1023</f>
        <v>33.6</v>
      </c>
      <c r="L1023" s="154"/>
      <c r="M1023" s="100"/>
      <c r="N1023" s="279"/>
    </row>
    <row r="1024" spans="2:14" ht="15" customHeight="1" thickBot="1" x14ac:dyDescent="0.25">
      <c r="B1024" s="63"/>
      <c r="C1024" s="48"/>
      <c r="D1024" s="13"/>
      <c r="E1024" s="44"/>
      <c r="F1024" s="85"/>
      <c r="G1024" s="85"/>
      <c r="H1024" s="85"/>
      <c r="I1024" s="85"/>
      <c r="J1024" s="86"/>
      <c r="K1024" s="92"/>
      <c r="L1024" s="154"/>
      <c r="M1024" s="100"/>
      <c r="N1024" s="279"/>
    </row>
    <row r="1025" spans="2:14" ht="15" customHeight="1" x14ac:dyDescent="0.2">
      <c r="B1025" s="204"/>
      <c r="C1025" s="48" t="s">
        <v>12701</v>
      </c>
      <c r="D1025" s="187" t="s">
        <v>4665</v>
      </c>
      <c r="E1025" s="662" t="str">
        <f>IFERROR(VLOOKUP($C1025,'SINAPI DEZEMBRO 2020'!$1:$1048576,2,0),IFERROR(VLOOKUP($C1025,'COMP. PROPRIA'!$B$1:$I$79292,4,0),""))</f>
        <v>REPARO EM RASGO DE PAREDE</v>
      </c>
      <c r="F1025" s="663"/>
      <c r="G1025" s="663"/>
      <c r="H1025" s="663"/>
      <c r="I1025" s="663"/>
      <c r="J1025" s="664"/>
      <c r="K1025" s="34">
        <f>SUM(K1027:K1027)</f>
        <v>14.18</v>
      </c>
      <c r="L1025" s="154" t="str">
        <f>'COMP. PROPRIA'!F448</f>
        <v>M2</v>
      </c>
      <c r="M1025" s="100"/>
      <c r="N1025" s="279"/>
    </row>
    <row r="1026" spans="2:14" ht="15" customHeight="1" x14ac:dyDescent="0.2">
      <c r="B1026" s="63"/>
      <c r="C1026" s="48"/>
      <c r="D1026" s="13"/>
      <c r="E1026" s="167" t="s">
        <v>4685</v>
      </c>
      <c r="F1026" s="85"/>
      <c r="G1026" s="85"/>
      <c r="H1026" s="85"/>
      <c r="I1026" s="85"/>
      <c r="J1026" s="86"/>
      <c r="K1026" s="92"/>
      <c r="L1026" s="154"/>
      <c r="M1026" s="100"/>
      <c r="N1026" s="279"/>
    </row>
    <row r="1027" spans="2:14" ht="15" customHeight="1" x14ac:dyDescent="0.2">
      <c r="B1027" s="63"/>
      <c r="C1027" s="48"/>
      <c r="D1027" s="13"/>
      <c r="E1027" s="325">
        <v>14.18</v>
      </c>
      <c r="F1027" s="85"/>
      <c r="G1027" s="85"/>
      <c r="H1027" s="85"/>
      <c r="I1027" s="85"/>
      <c r="J1027" s="86"/>
      <c r="K1027" s="92">
        <f>E1027</f>
        <v>14.18</v>
      </c>
      <c r="L1027" s="154"/>
      <c r="M1027" s="100"/>
      <c r="N1027" s="279"/>
    </row>
    <row r="1028" spans="2:14" ht="15" customHeight="1" thickBot="1" x14ac:dyDescent="0.25">
      <c r="B1028" s="63"/>
      <c r="C1028" s="48"/>
      <c r="D1028" s="13"/>
      <c r="E1028" s="131"/>
      <c r="F1028" s="85"/>
      <c r="G1028" s="85"/>
      <c r="H1028" s="85"/>
      <c r="I1028" s="85"/>
      <c r="J1028" s="86"/>
      <c r="K1028" s="92"/>
      <c r="L1028" s="154"/>
      <c r="M1028" s="100"/>
      <c r="N1028" s="279"/>
    </row>
    <row r="1029" spans="2:14" ht="27" customHeight="1" x14ac:dyDescent="0.2">
      <c r="B1029" s="63"/>
      <c r="C1029" s="48">
        <v>90458</v>
      </c>
      <c r="D1029" s="122" t="s">
        <v>7</v>
      </c>
      <c r="E1029" s="662" t="str">
        <f>IFERROR(VLOOKUP($C1029,'SINAPI DEZEMBRO 2020'!$1:$1048576,2,0),IFERROR(VLOOKUP($C1029,'COMP. PROPRIA'!$B$1:$I$79292,4,0),""))</f>
        <v>QUEBRA EM ALVENARIA PARA INSTALAÇÃO DE QUADRO DISTRIBUIÇÃO GRANDE (76X40 CM). AF_05/2015</v>
      </c>
      <c r="F1029" s="663"/>
      <c r="G1029" s="663"/>
      <c r="H1029" s="663"/>
      <c r="I1029" s="663"/>
      <c r="J1029" s="664"/>
      <c r="K1029" s="34">
        <f>SUM(K1031:K1032)</f>
        <v>3</v>
      </c>
      <c r="L1029" s="154" t="str">
        <f>IFERROR(VLOOKUP($C1029,'SINAPI DEZEMBRO 2020'!$1:$1048576,3,0),IFERROR(VLOOKUP($C1029,'COMP. PROPRIA'!$B$1:$I$79292,5,0),""))</f>
        <v>UN</v>
      </c>
      <c r="M1029" s="100"/>
      <c r="N1029" s="279"/>
    </row>
    <row r="1030" spans="2:14" ht="15" customHeight="1" x14ac:dyDescent="0.2">
      <c r="B1030" s="63"/>
      <c r="C1030" s="48"/>
      <c r="D1030" s="13"/>
      <c r="E1030" s="167" t="s">
        <v>4685</v>
      </c>
      <c r="F1030" s="85"/>
      <c r="G1030" s="85"/>
      <c r="H1030" s="85"/>
      <c r="I1030" s="85"/>
      <c r="J1030" s="86"/>
      <c r="K1030" s="92"/>
      <c r="L1030" s="154"/>
      <c r="M1030" s="100"/>
      <c r="N1030" s="279"/>
    </row>
    <row r="1031" spans="2:14" ht="15" customHeight="1" x14ac:dyDescent="0.2">
      <c r="B1031" s="63"/>
      <c r="C1031" s="48"/>
      <c r="D1031" s="13"/>
      <c r="E1031" s="325">
        <v>3</v>
      </c>
      <c r="F1031" s="85"/>
      <c r="G1031" s="85"/>
      <c r="H1031" s="85"/>
      <c r="I1031" s="85"/>
      <c r="J1031" s="86"/>
      <c r="K1031" s="92">
        <f>E1031</f>
        <v>3</v>
      </c>
      <c r="L1031" s="154"/>
      <c r="M1031" s="100"/>
      <c r="N1031" s="279"/>
    </row>
    <row r="1032" spans="2:14" ht="15" customHeight="1" thickBot="1" x14ac:dyDescent="0.25">
      <c r="B1032" s="63"/>
      <c r="C1032" s="48"/>
      <c r="D1032" s="13"/>
      <c r="E1032" s="331"/>
      <c r="F1032" s="85"/>
      <c r="G1032" s="85"/>
      <c r="H1032" s="85"/>
      <c r="I1032" s="85"/>
      <c r="J1032" s="86"/>
      <c r="K1032" s="92">
        <f t="shared" ref="K1032" si="26">E1032</f>
        <v>0</v>
      </c>
      <c r="L1032" s="154"/>
      <c r="M1032" s="100"/>
      <c r="N1032" s="279"/>
    </row>
    <row r="1033" spans="2:14" ht="20.25" customHeight="1" x14ac:dyDescent="0.2">
      <c r="B1033" s="63"/>
      <c r="C1033" s="48">
        <v>97661</v>
      </c>
      <c r="D1033" s="122" t="s">
        <v>7</v>
      </c>
      <c r="E1033" s="662" t="str">
        <f>IFERROR(VLOOKUP($C1033,'SINAPI DEZEMBRO 2020'!$1:$1048576,2,0),IFERROR(VLOOKUP($C1033,'COMP. PROPRIA'!$B$1:$I$79292,4,0),""))</f>
        <v>REMOÇÃO DE CABOS ELÉTRICOS, DE FORMA MANUAL, SEM REAPROVEITAMENTO. AF_12/2017</v>
      </c>
      <c r="F1033" s="663"/>
      <c r="G1033" s="663"/>
      <c r="H1033" s="663"/>
      <c r="I1033" s="663"/>
      <c r="J1033" s="664"/>
      <c r="K1033" s="34">
        <f>K1035</f>
        <v>4910.6000000000004</v>
      </c>
      <c r="L1033" s="154" t="str">
        <f>IFERROR(VLOOKUP($C1033,'SINAPI DEZEMBRO 2020'!$1:$1048576,3,0),IFERROR(VLOOKUP($C1033,'COMP. PROPRIA'!$B$1:$I$79292,5,0),""))</f>
        <v>M</v>
      </c>
      <c r="M1033" s="100"/>
      <c r="N1033" s="279"/>
    </row>
    <row r="1034" spans="2:14" ht="15" customHeight="1" x14ac:dyDescent="0.2">
      <c r="B1034" s="63"/>
      <c r="C1034" s="48"/>
      <c r="D1034" s="13"/>
      <c r="E1034" s="167" t="s">
        <v>4685</v>
      </c>
      <c r="F1034" s="85"/>
      <c r="G1034" s="85"/>
      <c r="H1034" s="85"/>
      <c r="I1034" s="85"/>
      <c r="J1034" s="86"/>
      <c r="K1034" s="92"/>
      <c r="L1034" s="154"/>
      <c r="M1034" s="100"/>
      <c r="N1034" s="279"/>
    </row>
    <row r="1035" spans="2:14" ht="15" customHeight="1" x14ac:dyDescent="0.2">
      <c r="B1035" s="63"/>
      <c r="C1035" s="48"/>
      <c r="D1035" s="13"/>
      <c r="E1035" s="325">
        <v>4910.6000000000004</v>
      </c>
      <c r="F1035" s="85"/>
      <c r="G1035" s="85"/>
      <c r="H1035" s="85"/>
      <c r="I1035" s="85"/>
      <c r="J1035" s="86"/>
      <c r="K1035" s="92">
        <f>E1035</f>
        <v>4910.6000000000004</v>
      </c>
      <c r="L1035" s="154"/>
      <c r="M1035" s="100"/>
      <c r="N1035" s="279"/>
    </row>
    <row r="1036" spans="2:14" ht="15" customHeight="1" x14ac:dyDescent="0.2">
      <c r="B1036" s="63"/>
      <c r="C1036" s="48"/>
      <c r="D1036" s="13"/>
      <c r="E1036" s="131"/>
      <c r="F1036" s="85"/>
      <c r="G1036" s="85"/>
      <c r="H1036" s="85"/>
      <c r="I1036" s="85"/>
      <c r="J1036" s="86"/>
      <c r="K1036" s="92"/>
      <c r="L1036" s="154"/>
      <c r="M1036" s="100"/>
      <c r="N1036" s="279"/>
    </row>
    <row r="1037" spans="2:14" ht="15" customHeight="1" thickBot="1" x14ac:dyDescent="0.25">
      <c r="B1037" s="63"/>
      <c r="C1037" s="48"/>
      <c r="D1037" s="13"/>
      <c r="E1037" s="668" t="s">
        <v>11879</v>
      </c>
      <c r="F1037" s="669"/>
      <c r="G1037" s="669"/>
      <c r="H1037" s="669"/>
      <c r="I1037" s="669"/>
      <c r="J1037" s="670"/>
      <c r="K1037" s="92"/>
      <c r="L1037" s="154"/>
      <c r="M1037" s="100"/>
      <c r="N1037" s="279"/>
    </row>
    <row r="1038" spans="2:14" ht="15" customHeight="1" x14ac:dyDescent="0.2">
      <c r="B1038" s="63"/>
      <c r="C1038" s="48">
        <v>93653</v>
      </c>
      <c r="D1038" s="122" t="s">
        <v>7</v>
      </c>
      <c r="E1038" s="662" t="str">
        <f>IFERROR(VLOOKUP($C1038,'SINAPI DEZEMBRO 2020'!$1:$1048576,2,0),IFERROR(VLOOKUP($C1038,'COMP. PROPRIA'!$B$1:$I$79292,4,0),""))</f>
        <v>DISJUNTOR MONOPOLAR TIPO DIN, CORRENTE NOMINAL DE 10A - FORNECIMENTO E INSTALAÇÃO. AF_10/2020</v>
      </c>
      <c r="F1038" s="663"/>
      <c r="G1038" s="663"/>
      <c r="H1038" s="663"/>
      <c r="I1038" s="663"/>
      <c r="J1038" s="664"/>
      <c r="K1038" s="34">
        <f>K1040</f>
        <v>12</v>
      </c>
      <c r="L1038" s="154" t="str">
        <f>IFERROR(VLOOKUP($C1038,'SINAPI DEZEMBRO 2020'!$1:$1048576,3,0),IFERROR(VLOOKUP($C1038,'COMP. PROPRIA'!$B$1:$I$79292,5,0),""))</f>
        <v>UN</v>
      </c>
      <c r="M1038" s="100"/>
      <c r="N1038" s="279"/>
    </row>
    <row r="1039" spans="2:14" ht="15" customHeight="1" x14ac:dyDescent="0.2">
      <c r="B1039" s="63"/>
      <c r="C1039" s="48"/>
      <c r="D1039" s="13"/>
      <c r="E1039" s="167" t="s">
        <v>4685</v>
      </c>
      <c r="F1039" s="85"/>
      <c r="G1039" s="85"/>
      <c r="H1039" s="85"/>
      <c r="I1039" s="85"/>
      <c r="J1039" s="86"/>
      <c r="K1039" s="92"/>
      <c r="L1039" s="154"/>
      <c r="M1039" s="100"/>
      <c r="N1039" s="279"/>
    </row>
    <row r="1040" spans="2:14" ht="15" customHeight="1" x14ac:dyDescent="0.2">
      <c r="B1040" s="63"/>
      <c r="C1040" s="48"/>
      <c r="D1040" s="13"/>
      <c r="E1040" s="325">
        <v>12</v>
      </c>
      <c r="F1040" s="85"/>
      <c r="G1040" s="85"/>
      <c r="H1040" s="85"/>
      <c r="I1040" s="85"/>
      <c r="J1040" s="86"/>
      <c r="K1040" s="92">
        <f>E1040</f>
        <v>12</v>
      </c>
      <c r="L1040" s="154"/>
      <c r="M1040" s="100"/>
      <c r="N1040" s="279"/>
    </row>
    <row r="1041" spans="2:14" ht="15" customHeight="1" thickBot="1" x14ac:dyDescent="0.25">
      <c r="B1041" s="63"/>
      <c r="C1041" s="48"/>
      <c r="D1041" s="13"/>
      <c r="E1041" s="44"/>
      <c r="F1041" s="85"/>
      <c r="G1041" s="85"/>
      <c r="H1041" s="85"/>
      <c r="I1041" s="85"/>
      <c r="J1041" s="86"/>
      <c r="K1041" s="92"/>
      <c r="L1041" s="154"/>
      <c r="M1041" s="100"/>
      <c r="N1041" s="279"/>
    </row>
    <row r="1042" spans="2:14" ht="28.5" customHeight="1" x14ac:dyDescent="0.2">
      <c r="B1042" s="63"/>
      <c r="C1042" s="48">
        <v>93654</v>
      </c>
      <c r="D1042" s="122" t="s">
        <v>7</v>
      </c>
      <c r="E1042" s="662" t="str">
        <f>IFERROR(VLOOKUP($C1042,'SINAPI DEZEMBRO 2020'!$1:$1048576,2,0),IFERROR(VLOOKUP($C1042,'COMP. PROPRIA'!$B$1:$I$79292,4,0),""))</f>
        <v>DISJUNTOR MONOPOLAR TIPO DIN, CORRENTE NOMINAL DE 16A - FORNECIMENTO E INSTALAÇÃO. AF_10/2020</v>
      </c>
      <c r="F1042" s="663"/>
      <c r="G1042" s="663"/>
      <c r="H1042" s="663"/>
      <c r="I1042" s="663"/>
      <c r="J1042" s="664"/>
      <c r="K1042" s="34">
        <f>SUM(K1044:K1044)</f>
        <v>17</v>
      </c>
      <c r="L1042" s="154" t="str">
        <f>IFERROR(VLOOKUP($C1042,'SINAPI DEZEMBRO 2020'!$1:$1048576,3,0),IFERROR(VLOOKUP($C1042,'COMP. PROPRIA'!$B$1:$I$79292,5,0),""))</f>
        <v>UN</v>
      </c>
      <c r="M1042" s="100"/>
      <c r="N1042" s="279"/>
    </row>
    <row r="1043" spans="2:14" ht="15" customHeight="1" x14ac:dyDescent="0.2">
      <c r="B1043" s="63"/>
      <c r="C1043" s="48"/>
      <c r="D1043" s="13"/>
      <c r="E1043" s="167" t="s">
        <v>4685</v>
      </c>
      <c r="F1043" s="85"/>
      <c r="G1043" s="85"/>
      <c r="H1043" s="85"/>
      <c r="I1043" s="85"/>
      <c r="J1043" s="86"/>
      <c r="K1043" s="92"/>
      <c r="L1043" s="154"/>
      <c r="M1043" s="100"/>
      <c r="N1043" s="279"/>
    </row>
    <row r="1044" spans="2:14" ht="15" customHeight="1" x14ac:dyDescent="0.2">
      <c r="B1044" s="63"/>
      <c r="C1044" s="48"/>
      <c r="D1044" s="13"/>
      <c r="E1044" s="325">
        <v>17</v>
      </c>
      <c r="F1044" s="85"/>
      <c r="G1044" s="85"/>
      <c r="H1044" s="85"/>
      <c r="I1044" s="85"/>
      <c r="J1044" s="86"/>
      <c r="K1044" s="92">
        <f>E1044</f>
        <v>17</v>
      </c>
      <c r="L1044" s="154"/>
      <c r="M1044" s="100"/>
      <c r="N1044" s="279"/>
    </row>
    <row r="1045" spans="2:14" ht="15" customHeight="1" thickBot="1" x14ac:dyDescent="0.25">
      <c r="B1045" s="63"/>
      <c r="C1045" s="48"/>
      <c r="D1045" s="13"/>
      <c r="E1045" s="131"/>
      <c r="F1045" s="85"/>
      <c r="G1045" s="85"/>
      <c r="H1045" s="85"/>
      <c r="I1045" s="85"/>
      <c r="J1045" s="86"/>
      <c r="K1045" s="92"/>
      <c r="L1045" s="154"/>
      <c r="M1045" s="100"/>
      <c r="N1045" s="279"/>
    </row>
    <row r="1046" spans="2:14" ht="24.75" customHeight="1" x14ac:dyDescent="0.2">
      <c r="B1046" s="63"/>
      <c r="C1046" s="48">
        <v>93663</v>
      </c>
      <c r="D1046" s="122" t="s">
        <v>7</v>
      </c>
      <c r="E1046" s="662" t="str">
        <f>IFERROR(VLOOKUP($C1046,'SINAPI DEZEMBRO 2020'!$1:$1048576,2,0),IFERROR(VLOOKUP($C1046,'COMP. PROPRIA'!$B$1:$I$79292,4,0),""))</f>
        <v>DISJUNTOR BIPOLAR TIPO DIN, CORRENTE NOMINAL DE 25A - FORNECIMENTO E INSTALAÇÃO. AF_10/2020</v>
      </c>
      <c r="F1046" s="663"/>
      <c r="G1046" s="663"/>
      <c r="H1046" s="663"/>
      <c r="I1046" s="663"/>
      <c r="J1046" s="664"/>
      <c r="K1046" s="34">
        <f>SUM(K1048:K1049)</f>
        <v>27</v>
      </c>
      <c r="L1046" s="154" t="str">
        <f>IFERROR(VLOOKUP($C1046,'SINAPI DEZEMBRO 2020'!$1:$1048576,3,0),IFERROR(VLOOKUP($C1046,'COMP. PROPRIA'!$B$1:$I$79292,5,0),""))</f>
        <v>UN</v>
      </c>
      <c r="M1046" s="100"/>
      <c r="N1046" s="279"/>
    </row>
    <row r="1047" spans="2:14" ht="15" customHeight="1" x14ac:dyDescent="0.2">
      <c r="B1047" s="63"/>
      <c r="C1047" s="48"/>
      <c r="D1047" s="13"/>
      <c r="E1047" s="167" t="s">
        <v>4685</v>
      </c>
      <c r="F1047" s="85"/>
      <c r="G1047" s="85"/>
      <c r="H1047" s="85"/>
      <c r="I1047" s="85"/>
      <c r="J1047" s="86"/>
      <c r="K1047" s="92"/>
      <c r="L1047" s="154"/>
      <c r="M1047" s="100"/>
      <c r="N1047" s="279"/>
    </row>
    <row r="1048" spans="2:14" ht="15" customHeight="1" x14ac:dyDescent="0.2">
      <c r="B1048" s="63"/>
      <c r="C1048" s="48"/>
      <c r="D1048" s="13"/>
      <c r="E1048" s="325">
        <v>27</v>
      </c>
      <c r="F1048" s="85"/>
      <c r="G1048" s="85"/>
      <c r="H1048" s="85"/>
      <c r="I1048" s="85"/>
      <c r="J1048" s="86"/>
      <c r="K1048" s="92">
        <f>E1048</f>
        <v>27</v>
      </c>
      <c r="L1048" s="154"/>
      <c r="M1048" s="100"/>
      <c r="N1048" s="279"/>
    </row>
    <row r="1049" spans="2:14" ht="15" customHeight="1" thickBot="1" x14ac:dyDescent="0.25">
      <c r="B1049" s="63"/>
      <c r="C1049" s="48"/>
      <c r="D1049" s="13"/>
      <c r="E1049" s="331"/>
      <c r="F1049" s="85"/>
      <c r="G1049" s="85"/>
      <c r="H1049" s="85"/>
      <c r="I1049" s="85"/>
      <c r="J1049" s="86"/>
      <c r="K1049" s="92">
        <f t="shared" ref="K1049" si="27">E1049</f>
        <v>0</v>
      </c>
      <c r="L1049" s="154"/>
      <c r="M1049" s="100"/>
      <c r="N1049" s="279"/>
    </row>
    <row r="1050" spans="2:14" ht="27" customHeight="1" x14ac:dyDescent="0.2">
      <c r="B1050" s="63"/>
      <c r="C1050" s="48">
        <v>93670</v>
      </c>
      <c r="D1050" s="122" t="s">
        <v>7</v>
      </c>
      <c r="E1050" s="662" t="str">
        <f>IFERROR(VLOOKUP($C1050,'SINAPI DEZEMBRO 2020'!$1:$1048576,2,0),IFERROR(VLOOKUP($C1050,'COMP. PROPRIA'!$B$1:$I$79292,4,0),""))</f>
        <v>DISJUNTOR TRIPOLAR TIPO DIN, CORRENTE NOMINAL DE 25A - FORNECIMENTO E INSTALAÇÃO. AF_10/2020</v>
      </c>
      <c r="F1050" s="663"/>
      <c r="G1050" s="663"/>
      <c r="H1050" s="663"/>
      <c r="I1050" s="663"/>
      <c r="J1050" s="664"/>
      <c r="K1050" s="34">
        <f>K1052</f>
        <v>1</v>
      </c>
      <c r="L1050" s="154" t="str">
        <f>IFERROR(VLOOKUP($C1050,'SINAPI DEZEMBRO 2020'!$1:$1048576,3,0),IFERROR(VLOOKUP($C1050,'COMP. PROPRIA'!$B$1:$I$79292,5,0),""))</f>
        <v>UN</v>
      </c>
      <c r="M1050" s="100"/>
      <c r="N1050" s="279"/>
    </row>
    <row r="1051" spans="2:14" ht="15" customHeight="1" x14ac:dyDescent="0.2">
      <c r="B1051" s="63"/>
      <c r="C1051" s="48"/>
      <c r="D1051" s="13"/>
      <c r="E1051" s="167" t="s">
        <v>4685</v>
      </c>
      <c r="F1051" s="85"/>
      <c r="G1051" s="85"/>
      <c r="H1051" s="85"/>
      <c r="I1051" s="85"/>
      <c r="J1051" s="86"/>
      <c r="K1051" s="92"/>
      <c r="L1051" s="154"/>
      <c r="M1051" s="100"/>
      <c r="N1051" s="279"/>
    </row>
    <row r="1052" spans="2:14" ht="15" customHeight="1" x14ac:dyDescent="0.2">
      <c r="B1052" s="63"/>
      <c r="C1052" s="48"/>
      <c r="D1052" s="13"/>
      <c r="E1052" s="325">
        <v>1</v>
      </c>
      <c r="F1052" s="85"/>
      <c r="G1052" s="85"/>
      <c r="H1052" s="85"/>
      <c r="I1052" s="85"/>
      <c r="J1052" s="86"/>
      <c r="K1052" s="92">
        <f>E1052</f>
        <v>1</v>
      </c>
      <c r="L1052" s="154"/>
      <c r="M1052" s="100"/>
      <c r="N1052" s="279"/>
    </row>
    <row r="1053" spans="2:14" ht="15" customHeight="1" thickBot="1" x14ac:dyDescent="0.25">
      <c r="B1053" s="63"/>
      <c r="C1053" s="48"/>
      <c r="D1053" s="13"/>
      <c r="E1053" s="131"/>
      <c r="F1053" s="85"/>
      <c r="G1053" s="85"/>
      <c r="H1053" s="85"/>
      <c r="I1053" s="85"/>
      <c r="J1053" s="86"/>
      <c r="K1053" s="92"/>
      <c r="L1053" s="154"/>
      <c r="M1053" s="100"/>
      <c r="N1053" s="279"/>
    </row>
    <row r="1054" spans="2:14" ht="15" customHeight="1" x14ac:dyDescent="0.2">
      <c r="B1054" s="204"/>
      <c r="C1054" s="48" t="s">
        <v>11880</v>
      </c>
      <c r="D1054" s="187" t="s">
        <v>4665</v>
      </c>
      <c r="E1054" s="662" t="str">
        <f>IFERROR(VLOOKUP($C1054,'SINAPI DEZEMBRO 2020'!$1:$1048576,2,0),IFERROR(VLOOKUP($C1054,'COMP. PROPRIA'!$B$1:$I$79292,4,0),""))</f>
        <v>DISJUNTOR TIPO DIN, TRIPOLAR 80A</v>
      </c>
      <c r="F1054" s="663"/>
      <c r="G1054" s="663"/>
      <c r="H1054" s="663"/>
      <c r="I1054" s="663"/>
      <c r="J1054" s="664"/>
      <c r="K1054" s="34">
        <f>K1056</f>
        <v>1</v>
      </c>
      <c r="L1054" s="154" t="str">
        <f>'COMP. PROPRIA'!F452</f>
        <v xml:space="preserve">UN    </v>
      </c>
      <c r="M1054" s="100"/>
      <c r="N1054" s="279"/>
    </row>
    <row r="1055" spans="2:14" ht="15" customHeight="1" x14ac:dyDescent="0.2">
      <c r="B1055" s="63"/>
      <c r="C1055" s="48"/>
      <c r="D1055" s="13"/>
      <c r="E1055" s="167" t="s">
        <v>4685</v>
      </c>
      <c r="F1055" s="85"/>
      <c r="G1055" s="85"/>
      <c r="H1055" s="85"/>
      <c r="I1055" s="85"/>
      <c r="J1055" s="86"/>
      <c r="K1055" s="92"/>
      <c r="L1055" s="154"/>
      <c r="M1055" s="100"/>
      <c r="N1055" s="279"/>
    </row>
    <row r="1056" spans="2:14" ht="15" customHeight="1" x14ac:dyDescent="0.2">
      <c r="B1056" s="63"/>
      <c r="C1056" s="48"/>
      <c r="D1056" s="13"/>
      <c r="E1056" s="325">
        <v>1</v>
      </c>
      <c r="F1056" s="85"/>
      <c r="G1056" s="85"/>
      <c r="H1056" s="85"/>
      <c r="I1056" s="85"/>
      <c r="J1056" s="86"/>
      <c r="K1056" s="92">
        <f>E1056</f>
        <v>1</v>
      </c>
      <c r="L1056" s="154"/>
      <c r="M1056" s="100"/>
      <c r="N1056" s="279"/>
    </row>
    <row r="1057" spans="2:14" ht="15" customHeight="1" thickBot="1" x14ac:dyDescent="0.25">
      <c r="B1057" s="63"/>
      <c r="C1057" s="48"/>
      <c r="D1057" s="13"/>
      <c r="E1057" s="131"/>
      <c r="F1057" s="85"/>
      <c r="G1057" s="85"/>
      <c r="H1057" s="85"/>
      <c r="I1057" s="85"/>
      <c r="J1057" s="86"/>
      <c r="K1057" s="92"/>
      <c r="L1057" s="154"/>
      <c r="M1057" s="100"/>
      <c r="N1057" s="279"/>
    </row>
    <row r="1058" spans="2:14" ht="15" customHeight="1" x14ac:dyDescent="0.2">
      <c r="B1058" s="204"/>
      <c r="C1058" s="48" t="s">
        <v>11884</v>
      </c>
      <c r="D1058" s="187" t="s">
        <v>4665</v>
      </c>
      <c r="E1058" s="662" t="str">
        <f>IFERROR(VLOOKUP($C1058,'SINAPI DEZEMBRO 2020'!$1:$1048576,2,0),IFERROR(VLOOKUP($C1058,'COMP. PROPRIA'!$B$1:$I$79292,4,0),""))</f>
        <v>DISJUNTOR EM CAIXA MOLDADA TRIPOLAR 125A</v>
      </c>
      <c r="F1058" s="663"/>
      <c r="G1058" s="663"/>
      <c r="H1058" s="663"/>
      <c r="I1058" s="663"/>
      <c r="J1058" s="664"/>
      <c r="K1058" s="34">
        <f>SUM(K1060)</f>
        <v>2</v>
      </c>
      <c r="L1058" s="154" t="str">
        <f>'COMP. PROPRIA'!F474</f>
        <v xml:space="preserve">UN    </v>
      </c>
      <c r="M1058" s="100"/>
      <c r="N1058" s="279"/>
    </row>
    <row r="1059" spans="2:14" ht="15" customHeight="1" x14ac:dyDescent="0.2">
      <c r="B1059" s="63"/>
      <c r="C1059" s="48"/>
      <c r="D1059" s="13"/>
      <c r="E1059" s="167" t="s">
        <v>4685</v>
      </c>
      <c r="F1059" s="85"/>
      <c r="G1059" s="85"/>
      <c r="H1059" s="85"/>
      <c r="I1059" s="85"/>
      <c r="J1059" s="86"/>
      <c r="K1059" s="92"/>
      <c r="L1059" s="154"/>
      <c r="M1059" s="100"/>
      <c r="N1059" s="279"/>
    </row>
    <row r="1060" spans="2:14" ht="15" customHeight="1" x14ac:dyDescent="0.2">
      <c r="B1060" s="63"/>
      <c r="C1060" s="48"/>
      <c r="D1060" s="13"/>
      <c r="E1060" s="325">
        <v>2</v>
      </c>
      <c r="F1060" s="85"/>
      <c r="G1060" s="85"/>
      <c r="H1060" s="85"/>
      <c r="I1060" s="85"/>
      <c r="J1060" s="86"/>
      <c r="K1060" s="92">
        <f>E1060</f>
        <v>2</v>
      </c>
      <c r="L1060" s="154"/>
      <c r="M1060" s="100"/>
      <c r="N1060" s="279"/>
    </row>
    <row r="1061" spans="2:14" ht="12.75" customHeight="1" thickBot="1" x14ac:dyDescent="0.25">
      <c r="B1061" s="63"/>
      <c r="C1061" s="48"/>
      <c r="D1061" s="13"/>
      <c r="E1061" s="44"/>
      <c r="F1061" s="85"/>
      <c r="G1061" s="85"/>
      <c r="H1061" s="85"/>
      <c r="I1061" s="85"/>
      <c r="J1061" s="86"/>
      <c r="K1061" s="92"/>
      <c r="L1061" s="154"/>
      <c r="M1061" s="100"/>
      <c r="N1061" s="279"/>
    </row>
    <row r="1062" spans="2:14" ht="15" customHeight="1" x14ac:dyDescent="0.2">
      <c r="B1062" s="204"/>
      <c r="C1062" s="48" t="s">
        <v>11883</v>
      </c>
      <c r="D1062" s="187" t="s">
        <v>4665</v>
      </c>
      <c r="E1062" s="662" t="str">
        <f>IFERROR(VLOOKUP($C1062,'SINAPI DEZEMBRO 2020'!$1:$1048576,2,0),IFERROR(VLOOKUP($C1062,'COMP. PROPRIA'!$B$1:$I$79292,4,0),""))</f>
        <v xml:space="preserve">DISPOSITIVO DE PROTEÇÃO CONTRA SURTO - 175V - 40KA </v>
      </c>
      <c r="F1062" s="663"/>
      <c r="G1062" s="663"/>
      <c r="H1062" s="663"/>
      <c r="I1062" s="663"/>
      <c r="J1062" s="664"/>
      <c r="K1062" s="34">
        <f>K1064</f>
        <v>9</v>
      </c>
      <c r="L1062" s="154" t="str">
        <f>'COMP. PROPRIA'!F469</f>
        <v xml:space="preserve">UN    </v>
      </c>
      <c r="M1062" s="100"/>
      <c r="N1062" s="279"/>
    </row>
    <row r="1063" spans="2:14" ht="15" customHeight="1" x14ac:dyDescent="0.2">
      <c r="B1063" s="63"/>
      <c r="C1063" s="48"/>
      <c r="D1063" s="13"/>
      <c r="E1063" s="167" t="s">
        <v>4685</v>
      </c>
      <c r="F1063" s="85"/>
      <c r="G1063" s="85"/>
      <c r="H1063" s="85"/>
      <c r="I1063" s="85"/>
      <c r="J1063" s="86"/>
      <c r="K1063" s="92"/>
      <c r="L1063" s="154"/>
      <c r="M1063" s="100"/>
      <c r="N1063" s="279"/>
    </row>
    <row r="1064" spans="2:14" ht="15" customHeight="1" x14ac:dyDescent="0.2">
      <c r="B1064" s="63"/>
      <c r="C1064" s="48"/>
      <c r="D1064" s="13"/>
      <c r="E1064" s="325">
        <v>9</v>
      </c>
      <c r="F1064" s="85"/>
      <c r="G1064" s="85"/>
      <c r="H1064" s="85"/>
      <c r="I1064" s="85"/>
      <c r="J1064" s="86"/>
      <c r="K1064" s="92">
        <f>E1064</f>
        <v>9</v>
      </c>
      <c r="L1064" s="154"/>
      <c r="M1064" s="100"/>
      <c r="N1064" s="279"/>
    </row>
    <row r="1065" spans="2:14" ht="15" customHeight="1" x14ac:dyDescent="0.2">
      <c r="B1065" s="63"/>
      <c r="C1065" s="48"/>
      <c r="D1065" s="13"/>
      <c r="E1065" s="44"/>
      <c r="F1065" s="85"/>
      <c r="G1065" s="85"/>
      <c r="H1065" s="85"/>
      <c r="I1065" s="85"/>
      <c r="J1065" s="86"/>
      <c r="K1065" s="92"/>
      <c r="L1065" s="154"/>
      <c r="M1065" s="100"/>
      <c r="N1065" s="279"/>
    </row>
    <row r="1066" spans="2:14" ht="15" customHeight="1" thickBot="1" x14ac:dyDescent="0.25">
      <c r="B1066" s="63"/>
      <c r="C1066" s="48"/>
      <c r="D1066" s="13"/>
      <c r="E1066" s="668" t="s">
        <v>11885</v>
      </c>
      <c r="F1066" s="669"/>
      <c r="G1066" s="669"/>
      <c r="H1066" s="669"/>
      <c r="I1066" s="669"/>
      <c r="J1066" s="670"/>
      <c r="K1066" s="92"/>
      <c r="L1066" s="154"/>
      <c r="M1066" s="100"/>
      <c r="N1066" s="279"/>
    </row>
    <row r="1067" spans="2:14" ht="28.5" customHeight="1" x14ac:dyDescent="0.2">
      <c r="B1067" s="63"/>
      <c r="C1067" s="48">
        <v>91834</v>
      </c>
      <c r="D1067" s="122" t="s">
        <v>7</v>
      </c>
      <c r="E1067" s="662" t="str">
        <f>IFERROR(VLOOKUP($C1067,'SINAPI DEZEMBRO 2020'!$1:$1048576,2,0),IFERROR(VLOOKUP($C1067,'COMP. PROPRIA'!$B$1:$I$79292,4,0),""))</f>
        <v>ELETRODUTO FLEXÍVEL CORRUGADO, PVC, DN 25 MM (3/4"), PARA CIRCUITOS TERMINAIS, INSTALADO EM FORRO - FORNECIMENTO E INSTALAÇÃO. AF_12/2015</v>
      </c>
      <c r="F1067" s="663"/>
      <c r="G1067" s="663"/>
      <c r="H1067" s="663"/>
      <c r="I1067" s="663"/>
      <c r="J1067" s="664"/>
      <c r="K1067" s="34">
        <f>SUM(K1069:K1070)</f>
        <v>1162.0999999999999</v>
      </c>
      <c r="L1067" s="154" t="str">
        <f>IFERROR(VLOOKUP($C1067,'SINAPI DEZEMBRO 2020'!$1:$1048576,3,0),IFERROR(VLOOKUP($C1067,'COMP. PROPRIA'!$B$1:$I$79292,5,0),""))</f>
        <v>M</v>
      </c>
      <c r="M1067" s="100"/>
      <c r="N1067" s="279"/>
    </row>
    <row r="1068" spans="2:14" ht="15" customHeight="1" x14ac:dyDescent="0.2">
      <c r="B1068" s="63"/>
      <c r="C1068" s="48"/>
      <c r="D1068" s="13"/>
      <c r="E1068" s="167" t="s">
        <v>4685</v>
      </c>
      <c r="F1068" s="85"/>
      <c r="G1068" s="85"/>
      <c r="H1068" s="85"/>
      <c r="I1068" s="85"/>
      <c r="J1068" s="86"/>
      <c r="K1068" s="92"/>
      <c r="L1068" s="154"/>
      <c r="M1068" s="100"/>
      <c r="N1068" s="279"/>
    </row>
    <row r="1069" spans="2:14" ht="15" customHeight="1" x14ac:dyDescent="0.2">
      <c r="B1069" s="63"/>
      <c r="C1069" s="48"/>
      <c r="D1069" s="13"/>
      <c r="E1069" s="325">
        <v>1162.0999999999999</v>
      </c>
      <c r="F1069" s="85"/>
      <c r="G1069" s="85"/>
      <c r="H1069" s="85"/>
      <c r="I1069" s="85"/>
      <c r="J1069" s="86"/>
      <c r="K1069" s="92">
        <f>E1069</f>
        <v>1162.0999999999999</v>
      </c>
      <c r="L1069" s="154"/>
      <c r="M1069" s="100"/>
      <c r="N1069" s="279"/>
    </row>
    <row r="1070" spans="2:14" ht="15" customHeight="1" thickBot="1" x14ac:dyDescent="0.25">
      <c r="B1070" s="63"/>
      <c r="C1070" s="48"/>
      <c r="D1070" s="13"/>
      <c r="E1070" s="331"/>
      <c r="F1070" s="85"/>
      <c r="G1070" s="85"/>
      <c r="H1070" s="85"/>
      <c r="I1070" s="85"/>
      <c r="J1070" s="86"/>
      <c r="K1070" s="92">
        <f t="shared" ref="K1070" si="28">E1070</f>
        <v>0</v>
      </c>
      <c r="L1070" s="154"/>
      <c r="M1070" s="100"/>
      <c r="N1070" s="279"/>
    </row>
    <row r="1071" spans="2:14" ht="27.75" customHeight="1" x14ac:dyDescent="0.2">
      <c r="B1071" s="63"/>
      <c r="C1071" s="48">
        <v>91836</v>
      </c>
      <c r="D1071" s="122" t="s">
        <v>7</v>
      </c>
      <c r="E1071" s="662" t="str">
        <f>IFERROR(VLOOKUP($C1071,'SINAPI DEZEMBRO 2020'!$1:$1048576,2,0),IFERROR(VLOOKUP($C1071,'COMP. PROPRIA'!$B$1:$I$79292,4,0),""))</f>
        <v>ELETRODUTO FLEXÍVEL CORRUGADO, PVC, DN 32 MM (1"), PARA CIRCUITOS TERMINAIS, INSTALADO EM FORRO - FORNECIMENTO E INSTALAÇÃO. AF_12/2015</v>
      </c>
      <c r="F1071" s="663"/>
      <c r="G1071" s="663"/>
      <c r="H1071" s="663"/>
      <c r="I1071" s="663"/>
      <c r="J1071" s="664"/>
      <c r="K1071" s="34">
        <f>K1073</f>
        <v>85.9</v>
      </c>
      <c r="L1071" s="154" t="str">
        <f>IFERROR(VLOOKUP($C1071,'SINAPI DEZEMBRO 2020'!$1:$1048576,3,0),IFERROR(VLOOKUP($C1071,'COMP. PROPRIA'!$B$1:$I$79292,5,0),""))</f>
        <v>M</v>
      </c>
      <c r="M1071" s="100"/>
      <c r="N1071" s="279"/>
    </row>
    <row r="1072" spans="2:14" ht="15" customHeight="1" x14ac:dyDescent="0.2">
      <c r="B1072" s="63"/>
      <c r="C1072" s="48"/>
      <c r="D1072" s="13"/>
      <c r="E1072" s="167" t="s">
        <v>4685</v>
      </c>
      <c r="F1072" s="85"/>
      <c r="G1072" s="85"/>
      <c r="H1072" s="85"/>
      <c r="I1072" s="85"/>
      <c r="J1072" s="86"/>
      <c r="K1072" s="92"/>
      <c r="L1072" s="154"/>
      <c r="M1072" s="100"/>
      <c r="N1072" s="279"/>
    </row>
    <row r="1073" spans="2:14" ht="15" customHeight="1" x14ac:dyDescent="0.2">
      <c r="B1073" s="63"/>
      <c r="C1073" s="48"/>
      <c r="D1073" s="13"/>
      <c r="E1073" s="325">
        <v>85.9</v>
      </c>
      <c r="F1073" s="85"/>
      <c r="G1073" s="85"/>
      <c r="H1073" s="85"/>
      <c r="I1073" s="85"/>
      <c r="J1073" s="86"/>
      <c r="K1073" s="92">
        <f>E1073</f>
        <v>85.9</v>
      </c>
      <c r="L1073" s="154"/>
      <c r="M1073" s="100"/>
      <c r="N1073" s="279"/>
    </row>
    <row r="1074" spans="2:14" ht="15" customHeight="1" thickBot="1" x14ac:dyDescent="0.25">
      <c r="B1074" s="63"/>
      <c r="C1074" s="48"/>
      <c r="D1074" s="13"/>
      <c r="E1074" s="131"/>
      <c r="F1074" s="85"/>
      <c r="G1074" s="85"/>
      <c r="H1074" s="85"/>
      <c r="I1074" s="85"/>
      <c r="J1074" s="86"/>
      <c r="K1074" s="92"/>
      <c r="L1074" s="154"/>
      <c r="M1074" s="100"/>
      <c r="N1074" s="279"/>
    </row>
    <row r="1075" spans="2:14" ht="37.5" customHeight="1" x14ac:dyDescent="0.2">
      <c r="B1075" s="63"/>
      <c r="C1075" s="48">
        <v>91840</v>
      </c>
      <c r="D1075" s="122" t="s">
        <v>7</v>
      </c>
      <c r="E1075" s="662" t="str">
        <f>IFERROR(VLOOKUP($C1075,'SINAPI DEZEMBRO 2020'!$1:$1048576,2,0),IFERROR(VLOOKUP($C1075,'COMP. PROPRIA'!$B$1:$I$79292,4,0),""))</f>
        <v>ELETRODUTO FLEXÍVEL CORRUGADO, PEAD, DN 40 MM (1 1/4"), PARA CIRCUITOS TERMINAIS, INSTALADO EM FORRO - FORNECIMENTO E INSTALAÇÃO. AF_12/2015</v>
      </c>
      <c r="F1075" s="663"/>
      <c r="G1075" s="663"/>
      <c r="H1075" s="663"/>
      <c r="I1075" s="663"/>
      <c r="J1075" s="664"/>
      <c r="K1075" s="34">
        <f>K1077</f>
        <v>32.200000000000003</v>
      </c>
      <c r="L1075" s="154" t="str">
        <f>IFERROR(VLOOKUP($C1075,'SINAPI DEZEMBRO 2020'!$1:$1048576,3,0),IFERROR(VLOOKUP($C1075,'COMP. PROPRIA'!$B$1:$I$79292,5,0),""))</f>
        <v>M</v>
      </c>
      <c r="M1075" s="100"/>
      <c r="N1075" s="279"/>
    </row>
    <row r="1076" spans="2:14" ht="15" customHeight="1" x14ac:dyDescent="0.2">
      <c r="B1076" s="63"/>
      <c r="C1076" s="48"/>
      <c r="D1076" s="13"/>
      <c r="E1076" s="167" t="s">
        <v>4685</v>
      </c>
      <c r="F1076" s="85"/>
      <c r="G1076" s="85"/>
      <c r="H1076" s="85"/>
      <c r="I1076" s="85"/>
      <c r="J1076" s="86"/>
      <c r="K1076" s="92"/>
      <c r="L1076" s="154"/>
      <c r="M1076" s="100"/>
      <c r="N1076" s="279"/>
    </row>
    <row r="1077" spans="2:14" ht="15" customHeight="1" x14ac:dyDescent="0.2">
      <c r="B1077" s="63"/>
      <c r="C1077" s="48"/>
      <c r="D1077" s="13"/>
      <c r="E1077" s="325">
        <v>32.200000000000003</v>
      </c>
      <c r="F1077" s="85"/>
      <c r="G1077" s="85"/>
      <c r="H1077" s="85"/>
      <c r="I1077" s="85"/>
      <c r="J1077" s="86"/>
      <c r="K1077" s="92">
        <f>E1077</f>
        <v>32.200000000000003</v>
      </c>
      <c r="L1077" s="154"/>
      <c r="M1077" s="100"/>
      <c r="N1077" s="279"/>
    </row>
    <row r="1078" spans="2:14" ht="15" customHeight="1" thickBot="1" x14ac:dyDescent="0.25">
      <c r="B1078" s="63"/>
      <c r="C1078" s="48"/>
      <c r="D1078" s="13"/>
      <c r="E1078" s="131"/>
      <c r="F1078" s="85"/>
      <c r="G1078" s="85"/>
      <c r="H1078" s="85"/>
      <c r="I1078" s="85"/>
      <c r="J1078" s="86"/>
      <c r="K1078" s="92"/>
      <c r="L1078" s="154"/>
      <c r="M1078" s="100"/>
      <c r="N1078" s="279"/>
    </row>
    <row r="1079" spans="2:14" ht="30" customHeight="1" x14ac:dyDescent="0.2">
      <c r="B1079" s="63"/>
      <c r="C1079" s="48">
        <v>97668</v>
      </c>
      <c r="D1079" s="122" t="s">
        <v>7</v>
      </c>
      <c r="E1079" s="662" t="str">
        <f>IFERROR(VLOOKUP($C1079,'SINAPI DEZEMBRO 2020'!$1:$1048576,2,0),IFERROR(VLOOKUP($C1079,'COMP. PROPRIA'!$B$1:$I$79292,4,0),""))</f>
        <v>ELETRODUTO FLEXÍVEL CORRUGADO, PEAD, DN 63 (2")  - FORNECIMENTO E INSTALAÇÃO. AF_04/2016</v>
      </c>
      <c r="F1079" s="663"/>
      <c r="G1079" s="663"/>
      <c r="H1079" s="663"/>
      <c r="I1079" s="663"/>
      <c r="J1079" s="664"/>
      <c r="K1079" s="34">
        <f>SUM(K1081)</f>
        <v>64</v>
      </c>
      <c r="L1079" s="154" t="str">
        <f>IFERROR(VLOOKUP($C1079,'SINAPI DEZEMBRO 2020'!$1:$1048576,3,0),IFERROR(VLOOKUP($C1079,'COMP. PROPRIA'!$B$1:$I$79292,5,0),""))</f>
        <v>M</v>
      </c>
      <c r="M1079" s="100"/>
      <c r="N1079" s="279"/>
    </row>
    <row r="1080" spans="2:14" ht="12.75" customHeight="1" x14ac:dyDescent="0.2">
      <c r="B1080" s="63"/>
      <c r="C1080" s="48"/>
      <c r="D1080" s="13"/>
      <c r="E1080" s="167" t="s">
        <v>4685</v>
      </c>
      <c r="F1080" s="85"/>
      <c r="G1080" s="85"/>
      <c r="H1080" s="85"/>
      <c r="I1080" s="85"/>
      <c r="J1080" s="86"/>
      <c r="K1080" s="92"/>
      <c r="L1080" s="154"/>
      <c r="M1080" s="100"/>
      <c r="N1080" s="279"/>
    </row>
    <row r="1081" spans="2:14" ht="15" customHeight="1" x14ac:dyDescent="0.2">
      <c r="B1081" s="63"/>
      <c r="C1081" s="48"/>
      <c r="D1081" s="13"/>
      <c r="E1081" s="325">
        <v>64</v>
      </c>
      <c r="F1081" s="85"/>
      <c r="G1081" s="85"/>
      <c r="H1081" s="85"/>
      <c r="I1081" s="85"/>
      <c r="J1081" s="86"/>
      <c r="K1081" s="92">
        <f>E1081</f>
        <v>64</v>
      </c>
      <c r="L1081" s="154"/>
      <c r="M1081" s="100"/>
      <c r="N1081" s="279"/>
    </row>
    <row r="1082" spans="2:14" ht="15" customHeight="1" x14ac:dyDescent="0.2">
      <c r="B1082" s="63"/>
      <c r="C1082" s="48"/>
      <c r="D1082" s="13"/>
      <c r="E1082" s="44"/>
      <c r="F1082" s="85"/>
      <c r="G1082" s="85"/>
      <c r="H1082" s="85"/>
      <c r="I1082" s="85"/>
      <c r="J1082" s="86"/>
      <c r="K1082" s="92"/>
      <c r="L1082" s="154"/>
      <c r="M1082" s="100"/>
      <c r="N1082" s="279"/>
    </row>
    <row r="1083" spans="2:14" ht="15" customHeight="1" thickBot="1" x14ac:dyDescent="0.25">
      <c r="B1083" s="63"/>
      <c r="C1083" s="48"/>
      <c r="D1083" s="13"/>
      <c r="E1083" s="668" t="s">
        <v>11886</v>
      </c>
      <c r="F1083" s="669"/>
      <c r="G1083" s="669"/>
      <c r="H1083" s="669"/>
      <c r="I1083" s="669"/>
      <c r="J1083" s="670"/>
      <c r="K1083" s="92"/>
      <c r="L1083" s="154"/>
      <c r="M1083" s="100"/>
      <c r="N1083" s="279"/>
    </row>
    <row r="1084" spans="2:14" ht="26.25" customHeight="1" x14ac:dyDescent="0.2">
      <c r="B1084" s="204"/>
      <c r="C1084" s="48" t="s">
        <v>11882</v>
      </c>
      <c r="D1084" s="187" t="s">
        <v>4665</v>
      </c>
      <c r="E1084" s="662" t="str">
        <f>IFERROR(VLOOKUP($C1084,'SINAPI DEZEMBRO 2020'!$1:$1048576,2,0),IFERROR(VLOOKUP($C1084,'COMP. PROPRIA'!$B$1:$I$79292,4,0),""))</f>
        <v>LUMINARIA DE TETO PLAFON/PLAFONIER EM PLASTICO COM BASE E27, POTENCIA 50 W (INCLUI LAMPADA LED) - FORNECIMENTO E INSTALAÇÃO</v>
      </c>
      <c r="F1084" s="663"/>
      <c r="G1084" s="663"/>
      <c r="H1084" s="663"/>
      <c r="I1084" s="663"/>
      <c r="J1084" s="664"/>
      <c r="K1084" s="34">
        <f>K1086</f>
        <v>109</v>
      </c>
      <c r="L1084" s="154" t="str">
        <f>'COMP. PROPRIA'!F463</f>
        <v xml:space="preserve">UN    </v>
      </c>
      <c r="M1084" s="100"/>
      <c r="N1084" s="279"/>
    </row>
    <row r="1085" spans="2:14" ht="15" customHeight="1" x14ac:dyDescent="0.2">
      <c r="B1085" s="63"/>
      <c r="C1085" s="48"/>
      <c r="D1085" s="13"/>
      <c r="E1085" s="167" t="s">
        <v>4685</v>
      </c>
      <c r="F1085" s="85"/>
      <c r="G1085" s="85"/>
      <c r="H1085" s="85"/>
      <c r="I1085" s="85"/>
      <c r="J1085" s="86"/>
      <c r="K1085" s="92"/>
      <c r="L1085" s="154"/>
      <c r="M1085" s="100"/>
      <c r="N1085" s="279"/>
    </row>
    <row r="1086" spans="2:14" ht="15" customHeight="1" x14ac:dyDescent="0.2">
      <c r="B1086" s="63"/>
      <c r="C1086" s="48"/>
      <c r="D1086" s="13"/>
      <c r="E1086" s="325">
        <v>109</v>
      </c>
      <c r="F1086" s="85"/>
      <c r="G1086" s="85"/>
      <c r="H1086" s="85"/>
      <c r="I1086" s="85"/>
      <c r="J1086" s="86"/>
      <c r="K1086" s="92">
        <f>E1086</f>
        <v>109</v>
      </c>
      <c r="L1086" s="154"/>
      <c r="M1086" s="100"/>
      <c r="N1086" s="279"/>
    </row>
    <row r="1087" spans="2:14" ht="15" customHeight="1" thickBot="1" x14ac:dyDescent="0.25">
      <c r="B1087" s="63"/>
      <c r="C1087" s="48"/>
      <c r="D1087" s="13"/>
      <c r="E1087" s="44"/>
      <c r="F1087" s="85"/>
      <c r="G1087" s="85"/>
      <c r="H1087" s="85"/>
      <c r="I1087" s="85"/>
      <c r="J1087" s="86"/>
      <c r="K1087" s="92"/>
      <c r="L1087" s="154"/>
      <c r="M1087" s="100"/>
      <c r="N1087" s="279"/>
    </row>
    <row r="1088" spans="2:14" ht="28.5" customHeight="1" x14ac:dyDescent="0.2">
      <c r="B1088" s="204"/>
      <c r="C1088" s="48" t="s">
        <v>11881</v>
      </c>
      <c r="D1088" s="187" t="s">
        <v>4665</v>
      </c>
      <c r="E1088" s="662" t="str">
        <f>IFERROR(VLOOKUP($C1088,'SINAPI DEZEMBRO 2020'!$1:$1048576,2,0),IFERROR(VLOOKUP($C1088,'COMP. PROPRIA'!$B$1:$I$79292,4,0),""))</f>
        <v>LUMINARIA Á PROVA DE EXPLOSÃO LED  (INCLUI LAMPADA) - FORNECIMENTO E INSTALAÇÃO</v>
      </c>
      <c r="F1088" s="663"/>
      <c r="G1088" s="663"/>
      <c r="H1088" s="663"/>
      <c r="I1088" s="663"/>
      <c r="J1088" s="664"/>
      <c r="K1088" s="34">
        <f>SUM(K1090:K1090)</f>
        <v>6</v>
      </c>
      <c r="L1088" s="154" t="str">
        <f>'COMP. PROPRIA'!F457</f>
        <v xml:space="preserve">UN    </v>
      </c>
      <c r="M1088" s="100"/>
      <c r="N1088" s="279"/>
    </row>
    <row r="1089" spans="2:14" ht="15" customHeight="1" x14ac:dyDescent="0.2">
      <c r="B1089" s="63"/>
      <c r="C1089" s="48"/>
      <c r="D1089" s="13"/>
      <c r="E1089" s="167" t="s">
        <v>4685</v>
      </c>
      <c r="F1089" s="85"/>
      <c r="G1089" s="85"/>
      <c r="H1089" s="85"/>
      <c r="I1089" s="85"/>
      <c r="J1089" s="86"/>
      <c r="K1089" s="92"/>
      <c r="L1089" s="154"/>
      <c r="M1089" s="100"/>
      <c r="N1089" s="279"/>
    </row>
    <row r="1090" spans="2:14" ht="15" customHeight="1" x14ac:dyDescent="0.2">
      <c r="B1090" s="63"/>
      <c r="C1090" s="48"/>
      <c r="D1090" s="13"/>
      <c r="E1090" s="325">
        <v>6</v>
      </c>
      <c r="F1090" s="85"/>
      <c r="G1090" s="85"/>
      <c r="H1090" s="85"/>
      <c r="I1090" s="85"/>
      <c r="J1090" s="86"/>
      <c r="K1090" s="92">
        <f>E1090</f>
        <v>6</v>
      </c>
      <c r="L1090" s="154"/>
      <c r="M1090" s="100"/>
      <c r="N1090" s="279"/>
    </row>
    <row r="1091" spans="2:14" ht="15" customHeight="1" thickBot="1" x14ac:dyDescent="0.25">
      <c r="B1091" s="63"/>
      <c r="C1091" s="48"/>
      <c r="D1091" s="13"/>
      <c r="E1091" s="131"/>
      <c r="F1091" s="85"/>
      <c r="G1091" s="85"/>
      <c r="H1091" s="85"/>
      <c r="I1091" s="85"/>
      <c r="J1091" s="86"/>
      <c r="K1091" s="92"/>
      <c r="L1091" s="154"/>
      <c r="M1091" s="100"/>
      <c r="N1091" s="279"/>
    </row>
    <row r="1092" spans="2:14" ht="25.5" customHeight="1" x14ac:dyDescent="0.2">
      <c r="B1092" s="63"/>
      <c r="C1092" s="48">
        <v>97599</v>
      </c>
      <c r="D1092" s="122" t="s">
        <v>7</v>
      </c>
      <c r="E1092" s="662" t="str">
        <f>IFERROR(VLOOKUP($C1092,'SINAPI DEZEMBRO 2020'!$1:$1048576,2,0),IFERROR(VLOOKUP($C1092,'COMP. PROPRIA'!$B$1:$I$79292,4,0),""))</f>
        <v>LUMINÁRIA DE EMERGÊNCIA, COM 30 LÂMPADAS LED DE 2 W, SEM REATOR - FORNECIMENTO E INSTALAÇÃO. AF_02/2020</v>
      </c>
      <c r="F1092" s="663"/>
      <c r="G1092" s="663"/>
      <c r="H1092" s="663"/>
      <c r="I1092" s="663"/>
      <c r="J1092" s="664"/>
      <c r="K1092" s="34">
        <f>SUM(K1094:K1095)</f>
        <v>22</v>
      </c>
      <c r="L1092" s="154" t="str">
        <f>IFERROR(VLOOKUP($C1092,'SINAPI DEZEMBRO 2020'!$1:$1048576,3,0),IFERROR(VLOOKUP($C1092,'COMP. PROPRIA'!$B$1:$I$79292,5,0),""))</f>
        <v>UN</v>
      </c>
      <c r="M1092" s="100"/>
      <c r="N1092" s="279"/>
    </row>
    <row r="1093" spans="2:14" ht="15" customHeight="1" x14ac:dyDescent="0.2">
      <c r="B1093" s="63"/>
      <c r="C1093" s="48"/>
      <c r="D1093" s="13"/>
      <c r="E1093" s="167" t="s">
        <v>4685</v>
      </c>
      <c r="F1093" s="85"/>
      <c r="G1093" s="85"/>
      <c r="H1093" s="85"/>
      <c r="I1093" s="85"/>
      <c r="J1093" s="86"/>
      <c r="K1093" s="92"/>
      <c r="L1093" s="154"/>
      <c r="M1093" s="100"/>
      <c r="N1093" s="279"/>
    </row>
    <row r="1094" spans="2:14" ht="15" customHeight="1" x14ac:dyDescent="0.2">
      <c r="B1094" s="63"/>
      <c r="C1094" s="48"/>
      <c r="D1094" s="13"/>
      <c r="E1094" s="325">
        <v>22</v>
      </c>
      <c r="F1094" s="85"/>
      <c r="G1094" s="85"/>
      <c r="H1094" s="85"/>
      <c r="I1094" s="85"/>
      <c r="J1094" s="86"/>
      <c r="K1094" s="92">
        <f>E1094</f>
        <v>22</v>
      </c>
      <c r="L1094" s="154"/>
      <c r="M1094" s="100"/>
      <c r="N1094" s="279"/>
    </row>
    <row r="1095" spans="2:14" ht="15" customHeight="1" thickBot="1" x14ac:dyDescent="0.25">
      <c r="B1095" s="63"/>
      <c r="C1095" s="48"/>
      <c r="D1095" s="13"/>
      <c r="E1095" s="331"/>
      <c r="F1095" s="85"/>
      <c r="G1095" s="85"/>
      <c r="H1095" s="85"/>
      <c r="I1095" s="85"/>
      <c r="J1095" s="86"/>
      <c r="K1095" s="92">
        <f t="shared" ref="K1095" si="29">E1095</f>
        <v>0</v>
      </c>
      <c r="L1095" s="154"/>
      <c r="M1095" s="100"/>
      <c r="N1095" s="279"/>
    </row>
    <row r="1096" spans="2:14" ht="15" customHeight="1" x14ac:dyDescent="0.2">
      <c r="B1096" s="204"/>
      <c r="C1096" s="48" t="s">
        <v>11877</v>
      </c>
      <c r="D1096" s="187" t="s">
        <v>4665</v>
      </c>
      <c r="E1096" s="662" t="str">
        <f>IFERROR(VLOOKUP($C1096,'SINAPI DEZEMBRO 2020'!$1:$1048576,2,0),IFERROR(VLOOKUP($C1096,'COMP. PROPRIA'!$B$1:$I$79292,4,0),""))</f>
        <v>REFLETOR LED 50 W-FORNECIMENTO E INSTALAÇÃO</v>
      </c>
      <c r="F1096" s="663"/>
      <c r="G1096" s="663"/>
      <c r="H1096" s="663"/>
      <c r="I1096" s="663"/>
      <c r="J1096" s="664"/>
      <c r="K1096" s="34">
        <f>K1098</f>
        <v>11</v>
      </c>
      <c r="L1096" s="154" t="str">
        <f>'COMP. PROPRIA'!F438</f>
        <v xml:space="preserve">UN    </v>
      </c>
      <c r="M1096" s="100"/>
      <c r="N1096" s="279"/>
    </row>
    <row r="1097" spans="2:14" ht="15" customHeight="1" x14ac:dyDescent="0.2">
      <c r="B1097" s="63"/>
      <c r="C1097" s="48"/>
      <c r="D1097" s="13"/>
      <c r="E1097" s="167" t="s">
        <v>4685</v>
      </c>
      <c r="F1097" s="85"/>
      <c r="G1097" s="85"/>
      <c r="H1097" s="85"/>
      <c r="I1097" s="85"/>
      <c r="J1097" s="86"/>
      <c r="K1097" s="92"/>
      <c r="L1097" s="154"/>
      <c r="M1097" s="100"/>
      <c r="N1097" s="279"/>
    </row>
    <row r="1098" spans="2:14" ht="15" customHeight="1" x14ac:dyDescent="0.2">
      <c r="B1098" s="63"/>
      <c r="C1098" s="48"/>
      <c r="D1098" s="13"/>
      <c r="E1098" s="325">
        <v>11</v>
      </c>
      <c r="F1098" s="85"/>
      <c r="G1098" s="85"/>
      <c r="H1098" s="85"/>
      <c r="I1098" s="85"/>
      <c r="J1098" s="86"/>
      <c r="K1098" s="92">
        <f>E1098</f>
        <v>11</v>
      </c>
      <c r="L1098" s="154"/>
      <c r="M1098" s="100"/>
      <c r="N1098" s="279"/>
    </row>
    <row r="1099" spans="2:14" ht="15" customHeight="1" thickBot="1" x14ac:dyDescent="0.25">
      <c r="B1099" s="63"/>
      <c r="C1099" s="48"/>
      <c r="D1099" s="13"/>
      <c r="E1099" s="131"/>
      <c r="F1099" s="85"/>
      <c r="G1099" s="85"/>
      <c r="H1099" s="85"/>
      <c r="I1099" s="85"/>
      <c r="J1099" s="86"/>
      <c r="K1099" s="92"/>
      <c r="L1099" s="154"/>
      <c r="M1099" s="100"/>
      <c r="N1099" s="279"/>
    </row>
    <row r="1100" spans="2:14" s="278" customFormat="1" ht="15" customHeight="1" x14ac:dyDescent="0.2">
      <c r="B1100" s="204"/>
      <c r="C1100" s="48" t="s">
        <v>12360</v>
      </c>
      <c r="D1100" s="187" t="s">
        <v>4665</v>
      </c>
      <c r="E1100" s="662" t="str">
        <f>IFERROR(VLOOKUP($C1100,'SINAPI DEZEMBRO 2020'!$1:$1048576,2,0),IFERROR(VLOOKUP($C1100,'COMP. PROPRIA'!$B$1:$I$79292,4,0),""))</f>
        <v>REFLETOR LED 100 W-FORNECIMENTO E INSTALAÇÃO</v>
      </c>
      <c r="F1100" s="663"/>
      <c r="G1100" s="663"/>
      <c r="H1100" s="663"/>
      <c r="I1100" s="663"/>
      <c r="J1100" s="664"/>
      <c r="K1100" s="34">
        <f>K1102</f>
        <v>9</v>
      </c>
      <c r="L1100" s="154" t="str">
        <f>'COMP. PROPRIA'!F433</f>
        <v xml:space="preserve">UN    </v>
      </c>
      <c r="M1100" s="100"/>
      <c r="N1100" s="279"/>
    </row>
    <row r="1101" spans="2:14" s="278" customFormat="1" ht="12.75" customHeight="1" x14ac:dyDescent="0.2">
      <c r="B1101" s="63"/>
      <c r="C1101" s="48"/>
      <c r="D1101" s="13"/>
      <c r="E1101" s="167" t="s">
        <v>4685</v>
      </c>
      <c r="F1101" s="85"/>
      <c r="G1101" s="85"/>
      <c r="H1101" s="85"/>
      <c r="I1101" s="85"/>
      <c r="J1101" s="86"/>
      <c r="K1101" s="92"/>
      <c r="L1101" s="154"/>
      <c r="M1101" s="100"/>
      <c r="N1101" s="279"/>
    </row>
    <row r="1102" spans="2:14" s="278" customFormat="1" ht="12.75" customHeight="1" x14ac:dyDescent="0.2">
      <c r="B1102" s="63"/>
      <c r="C1102" s="48"/>
      <c r="D1102" s="13"/>
      <c r="E1102" s="325">
        <v>9</v>
      </c>
      <c r="F1102" s="85"/>
      <c r="G1102" s="85"/>
      <c r="H1102" s="85"/>
      <c r="I1102" s="85"/>
      <c r="J1102" s="86"/>
      <c r="K1102" s="92">
        <f>E1102</f>
        <v>9</v>
      </c>
      <c r="L1102" s="154"/>
      <c r="M1102" s="100"/>
      <c r="N1102" s="279"/>
    </row>
    <row r="1103" spans="2:14" s="278" customFormat="1" ht="12.75" customHeight="1" x14ac:dyDescent="0.2">
      <c r="B1103" s="63"/>
      <c r="C1103" s="48"/>
      <c r="D1103" s="13"/>
      <c r="E1103" s="131"/>
      <c r="F1103" s="85"/>
      <c r="G1103" s="85"/>
      <c r="H1103" s="85"/>
      <c r="I1103" s="85"/>
      <c r="J1103" s="86"/>
      <c r="K1103" s="92"/>
      <c r="L1103" s="154"/>
      <c r="M1103" s="100"/>
      <c r="N1103" s="279"/>
    </row>
    <row r="1104" spans="2:14" ht="12.75" customHeight="1" thickBot="1" x14ac:dyDescent="0.25">
      <c r="B1104" s="63"/>
      <c r="C1104" s="48"/>
      <c r="D1104" s="13"/>
      <c r="E1104" s="668" t="s">
        <v>11887</v>
      </c>
      <c r="F1104" s="669"/>
      <c r="G1104" s="669"/>
      <c r="H1104" s="669"/>
      <c r="I1104" s="669"/>
      <c r="J1104" s="670"/>
      <c r="K1104" s="92"/>
      <c r="L1104" s="154"/>
      <c r="M1104" s="100"/>
      <c r="N1104" s="279"/>
    </row>
    <row r="1105" spans="2:14" ht="43.5" customHeight="1" x14ac:dyDescent="0.2">
      <c r="B1105" s="204"/>
      <c r="C1105" s="123">
        <v>101881</v>
      </c>
      <c r="D1105" s="122" t="s">
        <v>7</v>
      </c>
      <c r="E1105" s="662" t="str">
        <f>IFERROR(VLOOKUP($C1105,'SINAPI DEZEMBRO 2020'!$1:$1048576,2,0),IFERROR(VLOOKUP($C1105,'COMP. PROPRIA'!$B$1:$I$79292,4,0),""))</f>
        <v>QUADRO DE DISTRIBUIÇÃO DE ENERGIA EM CHAPA DE AÇO GALVANIZADO, DE EMBUTIR, COM BARRAMENTO TRIFÁSICO, PARA 40 DISJUNTORES DIN 100A - FORNECIMENTO E INSTALAÇÃO. AF_10/2020</v>
      </c>
      <c r="F1105" s="663"/>
      <c r="G1105" s="663"/>
      <c r="H1105" s="663"/>
      <c r="I1105" s="663"/>
      <c r="J1105" s="664"/>
      <c r="K1105" s="34">
        <f>K1107</f>
        <v>3</v>
      </c>
      <c r="L1105" s="154" t="str">
        <f>IFERROR(VLOOKUP($C1105,'SINAPI DEZEMBRO 2020'!$1:$1048576,3,0),IFERROR(VLOOKUP($C1105,'COMP. PROPRIA'!$B$1:$I$79292,5,0),""))</f>
        <v>UN</v>
      </c>
      <c r="M1105" s="100"/>
      <c r="N1105" s="279"/>
    </row>
    <row r="1106" spans="2:14" ht="12.75" customHeight="1" x14ac:dyDescent="0.2">
      <c r="B1106" s="63"/>
      <c r="C1106" s="48"/>
      <c r="D1106" s="13"/>
      <c r="E1106" s="167" t="s">
        <v>4685</v>
      </c>
      <c r="F1106" s="85"/>
      <c r="G1106" s="85"/>
      <c r="H1106" s="85"/>
      <c r="I1106" s="85"/>
      <c r="J1106" s="86"/>
      <c r="K1106" s="92"/>
      <c r="L1106" s="154"/>
      <c r="M1106" s="100"/>
      <c r="N1106" s="279"/>
    </row>
    <row r="1107" spans="2:14" ht="12.75" customHeight="1" x14ac:dyDescent="0.2">
      <c r="B1107" s="63"/>
      <c r="C1107" s="48"/>
      <c r="D1107" s="13"/>
      <c r="E1107" s="325">
        <v>3</v>
      </c>
      <c r="F1107" s="85"/>
      <c r="G1107" s="85"/>
      <c r="H1107" s="85"/>
      <c r="I1107" s="85"/>
      <c r="J1107" s="86"/>
      <c r="K1107" s="92">
        <f>E1107</f>
        <v>3</v>
      </c>
      <c r="L1107" s="154"/>
      <c r="M1107" s="100"/>
      <c r="N1107" s="279"/>
    </row>
    <row r="1108" spans="2:14" ht="12.75" customHeight="1" x14ac:dyDescent="0.2">
      <c r="B1108" s="63"/>
      <c r="C1108" s="48"/>
      <c r="D1108" s="13"/>
      <c r="E1108" s="44"/>
      <c r="F1108" s="85"/>
      <c r="G1108" s="85"/>
      <c r="H1108" s="85"/>
      <c r="I1108" s="85"/>
      <c r="J1108" s="86"/>
      <c r="K1108" s="92"/>
      <c r="L1108" s="154"/>
      <c r="M1108" s="100"/>
      <c r="N1108" s="279"/>
    </row>
    <row r="1109" spans="2:14" ht="12.75" customHeight="1" thickBot="1" x14ac:dyDescent="0.25">
      <c r="B1109" s="63"/>
      <c r="C1109" s="48"/>
      <c r="D1109" s="13"/>
      <c r="E1109" s="668" t="s">
        <v>11888</v>
      </c>
      <c r="F1109" s="669"/>
      <c r="G1109" s="669"/>
      <c r="H1109" s="669"/>
      <c r="I1109" s="669"/>
      <c r="J1109" s="670"/>
      <c r="K1109" s="92"/>
      <c r="L1109" s="154"/>
      <c r="M1109" s="100"/>
      <c r="N1109" s="279"/>
    </row>
    <row r="1110" spans="2:14" ht="35.25" customHeight="1" x14ac:dyDescent="0.2">
      <c r="B1110" s="63"/>
      <c r="C1110" s="48">
        <v>89865</v>
      </c>
      <c r="D1110" s="122" t="s">
        <v>7</v>
      </c>
      <c r="E1110" s="662" t="str">
        <f>IFERROR(VLOOKUP($C1110,'SINAPI DEZEMBRO 2020'!$1:$1048576,2,0),IFERROR(VLOOKUP($C1110,'COMP. PROPRIA'!$B$1:$I$79292,4,0),""))</f>
        <v>TUBO, PVC, SOLDÁVEL, DN 25MM, INSTALADO EM DRENO DE AR-CONDICIONADO - FORNECIMENTO E INSTALAÇÃO. AF_12/2014</v>
      </c>
      <c r="F1110" s="663"/>
      <c r="G1110" s="663"/>
      <c r="H1110" s="663"/>
      <c r="I1110" s="663"/>
      <c r="J1110" s="664"/>
      <c r="K1110" s="34">
        <f>K1112</f>
        <v>172.67</v>
      </c>
      <c r="L1110" s="154" t="str">
        <f>IFERROR(VLOOKUP($C1110,'SINAPI DEZEMBRO 2020'!$1:$1048576,3,0),IFERROR(VLOOKUP($C1110,'COMP. PROPRIA'!$B$1:$I$79292,5,0),""))</f>
        <v>M</v>
      </c>
      <c r="M1110" s="100"/>
      <c r="N1110" s="279"/>
    </row>
    <row r="1111" spans="2:14" ht="12.75" customHeight="1" x14ac:dyDescent="0.2">
      <c r="B1111" s="63"/>
      <c r="C1111" s="48"/>
      <c r="D1111" s="13"/>
      <c r="E1111" s="167" t="s">
        <v>4685</v>
      </c>
      <c r="F1111" s="85"/>
      <c r="G1111" s="85"/>
      <c r="H1111" s="85"/>
      <c r="I1111" s="85"/>
      <c r="J1111" s="86"/>
      <c r="K1111" s="92"/>
      <c r="L1111" s="154"/>
      <c r="M1111" s="100"/>
      <c r="N1111" s="279"/>
    </row>
    <row r="1112" spans="2:14" ht="12.75" customHeight="1" x14ac:dyDescent="0.2">
      <c r="B1112" s="63"/>
      <c r="C1112" s="48"/>
      <c r="D1112" s="13"/>
      <c r="E1112" s="325">
        <v>172.67</v>
      </c>
      <c r="F1112" s="85"/>
      <c r="G1112" s="85"/>
      <c r="H1112" s="85"/>
      <c r="I1112" s="85"/>
      <c r="J1112" s="86"/>
      <c r="K1112" s="92">
        <f>E1112</f>
        <v>172.67</v>
      </c>
      <c r="L1112" s="154"/>
      <c r="M1112" s="100"/>
      <c r="N1112" s="279"/>
    </row>
    <row r="1113" spans="2:14" ht="12.75" customHeight="1" thickBot="1" x14ac:dyDescent="0.25">
      <c r="B1113" s="63"/>
      <c r="C1113" s="48"/>
      <c r="D1113" s="13"/>
      <c r="E1113" s="131"/>
      <c r="F1113" s="85"/>
      <c r="G1113" s="85"/>
      <c r="H1113" s="85"/>
      <c r="I1113" s="85"/>
      <c r="J1113" s="86"/>
      <c r="K1113" s="92"/>
      <c r="L1113" s="154"/>
      <c r="M1113" s="100"/>
      <c r="N1113" s="279"/>
    </row>
    <row r="1114" spans="2:14" ht="30" customHeight="1" x14ac:dyDescent="0.2">
      <c r="B1114" s="63"/>
      <c r="C1114" s="48">
        <v>89866</v>
      </c>
      <c r="D1114" s="122" t="s">
        <v>7</v>
      </c>
      <c r="E1114" s="662" t="str">
        <f>IFERROR(VLOOKUP($C1114,'SINAPI DEZEMBRO 2020'!$1:$1048576,2,0),IFERROR(VLOOKUP($C1114,'COMP. PROPRIA'!$B$1:$I$79292,4,0),""))</f>
        <v>JOELHO 90 GRAUS, PVC, SOLDÁVEL, DN 25MM, INSTALADO EM DRENO DE AR-CONDICIONADO - FORNECIMENTO E INSTALAÇÃO. AF_12/2014</v>
      </c>
      <c r="F1114" s="663"/>
      <c r="G1114" s="663"/>
      <c r="H1114" s="663"/>
      <c r="I1114" s="663"/>
      <c r="J1114" s="664"/>
      <c r="K1114" s="34">
        <f>SUM(K1116)</f>
        <v>45</v>
      </c>
      <c r="L1114" s="154" t="str">
        <f>IFERROR(VLOOKUP($C1114,'SINAPI DEZEMBRO 2020'!$1:$1048576,3,0),IFERROR(VLOOKUP($C1114,'COMP. PROPRIA'!$B$1:$I$79292,5,0),""))</f>
        <v>UN</v>
      </c>
      <c r="M1114" s="100"/>
      <c r="N1114" s="279"/>
    </row>
    <row r="1115" spans="2:14" ht="12.75" customHeight="1" x14ac:dyDescent="0.2">
      <c r="B1115" s="63"/>
      <c r="C1115" s="48"/>
      <c r="D1115" s="13"/>
      <c r="E1115" s="167" t="s">
        <v>4685</v>
      </c>
      <c r="F1115" s="85"/>
      <c r="G1115" s="85"/>
      <c r="H1115" s="85"/>
      <c r="I1115" s="85"/>
      <c r="J1115" s="86"/>
      <c r="K1115" s="92"/>
      <c r="L1115" s="154"/>
      <c r="M1115" s="100"/>
      <c r="N1115" s="279"/>
    </row>
    <row r="1116" spans="2:14" ht="12.75" customHeight="1" x14ac:dyDescent="0.2">
      <c r="B1116" s="63"/>
      <c r="C1116" s="48"/>
      <c r="D1116" s="13"/>
      <c r="E1116" s="325">
        <v>45</v>
      </c>
      <c r="F1116" s="85"/>
      <c r="G1116" s="85"/>
      <c r="H1116" s="85"/>
      <c r="I1116" s="85"/>
      <c r="J1116" s="86"/>
      <c r="K1116" s="92">
        <f>E1116</f>
        <v>45</v>
      </c>
      <c r="L1116" s="154"/>
      <c r="M1116" s="100"/>
      <c r="N1116" s="279"/>
    </row>
    <row r="1117" spans="2:14" ht="12.75" customHeight="1" thickBot="1" x14ac:dyDescent="0.25">
      <c r="B1117" s="63"/>
      <c r="C1117" s="48"/>
      <c r="D1117" s="13"/>
      <c r="E1117" s="44"/>
      <c r="F1117" s="85"/>
      <c r="G1117" s="85"/>
      <c r="H1117" s="85"/>
      <c r="I1117" s="85"/>
      <c r="J1117" s="86"/>
      <c r="K1117" s="92"/>
      <c r="L1117" s="154"/>
      <c r="M1117" s="100"/>
      <c r="N1117" s="279"/>
    </row>
    <row r="1118" spans="2:14" ht="28.5" customHeight="1" x14ac:dyDescent="0.2">
      <c r="B1118" s="63"/>
      <c r="C1118" s="48">
        <v>89869</v>
      </c>
      <c r="D1118" s="122" t="s">
        <v>7</v>
      </c>
      <c r="E1118" s="662" t="str">
        <f>IFERROR(VLOOKUP($C1118,'SINAPI DEZEMBRO 2020'!$1:$1048576,2,0),IFERROR(VLOOKUP($C1118,'COMP. PROPRIA'!$B$1:$I$79292,4,0),""))</f>
        <v>TE, PVC, SOLDÁVEL, DN 25MM, INSTALADO EM DRENO DE AR-CONDICIONADO - FORNECIMENTO E INSTALAÇÃO. AF_12/2014</v>
      </c>
      <c r="F1118" s="663"/>
      <c r="G1118" s="663"/>
      <c r="H1118" s="663"/>
      <c r="I1118" s="663"/>
      <c r="J1118" s="664"/>
      <c r="K1118" s="34">
        <f>SUM(K1120:K1120)</f>
        <v>16</v>
      </c>
      <c r="L1118" s="154" t="str">
        <f>IFERROR(VLOOKUP($C1118,'SINAPI DEZEMBRO 2020'!$1:$1048576,3,0),IFERROR(VLOOKUP($C1118,'COMP. PROPRIA'!$B$1:$I$79292,5,0),""))</f>
        <v>UN</v>
      </c>
      <c r="M1118" s="100"/>
      <c r="N1118" s="279"/>
    </row>
    <row r="1119" spans="2:14" ht="12.75" customHeight="1" x14ac:dyDescent="0.2">
      <c r="B1119" s="63"/>
      <c r="C1119" s="48"/>
      <c r="D1119" s="13"/>
      <c r="E1119" s="167" t="s">
        <v>4685</v>
      </c>
      <c r="F1119" s="85"/>
      <c r="G1119" s="85"/>
      <c r="H1119" s="85"/>
      <c r="I1119" s="85"/>
      <c r="J1119" s="86"/>
      <c r="K1119" s="92"/>
      <c r="L1119" s="154"/>
      <c r="M1119" s="100"/>
      <c r="N1119" s="279"/>
    </row>
    <row r="1120" spans="2:14" ht="12.75" customHeight="1" x14ac:dyDescent="0.2">
      <c r="B1120" s="63"/>
      <c r="C1120" s="48"/>
      <c r="D1120" s="13"/>
      <c r="E1120" s="325">
        <v>16</v>
      </c>
      <c r="F1120" s="85"/>
      <c r="G1120" s="85"/>
      <c r="H1120" s="85"/>
      <c r="I1120" s="85"/>
      <c r="J1120" s="86"/>
      <c r="K1120" s="92">
        <f>E1120</f>
        <v>16</v>
      </c>
      <c r="L1120" s="154"/>
      <c r="M1120" s="100"/>
      <c r="N1120" s="279"/>
    </row>
    <row r="1121" spans="2:14" ht="12.75" customHeight="1" thickBot="1" x14ac:dyDescent="0.25">
      <c r="B1121" s="63"/>
      <c r="C1121" s="48"/>
      <c r="D1121" s="13"/>
      <c r="E1121" s="131"/>
      <c r="F1121" s="85"/>
      <c r="G1121" s="85"/>
      <c r="H1121" s="85"/>
      <c r="I1121" s="85"/>
      <c r="J1121" s="86"/>
      <c r="K1121" s="92"/>
      <c r="L1121" s="154"/>
      <c r="M1121" s="100"/>
      <c r="N1121" s="279"/>
    </row>
    <row r="1122" spans="2:14" ht="24" customHeight="1" x14ac:dyDescent="0.2">
      <c r="B1122" s="63"/>
      <c r="C1122" s="48">
        <v>90447</v>
      </c>
      <c r="D1122" s="122" t="s">
        <v>7</v>
      </c>
      <c r="E1122" s="662" t="str">
        <f>IFERROR(VLOOKUP($C1122,'SINAPI DEZEMBRO 2020'!$1:$1048576,2,0),IFERROR(VLOOKUP($C1122,'COMP. PROPRIA'!$B$1:$I$79292,4,0),""))</f>
        <v>RASGO EM ALVENARIA PARA ELETRODUTOS COM DIAMETROS MENORES OU IGUAIS A 40 MM. AF_05/2015</v>
      </c>
      <c r="F1122" s="663"/>
      <c r="G1122" s="663"/>
      <c r="H1122" s="663"/>
      <c r="I1122" s="663"/>
      <c r="J1122" s="664"/>
      <c r="K1122" s="34">
        <f>SUM(K1124:K1125)</f>
        <v>172.67</v>
      </c>
      <c r="L1122" s="154" t="str">
        <f>IFERROR(VLOOKUP($C1122,'SINAPI DEZEMBRO 2020'!$1:$1048576,3,0),IFERROR(VLOOKUP($C1122,'COMP. PROPRIA'!$B$1:$I$79292,5,0),""))</f>
        <v>M</v>
      </c>
      <c r="M1122" s="100"/>
      <c r="N1122" s="279"/>
    </row>
    <row r="1123" spans="2:14" ht="12.75" customHeight="1" x14ac:dyDescent="0.2">
      <c r="B1123" s="63"/>
      <c r="C1123" s="48"/>
      <c r="D1123" s="13"/>
      <c r="E1123" s="167" t="s">
        <v>4685</v>
      </c>
      <c r="F1123" s="85"/>
      <c r="G1123" s="85"/>
      <c r="H1123" s="85"/>
      <c r="I1123" s="85"/>
      <c r="J1123" s="86"/>
      <c r="K1123" s="92"/>
      <c r="L1123" s="154"/>
      <c r="M1123" s="100"/>
      <c r="N1123" s="279"/>
    </row>
    <row r="1124" spans="2:14" ht="12.75" customHeight="1" x14ac:dyDescent="0.2">
      <c r="B1124" s="63"/>
      <c r="C1124" s="48"/>
      <c r="D1124" s="13"/>
      <c r="E1124" s="325">
        <v>172.67</v>
      </c>
      <c r="F1124" s="85"/>
      <c r="G1124" s="85"/>
      <c r="H1124" s="85"/>
      <c r="I1124" s="85"/>
      <c r="J1124" s="86"/>
      <c r="K1124" s="92">
        <f>E1124</f>
        <v>172.67</v>
      </c>
      <c r="L1124" s="154"/>
      <c r="M1124" s="100"/>
      <c r="N1124" s="279"/>
    </row>
    <row r="1125" spans="2:14" ht="12.75" customHeight="1" thickBot="1" x14ac:dyDescent="0.25">
      <c r="B1125" s="63"/>
      <c r="C1125" s="48"/>
      <c r="D1125" s="13"/>
      <c r="E1125" s="331"/>
      <c r="F1125" s="85"/>
      <c r="G1125" s="85"/>
      <c r="H1125" s="85"/>
      <c r="I1125" s="85"/>
      <c r="J1125" s="86"/>
      <c r="K1125" s="92">
        <f t="shared" ref="K1125" si="30">E1125</f>
        <v>0</v>
      </c>
      <c r="L1125" s="154"/>
      <c r="M1125" s="100"/>
      <c r="N1125" s="279"/>
    </row>
    <row r="1126" spans="2:14" ht="15" customHeight="1" x14ac:dyDescent="0.2">
      <c r="B1126" s="204"/>
      <c r="C1126" s="48" t="s">
        <v>12701</v>
      </c>
      <c r="D1126" s="187" t="s">
        <v>4665</v>
      </c>
      <c r="E1126" s="662" t="str">
        <f>IFERROR(VLOOKUP($C1126,'SINAPI DEZEMBRO 2020'!$1:$1048576,2,0),IFERROR(VLOOKUP($C1126,'COMP. PROPRIA'!$B$1:$I$79292,4,0),""))</f>
        <v>REPARO EM RASGO DE PAREDE</v>
      </c>
      <c r="F1126" s="663"/>
      <c r="G1126" s="663"/>
      <c r="H1126" s="663"/>
      <c r="I1126" s="663"/>
      <c r="J1126" s="664"/>
      <c r="K1126" s="34">
        <f>K1128</f>
        <v>12.09</v>
      </c>
      <c r="L1126" s="154" t="str">
        <f>'COMP. PROPRIA'!F448</f>
        <v>M2</v>
      </c>
      <c r="M1126" s="100"/>
      <c r="N1126" s="279"/>
    </row>
    <row r="1127" spans="2:14" ht="15" customHeight="1" x14ac:dyDescent="0.2">
      <c r="B1127" s="63"/>
      <c r="C1127" s="48"/>
      <c r="D1127" s="13"/>
      <c r="E1127" s="167" t="s">
        <v>4685</v>
      </c>
      <c r="F1127" s="85"/>
      <c r="G1127" s="85"/>
      <c r="H1127" s="85"/>
      <c r="I1127" s="85"/>
      <c r="J1127" s="86"/>
      <c r="K1127" s="92"/>
      <c r="L1127" s="154"/>
      <c r="M1127" s="100"/>
      <c r="N1127" s="279"/>
    </row>
    <row r="1128" spans="2:14" ht="15" customHeight="1" x14ac:dyDescent="0.2">
      <c r="B1128" s="63"/>
      <c r="C1128" s="48"/>
      <c r="D1128" s="13"/>
      <c r="E1128" s="325">
        <v>12.09</v>
      </c>
      <c r="F1128" s="85"/>
      <c r="G1128" s="85"/>
      <c r="H1128" s="85"/>
      <c r="I1128" s="85"/>
      <c r="J1128" s="86"/>
      <c r="K1128" s="92">
        <f>E1128</f>
        <v>12.09</v>
      </c>
      <c r="L1128" s="154"/>
      <c r="M1128" s="100"/>
      <c r="N1128" s="279"/>
    </row>
    <row r="1129" spans="2:14" ht="15" customHeight="1" thickBot="1" x14ac:dyDescent="0.25">
      <c r="B1129" s="63"/>
      <c r="C1129" s="48"/>
      <c r="D1129" s="13"/>
      <c r="E1129" s="131"/>
      <c r="F1129" s="85"/>
      <c r="G1129" s="85"/>
      <c r="H1129" s="85"/>
      <c r="I1129" s="85"/>
      <c r="J1129" s="86"/>
      <c r="K1129" s="92"/>
      <c r="L1129" s="154"/>
      <c r="M1129" s="100"/>
      <c r="N1129" s="279"/>
    </row>
    <row r="1130" spans="2:14" ht="24.75" customHeight="1" x14ac:dyDescent="0.2">
      <c r="B1130" s="63"/>
      <c r="C1130" s="48">
        <v>97882</v>
      </c>
      <c r="D1130" s="122" t="s">
        <v>7</v>
      </c>
      <c r="E1130" s="662" t="str">
        <f>IFERROR(VLOOKUP($C1130,'SINAPI DEZEMBRO 2020'!$1:$1048576,2,0),IFERROR(VLOOKUP($C1130,'COMP. PROPRIA'!$B$1:$I$79292,4,0),""))</f>
        <v>CAIXA ENTERRADA ELÉTRICA RETANGULAR, EM CONCRETO PRÉ-MOLDADO, FUNDO COM BRITA, DIMENSÕES INTERNAS: 0,4X0,4X0,4 M. AF_12/2020</v>
      </c>
      <c r="F1130" s="663"/>
      <c r="G1130" s="663"/>
      <c r="H1130" s="663"/>
      <c r="I1130" s="663"/>
      <c r="J1130" s="664"/>
      <c r="K1130" s="34">
        <f>K1132</f>
        <v>4</v>
      </c>
      <c r="L1130" s="154" t="str">
        <f>IFERROR(VLOOKUP($C1130,'SINAPI DEZEMBRO 2020'!$1:$1048576,3,0),IFERROR(VLOOKUP($C1130,'COMP. PROPRIA'!$B$1:$I$79292,5,0),""))</f>
        <v>UN</v>
      </c>
      <c r="M1130" s="100"/>
      <c r="N1130" s="279"/>
    </row>
    <row r="1131" spans="2:14" ht="24.75" customHeight="1" x14ac:dyDescent="0.2">
      <c r="B1131" s="63"/>
      <c r="C1131" s="48"/>
      <c r="D1131" s="13"/>
      <c r="E1131" s="167" t="s">
        <v>4685</v>
      </c>
      <c r="F1131" s="85"/>
      <c r="G1131" s="85"/>
      <c r="H1131" s="85"/>
      <c r="I1131" s="85"/>
      <c r="J1131" s="86"/>
      <c r="K1131" s="92"/>
      <c r="L1131" s="154"/>
      <c r="M1131" s="100"/>
      <c r="N1131" s="279"/>
    </row>
    <row r="1132" spans="2:14" ht="15" customHeight="1" x14ac:dyDescent="0.2">
      <c r="B1132" s="63"/>
      <c r="C1132" s="48"/>
      <c r="D1132" s="13"/>
      <c r="E1132" s="325">
        <v>4</v>
      </c>
      <c r="F1132" s="85"/>
      <c r="G1132" s="85"/>
      <c r="H1132" s="85"/>
      <c r="I1132" s="85"/>
      <c r="J1132" s="86"/>
      <c r="K1132" s="92">
        <f>E1132</f>
        <v>4</v>
      </c>
      <c r="L1132" s="154"/>
      <c r="M1132" s="100"/>
      <c r="N1132" s="279"/>
    </row>
    <row r="1133" spans="2:14" ht="15" customHeight="1" x14ac:dyDescent="0.2">
      <c r="B1133" s="63"/>
      <c r="C1133" s="48"/>
      <c r="D1133" s="13"/>
      <c r="E1133" s="44"/>
      <c r="F1133" s="85"/>
      <c r="G1133" s="85"/>
      <c r="H1133" s="85"/>
      <c r="I1133" s="85"/>
      <c r="J1133" s="86"/>
      <c r="K1133" s="92"/>
      <c r="L1133" s="154"/>
      <c r="M1133" s="100"/>
      <c r="N1133" s="279"/>
    </row>
    <row r="1134" spans="2:14" ht="15" customHeight="1" x14ac:dyDescent="0.2">
      <c r="B1134" s="63"/>
      <c r="C1134" s="48"/>
      <c r="D1134" s="13"/>
      <c r="E1134" s="692" t="s">
        <v>11889</v>
      </c>
      <c r="F1134" s="693"/>
      <c r="G1134" s="693"/>
      <c r="H1134" s="693"/>
      <c r="I1134" s="693"/>
      <c r="J1134" s="694"/>
      <c r="K1134" s="92"/>
      <c r="L1134" s="154"/>
      <c r="M1134" s="100"/>
      <c r="N1134" s="279"/>
    </row>
    <row r="1135" spans="2:14" ht="15" customHeight="1" x14ac:dyDescent="0.2">
      <c r="B1135" s="63"/>
      <c r="C1135" s="48"/>
      <c r="D1135" s="13"/>
      <c r="E1135" s="692" t="s">
        <v>11890</v>
      </c>
      <c r="F1135" s="693"/>
      <c r="G1135" s="693"/>
      <c r="H1135" s="693"/>
      <c r="I1135" s="693"/>
      <c r="J1135" s="694"/>
      <c r="K1135" s="92"/>
      <c r="L1135" s="154"/>
      <c r="M1135" s="100"/>
      <c r="N1135" s="279"/>
    </row>
    <row r="1136" spans="2:14" ht="15" customHeight="1" x14ac:dyDescent="0.2">
      <c r="B1136" s="63"/>
      <c r="C1136" s="48"/>
      <c r="D1136" s="13"/>
      <c r="E1136" s="692" t="s">
        <v>11891</v>
      </c>
      <c r="F1136" s="693"/>
      <c r="G1136" s="693"/>
      <c r="H1136" s="693"/>
      <c r="I1136" s="693"/>
      <c r="J1136" s="694"/>
      <c r="K1136" s="92"/>
      <c r="L1136" s="154"/>
      <c r="M1136" s="100"/>
      <c r="N1136" s="279"/>
    </row>
    <row r="1137" spans="2:14" ht="15" customHeight="1" thickBot="1" x14ac:dyDescent="0.25">
      <c r="B1137" s="63"/>
      <c r="C1137" s="48"/>
      <c r="D1137" s="13"/>
      <c r="E1137" s="44"/>
      <c r="F1137" s="85"/>
      <c r="G1137" s="85"/>
      <c r="H1137" s="85"/>
      <c r="I1137" s="85"/>
      <c r="J1137" s="86"/>
      <c r="K1137" s="92"/>
      <c r="L1137" s="154"/>
      <c r="M1137" s="100"/>
      <c r="N1137" s="279"/>
    </row>
    <row r="1138" spans="2:14" ht="15" customHeight="1" x14ac:dyDescent="0.2">
      <c r="B1138" s="204"/>
      <c r="C1138" s="48" t="s">
        <v>11892</v>
      </c>
      <c r="D1138" s="187" t="s">
        <v>4665</v>
      </c>
      <c r="E1138" s="662" t="str">
        <f>IFERROR(VLOOKUP($C1138,'SINAPI DEZEMBRO 2020'!$1:$1048576,2,0),IFERROR(VLOOKUP($C1138,'COMP. PROPRIA'!$B$1:$I$79292,4,0),""))</f>
        <v>POSTE DE CONCRETO DT 11/600 DAN COM BASE CONCRETADA - FORNECIMENTO E INSTALAÇÃO</v>
      </c>
      <c r="F1138" s="663"/>
      <c r="G1138" s="663"/>
      <c r="H1138" s="663"/>
      <c r="I1138" s="663"/>
      <c r="J1138" s="664"/>
      <c r="K1138" s="34">
        <f>K1140</f>
        <v>1</v>
      </c>
      <c r="L1138" s="154" t="str">
        <f>'COMP. PROPRIA'!F479</f>
        <v xml:space="preserve">UN    </v>
      </c>
      <c r="M1138" s="100"/>
      <c r="N1138" s="279"/>
    </row>
    <row r="1139" spans="2:14" ht="15" customHeight="1" x14ac:dyDescent="0.2">
      <c r="B1139" s="63"/>
      <c r="C1139" s="48"/>
      <c r="D1139" s="13"/>
      <c r="E1139" s="167" t="s">
        <v>4685</v>
      </c>
      <c r="F1139" s="85"/>
      <c r="G1139" s="85"/>
      <c r="H1139" s="85"/>
      <c r="I1139" s="85"/>
      <c r="J1139" s="86"/>
      <c r="K1139" s="92"/>
      <c r="L1139" s="154"/>
      <c r="M1139" s="100"/>
      <c r="N1139" s="279"/>
    </row>
    <row r="1140" spans="2:14" ht="15" customHeight="1" x14ac:dyDescent="0.2">
      <c r="B1140" s="63"/>
      <c r="C1140" s="48"/>
      <c r="D1140" s="13"/>
      <c r="E1140" s="325">
        <v>1</v>
      </c>
      <c r="F1140" s="85"/>
      <c r="G1140" s="85"/>
      <c r="H1140" s="85"/>
      <c r="I1140" s="85"/>
      <c r="J1140" s="86"/>
      <c r="K1140" s="92">
        <f>E1140</f>
        <v>1</v>
      </c>
      <c r="L1140" s="154"/>
      <c r="M1140" s="100"/>
      <c r="N1140" s="279"/>
    </row>
    <row r="1141" spans="2:14" ht="15" customHeight="1" thickBot="1" x14ac:dyDescent="0.25">
      <c r="B1141" s="63"/>
      <c r="C1141" s="48"/>
      <c r="D1141" s="13"/>
      <c r="E1141" s="44"/>
      <c r="F1141" s="85"/>
      <c r="G1141" s="85"/>
      <c r="H1141" s="85"/>
      <c r="I1141" s="85"/>
      <c r="J1141" s="86"/>
      <c r="K1141" s="92"/>
      <c r="L1141" s="154"/>
      <c r="M1141" s="100"/>
      <c r="N1141" s="279"/>
    </row>
    <row r="1142" spans="2:14" ht="15" customHeight="1" x14ac:dyDescent="0.2">
      <c r="B1142" s="204"/>
      <c r="C1142" s="48" t="s">
        <v>11893</v>
      </c>
      <c r="D1142" s="187" t="s">
        <v>4665</v>
      </c>
      <c r="E1142" s="662" t="str">
        <f>IFERROR(VLOOKUP($C1142,'SINAPI DEZEMBRO 2020'!$1:$1048576,2,0),IFERROR(VLOOKUP($C1142,'COMP. PROPRIA'!$B$1:$I$79292,4,0),""))</f>
        <v>ALÇA PREFORMADA DE ESTAI PARA CABO DE AÇO GALVANIZADO 9,5MM² - FORNECIMENTO E INSTALAÇÃO</v>
      </c>
      <c r="F1142" s="663"/>
      <c r="G1142" s="663"/>
      <c r="H1142" s="663"/>
      <c r="I1142" s="663"/>
      <c r="J1142" s="664"/>
      <c r="K1142" s="34">
        <f>K1144</f>
        <v>2</v>
      </c>
      <c r="L1142" s="154" t="str">
        <f>'COMP. PROPRIA'!F484</f>
        <v>UN</v>
      </c>
      <c r="M1142" s="100"/>
      <c r="N1142" s="279"/>
    </row>
    <row r="1143" spans="2:14" ht="15" customHeight="1" x14ac:dyDescent="0.2">
      <c r="B1143" s="63"/>
      <c r="C1143" s="48"/>
      <c r="D1143" s="13"/>
      <c r="E1143" s="167" t="s">
        <v>4685</v>
      </c>
      <c r="F1143" s="85"/>
      <c r="G1143" s="85"/>
      <c r="H1143" s="85"/>
      <c r="I1143" s="85"/>
      <c r="J1143" s="86"/>
      <c r="K1143" s="92"/>
      <c r="L1143" s="154"/>
      <c r="M1143" s="100"/>
      <c r="N1143" s="279"/>
    </row>
    <row r="1144" spans="2:14" ht="15" customHeight="1" x14ac:dyDescent="0.2">
      <c r="B1144" s="63"/>
      <c r="C1144" s="48"/>
      <c r="D1144" s="13"/>
      <c r="E1144" s="325">
        <v>2</v>
      </c>
      <c r="F1144" s="85"/>
      <c r="G1144" s="85"/>
      <c r="H1144" s="85"/>
      <c r="I1144" s="85"/>
      <c r="J1144" s="86"/>
      <c r="K1144" s="92">
        <f>E1144</f>
        <v>2</v>
      </c>
      <c r="L1144" s="154"/>
      <c r="M1144" s="100"/>
      <c r="N1144" s="279"/>
    </row>
    <row r="1145" spans="2:14" ht="15" customHeight="1" thickBot="1" x14ac:dyDescent="0.25">
      <c r="B1145" s="63"/>
      <c r="C1145" s="48"/>
      <c r="D1145" s="13"/>
      <c r="E1145" s="44"/>
      <c r="F1145" s="85"/>
      <c r="G1145" s="85"/>
      <c r="H1145" s="85"/>
      <c r="I1145" s="85"/>
      <c r="J1145" s="86"/>
      <c r="K1145" s="92"/>
      <c r="L1145" s="154"/>
      <c r="M1145" s="100"/>
      <c r="N1145" s="279"/>
    </row>
    <row r="1146" spans="2:14" ht="15" customHeight="1" x14ac:dyDescent="0.2">
      <c r="B1146" s="204"/>
      <c r="C1146" s="48" t="s">
        <v>11894</v>
      </c>
      <c r="D1146" s="187" t="s">
        <v>4665</v>
      </c>
      <c r="E1146" s="662" t="str">
        <f>IFERROR(VLOOKUP($C1146,'SINAPI DEZEMBRO 2020'!$1:$1048576,2,0),IFERROR(VLOOKUP($C1146,'COMP. PROPRIA'!$B$1:$I$79292,4,0),""))</f>
        <v>SAPATILHA EM AÇO GALVANIZADO - FORNECIMENTO E INSTALAÇÃO</v>
      </c>
      <c r="F1146" s="663"/>
      <c r="G1146" s="663"/>
      <c r="H1146" s="663"/>
      <c r="I1146" s="663"/>
      <c r="J1146" s="664"/>
      <c r="K1146" s="34">
        <f>K1148</f>
        <v>1</v>
      </c>
      <c r="L1146" s="154" t="str">
        <f>'COMP. PROPRIA'!F489</f>
        <v xml:space="preserve">UN    </v>
      </c>
      <c r="M1146" s="100"/>
      <c r="N1146" s="279"/>
    </row>
    <row r="1147" spans="2:14" ht="15" customHeight="1" x14ac:dyDescent="0.2">
      <c r="B1147" s="63"/>
      <c r="C1147" s="48"/>
      <c r="D1147" s="13"/>
      <c r="E1147" s="167" t="s">
        <v>4685</v>
      </c>
      <c r="F1147" s="85"/>
      <c r="G1147" s="85"/>
      <c r="H1147" s="85"/>
      <c r="I1147" s="85"/>
      <c r="J1147" s="86"/>
      <c r="K1147" s="92"/>
      <c r="L1147" s="154"/>
      <c r="M1147" s="100"/>
      <c r="N1147" s="279"/>
    </row>
    <row r="1148" spans="2:14" ht="15" customHeight="1" x14ac:dyDescent="0.2">
      <c r="B1148" s="63"/>
      <c r="C1148" s="48"/>
      <c r="D1148" s="13"/>
      <c r="E1148" s="325">
        <v>1</v>
      </c>
      <c r="F1148" s="85"/>
      <c r="G1148" s="85"/>
      <c r="H1148" s="85"/>
      <c r="I1148" s="85"/>
      <c r="J1148" s="86"/>
      <c r="K1148" s="92">
        <f>E1148</f>
        <v>1</v>
      </c>
      <c r="L1148" s="154"/>
      <c r="M1148" s="100"/>
      <c r="N1148" s="279"/>
    </row>
    <row r="1149" spans="2:14" ht="15" customHeight="1" thickBot="1" x14ac:dyDescent="0.25">
      <c r="B1149" s="63"/>
      <c r="C1149" s="48"/>
      <c r="D1149" s="13"/>
      <c r="E1149" s="44"/>
      <c r="F1149" s="85"/>
      <c r="G1149" s="85"/>
      <c r="H1149" s="85"/>
      <c r="I1149" s="85"/>
      <c r="J1149" s="86"/>
      <c r="K1149" s="92"/>
      <c r="L1149" s="154"/>
      <c r="M1149" s="100"/>
      <c r="N1149" s="279"/>
    </row>
    <row r="1150" spans="2:14" ht="15" customHeight="1" x14ac:dyDescent="0.2">
      <c r="B1150" s="204"/>
      <c r="C1150" s="48" t="s">
        <v>11895</v>
      </c>
      <c r="D1150" s="187" t="s">
        <v>4665</v>
      </c>
      <c r="E1150" s="662" t="str">
        <f>IFERROR(VLOOKUP($C1150,'SINAPI DEZEMBRO 2020'!$1:$1048576,2,0),IFERROR(VLOOKUP($C1150,'COMP. PROPRIA'!$B$1:$I$79292,4,0),""))</f>
        <v>OLHAL PARA PARAFUSO - FORNECIMENTO E INSTALAÇÃO</v>
      </c>
      <c r="F1150" s="663"/>
      <c r="G1150" s="663"/>
      <c r="H1150" s="663"/>
      <c r="I1150" s="663"/>
      <c r="J1150" s="664"/>
      <c r="K1150" s="34">
        <f>K1152</f>
        <v>4</v>
      </c>
      <c r="L1150" s="154" t="str">
        <f>'COMP. PROPRIA'!F494</f>
        <v xml:space="preserve">UN    </v>
      </c>
      <c r="M1150" s="100"/>
      <c r="N1150" s="279"/>
    </row>
    <row r="1151" spans="2:14" ht="15" customHeight="1" x14ac:dyDescent="0.2">
      <c r="B1151" s="63"/>
      <c r="C1151" s="48"/>
      <c r="D1151" s="13"/>
      <c r="E1151" s="167" t="s">
        <v>4685</v>
      </c>
      <c r="F1151" s="85"/>
      <c r="G1151" s="85"/>
      <c r="H1151" s="85"/>
      <c r="I1151" s="85"/>
      <c r="J1151" s="86"/>
      <c r="K1151" s="92"/>
      <c r="L1151" s="154"/>
      <c r="M1151" s="100"/>
      <c r="N1151" s="279"/>
    </row>
    <row r="1152" spans="2:14" ht="15" customHeight="1" x14ac:dyDescent="0.2">
      <c r="B1152" s="63"/>
      <c r="C1152" s="48"/>
      <c r="D1152" s="13"/>
      <c r="E1152" s="325">
        <v>4</v>
      </c>
      <c r="F1152" s="85"/>
      <c r="G1152" s="85"/>
      <c r="H1152" s="85"/>
      <c r="I1152" s="85"/>
      <c r="J1152" s="86"/>
      <c r="K1152" s="92">
        <f>E1152</f>
        <v>4</v>
      </c>
      <c r="L1152" s="154"/>
      <c r="M1152" s="100"/>
      <c r="N1152" s="279"/>
    </row>
    <row r="1153" spans="2:14" ht="15" customHeight="1" thickBot="1" x14ac:dyDescent="0.25">
      <c r="B1153" s="63"/>
      <c r="C1153" s="48"/>
      <c r="D1153" s="13"/>
      <c r="E1153" s="44"/>
      <c r="F1153" s="85"/>
      <c r="G1153" s="85"/>
      <c r="H1153" s="85"/>
      <c r="I1153" s="85"/>
      <c r="J1153" s="86"/>
      <c r="K1153" s="92"/>
      <c r="L1153" s="154"/>
      <c r="M1153" s="100"/>
      <c r="N1153" s="279"/>
    </row>
    <row r="1154" spans="2:14" ht="15" customHeight="1" x14ac:dyDescent="0.2">
      <c r="B1154" s="204"/>
      <c r="C1154" s="48" t="s">
        <v>11896</v>
      </c>
      <c r="D1154" s="187" t="s">
        <v>4665</v>
      </c>
      <c r="E1154" s="662" t="str">
        <f>IFERROR(VLOOKUP($C1154,'SINAPI DEZEMBRO 2020'!$1:$1048576,2,0),IFERROR(VLOOKUP($C1154,'COMP. PROPRIA'!$B$1:$I$79292,4,0),""))</f>
        <v>ISOLADOR DE ANCORAGEM TIPO BASTÃO POLIMÉRICO 15KV - FORNECIMENTO E INSTALAÇÃO</v>
      </c>
      <c r="F1154" s="663"/>
      <c r="G1154" s="663"/>
      <c r="H1154" s="663"/>
      <c r="I1154" s="663"/>
      <c r="J1154" s="664"/>
      <c r="K1154" s="34">
        <f>K1156</f>
        <v>3</v>
      </c>
      <c r="L1154" s="154" t="str">
        <f>'COMP. PROPRIA'!F499</f>
        <v>UN</v>
      </c>
      <c r="M1154" s="100"/>
      <c r="N1154" s="279"/>
    </row>
    <row r="1155" spans="2:14" ht="15" customHeight="1" x14ac:dyDescent="0.2">
      <c r="B1155" s="63"/>
      <c r="C1155" s="48"/>
      <c r="D1155" s="13"/>
      <c r="E1155" s="167" t="s">
        <v>4685</v>
      </c>
      <c r="F1155" s="85"/>
      <c r="G1155" s="85"/>
      <c r="H1155" s="85"/>
      <c r="I1155" s="85"/>
      <c r="J1155" s="86"/>
      <c r="K1155" s="92"/>
      <c r="L1155" s="154"/>
      <c r="M1155" s="100"/>
      <c r="N1155" s="279"/>
    </row>
    <row r="1156" spans="2:14" ht="15" customHeight="1" x14ac:dyDescent="0.2">
      <c r="B1156" s="63"/>
      <c r="C1156" s="48"/>
      <c r="D1156" s="13"/>
      <c r="E1156" s="325">
        <v>3</v>
      </c>
      <c r="F1156" s="85"/>
      <c r="G1156" s="85"/>
      <c r="H1156" s="85"/>
      <c r="I1156" s="85"/>
      <c r="J1156" s="86"/>
      <c r="K1156" s="92">
        <f>E1156</f>
        <v>3</v>
      </c>
      <c r="L1156" s="154"/>
      <c r="M1156" s="100"/>
      <c r="N1156" s="279"/>
    </row>
    <row r="1157" spans="2:14" ht="15" customHeight="1" thickBot="1" x14ac:dyDescent="0.25">
      <c r="B1157" s="63"/>
      <c r="C1157" s="48"/>
      <c r="D1157" s="13"/>
      <c r="E1157" s="44"/>
      <c r="F1157" s="85"/>
      <c r="G1157" s="85"/>
      <c r="H1157" s="85"/>
      <c r="I1157" s="85"/>
      <c r="J1157" s="86"/>
      <c r="K1157" s="92"/>
      <c r="L1157" s="154"/>
      <c r="M1157" s="100"/>
      <c r="N1157" s="279"/>
    </row>
    <row r="1158" spans="2:14" ht="15" customHeight="1" x14ac:dyDescent="0.2">
      <c r="B1158" s="204"/>
      <c r="C1158" s="48" t="s">
        <v>11897</v>
      </c>
      <c r="D1158" s="187" t="s">
        <v>4665</v>
      </c>
      <c r="E1158" s="662" t="str">
        <f>IFERROR(VLOOKUP($C1158,'SINAPI DEZEMBRO 2020'!$1:$1048576,2,0),IFERROR(VLOOKUP($C1158,'COMP. PROPRIA'!$B$1:$I$79292,4,0),""))</f>
        <v>MANILHA SAPATILHA - FORNECIMENTO E INSTALAÇÃO</v>
      </c>
      <c r="F1158" s="663"/>
      <c r="G1158" s="663"/>
      <c r="H1158" s="663"/>
      <c r="I1158" s="663"/>
      <c r="J1158" s="664"/>
      <c r="K1158" s="34">
        <f>K1160</f>
        <v>3</v>
      </c>
      <c r="L1158" s="154" t="str">
        <f>'COMP. PROPRIA'!F504</f>
        <v>UN</v>
      </c>
      <c r="M1158" s="100"/>
      <c r="N1158" s="279"/>
    </row>
    <row r="1159" spans="2:14" ht="15" customHeight="1" x14ac:dyDescent="0.2">
      <c r="B1159" s="63"/>
      <c r="C1159" s="48"/>
      <c r="D1159" s="13"/>
      <c r="E1159" s="167" t="s">
        <v>4685</v>
      </c>
      <c r="F1159" s="85"/>
      <c r="G1159" s="85"/>
      <c r="H1159" s="85"/>
      <c r="I1159" s="85"/>
      <c r="J1159" s="86"/>
      <c r="K1159" s="92"/>
      <c r="L1159" s="154"/>
      <c r="M1159" s="100"/>
      <c r="N1159" s="279"/>
    </row>
    <row r="1160" spans="2:14" ht="15" customHeight="1" x14ac:dyDescent="0.2">
      <c r="B1160" s="63"/>
      <c r="C1160" s="48"/>
      <c r="D1160" s="13"/>
      <c r="E1160" s="325">
        <v>3</v>
      </c>
      <c r="F1160" s="85"/>
      <c r="G1160" s="85"/>
      <c r="H1160" s="85"/>
      <c r="I1160" s="85"/>
      <c r="J1160" s="86"/>
      <c r="K1160" s="92">
        <f>E1160</f>
        <v>3</v>
      </c>
      <c r="L1160" s="154"/>
      <c r="M1160" s="100"/>
      <c r="N1160" s="279"/>
    </row>
    <row r="1161" spans="2:14" ht="15" customHeight="1" thickBot="1" x14ac:dyDescent="0.25">
      <c r="B1161" s="63"/>
      <c r="C1161" s="48"/>
      <c r="D1161" s="13"/>
      <c r="E1161" s="44"/>
      <c r="F1161" s="85"/>
      <c r="G1161" s="85"/>
      <c r="H1161" s="85"/>
      <c r="I1161" s="85"/>
      <c r="J1161" s="86"/>
      <c r="K1161" s="92"/>
      <c r="L1161" s="154"/>
      <c r="M1161" s="100"/>
      <c r="N1161" s="279"/>
    </row>
    <row r="1162" spans="2:14" ht="15" customHeight="1" x14ac:dyDescent="0.2">
      <c r="B1162" s="204"/>
      <c r="C1162" s="48" t="s">
        <v>11898</v>
      </c>
      <c r="D1162" s="187" t="s">
        <v>4665</v>
      </c>
      <c r="E1162" s="662" t="str">
        <f>IFERROR(VLOOKUP($C1162,'SINAPI DEZEMBRO 2020'!$1:$1048576,2,0),IFERROR(VLOOKUP($C1162,'COMP. PROPRIA'!$B$1:$I$79292,4,0),""))</f>
        <v>GANCHO OLHAL - FORNECIMENTO E INSTALAÇÃO</v>
      </c>
      <c r="F1162" s="663"/>
      <c r="G1162" s="663"/>
      <c r="H1162" s="663"/>
      <c r="I1162" s="663"/>
      <c r="J1162" s="664"/>
      <c r="K1162" s="34">
        <f>K1164</f>
        <v>3</v>
      </c>
      <c r="L1162" s="154" t="str">
        <f>'COMP. PROPRIA'!F509</f>
        <v xml:space="preserve">UN    </v>
      </c>
      <c r="M1162" s="100"/>
      <c r="N1162" s="279"/>
    </row>
    <row r="1163" spans="2:14" ht="15" customHeight="1" x14ac:dyDescent="0.2">
      <c r="B1163" s="63"/>
      <c r="C1163" s="48"/>
      <c r="D1163" s="13"/>
      <c r="E1163" s="167" t="s">
        <v>4685</v>
      </c>
      <c r="F1163" s="85"/>
      <c r="G1163" s="85"/>
      <c r="H1163" s="85"/>
      <c r="I1163" s="85"/>
      <c r="J1163" s="86"/>
      <c r="K1163" s="92"/>
      <c r="L1163" s="154"/>
      <c r="M1163" s="100"/>
      <c r="N1163" s="279"/>
    </row>
    <row r="1164" spans="2:14" ht="15" customHeight="1" x14ac:dyDescent="0.2">
      <c r="B1164" s="63"/>
      <c r="C1164" s="48"/>
      <c r="D1164" s="13"/>
      <c r="E1164" s="325">
        <v>3</v>
      </c>
      <c r="F1164" s="85"/>
      <c r="G1164" s="85"/>
      <c r="H1164" s="85"/>
      <c r="I1164" s="85"/>
      <c r="J1164" s="86"/>
      <c r="K1164" s="92">
        <f>E1164</f>
        <v>3</v>
      </c>
      <c r="L1164" s="154"/>
      <c r="M1164" s="100"/>
      <c r="N1164" s="279"/>
    </row>
    <row r="1165" spans="2:14" ht="15" customHeight="1" thickBot="1" x14ac:dyDescent="0.25">
      <c r="B1165" s="63"/>
      <c r="C1165" s="48"/>
      <c r="D1165" s="13"/>
      <c r="E1165" s="44"/>
      <c r="F1165" s="85"/>
      <c r="G1165" s="85"/>
      <c r="H1165" s="85"/>
      <c r="I1165" s="85"/>
      <c r="J1165" s="86"/>
      <c r="K1165" s="92"/>
      <c r="L1165" s="154"/>
      <c r="M1165" s="100"/>
      <c r="N1165" s="279"/>
    </row>
    <row r="1166" spans="2:14" ht="15" customHeight="1" x14ac:dyDescent="0.2">
      <c r="B1166" s="204"/>
      <c r="C1166" s="48" t="s">
        <v>11899</v>
      </c>
      <c r="D1166" s="187" t="s">
        <v>4665</v>
      </c>
      <c r="E1166" s="662" t="str">
        <f>IFERROR(VLOOKUP($C1166,'SINAPI DEZEMBRO 2020'!$1:$1048576,2,0),IFERROR(VLOOKUP($C1166,'COMP. PROPRIA'!$B$1:$I$79292,4,0),""))</f>
        <v>PERFIL U - FORNECIMENTO E INSTALAÇÃO</v>
      </c>
      <c r="F1166" s="663"/>
      <c r="G1166" s="663"/>
      <c r="H1166" s="663"/>
      <c r="I1166" s="663"/>
      <c r="J1166" s="664"/>
      <c r="K1166" s="34">
        <f>K1168</f>
        <v>1</v>
      </c>
      <c r="L1166" s="154" t="str">
        <f>'COMP. PROPRIA'!F514</f>
        <v>UN</v>
      </c>
      <c r="M1166" s="100"/>
      <c r="N1166" s="279"/>
    </row>
    <row r="1167" spans="2:14" ht="15" customHeight="1" x14ac:dyDescent="0.2">
      <c r="B1167" s="63"/>
      <c r="C1167" s="48"/>
      <c r="D1167" s="13"/>
      <c r="E1167" s="167" t="s">
        <v>4685</v>
      </c>
      <c r="F1167" s="85"/>
      <c r="G1167" s="85"/>
      <c r="H1167" s="85"/>
      <c r="I1167" s="85"/>
      <c r="J1167" s="86"/>
      <c r="K1167" s="92"/>
      <c r="L1167" s="154"/>
      <c r="M1167" s="100"/>
      <c r="N1167" s="279"/>
    </row>
    <row r="1168" spans="2:14" ht="15" customHeight="1" x14ac:dyDescent="0.2">
      <c r="B1168" s="63"/>
      <c r="C1168" s="48"/>
      <c r="D1168" s="13"/>
      <c r="E1168" s="325">
        <v>1</v>
      </c>
      <c r="F1168" s="85"/>
      <c r="G1168" s="85"/>
      <c r="H1168" s="85"/>
      <c r="I1168" s="85"/>
      <c r="J1168" s="86"/>
      <c r="K1168" s="92">
        <f>E1168</f>
        <v>1</v>
      </c>
      <c r="L1168" s="154"/>
      <c r="M1168" s="100"/>
      <c r="N1168" s="279"/>
    </row>
    <row r="1169" spans="2:14" ht="15" customHeight="1" thickBot="1" x14ac:dyDescent="0.25">
      <c r="B1169" s="63"/>
      <c r="C1169" s="48"/>
      <c r="D1169" s="13"/>
      <c r="E1169" s="44"/>
      <c r="F1169" s="85"/>
      <c r="G1169" s="85"/>
      <c r="H1169" s="85"/>
      <c r="I1169" s="85"/>
      <c r="J1169" s="86"/>
      <c r="K1169" s="92"/>
      <c r="L1169" s="154"/>
      <c r="M1169" s="100"/>
      <c r="N1169" s="279"/>
    </row>
    <row r="1170" spans="2:14" ht="15" customHeight="1" x14ac:dyDescent="0.2">
      <c r="B1170" s="204"/>
      <c r="C1170" s="48" t="s">
        <v>11900</v>
      </c>
      <c r="D1170" s="187" t="s">
        <v>4665</v>
      </c>
      <c r="E1170" s="662" t="str">
        <f>IFERROR(VLOOKUP($C1170,'SINAPI DEZEMBRO 2020'!$1:$1048576,2,0),IFERROR(VLOOKUP($C1170,'COMP. PROPRIA'!$B$1:$I$79292,4,0),""))</f>
        <v>FIXADOR DE PERFIL U - FORNECIMENTO E INSTALAÇÃO</v>
      </c>
      <c r="F1170" s="663"/>
      <c r="G1170" s="663"/>
      <c r="H1170" s="663"/>
      <c r="I1170" s="663"/>
      <c r="J1170" s="664"/>
      <c r="K1170" s="34">
        <f>K1172</f>
        <v>1</v>
      </c>
      <c r="L1170" s="154" t="str">
        <f>'COMP. PROPRIA'!F519</f>
        <v>UN</v>
      </c>
      <c r="M1170" s="100"/>
      <c r="N1170" s="279"/>
    </row>
    <row r="1171" spans="2:14" ht="15" customHeight="1" x14ac:dyDescent="0.2">
      <c r="B1171" s="63"/>
      <c r="C1171" s="48"/>
      <c r="D1171" s="13"/>
      <c r="E1171" s="167" t="s">
        <v>4685</v>
      </c>
      <c r="F1171" s="85"/>
      <c r="G1171" s="85"/>
      <c r="H1171" s="85"/>
      <c r="I1171" s="85"/>
      <c r="J1171" s="86"/>
      <c r="K1171" s="92"/>
      <c r="L1171" s="154"/>
      <c r="M1171" s="100"/>
      <c r="N1171" s="279"/>
    </row>
    <row r="1172" spans="2:14" ht="15" customHeight="1" x14ac:dyDescent="0.2">
      <c r="B1172" s="63"/>
      <c r="C1172" s="48"/>
      <c r="D1172" s="13"/>
      <c r="E1172" s="325">
        <v>1</v>
      </c>
      <c r="F1172" s="85"/>
      <c r="G1172" s="85"/>
      <c r="H1172" s="85"/>
      <c r="I1172" s="85"/>
      <c r="J1172" s="86"/>
      <c r="K1172" s="92">
        <f>E1172</f>
        <v>1</v>
      </c>
      <c r="L1172" s="154"/>
      <c r="M1172" s="100"/>
      <c r="N1172" s="279"/>
    </row>
    <row r="1173" spans="2:14" ht="15" customHeight="1" thickBot="1" x14ac:dyDescent="0.25">
      <c r="B1173" s="63"/>
      <c r="C1173" s="48"/>
      <c r="D1173" s="13"/>
      <c r="E1173" s="131"/>
      <c r="F1173" s="85"/>
      <c r="G1173" s="85"/>
      <c r="H1173" s="85"/>
      <c r="I1173" s="85"/>
      <c r="J1173" s="86"/>
      <c r="K1173" s="92"/>
      <c r="L1173" s="154"/>
      <c r="M1173" s="100"/>
      <c r="N1173" s="279"/>
    </row>
    <row r="1174" spans="2:14" ht="15" customHeight="1" x14ac:dyDescent="0.2">
      <c r="B1174" s="204"/>
      <c r="C1174" s="48" t="s">
        <v>11901</v>
      </c>
      <c r="D1174" s="187" t="s">
        <v>4665</v>
      </c>
      <c r="E1174" s="662" t="str">
        <f>IFERROR(VLOOKUP($C1174,'SINAPI DEZEMBRO 2020'!$1:$1048576,2,0),IFERROR(VLOOKUP($C1174,'COMP. PROPRIA'!$B$1:$I$79292,4,0),""))</f>
        <v>PARA RAIO POLIMÉRICO DE DISTRIBUIÇÃO 15KV 10KA - FORNECIMENTO E INSTALAÇÃO</v>
      </c>
      <c r="F1174" s="663"/>
      <c r="G1174" s="663"/>
      <c r="H1174" s="663"/>
      <c r="I1174" s="663"/>
      <c r="J1174" s="664"/>
      <c r="K1174" s="34">
        <f>K1176</f>
        <v>3</v>
      </c>
      <c r="L1174" s="154" t="str">
        <f>'COMP. PROPRIA'!F524</f>
        <v>UN</v>
      </c>
      <c r="M1174" s="100"/>
      <c r="N1174" s="279"/>
    </row>
    <row r="1175" spans="2:14" ht="15" customHeight="1" x14ac:dyDescent="0.2">
      <c r="B1175" s="63"/>
      <c r="C1175" s="48"/>
      <c r="D1175" s="13"/>
      <c r="E1175" s="167" t="s">
        <v>4685</v>
      </c>
      <c r="F1175" s="85"/>
      <c r="G1175" s="85"/>
      <c r="H1175" s="85"/>
      <c r="I1175" s="85"/>
      <c r="J1175" s="86"/>
      <c r="K1175" s="92"/>
      <c r="L1175" s="154"/>
      <c r="M1175" s="100"/>
      <c r="N1175" s="279"/>
    </row>
    <row r="1176" spans="2:14" ht="15" customHeight="1" x14ac:dyDescent="0.2">
      <c r="B1176" s="63"/>
      <c r="C1176" s="48"/>
      <c r="D1176" s="13"/>
      <c r="E1176" s="325">
        <v>3</v>
      </c>
      <c r="F1176" s="85"/>
      <c r="G1176" s="85"/>
      <c r="H1176" s="85"/>
      <c r="I1176" s="85"/>
      <c r="J1176" s="86"/>
      <c r="K1176" s="92">
        <f>E1176</f>
        <v>3</v>
      </c>
      <c r="L1176" s="154"/>
      <c r="M1176" s="100"/>
      <c r="N1176" s="279"/>
    </row>
    <row r="1177" spans="2:14" ht="15" customHeight="1" thickBot="1" x14ac:dyDescent="0.25">
      <c r="B1177" s="63"/>
      <c r="C1177" s="48"/>
      <c r="D1177" s="13"/>
      <c r="E1177" s="44"/>
      <c r="F1177" s="85"/>
      <c r="G1177" s="85"/>
      <c r="H1177" s="85"/>
      <c r="I1177" s="85"/>
      <c r="J1177" s="86"/>
      <c r="K1177" s="92"/>
      <c r="L1177" s="154"/>
      <c r="M1177" s="100"/>
      <c r="N1177" s="279"/>
    </row>
    <row r="1178" spans="2:14" ht="15" customHeight="1" x14ac:dyDescent="0.2">
      <c r="B1178" s="204"/>
      <c r="C1178" s="48" t="s">
        <v>11902</v>
      </c>
      <c r="D1178" s="187" t="s">
        <v>4665</v>
      </c>
      <c r="E1178" s="662" t="str">
        <f>IFERROR(VLOOKUP($C1178,'SINAPI DEZEMBRO 2020'!$1:$1048576,2,0),IFERROR(VLOOKUP($C1178,'COMP. PROPRIA'!$B$1:$I$79292,4,0),""))</f>
        <v>CRUZETA DE CONCRETO 250 DAN RETANGULAR - FORNECIMENTO E INSTALAÇÃO</v>
      </c>
      <c r="F1178" s="663"/>
      <c r="G1178" s="663"/>
      <c r="H1178" s="663"/>
      <c r="I1178" s="663"/>
      <c r="J1178" s="664"/>
      <c r="K1178" s="34">
        <f>K1180</f>
        <v>1</v>
      </c>
      <c r="L1178" s="154" t="str">
        <f>'COMP. PROPRIA'!F534</f>
        <v>UN</v>
      </c>
      <c r="M1178" s="100"/>
      <c r="N1178" s="279"/>
    </row>
    <row r="1179" spans="2:14" ht="15" customHeight="1" x14ac:dyDescent="0.2">
      <c r="B1179" s="63"/>
      <c r="C1179" s="48"/>
      <c r="D1179" s="13"/>
      <c r="E1179" s="167" t="s">
        <v>4685</v>
      </c>
      <c r="F1179" s="85"/>
      <c r="G1179" s="85"/>
      <c r="H1179" s="85"/>
      <c r="I1179" s="85"/>
      <c r="J1179" s="86"/>
      <c r="K1179" s="92"/>
      <c r="L1179" s="154"/>
      <c r="M1179" s="100"/>
      <c r="N1179" s="279"/>
    </row>
    <row r="1180" spans="2:14" ht="15" customHeight="1" x14ac:dyDescent="0.2">
      <c r="B1180" s="63"/>
      <c r="C1180" s="48"/>
      <c r="D1180" s="13"/>
      <c r="E1180" s="325">
        <v>1</v>
      </c>
      <c r="F1180" s="85"/>
      <c r="G1180" s="85"/>
      <c r="H1180" s="85"/>
      <c r="I1180" s="85"/>
      <c r="J1180" s="86"/>
      <c r="K1180" s="92">
        <f>E1180</f>
        <v>1</v>
      </c>
      <c r="L1180" s="154"/>
      <c r="M1180" s="100"/>
      <c r="N1180" s="279"/>
    </row>
    <row r="1181" spans="2:14" ht="15" customHeight="1" thickBot="1" x14ac:dyDescent="0.25">
      <c r="B1181" s="63"/>
      <c r="C1181" s="48"/>
      <c r="D1181" s="13"/>
      <c r="E1181" s="44"/>
      <c r="F1181" s="85"/>
      <c r="G1181" s="85"/>
      <c r="H1181" s="85"/>
      <c r="I1181" s="85"/>
      <c r="J1181" s="86"/>
      <c r="K1181" s="92"/>
      <c r="L1181" s="154"/>
      <c r="M1181" s="100"/>
      <c r="N1181" s="279"/>
    </row>
    <row r="1182" spans="2:14" ht="15" customHeight="1" x14ac:dyDescent="0.2">
      <c r="B1182" s="204"/>
      <c r="C1182" s="48" t="s">
        <v>11903</v>
      </c>
      <c r="D1182" s="187" t="s">
        <v>4665</v>
      </c>
      <c r="E1182" s="662" t="str">
        <f>IFERROR(VLOOKUP($C1182,'SINAPI DEZEMBRO 2020'!$1:$1048576,2,0),IFERROR(VLOOKUP($C1182,'COMP. PROPRIA'!$B$1:$I$79292,4,0),""))</f>
        <v>GRAMPO DE ANCORAGEM 15KV - 50MM² - FORNECIMENTO E INSTALAÇÃO</v>
      </c>
      <c r="F1182" s="663"/>
      <c r="G1182" s="663"/>
      <c r="H1182" s="663"/>
      <c r="I1182" s="663"/>
      <c r="J1182" s="664"/>
      <c r="K1182" s="34">
        <f>K1184</f>
        <v>3</v>
      </c>
      <c r="L1182" s="154" t="str">
        <f>'COMP. PROPRIA'!F534</f>
        <v>UN</v>
      </c>
      <c r="M1182" s="100"/>
      <c r="N1182" s="279"/>
    </row>
    <row r="1183" spans="2:14" ht="15" customHeight="1" x14ac:dyDescent="0.2">
      <c r="B1183" s="63"/>
      <c r="C1183" s="48"/>
      <c r="D1183" s="13"/>
      <c r="E1183" s="167" t="s">
        <v>4685</v>
      </c>
      <c r="F1183" s="85"/>
      <c r="G1183" s="85"/>
      <c r="H1183" s="85"/>
      <c r="I1183" s="85"/>
      <c r="J1183" s="86"/>
      <c r="K1183" s="92"/>
      <c r="L1183" s="154"/>
      <c r="M1183" s="100"/>
      <c r="N1183" s="279"/>
    </row>
    <row r="1184" spans="2:14" ht="15" customHeight="1" x14ac:dyDescent="0.2">
      <c r="B1184" s="63"/>
      <c r="C1184" s="48"/>
      <c r="D1184" s="13"/>
      <c r="E1184" s="325">
        <v>3</v>
      </c>
      <c r="F1184" s="85"/>
      <c r="G1184" s="85"/>
      <c r="H1184" s="85"/>
      <c r="I1184" s="85"/>
      <c r="J1184" s="86"/>
      <c r="K1184" s="92">
        <f>E1184</f>
        <v>3</v>
      </c>
      <c r="L1184" s="154"/>
      <c r="M1184" s="100"/>
      <c r="N1184" s="279"/>
    </row>
    <row r="1185" spans="2:14" ht="15" customHeight="1" thickBot="1" x14ac:dyDescent="0.25">
      <c r="B1185" s="63"/>
      <c r="C1185" s="48"/>
      <c r="D1185" s="13"/>
      <c r="E1185" s="44"/>
      <c r="F1185" s="85"/>
      <c r="G1185" s="85"/>
      <c r="H1185" s="85"/>
      <c r="I1185" s="85"/>
      <c r="J1185" s="86"/>
      <c r="K1185" s="92"/>
      <c r="L1185" s="154"/>
      <c r="M1185" s="100"/>
      <c r="N1185" s="279"/>
    </row>
    <row r="1186" spans="2:14" ht="15" customHeight="1" x14ac:dyDescent="0.2">
      <c r="B1186" s="204"/>
      <c r="C1186" s="48" t="s">
        <v>11904</v>
      </c>
      <c r="D1186" s="187" t="s">
        <v>4665</v>
      </c>
      <c r="E1186" s="662" t="str">
        <f>IFERROR(VLOOKUP($C1186,'SINAPI DEZEMBRO 2020'!$1:$1048576,2,0),IFERROR(VLOOKUP($C1186,'COMP. PROPRIA'!$B$1:$I$79292,4,0),""))</f>
        <v>MÃO FRANCESA 619MM - FORNECIMENTO E INSTALAÇÃO</v>
      </c>
      <c r="F1186" s="663"/>
      <c r="G1186" s="663"/>
      <c r="H1186" s="663"/>
      <c r="I1186" s="663"/>
      <c r="J1186" s="664"/>
      <c r="K1186" s="34">
        <f>K1188</f>
        <v>2</v>
      </c>
      <c r="L1186" s="154" t="str">
        <f>'COMP. PROPRIA'!F539</f>
        <v xml:space="preserve">M2    </v>
      </c>
      <c r="M1186" s="100"/>
      <c r="N1186" s="279"/>
    </row>
    <row r="1187" spans="2:14" ht="15" customHeight="1" x14ac:dyDescent="0.2">
      <c r="B1187" s="63"/>
      <c r="C1187" s="48"/>
      <c r="D1187" s="13"/>
      <c r="E1187" s="167" t="s">
        <v>4685</v>
      </c>
      <c r="F1187" s="85"/>
      <c r="G1187" s="85"/>
      <c r="H1187" s="85"/>
      <c r="I1187" s="85"/>
      <c r="J1187" s="86"/>
      <c r="K1187" s="92"/>
      <c r="L1187" s="154"/>
      <c r="M1187" s="100"/>
      <c r="N1187" s="279"/>
    </row>
    <row r="1188" spans="2:14" ht="15" customHeight="1" x14ac:dyDescent="0.2">
      <c r="B1188" s="63"/>
      <c r="C1188" s="48"/>
      <c r="D1188" s="13"/>
      <c r="E1188" s="325">
        <v>2</v>
      </c>
      <c r="F1188" s="85"/>
      <c r="G1188" s="85"/>
      <c r="H1188" s="85"/>
      <c r="I1188" s="85"/>
      <c r="J1188" s="86"/>
      <c r="K1188" s="92">
        <f>E1188</f>
        <v>2</v>
      </c>
      <c r="L1188" s="154"/>
      <c r="M1188" s="100"/>
      <c r="N1188" s="279"/>
    </row>
    <row r="1189" spans="2:14" ht="15" customHeight="1" thickBot="1" x14ac:dyDescent="0.25">
      <c r="B1189" s="63"/>
      <c r="C1189" s="48"/>
      <c r="D1189" s="13"/>
      <c r="E1189" s="44"/>
      <c r="F1189" s="85"/>
      <c r="G1189" s="85"/>
      <c r="H1189" s="85"/>
      <c r="I1189" s="85"/>
      <c r="J1189" s="86"/>
      <c r="K1189" s="92"/>
      <c r="L1189" s="154"/>
      <c r="M1189" s="100"/>
      <c r="N1189" s="279"/>
    </row>
    <row r="1190" spans="2:14" ht="15" customHeight="1" x14ac:dyDescent="0.2">
      <c r="B1190" s="204"/>
      <c r="C1190" s="48" t="s">
        <v>11905</v>
      </c>
      <c r="D1190" s="187" t="s">
        <v>4665</v>
      </c>
      <c r="E1190" s="662" t="str">
        <f>IFERROR(VLOOKUP($C1190,'SINAPI DEZEMBRO 2020'!$1:$1048576,2,0),IFERROR(VLOOKUP($C1190,'COMP. PROPRIA'!$B$1:$I$79292,4,0),""))</f>
        <v>SUPORTE EM ACO GALVANIZADO PARA TRANSFORMADOR PARA POSTE DUPLO T - FORNECIMENTO E INSTALAÇÃO</v>
      </c>
      <c r="F1190" s="663"/>
      <c r="G1190" s="663"/>
      <c r="H1190" s="663"/>
      <c r="I1190" s="663"/>
      <c r="J1190" s="664"/>
      <c r="K1190" s="34">
        <f>K1192</f>
        <v>2</v>
      </c>
      <c r="L1190" s="154" t="str">
        <f>'COMP. PROPRIA'!F544</f>
        <v xml:space="preserve">UN    </v>
      </c>
      <c r="M1190" s="100"/>
      <c r="N1190" s="279"/>
    </row>
    <row r="1191" spans="2:14" ht="15" customHeight="1" x14ac:dyDescent="0.2">
      <c r="B1191" s="63"/>
      <c r="C1191" s="48"/>
      <c r="D1191" s="13"/>
      <c r="E1191" s="167" t="s">
        <v>4685</v>
      </c>
      <c r="F1191" s="85"/>
      <c r="G1191" s="85"/>
      <c r="H1191" s="85"/>
      <c r="I1191" s="85"/>
      <c r="J1191" s="86"/>
      <c r="K1191" s="92"/>
      <c r="L1191" s="154"/>
      <c r="M1191" s="100"/>
      <c r="N1191" s="279"/>
    </row>
    <row r="1192" spans="2:14" ht="15" customHeight="1" x14ac:dyDescent="0.2">
      <c r="B1192" s="63"/>
      <c r="C1192" s="48"/>
      <c r="D1192" s="13"/>
      <c r="E1192" s="325">
        <v>2</v>
      </c>
      <c r="F1192" s="85"/>
      <c r="G1192" s="85"/>
      <c r="H1192" s="85"/>
      <c r="I1192" s="85"/>
      <c r="J1192" s="86"/>
      <c r="K1192" s="92">
        <f>E1192</f>
        <v>2</v>
      </c>
      <c r="L1192" s="154"/>
      <c r="M1192" s="100"/>
      <c r="N1192" s="279"/>
    </row>
    <row r="1193" spans="2:14" ht="15" customHeight="1" thickBot="1" x14ac:dyDescent="0.25">
      <c r="B1193" s="63"/>
      <c r="C1193" s="48"/>
      <c r="D1193" s="13"/>
      <c r="E1193" s="44"/>
      <c r="F1193" s="85"/>
      <c r="G1193" s="85"/>
      <c r="H1193" s="85"/>
      <c r="I1193" s="85"/>
      <c r="J1193" s="86"/>
      <c r="K1193" s="92"/>
      <c r="L1193" s="154"/>
      <c r="M1193" s="100"/>
      <c r="N1193" s="279"/>
    </row>
    <row r="1194" spans="2:14" ht="15" customHeight="1" x14ac:dyDescent="0.2">
      <c r="B1194" s="204"/>
      <c r="C1194" s="48" t="s">
        <v>11906</v>
      </c>
      <c r="D1194" s="187" t="s">
        <v>4665</v>
      </c>
      <c r="E1194" s="662" t="str">
        <f>IFERROR(VLOOKUP($C1194,'SINAPI DEZEMBRO 2020'!$1:$1048576,2,0),IFERROR(VLOOKUP($C1194,'COMP. PROPRIA'!$B$1:$I$79292,4,0),""))</f>
        <v>ARRUELA QUADRADA EM ACO GALVANIZADO - FORNECIMENTO E INSTALAÇÃO</v>
      </c>
      <c r="F1194" s="663"/>
      <c r="G1194" s="663"/>
      <c r="H1194" s="663"/>
      <c r="I1194" s="663"/>
      <c r="J1194" s="664"/>
      <c r="K1194" s="34">
        <f>K1196</f>
        <v>5</v>
      </c>
      <c r="L1194" s="154" t="str">
        <f>'COMP. PROPRIA'!F549</f>
        <v>UN</v>
      </c>
      <c r="M1194" s="100"/>
      <c r="N1194" s="279"/>
    </row>
    <row r="1195" spans="2:14" ht="15" customHeight="1" x14ac:dyDescent="0.2">
      <c r="B1195" s="63"/>
      <c r="C1195" s="48"/>
      <c r="D1195" s="13"/>
      <c r="E1195" s="167" t="s">
        <v>4685</v>
      </c>
      <c r="F1195" s="85"/>
      <c r="G1195" s="85"/>
      <c r="H1195" s="85"/>
      <c r="I1195" s="85"/>
      <c r="J1195" s="86"/>
      <c r="K1195" s="92"/>
      <c r="L1195" s="154"/>
      <c r="M1195" s="100"/>
      <c r="N1195" s="279"/>
    </row>
    <row r="1196" spans="2:14" ht="15" customHeight="1" x14ac:dyDescent="0.2">
      <c r="B1196" s="63"/>
      <c r="C1196" s="48"/>
      <c r="D1196" s="13"/>
      <c r="E1196" s="325">
        <v>5</v>
      </c>
      <c r="F1196" s="85"/>
      <c r="G1196" s="85"/>
      <c r="H1196" s="85"/>
      <c r="I1196" s="85"/>
      <c r="J1196" s="86"/>
      <c r="K1196" s="92">
        <f>E1196</f>
        <v>5</v>
      </c>
      <c r="L1196" s="154"/>
      <c r="M1196" s="100"/>
      <c r="N1196" s="279"/>
    </row>
    <row r="1197" spans="2:14" ht="15" customHeight="1" thickBot="1" x14ac:dyDescent="0.25">
      <c r="B1197" s="63"/>
      <c r="C1197" s="48"/>
      <c r="D1197" s="13"/>
      <c r="E1197" s="44"/>
      <c r="F1197" s="85"/>
      <c r="G1197" s="85"/>
      <c r="H1197" s="85"/>
      <c r="I1197" s="85"/>
      <c r="J1197" s="86"/>
      <c r="K1197" s="92"/>
      <c r="L1197" s="154"/>
      <c r="M1197" s="100"/>
      <c r="N1197" s="279"/>
    </row>
    <row r="1198" spans="2:14" ht="15" customHeight="1" x14ac:dyDescent="0.2">
      <c r="B1198" s="204"/>
      <c r="C1198" s="48" t="s">
        <v>11907</v>
      </c>
      <c r="D1198" s="187" t="s">
        <v>4665</v>
      </c>
      <c r="E1198" s="662" t="str">
        <f>IFERROR(VLOOKUP($C1198,'SINAPI DEZEMBRO 2020'!$1:$1048576,2,0),IFERROR(VLOOKUP($C1198,'COMP. PROPRIA'!$B$1:$I$79292,4,0),""))</f>
        <v>PARAFUSO CABECA QUADRADA DE 100MM - FORNECIMENTO E INSTALAÇÃO</v>
      </c>
      <c r="F1198" s="663"/>
      <c r="G1198" s="663"/>
      <c r="H1198" s="663"/>
      <c r="I1198" s="663"/>
      <c r="J1198" s="664"/>
      <c r="K1198" s="34">
        <f>K1200</f>
        <v>2</v>
      </c>
      <c r="L1198" s="154" t="str">
        <f>'COMP. PROPRIA'!F554</f>
        <v xml:space="preserve">UN    </v>
      </c>
      <c r="M1198" s="100"/>
      <c r="N1198" s="279"/>
    </row>
    <row r="1199" spans="2:14" ht="15" customHeight="1" x14ac:dyDescent="0.2">
      <c r="B1199" s="63"/>
      <c r="C1199" s="48"/>
      <c r="D1199" s="13"/>
      <c r="E1199" s="167" t="s">
        <v>4685</v>
      </c>
      <c r="F1199" s="85"/>
      <c r="G1199" s="85"/>
      <c r="H1199" s="85"/>
      <c r="I1199" s="85"/>
      <c r="J1199" s="86"/>
      <c r="K1199" s="92"/>
      <c r="L1199" s="154"/>
      <c r="M1199" s="100"/>
      <c r="N1199" s="279"/>
    </row>
    <row r="1200" spans="2:14" ht="15" customHeight="1" x14ac:dyDescent="0.2">
      <c r="B1200" s="63"/>
      <c r="C1200" s="48"/>
      <c r="D1200" s="13"/>
      <c r="E1200" s="325">
        <v>2</v>
      </c>
      <c r="F1200" s="85"/>
      <c r="G1200" s="85"/>
      <c r="H1200" s="85"/>
      <c r="I1200" s="85"/>
      <c r="J1200" s="86"/>
      <c r="K1200" s="92">
        <f>E1200</f>
        <v>2</v>
      </c>
      <c r="L1200" s="154"/>
      <c r="M1200" s="100"/>
      <c r="N1200" s="279"/>
    </row>
    <row r="1201" spans="2:14" ht="15" customHeight="1" thickBot="1" x14ac:dyDescent="0.25">
      <c r="B1201" s="63"/>
      <c r="C1201" s="48"/>
      <c r="D1201" s="13"/>
      <c r="E1201" s="44"/>
      <c r="F1201" s="85"/>
      <c r="G1201" s="85"/>
      <c r="H1201" s="85"/>
      <c r="I1201" s="85"/>
      <c r="J1201" s="86"/>
      <c r="K1201" s="92"/>
      <c r="L1201" s="154"/>
      <c r="M1201" s="100"/>
      <c r="N1201" s="279"/>
    </row>
    <row r="1202" spans="2:14" ht="15" customHeight="1" x14ac:dyDescent="0.2">
      <c r="B1202" s="204"/>
      <c r="C1202" s="48" t="s">
        <v>11908</v>
      </c>
      <c r="D1202" s="187" t="s">
        <v>4665</v>
      </c>
      <c r="E1202" s="662" t="str">
        <f>IFERROR(VLOOKUP($C1202,'SINAPI DEZEMBRO 2020'!$1:$1048576,2,0),IFERROR(VLOOKUP($C1202,'COMP. PROPRIA'!$B$1:$I$79292,4,0),""))</f>
        <v>PARAFUSO CABECA QUADRADA DE 125MM - FORNECIMENTO E INSTALAÇÃO</v>
      </c>
      <c r="F1202" s="663"/>
      <c r="G1202" s="663"/>
      <c r="H1202" s="663"/>
      <c r="I1202" s="663"/>
      <c r="J1202" s="664"/>
      <c r="K1202" s="34">
        <f>K1204</f>
        <v>1</v>
      </c>
      <c r="L1202" s="154" t="str">
        <f>'COMP. PROPRIA'!F560</f>
        <v xml:space="preserve">UN    </v>
      </c>
      <c r="M1202" s="100"/>
      <c r="N1202" s="279"/>
    </row>
    <row r="1203" spans="2:14" ht="15" customHeight="1" x14ac:dyDescent="0.2">
      <c r="B1203" s="63"/>
      <c r="C1203" s="48"/>
      <c r="D1203" s="13"/>
      <c r="E1203" s="167" t="s">
        <v>4685</v>
      </c>
      <c r="F1203" s="85"/>
      <c r="G1203" s="85"/>
      <c r="H1203" s="85"/>
      <c r="I1203" s="85"/>
      <c r="J1203" s="86"/>
      <c r="K1203" s="92"/>
      <c r="L1203" s="154"/>
      <c r="M1203" s="100"/>
      <c r="N1203" s="279"/>
    </row>
    <row r="1204" spans="2:14" ht="15" customHeight="1" x14ac:dyDescent="0.2">
      <c r="B1204" s="63"/>
      <c r="C1204" s="48"/>
      <c r="D1204" s="13"/>
      <c r="E1204" s="325">
        <v>1</v>
      </c>
      <c r="F1204" s="85"/>
      <c r="G1204" s="85"/>
      <c r="H1204" s="85"/>
      <c r="I1204" s="85"/>
      <c r="J1204" s="86"/>
      <c r="K1204" s="92">
        <f>E1204</f>
        <v>1</v>
      </c>
      <c r="L1204" s="154"/>
      <c r="M1204" s="100"/>
      <c r="N1204" s="279"/>
    </row>
    <row r="1205" spans="2:14" ht="15" customHeight="1" thickBot="1" x14ac:dyDescent="0.25">
      <c r="B1205" s="63"/>
      <c r="C1205" s="48"/>
      <c r="D1205" s="13"/>
      <c r="E1205" s="44"/>
      <c r="F1205" s="85"/>
      <c r="G1205" s="85"/>
      <c r="H1205" s="85"/>
      <c r="I1205" s="85"/>
      <c r="J1205" s="86"/>
      <c r="K1205" s="92"/>
      <c r="L1205" s="154"/>
      <c r="M1205" s="100"/>
      <c r="N1205" s="279"/>
    </row>
    <row r="1206" spans="2:14" ht="15" customHeight="1" x14ac:dyDescent="0.2">
      <c r="B1206" s="204"/>
      <c r="C1206" s="48" t="s">
        <v>11909</v>
      </c>
      <c r="D1206" s="187" t="s">
        <v>4665</v>
      </c>
      <c r="E1206" s="662" t="str">
        <f>IFERROR(VLOOKUP($C1206,'SINAPI DEZEMBRO 2020'!$1:$1048576,2,0),IFERROR(VLOOKUP($C1206,'COMP. PROPRIA'!$B$1:$I$79292,4,0),""))</f>
        <v>PARAFUSO CABECA QUADRADA DE 200MM - FORNECIMENTO E INSTALAÇÃO</v>
      </c>
      <c r="F1206" s="663"/>
      <c r="G1206" s="663"/>
      <c r="H1206" s="663"/>
      <c r="I1206" s="663"/>
      <c r="J1206" s="664"/>
      <c r="K1206" s="34">
        <f>K1208</f>
        <v>4</v>
      </c>
      <c r="L1206" s="154" t="str">
        <f>'COMP. PROPRIA'!F566</f>
        <v xml:space="preserve">UN    </v>
      </c>
      <c r="M1206" s="100"/>
      <c r="N1206" s="279"/>
    </row>
    <row r="1207" spans="2:14" ht="15" customHeight="1" x14ac:dyDescent="0.2">
      <c r="B1207" s="63"/>
      <c r="C1207" s="48"/>
      <c r="D1207" s="13"/>
      <c r="E1207" s="167" t="s">
        <v>4685</v>
      </c>
      <c r="F1207" s="85"/>
      <c r="G1207" s="85"/>
      <c r="H1207" s="85"/>
      <c r="I1207" s="85"/>
      <c r="J1207" s="86"/>
      <c r="K1207" s="92"/>
      <c r="L1207" s="154"/>
      <c r="M1207" s="100"/>
      <c r="N1207" s="279"/>
    </row>
    <row r="1208" spans="2:14" ht="15" customHeight="1" x14ac:dyDescent="0.2">
      <c r="B1208" s="63"/>
      <c r="C1208" s="48"/>
      <c r="D1208" s="13"/>
      <c r="E1208" s="325">
        <v>4</v>
      </c>
      <c r="F1208" s="85"/>
      <c r="G1208" s="85"/>
      <c r="H1208" s="85"/>
      <c r="I1208" s="85"/>
      <c r="J1208" s="86"/>
      <c r="K1208" s="92">
        <f>E1208</f>
        <v>4</v>
      </c>
      <c r="L1208" s="154"/>
      <c r="M1208" s="100"/>
      <c r="N1208" s="279"/>
    </row>
    <row r="1209" spans="2:14" ht="15" customHeight="1" thickBot="1" x14ac:dyDescent="0.25">
      <c r="B1209" s="63"/>
      <c r="C1209" s="48"/>
      <c r="D1209" s="13"/>
      <c r="E1209" s="44"/>
      <c r="F1209" s="85"/>
      <c r="G1209" s="85"/>
      <c r="H1209" s="85"/>
      <c r="I1209" s="85"/>
      <c r="J1209" s="86"/>
      <c r="K1209" s="92"/>
      <c r="L1209" s="154"/>
      <c r="M1209" s="100"/>
      <c r="N1209" s="279"/>
    </row>
    <row r="1210" spans="2:14" ht="15" customHeight="1" x14ac:dyDescent="0.2">
      <c r="B1210" s="204"/>
      <c r="C1210" s="48" t="s">
        <v>11910</v>
      </c>
      <c r="D1210" s="187" t="s">
        <v>4665</v>
      </c>
      <c r="E1210" s="662" t="str">
        <f>IFERROR(VLOOKUP($C1210,'SINAPI DEZEMBRO 2020'!$1:$1048576,2,0),IFERROR(VLOOKUP($C1210,'COMP. PROPRIA'!$B$1:$I$79292,4,0),""))</f>
        <v>PARAFUSO CABECA QUADRADA DE 250MM - FORNECIMENTO E INSTALAÇÃO</v>
      </c>
      <c r="F1210" s="663"/>
      <c r="G1210" s="663"/>
      <c r="H1210" s="663"/>
      <c r="I1210" s="663"/>
      <c r="J1210" s="664"/>
      <c r="K1210" s="34">
        <f>K1212</f>
        <v>3</v>
      </c>
      <c r="L1210" s="154" t="str">
        <f>'COMP. PROPRIA'!F572</f>
        <v>UN</v>
      </c>
      <c r="M1210" s="100"/>
      <c r="N1210" s="279"/>
    </row>
    <row r="1211" spans="2:14" ht="15" customHeight="1" x14ac:dyDescent="0.2">
      <c r="B1211" s="63"/>
      <c r="C1211" s="48"/>
      <c r="D1211" s="13"/>
      <c r="E1211" s="167" t="s">
        <v>4685</v>
      </c>
      <c r="F1211" s="85"/>
      <c r="G1211" s="85"/>
      <c r="H1211" s="85"/>
      <c r="I1211" s="85"/>
      <c r="J1211" s="86"/>
      <c r="K1211" s="92"/>
      <c r="L1211" s="154"/>
      <c r="M1211" s="100"/>
      <c r="N1211" s="279"/>
    </row>
    <row r="1212" spans="2:14" ht="15" customHeight="1" x14ac:dyDescent="0.2">
      <c r="B1212" s="63"/>
      <c r="C1212" s="48"/>
      <c r="D1212" s="13"/>
      <c r="E1212" s="325">
        <v>3</v>
      </c>
      <c r="F1212" s="85"/>
      <c r="G1212" s="85"/>
      <c r="H1212" s="85"/>
      <c r="I1212" s="85"/>
      <c r="J1212" s="86"/>
      <c r="K1212" s="92">
        <f>E1212</f>
        <v>3</v>
      </c>
      <c r="L1212" s="154"/>
      <c r="M1212" s="100"/>
      <c r="N1212" s="279"/>
    </row>
    <row r="1213" spans="2:14" ht="15" customHeight="1" thickBot="1" x14ac:dyDescent="0.25">
      <c r="B1213" s="63"/>
      <c r="C1213" s="48"/>
      <c r="D1213" s="13"/>
      <c r="E1213" s="44"/>
      <c r="F1213" s="85"/>
      <c r="G1213" s="85"/>
      <c r="H1213" s="85"/>
      <c r="I1213" s="85"/>
      <c r="J1213" s="86"/>
      <c r="K1213" s="92"/>
      <c r="L1213" s="154"/>
      <c r="M1213" s="100"/>
      <c r="N1213" s="279"/>
    </row>
    <row r="1214" spans="2:14" ht="15" customHeight="1" x14ac:dyDescent="0.2">
      <c r="B1214" s="204"/>
      <c r="C1214" s="48" t="s">
        <v>11911</v>
      </c>
      <c r="D1214" s="187" t="s">
        <v>4665</v>
      </c>
      <c r="E1214" s="662" t="str">
        <f>IFERROR(VLOOKUP($C1214,'SINAPI DEZEMBRO 2020'!$1:$1048576,2,0),IFERROR(VLOOKUP($C1214,'COMP. PROPRIA'!$B$1:$I$79292,4,0),""))</f>
        <v>PARAFUSO CABECA QUADRADA DE 300MM - FORNECIMENTO E INSTALAÇÃO</v>
      </c>
      <c r="F1214" s="663"/>
      <c r="G1214" s="663"/>
      <c r="H1214" s="663"/>
      <c r="I1214" s="663"/>
      <c r="J1214" s="664"/>
      <c r="K1214" s="34">
        <f>K1216</f>
        <v>1</v>
      </c>
      <c r="L1214" s="154" t="str">
        <f>'COMP. PROPRIA'!F578</f>
        <v>UN</v>
      </c>
      <c r="M1214" s="100"/>
      <c r="N1214" s="279"/>
    </row>
    <row r="1215" spans="2:14" ht="15" customHeight="1" x14ac:dyDescent="0.2">
      <c r="B1215" s="63"/>
      <c r="C1215" s="48"/>
      <c r="D1215" s="13"/>
      <c r="E1215" s="167" t="s">
        <v>4685</v>
      </c>
      <c r="F1215" s="85"/>
      <c r="G1215" s="85"/>
      <c r="H1215" s="85"/>
      <c r="I1215" s="85"/>
      <c r="J1215" s="86"/>
      <c r="K1215" s="34"/>
      <c r="L1215" s="154"/>
      <c r="M1215" s="100"/>
      <c r="N1215" s="279"/>
    </row>
    <row r="1216" spans="2:14" ht="15" customHeight="1" x14ac:dyDescent="0.2">
      <c r="B1216" s="63"/>
      <c r="C1216" s="48"/>
      <c r="D1216" s="13"/>
      <c r="E1216" s="325">
        <v>1</v>
      </c>
      <c r="F1216" s="85"/>
      <c r="G1216" s="85"/>
      <c r="H1216" s="85"/>
      <c r="I1216" s="85"/>
      <c r="J1216" s="86"/>
      <c r="K1216" s="34">
        <f>E1216</f>
        <v>1</v>
      </c>
      <c r="L1216" s="154"/>
      <c r="M1216" s="100"/>
      <c r="N1216" s="279"/>
    </row>
    <row r="1217" spans="2:14" ht="15" customHeight="1" thickBot="1" x14ac:dyDescent="0.25">
      <c r="B1217" s="63"/>
      <c r="C1217" s="48"/>
      <c r="D1217" s="13"/>
      <c r="E1217" s="44"/>
      <c r="F1217" s="85"/>
      <c r="G1217" s="85"/>
      <c r="H1217" s="85"/>
      <c r="I1217" s="85"/>
      <c r="J1217" s="86"/>
      <c r="K1217" s="34"/>
      <c r="L1217" s="154"/>
      <c r="M1217" s="100"/>
      <c r="N1217" s="279"/>
    </row>
    <row r="1218" spans="2:14" ht="15" customHeight="1" x14ac:dyDescent="0.2">
      <c r="B1218" s="204"/>
      <c r="C1218" s="48" t="s">
        <v>11912</v>
      </c>
      <c r="D1218" s="187" t="s">
        <v>4665</v>
      </c>
      <c r="E1218" s="662" t="str">
        <f>IFERROR(VLOOKUP($C1218,'SINAPI DEZEMBRO 2020'!$1:$1048576,2,0),IFERROR(VLOOKUP($C1218,'COMP. PROPRIA'!$B$1:$I$79292,4,0),""))</f>
        <v>PROTETOR DE BUCHA DE AT DE TRANSFORMADOR 15KV - FORNECIMENTO E INSTALAÇÃO</v>
      </c>
      <c r="F1218" s="663"/>
      <c r="G1218" s="663"/>
      <c r="H1218" s="663"/>
      <c r="I1218" s="663"/>
      <c r="J1218" s="664"/>
      <c r="K1218" s="34">
        <f>K1220</f>
        <v>6</v>
      </c>
      <c r="L1218" s="154" t="str">
        <f>'COMP. PROPRIA'!F584</f>
        <v>UN</v>
      </c>
      <c r="M1218" s="100"/>
      <c r="N1218" s="279"/>
    </row>
    <row r="1219" spans="2:14" ht="15" customHeight="1" x14ac:dyDescent="0.2">
      <c r="B1219" s="63"/>
      <c r="C1219" s="48"/>
      <c r="D1219" s="13"/>
      <c r="E1219" s="167" t="s">
        <v>4685</v>
      </c>
      <c r="F1219" s="85"/>
      <c r="G1219" s="85"/>
      <c r="H1219" s="85"/>
      <c r="I1219" s="85"/>
      <c r="J1219" s="86"/>
      <c r="K1219" s="92"/>
      <c r="L1219" s="154"/>
      <c r="M1219" s="100"/>
      <c r="N1219" s="279"/>
    </row>
    <row r="1220" spans="2:14" ht="15" customHeight="1" x14ac:dyDescent="0.2">
      <c r="B1220" s="63"/>
      <c r="C1220" s="48"/>
      <c r="D1220" s="13"/>
      <c r="E1220" s="325">
        <v>6</v>
      </c>
      <c r="F1220" s="85"/>
      <c r="G1220" s="85"/>
      <c r="H1220" s="85"/>
      <c r="I1220" s="85"/>
      <c r="J1220" s="86"/>
      <c r="K1220" s="92">
        <f>E1220</f>
        <v>6</v>
      </c>
      <c r="L1220" s="154"/>
      <c r="M1220" s="100"/>
      <c r="N1220" s="279"/>
    </row>
    <row r="1221" spans="2:14" ht="15" customHeight="1" thickBot="1" x14ac:dyDescent="0.25">
      <c r="B1221" s="63"/>
      <c r="C1221" s="48"/>
      <c r="D1221" s="13"/>
      <c r="E1221" s="44"/>
      <c r="F1221" s="85"/>
      <c r="G1221" s="85"/>
      <c r="H1221" s="85"/>
      <c r="I1221" s="85"/>
      <c r="J1221" s="86"/>
      <c r="K1221" s="92"/>
      <c r="L1221" s="154"/>
      <c r="M1221" s="100"/>
      <c r="N1221" s="279"/>
    </row>
    <row r="1222" spans="2:14" ht="27.75" customHeight="1" x14ac:dyDescent="0.2">
      <c r="B1222" s="204"/>
      <c r="C1222" s="48">
        <v>102105</v>
      </c>
      <c r="D1222" s="122" t="s">
        <v>7</v>
      </c>
      <c r="E1222" s="662" t="str">
        <f>IFERROR(VLOOKUP($C1222,'SINAPI DEZEMBRO 2020'!$1:$1048576,2,0),IFERROR(VLOOKUP($C1222,'COMP. PROPRIA'!$B$1:$I$79292,4,0),""))</f>
        <v>TRANSFORMADOR DE DISTRIBUIÇÃO, 112,5 KVA, TRIFÁSICO, 60 HZ, CLASSE 15 KV, IMERSO EM ÓLEO MINERAL, INSTALAÇÃO EM POSTE (NÃO INCLUSO SUPORTE) - FORNECIMENTO E INSTALAÇÃO. AF_12/2020</v>
      </c>
      <c r="F1222" s="663"/>
      <c r="G1222" s="663"/>
      <c r="H1222" s="663"/>
      <c r="I1222" s="663"/>
      <c r="J1222" s="664"/>
      <c r="K1222" s="34">
        <f>K1224</f>
        <v>1</v>
      </c>
      <c r="L1222" s="154" t="str">
        <f>IFERROR(VLOOKUP($C1222,'SINAPI DEZEMBRO 2020'!$1:$1048576,3,0),IFERROR(VLOOKUP($C1222,'COMP. PROPRIA'!$B$1:$I$79292,5,0),""))</f>
        <v>UN</v>
      </c>
      <c r="M1222" s="100"/>
      <c r="N1222" s="279"/>
    </row>
    <row r="1223" spans="2:14" ht="15" customHeight="1" x14ac:dyDescent="0.2">
      <c r="B1223" s="63"/>
      <c r="C1223" s="48"/>
      <c r="D1223" s="13"/>
      <c r="E1223" s="167" t="s">
        <v>4685</v>
      </c>
      <c r="F1223" s="85"/>
      <c r="G1223" s="85"/>
      <c r="H1223" s="85"/>
      <c r="I1223" s="85"/>
      <c r="J1223" s="86"/>
      <c r="K1223" s="92"/>
      <c r="L1223" s="154"/>
      <c r="M1223" s="100"/>
      <c r="N1223" s="279"/>
    </row>
    <row r="1224" spans="2:14" ht="15" customHeight="1" x14ac:dyDescent="0.2">
      <c r="B1224" s="63"/>
      <c r="C1224" s="48"/>
      <c r="D1224" s="13"/>
      <c r="E1224" s="325">
        <v>1</v>
      </c>
      <c r="F1224" s="85"/>
      <c r="G1224" s="85"/>
      <c r="H1224" s="85"/>
      <c r="I1224" s="85"/>
      <c r="J1224" s="86"/>
      <c r="K1224" s="92">
        <f>E1224</f>
        <v>1</v>
      </c>
      <c r="L1224" s="154"/>
      <c r="M1224" s="100"/>
      <c r="N1224" s="279"/>
    </row>
    <row r="1225" spans="2:14" ht="15" customHeight="1" thickBot="1" x14ac:dyDescent="0.25">
      <c r="B1225" s="63"/>
      <c r="C1225" s="48"/>
      <c r="D1225" s="13"/>
      <c r="E1225" s="131"/>
      <c r="F1225" s="85"/>
      <c r="G1225" s="85"/>
      <c r="H1225" s="85"/>
      <c r="I1225" s="85"/>
      <c r="J1225" s="86"/>
      <c r="K1225" s="92"/>
      <c r="L1225" s="154"/>
      <c r="M1225" s="100"/>
      <c r="N1225" s="279"/>
    </row>
    <row r="1226" spans="2:14" ht="15" customHeight="1" x14ac:dyDescent="0.2">
      <c r="B1226" s="204"/>
      <c r="C1226" s="48" t="s">
        <v>11913</v>
      </c>
      <c r="D1226" s="187" t="s">
        <v>4665</v>
      </c>
      <c r="E1226" s="662" t="str">
        <f>IFERROR(VLOOKUP($C1226,'SINAPI DEZEMBRO 2020'!$1:$1048576,2,0),IFERROR(VLOOKUP($C1226,'COMP. PROPRIA'!$B$1:$I$79292,4,0),""))</f>
        <v xml:space="preserve">ISOLADOR DE PINO POLIMÉRICO COM ANEL DE AMARRAÇÃO - 15KV - FORNECIMENTO E INSTALAÇÃO </v>
      </c>
      <c r="F1226" s="663"/>
      <c r="G1226" s="663"/>
      <c r="H1226" s="663"/>
      <c r="I1226" s="663"/>
      <c r="J1226" s="664"/>
      <c r="K1226" s="34">
        <f>K1228</f>
        <v>3</v>
      </c>
      <c r="L1226" s="154" t="str">
        <f>'COMP. PROPRIA'!F589</f>
        <v>UN</v>
      </c>
      <c r="M1226" s="100"/>
      <c r="N1226" s="279"/>
    </row>
    <row r="1227" spans="2:14" ht="15" customHeight="1" x14ac:dyDescent="0.2">
      <c r="B1227" s="63"/>
      <c r="C1227" s="48"/>
      <c r="D1227" s="13"/>
      <c r="E1227" s="167" t="s">
        <v>4685</v>
      </c>
      <c r="F1227" s="85"/>
      <c r="G1227" s="85"/>
      <c r="H1227" s="85"/>
      <c r="I1227" s="85"/>
      <c r="J1227" s="86"/>
      <c r="K1227" s="92"/>
      <c r="L1227" s="154"/>
      <c r="M1227" s="100"/>
      <c r="N1227" s="279"/>
    </row>
    <row r="1228" spans="2:14" ht="15" customHeight="1" x14ac:dyDescent="0.2">
      <c r="B1228" s="63"/>
      <c r="C1228" s="48"/>
      <c r="D1228" s="13"/>
      <c r="E1228" s="325">
        <v>3</v>
      </c>
      <c r="F1228" s="85"/>
      <c r="G1228" s="85"/>
      <c r="H1228" s="85"/>
      <c r="I1228" s="85"/>
      <c r="J1228" s="86"/>
      <c r="K1228" s="92">
        <f>E1228</f>
        <v>3</v>
      </c>
      <c r="L1228" s="154"/>
      <c r="M1228" s="100"/>
      <c r="N1228" s="279"/>
    </row>
    <row r="1229" spans="2:14" ht="15" customHeight="1" thickBot="1" x14ac:dyDescent="0.25">
      <c r="B1229" s="63"/>
      <c r="C1229" s="48"/>
      <c r="D1229" s="13"/>
      <c r="E1229" s="44"/>
      <c r="F1229" s="85"/>
      <c r="G1229" s="85"/>
      <c r="H1229" s="85"/>
      <c r="I1229" s="85"/>
      <c r="J1229" s="86"/>
      <c r="K1229" s="92"/>
      <c r="L1229" s="154"/>
      <c r="M1229" s="100"/>
      <c r="N1229" s="279"/>
    </row>
    <row r="1230" spans="2:14" ht="15" customHeight="1" x14ac:dyDescent="0.2">
      <c r="B1230" s="204"/>
      <c r="C1230" s="48" t="s">
        <v>11914</v>
      </c>
      <c r="D1230" s="187" t="s">
        <v>4665</v>
      </c>
      <c r="E1230" s="662" t="str">
        <f>IFERROR(VLOOKUP($C1230,'SINAPI DEZEMBRO 2020'!$1:$1048576,2,0),IFERROR(VLOOKUP($C1230,'COMP. PROPRIA'!$B$1:$I$79292,4,0),""))</f>
        <v>PINO CURTO PARA ISOLADOR DE PINO 15KV - FORNECIMENTO E INSTALAÇÃO</v>
      </c>
      <c r="F1230" s="663"/>
      <c r="G1230" s="663"/>
      <c r="H1230" s="663"/>
      <c r="I1230" s="663"/>
      <c r="J1230" s="664"/>
      <c r="K1230" s="34">
        <f>K1232</f>
        <v>3</v>
      </c>
      <c r="L1230" s="154" t="str">
        <f>'COMP. PROPRIA'!F595</f>
        <v>UN</v>
      </c>
      <c r="M1230" s="100"/>
      <c r="N1230" s="279"/>
    </row>
    <row r="1231" spans="2:14" ht="15" customHeight="1" x14ac:dyDescent="0.2">
      <c r="B1231" s="63"/>
      <c r="C1231" s="48"/>
      <c r="D1231" s="13"/>
      <c r="E1231" s="167" t="s">
        <v>4685</v>
      </c>
      <c r="F1231" s="85"/>
      <c r="G1231" s="85"/>
      <c r="H1231" s="85"/>
      <c r="I1231" s="85"/>
      <c r="J1231" s="86"/>
      <c r="K1231" s="92"/>
      <c r="L1231" s="154"/>
      <c r="M1231" s="100"/>
      <c r="N1231" s="279"/>
    </row>
    <row r="1232" spans="2:14" ht="15" customHeight="1" x14ac:dyDescent="0.2">
      <c r="B1232" s="63"/>
      <c r="C1232" s="48"/>
      <c r="D1232" s="13"/>
      <c r="E1232" s="325">
        <v>3</v>
      </c>
      <c r="F1232" s="85"/>
      <c r="G1232" s="85"/>
      <c r="H1232" s="85"/>
      <c r="I1232" s="85"/>
      <c r="J1232" s="86"/>
      <c r="K1232" s="92">
        <f>E1232</f>
        <v>3</v>
      </c>
      <c r="L1232" s="154"/>
      <c r="M1232" s="100"/>
      <c r="N1232" s="279"/>
    </row>
    <row r="1233" spans="2:14" ht="15" customHeight="1" thickBot="1" x14ac:dyDescent="0.25">
      <c r="B1233" s="63"/>
      <c r="C1233" s="48"/>
      <c r="D1233" s="13"/>
      <c r="E1233" s="44"/>
      <c r="F1233" s="85"/>
      <c r="G1233" s="85"/>
      <c r="H1233" s="85"/>
      <c r="I1233" s="85"/>
      <c r="J1233" s="86"/>
      <c r="K1233" s="92"/>
      <c r="L1233" s="154"/>
      <c r="M1233" s="100"/>
      <c r="N1233" s="279"/>
    </row>
    <row r="1234" spans="2:14" ht="23.25" customHeight="1" x14ac:dyDescent="0.2">
      <c r="B1234" s="204"/>
      <c r="C1234" s="48" t="s">
        <v>11915</v>
      </c>
      <c r="D1234" s="187" t="s">
        <v>4665</v>
      </c>
      <c r="E1234" s="662" t="str">
        <f>IFERROR(VLOOKUP($C1234,'SINAPI DEZEMBRO 2020'!$1:$1048576,2,0),IFERROR(VLOOKUP($C1234,'COMP. PROPRIA'!$B$1:$I$79292,4,0),""))</f>
        <v>CABO DE COBRE SINGELO XLPE - 15KV - 16MM² - FORNECIMENTO E INSTALAÇÃO</v>
      </c>
      <c r="F1234" s="663"/>
      <c r="G1234" s="663"/>
      <c r="H1234" s="663"/>
      <c r="I1234" s="663"/>
      <c r="J1234" s="664"/>
      <c r="K1234" s="34">
        <f>K1236</f>
        <v>9</v>
      </c>
      <c r="L1234" s="154" t="str">
        <f>'COMP. PROPRIA'!F600</f>
        <v>M</v>
      </c>
      <c r="M1234" s="100"/>
      <c r="N1234" s="279"/>
    </row>
    <row r="1235" spans="2:14" ht="15" customHeight="1" x14ac:dyDescent="0.2">
      <c r="B1235" s="63"/>
      <c r="C1235" s="48"/>
      <c r="D1235" s="13"/>
      <c r="E1235" s="167" t="s">
        <v>4685</v>
      </c>
      <c r="F1235" s="85"/>
      <c r="G1235" s="85"/>
      <c r="H1235" s="85"/>
      <c r="I1235" s="85"/>
      <c r="J1235" s="86"/>
      <c r="K1235" s="92"/>
      <c r="L1235" s="154"/>
      <c r="M1235" s="100"/>
      <c r="N1235" s="279"/>
    </row>
    <row r="1236" spans="2:14" ht="15" customHeight="1" x14ac:dyDescent="0.2">
      <c r="B1236" s="63"/>
      <c r="C1236" s="48"/>
      <c r="D1236" s="13"/>
      <c r="E1236" s="325">
        <v>9</v>
      </c>
      <c r="F1236" s="85"/>
      <c r="G1236" s="85"/>
      <c r="H1236" s="85"/>
      <c r="I1236" s="85"/>
      <c r="J1236" s="86"/>
      <c r="K1236" s="92">
        <f>E1236</f>
        <v>9</v>
      </c>
      <c r="L1236" s="154"/>
      <c r="M1236" s="100"/>
      <c r="N1236" s="279"/>
    </row>
    <row r="1237" spans="2:14" ht="15" customHeight="1" thickBot="1" x14ac:dyDescent="0.25">
      <c r="B1237" s="63"/>
      <c r="C1237" s="48"/>
      <c r="D1237" s="13"/>
      <c r="E1237" s="44"/>
      <c r="F1237" s="85"/>
      <c r="G1237" s="85"/>
      <c r="H1237" s="85"/>
      <c r="I1237" s="85"/>
      <c r="J1237" s="86"/>
      <c r="K1237" s="92"/>
      <c r="L1237" s="154"/>
      <c r="M1237" s="100"/>
      <c r="N1237" s="279"/>
    </row>
    <row r="1238" spans="2:14" ht="33" customHeight="1" x14ac:dyDescent="0.2">
      <c r="B1238" s="204"/>
      <c r="C1238" s="48" t="s">
        <v>11916</v>
      </c>
      <c r="D1238" s="187" t="s">
        <v>4665</v>
      </c>
      <c r="E1238" s="662" t="str">
        <f>IFERROR(VLOOKUP($C1238,'SINAPI DEZEMBRO 2020'!$1:$1048576,2,0),IFERROR(VLOOKUP($C1238,'COMP. PROPRIA'!$B$1:$I$79292,4,0),""))</f>
        <v>CABEÇOTE PARA ENTRADA DE LINHA DE ALIMENTAÇÃO PARA ELETRODUTO DE Ø4'' COM ACABAMENTO ANTI CORRESIVO - FORNECIMENTO E INSTALAÇÃO</v>
      </c>
      <c r="F1238" s="663"/>
      <c r="G1238" s="663"/>
      <c r="H1238" s="663"/>
      <c r="I1238" s="663"/>
      <c r="J1238" s="664"/>
      <c r="K1238" s="34">
        <f>K1240</f>
        <v>1</v>
      </c>
      <c r="L1238" s="154" t="str">
        <f>'COMP. PROPRIA'!F605</f>
        <v>UN</v>
      </c>
      <c r="M1238" s="100"/>
      <c r="N1238" s="279"/>
    </row>
    <row r="1239" spans="2:14" ht="15" customHeight="1" x14ac:dyDescent="0.2">
      <c r="B1239" s="63"/>
      <c r="C1239" s="48"/>
      <c r="D1239" s="13"/>
      <c r="E1239" s="167" t="s">
        <v>4685</v>
      </c>
      <c r="F1239" s="85"/>
      <c r="G1239" s="85"/>
      <c r="H1239" s="85"/>
      <c r="I1239" s="85"/>
      <c r="J1239" s="86"/>
      <c r="K1239" s="92"/>
      <c r="L1239" s="154"/>
      <c r="M1239" s="100"/>
      <c r="N1239" s="279"/>
    </row>
    <row r="1240" spans="2:14" ht="15" customHeight="1" x14ac:dyDescent="0.2">
      <c r="B1240" s="63"/>
      <c r="C1240" s="48"/>
      <c r="D1240" s="13"/>
      <c r="E1240" s="325">
        <v>1</v>
      </c>
      <c r="F1240" s="85"/>
      <c r="G1240" s="85"/>
      <c r="H1240" s="85"/>
      <c r="I1240" s="85"/>
      <c r="J1240" s="86"/>
      <c r="K1240" s="92">
        <f>E1240</f>
        <v>1</v>
      </c>
      <c r="L1240" s="154"/>
      <c r="M1240" s="100"/>
      <c r="N1240" s="279"/>
    </row>
    <row r="1241" spans="2:14" ht="15" customHeight="1" thickBot="1" x14ac:dyDescent="0.25">
      <c r="B1241" s="63"/>
      <c r="C1241" s="48"/>
      <c r="D1241" s="13"/>
      <c r="E1241" s="44"/>
      <c r="F1241" s="85"/>
      <c r="G1241" s="85"/>
      <c r="H1241" s="85"/>
      <c r="I1241" s="85"/>
      <c r="J1241" s="86"/>
      <c r="K1241" s="92"/>
      <c r="L1241" s="154"/>
      <c r="M1241" s="100"/>
      <c r="N1241" s="279"/>
    </row>
    <row r="1242" spans="2:14" ht="26.25" customHeight="1" x14ac:dyDescent="0.2">
      <c r="B1242" s="204"/>
      <c r="C1242" s="48">
        <v>97893</v>
      </c>
      <c r="D1242" s="122" t="s">
        <v>7</v>
      </c>
      <c r="E1242" s="662" t="str">
        <f>IFERROR(VLOOKUP($C1242,'SINAPI DEZEMBRO 2020'!$1:$1048576,2,0),IFERROR(VLOOKUP($C1242,'COMP. PROPRIA'!$B$1:$I$79292,4,0),""))</f>
        <v>CAIXA ENTERRADA ELÉTRICA RETANGULAR, EM ALVENARIA COM BLOCOS DE CONCRETO, FUNDO COM BRITA, DIMENSÕES INTERNAS: 0,8X0,8X0,6 M. AF_12/2020</v>
      </c>
      <c r="F1242" s="663"/>
      <c r="G1242" s="663"/>
      <c r="H1242" s="663"/>
      <c r="I1242" s="663"/>
      <c r="J1242" s="664"/>
      <c r="K1242" s="34">
        <f>K1244</f>
        <v>1</v>
      </c>
      <c r="L1242" s="154" t="str">
        <f>IFERROR(VLOOKUP($C1242,'SINAPI DEZEMBRO 2020'!$1:$1048576,3,0),IFERROR(VLOOKUP($C1242,'COMP. PROPRIA'!$B$1:$I$79292,5,0),""))</f>
        <v>UN</v>
      </c>
      <c r="M1242" s="100"/>
      <c r="N1242" s="279"/>
    </row>
    <row r="1243" spans="2:14" ht="15" customHeight="1" x14ac:dyDescent="0.2">
      <c r="B1243" s="63"/>
      <c r="C1243" s="48"/>
      <c r="D1243" s="13"/>
      <c r="E1243" s="167" t="s">
        <v>4685</v>
      </c>
      <c r="F1243" s="85"/>
      <c r="G1243" s="85"/>
      <c r="H1243" s="85"/>
      <c r="I1243" s="85"/>
      <c r="J1243" s="86"/>
      <c r="K1243" s="92"/>
      <c r="L1243" s="154"/>
      <c r="M1243" s="100"/>
      <c r="N1243" s="279"/>
    </row>
    <row r="1244" spans="2:14" ht="15" customHeight="1" x14ac:dyDescent="0.2">
      <c r="B1244" s="63"/>
      <c r="C1244" s="48"/>
      <c r="D1244" s="13"/>
      <c r="E1244" s="325">
        <v>1</v>
      </c>
      <c r="F1244" s="85"/>
      <c r="G1244" s="85"/>
      <c r="H1244" s="85"/>
      <c r="I1244" s="85"/>
      <c r="J1244" s="86"/>
      <c r="K1244" s="92">
        <f>E1244</f>
        <v>1</v>
      </c>
      <c r="L1244" s="154"/>
      <c r="M1244" s="100"/>
      <c r="N1244" s="279"/>
    </row>
    <row r="1245" spans="2:14" ht="15" customHeight="1" thickBot="1" x14ac:dyDescent="0.25">
      <c r="B1245" s="63"/>
      <c r="C1245" s="48"/>
      <c r="D1245" s="13"/>
      <c r="E1245" s="44"/>
      <c r="F1245" s="85"/>
      <c r="G1245" s="85"/>
      <c r="H1245" s="85"/>
      <c r="I1245" s="85"/>
      <c r="J1245" s="86"/>
      <c r="K1245" s="92"/>
      <c r="L1245" s="154"/>
      <c r="M1245" s="100"/>
      <c r="N1245" s="279"/>
    </row>
    <row r="1246" spans="2:14" ht="24.75" customHeight="1" x14ac:dyDescent="0.2">
      <c r="B1246" s="204"/>
      <c r="C1246" s="48">
        <v>91862</v>
      </c>
      <c r="D1246" s="122" t="s">
        <v>7</v>
      </c>
      <c r="E1246" s="662" t="str">
        <f>IFERROR(VLOOKUP($C1246,'SINAPI DEZEMBRO 2020'!$1:$1048576,2,0),IFERROR(VLOOKUP($C1246,'COMP. PROPRIA'!$B$1:$I$79292,4,0),""))</f>
        <v>ELETRODUTO RÍGIDO ROSCÁVEL, PVC, DN 20 MM (1/2"), PARA CIRCUITOS TERMINAIS, INSTALADO EM FORRO - FORNECIMENTO E INSTALAÇÃO. AF_12/2015</v>
      </c>
      <c r="F1246" s="663"/>
      <c r="G1246" s="663"/>
      <c r="H1246" s="663"/>
      <c r="I1246" s="663"/>
      <c r="J1246" s="664"/>
      <c r="K1246" s="34">
        <f>K1248</f>
        <v>3</v>
      </c>
      <c r="L1246" s="154" t="str">
        <f>IFERROR(VLOOKUP($C1246,'SINAPI DEZEMBRO 2020'!$1:$1048576,3,0),IFERROR(VLOOKUP($C1246,'COMP. PROPRIA'!$B$1:$I$79292,5,0),""))</f>
        <v>M</v>
      </c>
      <c r="M1246" s="100"/>
      <c r="N1246" s="279"/>
    </row>
    <row r="1247" spans="2:14" ht="15" customHeight="1" x14ac:dyDescent="0.2">
      <c r="B1247" s="63"/>
      <c r="C1247" s="48"/>
      <c r="D1247" s="13"/>
      <c r="E1247" s="167" t="s">
        <v>4685</v>
      </c>
      <c r="F1247" s="85"/>
      <c r="G1247" s="85"/>
      <c r="H1247" s="85"/>
      <c r="I1247" s="85"/>
      <c r="J1247" s="86"/>
      <c r="K1247" s="92"/>
      <c r="L1247" s="154"/>
      <c r="M1247" s="100"/>
      <c r="N1247" s="279"/>
    </row>
    <row r="1248" spans="2:14" ht="15" customHeight="1" x14ac:dyDescent="0.2">
      <c r="B1248" s="63"/>
      <c r="C1248" s="48"/>
      <c r="D1248" s="13"/>
      <c r="E1248" s="325">
        <v>3</v>
      </c>
      <c r="F1248" s="85"/>
      <c r="G1248" s="85"/>
      <c r="H1248" s="85"/>
      <c r="I1248" s="85"/>
      <c r="J1248" s="86"/>
      <c r="K1248" s="92">
        <f>E1248</f>
        <v>3</v>
      </c>
      <c r="L1248" s="154"/>
      <c r="M1248" s="100"/>
      <c r="N1248" s="279"/>
    </row>
    <row r="1249" spans="2:14" ht="15" customHeight="1" thickBot="1" x14ac:dyDescent="0.25">
      <c r="B1249" s="63"/>
      <c r="C1249" s="48"/>
      <c r="D1249" s="13"/>
      <c r="E1249" s="44"/>
      <c r="F1249" s="85"/>
      <c r="G1249" s="85"/>
      <c r="H1249" s="85"/>
      <c r="I1249" s="85"/>
      <c r="J1249" s="86"/>
      <c r="K1249" s="92"/>
      <c r="L1249" s="154"/>
      <c r="M1249" s="100"/>
      <c r="N1249" s="279"/>
    </row>
    <row r="1250" spans="2:14" ht="22.5" customHeight="1" x14ac:dyDescent="0.2">
      <c r="B1250" s="204"/>
      <c r="C1250" s="48" t="s">
        <v>11917</v>
      </c>
      <c r="D1250" s="187" t="s">
        <v>4665</v>
      </c>
      <c r="E1250" s="662" t="str">
        <f>IFERROR(VLOOKUP($C1250,'SINAPI DEZEMBRO 2020'!$1:$1048576,2,0),IFERROR(VLOOKUP($C1250,'COMP. PROPRIA'!$B$1:$I$79292,4,0),""))</f>
        <v>MURETA EM ALVENARIA 2 VEZ DIM 2,20X2,20 METROS COM COBERTURA DE 5% DE INCLINAÇÃO</v>
      </c>
      <c r="F1250" s="663"/>
      <c r="G1250" s="663"/>
      <c r="H1250" s="663"/>
      <c r="I1250" s="663"/>
      <c r="J1250" s="664"/>
      <c r="K1250" s="34">
        <f>K1252</f>
        <v>1</v>
      </c>
      <c r="L1250" s="154" t="str">
        <f>'COMP. PROPRIA'!F610</f>
        <v>UN</v>
      </c>
      <c r="M1250" s="100"/>
      <c r="N1250" s="279"/>
    </row>
    <row r="1251" spans="2:14" ht="15" customHeight="1" x14ac:dyDescent="0.2">
      <c r="B1251" s="63"/>
      <c r="C1251" s="48"/>
      <c r="D1251" s="13"/>
      <c r="E1251" s="167" t="s">
        <v>4685</v>
      </c>
      <c r="F1251" s="85"/>
      <c r="G1251" s="85"/>
      <c r="H1251" s="85"/>
      <c r="I1251" s="85"/>
      <c r="J1251" s="86"/>
      <c r="K1251" s="92"/>
      <c r="L1251" s="154"/>
      <c r="M1251" s="100"/>
      <c r="N1251" s="279"/>
    </row>
    <row r="1252" spans="2:14" ht="15" customHeight="1" x14ac:dyDescent="0.2">
      <c r="B1252" s="63"/>
      <c r="C1252" s="48"/>
      <c r="D1252" s="13"/>
      <c r="E1252" s="325">
        <v>1</v>
      </c>
      <c r="F1252" s="85"/>
      <c r="G1252" s="85"/>
      <c r="H1252" s="85"/>
      <c r="I1252" s="85"/>
      <c r="J1252" s="86"/>
      <c r="K1252" s="92">
        <f>E1252</f>
        <v>1</v>
      </c>
      <c r="L1252" s="154"/>
      <c r="M1252" s="100"/>
      <c r="N1252" s="279"/>
    </row>
    <row r="1253" spans="2:14" ht="15" customHeight="1" thickBot="1" x14ac:dyDescent="0.25">
      <c r="B1253" s="63"/>
      <c r="C1253" s="48"/>
      <c r="D1253" s="13"/>
      <c r="E1253" s="44"/>
      <c r="F1253" s="85"/>
      <c r="G1253" s="85"/>
      <c r="H1253" s="85"/>
      <c r="I1253" s="85"/>
      <c r="J1253" s="86"/>
      <c r="K1253" s="92"/>
      <c r="L1253" s="154"/>
      <c r="M1253" s="100"/>
      <c r="N1253" s="279"/>
    </row>
    <row r="1254" spans="2:14" ht="25.5" customHeight="1" x14ac:dyDescent="0.2">
      <c r="B1254" s="204"/>
      <c r="C1254" s="48" t="s">
        <v>11918</v>
      </c>
      <c r="D1254" s="187" t="s">
        <v>4665</v>
      </c>
      <c r="E1254" s="662" t="str">
        <f>IFERROR(VLOOKUP($C1254,'SINAPI DEZEMBRO 2020'!$1:$1048576,2,0),IFERROR(VLOOKUP($C1254,'COMP. PROPRIA'!$B$1:$I$79292,4,0),""))</f>
        <v>ARMARIO DE MEDIÇÃO DIRETA 800A E PROTEÇÃO ENERGISA-MT - NDU 002 - FORNECIMENTO E INSTALAÇÃO</v>
      </c>
      <c r="F1254" s="663"/>
      <c r="G1254" s="663"/>
      <c r="H1254" s="663"/>
      <c r="I1254" s="663"/>
      <c r="J1254" s="664"/>
      <c r="K1254" s="34">
        <f>K1256</f>
        <v>1</v>
      </c>
      <c r="L1254" s="154" t="str">
        <f>'COMP. PROPRIA'!F628</f>
        <v>UN</v>
      </c>
      <c r="M1254" s="100"/>
      <c r="N1254" s="279"/>
    </row>
    <row r="1255" spans="2:14" ht="15" customHeight="1" x14ac:dyDescent="0.2">
      <c r="B1255" s="63"/>
      <c r="C1255" s="48"/>
      <c r="D1255" s="13"/>
      <c r="E1255" s="167" t="s">
        <v>4685</v>
      </c>
      <c r="F1255" s="85"/>
      <c r="G1255" s="85"/>
      <c r="H1255" s="85"/>
      <c r="I1255" s="85"/>
      <c r="J1255" s="86"/>
      <c r="K1255" s="92"/>
      <c r="L1255" s="154"/>
      <c r="M1255" s="100"/>
      <c r="N1255" s="279"/>
    </row>
    <row r="1256" spans="2:14" ht="15" customHeight="1" x14ac:dyDescent="0.2">
      <c r="B1256" s="63"/>
      <c r="C1256" s="48"/>
      <c r="D1256" s="13"/>
      <c r="E1256" s="325">
        <v>1</v>
      </c>
      <c r="F1256" s="85"/>
      <c r="G1256" s="85"/>
      <c r="H1256" s="85"/>
      <c r="I1256" s="85"/>
      <c r="J1256" s="86"/>
      <c r="K1256" s="92">
        <f>E1256</f>
        <v>1</v>
      </c>
      <c r="L1256" s="154"/>
      <c r="M1256" s="100"/>
      <c r="N1256" s="279"/>
    </row>
    <row r="1257" spans="2:14" ht="15" customHeight="1" thickBot="1" x14ac:dyDescent="0.25">
      <c r="B1257" s="63"/>
      <c r="C1257" s="48"/>
      <c r="D1257" s="13"/>
      <c r="E1257" s="44"/>
      <c r="F1257" s="85"/>
      <c r="G1257" s="85"/>
      <c r="H1257" s="85"/>
      <c r="I1257" s="85"/>
      <c r="J1257" s="86"/>
      <c r="K1257" s="92"/>
      <c r="L1257" s="154"/>
      <c r="M1257" s="100"/>
      <c r="N1257" s="279"/>
    </row>
    <row r="1258" spans="2:14" ht="19.5" customHeight="1" x14ac:dyDescent="0.2">
      <c r="B1258" s="204"/>
      <c r="C1258" s="48" t="s">
        <v>11919</v>
      </c>
      <c r="D1258" s="187" t="s">
        <v>4665</v>
      </c>
      <c r="E1258" s="662" t="str">
        <f>IFERROR(VLOOKUP($C1258,'SINAPI DEZEMBRO 2020'!$1:$1048576,2,0),IFERROR(VLOOKUP($C1258,'COMP. PROPRIA'!$B$1:$I$79292,4,0),""))</f>
        <v>DISJUNTOR TERMOMAGNETICO TRIPOLAR 300 A - 600 V - FORNECIMENTO E INSTALAÇÃO</v>
      </c>
      <c r="F1258" s="663"/>
      <c r="G1258" s="663"/>
      <c r="H1258" s="663"/>
      <c r="I1258" s="663"/>
      <c r="J1258" s="664"/>
      <c r="K1258" s="34">
        <f>K1260</f>
        <v>1</v>
      </c>
      <c r="L1258" s="154" t="str">
        <f>'COMP. PROPRIA'!F633</f>
        <v xml:space="preserve">UN    </v>
      </c>
      <c r="M1258" s="100"/>
      <c r="N1258" s="279"/>
    </row>
    <row r="1259" spans="2:14" ht="15" customHeight="1" x14ac:dyDescent="0.2">
      <c r="B1259" s="63"/>
      <c r="C1259" s="48"/>
      <c r="D1259" s="13"/>
      <c r="E1259" s="167" t="s">
        <v>4685</v>
      </c>
      <c r="F1259" s="85"/>
      <c r="G1259" s="85"/>
      <c r="H1259" s="85"/>
      <c r="I1259" s="85"/>
      <c r="J1259" s="86"/>
      <c r="K1259" s="92"/>
      <c r="L1259" s="154"/>
      <c r="M1259" s="100"/>
      <c r="N1259" s="279"/>
    </row>
    <row r="1260" spans="2:14" ht="15" customHeight="1" x14ac:dyDescent="0.2">
      <c r="B1260" s="63"/>
      <c r="C1260" s="48"/>
      <c r="D1260" s="13"/>
      <c r="E1260" s="325">
        <v>1</v>
      </c>
      <c r="F1260" s="85"/>
      <c r="G1260" s="85"/>
      <c r="H1260" s="85"/>
      <c r="I1260" s="85"/>
      <c r="J1260" s="86"/>
      <c r="K1260" s="92">
        <f>E1260</f>
        <v>1</v>
      </c>
      <c r="L1260" s="154"/>
      <c r="M1260" s="100"/>
      <c r="N1260" s="279"/>
    </row>
    <row r="1261" spans="2:14" ht="15" customHeight="1" thickBot="1" x14ac:dyDescent="0.25">
      <c r="B1261" s="63"/>
      <c r="C1261" s="48"/>
      <c r="D1261" s="13"/>
      <c r="E1261" s="44"/>
      <c r="F1261" s="85"/>
      <c r="G1261" s="85"/>
      <c r="H1261" s="85"/>
      <c r="I1261" s="85"/>
      <c r="J1261" s="86"/>
      <c r="K1261" s="92"/>
      <c r="L1261" s="154"/>
      <c r="M1261" s="100"/>
      <c r="N1261" s="279"/>
    </row>
    <row r="1262" spans="2:14" ht="28.5" customHeight="1" x14ac:dyDescent="0.2">
      <c r="B1262" s="204"/>
      <c r="C1262" s="48">
        <v>92998</v>
      </c>
      <c r="D1262" s="122" t="s">
        <v>7</v>
      </c>
      <c r="E1262" s="662" t="str">
        <f>IFERROR(VLOOKUP($C1262,'SINAPI DEZEMBRO 2020'!$1:$1048576,2,0),IFERROR(VLOOKUP($C1262,'COMP. PROPRIA'!$B$1:$I$79292,4,0),""))</f>
        <v>CABO DE COBRE FLEXÍVEL ISOLADO, 185 MM², ANTI-CHAMA 0,6/1,0 KV, PARA DISTRIBUIÇÃO - FORNECIMENTO E INSTALAÇÃO. AF_12/2015</v>
      </c>
      <c r="F1262" s="663"/>
      <c r="G1262" s="663"/>
      <c r="H1262" s="663"/>
      <c r="I1262" s="663"/>
      <c r="J1262" s="664"/>
      <c r="K1262" s="34">
        <f>K1264</f>
        <v>36</v>
      </c>
      <c r="L1262" s="154" t="str">
        <f>IFERROR(VLOOKUP($C1262,'SINAPI DEZEMBRO 2020'!$1:$1048576,3,0),IFERROR(VLOOKUP($C1262,'COMP. PROPRIA'!$B$1:$I$79292,5,0),""))</f>
        <v>M</v>
      </c>
      <c r="M1262" s="100"/>
      <c r="N1262" s="279"/>
    </row>
    <row r="1263" spans="2:14" ht="15" customHeight="1" x14ac:dyDescent="0.2">
      <c r="B1263" s="63"/>
      <c r="C1263" s="48"/>
      <c r="D1263" s="13"/>
      <c r="E1263" s="167" t="s">
        <v>4685</v>
      </c>
      <c r="F1263" s="85"/>
      <c r="G1263" s="85"/>
      <c r="H1263" s="85"/>
      <c r="I1263" s="85"/>
      <c r="J1263" s="86"/>
      <c r="K1263" s="92"/>
      <c r="L1263" s="154"/>
      <c r="M1263" s="100"/>
      <c r="N1263" s="279"/>
    </row>
    <row r="1264" spans="2:14" ht="15" customHeight="1" x14ac:dyDescent="0.2">
      <c r="B1264" s="63"/>
      <c r="C1264" s="48"/>
      <c r="D1264" s="13"/>
      <c r="E1264" s="325">
        <v>36</v>
      </c>
      <c r="F1264" s="85"/>
      <c r="G1264" s="85"/>
      <c r="H1264" s="85"/>
      <c r="I1264" s="85"/>
      <c r="J1264" s="86"/>
      <c r="K1264" s="92">
        <f>E1264</f>
        <v>36</v>
      </c>
      <c r="L1264" s="154"/>
      <c r="M1264" s="100"/>
      <c r="N1264" s="279"/>
    </row>
    <row r="1265" spans="2:14" ht="15" customHeight="1" thickBot="1" x14ac:dyDescent="0.25">
      <c r="B1265" s="63"/>
      <c r="C1265" s="48"/>
      <c r="D1265" s="13"/>
      <c r="E1265" s="44"/>
      <c r="F1265" s="85"/>
      <c r="G1265" s="85"/>
      <c r="H1265" s="85"/>
      <c r="I1265" s="85"/>
      <c r="J1265" s="86"/>
      <c r="K1265" s="92"/>
      <c r="L1265" s="154"/>
      <c r="M1265" s="100"/>
      <c r="N1265" s="279"/>
    </row>
    <row r="1266" spans="2:14" ht="26.25" customHeight="1" x14ac:dyDescent="0.2">
      <c r="B1266" s="204"/>
      <c r="C1266" s="48">
        <v>92992</v>
      </c>
      <c r="D1266" s="122" t="s">
        <v>7</v>
      </c>
      <c r="E1266" s="662" t="str">
        <f>IFERROR(VLOOKUP($C1266,'SINAPI DEZEMBRO 2020'!$1:$1048576,2,0),IFERROR(VLOOKUP($C1266,'COMP. PROPRIA'!$B$1:$I$79292,4,0),""))</f>
        <v>CABO DE COBRE FLEXÍVEL ISOLADO, 95 MM², ANTI-CHAMA 0,6/1,0 KV, PARA DISTRIBUIÇÃO - FORNECIMENTO E INSTALAÇÃO. AF_12/2015</v>
      </c>
      <c r="F1266" s="663"/>
      <c r="G1266" s="663"/>
      <c r="H1266" s="663"/>
      <c r="I1266" s="663"/>
      <c r="J1266" s="664"/>
      <c r="K1266" s="34">
        <f>K1268</f>
        <v>12</v>
      </c>
      <c r="L1266" s="154" t="str">
        <f>IFERROR(VLOOKUP($C1266,'SINAPI DEZEMBRO 2020'!$1:$1048576,3,0),IFERROR(VLOOKUP($C1266,'COMP. PROPRIA'!$B$1:$I$79292,5,0),""))</f>
        <v>M</v>
      </c>
      <c r="M1266" s="100"/>
      <c r="N1266" s="279"/>
    </row>
    <row r="1267" spans="2:14" ht="15" customHeight="1" x14ac:dyDescent="0.2">
      <c r="B1267" s="63"/>
      <c r="C1267" s="48"/>
      <c r="D1267" s="13"/>
      <c r="E1267" s="167" t="s">
        <v>4685</v>
      </c>
      <c r="F1267" s="85"/>
      <c r="G1267" s="85"/>
      <c r="H1267" s="85"/>
      <c r="I1267" s="85"/>
      <c r="J1267" s="86"/>
      <c r="K1267" s="92"/>
      <c r="L1267" s="154"/>
      <c r="M1267" s="100"/>
      <c r="N1267" s="279"/>
    </row>
    <row r="1268" spans="2:14" ht="15" customHeight="1" x14ac:dyDescent="0.2">
      <c r="B1268" s="63"/>
      <c r="C1268" s="48"/>
      <c r="D1268" s="13"/>
      <c r="E1268" s="325">
        <v>12</v>
      </c>
      <c r="F1268" s="85"/>
      <c r="G1268" s="85"/>
      <c r="H1268" s="85"/>
      <c r="I1268" s="85"/>
      <c r="J1268" s="86"/>
      <c r="K1268" s="92">
        <f>E1268</f>
        <v>12</v>
      </c>
      <c r="L1268" s="154"/>
      <c r="M1268" s="100"/>
      <c r="N1268" s="279"/>
    </row>
    <row r="1269" spans="2:14" ht="15" customHeight="1" thickBot="1" x14ac:dyDescent="0.25">
      <c r="B1269" s="63"/>
      <c r="C1269" s="48"/>
      <c r="D1269" s="13"/>
      <c r="E1269" s="44"/>
      <c r="F1269" s="85"/>
      <c r="G1269" s="85"/>
      <c r="H1269" s="85"/>
      <c r="I1269" s="85"/>
      <c r="J1269" s="86"/>
      <c r="K1269" s="92"/>
      <c r="L1269" s="154"/>
      <c r="M1269" s="100"/>
      <c r="N1269" s="279"/>
    </row>
    <row r="1270" spans="2:14" ht="32.25" customHeight="1" x14ac:dyDescent="0.2">
      <c r="B1270" s="204"/>
      <c r="C1270" s="48" t="s">
        <v>11920</v>
      </c>
      <c r="D1270" s="187" t="s">
        <v>4665</v>
      </c>
      <c r="E1270" s="662" t="str">
        <f>IFERROR(VLOOKUP($C1270,'SINAPI DEZEMBRO 2020'!$1:$1048576,2,0),IFERROR(VLOOKUP($C1270,'COMP. PROPRIA'!$B$1:$I$79292,4,0),""))</f>
        <v>ELETRODUTO AÇO CARBONO COM COSTURA GALVANIZADO A FOGO Ø100MM - FORNECIMENTO E INSTALAÇÃO</v>
      </c>
      <c r="F1270" s="663"/>
      <c r="G1270" s="663"/>
      <c r="H1270" s="663"/>
      <c r="I1270" s="663"/>
      <c r="J1270" s="664"/>
      <c r="K1270" s="34">
        <f>K1272</f>
        <v>6</v>
      </c>
      <c r="L1270" s="154" t="str">
        <f>'COMP. PROPRIA'!F638</f>
        <v>M</v>
      </c>
      <c r="M1270" s="100"/>
      <c r="N1270" s="279"/>
    </row>
    <row r="1271" spans="2:14" ht="15" customHeight="1" x14ac:dyDescent="0.2">
      <c r="B1271" s="63"/>
      <c r="C1271" s="48"/>
      <c r="D1271" s="13"/>
      <c r="E1271" s="167" t="s">
        <v>4685</v>
      </c>
      <c r="F1271" s="85"/>
      <c r="G1271" s="85"/>
      <c r="H1271" s="85"/>
      <c r="I1271" s="85"/>
      <c r="J1271" s="86"/>
      <c r="K1271" s="92"/>
      <c r="L1271" s="154"/>
      <c r="M1271" s="100"/>
      <c r="N1271" s="279"/>
    </row>
    <row r="1272" spans="2:14" ht="15" customHeight="1" x14ac:dyDescent="0.2">
      <c r="B1272" s="63"/>
      <c r="C1272" s="48"/>
      <c r="D1272" s="13"/>
      <c r="E1272" s="325">
        <v>6</v>
      </c>
      <c r="F1272" s="85"/>
      <c r="G1272" s="85"/>
      <c r="H1272" s="85"/>
      <c r="I1272" s="85"/>
      <c r="J1272" s="86"/>
      <c r="K1272" s="92">
        <f>E1272</f>
        <v>6</v>
      </c>
      <c r="L1272" s="154"/>
      <c r="M1272" s="100"/>
      <c r="N1272" s="279"/>
    </row>
    <row r="1273" spans="2:14" ht="15" customHeight="1" thickBot="1" x14ac:dyDescent="0.25">
      <c r="B1273" s="63"/>
      <c r="C1273" s="48"/>
      <c r="D1273" s="13"/>
      <c r="E1273" s="44"/>
      <c r="F1273" s="85"/>
      <c r="G1273" s="85"/>
      <c r="H1273" s="85"/>
      <c r="I1273" s="85"/>
      <c r="J1273" s="86"/>
      <c r="K1273" s="92"/>
      <c r="L1273" s="154"/>
      <c r="M1273" s="100"/>
      <c r="N1273" s="279"/>
    </row>
    <row r="1274" spans="2:14" ht="30.75" customHeight="1" x14ac:dyDescent="0.2">
      <c r="B1274" s="204"/>
      <c r="C1274" s="48" t="s">
        <v>11921</v>
      </c>
      <c r="D1274" s="187" t="s">
        <v>4665</v>
      </c>
      <c r="E1274" s="662" t="str">
        <f>IFERROR(VLOOKUP($C1274,'SINAPI DEZEMBRO 2020'!$1:$1048576,2,0),IFERROR(VLOOKUP($C1274,'COMP. PROPRIA'!$B$1:$I$79292,4,0),""))</f>
        <v>TERMINAL METALICO A PRESSAO PARA 1 CABO DE 185 MM2, COM 1 FURO DE FIXACAO - FORNECIMENTO E INSTALAÇÃO</v>
      </c>
      <c r="F1274" s="663"/>
      <c r="G1274" s="663"/>
      <c r="H1274" s="663"/>
      <c r="I1274" s="663"/>
      <c r="J1274" s="664"/>
      <c r="K1274" s="34">
        <f>K1276</f>
        <v>6</v>
      </c>
      <c r="L1274" s="154" t="str">
        <f>'COMP. PROPRIA'!F643</f>
        <v xml:space="preserve">UN    </v>
      </c>
      <c r="M1274" s="100"/>
      <c r="N1274" s="279"/>
    </row>
    <row r="1275" spans="2:14" ht="15" customHeight="1" x14ac:dyDescent="0.2">
      <c r="B1275" s="63"/>
      <c r="C1275" s="48"/>
      <c r="D1275" s="13"/>
      <c r="E1275" s="167" t="s">
        <v>4685</v>
      </c>
      <c r="F1275" s="85"/>
      <c r="G1275" s="85"/>
      <c r="H1275" s="85"/>
      <c r="I1275" s="85"/>
      <c r="J1275" s="86"/>
      <c r="K1275" s="92"/>
      <c r="L1275" s="154"/>
      <c r="M1275" s="100"/>
      <c r="N1275" s="279"/>
    </row>
    <row r="1276" spans="2:14" ht="15" customHeight="1" x14ac:dyDescent="0.2">
      <c r="B1276" s="63"/>
      <c r="C1276" s="48"/>
      <c r="D1276" s="13"/>
      <c r="E1276" s="325">
        <v>6</v>
      </c>
      <c r="F1276" s="85"/>
      <c r="G1276" s="85"/>
      <c r="H1276" s="85"/>
      <c r="I1276" s="85"/>
      <c r="J1276" s="86"/>
      <c r="K1276" s="92">
        <f>E1276</f>
        <v>6</v>
      </c>
      <c r="L1276" s="154"/>
      <c r="M1276" s="100"/>
      <c r="N1276" s="279"/>
    </row>
    <row r="1277" spans="2:14" ht="15" customHeight="1" thickBot="1" x14ac:dyDescent="0.25">
      <c r="B1277" s="63"/>
      <c r="C1277" s="48"/>
      <c r="D1277" s="13"/>
      <c r="E1277" s="44"/>
      <c r="F1277" s="85"/>
      <c r="G1277" s="85"/>
      <c r="H1277" s="85"/>
      <c r="I1277" s="85"/>
      <c r="J1277" s="86"/>
      <c r="K1277" s="92"/>
      <c r="L1277" s="154"/>
      <c r="M1277" s="100"/>
      <c r="N1277" s="279"/>
    </row>
    <row r="1278" spans="2:14" ht="27" customHeight="1" x14ac:dyDescent="0.2">
      <c r="B1278" s="204"/>
      <c r="C1278" s="48" t="s">
        <v>11922</v>
      </c>
      <c r="D1278" s="187" t="s">
        <v>4665</v>
      </c>
      <c r="E1278" s="662" t="str">
        <f>IFERROR(VLOOKUP($C1278,'SINAPI DEZEMBRO 2020'!$1:$1048576,2,0),IFERROR(VLOOKUP($C1278,'COMP. PROPRIA'!$B$1:$I$79292,4,0),""))</f>
        <v>TERMINAL METALICO A PRESSAO PARA 1 CABO DE 95 MM2, COM 1 FURO DE FIXACAO - FORNECIMENTO E INSTALAÇÃO</v>
      </c>
      <c r="F1278" s="663"/>
      <c r="G1278" s="663"/>
      <c r="H1278" s="663"/>
      <c r="I1278" s="663"/>
      <c r="J1278" s="664"/>
      <c r="K1278" s="34">
        <f>K1280</f>
        <v>2</v>
      </c>
      <c r="L1278" s="154" t="str">
        <f>'COMP. PROPRIA'!F643</f>
        <v xml:space="preserve">UN    </v>
      </c>
      <c r="M1278" s="100"/>
      <c r="N1278" s="279"/>
    </row>
    <row r="1279" spans="2:14" ht="15" customHeight="1" x14ac:dyDescent="0.2">
      <c r="B1279" s="63"/>
      <c r="C1279" s="48"/>
      <c r="D1279" s="13"/>
      <c r="E1279" s="167" t="s">
        <v>4685</v>
      </c>
      <c r="F1279" s="85"/>
      <c r="G1279" s="85"/>
      <c r="H1279" s="85"/>
      <c r="I1279" s="85"/>
      <c r="J1279" s="86"/>
      <c r="K1279" s="92"/>
      <c r="L1279" s="154"/>
      <c r="M1279" s="100"/>
      <c r="N1279" s="279"/>
    </row>
    <row r="1280" spans="2:14" ht="15" customHeight="1" x14ac:dyDescent="0.2">
      <c r="B1280" s="63"/>
      <c r="C1280" s="48"/>
      <c r="D1280" s="13"/>
      <c r="E1280" s="325">
        <v>2</v>
      </c>
      <c r="F1280" s="85"/>
      <c r="G1280" s="85"/>
      <c r="H1280" s="85"/>
      <c r="I1280" s="85"/>
      <c r="J1280" s="86"/>
      <c r="K1280" s="92">
        <f>E1280</f>
        <v>2</v>
      </c>
      <c r="L1280" s="154"/>
      <c r="M1280" s="100"/>
      <c r="N1280" s="279"/>
    </row>
    <row r="1281" spans="2:14" ht="15" customHeight="1" x14ac:dyDescent="0.2">
      <c r="B1281" s="63"/>
      <c r="C1281" s="48"/>
      <c r="D1281" s="13"/>
      <c r="E1281" s="44"/>
      <c r="F1281" s="85"/>
      <c r="G1281" s="85"/>
      <c r="H1281" s="85"/>
      <c r="I1281" s="85"/>
      <c r="J1281" s="86"/>
      <c r="K1281" s="92"/>
      <c r="L1281" s="154"/>
      <c r="M1281" s="100"/>
      <c r="N1281" s="279"/>
    </row>
    <row r="1282" spans="2:14" ht="15" customHeight="1" thickBot="1" x14ac:dyDescent="0.25">
      <c r="B1282" s="63"/>
      <c r="C1282" s="48"/>
      <c r="D1282" s="13"/>
      <c r="E1282" s="668" t="s">
        <v>11951</v>
      </c>
      <c r="F1282" s="669"/>
      <c r="G1282" s="669"/>
      <c r="H1282" s="669"/>
      <c r="I1282" s="669"/>
      <c r="J1282" s="670"/>
      <c r="K1282" s="92"/>
      <c r="L1282" s="154"/>
      <c r="M1282" s="100"/>
      <c r="N1282" s="279"/>
    </row>
    <row r="1283" spans="2:14" ht="17.25" customHeight="1" x14ac:dyDescent="0.2">
      <c r="B1283" s="204"/>
      <c r="C1283" s="48" t="s">
        <v>11923</v>
      </c>
      <c r="D1283" s="187" t="s">
        <v>4665</v>
      </c>
      <c r="E1283" s="662" t="str">
        <f>IFERROR(VLOOKUP($C1283,'SINAPI DEZEMBRO 2020'!$1:$1048576,2,0),IFERROR(VLOOKUP($C1283,'COMP. PROPRIA'!$B$1:$I$79292,4,0),""))</f>
        <v>CABO DE ALUMINIO PROTEGIDO 50MM² - 15KV - XLPE - FORNECIMENTO E INSTALAÇÃO</v>
      </c>
      <c r="F1283" s="663"/>
      <c r="G1283" s="663"/>
      <c r="H1283" s="663"/>
      <c r="I1283" s="663"/>
      <c r="J1283" s="664"/>
      <c r="K1283" s="34">
        <f>K1285</f>
        <v>18</v>
      </c>
      <c r="L1283" s="154" t="str">
        <f>'COMP. PROPRIA'!F662</f>
        <v>M</v>
      </c>
      <c r="M1283" s="100"/>
      <c r="N1283" s="279"/>
    </row>
    <row r="1284" spans="2:14" ht="15" customHeight="1" x14ac:dyDescent="0.2">
      <c r="B1284" s="63"/>
      <c r="C1284" s="48"/>
      <c r="D1284" s="13"/>
      <c r="E1284" s="167" t="s">
        <v>4685</v>
      </c>
      <c r="F1284" s="85"/>
      <c r="G1284" s="85"/>
      <c r="H1284" s="85"/>
      <c r="I1284" s="85"/>
      <c r="J1284" s="86"/>
      <c r="K1284" s="92"/>
      <c r="L1284" s="154"/>
      <c r="M1284" s="100"/>
      <c r="N1284" s="279"/>
    </row>
    <row r="1285" spans="2:14" ht="15" customHeight="1" x14ac:dyDescent="0.2">
      <c r="B1285" s="63"/>
      <c r="C1285" s="48"/>
      <c r="D1285" s="13"/>
      <c r="E1285" s="325">
        <v>18</v>
      </c>
      <c r="F1285" s="85"/>
      <c r="G1285" s="85"/>
      <c r="H1285" s="85"/>
      <c r="I1285" s="85"/>
      <c r="J1285" s="86"/>
      <c r="K1285" s="92">
        <f>E1285</f>
        <v>18</v>
      </c>
      <c r="L1285" s="154"/>
      <c r="M1285" s="100"/>
      <c r="N1285" s="279"/>
    </row>
    <row r="1286" spans="2:14" ht="15" customHeight="1" thickBot="1" x14ac:dyDescent="0.25">
      <c r="B1286" s="63"/>
      <c r="C1286" s="48"/>
      <c r="D1286" s="13"/>
      <c r="E1286" s="44"/>
      <c r="F1286" s="85"/>
      <c r="G1286" s="85"/>
      <c r="H1286" s="85"/>
      <c r="I1286" s="85"/>
      <c r="J1286" s="86"/>
      <c r="K1286" s="92"/>
      <c r="L1286" s="154"/>
      <c r="M1286" s="100"/>
      <c r="N1286" s="279"/>
    </row>
    <row r="1287" spans="2:14" ht="15" customHeight="1" x14ac:dyDescent="0.2">
      <c r="B1287" s="204"/>
      <c r="C1287" s="48" t="s">
        <v>11924</v>
      </c>
      <c r="D1287" s="187" t="s">
        <v>4665</v>
      </c>
      <c r="E1287" s="662" t="str">
        <f>IFERROR(VLOOKUP($C1287,'SINAPI DEZEMBRO 2020'!$1:$1048576,2,0),IFERROR(VLOOKUP($C1287,'COMP. PROPRIA'!$B$1:$I$79292,4,0),""))</f>
        <v>CABO DE ACO GALVANIZADO 9,5MM - FORNECIMENTO E INSTALAÇÃO</v>
      </c>
      <c r="F1287" s="663"/>
      <c r="G1287" s="663"/>
      <c r="H1287" s="663"/>
      <c r="I1287" s="663"/>
      <c r="J1287" s="664"/>
      <c r="K1287" s="34">
        <f>K1289</f>
        <v>6</v>
      </c>
      <c r="L1287" s="154" t="str">
        <f>'COMP. PROPRIA'!F669</f>
        <v>M</v>
      </c>
      <c r="M1287" s="100"/>
      <c r="N1287" s="279"/>
    </row>
    <row r="1288" spans="2:14" ht="15" customHeight="1" x14ac:dyDescent="0.2">
      <c r="B1288" s="63"/>
      <c r="C1288" s="48"/>
      <c r="D1288" s="13"/>
      <c r="E1288" s="167" t="s">
        <v>4685</v>
      </c>
      <c r="F1288" s="85"/>
      <c r="G1288" s="85"/>
      <c r="H1288" s="85"/>
      <c r="I1288" s="85"/>
      <c r="J1288" s="86"/>
      <c r="K1288" s="92"/>
      <c r="L1288" s="154"/>
      <c r="M1288" s="100"/>
      <c r="N1288" s="279"/>
    </row>
    <row r="1289" spans="2:14" ht="15" customHeight="1" x14ac:dyDescent="0.2">
      <c r="B1289" s="63"/>
      <c r="C1289" s="48"/>
      <c r="D1289" s="13"/>
      <c r="E1289" s="325">
        <v>6</v>
      </c>
      <c r="F1289" s="85"/>
      <c r="G1289" s="85"/>
      <c r="H1289" s="85"/>
      <c r="I1289" s="85"/>
      <c r="J1289" s="86"/>
      <c r="K1289" s="92">
        <f>E1289</f>
        <v>6</v>
      </c>
      <c r="L1289" s="154"/>
      <c r="M1289" s="100"/>
      <c r="N1289" s="279"/>
    </row>
    <row r="1290" spans="2:14" ht="15" customHeight="1" thickBot="1" x14ac:dyDescent="0.25">
      <c r="B1290" s="204"/>
      <c r="C1290" s="48"/>
      <c r="D1290" s="13"/>
      <c r="E1290" s="44"/>
      <c r="F1290" s="85"/>
      <c r="G1290" s="85"/>
      <c r="H1290" s="85"/>
      <c r="I1290" s="85"/>
      <c r="J1290" s="86"/>
      <c r="K1290" s="92"/>
      <c r="L1290" s="154"/>
      <c r="M1290" s="100"/>
      <c r="N1290" s="279"/>
    </row>
    <row r="1291" spans="2:14" ht="15" customHeight="1" x14ac:dyDescent="0.2">
      <c r="B1291" s="204"/>
      <c r="C1291" s="48" t="s">
        <v>11925</v>
      </c>
      <c r="D1291" s="187" t="s">
        <v>4665</v>
      </c>
      <c r="E1291" s="662" t="str">
        <f>IFERROR(VLOOKUP($C1291,'SINAPI DEZEMBRO 2020'!$1:$1048576,2,0),IFERROR(VLOOKUP($C1291,'COMP. PROPRIA'!$B$1:$I$79292,4,0),""))</f>
        <v>ESPAÇADOR LOSANGULAR POLIMÉRICO PARA CABO DE ALUMÍNIO - 15KV - FORNECIMENTO E INSTALAÇÃO</v>
      </c>
      <c r="F1291" s="663"/>
      <c r="G1291" s="663"/>
      <c r="H1291" s="663"/>
      <c r="I1291" s="663"/>
      <c r="J1291" s="664"/>
      <c r="K1291" s="34">
        <f>K1293</f>
        <v>1</v>
      </c>
      <c r="L1291" s="154" t="str">
        <f>'COMP. PROPRIA'!F674</f>
        <v>UN</v>
      </c>
      <c r="M1291" s="100"/>
      <c r="N1291" s="279"/>
    </row>
    <row r="1292" spans="2:14" ht="15" customHeight="1" x14ac:dyDescent="0.2">
      <c r="B1292" s="63"/>
      <c r="C1292" s="48"/>
      <c r="D1292" s="13"/>
      <c r="E1292" s="167" t="s">
        <v>4685</v>
      </c>
      <c r="F1292" s="85"/>
      <c r="G1292" s="85"/>
      <c r="H1292" s="85"/>
      <c r="I1292" s="85"/>
      <c r="J1292" s="86"/>
      <c r="K1292" s="92"/>
      <c r="L1292" s="154"/>
      <c r="M1292" s="100"/>
      <c r="N1292" s="279"/>
    </row>
    <row r="1293" spans="2:14" ht="15" customHeight="1" x14ac:dyDescent="0.2">
      <c r="B1293" s="63"/>
      <c r="C1293" s="48"/>
      <c r="D1293" s="13"/>
      <c r="E1293" s="325">
        <v>1</v>
      </c>
      <c r="F1293" s="85"/>
      <c r="G1293" s="85"/>
      <c r="H1293" s="85"/>
      <c r="I1293" s="85"/>
      <c r="J1293" s="86"/>
      <c r="K1293" s="92">
        <f>E1293</f>
        <v>1</v>
      </c>
      <c r="L1293" s="154"/>
      <c r="M1293" s="100"/>
      <c r="N1293" s="279"/>
    </row>
    <row r="1294" spans="2:14" ht="15" customHeight="1" thickBot="1" x14ac:dyDescent="0.25">
      <c r="B1294" s="63"/>
      <c r="C1294" s="48"/>
      <c r="D1294" s="13"/>
      <c r="E1294" s="44"/>
      <c r="F1294" s="85"/>
      <c r="G1294" s="85"/>
      <c r="H1294" s="85"/>
      <c r="I1294" s="85"/>
      <c r="J1294" s="86"/>
      <c r="K1294" s="92"/>
      <c r="L1294" s="154"/>
      <c r="M1294" s="100"/>
      <c r="N1294" s="279"/>
    </row>
    <row r="1295" spans="2:14" ht="15" customHeight="1" x14ac:dyDescent="0.2">
      <c r="B1295" s="204"/>
      <c r="C1295" s="48" t="s">
        <v>11926</v>
      </c>
      <c r="D1295" s="187" t="s">
        <v>4665</v>
      </c>
      <c r="E1295" s="662" t="str">
        <f>IFERROR(VLOOKUP($C1295,'SINAPI DEZEMBRO 2020'!$1:$1048576,2,0),IFERROR(VLOOKUP($C1295,'COMP. PROPRIA'!$B$1:$I$79292,4,0),""))</f>
        <v>SERVIÇO DE CAMINHÃO DE LINHA VIVA PARA DE CONEXÃO EM REDE DE MÉDIA TENSÃO - 13,8KV</v>
      </c>
      <c r="F1295" s="663"/>
      <c r="G1295" s="663"/>
      <c r="H1295" s="663"/>
      <c r="I1295" s="663"/>
      <c r="J1295" s="664"/>
      <c r="K1295" s="34">
        <f>K1297</f>
        <v>1</v>
      </c>
      <c r="L1295" s="154" t="str">
        <f>'COMP. PROPRIA'!F680</f>
        <v>UN</v>
      </c>
      <c r="M1295" s="100"/>
      <c r="N1295" s="279"/>
    </row>
    <row r="1296" spans="2:14" ht="15" customHeight="1" x14ac:dyDescent="0.2">
      <c r="B1296" s="63"/>
      <c r="C1296" s="48"/>
      <c r="D1296" s="13"/>
      <c r="E1296" s="167" t="s">
        <v>4685</v>
      </c>
      <c r="F1296" s="85"/>
      <c r="G1296" s="85"/>
      <c r="H1296" s="85"/>
      <c r="I1296" s="85"/>
      <c r="J1296" s="86"/>
      <c r="K1296" s="92"/>
      <c r="L1296" s="154"/>
      <c r="M1296" s="100"/>
      <c r="N1296" s="279"/>
    </row>
    <row r="1297" spans="2:14" ht="15" customHeight="1" x14ac:dyDescent="0.2">
      <c r="B1297" s="63"/>
      <c r="C1297" s="48"/>
      <c r="D1297" s="13"/>
      <c r="E1297" s="325">
        <v>1</v>
      </c>
      <c r="F1297" s="85"/>
      <c r="G1297" s="85"/>
      <c r="H1297" s="85"/>
      <c r="I1297" s="85"/>
      <c r="J1297" s="86"/>
      <c r="K1297" s="92">
        <f>E1297</f>
        <v>1</v>
      </c>
      <c r="L1297" s="154"/>
      <c r="M1297" s="100"/>
      <c r="N1297" s="279"/>
    </row>
    <row r="1298" spans="2:14" ht="15" customHeight="1" x14ac:dyDescent="0.2">
      <c r="B1298" s="63"/>
      <c r="C1298" s="48"/>
      <c r="D1298" s="13"/>
      <c r="E1298" s="44"/>
      <c r="F1298" s="85"/>
      <c r="G1298" s="85"/>
      <c r="H1298" s="85"/>
      <c r="I1298" s="85"/>
      <c r="J1298" s="86"/>
      <c r="K1298" s="92"/>
      <c r="L1298" s="154"/>
      <c r="M1298" s="100"/>
      <c r="N1298" s="279"/>
    </row>
    <row r="1299" spans="2:14" ht="15" customHeight="1" thickBot="1" x14ac:dyDescent="0.25">
      <c r="B1299" s="63"/>
      <c r="C1299" s="48"/>
      <c r="D1299" s="13"/>
      <c r="E1299" s="668" t="s">
        <v>11952</v>
      </c>
      <c r="F1299" s="669"/>
      <c r="G1299" s="669"/>
      <c r="H1299" s="669"/>
      <c r="I1299" s="669"/>
      <c r="J1299" s="670"/>
      <c r="K1299" s="92"/>
      <c r="L1299" s="154"/>
      <c r="M1299" s="100"/>
      <c r="N1299" s="279"/>
    </row>
    <row r="1300" spans="2:14" ht="15" customHeight="1" x14ac:dyDescent="0.2">
      <c r="B1300" s="204"/>
      <c r="C1300" s="48" t="s">
        <v>11927</v>
      </c>
      <c r="D1300" s="187" t="s">
        <v>4665</v>
      </c>
      <c r="E1300" s="662" t="str">
        <f>IFERROR(VLOOKUP($C1300,'SINAPI DEZEMBRO 2020'!$1:$1048576,2,0),IFERROR(VLOOKUP($C1300,'COMP. PROPRIA'!$B$1:$I$79292,4,0),""))</f>
        <v>ARAME DE AÇO GALVANIZADO 14 BWG - FORNECIMENTO E INSTALAÇÃO</v>
      </c>
      <c r="F1300" s="663"/>
      <c r="G1300" s="663"/>
      <c r="H1300" s="663"/>
      <c r="I1300" s="663"/>
      <c r="J1300" s="664"/>
      <c r="K1300" s="34">
        <f>K1302</f>
        <v>10</v>
      </c>
      <c r="L1300" s="154" t="str">
        <f>'COMP. PROPRIA'!F685</f>
        <v>M</v>
      </c>
      <c r="M1300" s="100"/>
      <c r="N1300" s="279"/>
    </row>
    <row r="1301" spans="2:14" ht="15" customHeight="1" x14ac:dyDescent="0.2">
      <c r="B1301" s="63"/>
      <c r="C1301" s="48"/>
      <c r="D1301" s="13"/>
      <c r="E1301" s="167" t="s">
        <v>4685</v>
      </c>
      <c r="F1301" s="85"/>
      <c r="G1301" s="85"/>
      <c r="H1301" s="85"/>
      <c r="I1301" s="85"/>
      <c r="J1301" s="86"/>
      <c r="K1301" s="92"/>
      <c r="L1301" s="154"/>
      <c r="M1301" s="100"/>
      <c r="N1301" s="279"/>
    </row>
    <row r="1302" spans="2:14" ht="15" customHeight="1" x14ac:dyDescent="0.2">
      <c r="B1302" s="63"/>
      <c r="C1302" s="48"/>
      <c r="D1302" s="13"/>
      <c r="E1302" s="325">
        <v>10</v>
      </c>
      <c r="F1302" s="85"/>
      <c r="G1302" s="85"/>
      <c r="H1302" s="85"/>
      <c r="I1302" s="85"/>
      <c r="J1302" s="86"/>
      <c r="K1302" s="92">
        <f>E1302</f>
        <v>10</v>
      </c>
      <c r="L1302" s="154"/>
      <c r="M1302" s="100"/>
      <c r="N1302" s="279"/>
    </row>
    <row r="1303" spans="2:14" ht="15" customHeight="1" thickBot="1" x14ac:dyDescent="0.25">
      <c r="B1303" s="63"/>
      <c r="C1303" s="48"/>
      <c r="D1303" s="13"/>
      <c r="E1303" s="44"/>
      <c r="F1303" s="85"/>
      <c r="G1303" s="85"/>
      <c r="H1303" s="85"/>
      <c r="I1303" s="85"/>
      <c r="J1303" s="86"/>
      <c r="K1303" s="92"/>
      <c r="L1303" s="154"/>
      <c r="M1303" s="100"/>
      <c r="N1303" s="279"/>
    </row>
    <row r="1304" spans="2:14" ht="15" customHeight="1" x14ac:dyDescent="0.2">
      <c r="B1304" s="204"/>
      <c r="C1304" s="48">
        <v>91933</v>
      </c>
      <c r="D1304" s="122" t="s">
        <v>7</v>
      </c>
      <c r="E1304" s="662" t="str">
        <f>IFERROR(VLOOKUP($C1304,'SINAPI DEZEMBRO 2020'!$1:$1048576,2,0),IFERROR(VLOOKUP($C1304,'COMP. PROPRIA'!$B$1:$I$79292,4,0),""))</f>
        <v>CABO DE COBRE FLEXÍVEL ISOLADO, 10 MM², ANTI-CHAMA 0,6/1,0 KV, PARA CIRCUITOS TERMINAIS - FORNECIMENTO E INSTALAÇÃO. AF_12/2015</v>
      </c>
      <c r="F1304" s="663"/>
      <c r="G1304" s="663"/>
      <c r="H1304" s="663"/>
      <c r="I1304" s="663"/>
      <c r="J1304" s="664"/>
      <c r="K1304" s="34">
        <f>K1306</f>
        <v>3</v>
      </c>
      <c r="L1304" s="154" t="str">
        <f>IFERROR(VLOOKUP($C1304,'SINAPI DEZEMBRO 2020'!$1:$1048576,3,0),IFERROR(VLOOKUP($C1304,'COMP. PROPRIA'!$B$1:$I$79292,5,0),""))</f>
        <v>M</v>
      </c>
      <c r="M1304" s="100"/>
      <c r="N1304" s="279"/>
    </row>
    <row r="1305" spans="2:14" ht="15" customHeight="1" x14ac:dyDescent="0.2">
      <c r="B1305" s="63"/>
      <c r="C1305" s="48"/>
      <c r="D1305" s="13"/>
      <c r="E1305" s="167" t="s">
        <v>4685</v>
      </c>
      <c r="F1305" s="85"/>
      <c r="G1305" s="85"/>
      <c r="H1305" s="85"/>
      <c r="I1305" s="85"/>
      <c r="J1305" s="86"/>
      <c r="K1305" s="92"/>
      <c r="L1305" s="154"/>
      <c r="M1305" s="100"/>
      <c r="N1305" s="279"/>
    </row>
    <row r="1306" spans="2:14" ht="15" customHeight="1" x14ac:dyDescent="0.2">
      <c r="B1306" s="63"/>
      <c r="C1306" s="48"/>
      <c r="D1306" s="13"/>
      <c r="E1306" s="325">
        <v>3</v>
      </c>
      <c r="F1306" s="85"/>
      <c r="G1306" s="85"/>
      <c r="H1306" s="85"/>
      <c r="I1306" s="85"/>
      <c r="J1306" s="86"/>
      <c r="K1306" s="92">
        <f>E1306</f>
        <v>3</v>
      </c>
      <c r="L1306" s="154"/>
      <c r="M1306" s="100"/>
      <c r="N1306" s="279"/>
    </row>
    <row r="1307" spans="2:14" ht="15" customHeight="1" thickBot="1" x14ac:dyDescent="0.25">
      <c r="B1307" s="63"/>
      <c r="C1307" s="48"/>
      <c r="D1307" s="13"/>
      <c r="E1307" s="44"/>
      <c r="F1307" s="85"/>
      <c r="G1307" s="85"/>
      <c r="H1307" s="85"/>
      <c r="I1307" s="85"/>
      <c r="J1307" s="86"/>
      <c r="K1307" s="92"/>
      <c r="L1307" s="154"/>
      <c r="M1307" s="100"/>
      <c r="N1307" s="279"/>
    </row>
    <row r="1308" spans="2:14" ht="15" customHeight="1" x14ac:dyDescent="0.2">
      <c r="B1308" s="204"/>
      <c r="C1308" s="48">
        <v>97886</v>
      </c>
      <c r="D1308" s="122" t="s">
        <v>7</v>
      </c>
      <c r="E1308" s="662" t="str">
        <f>IFERROR(VLOOKUP($C1308,'SINAPI DEZEMBRO 2020'!$1:$1048576,2,0),IFERROR(VLOOKUP($C1308,'COMP. PROPRIA'!$B$1:$I$79292,4,0),""))</f>
        <v>CAIXA ENTERRADA ELÉTRICA RETANGULAR, EM ALVENARIA COM TIJOLOS CERÂMICOS MACIÇOS, FUNDO COM BRITA, DIMENSÕES INTERNAS: 0,3X0,3X0,3 M. AF_12/2020</v>
      </c>
      <c r="F1308" s="663"/>
      <c r="G1308" s="663"/>
      <c r="H1308" s="663"/>
      <c r="I1308" s="663"/>
      <c r="J1308" s="664"/>
      <c r="K1308" s="34">
        <f>K1310</f>
        <v>9</v>
      </c>
      <c r="L1308" s="154" t="str">
        <f>IFERROR(VLOOKUP($C1308,'SINAPI DEZEMBRO 2020'!$1:$1048576,3,0),IFERROR(VLOOKUP($C1308,'COMP. PROPRIA'!$B$1:$I$79292,5,0),""))</f>
        <v>UN</v>
      </c>
      <c r="M1308" s="100"/>
      <c r="N1308" s="279"/>
    </row>
    <row r="1309" spans="2:14" ht="15" customHeight="1" x14ac:dyDescent="0.2">
      <c r="B1309" s="63"/>
      <c r="C1309" s="48"/>
      <c r="D1309" s="13"/>
      <c r="E1309" s="167" t="s">
        <v>4685</v>
      </c>
      <c r="F1309" s="85"/>
      <c r="G1309" s="85"/>
      <c r="H1309" s="85"/>
      <c r="I1309" s="85"/>
      <c r="J1309" s="86"/>
      <c r="K1309" s="92"/>
      <c r="L1309" s="154"/>
      <c r="M1309" s="100"/>
      <c r="N1309" s="279"/>
    </row>
    <row r="1310" spans="2:14" ht="15" customHeight="1" x14ac:dyDescent="0.2">
      <c r="B1310" s="63"/>
      <c r="C1310" s="48"/>
      <c r="D1310" s="13"/>
      <c r="E1310" s="325">
        <v>9</v>
      </c>
      <c r="F1310" s="85"/>
      <c r="G1310" s="85"/>
      <c r="H1310" s="85"/>
      <c r="I1310" s="85"/>
      <c r="J1310" s="86"/>
      <c r="K1310" s="92">
        <f>E1310</f>
        <v>9</v>
      </c>
      <c r="L1310" s="154"/>
      <c r="M1310" s="100"/>
      <c r="N1310" s="279"/>
    </row>
    <row r="1311" spans="2:14" ht="15" customHeight="1" thickBot="1" x14ac:dyDescent="0.25">
      <c r="B1311" s="63"/>
      <c r="C1311" s="48"/>
      <c r="D1311" s="13"/>
      <c r="E1311" s="44"/>
      <c r="F1311" s="85"/>
      <c r="G1311" s="85"/>
      <c r="H1311" s="85"/>
      <c r="I1311" s="85"/>
      <c r="J1311" s="86"/>
      <c r="K1311" s="92"/>
      <c r="L1311" s="154"/>
      <c r="M1311" s="100"/>
      <c r="N1311" s="279"/>
    </row>
    <row r="1312" spans="2:14" ht="15" customHeight="1" x14ac:dyDescent="0.2">
      <c r="B1312" s="204"/>
      <c r="C1312" s="48" t="s">
        <v>11928</v>
      </c>
      <c r="D1312" s="187" t="s">
        <v>4665</v>
      </c>
      <c r="E1312" s="662" t="str">
        <f>IFERROR(VLOOKUP($C1312,'SINAPI DEZEMBRO 2020'!$1:$1048576,2,0),IFERROR(VLOOKUP($C1312,'COMP. PROPRIA'!$B$1:$I$79292,4,0),""))</f>
        <v>CONECTOR DE DERIVAÇÃO CUNHA - FORNECIMENTO E INSTALAÇÃO</v>
      </c>
      <c r="F1312" s="663"/>
      <c r="G1312" s="663"/>
      <c r="H1312" s="663"/>
      <c r="I1312" s="663"/>
      <c r="J1312" s="664"/>
      <c r="K1312" s="34">
        <f>K1314</f>
        <v>2</v>
      </c>
      <c r="L1312" s="154" t="str">
        <f>'COMP. PROPRIA'!F690</f>
        <v>UN</v>
      </c>
      <c r="M1312" s="100"/>
      <c r="N1312" s="279"/>
    </row>
    <row r="1313" spans="2:14" ht="15" customHeight="1" x14ac:dyDescent="0.2">
      <c r="B1313" s="63"/>
      <c r="C1313" s="48"/>
      <c r="D1313" s="13"/>
      <c r="E1313" s="167" t="s">
        <v>4685</v>
      </c>
      <c r="F1313" s="85"/>
      <c r="G1313" s="85"/>
      <c r="H1313" s="85"/>
      <c r="I1313" s="85"/>
      <c r="J1313" s="86"/>
      <c r="K1313" s="92"/>
      <c r="L1313" s="154"/>
      <c r="M1313" s="100"/>
      <c r="N1313" s="279"/>
    </row>
    <row r="1314" spans="2:14" ht="15" customHeight="1" x14ac:dyDescent="0.2">
      <c r="B1314" s="63"/>
      <c r="C1314" s="48"/>
      <c r="D1314" s="13"/>
      <c r="E1314" s="325">
        <v>2</v>
      </c>
      <c r="F1314" s="85"/>
      <c r="G1314" s="85"/>
      <c r="H1314" s="85"/>
      <c r="I1314" s="85"/>
      <c r="J1314" s="86"/>
      <c r="K1314" s="92">
        <f>E1314</f>
        <v>2</v>
      </c>
      <c r="L1314" s="154"/>
      <c r="M1314" s="100"/>
      <c r="N1314" s="279"/>
    </row>
    <row r="1315" spans="2:14" ht="15" customHeight="1" thickBot="1" x14ac:dyDescent="0.25">
      <c r="B1315" s="63"/>
      <c r="C1315" s="48"/>
      <c r="D1315" s="13"/>
      <c r="E1315" s="44"/>
      <c r="F1315" s="85"/>
      <c r="G1315" s="85"/>
      <c r="H1315" s="85"/>
      <c r="I1315" s="85"/>
      <c r="J1315" s="86"/>
      <c r="K1315" s="92"/>
      <c r="L1315" s="154"/>
      <c r="M1315" s="100"/>
      <c r="N1315" s="279"/>
    </row>
    <row r="1316" spans="2:14" ht="15" customHeight="1" x14ac:dyDescent="0.2">
      <c r="B1316" s="204"/>
      <c r="C1316" s="48">
        <v>96977</v>
      </c>
      <c r="D1316" s="122" t="s">
        <v>7</v>
      </c>
      <c r="E1316" s="662" t="str">
        <f>IFERROR(VLOOKUP($C1316,'SINAPI DEZEMBRO 2020'!$1:$1048576,2,0),IFERROR(VLOOKUP($C1316,'COMP. PROPRIA'!$B$1:$I$79292,4,0),""))</f>
        <v>CORDOALHA DE COBRE NU 50 MM², ENTERRADA, SEM ISOLADOR - FORNECIMENTO E INSTALAÇÃO. AF_12/2017</v>
      </c>
      <c r="F1316" s="663"/>
      <c r="G1316" s="663"/>
      <c r="H1316" s="663"/>
      <c r="I1316" s="663"/>
      <c r="J1316" s="664"/>
      <c r="K1316" s="34">
        <f>K1318</f>
        <v>28.5</v>
      </c>
      <c r="L1316" s="154" t="str">
        <f>IFERROR(VLOOKUP($C1316,'SINAPI DEZEMBRO 2020'!$1:$1048576,3,0),IFERROR(VLOOKUP($C1316,'COMP. PROPRIA'!$B$1:$I$79292,5,0),""))</f>
        <v>M</v>
      </c>
      <c r="M1316" s="100"/>
      <c r="N1316" s="279"/>
    </row>
    <row r="1317" spans="2:14" ht="15" customHeight="1" x14ac:dyDescent="0.2">
      <c r="B1317" s="63"/>
      <c r="C1317" s="48"/>
      <c r="D1317" s="13"/>
      <c r="E1317" s="167" t="s">
        <v>4685</v>
      </c>
      <c r="F1317" s="85"/>
      <c r="G1317" s="85"/>
      <c r="H1317" s="85"/>
      <c r="I1317" s="85"/>
      <c r="J1317" s="86"/>
      <c r="K1317" s="92"/>
      <c r="L1317" s="154"/>
      <c r="M1317" s="100"/>
      <c r="N1317" s="279"/>
    </row>
    <row r="1318" spans="2:14" ht="15" customHeight="1" x14ac:dyDescent="0.2">
      <c r="B1318" s="63"/>
      <c r="C1318" s="48"/>
      <c r="D1318" s="13"/>
      <c r="E1318" s="325">
        <v>28.5</v>
      </c>
      <c r="F1318" s="85"/>
      <c r="G1318" s="85"/>
      <c r="H1318" s="85"/>
      <c r="I1318" s="85"/>
      <c r="J1318" s="86"/>
      <c r="K1318" s="92">
        <f>E1318</f>
        <v>28.5</v>
      </c>
      <c r="L1318" s="154"/>
      <c r="M1318" s="100"/>
      <c r="N1318" s="279"/>
    </row>
    <row r="1319" spans="2:14" ht="15" customHeight="1" thickBot="1" x14ac:dyDescent="0.25">
      <c r="B1319" s="63"/>
      <c r="C1319" s="48"/>
      <c r="D1319" s="13"/>
      <c r="E1319" s="44"/>
      <c r="F1319" s="85"/>
      <c r="G1319" s="85"/>
      <c r="H1319" s="85"/>
      <c r="I1319" s="85"/>
      <c r="J1319" s="86"/>
      <c r="K1319" s="92"/>
      <c r="L1319" s="154"/>
      <c r="M1319" s="100"/>
      <c r="N1319" s="279"/>
    </row>
    <row r="1320" spans="2:14" ht="15" customHeight="1" x14ac:dyDescent="0.2">
      <c r="B1320" s="204"/>
      <c r="C1320" s="48" t="s">
        <v>11929</v>
      </c>
      <c r="D1320" s="187" t="s">
        <v>4665</v>
      </c>
      <c r="E1320" s="662" t="str">
        <f>IFERROR(VLOOKUP($C1320,'SINAPI DEZEMBRO 2020'!$1:$1048576,2,0),IFERROR(VLOOKUP($C1320,'COMP. PROPRIA'!$B$1:$I$79292,4,0),""))</f>
        <v>HASTE DE ATERRAMENTO EM ACO COM 3,00 M DE COMPRIMENTO E DN = 5/8", REVESTIDA COM BAIXA CAMADA DE COBRE, COM CONECTOR TIPO GRAMPO</v>
      </c>
      <c r="F1320" s="663"/>
      <c r="G1320" s="663"/>
      <c r="H1320" s="663"/>
      <c r="I1320" s="663"/>
      <c r="J1320" s="664"/>
      <c r="K1320" s="34">
        <f>K1322</f>
        <v>9</v>
      </c>
      <c r="L1320" s="154" t="str">
        <f>'COMP. PROPRIA'!F695</f>
        <v xml:space="preserve">UN    </v>
      </c>
      <c r="M1320" s="100"/>
      <c r="N1320" s="279"/>
    </row>
    <row r="1321" spans="2:14" ht="15" customHeight="1" x14ac:dyDescent="0.2">
      <c r="B1321" s="63"/>
      <c r="C1321" s="48"/>
      <c r="D1321" s="13"/>
      <c r="E1321" s="167" t="s">
        <v>4685</v>
      </c>
      <c r="F1321" s="85"/>
      <c r="G1321" s="85"/>
      <c r="H1321" s="85"/>
      <c r="I1321" s="85"/>
      <c r="J1321" s="86"/>
      <c r="K1321" s="92"/>
      <c r="L1321" s="154"/>
      <c r="M1321" s="100"/>
      <c r="N1321" s="279"/>
    </row>
    <row r="1322" spans="2:14" ht="15" customHeight="1" x14ac:dyDescent="0.2">
      <c r="B1322" s="63"/>
      <c r="C1322" s="48"/>
      <c r="D1322" s="13"/>
      <c r="E1322" s="325">
        <v>9</v>
      </c>
      <c r="F1322" s="85"/>
      <c r="G1322" s="85"/>
      <c r="H1322" s="85"/>
      <c r="I1322" s="85"/>
      <c r="J1322" s="86"/>
      <c r="K1322" s="92">
        <f>E1322</f>
        <v>9</v>
      </c>
      <c r="L1322" s="154"/>
      <c r="M1322" s="100"/>
      <c r="N1322" s="279"/>
    </row>
    <row r="1323" spans="2:14" ht="15" customHeight="1" x14ac:dyDescent="0.2">
      <c r="B1323" s="63"/>
      <c r="C1323" s="48"/>
      <c r="D1323" s="13"/>
      <c r="E1323" s="44"/>
      <c r="F1323" s="85"/>
      <c r="G1323" s="85"/>
      <c r="H1323" s="85"/>
      <c r="I1323" s="85"/>
      <c r="J1323" s="86"/>
      <c r="K1323" s="92"/>
      <c r="L1323" s="154"/>
      <c r="M1323" s="100"/>
      <c r="N1323" s="279"/>
    </row>
    <row r="1324" spans="2:14" ht="15" customHeight="1" thickBot="1" x14ac:dyDescent="0.25">
      <c r="B1324" s="63"/>
      <c r="C1324" s="48"/>
      <c r="D1324" s="13"/>
      <c r="E1324" s="668" t="s">
        <v>11953</v>
      </c>
      <c r="F1324" s="669"/>
      <c r="G1324" s="669"/>
      <c r="H1324" s="669"/>
      <c r="I1324" s="669"/>
      <c r="J1324" s="670"/>
      <c r="K1324" s="92"/>
      <c r="L1324" s="154"/>
      <c r="M1324" s="100"/>
      <c r="N1324" s="279"/>
    </row>
    <row r="1325" spans="2:14" ht="15" customHeight="1" x14ac:dyDescent="0.2">
      <c r="B1325" s="204"/>
      <c r="C1325" s="48" t="s">
        <v>11892</v>
      </c>
      <c r="D1325" s="187" t="s">
        <v>4665</v>
      </c>
      <c r="E1325" s="662" t="str">
        <f>IFERROR(VLOOKUP($C1325,'SINAPI DEZEMBRO 2020'!$1:$1048576,2,0),IFERROR(VLOOKUP($C1325,'COMP. PROPRIA'!$B$1:$I$79292,4,0),""))</f>
        <v>POSTE DE CONCRETO DT 11/600 DAN COM BASE CONCRETADA - FORNECIMENTO E INSTALAÇÃO</v>
      </c>
      <c r="F1325" s="663"/>
      <c r="G1325" s="663"/>
      <c r="H1325" s="663"/>
      <c r="I1325" s="663"/>
      <c r="J1325" s="664"/>
      <c r="K1325" s="34">
        <f>K1327</f>
        <v>1</v>
      </c>
      <c r="L1325" s="154" t="str">
        <f>'COMP. PROPRIA'!F479</f>
        <v xml:space="preserve">UN    </v>
      </c>
      <c r="M1325" s="100"/>
      <c r="N1325" s="279"/>
    </row>
    <row r="1326" spans="2:14" ht="15" customHeight="1" x14ac:dyDescent="0.2">
      <c r="B1326" s="63"/>
      <c r="C1326" s="48"/>
      <c r="D1326" s="13"/>
      <c r="E1326" s="167" t="s">
        <v>4685</v>
      </c>
      <c r="F1326" s="85"/>
      <c r="G1326" s="85"/>
      <c r="H1326" s="85"/>
      <c r="I1326" s="85"/>
      <c r="J1326" s="86"/>
      <c r="K1326" s="92"/>
      <c r="L1326" s="154"/>
      <c r="M1326" s="100"/>
      <c r="N1326" s="279"/>
    </row>
    <row r="1327" spans="2:14" ht="15" customHeight="1" x14ac:dyDescent="0.2">
      <c r="B1327" s="63"/>
      <c r="C1327" s="48"/>
      <c r="D1327" s="13"/>
      <c r="E1327" s="325">
        <v>1</v>
      </c>
      <c r="F1327" s="85"/>
      <c r="G1327" s="85"/>
      <c r="H1327" s="85"/>
      <c r="I1327" s="85"/>
      <c r="J1327" s="86"/>
      <c r="K1327" s="92">
        <f>E1327</f>
        <v>1</v>
      </c>
      <c r="L1327" s="154"/>
      <c r="M1327" s="100"/>
      <c r="N1327" s="279"/>
    </row>
    <row r="1328" spans="2:14" ht="15" customHeight="1" thickBot="1" x14ac:dyDescent="0.25">
      <c r="B1328" s="63"/>
      <c r="C1328" s="48"/>
      <c r="D1328" s="13"/>
      <c r="E1328" s="44"/>
      <c r="F1328" s="85"/>
      <c r="G1328" s="85"/>
      <c r="H1328" s="85"/>
      <c r="I1328" s="85"/>
      <c r="J1328" s="86"/>
      <c r="K1328" s="92"/>
      <c r="L1328" s="154"/>
      <c r="M1328" s="100"/>
      <c r="N1328" s="279"/>
    </row>
    <row r="1329" spans="2:14" ht="15" customHeight="1" x14ac:dyDescent="0.2">
      <c r="B1329" s="204"/>
      <c r="C1329" s="48" t="s">
        <v>11902</v>
      </c>
      <c r="D1329" s="187" t="s">
        <v>4665</v>
      </c>
      <c r="E1329" s="662" t="str">
        <f>IFERROR(VLOOKUP($C1329,'SINAPI DEZEMBRO 2020'!$1:$1048576,2,0),IFERROR(VLOOKUP($C1329,'COMP. PROPRIA'!$B$1:$I$79292,4,0),""))</f>
        <v>CRUZETA DE CONCRETO 250 DAN RETANGULAR - FORNECIMENTO E INSTALAÇÃO</v>
      </c>
      <c r="F1329" s="663"/>
      <c r="G1329" s="663"/>
      <c r="H1329" s="663"/>
      <c r="I1329" s="663"/>
      <c r="J1329" s="664"/>
      <c r="K1329" s="34">
        <f>K1331</f>
        <v>1</v>
      </c>
      <c r="L1329" s="154" t="str">
        <f>'COMP. PROPRIA'!F529</f>
        <v xml:space="preserve">UN    </v>
      </c>
      <c r="M1329" s="100"/>
      <c r="N1329" s="279"/>
    </row>
    <row r="1330" spans="2:14" ht="15" customHeight="1" x14ac:dyDescent="0.2">
      <c r="B1330" s="63"/>
      <c r="C1330" s="48"/>
      <c r="D1330" s="13"/>
      <c r="E1330" s="167" t="s">
        <v>4685</v>
      </c>
      <c r="F1330" s="85"/>
      <c r="G1330" s="85"/>
      <c r="H1330" s="85"/>
      <c r="I1330" s="85"/>
      <c r="J1330" s="86"/>
      <c r="K1330" s="92"/>
      <c r="L1330" s="154"/>
      <c r="M1330" s="100"/>
      <c r="N1330" s="279"/>
    </row>
    <row r="1331" spans="2:14" ht="15" customHeight="1" x14ac:dyDescent="0.2">
      <c r="B1331" s="63"/>
      <c r="C1331" s="48"/>
      <c r="D1331" s="13"/>
      <c r="E1331" s="325">
        <v>1</v>
      </c>
      <c r="F1331" s="85"/>
      <c r="G1331" s="85"/>
      <c r="H1331" s="85"/>
      <c r="I1331" s="85"/>
      <c r="J1331" s="86"/>
      <c r="K1331" s="92">
        <f>E1331</f>
        <v>1</v>
      </c>
      <c r="L1331" s="154"/>
      <c r="M1331" s="100"/>
      <c r="N1331" s="279"/>
    </row>
    <row r="1332" spans="2:14" ht="15" customHeight="1" thickBot="1" x14ac:dyDescent="0.25">
      <c r="B1332" s="63"/>
      <c r="C1332" s="48"/>
      <c r="D1332" s="13"/>
      <c r="E1332" s="44"/>
      <c r="F1332" s="85"/>
      <c r="G1332" s="85"/>
      <c r="H1332" s="85"/>
      <c r="I1332" s="85"/>
      <c r="J1332" s="86"/>
      <c r="K1332" s="92"/>
      <c r="L1332" s="154"/>
      <c r="M1332" s="100"/>
      <c r="N1332" s="279"/>
    </row>
    <row r="1333" spans="2:14" ht="15" customHeight="1" x14ac:dyDescent="0.2">
      <c r="B1333" s="204"/>
      <c r="C1333" s="48" t="s">
        <v>11904</v>
      </c>
      <c r="D1333" s="187" t="s">
        <v>4665</v>
      </c>
      <c r="E1333" s="662" t="str">
        <f>IFERROR(VLOOKUP($C1333,'SINAPI DEZEMBRO 2020'!$1:$1048576,2,0),IFERROR(VLOOKUP($C1333,'COMP. PROPRIA'!$B$1:$I$79292,4,0),""))</f>
        <v>MÃO FRANCESA 619MM - FORNECIMENTO E INSTALAÇÃO</v>
      </c>
      <c r="F1333" s="663"/>
      <c r="G1333" s="663"/>
      <c r="H1333" s="663"/>
      <c r="I1333" s="663"/>
      <c r="J1333" s="664"/>
      <c r="K1333" s="34">
        <f>K1335</f>
        <v>2</v>
      </c>
      <c r="L1333" s="154" t="str">
        <f>'COMP. PROPRIA'!F539</f>
        <v xml:space="preserve">M2    </v>
      </c>
      <c r="M1333" s="100"/>
      <c r="N1333" s="279"/>
    </row>
    <row r="1334" spans="2:14" ht="15" customHeight="1" x14ac:dyDescent="0.2">
      <c r="B1334" s="63"/>
      <c r="C1334" s="48"/>
      <c r="D1334" s="13"/>
      <c r="E1334" s="167" t="s">
        <v>4685</v>
      </c>
      <c r="F1334" s="85"/>
      <c r="G1334" s="85"/>
      <c r="H1334" s="85"/>
      <c r="I1334" s="85"/>
      <c r="J1334" s="86"/>
      <c r="K1334" s="92"/>
      <c r="L1334" s="154"/>
      <c r="M1334" s="100"/>
      <c r="N1334" s="279"/>
    </row>
    <row r="1335" spans="2:14" ht="15" customHeight="1" x14ac:dyDescent="0.2">
      <c r="B1335" s="63"/>
      <c r="C1335" s="48"/>
      <c r="D1335" s="13"/>
      <c r="E1335" s="325">
        <v>2</v>
      </c>
      <c r="F1335" s="85"/>
      <c r="G1335" s="85"/>
      <c r="H1335" s="85"/>
      <c r="I1335" s="85"/>
      <c r="J1335" s="86"/>
      <c r="K1335" s="92">
        <f>E1335</f>
        <v>2</v>
      </c>
      <c r="L1335" s="154"/>
      <c r="M1335" s="100"/>
      <c r="N1335" s="279"/>
    </row>
    <row r="1336" spans="2:14" ht="15" customHeight="1" thickBot="1" x14ac:dyDescent="0.25">
      <c r="B1336" s="63"/>
      <c r="C1336" s="48"/>
      <c r="D1336" s="13"/>
      <c r="E1336" s="44"/>
      <c r="F1336" s="85"/>
      <c r="G1336" s="85"/>
      <c r="H1336" s="85"/>
      <c r="I1336" s="85"/>
      <c r="J1336" s="86"/>
      <c r="K1336" s="92"/>
      <c r="L1336" s="154"/>
      <c r="M1336" s="100"/>
      <c r="N1336" s="279"/>
    </row>
    <row r="1337" spans="2:14" ht="15" customHeight="1" x14ac:dyDescent="0.2">
      <c r="B1337" s="204"/>
      <c r="C1337" s="48" t="s">
        <v>11913</v>
      </c>
      <c r="D1337" s="187" t="s">
        <v>4665</v>
      </c>
      <c r="E1337" s="662" t="str">
        <f>IFERROR(VLOOKUP($C1337,'SINAPI DEZEMBRO 2020'!$1:$1048576,2,0),IFERROR(VLOOKUP($C1337,'COMP. PROPRIA'!$B$1:$I$79292,4,0),""))</f>
        <v xml:space="preserve">ISOLADOR DE PINO POLIMÉRICO COM ANEL DE AMARRAÇÃO - 15KV - FORNECIMENTO E INSTALAÇÃO </v>
      </c>
      <c r="F1337" s="663"/>
      <c r="G1337" s="663"/>
      <c r="H1337" s="663"/>
      <c r="I1337" s="663"/>
      <c r="J1337" s="664"/>
      <c r="K1337" s="34">
        <f>K1339</f>
        <v>1</v>
      </c>
      <c r="L1337" s="154" t="str">
        <f>'COMP. PROPRIA'!F589</f>
        <v>UN</v>
      </c>
      <c r="M1337" s="100"/>
      <c r="N1337" s="279"/>
    </row>
    <row r="1338" spans="2:14" ht="15" customHeight="1" x14ac:dyDescent="0.2">
      <c r="B1338" s="63"/>
      <c r="C1338" s="48"/>
      <c r="D1338" s="13"/>
      <c r="E1338" s="167" t="s">
        <v>4685</v>
      </c>
      <c r="F1338" s="85"/>
      <c r="G1338" s="85"/>
      <c r="H1338" s="85"/>
      <c r="I1338" s="85"/>
      <c r="J1338" s="86"/>
      <c r="K1338" s="92"/>
      <c r="L1338" s="154"/>
      <c r="M1338" s="100"/>
      <c r="N1338" s="279"/>
    </row>
    <row r="1339" spans="2:14" ht="15" customHeight="1" x14ac:dyDescent="0.2">
      <c r="B1339" s="63"/>
      <c r="C1339" s="48"/>
      <c r="D1339" s="13"/>
      <c r="E1339" s="325">
        <v>1</v>
      </c>
      <c r="F1339" s="85"/>
      <c r="G1339" s="85"/>
      <c r="H1339" s="85"/>
      <c r="I1339" s="85"/>
      <c r="J1339" s="86"/>
      <c r="K1339" s="92">
        <f>E1339</f>
        <v>1</v>
      </c>
      <c r="L1339" s="154"/>
      <c r="M1339" s="100"/>
      <c r="N1339" s="279"/>
    </row>
    <row r="1340" spans="2:14" ht="15" customHeight="1" thickBot="1" x14ac:dyDescent="0.25">
      <c r="B1340" s="63"/>
      <c r="C1340" s="48"/>
      <c r="D1340" s="13"/>
      <c r="E1340" s="44"/>
      <c r="F1340" s="85"/>
      <c r="G1340" s="85"/>
      <c r="H1340" s="85"/>
      <c r="I1340" s="85"/>
      <c r="J1340" s="86"/>
      <c r="K1340" s="92"/>
      <c r="L1340" s="154"/>
      <c r="M1340" s="100"/>
      <c r="N1340" s="279"/>
    </row>
    <row r="1341" spans="2:14" ht="15" customHeight="1" x14ac:dyDescent="0.2">
      <c r="B1341" s="204"/>
      <c r="C1341" s="48" t="s">
        <v>11914</v>
      </c>
      <c r="D1341" s="187" t="s">
        <v>4665</v>
      </c>
      <c r="E1341" s="662" t="str">
        <f>IFERROR(VLOOKUP($C1341,'SINAPI DEZEMBRO 2020'!$1:$1048576,2,0),IFERROR(VLOOKUP($C1341,'COMP. PROPRIA'!$B$1:$I$79292,4,0),""))</f>
        <v>PINO CURTO PARA ISOLADOR DE PINO 15KV - FORNECIMENTO E INSTALAÇÃO</v>
      </c>
      <c r="F1341" s="663"/>
      <c r="G1341" s="663"/>
      <c r="H1341" s="663"/>
      <c r="I1341" s="663"/>
      <c r="J1341" s="664"/>
      <c r="K1341" s="34">
        <f>K1343</f>
        <v>1</v>
      </c>
      <c r="L1341" s="154" t="str">
        <f>'COMP. PROPRIA'!F595</f>
        <v>UN</v>
      </c>
      <c r="M1341" s="100"/>
      <c r="N1341" s="279"/>
    </row>
    <row r="1342" spans="2:14" ht="15" customHeight="1" x14ac:dyDescent="0.2">
      <c r="B1342" s="63"/>
      <c r="C1342" s="48"/>
      <c r="D1342" s="13"/>
      <c r="E1342" s="167" t="s">
        <v>4685</v>
      </c>
      <c r="F1342" s="85"/>
      <c r="G1342" s="85"/>
      <c r="H1342" s="85"/>
      <c r="I1342" s="85"/>
      <c r="J1342" s="86"/>
      <c r="K1342" s="92"/>
      <c r="L1342" s="154"/>
      <c r="M1342" s="100"/>
      <c r="N1342" s="279"/>
    </row>
    <row r="1343" spans="2:14" ht="15" customHeight="1" x14ac:dyDescent="0.2">
      <c r="B1343" s="63"/>
      <c r="C1343" s="48"/>
      <c r="D1343" s="13"/>
      <c r="E1343" s="325">
        <v>1</v>
      </c>
      <c r="F1343" s="85"/>
      <c r="G1343" s="85"/>
      <c r="H1343" s="85"/>
      <c r="I1343" s="85"/>
      <c r="J1343" s="86"/>
      <c r="K1343" s="92">
        <f>E1343</f>
        <v>1</v>
      </c>
      <c r="L1343" s="154"/>
      <c r="M1343" s="100"/>
      <c r="N1343" s="279"/>
    </row>
    <row r="1344" spans="2:14" ht="15" customHeight="1" thickBot="1" x14ac:dyDescent="0.25">
      <c r="B1344" s="63"/>
      <c r="C1344" s="48"/>
      <c r="D1344" s="13"/>
      <c r="E1344" s="44"/>
      <c r="F1344" s="85"/>
      <c r="G1344" s="85"/>
      <c r="H1344" s="85"/>
      <c r="I1344" s="85"/>
      <c r="J1344" s="86"/>
      <c r="K1344" s="92"/>
      <c r="L1344" s="154"/>
      <c r="M1344" s="100"/>
      <c r="N1344" s="279"/>
    </row>
    <row r="1345" spans="2:14" ht="15" customHeight="1" x14ac:dyDescent="0.2">
      <c r="B1345" s="204"/>
      <c r="C1345" s="48" t="s">
        <v>11907</v>
      </c>
      <c r="D1345" s="187" t="s">
        <v>4665</v>
      </c>
      <c r="E1345" s="662" t="str">
        <f>IFERROR(VLOOKUP($C1345,'SINAPI DEZEMBRO 2020'!$1:$1048576,2,0),IFERROR(VLOOKUP($C1345,'COMP. PROPRIA'!$B$1:$I$79292,4,0),""))</f>
        <v>PARAFUSO CABECA QUADRADA DE 100MM - FORNECIMENTO E INSTALAÇÃO</v>
      </c>
      <c r="F1345" s="663"/>
      <c r="G1345" s="663"/>
      <c r="H1345" s="663"/>
      <c r="I1345" s="663"/>
      <c r="J1345" s="664"/>
      <c r="K1345" s="34">
        <f>K1347</f>
        <v>2</v>
      </c>
      <c r="L1345" s="154" t="str">
        <f>'COMP. PROPRIA'!F554</f>
        <v xml:space="preserve">UN    </v>
      </c>
      <c r="M1345" s="100"/>
      <c r="N1345" s="279"/>
    </row>
    <row r="1346" spans="2:14" ht="15" customHeight="1" x14ac:dyDescent="0.2">
      <c r="B1346" s="63"/>
      <c r="C1346" s="48"/>
      <c r="D1346" s="13"/>
      <c r="E1346" s="167" t="s">
        <v>4685</v>
      </c>
      <c r="F1346" s="85"/>
      <c r="G1346" s="85"/>
      <c r="H1346" s="85"/>
      <c r="I1346" s="85"/>
      <c r="J1346" s="86"/>
      <c r="K1346" s="92"/>
      <c r="L1346" s="154"/>
      <c r="M1346" s="100"/>
      <c r="N1346" s="279"/>
    </row>
    <row r="1347" spans="2:14" ht="15" customHeight="1" x14ac:dyDescent="0.2">
      <c r="B1347" s="63"/>
      <c r="C1347" s="48"/>
      <c r="D1347" s="13"/>
      <c r="E1347" s="325">
        <v>2</v>
      </c>
      <c r="F1347" s="85"/>
      <c r="G1347" s="85"/>
      <c r="H1347" s="85"/>
      <c r="I1347" s="85"/>
      <c r="J1347" s="86"/>
      <c r="K1347" s="92">
        <f>E1347</f>
        <v>2</v>
      </c>
      <c r="L1347" s="154"/>
      <c r="M1347" s="100"/>
      <c r="N1347" s="279"/>
    </row>
    <row r="1348" spans="2:14" ht="15" customHeight="1" thickBot="1" x14ac:dyDescent="0.25">
      <c r="B1348" s="63"/>
      <c r="C1348" s="48"/>
      <c r="D1348" s="13"/>
      <c r="E1348" s="44"/>
      <c r="F1348" s="85"/>
      <c r="G1348" s="85"/>
      <c r="H1348" s="85"/>
      <c r="I1348" s="85"/>
      <c r="J1348" s="86"/>
      <c r="K1348" s="92"/>
      <c r="L1348" s="154"/>
      <c r="M1348" s="100"/>
      <c r="N1348" s="279"/>
    </row>
    <row r="1349" spans="2:14" ht="15" customHeight="1" x14ac:dyDescent="0.2">
      <c r="B1349" s="204"/>
      <c r="C1349" s="48" t="s">
        <v>11908</v>
      </c>
      <c r="D1349" s="187" t="s">
        <v>4665</v>
      </c>
      <c r="E1349" s="662" t="str">
        <f>IFERROR(VLOOKUP($C1349,'SINAPI DEZEMBRO 2020'!$1:$1048576,2,0),IFERROR(VLOOKUP($C1349,'COMP. PROPRIA'!$B$1:$I$79292,4,0),""))</f>
        <v>PARAFUSO CABECA QUADRADA DE 125MM - FORNECIMENTO E INSTALAÇÃO</v>
      </c>
      <c r="F1349" s="663"/>
      <c r="G1349" s="663"/>
      <c r="H1349" s="663"/>
      <c r="I1349" s="663"/>
      <c r="J1349" s="664"/>
      <c r="K1349" s="34">
        <f>K1351</f>
        <v>3</v>
      </c>
      <c r="L1349" s="154" t="str">
        <f>'COMP. PROPRIA'!F560</f>
        <v xml:space="preserve">UN    </v>
      </c>
      <c r="M1349" s="100"/>
      <c r="N1349" s="279"/>
    </row>
    <row r="1350" spans="2:14" ht="15" customHeight="1" x14ac:dyDescent="0.2">
      <c r="B1350" s="63"/>
      <c r="C1350" s="48"/>
      <c r="D1350" s="13"/>
      <c r="E1350" s="167" t="s">
        <v>4685</v>
      </c>
      <c r="F1350" s="85"/>
      <c r="G1350" s="85"/>
      <c r="H1350" s="85"/>
      <c r="I1350" s="85"/>
      <c r="J1350" s="86"/>
      <c r="K1350" s="92"/>
      <c r="L1350" s="154"/>
      <c r="M1350" s="100"/>
      <c r="N1350" s="279"/>
    </row>
    <row r="1351" spans="2:14" ht="15" customHeight="1" x14ac:dyDescent="0.2">
      <c r="B1351" s="63"/>
      <c r="C1351" s="48"/>
      <c r="D1351" s="13"/>
      <c r="E1351" s="325">
        <v>3</v>
      </c>
      <c r="F1351" s="85"/>
      <c r="G1351" s="85"/>
      <c r="H1351" s="85"/>
      <c r="I1351" s="85"/>
      <c r="J1351" s="86"/>
      <c r="K1351" s="92">
        <f>E1351</f>
        <v>3</v>
      </c>
      <c r="L1351" s="154"/>
      <c r="M1351" s="100"/>
      <c r="N1351" s="279"/>
    </row>
    <row r="1352" spans="2:14" ht="15" customHeight="1" thickBot="1" x14ac:dyDescent="0.25">
      <c r="B1352" s="63"/>
      <c r="C1352" s="48"/>
      <c r="D1352" s="13"/>
      <c r="E1352" s="44"/>
      <c r="F1352" s="85"/>
      <c r="G1352" s="85"/>
      <c r="H1352" s="85"/>
      <c r="I1352" s="85"/>
      <c r="J1352" s="86"/>
      <c r="K1352" s="92"/>
      <c r="L1352" s="154"/>
      <c r="M1352" s="100"/>
      <c r="N1352" s="279"/>
    </row>
    <row r="1353" spans="2:14" ht="15" customHeight="1" x14ac:dyDescent="0.2">
      <c r="B1353" s="204"/>
      <c r="C1353" s="48" t="s">
        <v>11909</v>
      </c>
      <c r="D1353" s="187" t="s">
        <v>4665</v>
      </c>
      <c r="E1353" s="662" t="str">
        <f>IFERROR(VLOOKUP($C1353,'SINAPI DEZEMBRO 2020'!$1:$1048576,2,0),IFERROR(VLOOKUP($C1353,'COMP. PROPRIA'!$B$1:$I$79292,4,0),""))</f>
        <v>PARAFUSO CABECA QUADRADA DE 200MM - FORNECIMENTO E INSTALAÇÃO</v>
      </c>
      <c r="F1353" s="663"/>
      <c r="G1353" s="663"/>
      <c r="H1353" s="663"/>
      <c r="I1353" s="663"/>
      <c r="J1353" s="664"/>
      <c r="K1353" s="34">
        <f>K1355</f>
        <v>3</v>
      </c>
      <c r="L1353" s="154" t="str">
        <f>'COMP. PROPRIA'!F566</f>
        <v xml:space="preserve">UN    </v>
      </c>
      <c r="M1353" s="100"/>
      <c r="N1353" s="279"/>
    </row>
    <row r="1354" spans="2:14" ht="15" customHeight="1" x14ac:dyDescent="0.2">
      <c r="B1354" s="63"/>
      <c r="C1354" s="48"/>
      <c r="D1354" s="13"/>
      <c r="E1354" s="167" t="s">
        <v>4685</v>
      </c>
      <c r="F1354" s="85"/>
      <c r="G1354" s="85"/>
      <c r="H1354" s="85"/>
      <c r="I1354" s="85"/>
      <c r="J1354" s="86"/>
      <c r="K1354" s="92"/>
      <c r="L1354" s="154"/>
      <c r="M1354" s="100"/>
      <c r="N1354" s="279"/>
    </row>
    <row r="1355" spans="2:14" ht="15" customHeight="1" x14ac:dyDescent="0.2">
      <c r="B1355" s="63"/>
      <c r="C1355" s="48"/>
      <c r="D1355" s="13"/>
      <c r="E1355" s="325">
        <v>3</v>
      </c>
      <c r="F1355" s="85"/>
      <c r="G1355" s="85"/>
      <c r="H1355" s="85"/>
      <c r="I1355" s="85"/>
      <c r="J1355" s="86"/>
      <c r="K1355" s="92">
        <f>E1355</f>
        <v>3</v>
      </c>
      <c r="L1355" s="154"/>
      <c r="M1355" s="100"/>
      <c r="N1355" s="279"/>
    </row>
    <row r="1356" spans="2:14" ht="15" customHeight="1" thickBot="1" x14ac:dyDescent="0.25">
      <c r="B1356" s="63"/>
      <c r="C1356" s="48"/>
      <c r="D1356" s="13"/>
      <c r="E1356" s="44"/>
      <c r="F1356" s="85"/>
      <c r="G1356" s="85"/>
      <c r="H1356" s="85"/>
      <c r="I1356" s="85"/>
      <c r="J1356" s="86"/>
      <c r="K1356" s="92"/>
      <c r="L1356" s="154"/>
      <c r="M1356" s="100"/>
      <c r="N1356" s="279"/>
    </row>
    <row r="1357" spans="2:14" ht="15" customHeight="1" x14ac:dyDescent="0.2">
      <c r="B1357" s="204"/>
      <c r="C1357" s="48" t="s">
        <v>11910</v>
      </c>
      <c r="D1357" s="187" t="s">
        <v>4665</v>
      </c>
      <c r="E1357" s="662" t="str">
        <f>IFERROR(VLOOKUP($C1357,'SINAPI DEZEMBRO 2020'!$1:$1048576,2,0),IFERROR(VLOOKUP($C1357,'COMP. PROPRIA'!$B$1:$I$79292,4,0),""))</f>
        <v>PARAFUSO CABECA QUADRADA DE 250MM - FORNECIMENTO E INSTALAÇÃO</v>
      </c>
      <c r="F1357" s="663"/>
      <c r="G1357" s="663"/>
      <c r="H1357" s="663"/>
      <c r="I1357" s="663"/>
      <c r="J1357" s="664"/>
      <c r="K1357" s="34">
        <f>K1359</f>
        <v>1</v>
      </c>
      <c r="L1357" s="154" t="str">
        <f>'COMP. PROPRIA'!F572</f>
        <v>UN</v>
      </c>
      <c r="M1357" s="100"/>
      <c r="N1357" s="279"/>
    </row>
    <row r="1358" spans="2:14" ht="15" customHeight="1" x14ac:dyDescent="0.2">
      <c r="B1358" s="63"/>
      <c r="C1358" s="48"/>
      <c r="D1358" s="13"/>
      <c r="E1358" s="167" t="s">
        <v>4685</v>
      </c>
      <c r="F1358" s="85"/>
      <c r="G1358" s="85"/>
      <c r="H1358" s="85"/>
      <c r="I1358" s="85"/>
      <c r="J1358" s="86"/>
      <c r="K1358" s="92"/>
      <c r="L1358" s="154"/>
      <c r="M1358" s="100"/>
      <c r="N1358" s="279"/>
    </row>
    <row r="1359" spans="2:14" ht="15" customHeight="1" x14ac:dyDescent="0.2">
      <c r="B1359" s="63"/>
      <c r="C1359" s="48"/>
      <c r="D1359" s="13"/>
      <c r="E1359" s="325">
        <v>1</v>
      </c>
      <c r="F1359" s="85"/>
      <c r="G1359" s="85"/>
      <c r="H1359" s="85"/>
      <c r="I1359" s="85"/>
      <c r="J1359" s="86"/>
      <c r="K1359" s="92">
        <f>E1359</f>
        <v>1</v>
      </c>
      <c r="L1359" s="154"/>
      <c r="M1359" s="100"/>
      <c r="N1359" s="279"/>
    </row>
    <row r="1360" spans="2:14" ht="15" customHeight="1" thickBot="1" x14ac:dyDescent="0.25">
      <c r="B1360" s="63"/>
      <c r="C1360" s="48"/>
      <c r="D1360" s="13"/>
      <c r="E1360" s="44"/>
      <c r="F1360" s="85"/>
      <c r="G1360" s="85"/>
      <c r="H1360" s="85"/>
      <c r="I1360" s="85"/>
      <c r="J1360" s="86"/>
      <c r="K1360" s="92"/>
      <c r="L1360" s="154"/>
      <c r="M1360" s="100"/>
      <c r="N1360" s="279"/>
    </row>
    <row r="1361" spans="2:14" ht="15" customHeight="1" x14ac:dyDescent="0.2">
      <c r="B1361" s="204"/>
      <c r="C1361" s="48" t="s">
        <v>11911</v>
      </c>
      <c r="D1361" s="187" t="s">
        <v>4665</v>
      </c>
      <c r="E1361" s="662" t="str">
        <f>IFERROR(VLOOKUP($C1361,'SINAPI DEZEMBRO 2020'!$1:$1048576,2,0),IFERROR(VLOOKUP($C1361,'COMP. PROPRIA'!$B$1:$I$79292,4,0),""))</f>
        <v>PARAFUSO CABECA QUADRADA DE 300MM - FORNECIMENTO E INSTALAÇÃO</v>
      </c>
      <c r="F1361" s="663"/>
      <c r="G1361" s="663"/>
      <c r="H1361" s="663"/>
      <c r="I1361" s="663"/>
      <c r="J1361" s="664"/>
      <c r="K1361" s="34">
        <f>K1363</f>
        <v>1</v>
      </c>
      <c r="L1361" s="154" t="str">
        <f>'COMP. PROPRIA'!F578</f>
        <v>UN</v>
      </c>
      <c r="M1361" s="100"/>
      <c r="N1361" s="279"/>
    </row>
    <row r="1362" spans="2:14" ht="15" customHeight="1" x14ac:dyDescent="0.2">
      <c r="B1362" s="63"/>
      <c r="C1362" s="48"/>
      <c r="D1362" s="13"/>
      <c r="E1362" s="167" t="s">
        <v>4685</v>
      </c>
      <c r="F1362" s="85"/>
      <c r="G1362" s="85"/>
      <c r="H1362" s="85"/>
      <c r="I1362" s="85"/>
      <c r="J1362" s="86"/>
      <c r="K1362" s="92"/>
      <c r="L1362" s="154"/>
      <c r="M1362" s="100"/>
      <c r="N1362" s="279"/>
    </row>
    <row r="1363" spans="2:14" ht="15" customHeight="1" x14ac:dyDescent="0.2">
      <c r="B1363" s="63"/>
      <c r="C1363" s="48"/>
      <c r="D1363" s="13"/>
      <c r="E1363" s="325">
        <v>1</v>
      </c>
      <c r="F1363" s="85"/>
      <c r="G1363" s="85"/>
      <c r="H1363" s="85"/>
      <c r="I1363" s="85"/>
      <c r="J1363" s="86"/>
      <c r="K1363" s="92">
        <f>E1363</f>
        <v>1</v>
      </c>
      <c r="L1363" s="154"/>
      <c r="M1363" s="100"/>
      <c r="N1363" s="279"/>
    </row>
    <row r="1364" spans="2:14" ht="15" customHeight="1" thickBot="1" x14ac:dyDescent="0.25">
      <c r="B1364" s="63"/>
      <c r="C1364" s="48"/>
      <c r="D1364" s="13"/>
      <c r="E1364" s="44"/>
      <c r="F1364" s="85"/>
      <c r="G1364" s="85"/>
      <c r="H1364" s="85"/>
      <c r="I1364" s="85"/>
      <c r="J1364" s="86"/>
      <c r="K1364" s="92"/>
      <c r="L1364" s="154"/>
      <c r="M1364" s="100"/>
      <c r="N1364" s="279"/>
    </row>
    <row r="1365" spans="2:14" ht="15" customHeight="1" x14ac:dyDescent="0.2">
      <c r="B1365" s="204"/>
      <c r="C1365" s="48" t="s">
        <v>11906</v>
      </c>
      <c r="D1365" s="187" t="s">
        <v>4665</v>
      </c>
      <c r="E1365" s="662" t="str">
        <f>IFERROR(VLOOKUP($C1365,'SINAPI DEZEMBRO 2020'!$1:$1048576,2,0),IFERROR(VLOOKUP($C1365,'COMP. PROPRIA'!$B$1:$I$79292,4,0),""))</f>
        <v>ARRUELA QUADRADA EM ACO GALVANIZADO - FORNECIMENTO E INSTALAÇÃO</v>
      </c>
      <c r="F1365" s="663"/>
      <c r="G1365" s="663"/>
      <c r="H1365" s="663"/>
      <c r="I1365" s="663"/>
      <c r="J1365" s="664"/>
      <c r="K1365" s="34">
        <f>K1367</f>
        <v>9</v>
      </c>
      <c r="L1365" s="154" t="str">
        <f>'COMP. PROPRIA'!F549</f>
        <v>UN</v>
      </c>
      <c r="M1365" s="100"/>
      <c r="N1365" s="279"/>
    </row>
    <row r="1366" spans="2:14" ht="15" customHeight="1" x14ac:dyDescent="0.2">
      <c r="B1366" s="63"/>
      <c r="C1366" s="48"/>
      <c r="D1366" s="13"/>
      <c r="E1366" s="167" t="s">
        <v>4685</v>
      </c>
      <c r="F1366" s="85"/>
      <c r="G1366" s="85"/>
      <c r="H1366" s="85"/>
      <c r="I1366" s="85"/>
      <c r="J1366" s="86"/>
      <c r="K1366" s="92"/>
      <c r="L1366" s="154"/>
      <c r="M1366" s="100"/>
      <c r="N1366" s="279"/>
    </row>
    <row r="1367" spans="2:14" ht="15" customHeight="1" x14ac:dyDescent="0.2">
      <c r="B1367" s="63"/>
      <c r="C1367" s="48"/>
      <c r="D1367" s="13"/>
      <c r="E1367" s="325">
        <v>9</v>
      </c>
      <c r="F1367" s="85"/>
      <c r="G1367" s="85"/>
      <c r="H1367" s="85"/>
      <c r="I1367" s="85"/>
      <c r="J1367" s="86"/>
      <c r="K1367" s="92">
        <f>E1367</f>
        <v>9</v>
      </c>
      <c r="L1367" s="154"/>
      <c r="M1367" s="100"/>
      <c r="N1367" s="279"/>
    </row>
    <row r="1368" spans="2:14" ht="15" customHeight="1" thickBot="1" x14ac:dyDescent="0.25">
      <c r="B1368" s="63"/>
      <c r="C1368" s="48"/>
      <c r="D1368" s="13"/>
      <c r="E1368" s="44"/>
      <c r="F1368" s="85"/>
      <c r="G1368" s="85"/>
      <c r="H1368" s="85"/>
      <c r="I1368" s="85"/>
      <c r="J1368" s="86"/>
      <c r="K1368" s="92"/>
      <c r="L1368" s="154"/>
      <c r="M1368" s="100"/>
      <c r="N1368" s="279"/>
    </row>
    <row r="1369" spans="2:14" ht="15" customHeight="1" x14ac:dyDescent="0.2">
      <c r="B1369" s="204"/>
      <c r="C1369" s="48" t="s">
        <v>11931</v>
      </c>
      <c r="D1369" s="187" t="s">
        <v>4665</v>
      </c>
      <c r="E1369" s="662" t="str">
        <f>IFERROR(VLOOKUP($C1369,'SINAPI DEZEMBRO 2020'!$1:$1048576,2,0),IFERROR(VLOOKUP($C1369,'COMP. PROPRIA'!$B$1:$I$79292,4,0),""))</f>
        <v>CHAVE FUSIVEL PARA REDES DE DISTRIBUICAO - 15,0 KV - 100 A - 10,00 KA, COM SUPORTE - FORNECIMENTO E INSTALAÇÃO</v>
      </c>
      <c r="F1369" s="663"/>
      <c r="G1369" s="663"/>
      <c r="H1369" s="663"/>
      <c r="I1369" s="663"/>
      <c r="J1369" s="664"/>
      <c r="K1369" s="34">
        <f>K1371</f>
        <v>3</v>
      </c>
      <c r="L1369" s="154" t="str">
        <f>'COMP. PROPRIA'!F707</f>
        <v>UN</v>
      </c>
      <c r="M1369" s="100"/>
      <c r="N1369" s="279"/>
    </row>
    <row r="1370" spans="2:14" ht="15" customHeight="1" x14ac:dyDescent="0.2">
      <c r="B1370" s="63"/>
      <c r="C1370" s="48"/>
      <c r="D1370" s="13"/>
      <c r="E1370" s="167" t="s">
        <v>4685</v>
      </c>
      <c r="F1370" s="85"/>
      <c r="G1370" s="85"/>
      <c r="H1370" s="85"/>
      <c r="I1370" s="85"/>
      <c r="J1370" s="86"/>
      <c r="K1370" s="92"/>
      <c r="L1370" s="154"/>
      <c r="M1370" s="100"/>
      <c r="N1370" s="279"/>
    </row>
    <row r="1371" spans="2:14" ht="15" customHeight="1" x14ac:dyDescent="0.2">
      <c r="B1371" s="63"/>
      <c r="C1371" s="48"/>
      <c r="D1371" s="13"/>
      <c r="E1371" s="325">
        <v>3</v>
      </c>
      <c r="F1371" s="85"/>
      <c r="G1371" s="85"/>
      <c r="H1371" s="85"/>
      <c r="I1371" s="85"/>
      <c r="J1371" s="86"/>
      <c r="K1371" s="92">
        <f>E1371</f>
        <v>3</v>
      </c>
      <c r="L1371" s="154"/>
      <c r="M1371" s="100"/>
      <c r="N1371" s="279"/>
    </row>
    <row r="1372" spans="2:14" ht="15" customHeight="1" thickBot="1" x14ac:dyDescent="0.25">
      <c r="B1372" s="63"/>
      <c r="C1372" s="48"/>
      <c r="D1372" s="13"/>
      <c r="E1372" s="44"/>
      <c r="F1372" s="85"/>
      <c r="G1372" s="85"/>
      <c r="H1372" s="85"/>
      <c r="I1372" s="85"/>
      <c r="J1372" s="86"/>
      <c r="K1372" s="92"/>
      <c r="L1372" s="154"/>
      <c r="M1372" s="100"/>
      <c r="N1372" s="279"/>
    </row>
    <row r="1373" spans="2:14" ht="15" customHeight="1" x14ac:dyDescent="0.2">
      <c r="B1373" s="204"/>
      <c r="C1373" s="48" t="s">
        <v>11894</v>
      </c>
      <c r="D1373" s="187" t="s">
        <v>4665</v>
      </c>
      <c r="E1373" s="662" t="str">
        <f>IFERROR(VLOOKUP($C1373,'SINAPI DEZEMBRO 2020'!$1:$1048576,2,0),IFERROR(VLOOKUP($C1373,'COMP. PROPRIA'!$B$1:$I$79292,4,0),""))</f>
        <v>SAPATILHA EM AÇO GALVANIZADO - FORNECIMENTO E INSTALAÇÃO</v>
      </c>
      <c r="F1373" s="663"/>
      <c r="G1373" s="663"/>
      <c r="H1373" s="663"/>
      <c r="I1373" s="663"/>
      <c r="J1373" s="664"/>
      <c r="K1373" s="34">
        <f>K1375</f>
        <v>1</v>
      </c>
      <c r="L1373" s="154" t="str">
        <f>'COMP. PROPRIA'!F489</f>
        <v xml:space="preserve">UN    </v>
      </c>
      <c r="M1373" s="100"/>
      <c r="N1373" s="279"/>
    </row>
    <row r="1374" spans="2:14" ht="15" customHeight="1" x14ac:dyDescent="0.2">
      <c r="B1374" s="63"/>
      <c r="C1374" s="48"/>
      <c r="D1374" s="13"/>
      <c r="E1374" s="167" t="s">
        <v>4685</v>
      </c>
      <c r="F1374" s="85"/>
      <c r="G1374" s="85"/>
      <c r="H1374" s="85"/>
      <c r="I1374" s="85"/>
      <c r="J1374" s="86"/>
      <c r="K1374" s="92"/>
      <c r="L1374" s="154"/>
      <c r="M1374" s="100"/>
      <c r="N1374" s="279"/>
    </row>
    <row r="1375" spans="2:14" ht="15" customHeight="1" x14ac:dyDescent="0.2">
      <c r="B1375" s="63"/>
      <c r="C1375" s="48"/>
      <c r="D1375" s="13"/>
      <c r="E1375" s="325">
        <v>1</v>
      </c>
      <c r="F1375" s="85"/>
      <c r="G1375" s="85"/>
      <c r="H1375" s="85"/>
      <c r="I1375" s="85"/>
      <c r="J1375" s="86"/>
      <c r="K1375" s="92">
        <f>E1375</f>
        <v>1</v>
      </c>
      <c r="L1375" s="154"/>
      <c r="M1375" s="100"/>
      <c r="N1375" s="279"/>
    </row>
    <row r="1376" spans="2:14" ht="15" customHeight="1" thickBot="1" x14ac:dyDescent="0.25">
      <c r="B1376" s="63"/>
      <c r="C1376" s="48"/>
      <c r="D1376" s="13"/>
      <c r="E1376" s="44"/>
      <c r="F1376" s="85"/>
      <c r="G1376" s="85"/>
      <c r="H1376" s="85"/>
      <c r="I1376" s="85"/>
      <c r="J1376" s="86"/>
      <c r="K1376" s="92"/>
      <c r="L1376" s="154"/>
      <c r="M1376" s="100"/>
      <c r="N1376" s="279"/>
    </row>
    <row r="1377" spans="2:14" ht="15" customHeight="1" x14ac:dyDescent="0.2">
      <c r="B1377" s="204"/>
      <c r="C1377" s="48" t="s">
        <v>11895</v>
      </c>
      <c r="D1377" s="187" t="s">
        <v>4665</v>
      </c>
      <c r="E1377" s="662" t="str">
        <f>IFERROR(VLOOKUP($C1377,'SINAPI DEZEMBRO 2020'!$1:$1048576,2,0),IFERROR(VLOOKUP($C1377,'COMP. PROPRIA'!$B$1:$I$79292,4,0),""))</f>
        <v>OLHAL PARA PARAFUSO - FORNECIMENTO E INSTALAÇÃO</v>
      </c>
      <c r="F1377" s="663"/>
      <c r="G1377" s="663"/>
      <c r="H1377" s="663"/>
      <c r="I1377" s="663"/>
      <c r="J1377" s="664"/>
      <c r="K1377" s="34">
        <f>K1379</f>
        <v>4</v>
      </c>
      <c r="L1377" s="154" t="str">
        <f>'COMP. PROPRIA'!F494</f>
        <v xml:space="preserve">UN    </v>
      </c>
      <c r="M1377" s="100"/>
      <c r="N1377" s="279"/>
    </row>
    <row r="1378" spans="2:14" ht="15" customHeight="1" x14ac:dyDescent="0.2">
      <c r="B1378" s="63"/>
      <c r="C1378" s="48"/>
      <c r="D1378" s="13"/>
      <c r="E1378" s="167" t="s">
        <v>4685</v>
      </c>
      <c r="F1378" s="85"/>
      <c r="G1378" s="85"/>
      <c r="H1378" s="85"/>
      <c r="I1378" s="85"/>
      <c r="J1378" s="86"/>
      <c r="K1378" s="92"/>
      <c r="L1378" s="154"/>
      <c r="M1378" s="100"/>
      <c r="N1378" s="279"/>
    </row>
    <row r="1379" spans="2:14" ht="15" customHeight="1" x14ac:dyDescent="0.2">
      <c r="B1379" s="63"/>
      <c r="C1379" s="48"/>
      <c r="D1379" s="13"/>
      <c r="E1379" s="325">
        <v>4</v>
      </c>
      <c r="F1379" s="85"/>
      <c r="G1379" s="85"/>
      <c r="H1379" s="85"/>
      <c r="I1379" s="85"/>
      <c r="J1379" s="86"/>
      <c r="K1379" s="92">
        <f>E1379</f>
        <v>4</v>
      </c>
      <c r="L1379" s="154"/>
      <c r="M1379" s="100"/>
      <c r="N1379" s="279"/>
    </row>
    <row r="1380" spans="2:14" ht="15" customHeight="1" thickBot="1" x14ac:dyDescent="0.25">
      <c r="B1380" s="63"/>
      <c r="C1380" s="48"/>
      <c r="D1380" s="13"/>
      <c r="E1380" s="44"/>
      <c r="F1380" s="85"/>
      <c r="G1380" s="85"/>
      <c r="H1380" s="85"/>
      <c r="I1380" s="85"/>
      <c r="J1380" s="86"/>
      <c r="K1380" s="92"/>
      <c r="L1380" s="154"/>
      <c r="M1380" s="100"/>
      <c r="N1380" s="279"/>
    </row>
    <row r="1381" spans="2:14" ht="15" customHeight="1" x14ac:dyDescent="0.2">
      <c r="B1381" s="204"/>
      <c r="C1381" s="48" t="s">
        <v>11896</v>
      </c>
      <c r="D1381" s="187" t="s">
        <v>4665</v>
      </c>
      <c r="E1381" s="662" t="str">
        <f>IFERROR(VLOOKUP($C1381,'SINAPI DEZEMBRO 2020'!$1:$1048576,2,0),IFERROR(VLOOKUP($C1381,'COMP. PROPRIA'!$B$1:$I$79292,4,0),""))</f>
        <v>ISOLADOR DE ANCORAGEM TIPO BASTÃO POLIMÉRICO 15KV - FORNECIMENTO E INSTALAÇÃO</v>
      </c>
      <c r="F1381" s="663"/>
      <c r="G1381" s="663"/>
      <c r="H1381" s="663"/>
      <c r="I1381" s="663"/>
      <c r="J1381" s="664"/>
      <c r="K1381" s="34">
        <f>K1383</f>
        <v>3</v>
      </c>
      <c r="L1381" s="154" t="str">
        <f>'COMP. PROPRIA'!F499</f>
        <v>UN</v>
      </c>
      <c r="M1381" s="100"/>
      <c r="N1381" s="279"/>
    </row>
    <row r="1382" spans="2:14" ht="15" customHeight="1" x14ac:dyDescent="0.2">
      <c r="B1382" s="63"/>
      <c r="C1382" s="48"/>
      <c r="D1382" s="13"/>
      <c r="E1382" s="167" t="s">
        <v>4685</v>
      </c>
      <c r="F1382" s="85"/>
      <c r="G1382" s="85"/>
      <c r="H1382" s="85"/>
      <c r="I1382" s="85"/>
      <c r="J1382" s="86"/>
      <c r="K1382" s="92"/>
      <c r="L1382" s="154"/>
      <c r="M1382" s="100"/>
      <c r="N1382" s="279"/>
    </row>
    <row r="1383" spans="2:14" ht="15" customHeight="1" x14ac:dyDescent="0.2">
      <c r="B1383" s="63"/>
      <c r="C1383" s="48"/>
      <c r="D1383" s="13"/>
      <c r="E1383" s="325">
        <v>3</v>
      </c>
      <c r="F1383" s="85"/>
      <c r="G1383" s="85"/>
      <c r="H1383" s="85"/>
      <c r="I1383" s="85"/>
      <c r="J1383" s="86"/>
      <c r="K1383" s="92">
        <f>E1383</f>
        <v>3</v>
      </c>
      <c r="L1383" s="154"/>
      <c r="M1383" s="100"/>
      <c r="N1383" s="279"/>
    </row>
    <row r="1384" spans="2:14" ht="15" customHeight="1" thickBot="1" x14ac:dyDescent="0.25">
      <c r="B1384" s="63"/>
      <c r="C1384" s="48"/>
      <c r="D1384" s="13"/>
      <c r="E1384" s="44"/>
      <c r="F1384" s="85"/>
      <c r="G1384" s="85"/>
      <c r="H1384" s="85"/>
      <c r="I1384" s="85"/>
      <c r="J1384" s="86"/>
      <c r="K1384" s="92"/>
      <c r="L1384" s="154"/>
      <c r="M1384" s="100"/>
      <c r="N1384" s="279"/>
    </row>
    <row r="1385" spans="2:14" ht="15" customHeight="1" x14ac:dyDescent="0.2">
      <c r="B1385" s="204"/>
      <c r="C1385" s="48" t="s">
        <v>11897</v>
      </c>
      <c r="D1385" s="187" t="s">
        <v>4665</v>
      </c>
      <c r="E1385" s="662" t="str">
        <f>IFERROR(VLOOKUP($C1385,'SINAPI DEZEMBRO 2020'!$1:$1048576,2,0),IFERROR(VLOOKUP($C1385,'COMP. PROPRIA'!$B$1:$I$79292,4,0),""))</f>
        <v>MANILHA SAPATILHA - FORNECIMENTO E INSTALAÇÃO</v>
      </c>
      <c r="F1385" s="663"/>
      <c r="G1385" s="663"/>
      <c r="H1385" s="663"/>
      <c r="I1385" s="663"/>
      <c r="J1385" s="664"/>
      <c r="K1385" s="34">
        <f>K1387</f>
        <v>3</v>
      </c>
      <c r="L1385" s="154" t="str">
        <f>'COMP. PROPRIA'!F504</f>
        <v>UN</v>
      </c>
      <c r="M1385" s="100"/>
      <c r="N1385" s="279"/>
    </row>
    <row r="1386" spans="2:14" ht="15" customHeight="1" x14ac:dyDescent="0.2">
      <c r="B1386" s="63"/>
      <c r="C1386" s="48"/>
      <c r="D1386" s="13"/>
      <c r="E1386" s="167" t="s">
        <v>4685</v>
      </c>
      <c r="F1386" s="85"/>
      <c r="G1386" s="85"/>
      <c r="H1386" s="85"/>
      <c r="I1386" s="85"/>
      <c r="J1386" s="86"/>
      <c r="K1386" s="92"/>
      <c r="L1386" s="154"/>
      <c r="M1386" s="100"/>
      <c r="N1386" s="279"/>
    </row>
    <row r="1387" spans="2:14" ht="15" customHeight="1" x14ac:dyDescent="0.2">
      <c r="B1387" s="63"/>
      <c r="C1387" s="48"/>
      <c r="D1387" s="13"/>
      <c r="E1387" s="325">
        <v>3</v>
      </c>
      <c r="F1387" s="85"/>
      <c r="G1387" s="85"/>
      <c r="H1387" s="85"/>
      <c r="I1387" s="85"/>
      <c r="J1387" s="86"/>
      <c r="K1387" s="92">
        <f>E1387</f>
        <v>3</v>
      </c>
      <c r="L1387" s="154"/>
      <c r="M1387" s="100"/>
      <c r="N1387" s="279"/>
    </row>
    <row r="1388" spans="2:14" ht="15" customHeight="1" thickBot="1" x14ac:dyDescent="0.25">
      <c r="B1388" s="63"/>
      <c r="C1388" s="48"/>
      <c r="D1388" s="13"/>
      <c r="E1388" s="44"/>
      <c r="F1388" s="85"/>
      <c r="G1388" s="85"/>
      <c r="H1388" s="85"/>
      <c r="I1388" s="85"/>
      <c r="J1388" s="86"/>
      <c r="K1388" s="92"/>
      <c r="L1388" s="154"/>
      <c r="M1388" s="100"/>
      <c r="N1388" s="279"/>
    </row>
    <row r="1389" spans="2:14" ht="15" customHeight="1" x14ac:dyDescent="0.2">
      <c r="B1389" s="204"/>
      <c r="C1389" s="48" t="s">
        <v>11898</v>
      </c>
      <c r="D1389" s="187" t="s">
        <v>4665</v>
      </c>
      <c r="E1389" s="662" t="str">
        <f>IFERROR(VLOOKUP($C1389,'SINAPI DEZEMBRO 2020'!$1:$1048576,2,0),IFERROR(VLOOKUP($C1389,'COMP. PROPRIA'!$B$1:$I$79292,4,0),""))</f>
        <v>GANCHO OLHAL - FORNECIMENTO E INSTALAÇÃO</v>
      </c>
      <c r="F1389" s="663"/>
      <c r="G1389" s="663"/>
      <c r="H1389" s="663"/>
      <c r="I1389" s="663"/>
      <c r="J1389" s="664"/>
      <c r="K1389" s="34">
        <f>K1391</f>
        <v>3</v>
      </c>
      <c r="L1389" s="154" t="str">
        <f>'COMP. PROPRIA'!F509</f>
        <v xml:space="preserve">UN    </v>
      </c>
      <c r="M1389" s="100"/>
      <c r="N1389" s="279"/>
    </row>
    <row r="1390" spans="2:14" ht="15" customHeight="1" x14ac:dyDescent="0.2">
      <c r="B1390" s="63"/>
      <c r="C1390" s="48"/>
      <c r="D1390" s="13"/>
      <c r="E1390" s="167" t="s">
        <v>4685</v>
      </c>
      <c r="F1390" s="85"/>
      <c r="G1390" s="85"/>
      <c r="H1390" s="85"/>
      <c r="I1390" s="85"/>
      <c r="J1390" s="86"/>
      <c r="K1390" s="92"/>
      <c r="L1390" s="154"/>
      <c r="M1390" s="100"/>
      <c r="N1390" s="279"/>
    </row>
    <row r="1391" spans="2:14" ht="15" customHeight="1" x14ac:dyDescent="0.2">
      <c r="B1391" s="63"/>
      <c r="C1391" s="48"/>
      <c r="D1391" s="13"/>
      <c r="E1391" s="325">
        <v>3</v>
      </c>
      <c r="F1391" s="85"/>
      <c r="G1391" s="85"/>
      <c r="H1391" s="85"/>
      <c r="I1391" s="85"/>
      <c r="J1391" s="86"/>
      <c r="K1391" s="92">
        <f>E1391</f>
        <v>3</v>
      </c>
      <c r="L1391" s="154"/>
      <c r="M1391" s="100"/>
      <c r="N1391" s="279"/>
    </row>
    <row r="1392" spans="2:14" ht="15" customHeight="1" thickBot="1" x14ac:dyDescent="0.25">
      <c r="B1392" s="63"/>
      <c r="C1392" s="48"/>
      <c r="D1392" s="13"/>
      <c r="E1392" s="44"/>
      <c r="F1392" s="85"/>
      <c r="G1392" s="85"/>
      <c r="H1392" s="85"/>
      <c r="I1392" s="85"/>
      <c r="J1392" s="86"/>
      <c r="K1392" s="92"/>
      <c r="L1392" s="154"/>
      <c r="M1392" s="100"/>
      <c r="N1392" s="279"/>
    </row>
    <row r="1393" spans="2:14" ht="15" customHeight="1" x14ac:dyDescent="0.2">
      <c r="B1393" s="204"/>
      <c r="C1393" s="48" t="s">
        <v>11932</v>
      </c>
      <c r="D1393" s="187" t="s">
        <v>4665</v>
      </c>
      <c r="E1393" s="662" t="str">
        <f>IFERROR(VLOOKUP($C1393,'SINAPI DEZEMBRO 2020'!$1:$1048576,2,0),IFERROR(VLOOKUP($C1393,'COMP. PROPRIA'!$B$1:$I$79292,4,0),""))</f>
        <v>CONECTOR CUNHA TIPO ESTRIBO DE ALUMÍNIO COM CAPA - 50MM² - FORNECIMENTO E INSTALAÇÃO</v>
      </c>
      <c r="F1393" s="663"/>
      <c r="G1393" s="663"/>
      <c r="H1393" s="663"/>
      <c r="I1393" s="663"/>
      <c r="J1393" s="664"/>
      <c r="K1393" s="34">
        <f>K1395</f>
        <v>3</v>
      </c>
      <c r="L1393" s="154" t="str">
        <f>'COMP. PROPRIA'!F713</f>
        <v>UN</v>
      </c>
      <c r="M1393" s="100"/>
      <c r="N1393" s="279"/>
    </row>
    <row r="1394" spans="2:14" ht="15" customHeight="1" x14ac:dyDescent="0.2">
      <c r="B1394" s="63"/>
      <c r="C1394" s="48"/>
      <c r="D1394" s="13"/>
      <c r="E1394" s="167" t="s">
        <v>4685</v>
      </c>
      <c r="F1394" s="85"/>
      <c r="G1394" s="85"/>
      <c r="H1394" s="85"/>
      <c r="I1394" s="85"/>
      <c r="J1394" s="86"/>
      <c r="K1394" s="92"/>
      <c r="L1394" s="154"/>
      <c r="M1394" s="100"/>
      <c r="N1394" s="279"/>
    </row>
    <row r="1395" spans="2:14" ht="15" customHeight="1" x14ac:dyDescent="0.2">
      <c r="B1395" s="63"/>
      <c r="C1395" s="48"/>
      <c r="D1395" s="13"/>
      <c r="E1395" s="325">
        <v>3</v>
      </c>
      <c r="F1395" s="85"/>
      <c r="G1395" s="85"/>
      <c r="H1395" s="85"/>
      <c r="I1395" s="85"/>
      <c r="J1395" s="86"/>
      <c r="K1395" s="92">
        <f>E1395</f>
        <v>3</v>
      </c>
      <c r="L1395" s="154"/>
      <c r="M1395" s="100"/>
      <c r="N1395" s="279"/>
    </row>
    <row r="1396" spans="2:14" ht="15" customHeight="1" thickBot="1" x14ac:dyDescent="0.25">
      <c r="B1396" s="63"/>
      <c r="C1396" s="48"/>
      <c r="D1396" s="13"/>
      <c r="E1396" s="44"/>
      <c r="F1396" s="85"/>
      <c r="G1396" s="85"/>
      <c r="H1396" s="85"/>
      <c r="I1396" s="85"/>
      <c r="J1396" s="86"/>
      <c r="K1396" s="92"/>
      <c r="L1396" s="154"/>
      <c r="M1396" s="100"/>
      <c r="N1396" s="279"/>
    </row>
    <row r="1397" spans="2:14" ht="15" customHeight="1" x14ac:dyDescent="0.2">
      <c r="B1397" s="204"/>
      <c r="C1397" s="48" t="s">
        <v>11927</v>
      </c>
      <c r="D1397" s="187" t="s">
        <v>4665</v>
      </c>
      <c r="E1397" s="662" t="str">
        <f>IFERROR(VLOOKUP($C1397,'SINAPI DEZEMBRO 2020'!$1:$1048576,2,0),IFERROR(VLOOKUP($C1397,'COMP. PROPRIA'!$B$1:$I$79292,4,0),""))</f>
        <v>ARAME DE AÇO GALVANIZADO 14 BWG - FORNECIMENTO E INSTALAÇÃO</v>
      </c>
      <c r="F1397" s="663"/>
      <c r="G1397" s="663"/>
      <c r="H1397" s="663"/>
      <c r="I1397" s="663"/>
      <c r="J1397" s="664"/>
      <c r="K1397" s="34">
        <f>K1399</f>
        <v>3</v>
      </c>
      <c r="L1397" s="154" t="str">
        <f>'COMP. PROPRIA'!F685</f>
        <v>M</v>
      </c>
      <c r="M1397" s="100"/>
      <c r="N1397" s="279"/>
    </row>
    <row r="1398" spans="2:14" ht="15" customHeight="1" x14ac:dyDescent="0.2">
      <c r="B1398" s="63"/>
      <c r="C1398" s="48"/>
      <c r="D1398" s="13"/>
      <c r="E1398" s="167" t="s">
        <v>4685</v>
      </c>
      <c r="F1398" s="85"/>
      <c r="G1398" s="85"/>
      <c r="H1398" s="85"/>
      <c r="I1398" s="85"/>
      <c r="J1398" s="86"/>
      <c r="K1398" s="92"/>
      <c r="L1398" s="154"/>
      <c r="M1398" s="100"/>
      <c r="N1398" s="279"/>
    </row>
    <row r="1399" spans="2:14" ht="15" customHeight="1" x14ac:dyDescent="0.2">
      <c r="B1399" s="63"/>
      <c r="C1399" s="48"/>
      <c r="D1399" s="13"/>
      <c r="E1399" s="325">
        <v>3</v>
      </c>
      <c r="F1399" s="85"/>
      <c r="G1399" s="85"/>
      <c r="H1399" s="85"/>
      <c r="I1399" s="85"/>
      <c r="J1399" s="86"/>
      <c r="K1399" s="92">
        <f>E1399</f>
        <v>3</v>
      </c>
      <c r="L1399" s="154"/>
      <c r="M1399" s="100"/>
      <c r="N1399" s="279"/>
    </row>
    <row r="1400" spans="2:14" ht="15" customHeight="1" thickBot="1" x14ac:dyDescent="0.25">
      <c r="B1400" s="63"/>
      <c r="C1400" s="48"/>
      <c r="D1400" s="13"/>
      <c r="E1400" s="44"/>
      <c r="F1400" s="85"/>
      <c r="G1400" s="85"/>
      <c r="H1400" s="85"/>
      <c r="I1400" s="85"/>
      <c r="J1400" s="86"/>
      <c r="K1400" s="92"/>
      <c r="L1400" s="154"/>
      <c r="M1400" s="100"/>
      <c r="N1400" s="279"/>
    </row>
    <row r="1401" spans="2:14" ht="15" customHeight="1" x14ac:dyDescent="0.2">
      <c r="B1401" s="204"/>
      <c r="C1401" s="48" t="s">
        <v>11893</v>
      </c>
      <c r="D1401" s="187" t="s">
        <v>4665</v>
      </c>
      <c r="E1401" s="662" t="str">
        <f>IFERROR(VLOOKUP($C1401,'SINAPI DEZEMBRO 2020'!$1:$1048576,2,0),IFERROR(VLOOKUP($C1401,'COMP. PROPRIA'!$B$1:$I$79292,4,0),""))</f>
        <v>ALÇA PREFORMADA DE ESTAI PARA CABO DE AÇO GALVANIZADO 9,5MM² - FORNECIMENTO E INSTALAÇÃO</v>
      </c>
      <c r="F1401" s="663"/>
      <c r="G1401" s="663"/>
      <c r="H1401" s="663"/>
      <c r="I1401" s="663"/>
      <c r="J1401" s="664"/>
      <c r="K1401" s="34">
        <f>K1403</f>
        <v>1</v>
      </c>
      <c r="L1401" s="154" t="str">
        <f>'COMP. PROPRIA'!F484</f>
        <v>UN</v>
      </c>
      <c r="M1401" s="100"/>
      <c r="N1401" s="279"/>
    </row>
    <row r="1402" spans="2:14" ht="15" customHeight="1" x14ac:dyDescent="0.2">
      <c r="B1402" s="63"/>
      <c r="C1402" s="48"/>
      <c r="D1402" s="13"/>
      <c r="E1402" s="167" t="s">
        <v>4685</v>
      </c>
      <c r="F1402" s="85"/>
      <c r="G1402" s="85"/>
      <c r="H1402" s="85"/>
      <c r="I1402" s="85"/>
      <c r="J1402" s="86"/>
      <c r="K1402" s="92"/>
      <c r="L1402" s="154"/>
      <c r="M1402" s="100"/>
      <c r="N1402" s="279"/>
    </row>
    <row r="1403" spans="2:14" ht="15" customHeight="1" x14ac:dyDescent="0.2">
      <c r="B1403" s="63"/>
      <c r="C1403" s="48"/>
      <c r="D1403" s="13"/>
      <c r="E1403" s="325">
        <v>1</v>
      </c>
      <c r="F1403" s="85"/>
      <c r="G1403" s="85"/>
      <c r="H1403" s="85"/>
      <c r="I1403" s="85"/>
      <c r="J1403" s="86"/>
      <c r="K1403" s="92">
        <f>E1403</f>
        <v>1</v>
      </c>
      <c r="L1403" s="154"/>
      <c r="M1403" s="100"/>
      <c r="N1403" s="279"/>
    </row>
    <row r="1404" spans="2:14" ht="15" customHeight="1" thickBot="1" x14ac:dyDescent="0.25">
      <c r="B1404" s="63"/>
      <c r="C1404" s="48"/>
      <c r="D1404" s="13"/>
      <c r="E1404" s="44"/>
      <c r="F1404" s="85"/>
      <c r="G1404" s="85"/>
      <c r="H1404" s="85"/>
      <c r="I1404" s="85"/>
      <c r="J1404" s="86"/>
      <c r="K1404" s="92"/>
      <c r="L1404" s="154"/>
      <c r="M1404" s="100"/>
      <c r="N1404" s="279"/>
    </row>
    <row r="1405" spans="2:14" ht="15" customHeight="1" x14ac:dyDescent="0.2">
      <c r="B1405" s="204"/>
      <c r="C1405" s="48" t="s">
        <v>11903</v>
      </c>
      <c r="D1405" s="187" t="s">
        <v>4665</v>
      </c>
      <c r="E1405" s="662" t="str">
        <f>IFERROR(VLOOKUP($C1405,'SINAPI DEZEMBRO 2020'!$1:$1048576,2,0),IFERROR(VLOOKUP($C1405,'COMP. PROPRIA'!$B$1:$I$79292,4,0),""))</f>
        <v>GRAMPO DE ANCORAGEM 15KV - 50MM² - FORNECIMENTO E INSTALAÇÃO</v>
      </c>
      <c r="F1405" s="663"/>
      <c r="G1405" s="663"/>
      <c r="H1405" s="663"/>
      <c r="I1405" s="663"/>
      <c r="J1405" s="664"/>
      <c r="K1405" s="34">
        <f>K1407</f>
        <v>3</v>
      </c>
      <c r="L1405" s="154" t="str">
        <f>'COMP. PROPRIA'!F534</f>
        <v>UN</v>
      </c>
      <c r="M1405" s="100"/>
      <c r="N1405" s="279"/>
    </row>
    <row r="1406" spans="2:14" ht="15" customHeight="1" x14ac:dyDescent="0.2">
      <c r="B1406" s="63"/>
      <c r="C1406" s="48"/>
      <c r="D1406" s="13"/>
      <c r="E1406" s="167" t="s">
        <v>4685</v>
      </c>
      <c r="F1406" s="85"/>
      <c r="G1406" s="85"/>
      <c r="H1406" s="85"/>
      <c r="I1406" s="85"/>
      <c r="J1406" s="86"/>
      <c r="K1406" s="92"/>
      <c r="L1406" s="154"/>
      <c r="M1406" s="100"/>
      <c r="N1406" s="279"/>
    </row>
    <row r="1407" spans="2:14" ht="15" customHeight="1" x14ac:dyDescent="0.2">
      <c r="B1407" s="63"/>
      <c r="C1407" s="48"/>
      <c r="D1407" s="13"/>
      <c r="E1407" s="325">
        <v>3</v>
      </c>
      <c r="F1407" s="85"/>
      <c r="G1407" s="85"/>
      <c r="H1407" s="85"/>
      <c r="I1407" s="85"/>
      <c r="J1407" s="86"/>
      <c r="K1407" s="92">
        <f>E1407</f>
        <v>3</v>
      </c>
      <c r="L1407" s="154"/>
      <c r="M1407" s="100"/>
      <c r="N1407" s="279"/>
    </row>
    <row r="1408" spans="2:14" ht="15" customHeight="1" thickBot="1" x14ac:dyDescent="0.25">
      <c r="B1408" s="63"/>
      <c r="C1408" s="48"/>
      <c r="D1408" s="13"/>
      <c r="E1408" s="44"/>
      <c r="F1408" s="85"/>
      <c r="G1408" s="85"/>
      <c r="H1408" s="85"/>
      <c r="I1408" s="85"/>
      <c r="J1408" s="86"/>
      <c r="K1408" s="92"/>
      <c r="L1408" s="154"/>
      <c r="M1408" s="100"/>
      <c r="N1408" s="279"/>
    </row>
    <row r="1409" spans="2:14" ht="15" customHeight="1" x14ac:dyDescent="0.2">
      <c r="B1409" s="204"/>
      <c r="C1409" s="48" t="s">
        <v>11933</v>
      </c>
      <c r="D1409" s="187" t="s">
        <v>4665</v>
      </c>
      <c r="E1409" s="662" t="str">
        <f>IFERROR(VLOOKUP($C1409,'SINAPI DEZEMBRO 2020'!$1:$1048576,2,0),IFERROR(VLOOKUP($C1409,'COMP. PROPRIA'!$B$1:$I$79292,4,0),""))</f>
        <v>GRAMPO LINHA VIVA - FORNECIMENTO E INSTALAÇÃO</v>
      </c>
      <c r="F1409" s="663"/>
      <c r="G1409" s="663"/>
      <c r="H1409" s="663"/>
      <c r="I1409" s="663"/>
      <c r="J1409" s="664"/>
      <c r="K1409" s="34">
        <f>K1411</f>
        <v>3</v>
      </c>
      <c r="L1409" s="154" t="str">
        <f>'COMP. PROPRIA'!F718</f>
        <v>UN</v>
      </c>
      <c r="M1409" s="100"/>
      <c r="N1409" s="279"/>
    </row>
    <row r="1410" spans="2:14" ht="15" customHeight="1" x14ac:dyDescent="0.2">
      <c r="B1410" s="63"/>
      <c r="C1410" s="48"/>
      <c r="D1410" s="13"/>
      <c r="E1410" s="167" t="s">
        <v>4685</v>
      </c>
      <c r="F1410" s="85"/>
      <c r="G1410" s="85"/>
      <c r="H1410" s="85"/>
      <c r="I1410" s="85"/>
      <c r="J1410" s="86"/>
      <c r="K1410" s="92"/>
      <c r="L1410" s="154"/>
      <c r="M1410" s="100"/>
      <c r="N1410" s="279"/>
    </row>
    <row r="1411" spans="2:14" ht="15" customHeight="1" x14ac:dyDescent="0.2">
      <c r="B1411" s="63"/>
      <c r="C1411" s="48"/>
      <c r="D1411" s="13"/>
      <c r="E1411" s="325">
        <v>3</v>
      </c>
      <c r="F1411" s="85"/>
      <c r="G1411" s="85"/>
      <c r="H1411" s="85"/>
      <c r="I1411" s="85"/>
      <c r="J1411" s="86"/>
      <c r="K1411" s="92">
        <f>E1411</f>
        <v>3</v>
      </c>
      <c r="L1411" s="154"/>
      <c r="M1411" s="100"/>
      <c r="N1411" s="279"/>
    </row>
    <row r="1412" spans="2:14" ht="15" customHeight="1" thickBot="1" x14ac:dyDescent="0.25">
      <c r="B1412" s="63"/>
      <c r="C1412" s="48"/>
      <c r="D1412" s="13"/>
      <c r="E1412" s="44"/>
      <c r="F1412" s="85"/>
      <c r="G1412" s="85"/>
      <c r="H1412" s="85"/>
      <c r="I1412" s="85"/>
      <c r="J1412" s="86"/>
      <c r="K1412" s="92"/>
      <c r="L1412" s="154"/>
      <c r="M1412" s="100"/>
      <c r="N1412" s="279"/>
    </row>
    <row r="1413" spans="2:14" ht="15" customHeight="1" x14ac:dyDescent="0.2">
      <c r="B1413" s="204"/>
      <c r="C1413" s="48" t="s">
        <v>11915</v>
      </c>
      <c r="D1413" s="187" t="s">
        <v>4665</v>
      </c>
      <c r="E1413" s="662" t="str">
        <f>IFERROR(VLOOKUP($C1413,'SINAPI DEZEMBRO 2020'!$1:$1048576,2,0),IFERROR(VLOOKUP($C1413,'COMP. PROPRIA'!$B$1:$I$79292,4,0),""))</f>
        <v>CABO DE COBRE SINGELO XLPE - 15KV - 16MM² - FORNECIMENTO E INSTALAÇÃO</v>
      </c>
      <c r="F1413" s="663"/>
      <c r="G1413" s="663"/>
      <c r="H1413" s="663"/>
      <c r="I1413" s="663"/>
      <c r="J1413" s="664"/>
      <c r="K1413" s="34">
        <f>K1415</f>
        <v>6</v>
      </c>
      <c r="L1413" s="154" t="str">
        <f>'COMP. PROPRIA'!F600</f>
        <v>M</v>
      </c>
      <c r="M1413" s="100"/>
      <c r="N1413" s="279"/>
    </row>
    <row r="1414" spans="2:14" ht="15" customHeight="1" x14ac:dyDescent="0.2">
      <c r="B1414" s="63"/>
      <c r="C1414" s="48"/>
      <c r="D1414" s="13"/>
      <c r="E1414" s="167" t="s">
        <v>4685</v>
      </c>
      <c r="F1414" s="85"/>
      <c r="G1414" s="85"/>
      <c r="H1414" s="85"/>
      <c r="I1414" s="85"/>
      <c r="J1414" s="86"/>
      <c r="K1414" s="92"/>
      <c r="L1414" s="154"/>
      <c r="M1414" s="100"/>
      <c r="N1414" s="279"/>
    </row>
    <row r="1415" spans="2:14" ht="15" customHeight="1" x14ac:dyDescent="0.2">
      <c r="B1415" s="63"/>
      <c r="C1415" s="48"/>
      <c r="D1415" s="13"/>
      <c r="E1415" s="325">
        <v>6</v>
      </c>
      <c r="F1415" s="85"/>
      <c r="G1415" s="85"/>
      <c r="H1415" s="85"/>
      <c r="I1415" s="85"/>
      <c r="J1415" s="86"/>
      <c r="K1415" s="92">
        <f>E1415</f>
        <v>6</v>
      </c>
      <c r="L1415" s="154"/>
      <c r="M1415" s="100"/>
      <c r="N1415" s="279"/>
    </row>
    <row r="1416" spans="2:14" ht="15" customHeight="1" thickBot="1" x14ac:dyDescent="0.25">
      <c r="B1416" s="63"/>
      <c r="C1416" s="48"/>
      <c r="D1416" s="13"/>
      <c r="E1416" s="44"/>
      <c r="F1416" s="85"/>
      <c r="G1416" s="85"/>
      <c r="H1416" s="85"/>
      <c r="I1416" s="85"/>
      <c r="J1416" s="86"/>
      <c r="K1416" s="92"/>
      <c r="L1416" s="154"/>
      <c r="M1416" s="100"/>
      <c r="N1416" s="279"/>
    </row>
    <row r="1417" spans="2:14" ht="15" customHeight="1" x14ac:dyDescent="0.2">
      <c r="B1417" s="204"/>
      <c r="C1417" s="48" t="s">
        <v>11934</v>
      </c>
      <c r="D1417" s="187" t="s">
        <v>4665</v>
      </c>
      <c r="E1417" s="662" t="str">
        <f>IFERROR(VLOOKUP($C1417,'SINAPI DEZEMBRO 2020'!$1:$1048576,2,0),IFERROR(VLOOKUP($C1417,'COMP. PROPRIA'!$B$1:$I$79292,4,0),""))</f>
        <v>BRAÇO TIPO ‘L’ COM PRENSA FIO 15KV GALVANIZADO A FOGO - FORNECIMENTO E INSTALAÇÃO</v>
      </c>
      <c r="F1417" s="663"/>
      <c r="G1417" s="663"/>
      <c r="H1417" s="663"/>
      <c r="I1417" s="663"/>
      <c r="J1417" s="664"/>
      <c r="K1417" s="34">
        <f>K1419</f>
        <v>2</v>
      </c>
      <c r="L1417" s="154" t="str">
        <f>'COMP. PROPRIA'!F723</f>
        <v>UN</v>
      </c>
      <c r="M1417" s="100"/>
      <c r="N1417" s="279"/>
    </row>
    <row r="1418" spans="2:14" ht="15" customHeight="1" x14ac:dyDescent="0.2">
      <c r="B1418" s="63"/>
      <c r="C1418" s="48"/>
      <c r="D1418" s="13"/>
      <c r="E1418" s="167" t="s">
        <v>4685</v>
      </c>
      <c r="F1418" s="85"/>
      <c r="G1418" s="85"/>
      <c r="H1418" s="85"/>
      <c r="I1418" s="85"/>
      <c r="J1418" s="86"/>
      <c r="K1418" s="92"/>
      <c r="L1418" s="154"/>
      <c r="M1418" s="100"/>
      <c r="N1418" s="279"/>
    </row>
    <row r="1419" spans="2:14" ht="15" customHeight="1" x14ac:dyDescent="0.2">
      <c r="B1419" s="63"/>
      <c r="C1419" s="48"/>
      <c r="D1419" s="13"/>
      <c r="E1419" s="325">
        <v>2</v>
      </c>
      <c r="F1419" s="85"/>
      <c r="G1419" s="85"/>
      <c r="H1419" s="85"/>
      <c r="I1419" s="85"/>
      <c r="J1419" s="86"/>
      <c r="K1419" s="92">
        <f>E1419</f>
        <v>2</v>
      </c>
      <c r="L1419" s="154"/>
      <c r="M1419" s="100"/>
      <c r="N1419" s="279"/>
    </row>
    <row r="1420" spans="2:14" ht="15" customHeight="1" thickBot="1" x14ac:dyDescent="0.25">
      <c r="B1420" s="63"/>
      <c r="C1420" s="48"/>
      <c r="D1420" s="13"/>
      <c r="E1420" s="44"/>
      <c r="F1420" s="85"/>
      <c r="G1420" s="85"/>
      <c r="H1420" s="85"/>
      <c r="I1420" s="85"/>
      <c r="J1420" s="86"/>
      <c r="K1420" s="92"/>
      <c r="L1420" s="154"/>
      <c r="M1420" s="100"/>
      <c r="N1420" s="279"/>
    </row>
    <row r="1421" spans="2:14" ht="15" customHeight="1" x14ac:dyDescent="0.2">
      <c r="B1421" s="204"/>
      <c r="C1421" s="48" t="s">
        <v>11935</v>
      </c>
      <c r="D1421" s="187" t="s">
        <v>4665</v>
      </c>
      <c r="E1421" s="662" t="str">
        <f>IFERROR(VLOOKUP($C1421,'SINAPI DEZEMBRO 2020'!$1:$1048576,2,0),IFERROR(VLOOKUP($C1421,'COMP. PROPRIA'!$B$1:$I$79292,4,0),""))</f>
        <v>ESTRIBO PARA BRAÇO TIPO ‘L’ - FORNECIMENTO E INSTALAÇÃO</v>
      </c>
      <c r="F1421" s="663"/>
      <c r="G1421" s="663"/>
      <c r="H1421" s="663"/>
      <c r="I1421" s="663"/>
      <c r="J1421" s="664"/>
      <c r="K1421" s="34">
        <f>K1423</f>
        <v>2</v>
      </c>
      <c r="L1421" s="154" t="str">
        <f>'COMP. PROPRIA'!F728</f>
        <v>UN</v>
      </c>
      <c r="M1421" s="100"/>
      <c r="N1421" s="279"/>
    </row>
    <row r="1422" spans="2:14" ht="15" customHeight="1" x14ac:dyDescent="0.2">
      <c r="B1422" s="204"/>
      <c r="C1422" s="48"/>
      <c r="D1422" s="13"/>
      <c r="E1422" s="167" t="s">
        <v>4685</v>
      </c>
      <c r="F1422" s="85"/>
      <c r="G1422" s="85"/>
      <c r="H1422" s="85"/>
      <c r="I1422" s="85"/>
      <c r="J1422" s="86"/>
      <c r="K1422" s="92"/>
      <c r="L1422" s="154"/>
      <c r="M1422" s="100"/>
      <c r="N1422" s="279"/>
    </row>
    <row r="1423" spans="2:14" ht="15" customHeight="1" x14ac:dyDescent="0.2">
      <c r="B1423" s="63"/>
      <c r="C1423" s="48"/>
      <c r="D1423" s="13"/>
      <c r="E1423" s="325">
        <v>2</v>
      </c>
      <c r="F1423" s="85"/>
      <c r="G1423" s="85"/>
      <c r="H1423" s="85"/>
      <c r="I1423" s="85"/>
      <c r="J1423" s="86"/>
      <c r="K1423" s="92">
        <f>E1423</f>
        <v>2</v>
      </c>
      <c r="L1423" s="154"/>
      <c r="M1423" s="100"/>
      <c r="N1423" s="279"/>
    </row>
    <row r="1424" spans="2:14" ht="15" customHeight="1" thickBot="1" x14ac:dyDescent="0.25">
      <c r="B1424" s="63"/>
      <c r="C1424" s="48"/>
      <c r="D1424" s="13"/>
      <c r="E1424" s="44"/>
      <c r="F1424" s="85"/>
      <c r="G1424" s="85"/>
      <c r="H1424" s="85"/>
      <c r="I1424" s="85"/>
      <c r="J1424" s="86"/>
      <c r="K1424" s="92"/>
      <c r="L1424" s="154"/>
      <c r="M1424" s="100"/>
      <c r="N1424" s="279"/>
    </row>
    <row r="1425" spans="2:14" ht="15" customHeight="1" x14ac:dyDescent="0.2">
      <c r="B1425" s="204"/>
      <c r="C1425" s="48" t="s">
        <v>11925</v>
      </c>
      <c r="D1425" s="187" t="s">
        <v>4665</v>
      </c>
      <c r="E1425" s="662" t="str">
        <f>IFERROR(VLOOKUP($C1425,'SINAPI DEZEMBRO 2020'!$1:$1048576,2,0),IFERROR(VLOOKUP($C1425,'COMP. PROPRIA'!$B$1:$I$79292,4,0),""))</f>
        <v>ESPAÇADOR LOSANGULAR POLIMÉRICO PARA CABO DE ALUMÍNIO - 15KV - FORNECIMENTO E INSTALAÇÃO</v>
      </c>
      <c r="F1425" s="663"/>
      <c r="G1425" s="663"/>
      <c r="H1425" s="663"/>
      <c r="I1425" s="663"/>
      <c r="J1425" s="664"/>
      <c r="K1425" s="34">
        <f>K1427</f>
        <v>2</v>
      </c>
      <c r="L1425" s="154" t="str">
        <f>'COMP. PROPRIA'!F674</f>
        <v>UN</v>
      </c>
      <c r="M1425" s="100"/>
      <c r="N1425" s="279"/>
    </row>
    <row r="1426" spans="2:14" ht="15" customHeight="1" x14ac:dyDescent="0.2">
      <c r="B1426" s="63"/>
      <c r="C1426" s="48"/>
      <c r="D1426" s="13"/>
      <c r="E1426" s="167" t="s">
        <v>4685</v>
      </c>
      <c r="F1426" s="85"/>
      <c r="G1426" s="85"/>
      <c r="H1426" s="85"/>
      <c r="I1426" s="85"/>
      <c r="J1426" s="86"/>
      <c r="K1426" s="92"/>
      <c r="L1426" s="154"/>
      <c r="M1426" s="100"/>
      <c r="N1426" s="279"/>
    </row>
    <row r="1427" spans="2:14" ht="15" customHeight="1" x14ac:dyDescent="0.2">
      <c r="B1427" s="63"/>
      <c r="C1427" s="48"/>
      <c r="D1427" s="13"/>
      <c r="E1427" s="325">
        <v>2</v>
      </c>
      <c r="F1427" s="85"/>
      <c r="G1427" s="85"/>
      <c r="H1427" s="85"/>
      <c r="I1427" s="85"/>
      <c r="J1427" s="86"/>
      <c r="K1427" s="92">
        <f>E1427</f>
        <v>2</v>
      </c>
      <c r="L1427" s="154"/>
      <c r="M1427" s="100"/>
      <c r="N1427" s="279"/>
    </row>
    <row r="1428" spans="2:14" ht="15" customHeight="1" thickBot="1" x14ac:dyDescent="0.25">
      <c r="B1428" s="63"/>
      <c r="C1428" s="48"/>
      <c r="D1428" s="13"/>
      <c r="E1428" s="44"/>
      <c r="F1428" s="85"/>
      <c r="G1428" s="85"/>
      <c r="H1428" s="85"/>
      <c r="I1428" s="85"/>
      <c r="J1428" s="86"/>
      <c r="K1428" s="92"/>
      <c r="L1428" s="154"/>
      <c r="M1428" s="100"/>
      <c r="N1428" s="279"/>
    </row>
    <row r="1429" spans="2:14" ht="15" customHeight="1" x14ac:dyDescent="0.2">
      <c r="B1429" s="204"/>
      <c r="C1429" s="48" t="s">
        <v>11936</v>
      </c>
      <c r="D1429" s="187" t="s">
        <v>4665</v>
      </c>
      <c r="E1429" s="662" t="str">
        <f>IFERROR(VLOOKUP($C1429,'SINAPI DEZEMBRO 2020'!$1:$1048576,2,0),IFERROR(VLOOKUP($C1429,'COMP. PROPRIA'!$B$1:$I$79292,4,0),""))</f>
        <v>BRAÇO ANTI-BALANÇO - POLIMÉRICO - 15 kV - FORNECIMENTO E INSTALAÇÃO</v>
      </c>
      <c r="F1429" s="663"/>
      <c r="G1429" s="663"/>
      <c r="H1429" s="663"/>
      <c r="I1429" s="663"/>
      <c r="J1429" s="664"/>
      <c r="K1429" s="34">
        <f>K1431</f>
        <v>2</v>
      </c>
      <c r="L1429" s="154" t="str">
        <f>'COMP. PROPRIA'!F733</f>
        <v>UN</v>
      </c>
      <c r="M1429" s="100"/>
      <c r="N1429" s="279"/>
    </row>
    <row r="1430" spans="2:14" ht="15" customHeight="1" x14ac:dyDescent="0.2">
      <c r="B1430" s="63"/>
      <c r="C1430" s="48"/>
      <c r="D1430" s="13"/>
      <c r="E1430" s="167" t="s">
        <v>4685</v>
      </c>
      <c r="F1430" s="85"/>
      <c r="G1430" s="85"/>
      <c r="H1430" s="85"/>
      <c r="I1430" s="85"/>
      <c r="J1430" s="86"/>
      <c r="K1430" s="92"/>
      <c r="L1430" s="154"/>
      <c r="M1430" s="100"/>
      <c r="N1430" s="279"/>
    </row>
    <row r="1431" spans="2:14" ht="15" customHeight="1" x14ac:dyDescent="0.2">
      <c r="B1431" s="63"/>
      <c r="C1431" s="48"/>
      <c r="D1431" s="13"/>
      <c r="E1431" s="325">
        <v>2</v>
      </c>
      <c r="F1431" s="85"/>
      <c r="G1431" s="85"/>
      <c r="H1431" s="85"/>
      <c r="I1431" s="85"/>
      <c r="J1431" s="86"/>
      <c r="K1431" s="92">
        <f>E1431</f>
        <v>2</v>
      </c>
      <c r="L1431" s="154"/>
      <c r="M1431" s="100"/>
      <c r="N1431" s="279"/>
    </row>
    <row r="1432" spans="2:14" ht="15" customHeight="1" thickBot="1" x14ac:dyDescent="0.25">
      <c r="B1432" s="63"/>
      <c r="C1432" s="48"/>
      <c r="D1432" s="13"/>
      <c r="E1432" s="668" t="s">
        <v>11954</v>
      </c>
      <c r="F1432" s="669"/>
      <c r="G1432" s="669"/>
      <c r="H1432" s="669"/>
      <c r="I1432" s="669"/>
      <c r="J1432" s="670"/>
      <c r="K1432" s="92"/>
      <c r="L1432" s="154"/>
      <c r="M1432" s="100"/>
      <c r="N1432" s="279"/>
    </row>
    <row r="1433" spans="2:14" ht="15" customHeight="1" x14ac:dyDescent="0.2">
      <c r="B1433" s="204"/>
      <c r="C1433" s="48">
        <v>97670</v>
      </c>
      <c r="D1433" s="122" t="s">
        <v>7</v>
      </c>
      <c r="E1433" s="662" t="str">
        <f>IFERROR(VLOOKUP($C1433,'SINAPI DEZEMBRO 2020'!$1:$1048576,2,0),IFERROR(VLOOKUP($C1433,'COMP. PROPRIA'!$B$1:$I$79292,4,0),""))</f>
        <v>ELETRODUTO FLEXÍVEL CORRUGADO, PEAD, DN 100 (4) - FORNECIMENTO E INSTALAÇÃO. AF_04/2016</v>
      </c>
      <c r="F1433" s="663"/>
      <c r="G1433" s="663"/>
      <c r="H1433" s="663"/>
      <c r="I1433" s="663"/>
      <c r="J1433" s="664"/>
      <c r="K1433" s="34">
        <f>K1435</f>
        <v>6.1</v>
      </c>
      <c r="L1433" s="154" t="str">
        <f>IFERROR(VLOOKUP($C1433,'SINAPI DEZEMBRO 2020'!$1:$1048576,3,0),IFERROR(VLOOKUP($C1433,'COMP. PROPRIA'!$B$1:$I$79292,5,0),""))</f>
        <v>M</v>
      </c>
      <c r="M1433" s="100"/>
      <c r="N1433" s="279"/>
    </row>
    <row r="1434" spans="2:14" ht="15" customHeight="1" x14ac:dyDescent="0.2">
      <c r="B1434" s="63"/>
      <c r="C1434" s="48"/>
      <c r="D1434" s="13"/>
      <c r="E1434" s="167" t="s">
        <v>4685</v>
      </c>
      <c r="F1434" s="85"/>
      <c r="G1434" s="85"/>
      <c r="H1434" s="85"/>
      <c r="I1434" s="85"/>
      <c r="J1434" s="86"/>
      <c r="K1434" s="92"/>
      <c r="L1434" s="154"/>
      <c r="M1434" s="100"/>
      <c r="N1434" s="279"/>
    </row>
    <row r="1435" spans="2:14" ht="15" customHeight="1" x14ac:dyDescent="0.2">
      <c r="B1435" s="63"/>
      <c r="C1435" s="48"/>
      <c r="D1435" s="13"/>
      <c r="E1435" s="325">
        <v>6.1</v>
      </c>
      <c r="F1435" s="85"/>
      <c r="G1435" s="85"/>
      <c r="H1435" s="85"/>
      <c r="I1435" s="85"/>
      <c r="J1435" s="86"/>
      <c r="K1435" s="92">
        <f>E1435</f>
        <v>6.1</v>
      </c>
      <c r="L1435" s="154"/>
      <c r="M1435" s="100"/>
      <c r="N1435" s="279"/>
    </row>
    <row r="1436" spans="2:14" ht="15" customHeight="1" thickBot="1" x14ac:dyDescent="0.25">
      <c r="B1436" s="63"/>
      <c r="C1436" s="48"/>
      <c r="D1436" s="13"/>
      <c r="E1436" s="44"/>
      <c r="F1436" s="85"/>
      <c r="G1436" s="85"/>
      <c r="H1436" s="85"/>
      <c r="I1436" s="85"/>
      <c r="J1436" s="86"/>
      <c r="K1436" s="92"/>
      <c r="L1436" s="154"/>
      <c r="M1436" s="100"/>
      <c r="N1436" s="279"/>
    </row>
    <row r="1437" spans="2:14" ht="32.25" customHeight="1" x14ac:dyDescent="0.2">
      <c r="B1437" s="204"/>
      <c r="C1437" s="48">
        <v>92998</v>
      </c>
      <c r="D1437" s="122" t="s">
        <v>7</v>
      </c>
      <c r="E1437" s="662" t="str">
        <f>IFERROR(VLOOKUP($C1437,'SINAPI DEZEMBRO 2020'!$1:$1048576,2,0),IFERROR(VLOOKUP($C1437,'COMP. PROPRIA'!$B$1:$I$79292,4,0),""))</f>
        <v>CABO DE COBRE FLEXÍVEL ISOLADO, 185 MM², ANTI-CHAMA 0,6/1,0 KV, PARA DISTRIBUIÇÃO - FORNECIMENTO E INSTALAÇÃO. AF_12/2015</v>
      </c>
      <c r="F1437" s="663"/>
      <c r="G1437" s="663"/>
      <c r="H1437" s="663"/>
      <c r="I1437" s="663"/>
      <c r="J1437" s="664"/>
      <c r="K1437" s="34">
        <f>K1439</f>
        <v>18.3</v>
      </c>
      <c r="L1437" s="154" t="str">
        <f>IFERROR(VLOOKUP($C1437,'SINAPI DEZEMBRO 2020'!$1:$1048576,3,0),IFERROR(VLOOKUP($C1437,'COMP. PROPRIA'!$B$1:$I$79292,5,0),""))</f>
        <v>M</v>
      </c>
      <c r="M1437" s="100"/>
      <c r="N1437" s="279"/>
    </row>
    <row r="1438" spans="2:14" ht="15" customHeight="1" x14ac:dyDescent="0.2">
      <c r="B1438" s="63"/>
      <c r="C1438" s="48"/>
      <c r="D1438" s="13"/>
      <c r="E1438" s="167" t="s">
        <v>4685</v>
      </c>
      <c r="F1438" s="85"/>
      <c r="G1438" s="85"/>
      <c r="H1438" s="85"/>
      <c r="I1438" s="85"/>
      <c r="J1438" s="86"/>
      <c r="K1438" s="92"/>
      <c r="L1438" s="154"/>
      <c r="M1438" s="100"/>
      <c r="N1438" s="279"/>
    </row>
    <row r="1439" spans="2:14" ht="15" customHeight="1" x14ac:dyDescent="0.2">
      <c r="B1439" s="63"/>
      <c r="C1439" s="48"/>
      <c r="D1439" s="13"/>
      <c r="E1439" s="325">
        <v>18.3</v>
      </c>
      <c r="F1439" s="85"/>
      <c r="G1439" s="85"/>
      <c r="H1439" s="85"/>
      <c r="I1439" s="85"/>
      <c r="J1439" s="86"/>
      <c r="K1439" s="92">
        <f>E1439</f>
        <v>18.3</v>
      </c>
      <c r="L1439" s="154"/>
      <c r="M1439" s="100"/>
      <c r="N1439" s="279"/>
    </row>
    <row r="1440" spans="2:14" ht="15" customHeight="1" thickBot="1" x14ac:dyDescent="0.25">
      <c r="B1440" s="63"/>
      <c r="C1440" s="48"/>
      <c r="D1440" s="13"/>
      <c r="E1440" s="44"/>
      <c r="F1440" s="85"/>
      <c r="G1440" s="85"/>
      <c r="H1440" s="85"/>
      <c r="I1440" s="85"/>
      <c r="J1440" s="86"/>
      <c r="K1440" s="92"/>
      <c r="L1440" s="154"/>
      <c r="M1440" s="100"/>
      <c r="N1440" s="279"/>
    </row>
    <row r="1441" spans="2:14" ht="15" customHeight="1" x14ac:dyDescent="0.2">
      <c r="B1441" s="204"/>
      <c r="C1441" s="48">
        <v>92992</v>
      </c>
      <c r="D1441" s="122" t="s">
        <v>7</v>
      </c>
      <c r="E1441" s="662" t="str">
        <f>IFERROR(VLOOKUP($C1441,'SINAPI DEZEMBRO 2020'!$1:$1048576,2,0),IFERROR(VLOOKUP($C1441,'COMP. PROPRIA'!$B$1:$I$79292,4,0),""))</f>
        <v>CABO DE COBRE FLEXÍVEL ISOLADO, 95 MM², ANTI-CHAMA 0,6/1,0 KV, PARA DISTRIBUIÇÃO - FORNECIMENTO E INSTALAÇÃO. AF_12/2015</v>
      </c>
      <c r="F1441" s="663"/>
      <c r="G1441" s="663"/>
      <c r="H1441" s="663"/>
      <c r="I1441" s="663"/>
      <c r="J1441" s="664"/>
      <c r="K1441" s="34">
        <f>K1443</f>
        <v>6.1</v>
      </c>
      <c r="L1441" s="154" t="str">
        <f>IFERROR(VLOOKUP($C1441,'SINAPI DEZEMBRO 2020'!$1:$1048576,3,0),IFERROR(VLOOKUP($C1441,'COMP. PROPRIA'!$B$1:$I$79292,5,0),""))</f>
        <v>M</v>
      </c>
      <c r="M1441" s="100"/>
      <c r="N1441" s="279"/>
    </row>
    <row r="1442" spans="2:14" ht="15" customHeight="1" x14ac:dyDescent="0.2">
      <c r="B1442" s="63"/>
      <c r="C1442" s="48"/>
      <c r="D1442" s="13"/>
      <c r="E1442" s="167" t="s">
        <v>4685</v>
      </c>
      <c r="F1442" s="85"/>
      <c r="G1442" s="85"/>
      <c r="H1442" s="85"/>
      <c r="I1442" s="85"/>
      <c r="J1442" s="86"/>
      <c r="K1442" s="92"/>
      <c r="L1442" s="154"/>
      <c r="M1442" s="100"/>
      <c r="N1442" s="279"/>
    </row>
    <row r="1443" spans="2:14" ht="15" customHeight="1" x14ac:dyDescent="0.2">
      <c r="B1443" s="63"/>
      <c r="C1443" s="48"/>
      <c r="D1443" s="13"/>
      <c r="E1443" s="325">
        <v>6.1</v>
      </c>
      <c r="F1443" s="85"/>
      <c r="G1443" s="85"/>
      <c r="H1443" s="85"/>
      <c r="I1443" s="85"/>
      <c r="J1443" s="86"/>
      <c r="K1443" s="92">
        <f>E1443</f>
        <v>6.1</v>
      </c>
      <c r="L1443" s="154"/>
      <c r="M1443" s="100"/>
      <c r="N1443" s="279"/>
    </row>
    <row r="1444" spans="2:14" ht="15" customHeight="1" thickBot="1" x14ac:dyDescent="0.25">
      <c r="B1444" s="63"/>
      <c r="C1444" s="48"/>
      <c r="D1444" s="13"/>
      <c r="E1444" s="44"/>
      <c r="F1444" s="85"/>
      <c r="G1444" s="85"/>
      <c r="H1444" s="85"/>
      <c r="I1444" s="85"/>
      <c r="J1444" s="86"/>
      <c r="K1444" s="92"/>
      <c r="L1444" s="154"/>
      <c r="M1444" s="100"/>
      <c r="N1444" s="279"/>
    </row>
    <row r="1445" spans="2:14" ht="15" customHeight="1" x14ac:dyDescent="0.2">
      <c r="B1445" s="204"/>
      <c r="C1445" s="48">
        <v>96977</v>
      </c>
      <c r="D1445" s="122" t="s">
        <v>7</v>
      </c>
      <c r="E1445" s="662" t="str">
        <f>IFERROR(VLOOKUP($C1445,'SINAPI DEZEMBRO 2020'!$1:$1048576,2,0),IFERROR(VLOOKUP($C1445,'COMP. PROPRIA'!$B$1:$I$79292,4,0),""))</f>
        <v>CORDOALHA DE COBRE NU 50 MM², ENTERRADA, SEM ISOLADOR - FORNECIMENTO E INSTALAÇÃO. AF_12/2017</v>
      </c>
      <c r="F1445" s="663"/>
      <c r="G1445" s="663"/>
      <c r="H1445" s="663"/>
      <c r="I1445" s="663"/>
      <c r="J1445" s="664"/>
      <c r="K1445" s="34">
        <f>K1447</f>
        <v>6.1</v>
      </c>
      <c r="L1445" s="154" t="str">
        <f>IFERROR(VLOOKUP($C1445,'SINAPI DEZEMBRO 2020'!$1:$1048576,3,0),IFERROR(VLOOKUP($C1445,'COMP. PROPRIA'!$B$1:$I$79292,5,0),""))</f>
        <v>M</v>
      </c>
      <c r="M1445" s="100"/>
      <c r="N1445" s="279"/>
    </row>
    <row r="1446" spans="2:14" ht="15" customHeight="1" x14ac:dyDescent="0.2">
      <c r="B1446" s="63"/>
      <c r="C1446" s="48"/>
      <c r="D1446" s="13"/>
      <c r="E1446" s="167" t="s">
        <v>4685</v>
      </c>
      <c r="F1446" s="85"/>
      <c r="G1446" s="85"/>
      <c r="H1446" s="85"/>
      <c r="I1446" s="85"/>
      <c r="J1446" s="86"/>
      <c r="K1446" s="92"/>
      <c r="L1446" s="154"/>
      <c r="M1446" s="100"/>
      <c r="N1446" s="279"/>
    </row>
    <row r="1447" spans="2:14" ht="15" customHeight="1" x14ac:dyDescent="0.2">
      <c r="B1447" s="63"/>
      <c r="C1447" s="48"/>
      <c r="D1447" s="13"/>
      <c r="E1447" s="325">
        <v>6.1</v>
      </c>
      <c r="F1447" s="85"/>
      <c r="G1447" s="85"/>
      <c r="H1447" s="85"/>
      <c r="I1447" s="85"/>
      <c r="J1447" s="86"/>
      <c r="K1447" s="92">
        <f>E1447</f>
        <v>6.1</v>
      </c>
      <c r="L1447" s="154"/>
      <c r="M1447" s="100"/>
      <c r="N1447" s="279"/>
    </row>
    <row r="1448" spans="2:14" ht="15" customHeight="1" thickBot="1" x14ac:dyDescent="0.25">
      <c r="B1448" s="63"/>
      <c r="C1448" s="48"/>
      <c r="D1448" s="13"/>
      <c r="E1448" s="44"/>
      <c r="F1448" s="85"/>
      <c r="G1448" s="85"/>
      <c r="H1448" s="85"/>
      <c r="I1448" s="85"/>
      <c r="J1448" s="86"/>
      <c r="K1448" s="92"/>
      <c r="L1448" s="154"/>
      <c r="M1448" s="100"/>
      <c r="N1448" s="279"/>
    </row>
    <row r="1449" spans="2:14" ht="15" customHeight="1" x14ac:dyDescent="0.2">
      <c r="B1449" s="204"/>
      <c r="C1449" s="48" t="s">
        <v>11921</v>
      </c>
      <c r="D1449" s="187" t="s">
        <v>4665</v>
      </c>
      <c r="E1449" s="662" t="str">
        <f>IFERROR(VLOOKUP($C1449,'SINAPI DEZEMBRO 2020'!$1:$1048576,2,0),IFERROR(VLOOKUP($C1449,'COMP. PROPRIA'!$B$1:$I$79292,4,0),""))</f>
        <v>TERMINAL METALICO A PRESSAO PARA 1 CABO DE 185 MM2, COM 1 FURO DE FIXACAO - FORNECIMENTO E INSTALAÇÃO</v>
      </c>
      <c r="F1449" s="663"/>
      <c r="G1449" s="663"/>
      <c r="H1449" s="663"/>
      <c r="I1449" s="663"/>
      <c r="J1449" s="664"/>
      <c r="K1449" s="34">
        <f>K1451</f>
        <v>6</v>
      </c>
      <c r="L1449" s="154" t="str">
        <f>IFERROR(VLOOKUP($C1449,'SINAPI DEZEMBRO 2020'!$1:$1048576,3,0),IFERROR(VLOOKUP($C1449,'COMP. PROPRIA'!$B$1:$I$79292,5,0),""))</f>
        <v xml:space="preserve">UN    </v>
      </c>
      <c r="M1449" s="100"/>
      <c r="N1449" s="279"/>
    </row>
    <row r="1450" spans="2:14" ht="15" customHeight="1" x14ac:dyDescent="0.2">
      <c r="B1450" s="63"/>
      <c r="C1450" s="48"/>
      <c r="D1450" s="13"/>
      <c r="E1450" s="167" t="s">
        <v>4685</v>
      </c>
      <c r="F1450" s="85"/>
      <c r="G1450" s="85"/>
      <c r="H1450" s="85"/>
      <c r="I1450" s="85"/>
      <c r="J1450" s="86"/>
      <c r="K1450" s="92"/>
      <c r="L1450" s="154"/>
      <c r="M1450" s="100"/>
      <c r="N1450" s="279"/>
    </row>
    <row r="1451" spans="2:14" ht="15" customHeight="1" x14ac:dyDescent="0.2">
      <c r="B1451" s="63"/>
      <c r="C1451" s="48"/>
      <c r="D1451" s="13"/>
      <c r="E1451" s="325">
        <v>6</v>
      </c>
      <c r="F1451" s="85"/>
      <c r="G1451" s="85"/>
      <c r="H1451" s="85"/>
      <c r="I1451" s="85"/>
      <c r="J1451" s="86"/>
      <c r="K1451" s="92">
        <f>E1451</f>
        <v>6</v>
      </c>
      <c r="L1451" s="154"/>
      <c r="M1451" s="100"/>
      <c r="N1451" s="279"/>
    </row>
    <row r="1452" spans="2:14" ht="15" customHeight="1" thickBot="1" x14ac:dyDescent="0.25">
      <c r="B1452" s="63"/>
      <c r="C1452" s="48"/>
      <c r="D1452" s="13"/>
      <c r="E1452" s="44"/>
      <c r="F1452" s="85"/>
      <c r="G1452" s="85"/>
      <c r="H1452" s="85"/>
      <c r="I1452" s="85"/>
      <c r="J1452" s="86"/>
      <c r="K1452" s="92"/>
      <c r="L1452" s="154"/>
      <c r="M1452" s="100"/>
      <c r="N1452" s="279"/>
    </row>
    <row r="1453" spans="2:14" ht="15" customHeight="1" x14ac:dyDescent="0.2">
      <c r="B1453" s="204"/>
      <c r="C1453" s="48" t="s">
        <v>11922</v>
      </c>
      <c r="D1453" s="187" t="s">
        <v>4665</v>
      </c>
      <c r="E1453" s="662" t="str">
        <f>IFERROR(VLOOKUP($C1453,'SINAPI DEZEMBRO 2020'!$1:$1048576,2,0),IFERROR(VLOOKUP($C1453,'COMP. PROPRIA'!$B$1:$I$79292,4,0),""))</f>
        <v>TERMINAL METALICO A PRESSAO PARA 1 CABO DE 95 MM2, COM 1 FURO DE FIXACAO - FORNECIMENTO E INSTALAÇÃO</v>
      </c>
      <c r="F1453" s="663"/>
      <c r="G1453" s="663"/>
      <c r="H1453" s="663"/>
      <c r="I1453" s="663"/>
      <c r="J1453" s="664"/>
      <c r="K1453" s="34">
        <f>K1455</f>
        <v>2</v>
      </c>
      <c r="L1453" s="154" t="str">
        <f>IFERROR(VLOOKUP($C1453,'SINAPI DEZEMBRO 2020'!$1:$1048576,3,0),IFERROR(VLOOKUP($C1453,'COMP. PROPRIA'!$B$1:$I$79292,5,0),""))</f>
        <v xml:space="preserve">UN    </v>
      </c>
      <c r="M1453" s="100"/>
      <c r="N1453" s="279"/>
    </row>
    <row r="1454" spans="2:14" ht="15" customHeight="1" x14ac:dyDescent="0.2">
      <c r="B1454" s="63"/>
      <c r="C1454" s="48"/>
      <c r="D1454" s="13"/>
      <c r="E1454" s="167" t="s">
        <v>4685</v>
      </c>
      <c r="F1454" s="85"/>
      <c r="G1454" s="85"/>
      <c r="H1454" s="85"/>
      <c r="I1454" s="85"/>
      <c r="J1454" s="86"/>
      <c r="K1454" s="92"/>
      <c r="L1454" s="154"/>
      <c r="M1454" s="100"/>
      <c r="N1454" s="279"/>
    </row>
    <row r="1455" spans="2:14" ht="15" customHeight="1" x14ac:dyDescent="0.2">
      <c r="B1455" s="63"/>
      <c r="C1455" s="48"/>
      <c r="D1455" s="13"/>
      <c r="E1455" s="325">
        <v>2</v>
      </c>
      <c r="F1455" s="85"/>
      <c r="G1455" s="85"/>
      <c r="H1455" s="85"/>
      <c r="I1455" s="85"/>
      <c r="J1455" s="86"/>
      <c r="K1455" s="92">
        <f>E1455</f>
        <v>2</v>
      </c>
      <c r="L1455" s="154"/>
      <c r="M1455" s="100"/>
      <c r="N1455" s="279"/>
    </row>
    <row r="1456" spans="2:14" ht="15" customHeight="1" thickBot="1" x14ac:dyDescent="0.25">
      <c r="B1456" s="63"/>
      <c r="C1456" s="48"/>
      <c r="D1456" s="13"/>
      <c r="E1456" s="44"/>
      <c r="F1456" s="85"/>
      <c r="G1456" s="85"/>
      <c r="H1456" s="85"/>
      <c r="I1456" s="85"/>
      <c r="J1456" s="86"/>
      <c r="K1456" s="92"/>
      <c r="L1456" s="154"/>
      <c r="M1456" s="100"/>
      <c r="N1456" s="279"/>
    </row>
    <row r="1457" spans="2:14" s="278" customFormat="1" ht="15" customHeight="1" x14ac:dyDescent="0.2">
      <c r="B1457" s="63"/>
      <c r="C1457" s="48" t="s">
        <v>12716</v>
      </c>
      <c r="D1457" s="187" t="s">
        <v>4665</v>
      </c>
      <c r="E1457" s="662" t="str">
        <f>IFERROR(VLOOKUP($C1457,'SINAPI DEZEMBRO 2020'!$1:$1048576,2,0),IFERROR(VLOOKUP($C1457,'COMP. PROPRIA'!$B$1:$I$79292,4,0),""))</f>
        <v>PARARAIO DE BAIXA TENSAO - FORNECIMENTO E INSTALAÇÃO</v>
      </c>
      <c r="F1457" s="663"/>
      <c r="G1457" s="663"/>
      <c r="H1457" s="663"/>
      <c r="I1457" s="663"/>
      <c r="J1457" s="664"/>
      <c r="K1457" s="34">
        <f>K1459</f>
        <v>3</v>
      </c>
      <c r="L1457" s="154" t="str">
        <f>IFERROR(VLOOKUP($C1457,'SINAPI DEZEMBRO 2020'!$1:$1048576,3,0),IFERROR(VLOOKUP($C1457,'COMP. PROPRIA'!$B$1:$I$79292,5,0),""))</f>
        <v xml:space="preserve">UN    </v>
      </c>
      <c r="M1457" s="100"/>
      <c r="N1457" s="279"/>
    </row>
    <row r="1458" spans="2:14" s="278" customFormat="1" ht="15" customHeight="1" x14ac:dyDescent="0.2">
      <c r="B1458" s="63"/>
      <c r="C1458" s="48"/>
      <c r="D1458" s="13"/>
      <c r="E1458" s="167" t="s">
        <v>4685</v>
      </c>
      <c r="F1458" s="85"/>
      <c r="G1458" s="85"/>
      <c r="H1458" s="85"/>
      <c r="I1458" s="85"/>
      <c r="J1458" s="86"/>
      <c r="K1458" s="92"/>
      <c r="L1458" s="154"/>
      <c r="M1458" s="100"/>
      <c r="N1458" s="279"/>
    </row>
    <row r="1459" spans="2:14" s="278" customFormat="1" ht="15" customHeight="1" thickBot="1" x14ac:dyDescent="0.25">
      <c r="B1459" s="63"/>
      <c r="C1459" s="48"/>
      <c r="D1459" s="13"/>
      <c r="E1459" s="325">
        <v>3</v>
      </c>
      <c r="F1459" s="85"/>
      <c r="G1459" s="85"/>
      <c r="H1459" s="85"/>
      <c r="I1459" s="85"/>
      <c r="J1459" s="86"/>
      <c r="K1459" s="92">
        <f>E1459</f>
        <v>3</v>
      </c>
      <c r="L1459" s="154"/>
      <c r="M1459" s="100"/>
      <c r="N1459" s="279"/>
    </row>
    <row r="1460" spans="2:14" ht="15" customHeight="1" x14ac:dyDescent="0.2">
      <c r="B1460" s="204"/>
      <c r="C1460" s="48" t="s">
        <v>11930</v>
      </c>
      <c r="D1460" s="187" t="s">
        <v>4665</v>
      </c>
      <c r="E1460" s="662" t="str">
        <f>IFERROR(VLOOKUP($C1460,'SINAPI DEZEMBRO 2020'!$1:$1048576,2,0),IFERROR(VLOOKUP($C1460,'COMP. PROPRIA'!$B$1:$I$79292,4,0),""))</f>
        <v>TERMINAL METALICO A PRESSAO PARA 1 CABO DE 50 MM2, COM 1 FURO DE FIXACAO - FORNECIMENTO E INSTALAÇÃO</v>
      </c>
      <c r="F1460" s="663"/>
      <c r="G1460" s="663"/>
      <c r="H1460" s="663"/>
      <c r="I1460" s="663"/>
      <c r="J1460" s="664"/>
      <c r="K1460" s="34">
        <f>K1462</f>
        <v>2</v>
      </c>
      <c r="L1460" s="154" t="str">
        <f>'COMP. PROPRIA'!F700</f>
        <v xml:space="preserve">UN    </v>
      </c>
      <c r="M1460" s="100"/>
      <c r="N1460" s="279"/>
    </row>
    <row r="1461" spans="2:14" ht="15" customHeight="1" x14ac:dyDescent="0.2">
      <c r="B1461" s="63"/>
      <c r="C1461" s="48"/>
      <c r="D1461" s="13"/>
      <c r="E1461" s="167" t="s">
        <v>4685</v>
      </c>
      <c r="F1461" s="85"/>
      <c r="G1461" s="85"/>
      <c r="H1461" s="85"/>
      <c r="I1461" s="85"/>
      <c r="J1461" s="86"/>
      <c r="K1461" s="92"/>
      <c r="L1461" s="154"/>
      <c r="M1461" s="100"/>
      <c r="N1461" s="279"/>
    </row>
    <row r="1462" spans="2:14" ht="15" customHeight="1" x14ac:dyDescent="0.2">
      <c r="B1462" s="63"/>
      <c r="C1462" s="48"/>
      <c r="D1462" s="13"/>
      <c r="E1462" s="325">
        <v>2</v>
      </c>
      <c r="F1462" s="85"/>
      <c r="G1462" s="85"/>
      <c r="H1462" s="85"/>
      <c r="I1462" s="85"/>
      <c r="J1462" s="86"/>
      <c r="K1462" s="92">
        <f>E1462</f>
        <v>2</v>
      </c>
      <c r="L1462" s="154"/>
      <c r="M1462" s="100"/>
      <c r="N1462" s="279"/>
    </row>
    <row r="1463" spans="2:14" ht="15" customHeight="1" thickBot="1" x14ac:dyDescent="0.25">
      <c r="B1463" s="63"/>
      <c r="C1463" s="48"/>
      <c r="D1463" s="13"/>
      <c r="E1463" s="44"/>
      <c r="F1463" s="85"/>
      <c r="G1463" s="85"/>
      <c r="H1463" s="85"/>
      <c r="I1463" s="85"/>
      <c r="J1463" s="86"/>
      <c r="K1463" s="92"/>
      <c r="L1463" s="154"/>
      <c r="M1463" s="100"/>
      <c r="N1463" s="279"/>
    </row>
    <row r="1464" spans="2:14" ht="15" customHeight="1" x14ac:dyDescent="0.2">
      <c r="B1464" s="204"/>
      <c r="C1464" s="48" t="s">
        <v>11919</v>
      </c>
      <c r="D1464" s="187" t="s">
        <v>4665</v>
      </c>
      <c r="E1464" s="662" t="str">
        <f>IFERROR(VLOOKUP($C1464,'SINAPI DEZEMBRO 2020'!$1:$1048576,2,0),IFERROR(VLOOKUP($C1464,'COMP. PROPRIA'!$B$1:$I$79292,4,0),""))</f>
        <v>DISJUNTOR TERMOMAGNETICO TRIPOLAR 300 A - 600 V - FORNECIMENTO E INSTALAÇÃO</v>
      </c>
      <c r="F1464" s="663"/>
      <c r="G1464" s="663"/>
      <c r="H1464" s="663"/>
      <c r="I1464" s="663"/>
      <c r="J1464" s="664"/>
      <c r="K1464" s="34">
        <f>K1466</f>
        <v>1</v>
      </c>
      <c r="L1464" s="154" t="str">
        <f>'COMP. PROPRIA'!F633</f>
        <v xml:space="preserve">UN    </v>
      </c>
      <c r="M1464" s="100"/>
      <c r="N1464" s="279"/>
    </row>
    <row r="1465" spans="2:14" ht="15" customHeight="1" x14ac:dyDescent="0.2">
      <c r="B1465" s="63"/>
      <c r="C1465" s="48"/>
      <c r="D1465" s="13"/>
      <c r="E1465" s="167" t="s">
        <v>4685</v>
      </c>
      <c r="F1465" s="85"/>
      <c r="G1465" s="85"/>
      <c r="H1465" s="85"/>
      <c r="I1465" s="85"/>
      <c r="J1465" s="86"/>
      <c r="K1465" s="92"/>
      <c r="L1465" s="154"/>
      <c r="M1465" s="100"/>
      <c r="N1465" s="279"/>
    </row>
    <row r="1466" spans="2:14" ht="15" customHeight="1" x14ac:dyDescent="0.2">
      <c r="B1466" s="63"/>
      <c r="C1466" s="48"/>
      <c r="D1466" s="13"/>
      <c r="E1466" s="325">
        <v>1</v>
      </c>
      <c r="F1466" s="85"/>
      <c r="G1466" s="85"/>
      <c r="H1466" s="85"/>
      <c r="I1466" s="85"/>
      <c r="J1466" s="86"/>
      <c r="K1466" s="92">
        <f>E1466</f>
        <v>1</v>
      </c>
      <c r="L1466" s="154"/>
      <c r="M1466" s="100"/>
      <c r="N1466" s="279"/>
    </row>
    <row r="1467" spans="2:14" ht="15" customHeight="1" thickBot="1" x14ac:dyDescent="0.25">
      <c r="B1467" s="63"/>
      <c r="C1467" s="48"/>
      <c r="D1467" s="13"/>
      <c r="E1467" s="44"/>
      <c r="F1467" s="85"/>
      <c r="G1467" s="85"/>
      <c r="H1467" s="85"/>
      <c r="I1467" s="85"/>
      <c r="J1467" s="86"/>
      <c r="K1467" s="92"/>
      <c r="L1467" s="154"/>
      <c r="M1467" s="100"/>
      <c r="N1467" s="279"/>
    </row>
    <row r="1468" spans="2:14" ht="15" customHeight="1" x14ac:dyDescent="0.2">
      <c r="B1468" s="204"/>
      <c r="C1468" s="48">
        <v>93358</v>
      </c>
      <c r="D1468" s="122" t="s">
        <v>7</v>
      </c>
      <c r="E1468" s="662" t="str">
        <f>IFERROR(VLOOKUP($C1468,'SINAPI DEZEMBRO 2020'!$1:$1048576,2,0),IFERROR(VLOOKUP($C1468,'COMP. PROPRIA'!$B$1:$I$79292,4,0),""))</f>
        <v>ESCAVAÇÃO MANUAL DE VALA COM PROFUNDIDADE MENOR OU IGUAL A 1,30 M. AF_03/2016</v>
      </c>
      <c r="F1468" s="663"/>
      <c r="G1468" s="663"/>
      <c r="H1468" s="663"/>
      <c r="I1468" s="663"/>
      <c r="J1468" s="664"/>
      <c r="K1468" s="34">
        <f>K1470</f>
        <v>2.99</v>
      </c>
      <c r="L1468" s="154" t="str">
        <f>IFERROR(VLOOKUP($C1468,'SINAPI DEZEMBRO 2020'!$1:$1048576,3,0),IFERROR(VLOOKUP($C1468,'COMP. PROPRIA'!$B$1:$I$79292,5,0),""))</f>
        <v>M3</v>
      </c>
      <c r="M1468" s="100"/>
      <c r="N1468" s="279"/>
    </row>
    <row r="1469" spans="2:14" ht="15" customHeight="1" x14ac:dyDescent="0.2">
      <c r="B1469" s="63"/>
      <c r="C1469" s="48"/>
      <c r="D1469" s="13"/>
      <c r="E1469" s="167" t="s">
        <v>4685</v>
      </c>
      <c r="F1469" s="85"/>
      <c r="G1469" s="85"/>
      <c r="H1469" s="85"/>
      <c r="I1469" s="85"/>
      <c r="J1469" s="86"/>
      <c r="K1469" s="92"/>
      <c r="L1469" s="154"/>
      <c r="M1469" s="100"/>
      <c r="N1469" s="279"/>
    </row>
    <row r="1470" spans="2:14" ht="15" customHeight="1" x14ac:dyDescent="0.2">
      <c r="B1470" s="63"/>
      <c r="C1470" s="48"/>
      <c r="D1470" s="13"/>
      <c r="E1470" s="325">
        <v>2.99</v>
      </c>
      <c r="F1470" s="85"/>
      <c r="G1470" s="85"/>
      <c r="H1470" s="85"/>
      <c r="I1470" s="85"/>
      <c r="J1470" s="86"/>
      <c r="K1470" s="92">
        <f>E1470</f>
        <v>2.99</v>
      </c>
      <c r="L1470" s="154"/>
      <c r="M1470" s="100"/>
      <c r="N1470" s="279"/>
    </row>
    <row r="1471" spans="2:14" ht="15" customHeight="1" thickBot="1" x14ac:dyDescent="0.25">
      <c r="B1471" s="63"/>
      <c r="C1471" s="48"/>
      <c r="D1471" s="13"/>
      <c r="E1471" s="44"/>
      <c r="F1471" s="85"/>
      <c r="G1471" s="85"/>
      <c r="H1471" s="85"/>
      <c r="I1471" s="85"/>
      <c r="J1471" s="86"/>
      <c r="K1471" s="92"/>
      <c r="L1471" s="154"/>
      <c r="M1471" s="100"/>
      <c r="N1471" s="279"/>
    </row>
    <row r="1472" spans="2:14" ht="15" customHeight="1" x14ac:dyDescent="0.2">
      <c r="B1472" s="204"/>
      <c r="C1472" s="48">
        <v>96995</v>
      </c>
      <c r="D1472" s="122" t="s">
        <v>7</v>
      </c>
      <c r="E1472" s="662" t="str">
        <f>IFERROR(VLOOKUP($C1472,'SINAPI DEZEMBRO 2020'!$1:$1048576,2,0),IFERROR(VLOOKUP($C1472,'COMP. PROPRIA'!$B$1:$I$79292,4,0),""))</f>
        <v>REATERRO MANUAL APILOADO COM SOQUETE. AF_10/2017</v>
      </c>
      <c r="F1472" s="663"/>
      <c r="G1472" s="663"/>
      <c r="H1472" s="663"/>
      <c r="I1472" s="663"/>
      <c r="J1472" s="664"/>
      <c r="K1472" s="34">
        <f>K1474</f>
        <v>1.87</v>
      </c>
      <c r="L1472" s="154" t="str">
        <f>IFERROR(VLOOKUP($C1472,'SINAPI DEZEMBRO 2020'!$1:$1048576,3,0),IFERROR(VLOOKUP($C1472,'COMP. PROPRIA'!$B$1:$I$79292,5,0),""))</f>
        <v>M3</v>
      </c>
      <c r="M1472" s="100"/>
      <c r="N1472" s="279"/>
    </row>
    <row r="1473" spans="2:14" ht="15" customHeight="1" x14ac:dyDescent="0.2">
      <c r="B1473" s="63"/>
      <c r="C1473" s="48"/>
      <c r="D1473" s="13"/>
      <c r="E1473" s="167" t="s">
        <v>4685</v>
      </c>
      <c r="F1473" s="85"/>
      <c r="G1473" s="85"/>
      <c r="H1473" s="85"/>
      <c r="I1473" s="85"/>
      <c r="J1473" s="86"/>
      <c r="K1473" s="92"/>
      <c r="L1473" s="154"/>
      <c r="M1473" s="100"/>
      <c r="N1473" s="279"/>
    </row>
    <row r="1474" spans="2:14" ht="15" customHeight="1" x14ac:dyDescent="0.2">
      <c r="B1474" s="63"/>
      <c r="C1474" s="48"/>
      <c r="D1474" s="13"/>
      <c r="E1474" s="325">
        <v>1.87</v>
      </c>
      <c r="F1474" s="85"/>
      <c r="G1474" s="85"/>
      <c r="H1474" s="85"/>
      <c r="I1474" s="85"/>
      <c r="J1474" s="86"/>
      <c r="K1474" s="92">
        <f>E1474</f>
        <v>1.87</v>
      </c>
      <c r="L1474" s="154"/>
      <c r="M1474" s="100"/>
      <c r="N1474" s="279"/>
    </row>
    <row r="1475" spans="2:14" ht="15" customHeight="1" thickBot="1" x14ac:dyDescent="0.25">
      <c r="B1475" s="63"/>
      <c r="C1475" s="48"/>
      <c r="D1475" s="13"/>
      <c r="E1475" s="44"/>
      <c r="F1475" s="85"/>
      <c r="G1475" s="85"/>
      <c r="H1475" s="85"/>
      <c r="I1475" s="85"/>
      <c r="J1475" s="86"/>
      <c r="K1475" s="92"/>
      <c r="L1475" s="154"/>
      <c r="M1475" s="100"/>
      <c r="N1475" s="279"/>
    </row>
    <row r="1476" spans="2:14" ht="30" customHeight="1" x14ac:dyDescent="0.2">
      <c r="B1476" s="204"/>
      <c r="C1476" s="48" t="s">
        <v>11937</v>
      </c>
      <c r="D1476" s="187" t="s">
        <v>4665</v>
      </c>
      <c r="E1476" s="662" t="str">
        <f>IFERROR(VLOOKUP($C1476,'SINAPI DEZEMBRO 2020'!$1:$1048576,2,0),IFERROR(VLOOKUP($C1476,'COMP. PROPRIA'!$B$1:$I$79292,4,0),""))</f>
        <v>FITA ISOLANTE ADESIVA ANTICHAMA, USO ATE 750 V, EM ROLO DE 19 MM X 20 M - VERMELHO - FORNECIMENTO E INSTALAÇÃO</v>
      </c>
      <c r="F1476" s="663"/>
      <c r="G1476" s="663"/>
      <c r="H1476" s="663"/>
      <c r="I1476" s="663"/>
      <c r="J1476" s="664"/>
      <c r="K1476" s="34">
        <f>K1478</f>
        <v>1</v>
      </c>
      <c r="L1476" s="154" t="str">
        <f>'COMP. PROPRIA'!F740</f>
        <v xml:space="preserve">UN    </v>
      </c>
      <c r="M1476" s="100"/>
      <c r="N1476" s="279"/>
    </row>
    <row r="1477" spans="2:14" ht="15" customHeight="1" x14ac:dyDescent="0.2">
      <c r="B1477" s="63"/>
      <c r="C1477" s="48"/>
      <c r="D1477" s="13"/>
      <c r="E1477" s="167" t="s">
        <v>4685</v>
      </c>
      <c r="F1477" s="85"/>
      <c r="G1477" s="85"/>
      <c r="H1477" s="85"/>
      <c r="I1477" s="85"/>
      <c r="J1477" s="86"/>
      <c r="K1477" s="92"/>
      <c r="L1477" s="154"/>
      <c r="M1477" s="100"/>
      <c r="N1477" s="279"/>
    </row>
    <row r="1478" spans="2:14" ht="15" customHeight="1" x14ac:dyDescent="0.2">
      <c r="B1478" s="63"/>
      <c r="C1478" s="48"/>
      <c r="D1478" s="13"/>
      <c r="E1478" s="325">
        <v>1</v>
      </c>
      <c r="F1478" s="85"/>
      <c r="G1478" s="85"/>
      <c r="H1478" s="85"/>
      <c r="I1478" s="85"/>
      <c r="J1478" s="86"/>
      <c r="K1478" s="92">
        <f>E1478</f>
        <v>1</v>
      </c>
      <c r="L1478" s="154"/>
      <c r="M1478" s="100"/>
      <c r="N1478" s="279"/>
    </row>
    <row r="1479" spans="2:14" ht="15" customHeight="1" thickBot="1" x14ac:dyDescent="0.25">
      <c r="B1479" s="63"/>
      <c r="C1479" s="48"/>
      <c r="D1479" s="13"/>
      <c r="E1479" s="44"/>
      <c r="F1479" s="85"/>
      <c r="G1479" s="85"/>
      <c r="H1479" s="85"/>
      <c r="I1479" s="85"/>
      <c r="J1479" s="86"/>
      <c r="K1479" s="92"/>
      <c r="L1479" s="154"/>
      <c r="M1479" s="100"/>
      <c r="N1479" s="279"/>
    </row>
    <row r="1480" spans="2:14" ht="32.25" customHeight="1" x14ac:dyDescent="0.2">
      <c r="B1480" s="204"/>
      <c r="C1480" s="48" t="s">
        <v>11938</v>
      </c>
      <c r="D1480" s="187" t="s">
        <v>4665</v>
      </c>
      <c r="E1480" s="662" t="str">
        <f>IFERROR(VLOOKUP($C1480,'SINAPI DEZEMBRO 2020'!$1:$1048576,2,0),IFERROR(VLOOKUP($C1480,'COMP. PROPRIA'!$B$1:$I$79292,4,0),""))</f>
        <v>FITA ISOLANTE ADESIVA ANTICHAMA, USO ATE 750 V, EM ROLO DE 19 MM X 20 M - BRANCO - FORNECIMENTO E INSTALAÇÃO</v>
      </c>
      <c r="F1480" s="663"/>
      <c r="G1480" s="663"/>
      <c r="H1480" s="663"/>
      <c r="I1480" s="663"/>
      <c r="J1480" s="664"/>
      <c r="K1480" s="34">
        <f>K1482</f>
        <v>1</v>
      </c>
      <c r="L1480" s="154" t="str">
        <f>'COMP. PROPRIA'!F745</f>
        <v xml:space="preserve">UN    </v>
      </c>
      <c r="M1480" s="100"/>
      <c r="N1480" s="279"/>
    </row>
    <row r="1481" spans="2:14" ht="12.75" customHeight="1" x14ac:dyDescent="0.2">
      <c r="B1481" s="63"/>
      <c r="C1481" s="48"/>
      <c r="D1481" s="13"/>
      <c r="E1481" s="167" t="s">
        <v>4685</v>
      </c>
      <c r="F1481" s="85"/>
      <c r="G1481" s="85"/>
      <c r="H1481" s="85"/>
      <c r="I1481" s="85"/>
      <c r="J1481" s="86"/>
      <c r="K1481" s="92"/>
      <c r="L1481" s="154"/>
      <c r="M1481" s="100"/>
      <c r="N1481" s="279"/>
    </row>
    <row r="1482" spans="2:14" ht="15" customHeight="1" x14ac:dyDescent="0.2">
      <c r="B1482" s="63"/>
      <c r="C1482" s="48"/>
      <c r="D1482" s="13"/>
      <c r="E1482" s="325">
        <v>1</v>
      </c>
      <c r="F1482" s="85"/>
      <c r="G1482" s="85"/>
      <c r="H1482" s="85"/>
      <c r="I1482" s="85"/>
      <c r="J1482" s="86"/>
      <c r="K1482" s="92">
        <f>E1482</f>
        <v>1</v>
      </c>
      <c r="L1482" s="154"/>
      <c r="M1482" s="100"/>
      <c r="N1482" s="279"/>
    </row>
    <row r="1483" spans="2:14" ht="15" customHeight="1" thickBot="1" x14ac:dyDescent="0.25">
      <c r="B1483" s="63"/>
      <c r="C1483" s="48"/>
      <c r="D1483" s="13"/>
      <c r="E1483" s="44"/>
      <c r="F1483" s="85"/>
      <c r="G1483" s="85"/>
      <c r="H1483" s="85"/>
      <c r="I1483" s="85"/>
      <c r="J1483" s="86"/>
      <c r="K1483" s="92"/>
      <c r="L1483" s="154"/>
      <c r="M1483" s="100"/>
      <c r="N1483" s="279"/>
    </row>
    <row r="1484" spans="2:14" ht="15" customHeight="1" x14ac:dyDescent="0.2">
      <c r="B1484" s="204"/>
      <c r="C1484" s="48" t="s">
        <v>11939</v>
      </c>
      <c r="D1484" s="187" t="s">
        <v>4665</v>
      </c>
      <c r="E1484" s="662" t="str">
        <f>IFERROR(VLOOKUP($C1484,'SINAPI DEZEMBRO 2020'!$1:$1048576,2,0),IFERROR(VLOOKUP($C1484,'COMP. PROPRIA'!$B$1:$I$79292,4,0),""))</f>
        <v>FITA ISOLANTE ADESIVA ANTICHAMA, USO ATE 750 V, EM ROLO DE 19 MM X 20 M - VERDE - FORNECIMENTO E INSTALAÇÃO</v>
      </c>
      <c r="F1484" s="663"/>
      <c r="G1484" s="663"/>
      <c r="H1484" s="663"/>
      <c r="I1484" s="663"/>
      <c r="J1484" s="664"/>
      <c r="K1484" s="34">
        <f>K1486</f>
        <v>1</v>
      </c>
      <c r="L1484" s="154" t="str">
        <f>'COMP. PROPRIA'!F750</f>
        <v xml:space="preserve">UN    </v>
      </c>
      <c r="M1484" s="100"/>
      <c r="N1484" s="279"/>
    </row>
    <row r="1485" spans="2:14" ht="15" customHeight="1" x14ac:dyDescent="0.2">
      <c r="B1485" s="63"/>
      <c r="C1485" s="48"/>
      <c r="D1485" s="13"/>
      <c r="E1485" s="167" t="s">
        <v>4685</v>
      </c>
      <c r="F1485" s="85"/>
      <c r="G1485" s="85"/>
      <c r="H1485" s="85"/>
      <c r="I1485" s="85"/>
      <c r="J1485" s="86"/>
      <c r="K1485" s="92"/>
      <c r="L1485" s="154"/>
      <c r="M1485" s="100"/>
      <c r="N1485" s="279"/>
    </row>
    <row r="1486" spans="2:14" ht="15" customHeight="1" x14ac:dyDescent="0.2">
      <c r="B1486" s="63"/>
      <c r="C1486" s="48"/>
      <c r="D1486" s="13"/>
      <c r="E1486" s="325">
        <v>1</v>
      </c>
      <c r="F1486" s="85"/>
      <c r="G1486" s="85"/>
      <c r="H1486" s="85"/>
      <c r="I1486" s="85"/>
      <c r="J1486" s="86"/>
      <c r="K1486" s="92">
        <f>E1486</f>
        <v>1</v>
      </c>
      <c r="L1486" s="154"/>
      <c r="M1486" s="100"/>
      <c r="N1486" s="279"/>
    </row>
    <row r="1487" spans="2:14" ht="15" customHeight="1" thickBot="1" x14ac:dyDescent="0.25">
      <c r="B1487" s="63"/>
      <c r="C1487" s="48"/>
      <c r="D1487" s="13"/>
      <c r="E1487" s="44"/>
      <c r="F1487" s="85"/>
      <c r="G1487" s="85"/>
      <c r="H1487" s="85"/>
      <c r="I1487" s="85"/>
      <c r="J1487" s="86"/>
      <c r="K1487" s="92"/>
      <c r="L1487" s="154"/>
      <c r="M1487" s="100"/>
      <c r="N1487" s="279"/>
    </row>
    <row r="1488" spans="2:14" ht="15" customHeight="1" x14ac:dyDescent="0.2">
      <c r="B1488" s="204"/>
      <c r="C1488" s="48" t="s">
        <v>11940</v>
      </c>
      <c r="D1488" s="187" t="s">
        <v>4665</v>
      </c>
      <c r="E1488" s="662" t="str">
        <f>IFERROR(VLOOKUP($C1488,'SINAPI DEZEMBRO 2020'!$1:$1048576,2,0),IFERROR(VLOOKUP($C1488,'COMP. PROPRIA'!$B$1:$I$79292,4,0),""))</f>
        <v>BUCHA EM ALUMINIO, COM ROSCA, DE 4", PARA ELETRODUTO - FORNECIMENTO E INSTALAÇÃO</v>
      </c>
      <c r="F1488" s="663"/>
      <c r="G1488" s="663"/>
      <c r="H1488" s="663"/>
      <c r="I1488" s="663"/>
      <c r="J1488" s="664"/>
      <c r="K1488" s="34">
        <f>K1490</f>
        <v>3</v>
      </c>
      <c r="L1488" s="154" t="str">
        <f>'COMP. PROPRIA'!F755</f>
        <v>UN</v>
      </c>
      <c r="M1488" s="100"/>
      <c r="N1488" s="279"/>
    </row>
    <row r="1489" spans="2:14" ht="15" customHeight="1" x14ac:dyDescent="0.2">
      <c r="B1489" s="63"/>
      <c r="C1489" s="48"/>
      <c r="D1489" s="13"/>
      <c r="E1489" s="167" t="s">
        <v>4685</v>
      </c>
      <c r="F1489" s="85"/>
      <c r="G1489" s="85"/>
      <c r="H1489" s="85"/>
      <c r="I1489" s="85"/>
      <c r="J1489" s="86"/>
      <c r="K1489" s="92"/>
      <c r="L1489" s="154"/>
      <c r="M1489" s="100"/>
      <c r="N1489" s="279"/>
    </row>
    <row r="1490" spans="2:14" ht="15" customHeight="1" x14ac:dyDescent="0.2">
      <c r="B1490" s="63"/>
      <c r="C1490" s="48"/>
      <c r="D1490" s="13"/>
      <c r="E1490" s="325">
        <v>3</v>
      </c>
      <c r="F1490" s="85"/>
      <c r="G1490" s="85"/>
      <c r="H1490" s="85"/>
      <c r="I1490" s="85"/>
      <c r="J1490" s="86"/>
      <c r="K1490" s="92">
        <f>E1490</f>
        <v>3</v>
      </c>
      <c r="L1490" s="154"/>
      <c r="M1490" s="100"/>
      <c r="N1490" s="279"/>
    </row>
    <row r="1491" spans="2:14" ht="15" customHeight="1" thickBot="1" x14ac:dyDescent="0.25">
      <c r="B1491" s="63"/>
      <c r="C1491" s="48"/>
      <c r="D1491" s="13"/>
      <c r="E1491" s="44"/>
      <c r="F1491" s="85"/>
      <c r="G1491" s="85"/>
      <c r="H1491" s="85"/>
      <c r="I1491" s="85"/>
      <c r="J1491" s="86"/>
      <c r="K1491" s="92"/>
      <c r="L1491" s="154"/>
      <c r="M1491" s="100"/>
      <c r="N1491" s="279"/>
    </row>
    <row r="1492" spans="2:14" ht="37.5" customHeight="1" x14ac:dyDescent="0.2">
      <c r="B1492" s="204"/>
      <c r="C1492" s="48" t="s">
        <v>11941</v>
      </c>
      <c r="D1492" s="187" t="s">
        <v>4665</v>
      </c>
      <c r="E1492" s="662" t="str">
        <f>IFERROR(VLOOKUP($C1492,'SINAPI DEZEMBRO 2020'!$1:$1048576,2,0),IFERROR(VLOOKUP($C1492,'COMP. PROPRIA'!$B$1:$I$79292,4,0),""))</f>
        <v>QUADRO DE DISTRIBUIÇÃO GERAL TIPO QUADRO DE COMANDO (QGBT) METÁLICO DE 600X1000X200CM - FORNECIMENTO E INSTALAÇÃO</v>
      </c>
      <c r="F1492" s="663"/>
      <c r="G1492" s="663"/>
      <c r="H1492" s="663"/>
      <c r="I1492" s="663"/>
      <c r="J1492" s="664"/>
      <c r="K1492" s="34">
        <f>K1494</f>
        <v>1</v>
      </c>
      <c r="L1492" s="154" t="str">
        <f>'COMP. PROPRIA'!F760</f>
        <v>UN</v>
      </c>
      <c r="M1492" s="100"/>
      <c r="N1492" s="279"/>
    </row>
    <row r="1493" spans="2:14" ht="15" customHeight="1" x14ac:dyDescent="0.2">
      <c r="B1493" s="63"/>
      <c r="C1493" s="48"/>
      <c r="D1493" s="13"/>
      <c r="E1493" s="167" t="s">
        <v>4685</v>
      </c>
      <c r="F1493" s="85"/>
      <c r="G1493" s="85"/>
      <c r="H1493" s="85"/>
      <c r="I1493" s="85"/>
      <c r="J1493" s="86"/>
      <c r="K1493" s="92"/>
      <c r="L1493" s="154"/>
      <c r="M1493" s="100"/>
      <c r="N1493" s="279"/>
    </row>
    <row r="1494" spans="2:14" ht="15" customHeight="1" x14ac:dyDescent="0.2">
      <c r="B1494" s="63"/>
      <c r="C1494" s="48"/>
      <c r="D1494" s="13"/>
      <c r="E1494" s="325">
        <v>1</v>
      </c>
      <c r="F1494" s="85"/>
      <c r="G1494" s="85"/>
      <c r="H1494" s="85"/>
      <c r="I1494" s="85"/>
      <c r="J1494" s="86"/>
      <c r="K1494" s="92">
        <f>E1494</f>
        <v>1</v>
      </c>
      <c r="L1494" s="154"/>
      <c r="M1494" s="100"/>
      <c r="N1494" s="279"/>
    </row>
    <row r="1495" spans="2:14" ht="15" customHeight="1" thickBot="1" x14ac:dyDescent="0.25">
      <c r="B1495" s="63"/>
      <c r="C1495" s="48"/>
      <c r="D1495" s="13"/>
      <c r="E1495" s="44"/>
      <c r="F1495" s="85"/>
      <c r="G1495" s="85"/>
      <c r="H1495" s="85"/>
      <c r="I1495" s="85"/>
      <c r="J1495" s="86"/>
      <c r="K1495" s="92"/>
      <c r="L1495" s="154"/>
      <c r="M1495" s="100"/>
      <c r="N1495" s="279"/>
    </row>
    <row r="1496" spans="2:14" ht="15" customHeight="1" x14ac:dyDescent="0.2">
      <c r="B1496" s="204"/>
      <c r="C1496" s="48" t="s">
        <v>11942</v>
      </c>
      <c r="D1496" s="187" t="s">
        <v>4665</v>
      </c>
      <c r="E1496" s="662" t="str">
        <f>IFERROR(VLOOKUP($C1496,'SINAPI DEZEMBRO 2020'!$1:$1048576,2,0),IFERROR(VLOOKUP($C1496,'COMP. PROPRIA'!$B$1:$I$79292,4,0),""))</f>
        <v>MURETA  EM ALVENARIA 1 VEZ DIM 2,20X1,00 METROS COM COBERTURA DE 5% INCLINAÇÃO - QGBT</v>
      </c>
      <c r="F1496" s="663"/>
      <c r="G1496" s="663"/>
      <c r="H1496" s="663"/>
      <c r="I1496" s="663"/>
      <c r="J1496" s="664"/>
      <c r="K1496" s="34">
        <f>K1498</f>
        <v>1</v>
      </c>
      <c r="L1496" s="154" t="str">
        <f>'COMP. PROPRIA'!F765</f>
        <v>UN</v>
      </c>
      <c r="M1496" s="100"/>
      <c r="N1496" s="279"/>
    </row>
    <row r="1497" spans="2:14" ht="15" customHeight="1" x14ac:dyDescent="0.2">
      <c r="B1497" s="63"/>
      <c r="C1497" s="48"/>
      <c r="D1497" s="13"/>
      <c r="E1497" s="167" t="s">
        <v>4685</v>
      </c>
      <c r="F1497" s="85"/>
      <c r="G1497" s="85"/>
      <c r="H1497" s="85"/>
      <c r="I1497" s="85"/>
      <c r="J1497" s="86"/>
      <c r="K1497" s="92"/>
      <c r="L1497" s="154"/>
      <c r="M1497" s="100"/>
      <c r="N1497" s="279"/>
    </row>
    <row r="1498" spans="2:14" ht="15" customHeight="1" x14ac:dyDescent="0.2">
      <c r="B1498" s="63"/>
      <c r="C1498" s="48"/>
      <c r="D1498" s="13"/>
      <c r="E1498" s="325">
        <v>1</v>
      </c>
      <c r="F1498" s="85"/>
      <c r="G1498" s="85"/>
      <c r="H1498" s="85"/>
      <c r="I1498" s="85"/>
      <c r="J1498" s="86"/>
      <c r="K1498" s="92">
        <f>E1498</f>
        <v>1</v>
      </c>
      <c r="L1498" s="154"/>
      <c r="M1498" s="100"/>
      <c r="N1498" s="279"/>
    </row>
    <row r="1499" spans="2:14" ht="15" customHeight="1" thickBot="1" x14ac:dyDescent="0.25">
      <c r="B1499" s="63"/>
      <c r="C1499" s="48"/>
      <c r="D1499" s="13"/>
      <c r="E1499" s="44"/>
      <c r="F1499" s="85"/>
      <c r="G1499" s="85"/>
      <c r="H1499" s="85"/>
      <c r="I1499" s="85"/>
      <c r="J1499" s="86"/>
      <c r="K1499" s="92"/>
      <c r="L1499" s="154"/>
      <c r="M1499" s="100"/>
      <c r="N1499" s="279"/>
    </row>
    <row r="1500" spans="2:14" ht="15" customHeight="1" x14ac:dyDescent="0.2">
      <c r="B1500" s="204"/>
      <c r="C1500" s="48" t="s">
        <v>11943</v>
      </c>
      <c r="D1500" s="187" t="s">
        <v>4665</v>
      </c>
      <c r="E1500" s="662" t="str">
        <f>IFERROR(VLOOKUP($C1500,'SINAPI DEZEMBRO 2020'!$1:$1048576,2,0),IFERROR(VLOOKUP($C1500,'COMP. PROPRIA'!$B$1:$I$79292,4,0),""))</f>
        <v>BARRAMENTO DE COBRE PARA 400A - FORNECIMENTO E INSTALAÇÃO</v>
      </c>
      <c r="F1500" s="663"/>
      <c r="G1500" s="663"/>
      <c r="H1500" s="663"/>
      <c r="I1500" s="663"/>
      <c r="J1500" s="664"/>
      <c r="K1500" s="34">
        <f>K1502</f>
        <v>2.2000000000000002</v>
      </c>
      <c r="L1500" s="154" t="str">
        <f>'COMP. PROPRIA'!F783</f>
        <v>M</v>
      </c>
      <c r="M1500" s="100"/>
      <c r="N1500" s="279"/>
    </row>
    <row r="1501" spans="2:14" ht="15" customHeight="1" x14ac:dyDescent="0.2">
      <c r="B1501" s="63"/>
      <c r="C1501" s="48"/>
      <c r="D1501" s="13"/>
      <c r="E1501" s="167" t="s">
        <v>4685</v>
      </c>
      <c r="F1501" s="85"/>
      <c r="G1501" s="85"/>
      <c r="H1501" s="85"/>
      <c r="I1501" s="85"/>
      <c r="J1501" s="86"/>
      <c r="K1501" s="92"/>
      <c r="L1501" s="154"/>
      <c r="M1501" s="100"/>
      <c r="N1501" s="279"/>
    </row>
    <row r="1502" spans="2:14" ht="15" customHeight="1" x14ac:dyDescent="0.2">
      <c r="B1502" s="63"/>
      <c r="C1502" s="48"/>
      <c r="D1502" s="13"/>
      <c r="E1502" s="325">
        <v>2.2000000000000002</v>
      </c>
      <c r="F1502" s="85"/>
      <c r="G1502" s="85"/>
      <c r="H1502" s="85"/>
      <c r="I1502" s="85"/>
      <c r="J1502" s="86"/>
      <c r="K1502" s="92">
        <f>E1502</f>
        <v>2.2000000000000002</v>
      </c>
      <c r="L1502" s="154"/>
      <c r="M1502" s="100"/>
      <c r="N1502" s="279"/>
    </row>
    <row r="1503" spans="2:14" ht="15" customHeight="1" thickBot="1" x14ac:dyDescent="0.25">
      <c r="B1503" s="63"/>
      <c r="C1503" s="48"/>
      <c r="D1503" s="13"/>
      <c r="E1503" s="44"/>
      <c r="F1503" s="85"/>
      <c r="G1503" s="85"/>
      <c r="H1503" s="85"/>
      <c r="I1503" s="85"/>
      <c r="J1503" s="86"/>
      <c r="K1503" s="92"/>
      <c r="L1503" s="154"/>
      <c r="M1503" s="100"/>
      <c r="N1503" s="279"/>
    </row>
    <row r="1504" spans="2:14" ht="15" customHeight="1" x14ac:dyDescent="0.2">
      <c r="B1504" s="204"/>
      <c r="C1504" s="48" t="s">
        <v>11944</v>
      </c>
      <c r="D1504" s="187" t="s">
        <v>4665</v>
      </c>
      <c r="E1504" s="662" t="str">
        <f>IFERROR(VLOOKUP($C1504,'SINAPI DEZEMBRO 2020'!$1:$1048576,2,0),IFERROR(VLOOKUP($C1504,'COMP. PROPRIA'!$B$1:$I$79292,4,0),""))</f>
        <v>BARRAMENTO DE COBRE PARA 200A - FORNECIMENTO E INSTALAÇÃO</v>
      </c>
      <c r="F1504" s="663"/>
      <c r="G1504" s="663"/>
      <c r="H1504" s="663"/>
      <c r="I1504" s="663"/>
      <c r="J1504" s="664"/>
      <c r="K1504" s="34">
        <f>K1506</f>
        <v>6</v>
      </c>
      <c r="L1504" s="154" t="str">
        <f>'COMP. PROPRIA'!F788</f>
        <v>M</v>
      </c>
      <c r="M1504" s="100"/>
      <c r="N1504" s="279"/>
    </row>
    <row r="1505" spans="2:14" ht="15" customHeight="1" x14ac:dyDescent="0.2">
      <c r="B1505" s="63"/>
      <c r="C1505" s="48"/>
      <c r="D1505" s="13"/>
      <c r="E1505" s="167" t="s">
        <v>4685</v>
      </c>
      <c r="F1505" s="85"/>
      <c r="G1505" s="85"/>
      <c r="H1505" s="85"/>
      <c r="I1505" s="85"/>
      <c r="J1505" s="86"/>
      <c r="K1505" s="92"/>
      <c r="L1505" s="154"/>
      <c r="M1505" s="100"/>
      <c r="N1505" s="279"/>
    </row>
    <row r="1506" spans="2:14" ht="15" customHeight="1" x14ac:dyDescent="0.2">
      <c r="B1506" s="63"/>
      <c r="C1506" s="48"/>
      <c r="D1506" s="13"/>
      <c r="E1506" s="325">
        <v>6</v>
      </c>
      <c r="F1506" s="85"/>
      <c r="G1506" s="85"/>
      <c r="H1506" s="85"/>
      <c r="I1506" s="85"/>
      <c r="J1506" s="86"/>
      <c r="K1506" s="92">
        <f>E1506</f>
        <v>6</v>
      </c>
      <c r="L1506" s="154"/>
      <c r="M1506" s="100"/>
      <c r="N1506" s="279"/>
    </row>
    <row r="1507" spans="2:14" ht="15" customHeight="1" thickBot="1" x14ac:dyDescent="0.25">
      <c r="B1507" s="63"/>
      <c r="C1507" s="48"/>
      <c r="D1507" s="13"/>
      <c r="E1507" s="44"/>
      <c r="F1507" s="85"/>
      <c r="G1507" s="85"/>
      <c r="H1507" s="85"/>
      <c r="I1507" s="85"/>
      <c r="J1507" s="86"/>
      <c r="K1507" s="92"/>
      <c r="L1507" s="154"/>
      <c r="M1507" s="100"/>
      <c r="N1507" s="279"/>
    </row>
    <row r="1508" spans="2:14" ht="15" customHeight="1" x14ac:dyDescent="0.2">
      <c r="B1508" s="204"/>
      <c r="C1508" s="48" t="s">
        <v>11945</v>
      </c>
      <c r="D1508" s="187" t="s">
        <v>4665</v>
      </c>
      <c r="E1508" s="662" t="str">
        <f>IFERROR(VLOOKUP($C1508,'SINAPI DEZEMBRO 2020'!$1:$1048576,2,0),IFERROR(VLOOKUP($C1508,'COMP. PROPRIA'!$B$1:$I$79292,4,0),""))</f>
        <v>ISOLADOR POXI 3/4" - FORNECIMENTO E INSTALAÇÃO</v>
      </c>
      <c r="F1508" s="663"/>
      <c r="G1508" s="663"/>
      <c r="H1508" s="663"/>
      <c r="I1508" s="663"/>
      <c r="J1508" s="664"/>
      <c r="K1508" s="34">
        <f>K1510</f>
        <v>14</v>
      </c>
      <c r="L1508" s="154" t="str">
        <f>'COMP. PROPRIA'!F793</f>
        <v>UN</v>
      </c>
      <c r="M1508" s="100"/>
      <c r="N1508" s="279"/>
    </row>
    <row r="1509" spans="2:14" ht="15" customHeight="1" x14ac:dyDescent="0.2">
      <c r="B1509" s="63"/>
      <c r="C1509" s="48"/>
      <c r="D1509" s="13"/>
      <c r="E1509" s="167" t="s">
        <v>4685</v>
      </c>
      <c r="F1509" s="85"/>
      <c r="G1509" s="85"/>
      <c r="H1509" s="85"/>
      <c r="I1509" s="85"/>
      <c r="J1509" s="86"/>
      <c r="K1509" s="92"/>
      <c r="L1509" s="154"/>
      <c r="M1509" s="100"/>
      <c r="N1509" s="279"/>
    </row>
    <row r="1510" spans="2:14" ht="15" customHeight="1" x14ac:dyDescent="0.2">
      <c r="B1510" s="63"/>
      <c r="C1510" s="48"/>
      <c r="D1510" s="13"/>
      <c r="E1510" s="325">
        <v>14</v>
      </c>
      <c r="F1510" s="85"/>
      <c r="G1510" s="85"/>
      <c r="H1510" s="85"/>
      <c r="I1510" s="85"/>
      <c r="J1510" s="86"/>
      <c r="K1510" s="92">
        <f>E1510</f>
        <v>14</v>
      </c>
      <c r="L1510" s="154"/>
      <c r="M1510" s="100"/>
      <c r="N1510" s="279"/>
    </row>
    <row r="1511" spans="2:14" ht="15" customHeight="1" thickBot="1" x14ac:dyDescent="0.25">
      <c r="B1511" s="63"/>
      <c r="C1511" s="48"/>
      <c r="D1511" s="13"/>
      <c r="E1511" s="44"/>
      <c r="F1511" s="85"/>
      <c r="G1511" s="85"/>
      <c r="H1511" s="85"/>
      <c r="I1511" s="85"/>
      <c r="J1511" s="86"/>
      <c r="K1511" s="92"/>
      <c r="L1511" s="154"/>
      <c r="M1511" s="100"/>
      <c r="N1511" s="279"/>
    </row>
    <row r="1512" spans="2:14" ht="15" customHeight="1" x14ac:dyDescent="0.2">
      <c r="B1512" s="204"/>
      <c r="C1512" s="48" t="s">
        <v>11946</v>
      </c>
      <c r="D1512" s="187" t="s">
        <v>4665</v>
      </c>
      <c r="E1512" s="662" t="str">
        <f>IFERROR(VLOOKUP($C1512,'SINAPI DEZEMBRO 2020'!$1:$1048576,2,0),IFERROR(VLOOKUP($C1512,'COMP. PROPRIA'!$B$1:$I$79292,4,0),""))</f>
        <v>CHAPA ACRÍLICA TRANSPARENTE - FORNECIMENTO E INSTALAÇÃO</v>
      </c>
      <c r="F1512" s="663"/>
      <c r="G1512" s="663"/>
      <c r="H1512" s="663"/>
      <c r="I1512" s="663"/>
      <c r="J1512" s="664"/>
      <c r="K1512" s="34">
        <f>K1514</f>
        <v>1</v>
      </c>
      <c r="L1512" s="154" t="str">
        <f>'COMP. PROPRIA'!F798</f>
        <v>M²</v>
      </c>
      <c r="M1512" s="100"/>
      <c r="N1512" s="279"/>
    </row>
    <row r="1513" spans="2:14" ht="15" customHeight="1" x14ac:dyDescent="0.2">
      <c r="B1513" s="63"/>
      <c r="C1513" s="48"/>
      <c r="D1513" s="13"/>
      <c r="E1513" s="167" t="s">
        <v>4685</v>
      </c>
      <c r="F1513" s="85"/>
      <c r="G1513" s="85"/>
      <c r="H1513" s="85"/>
      <c r="I1513" s="85"/>
      <c r="J1513" s="86"/>
      <c r="K1513" s="92"/>
      <c r="L1513" s="154"/>
      <c r="M1513" s="100"/>
      <c r="N1513" s="279"/>
    </row>
    <row r="1514" spans="2:14" ht="15" customHeight="1" x14ac:dyDescent="0.2">
      <c r="B1514" s="63"/>
      <c r="C1514" s="48"/>
      <c r="D1514" s="13"/>
      <c r="E1514" s="325">
        <v>1</v>
      </c>
      <c r="F1514" s="85"/>
      <c r="G1514" s="85"/>
      <c r="H1514" s="85"/>
      <c r="I1514" s="85"/>
      <c r="J1514" s="86"/>
      <c r="K1514" s="92">
        <f>E1514</f>
        <v>1</v>
      </c>
      <c r="L1514" s="154"/>
      <c r="M1514" s="100"/>
      <c r="N1514" s="279"/>
    </row>
    <row r="1515" spans="2:14" ht="15" customHeight="1" thickBot="1" x14ac:dyDescent="0.25">
      <c r="B1515" s="63"/>
      <c r="C1515" s="48"/>
      <c r="D1515" s="13"/>
      <c r="E1515" s="44"/>
      <c r="F1515" s="85"/>
      <c r="G1515" s="85"/>
      <c r="H1515" s="85"/>
      <c r="I1515" s="85"/>
      <c r="J1515" s="86"/>
      <c r="K1515" s="92"/>
      <c r="L1515" s="154"/>
      <c r="M1515" s="100"/>
      <c r="N1515" s="279"/>
    </row>
    <row r="1516" spans="2:14" ht="18.75" customHeight="1" x14ac:dyDescent="0.2">
      <c r="B1516" s="204"/>
      <c r="C1516" s="48" t="s">
        <v>11947</v>
      </c>
      <c r="D1516" s="187" t="s">
        <v>4665</v>
      </c>
      <c r="E1516" s="662" t="str">
        <f>IFERROR(VLOOKUP($C1516,'SINAPI DEZEMBRO 2020'!$1:$1048576,2,0),IFERROR(VLOOKUP($C1516,'COMP. PROPRIA'!$B$1:$I$79292,4,0),""))</f>
        <v>DISJUNTOR TERMOMAGNETICO CAIXA MOLDADA TRIPOLAR 125A - FORNECIMENTO E INSTALAÇÃO</v>
      </c>
      <c r="F1516" s="663"/>
      <c r="G1516" s="663"/>
      <c r="H1516" s="663"/>
      <c r="I1516" s="663"/>
      <c r="J1516" s="664"/>
      <c r="K1516" s="34">
        <f>K1518</f>
        <v>2</v>
      </c>
      <c r="L1516" s="154" t="str">
        <f>'COMP. PROPRIA'!F803</f>
        <v xml:space="preserve">UN    </v>
      </c>
      <c r="M1516" s="100"/>
      <c r="N1516" s="279"/>
    </row>
    <row r="1517" spans="2:14" ht="15" customHeight="1" x14ac:dyDescent="0.2">
      <c r="B1517" s="63"/>
      <c r="C1517" s="48"/>
      <c r="D1517" s="13"/>
      <c r="E1517" s="167" t="s">
        <v>4685</v>
      </c>
      <c r="F1517" s="85"/>
      <c r="G1517" s="85"/>
      <c r="H1517" s="85"/>
      <c r="I1517" s="85"/>
      <c r="J1517" s="86"/>
      <c r="K1517" s="92"/>
      <c r="L1517" s="154"/>
      <c r="M1517" s="100"/>
      <c r="N1517" s="279"/>
    </row>
    <row r="1518" spans="2:14" ht="15" customHeight="1" x14ac:dyDescent="0.2">
      <c r="B1518" s="63"/>
      <c r="C1518" s="48"/>
      <c r="D1518" s="13"/>
      <c r="E1518" s="325">
        <v>2</v>
      </c>
      <c r="F1518" s="85"/>
      <c r="G1518" s="85"/>
      <c r="H1518" s="85"/>
      <c r="I1518" s="85"/>
      <c r="J1518" s="86"/>
      <c r="K1518" s="92">
        <f>E1518</f>
        <v>2</v>
      </c>
      <c r="L1518" s="154"/>
      <c r="M1518" s="100"/>
      <c r="N1518" s="279"/>
    </row>
    <row r="1519" spans="2:14" ht="15" customHeight="1" thickBot="1" x14ac:dyDescent="0.25">
      <c r="B1519" s="63"/>
      <c r="C1519" s="48"/>
      <c r="D1519" s="13"/>
      <c r="E1519" s="44"/>
      <c r="F1519" s="85"/>
      <c r="G1519" s="85"/>
      <c r="H1519" s="85"/>
      <c r="I1519" s="85"/>
      <c r="J1519" s="86"/>
      <c r="K1519" s="92"/>
      <c r="L1519" s="154"/>
      <c r="M1519" s="100"/>
      <c r="N1519" s="279"/>
    </row>
    <row r="1520" spans="2:14" ht="15" customHeight="1" x14ac:dyDescent="0.2">
      <c r="B1520" s="204"/>
      <c r="C1520" s="48" t="s">
        <v>11948</v>
      </c>
      <c r="D1520" s="187" t="s">
        <v>4665</v>
      </c>
      <c r="E1520" s="662" t="str">
        <f>IFERROR(VLOOKUP($C1520,'SINAPI DEZEMBRO 2020'!$1:$1048576,2,0),IFERROR(VLOOKUP($C1520,'COMP. PROPRIA'!$B$1:$I$79292,4,0),""))</f>
        <v>DISJUNTOR TERMOMAGNÉTICO DIN TRIPOLAR 80A - FORNECIMENTO E INSTALAÇÃO</v>
      </c>
      <c r="F1520" s="663"/>
      <c r="G1520" s="663"/>
      <c r="H1520" s="663"/>
      <c r="I1520" s="663"/>
      <c r="J1520" s="664"/>
      <c r="K1520" s="34">
        <f>K1522</f>
        <v>2</v>
      </c>
      <c r="L1520" s="154" t="str">
        <f>'COMP. PROPRIA'!F808</f>
        <v>UN</v>
      </c>
      <c r="M1520" s="100"/>
      <c r="N1520" s="279"/>
    </row>
    <row r="1521" spans="2:14" ht="15" customHeight="1" x14ac:dyDescent="0.2">
      <c r="B1521" s="63"/>
      <c r="C1521" s="48"/>
      <c r="D1521" s="13"/>
      <c r="E1521" s="167" t="s">
        <v>4685</v>
      </c>
      <c r="F1521" s="85"/>
      <c r="G1521" s="85"/>
      <c r="H1521" s="85"/>
      <c r="I1521" s="85"/>
      <c r="J1521" s="86"/>
      <c r="K1521" s="92"/>
      <c r="L1521" s="154"/>
      <c r="M1521" s="100"/>
      <c r="N1521" s="279"/>
    </row>
    <row r="1522" spans="2:14" ht="15" customHeight="1" x14ac:dyDescent="0.2">
      <c r="B1522" s="63"/>
      <c r="C1522" s="48"/>
      <c r="D1522" s="13"/>
      <c r="E1522" s="325">
        <v>2</v>
      </c>
      <c r="F1522" s="85"/>
      <c r="G1522" s="85"/>
      <c r="H1522" s="85"/>
      <c r="I1522" s="85"/>
      <c r="J1522" s="86"/>
      <c r="K1522" s="92">
        <f>E1522</f>
        <v>2</v>
      </c>
      <c r="L1522" s="154"/>
      <c r="M1522" s="100"/>
      <c r="N1522" s="279"/>
    </row>
    <row r="1523" spans="2:14" ht="15" customHeight="1" thickBot="1" x14ac:dyDescent="0.25">
      <c r="B1523" s="63"/>
      <c r="C1523" s="48"/>
      <c r="D1523" s="13"/>
      <c r="E1523" s="44"/>
      <c r="F1523" s="85"/>
      <c r="G1523" s="85"/>
      <c r="H1523" s="85"/>
      <c r="I1523" s="85"/>
      <c r="J1523" s="86"/>
      <c r="K1523" s="92"/>
      <c r="L1523" s="154"/>
      <c r="M1523" s="100"/>
      <c r="N1523" s="279"/>
    </row>
    <row r="1524" spans="2:14" ht="15" customHeight="1" x14ac:dyDescent="0.2">
      <c r="B1524" s="204"/>
      <c r="C1524" s="48" t="s">
        <v>11949</v>
      </c>
      <c r="D1524" s="187" t="s">
        <v>4665</v>
      </c>
      <c r="E1524" s="662" t="str">
        <f>IFERROR(VLOOKUP($C1524,'SINAPI DEZEMBRO 2020'!$1:$1048576,2,0),IFERROR(VLOOKUP($C1524,'COMP. PROPRIA'!$B$1:$I$79292,4,0),""))</f>
        <v>PARAFUSO SEXTAVADO INOXIDÁVEL DE Ø5/16"</v>
      </c>
      <c r="F1524" s="663"/>
      <c r="G1524" s="663"/>
      <c r="H1524" s="663"/>
      <c r="I1524" s="663"/>
      <c r="J1524" s="664"/>
      <c r="K1524" s="34">
        <f>K1526</f>
        <v>1</v>
      </c>
      <c r="L1524" s="154" t="str">
        <f>'COMP. PROPRIA'!F813</f>
        <v>UN</v>
      </c>
      <c r="M1524" s="100"/>
      <c r="N1524" s="279"/>
    </row>
    <row r="1525" spans="2:14" ht="15" customHeight="1" x14ac:dyDescent="0.2">
      <c r="B1525" s="63"/>
      <c r="C1525" s="48"/>
      <c r="D1525" s="13"/>
      <c r="E1525" s="167" t="s">
        <v>4685</v>
      </c>
      <c r="F1525" s="85"/>
      <c r="G1525" s="85"/>
      <c r="H1525" s="85"/>
      <c r="I1525" s="85"/>
      <c r="J1525" s="86"/>
      <c r="K1525" s="92"/>
      <c r="L1525" s="154"/>
      <c r="M1525" s="100"/>
      <c r="N1525" s="279"/>
    </row>
    <row r="1526" spans="2:14" ht="15" customHeight="1" x14ac:dyDescent="0.2">
      <c r="B1526" s="63"/>
      <c r="C1526" s="48"/>
      <c r="D1526" s="13"/>
      <c r="E1526" s="325">
        <v>1</v>
      </c>
      <c r="F1526" s="85"/>
      <c r="G1526" s="85"/>
      <c r="H1526" s="85"/>
      <c r="I1526" s="85"/>
      <c r="J1526" s="86"/>
      <c r="K1526" s="92">
        <f>E1526</f>
        <v>1</v>
      </c>
      <c r="L1526" s="154"/>
      <c r="M1526" s="100"/>
      <c r="N1526" s="279"/>
    </row>
    <row r="1527" spans="2:14" ht="15" customHeight="1" thickBot="1" x14ac:dyDescent="0.25">
      <c r="B1527" s="63"/>
      <c r="C1527" s="48"/>
      <c r="D1527" s="13"/>
      <c r="E1527" s="44"/>
      <c r="F1527" s="85"/>
      <c r="G1527" s="85"/>
      <c r="H1527" s="85"/>
      <c r="I1527" s="85"/>
      <c r="J1527" s="86"/>
      <c r="K1527" s="92"/>
      <c r="L1527" s="154"/>
      <c r="M1527" s="100"/>
      <c r="N1527" s="279"/>
    </row>
    <row r="1528" spans="2:14" ht="15" customHeight="1" x14ac:dyDescent="0.2">
      <c r="B1528" s="204"/>
      <c r="C1528" s="48" t="s">
        <v>11950</v>
      </c>
      <c r="D1528" s="187" t="s">
        <v>4665</v>
      </c>
      <c r="E1528" s="662" t="str">
        <f>IFERROR(VLOOKUP($C1528,'SINAPI DEZEMBRO 2020'!$1:$1048576,2,0),IFERROR(VLOOKUP($C1528,'COMP. PROPRIA'!$B$1:$I$79292,4,0),""))</f>
        <v>PARAFUSO COBREADO DE Ø3/8"</v>
      </c>
      <c r="F1528" s="663"/>
      <c r="G1528" s="663"/>
      <c r="H1528" s="663"/>
      <c r="I1528" s="663"/>
      <c r="J1528" s="664"/>
      <c r="K1528" s="34">
        <f>K1530</f>
        <v>20</v>
      </c>
      <c r="L1528" s="154" t="str">
        <f>'COMP. PROPRIA'!F818</f>
        <v>UN</v>
      </c>
      <c r="M1528" s="100"/>
      <c r="N1528" s="279"/>
    </row>
    <row r="1529" spans="2:14" ht="15" customHeight="1" x14ac:dyDescent="0.2">
      <c r="B1529" s="63"/>
      <c r="C1529" s="48"/>
      <c r="D1529" s="13"/>
      <c r="E1529" s="167" t="s">
        <v>4685</v>
      </c>
      <c r="F1529" s="85"/>
      <c r="G1529" s="85"/>
      <c r="H1529" s="85"/>
      <c r="I1529" s="85"/>
      <c r="J1529" s="86"/>
      <c r="K1529" s="92"/>
      <c r="L1529" s="211"/>
      <c r="M1529" s="100"/>
      <c r="N1529" s="279"/>
    </row>
    <row r="1530" spans="2:14" ht="15" customHeight="1" x14ac:dyDescent="0.2">
      <c r="B1530" s="63"/>
      <c r="C1530" s="48"/>
      <c r="D1530" s="13"/>
      <c r="E1530" s="325">
        <v>20</v>
      </c>
      <c r="F1530" s="85"/>
      <c r="G1530" s="85"/>
      <c r="H1530" s="85"/>
      <c r="I1530" s="85"/>
      <c r="J1530" s="86"/>
      <c r="K1530" s="92">
        <f>E1530</f>
        <v>20</v>
      </c>
      <c r="L1530" s="154"/>
      <c r="M1530" s="100"/>
      <c r="N1530" s="279"/>
    </row>
    <row r="1531" spans="2:14" ht="15" customHeight="1" thickBot="1" x14ac:dyDescent="0.25">
      <c r="B1531" s="63"/>
      <c r="C1531" s="48"/>
      <c r="D1531" s="13"/>
      <c r="E1531" s="44"/>
      <c r="F1531" s="85"/>
      <c r="G1531" s="85"/>
      <c r="H1531" s="85"/>
      <c r="I1531" s="85"/>
      <c r="J1531" s="86"/>
      <c r="K1531" s="92"/>
      <c r="L1531" s="154"/>
      <c r="M1531" s="100"/>
      <c r="N1531" s="279"/>
    </row>
    <row r="1532" spans="2:14" ht="36" customHeight="1" x14ac:dyDescent="0.2">
      <c r="B1532" s="204"/>
      <c r="C1532" s="48">
        <v>97893</v>
      </c>
      <c r="D1532" s="122" t="s">
        <v>7</v>
      </c>
      <c r="E1532" s="662" t="str">
        <f>IFERROR(VLOOKUP($C1532,'SINAPI DEZEMBRO 2020'!$1:$1048576,2,0),IFERROR(VLOOKUP($C1532,'COMP. PROPRIA'!$B$1:$I$79292,4,0),""))</f>
        <v>CAIXA ENTERRADA ELÉTRICA RETANGULAR, EM ALVENARIA COM BLOCOS DE CONCRETO, FUNDO COM BRITA, DIMENSÕES INTERNAS: 0,8X0,8X0,6 M. AF_12/2020</v>
      </c>
      <c r="F1532" s="663"/>
      <c r="G1532" s="663"/>
      <c r="H1532" s="663"/>
      <c r="I1532" s="663"/>
      <c r="J1532" s="664"/>
      <c r="K1532" s="34">
        <f>K1534</f>
        <v>2</v>
      </c>
      <c r="L1532" s="154" t="str">
        <f>IFERROR(VLOOKUP($C1532,'SINAPI DEZEMBRO 2020'!$1:$1048576,3,0),IFERROR(VLOOKUP($C1532,'COMP. PROPRIA'!$B$1:$I$79292,5,0),""))</f>
        <v>UN</v>
      </c>
      <c r="M1532" s="100"/>
      <c r="N1532" s="279"/>
    </row>
    <row r="1533" spans="2:14" ht="15" customHeight="1" x14ac:dyDescent="0.2">
      <c r="B1533" s="63"/>
      <c r="C1533" s="48"/>
      <c r="D1533" s="13"/>
      <c r="E1533" s="167" t="s">
        <v>4685</v>
      </c>
      <c r="F1533" s="85"/>
      <c r="G1533" s="85"/>
      <c r="H1533" s="85"/>
      <c r="I1533" s="85"/>
      <c r="J1533" s="86"/>
      <c r="K1533" s="92"/>
      <c r="L1533" s="154"/>
      <c r="M1533" s="100"/>
      <c r="N1533" s="279"/>
    </row>
    <row r="1534" spans="2:14" ht="15" customHeight="1" x14ac:dyDescent="0.2">
      <c r="B1534" s="63"/>
      <c r="C1534" s="48"/>
      <c r="D1534" s="13"/>
      <c r="E1534" s="325">
        <v>2</v>
      </c>
      <c r="F1534" s="85"/>
      <c r="G1534" s="85"/>
      <c r="H1534" s="85"/>
      <c r="I1534" s="85"/>
      <c r="J1534" s="86"/>
      <c r="K1534" s="92">
        <f>E1534</f>
        <v>2</v>
      </c>
      <c r="L1534" s="154"/>
      <c r="M1534" s="100"/>
      <c r="N1534" s="279"/>
    </row>
    <row r="1535" spans="2:14" ht="15" customHeight="1" x14ac:dyDescent="0.2">
      <c r="B1535" s="63"/>
      <c r="C1535" s="48"/>
      <c r="D1535" s="13"/>
      <c r="E1535" s="44"/>
      <c r="F1535" s="85"/>
      <c r="G1535" s="85"/>
      <c r="H1535" s="85"/>
      <c r="I1535" s="85"/>
      <c r="J1535" s="86"/>
      <c r="K1535" s="92"/>
      <c r="L1535" s="154"/>
      <c r="M1535" s="100"/>
      <c r="N1535" s="279"/>
    </row>
    <row r="1536" spans="2:14" ht="15" customHeight="1" thickBot="1" x14ac:dyDescent="0.25">
      <c r="B1536" s="204"/>
      <c r="C1536" s="48"/>
      <c r="D1536" s="13"/>
      <c r="E1536" s="665" t="s">
        <v>14357</v>
      </c>
      <c r="F1536" s="666"/>
      <c r="G1536" s="666"/>
      <c r="H1536" s="666"/>
      <c r="I1536" s="666"/>
      <c r="J1536" s="667"/>
      <c r="K1536" s="92"/>
      <c r="L1536" s="154"/>
      <c r="M1536" s="100"/>
      <c r="N1536" s="279"/>
    </row>
    <row r="1537" spans="2:14" ht="30.75" customHeight="1" x14ac:dyDescent="0.2">
      <c r="B1537" s="63"/>
      <c r="C1537" s="180">
        <v>96984</v>
      </c>
      <c r="D1537" s="122" t="s">
        <v>7</v>
      </c>
      <c r="E1537" s="662" t="str">
        <f>IFERROR(VLOOKUP($C1537,'SINAPI DEZEMBRO 2020'!$1:$1048576,2,0),IFERROR(VLOOKUP($C1537,'COMP. PROPRIA'!$B$1:$I$79292,4,0),""))</f>
        <v>ELETRODUTO PVC 40MM (1 ¼ ) PARA SPDA - FORNECIMENTO E INSTALAÇÃO. AF_12/2017</v>
      </c>
      <c r="F1537" s="663"/>
      <c r="G1537" s="663"/>
      <c r="H1537" s="663"/>
      <c r="I1537" s="663"/>
      <c r="J1537" s="664"/>
      <c r="K1537" s="34">
        <v>12</v>
      </c>
      <c r="L1537" s="154" t="str">
        <f>IFERROR(VLOOKUP($C1537,'SINAPI DEZEMBRO 2020'!$1:$1048576,3,0),IFERROR(VLOOKUP($C1537,'COMP. PROPRIA'!$B$1:$I$79292,5,0),""))</f>
        <v>UN</v>
      </c>
      <c r="M1537" s="100"/>
      <c r="N1537" s="279"/>
    </row>
    <row r="1538" spans="2:14" ht="15" customHeight="1" thickBot="1" x14ac:dyDescent="0.25">
      <c r="B1538" s="63"/>
      <c r="C1538" s="180"/>
      <c r="D1538" s="122"/>
      <c r="E1538" s="297"/>
      <c r="F1538" s="298"/>
      <c r="G1538" s="298"/>
      <c r="H1538" s="298"/>
      <c r="I1538" s="298"/>
      <c r="J1538" s="299"/>
      <c r="K1538" s="92"/>
      <c r="L1538" s="154"/>
      <c r="M1538" s="100"/>
      <c r="N1538" s="279"/>
    </row>
    <row r="1539" spans="2:14" ht="15" customHeight="1" x14ac:dyDescent="0.2">
      <c r="B1539" s="63"/>
      <c r="C1539" s="180">
        <v>96985</v>
      </c>
      <c r="D1539" s="122" t="s">
        <v>7</v>
      </c>
      <c r="E1539" s="662" t="str">
        <f>IFERROR(VLOOKUP($C1539,'SINAPI DEZEMBRO 2020'!$1:$1048576,2,0),IFERROR(VLOOKUP($C1539,'COMP. PROPRIA'!$B$1:$I$79292,4,0),""))</f>
        <v>HASTE DE ATERRAMENTO 5/8  PARA SPDA - FORNECIMENTO E INSTALAÇÃO. AF_12/2017</v>
      </c>
      <c r="F1539" s="663"/>
      <c r="G1539" s="663"/>
      <c r="H1539" s="663"/>
      <c r="I1539" s="663"/>
      <c r="J1539" s="664"/>
      <c r="K1539" s="34">
        <v>12</v>
      </c>
      <c r="L1539" s="154" t="str">
        <f>IFERROR(VLOOKUP($C1539,'SINAPI DEZEMBRO 2020'!$1:$1048576,3,0),IFERROR(VLOOKUP($C1539,'COMP. PROPRIA'!$B$1:$I$79292,5,0),""))</f>
        <v>UN</v>
      </c>
      <c r="M1539" s="100"/>
      <c r="N1539" s="279"/>
    </row>
    <row r="1540" spans="2:14" ht="15" customHeight="1" thickBot="1" x14ac:dyDescent="0.25">
      <c r="B1540" s="63"/>
      <c r="C1540" s="180"/>
      <c r="D1540" s="129"/>
      <c r="E1540" s="44"/>
      <c r="F1540" s="101"/>
      <c r="G1540" s="101"/>
      <c r="H1540" s="101"/>
      <c r="I1540" s="101"/>
      <c r="J1540" s="53"/>
      <c r="K1540" s="92"/>
      <c r="L1540" s="154"/>
      <c r="M1540" s="100"/>
      <c r="N1540" s="279"/>
    </row>
    <row r="1541" spans="2:14" ht="39.75" customHeight="1" x14ac:dyDescent="0.2">
      <c r="B1541" s="204"/>
      <c r="C1541" s="123" t="s">
        <v>11955</v>
      </c>
      <c r="D1541" s="187" t="s">
        <v>4665</v>
      </c>
      <c r="E1541" s="662" t="str">
        <f>IFERROR(VLOOKUP($C1541,'SINAPI DEZEMBRO 2020'!$1:$1048576,2,0),IFERROR(VLOOKUP($C1541,'COMP. PROPRIA'!$B$1:$I$79292,4,0),""))</f>
        <v>CAIXA DE INSPEÇÃO, PVC DE 12'', COM TAMPA DE FERRO FUNDIDO, CONFORME DETALHE NO PROJETO, FORNECIMENTO E INSTALAÇÃO</v>
      </c>
      <c r="F1541" s="663"/>
      <c r="G1541" s="663"/>
      <c r="H1541" s="663"/>
      <c r="I1541" s="663"/>
      <c r="J1541" s="664"/>
      <c r="K1541" s="34">
        <v>12</v>
      </c>
      <c r="L1541" s="181" t="str">
        <f>'COMP. PROPRIA'!F823</f>
        <v>UN</v>
      </c>
      <c r="M1541" s="100"/>
      <c r="N1541" s="279"/>
    </row>
    <row r="1542" spans="2:14" ht="15" customHeight="1" thickBot="1" x14ac:dyDescent="0.25">
      <c r="B1542" s="63"/>
      <c r="C1542" s="123"/>
      <c r="D1542" s="122"/>
      <c r="E1542" s="297"/>
      <c r="F1542" s="298"/>
      <c r="G1542" s="298"/>
      <c r="H1542" s="298"/>
      <c r="I1542" s="298"/>
      <c r="J1542" s="299"/>
      <c r="K1542" s="92"/>
      <c r="L1542" s="154"/>
      <c r="M1542" s="100"/>
      <c r="N1542" s="279"/>
    </row>
    <row r="1543" spans="2:14" ht="15" customHeight="1" x14ac:dyDescent="0.2">
      <c r="B1543" s="63"/>
      <c r="C1543" s="48">
        <v>96977</v>
      </c>
      <c r="D1543" s="122" t="s">
        <v>7</v>
      </c>
      <c r="E1543" s="662" t="str">
        <f>IFERROR(VLOOKUP($C1543,'SINAPI DEZEMBRO 2020'!$1:$1048576,2,0),IFERROR(VLOOKUP($C1543,'COMP. PROPRIA'!$B$1:$I$79292,4,0),""))</f>
        <v>CORDOALHA DE COBRE NU 50 MM², ENTERRADA, SEM ISOLADOR - FORNECIMENTO E INSTALAÇÃO. AF_12/2017</v>
      </c>
      <c r="F1543" s="663"/>
      <c r="G1543" s="663"/>
      <c r="H1543" s="663"/>
      <c r="I1543" s="663"/>
      <c r="J1543" s="664"/>
      <c r="K1543" s="34">
        <v>190</v>
      </c>
      <c r="L1543" s="154" t="str">
        <f>IFERROR(VLOOKUP($C1543,'SINAPI DEZEMBRO 2020'!$1:$1048576,3,0),IFERROR(VLOOKUP($C1543,'COMP. PROPRIA'!$B$1:$I$79292,5,0),""))</f>
        <v>M</v>
      </c>
      <c r="M1543" s="100"/>
      <c r="N1543" s="279"/>
    </row>
    <row r="1544" spans="2:14" ht="15" customHeight="1" thickBot="1" x14ac:dyDescent="0.25">
      <c r="B1544" s="63"/>
      <c r="C1544" s="48"/>
      <c r="D1544" s="13"/>
      <c r="E1544" s="44"/>
      <c r="F1544" s="85"/>
      <c r="G1544" s="85"/>
      <c r="H1544" s="85"/>
      <c r="I1544" s="85"/>
      <c r="J1544" s="86"/>
      <c r="K1544" s="92"/>
      <c r="L1544" s="154"/>
      <c r="M1544" s="100"/>
      <c r="N1544" s="279"/>
    </row>
    <row r="1545" spans="2:14" ht="15" customHeight="1" x14ac:dyDescent="0.2">
      <c r="B1545" s="63"/>
      <c r="C1545" s="48">
        <v>96974</v>
      </c>
      <c r="D1545" s="122" t="s">
        <v>7</v>
      </c>
      <c r="E1545" s="662" t="str">
        <f>IFERROR(VLOOKUP($C1545,'SINAPI DEZEMBRO 2020'!$1:$1048576,2,0),IFERROR(VLOOKUP($C1545,'COMP. PROPRIA'!$B$1:$I$79292,4,0),""))</f>
        <v>CORDOALHA DE COBRE NU 50 MM², NÃO ENTERRADA, COM ISOLADOR - FORNECIMENTO E INSTALAÇÃO. AF_12/2017</v>
      </c>
      <c r="F1545" s="663"/>
      <c r="G1545" s="663"/>
      <c r="H1545" s="663"/>
      <c r="I1545" s="663"/>
      <c r="J1545" s="664"/>
      <c r="K1545" s="34">
        <v>56</v>
      </c>
      <c r="L1545" s="154" t="str">
        <f>IFERROR(VLOOKUP($C1545,'SINAPI DEZEMBRO 2020'!$1:$1048576,3,0),IFERROR(VLOOKUP($C1545,'COMP. PROPRIA'!$B$1:$I$79292,5,0),""))</f>
        <v>M</v>
      </c>
      <c r="M1545" s="100"/>
      <c r="N1545" s="279"/>
    </row>
    <row r="1546" spans="2:14" ht="15" customHeight="1" thickBot="1" x14ac:dyDescent="0.25">
      <c r="B1546" s="63"/>
      <c r="C1546" s="48"/>
      <c r="D1546" s="13"/>
      <c r="E1546" s="44"/>
      <c r="F1546" s="85"/>
      <c r="G1546" s="85"/>
      <c r="H1546" s="85"/>
      <c r="I1546" s="85"/>
      <c r="J1546" s="86"/>
      <c r="K1546" s="92"/>
      <c r="L1546" s="154"/>
      <c r="M1546" s="100"/>
      <c r="N1546" s="279"/>
    </row>
    <row r="1547" spans="2:14" ht="15" customHeight="1" x14ac:dyDescent="0.2">
      <c r="B1547" s="204"/>
      <c r="C1547" s="48" t="s">
        <v>11956</v>
      </c>
      <c r="D1547" s="187" t="s">
        <v>4665</v>
      </c>
      <c r="E1547" s="662" t="str">
        <f>IFERROR(VLOOKUP($C1547,'SINAPI DEZEMBRO 2020'!$1:$1048576,2,0),IFERROR(VLOOKUP($C1547,'COMP. PROPRIA'!$B$1:$I$79292,4,0),""))</f>
        <v>GRAMPO CONECTOR GTDU PARA HASTE DE ATERRAMENTO DUPLO 5/8'' - 50MM² - FORNECIMENTO E INSTALAÇÃO</v>
      </c>
      <c r="F1547" s="663"/>
      <c r="G1547" s="663"/>
      <c r="H1547" s="663"/>
      <c r="I1547" s="663"/>
      <c r="J1547" s="664"/>
      <c r="K1547" s="34">
        <v>12</v>
      </c>
      <c r="L1547" s="181" t="str">
        <f>'COMP. PROPRIA'!F828</f>
        <v>UN</v>
      </c>
      <c r="M1547" s="100"/>
      <c r="N1547" s="279"/>
    </row>
    <row r="1548" spans="2:14" ht="15" customHeight="1" thickBot="1" x14ac:dyDescent="0.25">
      <c r="B1548" s="204"/>
      <c r="C1548" s="48"/>
      <c r="D1548" s="13"/>
      <c r="E1548" s="44"/>
      <c r="F1548" s="85"/>
      <c r="G1548" s="85"/>
      <c r="H1548" s="85"/>
      <c r="I1548" s="85"/>
      <c r="J1548" s="86"/>
      <c r="K1548" s="92"/>
      <c r="L1548" s="154"/>
      <c r="M1548" s="100"/>
      <c r="N1548" s="279"/>
    </row>
    <row r="1549" spans="2:14" ht="15" customHeight="1" x14ac:dyDescent="0.2">
      <c r="B1549" s="204"/>
      <c r="C1549" s="48" t="s">
        <v>11957</v>
      </c>
      <c r="D1549" s="187" t="s">
        <v>4665</v>
      </c>
      <c r="E1549" s="662" t="str">
        <f>IFERROR(VLOOKUP($C1549,'SINAPI DEZEMBRO 2020'!$1:$1048576,2,0),IFERROR(VLOOKUP($C1549,'COMP. PROPRIA'!$B$1:$I$79292,4,0),""))</f>
        <v>GRAMPO CONECTOR MINI-BAR EM BRONZE ESTANHADO TEL-583 - FORNECIMENTO E INSTALAÇÃO</v>
      </c>
      <c r="F1549" s="663"/>
      <c r="G1549" s="663"/>
      <c r="H1549" s="663"/>
      <c r="I1549" s="663"/>
      <c r="J1549" s="664"/>
      <c r="K1549" s="34">
        <v>39</v>
      </c>
      <c r="L1549" s="181" t="str">
        <f>'COMP. PROPRIA'!F833</f>
        <v>UN</v>
      </c>
      <c r="M1549" s="100"/>
      <c r="N1549" s="279"/>
    </row>
    <row r="1550" spans="2:14" ht="15" customHeight="1" thickBot="1" x14ac:dyDescent="0.25">
      <c r="B1550" s="204"/>
      <c r="C1550" s="48"/>
      <c r="D1550" s="13"/>
      <c r="E1550" s="44"/>
      <c r="F1550" s="85"/>
      <c r="G1550" s="85"/>
      <c r="H1550" s="85"/>
      <c r="I1550" s="85"/>
      <c r="J1550" s="86"/>
      <c r="K1550" s="92"/>
      <c r="L1550" s="154"/>
      <c r="M1550" s="100"/>
      <c r="N1550" s="279"/>
    </row>
    <row r="1551" spans="2:14" ht="15" customHeight="1" x14ac:dyDescent="0.2">
      <c r="B1551" s="204"/>
      <c r="C1551" s="48" t="s">
        <v>11958</v>
      </c>
      <c r="D1551" s="187" t="s">
        <v>4665</v>
      </c>
      <c r="E1551" s="662" t="str">
        <f>IFERROR(VLOOKUP($C1551,'SINAPI DEZEMBRO 2020'!$1:$1048576,2,0),IFERROR(VLOOKUP($C1551,'COMP. PROPRIA'!$B$1:$I$79292,4,0),""))</f>
        <v>TERMINAL AÉREO - DN 100MM - ALTURA 600MM - FORNECIMENTO E INSTALAÇÃO</v>
      </c>
      <c r="F1551" s="663"/>
      <c r="G1551" s="663"/>
      <c r="H1551" s="663"/>
      <c r="I1551" s="663"/>
      <c r="J1551" s="664"/>
      <c r="K1551" s="34">
        <f>K1553</f>
        <v>95</v>
      </c>
      <c r="L1551" s="154" t="str">
        <f>'COMP. PROPRIA'!F838</f>
        <v xml:space="preserve">UN    </v>
      </c>
      <c r="M1551" s="100"/>
      <c r="N1551" s="279"/>
    </row>
    <row r="1552" spans="2:14" ht="15" customHeight="1" x14ac:dyDescent="0.2">
      <c r="B1552" s="204"/>
      <c r="C1552" s="48"/>
      <c r="D1552" s="13"/>
      <c r="E1552" s="167" t="s">
        <v>4685</v>
      </c>
      <c r="F1552" s="85"/>
      <c r="G1552" s="85"/>
      <c r="H1552" s="85"/>
      <c r="I1552" s="85"/>
      <c r="J1552" s="86"/>
      <c r="K1552" s="92"/>
      <c r="L1552" s="154"/>
      <c r="M1552" s="100"/>
      <c r="N1552" s="279"/>
    </row>
    <row r="1553" spans="2:14" ht="15" customHeight="1" x14ac:dyDescent="0.2">
      <c r="B1553" s="204"/>
      <c r="C1553" s="48"/>
      <c r="D1553" s="13"/>
      <c r="E1553" s="325">
        <v>95</v>
      </c>
      <c r="F1553" s="85"/>
      <c r="G1553" s="85"/>
      <c r="H1553" s="85"/>
      <c r="I1553" s="85"/>
      <c r="J1553" s="86"/>
      <c r="K1553" s="92">
        <f>E1553</f>
        <v>95</v>
      </c>
      <c r="L1553" s="154"/>
      <c r="M1553" s="100"/>
      <c r="N1553" s="279"/>
    </row>
    <row r="1554" spans="2:14" ht="15" customHeight="1" thickBot="1" x14ac:dyDescent="0.25">
      <c r="B1554" s="204"/>
      <c r="C1554" s="48"/>
      <c r="D1554" s="13"/>
      <c r="E1554" s="44"/>
      <c r="F1554" s="85"/>
      <c r="G1554" s="85"/>
      <c r="H1554" s="85"/>
      <c r="I1554" s="85"/>
      <c r="J1554" s="86"/>
      <c r="K1554" s="92"/>
      <c r="L1554" s="154"/>
      <c r="M1554" s="100"/>
      <c r="N1554" s="279"/>
    </row>
    <row r="1555" spans="2:14" ht="27.75" customHeight="1" x14ac:dyDescent="0.2">
      <c r="B1555" s="204"/>
      <c r="C1555" s="48" t="s">
        <v>11959</v>
      </c>
      <c r="D1555" s="187" t="s">
        <v>4665</v>
      </c>
      <c r="E1555" s="662" t="str">
        <f>IFERROR(VLOOKUP($C1555,'SINAPI DEZEMBRO 2020'!$1:$1048576,2,0),IFERROR(VLOOKUP($C1555,'COMP. PROPRIA'!$B$1:$I$79292,4,0),""))</f>
        <v xml:space="preserve">CORDOALHA DE COBRE NU 35 MM², NÃO ENTERRADA, SEM ISOLADOR - FORNECIMENTO E INSTALAÇÃO. </v>
      </c>
      <c r="F1555" s="663"/>
      <c r="G1555" s="663"/>
      <c r="H1555" s="663"/>
      <c r="I1555" s="663"/>
      <c r="J1555" s="664"/>
      <c r="K1555" s="34">
        <f>K1557</f>
        <v>370</v>
      </c>
      <c r="L1555" s="154" t="str">
        <f>'COMP. PROPRIA'!F844</f>
        <v>M</v>
      </c>
      <c r="M1555" s="100"/>
      <c r="N1555" s="279"/>
    </row>
    <row r="1556" spans="2:14" ht="15" customHeight="1" x14ac:dyDescent="0.2">
      <c r="B1556" s="204"/>
      <c r="C1556" s="48"/>
      <c r="D1556" s="13"/>
      <c r="E1556" s="167" t="s">
        <v>4685</v>
      </c>
      <c r="F1556" s="85"/>
      <c r="G1556" s="85"/>
      <c r="H1556" s="85"/>
      <c r="I1556" s="85"/>
      <c r="J1556" s="86"/>
      <c r="K1556" s="92"/>
      <c r="L1556" s="154"/>
      <c r="M1556" s="100"/>
      <c r="N1556" s="279"/>
    </row>
    <row r="1557" spans="2:14" ht="15" customHeight="1" x14ac:dyDescent="0.2">
      <c r="B1557" s="204"/>
      <c r="C1557" s="48"/>
      <c r="D1557" s="13"/>
      <c r="E1557" s="325">
        <v>370</v>
      </c>
      <c r="F1557" s="85"/>
      <c r="G1557" s="85"/>
      <c r="H1557" s="85"/>
      <c r="I1557" s="85"/>
      <c r="J1557" s="86"/>
      <c r="K1557" s="92">
        <f>E1557</f>
        <v>370</v>
      </c>
      <c r="L1557" s="154"/>
      <c r="M1557" s="100"/>
      <c r="N1557" s="279"/>
    </row>
    <row r="1558" spans="2:14" ht="15" customHeight="1" thickBot="1" x14ac:dyDescent="0.25">
      <c r="B1558" s="204"/>
      <c r="C1558" s="48"/>
      <c r="D1558" s="13"/>
      <c r="E1558" s="44"/>
      <c r="F1558" s="85"/>
      <c r="G1558" s="85"/>
      <c r="H1558" s="85"/>
      <c r="I1558" s="85"/>
      <c r="J1558" s="86"/>
      <c r="K1558" s="92"/>
      <c r="L1558" s="154"/>
      <c r="M1558" s="100"/>
      <c r="N1558" s="279"/>
    </row>
    <row r="1559" spans="2:14" ht="27" customHeight="1" x14ac:dyDescent="0.2">
      <c r="B1559" s="204"/>
      <c r="C1559" s="48" t="s">
        <v>11960</v>
      </c>
      <c r="D1559" s="187" t="s">
        <v>4665</v>
      </c>
      <c r="E1559" s="662" t="str">
        <f>IFERROR(VLOOKUP($C1559,'SINAPI DEZEMBRO 2020'!$1:$1048576,2,0),IFERROR(VLOOKUP($C1559,'COMP. PROPRIA'!$B$1:$I$79292,4,0),""))</f>
        <v>CAIXA DE EQUALIZAÇÃO DE POTÊNCIAS 200X200MM EM AÇO COM BARRAMENTO, EXPESSURA 9MM - FORNECIMENTO E INSTALAÇÃO</v>
      </c>
      <c r="F1559" s="663"/>
      <c r="G1559" s="663"/>
      <c r="H1559" s="663"/>
      <c r="I1559" s="663"/>
      <c r="J1559" s="664"/>
      <c r="K1559" s="34">
        <f>K1561</f>
        <v>1</v>
      </c>
      <c r="L1559" s="154" t="str">
        <f>'COMP. PROPRIA'!F849</f>
        <v xml:space="preserve">UN    </v>
      </c>
      <c r="M1559" s="100"/>
      <c r="N1559" s="279"/>
    </row>
    <row r="1560" spans="2:14" ht="15" customHeight="1" x14ac:dyDescent="0.2">
      <c r="B1560" s="63"/>
      <c r="C1560" s="48"/>
      <c r="D1560" s="13"/>
      <c r="E1560" s="167" t="s">
        <v>4685</v>
      </c>
      <c r="F1560" s="85"/>
      <c r="G1560" s="85"/>
      <c r="H1560" s="85"/>
      <c r="I1560" s="85"/>
      <c r="J1560" s="86"/>
      <c r="K1560" s="92"/>
      <c r="L1560" s="154"/>
      <c r="M1560" s="100"/>
      <c r="N1560" s="279"/>
    </row>
    <row r="1561" spans="2:14" ht="15" customHeight="1" x14ac:dyDescent="0.2">
      <c r="B1561" s="63"/>
      <c r="C1561" s="48"/>
      <c r="D1561" s="13"/>
      <c r="E1561" s="325">
        <v>1</v>
      </c>
      <c r="F1561" s="85"/>
      <c r="G1561" s="85"/>
      <c r="H1561" s="85"/>
      <c r="I1561" s="85"/>
      <c r="J1561" s="86"/>
      <c r="K1561" s="92">
        <f>E1561</f>
        <v>1</v>
      </c>
      <c r="L1561" s="154"/>
      <c r="M1561" s="100"/>
      <c r="N1561" s="279"/>
    </row>
    <row r="1562" spans="2:14" ht="15" customHeight="1" thickBot="1" x14ac:dyDescent="0.25">
      <c r="B1562" s="63"/>
      <c r="C1562" s="48"/>
      <c r="D1562" s="13"/>
      <c r="E1562" s="44"/>
      <c r="F1562" s="85"/>
      <c r="G1562" s="85"/>
      <c r="H1562" s="85"/>
      <c r="I1562" s="85"/>
      <c r="J1562" s="86"/>
      <c r="K1562" s="92"/>
      <c r="L1562" s="154"/>
      <c r="M1562" s="100"/>
      <c r="N1562" s="279"/>
    </row>
    <row r="1563" spans="2:14" ht="15" customHeight="1" x14ac:dyDescent="0.2">
      <c r="B1563" s="204"/>
      <c r="C1563" s="48">
        <v>93358</v>
      </c>
      <c r="D1563" s="122" t="s">
        <v>7</v>
      </c>
      <c r="E1563" s="662" t="str">
        <f>IFERROR(VLOOKUP($C1563,'SINAPI DEZEMBRO 2020'!$1:$1048576,2,0),IFERROR(VLOOKUP($C1563,'COMP. PROPRIA'!$B$1:$I$79292,4,0),""))</f>
        <v>ESCAVAÇÃO MANUAL DE VALA COM PROFUNDIDADE MENOR OU IGUAL A 1,30 M. AF_03/2016</v>
      </c>
      <c r="F1563" s="663"/>
      <c r="G1563" s="663"/>
      <c r="H1563" s="663"/>
      <c r="I1563" s="663"/>
      <c r="J1563" s="664"/>
      <c r="K1563" s="34">
        <f>K1565</f>
        <v>29</v>
      </c>
      <c r="L1563" s="154" t="str">
        <f>IFERROR(VLOOKUP($C1563,'SINAPI DEZEMBRO 2020'!$1:$1048576,3,0),IFERROR(VLOOKUP($C1563,'COMP. PROPRIA'!$B$1:$I$79292,5,0),""))</f>
        <v>M3</v>
      </c>
      <c r="M1563" s="100"/>
      <c r="N1563" s="279"/>
    </row>
    <row r="1564" spans="2:14" ht="15" customHeight="1" x14ac:dyDescent="0.2">
      <c r="B1564" s="63"/>
      <c r="C1564" s="48"/>
      <c r="D1564" s="13"/>
      <c r="E1564" s="167" t="s">
        <v>4685</v>
      </c>
      <c r="F1564" s="85"/>
      <c r="G1564" s="85"/>
      <c r="H1564" s="85"/>
      <c r="I1564" s="85"/>
      <c r="J1564" s="86"/>
      <c r="K1564" s="92"/>
      <c r="L1564" s="154"/>
      <c r="M1564" s="100"/>
      <c r="N1564" s="279"/>
    </row>
    <row r="1565" spans="2:14" ht="15" customHeight="1" x14ac:dyDescent="0.2">
      <c r="B1565" s="63"/>
      <c r="C1565" s="48"/>
      <c r="D1565" s="13"/>
      <c r="E1565" s="325">
        <v>29</v>
      </c>
      <c r="F1565" s="85"/>
      <c r="G1565" s="85"/>
      <c r="H1565" s="85"/>
      <c r="I1565" s="85"/>
      <c r="J1565" s="86"/>
      <c r="K1565" s="92">
        <f>E1565</f>
        <v>29</v>
      </c>
      <c r="L1565" s="154"/>
      <c r="M1565" s="100"/>
      <c r="N1565" s="279"/>
    </row>
    <row r="1566" spans="2:14" ht="15" customHeight="1" thickBot="1" x14ac:dyDescent="0.25">
      <c r="B1566" s="63"/>
      <c r="C1566" s="48"/>
      <c r="D1566" s="13"/>
      <c r="E1566" s="44"/>
      <c r="F1566" s="85"/>
      <c r="G1566" s="85"/>
      <c r="H1566" s="85"/>
      <c r="I1566" s="85"/>
      <c r="J1566" s="86"/>
      <c r="K1566" s="92"/>
      <c r="L1566" s="154"/>
      <c r="M1566" s="100"/>
      <c r="N1566" s="279"/>
    </row>
    <row r="1567" spans="2:14" ht="12.75" customHeight="1" x14ac:dyDescent="0.2">
      <c r="B1567" s="204"/>
      <c r="C1567" s="48">
        <v>96995</v>
      </c>
      <c r="D1567" s="122" t="s">
        <v>7</v>
      </c>
      <c r="E1567" s="662" t="str">
        <f>IFERROR(VLOOKUP($C1567,'SINAPI DEZEMBRO 2020'!$1:$1048576,2,0),IFERROR(VLOOKUP($C1567,'COMP. PROPRIA'!$B$1:$I$79292,4,0),""))</f>
        <v>REATERRO MANUAL APILOADO COM SOQUETE. AF_10/2017</v>
      </c>
      <c r="F1567" s="663"/>
      <c r="G1567" s="663"/>
      <c r="H1567" s="663"/>
      <c r="I1567" s="663"/>
      <c r="J1567" s="664"/>
      <c r="K1567" s="34">
        <f>K1569</f>
        <v>29</v>
      </c>
      <c r="L1567" s="154" t="str">
        <f>IFERROR(VLOOKUP($C1567,'SINAPI DEZEMBRO 2020'!$1:$1048576,3,0),IFERROR(VLOOKUP($C1567,'COMP. PROPRIA'!$B$1:$I$79292,5,0),""))</f>
        <v>M3</v>
      </c>
      <c r="M1567" s="100"/>
      <c r="N1567" s="279"/>
    </row>
    <row r="1568" spans="2:14" ht="15" customHeight="1" x14ac:dyDescent="0.2">
      <c r="B1568" s="63"/>
      <c r="C1568" s="48"/>
      <c r="D1568" s="13"/>
      <c r="E1568" s="167" t="s">
        <v>4685</v>
      </c>
      <c r="F1568" s="85"/>
      <c r="G1568" s="85"/>
      <c r="H1568" s="85"/>
      <c r="I1568" s="85"/>
      <c r="J1568" s="86"/>
      <c r="K1568" s="92"/>
      <c r="L1568" s="154"/>
      <c r="M1568" s="100"/>
      <c r="N1568" s="279"/>
    </row>
    <row r="1569" spans="2:14" ht="15" customHeight="1" x14ac:dyDescent="0.2">
      <c r="B1569" s="63"/>
      <c r="C1569" s="48"/>
      <c r="D1569" s="13"/>
      <c r="E1569" s="325">
        <v>29</v>
      </c>
      <c r="F1569" s="85"/>
      <c r="G1569" s="85"/>
      <c r="H1569" s="85"/>
      <c r="I1569" s="85"/>
      <c r="J1569" s="86"/>
      <c r="K1569" s="92">
        <f>E1569</f>
        <v>29</v>
      </c>
      <c r="L1569" s="154"/>
      <c r="M1569" s="100"/>
      <c r="N1569" s="279"/>
    </row>
    <row r="1570" spans="2:14" ht="15" customHeight="1" thickBot="1" x14ac:dyDescent="0.25">
      <c r="B1570" s="63"/>
      <c r="C1570" s="48"/>
      <c r="D1570" s="13"/>
      <c r="E1570" s="44"/>
      <c r="F1570" s="85"/>
      <c r="G1570" s="85"/>
      <c r="H1570" s="85"/>
      <c r="I1570" s="85"/>
      <c r="J1570" s="86"/>
      <c r="K1570" s="92"/>
      <c r="L1570" s="154"/>
      <c r="M1570" s="100"/>
      <c r="N1570" s="279"/>
    </row>
    <row r="1571" spans="2:14" ht="12.75" customHeight="1" x14ac:dyDescent="0.2">
      <c r="B1571" s="204"/>
      <c r="C1571" s="48">
        <v>96989</v>
      </c>
      <c r="D1571" s="122" t="s">
        <v>7</v>
      </c>
      <c r="E1571" s="662" t="str">
        <f>IFERROR(VLOOKUP($C1571,'SINAPI DEZEMBRO 2020'!$1:$1048576,2,0),IFERROR(VLOOKUP($C1571,'COMP. PROPRIA'!$B$1:$I$79292,4,0),""))</f>
        <v>CAPTOR TIPO FRANKLIN PARA SPDA - FORNECIMENTO E INSTALAÇÃO. AF_12/2017</v>
      </c>
      <c r="F1571" s="663"/>
      <c r="G1571" s="663"/>
      <c r="H1571" s="663"/>
      <c r="I1571" s="663"/>
      <c r="J1571" s="664"/>
      <c r="K1571" s="34">
        <f>K1573</f>
        <v>1</v>
      </c>
      <c r="L1571" s="154" t="str">
        <f>IFERROR(VLOOKUP($C1571,'SINAPI DEZEMBRO 2020'!$1:$1048576,3,0),IFERROR(VLOOKUP($C1571,'COMP. PROPRIA'!$B$1:$I$79292,5,0),""))</f>
        <v>UN</v>
      </c>
      <c r="M1571" s="100"/>
      <c r="N1571" s="279"/>
    </row>
    <row r="1572" spans="2:14" ht="15" customHeight="1" x14ac:dyDescent="0.2">
      <c r="B1572" s="63"/>
      <c r="C1572" s="48"/>
      <c r="D1572" s="13"/>
      <c r="E1572" s="167" t="s">
        <v>4685</v>
      </c>
      <c r="F1572" s="85"/>
      <c r="G1572" s="85"/>
      <c r="H1572" s="85"/>
      <c r="I1572" s="85"/>
      <c r="J1572" s="86"/>
      <c r="K1572" s="92"/>
      <c r="L1572" s="154"/>
      <c r="M1572" s="100"/>
      <c r="N1572" s="279"/>
    </row>
    <row r="1573" spans="2:14" ht="15" customHeight="1" x14ac:dyDescent="0.2">
      <c r="B1573" s="63"/>
      <c r="C1573" s="48"/>
      <c r="D1573" s="13"/>
      <c r="E1573" s="325">
        <v>1</v>
      </c>
      <c r="F1573" s="85"/>
      <c r="G1573" s="85"/>
      <c r="H1573" s="85"/>
      <c r="I1573" s="85"/>
      <c r="J1573" s="86"/>
      <c r="K1573" s="92">
        <f>E1573</f>
        <v>1</v>
      </c>
      <c r="L1573" s="154"/>
      <c r="M1573" s="100"/>
      <c r="N1573" s="279"/>
    </row>
    <row r="1574" spans="2:14" ht="12.75" customHeight="1" x14ac:dyDescent="0.2">
      <c r="B1574" s="63"/>
      <c r="C1574" s="48"/>
      <c r="D1574" s="13"/>
      <c r="E1574" s="44"/>
      <c r="F1574" s="85"/>
      <c r="G1574" s="85"/>
      <c r="H1574" s="85"/>
      <c r="I1574" s="85"/>
      <c r="J1574" s="86"/>
      <c r="K1574" s="92"/>
      <c r="L1574" s="154"/>
      <c r="M1574" s="100"/>
      <c r="N1574" s="279"/>
    </row>
    <row r="1575" spans="2:14" ht="12.75" customHeight="1" thickBot="1" x14ac:dyDescent="0.25">
      <c r="B1575" s="204"/>
      <c r="C1575" s="48"/>
      <c r="D1575" s="13"/>
      <c r="E1575" s="665" t="s">
        <v>14383</v>
      </c>
      <c r="F1575" s="666"/>
      <c r="G1575" s="666"/>
      <c r="H1575" s="666"/>
      <c r="I1575" s="666"/>
      <c r="J1575" s="667"/>
      <c r="K1575" s="92"/>
      <c r="L1575" s="154"/>
      <c r="M1575" s="100"/>
      <c r="N1575" s="279"/>
    </row>
    <row r="1576" spans="2:14" ht="12.75" customHeight="1" x14ac:dyDescent="0.2">
      <c r="B1576" s="63"/>
      <c r="C1576" s="180">
        <v>101905</v>
      </c>
      <c r="D1576" s="122" t="s">
        <v>7</v>
      </c>
      <c r="E1576" s="662" t="str">
        <f>IFERROR(VLOOKUP($C1576,'SINAPI DEZEMBRO 2020'!$1:$1048576,2,0),IFERROR(VLOOKUP($C1576,'COMP. PROPRIA'!$B$1:$I$79292,4,0),""))</f>
        <v>EXTINTOR DE INCÊNDIO PORTÁTIL COM CARGA DE ÁGUA PRESSURIZADA DE 10 L, CLASSE A - FORNECIMENTO E INSTALAÇÃO. AF_10/2020_P</v>
      </c>
      <c r="F1576" s="663"/>
      <c r="G1576" s="663"/>
      <c r="H1576" s="663"/>
      <c r="I1576" s="663"/>
      <c r="J1576" s="664"/>
      <c r="K1576" s="34">
        <v>5</v>
      </c>
      <c r="L1576" s="154" t="str">
        <f>IFERROR(VLOOKUP($C1576,'SINAPI DEZEMBRO 2020'!$1:$1048576,3,0),IFERROR(VLOOKUP($C1576,'COMP. PROPRIA'!$B$1:$I$79292,5,0),""))</f>
        <v>UN</v>
      </c>
      <c r="M1576" s="100"/>
      <c r="N1576" s="279"/>
    </row>
    <row r="1577" spans="2:14" ht="12.75" customHeight="1" thickBot="1" x14ac:dyDescent="0.25">
      <c r="B1577" s="63"/>
      <c r="C1577" s="180"/>
      <c r="D1577" s="122"/>
      <c r="E1577" s="297"/>
      <c r="F1577" s="298"/>
      <c r="G1577" s="298"/>
      <c r="H1577" s="298"/>
      <c r="I1577" s="298"/>
      <c r="J1577" s="299"/>
      <c r="K1577" s="92"/>
      <c r="L1577" s="181"/>
      <c r="M1577" s="100"/>
      <c r="N1577" s="279"/>
    </row>
    <row r="1578" spans="2:14" ht="12.75" customHeight="1" x14ac:dyDescent="0.2">
      <c r="B1578" s="63"/>
      <c r="C1578" s="48">
        <v>101909</v>
      </c>
      <c r="D1578" s="122" t="s">
        <v>7</v>
      </c>
      <c r="E1578" s="662" t="str">
        <f>IFERROR(VLOOKUP($C1578,'SINAPI DEZEMBRO 2020'!$1:$1048576,2,0),IFERROR(VLOOKUP($C1578,'COMP. PROPRIA'!$B$1:$I$79292,4,0),""))</f>
        <v>EXTINTOR DE INCÊNDIO PORTÁTIL COM CARGA DE PQS DE 6 KG, CLASSE BC - FORNECIMENTO E INSTALAÇÃO. AF_10/2020_P</v>
      </c>
      <c r="F1578" s="663"/>
      <c r="G1578" s="663"/>
      <c r="H1578" s="663"/>
      <c r="I1578" s="663"/>
      <c r="J1578" s="664"/>
      <c r="K1578" s="34">
        <v>2</v>
      </c>
      <c r="L1578" s="154" t="str">
        <f>IFERROR(VLOOKUP($C1578,'SINAPI DEZEMBRO 2020'!$1:$1048576,3,0),IFERROR(VLOOKUP($C1578,'COMP. PROPRIA'!$B$1:$I$79292,5,0),""))</f>
        <v>UN</v>
      </c>
      <c r="M1578" s="100"/>
      <c r="N1578" s="279"/>
    </row>
    <row r="1579" spans="2:14" ht="12.75" customHeight="1" thickBot="1" x14ac:dyDescent="0.25">
      <c r="B1579" s="63"/>
      <c r="C1579" s="48"/>
      <c r="D1579" s="122"/>
      <c r="E1579" s="297"/>
      <c r="F1579" s="298"/>
      <c r="G1579" s="298"/>
      <c r="H1579" s="298"/>
      <c r="I1579" s="298"/>
      <c r="J1579" s="299"/>
      <c r="K1579" s="92"/>
      <c r="L1579" s="181"/>
      <c r="M1579" s="100"/>
      <c r="N1579" s="279"/>
    </row>
    <row r="1580" spans="2:14" ht="33.75" customHeight="1" x14ac:dyDescent="0.2">
      <c r="B1580" s="63"/>
      <c r="C1580" s="48" t="s">
        <v>11961</v>
      </c>
      <c r="D1580" s="187" t="s">
        <v>4665</v>
      </c>
      <c r="E1580" s="662" t="str">
        <f>IFERROR(VLOOKUP($C1580,'SINAPI DEZEMBRO 2020'!$1:$1048576,2,0),IFERROR(VLOOKUP($C1580,'COMP. PROPRIA'!$B$1:$I$79292,4,0),""))</f>
        <v>PLACA DE SINALIZACAO DE SEGURANCA CONTRA INCENDIO, FOTOLUMINESCENTE, RETANGULAR, *13 X 26* CM, EM PVC *2* MM ANTI-CHAMAS (SIMBOLOS, CORES E PICTOGRAMAS CONFORME NBR 13434)</v>
      </c>
      <c r="F1580" s="663"/>
      <c r="G1580" s="663"/>
      <c r="H1580" s="663"/>
      <c r="I1580" s="663"/>
      <c r="J1580" s="664"/>
      <c r="K1580" s="34">
        <v>11</v>
      </c>
      <c r="L1580" s="181" t="str">
        <f>'SINAPI DEZEMBRO 2020'!C2743</f>
        <v>UN</v>
      </c>
      <c r="M1580" s="100"/>
      <c r="N1580" s="279"/>
    </row>
    <row r="1581" spans="2:14" ht="12.75" customHeight="1" thickBot="1" x14ac:dyDescent="0.25">
      <c r="B1581" s="63"/>
      <c r="C1581" s="48"/>
      <c r="D1581" s="122"/>
      <c r="E1581" s="297"/>
      <c r="F1581" s="298"/>
      <c r="G1581" s="298"/>
      <c r="H1581" s="298"/>
      <c r="I1581" s="298"/>
      <c r="J1581" s="299"/>
      <c r="K1581" s="92"/>
      <c r="L1581" s="181"/>
      <c r="M1581" s="100"/>
      <c r="N1581" s="279"/>
    </row>
    <row r="1582" spans="2:14" ht="12.75" customHeight="1" x14ac:dyDescent="0.2">
      <c r="B1582" s="63"/>
      <c r="C1582" s="48">
        <v>97599</v>
      </c>
      <c r="D1582" s="122" t="s">
        <v>7</v>
      </c>
      <c r="E1582" s="662" t="str">
        <f>IFERROR(VLOOKUP($C1582,'SINAPI DEZEMBRO 2020'!$1:$1048576,2,0),IFERROR(VLOOKUP($C1582,'COMP. PROPRIA'!$B$1:$I$79292,4,0),""))</f>
        <v>LUMINÁRIA DE EMERGÊNCIA, COM 30 LÂMPADAS LED DE 2 W, SEM REATOR - FORNECIMENTO E INSTALAÇÃO. AF_02/2020</v>
      </c>
      <c r="F1582" s="663"/>
      <c r="G1582" s="663"/>
      <c r="H1582" s="663"/>
      <c r="I1582" s="663"/>
      <c r="J1582" s="664"/>
      <c r="K1582" s="34">
        <v>23</v>
      </c>
      <c r="L1582" s="154" t="str">
        <f>IFERROR(VLOOKUP($C1582,'SINAPI DEZEMBRO 2020'!$1:$1048576,3,0),IFERROR(VLOOKUP($C1582,'COMP. PROPRIA'!$B$1:$I$79292,5,0),""))</f>
        <v>UN</v>
      </c>
      <c r="M1582" s="100"/>
      <c r="N1582" s="279"/>
    </row>
    <row r="1583" spans="2:14" ht="12.75" customHeight="1" thickBot="1" x14ac:dyDescent="0.25">
      <c r="B1583" s="63"/>
      <c r="C1583" s="48"/>
      <c r="D1583" s="122"/>
      <c r="E1583" s="297"/>
      <c r="F1583" s="298"/>
      <c r="G1583" s="298"/>
      <c r="H1583" s="298"/>
      <c r="I1583" s="298"/>
      <c r="J1583" s="299"/>
      <c r="K1583" s="92"/>
      <c r="L1583" s="181"/>
      <c r="M1583" s="100"/>
      <c r="N1583" s="279"/>
    </row>
    <row r="1584" spans="2:14" ht="12.75" customHeight="1" x14ac:dyDescent="0.2">
      <c r="B1584" s="63"/>
      <c r="C1584" s="48">
        <v>84665</v>
      </c>
      <c r="D1584" s="122" t="s">
        <v>7</v>
      </c>
      <c r="E1584" s="662" t="str">
        <f>IFERROR(VLOOKUP($C1584,'SINAPI DEZEMBRO 2020'!$1:$1048576,2,0),IFERROR(VLOOKUP($C1584,'COMP. PROPRIA'!$B$1:$I$79292,4,0),""))</f>
        <v>PINTURA ACRILICA PARA SINALIZAÇÃO HORIZONTAL EM PISO CIMENTADO</v>
      </c>
      <c r="F1584" s="663"/>
      <c r="G1584" s="663"/>
      <c r="H1584" s="663"/>
      <c r="I1584" s="663"/>
      <c r="J1584" s="664"/>
      <c r="K1584" s="34">
        <v>7</v>
      </c>
      <c r="L1584" s="154" t="str">
        <f>IFERROR(VLOOKUP($C1584,'SINAPI DEZEMBRO 2020'!$1:$1048576,3,0),IFERROR(VLOOKUP($C1584,'COMP. PROPRIA'!$B$1:$I$79292,5,0),""))</f>
        <v>M2</v>
      </c>
      <c r="M1584" s="100"/>
      <c r="N1584" s="279"/>
    </row>
    <row r="1585" spans="2:14" ht="12.75" customHeight="1" thickBot="1" x14ac:dyDescent="0.25">
      <c r="B1585" s="63"/>
      <c r="C1585" s="48"/>
      <c r="D1585" s="13"/>
      <c r="E1585" s="44"/>
      <c r="F1585" s="85"/>
      <c r="G1585" s="85"/>
      <c r="H1585" s="85"/>
      <c r="I1585" s="85"/>
      <c r="J1585" s="86"/>
      <c r="K1585" s="92"/>
      <c r="L1585" s="154"/>
      <c r="M1585" s="100"/>
      <c r="N1585" s="279"/>
    </row>
    <row r="1586" spans="2:14" ht="13.5" customHeight="1" thickBot="1" x14ac:dyDescent="0.25">
      <c r="B1586" s="63"/>
      <c r="C1586" s="48"/>
      <c r="D1586" s="13"/>
      <c r="E1586" s="695"/>
      <c r="F1586" s="696"/>
      <c r="G1586" s="696"/>
      <c r="H1586" s="696"/>
      <c r="I1586" s="696"/>
      <c r="J1586" s="697"/>
      <c r="K1586" s="92"/>
      <c r="L1586" s="154"/>
      <c r="M1586" s="100"/>
      <c r="N1586" s="279"/>
    </row>
    <row r="1587" spans="2:14" ht="13.5" customHeight="1" thickBot="1" x14ac:dyDescent="0.25">
      <c r="B1587" s="63"/>
      <c r="C1587" s="48"/>
      <c r="D1587" s="13"/>
      <c r="E1587" s="680" t="s">
        <v>14384</v>
      </c>
      <c r="F1587" s="681"/>
      <c r="G1587" s="681"/>
      <c r="H1587" s="681"/>
      <c r="I1587" s="681"/>
      <c r="J1587" s="682"/>
      <c r="K1587" s="92"/>
      <c r="L1587" s="154"/>
      <c r="M1587" s="100"/>
      <c r="N1587" s="279"/>
    </row>
    <row r="1588" spans="2:14" ht="28.5" customHeight="1" x14ac:dyDescent="0.2">
      <c r="B1588" s="63" t="s">
        <v>10625</v>
      </c>
      <c r="C1588" s="48" t="s">
        <v>4704</v>
      </c>
      <c r="D1588" s="187" t="s">
        <v>4665</v>
      </c>
      <c r="E1588" s="662" t="str">
        <f>IFERROR(VLOOKUP($C1588,'SINAPI DEZEMBRO 2020'!$1:$1048576,2,0),IFERROR(VLOOKUP($C1588,'COMP. PROPRIA'!$B$1:$I$79292,4,0),""))</f>
        <v>CONSTRUÇÃO DA CASA DE GÁS MODELO PADRÃO DE 2,00X1,00</v>
      </c>
      <c r="F1588" s="663"/>
      <c r="G1588" s="663"/>
      <c r="H1588" s="663"/>
      <c r="I1588" s="663"/>
      <c r="J1588" s="664"/>
      <c r="K1588" s="34">
        <f>K1590</f>
        <v>1</v>
      </c>
      <c r="L1588" s="154" t="str">
        <f>IFERROR(VLOOKUP($C1588,'[2]SINAPI OUTUBRO2019'!$1:$1048576,3,0),IFERROR(VLOOKUP($C1588,'[2]COMP. PROPRIA'!$B$1:$I$1446,5,0),""))</f>
        <v>UN</v>
      </c>
      <c r="M1588" s="100"/>
      <c r="N1588" s="279"/>
    </row>
    <row r="1589" spans="2:14" ht="15" customHeight="1" x14ac:dyDescent="0.2">
      <c r="B1589" s="63"/>
      <c r="C1589" s="48"/>
      <c r="D1589" s="122"/>
      <c r="E1589" s="178" t="s">
        <v>4685</v>
      </c>
      <c r="F1589" s="85"/>
      <c r="G1589" s="85"/>
      <c r="H1589" s="85"/>
      <c r="I1589" s="85"/>
      <c r="J1589" s="86"/>
      <c r="K1589" s="92"/>
      <c r="L1589" s="154"/>
      <c r="M1589" s="100"/>
      <c r="N1589" s="279"/>
    </row>
    <row r="1590" spans="2:14" ht="15" customHeight="1" x14ac:dyDescent="0.2">
      <c r="B1590" s="63"/>
      <c r="C1590" s="48"/>
      <c r="D1590" s="122"/>
      <c r="E1590" s="135">
        <v>1</v>
      </c>
      <c r="F1590" s="199"/>
      <c r="G1590" s="199"/>
      <c r="H1590" s="199"/>
      <c r="I1590" s="85"/>
      <c r="J1590" s="86"/>
      <c r="K1590" s="92">
        <v>1</v>
      </c>
      <c r="L1590" s="154"/>
      <c r="M1590" s="100"/>
      <c r="N1590" s="279"/>
    </row>
    <row r="1591" spans="2:14" ht="15" customHeight="1" thickBot="1" x14ac:dyDescent="0.25">
      <c r="B1591" s="63"/>
      <c r="C1591" s="48"/>
      <c r="D1591" s="122"/>
      <c r="E1591" s="44"/>
      <c r="F1591" s="85"/>
      <c r="G1591" s="85"/>
      <c r="H1591" s="85"/>
      <c r="I1591" s="85"/>
      <c r="J1591" s="86"/>
      <c r="K1591" s="92"/>
      <c r="L1591" s="154"/>
      <c r="M1591" s="100"/>
      <c r="N1591" s="279"/>
    </row>
    <row r="1592" spans="2:14" ht="31.5" customHeight="1" x14ac:dyDescent="0.2">
      <c r="B1592" s="63"/>
      <c r="C1592" s="48" t="s">
        <v>4708</v>
      </c>
      <c r="D1592" s="187" t="s">
        <v>4665</v>
      </c>
      <c r="E1592" s="662" t="str">
        <f>IFERROR(VLOOKUP($C1592,'SINAPI DEZEMBRO 2020'!$1:$1048576,2,0),IFERROR(VLOOKUP($C1592,'COMP. PROPRIA'!$B$1:$I$79292,4,0),""))</f>
        <v>FITA ADESIVA ANTICORROSIVA DE PVC FLEXIVEL, COR PRETA, PARA PROTECAO TUBULACAO, 50 MM X 30 M (L X C), E= *0,25* MM - FORNECIMETNO E INSTALAÇÃO</v>
      </c>
      <c r="F1592" s="663"/>
      <c r="G1592" s="663"/>
      <c r="H1592" s="663"/>
      <c r="I1592" s="663"/>
      <c r="J1592" s="664"/>
      <c r="K1592" s="34">
        <f>K1594</f>
        <v>2</v>
      </c>
      <c r="L1592" s="154" t="str">
        <f>IFERROR(VLOOKUP($C1592,'[2]SINAPI OUTUBRO2019'!$1:$1048576,3,0),IFERROR(VLOOKUP($C1592,'[2]COMP. PROPRIA'!$B$1:$I$1446,5,0),""))</f>
        <v>M</v>
      </c>
      <c r="M1592" s="100"/>
      <c r="N1592" s="279"/>
    </row>
    <row r="1593" spans="2:14" ht="27.75" customHeight="1" x14ac:dyDescent="0.2">
      <c r="B1593" s="63"/>
      <c r="C1593" s="48"/>
      <c r="D1593" s="13"/>
      <c r="E1593" s="167" t="s">
        <v>764</v>
      </c>
      <c r="F1593" s="132" t="s">
        <v>765</v>
      </c>
      <c r="G1593" s="132" t="s">
        <v>739</v>
      </c>
      <c r="H1593" s="132" t="s">
        <v>742</v>
      </c>
      <c r="I1593" s="132"/>
      <c r="J1593" s="130"/>
      <c r="K1593" s="92"/>
      <c r="L1593" s="154"/>
      <c r="M1593" s="100"/>
      <c r="N1593" s="279"/>
    </row>
    <row r="1594" spans="2:14" ht="16.5" customHeight="1" x14ac:dyDescent="0.2">
      <c r="B1594" s="63"/>
      <c r="C1594" s="48"/>
      <c r="D1594" s="13"/>
      <c r="E1594" s="120">
        <v>1</v>
      </c>
      <c r="F1594" s="41">
        <v>1</v>
      </c>
      <c r="G1594" s="41">
        <v>2</v>
      </c>
      <c r="H1594" s="104">
        <v>1</v>
      </c>
      <c r="I1594" s="132"/>
      <c r="J1594" s="130"/>
      <c r="K1594" s="92">
        <f>E1594*F1594*G1594</f>
        <v>2</v>
      </c>
      <c r="L1594" s="154"/>
      <c r="M1594" s="100"/>
      <c r="N1594" s="279"/>
    </row>
    <row r="1595" spans="2:14" ht="15" customHeight="1" thickBot="1" x14ac:dyDescent="0.25">
      <c r="B1595" s="63"/>
      <c r="C1595" s="48"/>
      <c r="D1595" s="13"/>
      <c r="E1595" s="167"/>
      <c r="F1595" s="132"/>
      <c r="G1595" s="132"/>
      <c r="H1595" s="132"/>
      <c r="I1595" s="132"/>
      <c r="J1595" s="130"/>
      <c r="K1595" s="92"/>
      <c r="L1595" s="154"/>
      <c r="M1595" s="100"/>
      <c r="N1595" s="279"/>
    </row>
    <row r="1596" spans="2:14" ht="32.25" customHeight="1" x14ac:dyDescent="0.2">
      <c r="B1596" s="63"/>
      <c r="C1596" s="48" t="s">
        <v>4709</v>
      </c>
      <c r="D1596" s="187" t="s">
        <v>4665</v>
      </c>
      <c r="E1596" s="662" t="str">
        <f>IFERROR(VLOOKUP($C1596,'SINAPI DEZEMBRO 2020'!$1:$1048576,2,0),IFERROR(VLOOKUP($C1596,'COMP. PROPRIA'!$B$1:$I$79292,4,0),""))</f>
        <v>VALVULA DE RETENCAO VERTICAL, DE BRONZE (PN-16), 3/4", 200 PSI, EXTREMIDADES COM ROSCA - FORNECIMENTO E INSTALAÇÃO</v>
      </c>
      <c r="F1596" s="663"/>
      <c r="G1596" s="663"/>
      <c r="H1596" s="663"/>
      <c r="I1596" s="663"/>
      <c r="J1596" s="664"/>
      <c r="K1596" s="34">
        <f>K1598</f>
        <v>2</v>
      </c>
      <c r="L1596" s="154" t="str">
        <f>IFERROR(VLOOKUP($C1596,'[2]SINAPI OUTUBRO2019'!$1:$1048576,3,0),IFERROR(VLOOKUP($C1596,'[2]COMP. PROPRIA'!$B$1:$I$1446,5,0),""))</f>
        <v>UN</v>
      </c>
      <c r="M1596" s="100"/>
      <c r="N1596" s="279"/>
    </row>
    <row r="1597" spans="2:14" ht="15" customHeight="1" x14ac:dyDescent="0.2">
      <c r="B1597" s="63"/>
      <c r="C1597" s="48"/>
      <c r="D1597" s="13"/>
      <c r="E1597" s="178" t="s">
        <v>4685</v>
      </c>
      <c r="F1597" s="132"/>
      <c r="G1597" s="132"/>
      <c r="H1597" s="132"/>
      <c r="I1597" s="132"/>
      <c r="J1597" s="130"/>
      <c r="K1597" s="92"/>
      <c r="L1597" s="154"/>
      <c r="M1597" s="100"/>
      <c r="N1597" s="279"/>
    </row>
    <row r="1598" spans="2:14" ht="15" customHeight="1" x14ac:dyDescent="0.2">
      <c r="B1598" s="63"/>
      <c r="C1598" s="48"/>
      <c r="D1598" s="13"/>
      <c r="E1598" s="176">
        <v>2</v>
      </c>
      <c r="F1598" s="200"/>
      <c r="G1598" s="200"/>
      <c r="H1598" s="200"/>
      <c r="I1598" s="132"/>
      <c r="J1598" s="130"/>
      <c r="K1598" s="92">
        <f>E1598</f>
        <v>2</v>
      </c>
      <c r="L1598" s="154"/>
      <c r="M1598" s="100"/>
      <c r="N1598" s="279"/>
    </row>
    <row r="1599" spans="2:14" ht="14.25" customHeight="1" thickBot="1" x14ac:dyDescent="0.25">
      <c r="B1599" s="63"/>
      <c r="C1599" s="48"/>
      <c r="D1599" s="13"/>
      <c r="E1599" s="167"/>
      <c r="F1599" s="132"/>
      <c r="G1599" s="132"/>
      <c r="H1599" s="132"/>
      <c r="I1599" s="132"/>
      <c r="J1599" s="130"/>
      <c r="K1599" s="92"/>
      <c r="L1599" s="154"/>
      <c r="M1599" s="100"/>
      <c r="N1599" s="279"/>
    </row>
    <row r="1600" spans="2:14" ht="30" customHeight="1" x14ac:dyDescent="0.2">
      <c r="B1600" s="63"/>
      <c r="C1600" s="48" t="s">
        <v>4710</v>
      </c>
      <c r="D1600" s="187" t="s">
        <v>4665</v>
      </c>
      <c r="E1600" s="662" t="str">
        <f>IFERROR(VLOOKUP($C1600,'SINAPI DEZEMBRO 2020'!$1:$1048576,2,0),IFERROR(VLOOKUP($C1600,'COMP. PROPRIA'!$B$1:$I$79292,4,0),""))</f>
        <v>TÊ GALVANIZADO Ø3/4" PARA INSTALAÇÃO EM RAMAL DE GÁS - FORNECIMENTO E INSTALAÇÃO</v>
      </c>
      <c r="F1600" s="663"/>
      <c r="G1600" s="663"/>
      <c r="H1600" s="663"/>
      <c r="I1600" s="663"/>
      <c r="J1600" s="664"/>
      <c r="K1600" s="34">
        <f>K1602</f>
        <v>1</v>
      </c>
      <c r="L1600" s="154" t="str">
        <f>IFERROR(VLOOKUP($C1600,'[2]SINAPI OUTUBRO2019'!$1:$1048576,3,0),IFERROR(VLOOKUP($C1600,'[2]COMP. PROPRIA'!$B$1:$I$1446,5,0),""))</f>
        <v>UN</v>
      </c>
      <c r="M1600" s="100"/>
      <c r="N1600" s="279"/>
    </row>
    <row r="1601" spans="2:14" ht="12.75" customHeight="1" x14ac:dyDescent="0.2">
      <c r="B1601" s="63"/>
      <c r="C1601" s="48"/>
      <c r="D1601" s="13"/>
      <c r="E1601" s="178" t="s">
        <v>4685</v>
      </c>
      <c r="F1601" s="132"/>
      <c r="G1601" s="132"/>
      <c r="H1601" s="132"/>
      <c r="I1601" s="132"/>
      <c r="J1601" s="130"/>
      <c r="K1601" s="92"/>
      <c r="L1601" s="154"/>
      <c r="M1601" s="100"/>
      <c r="N1601" s="279"/>
    </row>
    <row r="1602" spans="2:14" ht="15.75" customHeight="1" x14ac:dyDescent="0.2">
      <c r="B1602" s="63"/>
      <c r="C1602" s="48"/>
      <c r="D1602" s="13"/>
      <c r="E1602" s="176">
        <v>1</v>
      </c>
      <c r="F1602" s="200"/>
      <c r="G1602" s="200"/>
      <c r="H1602" s="200"/>
      <c r="I1602" s="132"/>
      <c r="J1602" s="130"/>
      <c r="K1602" s="92">
        <f>E1602</f>
        <v>1</v>
      </c>
      <c r="L1602" s="154"/>
      <c r="M1602" s="100"/>
      <c r="N1602" s="279"/>
    </row>
    <row r="1603" spans="2:14" ht="15.75" customHeight="1" thickBot="1" x14ac:dyDescent="0.25">
      <c r="B1603" s="63"/>
      <c r="C1603" s="48"/>
      <c r="D1603" s="13"/>
      <c r="E1603" s="167"/>
      <c r="F1603" s="132"/>
      <c r="G1603" s="132"/>
      <c r="H1603" s="132"/>
      <c r="I1603" s="132"/>
      <c r="J1603" s="130"/>
      <c r="K1603" s="92"/>
      <c r="L1603" s="154"/>
      <c r="M1603" s="100"/>
      <c r="N1603" s="279"/>
    </row>
    <row r="1604" spans="2:14" ht="15" customHeight="1" x14ac:dyDescent="0.2">
      <c r="B1604" s="63"/>
      <c r="C1604" s="48" t="s">
        <v>4711</v>
      </c>
      <c r="D1604" s="187" t="s">
        <v>4665</v>
      </c>
      <c r="E1604" s="662" t="str">
        <f>IFERROR(VLOOKUP($C1604,'SINAPI DEZEMBRO 2020'!$1:$1048576,2,0),IFERROR(VLOOKUP($C1604,'COMP. PROPRIA'!$B$1:$I$79292,4,0),""))</f>
        <v xml:space="preserve">REGULADOR DE 1º ESTÁGIO PARA 10KG - FORNECIMENTO E INSTALAÇÃO </v>
      </c>
      <c r="F1604" s="663"/>
      <c r="G1604" s="663"/>
      <c r="H1604" s="663"/>
      <c r="I1604" s="663"/>
      <c r="J1604" s="664"/>
      <c r="K1604" s="34">
        <v>1</v>
      </c>
      <c r="L1604" s="154" t="str">
        <f>IFERROR(VLOOKUP($C1604,'[2]SINAPI OUTUBRO2019'!$1:$1048576,3,0),IFERROR(VLOOKUP($C1604,'[2]COMP. PROPRIA'!$B$1:$I$1446,5,0),""))</f>
        <v>UN</v>
      </c>
      <c r="M1604" s="100"/>
      <c r="N1604" s="279"/>
    </row>
    <row r="1605" spans="2:14" ht="15" customHeight="1" x14ac:dyDescent="0.2">
      <c r="B1605" s="63"/>
      <c r="C1605" s="48"/>
      <c r="D1605" s="13"/>
      <c r="E1605" s="178" t="s">
        <v>4685</v>
      </c>
      <c r="F1605" s="85"/>
      <c r="G1605" s="85"/>
      <c r="H1605" s="85"/>
      <c r="I1605" s="85"/>
      <c r="J1605" s="86"/>
      <c r="K1605" s="92"/>
      <c r="L1605" s="154"/>
      <c r="M1605" s="100"/>
      <c r="N1605" s="279"/>
    </row>
    <row r="1606" spans="2:14" ht="15" customHeight="1" x14ac:dyDescent="0.2">
      <c r="B1606" s="63"/>
      <c r="C1606" s="48"/>
      <c r="D1606" s="13"/>
      <c r="E1606" s="135">
        <v>1</v>
      </c>
      <c r="F1606" s="199"/>
      <c r="G1606" s="199"/>
      <c r="H1606" s="199"/>
      <c r="I1606" s="85"/>
      <c r="J1606" s="86"/>
      <c r="K1606" s="92">
        <f>E1606</f>
        <v>1</v>
      </c>
      <c r="L1606" s="154"/>
      <c r="M1606" s="100"/>
      <c r="N1606" s="279"/>
    </row>
    <row r="1607" spans="2:14" ht="15" customHeight="1" thickBot="1" x14ac:dyDescent="0.25">
      <c r="B1607" s="63"/>
      <c r="C1607" s="48"/>
      <c r="D1607" s="13"/>
      <c r="E1607" s="44"/>
      <c r="F1607" s="85"/>
      <c r="G1607" s="85"/>
      <c r="H1607" s="85"/>
      <c r="I1607" s="85"/>
      <c r="J1607" s="86"/>
      <c r="K1607" s="92"/>
      <c r="L1607" s="154"/>
      <c r="M1607" s="100"/>
      <c r="N1607" s="279"/>
    </row>
    <row r="1608" spans="2:14" ht="33.75" customHeight="1" x14ac:dyDescent="0.2">
      <c r="B1608" s="63"/>
      <c r="C1608" s="48" t="s">
        <v>4712</v>
      </c>
      <c r="D1608" s="187" t="s">
        <v>4665</v>
      </c>
      <c r="E1608" s="662" t="str">
        <f>IFERROR(VLOOKUP($C1608,'SINAPI DEZEMBRO 2020'!$1:$1048576,2,0),IFERROR(VLOOKUP($C1608,'COMP. PROPRIA'!$B$1:$I$79292,4,0),""))</f>
        <v>MANOMETRO COM CAIXA EM ACO PINTADO, ESCALA *10* KGF/CM2 (*10* BAR), DIAMETRO NOMINAL DE 100 MM, CONEXAO DE 1/2" - FORNECIMENTO E INSTALAÇÃO</v>
      </c>
      <c r="F1608" s="663"/>
      <c r="G1608" s="663"/>
      <c r="H1608" s="663"/>
      <c r="I1608" s="663"/>
      <c r="J1608" s="664"/>
      <c r="K1608" s="34">
        <f>K1610</f>
        <v>1</v>
      </c>
      <c r="L1608" s="154" t="str">
        <f>IFERROR(VLOOKUP($C1608,'[2]SINAPI OUTUBRO2019'!$1:$1048576,3,0),IFERROR(VLOOKUP($C1608,'[2]COMP. PROPRIA'!$B$1:$I$1446,5,0),""))</f>
        <v>UN</v>
      </c>
      <c r="M1608" s="100"/>
      <c r="N1608" s="279"/>
    </row>
    <row r="1609" spans="2:14" ht="19.5" customHeight="1" x14ac:dyDescent="0.2">
      <c r="B1609" s="63"/>
      <c r="C1609" s="48"/>
      <c r="D1609" s="13"/>
      <c r="E1609" s="178" t="s">
        <v>4685</v>
      </c>
      <c r="F1609" s="132"/>
      <c r="G1609" s="132"/>
      <c r="H1609" s="132"/>
      <c r="I1609" s="132"/>
      <c r="J1609" s="130"/>
      <c r="K1609" s="92"/>
      <c r="L1609" s="154"/>
      <c r="M1609" s="100"/>
      <c r="N1609" s="279"/>
    </row>
    <row r="1610" spans="2:14" ht="18.75" customHeight="1" x14ac:dyDescent="0.2">
      <c r="B1610" s="63"/>
      <c r="C1610" s="48"/>
      <c r="D1610" s="13"/>
      <c r="E1610" s="176">
        <v>1</v>
      </c>
      <c r="F1610" s="200"/>
      <c r="G1610" s="200"/>
      <c r="H1610" s="200"/>
      <c r="I1610" s="132"/>
      <c r="J1610" s="130"/>
      <c r="K1610" s="92">
        <f>E1610</f>
        <v>1</v>
      </c>
      <c r="L1610" s="154"/>
      <c r="M1610" s="100"/>
      <c r="N1610" s="279"/>
    </row>
    <row r="1611" spans="2:14" ht="18.75" customHeight="1" thickBot="1" x14ac:dyDescent="0.25">
      <c r="B1611" s="63"/>
      <c r="C1611" s="48"/>
      <c r="D1611" s="13"/>
      <c r="E1611" s="167"/>
      <c r="F1611" s="132"/>
      <c r="G1611" s="132"/>
      <c r="H1611" s="132"/>
      <c r="I1611" s="132"/>
      <c r="J1611" s="130"/>
      <c r="K1611" s="92"/>
      <c r="L1611" s="154"/>
      <c r="M1611" s="100"/>
      <c r="N1611" s="279"/>
    </row>
    <row r="1612" spans="2:14" ht="27" customHeight="1" x14ac:dyDescent="0.2">
      <c r="B1612" s="63"/>
      <c r="C1612" s="48" t="s">
        <v>4713</v>
      </c>
      <c r="D1612" s="187" t="s">
        <v>4665</v>
      </c>
      <c r="E1612" s="662" t="str">
        <f>IFERROR(VLOOKUP($C1612,'SINAPI DEZEMBRO 2020'!$1:$1048576,2,0),IFERROR(VLOOKUP($C1612,'COMP. PROPRIA'!$B$1:$I$79292,4,0),""))</f>
        <v>MANGUEIRA DE GÁS FLEXIVEL REVESTIDA EM AÇO FORNECIMENTO E INSTALAÇÃO.</v>
      </c>
      <c r="F1612" s="663"/>
      <c r="G1612" s="663"/>
      <c r="H1612" s="663"/>
      <c r="I1612" s="663"/>
      <c r="J1612" s="664"/>
      <c r="K1612" s="34">
        <f>K1614</f>
        <v>1</v>
      </c>
      <c r="L1612" s="154" t="str">
        <f>IFERROR(VLOOKUP($C1612,'[2]SINAPI OUTUBRO2019'!$1:$1048576,3,0),IFERROR(VLOOKUP($C1612,'[2]COMP. PROPRIA'!$B$1:$I$1446,5,0),""))</f>
        <v xml:space="preserve">M     </v>
      </c>
      <c r="M1612" s="100"/>
      <c r="N1612" s="279"/>
    </row>
    <row r="1613" spans="2:14" ht="27" customHeight="1" x14ac:dyDescent="0.2">
      <c r="B1613" s="63"/>
      <c r="C1613" s="48"/>
      <c r="D1613" s="13"/>
      <c r="E1613" s="167" t="s">
        <v>764</v>
      </c>
      <c r="F1613" s="132" t="s">
        <v>765</v>
      </c>
      <c r="G1613" s="132" t="s">
        <v>739</v>
      </c>
      <c r="H1613" s="132" t="s">
        <v>742</v>
      </c>
      <c r="I1613" s="132"/>
      <c r="J1613" s="130"/>
      <c r="K1613" s="92"/>
      <c r="L1613" s="154"/>
      <c r="M1613" s="100"/>
      <c r="N1613" s="279"/>
    </row>
    <row r="1614" spans="2:14" ht="15.75" customHeight="1" x14ac:dyDescent="0.2">
      <c r="B1614" s="63"/>
      <c r="C1614" s="48"/>
      <c r="D1614" s="13"/>
      <c r="E1614" s="120">
        <v>1</v>
      </c>
      <c r="F1614" s="41">
        <v>1</v>
      </c>
      <c r="G1614" s="41">
        <v>1</v>
      </c>
      <c r="H1614" s="104">
        <v>1</v>
      </c>
      <c r="I1614" s="132"/>
      <c r="J1614" s="130"/>
      <c r="K1614" s="92">
        <f>E1614*F1614*G1614</f>
        <v>1</v>
      </c>
      <c r="L1614" s="154"/>
      <c r="M1614" s="100"/>
      <c r="N1614" s="279"/>
    </row>
    <row r="1615" spans="2:14" ht="15.75" customHeight="1" thickBot="1" x14ac:dyDescent="0.25">
      <c r="B1615" s="63"/>
      <c r="C1615" s="48"/>
      <c r="D1615" s="13"/>
      <c r="E1615" s="167"/>
      <c r="F1615" s="132"/>
      <c r="G1615" s="132"/>
      <c r="H1615" s="132"/>
      <c r="I1615" s="132"/>
      <c r="J1615" s="130"/>
      <c r="K1615" s="92"/>
      <c r="L1615" s="154"/>
      <c r="M1615" s="100"/>
      <c r="N1615" s="279"/>
    </row>
    <row r="1616" spans="2:14" ht="45" customHeight="1" x14ac:dyDescent="0.2">
      <c r="B1616" s="63"/>
      <c r="C1616" s="48" t="s">
        <v>4714</v>
      </c>
      <c r="D1616" s="187" t="s">
        <v>4665</v>
      </c>
      <c r="E1616" s="662" t="str">
        <f>IFERROR(VLOOKUP($C1616,'SINAPI DEZEMBRO 2020'!$1:$1048576,2,0),IFERROR(VLOOKUP($C1616,'COMP. PROPRIA'!$B$1:$I$79292,4,0),""))</f>
        <v>PLACA DE SINALIZACAO DE SEGURANCA CONTRA INCENDIO, FOTOLUMINESCENTE, RETANGULAR, *20 X 40* CM, EM PVC *2* MM ANTI-CHAMAS (SIMBOLOS, CORES E PICTOGRAMAS CONFORME NBR 13434) - FORNECIMENTO E INSTALAÇÃO</v>
      </c>
      <c r="F1616" s="663"/>
      <c r="G1616" s="663"/>
      <c r="H1616" s="663"/>
      <c r="I1616" s="663"/>
      <c r="J1616" s="664"/>
      <c r="K1616" s="34">
        <f>K1618</f>
        <v>1</v>
      </c>
      <c r="L1616" s="154" t="str">
        <f>IFERROR(VLOOKUP($C1616,'[2]SINAPI OUTUBRO2019'!$1:$1048576,3,0),IFERROR(VLOOKUP($C1616,'[2]COMP. PROPRIA'!$B$1:$I$1446,5,0),""))</f>
        <v>UN</v>
      </c>
      <c r="M1616" s="100"/>
      <c r="N1616" s="279"/>
    </row>
    <row r="1617" spans="2:14" ht="16.5" customHeight="1" x14ac:dyDescent="0.2">
      <c r="B1617" s="63"/>
      <c r="C1617" s="48"/>
      <c r="D1617" s="13"/>
      <c r="E1617" s="332" t="s">
        <v>4685</v>
      </c>
      <c r="F1617" s="132"/>
      <c r="G1617" s="132"/>
      <c r="H1617" s="132"/>
      <c r="I1617" s="132"/>
      <c r="J1617" s="130"/>
      <c r="K1617" s="92"/>
      <c r="L1617" s="154"/>
      <c r="M1617" s="100"/>
      <c r="N1617" s="279"/>
    </row>
    <row r="1618" spans="2:14" ht="15" customHeight="1" x14ac:dyDescent="0.2">
      <c r="B1618" s="63"/>
      <c r="C1618" s="48"/>
      <c r="D1618" s="13"/>
      <c r="E1618" s="329">
        <v>1</v>
      </c>
      <c r="F1618" s="200"/>
      <c r="G1618" s="200"/>
      <c r="H1618" s="200"/>
      <c r="I1618" s="132"/>
      <c r="J1618" s="130"/>
      <c r="K1618" s="92">
        <f>E1618</f>
        <v>1</v>
      </c>
      <c r="L1618" s="154"/>
      <c r="M1618" s="100"/>
      <c r="N1618" s="279"/>
    </row>
    <row r="1619" spans="2:14" ht="15.75" customHeight="1" thickBot="1" x14ac:dyDescent="0.25">
      <c r="B1619" s="63"/>
      <c r="C1619" s="48"/>
      <c r="D1619" s="13"/>
      <c r="E1619" s="167"/>
      <c r="F1619" s="132"/>
      <c r="G1619" s="132"/>
      <c r="H1619" s="132"/>
      <c r="I1619" s="132"/>
      <c r="J1619" s="130"/>
      <c r="K1619" s="92"/>
      <c r="L1619" s="154"/>
      <c r="M1619" s="100"/>
      <c r="N1619" s="279"/>
    </row>
    <row r="1620" spans="2:14" ht="51.75" customHeight="1" x14ac:dyDescent="0.2">
      <c r="B1620" s="63"/>
      <c r="C1620" s="48" t="s">
        <v>4715</v>
      </c>
      <c r="D1620" s="187" t="s">
        <v>4665</v>
      </c>
      <c r="E1620" s="662" t="str">
        <f>IFERROR(VLOOKUP($C1620,'SINAPI DEZEMBRO 2020'!$1:$1048576,2,0),IFERROR(VLOOKUP($C1620,'COMP. PROPRIA'!$B$1:$I$79292,4,0),""))</f>
        <v>PLACA DE SINALIZACAO DE SEGURANCA CONTRA INCENDIO - ALERTA, TRIANGULAR, BASE DE *30* CM, EM PVC *2* MM ANTI-CHAMAS (SIMBOLOS, CORES E PICTOGRAMAS CONFORME NBR 13434) - FORNECIMENTO E INSTALAÇÃO</v>
      </c>
      <c r="F1620" s="663"/>
      <c r="G1620" s="663"/>
      <c r="H1620" s="663"/>
      <c r="I1620" s="663"/>
      <c r="J1620" s="664"/>
      <c r="K1620" s="34">
        <f>K1622</f>
        <v>1</v>
      </c>
      <c r="L1620" s="154" t="str">
        <f>IFERROR(VLOOKUP($C1620,'[2]SINAPI OUTUBRO2019'!$1:$1048576,3,0),IFERROR(VLOOKUP($C1620,'[2]COMP. PROPRIA'!$B$1:$I$1446,5,0),""))</f>
        <v>UN</v>
      </c>
      <c r="M1620" s="100"/>
      <c r="N1620" s="279"/>
    </row>
    <row r="1621" spans="2:14" ht="16.5" customHeight="1" x14ac:dyDescent="0.2">
      <c r="B1621" s="63"/>
      <c r="C1621" s="48"/>
      <c r="D1621" s="13"/>
      <c r="E1621" s="178" t="s">
        <v>4685</v>
      </c>
      <c r="F1621" s="132"/>
      <c r="G1621" s="132"/>
      <c r="H1621" s="132"/>
      <c r="I1621" s="132"/>
      <c r="J1621" s="130"/>
      <c r="K1621" s="92"/>
      <c r="L1621" s="154"/>
      <c r="M1621" s="100"/>
      <c r="N1621" s="279"/>
    </row>
    <row r="1622" spans="2:14" ht="17.25" customHeight="1" x14ac:dyDescent="0.2">
      <c r="B1622" s="63"/>
      <c r="C1622" s="48"/>
      <c r="D1622" s="13"/>
      <c r="E1622" s="176">
        <v>1</v>
      </c>
      <c r="F1622" s="200"/>
      <c r="G1622" s="200"/>
      <c r="H1622" s="200"/>
      <c r="I1622" s="132"/>
      <c r="J1622" s="130"/>
      <c r="K1622" s="92">
        <f>E1622</f>
        <v>1</v>
      </c>
      <c r="L1622" s="154"/>
      <c r="M1622" s="100"/>
      <c r="N1622" s="279"/>
    </row>
    <row r="1623" spans="2:14" ht="15.75" customHeight="1" thickBot="1" x14ac:dyDescent="0.25">
      <c r="B1623" s="63"/>
      <c r="C1623" s="48"/>
      <c r="D1623" s="13"/>
      <c r="E1623" s="167"/>
      <c r="F1623" s="132"/>
      <c r="G1623" s="132"/>
      <c r="H1623" s="132"/>
      <c r="I1623" s="132"/>
      <c r="J1623" s="130"/>
      <c r="K1623" s="92"/>
      <c r="L1623" s="154"/>
      <c r="M1623" s="100"/>
      <c r="N1623" s="279"/>
    </row>
    <row r="1624" spans="2:14" ht="44.25" customHeight="1" x14ac:dyDescent="0.2">
      <c r="B1624" s="204"/>
      <c r="C1624" s="48">
        <v>92688</v>
      </c>
      <c r="D1624" s="122" t="s">
        <v>7</v>
      </c>
      <c r="E1624" s="662" t="str">
        <f>IFERROR(VLOOKUP($C1624,'SINAPI DEZEMBRO 2020'!$1:$1048576,2,0),IFERROR(VLOOKUP($C1624,'COMP. PROPRIA'!$B$1:$I$79292,4,0),""))</f>
        <v>TUBO DE AÇO GALVANIZADO COM COSTURA, CLASSE MÉDIA, CONEXÃO ROSQUEADA, DN 20 (3/4"), INSTALADO EM RAMAIS E SUB-RAMAIS DE GÁS - FORNECIMENTO E INSTALAÇÃO. AF_10/2020</v>
      </c>
      <c r="F1624" s="663"/>
      <c r="G1624" s="663"/>
      <c r="H1624" s="663"/>
      <c r="I1624" s="663"/>
      <c r="J1624" s="664"/>
      <c r="K1624" s="34">
        <f>K1626</f>
        <v>25</v>
      </c>
      <c r="L1624" s="154" t="str">
        <f>IFERROR(VLOOKUP($C1624,'SINAPI DEZEMBRO 2020'!$1:$1048576,3,0),IFERROR(VLOOKUP($C1624,'COMP. PROPRIA'!$B$1:$I$79292,5,0),""))</f>
        <v>M</v>
      </c>
      <c r="M1624" s="100"/>
      <c r="N1624" s="279"/>
    </row>
    <row r="1625" spans="2:14" ht="15" customHeight="1" x14ac:dyDescent="0.2">
      <c r="B1625" s="63"/>
      <c r="C1625" s="48"/>
      <c r="D1625" s="122"/>
      <c r="E1625" s="178" t="s">
        <v>4685</v>
      </c>
      <c r="F1625" s="132"/>
      <c r="G1625" s="132"/>
      <c r="H1625" s="132"/>
      <c r="I1625" s="132"/>
      <c r="J1625" s="130"/>
      <c r="K1625" s="92"/>
      <c r="L1625" s="154"/>
      <c r="M1625" s="100"/>
      <c r="N1625" s="279"/>
    </row>
    <row r="1626" spans="2:14" ht="17.25" customHeight="1" x14ac:dyDescent="0.2">
      <c r="B1626" s="63"/>
      <c r="C1626" s="48"/>
      <c r="D1626" s="122"/>
      <c r="E1626" s="176">
        <v>25</v>
      </c>
      <c r="F1626" s="200"/>
      <c r="G1626" s="200"/>
      <c r="H1626" s="200"/>
      <c r="I1626" s="132"/>
      <c r="J1626" s="130"/>
      <c r="K1626" s="92">
        <f>E1626</f>
        <v>25</v>
      </c>
      <c r="L1626" s="154"/>
      <c r="M1626" s="100"/>
      <c r="N1626" s="279"/>
    </row>
    <row r="1627" spans="2:14" ht="15" customHeight="1" thickBot="1" x14ac:dyDescent="0.25">
      <c r="B1627" s="63"/>
      <c r="C1627" s="48"/>
      <c r="D1627" s="122"/>
      <c r="E1627" s="167"/>
      <c r="F1627" s="132"/>
      <c r="G1627" s="132"/>
      <c r="H1627" s="132"/>
      <c r="I1627" s="132"/>
      <c r="J1627" s="130"/>
      <c r="K1627" s="92"/>
      <c r="L1627" s="154"/>
      <c r="M1627" s="100"/>
      <c r="N1627" s="279"/>
    </row>
    <row r="1628" spans="2:14" ht="31.5" customHeight="1" x14ac:dyDescent="0.2">
      <c r="B1628" s="63"/>
      <c r="C1628" s="48">
        <v>92905</v>
      </c>
      <c r="D1628" s="122" t="s">
        <v>7</v>
      </c>
      <c r="E1628" s="662" t="str">
        <f>IFERROR(VLOOKUP($C1628,'SINAPI DEZEMBRO 2020'!$1:$1048576,2,0),IFERROR(VLOOKUP($C1628,'COMP. PROPRIA'!$B$1:$I$79292,4,0),""))</f>
        <v>UNIÃO, EM FERRO GALVANIZADO, CONEXÃO ROSQUEADA, DN 20 (3/4"), INSTALADO EM RAMAIS E SUB-RAMAIS DE GÁS - FORNECIMENTO E INSTALAÇÃO. AF_10/2020</v>
      </c>
      <c r="F1628" s="663"/>
      <c r="G1628" s="663"/>
      <c r="H1628" s="663"/>
      <c r="I1628" s="663"/>
      <c r="J1628" s="664"/>
      <c r="K1628" s="34">
        <f>K1630</f>
        <v>1</v>
      </c>
      <c r="L1628" s="154" t="str">
        <f>IFERROR(VLOOKUP($C1628,'SINAPI DEZEMBRO 2020'!$1:$1048576,3,0),IFERROR(VLOOKUP($C1628,'COMP. PROPRIA'!$B$1:$I$79292,5,0),""))</f>
        <v>UN</v>
      </c>
      <c r="M1628" s="100"/>
      <c r="N1628" s="279"/>
    </row>
    <row r="1629" spans="2:14" ht="14.25" customHeight="1" x14ac:dyDescent="0.2">
      <c r="B1629" s="63"/>
      <c r="C1629" s="48"/>
      <c r="D1629" s="122"/>
      <c r="E1629" s="178" t="s">
        <v>4685</v>
      </c>
      <c r="F1629" s="132"/>
      <c r="G1629" s="132"/>
      <c r="H1629" s="132"/>
      <c r="I1629" s="132"/>
      <c r="J1629" s="130"/>
      <c r="K1629" s="92"/>
      <c r="L1629" s="154"/>
      <c r="M1629" s="100"/>
      <c r="N1629" s="279"/>
    </row>
    <row r="1630" spans="2:14" ht="14.25" customHeight="1" x14ac:dyDescent="0.2">
      <c r="B1630" s="63"/>
      <c r="C1630" s="48"/>
      <c r="D1630" s="122"/>
      <c r="E1630" s="176">
        <v>1</v>
      </c>
      <c r="F1630" s="200"/>
      <c r="G1630" s="200"/>
      <c r="H1630" s="200"/>
      <c r="I1630" s="132"/>
      <c r="J1630" s="130"/>
      <c r="K1630" s="92">
        <f>E1630</f>
        <v>1</v>
      </c>
      <c r="L1630" s="154"/>
      <c r="M1630" s="100"/>
      <c r="N1630" s="279"/>
    </row>
    <row r="1631" spans="2:14" ht="14.25" customHeight="1" thickBot="1" x14ac:dyDescent="0.25">
      <c r="B1631" s="63"/>
      <c r="C1631" s="48"/>
      <c r="D1631" s="122"/>
      <c r="E1631" s="167"/>
      <c r="F1631" s="132"/>
      <c r="G1631" s="132"/>
      <c r="H1631" s="132"/>
      <c r="I1631" s="132"/>
      <c r="J1631" s="130"/>
      <c r="K1631" s="92"/>
      <c r="L1631" s="154"/>
      <c r="M1631" s="100"/>
      <c r="N1631" s="279"/>
    </row>
    <row r="1632" spans="2:14" ht="30.75" customHeight="1" x14ac:dyDescent="0.2">
      <c r="B1632" s="63"/>
      <c r="C1632" s="48">
        <v>92694</v>
      </c>
      <c r="D1632" s="122" t="s">
        <v>7</v>
      </c>
      <c r="E1632" s="662" t="str">
        <f>IFERROR(VLOOKUP($C1632,'SINAPI DEZEMBRO 2020'!$1:$1048576,2,0),IFERROR(VLOOKUP($C1632,'COMP. PROPRIA'!$B$1:$I$79292,4,0),""))</f>
        <v>NIPLE, EM FERRO GALVANIZADO, CONEXÃO ROSQUEADA, DN 20 (3/4"), INSTALADO EM RAMAIS E SUB-RAMAIS DE GÁS - FORNECIMENTO E INSTALAÇÃO. AF_10/2020</v>
      </c>
      <c r="F1632" s="663"/>
      <c r="G1632" s="663"/>
      <c r="H1632" s="663"/>
      <c r="I1632" s="663"/>
      <c r="J1632" s="664"/>
      <c r="K1632" s="34">
        <f>K1634</f>
        <v>2</v>
      </c>
      <c r="L1632" s="154" t="str">
        <f>IFERROR(VLOOKUP($C1632,'SINAPI DEZEMBRO 2020'!$1:$1048576,3,0),IFERROR(VLOOKUP($C1632,'COMP. PROPRIA'!$B$1:$I$79292,5,0),""))</f>
        <v>UN</v>
      </c>
      <c r="M1632" s="100"/>
      <c r="N1632" s="279"/>
    </row>
    <row r="1633" spans="2:14" ht="14.25" customHeight="1" x14ac:dyDescent="0.2">
      <c r="B1633" s="63"/>
      <c r="C1633" s="48"/>
      <c r="D1633" s="122"/>
      <c r="E1633" s="178" t="s">
        <v>4685</v>
      </c>
      <c r="F1633" s="132"/>
      <c r="G1633" s="132"/>
      <c r="H1633" s="132"/>
      <c r="I1633" s="132"/>
      <c r="J1633" s="130"/>
      <c r="K1633" s="92"/>
      <c r="L1633" s="154"/>
      <c r="M1633" s="100"/>
      <c r="N1633" s="279"/>
    </row>
    <row r="1634" spans="2:14" ht="14.25" customHeight="1" x14ac:dyDescent="0.2">
      <c r="B1634" s="63"/>
      <c r="C1634" s="48"/>
      <c r="D1634" s="122"/>
      <c r="E1634" s="176">
        <v>2</v>
      </c>
      <c r="F1634" s="200"/>
      <c r="G1634" s="200"/>
      <c r="H1634" s="200"/>
      <c r="I1634" s="132"/>
      <c r="J1634" s="130"/>
      <c r="K1634" s="92">
        <f>E1634</f>
        <v>2</v>
      </c>
      <c r="L1634" s="154"/>
      <c r="M1634" s="100"/>
      <c r="N1634" s="279"/>
    </row>
    <row r="1635" spans="2:14" ht="14.25" customHeight="1" thickBot="1" x14ac:dyDescent="0.25">
      <c r="B1635" s="63"/>
      <c r="C1635" s="48"/>
      <c r="D1635" s="122"/>
      <c r="E1635" s="167"/>
      <c r="F1635" s="132"/>
      <c r="G1635" s="132"/>
      <c r="H1635" s="132"/>
      <c r="I1635" s="132"/>
      <c r="J1635" s="130"/>
      <c r="K1635" s="92"/>
      <c r="L1635" s="154"/>
      <c r="M1635" s="100"/>
      <c r="N1635" s="279"/>
    </row>
    <row r="1636" spans="2:14" ht="26.25" customHeight="1" x14ac:dyDescent="0.2">
      <c r="B1636" s="63"/>
      <c r="C1636" s="48">
        <v>92692</v>
      </c>
      <c r="D1636" s="122" t="s">
        <v>7</v>
      </c>
      <c r="E1636" s="662" t="str">
        <f>IFERROR(VLOOKUP($C1636,'SINAPI DEZEMBRO 2020'!$1:$1048576,2,0),IFERROR(VLOOKUP($C1636,'COMP. PROPRIA'!$B$1:$I$79292,4,0),""))</f>
        <v>NIPLE, EM FERRO GALVANIZADO, CONEXÃO ROSQUEADA, DN 15 (1/2"), INSTALADO EM RAMAIS E SUB-RAMAIS DE GÁS - FORNECIMENTO E INSTALAÇÃO. AF_10/2020</v>
      </c>
      <c r="F1636" s="663"/>
      <c r="G1636" s="663"/>
      <c r="H1636" s="663"/>
      <c r="I1636" s="663"/>
      <c r="J1636" s="664"/>
      <c r="K1636" s="34">
        <f>K1638</f>
        <v>2</v>
      </c>
      <c r="L1636" s="154" t="str">
        <f>IFERROR(VLOOKUP($C1636,'SINAPI DEZEMBRO 2020'!$1:$1048576,3,0),IFERROR(VLOOKUP($C1636,'COMP. PROPRIA'!$B$1:$I$79292,5,0),""))</f>
        <v>UN</v>
      </c>
      <c r="M1636" s="100"/>
      <c r="N1636" s="279"/>
    </row>
    <row r="1637" spans="2:14" ht="12.75" customHeight="1" x14ac:dyDescent="0.2">
      <c r="B1637" s="63"/>
      <c r="C1637" s="48"/>
      <c r="D1637" s="122"/>
      <c r="E1637" s="178" t="s">
        <v>4685</v>
      </c>
      <c r="F1637" s="132"/>
      <c r="G1637" s="132"/>
      <c r="H1637" s="132"/>
      <c r="I1637" s="132"/>
      <c r="J1637" s="130"/>
      <c r="K1637" s="92"/>
      <c r="L1637" s="154"/>
      <c r="M1637" s="100"/>
      <c r="N1637" s="279"/>
    </row>
    <row r="1638" spans="2:14" ht="12.75" customHeight="1" x14ac:dyDescent="0.2">
      <c r="B1638" s="63"/>
      <c r="C1638" s="48"/>
      <c r="D1638" s="122"/>
      <c r="E1638" s="176">
        <v>2</v>
      </c>
      <c r="F1638" s="200"/>
      <c r="G1638" s="200"/>
      <c r="H1638" s="200"/>
      <c r="I1638" s="132"/>
      <c r="J1638" s="130"/>
      <c r="K1638" s="92">
        <f>E1638</f>
        <v>2</v>
      </c>
      <c r="L1638" s="154"/>
      <c r="M1638" s="100"/>
      <c r="N1638" s="279"/>
    </row>
    <row r="1639" spans="2:14" ht="12.75" customHeight="1" thickBot="1" x14ac:dyDescent="0.25">
      <c r="B1639" s="63"/>
      <c r="C1639" s="48"/>
      <c r="D1639" s="122"/>
      <c r="E1639" s="167"/>
      <c r="F1639" s="132"/>
      <c r="G1639" s="132"/>
      <c r="H1639" s="132"/>
      <c r="I1639" s="132"/>
      <c r="J1639" s="130"/>
      <c r="K1639" s="92"/>
      <c r="L1639" s="154"/>
      <c r="M1639" s="100"/>
      <c r="N1639" s="279"/>
    </row>
    <row r="1640" spans="2:14" ht="51" customHeight="1" x14ac:dyDescent="0.2">
      <c r="B1640" s="63"/>
      <c r="C1640" s="48">
        <v>92953</v>
      </c>
      <c r="D1640" s="122" t="s">
        <v>7</v>
      </c>
      <c r="E1640" s="662" t="str">
        <f>IFERROR(VLOOKUP($C1640,'SINAPI DEZEMBRO 2020'!$1:$1048576,2,0),IFERROR(VLOOKUP($C1640,'COMP. PROPRIA'!$B$1:$I$79292,4,0),""))</f>
        <v>LUVA DE REDUÇÃO, EM FERRO GALVANIZADO, 3/4" X 1/2", CONEXÃO ROSQUEADA, INSTALADO EM RAMAIS E SUB-RAMAIS DE GÁS - FORNECIMENTO E INSTALAÇÃO. AF_10/2020</v>
      </c>
      <c r="F1640" s="663"/>
      <c r="G1640" s="663"/>
      <c r="H1640" s="663"/>
      <c r="I1640" s="663"/>
      <c r="J1640" s="664"/>
      <c r="K1640" s="34">
        <f>K1642</f>
        <v>4</v>
      </c>
      <c r="L1640" s="154" t="str">
        <f>IFERROR(VLOOKUP($C1640,'SINAPI DEZEMBRO 2020'!$1:$1048576,3,0),IFERROR(VLOOKUP($C1640,'COMP. PROPRIA'!$B$1:$I$79292,5,0),""))</f>
        <v>UN</v>
      </c>
      <c r="M1640" s="100"/>
      <c r="N1640" s="279"/>
    </row>
    <row r="1641" spans="2:14" ht="12" customHeight="1" x14ac:dyDescent="0.2">
      <c r="B1641" s="63"/>
      <c r="C1641" s="48"/>
      <c r="D1641" s="122"/>
      <c r="E1641" s="178" t="s">
        <v>4685</v>
      </c>
      <c r="F1641" s="132"/>
      <c r="G1641" s="132"/>
      <c r="H1641" s="132"/>
      <c r="I1641" s="132"/>
      <c r="J1641" s="130"/>
      <c r="K1641" s="92"/>
      <c r="L1641" s="154"/>
      <c r="M1641" s="100"/>
      <c r="N1641" s="279"/>
    </row>
    <row r="1642" spans="2:14" ht="12" customHeight="1" x14ac:dyDescent="0.2">
      <c r="B1642" s="63"/>
      <c r="C1642" s="48"/>
      <c r="D1642" s="122"/>
      <c r="E1642" s="176">
        <v>4</v>
      </c>
      <c r="F1642" s="200"/>
      <c r="G1642" s="200"/>
      <c r="H1642" s="200"/>
      <c r="I1642" s="132"/>
      <c r="J1642" s="130"/>
      <c r="K1642" s="92">
        <f>E1642</f>
        <v>4</v>
      </c>
      <c r="L1642" s="154"/>
      <c r="M1642" s="100"/>
      <c r="N1642" s="279"/>
    </row>
    <row r="1643" spans="2:14" ht="12" customHeight="1" thickBot="1" x14ac:dyDescent="0.25">
      <c r="B1643" s="63"/>
      <c r="C1643" s="48"/>
      <c r="D1643" s="122"/>
      <c r="E1643" s="167"/>
      <c r="F1643" s="132"/>
      <c r="G1643" s="132"/>
      <c r="H1643" s="132"/>
      <c r="I1643" s="132"/>
      <c r="J1643" s="130"/>
      <c r="K1643" s="92"/>
      <c r="L1643" s="154"/>
      <c r="M1643" s="100"/>
      <c r="N1643" s="279"/>
    </row>
    <row r="1644" spans="2:14" ht="39" customHeight="1" x14ac:dyDescent="0.2">
      <c r="B1644" s="63"/>
      <c r="C1644" s="48">
        <v>92701</v>
      </c>
      <c r="D1644" s="122" t="s">
        <v>7</v>
      </c>
      <c r="E1644" s="662" t="str">
        <f>IFERROR(VLOOKUP($C1644,'SINAPI DEZEMBRO 2020'!$1:$1048576,2,0),IFERROR(VLOOKUP($C1644,'COMP. PROPRIA'!$B$1:$I$79292,4,0),""))</f>
        <v>JOELHO 90 GRAUS, EM FERRO GALVANIZADO, CONEXÃO ROSQUEADA, DN 20 (3/4"), INSTALADO EM RAMAIS E SUB-RAMAIS DE GÁS - FORNECIMENTO E INSTALAÇÃO. AF_10/2020</v>
      </c>
      <c r="F1644" s="663"/>
      <c r="G1644" s="663"/>
      <c r="H1644" s="663"/>
      <c r="I1644" s="663"/>
      <c r="J1644" s="664"/>
      <c r="K1644" s="34">
        <f>K1646</f>
        <v>4</v>
      </c>
      <c r="L1644" s="154" t="str">
        <f>IFERROR(VLOOKUP($C1644,'SINAPI DEZEMBRO 2020'!$1:$1048576,3,0),IFERROR(VLOOKUP($C1644,'COMP. PROPRIA'!$B$1:$I$79292,5,0),""))</f>
        <v>UN</v>
      </c>
      <c r="M1644" s="100"/>
      <c r="N1644" s="279"/>
    </row>
    <row r="1645" spans="2:14" ht="15" customHeight="1" x14ac:dyDescent="0.2">
      <c r="B1645" s="63"/>
      <c r="C1645" s="48"/>
      <c r="D1645" s="13"/>
      <c r="E1645" s="178" t="s">
        <v>4685</v>
      </c>
      <c r="F1645" s="85"/>
      <c r="G1645" s="85"/>
      <c r="H1645" s="85"/>
      <c r="I1645" s="85"/>
      <c r="J1645" s="86"/>
      <c r="K1645" s="92"/>
      <c r="L1645" s="154"/>
      <c r="M1645" s="100"/>
      <c r="N1645" s="279"/>
    </row>
    <row r="1646" spans="2:14" ht="15" customHeight="1" x14ac:dyDescent="0.2">
      <c r="B1646" s="63"/>
      <c r="C1646" s="48"/>
      <c r="D1646" s="13"/>
      <c r="E1646" s="135">
        <v>4</v>
      </c>
      <c r="F1646" s="199"/>
      <c r="G1646" s="199"/>
      <c r="H1646" s="199"/>
      <c r="I1646" s="85"/>
      <c r="J1646" s="86"/>
      <c r="K1646" s="92">
        <f>E1646</f>
        <v>4</v>
      </c>
      <c r="L1646" s="154"/>
      <c r="M1646" s="100"/>
      <c r="N1646" s="279"/>
    </row>
    <row r="1647" spans="2:14" ht="15" customHeight="1" x14ac:dyDescent="0.2">
      <c r="B1647" s="63"/>
      <c r="C1647" s="48"/>
      <c r="D1647" s="13"/>
      <c r="E1647" s="44"/>
      <c r="F1647" s="85"/>
      <c r="G1647" s="85"/>
      <c r="H1647" s="85"/>
      <c r="I1647" s="85"/>
      <c r="J1647" s="86"/>
      <c r="K1647" s="92"/>
      <c r="L1647" s="154"/>
      <c r="M1647" s="100"/>
      <c r="N1647" s="279"/>
    </row>
    <row r="1648" spans="2:14" ht="15" customHeight="1" x14ac:dyDescent="0.2">
      <c r="B1648" s="63"/>
      <c r="C1648" s="214"/>
      <c r="D1648" s="198"/>
      <c r="E1648" s="567" t="s">
        <v>14358</v>
      </c>
      <c r="F1648" s="568"/>
      <c r="G1648" s="568"/>
      <c r="H1648" s="568"/>
      <c r="I1648" s="568"/>
      <c r="J1648" s="569"/>
      <c r="K1648" s="589"/>
      <c r="L1648" s="211"/>
      <c r="M1648" s="212"/>
      <c r="N1648" s="213"/>
    </row>
    <row r="1649" spans="2:14" ht="15" customHeight="1" thickBot="1" x14ac:dyDescent="0.25">
      <c r="B1649" s="128"/>
      <c r="C1649" s="129"/>
      <c r="D1649" s="129"/>
      <c r="E1649" s="131"/>
      <c r="F1649" s="126"/>
      <c r="G1649" s="126"/>
      <c r="H1649" s="127"/>
      <c r="I1649" s="101"/>
      <c r="J1649" s="53"/>
      <c r="K1649" s="92"/>
      <c r="L1649" s="154"/>
      <c r="M1649" s="100"/>
      <c r="N1649" s="279"/>
    </row>
    <row r="1650" spans="2:14" ht="38.25" customHeight="1" x14ac:dyDescent="0.2">
      <c r="B1650" s="128" t="s">
        <v>10620</v>
      </c>
      <c r="C1650" s="122" t="s">
        <v>3655</v>
      </c>
      <c r="D1650" s="122" t="s">
        <v>7</v>
      </c>
      <c r="E1650" s="662" t="str">
        <f>IFERROR(VLOOKUP($C1650,'SINAPI DEZEMBRO 2020'!$1:$1048576,2,0),IFERROR(VLOOKUP($C1650,'COMP. PROPRIA'!$B$1:$I$79292,4,0),""))</f>
        <v>ALAMBRADO PARA QUADRA POLIESPORTIVA, ESTRUTURADO POR TUBOS DE ACO GALVANIZADO, COM COSTURA, DIN 2440, DIAMETRO 2", COM TELA DE ARAME GALVANIZADO, FIO 14 BWG E MALHA QUADRADA 5X5CM</v>
      </c>
      <c r="F1650" s="663"/>
      <c r="G1650" s="663"/>
      <c r="H1650" s="663"/>
      <c r="I1650" s="663"/>
      <c r="J1650" s="664"/>
      <c r="K1650" s="34">
        <f>K1652</f>
        <v>200</v>
      </c>
      <c r="L1650" s="154" t="str">
        <f>IFERROR(VLOOKUP($C1650,'SINAPI DEZEMBRO 2020'!$1:$1048576,3,0),IFERROR(VLOOKUP($C1650,'COMP. PROPRIA'!$B$1:$I$79292,5,0),""))</f>
        <v>M2</v>
      </c>
      <c r="M1650" s="100"/>
      <c r="N1650" s="279"/>
    </row>
    <row r="1651" spans="2:14" ht="25.5" customHeight="1" x14ac:dyDescent="0.2">
      <c r="B1651" s="128"/>
      <c r="C1651" s="129"/>
      <c r="D1651" s="129"/>
      <c r="E1651" s="330" t="s">
        <v>764</v>
      </c>
      <c r="F1651" s="124" t="s">
        <v>765</v>
      </c>
      <c r="G1651" s="124" t="s">
        <v>739</v>
      </c>
      <c r="H1651" s="124" t="s">
        <v>742</v>
      </c>
      <c r="I1651" s="101"/>
      <c r="J1651" s="53"/>
      <c r="K1651" s="92"/>
      <c r="L1651" s="154"/>
      <c r="M1651" s="100"/>
      <c r="N1651" s="279"/>
    </row>
    <row r="1652" spans="2:14" ht="15" customHeight="1" x14ac:dyDescent="0.2">
      <c r="B1652" s="128"/>
      <c r="C1652" s="129"/>
      <c r="D1652" s="129"/>
      <c r="E1652" s="325">
        <v>200</v>
      </c>
      <c r="F1652" s="185">
        <v>1</v>
      </c>
      <c r="G1652" s="185">
        <v>1</v>
      </c>
      <c r="H1652" s="186">
        <v>1</v>
      </c>
      <c r="I1652" s="101"/>
      <c r="J1652" s="53"/>
      <c r="K1652" s="92">
        <f>E1652*F1652*G1652*H1652</f>
        <v>200</v>
      </c>
      <c r="L1652" s="154"/>
      <c r="M1652" s="100"/>
      <c r="N1652" s="279"/>
    </row>
    <row r="1653" spans="2:14" ht="15" customHeight="1" thickBot="1" x14ac:dyDescent="0.25">
      <c r="B1653" s="128"/>
      <c r="C1653" s="129"/>
      <c r="D1653" s="129"/>
      <c r="E1653" s="44"/>
      <c r="F1653" s="101"/>
      <c r="G1653" s="101"/>
      <c r="H1653" s="101"/>
      <c r="I1653" s="101"/>
      <c r="J1653" s="53"/>
      <c r="K1653" s="92"/>
      <c r="L1653" s="154"/>
      <c r="M1653" s="100"/>
      <c r="N1653" s="279"/>
    </row>
    <row r="1654" spans="2:14" ht="39" customHeight="1" x14ac:dyDescent="0.2">
      <c r="B1654" s="63" t="s">
        <v>10622</v>
      </c>
      <c r="C1654" s="122" t="s">
        <v>10621</v>
      </c>
      <c r="D1654" s="187" t="s">
        <v>4665</v>
      </c>
      <c r="E1654" s="662" t="str">
        <f>IFERROR(VLOOKUP($C1654,'SINAPI DEZEMBRO 2020'!$1:$1048576,2,0),IFERROR(VLOOKUP($C1654,'COMP. PROPRIA'!$B$1:$I$79292,4,0),""))</f>
        <v xml:space="preserve">LIXAMENTO E TRATAMENTO DE PISO DE QUADRA EM CONCRETO ESTUQUE </v>
      </c>
      <c r="F1654" s="663"/>
      <c r="G1654" s="663"/>
      <c r="H1654" s="663"/>
      <c r="I1654" s="663"/>
      <c r="J1654" s="664"/>
      <c r="K1654" s="92">
        <f>SUM(K1656:K1656)</f>
        <v>480</v>
      </c>
      <c r="L1654" s="154" t="str">
        <f>IFERROR(VLOOKUP($C1654,'[2]SINAPI OUTUBRO2019'!$1:$1048576,3,0),IFERROR(VLOOKUP($C1654,'[2]COMP. PROPRIA'!$B$1:$I$1446,5,0),""))</f>
        <v/>
      </c>
      <c r="M1654" s="100"/>
      <c r="N1654" s="279"/>
    </row>
    <row r="1655" spans="2:14" ht="25.5" customHeight="1" x14ac:dyDescent="0.2">
      <c r="B1655" s="63"/>
      <c r="C1655" s="122"/>
      <c r="D1655" s="122"/>
      <c r="E1655" s="333" t="s">
        <v>764</v>
      </c>
      <c r="F1655" s="219" t="s">
        <v>765</v>
      </c>
      <c r="G1655" s="219" t="s">
        <v>739</v>
      </c>
      <c r="H1655" s="219" t="s">
        <v>742</v>
      </c>
      <c r="I1655" s="101"/>
      <c r="J1655" s="53"/>
      <c r="K1655" s="92"/>
      <c r="L1655" s="154"/>
      <c r="M1655" s="100"/>
      <c r="N1655" s="279"/>
    </row>
    <row r="1656" spans="2:14" ht="15" customHeight="1" x14ac:dyDescent="0.2">
      <c r="B1656" s="63"/>
      <c r="C1656" s="122"/>
      <c r="D1656" s="122"/>
      <c r="E1656" s="325">
        <v>480</v>
      </c>
      <c r="F1656" s="185">
        <v>1</v>
      </c>
      <c r="G1656" s="185">
        <v>1</v>
      </c>
      <c r="H1656" s="186">
        <v>1</v>
      </c>
      <c r="I1656" s="101"/>
      <c r="J1656" s="53"/>
      <c r="K1656" s="92">
        <f>E1656*F1656*G1656*H1656</f>
        <v>480</v>
      </c>
      <c r="L1656" s="154"/>
      <c r="M1656" s="100"/>
      <c r="N1656" s="279"/>
    </row>
    <row r="1657" spans="2:14" ht="15" customHeight="1" thickBot="1" x14ac:dyDescent="0.25">
      <c r="B1657" s="63"/>
      <c r="C1657" s="122"/>
      <c r="D1657" s="122"/>
      <c r="E1657" s="131"/>
      <c r="F1657" s="134"/>
      <c r="G1657" s="101"/>
      <c r="H1657" s="101"/>
      <c r="I1657" s="101"/>
      <c r="J1657" s="53"/>
      <c r="K1657" s="92"/>
      <c r="L1657" s="154"/>
      <c r="M1657" s="100"/>
      <c r="N1657" s="279"/>
    </row>
    <row r="1658" spans="2:14" s="55" customFormat="1" ht="47.25" customHeight="1" x14ac:dyDescent="0.2">
      <c r="B1658" s="63"/>
      <c r="C1658" s="123" t="s">
        <v>4716</v>
      </c>
      <c r="D1658" s="187" t="s">
        <v>4665</v>
      </c>
      <c r="E1658" s="662" t="str">
        <f>IFERROR(VLOOKUP($C1658,'SINAPI DEZEMBRO 2020'!$1:$1048576,2,0),IFERROR(VLOOKUP($C1658,'COMP. PROPRIA'!$B$1:$I$79292,4,0),""))</f>
        <v>CONJUNTO ESPORTIVO CONTENDO PAR DE TRAVE DE FUTSAL OFICIAL DE AÇO GALVANIZADO 3" COM ACABAMENTO EM ESMALTE SINTÉTICO INCLUSO REDE, E PAR DE TABELA DE BASQUETE EM COMPENSADO NAVAL COM ARO DE METAL E REDE</v>
      </c>
      <c r="F1658" s="663"/>
      <c r="G1658" s="663"/>
      <c r="H1658" s="663"/>
      <c r="I1658" s="663"/>
      <c r="J1658" s="664"/>
      <c r="K1658" s="34">
        <f>K1659</f>
        <v>1</v>
      </c>
      <c r="L1658" s="181" t="str">
        <f>'COMP. PROPRIA'!F284</f>
        <v xml:space="preserve">UN    </v>
      </c>
      <c r="M1658" s="100"/>
      <c r="N1658" s="284"/>
    </row>
    <row r="1659" spans="2:14" ht="15" customHeight="1" x14ac:dyDescent="0.2">
      <c r="B1659" s="63"/>
      <c r="C1659" s="48"/>
      <c r="D1659" s="13"/>
      <c r="E1659" s="329">
        <v>1</v>
      </c>
      <c r="F1659" s="132"/>
      <c r="G1659" s="132"/>
      <c r="H1659" s="132"/>
      <c r="I1659" s="85"/>
      <c r="J1659" s="86"/>
      <c r="K1659" s="92">
        <f>E1659</f>
        <v>1</v>
      </c>
      <c r="L1659" s="154"/>
      <c r="M1659" s="100"/>
      <c r="N1659" s="279"/>
    </row>
    <row r="1660" spans="2:14" ht="15" customHeight="1" thickBot="1" x14ac:dyDescent="0.25">
      <c r="B1660" s="63"/>
      <c r="C1660" s="48"/>
      <c r="D1660" s="13"/>
      <c r="E1660" s="218"/>
      <c r="F1660" s="132"/>
      <c r="G1660" s="132"/>
      <c r="H1660" s="132"/>
      <c r="I1660" s="85"/>
      <c r="J1660" s="86"/>
      <c r="K1660" s="92"/>
      <c r="L1660" s="154"/>
      <c r="M1660" s="100"/>
      <c r="N1660" s="279"/>
    </row>
    <row r="1661" spans="2:14" s="278" customFormat="1" ht="53.25" customHeight="1" x14ac:dyDescent="0.2">
      <c r="B1661" s="63"/>
      <c r="C1661" s="123" t="s">
        <v>4910</v>
      </c>
      <c r="D1661" s="187" t="s">
        <v>4665</v>
      </c>
      <c r="E1661" s="662" t="str">
        <f>IFERROR(VLOOKUP($C1661,'SINAPI DEZEMBRO 2020'!$1:$1048576,2,0),IFERROR(VLOOKUP($C1661,'COMP. PROPRIA'!$B$1:$I$79292,4,0),""))</f>
        <v>CONJUNTO PARA QUADRA DE  VOLEI COM POSTES EM TUBO DE ACO GALVANIZADO 3", H = *255* CM, PINTURA EM TINTA ESMALTE SINTETICO, REDE DE NYLON COM 2 MM, MALHA 10 X 10 CM E ANTENAS OFICIAIS EM FIBRA DE VIDRO, FORNECIMENTO E INSTALAÇÃO</v>
      </c>
      <c r="F1661" s="663"/>
      <c r="G1661" s="663"/>
      <c r="H1661" s="663"/>
      <c r="I1661" s="663"/>
      <c r="J1661" s="664"/>
      <c r="K1661" s="34">
        <f>K1662</f>
        <v>1</v>
      </c>
      <c r="L1661" s="181" t="str">
        <f>'COMP. PROPRIA'!F289</f>
        <v xml:space="preserve">UN    </v>
      </c>
      <c r="M1661" s="100"/>
      <c r="N1661" s="284"/>
    </row>
    <row r="1662" spans="2:14" s="278" customFormat="1" ht="15" customHeight="1" x14ac:dyDescent="0.2">
      <c r="B1662" s="63"/>
      <c r="C1662" s="48"/>
      <c r="D1662" s="13"/>
      <c r="E1662" s="329">
        <v>1</v>
      </c>
      <c r="F1662" s="132"/>
      <c r="G1662" s="132"/>
      <c r="H1662" s="132"/>
      <c r="I1662" s="85"/>
      <c r="J1662" s="86"/>
      <c r="K1662" s="92">
        <f>E1662</f>
        <v>1</v>
      </c>
      <c r="L1662" s="154"/>
      <c r="M1662" s="100"/>
      <c r="N1662" s="279"/>
    </row>
    <row r="1663" spans="2:14" s="278" customFormat="1" ht="15" customHeight="1" thickBot="1" x14ac:dyDescent="0.25">
      <c r="B1663" s="63"/>
      <c r="C1663" s="48"/>
      <c r="D1663" s="13"/>
      <c r="E1663" s="218"/>
      <c r="F1663" s="132"/>
      <c r="G1663" s="132"/>
      <c r="H1663" s="132"/>
      <c r="I1663" s="85"/>
      <c r="J1663" s="86"/>
      <c r="K1663" s="92"/>
      <c r="L1663" s="154"/>
      <c r="M1663" s="100"/>
      <c r="N1663" s="279"/>
    </row>
    <row r="1664" spans="2:14" ht="15.75" customHeight="1" thickBot="1" x14ac:dyDescent="0.25">
      <c r="B1664" s="63"/>
      <c r="C1664" s="48"/>
      <c r="D1664" s="13"/>
      <c r="E1664" s="680" t="s">
        <v>49</v>
      </c>
      <c r="F1664" s="681"/>
      <c r="G1664" s="681"/>
      <c r="H1664" s="681"/>
      <c r="I1664" s="681"/>
      <c r="J1664" s="682"/>
      <c r="K1664" s="92"/>
      <c r="L1664" s="154"/>
      <c r="M1664" s="100"/>
      <c r="N1664" s="279"/>
    </row>
    <row r="1665" spans="2:14" ht="25.5" customHeight="1" x14ac:dyDescent="0.2">
      <c r="B1665" s="63" t="s">
        <v>10632</v>
      </c>
      <c r="C1665" s="48">
        <v>98504</v>
      </c>
      <c r="D1665" s="122" t="s">
        <v>7</v>
      </c>
      <c r="E1665" s="662" t="str">
        <f>IFERROR(VLOOKUP($C1665,'SINAPI DEZEMBRO 2020'!$1:$1048576,2,0),IFERROR(VLOOKUP($C1665,'COMP. PROPRIA'!$B$1:$I$79292,4,0),""))</f>
        <v>PLANTIO DE GRAMA EM PLACAS. AF_05/2018</v>
      </c>
      <c r="F1665" s="663"/>
      <c r="G1665" s="663"/>
      <c r="H1665" s="663"/>
      <c r="I1665" s="663"/>
      <c r="J1665" s="664"/>
      <c r="K1665" s="34">
        <f>K1667</f>
        <v>50</v>
      </c>
      <c r="L1665" s="154" t="str">
        <f>IFERROR(VLOOKUP($C1665,'SINAPI DEZEMBRO 2020'!$1:$1048576,3,0),IFERROR(VLOOKUP($C1665,'COMP. PROPRIA'!$B$1:$I$79292,5,0),""))</f>
        <v>M2</v>
      </c>
      <c r="M1665" s="100"/>
      <c r="N1665" s="279"/>
    </row>
    <row r="1666" spans="2:14" ht="25.5" customHeight="1" x14ac:dyDescent="0.2">
      <c r="B1666" s="63"/>
      <c r="C1666" s="48"/>
      <c r="D1666" s="48"/>
      <c r="E1666" s="330" t="s">
        <v>764</v>
      </c>
      <c r="F1666" s="124" t="s">
        <v>765</v>
      </c>
      <c r="G1666" s="124" t="s">
        <v>739</v>
      </c>
      <c r="H1666" s="124" t="s">
        <v>742</v>
      </c>
      <c r="I1666" s="308" t="s">
        <v>4685</v>
      </c>
      <c r="J1666" s="98"/>
      <c r="K1666" s="92"/>
      <c r="L1666" s="154"/>
      <c r="M1666" s="100"/>
      <c r="N1666" s="279"/>
    </row>
    <row r="1667" spans="2:14" ht="15" customHeight="1" x14ac:dyDescent="0.2">
      <c r="B1667" s="63"/>
      <c r="C1667" s="48"/>
      <c r="D1667" s="48"/>
      <c r="E1667" s="325">
        <v>50</v>
      </c>
      <c r="F1667" s="185">
        <v>1</v>
      </c>
      <c r="G1667" s="185">
        <v>1</v>
      </c>
      <c r="H1667" s="186">
        <v>1</v>
      </c>
      <c r="I1667" s="309"/>
      <c r="J1667" s="98"/>
      <c r="K1667" s="92">
        <f>E1667*F1667*G1667</f>
        <v>50</v>
      </c>
      <c r="L1667" s="154"/>
      <c r="M1667" s="100"/>
      <c r="N1667" s="279"/>
    </row>
    <row r="1668" spans="2:14" ht="15" customHeight="1" thickBot="1" x14ac:dyDescent="0.25">
      <c r="B1668" s="63"/>
      <c r="C1668" s="48"/>
      <c r="D1668" s="13"/>
      <c r="E1668" s="44"/>
      <c r="F1668" s="85"/>
      <c r="G1668" s="85"/>
      <c r="H1668" s="85"/>
      <c r="I1668" s="85"/>
      <c r="J1668" s="86"/>
      <c r="K1668" s="92"/>
      <c r="L1668" s="154"/>
      <c r="M1668" s="100"/>
      <c r="N1668" s="279"/>
    </row>
    <row r="1669" spans="2:14" ht="25.5" customHeight="1" x14ac:dyDescent="0.2">
      <c r="B1669" s="63" t="s">
        <v>10633</v>
      </c>
      <c r="C1669" s="48">
        <v>98511</v>
      </c>
      <c r="D1669" s="122" t="s">
        <v>7</v>
      </c>
      <c r="E1669" s="662" t="str">
        <f>IFERROR(VLOOKUP($C1669,'SINAPI DEZEMBRO 2020'!$1:$1048576,2,0),IFERROR(VLOOKUP($C1669,'COMP. PROPRIA'!$B$1:$I$79292,4,0),""))</f>
        <v>PLANTIO DE ÁRVORE ORNAMENTAL COM ALTURA DE MUDA MAIOR QUE 2,00 M E MENOR OU IGUAL A 4,00 M. AF_05/2018</v>
      </c>
      <c r="F1669" s="663"/>
      <c r="G1669" s="663"/>
      <c r="H1669" s="663"/>
      <c r="I1669" s="663"/>
      <c r="J1669" s="664"/>
      <c r="K1669" s="34">
        <f>K1671</f>
        <v>5</v>
      </c>
      <c r="L1669" s="154" t="str">
        <f>IFERROR(VLOOKUP($C1669,'SINAPI DEZEMBRO 2020'!$1:$1048576,3,0),IFERROR(VLOOKUP($C1669,'COMP. PROPRIA'!$B$1:$I$79292,5,0),""))</f>
        <v>UN</v>
      </c>
      <c r="M1669" s="100"/>
      <c r="N1669" s="279"/>
    </row>
    <row r="1670" spans="2:14" ht="15" customHeight="1" x14ac:dyDescent="0.2">
      <c r="B1670" s="63"/>
      <c r="C1670" s="48"/>
      <c r="D1670" s="48"/>
      <c r="E1670" s="330" t="s">
        <v>4685</v>
      </c>
      <c r="F1670" s="132"/>
      <c r="G1670" s="132"/>
      <c r="H1670" s="132"/>
      <c r="I1670" s="122"/>
      <c r="J1670" s="98"/>
      <c r="K1670" s="92"/>
      <c r="L1670" s="154"/>
      <c r="M1670" s="100"/>
      <c r="N1670" s="279"/>
    </row>
    <row r="1671" spans="2:14" ht="15" customHeight="1" x14ac:dyDescent="0.2">
      <c r="B1671" s="63"/>
      <c r="C1671" s="48"/>
      <c r="D1671" s="48"/>
      <c r="E1671" s="325">
        <v>5</v>
      </c>
      <c r="F1671" s="126"/>
      <c r="G1671" s="126"/>
      <c r="H1671" s="127"/>
      <c r="I1671" s="125"/>
      <c r="J1671" s="98"/>
      <c r="K1671" s="92">
        <f>E1671</f>
        <v>5</v>
      </c>
      <c r="L1671" s="154"/>
      <c r="M1671" s="100"/>
      <c r="N1671" s="279"/>
    </row>
    <row r="1672" spans="2:14" ht="15" customHeight="1" thickBot="1" x14ac:dyDescent="0.25">
      <c r="B1672" s="63"/>
      <c r="C1672" s="48"/>
      <c r="D1672" s="13"/>
      <c r="E1672" s="44"/>
      <c r="F1672" s="85"/>
      <c r="G1672" s="85"/>
      <c r="H1672" s="85"/>
      <c r="I1672" s="85"/>
      <c r="J1672" s="86"/>
      <c r="K1672" s="92"/>
      <c r="L1672" s="154"/>
      <c r="M1672" s="100"/>
      <c r="N1672" s="279"/>
    </row>
    <row r="1673" spans="2:14" ht="25.5" customHeight="1" x14ac:dyDescent="0.2">
      <c r="B1673" s="63" t="s">
        <v>12706</v>
      </c>
      <c r="C1673" s="48" t="s">
        <v>4913</v>
      </c>
      <c r="D1673" s="187" t="s">
        <v>4665</v>
      </c>
      <c r="E1673" s="662" t="str">
        <f>IFERROR(VLOOKUP($C1673,'SINAPI DEZEMBRO 2020'!$1:$1048576,2,0),IFERROR(VLOOKUP($C1673,'COMP. PROPRIA'!$B$1:$I$79292,4,0),""))</f>
        <v>TELA DE PROTEÇÃO DE FIBRA DE VIDRO ANTI CHAMAS COM BORDA DE ALUMINIO - FORNECIMENTO E INSTALAÇÃO</v>
      </c>
      <c r="F1673" s="663"/>
      <c r="G1673" s="663"/>
      <c r="H1673" s="663"/>
      <c r="I1673" s="663"/>
      <c r="J1673" s="664"/>
      <c r="K1673" s="34">
        <f>K1675</f>
        <v>3</v>
      </c>
      <c r="L1673" s="154" t="str">
        <f>IFERROR(VLOOKUP($C1673,'SINAPI DEZEMBRO 2020'!$1:$1048576,3,0),IFERROR(VLOOKUP($C1673,'COMP. PROPRIA'!$B$1:$I$79292,5,0),""))</f>
        <v>M2</v>
      </c>
      <c r="M1673" s="100"/>
      <c r="N1673" s="279"/>
    </row>
    <row r="1674" spans="2:14" ht="25.5" customHeight="1" x14ac:dyDescent="0.2">
      <c r="B1674" s="63"/>
      <c r="C1674" s="48"/>
      <c r="D1674" s="48"/>
      <c r="E1674" s="333" t="s">
        <v>764</v>
      </c>
      <c r="F1674" s="219" t="s">
        <v>765</v>
      </c>
      <c r="G1674" s="219" t="s">
        <v>739</v>
      </c>
      <c r="H1674" s="219" t="s">
        <v>742</v>
      </c>
      <c r="I1674" s="220" t="s">
        <v>4685</v>
      </c>
      <c r="J1674" s="98"/>
      <c r="K1674" s="92"/>
      <c r="L1674" s="154"/>
      <c r="M1674" s="100"/>
      <c r="N1674" s="279"/>
    </row>
    <row r="1675" spans="2:14" ht="15" customHeight="1" x14ac:dyDescent="0.2">
      <c r="B1675" s="63"/>
      <c r="C1675" s="48"/>
      <c r="D1675" s="48"/>
      <c r="E1675" s="325">
        <v>3</v>
      </c>
      <c r="F1675" s="185">
        <v>1</v>
      </c>
      <c r="G1675" s="185">
        <v>1</v>
      </c>
      <c r="H1675" s="186">
        <v>1</v>
      </c>
      <c r="I1675" s="309"/>
      <c r="J1675" s="98"/>
      <c r="K1675" s="92">
        <f>E1675*F1675*G1675</f>
        <v>3</v>
      </c>
      <c r="L1675" s="154"/>
      <c r="M1675" s="100"/>
      <c r="N1675" s="279"/>
    </row>
    <row r="1676" spans="2:14" ht="15" customHeight="1" thickBot="1" x14ac:dyDescent="0.25">
      <c r="B1676" s="63"/>
      <c r="C1676" s="48"/>
      <c r="D1676" s="13"/>
      <c r="E1676" s="44"/>
      <c r="F1676" s="85"/>
      <c r="G1676" s="85"/>
      <c r="H1676" s="85"/>
      <c r="I1676" s="85"/>
      <c r="J1676" s="86"/>
      <c r="K1676" s="92"/>
      <c r="L1676" s="154"/>
      <c r="M1676" s="100"/>
      <c r="N1676" s="279"/>
    </row>
    <row r="1677" spans="2:14" ht="25.5" customHeight="1" x14ac:dyDescent="0.2">
      <c r="B1677" s="63" t="s">
        <v>10628</v>
      </c>
      <c r="C1677" s="48" t="s">
        <v>10626</v>
      </c>
      <c r="D1677" s="187" t="s">
        <v>4665</v>
      </c>
      <c r="E1677" s="662" t="str">
        <f>IFERROR(VLOOKUP($C1677,'SINAPI DEZEMBRO 2020'!$1:$1048576,2,0),IFERROR(VLOOKUP($C1677,'COMP. PROPRIA'!$B$1:$I$79292,4,0),""))</f>
        <v>MOLA AEREA FORNECIMENTO E INSTALAÇÃO</v>
      </c>
      <c r="F1677" s="663"/>
      <c r="G1677" s="663"/>
      <c r="H1677" s="663"/>
      <c r="I1677" s="663"/>
      <c r="J1677" s="664"/>
      <c r="K1677" s="34">
        <f>K1678+K1679</f>
        <v>2</v>
      </c>
      <c r="L1677" s="154" t="str">
        <f>'COMP. PROPRIA'!F439</f>
        <v>M2</v>
      </c>
      <c r="M1677" s="100"/>
      <c r="N1677" s="279"/>
    </row>
    <row r="1678" spans="2:14" ht="15" customHeight="1" x14ac:dyDescent="0.2">
      <c r="B1678" s="63"/>
      <c r="C1678" s="48"/>
      <c r="D1678" s="13"/>
      <c r="E1678" s="334">
        <v>2</v>
      </c>
      <c r="F1678" s="85"/>
      <c r="G1678" s="85"/>
      <c r="H1678" s="85"/>
      <c r="I1678" s="85"/>
      <c r="J1678" s="86"/>
      <c r="K1678" s="92">
        <f>E1678</f>
        <v>2</v>
      </c>
      <c r="L1678" s="154"/>
      <c r="M1678" s="100"/>
      <c r="N1678" s="279"/>
    </row>
    <row r="1679" spans="2:14" ht="15" customHeight="1" x14ac:dyDescent="0.2">
      <c r="B1679" s="63"/>
      <c r="C1679" s="48"/>
      <c r="D1679" s="13"/>
      <c r="E1679" s="175"/>
      <c r="F1679" s="85"/>
      <c r="G1679" s="85"/>
      <c r="H1679" s="85"/>
      <c r="I1679" s="85"/>
      <c r="J1679" s="86"/>
      <c r="K1679" s="92"/>
      <c r="L1679" s="154"/>
      <c r="M1679" s="100"/>
      <c r="N1679" s="279"/>
    </row>
    <row r="1680" spans="2:14" ht="15" customHeight="1" thickBot="1" x14ac:dyDescent="0.25">
      <c r="B1680" s="63"/>
      <c r="C1680" s="48"/>
      <c r="D1680" s="13"/>
      <c r="E1680" s="44"/>
      <c r="F1680" s="85"/>
      <c r="G1680" s="85"/>
      <c r="H1680" s="85"/>
      <c r="I1680" s="85"/>
      <c r="J1680" s="86"/>
      <c r="K1680" s="92"/>
      <c r="L1680" s="154"/>
      <c r="M1680" s="100"/>
      <c r="N1680" s="279"/>
    </row>
    <row r="1681" spans="2:14" ht="25.5" customHeight="1" x14ac:dyDescent="0.2">
      <c r="B1681" s="63" t="s">
        <v>10631</v>
      </c>
      <c r="C1681" s="123" t="s">
        <v>4720</v>
      </c>
      <c r="D1681" s="187" t="s">
        <v>4665</v>
      </c>
      <c r="E1681" s="662" t="str">
        <f>IFERROR(VLOOKUP($C1681,'SINAPI DEZEMBRO 2020'!$1:$1048576,2,0),IFERROR(VLOOKUP($C1681,'COMP. PROPRIA'!$B$1:$I$79292,4,0),""))</f>
        <v>CONJUNTO DE MASTRO PARA TRÊS BANDEIRAS E PEDESTAL</v>
      </c>
      <c r="F1681" s="663"/>
      <c r="G1681" s="663"/>
      <c r="H1681" s="663"/>
      <c r="I1681" s="663"/>
      <c r="J1681" s="664"/>
      <c r="K1681" s="92">
        <f>K1682</f>
        <v>1</v>
      </c>
      <c r="L1681" s="154" t="str">
        <f>IFERROR(VLOOKUP($C1681,'[2]SINAPI OUTUBRO2019'!$1:$1048576,3,0),IFERROR(VLOOKUP($C1681,'[2]COMP. PROPRIA'!$B$1:$I$1446,5,0),""))</f>
        <v/>
      </c>
      <c r="M1681" s="100"/>
      <c r="N1681" s="279"/>
    </row>
    <row r="1682" spans="2:14" ht="15" customHeight="1" x14ac:dyDescent="0.2">
      <c r="B1682" s="63"/>
      <c r="C1682" s="48"/>
      <c r="D1682" s="13"/>
      <c r="E1682" s="334">
        <v>1</v>
      </c>
      <c r="F1682" s="85"/>
      <c r="G1682" s="85"/>
      <c r="H1682" s="85"/>
      <c r="I1682" s="85"/>
      <c r="J1682" s="86"/>
      <c r="K1682" s="92">
        <f>E1682</f>
        <v>1</v>
      </c>
      <c r="L1682" s="154"/>
      <c r="M1682" s="100"/>
      <c r="N1682" s="279"/>
    </row>
    <row r="1683" spans="2:14" ht="15" customHeight="1" thickBot="1" x14ac:dyDescent="0.25">
      <c r="B1683" s="63"/>
      <c r="C1683" s="48"/>
      <c r="D1683" s="13"/>
      <c r="E1683" s="131"/>
      <c r="F1683" s="126"/>
      <c r="G1683" s="126"/>
      <c r="H1683" s="127"/>
      <c r="I1683" s="85"/>
      <c r="J1683" s="86"/>
      <c r="K1683" s="92"/>
      <c r="L1683" s="154"/>
      <c r="M1683" s="100"/>
      <c r="N1683" s="279"/>
    </row>
    <row r="1684" spans="2:14" ht="47.25" customHeight="1" x14ac:dyDescent="0.2">
      <c r="B1684" s="63" t="s">
        <v>12428</v>
      </c>
      <c r="C1684" s="48">
        <v>99839</v>
      </c>
      <c r="D1684" s="122" t="s">
        <v>7</v>
      </c>
      <c r="E1684" s="662" t="str">
        <f>IFERROR(VLOOKUP($C1684,'SINAPI DEZEMBRO 2020'!$1:$1048576,2,0),IFERROR(VLOOKUP($C1684,'COMP. PROPRIA'!$B$1:$I$79292,4,0),""))</f>
        <v>GUARDA-CORPO DE AÇO GALVANIZADO DE 1,10M DE ALTURA, MONTANTES TUBULARES DE 1.1/2 ESPAÇADOS DE 1,20M, TRAVESSA SUPERIOR DE 2, GRADIL FORMADO POR BARRAS CHATAS EM FERRO DE 32X4,8MM, FIXADO COM CHUMBADOR MECÂNICO. AF_04/2019_P</v>
      </c>
      <c r="F1684" s="663"/>
      <c r="G1684" s="663"/>
      <c r="H1684" s="663"/>
      <c r="I1684" s="663"/>
      <c r="J1684" s="664"/>
      <c r="K1684" s="34">
        <f>K1686</f>
        <v>75</v>
      </c>
      <c r="L1684" s="154" t="str">
        <f>IFERROR(VLOOKUP($C1684,'SINAPI DEZEMBRO 2020'!$1:$1048576,3,0),IFERROR(VLOOKUP($C1684,'COMP. PROPRIA'!$B$1:$I$79292,5,0),""))</f>
        <v>M</v>
      </c>
      <c r="M1684" s="100"/>
      <c r="N1684" s="279"/>
    </row>
    <row r="1685" spans="2:14" ht="15" customHeight="1" x14ac:dyDescent="0.2">
      <c r="B1685" s="63"/>
      <c r="C1685" s="48"/>
      <c r="D1685" s="48"/>
      <c r="E1685" s="167" t="s">
        <v>4685</v>
      </c>
      <c r="F1685" s="132"/>
      <c r="G1685" s="132"/>
      <c r="H1685" s="132"/>
      <c r="I1685" s="122"/>
      <c r="J1685" s="98"/>
      <c r="K1685" s="92"/>
      <c r="L1685" s="154"/>
      <c r="M1685" s="100"/>
      <c r="N1685" s="279"/>
    </row>
    <row r="1686" spans="2:14" ht="15" customHeight="1" x14ac:dyDescent="0.2">
      <c r="B1686" s="63"/>
      <c r="C1686" s="48"/>
      <c r="D1686" s="48"/>
      <c r="E1686" s="120">
        <v>75</v>
      </c>
      <c r="F1686" s="126"/>
      <c r="G1686" s="126"/>
      <c r="H1686" s="127"/>
      <c r="I1686" s="125"/>
      <c r="J1686" s="98"/>
      <c r="K1686" s="92">
        <f>E1686</f>
        <v>75</v>
      </c>
      <c r="L1686" s="154"/>
      <c r="M1686" s="100"/>
      <c r="N1686" s="279"/>
    </row>
    <row r="1687" spans="2:14" ht="15" customHeight="1" thickBot="1" x14ac:dyDescent="0.25">
      <c r="B1687" s="63"/>
      <c r="C1687" s="48"/>
      <c r="D1687" s="13"/>
      <c r="E1687" s="131"/>
      <c r="F1687" s="126"/>
      <c r="G1687" s="126"/>
      <c r="H1687" s="127"/>
      <c r="I1687" s="85"/>
      <c r="J1687" s="86"/>
      <c r="K1687" s="92"/>
      <c r="L1687" s="154"/>
      <c r="M1687" s="100"/>
      <c r="N1687" s="279"/>
    </row>
    <row r="1688" spans="2:14" ht="15" customHeight="1" x14ac:dyDescent="0.2">
      <c r="B1688" s="63" t="s">
        <v>11963</v>
      </c>
      <c r="C1688" s="48" t="s">
        <v>11964</v>
      </c>
      <c r="D1688" s="187" t="s">
        <v>4665</v>
      </c>
      <c r="E1688" s="662" t="str">
        <f>IFERROR(VLOOKUP($C1688,'SINAPI DEZEMBRO 2020'!$1:$1048576,2,0),IFERROR(VLOOKUP($C1688,'COMP. PROPRIA'!$B$1:$I$79292,4,0),""))</f>
        <v>PEDRA BRITADA N. 2 (19 A 38 MM) FORNECIMENTO E INSTALAÇÃO</v>
      </c>
      <c r="F1688" s="663"/>
      <c r="G1688" s="663"/>
      <c r="H1688" s="663"/>
      <c r="I1688" s="663"/>
      <c r="J1688" s="664"/>
      <c r="K1688" s="34">
        <f>K1690</f>
        <v>50</v>
      </c>
      <c r="L1688" s="154" t="str">
        <f>'COMP. PROPRIA'!F859</f>
        <v xml:space="preserve">M3    </v>
      </c>
      <c r="M1688" s="100"/>
      <c r="N1688" s="279"/>
    </row>
    <row r="1689" spans="2:14" ht="15" customHeight="1" x14ac:dyDescent="0.2">
      <c r="B1689" s="63"/>
      <c r="C1689" s="48"/>
      <c r="D1689" s="48"/>
      <c r="E1689" s="167" t="s">
        <v>4685</v>
      </c>
      <c r="F1689" s="132"/>
      <c r="G1689" s="132"/>
      <c r="H1689" s="132"/>
      <c r="I1689" s="122"/>
      <c r="J1689" s="98"/>
      <c r="K1689" s="92"/>
      <c r="L1689" s="154"/>
      <c r="M1689" s="100"/>
      <c r="N1689" s="279"/>
    </row>
    <row r="1690" spans="2:14" ht="15" customHeight="1" x14ac:dyDescent="0.2">
      <c r="B1690" s="63"/>
      <c r="C1690" s="48"/>
      <c r="D1690" s="48"/>
      <c r="E1690" s="120">
        <v>50</v>
      </c>
      <c r="F1690" s="126"/>
      <c r="G1690" s="126"/>
      <c r="H1690" s="127"/>
      <c r="I1690" s="125"/>
      <c r="J1690" s="98"/>
      <c r="K1690" s="92">
        <f>E1690</f>
        <v>50</v>
      </c>
      <c r="L1690" s="154"/>
      <c r="M1690" s="100"/>
      <c r="N1690" s="279"/>
    </row>
    <row r="1691" spans="2:14" ht="15" customHeight="1" thickBot="1" x14ac:dyDescent="0.25">
      <c r="B1691" s="63"/>
      <c r="C1691" s="48"/>
      <c r="D1691" s="13"/>
      <c r="E1691" s="131"/>
      <c r="F1691" s="126"/>
      <c r="G1691" s="126"/>
      <c r="H1691" s="127"/>
      <c r="I1691" s="85"/>
      <c r="J1691" s="86"/>
      <c r="K1691" s="92"/>
      <c r="L1691" s="154"/>
      <c r="M1691" s="100"/>
      <c r="N1691" s="279"/>
    </row>
    <row r="1692" spans="2:14" ht="15.75" customHeight="1" thickBot="1" x14ac:dyDescent="0.25">
      <c r="B1692" s="63"/>
      <c r="C1692" s="48"/>
      <c r="D1692" s="13"/>
      <c r="E1692" s="680" t="s">
        <v>4886</v>
      </c>
      <c r="F1692" s="681"/>
      <c r="G1692" s="681"/>
      <c r="H1692" s="681"/>
      <c r="I1692" s="681"/>
      <c r="J1692" s="682"/>
      <c r="K1692" s="92"/>
      <c r="M1692" s="100"/>
      <c r="N1692" s="279"/>
    </row>
    <row r="1693" spans="2:14" ht="15" customHeight="1" x14ac:dyDescent="0.2">
      <c r="B1693" s="63"/>
      <c r="C1693" s="48" t="s">
        <v>4718</v>
      </c>
      <c r="D1693" s="187" t="s">
        <v>4665</v>
      </c>
      <c r="E1693" s="662" t="str">
        <f>IFERROR(VLOOKUP($C1693,'SINAPI DEZEMBRO 2020'!$1:$1048576,2,0),IFERROR(VLOOKUP($C1693,'COMP. PROPRIA'!$B$1:$I$79292,4,0),""))</f>
        <v>LIMPEZA DE ESQUADRIAS COM PANO ÚMIDO</v>
      </c>
      <c r="F1693" s="663"/>
      <c r="G1693" s="663"/>
      <c r="H1693" s="663"/>
      <c r="I1693" s="663"/>
      <c r="J1693" s="664"/>
      <c r="K1693" s="34">
        <f>K1694</f>
        <v>305.60000000000002</v>
      </c>
      <c r="L1693" s="154" t="s">
        <v>54</v>
      </c>
      <c r="M1693" s="100"/>
      <c r="N1693" s="279"/>
    </row>
    <row r="1694" spans="2:14" ht="12.75" customHeight="1" x14ac:dyDescent="0.2">
      <c r="B1694" s="63"/>
      <c r="C1694" s="48"/>
      <c r="D1694" s="48"/>
      <c r="E1694" s="120">
        <v>305.60000000000002</v>
      </c>
      <c r="F1694" s="41">
        <v>1</v>
      </c>
      <c r="G1694" s="41">
        <v>1</v>
      </c>
      <c r="H1694" s="104">
        <v>1</v>
      </c>
      <c r="I1694" s="125"/>
      <c r="J1694" s="98"/>
      <c r="K1694" s="92">
        <f>E1694*F1694*G1694</f>
        <v>305.60000000000002</v>
      </c>
      <c r="L1694" s="154"/>
      <c r="M1694" s="100"/>
      <c r="N1694" s="279"/>
    </row>
    <row r="1695" spans="2:14" ht="12.75" customHeight="1" thickBot="1" x14ac:dyDescent="0.25">
      <c r="B1695" s="63"/>
      <c r="C1695" s="13"/>
      <c r="D1695" s="13"/>
      <c r="E1695" s="84"/>
      <c r="F1695" s="101"/>
      <c r="G1695" s="101"/>
      <c r="H1695" s="101"/>
      <c r="I1695" s="101"/>
      <c r="J1695" s="53"/>
      <c r="K1695" s="93"/>
      <c r="L1695" s="154"/>
      <c r="M1695" s="100"/>
      <c r="N1695" s="279"/>
    </row>
    <row r="1696" spans="2:14" s="278" customFormat="1" ht="12.75" customHeight="1" x14ac:dyDescent="0.2">
      <c r="B1696" s="63"/>
      <c r="C1696" s="48">
        <v>99806</v>
      </c>
      <c r="D1696" s="187" t="s">
        <v>7</v>
      </c>
      <c r="E1696" s="662" t="str">
        <f>IFERROR(VLOOKUP($C1696,'SINAPI DEZEMBRO 2020'!$1:$1048576,2,0),IFERROR(VLOOKUP($C1696,'COMP. PROPRIA'!$B$1:$I$79292,4,0),""))</f>
        <v>LIMPEZA DE REVESTIMENTO CERÂMICO EM PAREDE COM PANO ÚMIDO AF_04/2019</v>
      </c>
      <c r="F1696" s="663"/>
      <c r="G1696" s="663"/>
      <c r="H1696" s="663"/>
      <c r="I1696" s="663"/>
      <c r="J1696" s="664"/>
      <c r="K1696" s="34">
        <f>K1697</f>
        <v>98.69</v>
      </c>
      <c r="L1696" s="154" t="s">
        <v>54</v>
      </c>
      <c r="M1696" s="100"/>
      <c r="N1696" s="279"/>
    </row>
    <row r="1697" spans="2:14" s="278" customFormat="1" ht="12.75" customHeight="1" x14ac:dyDescent="0.2">
      <c r="B1697" s="63"/>
      <c r="C1697" s="48"/>
      <c r="D1697" s="48"/>
      <c r="E1697" s="120">
        <v>98.69</v>
      </c>
      <c r="F1697" s="41">
        <v>1</v>
      </c>
      <c r="G1697" s="41">
        <v>1</v>
      </c>
      <c r="H1697" s="104">
        <v>1</v>
      </c>
      <c r="I1697" s="125"/>
      <c r="J1697" s="98"/>
      <c r="K1697" s="92">
        <f>E1697*F1697*G1697</f>
        <v>98.69</v>
      </c>
      <c r="L1697" s="154"/>
      <c r="M1697" s="100"/>
      <c r="N1697" s="279"/>
    </row>
    <row r="1698" spans="2:14" s="278" customFormat="1" ht="12.75" customHeight="1" thickBot="1" x14ac:dyDescent="0.25">
      <c r="B1698" s="63"/>
      <c r="C1698" s="13"/>
      <c r="D1698" s="13"/>
      <c r="E1698" s="84"/>
      <c r="F1698" s="101"/>
      <c r="G1698" s="101"/>
      <c r="H1698" s="101"/>
      <c r="I1698" s="101"/>
      <c r="J1698" s="53"/>
      <c r="K1698" s="93"/>
      <c r="L1698" s="154"/>
      <c r="M1698" s="100"/>
      <c r="N1698" s="279"/>
    </row>
    <row r="1699" spans="2:14" s="278" customFormat="1" ht="12.75" customHeight="1" x14ac:dyDescent="0.2">
      <c r="B1699" s="63" t="s">
        <v>4887</v>
      </c>
      <c r="C1699" s="48">
        <v>99814</v>
      </c>
      <c r="D1699" s="187" t="s">
        <v>7</v>
      </c>
      <c r="E1699" s="662" t="str">
        <f>IFERROR(VLOOKUP($C1699,'SINAPI DEZEMBRO 2020'!$1:$1048576,2,0),IFERROR(VLOOKUP($C1699,'COMP. PROPRIA'!$B$1:$I$79292,4,0),""))</f>
        <v>LIMPEZA DE SUPERFÍCIE COM JATO DE ALTA PRESSÃO. AF_04/2019</v>
      </c>
      <c r="F1699" s="663"/>
      <c r="G1699" s="663"/>
      <c r="H1699" s="663"/>
      <c r="I1699" s="663"/>
      <c r="J1699" s="664"/>
      <c r="K1699" s="34">
        <f>K1700</f>
        <v>1187.1600000000001</v>
      </c>
      <c r="L1699" s="154" t="s">
        <v>54</v>
      </c>
      <c r="M1699" s="100"/>
      <c r="N1699" s="279"/>
    </row>
    <row r="1700" spans="2:14" s="278" customFormat="1" ht="12.75" customHeight="1" x14ac:dyDescent="0.2">
      <c r="B1700" s="63"/>
      <c r="C1700" s="48"/>
      <c r="D1700" s="48"/>
      <c r="E1700" s="120">
        <v>1187.1600000000001</v>
      </c>
      <c r="F1700" s="41">
        <v>1</v>
      </c>
      <c r="G1700" s="41">
        <v>1</v>
      </c>
      <c r="H1700" s="104">
        <v>1</v>
      </c>
      <c r="I1700" s="125"/>
      <c r="J1700" s="98"/>
      <c r="K1700" s="92">
        <f>E1700*F1700*G1700</f>
        <v>1187.1600000000001</v>
      </c>
      <c r="L1700" s="154"/>
      <c r="M1700" s="100"/>
      <c r="N1700" s="279"/>
    </row>
    <row r="1701" spans="2:14" s="278" customFormat="1" ht="12.75" customHeight="1" thickBot="1" x14ac:dyDescent="0.25">
      <c r="B1701" s="63"/>
      <c r="C1701" s="13"/>
      <c r="D1701" s="13"/>
      <c r="E1701" s="84"/>
      <c r="F1701" s="101"/>
      <c r="G1701" s="101"/>
      <c r="H1701" s="101"/>
      <c r="I1701" s="101"/>
      <c r="J1701" s="53"/>
      <c r="K1701" s="93"/>
      <c r="L1701" s="154"/>
      <c r="M1701" s="100"/>
      <c r="N1701" s="279"/>
    </row>
    <row r="1702" spans="2:14" s="278" customFormat="1" ht="12.75" customHeight="1" x14ac:dyDescent="0.2">
      <c r="B1702" s="63"/>
      <c r="C1702" s="48">
        <v>98524</v>
      </c>
      <c r="D1702" s="187" t="s">
        <v>7</v>
      </c>
      <c r="E1702" s="662" t="str">
        <f>IFERROR(VLOOKUP($C1702,'SINAPI DEZEMBRO 2020'!$1:$1048576,2,0),IFERROR(VLOOKUP($C1702,'COMP. PROPRIA'!$B$1:$I$79292,4,0),""))</f>
        <v>LIMPEZA MANUAL DE VEGETAÇÃO EM TERRENO COM ENXADA.AF_05/2018</v>
      </c>
      <c r="F1702" s="663"/>
      <c r="G1702" s="663"/>
      <c r="H1702" s="663"/>
      <c r="I1702" s="663"/>
      <c r="J1702" s="664"/>
      <c r="K1702" s="34">
        <f>K1703</f>
        <v>670</v>
      </c>
      <c r="L1702" s="154" t="s">
        <v>54</v>
      </c>
      <c r="M1702" s="100"/>
      <c r="N1702" s="279"/>
    </row>
    <row r="1703" spans="2:14" s="278" customFormat="1" ht="12.75" customHeight="1" x14ac:dyDescent="0.2">
      <c r="B1703" s="63"/>
      <c r="C1703" s="48"/>
      <c r="D1703" s="48"/>
      <c r="E1703" s="120">
        <v>670</v>
      </c>
      <c r="F1703" s="41">
        <v>1</v>
      </c>
      <c r="G1703" s="41">
        <v>1</v>
      </c>
      <c r="H1703" s="104">
        <v>1</v>
      </c>
      <c r="I1703" s="125"/>
      <c r="J1703" s="98"/>
      <c r="K1703" s="92">
        <f>E1703*F1703*G1703</f>
        <v>670</v>
      </c>
      <c r="L1703" s="154"/>
      <c r="M1703" s="100"/>
      <c r="N1703" s="279"/>
    </row>
    <row r="1704" spans="2:14" s="278" customFormat="1" ht="12.75" customHeight="1" x14ac:dyDescent="0.2">
      <c r="B1704" s="63"/>
      <c r="C1704" s="13"/>
      <c r="D1704" s="13"/>
      <c r="E1704" s="84"/>
      <c r="F1704" s="101"/>
      <c r="G1704" s="101"/>
      <c r="H1704" s="101"/>
      <c r="I1704" s="101"/>
      <c r="J1704" s="53"/>
      <c r="K1704" s="93"/>
      <c r="L1704" s="154"/>
      <c r="M1704" s="100"/>
      <c r="N1704" s="279"/>
    </row>
    <row r="1705" spans="2:14" ht="13.5" customHeight="1" thickBot="1" x14ac:dyDescent="0.25">
      <c r="B1705" s="66"/>
      <c r="C1705" s="16"/>
      <c r="D1705" s="16"/>
      <c r="E1705" s="179"/>
      <c r="F1705" s="40"/>
      <c r="G1705" s="40"/>
      <c r="H1705" s="40"/>
      <c r="I1705" s="40"/>
      <c r="J1705" s="56"/>
      <c r="K1705" s="94"/>
      <c r="L1705" s="52"/>
      <c r="M1705" s="107"/>
      <c r="N1705" s="57"/>
    </row>
    <row r="1706" spans="2:14" ht="15" customHeight="1" x14ac:dyDescent="0.2"/>
    <row r="1707" spans="2:14" ht="12.75" customHeight="1" x14ac:dyDescent="0.2"/>
    <row r="1708" spans="2:14" ht="15" customHeight="1" x14ac:dyDescent="0.2"/>
    <row r="1709" spans="2:14" ht="12.75" customHeight="1" x14ac:dyDescent="0.2"/>
    <row r="1710" spans="2:14" ht="15" customHeight="1" x14ac:dyDescent="0.2"/>
    <row r="1711" spans="2:14" ht="12.75" customHeight="1" x14ac:dyDescent="0.2"/>
    <row r="1712" spans="2:14" ht="15" customHeight="1" x14ac:dyDescent="0.2"/>
    <row r="1713" spans="5:10" ht="13.5" customHeight="1" x14ac:dyDescent="0.2"/>
    <row r="1714" spans="5:10" ht="12.75" customHeight="1" x14ac:dyDescent="0.2"/>
    <row r="1715" spans="5:10" ht="12.75" customHeight="1" x14ac:dyDescent="0.2"/>
    <row r="1716" spans="5:10" ht="12.75" customHeight="1" x14ac:dyDescent="0.2"/>
    <row r="1717" spans="5:10" ht="12.75" customHeight="1" x14ac:dyDescent="0.2"/>
    <row r="1718" spans="5:10" ht="12.75" customHeight="1" thickBot="1" x14ac:dyDescent="0.25"/>
    <row r="1719" spans="5:10" x14ac:dyDescent="0.2">
      <c r="E1719" s="662">
        <f>IFERROR(VLOOKUP($C1719,'SINAPI DEZEMBRO 2020'!$1:$1048576,2,0),IFERROR(VLOOKUP($C1719,'COMP. PROPRIA'!$B$1:$I$79292,4,0),""))</f>
        <v>0</v>
      </c>
      <c r="F1719" s="663"/>
      <c r="G1719" s="663"/>
      <c r="H1719" s="663"/>
      <c r="I1719" s="663"/>
      <c r="J1719" s="664"/>
    </row>
  </sheetData>
  <autoFilter ref="B1:P1718" xr:uid="{00000000-0009-0000-0000-000001000000}"/>
  <mergeCells count="430">
    <mergeCell ref="E1719:J1719"/>
    <mergeCell ref="E889:J889"/>
    <mergeCell ref="E1468:J1468"/>
    <mergeCell ref="E1472:J1472"/>
    <mergeCell ref="E1476:J1476"/>
    <mergeCell ref="E1480:J1480"/>
    <mergeCell ref="E1433:J1433"/>
    <mergeCell ref="E1445:J1445"/>
    <mergeCell ref="E1449:J1449"/>
    <mergeCell ref="E1453:J1453"/>
    <mergeCell ref="E1441:J1441"/>
    <mergeCell ref="E1457:J1457"/>
    <mergeCell ref="E1661:J1661"/>
    <mergeCell ref="E1150:J1150"/>
    <mergeCell ref="E1154:J1154"/>
    <mergeCell ref="E1158:J1158"/>
    <mergeCell ref="E1162:J1162"/>
    <mergeCell ref="E1341:J1341"/>
    <mergeCell ref="E1345:J1345"/>
    <mergeCell ref="E964:J964"/>
    <mergeCell ref="E968:J968"/>
    <mergeCell ref="E1138:J1138"/>
    <mergeCell ref="E1658:J1658"/>
    <mergeCell ref="E1650:J1650"/>
    <mergeCell ref="E4:J4"/>
    <mergeCell ref="E6:J6"/>
    <mergeCell ref="E761:J761"/>
    <mergeCell ref="E633:J633"/>
    <mergeCell ref="E676:J676"/>
    <mergeCell ref="E782:J782"/>
    <mergeCell ref="E1587:J1587"/>
    <mergeCell ref="E1664:J1664"/>
    <mergeCell ref="E1692:J1692"/>
    <mergeCell ref="E198:J198"/>
    <mergeCell ref="E1576:J1576"/>
    <mergeCell ref="E1578:J1578"/>
    <mergeCell ref="E1580:J1580"/>
    <mergeCell ref="E1582:J1582"/>
    <mergeCell ref="E1584:J1584"/>
    <mergeCell ref="E1545:J1545"/>
    <mergeCell ref="E1437:J1437"/>
    <mergeCell ref="E1516:J1516"/>
    <mergeCell ref="E1484:J1484"/>
    <mergeCell ref="E1488:J1488"/>
    <mergeCell ref="E1492:J1492"/>
    <mergeCell ref="E1496:J1496"/>
    <mergeCell ref="E1504:J1504"/>
    <mergeCell ref="E1500:J1500"/>
    <mergeCell ref="E1702:J1702"/>
    <mergeCell ref="E628:J628"/>
    <mergeCell ref="E1604:J1604"/>
    <mergeCell ref="E1693:J1693"/>
    <mergeCell ref="E1551:J1551"/>
    <mergeCell ref="E1555:J1555"/>
    <mergeCell ref="E1559:J1559"/>
    <mergeCell ref="E1563:J1563"/>
    <mergeCell ref="E1567:J1567"/>
    <mergeCell ref="E1571:J1571"/>
    <mergeCell ref="E1520:J1520"/>
    <mergeCell ref="E1524:J1524"/>
    <mergeCell ref="E1528:J1528"/>
    <mergeCell ref="E1532:J1532"/>
    <mergeCell ref="E1537:J1537"/>
    <mergeCell ref="E1539:J1539"/>
    <mergeCell ref="E1541:J1541"/>
    <mergeCell ref="E1543:J1543"/>
    <mergeCell ref="E1547:J1547"/>
    <mergeCell ref="E1549:J1549"/>
    <mergeCell ref="E1421:J1421"/>
    <mergeCell ref="E1425:J1425"/>
    <mergeCell ref="E1429:J1429"/>
    <mergeCell ref="E634:J634"/>
    <mergeCell ref="E681:J681"/>
    <mergeCell ref="E811:J811"/>
    <mergeCell ref="E598:J598"/>
    <mergeCell ref="E741:J741"/>
    <mergeCell ref="E766:J766"/>
    <mergeCell ref="E867:J867"/>
    <mergeCell ref="E650:J650"/>
    <mergeCell ref="E544:J544"/>
    <mergeCell ref="E552:J552"/>
    <mergeCell ref="E646:J646"/>
    <mergeCell ref="E757:J757"/>
    <mergeCell ref="E705:J705"/>
    <mergeCell ref="E783:J783"/>
    <mergeCell ref="E787:J787"/>
    <mergeCell ref="E1295:J1295"/>
    <mergeCell ref="E1300:J1300"/>
    <mergeCell ref="E1304:J1304"/>
    <mergeCell ref="E372:J372"/>
    <mergeCell ref="E365:J365"/>
    <mergeCell ref="E408:J408"/>
    <mergeCell ref="E409:J409"/>
    <mergeCell ref="E406:J406"/>
    <mergeCell ref="E407:J407"/>
    <mergeCell ref="E390:J390"/>
    <mergeCell ref="E399:J399"/>
    <mergeCell ref="E392:J392"/>
    <mergeCell ref="E795:J795"/>
    <mergeCell ref="E799:J799"/>
    <mergeCell ref="E956:J956"/>
    <mergeCell ref="E919:J919"/>
    <mergeCell ref="E923:J923"/>
    <mergeCell ref="E927:J927"/>
    <mergeCell ref="E931:J931"/>
    <mergeCell ref="E936:J936"/>
    <mergeCell ref="E859:J859"/>
    <mergeCell ref="E863:J863"/>
    <mergeCell ref="E586:J586"/>
    <mergeCell ref="E427:J427"/>
    <mergeCell ref="E1640:J1640"/>
    <mergeCell ref="E1644:J1644"/>
    <mergeCell ref="E883:J883"/>
    <mergeCell ref="E823:J823"/>
    <mergeCell ref="E827:J827"/>
    <mergeCell ref="E831:J831"/>
    <mergeCell ref="E1612:J1612"/>
    <mergeCell ref="E871:J871"/>
    <mergeCell ref="E879:J879"/>
    <mergeCell ref="E875:J875"/>
    <mergeCell ref="E855:J855"/>
    <mergeCell ref="E1632:J1632"/>
    <mergeCell ref="E1333:J1333"/>
    <mergeCell ref="E1337:J1337"/>
    <mergeCell ref="E1291:J1291"/>
    <mergeCell ref="E1194:J1194"/>
    <mergeCell ref="E1287:J1287"/>
    <mergeCell ref="E1242:J1242"/>
    <mergeCell ref="E1246:J1246"/>
    <mergeCell ref="E1250:J1250"/>
    <mergeCell ref="E1254:J1254"/>
    <mergeCell ref="E1198:J1198"/>
    <mergeCell ref="E1202:J1202"/>
    <mergeCell ref="E1206:J1206"/>
    <mergeCell ref="E615:J615"/>
    <mergeCell ref="E619:J619"/>
    <mergeCell ref="E656:J656"/>
    <mergeCell ref="E664:J664"/>
    <mergeCell ref="E670:J670"/>
    <mergeCell ref="E256:J256"/>
    <mergeCell ref="E228:J228"/>
    <mergeCell ref="E623:J623"/>
    <mergeCell ref="E611:J611"/>
    <mergeCell ref="E358:J358"/>
    <mergeCell ref="E479:J479"/>
    <mergeCell ref="E404:J404"/>
    <mergeCell ref="E410:J410"/>
    <mergeCell ref="E282:J282"/>
    <mergeCell ref="E298:J298"/>
    <mergeCell ref="E286:J286"/>
    <mergeCell ref="E290:J290"/>
    <mergeCell ref="E337:J337"/>
    <mergeCell ref="E341:J341"/>
    <mergeCell ref="E556:J556"/>
    <mergeCell ref="E594:J594"/>
    <mergeCell ref="E531:J531"/>
    <mergeCell ref="E536:J536"/>
    <mergeCell ref="E540:J540"/>
    <mergeCell ref="E1283:J1283"/>
    <mergeCell ref="E1512:J1512"/>
    <mergeCell ref="E988:J988"/>
    <mergeCell ref="E992:J992"/>
    <mergeCell ref="E1417:J1417"/>
    <mergeCell ref="E1270:J1270"/>
    <mergeCell ref="E1274:J1274"/>
    <mergeCell ref="E1278:J1278"/>
    <mergeCell ref="E1308:J1308"/>
    <mergeCell ref="E1312:J1312"/>
    <mergeCell ref="E1316:J1316"/>
    <mergeCell ref="E1320:J1320"/>
    <mergeCell ref="E1325:J1325"/>
    <mergeCell ref="E1329:J1329"/>
    <mergeCell ref="E1324:J1324"/>
    <mergeCell ref="E1299:J1299"/>
    <mergeCell ref="E1282:J1282"/>
    <mergeCell ref="E1214:J1214"/>
    <mergeCell ref="E1218:J1218"/>
    <mergeCell ref="E1222:J1222"/>
    <mergeCell ref="E1226:J1226"/>
    <mergeCell ref="E1230:J1230"/>
    <mergeCell ref="E1234:J1234"/>
    <mergeCell ref="E1238:J1238"/>
    <mergeCell ref="E1636:J1636"/>
    <mergeCell ref="E1624:J1624"/>
    <mergeCell ref="E1616:J1616"/>
    <mergeCell ref="E1620:J1620"/>
    <mergeCell ref="E1349:J1349"/>
    <mergeCell ref="E1353:J1353"/>
    <mergeCell ref="E1357:J1357"/>
    <mergeCell ref="E1361:J1361"/>
    <mergeCell ref="E1365:J1365"/>
    <mergeCell ref="E1369:J1369"/>
    <mergeCell ref="E1373:J1373"/>
    <mergeCell ref="E1377:J1377"/>
    <mergeCell ref="E1381:J1381"/>
    <mergeCell ref="E1385:J1385"/>
    <mergeCell ref="E1389:J1389"/>
    <mergeCell ref="E1393:J1393"/>
    <mergeCell ref="E1586:J1586"/>
    <mergeCell ref="E1397:J1397"/>
    <mergeCell ref="E1401:J1401"/>
    <mergeCell ref="E1405:J1405"/>
    <mergeCell ref="E1409:J1409"/>
    <mergeCell ref="E1460:J1460"/>
    <mergeCell ref="E1464:J1464"/>
    <mergeCell ref="E1508:J1508"/>
    <mergeCell ref="E45:J45"/>
    <mergeCell ref="E74:J74"/>
    <mergeCell ref="E952:J952"/>
    <mergeCell ref="E948:J948"/>
    <mergeCell ref="E721:J721"/>
    <mergeCell ref="E697:J697"/>
    <mergeCell ref="E701:J701"/>
    <mergeCell ref="E749:J749"/>
    <mergeCell ref="E753:J753"/>
    <mergeCell ref="E940:J940"/>
    <mergeCell ref="E944:J944"/>
    <mergeCell ref="E935:J935"/>
    <mergeCell ref="E914:J914"/>
    <mergeCell ref="E894:J894"/>
    <mergeCell ref="E815:J815"/>
    <mergeCell ref="E819:J819"/>
    <mergeCell ref="E803:J803"/>
    <mergeCell ref="E807:J807"/>
    <mergeCell ref="E915:J915"/>
    <mergeCell ref="E607:J607"/>
    <mergeCell ref="E717:J717"/>
    <mergeCell ref="E762:J762"/>
    <mergeCell ref="E252:J252"/>
    <mergeCell ref="E240:J240"/>
    <mergeCell ref="E22:J22"/>
    <mergeCell ref="E7:J7"/>
    <mergeCell ref="E11:J11"/>
    <mergeCell ref="E13:J13"/>
    <mergeCell ref="E26:J26"/>
    <mergeCell ref="E25:J25"/>
    <mergeCell ref="E34:J34"/>
    <mergeCell ref="E38:J38"/>
    <mergeCell ref="E30:J30"/>
    <mergeCell ref="E23:J23"/>
    <mergeCell ref="E19:J19"/>
    <mergeCell ref="E1413:J1413"/>
    <mergeCell ref="E1190:J1190"/>
    <mergeCell ref="E1174:J1174"/>
    <mergeCell ref="E1178:J1178"/>
    <mergeCell ref="E1182:J1182"/>
    <mergeCell ref="E1186:J1186"/>
    <mergeCell ref="E1596:J1596"/>
    <mergeCell ref="E1600:J1600"/>
    <mergeCell ref="E124:J124"/>
    <mergeCell ref="E314:J314"/>
    <mergeCell ref="E709:J709"/>
    <mergeCell ref="E713:J713"/>
    <mergeCell ref="E417:J417"/>
    <mergeCell ref="E453:J453"/>
    <mergeCell ref="E602:J602"/>
    <mergeCell ref="E149:J149"/>
    <mergeCell ref="E177:J177"/>
    <mergeCell ref="E167:J167"/>
    <mergeCell ref="E161:J161"/>
    <mergeCell ref="E183:J183"/>
    <mergeCell ref="E155:J155"/>
    <mergeCell ref="E158:J158"/>
    <mergeCell ref="E232:J232"/>
    <mergeCell ref="E236:J236"/>
    <mergeCell ref="E1588:J1588"/>
    <mergeCell ref="E1258:J1258"/>
    <mergeCell ref="E186:J186"/>
    <mergeCell ref="E189:J189"/>
    <mergeCell ref="E192:J192"/>
    <mergeCell ref="E195:J195"/>
    <mergeCell ref="E202:J202"/>
    <mergeCell ref="E180:J180"/>
    <mergeCell ref="E208:J208"/>
    <mergeCell ref="E221:J221"/>
    <mergeCell ref="E248:J248"/>
    <mergeCell ref="E244:J244"/>
    <mergeCell ref="E227:J227"/>
    <mergeCell ref="E211:J211"/>
    <mergeCell ref="E212:J212"/>
    <mergeCell ref="E215:J215"/>
    <mergeCell ref="E224:J224"/>
    <mergeCell ref="E218:J218"/>
    <mergeCell ref="E199:J199"/>
    <mergeCell ref="E322:J322"/>
    <mergeCell ref="E976:J976"/>
    <mergeCell ref="E725:J725"/>
    <mergeCell ref="E729:J729"/>
    <mergeCell ref="E733:J733"/>
    <mergeCell ref="E1071:J1071"/>
    <mergeCell ref="E1075:J1075"/>
    <mergeCell ref="E1134:J1134"/>
    <mergeCell ref="E1135:J1135"/>
    <mergeCell ref="E1136:J1136"/>
    <mergeCell ref="E1170:J1170"/>
    <mergeCell ref="E1210:J1210"/>
    <mergeCell ref="E1025:J1025"/>
    <mergeCell ref="E1029:J1029"/>
    <mergeCell ref="E1033:J1033"/>
    <mergeCell ref="E1038:J1038"/>
    <mergeCell ref="E1042:J1042"/>
    <mergeCell ref="E1046:J1046"/>
    <mergeCell ref="E1050:J1050"/>
    <mergeCell ref="E1166:J1166"/>
    <mergeCell ref="E1142:J1142"/>
    <mergeCell ref="E1146:J1146"/>
    <mergeCell ref="E53:J53"/>
    <mergeCell ref="E174:J174"/>
    <mergeCell ref="E106:J106"/>
    <mergeCell ref="E164:J164"/>
    <mergeCell ref="E168:J168"/>
    <mergeCell ref="E171:J171"/>
    <mergeCell ref="E93:J93"/>
    <mergeCell ref="E88:J88"/>
    <mergeCell ref="E152:J152"/>
    <mergeCell ref="E109:J109"/>
    <mergeCell ref="E78:J78"/>
    <mergeCell ref="E133:J133"/>
    <mergeCell ref="E134:J134"/>
    <mergeCell ref="E136:J136"/>
    <mergeCell ref="E143:J143"/>
    <mergeCell ref="E146:J146"/>
    <mergeCell ref="E82:J82"/>
    <mergeCell ref="E121:J121"/>
    <mergeCell ref="E139:J139"/>
    <mergeCell ref="E590:J590"/>
    <mergeCell ref="E330:J330"/>
    <mergeCell ref="E550:J550"/>
    <mergeCell ref="E551:J551"/>
    <mergeCell ref="E422:J422"/>
    <mergeCell ref="E530:J530"/>
    <mergeCell ref="E64:J64"/>
    <mergeCell ref="E68:J68"/>
    <mergeCell ref="E129:J129"/>
    <mergeCell ref="E118:J118"/>
    <mergeCell ref="E99:J99"/>
    <mergeCell ref="E114:J114"/>
    <mergeCell ref="E205:J205"/>
    <mergeCell ref="E326:J326"/>
    <mergeCell ref="E318:J318"/>
    <mergeCell ref="E505:J505"/>
    <mergeCell ref="E294:J294"/>
    <mergeCell ref="E345:J345"/>
    <mergeCell ref="E346:J346"/>
    <mergeCell ref="E351:J351"/>
    <mergeCell ref="E560:J560"/>
    <mergeCell ref="E565:J565"/>
    <mergeCell ref="E580:J580"/>
    <mergeCell ref="E571:J571"/>
    <mergeCell ref="E575:J575"/>
    <mergeCell ref="E376:J376"/>
    <mergeCell ref="E381:J381"/>
    <mergeCell ref="E385:J385"/>
    <mergeCell ref="E426:J426"/>
    <mergeCell ref="E405:J405"/>
    <mergeCell ref="E302:J302"/>
    <mergeCell ref="E309:J309"/>
    <mergeCell ref="E310:J310"/>
    <mergeCell ref="E996:J996"/>
    <mergeCell ref="E770:J770"/>
    <mergeCell ref="E778:J778"/>
    <mergeCell ref="E835:J835"/>
    <mergeCell ref="E839:J839"/>
    <mergeCell ref="E843:J843"/>
    <mergeCell ref="E847:J847"/>
    <mergeCell ref="E851:J851"/>
    <mergeCell ref="E745:J745"/>
    <mergeCell ref="E984:J984"/>
    <mergeCell ref="E791:J791"/>
    <mergeCell ref="E980:J980"/>
    <mergeCell ref="E887:J887"/>
    <mergeCell ref="E907:J907"/>
    <mergeCell ref="E960:J960"/>
    <mergeCell ref="E737:J737"/>
    <mergeCell ref="E693:J693"/>
    <mergeCell ref="E677:J677"/>
    <mergeCell ref="E685:J685"/>
    <mergeCell ref="E689:J689"/>
    <mergeCell ref="E638:J638"/>
    <mergeCell ref="E642:J642"/>
    <mergeCell ref="E898:J898"/>
    <mergeCell ref="E774:J774"/>
    <mergeCell ref="E1681:J1681"/>
    <mergeCell ref="E1684:J1684"/>
    <mergeCell ref="E1688:J1688"/>
    <mergeCell ref="E1654:J1654"/>
    <mergeCell ref="E1608:J1608"/>
    <mergeCell ref="E972:J972"/>
    <mergeCell ref="E1628:J1628"/>
    <mergeCell ref="E1054:J1054"/>
    <mergeCell ref="E1058:J1058"/>
    <mergeCell ref="E1062:J1062"/>
    <mergeCell ref="E1067:J1067"/>
    <mergeCell ref="E1575:J1575"/>
    <mergeCell ref="E1536:J1536"/>
    <mergeCell ref="E1432:J1432"/>
    <mergeCell ref="E1021:J1021"/>
    <mergeCell ref="E1592:J1592"/>
    <mergeCell ref="E1262:J1262"/>
    <mergeCell ref="E1266:J1266"/>
    <mergeCell ref="E1109:J1109"/>
    <mergeCell ref="E1104:J1104"/>
    <mergeCell ref="E1083:J1083"/>
    <mergeCell ref="E1066:J1066"/>
    <mergeCell ref="E1037:J1037"/>
    <mergeCell ref="E1004:J1004"/>
    <mergeCell ref="E1000:J1000"/>
    <mergeCell ref="E1005:J1005"/>
    <mergeCell ref="E1009:J1009"/>
    <mergeCell ref="E1013:J1013"/>
    <mergeCell ref="E1017:J1017"/>
    <mergeCell ref="E1696:J1696"/>
    <mergeCell ref="E1699:J1699"/>
    <mergeCell ref="E1118:J1118"/>
    <mergeCell ref="E1122:J1122"/>
    <mergeCell ref="E1126:J1126"/>
    <mergeCell ref="E1130:J1130"/>
    <mergeCell ref="E1079:J1079"/>
    <mergeCell ref="E1084:J1084"/>
    <mergeCell ref="E1088:J1088"/>
    <mergeCell ref="E1092:J1092"/>
    <mergeCell ref="E1096:J1096"/>
    <mergeCell ref="E1105:J1105"/>
    <mergeCell ref="E1100:J1100"/>
    <mergeCell ref="E1110:J1110"/>
    <mergeCell ref="E1114:J1114"/>
    <mergeCell ref="E1665:J1665"/>
    <mergeCell ref="E1669:J1669"/>
    <mergeCell ref="E1673:J1673"/>
    <mergeCell ref="E1677:J1677"/>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55"/>
  <sheetViews>
    <sheetView view="pageBreakPreview" zoomScale="70" zoomScaleNormal="70" zoomScaleSheetLayoutView="70" workbookViewId="0">
      <selection activeCell="C9" sqref="C9:C10"/>
    </sheetView>
  </sheetViews>
  <sheetFormatPr defaultRowHeight="12.75" x14ac:dyDescent="0.2"/>
  <cols>
    <col min="2" max="2" width="10.85546875" customWidth="1"/>
    <col min="3" max="3" width="58.140625" customWidth="1"/>
    <col min="4" max="4" width="22" style="577" customWidth="1"/>
    <col min="5" max="5" width="17.5703125" customWidth="1"/>
    <col min="6" max="6" width="18.5703125" customWidth="1"/>
    <col min="7" max="7" width="10.140625" bestFit="1" customWidth="1"/>
  </cols>
  <sheetData>
    <row r="1" spans="2:6" ht="47.25" customHeight="1" thickBot="1" x14ac:dyDescent="0.25"/>
    <row r="2" spans="2:6" ht="97.5" customHeight="1" x14ac:dyDescent="0.2">
      <c r="B2" s="734"/>
      <c r="C2" s="735"/>
      <c r="D2" s="735"/>
      <c r="E2" s="736"/>
    </row>
    <row r="3" spans="2:6" ht="15" x14ac:dyDescent="0.2">
      <c r="B3" s="731" t="str">
        <f>'2-ORÇAMENTO'!B3:G3</f>
        <v xml:space="preserve">OBRA:  REFORMA E AMPLIAÇÃO DA ESCOLA MUNICIPAL DE EDUCAÇÃO BASICA </v>
      </c>
      <c r="C3" s="732"/>
      <c r="D3" s="732"/>
      <c r="E3" s="733"/>
    </row>
    <row r="4" spans="2:6" ht="15" x14ac:dyDescent="0.2">
      <c r="B4" s="731" t="str">
        <f>'2-ORÇAMENTO'!B4:G4</f>
        <v>LOCAL: EMEB APOLONIO FRUTUOSO</v>
      </c>
      <c r="C4" s="732"/>
      <c r="D4" s="732"/>
      <c r="E4" s="733"/>
    </row>
    <row r="5" spans="2:6" ht="15" x14ac:dyDescent="0.2">
      <c r="B5" s="731" t="str">
        <f>'2-ORÇAMENTO'!B5:G5</f>
        <v>ENDEREÇO: Av. Valter Fontana, S/n°, Bairro: Construmat - Cristo Rei , VÁRZEA GRANDE - MT</v>
      </c>
      <c r="C5" s="732"/>
      <c r="D5" s="732"/>
      <c r="E5" s="733"/>
    </row>
    <row r="6" spans="2:6" ht="15" customHeight="1" x14ac:dyDescent="0.2">
      <c r="B6" s="731" t="str">
        <f>'2-ORÇAMENTO'!B6:G6</f>
        <v>MUNICÍPIO: VÁRZEA GRANDE - MT</v>
      </c>
      <c r="C6" s="732"/>
      <c r="D6" s="732"/>
      <c r="E6" s="733"/>
    </row>
    <row r="7" spans="2:6" ht="15" x14ac:dyDescent="0.2">
      <c r="B7" s="731" t="str">
        <f>'2-ORÇAMENTO'!B7:G7</f>
        <v>DATA BASE: SINAPI DEZEMBRO - COM DESONERAÇÃO / 2020 - BDI - 28,24%</v>
      </c>
      <c r="C7" s="732"/>
      <c r="D7" s="732"/>
      <c r="E7" s="733"/>
    </row>
    <row r="8" spans="2:6" ht="16.5" customHeight="1" x14ac:dyDescent="0.2">
      <c r="B8" s="725" t="s">
        <v>3894</v>
      </c>
      <c r="C8" s="726"/>
      <c r="D8" s="726"/>
      <c r="E8" s="727"/>
    </row>
    <row r="9" spans="2:6" ht="17.25" customHeight="1" x14ac:dyDescent="0.2">
      <c r="B9" s="728" t="s">
        <v>1</v>
      </c>
      <c r="C9" s="729" t="s">
        <v>10</v>
      </c>
      <c r="D9" s="729" t="s">
        <v>8</v>
      </c>
      <c r="E9" s="730"/>
    </row>
    <row r="10" spans="2:6" ht="15.75" x14ac:dyDescent="0.2">
      <c r="B10" s="728"/>
      <c r="C10" s="729"/>
      <c r="D10" s="578" t="s">
        <v>12</v>
      </c>
      <c r="E10" s="537" t="s">
        <v>13</v>
      </c>
    </row>
    <row r="11" spans="2:6" ht="12.75" customHeight="1" x14ac:dyDescent="0.2">
      <c r="B11" s="709" t="str">
        <f>'2-ORÇAMENTO'!B10</f>
        <v>1.0</v>
      </c>
      <c r="C11" s="715" t="str">
        <f>'2-ORÇAMENTO'!E10</f>
        <v xml:space="preserve">ADIMINISTRAÇÃO DE OBRA </v>
      </c>
      <c r="D11" s="723">
        <f>'2-ORÇAMENTO'!K15</f>
        <v>98164.83</v>
      </c>
      <c r="E11" s="722">
        <f>D11/$D$45</f>
        <v>8.1717078709229035E-2</v>
      </c>
    </row>
    <row r="12" spans="2:6" ht="12.75" customHeight="1" x14ac:dyDescent="0.2">
      <c r="B12" s="709"/>
      <c r="C12" s="715"/>
      <c r="D12" s="723"/>
      <c r="E12" s="722"/>
      <c r="F12" s="2"/>
    </row>
    <row r="13" spans="2:6" ht="18" customHeight="1" x14ac:dyDescent="0.2">
      <c r="B13" s="709" t="str">
        <f>'2-ORÇAMENTO'!B16</f>
        <v>2.0</v>
      </c>
      <c r="C13" s="715" t="str">
        <f>'2-ORÇAMENTO'!E16</f>
        <v>INSTALAÇÕES DE CANTEIRO E SERVIÇOS PRELIMINARES</v>
      </c>
      <c r="D13" s="723">
        <f>'2-ORÇAMENTO'!K18</f>
        <v>2147.19</v>
      </c>
      <c r="E13" s="722">
        <f>D13/$D$45</f>
        <v>1.7874231966139959E-3</v>
      </c>
      <c r="F13" s="2"/>
    </row>
    <row r="14" spans="2:6" ht="18" customHeight="1" x14ac:dyDescent="0.2">
      <c r="B14" s="709"/>
      <c r="C14" s="715"/>
      <c r="D14" s="723"/>
      <c r="E14" s="722"/>
      <c r="F14" s="2"/>
    </row>
    <row r="15" spans="2:6" ht="12.75" customHeight="1" x14ac:dyDescent="0.2">
      <c r="B15" s="709" t="str">
        <f>'2-ORÇAMENTO'!B19</f>
        <v>3.0</v>
      </c>
      <c r="C15" s="715" t="str">
        <f>'2-ORÇAMENTO'!E19</f>
        <v>DEMOLIÇÕES E RETIRADAS</v>
      </c>
      <c r="D15" s="723">
        <f>'2-ORÇAMENTO'!K39</f>
        <v>37613.25</v>
      </c>
      <c r="E15" s="722">
        <f>D15/$D$45</f>
        <v>3.1311060292773987E-2</v>
      </c>
      <c r="F15" s="2"/>
    </row>
    <row r="16" spans="2:6" ht="12.75" customHeight="1" x14ac:dyDescent="0.2">
      <c r="B16" s="709"/>
      <c r="C16" s="715"/>
      <c r="D16" s="723"/>
      <c r="E16" s="722"/>
      <c r="F16" s="2"/>
    </row>
    <row r="17" spans="2:6" s="277" customFormat="1" ht="12.75" customHeight="1" x14ac:dyDescent="0.2">
      <c r="B17" s="709" t="s">
        <v>690</v>
      </c>
      <c r="C17" s="715" t="str">
        <f>'2-ORÇAMENTO'!E40</f>
        <v>FUNDAÇÃO</v>
      </c>
      <c r="D17" s="723">
        <f>'2-ORÇAMENTO'!K78</f>
        <v>12825.6</v>
      </c>
      <c r="E17" s="722">
        <f>D17/$D$45</f>
        <v>1.0676640143858935E-2</v>
      </c>
      <c r="F17" s="2"/>
    </row>
    <row r="18" spans="2:6" s="277" customFormat="1" ht="12.75" customHeight="1" x14ac:dyDescent="0.2">
      <c r="B18" s="709"/>
      <c r="C18" s="715"/>
      <c r="D18" s="723"/>
      <c r="E18" s="722"/>
      <c r="F18" s="2"/>
    </row>
    <row r="19" spans="2:6" ht="18" customHeight="1" x14ac:dyDescent="0.2">
      <c r="B19" s="709" t="str">
        <f>'2-ORÇAMENTO'!B79</f>
        <v>5.0</v>
      </c>
      <c r="C19" s="715" t="str">
        <f>'2-ORÇAMENTO'!E79</f>
        <v>COBERTURA</v>
      </c>
      <c r="D19" s="723">
        <f>'2-ORÇAMENTO'!K94</f>
        <v>271549.45</v>
      </c>
      <c r="E19" s="722">
        <f>D19/$D$45</f>
        <v>0.22605069228050265</v>
      </c>
      <c r="F19" s="2"/>
    </row>
    <row r="20" spans="2:6" ht="12.75" customHeight="1" x14ac:dyDescent="0.2">
      <c r="B20" s="709"/>
      <c r="C20" s="715"/>
      <c r="D20" s="723"/>
      <c r="E20" s="722"/>
      <c r="F20" s="2"/>
    </row>
    <row r="21" spans="2:6" ht="12.75" customHeight="1" x14ac:dyDescent="0.2">
      <c r="B21" s="709" t="str">
        <f>'2-ORÇAMENTO'!B95</f>
        <v>6.0</v>
      </c>
      <c r="C21" s="715" t="str">
        <f>'2-ORÇAMENTO'!E95</f>
        <v>ESQUADRIAS</v>
      </c>
      <c r="D21" s="723">
        <f>'2-ORÇAMENTO'!K104</f>
        <v>88515.91</v>
      </c>
      <c r="E21" s="722">
        <f>D21/$D$45</f>
        <v>7.3684858258187103E-2</v>
      </c>
      <c r="F21" s="2"/>
    </row>
    <row r="22" spans="2:6" ht="12.75" customHeight="1" x14ac:dyDescent="0.2">
      <c r="B22" s="709"/>
      <c r="C22" s="715"/>
      <c r="D22" s="723"/>
      <c r="E22" s="722"/>
      <c r="F22" s="2"/>
    </row>
    <row r="23" spans="2:6" ht="12.75" customHeight="1" x14ac:dyDescent="0.2">
      <c r="B23" s="709" t="str">
        <f>'2-ORÇAMENTO'!B105</f>
        <v>7.0</v>
      </c>
      <c r="C23" s="715" t="str">
        <f>'2-ORÇAMENTO'!E105</f>
        <v>REVESTIMENTOS INTERNOS E EXTERNOS</v>
      </c>
      <c r="D23" s="723">
        <f>'2-ORÇAMENTO'!K114</f>
        <v>35906.839999999997</v>
      </c>
      <c r="E23" s="722">
        <f>D23/$D$45</f>
        <v>2.989056335634354E-2</v>
      </c>
      <c r="F23" s="1"/>
    </row>
    <row r="24" spans="2:6" ht="12.75" customHeight="1" x14ac:dyDescent="0.2">
      <c r="B24" s="709"/>
      <c r="C24" s="715"/>
      <c r="D24" s="723"/>
      <c r="E24" s="722"/>
      <c r="F24" s="2"/>
    </row>
    <row r="25" spans="2:6" ht="12.75" customHeight="1" x14ac:dyDescent="0.2">
      <c r="B25" s="709" t="str">
        <f>'2-ORÇAMENTO'!B115</f>
        <v>8.0</v>
      </c>
      <c r="C25" s="715" t="str">
        <f>'2-ORÇAMENTO'!E115</f>
        <v>PINTURA INTERNA E EXTERNA</v>
      </c>
      <c r="D25" s="723">
        <f>'2-ORÇAMENTO'!K130</f>
        <v>128642.69</v>
      </c>
      <c r="E25" s="722">
        <f>D25/$D$45</f>
        <v>0.10708830060722309</v>
      </c>
    </row>
    <row r="26" spans="2:6" ht="12.75" customHeight="1" x14ac:dyDescent="0.2">
      <c r="B26" s="709"/>
      <c r="C26" s="715"/>
      <c r="D26" s="723"/>
      <c r="E26" s="722"/>
      <c r="F26" s="2"/>
    </row>
    <row r="27" spans="2:6" ht="12.75" customHeight="1" x14ac:dyDescent="0.2">
      <c r="B27" s="709" t="str">
        <f>'2-ORÇAMENTO'!B131</f>
        <v>9.0</v>
      </c>
      <c r="C27" s="724" t="str">
        <f>'2-ORÇAMENTO'!E131</f>
        <v>INSTALAÇÕES HIDROSSANITÁRIAS  ÁGUA FRIA ;ESGOTO;LOUÇAS E METAIS</v>
      </c>
      <c r="D27" s="723">
        <f>'2-ORÇAMENTO'!K217</f>
        <v>107994.51</v>
      </c>
      <c r="E27" s="722">
        <f>D27/$D$45</f>
        <v>8.989977239134038E-2</v>
      </c>
      <c r="F27" s="2"/>
    </row>
    <row r="28" spans="2:6" ht="23.25" customHeight="1" x14ac:dyDescent="0.2">
      <c r="B28" s="709"/>
      <c r="C28" s="724"/>
      <c r="D28" s="723"/>
      <c r="E28" s="722"/>
      <c r="F28" s="2"/>
    </row>
    <row r="29" spans="2:6" ht="12.75" customHeight="1" x14ac:dyDescent="0.2">
      <c r="B29" s="709" t="str">
        <f>'2-ORÇAMENTO'!B218</f>
        <v>10.0</v>
      </c>
      <c r="C29" s="715" t="str">
        <f>'2-ORÇAMENTO'!E218</f>
        <v>PISOS INTERNOS, EXTERNOS E CALÇAMENTOS</v>
      </c>
      <c r="D29" s="723">
        <f>'2-ORÇAMENTO'!K223</f>
        <v>61135.66</v>
      </c>
      <c r="E29" s="722">
        <f>D29/$D$45</f>
        <v>5.0892234420012394E-2</v>
      </c>
      <c r="F29" s="2"/>
    </row>
    <row r="30" spans="2:6" ht="22.5" customHeight="1" x14ac:dyDescent="0.2">
      <c r="B30" s="709"/>
      <c r="C30" s="715"/>
      <c r="D30" s="723"/>
      <c r="E30" s="722"/>
      <c r="F30" s="2"/>
    </row>
    <row r="31" spans="2:6" ht="22.5" customHeight="1" x14ac:dyDescent="0.2">
      <c r="B31" s="709" t="str">
        <f>'2-ORÇAMENTO'!B224</f>
        <v>11.0</v>
      </c>
      <c r="C31" s="715" t="str">
        <f>'2-ORÇAMENTO'!E224</f>
        <v>INSTALAÇÕES ELETRICAS</v>
      </c>
      <c r="D31" s="723">
        <f>'2-ORÇAMENTO'!K293</f>
        <v>97234.65</v>
      </c>
      <c r="E31" s="722">
        <f>D31/$D$45</f>
        <v>8.0942752585771674E-2</v>
      </c>
      <c r="F31" s="2"/>
    </row>
    <row r="32" spans="2:6" ht="13.5" customHeight="1" x14ac:dyDescent="0.2">
      <c r="B32" s="709"/>
      <c r="C32" s="715"/>
      <c r="D32" s="723"/>
      <c r="E32" s="722"/>
      <c r="F32" s="2"/>
    </row>
    <row r="33" spans="1:16384" ht="12.75" customHeight="1" x14ac:dyDescent="0.2">
      <c r="B33" s="719" t="str">
        <f>'2-ORÇAMENTO'!B294</f>
        <v>12.0</v>
      </c>
      <c r="C33" s="720" t="str">
        <f>'2-ORÇAMENTO'!E294</f>
        <v>POSTO DE TRANSFORMAÇÃO</v>
      </c>
      <c r="D33" s="723">
        <f>'2-ORÇAMENTO'!K404</f>
        <v>58836.69</v>
      </c>
      <c r="E33" s="722">
        <f>D33/$D$45</f>
        <v>4.8978462324240864E-2</v>
      </c>
    </row>
    <row r="34" spans="1:16384" ht="30" customHeight="1" x14ac:dyDescent="0.2">
      <c r="B34" s="719"/>
      <c r="C34" s="715"/>
      <c r="D34" s="723"/>
      <c r="E34" s="722"/>
      <c r="F34" s="293"/>
    </row>
    <row r="35" spans="1:16384" s="277" customFormat="1" ht="36.75" customHeight="1" x14ac:dyDescent="0.2">
      <c r="B35" s="574" t="s">
        <v>9467</v>
      </c>
      <c r="C35" s="572" t="str">
        <f>'2-ORÇAMENTO'!E405</f>
        <v>SISTEMA DE PROTEÇÃO CONTRA DESCARGA ATMOSFERICA (SPDA)</v>
      </c>
      <c r="D35" s="579">
        <f>'2-ORÇAMENTO'!K419</f>
        <v>38452.36</v>
      </c>
      <c r="E35" s="573">
        <f>D35/D45</f>
        <v>3.2009575411841594E-2</v>
      </c>
      <c r="F35" s="293"/>
    </row>
    <row r="36" spans="1:16384" s="277" customFormat="1" ht="30" customHeight="1" x14ac:dyDescent="0.2">
      <c r="B36" s="574" t="s">
        <v>12355</v>
      </c>
      <c r="C36" s="572" t="str">
        <f>'2-ORÇAMENTO'!E420</f>
        <v>PREVENÇÃO E COMBATE A INCÊNDIO E PÂNICO</v>
      </c>
      <c r="D36" s="579">
        <f>'2-ORÇAMENTO'!K426</f>
        <v>2502.34</v>
      </c>
      <c r="E36" s="573">
        <f>D36/D45</f>
        <v>2.0830669674388696E-3</v>
      </c>
      <c r="F36" s="293"/>
    </row>
    <row r="37" spans="1:16384" ht="12.75" customHeight="1" x14ac:dyDescent="0.2">
      <c r="A37" s="87"/>
      <c r="B37" s="719" t="s">
        <v>12356</v>
      </c>
      <c r="C37" s="720" t="str">
        <f>'2-ORÇAMENTO'!E427</f>
        <v>ABRIGO DE GAS</v>
      </c>
      <c r="D37" s="721">
        <f>'2-ORÇAMENTO'!K443</f>
        <v>4969.21</v>
      </c>
      <c r="E37" s="722">
        <f>D37/$D$45</f>
        <v>4.1366070179379728E-3</v>
      </c>
      <c r="F37" s="293"/>
    </row>
    <row r="38" spans="1:16384" ht="28.5" customHeight="1" x14ac:dyDescent="0.2">
      <c r="A38" s="87"/>
      <c r="B38" s="719"/>
      <c r="C38" s="715"/>
      <c r="D38" s="721"/>
      <c r="E38" s="722"/>
      <c r="F38" s="293"/>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row>
    <row r="39" spans="1:16384" ht="12.75" customHeight="1" thickBot="1" x14ac:dyDescent="0.25">
      <c r="A39" s="87"/>
      <c r="B39" s="719" t="s">
        <v>12357</v>
      </c>
      <c r="C39" s="720" t="str">
        <f>'2-ORÇAMENTO'!E444</f>
        <v>SERVIÇOS COMPLEMENTARES - REFORMA DE QUADRA EXTERNA</v>
      </c>
      <c r="D39" s="721">
        <f>'2-ORÇAMENTO'!K451</f>
        <v>90033.8</v>
      </c>
      <c r="E39" s="722">
        <f>D39/$D$45</f>
        <v>7.4948422170047921E-2</v>
      </c>
      <c r="F39" s="293"/>
      <c r="G39" s="184"/>
      <c r="H39" s="184"/>
      <c r="I39" s="184"/>
      <c r="J39" s="184"/>
      <c r="K39" s="184"/>
      <c r="L39" s="184"/>
      <c r="M39" s="184"/>
      <c r="N39" s="184"/>
      <c r="O39" s="184"/>
      <c r="P39" s="184"/>
      <c r="Q39" s="184"/>
      <c r="R39" s="184"/>
      <c r="S39" s="184"/>
      <c r="T39" s="184"/>
      <c r="U39" s="184"/>
      <c r="V39" s="184"/>
      <c r="W39" s="184"/>
      <c r="X39" s="184"/>
      <c r="Y39" s="184"/>
      <c r="Z39" s="184"/>
      <c r="AA39" s="184"/>
      <c r="AB39" s="184"/>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row>
    <row r="40" spans="1:16384" s="277" customFormat="1" ht="22.5" customHeight="1" x14ac:dyDescent="0.2">
      <c r="A40" s="710"/>
      <c r="B40" s="719"/>
      <c r="C40" s="715"/>
      <c r="D40" s="721"/>
      <c r="E40" s="722"/>
      <c r="F40" s="711"/>
      <c r="G40" s="710"/>
      <c r="H40" s="711"/>
      <c r="I40" s="710"/>
      <c r="J40" s="711"/>
      <c r="K40" s="710"/>
      <c r="L40" s="711"/>
      <c r="M40" s="710"/>
      <c r="N40" s="711"/>
      <c r="O40" s="710"/>
      <c r="P40" s="711"/>
      <c r="Q40" s="710"/>
      <c r="R40" s="711"/>
      <c r="S40" s="710"/>
      <c r="T40" s="711"/>
      <c r="U40" s="710"/>
      <c r="V40" s="711"/>
      <c r="W40" s="710"/>
      <c r="X40" s="711"/>
      <c r="Y40" s="710"/>
      <c r="Z40" s="711"/>
      <c r="AA40" s="710"/>
      <c r="AB40" s="711"/>
      <c r="AC40" s="710"/>
      <c r="AD40" s="711"/>
      <c r="AE40" s="710"/>
      <c r="AF40" s="711"/>
      <c r="AG40" s="710"/>
      <c r="AH40" s="711"/>
      <c r="AI40" s="710"/>
      <c r="AJ40" s="711"/>
      <c r="AK40" s="710"/>
      <c r="AL40" s="711"/>
      <c r="AM40" s="710"/>
      <c r="AN40" s="711"/>
      <c r="AO40" s="710"/>
      <c r="AP40" s="711"/>
      <c r="AQ40" s="710"/>
      <c r="AR40" s="711"/>
      <c r="AS40" s="710"/>
      <c r="AT40" s="711"/>
      <c r="AU40" s="710"/>
      <c r="AV40" s="711"/>
      <c r="AW40" s="710"/>
      <c r="AX40" s="711"/>
      <c r="AY40" s="710"/>
      <c r="AZ40" s="711"/>
      <c r="BA40" s="710"/>
      <c r="BB40" s="711"/>
      <c r="BC40" s="710"/>
      <c r="BD40" s="711"/>
      <c r="BE40" s="710"/>
      <c r="BF40" s="711"/>
      <c r="BG40" s="710"/>
      <c r="BH40" s="711"/>
      <c r="BI40" s="710"/>
      <c r="BJ40" s="711"/>
      <c r="BK40" s="710"/>
      <c r="BL40" s="711"/>
      <c r="BM40" s="710"/>
      <c r="BN40" s="711"/>
      <c r="BO40" s="710"/>
      <c r="BP40" s="711"/>
      <c r="BQ40" s="710"/>
      <c r="BR40" s="711"/>
      <c r="BS40" s="710"/>
      <c r="BT40" s="711"/>
      <c r="BU40" s="710"/>
      <c r="BV40" s="711"/>
      <c r="BW40" s="710"/>
      <c r="BX40" s="711"/>
      <c r="BY40" s="710"/>
      <c r="BZ40" s="711"/>
      <c r="CA40" s="710"/>
      <c r="CB40" s="711"/>
      <c r="CC40" s="710"/>
      <c r="CD40" s="711"/>
      <c r="CE40" s="710"/>
      <c r="CF40" s="711"/>
      <c r="CG40" s="710"/>
      <c r="CH40" s="711"/>
      <c r="CI40" s="710"/>
      <c r="CJ40" s="711"/>
      <c r="CK40" s="710"/>
      <c r="CL40" s="711"/>
      <c r="CM40" s="710"/>
      <c r="CN40" s="711"/>
      <c r="CO40" s="710"/>
      <c r="CP40" s="711"/>
      <c r="CQ40" s="710"/>
      <c r="CR40" s="711"/>
      <c r="CS40" s="710"/>
      <c r="CT40" s="711"/>
      <c r="CU40" s="710"/>
      <c r="CV40" s="711"/>
      <c r="CW40" s="710"/>
      <c r="CX40" s="711"/>
      <c r="CY40" s="710"/>
      <c r="CZ40" s="711"/>
      <c r="DA40" s="710"/>
      <c r="DB40" s="711"/>
      <c r="DC40" s="710"/>
      <c r="DD40" s="711"/>
      <c r="DE40" s="710"/>
      <c r="DF40" s="711"/>
      <c r="DG40" s="710"/>
      <c r="DH40" s="711"/>
      <c r="DI40" s="710"/>
      <c r="DJ40" s="711"/>
      <c r="DK40" s="710"/>
      <c r="DL40" s="711"/>
      <c r="DM40" s="710"/>
      <c r="DN40" s="711"/>
      <c r="DO40" s="710"/>
      <c r="DP40" s="711"/>
      <c r="DQ40" s="710"/>
      <c r="DR40" s="711"/>
      <c r="DS40" s="710"/>
      <c r="DT40" s="711"/>
      <c r="DU40" s="710"/>
      <c r="DV40" s="711"/>
      <c r="DW40" s="710"/>
      <c r="DX40" s="711"/>
      <c r="DY40" s="710"/>
      <c r="DZ40" s="711"/>
      <c r="EA40" s="710"/>
      <c r="EB40" s="711"/>
      <c r="EC40" s="710"/>
      <c r="ED40" s="711"/>
      <c r="EE40" s="710"/>
      <c r="EF40" s="711"/>
      <c r="EG40" s="710"/>
      <c r="EH40" s="711"/>
      <c r="EI40" s="710"/>
      <c r="EJ40" s="711"/>
      <c r="EK40" s="710"/>
      <c r="EL40" s="711"/>
      <c r="EM40" s="710"/>
      <c r="EN40" s="711"/>
      <c r="EO40" s="710"/>
      <c r="EP40" s="711"/>
      <c r="EQ40" s="710"/>
      <c r="ER40" s="711"/>
      <c r="ES40" s="710"/>
      <c r="ET40" s="711"/>
      <c r="EU40" s="710"/>
      <c r="EV40" s="711"/>
      <c r="EW40" s="710"/>
      <c r="EX40" s="711"/>
      <c r="EY40" s="710"/>
      <c r="EZ40" s="711"/>
      <c r="FA40" s="710"/>
      <c r="FB40" s="711"/>
      <c r="FC40" s="710"/>
      <c r="FD40" s="711"/>
      <c r="FE40" s="710"/>
      <c r="FF40" s="711"/>
      <c r="FG40" s="710"/>
      <c r="FH40" s="711"/>
      <c r="FI40" s="710"/>
      <c r="FJ40" s="711"/>
      <c r="FK40" s="710"/>
      <c r="FL40" s="711"/>
      <c r="FM40" s="716">
        <f>'2-ORÇAMENTO'!FM36</f>
        <v>0</v>
      </c>
      <c r="FN40" s="714">
        <f>'2-ORÇAMENTO'!FP36</f>
        <v>0</v>
      </c>
      <c r="FO40" s="713">
        <f>'2-ORÇAMENTO'!FO36</f>
        <v>0</v>
      </c>
      <c r="FP40" s="714">
        <f>'2-ORÇAMENTO'!FR36</f>
        <v>0</v>
      </c>
      <c r="FQ40" s="713">
        <f>'2-ORÇAMENTO'!FQ36</f>
        <v>0</v>
      </c>
      <c r="FR40" s="714">
        <f>'2-ORÇAMENTO'!FT36</f>
        <v>0</v>
      </c>
      <c r="FS40" s="713">
        <f>'2-ORÇAMENTO'!FS36</f>
        <v>0</v>
      </c>
      <c r="FT40" s="714">
        <f>'2-ORÇAMENTO'!FV36</f>
        <v>0</v>
      </c>
      <c r="FU40" s="713">
        <f>'2-ORÇAMENTO'!FU36</f>
        <v>0</v>
      </c>
      <c r="FV40" s="714">
        <f>'2-ORÇAMENTO'!FX36</f>
        <v>0</v>
      </c>
      <c r="FW40" s="713">
        <f>'2-ORÇAMENTO'!FW36</f>
        <v>0</v>
      </c>
      <c r="FX40" s="714">
        <f>'2-ORÇAMENTO'!FZ36</f>
        <v>0</v>
      </c>
      <c r="FY40" s="713">
        <f>'2-ORÇAMENTO'!FY36</f>
        <v>0</v>
      </c>
      <c r="FZ40" s="714">
        <f>'2-ORÇAMENTO'!GB36</f>
        <v>0</v>
      </c>
      <c r="GA40" s="713">
        <f>'2-ORÇAMENTO'!GA36</f>
        <v>0</v>
      </c>
      <c r="GB40" s="714">
        <f>'2-ORÇAMENTO'!GD36</f>
        <v>0</v>
      </c>
      <c r="GC40" s="713">
        <f>'2-ORÇAMENTO'!GC36</f>
        <v>0</v>
      </c>
      <c r="GD40" s="714">
        <f>'2-ORÇAMENTO'!GF36</f>
        <v>0</v>
      </c>
      <c r="GE40" s="713">
        <f>'2-ORÇAMENTO'!GE36</f>
        <v>0</v>
      </c>
      <c r="GF40" s="714">
        <f>'2-ORÇAMENTO'!GH36</f>
        <v>0</v>
      </c>
      <c r="GG40" s="713">
        <f>'2-ORÇAMENTO'!GG36</f>
        <v>0</v>
      </c>
      <c r="GH40" s="714">
        <f>'2-ORÇAMENTO'!GJ36</f>
        <v>0</v>
      </c>
      <c r="GI40" s="713">
        <f>'2-ORÇAMENTO'!GI36</f>
        <v>0</v>
      </c>
      <c r="GJ40" s="714">
        <f>'2-ORÇAMENTO'!GL36</f>
        <v>0</v>
      </c>
      <c r="GK40" s="713">
        <f>'2-ORÇAMENTO'!GK36</f>
        <v>0</v>
      </c>
      <c r="GL40" s="714">
        <f>'2-ORÇAMENTO'!GN36</f>
        <v>0</v>
      </c>
      <c r="GM40" s="713">
        <f>'2-ORÇAMENTO'!GM36</f>
        <v>0</v>
      </c>
      <c r="GN40" s="714">
        <f>'2-ORÇAMENTO'!GP36</f>
        <v>0</v>
      </c>
      <c r="GO40" s="713">
        <f>'2-ORÇAMENTO'!GO36</f>
        <v>0</v>
      </c>
      <c r="GP40" s="714">
        <f>'2-ORÇAMENTO'!GR36</f>
        <v>0</v>
      </c>
      <c r="GQ40" s="713">
        <f>'2-ORÇAMENTO'!GQ36</f>
        <v>0</v>
      </c>
      <c r="GR40" s="714">
        <f>'2-ORÇAMENTO'!GT36</f>
        <v>0</v>
      </c>
      <c r="GS40" s="713">
        <f>'2-ORÇAMENTO'!GS36</f>
        <v>0</v>
      </c>
      <c r="GT40" s="714">
        <f>'2-ORÇAMENTO'!GV36</f>
        <v>0</v>
      </c>
      <c r="GU40" s="713">
        <f>'2-ORÇAMENTO'!GU36</f>
        <v>0</v>
      </c>
      <c r="GV40" s="714">
        <f>'2-ORÇAMENTO'!GX36</f>
        <v>0</v>
      </c>
      <c r="GW40" s="713">
        <f>'2-ORÇAMENTO'!GW36</f>
        <v>0</v>
      </c>
      <c r="GX40" s="714">
        <f>'2-ORÇAMENTO'!GZ36</f>
        <v>0</v>
      </c>
      <c r="GY40" s="713">
        <f>'2-ORÇAMENTO'!GY36</f>
        <v>0</v>
      </c>
      <c r="GZ40" s="714">
        <f>'2-ORÇAMENTO'!HB36</f>
        <v>0</v>
      </c>
      <c r="HA40" s="713">
        <f>'2-ORÇAMENTO'!HA36</f>
        <v>0</v>
      </c>
      <c r="HB40" s="714">
        <f>'2-ORÇAMENTO'!HD36</f>
        <v>0</v>
      </c>
      <c r="HC40" s="713">
        <f>'2-ORÇAMENTO'!HC36</f>
        <v>0</v>
      </c>
      <c r="HD40" s="714">
        <f>'2-ORÇAMENTO'!HF36</f>
        <v>0</v>
      </c>
      <c r="HE40" s="713">
        <f>'2-ORÇAMENTO'!HE36</f>
        <v>0</v>
      </c>
      <c r="HF40" s="714">
        <f>'2-ORÇAMENTO'!HH36</f>
        <v>0</v>
      </c>
      <c r="HG40" s="713">
        <f>'2-ORÇAMENTO'!HG36</f>
        <v>0</v>
      </c>
      <c r="HH40" s="714">
        <f>'2-ORÇAMENTO'!HJ36</f>
        <v>0</v>
      </c>
      <c r="HI40" s="713">
        <f>'2-ORÇAMENTO'!HI36</f>
        <v>0</v>
      </c>
      <c r="HJ40" s="714">
        <f>'2-ORÇAMENTO'!HL36</f>
        <v>0</v>
      </c>
      <c r="HK40" s="713">
        <f>'2-ORÇAMENTO'!HK36</f>
        <v>0</v>
      </c>
      <c r="HL40" s="714">
        <f>'2-ORÇAMENTO'!HN36</f>
        <v>0</v>
      </c>
      <c r="HM40" s="713">
        <f>'2-ORÇAMENTO'!HM36</f>
        <v>0</v>
      </c>
      <c r="HN40" s="714">
        <f>'2-ORÇAMENTO'!HP36</f>
        <v>0</v>
      </c>
      <c r="HO40" s="713">
        <f>'2-ORÇAMENTO'!HO36</f>
        <v>0</v>
      </c>
      <c r="HP40" s="714">
        <f>'2-ORÇAMENTO'!HR36</f>
        <v>0</v>
      </c>
      <c r="HQ40" s="713">
        <f>'2-ORÇAMENTO'!HQ36</f>
        <v>0</v>
      </c>
      <c r="HR40" s="714">
        <f>'2-ORÇAMENTO'!HT36</f>
        <v>0</v>
      </c>
      <c r="HS40" s="713">
        <f>'2-ORÇAMENTO'!HS36</f>
        <v>0</v>
      </c>
      <c r="HT40" s="714">
        <f>'2-ORÇAMENTO'!HV36</f>
        <v>0</v>
      </c>
      <c r="HU40" s="713">
        <f>'2-ORÇAMENTO'!HU36</f>
        <v>0</v>
      </c>
      <c r="HV40" s="714">
        <f>'2-ORÇAMENTO'!HX36</f>
        <v>0</v>
      </c>
      <c r="HW40" s="713">
        <f>'2-ORÇAMENTO'!HW36</f>
        <v>0</v>
      </c>
      <c r="HX40" s="714">
        <f>'2-ORÇAMENTO'!HZ36</f>
        <v>0</v>
      </c>
      <c r="HY40" s="713">
        <f>'2-ORÇAMENTO'!HY36</f>
        <v>0</v>
      </c>
      <c r="HZ40" s="714">
        <f>'2-ORÇAMENTO'!IB36</f>
        <v>0</v>
      </c>
      <c r="IA40" s="713">
        <f>'2-ORÇAMENTO'!IA36</f>
        <v>0</v>
      </c>
      <c r="IB40" s="714">
        <f>'2-ORÇAMENTO'!ID36</f>
        <v>0</v>
      </c>
      <c r="IC40" s="713">
        <f>'2-ORÇAMENTO'!IC36</f>
        <v>0</v>
      </c>
      <c r="ID40" s="714">
        <f>'2-ORÇAMENTO'!IF36</f>
        <v>0</v>
      </c>
      <c r="IE40" s="713">
        <f>'2-ORÇAMENTO'!IE36</f>
        <v>0</v>
      </c>
      <c r="IF40" s="714">
        <f>'2-ORÇAMENTO'!IH36</f>
        <v>0</v>
      </c>
      <c r="IG40" s="713">
        <f>'2-ORÇAMENTO'!IG36</f>
        <v>0</v>
      </c>
      <c r="IH40" s="714">
        <f>'2-ORÇAMENTO'!IJ36</f>
        <v>0</v>
      </c>
      <c r="II40" s="713">
        <f>'2-ORÇAMENTO'!II36</f>
        <v>0</v>
      </c>
      <c r="IJ40" s="714">
        <f>'2-ORÇAMENTO'!IL36</f>
        <v>0</v>
      </c>
      <c r="IK40" s="713">
        <f>'2-ORÇAMENTO'!IK36</f>
        <v>0</v>
      </c>
      <c r="IL40" s="714">
        <f>'2-ORÇAMENTO'!IN36</f>
        <v>0</v>
      </c>
      <c r="IM40" s="713">
        <f>'2-ORÇAMENTO'!IM36</f>
        <v>0</v>
      </c>
      <c r="IN40" s="714">
        <f>'2-ORÇAMENTO'!IP36</f>
        <v>0</v>
      </c>
      <c r="IO40" s="713">
        <f>'2-ORÇAMENTO'!IO36</f>
        <v>0</v>
      </c>
      <c r="IP40" s="714">
        <f>'2-ORÇAMENTO'!IR36</f>
        <v>0</v>
      </c>
      <c r="IQ40" s="713">
        <f>'2-ORÇAMENTO'!IQ36</f>
        <v>0</v>
      </c>
      <c r="IR40" s="714">
        <f>'2-ORÇAMENTO'!IT36</f>
        <v>0</v>
      </c>
      <c r="IS40" s="713">
        <f>'2-ORÇAMENTO'!IS36</f>
        <v>0</v>
      </c>
      <c r="IT40" s="714">
        <f>'2-ORÇAMENTO'!IV36</f>
        <v>0</v>
      </c>
      <c r="IU40" s="713">
        <f>'2-ORÇAMENTO'!IU36</f>
        <v>0</v>
      </c>
      <c r="IV40" s="714">
        <f>'2-ORÇAMENTO'!IX36</f>
        <v>0</v>
      </c>
      <c r="IW40" s="713">
        <f>'2-ORÇAMENTO'!IW36</f>
        <v>0</v>
      </c>
      <c r="IX40" s="714">
        <f>'2-ORÇAMENTO'!IZ36</f>
        <v>0</v>
      </c>
      <c r="IY40" s="713">
        <f>'2-ORÇAMENTO'!IY36</f>
        <v>0</v>
      </c>
      <c r="IZ40" s="714">
        <f>'2-ORÇAMENTO'!JB36</f>
        <v>0</v>
      </c>
      <c r="JA40" s="713">
        <f>'2-ORÇAMENTO'!JA36</f>
        <v>0</v>
      </c>
      <c r="JB40" s="714">
        <f>'2-ORÇAMENTO'!JD36</f>
        <v>0</v>
      </c>
      <c r="JC40" s="713">
        <f>'2-ORÇAMENTO'!JC36</f>
        <v>0</v>
      </c>
      <c r="JD40" s="714">
        <f>'2-ORÇAMENTO'!JF36</f>
        <v>0</v>
      </c>
      <c r="JE40" s="713">
        <f>'2-ORÇAMENTO'!JE36</f>
        <v>0</v>
      </c>
      <c r="JF40" s="714">
        <f>'2-ORÇAMENTO'!JH36</f>
        <v>0</v>
      </c>
      <c r="JG40" s="713">
        <f>'2-ORÇAMENTO'!JG36</f>
        <v>0</v>
      </c>
      <c r="JH40" s="714">
        <f>'2-ORÇAMENTO'!JJ36</f>
        <v>0</v>
      </c>
      <c r="JI40" s="713">
        <f>'2-ORÇAMENTO'!JI36</f>
        <v>0</v>
      </c>
      <c r="JJ40" s="714">
        <f>'2-ORÇAMENTO'!JL36</f>
        <v>0</v>
      </c>
      <c r="JK40" s="713">
        <f>'2-ORÇAMENTO'!JK36</f>
        <v>0</v>
      </c>
      <c r="JL40" s="714">
        <f>'2-ORÇAMENTO'!JN36</f>
        <v>0</v>
      </c>
      <c r="JM40" s="713">
        <f>'2-ORÇAMENTO'!JM36</f>
        <v>0</v>
      </c>
      <c r="JN40" s="714">
        <f>'2-ORÇAMENTO'!JP36</f>
        <v>0</v>
      </c>
      <c r="JO40" s="713">
        <f>'2-ORÇAMENTO'!JO36</f>
        <v>0</v>
      </c>
      <c r="JP40" s="714">
        <f>'2-ORÇAMENTO'!JR36</f>
        <v>0</v>
      </c>
      <c r="JQ40" s="713">
        <f>'2-ORÇAMENTO'!JQ36</f>
        <v>0</v>
      </c>
      <c r="JR40" s="714">
        <f>'2-ORÇAMENTO'!JT36</f>
        <v>0</v>
      </c>
      <c r="JS40" s="713">
        <f>'2-ORÇAMENTO'!JS36</f>
        <v>0</v>
      </c>
      <c r="JT40" s="714">
        <f>'2-ORÇAMENTO'!JV36</f>
        <v>0</v>
      </c>
      <c r="JU40" s="713">
        <f>'2-ORÇAMENTO'!JU36</f>
        <v>0</v>
      </c>
      <c r="JV40" s="714">
        <f>'2-ORÇAMENTO'!JX36</f>
        <v>0</v>
      </c>
      <c r="JW40" s="713">
        <f>'2-ORÇAMENTO'!JW36</f>
        <v>0</v>
      </c>
      <c r="JX40" s="714">
        <f>'2-ORÇAMENTO'!JZ36</f>
        <v>0</v>
      </c>
      <c r="JY40" s="713">
        <f>'2-ORÇAMENTO'!JY36</f>
        <v>0</v>
      </c>
      <c r="JZ40" s="714">
        <f>'2-ORÇAMENTO'!KB36</f>
        <v>0</v>
      </c>
      <c r="KA40" s="713">
        <f>'2-ORÇAMENTO'!KA36</f>
        <v>0</v>
      </c>
      <c r="KB40" s="714">
        <f>'2-ORÇAMENTO'!KD36</f>
        <v>0</v>
      </c>
      <c r="KC40" s="713">
        <f>'2-ORÇAMENTO'!KC36</f>
        <v>0</v>
      </c>
      <c r="KD40" s="714">
        <f>'2-ORÇAMENTO'!KF36</f>
        <v>0</v>
      </c>
      <c r="KE40" s="713">
        <f>'2-ORÇAMENTO'!KE36</f>
        <v>0</v>
      </c>
      <c r="KF40" s="714">
        <f>'2-ORÇAMENTO'!KH36</f>
        <v>0</v>
      </c>
      <c r="KG40" s="713">
        <f>'2-ORÇAMENTO'!KG36</f>
        <v>0</v>
      </c>
      <c r="KH40" s="714">
        <f>'2-ORÇAMENTO'!KJ36</f>
        <v>0</v>
      </c>
      <c r="KI40" s="713">
        <f>'2-ORÇAMENTO'!KI36</f>
        <v>0</v>
      </c>
      <c r="KJ40" s="714">
        <f>'2-ORÇAMENTO'!KL36</f>
        <v>0</v>
      </c>
      <c r="KK40" s="713">
        <f>'2-ORÇAMENTO'!KK36</f>
        <v>0</v>
      </c>
      <c r="KL40" s="714">
        <f>'2-ORÇAMENTO'!KN36</f>
        <v>0</v>
      </c>
      <c r="KM40" s="713">
        <f>'2-ORÇAMENTO'!KM36</f>
        <v>0</v>
      </c>
      <c r="KN40" s="714">
        <f>'2-ORÇAMENTO'!KP36</f>
        <v>0</v>
      </c>
      <c r="KO40" s="713">
        <f>'2-ORÇAMENTO'!KO36</f>
        <v>0</v>
      </c>
      <c r="KP40" s="714">
        <f>'2-ORÇAMENTO'!KR36</f>
        <v>0</v>
      </c>
      <c r="KQ40" s="713">
        <f>'2-ORÇAMENTO'!KQ36</f>
        <v>0</v>
      </c>
      <c r="KR40" s="714">
        <f>'2-ORÇAMENTO'!KT36</f>
        <v>0</v>
      </c>
      <c r="KS40" s="713">
        <f>'2-ORÇAMENTO'!KS36</f>
        <v>0</v>
      </c>
      <c r="KT40" s="714">
        <f>'2-ORÇAMENTO'!KV36</f>
        <v>0</v>
      </c>
      <c r="KU40" s="713">
        <f>'2-ORÇAMENTO'!KU36</f>
        <v>0</v>
      </c>
      <c r="KV40" s="714">
        <f>'2-ORÇAMENTO'!KX36</f>
        <v>0</v>
      </c>
      <c r="KW40" s="713">
        <f>'2-ORÇAMENTO'!KW36</f>
        <v>0</v>
      </c>
      <c r="KX40" s="714">
        <f>'2-ORÇAMENTO'!KZ36</f>
        <v>0</v>
      </c>
      <c r="KY40" s="713">
        <f>'2-ORÇAMENTO'!KY36</f>
        <v>0</v>
      </c>
      <c r="KZ40" s="714">
        <f>'2-ORÇAMENTO'!LB36</f>
        <v>0</v>
      </c>
      <c r="LA40" s="713">
        <f>'2-ORÇAMENTO'!LA36</f>
        <v>0</v>
      </c>
      <c r="LB40" s="714">
        <f>'2-ORÇAMENTO'!LD36</f>
        <v>0</v>
      </c>
      <c r="LC40" s="713">
        <f>'2-ORÇAMENTO'!LC36</f>
        <v>0</v>
      </c>
      <c r="LD40" s="714">
        <f>'2-ORÇAMENTO'!LF36</f>
        <v>0</v>
      </c>
      <c r="LE40" s="713">
        <f>'2-ORÇAMENTO'!LE36</f>
        <v>0</v>
      </c>
      <c r="LF40" s="714">
        <f>'2-ORÇAMENTO'!LH36</f>
        <v>0</v>
      </c>
      <c r="LG40" s="713">
        <f>'2-ORÇAMENTO'!LG36</f>
        <v>0</v>
      </c>
      <c r="LH40" s="714">
        <f>'2-ORÇAMENTO'!LJ36</f>
        <v>0</v>
      </c>
      <c r="LI40" s="713">
        <f>'2-ORÇAMENTO'!LI36</f>
        <v>0</v>
      </c>
      <c r="LJ40" s="714">
        <f>'2-ORÇAMENTO'!LL36</f>
        <v>0</v>
      </c>
      <c r="LK40" s="713">
        <f>'2-ORÇAMENTO'!LK36</f>
        <v>0</v>
      </c>
      <c r="LL40" s="714">
        <f>'2-ORÇAMENTO'!LN36</f>
        <v>0</v>
      </c>
      <c r="LM40" s="713">
        <f>'2-ORÇAMENTO'!LM36</f>
        <v>0</v>
      </c>
      <c r="LN40" s="714">
        <f>'2-ORÇAMENTO'!LP36</f>
        <v>0</v>
      </c>
      <c r="LO40" s="713">
        <f>'2-ORÇAMENTO'!LO36</f>
        <v>0</v>
      </c>
      <c r="LP40" s="714">
        <f>'2-ORÇAMENTO'!LR36</f>
        <v>0</v>
      </c>
      <c r="LQ40" s="713">
        <f>'2-ORÇAMENTO'!LQ36</f>
        <v>0</v>
      </c>
      <c r="LR40" s="714">
        <f>'2-ORÇAMENTO'!LT36</f>
        <v>0</v>
      </c>
      <c r="LS40" s="713">
        <f>'2-ORÇAMENTO'!LS36</f>
        <v>0</v>
      </c>
      <c r="LT40" s="714">
        <f>'2-ORÇAMENTO'!LV36</f>
        <v>0</v>
      </c>
      <c r="LU40" s="713">
        <f>'2-ORÇAMENTO'!LU36</f>
        <v>0</v>
      </c>
      <c r="LV40" s="714">
        <f>'2-ORÇAMENTO'!LX36</f>
        <v>0</v>
      </c>
      <c r="LW40" s="713">
        <f>'2-ORÇAMENTO'!LW36</f>
        <v>0</v>
      </c>
      <c r="LX40" s="714">
        <f>'2-ORÇAMENTO'!LZ36</f>
        <v>0</v>
      </c>
      <c r="LY40" s="713">
        <f>'2-ORÇAMENTO'!LY36</f>
        <v>0</v>
      </c>
      <c r="LZ40" s="714">
        <f>'2-ORÇAMENTO'!MB36</f>
        <v>0</v>
      </c>
      <c r="MA40" s="713">
        <f>'2-ORÇAMENTO'!MA36</f>
        <v>0</v>
      </c>
      <c r="MB40" s="714">
        <f>'2-ORÇAMENTO'!MD36</f>
        <v>0</v>
      </c>
      <c r="MC40" s="713">
        <f>'2-ORÇAMENTO'!MC36</f>
        <v>0</v>
      </c>
      <c r="MD40" s="714">
        <f>'2-ORÇAMENTO'!MF36</f>
        <v>0</v>
      </c>
      <c r="ME40" s="713">
        <f>'2-ORÇAMENTO'!ME36</f>
        <v>0</v>
      </c>
      <c r="MF40" s="714">
        <f>'2-ORÇAMENTO'!MH36</f>
        <v>0</v>
      </c>
      <c r="MG40" s="713">
        <f>'2-ORÇAMENTO'!MG36</f>
        <v>0</v>
      </c>
      <c r="MH40" s="714">
        <f>'2-ORÇAMENTO'!MJ36</f>
        <v>0</v>
      </c>
      <c r="MI40" s="713">
        <f>'2-ORÇAMENTO'!MI36</f>
        <v>0</v>
      </c>
      <c r="MJ40" s="714">
        <f>'2-ORÇAMENTO'!ML36</f>
        <v>0</v>
      </c>
      <c r="MK40" s="713">
        <f>'2-ORÇAMENTO'!MK36</f>
        <v>0</v>
      </c>
      <c r="ML40" s="714">
        <f>'2-ORÇAMENTO'!MN36</f>
        <v>0</v>
      </c>
      <c r="MM40" s="713">
        <f>'2-ORÇAMENTO'!MM36</f>
        <v>0</v>
      </c>
      <c r="MN40" s="714">
        <f>'2-ORÇAMENTO'!MP36</f>
        <v>0</v>
      </c>
      <c r="MO40" s="713">
        <f>'2-ORÇAMENTO'!MO36</f>
        <v>0</v>
      </c>
      <c r="MP40" s="714">
        <f>'2-ORÇAMENTO'!MR36</f>
        <v>0</v>
      </c>
      <c r="MQ40" s="713">
        <f>'2-ORÇAMENTO'!MQ36</f>
        <v>0</v>
      </c>
      <c r="MR40" s="714">
        <f>'2-ORÇAMENTO'!MT36</f>
        <v>0</v>
      </c>
      <c r="MS40" s="713">
        <f>'2-ORÇAMENTO'!MS36</f>
        <v>0</v>
      </c>
      <c r="MT40" s="714">
        <f>'2-ORÇAMENTO'!MV36</f>
        <v>0</v>
      </c>
      <c r="MU40" s="713">
        <f>'2-ORÇAMENTO'!MU36</f>
        <v>0</v>
      </c>
      <c r="MV40" s="714">
        <f>'2-ORÇAMENTO'!MX36</f>
        <v>0</v>
      </c>
      <c r="MW40" s="713">
        <f>'2-ORÇAMENTO'!MW36</f>
        <v>0</v>
      </c>
      <c r="MX40" s="714">
        <f>'2-ORÇAMENTO'!MZ36</f>
        <v>0</v>
      </c>
      <c r="MY40" s="713">
        <f>'2-ORÇAMENTO'!MY36</f>
        <v>0</v>
      </c>
      <c r="MZ40" s="714">
        <f>'2-ORÇAMENTO'!NB36</f>
        <v>0</v>
      </c>
      <c r="NA40" s="713">
        <f>'2-ORÇAMENTO'!NA36</f>
        <v>0</v>
      </c>
      <c r="NB40" s="714">
        <f>'2-ORÇAMENTO'!ND36</f>
        <v>0</v>
      </c>
      <c r="NC40" s="713">
        <f>'2-ORÇAMENTO'!NC36</f>
        <v>0</v>
      </c>
      <c r="ND40" s="714">
        <f>'2-ORÇAMENTO'!NF36</f>
        <v>0</v>
      </c>
      <c r="NE40" s="713">
        <f>'2-ORÇAMENTO'!NE36</f>
        <v>0</v>
      </c>
      <c r="NF40" s="714">
        <f>'2-ORÇAMENTO'!NH36</f>
        <v>0</v>
      </c>
      <c r="NG40" s="713">
        <f>'2-ORÇAMENTO'!NG36</f>
        <v>0</v>
      </c>
      <c r="NH40" s="714">
        <f>'2-ORÇAMENTO'!NJ36</f>
        <v>0</v>
      </c>
      <c r="NI40" s="713">
        <f>'2-ORÇAMENTO'!NI36</f>
        <v>0</v>
      </c>
      <c r="NJ40" s="714">
        <f>'2-ORÇAMENTO'!NL36</f>
        <v>0</v>
      </c>
      <c r="NK40" s="713">
        <f>'2-ORÇAMENTO'!NK36</f>
        <v>0</v>
      </c>
      <c r="NL40" s="714">
        <f>'2-ORÇAMENTO'!NN36</f>
        <v>0</v>
      </c>
      <c r="NM40" s="713">
        <f>'2-ORÇAMENTO'!NM36</f>
        <v>0</v>
      </c>
      <c r="NN40" s="714">
        <f>'2-ORÇAMENTO'!NP36</f>
        <v>0</v>
      </c>
      <c r="NO40" s="713">
        <f>'2-ORÇAMENTO'!NO36</f>
        <v>0</v>
      </c>
      <c r="NP40" s="714">
        <f>'2-ORÇAMENTO'!NR36</f>
        <v>0</v>
      </c>
      <c r="NQ40" s="713">
        <f>'2-ORÇAMENTO'!NQ36</f>
        <v>0</v>
      </c>
      <c r="NR40" s="714">
        <f>'2-ORÇAMENTO'!NT36</f>
        <v>0</v>
      </c>
      <c r="NS40" s="713">
        <f>'2-ORÇAMENTO'!NS36</f>
        <v>0</v>
      </c>
      <c r="NT40" s="714">
        <f>'2-ORÇAMENTO'!NV36</f>
        <v>0</v>
      </c>
      <c r="NU40" s="713">
        <f>'2-ORÇAMENTO'!NU36</f>
        <v>0</v>
      </c>
      <c r="NV40" s="714">
        <f>'2-ORÇAMENTO'!NX36</f>
        <v>0</v>
      </c>
      <c r="NW40" s="713">
        <f>'2-ORÇAMENTO'!NW36</f>
        <v>0</v>
      </c>
      <c r="NX40" s="714">
        <f>'2-ORÇAMENTO'!NZ36</f>
        <v>0</v>
      </c>
      <c r="NY40" s="713">
        <f>'2-ORÇAMENTO'!NY36</f>
        <v>0</v>
      </c>
      <c r="NZ40" s="714">
        <f>'2-ORÇAMENTO'!OB36</f>
        <v>0</v>
      </c>
      <c r="OA40" s="713">
        <f>'2-ORÇAMENTO'!OA36</f>
        <v>0</v>
      </c>
      <c r="OB40" s="714">
        <f>'2-ORÇAMENTO'!OD36</f>
        <v>0</v>
      </c>
      <c r="OC40" s="713">
        <f>'2-ORÇAMENTO'!OC36</f>
        <v>0</v>
      </c>
      <c r="OD40" s="714">
        <f>'2-ORÇAMENTO'!OF36</f>
        <v>0</v>
      </c>
      <c r="OE40" s="713">
        <f>'2-ORÇAMENTO'!OE36</f>
        <v>0</v>
      </c>
      <c r="OF40" s="714">
        <f>'2-ORÇAMENTO'!OH36</f>
        <v>0</v>
      </c>
      <c r="OG40" s="713">
        <f>'2-ORÇAMENTO'!OG36</f>
        <v>0</v>
      </c>
      <c r="OH40" s="714">
        <f>'2-ORÇAMENTO'!OJ36</f>
        <v>0</v>
      </c>
      <c r="OI40" s="713">
        <f>'2-ORÇAMENTO'!OI36</f>
        <v>0</v>
      </c>
      <c r="OJ40" s="714">
        <f>'2-ORÇAMENTO'!OL36</f>
        <v>0</v>
      </c>
      <c r="OK40" s="713">
        <f>'2-ORÇAMENTO'!OK36</f>
        <v>0</v>
      </c>
      <c r="OL40" s="714">
        <f>'2-ORÇAMENTO'!ON36</f>
        <v>0</v>
      </c>
      <c r="OM40" s="713">
        <f>'2-ORÇAMENTO'!OM36</f>
        <v>0</v>
      </c>
      <c r="ON40" s="714">
        <f>'2-ORÇAMENTO'!OP36</f>
        <v>0</v>
      </c>
      <c r="OO40" s="713">
        <f>'2-ORÇAMENTO'!OO36</f>
        <v>0</v>
      </c>
      <c r="OP40" s="714">
        <f>'2-ORÇAMENTO'!OR36</f>
        <v>0</v>
      </c>
      <c r="OQ40" s="713">
        <f>'2-ORÇAMENTO'!OQ36</f>
        <v>0</v>
      </c>
      <c r="OR40" s="714">
        <f>'2-ORÇAMENTO'!OT36</f>
        <v>0</v>
      </c>
      <c r="OS40" s="713">
        <f>'2-ORÇAMENTO'!OS36</f>
        <v>0</v>
      </c>
      <c r="OT40" s="714">
        <f>'2-ORÇAMENTO'!OV36</f>
        <v>0</v>
      </c>
      <c r="OU40" s="713">
        <f>'2-ORÇAMENTO'!OU36</f>
        <v>0</v>
      </c>
      <c r="OV40" s="714">
        <f>'2-ORÇAMENTO'!OX36</f>
        <v>0</v>
      </c>
      <c r="OW40" s="713">
        <f>'2-ORÇAMENTO'!OW36</f>
        <v>0</v>
      </c>
      <c r="OX40" s="714">
        <f>'2-ORÇAMENTO'!OZ36</f>
        <v>0</v>
      </c>
      <c r="OY40" s="713">
        <f>'2-ORÇAMENTO'!OY36</f>
        <v>0</v>
      </c>
      <c r="OZ40" s="714">
        <f>'2-ORÇAMENTO'!PB36</f>
        <v>0</v>
      </c>
      <c r="PA40" s="713">
        <f>'2-ORÇAMENTO'!PA36</f>
        <v>0</v>
      </c>
      <c r="PB40" s="714">
        <f>'2-ORÇAMENTO'!PD36</f>
        <v>0</v>
      </c>
      <c r="PC40" s="713">
        <f>'2-ORÇAMENTO'!PC36</f>
        <v>0</v>
      </c>
      <c r="PD40" s="714">
        <f>'2-ORÇAMENTO'!PF36</f>
        <v>0</v>
      </c>
      <c r="PE40" s="713">
        <f>'2-ORÇAMENTO'!PE36</f>
        <v>0</v>
      </c>
      <c r="PF40" s="714">
        <f>'2-ORÇAMENTO'!PH36</f>
        <v>0</v>
      </c>
      <c r="PG40" s="713">
        <f>'2-ORÇAMENTO'!PG36</f>
        <v>0</v>
      </c>
      <c r="PH40" s="714">
        <f>'2-ORÇAMENTO'!PJ36</f>
        <v>0</v>
      </c>
      <c r="PI40" s="713">
        <f>'2-ORÇAMENTO'!PI36</f>
        <v>0</v>
      </c>
      <c r="PJ40" s="714">
        <f>'2-ORÇAMENTO'!PL36</f>
        <v>0</v>
      </c>
      <c r="PK40" s="713">
        <f>'2-ORÇAMENTO'!PK36</f>
        <v>0</v>
      </c>
      <c r="PL40" s="714">
        <f>'2-ORÇAMENTO'!PN36</f>
        <v>0</v>
      </c>
      <c r="PM40" s="713">
        <f>'2-ORÇAMENTO'!PM36</f>
        <v>0</v>
      </c>
      <c r="PN40" s="714">
        <f>'2-ORÇAMENTO'!PP36</f>
        <v>0</v>
      </c>
      <c r="PO40" s="713">
        <f>'2-ORÇAMENTO'!PO36</f>
        <v>0</v>
      </c>
      <c r="PP40" s="714">
        <f>'2-ORÇAMENTO'!PR36</f>
        <v>0</v>
      </c>
      <c r="PQ40" s="713">
        <f>'2-ORÇAMENTO'!PQ36</f>
        <v>0</v>
      </c>
      <c r="PR40" s="714">
        <f>'2-ORÇAMENTO'!PT36</f>
        <v>0</v>
      </c>
      <c r="PS40" s="713">
        <f>'2-ORÇAMENTO'!PS36</f>
        <v>0</v>
      </c>
      <c r="PT40" s="714">
        <f>'2-ORÇAMENTO'!PV36</f>
        <v>0</v>
      </c>
      <c r="PU40" s="713">
        <f>'2-ORÇAMENTO'!PU36</f>
        <v>0</v>
      </c>
      <c r="PV40" s="714">
        <f>'2-ORÇAMENTO'!PX36</f>
        <v>0</v>
      </c>
      <c r="PW40" s="713">
        <f>'2-ORÇAMENTO'!PW36</f>
        <v>0</v>
      </c>
      <c r="PX40" s="714">
        <f>'2-ORÇAMENTO'!PZ36</f>
        <v>0</v>
      </c>
      <c r="PY40" s="713">
        <f>'2-ORÇAMENTO'!PY36</f>
        <v>0</v>
      </c>
      <c r="PZ40" s="714">
        <f>'2-ORÇAMENTO'!QB36</f>
        <v>0</v>
      </c>
      <c r="QA40" s="713">
        <f>'2-ORÇAMENTO'!QA36</f>
        <v>0</v>
      </c>
      <c r="QB40" s="714">
        <f>'2-ORÇAMENTO'!QD36</f>
        <v>0</v>
      </c>
      <c r="QC40" s="713">
        <f>'2-ORÇAMENTO'!QC36</f>
        <v>0</v>
      </c>
      <c r="QD40" s="714">
        <f>'2-ORÇAMENTO'!QF36</f>
        <v>0</v>
      </c>
      <c r="QE40" s="713">
        <f>'2-ORÇAMENTO'!QE36</f>
        <v>0</v>
      </c>
      <c r="QF40" s="714">
        <f>'2-ORÇAMENTO'!QH36</f>
        <v>0</v>
      </c>
      <c r="QG40" s="713">
        <f>'2-ORÇAMENTO'!QG36</f>
        <v>0</v>
      </c>
      <c r="QH40" s="714">
        <f>'2-ORÇAMENTO'!QJ36</f>
        <v>0</v>
      </c>
      <c r="QI40" s="713">
        <f>'2-ORÇAMENTO'!QI36</f>
        <v>0</v>
      </c>
      <c r="QJ40" s="714">
        <f>'2-ORÇAMENTO'!QL36</f>
        <v>0</v>
      </c>
      <c r="QK40" s="713">
        <f>'2-ORÇAMENTO'!QK36</f>
        <v>0</v>
      </c>
      <c r="QL40" s="714">
        <f>'2-ORÇAMENTO'!QN36</f>
        <v>0</v>
      </c>
      <c r="QM40" s="713">
        <f>'2-ORÇAMENTO'!QM36</f>
        <v>0</v>
      </c>
      <c r="QN40" s="714">
        <f>'2-ORÇAMENTO'!QP36</f>
        <v>0</v>
      </c>
      <c r="QO40" s="713">
        <f>'2-ORÇAMENTO'!QO36</f>
        <v>0</v>
      </c>
      <c r="QP40" s="714">
        <f>'2-ORÇAMENTO'!QR36</f>
        <v>0</v>
      </c>
      <c r="QQ40" s="713">
        <f>'2-ORÇAMENTO'!QQ36</f>
        <v>0</v>
      </c>
      <c r="QR40" s="714">
        <f>'2-ORÇAMENTO'!QT36</f>
        <v>0</v>
      </c>
      <c r="QS40" s="713">
        <f>'2-ORÇAMENTO'!QS36</f>
        <v>0</v>
      </c>
      <c r="QT40" s="714">
        <f>'2-ORÇAMENTO'!QV36</f>
        <v>0</v>
      </c>
      <c r="QU40" s="713">
        <f>'2-ORÇAMENTO'!QU36</f>
        <v>0</v>
      </c>
      <c r="QV40" s="714">
        <f>'2-ORÇAMENTO'!QX36</f>
        <v>0</v>
      </c>
      <c r="QW40" s="713">
        <f>'2-ORÇAMENTO'!QW36</f>
        <v>0</v>
      </c>
      <c r="QX40" s="714">
        <f>'2-ORÇAMENTO'!QZ36</f>
        <v>0</v>
      </c>
      <c r="QY40" s="713">
        <f>'2-ORÇAMENTO'!QY36</f>
        <v>0</v>
      </c>
      <c r="QZ40" s="714">
        <f>'2-ORÇAMENTO'!RB36</f>
        <v>0</v>
      </c>
      <c r="RA40" s="713">
        <f>'2-ORÇAMENTO'!RA36</f>
        <v>0</v>
      </c>
      <c r="RB40" s="714">
        <f>'2-ORÇAMENTO'!RD36</f>
        <v>0</v>
      </c>
      <c r="RC40" s="713">
        <f>'2-ORÇAMENTO'!RC36</f>
        <v>0</v>
      </c>
      <c r="RD40" s="714">
        <f>'2-ORÇAMENTO'!RF36</f>
        <v>0</v>
      </c>
      <c r="RE40" s="713">
        <f>'2-ORÇAMENTO'!RE36</f>
        <v>0</v>
      </c>
      <c r="RF40" s="714">
        <f>'2-ORÇAMENTO'!RH36</f>
        <v>0</v>
      </c>
      <c r="RG40" s="713">
        <f>'2-ORÇAMENTO'!RG36</f>
        <v>0</v>
      </c>
      <c r="RH40" s="714">
        <f>'2-ORÇAMENTO'!RJ36</f>
        <v>0</v>
      </c>
      <c r="RI40" s="713">
        <f>'2-ORÇAMENTO'!RI36</f>
        <v>0</v>
      </c>
      <c r="RJ40" s="714">
        <f>'2-ORÇAMENTO'!RL36</f>
        <v>0</v>
      </c>
      <c r="RK40" s="713">
        <f>'2-ORÇAMENTO'!RK36</f>
        <v>0</v>
      </c>
      <c r="RL40" s="714">
        <f>'2-ORÇAMENTO'!RN36</f>
        <v>0</v>
      </c>
      <c r="RM40" s="713">
        <f>'2-ORÇAMENTO'!RM36</f>
        <v>0</v>
      </c>
      <c r="RN40" s="714">
        <f>'2-ORÇAMENTO'!RP36</f>
        <v>0</v>
      </c>
      <c r="RO40" s="713">
        <f>'2-ORÇAMENTO'!RO36</f>
        <v>0</v>
      </c>
      <c r="RP40" s="714">
        <f>'2-ORÇAMENTO'!RR36</f>
        <v>0</v>
      </c>
      <c r="RQ40" s="713">
        <f>'2-ORÇAMENTO'!RQ36</f>
        <v>0</v>
      </c>
      <c r="RR40" s="714">
        <f>'2-ORÇAMENTO'!RT36</f>
        <v>0</v>
      </c>
      <c r="RS40" s="713">
        <f>'2-ORÇAMENTO'!RS36</f>
        <v>0</v>
      </c>
      <c r="RT40" s="714">
        <f>'2-ORÇAMENTO'!RV36</f>
        <v>0</v>
      </c>
      <c r="RU40" s="713">
        <f>'2-ORÇAMENTO'!RU36</f>
        <v>0</v>
      </c>
      <c r="RV40" s="714">
        <f>'2-ORÇAMENTO'!RX36</f>
        <v>0</v>
      </c>
      <c r="RW40" s="713">
        <f>'2-ORÇAMENTO'!RW36</f>
        <v>0</v>
      </c>
      <c r="RX40" s="714">
        <f>'2-ORÇAMENTO'!RZ36</f>
        <v>0</v>
      </c>
      <c r="RY40" s="713">
        <f>'2-ORÇAMENTO'!RY36</f>
        <v>0</v>
      </c>
      <c r="RZ40" s="714">
        <f>'2-ORÇAMENTO'!SB36</f>
        <v>0</v>
      </c>
      <c r="SA40" s="713">
        <f>'2-ORÇAMENTO'!SA36</f>
        <v>0</v>
      </c>
      <c r="SB40" s="714">
        <f>'2-ORÇAMENTO'!SD36</f>
        <v>0</v>
      </c>
      <c r="SC40" s="713">
        <f>'2-ORÇAMENTO'!SC36</f>
        <v>0</v>
      </c>
      <c r="SD40" s="714">
        <f>'2-ORÇAMENTO'!SF36</f>
        <v>0</v>
      </c>
      <c r="SE40" s="713">
        <f>'2-ORÇAMENTO'!SE36</f>
        <v>0</v>
      </c>
      <c r="SF40" s="714">
        <f>'2-ORÇAMENTO'!SH36</f>
        <v>0</v>
      </c>
      <c r="SG40" s="713">
        <f>'2-ORÇAMENTO'!SG36</f>
        <v>0</v>
      </c>
      <c r="SH40" s="714">
        <f>'2-ORÇAMENTO'!SJ36</f>
        <v>0</v>
      </c>
      <c r="SI40" s="713">
        <f>'2-ORÇAMENTO'!SI36</f>
        <v>0</v>
      </c>
      <c r="SJ40" s="714">
        <f>'2-ORÇAMENTO'!SL36</f>
        <v>0</v>
      </c>
      <c r="SK40" s="713">
        <f>'2-ORÇAMENTO'!SK36</f>
        <v>0</v>
      </c>
      <c r="SL40" s="714">
        <f>'2-ORÇAMENTO'!SN36</f>
        <v>0</v>
      </c>
      <c r="SM40" s="713">
        <f>'2-ORÇAMENTO'!SM36</f>
        <v>0</v>
      </c>
      <c r="SN40" s="714">
        <f>'2-ORÇAMENTO'!SP36</f>
        <v>0</v>
      </c>
      <c r="SO40" s="713">
        <f>'2-ORÇAMENTO'!SO36</f>
        <v>0</v>
      </c>
      <c r="SP40" s="714">
        <f>'2-ORÇAMENTO'!SR36</f>
        <v>0</v>
      </c>
      <c r="SQ40" s="713">
        <f>'2-ORÇAMENTO'!SQ36</f>
        <v>0</v>
      </c>
      <c r="SR40" s="714">
        <f>'2-ORÇAMENTO'!ST36</f>
        <v>0</v>
      </c>
      <c r="SS40" s="713">
        <f>'2-ORÇAMENTO'!SS36</f>
        <v>0</v>
      </c>
      <c r="ST40" s="714">
        <f>'2-ORÇAMENTO'!SV36</f>
        <v>0</v>
      </c>
      <c r="SU40" s="713">
        <f>'2-ORÇAMENTO'!SU36</f>
        <v>0</v>
      </c>
      <c r="SV40" s="714">
        <f>'2-ORÇAMENTO'!SX36</f>
        <v>0</v>
      </c>
      <c r="SW40" s="713">
        <f>'2-ORÇAMENTO'!SW36</f>
        <v>0</v>
      </c>
      <c r="SX40" s="714">
        <f>'2-ORÇAMENTO'!SZ36</f>
        <v>0</v>
      </c>
      <c r="SY40" s="713">
        <f>'2-ORÇAMENTO'!SY36</f>
        <v>0</v>
      </c>
      <c r="SZ40" s="714">
        <f>'2-ORÇAMENTO'!TB36</f>
        <v>0</v>
      </c>
      <c r="TA40" s="713">
        <f>'2-ORÇAMENTO'!TA36</f>
        <v>0</v>
      </c>
      <c r="TB40" s="714">
        <f>'2-ORÇAMENTO'!TD36</f>
        <v>0</v>
      </c>
      <c r="TC40" s="713">
        <f>'2-ORÇAMENTO'!TC36</f>
        <v>0</v>
      </c>
      <c r="TD40" s="714">
        <f>'2-ORÇAMENTO'!TF36</f>
        <v>0</v>
      </c>
      <c r="TE40" s="713">
        <f>'2-ORÇAMENTO'!TE36</f>
        <v>0</v>
      </c>
      <c r="TF40" s="714">
        <f>'2-ORÇAMENTO'!TH36</f>
        <v>0</v>
      </c>
      <c r="TG40" s="713">
        <f>'2-ORÇAMENTO'!TG36</f>
        <v>0</v>
      </c>
      <c r="TH40" s="714">
        <f>'2-ORÇAMENTO'!TJ36</f>
        <v>0</v>
      </c>
      <c r="TI40" s="713">
        <f>'2-ORÇAMENTO'!TI36</f>
        <v>0</v>
      </c>
      <c r="TJ40" s="714">
        <f>'2-ORÇAMENTO'!TL36</f>
        <v>0</v>
      </c>
      <c r="TK40" s="713">
        <f>'2-ORÇAMENTO'!TK36</f>
        <v>0</v>
      </c>
      <c r="TL40" s="714">
        <f>'2-ORÇAMENTO'!TN36</f>
        <v>0</v>
      </c>
      <c r="TM40" s="713">
        <f>'2-ORÇAMENTO'!TM36</f>
        <v>0</v>
      </c>
      <c r="TN40" s="714">
        <f>'2-ORÇAMENTO'!TP36</f>
        <v>0</v>
      </c>
      <c r="TO40" s="713">
        <f>'2-ORÇAMENTO'!TO36</f>
        <v>0</v>
      </c>
      <c r="TP40" s="714">
        <f>'2-ORÇAMENTO'!TR36</f>
        <v>0</v>
      </c>
      <c r="TQ40" s="713">
        <f>'2-ORÇAMENTO'!TQ36</f>
        <v>0</v>
      </c>
      <c r="TR40" s="714">
        <f>'2-ORÇAMENTO'!TT36</f>
        <v>0</v>
      </c>
      <c r="TS40" s="713">
        <f>'2-ORÇAMENTO'!TS36</f>
        <v>0</v>
      </c>
      <c r="TT40" s="714">
        <f>'2-ORÇAMENTO'!TV36</f>
        <v>0</v>
      </c>
      <c r="TU40" s="713">
        <f>'2-ORÇAMENTO'!TU36</f>
        <v>0</v>
      </c>
      <c r="TV40" s="714">
        <f>'2-ORÇAMENTO'!TX36</f>
        <v>0</v>
      </c>
      <c r="TW40" s="713">
        <f>'2-ORÇAMENTO'!TW36</f>
        <v>0</v>
      </c>
      <c r="TX40" s="714">
        <f>'2-ORÇAMENTO'!TZ36</f>
        <v>0</v>
      </c>
      <c r="TY40" s="713">
        <f>'2-ORÇAMENTO'!TY36</f>
        <v>0</v>
      </c>
      <c r="TZ40" s="714">
        <f>'2-ORÇAMENTO'!UB36</f>
        <v>0</v>
      </c>
      <c r="UA40" s="713">
        <f>'2-ORÇAMENTO'!UA36</f>
        <v>0</v>
      </c>
      <c r="UB40" s="714">
        <f>'2-ORÇAMENTO'!UD36</f>
        <v>0</v>
      </c>
      <c r="UC40" s="713">
        <f>'2-ORÇAMENTO'!UC36</f>
        <v>0</v>
      </c>
      <c r="UD40" s="714">
        <f>'2-ORÇAMENTO'!UF36</f>
        <v>0</v>
      </c>
      <c r="UE40" s="713">
        <f>'2-ORÇAMENTO'!UE36</f>
        <v>0</v>
      </c>
      <c r="UF40" s="714">
        <f>'2-ORÇAMENTO'!UH36</f>
        <v>0</v>
      </c>
      <c r="UG40" s="713">
        <f>'2-ORÇAMENTO'!UG36</f>
        <v>0</v>
      </c>
      <c r="UH40" s="714">
        <f>'2-ORÇAMENTO'!UJ36</f>
        <v>0</v>
      </c>
      <c r="UI40" s="713">
        <f>'2-ORÇAMENTO'!UI36</f>
        <v>0</v>
      </c>
      <c r="UJ40" s="714">
        <f>'2-ORÇAMENTO'!UL36</f>
        <v>0</v>
      </c>
      <c r="UK40" s="713">
        <f>'2-ORÇAMENTO'!UK36</f>
        <v>0</v>
      </c>
      <c r="UL40" s="714">
        <f>'2-ORÇAMENTO'!UN36</f>
        <v>0</v>
      </c>
      <c r="UM40" s="713">
        <f>'2-ORÇAMENTO'!UM36</f>
        <v>0</v>
      </c>
      <c r="UN40" s="714">
        <f>'2-ORÇAMENTO'!UP36</f>
        <v>0</v>
      </c>
      <c r="UO40" s="713">
        <f>'2-ORÇAMENTO'!UO36</f>
        <v>0</v>
      </c>
      <c r="UP40" s="714">
        <f>'2-ORÇAMENTO'!UR36</f>
        <v>0</v>
      </c>
      <c r="UQ40" s="713">
        <f>'2-ORÇAMENTO'!UQ36</f>
        <v>0</v>
      </c>
      <c r="UR40" s="714">
        <f>'2-ORÇAMENTO'!UT36</f>
        <v>0</v>
      </c>
      <c r="US40" s="713">
        <f>'2-ORÇAMENTO'!US36</f>
        <v>0</v>
      </c>
      <c r="UT40" s="714">
        <f>'2-ORÇAMENTO'!UV36</f>
        <v>0</v>
      </c>
      <c r="UU40" s="713">
        <f>'2-ORÇAMENTO'!UU36</f>
        <v>0</v>
      </c>
      <c r="UV40" s="714">
        <f>'2-ORÇAMENTO'!UX36</f>
        <v>0</v>
      </c>
      <c r="UW40" s="713">
        <f>'2-ORÇAMENTO'!UW36</f>
        <v>0</v>
      </c>
      <c r="UX40" s="714">
        <f>'2-ORÇAMENTO'!UZ36</f>
        <v>0</v>
      </c>
      <c r="UY40" s="713">
        <f>'2-ORÇAMENTO'!UY36</f>
        <v>0</v>
      </c>
      <c r="UZ40" s="714">
        <f>'2-ORÇAMENTO'!VB36</f>
        <v>0</v>
      </c>
      <c r="VA40" s="713">
        <f>'2-ORÇAMENTO'!VA36</f>
        <v>0</v>
      </c>
      <c r="VB40" s="714">
        <f>'2-ORÇAMENTO'!VD36</f>
        <v>0</v>
      </c>
      <c r="VC40" s="713">
        <f>'2-ORÇAMENTO'!VC36</f>
        <v>0</v>
      </c>
      <c r="VD40" s="714">
        <f>'2-ORÇAMENTO'!VF36</f>
        <v>0</v>
      </c>
      <c r="VE40" s="713">
        <f>'2-ORÇAMENTO'!VE36</f>
        <v>0</v>
      </c>
      <c r="VF40" s="714">
        <f>'2-ORÇAMENTO'!VH36</f>
        <v>0</v>
      </c>
      <c r="VG40" s="713">
        <f>'2-ORÇAMENTO'!VG36</f>
        <v>0</v>
      </c>
      <c r="VH40" s="714">
        <f>'2-ORÇAMENTO'!VJ36</f>
        <v>0</v>
      </c>
      <c r="VI40" s="713">
        <f>'2-ORÇAMENTO'!VI36</f>
        <v>0</v>
      </c>
      <c r="VJ40" s="714">
        <f>'2-ORÇAMENTO'!VL36</f>
        <v>0</v>
      </c>
      <c r="VK40" s="713">
        <f>'2-ORÇAMENTO'!VK36</f>
        <v>0</v>
      </c>
      <c r="VL40" s="714">
        <f>'2-ORÇAMENTO'!VN36</f>
        <v>0</v>
      </c>
      <c r="VM40" s="713">
        <f>'2-ORÇAMENTO'!VM36</f>
        <v>0</v>
      </c>
      <c r="VN40" s="714">
        <f>'2-ORÇAMENTO'!VP36</f>
        <v>0</v>
      </c>
      <c r="VO40" s="713">
        <f>'2-ORÇAMENTO'!VO36</f>
        <v>0</v>
      </c>
      <c r="VP40" s="714">
        <f>'2-ORÇAMENTO'!VR36</f>
        <v>0</v>
      </c>
      <c r="VQ40" s="713">
        <f>'2-ORÇAMENTO'!VQ36</f>
        <v>0</v>
      </c>
      <c r="VR40" s="714">
        <f>'2-ORÇAMENTO'!VT36</f>
        <v>0</v>
      </c>
      <c r="VS40" s="713">
        <f>'2-ORÇAMENTO'!VS36</f>
        <v>0</v>
      </c>
      <c r="VT40" s="714">
        <f>'2-ORÇAMENTO'!VV36</f>
        <v>0</v>
      </c>
      <c r="VU40" s="713">
        <f>'2-ORÇAMENTO'!VU36</f>
        <v>0</v>
      </c>
      <c r="VV40" s="714">
        <f>'2-ORÇAMENTO'!VX36</f>
        <v>0</v>
      </c>
      <c r="VW40" s="713">
        <f>'2-ORÇAMENTO'!VW36</f>
        <v>0</v>
      </c>
      <c r="VX40" s="714">
        <f>'2-ORÇAMENTO'!VZ36</f>
        <v>0</v>
      </c>
      <c r="VY40" s="713">
        <f>'2-ORÇAMENTO'!VY36</f>
        <v>0</v>
      </c>
      <c r="VZ40" s="714">
        <f>'2-ORÇAMENTO'!WB36</f>
        <v>0</v>
      </c>
      <c r="WA40" s="713">
        <f>'2-ORÇAMENTO'!WA36</f>
        <v>0</v>
      </c>
      <c r="WB40" s="714">
        <f>'2-ORÇAMENTO'!WD36</f>
        <v>0</v>
      </c>
      <c r="WC40" s="713">
        <f>'2-ORÇAMENTO'!WC36</f>
        <v>0</v>
      </c>
      <c r="WD40" s="714">
        <f>'2-ORÇAMENTO'!WF36</f>
        <v>0</v>
      </c>
      <c r="WE40" s="713">
        <f>'2-ORÇAMENTO'!WE36</f>
        <v>0</v>
      </c>
      <c r="WF40" s="714">
        <f>'2-ORÇAMENTO'!WH36</f>
        <v>0</v>
      </c>
      <c r="WG40" s="713">
        <f>'2-ORÇAMENTO'!WG36</f>
        <v>0</v>
      </c>
      <c r="WH40" s="714">
        <f>'2-ORÇAMENTO'!WJ36</f>
        <v>0</v>
      </c>
      <c r="WI40" s="713">
        <f>'2-ORÇAMENTO'!WI36</f>
        <v>0</v>
      </c>
      <c r="WJ40" s="714">
        <f>'2-ORÇAMENTO'!WL36</f>
        <v>0</v>
      </c>
      <c r="WK40" s="713">
        <f>'2-ORÇAMENTO'!WK36</f>
        <v>0</v>
      </c>
      <c r="WL40" s="714">
        <f>'2-ORÇAMENTO'!WN36</f>
        <v>0</v>
      </c>
      <c r="WM40" s="713">
        <f>'2-ORÇAMENTO'!WM36</f>
        <v>0</v>
      </c>
      <c r="WN40" s="714">
        <f>'2-ORÇAMENTO'!WP36</f>
        <v>0</v>
      </c>
      <c r="WO40" s="713">
        <f>'2-ORÇAMENTO'!WO36</f>
        <v>0</v>
      </c>
      <c r="WP40" s="714">
        <f>'2-ORÇAMENTO'!WR36</f>
        <v>0</v>
      </c>
      <c r="WQ40" s="713">
        <f>'2-ORÇAMENTO'!WQ36</f>
        <v>0</v>
      </c>
      <c r="WR40" s="714">
        <f>'2-ORÇAMENTO'!WT36</f>
        <v>0</v>
      </c>
      <c r="WS40" s="713">
        <f>'2-ORÇAMENTO'!WS36</f>
        <v>0</v>
      </c>
      <c r="WT40" s="714">
        <f>'2-ORÇAMENTO'!WV36</f>
        <v>0</v>
      </c>
      <c r="WU40" s="713">
        <f>'2-ORÇAMENTO'!WU36</f>
        <v>0</v>
      </c>
      <c r="WV40" s="714">
        <f>'2-ORÇAMENTO'!WX36</f>
        <v>0</v>
      </c>
      <c r="WW40" s="713">
        <f>'2-ORÇAMENTO'!WW36</f>
        <v>0</v>
      </c>
      <c r="WX40" s="714">
        <f>'2-ORÇAMENTO'!WZ36</f>
        <v>0</v>
      </c>
      <c r="WY40" s="713">
        <f>'2-ORÇAMENTO'!WY36</f>
        <v>0</v>
      </c>
      <c r="WZ40" s="714">
        <f>'2-ORÇAMENTO'!XB36</f>
        <v>0</v>
      </c>
      <c r="XA40" s="713">
        <f>'2-ORÇAMENTO'!XA36</f>
        <v>0</v>
      </c>
      <c r="XB40" s="714">
        <f>'2-ORÇAMENTO'!XD36</f>
        <v>0</v>
      </c>
      <c r="XC40" s="713">
        <f>'2-ORÇAMENTO'!XC36</f>
        <v>0</v>
      </c>
      <c r="XD40" s="714">
        <f>'2-ORÇAMENTO'!XF36</f>
        <v>0</v>
      </c>
      <c r="XE40" s="713">
        <f>'2-ORÇAMENTO'!XE36</f>
        <v>0</v>
      </c>
      <c r="XF40" s="714">
        <f>'2-ORÇAMENTO'!XH36</f>
        <v>0</v>
      </c>
      <c r="XG40" s="713">
        <f>'2-ORÇAMENTO'!XG36</f>
        <v>0</v>
      </c>
      <c r="XH40" s="714">
        <f>'2-ORÇAMENTO'!XJ36</f>
        <v>0</v>
      </c>
      <c r="XI40" s="713">
        <f>'2-ORÇAMENTO'!XI36</f>
        <v>0</v>
      </c>
      <c r="XJ40" s="714">
        <f>'2-ORÇAMENTO'!XL36</f>
        <v>0</v>
      </c>
      <c r="XK40" s="713">
        <f>'2-ORÇAMENTO'!XK36</f>
        <v>0</v>
      </c>
      <c r="XL40" s="714">
        <f>'2-ORÇAMENTO'!XN36</f>
        <v>0</v>
      </c>
      <c r="XM40" s="713">
        <f>'2-ORÇAMENTO'!XM36</f>
        <v>0</v>
      </c>
      <c r="XN40" s="714">
        <f>'2-ORÇAMENTO'!XP36</f>
        <v>0</v>
      </c>
      <c r="XO40" s="713">
        <f>'2-ORÇAMENTO'!XO36</f>
        <v>0</v>
      </c>
      <c r="XP40" s="714">
        <f>'2-ORÇAMENTO'!XR36</f>
        <v>0</v>
      </c>
      <c r="XQ40" s="713">
        <f>'2-ORÇAMENTO'!XQ36</f>
        <v>0</v>
      </c>
      <c r="XR40" s="714">
        <f>'2-ORÇAMENTO'!XT36</f>
        <v>0</v>
      </c>
      <c r="XS40" s="713">
        <f>'2-ORÇAMENTO'!XS36</f>
        <v>0</v>
      </c>
      <c r="XT40" s="714">
        <f>'2-ORÇAMENTO'!XV36</f>
        <v>0</v>
      </c>
      <c r="XU40" s="713">
        <f>'2-ORÇAMENTO'!XU36</f>
        <v>0</v>
      </c>
      <c r="XV40" s="714">
        <f>'2-ORÇAMENTO'!XX36</f>
        <v>0</v>
      </c>
      <c r="XW40" s="713">
        <f>'2-ORÇAMENTO'!XW36</f>
        <v>0</v>
      </c>
      <c r="XX40" s="714">
        <f>'2-ORÇAMENTO'!XZ36</f>
        <v>0</v>
      </c>
      <c r="XY40" s="713">
        <f>'2-ORÇAMENTO'!XY36</f>
        <v>0</v>
      </c>
      <c r="XZ40" s="714">
        <f>'2-ORÇAMENTO'!YB36</f>
        <v>0</v>
      </c>
      <c r="YA40" s="713">
        <f>'2-ORÇAMENTO'!YA36</f>
        <v>0</v>
      </c>
      <c r="YB40" s="714">
        <f>'2-ORÇAMENTO'!YD36</f>
        <v>0</v>
      </c>
      <c r="YC40" s="713">
        <f>'2-ORÇAMENTO'!YC36</f>
        <v>0</v>
      </c>
      <c r="YD40" s="714">
        <f>'2-ORÇAMENTO'!YF36</f>
        <v>0</v>
      </c>
      <c r="YE40" s="713">
        <f>'2-ORÇAMENTO'!YE36</f>
        <v>0</v>
      </c>
      <c r="YF40" s="714">
        <f>'2-ORÇAMENTO'!YH36</f>
        <v>0</v>
      </c>
      <c r="YG40" s="713">
        <f>'2-ORÇAMENTO'!YG36</f>
        <v>0</v>
      </c>
      <c r="YH40" s="714">
        <f>'2-ORÇAMENTO'!YJ36</f>
        <v>0</v>
      </c>
      <c r="YI40" s="713">
        <f>'2-ORÇAMENTO'!YI36</f>
        <v>0</v>
      </c>
      <c r="YJ40" s="714">
        <f>'2-ORÇAMENTO'!YL36</f>
        <v>0</v>
      </c>
      <c r="YK40" s="713">
        <f>'2-ORÇAMENTO'!YK36</f>
        <v>0</v>
      </c>
      <c r="YL40" s="714">
        <f>'2-ORÇAMENTO'!YN36</f>
        <v>0</v>
      </c>
      <c r="YM40" s="713">
        <f>'2-ORÇAMENTO'!YM36</f>
        <v>0</v>
      </c>
      <c r="YN40" s="714">
        <f>'2-ORÇAMENTO'!YP36</f>
        <v>0</v>
      </c>
      <c r="YO40" s="713">
        <f>'2-ORÇAMENTO'!YO36</f>
        <v>0</v>
      </c>
      <c r="YP40" s="714">
        <f>'2-ORÇAMENTO'!YR36</f>
        <v>0</v>
      </c>
      <c r="YQ40" s="713">
        <f>'2-ORÇAMENTO'!YQ36</f>
        <v>0</v>
      </c>
      <c r="YR40" s="714">
        <f>'2-ORÇAMENTO'!YT36</f>
        <v>0</v>
      </c>
      <c r="YS40" s="713">
        <f>'2-ORÇAMENTO'!YS36</f>
        <v>0</v>
      </c>
      <c r="YT40" s="714">
        <f>'2-ORÇAMENTO'!YV36</f>
        <v>0</v>
      </c>
      <c r="YU40" s="713">
        <f>'2-ORÇAMENTO'!YU36</f>
        <v>0</v>
      </c>
      <c r="YV40" s="714">
        <f>'2-ORÇAMENTO'!YX36</f>
        <v>0</v>
      </c>
      <c r="YW40" s="713">
        <f>'2-ORÇAMENTO'!YW36</f>
        <v>0</v>
      </c>
      <c r="YX40" s="714">
        <f>'2-ORÇAMENTO'!YZ36</f>
        <v>0</v>
      </c>
      <c r="YY40" s="713">
        <f>'2-ORÇAMENTO'!YY36</f>
        <v>0</v>
      </c>
      <c r="YZ40" s="714">
        <f>'2-ORÇAMENTO'!ZB36</f>
        <v>0</v>
      </c>
      <c r="ZA40" s="713">
        <f>'2-ORÇAMENTO'!ZA36</f>
        <v>0</v>
      </c>
      <c r="ZB40" s="714">
        <f>'2-ORÇAMENTO'!ZD36</f>
        <v>0</v>
      </c>
      <c r="ZC40" s="713">
        <f>'2-ORÇAMENTO'!ZC36</f>
        <v>0</v>
      </c>
      <c r="ZD40" s="714">
        <f>'2-ORÇAMENTO'!ZF36</f>
        <v>0</v>
      </c>
      <c r="ZE40" s="713">
        <f>'2-ORÇAMENTO'!ZE36</f>
        <v>0</v>
      </c>
      <c r="ZF40" s="714">
        <f>'2-ORÇAMENTO'!ZH36</f>
        <v>0</v>
      </c>
      <c r="ZG40" s="713">
        <f>'2-ORÇAMENTO'!ZG36</f>
        <v>0</v>
      </c>
      <c r="ZH40" s="714">
        <f>'2-ORÇAMENTO'!ZJ36</f>
        <v>0</v>
      </c>
      <c r="ZI40" s="713">
        <f>'2-ORÇAMENTO'!ZI36</f>
        <v>0</v>
      </c>
      <c r="ZJ40" s="714">
        <f>'2-ORÇAMENTO'!ZL36</f>
        <v>0</v>
      </c>
      <c r="ZK40" s="713">
        <f>'2-ORÇAMENTO'!ZK36</f>
        <v>0</v>
      </c>
      <c r="ZL40" s="714">
        <f>'2-ORÇAMENTO'!ZN36</f>
        <v>0</v>
      </c>
      <c r="ZM40" s="713">
        <f>'2-ORÇAMENTO'!ZM36</f>
        <v>0</v>
      </c>
      <c r="ZN40" s="714">
        <f>'2-ORÇAMENTO'!ZP36</f>
        <v>0</v>
      </c>
      <c r="ZO40" s="713">
        <f>'2-ORÇAMENTO'!ZO36</f>
        <v>0</v>
      </c>
      <c r="ZP40" s="714">
        <f>'2-ORÇAMENTO'!ZR36</f>
        <v>0</v>
      </c>
      <c r="ZQ40" s="713">
        <f>'2-ORÇAMENTO'!ZQ36</f>
        <v>0</v>
      </c>
      <c r="ZR40" s="714">
        <f>'2-ORÇAMENTO'!ZT36</f>
        <v>0</v>
      </c>
      <c r="ZS40" s="713">
        <f>'2-ORÇAMENTO'!ZS36</f>
        <v>0</v>
      </c>
      <c r="ZT40" s="714">
        <f>'2-ORÇAMENTO'!ZV36</f>
        <v>0</v>
      </c>
      <c r="ZU40" s="713">
        <f>'2-ORÇAMENTO'!ZU36</f>
        <v>0</v>
      </c>
      <c r="ZV40" s="714">
        <f>'2-ORÇAMENTO'!ZX36</f>
        <v>0</v>
      </c>
      <c r="ZW40" s="713">
        <f>'2-ORÇAMENTO'!ZW36</f>
        <v>0</v>
      </c>
      <c r="ZX40" s="714">
        <f>'2-ORÇAMENTO'!ZZ36</f>
        <v>0</v>
      </c>
      <c r="ZY40" s="713">
        <f>'2-ORÇAMENTO'!ZY36</f>
        <v>0</v>
      </c>
      <c r="ZZ40" s="714">
        <f>'2-ORÇAMENTO'!AAB36</f>
        <v>0</v>
      </c>
      <c r="AAA40" s="713">
        <f>'2-ORÇAMENTO'!AAA36</f>
        <v>0</v>
      </c>
      <c r="AAB40" s="714">
        <f>'2-ORÇAMENTO'!AAD36</f>
        <v>0</v>
      </c>
      <c r="AAC40" s="713">
        <f>'2-ORÇAMENTO'!AAC36</f>
        <v>0</v>
      </c>
      <c r="AAD40" s="714">
        <f>'2-ORÇAMENTO'!AAF36</f>
        <v>0</v>
      </c>
      <c r="AAE40" s="713">
        <f>'2-ORÇAMENTO'!AAE36</f>
        <v>0</v>
      </c>
      <c r="AAF40" s="714">
        <f>'2-ORÇAMENTO'!AAH36</f>
        <v>0</v>
      </c>
      <c r="AAG40" s="713">
        <f>'2-ORÇAMENTO'!AAG36</f>
        <v>0</v>
      </c>
      <c r="AAH40" s="714">
        <f>'2-ORÇAMENTO'!AAJ36</f>
        <v>0</v>
      </c>
      <c r="AAI40" s="713">
        <f>'2-ORÇAMENTO'!AAI36</f>
        <v>0</v>
      </c>
      <c r="AAJ40" s="714">
        <f>'2-ORÇAMENTO'!AAL36</f>
        <v>0</v>
      </c>
      <c r="AAK40" s="713">
        <f>'2-ORÇAMENTO'!AAK36</f>
        <v>0</v>
      </c>
      <c r="AAL40" s="714">
        <f>'2-ORÇAMENTO'!AAN36</f>
        <v>0</v>
      </c>
      <c r="AAM40" s="713">
        <f>'2-ORÇAMENTO'!AAM36</f>
        <v>0</v>
      </c>
      <c r="AAN40" s="714">
        <f>'2-ORÇAMENTO'!AAP36</f>
        <v>0</v>
      </c>
      <c r="AAO40" s="713">
        <f>'2-ORÇAMENTO'!AAO36</f>
        <v>0</v>
      </c>
      <c r="AAP40" s="714">
        <f>'2-ORÇAMENTO'!AAR36</f>
        <v>0</v>
      </c>
      <c r="AAQ40" s="713">
        <f>'2-ORÇAMENTO'!AAQ36</f>
        <v>0</v>
      </c>
      <c r="AAR40" s="714">
        <f>'2-ORÇAMENTO'!AAT36</f>
        <v>0</v>
      </c>
      <c r="AAS40" s="713">
        <f>'2-ORÇAMENTO'!AAS36</f>
        <v>0</v>
      </c>
      <c r="AAT40" s="714">
        <f>'2-ORÇAMENTO'!AAV36</f>
        <v>0</v>
      </c>
      <c r="AAU40" s="713">
        <f>'2-ORÇAMENTO'!AAU36</f>
        <v>0</v>
      </c>
      <c r="AAV40" s="714">
        <f>'2-ORÇAMENTO'!AAX36</f>
        <v>0</v>
      </c>
      <c r="AAW40" s="713">
        <f>'2-ORÇAMENTO'!AAW36</f>
        <v>0</v>
      </c>
      <c r="AAX40" s="714">
        <f>'2-ORÇAMENTO'!AAZ36</f>
        <v>0</v>
      </c>
      <c r="AAY40" s="713">
        <f>'2-ORÇAMENTO'!AAY36</f>
        <v>0</v>
      </c>
      <c r="AAZ40" s="714">
        <f>'2-ORÇAMENTO'!ABB36</f>
        <v>0</v>
      </c>
      <c r="ABA40" s="713">
        <f>'2-ORÇAMENTO'!ABA36</f>
        <v>0</v>
      </c>
      <c r="ABB40" s="714">
        <f>'2-ORÇAMENTO'!ABD36</f>
        <v>0</v>
      </c>
      <c r="ABC40" s="713">
        <f>'2-ORÇAMENTO'!ABC36</f>
        <v>0</v>
      </c>
      <c r="ABD40" s="714">
        <f>'2-ORÇAMENTO'!ABF36</f>
        <v>0</v>
      </c>
      <c r="ABE40" s="713">
        <f>'2-ORÇAMENTO'!ABE36</f>
        <v>0</v>
      </c>
      <c r="ABF40" s="714">
        <f>'2-ORÇAMENTO'!ABH36</f>
        <v>0</v>
      </c>
      <c r="ABG40" s="713">
        <f>'2-ORÇAMENTO'!ABG36</f>
        <v>0</v>
      </c>
      <c r="ABH40" s="714">
        <f>'2-ORÇAMENTO'!ABJ36</f>
        <v>0</v>
      </c>
      <c r="ABI40" s="713">
        <f>'2-ORÇAMENTO'!ABI36</f>
        <v>0</v>
      </c>
      <c r="ABJ40" s="714">
        <f>'2-ORÇAMENTO'!ABL36</f>
        <v>0</v>
      </c>
      <c r="ABK40" s="713">
        <f>'2-ORÇAMENTO'!ABK36</f>
        <v>0</v>
      </c>
      <c r="ABL40" s="714">
        <f>'2-ORÇAMENTO'!ABN36</f>
        <v>0</v>
      </c>
      <c r="ABM40" s="713">
        <f>'2-ORÇAMENTO'!ABM36</f>
        <v>0</v>
      </c>
      <c r="ABN40" s="714">
        <f>'2-ORÇAMENTO'!ABP36</f>
        <v>0</v>
      </c>
      <c r="ABO40" s="713">
        <f>'2-ORÇAMENTO'!ABO36</f>
        <v>0</v>
      </c>
      <c r="ABP40" s="714">
        <f>'2-ORÇAMENTO'!ABR36</f>
        <v>0</v>
      </c>
      <c r="ABQ40" s="713">
        <f>'2-ORÇAMENTO'!ABQ36</f>
        <v>0</v>
      </c>
      <c r="ABR40" s="714">
        <f>'2-ORÇAMENTO'!ABT36</f>
        <v>0</v>
      </c>
      <c r="ABS40" s="713">
        <f>'2-ORÇAMENTO'!ABS36</f>
        <v>0</v>
      </c>
      <c r="ABT40" s="714">
        <f>'2-ORÇAMENTO'!ABV36</f>
        <v>0</v>
      </c>
      <c r="ABU40" s="713">
        <f>'2-ORÇAMENTO'!ABU36</f>
        <v>0</v>
      </c>
      <c r="ABV40" s="714">
        <f>'2-ORÇAMENTO'!ABX36</f>
        <v>0</v>
      </c>
      <c r="ABW40" s="713">
        <f>'2-ORÇAMENTO'!ABW36</f>
        <v>0</v>
      </c>
      <c r="ABX40" s="714">
        <f>'2-ORÇAMENTO'!ABZ36</f>
        <v>0</v>
      </c>
      <c r="ABY40" s="713">
        <f>'2-ORÇAMENTO'!ABY36</f>
        <v>0</v>
      </c>
      <c r="ABZ40" s="714">
        <f>'2-ORÇAMENTO'!ACB36</f>
        <v>0</v>
      </c>
      <c r="ACA40" s="713">
        <f>'2-ORÇAMENTO'!ACA36</f>
        <v>0</v>
      </c>
      <c r="ACB40" s="714">
        <f>'2-ORÇAMENTO'!ACD36</f>
        <v>0</v>
      </c>
      <c r="ACC40" s="713">
        <f>'2-ORÇAMENTO'!ACC36</f>
        <v>0</v>
      </c>
      <c r="ACD40" s="714">
        <f>'2-ORÇAMENTO'!ACF36</f>
        <v>0</v>
      </c>
      <c r="ACE40" s="713">
        <f>'2-ORÇAMENTO'!ACE36</f>
        <v>0</v>
      </c>
      <c r="ACF40" s="714">
        <f>'2-ORÇAMENTO'!ACH36</f>
        <v>0</v>
      </c>
      <c r="ACG40" s="713">
        <f>'2-ORÇAMENTO'!ACG36</f>
        <v>0</v>
      </c>
      <c r="ACH40" s="714">
        <f>'2-ORÇAMENTO'!ACJ36</f>
        <v>0</v>
      </c>
      <c r="ACI40" s="713">
        <f>'2-ORÇAMENTO'!ACI36</f>
        <v>0</v>
      </c>
      <c r="ACJ40" s="714">
        <f>'2-ORÇAMENTO'!ACL36</f>
        <v>0</v>
      </c>
      <c r="ACK40" s="713">
        <f>'2-ORÇAMENTO'!ACK36</f>
        <v>0</v>
      </c>
      <c r="ACL40" s="714">
        <f>'2-ORÇAMENTO'!ACN36</f>
        <v>0</v>
      </c>
      <c r="ACM40" s="713">
        <f>'2-ORÇAMENTO'!ACM36</f>
        <v>0</v>
      </c>
      <c r="ACN40" s="714">
        <f>'2-ORÇAMENTO'!ACP36</f>
        <v>0</v>
      </c>
      <c r="ACO40" s="713">
        <f>'2-ORÇAMENTO'!ACO36</f>
        <v>0</v>
      </c>
      <c r="ACP40" s="714">
        <f>'2-ORÇAMENTO'!ACR36</f>
        <v>0</v>
      </c>
      <c r="ACQ40" s="713">
        <f>'2-ORÇAMENTO'!ACQ36</f>
        <v>0</v>
      </c>
      <c r="ACR40" s="714">
        <f>'2-ORÇAMENTO'!ACT36</f>
        <v>0</v>
      </c>
      <c r="ACS40" s="713">
        <f>'2-ORÇAMENTO'!ACS36</f>
        <v>0</v>
      </c>
      <c r="ACT40" s="714">
        <f>'2-ORÇAMENTO'!ACV36</f>
        <v>0</v>
      </c>
      <c r="ACU40" s="713">
        <f>'2-ORÇAMENTO'!ACU36</f>
        <v>0</v>
      </c>
      <c r="ACV40" s="714">
        <f>'2-ORÇAMENTO'!ACX36</f>
        <v>0</v>
      </c>
      <c r="ACW40" s="713">
        <f>'2-ORÇAMENTO'!ACW36</f>
        <v>0</v>
      </c>
      <c r="ACX40" s="714">
        <f>'2-ORÇAMENTO'!ACZ36</f>
        <v>0</v>
      </c>
      <c r="ACY40" s="713">
        <f>'2-ORÇAMENTO'!ACY36</f>
        <v>0</v>
      </c>
      <c r="ACZ40" s="714">
        <f>'2-ORÇAMENTO'!ADB36</f>
        <v>0</v>
      </c>
      <c r="ADA40" s="713">
        <f>'2-ORÇAMENTO'!ADA36</f>
        <v>0</v>
      </c>
      <c r="ADB40" s="714">
        <f>'2-ORÇAMENTO'!ADD36</f>
        <v>0</v>
      </c>
      <c r="ADC40" s="713">
        <f>'2-ORÇAMENTO'!ADC36</f>
        <v>0</v>
      </c>
      <c r="ADD40" s="714">
        <f>'2-ORÇAMENTO'!ADF36</f>
        <v>0</v>
      </c>
      <c r="ADE40" s="713">
        <f>'2-ORÇAMENTO'!ADE36</f>
        <v>0</v>
      </c>
      <c r="ADF40" s="714">
        <f>'2-ORÇAMENTO'!ADH36</f>
        <v>0</v>
      </c>
      <c r="ADG40" s="713">
        <f>'2-ORÇAMENTO'!ADG36</f>
        <v>0</v>
      </c>
      <c r="ADH40" s="714">
        <f>'2-ORÇAMENTO'!ADJ36</f>
        <v>0</v>
      </c>
      <c r="ADI40" s="713">
        <f>'2-ORÇAMENTO'!ADI36</f>
        <v>0</v>
      </c>
      <c r="ADJ40" s="714">
        <f>'2-ORÇAMENTO'!ADL36</f>
        <v>0</v>
      </c>
      <c r="ADK40" s="713">
        <f>'2-ORÇAMENTO'!ADK36</f>
        <v>0</v>
      </c>
      <c r="ADL40" s="714">
        <f>'2-ORÇAMENTO'!ADN36</f>
        <v>0</v>
      </c>
      <c r="ADM40" s="713">
        <f>'2-ORÇAMENTO'!ADM36</f>
        <v>0</v>
      </c>
      <c r="ADN40" s="714">
        <f>'2-ORÇAMENTO'!ADP36</f>
        <v>0</v>
      </c>
      <c r="ADO40" s="713">
        <f>'2-ORÇAMENTO'!ADO36</f>
        <v>0</v>
      </c>
      <c r="ADP40" s="714">
        <f>'2-ORÇAMENTO'!ADR36</f>
        <v>0</v>
      </c>
      <c r="ADQ40" s="713">
        <f>'2-ORÇAMENTO'!ADQ36</f>
        <v>0</v>
      </c>
      <c r="ADR40" s="714">
        <f>'2-ORÇAMENTO'!ADT36</f>
        <v>0</v>
      </c>
      <c r="ADS40" s="713">
        <f>'2-ORÇAMENTO'!ADS36</f>
        <v>0</v>
      </c>
      <c r="ADT40" s="714">
        <f>'2-ORÇAMENTO'!ADV36</f>
        <v>0</v>
      </c>
      <c r="ADU40" s="713">
        <f>'2-ORÇAMENTO'!ADU36</f>
        <v>0</v>
      </c>
      <c r="ADV40" s="714">
        <f>'2-ORÇAMENTO'!ADX36</f>
        <v>0</v>
      </c>
      <c r="ADW40" s="713">
        <f>'2-ORÇAMENTO'!ADW36</f>
        <v>0</v>
      </c>
      <c r="ADX40" s="714">
        <f>'2-ORÇAMENTO'!ADZ36</f>
        <v>0</v>
      </c>
      <c r="ADY40" s="713">
        <f>'2-ORÇAMENTO'!ADY36</f>
        <v>0</v>
      </c>
      <c r="ADZ40" s="714">
        <f>'2-ORÇAMENTO'!AEB36</f>
        <v>0</v>
      </c>
      <c r="AEA40" s="713">
        <f>'2-ORÇAMENTO'!AEA36</f>
        <v>0</v>
      </c>
      <c r="AEB40" s="714">
        <f>'2-ORÇAMENTO'!AED36</f>
        <v>0</v>
      </c>
      <c r="AEC40" s="713">
        <f>'2-ORÇAMENTO'!AEC36</f>
        <v>0</v>
      </c>
      <c r="AED40" s="714">
        <f>'2-ORÇAMENTO'!AEF36</f>
        <v>0</v>
      </c>
      <c r="AEE40" s="713">
        <f>'2-ORÇAMENTO'!AEE36</f>
        <v>0</v>
      </c>
      <c r="AEF40" s="714">
        <f>'2-ORÇAMENTO'!AEH36</f>
        <v>0</v>
      </c>
      <c r="AEG40" s="713">
        <f>'2-ORÇAMENTO'!AEG36</f>
        <v>0</v>
      </c>
      <c r="AEH40" s="714">
        <f>'2-ORÇAMENTO'!AEJ36</f>
        <v>0</v>
      </c>
      <c r="AEI40" s="713">
        <f>'2-ORÇAMENTO'!AEI36</f>
        <v>0</v>
      </c>
      <c r="AEJ40" s="714">
        <f>'2-ORÇAMENTO'!AEL36</f>
        <v>0</v>
      </c>
      <c r="AEK40" s="713">
        <f>'2-ORÇAMENTO'!AEK36</f>
        <v>0</v>
      </c>
      <c r="AEL40" s="714">
        <f>'2-ORÇAMENTO'!AEN36</f>
        <v>0</v>
      </c>
      <c r="AEM40" s="713">
        <f>'2-ORÇAMENTO'!AEM36</f>
        <v>0</v>
      </c>
      <c r="AEN40" s="714">
        <f>'2-ORÇAMENTO'!AEP36</f>
        <v>0</v>
      </c>
      <c r="AEO40" s="713">
        <f>'2-ORÇAMENTO'!AEO36</f>
        <v>0</v>
      </c>
      <c r="AEP40" s="714">
        <f>'2-ORÇAMENTO'!AER36</f>
        <v>0</v>
      </c>
      <c r="AEQ40" s="713">
        <f>'2-ORÇAMENTO'!AEQ36</f>
        <v>0</v>
      </c>
      <c r="AER40" s="714">
        <f>'2-ORÇAMENTO'!AET36</f>
        <v>0</v>
      </c>
      <c r="AES40" s="713">
        <f>'2-ORÇAMENTO'!AES36</f>
        <v>0</v>
      </c>
      <c r="AET40" s="714">
        <f>'2-ORÇAMENTO'!AEV36</f>
        <v>0</v>
      </c>
      <c r="AEU40" s="713">
        <f>'2-ORÇAMENTO'!AEU36</f>
        <v>0</v>
      </c>
      <c r="AEV40" s="714">
        <f>'2-ORÇAMENTO'!AEX36</f>
        <v>0</v>
      </c>
      <c r="AEW40" s="713">
        <f>'2-ORÇAMENTO'!AEW36</f>
        <v>0</v>
      </c>
      <c r="AEX40" s="714">
        <f>'2-ORÇAMENTO'!AEZ36</f>
        <v>0</v>
      </c>
      <c r="AEY40" s="713">
        <f>'2-ORÇAMENTO'!AEY36</f>
        <v>0</v>
      </c>
      <c r="AEZ40" s="714">
        <f>'2-ORÇAMENTO'!AFB36</f>
        <v>0</v>
      </c>
      <c r="AFA40" s="713">
        <f>'2-ORÇAMENTO'!AFA36</f>
        <v>0</v>
      </c>
      <c r="AFB40" s="714">
        <f>'2-ORÇAMENTO'!AFD36</f>
        <v>0</v>
      </c>
      <c r="AFC40" s="713">
        <f>'2-ORÇAMENTO'!AFC36</f>
        <v>0</v>
      </c>
      <c r="AFD40" s="714">
        <f>'2-ORÇAMENTO'!AFF36</f>
        <v>0</v>
      </c>
      <c r="AFE40" s="713">
        <f>'2-ORÇAMENTO'!AFE36</f>
        <v>0</v>
      </c>
      <c r="AFF40" s="714">
        <f>'2-ORÇAMENTO'!AFH36</f>
        <v>0</v>
      </c>
      <c r="AFG40" s="713">
        <f>'2-ORÇAMENTO'!AFG36</f>
        <v>0</v>
      </c>
      <c r="AFH40" s="714">
        <f>'2-ORÇAMENTO'!AFJ36</f>
        <v>0</v>
      </c>
      <c r="AFI40" s="713">
        <f>'2-ORÇAMENTO'!AFI36</f>
        <v>0</v>
      </c>
      <c r="AFJ40" s="714">
        <f>'2-ORÇAMENTO'!AFL36</f>
        <v>0</v>
      </c>
      <c r="AFK40" s="713">
        <f>'2-ORÇAMENTO'!AFK36</f>
        <v>0</v>
      </c>
      <c r="AFL40" s="714">
        <f>'2-ORÇAMENTO'!AFN36</f>
        <v>0</v>
      </c>
      <c r="AFM40" s="713">
        <f>'2-ORÇAMENTO'!AFM36</f>
        <v>0</v>
      </c>
      <c r="AFN40" s="714">
        <f>'2-ORÇAMENTO'!AFP36</f>
        <v>0</v>
      </c>
      <c r="AFO40" s="713">
        <f>'2-ORÇAMENTO'!AFO36</f>
        <v>0</v>
      </c>
      <c r="AFP40" s="714">
        <f>'2-ORÇAMENTO'!AFR36</f>
        <v>0</v>
      </c>
      <c r="AFQ40" s="713">
        <f>'2-ORÇAMENTO'!AFQ36</f>
        <v>0</v>
      </c>
      <c r="AFR40" s="714">
        <f>'2-ORÇAMENTO'!AFT36</f>
        <v>0</v>
      </c>
      <c r="AFS40" s="713">
        <f>'2-ORÇAMENTO'!AFS36</f>
        <v>0</v>
      </c>
      <c r="AFT40" s="714">
        <f>'2-ORÇAMENTO'!AFV36</f>
        <v>0</v>
      </c>
      <c r="AFU40" s="713">
        <f>'2-ORÇAMENTO'!AFU36</f>
        <v>0</v>
      </c>
      <c r="AFV40" s="714">
        <f>'2-ORÇAMENTO'!AFX36</f>
        <v>0</v>
      </c>
      <c r="AFW40" s="713">
        <f>'2-ORÇAMENTO'!AFW36</f>
        <v>0</v>
      </c>
      <c r="AFX40" s="714">
        <f>'2-ORÇAMENTO'!AFZ36</f>
        <v>0</v>
      </c>
      <c r="AFY40" s="713">
        <f>'2-ORÇAMENTO'!AFY36</f>
        <v>0</v>
      </c>
      <c r="AFZ40" s="714">
        <f>'2-ORÇAMENTO'!AGB36</f>
        <v>0</v>
      </c>
      <c r="AGA40" s="713">
        <f>'2-ORÇAMENTO'!AGA36</f>
        <v>0</v>
      </c>
      <c r="AGB40" s="714">
        <f>'2-ORÇAMENTO'!AGD36</f>
        <v>0</v>
      </c>
      <c r="AGC40" s="713">
        <f>'2-ORÇAMENTO'!AGC36</f>
        <v>0</v>
      </c>
      <c r="AGD40" s="714">
        <f>'2-ORÇAMENTO'!AGF36</f>
        <v>0</v>
      </c>
      <c r="AGE40" s="713">
        <f>'2-ORÇAMENTO'!AGE36</f>
        <v>0</v>
      </c>
      <c r="AGF40" s="714">
        <f>'2-ORÇAMENTO'!AGH36</f>
        <v>0</v>
      </c>
      <c r="AGG40" s="713">
        <f>'2-ORÇAMENTO'!AGG36</f>
        <v>0</v>
      </c>
      <c r="AGH40" s="714">
        <f>'2-ORÇAMENTO'!AGJ36</f>
        <v>0</v>
      </c>
      <c r="AGI40" s="713">
        <f>'2-ORÇAMENTO'!AGI36</f>
        <v>0</v>
      </c>
      <c r="AGJ40" s="714">
        <f>'2-ORÇAMENTO'!AGL36</f>
        <v>0</v>
      </c>
      <c r="AGK40" s="713">
        <f>'2-ORÇAMENTO'!AGK36</f>
        <v>0</v>
      </c>
      <c r="AGL40" s="714">
        <f>'2-ORÇAMENTO'!AGN36</f>
        <v>0</v>
      </c>
      <c r="AGM40" s="713">
        <f>'2-ORÇAMENTO'!AGM36</f>
        <v>0</v>
      </c>
      <c r="AGN40" s="714">
        <f>'2-ORÇAMENTO'!AGP36</f>
        <v>0</v>
      </c>
      <c r="AGO40" s="713">
        <f>'2-ORÇAMENTO'!AGO36</f>
        <v>0</v>
      </c>
      <c r="AGP40" s="714">
        <f>'2-ORÇAMENTO'!AGR36</f>
        <v>0</v>
      </c>
      <c r="AGQ40" s="713">
        <f>'2-ORÇAMENTO'!AGQ36</f>
        <v>0</v>
      </c>
      <c r="AGR40" s="714">
        <f>'2-ORÇAMENTO'!AGT36</f>
        <v>0</v>
      </c>
      <c r="AGS40" s="713">
        <f>'2-ORÇAMENTO'!AGS36</f>
        <v>0</v>
      </c>
      <c r="AGT40" s="714">
        <f>'2-ORÇAMENTO'!AGV36</f>
        <v>0</v>
      </c>
      <c r="AGU40" s="713">
        <f>'2-ORÇAMENTO'!AGU36</f>
        <v>0</v>
      </c>
      <c r="AGV40" s="714">
        <f>'2-ORÇAMENTO'!AGX36</f>
        <v>0</v>
      </c>
      <c r="AGW40" s="713">
        <f>'2-ORÇAMENTO'!AGW36</f>
        <v>0</v>
      </c>
      <c r="AGX40" s="714">
        <f>'2-ORÇAMENTO'!AGZ36</f>
        <v>0</v>
      </c>
      <c r="AGY40" s="713">
        <f>'2-ORÇAMENTO'!AGY36</f>
        <v>0</v>
      </c>
      <c r="AGZ40" s="714">
        <f>'2-ORÇAMENTO'!AHB36</f>
        <v>0</v>
      </c>
      <c r="AHA40" s="713">
        <f>'2-ORÇAMENTO'!AHA36</f>
        <v>0</v>
      </c>
      <c r="AHB40" s="714">
        <f>'2-ORÇAMENTO'!AHD36</f>
        <v>0</v>
      </c>
      <c r="AHC40" s="713">
        <f>'2-ORÇAMENTO'!AHC36</f>
        <v>0</v>
      </c>
      <c r="AHD40" s="714">
        <f>'2-ORÇAMENTO'!AHF36</f>
        <v>0</v>
      </c>
      <c r="AHE40" s="713">
        <f>'2-ORÇAMENTO'!AHE36</f>
        <v>0</v>
      </c>
      <c r="AHF40" s="714">
        <f>'2-ORÇAMENTO'!AHH36</f>
        <v>0</v>
      </c>
      <c r="AHG40" s="713">
        <f>'2-ORÇAMENTO'!AHG36</f>
        <v>0</v>
      </c>
      <c r="AHH40" s="714">
        <f>'2-ORÇAMENTO'!AHJ36</f>
        <v>0</v>
      </c>
      <c r="AHI40" s="713">
        <f>'2-ORÇAMENTO'!AHI36</f>
        <v>0</v>
      </c>
      <c r="AHJ40" s="714">
        <f>'2-ORÇAMENTO'!AHL36</f>
        <v>0</v>
      </c>
      <c r="AHK40" s="713">
        <f>'2-ORÇAMENTO'!AHK36</f>
        <v>0</v>
      </c>
      <c r="AHL40" s="714">
        <f>'2-ORÇAMENTO'!AHN36</f>
        <v>0</v>
      </c>
      <c r="AHM40" s="713">
        <f>'2-ORÇAMENTO'!AHM36</f>
        <v>0</v>
      </c>
      <c r="AHN40" s="714">
        <f>'2-ORÇAMENTO'!AHP36</f>
        <v>0</v>
      </c>
      <c r="AHO40" s="713">
        <f>'2-ORÇAMENTO'!AHO36</f>
        <v>0</v>
      </c>
      <c r="AHP40" s="714">
        <f>'2-ORÇAMENTO'!AHR36</f>
        <v>0</v>
      </c>
      <c r="AHQ40" s="713">
        <f>'2-ORÇAMENTO'!AHQ36</f>
        <v>0</v>
      </c>
      <c r="AHR40" s="714">
        <f>'2-ORÇAMENTO'!AHT36</f>
        <v>0</v>
      </c>
      <c r="AHS40" s="713">
        <f>'2-ORÇAMENTO'!AHS36</f>
        <v>0</v>
      </c>
      <c r="AHT40" s="714">
        <f>'2-ORÇAMENTO'!AHV36</f>
        <v>0</v>
      </c>
      <c r="AHU40" s="713">
        <f>'2-ORÇAMENTO'!AHU36</f>
        <v>0</v>
      </c>
      <c r="AHV40" s="714">
        <f>'2-ORÇAMENTO'!AHX36</f>
        <v>0</v>
      </c>
      <c r="AHW40" s="713">
        <f>'2-ORÇAMENTO'!AHW36</f>
        <v>0</v>
      </c>
      <c r="AHX40" s="714">
        <f>'2-ORÇAMENTO'!AHZ36</f>
        <v>0</v>
      </c>
      <c r="AHY40" s="713">
        <f>'2-ORÇAMENTO'!AHY36</f>
        <v>0</v>
      </c>
      <c r="AHZ40" s="714">
        <f>'2-ORÇAMENTO'!AIB36</f>
        <v>0</v>
      </c>
      <c r="AIA40" s="713">
        <f>'2-ORÇAMENTO'!AIA36</f>
        <v>0</v>
      </c>
      <c r="AIB40" s="714">
        <f>'2-ORÇAMENTO'!AID36</f>
        <v>0</v>
      </c>
      <c r="AIC40" s="713">
        <f>'2-ORÇAMENTO'!AIC36</f>
        <v>0</v>
      </c>
      <c r="AID40" s="714">
        <f>'2-ORÇAMENTO'!AIF36</f>
        <v>0</v>
      </c>
      <c r="AIE40" s="713">
        <f>'2-ORÇAMENTO'!AIE36</f>
        <v>0</v>
      </c>
      <c r="AIF40" s="714">
        <f>'2-ORÇAMENTO'!AIH36</f>
        <v>0</v>
      </c>
      <c r="AIG40" s="713">
        <f>'2-ORÇAMENTO'!AIG36</f>
        <v>0</v>
      </c>
      <c r="AIH40" s="714">
        <f>'2-ORÇAMENTO'!AIJ36</f>
        <v>0</v>
      </c>
      <c r="AII40" s="713">
        <f>'2-ORÇAMENTO'!AII36</f>
        <v>0</v>
      </c>
      <c r="AIJ40" s="714">
        <f>'2-ORÇAMENTO'!AIL36</f>
        <v>0</v>
      </c>
      <c r="AIK40" s="713">
        <f>'2-ORÇAMENTO'!AIK36</f>
        <v>0</v>
      </c>
      <c r="AIL40" s="714">
        <f>'2-ORÇAMENTO'!AIN36</f>
        <v>0</v>
      </c>
      <c r="AIM40" s="713">
        <f>'2-ORÇAMENTO'!AIM36</f>
        <v>0</v>
      </c>
      <c r="AIN40" s="714">
        <f>'2-ORÇAMENTO'!AIP36</f>
        <v>0</v>
      </c>
      <c r="AIO40" s="713">
        <f>'2-ORÇAMENTO'!AIO36</f>
        <v>0</v>
      </c>
      <c r="AIP40" s="714">
        <f>'2-ORÇAMENTO'!AIR36</f>
        <v>0</v>
      </c>
      <c r="AIQ40" s="713">
        <f>'2-ORÇAMENTO'!AIQ36</f>
        <v>0</v>
      </c>
      <c r="AIR40" s="714">
        <f>'2-ORÇAMENTO'!AIT36</f>
        <v>0</v>
      </c>
      <c r="AIS40" s="713">
        <f>'2-ORÇAMENTO'!AIS36</f>
        <v>0</v>
      </c>
      <c r="AIT40" s="714">
        <f>'2-ORÇAMENTO'!AIV36</f>
        <v>0</v>
      </c>
      <c r="AIU40" s="713">
        <f>'2-ORÇAMENTO'!AIU36</f>
        <v>0</v>
      </c>
      <c r="AIV40" s="714">
        <f>'2-ORÇAMENTO'!AIX36</f>
        <v>0</v>
      </c>
      <c r="AIW40" s="713">
        <f>'2-ORÇAMENTO'!AIW36</f>
        <v>0</v>
      </c>
      <c r="AIX40" s="714">
        <f>'2-ORÇAMENTO'!AIZ36</f>
        <v>0</v>
      </c>
      <c r="AIY40" s="713">
        <f>'2-ORÇAMENTO'!AIY36</f>
        <v>0</v>
      </c>
      <c r="AIZ40" s="714">
        <f>'2-ORÇAMENTO'!AJB36</f>
        <v>0</v>
      </c>
      <c r="AJA40" s="713">
        <f>'2-ORÇAMENTO'!AJA36</f>
        <v>0</v>
      </c>
      <c r="AJB40" s="714">
        <f>'2-ORÇAMENTO'!AJD36</f>
        <v>0</v>
      </c>
      <c r="AJC40" s="713">
        <f>'2-ORÇAMENTO'!AJC36</f>
        <v>0</v>
      </c>
      <c r="AJD40" s="714">
        <f>'2-ORÇAMENTO'!AJF36</f>
        <v>0</v>
      </c>
      <c r="AJE40" s="713">
        <f>'2-ORÇAMENTO'!AJE36</f>
        <v>0</v>
      </c>
      <c r="AJF40" s="714">
        <f>'2-ORÇAMENTO'!AJH36</f>
        <v>0</v>
      </c>
      <c r="AJG40" s="713">
        <f>'2-ORÇAMENTO'!AJG36</f>
        <v>0</v>
      </c>
      <c r="AJH40" s="714">
        <f>'2-ORÇAMENTO'!AJJ36</f>
        <v>0</v>
      </c>
      <c r="AJI40" s="713">
        <f>'2-ORÇAMENTO'!AJI36</f>
        <v>0</v>
      </c>
      <c r="AJJ40" s="714">
        <f>'2-ORÇAMENTO'!AJL36</f>
        <v>0</v>
      </c>
      <c r="AJK40" s="713">
        <f>'2-ORÇAMENTO'!AJK36</f>
        <v>0</v>
      </c>
      <c r="AJL40" s="714">
        <f>'2-ORÇAMENTO'!AJN36</f>
        <v>0</v>
      </c>
      <c r="AJM40" s="713">
        <f>'2-ORÇAMENTO'!AJM36</f>
        <v>0</v>
      </c>
      <c r="AJN40" s="714">
        <f>'2-ORÇAMENTO'!AJP36</f>
        <v>0</v>
      </c>
      <c r="AJO40" s="713">
        <f>'2-ORÇAMENTO'!AJO36</f>
        <v>0</v>
      </c>
      <c r="AJP40" s="714">
        <f>'2-ORÇAMENTO'!AJR36</f>
        <v>0</v>
      </c>
      <c r="AJQ40" s="713">
        <f>'2-ORÇAMENTO'!AJQ36</f>
        <v>0</v>
      </c>
      <c r="AJR40" s="714">
        <f>'2-ORÇAMENTO'!AJT36</f>
        <v>0</v>
      </c>
      <c r="AJS40" s="713">
        <f>'2-ORÇAMENTO'!AJS36</f>
        <v>0</v>
      </c>
      <c r="AJT40" s="714">
        <f>'2-ORÇAMENTO'!AJV36</f>
        <v>0</v>
      </c>
      <c r="AJU40" s="713">
        <f>'2-ORÇAMENTO'!AJU36</f>
        <v>0</v>
      </c>
      <c r="AJV40" s="714">
        <f>'2-ORÇAMENTO'!AJX36</f>
        <v>0</v>
      </c>
      <c r="AJW40" s="713">
        <f>'2-ORÇAMENTO'!AJW36</f>
        <v>0</v>
      </c>
      <c r="AJX40" s="714">
        <f>'2-ORÇAMENTO'!AJZ36</f>
        <v>0</v>
      </c>
      <c r="AJY40" s="713">
        <f>'2-ORÇAMENTO'!AJY36</f>
        <v>0</v>
      </c>
      <c r="AJZ40" s="714">
        <f>'2-ORÇAMENTO'!AKB36</f>
        <v>0</v>
      </c>
      <c r="AKA40" s="713">
        <f>'2-ORÇAMENTO'!AKA36</f>
        <v>0</v>
      </c>
      <c r="AKB40" s="714">
        <f>'2-ORÇAMENTO'!AKD36</f>
        <v>0</v>
      </c>
      <c r="AKC40" s="713">
        <f>'2-ORÇAMENTO'!AKC36</f>
        <v>0</v>
      </c>
      <c r="AKD40" s="714">
        <f>'2-ORÇAMENTO'!AKF36</f>
        <v>0</v>
      </c>
      <c r="AKE40" s="713">
        <f>'2-ORÇAMENTO'!AKE36</f>
        <v>0</v>
      </c>
      <c r="AKF40" s="714">
        <f>'2-ORÇAMENTO'!AKH36</f>
        <v>0</v>
      </c>
      <c r="AKG40" s="713">
        <f>'2-ORÇAMENTO'!AKG36</f>
        <v>0</v>
      </c>
      <c r="AKH40" s="714">
        <f>'2-ORÇAMENTO'!AKJ36</f>
        <v>0</v>
      </c>
      <c r="AKI40" s="713">
        <f>'2-ORÇAMENTO'!AKI36</f>
        <v>0</v>
      </c>
      <c r="AKJ40" s="714">
        <f>'2-ORÇAMENTO'!AKL36</f>
        <v>0</v>
      </c>
      <c r="AKK40" s="713">
        <f>'2-ORÇAMENTO'!AKK36</f>
        <v>0</v>
      </c>
      <c r="AKL40" s="714">
        <f>'2-ORÇAMENTO'!AKN36</f>
        <v>0</v>
      </c>
      <c r="AKM40" s="713">
        <f>'2-ORÇAMENTO'!AKM36</f>
        <v>0</v>
      </c>
      <c r="AKN40" s="714">
        <f>'2-ORÇAMENTO'!AKP36</f>
        <v>0</v>
      </c>
      <c r="AKO40" s="713">
        <f>'2-ORÇAMENTO'!AKO36</f>
        <v>0</v>
      </c>
      <c r="AKP40" s="714">
        <f>'2-ORÇAMENTO'!AKR36</f>
        <v>0</v>
      </c>
      <c r="AKQ40" s="713">
        <f>'2-ORÇAMENTO'!AKQ36</f>
        <v>0</v>
      </c>
      <c r="AKR40" s="714">
        <f>'2-ORÇAMENTO'!AKT36</f>
        <v>0</v>
      </c>
      <c r="AKS40" s="713">
        <f>'2-ORÇAMENTO'!AKS36</f>
        <v>0</v>
      </c>
      <c r="AKT40" s="714">
        <f>'2-ORÇAMENTO'!AKV36</f>
        <v>0</v>
      </c>
      <c r="AKU40" s="713">
        <f>'2-ORÇAMENTO'!AKU36</f>
        <v>0</v>
      </c>
      <c r="AKV40" s="714">
        <f>'2-ORÇAMENTO'!AKX36</f>
        <v>0</v>
      </c>
      <c r="AKW40" s="713">
        <f>'2-ORÇAMENTO'!AKW36</f>
        <v>0</v>
      </c>
      <c r="AKX40" s="714">
        <f>'2-ORÇAMENTO'!AKZ36</f>
        <v>0</v>
      </c>
      <c r="AKY40" s="713">
        <f>'2-ORÇAMENTO'!AKY36</f>
        <v>0</v>
      </c>
      <c r="AKZ40" s="714">
        <f>'2-ORÇAMENTO'!ALB36</f>
        <v>0</v>
      </c>
      <c r="ALA40" s="713">
        <f>'2-ORÇAMENTO'!ALA36</f>
        <v>0</v>
      </c>
      <c r="ALB40" s="714">
        <f>'2-ORÇAMENTO'!ALD36</f>
        <v>0</v>
      </c>
      <c r="ALC40" s="713">
        <f>'2-ORÇAMENTO'!ALC36</f>
        <v>0</v>
      </c>
      <c r="ALD40" s="714">
        <f>'2-ORÇAMENTO'!ALF36</f>
        <v>0</v>
      </c>
      <c r="ALE40" s="713">
        <f>'2-ORÇAMENTO'!ALE36</f>
        <v>0</v>
      </c>
      <c r="ALF40" s="714">
        <f>'2-ORÇAMENTO'!ALH36</f>
        <v>0</v>
      </c>
      <c r="ALG40" s="713">
        <f>'2-ORÇAMENTO'!ALG36</f>
        <v>0</v>
      </c>
      <c r="ALH40" s="714">
        <f>'2-ORÇAMENTO'!ALJ36</f>
        <v>0</v>
      </c>
      <c r="ALI40" s="713">
        <f>'2-ORÇAMENTO'!ALI36</f>
        <v>0</v>
      </c>
      <c r="ALJ40" s="714">
        <f>'2-ORÇAMENTO'!ALL36</f>
        <v>0</v>
      </c>
      <c r="ALK40" s="713">
        <f>'2-ORÇAMENTO'!ALK36</f>
        <v>0</v>
      </c>
      <c r="ALL40" s="714">
        <f>'2-ORÇAMENTO'!ALN36</f>
        <v>0</v>
      </c>
      <c r="ALM40" s="713">
        <f>'2-ORÇAMENTO'!ALM36</f>
        <v>0</v>
      </c>
      <c r="ALN40" s="714">
        <f>'2-ORÇAMENTO'!ALP36</f>
        <v>0</v>
      </c>
      <c r="ALO40" s="713">
        <f>'2-ORÇAMENTO'!ALO36</f>
        <v>0</v>
      </c>
      <c r="ALP40" s="714">
        <f>'2-ORÇAMENTO'!ALR36</f>
        <v>0</v>
      </c>
      <c r="ALQ40" s="713">
        <f>'2-ORÇAMENTO'!ALQ36</f>
        <v>0</v>
      </c>
      <c r="ALR40" s="714">
        <f>'2-ORÇAMENTO'!ALT36</f>
        <v>0</v>
      </c>
      <c r="ALS40" s="713">
        <f>'2-ORÇAMENTO'!ALS36</f>
        <v>0</v>
      </c>
      <c r="ALT40" s="714">
        <f>'2-ORÇAMENTO'!ALV36</f>
        <v>0</v>
      </c>
      <c r="ALU40" s="713">
        <f>'2-ORÇAMENTO'!ALU36</f>
        <v>0</v>
      </c>
      <c r="ALV40" s="714">
        <f>'2-ORÇAMENTO'!ALX36</f>
        <v>0</v>
      </c>
      <c r="ALW40" s="713">
        <f>'2-ORÇAMENTO'!ALW36</f>
        <v>0</v>
      </c>
      <c r="ALX40" s="714">
        <f>'2-ORÇAMENTO'!ALZ36</f>
        <v>0</v>
      </c>
      <c r="ALY40" s="713">
        <f>'2-ORÇAMENTO'!ALY36</f>
        <v>0</v>
      </c>
      <c r="ALZ40" s="714">
        <f>'2-ORÇAMENTO'!AMB36</f>
        <v>0</v>
      </c>
      <c r="AMA40" s="713">
        <f>'2-ORÇAMENTO'!AMA36</f>
        <v>0</v>
      </c>
      <c r="AMB40" s="714">
        <f>'2-ORÇAMENTO'!AMD36</f>
        <v>0</v>
      </c>
      <c r="AMC40" s="713">
        <f>'2-ORÇAMENTO'!AMC36</f>
        <v>0</v>
      </c>
      <c r="AMD40" s="714">
        <f>'2-ORÇAMENTO'!AMF36</f>
        <v>0</v>
      </c>
      <c r="AME40" s="713">
        <f>'2-ORÇAMENTO'!AME36</f>
        <v>0</v>
      </c>
      <c r="AMF40" s="714">
        <f>'2-ORÇAMENTO'!AMH36</f>
        <v>0</v>
      </c>
      <c r="AMG40" s="713">
        <f>'2-ORÇAMENTO'!AMG36</f>
        <v>0</v>
      </c>
      <c r="AMH40" s="714">
        <f>'2-ORÇAMENTO'!AMJ36</f>
        <v>0</v>
      </c>
      <c r="AMI40" s="713">
        <f>'2-ORÇAMENTO'!AMI36</f>
        <v>0</v>
      </c>
      <c r="AMJ40" s="714">
        <f>'2-ORÇAMENTO'!AML36</f>
        <v>0</v>
      </c>
      <c r="AMK40" s="713">
        <f>'2-ORÇAMENTO'!AMK36</f>
        <v>0</v>
      </c>
      <c r="AML40" s="714">
        <f>'2-ORÇAMENTO'!AMN36</f>
        <v>0</v>
      </c>
      <c r="AMM40" s="713">
        <f>'2-ORÇAMENTO'!AMM36</f>
        <v>0</v>
      </c>
      <c r="AMN40" s="714">
        <f>'2-ORÇAMENTO'!AMP36</f>
        <v>0</v>
      </c>
      <c r="AMO40" s="713">
        <f>'2-ORÇAMENTO'!AMO36</f>
        <v>0</v>
      </c>
      <c r="AMP40" s="714">
        <f>'2-ORÇAMENTO'!AMR36</f>
        <v>0</v>
      </c>
      <c r="AMQ40" s="713">
        <f>'2-ORÇAMENTO'!AMQ36</f>
        <v>0</v>
      </c>
      <c r="AMR40" s="714">
        <f>'2-ORÇAMENTO'!AMT36</f>
        <v>0</v>
      </c>
      <c r="AMS40" s="713">
        <f>'2-ORÇAMENTO'!AMS36</f>
        <v>0</v>
      </c>
      <c r="AMT40" s="714">
        <f>'2-ORÇAMENTO'!AMV36</f>
        <v>0</v>
      </c>
      <c r="AMU40" s="713">
        <f>'2-ORÇAMENTO'!AMU36</f>
        <v>0</v>
      </c>
      <c r="AMV40" s="714">
        <f>'2-ORÇAMENTO'!AMX36</f>
        <v>0</v>
      </c>
      <c r="AMW40" s="713">
        <f>'2-ORÇAMENTO'!AMW36</f>
        <v>0</v>
      </c>
      <c r="AMX40" s="714">
        <f>'2-ORÇAMENTO'!AMZ36</f>
        <v>0</v>
      </c>
      <c r="AMY40" s="713">
        <f>'2-ORÇAMENTO'!AMY36</f>
        <v>0</v>
      </c>
      <c r="AMZ40" s="714">
        <f>'2-ORÇAMENTO'!ANB36</f>
        <v>0</v>
      </c>
      <c r="ANA40" s="713">
        <f>'2-ORÇAMENTO'!ANA36</f>
        <v>0</v>
      </c>
      <c r="ANB40" s="714">
        <f>'2-ORÇAMENTO'!AND36</f>
        <v>0</v>
      </c>
      <c r="ANC40" s="713">
        <f>'2-ORÇAMENTO'!ANC36</f>
        <v>0</v>
      </c>
      <c r="AND40" s="714">
        <f>'2-ORÇAMENTO'!ANF36</f>
        <v>0</v>
      </c>
      <c r="ANE40" s="713">
        <f>'2-ORÇAMENTO'!ANE36</f>
        <v>0</v>
      </c>
      <c r="ANF40" s="714">
        <f>'2-ORÇAMENTO'!ANH36</f>
        <v>0</v>
      </c>
      <c r="ANG40" s="713">
        <f>'2-ORÇAMENTO'!ANG36</f>
        <v>0</v>
      </c>
      <c r="ANH40" s="714">
        <f>'2-ORÇAMENTO'!ANJ36</f>
        <v>0</v>
      </c>
      <c r="ANI40" s="713">
        <f>'2-ORÇAMENTO'!ANI36</f>
        <v>0</v>
      </c>
      <c r="ANJ40" s="714">
        <f>'2-ORÇAMENTO'!ANL36</f>
        <v>0</v>
      </c>
      <c r="ANK40" s="713">
        <f>'2-ORÇAMENTO'!ANK36</f>
        <v>0</v>
      </c>
      <c r="ANL40" s="714">
        <f>'2-ORÇAMENTO'!ANN36</f>
        <v>0</v>
      </c>
      <c r="ANM40" s="713">
        <f>'2-ORÇAMENTO'!ANM36</f>
        <v>0</v>
      </c>
      <c r="ANN40" s="714">
        <f>'2-ORÇAMENTO'!ANP36</f>
        <v>0</v>
      </c>
      <c r="ANO40" s="713">
        <f>'2-ORÇAMENTO'!ANO36</f>
        <v>0</v>
      </c>
      <c r="ANP40" s="714">
        <f>'2-ORÇAMENTO'!ANR36</f>
        <v>0</v>
      </c>
      <c r="ANQ40" s="713">
        <f>'2-ORÇAMENTO'!ANQ36</f>
        <v>0</v>
      </c>
      <c r="ANR40" s="714">
        <f>'2-ORÇAMENTO'!ANT36</f>
        <v>0</v>
      </c>
      <c r="ANS40" s="713">
        <f>'2-ORÇAMENTO'!ANS36</f>
        <v>0</v>
      </c>
      <c r="ANT40" s="714">
        <f>'2-ORÇAMENTO'!ANV36</f>
        <v>0</v>
      </c>
      <c r="ANU40" s="713">
        <f>'2-ORÇAMENTO'!ANU36</f>
        <v>0</v>
      </c>
      <c r="ANV40" s="714">
        <f>'2-ORÇAMENTO'!ANX36</f>
        <v>0</v>
      </c>
      <c r="ANW40" s="713">
        <f>'2-ORÇAMENTO'!ANW36</f>
        <v>0</v>
      </c>
      <c r="ANX40" s="714">
        <f>'2-ORÇAMENTO'!ANZ36</f>
        <v>0</v>
      </c>
      <c r="ANY40" s="713">
        <f>'2-ORÇAMENTO'!ANY36</f>
        <v>0</v>
      </c>
      <c r="ANZ40" s="714">
        <f>'2-ORÇAMENTO'!AOB36</f>
        <v>0</v>
      </c>
      <c r="AOA40" s="713">
        <f>'2-ORÇAMENTO'!AOA36</f>
        <v>0</v>
      </c>
      <c r="AOB40" s="714">
        <f>'2-ORÇAMENTO'!AOD36</f>
        <v>0</v>
      </c>
      <c r="AOC40" s="713">
        <f>'2-ORÇAMENTO'!AOC36</f>
        <v>0</v>
      </c>
      <c r="AOD40" s="714">
        <f>'2-ORÇAMENTO'!AOF36</f>
        <v>0</v>
      </c>
      <c r="AOE40" s="713">
        <f>'2-ORÇAMENTO'!AOE36</f>
        <v>0</v>
      </c>
      <c r="AOF40" s="714">
        <f>'2-ORÇAMENTO'!AOH36</f>
        <v>0</v>
      </c>
      <c r="AOG40" s="713">
        <f>'2-ORÇAMENTO'!AOG36</f>
        <v>0</v>
      </c>
      <c r="AOH40" s="714">
        <f>'2-ORÇAMENTO'!AOJ36</f>
        <v>0</v>
      </c>
      <c r="AOI40" s="713">
        <f>'2-ORÇAMENTO'!AOI36</f>
        <v>0</v>
      </c>
      <c r="AOJ40" s="714">
        <f>'2-ORÇAMENTO'!AOL36</f>
        <v>0</v>
      </c>
      <c r="AOK40" s="713">
        <f>'2-ORÇAMENTO'!AOK36</f>
        <v>0</v>
      </c>
      <c r="AOL40" s="714">
        <f>'2-ORÇAMENTO'!AON36</f>
        <v>0</v>
      </c>
      <c r="AOM40" s="713">
        <f>'2-ORÇAMENTO'!AOM36</f>
        <v>0</v>
      </c>
      <c r="AON40" s="714">
        <f>'2-ORÇAMENTO'!AOP36</f>
        <v>0</v>
      </c>
      <c r="AOO40" s="713">
        <f>'2-ORÇAMENTO'!AOO36</f>
        <v>0</v>
      </c>
      <c r="AOP40" s="714">
        <f>'2-ORÇAMENTO'!AOR36</f>
        <v>0</v>
      </c>
      <c r="AOQ40" s="713">
        <f>'2-ORÇAMENTO'!AOQ36</f>
        <v>0</v>
      </c>
      <c r="AOR40" s="714">
        <f>'2-ORÇAMENTO'!AOT36</f>
        <v>0</v>
      </c>
      <c r="AOS40" s="713">
        <f>'2-ORÇAMENTO'!AOS36</f>
        <v>0</v>
      </c>
      <c r="AOT40" s="714">
        <f>'2-ORÇAMENTO'!AOV36</f>
        <v>0</v>
      </c>
      <c r="AOU40" s="713">
        <f>'2-ORÇAMENTO'!AOU36</f>
        <v>0</v>
      </c>
      <c r="AOV40" s="714">
        <f>'2-ORÇAMENTO'!AOX36</f>
        <v>0</v>
      </c>
      <c r="AOW40" s="713">
        <f>'2-ORÇAMENTO'!AOW36</f>
        <v>0</v>
      </c>
      <c r="AOX40" s="714">
        <f>'2-ORÇAMENTO'!AOZ36</f>
        <v>0</v>
      </c>
      <c r="AOY40" s="713">
        <f>'2-ORÇAMENTO'!AOY36</f>
        <v>0</v>
      </c>
      <c r="AOZ40" s="714">
        <f>'2-ORÇAMENTO'!APB36</f>
        <v>0</v>
      </c>
      <c r="APA40" s="713">
        <f>'2-ORÇAMENTO'!APA36</f>
        <v>0</v>
      </c>
      <c r="APB40" s="714">
        <f>'2-ORÇAMENTO'!APD36</f>
        <v>0</v>
      </c>
      <c r="APC40" s="713">
        <f>'2-ORÇAMENTO'!APC36</f>
        <v>0</v>
      </c>
      <c r="APD40" s="714">
        <f>'2-ORÇAMENTO'!APF36</f>
        <v>0</v>
      </c>
      <c r="APE40" s="713">
        <f>'2-ORÇAMENTO'!APE36</f>
        <v>0</v>
      </c>
      <c r="APF40" s="714">
        <f>'2-ORÇAMENTO'!APH36</f>
        <v>0</v>
      </c>
      <c r="APG40" s="713">
        <f>'2-ORÇAMENTO'!APG36</f>
        <v>0</v>
      </c>
      <c r="APH40" s="714">
        <f>'2-ORÇAMENTO'!APJ36</f>
        <v>0</v>
      </c>
      <c r="API40" s="713">
        <f>'2-ORÇAMENTO'!API36</f>
        <v>0</v>
      </c>
      <c r="APJ40" s="714">
        <f>'2-ORÇAMENTO'!APL36</f>
        <v>0</v>
      </c>
      <c r="APK40" s="713">
        <f>'2-ORÇAMENTO'!APK36</f>
        <v>0</v>
      </c>
      <c r="APL40" s="714">
        <f>'2-ORÇAMENTO'!APN36</f>
        <v>0</v>
      </c>
      <c r="APM40" s="713">
        <f>'2-ORÇAMENTO'!APM36</f>
        <v>0</v>
      </c>
      <c r="APN40" s="714">
        <f>'2-ORÇAMENTO'!APP36</f>
        <v>0</v>
      </c>
      <c r="APO40" s="713">
        <f>'2-ORÇAMENTO'!APO36</f>
        <v>0</v>
      </c>
      <c r="APP40" s="714">
        <f>'2-ORÇAMENTO'!APR36</f>
        <v>0</v>
      </c>
      <c r="APQ40" s="713">
        <f>'2-ORÇAMENTO'!APQ36</f>
        <v>0</v>
      </c>
      <c r="APR40" s="714">
        <f>'2-ORÇAMENTO'!APT36</f>
        <v>0</v>
      </c>
      <c r="APS40" s="713">
        <f>'2-ORÇAMENTO'!APS36</f>
        <v>0</v>
      </c>
      <c r="APT40" s="714">
        <f>'2-ORÇAMENTO'!APV36</f>
        <v>0</v>
      </c>
      <c r="APU40" s="713">
        <f>'2-ORÇAMENTO'!APU36</f>
        <v>0</v>
      </c>
      <c r="APV40" s="714">
        <f>'2-ORÇAMENTO'!APX36</f>
        <v>0</v>
      </c>
      <c r="APW40" s="713">
        <f>'2-ORÇAMENTO'!APW36</f>
        <v>0</v>
      </c>
      <c r="APX40" s="714">
        <f>'2-ORÇAMENTO'!APZ36</f>
        <v>0</v>
      </c>
      <c r="APY40" s="713">
        <f>'2-ORÇAMENTO'!APY36</f>
        <v>0</v>
      </c>
      <c r="APZ40" s="714">
        <f>'2-ORÇAMENTO'!AQB36</f>
        <v>0</v>
      </c>
      <c r="AQA40" s="713">
        <f>'2-ORÇAMENTO'!AQA36</f>
        <v>0</v>
      </c>
      <c r="AQB40" s="714">
        <f>'2-ORÇAMENTO'!AQD36</f>
        <v>0</v>
      </c>
      <c r="AQC40" s="713">
        <f>'2-ORÇAMENTO'!AQC36</f>
        <v>0</v>
      </c>
      <c r="AQD40" s="714">
        <f>'2-ORÇAMENTO'!AQF36</f>
        <v>0</v>
      </c>
      <c r="AQE40" s="713">
        <f>'2-ORÇAMENTO'!AQE36</f>
        <v>0</v>
      </c>
      <c r="AQF40" s="714">
        <f>'2-ORÇAMENTO'!AQH36</f>
        <v>0</v>
      </c>
      <c r="AQG40" s="713">
        <f>'2-ORÇAMENTO'!AQG36</f>
        <v>0</v>
      </c>
      <c r="AQH40" s="714">
        <f>'2-ORÇAMENTO'!AQJ36</f>
        <v>0</v>
      </c>
      <c r="AQI40" s="713">
        <f>'2-ORÇAMENTO'!AQI36</f>
        <v>0</v>
      </c>
      <c r="AQJ40" s="714">
        <f>'2-ORÇAMENTO'!AQL36</f>
        <v>0</v>
      </c>
      <c r="AQK40" s="713">
        <f>'2-ORÇAMENTO'!AQK36</f>
        <v>0</v>
      </c>
      <c r="AQL40" s="714">
        <f>'2-ORÇAMENTO'!AQN36</f>
        <v>0</v>
      </c>
      <c r="AQM40" s="713">
        <f>'2-ORÇAMENTO'!AQM36</f>
        <v>0</v>
      </c>
      <c r="AQN40" s="714">
        <f>'2-ORÇAMENTO'!AQP36</f>
        <v>0</v>
      </c>
      <c r="AQO40" s="713">
        <f>'2-ORÇAMENTO'!AQO36</f>
        <v>0</v>
      </c>
      <c r="AQP40" s="714">
        <f>'2-ORÇAMENTO'!AQR36</f>
        <v>0</v>
      </c>
      <c r="AQQ40" s="713">
        <f>'2-ORÇAMENTO'!AQQ36</f>
        <v>0</v>
      </c>
      <c r="AQR40" s="714">
        <f>'2-ORÇAMENTO'!AQT36</f>
        <v>0</v>
      </c>
      <c r="AQS40" s="713">
        <f>'2-ORÇAMENTO'!AQS36</f>
        <v>0</v>
      </c>
      <c r="AQT40" s="714">
        <f>'2-ORÇAMENTO'!AQV36</f>
        <v>0</v>
      </c>
      <c r="AQU40" s="713">
        <f>'2-ORÇAMENTO'!AQU36</f>
        <v>0</v>
      </c>
      <c r="AQV40" s="714">
        <f>'2-ORÇAMENTO'!AQX36</f>
        <v>0</v>
      </c>
      <c r="AQW40" s="713">
        <f>'2-ORÇAMENTO'!AQW36</f>
        <v>0</v>
      </c>
      <c r="AQX40" s="714">
        <f>'2-ORÇAMENTO'!AQZ36</f>
        <v>0</v>
      </c>
      <c r="AQY40" s="713">
        <f>'2-ORÇAMENTO'!AQY36</f>
        <v>0</v>
      </c>
      <c r="AQZ40" s="714">
        <f>'2-ORÇAMENTO'!ARB36</f>
        <v>0</v>
      </c>
      <c r="ARA40" s="713">
        <f>'2-ORÇAMENTO'!ARA36</f>
        <v>0</v>
      </c>
      <c r="ARB40" s="714">
        <f>'2-ORÇAMENTO'!ARD36</f>
        <v>0</v>
      </c>
      <c r="ARC40" s="713">
        <f>'2-ORÇAMENTO'!ARC36</f>
        <v>0</v>
      </c>
      <c r="ARD40" s="714">
        <f>'2-ORÇAMENTO'!ARF36</f>
        <v>0</v>
      </c>
      <c r="ARE40" s="713">
        <f>'2-ORÇAMENTO'!ARE36</f>
        <v>0</v>
      </c>
      <c r="ARF40" s="714">
        <f>'2-ORÇAMENTO'!ARH36</f>
        <v>0</v>
      </c>
      <c r="ARG40" s="713">
        <f>'2-ORÇAMENTO'!ARG36</f>
        <v>0</v>
      </c>
      <c r="ARH40" s="714">
        <f>'2-ORÇAMENTO'!ARJ36</f>
        <v>0</v>
      </c>
      <c r="ARI40" s="713">
        <f>'2-ORÇAMENTO'!ARI36</f>
        <v>0</v>
      </c>
      <c r="ARJ40" s="714">
        <f>'2-ORÇAMENTO'!ARL36</f>
        <v>0</v>
      </c>
      <c r="ARK40" s="713">
        <f>'2-ORÇAMENTO'!ARK36</f>
        <v>0</v>
      </c>
      <c r="ARL40" s="714">
        <f>'2-ORÇAMENTO'!ARN36</f>
        <v>0</v>
      </c>
      <c r="ARM40" s="713">
        <f>'2-ORÇAMENTO'!ARM36</f>
        <v>0</v>
      </c>
      <c r="ARN40" s="714">
        <f>'2-ORÇAMENTO'!ARP36</f>
        <v>0</v>
      </c>
      <c r="ARO40" s="713">
        <f>'2-ORÇAMENTO'!ARO36</f>
        <v>0</v>
      </c>
      <c r="ARP40" s="714">
        <f>'2-ORÇAMENTO'!ARR36</f>
        <v>0</v>
      </c>
      <c r="ARQ40" s="713">
        <f>'2-ORÇAMENTO'!ARQ36</f>
        <v>0</v>
      </c>
      <c r="ARR40" s="714">
        <f>'2-ORÇAMENTO'!ART36</f>
        <v>0</v>
      </c>
      <c r="ARS40" s="713">
        <f>'2-ORÇAMENTO'!ARS36</f>
        <v>0</v>
      </c>
      <c r="ART40" s="714">
        <f>'2-ORÇAMENTO'!ARV36</f>
        <v>0</v>
      </c>
      <c r="ARU40" s="713">
        <f>'2-ORÇAMENTO'!ARU36</f>
        <v>0</v>
      </c>
      <c r="ARV40" s="714">
        <f>'2-ORÇAMENTO'!ARX36</f>
        <v>0</v>
      </c>
      <c r="ARW40" s="713">
        <f>'2-ORÇAMENTO'!ARW36</f>
        <v>0</v>
      </c>
      <c r="ARX40" s="714">
        <f>'2-ORÇAMENTO'!ARZ36</f>
        <v>0</v>
      </c>
      <c r="ARY40" s="713">
        <f>'2-ORÇAMENTO'!ARY36</f>
        <v>0</v>
      </c>
      <c r="ARZ40" s="714">
        <f>'2-ORÇAMENTO'!ASB36</f>
        <v>0</v>
      </c>
      <c r="ASA40" s="713">
        <f>'2-ORÇAMENTO'!ASA36</f>
        <v>0</v>
      </c>
      <c r="ASB40" s="714">
        <f>'2-ORÇAMENTO'!ASD36</f>
        <v>0</v>
      </c>
      <c r="ASC40" s="713">
        <f>'2-ORÇAMENTO'!ASC36</f>
        <v>0</v>
      </c>
      <c r="ASD40" s="714">
        <f>'2-ORÇAMENTO'!ASF36</f>
        <v>0</v>
      </c>
      <c r="ASE40" s="713">
        <f>'2-ORÇAMENTO'!ASE36</f>
        <v>0</v>
      </c>
      <c r="ASF40" s="714">
        <f>'2-ORÇAMENTO'!ASH36</f>
        <v>0</v>
      </c>
      <c r="ASG40" s="713">
        <f>'2-ORÇAMENTO'!ASG36</f>
        <v>0</v>
      </c>
      <c r="ASH40" s="714">
        <f>'2-ORÇAMENTO'!ASJ36</f>
        <v>0</v>
      </c>
      <c r="ASI40" s="713">
        <f>'2-ORÇAMENTO'!ASI36</f>
        <v>0</v>
      </c>
      <c r="ASJ40" s="714">
        <f>'2-ORÇAMENTO'!ASL36</f>
        <v>0</v>
      </c>
      <c r="ASK40" s="713">
        <f>'2-ORÇAMENTO'!ASK36</f>
        <v>0</v>
      </c>
      <c r="ASL40" s="714">
        <f>'2-ORÇAMENTO'!ASN36</f>
        <v>0</v>
      </c>
      <c r="ASM40" s="713">
        <f>'2-ORÇAMENTO'!ASM36</f>
        <v>0</v>
      </c>
      <c r="ASN40" s="714">
        <f>'2-ORÇAMENTO'!ASP36</f>
        <v>0</v>
      </c>
      <c r="ASO40" s="713">
        <f>'2-ORÇAMENTO'!ASO36</f>
        <v>0</v>
      </c>
      <c r="ASP40" s="714">
        <f>'2-ORÇAMENTO'!ASR36</f>
        <v>0</v>
      </c>
      <c r="ASQ40" s="713">
        <f>'2-ORÇAMENTO'!ASQ36</f>
        <v>0</v>
      </c>
      <c r="ASR40" s="714">
        <f>'2-ORÇAMENTO'!AST36</f>
        <v>0</v>
      </c>
      <c r="ASS40" s="713">
        <f>'2-ORÇAMENTO'!ASS36</f>
        <v>0</v>
      </c>
      <c r="AST40" s="714">
        <f>'2-ORÇAMENTO'!ASV36</f>
        <v>0</v>
      </c>
      <c r="ASU40" s="713">
        <f>'2-ORÇAMENTO'!ASU36</f>
        <v>0</v>
      </c>
      <c r="ASV40" s="714">
        <f>'2-ORÇAMENTO'!ASX36</f>
        <v>0</v>
      </c>
      <c r="ASW40" s="713">
        <f>'2-ORÇAMENTO'!ASW36</f>
        <v>0</v>
      </c>
      <c r="ASX40" s="714">
        <f>'2-ORÇAMENTO'!ASZ36</f>
        <v>0</v>
      </c>
      <c r="ASY40" s="713">
        <f>'2-ORÇAMENTO'!ASY36</f>
        <v>0</v>
      </c>
      <c r="ASZ40" s="714">
        <f>'2-ORÇAMENTO'!ATB36</f>
        <v>0</v>
      </c>
      <c r="ATA40" s="713">
        <f>'2-ORÇAMENTO'!ATA36</f>
        <v>0</v>
      </c>
      <c r="ATB40" s="714">
        <f>'2-ORÇAMENTO'!ATD36</f>
        <v>0</v>
      </c>
      <c r="ATC40" s="713">
        <f>'2-ORÇAMENTO'!ATC36</f>
        <v>0</v>
      </c>
      <c r="ATD40" s="714">
        <f>'2-ORÇAMENTO'!ATF36</f>
        <v>0</v>
      </c>
      <c r="ATE40" s="713">
        <f>'2-ORÇAMENTO'!ATE36</f>
        <v>0</v>
      </c>
      <c r="ATF40" s="714">
        <f>'2-ORÇAMENTO'!ATH36</f>
        <v>0</v>
      </c>
      <c r="ATG40" s="713">
        <f>'2-ORÇAMENTO'!ATG36</f>
        <v>0</v>
      </c>
      <c r="ATH40" s="714">
        <f>'2-ORÇAMENTO'!ATJ36</f>
        <v>0</v>
      </c>
      <c r="ATI40" s="713">
        <f>'2-ORÇAMENTO'!ATI36</f>
        <v>0</v>
      </c>
      <c r="ATJ40" s="714">
        <f>'2-ORÇAMENTO'!ATL36</f>
        <v>0</v>
      </c>
      <c r="ATK40" s="713">
        <f>'2-ORÇAMENTO'!ATK36</f>
        <v>0</v>
      </c>
      <c r="ATL40" s="714">
        <f>'2-ORÇAMENTO'!ATN36</f>
        <v>0</v>
      </c>
      <c r="ATM40" s="713">
        <f>'2-ORÇAMENTO'!ATM36</f>
        <v>0</v>
      </c>
      <c r="ATN40" s="714">
        <f>'2-ORÇAMENTO'!ATP36</f>
        <v>0</v>
      </c>
      <c r="ATO40" s="713">
        <f>'2-ORÇAMENTO'!ATO36</f>
        <v>0</v>
      </c>
      <c r="ATP40" s="714">
        <f>'2-ORÇAMENTO'!ATR36</f>
        <v>0</v>
      </c>
      <c r="ATQ40" s="713">
        <f>'2-ORÇAMENTO'!ATQ36</f>
        <v>0</v>
      </c>
      <c r="ATR40" s="714">
        <f>'2-ORÇAMENTO'!ATT36</f>
        <v>0</v>
      </c>
      <c r="ATS40" s="713">
        <f>'2-ORÇAMENTO'!ATS36</f>
        <v>0</v>
      </c>
      <c r="ATT40" s="714">
        <f>'2-ORÇAMENTO'!ATV36</f>
        <v>0</v>
      </c>
      <c r="ATU40" s="713">
        <f>'2-ORÇAMENTO'!ATU36</f>
        <v>0</v>
      </c>
      <c r="ATV40" s="714">
        <f>'2-ORÇAMENTO'!ATX36</f>
        <v>0</v>
      </c>
      <c r="ATW40" s="713">
        <f>'2-ORÇAMENTO'!ATW36</f>
        <v>0</v>
      </c>
      <c r="ATX40" s="714">
        <f>'2-ORÇAMENTO'!ATZ36</f>
        <v>0</v>
      </c>
      <c r="ATY40" s="713">
        <f>'2-ORÇAMENTO'!ATY36</f>
        <v>0</v>
      </c>
      <c r="ATZ40" s="714">
        <f>'2-ORÇAMENTO'!AUB36</f>
        <v>0</v>
      </c>
      <c r="AUA40" s="713">
        <f>'2-ORÇAMENTO'!AUA36</f>
        <v>0</v>
      </c>
      <c r="AUB40" s="714">
        <f>'2-ORÇAMENTO'!AUD36</f>
        <v>0</v>
      </c>
      <c r="AUC40" s="713">
        <f>'2-ORÇAMENTO'!AUC36</f>
        <v>0</v>
      </c>
      <c r="AUD40" s="714">
        <f>'2-ORÇAMENTO'!AUF36</f>
        <v>0</v>
      </c>
      <c r="AUE40" s="713">
        <f>'2-ORÇAMENTO'!AUE36</f>
        <v>0</v>
      </c>
      <c r="AUF40" s="714">
        <f>'2-ORÇAMENTO'!AUH36</f>
        <v>0</v>
      </c>
      <c r="AUG40" s="713">
        <f>'2-ORÇAMENTO'!AUG36</f>
        <v>0</v>
      </c>
      <c r="AUH40" s="714">
        <f>'2-ORÇAMENTO'!AUJ36</f>
        <v>0</v>
      </c>
      <c r="AUI40" s="713">
        <f>'2-ORÇAMENTO'!AUI36</f>
        <v>0</v>
      </c>
      <c r="AUJ40" s="714">
        <f>'2-ORÇAMENTO'!AUL36</f>
        <v>0</v>
      </c>
      <c r="AUK40" s="713">
        <f>'2-ORÇAMENTO'!AUK36</f>
        <v>0</v>
      </c>
      <c r="AUL40" s="714">
        <f>'2-ORÇAMENTO'!AUN36</f>
        <v>0</v>
      </c>
      <c r="AUM40" s="713">
        <f>'2-ORÇAMENTO'!AUM36</f>
        <v>0</v>
      </c>
      <c r="AUN40" s="714">
        <f>'2-ORÇAMENTO'!AUP36</f>
        <v>0</v>
      </c>
      <c r="AUO40" s="713">
        <f>'2-ORÇAMENTO'!AUO36</f>
        <v>0</v>
      </c>
      <c r="AUP40" s="714">
        <f>'2-ORÇAMENTO'!AUR36</f>
        <v>0</v>
      </c>
      <c r="AUQ40" s="713">
        <f>'2-ORÇAMENTO'!AUQ36</f>
        <v>0</v>
      </c>
      <c r="AUR40" s="714">
        <f>'2-ORÇAMENTO'!AUT36</f>
        <v>0</v>
      </c>
      <c r="AUS40" s="713">
        <f>'2-ORÇAMENTO'!AUS36</f>
        <v>0</v>
      </c>
      <c r="AUT40" s="714">
        <f>'2-ORÇAMENTO'!AUV36</f>
        <v>0</v>
      </c>
      <c r="AUU40" s="713">
        <f>'2-ORÇAMENTO'!AUU36</f>
        <v>0</v>
      </c>
      <c r="AUV40" s="714">
        <f>'2-ORÇAMENTO'!AUX36</f>
        <v>0</v>
      </c>
      <c r="AUW40" s="713">
        <f>'2-ORÇAMENTO'!AUW36</f>
        <v>0</v>
      </c>
      <c r="AUX40" s="714">
        <f>'2-ORÇAMENTO'!AUZ36</f>
        <v>0</v>
      </c>
      <c r="AUY40" s="713">
        <f>'2-ORÇAMENTO'!AUY36</f>
        <v>0</v>
      </c>
      <c r="AUZ40" s="714">
        <f>'2-ORÇAMENTO'!AVB36</f>
        <v>0</v>
      </c>
      <c r="AVA40" s="713">
        <f>'2-ORÇAMENTO'!AVA36</f>
        <v>0</v>
      </c>
      <c r="AVB40" s="714">
        <f>'2-ORÇAMENTO'!AVD36</f>
        <v>0</v>
      </c>
      <c r="AVC40" s="713">
        <f>'2-ORÇAMENTO'!AVC36</f>
        <v>0</v>
      </c>
      <c r="AVD40" s="714">
        <f>'2-ORÇAMENTO'!AVF36</f>
        <v>0</v>
      </c>
      <c r="AVE40" s="713">
        <f>'2-ORÇAMENTO'!AVE36</f>
        <v>0</v>
      </c>
      <c r="AVF40" s="714">
        <f>'2-ORÇAMENTO'!AVH36</f>
        <v>0</v>
      </c>
      <c r="AVG40" s="713">
        <f>'2-ORÇAMENTO'!AVG36</f>
        <v>0</v>
      </c>
      <c r="AVH40" s="714">
        <f>'2-ORÇAMENTO'!AVJ36</f>
        <v>0</v>
      </c>
      <c r="AVI40" s="713">
        <f>'2-ORÇAMENTO'!AVI36</f>
        <v>0</v>
      </c>
      <c r="AVJ40" s="714">
        <f>'2-ORÇAMENTO'!AVL36</f>
        <v>0</v>
      </c>
      <c r="AVK40" s="713">
        <f>'2-ORÇAMENTO'!AVK36</f>
        <v>0</v>
      </c>
      <c r="AVL40" s="714">
        <f>'2-ORÇAMENTO'!AVN36</f>
        <v>0</v>
      </c>
      <c r="AVM40" s="713">
        <f>'2-ORÇAMENTO'!AVM36</f>
        <v>0</v>
      </c>
      <c r="AVN40" s="714">
        <f>'2-ORÇAMENTO'!AVP36</f>
        <v>0</v>
      </c>
      <c r="AVO40" s="713">
        <f>'2-ORÇAMENTO'!AVO36</f>
        <v>0</v>
      </c>
      <c r="AVP40" s="714">
        <f>'2-ORÇAMENTO'!AVR36</f>
        <v>0</v>
      </c>
      <c r="AVQ40" s="713">
        <f>'2-ORÇAMENTO'!AVQ36</f>
        <v>0</v>
      </c>
      <c r="AVR40" s="714">
        <f>'2-ORÇAMENTO'!AVT36</f>
        <v>0</v>
      </c>
      <c r="AVS40" s="713">
        <f>'2-ORÇAMENTO'!AVS36</f>
        <v>0</v>
      </c>
      <c r="AVT40" s="714">
        <f>'2-ORÇAMENTO'!AVV36</f>
        <v>0</v>
      </c>
      <c r="AVU40" s="713">
        <f>'2-ORÇAMENTO'!AVU36</f>
        <v>0</v>
      </c>
      <c r="AVV40" s="714">
        <f>'2-ORÇAMENTO'!AVX36</f>
        <v>0</v>
      </c>
      <c r="AVW40" s="713">
        <f>'2-ORÇAMENTO'!AVW36</f>
        <v>0</v>
      </c>
      <c r="AVX40" s="714">
        <f>'2-ORÇAMENTO'!AVZ36</f>
        <v>0</v>
      </c>
      <c r="AVY40" s="713">
        <f>'2-ORÇAMENTO'!AVY36</f>
        <v>0</v>
      </c>
      <c r="AVZ40" s="714">
        <f>'2-ORÇAMENTO'!AWB36</f>
        <v>0</v>
      </c>
      <c r="AWA40" s="713">
        <f>'2-ORÇAMENTO'!AWA36</f>
        <v>0</v>
      </c>
      <c r="AWB40" s="714">
        <f>'2-ORÇAMENTO'!AWD36</f>
        <v>0</v>
      </c>
      <c r="AWC40" s="713">
        <f>'2-ORÇAMENTO'!AWC36</f>
        <v>0</v>
      </c>
      <c r="AWD40" s="714">
        <f>'2-ORÇAMENTO'!AWF36</f>
        <v>0</v>
      </c>
      <c r="AWE40" s="713">
        <f>'2-ORÇAMENTO'!AWE36</f>
        <v>0</v>
      </c>
      <c r="AWF40" s="714">
        <f>'2-ORÇAMENTO'!AWH36</f>
        <v>0</v>
      </c>
      <c r="AWG40" s="713">
        <f>'2-ORÇAMENTO'!AWG36</f>
        <v>0</v>
      </c>
      <c r="AWH40" s="714">
        <f>'2-ORÇAMENTO'!AWJ36</f>
        <v>0</v>
      </c>
      <c r="AWI40" s="713">
        <f>'2-ORÇAMENTO'!AWI36</f>
        <v>0</v>
      </c>
      <c r="AWJ40" s="714">
        <f>'2-ORÇAMENTO'!AWL36</f>
        <v>0</v>
      </c>
      <c r="AWK40" s="713">
        <f>'2-ORÇAMENTO'!AWK36</f>
        <v>0</v>
      </c>
      <c r="AWL40" s="714">
        <f>'2-ORÇAMENTO'!AWN36</f>
        <v>0</v>
      </c>
      <c r="AWM40" s="713">
        <f>'2-ORÇAMENTO'!AWM36</f>
        <v>0</v>
      </c>
      <c r="AWN40" s="714">
        <f>'2-ORÇAMENTO'!AWP36</f>
        <v>0</v>
      </c>
      <c r="AWO40" s="713">
        <f>'2-ORÇAMENTO'!AWO36</f>
        <v>0</v>
      </c>
      <c r="AWP40" s="714">
        <f>'2-ORÇAMENTO'!AWR36</f>
        <v>0</v>
      </c>
      <c r="AWQ40" s="713">
        <f>'2-ORÇAMENTO'!AWQ36</f>
        <v>0</v>
      </c>
      <c r="AWR40" s="714">
        <f>'2-ORÇAMENTO'!AWT36</f>
        <v>0</v>
      </c>
      <c r="AWS40" s="713">
        <f>'2-ORÇAMENTO'!AWS36</f>
        <v>0</v>
      </c>
      <c r="AWT40" s="714">
        <f>'2-ORÇAMENTO'!AWV36</f>
        <v>0</v>
      </c>
      <c r="AWU40" s="713">
        <f>'2-ORÇAMENTO'!AWU36</f>
        <v>0</v>
      </c>
      <c r="AWV40" s="714">
        <f>'2-ORÇAMENTO'!AWX36</f>
        <v>0</v>
      </c>
      <c r="AWW40" s="713">
        <f>'2-ORÇAMENTO'!AWW36</f>
        <v>0</v>
      </c>
      <c r="AWX40" s="714">
        <f>'2-ORÇAMENTO'!AWZ36</f>
        <v>0</v>
      </c>
      <c r="AWY40" s="713">
        <f>'2-ORÇAMENTO'!AWY36</f>
        <v>0</v>
      </c>
      <c r="AWZ40" s="714">
        <f>'2-ORÇAMENTO'!AXB36</f>
        <v>0</v>
      </c>
      <c r="AXA40" s="713">
        <f>'2-ORÇAMENTO'!AXA36</f>
        <v>0</v>
      </c>
      <c r="AXB40" s="714">
        <f>'2-ORÇAMENTO'!AXD36</f>
        <v>0</v>
      </c>
      <c r="AXC40" s="713">
        <f>'2-ORÇAMENTO'!AXC36</f>
        <v>0</v>
      </c>
      <c r="AXD40" s="714">
        <f>'2-ORÇAMENTO'!AXF36</f>
        <v>0</v>
      </c>
      <c r="AXE40" s="713">
        <f>'2-ORÇAMENTO'!AXE36</f>
        <v>0</v>
      </c>
      <c r="AXF40" s="714">
        <f>'2-ORÇAMENTO'!AXH36</f>
        <v>0</v>
      </c>
      <c r="AXG40" s="713">
        <f>'2-ORÇAMENTO'!AXG36</f>
        <v>0</v>
      </c>
      <c r="AXH40" s="714">
        <f>'2-ORÇAMENTO'!AXJ36</f>
        <v>0</v>
      </c>
      <c r="AXI40" s="713">
        <f>'2-ORÇAMENTO'!AXI36</f>
        <v>0</v>
      </c>
      <c r="AXJ40" s="714">
        <f>'2-ORÇAMENTO'!AXL36</f>
        <v>0</v>
      </c>
      <c r="AXK40" s="713">
        <f>'2-ORÇAMENTO'!AXK36</f>
        <v>0</v>
      </c>
      <c r="AXL40" s="714">
        <f>'2-ORÇAMENTO'!AXN36</f>
        <v>0</v>
      </c>
      <c r="AXM40" s="713">
        <f>'2-ORÇAMENTO'!AXM36</f>
        <v>0</v>
      </c>
      <c r="AXN40" s="714">
        <f>'2-ORÇAMENTO'!AXP36</f>
        <v>0</v>
      </c>
      <c r="AXO40" s="713">
        <f>'2-ORÇAMENTO'!AXO36</f>
        <v>0</v>
      </c>
      <c r="AXP40" s="714">
        <f>'2-ORÇAMENTO'!AXR36</f>
        <v>0</v>
      </c>
      <c r="AXQ40" s="713">
        <f>'2-ORÇAMENTO'!AXQ36</f>
        <v>0</v>
      </c>
      <c r="AXR40" s="714">
        <f>'2-ORÇAMENTO'!AXT36</f>
        <v>0</v>
      </c>
      <c r="AXS40" s="713">
        <f>'2-ORÇAMENTO'!AXS36</f>
        <v>0</v>
      </c>
      <c r="AXT40" s="714">
        <f>'2-ORÇAMENTO'!AXV36</f>
        <v>0</v>
      </c>
      <c r="AXU40" s="713">
        <f>'2-ORÇAMENTO'!AXU36</f>
        <v>0</v>
      </c>
      <c r="AXV40" s="714">
        <f>'2-ORÇAMENTO'!AXX36</f>
        <v>0</v>
      </c>
      <c r="AXW40" s="713">
        <f>'2-ORÇAMENTO'!AXW36</f>
        <v>0</v>
      </c>
      <c r="AXX40" s="714">
        <f>'2-ORÇAMENTO'!AXZ36</f>
        <v>0</v>
      </c>
      <c r="AXY40" s="713">
        <f>'2-ORÇAMENTO'!AXY36</f>
        <v>0</v>
      </c>
      <c r="AXZ40" s="714">
        <f>'2-ORÇAMENTO'!AYB36</f>
        <v>0</v>
      </c>
      <c r="AYA40" s="713">
        <f>'2-ORÇAMENTO'!AYA36</f>
        <v>0</v>
      </c>
      <c r="AYB40" s="714">
        <f>'2-ORÇAMENTO'!AYD36</f>
        <v>0</v>
      </c>
      <c r="AYC40" s="713">
        <f>'2-ORÇAMENTO'!AYC36</f>
        <v>0</v>
      </c>
      <c r="AYD40" s="714">
        <f>'2-ORÇAMENTO'!AYF36</f>
        <v>0</v>
      </c>
      <c r="AYE40" s="713">
        <f>'2-ORÇAMENTO'!AYE36</f>
        <v>0</v>
      </c>
      <c r="AYF40" s="714">
        <f>'2-ORÇAMENTO'!AYH36</f>
        <v>0</v>
      </c>
      <c r="AYG40" s="713">
        <f>'2-ORÇAMENTO'!AYG36</f>
        <v>0</v>
      </c>
      <c r="AYH40" s="714">
        <f>'2-ORÇAMENTO'!AYJ36</f>
        <v>0</v>
      </c>
      <c r="AYI40" s="713">
        <f>'2-ORÇAMENTO'!AYI36</f>
        <v>0</v>
      </c>
      <c r="AYJ40" s="714">
        <f>'2-ORÇAMENTO'!AYL36</f>
        <v>0</v>
      </c>
      <c r="AYK40" s="713">
        <f>'2-ORÇAMENTO'!AYK36</f>
        <v>0</v>
      </c>
      <c r="AYL40" s="714">
        <f>'2-ORÇAMENTO'!AYN36</f>
        <v>0</v>
      </c>
      <c r="AYM40" s="713">
        <f>'2-ORÇAMENTO'!AYM36</f>
        <v>0</v>
      </c>
      <c r="AYN40" s="714">
        <f>'2-ORÇAMENTO'!AYP36</f>
        <v>0</v>
      </c>
      <c r="AYO40" s="713">
        <f>'2-ORÇAMENTO'!AYO36</f>
        <v>0</v>
      </c>
      <c r="AYP40" s="714">
        <f>'2-ORÇAMENTO'!AYR36</f>
        <v>0</v>
      </c>
      <c r="AYQ40" s="713">
        <f>'2-ORÇAMENTO'!AYQ36</f>
        <v>0</v>
      </c>
      <c r="AYR40" s="714">
        <f>'2-ORÇAMENTO'!AYT36</f>
        <v>0</v>
      </c>
      <c r="AYS40" s="713">
        <f>'2-ORÇAMENTO'!AYS36</f>
        <v>0</v>
      </c>
      <c r="AYT40" s="714">
        <f>'2-ORÇAMENTO'!AYV36</f>
        <v>0</v>
      </c>
      <c r="AYU40" s="713">
        <f>'2-ORÇAMENTO'!AYU36</f>
        <v>0</v>
      </c>
      <c r="AYV40" s="714">
        <f>'2-ORÇAMENTO'!AYX36</f>
        <v>0</v>
      </c>
      <c r="AYW40" s="713">
        <f>'2-ORÇAMENTO'!AYW36</f>
        <v>0</v>
      </c>
      <c r="AYX40" s="714">
        <f>'2-ORÇAMENTO'!AYZ36</f>
        <v>0</v>
      </c>
      <c r="AYY40" s="713">
        <f>'2-ORÇAMENTO'!AYY36</f>
        <v>0</v>
      </c>
      <c r="AYZ40" s="714">
        <f>'2-ORÇAMENTO'!AZB36</f>
        <v>0</v>
      </c>
      <c r="AZA40" s="713">
        <f>'2-ORÇAMENTO'!AZA36</f>
        <v>0</v>
      </c>
      <c r="AZB40" s="714">
        <f>'2-ORÇAMENTO'!AZD36</f>
        <v>0</v>
      </c>
      <c r="AZC40" s="713">
        <f>'2-ORÇAMENTO'!AZC36</f>
        <v>0</v>
      </c>
      <c r="AZD40" s="714">
        <f>'2-ORÇAMENTO'!AZF36</f>
        <v>0</v>
      </c>
      <c r="AZE40" s="713">
        <f>'2-ORÇAMENTO'!AZE36</f>
        <v>0</v>
      </c>
      <c r="AZF40" s="714">
        <f>'2-ORÇAMENTO'!AZH36</f>
        <v>0</v>
      </c>
      <c r="AZG40" s="713">
        <f>'2-ORÇAMENTO'!AZG36</f>
        <v>0</v>
      </c>
      <c r="AZH40" s="714">
        <f>'2-ORÇAMENTO'!AZJ36</f>
        <v>0</v>
      </c>
      <c r="AZI40" s="713">
        <f>'2-ORÇAMENTO'!AZI36</f>
        <v>0</v>
      </c>
      <c r="AZJ40" s="714">
        <f>'2-ORÇAMENTO'!AZL36</f>
        <v>0</v>
      </c>
      <c r="AZK40" s="713">
        <f>'2-ORÇAMENTO'!AZK36</f>
        <v>0</v>
      </c>
      <c r="AZL40" s="714">
        <f>'2-ORÇAMENTO'!AZN36</f>
        <v>0</v>
      </c>
      <c r="AZM40" s="713">
        <f>'2-ORÇAMENTO'!AZM36</f>
        <v>0</v>
      </c>
      <c r="AZN40" s="714">
        <f>'2-ORÇAMENTO'!AZP36</f>
        <v>0</v>
      </c>
      <c r="AZO40" s="713">
        <f>'2-ORÇAMENTO'!AZO36</f>
        <v>0</v>
      </c>
      <c r="AZP40" s="714">
        <f>'2-ORÇAMENTO'!AZR36</f>
        <v>0</v>
      </c>
      <c r="AZQ40" s="713">
        <f>'2-ORÇAMENTO'!AZQ36</f>
        <v>0</v>
      </c>
      <c r="AZR40" s="714">
        <f>'2-ORÇAMENTO'!AZT36</f>
        <v>0</v>
      </c>
      <c r="AZS40" s="713">
        <f>'2-ORÇAMENTO'!AZS36</f>
        <v>0</v>
      </c>
      <c r="AZT40" s="714">
        <f>'2-ORÇAMENTO'!AZV36</f>
        <v>0</v>
      </c>
      <c r="AZU40" s="713">
        <f>'2-ORÇAMENTO'!AZU36</f>
        <v>0</v>
      </c>
      <c r="AZV40" s="714">
        <f>'2-ORÇAMENTO'!AZX36</f>
        <v>0</v>
      </c>
      <c r="AZW40" s="713">
        <f>'2-ORÇAMENTO'!AZW36</f>
        <v>0</v>
      </c>
      <c r="AZX40" s="714">
        <f>'2-ORÇAMENTO'!AZZ36</f>
        <v>0</v>
      </c>
      <c r="AZY40" s="713">
        <f>'2-ORÇAMENTO'!AZY36</f>
        <v>0</v>
      </c>
      <c r="AZZ40" s="714">
        <f>'2-ORÇAMENTO'!BAB36</f>
        <v>0</v>
      </c>
      <c r="BAA40" s="713">
        <f>'2-ORÇAMENTO'!BAA36</f>
        <v>0</v>
      </c>
      <c r="BAB40" s="714">
        <f>'2-ORÇAMENTO'!BAD36</f>
        <v>0</v>
      </c>
      <c r="BAC40" s="713">
        <f>'2-ORÇAMENTO'!BAC36</f>
        <v>0</v>
      </c>
      <c r="BAD40" s="714">
        <f>'2-ORÇAMENTO'!BAF36</f>
        <v>0</v>
      </c>
      <c r="BAE40" s="713">
        <f>'2-ORÇAMENTO'!BAE36</f>
        <v>0</v>
      </c>
      <c r="BAF40" s="714">
        <f>'2-ORÇAMENTO'!BAH36</f>
        <v>0</v>
      </c>
      <c r="BAG40" s="713">
        <f>'2-ORÇAMENTO'!BAG36</f>
        <v>0</v>
      </c>
      <c r="BAH40" s="714">
        <f>'2-ORÇAMENTO'!BAJ36</f>
        <v>0</v>
      </c>
      <c r="BAI40" s="713">
        <f>'2-ORÇAMENTO'!BAI36</f>
        <v>0</v>
      </c>
      <c r="BAJ40" s="714">
        <f>'2-ORÇAMENTO'!BAL36</f>
        <v>0</v>
      </c>
      <c r="BAK40" s="713">
        <f>'2-ORÇAMENTO'!BAK36</f>
        <v>0</v>
      </c>
      <c r="BAL40" s="714">
        <f>'2-ORÇAMENTO'!BAN36</f>
        <v>0</v>
      </c>
      <c r="BAM40" s="713">
        <f>'2-ORÇAMENTO'!BAM36</f>
        <v>0</v>
      </c>
      <c r="BAN40" s="714">
        <f>'2-ORÇAMENTO'!BAP36</f>
        <v>0</v>
      </c>
      <c r="BAO40" s="713">
        <f>'2-ORÇAMENTO'!BAO36</f>
        <v>0</v>
      </c>
      <c r="BAP40" s="714">
        <f>'2-ORÇAMENTO'!BAR36</f>
        <v>0</v>
      </c>
      <c r="BAQ40" s="713">
        <f>'2-ORÇAMENTO'!BAQ36</f>
        <v>0</v>
      </c>
      <c r="BAR40" s="714">
        <f>'2-ORÇAMENTO'!BAT36</f>
        <v>0</v>
      </c>
      <c r="BAS40" s="713">
        <f>'2-ORÇAMENTO'!BAS36</f>
        <v>0</v>
      </c>
      <c r="BAT40" s="714">
        <f>'2-ORÇAMENTO'!BAV36</f>
        <v>0</v>
      </c>
      <c r="BAU40" s="713">
        <f>'2-ORÇAMENTO'!BAU36</f>
        <v>0</v>
      </c>
      <c r="BAV40" s="714">
        <f>'2-ORÇAMENTO'!BAX36</f>
        <v>0</v>
      </c>
      <c r="BAW40" s="713">
        <f>'2-ORÇAMENTO'!BAW36</f>
        <v>0</v>
      </c>
      <c r="BAX40" s="714">
        <f>'2-ORÇAMENTO'!BAZ36</f>
        <v>0</v>
      </c>
      <c r="BAY40" s="713">
        <f>'2-ORÇAMENTO'!BAY36</f>
        <v>0</v>
      </c>
      <c r="BAZ40" s="714">
        <f>'2-ORÇAMENTO'!BBB36</f>
        <v>0</v>
      </c>
      <c r="BBA40" s="713">
        <f>'2-ORÇAMENTO'!BBA36</f>
        <v>0</v>
      </c>
      <c r="BBB40" s="714">
        <f>'2-ORÇAMENTO'!BBD36</f>
        <v>0</v>
      </c>
      <c r="BBC40" s="713">
        <f>'2-ORÇAMENTO'!BBC36</f>
        <v>0</v>
      </c>
      <c r="BBD40" s="714">
        <f>'2-ORÇAMENTO'!BBF36</f>
        <v>0</v>
      </c>
      <c r="BBE40" s="713">
        <f>'2-ORÇAMENTO'!BBE36</f>
        <v>0</v>
      </c>
      <c r="BBF40" s="714">
        <f>'2-ORÇAMENTO'!BBH36</f>
        <v>0</v>
      </c>
      <c r="BBG40" s="713">
        <f>'2-ORÇAMENTO'!BBG36</f>
        <v>0</v>
      </c>
      <c r="BBH40" s="714">
        <f>'2-ORÇAMENTO'!BBJ36</f>
        <v>0</v>
      </c>
      <c r="BBI40" s="713">
        <f>'2-ORÇAMENTO'!BBI36</f>
        <v>0</v>
      </c>
      <c r="BBJ40" s="714">
        <f>'2-ORÇAMENTO'!BBL36</f>
        <v>0</v>
      </c>
      <c r="BBK40" s="713">
        <f>'2-ORÇAMENTO'!BBK36</f>
        <v>0</v>
      </c>
      <c r="BBL40" s="714">
        <f>'2-ORÇAMENTO'!BBN36</f>
        <v>0</v>
      </c>
      <c r="BBM40" s="713">
        <f>'2-ORÇAMENTO'!BBM36</f>
        <v>0</v>
      </c>
      <c r="BBN40" s="714">
        <f>'2-ORÇAMENTO'!BBP36</f>
        <v>0</v>
      </c>
      <c r="BBO40" s="713">
        <f>'2-ORÇAMENTO'!BBO36</f>
        <v>0</v>
      </c>
      <c r="BBP40" s="714">
        <f>'2-ORÇAMENTO'!BBR36</f>
        <v>0</v>
      </c>
      <c r="BBQ40" s="713">
        <f>'2-ORÇAMENTO'!BBQ36</f>
        <v>0</v>
      </c>
      <c r="BBR40" s="714">
        <f>'2-ORÇAMENTO'!BBT36</f>
        <v>0</v>
      </c>
      <c r="BBS40" s="713">
        <f>'2-ORÇAMENTO'!BBS36</f>
        <v>0</v>
      </c>
      <c r="BBT40" s="714">
        <f>'2-ORÇAMENTO'!BBV36</f>
        <v>0</v>
      </c>
      <c r="BBU40" s="713">
        <f>'2-ORÇAMENTO'!BBU36</f>
        <v>0</v>
      </c>
      <c r="BBV40" s="714">
        <f>'2-ORÇAMENTO'!BBX36</f>
        <v>0</v>
      </c>
      <c r="BBW40" s="713">
        <f>'2-ORÇAMENTO'!BBW36</f>
        <v>0</v>
      </c>
      <c r="BBX40" s="714">
        <f>'2-ORÇAMENTO'!BBZ36</f>
        <v>0</v>
      </c>
      <c r="BBY40" s="713">
        <f>'2-ORÇAMENTO'!BBY36</f>
        <v>0</v>
      </c>
      <c r="BBZ40" s="714">
        <f>'2-ORÇAMENTO'!BCB36</f>
        <v>0</v>
      </c>
      <c r="BCA40" s="713">
        <f>'2-ORÇAMENTO'!BCA36</f>
        <v>0</v>
      </c>
      <c r="BCB40" s="714">
        <f>'2-ORÇAMENTO'!BCD36</f>
        <v>0</v>
      </c>
      <c r="BCC40" s="713">
        <f>'2-ORÇAMENTO'!BCC36</f>
        <v>0</v>
      </c>
      <c r="BCD40" s="714">
        <f>'2-ORÇAMENTO'!BCF36</f>
        <v>0</v>
      </c>
      <c r="BCE40" s="713">
        <f>'2-ORÇAMENTO'!BCE36</f>
        <v>0</v>
      </c>
      <c r="BCF40" s="714">
        <f>'2-ORÇAMENTO'!BCH36</f>
        <v>0</v>
      </c>
      <c r="BCG40" s="713">
        <f>'2-ORÇAMENTO'!BCG36</f>
        <v>0</v>
      </c>
      <c r="BCH40" s="714">
        <f>'2-ORÇAMENTO'!BCJ36</f>
        <v>0</v>
      </c>
      <c r="BCI40" s="713">
        <f>'2-ORÇAMENTO'!BCI36</f>
        <v>0</v>
      </c>
      <c r="BCJ40" s="714">
        <f>'2-ORÇAMENTO'!BCL36</f>
        <v>0</v>
      </c>
      <c r="BCK40" s="713">
        <f>'2-ORÇAMENTO'!BCK36</f>
        <v>0</v>
      </c>
      <c r="BCL40" s="714">
        <f>'2-ORÇAMENTO'!BCN36</f>
        <v>0</v>
      </c>
      <c r="BCM40" s="713">
        <f>'2-ORÇAMENTO'!BCM36</f>
        <v>0</v>
      </c>
      <c r="BCN40" s="714">
        <f>'2-ORÇAMENTO'!BCP36</f>
        <v>0</v>
      </c>
      <c r="BCO40" s="713">
        <f>'2-ORÇAMENTO'!BCO36</f>
        <v>0</v>
      </c>
      <c r="BCP40" s="714">
        <f>'2-ORÇAMENTO'!BCR36</f>
        <v>0</v>
      </c>
      <c r="BCQ40" s="713">
        <f>'2-ORÇAMENTO'!BCQ36</f>
        <v>0</v>
      </c>
      <c r="BCR40" s="714">
        <f>'2-ORÇAMENTO'!BCT36</f>
        <v>0</v>
      </c>
      <c r="BCS40" s="713">
        <f>'2-ORÇAMENTO'!BCS36</f>
        <v>0</v>
      </c>
      <c r="BCT40" s="714">
        <f>'2-ORÇAMENTO'!BCV36</f>
        <v>0</v>
      </c>
      <c r="BCU40" s="713">
        <f>'2-ORÇAMENTO'!BCU36</f>
        <v>0</v>
      </c>
      <c r="BCV40" s="714">
        <f>'2-ORÇAMENTO'!BCX36</f>
        <v>0</v>
      </c>
      <c r="BCW40" s="713">
        <f>'2-ORÇAMENTO'!BCW36</f>
        <v>0</v>
      </c>
      <c r="BCX40" s="714">
        <f>'2-ORÇAMENTO'!BCZ36</f>
        <v>0</v>
      </c>
      <c r="BCY40" s="713">
        <f>'2-ORÇAMENTO'!BCY36</f>
        <v>0</v>
      </c>
      <c r="BCZ40" s="714">
        <f>'2-ORÇAMENTO'!BDB36</f>
        <v>0</v>
      </c>
      <c r="BDA40" s="713">
        <f>'2-ORÇAMENTO'!BDA36</f>
        <v>0</v>
      </c>
      <c r="BDB40" s="714">
        <f>'2-ORÇAMENTO'!BDD36</f>
        <v>0</v>
      </c>
      <c r="BDC40" s="713">
        <f>'2-ORÇAMENTO'!BDC36</f>
        <v>0</v>
      </c>
      <c r="BDD40" s="714">
        <f>'2-ORÇAMENTO'!BDF36</f>
        <v>0</v>
      </c>
      <c r="BDE40" s="713">
        <f>'2-ORÇAMENTO'!BDE36</f>
        <v>0</v>
      </c>
      <c r="BDF40" s="714">
        <f>'2-ORÇAMENTO'!BDH36</f>
        <v>0</v>
      </c>
      <c r="BDG40" s="713">
        <f>'2-ORÇAMENTO'!BDG36</f>
        <v>0</v>
      </c>
      <c r="BDH40" s="714">
        <f>'2-ORÇAMENTO'!BDJ36</f>
        <v>0</v>
      </c>
      <c r="BDI40" s="713">
        <f>'2-ORÇAMENTO'!BDI36</f>
        <v>0</v>
      </c>
      <c r="BDJ40" s="714">
        <f>'2-ORÇAMENTO'!BDL36</f>
        <v>0</v>
      </c>
      <c r="BDK40" s="713">
        <f>'2-ORÇAMENTO'!BDK36</f>
        <v>0</v>
      </c>
      <c r="BDL40" s="714">
        <f>'2-ORÇAMENTO'!BDN36</f>
        <v>0</v>
      </c>
      <c r="BDM40" s="713">
        <f>'2-ORÇAMENTO'!BDM36</f>
        <v>0</v>
      </c>
      <c r="BDN40" s="714">
        <f>'2-ORÇAMENTO'!BDP36</f>
        <v>0</v>
      </c>
      <c r="BDO40" s="713">
        <f>'2-ORÇAMENTO'!BDO36</f>
        <v>0</v>
      </c>
      <c r="BDP40" s="714">
        <f>'2-ORÇAMENTO'!BDR36</f>
        <v>0</v>
      </c>
      <c r="BDQ40" s="713">
        <f>'2-ORÇAMENTO'!BDQ36</f>
        <v>0</v>
      </c>
      <c r="BDR40" s="714">
        <f>'2-ORÇAMENTO'!BDT36</f>
        <v>0</v>
      </c>
      <c r="BDS40" s="713">
        <f>'2-ORÇAMENTO'!BDS36</f>
        <v>0</v>
      </c>
      <c r="BDT40" s="714">
        <f>'2-ORÇAMENTO'!BDV36</f>
        <v>0</v>
      </c>
      <c r="BDU40" s="713">
        <f>'2-ORÇAMENTO'!BDU36</f>
        <v>0</v>
      </c>
      <c r="BDV40" s="714">
        <f>'2-ORÇAMENTO'!BDX36</f>
        <v>0</v>
      </c>
      <c r="BDW40" s="713">
        <f>'2-ORÇAMENTO'!BDW36</f>
        <v>0</v>
      </c>
      <c r="BDX40" s="714">
        <f>'2-ORÇAMENTO'!BDZ36</f>
        <v>0</v>
      </c>
      <c r="BDY40" s="713">
        <f>'2-ORÇAMENTO'!BDY36</f>
        <v>0</v>
      </c>
      <c r="BDZ40" s="714">
        <f>'2-ORÇAMENTO'!BEB36</f>
        <v>0</v>
      </c>
      <c r="BEA40" s="713">
        <f>'2-ORÇAMENTO'!BEA36</f>
        <v>0</v>
      </c>
      <c r="BEB40" s="714">
        <f>'2-ORÇAMENTO'!BED36</f>
        <v>0</v>
      </c>
      <c r="BEC40" s="713">
        <f>'2-ORÇAMENTO'!BEC36</f>
        <v>0</v>
      </c>
      <c r="BED40" s="714">
        <f>'2-ORÇAMENTO'!BEF36</f>
        <v>0</v>
      </c>
      <c r="BEE40" s="713">
        <f>'2-ORÇAMENTO'!BEE36</f>
        <v>0</v>
      </c>
      <c r="BEF40" s="714">
        <f>'2-ORÇAMENTO'!BEH36</f>
        <v>0</v>
      </c>
      <c r="BEG40" s="713">
        <f>'2-ORÇAMENTO'!BEG36</f>
        <v>0</v>
      </c>
      <c r="BEH40" s="714">
        <f>'2-ORÇAMENTO'!BEJ36</f>
        <v>0</v>
      </c>
      <c r="BEI40" s="713">
        <f>'2-ORÇAMENTO'!BEI36</f>
        <v>0</v>
      </c>
      <c r="BEJ40" s="714">
        <f>'2-ORÇAMENTO'!BEL36</f>
        <v>0</v>
      </c>
      <c r="BEK40" s="713">
        <f>'2-ORÇAMENTO'!BEK36</f>
        <v>0</v>
      </c>
      <c r="BEL40" s="714">
        <f>'2-ORÇAMENTO'!BEN36</f>
        <v>0</v>
      </c>
      <c r="BEM40" s="713">
        <f>'2-ORÇAMENTO'!BEM36</f>
        <v>0</v>
      </c>
      <c r="BEN40" s="714">
        <f>'2-ORÇAMENTO'!BEP36</f>
        <v>0</v>
      </c>
      <c r="BEO40" s="713">
        <f>'2-ORÇAMENTO'!BEO36</f>
        <v>0</v>
      </c>
      <c r="BEP40" s="714">
        <f>'2-ORÇAMENTO'!BER36</f>
        <v>0</v>
      </c>
      <c r="BEQ40" s="713">
        <f>'2-ORÇAMENTO'!BEQ36</f>
        <v>0</v>
      </c>
      <c r="BER40" s="714">
        <f>'2-ORÇAMENTO'!BET36</f>
        <v>0</v>
      </c>
      <c r="BES40" s="713">
        <f>'2-ORÇAMENTO'!BES36</f>
        <v>0</v>
      </c>
      <c r="BET40" s="714">
        <f>'2-ORÇAMENTO'!BEV36</f>
        <v>0</v>
      </c>
      <c r="BEU40" s="713">
        <f>'2-ORÇAMENTO'!BEU36</f>
        <v>0</v>
      </c>
      <c r="BEV40" s="714">
        <f>'2-ORÇAMENTO'!BEX36</f>
        <v>0</v>
      </c>
      <c r="BEW40" s="713">
        <f>'2-ORÇAMENTO'!BEW36</f>
        <v>0</v>
      </c>
      <c r="BEX40" s="714">
        <f>'2-ORÇAMENTO'!BEZ36</f>
        <v>0</v>
      </c>
      <c r="BEY40" s="713">
        <f>'2-ORÇAMENTO'!BEY36</f>
        <v>0</v>
      </c>
      <c r="BEZ40" s="714">
        <f>'2-ORÇAMENTO'!BFB36</f>
        <v>0</v>
      </c>
      <c r="BFA40" s="713">
        <f>'2-ORÇAMENTO'!BFA36</f>
        <v>0</v>
      </c>
      <c r="BFB40" s="714">
        <f>'2-ORÇAMENTO'!BFD36</f>
        <v>0</v>
      </c>
      <c r="BFC40" s="713">
        <f>'2-ORÇAMENTO'!BFC36</f>
        <v>0</v>
      </c>
      <c r="BFD40" s="714">
        <f>'2-ORÇAMENTO'!BFF36</f>
        <v>0</v>
      </c>
      <c r="BFE40" s="713">
        <f>'2-ORÇAMENTO'!BFE36</f>
        <v>0</v>
      </c>
      <c r="BFF40" s="714">
        <f>'2-ORÇAMENTO'!BFH36</f>
        <v>0</v>
      </c>
      <c r="BFG40" s="713">
        <f>'2-ORÇAMENTO'!BFG36</f>
        <v>0</v>
      </c>
      <c r="BFH40" s="714">
        <f>'2-ORÇAMENTO'!BFJ36</f>
        <v>0</v>
      </c>
      <c r="BFI40" s="713">
        <f>'2-ORÇAMENTO'!BFI36</f>
        <v>0</v>
      </c>
      <c r="BFJ40" s="714">
        <f>'2-ORÇAMENTO'!BFL36</f>
        <v>0</v>
      </c>
      <c r="BFK40" s="713">
        <f>'2-ORÇAMENTO'!BFK36</f>
        <v>0</v>
      </c>
      <c r="BFL40" s="714">
        <f>'2-ORÇAMENTO'!BFN36</f>
        <v>0</v>
      </c>
      <c r="BFM40" s="713">
        <f>'2-ORÇAMENTO'!BFM36</f>
        <v>0</v>
      </c>
      <c r="BFN40" s="714">
        <f>'2-ORÇAMENTO'!BFP36</f>
        <v>0</v>
      </c>
      <c r="BFO40" s="713">
        <f>'2-ORÇAMENTO'!BFO36</f>
        <v>0</v>
      </c>
      <c r="BFP40" s="714">
        <f>'2-ORÇAMENTO'!BFR36</f>
        <v>0</v>
      </c>
      <c r="BFQ40" s="713">
        <f>'2-ORÇAMENTO'!BFQ36</f>
        <v>0</v>
      </c>
      <c r="BFR40" s="714">
        <f>'2-ORÇAMENTO'!BFT36</f>
        <v>0</v>
      </c>
      <c r="BFS40" s="713">
        <f>'2-ORÇAMENTO'!BFS36</f>
        <v>0</v>
      </c>
      <c r="BFT40" s="714">
        <f>'2-ORÇAMENTO'!BFV36</f>
        <v>0</v>
      </c>
      <c r="BFU40" s="713">
        <f>'2-ORÇAMENTO'!BFU36</f>
        <v>0</v>
      </c>
      <c r="BFV40" s="714">
        <f>'2-ORÇAMENTO'!BFX36</f>
        <v>0</v>
      </c>
      <c r="BFW40" s="713">
        <f>'2-ORÇAMENTO'!BFW36</f>
        <v>0</v>
      </c>
      <c r="BFX40" s="714">
        <f>'2-ORÇAMENTO'!BFZ36</f>
        <v>0</v>
      </c>
      <c r="BFY40" s="713">
        <f>'2-ORÇAMENTO'!BFY36</f>
        <v>0</v>
      </c>
      <c r="BFZ40" s="714">
        <f>'2-ORÇAMENTO'!BGB36</f>
        <v>0</v>
      </c>
      <c r="BGA40" s="713">
        <f>'2-ORÇAMENTO'!BGA36</f>
        <v>0</v>
      </c>
      <c r="BGB40" s="714">
        <f>'2-ORÇAMENTO'!BGD36</f>
        <v>0</v>
      </c>
      <c r="BGC40" s="713">
        <f>'2-ORÇAMENTO'!BGC36</f>
        <v>0</v>
      </c>
      <c r="BGD40" s="714">
        <f>'2-ORÇAMENTO'!BGF36</f>
        <v>0</v>
      </c>
      <c r="BGE40" s="713">
        <f>'2-ORÇAMENTO'!BGE36</f>
        <v>0</v>
      </c>
      <c r="BGF40" s="714">
        <f>'2-ORÇAMENTO'!BGH36</f>
        <v>0</v>
      </c>
      <c r="BGG40" s="713">
        <f>'2-ORÇAMENTO'!BGG36</f>
        <v>0</v>
      </c>
      <c r="BGH40" s="714">
        <f>'2-ORÇAMENTO'!BGJ36</f>
        <v>0</v>
      </c>
      <c r="BGI40" s="713">
        <f>'2-ORÇAMENTO'!BGI36</f>
        <v>0</v>
      </c>
      <c r="BGJ40" s="714">
        <f>'2-ORÇAMENTO'!BGL36</f>
        <v>0</v>
      </c>
      <c r="BGK40" s="713">
        <f>'2-ORÇAMENTO'!BGK36</f>
        <v>0</v>
      </c>
      <c r="BGL40" s="714">
        <f>'2-ORÇAMENTO'!BGN36</f>
        <v>0</v>
      </c>
      <c r="BGM40" s="713">
        <f>'2-ORÇAMENTO'!BGM36</f>
        <v>0</v>
      </c>
      <c r="BGN40" s="714">
        <f>'2-ORÇAMENTO'!BGP36</f>
        <v>0</v>
      </c>
      <c r="BGO40" s="713">
        <f>'2-ORÇAMENTO'!BGO36</f>
        <v>0</v>
      </c>
      <c r="BGP40" s="714">
        <f>'2-ORÇAMENTO'!BGR36</f>
        <v>0</v>
      </c>
      <c r="BGQ40" s="713">
        <f>'2-ORÇAMENTO'!BGQ36</f>
        <v>0</v>
      </c>
      <c r="BGR40" s="714">
        <f>'2-ORÇAMENTO'!BGT36</f>
        <v>0</v>
      </c>
      <c r="BGS40" s="713">
        <f>'2-ORÇAMENTO'!BGS36</f>
        <v>0</v>
      </c>
      <c r="BGT40" s="714">
        <f>'2-ORÇAMENTO'!BGV36</f>
        <v>0</v>
      </c>
      <c r="BGU40" s="713">
        <f>'2-ORÇAMENTO'!BGU36</f>
        <v>0</v>
      </c>
      <c r="BGV40" s="714">
        <f>'2-ORÇAMENTO'!BGX36</f>
        <v>0</v>
      </c>
      <c r="BGW40" s="713">
        <f>'2-ORÇAMENTO'!BGW36</f>
        <v>0</v>
      </c>
      <c r="BGX40" s="714">
        <f>'2-ORÇAMENTO'!BGZ36</f>
        <v>0</v>
      </c>
      <c r="BGY40" s="713">
        <f>'2-ORÇAMENTO'!BGY36</f>
        <v>0</v>
      </c>
      <c r="BGZ40" s="714">
        <f>'2-ORÇAMENTO'!BHB36</f>
        <v>0</v>
      </c>
      <c r="BHA40" s="713">
        <f>'2-ORÇAMENTO'!BHA36</f>
        <v>0</v>
      </c>
      <c r="BHB40" s="714">
        <f>'2-ORÇAMENTO'!BHD36</f>
        <v>0</v>
      </c>
      <c r="BHC40" s="713">
        <f>'2-ORÇAMENTO'!BHC36</f>
        <v>0</v>
      </c>
      <c r="BHD40" s="714">
        <f>'2-ORÇAMENTO'!BHF36</f>
        <v>0</v>
      </c>
      <c r="BHE40" s="713">
        <f>'2-ORÇAMENTO'!BHE36</f>
        <v>0</v>
      </c>
      <c r="BHF40" s="714">
        <f>'2-ORÇAMENTO'!BHH36</f>
        <v>0</v>
      </c>
      <c r="BHG40" s="713">
        <f>'2-ORÇAMENTO'!BHG36</f>
        <v>0</v>
      </c>
      <c r="BHH40" s="714">
        <f>'2-ORÇAMENTO'!BHJ36</f>
        <v>0</v>
      </c>
      <c r="BHI40" s="713">
        <f>'2-ORÇAMENTO'!BHI36</f>
        <v>0</v>
      </c>
      <c r="BHJ40" s="714">
        <f>'2-ORÇAMENTO'!BHL36</f>
        <v>0</v>
      </c>
      <c r="BHK40" s="713">
        <f>'2-ORÇAMENTO'!BHK36</f>
        <v>0</v>
      </c>
      <c r="BHL40" s="714">
        <f>'2-ORÇAMENTO'!BHN36</f>
        <v>0</v>
      </c>
      <c r="BHM40" s="713">
        <f>'2-ORÇAMENTO'!BHM36</f>
        <v>0</v>
      </c>
      <c r="BHN40" s="714">
        <f>'2-ORÇAMENTO'!BHP36</f>
        <v>0</v>
      </c>
      <c r="BHO40" s="713">
        <f>'2-ORÇAMENTO'!BHO36</f>
        <v>0</v>
      </c>
      <c r="BHP40" s="714">
        <f>'2-ORÇAMENTO'!BHR36</f>
        <v>0</v>
      </c>
      <c r="BHQ40" s="713">
        <f>'2-ORÇAMENTO'!BHQ36</f>
        <v>0</v>
      </c>
      <c r="BHR40" s="714">
        <f>'2-ORÇAMENTO'!BHT36</f>
        <v>0</v>
      </c>
      <c r="BHS40" s="713">
        <f>'2-ORÇAMENTO'!BHS36</f>
        <v>0</v>
      </c>
      <c r="BHT40" s="714">
        <f>'2-ORÇAMENTO'!BHV36</f>
        <v>0</v>
      </c>
      <c r="BHU40" s="713">
        <f>'2-ORÇAMENTO'!BHU36</f>
        <v>0</v>
      </c>
      <c r="BHV40" s="714">
        <f>'2-ORÇAMENTO'!BHX36</f>
        <v>0</v>
      </c>
      <c r="BHW40" s="713">
        <f>'2-ORÇAMENTO'!BHW36</f>
        <v>0</v>
      </c>
      <c r="BHX40" s="714">
        <f>'2-ORÇAMENTO'!BHZ36</f>
        <v>0</v>
      </c>
      <c r="BHY40" s="713">
        <f>'2-ORÇAMENTO'!BHY36</f>
        <v>0</v>
      </c>
      <c r="BHZ40" s="714">
        <f>'2-ORÇAMENTO'!BIB36</f>
        <v>0</v>
      </c>
      <c r="BIA40" s="713">
        <f>'2-ORÇAMENTO'!BIA36</f>
        <v>0</v>
      </c>
      <c r="BIB40" s="714">
        <f>'2-ORÇAMENTO'!BID36</f>
        <v>0</v>
      </c>
      <c r="BIC40" s="713">
        <f>'2-ORÇAMENTO'!BIC36</f>
        <v>0</v>
      </c>
      <c r="BID40" s="714">
        <f>'2-ORÇAMENTO'!BIF36</f>
        <v>0</v>
      </c>
      <c r="BIE40" s="713">
        <f>'2-ORÇAMENTO'!BIE36</f>
        <v>0</v>
      </c>
      <c r="BIF40" s="714">
        <f>'2-ORÇAMENTO'!BIH36</f>
        <v>0</v>
      </c>
      <c r="BIG40" s="713">
        <f>'2-ORÇAMENTO'!BIG36</f>
        <v>0</v>
      </c>
      <c r="BIH40" s="714">
        <f>'2-ORÇAMENTO'!BIJ36</f>
        <v>0</v>
      </c>
      <c r="BII40" s="713">
        <f>'2-ORÇAMENTO'!BII36</f>
        <v>0</v>
      </c>
      <c r="BIJ40" s="714">
        <f>'2-ORÇAMENTO'!BIL36</f>
        <v>0</v>
      </c>
      <c r="BIK40" s="713">
        <f>'2-ORÇAMENTO'!BIK36</f>
        <v>0</v>
      </c>
      <c r="BIL40" s="714">
        <f>'2-ORÇAMENTO'!BIN36</f>
        <v>0</v>
      </c>
      <c r="BIM40" s="713">
        <f>'2-ORÇAMENTO'!BIM36</f>
        <v>0</v>
      </c>
      <c r="BIN40" s="714">
        <f>'2-ORÇAMENTO'!BIP36</f>
        <v>0</v>
      </c>
      <c r="BIO40" s="713">
        <f>'2-ORÇAMENTO'!BIO36</f>
        <v>0</v>
      </c>
      <c r="BIP40" s="714">
        <f>'2-ORÇAMENTO'!BIR36</f>
        <v>0</v>
      </c>
      <c r="BIQ40" s="713">
        <f>'2-ORÇAMENTO'!BIQ36</f>
        <v>0</v>
      </c>
      <c r="BIR40" s="714">
        <f>'2-ORÇAMENTO'!BIT36</f>
        <v>0</v>
      </c>
      <c r="BIS40" s="713">
        <f>'2-ORÇAMENTO'!BIS36</f>
        <v>0</v>
      </c>
      <c r="BIT40" s="714">
        <f>'2-ORÇAMENTO'!BIV36</f>
        <v>0</v>
      </c>
      <c r="BIU40" s="713">
        <f>'2-ORÇAMENTO'!BIU36</f>
        <v>0</v>
      </c>
      <c r="BIV40" s="714">
        <f>'2-ORÇAMENTO'!BIX36</f>
        <v>0</v>
      </c>
      <c r="BIW40" s="713">
        <f>'2-ORÇAMENTO'!BIW36</f>
        <v>0</v>
      </c>
      <c r="BIX40" s="714">
        <f>'2-ORÇAMENTO'!BIZ36</f>
        <v>0</v>
      </c>
      <c r="BIY40" s="713">
        <f>'2-ORÇAMENTO'!BIY36</f>
        <v>0</v>
      </c>
      <c r="BIZ40" s="714">
        <f>'2-ORÇAMENTO'!BJB36</f>
        <v>0</v>
      </c>
      <c r="BJA40" s="713">
        <f>'2-ORÇAMENTO'!BJA36</f>
        <v>0</v>
      </c>
      <c r="BJB40" s="714">
        <f>'2-ORÇAMENTO'!BJD36</f>
        <v>0</v>
      </c>
      <c r="BJC40" s="713">
        <f>'2-ORÇAMENTO'!BJC36</f>
        <v>0</v>
      </c>
      <c r="BJD40" s="714">
        <f>'2-ORÇAMENTO'!BJF36</f>
        <v>0</v>
      </c>
      <c r="BJE40" s="713">
        <f>'2-ORÇAMENTO'!BJE36</f>
        <v>0</v>
      </c>
      <c r="BJF40" s="714">
        <f>'2-ORÇAMENTO'!BJH36</f>
        <v>0</v>
      </c>
      <c r="BJG40" s="713">
        <f>'2-ORÇAMENTO'!BJG36</f>
        <v>0</v>
      </c>
      <c r="BJH40" s="714">
        <f>'2-ORÇAMENTO'!BJJ36</f>
        <v>0</v>
      </c>
      <c r="BJI40" s="713">
        <f>'2-ORÇAMENTO'!BJI36</f>
        <v>0</v>
      </c>
      <c r="BJJ40" s="714">
        <f>'2-ORÇAMENTO'!BJL36</f>
        <v>0</v>
      </c>
      <c r="BJK40" s="713">
        <f>'2-ORÇAMENTO'!BJK36</f>
        <v>0</v>
      </c>
      <c r="BJL40" s="714">
        <f>'2-ORÇAMENTO'!BJN36</f>
        <v>0</v>
      </c>
      <c r="BJM40" s="713">
        <f>'2-ORÇAMENTO'!BJM36</f>
        <v>0</v>
      </c>
      <c r="BJN40" s="714">
        <f>'2-ORÇAMENTO'!BJP36</f>
        <v>0</v>
      </c>
      <c r="BJO40" s="713">
        <f>'2-ORÇAMENTO'!BJO36</f>
        <v>0</v>
      </c>
      <c r="BJP40" s="714">
        <f>'2-ORÇAMENTO'!BJR36</f>
        <v>0</v>
      </c>
      <c r="BJQ40" s="713">
        <f>'2-ORÇAMENTO'!BJQ36</f>
        <v>0</v>
      </c>
      <c r="BJR40" s="714">
        <f>'2-ORÇAMENTO'!BJT36</f>
        <v>0</v>
      </c>
      <c r="BJS40" s="713">
        <f>'2-ORÇAMENTO'!BJS36</f>
        <v>0</v>
      </c>
      <c r="BJT40" s="714">
        <f>'2-ORÇAMENTO'!BJV36</f>
        <v>0</v>
      </c>
      <c r="BJU40" s="713">
        <f>'2-ORÇAMENTO'!BJU36</f>
        <v>0</v>
      </c>
      <c r="BJV40" s="714">
        <f>'2-ORÇAMENTO'!BJX36</f>
        <v>0</v>
      </c>
      <c r="BJW40" s="713">
        <f>'2-ORÇAMENTO'!BJW36</f>
        <v>0</v>
      </c>
      <c r="BJX40" s="714">
        <f>'2-ORÇAMENTO'!BJZ36</f>
        <v>0</v>
      </c>
      <c r="BJY40" s="713">
        <f>'2-ORÇAMENTO'!BJY36</f>
        <v>0</v>
      </c>
      <c r="BJZ40" s="714">
        <f>'2-ORÇAMENTO'!BKB36</f>
        <v>0</v>
      </c>
      <c r="BKA40" s="713">
        <f>'2-ORÇAMENTO'!BKA36</f>
        <v>0</v>
      </c>
      <c r="BKB40" s="714">
        <f>'2-ORÇAMENTO'!BKD36</f>
        <v>0</v>
      </c>
      <c r="BKC40" s="713">
        <f>'2-ORÇAMENTO'!BKC36</f>
        <v>0</v>
      </c>
      <c r="BKD40" s="714">
        <f>'2-ORÇAMENTO'!BKF36</f>
        <v>0</v>
      </c>
      <c r="BKE40" s="713">
        <f>'2-ORÇAMENTO'!BKE36</f>
        <v>0</v>
      </c>
      <c r="BKF40" s="714">
        <f>'2-ORÇAMENTO'!BKH36</f>
        <v>0</v>
      </c>
      <c r="BKG40" s="713">
        <f>'2-ORÇAMENTO'!BKG36</f>
        <v>0</v>
      </c>
      <c r="BKH40" s="714">
        <f>'2-ORÇAMENTO'!BKJ36</f>
        <v>0</v>
      </c>
      <c r="BKI40" s="713">
        <f>'2-ORÇAMENTO'!BKI36</f>
        <v>0</v>
      </c>
      <c r="BKJ40" s="714">
        <f>'2-ORÇAMENTO'!BKL36</f>
        <v>0</v>
      </c>
      <c r="BKK40" s="713">
        <f>'2-ORÇAMENTO'!BKK36</f>
        <v>0</v>
      </c>
      <c r="BKL40" s="714">
        <f>'2-ORÇAMENTO'!BKN36</f>
        <v>0</v>
      </c>
      <c r="BKM40" s="713">
        <f>'2-ORÇAMENTO'!BKM36</f>
        <v>0</v>
      </c>
      <c r="BKN40" s="714">
        <f>'2-ORÇAMENTO'!BKP36</f>
        <v>0</v>
      </c>
      <c r="BKO40" s="713">
        <f>'2-ORÇAMENTO'!BKO36</f>
        <v>0</v>
      </c>
      <c r="BKP40" s="714">
        <f>'2-ORÇAMENTO'!BKR36</f>
        <v>0</v>
      </c>
      <c r="BKQ40" s="713">
        <f>'2-ORÇAMENTO'!BKQ36</f>
        <v>0</v>
      </c>
      <c r="BKR40" s="714">
        <f>'2-ORÇAMENTO'!BKT36</f>
        <v>0</v>
      </c>
      <c r="BKS40" s="713">
        <f>'2-ORÇAMENTO'!BKS36</f>
        <v>0</v>
      </c>
      <c r="BKT40" s="714">
        <f>'2-ORÇAMENTO'!BKV36</f>
        <v>0</v>
      </c>
      <c r="BKU40" s="713">
        <f>'2-ORÇAMENTO'!BKU36</f>
        <v>0</v>
      </c>
      <c r="BKV40" s="714">
        <f>'2-ORÇAMENTO'!BKX36</f>
        <v>0</v>
      </c>
      <c r="BKW40" s="713">
        <f>'2-ORÇAMENTO'!BKW36</f>
        <v>0</v>
      </c>
      <c r="BKX40" s="714">
        <f>'2-ORÇAMENTO'!BKZ36</f>
        <v>0</v>
      </c>
      <c r="BKY40" s="713">
        <f>'2-ORÇAMENTO'!BKY36</f>
        <v>0</v>
      </c>
      <c r="BKZ40" s="714">
        <f>'2-ORÇAMENTO'!BLB36</f>
        <v>0</v>
      </c>
      <c r="BLA40" s="713">
        <f>'2-ORÇAMENTO'!BLA36</f>
        <v>0</v>
      </c>
      <c r="BLB40" s="714">
        <f>'2-ORÇAMENTO'!BLD36</f>
        <v>0</v>
      </c>
      <c r="BLC40" s="713">
        <f>'2-ORÇAMENTO'!BLC36</f>
        <v>0</v>
      </c>
      <c r="BLD40" s="714">
        <f>'2-ORÇAMENTO'!BLF36</f>
        <v>0</v>
      </c>
      <c r="BLE40" s="713">
        <f>'2-ORÇAMENTO'!BLE36</f>
        <v>0</v>
      </c>
      <c r="BLF40" s="714">
        <f>'2-ORÇAMENTO'!BLH36</f>
        <v>0</v>
      </c>
      <c r="BLG40" s="713">
        <f>'2-ORÇAMENTO'!BLG36</f>
        <v>0</v>
      </c>
      <c r="BLH40" s="714">
        <f>'2-ORÇAMENTO'!BLJ36</f>
        <v>0</v>
      </c>
      <c r="BLI40" s="713">
        <f>'2-ORÇAMENTO'!BLI36</f>
        <v>0</v>
      </c>
      <c r="BLJ40" s="714">
        <f>'2-ORÇAMENTO'!BLL36</f>
        <v>0</v>
      </c>
      <c r="BLK40" s="713">
        <f>'2-ORÇAMENTO'!BLK36</f>
        <v>0</v>
      </c>
      <c r="BLL40" s="714">
        <f>'2-ORÇAMENTO'!BLN36</f>
        <v>0</v>
      </c>
      <c r="BLM40" s="713">
        <f>'2-ORÇAMENTO'!BLM36</f>
        <v>0</v>
      </c>
      <c r="BLN40" s="714">
        <f>'2-ORÇAMENTO'!BLP36</f>
        <v>0</v>
      </c>
      <c r="BLO40" s="713">
        <f>'2-ORÇAMENTO'!BLO36</f>
        <v>0</v>
      </c>
      <c r="BLP40" s="714">
        <f>'2-ORÇAMENTO'!BLR36</f>
        <v>0</v>
      </c>
      <c r="BLQ40" s="713">
        <f>'2-ORÇAMENTO'!BLQ36</f>
        <v>0</v>
      </c>
      <c r="BLR40" s="714">
        <f>'2-ORÇAMENTO'!BLT36</f>
        <v>0</v>
      </c>
      <c r="BLS40" s="713">
        <f>'2-ORÇAMENTO'!BLS36</f>
        <v>0</v>
      </c>
      <c r="BLT40" s="714">
        <f>'2-ORÇAMENTO'!BLV36</f>
        <v>0</v>
      </c>
      <c r="BLU40" s="713">
        <f>'2-ORÇAMENTO'!BLU36</f>
        <v>0</v>
      </c>
      <c r="BLV40" s="714">
        <f>'2-ORÇAMENTO'!BLX36</f>
        <v>0</v>
      </c>
      <c r="BLW40" s="713">
        <f>'2-ORÇAMENTO'!BLW36</f>
        <v>0</v>
      </c>
      <c r="BLX40" s="714">
        <f>'2-ORÇAMENTO'!BLZ36</f>
        <v>0</v>
      </c>
      <c r="BLY40" s="713">
        <f>'2-ORÇAMENTO'!BLY36</f>
        <v>0</v>
      </c>
      <c r="BLZ40" s="714">
        <f>'2-ORÇAMENTO'!BMB36</f>
        <v>0</v>
      </c>
      <c r="BMA40" s="713">
        <f>'2-ORÇAMENTO'!BMA36</f>
        <v>0</v>
      </c>
      <c r="BMB40" s="714">
        <f>'2-ORÇAMENTO'!BMD36</f>
        <v>0</v>
      </c>
      <c r="BMC40" s="713">
        <f>'2-ORÇAMENTO'!BMC36</f>
        <v>0</v>
      </c>
      <c r="BMD40" s="714">
        <f>'2-ORÇAMENTO'!BMF36</f>
        <v>0</v>
      </c>
      <c r="BME40" s="713">
        <f>'2-ORÇAMENTO'!BME36</f>
        <v>0</v>
      </c>
      <c r="BMF40" s="714">
        <f>'2-ORÇAMENTO'!BMH36</f>
        <v>0</v>
      </c>
      <c r="BMG40" s="713">
        <f>'2-ORÇAMENTO'!BMG36</f>
        <v>0</v>
      </c>
      <c r="BMH40" s="714">
        <f>'2-ORÇAMENTO'!BMJ36</f>
        <v>0</v>
      </c>
      <c r="BMI40" s="713">
        <f>'2-ORÇAMENTO'!BMI36</f>
        <v>0</v>
      </c>
      <c r="BMJ40" s="714">
        <f>'2-ORÇAMENTO'!BML36</f>
        <v>0</v>
      </c>
      <c r="BMK40" s="713">
        <f>'2-ORÇAMENTO'!BMK36</f>
        <v>0</v>
      </c>
      <c r="BML40" s="714">
        <f>'2-ORÇAMENTO'!BMN36</f>
        <v>0</v>
      </c>
      <c r="BMM40" s="713">
        <f>'2-ORÇAMENTO'!BMM36</f>
        <v>0</v>
      </c>
      <c r="BMN40" s="714">
        <f>'2-ORÇAMENTO'!BMP36</f>
        <v>0</v>
      </c>
      <c r="BMO40" s="713">
        <f>'2-ORÇAMENTO'!BMO36</f>
        <v>0</v>
      </c>
      <c r="BMP40" s="714">
        <f>'2-ORÇAMENTO'!BMR36</f>
        <v>0</v>
      </c>
      <c r="BMQ40" s="713">
        <f>'2-ORÇAMENTO'!BMQ36</f>
        <v>0</v>
      </c>
      <c r="BMR40" s="714">
        <f>'2-ORÇAMENTO'!BMT36</f>
        <v>0</v>
      </c>
      <c r="BMS40" s="713">
        <f>'2-ORÇAMENTO'!BMS36</f>
        <v>0</v>
      </c>
      <c r="BMT40" s="714">
        <f>'2-ORÇAMENTO'!BMV36</f>
        <v>0</v>
      </c>
      <c r="BMU40" s="713">
        <f>'2-ORÇAMENTO'!BMU36</f>
        <v>0</v>
      </c>
      <c r="BMV40" s="714">
        <f>'2-ORÇAMENTO'!BMX36</f>
        <v>0</v>
      </c>
      <c r="BMW40" s="713">
        <f>'2-ORÇAMENTO'!BMW36</f>
        <v>0</v>
      </c>
      <c r="BMX40" s="714">
        <f>'2-ORÇAMENTO'!BMZ36</f>
        <v>0</v>
      </c>
      <c r="BMY40" s="713">
        <f>'2-ORÇAMENTO'!BMY36</f>
        <v>0</v>
      </c>
      <c r="BMZ40" s="714">
        <f>'2-ORÇAMENTO'!BNB36</f>
        <v>0</v>
      </c>
      <c r="BNA40" s="713">
        <f>'2-ORÇAMENTO'!BNA36</f>
        <v>0</v>
      </c>
      <c r="BNB40" s="714">
        <f>'2-ORÇAMENTO'!BND36</f>
        <v>0</v>
      </c>
      <c r="BNC40" s="713">
        <f>'2-ORÇAMENTO'!BNC36</f>
        <v>0</v>
      </c>
      <c r="BND40" s="714">
        <f>'2-ORÇAMENTO'!BNF36</f>
        <v>0</v>
      </c>
      <c r="BNE40" s="713">
        <f>'2-ORÇAMENTO'!BNE36</f>
        <v>0</v>
      </c>
      <c r="BNF40" s="714">
        <f>'2-ORÇAMENTO'!BNH36</f>
        <v>0</v>
      </c>
      <c r="BNG40" s="713">
        <f>'2-ORÇAMENTO'!BNG36</f>
        <v>0</v>
      </c>
      <c r="BNH40" s="714">
        <f>'2-ORÇAMENTO'!BNJ36</f>
        <v>0</v>
      </c>
      <c r="BNI40" s="713">
        <f>'2-ORÇAMENTO'!BNI36</f>
        <v>0</v>
      </c>
      <c r="BNJ40" s="714">
        <f>'2-ORÇAMENTO'!BNL36</f>
        <v>0</v>
      </c>
      <c r="BNK40" s="713">
        <f>'2-ORÇAMENTO'!BNK36</f>
        <v>0</v>
      </c>
      <c r="BNL40" s="714">
        <f>'2-ORÇAMENTO'!BNN36</f>
        <v>0</v>
      </c>
      <c r="BNM40" s="713">
        <f>'2-ORÇAMENTO'!BNM36</f>
        <v>0</v>
      </c>
      <c r="BNN40" s="714">
        <f>'2-ORÇAMENTO'!BNP36</f>
        <v>0</v>
      </c>
      <c r="BNO40" s="713">
        <f>'2-ORÇAMENTO'!BNO36</f>
        <v>0</v>
      </c>
      <c r="BNP40" s="714">
        <f>'2-ORÇAMENTO'!BNR36</f>
        <v>0</v>
      </c>
      <c r="BNQ40" s="713">
        <f>'2-ORÇAMENTO'!BNQ36</f>
        <v>0</v>
      </c>
      <c r="BNR40" s="714">
        <f>'2-ORÇAMENTO'!BNT36</f>
        <v>0</v>
      </c>
      <c r="BNS40" s="713">
        <f>'2-ORÇAMENTO'!BNS36</f>
        <v>0</v>
      </c>
      <c r="BNT40" s="714">
        <f>'2-ORÇAMENTO'!BNV36</f>
        <v>0</v>
      </c>
      <c r="BNU40" s="713">
        <f>'2-ORÇAMENTO'!BNU36</f>
        <v>0</v>
      </c>
      <c r="BNV40" s="714">
        <f>'2-ORÇAMENTO'!BNX36</f>
        <v>0</v>
      </c>
      <c r="BNW40" s="713">
        <f>'2-ORÇAMENTO'!BNW36</f>
        <v>0</v>
      </c>
      <c r="BNX40" s="714">
        <f>'2-ORÇAMENTO'!BNZ36</f>
        <v>0</v>
      </c>
      <c r="BNY40" s="713">
        <f>'2-ORÇAMENTO'!BNY36</f>
        <v>0</v>
      </c>
      <c r="BNZ40" s="714">
        <f>'2-ORÇAMENTO'!BOB36</f>
        <v>0</v>
      </c>
      <c r="BOA40" s="713">
        <f>'2-ORÇAMENTO'!BOA36</f>
        <v>0</v>
      </c>
      <c r="BOB40" s="714">
        <f>'2-ORÇAMENTO'!BOD36</f>
        <v>0</v>
      </c>
      <c r="BOC40" s="713">
        <f>'2-ORÇAMENTO'!BOC36</f>
        <v>0</v>
      </c>
      <c r="BOD40" s="714">
        <f>'2-ORÇAMENTO'!BOF36</f>
        <v>0</v>
      </c>
      <c r="BOE40" s="713">
        <f>'2-ORÇAMENTO'!BOE36</f>
        <v>0</v>
      </c>
      <c r="BOF40" s="714">
        <f>'2-ORÇAMENTO'!BOH36</f>
        <v>0</v>
      </c>
      <c r="BOG40" s="713">
        <f>'2-ORÇAMENTO'!BOG36</f>
        <v>0</v>
      </c>
      <c r="BOH40" s="714">
        <f>'2-ORÇAMENTO'!BOJ36</f>
        <v>0</v>
      </c>
      <c r="BOI40" s="713">
        <f>'2-ORÇAMENTO'!BOI36</f>
        <v>0</v>
      </c>
      <c r="BOJ40" s="714">
        <f>'2-ORÇAMENTO'!BOL36</f>
        <v>0</v>
      </c>
      <c r="BOK40" s="713">
        <f>'2-ORÇAMENTO'!BOK36</f>
        <v>0</v>
      </c>
      <c r="BOL40" s="714">
        <f>'2-ORÇAMENTO'!BON36</f>
        <v>0</v>
      </c>
      <c r="BOM40" s="713">
        <f>'2-ORÇAMENTO'!BOM36</f>
        <v>0</v>
      </c>
      <c r="BON40" s="714">
        <f>'2-ORÇAMENTO'!BOP36</f>
        <v>0</v>
      </c>
      <c r="BOO40" s="713">
        <f>'2-ORÇAMENTO'!BOO36</f>
        <v>0</v>
      </c>
      <c r="BOP40" s="714">
        <f>'2-ORÇAMENTO'!BOR36</f>
        <v>0</v>
      </c>
      <c r="BOQ40" s="713">
        <f>'2-ORÇAMENTO'!BOQ36</f>
        <v>0</v>
      </c>
      <c r="BOR40" s="714">
        <f>'2-ORÇAMENTO'!BOT36</f>
        <v>0</v>
      </c>
      <c r="BOS40" s="713">
        <f>'2-ORÇAMENTO'!BOS36</f>
        <v>0</v>
      </c>
      <c r="BOT40" s="714">
        <f>'2-ORÇAMENTO'!BOV36</f>
        <v>0</v>
      </c>
      <c r="BOU40" s="713">
        <f>'2-ORÇAMENTO'!BOU36</f>
        <v>0</v>
      </c>
      <c r="BOV40" s="714">
        <f>'2-ORÇAMENTO'!BOX36</f>
        <v>0</v>
      </c>
      <c r="BOW40" s="713">
        <f>'2-ORÇAMENTO'!BOW36</f>
        <v>0</v>
      </c>
      <c r="BOX40" s="714">
        <f>'2-ORÇAMENTO'!BOZ36</f>
        <v>0</v>
      </c>
      <c r="BOY40" s="713">
        <f>'2-ORÇAMENTO'!BOY36</f>
        <v>0</v>
      </c>
      <c r="BOZ40" s="714">
        <f>'2-ORÇAMENTO'!BPB36</f>
        <v>0</v>
      </c>
      <c r="BPA40" s="713">
        <f>'2-ORÇAMENTO'!BPA36</f>
        <v>0</v>
      </c>
      <c r="BPB40" s="714">
        <f>'2-ORÇAMENTO'!BPD36</f>
        <v>0</v>
      </c>
      <c r="BPC40" s="713">
        <f>'2-ORÇAMENTO'!BPC36</f>
        <v>0</v>
      </c>
      <c r="BPD40" s="714">
        <f>'2-ORÇAMENTO'!BPF36</f>
        <v>0</v>
      </c>
      <c r="BPE40" s="713">
        <f>'2-ORÇAMENTO'!BPE36</f>
        <v>0</v>
      </c>
      <c r="BPF40" s="714">
        <f>'2-ORÇAMENTO'!BPH36</f>
        <v>0</v>
      </c>
      <c r="BPG40" s="713">
        <f>'2-ORÇAMENTO'!BPG36</f>
        <v>0</v>
      </c>
      <c r="BPH40" s="714">
        <f>'2-ORÇAMENTO'!BPJ36</f>
        <v>0</v>
      </c>
      <c r="BPI40" s="713">
        <f>'2-ORÇAMENTO'!BPI36</f>
        <v>0</v>
      </c>
      <c r="BPJ40" s="714">
        <f>'2-ORÇAMENTO'!BPL36</f>
        <v>0</v>
      </c>
      <c r="BPK40" s="713">
        <f>'2-ORÇAMENTO'!BPK36</f>
        <v>0</v>
      </c>
      <c r="BPL40" s="714">
        <f>'2-ORÇAMENTO'!BPN36</f>
        <v>0</v>
      </c>
      <c r="BPM40" s="713">
        <f>'2-ORÇAMENTO'!BPM36</f>
        <v>0</v>
      </c>
      <c r="BPN40" s="714">
        <f>'2-ORÇAMENTO'!BPP36</f>
        <v>0</v>
      </c>
      <c r="BPO40" s="713">
        <f>'2-ORÇAMENTO'!BPO36</f>
        <v>0</v>
      </c>
      <c r="BPP40" s="714">
        <f>'2-ORÇAMENTO'!BPR36</f>
        <v>0</v>
      </c>
      <c r="BPQ40" s="713">
        <f>'2-ORÇAMENTO'!BPQ36</f>
        <v>0</v>
      </c>
      <c r="BPR40" s="714">
        <f>'2-ORÇAMENTO'!BPT36</f>
        <v>0</v>
      </c>
      <c r="BPS40" s="713">
        <f>'2-ORÇAMENTO'!BPS36</f>
        <v>0</v>
      </c>
      <c r="BPT40" s="714">
        <f>'2-ORÇAMENTO'!BPV36</f>
        <v>0</v>
      </c>
      <c r="BPU40" s="713">
        <f>'2-ORÇAMENTO'!BPU36</f>
        <v>0</v>
      </c>
      <c r="BPV40" s="714">
        <f>'2-ORÇAMENTO'!BPX36</f>
        <v>0</v>
      </c>
      <c r="BPW40" s="713">
        <f>'2-ORÇAMENTO'!BPW36</f>
        <v>0</v>
      </c>
      <c r="BPX40" s="714">
        <f>'2-ORÇAMENTO'!BPZ36</f>
        <v>0</v>
      </c>
      <c r="BPY40" s="713">
        <f>'2-ORÇAMENTO'!BPY36</f>
        <v>0</v>
      </c>
      <c r="BPZ40" s="714">
        <f>'2-ORÇAMENTO'!BQB36</f>
        <v>0</v>
      </c>
      <c r="BQA40" s="713">
        <f>'2-ORÇAMENTO'!BQA36</f>
        <v>0</v>
      </c>
      <c r="BQB40" s="714">
        <f>'2-ORÇAMENTO'!BQD36</f>
        <v>0</v>
      </c>
      <c r="BQC40" s="713">
        <f>'2-ORÇAMENTO'!BQC36</f>
        <v>0</v>
      </c>
      <c r="BQD40" s="714">
        <f>'2-ORÇAMENTO'!BQF36</f>
        <v>0</v>
      </c>
      <c r="BQE40" s="713">
        <f>'2-ORÇAMENTO'!BQE36</f>
        <v>0</v>
      </c>
      <c r="BQF40" s="714">
        <f>'2-ORÇAMENTO'!BQH36</f>
        <v>0</v>
      </c>
      <c r="BQG40" s="713">
        <f>'2-ORÇAMENTO'!BQG36</f>
        <v>0</v>
      </c>
      <c r="BQH40" s="714">
        <f>'2-ORÇAMENTO'!BQJ36</f>
        <v>0</v>
      </c>
      <c r="BQI40" s="713">
        <f>'2-ORÇAMENTO'!BQI36</f>
        <v>0</v>
      </c>
      <c r="BQJ40" s="714">
        <f>'2-ORÇAMENTO'!BQL36</f>
        <v>0</v>
      </c>
      <c r="BQK40" s="713">
        <f>'2-ORÇAMENTO'!BQK36</f>
        <v>0</v>
      </c>
      <c r="BQL40" s="714">
        <f>'2-ORÇAMENTO'!BQN36</f>
        <v>0</v>
      </c>
      <c r="BQM40" s="713">
        <f>'2-ORÇAMENTO'!BQM36</f>
        <v>0</v>
      </c>
      <c r="BQN40" s="714">
        <f>'2-ORÇAMENTO'!BQP36</f>
        <v>0</v>
      </c>
      <c r="BQO40" s="713">
        <f>'2-ORÇAMENTO'!BQO36</f>
        <v>0</v>
      </c>
      <c r="BQP40" s="714">
        <f>'2-ORÇAMENTO'!BQR36</f>
        <v>0</v>
      </c>
      <c r="BQQ40" s="713">
        <f>'2-ORÇAMENTO'!BQQ36</f>
        <v>0</v>
      </c>
      <c r="BQR40" s="714">
        <f>'2-ORÇAMENTO'!BQT36</f>
        <v>0</v>
      </c>
      <c r="BQS40" s="713">
        <f>'2-ORÇAMENTO'!BQS36</f>
        <v>0</v>
      </c>
      <c r="BQT40" s="714">
        <f>'2-ORÇAMENTO'!BQV36</f>
        <v>0</v>
      </c>
      <c r="BQU40" s="713">
        <f>'2-ORÇAMENTO'!BQU36</f>
        <v>0</v>
      </c>
      <c r="BQV40" s="714">
        <f>'2-ORÇAMENTO'!BQX36</f>
        <v>0</v>
      </c>
      <c r="BQW40" s="713">
        <f>'2-ORÇAMENTO'!BQW36</f>
        <v>0</v>
      </c>
      <c r="BQX40" s="714">
        <f>'2-ORÇAMENTO'!BQZ36</f>
        <v>0</v>
      </c>
      <c r="BQY40" s="713">
        <f>'2-ORÇAMENTO'!BQY36</f>
        <v>0</v>
      </c>
      <c r="BQZ40" s="714">
        <f>'2-ORÇAMENTO'!BRB36</f>
        <v>0</v>
      </c>
      <c r="BRA40" s="713">
        <f>'2-ORÇAMENTO'!BRA36</f>
        <v>0</v>
      </c>
      <c r="BRB40" s="714">
        <f>'2-ORÇAMENTO'!BRD36</f>
        <v>0</v>
      </c>
      <c r="BRC40" s="713">
        <f>'2-ORÇAMENTO'!BRC36</f>
        <v>0</v>
      </c>
      <c r="BRD40" s="714">
        <f>'2-ORÇAMENTO'!BRF36</f>
        <v>0</v>
      </c>
      <c r="BRE40" s="713">
        <f>'2-ORÇAMENTO'!BRE36</f>
        <v>0</v>
      </c>
      <c r="BRF40" s="714">
        <f>'2-ORÇAMENTO'!BRH36</f>
        <v>0</v>
      </c>
      <c r="BRG40" s="713">
        <f>'2-ORÇAMENTO'!BRG36</f>
        <v>0</v>
      </c>
      <c r="BRH40" s="714">
        <f>'2-ORÇAMENTO'!BRJ36</f>
        <v>0</v>
      </c>
      <c r="BRI40" s="713">
        <f>'2-ORÇAMENTO'!BRI36</f>
        <v>0</v>
      </c>
      <c r="BRJ40" s="714">
        <f>'2-ORÇAMENTO'!BRL36</f>
        <v>0</v>
      </c>
      <c r="BRK40" s="713">
        <f>'2-ORÇAMENTO'!BRK36</f>
        <v>0</v>
      </c>
      <c r="BRL40" s="714">
        <f>'2-ORÇAMENTO'!BRN36</f>
        <v>0</v>
      </c>
      <c r="BRM40" s="713">
        <f>'2-ORÇAMENTO'!BRM36</f>
        <v>0</v>
      </c>
      <c r="BRN40" s="714">
        <f>'2-ORÇAMENTO'!BRP36</f>
        <v>0</v>
      </c>
      <c r="BRO40" s="713">
        <f>'2-ORÇAMENTO'!BRO36</f>
        <v>0</v>
      </c>
      <c r="BRP40" s="714">
        <f>'2-ORÇAMENTO'!BRR36</f>
        <v>0</v>
      </c>
      <c r="BRQ40" s="713">
        <f>'2-ORÇAMENTO'!BRQ36</f>
        <v>0</v>
      </c>
      <c r="BRR40" s="714">
        <f>'2-ORÇAMENTO'!BRT36</f>
        <v>0</v>
      </c>
      <c r="BRS40" s="713">
        <f>'2-ORÇAMENTO'!BRS36</f>
        <v>0</v>
      </c>
      <c r="BRT40" s="714">
        <f>'2-ORÇAMENTO'!BRV36</f>
        <v>0</v>
      </c>
      <c r="BRU40" s="713">
        <f>'2-ORÇAMENTO'!BRU36</f>
        <v>0</v>
      </c>
      <c r="BRV40" s="714">
        <f>'2-ORÇAMENTO'!BRX36</f>
        <v>0</v>
      </c>
      <c r="BRW40" s="713">
        <f>'2-ORÇAMENTO'!BRW36</f>
        <v>0</v>
      </c>
      <c r="BRX40" s="714">
        <f>'2-ORÇAMENTO'!BRZ36</f>
        <v>0</v>
      </c>
      <c r="BRY40" s="713">
        <f>'2-ORÇAMENTO'!BRY36</f>
        <v>0</v>
      </c>
      <c r="BRZ40" s="714">
        <f>'2-ORÇAMENTO'!BSB36</f>
        <v>0</v>
      </c>
      <c r="BSA40" s="713">
        <f>'2-ORÇAMENTO'!BSA36</f>
        <v>0</v>
      </c>
      <c r="BSB40" s="714">
        <f>'2-ORÇAMENTO'!BSD36</f>
        <v>0</v>
      </c>
      <c r="BSC40" s="713">
        <f>'2-ORÇAMENTO'!BSC36</f>
        <v>0</v>
      </c>
      <c r="BSD40" s="714">
        <f>'2-ORÇAMENTO'!BSF36</f>
        <v>0</v>
      </c>
      <c r="BSE40" s="713">
        <f>'2-ORÇAMENTO'!BSE36</f>
        <v>0</v>
      </c>
      <c r="BSF40" s="714">
        <f>'2-ORÇAMENTO'!BSH36</f>
        <v>0</v>
      </c>
      <c r="BSG40" s="713">
        <f>'2-ORÇAMENTO'!BSG36</f>
        <v>0</v>
      </c>
      <c r="BSH40" s="714">
        <f>'2-ORÇAMENTO'!BSJ36</f>
        <v>0</v>
      </c>
      <c r="BSI40" s="713">
        <f>'2-ORÇAMENTO'!BSI36</f>
        <v>0</v>
      </c>
      <c r="BSJ40" s="714">
        <f>'2-ORÇAMENTO'!BSL36</f>
        <v>0</v>
      </c>
      <c r="BSK40" s="713">
        <f>'2-ORÇAMENTO'!BSK36</f>
        <v>0</v>
      </c>
      <c r="BSL40" s="714">
        <f>'2-ORÇAMENTO'!BSN36</f>
        <v>0</v>
      </c>
      <c r="BSM40" s="713">
        <f>'2-ORÇAMENTO'!BSM36</f>
        <v>0</v>
      </c>
      <c r="BSN40" s="714">
        <f>'2-ORÇAMENTO'!BSP36</f>
        <v>0</v>
      </c>
      <c r="BSO40" s="713">
        <f>'2-ORÇAMENTO'!BSO36</f>
        <v>0</v>
      </c>
      <c r="BSP40" s="714">
        <f>'2-ORÇAMENTO'!BSR36</f>
        <v>0</v>
      </c>
      <c r="BSQ40" s="713">
        <f>'2-ORÇAMENTO'!BSQ36</f>
        <v>0</v>
      </c>
      <c r="BSR40" s="714">
        <f>'2-ORÇAMENTO'!BST36</f>
        <v>0</v>
      </c>
      <c r="BSS40" s="713">
        <f>'2-ORÇAMENTO'!BSS36</f>
        <v>0</v>
      </c>
      <c r="BST40" s="714">
        <f>'2-ORÇAMENTO'!BSV36</f>
        <v>0</v>
      </c>
      <c r="BSU40" s="713">
        <f>'2-ORÇAMENTO'!BSU36</f>
        <v>0</v>
      </c>
      <c r="BSV40" s="714">
        <f>'2-ORÇAMENTO'!BSX36</f>
        <v>0</v>
      </c>
      <c r="BSW40" s="713">
        <f>'2-ORÇAMENTO'!BSW36</f>
        <v>0</v>
      </c>
      <c r="BSX40" s="714">
        <f>'2-ORÇAMENTO'!BSZ36</f>
        <v>0</v>
      </c>
      <c r="BSY40" s="713">
        <f>'2-ORÇAMENTO'!BSY36</f>
        <v>0</v>
      </c>
      <c r="BSZ40" s="714">
        <f>'2-ORÇAMENTO'!BTB36</f>
        <v>0</v>
      </c>
      <c r="BTA40" s="713">
        <f>'2-ORÇAMENTO'!BTA36</f>
        <v>0</v>
      </c>
      <c r="BTB40" s="714">
        <f>'2-ORÇAMENTO'!BTD36</f>
        <v>0</v>
      </c>
      <c r="BTC40" s="713">
        <f>'2-ORÇAMENTO'!BTC36</f>
        <v>0</v>
      </c>
      <c r="BTD40" s="714">
        <f>'2-ORÇAMENTO'!BTF36</f>
        <v>0</v>
      </c>
      <c r="BTE40" s="713">
        <f>'2-ORÇAMENTO'!BTE36</f>
        <v>0</v>
      </c>
      <c r="BTF40" s="714">
        <f>'2-ORÇAMENTO'!BTH36</f>
        <v>0</v>
      </c>
      <c r="BTG40" s="713">
        <f>'2-ORÇAMENTO'!BTG36</f>
        <v>0</v>
      </c>
      <c r="BTH40" s="714">
        <f>'2-ORÇAMENTO'!BTJ36</f>
        <v>0</v>
      </c>
      <c r="BTI40" s="713">
        <f>'2-ORÇAMENTO'!BTI36</f>
        <v>0</v>
      </c>
      <c r="BTJ40" s="714">
        <f>'2-ORÇAMENTO'!BTL36</f>
        <v>0</v>
      </c>
      <c r="BTK40" s="713">
        <f>'2-ORÇAMENTO'!BTK36</f>
        <v>0</v>
      </c>
      <c r="BTL40" s="714">
        <f>'2-ORÇAMENTO'!BTN36</f>
        <v>0</v>
      </c>
      <c r="BTM40" s="713">
        <f>'2-ORÇAMENTO'!BTM36</f>
        <v>0</v>
      </c>
      <c r="BTN40" s="714">
        <f>'2-ORÇAMENTO'!BTP36</f>
        <v>0</v>
      </c>
      <c r="BTO40" s="713">
        <f>'2-ORÇAMENTO'!BTO36</f>
        <v>0</v>
      </c>
      <c r="BTP40" s="714">
        <f>'2-ORÇAMENTO'!BTR36</f>
        <v>0</v>
      </c>
      <c r="BTQ40" s="713">
        <f>'2-ORÇAMENTO'!BTQ36</f>
        <v>0</v>
      </c>
      <c r="BTR40" s="714">
        <f>'2-ORÇAMENTO'!BTT36</f>
        <v>0</v>
      </c>
      <c r="BTS40" s="713">
        <f>'2-ORÇAMENTO'!BTS36</f>
        <v>0</v>
      </c>
      <c r="BTT40" s="714">
        <f>'2-ORÇAMENTO'!BTV36</f>
        <v>0</v>
      </c>
      <c r="BTU40" s="713">
        <f>'2-ORÇAMENTO'!BTU36</f>
        <v>0</v>
      </c>
      <c r="BTV40" s="714">
        <f>'2-ORÇAMENTO'!BTX36</f>
        <v>0</v>
      </c>
      <c r="BTW40" s="713">
        <f>'2-ORÇAMENTO'!BTW36</f>
        <v>0</v>
      </c>
      <c r="BTX40" s="714">
        <f>'2-ORÇAMENTO'!BTZ36</f>
        <v>0</v>
      </c>
      <c r="BTY40" s="713">
        <f>'2-ORÇAMENTO'!BTY36</f>
        <v>0</v>
      </c>
      <c r="BTZ40" s="714">
        <f>'2-ORÇAMENTO'!BUB36</f>
        <v>0</v>
      </c>
      <c r="BUA40" s="713">
        <f>'2-ORÇAMENTO'!BUA36</f>
        <v>0</v>
      </c>
      <c r="BUB40" s="714">
        <f>'2-ORÇAMENTO'!BUD36</f>
        <v>0</v>
      </c>
      <c r="BUC40" s="713">
        <f>'2-ORÇAMENTO'!BUC36</f>
        <v>0</v>
      </c>
      <c r="BUD40" s="714">
        <f>'2-ORÇAMENTO'!BUF36</f>
        <v>0</v>
      </c>
      <c r="BUE40" s="713">
        <f>'2-ORÇAMENTO'!BUE36</f>
        <v>0</v>
      </c>
      <c r="BUF40" s="714">
        <f>'2-ORÇAMENTO'!BUH36</f>
        <v>0</v>
      </c>
      <c r="BUG40" s="713">
        <f>'2-ORÇAMENTO'!BUG36</f>
        <v>0</v>
      </c>
      <c r="BUH40" s="714">
        <f>'2-ORÇAMENTO'!BUJ36</f>
        <v>0</v>
      </c>
      <c r="BUI40" s="713">
        <f>'2-ORÇAMENTO'!BUI36</f>
        <v>0</v>
      </c>
      <c r="BUJ40" s="714">
        <f>'2-ORÇAMENTO'!BUL36</f>
        <v>0</v>
      </c>
      <c r="BUK40" s="713">
        <f>'2-ORÇAMENTO'!BUK36</f>
        <v>0</v>
      </c>
      <c r="BUL40" s="714">
        <f>'2-ORÇAMENTO'!BUN36</f>
        <v>0</v>
      </c>
      <c r="BUM40" s="713">
        <f>'2-ORÇAMENTO'!BUM36</f>
        <v>0</v>
      </c>
      <c r="BUN40" s="714">
        <f>'2-ORÇAMENTO'!BUP36</f>
        <v>0</v>
      </c>
      <c r="BUO40" s="713">
        <f>'2-ORÇAMENTO'!BUO36</f>
        <v>0</v>
      </c>
      <c r="BUP40" s="714">
        <f>'2-ORÇAMENTO'!BUR36</f>
        <v>0</v>
      </c>
      <c r="BUQ40" s="713">
        <f>'2-ORÇAMENTO'!BUQ36</f>
        <v>0</v>
      </c>
      <c r="BUR40" s="714">
        <f>'2-ORÇAMENTO'!BUT36</f>
        <v>0</v>
      </c>
      <c r="BUS40" s="713">
        <f>'2-ORÇAMENTO'!BUS36</f>
        <v>0</v>
      </c>
      <c r="BUT40" s="714">
        <f>'2-ORÇAMENTO'!BUV36</f>
        <v>0</v>
      </c>
      <c r="BUU40" s="713">
        <f>'2-ORÇAMENTO'!BUU36</f>
        <v>0</v>
      </c>
      <c r="BUV40" s="714">
        <f>'2-ORÇAMENTO'!BUX36</f>
        <v>0</v>
      </c>
      <c r="BUW40" s="713">
        <f>'2-ORÇAMENTO'!BUW36</f>
        <v>0</v>
      </c>
      <c r="BUX40" s="714">
        <f>'2-ORÇAMENTO'!BUZ36</f>
        <v>0</v>
      </c>
      <c r="BUY40" s="713">
        <f>'2-ORÇAMENTO'!BUY36</f>
        <v>0</v>
      </c>
      <c r="BUZ40" s="714">
        <f>'2-ORÇAMENTO'!BVB36</f>
        <v>0</v>
      </c>
      <c r="BVA40" s="713">
        <f>'2-ORÇAMENTO'!BVA36</f>
        <v>0</v>
      </c>
      <c r="BVB40" s="714">
        <f>'2-ORÇAMENTO'!BVD36</f>
        <v>0</v>
      </c>
      <c r="BVC40" s="713">
        <f>'2-ORÇAMENTO'!BVC36</f>
        <v>0</v>
      </c>
      <c r="BVD40" s="714">
        <f>'2-ORÇAMENTO'!BVF36</f>
        <v>0</v>
      </c>
      <c r="BVE40" s="713">
        <f>'2-ORÇAMENTO'!BVE36</f>
        <v>0</v>
      </c>
      <c r="BVF40" s="714">
        <f>'2-ORÇAMENTO'!BVH36</f>
        <v>0</v>
      </c>
      <c r="BVG40" s="713">
        <f>'2-ORÇAMENTO'!BVG36</f>
        <v>0</v>
      </c>
      <c r="BVH40" s="714">
        <f>'2-ORÇAMENTO'!BVJ36</f>
        <v>0</v>
      </c>
      <c r="BVI40" s="713">
        <f>'2-ORÇAMENTO'!BVI36</f>
        <v>0</v>
      </c>
      <c r="BVJ40" s="714">
        <f>'2-ORÇAMENTO'!BVL36</f>
        <v>0</v>
      </c>
      <c r="BVK40" s="713">
        <f>'2-ORÇAMENTO'!BVK36</f>
        <v>0</v>
      </c>
      <c r="BVL40" s="714">
        <f>'2-ORÇAMENTO'!BVN36</f>
        <v>0</v>
      </c>
      <c r="BVM40" s="713">
        <f>'2-ORÇAMENTO'!BVM36</f>
        <v>0</v>
      </c>
      <c r="BVN40" s="714">
        <f>'2-ORÇAMENTO'!BVP36</f>
        <v>0</v>
      </c>
      <c r="BVO40" s="713">
        <f>'2-ORÇAMENTO'!BVO36</f>
        <v>0</v>
      </c>
      <c r="BVP40" s="714">
        <f>'2-ORÇAMENTO'!BVR36</f>
        <v>0</v>
      </c>
      <c r="BVQ40" s="713">
        <f>'2-ORÇAMENTO'!BVQ36</f>
        <v>0</v>
      </c>
      <c r="BVR40" s="714">
        <f>'2-ORÇAMENTO'!BVT36</f>
        <v>0</v>
      </c>
      <c r="BVS40" s="713">
        <f>'2-ORÇAMENTO'!BVS36</f>
        <v>0</v>
      </c>
      <c r="BVT40" s="714">
        <f>'2-ORÇAMENTO'!BVV36</f>
        <v>0</v>
      </c>
      <c r="BVU40" s="713">
        <f>'2-ORÇAMENTO'!BVU36</f>
        <v>0</v>
      </c>
      <c r="BVV40" s="714">
        <f>'2-ORÇAMENTO'!BVX36</f>
        <v>0</v>
      </c>
      <c r="BVW40" s="713">
        <f>'2-ORÇAMENTO'!BVW36</f>
        <v>0</v>
      </c>
      <c r="BVX40" s="714">
        <f>'2-ORÇAMENTO'!BVZ36</f>
        <v>0</v>
      </c>
      <c r="BVY40" s="713">
        <f>'2-ORÇAMENTO'!BVY36</f>
        <v>0</v>
      </c>
      <c r="BVZ40" s="714">
        <f>'2-ORÇAMENTO'!BWB36</f>
        <v>0</v>
      </c>
      <c r="BWA40" s="713">
        <f>'2-ORÇAMENTO'!BWA36</f>
        <v>0</v>
      </c>
      <c r="BWB40" s="714">
        <f>'2-ORÇAMENTO'!BWD36</f>
        <v>0</v>
      </c>
      <c r="BWC40" s="713">
        <f>'2-ORÇAMENTO'!BWC36</f>
        <v>0</v>
      </c>
      <c r="BWD40" s="714">
        <f>'2-ORÇAMENTO'!BWF36</f>
        <v>0</v>
      </c>
      <c r="BWE40" s="713">
        <f>'2-ORÇAMENTO'!BWE36</f>
        <v>0</v>
      </c>
      <c r="BWF40" s="714">
        <f>'2-ORÇAMENTO'!BWH36</f>
        <v>0</v>
      </c>
      <c r="BWG40" s="713">
        <f>'2-ORÇAMENTO'!BWG36</f>
        <v>0</v>
      </c>
      <c r="BWH40" s="714">
        <f>'2-ORÇAMENTO'!BWJ36</f>
        <v>0</v>
      </c>
      <c r="BWI40" s="713">
        <f>'2-ORÇAMENTO'!BWI36</f>
        <v>0</v>
      </c>
      <c r="BWJ40" s="714">
        <f>'2-ORÇAMENTO'!BWL36</f>
        <v>0</v>
      </c>
      <c r="BWK40" s="713">
        <f>'2-ORÇAMENTO'!BWK36</f>
        <v>0</v>
      </c>
      <c r="BWL40" s="714">
        <f>'2-ORÇAMENTO'!BWN36</f>
        <v>0</v>
      </c>
      <c r="BWM40" s="713">
        <f>'2-ORÇAMENTO'!BWM36</f>
        <v>0</v>
      </c>
      <c r="BWN40" s="714">
        <f>'2-ORÇAMENTO'!BWP36</f>
        <v>0</v>
      </c>
      <c r="BWO40" s="713">
        <f>'2-ORÇAMENTO'!BWO36</f>
        <v>0</v>
      </c>
      <c r="BWP40" s="714">
        <f>'2-ORÇAMENTO'!BWR36</f>
        <v>0</v>
      </c>
      <c r="BWQ40" s="713">
        <f>'2-ORÇAMENTO'!BWQ36</f>
        <v>0</v>
      </c>
      <c r="BWR40" s="714">
        <f>'2-ORÇAMENTO'!BWT36</f>
        <v>0</v>
      </c>
      <c r="BWS40" s="713">
        <f>'2-ORÇAMENTO'!BWS36</f>
        <v>0</v>
      </c>
      <c r="BWT40" s="714">
        <f>'2-ORÇAMENTO'!BWV36</f>
        <v>0</v>
      </c>
      <c r="BWU40" s="713">
        <f>'2-ORÇAMENTO'!BWU36</f>
        <v>0</v>
      </c>
      <c r="BWV40" s="714">
        <f>'2-ORÇAMENTO'!BWX36</f>
        <v>0</v>
      </c>
      <c r="BWW40" s="713">
        <f>'2-ORÇAMENTO'!BWW36</f>
        <v>0</v>
      </c>
      <c r="BWX40" s="714">
        <f>'2-ORÇAMENTO'!BWZ36</f>
        <v>0</v>
      </c>
      <c r="BWY40" s="713">
        <f>'2-ORÇAMENTO'!BWY36</f>
        <v>0</v>
      </c>
      <c r="BWZ40" s="714">
        <f>'2-ORÇAMENTO'!BXB36</f>
        <v>0</v>
      </c>
      <c r="BXA40" s="713">
        <f>'2-ORÇAMENTO'!BXA36</f>
        <v>0</v>
      </c>
      <c r="BXB40" s="714">
        <f>'2-ORÇAMENTO'!BXD36</f>
        <v>0</v>
      </c>
      <c r="BXC40" s="713">
        <f>'2-ORÇAMENTO'!BXC36</f>
        <v>0</v>
      </c>
      <c r="BXD40" s="714">
        <f>'2-ORÇAMENTO'!BXF36</f>
        <v>0</v>
      </c>
      <c r="BXE40" s="713">
        <f>'2-ORÇAMENTO'!BXE36</f>
        <v>0</v>
      </c>
      <c r="BXF40" s="714">
        <f>'2-ORÇAMENTO'!BXH36</f>
        <v>0</v>
      </c>
      <c r="BXG40" s="713">
        <f>'2-ORÇAMENTO'!BXG36</f>
        <v>0</v>
      </c>
      <c r="BXH40" s="714">
        <f>'2-ORÇAMENTO'!BXJ36</f>
        <v>0</v>
      </c>
      <c r="BXI40" s="713">
        <f>'2-ORÇAMENTO'!BXI36</f>
        <v>0</v>
      </c>
      <c r="BXJ40" s="714">
        <f>'2-ORÇAMENTO'!BXL36</f>
        <v>0</v>
      </c>
      <c r="BXK40" s="713">
        <f>'2-ORÇAMENTO'!BXK36</f>
        <v>0</v>
      </c>
      <c r="BXL40" s="714">
        <f>'2-ORÇAMENTO'!BXN36</f>
        <v>0</v>
      </c>
      <c r="BXM40" s="713">
        <f>'2-ORÇAMENTO'!BXM36</f>
        <v>0</v>
      </c>
      <c r="BXN40" s="714">
        <f>'2-ORÇAMENTO'!BXP36</f>
        <v>0</v>
      </c>
      <c r="BXO40" s="713">
        <f>'2-ORÇAMENTO'!BXO36</f>
        <v>0</v>
      </c>
      <c r="BXP40" s="714">
        <f>'2-ORÇAMENTO'!BXR36</f>
        <v>0</v>
      </c>
      <c r="BXQ40" s="713">
        <f>'2-ORÇAMENTO'!BXQ36</f>
        <v>0</v>
      </c>
      <c r="BXR40" s="714">
        <f>'2-ORÇAMENTO'!BXT36</f>
        <v>0</v>
      </c>
      <c r="BXS40" s="713">
        <f>'2-ORÇAMENTO'!BXS36</f>
        <v>0</v>
      </c>
      <c r="BXT40" s="714">
        <f>'2-ORÇAMENTO'!BXV36</f>
        <v>0</v>
      </c>
      <c r="BXU40" s="713">
        <f>'2-ORÇAMENTO'!BXU36</f>
        <v>0</v>
      </c>
      <c r="BXV40" s="714">
        <f>'2-ORÇAMENTO'!BXX36</f>
        <v>0</v>
      </c>
      <c r="BXW40" s="713">
        <f>'2-ORÇAMENTO'!BXW36</f>
        <v>0</v>
      </c>
      <c r="BXX40" s="714">
        <f>'2-ORÇAMENTO'!BXZ36</f>
        <v>0</v>
      </c>
      <c r="BXY40" s="713">
        <f>'2-ORÇAMENTO'!BXY36</f>
        <v>0</v>
      </c>
      <c r="BXZ40" s="714">
        <f>'2-ORÇAMENTO'!BYB36</f>
        <v>0</v>
      </c>
      <c r="BYA40" s="713">
        <f>'2-ORÇAMENTO'!BYA36</f>
        <v>0</v>
      </c>
      <c r="BYB40" s="714">
        <f>'2-ORÇAMENTO'!BYD36</f>
        <v>0</v>
      </c>
      <c r="BYC40" s="713">
        <f>'2-ORÇAMENTO'!BYC36</f>
        <v>0</v>
      </c>
      <c r="BYD40" s="714">
        <f>'2-ORÇAMENTO'!BYF36</f>
        <v>0</v>
      </c>
      <c r="BYE40" s="713">
        <f>'2-ORÇAMENTO'!BYE36</f>
        <v>0</v>
      </c>
      <c r="BYF40" s="714">
        <f>'2-ORÇAMENTO'!BYH36</f>
        <v>0</v>
      </c>
      <c r="BYG40" s="713">
        <f>'2-ORÇAMENTO'!BYG36</f>
        <v>0</v>
      </c>
      <c r="BYH40" s="714">
        <f>'2-ORÇAMENTO'!BYJ36</f>
        <v>0</v>
      </c>
      <c r="BYI40" s="713">
        <f>'2-ORÇAMENTO'!BYI36</f>
        <v>0</v>
      </c>
      <c r="BYJ40" s="714">
        <f>'2-ORÇAMENTO'!BYL36</f>
        <v>0</v>
      </c>
      <c r="BYK40" s="713">
        <f>'2-ORÇAMENTO'!BYK36</f>
        <v>0</v>
      </c>
      <c r="BYL40" s="714">
        <f>'2-ORÇAMENTO'!BYN36</f>
        <v>0</v>
      </c>
      <c r="BYM40" s="713">
        <f>'2-ORÇAMENTO'!BYM36</f>
        <v>0</v>
      </c>
      <c r="BYN40" s="714">
        <f>'2-ORÇAMENTO'!BYP36</f>
        <v>0</v>
      </c>
      <c r="BYO40" s="713">
        <f>'2-ORÇAMENTO'!BYO36</f>
        <v>0</v>
      </c>
      <c r="BYP40" s="714">
        <f>'2-ORÇAMENTO'!BYR36</f>
        <v>0</v>
      </c>
      <c r="BYQ40" s="713">
        <f>'2-ORÇAMENTO'!BYQ36</f>
        <v>0</v>
      </c>
      <c r="BYR40" s="714">
        <f>'2-ORÇAMENTO'!BYT36</f>
        <v>0</v>
      </c>
      <c r="BYS40" s="713">
        <f>'2-ORÇAMENTO'!BYS36</f>
        <v>0</v>
      </c>
      <c r="BYT40" s="714">
        <f>'2-ORÇAMENTO'!BYV36</f>
        <v>0</v>
      </c>
      <c r="BYU40" s="713">
        <f>'2-ORÇAMENTO'!BYU36</f>
        <v>0</v>
      </c>
      <c r="BYV40" s="714">
        <f>'2-ORÇAMENTO'!BYX36</f>
        <v>0</v>
      </c>
      <c r="BYW40" s="713">
        <f>'2-ORÇAMENTO'!BYW36</f>
        <v>0</v>
      </c>
      <c r="BYX40" s="714">
        <f>'2-ORÇAMENTO'!BYZ36</f>
        <v>0</v>
      </c>
      <c r="BYY40" s="713">
        <f>'2-ORÇAMENTO'!BYY36</f>
        <v>0</v>
      </c>
      <c r="BYZ40" s="714">
        <f>'2-ORÇAMENTO'!BZB36</f>
        <v>0</v>
      </c>
      <c r="BZA40" s="713">
        <f>'2-ORÇAMENTO'!BZA36</f>
        <v>0</v>
      </c>
      <c r="BZB40" s="714">
        <f>'2-ORÇAMENTO'!BZD36</f>
        <v>0</v>
      </c>
      <c r="BZC40" s="713">
        <f>'2-ORÇAMENTO'!BZC36</f>
        <v>0</v>
      </c>
      <c r="BZD40" s="714">
        <f>'2-ORÇAMENTO'!BZF36</f>
        <v>0</v>
      </c>
      <c r="BZE40" s="713">
        <f>'2-ORÇAMENTO'!BZE36</f>
        <v>0</v>
      </c>
      <c r="BZF40" s="714">
        <f>'2-ORÇAMENTO'!BZH36</f>
        <v>0</v>
      </c>
      <c r="BZG40" s="713">
        <f>'2-ORÇAMENTO'!BZG36</f>
        <v>0</v>
      </c>
      <c r="BZH40" s="714">
        <f>'2-ORÇAMENTO'!BZJ36</f>
        <v>0</v>
      </c>
      <c r="BZI40" s="713">
        <f>'2-ORÇAMENTO'!BZI36</f>
        <v>0</v>
      </c>
      <c r="BZJ40" s="714">
        <f>'2-ORÇAMENTO'!BZL36</f>
        <v>0</v>
      </c>
      <c r="BZK40" s="713">
        <f>'2-ORÇAMENTO'!BZK36</f>
        <v>0</v>
      </c>
      <c r="BZL40" s="714">
        <f>'2-ORÇAMENTO'!BZN36</f>
        <v>0</v>
      </c>
      <c r="BZM40" s="713">
        <f>'2-ORÇAMENTO'!BZM36</f>
        <v>0</v>
      </c>
      <c r="BZN40" s="714">
        <f>'2-ORÇAMENTO'!BZP36</f>
        <v>0</v>
      </c>
      <c r="BZO40" s="713">
        <f>'2-ORÇAMENTO'!BZO36</f>
        <v>0</v>
      </c>
      <c r="BZP40" s="714">
        <f>'2-ORÇAMENTO'!BZR36</f>
        <v>0</v>
      </c>
      <c r="BZQ40" s="713">
        <f>'2-ORÇAMENTO'!BZQ36</f>
        <v>0</v>
      </c>
      <c r="BZR40" s="714">
        <f>'2-ORÇAMENTO'!BZT36</f>
        <v>0</v>
      </c>
      <c r="BZS40" s="713">
        <f>'2-ORÇAMENTO'!BZS36</f>
        <v>0</v>
      </c>
      <c r="BZT40" s="714">
        <f>'2-ORÇAMENTO'!BZV36</f>
        <v>0</v>
      </c>
      <c r="BZU40" s="713">
        <f>'2-ORÇAMENTO'!BZU36</f>
        <v>0</v>
      </c>
      <c r="BZV40" s="714">
        <f>'2-ORÇAMENTO'!BZX36</f>
        <v>0</v>
      </c>
      <c r="BZW40" s="713">
        <f>'2-ORÇAMENTO'!BZW36</f>
        <v>0</v>
      </c>
      <c r="BZX40" s="714">
        <f>'2-ORÇAMENTO'!BZZ36</f>
        <v>0</v>
      </c>
      <c r="BZY40" s="713">
        <f>'2-ORÇAMENTO'!BZY36</f>
        <v>0</v>
      </c>
      <c r="BZZ40" s="714">
        <f>'2-ORÇAMENTO'!CAB36</f>
        <v>0</v>
      </c>
      <c r="CAA40" s="713">
        <f>'2-ORÇAMENTO'!CAA36</f>
        <v>0</v>
      </c>
      <c r="CAB40" s="714">
        <f>'2-ORÇAMENTO'!CAD36</f>
        <v>0</v>
      </c>
      <c r="CAC40" s="713">
        <f>'2-ORÇAMENTO'!CAC36</f>
        <v>0</v>
      </c>
      <c r="CAD40" s="714">
        <f>'2-ORÇAMENTO'!CAF36</f>
        <v>0</v>
      </c>
      <c r="CAE40" s="713">
        <f>'2-ORÇAMENTO'!CAE36</f>
        <v>0</v>
      </c>
      <c r="CAF40" s="714">
        <f>'2-ORÇAMENTO'!CAH36</f>
        <v>0</v>
      </c>
      <c r="CAG40" s="713">
        <f>'2-ORÇAMENTO'!CAG36</f>
        <v>0</v>
      </c>
      <c r="CAH40" s="714">
        <f>'2-ORÇAMENTO'!CAJ36</f>
        <v>0</v>
      </c>
      <c r="CAI40" s="713">
        <f>'2-ORÇAMENTO'!CAI36</f>
        <v>0</v>
      </c>
      <c r="CAJ40" s="714">
        <f>'2-ORÇAMENTO'!CAL36</f>
        <v>0</v>
      </c>
      <c r="CAK40" s="713">
        <f>'2-ORÇAMENTO'!CAK36</f>
        <v>0</v>
      </c>
      <c r="CAL40" s="714">
        <f>'2-ORÇAMENTO'!CAN36</f>
        <v>0</v>
      </c>
      <c r="CAM40" s="713">
        <f>'2-ORÇAMENTO'!CAM36</f>
        <v>0</v>
      </c>
      <c r="CAN40" s="714">
        <f>'2-ORÇAMENTO'!CAP36</f>
        <v>0</v>
      </c>
      <c r="CAO40" s="713">
        <f>'2-ORÇAMENTO'!CAO36</f>
        <v>0</v>
      </c>
      <c r="CAP40" s="714">
        <f>'2-ORÇAMENTO'!CAR36</f>
        <v>0</v>
      </c>
      <c r="CAQ40" s="713">
        <f>'2-ORÇAMENTO'!CAQ36</f>
        <v>0</v>
      </c>
      <c r="CAR40" s="714">
        <f>'2-ORÇAMENTO'!CAT36</f>
        <v>0</v>
      </c>
      <c r="CAS40" s="713">
        <f>'2-ORÇAMENTO'!CAS36</f>
        <v>0</v>
      </c>
      <c r="CAT40" s="714">
        <f>'2-ORÇAMENTO'!CAV36</f>
        <v>0</v>
      </c>
      <c r="CAU40" s="713">
        <f>'2-ORÇAMENTO'!CAU36</f>
        <v>0</v>
      </c>
      <c r="CAV40" s="714">
        <f>'2-ORÇAMENTO'!CAX36</f>
        <v>0</v>
      </c>
      <c r="CAW40" s="713">
        <f>'2-ORÇAMENTO'!CAW36</f>
        <v>0</v>
      </c>
      <c r="CAX40" s="714">
        <f>'2-ORÇAMENTO'!CAZ36</f>
        <v>0</v>
      </c>
      <c r="CAY40" s="713">
        <f>'2-ORÇAMENTO'!CAY36</f>
        <v>0</v>
      </c>
      <c r="CAZ40" s="714">
        <f>'2-ORÇAMENTO'!CBB36</f>
        <v>0</v>
      </c>
      <c r="CBA40" s="713">
        <f>'2-ORÇAMENTO'!CBA36</f>
        <v>0</v>
      </c>
      <c r="CBB40" s="714">
        <f>'2-ORÇAMENTO'!CBD36</f>
        <v>0</v>
      </c>
      <c r="CBC40" s="713">
        <f>'2-ORÇAMENTO'!CBC36</f>
        <v>0</v>
      </c>
      <c r="CBD40" s="714">
        <f>'2-ORÇAMENTO'!CBF36</f>
        <v>0</v>
      </c>
      <c r="CBE40" s="713">
        <f>'2-ORÇAMENTO'!CBE36</f>
        <v>0</v>
      </c>
      <c r="CBF40" s="714">
        <f>'2-ORÇAMENTO'!CBH36</f>
        <v>0</v>
      </c>
      <c r="CBG40" s="713">
        <f>'2-ORÇAMENTO'!CBG36</f>
        <v>0</v>
      </c>
      <c r="CBH40" s="714">
        <f>'2-ORÇAMENTO'!CBJ36</f>
        <v>0</v>
      </c>
      <c r="CBI40" s="713">
        <f>'2-ORÇAMENTO'!CBI36</f>
        <v>0</v>
      </c>
      <c r="CBJ40" s="714">
        <f>'2-ORÇAMENTO'!CBL36</f>
        <v>0</v>
      </c>
      <c r="CBK40" s="713">
        <f>'2-ORÇAMENTO'!CBK36</f>
        <v>0</v>
      </c>
      <c r="CBL40" s="714">
        <f>'2-ORÇAMENTO'!CBN36</f>
        <v>0</v>
      </c>
      <c r="CBM40" s="713">
        <f>'2-ORÇAMENTO'!CBM36</f>
        <v>0</v>
      </c>
      <c r="CBN40" s="714">
        <f>'2-ORÇAMENTO'!CBP36</f>
        <v>0</v>
      </c>
      <c r="CBO40" s="713">
        <f>'2-ORÇAMENTO'!CBO36</f>
        <v>0</v>
      </c>
      <c r="CBP40" s="714">
        <f>'2-ORÇAMENTO'!CBR36</f>
        <v>0</v>
      </c>
      <c r="CBQ40" s="713">
        <f>'2-ORÇAMENTO'!CBQ36</f>
        <v>0</v>
      </c>
      <c r="CBR40" s="714">
        <f>'2-ORÇAMENTO'!CBT36</f>
        <v>0</v>
      </c>
      <c r="CBS40" s="713">
        <f>'2-ORÇAMENTO'!CBS36</f>
        <v>0</v>
      </c>
      <c r="CBT40" s="714">
        <f>'2-ORÇAMENTO'!CBV36</f>
        <v>0</v>
      </c>
      <c r="CBU40" s="713">
        <f>'2-ORÇAMENTO'!CBU36</f>
        <v>0</v>
      </c>
      <c r="CBV40" s="714">
        <f>'2-ORÇAMENTO'!CBX36</f>
        <v>0</v>
      </c>
      <c r="CBW40" s="713">
        <f>'2-ORÇAMENTO'!CBW36</f>
        <v>0</v>
      </c>
      <c r="CBX40" s="714">
        <f>'2-ORÇAMENTO'!CBZ36</f>
        <v>0</v>
      </c>
      <c r="CBY40" s="713">
        <f>'2-ORÇAMENTO'!CBY36</f>
        <v>0</v>
      </c>
      <c r="CBZ40" s="714">
        <f>'2-ORÇAMENTO'!CCB36</f>
        <v>0</v>
      </c>
      <c r="CCA40" s="713">
        <f>'2-ORÇAMENTO'!CCA36</f>
        <v>0</v>
      </c>
      <c r="CCB40" s="714">
        <f>'2-ORÇAMENTO'!CCD36</f>
        <v>0</v>
      </c>
      <c r="CCC40" s="713">
        <f>'2-ORÇAMENTO'!CCC36</f>
        <v>0</v>
      </c>
      <c r="CCD40" s="714">
        <f>'2-ORÇAMENTO'!CCF36</f>
        <v>0</v>
      </c>
      <c r="CCE40" s="713">
        <f>'2-ORÇAMENTO'!CCE36</f>
        <v>0</v>
      </c>
      <c r="CCF40" s="714">
        <f>'2-ORÇAMENTO'!CCH36</f>
        <v>0</v>
      </c>
      <c r="CCG40" s="713">
        <f>'2-ORÇAMENTO'!CCG36</f>
        <v>0</v>
      </c>
      <c r="CCH40" s="714">
        <f>'2-ORÇAMENTO'!CCJ36</f>
        <v>0</v>
      </c>
      <c r="CCI40" s="713">
        <f>'2-ORÇAMENTO'!CCI36</f>
        <v>0</v>
      </c>
      <c r="CCJ40" s="714">
        <f>'2-ORÇAMENTO'!CCL36</f>
        <v>0</v>
      </c>
      <c r="CCK40" s="713">
        <f>'2-ORÇAMENTO'!CCK36</f>
        <v>0</v>
      </c>
      <c r="CCL40" s="714">
        <f>'2-ORÇAMENTO'!CCN36</f>
        <v>0</v>
      </c>
      <c r="CCM40" s="713">
        <f>'2-ORÇAMENTO'!CCM36</f>
        <v>0</v>
      </c>
      <c r="CCN40" s="714">
        <f>'2-ORÇAMENTO'!CCP36</f>
        <v>0</v>
      </c>
      <c r="CCO40" s="713">
        <f>'2-ORÇAMENTO'!CCO36</f>
        <v>0</v>
      </c>
      <c r="CCP40" s="714">
        <f>'2-ORÇAMENTO'!CCR36</f>
        <v>0</v>
      </c>
      <c r="CCQ40" s="713">
        <f>'2-ORÇAMENTO'!CCQ36</f>
        <v>0</v>
      </c>
      <c r="CCR40" s="714">
        <f>'2-ORÇAMENTO'!CCT36</f>
        <v>0</v>
      </c>
      <c r="CCS40" s="713">
        <f>'2-ORÇAMENTO'!CCS36</f>
        <v>0</v>
      </c>
      <c r="CCT40" s="714">
        <f>'2-ORÇAMENTO'!CCV36</f>
        <v>0</v>
      </c>
      <c r="CCU40" s="713">
        <f>'2-ORÇAMENTO'!CCU36</f>
        <v>0</v>
      </c>
      <c r="CCV40" s="714">
        <f>'2-ORÇAMENTO'!CCX36</f>
        <v>0</v>
      </c>
      <c r="CCW40" s="713">
        <f>'2-ORÇAMENTO'!CCW36</f>
        <v>0</v>
      </c>
      <c r="CCX40" s="714">
        <f>'2-ORÇAMENTO'!CCZ36</f>
        <v>0</v>
      </c>
      <c r="CCY40" s="713">
        <f>'2-ORÇAMENTO'!CCY36</f>
        <v>0</v>
      </c>
      <c r="CCZ40" s="714">
        <f>'2-ORÇAMENTO'!CDB36</f>
        <v>0</v>
      </c>
      <c r="CDA40" s="713">
        <f>'2-ORÇAMENTO'!CDA36</f>
        <v>0</v>
      </c>
      <c r="CDB40" s="714">
        <f>'2-ORÇAMENTO'!CDD36</f>
        <v>0</v>
      </c>
      <c r="CDC40" s="713">
        <f>'2-ORÇAMENTO'!CDC36</f>
        <v>0</v>
      </c>
      <c r="CDD40" s="714">
        <f>'2-ORÇAMENTO'!CDF36</f>
        <v>0</v>
      </c>
      <c r="CDE40" s="713">
        <f>'2-ORÇAMENTO'!CDE36</f>
        <v>0</v>
      </c>
      <c r="CDF40" s="714">
        <f>'2-ORÇAMENTO'!CDH36</f>
        <v>0</v>
      </c>
      <c r="CDG40" s="713">
        <f>'2-ORÇAMENTO'!CDG36</f>
        <v>0</v>
      </c>
      <c r="CDH40" s="714">
        <f>'2-ORÇAMENTO'!CDJ36</f>
        <v>0</v>
      </c>
      <c r="CDI40" s="713">
        <f>'2-ORÇAMENTO'!CDI36</f>
        <v>0</v>
      </c>
      <c r="CDJ40" s="714">
        <f>'2-ORÇAMENTO'!CDL36</f>
        <v>0</v>
      </c>
      <c r="CDK40" s="713">
        <f>'2-ORÇAMENTO'!CDK36</f>
        <v>0</v>
      </c>
      <c r="CDL40" s="714">
        <f>'2-ORÇAMENTO'!CDN36</f>
        <v>0</v>
      </c>
      <c r="CDM40" s="713">
        <f>'2-ORÇAMENTO'!CDM36</f>
        <v>0</v>
      </c>
      <c r="CDN40" s="714">
        <f>'2-ORÇAMENTO'!CDP36</f>
        <v>0</v>
      </c>
      <c r="CDO40" s="713">
        <f>'2-ORÇAMENTO'!CDO36</f>
        <v>0</v>
      </c>
      <c r="CDP40" s="714">
        <f>'2-ORÇAMENTO'!CDR36</f>
        <v>0</v>
      </c>
      <c r="CDQ40" s="713">
        <f>'2-ORÇAMENTO'!CDQ36</f>
        <v>0</v>
      </c>
      <c r="CDR40" s="714">
        <f>'2-ORÇAMENTO'!CDT36</f>
        <v>0</v>
      </c>
      <c r="CDS40" s="713">
        <f>'2-ORÇAMENTO'!CDS36</f>
        <v>0</v>
      </c>
      <c r="CDT40" s="714">
        <f>'2-ORÇAMENTO'!CDV36</f>
        <v>0</v>
      </c>
      <c r="CDU40" s="713">
        <f>'2-ORÇAMENTO'!CDU36</f>
        <v>0</v>
      </c>
      <c r="CDV40" s="714">
        <f>'2-ORÇAMENTO'!CDX36</f>
        <v>0</v>
      </c>
      <c r="CDW40" s="713">
        <f>'2-ORÇAMENTO'!CDW36</f>
        <v>0</v>
      </c>
      <c r="CDX40" s="714">
        <f>'2-ORÇAMENTO'!CDZ36</f>
        <v>0</v>
      </c>
      <c r="CDY40" s="713">
        <f>'2-ORÇAMENTO'!CDY36</f>
        <v>0</v>
      </c>
      <c r="CDZ40" s="714">
        <f>'2-ORÇAMENTO'!CEB36</f>
        <v>0</v>
      </c>
      <c r="CEA40" s="713">
        <f>'2-ORÇAMENTO'!CEA36</f>
        <v>0</v>
      </c>
      <c r="CEB40" s="714">
        <f>'2-ORÇAMENTO'!CED36</f>
        <v>0</v>
      </c>
      <c r="CEC40" s="713">
        <f>'2-ORÇAMENTO'!CEC36</f>
        <v>0</v>
      </c>
      <c r="CED40" s="714">
        <f>'2-ORÇAMENTO'!CEF36</f>
        <v>0</v>
      </c>
      <c r="CEE40" s="713">
        <f>'2-ORÇAMENTO'!CEE36</f>
        <v>0</v>
      </c>
      <c r="CEF40" s="714">
        <f>'2-ORÇAMENTO'!CEH36</f>
        <v>0</v>
      </c>
      <c r="CEG40" s="713">
        <f>'2-ORÇAMENTO'!CEG36</f>
        <v>0</v>
      </c>
      <c r="CEH40" s="714">
        <f>'2-ORÇAMENTO'!CEJ36</f>
        <v>0</v>
      </c>
      <c r="CEI40" s="713">
        <f>'2-ORÇAMENTO'!CEI36</f>
        <v>0</v>
      </c>
      <c r="CEJ40" s="714">
        <f>'2-ORÇAMENTO'!CEL36</f>
        <v>0</v>
      </c>
      <c r="CEK40" s="713">
        <f>'2-ORÇAMENTO'!CEK36</f>
        <v>0</v>
      </c>
      <c r="CEL40" s="714">
        <f>'2-ORÇAMENTO'!CEN36</f>
        <v>0</v>
      </c>
      <c r="CEM40" s="713">
        <f>'2-ORÇAMENTO'!CEM36</f>
        <v>0</v>
      </c>
      <c r="CEN40" s="714">
        <f>'2-ORÇAMENTO'!CEP36</f>
        <v>0</v>
      </c>
      <c r="CEO40" s="713">
        <f>'2-ORÇAMENTO'!CEO36</f>
        <v>0</v>
      </c>
      <c r="CEP40" s="714">
        <f>'2-ORÇAMENTO'!CER36</f>
        <v>0</v>
      </c>
      <c r="CEQ40" s="713">
        <f>'2-ORÇAMENTO'!CEQ36</f>
        <v>0</v>
      </c>
      <c r="CER40" s="714">
        <f>'2-ORÇAMENTO'!CET36</f>
        <v>0</v>
      </c>
      <c r="CES40" s="713">
        <f>'2-ORÇAMENTO'!CES36</f>
        <v>0</v>
      </c>
      <c r="CET40" s="714">
        <f>'2-ORÇAMENTO'!CEV36</f>
        <v>0</v>
      </c>
      <c r="CEU40" s="713">
        <f>'2-ORÇAMENTO'!CEU36</f>
        <v>0</v>
      </c>
      <c r="CEV40" s="714">
        <f>'2-ORÇAMENTO'!CEX36</f>
        <v>0</v>
      </c>
      <c r="CEW40" s="713">
        <f>'2-ORÇAMENTO'!CEW36</f>
        <v>0</v>
      </c>
      <c r="CEX40" s="714">
        <f>'2-ORÇAMENTO'!CEZ36</f>
        <v>0</v>
      </c>
      <c r="CEY40" s="713">
        <f>'2-ORÇAMENTO'!CEY36</f>
        <v>0</v>
      </c>
      <c r="CEZ40" s="714">
        <f>'2-ORÇAMENTO'!CFB36</f>
        <v>0</v>
      </c>
      <c r="CFA40" s="713">
        <f>'2-ORÇAMENTO'!CFA36</f>
        <v>0</v>
      </c>
      <c r="CFB40" s="714">
        <f>'2-ORÇAMENTO'!CFD36</f>
        <v>0</v>
      </c>
      <c r="CFC40" s="713">
        <f>'2-ORÇAMENTO'!CFC36</f>
        <v>0</v>
      </c>
      <c r="CFD40" s="714">
        <f>'2-ORÇAMENTO'!CFF36</f>
        <v>0</v>
      </c>
      <c r="CFE40" s="713">
        <f>'2-ORÇAMENTO'!CFE36</f>
        <v>0</v>
      </c>
      <c r="CFF40" s="714">
        <f>'2-ORÇAMENTO'!CFH36</f>
        <v>0</v>
      </c>
      <c r="CFG40" s="713">
        <f>'2-ORÇAMENTO'!CFG36</f>
        <v>0</v>
      </c>
      <c r="CFH40" s="714">
        <f>'2-ORÇAMENTO'!CFJ36</f>
        <v>0</v>
      </c>
      <c r="CFI40" s="713">
        <f>'2-ORÇAMENTO'!CFI36</f>
        <v>0</v>
      </c>
      <c r="CFJ40" s="714">
        <f>'2-ORÇAMENTO'!CFL36</f>
        <v>0</v>
      </c>
      <c r="CFK40" s="713">
        <f>'2-ORÇAMENTO'!CFK36</f>
        <v>0</v>
      </c>
      <c r="CFL40" s="714">
        <f>'2-ORÇAMENTO'!CFN36</f>
        <v>0</v>
      </c>
      <c r="CFM40" s="713">
        <f>'2-ORÇAMENTO'!CFM36</f>
        <v>0</v>
      </c>
      <c r="CFN40" s="714">
        <f>'2-ORÇAMENTO'!CFP36</f>
        <v>0</v>
      </c>
      <c r="CFO40" s="713">
        <f>'2-ORÇAMENTO'!CFO36</f>
        <v>0</v>
      </c>
      <c r="CFP40" s="714">
        <f>'2-ORÇAMENTO'!CFR36</f>
        <v>0</v>
      </c>
      <c r="CFQ40" s="713">
        <f>'2-ORÇAMENTO'!CFQ36</f>
        <v>0</v>
      </c>
      <c r="CFR40" s="714">
        <f>'2-ORÇAMENTO'!CFT36</f>
        <v>0</v>
      </c>
      <c r="CFS40" s="713">
        <f>'2-ORÇAMENTO'!CFS36</f>
        <v>0</v>
      </c>
      <c r="CFT40" s="714">
        <f>'2-ORÇAMENTO'!CFV36</f>
        <v>0</v>
      </c>
      <c r="CFU40" s="713">
        <f>'2-ORÇAMENTO'!CFU36</f>
        <v>0</v>
      </c>
      <c r="CFV40" s="714">
        <f>'2-ORÇAMENTO'!CFX36</f>
        <v>0</v>
      </c>
      <c r="CFW40" s="713">
        <f>'2-ORÇAMENTO'!CFW36</f>
        <v>0</v>
      </c>
      <c r="CFX40" s="714">
        <f>'2-ORÇAMENTO'!CFZ36</f>
        <v>0</v>
      </c>
      <c r="CFY40" s="713">
        <f>'2-ORÇAMENTO'!CFY36</f>
        <v>0</v>
      </c>
      <c r="CFZ40" s="714">
        <f>'2-ORÇAMENTO'!CGB36</f>
        <v>0</v>
      </c>
      <c r="CGA40" s="713">
        <f>'2-ORÇAMENTO'!CGA36</f>
        <v>0</v>
      </c>
      <c r="CGB40" s="714">
        <f>'2-ORÇAMENTO'!CGD36</f>
        <v>0</v>
      </c>
      <c r="CGC40" s="713">
        <f>'2-ORÇAMENTO'!CGC36</f>
        <v>0</v>
      </c>
      <c r="CGD40" s="714">
        <f>'2-ORÇAMENTO'!CGF36</f>
        <v>0</v>
      </c>
      <c r="CGE40" s="713">
        <f>'2-ORÇAMENTO'!CGE36</f>
        <v>0</v>
      </c>
      <c r="CGF40" s="714">
        <f>'2-ORÇAMENTO'!CGH36</f>
        <v>0</v>
      </c>
      <c r="CGG40" s="713">
        <f>'2-ORÇAMENTO'!CGG36</f>
        <v>0</v>
      </c>
      <c r="CGH40" s="714">
        <f>'2-ORÇAMENTO'!CGJ36</f>
        <v>0</v>
      </c>
      <c r="CGI40" s="713">
        <f>'2-ORÇAMENTO'!CGI36</f>
        <v>0</v>
      </c>
      <c r="CGJ40" s="714">
        <f>'2-ORÇAMENTO'!CGL36</f>
        <v>0</v>
      </c>
      <c r="CGK40" s="713">
        <f>'2-ORÇAMENTO'!CGK36</f>
        <v>0</v>
      </c>
      <c r="CGL40" s="714">
        <f>'2-ORÇAMENTO'!CGN36</f>
        <v>0</v>
      </c>
      <c r="CGM40" s="713">
        <f>'2-ORÇAMENTO'!CGM36</f>
        <v>0</v>
      </c>
      <c r="CGN40" s="714">
        <f>'2-ORÇAMENTO'!CGP36</f>
        <v>0</v>
      </c>
      <c r="CGO40" s="713">
        <f>'2-ORÇAMENTO'!CGO36</f>
        <v>0</v>
      </c>
      <c r="CGP40" s="714">
        <f>'2-ORÇAMENTO'!CGR36</f>
        <v>0</v>
      </c>
      <c r="CGQ40" s="713">
        <f>'2-ORÇAMENTO'!CGQ36</f>
        <v>0</v>
      </c>
      <c r="CGR40" s="714">
        <f>'2-ORÇAMENTO'!CGT36</f>
        <v>0</v>
      </c>
      <c r="CGS40" s="713">
        <f>'2-ORÇAMENTO'!CGS36</f>
        <v>0</v>
      </c>
      <c r="CGT40" s="714">
        <f>'2-ORÇAMENTO'!CGV36</f>
        <v>0</v>
      </c>
      <c r="CGU40" s="713">
        <f>'2-ORÇAMENTO'!CGU36</f>
        <v>0</v>
      </c>
      <c r="CGV40" s="714">
        <f>'2-ORÇAMENTO'!CGX36</f>
        <v>0</v>
      </c>
      <c r="CGW40" s="713">
        <f>'2-ORÇAMENTO'!CGW36</f>
        <v>0</v>
      </c>
      <c r="CGX40" s="714">
        <f>'2-ORÇAMENTO'!CGZ36</f>
        <v>0</v>
      </c>
      <c r="CGY40" s="713">
        <f>'2-ORÇAMENTO'!CGY36</f>
        <v>0</v>
      </c>
      <c r="CGZ40" s="714">
        <f>'2-ORÇAMENTO'!CHB36</f>
        <v>0</v>
      </c>
      <c r="CHA40" s="713">
        <f>'2-ORÇAMENTO'!CHA36</f>
        <v>0</v>
      </c>
      <c r="CHB40" s="714">
        <f>'2-ORÇAMENTO'!CHD36</f>
        <v>0</v>
      </c>
      <c r="CHC40" s="713">
        <f>'2-ORÇAMENTO'!CHC36</f>
        <v>0</v>
      </c>
      <c r="CHD40" s="714">
        <f>'2-ORÇAMENTO'!CHF36</f>
        <v>0</v>
      </c>
      <c r="CHE40" s="713">
        <f>'2-ORÇAMENTO'!CHE36</f>
        <v>0</v>
      </c>
      <c r="CHF40" s="714">
        <f>'2-ORÇAMENTO'!CHH36</f>
        <v>0</v>
      </c>
      <c r="CHG40" s="713">
        <f>'2-ORÇAMENTO'!CHG36</f>
        <v>0</v>
      </c>
      <c r="CHH40" s="714">
        <f>'2-ORÇAMENTO'!CHJ36</f>
        <v>0</v>
      </c>
      <c r="CHI40" s="713">
        <f>'2-ORÇAMENTO'!CHI36</f>
        <v>0</v>
      </c>
      <c r="CHJ40" s="714">
        <f>'2-ORÇAMENTO'!CHL36</f>
        <v>0</v>
      </c>
      <c r="CHK40" s="713">
        <f>'2-ORÇAMENTO'!CHK36</f>
        <v>0</v>
      </c>
      <c r="CHL40" s="714">
        <f>'2-ORÇAMENTO'!CHN36</f>
        <v>0</v>
      </c>
      <c r="CHM40" s="713">
        <f>'2-ORÇAMENTO'!CHM36</f>
        <v>0</v>
      </c>
      <c r="CHN40" s="714">
        <f>'2-ORÇAMENTO'!CHP36</f>
        <v>0</v>
      </c>
      <c r="CHO40" s="713">
        <f>'2-ORÇAMENTO'!CHO36</f>
        <v>0</v>
      </c>
      <c r="CHP40" s="714">
        <f>'2-ORÇAMENTO'!CHR36</f>
        <v>0</v>
      </c>
      <c r="CHQ40" s="713">
        <f>'2-ORÇAMENTO'!CHQ36</f>
        <v>0</v>
      </c>
      <c r="CHR40" s="714">
        <f>'2-ORÇAMENTO'!CHT36</f>
        <v>0</v>
      </c>
      <c r="CHS40" s="713">
        <f>'2-ORÇAMENTO'!CHS36</f>
        <v>0</v>
      </c>
      <c r="CHT40" s="714">
        <f>'2-ORÇAMENTO'!CHV36</f>
        <v>0</v>
      </c>
      <c r="CHU40" s="713">
        <f>'2-ORÇAMENTO'!CHU36</f>
        <v>0</v>
      </c>
      <c r="CHV40" s="714">
        <f>'2-ORÇAMENTO'!CHX36</f>
        <v>0</v>
      </c>
      <c r="CHW40" s="713">
        <f>'2-ORÇAMENTO'!CHW36</f>
        <v>0</v>
      </c>
      <c r="CHX40" s="714">
        <f>'2-ORÇAMENTO'!CHZ36</f>
        <v>0</v>
      </c>
      <c r="CHY40" s="713">
        <f>'2-ORÇAMENTO'!CHY36</f>
        <v>0</v>
      </c>
      <c r="CHZ40" s="714">
        <f>'2-ORÇAMENTO'!CIB36</f>
        <v>0</v>
      </c>
      <c r="CIA40" s="713">
        <f>'2-ORÇAMENTO'!CIA36</f>
        <v>0</v>
      </c>
      <c r="CIB40" s="714">
        <f>'2-ORÇAMENTO'!CID36</f>
        <v>0</v>
      </c>
      <c r="CIC40" s="713">
        <f>'2-ORÇAMENTO'!CIC36</f>
        <v>0</v>
      </c>
      <c r="CID40" s="714">
        <f>'2-ORÇAMENTO'!CIF36</f>
        <v>0</v>
      </c>
      <c r="CIE40" s="713">
        <f>'2-ORÇAMENTO'!CIE36</f>
        <v>0</v>
      </c>
      <c r="CIF40" s="714">
        <f>'2-ORÇAMENTO'!CIH36</f>
        <v>0</v>
      </c>
      <c r="CIG40" s="713">
        <f>'2-ORÇAMENTO'!CIG36</f>
        <v>0</v>
      </c>
      <c r="CIH40" s="714">
        <f>'2-ORÇAMENTO'!CIJ36</f>
        <v>0</v>
      </c>
      <c r="CII40" s="713">
        <f>'2-ORÇAMENTO'!CII36</f>
        <v>0</v>
      </c>
      <c r="CIJ40" s="714">
        <f>'2-ORÇAMENTO'!CIL36</f>
        <v>0</v>
      </c>
      <c r="CIK40" s="713">
        <f>'2-ORÇAMENTO'!CIK36</f>
        <v>0</v>
      </c>
      <c r="CIL40" s="714">
        <f>'2-ORÇAMENTO'!CIN36</f>
        <v>0</v>
      </c>
      <c r="CIM40" s="713">
        <f>'2-ORÇAMENTO'!CIM36</f>
        <v>0</v>
      </c>
      <c r="CIN40" s="714">
        <f>'2-ORÇAMENTO'!CIP36</f>
        <v>0</v>
      </c>
      <c r="CIO40" s="713">
        <f>'2-ORÇAMENTO'!CIO36</f>
        <v>0</v>
      </c>
      <c r="CIP40" s="714">
        <f>'2-ORÇAMENTO'!CIR36</f>
        <v>0</v>
      </c>
      <c r="CIQ40" s="713">
        <f>'2-ORÇAMENTO'!CIQ36</f>
        <v>0</v>
      </c>
      <c r="CIR40" s="714">
        <f>'2-ORÇAMENTO'!CIT36</f>
        <v>0</v>
      </c>
      <c r="CIS40" s="713">
        <f>'2-ORÇAMENTO'!CIS36</f>
        <v>0</v>
      </c>
      <c r="CIT40" s="714">
        <f>'2-ORÇAMENTO'!CIV36</f>
        <v>0</v>
      </c>
      <c r="CIU40" s="713">
        <f>'2-ORÇAMENTO'!CIU36</f>
        <v>0</v>
      </c>
      <c r="CIV40" s="714">
        <f>'2-ORÇAMENTO'!CIX36</f>
        <v>0</v>
      </c>
      <c r="CIW40" s="713">
        <f>'2-ORÇAMENTO'!CIW36</f>
        <v>0</v>
      </c>
      <c r="CIX40" s="714">
        <f>'2-ORÇAMENTO'!CIZ36</f>
        <v>0</v>
      </c>
      <c r="CIY40" s="713">
        <f>'2-ORÇAMENTO'!CIY36</f>
        <v>0</v>
      </c>
      <c r="CIZ40" s="714">
        <f>'2-ORÇAMENTO'!CJB36</f>
        <v>0</v>
      </c>
      <c r="CJA40" s="713">
        <f>'2-ORÇAMENTO'!CJA36</f>
        <v>0</v>
      </c>
      <c r="CJB40" s="714">
        <f>'2-ORÇAMENTO'!CJD36</f>
        <v>0</v>
      </c>
      <c r="CJC40" s="713">
        <f>'2-ORÇAMENTO'!CJC36</f>
        <v>0</v>
      </c>
      <c r="CJD40" s="714">
        <f>'2-ORÇAMENTO'!CJF36</f>
        <v>0</v>
      </c>
      <c r="CJE40" s="713">
        <f>'2-ORÇAMENTO'!CJE36</f>
        <v>0</v>
      </c>
      <c r="CJF40" s="714">
        <f>'2-ORÇAMENTO'!CJH36</f>
        <v>0</v>
      </c>
      <c r="CJG40" s="713">
        <f>'2-ORÇAMENTO'!CJG36</f>
        <v>0</v>
      </c>
      <c r="CJH40" s="714">
        <f>'2-ORÇAMENTO'!CJJ36</f>
        <v>0</v>
      </c>
      <c r="CJI40" s="713">
        <f>'2-ORÇAMENTO'!CJI36</f>
        <v>0</v>
      </c>
      <c r="CJJ40" s="714">
        <f>'2-ORÇAMENTO'!CJL36</f>
        <v>0</v>
      </c>
      <c r="CJK40" s="713">
        <f>'2-ORÇAMENTO'!CJK36</f>
        <v>0</v>
      </c>
      <c r="CJL40" s="714">
        <f>'2-ORÇAMENTO'!CJN36</f>
        <v>0</v>
      </c>
      <c r="CJM40" s="713">
        <f>'2-ORÇAMENTO'!CJM36</f>
        <v>0</v>
      </c>
      <c r="CJN40" s="714">
        <f>'2-ORÇAMENTO'!CJP36</f>
        <v>0</v>
      </c>
      <c r="CJO40" s="713">
        <f>'2-ORÇAMENTO'!CJO36</f>
        <v>0</v>
      </c>
      <c r="CJP40" s="714">
        <f>'2-ORÇAMENTO'!CJR36</f>
        <v>0</v>
      </c>
      <c r="CJQ40" s="713">
        <f>'2-ORÇAMENTO'!CJQ36</f>
        <v>0</v>
      </c>
      <c r="CJR40" s="714">
        <f>'2-ORÇAMENTO'!CJT36</f>
        <v>0</v>
      </c>
      <c r="CJS40" s="713">
        <f>'2-ORÇAMENTO'!CJS36</f>
        <v>0</v>
      </c>
      <c r="CJT40" s="714">
        <f>'2-ORÇAMENTO'!CJV36</f>
        <v>0</v>
      </c>
      <c r="CJU40" s="713">
        <f>'2-ORÇAMENTO'!CJU36</f>
        <v>0</v>
      </c>
      <c r="CJV40" s="714">
        <f>'2-ORÇAMENTO'!CJX36</f>
        <v>0</v>
      </c>
      <c r="CJW40" s="713">
        <f>'2-ORÇAMENTO'!CJW36</f>
        <v>0</v>
      </c>
      <c r="CJX40" s="714">
        <f>'2-ORÇAMENTO'!CJZ36</f>
        <v>0</v>
      </c>
      <c r="CJY40" s="713">
        <f>'2-ORÇAMENTO'!CJY36</f>
        <v>0</v>
      </c>
      <c r="CJZ40" s="714">
        <f>'2-ORÇAMENTO'!CKB36</f>
        <v>0</v>
      </c>
      <c r="CKA40" s="713">
        <f>'2-ORÇAMENTO'!CKA36</f>
        <v>0</v>
      </c>
      <c r="CKB40" s="714">
        <f>'2-ORÇAMENTO'!CKD36</f>
        <v>0</v>
      </c>
      <c r="CKC40" s="713">
        <f>'2-ORÇAMENTO'!CKC36</f>
        <v>0</v>
      </c>
      <c r="CKD40" s="714">
        <f>'2-ORÇAMENTO'!CKF36</f>
        <v>0</v>
      </c>
      <c r="CKE40" s="713">
        <f>'2-ORÇAMENTO'!CKE36</f>
        <v>0</v>
      </c>
      <c r="CKF40" s="714">
        <f>'2-ORÇAMENTO'!CKH36</f>
        <v>0</v>
      </c>
      <c r="CKG40" s="713">
        <f>'2-ORÇAMENTO'!CKG36</f>
        <v>0</v>
      </c>
      <c r="CKH40" s="714">
        <f>'2-ORÇAMENTO'!CKJ36</f>
        <v>0</v>
      </c>
      <c r="CKI40" s="713">
        <f>'2-ORÇAMENTO'!CKI36</f>
        <v>0</v>
      </c>
      <c r="CKJ40" s="714">
        <f>'2-ORÇAMENTO'!CKL36</f>
        <v>0</v>
      </c>
      <c r="CKK40" s="713">
        <f>'2-ORÇAMENTO'!CKK36</f>
        <v>0</v>
      </c>
      <c r="CKL40" s="714">
        <f>'2-ORÇAMENTO'!CKN36</f>
        <v>0</v>
      </c>
      <c r="CKM40" s="713">
        <f>'2-ORÇAMENTO'!CKM36</f>
        <v>0</v>
      </c>
      <c r="CKN40" s="714">
        <f>'2-ORÇAMENTO'!CKP36</f>
        <v>0</v>
      </c>
      <c r="CKO40" s="713">
        <f>'2-ORÇAMENTO'!CKO36</f>
        <v>0</v>
      </c>
      <c r="CKP40" s="714">
        <f>'2-ORÇAMENTO'!CKR36</f>
        <v>0</v>
      </c>
      <c r="CKQ40" s="713">
        <f>'2-ORÇAMENTO'!CKQ36</f>
        <v>0</v>
      </c>
      <c r="CKR40" s="714">
        <f>'2-ORÇAMENTO'!CKT36</f>
        <v>0</v>
      </c>
      <c r="CKS40" s="713">
        <f>'2-ORÇAMENTO'!CKS36</f>
        <v>0</v>
      </c>
      <c r="CKT40" s="714">
        <f>'2-ORÇAMENTO'!CKV36</f>
        <v>0</v>
      </c>
      <c r="CKU40" s="713">
        <f>'2-ORÇAMENTO'!CKU36</f>
        <v>0</v>
      </c>
      <c r="CKV40" s="714">
        <f>'2-ORÇAMENTO'!CKX36</f>
        <v>0</v>
      </c>
      <c r="CKW40" s="713">
        <f>'2-ORÇAMENTO'!CKW36</f>
        <v>0</v>
      </c>
      <c r="CKX40" s="714">
        <f>'2-ORÇAMENTO'!CKZ36</f>
        <v>0</v>
      </c>
      <c r="CKY40" s="713">
        <f>'2-ORÇAMENTO'!CKY36</f>
        <v>0</v>
      </c>
      <c r="CKZ40" s="714">
        <f>'2-ORÇAMENTO'!CLB36</f>
        <v>0</v>
      </c>
      <c r="CLA40" s="713">
        <f>'2-ORÇAMENTO'!CLA36</f>
        <v>0</v>
      </c>
      <c r="CLB40" s="714">
        <f>'2-ORÇAMENTO'!CLD36</f>
        <v>0</v>
      </c>
      <c r="CLC40" s="713">
        <f>'2-ORÇAMENTO'!CLC36</f>
        <v>0</v>
      </c>
      <c r="CLD40" s="714">
        <f>'2-ORÇAMENTO'!CLF36</f>
        <v>0</v>
      </c>
      <c r="CLE40" s="713">
        <f>'2-ORÇAMENTO'!CLE36</f>
        <v>0</v>
      </c>
      <c r="CLF40" s="714">
        <f>'2-ORÇAMENTO'!CLH36</f>
        <v>0</v>
      </c>
      <c r="CLG40" s="713">
        <f>'2-ORÇAMENTO'!CLG36</f>
        <v>0</v>
      </c>
      <c r="CLH40" s="714">
        <f>'2-ORÇAMENTO'!CLJ36</f>
        <v>0</v>
      </c>
      <c r="CLI40" s="713">
        <f>'2-ORÇAMENTO'!CLI36</f>
        <v>0</v>
      </c>
      <c r="CLJ40" s="714">
        <f>'2-ORÇAMENTO'!CLL36</f>
        <v>0</v>
      </c>
      <c r="CLK40" s="713">
        <f>'2-ORÇAMENTO'!CLK36</f>
        <v>0</v>
      </c>
      <c r="CLL40" s="714">
        <f>'2-ORÇAMENTO'!CLN36</f>
        <v>0</v>
      </c>
      <c r="CLM40" s="713">
        <f>'2-ORÇAMENTO'!CLM36</f>
        <v>0</v>
      </c>
      <c r="CLN40" s="714">
        <f>'2-ORÇAMENTO'!CLP36</f>
        <v>0</v>
      </c>
      <c r="CLO40" s="713">
        <f>'2-ORÇAMENTO'!CLO36</f>
        <v>0</v>
      </c>
      <c r="CLP40" s="714">
        <f>'2-ORÇAMENTO'!CLR36</f>
        <v>0</v>
      </c>
      <c r="CLQ40" s="713">
        <f>'2-ORÇAMENTO'!CLQ36</f>
        <v>0</v>
      </c>
      <c r="CLR40" s="714">
        <f>'2-ORÇAMENTO'!CLT36</f>
        <v>0</v>
      </c>
      <c r="CLS40" s="713">
        <f>'2-ORÇAMENTO'!CLS36</f>
        <v>0</v>
      </c>
      <c r="CLT40" s="714">
        <f>'2-ORÇAMENTO'!CLV36</f>
        <v>0</v>
      </c>
      <c r="CLU40" s="713">
        <f>'2-ORÇAMENTO'!CLU36</f>
        <v>0</v>
      </c>
      <c r="CLV40" s="714">
        <f>'2-ORÇAMENTO'!CLX36</f>
        <v>0</v>
      </c>
      <c r="CLW40" s="713">
        <f>'2-ORÇAMENTO'!CLW36</f>
        <v>0</v>
      </c>
      <c r="CLX40" s="714">
        <f>'2-ORÇAMENTO'!CLZ36</f>
        <v>0</v>
      </c>
      <c r="CLY40" s="713">
        <f>'2-ORÇAMENTO'!CLY36</f>
        <v>0</v>
      </c>
      <c r="CLZ40" s="714">
        <f>'2-ORÇAMENTO'!CMB36</f>
        <v>0</v>
      </c>
      <c r="CMA40" s="713">
        <f>'2-ORÇAMENTO'!CMA36</f>
        <v>0</v>
      </c>
      <c r="CMB40" s="714">
        <f>'2-ORÇAMENTO'!CMD36</f>
        <v>0</v>
      </c>
      <c r="CMC40" s="713">
        <f>'2-ORÇAMENTO'!CMC36</f>
        <v>0</v>
      </c>
      <c r="CMD40" s="714">
        <f>'2-ORÇAMENTO'!CMF36</f>
        <v>0</v>
      </c>
      <c r="CME40" s="713">
        <f>'2-ORÇAMENTO'!CME36</f>
        <v>0</v>
      </c>
      <c r="CMF40" s="714">
        <f>'2-ORÇAMENTO'!CMH36</f>
        <v>0</v>
      </c>
      <c r="CMG40" s="713">
        <f>'2-ORÇAMENTO'!CMG36</f>
        <v>0</v>
      </c>
      <c r="CMH40" s="714">
        <f>'2-ORÇAMENTO'!CMJ36</f>
        <v>0</v>
      </c>
      <c r="CMI40" s="713">
        <f>'2-ORÇAMENTO'!CMI36</f>
        <v>0</v>
      </c>
      <c r="CMJ40" s="714">
        <f>'2-ORÇAMENTO'!CML36</f>
        <v>0</v>
      </c>
      <c r="CMK40" s="713">
        <f>'2-ORÇAMENTO'!CMK36</f>
        <v>0</v>
      </c>
      <c r="CML40" s="714">
        <f>'2-ORÇAMENTO'!CMN36</f>
        <v>0</v>
      </c>
      <c r="CMM40" s="713">
        <f>'2-ORÇAMENTO'!CMM36</f>
        <v>0</v>
      </c>
      <c r="CMN40" s="714">
        <f>'2-ORÇAMENTO'!CMP36</f>
        <v>0</v>
      </c>
      <c r="CMO40" s="713">
        <f>'2-ORÇAMENTO'!CMO36</f>
        <v>0</v>
      </c>
      <c r="CMP40" s="714">
        <f>'2-ORÇAMENTO'!CMR36</f>
        <v>0</v>
      </c>
      <c r="CMQ40" s="713">
        <f>'2-ORÇAMENTO'!CMQ36</f>
        <v>0</v>
      </c>
      <c r="CMR40" s="714">
        <f>'2-ORÇAMENTO'!CMT36</f>
        <v>0</v>
      </c>
      <c r="CMS40" s="713">
        <f>'2-ORÇAMENTO'!CMS36</f>
        <v>0</v>
      </c>
      <c r="CMT40" s="714">
        <f>'2-ORÇAMENTO'!CMV36</f>
        <v>0</v>
      </c>
      <c r="CMU40" s="713">
        <f>'2-ORÇAMENTO'!CMU36</f>
        <v>0</v>
      </c>
      <c r="CMV40" s="714">
        <f>'2-ORÇAMENTO'!CMX36</f>
        <v>0</v>
      </c>
      <c r="CMW40" s="713">
        <f>'2-ORÇAMENTO'!CMW36</f>
        <v>0</v>
      </c>
      <c r="CMX40" s="714">
        <f>'2-ORÇAMENTO'!CMZ36</f>
        <v>0</v>
      </c>
      <c r="CMY40" s="713">
        <f>'2-ORÇAMENTO'!CMY36</f>
        <v>0</v>
      </c>
      <c r="CMZ40" s="714">
        <f>'2-ORÇAMENTO'!CNB36</f>
        <v>0</v>
      </c>
      <c r="CNA40" s="713">
        <f>'2-ORÇAMENTO'!CNA36</f>
        <v>0</v>
      </c>
      <c r="CNB40" s="714">
        <f>'2-ORÇAMENTO'!CND36</f>
        <v>0</v>
      </c>
      <c r="CNC40" s="713">
        <f>'2-ORÇAMENTO'!CNC36</f>
        <v>0</v>
      </c>
      <c r="CND40" s="714">
        <f>'2-ORÇAMENTO'!CNF36</f>
        <v>0</v>
      </c>
      <c r="CNE40" s="713">
        <f>'2-ORÇAMENTO'!CNE36</f>
        <v>0</v>
      </c>
      <c r="CNF40" s="714">
        <f>'2-ORÇAMENTO'!CNH36</f>
        <v>0</v>
      </c>
      <c r="CNG40" s="713">
        <f>'2-ORÇAMENTO'!CNG36</f>
        <v>0</v>
      </c>
      <c r="CNH40" s="714">
        <f>'2-ORÇAMENTO'!CNJ36</f>
        <v>0</v>
      </c>
      <c r="CNI40" s="713">
        <f>'2-ORÇAMENTO'!CNI36</f>
        <v>0</v>
      </c>
      <c r="CNJ40" s="714">
        <f>'2-ORÇAMENTO'!CNL36</f>
        <v>0</v>
      </c>
      <c r="CNK40" s="713">
        <f>'2-ORÇAMENTO'!CNK36</f>
        <v>0</v>
      </c>
      <c r="CNL40" s="714">
        <f>'2-ORÇAMENTO'!CNN36</f>
        <v>0</v>
      </c>
      <c r="CNM40" s="713">
        <f>'2-ORÇAMENTO'!CNM36</f>
        <v>0</v>
      </c>
      <c r="CNN40" s="714">
        <f>'2-ORÇAMENTO'!CNP36</f>
        <v>0</v>
      </c>
      <c r="CNO40" s="713">
        <f>'2-ORÇAMENTO'!CNO36</f>
        <v>0</v>
      </c>
      <c r="CNP40" s="714">
        <f>'2-ORÇAMENTO'!CNR36</f>
        <v>0</v>
      </c>
      <c r="CNQ40" s="713">
        <f>'2-ORÇAMENTO'!CNQ36</f>
        <v>0</v>
      </c>
      <c r="CNR40" s="714">
        <f>'2-ORÇAMENTO'!CNT36</f>
        <v>0</v>
      </c>
      <c r="CNS40" s="713">
        <f>'2-ORÇAMENTO'!CNS36</f>
        <v>0</v>
      </c>
      <c r="CNT40" s="714">
        <f>'2-ORÇAMENTO'!CNV36</f>
        <v>0</v>
      </c>
      <c r="CNU40" s="713">
        <f>'2-ORÇAMENTO'!CNU36</f>
        <v>0</v>
      </c>
      <c r="CNV40" s="714">
        <f>'2-ORÇAMENTO'!CNX36</f>
        <v>0</v>
      </c>
      <c r="CNW40" s="713">
        <f>'2-ORÇAMENTO'!CNW36</f>
        <v>0</v>
      </c>
      <c r="CNX40" s="714">
        <f>'2-ORÇAMENTO'!CNZ36</f>
        <v>0</v>
      </c>
      <c r="CNY40" s="713">
        <f>'2-ORÇAMENTO'!CNY36</f>
        <v>0</v>
      </c>
      <c r="CNZ40" s="714">
        <f>'2-ORÇAMENTO'!COB36</f>
        <v>0</v>
      </c>
      <c r="COA40" s="713">
        <f>'2-ORÇAMENTO'!COA36</f>
        <v>0</v>
      </c>
      <c r="COB40" s="714">
        <f>'2-ORÇAMENTO'!COD36</f>
        <v>0</v>
      </c>
      <c r="COC40" s="713">
        <f>'2-ORÇAMENTO'!COC36</f>
        <v>0</v>
      </c>
      <c r="COD40" s="714">
        <f>'2-ORÇAMENTO'!COF36</f>
        <v>0</v>
      </c>
      <c r="COE40" s="713">
        <f>'2-ORÇAMENTO'!COE36</f>
        <v>0</v>
      </c>
      <c r="COF40" s="714">
        <f>'2-ORÇAMENTO'!COH36</f>
        <v>0</v>
      </c>
      <c r="COG40" s="713">
        <f>'2-ORÇAMENTO'!COG36</f>
        <v>0</v>
      </c>
      <c r="COH40" s="714">
        <f>'2-ORÇAMENTO'!COJ36</f>
        <v>0</v>
      </c>
      <c r="COI40" s="713">
        <f>'2-ORÇAMENTO'!COI36</f>
        <v>0</v>
      </c>
      <c r="COJ40" s="714">
        <f>'2-ORÇAMENTO'!COL36</f>
        <v>0</v>
      </c>
      <c r="COK40" s="713">
        <f>'2-ORÇAMENTO'!COK36</f>
        <v>0</v>
      </c>
      <c r="COL40" s="714">
        <f>'2-ORÇAMENTO'!CON36</f>
        <v>0</v>
      </c>
      <c r="COM40" s="713">
        <f>'2-ORÇAMENTO'!COM36</f>
        <v>0</v>
      </c>
      <c r="CON40" s="714">
        <f>'2-ORÇAMENTO'!COP36</f>
        <v>0</v>
      </c>
      <c r="COO40" s="713">
        <f>'2-ORÇAMENTO'!COO36</f>
        <v>0</v>
      </c>
      <c r="COP40" s="714">
        <f>'2-ORÇAMENTO'!COR36</f>
        <v>0</v>
      </c>
      <c r="COQ40" s="713">
        <f>'2-ORÇAMENTO'!COQ36</f>
        <v>0</v>
      </c>
      <c r="COR40" s="714">
        <f>'2-ORÇAMENTO'!COT36</f>
        <v>0</v>
      </c>
      <c r="COS40" s="713">
        <f>'2-ORÇAMENTO'!COS36</f>
        <v>0</v>
      </c>
      <c r="COT40" s="714">
        <f>'2-ORÇAMENTO'!COV36</f>
        <v>0</v>
      </c>
      <c r="COU40" s="713">
        <f>'2-ORÇAMENTO'!COU36</f>
        <v>0</v>
      </c>
      <c r="COV40" s="714">
        <f>'2-ORÇAMENTO'!COX36</f>
        <v>0</v>
      </c>
      <c r="COW40" s="713">
        <f>'2-ORÇAMENTO'!COW36</f>
        <v>0</v>
      </c>
      <c r="COX40" s="714">
        <f>'2-ORÇAMENTO'!COZ36</f>
        <v>0</v>
      </c>
      <c r="COY40" s="713">
        <f>'2-ORÇAMENTO'!COY36</f>
        <v>0</v>
      </c>
      <c r="COZ40" s="714">
        <f>'2-ORÇAMENTO'!CPB36</f>
        <v>0</v>
      </c>
      <c r="CPA40" s="713">
        <f>'2-ORÇAMENTO'!CPA36</f>
        <v>0</v>
      </c>
      <c r="CPB40" s="714">
        <f>'2-ORÇAMENTO'!CPD36</f>
        <v>0</v>
      </c>
      <c r="CPC40" s="713">
        <f>'2-ORÇAMENTO'!CPC36</f>
        <v>0</v>
      </c>
      <c r="CPD40" s="714">
        <f>'2-ORÇAMENTO'!CPF36</f>
        <v>0</v>
      </c>
      <c r="CPE40" s="713">
        <f>'2-ORÇAMENTO'!CPE36</f>
        <v>0</v>
      </c>
      <c r="CPF40" s="714">
        <f>'2-ORÇAMENTO'!CPH36</f>
        <v>0</v>
      </c>
      <c r="CPG40" s="713">
        <f>'2-ORÇAMENTO'!CPG36</f>
        <v>0</v>
      </c>
      <c r="CPH40" s="714">
        <f>'2-ORÇAMENTO'!CPJ36</f>
        <v>0</v>
      </c>
      <c r="CPI40" s="713">
        <f>'2-ORÇAMENTO'!CPI36</f>
        <v>0</v>
      </c>
      <c r="CPJ40" s="714">
        <f>'2-ORÇAMENTO'!CPL36</f>
        <v>0</v>
      </c>
      <c r="CPK40" s="713">
        <f>'2-ORÇAMENTO'!CPK36</f>
        <v>0</v>
      </c>
      <c r="CPL40" s="714">
        <f>'2-ORÇAMENTO'!CPN36</f>
        <v>0</v>
      </c>
      <c r="CPM40" s="713">
        <f>'2-ORÇAMENTO'!CPM36</f>
        <v>0</v>
      </c>
      <c r="CPN40" s="714">
        <f>'2-ORÇAMENTO'!CPP36</f>
        <v>0</v>
      </c>
      <c r="CPO40" s="713">
        <f>'2-ORÇAMENTO'!CPO36</f>
        <v>0</v>
      </c>
      <c r="CPP40" s="714">
        <f>'2-ORÇAMENTO'!CPR36</f>
        <v>0</v>
      </c>
      <c r="CPQ40" s="713">
        <f>'2-ORÇAMENTO'!CPQ36</f>
        <v>0</v>
      </c>
      <c r="CPR40" s="714">
        <f>'2-ORÇAMENTO'!CPT36</f>
        <v>0</v>
      </c>
      <c r="CPS40" s="713">
        <f>'2-ORÇAMENTO'!CPS36</f>
        <v>0</v>
      </c>
      <c r="CPT40" s="714">
        <f>'2-ORÇAMENTO'!CPV36</f>
        <v>0</v>
      </c>
      <c r="CPU40" s="713">
        <f>'2-ORÇAMENTO'!CPU36</f>
        <v>0</v>
      </c>
      <c r="CPV40" s="714">
        <f>'2-ORÇAMENTO'!CPX36</f>
        <v>0</v>
      </c>
      <c r="CPW40" s="713">
        <f>'2-ORÇAMENTO'!CPW36</f>
        <v>0</v>
      </c>
      <c r="CPX40" s="714">
        <f>'2-ORÇAMENTO'!CPZ36</f>
        <v>0</v>
      </c>
      <c r="CPY40" s="713">
        <f>'2-ORÇAMENTO'!CPY36</f>
        <v>0</v>
      </c>
      <c r="CPZ40" s="714">
        <f>'2-ORÇAMENTO'!CQB36</f>
        <v>0</v>
      </c>
      <c r="CQA40" s="713">
        <f>'2-ORÇAMENTO'!CQA36</f>
        <v>0</v>
      </c>
      <c r="CQB40" s="714">
        <f>'2-ORÇAMENTO'!CQD36</f>
        <v>0</v>
      </c>
      <c r="CQC40" s="713">
        <f>'2-ORÇAMENTO'!CQC36</f>
        <v>0</v>
      </c>
      <c r="CQD40" s="714">
        <f>'2-ORÇAMENTO'!CQF36</f>
        <v>0</v>
      </c>
      <c r="CQE40" s="713">
        <f>'2-ORÇAMENTO'!CQE36</f>
        <v>0</v>
      </c>
      <c r="CQF40" s="714">
        <f>'2-ORÇAMENTO'!CQH36</f>
        <v>0</v>
      </c>
      <c r="CQG40" s="713">
        <f>'2-ORÇAMENTO'!CQG36</f>
        <v>0</v>
      </c>
      <c r="CQH40" s="714">
        <f>'2-ORÇAMENTO'!CQJ36</f>
        <v>0</v>
      </c>
      <c r="CQI40" s="713">
        <f>'2-ORÇAMENTO'!CQI36</f>
        <v>0</v>
      </c>
      <c r="CQJ40" s="714">
        <f>'2-ORÇAMENTO'!CQL36</f>
        <v>0</v>
      </c>
      <c r="CQK40" s="713">
        <f>'2-ORÇAMENTO'!CQK36</f>
        <v>0</v>
      </c>
      <c r="CQL40" s="714">
        <f>'2-ORÇAMENTO'!CQN36</f>
        <v>0</v>
      </c>
      <c r="CQM40" s="713">
        <f>'2-ORÇAMENTO'!CQM36</f>
        <v>0</v>
      </c>
      <c r="CQN40" s="714">
        <f>'2-ORÇAMENTO'!CQP36</f>
        <v>0</v>
      </c>
      <c r="CQO40" s="713">
        <f>'2-ORÇAMENTO'!CQO36</f>
        <v>0</v>
      </c>
      <c r="CQP40" s="714">
        <f>'2-ORÇAMENTO'!CQR36</f>
        <v>0</v>
      </c>
      <c r="CQQ40" s="713">
        <f>'2-ORÇAMENTO'!CQQ36</f>
        <v>0</v>
      </c>
      <c r="CQR40" s="714">
        <f>'2-ORÇAMENTO'!CQT36</f>
        <v>0</v>
      </c>
      <c r="CQS40" s="713">
        <f>'2-ORÇAMENTO'!CQS36</f>
        <v>0</v>
      </c>
      <c r="CQT40" s="714">
        <f>'2-ORÇAMENTO'!CQV36</f>
        <v>0</v>
      </c>
      <c r="CQU40" s="713">
        <f>'2-ORÇAMENTO'!CQU36</f>
        <v>0</v>
      </c>
      <c r="CQV40" s="714">
        <f>'2-ORÇAMENTO'!CQX36</f>
        <v>0</v>
      </c>
      <c r="CQW40" s="713">
        <f>'2-ORÇAMENTO'!CQW36</f>
        <v>0</v>
      </c>
      <c r="CQX40" s="714">
        <f>'2-ORÇAMENTO'!CQZ36</f>
        <v>0</v>
      </c>
      <c r="CQY40" s="713">
        <f>'2-ORÇAMENTO'!CQY36</f>
        <v>0</v>
      </c>
      <c r="CQZ40" s="714">
        <f>'2-ORÇAMENTO'!CRB36</f>
        <v>0</v>
      </c>
      <c r="CRA40" s="713">
        <f>'2-ORÇAMENTO'!CRA36</f>
        <v>0</v>
      </c>
      <c r="CRB40" s="714">
        <f>'2-ORÇAMENTO'!CRD36</f>
        <v>0</v>
      </c>
      <c r="CRC40" s="713">
        <f>'2-ORÇAMENTO'!CRC36</f>
        <v>0</v>
      </c>
      <c r="CRD40" s="714">
        <f>'2-ORÇAMENTO'!CRF36</f>
        <v>0</v>
      </c>
      <c r="CRE40" s="713">
        <f>'2-ORÇAMENTO'!CRE36</f>
        <v>0</v>
      </c>
      <c r="CRF40" s="714">
        <f>'2-ORÇAMENTO'!CRH36</f>
        <v>0</v>
      </c>
      <c r="CRG40" s="713">
        <f>'2-ORÇAMENTO'!CRG36</f>
        <v>0</v>
      </c>
      <c r="CRH40" s="714">
        <f>'2-ORÇAMENTO'!CRJ36</f>
        <v>0</v>
      </c>
      <c r="CRI40" s="713">
        <f>'2-ORÇAMENTO'!CRI36</f>
        <v>0</v>
      </c>
      <c r="CRJ40" s="714">
        <f>'2-ORÇAMENTO'!CRL36</f>
        <v>0</v>
      </c>
      <c r="CRK40" s="713">
        <f>'2-ORÇAMENTO'!CRK36</f>
        <v>0</v>
      </c>
      <c r="CRL40" s="714">
        <f>'2-ORÇAMENTO'!CRN36</f>
        <v>0</v>
      </c>
      <c r="CRM40" s="713">
        <f>'2-ORÇAMENTO'!CRM36</f>
        <v>0</v>
      </c>
      <c r="CRN40" s="714">
        <f>'2-ORÇAMENTO'!CRP36</f>
        <v>0</v>
      </c>
      <c r="CRO40" s="713">
        <f>'2-ORÇAMENTO'!CRO36</f>
        <v>0</v>
      </c>
      <c r="CRP40" s="714">
        <f>'2-ORÇAMENTO'!CRR36</f>
        <v>0</v>
      </c>
      <c r="CRQ40" s="713">
        <f>'2-ORÇAMENTO'!CRQ36</f>
        <v>0</v>
      </c>
      <c r="CRR40" s="714">
        <f>'2-ORÇAMENTO'!CRT36</f>
        <v>0</v>
      </c>
      <c r="CRS40" s="713">
        <f>'2-ORÇAMENTO'!CRS36</f>
        <v>0</v>
      </c>
      <c r="CRT40" s="714">
        <f>'2-ORÇAMENTO'!CRV36</f>
        <v>0</v>
      </c>
      <c r="CRU40" s="713">
        <f>'2-ORÇAMENTO'!CRU36</f>
        <v>0</v>
      </c>
      <c r="CRV40" s="714">
        <f>'2-ORÇAMENTO'!CRX36</f>
        <v>0</v>
      </c>
      <c r="CRW40" s="713">
        <f>'2-ORÇAMENTO'!CRW36</f>
        <v>0</v>
      </c>
      <c r="CRX40" s="714">
        <f>'2-ORÇAMENTO'!CRZ36</f>
        <v>0</v>
      </c>
      <c r="CRY40" s="713">
        <f>'2-ORÇAMENTO'!CRY36</f>
        <v>0</v>
      </c>
      <c r="CRZ40" s="714">
        <f>'2-ORÇAMENTO'!CSB36</f>
        <v>0</v>
      </c>
      <c r="CSA40" s="713">
        <f>'2-ORÇAMENTO'!CSA36</f>
        <v>0</v>
      </c>
      <c r="CSB40" s="714">
        <f>'2-ORÇAMENTO'!CSD36</f>
        <v>0</v>
      </c>
      <c r="CSC40" s="713">
        <f>'2-ORÇAMENTO'!CSC36</f>
        <v>0</v>
      </c>
      <c r="CSD40" s="714">
        <f>'2-ORÇAMENTO'!CSF36</f>
        <v>0</v>
      </c>
      <c r="CSE40" s="713">
        <f>'2-ORÇAMENTO'!CSE36</f>
        <v>0</v>
      </c>
      <c r="CSF40" s="714">
        <f>'2-ORÇAMENTO'!CSH36</f>
        <v>0</v>
      </c>
      <c r="CSG40" s="713">
        <f>'2-ORÇAMENTO'!CSG36</f>
        <v>0</v>
      </c>
      <c r="CSH40" s="714">
        <f>'2-ORÇAMENTO'!CSJ36</f>
        <v>0</v>
      </c>
      <c r="CSI40" s="713">
        <f>'2-ORÇAMENTO'!CSI36</f>
        <v>0</v>
      </c>
      <c r="CSJ40" s="714">
        <f>'2-ORÇAMENTO'!CSL36</f>
        <v>0</v>
      </c>
      <c r="CSK40" s="713">
        <f>'2-ORÇAMENTO'!CSK36</f>
        <v>0</v>
      </c>
      <c r="CSL40" s="714">
        <f>'2-ORÇAMENTO'!CSN36</f>
        <v>0</v>
      </c>
      <c r="CSM40" s="713">
        <f>'2-ORÇAMENTO'!CSM36</f>
        <v>0</v>
      </c>
      <c r="CSN40" s="714">
        <f>'2-ORÇAMENTO'!CSP36</f>
        <v>0</v>
      </c>
      <c r="CSO40" s="713">
        <f>'2-ORÇAMENTO'!CSO36</f>
        <v>0</v>
      </c>
      <c r="CSP40" s="714">
        <f>'2-ORÇAMENTO'!CSR36</f>
        <v>0</v>
      </c>
      <c r="CSQ40" s="713">
        <f>'2-ORÇAMENTO'!CSQ36</f>
        <v>0</v>
      </c>
      <c r="CSR40" s="714">
        <f>'2-ORÇAMENTO'!CST36</f>
        <v>0</v>
      </c>
      <c r="CSS40" s="713">
        <f>'2-ORÇAMENTO'!CSS36</f>
        <v>0</v>
      </c>
      <c r="CST40" s="714">
        <f>'2-ORÇAMENTO'!CSV36</f>
        <v>0</v>
      </c>
      <c r="CSU40" s="713">
        <f>'2-ORÇAMENTO'!CSU36</f>
        <v>0</v>
      </c>
      <c r="CSV40" s="714">
        <f>'2-ORÇAMENTO'!CSX36</f>
        <v>0</v>
      </c>
      <c r="CSW40" s="713">
        <f>'2-ORÇAMENTO'!CSW36</f>
        <v>0</v>
      </c>
      <c r="CSX40" s="714">
        <f>'2-ORÇAMENTO'!CSZ36</f>
        <v>0</v>
      </c>
      <c r="CSY40" s="713">
        <f>'2-ORÇAMENTO'!CSY36</f>
        <v>0</v>
      </c>
      <c r="CSZ40" s="714">
        <f>'2-ORÇAMENTO'!CTB36</f>
        <v>0</v>
      </c>
      <c r="CTA40" s="713">
        <f>'2-ORÇAMENTO'!CTA36</f>
        <v>0</v>
      </c>
      <c r="CTB40" s="714">
        <f>'2-ORÇAMENTO'!CTD36</f>
        <v>0</v>
      </c>
      <c r="CTC40" s="713">
        <f>'2-ORÇAMENTO'!CTC36</f>
        <v>0</v>
      </c>
      <c r="CTD40" s="714">
        <f>'2-ORÇAMENTO'!CTF36</f>
        <v>0</v>
      </c>
      <c r="CTE40" s="713">
        <f>'2-ORÇAMENTO'!CTE36</f>
        <v>0</v>
      </c>
      <c r="CTF40" s="714">
        <f>'2-ORÇAMENTO'!CTH36</f>
        <v>0</v>
      </c>
      <c r="CTG40" s="713">
        <f>'2-ORÇAMENTO'!CTG36</f>
        <v>0</v>
      </c>
      <c r="CTH40" s="714">
        <f>'2-ORÇAMENTO'!CTJ36</f>
        <v>0</v>
      </c>
      <c r="CTI40" s="713">
        <f>'2-ORÇAMENTO'!CTI36</f>
        <v>0</v>
      </c>
      <c r="CTJ40" s="714">
        <f>'2-ORÇAMENTO'!CTL36</f>
        <v>0</v>
      </c>
      <c r="CTK40" s="713">
        <f>'2-ORÇAMENTO'!CTK36</f>
        <v>0</v>
      </c>
      <c r="CTL40" s="714">
        <f>'2-ORÇAMENTO'!CTN36</f>
        <v>0</v>
      </c>
      <c r="CTM40" s="713">
        <f>'2-ORÇAMENTO'!CTM36</f>
        <v>0</v>
      </c>
      <c r="CTN40" s="714">
        <f>'2-ORÇAMENTO'!CTP36</f>
        <v>0</v>
      </c>
      <c r="CTO40" s="713">
        <f>'2-ORÇAMENTO'!CTO36</f>
        <v>0</v>
      </c>
      <c r="CTP40" s="714">
        <f>'2-ORÇAMENTO'!CTR36</f>
        <v>0</v>
      </c>
      <c r="CTQ40" s="713">
        <f>'2-ORÇAMENTO'!CTQ36</f>
        <v>0</v>
      </c>
      <c r="CTR40" s="714">
        <f>'2-ORÇAMENTO'!CTT36</f>
        <v>0</v>
      </c>
      <c r="CTS40" s="713">
        <f>'2-ORÇAMENTO'!CTS36</f>
        <v>0</v>
      </c>
      <c r="CTT40" s="714">
        <f>'2-ORÇAMENTO'!CTV36</f>
        <v>0</v>
      </c>
      <c r="CTU40" s="713">
        <f>'2-ORÇAMENTO'!CTU36</f>
        <v>0</v>
      </c>
      <c r="CTV40" s="714">
        <f>'2-ORÇAMENTO'!CTX36</f>
        <v>0</v>
      </c>
      <c r="CTW40" s="713">
        <f>'2-ORÇAMENTO'!CTW36</f>
        <v>0</v>
      </c>
      <c r="CTX40" s="714">
        <f>'2-ORÇAMENTO'!CTZ36</f>
        <v>0</v>
      </c>
      <c r="CTY40" s="713">
        <f>'2-ORÇAMENTO'!CTY36</f>
        <v>0</v>
      </c>
      <c r="CTZ40" s="714">
        <f>'2-ORÇAMENTO'!CUB36</f>
        <v>0</v>
      </c>
      <c r="CUA40" s="713">
        <f>'2-ORÇAMENTO'!CUA36</f>
        <v>0</v>
      </c>
      <c r="CUB40" s="714">
        <f>'2-ORÇAMENTO'!CUD36</f>
        <v>0</v>
      </c>
      <c r="CUC40" s="713">
        <f>'2-ORÇAMENTO'!CUC36</f>
        <v>0</v>
      </c>
      <c r="CUD40" s="714">
        <f>'2-ORÇAMENTO'!CUF36</f>
        <v>0</v>
      </c>
      <c r="CUE40" s="713">
        <f>'2-ORÇAMENTO'!CUE36</f>
        <v>0</v>
      </c>
      <c r="CUF40" s="714">
        <f>'2-ORÇAMENTO'!CUH36</f>
        <v>0</v>
      </c>
      <c r="CUG40" s="713">
        <f>'2-ORÇAMENTO'!CUG36</f>
        <v>0</v>
      </c>
      <c r="CUH40" s="714">
        <f>'2-ORÇAMENTO'!CUJ36</f>
        <v>0</v>
      </c>
      <c r="CUI40" s="713">
        <f>'2-ORÇAMENTO'!CUI36</f>
        <v>0</v>
      </c>
      <c r="CUJ40" s="714">
        <f>'2-ORÇAMENTO'!CUL36</f>
        <v>0</v>
      </c>
      <c r="CUK40" s="713">
        <f>'2-ORÇAMENTO'!CUK36</f>
        <v>0</v>
      </c>
      <c r="CUL40" s="714">
        <f>'2-ORÇAMENTO'!CUN36</f>
        <v>0</v>
      </c>
      <c r="CUM40" s="713">
        <f>'2-ORÇAMENTO'!CUM36</f>
        <v>0</v>
      </c>
      <c r="CUN40" s="714">
        <f>'2-ORÇAMENTO'!CUP36</f>
        <v>0</v>
      </c>
      <c r="CUO40" s="713">
        <f>'2-ORÇAMENTO'!CUO36</f>
        <v>0</v>
      </c>
      <c r="CUP40" s="714">
        <f>'2-ORÇAMENTO'!CUR36</f>
        <v>0</v>
      </c>
      <c r="CUQ40" s="713">
        <f>'2-ORÇAMENTO'!CUQ36</f>
        <v>0</v>
      </c>
      <c r="CUR40" s="714">
        <f>'2-ORÇAMENTO'!CUT36</f>
        <v>0</v>
      </c>
      <c r="CUS40" s="713">
        <f>'2-ORÇAMENTO'!CUS36</f>
        <v>0</v>
      </c>
      <c r="CUT40" s="714">
        <f>'2-ORÇAMENTO'!CUV36</f>
        <v>0</v>
      </c>
      <c r="CUU40" s="713">
        <f>'2-ORÇAMENTO'!CUU36</f>
        <v>0</v>
      </c>
      <c r="CUV40" s="714">
        <f>'2-ORÇAMENTO'!CUX36</f>
        <v>0</v>
      </c>
      <c r="CUW40" s="713">
        <f>'2-ORÇAMENTO'!CUW36</f>
        <v>0</v>
      </c>
      <c r="CUX40" s="714">
        <f>'2-ORÇAMENTO'!CUZ36</f>
        <v>0</v>
      </c>
      <c r="CUY40" s="713">
        <f>'2-ORÇAMENTO'!CUY36</f>
        <v>0</v>
      </c>
      <c r="CUZ40" s="714">
        <f>'2-ORÇAMENTO'!CVB36</f>
        <v>0</v>
      </c>
      <c r="CVA40" s="713">
        <f>'2-ORÇAMENTO'!CVA36</f>
        <v>0</v>
      </c>
      <c r="CVB40" s="714">
        <f>'2-ORÇAMENTO'!CVD36</f>
        <v>0</v>
      </c>
      <c r="CVC40" s="713">
        <f>'2-ORÇAMENTO'!CVC36</f>
        <v>0</v>
      </c>
      <c r="CVD40" s="714">
        <f>'2-ORÇAMENTO'!CVF36</f>
        <v>0</v>
      </c>
      <c r="CVE40" s="713">
        <f>'2-ORÇAMENTO'!CVE36</f>
        <v>0</v>
      </c>
      <c r="CVF40" s="714">
        <f>'2-ORÇAMENTO'!CVH36</f>
        <v>0</v>
      </c>
      <c r="CVG40" s="713">
        <f>'2-ORÇAMENTO'!CVG36</f>
        <v>0</v>
      </c>
      <c r="CVH40" s="714">
        <f>'2-ORÇAMENTO'!CVJ36</f>
        <v>0</v>
      </c>
      <c r="CVI40" s="713">
        <f>'2-ORÇAMENTO'!CVI36</f>
        <v>0</v>
      </c>
      <c r="CVJ40" s="714">
        <f>'2-ORÇAMENTO'!CVL36</f>
        <v>0</v>
      </c>
      <c r="CVK40" s="713">
        <f>'2-ORÇAMENTO'!CVK36</f>
        <v>0</v>
      </c>
      <c r="CVL40" s="714">
        <f>'2-ORÇAMENTO'!CVN36</f>
        <v>0</v>
      </c>
      <c r="CVM40" s="713">
        <f>'2-ORÇAMENTO'!CVM36</f>
        <v>0</v>
      </c>
      <c r="CVN40" s="714">
        <f>'2-ORÇAMENTO'!CVP36</f>
        <v>0</v>
      </c>
      <c r="CVO40" s="713">
        <f>'2-ORÇAMENTO'!CVO36</f>
        <v>0</v>
      </c>
      <c r="CVP40" s="714">
        <f>'2-ORÇAMENTO'!CVR36</f>
        <v>0</v>
      </c>
      <c r="CVQ40" s="713">
        <f>'2-ORÇAMENTO'!CVQ36</f>
        <v>0</v>
      </c>
      <c r="CVR40" s="714">
        <f>'2-ORÇAMENTO'!CVT36</f>
        <v>0</v>
      </c>
      <c r="CVS40" s="713">
        <f>'2-ORÇAMENTO'!CVS36</f>
        <v>0</v>
      </c>
      <c r="CVT40" s="714">
        <f>'2-ORÇAMENTO'!CVV36</f>
        <v>0</v>
      </c>
      <c r="CVU40" s="713">
        <f>'2-ORÇAMENTO'!CVU36</f>
        <v>0</v>
      </c>
      <c r="CVV40" s="714">
        <f>'2-ORÇAMENTO'!CVX36</f>
        <v>0</v>
      </c>
      <c r="CVW40" s="713">
        <f>'2-ORÇAMENTO'!CVW36</f>
        <v>0</v>
      </c>
      <c r="CVX40" s="714">
        <f>'2-ORÇAMENTO'!CVZ36</f>
        <v>0</v>
      </c>
      <c r="CVY40" s="713">
        <f>'2-ORÇAMENTO'!CVY36</f>
        <v>0</v>
      </c>
      <c r="CVZ40" s="714">
        <f>'2-ORÇAMENTO'!CWB36</f>
        <v>0</v>
      </c>
      <c r="CWA40" s="713">
        <f>'2-ORÇAMENTO'!CWA36</f>
        <v>0</v>
      </c>
      <c r="CWB40" s="714">
        <f>'2-ORÇAMENTO'!CWD36</f>
        <v>0</v>
      </c>
      <c r="CWC40" s="713">
        <f>'2-ORÇAMENTO'!CWC36</f>
        <v>0</v>
      </c>
      <c r="CWD40" s="714">
        <f>'2-ORÇAMENTO'!CWF36</f>
        <v>0</v>
      </c>
      <c r="CWE40" s="713">
        <f>'2-ORÇAMENTO'!CWE36</f>
        <v>0</v>
      </c>
      <c r="CWF40" s="714">
        <f>'2-ORÇAMENTO'!CWH36</f>
        <v>0</v>
      </c>
      <c r="CWG40" s="713">
        <f>'2-ORÇAMENTO'!CWG36</f>
        <v>0</v>
      </c>
      <c r="CWH40" s="714">
        <f>'2-ORÇAMENTO'!CWJ36</f>
        <v>0</v>
      </c>
      <c r="CWI40" s="713">
        <f>'2-ORÇAMENTO'!CWI36</f>
        <v>0</v>
      </c>
      <c r="CWJ40" s="714">
        <f>'2-ORÇAMENTO'!CWL36</f>
        <v>0</v>
      </c>
      <c r="CWK40" s="713">
        <f>'2-ORÇAMENTO'!CWK36</f>
        <v>0</v>
      </c>
      <c r="CWL40" s="714">
        <f>'2-ORÇAMENTO'!CWN36</f>
        <v>0</v>
      </c>
      <c r="CWM40" s="713">
        <f>'2-ORÇAMENTO'!CWM36</f>
        <v>0</v>
      </c>
      <c r="CWN40" s="714">
        <f>'2-ORÇAMENTO'!CWP36</f>
        <v>0</v>
      </c>
      <c r="CWO40" s="713">
        <f>'2-ORÇAMENTO'!CWO36</f>
        <v>0</v>
      </c>
      <c r="CWP40" s="714">
        <f>'2-ORÇAMENTO'!CWR36</f>
        <v>0</v>
      </c>
      <c r="CWQ40" s="713">
        <f>'2-ORÇAMENTO'!CWQ36</f>
        <v>0</v>
      </c>
      <c r="CWR40" s="714">
        <f>'2-ORÇAMENTO'!CWT36</f>
        <v>0</v>
      </c>
      <c r="CWS40" s="713">
        <f>'2-ORÇAMENTO'!CWS36</f>
        <v>0</v>
      </c>
      <c r="CWT40" s="714">
        <f>'2-ORÇAMENTO'!CWV36</f>
        <v>0</v>
      </c>
      <c r="CWU40" s="713">
        <f>'2-ORÇAMENTO'!CWU36</f>
        <v>0</v>
      </c>
      <c r="CWV40" s="714">
        <f>'2-ORÇAMENTO'!CWX36</f>
        <v>0</v>
      </c>
      <c r="CWW40" s="713">
        <f>'2-ORÇAMENTO'!CWW36</f>
        <v>0</v>
      </c>
      <c r="CWX40" s="714">
        <f>'2-ORÇAMENTO'!CWZ36</f>
        <v>0</v>
      </c>
      <c r="CWY40" s="713">
        <f>'2-ORÇAMENTO'!CWY36</f>
        <v>0</v>
      </c>
      <c r="CWZ40" s="714">
        <f>'2-ORÇAMENTO'!CXB36</f>
        <v>0</v>
      </c>
      <c r="CXA40" s="713">
        <f>'2-ORÇAMENTO'!CXA36</f>
        <v>0</v>
      </c>
      <c r="CXB40" s="714">
        <f>'2-ORÇAMENTO'!CXD36</f>
        <v>0</v>
      </c>
      <c r="CXC40" s="713">
        <f>'2-ORÇAMENTO'!CXC36</f>
        <v>0</v>
      </c>
      <c r="CXD40" s="714">
        <f>'2-ORÇAMENTO'!CXF36</f>
        <v>0</v>
      </c>
      <c r="CXE40" s="713">
        <f>'2-ORÇAMENTO'!CXE36</f>
        <v>0</v>
      </c>
      <c r="CXF40" s="714">
        <f>'2-ORÇAMENTO'!CXH36</f>
        <v>0</v>
      </c>
      <c r="CXG40" s="713">
        <f>'2-ORÇAMENTO'!CXG36</f>
        <v>0</v>
      </c>
      <c r="CXH40" s="714">
        <f>'2-ORÇAMENTO'!CXJ36</f>
        <v>0</v>
      </c>
      <c r="CXI40" s="713">
        <f>'2-ORÇAMENTO'!CXI36</f>
        <v>0</v>
      </c>
      <c r="CXJ40" s="714">
        <f>'2-ORÇAMENTO'!CXL36</f>
        <v>0</v>
      </c>
      <c r="CXK40" s="713">
        <f>'2-ORÇAMENTO'!CXK36</f>
        <v>0</v>
      </c>
      <c r="CXL40" s="714">
        <f>'2-ORÇAMENTO'!CXN36</f>
        <v>0</v>
      </c>
      <c r="CXM40" s="713">
        <f>'2-ORÇAMENTO'!CXM36</f>
        <v>0</v>
      </c>
      <c r="CXN40" s="714">
        <f>'2-ORÇAMENTO'!CXP36</f>
        <v>0</v>
      </c>
      <c r="CXO40" s="713">
        <f>'2-ORÇAMENTO'!CXO36</f>
        <v>0</v>
      </c>
      <c r="CXP40" s="714">
        <f>'2-ORÇAMENTO'!CXR36</f>
        <v>0</v>
      </c>
      <c r="CXQ40" s="713">
        <f>'2-ORÇAMENTO'!CXQ36</f>
        <v>0</v>
      </c>
      <c r="CXR40" s="714">
        <f>'2-ORÇAMENTO'!CXT36</f>
        <v>0</v>
      </c>
      <c r="CXS40" s="713">
        <f>'2-ORÇAMENTO'!CXS36</f>
        <v>0</v>
      </c>
      <c r="CXT40" s="714">
        <f>'2-ORÇAMENTO'!CXV36</f>
        <v>0</v>
      </c>
      <c r="CXU40" s="713">
        <f>'2-ORÇAMENTO'!CXU36</f>
        <v>0</v>
      </c>
      <c r="CXV40" s="714">
        <f>'2-ORÇAMENTO'!CXX36</f>
        <v>0</v>
      </c>
      <c r="CXW40" s="713">
        <f>'2-ORÇAMENTO'!CXW36</f>
        <v>0</v>
      </c>
      <c r="CXX40" s="714">
        <f>'2-ORÇAMENTO'!CXZ36</f>
        <v>0</v>
      </c>
      <c r="CXY40" s="713">
        <f>'2-ORÇAMENTO'!CXY36</f>
        <v>0</v>
      </c>
      <c r="CXZ40" s="714">
        <f>'2-ORÇAMENTO'!CYB36</f>
        <v>0</v>
      </c>
      <c r="CYA40" s="713">
        <f>'2-ORÇAMENTO'!CYA36</f>
        <v>0</v>
      </c>
      <c r="CYB40" s="714">
        <f>'2-ORÇAMENTO'!CYD36</f>
        <v>0</v>
      </c>
      <c r="CYC40" s="713">
        <f>'2-ORÇAMENTO'!CYC36</f>
        <v>0</v>
      </c>
      <c r="CYD40" s="714">
        <f>'2-ORÇAMENTO'!CYF36</f>
        <v>0</v>
      </c>
      <c r="CYE40" s="713">
        <f>'2-ORÇAMENTO'!CYE36</f>
        <v>0</v>
      </c>
      <c r="CYF40" s="714">
        <f>'2-ORÇAMENTO'!CYH36</f>
        <v>0</v>
      </c>
      <c r="CYG40" s="713">
        <f>'2-ORÇAMENTO'!CYG36</f>
        <v>0</v>
      </c>
      <c r="CYH40" s="714">
        <f>'2-ORÇAMENTO'!CYJ36</f>
        <v>0</v>
      </c>
      <c r="CYI40" s="713">
        <f>'2-ORÇAMENTO'!CYI36</f>
        <v>0</v>
      </c>
      <c r="CYJ40" s="714">
        <f>'2-ORÇAMENTO'!CYL36</f>
        <v>0</v>
      </c>
      <c r="CYK40" s="713">
        <f>'2-ORÇAMENTO'!CYK36</f>
        <v>0</v>
      </c>
      <c r="CYL40" s="714">
        <f>'2-ORÇAMENTO'!CYN36</f>
        <v>0</v>
      </c>
      <c r="CYM40" s="713">
        <f>'2-ORÇAMENTO'!CYM36</f>
        <v>0</v>
      </c>
      <c r="CYN40" s="714">
        <f>'2-ORÇAMENTO'!CYP36</f>
        <v>0</v>
      </c>
      <c r="CYO40" s="713">
        <f>'2-ORÇAMENTO'!CYO36</f>
        <v>0</v>
      </c>
      <c r="CYP40" s="714">
        <f>'2-ORÇAMENTO'!CYR36</f>
        <v>0</v>
      </c>
      <c r="CYQ40" s="713">
        <f>'2-ORÇAMENTO'!CYQ36</f>
        <v>0</v>
      </c>
      <c r="CYR40" s="714">
        <f>'2-ORÇAMENTO'!CYT36</f>
        <v>0</v>
      </c>
      <c r="CYS40" s="713">
        <f>'2-ORÇAMENTO'!CYS36</f>
        <v>0</v>
      </c>
      <c r="CYT40" s="714">
        <f>'2-ORÇAMENTO'!CYV36</f>
        <v>0</v>
      </c>
      <c r="CYU40" s="713">
        <f>'2-ORÇAMENTO'!CYU36</f>
        <v>0</v>
      </c>
      <c r="CYV40" s="714">
        <f>'2-ORÇAMENTO'!CYX36</f>
        <v>0</v>
      </c>
      <c r="CYW40" s="713">
        <f>'2-ORÇAMENTO'!CYW36</f>
        <v>0</v>
      </c>
      <c r="CYX40" s="714">
        <f>'2-ORÇAMENTO'!CYZ36</f>
        <v>0</v>
      </c>
      <c r="CYY40" s="713">
        <f>'2-ORÇAMENTO'!CYY36</f>
        <v>0</v>
      </c>
      <c r="CYZ40" s="714">
        <f>'2-ORÇAMENTO'!CZB36</f>
        <v>0</v>
      </c>
      <c r="CZA40" s="713">
        <f>'2-ORÇAMENTO'!CZA36</f>
        <v>0</v>
      </c>
      <c r="CZB40" s="714">
        <f>'2-ORÇAMENTO'!CZD36</f>
        <v>0</v>
      </c>
      <c r="CZC40" s="713">
        <f>'2-ORÇAMENTO'!CZC36</f>
        <v>0</v>
      </c>
      <c r="CZD40" s="714">
        <f>'2-ORÇAMENTO'!CZF36</f>
        <v>0</v>
      </c>
      <c r="CZE40" s="713">
        <f>'2-ORÇAMENTO'!CZE36</f>
        <v>0</v>
      </c>
      <c r="CZF40" s="714">
        <f>'2-ORÇAMENTO'!CZH36</f>
        <v>0</v>
      </c>
      <c r="CZG40" s="713">
        <f>'2-ORÇAMENTO'!CZG36</f>
        <v>0</v>
      </c>
      <c r="CZH40" s="714">
        <f>'2-ORÇAMENTO'!CZJ36</f>
        <v>0</v>
      </c>
      <c r="CZI40" s="713">
        <f>'2-ORÇAMENTO'!CZI36</f>
        <v>0</v>
      </c>
      <c r="CZJ40" s="714">
        <f>'2-ORÇAMENTO'!CZL36</f>
        <v>0</v>
      </c>
      <c r="CZK40" s="713">
        <f>'2-ORÇAMENTO'!CZK36</f>
        <v>0</v>
      </c>
      <c r="CZL40" s="714">
        <f>'2-ORÇAMENTO'!CZN36</f>
        <v>0</v>
      </c>
      <c r="CZM40" s="713">
        <f>'2-ORÇAMENTO'!CZM36</f>
        <v>0</v>
      </c>
      <c r="CZN40" s="714">
        <f>'2-ORÇAMENTO'!CZP36</f>
        <v>0</v>
      </c>
      <c r="CZO40" s="713">
        <f>'2-ORÇAMENTO'!CZO36</f>
        <v>0</v>
      </c>
      <c r="CZP40" s="714">
        <f>'2-ORÇAMENTO'!CZR36</f>
        <v>0</v>
      </c>
      <c r="CZQ40" s="713">
        <f>'2-ORÇAMENTO'!CZQ36</f>
        <v>0</v>
      </c>
      <c r="CZR40" s="714">
        <f>'2-ORÇAMENTO'!CZT36</f>
        <v>0</v>
      </c>
      <c r="CZS40" s="713">
        <f>'2-ORÇAMENTO'!CZS36</f>
        <v>0</v>
      </c>
      <c r="CZT40" s="714">
        <f>'2-ORÇAMENTO'!CZV36</f>
        <v>0</v>
      </c>
      <c r="CZU40" s="713">
        <f>'2-ORÇAMENTO'!CZU36</f>
        <v>0</v>
      </c>
      <c r="CZV40" s="714">
        <f>'2-ORÇAMENTO'!CZX36</f>
        <v>0</v>
      </c>
      <c r="CZW40" s="713">
        <f>'2-ORÇAMENTO'!CZW36</f>
        <v>0</v>
      </c>
      <c r="CZX40" s="714">
        <f>'2-ORÇAMENTO'!CZZ36</f>
        <v>0</v>
      </c>
      <c r="CZY40" s="713">
        <f>'2-ORÇAMENTO'!CZY36</f>
        <v>0</v>
      </c>
      <c r="CZZ40" s="714">
        <f>'2-ORÇAMENTO'!DAB36</f>
        <v>0</v>
      </c>
      <c r="DAA40" s="713">
        <f>'2-ORÇAMENTO'!DAA36</f>
        <v>0</v>
      </c>
      <c r="DAB40" s="714">
        <f>'2-ORÇAMENTO'!DAD36</f>
        <v>0</v>
      </c>
      <c r="DAC40" s="713">
        <f>'2-ORÇAMENTO'!DAC36</f>
        <v>0</v>
      </c>
      <c r="DAD40" s="714">
        <f>'2-ORÇAMENTO'!DAF36</f>
        <v>0</v>
      </c>
      <c r="DAE40" s="713">
        <f>'2-ORÇAMENTO'!DAE36</f>
        <v>0</v>
      </c>
      <c r="DAF40" s="714">
        <f>'2-ORÇAMENTO'!DAH36</f>
        <v>0</v>
      </c>
      <c r="DAG40" s="713">
        <f>'2-ORÇAMENTO'!DAG36</f>
        <v>0</v>
      </c>
      <c r="DAH40" s="714">
        <f>'2-ORÇAMENTO'!DAJ36</f>
        <v>0</v>
      </c>
      <c r="DAI40" s="713">
        <f>'2-ORÇAMENTO'!DAI36</f>
        <v>0</v>
      </c>
      <c r="DAJ40" s="714">
        <f>'2-ORÇAMENTO'!DAL36</f>
        <v>0</v>
      </c>
      <c r="DAK40" s="713">
        <f>'2-ORÇAMENTO'!DAK36</f>
        <v>0</v>
      </c>
      <c r="DAL40" s="714">
        <f>'2-ORÇAMENTO'!DAN36</f>
        <v>0</v>
      </c>
      <c r="DAM40" s="713">
        <f>'2-ORÇAMENTO'!DAM36</f>
        <v>0</v>
      </c>
      <c r="DAN40" s="714">
        <f>'2-ORÇAMENTO'!DAP36</f>
        <v>0</v>
      </c>
      <c r="DAO40" s="713">
        <f>'2-ORÇAMENTO'!DAO36</f>
        <v>0</v>
      </c>
      <c r="DAP40" s="714">
        <f>'2-ORÇAMENTO'!DAR36</f>
        <v>0</v>
      </c>
      <c r="DAQ40" s="713">
        <f>'2-ORÇAMENTO'!DAQ36</f>
        <v>0</v>
      </c>
      <c r="DAR40" s="714">
        <f>'2-ORÇAMENTO'!DAT36</f>
        <v>0</v>
      </c>
      <c r="DAS40" s="713">
        <f>'2-ORÇAMENTO'!DAS36</f>
        <v>0</v>
      </c>
      <c r="DAT40" s="714">
        <f>'2-ORÇAMENTO'!DAV36</f>
        <v>0</v>
      </c>
      <c r="DAU40" s="713">
        <f>'2-ORÇAMENTO'!DAU36</f>
        <v>0</v>
      </c>
      <c r="DAV40" s="714">
        <f>'2-ORÇAMENTO'!DAX36</f>
        <v>0</v>
      </c>
      <c r="DAW40" s="713">
        <f>'2-ORÇAMENTO'!DAW36</f>
        <v>0</v>
      </c>
      <c r="DAX40" s="714">
        <f>'2-ORÇAMENTO'!DAZ36</f>
        <v>0</v>
      </c>
      <c r="DAY40" s="713">
        <f>'2-ORÇAMENTO'!DAY36</f>
        <v>0</v>
      </c>
      <c r="DAZ40" s="714">
        <f>'2-ORÇAMENTO'!DBB36</f>
        <v>0</v>
      </c>
      <c r="DBA40" s="713">
        <f>'2-ORÇAMENTO'!DBA36</f>
        <v>0</v>
      </c>
      <c r="DBB40" s="714">
        <f>'2-ORÇAMENTO'!DBD36</f>
        <v>0</v>
      </c>
      <c r="DBC40" s="713">
        <f>'2-ORÇAMENTO'!DBC36</f>
        <v>0</v>
      </c>
      <c r="DBD40" s="714">
        <f>'2-ORÇAMENTO'!DBF36</f>
        <v>0</v>
      </c>
      <c r="DBE40" s="713">
        <f>'2-ORÇAMENTO'!DBE36</f>
        <v>0</v>
      </c>
      <c r="DBF40" s="714">
        <f>'2-ORÇAMENTO'!DBH36</f>
        <v>0</v>
      </c>
      <c r="DBG40" s="713">
        <f>'2-ORÇAMENTO'!DBG36</f>
        <v>0</v>
      </c>
      <c r="DBH40" s="714">
        <f>'2-ORÇAMENTO'!DBJ36</f>
        <v>0</v>
      </c>
      <c r="DBI40" s="713">
        <f>'2-ORÇAMENTO'!DBI36</f>
        <v>0</v>
      </c>
      <c r="DBJ40" s="714">
        <f>'2-ORÇAMENTO'!DBL36</f>
        <v>0</v>
      </c>
      <c r="DBK40" s="713">
        <f>'2-ORÇAMENTO'!DBK36</f>
        <v>0</v>
      </c>
      <c r="DBL40" s="714">
        <f>'2-ORÇAMENTO'!DBN36</f>
        <v>0</v>
      </c>
      <c r="DBM40" s="713">
        <f>'2-ORÇAMENTO'!DBM36</f>
        <v>0</v>
      </c>
      <c r="DBN40" s="714">
        <f>'2-ORÇAMENTO'!DBP36</f>
        <v>0</v>
      </c>
      <c r="DBO40" s="713">
        <f>'2-ORÇAMENTO'!DBO36</f>
        <v>0</v>
      </c>
      <c r="DBP40" s="714">
        <f>'2-ORÇAMENTO'!DBR36</f>
        <v>0</v>
      </c>
      <c r="DBQ40" s="713">
        <f>'2-ORÇAMENTO'!DBQ36</f>
        <v>0</v>
      </c>
      <c r="DBR40" s="714">
        <f>'2-ORÇAMENTO'!DBT36</f>
        <v>0</v>
      </c>
      <c r="DBS40" s="713">
        <f>'2-ORÇAMENTO'!DBS36</f>
        <v>0</v>
      </c>
      <c r="DBT40" s="714">
        <f>'2-ORÇAMENTO'!DBV36</f>
        <v>0</v>
      </c>
      <c r="DBU40" s="713">
        <f>'2-ORÇAMENTO'!DBU36</f>
        <v>0</v>
      </c>
      <c r="DBV40" s="714">
        <f>'2-ORÇAMENTO'!DBX36</f>
        <v>0</v>
      </c>
      <c r="DBW40" s="713">
        <f>'2-ORÇAMENTO'!DBW36</f>
        <v>0</v>
      </c>
      <c r="DBX40" s="714">
        <f>'2-ORÇAMENTO'!DBZ36</f>
        <v>0</v>
      </c>
      <c r="DBY40" s="713">
        <f>'2-ORÇAMENTO'!DBY36</f>
        <v>0</v>
      </c>
      <c r="DBZ40" s="714">
        <f>'2-ORÇAMENTO'!DCB36</f>
        <v>0</v>
      </c>
      <c r="DCA40" s="713">
        <f>'2-ORÇAMENTO'!DCA36</f>
        <v>0</v>
      </c>
      <c r="DCB40" s="714">
        <f>'2-ORÇAMENTO'!DCD36</f>
        <v>0</v>
      </c>
      <c r="DCC40" s="713">
        <f>'2-ORÇAMENTO'!DCC36</f>
        <v>0</v>
      </c>
      <c r="DCD40" s="714">
        <f>'2-ORÇAMENTO'!DCF36</f>
        <v>0</v>
      </c>
      <c r="DCE40" s="713">
        <f>'2-ORÇAMENTO'!DCE36</f>
        <v>0</v>
      </c>
      <c r="DCF40" s="714">
        <f>'2-ORÇAMENTO'!DCH36</f>
        <v>0</v>
      </c>
      <c r="DCG40" s="713">
        <f>'2-ORÇAMENTO'!DCG36</f>
        <v>0</v>
      </c>
      <c r="DCH40" s="714">
        <f>'2-ORÇAMENTO'!DCJ36</f>
        <v>0</v>
      </c>
      <c r="DCI40" s="713">
        <f>'2-ORÇAMENTO'!DCI36</f>
        <v>0</v>
      </c>
      <c r="DCJ40" s="714">
        <f>'2-ORÇAMENTO'!DCL36</f>
        <v>0</v>
      </c>
      <c r="DCK40" s="713">
        <f>'2-ORÇAMENTO'!DCK36</f>
        <v>0</v>
      </c>
      <c r="DCL40" s="714">
        <f>'2-ORÇAMENTO'!DCN36</f>
        <v>0</v>
      </c>
      <c r="DCM40" s="713">
        <f>'2-ORÇAMENTO'!DCM36</f>
        <v>0</v>
      </c>
      <c r="DCN40" s="714">
        <f>'2-ORÇAMENTO'!DCP36</f>
        <v>0</v>
      </c>
      <c r="DCO40" s="713">
        <f>'2-ORÇAMENTO'!DCO36</f>
        <v>0</v>
      </c>
      <c r="DCP40" s="714">
        <f>'2-ORÇAMENTO'!DCR36</f>
        <v>0</v>
      </c>
      <c r="DCQ40" s="713">
        <f>'2-ORÇAMENTO'!DCQ36</f>
        <v>0</v>
      </c>
      <c r="DCR40" s="714">
        <f>'2-ORÇAMENTO'!DCT36</f>
        <v>0</v>
      </c>
      <c r="DCS40" s="713">
        <f>'2-ORÇAMENTO'!DCS36</f>
        <v>0</v>
      </c>
      <c r="DCT40" s="714">
        <f>'2-ORÇAMENTO'!DCV36</f>
        <v>0</v>
      </c>
      <c r="DCU40" s="713">
        <f>'2-ORÇAMENTO'!DCU36</f>
        <v>0</v>
      </c>
      <c r="DCV40" s="714">
        <f>'2-ORÇAMENTO'!DCX36</f>
        <v>0</v>
      </c>
      <c r="DCW40" s="713">
        <f>'2-ORÇAMENTO'!DCW36</f>
        <v>0</v>
      </c>
      <c r="DCX40" s="714">
        <f>'2-ORÇAMENTO'!DCZ36</f>
        <v>0</v>
      </c>
      <c r="DCY40" s="713">
        <f>'2-ORÇAMENTO'!DCY36</f>
        <v>0</v>
      </c>
      <c r="DCZ40" s="714">
        <f>'2-ORÇAMENTO'!DDB36</f>
        <v>0</v>
      </c>
      <c r="DDA40" s="713">
        <f>'2-ORÇAMENTO'!DDA36</f>
        <v>0</v>
      </c>
      <c r="DDB40" s="714">
        <f>'2-ORÇAMENTO'!DDD36</f>
        <v>0</v>
      </c>
      <c r="DDC40" s="713">
        <f>'2-ORÇAMENTO'!DDC36</f>
        <v>0</v>
      </c>
      <c r="DDD40" s="714">
        <f>'2-ORÇAMENTO'!DDF36</f>
        <v>0</v>
      </c>
      <c r="DDE40" s="713">
        <f>'2-ORÇAMENTO'!DDE36</f>
        <v>0</v>
      </c>
      <c r="DDF40" s="714">
        <f>'2-ORÇAMENTO'!DDH36</f>
        <v>0</v>
      </c>
      <c r="DDG40" s="713">
        <f>'2-ORÇAMENTO'!DDG36</f>
        <v>0</v>
      </c>
      <c r="DDH40" s="714">
        <f>'2-ORÇAMENTO'!DDJ36</f>
        <v>0</v>
      </c>
      <c r="DDI40" s="713">
        <f>'2-ORÇAMENTO'!DDI36</f>
        <v>0</v>
      </c>
      <c r="DDJ40" s="714">
        <f>'2-ORÇAMENTO'!DDL36</f>
        <v>0</v>
      </c>
      <c r="DDK40" s="713">
        <f>'2-ORÇAMENTO'!DDK36</f>
        <v>0</v>
      </c>
      <c r="DDL40" s="714">
        <f>'2-ORÇAMENTO'!DDN36</f>
        <v>0</v>
      </c>
      <c r="DDM40" s="713">
        <f>'2-ORÇAMENTO'!DDM36</f>
        <v>0</v>
      </c>
      <c r="DDN40" s="714">
        <f>'2-ORÇAMENTO'!DDP36</f>
        <v>0</v>
      </c>
      <c r="DDO40" s="713">
        <f>'2-ORÇAMENTO'!DDO36</f>
        <v>0</v>
      </c>
      <c r="DDP40" s="714">
        <f>'2-ORÇAMENTO'!DDR36</f>
        <v>0</v>
      </c>
      <c r="DDQ40" s="713">
        <f>'2-ORÇAMENTO'!DDQ36</f>
        <v>0</v>
      </c>
      <c r="DDR40" s="714">
        <f>'2-ORÇAMENTO'!DDT36</f>
        <v>0</v>
      </c>
      <c r="DDS40" s="713">
        <f>'2-ORÇAMENTO'!DDS36</f>
        <v>0</v>
      </c>
      <c r="DDT40" s="714">
        <f>'2-ORÇAMENTO'!DDV36</f>
        <v>0</v>
      </c>
      <c r="DDU40" s="713">
        <f>'2-ORÇAMENTO'!DDU36</f>
        <v>0</v>
      </c>
      <c r="DDV40" s="714">
        <f>'2-ORÇAMENTO'!DDX36</f>
        <v>0</v>
      </c>
      <c r="DDW40" s="713">
        <f>'2-ORÇAMENTO'!DDW36</f>
        <v>0</v>
      </c>
      <c r="DDX40" s="714">
        <f>'2-ORÇAMENTO'!DDZ36</f>
        <v>0</v>
      </c>
      <c r="DDY40" s="713">
        <f>'2-ORÇAMENTO'!DDY36</f>
        <v>0</v>
      </c>
      <c r="DDZ40" s="714">
        <f>'2-ORÇAMENTO'!DEB36</f>
        <v>0</v>
      </c>
      <c r="DEA40" s="713">
        <f>'2-ORÇAMENTO'!DEA36</f>
        <v>0</v>
      </c>
      <c r="DEB40" s="714">
        <f>'2-ORÇAMENTO'!DED36</f>
        <v>0</v>
      </c>
      <c r="DEC40" s="713">
        <f>'2-ORÇAMENTO'!DEC36</f>
        <v>0</v>
      </c>
      <c r="DED40" s="714">
        <f>'2-ORÇAMENTO'!DEF36</f>
        <v>0</v>
      </c>
      <c r="DEE40" s="713">
        <f>'2-ORÇAMENTO'!DEE36</f>
        <v>0</v>
      </c>
      <c r="DEF40" s="714">
        <f>'2-ORÇAMENTO'!DEH36</f>
        <v>0</v>
      </c>
      <c r="DEG40" s="713">
        <f>'2-ORÇAMENTO'!DEG36</f>
        <v>0</v>
      </c>
      <c r="DEH40" s="714">
        <f>'2-ORÇAMENTO'!DEJ36</f>
        <v>0</v>
      </c>
      <c r="DEI40" s="713">
        <f>'2-ORÇAMENTO'!DEI36</f>
        <v>0</v>
      </c>
      <c r="DEJ40" s="714">
        <f>'2-ORÇAMENTO'!DEL36</f>
        <v>0</v>
      </c>
      <c r="DEK40" s="713">
        <f>'2-ORÇAMENTO'!DEK36</f>
        <v>0</v>
      </c>
      <c r="DEL40" s="714">
        <f>'2-ORÇAMENTO'!DEN36</f>
        <v>0</v>
      </c>
      <c r="DEM40" s="713">
        <f>'2-ORÇAMENTO'!DEM36</f>
        <v>0</v>
      </c>
      <c r="DEN40" s="714">
        <f>'2-ORÇAMENTO'!DEP36</f>
        <v>0</v>
      </c>
      <c r="DEO40" s="713">
        <f>'2-ORÇAMENTO'!DEO36</f>
        <v>0</v>
      </c>
      <c r="DEP40" s="714">
        <f>'2-ORÇAMENTO'!DER36</f>
        <v>0</v>
      </c>
      <c r="DEQ40" s="713">
        <f>'2-ORÇAMENTO'!DEQ36</f>
        <v>0</v>
      </c>
      <c r="DER40" s="714">
        <f>'2-ORÇAMENTO'!DET36</f>
        <v>0</v>
      </c>
      <c r="DES40" s="713">
        <f>'2-ORÇAMENTO'!DES36</f>
        <v>0</v>
      </c>
      <c r="DET40" s="714">
        <f>'2-ORÇAMENTO'!DEV36</f>
        <v>0</v>
      </c>
      <c r="DEU40" s="713">
        <f>'2-ORÇAMENTO'!DEU36</f>
        <v>0</v>
      </c>
      <c r="DEV40" s="714">
        <f>'2-ORÇAMENTO'!DEX36</f>
        <v>0</v>
      </c>
      <c r="DEW40" s="713">
        <f>'2-ORÇAMENTO'!DEW36</f>
        <v>0</v>
      </c>
      <c r="DEX40" s="714">
        <f>'2-ORÇAMENTO'!DEZ36</f>
        <v>0</v>
      </c>
      <c r="DEY40" s="713">
        <f>'2-ORÇAMENTO'!DEY36</f>
        <v>0</v>
      </c>
      <c r="DEZ40" s="714">
        <f>'2-ORÇAMENTO'!DFB36</f>
        <v>0</v>
      </c>
      <c r="DFA40" s="713">
        <f>'2-ORÇAMENTO'!DFA36</f>
        <v>0</v>
      </c>
      <c r="DFB40" s="714">
        <f>'2-ORÇAMENTO'!DFD36</f>
        <v>0</v>
      </c>
      <c r="DFC40" s="713">
        <f>'2-ORÇAMENTO'!DFC36</f>
        <v>0</v>
      </c>
      <c r="DFD40" s="714">
        <f>'2-ORÇAMENTO'!DFF36</f>
        <v>0</v>
      </c>
      <c r="DFE40" s="713">
        <f>'2-ORÇAMENTO'!DFE36</f>
        <v>0</v>
      </c>
      <c r="DFF40" s="714">
        <f>'2-ORÇAMENTO'!DFH36</f>
        <v>0</v>
      </c>
      <c r="DFG40" s="713">
        <f>'2-ORÇAMENTO'!DFG36</f>
        <v>0</v>
      </c>
      <c r="DFH40" s="714">
        <f>'2-ORÇAMENTO'!DFJ36</f>
        <v>0</v>
      </c>
      <c r="DFI40" s="713">
        <f>'2-ORÇAMENTO'!DFI36</f>
        <v>0</v>
      </c>
      <c r="DFJ40" s="714">
        <f>'2-ORÇAMENTO'!DFL36</f>
        <v>0</v>
      </c>
      <c r="DFK40" s="713">
        <f>'2-ORÇAMENTO'!DFK36</f>
        <v>0</v>
      </c>
      <c r="DFL40" s="714">
        <f>'2-ORÇAMENTO'!DFN36</f>
        <v>0</v>
      </c>
      <c r="DFM40" s="713">
        <f>'2-ORÇAMENTO'!DFM36</f>
        <v>0</v>
      </c>
      <c r="DFN40" s="714">
        <f>'2-ORÇAMENTO'!DFP36</f>
        <v>0</v>
      </c>
      <c r="DFO40" s="713">
        <f>'2-ORÇAMENTO'!DFO36</f>
        <v>0</v>
      </c>
      <c r="DFP40" s="714">
        <f>'2-ORÇAMENTO'!DFR36</f>
        <v>0</v>
      </c>
      <c r="DFQ40" s="713">
        <f>'2-ORÇAMENTO'!DFQ36</f>
        <v>0</v>
      </c>
      <c r="DFR40" s="714">
        <f>'2-ORÇAMENTO'!DFT36</f>
        <v>0</v>
      </c>
      <c r="DFS40" s="713">
        <f>'2-ORÇAMENTO'!DFS36</f>
        <v>0</v>
      </c>
      <c r="DFT40" s="714">
        <f>'2-ORÇAMENTO'!DFV36</f>
        <v>0</v>
      </c>
      <c r="DFU40" s="713">
        <f>'2-ORÇAMENTO'!DFU36</f>
        <v>0</v>
      </c>
      <c r="DFV40" s="714">
        <f>'2-ORÇAMENTO'!DFX36</f>
        <v>0</v>
      </c>
      <c r="DFW40" s="713">
        <f>'2-ORÇAMENTO'!DFW36</f>
        <v>0</v>
      </c>
      <c r="DFX40" s="714">
        <f>'2-ORÇAMENTO'!DFZ36</f>
        <v>0</v>
      </c>
      <c r="DFY40" s="713">
        <f>'2-ORÇAMENTO'!DFY36</f>
        <v>0</v>
      </c>
      <c r="DFZ40" s="714">
        <f>'2-ORÇAMENTO'!DGB36</f>
        <v>0</v>
      </c>
      <c r="DGA40" s="713">
        <f>'2-ORÇAMENTO'!DGA36</f>
        <v>0</v>
      </c>
      <c r="DGB40" s="714">
        <f>'2-ORÇAMENTO'!DGD36</f>
        <v>0</v>
      </c>
      <c r="DGC40" s="713">
        <f>'2-ORÇAMENTO'!DGC36</f>
        <v>0</v>
      </c>
      <c r="DGD40" s="714">
        <f>'2-ORÇAMENTO'!DGF36</f>
        <v>0</v>
      </c>
      <c r="DGE40" s="713">
        <f>'2-ORÇAMENTO'!DGE36</f>
        <v>0</v>
      </c>
      <c r="DGF40" s="714">
        <f>'2-ORÇAMENTO'!DGH36</f>
        <v>0</v>
      </c>
      <c r="DGG40" s="713">
        <f>'2-ORÇAMENTO'!DGG36</f>
        <v>0</v>
      </c>
      <c r="DGH40" s="714">
        <f>'2-ORÇAMENTO'!DGJ36</f>
        <v>0</v>
      </c>
      <c r="DGI40" s="713">
        <f>'2-ORÇAMENTO'!DGI36</f>
        <v>0</v>
      </c>
      <c r="DGJ40" s="714">
        <f>'2-ORÇAMENTO'!DGL36</f>
        <v>0</v>
      </c>
      <c r="DGK40" s="713">
        <f>'2-ORÇAMENTO'!DGK36</f>
        <v>0</v>
      </c>
      <c r="DGL40" s="714">
        <f>'2-ORÇAMENTO'!DGN36</f>
        <v>0</v>
      </c>
      <c r="DGM40" s="713">
        <f>'2-ORÇAMENTO'!DGM36</f>
        <v>0</v>
      </c>
      <c r="DGN40" s="714">
        <f>'2-ORÇAMENTO'!DGP36</f>
        <v>0</v>
      </c>
      <c r="DGO40" s="713">
        <f>'2-ORÇAMENTO'!DGO36</f>
        <v>0</v>
      </c>
      <c r="DGP40" s="714">
        <f>'2-ORÇAMENTO'!DGR36</f>
        <v>0</v>
      </c>
      <c r="DGQ40" s="713">
        <f>'2-ORÇAMENTO'!DGQ36</f>
        <v>0</v>
      </c>
      <c r="DGR40" s="714">
        <f>'2-ORÇAMENTO'!DGT36</f>
        <v>0</v>
      </c>
      <c r="DGS40" s="713">
        <f>'2-ORÇAMENTO'!DGS36</f>
        <v>0</v>
      </c>
      <c r="DGT40" s="714">
        <f>'2-ORÇAMENTO'!DGV36</f>
        <v>0</v>
      </c>
      <c r="DGU40" s="713">
        <f>'2-ORÇAMENTO'!DGU36</f>
        <v>0</v>
      </c>
      <c r="DGV40" s="714">
        <f>'2-ORÇAMENTO'!DGX36</f>
        <v>0</v>
      </c>
      <c r="DGW40" s="713">
        <f>'2-ORÇAMENTO'!DGW36</f>
        <v>0</v>
      </c>
      <c r="DGX40" s="714">
        <f>'2-ORÇAMENTO'!DGZ36</f>
        <v>0</v>
      </c>
      <c r="DGY40" s="713">
        <f>'2-ORÇAMENTO'!DGY36</f>
        <v>0</v>
      </c>
      <c r="DGZ40" s="714">
        <f>'2-ORÇAMENTO'!DHB36</f>
        <v>0</v>
      </c>
      <c r="DHA40" s="713">
        <f>'2-ORÇAMENTO'!DHA36</f>
        <v>0</v>
      </c>
      <c r="DHB40" s="714">
        <f>'2-ORÇAMENTO'!DHD36</f>
        <v>0</v>
      </c>
      <c r="DHC40" s="713">
        <f>'2-ORÇAMENTO'!DHC36</f>
        <v>0</v>
      </c>
      <c r="DHD40" s="714">
        <f>'2-ORÇAMENTO'!DHF36</f>
        <v>0</v>
      </c>
      <c r="DHE40" s="713">
        <f>'2-ORÇAMENTO'!DHE36</f>
        <v>0</v>
      </c>
      <c r="DHF40" s="714">
        <f>'2-ORÇAMENTO'!DHH36</f>
        <v>0</v>
      </c>
      <c r="DHG40" s="713">
        <f>'2-ORÇAMENTO'!DHG36</f>
        <v>0</v>
      </c>
      <c r="DHH40" s="714">
        <f>'2-ORÇAMENTO'!DHJ36</f>
        <v>0</v>
      </c>
      <c r="DHI40" s="713">
        <f>'2-ORÇAMENTO'!DHI36</f>
        <v>0</v>
      </c>
      <c r="DHJ40" s="714">
        <f>'2-ORÇAMENTO'!DHL36</f>
        <v>0</v>
      </c>
      <c r="DHK40" s="713">
        <f>'2-ORÇAMENTO'!DHK36</f>
        <v>0</v>
      </c>
      <c r="DHL40" s="714">
        <f>'2-ORÇAMENTO'!DHN36</f>
        <v>0</v>
      </c>
      <c r="DHM40" s="713">
        <f>'2-ORÇAMENTO'!DHM36</f>
        <v>0</v>
      </c>
      <c r="DHN40" s="714">
        <f>'2-ORÇAMENTO'!DHP36</f>
        <v>0</v>
      </c>
      <c r="DHO40" s="713">
        <f>'2-ORÇAMENTO'!DHO36</f>
        <v>0</v>
      </c>
      <c r="DHP40" s="714">
        <f>'2-ORÇAMENTO'!DHR36</f>
        <v>0</v>
      </c>
      <c r="DHQ40" s="713">
        <f>'2-ORÇAMENTO'!DHQ36</f>
        <v>0</v>
      </c>
      <c r="DHR40" s="714">
        <f>'2-ORÇAMENTO'!DHT36</f>
        <v>0</v>
      </c>
      <c r="DHS40" s="713">
        <f>'2-ORÇAMENTO'!DHS36</f>
        <v>0</v>
      </c>
      <c r="DHT40" s="714">
        <f>'2-ORÇAMENTO'!DHV36</f>
        <v>0</v>
      </c>
      <c r="DHU40" s="713">
        <f>'2-ORÇAMENTO'!DHU36</f>
        <v>0</v>
      </c>
      <c r="DHV40" s="714">
        <f>'2-ORÇAMENTO'!DHX36</f>
        <v>0</v>
      </c>
      <c r="DHW40" s="713">
        <f>'2-ORÇAMENTO'!DHW36</f>
        <v>0</v>
      </c>
      <c r="DHX40" s="714">
        <f>'2-ORÇAMENTO'!DHZ36</f>
        <v>0</v>
      </c>
      <c r="DHY40" s="713">
        <f>'2-ORÇAMENTO'!DHY36</f>
        <v>0</v>
      </c>
      <c r="DHZ40" s="714">
        <f>'2-ORÇAMENTO'!DIB36</f>
        <v>0</v>
      </c>
      <c r="DIA40" s="713">
        <f>'2-ORÇAMENTO'!DIA36</f>
        <v>0</v>
      </c>
      <c r="DIB40" s="714">
        <f>'2-ORÇAMENTO'!DID36</f>
        <v>0</v>
      </c>
      <c r="DIC40" s="713">
        <f>'2-ORÇAMENTO'!DIC36</f>
        <v>0</v>
      </c>
      <c r="DID40" s="714">
        <f>'2-ORÇAMENTO'!DIF36</f>
        <v>0</v>
      </c>
      <c r="DIE40" s="713">
        <f>'2-ORÇAMENTO'!DIE36</f>
        <v>0</v>
      </c>
      <c r="DIF40" s="714">
        <f>'2-ORÇAMENTO'!DIH36</f>
        <v>0</v>
      </c>
      <c r="DIG40" s="713">
        <f>'2-ORÇAMENTO'!DIG36</f>
        <v>0</v>
      </c>
      <c r="DIH40" s="714">
        <f>'2-ORÇAMENTO'!DIJ36</f>
        <v>0</v>
      </c>
      <c r="DII40" s="713">
        <f>'2-ORÇAMENTO'!DII36</f>
        <v>0</v>
      </c>
      <c r="DIJ40" s="714">
        <f>'2-ORÇAMENTO'!DIL36</f>
        <v>0</v>
      </c>
      <c r="DIK40" s="713">
        <f>'2-ORÇAMENTO'!DIK36</f>
        <v>0</v>
      </c>
      <c r="DIL40" s="714">
        <f>'2-ORÇAMENTO'!DIN36</f>
        <v>0</v>
      </c>
      <c r="DIM40" s="713">
        <f>'2-ORÇAMENTO'!DIM36</f>
        <v>0</v>
      </c>
      <c r="DIN40" s="714">
        <f>'2-ORÇAMENTO'!DIP36</f>
        <v>0</v>
      </c>
      <c r="DIO40" s="713">
        <f>'2-ORÇAMENTO'!DIO36</f>
        <v>0</v>
      </c>
      <c r="DIP40" s="714">
        <f>'2-ORÇAMENTO'!DIR36</f>
        <v>0</v>
      </c>
      <c r="DIQ40" s="713">
        <f>'2-ORÇAMENTO'!DIQ36</f>
        <v>0</v>
      </c>
      <c r="DIR40" s="714">
        <f>'2-ORÇAMENTO'!DIT36</f>
        <v>0</v>
      </c>
      <c r="DIS40" s="713">
        <f>'2-ORÇAMENTO'!DIS36</f>
        <v>0</v>
      </c>
      <c r="DIT40" s="714">
        <f>'2-ORÇAMENTO'!DIV36</f>
        <v>0</v>
      </c>
      <c r="DIU40" s="713">
        <f>'2-ORÇAMENTO'!DIU36</f>
        <v>0</v>
      </c>
      <c r="DIV40" s="714">
        <f>'2-ORÇAMENTO'!DIX36</f>
        <v>0</v>
      </c>
      <c r="DIW40" s="713">
        <f>'2-ORÇAMENTO'!DIW36</f>
        <v>0</v>
      </c>
      <c r="DIX40" s="714">
        <f>'2-ORÇAMENTO'!DIZ36</f>
        <v>0</v>
      </c>
      <c r="DIY40" s="713">
        <f>'2-ORÇAMENTO'!DIY36</f>
        <v>0</v>
      </c>
      <c r="DIZ40" s="714">
        <f>'2-ORÇAMENTO'!DJB36</f>
        <v>0</v>
      </c>
      <c r="DJA40" s="713">
        <f>'2-ORÇAMENTO'!DJA36</f>
        <v>0</v>
      </c>
      <c r="DJB40" s="714">
        <f>'2-ORÇAMENTO'!DJD36</f>
        <v>0</v>
      </c>
      <c r="DJC40" s="713">
        <f>'2-ORÇAMENTO'!DJC36</f>
        <v>0</v>
      </c>
      <c r="DJD40" s="714">
        <f>'2-ORÇAMENTO'!DJF36</f>
        <v>0</v>
      </c>
      <c r="DJE40" s="713">
        <f>'2-ORÇAMENTO'!DJE36</f>
        <v>0</v>
      </c>
      <c r="DJF40" s="714">
        <f>'2-ORÇAMENTO'!DJH36</f>
        <v>0</v>
      </c>
      <c r="DJG40" s="713">
        <f>'2-ORÇAMENTO'!DJG36</f>
        <v>0</v>
      </c>
      <c r="DJH40" s="714">
        <f>'2-ORÇAMENTO'!DJJ36</f>
        <v>0</v>
      </c>
      <c r="DJI40" s="713">
        <f>'2-ORÇAMENTO'!DJI36</f>
        <v>0</v>
      </c>
      <c r="DJJ40" s="714">
        <f>'2-ORÇAMENTO'!DJL36</f>
        <v>0</v>
      </c>
      <c r="DJK40" s="713">
        <f>'2-ORÇAMENTO'!DJK36</f>
        <v>0</v>
      </c>
      <c r="DJL40" s="714">
        <f>'2-ORÇAMENTO'!DJN36</f>
        <v>0</v>
      </c>
      <c r="DJM40" s="713">
        <f>'2-ORÇAMENTO'!DJM36</f>
        <v>0</v>
      </c>
      <c r="DJN40" s="714">
        <f>'2-ORÇAMENTO'!DJP36</f>
        <v>0</v>
      </c>
      <c r="DJO40" s="713">
        <f>'2-ORÇAMENTO'!DJO36</f>
        <v>0</v>
      </c>
      <c r="DJP40" s="714">
        <f>'2-ORÇAMENTO'!DJR36</f>
        <v>0</v>
      </c>
      <c r="DJQ40" s="713">
        <f>'2-ORÇAMENTO'!DJQ36</f>
        <v>0</v>
      </c>
      <c r="DJR40" s="714">
        <f>'2-ORÇAMENTO'!DJT36</f>
        <v>0</v>
      </c>
      <c r="DJS40" s="713">
        <f>'2-ORÇAMENTO'!DJS36</f>
        <v>0</v>
      </c>
      <c r="DJT40" s="714">
        <f>'2-ORÇAMENTO'!DJV36</f>
        <v>0</v>
      </c>
      <c r="DJU40" s="713">
        <f>'2-ORÇAMENTO'!DJU36</f>
        <v>0</v>
      </c>
      <c r="DJV40" s="714">
        <f>'2-ORÇAMENTO'!DJX36</f>
        <v>0</v>
      </c>
      <c r="DJW40" s="713">
        <f>'2-ORÇAMENTO'!DJW36</f>
        <v>0</v>
      </c>
      <c r="DJX40" s="714">
        <f>'2-ORÇAMENTO'!DJZ36</f>
        <v>0</v>
      </c>
      <c r="DJY40" s="713">
        <f>'2-ORÇAMENTO'!DJY36</f>
        <v>0</v>
      </c>
      <c r="DJZ40" s="714">
        <f>'2-ORÇAMENTO'!DKB36</f>
        <v>0</v>
      </c>
      <c r="DKA40" s="713">
        <f>'2-ORÇAMENTO'!DKA36</f>
        <v>0</v>
      </c>
      <c r="DKB40" s="714">
        <f>'2-ORÇAMENTO'!DKD36</f>
        <v>0</v>
      </c>
      <c r="DKC40" s="713">
        <f>'2-ORÇAMENTO'!DKC36</f>
        <v>0</v>
      </c>
      <c r="DKD40" s="714">
        <f>'2-ORÇAMENTO'!DKF36</f>
        <v>0</v>
      </c>
      <c r="DKE40" s="713">
        <f>'2-ORÇAMENTO'!DKE36</f>
        <v>0</v>
      </c>
      <c r="DKF40" s="714">
        <f>'2-ORÇAMENTO'!DKH36</f>
        <v>0</v>
      </c>
      <c r="DKG40" s="713">
        <f>'2-ORÇAMENTO'!DKG36</f>
        <v>0</v>
      </c>
      <c r="DKH40" s="714">
        <f>'2-ORÇAMENTO'!DKJ36</f>
        <v>0</v>
      </c>
      <c r="DKI40" s="713">
        <f>'2-ORÇAMENTO'!DKI36</f>
        <v>0</v>
      </c>
      <c r="DKJ40" s="714">
        <f>'2-ORÇAMENTO'!DKL36</f>
        <v>0</v>
      </c>
      <c r="DKK40" s="713">
        <f>'2-ORÇAMENTO'!DKK36</f>
        <v>0</v>
      </c>
      <c r="DKL40" s="714">
        <f>'2-ORÇAMENTO'!DKN36</f>
        <v>0</v>
      </c>
      <c r="DKM40" s="713">
        <f>'2-ORÇAMENTO'!DKM36</f>
        <v>0</v>
      </c>
      <c r="DKN40" s="714">
        <f>'2-ORÇAMENTO'!DKP36</f>
        <v>0</v>
      </c>
      <c r="DKO40" s="713">
        <f>'2-ORÇAMENTO'!DKO36</f>
        <v>0</v>
      </c>
      <c r="DKP40" s="714">
        <f>'2-ORÇAMENTO'!DKR36</f>
        <v>0</v>
      </c>
      <c r="DKQ40" s="713">
        <f>'2-ORÇAMENTO'!DKQ36</f>
        <v>0</v>
      </c>
      <c r="DKR40" s="714">
        <f>'2-ORÇAMENTO'!DKT36</f>
        <v>0</v>
      </c>
      <c r="DKS40" s="713">
        <f>'2-ORÇAMENTO'!DKS36</f>
        <v>0</v>
      </c>
      <c r="DKT40" s="714">
        <f>'2-ORÇAMENTO'!DKV36</f>
        <v>0</v>
      </c>
      <c r="DKU40" s="713">
        <f>'2-ORÇAMENTO'!DKU36</f>
        <v>0</v>
      </c>
      <c r="DKV40" s="714">
        <f>'2-ORÇAMENTO'!DKX36</f>
        <v>0</v>
      </c>
      <c r="DKW40" s="713">
        <f>'2-ORÇAMENTO'!DKW36</f>
        <v>0</v>
      </c>
      <c r="DKX40" s="714">
        <f>'2-ORÇAMENTO'!DKZ36</f>
        <v>0</v>
      </c>
      <c r="DKY40" s="713">
        <f>'2-ORÇAMENTO'!DKY36</f>
        <v>0</v>
      </c>
      <c r="DKZ40" s="714">
        <f>'2-ORÇAMENTO'!DLB36</f>
        <v>0</v>
      </c>
      <c r="DLA40" s="713">
        <f>'2-ORÇAMENTO'!DLA36</f>
        <v>0</v>
      </c>
      <c r="DLB40" s="714">
        <f>'2-ORÇAMENTO'!DLD36</f>
        <v>0</v>
      </c>
      <c r="DLC40" s="713">
        <f>'2-ORÇAMENTO'!DLC36</f>
        <v>0</v>
      </c>
      <c r="DLD40" s="714">
        <f>'2-ORÇAMENTO'!DLF36</f>
        <v>0</v>
      </c>
      <c r="DLE40" s="713">
        <f>'2-ORÇAMENTO'!DLE36</f>
        <v>0</v>
      </c>
      <c r="DLF40" s="714">
        <f>'2-ORÇAMENTO'!DLH36</f>
        <v>0</v>
      </c>
      <c r="DLG40" s="713">
        <f>'2-ORÇAMENTO'!DLG36</f>
        <v>0</v>
      </c>
      <c r="DLH40" s="714">
        <f>'2-ORÇAMENTO'!DLJ36</f>
        <v>0</v>
      </c>
      <c r="DLI40" s="713">
        <f>'2-ORÇAMENTO'!DLI36</f>
        <v>0</v>
      </c>
      <c r="DLJ40" s="714">
        <f>'2-ORÇAMENTO'!DLL36</f>
        <v>0</v>
      </c>
      <c r="DLK40" s="713">
        <f>'2-ORÇAMENTO'!DLK36</f>
        <v>0</v>
      </c>
      <c r="DLL40" s="714">
        <f>'2-ORÇAMENTO'!DLN36</f>
        <v>0</v>
      </c>
      <c r="DLM40" s="713">
        <f>'2-ORÇAMENTO'!DLM36</f>
        <v>0</v>
      </c>
      <c r="DLN40" s="714">
        <f>'2-ORÇAMENTO'!DLP36</f>
        <v>0</v>
      </c>
      <c r="DLO40" s="713">
        <f>'2-ORÇAMENTO'!DLO36</f>
        <v>0</v>
      </c>
      <c r="DLP40" s="714">
        <f>'2-ORÇAMENTO'!DLR36</f>
        <v>0</v>
      </c>
      <c r="DLQ40" s="713">
        <f>'2-ORÇAMENTO'!DLQ36</f>
        <v>0</v>
      </c>
      <c r="DLR40" s="714">
        <f>'2-ORÇAMENTO'!DLT36</f>
        <v>0</v>
      </c>
      <c r="DLS40" s="713">
        <f>'2-ORÇAMENTO'!DLS36</f>
        <v>0</v>
      </c>
      <c r="DLT40" s="714">
        <f>'2-ORÇAMENTO'!DLV36</f>
        <v>0</v>
      </c>
      <c r="DLU40" s="713">
        <f>'2-ORÇAMENTO'!DLU36</f>
        <v>0</v>
      </c>
      <c r="DLV40" s="714">
        <f>'2-ORÇAMENTO'!DLX36</f>
        <v>0</v>
      </c>
      <c r="DLW40" s="713">
        <f>'2-ORÇAMENTO'!DLW36</f>
        <v>0</v>
      </c>
      <c r="DLX40" s="714">
        <f>'2-ORÇAMENTO'!DLZ36</f>
        <v>0</v>
      </c>
      <c r="DLY40" s="713">
        <f>'2-ORÇAMENTO'!DLY36</f>
        <v>0</v>
      </c>
      <c r="DLZ40" s="714">
        <f>'2-ORÇAMENTO'!DMB36</f>
        <v>0</v>
      </c>
      <c r="DMA40" s="713">
        <f>'2-ORÇAMENTO'!DMA36</f>
        <v>0</v>
      </c>
      <c r="DMB40" s="714">
        <f>'2-ORÇAMENTO'!DMD36</f>
        <v>0</v>
      </c>
      <c r="DMC40" s="713">
        <f>'2-ORÇAMENTO'!DMC36</f>
        <v>0</v>
      </c>
      <c r="DMD40" s="714">
        <f>'2-ORÇAMENTO'!DMF36</f>
        <v>0</v>
      </c>
      <c r="DME40" s="713">
        <f>'2-ORÇAMENTO'!DME36</f>
        <v>0</v>
      </c>
      <c r="DMF40" s="714">
        <f>'2-ORÇAMENTO'!DMH36</f>
        <v>0</v>
      </c>
      <c r="DMG40" s="713">
        <f>'2-ORÇAMENTO'!DMG36</f>
        <v>0</v>
      </c>
      <c r="DMH40" s="714">
        <f>'2-ORÇAMENTO'!DMJ36</f>
        <v>0</v>
      </c>
      <c r="DMI40" s="713">
        <f>'2-ORÇAMENTO'!DMI36</f>
        <v>0</v>
      </c>
      <c r="DMJ40" s="714">
        <f>'2-ORÇAMENTO'!DML36</f>
        <v>0</v>
      </c>
      <c r="DMK40" s="713">
        <f>'2-ORÇAMENTO'!DMK36</f>
        <v>0</v>
      </c>
      <c r="DML40" s="714">
        <f>'2-ORÇAMENTO'!DMN36</f>
        <v>0</v>
      </c>
      <c r="DMM40" s="713">
        <f>'2-ORÇAMENTO'!DMM36</f>
        <v>0</v>
      </c>
      <c r="DMN40" s="714">
        <f>'2-ORÇAMENTO'!DMP36</f>
        <v>0</v>
      </c>
      <c r="DMO40" s="713">
        <f>'2-ORÇAMENTO'!DMO36</f>
        <v>0</v>
      </c>
      <c r="DMP40" s="714">
        <f>'2-ORÇAMENTO'!DMR36</f>
        <v>0</v>
      </c>
      <c r="DMQ40" s="713">
        <f>'2-ORÇAMENTO'!DMQ36</f>
        <v>0</v>
      </c>
      <c r="DMR40" s="714">
        <f>'2-ORÇAMENTO'!DMT36</f>
        <v>0</v>
      </c>
      <c r="DMS40" s="713">
        <f>'2-ORÇAMENTO'!DMS36</f>
        <v>0</v>
      </c>
      <c r="DMT40" s="714">
        <f>'2-ORÇAMENTO'!DMV36</f>
        <v>0</v>
      </c>
      <c r="DMU40" s="713">
        <f>'2-ORÇAMENTO'!DMU36</f>
        <v>0</v>
      </c>
      <c r="DMV40" s="714">
        <f>'2-ORÇAMENTO'!DMX36</f>
        <v>0</v>
      </c>
      <c r="DMW40" s="713">
        <f>'2-ORÇAMENTO'!DMW36</f>
        <v>0</v>
      </c>
      <c r="DMX40" s="714">
        <f>'2-ORÇAMENTO'!DMZ36</f>
        <v>0</v>
      </c>
      <c r="DMY40" s="713">
        <f>'2-ORÇAMENTO'!DMY36</f>
        <v>0</v>
      </c>
      <c r="DMZ40" s="714">
        <f>'2-ORÇAMENTO'!DNB36</f>
        <v>0</v>
      </c>
      <c r="DNA40" s="713">
        <f>'2-ORÇAMENTO'!DNA36</f>
        <v>0</v>
      </c>
      <c r="DNB40" s="714">
        <f>'2-ORÇAMENTO'!DND36</f>
        <v>0</v>
      </c>
      <c r="DNC40" s="713">
        <f>'2-ORÇAMENTO'!DNC36</f>
        <v>0</v>
      </c>
      <c r="DND40" s="714">
        <f>'2-ORÇAMENTO'!DNF36</f>
        <v>0</v>
      </c>
      <c r="DNE40" s="713">
        <f>'2-ORÇAMENTO'!DNE36</f>
        <v>0</v>
      </c>
      <c r="DNF40" s="714">
        <f>'2-ORÇAMENTO'!DNH36</f>
        <v>0</v>
      </c>
      <c r="DNG40" s="713">
        <f>'2-ORÇAMENTO'!DNG36</f>
        <v>0</v>
      </c>
      <c r="DNH40" s="714">
        <f>'2-ORÇAMENTO'!DNJ36</f>
        <v>0</v>
      </c>
      <c r="DNI40" s="713">
        <f>'2-ORÇAMENTO'!DNI36</f>
        <v>0</v>
      </c>
      <c r="DNJ40" s="714">
        <f>'2-ORÇAMENTO'!DNL36</f>
        <v>0</v>
      </c>
      <c r="DNK40" s="713">
        <f>'2-ORÇAMENTO'!DNK36</f>
        <v>0</v>
      </c>
      <c r="DNL40" s="714">
        <f>'2-ORÇAMENTO'!DNN36</f>
        <v>0</v>
      </c>
      <c r="DNM40" s="713">
        <f>'2-ORÇAMENTO'!DNM36</f>
        <v>0</v>
      </c>
      <c r="DNN40" s="714">
        <f>'2-ORÇAMENTO'!DNP36</f>
        <v>0</v>
      </c>
      <c r="DNO40" s="713">
        <f>'2-ORÇAMENTO'!DNO36</f>
        <v>0</v>
      </c>
      <c r="DNP40" s="714">
        <f>'2-ORÇAMENTO'!DNR36</f>
        <v>0</v>
      </c>
      <c r="DNQ40" s="713">
        <f>'2-ORÇAMENTO'!DNQ36</f>
        <v>0</v>
      </c>
      <c r="DNR40" s="714">
        <f>'2-ORÇAMENTO'!DNT36</f>
        <v>0</v>
      </c>
      <c r="DNS40" s="713">
        <f>'2-ORÇAMENTO'!DNS36</f>
        <v>0</v>
      </c>
      <c r="DNT40" s="714">
        <f>'2-ORÇAMENTO'!DNV36</f>
        <v>0</v>
      </c>
      <c r="DNU40" s="713">
        <f>'2-ORÇAMENTO'!DNU36</f>
        <v>0</v>
      </c>
      <c r="DNV40" s="714">
        <f>'2-ORÇAMENTO'!DNX36</f>
        <v>0</v>
      </c>
      <c r="DNW40" s="713">
        <f>'2-ORÇAMENTO'!DNW36</f>
        <v>0</v>
      </c>
      <c r="DNX40" s="714">
        <f>'2-ORÇAMENTO'!DNZ36</f>
        <v>0</v>
      </c>
      <c r="DNY40" s="713">
        <f>'2-ORÇAMENTO'!DNY36</f>
        <v>0</v>
      </c>
      <c r="DNZ40" s="714">
        <f>'2-ORÇAMENTO'!DOB36</f>
        <v>0</v>
      </c>
      <c r="DOA40" s="713">
        <f>'2-ORÇAMENTO'!DOA36</f>
        <v>0</v>
      </c>
      <c r="DOB40" s="714">
        <f>'2-ORÇAMENTO'!DOD36</f>
        <v>0</v>
      </c>
      <c r="DOC40" s="713">
        <f>'2-ORÇAMENTO'!DOC36</f>
        <v>0</v>
      </c>
      <c r="DOD40" s="714">
        <f>'2-ORÇAMENTO'!DOF36</f>
        <v>0</v>
      </c>
      <c r="DOE40" s="713">
        <f>'2-ORÇAMENTO'!DOE36</f>
        <v>0</v>
      </c>
      <c r="DOF40" s="714">
        <f>'2-ORÇAMENTO'!DOH36</f>
        <v>0</v>
      </c>
      <c r="DOG40" s="713">
        <f>'2-ORÇAMENTO'!DOG36</f>
        <v>0</v>
      </c>
      <c r="DOH40" s="714">
        <f>'2-ORÇAMENTO'!DOJ36</f>
        <v>0</v>
      </c>
      <c r="DOI40" s="713">
        <f>'2-ORÇAMENTO'!DOI36</f>
        <v>0</v>
      </c>
      <c r="DOJ40" s="714">
        <f>'2-ORÇAMENTO'!DOL36</f>
        <v>0</v>
      </c>
      <c r="DOK40" s="713">
        <f>'2-ORÇAMENTO'!DOK36</f>
        <v>0</v>
      </c>
      <c r="DOL40" s="714">
        <f>'2-ORÇAMENTO'!DON36</f>
        <v>0</v>
      </c>
      <c r="DOM40" s="713">
        <f>'2-ORÇAMENTO'!DOM36</f>
        <v>0</v>
      </c>
      <c r="DON40" s="714">
        <f>'2-ORÇAMENTO'!DOP36</f>
        <v>0</v>
      </c>
      <c r="DOO40" s="713">
        <f>'2-ORÇAMENTO'!DOO36</f>
        <v>0</v>
      </c>
      <c r="DOP40" s="714">
        <f>'2-ORÇAMENTO'!DOR36</f>
        <v>0</v>
      </c>
      <c r="DOQ40" s="713">
        <f>'2-ORÇAMENTO'!DOQ36</f>
        <v>0</v>
      </c>
      <c r="DOR40" s="714">
        <f>'2-ORÇAMENTO'!DOT36</f>
        <v>0</v>
      </c>
      <c r="DOS40" s="713">
        <f>'2-ORÇAMENTO'!DOS36</f>
        <v>0</v>
      </c>
      <c r="DOT40" s="714">
        <f>'2-ORÇAMENTO'!DOV36</f>
        <v>0</v>
      </c>
      <c r="DOU40" s="713">
        <f>'2-ORÇAMENTO'!DOU36</f>
        <v>0</v>
      </c>
      <c r="DOV40" s="714">
        <f>'2-ORÇAMENTO'!DOX36</f>
        <v>0</v>
      </c>
      <c r="DOW40" s="713">
        <f>'2-ORÇAMENTO'!DOW36</f>
        <v>0</v>
      </c>
      <c r="DOX40" s="714">
        <f>'2-ORÇAMENTO'!DOZ36</f>
        <v>0</v>
      </c>
      <c r="DOY40" s="713">
        <f>'2-ORÇAMENTO'!DOY36</f>
        <v>0</v>
      </c>
      <c r="DOZ40" s="714">
        <f>'2-ORÇAMENTO'!DPB36</f>
        <v>0</v>
      </c>
      <c r="DPA40" s="713">
        <f>'2-ORÇAMENTO'!DPA36</f>
        <v>0</v>
      </c>
      <c r="DPB40" s="714">
        <f>'2-ORÇAMENTO'!DPD36</f>
        <v>0</v>
      </c>
      <c r="DPC40" s="713">
        <f>'2-ORÇAMENTO'!DPC36</f>
        <v>0</v>
      </c>
      <c r="DPD40" s="714">
        <f>'2-ORÇAMENTO'!DPF36</f>
        <v>0</v>
      </c>
      <c r="DPE40" s="713">
        <f>'2-ORÇAMENTO'!DPE36</f>
        <v>0</v>
      </c>
      <c r="DPF40" s="714">
        <f>'2-ORÇAMENTO'!DPH36</f>
        <v>0</v>
      </c>
      <c r="DPG40" s="713">
        <f>'2-ORÇAMENTO'!DPG36</f>
        <v>0</v>
      </c>
      <c r="DPH40" s="714">
        <f>'2-ORÇAMENTO'!DPJ36</f>
        <v>0</v>
      </c>
      <c r="DPI40" s="713">
        <f>'2-ORÇAMENTO'!DPI36</f>
        <v>0</v>
      </c>
      <c r="DPJ40" s="714">
        <f>'2-ORÇAMENTO'!DPL36</f>
        <v>0</v>
      </c>
      <c r="DPK40" s="713">
        <f>'2-ORÇAMENTO'!DPK36</f>
        <v>0</v>
      </c>
      <c r="DPL40" s="714">
        <f>'2-ORÇAMENTO'!DPN36</f>
        <v>0</v>
      </c>
      <c r="DPM40" s="713">
        <f>'2-ORÇAMENTO'!DPM36</f>
        <v>0</v>
      </c>
      <c r="DPN40" s="714">
        <f>'2-ORÇAMENTO'!DPP36</f>
        <v>0</v>
      </c>
      <c r="DPO40" s="713">
        <f>'2-ORÇAMENTO'!DPO36</f>
        <v>0</v>
      </c>
      <c r="DPP40" s="714">
        <f>'2-ORÇAMENTO'!DPR36</f>
        <v>0</v>
      </c>
      <c r="DPQ40" s="713">
        <f>'2-ORÇAMENTO'!DPQ36</f>
        <v>0</v>
      </c>
      <c r="DPR40" s="714">
        <f>'2-ORÇAMENTO'!DPT36</f>
        <v>0</v>
      </c>
      <c r="DPS40" s="713">
        <f>'2-ORÇAMENTO'!DPS36</f>
        <v>0</v>
      </c>
      <c r="DPT40" s="714">
        <f>'2-ORÇAMENTO'!DPV36</f>
        <v>0</v>
      </c>
      <c r="DPU40" s="713">
        <f>'2-ORÇAMENTO'!DPU36</f>
        <v>0</v>
      </c>
      <c r="DPV40" s="714">
        <f>'2-ORÇAMENTO'!DPX36</f>
        <v>0</v>
      </c>
      <c r="DPW40" s="713">
        <f>'2-ORÇAMENTO'!DPW36</f>
        <v>0</v>
      </c>
      <c r="DPX40" s="714">
        <f>'2-ORÇAMENTO'!DPZ36</f>
        <v>0</v>
      </c>
      <c r="DPY40" s="713">
        <f>'2-ORÇAMENTO'!DPY36</f>
        <v>0</v>
      </c>
      <c r="DPZ40" s="714">
        <f>'2-ORÇAMENTO'!DQB36</f>
        <v>0</v>
      </c>
      <c r="DQA40" s="713">
        <f>'2-ORÇAMENTO'!DQA36</f>
        <v>0</v>
      </c>
      <c r="DQB40" s="714">
        <f>'2-ORÇAMENTO'!DQD36</f>
        <v>0</v>
      </c>
      <c r="DQC40" s="713">
        <f>'2-ORÇAMENTO'!DQC36</f>
        <v>0</v>
      </c>
      <c r="DQD40" s="714">
        <f>'2-ORÇAMENTO'!DQF36</f>
        <v>0</v>
      </c>
      <c r="DQE40" s="713">
        <f>'2-ORÇAMENTO'!DQE36</f>
        <v>0</v>
      </c>
      <c r="DQF40" s="714">
        <f>'2-ORÇAMENTO'!DQH36</f>
        <v>0</v>
      </c>
      <c r="DQG40" s="713">
        <f>'2-ORÇAMENTO'!DQG36</f>
        <v>0</v>
      </c>
      <c r="DQH40" s="714">
        <f>'2-ORÇAMENTO'!DQJ36</f>
        <v>0</v>
      </c>
      <c r="DQI40" s="713">
        <f>'2-ORÇAMENTO'!DQI36</f>
        <v>0</v>
      </c>
      <c r="DQJ40" s="714">
        <f>'2-ORÇAMENTO'!DQL36</f>
        <v>0</v>
      </c>
      <c r="DQK40" s="713">
        <f>'2-ORÇAMENTO'!DQK36</f>
        <v>0</v>
      </c>
      <c r="DQL40" s="714">
        <f>'2-ORÇAMENTO'!DQN36</f>
        <v>0</v>
      </c>
      <c r="DQM40" s="713">
        <f>'2-ORÇAMENTO'!DQM36</f>
        <v>0</v>
      </c>
      <c r="DQN40" s="714">
        <f>'2-ORÇAMENTO'!DQP36</f>
        <v>0</v>
      </c>
      <c r="DQO40" s="713">
        <f>'2-ORÇAMENTO'!DQO36</f>
        <v>0</v>
      </c>
      <c r="DQP40" s="714">
        <f>'2-ORÇAMENTO'!DQR36</f>
        <v>0</v>
      </c>
      <c r="DQQ40" s="713">
        <f>'2-ORÇAMENTO'!DQQ36</f>
        <v>0</v>
      </c>
      <c r="DQR40" s="714">
        <f>'2-ORÇAMENTO'!DQT36</f>
        <v>0</v>
      </c>
      <c r="DQS40" s="713">
        <f>'2-ORÇAMENTO'!DQS36</f>
        <v>0</v>
      </c>
      <c r="DQT40" s="714">
        <f>'2-ORÇAMENTO'!DQV36</f>
        <v>0</v>
      </c>
      <c r="DQU40" s="713">
        <f>'2-ORÇAMENTO'!DQU36</f>
        <v>0</v>
      </c>
      <c r="DQV40" s="714">
        <f>'2-ORÇAMENTO'!DQX36</f>
        <v>0</v>
      </c>
      <c r="DQW40" s="713">
        <f>'2-ORÇAMENTO'!DQW36</f>
        <v>0</v>
      </c>
      <c r="DQX40" s="714">
        <f>'2-ORÇAMENTO'!DQZ36</f>
        <v>0</v>
      </c>
      <c r="DQY40" s="713">
        <f>'2-ORÇAMENTO'!DQY36</f>
        <v>0</v>
      </c>
      <c r="DQZ40" s="714">
        <f>'2-ORÇAMENTO'!DRB36</f>
        <v>0</v>
      </c>
      <c r="DRA40" s="713">
        <f>'2-ORÇAMENTO'!DRA36</f>
        <v>0</v>
      </c>
      <c r="DRB40" s="714">
        <f>'2-ORÇAMENTO'!DRD36</f>
        <v>0</v>
      </c>
      <c r="DRC40" s="713">
        <f>'2-ORÇAMENTO'!DRC36</f>
        <v>0</v>
      </c>
      <c r="DRD40" s="714">
        <f>'2-ORÇAMENTO'!DRF36</f>
        <v>0</v>
      </c>
      <c r="DRE40" s="713">
        <f>'2-ORÇAMENTO'!DRE36</f>
        <v>0</v>
      </c>
      <c r="DRF40" s="714">
        <f>'2-ORÇAMENTO'!DRH36</f>
        <v>0</v>
      </c>
      <c r="DRG40" s="713">
        <f>'2-ORÇAMENTO'!DRG36</f>
        <v>0</v>
      </c>
      <c r="DRH40" s="714">
        <f>'2-ORÇAMENTO'!DRJ36</f>
        <v>0</v>
      </c>
      <c r="DRI40" s="713">
        <f>'2-ORÇAMENTO'!DRI36</f>
        <v>0</v>
      </c>
      <c r="DRJ40" s="714">
        <f>'2-ORÇAMENTO'!DRL36</f>
        <v>0</v>
      </c>
      <c r="DRK40" s="713">
        <f>'2-ORÇAMENTO'!DRK36</f>
        <v>0</v>
      </c>
      <c r="DRL40" s="714">
        <f>'2-ORÇAMENTO'!DRN36</f>
        <v>0</v>
      </c>
      <c r="DRM40" s="713">
        <f>'2-ORÇAMENTO'!DRM36</f>
        <v>0</v>
      </c>
      <c r="DRN40" s="714">
        <f>'2-ORÇAMENTO'!DRP36</f>
        <v>0</v>
      </c>
      <c r="DRO40" s="713">
        <f>'2-ORÇAMENTO'!DRO36</f>
        <v>0</v>
      </c>
      <c r="DRP40" s="714">
        <f>'2-ORÇAMENTO'!DRR36</f>
        <v>0</v>
      </c>
      <c r="DRQ40" s="713">
        <f>'2-ORÇAMENTO'!DRQ36</f>
        <v>0</v>
      </c>
      <c r="DRR40" s="714">
        <f>'2-ORÇAMENTO'!DRT36</f>
        <v>0</v>
      </c>
      <c r="DRS40" s="713">
        <f>'2-ORÇAMENTO'!DRS36</f>
        <v>0</v>
      </c>
      <c r="DRT40" s="714">
        <f>'2-ORÇAMENTO'!DRV36</f>
        <v>0</v>
      </c>
      <c r="DRU40" s="713">
        <f>'2-ORÇAMENTO'!DRU36</f>
        <v>0</v>
      </c>
      <c r="DRV40" s="714">
        <f>'2-ORÇAMENTO'!DRX36</f>
        <v>0</v>
      </c>
      <c r="DRW40" s="713">
        <f>'2-ORÇAMENTO'!DRW36</f>
        <v>0</v>
      </c>
      <c r="DRX40" s="714">
        <f>'2-ORÇAMENTO'!DRZ36</f>
        <v>0</v>
      </c>
      <c r="DRY40" s="713">
        <f>'2-ORÇAMENTO'!DRY36</f>
        <v>0</v>
      </c>
      <c r="DRZ40" s="714">
        <f>'2-ORÇAMENTO'!DSB36</f>
        <v>0</v>
      </c>
      <c r="DSA40" s="713">
        <f>'2-ORÇAMENTO'!DSA36</f>
        <v>0</v>
      </c>
      <c r="DSB40" s="714">
        <f>'2-ORÇAMENTO'!DSD36</f>
        <v>0</v>
      </c>
      <c r="DSC40" s="713">
        <f>'2-ORÇAMENTO'!DSC36</f>
        <v>0</v>
      </c>
      <c r="DSD40" s="714">
        <f>'2-ORÇAMENTO'!DSF36</f>
        <v>0</v>
      </c>
      <c r="DSE40" s="713">
        <f>'2-ORÇAMENTO'!DSE36</f>
        <v>0</v>
      </c>
      <c r="DSF40" s="714">
        <f>'2-ORÇAMENTO'!DSH36</f>
        <v>0</v>
      </c>
      <c r="DSG40" s="713">
        <f>'2-ORÇAMENTO'!DSG36</f>
        <v>0</v>
      </c>
      <c r="DSH40" s="714">
        <f>'2-ORÇAMENTO'!DSJ36</f>
        <v>0</v>
      </c>
      <c r="DSI40" s="713">
        <f>'2-ORÇAMENTO'!DSI36</f>
        <v>0</v>
      </c>
      <c r="DSJ40" s="714">
        <f>'2-ORÇAMENTO'!DSL36</f>
        <v>0</v>
      </c>
      <c r="DSK40" s="713">
        <f>'2-ORÇAMENTO'!DSK36</f>
        <v>0</v>
      </c>
      <c r="DSL40" s="714">
        <f>'2-ORÇAMENTO'!DSN36</f>
        <v>0</v>
      </c>
      <c r="DSM40" s="713">
        <f>'2-ORÇAMENTO'!DSM36</f>
        <v>0</v>
      </c>
      <c r="DSN40" s="714">
        <f>'2-ORÇAMENTO'!DSP36</f>
        <v>0</v>
      </c>
      <c r="DSO40" s="713">
        <f>'2-ORÇAMENTO'!DSO36</f>
        <v>0</v>
      </c>
      <c r="DSP40" s="714">
        <f>'2-ORÇAMENTO'!DSR36</f>
        <v>0</v>
      </c>
      <c r="DSQ40" s="713">
        <f>'2-ORÇAMENTO'!DSQ36</f>
        <v>0</v>
      </c>
      <c r="DSR40" s="714">
        <f>'2-ORÇAMENTO'!DST36</f>
        <v>0</v>
      </c>
      <c r="DSS40" s="713">
        <f>'2-ORÇAMENTO'!DSS36</f>
        <v>0</v>
      </c>
      <c r="DST40" s="714">
        <f>'2-ORÇAMENTO'!DSV36</f>
        <v>0</v>
      </c>
      <c r="DSU40" s="713">
        <f>'2-ORÇAMENTO'!DSU36</f>
        <v>0</v>
      </c>
      <c r="DSV40" s="714">
        <f>'2-ORÇAMENTO'!DSX36</f>
        <v>0</v>
      </c>
      <c r="DSW40" s="713">
        <f>'2-ORÇAMENTO'!DSW36</f>
        <v>0</v>
      </c>
      <c r="DSX40" s="714">
        <f>'2-ORÇAMENTO'!DSZ36</f>
        <v>0</v>
      </c>
      <c r="DSY40" s="713">
        <f>'2-ORÇAMENTO'!DSY36</f>
        <v>0</v>
      </c>
      <c r="DSZ40" s="714">
        <f>'2-ORÇAMENTO'!DTB36</f>
        <v>0</v>
      </c>
      <c r="DTA40" s="713">
        <f>'2-ORÇAMENTO'!DTA36</f>
        <v>0</v>
      </c>
      <c r="DTB40" s="714">
        <f>'2-ORÇAMENTO'!DTD36</f>
        <v>0</v>
      </c>
      <c r="DTC40" s="713">
        <f>'2-ORÇAMENTO'!DTC36</f>
        <v>0</v>
      </c>
      <c r="DTD40" s="714">
        <f>'2-ORÇAMENTO'!DTF36</f>
        <v>0</v>
      </c>
      <c r="DTE40" s="713">
        <f>'2-ORÇAMENTO'!DTE36</f>
        <v>0</v>
      </c>
      <c r="DTF40" s="714">
        <f>'2-ORÇAMENTO'!DTH36</f>
        <v>0</v>
      </c>
      <c r="DTG40" s="713">
        <f>'2-ORÇAMENTO'!DTG36</f>
        <v>0</v>
      </c>
      <c r="DTH40" s="714">
        <f>'2-ORÇAMENTO'!DTJ36</f>
        <v>0</v>
      </c>
      <c r="DTI40" s="713">
        <f>'2-ORÇAMENTO'!DTI36</f>
        <v>0</v>
      </c>
      <c r="DTJ40" s="714">
        <f>'2-ORÇAMENTO'!DTL36</f>
        <v>0</v>
      </c>
      <c r="DTK40" s="713">
        <f>'2-ORÇAMENTO'!DTK36</f>
        <v>0</v>
      </c>
      <c r="DTL40" s="714">
        <f>'2-ORÇAMENTO'!DTN36</f>
        <v>0</v>
      </c>
      <c r="DTM40" s="713">
        <f>'2-ORÇAMENTO'!DTM36</f>
        <v>0</v>
      </c>
      <c r="DTN40" s="714">
        <f>'2-ORÇAMENTO'!DTP36</f>
        <v>0</v>
      </c>
      <c r="DTO40" s="713">
        <f>'2-ORÇAMENTO'!DTO36</f>
        <v>0</v>
      </c>
      <c r="DTP40" s="714">
        <f>'2-ORÇAMENTO'!DTR36</f>
        <v>0</v>
      </c>
      <c r="DTQ40" s="713">
        <f>'2-ORÇAMENTO'!DTQ36</f>
        <v>0</v>
      </c>
      <c r="DTR40" s="714">
        <f>'2-ORÇAMENTO'!DTT36</f>
        <v>0</v>
      </c>
      <c r="DTS40" s="713">
        <f>'2-ORÇAMENTO'!DTS36</f>
        <v>0</v>
      </c>
      <c r="DTT40" s="714">
        <f>'2-ORÇAMENTO'!DTV36</f>
        <v>0</v>
      </c>
      <c r="DTU40" s="713">
        <f>'2-ORÇAMENTO'!DTU36</f>
        <v>0</v>
      </c>
      <c r="DTV40" s="714">
        <f>'2-ORÇAMENTO'!DTX36</f>
        <v>0</v>
      </c>
      <c r="DTW40" s="713">
        <f>'2-ORÇAMENTO'!DTW36</f>
        <v>0</v>
      </c>
      <c r="DTX40" s="714">
        <f>'2-ORÇAMENTO'!DTZ36</f>
        <v>0</v>
      </c>
      <c r="DTY40" s="713">
        <f>'2-ORÇAMENTO'!DTY36</f>
        <v>0</v>
      </c>
      <c r="DTZ40" s="714">
        <f>'2-ORÇAMENTO'!DUB36</f>
        <v>0</v>
      </c>
      <c r="DUA40" s="713">
        <f>'2-ORÇAMENTO'!DUA36</f>
        <v>0</v>
      </c>
      <c r="DUB40" s="714">
        <f>'2-ORÇAMENTO'!DUD36</f>
        <v>0</v>
      </c>
      <c r="DUC40" s="713">
        <f>'2-ORÇAMENTO'!DUC36</f>
        <v>0</v>
      </c>
      <c r="DUD40" s="714">
        <f>'2-ORÇAMENTO'!DUF36</f>
        <v>0</v>
      </c>
      <c r="DUE40" s="713">
        <f>'2-ORÇAMENTO'!DUE36</f>
        <v>0</v>
      </c>
      <c r="DUF40" s="714">
        <f>'2-ORÇAMENTO'!DUH36</f>
        <v>0</v>
      </c>
      <c r="DUG40" s="713">
        <f>'2-ORÇAMENTO'!DUG36</f>
        <v>0</v>
      </c>
      <c r="DUH40" s="714">
        <f>'2-ORÇAMENTO'!DUJ36</f>
        <v>0</v>
      </c>
      <c r="DUI40" s="713">
        <f>'2-ORÇAMENTO'!DUI36</f>
        <v>0</v>
      </c>
      <c r="DUJ40" s="714">
        <f>'2-ORÇAMENTO'!DUL36</f>
        <v>0</v>
      </c>
      <c r="DUK40" s="713">
        <f>'2-ORÇAMENTO'!DUK36</f>
        <v>0</v>
      </c>
      <c r="DUL40" s="714">
        <f>'2-ORÇAMENTO'!DUN36</f>
        <v>0</v>
      </c>
      <c r="DUM40" s="713">
        <f>'2-ORÇAMENTO'!DUM36</f>
        <v>0</v>
      </c>
      <c r="DUN40" s="714">
        <f>'2-ORÇAMENTO'!DUP36</f>
        <v>0</v>
      </c>
      <c r="DUO40" s="713">
        <f>'2-ORÇAMENTO'!DUO36</f>
        <v>0</v>
      </c>
      <c r="DUP40" s="714">
        <f>'2-ORÇAMENTO'!DUR36</f>
        <v>0</v>
      </c>
      <c r="DUQ40" s="713">
        <f>'2-ORÇAMENTO'!DUQ36</f>
        <v>0</v>
      </c>
      <c r="DUR40" s="714">
        <f>'2-ORÇAMENTO'!DUT36</f>
        <v>0</v>
      </c>
      <c r="DUS40" s="713">
        <f>'2-ORÇAMENTO'!DUS36</f>
        <v>0</v>
      </c>
      <c r="DUT40" s="714">
        <f>'2-ORÇAMENTO'!DUV36</f>
        <v>0</v>
      </c>
      <c r="DUU40" s="713">
        <f>'2-ORÇAMENTO'!DUU36</f>
        <v>0</v>
      </c>
      <c r="DUV40" s="714">
        <f>'2-ORÇAMENTO'!DUX36</f>
        <v>0</v>
      </c>
      <c r="DUW40" s="713">
        <f>'2-ORÇAMENTO'!DUW36</f>
        <v>0</v>
      </c>
      <c r="DUX40" s="714">
        <f>'2-ORÇAMENTO'!DUZ36</f>
        <v>0</v>
      </c>
      <c r="DUY40" s="713">
        <f>'2-ORÇAMENTO'!DUY36</f>
        <v>0</v>
      </c>
      <c r="DUZ40" s="714">
        <f>'2-ORÇAMENTO'!DVB36</f>
        <v>0</v>
      </c>
      <c r="DVA40" s="713">
        <f>'2-ORÇAMENTO'!DVA36</f>
        <v>0</v>
      </c>
      <c r="DVB40" s="714">
        <f>'2-ORÇAMENTO'!DVD36</f>
        <v>0</v>
      </c>
      <c r="DVC40" s="713">
        <f>'2-ORÇAMENTO'!DVC36</f>
        <v>0</v>
      </c>
      <c r="DVD40" s="714">
        <f>'2-ORÇAMENTO'!DVF36</f>
        <v>0</v>
      </c>
      <c r="DVE40" s="713">
        <f>'2-ORÇAMENTO'!DVE36</f>
        <v>0</v>
      </c>
      <c r="DVF40" s="714">
        <f>'2-ORÇAMENTO'!DVH36</f>
        <v>0</v>
      </c>
      <c r="DVG40" s="713">
        <f>'2-ORÇAMENTO'!DVG36</f>
        <v>0</v>
      </c>
      <c r="DVH40" s="714">
        <f>'2-ORÇAMENTO'!DVJ36</f>
        <v>0</v>
      </c>
      <c r="DVI40" s="713">
        <f>'2-ORÇAMENTO'!DVI36</f>
        <v>0</v>
      </c>
      <c r="DVJ40" s="714">
        <f>'2-ORÇAMENTO'!DVL36</f>
        <v>0</v>
      </c>
      <c r="DVK40" s="713">
        <f>'2-ORÇAMENTO'!DVK36</f>
        <v>0</v>
      </c>
      <c r="DVL40" s="714">
        <f>'2-ORÇAMENTO'!DVN36</f>
        <v>0</v>
      </c>
      <c r="DVM40" s="713">
        <f>'2-ORÇAMENTO'!DVM36</f>
        <v>0</v>
      </c>
      <c r="DVN40" s="714">
        <f>'2-ORÇAMENTO'!DVP36</f>
        <v>0</v>
      </c>
      <c r="DVO40" s="713">
        <f>'2-ORÇAMENTO'!DVO36</f>
        <v>0</v>
      </c>
      <c r="DVP40" s="714">
        <f>'2-ORÇAMENTO'!DVR36</f>
        <v>0</v>
      </c>
      <c r="DVQ40" s="713">
        <f>'2-ORÇAMENTO'!DVQ36</f>
        <v>0</v>
      </c>
      <c r="DVR40" s="714">
        <f>'2-ORÇAMENTO'!DVT36</f>
        <v>0</v>
      </c>
      <c r="DVS40" s="713">
        <f>'2-ORÇAMENTO'!DVS36</f>
        <v>0</v>
      </c>
      <c r="DVT40" s="714">
        <f>'2-ORÇAMENTO'!DVV36</f>
        <v>0</v>
      </c>
      <c r="DVU40" s="713">
        <f>'2-ORÇAMENTO'!DVU36</f>
        <v>0</v>
      </c>
      <c r="DVV40" s="714">
        <f>'2-ORÇAMENTO'!DVX36</f>
        <v>0</v>
      </c>
      <c r="DVW40" s="713">
        <f>'2-ORÇAMENTO'!DVW36</f>
        <v>0</v>
      </c>
      <c r="DVX40" s="714">
        <f>'2-ORÇAMENTO'!DVZ36</f>
        <v>0</v>
      </c>
      <c r="DVY40" s="713">
        <f>'2-ORÇAMENTO'!DVY36</f>
        <v>0</v>
      </c>
      <c r="DVZ40" s="714">
        <f>'2-ORÇAMENTO'!DWB36</f>
        <v>0</v>
      </c>
      <c r="DWA40" s="713">
        <f>'2-ORÇAMENTO'!DWA36</f>
        <v>0</v>
      </c>
      <c r="DWB40" s="714">
        <f>'2-ORÇAMENTO'!DWD36</f>
        <v>0</v>
      </c>
      <c r="DWC40" s="713">
        <f>'2-ORÇAMENTO'!DWC36</f>
        <v>0</v>
      </c>
      <c r="DWD40" s="714">
        <f>'2-ORÇAMENTO'!DWF36</f>
        <v>0</v>
      </c>
      <c r="DWE40" s="713">
        <f>'2-ORÇAMENTO'!DWE36</f>
        <v>0</v>
      </c>
      <c r="DWF40" s="714">
        <f>'2-ORÇAMENTO'!DWH36</f>
        <v>0</v>
      </c>
      <c r="DWG40" s="713">
        <f>'2-ORÇAMENTO'!DWG36</f>
        <v>0</v>
      </c>
      <c r="DWH40" s="714">
        <f>'2-ORÇAMENTO'!DWJ36</f>
        <v>0</v>
      </c>
      <c r="DWI40" s="713">
        <f>'2-ORÇAMENTO'!DWI36</f>
        <v>0</v>
      </c>
      <c r="DWJ40" s="714">
        <f>'2-ORÇAMENTO'!DWL36</f>
        <v>0</v>
      </c>
      <c r="DWK40" s="713">
        <f>'2-ORÇAMENTO'!DWK36</f>
        <v>0</v>
      </c>
      <c r="DWL40" s="714">
        <f>'2-ORÇAMENTO'!DWN36</f>
        <v>0</v>
      </c>
      <c r="DWM40" s="713">
        <f>'2-ORÇAMENTO'!DWM36</f>
        <v>0</v>
      </c>
      <c r="DWN40" s="714">
        <f>'2-ORÇAMENTO'!DWP36</f>
        <v>0</v>
      </c>
      <c r="DWO40" s="713">
        <f>'2-ORÇAMENTO'!DWO36</f>
        <v>0</v>
      </c>
      <c r="DWP40" s="714">
        <f>'2-ORÇAMENTO'!DWR36</f>
        <v>0</v>
      </c>
      <c r="DWQ40" s="713">
        <f>'2-ORÇAMENTO'!DWQ36</f>
        <v>0</v>
      </c>
      <c r="DWR40" s="714">
        <f>'2-ORÇAMENTO'!DWT36</f>
        <v>0</v>
      </c>
      <c r="DWS40" s="713">
        <f>'2-ORÇAMENTO'!DWS36</f>
        <v>0</v>
      </c>
      <c r="DWT40" s="714">
        <f>'2-ORÇAMENTO'!DWV36</f>
        <v>0</v>
      </c>
      <c r="DWU40" s="713">
        <f>'2-ORÇAMENTO'!DWU36</f>
        <v>0</v>
      </c>
      <c r="DWV40" s="714">
        <f>'2-ORÇAMENTO'!DWX36</f>
        <v>0</v>
      </c>
      <c r="DWW40" s="713">
        <f>'2-ORÇAMENTO'!DWW36</f>
        <v>0</v>
      </c>
      <c r="DWX40" s="714">
        <f>'2-ORÇAMENTO'!DWZ36</f>
        <v>0</v>
      </c>
      <c r="DWY40" s="713">
        <f>'2-ORÇAMENTO'!DWY36</f>
        <v>0</v>
      </c>
      <c r="DWZ40" s="714">
        <f>'2-ORÇAMENTO'!DXB36</f>
        <v>0</v>
      </c>
      <c r="DXA40" s="713">
        <f>'2-ORÇAMENTO'!DXA36</f>
        <v>0</v>
      </c>
      <c r="DXB40" s="714">
        <f>'2-ORÇAMENTO'!DXD36</f>
        <v>0</v>
      </c>
      <c r="DXC40" s="713">
        <f>'2-ORÇAMENTO'!DXC36</f>
        <v>0</v>
      </c>
      <c r="DXD40" s="714">
        <f>'2-ORÇAMENTO'!DXF36</f>
        <v>0</v>
      </c>
      <c r="DXE40" s="713">
        <f>'2-ORÇAMENTO'!DXE36</f>
        <v>0</v>
      </c>
      <c r="DXF40" s="714">
        <f>'2-ORÇAMENTO'!DXH36</f>
        <v>0</v>
      </c>
      <c r="DXG40" s="713">
        <f>'2-ORÇAMENTO'!DXG36</f>
        <v>0</v>
      </c>
      <c r="DXH40" s="714">
        <f>'2-ORÇAMENTO'!DXJ36</f>
        <v>0</v>
      </c>
      <c r="DXI40" s="713">
        <f>'2-ORÇAMENTO'!DXI36</f>
        <v>0</v>
      </c>
      <c r="DXJ40" s="714">
        <f>'2-ORÇAMENTO'!DXL36</f>
        <v>0</v>
      </c>
      <c r="DXK40" s="713">
        <f>'2-ORÇAMENTO'!DXK36</f>
        <v>0</v>
      </c>
      <c r="DXL40" s="714">
        <f>'2-ORÇAMENTO'!DXN36</f>
        <v>0</v>
      </c>
      <c r="DXM40" s="713">
        <f>'2-ORÇAMENTO'!DXM36</f>
        <v>0</v>
      </c>
      <c r="DXN40" s="714">
        <f>'2-ORÇAMENTO'!DXP36</f>
        <v>0</v>
      </c>
      <c r="DXO40" s="713">
        <f>'2-ORÇAMENTO'!DXO36</f>
        <v>0</v>
      </c>
      <c r="DXP40" s="714">
        <f>'2-ORÇAMENTO'!DXR36</f>
        <v>0</v>
      </c>
      <c r="DXQ40" s="713">
        <f>'2-ORÇAMENTO'!DXQ36</f>
        <v>0</v>
      </c>
      <c r="DXR40" s="714">
        <f>'2-ORÇAMENTO'!DXT36</f>
        <v>0</v>
      </c>
      <c r="DXS40" s="713">
        <f>'2-ORÇAMENTO'!DXS36</f>
        <v>0</v>
      </c>
      <c r="DXT40" s="714">
        <f>'2-ORÇAMENTO'!DXV36</f>
        <v>0</v>
      </c>
      <c r="DXU40" s="713">
        <f>'2-ORÇAMENTO'!DXU36</f>
        <v>0</v>
      </c>
      <c r="DXV40" s="714">
        <f>'2-ORÇAMENTO'!DXX36</f>
        <v>0</v>
      </c>
      <c r="DXW40" s="713">
        <f>'2-ORÇAMENTO'!DXW36</f>
        <v>0</v>
      </c>
      <c r="DXX40" s="714">
        <f>'2-ORÇAMENTO'!DXZ36</f>
        <v>0</v>
      </c>
      <c r="DXY40" s="713">
        <f>'2-ORÇAMENTO'!DXY36</f>
        <v>0</v>
      </c>
      <c r="DXZ40" s="714">
        <f>'2-ORÇAMENTO'!DYB36</f>
        <v>0</v>
      </c>
      <c r="DYA40" s="713">
        <f>'2-ORÇAMENTO'!DYA36</f>
        <v>0</v>
      </c>
      <c r="DYB40" s="714">
        <f>'2-ORÇAMENTO'!DYD36</f>
        <v>0</v>
      </c>
      <c r="DYC40" s="713">
        <f>'2-ORÇAMENTO'!DYC36</f>
        <v>0</v>
      </c>
      <c r="DYD40" s="714">
        <f>'2-ORÇAMENTO'!DYF36</f>
        <v>0</v>
      </c>
      <c r="DYE40" s="713">
        <f>'2-ORÇAMENTO'!DYE36</f>
        <v>0</v>
      </c>
      <c r="DYF40" s="714">
        <f>'2-ORÇAMENTO'!DYH36</f>
        <v>0</v>
      </c>
      <c r="DYG40" s="713">
        <f>'2-ORÇAMENTO'!DYG36</f>
        <v>0</v>
      </c>
      <c r="DYH40" s="714">
        <f>'2-ORÇAMENTO'!DYJ36</f>
        <v>0</v>
      </c>
      <c r="DYI40" s="713">
        <f>'2-ORÇAMENTO'!DYI36</f>
        <v>0</v>
      </c>
      <c r="DYJ40" s="714">
        <f>'2-ORÇAMENTO'!DYL36</f>
        <v>0</v>
      </c>
      <c r="DYK40" s="713">
        <f>'2-ORÇAMENTO'!DYK36</f>
        <v>0</v>
      </c>
      <c r="DYL40" s="714">
        <f>'2-ORÇAMENTO'!DYN36</f>
        <v>0</v>
      </c>
      <c r="DYM40" s="713">
        <f>'2-ORÇAMENTO'!DYM36</f>
        <v>0</v>
      </c>
      <c r="DYN40" s="714">
        <f>'2-ORÇAMENTO'!DYP36</f>
        <v>0</v>
      </c>
      <c r="DYO40" s="713">
        <f>'2-ORÇAMENTO'!DYO36</f>
        <v>0</v>
      </c>
      <c r="DYP40" s="714">
        <f>'2-ORÇAMENTO'!DYR36</f>
        <v>0</v>
      </c>
      <c r="DYQ40" s="713">
        <f>'2-ORÇAMENTO'!DYQ36</f>
        <v>0</v>
      </c>
      <c r="DYR40" s="714">
        <f>'2-ORÇAMENTO'!DYT36</f>
        <v>0</v>
      </c>
      <c r="DYS40" s="713">
        <f>'2-ORÇAMENTO'!DYS36</f>
        <v>0</v>
      </c>
      <c r="DYT40" s="714">
        <f>'2-ORÇAMENTO'!DYV36</f>
        <v>0</v>
      </c>
      <c r="DYU40" s="713">
        <f>'2-ORÇAMENTO'!DYU36</f>
        <v>0</v>
      </c>
      <c r="DYV40" s="714">
        <f>'2-ORÇAMENTO'!DYX36</f>
        <v>0</v>
      </c>
      <c r="DYW40" s="713">
        <f>'2-ORÇAMENTO'!DYW36</f>
        <v>0</v>
      </c>
      <c r="DYX40" s="714">
        <f>'2-ORÇAMENTO'!DYZ36</f>
        <v>0</v>
      </c>
      <c r="DYY40" s="713">
        <f>'2-ORÇAMENTO'!DYY36</f>
        <v>0</v>
      </c>
      <c r="DYZ40" s="714">
        <f>'2-ORÇAMENTO'!DZB36</f>
        <v>0</v>
      </c>
      <c r="DZA40" s="713">
        <f>'2-ORÇAMENTO'!DZA36</f>
        <v>0</v>
      </c>
      <c r="DZB40" s="714">
        <f>'2-ORÇAMENTO'!DZD36</f>
        <v>0</v>
      </c>
      <c r="DZC40" s="713">
        <f>'2-ORÇAMENTO'!DZC36</f>
        <v>0</v>
      </c>
      <c r="DZD40" s="714">
        <f>'2-ORÇAMENTO'!DZF36</f>
        <v>0</v>
      </c>
      <c r="DZE40" s="713">
        <f>'2-ORÇAMENTO'!DZE36</f>
        <v>0</v>
      </c>
      <c r="DZF40" s="714">
        <f>'2-ORÇAMENTO'!DZH36</f>
        <v>0</v>
      </c>
      <c r="DZG40" s="713">
        <f>'2-ORÇAMENTO'!DZG36</f>
        <v>0</v>
      </c>
      <c r="DZH40" s="714">
        <f>'2-ORÇAMENTO'!DZJ36</f>
        <v>0</v>
      </c>
      <c r="DZI40" s="713">
        <f>'2-ORÇAMENTO'!DZI36</f>
        <v>0</v>
      </c>
      <c r="DZJ40" s="714">
        <f>'2-ORÇAMENTO'!DZL36</f>
        <v>0</v>
      </c>
      <c r="DZK40" s="713">
        <f>'2-ORÇAMENTO'!DZK36</f>
        <v>0</v>
      </c>
      <c r="DZL40" s="714">
        <f>'2-ORÇAMENTO'!DZN36</f>
        <v>0</v>
      </c>
      <c r="DZM40" s="713">
        <f>'2-ORÇAMENTO'!DZM36</f>
        <v>0</v>
      </c>
      <c r="DZN40" s="714">
        <f>'2-ORÇAMENTO'!DZP36</f>
        <v>0</v>
      </c>
      <c r="DZO40" s="713">
        <f>'2-ORÇAMENTO'!DZO36</f>
        <v>0</v>
      </c>
      <c r="DZP40" s="714">
        <f>'2-ORÇAMENTO'!DZR36</f>
        <v>0</v>
      </c>
      <c r="DZQ40" s="713">
        <f>'2-ORÇAMENTO'!DZQ36</f>
        <v>0</v>
      </c>
      <c r="DZR40" s="714">
        <f>'2-ORÇAMENTO'!DZT36</f>
        <v>0</v>
      </c>
      <c r="DZS40" s="713">
        <f>'2-ORÇAMENTO'!DZS36</f>
        <v>0</v>
      </c>
      <c r="DZT40" s="714">
        <f>'2-ORÇAMENTO'!DZV36</f>
        <v>0</v>
      </c>
      <c r="DZU40" s="713">
        <f>'2-ORÇAMENTO'!DZU36</f>
        <v>0</v>
      </c>
      <c r="DZV40" s="714">
        <f>'2-ORÇAMENTO'!DZX36</f>
        <v>0</v>
      </c>
      <c r="DZW40" s="713">
        <f>'2-ORÇAMENTO'!DZW36</f>
        <v>0</v>
      </c>
      <c r="DZX40" s="714">
        <f>'2-ORÇAMENTO'!DZZ36</f>
        <v>0</v>
      </c>
      <c r="DZY40" s="713">
        <f>'2-ORÇAMENTO'!DZY36</f>
        <v>0</v>
      </c>
      <c r="DZZ40" s="714">
        <f>'2-ORÇAMENTO'!EAB36</f>
        <v>0</v>
      </c>
      <c r="EAA40" s="713">
        <f>'2-ORÇAMENTO'!EAA36</f>
        <v>0</v>
      </c>
      <c r="EAB40" s="714">
        <f>'2-ORÇAMENTO'!EAD36</f>
        <v>0</v>
      </c>
      <c r="EAC40" s="713">
        <f>'2-ORÇAMENTO'!EAC36</f>
        <v>0</v>
      </c>
      <c r="EAD40" s="714">
        <f>'2-ORÇAMENTO'!EAF36</f>
        <v>0</v>
      </c>
      <c r="EAE40" s="713">
        <f>'2-ORÇAMENTO'!EAE36</f>
        <v>0</v>
      </c>
      <c r="EAF40" s="714">
        <f>'2-ORÇAMENTO'!EAH36</f>
        <v>0</v>
      </c>
      <c r="EAG40" s="713">
        <f>'2-ORÇAMENTO'!EAG36</f>
        <v>0</v>
      </c>
      <c r="EAH40" s="714">
        <f>'2-ORÇAMENTO'!EAJ36</f>
        <v>0</v>
      </c>
      <c r="EAI40" s="713">
        <f>'2-ORÇAMENTO'!EAI36</f>
        <v>0</v>
      </c>
      <c r="EAJ40" s="714">
        <f>'2-ORÇAMENTO'!EAL36</f>
        <v>0</v>
      </c>
      <c r="EAK40" s="713">
        <f>'2-ORÇAMENTO'!EAK36</f>
        <v>0</v>
      </c>
      <c r="EAL40" s="714">
        <f>'2-ORÇAMENTO'!EAN36</f>
        <v>0</v>
      </c>
      <c r="EAM40" s="713">
        <f>'2-ORÇAMENTO'!EAM36</f>
        <v>0</v>
      </c>
      <c r="EAN40" s="714">
        <f>'2-ORÇAMENTO'!EAP36</f>
        <v>0</v>
      </c>
      <c r="EAO40" s="713">
        <f>'2-ORÇAMENTO'!EAO36</f>
        <v>0</v>
      </c>
      <c r="EAP40" s="714">
        <f>'2-ORÇAMENTO'!EAR36</f>
        <v>0</v>
      </c>
      <c r="EAQ40" s="713">
        <f>'2-ORÇAMENTO'!EAQ36</f>
        <v>0</v>
      </c>
      <c r="EAR40" s="714">
        <f>'2-ORÇAMENTO'!EAT36</f>
        <v>0</v>
      </c>
      <c r="EAS40" s="713">
        <f>'2-ORÇAMENTO'!EAS36</f>
        <v>0</v>
      </c>
      <c r="EAT40" s="714">
        <f>'2-ORÇAMENTO'!EAV36</f>
        <v>0</v>
      </c>
      <c r="EAU40" s="713">
        <f>'2-ORÇAMENTO'!EAU36</f>
        <v>0</v>
      </c>
      <c r="EAV40" s="714">
        <f>'2-ORÇAMENTO'!EAX36</f>
        <v>0</v>
      </c>
      <c r="EAW40" s="713">
        <f>'2-ORÇAMENTO'!EAW36</f>
        <v>0</v>
      </c>
      <c r="EAX40" s="714">
        <f>'2-ORÇAMENTO'!EAZ36</f>
        <v>0</v>
      </c>
      <c r="EAY40" s="713">
        <f>'2-ORÇAMENTO'!EAY36</f>
        <v>0</v>
      </c>
      <c r="EAZ40" s="714">
        <f>'2-ORÇAMENTO'!EBB36</f>
        <v>0</v>
      </c>
      <c r="EBA40" s="713">
        <f>'2-ORÇAMENTO'!EBA36</f>
        <v>0</v>
      </c>
      <c r="EBB40" s="714">
        <f>'2-ORÇAMENTO'!EBD36</f>
        <v>0</v>
      </c>
      <c r="EBC40" s="713">
        <f>'2-ORÇAMENTO'!EBC36</f>
        <v>0</v>
      </c>
      <c r="EBD40" s="714">
        <f>'2-ORÇAMENTO'!EBF36</f>
        <v>0</v>
      </c>
      <c r="EBE40" s="713">
        <f>'2-ORÇAMENTO'!EBE36</f>
        <v>0</v>
      </c>
      <c r="EBF40" s="714">
        <f>'2-ORÇAMENTO'!EBH36</f>
        <v>0</v>
      </c>
      <c r="EBG40" s="713">
        <f>'2-ORÇAMENTO'!EBG36</f>
        <v>0</v>
      </c>
      <c r="EBH40" s="714">
        <f>'2-ORÇAMENTO'!EBJ36</f>
        <v>0</v>
      </c>
      <c r="EBI40" s="713">
        <f>'2-ORÇAMENTO'!EBI36</f>
        <v>0</v>
      </c>
      <c r="EBJ40" s="714">
        <f>'2-ORÇAMENTO'!EBL36</f>
        <v>0</v>
      </c>
      <c r="EBK40" s="713">
        <f>'2-ORÇAMENTO'!EBK36</f>
        <v>0</v>
      </c>
      <c r="EBL40" s="714">
        <f>'2-ORÇAMENTO'!EBN36</f>
        <v>0</v>
      </c>
      <c r="EBM40" s="713">
        <f>'2-ORÇAMENTO'!EBM36</f>
        <v>0</v>
      </c>
      <c r="EBN40" s="714">
        <f>'2-ORÇAMENTO'!EBP36</f>
        <v>0</v>
      </c>
      <c r="EBO40" s="713">
        <f>'2-ORÇAMENTO'!EBO36</f>
        <v>0</v>
      </c>
      <c r="EBP40" s="714">
        <f>'2-ORÇAMENTO'!EBR36</f>
        <v>0</v>
      </c>
      <c r="EBQ40" s="713">
        <f>'2-ORÇAMENTO'!EBQ36</f>
        <v>0</v>
      </c>
      <c r="EBR40" s="714">
        <f>'2-ORÇAMENTO'!EBT36</f>
        <v>0</v>
      </c>
      <c r="EBS40" s="713">
        <f>'2-ORÇAMENTO'!EBS36</f>
        <v>0</v>
      </c>
      <c r="EBT40" s="714">
        <f>'2-ORÇAMENTO'!EBV36</f>
        <v>0</v>
      </c>
      <c r="EBU40" s="713">
        <f>'2-ORÇAMENTO'!EBU36</f>
        <v>0</v>
      </c>
      <c r="EBV40" s="714">
        <f>'2-ORÇAMENTO'!EBX36</f>
        <v>0</v>
      </c>
      <c r="EBW40" s="713">
        <f>'2-ORÇAMENTO'!EBW36</f>
        <v>0</v>
      </c>
      <c r="EBX40" s="714">
        <f>'2-ORÇAMENTO'!EBZ36</f>
        <v>0</v>
      </c>
      <c r="EBY40" s="713">
        <f>'2-ORÇAMENTO'!EBY36</f>
        <v>0</v>
      </c>
      <c r="EBZ40" s="714">
        <f>'2-ORÇAMENTO'!ECB36</f>
        <v>0</v>
      </c>
      <c r="ECA40" s="713">
        <f>'2-ORÇAMENTO'!ECA36</f>
        <v>0</v>
      </c>
      <c r="ECB40" s="714">
        <f>'2-ORÇAMENTO'!ECD36</f>
        <v>0</v>
      </c>
      <c r="ECC40" s="713">
        <f>'2-ORÇAMENTO'!ECC36</f>
        <v>0</v>
      </c>
      <c r="ECD40" s="714">
        <f>'2-ORÇAMENTO'!ECF36</f>
        <v>0</v>
      </c>
      <c r="ECE40" s="713">
        <f>'2-ORÇAMENTO'!ECE36</f>
        <v>0</v>
      </c>
      <c r="ECF40" s="714">
        <f>'2-ORÇAMENTO'!ECH36</f>
        <v>0</v>
      </c>
      <c r="ECG40" s="713">
        <f>'2-ORÇAMENTO'!ECG36</f>
        <v>0</v>
      </c>
      <c r="ECH40" s="714">
        <f>'2-ORÇAMENTO'!ECJ36</f>
        <v>0</v>
      </c>
      <c r="ECI40" s="713">
        <f>'2-ORÇAMENTO'!ECI36</f>
        <v>0</v>
      </c>
      <c r="ECJ40" s="714">
        <f>'2-ORÇAMENTO'!ECL36</f>
        <v>0</v>
      </c>
      <c r="ECK40" s="713">
        <f>'2-ORÇAMENTO'!ECK36</f>
        <v>0</v>
      </c>
      <c r="ECL40" s="714">
        <f>'2-ORÇAMENTO'!ECN36</f>
        <v>0</v>
      </c>
      <c r="ECM40" s="713">
        <f>'2-ORÇAMENTO'!ECM36</f>
        <v>0</v>
      </c>
      <c r="ECN40" s="714">
        <f>'2-ORÇAMENTO'!ECP36</f>
        <v>0</v>
      </c>
      <c r="ECO40" s="713">
        <f>'2-ORÇAMENTO'!ECO36</f>
        <v>0</v>
      </c>
      <c r="ECP40" s="714">
        <f>'2-ORÇAMENTO'!ECR36</f>
        <v>0</v>
      </c>
      <c r="ECQ40" s="713">
        <f>'2-ORÇAMENTO'!ECQ36</f>
        <v>0</v>
      </c>
      <c r="ECR40" s="714">
        <f>'2-ORÇAMENTO'!ECT36</f>
        <v>0</v>
      </c>
      <c r="ECS40" s="713">
        <f>'2-ORÇAMENTO'!ECS36</f>
        <v>0</v>
      </c>
      <c r="ECT40" s="714">
        <f>'2-ORÇAMENTO'!ECV36</f>
        <v>0</v>
      </c>
      <c r="ECU40" s="713">
        <f>'2-ORÇAMENTO'!ECU36</f>
        <v>0</v>
      </c>
      <c r="ECV40" s="714">
        <f>'2-ORÇAMENTO'!ECX36</f>
        <v>0</v>
      </c>
      <c r="ECW40" s="713">
        <f>'2-ORÇAMENTO'!ECW36</f>
        <v>0</v>
      </c>
      <c r="ECX40" s="714">
        <f>'2-ORÇAMENTO'!ECZ36</f>
        <v>0</v>
      </c>
      <c r="ECY40" s="713">
        <f>'2-ORÇAMENTO'!ECY36</f>
        <v>0</v>
      </c>
      <c r="ECZ40" s="714">
        <f>'2-ORÇAMENTO'!EDB36</f>
        <v>0</v>
      </c>
      <c r="EDA40" s="713">
        <f>'2-ORÇAMENTO'!EDA36</f>
        <v>0</v>
      </c>
      <c r="EDB40" s="714">
        <f>'2-ORÇAMENTO'!EDD36</f>
        <v>0</v>
      </c>
      <c r="EDC40" s="713">
        <f>'2-ORÇAMENTO'!EDC36</f>
        <v>0</v>
      </c>
      <c r="EDD40" s="714">
        <f>'2-ORÇAMENTO'!EDF36</f>
        <v>0</v>
      </c>
      <c r="EDE40" s="713">
        <f>'2-ORÇAMENTO'!EDE36</f>
        <v>0</v>
      </c>
      <c r="EDF40" s="714">
        <f>'2-ORÇAMENTO'!EDH36</f>
        <v>0</v>
      </c>
      <c r="EDG40" s="713">
        <f>'2-ORÇAMENTO'!EDG36</f>
        <v>0</v>
      </c>
      <c r="EDH40" s="714">
        <f>'2-ORÇAMENTO'!EDJ36</f>
        <v>0</v>
      </c>
      <c r="EDI40" s="713">
        <f>'2-ORÇAMENTO'!EDI36</f>
        <v>0</v>
      </c>
      <c r="EDJ40" s="714">
        <f>'2-ORÇAMENTO'!EDL36</f>
        <v>0</v>
      </c>
      <c r="EDK40" s="713">
        <f>'2-ORÇAMENTO'!EDK36</f>
        <v>0</v>
      </c>
      <c r="EDL40" s="714">
        <f>'2-ORÇAMENTO'!EDN36</f>
        <v>0</v>
      </c>
      <c r="EDM40" s="713">
        <f>'2-ORÇAMENTO'!EDM36</f>
        <v>0</v>
      </c>
      <c r="EDN40" s="714">
        <f>'2-ORÇAMENTO'!EDP36</f>
        <v>0</v>
      </c>
      <c r="EDO40" s="713">
        <f>'2-ORÇAMENTO'!EDO36</f>
        <v>0</v>
      </c>
      <c r="EDP40" s="714">
        <f>'2-ORÇAMENTO'!EDR36</f>
        <v>0</v>
      </c>
      <c r="EDQ40" s="713">
        <f>'2-ORÇAMENTO'!EDQ36</f>
        <v>0</v>
      </c>
      <c r="EDR40" s="714">
        <f>'2-ORÇAMENTO'!EDT36</f>
        <v>0</v>
      </c>
      <c r="EDS40" s="713">
        <f>'2-ORÇAMENTO'!EDS36</f>
        <v>0</v>
      </c>
      <c r="EDT40" s="714">
        <f>'2-ORÇAMENTO'!EDV36</f>
        <v>0</v>
      </c>
      <c r="EDU40" s="713">
        <f>'2-ORÇAMENTO'!EDU36</f>
        <v>0</v>
      </c>
      <c r="EDV40" s="714">
        <f>'2-ORÇAMENTO'!EDX36</f>
        <v>0</v>
      </c>
      <c r="EDW40" s="713">
        <f>'2-ORÇAMENTO'!EDW36</f>
        <v>0</v>
      </c>
      <c r="EDX40" s="714">
        <f>'2-ORÇAMENTO'!EDZ36</f>
        <v>0</v>
      </c>
      <c r="EDY40" s="713">
        <f>'2-ORÇAMENTO'!EDY36</f>
        <v>0</v>
      </c>
      <c r="EDZ40" s="714">
        <f>'2-ORÇAMENTO'!EEB36</f>
        <v>0</v>
      </c>
      <c r="EEA40" s="713">
        <f>'2-ORÇAMENTO'!EEA36</f>
        <v>0</v>
      </c>
      <c r="EEB40" s="714">
        <f>'2-ORÇAMENTO'!EED36</f>
        <v>0</v>
      </c>
      <c r="EEC40" s="713">
        <f>'2-ORÇAMENTO'!EEC36</f>
        <v>0</v>
      </c>
      <c r="EED40" s="714">
        <f>'2-ORÇAMENTO'!EEF36</f>
        <v>0</v>
      </c>
      <c r="EEE40" s="713">
        <f>'2-ORÇAMENTO'!EEE36</f>
        <v>0</v>
      </c>
      <c r="EEF40" s="714">
        <f>'2-ORÇAMENTO'!EEH36</f>
        <v>0</v>
      </c>
      <c r="EEG40" s="713">
        <f>'2-ORÇAMENTO'!EEG36</f>
        <v>0</v>
      </c>
      <c r="EEH40" s="714">
        <f>'2-ORÇAMENTO'!EEJ36</f>
        <v>0</v>
      </c>
      <c r="EEI40" s="713">
        <f>'2-ORÇAMENTO'!EEI36</f>
        <v>0</v>
      </c>
      <c r="EEJ40" s="714">
        <f>'2-ORÇAMENTO'!EEL36</f>
        <v>0</v>
      </c>
      <c r="EEK40" s="713">
        <f>'2-ORÇAMENTO'!EEK36</f>
        <v>0</v>
      </c>
      <c r="EEL40" s="714">
        <f>'2-ORÇAMENTO'!EEN36</f>
        <v>0</v>
      </c>
      <c r="EEM40" s="713">
        <f>'2-ORÇAMENTO'!EEM36</f>
        <v>0</v>
      </c>
      <c r="EEN40" s="714">
        <f>'2-ORÇAMENTO'!EEP36</f>
        <v>0</v>
      </c>
      <c r="EEO40" s="713">
        <f>'2-ORÇAMENTO'!EEO36</f>
        <v>0</v>
      </c>
      <c r="EEP40" s="714">
        <f>'2-ORÇAMENTO'!EER36</f>
        <v>0</v>
      </c>
      <c r="EEQ40" s="713">
        <f>'2-ORÇAMENTO'!EEQ36</f>
        <v>0</v>
      </c>
      <c r="EER40" s="714">
        <f>'2-ORÇAMENTO'!EET36</f>
        <v>0</v>
      </c>
      <c r="EES40" s="713">
        <f>'2-ORÇAMENTO'!EES36</f>
        <v>0</v>
      </c>
      <c r="EET40" s="714">
        <f>'2-ORÇAMENTO'!EEV36</f>
        <v>0</v>
      </c>
      <c r="EEU40" s="713">
        <f>'2-ORÇAMENTO'!EEU36</f>
        <v>0</v>
      </c>
      <c r="EEV40" s="714">
        <f>'2-ORÇAMENTO'!EEX36</f>
        <v>0</v>
      </c>
      <c r="EEW40" s="713">
        <f>'2-ORÇAMENTO'!EEW36</f>
        <v>0</v>
      </c>
      <c r="EEX40" s="714">
        <f>'2-ORÇAMENTO'!EEZ36</f>
        <v>0</v>
      </c>
      <c r="EEY40" s="713">
        <f>'2-ORÇAMENTO'!EEY36</f>
        <v>0</v>
      </c>
      <c r="EEZ40" s="714">
        <f>'2-ORÇAMENTO'!EFB36</f>
        <v>0</v>
      </c>
      <c r="EFA40" s="713">
        <f>'2-ORÇAMENTO'!EFA36</f>
        <v>0</v>
      </c>
      <c r="EFB40" s="714">
        <f>'2-ORÇAMENTO'!EFD36</f>
        <v>0</v>
      </c>
      <c r="EFC40" s="713">
        <f>'2-ORÇAMENTO'!EFC36</f>
        <v>0</v>
      </c>
      <c r="EFD40" s="714">
        <f>'2-ORÇAMENTO'!EFF36</f>
        <v>0</v>
      </c>
      <c r="EFE40" s="713">
        <f>'2-ORÇAMENTO'!EFE36</f>
        <v>0</v>
      </c>
      <c r="EFF40" s="714">
        <f>'2-ORÇAMENTO'!EFH36</f>
        <v>0</v>
      </c>
      <c r="EFG40" s="713">
        <f>'2-ORÇAMENTO'!EFG36</f>
        <v>0</v>
      </c>
      <c r="EFH40" s="714">
        <f>'2-ORÇAMENTO'!EFJ36</f>
        <v>0</v>
      </c>
      <c r="EFI40" s="713">
        <f>'2-ORÇAMENTO'!EFI36</f>
        <v>0</v>
      </c>
      <c r="EFJ40" s="714">
        <f>'2-ORÇAMENTO'!EFL36</f>
        <v>0</v>
      </c>
      <c r="EFK40" s="713">
        <f>'2-ORÇAMENTO'!EFK36</f>
        <v>0</v>
      </c>
      <c r="EFL40" s="714">
        <f>'2-ORÇAMENTO'!EFN36</f>
        <v>0</v>
      </c>
      <c r="EFM40" s="713">
        <f>'2-ORÇAMENTO'!EFM36</f>
        <v>0</v>
      </c>
      <c r="EFN40" s="714">
        <f>'2-ORÇAMENTO'!EFP36</f>
        <v>0</v>
      </c>
      <c r="EFO40" s="713">
        <f>'2-ORÇAMENTO'!EFO36</f>
        <v>0</v>
      </c>
      <c r="EFP40" s="714">
        <f>'2-ORÇAMENTO'!EFR36</f>
        <v>0</v>
      </c>
      <c r="EFQ40" s="713">
        <f>'2-ORÇAMENTO'!EFQ36</f>
        <v>0</v>
      </c>
      <c r="EFR40" s="714">
        <f>'2-ORÇAMENTO'!EFT36</f>
        <v>0</v>
      </c>
      <c r="EFS40" s="713">
        <f>'2-ORÇAMENTO'!EFS36</f>
        <v>0</v>
      </c>
      <c r="EFT40" s="714">
        <f>'2-ORÇAMENTO'!EFV36</f>
        <v>0</v>
      </c>
      <c r="EFU40" s="713">
        <f>'2-ORÇAMENTO'!EFU36</f>
        <v>0</v>
      </c>
      <c r="EFV40" s="714">
        <f>'2-ORÇAMENTO'!EFX36</f>
        <v>0</v>
      </c>
      <c r="EFW40" s="713">
        <f>'2-ORÇAMENTO'!EFW36</f>
        <v>0</v>
      </c>
      <c r="EFX40" s="714">
        <f>'2-ORÇAMENTO'!EFZ36</f>
        <v>0</v>
      </c>
      <c r="EFY40" s="713">
        <f>'2-ORÇAMENTO'!EFY36</f>
        <v>0</v>
      </c>
      <c r="EFZ40" s="714">
        <f>'2-ORÇAMENTO'!EGB36</f>
        <v>0</v>
      </c>
      <c r="EGA40" s="713">
        <f>'2-ORÇAMENTO'!EGA36</f>
        <v>0</v>
      </c>
      <c r="EGB40" s="714">
        <f>'2-ORÇAMENTO'!EGD36</f>
        <v>0</v>
      </c>
      <c r="EGC40" s="713">
        <f>'2-ORÇAMENTO'!EGC36</f>
        <v>0</v>
      </c>
      <c r="EGD40" s="714">
        <f>'2-ORÇAMENTO'!EGF36</f>
        <v>0</v>
      </c>
      <c r="EGE40" s="713">
        <f>'2-ORÇAMENTO'!EGE36</f>
        <v>0</v>
      </c>
      <c r="EGF40" s="714">
        <f>'2-ORÇAMENTO'!EGH36</f>
        <v>0</v>
      </c>
      <c r="EGG40" s="713">
        <f>'2-ORÇAMENTO'!EGG36</f>
        <v>0</v>
      </c>
      <c r="EGH40" s="714">
        <f>'2-ORÇAMENTO'!EGJ36</f>
        <v>0</v>
      </c>
      <c r="EGI40" s="713">
        <f>'2-ORÇAMENTO'!EGI36</f>
        <v>0</v>
      </c>
      <c r="EGJ40" s="714">
        <f>'2-ORÇAMENTO'!EGL36</f>
        <v>0</v>
      </c>
      <c r="EGK40" s="713">
        <f>'2-ORÇAMENTO'!EGK36</f>
        <v>0</v>
      </c>
      <c r="EGL40" s="714">
        <f>'2-ORÇAMENTO'!EGN36</f>
        <v>0</v>
      </c>
      <c r="EGM40" s="713">
        <f>'2-ORÇAMENTO'!EGM36</f>
        <v>0</v>
      </c>
      <c r="EGN40" s="714">
        <f>'2-ORÇAMENTO'!EGP36</f>
        <v>0</v>
      </c>
      <c r="EGO40" s="713">
        <f>'2-ORÇAMENTO'!EGO36</f>
        <v>0</v>
      </c>
      <c r="EGP40" s="714">
        <f>'2-ORÇAMENTO'!EGR36</f>
        <v>0</v>
      </c>
      <c r="EGQ40" s="713">
        <f>'2-ORÇAMENTO'!EGQ36</f>
        <v>0</v>
      </c>
      <c r="EGR40" s="714">
        <f>'2-ORÇAMENTO'!EGT36</f>
        <v>0</v>
      </c>
      <c r="EGS40" s="713">
        <f>'2-ORÇAMENTO'!EGS36</f>
        <v>0</v>
      </c>
      <c r="EGT40" s="714">
        <f>'2-ORÇAMENTO'!EGV36</f>
        <v>0</v>
      </c>
      <c r="EGU40" s="713">
        <f>'2-ORÇAMENTO'!EGU36</f>
        <v>0</v>
      </c>
      <c r="EGV40" s="714">
        <f>'2-ORÇAMENTO'!EGX36</f>
        <v>0</v>
      </c>
      <c r="EGW40" s="713">
        <f>'2-ORÇAMENTO'!EGW36</f>
        <v>0</v>
      </c>
      <c r="EGX40" s="714">
        <f>'2-ORÇAMENTO'!EGZ36</f>
        <v>0</v>
      </c>
      <c r="EGY40" s="713">
        <f>'2-ORÇAMENTO'!EGY36</f>
        <v>0</v>
      </c>
      <c r="EGZ40" s="714">
        <f>'2-ORÇAMENTO'!EHB36</f>
        <v>0</v>
      </c>
      <c r="EHA40" s="713">
        <f>'2-ORÇAMENTO'!EHA36</f>
        <v>0</v>
      </c>
      <c r="EHB40" s="714">
        <f>'2-ORÇAMENTO'!EHD36</f>
        <v>0</v>
      </c>
      <c r="EHC40" s="713">
        <f>'2-ORÇAMENTO'!EHC36</f>
        <v>0</v>
      </c>
      <c r="EHD40" s="714">
        <f>'2-ORÇAMENTO'!EHF36</f>
        <v>0</v>
      </c>
      <c r="EHE40" s="713">
        <f>'2-ORÇAMENTO'!EHE36</f>
        <v>0</v>
      </c>
      <c r="EHF40" s="714">
        <f>'2-ORÇAMENTO'!EHH36</f>
        <v>0</v>
      </c>
      <c r="EHG40" s="713">
        <f>'2-ORÇAMENTO'!EHG36</f>
        <v>0</v>
      </c>
      <c r="EHH40" s="714">
        <f>'2-ORÇAMENTO'!EHJ36</f>
        <v>0</v>
      </c>
      <c r="EHI40" s="713">
        <f>'2-ORÇAMENTO'!EHI36</f>
        <v>0</v>
      </c>
      <c r="EHJ40" s="714">
        <f>'2-ORÇAMENTO'!EHL36</f>
        <v>0</v>
      </c>
      <c r="EHK40" s="713">
        <f>'2-ORÇAMENTO'!EHK36</f>
        <v>0</v>
      </c>
      <c r="EHL40" s="714">
        <f>'2-ORÇAMENTO'!EHN36</f>
        <v>0</v>
      </c>
      <c r="EHM40" s="713">
        <f>'2-ORÇAMENTO'!EHM36</f>
        <v>0</v>
      </c>
      <c r="EHN40" s="714">
        <f>'2-ORÇAMENTO'!EHP36</f>
        <v>0</v>
      </c>
      <c r="EHO40" s="713">
        <f>'2-ORÇAMENTO'!EHO36</f>
        <v>0</v>
      </c>
      <c r="EHP40" s="714">
        <f>'2-ORÇAMENTO'!EHR36</f>
        <v>0</v>
      </c>
      <c r="EHQ40" s="713">
        <f>'2-ORÇAMENTO'!EHQ36</f>
        <v>0</v>
      </c>
      <c r="EHR40" s="714">
        <f>'2-ORÇAMENTO'!EHT36</f>
        <v>0</v>
      </c>
      <c r="EHS40" s="713">
        <f>'2-ORÇAMENTO'!EHS36</f>
        <v>0</v>
      </c>
      <c r="EHT40" s="714">
        <f>'2-ORÇAMENTO'!EHV36</f>
        <v>0</v>
      </c>
      <c r="EHU40" s="713">
        <f>'2-ORÇAMENTO'!EHU36</f>
        <v>0</v>
      </c>
      <c r="EHV40" s="714">
        <f>'2-ORÇAMENTO'!EHX36</f>
        <v>0</v>
      </c>
      <c r="EHW40" s="713">
        <f>'2-ORÇAMENTO'!EHW36</f>
        <v>0</v>
      </c>
      <c r="EHX40" s="714">
        <f>'2-ORÇAMENTO'!EHZ36</f>
        <v>0</v>
      </c>
      <c r="EHY40" s="713">
        <f>'2-ORÇAMENTO'!EHY36</f>
        <v>0</v>
      </c>
      <c r="EHZ40" s="714">
        <f>'2-ORÇAMENTO'!EIB36</f>
        <v>0</v>
      </c>
      <c r="EIA40" s="713">
        <f>'2-ORÇAMENTO'!EIA36</f>
        <v>0</v>
      </c>
      <c r="EIB40" s="714">
        <f>'2-ORÇAMENTO'!EID36</f>
        <v>0</v>
      </c>
      <c r="EIC40" s="713">
        <f>'2-ORÇAMENTO'!EIC36</f>
        <v>0</v>
      </c>
      <c r="EID40" s="714">
        <f>'2-ORÇAMENTO'!EIF36</f>
        <v>0</v>
      </c>
      <c r="EIE40" s="713">
        <f>'2-ORÇAMENTO'!EIE36</f>
        <v>0</v>
      </c>
      <c r="EIF40" s="714">
        <f>'2-ORÇAMENTO'!EIH36</f>
        <v>0</v>
      </c>
      <c r="EIG40" s="713">
        <f>'2-ORÇAMENTO'!EIG36</f>
        <v>0</v>
      </c>
      <c r="EIH40" s="714">
        <f>'2-ORÇAMENTO'!EIJ36</f>
        <v>0</v>
      </c>
      <c r="EII40" s="713">
        <f>'2-ORÇAMENTO'!EII36</f>
        <v>0</v>
      </c>
      <c r="EIJ40" s="714">
        <f>'2-ORÇAMENTO'!EIL36</f>
        <v>0</v>
      </c>
      <c r="EIK40" s="713">
        <f>'2-ORÇAMENTO'!EIK36</f>
        <v>0</v>
      </c>
      <c r="EIL40" s="714">
        <f>'2-ORÇAMENTO'!EIN36</f>
        <v>0</v>
      </c>
      <c r="EIM40" s="713">
        <f>'2-ORÇAMENTO'!EIM36</f>
        <v>0</v>
      </c>
      <c r="EIN40" s="714">
        <f>'2-ORÇAMENTO'!EIP36</f>
        <v>0</v>
      </c>
      <c r="EIO40" s="713">
        <f>'2-ORÇAMENTO'!EIO36</f>
        <v>0</v>
      </c>
      <c r="EIP40" s="714">
        <f>'2-ORÇAMENTO'!EIR36</f>
        <v>0</v>
      </c>
      <c r="EIQ40" s="713">
        <f>'2-ORÇAMENTO'!EIQ36</f>
        <v>0</v>
      </c>
      <c r="EIR40" s="714">
        <f>'2-ORÇAMENTO'!EIT36</f>
        <v>0</v>
      </c>
      <c r="EIS40" s="713">
        <f>'2-ORÇAMENTO'!EIS36</f>
        <v>0</v>
      </c>
      <c r="EIT40" s="714">
        <f>'2-ORÇAMENTO'!EIV36</f>
        <v>0</v>
      </c>
      <c r="EIU40" s="713">
        <f>'2-ORÇAMENTO'!EIU36</f>
        <v>0</v>
      </c>
      <c r="EIV40" s="714">
        <f>'2-ORÇAMENTO'!EIX36</f>
        <v>0</v>
      </c>
      <c r="EIW40" s="713">
        <f>'2-ORÇAMENTO'!EIW36</f>
        <v>0</v>
      </c>
      <c r="EIX40" s="714">
        <f>'2-ORÇAMENTO'!EIZ36</f>
        <v>0</v>
      </c>
      <c r="EIY40" s="713">
        <f>'2-ORÇAMENTO'!EIY36</f>
        <v>0</v>
      </c>
      <c r="EIZ40" s="714">
        <f>'2-ORÇAMENTO'!EJB36</f>
        <v>0</v>
      </c>
      <c r="EJA40" s="713">
        <f>'2-ORÇAMENTO'!EJA36</f>
        <v>0</v>
      </c>
      <c r="EJB40" s="714">
        <f>'2-ORÇAMENTO'!EJD36</f>
        <v>0</v>
      </c>
      <c r="EJC40" s="713">
        <f>'2-ORÇAMENTO'!EJC36</f>
        <v>0</v>
      </c>
      <c r="EJD40" s="714">
        <f>'2-ORÇAMENTO'!EJF36</f>
        <v>0</v>
      </c>
      <c r="EJE40" s="713">
        <f>'2-ORÇAMENTO'!EJE36</f>
        <v>0</v>
      </c>
      <c r="EJF40" s="714">
        <f>'2-ORÇAMENTO'!EJH36</f>
        <v>0</v>
      </c>
      <c r="EJG40" s="713">
        <f>'2-ORÇAMENTO'!EJG36</f>
        <v>0</v>
      </c>
      <c r="EJH40" s="714">
        <f>'2-ORÇAMENTO'!EJJ36</f>
        <v>0</v>
      </c>
      <c r="EJI40" s="713">
        <f>'2-ORÇAMENTO'!EJI36</f>
        <v>0</v>
      </c>
      <c r="EJJ40" s="714">
        <f>'2-ORÇAMENTO'!EJL36</f>
        <v>0</v>
      </c>
      <c r="EJK40" s="713">
        <f>'2-ORÇAMENTO'!EJK36</f>
        <v>0</v>
      </c>
      <c r="EJL40" s="714">
        <f>'2-ORÇAMENTO'!EJN36</f>
        <v>0</v>
      </c>
      <c r="EJM40" s="713">
        <f>'2-ORÇAMENTO'!EJM36</f>
        <v>0</v>
      </c>
      <c r="EJN40" s="714">
        <f>'2-ORÇAMENTO'!EJP36</f>
        <v>0</v>
      </c>
      <c r="EJO40" s="713">
        <f>'2-ORÇAMENTO'!EJO36</f>
        <v>0</v>
      </c>
      <c r="EJP40" s="714">
        <f>'2-ORÇAMENTO'!EJR36</f>
        <v>0</v>
      </c>
      <c r="EJQ40" s="713">
        <f>'2-ORÇAMENTO'!EJQ36</f>
        <v>0</v>
      </c>
      <c r="EJR40" s="714">
        <f>'2-ORÇAMENTO'!EJT36</f>
        <v>0</v>
      </c>
      <c r="EJS40" s="713">
        <f>'2-ORÇAMENTO'!EJS36</f>
        <v>0</v>
      </c>
      <c r="EJT40" s="714">
        <f>'2-ORÇAMENTO'!EJV36</f>
        <v>0</v>
      </c>
      <c r="EJU40" s="713">
        <f>'2-ORÇAMENTO'!EJU36</f>
        <v>0</v>
      </c>
      <c r="EJV40" s="714">
        <f>'2-ORÇAMENTO'!EJX36</f>
        <v>0</v>
      </c>
      <c r="EJW40" s="713">
        <f>'2-ORÇAMENTO'!EJW36</f>
        <v>0</v>
      </c>
      <c r="EJX40" s="714">
        <f>'2-ORÇAMENTO'!EJZ36</f>
        <v>0</v>
      </c>
      <c r="EJY40" s="713">
        <f>'2-ORÇAMENTO'!EJY36</f>
        <v>0</v>
      </c>
      <c r="EJZ40" s="714">
        <f>'2-ORÇAMENTO'!EKB36</f>
        <v>0</v>
      </c>
      <c r="EKA40" s="713">
        <f>'2-ORÇAMENTO'!EKA36</f>
        <v>0</v>
      </c>
      <c r="EKB40" s="714">
        <f>'2-ORÇAMENTO'!EKD36</f>
        <v>0</v>
      </c>
      <c r="EKC40" s="713">
        <f>'2-ORÇAMENTO'!EKC36</f>
        <v>0</v>
      </c>
      <c r="EKD40" s="714">
        <f>'2-ORÇAMENTO'!EKF36</f>
        <v>0</v>
      </c>
      <c r="EKE40" s="713">
        <f>'2-ORÇAMENTO'!EKE36</f>
        <v>0</v>
      </c>
      <c r="EKF40" s="714">
        <f>'2-ORÇAMENTO'!EKH36</f>
        <v>0</v>
      </c>
      <c r="EKG40" s="713">
        <f>'2-ORÇAMENTO'!EKG36</f>
        <v>0</v>
      </c>
      <c r="EKH40" s="714">
        <f>'2-ORÇAMENTO'!EKJ36</f>
        <v>0</v>
      </c>
      <c r="EKI40" s="713">
        <f>'2-ORÇAMENTO'!EKI36</f>
        <v>0</v>
      </c>
      <c r="EKJ40" s="714">
        <f>'2-ORÇAMENTO'!EKL36</f>
        <v>0</v>
      </c>
      <c r="EKK40" s="713">
        <f>'2-ORÇAMENTO'!EKK36</f>
        <v>0</v>
      </c>
      <c r="EKL40" s="714">
        <f>'2-ORÇAMENTO'!EKN36</f>
        <v>0</v>
      </c>
      <c r="EKM40" s="713">
        <f>'2-ORÇAMENTO'!EKM36</f>
        <v>0</v>
      </c>
      <c r="EKN40" s="714">
        <f>'2-ORÇAMENTO'!EKP36</f>
        <v>0</v>
      </c>
      <c r="EKO40" s="713">
        <f>'2-ORÇAMENTO'!EKO36</f>
        <v>0</v>
      </c>
      <c r="EKP40" s="714">
        <f>'2-ORÇAMENTO'!EKR36</f>
        <v>0</v>
      </c>
      <c r="EKQ40" s="713">
        <f>'2-ORÇAMENTO'!EKQ36</f>
        <v>0</v>
      </c>
      <c r="EKR40" s="714">
        <f>'2-ORÇAMENTO'!EKT36</f>
        <v>0</v>
      </c>
      <c r="EKS40" s="713">
        <f>'2-ORÇAMENTO'!EKS36</f>
        <v>0</v>
      </c>
      <c r="EKT40" s="714">
        <f>'2-ORÇAMENTO'!EKV36</f>
        <v>0</v>
      </c>
      <c r="EKU40" s="713">
        <f>'2-ORÇAMENTO'!EKU36</f>
        <v>0</v>
      </c>
      <c r="EKV40" s="714">
        <f>'2-ORÇAMENTO'!EKX36</f>
        <v>0</v>
      </c>
      <c r="EKW40" s="713">
        <f>'2-ORÇAMENTO'!EKW36</f>
        <v>0</v>
      </c>
      <c r="EKX40" s="714">
        <f>'2-ORÇAMENTO'!EKZ36</f>
        <v>0</v>
      </c>
      <c r="EKY40" s="713">
        <f>'2-ORÇAMENTO'!EKY36</f>
        <v>0</v>
      </c>
      <c r="EKZ40" s="714">
        <f>'2-ORÇAMENTO'!ELB36</f>
        <v>0</v>
      </c>
      <c r="ELA40" s="713">
        <f>'2-ORÇAMENTO'!ELA36</f>
        <v>0</v>
      </c>
      <c r="ELB40" s="714">
        <f>'2-ORÇAMENTO'!ELD36</f>
        <v>0</v>
      </c>
      <c r="ELC40" s="713">
        <f>'2-ORÇAMENTO'!ELC36</f>
        <v>0</v>
      </c>
      <c r="ELD40" s="714">
        <f>'2-ORÇAMENTO'!ELF36</f>
        <v>0</v>
      </c>
      <c r="ELE40" s="713">
        <f>'2-ORÇAMENTO'!ELE36</f>
        <v>0</v>
      </c>
      <c r="ELF40" s="714">
        <f>'2-ORÇAMENTO'!ELH36</f>
        <v>0</v>
      </c>
      <c r="ELG40" s="713">
        <f>'2-ORÇAMENTO'!ELG36</f>
        <v>0</v>
      </c>
      <c r="ELH40" s="714">
        <f>'2-ORÇAMENTO'!ELJ36</f>
        <v>0</v>
      </c>
      <c r="ELI40" s="713">
        <f>'2-ORÇAMENTO'!ELI36</f>
        <v>0</v>
      </c>
      <c r="ELJ40" s="714">
        <f>'2-ORÇAMENTO'!ELL36</f>
        <v>0</v>
      </c>
      <c r="ELK40" s="713">
        <f>'2-ORÇAMENTO'!ELK36</f>
        <v>0</v>
      </c>
      <c r="ELL40" s="714">
        <f>'2-ORÇAMENTO'!ELN36</f>
        <v>0</v>
      </c>
      <c r="ELM40" s="713">
        <f>'2-ORÇAMENTO'!ELM36</f>
        <v>0</v>
      </c>
      <c r="ELN40" s="714">
        <f>'2-ORÇAMENTO'!ELP36</f>
        <v>0</v>
      </c>
      <c r="ELO40" s="713">
        <f>'2-ORÇAMENTO'!ELO36</f>
        <v>0</v>
      </c>
      <c r="ELP40" s="714">
        <f>'2-ORÇAMENTO'!ELR36</f>
        <v>0</v>
      </c>
      <c r="ELQ40" s="713">
        <f>'2-ORÇAMENTO'!ELQ36</f>
        <v>0</v>
      </c>
      <c r="ELR40" s="714">
        <f>'2-ORÇAMENTO'!ELT36</f>
        <v>0</v>
      </c>
      <c r="ELS40" s="713">
        <f>'2-ORÇAMENTO'!ELS36</f>
        <v>0</v>
      </c>
      <c r="ELT40" s="714">
        <f>'2-ORÇAMENTO'!ELV36</f>
        <v>0</v>
      </c>
      <c r="ELU40" s="713">
        <f>'2-ORÇAMENTO'!ELU36</f>
        <v>0</v>
      </c>
      <c r="ELV40" s="714">
        <f>'2-ORÇAMENTO'!ELX36</f>
        <v>0</v>
      </c>
      <c r="ELW40" s="713">
        <f>'2-ORÇAMENTO'!ELW36</f>
        <v>0</v>
      </c>
      <c r="ELX40" s="714">
        <f>'2-ORÇAMENTO'!ELZ36</f>
        <v>0</v>
      </c>
      <c r="ELY40" s="713">
        <f>'2-ORÇAMENTO'!ELY36</f>
        <v>0</v>
      </c>
      <c r="ELZ40" s="714">
        <f>'2-ORÇAMENTO'!EMB36</f>
        <v>0</v>
      </c>
      <c r="EMA40" s="713">
        <f>'2-ORÇAMENTO'!EMA36</f>
        <v>0</v>
      </c>
      <c r="EMB40" s="714">
        <f>'2-ORÇAMENTO'!EMD36</f>
        <v>0</v>
      </c>
      <c r="EMC40" s="713">
        <f>'2-ORÇAMENTO'!EMC36</f>
        <v>0</v>
      </c>
      <c r="EMD40" s="714">
        <f>'2-ORÇAMENTO'!EMF36</f>
        <v>0</v>
      </c>
      <c r="EME40" s="713">
        <f>'2-ORÇAMENTO'!EME36</f>
        <v>0</v>
      </c>
      <c r="EMF40" s="714">
        <f>'2-ORÇAMENTO'!EMH36</f>
        <v>0</v>
      </c>
      <c r="EMG40" s="713">
        <f>'2-ORÇAMENTO'!EMG36</f>
        <v>0</v>
      </c>
      <c r="EMH40" s="714">
        <f>'2-ORÇAMENTO'!EMJ36</f>
        <v>0</v>
      </c>
      <c r="EMI40" s="713">
        <f>'2-ORÇAMENTO'!EMI36</f>
        <v>0</v>
      </c>
      <c r="EMJ40" s="714">
        <f>'2-ORÇAMENTO'!EML36</f>
        <v>0</v>
      </c>
      <c r="EMK40" s="713">
        <f>'2-ORÇAMENTO'!EMK36</f>
        <v>0</v>
      </c>
      <c r="EML40" s="714">
        <f>'2-ORÇAMENTO'!EMN36</f>
        <v>0</v>
      </c>
      <c r="EMM40" s="713">
        <f>'2-ORÇAMENTO'!EMM36</f>
        <v>0</v>
      </c>
      <c r="EMN40" s="714">
        <f>'2-ORÇAMENTO'!EMP36</f>
        <v>0</v>
      </c>
      <c r="EMO40" s="713">
        <f>'2-ORÇAMENTO'!EMO36</f>
        <v>0</v>
      </c>
      <c r="EMP40" s="714">
        <f>'2-ORÇAMENTO'!EMR36</f>
        <v>0</v>
      </c>
      <c r="EMQ40" s="713">
        <f>'2-ORÇAMENTO'!EMQ36</f>
        <v>0</v>
      </c>
      <c r="EMR40" s="714">
        <f>'2-ORÇAMENTO'!EMT36</f>
        <v>0</v>
      </c>
      <c r="EMS40" s="713">
        <f>'2-ORÇAMENTO'!EMS36</f>
        <v>0</v>
      </c>
      <c r="EMT40" s="714">
        <f>'2-ORÇAMENTO'!EMV36</f>
        <v>0</v>
      </c>
      <c r="EMU40" s="713">
        <f>'2-ORÇAMENTO'!EMU36</f>
        <v>0</v>
      </c>
      <c r="EMV40" s="714">
        <f>'2-ORÇAMENTO'!EMX36</f>
        <v>0</v>
      </c>
      <c r="EMW40" s="713">
        <f>'2-ORÇAMENTO'!EMW36</f>
        <v>0</v>
      </c>
      <c r="EMX40" s="714">
        <f>'2-ORÇAMENTO'!EMZ36</f>
        <v>0</v>
      </c>
      <c r="EMY40" s="713">
        <f>'2-ORÇAMENTO'!EMY36</f>
        <v>0</v>
      </c>
      <c r="EMZ40" s="714">
        <f>'2-ORÇAMENTO'!ENB36</f>
        <v>0</v>
      </c>
      <c r="ENA40" s="713">
        <f>'2-ORÇAMENTO'!ENA36</f>
        <v>0</v>
      </c>
      <c r="ENB40" s="714">
        <f>'2-ORÇAMENTO'!END36</f>
        <v>0</v>
      </c>
      <c r="ENC40" s="713">
        <f>'2-ORÇAMENTO'!ENC36</f>
        <v>0</v>
      </c>
      <c r="END40" s="714">
        <f>'2-ORÇAMENTO'!ENF36</f>
        <v>0</v>
      </c>
      <c r="ENE40" s="713">
        <f>'2-ORÇAMENTO'!ENE36</f>
        <v>0</v>
      </c>
      <c r="ENF40" s="714">
        <f>'2-ORÇAMENTO'!ENH36</f>
        <v>0</v>
      </c>
      <c r="ENG40" s="713">
        <f>'2-ORÇAMENTO'!ENG36</f>
        <v>0</v>
      </c>
      <c r="ENH40" s="714">
        <f>'2-ORÇAMENTO'!ENJ36</f>
        <v>0</v>
      </c>
      <c r="ENI40" s="713">
        <f>'2-ORÇAMENTO'!ENI36</f>
        <v>0</v>
      </c>
      <c r="ENJ40" s="714">
        <f>'2-ORÇAMENTO'!ENL36</f>
        <v>0</v>
      </c>
      <c r="ENK40" s="713">
        <f>'2-ORÇAMENTO'!ENK36</f>
        <v>0</v>
      </c>
      <c r="ENL40" s="714">
        <f>'2-ORÇAMENTO'!ENN36</f>
        <v>0</v>
      </c>
      <c r="ENM40" s="713">
        <f>'2-ORÇAMENTO'!ENM36</f>
        <v>0</v>
      </c>
      <c r="ENN40" s="714">
        <f>'2-ORÇAMENTO'!ENP36</f>
        <v>0</v>
      </c>
      <c r="ENO40" s="713">
        <f>'2-ORÇAMENTO'!ENO36</f>
        <v>0</v>
      </c>
      <c r="ENP40" s="714">
        <f>'2-ORÇAMENTO'!ENR36</f>
        <v>0</v>
      </c>
      <c r="ENQ40" s="713">
        <f>'2-ORÇAMENTO'!ENQ36</f>
        <v>0</v>
      </c>
      <c r="ENR40" s="714">
        <f>'2-ORÇAMENTO'!ENT36</f>
        <v>0</v>
      </c>
      <c r="ENS40" s="713">
        <f>'2-ORÇAMENTO'!ENS36</f>
        <v>0</v>
      </c>
      <c r="ENT40" s="714">
        <f>'2-ORÇAMENTO'!ENV36</f>
        <v>0</v>
      </c>
      <c r="ENU40" s="713">
        <f>'2-ORÇAMENTO'!ENU36</f>
        <v>0</v>
      </c>
      <c r="ENV40" s="714">
        <f>'2-ORÇAMENTO'!ENX36</f>
        <v>0</v>
      </c>
      <c r="ENW40" s="713">
        <f>'2-ORÇAMENTO'!ENW36</f>
        <v>0</v>
      </c>
      <c r="ENX40" s="714">
        <f>'2-ORÇAMENTO'!ENZ36</f>
        <v>0</v>
      </c>
      <c r="ENY40" s="713">
        <f>'2-ORÇAMENTO'!ENY36</f>
        <v>0</v>
      </c>
      <c r="ENZ40" s="714">
        <f>'2-ORÇAMENTO'!EOB36</f>
        <v>0</v>
      </c>
      <c r="EOA40" s="713">
        <f>'2-ORÇAMENTO'!EOA36</f>
        <v>0</v>
      </c>
      <c r="EOB40" s="714">
        <f>'2-ORÇAMENTO'!EOD36</f>
        <v>0</v>
      </c>
      <c r="EOC40" s="713">
        <f>'2-ORÇAMENTO'!EOC36</f>
        <v>0</v>
      </c>
      <c r="EOD40" s="714">
        <f>'2-ORÇAMENTO'!EOF36</f>
        <v>0</v>
      </c>
      <c r="EOE40" s="713">
        <f>'2-ORÇAMENTO'!EOE36</f>
        <v>0</v>
      </c>
      <c r="EOF40" s="714">
        <f>'2-ORÇAMENTO'!EOH36</f>
        <v>0</v>
      </c>
      <c r="EOG40" s="713">
        <f>'2-ORÇAMENTO'!EOG36</f>
        <v>0</v>
      </c>
      <c r="EOH40" s="714">
        <f>'2-ORÇAMENTO'!EOJ36</f>
        <v>0</v>
      </c>
      <c r="EOI40" s="713">
        <f>'2-ORÇAMENTO'!EOI36</f>
        <v>0</v>
      </c>
      <c r="EOJ40" s="714">
        <f>'2-ORÇAMENTO'!EOL36</f>
        <v>0</v>
      </c>
      <c r="EOK40" s="713">
        <f>'2-ORÇAMENTO'!EOK36</f>
        <v>0</v>
      </c>
      <c r="EOL40" s="714">
        <f>'2-ORÇAMENTO'!EON36</f>
        <v>0</v>
      </c>
      <c r="EOM40" s="713">
        <f>'2-ORÇAMENTO'!EOM36</f>
        <v>0</v>
      </c>
      <c r="EON40" s="714">
        <f>'2-ORÇAMENTO'!EOP36</f>
        <v>0</v>
      </c>
      <c r="EOO40" s="713">
        <f>'2-ORÇAMENTO'!EOO36</f>
        <v>0</v>
      </c>
      <c r="EOP40" s="714">
        <f>'2-ORÇAMENTO'!EOR36</f>
        <v>0</v>
      </c>
      <c r="EOQ40" s="713">
        <f>'2-ORÇAMENTO'!EOQ36</f>
        <v>0</v>
      </c>
      <c r="EOR40" s="714">
        <f>'2-ORÇAMENTO'!EOT36</f>
        <v>0</v>
      </c>
      <c r="EOS40" s="713">
        <f>'2-ORÇAMENTO'!EOS36</f>
        <v>0</v>
      </c>
      <c r="EOT40" s="714">
        <f>'2-ORÇAMENTO'!EOV36</f>
        <v>0</v>
      </c>
      <c r="EOU40" s="713">
        <f>'2-ORÇAMENTO'!EOU36</f>
        <v>0</v>
      </c>
      <c r="EOV40" s="714">
        <f>'2-ORÇAMENTO'!EOX36</f>
        <v>0</v>
      </c>
      <c r="EOW40" s="713">
        <f>'2-ORÇAMENTO'!EOW36</f>
        <v>0</v>
      </c>
      <c r="EOX40" s="714">
        <f>'2-ORÇAMENTO'!EOZ36</f>
        <v>0</v>
      </c>
      <c r="EOY40" s="713">
        <f>'2-ORÇAMENTO'!EOY36</f>
        <v>0</v>
      </c>
      <c r="EOZ40" s="714">
        <f>'2-ORÇAMENTO'!EPB36</f>
        <v>0</v>
      </c>
      <c r="EPA40" s="713">
        <f>'2-ORÇAMENTO'!EPA36</f>
        <v>0</v>
      </c>
      <c r="EPB40" s="714">
        <f>'2-ORÇAMENTO'!EPD36</f>
        <v>0</v>
      </c>
      <c r="EPC40" s="713">
        <f>'2-ORÇAMENTO'!EPC36</f>
        <v>0</v>
      </c>
      <c r="EPD40" s="714">
        <f>'2-ORÇAMENTO'!EPF36</f>
        <v>0</v>
      </c>
      <c r="EPE40" s="713">
        <f>'2-ORÇAMENTO'!EPE36</f>
        <v>0</v>
      </c>
      <c r="EPF40" s="714">
        <f>'2-ORÇAMENTO'!EPH36</f>
        <v>0</v>
      </c>
      <c r="EPG40" s="713">
        <f>'2-ORÇAMENTO'!EPG36</f>
        <v>0</v>
      </c>
      <c r="EPH40" s="714">
        <f>'2-ORÇAMENTO'!EPJ36</f>
        <v>0</v>
      </c>
      <c r="EPI40" s="713">
        <f>'2-ORÇAMENTO'!EPI36</f>
        <v>0</v>
      </c>
      <c r="EPJ40" s="714">
        <f>'2-ORÇAMENTO'!EPL36</f>
        <v>0</v>
      </c>
      <c r="EPK40" s="713">
        <f>'2-ORÇAMENTO'!EPK36</f>
        <v>0</v>
      </c>
      <c r="EPL40" s="714">
        <f>'2-ORÇAMENTO'!EPN36</f>
        <v>0</v>
      </c>
      <c r="EPM40" s="713">
        <f>'2-ORÇAMENTO'!EPM36</f>
        <v>0</v>
      </c>
      <c r="EPN40" s="714">
        <f>'2-ORÇAMENTO'!EPP36</f>
        <v>0</v>
      </c>
      <c r="EPO40" s="713">
        <f>'2-ORÇAMENTO'!EPO36</f>
        <v>0</v>
      </c>
      <c r="EPP40" s="714">
        <f>'2-ORÇAMENTO'!EPR36</f>
        <v>0</v>
      </c>
      <c r="EPQ40" s="713">
        <f>'2-ORÇAMENTO'!EPQ36</f>
        <v>0</v>
      </c>
      <c r="EPR40" s="714">
        <f>'2-ORÇAMENTO'!EPT36</f>
        <v>0</v>
      </c>
      <c r="EPS40" s="713">
        <f>'2-ORÇAMENTO'!EPS36</f>
        <v>0</v>
      </c>
      <c r="EPT40" s="714">
        <f>'2-ORÇAMENTO'!EPV36</f>
        <v>0</v>
      </c>
      <c r="EPU40" s="713">
        <f>'2-ORÇAMENTO'!EPU36</f>
        <v>0</v>
      </c>
      <c r="EPV40" s="714">
        <f>'2-ORÇAMENTO'!EPX36</f>
        <v>0</v>
      </c>
      <c r="EPW40" s="713">
        <f>'2-ORÇAMENTO'!EPW36</f>
        <v>0</v>
      </c>
      <c r="EPX40" s="714">
        <f>'2-ORÇAMENTO'!EPZ36</f>
        <v>0</v>
      </c>
      <c r="EPY40" s="713">
        <f>'2-ORÇAMENTO'!EPY36</f>
        <v>0</v>
      </c>
      <c r="EPZ40" s="714">
        <f>'2-ORÇAMENTO'!EQB36</f>
        <v>0</v>
      </c>
      <c r="EQA40" s="713">
        <f>'2-ORÇAMENTO'!EQA36</f>
        <v>0</v>
      </c>
      <c r="EQB40" s="714">
        <f>'2-ORÇAMENTO'!EQD36</f>
        <v>0</v>
      </c>
      <c r="EQC40" s="713">
        <f>'2-ORÇAMENTO'!EQC36</f>
        <v>0</v>
      </c>
      <c r="EQD40" s="714">
        <f>'2-ORÇAMENTO'!EQF36</f>
        <v>0</v>
      </c>
      <c r="EQE40" s="713">
        <f>'2-ORÇAMENTO'!EQE36</f>
        <v>0</v>
      </c>
      <c r="EQF40" s="714">
        <f>'2-ORÇAMENTO'!EQH36</f>
        <v>0</v>
      </c>
      <c r="EQG40" s="713">
        <f>'2-ORÇAMENTO'!EQG36</f>
        <v>0</v>
      </c>
      <c r="EQH40" s="714">
        <f>'2-ORÇAMENTO'!EQJ36</f>
        <v>0</v>
      </c>
      <c r="EQI40" s="713">
        <f>'2-ORÇAMENTO'!EQI36</f>
        <v>0</v>
      </c>
      <c r="EQJ40" s="714">
        <f>'2-ORÇAMENTO'!EQL36</f>
        <v>0</v>
      </c>
      <c r="EQK40" s="713">
        <f>'2-ORÇAMENTO'!EQK36</f>
        <v>0</v>
      </c>
      <c r="EQL40" s="714">
        <f>'2-ORÇAMENTO'!EQN36</f>
        <v>0</v>
      </c>
      <c r="EQM40" s="713">
        <f>'2-ORÇAMENTO'!EQM36</f>
        <v>0</v>
      </c>
      <c r="EQN40" s="714">
        <f>'2-ORÇAMENTO'!EQP36</f>
        <v>0</v>
      </c>
      <c r="EQO40" s="713">
        <f>'2-ORÇAMENTO'!EQO36</f>
        <v>0</v>
      </c>
      <c r="EQP40" s="714">
        <f>'2-ORÇAMENTO'!EQR36</f>
        <v>0</v>
      </c>
      <c r="EQQ40" s="713">
        <f>'2-ORÇAMENTO'!EQQ36</f>
        <v>0</v>
      </c>
      <c r="EQR40" s="714">
        <f>'2-ORÇAMENTO'!EQT36</f>
        <v>0</v>
      </c>
      <c r="EQS40" s="713">
        <f>'2-ORÇAMENTO'!EQS36</f>
        <v>0</v>
      </c>
      <c r="EQT40" s="714">
        <f>'2-ORÇAMENTO'!EQV36</f>
        <v>0</v>
      </c>
      <c r="EQU40" s="713">
        <f>'2-ORÇAMENTO'!EQU36</f>
        <v>0</v>
      </c>
      <c r="EQV40" s="714">
        <f>'2-ORÇAMENTO'!EQX36</f>
        <v>0</v>
      </c>
      <c r="EQW40" s="713">
        <f>'2-ORÇAMENTO'!EQW36</f>
        <v>0</v>
      </c>
      <c r="EQX40" s="714">
        <f>'2-ORÇAMENTO'!EQZ36</f>
        <v>0</v>
      </c>
      <c r="EQY40" s="713">
        <f>'2-ORÇAMENTO'!EQY36</f>
        <v>0</v>
      </c>
      <c r="EQZ40" s="714">
        <f>'2-ORÇAMENTO'!ERB36</f>
        <v>0</v>
      </c>
      <c r="ERA40" s="713">
        <f>'2-ORÇAMENTO'!ERA36</f>
        <v>0</v>
      </c>
      <c r="ERB40" s="714">
        <f>'2-ORÇAMENTO'!ERD36</f>
        <v>0</v>
      </c>
      <c r="ERC40" s="713">
        <f>'2-ORÇAMENTO'!ERC36</f>
        <v>0</v>
      </c>
      <c r="ERD40" s="714">
        <f>'2-ORÇAMENTO'!ERF36</f>
        <v>0</v>
      </c>
      <c r="ERE40" s="713">
        <f>'2-ORÇAMENTO'!ERE36</f>
        <v>0</v>
      </c>
      <c r="ERF40" s="714">
        <f>'2-ORÇAMENTO'!ERH36</f>
        <v>0</v>
      </c>
      <c r="ERG40" s="713">
        <f>'2-ORÇAMENTO'!ERG36</f>
        <v>0</v>
      </c>
      <c r="ERH40" s="714">
        <f>'2-ORÇAMENTO'!ERJ36</f>
        <v>0</v>
      </c>
      <c r="ERI40" s="713">
        <f>'2-ORÇAMENTO'!ERI36</f>
        <v>0</v>
      </c>
      <c r="ERJ40" s="714">
        <f>'2-ORÇAMENTO'!ERL36</f>
        <v>0</v>
      </c>
      <c r="ERK40" s="713">
        <f>'2-ORÇAMENTO'!ERK36</f>
        <v>0</v>
      </c>
      <c r="ERL40" s="714">
        <f>'2-ORÇAMENTO'!ERN36</f>
        <v>0</v>
      </c>
      <c r="ERM40" s="713">
        <f>'2-ORÇAMENTO'!ERM36</f>
        <v>0</v>
      </c>
      <c r="ERN40" s="714">
        <f>'2-ORÇAMENTO'!ERP36</f>
        <v>0</v>
      </c>
      <c r="ERO40" s="713">
        <f>'2-ORÇAMENTO'!ERO36</f>
        <v>0</v>
      </c>
      <c r="ERP40" s="714">
        <f>'2-ORÇAMENTO'!ERR36</f>
        <v>0</v>
      </c>
      <c r="ERQ40" s="713">
        <f>'2-ORÇAMENTO'!ERQ36</f>
        <v>0</v>
      </c>
      <c r="ERR40" s="714">
        <f>'2-ORÇAMENTO'!ERT36</f>
        <v>0</v>
      </c>
      <c r="ERS40" s="713">
        <f>'2-ORÇAMENTO'!ERS36</f>
        <v>0</v>
      </c>
      <c r="ERT40" s="714">
        <f>'2-ORÇAMENTO'!ERV36</f>
        <v>0</v>
      </c>
      <c r="ERU40" s="713">
        <f>'2-ORÇAMENTO'!ERU36</f>
        <v>0</v>
      </c>
      <c r="ERV40" s="714">
        <f>'2-ORÇAMENTO'!ERX36</f>
        <v>0</v>
      </c>
      <c r="ERW40" s="713">
        <f>'2-ORÇAMENTO'!ERW36</f>
        <v>0</v>
      </c>
      <c r="ERX40" s="714">
        <f>'2-ORÇAMENTO'!ERZ36</f>
        <v>0</v>
      </c>
      <c r="ERY40" s="713">
        <f>'2-ORÇAMENTO'!ERY36</f>
        <v>0</v>
      </c>
      <c r="ERZ40" s="714">
        <f>'2-ORÇAMENTO'!ESB36</f>
        <v>0</v>
      </c>
      <c r="ESA40" s="713">
        <f>'2-ORÇAMENTO'!ESA36</f>
        <v>0</v>
      </c>
      <c r="ESB40" s="714">
        <f>'2-ORÇAMENTO'!ESD36</f>
        <v>0</v>
      </c>
      <c r="ESC40" s="713">
        <f>'2-ORÇAMENTO'!ESC36</f>
        <v>0</v>
      </c>
      <c r="ESD40" s="714">
        <f>'2-ORÇAMENTO'!ESF36</f>
        <v>0</v>
      </c>
      <c r="ESE40" s="713">
        <f>'2-ORÇAMENTO'!ESE36</f>
        <v>0</v>
      </c>
      <c r="ESF40" s="714">
        <f>'2-ORÇAMENTO'!ESH36</f>
        <v>0</v>
      </c>
      <c r="ESG40" s="713">
        <f>'2-ORÇAMENTO'!ESG36</f>
        <v>0</v>
      </c>
      <c r="ESH40" s="714">
        <f>'2-ORÇAMENTO'!ESJ36</f>
        <v>0</v>
      </c>
      <c r="ESI40" s="713">
        <f>'2-ORÇAMENTO'!ESI36</f>
        <v>0</v>
      </c>
      <c r="ESJ40" s="714">
        <f>'2-ORÇAMENTO'!ESL36</f>
        <v>0</v>
      </c>
      <c r="ESK40" s="713">
        <f>'2-ORÇAMENTO'!ESK36</f>
        <v>0</v>
      </c>
      <c r="ESL40" s="714">
        <f>'2-ORÇAMENTO'!ESN36</f>
        <v>0</v>
      </c>
      <c r="ESM40" s="713">
        <f>'2-ORÇAMENTO'!ESM36</f>
        <v>0</v>
      </c>
      <c r="ESN40" s="714">
        <f>'2-ORÇAMENTO'!ESP36</f>
        <v>0</v>
      </c>
      <c r="ESO40" s="713">
        <f>'2-ORÇAMENTO'!ESO36</f>
        <v>0</v>
      </c>
      <c r="ESP40" s="714">
        <f>'2-ORÇAMENTO'!ESR36</f>
        <v>0</v>
      </c>
      <c r="ESQ40" s="713">
        <f>'2-ORÇAMENTO'!ESQ36</f>
        <v>0</v>
      </c>
      <c r="ESR40" s="714">
        <f>'2-ORÇAMENTO'!EST36</f>
        <v>0</v>
      </c>
      <c r="ESS40" s="713">
        <f>'2-ORÇAMENTO'!ESS36</f>
        <v>0</v>
      </c>
      <c r="EST40" s="714">
        <f>'2-ORÇAMENTO'!ESV36</f>
        <v>0</v>
      </c>
      <c r="ESU40" s="713">
        <f>'2-ORÇAMENTO'!ESU36</f>
        <v>0</v>
      </c>
      <c r="ESV40" s="714">
        <f>'2-ORÇAMENTO'!ESX36</f>
        <v>0</v>
      </c>
      <c r="ESW40" s="713">
        <f>'2-ORÇAMENTO'!ESW36</f>
        <v>0</v>
      </c>
      <c r="ESX40" s="714">
        <f>'2-ORÇAMENTO'!ESZ36</f>
        <v>0</v>
      </c>
      <c r="ESY40" s="713">
        <f>'2-ORÇAMENTO'!ESY36</f>
        <v>0</v>
      </c>
      <c r="ESZ40" s="714">
        <f>'2-ORÇAMENTO'!ETB36</f>
        <v>0</v>
      </c>
      <c r="ETA40" s="713">
        <f>'2-ORÇAMENTO'!ETA36</f>
        <v>0</v>
      </c>
      <c r="ETB40" s="714">
        <f>'2-ORÇAMENTO'!ETD36</f>
        <v>0</v>
      </c>
      <c r="ETC40" s="713">
        <f>'2-ORÇAMENTO'!ETC36</f>
        <v>0</v>
      </c>
      <c r="ETD40" s="714">
        <f>'2-ORÇAMENTO'!ETF36</f>
        <v>0</v>
      </c>
      <c r="ETE40" s="713">
        <f>'2-ORÇAMENTO'!ETE36</f>
        <v>0</v>
      </c>
      <c r="ETF40" s="714">
        <f>'2-ORÇAMENTO'!ETH36</f>
        <v>0</v>
      </c>
      <c r="ETG40" s="713">
        <f>'2-ORÇAMENTO'!ETG36</f>
        <v>0</v>
      </c>
      <c r="ETH40" s="714">
        <f>'2-ORÇAMENTO'!ETJ36</f>
        <v>0</v>
      </c>
      <c r="ETI40" s="713">
        <f>'2-ORÇAMENTO'!ETI36</f>
        <v>0</v>
      </c>
      <c r="ETJ40" s="714">
        <f>'2-ORÇAMENTO'!ETL36</f>
        <v>0</v>
      </c>
      <c r="ETK40" s="713">
        <f>'2-ORÇAMENTO'!ETK36</f>
        <v>0</v>
      </c>
      <c r="ETL40" s="714">
        <f>'2-ORÇAMENTO'!ETN36</f>
        <v>0</v>
      </c>
      <c r="ETM40" s="713">
        <f>'2-ORÇAMENTO'!ETM36</f>
        <v>0</v>
      </c>
      <c r="ETN40" s="714">
        <f>'2-ORÇAMENTO'!ETP36</f>
        <v>0</v>
      </c>
      <c r="ETO40" s="713">
        <f>'2-ORÇAMENTO'!ETO36</f>
        <v>0</v>
      </c>
      <c r="ETP40" s="714">
        <f>'2-ORÇAMENTO'!ETR36</f>
        <v>0</v>
      </c>
      <c r="ETQ40" s="713">
        <f>'2-ORÇAMENTO'!ETQ36</f>
        <v>0</v>
      </c>
      <c r="ETR40" s="714">
        <f>'2-ORÇAMENTO'!ETT36</f>
        <v>0</v>
      </c>
      <c r="ETS40" s="713">
        <f>'2-ORÇAMENTO'!ETS36</f>
        <v>0</v>
      </c>
      <c r="ETT40" s="714">
        <f>'2-ORÇAMENTO'!ETV36</f>
        <v>0</v>
      </c>
      <c r="ETU40" s="713">
        <f>'2-ORÇAMENTO'!ETU36</f>
        <v>0</v>
      </c>
      <c r="ETV40" s="714">
        <f>'2-ORÇAMENTO'!ETX36</f>
        <v>0</v>
      </c>
      <c r="ETW40" s="713">
        <f>'2-ORÇAMENTO'!ETW36</f>
        <v>0</v>
      </c>
      <c r="ETX40" s="714">
        <f>'2-ORÇAMENTO'!ETZ36</f>
        <v>0</v>
      </c>
      <c r="ETY40" s="713">
        <f>'2-ORÇAMENTO'!ETY36</f>
        <v>0</v>
      </c>
      <c r="ETZ40" s="714">
        <f>'2-ORÇAMENTO'!EUB36</f>
        <v>0</v>
      </c>
      <c r="EUA40" s="713">
        <f>'2-ORÇAMENTO'!EUA36</f>
        <v>0</v>
      </c>
      <c r="EUB40" s="714">
        <f>'2-ORÇAMENTO'!EUD36</f>
        <v>0</v>
      </c>
      <c r="EUC40" s="713">
        <f>'2-ORÇAMENTO'!EUC36</f>
        <v>0</v>
      </c>
      <c r="EUD40" s="714">
        <f>'2-ORÇAMENTO'!EUF36</f>
        <v>0</v>
      </c>
      <c r="EUE40" s="713">
        <f>'2-ORÇAMENTO'!EUE36</f>
        <v>0</v>
      </c>
      <c r="EUF40" s="714">
        <f>'2-ORÇAMENTO'!EUH36</f>
        <v>0</v>
      </c>
      <c r="EUG40" s="713">
        <f>'2-ORÇAMENTO'!EUG36</f>
        <v>0</v>
      </c>
      <c r="EUH40" s="714">
        <f>'2-ORÇAMENTO'!EUJ36</f>
        <v>0</v>
      </c>
      <c r="EUI40" s="713">
        <f>'2-ORÇAMENTO'!EUI36</f>
        <v>0</v>
      </c>
      <c r="EUJ40" s="714">
        <f>'2-ORÇAMENTO'!EUL36</f>
        <v>0</v>
      </c>
      <c r="EUK40" s="713">
        <f>'2-ORÇAMENTO'!EUK36</f>
        <v>0</v>
      </c>
      <c r="EUL40" s="714">
        <f>'2-ORÇAMENTO'!EUN36</f>
        <v>0</v>
      </c>
      <c r="EUM40" s="713">
        <f>'2-ORÇAMENTO'!EUM36</f>
        <v>0</v>
      </c>
      <c r="EUN40" s="714">
        <f>'2-ORÇAMENTO'!EUP36</f>
        <v>0</v>
      </c>
      <c r="EUO40" s="713">
        <f>'2-ORÇAMENTO'!EUO36</f>
        <v>0</v>
      </c>
      <c r="EUP40" s="714">
        <f>'2-ORÇAMENTO'!EUR36</f>
        <v>0</v>
      </c>
      <c r="EUQ40" s="713">
        <f>'2-ORÇAMENTO'!EUQ36</f>
        <v>0</v>
      </c>
      <c r="EUR40" s="714">
        <f>'2-ORÇAMENTO'!EUT36</f>
        <v>0</v>
      </c>
      <c r="EUS40" s="713">
        <f>'2-ORÇAMENTO'!EUS36</f>
        <v>0</v>
      </c>
      <c r="EUT40" s="714">
        <f>'2-ORÇAMENTO'!EUV36</f>
        <v>0</v>
      </c>
      <c r="EUU40" s="713">
        <f>'2-ORÇAMENTO'!EUU36</f>
        <v>0</v>
      </c>
      <c r="EUV40" s="714">
        <f>'2-ORÇAMENTO'!EUX36</f>
        <v>0</v>
      </c>
      <c r="EUW40" s="713">
        <f>'2-ORÇAMENTO'!EUW36</f>
        <v>0</v>
      </c>
      <c r="EUX40" s="714">
        <f>'2-ORÇAMENTO'!EUZ36</f>
        <v>0</v>
      </c>
      <c r="EUY40" s="713">
        <f>'2-ORÇAMENTO'!EUY36</f>
        <v>0</v>
      </c>
      <c r="EUZ40" s="714">
        <f>'2-ORÇAMENTO'!EVB36</f>
        <v>0</v>
      </c>
      <c r="EVA40" s="713">
        <f>'2-ORÇAMENTO'!EVA36</f>
        <v>0</v>
      </c>
      <c r="EVB40" s="714">
        <f>'2-ORÇAMENTO'!EVD36</f>
        <v>0</v>
      </c>
      <c r="EVC40" s="713">
        <f>'2-ORÇAMENTO'!EVC36</f>
        <v>0</v>
      </c>
      <c r="EVD40" s="714">
        <f>'2-ORÇAMENTO'!EVF36</f>
        <v>0</v>
      </c>
      <c r="EVE40" s="713">
        <f>'2-ORÇAMENTO'!EVE36</f>
        <v>0</v>
      </c>
      <c r="EVF40" s="714">
        <f>'2-ORÇAMENTO'!EVH36</f>
        <v>0</v>
      </c>
      <c r="EVG40" s="713">
        <f>'2-ORÇAMENTO'!EVG36</f>
        <v>0</v>
      </c>
      <c r="EVH40" s="714">
        <f>'2-ORÇAMENTO'!EVJ36</f>
        <v>0</v>
      </c>
      <c r="EVI40" s="713">
        <f>'2-ORÇAMENTO'!EVI36</f>
        <v>0</v>
      </c>
      <c r="EVJ40" s="714">
        <f>'2-ORÇAMENTO'!EVL36</f>
        <v>0</v>
      </c>
      <c r="EVK40" s="713">
        <f>'2-ORÇAMENTO'!EVK36</f>
        <v>0</v>
      </c>
      <c r="EVL40" s="714">
        <f>'2-ORÇAMENTO'!EVN36</f>
        <v>0</v>
      </c>
      <c r="EVM40" s="713">
        <f>'2-ORÇAMENTO'!EVM36</f>
        <v>0</v>
      </c>
      <c r="EVN40" s="714">
        <f>'2-ORÇAMENTO'!EVP36</f>
        <v>0</v>
      </c>
      <c r="EVO40" s="713">
        <f>'2-ORÇAMENTO'!EVO36</f>
        <v>0</v>
      </c>
      <c r="EVP40" s="714">
        <f>'2-ORÇAMENTO'!EVR36</f>
        <v>0</v>
      </c>
      <c r="EVQ40" s="713">
        <f>'2-ORÇAMENTO'!EVQ36</f>
        <v>0</v>
      </c>
      <c r="EVR40" s="714">
        <f>'2-ORÇAMENTO'!EVT36</f>
        <v>0</v>
      </c>
      <c r="EVS40" s="713">
        <f>'2-ORÇAMENTO'!EVS36</f>
        <v>0</v>
      </c>
      <c r="EVT40" s="714">
        <f>'2-ORÇAMENTO'!EVV36</f>
        <v>0</v>
      </c>
      <c r="EVU40" s="713">
        <f>'2-ORÇAMENTO'!EVU36</f>
        <v>0</v>
      </c>
      <c r="EVV40" s="714">
        <f>'2-ORÇAMENTO'!EVX36</f>
        <v>0</v>
      </c>
      <c r="EVW40" s="713">
        <f>'2-ORÇAMENTO'!EVW36</f>
        <v>0</v>
      </c>
      <c r="EVX40" s="714">
        <f>'2-ORÇAMENTO'!EVZ36</f>
        <v>0</v>
      </c>
      <c r="EVY40" s="713">
        <f>'2-ORÇAMENTO'!EVY36</f>
        <v>0</v>
      </c>
      <c r="EVZ40" s="714">
        <f>'2-ORÇAMENTO'!EWB36</f>
        <v>0</v>
      </c>
      <c r="EWA40" s="713">
        <f>'2-ORÇAMENTO'!EWA36</f>
        <v>0</v>
      </c>
      <c r="EWB40" s="714">
        <f>'2-ORÇAMENTO'!EWD36</f>
        <v>0</v>
      </c>
      <c r="EWC40" s="713">
        <f>'2-ORÇAMENTO'!EWC36</f>
        <v>0</v>
      </c>
      <c r="EWD40" s="714">
        <f>'2-ORÇAMENTO'!EWF36</f>
        <v>0</v>
      </c>
      <c r="EWE40" s="713">
        <f>'2-ORÇAMENTO'!EWE36</f>
        <v>0</v>
      </c>
      <c r="EWF40" s="714">
        <f>'2-ORÇAMENTO'!EWH36</f>
        <v>0</v>
      </c>
      <c r="EWG40" s="713">
        <f>'2-ORÇAMENTO'!EWG36</f>
        <v>0</v>
      </c>
      <c r="EWH40" s="714">
        <f>'2-ORÇAMENTO'!EWJ36</f>
        <v>0</v>
      </c>
      <c r="EWI40" s="713">
        <f>'2-ORÇAMENTO'!EWI36</f>
        <v>0</v>
      </c>
      <c r="EWJ40" s="714">
        <f>'2-ORÇAMENTO'!EWL36</f>
        <v>0</v>
      </c>
      <c r="EWK40" s="713">
        <f>'2-ORÇAMENTO'!EWK36</f>
        <v>0</v>
      </c>
      <c r="EWL40" s="714">
        <f>'2-ORÇAMENTO'!EWN36</f>
        <v>0</v>
      </c>
      <c r="EWM40" s="713">
        <f>'2-ORÇAMENTO'!EWM36</f>
        <v>0</v>
      </c>
      <c r="EWN40" s="714">
        <f>'2-ORÇAMENTO'!EWP36</f>
        <v>0</v>
      </c>
      <c r="EWO40" s="713">
        <f>'2-ORÇAMENTO'!EWO36</f>
        <v>0</v>
      </c>
      <c r="EWP40" s="714">
        <f>'2-ORÇAMENTO'!EWR36</f>
        <v>0</v>
      </c>
      <c r="EWQ40" s="713">
        <f>'2-ORÇAMENTO'!EWQ36</f>
        <v>0</v>
      </c>
      <c r="EWR40" s="714">
        <f>'2-ORÇAMENTO'!EWT36</f>
        <v>0</v>
      </c>
      <c r="EWS40" s="713">
        <f>'2-ORÇAMENTO'!EWS36</f>
        <v>0</v>
      </c>
      <c r="EWT40" s="714">
        <f>'2-ORÇAMENTO'!EWV36</f>
        <v>0</v>
      </c>
      <c r="EWU40" s="713">
        <f>'2-ORÇAMENTO'!EWU36</f>
        <v>0</v>
      </c>
      <c r="EWV40" s="714">
        <f>'2-ORÇAMENTO'!EWX36</f>
        <v>0</v>
      </c>
      <c r="EWW40" s="713">
        <f>'2-ORÇAMENTO'!EWW36</f>
        <v>0</v>
      </c>
      <c r="EWX40" s="714">
        <f>'2-ORÇAMENTO'!EWZ36</f>
        <v>0</v>
      </c>
      <c r="EWY40" s="713">
        <f>'2-ORÇAMENTO'!EWY36</f>
        <v>0</v>
      </c>
      <c r="EWZ40" s="714">
        <f>'2-ORÇAMENTO'!EXB36</f>
        <v>0</v>
      </c>
      <c r="EXA40" s="713">
        <f>'2-ORÇAMENTO'!EXA36</f>
        <v>0</v>
      </c>
      <c r="EXB40" s="714">
        <f>'2-ORÇAMENTO'!EXD36</f>
        <v>0</v>
      </c>
      <c r="EXC40" s="713">
        <f>'2-ORÇAMENTO'!EXC36</f>
        <v>0</v>
      </c>
      <c r="EXD40" s="714">
        <f>'2-ORÇAMENTO'!EXF36</f>
        <v>0</v>
      </c>
      <c r="EXE40" s="713">
        <f>'2-ORÇAMENTO'!EXE36</f>
        <v>0</v>
      </c>
      <c r="EXF40" s="714">
        <f>'2-ORÇAMENTO'!EXH36</f>
        <v>0</v>
      </c>
      <c r="EXG40" s="713">
        <f>'2-ORÇAMENTO'!EXG36</f>
        <v>0</v>
      </c>
      <c r="EXH40" s="714">
        <f>'2-ORÇAMENTO'!EXJ36</f>
        <v>0</v>
      </c>
      <c r="EXI40" s="713">
        <f>'2-ORÇAMENTO'!EXI36</f>
        <v>0</v>
      </c>
      <c r="EXJ40" s="714">
        <f>'2-ORÇAMENTO'!EXL36</f>
        <v>0</v>
      </c>
      <c r="EXK40" s="713">
        <f>'2-ORÇAMENTO'!EXK36</f>
        <v>0</v>
      </c>
      <c r="EXL40" s="714">
        <f>'2-ORÇAMENTO'!EXN36</f>
        <v>0</v>
      </c>
      <c r="EXM40" s="713">
        <f>'2-ORÇAMENTO'!EXM36</f>
        <v>0</v>
      </c>
      <c r="EXN40" s="714">
        <f>'2-ORÇAMENTO'!EXP36</f>
        <v>0</v>
      </c>
      <c r="EXO40" s="713">
        <f>'2-ORÇAMENTO'!EXO36</f>
        <v>0</v>
      </c>
      <c r="EXP40" s="714">
        <f>'2-ORÇAMENTO'!EXR36</f>
        <v>0</v>
      </c>
      <c r="EXQ40" s="713">
        <f>'2-ORÇAMENTO'!EXQ36</f>
        <v>0</v>
      </c>
      <c r="EXR40" s="714">
        <f>'2-ORÇAMENTO'!EXT36</f>
        <v>0</v>
      </c>
      <c r="EXS40" s="713">
        <f>'2-ORÇAMENTO'!EXS36</f>
        <v>0</v>
      </c>
      <c r="EXT40" s="714">
        <f>'2-ORÇAMENTO'!EXV36</f>
        <v>0</v>
      </c>
      <c r="EXU40" s="713">
        <f>'2-ORÇAMENTO'!EXU36</f>
        <v>0</v>
      </c>
      <c r="EXV40" s="714">
        <f>'2-ORÇAMENTO'!EXX36</f>
        <v>0</v>
      </c>
      <c r="EXW40" s="713">
        <f>'2-ORÇAMENTO'!EXW36</f>
        <v>0</v>
      </c>
      <c r="EXX40" s="714">
        <f>'2-ORÇAMENTO'!EXZ36</f>
        <v>0</v>
      </c>
      <c r="EXY40" s="713">
        <f>'2-ORÇAMENTO'!EXY36</f>
        <v>0</v>
      </c>
      <c r="EXZ40" s="714">
        <f>'2-ORÇAMENTO'!EYB36</f>
        <v>0</v>
      </c>
      <c r="EYA40" s="713">
        <f>'2-ORÇAMENTO'!EYA36</f>
        <v>0</v>
      </c>
      <c r="EYB40" s="714">
        <f>'2-ORÇAMENTO'!EYD36</f>
        <v>0</v>
      </c>
      <c r="EYC40" s="713">
        <f>'2-ORÇAMENTO'!EYC36</f>
        <v>0</v>
      </c>
      <c r="EYD40" s="714">
        <f>'2-ORÇAMENTO'!EYF36</f>
        <v>0</v>
      </c>
      <c r="EYE40" s="713">
        <f>'2-ORÇAMENTO'!EYE36</f>
        <v>0</v>
      </c>
      <c r="EYF40" s="714">
        <f>'2-ORÇAMENTO'!EYH36</f>
        <v>0</v>
      </c>
      <c r="EYG40" s="713">
        <f>'2-ORÇAMENTO'!EYG36</f>
        <v>0</v>
      </c>
      <c r="EYH40" s="714">
        <f>'2-ORÇAMENTO'!EYJ36</f>
        <v>0</v>
      </c>
      <c r="EYI40" s="713">
        <f>'2-ORÇAMENTO'!EYI36</f>
        <v>0</v>
      </c>
      <c r="EYJ40" s="714">
        <f>'2-ORÇAMENTO'!EYL36</f>
        <v>0</v>
      </c>
      <c r="EYK40" s="713">
        <f>'2-ORÇAMENTO'!EYK36</f>
        <v>0</v>
      </c>
      <c r="EYL40" s="714">
        <f>'2-ORÇAMENTO'!EYN36</f>
        <v>0</v>
      </c>
      <c r="EYM40" s="713">
        <f>'2-ORÇAMENTO'!EYM36</f>
        <v>0</v>
      </c>
      <c r="EYN40" s="714">
        <f>'2-ORÇAMENTO'!EYP36</f>
        <v>0</v>
      </c>
      <c r="EYO40" s="713">
        <f>'2-ORÇAMENTO'!EYO36</f>
        <v>0</v>
      </c>
      <c r="EYP40" s="714">
        <f>'2-ORÇAMENTO'!EYR36</f>
        <v>0</v>
      </c>
      <c r="EYQ40" s="713">
        <f>'2-ORÇAMENTO'!EYQ36</f>
        <v>0</v>
      </c>
      <c r="EYR40" s="714">
        <f>'2-ORÇAMENTO'!EYT36</f>
        <v>0</v>
      </c>
      <c r="EYS40" s="713">
        <f>'2-ORÇAMENTO'!EYS36</f>
        <v>0</v>
      </c>
      <c r="EYT40" s="714">
        <f>'2-ORÇAMENTO'!EYV36</f>
        <v>0</v>
      </c>
      <c r="EYU40" s="713">
        <f>'2-ORÇAMENTO'!EYU36</f>
        <v>0</v>
      </c>
      <c r="EYV40" s="714">
        <f>'2-ORÇAMENTO'!EYX36</f>
        <v>0</v>
      </c>
      <c r="EYW40" s="713">
        <f>'2-ORÇAMENTO'!EYW36</f>
        <v>0</v>
      </c>
      <c r="EYX40" s="714">
        <f>'2-ORÇAMENTO'!EYZ36</f>
        <v>0</v>
      </c>
      <c r="EYY40" s="713">
        <f>'2-ORÇAMENTO'!EYY36</f>
        <v>0</v>
      </c>
      <c r="EYZ40" s="714">
        <f>'2-ORÇAMENTO'!EZB36</f>
        <v>0</v>
      </c>
      <c r="EZA40" s="713">
        <f>'2-ORÇAMENTO'!EZA36</f>
        <v>0</v>
      </c>
      <c r="EZB40" s="714">
        <f>'2-ORÇAMENTO'!EZD36</f>
        <v>0</v>
      </c>
      <c r="EZC40" s="713">
        <f>'2-ORÇAMENTO'!EZC36</f>
        <v>0</v>
      </c>
      <c r="EZD40" s="714">
        <f>'2-ORÇAMENTO'!EZF36</f>
        <v>0</v>
      </c>
      <c r="EZE40" s="713">
        <f>'2-ORÇAMENTO'!EZE36</f>
        <v>0</v>
      </c>
      <c r="EZF40" s="714">
        <f>'2-ORÇAMENTO'!EZH36</f>
        <v>0</v>
      </c>
      <c r="EZG40" s="713">
        <f>'2-ORÇAMENTO'!EZG36</f>
        <v>0</v>
      </c>
      <c r="EZH40" s="714">
        <f>'2-ORÇAMENTO'!EZJ36</f>
        <v>0</v>
      </c>
      <c r="EZI40" s="713">
        <f>'2-ORÇAMENTO'!EZI36</f>
        <v>0</v>
      </c>
      <c r="EZJ40" s="714">
        <f>'2-ORÇAMENTO'!EZL36</f>
        <v>0</v>
      </c>
      <c r="EZK40" s="713">
        <f>'2-ORÇAMENTO'!EZK36</f>
        <v>0</v>
      </c>
      <c r="EZL40" s="714">
        <f>'2-ORÇAMENTO'!EZN36</f>
        <v>0</v>
      </c>
      <c r="EZM40" s="713">
        <f>'2-ORÇAMENTO'!EZM36</f>
        <v>0</v>
      </c>
      <c r="EZN40" s="714">
        <f>'2-ORÇAMENTO'!EZP36</f>
        <v>0</v>
      </c>
      <c r="EZO40" s="713">
        <f>'2-ORÇAMENTO'!EZO36</f>
        <v>0</v>
      </c>
      <c r="EZP40" s="714">
        <f>'2-ORÇAMENTO'!EZR36</f>
        <v>0</v>
      </c>
      <c r="EZQ40" s="713">
        <f>'2-ORÇAMENTO'!EZQ36</f>
        <v>0</v>
      </c>
      <c r="EZR40" s="714">
        <f>'2-ORÇAMENTO'!EZT36</f>
        <v>0</v>
      </c>
      <c r="EZS40" s="713">
        <f>'2-ORÇAMENTO'!EZS36</f>
        <v>0</v>
      </c>
      <c r="EZT40" s="714">
        <f>'2-ORÇAMENTO'!EZV36</f>
        <v>0</v>
      </c>
      <c r="EZU40" s="713">
        <f>'2-ORÇAMENTO'!EZU36</f>
        <v>0</v>
      </c>
      <c r="EZV40" s="714">
        <f>'2-ORÇAMENTO'!EZX36</f>
        <v>0</v>
      </c>
      <c r="EZW40" s="713">
        <f>'2-ORÇAMENTO'!EZW36</f>
        <v>0</v>
      </c>
      <c r="EZX40" s="714">
        <f>'2-ORÇAMENTO'!EZZ36</f>
        <v>0</v>
      </c>
      <c r="EZY40" s="713">
        <f>'2-ORÇAMENTO'!EZY36</f>
        <v>0</v>
      </c>
      <c r="EZZ40" s="714">
        <f>'2-ORÇAMENTO'!FAB36</f>
        <v>0</v>
      </c>
      <c r="FAA40" s="713">
        <f>'2-ORÇAMENTO'!FAA36</f>
        <v>0</v>
      </c>
      <c r="FAB40" s="714">
        <f>'2-ORÇAMENTO'!FAD36</f>
        <v>0</v>
      </c>
      <c r="FAC40" s="713">
        <f>'2-ORÇAMENTO'!FAC36</f>
        <v>0</v>
      </c>
      <c r="FAD40" s="714">
        <f>'2-ORÇAMENTO'!FAF36</f>
        <v>0</v>
      </c>
      <c r="FAE40" s="713">
        <f>'2-ORÇAMENTO'!FAE36</f>
        <v>0</v>
      </c>
      <c r="FAF40" s="714">
        <f>'2-ORÇAMENTO'!FAH36</f>
        <v>0</v>
      </c>
      <c r="FAG40" s="713">
        <f>'2-ORÇAMENTO'!FAG36</f>
        <v>0</v>
      </c>
      <c r="FAH40" s="714">
        <f>'2-ORÇAMENTO'!FAJ36</f>
        <v>0</v>
      </c>
      <c r="FAI40" s="713">
        <f>'2-ORÇAMENTO'!FAI36</f>
        <v>0</v>
      </c>
      <c r="FAJ40" s="714">
        <f>'2-ORÇAMENTO'!FAL36</f>
        <v>0</v>
      </c>
      <c r="FAK40" s="713">
        <f>'2-ORÇAMENTO'!FAK36</f>
        <v>0</v>
      </c>
      <c r="FAL40" s="714">
        <f>'2-ORÇAMENTO'!FAN36</f>
        <v>0</v>
      </c>
      <c r="FAM40" s="713">
        <f>'2-ORÇAMENTO'!FAM36</f>
        <v>0</v>
      </c>
      <c r="FAN40" s="714">
        <f>'2-ORÇAMENTO'!FAP36</f>
        <v>0</v>
      </c>
      <c r="FAO40" s="713">
        <f>'2-ORÇAMENTO'!FAO36</f>
        <v>0</v>
      </c>
      <c r="FAP40" s="714">
        <f>'2-ORÇAMENTO'!FAR36</f>
        <v>0</v>
      </c>
      <c r="FAQ40" s="713">
        <f>'2-ORÇAMENTO'!FAQ36</f>
        <v>0</v>
      </c>
      <c r="FAR40" s="714">
        <f>'2-ORÇAMENTO'!FAT36</f>
        <v>0</v>
      </c>
      <c r="FAS40" s="713">
        <f>'2-ORÇAMENTO'!FAS36</f>
        <v>0</v>
      </c>
      <c r="FAT40" s="714">
        <f>'2-ORÇAMENTO'!FAV36</f>
        <v>0</v>
      </c>
      <c r="FAU40" s="713">
        <f>'2-ORÇAMENTO'!FAU36</f>
        <v>0</v>
      </c>
      <c r="FAV40" s="714">
        <f>'2-ORÇAMENTO'!FAX36</f>
        <v>0</v>
      </c>
      <c r="FAW40" s="713">
        <f>'2-ORÇAMENTO'!FAW36</f>
        <v>0</v>
      </c>
      <c r="FAX40" s="714">
        <f>'2-ORÇAMENTO'!FAZ36</f>
        <v>0</v>
      </c>
      <c r="FAY40" s="713">
        <f>'2-ORÇAMENTO'!FAY36</f>
        <v>0</v>
      </c>
      <c r="FAZ40" s="714">
        <f>'2-ORÇAMENTO'!FBB36</f>
        <v>0</v>
      </c>
      <c r="FBA40" s="713">
        <f>'2-ORÇAMENTO'!FBA36</f>
        <v>0</v>
      </c>
      <c r="FBB40" s="714">
        <f>'2-ORÇAMENTO'!FBD36</f>
        <v>0</v>
      </c>
      <c r="FBC40" s="713">
        <f>'2-ORÇAMENTO'!FBC36</f>
        <v>0</v>
      </c>
      <c r="FBD40" s="714">
        <f>'2-ORÇAMENTO'!FBF36</f>
        <v>0</v>
      </c>
      <c r="FBE40" s="713">
        <f>'2-ORÇAMENTO'!FBE36</f>
        <v>0</v>
      </c>
      <c r="FBF40" s="714">
        <f>'2-ORÇAMENTO'!FBH36</f>
        <v>0</v>
      </c>
      <c r="FBG40" s="713">
        <f>'2-ORÇAMENTO'!FBG36</f>
        <v>0</v>
      </c>
      <c r="FBH40" s="714">
        <f>'2-ORÇAMENTO'!FBJ36</f>
        <v>0</v>
      </c>
      <c r="FBI40" s="713">
        <f>'2-ORÇAMENTO'!FBI36</f>
        <v>0</v>
      </c>
      <c r="FBJ40" s="714">
        <f>'2-ORÇAMENTO'!FBL36</f>
        <v>0</v>
      </c>
      <c r="FBK40" s="713">
        <f>'2-ORÇAMENTO'!FBK36</f>
        <v>0</v>
      </c>
      <c r="FBL40" s="714">
        <f>'2-ORÇAMENTO'!FBN36</f>
        <v>0</v>
      </c>
      <c r="FBM40" s="713">
        <f>'2-ORÇAMENTO'!FBM36</f>
        <v>0</v>
      </c>
      <c r="FBN40" s="714">
        <f>'2-ORÇAMENTO'!FBP36</f>
        <v>0</v>
      </c>
      <c r="FBO40" s="713">
        <f>'2-ORÇAMENTO'!FBO36</f>
        <v>0</v>
      </c>
      <c r="FBP40" s="714">
        <f>'2-ORÇAMENTO'!FBR36</f>
        <v>0</v>
      </c>
      <c r="FBQ40" s="713">
        <f>'2-ORÇAMENTO'!FBQ36</f>
        <v>0</v>
      </c>
      <c r="FBR40" s="714">
        <f>'2-ORÇAMENTO'!FBT36</f>
        <v>0</v>
      </c>
      <c r="FBS40" s="713">
        <f>'2-ORÇAMENTO'!FBS36</f>
        <v>0</v>
      </c>
      <c r="FBT40" s="714">
        <f>'2-ORÇAMENTO'!FBV36</f>
        <v>0</v>
      </c>
      <c r="FBU40" s="713">
        <f>'2-ORÇAMENTO'!FBU36</f>
        <v>0</v>
      </c>
      <c r="FBV40" s="714">
        <f>'2-ORÇAMENTO'!FBX36</f>
        <v>0</v>
      </c>
      <c r="FBW40" s="713">
        <f>'2-ORÇAMENTO'!FBW36</f>
        <v>0</v>
      </c>
      <c r="FBX40" s="714">
        <f>'2-ORÇAMENTO'!FBZ36</f>
        <v>0</v>
      </c>
      <c r="FBY40" s="713">
        <f>'2-ORÇAMENTO'!FBY36</f>
        <v>0</v>
      </c>
      <c r="FBZ40" s="714">
        <f>'2-ORÇAMENTO'!FCB36</f>
        <v>0</v>
      </c>
      <c r="FCA40" s="713">
        <f>'2-ORÇAMENTO'!FCA36</f>
        <v>0</v>
      </c>
      <c r="FCB40" s="714">
        <f>'2-ORÇAMENTO'!FCD36</f>
        <v>0</v>
      </c>
      <c r="FCC40" s="713">
        <f>'2-ORÇAMENTO'!FCC36</f>
        <v>0</v>
      </c>
      <c r="FCD40" s="714">
        <f>'2-ORÇAMENTO'!FCF36</f>
        <v>0</v>
      </c>
      <c r="FCE40" s="713">
        <f>'2-ORÇAMENTO'!FCE36</f>
        <v>0</v>
      </c>
      <c r="FCF40" s="714">
        <f>'2-ORÇAMENTO'!FCH36</f>
        <v>0</v>
      </c>
      <c r="FCG40" s="713">
        <f>'2-ORÇAMENTO'!FCG36</f>
        <v>0</v>
      </c>
      <c r="FCH40" s="714">
        <f>'2-ORÇAMENTO'!FCJ36</f>
        <v>0</v>
      </c>
      <c r="FCI40" s="713">
        <f>'2-ORÇAMENTO'!FCI36</f>
        <v>0</v>
      </c>
      <c r="FCJ40" s="714">
        <f>'2-ORÇAMENTO'!FCL36</f>
        <v>0</v>
      </c>
      <c r="FCK40" s="713">
        <f>'2-ORÇAMENTO'!FCK36</f>
        <v>0</v>
      </c>
      <c r="FCL40" s="714">
        <f>'2-ORÇAMENTO'!FCN36</f>
        <v>0</v>
      </c>
      <c r="FCM40" s="713">
        <f>'2-ORÇAMENTO'!FCM36</f>
        <v>0</v>
      </c>
      <c r="FCN40" s="714">
        <f>'2-ORÇAMENTO'!FCP36</f>
        <v>0</v>
      </c>
      <c r="FCO40" s="713">
        <f>'2-ORÇAMENTO'!FCO36</f>
        <v>0</v>
      </c>
      <c r="FCP40" s="714">
        <f>'2-ORÇAMENTO'!FCR36</f>
        <v>0</v>
      </c>
      <c r="FCQ40" s="713">
        <f>'2-ORÇAMENTO'!FCQ36</f>
        <v>0</v>
      </c>
      <c r="FCR40" s="714">
        <f>'2-ORÇAMENTO'!FCT36</f>
        <v>0</v>
      </c>
      <c r="FCS40" s="713">
        <f>'2-ORÇAMENTO'!FCS36</f>
        <v>0</v>
      </c>
      <c r="FCT40" s="714">
        <f>'2-ORÇAMENTO'!FCV36</f>
        <v>0</v>
      </c>
      <c r="FCU40" s="713">
        <f>'2-ORÇAMENTO'!FCU36</f>
        <v>0</v>
      </c>
      <c r="FCV40" s="714">
        <f>'2-ORÇAMENTO'!FCX36</f>
        <v>0</v>
      </c>
      <c r="FCW40" s="713">
        <f>'2-ORÇAMENTO'!FCW36</f>
        <v>0</v>
      </c>
      <c r="FCX40" s="714">
        <f>'2-ORÇAMENTO'!FCZ36</f>
        <v>0</v>
      </c>
      <c r="FCY40" s="713">
        <f>'2-ORÇAMENTO'!FCY36</f>
        <v>0</v>
      </c>
      <c r="FCZ40" s="714">
        <f>'2-ORÇAMENTO'!FDB36</f>
        <v>0</v>
      </c>
      <c r="FDA40" s="713">
        <f>'2-ORÇAMENTO'!FDA36</f>
        <v>0</v>
      </c>
      <c r="FDB40" s="714">
        <f>'2-ORÇAMENTO'!FDD36</f>
        <v>0</v>
      </c>
      <c r="FDC40" s="713">
        <f>'2-ORÇAMENTO'!FDC36</f>
        <v>0</v>
      </c>
      <c r="FDD40" s="714">
        <f>'2-ORÇAMENTO'!FDF36</f>
        <v>0</v>
      </c>
      <c r="FDE40" s="713">
        <f>'2-ORÇAMENTO'!FDE36</f>
        <v>0</v>
      </c>
      <c r="FDF40" s="714">
        <f>'2-ORÇAMENTO'!FDH36</f>
        <v>0</v>
      </c>
      <c r="FDG40" s="713">
        <f>'2-ORÇAMENTO'!FDG36</f>
        <v>0</v>
      </c>
      <c r="FDH40" s="714">
        <f>'2-ORÇAMENTO'!FDJ36</f>
        <v>0</v>
      </c>
      <c r="FDI40" s="713">
        <f>'2-ORÇAMENTO'!FDI36</f>
        <v>0</v>
      </c>
      <c r="FDJ40" s="714">
        <f>'2-ORÇAMENTO'!FDL36</f>
        <v>0</v>
      </c>
      <c r="FDK40" s="713">
        <f>'2-ORÇAMENTO'!FDK36</f>
        <v>0</v>
      </c>
      <c r="FDL40" s="714">
        <f>'2-ORÇAMENTO'!FDN36</f>
        <v>0</v>
      </c>
      <c r="FDM40" s="713">
        <f>'2-ORÇAMENTO'!FDM36</f>
        <v>0</v>
      </c>
      <c r="FDN40" s="714">
        <f>'2-ORÇAMENTO'!FDP36</f>
        <v>0</v>
      </c>
      <c r="FDO40" s="713">
        <f>'2-ORÇAMENTO'!FDO36</f>
        <v>0</v>
      </c>
      <c r="FDP40" s="714">
        <f>'2-ORÇAMENTO'!FDR36</f>
        <v>0</v>
      </c>
      <c r="FDQ40" s="713">
        <f>'2-ORÇAMENTO'!FDQ36</f>
        <v>0</v>
      </c>
      <c r="FDR40" s="714">
        <f>'2-ORÇAMENTO'!FDT36</f>
        <v>0</v>
      </c>
      <c r="FDS40" s="713">
        <f>'2-ORÇAMENTO'!FDS36</f>
        <v>0</v>
      </c>
      <c r="FDT40" s="714">
        <f>'2-ORÇAMENTO'!FDV36</f>
        <v>0</v>
      </c>
      <c r="FDU40" s="713">
        <f>'2-ORÇAMENTO'!FDU36</f>
        <v>0</v>
      </c>
      <c r="FDV40" s="714">
        <f>'2-ORÇAMENTO'!FDX36</f>
        <v>0</v>
      </c>
      <c r="FDW40" s="713">
        <f>'2-ORÇAMENTO'!FDW36</f>
        <v>0</v>
      </c>
      <c r="FDX40" s="714">
        <f>'2-ORÇAMENTO'!FDZ36</f>
        <v>0</v>
      </c>
      <c r="FDY40" s="713">
        <f>'2-ORÇAMENTO'!FDY36</f>
        <v>0</v>
      </c>
      <c r="FDZ40" s="714">
        <f>'2-ORÇAMENTO'!FEB36</f>
        <v>0</v>
      </c>
      <c r="FEA40" s="713">
        <f>'2-ORÇAMENTO'!FEA36</f>
        <v>0</v>
      </c>
      <c r="FEB40" s="714">
        <f>'2-ORÇAMENTO'!FED36</f>
        <v>0</v>
      </c>
      <c r="FEC40" s="713">
        <f>'2-ORÇAMENTO'!FEC36</f>
        <v>0</v>
      </c>
      <c r="FED40" s="714">
        <f>'2-ORÇAMENTO'!FEF36</f>
        <v>0</v>
      </c>
      <c r="FEE40" s="713">
        <f>'2-ORÇAMENTO'!FEE36</f>
        <v>0</v>
      </c>
      <c r="FEF40" s="714">
        <f>'2-ORÇAMENTO'!FEH36</f>
        <v>0</v>
      </c>
      <c r="FEG40" s="713">
        <f>'2-ORÇAMENTO'!FEG36</f>
        <v>0</v>
      </c>
      <c r="FEH40" s="714">
        <f>'2-ORÇAMENTO'!FEJ36</f>
        <v>0</v>
      </c>
      <c r="FEI40" s="713">
        <f>'2-ORÇAMENTO'!FEI36</f>
        <v>0</v>
      </c>
      <c r="FEJ40" s="714">
        <f>'2-ORÇAMENTO'!FEL36</f>
        <v>0</v>
      </c>
      <c r="FEK40" s="713">
        <f>'2-ORÇAMENTO'!FEK36</f>
        <v>0</v>
      </c>
      <c r="FEL40" s="714">
        <f>'2-ORÇAMENTO'!FEN36</f>
        <v>0</v>
      </c>
      <c r="FEM40" s="713">
        <f>'2-ORÇAMENTO'!FEM36</f>
        <v>0</v>
      </c>
      <c r="FEN40" s="714">
        <f>'2-ORÇAMENTO'!FEP36</f>
        <v>0</v>
      </c>
      <c r="FEO40" s="713">
        <f>'2-ORÇAMENTO'!FEO36</f>
        <v>0</v>
      </c>
      <c r="FEP40" s="714">
        <f>'2-ORÇAMENTO'!FER36</f>
        <v>0</v>
      </c>
      <c r="FEQ40" s="713">
        <f>'2-ORÇAMENTO'!FEQ36</f>
        <v>0</v>
      </c>
      <c r="FER40" s="714">
        <f>'2-ORÇAMENTO'!FET36</f>
        <v>0</v>
      </c>
      <c r="FES40" s="713">
        <f>'2-ORÇAMENTO'!FES36</f>
        <v>0</v>
      </c>
      <c r="FET40" s="714">
        <f>'2-ORÇAMENTO'!FEV36</f>
        <v>0</v>
      </c>
      <c r="FEU40" s="713">
        <f>'2-ORÇAMENTO'!FEU36</f>
        <v>0</v>
      </c>
      <c r="FEV40" s="714">
        <f>'2-ORÇAMENTO'!FEX36</f>
        <v>0</v>
      </c>
      <c r="FEW40" s="713">
        <f>'2-ORÇAMENTO'!FEW36</f>
        <v>0</v>
      </c>
      <c r="FEX40" s="714">
        <f>'2-ORÇAMENTO'!FEZ36</f>
        <v>0</v>
      </c>
      <c r="FEY40" s="713">
        <f>'2-ORÇAMENTO'!FEY36</f>
        <v>0</v>
      </c>
      <c r="FEZ40" s="714">
        <f>'2-ORÇAMENTO'!FFB36</f>
        <v>0</v>
      </c>
      <c r="FFA40" s="713">
        <f>'2-ORÇAMENTO'!FFA36</f>
        <v>0</v>
      </c>
      <c r="FFB40" s="714">
        <f>'2-ORÇAMENTO'!FFD36</f>
        <v>0</v>
      </c>
      <c r="FFC40" s="713">
        <f>'2-ORÇAMENTO'!FFC36</f>
        <v>0</v>
      </c>
      <c r="FFD40" s="714">
        <f>'2-ORÇAMENTO'!FFF36</f>
        <v>0</v>
      </c>
      <c r="FFE40" s="713">
        <f>'2-ORÇAMENTO'!FFE36</f>
        <v>0</v>
      </c>
      <c r="FFF40" s="714">
        <f>'2-ORÇAMENTO'!FFH36</f>
        <v>0</v>
      </c>
      <c r="FFG40" s="713">
        <f>'2-ORÇAMENTO'!FFG36</f>
        <v>0</v>
      </c>
      <c r="FFH40" s="714">
        <f>'2-ORÇAMENTO'!FFJ36</f>
        <v>0</v>
      </c>
      <c r="FFI40" s="713">
        <f>'2-ORÇAMENTO'!FFI36</f>
        <v>0</v>
      </c>
      <c r="FFJ40" s="714">
        <f>'2-ORÇAMENTO'!FFL36</f>
        <v>0</v>
      </c>
      <c r="FFK40" s="713">
        <f>'2-ORÇAMENTO'!FFK36</f>
        <v>0</v>
      </c>
      <c r="FFL40" s="714">
        <f>'2-ORÇAMENTO'!FFN36</f>
        <v>0</v>
      </c>
      <c r="FFM40" s="713">
        <f>'2-ORÇAMENTO'!FFM36</f>
        <v>0</v>
      </c>
      <c r="FFN40" s="714">
        <f>'2-ORÇAMENTO'!FFP36</f>
        <v>0</v>
      </c>
      <c r="FFO40" s="713">
        <f>'2-ORÇAMENTO'!FFO36</f>
        <v>0</v>
      </c>
      <c r="FFP40" s="714">
        <f>'2-ORÇAMENTO'!FFR36</f>
        <v>0</v>
      </c>
      <c r="FFQ40" s="713">
        <f>'2-ORÇAMENTO'!FFQ36</f>
        <v>0</v>
      </c>
      <c r="FFR40" s="714">
        <f>'2-ORÇAMENTO'!FFT36</f>
        <v>0</v>
      </c>
      <c r="FFS40" s="713">
        <f>'2-ORÇAMENTO'!FFS36</f>
        <v>0</v>
      </c>
      <c r="FFT40" s="714">
        <f>'2-ORÇAMENTO'!FFV36</f>
        <v>0</v>
      </c>
      <c r="FFU40" s="713">
        <f>'2-ORÇAMENTO'!FFU36</f>
        <v>0</v>
      </c>
      <c r="FFV40" s="714">
        <f>'2-ORÇAMENTO'!FFX36</f>
        <v>0</v>
      </c>
      <c r="FFW40" s="713">
        <f>'2-ORÇAMENTO'!FFW36</f>
        <v>0</v>
      </c>
      <c r="FFX40" s="714">
        <f>'2-ORÇAMENTO'!FFZ36</f>
        <v>0</v>
      </c>
      <c r="FFY40" s="713">
        <f>'2-ORÇAMENTO'!FFY36</f>
        <v>0</v>
      </c>
      <c r="FFZ40" s="714">
        <f>'2-ORÇAMENTO'!FGB36</f>
        <v>0</v>
      </c>
      <c r="FGA40" s="713">
        <f>'2-ORÇAMENTO'!FGA36</f>
        <v>0</v>
      </c>
      <c r="FGB40" s="714">
        <f>'2-ORÇAMENTO'!FGD36</f>
        <v>0</v>
      </c>
      <c r="FGC40" s="713">
        <f>'2-ORÇAMENTO'!FGC36</f>
        <v>0</v>
      </c>
      <c r="FGD40" s="714">
        <f>'2-ORÇAMENTO'!FGF36</f>
        <v>0</v>
      </c>
      <c r="FGE40" s="713">
        <f>'2-ORÇAMENTO'!FGE36</f>
        <v>0</v>
      </c>
      <c r="FGF40" s="714">
        <f>'2-ORÇAMENTO'!FGH36</f>
        <v>0</v>
      </c>
      <c r="FGG40" s="713">
        <f>'2-ORÇAMENTO'!FGG36</f>
        <v>0</v>
      </c>
      <c r="FGH40" s="714">
        <f>'2-ORÇAMENTO'!FGJ36</f>
        <v>0</v>
      </c>
      <c r="FGI40" s="713">
        <f>'2-ORÇAMENTO'!FGI36</f>
        <v>0</v>
      </c>
      <c r="FGJ40" s="714">
        <f>'2-ORÇAMENTO'!FGL36</f>
        <v>0</v>
      </c>
      <c r="FGK40" s="713">
        <f>'2-ORÇAMENTO'!FGK36</f>
        <v>0</v>
      </c>
      <c r="FGL40" s="714">
        <f>'2-ORÇAMENTO'!FGN36</f>
        <v>0</v>
      </c>
      <c r="FGM40" s="713">
        <f>'2-ORÇAMENTO'!FGM36</f>
        <v>0</v>
      </c>
      <c r="FGN40" s="714">
        <f>'2-ORÇAMENTO'!FGP36</f>
        <v>0</v>
      </c>
      <c r="FGO40" s="713">
        <f>'2-ORÇAMENTO'!FGO36</f>
        <v>0</v>
      </c>
      <c r="FGP40" s="714">
        <f>'2-ORÇAMENTO'!FGR36</f>
        <v>0</v>
      </c>
      <c r="FGQ40" s="713">
        <f>'2-ORÇAMENTO'!FGQ36</f>
        <v>0</v>
      </c>
      <c r="FGR40" s="714">
        <f>'2-ORÇAMENTO'!FGT36</f>
        <v>0</v>
      </c>
      <c r="FGS40" s="713">
        <f>'2-ORÇAMENTO'!FGS36</f>
        <v>0</v>
      </c>
      <c r="FGT40" s="714">
        <f>'2-ORÇAMENTO'!FGV36</f>
        <v>0</v>
      </c>
      <c r="FGU40" s="713">
        <f>'2-ORÇAMENTO'!FGU36</f>
        <v>0</v>
      </c>
      <c r="FGV40" s="714">
        <f>'2-ORÇAMENTO'!FGX36</f>
        <v>0</v>
      </c>
      <c r="FGW40" s="713">
        <f>'2-ORÇAMENTO'!FGW36</f>
        <v>0</v>
      </c>
      <c r="FGX40" s="714">
        <f>'2-ORÇAMENTO'!FGZ36</f>
        <v>0</v>
      </c>
      <c r="FGY40" s="713">
        <f>'2-ORÇAMENTO'!FGY36</f>
        <v>0</v>
      </c>
      <c r="FGZ40" s="714">
        <f>'2-ORÇAMENTO'!FHB36</f>
        <v>0</v>
      </c>
      <c r="FHA40" s="713">
        <f>'2-ORÇAMENTO'!FHA36</f>
        <v>0</v>
      </c>
      <c r="FHB40" s="714">
        <f>'2-ORÇAMENTO'!FHD36</f>
        <v>0</v>
      </c>
      <c r="FHC40" s="713">
        <f>'2-ORÇAMENTO'!FHC36</f>
        <v>0</v>
      </c>
      <c r="FHD40" s="714">
        <f>'2-ORÇAMENTO'!FHF36</f>
        <v>0</v>
      </c>
      <c r="FHE40" s="713">
        <f>'2-ORÇAMENTO'!FHE36</f>
        <v>0</v>
      </c>
      <c r="FHF40" s="714">
        <f>'2-ORÇAMENTO'!FHH36</f>
        <v>0</v>
      </c>
      <c r="FHG40" s="713">
        <f>'2-ORÇAMENTO'!FHG36</f>
        <v>0</v>
      </c>
      <c r="FHH40" s="714">
        <f>'2-ORÇAMENTO'!FHJ36</f>
        <v>0</v>
      </c>
      <c r="FHI40" s="713">
        <f>'2-ORÇAMENTO'!FHI36</f>
        <v>0</v>
      </c>
      <c r="FHJ40" s="714">
        <f>'2-ORÇAMENTO'!FHL36</f>
        <v>0</v>
      </c>
      <c r="FHK40" s="713">
        <f>'2-ORÇAMENTO'!FHK36</f>
        <v>0</v>
      </c>
      <c r="FHL40" s="714">
        <f>'2-ORÇAMENTO'!FHN36</f>
        <v>0</v>
      </c>
      <c r="FHM40" s="713">
        <f>'2-ORÇAMENTO'!FHM36</f>
        <v>0</v>
      </c>
      <c r="FHN40" s="714">
        <f>'2-ORÇAMENTO'!FHP36</f>
        <v>0</v>
      </c>
      <c r="FHO40" s="713">
        <f>'2-ORÇAMENTO'!FHO36</f>
        <v>0</v>
      </c>
      <c r="FHP40" s="714">
        <f>'2-ORÇAMENTO'!FHR36</f>
        <v>0</v>
      </c>
      <c r="FHQ40" s="713">
        <f>'2-ORÇAMENTO'!FHQ36</f>
        <v>0</v>
      </c>
      <c r="FHR40" s="714">
        <f>'2-ORÇAMENTO'!FHT36</f>
        <v>0</v>
      </c>
      <c r="FHS40" s="713">
        <f>'2-ORÇAMENTO'!FHS36</f>
        <v>0</v>
      </c>
      <c r="FHT40" s="714">
        <f>'2-ORÇAMENTO'!FHV36</f>
        <v>0</v>
      </c>
      <c r="FHU40" s="713">
        <f>'2-ORÇAMENTO'!FHU36</f>
        <v>0</v>
      </c>
      <c r="FHV40" s="714">
        <f>'2-ORÇAMENTO'!FHX36</f>
        <v>0</v>
      </c>
      <c r="FHW40" s="713">
        <f>'2-ORÇAMENTO'!FHW36</f>
        <v>0</v>
      </c>
      <c r="FHX40" s="714">
        <f>'2-ORÇAMENTO'!FHZ36</f>
        <v>0</v>
      </c>
      <c r="FHY40" s="713">
        <f>'2-ORÇAMENTO'!FHY36</f>
        <v>0</v>
      </c>
      <c r="FHZ40" s="714">
        <f>'2-ORÇAMENTO'!FIB36</f>
        <v>0</v>
      </c>
      <c r="FIA40" s="713">
        <f>'2-ORÇAMENTO'!FIA36</f>
        <v>0</v>
      </c>
      <c r="FIB40" s="714">
        <f>'2-ORÇAMENTO'!FID36</f>
        <v>0</v>
      </c>
      <c r="FIC40" s="713">
        <f>'2-ORÇAMENTO'!FIC36</f>
        <v>0</v>
      </c>
      <c r="FID40" s="714">
        <f>'2-ORÇAMENTO'!FIF36</f>
        <v>0</v>
      </c>
      <c r="FIE40" s="713">
        <f>'2-ORÇAMENTO'!FIE36</f>
        <v>0</v>
      </c>
      <c r="FIF40" s="714">
        <f>'2-ORÇAMENTO'!FIH36</f>
        <v>0</v>
      </c>
      <c r="FIG40" s="713">
        <f>'2-ORÇAMENTO'!FIG36</f>
        <v>0</v>
      </c>
      <c r="FIH40" s="714">
        <f>'2-ORÇAMENTO'!FIJ36</f>
        <v>0</v>
      </c>
      <c r="FII40" s="713">
        <f>'2-ORÇAMENTO'!FII36</f>
        <v>0</v>
      </c>
      <c r="FIJ40" s="714">
        <f>'2-ORÇAMENTO'!FIL36</f>
        <v>0</v>
      </c>
      <c r="FIK40" s="713">
        <f>'2-ORÇAMENTO'!FIK36</f>
        <v>0</v>
      </c>
      <c r="FIL40" s="714">
        <f>'2-ORÇAMENTO'!FIN36</f>
        <v>0</v>
      </c>
      <c r="FIM40" s="713">
        <f>'2-ORÇAMENTO'!FIM36</f>
        <v>0</v>
      </c>
      <c r="FIN40" s="714">
        <f>'2-ORÇAMENTO'!FIP36</f>
        <v>0</v>
      </c>
      <c r="FIO40" s="713">
        <f>'2-ORÇAMENTO'!FIO36</f>
        <v>0</v>
      </c>
      <c r="FIP40" s="714">
        <f>'2-ORÇAMENTO'!FIR36</f>
        <v>0</v>
      </c>
      <c r="FIQ40" s="713">
        <f>'2-ORÇAMENTO'!FIQ36</f>
        <v>0</v>
      </c>
      <c r="FIR40" s="714">
        <f>'2-ORÇAMENTO'!FIT36</f>
        <v>0</v>
      </c>
      <c r="FIS40" s="713">
        <f>'2-ORÇAMENTO'!FIS36</f>
        <v>0</v>
      </c>
      <c r="FIT40" s="714">
        <f>'2-ORÇAMENTO'!FIV36</f>
        <v>0</v>
      </c>
      <c r="FIU40" s="713">
        <f>'2-ORÇAMENTO'!FIU36</f>
        <v>0</v>
      </c>
      <c r="FIV40" s="714">
        <f>'2-ORÇAMENTO'!FIX36</f>
        <v>0</v>
      </c>
      <c r="FIW40" s="713">
        <f>'2-ORÇAMENTO'!FIW36</f>
        <v>0</v>
      </c>
      <c r="FIX40" s="714">
        <f>'2-ORÇAMENTO'!FIZ36</f>
        <v>0</v>
      </c>
      <c r="FIY40" s="713">
        <f>'2-ORÇAMENTO'!FIY36</f>
        <v>0</v>
      </c>
      <c r="FIZ40" s="714">
        <f>'2-ORÇAMENTO'!FJB36</f>
        <v>0</v>
      </c>
      <c r="FJA40" s="713">
        <f>'2-ORÇAMENTO'!FJA36</f>
        <v>0</v>
      </c>
      <c r="FJB40" s="714">
        <f>'2-ORÇAMENTO'!FJD36</f>
        <v>0</v>
      </c>
      <c r="FJC40" s="713">
        <f>'2-ORÇAMENTO'!FJC36</f>
        <v>0</v>
      </c>
      <c r="FJD40" s="714">
        <f>'2-ORÇAMENTO'!FJF36</f>
        <v>0</v>
      </c>
      <c r="FJE40" s="713">
        <f>'2-ORÇAMENTO'!FJE36</f>
        <v>0</v>
      </c>
      <c r="FJF40" s="714">
        <f>'2-ORÇAMENTO'!FJH36</f>
        <v>0</v>
      </c>
      <c r="FJG40" s="713">
        <f>'2-ORÇAMENTO'!FJG36</f>
        <v>0</v>
      </c>
      <c r="FJH40" s="714">
        <f>'2-ORÇAMENTO'!FJJ36</f>
        <v>0</v>
      </c>
      <c r="FJI40" s="713">
        <f>'2-ORÇAMENTO'!FJI36</f>
        <v>0</v>
      </c>
      <c r="FJJ40" s="714">
        <f>'2-ORÇAMENTO'!FJL36</f>
        <v>0</v>
      </c>
      <c r="FJK40" s="713">
        <f>'2-ORÇAMENTO'!FJK36</f>
        <v>0</v>
      </c>
      <c r="FJL40" s="714">
        <f>'2-ORÇAMENTO'!FJN36</f>
        <v>0</v>
      </c>
      <c r="FJM40" s="713">
        <f>'2-ORÇAMENTO'!FJM36</f>
        <v>0</v>
      </c>
      <c r="FJN40" s="714">
        <f>'2-ORÇAMENTO'!FJP36</f>
        <v>0</v>
      </c>
      <c r="FJO40" s="713">
        <f>'2-ORÇAMENTO'!FJO36</f>
        <v>0</v>
      </c>
      <c r="FJP40" s="714">
        <f>'2-ORÇAMENTO'!FJR36</f>
        <v>0</v>
      </c>
      <c r="FJQ40" s="713">
        <f>'2-ORÇAMENTO'!FJQ36</f>
        <v>0</v>
      </c>
      <c r="FJR40" s="714">
        <f>'2-ORÇAMENTO'!FJT36</f>
        <v>0</v>
      </c>
      <c r="FJS40" s="713">
        <f>'2-ORÇAMENTO'!FJS36</f>
        <v>0</v>
      </c>
      <c r="FJT40" s="714">
        <f>'2-ORÇAMENTO'!FJV36</f>
        <v>0</v>
      </c>
      <c r="FJU40" s="713">
        <f>'2-ORÇAMENTO'!FJU36</f>
        <v>0</v>
      </c>
      <c r="FJV40" s="714">
        <f>'2-ORÇAMENTO'!FJX36</f>
        <v>0</v>
      </c>
      <c r="FJW40" s="713">
        <f>'2-ORÇAMENTO'!FJW36</f>
        <v>0</v>
      </c>
      <c r="FJX40" s="714">
        <f>'2-ORÇAMENTO'!FJZ36</f>
        <v>0</v>
      </c>
      <c r="FJY40" s="713">
        <f>'2-ORÇAMENTO'!FJY36</f>
        <v>0</v>
      </c>
      <c r="FJZ40" s="714">
        <f>'2-ORÇAMENTO'!FKB36</f>
        <v>0</v>
      </c>
      <c r="FKA40" s="713">
        <f>'2-ORÇAMENTO'!FKA36</f>
        <v>0</v>
      </c>
      <c r="FKB40" s="714">
        <f>'2-ORÇAMENTO'!FKD36</f>
        <v>0</v>
      </c>
      <c r="FKC40" s="713">
        <f>'2-ORÇAMENTO'!FKC36</f>
        <v>0</v>
      </c>
      <c r="FKD40" s="714">
        <f>'2-ORÇAMENTO'!FKF36</f>
        <v>0</v>
      </c>
      <c r="FKE40" s="713">
        <f>'2-ORÇAMENTO'!FKE36</f>
        <v>0</v>
      </c>
      <c r="FKF40" s="714">
        <f>'2-ORÇAMENTO'!FKH36</f>
        <v>0</v>
      </c>
      <c r="FKG40" s="713">
        <f>'2-ORÇAMENTO'!FKG36</f>
        <v>0</v>
      </c>
      <c r="FKH40" s="714">
        <f>'2-ORÇAMENTO'!FKJ36</f>
        <v>0</v>
      </c>
      <c r="FKI40" s="713">
        <f>'2-ORÇAMENTO'!FKI36</f>
        <v>0</v>
      </c>
      <c r="FKJ40" s="714">
        <f>'2-ORÇAMENTO'!FKL36</f>
        <v>0</v>
      </c>
      <c r="FKK40" s="713">
        <f>'2-ORÇAMENTO'!FKK36</f>
        <v>0</v>
      </c>
      <c r="FKL40" s="714">
        <f>'2-ORÇAMENTO'!FKN36</f>
        <v>0</v>
      </c>
      <c r="FKM40" s="713">
        <f>'2-ORÇAMENTO'!FKM36</f>
        <v>0</v>
      </c>
      <c r="FKN40" s="714">
        <f>'2-ORÇAMENTO'!FKP36</f>
        <v>0</v>
      </c>
      <c r="FKO40" s="713">
        <f>'2-ORÇAMENTO'!FKO36</f>
        <v>0</v>
      </c>
      <c r="FKP40" s="714">
        <f>'2-ORÇAMENTO'!FKR36</f>
        <v>0</v>
      </c>
      <c r="FKQ40" s="713">
        <f>'2-ORÇAMENTO'!FKQ36</f>
        <v>0</v>
      </c>
      <c r="FKR40" s="714">
        <f>'2-ORÇAMENTO'!FKT36</f>
        <v>0</v>
      </c>
      <c r="FKS40" s="713">
        <f>'2-ORÇAMENTO'!FKS36</f>
        <v>0</v>
      </c>
      <c r="FKT40" s="714">
        <f>'2-ORÇAMENTO'!FKV36</f>
        <v>0</v>
      </c>
      <c r="FKU40" s="713">
        <f>'2-ORÇAMENTO'!FKU36</f>
        <v>0</v>
      </c>
      <c r="FKV40" s="714">
        <f>'2-ORÇAMENTO'!FKX36</f>
        <v>0</v>
      </c>
      <c r="FKW40" s="713">
        <f>'2-ORÇAMENTO'!FKW36</f>
        <v>0</v>
      </c>
      <c r="FKX40" s="714">
        <f>'2-ORÇAMENTO'!FKZ36</f>
        <v>0</v>
      </c>
      <c r="FKY40" s="713">
        <f>'2-ORÇAMENTO'!FKY36</f>
        <v>0</v>
      </c>
      <c r="FKZ40" s="714">
        <f>'2-ORÇAMENTO'!FLB36</f>
        <v>0</v>
      </c>
      <c r="FLA40" s="713">
        <f>'2-ORÇAMENTO'!FLA36</f>
        <v>0</v>
      </c>
      <c r="FLB40" s="714">
        <f>'2-ORÇAMENTO'!FLD36</f>
        <v>0</v>
      </c>
      <c r="FLC40" s="713">
        <f>'2-ORÇAMENTO'!FLC36</f>
        <v>0</v>
      </c>
      <c r="FLD40" s="714">
        <f>'2-ORÇAMENTO'!FLF36</f>
        <v>0</v>
      </c>
      <c r="FLE40" s="713">
        <f>'2-ORÇAMENTO'!FLE36</f>
        <v>0</v>
      </c>
      <c r="FLF40" s="714">
        <f>'2-ORÇAMENTO'!FLH36</f>
        <v>0</v>
      </c>
      <c r="FLG40" s="713">
        <f>'2-ORÇAMENTO'!FLG36</f>
        <v>0</v>
      </c>
      <c r="FLH40" s="714">
        <f>'2-ORÇAMENTO'!FLJ36</f>
        <v>0</v>
      </c>
      <c r="FLI40" s="713">
        <f>'2-ORÇAMENTO'!FLI36</f>
        <v>0</v>
      </c>
      <c r="FLJ40" s="714">
        <f>'2-ORÇAMENTO'!FLL36</f>
        <v>0</v>
      </c>
      <c r="FLK40" s="713">
        <f>'2-ORÇAMENTO'!FLK36</f>
        <v>0</v>
      </c>
      <c r="FLL40" s="714">
        <f>'2-ORÇAMENTO'!FLN36</f>
        <v>0</v>
      </c>
      <c r="FLM40" s="713">
        <f>'2-ORÇAMENTO'!FLM36</f>
        <v>0</v>
      </c>
      <c r="FLN40" s="714">
        <f>'2-ORÇAMENTO'!FLP36</f>
        <v>0</v>
      </c>
      <c r="FLO40" s="713">
        <f>'2-ORÇAMENTO'!FLO36</f>
        <v>0</v>
      </c>
      <c r="FLP40" s="714">
        <f>'2-ORÇAMENTO'!FLR36</f>
        <v>0</v>
      </c>
      <c r="FLQ40" s="713">
        <f>'2-ORÇAMENTO'!FLQ36</f>
        <v>0</v>
      </c>
      <c r="FLR40" s="714">
        <f>'2-ORÇAMENTO'!FLT36</f>
        <v>0</v>
      </c>
      <c r="FLS40" s="713">
        <f>'2-ORÇAMENTO'!FLS36</f>
        <v>0</v>
      </c>
      <c r="FLT40" s="714">
        <f>'2-ORÇAMENTO'!FLV36</f>
        <v>0</v>
      </c>
      <c r="FLU40" s="713">
        <f>'2-ORÇAMENTO'!FLU36</f>
        <v>0</v>
      </c>
      <c r="FLV40" s="714">
        <f>'2-ORÇAMENTO'!FLX36</f>
        <v>0</v>
      </c>
      <c r="FLW40" s="713">
        <f>'2-ORÇAMENTO'!FLW36</f>
        <v>0</v>
      </c>
      <c r="FLX40" s="714">
        <f>'2-ORÇAMENTO'!FLZ36</f>
        <v>0</v>
      </c>
      <c r="FLY40" s="713">
        <f>'2-ORÇAMENTO'!FLY36</f>
        <v>0</v>
      </c>
      <c r="FLZ40" s="714">
        <f>'2-ORÇAMENTO'!FMB36</f>
        <v>0</v>
      </c>
      <c r="FMA40" s="713">
        <f>'2-ORÇAMENTO'!FMA36</f>
        <v>0</v>
      </c>
      <c r="FMB40" s="714">
        <f>'2-ORÇAMENTO'!FMD36</f>
        <v>0</v>
      </c>
      <c r="FMC40" s="713">
        <f>'2-ORÇAMENTO'!FMC36</f>
        <v>0</v>
      </c>
      <c r="FMD40" s="714">
        <f>'2-ORÇAMENTO'!FMF36</f>
        <v>0</v>
      </c>
      <c r="FME40" s="713">
        <f>'2-ORÇAMENTO'!FME36</f>
        <v>0</v>
      </c>
      <c r="FMF40" s="714">
        <f>'2-ORÇAMENTO'!FMH36</f>
        <v>0</v>
      </c>
      <c r="FMG40" s="713">
        <f>'2-ORÇAMENTO'!FMG36</f>
        <v>0</v>
      </c>
      <c r="FMH40" s="714">
        <f>'2-ORÇAMENTO'!FMJ36</f>
        <v>0</v>
      </c>
      <c r="FMI40" s="713">
        <f>'2-ORÇAMENTO'!FMI36</f>
        <v>0</v>
      </c>
      <c r="FMJ40" s="714">
        <f>'2-ORÇAMENTO'!FML36</f>
        <v>0</v>
      </c>
      <c r="FMK40" s="713">
        <f>'2-ORÇAMENTO'!FMK36</f>
        <v>0</v>
      </c>
      <c r="FML40" s="714">
        <f>'2-ORÇAMENTO'!FMN36</f>
        <v>0</v>
      </c>
      <c r="FMM40" s="713">
        <f>'2-ORÇAMENTO'!FMM36</f>
        <v>0</v>
      </c>
      <c r="FMN40" s="714">
        <f>'2-ORÇAMENTO'!FMP36</f>
        <v>0</v>
      </c>
      <c r="FMO40" s="713">
        <f>'2-ORÇAMENTO'!FMO36</f>
        <v>0</v>
      </c>
      <c r="FMP40" s="714">
        <f>'2-ORÇAMENTO'!FMR36</f>
        <v>0</v>
      </c>
      <c r="FMQ40" s="713">
        <f>'2-ORÇAMENTO'!FMQ36</f>
        <v>0</v>
      </c>
      <c r="FMR40" s="714">
        <f>'2-ORÇAMENTO'!FMT36</f>
        <v>0</v>
      </c>
      <c r="FMS40" s="713">
        <f>'2-ORÇAMENTO'!FMS36</f>
        <v>0</v>
      </c>
      <c r="FMT40" s="714">
        <f>'2-ORÇAMENTO'!FMV36</f>
        <v>0</v>
      </c>
      <c r="FMU40" s="713">
        <f>'2-ORÇAMENTO'!FMU36</f>
        <v>0</v>
      </c>
      <c r="FMV40" s="714">
        <f>'2-ORÇAMENTO'!FMX36</f>
        <v>0</v>
      </c>
      <c r="FMW40" s="713">
        <f>'2-ORÇAMENTO'!FMW36</f>
        <v>0</v>
      </c>
      <c r="FMX40" s="714">
        <f>'2-ORÇAMENTO'!FMZ36</f>
        <v>0</v>
      </c>
      <c r="FMY40" s="713">
        <f>'2-ORÇAMENTO'!FMY36</f>
        <v>0</v>
      </c>
      <c r="FMZ40" s="714">
        <f>'2-ORÇAMENTO'!FNB36</f>
        <v>0</v>
      </c>
      <c r="FNA40" s="713">
        <f>'2-ORÇAMENTO'!FNA36</f>
        <v>0</v>
      </c>
      <c r="FNB40" s="714">
        <f>'2-ORÇAMENTO'!FND36</f>
        <v>0</v>
      </c>
      <c r="FNC40" s="713">
        <f>'2-ORÇAMENTO'!FNC36</f>
        <v>0</v>
      </c>
      <c r="FND40" s="714">
        <f>'2-ORÇAMENTO'!FNF36</f>
        <v>0</v>
      </c>
      <c r="FNE40" s="713">
        <f>'2-ORÇAMENTO'!FNE36</f>
        <v>0</v>
      </c>
      <c r="FNF40" s="714">
        <f>'2-ORÇAMENTO'!FNH36</f>
        <v>0</v>
      </c>
      <c r="FNG40" s="713">
        <f>'2-ORÇAMENTO'!FNG36</f>
        <v>0</v>
      </c>
      <c r="FNH40" s="714">
        <f>'2-ORÇAMENTO'!FNJ36</f>
        <v>0</v>
      </c>
      <c r="FNI40" s="713">
        <f>'2-ORÇAMENTO'!FNI36</f>
        <v>0</v>
      </c>
      <c r="FNJ40" s="714">
        <f>'2-ORÇAMENTO'!FNL36</f>
        <v>0</v>
      </c>
      <c r="FNK40" s="713">
        <f>'2-ORÇAMENTO'!FNK36</f>
        <v>0</v>
      </c>
      <c r="FNL40" s="714">
        <f>'2-ORÇAMENTO'!FNN36</f>
        <v>0</v>
      </c>
      <c r="FNM40" s="713">
        <f>'2-ORÇAMENTO'!FNM36</f>
        <v>0</v>
      </c>
      <c r="FNN40" s="714">
        <f>'2-ORÇAMENTO'!FNP36</f>
        <v>0</v>
      </c>
      <c r="FNO40" s="713">
        <f>'2-ORÇAMENTO'!FNO36</f>
        <v>0</v>
      </c>
      <c r="FNP40" s="714">
        <f>'2-ORÇAMENTO'!FNR36</f>
        <v>0</v>
      </c>
      <c r="FNQ40" s="713">
        <f>'2-ORÇAMENTO'!FNQ36</f>
        <v>0</v>
      </c>
      <c r="FNR40" s="714">
        <f>'2-ORÇAMENTO'!FNT36</f>
        <v>0</v>
      </c>
      <c r="FNS40" s="713">
        <f>'2-ORÇAMENTO'!FNS36</f>
        <v>0</v>
      </c>
      <c r="FNT40" s="714">
        <f>'2-ORÇAMENTO'!FNV36</f>
        <v>0</v>
      </c>
      <c r="FNU40" s="713">
        <f>'2-ORÇAMENTO'!FNU36</f>
        <v>0</v>
      </c>
      <c r="FNV40" s="714">
        <f>'2-ORÇAMENTO'!FNX36</f>
        <v>0</v>
      </c>
      <c r="FNW40" s="713">
        <f>'2-ORÇAMENTO'!FNW36</f>
        <v>0</v>
      </c>
      <c r="FNX40" s="714">
        <f>'2-ORÇAMENTO'!FNZ36</f>
        <v>0</v>
      </c>
      <c r="FNY40" s="713">
        <f>'2-ORÇAMENTO'!FNY36</f>
        <v>0</v>
      </c>
      <c r="FNZ40" s="714">
        <f>'2-ORÇAMENTO'!FOB36</f>
        <v>0</v>
      </c>
      <c r="FOA40" s="713">
        <f>'2-ORÇAMENTO'!FOA36</f>
        <v>0</v>
      </c>
      <c r="FOB40" s="714">
        <f>'2-ORÇAMENTO'!FOD36</f>
        <v>0</v>
      </c>
      <c r="FOC40" s="713">
        <f>'2-ORÇAMENTO'!FOC36</f>
        <v>0</v>
      </c>
      <c r="FOD40" s="714">
        <f>'2-ORÇAMENTO'!FOF36</f>
        <v>0</v>
      </c>
      <c r="FOE40" s="713">
        <f>'2-ORÇAMENTO'!FOE36</f>
        <v>0</v>
      </c>
      <c r="FOF40" s="714">
        <f>'2-ORÇAMENTO'!FOH36</f>
        <v>0</v>
      </c>
      <c r="FOG40" s="713">
        <f>'2-ORÇAMENTO'!FOG36</f>
        <v>0</v>
      </c>
      <c r="FOH40" s="714">
        <f>'2-ORÇAMENTO'!FOJ36</f>
        <v>0</v>
      </c>
      <c r="FOI40" s="713">
        <f>'2-ORÇAMENTO'!FOI36</f>
        <v>0</v>
      </c>
      <c r="FOJ40" s="714">
        <f>'2-ORÇAMENTO'!FOL36</f>
        <v>0</v>
      </c>
      <c r="FOK40" s="713">
        <f>'2-ORÇAMENTO'!FOK36</f>
        <v>0</v>
      </c>
      <c r="FOL40" s="714">
        <f>'2-ORÇAMENTO'!FON36</f>
        <v>0</v>
      </c>
      <c r="FOM40" s="713">
        <f>'2-ORÇAMENTO'!FOM36</f>
        <v>0</v>
      </c>
      <c r="FON40" s="714">
        <f>'2-ORÇAMENTO'!FOP36</f>
        <v>0</v>
      </c>
      <c r="FOO40" s="713">
        <f>'2-ORÇAMENTO'!FOO36</f>
        <v>0</v>
      </c>
      <c r="FOP40" s="714">
        <f>'2-ORÇAMENTO'!FOR36</f>
        <v>0</v>
      </c>
      <c r="FOQ40" s="713">
        <f>'2-ORÇAMENTO'!FOQ36</f>
        <v>0</v>
      </c>
      <c r="FOR40" s="714">
        <f>'2-ORÇAMENTO'!FOT36</f>
        <v>0</v>
      </c>
      <c r="FOS40" s="713">
        <f>'2-ORÇAMENTO'!FOS36</f>
        <v>0</v>
      </c>
      <c r="FOT40" s="714">
        <f>'2-ORÇAMENTO'!FOV36</f>
        <v>0</v>
      </c>
      <c r="FOU40" s="713">
        <f>'2-ORÇAMENTO'!FOU36</f>
        <v>0</v>
      </c>
      <c r="FOV40" s="714">
        <f>'2-ORÇAMENTO'!FOX36</f>
        <v>0</v>
      </c>
      <c r="FOW40" s="713">
        <f>'2-ORÇAMENTO'!FOW36</f>
        <v>0</v>
      </c>
      <c r="FOX40" s="714">
        <f>'2-ORÇAMENTO'!FOZ36</f>
        <v>0</v>
      </c>
      <c r="FOY40" s="713">
        <f>'2-ORÇAMENTO'!FOY36</f>
        <v>0</v>
      </c>
      <c r="FOZ40" s="714">
        <f>'2-ORÇAMENTO'!FPB36</f>
        <v>0</v>
      </c>
      <c r="FPA40" s="713">
        <f>'2-ORÇAMENTO'!FPA36</f>
        <v>0</v>
      </c>
      <c r="FPB40" s="714">
        <f>'2-ORÇAMENTO'!FPD36</f>
        <v>0</v>
      </c>
      <c r="FPC40" s="713">
        <f>'2-ORÇAMENTO'!FPC36</f>
        <v>0</v>
      </c>
      <c r="FPD40" s="714">
        <f>'2-ORÇAMENTO'!FPF36</f>
        <v>0</v>
      </c>
      <c r="FPE40" s="713">
        <f>'2-ORÇAMENTO'!FPE36</f>
        <v>0</v>
      </c>
      <c r="FPF40" s="714">
        <f>'2-ORÇAMENTO'!FPH36</f>
        <v>0</v>
      </c>
      <c r="FPG40" s="713">
        <f>'2-ORÇAMENTO'!FPG36</f>
        <v>0</v>
      </c>
      <c r="FPH40" s="714">
        <f>'2-ORÇAMENTO'!FPJ36</f>
        <v>0</v>
      </c>
      <c r="FPI40" s="713">
        <f>'2-ORÇAMENTO'!FPI36</f>
        <v>0</v>
      </c>
      <c r="FPJ40" s="714">
        <f>'2-ORÇAMENTO'!FPL36</f>
        <v>0</v>
      </c>
      <c r="FPK40" s="713">
        <f>'2-ORÇAMENTO'!FPK36</f>
        <v>0</v>
      </c>
      <c r="FPL40" s="714">
        <f>'2-ORÇAMENTO'!FPN36</f>
        <v>0</v>
      </c>
      <c r="FPM40" s="713">
        <f>'2-ORÇAMENTO'!FPM36</f>
        <v>0</v>
      </c>
      <c r="FPN40" s="714">
        <f>'2-ORÇAMENTO'!FPP36</f>
        <v>0</v>
      </c>
      <c r="FPO40" s="713">
        <f>'2-ORÇAMENTO'!FPO36</f>
        <v>0</v>
      </c>
      <c r="FPP40" s="714">
        <f>'2-ORÇAMENTO'!FPR36</f>
        <v>0</v>
      </c>
      <c r="FPQ40" s="713">
        <f>'2-ORÇAMENTO'!FPQ36</f>
        <v>0</v>
      </c>
      <c r="FPR40" s="714">
        <f>'2-ORÇAMENTO'!FPT36</f>
        <v>0</v>
      </c>
      <c r="FPS40" s="713">
        <f>'2-ORÇAMENTO'!FPS36</f>
        <v>0</v>
      </c>
      <c r="FPT40" s="714">
        <f>'2-ORÇAMENTO'!FPV36</f>
        <v>0</v>
      </c>
      <c r="FPU40" s="713">
        <f>'2-ORÇAMENTO'!FPU36</f>
        <v>0</v>
      </c>
      <c r="FPV40" s="714">
        <f>'2-ORÇAMENTO'!FPX36</f>
        <v>0</v>
      </c>
      <c r="FPW40" s="713">
        <f>'2-ORÇAMENTO'!FPW36</f>
        <v>0</v>
      </c>
      <c r="FPX40" s="714">
        <f>'2-ORÇAMENTO'!FPZ36</f>
        <v>0</v>
      </c>
      <c r="FPY40" s="713">
        <f>'2-ORÇAMENTO'!FPY36</f>
        <v>0</v>
      </c>
      <c r="FPZ40" s="714">
        <f>'2-ORÇAMENTO'!FQB36</f>
        <v>0</v>
      </c>
      <c r="FQA40" s="713">
        <f>'2-ORÇAMENTO'!FQA36</f>
        <v>0</v>
      </c>
      <c r="FQB40" s="714">
        <f>'2-ORÇAMENTO'!FQD36</f>
        <v>0</v>
      </c>
      <c r="FQC40" s="713">
        <f>'2-ORÇAMENTO'!FQC36</f>
        <v>0</v>
      </c>
      <c r="FQD40" s="714">
        <f>'2-ORÇAMENTO'!FQF36</f>
        <v>0</v>
      </c>
      <c r="FQE40" s="713">
        <f>'2-ORÇAMENTO'!FQE36</f>
        <v>0</v>
      </c>
      <c r="FQF40" s="714">
        <f>'2-ORÇAMENTO'!FQH36</f>
        <v>0</v>
      </c>
      <c r="FQG40" s="713">
        <f>'2-ORÇAMENTO'!FQG36</f>
        <v>0</v>
      </c>
      <c r="FQH40" s="714">
        <f>'2-ORÇAMENTO'!FQJ36</f>
        <v>0</v>
      </c>
      <c r="FQI40" s="713">
        <f>'2-ORÇAMENTO'!FQI36</f>
        <v>0</v>
      </c>
      <c r="FQJ40" s="714">
        <f>'2-ORÇAMENTO'!FQL36</f>
        <v>0</v>
      </c>
      <c r="FQK40" s="713">
        <f>'2-ORÇAMENTO'!FQK36</f>
        <v>0</v>
      </c>
      <c r="FQL40" s="714">
        <f>'2-ORÇAMENTO'!FQN36</f>
        <v>0</v>
      </c>
      <c r="FQM40" s="713">
        <f>'2-ORÇAMENTO'!FQM36</f>
        <v>0</v>
      </c>
      <c r="FQN40" s="714">
        <f>'2-ORÇAMENTO'!FQP36</f>
        <v>0</v>
      </c>
      <c r="FQO40" s="713">
        <f>'2-ORÇAMENTO'!FQO36</f>
        <v>0</v>
      </c>
      <c r="FQP40" s="714">
        <f>'2-ORÇAMENTO'!FQR36</f>
        <v>0</v>
      </c>
      <c r="FQQ40" s="713">
        <f>'2-ORÇAMENTO'!FQQ36</f>
        <v>0</v>
      </c>
      <c r="FQR40" s="714">
        <f>'2-ORÇAMENTO'!FQT36</f>
        <v>0</v>
      </c>
      <c r="FQS40" s="713">
        <f>'2-ORÇAMENTO'!FQS36</f>
        <v>0</v>
      </c>
      <c r="FQT40" s="714">
        <f>'2-ORÇAMENTO'!FQV36</f>
        <v>0</v>
      </c>
      <c r="FQU40" s="713">
        <f>'2-ORÇAMENTO'!FQU36</f>
        <v>0</v>
      </c>
      <c r="FQV40" s="714">
        <f>'2-ORÇAMENTO'!FQX36</f>
        <v>0</v>
      </c>
      <c r="FQW40" s="713">
        <f>'2-ORÇAMENTO'!FQW36</f>
        <v>0</v>
      </c>
      <c r="FQX40" s="714">
        <f>'2-ORÇAMENTO'!FQZ36</f>
        <v>0</v>
      </c>
      <c r="FQY40" s="713">
        <f>'2-ORÇAMENTO'!FQY36</f>
        <v>0</v>
      </c>
      <c r="FQZ40" s="714">
        <f>'2-ORÇAMENTO'!FRB36</f>
        <v>0</v>
      </c>
      <c r="FRA40" s="713">
        <f>'2-ORÇAMENTO'!FRA36</f>
        <v>0</v>
      </c>
      <c r="FRB40" s="714">
        <f>'2-ORÇAMENTO'!FRD36</f>
        <v>0</v>
      </c>
      <c r="FRC40" s="713">
        <f>'2-ORÇAMENTO'!FRC36</f>
        <v>0</v>
      </c>
      <c r="FRD40" s="714">
        <f>'2-ORÇAMENTO'!FRF36</f>
        <v>0</v>
      </c>
      <c r="FRE40" s="713">
        <f>'2-ORÇAMENTO'!FRE36</f>
        <v>0</v>
      </c>
      <c r="FRF40" s="714">
        <f>'2-ORÇAMENTO'!FRH36</f>
        <v>0</v>
      </c>
      <c r="FRG40" s="713">
        <f>'2-ORÇAMENTO'!FRG36</f>
        <v>0</v>
      </c>
      <c r="FRH40" s="714">
        <f>'2-ORÇAMENTO'!FRJ36</f>
        <v>0</v>
      </c>
      <c r="FRI40" s="713">
        <f>'2-ORÇAMENTO'!FRI36</f>
        <v>0</v>
      </c>
      <c r="FRJ40" s="714">
        <f>'2-ORÇAMENTO'!FRL36</f>
        <v>0</v>
      </c>
      <c r="FRK40" s="713">
        <f>'2-ORÇAMENTO'!FRK36</f>
        <v>0</v>
      </c>
      <c r="FRL40" s="714">
        <f>'2-ORÇAMENTO'!FRN36</f>
        <v>0</v>
      </c>
      <c r="FRM40" s="713">
        <f>'2-ORÇAMENTO'!FRM36</f>
        <v>0</v>
      </c>
      <c r="FRN40" s="714">
        <f>'2-ORÇAMENTO'!FRP36</f>
        <v>0</v>
      </c>
      <c r="FRO40" s="713">
        <f>'2-ORÇAMENTO'!FRO36</f>
        <v>0</v>
      </c>
      <c r="FRP40" s="714">
        <f>'2-ORÇAMENTO'!FRR36</f>
        <v>0</v>
      </c>
      <c r="FRQ40" s="713">
        <f>'2-ORÇAMENTO'!FRQ36</f>
        <v>0</v>
      </c>
      <c r="FRR40" s="714">
        <f>'2-ORÇAMENTO'!FRT36</f>
        <v>0</v>
      </c>
      <c r="FRS40" s="713">
        <f>'2-ORÇAMENTO'!FRS36</f>
        <v>0</v>
      </c>
      <c r="FRT40" s="714">
        <f>'2-ORÇAMENTO'!FRV36</f>
        <v>0</v>
      </c>
      <c r="FRU40" s="713">
        <f>'2-ORÇAMENTO'!FRU36</f>
        <v>0</v>
      </c>
      <c r="FRV40" s="714">
        <f>'2-ORÇAMENTO'!FRX36</f>
        <v>0</v>
      </c>
      <c r="FRW40" s="713">
        <f>'2-ORÇAMENTO'!FRW36</f>
        <v>0</v>
      </c>
      <c r="FRX40" s="714">
        <f>'2-ORÇAMENTO'!FRZ36</f>
        <v>0</v>
      </c>
      <c r="FRY40" s="713">
        <f>'2-ORÇAMENTO'!FRY36</f>
        <v>0</v>
      </c>
      <c r="FRZ40" s="714">
        <f>'2-ORÇAMENTO'!FSB36</f>
        <v>0</v>
      </c>
      <c r="FSA40" s="713">
        <f>'2-ORÇAMENTO'!FSA36</f>
        <v>0</v>
      </c>
      <c r="FSB40" s="714">
        <f>'2-ORÇAMENTO'!FSD36</f>
        <v>0</v>
      </c>
      <c r="FSC40" s="713">
        <f>'2-ORÇAMENTO'!FSC36</f>
        <v>0</v>
      </c>
      <c r="FSD40" s="714">
        <f>'2-ORÇAMENTO'!FSF36</f>
        <v>0</v>
      </c>
      <c r="FSE40" s="713">
        <f>'2-ORÇAMENTO'!FSE36</f>
        <v>0</v>
      </c>
      <c r="FSF40" s="714">
        <f>'2-ORÇAMENTO'!FSH36</f>
        <v>0</v>
      </c>
      <c r="FSG40" s="713">
        <f>'2-ORÇAMENTO'!FSG36</f>
        <v>0</v>
      </c>
      <c r="FSH40" s="714">
        <f>'2-ORÇAMENTO'!FSJ36</f>
        <v>0</v>
      </c>
      <c r="FSI40" s="713">
        <f>'2-ORÇAMENTO'!FSI36</f>
        <v>0</v>
      </c>
      <c r="FSJ40" s="714">
        <f>'2-ORÇAMENTO'!FSL36</f>
        <v>0</v>
      </c>
      <c r="FSK40" s="713">
        <f>'2-ORÇAMENTO'!FSK36</f>
        <v>0</v>
      </c>
      <c r="FSL40" s="714">
        <f>'2-ORÇAMENTO'!FSN36</f>
        <v>0</v>
      </c>
      <c r="FSM40" s="713">
        <f>'2-ORÇAMENTO'!FSM36</f>
        <v>0</v>
      </c>
      <c r="FSN40" s="714">
        <f>'2-ORÇAMENTO'!FSP36</f>
        <v>0</v>
      </c>
      <c r="FSO40" s="713">
        <f>'2-ORÇAMENTO'!FSO36</f>
        <v>0</v>
      </c>
      <c r="FSP40" s="714">
        <f>'2-ORÇAMENTO'!FSR36</f>
        <v>0</v>
      </c>
      <c r="FSQ40" s="713">
        <f>'2-ORÇAMENTO'!FSQ36</f>
        <v>0</v>
      </c>
      <c r="FSR40" s="714">
        <f>'2-ORÇAMENTO'!FST36</f>
        <v>0</v>
      </c>
      <c r="FSS40" s="713">
        <f>'2-ORÇAMENTO'!FSS36</f>
        <v>0</v>
      </c>
      <c r="FST40" s="714">
        <f>'2-ORÇAMENTO'!FSV36</f>
        <v>0</v>
      </c>
      <c r="FSU40" s="713">
        <f>'2-ORÇAMENTO'!FSU36</f>
        <v>0</v>
      </c>
      <c r="FSV40" s="714">
        <f>'2-ORÇAMENTO'!FSX36</f>
        <v>0</v>
      </c>
      <c r="FSW40" s="713">
        <f>'2-ORÇAMENTO'!FSW36</f>
        <v>0</v>
      </c>
      <c r="FSX40" s="714">
        <f>'2-ORÇAMENTO'!FSZ36</f>
        <v>0</v>
      </c>
      <c r="FSY40" s="713">
        <f>'2-ORÇAMENTO'!FSY36</f>
        <v>0</v>
      </c>
      <c r="FSZ40" s="714">
        <f>'2-ORÇAMENTO'!FTB36</f>
        <v>0</v>
      </c>
      <c r="FTA40" s="713">
        <f>'2-ORÇAMENTO'!FTA36</f>
        <v>0</v>
      </c>
      <c r="FTB40" s="714">
        <f>'2-ORÇAMENTO'!FTD36</f>
        <v>0</v>
      </c>
      <c r="FTC40" s="713">
        <f>'2-ORÇAMENTO'!FTC36</f>
        <v>0</v>
      </c>
      <c r="FTD40" s="714">
        <f>'2-ORÇAMENTO'!FTF36</f>
        <v>0</v>
      </c>
      <c r="FTE40" s="713">
        <f>'2-ORÇAMENTO'!FTE36</f>
        <v>0</v>
      </c>
      <c r="FTF40" s="714">
        <f>'2-ORÇAMENTO'!FTH36</f>
        <v>0</v>
      </c>
      <c r="FTG40" s="713">
        <f>'2-ORÇAMENTO'!FTG36</f>
        <v>0</v>
      </c>
      <c r="FTH40" s="714">
        <f>'2-ORÇAMENTO'!FTJ36</f>
        <v>0</v>
      </c>
      <c r="FTI40" s="713">
        <f>'2-ORÇAMENTO'!FTI36</f>
        <v>0</v>
      </c>
      <c r="FTJ40" s="714">
        <f>'2-ORÇAMENTO'!FTL36</f>
        <v>0</v>
      </c>
      <c r="FTK40" s="713">
        <f>'2-ORÇAMENTO'!FTK36</f>
        <v>0</v>
      </c>
      <c r="FTL40" s="714">
        <f>'2-ORÇAMENTO'!FTN36</f>
        <v>0</v>
      </c>
      <c r="FTM40" s="713">
        <f>'2-ORÇAMENTO'!FTM36</f>
        <v>0</v>
      </c>
      <c r="FTN40" s="714">
        <f>'2-ORÇAMENTO'!FTP36</f>
        <v>0</v>
      </c>
      <c r="FTO40" s="713">
        <f>'2-ORÇAMENTO'!FTO36</f>
        <v>0</v>
      </c>
      <c r="FTP40" s="714">
        <f>'2-ORÇAMENTO'!FTR36</f>
        <v>0</v>
      </c>
      <c r="FTQ40" s="713">
        <f>'2-ORÇAMENTO'!FTQ36</f>
        <v>0</v>
      </c>
      <c r="FTR40" s="714">
        <f>'2-ORÇAMENTO'!FTT36</f>
        <v>0</v>
      </c>
      <c r="FTS40" s="713">
        <f>'2-ORÇAMENTO'!FTS36</f>
        <v>0</v>
      </c>
      <c r="FTT40" s="714">
        <f>'2-ORÇAMENTO'!FTV36</f>
        <v>0</v>
      </c>
      <c r="FTU40" s="713">
        <f>'2-ORÇAMENTO'!FTU36</f>
        <v>0</v>
      </c>
      <c r="FTV40" s="714">
        <f>'2-ORÇAMENTO'!FTX36</f>
        <v>0</v>
      </c>
      <c r="FTW40" s="713">
        <f>'2-ORÇAMENTO'!FTW36</f>
        <v>0</v>
      </c>
      <c r="FTX40" s="714">
        <f>'2-ORÇAMENTO'!FTZ36</f>
        <v>0</v>
      </c>
      <c r="FTY40" s="713">
        <f>'2-ORÇAMENTO'!FTY36</f>
        <v>0</v>
      </c>
      <c r="FTZ40" s="714">
        <f>'2-ORÇAMENTO'!FUB36</f>
        <v>0</v>
      </c>
      <c r="FUA40" s="713">
        <f>'2-ORÇAMENTO'!FUA36</f>
        <v>0</v>
      </c>
      <c r="FUB40" s="714">
        <f>'2-ORÇAMENTO'!FUD36</f>
        <v>0</v>
      </c>
      <c r="FUC40" s="713">
        <f>'2-ORÇAMENTO'!FUC36</f>
        <v>0</v>
      </c>
      <c r="FUD40" s="714">
        <f>'2-ORÇAMENTO'!FUF36</f>
        <v>0</v>
      </c>
      <c r="FUE40" s="713">
        <f>'2-ORÇAMENTO'!FUE36</f>
        <v>0</v>
      </c>
      <c r="FUF40" s="714">
        <f>'2-ORÇAMENTO'!FUH36</f>
        <v>0</v>
      </c>
      <c r="FUG40" s="713">
        <f>'2-ORÇAMENTO'!FUG36</f>
        <v>0</v>
      </c>
      <c r="FUH40" s="714">
        <f>'2-ORÇAMENTO'!FUJ36</f>
        <v>0</v>
      </c>
      <c r="FUI40" s="713">
        <f>'2-ORÇAMENTO'!FUI36</f>
        <v>0</v>
      </c>
      <c r="FUJ40" s="714">
        <f>'2-ORÇAMENTO'!FUL36</f>
        <v>0</v>
      </c>
      <c r="FUK40" s="713">
        <f>'2-ORÇAMENTO'!FUK36</f>
        <v>0</v>
      </c>
      <c r="FUL40" s="714">
        <f>'2-ORÇAMENTO'!FUN36</f>
        <v>0</v>
      </c>
      <c r="FUM40" s="713">
        <f>'2-ORÇAMENTO'!FUM36</f>
        <v>0</v>
      </c>
      <c r="FUN40" s="714">
        <f>'2-ORÇAMENTO'!FUP36</f>
        <v>0</v>
      </c>
      <c r="FUO40" s="713">
        <f>'2-ORÇAMENTO'!FUO36</f>
        <v>0</v>
      </c>
      <c r="FUP40" s="714">
        <f>'2-ORÇAMENTO'!FUR36</f>
        <v>0</v>
      </c>
      <c r="FUQ40" s="713">
        <f>'2-ORÇAMENTO'!FUQ36</f>
        <v>0</v>
      </c>
      <c r="FUR40" s="714">
        <f>'2-ORÇAMENTO'!FUT36</f>
        <v>0</v>
      </c>
      <c r="FUS40" s="713">
        <f>'2-ORÇAMENTO'!FUS36</f>
        <v>0</v>
      </c>
      <c r="FUT40" s="714">
        <f>'2-ORÇAMENTO'!FUV36</f>
        <v>0</v>
      </c>
      <c r="FUU40" s="713">
        <f>'2-ORÇAMENTO'!FUU36</f>
        <v>0</v>
      </c>
      <c r="FUV40" s="714">
        <f>'2-ORÇAMENTO'!FUX36</f>
        <v>0</v>
      </c>
      <c r="FUW40" s="713">
        <f>'2-ORÇAMENTO'!FUW36</f>
        <v>0</v>
      </c>
      <c r="FUX40" s="714">
        <f>'2-ORÇAMENTO'!FUZ36</f>
        <v>0</v>
      </c>
      <c r="FUY40" s="713">
        <f>'2-ORÇAMENTO'!FUY36</f>
        <v>0</v>
      </c>
      <c r="FUZ40" s="714">
        <f>'2-ORÇAMENTO'!FVB36</f>
        <v>0</v>
      </c>
      <c r="FVA40" s="713">
        <f>'2-ORÇAMENTO'!FVA36</f>
        <v>0</v>
      </c>
      <c r="FVB40" s="714">
        <f>'2-ORÇAMENTO'!FVD36</f>
        <v>0</v>
      </c>
      <c r="FVC40" s="713">
        <f>'2-ORÇAMENTO'!FVC36</f>
        <v>0</v>
      </c>
      <c r="FVD40" s="714">
        <f>'2-ORÇAMENTO'!FVF36</f>
        <v>0</v>
      </c>
      <c r="FVE40" s="713">
        <f>'2-ORÇAMENTO'!FVE36</f>
        <v>0</v>
      </c>
      <c r="FVF40" s="714">
        <f>'2-ORÇAMENTO'!FVH36</f>
        <v>0</v>
      </c>
      <c r="FVG40" s="713">
        <f>'2-ORÇAMENTO'!FVG36</f>
        <v>0</v>
      </c>
      <c r="FVH40" s="714">
        <f>'2-ORÇAMENTO'!FVJ36</f>
        <v>0</v>
      </c>
      <c r="FVI40" s="713">
        <f>'2-ORÇAMENTO'!FVI36</f>
        <v>0</v>
      </c>
      <c r="FVJ40" s="714">
        <f>'2-ORÇAMENTO'!FVL36</f>
        <v>0</v>
      </c>
      <c r="FVK40" s="713">
        <f>'2-ORÇAMENTO'!FVK36</f>
        <v>0</v>
      </c>
      <c r="FVL40" s="714">
        <f>'2-ORÇAMENTO'!FVN36</f>
        <v>0</v>
      </c>
      <c r="FVM40" s="713">
        <f>'2-ORÇAMENTO'!FVM36</f>
        <v>0</v>
      </c>
      <c r="FVN40" s="714">
        <f>'2-ORÇAMENTO'!FVP36</f>
        <v>0</v>
      </c>
      <c r="FVO40" s="713">
        <f>'2-ORÇAMENTO'!FVO36</f>
        <v>0</v>
      </c>
      <c r="FVP40" s="714">
        <f>'2-ORÇAMENTO'!FVR36</f>
        <v>0</v>
      </c>
      <c r="FVQ40" s="713">
        <f>'2-ORÇAMENTO'!FVQ36</f>
        <v>0</v>
      </c>
      <c r="FVR40" s="714">
        <f>'2-ORÇAMENTO'!FVT36</f>
        <v>0</v>
      </c>
      <c r="FVS40" s="713">
        <f>'2-ORÇAMENTO'!FVS36</f>
        <v>0</v>
      </c>
      <c r="FVT40" s="714">
        <f>'2-ORÇAMENTO'!FVV36</f>
        <v>0</v>
      </c>
      <c r="FVU40" s="713">
        <f>'2-ORÇAMENTO'!FVU36</f>
        <v>0</v>
      </c>
      <c r="FVV40" s="714">
        <f>'2-ORÇAMENTO'!FVX36</f>
        <v>0</v>
      </c>
      <c r="FVW40" s="713">
        <f>'2-ORÇAMENTO'!FVW36</f>
        <v>0</v>
      </c>
      <c r="FVX40" s="714">
        <f>'2-ORÇAMENTO'!FVZ36</f>
        <v>0</v>
      </c>
      <c r="FVY40" s="713">
        <f>'2-ORÇAMENTO'!FVY36</f>
        <v>0</v>
      </c>
      <c r="FVZ40" s="714">
        <f>'2-ORÇAMENTO'!FWB36</f>
        <v>0</v>
      </c>
      <c r="FWA40" s="713">
        <f>'2-ORÇAMENTO'!FWA36</f>
        <v>0</v>
      </c>
      <c r="FWB40" s="714">
        <f>'2-ORÇAMENTO'!FWD36</f>
        <v>0</v>
      </c>
      <c r="FWC40" s="713">
        <f>'2-ORÇAMENTO'!FWC36</f>
        <v>0</v>
      </c>
      <c r="FWD40" s="714">
        <f>'2-ORÇAMENTO'!FWF36</f>
        <v>0</v>
      </c>
      <c r="FWE40" s="713">
        <f>'2-ORÇAMENTO'!FWE36</f>
        <v>0</v>
      </c>
      <c r="FWF40" s="714">
        <f>'2-ORÇAMENTO'!FWH36</f>
        <v>0</v>
      </c>
      <c r="FWG40" s="713">
        <f>'2-ORÇAMENTO'!FWG36</f>
        <v>0</v>
      </c>
      <c r="FWH40" s="714">
        <f>'2-ORÇAMENTO'!FWJ36</f>
        <v>0</v>
      </c>
      <c r="FWI40" s="713">
        <f>'2-ORÇAMENTO'!FWI36</f>
        <v>0</v>
      </c>
      <c r="FWJ40" s="714">
        <f>'2-ORÇAMENTO'!FWL36</f>
        <v>0</v>
      </c>
      <c r="FWK40" s="713">
        <f>'2-ORÇAMENTO'!FWK36</f>
        <v>0</v>
      </c>
      <c r="FWL40" s="714">
        <f>'2-ORÇAMENTO'!FWN36</f>
        <v>0</v>
      </c>
      <c r="FWM40" s="713">
        <f>'2-ORÇAMENTO'!FWM36</f>
        <v>0</v>
      </c>
      <c r="FWN40" s="714">
        <f>'2-ORÇAMENTO'!FWP36</f>
        <v>0</v>
      </c>
      <c r="FWO40" s="713">
        <f>'2-ORÇAMENTO'!FWO36</f>
        <v>0</v>
      </c>
      <c r="FWP40" s="714">
        <f>'2-ORÇAMENTO'!FWR36</f>
        <v>0</v>
      </c>
      <c r="FWQ40" s="713">
        <f>'2-ORÇAMENTO'!FWQ36</f>
        <v>0</v>
      </c>
      <c r="FWR40" s="714">
        <f>'2-ORÇAMENTO'!FWT36</f>
        <v>0</v>
      </c>
      <c r="FWS40" s="713">
        <f>'2-ORÇAMENTO'!FWS36</f>
        <v>0</v>
      </c>
      <c r="FWT40" s="714">
        <f>'2-ORÇAMENTO'!FWV36</f>
        <v>0</v>
      </c>
      <c r="FWU40" s="713">
        <f>'2-ORÇAMENTO'!FWU36</f>
        <v>0</v>
      </c>
      <c r="FWV40" s="714">
        <f>'2-ORÇAMENTO'!FWX36</f>
        <v>0</v>
      </c>
      <c r="FWW40" s="713">
        <f>'2-ORÇAMENTO'!FWW36</f>
        <v>0</v>
      </c>
      <c r="FWX40" s="714">
        <f>'2-ORÇAMENTO'!FWZ36</f>
        <v>0</v>
      </c>
      <c r="FWY40" s="713">
        <f>'2-ORÇAMENTO'!FWY36</f>
        <v>0</v>
      </c>
      <c r="FWZ40" s="714">
        <f>'2-ORÇAMENTO'!FXB36</f>
        <v>0</v>
      </c>
      <c r="FXA40" s="713">
        <f>'2-ORÇAMENTO'!FXA36</f>
        <v>0</v>
      </c>
      <c r="FXB40" s="714">
        <f>'2-ORÇAMENTO'!FXD36</f>
        <v>0</v>
      </c>
      <c r="FXC40" s="713">
        <f>'2-ORÇAMENTO'!FXC36</f>
        <v>0</v>
      </c>
      <c r="FXD40" s="714">
        <f>'2-ORÇAMENTO'!FXF36</f>
        <v>0</v>
      </c>
      <c r="FXE40" s="713">
        <f>'2-ORÇAMENTO'!FXE36</f>
        <v>0</v>
      </c>
      <c r="FXF40" s="714">
        <f>'2-ORÇAMENTO'!FXH36</f>
        <v>0</v>
      </c>
      <c r="FXG40" s="713">
        <f>'2-ORÇAMENTO'!FXG36</f>
        <v>0</v>
      </c>
      <c r="FXH40" s="714">
        <f>'2-ORÇAMENTO'!FXJ36</f>
        <v>0</v>
      </c>
      <c r="FXI40" s="713">
        <f>'2-ORÇAMENTO'!FXI36</f>
        <v>0</v>
      </c>
      <c r="FXJ40" s="714">
        <f>'2-ORÇAMENTO'!FXL36</f>
        <v>0</v>
      </c>
      <c r="FXK40" s="713">
        <f>'2-ORÇAMENTO'!FXK36</f>
        <v>0</v>
      </c>
      <c r="FXL40" s="714">
        <f>'2-ORÇAMENTO'!FXN36</f>
        <v>0</v>
      </c>
      <c r="FXM40" s="713">
        <f>'2-ORÇAMENTO'!FXM36</f>
        <v>0</v>
      </c>
      <c r="FXN40" s="714">
        <f>'2-ORÇAMENTO'!FXP36</f>
        <v>0</v>
      </c>
      <c r="FXO40" s="713">
        <f>'2-ORÇAMENTO'!FXO36</f>
        <v>0</v>
      </c>
      <c r="FXP40" s="714">
        <f>'2-ORÇAMENTO'!FXR36</f>
        <v>0</v>
      </c>
      <c r="FXQ40" s="713">
        <f>'2-ORÇAMENTO'!FXQ36</f>
        <v>0</v>
      </c>
      <c r="FXR40" s="714">
        <f>'2-ORÇAMENTO'!FXT36</f>
        <v>0</v>
      </c>
      <c r="FXS40" s="713">
        <f>'2-ORÇAMENTO'!FXS36</f>
        <v>0</v>
      </c>
      <c r="FXT40" s="714">
        <f>'2-ORÇAMENTO'!FXV36</f>
        <v>0</v>
      </c>
      <c r="FXU40" s="713">
        <f>'2-ORÇAMENTO'!FXU36</f>
        <v>0</v>
      </c>
      <c r="FXV40" s="714">
        <f>'2-ORÇAMENTO'!FXX36</f>
        <v>0</v>
      </c>
      <c r="FXW40" s="713">
        <f>'2-ORÇAMENTO'!FXW36</f>
        <v>0</v>
      </c>
      <c r="FXX40" s="714">
        <f>'2-ORÇAMENTO'!FXZ36</f>
        <v>0</v>
      </c>
      <c r="FXY40" s="713">
        <f>'2-ORÇAMENTO'!FXY36</f>
        <v>0</v>
      </c>
      <c r="FXZ40" s="714">
        <f>'2-ORÇAMENTO'!FYB36</f>
        <v>0</v>
      </c>
      <c r="FYA40" s="713">
        <f>'2-ORÇAMENTO'!FYA36</f>
        <v>0</v>
      </c>
      <c r="FYB40" s="714">
        <f>'2-ORÇAMENTO'!FYD36</f>
        <v>0</v>
      </c>
      <c r="FYC40" s="713">
        <f>'2-ORÇAMENTO'!FYC36</f>
        <v>0</v>
      </c>
      <c r="FYD40" s="714">
        <f>'2-ORÇAMENTO'!FYF36</f>
        <v>0</v>
      </c>
      <c r="FYE40" s="713">
        <f>'2-ORÇAMENTO'!FYE36</f>
        <v>0</v>
      </c>
      <c r="FYF40" s="714">
        <f>'2-ORÇAMENTO'!FYH36</f>
        <v>0</v>
      </c>
      <c r="FYG40" s="713">
        <f>'2-ORÇAMENTO'!FYG36</f>
        <v>0</v>
      </c>
      <c r="FYH40" s="714">
        <f>'2-ORÇAMENTO'!FYJ36</f>
        <v>0</v>
      </c>
      <c r="FYI40" s="713">
        <f>'2-ORÇAMENTO'!FYI36</f>
        <v>0</v>
      </c>
      <c r="FYJ40" s="714">
        <f>'2-ORÇAMENTO'!FYL36</f>
        <v>0</v>
      </c>
      <c r="FYK40" s="713">
        <f>'2-ORÇAMENTO'!FYK36</f>
        <v>0</v>
      </c>
      <c r="FYL40" s="714">
        <f>'2-ORÇAMENTO'!FYN36</f>
        <v>0</v>
      </c>
      <c r="FYM40" s="713">
        <f>'2-ORÇAMENTO'!FYM36</f>
        <v>0</v>
      </c>
      <c r="FYN40" s="714">
        <f>'2-ORÇAMENTO'!FYP36</f>
        <v>0</v>
      </c>
      <c r="FYO40" s="713">
        <f>'2-ORÇAMENTO'!FYO36</f>
        <v>0</v>
      </c>
      <c r="FYP40" s="714">
        <f>'2-ORÇAMENTO'!FYR36</f>
        <v>0</v>
      </c>
      <c r="FYQ40" s="713">
        <f>'2-ORÇAMENTO'!FYQ36</f>
        <v>0</v>
      </c>
      <c r="FYR40" s="714">
        <f>'2-ORÇAMENTO'!FYT36</f>
        <v>0</v>
      </c>
      <c r="FYS40" s="713">
        <f>'2-ORÇAMENTO'!FYS36</f>
        <v>0</v>
      </c>
      <c r="FYT40" s="714">
        <f>'2-ORÇAMENTO'!FYV36</f>
        <v>0</v>
      </c>
      <c r="FYU40" s="713">
        <f>'2-ORÇAMENTO'!FYU36</f>
        <v>0</v>
      </c>
      <c r="FYV40" s="714">
        <f>'2-ORÇAMENTO'!FYX36</f>
        <v>0</v>
      </c>
      <c r="FYW40" s="713">
        <f>'2-ORÇAMENTO'!FYW36</f>
        <v>0</v>
      </c>
      <c r="FYX40" s="714">
        <f>'2-ORÇAMENTO'!FYZ36</f>
        <v>0</v>
      </c>
      <c r="FYY40" s="713">
        <f>'2-ORÇAMENTO'!FYY36</f>
        <v>0</v>
      </c>
      <c r="FYZ40" s="714">
        <f>'2-ORÇAMENTO'!FZB36</f>
        <v>0</v>
      </c>
      <c r="FZA40" s="713">
        <f>'2-ORÇAMENTO'!FZA36</f>
        <v>0</v>
      </c>
      <c r="FZB40" s="714">
        <f>'2-ORÇAMENTO'!FZD36</f>
        <v>0</v>
      </c>
      <c r="FZC40" s="713">
        <f>'2-ORÇAMENTO'!FZC36</f>
        <v>0</v>
      </c>
      <c r="FZD40" s="714">
        <f>'2-ORÇAMENTO'!FZF36</f>
        <v>0</v>
      </c>
      <c r="FZE40" s="713">
        <f>'2-ORÇAMENTO'!FZE36</f>
        <v>0</v>
      </c>
      <c r="FZF40" s="714">
        <f>'2-ORÇAMENTO'!FZH36</f>
        <v>0</v>
      </c>
      <c r="FZG40" s="713">
        <f>'2-ORÇAMENTO'!FZG36</f>
        <v>0</v>
      </c>
      <c r="FZH40" s="714">
        <f>'2-ORÇAMENTO'!FZJ36</f>
        <v>0</v>
      </c>
      <c r="FZI40" s="713">
        <f>'2-ORÇAMENTO'!FZI36</f>
        <v>0</v>
      </c>
      <c r="FZJ40" s="714">
        <f>'2-ORÇAMENTO'!FZL36</f>
        <v>0</v>
      </c>
      <c r="FZK40" s="713">
        <f>'2-ORÇAMENTO'!FZK36</f>
        <v>0</v>
      </c>
      <c r="FZL40" s="714">
        <f>'2-ORÇAMENTO'!FZN36</f>
        <v>0</v>
      </c>
      <c r="FZM40" s="713">
        <f>'2-ORÇAMENTO'!FZM36</f>
        <v>0</v>
      </c>
      <c r="FZN40" s="714">
        <f>'2-ORÇAMENTO'!FZP36</f>
        <v>0</v>
      </c>
      <c r="FZO40" s="713">
        <f>'2-ORÇAMENTO'!FZO36</f>
        <v>0</v>
      </c>
      <c r="FZP40" s="714">
        <f>'2-ORÇAMENTO'!FZR36</f>
        <v>0</v>
      </c>
      <c r="FZQ40" s="713">
        <f>'2-ORÇAMENTO'!FZQ36</f>
        <v>0</v>
      </c>
      <c r="FZR40" s="714">
        <f>'2-ORÇAMENTO'!FZT36</f>
        <v>0</v>
      </c>
      <c r="FZS40" s="713">
        <f>'2-ORÇAMENTO'!FZS36</f>
        <v>0</v>
      </c>
      <c r="FZT40" s="714">
        <f>'2-ORÇAMENTO'!FZV36</f>
        <v>0</v>
      </c>
      <c r="FZU40" s="713">
        <f>'2-ORÇAMENTO'!FZU36</f>
        <v>0</v>
      </c>
      <c r="FZV40" s="714">
        <f>'2-ORÇAMENTO'!FZX36</f>
        <v>0</v>
      </c>
      <c r="FZW40" s="713">
        <f>'2-ORÇAMENTO'!FZW36</f>
        <v>0</v>
      </c>
      <c r="FZX40" s="714">
        <f>'2-ORÇAMENTO'!FZZ36</f>
        <v>0</v>
      </c>
      <c r="FZY40" s="713">
        <f>'2-ORÇAMENTO'!FZY36</f>
        <v>0</v>
      </c>
      <c r="FZZ40" s="714">
        <f>'2-ORÇAMENTO'!GAB36</f>
        <v>0</v>
      </c>
      <c r="GAA40" s="713">
        <f>'2-ORÇAMENTO'!GAA36</f>
        <v>0</v>
      </c>
      <c r="GAB40" s="714">
        <f>'2-ORÇAMENTO'!GAD36</f>
        <v>0</v>
      </c>
      <c r="GAC40" s="713">
        <f>'2-ORÇAMENTO'!GAC36</f>
        <v>0</v>
      </c>
      <c r="GAD40" s="714">
        <f>'2-ORÇAMENTO'!GAF36</f>
        <v>0</v>
      </c>
      <c r="GAE40" s="713">
        <f>'2-ORÇAMENTO'!GAE36</f>
        <v>0</v>
      </c>
      <c r="GAF40" s="714">
        <f>'2-ORÇAMENTO'!GAH36</f>
        <v>0</v>
      </c>
      <c r="GAG40" s="713">
        <f>'2-ORÇAMENTO'!GAG36</f>
        <v>0</v>
      </c>
      <c r="GAH40" s="714">
        <f>'2-ORÇAMENTO'!GAJ36</f>
        <v>0</v>
      </c>
      <c r="GAI40" s="713">
        <f>'2-ORÇAMENTO'!GAI36</f>
        <v>0</v>
      </c>
      <c r="GAJ40" s="714">
        <f>'2-ORÇAMENTO'!GAL36</f>
        <v>0</v>
      </c>
      <c r="GAK40" s="713">
        <f>'2-ORÇAMENTO'!GAK36</f>
        <v>0</v>
      </c>
      <c r="GAL40" s="714">
        <f>'2-ORÇAMENTO'!GAN36</f>
        <v>0</v>
      </c>
      <c r="GAM40" s="713">
        <f>'2-ORÇAMENTO'!GAM36</f>
        <v>0</v>
      </c>
      <c r="GAN40" s="714">
        <f>'2-ORÇAMENTO'!GAP36</f>
        <v>0</v>
      </c>
      <c r="GAO40" s="713">
        <f>'2-ORÇAMENTO'!GAO36</f>
        <v>0</v>
      </c>
      <c r="GAP40" s="714">
        <f>'2-ORÇAMENTO'!GAR36</f>
        <v>0</v>
      </c>
      <c r="GAQ40" s="713">
        <f>'2-ORÇAMENTO'!GAQ36</f>
        <v>0</v>
      </c>
      <c r="GAR40" s="714">
        <f>'2-ORÇAMENTO'!GAT36</f>
        <v>0</v>
      </c>
      <c r="GAS40" s="713">
        <f>'2-ORÇAMENTO'!GAS36</f>
        <v>0</v>
      </c>
      <c r="GAT40" s="714">
        <f>'2-ORÇAMENTO'!GAV36</f>
        <v>0</v>
      </c>
      <c r="GAU40" s="713">
        <f>'2-ORÇAMENTO'!GAU36</f>
        <v>0</v>
      </c>
      <c r="GAV40" s="714">
        <f>'2-ORÇAMENTO'!GAX36</f>
        <v>0</v>
      </c>
      <c r="GAW40" s="713">
        <f>'2-ORÇAMENTO'!GAW36</f>
        <v>0</v>
      </c>
      <c r="GAX40" s="714">
        <f>'2-ORÇAMENTO'!GAZ36</f>
        <v>0</v>
      </c>
      <c r="GAY40" s="713">
        <f>'2-ORÇAMENTO'!GAY36</f>
        <v>0</v>
      </c>
      <c r="GAZ40" s="714">
        <f>'2-ORÇAMENTO'!GBB36</f>
        <v>0</v>
      </c>
      <c r="GBA40" s="713">
        <f>'2-ORÇAMENTO'!GBA36</f>
        <v>0</v>
      </c>
      <c r="GBB40" s="714">
        <f>'2-ORÇAMENTO'!GBD36</f>
        <v>0</v>
      </c>
      <c r="GBC40" s="713">
        <f>'2-ORÇAMENTO'!GBC36</f>
        <v>0</v>
      </c>
      <c r="GBD40" s="714">
        <f>'2-ORÇAMENTO'!GBF36</f>
        <v>0</v>
      </c>
      <c r="GBE40" s="713">
        <f>'2-ORÇAMENTO'!GBE36</f>
        <v>0</v>
      </c>
      <c r="GBF40" s="714">
        <f>'2-ORÇAMENTO'!GBH36</f>
        <v>0</v>
      </c>
      <c r="GBG40" s="713">
        <f>'2-ORÇAMENTO'!GBG36</f>
        <v>0</v>
      </c>
      <c r="GBH40" s="714">
        <f>'2-ORÇAMENTO'!GBJ36</f>
        <v>0</v>
      </c>
      <c r="GBI40" s="713">
        <f>'2-ORÇAMENTO'!GBI36</f>
        <v>0</v>
      </c>
      <c r="GBJ40" s="714">
        <f>'2-ORÇAMENTO'!GBL36</f>
        <v>0</v>
      </c>
      <c r="GBK40" s="713">
        <f>'2-ORÇAMENTO'!GBK36</f>
        <v>0</v>
      </c>
      <c r="GBL40" s="714">
        <f>'2-ORÇAMENTO'!GBN36</f>
        <v>0</v>
      </c>
      <c r="GBM40" s="713">
        <f>'2-ORÇAMENTO'!GBM36</f>
        <v>0</v>
      </c>
      <c r="GBN40" s="714">
        <f>'2-ORÇAMENTO'!GBP36</f>
        <v>0</v>
      </c>
      <c r="GBO40" s="713">
        <f>'2-ORÇAMENTO'!GBO36</f>
        <v>0</v>
      </c>
      <c r="GBP40" s="714">
        <f>'2-ORÇAMENTO'!GBR36</f>
        <v>0</v>
      </c>
      <c r="GBQ40" s="713">
        <f>'2-ORÇAMENTO'!GBQ36</f>
        <v>0</v>
      </c>
      <c r="GBR40" s="714">
        <f>'2-ORÇAMENTO'!GBT36</f>
        <v>0</v>
      </c>
      <c r="GBS40" s="713">
        <f>'2-ORÇAMENTO'!GBS36</f>
        <v>0</v>
      </c>
      <c r="GBT40" s="714">
        <f>'2-ORÇAMENTO'!GBV36</f>
        <v>0</v>
      </c>
      <c r="GBU40" s="713">
        <f>'2-ORÇAMENTO'!GBU36</f>
        <v>0</v>
      </c>
      <c r="GBV40" s="714">
        <f>'2-ORÇAMENTO'!GBX36</f>
        <v>0</v>
      </c>
      <c r="GBW40" s="713">
        <f>'2-ORÇAMENTO'!GBW36</f>
        <v>0</v>
      </c>
      <c r="GBX40" s="714">
        <f>'2-ORÇAMENTO'!GBZ36</f>
        <v>0</v>
      </c>
      <c r="GBY40" s="713">
        <f>'2-ORÇAMENTO'!GBY36</f>
        <v>0</v>
      </c>
      <c r="GBZ40" s="714">
        <f>'2-ORÇAMENTO'!GCB36</f>
        <v>0</v>
      </c>
      <c r="GCA40" s="713">
        <f>'2-ORÇAMENTO'!GCA36</f>
        <v>0</v>
      </c>
      <c r="GCB40" s="714">
        <f>'2-ORÇAMENTO'!GCD36</f>
        <v>0</v>
      </c>
      <c r="GCC40" s="713">
        <f>'2-ORÇAMENTO'!GCC36</f>
        <v>0</v>
      </c>
      <c r="GCD40" s="714">
        <f>'2-ORÇAMENTO'!GCF36</f>
        <v>0</v>
      </c>
      <c r="GCE40" s="713">
        <f>'2-ORÇAMENTO'!GCE36</f>
        <v>0</v>
      </c>
      <c r="GCF40" s="714">
        <f>'2-ORÇAMENTO'!GCH36</f>
        <v>0</v>
      </c>
      <c r="GCG40" s="713">
        <f>'2-ORÇAMENTO'!GCG36</f>
        <v>0</v>
      </c>
      <c r="GCH40" s="714">
        <f>'2-ORÇAMENTO'!GCJ36</f>
        <v>0</v>
      </c>
      <c r="GCI40" s="713">
        <f>'2-ORÇAMENTO'!GCI36</f>
        <v>0</v>
      </c>
      <c r="GCJ40" s="714">
        <f>'2-ORÇAMENTO'!GCL36</f>
        <v>0</v>
      </c>
      <c r="GCK40" s="713">
        <f>'2-ORÇAMENTO'!GCK36</f>
        <v>0</v>
      </c>
      <c r="GCL40" s="714">
        <f>'2-ORÇAMENTO'!GCN36</f>
        <v>0</v>
      </c>
      <c r="GCM40" s="713">
        <f>'2-ORÇAMENTO'!GCM36</f>
        <v>0</v>
      </c>
      <c r="GCN40" s="714">
        <f>'2-ORÇAMENTO'!GCP36</f>
        <v>0</v>
      </c>
      <c r="GCO40" s="713">
        <f>'2-ORÇAMENTO'!GCO36</f>
        <v>0</v>
      </c>
      <c r="GCP40" s="714">
        <f>'2-ORÇAMENTO'!GCR36</f>
        <v>0</v>
      </c>
      <c r="GCQ40" s="713">
        <f>'2-ORÇAMENTO'!GCQ36</f>
        <v>0</v>
      </c>
      <c r="GCR40" s="714">
        <f>'2-ORÇAMENTO'!GCT36</f>
        <v>0</v>
      </c>
      <c r="GCS40" s="713">
        <f>'2-ORÇAMENTO'!GCS36</f>
        <v>0</v>
      </c>
      <c r="GCT40" s="714">
        <f>'2-ORÇAMENTO'!GCV36</f>
        <v>0</v>
      </c>
      <c r="GCU40" s="713">
        <f>'2-ORÇAMENTO'!GCU36</f>
        <v>0</v>
      </c>
      <c r="GCV40" s="714">
        <f>'2-ORÇAMENTO'!GCX36</f>
        <v>0</v>
      </c>
      <c r="GCW40" s="713">
        <f>'2-ORÇAMENTO'!GCW36</f>
        <v>0</v>
      </c>
      <c r="GCX40" s="714">
        <f>'2-ORÇAMENTO'!GCZ36</f>
        <v>0</v>
      </c>
      <c r="GCY40" s="713">
        <f>'2-ORÇAMENTO'!GCY36</f>
        <v>0</v>
      </c>
      <c r="GCZ40" s="714">
        <f>'2-ORÇAMENTO'!GDB36</f>
        <v>0</v>
      </c>
      <c r="GDA40" s="713">
        <f>'2-ORÇAMENTO'!GDA36</f>
        <v>0</v>
      </c>
      <c r="GDB40" s="714">
        <f>'2-ORÇAMENTO'!GDD36</f>
        <v>0</v>
      </c>
      <c r="GDC40" s="713">
        <f>'2-ORÇAMENTO'!GDC36</f>
        <v>0</v>
      </c>
      <c r="GDD40" s="714">
        <f>'2-ORÇAMENTO'!GDF36</f>
        <v>0</v>
      </c>
      <c r="GDE40" s="713">
        <f>'2-ORÇAMENTO'!GDE36</f>
        <v>0</v>
      </c>
      <c r="GDF40" s="714">
        <f>'2-ORÇAMENTO'!GDH36</f>
        <v>0</v>
      </c>
      <c r="GDG40" s="713">
        <f>'2-ORÇAMENTO'!GDG36</f>
        <v>0</v>
      </c>
      <c r="GDH40" s="714">
        <f>'2-ORÇAMENTO'!GDJ36</f>
        <v>0</v>
      </c>
      <c r="GDI40" s="713">
        <f>'2-ORÇAMENTO'!GDI36</f>
        <v>0</v>
      </c>
      <c r="GDJ40" s="714">
        <f>'2-ORÇAMENTO'!GDL36</f>
        <v>0</v>
      </c>
      <c r="GDK40" s="713">
        <f>'2-ORÇAMENTO'!GDK36</f>
        <v>0</v>
      </c>
      <c r="GDL40" s="714">
        <f>'2-ORÇAMENTO'!GDN36</f>
        <v>0</v>
      </c>
      <c r="GDM40" s="713">
        <f>'2-ORÇAMENTO'!GDM36</f>
        <v>0</v>
      </c>
      <c r="GDN40" s="714">
        <f>'2-ORÇAMENTO'!GDP36</f>
        <v>0</v>
      </c>
      <c r="GDO40" s="713">
        <f>'2-ORÇAMENTO'!GDO36</f>
        <v>0</v>
      </c>
      <c r="GDP40" s="714">
        <f>'2-ORÇAMENTO'!GDR36</f>
        <v>0</v>
      </c>
      <c r="GDQ40" s="713">
        <f>'2-ORÇAMENTO'!GDQ36</f>
        <v>0</v>
      </c>
      <c r="GDR40" s="714">
        <f>'2-ORÇAMENTO'!GDT36</f>
        <v>0</v>
      </c>
      <c r="GDS40" s="713">
        <f>'2-ORÇAMENTO'!GDS36</f>
        <v>0</v>
      </c>
      <c r="GDT40" s="714">
        <f>'2-ORÇAMENTO'!GDV36</f>
        <v>0</v>
      </c>
      <c r="GDU40" s="713">
        <f>'2-ORÇAMENTO'!GDU36</f>
        <v>0</v>
      </c>
      <c r="GDV40" s="714">
        <f>'2-ORÇAMENTO'!GDX36</f>
        <v>0</v>
      </c>
      <c r="GDW40" s="713">
        <f>'2-ORÇAMENTO'!GDW36</f>
        <v>0</v>
      </c>
      <c r="GDX40" s="714">
        <f>'2-ORÇAMENTO'!GDZ36</f>
        <v>0</v>
      </c>
      <c r="GDY40" s="713">
        <f>'2-ORÇAMENTO'!GDY36</f>
        <v>0</v>
      </c>
      <c r="GDZ40" s="714">
        <f>'2-ORÇAMENTO'!GEB36</f>
        <v>0</v>
      </c>
      <c r="GEA40" s="713">
        <f>'2-ORÇAMENTO'!GEA36</f>
        <v>0</v>
      </c>
      <c r="GEB40" s="714">
        <f>'2-ORÇAMENTO'!GED36</f>
        <v>0</v>
      </c>
      <c r="GEC40" s="713">
        <f>'2-ORÇAMENTO'!GEC36</f>
        <v>0</v>
      </c>
      <c r="GED40" s="714">
        <f>'2-ORÇAMENTO'!GEF36</f>
        <v>0</v>
      </c>
      <c r="GEE40" s="713">
        <f>'2-ORÇAMENTO'!GEE36</f>
        <v>0</v>
      </c>
      <c r="GEF40" s="714">
        <f>'2-ORÇAMENTO'!GEH36</f>
        <v>0</v>
      </c>
      <c r="GEG40" s="713">
        <f>'2-ORÇAMENTO'!GEG36</f>
        <v>0</v>
      </c>
      <c r="GEH40" s="714">
        <f>'2-ORÇAMENTO'!GEJ36</f>
        <v>0</v>
      </c>
      <c r="GEI40" s="713">
        <f>'2-ORÇAMENTO'!GEI36</f>
        <v>0</v>
      </c>
      <c r="GEJ40" s="714">
        <f>'2-ORÇAMENTO'!GEL36</f>
        <v>0</v>
      </c>
      <c r="GEK40" s="713">
        <f>'2-ORÇAMENTO'!GEK36</f>
        <v>0</v>
      </c>
      <c r="GEL40" s="714">
        <f>'2-ORÇAMENTO'!GEN36</f>
        <v>0</v>
      </c>
      <c r="GEM40" s="713">
        <f>'2-ORÇAMENTO'!GEM36</f>
        <v>0</v>
      </c>
      <c r="GEN40" s="714">
        <f>'2-ORÇAMENTO'!GEP36</f>
        <v>0</v>
      </c>
      <c r="GEO40" s="713">
        <f>'2-ORÇAMENTO'!GEO36</f>
        <v>0</v>
      </c>
      <c r="GEP40" s="714">
        <f>'2-ORÇAMENTO'!GER36</f>
        <v>0</v>
      </c>
      <c r="GEQ40" s="713">
        <f>'2-ORÇAMENTO'!GEQ36</f>
        <v>0</v>
      </c>
      <c r="GER40" s="714">
        <f>'2-ORÇAMENTO'!GET36</f>
        <v>0</v>
      </c>
      <c r="GES40" s="713">
        <f>'2-ORÇAMENTO'!GES36</f>
        <v>0</v>
      </c>
      <c r="GET40" s="714">
        <f>'2-ORÇAMENTO'!GEV36</f>
        <v>0</v>
      </c>
      <c r="GEU40" s="713">
        <f>'2-ORÇAMENTO'!GEU36</f>
        <v>0</v>
      </c>
      <c r="GEV40" s="714">
        <f>'2-ORÇAMENTO'!GEX36</f>
        <v>0</v>
      </c>
      <c r="GEW40" s="713">
        <f>'2-ORÇAMENTO'!GEW36</f>
        <v>0</v>
      </c>
      <c r="GEX40" s="714">
        <f>'2-ORÇAMENTO'!GEZ36</f>
        <v>0</v>
      </c>
      <c r="GEY40" s="713">
        <f>'2-ORÇAMENTO'!GEY36</f>
        <v>0</v>
      </c>
      <c r="GEZ40" s="714">
        <f>'2-ORÇAMENTO'!GFB36</f>
        <v>0</v>
      </c>
      <c r="GFA40" s="713">
        <f>'2-ORÇAMENTO'!GFA36</f>
        <v>0</v>
      </c>
      <c r="GFB40" s="714">
        <f>'2-ORÇAMENTO'!GFD36</f>
        <v>0</v>
      </c>
      <c r="GFC40" s="713">
        <f>'2-ORÇAMENTO'!GFC36</f>
        <v>0</v>
      </c>
      <c r="GFD40" s="714">
        <f>'2-ORÇAMENTO'!GFF36</f>
        <v>0</v>
      </c>
      <c r="GFE40" s="713">
        <f>'2-ORÇAMENTO'!GFE36</f>
        <v>0</v>
      </c>
      <c r="GFF40" s="714">
        <f>'2-ORÇAMENTO'!GFH36</f>
        <v>0</v>
      </c>
      <c r="GFG40" s="713">
        <f>'2-ORÇAMENTO'!GFG36</f>
        <v>0</v>
      </c>
      <c r="GFH40" s="714">
        <f>'2-ORÇAMENTO'!GFJ36</f>
        <v>0</v>
      </c>
      <c r="GFI40" s="713">
        <f>'2-ORÇAMENTO'!GFI36</f>
        <v>0</v>
      </c>
      <c r="GFJ40" s="714">
        <f>'2-ORÇAMENTO'!GFL36</f>
        <v>0</v>
      </c>
      <c r="GFK40" s="713">
        <f>'2-ORÇAMENTO'!GFK36</f>
        <v>0</v>
      </c>
      <c r="GFL40" s="714">
        <f>'2-ORÇAMENTO'!GFN36</f>
        <v>0</v>
      </c>
      <c r="GFM40" s="713">
        <f>'2-ORÇAMENTO'!GFM36</f>
        <v>0</v>
      </c>
      <c r="GFN40" s="714">
        <f>'2-ORÇAMENTO'!GFP36</f>
        <v>0</v>
      </c>
      <c r="GFO40" s="713">
        <f>'2-ORÇAMENTO'!GFO36</f>
        <v>0</v>
      </c>
      <c r="GFP40" s="714">
        <f>'2-ORÇAMENTO'!GFR36</f>
        <v>0</v>
      </c>
      <c r="GFQ40" s="713">
        <f>'2-ORÇAMENTO'!GFQ36</f>
        <v>0</v>
      </c>
      <c r="GFR40" s="714">
        <f>'2-ORÇAMENTO'!GFT36</f>
        <v>0</v>
      </c>
      <c r="GFS40" s="713">
        <f>'2-ORÇAMENTO'!GFS36</f>
        <v>0</v>
      </c>
      <c r="GFT40" s="714">
        <f>'2-ORÇAMENTO'!GFV36</f>
        <v>0</v>
      </c>
      <c r="GFU40" s="713">
        <f>'2-ORÇAMENTO'!GFU36</f>
        <v>0</v>
      </c>
      <c r="GFV40" s="714">
        <f>'2-ORÇAMENTO'!GFX36</f>
        <v>0</v>
      </c>
      <c r="GFW40" s="713">
        <f>'2-ORÇAMENTO'!GFW36</f>
        <v>0</v>
      </c>
      <c r="GFX40" s="714">
        <f>'2-ORÇAMENTO'!GFZ36</f>
        <v>0</v>
      </c>
      <c r="GFY40" s="713">
        <f>'2-ORÇAMENTO'!GFY36</f>
        <v>0</v>
      </c>
      <c r="GFZ40" s="714">
        <f>'2-ORÇAMENTO'!GGB36</f>
        <v>0</v>
      </c>
      <c r="GGA40" s="713">
        <f>'2-ORÇAMENTO'!GGA36</f>
        <v>0</v>
      </c>
      <c r="GGB40" s="714">
        <f>'2-ORÇAMENTO'!GGD36</f>
        <v>0</v>
      </c>
      <c r="GGC40" s="713">
        <f>'2-ORÇAMENTO'!GGC36</f>
        <v>0</v>
      </c>
      <c r="GGD40" s="714">
        <f>'2-ORÇAMENTO'!GGF36</f>
        <v>0</v>
      </c>
      <c r="GGE40" s="713">
        <f>'2-ORÇAMENTO'!GGE36</f>
        <v>0</v>
      </c>
      <c r="GGF40" s="714">
        <f>'2-ORÇAMENTO'!GGH36</f>
        <v>0</v>
      </c>
      <c r="GGG40" s="713">
        <f>'2-ORÇAMENTO'!GGG36</f>
        <v>0</v>
      </c>
      <c r="GGH40" s="714">
        <f>'2-ORÇAMENTO'!GGJ36</f>
        <v>0</v>
      </c>
      <c r="GGI40" s="713">
        <f>'2-ORÇAMENTO'!GGI36</f>
        <v>0</v>
      </c>
      <c r="GGJ40" s="714">
        <f>'2-ORÇAMENTO'!GGL36</f>
        <v>0</v>
      </c>
      <c r="GGK40" s="713">
        <f>'2-ORÇAMENTO'!GGK36</f>
        <v>0</v>
      </c>
      <c r="GGL40" s="714">
        <f>'2-ORÇAMENTO'!GGN36</f>
        <v>0</v>
      </c>
      <c r="GGM40" s="713">
        <f>'2-ORÇAMENTO'!GGM36</f>
        <v>0</v>
      </c>
      <c r="GGN40" s="714">
        <f>'2-ORÇAMENTO'!GGP36</f>
        <v>0</v>
      </c>
      <c r="GGO40" s="713">
        <f>'2-ORÇAMENTO'!GGO36</f>
        <v>0</v>
      </c>
      <c r="GGP40" s="714">
        <f>'2-ORÇAMENTO'!GGR36</f>
        <v>0</v>
      </c>
      <c r="GGQ40" s="713">
        <f>'2-ORÇAMENTO'!GGQ36</f>
        <v>0</v>
      </c>
      <c r="GGR40" s="714">
        <f>'2-ORÇAMENTO'!GGT36</f>
        <v>0</v>
      </c>
      <c r="GGS40" s="713">
        <f>'2-ORÇAMENTO'!GGS36</f>
        <v>0</v>
      </c>
      <c r="GGT40" s="714">
        <f>'2-ORÇAMENTO'!GGV36</f>
        <v>0</v>
      </c>
      <c r="GGU40" s="713">
        <f>'2-ORÇAMENTO'!GGU36</f>
        <v>0</v>
      </c>
      <c r="GGV40" s="714">
        <f>'2-ORÇAMENTO'!GGX36</f>
        <v>0</v>
      </c>
      <c r="GGW40" s="713">
        <f>'2-ORÇAMENTO'!GGW36</f>
        <v>0</v>
      </c>
      <c r="GGX40" s="714">
        <f>'2-ORÇAMENTO'!GGZ36</f>
        <v>0</v>
      </c>
      <c r="GGY40" s="713">
        <f>'2-ORÇAMENTO'!GGY36</f>
        <v>0</v>
      </c>
      <c r="GGZ40" s="714">
        <f>'2-ORÇAMENTO'!GHB36</f>
        <v>0</v>
      </c>
      <c r="GHA40" s="713">
        <f>'2-ORÇAMENTO'!GHA36</f>
        <v>0</v>
      </c>
      <c r="GHB40" s="714">
        <f>'2-ORÇAMENTO'!GHD36</f>
        <v>0</v>
      </c>
      <c r="GHC40" s="713">
        <f>'2-ORÇAMENTO'!GHC36</f>
        <v>0</v>
      </c>
      <c r="GHD40" s="714">
        <f>'2-ORÇAMENTO'!GHF36</f>
        <v>0</v>
      </c>
      <c r="GHE40" s="713">
        <f>'2-ORÇAMENTO'!GHE36</f>
        <v>0</v>
      </c>
      <c r="GHF40" s="714">
        <f>'2-ORÇAMENTO'!GHH36</f>
        <v>0</v>
      </c>
      <c r="GHG40" s="713">
        <f>'2-ORÇAMENTO'!GHG36</f>
        <v>0</v>
      </c>
      <c r="GHH40" s="714">
        <f>'2-ORÇAMENTO'!GHJ36</f>
        <v>0</v>
      </c>
      <c r="GHI40" s="713">
        <f>'2-ORÇAMENTO'!GHI36</f>
        <v>0</v>
      </c>
      <c r="GHJ40" s="714">
        <f>'2-ORÇAMENTO'!GHL36</f>
        <v>0</v>
      </c>
      <c r="GHK40" s="713">
        <f>'2-ORÇAMENTO'!GHK36</f>
        <v>0</v>
      </c>
      <c r="GHL40" s="714">
        <f>'2-ORÇAMENTO'!GHN36</f>
        <v>0</v>
      </c>
      <c r="GHM40" s="713">
        <f>'2-ORÇAMENTO'!GHM36</f>
        <v>0</v>
      </c>
      <c r="GHN40" s="714">
        <f>'2-ORÇAMENTO'!GHP36</f>
        <v>0</v>
      </c>
      <c r="GHO40" s="713">
        <f>'2-ORÇAMENTO'!GHO36</f>
        <v>0</v>
      </c>
      <c r="GHP40" s="714">
        <f>'2-ORÇAMENTO'!GHR36</f>
        <v>0</v>
      </c>
      <c r="GHQ40" s="713">
        <f>'2-ORÇAMENTO'!GHQ36</f>
        <v>0</v>
      </c>
      <c r="GHR40" s="714">
        <f>'2-ORÇAMENTO'!GHT36</f>
        <v>0</v>
      </c>
      <c r="GHS40" s="713">
        <f>'2-ORÇAMENTO'!GHS36</f>
        <v>0</v>
      </c>
      <c r="GHT40" s="714">
        <f>'2-ORÇAMENTO'!GHV36</f>
        <v>0</v>
      </c>
      <c r="GHU40" s="713">
        <f>'2-ORÇAMENTO'!GHU36</f>
        <v>0</v>
      </c>
      <c r="GHV40" s="714">
        <f>'2-ORÇAMENTO'!GHX36</f>
        <v>0</v>
      </c>
      <c r="GHW40" s="713">
        <f>'2-ORÇAMENTO'!GHW36</f>
        <v>0</v>
      </c>
      <c r="GHX40" s="714">
        <f>'2-ORÇAMENTO'!GHZ36</f>
        <v>0</v>
      </c>
      <c r="GHY40" s="713">
        <f>'2-ORÇAMENTO'!GHY36</f>
        <v>0</v>
      </c>
      <c r="GHZ40" s="714">
        <f>'2-ORÇAMENTO'!GIB36</f>
        <v>0</v>
      </c>
      <c r="GIA40" s="713">
        <f>'2-ORÇAMENTO'!GIA36</f>
        <v>0</v>
      </c>
      <c r="GIB40" s="714">
        <f>'2-ORÇAMENTO'!GID36</f>
        <v>0</v>
      </c>
      <c r="GIC40" s="713">
        <f>'2-ORÇAMENTO'!GIC36</f>
        <v>0</v>
      </c>
      <c r="GID40" s="714">
        <f>'2-ORÇAMENTO'!GIF36</f>
        <v>0</v>
      </c>
      <c r="GIE40" s="713">
        <f>'2-ORÇAMENTO'!GIE36</f>
        <v>0</v>
      </c>
      <c r="GIF40" s="714">
        <f>'2-ORÇAMENTO'!GIH36</f>
        <v>0</v>
      </c>
      <c r="GIG40" s="713">
        <f>'2-ORÇAMENTO'!GIG36</f>
        <v>0</v>
      </c>
      <c r="GIH40" s="714">
        <f>'2-ORÇAMENTO'!GIJ36</f>
        <v>0</v>
      </c>
      <c r="GII40" s="713">
        <f>'2-ORÇAMENTO'!GII36</f>
        <v>0</v>
      </c>
      <c r="GIJ40" s="714">
        <f>'2-ORÇAMENTO'!GIL36</f>
        <v>0</v>
      </c>
      <c r="GIK40" s="713">
        <f>'2-ORÇAMENTO'!GIK36</f>
        <v>0</v>
      </c>
      <c r="GIL40" s="714">
        <f>'2-ORÇAMENTO'!GIN36</f>
        <v>0</v>
      </c>
      <c r="GIM40" s="713">
        <f>'2-ORÇAMENTO'!GIM36</f>
        <v>0</v>
      </c>
      <c r="GIN40" s="714">
        <f>'2-ORÇAMENTO'!GIP36</f>
        <v>0</v>
      </c>
      <c r="GIO40" s="713">
        <f>'2-ORÇAMENTO'!GIO36</f>
        <v>0</v>
      </c>
      <c r="GIP40" s="714">
        <f>'2-ORÇAMENTO'!GIR36</f>
        <v>0</v>
      </c>
      <c r="GIQ40" s="713">
        <f>'2-ORÇAMENTO'!GIQ36</f>
        <v>0</v>
      </c>
      <c r="GIR40" s="714">
        <f>'2-ORÇAMENTO'!GIT36</f>
        <v>0</v>
      </c>
      <c r="GIS40" s="713">
        <f>'2-ORÇAMENTO'!GIS36</f>
        <v>0</v>
      </c>
      <c r="GIT40" s="714">
        <f>'2-ORÇAMENTO'!GIV36</f>
        <v>0</v>
      </c>
      <c r="GIU40" s="713">
        <f>'2-ORÇAMENTO'!GIU36</f>
        <v>0</v>
      </c>
      <c r="GIV40" s="714">
        <f>'2-ORÇAMENTO'!GIX36</f>
        <v>0</v>
      </c>
      <c r="GIW40" s="713">
        <f>'2-ORÇAMENTO'!GIW36</f>
        <v>0</v>
      </c>
      <c r="GIX40" s="714">
        <f>'2-ORÇAMENTO'!GIZ36</f>
        <v>0</v>
      </c>
      <c r="GIY40" s="713">
        <f>'2-ORÇAMENTO'!GIY36</f>
        <v>0</v>
      </c>
      <c r="GIZ40" s="714">
        <f>'2-ORÇAMENTO'!GJB36</f>
        <v>0</v>
      </c>
      <c r="GJA40" s="713">
        <f>'2-ORÇAMENTO'!GJA36</f>
        <v>0</v>
      </c>
      <c r="GJB40" s="714">
        <f>'2-ORÇAMENTO'!GJD36</f>
        <v>0</v>
      </c>
      <c r="GJC40" s="713">
        <f>'2-ORÇAMENTO'!GJC36</f>
        <v>0</v>
      </c>
      <c r="GJD40" s="714">
        <f>'2-ORÇAMENTO'!GJF36</f>
        <v>0</v>
      </c>
      <c r="GJE40" s="713">
        <f>'2-ORÇAMENTO'!GJE36</f>
        <v>0</v>
      </c>
      <c r="GJF40" s="714">
        <f>'2-ORÇAMENTO'!GJH36</f>
        <v>0</v>
      </c>
      <c r="GJG40" s="713">
        <f>'2-ORÇAMENTO'!GJG36</f>
        <v>0</v>
      </c>
      <c r="GJH40" s="714">
        <f>'2-ORÇAMENTO'!GJJ36</f>
        <v>0</v>
      </c>
      <c r="GJI40" s="713">
        <f>'2-ORÇAMENTO'!GJI36</f>
        <v>0</v>
      </c>
      <c r="GJJ40" s="714">
        <f>'2-ORÇAMENTO'!GJL36</f>
        <v>0</v>
      </c>
      <c r="GJK40" s="713">
        <f>'2-ORÇAMENTO'!GJK36</f>
        <v>0</v>
      </c>
      <c r="GJL40" s="714">
        <f>'2-ORÇAMENTO'!GJN36</f>
        <v>0</v>
      </c>
      <c r="GJM40" s="713">
        <f>'2-ORÇAMENTO'!GJM36</f>
        <v>0</v>
      </c>
      <c r="GJN40" s="714">
        <f>'2-ORÇAMENTO'!GJP36</f>
        <v>0</v>
      </c>
      <c r="GJO40" s="713">
        <f>'2-ORÇAMENTO'!GJO36</f>
        <v>0</v>
      </c>
      <c r="GJP40" s="714">
        <f>'2-ORÇAMENTO'!GJR36</f>
        <v>0</v>
      </c>
      <c r="GJQ40" s="713">
        <f>'2-ORÇAMENTO'!GJQ36</f>
        <v>0</v>
      </c>
      <c r="GJR40" s="714">
        <f>'2-ORÇAMENTO'!GJT36</f>
        <v>0</v>
      </c>
      <c r="GJS40" s="713">
        <f>'2-ORÇAMENTO'!GJS36</f>
        <v>0</v>
      </c>
      <c r="GJT40" s="714">
        <f>'2-ORÇAMENTO'!GJV36</f>
        <v>0</v>
      </c>
      <c r="GJU40" s="713">
        <f>'2-ORÇAMENTO'!GJU36</f>
        <v>0</v>
      </c>
      <c r="GJV40" s="714">
        <f>'2-ORÇAMENTO'!GJX36</f>
        <v>0</v>
      </c>
      <c r="GJW40" s="713">
        <f>'2-ORÇAMENTO'!GJW36</f>
        <v>0</v>
      </c>
      <c r="GJX40" s="714">
        <f>'2-ORÇAMENTO'!GJZ36</f>
        <v>0</v>
      </c>
      <c r="GJY40" s="713">
        <f>'2-ORÇAMENTO'!GJY36</f>
        <v>0</v>
      </c>
      <c r="GJZ40" s="714">
        <f>'2-ORÇAMENTO'!GKB36</f>
        <v>0</v>
      </c>
      <c r="GKA40" s="713">
        <f>'2-ORÇAMENTO'!GKA36</f>
        <v>0</v>
      </c>
      <c r="GKB40" s="714">
        <f>'2-ORÇAMENTO'!GKD36</f>
        <v>0</v>
      </c>
      <c r="GKC40" s="713">
        <f>'2-ORÇAMENTO'!GKC36</f>
        <v>0</v>
      </c>
      <c r="GKD40" s="714">
        <f>'2-ORÇAMENTO'!GKF36</f>
        <v>0</v>
      </c>
      <c r="GKE40" s="713">
        <f>'2-ORÇAMENTO'!GKE36</f>
        <v>0</v>
      </c>
      <c r="GKF40" s="714">
        <f>'2-ORÇAMENTO'!GKH36</f>
        <v>0</v>
      </c>
      <c r="GKG40" s="713">
        <f>'2-ORÇAMENTO'!GKG36</f>
        <v>0</v>
      </c>
      <c r="GKH40" s="714">
        <f>'2-ORÇAMENTO'!GKJ36</f>
        <v>0</v>
      </c>
      <c r="GKI40" s="713">
        <f>'2-ORÇAMENTO'!GKI36</f>
        <v>0</v>
      </c>
      <c r="GKJ40" s="714">
        <f>'2-ORÇAMENTO'!GKL36</f>
        <v>0</v>
      </c>
      <c r="GKK40" s="713">
        <f>'2-ORÇAMENTO'!GKK36</f>
        <v>0</v>
      </c>
      <c r="GKL40" s="714">
        <f>'2-ORÇAMENTO'!GKN36</f>
        <v>0</v>
      </c>
      <c r="GKM40" s="713">
        <f>'2-ORÇAMENTO'!GKM36</f>
        <v>0</v>
      </c>
      <c r="GKN40" s="714">
        <f>'2-ORÇAMENTO'!GKP36</f>
        <v>0</v>
      </c>
      <c r="GKO40" s="713">
        <f>'2-ORÇAMENTO'!GKO36</f>
        <v>0</v>
      </c>
      <c r="GKP40" s="714">
        <f>'2-ORÇAMENTO'!GKR36</f>
        <v>0</v>
      </c>
      <c r="GKQ40" s="713">
        <f>'2-ORÇAMENTO'!GKQ36</f>
        <v>0</v>
      </c>
      <c r="GKR40" s="714">
        <f>'2-ORÇAMENTO'!GKT36</f>
        <v>0</v>
      </c>
      <c r="GKS40" s="713">
        <f>'2-ORÇAMENTO'!GKS36</f>
        <v>0</v>
      </c>
      <c r="GKT40" s="714">
        <f>'2-ORÇAMENTO'!GKV36</f>
        <v>0</v>
      </c>
      <c r="GKU40" s="713">
        <f>'2-ORÇAMENTO'!GKU36</f>
        <v>0</v>
      </c>
      <c r="GKV40" s="714">
        <f>'2-ORÇAMENTO'!GKX36</f>
        <v>0</v>
      </c>
      <c r="GKW40" s="713">
        <f>'2-ORÇAMENTO'!GKW36</f>
        <v>0</v>
      </c>
      <c r="GKX40" s="714">
        <f>'2-ORÇAMENTO'!GKZ36</f>
        <v>0</v>
      </c>
      <c r="GKY40" s="713">
        <f>'2-ORÇAMENTO'!GKY36</f>
        <v>0</v>
      </c>
      <c r="GKZ40" s="714">
        <f>'2-ORÇAMENTO'!GLB36</f>
        <v>0</v>
      </c>
      <c r="GLA40" s="713">
        <f>'2-ORÇAMENTO'!GLA36</f>
        <v>0</v>
      </c>
      <c r="GLB40" s="714">
        <f>'2-ORÇAMENTO'!GLD36</f>
        <v>0</v>
      </c>
      <c r="GLC40" s="713">
        <f>'2-ORÇAMENTO'!GLC36</f>
        <v>0</v>
      </c>
      <c r="GLD40" s="714">
        <f>'2-ORÇAMENTO'!GLF36</f>
        <v>0</v>
      </c>
      <c r="GLE40" s="713">
        <f>'2-ORÇAMENTO'!GLE36</f>
        <v>0</v>
      </c>
      <c r="GLF40" s="714">
        <f>'2-ORÇAMENTO'!GLH36</f>
        <v>0</v>
      </c>
      <c r="GLG40" s="713">
        <f>'2-ORÇAMENTO'!GLG36</f>
        <v>0</v>
      </c>
      <c r="GLH40" s="714">
        <f>'2-ORÇAMENTO'!GLJ36</f>
        <v>0</v>
      </c>
      <c r="GLI40" s="713">
        <f>'2-ORÇAMENTO'!GLI36</f>
        <v>0</v>
      </c>
      <c r="GLJ40" s="714">
        <f>'2-ORÇAMENTO'!GLL36</f>
        <v>0</v>
      </c>
      <c r="GLK40" s="713">
        <f>'2-ORÇAMENTO'!GLK36</f>
        <v>0</v>
      </c>
      <c r="GLL40" s="714">
        <f>'2-ORÇAMENTO'!GLN36</f>
        <v>0</v>
      </c>
      <c r="GLM40" s="713">
        <f>'2-ORÇAMENTO'!GLM36</f>
        <v>0</v>
      </c>
      <c r="GLN40" s="714">
        <f>'2-ORÇAMENTO'!GLP36</f>
        <v>0</v>
      </c>
      <c r="GLO40" s="713">
        <f>'2-ORÇAMENTO'!GLO36</f>
        <v>0</v>
      </c>
      <c r="GLP40" s="714">
        <f>'2-ORÇAMENTO'!GLR36</f>
        <v>0</v>
      </c>
      <c r="GLQ40" s="713">
        <f>'2-ORÇAMENTO'!GLQ36</f>
        <v>0</v>
      </c>
      <c r="GLR40" s="714">
        <f>'2-ORÇAMENTO'!GLT36</f>
        <v>0</v>
      </c>
      <c r="GLS40" s="713">
        <f>'2-ORÇAMENTO'!GLS36</f>
        <v>0</v>
      </c>
      <c r="GLT40" s="714">
        <f>'2-ORÇAMENTO'!GLV36</f>
        <v>0</v>
      </c>
      <c r="GLU40" s="713">
        <f>'2-ORÇAMENTO'!GLU36</f>
        <v>0</v>
      </c>
      <c r="GLV40" s="714">
        <f>'2-ORÇAMENTO'!GLX36</f>
        <v>0</v>
      </c>
      <c r="GLW40" s="713">
        <f>'2-ORÇAMENTO'!GLW36</f>
        <v>0</v>
      </c>
      <c r="GLX40" s="714">
        <f>'2-ORÇAMENTO'!GLZ36</f>
        <v>0</v>
      </c>
      <c r="GLY40" s="713">
        <f>'2-ORÇAMENTO'!GLY36</f>
        <v>0</v>
      </c>
      <c r="GLZ40" s="714">
        <f>'2-ORÇAMENTO'!GMB36</f>
        <v>0</v>
      </c>
      <c r="GMA40" s="713">
        <f>'2-ORÇAMENTO'!GMA36</f>
        <v>0</v>
      </c>
      <c r="GMB40" s="714">
        <f>'2-ORÇAMENTO'!GMD36</f>
        <v>0</v>
      </c>
      <c r="GMC40" s="713">
        <f>'2-ORÇAMENTO'!GMC36</f>
        <v>0</v>
      </c>
      <c r="GMD40" s="714">
        <f>'2-ORÇAMENTO'!GMF36</f>
        <v>0</v>
      </c>
      <c r="GME40" s="713">
        <f>'2-ORÇAMENTO'!GME36</f>
        <v>0</v>
      </c>
      <c r="GMF40" s="714">
        <f>'2-ORÇAMENTO'!GMH36</f>
        <v>0</v>
      </c>
      <c r="GMG40" s="713">
        <f>'2-ORÇAMENTO'!GMG36</f>
        <v>0</v>
      </c>
      <c r="GMH40" s="714">
        <f>'2-ORÇAMENTO'!GMJ36</f>
        <v>0</v>
      </c>
      <c r="GMI40" s="713">
        <f>'2-ORÇAMENTO'!GMI36</f>
        <v>0</v>
      </c>
      <c r="GMJ40" s="714">
        <f>'2-ORÇAMENTO'!GML36</f>
        <v>0</v>
      </c>
      <c r="GMK40" s="713">
        <f>'2-ORÇAMENTO'!GMK36</f>
        <v>0</v>
      </c>
      <c r="GML40" s="714">
        <f>'2-ORÇAMENTO'!GMN36</f>
        <v>0</v>
      </c>
      <c r="GMM40" s="713">
        <f>'2-ORÇAMENTO'!GMM36</f>
        <v>0</v>
      </c>
      <c r="GMN40" s="714">
        <f>'2-ORÇAMENTO'!GMP36</f>
        <v>0</v>
      </c>
      <c r="GMO40" s="713">
        <f>'2-ORÇAMENTO'!GMO36</f>
        <v>0</v>
      </c>
      <c r="GMP40" s="714">
        <f>'2-ORÇAMENTO'!GMR36</f>
        <v>0</v>
      </c>
      <c r="GMQ40" s="713">
        <f>'2-ORÇAMENTO'!GMQ36</f>
        <v>0</v>
      </c>
      <c r="GMR40" s="714">
        <f>'2-ORÇAMENTO'!GMT36</f>
        <v>0</v>
      </c>
      <c r="GMS40" s="713">
        <f>'2-ORÇAMENTO'!GMS36</f>
        <v>0</v>
      </c>
      <c r="GMT40" s="714">
        <f>'2-ORÇAMENTO'!GMV36</f>
        <v>0</v>
      </c>
      <c r="GMU40" s="713">
        <f>'2-ORÇAMENTO'!GMU36</f>
        <v>0</v>
      </c>
      <c r="GMV40" s="714">
        <f>'2-ORÇAMENTO'!GMX36</f>
        <v>0</v>
      </c>
      <c r="GMW40" s="713">
        <f>'2-ORÇAMENTO'!GMW36</f>
        <v>0</v>
      </c>
      <c r="GMX40" s="714">
        <f>'2-ORÇAMENTO'!GMZ36</f>
        <v>0</v>
      </c>
      <c r="GMY40" s="713">
        <f>'2-ORÇAMENTO'!GMY36</f>
        <v>0</v>
      </c>
      <c r="GMZ40" s="714">
        <f>'2-ORÇAMENTO'!GNB36</f>
        <v>0</v>
      </c>
      <c r="GNA40" s="713">
        <f>'2-ORÇAMENTO'!GNA36</f>
        <v>0</v>
      </c>
      <c r="GNB40" s="714">
        <f>'2-ORÇAMENTO'!GND36</f>
        <v>0</v>
      </c>
      <c r="GNC40" s="713">
        <f>'2-ORÇAMENTO'!GNC36</f>
        <v>0</v>
      </c>
      <c r="GND40" s="714">
        <f>'2-ORÇAMENTO'!GNF36</f>
        <v>0</v>
      </c>
      <c r="GNE40" s="713">
        <f>'2-ORÇAMENTO'!GNE36</f>
        <v>0</v>
      </c>
      <c r="GNF40" s="714">
        <f>'2-ORÇAMENTO'!GNH36</f>
        <v>0</v>
      </c>
      <c r="GNG40" s="713">
        <f>'2-ORÇAMENTO'!GNG36</f>
        <v>0</v>
      </c>
      <c r="GNH40" s="714">
        <f>'2-ORÇAMENTO'!GNJ36</f>
        <v>0</v>
      </c>
      <c r="GNI40" s="713">
        <f>'2-ORÇAMENTO'!GNI36</f>
        <v>0</v>
      </c>
      <c r="GNJ40" s="714">
        <f>'2-ORÇAMENTO'!GNL36</f>
        <v>0</v>
      </c>
      <c r="GNK40" s="713">
        <f>'2-ORÇAMENTO'!GNK36</f>
        <v>0</v>
      </c>
      <c r="GNL40" s="714">
        <f>'2-ORÇAMENTO'!GNN36</f>
        <v>0</v>
      </c>
      <c r="GNM40" s="713">
        <f>'2-ORÇAMENTO'!GNM36</f>
        <v>0</v>
      </c>
      <c r="GNN40" s="714">
        <f>'2-ORÇAMENTO'!GNP36</f>
        <v>0</v>
      </c>
      <c r="GNO40" s="713">
        <f>'2-ORÇAMENTO'!GNO36</f>
        <v>0</v>
      </c>
      <c r="GNP40" s="714">
        <f>'2-ORÇAMENTO'!GNR36</f>
        <v>0</v>
      </c>
      <c r="GNQ40" s="713">
        <f>'2-ORÇAMENTO'!GNQ36</f>
        <v>0</v>
      </c>
      <c r="GNR40" s="714">
        <f>'2-ORÇAMENTO'!GNT36</f>
        <v>0</v>
      </c>
      <c r="GNS40" s="713">
        <f>'2-ORÇAMENTO'!GNS36</f>
        <v>0</v>
      </c>
      <c r="GNT40" s="714">
        <f>'2-ORÇAMENTO'!GNV36</f>
        <v>0</v>
      </c>
      <c r="GNU40" s="713">
        <f>'2-ORÇAMENTO'!GNU36</f>
        <v>0</v>
      </c>
      <c r="GNV40" s="714">
        <f>'2-ORÇAMENTO'!GNX36</f>
        <v>0</v>
      </c>
      <c r="GNW40" s="713">
        <f>'2-ORÇAMENTO'!GNW36</f>
        <v>0</v>
      </c>
      <c r="GNX40" s="714">
        <f>'2-ORÇAMENTO'!GNZ36</f>
        <v>0</v>
      </c>
      <c r="GNY40" s="713">
        <f>'2-ORÇAMENTO'!GNY36</f>
        <v>0</v>
      </c>
      <c r="GNZ40" s="714">
        <f>'2-ORÇAMENTO'!GOB36</f>
        <v>0</v>
      </c>
      <c r="GOA40" s="713">
        <f>'2-ORÇAMENTO'!GOA36</f>
        <v>0</v>
      </c>
      <c r="GOB40" s="714">
        <f>'2-ORÇAMENTO'!GOD36</f>
        <v>0</v>
      </c>
      <c r="GOC40" s="713">
        <f>'2-ORÇAMENTO'!GOC36</f>
        <v>0</v>
      </c>
      <c r="GOD40" s="714">
        <f>'2-ORÇAMENTO'!GOF36</f>
        <v>0</v>
      </c>
      <c r="GOE40" s="713">
        <f>'2-ORÇAMENTO'!GOE36</f>
        <v>0</v>
      </c>
      <c r="GOF40" s="714">
        <f>'2-ORÇAMENTO'!GOH36</f>
        <v>0</v>
      </c>
      <c r="GOG40" s="713">
        <f>'2-ORÇAMENTO'!GOG36</f>
        <v>0</v>
      </c>
      <c r="GOH40" s="714">
        <f>'2-ORÇAMENTO'!GOJ36</f>
        <v>0</v>
      </c>
      <c r="GOI40" s="713">
        <f>'2-ORÇAMENTO'!GOI36</f>
        <v>0</v>
      </c>
      <c r="GOJ40" s="714">
        <f>'2-ORÇAMENTO'!GOL36</f>
        <v>0</v>
      </c>
      <c r="GOK40" s="713">
        <f>'2-ORÇAMENTO'!GOK36</f>
        <v>0</v>
      </c>
      <c r="GOL40" s="714">
        <f>'2-ORÇAMENTO'!GON36</f>
        <v>0</v>
      </c>
      <c r="GOM40" s="713">
        <f>'2-ORÇAMENTO'!GOM36</f>
        <v>0</v>
      </c>
      <c r="GON40" s="714">
        <f>'2-ORÇAMENTO'!GOP36</f>
        <v>0</v>
      </c>
      <c r="GOO40" s="713">
        <f>'2-ORÇAMENTO'!GOO36</f>
        <v>0</v>
      </c>
      <c r="GOP40" s="714">
        <f>'2-ORÇAMENTO'!GOR36</f>
        <v>0</v>
      </c>
      <c r="GOQ40" s="713">
        <f>'2-ORÇAMENTO'!GOQ36</f>
        <v>0</v>
      </c>
      <c r="GOR40" s="714">
        <f>'2-ORÇAMENTO'!GOT36</f>
        <v>0</v>
      </c>
      <c r="GOS40" s="713">
        <f>'2-ORÇAMENTO'!GOS36</f>
        <v>0</v>
      </c>
      <c r="GOT40" s="714">
        <f>'2-ORÇAMENTO'!GOV36</f>
        <v>0</v>
      </c>
      <c r="GOU40" s="713">
        <f>'2-ORÇAMENTO'!GOU36</f>
        <v>0</v>
      </c>
      <c r="GOV40" s="714">
        <f>'2-ORÇAMENTO'!GOX36</f>
        <v>0</v>
      </c>
      <c r="GOW40" s="713">
        <f>'2-ORÇAMENTO'!GOW36</f>
        <v>0</v>
      </c>
      <c r="GOX40" s="714">
        <f>'2-ORÇAMENTO'!GOZ36</f>
        <v>0</v>
      </c>
      <c r="GOY40" s="713">
        <f>'2-ORÇAMENTO'!GOY36</f>
        <v>0</v>
      </c>
      <c r="GOZ40" s="714">
        <f>'2-ORÇAMENTO'!GPB36</f>
        <v>0</v>
      </c>
      <c r="GPA40" s="713">
        <f>'2-ORÇAMENTO'!GPA36</f>
        <v>0</v>
      </c>
      <c r="GPB40" s="714">
        <f>'2-ORÇAMENTO'!GPD36</f>
        <v>0</v>
      </c>
      <c r="GPC40" s="713">
        <f>'2-ORÇAMENTO'!GPC36</f>
        <v>0</v>
      </c>
      <c r="GPD40" s="714">
        <f>'2-ORÇAMENTO'!GPF36</f>
        <v>0</v>
      </c>
      <c r="GPE40" s="713">
        <f>'2-ORÇAMENTO'!GPE36</f>
        <v>0</v>
      </c>
      <c r="GPF40" s="714">
        <f>'2-ORÇAMENTO'!GPH36</f>
        <v>0</v>
      </c>
      <c r="GPG40" s="713">
        <f>'2-ORÇAMENTO'!GPG36</f>
        <v>0</v>
      </c>
      <c r="GPH40" s="714">
        <f>'2-ORÇAMENTO'!GPJ36</f>
        <v>0</v>
      </c>
      <c r="GPI40" s="713">
        <f>'2-ORÇAMENTO'!GPI36</f>
        <v>0</v>
      </c>
      <c r="GPJ40" s="714">
        <f>'2-ORÇAMENTO'!GPL36</f>
        <v>0</v>
      </c>
      <c r="GPK40" s="713">
        <f>'2-ORÇAMENTO'!GPK36</f>
        <v>0</v>
      </c>
      <c r="GPL40" s="714">
        <f>'2-ORÇAMENTO'!GPN36</f>
        <v>0</v>
      </c>
      <c r="GPM40" s="713">
        <f>'2-ORÇAMENTO'!GPM36</f>
        <v>0</v>
      </c>
      <c r="GPN40" s="714">
        <f>'2-ORÇAMENTO'!GPP36</f>
        <v>0</v>
      </c>
      <c r="GPO40" s="713">
        <f>'2-ORÇAMENTO'!GPO36</f>
        <v>0</v>
      </c>
      <c r="GPP40" s="714">
        <f>'2-ORÇAMENTO'!GPR36</f>
        <v>0</v>
      </c>
      <c r="GPQ40" s="713">
        <f>'2-ORÇAMENTO'!GPQ36</f>
        <v>0</v>
      </c>
      <c r="GPR40" s="714">
        <f>'2-ORÇAMENTO'!GPT36</f>
        <v>0</v>
      </c>
      <c r="GPS40" s="713">
        <f>'2-ORÇAMENTO'!GPS36</f>
        <v>0</v>
      </c>
      <c r="GPT40" s="714">
        <f>'2-ORÇAMENTO'!GPV36</f>
        <v>0</v>
      </c>
      <c r="GPU40" s="713">
        <f>'2-ORÇAMENTO'!GPU36</f>
        <v>0</v>
      </c>
      <c r="GPV40" s="714">
        <f>'2-ORÇAMENTO'!GPX36</f>
        <v>0</v>
      </c>
      <c r="GPW40" s="713">
        <f>'2-ORÇAMENTO'!GPW36</f>
        <v>0</v>
      </c>
      <c r="GPX40" s="714">
        <f>'2-ORÇAMENTO'!GPZ36</f>
        <v>0</v>
      </c>
      <c r="GPY40" s="713">
        <f>'2-ORÇAMENTO'!GPY36</f>
        <v>0</v>
      </c>
      <c r="GPZ40" s="714">
        <f>'2-ORÇAMENTO'!GQB36</f>
        <v>0</v>
      </c>
      <c r="GQA40" s="713">
        <f>'2-ORÇAMENTO'!GQA36</f>
        <v>0</v>
      </c>
      <c r="GQB40" s="714">
        <f>'2-ORÇAMENTO'!GQD36</f>
        <v>0</v>
      </c>
      <c r="GQC40" s="713">
        <f>'2-ORÇAMENTO'!GQC36</f>
        <v>0</v>
      </c>
      <c r="GQD40" s="714">
        <f>'2-ORÇAMENTO'!GQF36</f>
        <v>0</v>
      </c>
      <c r="GQE40" s="713">
        <f>'2-ORÇAMENTO'!GQE36</f>
        <v>0</v>
      </c>
      <c r="GQF40" s="714">
        <f>'2-ORÇAMENTO'!GQH36</f>
        <v>0</v>
      </c>
      <c r="GQG40" s="713">
        <f>'2-ORÇAMENTO'!GQG36</f>
        <v>0</v>
      </c>
      <c r="GQH40" s="714">
        <f>'2-ORÇAMENTO'!GQJ36</f>
        <v>0</v>
      </c>
      <c r="GQI40" s="713">
        <f>'2-ORÇAMENTO'!GQI36</f>
        <v>0</v>
      </c>
      <c r="GQJ40" s="714">
        <f>'2-ORÇAMENTO'!GQL36</f>
        <v>0</v>
      </c>
      <c r="GQK40" s="713">
        <f>'2-ORÇAMENTO'!GQK36</f>
        <v>0</v>
      </c>
      <c r="GQL40" s="714">
        <f>'2-ORÇAMENTO'!GQN36</f>
        <v>0</v>
      </c>
      <c r="GQM40" s="713">
        <f>'2-ORÇAMENTO'!GQM36</f>
        <v>0</v>
      </c>
      <c r="GQN40" s="714">
        <f>'2-ORÇAMENTO'!GQP36</f>
        <v>0</v>
      </c>
      <c r="GQO40" s="713">
        <f>'2-ORÇAMENTO'!GQO36</f>
        <v>0</v>
      </c>
      <c r="GQP40" s="714">
        <f>'2-ORÇAMENTO'!GQR36</f>
        <v>0</v>
      </c>
      <c r="GQQ40" s="713">
        <f>'2-ORÇAMENTO'!GQQ36</f>
        <v>0</v>
      </c>
      <c r="GQR40" s="714">
        <f>'2-ORÇAMENTO'!GQT36</f>
        <v>0</v>
      </c>
      <c r="GQS40" s="713">
        <f>'2-ORÇAMENTO'!GQS36</f>
        <v>0</v>
      </c>
      <c r="GQT40" s="714">
        <f>'2-ORÇAMENTO'!GQV36</f>
        <v>0</v>
      </c>
      <c r="GQU40" s="713">
        <f>'2-ORÇAMENTO'!GQU36</f>
        <v>0</v>
      </c>
      <c r="GQV40" s="714">
        <f>'2-ORÇAMENTO'!GQX36</f>
        <v>0</v>
      </c>
      <c r="GQW40" s="713">
        <f>'2-ORÇAMENTO'!GQW36</f>
        <v>0</v>
      </c>
      <c r="GQX40" s="714">
        <f>'2-ORÇAMENTO'!GQZ36</f>
        <v>0</v>
      </c>
      <c r="GQY40" s="713">
        <f>'2-ORÇAMENTO'!GQY36</f>
        <v>0</v>
      </c>
      <c r="GQZ40" s="714">
        <f>'2-ORÇAMENTO'!GRB36</f>
        <v>0</v>
      </c>
      <c r="GRA40" s="713">
        <f>'2-ORÇAMENTO'!GRA36</f>
        <v>0</v>
      </c>
      <c r="GRB40" s="714">
        <f>'2-ORÇAMENTO'!GRD36</f>
        <v>0</v>
      </c>
      <c r="GRC40" s="713">
        <f>'2-ORÇAMENTO'!GRC36</f>
        <v>0</v>
      </c>
      <c r="GRD40" s="714">
        <f>'2-ORÇAMENTO'!GRF36</f>
        <v>0</v>
      </c>
      <c r="GRE40" s="713">
        <f>'2-ORÇAMENTO'!GRE36</f>
        <v>0</v>
      </c>
      <c r="GRF40" s="714">
        <f>'2-ORÇAMENTO'!GRH36</f>
        <v>0</v>
      </c>
      <c r="GRG40" s="713">
        <f>'2-ORÇAMENTO'!GRG36</f>
        <v>0</v>
      </c>
      <c r="GRH40" s="714">
        <f>'2-ORÇAMENTO'!GRJ36</f>
        <v>0</v>
      </c>
      <c r="GRI40" s="713">
        <f>'2-ORÇAMENTO'!GRI36</f>
        <v>0</v>
      </c>
      <c r="GRJ40" s="714">
        <f>'2-ORÇAMENTO'!GRL36</f>
        <v>0</v>
      </c>
      <c r="GRK40" s="713">
        <f>'2-ORÇAMENTO'!GRK36</f>
        <v>0</v>
      </c>
      <c r="GRL40" s="714">
        <f>'2-ORÇAMENTO'!GRN36</f>
        <v>0</v>
      </c>
      <c r="GRM40" s="713">
        <f>'2-ORÇAMENTO'!GRM36</f>
        <v>0</v>
      </c>
      <c r="GRN40" s="714">
        <f>'2-ORÇAMENTO'!GRP36</f>
        <v>0</v>
      </c>
      <c r="GRO40" s="713">
        <f>'2-ORÇAMENTO'!GRO36</f>
        <v>0</v>
      </c>
      <c r="GRP40" s="714">
        <f>'2-ORÇAMENTO'!GRR36</f>
        <v>0</v>
      </c>
      <c r="GRQ40" s="713">
        <f>'2-ORÇAMENTO'!GRQ36</f>
        <v>0</v>
      </c>
      <c r="GRR40" s="714">
        <f>'2-ORÇAMENTO'!GRT36</f>
        <v>0</v>
      </c>
      <c r="GRS40" s="713">
        <f>'2-ORÇAMENTO'!GRS36</f>
        <v>0</v>
      </c>
      <c r="GRT40" s="714">
        <f>'2-ORÇAMENTO'!GRV36</f>
        <v>0</v>
      </c>
      <c r="GRU40" s="713">
        <f>'2-ORÇAMENTO'!GRU36</f>
        <v>0</v>
      </c>
      <c r="GRV40" s="714">
        <f>'2-ORÇAMENTO'!GRX36</f>
        <v>0</v>
      </c>
      <c r="GRW40" s="713">
        <f>'2-ORÇAMENTO'!GRW36</f>
        <v>0</v>
      </c>
      <c r="GRX40" s="714">
        <f>'2-ORÇAMENTO'!GRZ36</f>
        <v>0</v>
      </c>
      <c r="GRY40" s="713">
        <f>'2-ORÇAMENTO'!GRY36</f>
        <v>0</v>
      </c>
      <c r="GRZ40" s="714">
        <f>'2-ORÇAMENTO'!GSB36</f>
        <v>0</v>
      </c>
      <c r="GSA40" s="713">
        <f>'2-ORÇAMENTO'!GSA36</f>
        <v>0</v>
      </c>
      <c r="GSB40" s="714">
        <f>'2-ORÇAMENTO'!GSD36</f>
        <v>0</v>
      </c>
      <c r="GSC40" s="713">
        <f>'2-ORÇAMENTO'!GSC36</f>
        <v>0</v>
      </c>
      <c r="GSD40" s="714">
        <f>'2-ORÇAMENTO'!GSF36</f>
        <v>0</v>
      </c>
      <c r="GSE40" s="713">
        <f>'2-ORÇAMENTO'!GSE36</f>
        <v>0</v>
      </c>
      <c r="GSF40" s="714">
        <f>'2-ORÇAMENTO'!GSH36</f>
        <v>0</v>
      </c>
      <c r="GSG40" s="713">
        <f>'2-ORÇAMENTO'!GSG36</f>
        <v>0</v>
      </c>
      <c r="GSH40" s="714">
        <f>'2-ORÇAMENTO'!GSJ36</f>
        <v>0</v>
      </c>
      <c r="GSI40" s="713">
        <f>'2-ORÇAMENTO'!GSI36</f>
        <v>0</v>
      </c>
      <c r="GSJ40" s="714">
        <f>'2-ORÇAMENTO'!GSL36</f>
        <v>0</v>
      </c>
      <c r="GSK40" s="713">
        <f>'2-ORÇAMENTO'!GSK36</f>
        <v>0</v>
      </c>
      <c r="GSL40" s="714">
        <f>'2-ORÇAMENTO'!GSN36</f>
        <v>0</v>
      </c>
      <c r="GSM40" s="713">
        <f>'2-ORÇAMENTO'!GSM36</f>
        <v>0</v>
      </c>
      <c r="GSN40" s="714">
        <f>'2-ORÇAMENTO'!GSP36</f>
        <v>0</v>
      </c>
      <c r="GSO40" s="713">
        <f>'2-ORÇAMENTO'!GSO36</f>
        <v>0</v>
      </c>
      <c r="GSP40" s="714">
        <f>'2-ORÇAMENTO'!GSR36</f>
        <v>0</v>
      </c>
      <c r="GSQ40" s="713">
        <f>'2-ORÇAMENTO'!GSQ36</f>
        <v>0</v>
      </c>
      <c r="GSR40" s="714">
        <f>'2-ORÇAMENTO'!GST36</f>
        <v>0</v>
      </c>
      <c r="GSS40" s="713">
        <f>'2-ORÇAMENTO'!GSS36</f>
        <v>0</v>
      </c>
      <c r="GST40" s="714">
        <f>'2-ORÇAMENTO'!GSV36</f>
        <v>0</v>
      </c>
      <c r="GSU40" s="713">
        <f>'2-ORÇAMENTO'!GSU36</f>
        <v>0</v>
      </c>
      <c r="GSV40" s="714">
        <f>'2-ORÇAMENTO'!GSX36</f>
        <v>0</v>
      </c>
      <c r="GSW40" s="713">
        <f>'2-ORÇAMENTO'!GSW36</f>
        <v>0</v>
      </c>
      <c r="GSX40" s="714">
        <f>'2-ORÇAMENTO'!GSZ36</f>
        <v>0</v>
      </c>
      <c r="GSY40" s="713">
        <f>'2-ORÇAMENTO'!GSY36</f>
        <v>0</v>
      </c>
      <c r="GSZ40" s="714">
        <f>'2-ORÇAMENTO'!GTB36</f>
        <v>0</v>
      </c>
      <c r="GTA40" s="713">
        <f>'2-ORÇAMENTO'!GTA36</f>
        <v>0</v>
      </c>
      <c r="GTB40" s="714">
        <f>'2-ORÇAMENTO'!GTD36</f>
        <v>0</v>
      </c>
      <c r="GTC40" s="713">
        <f>'2-ORÇAMENTO'!GTC36</f>
        <v>0</v>
      </c>
      <c r="GTD40" s="714">
        <f>'2-ORÇAMENTO'!GTF36</f>
        <v>0</v>
      </c>
      <c r="GTE40" s="713">
        <f>'2-ORÇAMENTO'!GTE36</f>
        <v>0</v>
      </c>
      <c r="GTF40" s="714">
        <f>'2-ORÇAMENTO'!GTH36</f>
        <v>0</v>
      </c>
      <c r="GTG40" s="713">
        <f>'2-ORÇAMENTO'!GTG36</f>
        <v>0</v>
      </c>
      <c r="GTH40" s="714">
        <f>'2-ORÇAMENTO'!GTJ36</f>
        <v>0</v>
      </c>
      <c r="GTI40" s="713">
        <f>'2-ORÇAMENTO'!GTI36</f>
        <v>0</v>
      </c>
      <c r="GTJ40" s="714">
        <f>'2-ORÇAMENTO'!GTL36</f>
        <v>0</v>
      </c>
      <c r="GTK40" s="713">
        <f>'2-ORÇAMENTO'!GTK36</f>
        <v>0</v>
      </c>
      <c r="GTL40" s="714">
        <f>'2-ORÇAMENTO'!GTN36</f>
        <v>0</v>
      </c>
      <c r="GTM40" s="713">
        <f>'2-ORÇAMENTO'!GTM36</f>
        <v>0</v>
      </c>
      <c r="GTN40" s="714">
        <f>'2-ORÇAMENTO'!GTP36</f>
        <v>0</v>
      </c>
      <c r="GTO40" s="713">
        <f>'2-ORÇAMENTO'!GTO36</f>
        <v>0</v>
      </c>
      <c r="GTP40" s="714">
        <f>'2-ORÇAMENTO'!GTR36</f>
        <v>0</v>
      </c>
      <c r="GTQ40" s="713">
        <f>'2-ORÇAMENTO'!GTQ36</f>
        <v>0</v>
      </c>
      <c r="GTR40" s="714">
        <f>'2-ORÇAMENTO'!GTT36</f>
        <v>0</v>
      </c>
      <c r="GTS40" s="713">
        <f>'2-ORÇAMENTO'!GTS36</f>
        <v>0</v>
      </c>
      <c r="GTT40" s="714">
        <f>'2-ORÇAMENTO'!GTV36</f>
        <v>0</v>
      </c>
      <c r="GTU40" s="713">
        <f>'2-ORÇAMENTO'!GTU36</f>
        <v>0</v>
      </c>
      <c r="GTV40" s="714">
        <f>'2-ORÇAMENTO'!GTX36</f>
        <v>0</v>
      </c>
      <c r="GTW40" s="713">
        <f>'2-ORÇAMENTO'!GTW36</f>
        <v>0</v>
      </c>
      <c r="GTX40" s="714">
        <f>'2-ORÇAMENTO'!GTZ36</f>
        <v>0</v>
      </c>
      <c r="GTY40" s="713">
        <f>'2-ORÇAMENTO'!GTY36</f>
        <v>0</v>
      </c>
      <c r="GTZ40" s="714">
        <f>'2-ORÇAMENTO'!GUB36</f>
        <v>0</v>
      </c>
      <c r="GUA40" s="713">
        <f>'2-ORÇAMENTO'!GUA36</f>
        <v>0</v>
      </c>
      <c r="GUB40" s="714">
        <f>'2-ORÇAMENTO'!GUD36</f>
        <v>0</v>
      </c>
      <c r="GUC40" s="713">
        <f>'2-ORÇAMENTO'!GUC36</f>
        <v>0</v>
      </c>
      <c r="GUD40" s="714">
        <f>'2-ORÇAMENTO'!GUF36</f>
        <v>0</v>
      </c>
      <c r="GUE40" s="713">
        <f>'2-ORÇAMENTO'!GUE36</f>
        <v>0</v>
      </c>
      <c r="GUF40" s="714">
        <f>'2-ORÇAMENTO'!GUH36</f>
        <v>0</v>
      </c>
      <c r="GUG40" s="713">
        <f>'2-ORÇAMENTO'!GUG36</f>
        <v>0</v>
      </c>
      <c r="GUH40" s="714">
        <f>'2-ORÇAMENTO'!GUJ36</f>
        <v>0</v>
      </c>
      <c r="GUI40" s="713">
        <f>'2-ORÇAMENTO'!GUI36</f>
        <v>0</v>
      </c>
      <c r="GUJ40" s="714">
        <f>'2-ORÇAMENTO'!GUL36</f>
        <v>0</v>
      </c>
      <c r="GUK40" s="713">
        <f>'2-ORÇAMENTO'!GUK36</f>
        <v>0</v>
      </c>
      <c r="GUL40" s="714">
        <f>'2-ORÇAMENTO'!GUN36</f>
        <v>0</v>
      </c>
      <c r="GUM40" s="713">
        <f>'2-ORÇAMENTO'!GUM36</f>
        <v>0</v>
      </c>
      <c r="GUN40" s="714">
        <f>'2-ORÇAMENTO'!GUP36</f>
        <v>0</v>
      </c>
      <c r="GUO40" s="713">
        <f>'2-ORÇAMENTO'!GUO36</f>
        <v>0</v>
      </c>
      <c r="GUP40" s="714">
        <f>'2-ORÇAMENTO'!GUR36</f>
        <v>0</v>
      </c>
      <c r="GUQ40" s="713">
        <f>'2-ORÇAMENTO'!GUQ36</f>
        <v>0</v>
      </c>
      <c r="GUR40" s="714">
        <f>'2-ORÇAMENTO'!GUT36</f>
        <v>0</v>
      </c>
      <c r="GUS40" s="713">
        <f>'2-ORÇAMENTO'!GUS36</f>
        <v>0</v>
      </c>
      <c r="GUT40" s="714">
        <f>'2-ORÇAMENTO'!GUV36</f>
        <v>0</v>
      </c>
      <c r="GUU40" s="713">
        <f>'2-ORÇAMENTO'!GUU36</f>
        <v>0</v>
      </c>
      <c r="GUV40" s="714">
        <f>'2-ORÇAMENTO'!GUX36</f>
        <v>0</v>
      </c>
      <c r="GUW40" s="713">
        <f>'2-ORÇAMENTO'!GUW36</f>
        <v>0</v>
      </c>
      <c r="GUX40" s="714">
        <f>'2-ORÇAMENTO'!GUZ36</f>
        <v>0</v>
      </c>
      <c r="GUY40" s="713">
        <f>'2-ORÇAMENTO'!GUY36</f>
        <v>0</v>
      </c>
      <c r="GUZ40" s="714">
        <f>'2-ORÇAMENTO'!GVB36</f>
        <v>0</v>
      </c>
      <c r="GVA40" s="713">
        <f>'2-ORÇAMENTO'!GVA36</f>
        <v>0</v>
      </c>
      <c r="GVB40" s="714">
        <f>'2-ORÇAMENTO'!GVD36</f>
        <v>0</v>
      </c>
      <c r="GVC40" s="713">
        <f>'2-ORÇAMENTO'!GVC36</f>
        <v>0</v>
      </c>
      <c r="GVD40" s="714">
        <f>'2-ORÇAMENTO'!GVF36</f>
        <v>0</v>
      </c>
      <c r="GVE40" s="713">
        <f>'2-ORÇAMENTO'!GVE36</f>
        <v>0</v>
      </c>
      <c r="GVF40" s="714">
        <f>'2-ORÇAMENTO'!GVH36</f>
        <v>0</v>
      </c>
      <c r="GVG40" s="713">
        <f>'2-ORÇAMENTO'!GVG36</f>
        <v>0</v>
      </c>
      <c r="GVH40" s="714">
        <f>'2-ORÇAMENTO'!GVJ36</f>
        <v>0</v>
      </c>
      <c r="GVI40" s="713">
        <f>'2-ORÇAMENTO'!GVI36</f>
        <v>0</v>
      </c>
      <c r="GVJ40" s="714">
        <f>'2-ORÇAMENTO'!GVL36</f>
        <v>0</v>
      </c>
      <c r="GVK40" s="713">
        <f>'2-ORÇAMENTO'!GVK36</f>
        <v>0</v>
      </c>
      <c r="GVL40" s="714">
        <f>'2-ORÇAMENTO'!GVN36</f>
        <v>0</v>
      </c>
      <c r="GVM40" s="713">
        <f>'2-ORÇAMENTO'!GVM36</f>
        <v>0</v>
      </c>
      <c r="GVN40" s="714">
        <f>'2-ORÇAMENTO'!GVP36</f>
        <v>0</v>
      </c>
      <c r="GVO40" s="713">
        <f>'2-ORÇAMENTO'!GVO36</f>
        <v>0</v>
      </c>
      <c r="GVP40" s="714">
        <f>'2-ORÇAMENTO'!GVR36</f>
        <v>0</v>
      </c>
      <c r="GVQ40" s="713">
        <f>'2-ORÇAMENTO'!GVQ36</f>
        <v>0</v>
      </c>
      <c r="GVR40" s="714">
        <f>'2-ORÇAMENTO'!GVT36</f>
        <v>0</v>
      </c>
      <c r="GVS40" s="713">
        <f>'2-ORÇAMENTO'!GVS36</f>
        <v>0</v>
      </c>
      <c r="GVT40" s="714">
        <f>'2-ORÇAMENTO'!GVV36</f>
        <v>0</v>
      </c>
      <c r="GVU40" s="713">
        <f>'2-ORÇAMENTO'!GVU36</f>
        <v>0</v>
      </c>
      <c r="GVV40" s="714">
        <f>'2-ORÇAMENTO'!GVX36</f>
        <v>0</v>
      </c>
      <c r="GVW40" s="713">
        <f>'2-ORÇAMENTO'!GVW36</f>
        <v>0</v>
      </c>
      <c r="GVX40" s="714">
        <f>'2-ORÇAMENTO'!GVZ36</f>
        <v>0</v>
      </c>
      <c r="GVY40" s="713">
        <f>'2-ORÇAMENTO'!GVY36</f>
        <v>0</v>
      </c>
      <c r="GVZ40" s="714">
        <f>'2-ORÇAMENTO'!GWB36</f>
        <v>0</v>
      </c>
      <c r="GWA40" s="713">
        <f>'2-ORÇAMENTO'!GWA36</f>
        <v>0</v>
      </c>
      <c r="GWB40" s="714">
        <f>'2-ORÇAMENTO'!GWD36</f>
        <v>0</v>
      </c>
      <c r="GWC40" s="713">
        <f>'2-ORÇAMENTO'!GWC36</f>
        <v>0</v>
      </c>
      <c r="GWD40" s="714">
        <f>'2-ORÇAMENTO'!GWF36</f>
        <v>0</v>
      </c>
      <c r="GWE40" s="713">
        <f>'2-ORÇAMENTO'!GWE36</f>
        <v>0</v>
      </c>
      <c r="GWF40" s="714">
        <f>'2-ORÇAMENTO'!GWH36</f>
        <v>0</v>
      </c>
      <c r="GWG40" s="713">
        <f>'2-ORÇAMENTO'!GWG36</f>
        <v>0</v>
      </c>
      <c r="GWH40" s="714">
        <f>'2-ORÇAMENTO'!GWJ36</f>
        <v>0</v>
      </c>
      <c r="GWI40" s="713">
        <f>'2-ORÇAMENTO'!GWI36</f>
        <v>0</v>
      </c>
      <c r="GWJ40" s="714">
        <f>'2-ORÇAMENTO'!GWL36</f>
        <v>0</v>
      </c>
      <c r="GWK40" s="713">
        <f>'2-ORÇAMENTO'!GWK36</f>
        <v>0</v>
      </c>
      <c r="GWL40" s="714">
        <f>'2-ORÇAMENTO'!GWN36</f>
        <v>0</v>
      </c>
      <c r="GWM40" s="713">
        <f>'2-ORÇAMENTO'!GWM36</f>
        <v>0</v>
      </c>
      <c r="GWN40" s="714">
        <f>'2-ORÇAMENTO'!GWP36</f>
        <v>0</v>
      </c>
      <c r="GWO40" s="713">
        <f>'2-ORÇAMENTO'!GWO36</f>
        <v>0</v>
      </c>
      <c r="GWP40" s="714">
        <f>'2-ORÇAMENTO'!GWR36</f>
        <v>0</v>
      </c>
      <c r="GWQ40" s="713">
        <f>'2-ORÇAMENTO'!GWQ36</f>
        <v>0</v>
      </c>
      <c r="GWR40" s="714">
        <f>'2-ORÇAMENTO'!GWT36</f>
        <v>0</v>
      </c>
      <c r="GWS40" s="713">
        <f>'2-ORÇAMENTO'!GWS36</f>
        <v>0</v>
      </c>
      <c r="GWT40" s="714">
        <f>'2-ORÇAMENTO'!GWV36</f>
        <v>0</v>
      </c>
      <c r="GWU40" s="713">
        <f>'2-ORÇAMENTO'!GWU36</f>
        <v>0</v>
      </c>
      <c r="GWV40" s="714">
        <f>'2-ORÇAMENTO'!GWX36</f>
        <v>0</v>
      </c>
      <c r="GWW40" s="713">
        <f>'2-ORÇAMENTO'!GWW36</f>
        <v>0</v>
      </c>
      <c r="GWX40" s="714">
        <f>'2-ORÇAMENTO'!GWZ36</f>
        <v>0</v>
      </c>
      <c r="GWY40" s="713">
        <f>'2-ORÇAMENTO'!GWY36</f>
        <v>0</v>
      </c>
      <c r="GWZ40" s="714">
        <f>'2-ORÇAMENTO'!GXB36</f>
        <v>0</v>
      </c>
      <c r="GXA40" s="713">
        <f>'2-ORÇAMENTO'!GXA36</f>
        <v>0</v>
      </c>
      <c r="GXB40" s="714">
        <f>'2-ORÇAMENTO'!GXD36</f>
        <v>0</v>
      </c>
      <c r="GXC40" s="713">
        <f>'2-ORÇAMENTO'!GXC36</f>
        <v>0</v>
      </c>
      <c r="GXD40" s="714">
        <f>'2-ORÇAMENTO'!GXF36</f>
        <v>0</v>
      </c>
      <c r="GXE40" s="713">
        <f>'2-ORÇAMENTO'!GXE36</f>
        <v>0</v>
      </c>
      <c r="GXF40" s="714">
        <f>'2-ORÇAMENTO'!GXH36</f>
        <v>0</v>
      </c>
      <c r="GXG40" s="713">
        <f>'2-ORÇAMENTO'!GXG36</f>
        <v>0</v>
      </c>
      <c r="GXH40" s="714">
        <f>'2-ORÇAMENTO'!GXJ36</f>
        <v>0</v>
      </c>
      <c r="GXI40" s="713">
        <f>'2-ORÇAMENTO'!GXI36</f>
        <v>0</v>
      </c>
      <c r="GXJ40" s="714">
        <f>'2-ORÇAMENTO'!GXL36</f>
        <v>0</v>
      </c>
      <c r="GXK40" s="713">
        <f>'2-ORÇAMENTO'!GXK36</f>
        <v>0</v>
      </c>
      <c r="GXL40" s="714">
        <f>'2-ORÇAMENTO'!GXN36</f>
        <v>0</v>
      </c>
      <c r="GXM40" s="713">
        <f>'2-ORÇAMENTO'!GXM36</f>
        <v>0</v>
      </c>
      <c r="GXN40" s="714">
        <f>'2-ORÇAMENTO'!GXP36</f>
        <v>0</v>
      </c>
      <c r="GXO40" s="713">
        <f>'2-ORÇAMENTO'!GXO36</f>
        <v>0</v>
      </c>
      <c r="GXP40" s="714">
        <f>'2-ORÇAMENTO'!GXR36</f>
        <v>0</v>
      </c>
      <c r="GXQ40" s="713">
        <f>'2-ORÇAMENTO'!GXQ36</f>
        <v>0</v>
      </c>
      <c r="GXR40" s="714">
        <f>'2-ORÇAMENTO'!GXT36</f>
        <v>0</v>
      </c>
      <c r="GXS40" s="713">
        <f>'2-ORÇAMENTO'!GXS36</f>
        <v>0</v>
      </c>
      <c r="GXT40" s="714">
        <f>'2-ORÇAMENTO'!GXV36</f>
        <v>0</v>
      </c>
      <c r="GXU40" s="713">
        <f>'2-ORÇAMENTO'!GXU36</f>
        <v>0</v>
      </c>
      <c r="GXV40" s="714">
        <f>'2-ORÇAMENTO'!GXX36</f>
        <v>0</v>
      </c>
      <c r="GXW40" s="713">
        <f>'2-ORÇAMENTO'!GXW36</f>
        <v>0</v>
      </c>
      <c r="GXX40" s="714">
        <f>'2-ORÇAMENTO'!GXZ36</f>
        <v>0</v>
      </c>
      <c r="GXY40" s="713">
        <f>'2-ORÇAMENTO'!GXY36</f>
        <v>0</v>
      </c>
      <c r="GXZ40" s="714">
        <f>'2-ORÇAMENTO'!GYB36</f>
        <v>0</v>
      </c>
      <c r="GYA40" s="713">
        <f>'2-ORÇAMENTO'!GYA36</f>
        <v>0</v>
      </c>
      <c r="GYB40" s="714">
        <f>'2-ORÇAMENTO'!GYD36</f>
        <v>0</v>
      </c>
      <c r="GYC40" s="713">
        <f>'2-ORÇAMENTO'!GYC36</f>
        <v>0</v>
      </c>
      <c r="GYD40" s="714">
        <f>'2-ORÇAMENTO'!GYF36</f>
        <v>0</v>
      </c>
      <c r="GYE40" s="713">
        <f>'2-ORÇAMENTO'!GYE36</f>
        <v>0</v>
      </c>
      <c r="GYF40" s="714">
        <f>'2-ORÇAMENTO'!GYH36</f>
        <v>0</v>
      </c>
      <c r="GYG40" s="713">
        <f>'2-ORÇAMENTO'!GYG36</f>
        <v>0</v>
      </c>
      <c r="GYH40" s="714">
        <f>'2-ORÇAMENTO'!GYJ36</f>
        <v>0</v>
      </c>
      <c r="GYI40" s="713">
        <f>'2-ORÇAMENTO'!GYI36</f>
        <v>0</v>
      </c>
      <c r="GYJ40" s="714">
        <f>'2-ORÇAMENTO'!GYL36</f>
        <v>0</v>
      </c>
      <c r="GYK40" s="713">
        <f>'2-ORÇAMENTO'!GYK36</f>
        <v>0</v>
      </c>
      <c r="GYL40" s="714">
        <f>'2-ORÇAMENTO'!GYN36</f>
        <v>0</v>
      </c>
      <c r="GYM40" s="713">
        <f>'2-ORÇAMENTO'!GYM36</f>
        <v>0</v>
      </c>
      <c r="GYN40" s="714">
        <f>'2-ORÇAMENTO'!GYP36</f>
        <v>0</v>
      </c>
      <c r="GYO40" s="713">
        <f>'2-ORÇAMENTO'!GYO36</f>
        <v>0</v>
      </c>
      <c r="GYP40" s="714">
        <f>'2-ORÇAMENTO'!GYR36</f>
        <v>0</v>
      </c>
      <c r="GYQ40" s="713">
        <f>'2-ORÇAMENTO'!GYQ36</f>
        <v>0</v>
      </c>
      <c r="GYR40" s="714">
        <f>'2-ORÇAMENTO'!GYT36</f>
        <v>0</v>
      </c>
      <c r="GYS40" s="713">
        <f>'2-ORÇAMENTO'!GYS36</f>
        <v>0</v>
      </c>
      <c r="GYT40" s="714">
        <f>'2-ORÇAMENTO'!GYV36</f>
        <v>0</v>
      </c>
      <c r="GYU40" s="713">
        <f>'2-ORÇAMENTO'!GYU36</f>
        <v>0</v>
      </c>
      <c r="GYV40" s="714">
        <f>'2-ORÇAMENTO'!GYX36</f>
        <v>0</v>
      </c>
      <c r="GYW40" s="713">
        <f>'2-ORÇAMENTO'!GYW36</f>
        <v>0</v>
      </c>
      <c r="GYX40" s="714">
        <f>'2-ORÇAMENTO'!GYZ36</f>
        <v>0</v>
      </c>
      <c r="GYY40" s="713">
        <f>'2-ORÇAMENTO'!GYY36</f>
        <v>0</v>
      </c>
      <c r="GYZ40" s="714">
        <f>'2-ORÇAMENTO'!GZB36</f>
        <v>0</v>
      </c>
      <c r="GZA40" s="713">
        <f>'2-ORÇAMENTO'!GZA36</f>
        <v>0</v>
      </c>
      <c r="GZB40" s="714">
        <f>'2-ORÇAMENTO'!GZD36</f>
        <v>0</v>
      </c>
      <c r="GZC40" s="713">
        <f>'2-ORÇAMENTO'!GZC36</f>
        <v>0</v>
      </c>
      <c r="GZD40" s="714">
        <f>'2-ORÇAMENTO'!GZF36</f>
        <v>0</v>
      </c>
      <c r="GZE40" s="713">
        <f>'2-ORÇAMENTO'!GZE36</f>
        <v>0</v>
      </c>
      <c r="GZF40" s="714">
        <f>'2-ORÇAMENTO'!GZH36</f>
        <v>0</v>
      </c>
      <c r="GZG40" s="713">
        <f>'2-ORÇAMENTO'!GZG36</f>
        <v>0</v>
      </c>
      <c r="GZH40" s="714">
        <f>'2-ORÇAMENTO'!GZJ36</f>
        <v>0</v>
      </c>
      <c r="GZI40" s="713">
        <f>'2-ORÇAMENTO'!GZI36</f>
        <v>0</v>
      </c>
      <c r="GZJ40" s="714">
        <f>'2-ORÇAMENTO'!GZL36</f>
        <v>0</v>
      </c>
      <c r="GZK40" s="713">
        <f>'2-ORÇAMENTO'!GZK36</f>
        <v>0</v>
      </c>
      <c r="GZL40" s="714">
        <f>'2-ORÇAMENTO'!GZN36</f>
        <v>0</v>
      </c>
      <c r="GZM40" s="713">
        <f>'2-ORÇAMENTO'!GZM36</f>
        <v>0</v>
      </c>
      <c r="GZN40" s="714">
        <f>'2-ORÇAMENTO'!GZP36</f>
        <v>0</v>
      </c>
      <c r="GZO40" s="713">
        <f>'2-ORÇAMENTO'!GZO36</f>
        <v>0</v>
      </c>
      <c r="GZP40" s="714">
        <f>'2-ORÇAMENTO'!GZR36</f>
        <v>0</v>
      </c>
      <c r="GZQ40" s="713">
        <f>'2-ORÇAMENTO'!GZQ36</f>
        <v>0</v>
      </c>
      <c r="GZR40" s="714">
        <f>'2-ORÇAMENTO'!GZT36</f>
        <v>0</v>
      </c>
      <c r="GZS40" s="713">
        <f>'2-ORÇAMENTO'!GZS36</f>
        <v>0</v>
      </c>
      <c r="GZT40" s="714">
        <f>'2-ORÇAMENTO'!GZV36</f>
        <v>0</v>
      </c>
      <c r="GZU40" s="713">
        <f>'2-ORÇAMENTO'!GZU36</f>
        <v>0</v>
      </c>
      <c r="GZV40" s="714">
        <f>'2-ORÇAMENTO'!GZX36</f>
        <v>0</v>
      </c>
      <c r="GZW40" s="713">
        <f>'2-ORÇAMENTO'!GZW36</f>
        <v>0</v>
      </c>
      <c r="GZX40" s="714">
        <f>'2-ORÇAMENTO'!GZZ36</f>
        <v>0</v>
      </c>
      <c r="GZY40" s="713">
        <f>'2-ORÇAMENTO'!GZY36</f>
        <v>0</v>
      </c>
      <c r="GZZ40" s="714">
        <f>'2-ORÇAMENTO'!HAB36</f>
        <v>0</v>
      </c>
      <c r="HAA40" s="713">
        <f>'2-ORÇAMENTO'!HAA36</f>
        <v>0</v>
      </c>
      <c r="HAB40" s="714">
        <f>'2-ORÇAMENTO'!HAD36</f>
        <v>0</v>
      </c>
      <c r="HAC40" s="713">
        <f>'2-ORÇAMENTO'!HAC36</f>
        <v>0</v>
      </c>
      <c r="HAD40" s="714">
        <f>'2-ORÇAMENTO'!HAF36</f>
        <v>0</v>
      </c>
      <c r="HAE40" s="713">
        <f>'2-ORÇAMENTO'!HAE36</f>
        <v>0</v>
      </c>
      <c r="HAF40" s="714">
        <f>'2-ORÇAMENTO'!HAH36</f>
        <v>0</v>
      </c>
      <c r="HAG40" s="713">
        <f>'2-ORÇAMENTO'!HAG36</f>
        <v>0</v>
      </c>
      <c r="HAH40" s="714">
        <f>'2-ORÇAMENTO'!HAJ36</f>
        <v>0</v>
      </c>
      <c r="HAI40" s="713">
        <f>'2-ORÇAMENTO'!HAI36</f>
        <v>0</v>
      </c>
      <c r="HAJ40" s="714">
        <f>'2-ORÇAMENTO'!HAL36</f>
        <v>0</v>
      </c>
      <c r="HAK40" s="713">
        <f>'2-ORÇAMENTO'!HAK36</f>
        <v>0</v>
      </c>
      <c r="HAL40" s="714">
        <f>'2-ORÇAMENTO'!HAN36</f>
        <v>0</v>
      </c>
      <c r="HAM40" s="713">
        <f>'2-ORÇAMENTO'!HAM36</f>
        <v>0</v>
      </c>
      <c r="HAN40" s="714">
        <f>'2-ORÇAMENTO'!HAP36</f>
        <v>0</v>
      </c>
      <c r="HAO40" s="713">
        <f>'2-ORÇAMENTO'!HAO36</f>
        <v>0</v>
      </c>
      <c r="HAP40" s="714">
        <f>'2-ORÇAMENTO'!HAR36</f>
        <v>0</v>
      </c>
      <c r="HAQ40" s="713">
        <f>'2-ORÇAMENTO'!HAQ36</f>
        <v>0</v>
      </c>
      <c r="HAR40" s="714">
        <f>'2-ORÇAMENTO'!HAT36</f>
        <v>0</v>
      </c>
      <c r="HAS40" s="713">
        <f>'2-ORÇAMENTO'!HAS36</f>
        <v>0</v>
      </c>
      <c r="HAT40" s="714">
        <f>'2-ORÇAMENTO'!HAV36</f>
        <v>0</v>
      </c>
      <c r="HAU40" s="713">
        <f>'2-ORÇAMENTO'!HAU36</f>
        <v>0</v>
      </c>
      <c r="HAV40" s="714">
        <f>'2-ORÇAMENTO'!HAX36</f>
        <v>0</v>
      </c>
      <c r="HAW40" s="713">
        <f>'2-ORÇAMENTO'!HAW36</f>
        <v>0</v>
      </c>
      <c r="HAX40" s="714">
        <f>'2-ORÇAMENTO'!HAZ36</f>
        <v>0</v>
      </c>
      <c r="HAY40" s="713">
        <f>'2-ORÇAMENTO'!HAY36</f>
        <v>0</v>
      </c>
      <c r="HAZ40" s="714">
        <f>'2-ORÇAMENTO'!HBB36</f>
        <v>0</v>
      </c>
      <c r="HBA40" s="713">
        <f>'2-ORÇAMENTO'!HBA36</f>
        <v>0</v>
      </c>
      <c r="HBB40" s="714">
        <f>'2-ORÇAMENTO'!HBD36</f>
        <v>0</v>
      </c>
      <c r="HBC40" s="713">
        <f>'2-ORÇAMENTO'!HBC36</f>
        <v>0</v>
      </c>
      <c r="HBD40" s="714">
        <f>'2-ORÇAMENTO'!HBF36</f>
        <v>0</v>
      </c>
      <c r="HBE40" s="713">
        <f>'2-ORÇAMENTO'!HBE36</f>
        <v>0</v>
      </c>
      <c r="HBF40" s="714">
        <f>'2-ORÇAMENTO'!HBH36</f>
        <v>0</v>
      </c>
      <c r="HBG40" s="713">
        <f>'2-ORÇAMENTO'!HBG36</f>
        <v>0</v>
      </c>
      <c r="HBH40" s="714">
        <f>'2-ORÇAMENTO'!HBJ36</f>
        <v>0</v>
      </c>
      <c r="HBI40" s="713">
        <f>'2-ORÇAMENTO'!HBI36</f>
        <v>0</v>
      </c>
      <c r="HBJ40" s="714">
        <f>'2-ORÇAMENTO'!HBL36</f>
        <v>0</v>
      </c>
      <c r="HBK40" s="713">
        <f>'2-ORÇAMENTO'!HBK36</f>
        <v>0</v>
      </c>
      <c r="HBL40" s="714">
        <f>'2-ORÇAMENTO'!HBN36</f>
        <v>0</v>
      </c>
      <c r="HBM40" s="713">
        <f>'2-ORÇAMENTO'!HBM36</f>
        <v>0</v>
      </c>
      <c r="HBN40" s="714">
        <f>'2-ORÇAMENTO'!HBP36</f>
        <v>0</v>
      </c>
      <c r="HBO40" s="713">
        <f>'2-ORÇAMENTO'!HBO36</f>
        <v>0</v>
      </c>
      <c r="HBP40" s="714">
        <f>'2-ORÇAMENTO'!HBR36</f>
        <v>0</v>
      </c>
      <c r="HBQ40" s="713">
        <f>'2-ORÇAMENTO'!HBQ36</f>
        <v>0</v>
      </c>
      <c r="HBR40" s="714">
        <f>'2-ORÇAMENTO'!HBT36</f>
        <v>0</v>
      </c>
      <c r="HBS40" s="713">
        <f>'2-ORÇAMENTO'!HBS36</f>
        <v>0</v>
      </c>
      <c r="HBT40" s="714">
        <f>'2-ORÇAMENTO'!HBV36</f>
        <v>0</v>
      </c>
      <c r="HBU40" s="713">
        <f>'2-ORÇAMENTO'!HBU36</f>
        <v>0</v>
      </c>
      <c r="HBV40" s="714">
        <f>'2-ORÇAMENTO'!HBX36</f>
        <v>0</v>
      </c>
      <c r="HBW40" s="713">
        <f>'2-ORÇAMENTO'!HBW36</f>
        <v>0</v>
      </c>
      <c r="HBX40" s="714">
        <f>'2-ORÇAMENTO'!HBZ36</f>
        <v>0</v>
      </c>
      <c r="HBY40" s="713">
        <f>'2-ORÇAMENTO'!HBY36</f>
        <v>0</v>
      </c>
      <c r="HBZ40" s="714">
        <f>'2-ORÇAMENTO'!HCB36</f>
        <v>0</v>
      </c>
      <c r="HCA40" s="713">
        <f>'2-ORÇAMENTO'!HCA36</f>
        <v>0</v>
      </c>
      <c r="HCB40" s="714">
        <f>'2-ORÇAMENTO'!HCD36</f>
        <v>0</v>
      </c>
      <c r="HCC40" s="713">
        <f>'2-ORÇAMENTO'!HCC36</f>
        <v>0</v>
      </c>
      <c r="HCD40" s="714">
        <f>'2-ORÇAMENTO'!HCF36</f>
        <v>0</v>
      </c>
      <c r="HCE40" s="713">
        <f>'2-ORÇAMENTO'!HCE36</f>
        <v>0</v>
      </c>
      <c r="HCF40" s="714">
        <f>'2-ORÇAMENTO'!HCH36</f>
        <v>0</v>
      </c>
      <c r="HCG40" s="713">
        <f>'2-ORÇAMENTO'!HCG36</f>
        <v>0</v>
      </c>
      <c r="HCH40" s="714">
        <f>'2-ORÇAMENTO'!HCJ36</f>
        <v>0</v>
      </c>
      <c r="HCI40" s="713">
        <f>'2-ORÇAMENTO'!HCI36</f>
        <v>0</v>
      </c>
      <c r="HCJ40" s="714">
        <f>'2-ORÇAMENTO'!HCL36</f>
        <v>0</v>
      </c>
      <c r="HCK40" s="713">
        <f>'2-ORÇAMENTO'!HCK36</f>
        <v>0</v>
      </c>
      <c r="HCL40" s="714">
        <f>'2-ORÇAMENTO'!HCN36</f>
        <v>0</v>
      </c>
      <c r="HCM40" s="713">
        <f>'2-ORÇAMENTO'!HCM36</f>
        <v>0</v>
      </c>
      <c r="HCN40" s="714">
        <f>'2-ORÇAMENTO'!HCP36</f>
        <v>0</v>
      </c>
      <c r="HCO40" s="713">
        <f>'2-ORÇAMENTO'!HCO36</f>
        <v>0</v>
      </c>
      <c r="HCP40" s="714">
        <f>'2-ORÇAMENTO'!HCR36</f>
        <v>0</v>
      </c>
      <c r="HCQ40" s="713">
        <f>'2-ORÇAMENTO'!HCQ36</f>
        <v>0</v>
      </c>
      <c r="HCR40" s="714">
        <f>'2-ORÇAMENTO'!HCT36</f>
        <v>0</v>
      </c>
      <c r="HCS40" s="713">
        <f>'2-ORÇAMENTO'!HCS36</f>
        <v>0</v>
      </c>
      <c r="HCT40" s="714">
        <f>'2-ORÇAMENTO'!HCV36</f>
        <v>0</v>
      </c>
      <c r="HCU40" s="713">
        <f>'2-ORÇAMENTO'!HCU36</f>
        <v>0</v>
      </c>
      <c r="HCV40" s="714">
        <f>'2-ORÇAMENTO'!HCX36</f>
        <v>0</v>
      </c>
      <c r="HCW40" s="713">
        <f>'2-ORÇAMENTO'!HCW36</f>
        <v>0</v>
      </c>
      <c r="HCX40" s="714">
        <f>'2-ORÇAMENTO'!HCZ36</f>
        <v>0</v>
      </c>
      <c r="HCY40" s="713">
        <f>'2-ORÇAMENTO'!HCY36</f>
        <v>0</v>
      </c>
      <c r="HCZ40" s="714">
        <f>'2-ORÇAMENTO'!HDB36</f>
        <v>0</v>
      </c>
      <c r="HDA40" s="713">
        <f>'2-ORÇAMENTO'!HDA36</f>
        <v>0</v>
      </c>
      <c r="HDB40" s="714">
        <f>'2-ORÇAMENTO'!HDD36</f>
        <v>0</v>
      </c>
      <c r="HDC40" s="713">
        <f>'2-ORÇAMENTO'!HDC36</f>
        <v>0</v>
      </c>
      <c r="HDD40" s="714">
        <f>'2-ORÇAMENTO'!HDF36</f>
        <v>0</v>
      </c>
      <c r="HDE40" s="713">
        <f>'2-ORÇAMENTO'!HDE36</f>
        <v>0</v>
      </c>
      <c r="HDF40" s="714">
        <f>'2-ORÇAMENTO'!HDH36</f>
        <v>0</v>
      </c>
      <c r="HDG40" s="713">
        <f>'2-ORÇAMENTO'!HDG36</f>
        <v>0</v>
      </c>
      <c r="HDH40" s="714">
        <f>'2-ORÇAMENTO'!HDJ36</f>
        <v>0</v>
      </c>
      <c r="HDI40" s="713">
        <f>'2-ORÇAMENTO'!HDI36</f>
        <v>0</v>
      </c>
      <c r="HDJ40" s="714">
        <f>'2-ORÇAMENTO'!HDL36</f>
        <v>0</v>
      </c>
      <c r="HDK40" s="713">
        <f>'2-ORÇAMENTO'!HDK36</f>
        <v>0</v>
      </c>
      <c r="HDL40" s="714">
        <f>'2-ORÇAMENTO'!HDN36</f>
        <v>0</v>
      </c>
      <c r="HDM40" s="713">
        <f>'2-ORÇAMENTO'!HDM36</f>
        <v>0</v>
      </c>
      <c r="HDN40" s="714">
        <f>'2-ORÇAMENTO'!HDP36</f>
        <v>0</v>
      </c>
      <c r="HDO40" s="713">
        <f>'2-ORÇAMENTO'!HDO36</f>
        <v>0</v>
      </c>
      <c r="HDP40" s="714">
        <f>'2-ORÇAMENTO'!HDR36</f>
        <v>0</v>
      </c>
      <c r="HDQ40" s="713">
        <f>'2-ORÇAMENTO'!HDQ36</f>
        <v>0</v>
      </c>
      <c r="HDR40" s="714">
        <f>'2-ORÇAMENTO'!HDT36</f>
        <v>0</v>
      </c>
      <c r="HDS40" s="713">
        <f>'2-ORÇAMENTO'!HDS36</f>
        <v>0</v>
      </c>
      <c r="HDT40" s="714">
        <f>'2-ORÇAMENTO'!HDV36</f>
        <v>0</v>
      </c>
      <c r="HDU40" s="713">
        <f>'2-ORÇAMENTO'!HDU36</f>
        <v>0</v>
      </c>
      <c r="HDV40" s="714">
        <f>'2-ORÇAMENTO'!HDX36</f>
        <v>0</v>
      </c>
      <c r="HDW40" s="713">
        <f>'2-ORÇAMENTO'!HDW36</f>
        <v>0</v>
      </c>
      <c r="HDX40" s="714">
        <f>'2-ORÇAMENTO'!HDZ36</f>
        <v>0</v>
      </c>
      <c r="HDY40" s="713">
        <f>'2-ORÇAMENTO'!HDY36</f>
        <v>0</v>
      </c>
      <c r="HDZ40" s="714">
        <f>'2-ORÇAMENTO'!HEB36</f>
        <v>0</v>
      </c>
      <c r="HEA40" s="713">
        <f>'2-ORÇAMENTO'!HEA36</f>
        <v>0</v>
      </c>
      <c r="HEB40" s="714">
        <f>'2-ORÇAMENTO'!HED36</f>
        <v>0</v>
      </c>
      <c r="HEC40" s="713">
        <f>'2-ORÇAMENTO'!HEC36</f>
        <v>0</v>
      </c>
      <c r="HED40" s="714">
        <f>'2-ORÇAMENTO'!HEF36</f>
        <v>0</v>
      </c>
      <c r="HEE40" s="713">
        <f>'2-ORÇAMENTO'!HEE36</f>
        <v>0</v>
      </c>
      <c r="HEF40" s="714">
        <f>'2-ORÇAMENTO'!HEH36</f>
        <v>0</v>
      </c>
      <c r="HEG40" s="713">
        <f>'2-ORÇAMENTO'!HEG36</f>
        <v>0</v>
      </c>
      <c r="HEH40" s="714">
        <f>'2-ORÇAMENTO'!HEJ36</f>
        <v>0</v>
      </c>
      <c r="HEI40" s="713">
        <f>'2-ORÇAMENTO'!HEI36</f>
        <v>0</v>
      </c>
      <c r="HEJ40" s="714">
        <f>'2-ORÇAMENTO'!HEL36</f>
        <v>0</v>
      </c>
      <c r="HEK40" s="713">
        <f>'2-ORÇAMENTO'!HEK36</f>
        <v>0</v>
      </c>
      <c r="HEL40" s="714">
        <f>'2-ORÇAMENTO'!HEN36</f>
        <v>0</v>
      </c>
      <c r="HEM40" s="713">
        <f>'2-ORÇAMENTO'!HEM36</f>
        <v>0</v>
      </c>
      <c r="HEN40" s="714">
        <f>'2-ORÇAMENTO'!HEP36</f>
        <v>0</v>
      </c>
      <c r="HEO40" s="713">
        <f>'2-ORÇAMENTO'!HEO36</f>
        <v>0</v>
      </c>
      <c r="HEP40" s="714">
        <f>'2-ORÇAMENTO'!HER36</f>
        <v>0</v>
      </c>
      <c r="HEQ40" s="713">
        <f>'2-ORÇAMENTO'!HEQ36</f>
        <v>0</v>
      </c>
      <c r="HER40" s="714">
        <f>'2-ORÇAMENTO'!HET36</f>
        <v>0</v>
      </c>
      <c r="HES40" s="713">
        <f>'2-ORÇAMENTO'!HES36</f>
        <v>0</v>
      </c>
      <c r="HET40" s="714">
        <f>'2-ORÇAMENTO'!HEV36</f>
        <v>0</v>
      </c>
      <c r="HEU40" s="713">
        <f>'2-ORÇAMENTO'!HEU36</f>
        <v>0</v>
      </c>
      <c r="HEV40" s="714">
        <f>'2-ORÇAMENTO'!HEX36</f>
        <v>0</v>
      </c>
      <c r="HEW40" s="713">
        <f>'2-ORÇAMENTO'!HEW36</f>
        <v>0</v>
      </c>
      <c r="HEX40" s="714">
        <f>'2-ORÇAMENTO'!HEZ36</f>
        <v>0</v>
      </c>
      <c r="HEY40" s="713">
        <f>'2-ORÇAMENTO'!HEY36</f>
        <v>0</v>
      </c>
      <c r="HEZ40" s="714">
        <f>'2-ORÇAMENTO'!HFB36</f>
        <v>0</v>
      </c>
      <c r="HFA40" s="713">
        <f>'2-ORÇAMENTO'!HFA36</f>
        <v>0</v>
      </c>
      <c r="HFB40" s="714">
        <f>'2-ORÇAMENTO'!HFD36</f>
        <v>0</v>
      </c>
      <c r="HFC40" s="713">
        <f>'2-ORÇAMENTO'!HFC36</f>
        <v>0</v>
      </c>
      <c r="HFD40" s="714">
        <f>'2-ORÇAMENTO'!HFF36</f>
        <v>0</v>
      </c>
      <c r="HFE40" s="713">
        <f>'2-ORÇAMENTO'!HFE36</f>
        <v>0</v>
      </c>
      <c r="HFF40" s="714">
        <f>'2-ORÇAMENTO'!HFH36</f>
        <v>0</v>
      </c>
      <c r="HFG40" s="713">
        <f>'2-ORÇAMENTO'!HFG36</f>
        <v>0</v>
      </c>
      <c r="HFH40" s="714">
        <f>'2-ORÇAMENTO'!HFJ36</f>
        <v>0</v>
      </c>
      <c r="HFI40" s="713">
        <f>'2-ORÇAMENTO'!HFI36</f>
        <v>0</v>
      </c>
      <c r="HFJ40" s="714">
        <f>'2-ORÇAMENTO'!HFL36</f>
        <v>0</v>
      </c>
      <c r="HFK40" s="713">
        <f>'2-ORÇAMENTO'!HFK36</f>
        <v>0</v>
      </c>
      <c r="HFL40" s="714">
        <f>'2-ORÇAMENTO'!HFN36</f>
        <v>0</v>
      </c>
      <c r="HFM40" s="713">
        <f>'2-ORÇAMENTO'!HFM36</f>
        <v>0</v>
      </c>
      <c r="HFN40" s="714">
        <f>'2-ORÇAMENTO'!HFP36</f>
        <v>0</v>
      </c>
      <c r="HFO40" s="713">
        <f>'2-ORÇAMENTO'!HFO36</f>
        <v>0</v>
      </c>
      <c r="HFP40" s="714">
        <f>'2-ORÇAMENTO'!HFR36</f>
        <v>0</v>
      </c>
      <c r="HFQ40" s="713">
        <f>'2-ORÇAMENTO'!HFQ36</f>
        <v>0</v>
      </c>
      <c r="HFR40" s="714">
        <f>'2-ORÇAMENTO'!HFT36</f>
        <v>0</v>
      </c>
      <c r="HFS40" s="713">
        <f>'2-ORÇAMENTO'!HFS36</f>
        <v>0</v>
      </c>
      <c r="HFT40" s="714">
        <f>'2-ORÇAMENTO'!HFV36</f>
        <v>0</v>
      </c>
      <c r="HFU40" s="713">
        <f>'2-ORÇAMENTO'!HFU36</f>
        <v>0</v>
      </c>
      <c r="HFV40" s="714">
        <f>'2-ORÇAMENTO'!HFX36</f>
        <v>0</v>
      </c>
      <c r="HFW40" s="713">
        <f>'2-ORÇAMENTO'!HFW36</f>
        <v>0</v>
      </c>
      <c r="HFX40" s="714">
        <f>'2-ORÇAMENTO'!HFZ36</f>
        <v>0</v>
      </c>
      <c r="HFY40" s="713">
        <f>'2-ORÇAMENTO'!HFY36</f>
        <v>0</v>
      </c>
      <c r="HFZ40" s="714">
        <f>'2-ORÇAMENTO'!HGB36</f>
        <v>0</v>
      </c>
      <c r="HGA40" s="713">
        <f>'2-ORÇAMENTO'!HGA36</f>
        <v>0</v>
      </c>
      <c r="HGB40" s="714">
        <f>'2-ORÇAMENTO'!HGD36</f>
        <v>0</v>
      </c>
      <c r="HGC40" s="713">
        <f>'2-ORÇAMENTO'!HGC36</f>
        <v>0</v>
      </c>
      <c r="HGD40" s="714">
        <f>'2-ORÇAMENTO'!HGF36</f>
        <v>0</v>
      </c>
      <c r="HGE40" s="713">
        <f>'2-ORÇAMENTO'!HGE36</f>
        <v>0</v>
      </c>
      <c r="HGF40" s="714">
        <f>'2-ORÇAMENTO'!HGH36</f>
        <v>0</v>
      </c>
      <c r="HGG40" s="713">
        <f>'2-ORÇAMENTO'!HGG36</f>
        <v>0</v>
      </c>
      <c r="HGH40" s="714">
        <f>'2-ORÇAMENTO'!HGJ36</f>
        <v>0</v>
      </c>
      <c r="HGI40" s="713">
        <f>'2-ORÇAMENTO'!HGI36</f>
        <v>0</v>
      </c>
      <c r="HGJ40" s="714">
        <f>'2-ORÇAMENTO'!HGL36</f>
        <v>0</v>
      </c>
      <c r="HGK40" s="713">
        <f>'2-ORÇAMENTO'!HGK36</f>
        <v>0</v>
      </c>
      <c r="HGL40" s="714">
        <f>'2-ORÇAMENTO'!HGN36</f>
        <v>0</v>
      </c>
      <c r="HGM40" s="713">
        <f>'2-ORÇAMENTO'!HGM36</f>
        <v>0</v>
      </c>
      <c r="HGN40" s="714">
        <f>'2-ORÇAMENTO'!HGP36</f>
        <v>0</v>
      </c>
      <c r="HGO40" s="713">
        <f>'2-ORÇAMENTO'!HGO36</f>
        <v>0</v>
      </c>
      <c r="HGP40" s="714">
        <f>'2-ORÇAMENTO'!HGR36</f>
        <v>0</v>
      </c>
      <c r="HGQ40" s="713">
        <f>'2-ORÇAMENTO'!HGQ36</f>
        <v>0</v>
      </c>
      <c r="HGR40" s="714">
        <f>'2-ORÇAMENTO'!HGT36</f>
        <v>0</v>
      </c>
      <c r="HGS40" s="713">
        <f>'2-ORÇAMENTO'!HGS36</f>
        <v>0</v>
      </c>
      <c r="HGT40" s="714">
        <f>'2-ORÇAMENTO'!HGV36</f>
        <v>0</v>
      </c>
      <c r="HGU40" s="713">
        <f>'2-ORÇAMENTO'!HGU36</f>
        <v>0</v>
      </c>
      <c r="HGV40" s="714">
        <f>'2-ORÇAMENTO'!HGX36</f>
        <v>0</v>
      </c>
      <c r="HGW40" s="713">
        <f>'2-ORÇAMENTO'!HGW36</f>
        <v>0</v>
      </c>
      <c r="HGX40" s="714">
        <f>'2-ORÇAMENTO'!HGZ36</f>
        <v>0</v>
      </c>
      <c r="HGY40" s="713">
        <f>'2-ORÇAMENTO'!HGY36</f>
        <v>0</v>
      </c>
      <c r="HGZ40" s="714">
        <f>'2-ORÇAMENTO'!HHB36</f>
        <v>0</v>
      </c>
      <c r="HHA40" s="713">
        <f>'2-ORÇAMENTO'!HHA36</f>
        <v>0</v>
      </c>
      <c r="HHB40" s="714">
        <f>'2-ORÇAMENTO'!HHD36</f>
        <v>0</v>
      </c>
      <c r="HHC40" s="713">
        <f>'2-ORÇAMENTO'!HHC36</f>
        <v>0</v>
      </c>
      <c r="HHD40" s="714">
        <f>'2-ORÇAMENTO'!HHF36</f>
        <v>0</v>
      </c>
      <c r="HHE40" s="713">
        <f>'2-ORÇAMENTO'!HHE36</f>
        <v>0</v>
      </c>
      <c r="HHF40" s="714">
        <f>'2-ORÇAMENTO'!HHH36</f>
        <v>0</v>
      </c>
      <c r="HHG40" s="713">
        <f>'2-ORÇAMENTO'!HHG36</f>
        <v>0</v>
      </c>
      <c r="HHH40" s="714">
        <f>'2-ORÇAMENTO'!HHJ36</f>
        <v>0</v>
      </c>
      <c r="HHI40" s="713">
        <f>'2-ORÇAMENTO'!HHI36</f>
        <v>0</v>
      </c>
      <c r="HHJ40" s="714">
        <f>'2-ORÇAMENTO'!HHL36</f>
        <v>0</v>
      </c>
      <c r="HHK40" s="713">
        <f>'2-ORÇAMENTO'!HHK36</f>
        <v>0</v>
      </c>
      <c r="HHL40" s="714">
        <f>'2-ORÇAMENTO'!HHN36</f>
        <v>0</v>
      </c>
      <c r="HHM40" s="713">
        <f>'2-ORÇAMENTO'!HHM36</f>
        <v>0</v>
      </c>
      <c r="HHN40" s="714">
        <f>'2-ORÇAMENTO'!HHP36</f>
        <v>0</v>
      </c>
      <c r="HHO40" s="713">
        <f>'2-ORÇAMENTO'!HHO36</f>
        <v>0</v>
      </c>
      <c r="HHP40" s="714">
        <f>'2-ORÇAMENTO'!HHR36</f>
        <v>0</v>
      </c>
      <c r="HHQ40" s="713">
        <f>'2-ORÇAMENTO'!HHQ36</f>
        <v>0</v>
      </c>
      <c r="HHR40" s="714">
        <f>'2-ORÇAMENTO'!HHT36</f>
        <v>0</v>
      </c>
      <c r="HHS40" s="713">
        <f>'2-ORÇAMENTO'!HHS36</f>
        <v>0</v>
      </c>
      <c r="HHT40" s="714">
        <f>'2-ORÇAMENTO'!HHV36</f>
        <v>0</v>
      </c>
      <c r="HHU40" s="713">
        <f>'2-ORÇAMENTO'!HHU36</f>
        <v>0</v>
      </c>
      <c r="HHV40" s="714">
        <f>'2-ORÇAMENTO'!HHX36</f>
        <v>0</v>
      </c>
      <c r="HHW40" s="713">
        <f>'2-ORÇAMENTO'!HHW36</f>
        <v>0</v>
      </c>
      <c r="HHX40" s="714">
        <f>'2-ORÇAMENTO'!HHZ36</f>
        <v>0</v>
      </c>
      <c r="HHY40" s="713">
        <f>'2-ORÇAMENTO'!HHY36</f>
        <v>0</v>
      </c>
      <c r="HHZ40" s="714">
        <f>'2-ORÇAMENTO'!HIB36</f>
        <v>0</v>
      </c>
      <c r="HIA40" s="713">
        <f>'2-ORÇAMENTO'!HIA36</f>
        <v>0</v>
      </c>
      <c r="HIB40" s="714">
        <f>'2-ORÇAMENTO'!HID36</f>
        <v>0</v>
      </c>
      <c r="HIC40" s="713">
        <f>'2-ORÇAMENTO'!HIC36</f>
        <v>0</v>
      </c>
      <c r="HID40" s="714">
        <f>'2-ORÇAMENTO'!HIF36</f>
        <v>0</v>
      </c>
      <c r="HIE40" s="713">
        <f>'2-ORÇAMENTO'!HIE36</f>
        <v>0</v>
      </c>
      <c r="HIF40" s="714">
        <f>'2-ORÇAMENTO'!HIH36</f>
        <v>0</v>
      </c>
      <c r="HIG40" s="713">
        <f>'2-ORÇAMENTO'!HIG36</f>
        <v>0</v>
      </c>
      <c r="HIH40" s="714">
        <f>'2-ORÇAMENTO'!HIJ36</f>
        <v>0</v>
      </c>
      <c r="HII40" s="713">
        <f>'2-ORÇAMENTO'!HII36</f>
        <v>0</v>
      </c>
      <c r="HIJ40" s="714">
        <f>'2-ORÇAMENTO'!HIL36</f>
        <v>0</v>
      </c>
      <c r="HIK40" s="713">
        <f>'2-ORÇAMENTO'!HIK36</f>
        <v>0</v>
      </c>
      <c r="HIL40" s="714">
        <f>'2-ORÇAMENTO'!HIN36</f>
        <v>0</v>
      </c>
      <c r="HIM40" s="713">
        <f>'2-ORÇAMENTO'!HIM36</f>
        <v>0</v>
      </c>
      <c r="HIN40" s="714">
        <f>'2-ORÇAMENTO'!HIP36</f>
        <v>0</v>
      </c>
      <c r="HIO40" s="713">
        <f>'2-ORÇAMENTO'!HIO36</f>
        <v>0</v>
      </c>
      <c r="HIP40" s="714">
        <f>'2-ORÇAMENTO'!HIR36</f>
        <v>0</v>
      </c>
      <c r="HIQ40" s="713">
        <f>'2-ORÇAMENTO'!HIQ36</f>
        <v>0</v>
      </c>
      <c r="HIR40" s="714">
        <f>'2-ORÇAMENTO'!HIT36</f>
        <v>0</v>
      </c>
      <c r="HIS40" s="713">
        <f>'2-ORÇAMENTO'!HIS36</f>
        <v>0</v>
      </c>
      <c r="HIT40" s="714">
        <f>'2-ORÇAMENTO'!HIV36</f>
        <v>0</v>
      </c>
      <c r="HIU40" s="713">
        <f>'2-ORÇAMENTO'!HIU36</f>
        <v>0</v>
      </c>
      <c r="HIV40" s="714">
        <f>'2-ORÇAMENTO'!HIX36</f>
        <v>0</v>
      </c>
      <c r="HIW40" s="713">
        <f>'2-ORÇAMENTO'!HIW36</f>
        <v>0</v>
      </c>
      <c r="HIX40" s="714">
        <f>'2-ORÇAMENTO'!HIZ36</f>
        <v>0</v>
      </c>
      <c r="HIY40" s="713">
        <f>'2-ORÇAMENTO'!HIY36</f>
        <v>0</v>
      </c>
      <c r="HIZ40" s="714">
        <f>'2-ORÇAMENTO'!HJB36</f>
        <v>0</v>
      </c>
      <c r="HJA40" s="713">
        <f>'2-ORÇAMENTO'!HJA36</f>
        <v>0</v>
      </c>
      <c r="HJB40" s="714">
        <f>'2-ORÇAMENTO'!HJD36</f>
        <v>0</v>
      </c>
      <c r="HJC40" s="713">
        <f>'2-ORÇAMENTO'!HJC36</f>
        <v>0</v>
      </c>
      <c r="HJD40" s="714">
        <f>'2-ORÇAMENTO'!HJF36</f>
        <v>0</v>
      </c>
      <c r="HJE40" s="713">
        <f>'2-ORÇAMENTO'!HJE36</f>
        <v>0</v>
      </c>
      <c r="HJF40" s="714">
        <f>'2-ORÇAMENTO'!HJH36</f>
        <v>0</v>
      </c>
      <c r="HJG40" s="713">
        <f>'2-ORÇAMENTO'!HJG36</f>
        <v>0</v>
      </c>
      <c r="HJH40" s="714">
        <f>'2-ORÇAMENTO'!HJJ36</f>
        <v>0</v>
      </c>
      <c r="HJI40" s="713">
        <f>'2-ORÇAMENTO'!HJI36</f>
        <v>0</v>
      </c>
      <c r="HJJ40" s="714">
        <f>'2-ORÇAMENTO'!HJL36</f>
        <v>0</v>
      </c>
      <c r="HJK40" s="713">
        <f>'2-ORÇAMENTO'!HJK36</f>
        <v>0</v>
      </c>
      <c r="HJL40" s="714">
        <f>'2-ORÇAMENTO'!HJN36</f>
        <v>0</v>
      </c>
      <c r="HJM40" s="713">
        <f>'2-ORÇAMENTO'!HJM36</f>
        <v>0</v>
      </c>
      <c r="HJN40" s="714">
        <f>'2-ORÇAMENTO'!HJP36</f>
        <v>0</v>
      </c>
      <c r="HJO40" s="713">
        <f>'2-ORÇAMENTO'!HJO36</f>
        <v>0</v>
      </c>
      <c r="HJP40" s="714">
        <f>'2-ORÇAMENTO'!HJR36</f>
        <v>0</v>
      </c>
      <c r="HJQ40" s="713">
        <f>'2-ORÇAMENTO'!HJQ36</f>
        <v>0</v>
      </c>
      <c r="HJR40" s="714">
        <f>'2-ORÇAMENTO'!HJT36</f>
        <v>0</v>
      </c>
      <c r="HJS40" s="713">
        <f>'2-ORÇAMENTO'!HJS36</f>
        <v>0</v>
      </c>
      <c r="HJT40" s="714">
        <f>'2-ORÇAMENTO'!HJV36</f>
        <v>0</v>
      </c>
      <c r="HJU40" s="713">
        <f>'2-ORÇAMENTO'!HJU36</f>
        <v>0</v>
      </c>
      <c r="HJV40" s="714">
        <f>'2-ORÇAMENTO'!HJX36</f>
        <v>0</v>
      </c>
      <c r="HJW40" s="713">
        <f>'2-ORÇAMENTO'!HJW36</f>
        <v>0</v>
      </c>
      <c r="HJX40" s="714">
        <f>'2-ORÇAMENTO'!HJZ36</f>
        <v>0</v>
      </c>
      <c r="HJY40" s="713">
        <f>'2-ORÇAMENTO'!HJY36</f>
        <v>0</v>
      </c>
      <c r="HJZ40" s="714">
        <f>'2-ORÇAMENTO'!HKB36</f>
        <v>0</v>
      </c>
      <c r="HKA40" s="713">
        <f>'2-ORÇAMENTO'!HKA36</f>
        <v>0</v>
      </c>
      <c r="HKB40" s="714">
        <f>'2-ORÇAMENTO'!HKD36</f>
        <v>0</v>
      </c>
      <c r="HKC40" s="713">
        <f>'2-ORÇAMENTO'!HKC36</f>
        <v>0</v>
      </c>
      <c r="HKD40" s="714">
        <f>'2-ORÇAMENTO'!HKF36</f>
        <v>0</v>
      </c>
      <c r="HKE40" s="713">
        <f>'2-ORÇAMENTO'!HKE36</f>
        <v>0</v>
      </c>
      <c r="HKF40" s="714">
        <f>'2-ORÇAMENTO'!HKH36</f>
        <v>0</v>
      </c>
      <c r="HKG40" s="713">
        <f>'2-ORÇAMENTO'!HKG36</f>
        <v>0</v>
      </c>
      <c r="HKH40" s="714">
        <f>'2-ORÇAMENTO'!HKJ36</f>
        <v>0</v>
      </c>
      <c r="HKI40" s="713">
        <f>'2-ORÇAMENTO'!HKI36</f>
        <v>0</v>
      </c>
      <c r="HKJ40" s="714">
        <f>'2-ORÇAMENTO'!HKL36</f>
        <v>0</v>
      </c>
      <c r="HKK40" s="713">
        <f>'2-ORÇAMENTO'!HKK36</f>
        <v>0</v>
      </c>
      <c r="HKL40" s="714">
        <f>'2-ORÇAMENTO'!HKN36</f>
        <v>0</v>
      </c>
      <c r="HKM40" s="713">
        <f>'2-ORÇAMENTO'!HKM36</f>
        <v>0</v>
      </c>
      <c r="HKN40" s="714">
        <f>'2-ORÇAMENTO'!HKP36</f>
        <v>0</v>
      </c>
      <c r="HKO40" s="713">
        <f>'2-ORÇAMENTO'!HKO36</f>
        <v>0</v>
      </c>
      <c r="HKP40" s="714">
        <f>'2-ORÇAMENTO'!HKR36</f>
        <v>0</v>
      </c>
      <c r="HKQ40" s="713">
        <f>'2-ORÇAMENTO'!HKQ36</f>
        <v>0</v>
      </c>
      <c r="HKR40" s="714">
        <f>'2-ORÇAMENTO'!HKT36</f>
        <v>0</v>
      </c>
      <c r="HKS40" s="713">
        <f>'2-ORÇAMENTO'!HKS36</f>
        <v>0</v>
      </c>
      <c r="HKT40" s="714">
        <f>'2-ORÇAMENTO'!HKV36</f>
        <v>0</v>
      </c>
      <c r="HKU40" s="713">
        <f>'2-ORÇAMENTO'!HKU36</f>
        <v>0</v>
      </c>
      <c r="HKV40" s="714">
        <f>'2-ORÇAMENTO'!HKX36</f>
        <v>0</v>
      </c>
      <c r="HKW40" s="713">
        <f>'2-ORÇAMENTO'!HKW36</f>
        <v>0</v>
      </c>
      <c r="HKX40" s="714">
        <f>'2-ORÇAMENTO'!HKZ36</f>
        <v>0</v>
      </c>
      <c r="HKY40" s="713">
        <f>'2-ORÇAMENTO'!HKY36</f>
        <v>0</v>
      </c>
      <c r="HKZ40" s="714">
        <f>'2-ORÇAMENTO'!HLB36</f>
        <v>0</v>
      </c>
      <c r="HLA40" s="713">
        <f>'2-ORÇAMENTO'!HLA36</f>
        <v>0</v>
      </c>
      <c r="HLB40" s="714">
        <f>'2-ORÇAMENTO'!HLD36</f>
        <v>0</v>
      </c>
      <c r="HLC40" s="713">
        <f>'2-ORÇAMENTO'!HLC36</f>
        <v>0</v>
      </c>
      <c r="HLD40" s="714">
        <f>'2-ORÇAMENTO'!HLF36</f>
        <v>0</v>
      </c>
      <c r="HLE40" s="713">
        <f>'2-ORÇAMENTO'!HLE36</f>
        <v>0</v>
      </c>
      <c r="HLF40" s="714">
        <f>'2-ORÇAMENTO'!HLH36</f>
        <v>0</v>
      </c>
      <c r="HLG40" s="713">
        <f>'2-ORÇAMENTO'!HLG36</f>
        <v>0</v>
      </c>
      <c r="HLH40" s="714">
        <f>'2-ORÇAMENTO'!HLJ36</f>
        <v>0</v>
      </c>
      <c r="HLI40" s="713">
        <f>'2-ORÇAMENTO'!HLI36</f>
        <v>0</v>
      </c>
      <c r="HLJ40" s="714">
        <f>'2-ORÇAMENTO'!HLL36</f>
        <v>0</v>
      </c>
      <c r="HLK40" s="713">
        <f>'2-ORÇAMENTO'!HLK36</f>
        <v>0</v>
      </c>
      <c r="HLL40" s="714">
        <f>'2-ORÇAMENTO'!HLN36</f>
        <v>0</v>
      </c>
      <c r="HLM40" s="713">
        <f>'2-ORÇAMENTO'!HLM36</f>
        <v>0</v>
      </c>
      <c r="HLN40" s="714">
        <f>'2-ORÇAMENTO'!HLP36</f>
        <v>0</v>
      </c>
      <c r="HLO40" s="713">
        <f>'2-ORÇAMENTO'!HLO36</f>
        <v>0</v>
      </c>
      <c r="HLP40" s="714">
        <f>'2-ORÇAMENTO'!HLR36</f>
        <v>0</v>
      </c>
      <c r="HLQ40" s="713">
        <f>'2-ORÇAMENTO'!HLQ36</f>
        <v>0</v>
      </c>
      <c r="HLR40" s="714">
        <f>'2-ORÇAMENTO'!HLT36</f>
        <v>0</v>
      </c>
      <c r="HLS40" s="713">
        <f>'2-ORÇAMENTO'!HLS36</f>
        <v>0</v>
      </c>
      <c r="HLT40" s="714">
        <f>'2-ORÇAMENTO'!HLV36</f>
        <v>0</v>
      </c>
      <c r="HLU40" s="713">
        <f>'2-ORÇAMENTO'!HLU36</f>
        <v>0</v>
      </c>
      <c r="HLV40" s="714">
        <f>'2-ORÇAMENTO'!HLX36</f>
        <v>0</v>
      </c>
      <c r="HLW40" s="713">
        <f>'2-ORÇAMENTO'!HLW36</f>
        <v>0</v>
      </c>
      <c r="HLX40" s="714">
        <f>'2-ORÇAMENTO'!HLZ36</f>
        <v>0</v>
      </c>
      <c r="HLY40" s="713">
        <f>'2-ORÇAMENTO'!HLY36</f>
        <v>0</v>
      </c>
      <c r="HLZ40" s="714">
        <f>'2-ORÇAMENTO'!HMB36</f>
        <v>0</v>
      </c>
      <c r="HMA40" s="713">
        <f>'2-ORÇAMENTO'!HMA36</f>
        <v>0</v>
      </c>
      <c r="HMB40" s="714">
        <f>'2-ORÇAMENTO'!HMD36</f>
        <v>0</v>
      </c>
      <c r="HMC40" s="713">
        <f>'2-ORÇAMENTO'!HMC36</f>
        <v>0</v>
      </c>
      <c r="HMD40" s="714">
        <f>'2-ORÇAMENTO'!HMF36</f>
        <v>0</v>
      </c>
      <c r="HME40" s="713">
        <f>'2-ORÇAMENTO'!HME36</f>
        <v>0</v>
      </c>
      <c r="HMF40" s="714">
        <f>'2-ORÇAMENTO'!HMH36</f>
        <v>0</v>
      </c>
      <c r="HMG40" s="713">
        <f>'2-ORÇAMENTO'!HMG36</f>
        <v>0</v>
      </c>
      <c r="HMH40" s="714">
        <f>'2-ORÇAMENTO'!HMJ36</f>
        <v>0</v>
      </c>
      <c r="HMI40" s="713">
        <f>'2-ORÇAMENTO'!HMI36</f>
        <v>0</v>
      </c>
      <c r="HMJ40" s="714">
        <f>'2-ORÇAMENTO'!HML36</f>
        <v>0</v>
      </c>
      <c r="HMK40" s="713">
        <f>'2-ORÇAMENTO'!HMK36</f>
        <v>0</v>
      </c>
      <c r="HML40" s="714">
        <f>'2-ORÇAMENTO'!HMN36</f>
        <v>0</v>
      </c>
      <c r="HMM40" s="713">
        <f>'2-ORÇAMENTO'!HMM36</f>
        <v>0</v>
      </c>
      <c r="HMN40" s="714">
        <f>'2-ORÇAMENTO'!HMP36</f>
        <v>0</v>
      </c>
      <c r="HMO40" s="713">
        <f>'2-ORÇAMENTO'!HMO36</f>
        <v>0</v>
      </c>
      <c r="HMP40" s="714">
        <f>'2-ORÇAMENTO'!HMR36</f>
        <v>0</v>
      </c>
      <c r="HMQ40" s="713">
        <f>'2-ORÇAMENTO'!HMQ36</f>
        <v>0</v>
      </c>
      <c r="HMR40" s="714">
        <f>'2-ORÇAMENTO'!HMT36</f>
        <v>0</v>
      </c>
      <c r="HMS40" s="713">
        <f>'2-ORÇAMENTO'!HMS36</f>
        <v>0</v>
      </c>
      <c r="HMT40" s="714">
        <f>'2-ORÇAMENTO'!HMV36</f>
        <v>0</v>
      </c>
      <c r="HMU40" s="713">
        <f>'2-ORÇAMENTO'!HMU36</f>
        <v>0</v>
      </c>
      <c r="HMV40" s="714">
        <f>'2-ORÇAMENTO'!HMX36</f>
        <v>0</v>
      </c>
      <c r="HMW40" s="713">
        <f>'2-ORÇAMENTO'!HMW36</f>
        <v>0</v>
      </c>
      <c r="HMX40" s="714">
        <f>'2-ORÇAMENTO'!HMZ36</f>
        <v>0</v>
      </c>
      <c r="HMY40" s="713">
        <f>'2-ORÇAMENTO'!HMY36</f>
        <v>0</v>
      </c>
      <c r="HMZ40" s="714">
        <f>'2-ORÇAMENTO'!HNB36</f>
        <v>0</v>
      </c>
      <c r="HNA40" s="713">
        <f>'2-ORÇAMENTO'!HNA36</f>
        <v>0</v>
      </c>
      <c r="HNB40" s="714">
        <f>'2-ORÇAMENTO'!HND36</f>
        <v>0</v>
      </c>
      <c r="HNC40" s="713">
        <f>'2-ORÇAMENTO'!HNC36</f>
        <v>0</v>
      </c>
      <c r="HND40" s="714">
        <f>'2-ORÇAMENTO'!HNF36</f>
        <v>0</v>
      </c>
      <c r="HNE40" s="713">
        <f>'2-ORÇAMENTO'!HNE36</f>
        <v>0</v>
      </c>
      <c r="HNF40" s="714">
        <f>'2-ORÇAMENTO'!HNH36</f>
        <v>0</v>
      </c>
      <c r="HNG40" s="713">
        <f>'2-ORÇAMENTO'!HNG36</f>
        <v>0</v>
      </c>
      <c r="HNH40" s="714">
        <f>'2-ORÇAMENTO'!HNJ36</f>
        <v>0</v>
      </c>
      <c r="HNI40" s="713">
        <f>'2-ORÇAMENTO'!HNI36</f>
        <v>0</v>
      </c>
      <c r="HNJ40" s="714">
        <f>'2-ORÇAMENTO'!HNL36</f>
        <v>0</v>
      </c>
      <c r="HNK40" s="713">
        <f>'2-ORÇAMENTO'!HNK36</f>
        <v>0</v>
      </c>
      <c r="HNL40" s="714">
        <f>'2-ORÇAMENTO'!HNN36</f>
        <v>0</v>
      </c>
      <c r="HNM40" s="713">
        <f>'2-ORÇAMENTO'!HNM36</f>
        <v>0</v>
      </c>
      <c r="HNN40" s="714">
        <f>'2-ORÇAMENTO'!HNP36</f>
        <v>0</v>
      </c>
      <c r="HNO40" s="713">
        <f>'2-ORÇAMENTO'!HNO36</f>
        <v>0</v>
      </c>
      <c r="HNP40" s="714">
        <f>'2-ORÇAMENTO'!HNR36</f>
        <v>0</v>
      </c>
      <c r="HNQ40" s="713">
        <f>'2-ORÇAMENTO'!HNQ36</f>
        <v>0</v>
      </c>
      <c r="HNR40" s="714">
        <f>'2-ORÇAMENTO'!HNT36</f>
        <v>0</v>
      </c>
      <c r="HNS40" s="713">
        <f>'2-ORÇAMENTO'!HNS36</f>
        <v>0</v>
      </c>
      <c r="HNT40" s="714">
        <f>'2-ORÇAMENTO'!HNV36</f>
        <v>0</v>
      </c>
      <c r="HNU40" s="713">
        <f>'2-ORÇAMENTO'!HNU36</f>
        <v>0</v>
      </c>
      <c r="HNV40" s="714">
        <f>'2-ORÇAMENTO'!HNX36</f>
        <v>0</v>
      </c>
      <c r="HNW40" s="713">
        <f>'2-ORÇAMENTO'!HNW36</f>
        <v>0</v>
      </c>
      <c r="HNX40" s="714">
        <f>'2-ORÇAMENTO'!HNZ36</f>
        <v>0</v>
      </c>
      <c r="HNY40" s="713">
        <f>'2-ORÇAMENTO'!HNY36</f>
        <v>0</v>
      </c>
      <c r="HNZ40" s="714">
        <f>'2-ORÇAMENTO'!HOB36</f>
        <v>0</v>
      </c>
      <c r="HOA40" s="713">
        <f>'2-ORÇAMENTO'!HOA36</f>
        <v>0</v>
      </c>
      <c r="HOB40" s="714">
        <f>'2-ORÇAMENTO'!HOD36</f>
        <v>0</v>
      </c>
      <c r="HOC40" s="713">
        <f>'2-ORÇAMENTO'!HOC36</f>
        <v>0</v>
      </c>
      <c r="HOD40" s="714">
        <f>'2-ORÇAMENTO'!HOF36</f>
        <v>0</v>
      </c>
      <c r="HOE40" s="713">
        <f>'2-ORÇAMENTO'!HOE36</f>
        <v>0</v>
      </c>
      <c r="HOF40" s="714">
        <f>'2-ORÇAMENTO'!HOH36</f>
        <v>0</v>
      </c>
      <c r="HOG40" s="713">
        <f>'2-ORÇAMENTO'!HOG36</f>
        <v>0</v>
      </c>
      <c r="HOH40" s="714">
        <f>'2-ORÇAMENTO'!HOJ36</f>
        <v>0</v>
      </c>
      <c r="HOI40" s="713">
        <f>'2-ORÇAMENTO'!HOI36</f>
        <v>0</v>
      </c>
      <c r="HOJ40" s="714">
        <f>'2-ORÇAMENTO'!HOL36</f>
        <v>0</v>
      </c>
      <c r="HOK40" s="713">
        <f>'2-ORÇAMENTO'!HOK36</f>
        <v>0</v>
      </c>
      <c r="HOL40" s="714">
        <f>'2-ORÇAMENTO'!HON36</f>
        <v>0</v>
      </c>
      <c r="HOM40" s="713">
        <f>'2-ORÇAMENTO'!HOM36</f>
        <v>0</v>
      </c>
      <c r="HON40" s="714">
        <f>'2-ORÇAMENTO'!HOP36</f>
        <v>0</v>
      </c>
      <c r="HOO40" s="713">
        <f>'2-ORÇAMENTO'!HOO36</f>
        <v>0</v>
      </c>
      <c r="HOP40" s="714">
        <f>'2-ORÇAMENTO'!HOR36</f>
        <v>0</v>
      </c>
      <c r="HOQ40" s="713">
        <f>'2-ORÇAMENTO'!HOQ36</f>
        <v>0</v>
      </c>
      <c r="HOR40" s="714">
        <f>'2-ORÇAMENTO'!HOT36</f>
        <v>0</v>
      </c>
      <c r="HOS40" s="713">
        <f>'2-ORÇAMENTO'!HOS36</f>
        <v>0</v>
      </c>
      <c r="HOT40" s="714">
        <f>'2-ORÇAMENTO'!HOV36</f>
        <v>0</v>
      </c>
      <c r="HOU40" s="713">
        <f>'2-ORÇAMENTO'!HOU36</f>
        <v>0</v>
      </c>
      <c r="HOV40" s="714">
        <f>'2-ORÇAMENTO'!HOX36</f>
        <v>0</v>
      </c>
      <c r="HOW40" s="713">
        <f>'2-ORÇAMENTO'!HOW36</f>
        <v>0</v>
      </c>
      <c r="HOX40" s="714">
        <f>'2-ORÇAMENTO'!HOZ36</f>
        <v>0</v>
      </c>
      <c r="HOY40" s="713">
        <f>'2-ORÇAMENTO'!HOY36</f>
        <v>0</v>
      </c>
      <c r="HOZ40" s="714">
        <f>'2-ORÇAMENTO'!HPB36</f>
        <v>0</v>
      </c>
      <c r="HPA40" s="713">
        <f>'2-ORÇAMENTO'!HPA36</f>
        <v>0</v>
      </c>
      <c r="HPB40" s="714">
        <f>'2-ORÇAMENTO'!HPD36</f>
        <v>0</v>
      </c>
      <c r="HPC40" s="713">
        <f>'2-ORÇAMENTO'!HPC36</f>
        <v>0</v>
      </c>
      <c r="HPD40" s="714">
        <f>'2-ORÇAMENTO'!HPF36</f>
        <v>0</v>
      </c>
      <c r="HPE40" s="713">
        <f>'2-ORÇAMENTO'!HPE36</f>
        <v>0</v>
      </c>
      <c r="HPF40" s="714">
        <f>'2-ORÇAMENTO'!HPH36</f>
        <v>0</v>
      </c>
      <c r="HPG40" s="713">
        <f>'2-ORÇAMENTO'!HPG36</f>
        <v>0</v>
      </c>
      <c r="HPH40" s="714">
        <f>'2-ORÇAMENTO'!HPJ36</f>
        <v>0</v>
      </c>
      <c r="HPI40" s="713">
        <f>'2-ORÇAMENTO'!HPI36</f>
        <v>0</v>
      </c>
      <c r="HPJ40" s="714">
        <f>'2-ORÇAMENTO'!HPL36</f>
        <v>0</v>
      </c>
      <c r="HPK40" s="713">
        <f>'2-ORÇAMENTO'!HPK36</f>
        <v>0</v>
      </c>
      <c r="HPL40" s="714">
        <f>'2-ORÇAMENTO'!HPN36</f>
        <v>0</v>
      </c>
      <c r="HPM40" s="713">
        <f>'2-ORÇAMENTO'!HPM36</f>
        <v>0</v>
      </c>
      <c r="HPN40" s="714">
        <f>'2-ORÇAMENTO'!HPP36</f>
        <v>0</v>
      </c>
      <c r="HPO40" s="713">
        <f>'2-ORÇAMENTO'!HPO36</f>
        <v>0</v>
      </c>
      <c r="HPP40" s="714">
        <f>'2-ORÇAMENTO'!HPR36</f>
        <v>0</v>
      </c>
      <c r="HPQ40" s="713">
        <f>'2-ORÇAMENTO'!HPQ36</f>
        <v>0</v>
      </c>
      <c r="HPR40" s="714">
        <f>'2-ORÇAMENTO'!HPT36</f>
        <v>0</v>
      </c>
      <c r="HPS40" s="713">
        <f>'2-ORÇAMENTO'!HPS36</f>
        <v>0</v>
      </c>
      <c r="HPT40" s="714">
        <f>'2-ORÇAMENTO'!HPV36</f>
        <v>0</v>
      </c>
      <c r="HPU40" s="713">
        <f>'2-ORÇAMENTO'!HPU36</f>
        <v>0</v>
      </c>
      <c r="HPV40" s="714">
        <f>'2-ORÇAMENTO'!HPX36</f>
        <v>0</v>
      </c>
      <c r="HPW40" s="713">
        <f>'2-ORÇAMENTO'!HPW36</f>
        <v>0</v>
      </c>
      <c r="HPX40" s="714">
        <f>'2-ORÇAMENTO'!HPZ36</f>
        <v>0</v>
      </c>
      <c r="HPY40" s="713">
        <f>'2-ORÇAMENTO'!HPY36</f>
        <v>0</v>
      </c>
      <c r="HPZ40" s="714">
        <f>'2-ORÇAMENTO'!HQB36</f>
        <v>0</v>
      </c>
      <c r="HQA40" s="713">
        <f>'2-ORÇAMENTO'!HQA36</f>
        <v>0</v>
      </c>
      <c r="HQB40" s="714">
        <f>'2-ORÇAMENTO'!HQD36</f>
        <v>0</v>
      </c>
      <c r="HQC40" s="713">
        <f>'2-ORÇAMENTO'!HQC36</f>
        <v>0</v>
      </c>
      <c r="HQD40" s="714">
        <f>'2-ORÇAMENTO'!HQF36</f>
        <v>0</v>
      </c>
      <c r="HQE40" s="713">
        <f>'2-ORÇAMENTO'!HQE36</f>
        <v>0</v>
      </c>
      <c r="HQF40" s="714">
        <f>'2-ORÇAMENTO'!HQH36</f>
        <v>0</v>
      </c>
      <c r="HQG40" s="713">
        <f>'2-ORÇAMENTO'!HQG36</f>
        <v>0</v>
      </c>
      <c r="HQH40" s="714">
        <f>'2-ORÇAMENTO'!HQJ36</f>
        <v>0</v>
      </c>
      <c r="HQI40" s="713">
        <f>'2-ORÇAMENTO'!HQI36</f>
        <v>0</v>
      </c>
      <c r="HQJ40" s="714">
        <f>'2-ORÇAMENTO'!HQL36</f>
        <v>0</v>
      </c>
      <c r="HQK40" s="713">
        <f>'2-ORÇAMENTO'!HQK36</f>
        <v>0</v>
      </c>
      <c r="HQL40" s="714">
        <f>'2-ORÇAMENTO'!HQN36</f>
        <v>0</v>
      </c>
      <c r="HQM40" s="713">
        <f>'2-ORÇAMENTO'!HQM36</f>
        <v>0</v>
      </c>
      <c r="HQN40" s="714">
        <f>'2-ORÇAMENTO'!HQP36</f>
        <v>0</v>
      </c>
      <c r="HQO40" s="713">
        <f>'2-ORÇAMENTO'!HQO36</f>
        <v>0</v>
      </c>
      <c r="HQP40" s="714">
        <f>'2-ORÇAMENTO'!HQR36</f>
        <v>0</v>
      </c>
      <c r="HQQ40" s="713">
        <f>'2-ORÇAMENTO'!HQQ36</f>
        <v>0</v>
      </c>
      <c r="HQR40" s="714">
        <f>'2-ORÇAMENTO'!HQT36</f>
        <v>0</v>
      </c>
      <c r="HQS40" s="713">
        <f>'2-ORÇAMENTO'!HQS36</f>
        <v>0</v>
      </c>
      <c r="HQT40" s="714">
        <f>'2-ORÇAMENTO'!HQV36</f>
        <v>0</v>
      </c>
      <c r="HQU40" s="713">
        <f>'2-ORÇAMENTO'!HQU36</f>
        <v>0</v>
      </c>
      <c r="HQV40" s="714">
        <f>'2-ORÇAMENTO'!HQX36</f>
        <v>0</v>
      </c>
      <c r="HQW40" s="713">
        <f>'2-ORÇAMENTO'!HQW36</f>
        <v>0</v>
      </c>
      <c r="HQX40" s="714">
        <f>'2-ORÇAMENTO'!HQZ36</f>
        <v>0</v>
      </c>
      <c r="HQY40" s="713">
        <f>'2-ORÇAMENTO'!HQY36</f>
        <v>0</v>
      </c>
      <c r="HQZ40" s="714">
        <f>'2-ORÇAMENTO'!HRB36</f>
        <v>0</v>
      </c>
      <c r="HRA40" s="713">
        <f>'2-ORÇAMENTO'!HRA36</f>
        <v>0</v>
      </c>
      <c r="HRB40" s="714">
        <f>'2-ORÇAMENTO'!HRD36</f>
        <v>0</v>
      </c>
      <c r="HRC40" s="713">
        <f>'2-ORÇAMENTO'!HRC36</f>
        <v>0</v>
      </c>
      <c r="HRD40" s="714">
        <f>'2-ORÇAMENTO'!HRF36</f>
        <v>0</v>
      </c>
      <c r="HRE40" s="713">
        <f>'2-ORÇAMENTO'!HRE36</f>
        <v>0</v>
      </c>
      <c r="HRF40" s="714">
        <f>'2-ORÇAMENTO'!HRH36</f>
        <v>0</v>
      </c>
      <c r="HRG40" s="713">
        <f>'2-ORÇAMENTO'!HRG36</f>
        <v>0</v>
      </c>
      <c r="HRH40" s="714">
        <f>'2-ORÇAMENTO'!HRJ36</f>
        <v>0</v>
      </c>
      <c r="HRI40" s="713">
        <f>'2-ORÇAMENTO'!HRI36</f>
        <v>0</v>
      </c>
      <c r="HRJ40" s="714">
        <f>'2-ORÇAMENTO'!HRL36</f>
        <v>0</v>
      </c>
      <c r="HRK40" s="713">
        <f>'2-ORÇAMENTO'!HRK36</f>
        <v>0</v>
      </c>
      <c r="HRL40" s="714">
        <f>'2-ORÇAMENTO'!HRN36</f>
        <v>0</v>
      </c>
      <c r="HRM40" s="713">
        <f>'2-ORÇAMENTO'!HRM36</f>
        <v>0</v>
      </c>
      <c r="HRN40" s="714">
        <f>'2-ORÇAMENTO'!HRP36</f>
        <v>0</v>
      </c>
      <c r="HRO40" s="713">
        <f>'2-ORÇAMENTO'!HRO36</f>
        <v>0</v>
      </c>
      <c r="HRP40" s="714">
        <f>'2-ORÇAMENTO'!HRR36</f>
        <v>0</v>
      </c>
      <c r="HRQ40" s="713">
        <f>'2-ORÇAMENTO'!HRQ36</f>
        <v>0</v>
      </c>
      <c r="HRR40" s="714">
        <f>'2-ORÇAMENTO'!HRT36</f>
        <v>0</v>
      </c>
      <c r="HRS40" s="713">
        <f>'2-ORÇAMENTO'!HRS36</f>
        <v>0</v>
      </c>
      <c r="HRT40" s="714">
        <f>'2-ORÇAMENTO'!HRV36</f>
        <v>0</v>
      </c>
      <c r="HRU40" s="713">
        <f>'2-ORÇAMENTO'!HRU36</f>
        <v>0</v>
      </c>
      <c r="HRV40" s="714">
        <f>'2-ORÇAMENTO'!HRX36</f>
        <v>0</v>
      </c>
      <c r="HRW40" s="713">
        <f>'2-ORÇAMENTO'!HRW36</f>
        <v>0</v>
      </c>
      <c r="HRX40" s="714">
        <f>'2-ORÇAMENTO'!HRZ36</f>
        <v>0</v>
      </c>
      <c r="HRY40" s="713">
        <f>'2-ORÇAMENTO'!HRY36</f>
        <v>0</v>
      </c>
      <c r="HRZ40" s="714">
        <f>'2-ORÇAMENTO'!HSB36</f>
        <v>0</v>
      </c>
      <c r="HSA40" s="713">
        <f>'2-ORÇAMENTO'!HSA36</f>
        <v>0</v>
      </c>
      <c r="HSB40" s="714">
        <f>'2-ORÇAMENTO'!HSD36</f>
        <v>0</v>
      </c>
      <c r="HSC40" s="713">
        <f>'2-ORÇAMENTO'!HSC36</f>
        <v>0</v>
      </c>
      <c r="HSD40" s="714">
        <f>'2-ORÇAMENTO'!HSF36</f>
        <v>0</v>
      </c>
      <c r="HSE40" s="713">
        <f>'2-ORÇAMENTO'!HSE36</f>
        <v>0</v>
      </c>
      <c r="HSF40" s="714">
        <f>'2-ORÇAMENTO'!HSH36</f>
        <v>0</v>
      </c>
      <c r="HSG40" s="713">
        <f>'2-ORÇAMENTO'!HSG36</f>
        <v>0</v>
      </c>
      <c r="HSH40" s="714">
        <f>'2-ORÇAMENTO'!HSJ36</f>
        <v>0</v>
      </c>
      <c r="HSI40" s="713">
        <f>'2-ORÇAMENTO'!HSI36</f>
        <v>0</v>
      </c>
      <c r="HSJ40" s="714">
        <f>'2-ORÇAMENTO'!HSL36</f>
        <v>0</v>
      </c>
      <c r="HSK40" s="713">
        <f>'2-ORÇAMENTO'!HSK36</f>
        <v>0</v>
      </c>
      <c r="HSL40" s="714">
        <f>'2-ORÇAMENTO'!HSN36</f>
        <v>0</v>
      </c>
      <c r="HSM40" s="713">
        <f>'2-ORÇAMENTO'!HSM36</f>
        <v>0</v>
      </c>
      <c r="HSN40" s="714">
        <f>'2-ORÇAMENTO'!HSP36</f>
        <v>0</v>
      </c>
      <c r="HSO40" s="713">
        <f>'2-ORÇAMENTO'!HSO36</f>
        <v>0</v>
      </c>
      <c r="HSP40" s="714">
        <f>'2-ORÇAMENTO'!HSR36</f>
        <v>0</v>
      </c>
      <c r="HSQ40" s="713">
        <f>'2-ORÇAMENTO'!HSQ36</f>
        <v>0</v>
      </c>
      <c r="HSR40" s="714">
        <f>'2-ORÇAMENTO'!HST36</f>
        <v>0</v>
      </c>
      <c r="HSS40" s="713">
        <f>'2-ORÇAMENTO'!HSS36</f>
        <v>0</v>
      </c>
      <c r="HST40" s="714">
        <f>'2-ORÇAMENTO'!HSV36</f>
        <v>0</v>
      </c>
      <c r="HSU40" s="713">
        <f>'2-ORÇAMENTO'!HSU36</f>
        <v>0</v>
      </c>
      <c r="HSV40" s="714">
        <f>'2-ORÇAMENTO'!HSX36</f>
        <v>0</v>
      </c>
      <c r="HSW40" s="713">
        <f>'2-ORÇAMENTO'!HSW36</f>
        <v>0</v>
      </c>
      <c r="HSX40" s="714">
        <f>'2-ORÇAMENTO'!HSZ36</f>
        <v>0</v>
      </c>
      <c r="HSY40" s="713">
        <f>'2-ORÇAMENTO'!HSY36</f>
        <v>0</v>
      </c>
      <c r="HSZ40" s="714">
        <f>'2-ORÇAMENTO'!HTB36</f>
        <v>0</v>
      </c>
      <c r="HTA40" s="713">
        <f>'2-ORÇAMENTO'!HTA36</f>
        <v>0</v>
      </c>
      <c r="HTB40" s="714">
        <f>'2-ORÇAMENTO'!HTD36</f>
        <v>0</v>
      </c>
      <c r="HTC40" s="713">
        <f>'2-ORÇAMENTO'!HTC36</f>
        <v>0</v>
      </c>
      <c r="HTD40" s="714">
        <f>'2-ORÇAMENTO'!HTF36</f>
        <v>0</v>
      </c>
      <c r="HTE40" s="713">
        <f>'2-ORÇAMENTO'!HTE36</f>
        <v>0</v>
      </c>
      <c r="HTF40" s="714">
        <f>'2-ORÇAMENTO'!HTH36</f>
        <v>0</v>
      </c>
      <c r="HTG40" s="713">
        <f>'2-ORÇAMENTO'!HTG36</f>
        <v>0</v>
      </c>
      <c r="HTH40" s="714">
        <f>'2-ORÇAMENTO'!HTJ36</f>
        <v>0</v>
      </c>
      <c r="HTI40" s="713">
        <f>'2-ORÇAMENTO'!HTI36</f>
        <v>0</v>
      </c>
      <c r="HTJ40" s="714">
        <f>'2-ORÇAMENTO'!HTL36</f>
        <v>0</v>
      </c>
      <c r="HTK40" s="713">
        <f>'2-ORÇAMENTO'!HTK36</f>
        <v>0</v>
      </c>
      <c r="HTL40" s="714">
        <f>'2-ORÇAMENTO'!HTN36</f>
        <v>0</v>
      </c>
      <c r="HTM40" s="713">
        <f>'2-ORÇAMENTO'!HTM36</f>
        <v>0</v>
      </c>
      <c r="HTN40" s="714">
        <f>'2-ORÇAMENTO'!HTP36</f>
        <v>0</v>
      </c>
      <c r="HTO40" s="713">
        <f>'2-ORÇAMENTO'!HTO36</f>
        <v>0</v>
      </c>
      <c r="HTP40" s="714">
        <f>'2-ORÇAMENTO'!HTR36</f>
        <v>0</v>
      </c>
      <c r="HTQ40" s="713">
        <f>'2-ORÇAMENTO'!HTQ36</f>
        <v>0</v>
      </c>
      <c r="HTR40" s="714">
        <f>'2-ORÇAMENTO'!HTT36</f>
        <v>0</v>
      </c>
      <c r="HTS40" s="713">
        <f>'2-ORÇAMENTO'!HTS36</f>
        <v>0</v>
      </c>
      <c r="HTT40" s="714">
        <f>'2-ORÇAMENTO'!HTV36</f>
        <v>0</v>
      </c>
      <c r="HTU40" s="713">
        <f>'2-ORÇAMENTO'!HTU36</f>
        <v>0</v>
      </c>
      <c r="HTV40" s="714">
        <f>'2-ORÇAMENTO'!HTX36</f>
        <v>0</v>
      </c>
      <c r="HTW40" s="713">
        <f>'2-ORÇAMENTO'!HTW36</f>
        <v>0</v>
      </c>
      <c r="HTX40" s="714">
        <f>'2-ORÇAMENTO'!HTZ36</f>
        <v>0</v>
      </c>
      <c r="HTY40" s="713">
        <f>'2-ORÇAMENTO'!HTY36</f>
        <v>0</v>
      </c>
      <c r="HTZ40" s="714">
        <f>'2-ORÇAMENTO'!HUB36</f>
        <v>0</v>
      </c>
      <c r="HUA40" s="713">
        <f>'2-ORÇAMENTO'!HUA36</f>
        <v>0</v>
      </c>
      <c r="HUB40" s="714">
        <f>'2-ORÇAMENTO'!HUD36</f>
        <v>0</v>
      </c>
      <c r="HUC40" s="713">
        <f>'2-ORÇAMENTO'!HUC36</f>
        <v>0</v>
      </c>
      <c r="HUD40" s="714">
        <f>'2-ORÇAMENTO'!HUF36</f>
        <v>0</v>
      </c>
      <c r="HUE40" s="713">
        <f>'2-ORÇAMENTO'!HUE36</f>
        <v>0</v>
      </c>
      <c r="HUF40" s="714">
        <f>'2-ORÇAMENTO'!HUH36</f>
        <v>0</v>
      </c>
      <c r="HUG40" s="713">
        <f>'2-ORÇAMENTO'!HUG36</f>
        <v>0</v>
      </c>
      <c r="HUH40" s="714">
        <f>'2-ORÇAMENTO'!HUJ36</f>
        <v>0</v>
      </c>
      <c r="HUI40" s="713">
        <f>'2-ORÇAMENTO'!HUI36</f>
        <v>0</v>
      </c>
      <c r="HUJ40" s="714">
        <f>'2-ORÇAMENTO'!HUL36</f>
        <v>0</v>
      </c>
      <c r="HUK40" s="713">
        <f>'2-ORÇAMENTO'!HUK36</f>
        <v>0</v>
      </c>
      <c r="HUL40" s="714">
        <f>'2-ORÇAMENTO'!HUN36</f>
        <v>0</v>
      </c>
      <c r="HUM40" s="713">
        <f>'2-ORÇAMENTO'!HUM36</f>
        <v>0</v>
      </c>
      <c r="HUN40" s="714">
        <f>'2-ORÇAMENTO'!HUP36</f>
        <v>0</v>
      </c>
      <c r="HUO40" s="713">
        <f>'2-ORÇAMENTO'!HUO36</f>
        <v>0</v>
      </c>
      <c r="HUP40" s="714">
        <f>'2-ORÇAMENTO'!HUR36</f>
        <v>0</v>
      </c>
      <c r="HUQ40" s="713">
        <f>'2-ORÇAMENTO'!HUQ36</f>
        <v>0</v>
      </c>
      <c r="HUR40" s="714">
        <f>'2-ORÇAMENTO'!HUT36</f>
        <v>0</v>
      </c>
      <c r="HUS40" s="713">
        <f>'2-ORÇAMENTO'!HUS36</f>
        <v>0</v>
      </c>
      <c r="HUT40" s="714">
        <f>'2-ORÇAMENTO'!HUV36</f>
        <v>0</v>
      </c>
      <c r="HUU40" s="713">
        <f>'2-ORÇAMENTO'!HUU36</f>
        <v>0</v>
      </c>
      <c r="HUV40" s="714">
        <f>'2-ORÇAMENTO'!HUX36</f>
        <v>0</v>
      </c>
      <c r="HUW40" s="713">
        <f>'2-ORÇAMENTO'!HUW36</f>
        <v>0</v>
      </c>
      <c r="HUX40" s="714">
        <f>'2-ORÇAMENTO'!HUZ36</f>
        <v>0</v>
      </c>
      <c r="HUY40" s="713">
        <f>'2-ORÇAMENTO'!HUY36</f>
        <v>0</v>
      </c>
      <c r="HUZ40" s="714">
        <f>'2-ORÇAMENTO'!HVB36</f>
        <v>0</v>
      </c>
      <c r="HVA40" s="713">
        <f>'2-ORÇAMENTO'!HVA36</f>
        <v>0</v>
      </c>
      <c r="HVB40" s="714">
        <f>'2-ORÇAMENTO'!HVD36</f>
        <v>0</v>
      </c>
      <c r="HVC40" s="713">
        <f>'2-ORÇAMENTO'!HVC36</f>
        <v>0</v>
      </c>
      <c r="HVD40" s="714">
        <f>'2-ORÇAMENTO'!HVF36</f>
        <v>0</v>
      </c>
      <c r="HVE40" s="713">
        <f>'2-ORÇAMENTO'!HVE36</f>
        <v>0</v>
      </c>
      <c r="HVF40" s="714">
        <f>'2-ORÇAMENTO'!HVH36</f>
        <v>0</v>
      </c>
      <c r="HVG40" s="713">
        <f>'2-ORÇAMENTO'!HVG36</f>
        <v>0</v>
      </c>
      <c r="HVH40" s="714">
        <f>'2-ORÇAMENTO'!HVJ36</f>
        <v>0</v>
      </c>
      <c r="HVI40" s="713">
        <f>'2-ORÇAMENTO'!HVI36</f>
        <v>0</v>
      </c>
      <c r="HVJ40" s="714">
        <f>'2-ORÇAMENTO'!HVL36</f>
        <v>0</v>
      </c>
      <c r="HVK40" s="713">
        <f>'2-ORÇAMENTO'!HVK36</f>
        <v>0</v>
      </c>
      <c r="HVL40" s="714">
        <f>'2-ORÇAMENTO'!HVN36</f>
        <v>0</v>
      </c>
      <c r="HVM40" s="713">
        <f>'2-ORÇAMENTO'!HVM36</f>
        <v>0</v>
      </c>
      <c r="HVN40" s="714">
        <f>'2-ORÇAMENTO'!HVP36</f>
        <v>0</v>
      </c>
      <c r="HVO40" s="713">
        <f>'2-ORÇAMENTO'!HVO36</f>
        <v>0</v>
      </c>
      <c r="HVP40" s="714">
        <f>'2-ORÇAMENTO'!HVR36</f>
        <v>0</v>
      </c>
      <c r="HVQ40" s="713">
        <f>'2-ORÇAMENTO'!HVQ36</f>
        <v>0</v>
      </c>
      <c r="HVR40" s="714">
        <f>'2-ORÇAMENTO'!HVT36</f>
        <v>0</v>
      </c>
      <c r="HVS40" s="713">
        <f>'2-ORÇAMENTO'!HVS36</f>
        <v>0</v>
      </c>
      <c r="HVT40" s="714">
        <f>'2-ORÇAMENTO'!HVV36</f>
        <v>0</v>
      </c>
      <c r="HVU40" s="713">
        <f>'2-ORÇAMENTO'!HVU36</f>
        <v>0</v>
      </c>
      <c r="HVV40" s="714">
        <f>'2-ORÇAMENTO'!HVX36</f>
        <v>0</v>
      </c>
      <c r="HVW40" s="713">
        <f>'2-ORÇAMENTO'!HVW36</f>
        <v>0</v>
      </c>
      <c r="HVX40" s="714">
        <f>'2-ORÇAMENTO'!HVZ36</f>
        <v>0</v>
      </c>
      <c r="HVY40" s="713">
        <f>'2-ORÇAMENTO'!HVY36</f>
        <v>0</v>
      </c>
      <c r="HVZ40" s="714">
        <f>'2-ORÇAMENTO'!HWB36</f>
        <v>0</v>
      </c>
      <c r="HWA40" s="713">
        <f>'2-ORÇAMENTO'!HWA36</f>
        <v>0</v>
      </c>
      <c r="HWB40" s="714">
        <f>'2-ORÇAMENTO'!HWD36</f>
        <v>0</v>
      </c>
      <c r="HWC40" s="713">
        <f>'2-ORÇAMENTO'!HWC36</f>
        <v>0</v>
      </c>
      <c r="HWD40" s="714">
        <f>'2-ORÇAMENTO'!HWF36</f>
        <v>0</v>
      </c>
      <c r="HWE40" s="713">
        <f>'2-ORÇAMENTO'!HWE36</f>
        <v>0</v>
      </c>
      <c r="HWF40" s="714">
        <f>'2-ORÇAMENTO'!HWH36</f>
        <v>0</v>
      </c>
      <c r="HWG40" s="713">
        <f>'2-ORÇAMENTO'!HWG36</f>
        <v>0</v>
      </c>
      <c r="HWH40" s="714">
        <f>'2-ORÇAMENTO'!HWJ36</f>
        <v>0</v>
      </c>
      <c r="HWI40" s="713">
        <f>'2-ORÇAMENTO'!HWI36</f>
        <v>0</v>
      </c>
      <c r="HWJ40" s="714">
        <f>'2-ORÇAMENTO'!HWL36</f>
        <v>0</v>
      </c>
      <c r="HWK40" s="713">
        <f>'2-ORÇAMENTO'!HWK36</f>
        <v>0</v>
      </c>
      <c r="HWL40" s="714">
        <f>'2-ORÇAMENTO'!HWN36</f>
        <v>0</v>
      </c>
      <c r="HWM40" s="713">
        <f>'2-ORÇAMENTO'!HWM36</f>
        <v>0</v>
      </c>
      <c r="HWN40" s="714">
        <f>'2-ORÇAMENTO'!HWP36</f>
        <v>0</v>
      </c>
      <c r="HWO40" s="713">
        <f>'2-ORÇAMENTO'!HWO36</f>
        <v>0</v>
      </c>
      <c r="HWP40" s="714">
        <f>'2-ORÇAMENTO'!HWR36</f>
        <v>0</v>
      </c>
      <c r="HWQ40" s="713">
        <f>'2-ORÇAMENTO'!HWQ36</f>
        <v>0</v>
      </c>
      <c r="HWR40" s="714">
        <f>'2-ORÇAMENTO'!HWT36</f>
        <v>0</v>
      </c>
      <c r="HWS40" s="713">
        <f>'2-ORÇAMENTO'!HWS36</f>
        <v>0</v>
      </c>
      <c r="HWT40" s="714">
        <f>'2-ORÇAMENTO'!HWV36</f>
        <v>0</v>
      </c>
      <c r="HWU40" s="713">
        <f>'2-ORÇAMENTO'!HWU36</f>
        <v>0</v>
      </c>
      <c r="HWV40" s="714">
        <f>'2-ORÇAMENTO'!HWX36</f>
        <v>0</v>
      </c>
      <c r="HWW40" s="713">
        <f>'2-ORÇAMENTO'!HWW36</f>
        <v>0</v>
      </c>
      <c r="HWX40" s="714">
        <f>'2-ORÇAMENTO'!HWZ36</f>
        <v>0</v>
      </c>
      <c r="HWY40" s="713">
        <f>'2-ORÇAMENTO'!HWY36</f>
        <v>0</v>
      </c>
      <c r="HWZ40" s="714">
        <f>'2-ORÇAMENTO'!HXB36</f>
        <v>0</v>
      </c>
      <c r="HXA40" s="713">
        <f>'2-ORÇAMENTO'!HXA36</f>
        <v>0</v>
      </c>
      <c r="HXB40" s="714">
        <f>'2-ORÇAMENTO'!HXD36</f>
        <v>0</v>
      </c>
      <c r="HXC40" s="713">
        <f>'2-ORÇAMENTO'!HXC36</f>
        <v>0</v>
      </c>
      <c r="HXD40" s="714">
        <f>'2-ORÇAMENTO'!HXF36</f>
        <v>0</v>
      </c>
      <c r="HXE40" s="713">
        <f>'2-ORÇAMENTO'!HXE36</f>
        <v>0</v>
      </c>
      <c r="HXF40" s="714">
        <f>'2-ORÇAMENTO'!HXH36</f>
        <v>0</v>
      </c>
      <c r="HXG40" s="713">
        <f>'2-ORÇAMENTO'!HXG36</f>
        <v>0</v>
      </c>
      <c r="HXH40" s="714">
        <f>'2-ORÇAMENTO'!HXJ36</f>
        <v>0</v>
      </c>
      <c r="HXI40" s="713">
        <f>'2-ORÇAMENTO'!HXI36</f>
        <v>0</v>
      </c>
      <c r="HXJ40" s="714">
        <f>'2-ORÇAMENTO'!HXL36</f>
        <v>0</v>
      </c>
      <c r="HXK40" s="713">
        <f>'2-ORÇAMENTO'!HXK36</f>
        <v>0</v>
      </c>
      <c r="HXL40" s="714">
        <f>'2-ORÇAMENTO'!HXN36</f>
        <v>0</v>
      </c>
      <c r="HXM40" s="713">
        <f>'2-ORÇAMENTO'!HXM36</f>
        <v>0</v>
      </c>
      <c r="HXN40" s="714">
        <f>'2-ORÇAMENTO'!HXP36</f>
        <v>0</v>
      </c>
      <c r="HXO40" s="713">
        <f>'2-ORÇAMENTO'!HXO36</f>
        <v>0</v>
      </c>
      <c r="HXP40" s="714">
        <f>'2-ORÇAMENTO'!HXR36</f>
        <v>0</v>
      </c>
      <c r="HXQ40" s="713">
        <f>'2-ORÇAMENTO'!HXQ36</f>
        <v>0</v>
      </c>
      <c r="HXR40" s="714">
        <f>'2-ORÇAMENTO'!HXT36</f>
        <v>0</v>
      </c>
      <c r="HXS40" s="713">
        <f>'2-ORÇAMENTO'!HXS36</f>
        <v>0</v>
      </c>
      <c r="HXT40" s="714">
        <f>'2-ORÇAMENTO'!HXV36</f>
        <v>0</v>
      </c>
      <c r="HXU40" s="713">
        <f>'2-ORÇAMENTO'!HXU36</f>
        <v>0</v>
      </c>
      <c r="HXV40" s="714">
        <f>'2-ORÇAMENTO'!HXX36</f>
        <v>0</v>
      </c>
      <c r="HXW40" s="713">
        <f>'2-ORÇAMENTO'!HXW36</f>
        <v>0</v>
      </c>
      <c r="HXX40" s="714">
        <f>'2-ORÇAMENTO'!HXZ36</f>
        <v>0</v>
      </c>
      <c r="HXY40" s="713">
        <f>'2-ORÇAMENTO'!HXY36</f>
        <v>0</v>
      </c>
      <c r="HXZ40" s="714">
        <f>'2-ORÇAMENTO'!HYB36</f>
        <v>0</v>
      </c>
      <c r="HYA40" s="713">
        <f>'2-ORÇAMENTO'!HYA36</f>
        <v>0</v>
      </c>
      <c r="HYB40" s="714">
        <f>'2-ORÇAMENTO'!HYD36</f>
        <v>0</v>
      </c>
      <c r="HYC40" s="713">
        <f>'2-ORÇAMENTO'!HYC36</f>
        <v>0</v>
      </c>
      <c r="HYD40" s="714">
        <f>'2-ORÇAMENTO'!HYF36</f>
        <v>0</v>
      </c>
      <c r="HYE40" s="713">
        <f>'2-ORÇAMENTO'!HYE36</f>
        <v>0</v>
      </c>
      <c r="HYF40" s="714">
        <f>'2-ORÇAMENTO'!HYH36</f>
        <v>0</v>
      </c>
      <c r="HYG40" s="713">
        <f>'2-ORÇAMENTO'!HYG36</f>
        <v>0</v>
      </c>
      <c r="HYH40" s="714">
        <f>'2-ORÇAMENTO'!HYJ36</f>
        <v>0</v>
      </c>
      <c r="HYI40" s="713">
        <f>'2-ORÇAMENTO'!HYI36</f>
        <v>0</v>
      </c>
      <c r="HYJ40" s="714">
        <f>'2-ORÇAMENTO'!HYL36</f>
        <v>0</v>
      </c>
      <c r="HYK40" s="713">
        <f>'2-ORÇAMENTO'!HYK36</f>
        <v>0</v>
      </c>
      <c r="HYL40" s="714">
        <f>'2-ORÇAMENTO'!HYN36</f>
        <v>0</v>
      </c>
      <c r="HYM40" s="713">
        <f>'2-ORÇAMENTO'!HYM36</f>
        <v>0</v>
      </c>
      <c r="HYN40" s="714">
        <f>'2-ORÇAMENTO'!HYP36</f>
        <v>0</v>
      </c>
      <c r="HYO40" s="713">
        <f>'2-ORÇAMENTO'!HYO36</f>
        <v>0</v>
      </c>
      <c r="HYP40" s="714">
        <f>'2-ORÇAMENTO'!HYR36</f>
        <v>0</v>
      </c>
      <c r="HYQ40" s="713">
        <f>'2-ORÇAMENTO'!HYQ36</f>
        <v>0</v>
      </c>
      <c r="HYR40" s="714">
        <f>'2-ORÇAMENTO'!HYT36</f>
        <v>0</v>
      </c>
      <c r="HYS40" s="713">
        <f>'2-ORÇAMENTO'!HYS36</f>
        <v>0</v>
      </c>
      <c r="HYT40" s="714">
        <f>'2-ORÇAMENTO'!HYV36</f>
        <v>0</v>
      </c>
      <c r="HYU40" s="713">
        <f>'2-ORÇAMENTO'!HYU36</f>
        <v>0</v>
      </c>
      <c r="HYV40" s="714">
        <f>'2-ORÇAMENTO'!HYX36</f>
        <v>0</v>
      </c>
      <c r="HYW40" s="713">
        <f>'2-ORÇAMENTO'!HYW36</f>
        <v>0</v>
      </c>
      <c r="HYX40" s="714">
        <f>'2-ORÇAMENTO'!HYZ36</f>
        <v>0</v>
      </c>
      <c r="HYY40" s="713">
        <f>'2-ORÇAMENTO'!HYY36</f>
        <v>0</v>
      </c>
      <c r="HYZ40" s="714">
        <f>'2-ORÇAMENTO'!HZB36</f>
        <v>0</v>
      </c>
      <c r="HZA40" s="713">
        <f>'2-ORÇAMENTO'!HZA36</f>
        <v>0</v>
      </c>
      <c r="HZB40" s="714">
        <f>'2-ORÇAMENTO'!HZD36</f>
        <v>0</v>
      </c>
      <c r="HZC40" s="713">
        <f>'2-ORÇAMENTO'!HZC36</f>
        <v>0</v>
      </c>
      <c r="HZD40" s="714">
        <f>'2-ORÇAMENTO'!HZF36</f>
        <v>0</v>
      </c>
      <c r="HZE40" s="713">
        <f>'2-ORÇAMENTO'!HZE36</f>
        <v>0</v>
      </c>
      <c r="HZF40" s="714">
        <f>'2-ORÇAMENTO'!HZH36</f>
        <v>0</v>
      </c>
      <c r="HZG40" s="713">
        <f>'2-ORÇAMENTO'!HZG36</f>
        <v>0</v>
      </c>
      <c r="HZH40" s="714">
        <f>'2-ORÇAMENTO'!HZJ36</f>
        <v>0</v>
      </c>
      <c r="HZI40" s="713">
        <f>'2-ORÇAMENTO'!HZI36</f>
        <v>0</v>
      </c>
      <c r="HZJ40" s="714">
        <f>'2-ORÇAMENTO'!HZL36</f>
        <v>0</v>
      </c>
      <c r="HZK40" s="713">
        <f>'2-ORÇAMENTO'!HZK36</f>
        <v>0</v>
      </c>
      <c r="HZL40" s="714">
        <f>'2-ORÇAMENTO'!HZN36</f>
        <v>0</v>
      </c>
      <c r="HZM40" s="713">
        <f>'2-ORÇAMENTO'!HZM36</f>
        <v>0</v>
      </c>
      <c r="HZN40" s="714">
        <f>'2-ORÇAMENTO'!HZP36</f>
        <v>0</v>
      </c>
      <c r="HZO40" s="713">
        <f>'2-ORÇAMENTO'!HZO36</f>
        <v>0</v>
      </c>
      <c r="HZP40" s="714">
        <f>'2-ORÇAMENTO'!HZR36</f>
        <v>0</v>
      </c>
      <c r="HZQ40" s="713">
        <f>'2-ORÇAMENTO'!HZQ36</f>
        <v>0</v>
      </c>
      <c r="HZR40" s="714">
        <f>'2-ORÇAMENTO'!HZT36</f>
        <v>0</v>
      </c>
      <c r="HZS40" s="713">
        <f>'2-ORÇAMENTO'!HZS36</f>
        <v>0</v>
      </c>
      <c r="HZT40" s="714">
        <f>'2-ORÇAMENTO'!HZV36</f>
        <v>0</v>
      </c>
      <c r="HZU40" s="713">
        <f>'2-ORÇAMENTO'!HZU36</f>
        <v>0</v>
      </c>
      <c r="HZV40" s="714">
        <f>'2-ORÇAMENTO'!HZX36</f>
        <v>0</v>
      </c>
      <c r="HZW40" s="713">
        <f>'2-ORÇAMENTO'!HZW36</f>
        <v>0</v>
      </c>
      <c r="HZX40" s="714">
        <f>'2-ORÇAMENTO'!HZZ36</f>
        <v>0</v>
      </c>
      <c r="HZY40" s="713">
        <f>'2-ORÇAMENTO'!HZY36</f>
        <v>0</v>
      </c>
      <c r="HZZ40" s="714">
        <f>'2-ORÇAMENTO'!IAB36</f>
        <v>0</v>
      </c>
      <c r="IAA40" s="713">
        <f>'2-ORÇAMENTO'!IAA36</f>
        <v>0</v>
      </c>
      <c r="IAB40" s="714">
        <f>'2-ORÇAMENTO'!IAD36</f>
        <v>0</v>
      </c>
      <c r="IAC40" s="713">
        <f>'2-ORÇAMENTO'!IAC36</f>
        <v>0</v>
      </c>
      <c r="IAD40" s="714">
        <f>'2-ORÇAMENTO'!IAF36</f>
        <v>0</v>
      </c>
      <c r="IAE40" s="713">
        <f>'2-ORÇAMENTO'!IAE36</f>
        <v>0</v>
      </c>
      <c r="IAF40" s="714">
        <f>'2-ORÇAMENTO'!IAH36</f>
        <v>0</v>
      </c>
      <c r="IAG40" s="713">
        <f>'2-ORÇAMENTO'!IAG36</f>
        <v>0</v>
      </c>
      <c r="IAH40" s="714">
        <f>'2-ORÇAMENTO'!IAJ36</f>
        <v>0</v>
      </c>
      <c r="IAI40" s="713">
        <f>'2-ORÇAMENTO'!IAI36</f>
        <v>0</v>
      </c>
      <c r="IAJ40" s="714">
        <f>'2-ORÇAMENTO'!IAL36</f>
        <v>0</v>
      </c>
      <c r="IAK40" s="713">
        <f>'2-ORÇAMENTO'!IAK36</f>
        <v>0</v>
      </c>
      <c r="IAL40" s="714">
        <f>'2-ORÇAMENTO'!IAN36</f>
        <v>0</v>
      </c>
      <c r="IAM40" s="713">
        <f>'2-ORÇAMENTO'!IAM36</f>
        <v>0</v>
      </c>
      <c r="IAN40" s="714">
        <f>'2-ORÇAMENTO'!IAP36</f>
        <v>0</v>
      </c>
      <c r="IAO40" s="713">
        <f>'2-ORÇAMENTO'!IAO36</f>
        <v>0</v>
      </c>
      <c r="IAP40" s="714">
        <f>'2-ORÇAMENTO'!IAR36</f>
        <v>0</v>
      </c>
      <c r="IAQ40" s="713">
        <f>'2-ORÇAMENTO'!IAQ36</f>
        <v>0</v>
      </c>
      <c r="IAR40" s="714">
        <f>'2-ORÇAMENTO'!IAT36</f>
        <v>0</v>
      </c>
      <c r="IAS40" s="713">
        <f>'2-ORÇAMENTO'!IAS36</f>
        <v>0</v>
      </c>
      <c r="IAT40" s="714">
        <f>'2-ORÇAMENTO'!IAV36</f>
        <v>0</v>
      </c>
      <c r="IAU40" s="713">
        <f>'2-ORÇAMENTO'!IAU36</f>
        <v>0</v>
      </c>
      <c r="IAV40" s="714">
        <f>'2-ORÇAMENTO'!IAX36</f>
        <v>0</v>
      </c>
      <c r="IAW40" s="713">
        <f>'2-ORÇAMENTO'!IAW36</f>
        <v>0</v>
      </c>
      <c r="IAX40" s="714">
        <f>'2-ORÇAMENTO'!IAZ36</f>
        <v>0</v>
      </c>
      <c r="IAY40" s="713">
        <f>'2-ORÇAMENTO'!IAY36</f>
        <v>0</v>
      </c>
      <c r="IAZ40" s="714">
        <f>'2-ORÇAMENTO'!IBB36</f>
        <v>0</v>
      </c>
      <c r="IBA40" s="713">
        <f>'2-ORÇAMENTO'!IBA36</f>
        <v>0</v>
      </c>
      <c r="IBB40" s="714">
        <f>'2-ORÇAMENTO'!IBD36</f>
        <v>0</v>
      </c>
      <c r="IBC40" s="713">
        <f>'2-ORÇAMENTO'!IBC36</f>
        <v>0</v>
      </c>
      <c r="IBD40" s="714">
        <f>'2-ORÇAMENTO'!IBF36</f>
        <v>0</v>
      </c>
      <c r="IBE40" s="713">
        <f>'2-ORÇAMENTO'!IBE36</f>
        <v>0</v>
      </c>
      <c r="IBF40" s="714">
        <f>'2-ORÇAMENTO'!IBH36</f>
        <v>0</v>
      </c>
      <c r="IBG40" s="713">
        <f>'2-ORÇAMENTO'!IBG36</f>
        <v>0</v>
      </c>
      <c r="IBH40" s="714">
        <f>'2-ORÇAMENTO'!IBJ36</f>
        <v>0</v>
      </c>
      <c r="IBI40" s="713">
        <f>'2-ORÇAMENTO'!IBI36</f>
        <v>0</v>
      </c>
      <c r="IBJ40" s="714">
        <f>'2-ORÇAMENTO'!IBL36</f>
        <v>0</v>
      </c>
      <c r="IBK40" s="713">
        <f>'2-ORÇAMENTO'!IBK36</f>
        <v>0</v>
      </c>
      <c r="IBL40" s="714">
        <f>'2-ORÇAMENTO'!IBN36</f>
        <v>0</v>
      </c>
      <c r="IBM40" s="713">
        <f>'2-ORÇAMENTO'!IBM36</f>
        <v>0</v>
      </c>
      <c r="IBN40" s="714">
        <f>'2-ORÇAMENTO'!IBP36</f>
        <v>0</v>
      </c>
      <c r="IBO40" s="713">
        <f>'2-ORÇAMENTO'!IBO36</f>
        <v>0</v>
      </c>
      <c r="IBP40" s="714">
        <f>'2-ORÇAMENTO'!IBR36</f>
        <v>0</v>
      </c>
      <c r="IBQ40" s="713">
        <f>'2-ORÇAMENTO'!IBQ36</f>
        <v>0</v>
      </c>
      <c r="IBR40" s="714">
        <f>'2-ORÇAMENTO'!IBT36</f>
        <v>0</v>
      </c>
      <c r="IBS40" s="713">
        <f>'2-ORÇAMENTO'!IBS36</f>
        <v>0</v>
      </c>
      <c r="IBT40" s="714">
        <f>'2-ORÇAMENTO'!IBV36</f>
        <v>0</v>
      </c>
      <c r="IBU40" s="713">
        <f>'2-ORÇAMENTO'!IBU36</f>
        <v>0</v>
      </c>
      <c r="IBV40" s="714">
        <f>'2-ORÇAMENTO'!IBX36</f>
        <v>0</v>
      </c>
      <c r="IBW40" s="713">
        <f>'2-ORÇAMENTO'!IBW36</f>
        <v>0</v>
      </c>
      <c r="IBX40" s="714">
        <f>'2-ORÇAMENTO'!IBZ36</f>
        <v>0</v>
      </c>
      <c r="IBY40" s="713">
        <f>'2-ORÇAMENTO'!IBY36</f>
        <v>0</v>
      </c>
      <c r="IBZ40" s="714">
        <f>'2-ORÇAMENTO'!ICB36</f>
        <v>0</v>
      </c>
      <c r="ICA40" s="713">
        <f>'2-ORÇAMENTO'!ICA36</f>
        <v>0</v>
      </c>
      <c r="ICB40" s="714">
        <f>'2-ORÇAMENTO'!ICD36</f>
        <v>0</v>
      </c>
      <c r="ICC40" s="713">
        <f>'2-ORÇAMENTO'!ICC36</f>
        <v>0</v>
      </c>
      <c r="ICD40" s="714">
        <f>'2-ORÇAMENTO'!ICF36</f>
        <v>0</v>
      </c>
      <c r="ICE40" s="713">
        <f>'2-ORÇAMENTO'!ICE36</f>
        <v>0</v>
      </c>
      <c r="ICF40" s="714">
        <f>'2-ORÇAMENTO'!ICH36</f>
        <v>0</v>
      </c>
      <c r="ICG40" s="713">
        <f>'2-ORÇAMENTO'!ICG36</f>
        <v>0</v>
      </c>
      <c r="ICH40" s="714">
        <f>'2-ORÇAMENTO'!ICJ36</f>
        <v>0</v>
      </c>
      <c r="ICI40" s="713">
        <f>'2-ORÇAMENTO'!ICI36</f>
        <v>0</v>
      </c>
      <c r="ICJ40" s="714">
        <f>'2-ORÇAMENTO'!ICL36</f>
        <v>0</v>
      </c>
      <c r="ICK40" s="713">
        <f>'2-ORÇAMENTO'!ICK36</f>
        <v>0</v>
      </c>
      <c r="ICL40" s="714">
        <f>'2-ORÇAMENTO'!ICN36</f>
        <v>0</v>
      </c>
      <c r="ICM40" s="713">
        <f>'2-ORÇAMENTO'!ICM36</f>
        <v>0</v>
      </c>
      <c r="ICN40" s="714">
        <f>'2-ORÇAMENTO'!ICP36</f>
        <v>0</v>
      </c>
      <c r="ICO40" s="713">
        <f>'2-ORÇAMENTO'!ICO36</f>
        <v>0</v>
      </c>
      <c r="ICP40" s="714">
        <f>'2-ORÇAMENTO'!ICR36</f>
        <v>0</v>
      </c>
      <c r="ICQ40" s="713">
        <f>'2-ORÇAMENTO'!ICQ36</f>
        <v>0</v>
      </c>
      <c r="ICR40" s="714">
        <f>'2-ORÇAMENTO'!ICT36</f>
        <v>0</v>
      </c>
      <c r="ICS40" s="713">
        <f>'2-ORÇAMENTO'!ICS36</f>
        <v>0</v>
      </c>
      <c r="ICT40" s="714">
        <f>'2-ORÇAMENTO'!ICV36</f>
        <v>0</v>
      </c>
      <c r="ICU40" s="713">
        <f>'2-ORÇAMENTO'!ICU36</f>
        <v>0</v>
      </c>
      <c r="ICV40" s="714">
        <f>'2-ORÇAMENTO'!ICX36</f>
        <v>0</v>
      </c>
      <c r="ICW40" s="713">
        <f>'2-ORÇAMENTO'!ICW36</f>
        <v>0</v>
      </c>
      <c r="ICX40" s="714">
        <f>'2-ORÇAMENTO'!ICZ36</f>
        <v>0</v>
      </c>
      <c r="ICY40" s="713">
        <f>'2-ORÇAMENTO'!ICY36</f>
        <v>0</v>
      </c>
      <c r="ICZ40" s="714">
        <f>'2-ORÇAMENTO'!IDB36</f>
        <v>0</v>
      </c>
      <c r="IDA40" s="713">
        <f>'2-ORÇAMENTO'!IDA36</f>
        <v>0</v>
      </c>
      <c r="IDB40" s="714">
        <f>'2-ORÇAMENTO'!IDD36</f>
        <v>0</v>
      </c>
      <c r="IDC40" s="713">
        <f>'2-ORÇAMENTO'!IDC36</f>
        <v>0</v>
      </c>
      <c r="IDD40" s="714">
        <f>'2-ORÇAMENTO'!IDF36</f>
        <v>0</v>
      </c>
      <c r="IDE40" s="713">
        <f>'2-ORÇAMENTO'!IDE36</f>
        <v>0</v>
      </c>
      <c r="IDF40" s="714">
        <f>'2-ORÇAMENTO'!IDH36</f>
        <v>0</v>
      </c>
      <c r="IDG40" s="713">
        <f>'2-ORÇAMENTO'!IDG36</f>
        <v>0</v>
      </c>
      <c r="IDH40" s="714">
        <f>'2-ORÇAMENTO'!IDJ36</f>
        <v>0</v>
      </c>
      <c r="IDI40" s="713">
        <f>'2-ORÇAMENTO'!IDI36</f>
        <v>0</v>
      </c>
      <c r="IDJ40" s="714">
        <f>'2-ORÇAMENTO'!IDL36</f>
        <v>0</v>
      </c>
      <c r="IDK40" s="713">
        <f>'2-ORÇAMENTO'!IDK36</f>
        <v>0</v>
      </c>
      <c r="IDL40" s="714">
        <f>'2-ORÇAMENTO'!IDN36</f>
        <v>0</v>
      </c>
      <c r="IDM40" s="713">
        <f>'2-ORÇAMENTO'!IDM36</f>
        <v>0</v>
      </c>
      <c r="IDN40" s="714">
        <f>'2-ORÇAMENTO'!IDP36</f>
        <v>0</v>
      </c>
      <c r="IDO40" s="713">
        <f>'2-ORÇAMENTO'!IDO36</f>
        <v>0</v>
      </c>
      <c r="IDP40" s="714">
        <f>'2-ORÇAMENTO'!IDR36</f>
        <v>0</v>
      </c>
      <c r="IDQ40" s="713">
        <f>'2-ORÇAMENTO'!IDQ36</f>
        <v>0</v>
      </c>
      <c r="IDR40" s="714">
        <f>'2-ORÇAMENTO'!IDT36</f>
        <v>0</v>
      </c>
      <c r="IDS40" s="713">
        <f>'2-ORÇAMENTO'!IDS36</f>
        <v>0</v>
      </c>
      <c r="IDT40" s="714">
        <f>'2-ORÇAMENTO'!IDV36</f>
        <v>0</v>
      </c>
      <c r="IDU40" s="713">
        <f>'2-ORÇAMENTO'!IDU36</f>
        <v>0</v>
      </c>
      <c r="IDV40" s="714">
        <f>'2-ORÇAMENTO'!IDX36</f>
        <v>0</v>
      </c>
      <c r="IDW40" s="713">
        <f>'2-ORÇAMENTO'!IDW36</f>
        <v>0</v>
      </c>
      <c r="IDX40" s="714">
        <f>'2-ORÇAMENTO'!IDZ36</f>
        <v>0</v>
      </c>
      <c r="IDY40" s="713">
        <f>'2-ORÇAMENTO'!IDY36</f>
        <v>0</v>
      </c>
      <c r="IDZ40" s="714">
        <f>'2-ORÇAMENTO'!IEB36</f>
        <v>0</v>
      </c>
      <c r="IEA40" s="713">
        <f>'2-ORÇAMENTO'!IEA36</f>
        <v>0</v>
      </c>
      <c r="IEB40" s="714">
        <f>'2-ORÇAMENTO'!IED36</f>
        <v>0</v>
      </c>
      <c r="IEC40" s="713">
        <f>'2-ORÇAMENTO'!IEC36</f>
        <v>0</v>
      </c>
      <c r="IED40" s="714">
        <f>'2-ORÇAMENTO'!IEF36</f>
        <v>0</v>
      </c>
      <c r="IEE40" s="713">
        <f>'2-ORÇAMENTO'!IEE36</f>
        <v>0</v>
      </c>
      <c r="IEF40" s="714">
        <f>'2-ORÇAMENTO'!IEH36</f>
        <v>0</v>
      </c>
      <c r="IEG40" s="713">
        <f>'2-ORÇAMENTO'!IEG36</f>
        <v>0</v>
      </c>
      <c r="IEH40" s="714">
        <f>'2-ORÇAMENTO'!IEJ36</f>
        <v>0</v>
      </c>
      <c r="IEI40" s="713">
        <f>'2-ORÇAMENTO'!IEI36</f>
        <v>0</v>
      </c>
      <c r="IEJ40" s="714">
        <f>'2-ORÇAMENTO'!IEL36</f>
        <v>0</v>
      </c>
      <c r="IEK40" s="713">
        <f>'2-ORÇAMENTO'!IEK36</f>
        <v>0</v>
      </c>
      <c r="IEL40" s="714">
        <f>'2-ORÇAMENTO'!IEN36</f>
        <v>0</v>
      </c>
      <c r="IEM40" s="713">
        <f>'2-ORÇAMENTO'!IEM36</f>
        <v>0</v>
      </c>
      <c r="IEN40" s="714">
        <f>'2-ORÇAMENTO'!IEP36</f>
        <v>0</v>
      </c>
      <c r="IEO40" s="713">
        <f>'2-ORÇAMENTO'!IEO36</f>
        <v>0</v>
      </c>
      <c r="IEP40" s="714">
        <f>'2-ORÇAMENTO'!IER36</f>
        <v>0</v>
      </c>
      <c r="IEQ40" s="713">
        <f>'2-ORÇAMENTO'!IEQ36</f>
        <v>0</v>
      </c>
      <c r="IER40" s="714">
        <f>'2-ORÇAMENTO'!IET36</f>
        <v>0</v>
      </c>
      <c r="IES40" s="713">
        <f>'2-ORÇAMENTO'!IES36</f>
        <v>0</v>
      </c>
      <c r="IET40" s="714">
        <f>'2-ORÇAMENTO'!IEV36</f>
        <v>0</v>
      </c>
      <c r="IEU40" s="713">
        <f>'2-ORÇAMENTO'!IEU36</f>
        <v>0</v>
      </c>
      <c r="IEV40" s="714">
        <f>'2-ORÇAMENTO'!IEX36</f>
        <v>0</v>
      </c>
      <c r="IEW40" s="713">
        <f>'2-ORÇAMENTO'!IEW36</f>
        <v>0</v>
      </c>
      <c r="IEX40" s="714">
        <f>'2-ORÇAMENTO'!IEZ36</f>
        <v>0</v>
      </c>
      <c r="IEY40" s="713">
        <f>'2-ORÇAMENTO'!IEY36</f>
        <v>0</v>
      </c>
      <c r="IEZ40" s="714">
        <f>'2-ORÇAMENTO'!IFB36</f>
        <v>0</v>
      </c>
      <c r="IFA40" s="713">
        <f>'2-ORÇAMENTO'!IFA36</f>
        <v>0</v>
      </c>
      <c r="IFB40" s="714">
        <f>'2-ORÇAMENTO'!IFD36</f>
        <v>0</v>
      </c>
      <c r="IFC40" s="713">
        <f>'2-ORÇAMENTO'!IFC36</f>
        <v>0</v>
      </c>
      <c r="IFD40" s="714">
        <f>'2-ORÇAMENTO'!IFF36</f>
        <v>0</v>
      </c>
      <c r="IFE40" s="713">
        <f>'2-ORÇAMENTO'!IFE36</f>
        <v>0</v>
      </c>
      <c r="IFF40" s="714">
        <f>'2-ORÇAMENTO'!IFH36</f>
        <v>0</v>
      </c>
      <c r="IFG40" s="713">
        <f>'2-ORÇAMENTO'!IFG36</f>
        <v>0</v>
      </c>
      <c r="IFH40" s="714">
        <f>'2-ORÇAMENTO'!IFJ36</f>
        <v>0</v>
      </c>
      <c r="IFI40" s="713">
        <f>'2-ORÇAMENTO'!IFI36</f>
        <v>0</v>
      </c>
      <c r="IFJ40" s="714">
        <f>'2-ORÇAMENTO'!IFL36</f>
        <v>0</v>
      </c>
      <c r="IFK40" s="713">
        <f>'2-ORÇAMENTO'!IFK36</f>
        <v>0</v>
      </c>
      <c r="IFL40" s="714">
        <f>'2-ORÇAMENTO'!IFN36</f>
        <v>0</v>
      </c>
      <c r="IFM40" s="713">
        <f>'2-ORÇAMENTO'!IFM36</f>
        <v>0</v>
      </c>
      <c r="IFN40" s="714">
        <f>'2-ORÇAMENTO'!IFP36</f>
        <v>0</v>
      </c>
      <c r="IFO40" s="713">
        <f>'2-ORÇAMENTO'!IFO36</f>
        <v>0</v>
      </c>
      <c r="IFP40" s="714">
        <f>'2-ORÇAMENTO'!IFR36</f>
        <v>0</v>
      </c>
      <c r="IFQ40" s="713">
        <f>'2-ORÇAMENTO'!IFQ36</f>
        <v>0</v>
      </c>
      <c r="IFR40" s="714">
        <f>'2-ORÇAMENTO'!IFT36</f>
        <v>0</v>
      </c>
      <c r="IFS40" s="713">
        <f>'2-ORÇAMENTO'!IFS36</f>
        <v>0</v>
      </c>
      <c r="IFT40" s="714">
        <f>'2-ORÇAMENTO'!IFV36</f>
        <v>0</v>
      </c>
      <c r="IFU40" s="713">
        <f>'2-ORÇAMENTO'!IFU36</f>
        <v>0</v>
      </c>
      <c r="IFV40" s="714">
        <f>'2-ORÇAMENTO'!IFX36</f>
        <v>0</v>
      </c>
      <c r="IFW40" s="713">
        <f>'2-ORÇAMENTO'!IFW36</f>
        <v>0</v>
      </c>
      <c r="IFX40" s="714">
        <f>'2-ORÇAMENTO'!IFZ36</f>
        <v>0</v>
      </c>
      <c r="IFY40" s="713">
        <f>'2-ORÇAMENTO'!IFY36</f>
        <v>0</v>
      </c>
      <c r="IFZ40" s="714">
        <f>'2-ORÇAMENTO'!IGB36</f>
        <v>0</v>
      </c>
      <c r="IGA40" s="713">
        <f>'2-ORÇAMENTO'!IGA36</f>
        <v>0</v>
      </c>
      <c r="IGB40" s="714">
        <f>'2-ORÇAMENTO'!IGD36</f>
        <v>0</v>
      </c>
      <c r="IGC40" s="713">
        <f>'2-ORÇAMENTO'!IGC36</f>
        <v>0</v>
      </c>
      <c r="IGD40" s="714">
        <f>'2-ORÇAMENTO'!IGF36</f>
        <v>0</v>
      </c>
      <c r="IGE40" s="713">
        <f>'2-ORÇAMENTO'!IGE36</f>
        <v>0</v>
      </c>
      <c r="IGF40" s="714">
        <f>'2-ORÇAMENTO'!IGH36</f>
        <v>0</v>
      </c>
      <c r="IGG40" s="713">
        <f>'2-ORÇAMENTO'!IGG36</f>
        <v>0</v>
      </c>
      <c r="IGH40" s="714">
        <f>'2-ORÇAMENTO'!IGJ36</f>
        <v>0</v>
      </c>
      <c r="IGI40" s="713">
        <f>'2-ORÇAMENTO'!IGI36</f>
        <v>0</v>
      </c>
      <c r="IGJ40" s="714">
        <f>'2-ORÇAMENTO'!IGL36</f>
        <v>0</v>
      </c>
      <c r="IGK40" s="713">
        <f>'2-ORÇAMENTO'!IGK36</f>
        <v>0</v>
      </c>
      <c r="IGL40" s="714">
        <f>'2-ORÇAMENTO'!IGN36</f>
        <v>0</v>
      </c>
      <c r="IGM40" s="713">
        <f>'2-ORÇAMENTO'!IGM36</f>
        <v>0</v>
      </c>
      <c r="IGN40" s="714">
        <f>'2-ORÇAMENTO'!IGP36</f>
        <v>0</v>
      </c>
      <c r="IGO40" s="713">
        <f>'2-ORÇAMENTO'!IGO36</f>
        <v>0</v>
      </c>
      <c r="IGP40" s="714">
        <f>'2-ORÇAMENTO'!IGR36</f>
        <v>0</v>
      </c>
      <c r="IGQ40" s="713">
        <f>'2-ORÇAMENTO'!IGQ36</f>
        <v>0</v>
      </c>
      <c r="IGR40" s="714">
        <f>'2-ORÇAMENTO'!IGT36</f>
        <v>0</v>
      </c>
      <c r="IGS40" s="713">
        <f>'2-ORÇAMENTO'!IGS36</f>
        <v>0</v>
      </c>
      <c r="IGT40" s="714">
        <f>'2-ORÇAMENTO'!IGV36</f>
        <v>0</v>
      </c>
      <c r="IGU40" s="713">
        <f>'2-ORÇAMENTO'!IGU36</f>
        <v>0</v>
      </c>
      <c r="IGV40" s="714">
        <f>'2-ORÇAMENTO'!IGX36</f>
        <v>0</v>
      </c>
      <c r="IGW40" s="713">
        <f>'2-ORÇAMENTO'!IGW36</f>
        <v>0</v>
      </c>
      <c r="IGX40" s="714">
        <f>'2-ORÇAMENTO'!IGZ36</f>
        <v>0</v>
      </c>
      <c r="IGY40" s="713">
        <f>'2-ORÇAMENTO'!IGY36</f>
        <v>0</v>
      </c>
      <c r="IGZ40" s="714">
        <f>'2-ORÇAMENTO'!IHB36</f>
        <v>0</v>
      </c>
      <c r="IHA40" s="713">
        <f>'2-ORÇAMENTO'!IHA36</f>
        <v>0</v>
      </c>
      <c r="IHB40" s="714">
        <f>'2-ORÇAMENTO'!IHD36</f>
        <v>0</v>
      </c>
      <c r="IHC40" s="713">
        <f>'2-ORÇAMENTO'!IHC36</f>
        <v>0</v>
      </c>
      <c r="IHD40" s="714">
        <f>'2-ORÇAMENTO'!IHF36</f>
        <v>0</v>
      </c>
      <c r="IHE40" s="713">
        <f>'2-ORÇAMENTO'!IHE36</f>
        <v>0</v>
      </c>
      <c r="IHF40" s="714">
        <f>'2-ORÇAMENTO'!IHH36</f>
        <v>0</v>
      </c>
      <c r="IHG40" s="713">
        <f>'2-ORÇAMENTO'!IHG36</f>
        <v>0</v>
      </c>
      <c r="IHH40" s="714">
        <f>'2-ORÇAMENTO'!IHJ36</f>
        <v>0</v>
      </c>
      <c r="IHI40" s="713">
        <f>'2-ORÇAMENTO'!IHI36</f>
        <v>0</v>
      </c>
      <c r="IHJ40" s="714">
        <f>'2-ORÇAMENTO'!IHL36</f>
        <v>0</v>
      </c>
      <c r="IHK40" s="713">
        <f>'2-ORÇAMENTO'!IHK36</f>
        <v>0</v>
      </c>
      <c r="IHL40" s="714">
        <f>'2-ORÇAMENTO'!IHN36</f>
        <v>0</v>
      </c>
      <c r="IHM40" s="713">
        <f>'2-ORÇAMENTO'!IHM36</f>
        <v>0</v>
      </c>
      <c r="IHN40" s="714">
        <f>'2-ORÇAMENTO'!IHP36</f>
        <v>0</v>
      </c>
      <c r="IHO40" s="713">
        <f>'2-ORÇAMENTO'!IHO36</f>
        <v>0</v>
      </c>
      <c r="IHP40" s="714">
        <f>'2-ORÇAMENTO'!IHR36</f>
        <v>0</v>
      </c>
      <c r="IHQ40" s="713">
        <f>'2-ORÇAMENTO'!IHQ36</f>
        <v>0</v>
      </c>
      <c r="IHR40" s="714">
        <f>'2-ORÇAMENTO'!IHT36</f>
        <v>0</v>
      </c>
      <c r="IHS40" s="713">
        <f>'2-ORÇAMENTO'!IHS36</f>
        <v>0</v>
      </c>
      <c r="IHT40" s="714">
        <f>'2-ORÇAMENTO'!IHV36</f>
        <v>0</v>
      </c>
      <c r="IHU40" s="713">
        <f>'2-ORÇAMENTO'!IHU36</f>
        <v>0</v>
      </c>
      <c r="IHV40" s="714">
        <f>'2-ORÇAMENTO'!IHX36</f>
        <v>0</v>
      </c>
      <c r="IHW40" s="713">
        <f>'2-ORÇAMENTO'!IHW36</f>
        <v>0</v>
      </c>
      <c r="IHX40" s="714">
        <f>'2-ORÇAMENTO'!IHZ36</f>
        <v>0</v>
      </c>
      <c r="IHY40" s="713">
        <f>'2-ORÇAMENTO'!IHY36</f>
        <v>0</v>
      </c>
      <c r="IHZ40" s="714">
        <f>'2-ORÇAMENTO'!IIB36</f>
        <v>0</v>
      </c>
      <c r="IIA40" s="713">
        <f>'2-ORÇAMENTO'!IIA36</f>
        <v>0</v>
      </c>
      <c r="IIB40" s="714">
        <f>'2-ORÇAMENTO'!IID36</f>
        <v>0</v>
      </c>
      <c r="IIC40" s="713">
        <f>'2-ORÇAMENTO'!IIC36</f>
        <v>0</v>
      </c>
      <c r="IID40" s="714">
        <f>'2-ORÇAMENTO'!IIF36</f>
        <v>0</v>
      </c>
      <c r="IIE40" s="713">
        <f>'2-ORÇAMENTO'!IIE36</f>
        <v>0</v>
      </c>
      <c r="IIF40" s="714">
        <f>'2-ORÇAMENTO'!IIH36</f>
        <v>0</v>
      </c>
      <c r="IIG40" s="713">
        <f>'2-ORÇAMENTO'!IIG36</f>
        <v>0</v>
      </c>
      <c r="IIH40" s="714">
        <f>'2-ORÇAMENTO'!IIJ36</f>
        <v>0</v>
      </c>
      <c r="III40" s="713">
        <f>'2-ORÇAMENTO'!III36</f>
        <v>0</v>
      </c>
      <c r="IIJ40" s="714">
        <f>'2-ORÇAMENTO'!IIL36</f>
        <v>0</v>
      </c>
      <c r="IIK40" s="713">
        <f>'2-ORÇAMENTO'!IIK36</f>
        <v>0</v>
      </c>
      <c r="IIL40" s="714">
        <f>'2-ORÇAMENTO'!IIN36</f>
        <v>0</v>
      </c>
      <c r="IIM40" s="713">
        <f>'2-ORÇAMENTO'!IIM36</f>
        <v>0</v>
      </c>
      <c r="IIN40" s="714">
        <f>'2-ORÇAMENTO'!IIP36</f>
        <v>0</v>
      </c>
      <c r="IIO40" s="713">
        <f>'2-ORÇAMENTO'!IIO36</f>
        <v>0</v>
      </c>
      <c r="IIP40" s="714">
        <f>'2-ORÇAMENTO'!IIR36</f>
        <v>0</v>
      </c>
      <c r="IIQ40" s="713">
        <f>'2-ORÇAMENTO'!IIQ36</f>
        <v>0</v>
      </c>
      <c r="IIR40" s="714">
        <f>'2-ORÇAMENTO'!IIT36</f>
        <v>0</v>
      </c>
      <c r="IIS40" s="713">
        <f>'2-ORÇAMENTO'!IIS36</f>
        <v>0</v>
      </c>
      <c r="IIT40" s="714">
        <f>'2-ORÇAMENTO'!IIV36</f>
        <v>0</v>
      </c>
      <c r="IIU40" s="713">
        <f>'2-ORÇAMENTO'!IIU36</f>
        <v>0</v>
      </c>
      <c r="IIV40" s="714">
        <f>'2-ORÇAMENTO'!IIX36</f>
        <v>0</v>
      </c>
      <c r="IIW40" s="713">
        <f>'2-ORÇAMENTO'!IIW36</f>
        <v>0</v>
      </c>
      <c r="IIX40" s="714">
        <f>'2-ORÇAMENTO'!IIZ36</f>
        <v>0</v>
      </c>
      <c r="IIY40" s="713">
        <f>'2-ORÇAMENTO'!IIY36</f>
        <v>0</v>
      </c>
      <c r="IIZ40" s="714">
        <f>'2-ORÇAMENTO'!IJB36</f>
        <v>0</v>
      </c>
      <c r="IJA40" s="713">
        <f>'2-ORÇAMENTO'!IJA36</f>
        <v>0</v>
      </c>
      <c r="IJB40" s="714">
        <f>'2-ORÇAMENTO'!IJD36</f>
        <v>0</v>
      </c>
      <c r="IJC40" s="713">
        <f>'2-ORÇAMENTO'!IJC36</f>
        <v>0</v>
      </c>
      <c r="IJD40" s="714">
        <f>'2-ORÇAMENTO'!IJF36</f>
        <v>0</v>
      </c>
      <c r="IJE40" s="713">
        <f>'2-ORÇAMENTO'!IJE36</f>
        <v>0</v>
      </c>
      <c r="IJF40" s="714">
        <f>'2-ORÇAMENTO'!IJH36</f>
        <v>0</v>
      </c>
      <c r="IJG40" s="713">
        <f>'2-ORÇAMENTO'!IJG36</f>
        <v>0</v>
      </c>
      <c r="IJH40" s="714">
        <f>'2-ORÇAMENTO'!IJJ36</f>
        <v>0</v>
      </c>
      <c r="IJI40" s="713">
        <f>'2-ORÇAMENTO'!IJI36</f>
        <v>0</v>
      </c>
      <c r="IJJ40" s="714">
        <f>'2-ORÇAMENTO'!IJL36</f>
        <v>0</v>
      </c>
      <c r="IJK40" s="713">
        <f>'2-ORÇAMENTO'!IJK36</f>
        <v>0</v>
      </c>
      <c r="IJL40" s="714">
        <f>'2-ORÇAMENTO'!IJN36</f>
        <v>0</v>
      </c>
      <c r="IJM40" s="713">
        <f>'2-ORÇAMENTO'!IJM36</f>
        <v>0</v>
      </c>
      <c r="IJN40" s="714">
        <f>'2-ORÇAMENTO'!IJP36</f>
        <v>0</v>
      </c>
      <c r="IJO40" s="713">
        <f>'2-ORÇAMENTO'!IJO36</f>
        <v>0</v>
      </c>
      <c r="IJP40" s="714">
        <f>'2-ORÇAMENTO'!IJR36</f>
        <v>0</v>
      </c>
      <c r="IJQ40" s="713">
        <f>'2-ORÇAMENTO'!IJQ36</f>
        <v>0</v>
      </c>
      <c r="IJR40" s="714">
        <f>'2-ORÇAMENTO'!IJT36</f>
        <v>0</v>
      </c>
      <c r="IJS40" s="713">
        <f>'2-ORÇAMENTO'!IJS36</f>
        <v>0</v>
      </c>
      <c r="IJT40" s="714">
        <f>'2-ORÇAMENTO'!IJV36</f>
        <v>0</v>
      </c>
      <c r="IJU40" s="713">
        <f>'2-ORÇAMENTO'!IJU36</f>
        <v>0</v>
      </c>
      <c r="IJV40" s="714">
        <f>'2-ORÇAMENTO'!IJX36</f>
        <v>0</v>
      </c>
      <c r="IJW40" s="713">
        <f>'2-ORÇAMENTO'!IJW36</f>
        <v>0</v>
      </c>
      <c r="IJX40" s="714">
        <f>'2-ORÇAMENTO'!IJZ36</f>
        <v>0</v>
      </c>
      <c r="IJY40" s="713">
        <f>'2-ORÇAMENTO'!IJY36</f>
        <v>0</v>
      </c>
      <c r="IJZ40" s="714">
        <f>'2-ORÇAMENTO'!IKB36</f>
        <v>0</v>
      </c>
      <c r="IKA40" s="713">
        <f>'2-ORÇAMENTO'!IKA36</f>
        <v>0</v>
      </c>
      <c r="IKB40" s="714">
        <f>'2-ORÇAMENTO'!IKD36</f>
        <v>0</v>
      </c>
      <c r="IKC40" s="713">
        <f>'2-ORÇAMENTO'!IKC36</f>
        <v>0</v>
      </c>
      <c r="IKD40" s="714">
        <f>'2-ORÇAMENTO'!IKF36</f>
        <v>0</v>
      </c>
      <c r="IKE40" s="713">
        <f>'2-ORÇAMENTO'!IKE36</f>
        <v>0</v>
      </c>
      <c r="IKF40" s="714">
        <f>'2-ORÇAMENTO'!IKH36</f>
        <v>0</v>
      </c>
      <c r="IKG40" s="713">
        <f>'2-ORÇAMENTO'!IKG36</f>
        <v>0</v>
      </c>
      <c r="IKH40" s="714">
        <f>'2-ORÇAMENTO'!IKJ36</f>
        <v>0</v>
      </c>
      <c r="IKI40" s="713">
        <f>'2-ORÇAMENTO'!IKI36</f>
        <v>0</v>
      </c>
      <c r="IKJ40" s="714">
        <f>'2-ORÇAMENTO'!IKL36</f>
        <v>0</v>
      </c>
      <c r="IKK40" s="713">
        <f>'2-ORÇAMENTO'!IKK36</f>
        <v>0</v>
      </c>
      <c r="IKL40" s="714">
        <f>'2-ORÇAMENTO'!IKN36</f>
        <v>0</v>
      </c>
      <c r="IKM40" s="713">
        <f>'2-ORÇAMENTO'!IKM36</f>
        <v>0</v>
      </c>
      <c r="IKN40" s="714">
        <f>'2-ORÇAMENTO'!IKP36</f>
        <v>0</v>
      </c>
      <c r="IKO40" s="713">
        <f>'2-ORÇAMENTO'!IKO36</f>
        <v>0</v>
      </c>
      <c r="IKP40" s="714">
        <f>'2-ORÇAMENTO'!IKR36</f>
        <v>0</v>
      </c>
      <c r="IKQ40" s="713">
        <f>'2-ORÇAMENTO'!IKQ36</f>
        <v>0</v>
      </c>
      <c r="IKR40" s="714">
        <f>'2-ORÇAMENTO'!IKT36</f>
        <v>0</v>
      </c>
      <c r="IKS40" s="713">
        <f>'2-ORÇAMENTO'!IKS36</f>
        <v>0</v>
      </c>
      <c r="IKT40" s="714">
        <f>'2-ORÇAMENTO'!IKV36</f>
        <v>0</v>
      </c>
      <c r="IKU40" s="713">
        <f>'2-ORÇAMENTO'!IKU36</f>
        <v>0</v>
      </c>
      <c r="IKV40" s="714">
        <f>'2-ORÇAMENTO'!IKX36</f>
        <v>0</v>
      </c>
      <c r="IKW40" s="713">
        <f>'2-ORÇAMENTO'!IKW36</f>
        <v>0</v>
      </c>
      <c r="IKX40" s="714">
        <f>'2-ORÇAMENTO'!IKZ36</f>
        <v>0</v>
      </c>
      <c r="IKY40" s="713">
        <f>'2-ORÇAMENTO'!IKY36</f>
        <v>0</v>
      </c>
      <c r="IKZ40" s="714">
        <f>'2-ORÇAMENTO'!ILB36</f>
        <v>0</v>
      </c>
      <c r="ILA40" s="713">
        <f>'2-ORÇAMENTO'!ILA36</f>
        <v>0</v>
      </c>
      <c r="ILB40" s="714">
        <f>'2-ORÇAMENTO'!ILD36</f>
        <v>0</v>
      </c>
      <c r="ILC40" s="713">
        <f>'2-ORÇAMENTO'!ILC36</f>
        <v>0</v>
      </c>
      <c r="ILD40" s="714">
        <f>'2-ORÇAMENTO'!ILF36</f>
        <v>0</v>
      </c>
      <c r="ILE40" s="713">
        <f>'2-ORÇAMENTO'!ILE36</f>
        <v>0</v>
      </c>
      <c r="ILF40" s="714">
        <f>'2-ORÇAMENTO'!ILH36</f>
        <v>0</v>
      </c>
      <c r="ILG40" s="713">
        <f>'2-ORÇAMENTO'!ILG36</f>
        <v>0</v>
      </c>
      <c r="ILH40" s="714">
        <f>'2-ORÇAMENTO'!ILJ36</f>
        <v>0</v>
      </c>
      <c r="ILI40" s="713">
        <f>'2-ORÇAMENTO'!ILI36</f>
        <v>0</v>
      </c>
      <c r="ILJ40" s="714">
        <f>'2-ORÇAMENTO'!ILL36</f>
        <v>0</v>
      </c>
      <c r="ILK40" s="713">
        <f>'2-ORÇAMENTO'!ILK36</f>
        <v>0</v>
      </c>
      <c r="ILL40" s="714">
        <f>'2-ORÇAMENTO'!ILN36</f>
        <v>0</v>
      </c>
      <c r="ILM40" s="713">
        <f>'2-ORÇAMENTO'!ILM36</f>
        <v>0</v>
      </c>
      <c r="ILN40" s="714">
        <f>'2-ORÇAMENTO'!ILP36</f>
        <v>0</v>
      </c>
      <c r="ILO40" s="713">
        <f>'2-ORÇAMENTO'!ILO36</f>
        <v>0</v>
      </c>
      <c r="ILP40" s="714">
        <f>'2-ORÇAMENTO'!ILR36</f>
        <v>0</v>
      </c>
      <c r="ILQ40" s="713">
        <f>'2-ORÇAMENTO'!ILQ36</f>
        <v>0</v>
      </c>
      <c r="ILR40" s="714">
        <f>'2-ORÇAMENTO'!ILT36</f>
        <v>0</v>
      </c>
      <c r="ILS40" s="713">
        <f>'2-ORÇAMENTO'!ILS36</f>
        <v>0</v>
      </c>
      <c r="ILT40" s="714">
        <f>'2-ORÇAMENTO'!ILV36</f>
        <v>0</v>
      </c>
      <c r="ILU40" s="713">
        <f>'2-ORÇAMENTO'!ILU36</f>
        <v>0</v>
      </c>
      <c r="ILV40" s="714">
        <f>'2-ORÇAMENTO'!ILX36</f>
        <v>0</v>
      </c>
      <c r="ILW40" s="713">
        <f>'2-ORÇAMENTO'!ILW36</f>
        <v>0</v>
      </c>
      <c r="ILX40" s="714">
        <f>'2-ORÇAMENTO'!ILZ36</f>
        <v>0</v>
      </c>
      <c r="ILY40" s="713">
        <f>'2-ORÇAMENTO'!ILY36</f>
        <v>0</v>
      </c>
      <c r="ILZ40" s="714">
        <f>'2-ORÇAMENTO'!IMB36</f>
        <v>0</v>
      </c>
      <c r="IMA40" s="713">
        <f>'2-ORÇAMENTO'!IMA36</f>
        <v>0</v>
      </c>
      <c r="IMB40" s="714">
        <f>'2-ORÇAMENTO'!IMD36</f>
        <v>0</v>
      </c>
      <c r="IMC40" s="713">
        <f>'2-ORÇAMENTO'!IMC36</f>
        <v>0</v>
      </c>
      <c r="IMD40" s="714">
        <f>'2-ORÇAMENTO'!IMF36</f>
        <v>0</v>
      </c>
      <c r="IME40" s="713">
        <f>'2-ORÇAMENTO'!IME36</f>
        <v>0</v>
      </c>
      <c r="IMF40" s="714">
        <f>'2-ORÇAMENTO'!IMH36</f>
        <v>0</v>
      </c>
      <c r="IMG40" s="713">
        <f>'2-ORÇAMENTO'!IMG36</f>
        <v>0</v>
      </c>
      <c r="IMH40" s="714">
        <f>'2-ORÇAMENTO'!IMJ36</f>
        <v>0</v>
      </c>
      <c r="IMI40" s="713">
        <f>'2-ORÇAMENTO'!IMI36</f>
        <v>0</v>
      </c>
      <c r="IMJ40" s="714">
        <f>'2-ORÇAMENTO'!IML36</f>
        <v>0</v>
      </c>
      <c r="IMK40" s="713">
        <f>'2-ORÇAMENTO'!IMK36</f>
        <v>0</v>
      </c>
      <c r="IML40" s="714">
        <f>'2-ORÇAMENTO'!IMN36</f>
        <v>0</v>
      </c>
      <c r="IMM40" s="713">
        <f>'2-ORÇAMENTO'!IMM36</f>
        <v>0</v>
      </c>
      <c r="IMN40" s="714">
        <f>'2-ORÇAMENTO'!IMP36</f>
        <v>0</v>
      </c>
      <c r="IMO40" s="713">
        <f>'2-ORÇAMENTO'!IMO36</f>
        <v>0</v>
      </c>
      <c r="IMP40" s="714">
        <f>'2-ORÇAMENTO'!IMR36</f>
        <v>0</v>
      </c>
      <c r="IMQ40" s="713">
        <f>'2-ORÇAMENTO'!IMQ36</f>
        <v>0</v>
      </c>
      <c r="IMR40" s="714">
        <f>'2-ORÇAMENTO'!IMT36</f>
        <v>0</v>
      </c>
      <c r="IMS40" s="713">
        <f>'2-ORÇAMENTO'!IMS36</f>
        <v>0</v>
      </c>
      <c r="IMT40" s="714">
        <f>'2-ORÇAMENTO'!IMV36</f>
        <v>0</v>
      </c>
      <c r="IMU40" s="713">
        <f>'2-ORÇAMENTO'!IMU36</f>
        <v>0</v>
      </c>
      <c r="IMV40" s="714">
        <f>'2-ORÇAMENTO'!IMX36</f>
        <v>0</v>
      </c>
      <c r="IMW40" s="713">
        <f>'2-ORÇAMENTO'!IMW36</f>
        <v>0</v>
      </c>
      <c r="IMX40" s="714">
        <f>'2-ORÇAMENTO'!IMZ36</f>
        <v>0</v>
      </c>
      <c r="IMY40" s="713">
        <f>'2-ORÇAMENTO'!IMY36</f>
        <v>0</v>
      </c>
      <c r="IMZ40" s="714">
        <f>'2-ORÇAMENTO'!INB36</f>
        <v>0</v>
      </c>
      <c r="INA40" s="713">
        <f>'2-ORÇAMENTO'!INA36</f>
        <v>0</v>
      </c>
      <c r="INB40" s="714">
        <f>'2-ORÇAMENTO'!IND36</f>
        <v>0</v>
      </c>
      <c r="INC40" s="713">
        <f>'2-ORÇAMENTO'!INC36</f>
        <v>0</v>
      </c>
      <c r="IND40" s="714">
        <f>'2-ORÇAMENTO'!INF36</f>
        <v>0</v>
      </c>
      <c r="INE40" s="713">
        <f>'2-ORÇAMENTO'!INE36</f>
        <v>0</v>
      </c>
      <c r="INF40" s="714">
        <f>'2-ORÇAMENTO'!INH36</f>
        <v>0</v>
      </c>
      <c r="ING40" s="713">
        <f>'2-ORÇAMENTO'!ING36</f>
        <v>0</v>
      </c>
      <c r="INH40" s="714">
        <f>'2-ORÇAMENTO'!INJ36</f>
        <v>0</v>
      </c>
      <c r="INI40" s="713">
        <f>'2-ORÇAMENTO'!INI36</f>
        <v>0</v>
      </c>
      <c r="INJ40" s="714">
        <f>'2-ORÇAMENTO'!INL36</f>
        <v>0</v>
      </c>
      <c r="INK40" s="713">
        <f>'2-ORÇAMENTO'!INK36</f>
        <v>0</v>
      </c>
      <c r="INL40" s="714">
        <f>'2-ORÇAMENTO'!INN36</f>
        <v>0</v>
      </c>
      <c r="INM40" s="713">
        <f>'2-ORÇAMENTO'!INM36</f>
        <v>0</v>
      </c>
      <c r="INN40" s="714">
        <f>'2-ORÇAMENTO'!INP36</f>
        <v>0</v>
      </c>
      <c r="INO40" s="713">
        <f>'2-ORÇAMENTO'!INO36</f>
        <v>0</v>
      </c>
      <c r="INP40" s="714">
        <f>'2-ORÇAMENTO'!INR36</f>
        <v>0</v>
      </c>
      <c r="INQ40" s="713">
        <f>'2-ORÇAMENTO'!INQ36</f>
        <v>0</v>
      </c>
      <c r="INR40" s="714">
        <f>'2-ORÇAMENTO'!INT36</f>
        <v>0</v>
      </c>
      <c r="INS40" s="713">
        <f>'2-ORÇAMENTO'!INS36</f>
        <v>0</v>
      </c>
      <c r="INT40" s="714">
        <f>'2-ORÇAMENTO'!INV36</f>
        <v>0</v>
      </c>
      <c r="INU40" s="713">
        <f>'2-ORÇAMENTO'!INU36</f>
        <v>0</v>
      </c>
      <c r="INV40" s="714">
        <f>'2-ORÇAMENTO'!INX36</f>
        <v>0</v>
      </c>
      <c r="INW40" s="713">
        <f>'2-ORÇAMENTO'!INW36</f>
        <v>0</v>
      </c>
      <c r="INX40" s="714">
        <f>'2-ORÇAMENTO'!INZ36</f>
        <v>0</v>
      </c>
      <c r="INY40" s="713">
        <f>'2-ORÇAMENTO'!INY36</f>
        <v>0</v>
      </c>
      <c r="INZ40" s="714">
        <f>'2-ORÇAMENTO'!IOB36</f>
        <v>0</v>
      </c>
      <c r="IOA40" s="713">
        <f>'2-ORÇAMENTO'!IOA36</f>
        <v>0</v>
      </c>
      <c r="IOB40" s="714">
        <f>'2-ORÇAMENTO'!IOD36</f>
        <v>0</v>
      </c>
      <c r="IOC40" s="713">
        <f>'2-ORÇAMENTO'!IOC36</f>
        <v>0</v>
      </c>
      <c r="IOD40" s="714">
        <f>'2-ORÇAMENTO'!IOF36</f>
        <v>0</v>
      </c>
      <c r="IOE40" s="713">
        <f>'2-ORÇAMENTO'!IOE36</f>
        <v>0</v>
      </c>
      <c r="IOF40" s="714">
        <f>'2-ORÇAMENTO'!IOH36</f>
        <v>0</v>
      </c>
      <c r="IOG40" s="713">
        <f>'2-ORÇAMENTO'!IOG36</f>
        <v>0</v>
      </c>
      <c r="IOH40" s="714">
        <f>'2-ORÇAMENTO'!IOJ36</f>
        <v>0</v>
      </c>
      <c r="IOI40" s="713">
        <f>'2-ORÇAMENTO'!IOI36</f>
        <v>0</v>
      </c>
      <c r="IOJ40" s="714">
        <f>'2-ORÇAMENTO'!IOL36</f>
        <v>0</v>
      </c>
      <c r="IOK40" s="713">
        <f>'2-ORÇAMENTO'!IOK36</f>
        <v>0</v>
      </c>
      <c r="IOL40" s="714">
        <f>'2-ORÇAMENTO'!ION36</f>
        <v>0</v>
      </c>
      <c r="IOM40" s="713">
        <f>'2-ORÇAMENTO'!IOM36</f>
        <v>0</v>
      </c>
      <c r="ION40" s="714">
        <f>'2-ORÇAMENTO'!IOP36</f>
        <v>0</v>
      </c>
      <c r="IOO40" s="713">
        <f>'2-ORÇAMENTO'!IOO36</f>
        <v>0</v>
      </c>
      <c r="IOP40" s="714">
        <f>'2-ORÇAMENTO'!IOR36</f>
        <v>0</v>
      </c>
      <c r="IOQ40" s="713">
        <f>'2-ORÇAMENTO'!IOQ36</f>
        <v>0</v>
      </c>
      <c r="IOR40" s="714">
        <f>'2-ORÇAMENTO'!IOT36</f>
        <v>0</v>
      </c>
      <c r="IOS40" s="713">
        <f>'2-ORÇAMENTO'!IOS36</f>
        <v>0</v>
      </c>
      <c r="IOT40" s="714">
        <f>'2-ORÇAMENTO'!IOV36</f>
        <v>0</v>
      </c>
      <c r="IOU40" s="713">
        <f>'2-ORÇAMENTO'!IOU36</f>
        <v>0</v>
      </c>
      <c r="IOV40" s="714">
        <f>'2-ORÇAMENTO'!IOX36</f>
        <v>0</v>
      </c>
      <c r="IOW40" s="713">
        <f>'2-ORÇAMENTO'!IOW36</f>
        <v>0</v>
      </c>
      <c r="IOX40" s="714">
        <f>'2-ORÇAMENTO'!IOZ36</f>
        <v>0</v>
      </c>
      <c r="IOY40" s="713">
        <f>'2-ORÇAMENTO'!IOY36</f>
        <v>0</v>
      </c>
      <c r="IOZ40" s="714">
        <f>'2-ORÇAMENTO'!IPB36</f>
        <v>0</v>
      </c>
      <c r="IPA40" s="713">
        <f>'2-ORÇAMENTO'!IPA36</f>
        <v>0</v>
      </c>
      <c r="IPB40" s="714">
        <f>'2-ORÇAMENTO'!IPD36</f>
        <v>0</v>
      </c>
      <c r="IPC40" s="713">
        <f>'2-ORÇAMENTO'!IPC36</f>
        <v>0</v>
      </c>
      <c r="IPD40" s="714">
        <f>'2-ORÇAMENTO'!IPF36</f>
        <v>0</v>
      </c>
      <c r="IPE40" s="713">
        <f>'2-ORÇAMENTO'!IPE36</f>
        <v>0</v>
      </c>
      <c r="IPF40" s="714">
        <f>'2-ORÇAMENTO'!IPH36</f>
        <v>0</v>
      </c>
      <c r="IPG40" s="713">
        <f>'2-ORÇAMENTO'!IPG36</f>
        <v>0</v>
      </c>
      <c r="IPH40" s="714">
        <f>'2-ORÇAMENTO'!IPJ36</f>
        <v>0</v>
      </c>
      <c r="IPI40" s="713">
        <f>'2-ORÇAMENTO'!IPI36</f>
        <v>0</v>
      </c>
      <c r="IPJ40" s="714">
        <f>'2-ORÇAMENTO'!IPL36</f>
        <v>0</v>
      </c>
      <c r="IPK40" s="713">
        <f>'2-ORÇAMENTO'!IPK36</f>
        <v>0</v>
      </c>
      <c r="IPL40" s="714">
        <f>'2-ORÇAMENTO'!IPN36</f>
        <v>0</v>
      </c>
      <c r="IPM40" s="713">
        <f>'2-ORÇAMENTO'!IPM36</f>
        <v>0</v>
      </c>
      <c r="IPN40" s="714">
        <f>'2-ORÇAMENTO'!IPP36</f>
        <v>0</v>
      </c>
      <c r="IPO40" s="713">
        <f>'2-ORÇAMENTO'!IPO36</f>
        <v>0</v>
      </c>
      <c r="IPP40" s="714">
        <f>'2-ORÇAMENTO'!IPR36</f>
        <v>0</v>
      </c>
      <c r="IPQ40" s="713">
        <f>'2-ORÇAMENTO'!IPQ36</f>
        <v>0</v>
      </c>
      <c r="IPR40" s="714">
        <f>'2-ORÇAMENTO'!IPT36</f>
        <v>0</v>
      </c>
      <c r="IPS40" s="713">
        <f>'2-ORÇAMENTO'!IPS36</f>
        <v>0</v>
      </c>
      <c r="IPT40" s="714">
        <f>'2-ORÇAMENTO'!IPV36</f>
        <v>0</v>
      </c>
      <c r="IPU40" s="713">
        <f>'2-ORÇAMENTO'!IPU36</f>
        <v>0</v>
      </c>
      <c r="IPV40" s="714">
        <f>'2-ORÇAMENTO'!IPX36</f>
        <v>0</v>
      </c>
      <c r="IPW40" s="713">
        <f>'2-ORÇAMENTO'!IPW36</f>
        <v>0</v>
      </c>
      <c r="IPX40" s="714">
        <f>'2-ORÇAMENTO'!IPZ36</f>
        <v>0</v>
      </c>
      <c r="IPY40" s="713">
        <f>'2-ORÇAMENTO'!IPY36</f>
        <v>0</v>
      </c>
      <c r="IPZ40" s="714">
        <f>'2-ORÇAMENTO'!IQB36</f>
        <v>0</v>
      </c>
      <c r="IQA40" s="713">
        <f>'2-ORÇAMENTO'!IQA36</f>
        <v>0</v>
      </c>
      <c r="IQB40" s="714">
        <f>'2-ORÇAMENTO'!IQD36</f>
        <v>0</v>
      </c>
      <c r="IQC40" s="713">
        <f>'2-ORÇAMENTO'!IQC36</f>
        <v>0</v>
      </c>
      <c r="IQD40" s="714">
        <f>'2-ORÇAMENTO'!IQF36</f>
        <v>0</v>
      </c>
      <c r="IQE40" s="713">
        <f>'2-ORÇAMENTO'!IQE36</f>
        <v>0</v>
      </c>
      <c r="IQF40" s="714">
        <f>'2-ORÇAMENTO'!IQH36</f>
        <v>0</v>
      </c>
      <c r="IQG40" s="713">
        <f>'2-ORÇAMENTO'!IQG36</f>
        <v>0</v>
      </c>
      <c r="IQH40" s="714">
        <f>'2-ORÇAMENTO'!IQJ36</f>
        <v>0</v>
      </c>
      <c r="IQI40" s="713">
        <f>'2-ORÇAMENTO'!IQI36</f>
        <v>0</v>
      </c>
      <c r="IQJ40" s="714">
        <f>'2-ORÇAMENTO'!IQL36</f>
        <v>0</v>
      </c>
      <c r="IQK40" s="713">
        <f>'2-ORÇAMENTO'!IQK36</f>
        <v>0</v>
      </c>
      <c r="IQL40" s="714">
        <f>'2-ORÇAMENTO'!IQN36</f>
        <v>0</v>
      </c>
      <c r="IQM40" s="713">
        <f>'2-ORÇAMENTO'!IQM36</f>
        <v>0</v>
      </c>
      <c r="IQN40" s="714">
        <f>'2-ORÇAMENTO'!IQP36</f>
        <v>0</v>
      </c>
      <c r="IQO40" s="713">
        <f>'2-ORÇAMENTO'!IQO36</f>
        <v>0</v>
      </c>
      <c r="IQP40" s="714">
        <f>'2-ORÇAMENTO'!IQR36</f>
        <v>0</v>
      </c>
      <c r="IQQ40" s="713">
        <f>'2-ORÇAMENTO'!IQQ36</f>
        <v>0</v>
      </c>
      <c r="IQR40" s="714">
        <f>'2-ORÇAMENTO'!IQT36</f>
        <v>0</v>
      </c>
      <c r="IQS40" s="713">
        <f>'2-ORÇAMENTO'!IQS36</f>
        <v>0</v>
      </c>
      <c r="IQT40" s="714">
        <f>'2-ORÇAMENTO'!IQV36</f>
        <v>0</v>
      </c>
      <c r="IQU40" s="713">
        <f>'2-ORÇAMENTO'!IQU36</f>
        <v>0</v>
      </c>
      <c r="IQV40" s="714">
        <f>'2-ORÇAMENTO'!IQX36</f>
        <v>0</v>
      </c>
      <c r="IQW40" s="713">
        <f>'2-ORÇAMENTO'!IQW36</f>
        <v>0</v>
      </c>
      <c r="IQX40" s="714">
        <f>'2-ORÇAMENTO'!IQZ36</f>
        <v>0</v>
      </c>
      <c r="IQY40" s="713">
        <f>'2-ORÇAMENTO'!IQY36</f>
        <v>0</v>
      </c>
      <c r="IQZ40" s="714">
        <f>'2-ORÇAMENTO'!IRB36</f>
        <v>0</v>
      </c>
      <c r="IRA40" s="713">
        <f>'2-ORÇAMENTO'!IRA36</f>
        <v>0</v>
      </c>
      <c r="IRB40" s="714">
        <f>'2-ORÇAMENTO'!IRD36</f>
        <v>0</v>
      </c>
      <c r="IRC40" s="713">
        <f>'2-ORÇAMENTO'!IRC36</f>
        <v>0</v>
      </c>
      <c r="IRD40" s="714">
        <f>'2-ORÇAMENTO'!IRF36</f>
        <v>0</v>
      </c>
      <c r="IRE40" s="713">
        <f>'2-ORÇAMENTO'!IRE36</f>
        <v>0</v>
      </c>
      <c r="IRF40" s="714">
        <f>'2-ORÇAMENTO'!IRH36</f>
        <v>0</v>
      </c>
      <c r="IRG40" s="713">
        <f>'2-ORÇAMENTO'!IRG36</f>
        <v>0</v>
      </c>
      <c r="IRH40" s="714">
        <f>'2-ORÇAMENTO'!IRJ36</f>
        <v>0</v>
      </c>
      <c r="IRI40" s="713">
        <f>'2-ORÇAMENTO'!IRI36</f>
        <v>0</v>
      </c>
      <c r="IRJ40" s="714">
        <f>'2-ORÇAMENTO'!IRL36</f>
        <v>0</v>
      </c>
      <c r="IRK40" s="713">
        <f>'2-ORÇAMENTO'!IRK36</f>
        <v>0</v>
      </c>
      <c r="IRL40" s="714">
        <f>'2-ORÇAMENTO'!IRN36</f>
        <v>0</v>
      </c>
      <c r="IRM40" s="713">
        <f>'2-ORÇAMENTO'!IRM36</f>
        <v>0</v>
      </c>
      <c r="IRN40" s="714">
        <f>'2-ORÇAMENTO'!IRP36</f>
        <v>0</v>
      </c>
      <c r="IRO40" s="713">
        <f>'2-ORÇAMENTO'!IRO36</f>
        <v>0</v>
      </c>
      <c r="IRP40" s="714">
        <f>'2-ORÇAMENTO'!IRR36</f>
        <v>0</v>
      </c>
      <c r="IRQ40" s="713">
        <f>'2-ORÇAMENTO'!IRQ36</f>
        <v>0</v>
      </c>
      <c r="IRR40" s="714">
        <f>'2-ORÇAMENTO'!IRT36</f>
        <v>0</v>
      </c>
      <c r="IRS40" s="713">
        <f>'2-ORÇAMENTO'!IRS36</f>
        <v>0</v>
      </c>
      <c r="IRT40" s="714">
        <f>'2-ORÇAMENTO'!IRV36</f>
        <v>0</v>
      </c>
      <c r="IRU40" s="713">
        <f>'2-ORÇAMENTO'!IRU36</f>
        <v>0</v>
      </c>
      <c r="IRV40" s="714">
        <f>'2-ORÇAMENTO'!IRX36</f>
        <v>0</v>
      </c>
      <c r="IRW40" s="713">
        <f>'2-ORÇAMENTO'!IRW36</f>
        <v>0</v>
      </c>
      <c r="IRX40" s="714">
        <f>'2-ORÇAMENTO'!IRZ36</f>
        <v>0</v>
      </c>
      <c r="IRY40" s="713">
        <f>'2-ORÇAMENTO'!IRY36</f>
        <v>0</v>
      </c>
      <c r="IRZ40" s="714">
        <f>'2-ORÇAMENTO'!ISB36</f>
        <v>0</v>
      </c>
      <c r="ISA40" s="713">
        <f>'2-ORÇAMENTO'!ISA36</f>
        <v>0</v>
      </c>
      <c r="ISB40" s="714">
        <f>'2-ORÇAMENTO'!ISD36</f>
        <v>0</v>
      </c>
      <c r="ISC40" s="713">
        <f>'2-ORÇAMENTO'!ISC36</f>
        <v>0</v>
      </c>
      <c r="ISD40" s="714">
        <f>'2-ORÇAMENTO'!ISF36</f>
        <v>0</v>
      </c>
      <c r="ISE40" s="713">
        <f>'2-ORÇAMENTO'!ISE36</f>
        <v>0</v>
      </c>
      <c r="ISF40" s="714">
        <f>'2-ORÇAMENTO'!ISH36</f>
        <v>0</v>
      </c>
      <c r="ISG40" s="713">
        <f>'2-ORÇAMENTO'!ISG36</f>
        <v>0</v>
      </c>
      <c r="ISH40" s="714">
        <f>'2-ORÇAMENTO'!ISJ36</f>
        <v>0</v>
      </c>
      <c r="ISI40" s="713">
        <f>'2-ORÇAMENTO'!ISI36</f>
        <v>0</v>
      </c>
      <c r="ISJ40" s="714">
        <f>'2-ORÇAMENTO'!ISL36</f>
        <v>0</v>
      </c>
      <c r="ISK40" s="713">
        <f>'2-ORÇAMENTO'!ISK36</f>
        <v>0</v>
      </c>
      <c r="ISL40" s="714">
        <f>'2-ORÇAMENTO'!ISN36</f>
        <v>0</v>
      </c>
      <c r="ISM40" s="713">
        <f>'2-ORÇAMENTO'!ISM36</f>
        <v>0</v>
      </c>
      <c r="ISN40" s="714">
        <f>'2-ORÇAMENTO'!ISP36</f>
        <v>0</v>
      </c>
      <c r="ISO40" s="713">
        <f>'2-ORÇAMENTO'!ISO36</f>
        <v>0</v>
      </c>
      <c r="ISP40" s="714">
        <f>'2-ORÇAMENTO'!ISR36</f>
        <v>0</v>
      </c>
      <c r="ISQ40" s="713">
        <f>'2-ORÇAMENTO'!ISQ36</f>
        <v>0</v>
      </c>
      <c r="ISR40" s="714">
        <f>'2-ORÇAMENTO'!IST36</f>
        <v>0</v>
      </c>
      <c r="ISS40" s="713">
        <f>'2-ORÇAMENTO'!ISS36</f>
        <v>0</v>
      </c>
      <c r="IST40" s="714">
        <f>'2-ORÇAMENTO'!ISV36</f>
        <v>0</v>
      </c>
      <c r="ISU40" s="713">
        <f>'2-ORÇAMENTO'!ISU36</f>
        <v>0</v>
      </c>
      <c r="ISV40" s="714">
        <f>'2-ORÇAMENTO'!ISX36</f>
        <v>0</v>
      </c>
      <c r="ISW40" s="713">
        <f>'2-ORÇAMENTO'!ISW36</f>
        <v>0</v>
      </c>
      <c r="ISX40" s="714">
        <f>'2-ORÇAMENTO'!ISZ36</f>
        <v>0</v>
      </c>
      <c r="ISY40" s="713">
        <f>'2-ORÇAMENTO'!ISY36</f>
        <v>0</v>
      </c>
      <c r="ISZ40" s="714">
        <f>'2-ORÇAMENTO'!ITB36</f>
        <v>0</v>
      </c>
      <c r="ITA40" s="713">
        <f>'2-ORÇAMENTO'!ITA36</f>
        <v>0</v>
      </c>
      <c r="ITB40" s="714">
        <f>'2-ORÇAMENTO'!ITD36</f>
        <v>0</v>
      </c>
      <c r="ITC40" s="713">
        <f>'2-ORÇAMENTO'!ITC36</f>
        <v>0</v>
      </c>
      <c r="ITD40" s="714">
        <f>'2-ORÇAMENTO'!ITF36</f>
        <v>0</v>
      </c>
      <c r="ITE40" s="713">
        <f>'2-ORÇAMENTO'!ITE36</f>
        <v>0</v>
      </c>
      <c r="ITF40" s="714">
        <f>'2-ORÇAMENTO'!ITH36</f>
        <v>0</v>
      </c>
      <c r="ITG40" s="713">
        <f>'2-ORÇAMENTO'!ITG36</f>
        <v>0</v>
      </c>
      <c r="ITH40" s="714">
        <f>'2-ORÇAMENTO'!ITJ36</f>
        <v>0</v>
      </c>
      <c r="ITI40" s="713">
        <f>'2-ORÇAMENTO'!ITI36</f>
        <v>0</v>
      </c>
      <c r="ITJ40" s="714">
        <f>'2-ORÇAMENTO'!ITL36</f>
        <v>0</v>
      </c>
      <c r="ITK40" s="713">
        <f>'2-ORÇAMENTO'!ITK36</f>
        <v>0</v>
      </c>
      <c r="ITL40" s="714">
        <f>'2-ORÇAMENTO'!ITN36</f>
        <v>0</v>
      </c>
      <c r="ITM40" s="713">
        <f>'2-ORÇAMENTO'!ITM36</f>
        <v>0</v>
      </c>
      <c r="ITN40" s="714">
        <f>'2-ORÇAMENTO'!ITP36</f>
        <v>0</v>
      </c>
      <c r="ITO40" s="713">
        <f>'2-ORÇAMENTO'!ITO36</f>
        <v>0</v>
      </c>
      <c r="ITP40" s="714">
        <f>'2-ORÇAMENTO'!ITR36</f>
        <v>0</v>
      </c>
      <c r="ITQ40" s="713">
        <f>'2-ORÇAMENTO'!ITQ36</f>
        <v>0</v>
      </c>
      <c r="ITR40" s="714">
        <f>'2-ORÇAMENTO'!ITT36</f>
        <v>0</v>
      </c>
      <c r="ITS40" s="713">
        <f>'2-ORÇAMENTO'!ITS36</f>
        <v>0</v>
      </c>
      <c r="ITT40" s="714">
        <f>'2-ORÇAMENTO'!ITV36</f>
        <v>0</v>
      </c>
      <c r="ITU40" s="713">
        <f>'2-ORÇAMENTO'!ITU36</f>
        <v>0</v>
      </c>
      <c r="ITV40" s="714">
        <f>'2-ORÇAMENTO'!ITX36</f>
        <v>0</v>
      </c>
      <c r="ITW40" s="713">
        <f>'2-ORÇAMENTO'!ITW36</f>
        <v>0</v>
      </c>
      <c r="ITX40" s="714">
        <f>'2-ORÇAMENTO'!ITZ36</f>
        <v>0</v>
      </c>
      <c r="ITY40" s="713">
        <f>'2-ORÇAMENTO'!ITY36</f>
        <v>0</v>
      </c>
      <c r="ITZ40" s="714">
        <f>'2-ORÇAMENTO'!IUB36</f>
        <v>0</v>
      </c>
      <c r="IUA40" s="713">
        <f>'2-ORÇAMENTO'!IUA36</f>
        <v>0</v>
      </c>
      <c r="IUB40" s="714">
        <f>'2-ORÇAMENTO'!IUD36</f>
        <v>0</v>
      </c>
      <c r="IUC40" s="713">
        <f>'2-ORÇAMENTO'!IUC36</f>
        <v>0</v>
      </c>
      <c r="IUD40" s="714">
        <f>'2-ORÇAMENTO'!IUF36</f>
        <v>0</v>
      </c>
      <c r="IUE40" s="713">
        <f>'2-ORÇAMENTO'!IUE36</f>
        <v>0</v>
      </c>
      <c r="IUF40" s="714">
        <f>'2-ORÇAMENTO'!IUH36</f>
        <v>0</v>
      </c>
      <c r="IUG40" s="713">
        <f>'2-ORÇAMENTO'!IUG36</f>
        <v>0</v>
      </c>
      <c r="IUH40" s="714">
        <f>'2-ORÇAMENTO'!IUJ36</f>
        <v>0</v>
      </c>
      <c r="IUI40" s="713">
        <f>'2-ORÇAMENTO'!IUI36</f>
        <v>0</v>
      </c>
      <c r="IUJ40" s="714">
        <f>'2-ORÇAMENTO'!IUL36</f>
        <v>0</v>
      </c>
      <c r="IUK40" s="713">
        <f>'2-ORÇAMENTO'!IUK36</f>
        <v>0</v>
      </c>
      <c r="IUL40" s="714">
        <f>'2-ORÇAMENTO'!IUN36</f>
        <v>0</v>
      </c>
      <c r="IUM40" s="713">
        <f>'2-ORÇAMENTO'!IUM36</f>
        <v>0</v>
      </c>
      <c r="IUN40" s="714">
        <f>'2-ORÇAMENTO'!IUP36</f>
        <v>0</v>
      </c>
      <c r="IUO40" s="713">
        <f>'2-ORÇAMENTO'!IUO36</f>
        <v>0</v>
      </c>
      <c r="IUP40" s="714">
        <f>'2-ORÇAMENTO'!IUR36</f>
        <v>0</v>
      </c>
      <c r="IUQ40" s="713">
        <f>'2-ORÇAMENTO'!IUQ36</f>
        <v>0</v>
      </c>
      <c r="IUR40" s="714">
        <f>'2-ORÇAMENTO'!IUT36</f>
        <v>0</v>
      </c>
      <c r="IUS40" s="713">
        <f>'2-ORÇAMENTO'!IUS36</f>
        <v>0</v>
      </c>
      <c r="IUT40" s="714">
        <f>'2-ORÇAMENTO'!IUV36</f>
        <v>0</v>
      </c>
      <c r="IUU40" s="713">
        <f>'2-ORÇAMENTO'!IUU36</f>
        <v>0</v>
      </c>
      <c r="IUV40" s="714">
        <f>'2-ORÇAMENTO'!IUX36</f>
        <v>0</v>
      </c>
      <c r="IUW40" s="713">
        <f>'2-ORÇAMENTO'!IUW36</f>
        <v>0</v>
      </c>
      <c r="IUX40" s="714">
        <f>'2-ORÇAMENTO'!IUZ36</f>
        <v>0</v>
      </c>
      <c r="IUY40" s="713">
        <f>'2-ORÇAMENTO'!IUY36</f>
        <v>0</v>
      </c>
      <c r="IUZ40" s="714">
        <f>'2-ORÇAMENTO'!IVB36</f>
        <v>0</v>
      </c>
      <c r="IVA40" s="713">
        <f>'2-ORÇAMENTO'!IVA36</f>
        <v>0</v>
      </c>
      <c r="IVB40" s="714">
        <f>'2-ORÇAMENTO'!IVD36</f>
        <v>0</v>
      </c>
      <c r="IVC40" s="713">
        <f>'2-ORÇAMENTO'!IVC36</f>
        <v>0</v>
      </c>
      <c r="IVD40" s="714">
        <f>'2-ORÇAMENTO'!IVF36</f>
        <v>0</v>
      </c>
      <c r="IVE40" s="713">
        <f>'2-ORÇAMENTO'!IVE36</f>
        <v>0</v>
      </c>
      <c r="IVF40" s="714">
        <f>'2-ORÇAMENTO'!IVH36</f>
        <v>0</v>
      </c>
      <c r="IVG40" s="713">
        <f>'2-ORÇAMENTO'!IVG36</f>
        <v>0</v>
      </c>
      <c r="IVH40" s="714">
        <f>'2-ORÇAMENTO'!IVJ36</f>
        <v>0</v>
      </c>
      <c r="IVI40" s="713">
        <f>'2-ORÇAMENTO'!IVI36</f>
        <v>0</v>
      </c>
      <c r="IVJ40" s="714">
        <f>'2-ORÇAMENTO'!IVL36</f>
        <v>0</v>
      </c>
      <c r="IVK40" s="713">
        <f>'2-ORÇAMENTO'!IVK36</f>
        <v>0</v>
      </c>
      <c r="IVL40" s="714">
        <f>'2-ORÇAMENTO'!IVN36</f>
        <v>0</v>
      </c>
      <c r="IVM40" s="713">
        <f>'2-ORÇAMENTO'!IVM36</f>
        <v>0</v>
      </c>
      <c r="IVN40" s="714">
        <f>'2-ORÇAMENTO'!IVP36</f>
        <v>0</v>
      </c>
      <c r="IVO40" s="713">
        <f>'2-ORÇAMENTO'!IVO36</f>
        <v>0</v>
      </c>
      <c r="IVP40" s="714">
        <f>'2-ORÇAMENTO'!IVR36</f>
        <v>0</v>
      </c>
      <c r="IVQ40" s="713">
        <f>'2-ORÇAMENTO'!IVQ36</f>
        <v>0</v>
      </c>
      <c r="IVR40" s="714">
        <f>'2-ORÇAMENTO'!IVT36</f>
        <v>0</v>
      </c>
      <c r="IVS40" s="713">
        <f>'2-ORÇAMENTO'!IVS36</f>
        <v>0</v>
      </c>
      <c r="IVT40" s="714">
        <f>'2-ORÇAMENTO'!IVV36</f>
        <v>0</v>
      </c>
      <c r="IVU40" s="713">
        <f>'2-ORÇAMENTO'!IVU36</f>
        <v>0</v>
      </c>
      <c r="IVV40" s="714">
        <f>'2-ORÇAMENTO'!IVX36</f>
        <v>0</v>
      </c>
      <c r="IVW40" s="713">
        <f>'2-ORÇAMENTO'!IVW36</f>
        <v>0</v>
      </c>
      <c r="IVX40" s="714">
        <f>'2-ORÇAMENTO'!IVZ36</f>
        <v>0</v>
      </c>
      <c r="IVY40" s="713">
        <f>'2-ORÇAMENTO'!IVY36</f>
        <v>0</v>
      </c>
      <c r="IVZ40" s="714">
        <f>'2-ORÇAMENTO'!IWB36</f>
        <v>0</v>
      </c>
      <c r="IWA40" s="713">
        <f>'2-ORÇAMENTO'!IWA36</f>
        <v>0</v>
      </c>
      <c r="IWB40" s="714">
        <f>'2-ORÇAMENTO'!IWD36</f>
        <v>0</v>
      </c>
      <c r="IWC40" s="713">
        <f>'2-ORÇAMENTO'!IWC36</f>
        <v>0</v>
      </c>
      <c r="IWD40" s="714">
        <f>'2-ORÇAMENTO'!IWF36</f>
        <v>0</v>
      </c>
      <c r="IWE40" s="713">
        <f>'2-ORÇAMENTO'!IWE36</f>
        <v>0</v>
      </c>
      <c r="IWF40" s="714">
        <f>'2-ORÇAMENTO'!IWH36</f>
        <v>0</v>
      </c>
      <c r="IWG40" s="713">
        <f>'2-ORÇAMENTO'!IWG36</f>
        <v>0</v>
      </c>
      <c r="IWH40" s="714">
        <f>'2-ORÇAMENTO'!IWJ36</f>
        <v>0</v>
      </c>
      <c r="IWI40" s="713">
        <f>'2-ORÇAMENTO'!IWI36</f>
        <v>0</v>
      </c>
      <c r="IWJ40" s="714">
        <f>'2-ORÇAMENTO'!IWL36</f>
        <v>0</v>
      </c>
      <c r="IWK40" s="713">
        <f>'2-ORÇAMENTO'!IWK36</f>
        <v>0</v>
      </c>
      <c r="IWL40" s="714">
        <f>'2-ORÇAMENTO'!IWN36</f>
        <v>0</v>
      </c>
      <c r="IWM40" s="713">
        <f>'2-ORÇAMENTO'!IWM36</f>
        <v>0</v>
      </c>
      <c r="IWN40" s="714">
        <f>'2-ORÇAMENTO'!IWP36</f>
        <v>0</v>
      </c>
      <c r="IWO40" s="713">
        <f>'2-ORÇAMENTO'!IWO36</f>
        <v>0</v>
      </c>
      <c r="IWP40" s="714">
        <f>'2-ORÇAMENTO'!IWR36</f>
        <v>0</v>
      </c>
      <c r="IWQ40" s="713">
        <f>'2-ORÇAMENTO'!IWQ36</f>
        <v>0</v>
      </c>
      <c r="IWR40" s="714">
        <f>'2-ORÇAMENTO'!IWT36</f>
        <v>0</v>
      </c>
      <c r="IWS40" s="713">
        <f>'2-ORÇAMENTO'!IWS36</f>
        <v>0</v>
      </c>
      <c r="IWT40" s="714">
        <f>'2-ORÇAMENTO'!IWV36</f>
        <v>0</v>
      </c>
      <c r="IWU40" s="713">
        <f>'2-ORÇAMENTO'!IWU36</f>
        <v>0</v>
      </c>
      <c r="IWV40" s="714">
        <f>'2-ORÇAMENTO'!IWX36</f>
        <v>0</v>
      </c>
      <c r="IWW40" s="713">
        <f>'2-ORÇAMENTO'!IWW36</f>
        <v>0</v>
      </c>
      <c r="IWX40" s="714">
        <f>'2-ORÇAMENTO'!IWZ36</f>
        <v>0</v>
      </c>
      <c r="IWY40" s="713">
        <f>'2-ORÇAMENTO'!IWY36</f>
        <v>0</v>
      </c>
      <c r="IWZ40" s="714">
        <f>'2-ORÇAMENTO'!IXB36</f>
        <v>0</v>
      </c>
      <c r="IXA40" s="713">
        <f>'2-ORÇAMENTO'!IXA36</f>
        <v>0</v>
      </c>
      <c r="IXB40" s="714">
        <f>'2-ORÇAMENTO'!IXD36</f>
        <v>0</v>
      </c>
      <c r="IXC40" s="713">
        <f>'2-ORÇAMENTO'!IXC36</f>
        <v>0</v>
      </c>
      <c r="IXD40" s="714">
        <f>'2-ORÇAMENTO'!IXF36</f>
        <v>0</v>
      </c>
      <c r="IXE40" s="713">
        <f>'2-ORÇAMENTO'!IXE36</f>
        <v>0</v>
      </c>
      <c r="IXF40" s="714">
        <f>'2-ORÇAMENTO'!IXH36</f>
        <v>0</v>
      </c>
      <c r="IXG40" s="713">
        <f>'2-ORÇAMENTO'!IXG36</f>
        <v>0</v>
      </c>
      <c r="IXH40" s="714">
        <f>'2-ORÇAMENTO'!IXJ36</f>
        <v>0</v>
      </c>
      <c r="IXI40" s="713">
        <f>'2-ORÇAMENTO'!IXI36</f>
        <v>0</v>
      </c>
      <c r="IXJ40" s="714">
        <f>'2-ORÇAMENTO'!IXL36</f>
        <v>0</v>
      </c>
      <c r="IXK40" s="713">
        <f>'2-ORÇAMENTO'!IXK36</f>
        <v>0</v>
      </c>
      <c r="IXL40" s="714">
        <f>'2-ORÇAMENTO'!IXN36</f>
        <v>0</v>
      </c>
      <c r="IXM40" s="713">
        <f>'2-ORÇAMENTO'!IXM36</f>
        <v>0</v>
      </c>
      <c r="IXN40" s="714">
        <f>'2-ORÇAMENTO'!IXP36</f>
        <v>0</v>
      </c>
      <c r="IXO40" s="713">
        <f>'2-ORÇAMENTO'!IXO36</f>
        <v>0</v>
      </c>
      <c r="IXP40" s="714">
        <f>'2-ORÇAMENTO'!IXR36</f>
        <v>0</v>
      </c>
      <c r="IXQ40" s="713">
        <f>'2-ORÇAMENTO'!IXQ36</f>
        <v>0</v>
      </c>
      <c r="IXR40" s="714">
        <f>'2-ORÇAMENTO'!IXT36</f>
        <v>0</v>
      </c>
      <c r="IXS40" s="713">
        <f>'2-ORÇAMENTO'!IXS36</f>
        <v>0</v>
      </c>
      <c r="IXT40" s="714">
        <f>'2-ORÇAMENTO'!IXV36</f>
        <v>0</v>
      </c>
      <c r="IXU40" s="713">
        <f>'2-ORÇAMENTO'!IXU36</f>
        <v>0</v>
      </c>
      <c r="IXV40" s="714">
        <f>'2-ORÇAMENTO'!IXX36</f>
        <v>0</v>
      </c>
      <c r="IXW40" s="713">
        <f>'2-ORÇAMENTO'!IXW36</f>
        <v>0</v>
      </c>
      <c r="IXX40" s="714">
        <f>'2-ORÇAMENTO'!IXZ36</f>
        <v>0</v>
      </c>
      <c r="IXY40" s="713">
        <f>'2-ORÇAMENTO'!IXY36</f>
        <v>0</v>
      </c>
      <c r="IXZ40" s="714">
        <f>'2-ORÇAMENTO'!IYB36</f>
        <v>0</v>
      </c>
      <c r="IYA40" s="713">
        <f>'2-ORÇAMENTO'!IYA36</f>
        <v>0</v>
      </c>
      <c r="IYB40" s="714">
        <f>'2-ORÇAMENTO'!IYD36</f>
        <v>0</v>
      </c>
      <c r="IYC40" s="713">
        <f>'2-ORÇAMENTO'!IYC36</f>
        <v>0</v>
      </c>
      <c r="IYD40" s="714">
        <f>'2-ORÇAMENTO'!IYF36</f>
        <v>0</v>
      </c>
      <c r="IYE40" s="713">
        <f>'2-ORÇAMENTO'!IYE36</f>
        <v>0</v>
      </c>
      <c r="IYF40" s="714">
        <f>'2-ORÇAMENTO'!IYH36</f>
        <v>0</v>
      </c>
      <c r="IYG40" s="713">
        <f>'2-ORÇAMENTO'!IYG36</f>
        <v>0</v>
      </c>
      <c r="IYH40" s="714">
        <f>'2-ORÇAMENTO'!IYJ36</f>
        <v>0</v>
      </c>
      <c r="IYI40" s="713">
        <f>'2-ORÇAMENTO'!IYI36</f>
        <v>0</v>
      </c>
      <c r="IYJ40" s="714">
        <f>'2-ORÇAMENTO'!IYL36</f>
        <v>0</v>
      </c>
      <c r="IYK40" s="713">
        <f>'2-ORÇAMENTO'!IYK36</f>
        <v>0</v>
      </c>
      <c r="IYL40" s="714">
        <f>'2-ORÇAMENTO'!IYN36</f>
        <v>0</v>
      </c>
      <c r="IYM40" s="713">
        <f>'2-ORÇAMENTO'!IYM36</f>
        <v>0</v>
      </c>
      <c r="IYN40" s="714">
        <f>'2-ORÇAMENTO'!IYP36</f>
        <v>0</v>
      </c>
      <c r="IYO40" s="713">
        <f>'2-ORÇAMENTO'!IYO36</f>
        <v>0</v>
      </c>
      <c r="IYP40" s="714">
        <f>'2-ORÇAMENTO'!IYR36</f>
        <v>0</v>
      </c>
      <c r="IYQ40" s="713">
        <f>'2-ORÇAMENTO'!IYQ36</f>
        <v>0</v>
      </c>
      <c r="IYR40" s="714">
        <f>'2-ORÇAMENTO'!IYT36</f>
        <v>0</v>
      </c>
      <c r="IYS40" s="713">
        <f>'2-ORÇAMENTO'!IYS36</f>
        <v>0</v>
      </c>
      <c r="IYT40" s="714">
        <f>'2-ORÇAMENTO'!IYV36</f>
        <v>0</v>
      </c>
      <c r="IYU40" s="713">
        <f>'2-ORÇAMENTO'!IYU36</f>
        <v>0</v>
      </c>
      <c r="IYV40" s="714">
        <f>'2-ORÇAMENTO'!IYX36</f>
        <v>0</v>
      </c>
      <c r="IYW40" s="713">
        <f>'2-ORÇAMENTO'!IYW36</f>
        <v>0</v>
      </c>
      <c r="IYX40" s="714">
        <f>'2-ORÇAMENTO'!IYZ36</f>
        <v>0</v>
      </c>
      <c r="IYY40" s="713">
        <f>'2-ORÇAMENTO'!IYY36</f>
        <v>0</v>
      </c>
      <c r="IYZ40" s="714">
        <f>'2-ORÇAMENTO'!IZB36</f>
        <v>0</v>
      </c>
      <c r="IZA40" s="713">
        <f>'2-ORÇAMENTO'!IZA36</f>
        <v>0</v>
      </c>
      <c r="IZB40" s="714">
        <f>'2-ORÇAMENTO'!IZD36</f>
        <v>0</v>
      </c>
      <c r="IZC40" s="713">
        <f>'2-ORÇAMENTO'!IZC36</f>
        <v>0</v>
      </c>
      <c r="IZD40" s="714">
        <f>'2-ORÇAMENTO'!IZF36</f>
        <v>0</v>
      </c>
      <c r="IZE40" s="713">
        <f>'2-ORÇAMENTO'!IZE36</f>
        <v>0</v>
      </c>
      <c r="IZF40" s="714">
        <f>'2-ORÇAMENTO'!IZH36</f>
        <v>0</v>
      </c>
      <c r="IZG40" s="713">
        <f>'2-ORÇAMENTO'!IZG36</f>
        <v>0</v>
      </c>
      <c r="IZH40" s="714">
        <f>'2-ORÇAMENTO'!IZJ36</f>
        <v>0</v>
      </c>
      <c r="IZI40" s="713">
        <f>'2-ORÇAMENTO'!IZI36</f>
        <v>0</v>
      </c>
      <c r="IZJ40" s="714">
        <f>'2-ORÇAMENTO'!IZL36</f>
        <v>0</v>
      </c>
      <c r="IZK40" s="713">
        <f>'2-ORÇAMENTO'!IZK36</f>
        <v>0</v>
      </c>
      <c r="IZL40" s="714">
        <f>'2-ORÇAMENTO'!IZN36</f>
        <v>0</v>
      </c>
      <c r="IZM40" s="713">
        <f>'2-ORÇAMENTO'!IZM36</f>
        <v>0</v>
      </c>
      <c r="IZN40" s="714">
        <f>'2-ORÇAMENTO'!IZP36</f>
        <v>0</v>
      </c>
      <c r="IZO40" s="713">
        <f>'2-ORÇAMENTO'!IZO36</f>
        <v>0</v>
      </c>
      <c r="IZP40" s="714">
        <f>'2-ORÇAMENTO'!IZR36</f>
        <v>0</v>
      </c>
      <c r="IZQ40" s="713">
        <f>'2-ORÇAMENTO'!IZQ36</f>
        <v>0</v>
      </c>
      <c r="IZR40" s="714">
        <f>'2-ORÇAMENTO'!IZT36</f>
        <v>0</v>
      </c>
      <c r="IZS40" s="713">
        <f>'2-ORÇAMENTO'!IZS36</f>
        <v>0</v>
      </c>
      <c r="IZT40" s="714">
        <f>'2-ORÇAMENTO'!IZV36</f>
        <v>0</v>
      </c>
      <c r="IZU40" s="713">
        <f>'2-ORÇAMENTO'!IZU36</f>
        <v>0</v>
      </c>
      <c r="IZV40" s="714">
        <f>'2-ORÇAMENTO'!IZX36</f>
        <v>0</v>
      </c>
      <c r="IZW40" s="713">
        <f>'2-ORÇAMENTO'!IZW36</f>
        <v>0</v>
      </c>
      <c r="IZX40" s="714">
        <f>'2-ORÇAMENTO'!IZZ36</f>
        <v>0</v>
      </c>
      <c r="IZY40" s="713">
        <f>'2-ORÇAMENTO'!IZY36</f>
        <v>0</v>
      </c>
      <c r="IZZ40" s="714">
        <f>'2-ORÇAMENTO'!JAB36</f>
        <v>0</v>
      </c>
      <c r="JAA40" s="713">
        <f>'2-ORÇAMENTO'!JAA36</f>
        <v>0</v>
      </c>
      <c r="JAB40" s="714">
        <f>'2-ORÇAMENTO'!JAD36</f>
        <v>0</v>
      </c>
      <c r="JAC40" s="713">
        <f>'2-ORÇAMENTO'!JAC36</f>
        <v>0</v>
      </c>
      <c r="JAD40" s="714">
        <f>'2-ORÇAMENTO'!JAF36</f>
        <v>0</v>
      </c>
      <c r="JAE40" s="713">
        <f>'2-ORÇAMENTO'!JAE36</f>
        <v>0</v>
      </c>
      <c r="JAF40" s="714">
        <f>'2-ORÇAMENTO'!JAH36</f>
        <v>0</v>
      </c>
      <c r="JAG40" s="713">
        <f>'2-ORÇAMENTO'!JAG36</f>
        <v>0</v>
      </c>
      <c r="JAH40" s="714">
        <f>'2-ORÇAMENTO'!JAJ36</f>
        <v>0</v>
      </c>
      <c r="JAI40" s="713">
        <f>'2-ORÇAMENTO'!JAI36</f>
        <v>0</v>
      </c>
      <c r="JAJ40" s="714">
        <f>'2-ORÇAMENTO'!JAL36</f>
        <v>0</v>
      </c>
      <c r="JAK40" s="713">
        <f>'2-ORÇAMENTO'!JAK36</f>
        <v>0</v>
      </c>
      <c r="JAL40" s="714">
        <f>'2-ORÇAMENTO'!JAN36</f>
        <v>0</v>
      </c>
      <c r="JAM40" s="713">
        <f>'2-ORÇAMENTO'!JAM36</f>
        <v>0</v>
      </c>
      <c r="JAN40" s="714">
        <f>'2-ORÇAMENTO'!JAP36</f>
        <v>0</v>
      </c>
      <c r="JAO40" s="713">
        <f>'2-ORÇAMENTO'!JAO36</f>
        <v>0</v>
      </c>
      <c r="JAP40" s="714">
        <f>'2-ORÇAMENTO'!JAR36</f>
        <v>0</v>
      </c>
      <c r="JAQ40" s="713">
        <f>'2-ORÇAMENTO'!JAQ36</f>
        <v>0</v>
      </c>
      <c r="JAR40" s="714">
        <f>'2-ORÇAMENTO'!JAT36</f>
        <v>0</v>
      </c>
      <c r="JAS40" s="713">
        <f>'2-ORÇAMENTO'!JAS36</f>
        <v>0</v>
      </c>
      <c r="JAT40" s="714">
        <f>'2-ORÇAMENTO'!JAV36</f>
        <v>0</v>
      </c>
      <c r="JAU40" s="713">
        <f>'2-ORÇAMENTO'!JAU36</f>
        <v>0</v>
      </c>
      <c r="JAV40" s="714">
        <f>'2-ORÇAMENTO'!JAX36</f>
        <v>0</v>
      </c>
      <c r="JAW40" s="713">
        <f>'2-ORÇAMENTO'!JAW36</f>
        <v>0</v>
      </c>
      <c r="JAX40" s="714">
        <f>'2-ORÇAMENTO'!JAZ36</f>
        <v>0</v>
      </c>
      <c r="JAY40" s="713">
        <f>'2-ORÇAMENTO'!JAY36</f>
        <v>0</v>
      </c>
      <c r="JAZ40" s="714">
        <f>'2-ORÇAMENTO'!JBB36</f>
        <v>0</v>
      </c>
      <c r="JBA40" s="713">
        <f>'2-ORÇAMENTO'!JBA36</f>
        <v>0</v>
      </c>
      <c r="JBB40" s="714">
        <f>'2-ORÇAMENTO'!JBD36</f>
        <v>0</v>
      </c>
      <c r="JBC40" s="713">
        <f>'2-ORÇAMENTO'!JBC36</f>
        <v>0</v>
      </c>
      <c r="JBD40" s="714">
        <f>'2-ORÇAMENTO'!JBF36</f>
        <v>0</v>
      </c>
      <c r="JBE40" s="713">
        <f>'2-ORÇAMENTO'!JBE36</f>
        <v>0</v>
      </c>
      <c r="JBF40" s="714">
        <f>'2-ORÇAMENTO'!JBH36</f>
        <v>0</v>
      </c>
      <c r="JBG40" s="713">
        <f>'2-ORÇAMENTO'!JBG36</f>
        <v>0</v>
      </c>
      <c r="JBH40" s="714">
        <f>'2-ORÇAMENTO'!JBJ36</f>
        <v>0</v>
      </c>
      <c r="JBI40" s="713">
        <f>'2-ORÇAMENTO'!JBI36</f>
        <v>0</v>
      </c>
      <c r="JBJ40" s="714">
        <f>'2-ORÇAMENTO'!JBL36</f>
        <v>0</v>
      </c>
      <c r="JBK40" s="713">
        <f>'2-ORÇAMENTO'!JBK36</f>
        <v>0</v>
      </c>
      <c r="JBL40" s="714">
        <f>'2-ORÇAMENTO'!JBN36</f>
        <v>0</v>
      </c>
      <c r="JBM40" s="713">
        <f>'2-ORÇAMENTO'!JBM36</f>
        <v>0</v>
      </c>
      <c r="JBN40" s="714">
        <f>'2-ORÇAMENTO'!JBP36</f>
        <v>0</v>
      </c>
      <c r="JBO40" s="713">
        <f>'2-ORÇAMENTO'!JBO36</f>
        <v>0</v>
      </c>
      <c r="JBP40" s="714">
        <f>'2-ORÇAMENTO'!JBR36</f>
        <v>0</v>
      </c>
      <c r="JBQ40" s="713">
        <f>'2-ORÇAMENTO'!JBQ36</f>
        <v>0</v>
      </c>
      <c r="JBR40" s="714">
        <f>'2-ORÇAMENTO'!JBT36</f>
        <v>0</v>
      </c>
      <c r="JBS40" s="713">
        <f>'2-ORÇAMENTO'!JBS36</f>
        <v>0</v>
      </c>
      <c r="JBT40" s="714">
        <f>'2-ORÇAMENTO'!JBV36</f>
        <v>0</v>
      </c>
      <c r="JBU40" s="713">
        <f>'2-ORÇAMENTO'!JBU36</f>
        <v>0</v>
      </c>
      <c r="JBV40" s="714">
        <f>'2-ORÇAMENTO'!JBX36</f>
        <v>0</v>
      </c>
      <c r="JBW40" s="713">
        <f>'2-ORÇAMENTO'!JBW36</f>
        <v>0</v>
      </c>
      <c r="JBX40" s="714">
        <f>'2-ORÇAMENTO'!JBZ36</f>
        <v>0</v>
      </c>
      <c r="JBY40" s="713">
        <f>'2-ORÇAMENTO'!JBY36</f>
        <v>0</v>
      </c>
      <c r="JBZ40" s="714">
        <f>'2-ORÇAMENTO'!JCB36</f>
        <v>0</v>
      </c>
      <c r="JCA40" s="713">
        <f>'2-ORÇAMENTO'!JCA36</f>
        <v>0</v>
      </c>
      <c r="JCB40" s="714">
        <f>'2-ORÇAMENTO'!JCD36</f>
        <v>0</v>
      </c>
      <c r="JCC40" s="713">
        <f>'2-ORÇAMENTO'!JCC36</f>
        <v>0</v>
      </c>
      <c r="JCD40" s="714">
        <f>'2-ORÇAMENTO'!JCF36</f>
        <v>0</v>
      </c>
      <c r="JCE40" s="713">
        <f>'2-ORÇAMENTO'!JCE36</f>
        <v>0</v>
      </c>
      <c r="JCF40" s="714">
        <f>'2-ORÇAMENTO'!JCH36</f>
        <v>0</v>
      </c>
      <c r="JCG40" s="713">
        <f>'2-ORÇAMENTO'!JCG36</f>
        <v>0</v>
      </c>
      <c r="JCH40" s="714">
        <f>'2-ORÇAMENTO'!JCJ36</f>
        <v>0</v>
      </c>
      <c r="JCI40" s="713">
        <f>'2-ORÇAMENTO'!JCI36</f>
        <v>0</v>
      </c>
      <c r="JCJ40" s="714">
        <f>'2-ORÇAMENTO'!JCL36</f>
        <v>0</v>
      </c>
      <c r="JCK40" s="713">
        <f>'2-ORÇAMENTO'!JCK36</f>
        <v>0</v>
      </c>
      <c r="JCL40" s="714">
        <f>'2-ORÇAMENTO'!JCN36</f>
        <v>0</v>
      </c>
      <c r="JCM40" s="713">
        <f>'2-ORÇAMENTO'!JCM36</f>
        <v>0</v>
      </c>
      <c r="JCN40" s="714">
        <f>'2-ORÇAMENTO'!JCP36</f>
        <v>0</v>
      </c>
      <c r="JCO40" s="713">
        <f>'2-ORÇAMENTO'!JCO36</f>
        <v>0</v>
      </c>
      <c r="JCP40" s="714">
        <f>'2-ORÇAMENTO'!JCR36</f>
        <v>0</v>
      </c>
      <c r="JCQ40" s="713">
        <f>'2-ORÇAMENTO'!JCQ36</f>
        <v>0</v>
      </c>
      <c r="JCR40" s="714">
        <f>'2-ORÇAMENTO'!JCT36</f>
        <v>0</v>
      </c>
      <c r="JCS40" s="713">
        <f>'2-ORÇAMENTO'!JCS36</f>
        <v>0</v>
      </c>
      <c r="JCT40" s="714">
        <f>'2-ORÇAMENTO'!JCV36</f>
        <v>0</v>
      </c>
      <c r="JCU40" s="713">
        <f>'2-ORÇAMENTO'!JCU36</f>
        <v>0</v>
      </c>
      <c r="JCV40" s="714">
        <f>'2-ORÇAMENTO'!JCX36</f>
        <v>0</v>
      </c>
      <c r="JCW40" s="713">
        <f>'2-ORÇAMENTO'!JCW36</f>
        <v>0</v>
      </c>
      <c r="JCX40" s="714">
        <f>'2-ORÇAMENTO'!JCZ36</f>
        <v>0</v>
      </c>
      <c r="JCY40" s="713">
        <f>'2-ORÇAMENTO'!JCY36</f>
        <v>0</v>
      </c>
      <c r="JCZ40" s="714">
        <f>'2-ORÇAMENTO'!JDB36</f>
        <v>0</v>
      </c>
      <c r="JDA40" s="713">
        <f>'2-ORÇAMENTO'!JDA36</f>
        <v>0</v>
      </c>
      <c r="JDB40" s="714">
        <f>'2-ORÇAMENTO'!JDD36</f>
        <v>0</v>
      </c>
      <c r="JDC40" s="713">
        <f>'2-ORÇAMENTO'!JDC36</f>
        <v>0</v>
      </c>
      <c r="JDD40" s="714">
        <f>'2-ORÇAMENTO'!JDF36</f>
        <v>0</v>
      </c>
      <c r="JDE40" s="713">
        <f>'2-ORÇAMENTO'!JDE36</f>
        <v>0</v>
      </c>
      <c r="JDF40" s="714">
        <f>'2-ORÇAMENTO'!JDH36</f>
        <v>0</v>
      </c>
      <c r="JDG40" s="713">
        <f>'2-ORÇAMENTO'!JDG36</f>
        <v>0</v>
      </c>
      <c r="JDH40" s="714">
        <f>'2-ORÇAMENTO'!JDJ36</f>
        <v>0</v>
      </c>
      <c r="JDI40" s="713">
        <f>'2-ORÇAMENTO'!JDI36</f>
        <v>0</v>
      </c>
      <c r="JDJ40" s="714">
        <f>'2-ORÇAMENTO'!JDL36</f>
        <v>0</v>
      </c>
      <c r="JDK40" s="713">
        <f>'2-ORÇAMENTO'!JDK36</f>
        <v>0</v>
      </c>
      <c r="JDL40" s="714">
        <f>'2-ORÇAMENTO'!JDN36</f>
        <v>0</v>
      </c>
      <c r="JDM40" s="713">
        <f>'2-ORÇAMENTO'!JDM36</f>
        <v>0</v>
      </c>
      <c r="JDN40" s="714">
        <f>'2-ORÇAMENTO'!JDP36</f>
        <v>0</v>
      </c>
      <c r="JDO40" s="713">
        <f>'2-ORÇAMENTO'!JDO36</f>
        <v>0</v>
      </c>
      <c r="JDP40" s="714">
        <f>'2-ORÇAMENTO'!JDR36</f>
        <v>0</v>
      </c>
      <c r="JDQ40" s="713">
        <f>'2-ORÇAMENTO'!JDQ36</f>
        <v>0</v>
      </c>
      <c r="JDR40" s="714">
        <f>'2-ORÇAMENTO'!JDT36</f>
        <v>0</v>
      </c>
      <c r="JDS40" s="713">
        <f>'2-ORÇAMENTO'!JDS36</f>
        <v>0</v>
      </c>
      <c r="JDT40" s="714">
        <f>'2-ORÇAMENTO'!JDV36</f>
        <v>0</v>
      </c>
      <c r="JDU40" s="713">
        <f>'2-ORÇAMENTO'!JDU36</f>
        <v>0</v>
      </c>
      <c r="JDV40" s="714">
        <f>'2-ORÇAMENTO'!JDX36</f>
        <v>0</v>
      </c>
      <c r="JDW40" s="713">
        <f>'2-ORÇAMENTO'!JDW36</f>
        <v>0</v>
      </c>
      <c r="JDX40" s="714">
        <f>'2-ORÇAMENTO'!JDZ36</f>
        <v>0</v>
      </c>
      <c r="JDY40" s="713">
        <f>'2-ORÇAMENTO'!JDY36</f>
        <v>0</v>
      </c>
      <c r="JDZ40" s="714">
        <f>'2-ORÇAMENTO'!JEB36</f>
        <v>0</v>
      </c>
      <c r="JEA40" s="713">
        <f>'2-ORÇAMENTO'!JEA36</f>
        <v>0</v>
      </c>
      <c r="JEB40" s="714">
        <f>'2-ORÇAMENTO'!JED36</f>
        <v>0</v>
      </c>
      <c r="JEC40" s="713">
        <f>'2-ORÇAMENTO'!JEC36</f>
        <v>0</v>
      </c>
      <c r="JED40" s="714">
        <f>'2-ORÇAMENTO'!JEF36</f>
        <v>0</v>
      </c>
      <c r="JEE40" s="713">
        <f>'2-ORÇAMENTO'!JEE36</f>
        <v>0</v>
      </c>
      <c r="JEF40" s="714">
        <f>'2-ORÇAMENTO'!JEH36</f>
        <v>0</v>
      </c>
      <c r="JEG40" s="713">
        <f>'2-ORÇAMENTO'!JEG36</f>
        <v>0</v>
      </c>
      <c r="JEH40" s="714">
        <f>'2-ORÇAMENTO'!JEJ36</f>
        <v>0</v>
      </c>
      <c r="JEI40" s="713">
        <f>'2-ORÇAMENTO'!JEI36</f>
        <v>0</v>
      </c>
      <c r="JEJ40" s="714">
        <f>'2-ORÇAMENTO'!JEL36</f>
        <v>0</v>
      </c>
      <c r="JEK40" s="713">
        <f>'2-ORÇAMENTO'!JEK36</f>
        <v>0</v>
      </c>
      <c r="JEL40" s="714">
        <f>'2-ORÇAMENTO'!JEN36</f>
        <v>0</v>
      </c>
      <c r="JEM40" s="713">
        <f>'2-ORÇAMENTO'!JEM36</f>
        <v>0</v>
      </c>
      <c r="JEN40" s="714">
        <f>'2-ORÇAMENTO'!JEP36</f>
        <v>0</v>
      </c>
      <c r="JEO40" s="713">
        <f>'2-ORÇAMENTO'!JEO36</f>
        <v>0</v>
      </c>
      <c r="JEP40" s="714">
        <f>'2-ORÇAMENTO'!JER36</f>
        <v>0</v>
      </c>
      <c r="JEQ40" s="713">
        <f>'2-ORÇAMENTO'!JEQ36</f>
        <v>0</v>
      </c>
      <c r="JER40" s="714">
        <f>'2-ORÇAMENTO'!JET36</f>
        <v>0</v>
      </c>
      <c r="JES40" s="713">
        <f>'2-ORÇAMENTO'!JES36</f>
        <v>0</v>
      </c>
      <c r="JET40" s="714">
        <f>'2-ORÇAMENTO'!JEV36</f>
        <v>0</v>
      </c>
      <c r="JEU40" s="713">
        <f>'2-ORÇAMENTO'!JEU36</f>
        <v>0</v>
      </c>
      <c r="JEV40" s="714">
        <f>'2-ORÇAMENTO'!JEX36</f>
        <v>0</v>
      </c>
      <c r="JEW40" s="713">
        <f>'2-ORÇAMENTO'!JEW36</f>
        <v>0</v>
      </c>
      <c r="JEX40" s="714">
        <f>'2-ORÇAMENTO'!JEZ36</f>
        <v>0</v>
      </c>
      <c r="JEY40" s="713">
        <f>'2-ORÇAMENTO'!JEY36</f>
        <v>0</v>
      </c>
      <c r="JEZ40" s="714">
        <f>'2-ORÇAMENTO'!JFB36</f>
        <v>0</v>
      </c>
      <c r="JFA40" s="713">
        <f>'2-ORÇAMENTO'!JFA36</f>
        <v>0</v>
      </c>
      <c r="JFB40" s="714">
        <f>'2-ORÇAMENTO'!JFD36</f>
        <v>0</v>
      </c>
      <c r="JFC40" s="713">
        <f>'2-ORÇAMENTO'!JFC36</f>
        <v>0</v>
      </c>
      <c r="JFD40" s="714">
        <f>'2-ORÇAMENTO'!JFF36</f>
        <v>0</v>
      </c>
      <c r="JFE40" s="713">
        <f>'2-ORÇAMENTO'!JFE36</f>
        <v>0</v>
      </c>
      <c r="JFF40" s="714">
        <f>'2-ORÇAMENTO'!JFH36</f>
        <v>0</v>
      </c>
      <c r="JFG40" s="713">
        <f>'2-ORÇAMENTO'!JFG36</f>
        <v>0</v>
      </c>
      <c r="JFH40" s="714">
        <f>'2-ORÇAMENTO'!JFJ36</f>
        <v>0</v>
      </c>
      <c r="JFI40" s="713">
        <f>'2-ORÇAMENTO'!JFI36</f>
        <v>0</v>
      </c>
      <c r="JFJ40" s="714">
        <f>'2-ORÇAMENTO'!JFL36</f>
        <v>0</v>
      </c>
      <c r="JFK40" s="713">
        <f>'2-ORÇAMENTO'!JFK36</f>
        <v>0</v>
      </c>
      <c r="JFL40" s="714">
        <f>'2-ORÇAMENTO'!JFN36</f>
        <v>0</v>
      </c>
      <c r="JFM40" s="713">
        <f>'2-ORÇAMENTO'!JFM36</f>
        <v>0</v>
      </c>
      <c r="JFN40" s="714">
        <f>'2-ORÇAMENTO'!JFP36</f>
        <v>0</v>
      </c>
      <c r="JFO40" s="713">
        <f>'2-ORÇAMENTO'!JFO36</f>
        <v>0</v>
      </c>
      <c r="JFP40" s="714">
        <f>'2-ORÇAMENTO'!JFR36</f>
        <v>0</v>
      </c>
      <c r="JFQ40" s="713">
        <f>'2-ORÇAMENTO'!JFQ36</f>
        <v>0</v>
      </c>
      <c r="JFR40" s="714">
        <f>'2-ORÇAMENTO'!JFT36</f>
        <v>0</v>
      </c>
      <c r="JFS40" s="713">
        <f>'2-ORÇAMENTO'!JFS36</f>
        <v>0</v>
      </c>
      <c r="JFT40" s="714">
        <f>'2-ORÇAMENTO'!JFV36</f>
        <v>0</v>
      </c>
      <c r="JFU40" s="713">
        <f>'2-ORÇAMENTO'!JFU36</f>
        <v>0</v>
      </c>
      <c r="JFV40" s="714">
        <f>'2-ORÇAMENTO'!JFX36</f>
        <v>0</v>
      </c>
      <c r="JFW40" s="713">
        <f>'2-ORÇAMENTO'!JFW36</f>
        <v>0</v>
      </c>
      <c r="JFX40" s="714">
        <f>'2-ORÇAMENTO'!JFZ36</f>
        <v>0</v>
      </c>
      <c r="JFY40" s="713">
        <f>'2-ORÇAMENTO'!JFY36</f>
        <v>0</v>
      </c>
      <c r="JFZ40" s="714">
        <f>'2-ORÇAMENTO'!JGB36</f>
        <v>0</v>
      </c>
      <c r="JGA40" s="713">
        <f>'2-ORÇAMENTO'!JGA36</f>
        <v>0</v>
      </c>
      <c r="JGB40" s="714">
        <f>'2-ORÇAMENTO'!JGD36</f>
        <v>0</v>
      </c>
      <c r="JGC40" s="713">
        <f>'2-ORÇAMENTO'!JGC36</f>
        <v>0</v>
      </c>
      <c r="JGD40" s="714">
        <f>'2-ORÇAMENTO'!JGF36</f>
        <v>0</v>
      </c>
      <c r="JGE40" s="713">
        <f>'2-ORÇAMENTO'!JGE36</f>
        <v>0</v>
      </c>
      <c r="JGF40" s="714">
        <f>'2-ORÇAMENTO'!JGH36</f>
        <v>0</v>
      </c>
      <c r="JGG40" s="713">
        <f>'2-ORÇAMENTO'!JGG36</f>
        <v>0</v>
      </c>
      <c r="JGH40" s="714">
        <f>'2-ORÇAMENTO'!JGJ36</f>
        <v>0</v>
      </c>
      <c r="JGI40" s="713">
        <f>'2-ORÇAMENTO'!JGI36</f>
        <v>0</v>
      </c>
      <c r="JGJ40" s="714">
        <f>'2-ORÇAMENTO'!JGL36</f>
        <v>0</v>
      </c>
      <c r="JGK40" s="713">
        <f>'2-ORÇAMENTO'!JGK36</f>
        <v>0</v>
      </c>
      <c r="JGL40" s="714">
        <f>'2-ORÇAMENTO'!JGN36</f>
        <v>0</v>
      </c>
      <c r="JGM40" s="713">
        <f>'2-ORÇAMENTO'!JGM36</f>
        <v>0</v>
      </c>
      <c r="JGN40" s="714">
        <f>'2-ORÇAMENTO'!JGP36</f>
        <v>0</v>
      </c>
      <c r="JGO40" s="713">
        <f>'2-ORÇAMENTO'!JGO36</f>
        <v>0</v>
      </c>
      <c r="JGP40" s="714">
        <f>'2-ORÇAMENTO'!JGR36</f>
        <v>0</v>
      </c>
      <c r="JGQ40" s="713">
        <f>'2-ORÇAMENTO'!JGQ36</f>
        <v>0</v>
      </c>
      <c r="JGR40" s="714">
        <f>'2-ORÇAMENTO'!JGT36</f>
        <v>0</v>
      </c>
      <c r="JGS40" s="713">
        <f>'2-ORÇAMENTO'!JGS36</f>
        <v>0</v>
      </c>
      <c r="JGT40" s="714">
        <f>'2-ORÇAMENTO'!JGV36</f>
        <v>0</v>
      </c>
      <c r="JGU40" s="713">
        <f>'2-ORÇAMENTO'!JGU36</f>
        <v>0</v>
      </c>
      <c r="JGV40" s="714">
        <f>'2-ORÇAMENTO'!JGX36</f>
        <v>0</v>
      </c>
      <c r="JGW40" s="713">
        <f>'2-ORÇAMENTO'!JGW36</f>
        <v>0</v>
      </c>
      <c r="JGX40" s="714">
        <f>'2-ORÇAMENTO'!JGZ36</f>
        <v>0</v>
      </c>
      <c r="JGY40" s="713">
        <f>'2-ORÇAMENTO'!JGY36</f>
        <v>0</v>
      </c>
      <c r="JGZ40" s="714">
        <f>'2-ORÇAMENTO'!JHB36</f>
        <v>0</v>
      </c>
      <c r="JHA40" s="713">
        <f>'2-ORÇAMENTO'!JHA36</f>
        <v>0</v>
      </c>
      <c r="JHB40" s="714">
        <f>'2-ORÇAMENTO'!JHD36</f>
        <v>0</v>
      </c>
      <c r="JHC40" s="713">
        <f>'2-ORÇAMENTO'!JHC36</f>
        <v>0</v>
      </c>
      <c r="JHD40" s="714">
        <f>'2-ORÇAMENTO'!JHF36</f>
        <v>0</v>
      </c>
      <c r="JHE40" s="713">
        <f>'2-ORÇAMENTO'!JHE36</f>
        <v>0</v>
      </c>
      <c r="JHF40" s="714">
        <f>'2-ORÇAMENTO'!JHH36</f>
        <v>0</v>
      </c>
      <c r="JHG40" s="713">
        <f>'2-ORÇAMENTO'!JHG36</f>
        <v>0</v>
      </c>
      <c r="JHH40" s="714">
        <f>'2-ORÇAMENTO'!JHJ36</f>
        <v>0</v>
      </c>
      <c r="JHI40" s="713">
        <f>'2-ORÇAMENTO'!JHI36</f>
        <v>0</v>
      </c>
      <c r="JHJ40" s="714">
        <f>'2-ORÇAMENTO'!JHL36</f>
        <v>0</v>
      </c>
      <c r="JHK40" s="713">
        <f>'2-ORÇAMENTO'!JHK36</f>
        <v>0</v>
      </c>
      <c r="JHL40" s="714">
        <f>'2-ORÇAMENTO'!JHN36</f>
        <v>0</v>
      </c>
      <c r="JHM40" s="713">
        <f>'2-ORÇAMENTO'!JHM36</f>
        <v>0</v>
      </c>
      <c r="JHN40" s="714">
        <f>'2-ORÇAMENTO'!JHP36</f>
        <v>0</v>
      </c>
      <c r="JHO40" s="713">
        <f>'2-ORÇAMENTO'!JHO36</f>
        <v>0</v>
      </c>
      <c r="JHP40" s="714">
        <f>'2-ORÇAMENTO'!JHR36</f>
        <v>0</v>
      </c>
      <c r="JHQ40" s="713">
        <f>'2-ORÇAMENTO'!JHQ36</f>
        <v>0</v>
      </c>
      <c r="JHR40" s="714">
        <f>'2-ORÇAMENTO'!JHT36</f>
        <v>0</v>
      </c>
      <c r="JHS40" s="713">
        <f>'2-ORÇAMENTO'!JHS36</f>
        <v>0</v>
      </c>
      <c r="JHT40" s="714">
        <f>'2-ORÇAMENTO'!JHV36</f>
        <v>0</v>
      </c>
      <c r="JHU40" s="713">
        <f>'2-ORÇAMENTO'!JHU36</f>
        <v>0</v>
      </c>
      <c r="JHV40" s="714">
        <f>'2-ORÇAMENTO'!JHX36</f>
        <v>0</v>
      </c>
      <c r="JHW40" s="713">
        <f>'2-ORÇAMENTO'!JHW36</f>
        <v>0</v>
      </c>
      <c r="JHX40" s="714">
        <f>'2-ORÇAMENTO'!JHZ36</f>
        <v>0</v>
      </c>
      <c r="JHY40" s="713">
        <f>'2-ORÇAMENTO'!JHY36</f>
        <v>0</v>
      </c>
      <c r="JHZ40" s="714">
        <f>'2-ORÇAMENTO'!JIB36</f>
        <v>0</v>
      </c>
      <c r="JIA40" s="713">
        <f>'2-ORÇAMENTO'!JIA36</f>
        <v>0</v>
      </c>
      <c r="JIB40" s="714">
        <f>'2-ORÇAMENTO'!JID36</f>
        <v>0</v>
      </c>
      <c r="JIC40" s="713">
        <f>'2-ORÇAMENTO'!JIC36</f>
        <v>0</v>
      </c>
      <c r="JID40" s="714">
        <f>'2-ORÇAMENTO'!JIF36</f>
        <v>0</v>
      </c>
      <c r="JIE40" s="713">
        <f>'2-ORÇAMENTO'!JIE36</f>
        <v>0</v>
      </c>
      <c r="JIF40" s="714">
        <f>'2-ORÇAMENTO'!JIH36</f>
        <v>0</v>
      </c>
      <c r="JIG40" s="713">
        <f>'2-ORÇAMENTO'!JIG36</f>
        <v>0</v>
      </c>
      <c r="JIH40" s="714">
        <f>'2-ORÇAMENTO'!JIJ36</f>
        <v>0</v>
      </c>
      <c r="JII40" s="713">
        <f>'2-ORÇAMENTO'!JII36</f>
        <v>0</v>
      </c>
      <c r="JIJ40" s="714">
        <f>'2-ORÇAMENTO'!JIL36</f>
        <v>0</v>
      </c>
      <c r="JIK40" s="713">
        <f>'2-ORÇAMENTO'!JIK36</f>
        <v>0</v>
      </c>
      <c r="JIL40" s="714">
        <f>'2-ORÇAMENTO'!JIN36</f>
        <v>0</v>
      </c>
      <c r="JIM40" s="713">
        <f>'2-ORÇAMENTO'!JIM36</f>
        <v>0</v>
      </c>
      <c r="JIN40" s="714">
        <f>'2-ORÇAMENTO'!JIP36</f>
        <v>0</v>
      </c>
      <c r="JIO40" s="713">
        <f>'2-ORÇAMENTO'!JIO36</f>
        <v>0</v>
      </c>
      <c r="JIP40" s="714">
        <f>'2-ORÇAMENTO'!JIR36</f>
        <v>0</v>
      </c>
      <c r="JIQ40" s="713">
        <f>'2-ORÇAMENTO'!JIQ36</f>
        <v>0</v>
      </c>
      <c r="JIR40" s="714">
        <f>'2-ORÇAMENTO'!JIT36</f>
        <v>0</v>
      </c>
      <c r="JIS40" s="713">
        <f>'2-ORÇAMENTO'!JIS36</f>
        <v>0</v>
      </c>
      <c r="JIT40" s="714">
        <f>'2-ORÇAMENTO'!JIV36</f>
        <v>0</v>
      </c>
      <c r="JIU40" s="713">
        <f>'2-ORÇAMENTO'!JIU36</f>
        <v>0</v>
      </c>
      <c r="JIV40" s="714">
        <f>'2-ORÇAMENTO'!JIX36</f>
        <v>0</v>
      </c>
      <c r="JIW40" s="713">
        <f>'2-ORÇAMENTO'!JIW36</f>
        <v>0</v>
      </c>
      <c r="JIX40" s="714">
        <f>'2-ORÇAMENTO'!JIZ36</f>
        <v>0</v>
      </c>
      <c r="JIY40" s="713">
        <f>'2-ORÇAMENTO'!JIY36</f>
        <v>0</v>
      </c>
      <c r="JIZ40" s="714">
        <f>'2-ORÇAMENTO'!JJB36</f>
        <v>0</v>
      </c>
      <c r="JJA40" s="713">
        <f>'2-ORÇAMENTO'!JJA36</f>
        <v>0</v>
      </c>
      <c r="JJB40" s="714">
        <f>'2-ORÇAMENTO'!JJD36</f>
        <v>0</v>
      </c>
      <c r="JJC40" s="713">
        <f>'2-ORÇAMENTO'!JJC36</f>
        <v>0</v>
      </c>
      <c r="JJD40" s="714">
        <f>'2-ORÇAMENTO'!JJF36</f>
        <v>0</v>
      </c>
      <c r="JJE40" s="713">
        <f>'2-ORÇAMENTO'!JJE36</f>
        <v>0</v>
      </c>
      <c r="JJF40" s="714">
        <f>'2-ORÇAMENTO'!JJH36</f>
        <v>0</v>
      </c>
      <c r="JJG40" s="713">
        <f>'2-ORÇAMENTO'!JJG36</f>
        <v>0</v>
      </c>
      <c r="JJH40" s="714">
        <f>'2-ORÇAMENTO'!JJJ36</f>
        <v>0</v>
      </c>
      <c r="JJI40" s="713">
        <f>'2-ORÇAMENTO'!JJI36</f>
        <v>0</v>
      </c>
      <c r="JJJ40" s="714">
        <f>'2-ORÇAMENTO'!JJL36</f>
        <v>0</v>
      </c>
      <c r="JJK40" s="713">
        <f>'2-ORÇAMENTO'!JJK36</f>
        <v>0</v>
      </c>
      <c r="JJL40" s="714">
        <f>'2-ORÇAMENTO'!JJN36</f>
        <v>0</v>
      </c>
      <c r="JJM40" s="713">
        <f>'2-ORÇAMENTO'!JJM36</f>
        <v>0</v>
      </c>
      <c r="JJN40" s="714">
        <f>'2-ORÇAMENTO'!JJP36</f>
        <v>0</v>
      </c>
      <c r="JJO40" s="713">
        <f>'2-ORÇAMENTO'!JJO36</f>
        <v>0</v>
      </c>
      <c r="JJP40" s="714">
        <f>'2-ORÇAMENTO'!JJR36</f>
        <v>0</v>
      </c>
      <c r="JJQ40" s="713">
        <f>'2-ORÇAMENTO'!JJQ36</f>
        <v>0</v>
      </c>
      <c r="JJR40" s="714">
        <f>'2-ORÇAMENTO'!JJT36</f>
        <v>0</v>
      </c>
      <c r="JJS40" s="713">
        <f>'2-ORÇAMENTO'!JJS36</f>
        <v>0</v>
      </c>
      <c r="JJT40" s="714">
        <f>'2-ORÇAMENTO'!JJV36</f>
        <v>0</v>
      </c>
      <c r="JJU40" s="713">
        <f>'2-ORÇAMENTO'!JJU36</f>
        <v>0</v>
      </c>
      <c r="JJV40" s="714">
        <f>'2-ORÇAMENTO'!JJX36</f>
        <v>0</v>
      </c>
      <c r="JJW40" s="713">
        <f>'2-ORÇAMENTO'!JJW36</f>
        <v>0</v>
      </c>
      <c r="JJX40" s="714">
        <f>'2-ORÇAMENTO'!JJZ36</f>
        <v>0</v>
      </c>
      <c r="JJY40" s="713">
        <f>'2-ORÇAMENTO'!JJY36</f>
        <v>0</v>
      </c>
      <c r="JJZ40" s="714">
        <f>'2-ORÇAMENTO'!JKB36</f>
        <v>0</v>
      </c>
      <c r="JKA40" s="713">
        <f>'2-ORÇAMENTO'!JKA36</f>
        <v>0</v>
      </c>
      <c r="JKB40" s="714">
        <f>'2-ORÇAMENTO'!JKD36</f>
        <v>0</v>
      </c>
      <c r="JKC40" s="713">
        <f>'2-ORÇAMENTO'!JKC36</f>
        <v>0</v>
      </c>
      <c r="JKD40" s="714">
        <f>'2-ORÇAMENTO'!JKF36</f>
        <v>0</v>
      </c>
      <c r="JKE40" s="713">
        <f>'2-ORÇAMENTO'!JKE36</f>
        <v>0</v>
      </c>
      <c r="JKF40" s="714">
        <f>'2-ORÇAMENTO'!JKH36</f>
        <v>0</v>
      </c>
      <c r="JKG40" s="713">
        <f>'2-ORÇAMENTO'!JKG36</f>
        <v>0</v>
      </c>
      <c r="JKH40" s="714">
        <f>'2-ORÇAMENTO'!JKJ36</f>
        <v>0</v>
      </c>
      <c r="JKI40" s="713">
        <f>'2-ORÇAMENTO'!JKI36</f>
        <v>0</v>
      </c>
      <c r="JKJ40" s="714">
        <f>'2-ORÇAMENTO'!JKL36</f>
        <v>0</v>
      </c>
      <c r="JKK40" s="713">
        <f>'2-ORÇAMENTO'!JKK36</f>
        <v>0</v>
      </c>
      <c r="JKL40" s="714">
        <f>'2-ORÇAMENTO'!JKN36</f>
        <v>0</v>
      </c>
      <c r="JKM40" s="713">
        <f>'2-ORÇAMENTO'!JKM36</f>
        <v>0</v>
      </c>
      <c r="JKN40" s="714">
        <f>'2-ORÇAMENTO'!JKP36</f>
        <v>0</v>
      </c>
      <c r="JKO40" s="713">
        <f>'2-ORÇAMENTO'!JKO36</f>
        <v>0</v>
      </c>
      <c r="JKP40" s="714">
        <f>'2-ORÇAMENTO'!JKR36</f>
        <v>0</v>
      </c>
      <c r="JKQ40" s="713">
        <f>'2-ORÇAMENTO'!JKQ36</f>
        <v>0</v>
      </c>
      <c r="JKR40" s="714">
        <f>'2-ORÇAMENTO'!JKT36</f>
        <v>0</v>
      </c>
      <c r="JKS40" s="713">
        <f>'2-ORÇAMENTO'!JKS36</f>
        <v>0</v>
      </c>
      <c r="JKT40" s="714">
        <f>'2-ORÇAMENTO'!JKV36</f>
        <v>0</v>
      </c>
      <c r="JKU40" s="713">
        <f>'2-ORÇAMENTO'!JKU36</f>
        <v>0</v>
      </c>
      <c r="JKV40" s="714">
        <f>'2-ORÇAMENTO'!JKX36</f>
        <v>0</v>
      </c>
      <c r="JKW40" s="713">
        <f>'2-ORÇAMENTO'!JKW36</f>
        <v>0</v>
      </c>
      <c r="JKX40" s="714">
        <f>'2-ORÇAMENTO'!JKZ36</f>
        <v>0</v>
      </c>
      <c r="JKY40" s="713">
        <f>'2-ORÇAMENTO'!JKY36</f>
        <v>0</v>
      </c>
      <c r="JKZ40" s="714">
        <f>'2-ORÇAMENTO'!JLB36</f>
        <v>0</v>
      </c>
      <c r="JLA40" s="713">
        <f>'2-ORÇAMENTO'!JLA36</f>
        <v>0</v>
      </c>
      <c r="JLB40" s="714">
        <f>'2-ORÇAMENTO'!JLD36</f>
        <v>0</v>
      </c>
      <c r="JLC40" s="713">
        <f>'2-ORÇAMENTO'!JLC36</f>
        <v>0</v>
      </c>
      <c r="JLD40" s="714">
        <f>'2-ORÇAMENTO'!JLF36</f>
        <v>0</v>
      </c>
      <c r="JLE40" s="713">
        <f>'2-ORÇAMENTO'!JLE36</f>
        <v>0</v>
      </c>
      <c r="JLF40" s="714">
        <f>'2-ORÇAMENTO'!JLH36</f>
        <v>0</v>
      </c>
      <c r="JLG40" s="713">
        <f>'2-ORÇAMENTO'!JLG36</f>
        <v>0</v>
      </c>
      <c r="JLH40" s="714">
        <f>'2-ORÇAMENTO'!JLJ36</f>
        <v>0</v>
      </c>
      <c r="JLI40" s="713">
        <f>'2-ORÇAMENTO'!JLI36</f>
        <v>0</v>
      </c>
      <c r="JLJ40" s="714">
        <f>'2-ORÇAMENTO'!JLL36</f>
        <v>0</v>
      </c>
      <c r="JLK40" s="713">
        <f>'2-ORÇAMENTO'!JLK36</f>
        <v>0</v>
      </c>
      <c r="JLL40" s="714">
        <f>'2-ORÇAMENTO'!JLN36</f>
        <v>0</v>
      </c>
      <c r="JLM40" s="713">
        <f>'2-ORÇAMENTO'!JLM36</f>
        <v>0</v>
      </c>
      <c r="JLN40" s="714">
        <f>'2-ORÇAMENTO'!JLP36</f>
        <v>0</v>
      </c>
      <c r="JLO40" s="713">
        <f>'2-ORÇAMENTO'!JLO36</f>
        <v>0</v>
      </c>
      <c r="JLP40" s="714">
        <f>'2-ORÇAMENTO'!JLR36</f>
        <v>0</v>
      </c>
      <c r="JLQ40" s="713">
        <f>'2-ORÇAMENTO'!JLQ36</f>
        <v>0</v>
      </c>
      <c r="JLR40" s="714">
        <f>'2-ORÇAMENTO'!JLT36</f>
        <v>0</v>
      </c>
      <c r="JLS40" s="713">
        <f>'2-ORÇAMENTO'!JLS36</f>
        <v>0</v>
      </c>
      <c r="JLT40" s="714">
        <f>'2-ORÇAMENTO'!JLV36</f>
        <v>0</v>
      </c>
      <c r="JLU40" s="713">
        <f>'2-ORÇAMENTO'!JLU36</f>
        <v>0</v>
      </c>
      <c r="JLV40" s="714">
        <f>'2-ORÇAMENTO'!JLX36</f>
        <v>0</v>
      </c>
      <c r="JLW40" s="713">
        <f>'2-ORÇAMENTO'!JLW36</f>
        <v>0</v>
      </c>
      <c r="JLX40" s="714">
        <f>'2-ORÇAMENTO'!JLZ36</f>
        <v>0</v>
      </c>
      <c r="JLY40" s="713">
        <f>'2-ORÇAMENTO'!JLY36</f>
        <v>0</v>
      </c>
      <c r="JLZ40" s="714">
        <f>'2-ORÇAMENTO'!JMB36</f>
        <v>0</v>
      </c>
      <c r="JMA40" s="713">
        <f>'2-ORÇAMENTO'!JMA36</f>
        <v>0</v>
      </c>
      <c r="JMB40" s="714">
        <f>'2-ORÇAMENTO'!JMD36</f>
        <v>0</v>
      </c>
      <c r="JMC40" s="713">
        <f>'2-ORÇAMENTO'!JMC36</f>
        <v>0</v>
      </c>
      <c r="JMD40" s="714">
        <f>'2-ORÇAMENTO'!JMF36</f>
        <v>0</v>
      </c>
      <c r="JME40" s="713">
        <f>'2-ORÇAMENTO'!JME36</f>
        <v>0</v>
      </c>
      <c r="JMF40" s="714">
        <f>'2-ORÇAMENTO'!JMH36</f>
        <v>0</v>
      </c>
      <c r="JMG40" s="713">
        <f>'2-ORÇAMENTO'!JMG36</f>
        <v>0</v>
      </c>
      <c r="JMH40" s="714">
        <f>'2-ORÇAMENTO'!JMJ36</f>
        <v>0</v>
      </c>
      <c r="JMI40" s="713">
        <f>'2-ORÇAMENTO'!JMI36</f>
        <v>0</v>
      </c>
      <c r="JMJ40" s="714">
        <f>'2-ORÇAMENTO'!JML36</f>
        <v>0</v>
      </c>
      <c r="JMK40" s="713">
        <f>'2-ORÇAMENTO'!JMK36</f>
        <v>0</v>
      </c>
      <c r="JML40" s="714">
        <f>'2-ORÇAMENTO'!JMN36</f>
        <v>0</v>
      </c>
      <c r="JMM40" s="713">
        <f>'2-ORÇAMENTO'!JMM36</f>
        <v>0</v>
      </c>
      <c r="JMN40" s="714">
        <f>'2-ORÇAMENTO'!JMP36</f>
        <v>0</v>
      </c>
      <c r="JMO40" s="713">
        <f>'2-ORÇAMENTO'!JMO36</f>
        <v>0</v>
      </c>
      <c r="JMP40" s="714">
        <f>'2-ORÇAMENTO'!JMR36</f>
        <v>0</v>
      </c>
      <c r="JMQ40" s="713">
        <f>'2-ORÇAMENTO'!JMQ36</f>
        <v>0</v>
      </c>
      <c r="JMR40" s="714">
        <f>'2-ORÇAMENTO'!JMT36</f>
        <v>0</v>
      </c>
      <c r="JMS40" s="713">
        <f>'2-ORÇAMENTO'!JMS36</f>
        <v>0</v>
      </c>
      <c r="JMT40" s="714">
        <f>'2-ORÇAMENTO'!JMV36</f>
        <v>0</v>
      </c>
      <c r="JMU40" s="713">
        <f>'2-ORÇAMENTO'!JMU36</f>
        <v>0</v>
      </c>
      <c r="JMV40" s="714">
        <f>'2-ORÇAMENTO'!JMX36</f>
        <v>0</v>
      </c>
      <c r="JMW40" s="713">
        <f>'2-ORÇAMENTO'!JMW36</f>
        <v>0</v>
      </c>
      <c r="JMX40" s="714">
        <f>'2-ORÇAMENTO'!JMZ36</f>
        <v>0</v>
      </c>
      <c r="JMY40" s="713">
        <f>'2-ORÇAMENTO'!JMY36</f>
        <v>0</v>
      </c>
      <c r="JMZ40" s="714">
        <f>'2-ORÇAMENTO'!JNB36</f>
        <v>0</v>
      </c>
      <c r="JNA40" s="713">
        <f>'2-ORÇAMENTO'!JNA36</f>
        <v>0</v>
      </c>
      <c r="JNB40" s="714">
        <f>'2-ORÇAMENTO'!JND36</f>
        <v>0</v>
      </c>
      <c r="JNC40" s="713">
        <f>'2-ORÇAMENTO'!JNC36</f>
        <v>0</v>
      </c>
      <c r="JND40" s="714">
        <f>'2-ORÇAMENTO'!JNF36</f>
        <v>0</v>
      </c>
      <c r="JNE40" s="713">
        <f>'2-ORÇAMENTO'!JNE36</f>
        <v>0</v>
      </c>
      <c r="JNF40" s="714">
        <f>'2-ORÇAMENTO'!JNH36</f>
        <v>0</v>
      </c>
      <c r="JNG40" s="713">
        <f>'2-ORÇAMENTO'!JNG36</f>
        <v>0</v>
      </c>
      <c r="JNH40" s="714">
        <f>'2-ORÇAMENTO'!JNJ36</f>
        <v>0</v>
      </c>
      <c r="JNI40" s="713">
        <f>'2-ORÇAMENTO'!JNI36</f>
        <v>0</v>
      </c>
      <c r="JNJ40" s="714">
        <f>'2-ORÇAMENTO'!JNL36</f>
        <v>0</v>
      </c>
      <c r="JNK40" s="713">
        <f>'2-ORÇAMENTO'!JNK36</f>
        <v>0</v>
      </c>
      <c r="JNL40" s="714">
        <f>'2-ORÇAMENTO'!JNN36</f>
        <v>0</v>
      </c>
      <c r="JNM40" s="713">
        <f>'2-ORÇAMENTO'!JNM36</f>
        <v>0</v>
      </c>
      <c r="JNN40" s="714">
        <f>'2-ORÇAMENTO'!JNP36</f>
        <v>0</v>
      </c>
      <c r="JNO40" s="713">
        <f>'2-ORÇAMENTO'!JNO36</f>
        <v>0</v>
      </c>
      <c r="JNP40" s="714">
        <f>'2-ORÇAMENTO'!JNR36</f>
        <v>0</v>
      </c>
      <c r="JNQ40" s="713">
        <f>'2-ORÇAMENTO'!JNQ36</f>
        <v>0</v>
      </c>
      <c r="JNR40" s="714">
        <f>'2-ORÇAMENTO'!JNT36</f>
        <v>0</v>
      </c>
      <c r="JNS40" s="713">
        <f>'2-ORÇAMENTO'!JNS36</f>
        <v>0</v>
      </c>
      <c r="JNT40" s="714">
        <f>'2-ORÇAMENTO'!JNV36</f>
        <v>0</v>
      </c>
      <c r="JNU40" s="713">
        <f>'2-ORÇAMENTO'!JNU36</f>
        <v>0</v>
      </c>
      <c r="JNV40" s="714">
        <f>'2-ORÇAMENTO'!JNX36</f>
        <v>0</v>
      </c>
      <c r="JNW40" s="713">
        <f>'2-ORÇAMENTO'!JNW36</f>
        <v>0</v>
      </c>
      <c r="JNX40" s="714">
        <f>'2-ORÇAMENTO'!JNZ36</f>
        <v>0</v>
      </c>
      <c r="JNY40" s="713">
        <f>'2-ORÇAMENTO'!JNY36</f>
        <v>0</v>
      </c>
      <c r="JNZ40" s="714">
        <f>'2-ORÇAMENTO'!JOB36</f>
        <v>0</v>
      </c>
      <c r="JOA40" s="713">
        <f>'2-ORÇAMENTO'!JOA36</f>
        <v>0</v>
      </c>
      <c r="JOB40" s="714">
        <f>'2-ORÇAMENTO'!JOD36</f>
        <v>0</v>
      </c>
      <c r="JOC40" s="713">
        <f>'2-ORÇAMENTO'!JOC36</f>
        <v>0</v>
      </c>
      <c r="JOD40" s="714">
        <f>'2-ORÇAMENTO'!JOF36</f>
        <v>0</v>
      </c>
      <c r="JOE40" s="713">
        <f>'2-ORÇAMENTO'!JOE36</f>
        <v>0</v>
      </c>
      <c r="JOF40" s="714">
        <f>'2-ORÇAMENTO'!JOH36</f>
        <v>0</v>
      </c>
      <c r="JOG40" s="713">
        <f>'2-ORÇAMENTO'!JOG36</f>
        <v>0</v>
      </c>
      <c r="JOH40" s="714">
        <f>'2-ORÇAMENTO'!JOJ36</f>
        <v>0</v>
      </c>
      <c r="JOI40" s="713">
        <f>'2-ORÇAMENTO'!JOI36</f>
        <v>0</v>
      </c>
      <c r="JOJ40" s="714">
        <f>'2-ORÇAMENTO'!JOL36</f>
        <v>0</v>
      </c>
      <c r="JOK40" s="713">
        <f>'2-ORÇAMENTO'!JOK36</f>
        <v>0</v>
      </c>
      <c r="JOL40" s="714">
        <f>'2-ORÇAMENTO'!JON36</f>
        <v>0</v>
      </c>
      <c r="JOM40" s="713">
        <f>'2-ORÇAMENTO'!JOM36</f>
        <v>0</v>
      </c>
      <c r="JON40" s="714">
        <f>'2-ORÇAMENTO'!JOP36</f>
        <v>0</v>
      </c>
      <c r="JOO40" s="713">
        <f>'2-ORÇAMENTO'!JOO36</f>
        <v>0</v>
      </c>
      <c r="JOP40" s="714">
        <f>'2-ORÇAMENTO'!JOR36</f>
        <v>0</v>
      </c>
      <c r="JOQ40" s="713">
        <f>'2-ORÇAMENTO'!JOQ36</f>
        <v>0</v>
      </c>
      <c r="JOR40" s="714">
        <f>'2-ORÇAMENTO'!JOT36</f>
        <v>0</v>
      </c>
      <c r="JOS40" s="713">
        <f>'2-ORÇAMENTO'!JOS36</f>
        <v>0</v>
      </c>
      <c r="JOT40" s="714">
        <f>'2-ORÇAMENTO'!JOV36</f>
        <v>0</v>
      </c>
      <c r="JOU40" s="713">
        <f>'2-ORÇAMENTO'!JOU36</f>
        <v>0</v>
      </c>
      <c r="JOV40" s="714">
        <f>'2-ORÇAMENTO'!JOX36</f>
        <v>0</v>
      </c>
      <c r="JOW40" s="713">
        <f>'2-ORÇAMENTO'!JOW36</f>
        <v>0</v>
      </c>
      <c r="JOX40" s="714">
        <f>'2-ORÇAMENTO'!JOZ36</f>
        <v>0</v>
      </c>
      <c r="JOY40" s="713">
        <f>'2-ORÇAMENTO'!JOY36</f>
        <v>0</v>
      </c>
      <c r="JOZ40" s="714">
        <f>'2-ORÇAMENTO'!JPB36</f>
        <v>0</v>
      </c>
      <c r="JPA40" s="713">
        <f>'2-ORÇAMENTO'!JPA36</f>
        <v>0</v>
      </c>
      <c r="JPB40" s="714">
        <f>'2-ORÇAMENTO'!JPD36</f>
        <v>0</v>
      </c>
      <c r="JPC40" s="713">
        <f>'2-ORÇAMENTO'!JPC36</f>
        <v>0</v>
      </c>
      <c r="JPD40" s="714">
        <f>'2-ORÇAMENTO'!JPF36</f>
        <v>0</v>
      </c>
      <c r="JPE40" s="713">
        <f>'2-ORÇAMENTO'!JPE36</f>
        <v>0</v>
      </c>
      <c r="JPF40" s="714">
        <f>'2-ORÇAMENTO'!JPH36</f>
        <v>0</v>
      </c>
      <c r="JPG40" s="713">
        <f>'2-ORÇAMENTO'!JPG36</f>
        <v>0</v>
      </c>
      <c r="JPH40" s="714">
        <f>'2-ORÇAMENTO'!JPJ36</f>
        <v>0</v>
      </c>
      <c r="JPI40" s="713">
        <f>'2-ORÇAMENTO'!JPI36</f>
        <v>0</v>
      </c>
      <c r="JPJ40" s="714">
        <f>'2-ORÇAMENTO'!JPL36</f>
        <v>0</v>
      </c>
      <c r="JPK40" s="713">
        <f>'2-ORÇAMENTO'!JPK36</f>
        <v>0</v>
      </c>
      <c r="JPL40" s="714">
        <f>'2-ORÇAMENTO'!JPN36</f>
        <v>0</v>
      </c>
      <c r="JPM40" s="713">
        <f>'2-ORÇAMENTO'!JPM36</f>
        <v>0</v>
      </c>
      <c r="JPN40" s="714">
        <f>'2-ORÇAMENTO'!JPP36</f>
        <v>0</v>
      </c>
      <c r="JPO40" s="713">
        <f>'2-ORÇAMENTO'!JPO36</f>
        <v>0</v>
      </c>
      <c r="JPP40" s="714">
        <f>'2-ORÇAMENTO'!JPR36</f>
        <v>0</v>
      </c>
      <c r="JPQ40" s="713">
        <f>'2-ORÇAMENTO'!JPQ36</f>
        <v>0</v>
      </c>
      <c r="JPR40" s="714">
        <f>'2-ORÇAMENTO'!JPT36</f>
        <v>0</v>
      </c>
      <c r="JPS40" s="713">
        <f>'2-ORÇAMENTO'!JPS36</f>
        <v>0</v>
      </c>
      <c r="JPT40" s="714">
        <f>'2-ORÇAMENTO'!JPV36</f>
        <v>0</v>
      </c>
      <c r="JPU40" s="713">
        <f>'2-ORÇAMENTO'!JPU36</f>
        <v>0</v>
      </c>
      <c r="JPV40" s="714">
        <f>'2-ORÇAMENTO'!JPX36</f>
        <v>0</v>
      </c>
      <c r="JPW40" s="713">
        <f>'2-ORÇAMENTO'!JPW36</f>
        <v>0</v>
      </c>
      <c r="JPX40" s="714">
        <f>'2-ORÇAMENTO'!JPZ36</f>
        <v>0</v>
      </c>
      <c r="JPY40" s="713">
        <f>'2-ORÇAMENTO'!JPY36</f>
        <v>0</v>
      </c>
      <c r="JPZ40" s="714">
        <f>'2-ORÇAMENTO'!JQB36</f>
        <v>0</v>
      </c>
      <c r="JQA40" s="713">
        <f>'2-ORÇAMENTO'!JQA36</f>
        <v>0</v>
      </c>
      <c r="JQB40" s="714">
        <f>'2-ORÇAMENTO'!JQD36</f>
        <v>0</v>
      </c>
      <c r="JQC40" s="713">
        <f>'2-ORÇAMENTO'!JQC36</f>
        <v>0</v>
      </c>
      <c r="JQD40" s="714">
        <f>'2-ORÇAMENTO'!JQF36</f>
        <v>0</v>
      </c>
      <c r="JQE40" s="713">
        <f>'2-ORÇAMENTO'!JQE36</f>
        <v>0</v>
      </c>
      <c r="JQF40" s="714">
        <f>'2-ORÇAMENTO'!JQH36</f>
        <v>0</v>
      </c>
      <c r="JQG40" s="713">
        <f>'2-ORÇAMENTO'!JQG36</f>
        <v>0</v>
      </c>
      <c r="JQH40" s="714">
        <f>'2-ORÇAMENTO'!JQJ36</f>
        <v>0</v>
      </c>
      <c r="JQI40" s="713">
        <f>'2-ORÇAMENTO'!JQI36</f>
        <v>0</v>
      </c>
      <c r="JQJ40" s="714">
        <f>'2-ORÇAMENTO'!JQL36</f>
        <v>0</v>
      </c>
      <c r="JQK40" s="713">
        <f>'2-ORÇAMENTO'!JQK36</f>
        <v>0</v>
      </c>
      <c r="JQL40" s="714">
        <f>'2-ORÇAMENTO'!JQN36</f>
        <v>0</v>
      </c>
      <c r="JQM40" s="713">
        <f>'2-ORÇAMENTO'!JQM36</f>
        <v>0</v>
      </c>
      <c r="JQN40" s="714">
        <f>'2-ORÇAMENTO'!JQP36</f>
        <v>0</v>
      </c>
      <c r="JQO40" s="713">
        <f>'2-ORÇAMENTO'!JQO36</f>
        <v>0</v>
      </c>
      <c r="JQP40" s="714">
        <f>'2-ORÇAMENTO'!JQR36</f>
        <v>0</v>
      </c>
      <c r="JQQ40" s="713">
        <f>'2-ORÇAMENTO'!JQQ36</f>
        <v>0</v>
      </c>
      <c r="JQR40" s="714">
        <f>'2-ORÇAMENTO'!JQT36</f>
        <v>0</v>
      </c>
      <c r="JQS40" s="713">
        <f>'2-ORÇAMENTO'!JQS36</f>
        <v>0</v>
      </c>
      <c r="JQT40" s="714">
        <f>'2-ORÇAMENTO'!JQV36</f>
        <v>0</v>
      </c>
      <c r="JQU40" s="713">
        <f>'2-ORÇAMENTO'!JQU36</f>
        <v>0</v>
      </c>
      <c r="JQV40" s="714">
        <f>'2-ORÇAMENTO'!JQX36</f>
        <v>0</v>
      </c>
      <c r="JQW40" s="713">
        <f>'2-ORÇAMENTO'!JQW36</f>
        <v>0</v>
      </c>
      <c r="JQX40" s="714">
        <f>'2-ORÇAMENTO'!JQZ36</f>
        <v>0</v>
      </c>
      <c r="JQY40" s="713">
        <f>'2-ORÇAMENTO'!JQY36</f>
        <v>0</v>
      </c>
      <c r="JQZ40" s="714">
        <f>'2-ORÇAMENTO'!JRB36</f>
        <v>0</v>
      </c>
      <c r="JRA40" s="713">
        <f>'2-ORÇAMENTO'!JRA36</f>
        <v>0</v>
      </c>
      <c r="JRB40" s="714">
        <f>'2-ORÇAMENTO'!JRD36</f>
        <v>0</v>
      </c>
      <c r="JRC40" s="713">
        <f>'2-ORÇAMENTO'!JRC36</f>
        <v>0</v>
      </c>
      <c r="JRD40" s="714">
        <f>'2-ORÇAMENTO'!JRF36</f>
        <v>0</v>
      </c>
      <c r="JRE40" s="713">
        <f>'2-ORÇAMENTO'!JRE36</f>
        <v>0</v>
      </c>
      <c r="JRF40" s="714">
        <f>'2-ORÇAMENTO'!JRH36</f>
        <v>0</v>
      </c>
      <c r="JRG40" s="713">
        <f>'2-ORÇAMENTO'!JRG36</f>
        <v>0</v>
      </c>
      <c r="JRH40" s="714">
        <f>'2-ORÇAMENTO'!JRJ36</f>
        <v>0</v>
      </c>
      <c r="JRI40" s="713">
        <f>'2-ORÇAMENTO'!JRI36</f>
        <v>0</v>
      </c>
      <c r="JRJ40" s="714">
        <f>'2-ORÇAMENTO'!JRL36</f>
        <v>0</v>
      </c>
      <c r="JRK40" s="713">
        <f>'2-ORÇAMENTO'!JRK36</f>
        <v>0</v>
      </c>
      <c r="JRL40" s="714">
        <f>'2-ORÇAMENTO'!JRN36</f>
        <v>0</v>
      </c>
      <c r="JRM40" s="713">
        <f>'2-ORÇAMENTO'!JRM36</f>
        <v>0</v>
      </c>
      <c r="JRN40" s="714">
        <f>'2-ORÇAMENTO'!JRP36</f>
        <v>0</v>
      </c>
      <c r="JRO40" s="713">
        <f>'2-ORÇAMENTO'!JRO36</f>
        <v>0</v>
      </c>
      <c r="JRP40" s="714">
        <f>'2-ORÇAMENTO'!JRR36</f>
        <v>0</v>
      </c>
      <c r="JRQ40" s="713">
        <f>'2-ORÇAMENTO'!JRQ36</f>
        <v>0</v>
      </c>
      <c r="JRR40" s="714">
        <f>'2-ORÇAMENTO'!JRT36</f>
        <v>0</v>
      </c>
      <c r="JRS40" s="713">
        <f>'2-ORÇAMENTO'!JRS36</f>
        <v>0</v>
      </c>
      <c r="JRT40" s="714">
        <f>'2-ORÇAMENTO'!JRV36</f>
        <v>0</v>
      </c>
      <c r="JRU40" s="713">
        <f>'2-ORÇAMENTO'!JRU36</f>
        <v>0</v>
      </c>
      <c r="JRV40" s="714">
        <f>'2-ORÇAMENTO'!JRX36</f>
        <v>0</v>
      </c>
      <c r="JRW40" s="713">
        <f>'2-ORÇAMENTO'!JRW36</f>
        <v>0</v>
      </c>
      <c r="JRX40" s="714">
        <f>'2-ORÇAMENTO'!JRZ36</f>
        <v>0</v>
      </c>
      <c r="JRY40" s="713">
        <f>'2-ORÇAMENTO'!JRY36</f>
        <v>0</v>
      </c>
      <c r="JRZ40" s="714">
        <f>'2-ORÇAMENTO'!JSB36</f>
        <v>0</v>
      </c>
      <c r="JSA40" s="713">
        <f>'2-ORÇAMENTO'!JSA36</f>
        <v>0</v>
      </c>
      <c r="JSB40" s="714">
        <f>'2-ORÇAMENTO'!JSD36</f>
        <v>0</v>
      </c>
      <c r="JSC40" s="713">
        <f>'2-ORÇAMENTO'!JSC36</f>
        <v>0</v>
      </c>
      <c r="JSD40" s="714">
        <f>'2-ORÇAMENTO'!JSF36</f>
        <v>0</v>
      </c>
      <c r="JSE40" s="713">
        <f>'2-ORÇAMENTO'!JSE36</f>
        <v>0</v>
      </c>
      <c r="JSF40" s="714">
        <f>'2-ORÇAMENTO'!JSH36</f>
        <v>0</v>
      </c>
      <c r="JSG40" s="713">
        <f>'2-ORÇAMENTO'!JSG36</f>
        <v>0</v>
      </c>
      <c r="JSH40" s="714">
        <f>'2-ORÇAMENTO'!JSJ36</f>
        <v>0</v>
      </c>
      <c r="JSI40" s="713">
        <f>'2-ORÇAMENTO'!JSI36</f>
        <v>0</v>
      </c>
      <c r="JSJ40" s="714">
        <f>'2-ORÇAMENTO'!JSL36</f>
        <v>0</v>
      </c>
      <c r="JSK40" s="713">
        <f>'2-ORÇAMENTO'!JSK36</f>
        <v>0</v>
      </c>
      <c r="JSL40" s="714">
        <f>'2-ORÇAMENTO'!JSN36</f>
        <v>0</v>
      </c>
      <c r="JSM40" s="713">
        <f>'2-ORÇAMENTO'!JSM36</f>
        <v>0</v>
      </c>
      <c r="JSN40" s="714">
        <f>'2-ORÇAMENTO'!JSP36</f>
        <v>0</v>
      </c>
      <c r="JSO40" s="713">
        <f>'2-ORÇAMENTO'!JSO36</f>
        <v>0</v>
      </c>
      <c r="JSP40" s="714">
        <f>'2-ORÇAMENTO'!JSR36</f>
        <v>0</v>
      </c>
      <c r="JSQ40" s="713">
        <f>'2-ORÇAMENTO'!JSQ36</f>
        <v>0</v>
      </c>
      <c r="JSR40" s="714">
        <f>'2-ORÇAMENTO'!JST36</f>
        <v>0</v>
      </c>
      <c r="JSS40" s="713">
        <f>'2-ORÇAMENTO'!JSS36</f>
        <v>0</v>
      </c>
      <c r="JST40" s="714">
        <f>'2-ORÇAMENTO'!JSV36</f>
        <v>0</v>
      </c>
      <c r="JSU40" s="713">
        <f>'2-ORÇAMENTO'!JSU36</f>
        <v>0</v>
      </c>
      <c r="JSV40" s="714">
        <f>'2-ORÇAMENTO'!JSX36</f>
        <v>0</v>
      </c>
      <c r="JSW40" s="713">
        <f>'2-ORÇAMENTO'!JSW36</f>
        <v>0</v>
      </c>
      <c r="JSX40" s="714">
        <f>'2-ORÇAMENTO'!JSZ36</f>
        <v>0</v>
      </c>
      <c r="JSY40" s="713">
        <f>'2-ORÇAMENTO'!JSY36</f>
        <v>0</v>
      </c>
      <c r="JSZ40" s="714">
        <f>'2-ORÇAMENTO'!JTB36</f>
        <v>0</v>
      </c>
      <c r="JTA40" s="713">
        <f>'2-ORÇAMENTO'!JTA36</f>
        <v>0</v>
      </c>
      <c r="JTB40" s="714">
        <f>'2-ORÇAMENTO'!JTD36</f>
        <v>0</v>
      </c>
      <c r="JTC40" s="713">
        <f>'2-ORÇAMENTO'!JTC36</f>
        <v>0</v>
      </c>
      <c r="JTD40" s="714">
        <f>'2-ORÇAMENTO'!JTF36</f>
        <v>0</v>
      </c>
      <c r="JTE40" s="713">
        <f>'2-ORÇAMENTO'!JTE36</f>
        <v>0</v>
      </c>
      <c r="JTF40" s="714">
        <f>'2-ORÇAMENTO'!JTH36</f>
        <v>0</v>
      </c>
      <c r="JTG40" s="713">
        <f>'2-ORÇAMENTO'!JTG36</f>
        <v>0</v>
      </c>
      <c r="JTH40" s="714">
        <f>'2-ORÇAMENTO'!JTJ36</f>
        <v>0</v>
      </c>
      <c r="JTI40" s="713">
        <f>'2-ORÇAMENTO'!JTI36</f>
        <v>0</v>
      </c>
      <c r="JTJ40" s="714">
        <f>'2-ORÇAMENTO'!JTL36</f>
        <v>0</v>
      </c>
      <c r="JTK40" s="713">
        <f>'2-ORÇAMENTO'!JTK36</f>
        <v>0</v>
      </c>
      <c r="JTL40" s="714">
        <f>'2-ORÇAMENTO'!JTN36</f>
        <v>0</v>
      </c>
      <c r="JTM40" s="713">
        <f>'2-ORÇAMENTO'!JTM36</f>
        <v>0</v>
      </c>
      <c r="JTN40" s="714">
        <f>'2-ORÇAMENTO'!JTP36</f>
        <v>0</v>
      </c>
      <c r="JTO40" s="713">
        <f>'2-ORÇAMENTO'!JTO36</f>
        <v>0</v>
      </c>
      <c r="JTP40" s="714">
        <f>'2-ORÇAMENTO'!JTR36</f>
        <v>0</v>
      </c>
      <c r="JTQ40" s="713">
        <f>'2-ORÇAMENTO'!JTQ36</f>
        <v>0</v>
      </c>
      <c r="JTR40" s="714">
        <f>'2-ORÇAMENTO'!JTT36</f>
        <v>0</v>
      </c>
      <c r="JTS40" s="713">
        <f>'2-ORÇAMENTO'!JTS36</f>
        <v>0</v>
      </c>
      <c r="JTT40" s="714">
        <f>'2-ORÇAMENTO'!JTV36</f>
        <v>0</v>
      </c>
      <c r="JTU40" s="713">
        <f>'2-ORÇAMENTO'!JTU36</f>
        <v>0</v>
      </c>
      <c r="JTV40" s="714">
        <f>'2-ORÇAMENTO'!JTX36</f>
        <v>0</v>
      </c>
      <c r="JTW40" s="713">
        <f>'2-ORÇAMENTO'!JTW36</f>
        <v>0</v>
      </c>
      <c r="JTX40" s="714">
        <f>'2-ORÇAMENTO'!JTZ36</f>
        <v>0</v>
      </c>
      <c r="JTY40" s="713">
        <f>'2-ORÇAMENTO'!JTY36</f>
        <v>0</v>
      </c>
      <c r="JTZ40" s="714">
        <f>'2-ORÇAMENTO'!JUB36</f>
        <v>0</v>
      </c>
      <c r="JUA40" s="713">
        <f>'2-ORÇAMENTO'!JUA36</f>
        <v>0</v>
      </c>
      <c r="JUB40" s="714">
        <f>'2-ORÇAMENTO'!JUD36</f>
        <v>0</v>
      </c>
      <c r="JUC40" s="713">
        <f>'2-ORÇAMENTO'!JUC36</f>
        <v>0</v>
      </c>
      <c r="JUD40" s="714">
        <f>'2-ORÇAMENTO'!JUF36</f>
        <v>0</v>
      </c>
      <c r="JUE40" s="713">
        <f>'2-ORÇAMENTO'!JUE36</f>
        <v>0</v>
      </c>
      <c r="JUF40" s="714">
        <f>'2-ORÇAMENTO'!JUH36</f>
        <v>0</v>
      </c>
      <c r="JUG40" s="713">
        <f>'2-ORÇAMENTO'!JUG36</f>
        <v>0</v>
      </c>
      <c r="JUH40" s="714">
        <f>'2-ORÇAMENTO'!JUJ36</f>
        <v>0</v>
      </c>
      <c r="JUI40" s="713">
        <f>'2-ORÇAMENTO'!JUI36</f>
        <v>0</v>
      </c>
      <c r="JUJ40" s="714">
        <f>'2-ORÇAMENTO'!JUL36</f>
        <v>0</v>
      </c>
      <c r="JUK40" s="713">
        <f>'2-ORÇAMENTO'!JUK36</f>
        <v>0</v>
      </c>
      <c r="JUL40" s="714">
        <f>'2-ORÇAMENTO'!JUN36</f>
        <v>0</v>
      </c>
      <c r="JUM40" s="713">
        <f>'2-ORÇAMENTO'!JUM36</f>
        <v>0</v>
      </c>
      <c r="JUN40" s="714">
        <f>'2-ORÇAMENTO'!JUP36</f>
        <v>0</v>
      </c>
      <c r="JUO40" s="713">
        <f>'2-ORÇAMENTO'!JUO36</f>
        <v>0</v>
      </c>
      <c r="JUP40" s="714">
        <f>'2-ORÇAMENTO'!JUR36</f>
        <v>0</v>
      </c>
      <c r="JUQ40" s="713">
        <f>'2-ORÇAMENTO'!JUQ36</f>
        <v>0</v>
      </c>
      <c r="JUR40" s="714">
        <f>'2-ORÇAMENTO'!JUT36</f>
        <v>0</v>
      </c>
      <c r="JUS40" s="713">
        <f>'2-ORÇAMENTO'!JUS36</f>
        <v>0</v>
      </c>
      <c r="JUT40" s="714">
        <f>'2-ORÇAMENTO'!JUV36</f>
        <v>0</v>
      </c>
      <c r="JUU40" s="713">
        <f>'2-ORÇAMENTO'!JUU36</f>
        <v>0</v>
      </c>
      <c r="JUV40" s="714">
        <f>'2-ORÇAMENTO'!JUX36</f>
        <v>0</v>
      </c>
      <c r="JUW40" s="713">
        <f>'2-ORÇAMENTO'!JUW36</f>
        <v>0</v>
      </c>
      <c r="JUX40" s="714">
        <f>'2-ORÇAMENTO'!JUZ36</f>
        <v>0</v>
      </c>
      <c r="JUY40" s="713">
        <f>'2-ORÇAMENTO'!JUY36</f>
        <v>0</v>
      </c>
      <c r="JUZ40" s="714">
        <f>'2-ORÇAMENTO'!JVB36</f>
        <v>0</v>
      </c>
      <c r="JVA40" s="713">
        <f>'2-ORÇAMENTO'!JVA36</f>
        <v>0</v>
      </c>
      <c r="JVB40" s="714">
        <f>'2-ORÇAMENTO'!JVD36</f>
        <v>0</v>
      </c>
      <c r="JVC40" s="713">
        <f>'2-ORÇAMENTO'!JVC36</f>
        <v>0</v>
      </c>
      <c r="JVD40" s="714">
        <f>'2-ORÇAMENTO'!JVF36</f>
        <v>0</v>
      </c>
      <c r="JVE40" s="713">
        <f>'2-ORÇAMENTO'!JVE36</f>
        <v>0</v>
      </c>
      <c r="JVF40" s="714">
        <f>'2-ORÇAMENTO'!JVH36</f>
        <v>0</v>
      </c>
      <c r="JVG40" s="713">
        <f>'2-ORÇAMENTO'!JVG36</f>
        <v>0</v>
      </c>
      <c r="JVH40" s="714">
        <f>'2-ORÇAMENTO'!JVJ36</f>
        <v>0</v>
      </c>
      <c r="JVI40" s="713">
        <f>'2-ORÇAMENTO'!JVI36</f>
        <v>0</v>
      </c>
      <c r="JVJ40" s="714">
        <f>'2-ORÇAMENTO'!JVL36</f>
        <v>0</v>
      </c>
      <c r="JVK40" s="713">
        <f>'2-ORÇAMENTO'!JVK36</f>
        <v>0</v>
      </c>
      <c r="JVL40" s="714">
        <f>'2-ORÇAMENTO'!JVN36</f>
        <v>0</v>
      </c>
      <c r="JVM40" s="713">
        <f>'2-ORÇAMENTO'!JVM36</f>
        <v>0</v>
      </c>
      <c r="JVN40" s="714">
        <f>'2-ORÇAMENTO'!JVP36</f>
        <v>0</v>
      </c>
      <c r="JVO40" s="713">
        <f>'2-ORÇAMENTO'!JVO36</f>
        <v>0</v>
      </c>
      <c r="JVP40" s="714">
        <f>'2-ORÇAMENTO'!JVR36</f>
        <v>0</v>
      </c>
      <c r="JVQ40" s="713">
        <f>'2-ORÇAMENTO'!JVQ36</f>
        <v>0</v>
      </c>
      <c r="JVR40" s="714">
        <f>'2-ORÇAMENTO'!JVT36</f>
        <v>0</v>
      </c>
      <c r="JVS40" s="713">
        <f>'2-ORÇAMENTO'!JVS36</f>
        <v>0</v>
      </c>
      <c r="JVT40" s="714">
        <f>'2-ORÇAMENTO'!JVV36</f>
        <v>0</v>
      </c>
      <c r="JVU40" s="713">
        <f>'2-ORÇAMENTO'!JVU36</f>
        <v>0</v>
      </c>
      <c r="JVV40" s="714">
        <f>'2-ORÇAMENTO'!JVX36</f>
        <v>0</v>
      </c>
      <c r="JVW40" s="713">
        <f>'2-ORÇAMENTO'!JVW36</f>
        <v>0</v>
      </c>
      <c r="JVX40" s="714">
        <f>'2-ORÇAMENTO'!JVZ36</f>
        <v>0</v>
      </c>
      <c r="JVY40" s="713">
        <f>'2-ORÇAMENTO'!JVY36</f>
        <v>0</v>
      </c>
      <c r="JVZ40" s="714">
        <f>'2-ORÇAMENTO'!JWB36</f>
        <v>0</v>
      </c>
      <c r="JWA40" s="713">
        <f>'2-ORÇAMENTO'!JWA36</f>
        <v>0</v>
      </c>
      <c r="JWB40" s="714">
        <f>'2-ORÇAMENTO'!JWD36</f>
        <v>0</v>
      </c>
      <c r="JWC40" s="713">
        <f>'2-ORÇAMENTO'!JWC36</f>
        <v>0</v>
      </c>
      <c r="JWD40" s="714">
        <f>'2-ORÇAMENTO'!JWF36</f>
        <v>0</v>
      </c>
      <c r="JWE40" s="713">
        <f>'2-ORÇAMENTO'!JWE36</f>
        <v>0</v>
      </c>
      <c r="JWF40" s="714">
        <f>'2-ORÇAMENTO'!JWH36</f>
        <v>0</v>
      </c>
      <c r="JWG40" s="713">
        <f>'2-ORÇAMENTO'!JWG36</f>
        <v>0</v>
      </c>
      <c r="JWH40" s="714">
        <f>'2-ORÇAMENTO'!JWJ36</f>
        <v>0</v>
      </c>
      <c r="JWI40" s="713">
        <f>'2-ORÇAMENTO'!JWI36</f>
        <v>0</v>
      </c>
      <c r="JWJ40" s="714">
        <f>'2-ORÇAMENTO'!JWL36</f>
        <v>0</v>
      </c>
      <c r="JWK40" s="713">
        <f>'2-ORÇAMENTO'!JWK36</f>
        <v>0</v>
      </c>
      <c r="JWL40" s="714">
        <f>'2-ORÇAMENTO'!JWN36</f>
        <v>0</v>
      </c>
      <c r="JWM40" s="713">
        <f>'2-ORÇAMENTO'!JWM36</f>
        <v>0</v>
      </c>
      <c r="JWN40" s="714">
        <f>'2-ORÇAMENTO'!JWP36</f>
        <v>0</v>
      </c>
      <c r="JWO40" s="713">
        <f>'2-ORÇAMENTO'!JWO36</f>
        <v>0</v>
      </c>
      <c r="JWP40" s="714">
        <f>'2-ORÇAMENTO'!JWR36</f>
        <v>0</v>
      </c>
      <c r="JWQ40" s="713">
        <f>'2-ORÇAMENTO'!JWQ36</f>
        <v>0</v>
      </c>
      <c r="JWR40" s="714">
        <f>'2-ORÇAMENTO'!JWT36</f>
        <v>0</v>
      </c>
      <c r="JWS40" s="713">
        <f>'2-ORÇAMENTO'!JWS36</f>
        <v>0</v>
      </c>
      <c r="JWT40" s="714">
        <f>'2-ORÇAMENTO'!JWV36</f>
        <v>0</v>
      </c>
      <c r="JWU40" s="713">
        <f>'2-ORÇAMENTO'!JWU36</f>
        <v>0</v>
      </c>
      <c r="JWV40" s="714">
        <f>'2-ORÇAMENTO'!JWX36</f>
        <v>0</v>
      </c>
      <c r="JWW40" s="713">
        <f>'2-ORÇAMENTO'!JWW36</f>
        <v>0</v>
      </c>
      <c r="JWX40" s="714">
        <f>'2-ORÇAMENTO'!JWZ36</f>
        <v>0</v>
      </c>
      <c r="JWY40" s="713">
        <f>'2-ORÇAMENTO'!JWY36</f>
        <v>0</v>
      </c>
      <c r="JWZ40" s="714">
        <f>'2-ORÇAMENTO'!JXB36</f>
        <v>0</v>
      </c>
      <c r="JXA40" s="713">
        <f>'2-ORÇAMENTO'!JXA36</f>
        <v>0</v>
      </c>
      <c r="JXB40" s="714">
        <f>'2-ORÇAMENTO'!JXD36</f>
        <v>0</v>
      </c>
      <c r="JXC40" s="713">
        <f>'2-ORÇAMENTO'!JXC36</f>
        <v>0</v>
      </c>
      <c r="JXD40" s="714">
        <f>'2-ORÇAMENTO'!JXF36</f>
        <v>0</v>
      </c>
      <c r="JXE40" s="713">
        <f>'2-ORÇAMENTO'!JXE36</f>
        <v>0</v>
      </c>
      <c r="JXF40" s="714">
        <f>'2-ORÇAMENTO'!JXH36</f>
        <v>0</v>
      </c>
      <c r="JXG40" s="713">
        <f>'2-ORÇAMENTO'!JXG36</f>
        <v>0</v>
      </c>
      <c r="JXH40" s="714">
        <f>'2-ORÇAMENTO'!JXJ36</f>
        <v>0</v>
      </c>
      <c r="JXI40" s="713">
        <f>'2-ORÇAMENTO'!JXI36</f>
        <v>0</v>
      </c>
      <c r="JXJ40" s="714">
        <f>'2-ORÇAMENTO'!JXL36</f>
        <v>0</v>
      </c>
      <c r="JXK40" s="713">
        <f>'2-ORÇAMENTO'!JXK36</f>
        <v>0</v>
      </c>
      <c r="JXL40" s="714">
        <f>'2-ORÇAMENTO'!JXN36</f>
        <v>0</v>
      </c>
      <c r="JXM40" s="713">
        <f>'2-ORÇAMENTO'!JXM36</f>
        <v>0</v>
      </c>
      <c r="JXN40" s="714">
        <f>'2-ORÇAMENTO'!JXP36</f>
        <v>0</v>
      </c>
      <c r="JXO40" s="713">
        <f>'2-ORÇAMENTO'!JXO36</f>
        <v>0</v>
      </c>
      <c r="JXP40" s="714">
        <f>'2-ORÇAMENTO'!JXR36</f>
        <v>0</v>
      </c>
      <c r="JXQ40" s="713">
        <f>'2-ORÇAMENTO'!JXQ36</f>
        <v>0</v>
      </c>
      <c r="JXR40" s="714">
        <f>'2-ORÇAMENTO'!JXT36</f>
        <v>0</v>
      </c>
      <c r="JXS40" s="713">
        <f>'2-ORÇAMENTO'!JXS36</f>
        <v>0</v>
      </c>
      <c r="JXT40" s="714">
        <f>'2-ORÇAMENTO'!JXV36</f>
        <v>0</v>
      </c>
      <c r="JXU40" s="713">
        <f>'2-ORÇAMENTO'!JXU36</f>
        <v>0</v>
      </c>
      <c r="JXV40" s="714">
        <f>'2-ORÇAMENTO'!JXX36</f>
        <v>0</v>
      </c>
      <c r="JXW40" s="713">
        <f>'2-ORÇAMENTO'!JXW36</f>
        <v>0</v>
      </c>
      <c r="JXX40" s="714">
        <f>'2-ORÇAMENTO'!JXZ36</f>
        <v>0</v>
      </c>
      <c r="JXY40" s="713">
        <f>'2-ORÇAMENTO'!JXY36</f>
        <v>0</v>
      </c>
      <c r="JXZ40" s="714">
        <f>'2-ORÇAMENTO'!JYB36</f>
        <v>0</v>
      </c>
      <c r="JYA40" s="713">
        <f>'2-ORÇAMENTO'!JYA36</f>
        <v>0</v>
      </c>
      <c r="JYB40" s="714">
        <f>'2-ORÇAMENTO'!JYD36</f>
        <v>0</v>
      </c>
      <c r="JYC40" s="713">
        <f>'2-ORÇAMENTO'!JYC36</f>
        <v>0</v>
      </c>
      <c r="JYD40" s="714">
        <f>'2-ORÇAMENTO'!JYF36</f>
        <v>0</v>
      </c>
      <c r="JYE40" s="713">
        <f>'2-ORÇAMENTO'!JYE36</f>
        <v>0</v>
      </c>
      <c r="JYF40" s="714">
        <f>'2-ORÇAMENTO'!JYH36</f>
        <v>0</v>
      </c>
      <c r="JYG40" s="713">
        <f>'2-ORÇAMENTO'!JYG36</f>
        <v>0</v>
      </c>
      <c r="JYH40" s="714">
        <f>'2-ORÇAMENTO'!JYJ36</f>
        <v>0</v>
      </c>
      <c r="JYI40" s="713">
        <f>'2-ORÇAMENTO'!JYI36</f>
        <v>0</v>
      </c>
      <c r="JYJ40" s="714">
        <f>'2-ORÇAMENTO'!JYL36</f>
        <v>0</v>
      </c>
      <c r="JYK40" s="713">
        <f>'2-ORÇAMENTO'!JYK36</f>
        <v>0</v>
      </c>
      <c r="JYL40" s="714">
        <f>'2-ORÇAMENTO'!JYN36</f>
        <v>0</v>
      </c>
      <c r="JYM40" s="713">
        <f>'2-ORÇAMENTO'!JYM36</f>
        <v>0</v>
      </c>
      <c r="JYN40" s="714">
        <f>'2-ORÇAMENTO'!JYP36</f>
        <v>0</v>
      </c>
      <c r="JYO40" s="713">
        <f>'2-ORÇAMENTO'!JYO36</f>
        <v>0</v>
      </c>
      <c r="JYP40" s="714">
        <f>'2-ORÇAMENTO'!JYR36</f>
        <v>0</v>
      </c>
      <c r="JYQ40" s="713">
        <f>'2-ORÇAMENTO'!JYQ36</f>
        <v>0</v>
      </c>
      <c r="JYR40" s="714">
        <f>'2-ORÇAMENTO'!JYT36</f>
        <v>0</v>
      </c>
      <c r="JYS40" s="713">
        <f>'2-ORÇAMENTO'!JYS36</f>
        <v>0</v>
      </c>
      <c r="JYT40" s="714">
        <f>'2-ORÇAMENTO'!JYV36</f>
        <v>0</v>
      </c>
      <c r="JYU40" s="713">
        <f>'2-ORÇAMENTO'!JYU36</f>
        <v>0</v>
      </c>
      <c r="JYV40" s="714">
        <f>'2-ORÇAMENTO'!JYX36</f>
        <v>0</v>
      </c>
      <c r="JYW40" s="713">
        <f>'2-ORÇAMENTO'!JYW36</f>
        <v>0</v>
      </c>
      <c r="JYX40" s="714">
        <f>'2-ORÇAMENTO'!JYZ36</f>
        <v>0</v>
      </c>
      <c r="JYY40" s="713">
        <f>'2-ORÇAMENTO'!JYY36</f>
        <v>0</v>
      </c>
      <c r="JYZ40" s="714">
        <f>'2-ORÇAMENTO'!JZB36</f>
        <v>0</v>
      </c>
      <c r="JZA40" s="713">
        <f>'2-ORÇAMENTO'!JZA36</f>
        <v>0</v>
      </c>
      <c r="JZB40" s="714">
        <f>'2-ORÇAMENTO'!JZD36</f>
        <v>0</v>
      </c>
      <c r="JZC40" s="713">
        <f>'2-ORÇAMENTO'!JZC36</f>
        <v>0</v>
      </c>
      <c r="JZD40" s="714">
        <f>'2-ORÇAMENTO'!JZF36</f>
        <v>0</v>
      </c>
      <c r="JZE40" s="713">
        <f>'2-ORÇAMENTO'!JZE36</f>
        <v>0</v>
      </c>
      <c r="JZF40" s="714">
        <f>'2-ORÇAMENTO'!JZH36</f>
        <v>0</v>
      </c>
      <c r="JZG40" s="713">
        <f>'2-ORÇAMENTO'!JZG36</f>
        <v>0</v>
      </c>
      <c r="JZH40" s="714">
        <f>'2-ORÇAMENTO'!JZJ36</f>
        <v>0</v>
      </c>
      <c r="JZI40" s="713">
        <f>'2-ORÇAMENTO'!JZI36</f>
        <v>0</v>
      </c>
      <c r="JZJ40" s="714">
        <f>'2-ORÇAMENTO'!JZL36</f>
        <v>0</v>
      </c>
      <c r="JZK40" s="713">
        <f>'2-ORÇAMENTO'!JZK36</f>
        <v>0</v>
      </c>
      <c r="JZL40" s="714">
        <f>'2-ORÇAMENTO'!JZN36</f>
        <v>0</v>
      </c>
      <c r="JZM40" s="713">
        <f>'2-ORÇAMENTO'!JZM36</f>
        <v>0</v>
      </c>
      <c r="JZN40" s="714">
        <f>'2-ORÇAMENTO'!JZP36</f>
        <v>0</v>
      </c>
      <c r="JZO40" s="713">
        <f>'2-ORÇAMENTO'!JZO36</f>
        <v>0</v>
      </c>
      <c r="JZP40" s="714">
        <f>'2-ORÇAMENTO'!JZR36</f>
        <v>0</v>
      </c>
      <c r="JZQ40" s="713">
        <f>'2-ORÇAMENTO'!JZQ36</f>
        <v>0</v>
      </c>
      <c r="JZR40" s="714">
        <f>'2-ORÇAMENTO'!JZT36</f>
        <v>0</v>
      </c>
      <c r="JZS40" s="713">
        <f>'2-ORÇAMENTO'!JZS36</f>
        <v>0</v>
      </c>
      <c r="JZT40" s="714">
        <f>'2-ORÇAMENTO'!JZV36</f>
        <v>0</v>
      </c>
      <c r="JZU40" s="713">
        <f>'2-ORÇAMENTO'!JZU36</f>
        <v>0</v>
      </c>
      <c r="JZV40" s="714">
        <f>'2-ORÇAMENTO'!JZX36</f>
        <v>0</v>
      </c>
      <c r="JZW40" s="713">
        <f>'2-ORÇAMENTO'!JZW36</f>
        <v>0</v>
      </c>
      <c r="JZX40" s="714">
        <f>'2-ORÇAMENTO'!JZZ36</f>
        <v>0</v>
      </c>
      <c r="JZY40" s="713">
        <f>'2-ORÇAMENTO'!JZY36</f>
        <v>0</v>
      </c>
      <c r="JZZ40" s="714">
        <f>'2-ORÇAMENTO'!KAB36</f>
        <v>0</v>
      </c>
      <c r="KAA40" s="713">
        <f>'2-ORÇAMENTO'!KAA36</f>
        <v>0</v>
      </c>
      <c r="KAB40" s="714">
        <f>'2-ORÇAMENTO'!KAD36</f>
        <v>0</v>
      </c>
      <c r="KAC40" s="713">
        <f>'2-ORÇAMENTO'!KAC36</f>
        <v>0</v>
      </c>
      <c r="KAD40" s="714">
        <f>'2-ORÇAMENTO'!KAF36</f>
        <v>0</v>
      </c>
      <c r="KAE40" s="713">
        <f>'2-ORÇAMENTO'!KAE36</f>
        <v>0</v>
      </c>
      <c r="KAF40" s="714">
        <f>'2-ORÇAMENTO'!KAH36</f>
        <v>0</v>
      </c>
      <c r="KAG40" s="713">
        <f>'2-ORÇAMENTO'!KAG36</f>
        <v>0</v>
      </c>
      <c r="KAH40" s="714">
        <f>'2-ORÇAMENTO'!KAJ36</f>
        <v>0</v>
      </c>
      <c r="KAI40" s="713">
        <f>'2-ORÇAMENTO'!KAI36</f>
        <v>0</v>
      </c>
      <c r="KAJ40" s="714">
        <f>'2-ORÇAMENTO'!KAL36</f>
        <v>0</v>
      </c>
      <c r="KAK40" s="713">
        <f>'2-ORÇAMENTO'!KAK36</f>
        <v>0</v>
      </c>
      <c r="KAL40" s="714">
        <f>'2-ORÇAMENTO'!KAN36</f>
        <v>0</v>
      </c>
      <c r="KAM40" s="713">
        <f>'2-ORÇAMENTO'!KAM36</f>
        <v>0</v>
      </c>
      <c r="KAN40" s="714">
        <f>'2-ORÇAMENTO'!KAP36</f>
        <v>0</v>
      </c>
      <c r="KAO40" s="713">
        <f>'2-ORÇAMENTO'!KAO36</f>
        <v>0</v>
      </c>
      <c r="KAP40" s="714">
        <f>'2-ORÇAMENTO'!KAR36</f>
        <v>0</v>
      </c>
      <c r="KAQ40" s="713">
        <f>'2-ORÇAMENTO'!KAQ36</f>
        <v>0</v>
      </c>
      <c r="KAR40" s="714">
        <f>'2-ORÇAMENTO'!KAT36</f>
        <v>0</v>
      </c>
      <c r="KAS40" s="713">
        <f>'2-ORÇAMENTO'!KAS36</f>
        <v>0</v>
      </c>
      <c r="KAT40" s="714">
        <f>'2-ORÇAMENTO'!KAV36</f>
        <v>0</v>
      </c>
      <c r="KAU40" s="713">
        <f>'2-ORÇAMENTO'!KAU36</f>
        <v>0</v>
      </c>
      <c r="KAV40" s="714">
        <f>'2-ORÇAMENTO'!KAX36</f>
        <v>0</v>
      </c>
      <c r="KAW40" s="713">
        <f>'2-ORÇAMENTO'!KAW36</f>
        <v>0</v>
      </c>
      <c r="KAX40" s="714">
        <f>'2-ORÇAMENTO'!KAZ36</f>
        <v>0</v>
      </c>
      <c r="KAY40" s="713">
        <f>'2-ORÇAMENTO'!KAY36</f>
        <v>0</v>
      </c>
      <c r="KAZ40" s="714">
        <f>'2-ORÇAMENTO'!KBB36</f>
        <v>0</v>
      </c>
      <c r="KBA40" s="713">
        <f>'2-ORÇAMENTO'!KBA36</f>
        <v>0</v>
      </c>
      <c r="KBB40" s="714">
        <f>'2-ORÇAMENTO'!KBD36</f>
        <v>0</v>
      </c>
      <c r="KBC40" s="713">
        <f>'2-ORÇAMENTO'!KBC36</f>
        <v>0</v>
      </c>
      <c r="KBD40" s="714">
        <f>'2-ORÇAMENTO'!KBF36</f>
        <v>0</v>
      </c>
      <c r="KBE40" s="713">
        <f>'2-ORÇAMENTO'!KBE36</f>
        <v>0</v>
      </c>
      <c r="KBF40" s="714">
        <f>'2-ORÇAMENTO'!KBH36</f>
        <v>0</v>
      </c>
      <c r="KBG40" s="713">
        <f>'2-ORÇAMENTO'!KBG36</f>
        <v>0</v>
      </c>
      <c r="KBH40" s="714">
        <f>'2-ORÇAMENTO'!KBJ36</f>
        <v>0</v>
      </c>
      <c r="KBI40" s="713">
        <f>'2-ORÇAMENTO'!KBI36</f>
        <v>0</v>
      </c>
      <c r="KBJ40" s="714">
        <f>'2-ORÇAMENTO'!KBL36</f>
        <v>0</v>
      </c>
      <c r="KBK40" s="713">
        <f>'2-ORÇAMENTO'!KBK36</f>
        <v>0</v>
      </c>
      <c r="KBL40" s="714">
        <f>'2-ORÇAMENTO'!KBN36</f>
        <v>0</v>
      </c>
      <c r="KBM40" s="713">
        <f>'2-ORÇAMENTO'!KBM36</f>
        <v>0</v>
      </c>
      <c r="KBN40" s="714">
        <f>'2-ORÇAMENTO'!KBP36</f>
        <v>0</v>
      </c>
      <c r="KBO40" s="713">
        <f>'2-ORÇAMENTO'!KBO36</f>
        <v>0</v>
      </c>
      <c r="KBP40" s="714">
        <f>'2-ORÇAMENTO'!KBR36</f>
        <v>0</v>
      </c>
      <c r="KBQ40" s="713">
        <f>'2-ORÇAMENTO'!KBQ36</f>
        <v>0</v>
      </c>
      <c r="KBR40" s="714">
        <f>'2-ORÇAMENTO'!KBT36</f>
        <v>0</v>
      </c>
      <c r="KBS40" s="713">
        <f>'2-ORÇAMENTO'!KBS36</f>
        <v>0</v>
      </c>
      <c r="KBT40" s="714">
        <f>'2-ORÇAMENTO'!KBV36</f>
        <v>0</v>
      </c>
      <c r="KBU40" s="713">
        <f>'2-ORÇAMENTO'!KBU36</f>
        <v>0</v>
      </c>
      <c r="KBV40" s="714">
        <f>'2-ORÇAMENTO'!KBX36</f>
        <v>0</v>
      </c>
      <c r="KBW40" s="713">
        <f>'2-ORÇAMENTO'!KBW36</f>
        <v>0</v>
      </c>
      <c r="KBX40" s="714">
        <f>'2-ORÇAMENTO'!KBZ36</f>
        <v>0</v>
      </c>
      <c r="KBY40" s="713">
        <f>'2-ORÇAMENTO'!KBY36</f>
        <v>0</v>
      </c>
      <c r="KBZ40" s="714">
        <f>'2-ORÇAMENTO'!KCB36</f>
        <v>0</v>
      </c>
      <c r="KCA40" s="713">
        <f>'2-ORÇAMENTO'!KCA36</f>
        <v>0</v>
      </c>
      <c r="KCB40" s="714">
        <f>'2-ORÇAMENTO'!KCD36</f>
        <v>0</v>
      </c>
      <c r="KCC40" s="713">
        <f>'2-ORÇAMENTO'!KCC36</f>
        <v>0</v>
      </c>
      <c r="KCD40" s="714">
        <f>'2-ORÇAMENTO'!KCF36</f>
        <v>0</v>
      </c>
      <c r="KCE40" s="713">
        <f>'2-ORÇAMENTO'!KCE36</f>
        <v>0</v>
      </c>
      <c r="KCF40" s="714">
        <f>'2-ORÇAMENTO'!KCH36</f>
        <v>0</v>
      </c>
      <c r="KCG40" s="713">
        <f>'2-ORÇAMENTO'!KCG36</f>
        <v>0</v>
      </c>
      <c r="KCH40" s="714">
        <f>'2-ORÇAMENTO'!KCJ36</f>
        <v>0</v>
      </c>
      <c r="KCI40" s="713">
        <f>'2-ORÇAMENTO'!KCI36</f>
        <v>0</v>
      </c>
      <c r="KCJ40" s="714">
        <f>'2-ORÇAMENTO'!KCL36</f>
        <v>0</v>
      </c>
      <c r="KCK40" s="713">
        <f>'2-ORÇAMENTO'!KCK36</f>
        <v>0</v>
      </c>
      <c r="KCL40" s="714">
        <f>'2-ORÇAMENTO'!KCN36</f>
        <v>0</v>
      </c>
      <c r="KCM40" s="713">
        <f>'2-ORÇAMENTO'!KCM36</f>
        <v>0</v>
      </c>
      <c r="KCN40" s="714">
        <f>'2-ORÇAMENTO'!KCP36</f>
        <v>0</v>
      </c>
      <c r="KCO40" s="713">
        <f>'2-ORÇAMENTO'!KCO36</f>
        <v>0</v>
      </c>
      <c r="KCP40" s="714">
        <f>'2-ORÇAMENTO'!KCR36</f>
        <v>0</v>
      </c>
      <c r="KCQ40" s="713">
        <f>'2-ORÇAMENTO'!KCQ36</f>
        <v>0</v>
      </c>
      <c r="KCR40" s="714">
        <f>'2-ORÇAMENTO'!KCT36</f>
        <v>0</v>
      </c>
      <c r="KCS40" s="713">
        <f>'2-ORÇAMENTO'!KCS36</f>
        <v>0</v>
      </c>
      <c r="KCT40" s="714">
        <f>'2-ORÇAMENTO'!KCV36</f>
        <v>0</v>
      </c>
      <c r="KCU40" s="713">
        <f>'2-ORÇAMENTO'!KCU36</f>
        <v>0</v>
      </c>
      <c r="KCV40" s="714">
        <f>'2-ORÇAMENTO'!KCX36</f>
        <v>0</v>
      </c>
      <c r="KCW40" s="713">
        <f>'2-ORÇAMENTO'!KCW36</f>
        <v>0</v>
      </c>
      <c r="KCX40" s="714">
        <f>'2-ORÇAMENTO'!KCZ36</f>
        <v>0</v>
      </c>
      <c r="KCY40" s="713">
        <f>'2-ORÇAMENTO'!KCY36</f>
        <v>0</v>
      </c>
      <c r="KCZ40" s="714">
        <f>'2-ORÇAMENTO'!KDB36</f>
        <v>0</v>
      </c>
      <c r="KDA40" s="713">
        <f>'2-ORÇAMENTO'!KDA36</f>
        <v>0</v>
      </c>
      <c r="KDB40" s="714">
        <f>'2-ORÇAMENTO'!KDD36</f>
        <v>0</v>
      </c>
      <c r="KDC40" s="713">
        <f>'2-ORÇAMENTO'!KDC36</f>
        <v>0</v>
      </c>
      <c r="KDD40" s="714">
        <f>'2-ORÇAMENTO'!KDF36</f>
        <v>0</v>
      </c>
      <c r="KDE40" s="713">
        <f>'2-ORÇAMENTO'!KDE36</f>
        <v>0</v>
      </c>
      <c r="KDF40" s="714">
        <f>'2-ORÇAMENTO'!KDH36</f>
        <v>0</v>
      </c>
      <c r="KDG40" s="713">
        <f>'2-ORÇAMENTO'!KDG36</f>
        <v>0</v>
      </c>
      <c r="KDH40" s="714">
        <f>'2-ORÇAMENTO'!KDJ36</f>
        <v>0</v>
      </c>
      <c r="KDI40" s="713">
        <f>'2-ORÇAMENTO'!KDI36</f>
        <v>0</v>
      </c>
      <c r="KDJ40" s="714">
        <f>'2-ORÇAMENTO'!KDL36</f>
        <v>0</v>
      </c>
      <c r="KDK40" s="713">
        <f>'2-ORÇAMENTO'!KDK36</f>
        <v>0</v>
      </c>
      <c r="KDL40" s="714">
        <f>'2-ORÇAMENTO'!KDN36</f>
        <v>0</v>
      </c>
      <c r="KDM40" s="713">
        <f>'2-ORÇAMENTO'!KDM36</f>
        <v>0</v>
      </c>
      <c r="KDN40" s="714">
        <f>'2-ORÇAMENTO'!KDP36</f>
        <v>0</v>
      </c>
      <c r="KDO40" s="713">
        <f>'2-ORÇAMENTO'!KDO36</f>
        <v>0</v>
      </c>
      <c r="KDP40" s="714">
        <f>'2-ORÇAMENTO'!KDR36</f>
        <v>0</v>
      </c>
      <c r="KDQ40" s="713">
        <f>'2-ORÇAMENTO'!KDQ36</f>
        <v>0</v>
      </c>
      <c r="KDR40" s="714">
        <f>'2-ORÇAMENTO'!KDT36</f>
        <v>0</v>
      </c>
      <c r="KDS40" s="713">
        <f>'2-ORÇAMENTO'!KDS36</f>
        <v>0</v>
      </c>
      <c r="KDT40" s="714">
        <f>'2-ORÇAMENTO'!KDV36</f>
        <v>0</v>
      </c>
      <c r="KDU40" s="713">
        <f>'2-ORÇAMENTO'!KDU36</f>
        <v>0</v>
      </c>
      <c r="KDV40" s="714">
        <f>'2-ORÇAMENTO'!KDX36</f>
        <v>0</v>
      </c>
      <c r="KDW40" s="713">
        <f>'2-ORÇAMENTO'!KDW36</f>
        <v>0</v>
      </c>
      <c r="KDX40" s="714">
        <f>'2-ORÇAMENTO'!KDZ36</f>
        <v>0</v>
      </c>
      <c r="KDY40" s="713">
        <f>'2-ORÇAMENTO'!KDY36</f>
        <v>0</v>
      </c>
      <c r="KDZ40" s="714">
        <f>'2-ORÇAMENTO'!KEB36</f>
        <v>0</v>
      </c>
      <c r="KEA40" s="713">
        <f>'2-ORÇAMENTO'!KEA36</f>
        <v>0</v>
      </c>
      <c r="KEB40" s="714">
        <f>'2-ORÇAMENTO'!KED36</f>
        <v>0</v>
      </c>
      <c r="KEC40" s="713">
        <f>'2-ORÇAMENTO'!KEC36</f>
        <v>0</v>
      </c>
      <c r="KED40" s="714">
        <f>'2-ORÇAMENTO'!KEF36</f>
        <v>0</v>
      </c>
      <c r="KEE40" s="713">
        <f>'2-ORÇAMENTO'!KEE36</f>
        <v>0</v>
      </c>
      <c r="KEF40" s="714">
        <f>'2-ORÇAMENTO'!KEH36</f>
        <v>0</v>
      </c>
      <c r="KEG40" s="713">
        <f>'2-ORÇAMENTO'!KEG36</f>
        <v>0</v>
      </c>
      <c r="KEH40" s="714">
        <f>'2-ORÇAMENTO'!KEJ36</f>
        <v>0</v>
      </c>
      <c r="KEI40" s="713">
        <f>'2-ORÇAMENTO'!KEI36</f>
        <v>0</v>
      </c>
      <c r="KEJ40" s="714">
        <f>'2-ORÇAMENTO'!KEL36</f>
        <v>0</v>
      </c>
      <c r="KEK40" s="713">
        <f>'2-ORÇAMENTO'!KEK36</f>
        <v>0</v>
      </c>
      <c r="KEL40" s="714">
        <f>'2-ORÇAMENTO'!KEN36</f>
        <v>0</v>
      </c>
      <c r="KEM40" s="713">
        <f>'2-ORÇAMENTO'!KEM36</f>
        <v>0</v>
      </c>
      <c r="KEN40" s="714">
        <f>'2-ORÇAMENTO'!KEP36</f>
        <v>0</v>
      </c>
      <c r="KEO40" s="713">
        <f>'2-ORÇAMENTO'!KEO36</f>
        <v>0</v>
      </c>
      <c r="KEP40" s="714">
        <f>'2-ORÇAMENTO'!KER36</f>
        <v>0</v>
      </c>
      <c r="KEQ40" s="713">
        <f>'2-ORÇAMENTO'!KEQ36</f>
        <v>0</v>
      </c>
      <c r="KER40" s="714">
        <f>'2-ORÇAMENTO'!KET36</f>
        <v>0</v>
      </c>
      <c r="KES40" s="713">
        <f>'2-ORÇAMENTO'!KES36</f>
        <v>0</v>
      </c>
      <c r="KET40" s="714">
        <f>'2-ORÇAMENTO'!KEV36</f>
        <v>0</v>
      </c>
      <c r="KEU40" s="713">
        <f>'2-ORÇAMENTO'!KEU36</f>
        <v>0</v>
      </c>
      <c r="KEV40" s="714">
        <f>'2-ORÇAMENTO'!KEX36</f>
        <v>0</v>
      </c>
      <c r="KEW40" s="713">
        <f>'2-ORÇAMENTO'!KEW36</f>
        <v>0</v>
      </c>
      <c r="KEX40" s="714">
        <f>'2-ORÇAMENTO'!KEZ36</f>
        <v>0</v>
      </c>
      <c r="KEY40" s="713">
        <f>'2-ORÇAMENTO'!KEY36</f>
        <v>0</v>
      </c>
      <c r="KEZ40" s="714">
        <f>'2-ORÇAMENTO'!KFB36</f>
        <v>0</v>
      </c>
      <c r="KFA40" s="713">
        <f>'2-ORÇAMENTO'!KFA36</f>
        <v>0</v>
      </c>
      <c r="KFB40" s="714">
        <f>'2-ORÇAMENTO'!KFD36</f>
        <v>0</v>
      </c>
      <c r="KFC40" s="713">
        <f>'2-ORÇAMENTO'!KFC36</f>
        <v>0</v>
      </c>
      <c r="KFD40" s="714">
        <f>'2-ORÇAMENTO'!KFF36</f>
        <v>0</v>
      </c>
      <c r="KFE40" s="713">
        <f>'2-ORÇAMENTO'!KFE36</f>
        <v>0</v>
      </c>
      <c r="KFF40" s="714">
        <f>'2-ORÇAMENTO'!KFH36</f>
        <v>0</v>
      </c>
      <c r="KFG40" s="713">
        <f>'2-ORÇAMENTO'!KFG36</f>
        <v>0</v>
      </c>
      <c r="KFH40" s="714">
        <f>'2-ORÇAMENTO'!KFJ36</f>
        <v>0</v>
      </c>
      <c r="KFI40" s="713">
        <f>'2-ORÇAMENTO'!KFI36</f>
        <v>0</v>
      </c>
      <c r="KFJ40" s="714">
        <f>'2-ORÇAMENTO'!KFL36</f>
        <v>0</v>
      </c>
      <c r="KFK40" s="713">
        <f>'2-ORÇAMENTO'!KFK36</f>
        <v>0</v>
      </c>
      <c r="KFL40" s="714">
        <f>'2-ORÇAMENTO'!KFN36</f>
        <v>0</v>
      </c>
      <c r="KFM40" s="713">
        <f>'2-ORÇAMENTO'!KFM36</f>
        <v>0</v>
      </c>
      <c r="KFN40" s="714">
        <f>'2-ORÇAMENTO'!KFP36</f>
        <v>0</v>
      </c>
      <c r="KFO40" s="713">
        <f>'2-ORÇAMENTO'!KFO36</f>
        <v>0</v>
      </c>
      <c r="KFP40" s="714">
        <f>'2-ORÇAMENTO'!KFR36</f>
        <v>0</v>
      </c>
      <c r="KFQ40" s="713">
        <f>'2-ORÇAMENTO'!KFQ36</f>
        <v>0</v>
      </c>
      <c r="KFR40" s="714">
        <f>'2-ORÇAMENTO'!KFT36</f>
        <v>0</v>
      </c>
      <c r="KFS40" s="713">
        <f>'2-ORÇAMENTO'!KFS36</f>
        <v>0</v>
      </c>
      <c r="KFT40" s="714">
        <f>'2-ORÇAMENTO'!KFV36</f>
        <v>0</v>
      </c>
      <c r="KFU40" s="713">
        <f>'2-ORÇAMENTO'!KFU36</f>
        <v>0</v>
      </c>
      <c r="KFV40" s="714">
        <f>'2-ORÇAMENTO'!KFX36</f>
        <v>0</v>
      </c>
      <c r="KFW40" s="713">
        <f>'2-ORÇAMENTO'!KFW36</f>
        <v>0</v>
      </c>
      <c r="KFX40" s="714">
        <f>'2-ORÇAMENTO'!KFZ36</f>
        <v>0</v>
      </c>
      <c r="KFY40" s="713">
        <f>'2-ORÇAMENTO'!KFY36</f>
        <v>0</v>
      </c>
      <c r="KFZ40" s="714">
        <f>'2-ORÇAMENTO'!KGB36</f>
        <v>0</v>
      </c>
      <c r="KGA40" s="713">
        <f>'2-ORÇAMENTO'!KGA36</f>
        <v>0</v>
      </c>
      <c r="KGB40" s="714">
        <f>'2-ORÇAMENTO'!KGD36</f>
        <v>0</v>
      </c>
      <c r="KGC40" s="713">
        <f>'2-ORÇAMENTO'!KGC36</f>
        <v>0</v>
      </c>
      <c r="KGD40" s="714">
        <f>'2-ORÇAMENTO'!KGF36</f>
        <v>0</v>
      </c>
      <c r="KGE40" s="713">
        <f>'2-ORÇAMENTO'!KGE36</f>
        <v>0</v>
      </c>
      <c r="KGF40" s="714">
        <f>'2-ORÇAMENTO'!KGH36</f>
        <v>0</v>
      </c>
      <c r="KGG40" s="713">
        <f>'2-ORÇAMENTO'!KGG36</f>
        <v>0</v>
      </c>
      <c r="KGH40" s="714">
        <f>'2-ORÇAMENTO'!KGJ36</f>
        <v>0</v>
      </c>
      <c r="KGI40" s="713">
        <f>'2-ORÇAMENTO'!KGI36</f>
        <v>0</v>
      </c>
      <c r="KGJ40" s="714">
        <f>'2-ORÇAMENTO'!KGL36</f>
        <v>0</v>
      </c>
      <c r="KGK40" s="713">
        <f>'2-ORÇAMENTO'!KGK36</f>
        <v>0</v>
      </c>
      <c r="KGL40" s="714">
        <f>'2-ORÇAMENTO'!KGN36</f>
        <v>0</v>
      </c>
      <c r="KGM40" s="713">
        <f>'2-ORÇAMENTO'!KGM36</f>
        <v>0</v>
      </c>
      <c r="KGN40" s="714">
        <f>'2-ORÇAMENTO'!KGP36</f>
        <v>0</v>
      </c>
      <c r="KGO40" s="713">
        <f>'2-ORÇAMENTO'!KGO36</f>
        <v>0</v>
      </c>
      <c r="KGP40" s="714">
        <f>'2-ORÇAMENTO'!KGR36</f>
        <v>0</v>
      </c>
      <c r="KGQ40" s="713">
        <f>'2-ORÇAMENTO'!KGQ36</f>
        <v>0</v>
      </c>
      <c r="KGR40" s="714">
        <f>'2-ORÇAMENTO'!KGT36</f>
        <v>0</v>
      </c>
      <c r="KGS40" s="713">
        <f>'2-ORÇAMENTO'!KGS36</f>
        <v>0</v>
      </c>
      <c r="KGT40" s="714">
        <f>'2-ORÇAMENTO'!KGV36</f>
        <v>0</v>
      </c>
      <c r="KGU40" s="713">
        <f>'2-ORÇAMENTO'!KGU36</f>
        <v>0</v>
      </c>
      <c r="KGV40" s="714">
        <f>'2-ORÇAMENTO'!KGX36</f>
        <v>0</v>
      </c>
      <c r="KGW40" s="713">
        <f>'2-ORÇAMENTO'!KGW36</f>
        <v>0</v>
      </c>
      <c r="KGX40" s="714">
        <f>'2-ORÇAMENTO'!KGZ36</f>
        <v>0</v>
      </c>
      <c r="KGY40" s="713">
        <f>'2-ORÇAMENTO'!KGY36</f>
        <v>0</v>
      </c>
      <c r="KGZ40" s="714">
        <f>'2-ORÇAMENTO'!KHB36</f>
        <v>0</v>
      </c>
      <c r="KHA40" s="713">
        <f>'2-ORÇAMENTO'!KHA36</f>
        <v>0</v>
      </c>
      <c r="KHB40" s="714">
        <f>'2-ORÇAMENTO'!KHD36</f>
        <v>0</v>
      </c>
      <c r="KHC40" s="713">
        <f>'2-ORÇAMENTO'!KHC36</f>
        <v>0</v>
      </c>
      <c r="KHD40" s="714">
        <f>'2-ORÇAMENTO'!KHF36</f>
        <v>0</v>
      </c>
      <c r="KHE40" s="713">
        <f>'2-ORÇAMENTO'!KHE36</f>
        <v>0</v>
      </c>
      <c r="KHF40" s="714">
        <f>'2-ORÇAMENTO'!KHH36</f>
        <v>0</v>
      </c>
      <c r="KHG40" s="713">
        <f>'2-ORÇAMENTO'!KHG36</f>
        <v>0</v>
      </c>
      <c r="KHH40" s="714">
        <f>'2-ORÇAMENTO'!KHJ36</f>
        <v>0</v>
      </c>
      <c r="KHI40" s="713">
        <f>'2-ORÇAMENTO'!KHI36</f>
        <v>0</v>
      </c>
      <c r="KHJ40" s="714">
        <f>'2-ORÇAMENTO'!KHL36</f>
        <v>0</v>
      </c>
      <c r="KHK40" s="713">
        <f>'2-ORÇAMENTO'!KHK36</f>
        <v>0</v>
      </c>
      <c r="KHL40" s="714">
        <f>'2-ORÇAMENTO'!KHN36</f>
        <v>0</v>
      </c>
      <c r="KHM40" s="713">
        <f>'2-ORÇAMENTO'!KHM36</f>
        <v>0</v>
      </c>
      <c r="KHN40" s="714">
        <f>'2-ORÇAMENTO'!KHP36</f>
        <v>0</v>
      </c>
      <c r="KHO40" s="713">
        <f>'2-ORÇAMENTO'!KHO36</f>
        <v>0</v>
      </c>
      <c r="KHP40" s="714">
        <f>'2-ORÇAMENTO'!KHR36</f>
        <v>0</v>
      </c>
      <c r="KHQ40" s="713">
        <f>'2-ORÇAMENTO'!KHQ36</f>
        <v>0</v>
      </c>
      <c r="KHR40" s="714">
        <f>'2-ORÇAMENTO'!KHT36</f>
        <v>0</v>
      </c>
      <c r="KHS40" s="713">
        <f>'2-ORÇAMENTO'!KHS36</f>
        <v>0</v>
      </c>
      <c r="KHT40" s="714">
        <f>'2-ORÇAMENTO'!KHV36</f>
        <v>0</v>
      </c>
      <c r="KHU40" s="713">
        <f>'2-ORÇAMENTO'!KHU36</f>
        <v>0</v>
      </c>
      <c r="KHV40" s="714">
        <f>'2-ORÇAMENTO'!KHX36</f>
        <v>0</v>
      </c>
      <c r="KHW40" s="713">
        <f>'2-ORÇAMENTO'!KHW36</f>
        <v>0</v>
      </c>
      <c r="KHX40" s="714">
        <f>'2-ORÇAMENTO'!KHZ36</f>
        <v>0</v>
      </c>
      <c r="KHY40" s="713">
        <f>'2-ORÇAMENTO'!KHY36</f>
        <v>0</v>
      </c>
      <c r="KHZ40" s="714">
        <f>'2-ORÇAMENTO'!KIB36</f>
        <v>0</v>
      </c>
      <c r="KIA40" s="713">
        <f>'2-ORÇAMENTO'!KIA36</f>
        <v>0</v>
      </c>
      <c r="KIB40" s="714">
        <f>'2-ORÇAMENTO'!KID36</f>
        <v>0</v>
      </c>
      <c r="KIC40" s="713">
        <f>'2-ORÇAMENTO'!KIC36</f>
        <v>0</v>
      </c>
      <c r="KID40" s="714">
        <f>'2-ORÇAMENTO'!KIF36</f>
        <v>0</v>
      </c>
      <c r="KIE40" s="713">
        <f>'2-ORÇAMENTO'!KIE36</f>
        <v>0</v>
      </c>
      <c r="KIF40" s="714">
        <f>'2-ORÇAMENTO'!KIH36</f>
        <v>0</v>
      </c>
      <c r="KIG40" s="713">
        <f>'2-ORÇAMENTO'!KIG36</f>
        <v>0</v>
      </c>
      <c r="KIH40" s="714">
        <f>'2-ORÇAMENTO'!KIJ36</f>
        <v>0</v>
      </c>
      <c r="KII40" s="713">
        <f>'2-ORÇAMENTO'!KII36</f>
        <v>0</v>
      </c>
      <c r="KIJ40" s="714">
        <f>'2-ORÇAMENTO'!KIL36</f>
        <v>0</v>
      </c>
      <c r="KIK40" s="713">
        <f>'2-ORÇAMENTO'!KIK36</f>
        <v>0</v>
      </c>
      <c r="KIL40" s="714">
        <f>'2-ORÇAMENTO'!KIN36</f>
        <v>0</v>
      </c>
      <c r="KIM40" s="713">
        <f>'2-ORÇAMENTO'!KIM36</f>
        <v>0</v>
      </c>
      <c r="KIN40" s="714">
        <f>'2-ORÇAMENTO'!KIP36</f>
        <v>0</v>
      </c>
      <c r="KIO40" s="713">
        <f>'2-ORÇAMENTO'!KIO36</f>
        <v>0</v>
      </c>
      <c r="KIP40" s="714">
        <f>'2-ORÇAMENTO'!KIR36</f>
        <v>0</v>
      </c>
      <c r="KIQ40" s="713">
        <f>'2-ORÇAMENTO'!KIQ36</f>
        <v>0</v>
      </c>
      <c r="KIR40" s="714">
        <f>'2-ORÇAMENTO'!KIT36</f>
        <v>0</v>
      </c>
      <c r="KIS40" s="713">
        <f>'2-ORÇAMENTO'!KIS36</f>
        <v>0</v>
      </c>
      <c r="KIT40" s="714">
        <f>'2-ORÇAMENTO'!KIV36</f>
        <v>0</v>
      </c>
      <c r="KIU40" s="713">
        <f>'2-ORÇAMENTO'!KIU36</f>
        <v>0</v>
      </c>
      <c r="KIV40" s="714">
        <f>'2-ORÇAMENTO'!KIX36</f>
        <v>0</v>
      </c>
      <c r="KIW40" s="713">
        <f>'2-ORÇAMENTO'!KIW36</f>
        <v>0</v>
      </c>
      <c r="KIX40" s="714">
        <f>'2-ORÇAMENTO'!KIZ36</f>
        <v>0</v>
      </c>
      <c r="KIY40" s="713">
        <f>'2-ORÇAMENTO'!KIY36</f>
        <v>0</v>
      </c>
      <c r="KIZ40" s="714">
        <f>'2-ORÇAMENTO'!KJB36</f>
        <v>0</v>
      </c>
      <c r="KJA40" s="713">
        <f>'2-ORÇAMENTO'!KJA36</f>
        <v>0</v>
      </c>
      <c r="KJB40" s="714">
        <f>'2-ORÇAMENTO'!KJD36</f>
        <v>0</v>
      </c>
      <c r="KJC40" s="713">
        <f>'2-ORÇAMENTO'!KJC36</f>
        <v>0</v>
      </c>
      <c r="KJD40" s="714">
        <f>'2-ORÇAMENTO'!KJF36</f>
        <v>0</v>
      </c>
      <c r="KJE40" s="713">
        <f>'2-ORÇAMENTO'!KJE36</f>
        <v>0</v>
      </c>
      <c r="KJF40" s="714">
        <f>'2-ORÇAMENTO'!KJH36</f>
        <v>0</v>
      </c>
      <c r="KJG40" s="713">
        <f>'2-ORÇAMENTO'!KJG36</f>
        <v>0</v>
      </c>
      <c r="KJH40" s="714">
        <f>'2-ORÇAMENTO'!KJJ36</f>
        <v>0</v>
      </c>
      <c r="KJI40" s="713">
        <f>'2-ORÇAMENTO'!KJI36</f>
        <v>0</v>
      </c>
      <c r="KJJ40" s="714">
        <f>'2-ORÇAMENTO'!KJL36</f>
        <v>0</v>
      </c>
      <c r="KJK40" s="713">
        <f>'2-ORÇAMENTO'!KJK36</f>
        <v>0</v>
      </c>
      <c r="KJL40" s="714">
        <f>'2-ORÇAMENTO'!KJN36</f>
        <v>0</v>
      </c>
      <c r="KJM40" s="713">
        <f>'2-ORÇAMENTO'!KJM36</f>
        <v>0</v>
      </c>
      <c r="KJN40" s="714">
        <f>'2-ORÇAMENTO'!KJP36</f>
        <v>0</v>
      </c>
      <c r="KJO40" s="713">
        <f>'2-ORÇAMENTO'!KJO36</f>
        <v>0</v>
      </c>
      <c r="KJP40" s="714">
        <f>'2-ORÇAMENTO'!KJR36</f>
        <v>0</v>
      </c>
      <c r="KJQ40" s="713">
        <f>'2-ORÇAMENTO'!KJQ36</f>
        <v>0</v>
      </c>
      <c r="KJR40" s="714">
        <f>'2-ORÇAMENTO'!KJT36</f>
        <v>0</v>
      </c>
      <c r="KJS40" s="713">
        <f>'2-ORÇAMENTO'!KJS36</f>
        <v>0</v>
      </c>
      <c r="KJT40" s="714">
        <f>'2-ORÇAMENTO'!KJV36</f>
        <v>0</v>
      </c>
      <c r="KJU40" s="713">
        <f>'2-ORÇAMENTO'!KJU36</f>
        <v>0</v>
      </c>
      <c r="KJV40" s="714">
        <f>'2-ORÇAMENTO'!KJX36</f>
        <v>0</v>
      </c>
      <c r="KJW40" s="713">
        <f>'2-ORÇAMENTO'!KJW36</f>
        <v>0</v>
      </c>
      <c r="KJX40" s="714">
        <f>'2-ORÇAMENTO'!KJZ36</f>
        <v>0</v>
      </c>
      <c r="KJY40" s="713">
        <f>'2-ORÇAMENTO'!KJY36</f>
        <v>0</v>
      </c>
      <c r="KJZ40" s="714">
        <f>'2-ORÇAMENTO'!KKB36</f>
        <v>0</v>
      </c>
      <c r="KKA40" s="713">
        <f>'2-ORÇAMENTO'!KKA36</f>
        <v>0</v>
      </c>
      <c r="KKB40" s="714">
        <f>'2-ORÇAMENTO'!KKD36</f>
        <v>0</v>
      </c>
      <c r="KKC40" s="713">
        <f>'2-ORÇAMENTO'!KKC36</f>
        <v>0</v>
      </c>
      <c r="KKD40" s="714">
        <f>'2-ORÇAMENTO'!KKF36</f>
        <v>0</v>
      </c>
      <c r="KKE40" s="713">
        <f>'2-ORÇAMENTO'!KKE36</f>
        <v>0</v>
      </c>
      <c r="KKF40" s="714">
        <f>'2-ORÇAMENTO'!KKH36</f>
        <v>0</v>
      </c>
      <c r="KKG40" s="713">
        <f>'2-ORÇAMENTO'!KKG36</f>
        <v>0</v>
      </c>
      <c r="KKH40" s="714">
        <f>'2-ORÇAMENTO'!KKJ36</f>
        <v>0</v>
      </c>
      <c r="KKI40" s="713">
        <f>'2-ORÇAMENTO'!KKI36</f>
        <v>0</v>
      </c>
      <c r="KKJ40" s="714">
        <f>'2-ORÇAMENTO'!KKL36</f>
        <v>0</v>
      </c>
      <c r="KKK40" s="713">
        <f>'2-ORÇAMENTO'!KKK36</f>
        <v>0</v>
      </c>
      <c r="KKL40" s="714">
        <f>'2-ORÇAMENTO'!KKN36</f>
        <v>0</v>
      </c>
      <c r="KKM40" s="713">
        <f>'2-ORÇAMENTO'!KKM36</f>
        <v>0</v>
      </c>
      <c r="KKN40" s="714">
        <f>'2-ORÇAMENTO'!KKP36</f>
        <v>0</v>
      </c>
      <c r="KKO40" s="713">
        <f>'2-ORÇAMENTO'!KKO36</f>
        <v>0</v>
      </c>
      <c r="KKP40" s="714">
        <f>'2-ORÇAMENTO'!KKR36</f>
        <v>0</v>
      </c>
      <c r="KKQ40" s="713">
        <f>'2-ORÇAMENTO'!KKQ36</f>
        <v>0</v>
      </c>
      <c r="KKR40" s="714">
        <f>'2-ORÇAMENTO'!KKT36</f>
        <v>0</v>
      </c>
      <c r="KKS40" s="713">
        <f>'2-ORÇAMENTO'!KKS36</f>
        <v>0</v>
      </c>
      <c r="KKT40" s="714">
        <f>'2-ORÇAMENTO'!KKV36</f>
        <v>0</v>
      </c>
      <c r="KKU40" s="713">
        <f>'2-ORÇAMENTO'!KKU36</f>
        <v>0</v>
      </c>
      <c r="KKV40" s="714">
        <f>'2-ORÇAMENTO'!KKX36</f>
        <v>0</v>
      </c>
      <c r="KKW40" s="713">
        <f>'2-ORÇAMENTO'!KKW36</f>
        <v>0</v>
      </c>
      <c r="KKX40" s="714">
        <f>'2-ORÇAMENTO'!KKZ36</f>
        <v>0</v>
      </c>
      <c r="KKY40" s="713">
        <f>'2-ORÇAMENTO'!KKY36</f>
        <v>0</v>
      </c>
      <c r="KKZ40" s="714">
        <f>'2-ORÇAMENTO'!KLB36</f>
        <v>0</v>
      </c>
      <c r="KLA40" s="713">
        <f>'2-ORÇAMENTO'!KLA36</f>
        <v>0</v>
      </c>
      <c r="KLB40" s="714">
        <f>'2-ORÇAMENTO'!KLD36</f>
        <v>0</v>
      </c>
      <c r="KLC40" s="713">
        <f>'2-ORÇAMENTO'!KLC36</f>
        <v>0</v>
      </c>
      <c r="KLD40" s="714">
        <f>'2-ORÇAMENTO'!KLF36</f>
        <v>0</v>
      </c>
      <c r="KLE40" s="713">
        <f>'2-ORÇAMENTO'!KLE36</f>
        <v>0</v>
      </c>
      <c r="KLF40" s="714">
        <f>'2-ORÇAMENTO'!KLH36</f>
        <v>0</v>
      </c>
      <c r="KLG40" s="713">
        <f>'2-ORÇAMENTO'!KLG36</f>
        <v>0</v>
      </c>
      <c r="KLH40" s="714">
        <f>'2-ORÇAMENTO'!KLJ36</f>
        <v>0</v>
      </c>
      <c r="KLI40" s="713">
        <f>'2-ORÇAMENTO'!KLI36</f>
        <v>0</v>
      </c>
      <c r="KLJ40" s="714">
        <f>'2-ORÇAMENTO'!KLL36</f>
        <v>0</v>
      </c>
      <c r="KLK40" s="713">
        <f>'2-ORÇAMENTO'!KLK36</f>
        <v>0</v>
      </c>
      <c r="KLL40" s="714">
        <f>'2-ORÇAMENTO'!KLN36</f>
        <v>0</v>
      </c>
      <c r="KLM40" s="713">
        <f>'2-ORÇAMENTO'!KLM36</f>
        <v>0</v>
      </c>
      <c r="KLN40" s="714">
        <f>'2-ORÇAMENTO'!KLP36</f>
        <v>0</v>
      </c>
      <c r="KLO40" s="713">
        <f>'2-ORÇAMENTO'!KLO36</f>
        <v>0</v>
      </c>
      <c r="KLP40" s="714">
        <f>'2-ORÇAMENTO'!KLR36</f>
        <v>0</v>
      </c>
      <c r="KLQ40" s="713">
        <f>'2-ORÇAMENTO'!KLQ36</f>
        <v>0</v>
      </c>
      <c r="KLR40" s="714">
        <f>'2-ORÇAMENTO'!KLT36</f>
        <v>0</v>
      </c>
      <c r="KLS40" s="713">
        <f>'2-ORÇAMENTO'!KLS36</f>
        <v>0</v>
      </c>
      <c r="KLT40" s="714">
        <f>'2-ORÇAMENTO'!KLV36</f>
        <v>0</v>
      </c>
      <c r="KLU40" s="713">
        <f>'2-ORÇAMENTO'!KLU36</f>
        <v>0</v>
      </c>
      <c r="KLV40" s="714">
        <f>'2-ORÇAMENTO'!KLX36</f>
        <v>0</v>
      </c>
      <c r="KLW40" s="713">
        <f>'2-ORÇAMENTO'!KLW36</f>
        <v>0</v>
      </c>
      <c r="KLX40" s="714">
        <f>'2-ORÇAMENTO'!KLZ36</f>
        <v>0</v>
      </c>
      <c r="KLY40" s="713">
        <f>'2-ORÇAMENTO'!KLY36</f>
        <v>0</v>
      </c>
      <c r="KLZ40" s="714">
        <f>'2-ORÇAMENTO'!KMB36</f>
        <v>0</v>
      </c>
      <c r="KMA40" s="713">
        <f>'2-ORÇAMENTO'!KMA36</f>
        <v>0</v>
      </c>
      <c r="KMB40" s="714">
        <f>'2-ORÇAMENTO'!KMD36</f>
        <v>0</v>
      </c>
      <c r="KMC40" s="713">
        <f>'2-ORÇAMENTO'!KMC36</f>
        <v>0</v>
      </c>
      <c r="KMD40" s="714">
        <f>'2-ORÇAMENTO'!KMF36</f>
        <v>0</v>
      </c>
      <c r="KME40" s="713">
        <f>'2-ORÇAMENTO'!KME36</f>
        <v>0</v>
      </c>
      <c r="KMF40" s="714">
        <f>'2-ORÇAMENTO'!KMH36</f>
        <v>0</v>
      </c>
      <c r="KMG40" s="713">
        <f>'2-ORÇAMENTO'!KMG36</f>
        <v>0</v>
      </c>
      <c r="KMH40" s="714">
        <f>'2-ORÇAMENTO'!KMJ36</f>
        <v>0</v>
      </c>
      <c r="KMI40" s="713">
        <f>'2-ORÇAMENTO'!KMI36</f>
        <v>0</v>
      </c>
      <c r="KMJ40" s="714">
        <f>'2-ORÇAMENTO'!KML36</f>
        <v>0</v>
      </c>
      <c r="KMK40" s="713">
        <f>'2-ORÇAMENTO'!KMK36</f>
        <v>0</v>
      </c>
      <c r="KML40" s="714">
        <f>'2-ORÇAMENTO'!KMN36</f>
        <v>0</v>
      </c>
      <c r="KMM40" s="713">
        <f>'2-ORÇAMENTO'!KMM36</f>
        <v>0</v>
      </c>
      <c r="KMN40" s="714">
        <f>'2-ORÇAMENTO'!KMP36</f>
        <v>0</v>
      </c>
      <c r="KMO40" s="713">
        <f>'2-ORÇAMENTO'!KMO36</f>
        <v>0</v>
      </c>
      <c r="KMP40" s="714">
        <f>'2-ORÇAMENTO'!KMR36</f>
        <v>0</v>
      </c>
      <c r="KMQ40" s="713">
        <f>'2-ORÇAMENTO'!KMQ36</f>
        <v>0</v>
      </c>
      <c r="KMR40" s="714">
        <f>'2-ORÇAMENTO'!KMT36</f>
        <v>0</v>
      </c>
      <c r="KMS40" s="713">
        <f>'2-ORÇAMENTO'!KMS36</f>
        <v>0</v>
      </c>
      <c r="KMT40" s="714">
        <f>'2-ORÇAMENTO'!KMV36</f>
        <v>0</v>
      </c>
      <c r="KMU40" s="713">
        <f>'2-ORÇAMENTO'!KMU36</f>
        <v>0</v>
      </c>
      <c r="KMV40" s="714">
        <f>'2-ORÇAMENTO'!KMX36</f>
        <v>0</v>
      </c>
      <c r="KMW40" s="713">
        <f>'2-ORÇAMENTO'!KMW36</f>
        <v>0</v>
      </c>
      <c r="KMX40" s="714">
        <f>'2-ORÇAMENTO'!KMZ36</f>
        <v>0</v>
      </c>
      <c r="KMY40" s="713">
        <f>'2-ORÇAMENTO'!KMY36</f>
        <v>0</v>
      </c>
      <c r="KMZ40" s="714">
        <f>'2-ORÇAMENTO'!KNB36</f>
        <v>0</v>
      </c>
      <c r="KNA40" s="713">
        <f>'2-ORÇAMENTO'!KNA36</f>
        <v>0</v>
      </c>
      <c r="KNB40" s="714">
        <f>'2-ORÇAMENTO'!KND36</f>
        <v>0</v>
      </c>
      <c r="KNC40" s="713">
        <f>'2-ORÇAMENTO'!KNC36</f>
        <v>0</v>
      </c>
      <c r="KND40" s="714">
        <f>'2-ORÇAMENTO'!KNF36</f>
        <v>0</v>
      </c>
      <c r="KNE40" s="713">
        <f>'2-ORÇAMENTO'!KNE36</f>
        <v>0</v>
      </c>
      <c r="KNF40" s="714">
        <f>'2-ORÇAMENTO'!KNH36</f>
        <v>0</v>
      </c>
      <c r="KNG40" s="713">
        <f>'2-ORÇAMENTO'!KNG36</f>
        <v>0</v>
      </c>
      <c r="KNH40" s="714">
        <f>'2-ORÇAMENTO'!KNJ36</f>
        <v>0</v>
      </c>
      <c r="KNI40" s="713">
        <f>'2-ORÇAMENTO'!KNI36</f>
        <v>0</v>
      </c>
      <c r="KNJ40" s="714">
        <f>'2-ORÇAMENTO'!KNL36</f>
        <v>0</v>
      </c>
      <c r="KNK40" s="713">
        <f>'2-ORÇAMENTO'!KNK36</f>
        <v>0</v>
      </c>
      <c r="KNL40" s="714">
        <f>'2-ORÇAMENTO'!KNN36</f>
        <v>0</v>
      </c>
      <c r="KNM40" s="713">
        <f>'2-ORÇAMENTO'!KNM36</f>
        <v>0</v>
      </c>
      <c r="KNN40" s="714">
        <f>'2-ORÇAMENTO'!KNP36</f>
        <v>0</v>
      </c>
      <c r="KNO40" s="713">
        <f>'2-ORÇAMENTO'!KNO36</f>
        <v>0</v>
      </c>
      <c r="KNP40" s="714">
        <f>'2-ORÇAMENTO'!KNR36</f>
        <v>0</v>
      </c>
      <c r="KNQ40" s="713">
        <f>'2-ORÇAMENTO'!KNQ36</f>
        <v>0</v>
      </c>
      <c r="KNR40" s="714">
        <f>'2-ORÇAMENTO'!KNT36</f>
        <v>0</v>
      </c>
      <c r="KNS40" s="713">
        <f>'2-ORÇAMENTO'!KNS36</f>
        <v>0</v>
      </c>
      <c r="KNT40" s="714">
        <f>'2-ORÇAMENTO'!KNV36</f>
        <v>0</v>
      </c>
      <c r="KNU40" s="713">
        <f>'2-ORÇAMENTO'!KNU36</f>
        <v>0</v>
      </c>
      <c r="KNV40" s="714">
        <f>'2-ORÇAMENTO'!KNX36</f>
        <v>0</v>
      </c>
      <c r="KNW40" s="713">
        <f>'2-ORÇAMENTO'!KNW36</f>
        <v>0</v>
      </c>
      <c r="KNX40" s="714">
        <f>'2-ORÇAMENTO'!KNZ36</f>
        <v>0</v>
      </c>
      <c r="KNY40" s="713">
        <f>'2-ORÇAMENTO'!KNY36</f>
        <v>0</v>
      </c>
      <c r="KNZ40" s="714">
        <f>'2-ORÇAMENTO'!KOB36</f>
        <v>0</v>
      </c>
      <c r="KOA40" s="713">
        <f>'2-ORÇAMENTO'!KOA36</f>
        <v>0</v>
      </c>
      <c r="KOB40" s="714">
        <f>'2-ORÇAMENTO'!KOD36</f>
        <v>0</v>
      </c>
      <c r="KOC40" s="713">
        <f>'2-ORÇAMENTO'!KOC36</f>
        <v>0</v>
      </c>
      <c r="KOD40" s="714">
        <f>'2-ORÇAMENTO'!KOF36</f>
        <v>0</v>
      </c>
      <c r="KOE40" s="713">
        <f>'2-ORÇAMENTO'!KOE36</f>
        <v>0</v>
      </c>
      <c r="KOF40" s="714">
        <f>'2-ORÇAMENTO'!KOH36</f>
        <v>0</v>
      </c>
      <c r="KOG40" s="713">
        <f>'2-ORÇAMENTO'!KOG36</f>
        <v>0</v>
      </c>
      <c r="KOH40" s="714">
        <f>'2-ORÇAMENTO'!KOJ36</f>
        <v>0</v>
      </c>
      <c r="KOI40" s="713">
        <f>'2-ORÇAMENTO'!KOI36</f>
        <v>0</v>
      </c>
      <c r="KOJ40" s="714">
        <f>'2-ORÇAMENTO'!KOL36</f>
        <v>0</v>
      </c>
      <c r="KOK40" s="713">
        <f>'2-ORÇAMENTO'!KOK36</f>
        <v>0</v>
      </c>
      <c r="KOL40" s="714">
        <f>'2-ORÇAMENTO'!KON36</f>
        <v>0</v>
      </c>
      <c r="KOM40" s="713">
        <f>'2-ORÇAMENTO'!KOM36</f>
        <v>0</v>
      </c>
      <c r="KON40" s="714">
        <f>'2-ORÇAMENTO'!KOP36</f>
        <v>0</v>
      </c>
      <c r="KOO40" s="713">
        <f>'2-ORÇAMENTO'!KOO36</f>
        <v>0</v>
      </c>
      <c r="KOP40" s="714">
        <f>'2-ORÇAMENTO'!KOR36</f>
        <v>0</v>
      </c>
      <c r="KOQ40" s="713">
        <f>'2-ORÇAMENTO'!KOQ36</f>
        <v>0</v>
      </c>
      <c r="KOR40" s="714">
        <f>'2-ORÇAMENTO'!KOT36</f>
        <v>0</v>
      </c>
      <c r="KOS40" s="713">
        <f>'2-ORÇAMENTO'!KOS36</f>
        <v>0</v>
      </c>
      <c r="KOT40" s="714">
        <f>'2-ORÇAMENTO'!KOV36</f>
        <v>0</v>
      </c>
      <c r="KOU40" s="713">
        <f>'2-ORÇAMENTO'!KOU36</f>
        <v>0</v>
      </c>
      <c r="KOV40" s="714">
        <f>'2-ORÇAMENTO'!KOX36</f>
        <v>0</v>
      </c>
      <c r="KOW40" s="713">
        <f>'2-ORÇAMENTO'!KOW36</f>
        <v>0</v>
      </c>
      <c r="KOX40" s="714">
        <f>'2-ORÇAMENTO'!KOZ36</f>
        <v>0</v>
      </c>
      <c r="KOY40" s="713">
        <f>'2-ORÇAMENTO'!KOY36</f>
        <v>0</v>
      </c>
      <c r="KOZ40" s="714">
        <f>'2-ORÇAMENTO'!KPB36</f>
        <v>0</v>
      </c>
      <c r="KPA40" s="713">
        <f>'2-ORÇAMENTO'!KPA36</f>
        <v>0</v>
      </c>
      <c r="KPB40" s="714">
        <f>'2-ORÇAMENTO'!KPD36</f>
        <v>0</v>
      </c>
      <c r="KPC40" s="713">
        <f>'2-ORÇAMENTO'!KPC36</f>
        <v>0</v>
      </c>
      <c r="KPD40" s="714">
        <f>'2-ORÇAMENTO'!KPF36</f>
        <v>0</v>
      </c>
      <c r="KPE40" s="713">
        <f>'2-ORÇAMENTO'!KPE36</f>
        <v>0</v>
      </c>
      <c r="KPF40" s="714">
        <f>'2-ORÇAMENTO'!KPH36</f>
        <v>0</v>
      </c>
      <c r="KPG40" s="713">
        <f>'2-ORÇAMENTO'!KPG36</f>
        <v>0</v>
      </c>
      <c r="KPH40" s="714">
        <f>'2-ORÇAMENTO'!KPJ36</f>
        <v>0</v>
      </c>
      <c r="KPI40" s="713">
        <f>'2-ORÇAMENTO'!KPI36</f>
        <v>0</v>
      </c>
      <c r="KPJ40" s="714">
        <f>'2-ORÇAMENTO'!KPL36</f>
        <v>0</v>
      </c>
      <c r="KPK40" s="713">
        <f>'2-ORÇAMENTO'!KPK36</f>
        <v>0</v>
      </c>
      <c r="KPL40" s="714">
        <f>'2-ORÇAMENTO'!KPN36</f>
        <v>0</v>
      </c>
      <c r="KPM40" s="713">
        <f>'2-ORÇAMENTO'!KPM36</f>
        <v>0</v>
      </c>
      <c r="KPN40" s="714">
        <f>'2-ORÇAMENTO'!KPP36</f>
        <v>0</v>
      </c>
      <c r="KPO40" s="713">
        <f>'2-ORÇAMENTO'!KPO36</f>
        <v>0</v>
      </c>
      <c r="KPP40" s="714">
        <f>'2-ORÇAMENTO'!KPR36</f>
        <v>0</v>
      </c>
      <c r="KPQ40" s="713">
        <f>'2-ORÇAMENTO'!KPQ36</f>
        <v>0</v>
      </c>
      <c r="KPR40" s="714">
        <f>'2-ORÇAMENTO'!KPT36</f>
        <v>0</v>
      </c>
      <c r="KPS40" s="713">
        <f>'2-ORÇAMENTO'!KPS36</f>
        <v>0</v>
      </c>
      <c r="KPT40" s="714">
        <f>'2-ORÇAMENTO'!KPV36</f>
        <v>0</v>
      </c>
      <c r="KPU40" s="713">
        <f>'2-ORÇAMENTO'!KPU36</f>
        <v>0</v>
      </c>
      <c r="KPV40" s="714">
        <f>'2-ORÇAMENTO'!KPX36</f>
        <v>0</v>
      </c>
      <c r="KPW40" s="713">
        <f>'2-ORÇAMENTO'!KPW36</f>
        <v>0</v>
      </c>
      <c r="KPX40" s="714">
        <f>'2-ORÇAMENTO'!KPZ36</f>
        <v>0</v>
      </c>
      <c r="KPY40" s="713">
        <f>'2-ORÇAMENTO'!KPY36</f>
        <v>0</v>
      </c>
      <c r="KPZ40" s="714">
        <f>'2-ORÇAMENTO'!KQB36</f>
        <v>0</v>
      </c>
      <c r="KQA40" s="713">
        <f>'2-ORÇAMENTO'!KQA36</f>
        <v>0</v>
      </c>
      <c r="KQB40" s="714">
        <f>'2-ORÇAMENTO'!KQD36</f>
        <v>0</v>
      </c>
      <c r="KQC40" s="713">
        <f>'2-ORÇAMENTO'!KQC36</f>
        <v>0</v>
      </c>
      <c r="KQD40" s="714">
        <f>'2-ORÇAMENTO'!KQF36</f>
        <v>0</v>
      </c>
      <c r="KQE40" s="713">
        <f>'2-ORÇAMENTO'!KQE36</f>
        <v>0</v>
      </c>
      <c r="KQF40" s="714">
        <f>'2-ORÇAMENTO'!KQH36</f>
        <v>0</v>
      </c>
      <c r="KQG40" s="713">
        <f>'2-ORÇAMENTO'!KQG36</f>
        <v>0</v>
      </c>
      <c r="KQH40" s="714">
        <f>'2-ORÇAMENTO'!KQJ36</f>
        <v>0</v>
      </c>
      <c r="KQI40" s="713">
        <f>'2-ORÇAMENTO'!KQI36</f>
        <v>0</v>
      </c>
      <c r="KQJ40" s="714">
        <f>'2-ORÇAMENTO'!KQL36</f>
        <v>0</v>
      </c>
      <c r="KQK40" s="713">
        <f>'2-ORÇAMENTO'!KQK36</f>
        <v>0</v>
      </c>
      <c r="KQL40" s="714">
        <f>'2-ORÇAMENTO'!KQN36</f>
        <v>0</v>
      </c>
      <c r="KQM40" s="713">
        <f>'2-ORÇAMENTO'!KQM36</f>
        <v>0</v>
      </c>
      <c r="KQN40" s="714">
        <f>'2-ORÇAMENTO'!KQP36</f>
        <v>0</v>
      </c>
      <c r="KQO40" s="713">
        <f>'2-ORÇAMENTO'!KQO36</f>
        <v>0</v>
      </c>
      <c r="KQP40" s="714">
        <f>'2-ORÇAMENTO'!KQR36</f>
        <v>0</v>
      </c>
      <c r="KQQ40" s="713">
        <f>'2-ORÇAMENTO'!KQQ36</f>
        <v>0</v>
      </c>
      <c r="KQR40" s="714">
        <f>'2-ORÇAMENTO'!KQT36</f>
        <v>0</v>
      </c>
      <c r="KQS40" s="713">
        <f>'2-ORÇAMENTO'!KQS36</f>
        <v>0</v>
      </c>
      <c r="KQT40" s="714">
        <f>'2-ORÇAMENTO'!KQV36</f>
        <v>0</v>
      </c>
      <c r="KQU40" s="713">
        <f>'2-ORÇAMENTO'!KQU36</f>
        <v>0</v>
      </c>
      <c r="KQV40" s="714">
        <f>'2-ORÇAMENTO'!KQX36</f>
        <v>0</v>
      </c>
      <c r="KQW40" s="713">
        <f>'2-ORÇAMENTO'!KQW36</f>
        <v>0</v>
      </c>
      <c r="KQX40" s="714">
        <f>'2-ORÇAMENTO'!KQZ36</f>
        <v>0</v>
      </c>
      <c r="KQY40" s="713">
        <f>'2-ORÇAMENTO'!KQY36</f>
        <v>0</v>
      </c>
      <c r="KQZ40" s="714">
        <f>'2-ORÇAMENTO'!KRB36</f>
        <v>0</v>
      </c>
      <c r="KRA40" s="713">
        <f>'2-ORÇAMENTO'!KRA36</f>
        <v>0</v>
      </c>
      <c r="KRB40" s="714">
        <f>'2-ORÇAMENTO'!KRD36</f>
        <v>0</v>
      </c>
      <c r="KRC40" s="713">
        <f>'2-ORÇAMENTO'!KRC36</f>
        <v>0</v>
      </c>
      <c r="KRD40" s="714">
        <f>'2-ORÇAMENTO'!KRF36</f>
        <v>0</v>
      </c>
      <c r="KRE40" s="713">
        <f>'2-ORÇAMENTO'!KRE36</f>
        <v>0</v>
      </c>
      <c r="KRF40" s="714">
        <f>'2-ORÇAMENTO'!KRH36</f>
        <v>0</v>
      </c>
      <c r="KRG40" s="713">
        <f>'2-ORÇAMENTO'!KRG36</f>
        <v>0</v>
      </c>
      <c r="KRH40" s="714">
        <f>'2-ORÇAMENTO'!KRJ36</f>
        <v>0</v>
      </c>
      <c r="KRI40" s="713">
        <f>'2-ORÇAMENTO'!KRI36</f>
        <v>0</v>
      </c>
      <c r="KRJ40" s="714">
        <f>'2-ORÇAMENTO'!KRL36</f>
        <v>0</v>
      </c>
      <c r="KRK40" s="713">
        <f>'2-ORÇAMENTO'!KRK36</f>
        <v>0</v>
      </c>
      <c r="KRL40" s="714">
        <f>'2-ORÇAMENTO'!KRN36</f>
        <v>0</v>
      </c>
      <c r="KRM40" s="713">
        <f>'2-ORÇAMENTO'!KRM36</f>
        <v>0</v>
      </c>
      <c r="KRN40" s="714">
        <f>'2-ORÇAMENTO'!KRP36</f>
        <v>0</v>
      </c>
      <c r="KRO40" s="713">
        <f>'2-ORÇAMENTO'!KRO36</f>
        <v>0</v>
      </c>
      <c r="KRP40" s="714">
        <f>'2-ORÇAMENTO'!KRR36</f>
        <v>0</v>
      </c>
      <c r="KRQ40" s="713">
        <f>'2-ORÇAMENTO'!KRQ36</f>
        <v>0</v>
      </c>
      <c r="KRR40" s="714">
        <f>'2-ORÇAMENTO'!KRT36</f>
        <v>0</v>
      </c>
      <c r="KRS40" s="713">
        <f>'2-ORÇAMENTO'!KRS36</f>
        <v>0</v>
      </c>
      <c r="KRT40" s="714">
        <f>'2-ORÇAMENTO'!KRV36</f>
        <v>0</v>
      </c>
      <c r="KRU40" s="713">
        <f>'2-ORÇAMENTO'!KRU36</f>
        <v>0</v>
      </c>
      <c r="KRV40" s="714">
        <f>'2-ORÇAMENTO'!KRX36</f>
        <v>0</v>
      </c>
      <c r="KRW40" s="713">
        <f>'2-ORÇAMENTO'!KRW36</f>
        <v>0</v>
      </c>
      <c r="KRX40" s="714">
        <f>'2-ORÇAMENTO'!KRZ36</f>
        <v>0</v>
      </c>
      <c r="KRY40" s="713">
        <f>'2-ORÇAMENTO'!KRY36</f>
        <v>0</v>
      </c>
      <c r="KRZ40" s="714">
        <f>'2-ORÇAMENTO'!KSB36</f>
        <v>0</v>
      </c>
      <c r="KSA40" s="713">
        <f>'2-ORÇAMENTO'!KSA36</f>
        <v>0</v>
      </c>
      <c r="KSB40" s="714">
        <f>'2-ORÇAMENTO'!KSD36</f>
        <v>0</v>
      </c>
      <c r="KSC40" s="713">
        <f>'2-ORÇAMENTO'!KSC36</f>
        <v>0</v>
      </c>
      <c r="KSD40" s="714">
        <f>'2-ORÇAMENTO'!KSF36</f>
        <v>0</v>
      </c>
      <c r="KSE40" s="713">
        <f>'2-ORÇAMENTO'!KSE36</f>
        <v>0</v>
      </c>
      <c r="KSF40" s="714">
        <f>'2-ORÇAMENTO'!KSH36</f>
        <v>0</v>
      </c>
      <c r="KSG40" s="713">
        <f>'2-ORÇAMENTO'!KSG36</f>
        <v>0</v>
      </c>
      <c r="KSH40" s="714">
        <f>'2-ORÇAMENTO'!KSJ36</f>
        <v>0</v>
      </c>
      <c r="KSI40" s="713">
        <f>'2-ORÇAMENTO'!KSI36</f>
        <v>0</v>
      </c>
      <c r="KSJ40" s="714">
        <f>'2-ORÇAMENTO'!KSL36</f>
        <v>0</v>
      </c>
      <c r="KSK40" s="713">
        <f>'2-ORÇAMENTO'!KSK36</f>
        <v>0</v>
      </c>
      <c r="KSL40" s="714">
        <f>'2-ORÇAMENTO'!KSN36</f>
        <v>0</v>
      </c>
      <c r="KSM40" s="713">
        <f>'2-ORÇAMENTO'!KSM36</f>
        <v>0</v>
      </c>
      <c r="KSN40" s="714">
        <f>'2-ORÇAMENTO'!KSP36</f>
        <v>0</v>
      </c>
      <c r="KSO40" s="713">
        <f>'2-ORÇAMENTO'!KSO36</f>
        <v>0</v>
      </c>
      <c r="KSP40" s="714">
        <f>'2-ORÇAMENTO'!KSR36</f>
        <v>0</v>
      </c>
      <c r="KSQ40" s="713">
        <f>'2-ORÇAMENTO'!KSQ36</f>
        <v>0</v>
      </c>
      <c r="KSR40" s="714">
        <f>'2-ORÇAMENTO'!KST36</f>
        <v>0</v>
      </c>
      <c r="KSS40" s="713">
        <f>'2-ORÇAMENTO'!KSS36</f>
        <v>0</v>
      </c>
      <c r="KST40" s="714">
        <f>'2-ORÇAMENTO'!KSV36</f>
        <v>0</v>
      </c>
      <c r="KSU40" s="713">
        <f>'2-ORÇAMENTO'!KSU36</f>
        <v>0</v>
      </c>
      <c r="KSV40" s="714">
        <f>'2-ORÇAMENTO'!KSX36</f>
        <v>0</v>
      </c>
      <c r="KSW40" s="713">
        <f>'2-ORÇAMENTO'!KSW36</f>
        <v>0</v>
      </c>
      <c r="KSX40" s="714">
        <f>'2-ORÇAMENTO'!KSZ36</f>
        <v>0</v>
      </c>
      <c r="KSY40" s="713">
        <f>'2-ORÇAMENTO'!KSY36</f>
        <v>0</v>
      </c>
      <c r="KSZ40" s="714">
        <f>'2-ORÇAMENTO'!KTB36</f>
        <v>0</v>
      </c>
      <c r="KTA40" s="713">
        <f>'2-ORÇAMENTO'!KTA36</f>
        <v>0</v>
      </c>
      <c r="KTB40" s="714">
        <f>'2-ORÇAMENTO'!KTD36</f>
        <v>0</v>
      </c>
      <c r="KTC40" s="713">
        <f>'2-ORÇAMENTO'!KTC36</f>
        <v>0</v>
      </c>
      <c r="KTD40" s="714">
        <f>'2-ORÇAMENTO'!KTF36</f>
        <v>0</v>
      </c>
      <c r="KTE40" s="713">
        <f>'2-ORÇAMENTO'!KTE36</f>
        <v>0</v>
      </c>
      <c r="KTF40" s="714">
        <f>'2-ORÇAMENTO'!KTH36</f>
        <v>0</v>
      </c>
      <c r="KTG40" s="713">
        <f>'2-ORÇAMENTO'!KTG36</f>
        <v>0</v>
      </c>
      <c r="KTH40" s="714">
        <f>'2-ORÇAMENTO'!KTJ36</f>
        <v>0</v>
      </c>
      <c r="KTI40" s="713">
        <f>'2-ORÇAMENTO'!KTI36</f>
        <v>0</v>
      </c>
      <c r="KTJ40" s="714">
        <f>'2-ORÇAMENTO'!KTL36</f>
        <v>0</v>
      </c>
      <c r="KTK40" s="713">
        <f>'2-ORÇAMENTO'!KTK36</f>
        <v>0</v>
      </c>
      <c r="KTL40" s="714">
        <f>'2-ORÇAMENTO'!KTN36</f>
        <v>0</v>
      </c>
      <c r="KTM40" s="713">
        <f>'2-ORÇAMENTO'!KTM36</f>
        <v>0</v>
      </c>
      <c r="KTN40" s="714">
        <f>'2-ORÇAMENTO'!KTP36</f>
        <v>0</v>
      </c>
      <c r="KTO40" s="713">
        <f>'2-ORÇAMENTO'!KTO36</f>
        <v>0</v>
      </c>
      <c r="KTP40" s="714">
        <f>'2-ORÇAMENTO'!KTR36</f>
        <v>0</v>
      </c>
      <c r="KTQ40" s="713">
        <f>'2-ORÇAMENTO'!KTQ36</f>
        <v>0</v>
      </c>
      <c r="KTR40" s="714">
        <f>'2-ORÇAMENTO'!KTT36</f>
        <v>0</v>
      </c>
      <c r="KTS40" s="713">
        <f>'2-ORÇAMENTO'!KTS36</f>
        <v>0</v>
      </c>
      <c r="KTT40" s="714">
        <f>'2-ORÇAMENTO'!KTV36</f>
        <v>0</v>
      </c>
      <c r="KTU40" s="713">
        <f>'2-ORÇAMENTO'!KTU36</f>
        <v>0</v>
      </c>
      <c r="KTV40" s="714">
        <f>'2-ORÇAMENTO'!KTX36</f>
        <v>0</v>
      </c>
      <c r="KTW40" s="713">
        <f>'2-ORÇAMENTO'!KTW36</f>
        <v>0</v>
      </c>
      <c r="KTX40" s="714">
        <f>'2-ORÇAMENTO'!KTZ36</f>
        <v>0</v>
      </c>
      <c r="KTY40" s="713">
        <f>'2-ORÇAMENTO'!KTY36</f>
        <v>0</v>
      </c>
      <c r="KTZ40" s="714">
        <f>'2-ORÇAMENTO'!KUB36</f>
        <v>0</v>
      </c>
      <c r="KUA40" s="713">
        <f>'2-ORÇAMENTO'!KUA36</f>
        <v>0</v>
      </c>
      <c r="KUB40" s="714">
        <f>'2-ORÇAMENTO'!KUD36</f>
        <v>0</v>
      </c>
      <c r="KUC40" s="713">
        <f>'2-ORÇAMENTO'!KUC36</f>
        <v>0</v>
      </c>
      <c r="KUD40" s="714">
        <f>'2-ORÇAMENTO'!KUF36</f>
        <v>0</v>
      </c>
      <c r="KUE40" s="713">
        <f>'2-ORÇAMENTO'!KUE36</f>
        <v>0</v>
      </c>
      <c r="KUF40" s="714">
        <f>'2-ORÇAMENTO'!KUH36</f>
        <v>0</v>
      </c>
      <c r="KUG40" s="713">
        <f>'2-ORÇAMENTO'!KUG36</f>
        <v>0</v>
      </c>
      <c r="KUH40" s="714">
        <f>'2-ORÇAMENTO'!KUJ36</f>
        <v>0</v>
      </c>
      <c r="KUI40" s="713">
        <f>'2-ORÇAMENTO'!KUI36</f>
        <v>0</v>
      </c>
      <c r="KUJ40" s="714">
        <f>'2-ORÇAMENTO'!KUL36</f>
        <v>0</v>
      </c>
      <c r="KUK40" s="713">
        <f>'2-ORÇAMENTO'!KUK36</f>
        <v>0</v>
      </c>
      <c r="KUL40" s="714">
        <f>'2-ORÇAMENTO'!KUN36</f>
        <v>0</v>
      </c>
      <c r="KUM40" s="713">
        <f>'2-ORÇAMENTO'!KUM36</f>
        <v>0</v>
      </c>
      <c r="KUN40" s="714">
        <f>'2-ORÇAMENTO'!KUP36</f>
        <v>0</v>
      </c>
      <c r="KUO40" s="713">
        <f>'2-ORÇAMENTO'!KUO36</f>
        <v>0</v>
      </c>
      <c r="KUP40" s="714">
        <f>'2-ORÇAMENTO'!KUR36</f>
        <v>0</v>
      </c>
      <c r="KUQ40" s="713">
        <f>'2-ORÇAMENTO'!KUQ36</f>
        <v>0</v>
      </c>
      <c r="KUR40" s="714">
        <f>'2-ORÇAMENTO'!KUT36</f>
        <v>0</v>
      </c>
      <c r="KUS40" s="713">
        <f>'2-ORÇAMENTO'!KUS36</f>
        <v>0</v>
      </c>
      <c r="KUT40" s="714">
        <f>'2-ORÇAMENTO'!KUV36</f>
        <v>0</v>
      </c>
      <c r="KUU40" s="713">
        <f>'2-ORÇAMENTO'!KUU36</f>
        <v>0</v>
      </c>
      <c r="KUV40" s="714">
        <f>'2-ORÇAMENTO'!KUX36</f>
        <v>0</v>
      </c>
      <c r="KUW40" s="713">
        <f>'2-ORÇAMENTO'!KUW36</f>
        <v>0</v>
      </c>
      <c r="KUX40" s="714">
        <f>'2-ORÇAMENTO'!KUZ36</f>
        <v>0</v>
      </c>
      <c r="KUY40" s="713">
        <f>'2-ORÇAMENTO'!KUY36</f>
        <v>0</v>
      </c>
      <c r="KUZ40" s="714">
        <f>'2-ORÇAMENTO'!KVB36</f>
        <v>0</v>
      </c>
      <c r="KVA40" s="713">
        <f>'2-ORÇAMENTO'!KVA36</f>
        <v>0</v>
      </c>
      <c r="KVB40" s="714">
        <f>'2-ORÇAMENTO'!KVD36</f>
        <v>0</v>
      </c>
      <c r="KVC40" s="713">
        <f>'2-ORÇAMENTO'!KVC36</f>
        <v>0</v>
      </c>
      <c r="KVD40" s="714">
        <f>'2-ORÇAMENTO'!KVF36</f>
        <v>0</v>
      </c>
      <c r="KVE40" s="713">
        <f>'2-ORÇAMENTO'!KVE36</f>
        <v>0</v>
      </c>
      <c r="KVF40" s="714">
        <f>'2-ORÇAMENTO'!KVH36</f>
        <v>0</v>
      </c>
      <c r="KVG40" s="713">
        <f>'2-ORÇAMENTO'!KVG36</f>
        <v>0</v>
      </c>
      <c r="KVH40" s="714">
        <f>'2-ORÇAMENTO'!KVJ36</f>
        <v>0</v>
      </c>
      <c r="KVI40" s="713">
        <f>'2-ORÇAMENTO'!KVI36</f>
        <v>0</v>
      </c>
      <c r="KVJ40" s="714">
        <f>'2-ORÇAMENTO'!KVL36</f>
        <v>0</v>
      </c>
      <c r="KVK40" s="713">
        <f>'2-ORÇAMENTO'!KVK36</f>
        <v>0</v>
      </c>
      <c r="KVL40" s="714">
        <f>'2-ORÇAMENTO'!KVN36</f>
        <v>0</v>
      </c>
      <c r="KVM40" s="713">
        <f>'2-ORÇAMENTO'!KVM36</f>
        <v>0</v>
      </c>
      <c r="KVN40" s="714">
        <f>'2-ORÇAMENTO'!KVP36</f>
        <v>0</v>
      </c>
      <c r="KVO40" s="713">
        <f>'2-ORÇAMENTO'!KVO36</f>
        <v>0</v>
      </c>
      <c r="KVP40" s="714">
        <f>'2-ORÇAMENTO'!KVR36</f>
        <v>0</v>
      </c>
      <c r="KVQ40" s="713">
        <f>'2-ORÇAMENTO'!KVQ36</f>
        <v>0</v>
      </c>
      <c r="KVR40" s="714">
        <f>'2-ORÇAMENTO'!KVT36</f>
        <v>0</v>
      </c>
      <c r="KVS40" s="713">
        <f>'2-ORÇAMENTO'!KVS36</f>
        <v>0</v>
      </c>
      <c r="KVT40" s="714">
        <f>'2-ORÇAMENTO'!KVV36</f>
        <v>0</v>
      </c>
      <c r="KVU40" s="713">
        <f>'2-ORÇAMENTO'!KVU36</f>
        <v>0</v>
      </c>
      <c r="KVV40" s="714">
        <f>'2-ORÇAMENTO'!KVX36</f>
        <v>0</v>
      </c>
      <c r="KVW40" s="713">
        <f>'2-ORÇAMENTO'!KVW36</f>
        <v>0</v>
      </c>
      <c r="KVX40" s="714">
        <f>'2-ORÇAMENTO'!KVZ36</f>
        <v>0</v>
      </c>
      <c r="KVY40" s="713">
        <f>'2-ORÇAMENTO'!KVY36</f>
        <v>0</v>
      </c>
      <c r="KVZ40" s="714">
        <f>'2-ORÇAMENTO'!KWB36</f>
        <v>0</v>
      </c>
      <c r="KWA40" s="713">
        <f>'2-ORÇAMENTO'!KWA36</f>
        <v>0</v>
      </c>
      <c r="KWB40" s="714">
        <f>'2-ORÇAMENTO'!KWD36</f>
        <v>0</v>
      </c>
      <c r="KWC40" s="713">
        <f>'2-ORÇAMENTO'!KWC36</f>
        <v>0</v>
      </c>
      <c r="KWD40" s="714">
        <f>'2-ORÇAMENTO'!KWF36</f>
        <v>0</v>
      </c>
      <c r="KWE40" s="713">
        <f>'2-ORÇAMENTO'!KWE36</f>
        <v>0</v>
      </c>
      <c r="KWF40" s="714">
        <f>'2-ORÇAMENTO'!KWH36</f>
        <v>0</v>
      </c>
      <c r="KWG40" s="713">
        <f>'2-ORÇAMENTO'!KWG36</f>
        <v>0</v>
      </c>
      <c r="KWH40" s="714">
        <f>'2-ORÇAMENTO'!KWJ36</f>
        <v>0</v>
      </c>
      <c r="KWI40" s="713">
        <f>'2-ORÇAMENTO'!KWI36</f>
        <v>0</v>
      </c>
      <c r="KWJ40" s="714">
        <f>'2-ORÇAMENTO'!KWL36</f>
        <v>0</v>
      </c>
      <c r="KWK40" s="713">
        <f>'2-ORÇAMENTO'!KWK36</f>
        <v>0</v>
      </c>
      <c r="KWL40" s="714">
        <f>'2-ORÇAMENTO'!KWN36</f>
        <v>0</v>
      </c>
      <c r="KWM40" s="713">
        <f>'2-ORÇAMENTO'!KWM36</f>
        <v>0</v>
      </c>
      <c r="KWN40" s="714">
        <f>'2-ORÇAMENTO'!KWP36</f>
        <v>0</v>
      </c>
      <c r="KWO40" s="713">
        <f>'2-ORÇAMENTO'!KWO36</f>
        <v>0</v>
      </c>
      <c r="KWP40" s="714">
        <f>'2-ORÇAMENTO'!KWR36</f>
        <v>0</v>
      </c>
      <c r="KWQ40" s="713">
        <f>'2-ORÇAMENTO'!KWQ36</f>
        <v>0</v>
      </c>
      <c r="KWR40" s="714">
        <f>'2-ORÇAMENTO'!KWT36</f>
        <v>0</v>
      </c>
      <c r="KWS40" s="713">
        <f>'2-ORÇAMENTO'!KWS36</f>
        <v>0</v>
      </c>
      <c r="KWT40" s="714">
        <f>'2-ORÇAMENTO'!KWV36</f>
        <v>0</v>
      </c>
      <c r="KWU40" s="713">
        <f>'2-ORÇAMENTO'!KWU36</f>
        <v>0</v>
      </c>
      <c r="KWV40" s="714">
        <f>'2-ORÇAMENTO'!KWX36</f>
        <v>0</v>
      </c>
      <c r="KWW40" s="713">
        <f>'2-ORÇAMENTO'!KWW36</f>
        <v>0</v>
      </c>
      <c r="KWX40" s="714">
        <f>'2-ORÇAMENTO'!KWZ36</f>
        <v>0</v>
      </c>
      <c r="KWY40" s="713">
        <f>'2-ORÇAMENTO'!KWY36</f>
        <v>0</v>
      </c>
      <c r="KWZ40" s="714">
        <f>'2-ORÇAMENTO'!KXB36</f>
        <v>0</v>
      </c>
      <c r="KXA40" s="713">
        <f>'2-ORÇAMENTO'!KXA36</f>
        <v>0</v>
      </c>
      <c r="KXB40" s="714">
        <f>'2-ORÇAMENTO'!KXD36</f>
        <v>0</v>
      </c>
      <c r="KXC40" s="713">
        <f>'2-ORÇAMENTO'!KXC36</f>
        <v>0</v>
      </c>
      <c r="KXD40" s="714">
        <f>'2-ORÇAMENTO'!KXF36</f>
        <v>0</v>
      </c>
      <c r="KXE40" s="713">
        <f>'2-ORÇAMENTO'!KXE36</f>
        <v>0</v>
      </c>
      <c r="KXF40" s="714">
        <f>'2-ORÇAMENTO'!KXH36</f>
        <v>0</v>
      </c>
      <c r="KXG40" s="713">
        <f>'2-ORÇAMENTO'!KXG36</f>
        <v>0</v>
      </c>
      <c r="KXH40" s="714">
        <f>'2-ORÇAMENTO'!KXJ36</f>
        <v>0</v>
      </c>
      <c r="KXI40" s="713">
        <f>'2-ORÇAMENTO'!KXI36</f>
        <v>0</v>
      </c>
      <c r="KXJ40" s="714">
        <f>'2-ORÇAMENTO'!KXL36</f>
        <v>0</v>
      </c>
      <c r="KXK40" s="713">
        <f>'2-ORÇAMENTO'!KXK36</f>
        <v>0</v>
      </c>
      <c r="KXL40" s="714">
        <f>'2-ORÇAMENTO'!KXN36</f>
        <v>0</v>
      </c>
      <c r="KXM40" s="713">
        <f>'2-ORÇAMENTO'!KXM36</f>
        <v>0</v>
      </c>
      <c r="KXN40" s="714">
        <f>'2-ORÇAMENTO'!KXP36</f>
        <v>0</v>
      </c>
      <c r="KXO40" s="713">
        <f>'2-ORÇAMENTO'!KXO36</f>
        <v>0</v>
      </c>
      <c r="KXP40" s="714">
        <f>'2-ORÇAMENTO'!KXR36</f>
        <v>0</v>
      </c>
      <c r="KXQ40" s="713">
        <f>'2-ORÇAMENTO'!KXQ36</f>
        <v>0</v>
      </c>
      <c r="KXR40" s="714">
        <f>'2-ORÇAMENTO'!KXT36</f>
        <v>0</v>
      </c>
      <c r="KXS40" s="713">
        <f>'2-ORÇAMENTO'!KXS36</f>
        <v>0</v>
      </c>
      <c r="KXT40" s="714">
        <f>'2-ORÇAMENTO'!KXV36</f>
        <v>0</v>
      </c>
      <c r="KXU40" s="713">
        <f>'2-ORÇAMENTO'!KXU36</f>
        <v>0</v>
      </c>
      <c r="KXV40" s="714">
        <f>'2-ORÇAMENTO'!KXX36</f>
        <v>0</v>
      </c>
      <c r="KXW40" s="713">
        <f>'2-ORÇAMENTO'!KXW36</f>
        <v>0</v>
      </c>
      <c r="KXX40" s="714">
        <f>'2-ORÇAMENTO'!KXZ36</f>
        <v>0</v>
      </c>
      <c r="KXY40" s="713">
        <f>'2-ORÇAMENTO'!KXY36</f>
        <v>0</v>
      </c>
      <c r="KXZ40" s="714">
        <f>'2-ORÇAMENTO'!KYB36</f>
        <v>0</v>
      </c>
      <c r="KYA40" s="713">
        <f>'2-ORÇAMENTO'!KYA36</f>
        <v>0</v>
      </c>
      <c r="KYB40" s="714">
        <f>'2-ORÇAMENTO'!KYD36</f>
        <v>0</v>
      </c>
      <c r="KYC40" s="713">
        <f>'2-ORÇAMENTO'!KYC36</f>
        <v>0</v>
      </c>
      <c r="KYD40" s="714">
        <f>'2-ORÇAMENTO'!KYF36</f>
        <v>0</v>
      </c>
      <c r="KYE40" s="713">
        <f>'2-ORÇAMENTO'!KYE36</f>
        <v>0</v>
      </c>
      <c r="KYF40" s="714">
        <f>'2-ORÇAMENTO'!KYH36</f>
        <v>0</v>
      </c>
      <c r="KYG40" s="713">
        <f>'2-ORÇAMENTO'!KYG36</f>
        <v>0</v>
      </c>
      <c r="KYH40" s="714">
        <f>'2-ORÇAMENTO'!KYJ36</f>
        <v>0</v>
      </c>
      <c r="KYI40" s="713">
        <f>'2-ORÇAMENTO'!KYI36</f>
        <v>0</v>
      </c>
      <c r="KYJ40" s="714">
        <f>'2-ORÇAMENTO'!KYL36</f>
        <v>0</v>
      </c>
      <c r="KYK40" s="713">
        <f>'2-ORÇAMENTO'!KYK36</f>
        <v>0</v>
      </c>
      <c r="KYL40" s="714">
        <f>'2-ORÇAMENTO'!KYN36</f>
        <v>0</v>
      </c>
      <c r="KYM40" s="713">
        <f>'2-ORÇAMENTO'!KYM36</f>
        <v>0</v>
      </c>
      <c r="KYN40" s="714">
        <f>'2-ORÇAMENTO'!KYP36</f>
        <v>0</v>
      </c>
      <c r="KYO40" s="713">
        <f>'2-ORÇAMENTO'!KYO36</f>
        <v>0</v>
      </c>
      <c r="KYP40" s="714">
        <f>'2-ORÇAMENTO'!KYR36</f>
        <v>0</v>
      </c>
      <c r="KYQ40" s="713">
        <f>'2-ORÇAMENTO'!KYQ36</f>
        <v>0</v>
      </c>
      <c r="KYR40" s="714">
        <f>'2-ORÇAMENTO'!KYT36</f>
        <v>0</v>
      </c>
      <c r="KYS40" s="713">
        <f>'2-ORÇAMENTO'!KYS36</f>
        <v>0</v>
      </c>
      <c r="KYT40" s="714">
        <f>'2-ORÇAMENTO'!KYV36</f>
        <v>0</v>
      </c>
      <c r="KYU40" s="713">
        <f>'2-ORÇAMENTO'!KYU36</f>
        <v>0</v>
      </c>
      <c r="KYV40" s="714">
        <f>'2-ORÇAMENTO'!KYX36</f>
        <v>0</v>
      </c>
      <c r="KYW40" s="713">
        <f>'2-ORÇAMENTO'!KYW36</f>
        <v>0</v>
      </c>
      <c r="KYX40" s="714">
        <f>'2-ORÇAMENTO'!KYZ36</f>
        <v>0</v>
      </c>
      <c r="KYY40" s="713">
        <f>'2-ORÇAMENTO'!KYY36</f>
        <v>0</v>
      </c>
      <c r="KYZ40" s="714">
        <f>'2-ORÇAMENTO'!KZB36</f>
        <v>0</v>
      </c>
      <c r="KZA40" s="713">
        <f>'2-ORÇAMENTO'!KZA36</f>
        <v>0</v>
      </c>
      <c r="KZB40" s="714">
        <f>'2-ORÇAMENTO'!KZD36</f>
        <v>0</v>
      </c>
      <c r="KZC40" s="713">
        <f>'2-ORÇAMENTO'!KZC36</f>
        <v>0</v>
      </c>
      <c r="KZD40" s="714">
        <f>'2-ORÇAMENTO'!KZF36</f>
        <v>0</v>
      </c>
      <c r="KZE40" s="713">
        <f>'2-ORÇAMENTO'!KZE36</f>
        <v>0</v>
      </c>
      <c r="KZF40" s="714">
        <f>'2-ORÇAMENTO'!KZH36</f>
        <v>0</v>
      </c>
      <c r="KZG40" s="713">
        <f>'2-ORÇAMENTO'!KZG36</f>
        <v>0</v>
      </c>
      <c r="KZH40" s="714">
        <f>'2-ORÇAMENTO'!KZJ36</f>
        <v>0</v>
      </c>
      <c r="KZI40" s="713">
        <f>'2-ORÇAMENTO'!KZI36</f>
        <v>0</v>
      </c>
      <c r="KZJ40" s="714">
        <f>'2-ORÇAMENTO'!KZL36</f>
        <v>0</v>
      </c>
      <c r="KZK40" s="713">
        <f>'2-ORÇAMENTO'!KZK36</f>
        <v>0</v>
      </c>
      <c r="KZL40" s="714">
        <f>'2-ORÇAMENTO'!KZN36</f>
        <v>0</v>
      </c>
      <c r="KZM40" s="713">
        <f>'2-ORÇAMENTO'!KZM36</f>
        <v>0</v>
      </c>
      <c r="KZN40" s="714">
        <f>'2-ORÇAMENTO'!KZP36</f>
        <v>0</v>
      </c>
      <c r="KZO40" s="713">
        <f>'2-ORÇAMENTO'!KZO36</f>
        <v>0</v>
      </c>
      <c r="KZP40" s="714">
        <f>'2-ORÇAMENTO'!KZR36</f>
        <v>0</v>
      </c>
      <c r="KZQ40" s="713">
        <f>'2-ORÇAMENTO'!KZQ36</f>
        <v>0</v>
      </c>
      <c r="KZR40" s="714">
        <f>'2-ORÇAMENTO'!KZT36</f>
        <v>0</v>
      </c>
      <c r="KZS40" s="713">
        <f>'2-ORÇAMENTO'!KZS36</f>
        <v>0</v>
      </c>
      <c r="KZT40" s="714">
        <f>'2-ORÇAMENTO'!KZV36</f>
        <v>0</v>
      </c>
      <c r="KZU40" s="713">
        <f>'2-ORÇAMENTO'!KZU36</f>
        <v>0</v>
      </c>
      <c r="KZV40" s="714">
        <f>'2-ORÇAMENTO'!KZX36</f>
        <v>0</v>
      </c>
      <c r="KZW40" s="713">
        <f>'2-ORÇAMENTO'!KZW36</f>
        <v>0</v>
      </c>
      <c r="KZX40" s="714">
        <f>'2-ORÇAMENTO'!KZZ36</f>
        <v>0</v>
      </c>
      <c r="KZY40" s="713">
        <f>'2-ORÇAMENTO'!KZY36</f>
        <v>0</v>
      </c>
      <c r="KZZ40" s="714">
        <f>'2-ORÇAMENTO'!LAB36</f>
        <v>0</v>
      </c>
      <c r="LAA40" s="713">
        <f>'2-ORÇAMENTO'!LAA36</f>
        <v>0</v>
      </c>
      <c r="LAB40" s="714">
        <f>'2-ORÇAMENTO'!LAD36</f>
        <v>0</v>
      </c>
      <c r="LAC40" s="713">
        <f>'2-ORÇAMENTO'!LAC36</f>
        <v>0</v>
      </c>
      <c r="LAD40" s="714">
        <f>'2-ORÇAMENTO'!LAF36</f>
        <v>0</v>
      </c>
      <c r="LAE40" s="713">
        <f>'2-ORÇAMENTO'!LAE36</f>
        <v>0</v>
      </c>
      <c r="LAF40" s="714">
        <f>'2-ORÇAMENTO'!LAH36</f>
        <v>0</v>
      </c>
      <c r="LAG40" s="713">
        <f>'2-ORÇAMENTO'!LAG36</f>
        <v>0</v>
      </c>
      <c r="LAH40" s="714">
        <f>'2-ORÇAMENTO'!LAJ36</f>
        <v>0</v>
      </c>
      <c r="LAI40" s="713">
        <f>'2-ORÇAMENTO'!LAI36</f>
        <v>0</v>
      </c>
      <c r="LAJ40" s="714">
        <f>'2-ORÇAMENTO'!LAL36</f>
        <v>0</v>
      </c>
      <c r="LAK40" s="713">
        <f>'2-ORÇAMENTO'!LAK36</f>
        <v>0</v>
      </c>
      <c r="LAL40" s="714">
        <f>'2-ORÇAMENTO'!LAN36</f>
        <v>0</v>
      </c>
      <c r="LAM40" s="713">
        <f>'2-ORÇAMENTO'!LAM36</f>
        <v>0</v>
      </c>
      <c r="LAN40" s="714">
        <f>'2-ORÇAMENTO'!LAP36</f>
        <v>0</v>
      </c>
      <c r="LAO40" s="713">
        <f>'2-ORÇAMENTO'!LAO36</f>
        <v>0</v>
      </c>
      <c r="LAP40" s="714">
        <f>'2-ORÇAMENTO'!LAR36</f>
        <v>0</v>
      </c>
      <c r="LAQ40" s="713">
        <f>'2-ORÇAMENTO'!LAQ36</f>
        <v>0</v>
      </c>
      <c r="LAR40" s="714">
        <f>'2-ORÇAMENTO'!LAT36</f>
        <v>0</v>
      </c>
      <c r="LAS40" s="713">
        <f>'2-ORÇAMENTO'!LAS36</f>
        <v>0</v>
      </c>
      <c r="LAT40" s="714">
        <f>'2-ORÇAMENTO'!LAV36</f>
        <v>0</v>
      </c>
      <c r="LAU40" s="713">
        <f>'2-ORÇAMENTO'!LAU36</f>
        <v>0</v>
      </c>
      <c r="LAV40" s="714">
        <f>'2-ORÇAMENTO'!LAX36</f>
        <v>0</v>
      </c>
      <c r="LAW40" s="713">
        <f>'2-ORÇAMENTO'!LAW36</f>
        <v>0</v>
      </c>
      <c r="LAX40" s="714">
        <f>'2-ORÇAMENTO'!LAZ36</f>
        <v>0</v>
      </c>
      <c r="LAY40" s="713">
        <f>'2-ORÇAMENTO'!LAY36</f>
        <v>0</v>
      </c>
      <c r="LAZ40" s="714">
        <f>'2-ORÇAMENTO'!LBB36</f>
        <v>0</v>
      </c>
      <c r="LBA40" s="713">
        <f>'2-ORÇAMENTO'!LBA36</f>
        <v>0</v>
      </c>
      <c r="LBB40" s="714">
        <f>'2-ORÇAMENTO'!LBD36</f>
        <v>0</v>
      </c>
      <c r="LBC40" s="713">
        <f>'2-ORÇAMENTO'!LBC36</f>
        <v>0</v>
      </c>
      <c r="LBD40" s="714">
        <f>'2-ORÇAMENTO'!LBF36</f>
        <v>0</v>
      </c>
      <c r="LBE40" s="713">
        <f>'2-ORÇAMENTO'!LBE36</f>
        <v>0</v>
      </c>
      <c r="LBF40" s="714">
        <f>'2-ORÇAMENTO'!LBH36</f>
        <v>0</v>
      </c>
      <c r="LBG40" s="713">
        <f>'2-ORÇAMENTO'!LBG36</f>
        <v>0</v>
      </c>
      <c r="LBH40" s="714">
        <f>'2-ORÇAMENTO'!LBJ36</f>
        <v>0</v>
      </c>
      <c r="LBI40" s="713">
        <f>'2-ORÇAMENTO'!LBI36</f>
        <v>0</v>
      </c>
      <c r="LBJ40" s="714">
        <f>'2-ORÇAMENTO'!LBL36</f>
        <v>0</v>
      </c>
      <c r="LBK40" s="713">
        <f>'2-ORÇAMENTO'!LBK36</f>
        <v>0</v>
      </c>
      <c r="LBL40" s="714">
        <f>'2-ORÇAMENTO'!LBN36</f>
        <v>0</v>
      </c>
      <c r="LBM40" s="713">
        <f>'2-ORÇAMENTO'!LBM36</f>
        <v>0</v>
      </c>
      <c r="LBN40" s="714">
        <f>'2-ORÇAMENTO'!LBP36</f>
        <v>0</v>
      </c>
      <c r="LBO40" s="713">
        <f>'2-ORÇAMENTO'!LBO36</f>
        <v>0</v>
      </c>
      <c r="LBP40" s="714">
        <f>'2-ORÇAMENTO'!LBR36</f>
        <v>0</v>
      </c>
      <c r="LBQ40" s="713">
        <f>'2-ORÇAMENTO'!LBQ36</f>
        <v>0</v>
      </c>
      <c r="LBR40" s="714">
        <f>'2-ORÇAMENTO'!LBT36</f>
        <v>0</v>
      </c>
      <c r="LBS40" s="713">
        <f>'2-ORÇAMENTO'!LBS36</f>
        <v>0</v>
      </c>
      <c r="LBT40" s="714">
        <f>'2-ORÇAMENTO'!LBV36</f>
        <v>0</v>
      </c>
      <c r="LBU40" s="713">
        <f>'2-ORÇAMENTO'!LBU36</f>
        <v>0</v>
      </c>
      <c r="LBV40" s="714">
        <f>'2-ORÇAMENTO'!LBX36</f>
        <v>0</v>
      </c>
      <c r="LBW40" s="713">
        <f>'2-ORÇAMENTO'!LBW36</f>
        <v>0</v>
      </c>
      <c r="LBX40" s="714">
        <f>'2-ORÇAMENTO'!LBZ36</f>
        <v>0</v>
      </c>
      <c r="LBY40" s="713">
        <f>'2-ORÇAMENTO'!LBY36</f>
        <v>0</v>
      </c>
      <c r="LBZ40" s="714">
        <f>'2-ORÇAMENTO'!LCB36</f>
        <v>0</v>
      </c>
      <c r="LCA40" s="713">
        <f>'2-ORÇAMENTO'!LCA36</f>
        <v>0</v>
      </c>
      <c r="LCB40" s="714">
        <f>'2-ORÇAMENTO'!LCD36</f>
        <v>0</v>
      </c>
      <c r="LCC40" s="713">
        <f>'2-ORÇAMENTO'!LCC36</f>
        <v>0</v>
      </c>
      <c r="LCD40" s="714">
        <f>'2-ORÇAMENTO'!LCF36</f>
        <v>0</v>
      </c>
      <c r="LCE40" s="713">
        <f>'2-ORÇAMENTO'!LCE36</f>
        <v>0</v>
      </c>
      <c r="LCF40" s="714">
        <f>'2-ORÇAMENTO'!LCH36</f>
        <v>0</v>
      </c>
      <c r="LCG40" s="713">
        <f>'2-ORÇAMENTO'!LCG36</f>
        <v>0</v>
      </c>
      <c r="LCH40" s="714">
        <f>'2-ORÇAMENTO'!LCJ36</f>
        <v>0</v>
      </c>
      <c r="LCI40" s="713">
        <f>'2-ORÇAMENTO'!LCI36</f>
        <v>0</v>
      </c>
      <c r="LCJ40" s="714">
        <f>'2-ORÇAMENTO'!LCL36</f>
        <v>0</v>
      </c>
      <c r="LCK40" s="713">
        <f>'2-ORÇAMENTO'!LCK36</f>
        <v>0</v>
      </c>
      <c r="LCL40" s="714">
        <f>'2-ORÇAMENTO'!LCN36</f>
        <v>0</v>
      </c>
      <c r="LCM40" s="713">
        <f>'2-ORÇAMENTO'!LCM36</f>
        <v>0</v>
      </c>
      <c r="LCN40" s="714">
        <f>'2-ORÇAMENTO'!LCP36</f>
        <v>0</v>
      </c>
      <c r="LCO40" s="713">
        <f>'2-ORÇAMENTO'!LCO36</f>
        <v>0</v>
      </c>
      <c r="LCP40" s="714">
        <f>'2-ORÇAMENTO'!LCR36</f>
        <v>0</v>
      </c>
      <c r="LCQ40" s="713">
        <f>'2-ORÇAMENTO'!LCQ36</f>
        <v>0</v>
      </c>
      <c r="LCR40" s="714">
        <f>'2-ORÇAMENTO'!LCT36</f>
        <v>0</v>
      </c>
      <c r="LCS40" s="713">
        <f>'2-ORÇAMENTO'!LCS36</f>
        <v>0</v>
      </c>
      <c r="LCT40" s="714">
        <f>'2-ORÇAMENTO'!LCV36</f>
        <v>0</v>
      </c>
      <c r="LCU40" s="713">
        <f>'2-ORÇAMENTO'!LCU36</f>
        <v>0</v>
      </c>
      <c r="LCV40" s="714">
        <f>'2-ORÇAMENTO'!LCX36</f>
        <v>0</v>
      </c>
      <c r="LCW40" s="713">
        <f>'2-ORÇAMENTO'!LCW36</f>
        <v>0</v>
      </c>
      <c r="LCX40" s="714">
        <f>'2-ORÇAMENTO'!LCZ36</f>
        <v>0</v>
      </c>
      <c r="LCY40" s="713">
        <f>'2-ORÇAMENTO'!LCY36</f>
        <v>0</v>
      </c>
      <c r="LCZ40" s="714">
        <f>'2-ORÇAMENTO'!LDB36</f>
        <v>0</v>
      </c>
      <c r="LDA40" s="713">
        <f>'2-ORÇAMENTO'!LDA36</f>
        <v>0</v>
      </c>
      <c r="LDB40" s="714">
        <f>'2-ORÇAMENTO'!LDD36</f>
        <v>0</v>
      </c>
      <c r="LDC40" s="713">
        <f>'2-ORÇAMENTO'!LDC36</f>
        <v>0</v>
      </c>
      <c r="LDD40" s="714">
        <f>'2-ORÇAMENTO'!LDF36</f>
        <v>0</v>
      </c>
      <c r="LDE40" s="713">
        <f>'2-ORÇAMENTO'!LDE36</f>
        <v>0</v>
      </c>
      <c r="LDF40" s="714">
        <f>'2-ORÇAMENTO'!LDH36</f>
        <v>0</v>
      </c>
      <c r="LDG40" s="713">
        <f>'2-ORÇAMENTO'!LDG36</f>
        <v>0</v>
      </c>
      <c r="LDH40" s="714">
        <f>'2-ORÇAMENTO'!LDJ36</f>
        <v>0</v>
      </c>
      <c r="LDI40" s="713">
        <f>'2-ORÇAMENTO'!LDI36</f>
        <v>0</v>
      </c>
      <c r="LDJ40" s="714">
        <f>'2-ORÇAMENTO'!LDL36</f>
        <v>0</v>
      </c>
      <c r="LDK40" s="713">
        <f>'2-ORÇAMENTO'!LDK36</f>
        <v>0</v>
      </c>
      <c r="LDL40" s="714">
        <f>'2-ORÇAMENTO'!LDN36</f>
        <v>0</v>
      </c>
      <c r="LDM40" s="713">
        <f>'2-ORÇAMENTO'!LDM36</f>
        <v>0</v>
      </c>
      <c r="LDN40" s="714">
        <f>'2-ORÇAMENTO'!LDP36</f>
        <v>0</v>
      </c>
      <c r="LDO40" s="713">
        <f>'2-ORÇAMENTO'!LDO36</f>
        <v>0</v>
      </c>
      <c r="LDP40" s="714">
        <f>'2-ORÇAMENTO'!LDR36</f>
        <v>0</v>
      </c>
      <c r="LDQ40" s="713">
        <f>'2-ORÇAMENTO'!LDQ36</f>
        <v>0</v>
      </c>
      <c r="LDR40" s="714">
        <f>'2-ORÇAMENTO'!LDT36</f>
        <v>0</v>
      </c>
      <c r="LDS40" s="713">
        <f>'2-ORÇAMENTO'!LDS36</f>
        <v>0</v>
      </c>
      <c r="LDT40" s="714">
        <f>'2-ORÇAMENTO'!LDV36</f>
        <v>0</v>
      </c>
      <c r="LDU40" s="713">
        <f>'2-ORÇAMENTO'!LDU36</f>
        <v>0</v>
      </c>
      <c r="LDV40" s="714">
        <f>'2-ORÇAMENTO'!LDX36</f>
        <v>0</v>
      </c>
      <c r="LDW40" s="713">
        <f>'2-ORÇAMENTO'!LDW36</f>
        <v>0</v>
      </c>
      <c r="LDX40" s="714">
        <f>'2-ORÇAMENTO'!LDZ36</f>
        <v>0</v>
      </c>
      <c r="LDY40" s="713">
        <f>'2-ORÇAMENTO'!LDY36</f>
        <v>0</v>
      </c>
      <c r="LDZ40" s="714">
        <f>'2-ORÇAMENTO'!LEB36</f>
        <v>0</v>
      </c>
      <c r="LEA40" s="713">
        <f>'2-ORÇAMENTO'!LEA36</f>
        <v>0</v>
      </c>
      <c r="LEB40" s="714">
        <f>'2-ORÇAMENTO'!LED36</f>
        <v>0</v>
      </c>
      <c r="LEC40" s="713">
        <f>'2-ORÇAMENTO'!LEC36</f>
        <v>0</v>
      </c>
      <c r="LED40" s="714">
        <f>'2-ORÇAMENTO'!LEF36</f>
        <v>0</v>
      </c>
      <c r="LEE40" s="713">
        <f>'2-ORÇAMENTO'!LEE36</f>
        <v>0</v>
      </c>
      <c r="LEF40" s="714">
        <f>'2-ORÇAMENTO'!LEH36</f>
        <v>0</v>
      </c>
      <c r="LEG40" s="713">
        <f>'2-ORÇAMENTO'!LEG36</f>
        <v>0</v>
      </c>
      <c r="LEH40" s="714">
        <f>'2-ORÇAMENTO'!LEJ36</f>
        <v>0</v>
      </c>
      <c r="LEI40" s="713">
        <f>'2-ORÇAMENTO'!LEI36</f>
        <v>0</v>
      </c>
      <c r="LEJ40" s="714">
        <f>'2-ORÇAMENTO'!LEL36</f>
        <v>0</v>
      </c>
      <c r="LEK40" s="713">
        <f>'2-ORÇAMENTO'!LEK36</f>
        <v>0</v>
      </c>
      <c r="LEL40" s="714">
        <f>'2-ORÇAMENTO'!LEN36</f>
        <v>0</v>
      </c>
      <c r="LEM40" s="713">
        <f>'2-ORÇAMENTO'!LEM36</f>
        <v>0</v>
      </c>
      <c r="LEN40" s="714">
        <f>'2-ORÇAMENTO'!LEP36</f>
        <v>0</v>
      </c>
      <c r="LEO40" s="713">
        <f>'2-ORÇAMENTO'!LEO36</f>
        <v>0</v>
      </c>
      <c r="LEP40" s="714">
        <f>'2-ORÇAMENTO'!LER36</f>
        <v>0</v>
      </c>
      <c r="LEQ40" s="713">
        <f>'2-ORÇAMENTO'!LEQ36</f>
        <v>0</v>
      </c>
      <c r="LER40" s="714">
        <f>'2-ORÇAMENTO'!LET36</f>
        <v>0</v>
      </c>
      <c r="LES40" s="713">
        <f>'2-ORÇAMENTO'!LES36</f>
        <v>0</v>
      </c>
      <c r="LET40" s="714">
        <f>'2-ORÇAMENTO'!LEV36</f>
        <v>0</v>
      </c>
      <c r="LEU40" s="713">
        <f>'2-ORÇAMENTO'!LEU36</f>
        <v>0</v>
      </c>
      <c r="LEV40" s="714">
        <f>'2-ORÇAMENTO'!LEX36</f>
        <v>0</v>
      </c>
      <c r="LEW40" s="713">
        <f>'2-ORÇAMENTO'!LEW36</f>
        <v>0</v>
      </c>
      <c r="LEX40" s="714">
        <f>'2-ORÇAMENTO'!LEZ36</f>
        <v>0</v>
      </c>
      <c r="LEY40" s="713">
        <f>'2-ORÇAMENTO'!LEY36</f>
        <v>0</v>
      </c>
      <c r="LEZ40" s="714">
        <f>'2-ORÇAMENTO'!LFB36</f>
        <v>0</v>
      </c>
      <c r="LFA40" s="713">
        <f>'2-ORÇAMENTO'!LFA36</f>
        <v>0</v>
      </c>
      <c r="LFB40" s="714">
        <f>'2-ORÇAMENTO'!LFD36</f>
        <v>0</v>
      </c>
      <c r="LFC40" s="713">
        <f>'2-ORÇAMENTO'!LFC36</f>
        <v>0</v>
      </c>
      <c r="LFD40" s="714">
        <f>'2-ORÇAMENTO'!LFF36</f>
        <v>0</v>
      </c>
      <c r="LFE40" s="713">
        <f>'2-ORÇAMENTO'!LFE36</f>
        <v>0</v>
      </c>
      <c r="LFF40" s="714">
        <f>'2-ORÇAMENTO'!LFH36</f>
        <v>0</v>
      </c>
      <c r="LFG40" s="713">
        <f>'2-ORÇAMENTO'!LFG36</f>
        <v>0</v>
      </c>
      <c r="LFH40" s="714">
        <f>'2-ORÇAMENTO'!LFJ36</f>
        <v>0</v>
      </c>
      <c r="LFI40" s="713">
        <f>'2-ORÇAMENTO'!LFI36</f>
        <v>0</v>
      </c>
      <c r="LFJ40" s="714">
        <f>'2-ORÇAMENTO'!LFL36</f>
        <v>0</v>
      </c>
      <c r="LFK40" s="713">
        <f>'2-ORÇAMENTO'!LFK36</f>
        <v>0</v>
      </c>
      <c r="LFL40" s="714">
        <f>'2-ORÇAMENTO'!LFN36</f>
        <v>0</v>
      </c>
      <c r="LFM40" s="713">
        <f>'2-ORÇAMENTO'!LFM36</f>
        <v>0</v>
      </c>
      <c r="LFN40" s="714">
        <f>'2-ORÇAMENTO'!LFP36</f>
        <v>0</v>
      </c>
      <c r="LFO40" s="713">
        <f>'2-ORÇAMENTO'!LFO36</f>
        <v>0</v>
      </c>
      <c r="LFP40" s="714">
        <f>'2-ORÇAMENTO'!LFR36</f>
        <v>0</v>
      </c>
      <c r="LFQ40" s="713">
        <f>'2-ORÇAMENTO'!LFQ36</f>
        <v>0</v>
      </c>
      <c r="LFR40" s="714">
        <f>'2-ORÇAMENTO'!LFT36</f>
        <v>0</v>
      </c>
      <c r="LFS40" s="713">
        <f>'2-ORÇAMENTO'!LFS36</f>
        <v>0</v>
      </c>
      <c r="LFT40" s="714">
        <f>'2-ORÇAMENTO'!LFV36</f>
        <v>0</v>
      </c>
      <c r="LFU40" s="713">
        <f>'2-ORÇAMENTO'!LFU36</f>
        <v>0</v>
      </c>
      <c r="LFV40" s="714">
        <f>'2-ORÇAMENTO'!LFX36</f>
        <v>0</v>
      </c>
      <c r="LFW40" s="713">
        <f>'2-ORÇAMENTO'!LFW36</f>
        <v>0</v>
      </c>
      <c r="LFX40" s="714">
        <f>'2-ORÇAMENTO'!LFZ36</f>
        <v>0</v>
      </c>
      <c r="LFY40" s="713">
        <f>'2-ORÇAMENTO'!LFY36</f>
        <v>0</v>
      </c>
      <c r="LFZ40" s="714">
        <f>'2-ORÇAMENTO'!LGB36</f>
        <v>0</v>
      </c>
      <c r="LGA40" s="713">
        <f>'2-ORÇAMENTO'!LGA36</f>
        <v>0</v>
      </c>
      <c r="LGB40" s="714">
        <f>'2-ORÇAMENTO'!LGD36</f>
        <v>0</v>
      </c>
      <c r="LGC40" s="713">
        <f>'2-ORÇAMENTO'!LGC36</f>
        <v>0</v>
      </c>
      <c r="LGD40" s="714">
        <f>'2-ORÇAMENTO'!LGF36</f>
        <v>0</v>
      </c>
      <c r="LGE40" s="713">
        <f>'2-ORÇAMENTO'!LGE36</f>
        <v>0</v>
      </c>
      <c r="LGF40" s="714">
        <f>'2-ORÇAMENTO'!LGH36</f>
        <v>0</v>
      </c>
      <c r="LGG40" s="713">
        <f>'2-ORÇAMENTO'!LGG36</f>
        <v>0</v>
      </c>
      <c r="LGH40" s="714">
        <f>'2-ORÇAMENTO'!LGJ36</f>
        <v>0</v>
      </c>
      <c r="LGI40" s="713">
        <f>'2-ORÇAMENTO'!LGI36</f>
        <v>0</v>
      </c>
      <c r="LGJ40" s="714">
        <f>'2-ORÇAMENTO'!LGL36</f>
        <v>0</v>
      </c>
      <c r="LGK40" s="713">
        <f>'2-ORÇAMENTO'!LGK36</f>
        <v>0</v>
      </c>
      <c r="LGL40" s="714">
        <f>'2-ORÇAMENTO'!LGN36</f>
        <v>0</v>
      </c>
      <c r="LGM40" s="713">
        <f>'2-ORÇAMENTO'!LGM36</f>
        <v>0</v>
      </c>
      <c r="LGN40" s="714">
        <f>'2-ORÇAMENTO'!LGP36</f>
        <v>0</v>
      </c>
      <c r="LGO40" s="713">
        <f>'2-ORÇAMENTO'!LGO36</f>
        <v>0</v>
      </c>
      <c r="LGP40" s="714">
        <f>'2-ORÇAMENTO'!LGR36</f>
        <v>0</v>
      </c>
      <c r="LGQ40" s="713">
        <f>'2-ORÇAMENTO'!LGQ36</f>
        <v>0</v>
      </c>
      <c r="LGR40" s="714">
        <f>'2-ORÇAMENTO'!LGT36</f>
        <v>0</v>
      </c>
      <c r="LGS40" s="713">
        <f>'2-ORÇAMENTO'!LGS36</f>
        <v>0</v>
      </c>
      <c r="LGT40" s="714">
        <f>'2-ORÇAMENTO'!LGV36</f>
        <v>0</v>
      </c>
      <c r="LGU40" s="713">
        <f>'2-ORÇAMENTO'!LGU36</f>
        <v>0</v>
      </c>
      <c r="LGV40" s="714">
        <f>'2-ORÇAMENTO'!LGX36</f>
        <v>0</v>
      </c>
      <c r="LGW40" s="713">
        <f>'2-ORÇAMENTO'!LGW36</f>
        <v>0</v>
      </c>
      <c r="LGX40" s="714">
        <f>'2-ORÇAMENTO'!LGZ36</f>
        <v>0</v>
      </c>
      <c r="LGY40" s="713">
        <f>'2-ORÇAMENTO'!LGY36</f>
        <v>0</v>
      </c>
      <c r="LGZ40" s="714">
        <f>'2-ORÇAMENTO'!LHB36</f>
        <v>0</v>
      </c>
      <c r="LHA40" s="713">
        <f>'2-ORÇAMENTO'!LHA36</f>
        <v>0</v>
      </c>
      <c r="LHB40" s="714">
        <f>'2-ORÇAMENTO'!LHD36</f>
        <v>0</v>
      </c>
      <c r="LHC40" s="713">
        <f>'2-ORÇAMENTO'!LHC36</f>
        <v>0</v>
      </c>
      <c r="LHD40" s="714">
        <f>'2-ORÇAMENTO'!LHF36</f>
        <v>0</v>
      </c>
      <c r="LHE40" s="713">
        <f>'2-ORÇAMENTO'!LHE36</f>
        <v>0</v>
      </c>
      <c r="LHF40" s="714">
        <f>'2-ORÇAMENTO'!LHH36</f>
        <v>0</v>
      </c>
      <c r="LHG40" s="713">
        <f>'2-ORÇAMENTO'!LHG36</f>
        <v>0</v>
      </c>
      <c r="LHH40" s="714">
        <f>'2-ORÇAMENTO'!LHJ36</f>
        <v>0</v>
      </c>
      <c r="LHI40" s="713">
        <f>'2-ORÇAMENTO'!LHI36</f>
        <v>0</v>
      </c>
      <c r="LHJ40" s="714">
        <f>'2-ORÇAMENTO'!LHL36</f>
        <v>0</v>
      </c>
      <c r="LHK40" s="713">
        <f>'2-ORÇAMENTO'!LHK36</f>
        <v>0</v>
      </c>
      <c r="LHL40" s="714">
        <f>'2-ORÇAMENTO'!LHN36</f>
        <v>0</v>
      </c>
      <c r="LHM40" s="713">
        <f>'2-ORÇAMENTO'!LHM36</f>
        <v>0</v>
      </c>
      <c r="LHN40" s="714">
        <f>'2-ORÇAMENTO'!LHP36</f>
        <v>0</v>
      </c>
      <c r="LHO40" s="713">
        <f>'2-ORÇAMENTO'!LHO36</f>
        <v>0</v>
      </c>
      <c r="LHP40" s="714">
        <f>'2-ORÇAMENTO'!LHR36</f>
        <v>0</v>
      </c>
      <c r="LHQ40" s="713">
        <f>'2-ORÇAMENTO'!LHQ36</f>
        <v>0</v>
      </c>
      <c r="LHR40" s="714">
        <f>'2-ORÇAMENTO'!LHT36</f>
        <v>0</v>
      </c>
      <c r="LHS40" s="713">
        <f>'2-ORÇAMENTO'!LHS36</f>
        <v>0</v>
      </c>
      <c r="LHT40" s="714">
        <f>'2-ORÇAMENTO'!LHV36</f>
        <v>0</v>
      </c>
      <c r="LHU40" s="713">
        <f>'2-ORÇAMENTO'!LHU36</f>
        <v>0</v>
      </c>
      <c r="LHV40" s="714">
        <f>'2-ORÇAMENTO'!LHX36</f>
        <v>0</v>
      </c>
      <c r="LHW40" s="713">
        <f>'2-ORÇAMENTO'!LHW36</f>
        <v>0</v>
      </c>
      <c r="LHX40" s="714">
        <f>'2-ORÇAMENTO'!LHZ36</f>
        <v>0</v>
      </c>
      <c r="LHY40" s="713">
        <f>'2-ORÇAMENTO'!LHY36</f>
        <v>0</v>
      </c>
      <c r="LHZ40" s="714">
        <f>'2-ORÇAMENTO'!LIB36</f>
        <v>0</v>
      </c>
      <c r="LIA40" s="713">
        <f>'2-ORÇAMENTO'!LIA36</f>
        <v>0</v>
      </c>
      <c r="LIB40" s="714">
        <f>'2-ORÇAMENTO'!LID36</f>
        <v>0</v>
      </c>
      <c r="LIC40" s="713">
        <f>'2-ORÇAMENTO'!LIC36</f>
        <v>0</v>
      </c>
      <c r="LID40" s="714">
        <f>'2-ORÇAMENTO'!LIF36</f>
        <v>0</v>
      </c>
      <c r="LIE40" s="713">
        <f>'2-ORÇAMENTO'!LIE36</f>
        <v>0</v>
      </c>
      <c r="LIF40" s="714">
        <f>'2-ORÇAMENTO'!LIH36</f>
        <v>0</v>
      </c>
      <c r="LIG40" s="713">
        <f>'2-ORÇAMENTO'!LIG36</f>
        <v>0</v>
      </c>
      <c r="LIH40" s="714">
        <f>'2-ORÇAMENTO'!LIJ36</f>
        <v>0</v>
      </c>
      <c r="LII40" s="713">
        <f>'2-ORÇAMENTO'!LII36</f>
        <v>0</v>
      </c>
      <c r="LIJ40" s="714">
        <f>'2-ORÇAMENTO'!LIL36</f>
        <v>0</v>
      </c>
      <c r="LIK40" s="713">
        <f>'2-ORÇAMENTO'!LIK36</f>
        <v>0</v>
      </c>
      <c r="LIL40" s="714">
        <f>'2-ORÇAMENTO'!LIN36</f>
        <v>0</v>
      </c>
      <c r="LIM40" s="713">
        <f>'2-ORÇAMENTO'!LIM36</f>
        <v>0</v>
      </c>
      <c r="LIN40" s="714">
        <f>'2-ORÇAMENTO'!LIP36</f>
        <v>0</v>
      </c>
      <c r="LIO40" s="713">
        <f>'2-ORÇAMENTO'!LIO36</f>
        <v>0</v>
      </c>
      <c r="LIP40" s="714">
        <f>'2-ORÇAMENTO'!LIR36</f>
        <v>0</v>
      </c>
      <c r="LIQ40" s="713">
        <f>'2-ORÇAMENTO'!LIQ36</f>
        <v>0</v>
      </c>
      <c r="LIR40" s="714">
        <f>'2-ORÇAMENTO'!LIT36</f>
        <v>0</v>
      </c>
      <c r="LIS40" s="713">
        <f>'2-ORÇAMENTO'!LIS36</f>
        <v>0</v>
      </c>
      <c r="LIT40" s="714">
        <f>'2-ORÇAMENTO'!LIV36</f>
        <v>0</v>
      </c>
      <c r="LIU40" s="713">
        <f>'2-ORÇAMENTO'!LIU36</f>
        <v>0</v>
      </c>
      <c r="LIV40" s="714">
        <f>'2-ORÇAMENTO'!LIX36</f>
        <v>0</v>
      </c>
      <c r="LIW40" s="713">
        <f>'2-ORÇAMENTO'!LIW36</f>
        <v>0</v>
      </c>
      <c r="LIX40" s="714">
        <f>'2-ORÇAMENTO'!LIZ36</f>
        <v>0</v>
      </c>
      <c r="LIY40" s="713">
        <f>'2-ORÇAMENTO'!LIY36</f>
        <v>0</v>
      </c>
      <c r="LIZ40" s="714">
        <f>'2-ORÇAMENTO'!LJB36</f>
        <v>0</v>
      </c>
      <c r="LJA40" s="713">
        <f>'2-ORÇAMENTO'!LJA36</f>
        <v>0</v>
      </c>
      <c r="LJB40" s="714">
        <f>'2-ORÇAMENTO'!LJD36</f>
        <v>0</v>
      </c>
      <c r="LJC40" s="713">
        <f>'2-ORÇAMENTO'!LJC36</f>
        <v>0</v>
      </c>
      <c r="LJD40" s="714">
        <f>'2-ORÇAMENTO'!LJF36</f>
        <v>0</v>
      </c>
      <c r="LJE40" s="713">
        <f>'2-ORÇAMENTO'!LJE36</f>
        <v>0</v>
      </c>
      <c r="LJF40" s="714">
        <f>'2-ORÇAMENTO'!LJH36</f>
        <v>0</v>
      </c>
      <c r="LJG40" s="713">
        <f>'2-ORÇAMENTO'!LJG36</f>
        <v>0</v>
      </c>
      <c r="LJH40" s="714">
        <f>'2-ORÇAMENTO'!LJJ36</f>
        <v>0</v>
      </c>
      <c r="LJI40" s="713">
        <f>'2-ORÇAMENTO'!LJI36</f>
        <v>0</v>
      </c>
      <c r="LJJ40" s="714">
        <f>'2-ORÇAMENTO'!LJL36</f>
        <v>0</v>
      </c>
      <c r="LJK40" s="713">
        <f>'2-ORÇAMENTO'!LJK36</f>
        <v>0</v>
      </c>
      <c r="LJL40" s="714">
        <f>'2-ORÇAMENTO'!LJN36</f>
        <v>0</v>
      </c>
      <c r="LJM40" s="713">
        <f>'2-ORÇAMENTO'!LJM36</f>
        <v>0</v>
      </c>
      <c r="LJN40" s="714">
        <f>'2-ORÇAMENTO'!LJP36</f>
        <v>0</v>
      </c>
      <c r="LJO40" s="713">
        <f>'2-ORÇAMENTO'!LJO36</f>
        <v>0</v>
      </c>
      <c r="LJP40" s="714">
        <f>'2-ORÇAMENTO'!LJR36</f>
        <v>0</v>
      </c>
      <c r="LJQ40" s="713">
        <f>'2-ORÇAMENTO'!LJQ36</f>
        <v>0</v>
      </c>
      <c r="LJR40" s="714">
        <f>'2-ORÇAMENTO'!LJT36</f>
        <v>0</v>
      </c>
      <c r="LJS40" s="713">
        <f>'2-ORÇAMENTO'!LJS36</f>
        <v>0</v>
      </c>
      <c r="LJT40" s="714">
        <f>'2-ORÇAMENTO'!LJV36</f>
        <v>0</v>
      </c>
      <c r="LJU40" s="713">
        <f>'2-ORÇAMENTO'!LJU36</f>
        <v>0</v>
      </c>
      <c r="LJV40" s="714">
        <f>'2-ORÇAMENTO'!LJX36</f>
        <v>0</v>
      </c>
      <c r="LJW40" s="713">
        <f>'2-ORÇAMENTO'!LJW36</f>
        <v>0</v>
      </c>
      <c r="LJX40" s="714">
        <f>'2-ORÇAMENTO'!LJZ36</f>
        <v>0</v>
      </c>
      <c r="LJY40" s="713">
        <f>'2-ORÇAMENTO'!LJY36</f>
        <v>0</v>
      </c>
      <c r="LJZ40" s="714">
        <f>'2-ORÇAMENTO'!LKB36</f>
        <v>0</v>
      </c>
      <c r="LKA40" s="713">
        <f>'2-ORÇAMENTO'!LKA36</f>
        <v>0</v>
      </c>
      <c r="LKB40" s="714">
        <f>'2-ORÇAMENTO'!LKD36</f>
        <v>0</v>
      </c>
      <c r="LKC40" s="713">
        <f>'2-ORÇAMENTO'!LKC36</f>
        <v>0</v>
      </c>
      <c r="LKD40" s="714">
        <f>'2-ORÇAMENTO'!LKF36</f>
        <v>0</v>
      </c>
      <c r="LKE40" s="713">
        <f>'2-ORÇAMENTO'!LKE36</f>
        <v>0</v>
      </c>
      <c r="LKF40" s="714">
        <f>'2-ORÇAMENTO'!LKH36</f>
        <v>0</v>
      </c>
      <c r="LKG40" s="713">
        <f>'2-ORÇAMENTO'!LKG36</f>
        <v>0</v>
      </c>
      <c r="LKH40" s="714">
        <f>'2-ORÇAMENTO'!LKJ36</f>
        <v>0</v>
      </c>
      <c r="LKI40" s="713">
        <f>'2-ORÇAMENTO'!LKI36</f>
        <v>0</v>
      </c>
      <c r="LKJ40" s="714">
        <f>'2-ORÇAMENTO'!LKL36</f>
        <v>0</v>
      </c>
      <c r="LKK40" s="713">
        <f>'2-ORÇAMENTO'!LKK36</f>
        <v>0</v>
      </c>
      <c r="LKL40" s="714">
        <f>'2-ORÇAMENTO'!LKN36</f>
        <v>0</v>
      </c>
      <c r="LKM40" s="713">
        <f>'2-ORÇAMENTO'!LKM36</f>
        <v>0</v>
      </c>
      <c r="LKN40" s="714">
        <f>'2-ORÇAMENTO'!LKP36</f>
        <v>0</v>
      </c>
      <c r="LKO40" s="713">
        <f>'2-ORÇAMENTO'!LKO36</f>
        <v>0</v>
      </c>
      <c r="LKP40" s="714">
        <f>'2-ORÇAMENTO'!LKR36</f>
        <v>0</v>
      </c>
      <c r="LKQ40" s="713">
        <f>'2-ORÇAMENTO'!LKQ36</f>
        <v>0</v>
      </c>
      <c r="LKR40" s="714">
        <f>'2-ORÇAMENTO'!LKT36</f>
        <v>0</v>
      </c>
      <c r="LKS40" s="713">
        <f>'2-ORÇAMENTO'!LKS36</f>
        <v>0</v>
      </c>
      <c r="LKT40" s="714">
        <f>'2-ORÇAMENTO'!LKV36</f>
        <v>0</v>
      </c>
      <c r="LKU40" s="713">
        <f>'2-ORÇAMENTO'!LKU36</f>
        <v>0</v>
      </c>
      <c r="LKV40" s="714">
        <f>'2-ORÇAMENTO'!LKX36</f>
        <v>0</v>
      </c>
      <c r="LKW40" s="713">
        <f>'2-ORÇAMENTO'!LKW36</f>
        <v>0</v>
      </c>
      <c r="LKX40" s="714">
        <f>'2-ORÇAMENTO'!LKZ36</f>
        <v>0</v>
      </c>
      <c r="LKY40" s="713">
        <f>'2-ORÇAMENTO'!LKY36</f>
        <v>0</v>
      </c>
      <c r="LKZ40" s="714">
        <f>'2-ORÇAMENTO'!LLB36</f>
        <v>0</v>
      </c>
      <c r="LLA40" s="713">
        <f>'2-ORÇAMENTO'!LLA36</f>
        <v>0</v>
      </c>
      <c r="LLB40" s="714">
        <f>'2-ORÇAMENTO'!LLD36</f>
        <v>0</v>
      </c>
      <c r="LLC40" s="713">
        <f>'2-ORÇAMENTO'!LLC36</f>
        <v>0</v>
      </c>
      <c r="LLD40" s="714">
        <f>'2-ORÇAMENTO'!LLF36</f>
        <v>0</v>
      </c>
      <c r="LLE40" s="713">
        <f>'2-ORÇAMENTO'!LLE36</f>
        <v>0</v>
      </c>
      <c r="LLF40" s="714">
        <f>'2-ORÇAMENTO'!LLH36</f>
        <v>0</v>
      </c>
      <c r="LLG40" s="713">
        <f>'2-ORÇAMENTO'!LLG36</f>
        <v>0</v>
      </c>
      <c r="LLH40" s="714">
        <f>'2-ORÇAMENTO'!LLJ36</f>
        <v>0</v>
      </c>
      <c r="LLI40" s="713">
        <f>'2-ORÇAMENTO'!LLI36</f>
        <v>0</v>
      </c>
      <c r="LLJ40" s="714">
        <f>'2-ORÇAMENTO'!LLL36</f>
        <v>0</v>
      </c>
      <c r="LLK40" s="713">
        <f>'2-ORÇAMENTO'!LLK36</f>
        <v>0</v>
      </c>
      <c r="LLL40" s="714">
        <f>'2-ORÇAMENTO'!LLN36</f>
        <v>0</v>
      </c>
      <c r="LLM40" s="713">
        <f>'2-ORÇAMENTO'!LLM36</f>
        <v>0</v>
      </c>
      <c r="LLN40" s="714">
        <f>'2-ORÇAMENTO'!LLP36</f>
        <v>0</v>
      </c>
      <c r="LLO40" s="713">
        <f>'2-ORÇAMENTO'!LLO36</f>
        <v>0</v>
      </c>
      <c r="LLP40" s="714">
        <f>'2-ORÇAMENTO'!LLR36</f>
        <v>0</v>
      </c>
      <c r="LLQ40" s="713">
        <f>'2-ORÇAMENTO'!LLQ36</f>
        <v>0</v>
      </c>
      <c r="LLR40" s="714">
        <f>'2-ORÇAMENTO'!LLT36</f>
        <v>0</v>
      </c>
      <c r="LLS40" s="713">
        <f>'2-ORÇAMENTO'!LLS36</f>
        <v>0</v>
      </c>
      <c r="LLT40" s="714">
        <f>'2-ORÇAMENTO'!LLV36</f>
        <v>0</v>
      </c>
      <c r="LLU40" s="713">
        <f>'2-ORÇAMENTO'!LLU36</f>
        <v>0</v>
      </c>
      <c r="LLV40" s="714">
        <f>'2-ORÇAMENTO'!LLX36</f>
        <v>0</v>
      </c>
      <c r="LLW40" s="713">
        <f>'2-ORÇAMENTO'!LLW36</f>
        <v>0</v>
      </c>
      <c r="LLX40" s="714">
        <f>'2-ORÇAMENTO'!LLZ36</f>
        <v>0</v>
      </c>
      <c r="LLY40" s="713">
        <f>'2-ORÇAMENTO'!LLY36</f>
        <v>0</v>
      </c>
      <c r="LLZ40" s="714">
        <f>'2-ORÇAMENTO'!LMB36</f>
        <v>0</v>
      </c>
      <c r="LMA40" s="713">
        <f>'2-ORÇAMENTO'!LMA36</f>
        <v>0</v>
      </c>
      <c r="LMB40" s="714">
        <f>'2-ORÇAMENTO'!LMD36</f>
        <v>0</v>
      </c>
      <c r="LMC40" s="713">
        <f>'2-ORÇAMENTO'!LMC36</f>
        <v>0</v>
      </c>
      <c r="LMD40" s="714">
        <f>'2-ORÇAMENTO'!LMF36</f>
        <v>0</v>
      </c>
      <c r="LME40" s="713">
        <f>'2-ORÇAMENTO'!LME36</f>
        <v>0</v>
      </c>
      <c r="LMF40" s="714">
        <f>'2-ORÇAMENTO'!LMH36</f>
        <v>0</v>
      </c>
      <c r="LMG40" s="713">
        <f>'2-ORÇAMENTO'!LMG36</f>
        <v>0</v>
      </c>
      <c r="LMH40" s="714">
        <f>'2-ORÇAMENTO'!LMJ36</f>
        <v>0</v>
      </c>
      <c r="LMI40" s="713">
        <f>'2-ORÇAMENTO'!LMI36</f>
        <v>0</v>
      </c>
      <c r="LMJ40" s="714">
        <f>'2-ORÇAMENTO'!LML36</f>
        <v>0</v>
      </c>
      <c r="LMK40" s="713">
        <f>'2-ORÇAMENTO'!LMK36</f>
        <v>0</v>
      </c>
      <c r="LML40" s="714">
        <f>'2-ORÇAMENTO'!LMN36</f>
        <v>0</v>
      </c>
      <c r="LMM40" s="713">
        <f>'2-ORÇAMENTO'!LMM36</f>
        <v>0</v>
      </c>
      <c r="LMN40" s="714">
        <f>'2-ORÇAMENTO'!LMP36</f>
        <v>0</v>
      </c>
      <c r="LMO40" s="713">
        <f>'2-ORÇAMENTO'!LMO36</f>
        <v>0</v>
      </c>
      <c r="LMP40" s="714">
        <f>'2-ORÇAMENTO'!LMR36</f>
        <v>0</v>
      </c>
      <c r="LMQ40" s="713">
        <f>'2-ORÇAMENTO'!LMQ36</f>
        <v>0</v>
      </c>
      <c r="LMR40" s="714">
        <f>'2-ORÇAMENTO'!LMT36</f>
        <v>0</v>
      </c>
      <c r="LMS40" s="713">
        <f>'2-ORÇAMENTO'!LMS36</f>
        <v>0</v>
      </c>
      <c r="LMT40" s="714">
        <f>'2-ORÇAMENTO'!LMV36</f>
        <v>0</v>
      </c>
      <c r="LMU40" s="713">
        <f>'2-ORÇAMENTO'!LMU36</f>
        <v>0</v>
      </c>
      <c r="LMV40" s="714">
        <f>'2-ORÇAMENTO'!LMX36</f>
        <v>0</v>
      </c>
      <c r="LMW40" s="713">
        <f>'2-ORÇAMENTO'!LMW36</f>
        <v>0</v>
      </c>
      <c r="LMX40" s="714">
        <f>'2-ORÇAMENTO'!LMZ36</f>
        <v>0</v>
      </c>
      <c r="LMY40" s="713">
        <f>'2-ORÇAMENTO'!LMY36</f>
        <v>0</v>
      </c>
      <c r="LMZ40" s="714">
        <f>'2-ORÇAMENTO'!LNB36</f>
        <v>0</v>
      </c>
      <c r="LNA40" s="713">
        <f>'2-ORÇAMENTO'!LNA36</f>
        <v>0</v>
      </c>
      <c r="LNB40" s="714">
        <f>'2-ORÇAMENTO'!LND36</f>
        <v>0</v>
      </c>
      <c r="LNC40" s="713">
        <f>'2-ORÇAMENTO'!LNC36</f>
        <v>0</v>
      </c>
      <c r="LND40" s="714">
        <f>'2-ORÇAMENTO'!LNF36</f>
        <v>0</v>
      </c>
      <c r="LNE40" s="713">
        <f>'2-ORÇAMENTO'!LNE36</f>
        <v>0</v>
      </c>
      <c r="LNF40" s="714">
        <f>'2-ORÇAMENTO'!LNH36</f>
        <v>0</v>
      </c>
      <c r="LNG40" s="713">
        <f>'2-ORÇAMENTO'!LNG36</f>
        <v>0</v>
      </c>
      <c r="LNH40" s="714">
        <f>'2-ORÇAMENTO'!LNJ36</f>
        <v>0</v>
      </c>
      <c r="LNI40" s="713">
        <f>'2-ORÇAMENTO'!LNI36</f>
        <v>0</v>
      </c>
      <c r="LNJ40" s="714">
        <f>'2-ORÇAMENTO'!LNL36</f>
        <v>0</v>
      </c>
      <c r="LNK40" s="713">
        <f>'2-ORÇAMENTO'!LNK36</f>
        <v>0</v>
      </c>
      <c r="LNL40" s="714">
        <f>'2-ORÇAMENTO'!LNN36</f>
        <v>0</v>
      </c>
      <c r="LNM40" s="713">
        <f>'2-ORÇAMENTO'!LNM36</f>
        <v>0</v>
      </c>
      <c r="LNN40" s="714">
        <f>'2-ORÇAMENTO'!LNP36</f>
        <v>0</v>
      </c>
      <c r="LNO40" s="713">
        <f>'2-ORÇAMENTO'!LNO36</f>
        <v>0</v>
      </c>
      <c r="LNP40" s="714">
        <f>'2-ORÇAMENTO'!LNR36</f>
        <v>0</v>
      </c>
      <c r="LNQ40" s="713">
        <f>'2-ORÇAMENTO'!LNQ36</f>
        <v>0</v>
      </c>
      <c r="LNR40" s="714">
        <f>'2-ORÇAMENTO'!LNT36</f>
        <v>0</v>
      </c>
      <c r="LNS40" s="713">
        <f>'2-ORÇAMENTO'!LNS36</f>
        <v>0</v>
      </c>
      <c r="LNT40" s="714">
        <f>'2-ORÇAMENTO'!LNV36</f>
        <v>0</v>
      </c>
      <c r="LNU40" s="713">
        <f>'2-ORÇAMENTO'!LNU36</f>
        <v>0</v>
      </c>
      <c r="LNV40" s="714">
        <f>'2-ORÇAMENTO'!LNX36</f>
        <v>0</v>
      </c>
      <c r="LNW40" s="713">
        <f>'2-ORÇAMENTO'!LNW36</f>
        <v>0</v>
      </c>
      <c r="LNX40" s="714">
        <f>'2-ORÇAMENTO'!LNZ36</f>
        <v>0</v>
      </c>
      <c r="LNY40" s="713">
        <f>'2-ORÇAMENTO'!LNY36</f>
        <v>0</v>
      </c>
      <c r="LNZ40" s="714">
        <f>'2-ORÇAMENTO'!LOB36</f>
        <v>0</v>
      </c>
      <c r="LOA40" s="713">
        <f>'2-ORÇAMENTO'!LOA36</f>
        <v>0</v>
      </c>
      <c r="LOB40" s="714">
        <f>'2-ORÇAMENTO'!LOD36</f>
        <v>0</v>
      </c>
      <c r="LOC40" s="713">
        <f>'2-ORÇAMENTO'!LOC36</f>
        <v>0</v>
      </c>
      <c r="LOD40" s="714">
        <f>'2-ORÇAMENTO'!LOF36</f>
        <v>0</v>
      </c>
      <c r="LOE40" s="713">
        <f>'2-ORÇAMENTO'!LOE36</f>
        <v>0</v>
      </c>
      <c r="LOF40" s="714">
        <f>'2-ORÇAMENTO'!LOH36</f>
        <v>0</v>
      </c>
      <c r="LOG40" s="713">
        <f>'2-ORÇAMENTO'!LOG36</f>
        <v>0</v>
      </c>
      <c r="LOH40" s="714">
        <f>'2-ORÇAMENTO'!LOJ36</f>
        <v>0</v>
      </c>
      <c r="LOI40" s="713">
        <f>'2-ORÇAMENTO'!LOI36</f>
        <v>0</v>
      </c>
      <c r="LOJ40" s="714">
        <f>'2-ORÇAMENTO'!LOL36</f>
        <v>0</v>
      </c>
      <c r="LOK40" s="713">
        <f>'2-ORÇAMENTO'!LOK36</f>
        <v>0</v>
      </c>
      <c r="LOL40" s="714">
        <f>'2-ORÇAMENTO'!LON36</f>
        <v>0</v>
      </c>
      <c r="LOM40" s="713">
        <f>'2-ORÇAMENTO'!LOM36</f>
        <v>0</v>
      </c>
      <c r="LON40" s="714">
        <f>'2-ORÇAMENTO'!LOP36</f>
        <v>0</v>
      </c>
      <c r="LOO40" s="713">
        <f>'2-ORÇAMENTO'!LOO36</f>
        <v>0</v>
      </c>
      <c r="LOP40" s="714">
        <f>'2-ORÇAMENTO'!LOR36</f>
        <v>0</v>
      </c>
      <c r="LOQ40" s="713">
        <f>'2-ORÇAMENTO'!LOQ36</f>
        <v>0</v>
      </c>
      <c r="LOR40" s="714">
        <f>'2-ORÇAMENTO'!LOT36</f>
        <v>0</v>
      </c>
      <c r="LOS40" s="713">
        <f>'2-ORÇAMENTO'!LOS36</f>
        <v>0</v>
      </c>
      <c r="LOT40" s="714">
        <f>'2-ORÇAMENTO'!LOV36</f>
        <v>0</v>
      </c>
      <c r="LOU40" s="713">
        <f>'2-ORÇAMENTO'!LOU36</f>
        <v>0</v>
      </c>
      <c r="LOV40" s="714">
        <f>'2-ORÇAMENTO'!LOX36</f>
        <v>0</v>
      </c>
      <c r="LOW40" s="713">
        <f>'2-ORÇAMENTO'!LOW36</f>
        <v>0</v>
      </c>
      <c r="LOX40" s="714">
        <f>'2-ORÇAMENTO'!LOZ36</f>
        <v>0</v>
      </c>
      <c r="LOY40" s="713">
        <f>'2-ORÇAMENTO'!LOY36</f>
        <v>0</v>
      </c>
      <c r="LOZ40" s="714">
        <f>'2-ORÇAMENTO'!LPB36</f>
        <v>0</v>
      </c>
      <c r="LPA40" s="713">
        <f>'2-ORÇAMENTO'!LPA36</f>
        <v>0</v>
      </c>
      <c r="LPB40" s="714">
        <f>'2-ORÇAMENTO'!LPD36</f>
        <v>0</v>
      </c>
      <c r="LPC40" s="713">
        <f>'2-ORÇAMENTO'!LPC36</f>
        <v>0</v>
      </c>
      <c r="LPD40" s="714">
        <f>'2-ORÇAMENTO'!LPF36</f>
        <v>0</v>
      </c>
      <c r="LPE40" s="713">
        <f>'2-ORÇAMENTO'!LPE36</f>
        <v>0</v>
      </c>
      <c r="LPF40" s="714">
        <f>'2-ORÇAMENTO'!LPH36</f>
        <v>0</v>
      </c>
      <c r="LPG40" s="713">
        <f>'2-ORÇAMENTO'!LPG36</f>
        <v>0</v>
      </c>
      <c r="LPH40" s="714">
        <f>'2-ORÇAMENTO'!LPJ36</f>
        <v>0</v>
      </c>
      <c r="LPI40" s="713">
        <f>'2-ORÇAMENTO'!LPI36</f>
        <v>0</v>
      </c>
      <c r="LPJ40" s="714">
        <f>'2-ORÇAMENTO'!LPL36</f>
        <v>0</v>
      </c>
      <c r="LPK40" s="713">
        <f>'2-ORÇAMENTO'!LPK36</f>
        <v>0</v>
      </c>
      <c r="LPL40" s="714">
        <f>'2-ORÇAMENTO'!LPN36</f>
        <v>0</v>
      </c>
      <c r="LPM40" s="713">
        <f>'2-ORÇAMENTO'!LPM36</f>
        <v>0</v>
      </c>
      <c r="LPN40" s="714">
        <f>'2-ORÇAMENTO'!LPP36</f>
        <v>0</v>
      </c>
      <c r="LPO40" s="713">
        <f>'2-ORÇAMENTO'!LPO36</f>
        <v>0</v>
      </c>
      <c r="LPP40" s="714">
        <f>'2-ORÇAMENTO'!LPR36</f>
        <v>0</v>
      </c>
      <c r="LPQ40" s="713">
        <f>'2-ORÇAMENTO'!LPQ36</f>
        <v>0</v>
      </c>
      <c r="LPR40" s="714">
        <f>'2-ORÇAMENTO'!LPT36</f>
        <v>0</v>
      </c>
      <c r="LPS40" s="713">
        <f>'2-ORÇAMENTO'!LPS36</f>
        <v>0</v>
      </c>
      <c r="LPT40" s="714">
        <f>'2-ORÇAMENTO'!LPV36</f>
        <v>0</v>
      </c>
      <c r="LPU40" s="713">
        <f>'2-ORÇAMENTO'!LPU36</f>
        <v>0</v>
      </c>
      <c r="LPV40" s="714">
        <f>'2-ORÇAMENTO'!LPX36</f>
        <v>0</v>
      </c>
      <c r="LPW40" s="713">
        <f>'2-ORÇAMENTO'!LPW36</f>
        <v>0</v>
      </c>
      <c r="LPX40" s="714">
        <f>'2-ORÇAMENTO'!LPZ36</f>
        <v>0</v>
      </c>
      <c r="LPY40" s="713">
        <f>'2-ORÇAMENTO'!LPY36</f>
        <v>0</v>
      </c>
      <c r="LPZ40" s="714">
        <f>'2-ORÇAMENTO'!LQB36</f>
        <v>0</v>
      </c>
      <c r="LQA40" s="713">
        <f>'2-ORÇAMENTO'!LQA36</f>
        <v>0</v>
      </c>
      <c r="LQB40" s="714">
        <f>'2-ORÇAMENTO'!LQD36</f>
        <v>0</v>
      </c>
      <c r="LQC40" s="713">
        <f>'2-ORÇAMENTO'!LQC36</f>
        <v>0</v>
      </c>
      <c r="LQD40" s="714">
        <f>'2-ORÇAMENTO'!LQF36</f>
        <v>0</v>
      </c>
      <c r="LQE40" s="713">
        <f>'2-ORÇAMENTO'!LQE36</f>
        <v>0</v>
      </c>
      <c r="LQF40" s="714">
        <f>'2-ORÇAMENTO'!LQH36</f>
        <v>0</v>
      </c>
      <c r="LQG40" s="713">
        <f>'2-ORÇAMENTO'!LQG36</f>
        <v>0</v>
      </c>
      <c r="LQH40" s="714">
        <f>'2-ORÇAMENTO'!LQJ36</f>
        <v>0</v>
      </c>
      <c r="LQI40" s="713">
        <f>'2-ORÇAMENTO'!LQI36</f>
        <v>0</v>
      </c>
      <c r="LQJ40" s="714">
        <f>'2-ORÇAMENTO'!LQL36</f>
        <v>0</v>
      </c>
      <c r="LQK40" s="713">
        <f>'2-ORÇAMENTO'!LQK36</f>
        <v>0</v>
      </c>
      <c r="LQL40" s="714">
        <f>'2-ORÇAMENTO'!LQN36</f>
        <v>0</v>
      </c>
      <c r="LQM40" s="713">
        <f>'2-ORÇAMENTO'!LQM36</f>
        <v>0</v>
      </c>
      <c r="LQN40" s="714">
        <f>'2-ORÇAMENTO'!LQP36</f>
        <v>0</v>
      </c>
      <c r="LQO40" s="713">
        <f>'2-ORÇAMENTO'!LQO36</f>
        <v>0</v>
      </c>
      <c r="LQP40" s="714">
        <f>'2-ORÇAMENTO'!LQR36</f>
        <v>0</v>
      </c>
      <c r="LQQ40" s="713">
        <f>'2-ORÇAMENTO'!LQQ36</f>
        <v>0</v>
      </c>
      <c r="LQR40" s="714">
        <f>'2-ORÇAMENTO'!LQT36</f>
        <v>0</v>
      </c>
      <c r="LQS40" s="713">
        <f>'2-ORÇAMENTO'!LQS36</f>
        <v>0</v>
      </c>
      <c r="LQT40" s="714">
        <f>'2-ORÇAMENTO'!LQV36</f>
        <v>0</v>
      </c>
      <c r="LQU40" s="713">
        <f>'2-ORÇAMENTO'!LQU36</f>
        <v>0</v>
      </c>
      <c r="LQV40" s="714">
        <f>'2-ORÇAMENTO'!LQX36</f>
        <v>0</v>
      </c>
      <c r="LQW40" s="713">
        <f>'2-ORÇAMENTO'!LQW36</f>
        <v>0</v>
      </c>
      <c r="LQX40" s="714">
        <f>'2-ORÇAMENTO'!LQZ36</f>
        <v>0</v>
      </c>
      <c r="LQY40" s="713">
        <f>'2-ORÇAMENTO'!LQY36</f>
        <v>0</v>
      </c>
      <c r="LQZ40" s="714">
        <f>'2-ORÇAMENTO'!LRB36</f>
        <v>0</v>
      </c>
      <c r="LRA40" s="713">
        <f>'2-ORÇAMENTO'!LRA36</f>
        <v>0</v>
      </c>
      <c r="LRB40" s="714">
        <f>'2-ORÇAMENTO'!LRD36</f>
        <v>0</v>
      </c>
      <c r="LRC40" s="713">
        <f>'2-ORÇAMENTO'!LRC36</f>
        <v>0</v>
      </c>
      <c r="LRD40" s="714">
        <f>'2-ORÇAMENTO'!LRF36</f>
        <v>0</v>
      </c>
      <c r="LRE40" s="713">
        <f>'2-ORÇAMENTO'!LRE36</f>
        <v>0</v>
      </c>
      <c r="LRF40" s="714">
        <f>'2-ORÇAMENTO'!LRH36</f>
        <v>0</v>
      </c>
      <c r="LRG40" s="713">
        <f>'2-ORÇAMENTO'!LRG36</f>
        <v>0</v>
      </c>
      <c r="LRH40" s="714">
        <f>'2-ORÇAMENTO'!LRJ36</f>
        <v>0</v>
      </c>
      <c r="LRI40" s="713">
        <f>'2-ORÇAMENTO'!LRI36</f>
        <v>0</v>
      </c>
      <c r="LRJ40" s="714">
        <f>'2-ORÇAMENTO'!LRL36</f>
        <v>0</v>
      </c>
      <c r="LRK40" s="713">
        <f>'2-ORÇAMENTO'!LRK36</f>
        <v>0</v>
      </c>
      <c r="LRL40" s="714">
        <f>'2-ORÇAMENTO'!LRN36</f>
        <v>0</v>
      </c>
      <c r="LRM40" s="713">
        <f>'2-ORÇAMENTO'!LRM36</f>
        <v>0</v>
      </c>
      <c r="LRN40" s="714">
        <f>'2-ORÇAMENTO'!LRP36</f>
        <v>0</v>
      </c>
      <c r="LRO40" s="713">
        <f>'2-ORÇAMENTO'!LRO36</f>
        <v>0</v>
      </c>
      <c r="LRP40" s="714">
        <f>'2-ORÇAMENTO'!LRR36</f>
        <v>0</v>
      </c>
      <c r="LRQ40" s="713">
        <f>'2-ORÇAMENTO'!LRQ36</f>
        <v>0</v>
      </c>
      <c r="LRR40" s="714">
        <f>'2-ORÇAMENTO'!LRT36</f>
        <v>0</v>
      </c>
      <c r="LRS40" s="713">
        <f>'2-ORÇAMENTO'!LRS36</f>
        <v>0</v>
      </c>
      <c r="LRT40" s="714">
        <f>'2-ORÇAMENTO'!LRV36</f>
        <v>0</v>
      </c>
      <c r="LRU40" s="713">
        <f>'2-ORÇAMENTO'!LRU36</f>
        <v>0</v>
      </c>
      <c r="LRV40" s="714">
        <f>'2-ORÇAMENTO'!LRX36</f>
        <v>0</v>
      </c>
      <c r="LRW40" s="713">
        <f>'2-ORÇAMENTO'!LRW36</f>
        <v>0</v>
      </c>
      <c r="LRX40" s="714">
        <f>'2-ORÇAMENTO'!LRZ36</f>
        <v>0</v>
      </c>
      <c r="LRY40" s="713">
        <f>'2-ORÇAMENTO'!LRY36</f>
        <v>0</v>
      </c>
      <c r="LRZ40" s="714">
        <f>'2-ORÇAMENTO'!LSB36</f>
        <v>0</v>
      </c>
      <c r="LSA40" s="713">
        <f>'2-ORÇAMENTO'!LSA36</f>
        <v>0</v>
      </c>
      <c r="LSB40" s="714">
        <f>'2-ORÇAMENTO'!LSD36</f>
        <v>0</v>
      </c>
      <c r="LSC40" s="713">
        <f>'2-ORÇAMENTO'!LSC36</f>
        <v>0</v>
      </c>
      <c r="LSD40" s="714">
        <f>'2-ORÇAMENTO'!LSF36</f>
        <v>0</v>
      </c>
      <c r="LSE40" s="713">
        <f>'2-ORÇAMENTO'!LSE36</f>
        <v>0</v>
      </c>
      <c r="LSF40" s="714">
        <f>'2-ORÇAMENTO'!LSH36</f>
        <v>0</v>
      </c>
      <c r="LSG40" s="713">
        <f>'2-ORÇAMENTO'!LSG36</f>
        <v>0</v>
      </c>
      <c r="LSH40" s="714">
        <f>'2-ORÇAMENTO'!LSJ36</f>
        <v>0</v>
      </c>
      <c r="LSI40" s="713">
        <f>'2-ORÇAMENTO'!LSI36</f>
        <v>0</v>
      </c>
      <c r="LSJ40" s="714">
        <f>'2-ORÇAMENTO'!LSL36</f>
        <v>0</v>
      </c>
      <c r="LSK40" s="713">
        <f>'2-ORÇAMENTO'!LSK36</f>
        <v>0</v>
      </c>
      <c r="LSL40" s="714">
        <f>'2-ORÇAMENTO'!LSN36</f>
        <v>0</v>
      </c>
      <c r="LSM40" s="713">
        <f>'2-ORÇAMENTO'!LSM36</f>
        <v>0</v>
      </c>
      <c r="LSN40" s="714">
        <f>'2-ORÇAMENTO'!LSP36</f>
        <v>0</v>
      </c>
      <c r="LSO40" s="713">
        <f>'2-ORÇAMENTO'!LSO36</f>
        <v>0</v>
      </c>
      <c r="LSP40" s="714">
        <f>'2-ORÇAMENTO'!LSR36</f>
        <v>0</v>
      </c>
      <c r="LSQ40" s="713">
        <f>'2-ORÇAMENTO'!LSQ36</f>
        <v>0</v>
      </c>
      <c r="LSR40" s="714">
        <f>'2-ORÇAMENTO'!LST36</f>
        <v>0</v>
      </c>
      <c r="LSS40" s="713">
        <f>'2-ORÇAMENTO'!LSS36</f>
        <v>0</v>
      </c>
      <c r="LST40" s="714">
        <f>'2-ORÇAMENTO'!LSV36</f>
        <v>0</v>
      </c>
      <c r="LSU40" s="713">
        <f>'2-ORÇAMENTO'!LSU36</f>
        <v>0</v>
      </c>
      <c r="LSV40" s="714">
        <f>'2-ORÇAMENTO'!LSX36</f>
        <v>0</v>
      </c>
      <c r="LSW40" s="713">
        <f>'2-ORÇAMENTO'!LSW36</f>
        <v>0</v>
      </c>
      <c r="LSX40" s="714">
        <f>'2-ORÇAMENTO'!LSZ36</f>
        <v>0</v>
      </c>
      <c r="LSY40" s="713">
        <f>'2-ORÇAMENTO'!LSY36</f>
        <v>0</v>
      </c>
      <c r="LSZ40" s="714">
        <f>'2-ORÇAMENTO'!LTB36</f>
        <v>0</v>
      </c>
      <c r="LTA40" s="713">
        <f>'2-ORÇAMENTO'!LTA36</f>
        <v>0</v>
      </c>
      <c r="LTB40" s="714">
        <f>'2-ORÇAMENTO'!LTD36</f>
        <v>0</v>
      </c>
      <c r="LTC40" s="713">
        <f>'2-ORÇAMENTO'!LTC36</f>
        <v>0</v>
      </c>
      <c r="LTD40" s="714">
        <f>'2-ORÇAMENTO'!LTF36</f>
        <v>0</v>
      </c>
      <c r="LTE40" s="713">
        <f>'2-ORÇAMENTO'!LTE36</f>
        <v>0</v>
      </c>
      <c r="LTF40" s="714">
        <f>'2-ORÇAMENTO'!LTH36</f>
        <v>0</v>
      </c>
      <c r="LTG40" s="713">
        <f>'2-ORÇAMENTO'!LTG36</f>
        <v>0</v>
      </c>
      <c r="LTH40" s="714">
        <f>'2-ORÇAMENTO'!LTJ36</f>
        <v>0</v>
      </c>
      <c r="LTI40" s="713">
        <f>'2-ORÇAMENTO'!LTI36</f>
        <v>0</v>
      </c>
      <c r="LTJ40" s="714">
        <f>'2-ORÇAMENTO'!LTL36</f>
        <v>0</v>
      </c>
      <c r="LTK40" s="713">
        <f>'2-ORÇAMENTO'!LTK36</f>
        <v>0</v>
      </c>
      <c r="LTL40" s="714">
        <f>'2-ORÇAMENTO'!LTN36</f>
        <v>0</v>
      </c>
      <c r="LTM40" s="713">
        <f>'2-ORÇAMENTO'!LTM36</f>
        <v>0</v>
      </c>
      <c r="LTN40" s="714">
        <f>'2-ORÇAMENTO'!LTP36</f>
        <v>0</v>
      </c>
      <c r="LTO40" s="713">
        <f>'2-ORÇAMENTO'!LTO36</f>
        <v>0</v>
      </c>
      <c r="LTP40" s="714">
        <f>'2-ORÇAMENTO'!LTR36</f>
        <v>0</v>
      </c>
      <c r="LTQ40" s="713">
        <f>'2-ORÇAMENTO'!LTQ36</f>
        <v>0</v>
      </c>
      <c r="LTR40" s="714">
        <f>'2-ORÇAMENTO'!LTT36</f>
        <v>0</v>
      </c>
      <c r="LTS40" s="713">
        <f>'2-ORÇAMENTO'!LTS36</f>
        <v>0</v>
      </c>
      <c r="LTT40" s="714">
        <f>'2-ORÇAMENTO'!LTV36</f>
        <v>0</v>
      </c>
      <c r="LTU40" s="713">
        <f>'2-ORÇAMENTO'!LTU36</f>
        <v>0</v>
      </c>
      <c r="LTV40" s="714">
        <f>'2-ORÇAMENTO'!LTX36</f>
        <v>0</v>
      </c>
      <c r="LTW40" s="713">
        <f>'2-ORÇAMENTO'!LTW36</f>
        <v>0</v>
      </c>
      <c r="LTX40" s="714">
        <f>'2-ORÇAMENTO'!LTZ36</f>
        <v>0</v>
      </c>
      <c r="LTY40" s="713">
        <f>'2-ORÇAMENTO'!LTY36</f>
        <v>0</v>
      </c>
      <c r="LTZ40" s="714">
        <f>'2-ORÇAMENTO'!LUB36</f>
        <v>0</v>
      </c>
      <c r="LUA40" s="713">
        <f>'2-ORÇAMENTO'!LUA36</f>
        <v>0</v>
      </c>
      <c r="LUB40" s="714">
        <f>'2-ORÇAMENTO'!LUD36</f>
        <v>0</v>
      </c>
      <c r="LUC40" s="713">
        <f>'2-ORÇAMENTO'!LUC36</f>
        <v>0</v>
      </c>
      <c r="LUD40" s="714">
        <f>'2-ORÇAMENTO'!LUF36</f>
        <v>0</v>
      </c>
      <c r="LUE40" s="713">
        <f>'2-ORÇAMENTO'!LUE36</f>
        <v>0</v>
      </c>
      <c r="LUF40" s="714">
        <f>'2-ORÇAMENTO'!LUH36</f>
        <v>0</v>
      </c>
      <c r="LUG40" s="713">
        <f>'2-ORÇAMENTO'!LUG36</f>
        <v>0</v>
      </c>
      <c r="LUH40" s="714">
        <f>'2-ORÇAMENTO'!LUJ36</f>
        <v>0</v>
      </c>
      <c r="LUI40" s="713">
        <f>'2-ORÇAMENTO'!LUI36</f>
        <v>0</v>
      </c>
      <c r="LUJ40" s="714">
        <f>'2-ORÇAMENTO'!LUL36</f>
        <v>0</v>
      </c>
      <c r="LUK40" s="713">
        <f>'2-ORÇAMENTO'!LUK36</f>
        <v>0</v>
      </c>
      <c r="LUL40" s="714">
        <f>'2-ORÇAMENTO'!LUN36</f>
        <v>0</v>
      </c>
      <c r="LUM40" s="713">
        <f>'2-ORÇAMENTO'!LUM36</f>
        <v>0</v>
      </c>
      <c r="LUN40" s="714">
        <f>'2-ORÇAMENTO'!LUP36</f>
        <v>0</v>
      </c>
      <c r="LUO40" s="713">
        <f>'2-ORÇAMENTO'!LUO36</f>
        <v>0</v>
      </c>
      <c r="LUP40" s="714">
        <f>'2-ORÇAMENTO'!LUR36</f>
        <v>0</v>
      </c>
      <c r="LUQ40" s="713">
        <f>'2-ORÇAMENTO'!LUQ36</f>
        <v>0</v>
      </c>
      <c r="LUR40" s="714">
        <f>'2-ORÇAMENTO'!LUT36</f>
        <v>0</v>
      </c>
      <c r="LUS40" s="713">
        <f>'2-ORÇAMENTO'!LUS36</f>
        <v>0</v>
      </c>
      <c r="LUT40" s="714">
        <f>'2-ORÇAMENTO'!LUV36</f>
        <v>0</v>
      </c>
      <c r="LUU40" s="713">
        <f>'2-ORÇAMENTO'!LUU36</f>
        <v>0</v>
      </c>
      <c r="LUV40" s="714">
        <f>'2-ORÇAMENTO'!LUX36</f>
        <v>0</v>
      </c>
      <c r="LUW40" s="713">
        <f>'2-ORÇAMENTO'!LUW36</f>
        <v>0</v>
      </c>
      <c r="LUX40" s="714">
        <f>'2-ORÇAMENTO'!LUZ36</f>
        <v>0</v>
      </c>
      <c r="LUY40" s="713">
        <f>'2-ORÇAMENTO'!LUY36</f>
        <v>0</v>
      </c>
      <c r="LUZ40" s="714">
        <f>'2-ORÇAMENTO'!LVB36</f>
        <v>0</v>
      </c>
      <c r="LVA40" s="713">
        <f>'2-ORÇAMENTO'!LVA36</f>
        <v>0</v>
      </c>
      <c r="LVB40" s="714">
        <f>'2-ORÇAMENTO'!LVD36</f>
        <v>0</v>
      </c>
      <c r="LVC40" s="713">
        <f>'2-ORÇAMENTO'!LVC36</f>
        <v>0</v>
      </c>
      <c r="LVD40" s="714">
        <f>'2-ORÇAMENTO'!LVF36</f>
        <v>0</v>
      </c>
      <c r="LVE40" s="713">
        <f>'2-ORÇAMENTO'!LVE36</f>
        <v>0</v>
      </c>
      <c r="LVF40" s="714">
        <f>'2-ORÇAMENTO'!LVH36</f>
        <v>0</v>
      </c>
      <c r="LVG40" s="713">
        <f>'2-ORÇAMENTO'!LVG36</f>
        <v>0</v>
      </c>
      <c r="LVH40" s="714">
        <f>'2-ORÇAMENTO'!LVJ36</f>
        <v>0</v>
      </c>
      <c r="LVI40" s="713">
        <f>'2-ORÇAMENTO'!LVI36</f>
        <v>0</v>
      </c>
      <c r="LVJ40" s="714">
        <f>'2-ORÇAMENTO'!LVL36</f>
        <v>0</v>
      </c>
      <c r="LVK40" s="713">
        <f>'2-ORÇAMENTO'!LVK36</f>
        <v>0</v>
      </c>
      <c r="LVL40" s="714">
        <f>'2-ORÇAMENTO'!LVN36</f>
        <v>0</v>
      </c>
      <c r="LVM40" s="713">
        <f>'2-ORÇAMENTO'!LVM36</f>
        <v>0</v>
      </c>
      <c r="LVN40" s="714">
        <f>'2-ORÇAMENTO'!LVP36</f>
        <v>0</v>
      </c>
      <c r="LVO40" s="713">
        <f>'2-ORÇAMENTO'!LVO36</f>
        <v>0</v>
      </c>
      <c r="LVP40" s="714">
        <f>'2-ORÇAMENTO'!LVR36</f>
        <v>0</v>
      </c>
      <c r="LVQ40" s="713">
        <f>'2-ORÇAMENTO'!LVQ36</f>
        <v>0</v>
      </c>
      <c r="LVR40" s="714">
        <f>'2-ORÇAMENTO'!LVT36</f>
        <v>0</v>
      </c>
      <c r="LVS40" s="713">
        <f>'2-ORÇAMENTO'!LVS36</f>
        <v>0</v>
      </c>
      <c r="LVT40" s="714">
        <f>'2-ORÇAMENTO'!LVV36</f>
        <v>0</v>
      </c>
      <c r="LVU40" s="713">
        <f>'2-ORÇAMENTO'!LVU36</f>
        <v>0</v>
      </c>
      <c r="LVV40" s="714">
        <f>'2-ORÇAMENTO'!LVX36</f>
        <v>0</v>
      </c>
      <c r="LVW40" s="713">
        <f>'2-ORÇAMENTO'!LVW36</f>
        <v>0</v>
      </c>
      <c r="LVX40" s="714">
        <f>'2-ORÇAMENTO'!LVZ36</f>
        <v>0</v>
      </c>
      <c r="LVY40" s="713">
        <f>'2-ORÇAMENTO'!LVY36</f>
        <v>0</v>
      </c>
      <c r="LVZ40" s="714">
        <f>'2-ORÇAMENTO'!LWB36</f>
        <v>0</v>
      </c>
      <c r="LWA40" s="713">
        <f>'2-ORÇAMENTO'!LWA36</f>
        <v>0</v>
      </c>
      <c r="LWB40" s="714">
        <f>'2-ORÇAMENTO'!LWD36</f>
        <v>0</v>
      </c>
      <c r="LWC40" s="713">
        <f>'2-ORÇAMENTO'!LWC36</f>
        <v>0</v>
      </c>
      <c r="LWD40" s="714">
        <f>'2-ORÇAMENTO'!LWF36</f>
        <v>0</v>
      </c>
      <c r="LWE40" s="713">
        <f>'2-ORÇAMENTO'!LWE36</f>
        <v>0</v>
      </c>
      <c r="LWF40" s="714">
        <f>'2-ORÇAMENTO'!LWH36</f>
        <v>0</v>
      </c>
      <c r="LWG40" s="713">
        <f>'2-ORÇAMENTO'!LWG36</f>
        <v>0</v>
      </c>
      <c r="LWH40" s="714">
        <f>'2-ORÇAMENTO'!LWJ36</f>
        <v>0</v>
      </c>
      <c r="LWI40" s="713">
        <f>'2-ORÇAMENTO'!LWI36</f>
        <v>0</v>
      </c>
      <c r="LWJ40" s="714">
        <f>'2-ORÇAMENTO'!LWL36</f>
        <v>0</v>
      </c>
      <c r="LWK40" s="713">
        <f>'2-ORÇAMENTO'!LWK36</f>
        <v>0</v>
      </c>
      <c r="LWL40" s="714">
        <f>'2-ORÇAMENTO'!LWN36</f>
        <v>0</v>
      </c>
      <c r="LWM40" s="713">
        <f>'2-ORÇAMENTO'!LWM36</f>
        <v>0</v>
      </c>
      <c r="LWN40" s="714">
        <f>'2-ORÇAMENTO'!LWP36</f>
        <v>0</v>
      </c>
      <c r="LWO40" s="713">
        <f>'2-ORÇAMENTO'!LWO36</f>
        <v>0</v>
      </c>
      <c r="LWP40" s="714">
        <f>'2-ORÇAMENTO'!LWR36</f>
        <v>0</v>
      </c>
      <c r="LWQ40" s="713">
        <f>'2-ORÇAMENTO'!LWQ36</f>
        <v>0</v>
      </c>
      <c r="LWR40" s="714">
        <f>'2-ORÇAMENTO'!LWT36</f>
        <v>0</v>
      </c>
      <c r="LWS40" s="713">
        <f>'2-ORÇAMENTO'!LWS36</f>
        <v>0</v>
      </c>
      <c r="LWT40" s="714">
        <f>'2-ORÇAMENTO'!LWV36</f>
        <v>0</v>
      </c>
      <c r="LWU40" s="713">
        <f>'2-ORÇAMENTO'!LWU36</f>
        <v>0</v>
      </c>
      <c r="LWV40" s="714">
        <f>'2-ORÇAMENTO'!LWX36</f>
        <v>0</v>
      </c>
      <c r="LWW40" s="713">
        <f>'2-ORÇAMENTO'!LWW36</f>
        <v>0</v>
      </c>
      <c r="LWX40" s="714">
        <f>'2-ORÇAMENTO'!LWZ36</f>
        <v>0</v>
      </c>
      <c r="LWY40" s="713">
        <f>'2-ORÇAMENTO'!LWY36</f>
        <v>0</v>
      </c>
      <c r="LWZ40" s="714">
        <f>'2-ORÇAMENTO'!LXB36</f>
        <v>0</v>
      </c>
      <c r="LXA40" s="713">
        <f>'2-ORÇAMENTO'!LXA36</f>
        <v>0</v>
      </c>
      <c r="LXB40" s="714">
        <f>'2-ORÇAMENTO'!LXD36</f>
        <v>0</v>
      </c>
      <c r="LXC40" s="713">
        <f>'2-ORÇAMENTO'!LXC36</f>
        <v>0</v>
      </c>
      <c r="LXD40" s="714">
        <f>'2-ORÇAMENTO'!LXF36</f>
        <v>0</v>
      </c>
      <c r="LXE40" s="713">
        <f>'2-ORÇAMENTO'!LXE36</f>
        <v>0</v>
      </c>
      <c r="LXF40" s="714">
        <f>'2-ORÇAMENTO'!LXH36</f>
        <v>0</v>
      </c>
      <c r="LXG40" s="713">
        <f>'2-ORÇAMENTO'!LXG36</f>
        <v>0</v>
      </c>
      <c r="LXH40" s="714">
        <f>'2-ORÇAMENTO'!LXJ36</f>
        <v>0</v>
      </c>
      <c r="LXI40" s="713">
        <f>'2-ORÇAMENTO'!LXI36</f>
        <v>0</v>
      </c>
      <c r="LXJ40" s="714">
        <f>'2-ORÇAMENTO'!LXL36</f>
        <v>0</v>
      </c>
      <c r="LXK40" s="713">
        <f>'2-ORÇAMENTO'!LXK36</f>
        <v>0</v>
      </c>
      <c r="LXL40" s="714">
        <f>'2-ORÇAMENTO'!LXN36</f>
        <v>0</v>
      </c>
      <c r="LXM40" s="713">
        <f>'2-ORÇAMENTO'!LXM36</f>
        <v>0</v>
      </c>
      <c r="LXN40" s="714">
        <f>'2-ORÇAMENTO'!LXP36</f>
        <v>0</v>
      </c>
      <c r="LXO40" s="713">
        <f>'2-ORÇAMENTO'!LXO36</f>
        <v>0</v>
      </c>
      <c r="LXP40" s="714">
        <f>'2-ORÇAMENTO'!LXR36</f>
        <v>0</v>
      </c>
      <c r="LXQ40" s="713">
        <f>'2-ORÇAMENTO'!LXQ36</f>
        <v>0</v>
      </c>
      <c r="LXR40" s="714">
        <f>'2-ORÇAMENTO'!LXT36</f>
        <v>0</v>
      </c>
      <c r="LXS40" s="713">
        <f>'2-ORÇAMENTO'!LXS36</f>
        <v>0</v>
      </c>
      <c r="LXT40" s="714">
        <f>'2-ORÇAMENTO'!LXV36</f>
        <v>0</v>
      </c>
      <c r="LXU40" s="713">
        <f>'2-ORÇAMENTO'!LXU36</f>
        <v>0</v>
      </c>
      <c r="LXV40" s="714">
        <f>'2-ORÇAMENTO'!LXX36</f>
        <v>0</v>
      </c>
      <c r="LXW40" s="713">
        <f>'2-ORÇAMENTO'!LXW36</f>
        <v>0</v>
      </c>
      <c r="LXX40" s="714">
        <f>'2-ORÇAMENTO'!LXZ36</f>
        <v>0</v>
      </c>
      <c r="LXY40" s="713">
        <f>'2-ORÇAMENTO'!LXY36</f>
        <v>0</v>
      </c>
      <c r="LXZ40" s="714">
        <f>'2-ORÇAMENTO'!LYB36</f>
        <v>0</v>
      </c>
      <c r="LYA40" s="713">
        <f>'2-ORÇAMENTO'!LYA36</f>
        <v>0</v>
      </c>
      <c r="LYB40" s="714">
        <f>'2-ORÇAMENTO'!LYD36</f>
        <v>0</v>
      </c>
      <c r="LYC40" s="713">
        <f>'2-ORÇAMENTO'!LYC36</f>
        <v>0</v>
      </c>
      <c r="LYD40" s="714">
        <f>'2-ORÇAMENTO'!LYF36</f>
        <v>0</v>
      </c>
      <c r="LYE40" s="713">
        <f>'2-ORÇAMENTO'!LYE36</f>
        <v>0</v>
      </c>
      <c r="LYF40" s="714">
        <f>'2-ORÇAMENTO'!LYH36</f>
        <v>0</v>
      </c>
      <c r="LYG40" s="713">
        <f>'2-ORÇAMENTO'!LYG36</f>
        <v>0</v>
      </c>
      <c r="LYH40" s="714">
        <f>'2-ORÇAMENTO'!LYJ36</f>
        <v>0</v>
      </c>
      <c r="LYI40" s="713">
        <f>'2-ORÇAMENTO'!LYI36</f>
        <v>0</v>
      </c>
      <c r="LYJ40" s="714">
        <f>'2-ORÇAMENTO'!LYL36</f>
        <v>0</v>
      </c>
      <c r="LYK40" s="713">
        <f>'2-ORÇAMENTO'!LYK36</f>
        <v>0</v>
      </c>
      <c r="LYL40" s="714">
        <f>'2-ORÇAMENTO'!LYN36</f>
        <v>0</v>
      </c>
      <c r="LYM40" s="713">
        <f>'2-ORÇAMENTO'!LYM36</f>
        <v>0</v>
      </c>
      <c r="LYN40" s="714">
        <f>'2-ORÇAMENTO'!LYP36</f>
        <v>0</v>
      </c>
      <c r="LYO40" s="713">
        <f>'2-ORÇAMENTO'!LYO36</f>
        <v>0</v>
      </c>
      <c r="LYP40" s="714">
        <f>'2-ORÇAMENTO'!LYR36</f>
        <v>0</v>
      </c>
      <c r="LYQ40" s="713">
        <f>'2-ORÇAMENTO'!LYQ36</f>
        <v>0</v>
      </c>
      <c r="LYR40" s="714">
        <f>'2-ORÇAMENTO'!LYT36</f>
        <v>0</v>
      </c>
      <c r="LYS40" s="713">
        <f>'2-ORÇAMENTO'!LYS36</f>
        <v>0</v>
      </c>
      <c r="LYT40" s="714">
        <f>'2-ORÇAMENTO'!LYV36</f>
        <v>0</v>
      </c>
      <c r="LYU40" s="713">
        <f>'2-ORÇAMENTO'!LYU36</f>
        <v>0</v>
      </c>
      <c r="LYV40" s="714">
        <f>'2-ORÇAMENTO'!LYX36</f>
        <v>0</v>
      </c>
      <c r="LYW40" s="713">
        <f>'2-ORÇAMENTO'!LYW36</f>
        <v>0</v>
      </c>
      <c r="LYX40" s="714">
        <f>'2-ORÇAMENTO'!LYZ36</f>
        <v>0</v>
      </c>
      <c r="LYY40" s="713">
        <f>'2-ORÇAMENTO'!LYY36</f>
        <v>0</v>
      </c>
      <c r="LYZ40" s="714">
        <f>'2-ORÇAMENTO'!LZB36</f>
        <v>0</v>
      </c>
      <c r="LZA40" s="713">
        <f>'2-ORÇAMENTO'!LZA36</f>
        <v>0</v>
      </c>
      <c r="LZB40" s="714">
        <f>'2-ORÇAMENTO'!LZD36</f>
        <v>0</v>
      </c>
      <c r="LZC40" s="713">
        <f>'2-ORÇAMENTO'!LZC36</f>
        <v>0</v>
      </c>
      <c r="LZD40" s="714">
        <f>'2-ORÇAMENTO'!LZF36</f>
        <v>0</v>
      </c>
      <c r="LZE40" s="713">
        <f>'2-ORÇAMENTO'!LZE36</f>
        <v>0</v>
      </c>
      <c r="LZF40" s="714">
        <f>'2-ORÇAMENTO'!LZH36</f>
        <v>0</v>
      </c>
      <c r="LZG40" s="713">
        <f>'2-ORÇAMENTO'!LZG36</f>
        <v>0</v>
      </c>
      <c r="LZH40" s="714">
        <f>'2-ORÇAMENTO'!LZJ36</f>
        <v>0</v>
      </c>
      <c r="LZI40" s="713">
        <f>'2-ORÇAMENTO'!LZI36</f>
        <v>0</v>
      </c>
      <c r="LZJ40" s="714">
        <f>'2-ORÇAMENTO'!LZL36</f>
        <v>0</v>
      </c>
      <c r="LZK40" s="713">
        <f>'2-ORÇAMENTO'!LZK36</f>
        <v>0</v>
      </c>
      <c r="LZL40" s="714">
        <f>'2-ORÇAMENTO'!LZN36</f>
        <v>0</v>
      </c>
      <c r="LZM40" s="713">
        <f>'2-ORÇAMENTO'!LZM36</f>
        <v>0</v>
      </c>
      <c r="LZN40" s="714">
        <f>'2-ORÇAMENTO'!LZP36</f>
        <v>0</v>
      </c>
      <c r="LZO40" s="713">
        <f>'2-ORÇAMENTO'!LZO36</f>
        <v>0</v>
      </c>
      <c r="LZP40" s="714">
        <f>'2-ORÇAMENTO'!LZR36</f>
        <v>0</v>
      </c>
      <c r="LZQ40" s="713">
        <f>'2-ORÇAMENTO'!LZQ36</f>
        <v>0</v>
      </c>
      <c r="LZR40" s="714">
        <f>'2-ORÇAMENTO'!LZT36</f>
        <v>0</v>
      </c>
      <c r="LZS40" s="713">
        <f>'2-ORÇAMENTO'!LZS36</f>
        <v>0</v>
      </c>
      <c r="LZT40" s="714">
        <f>'2-ORÇAMENTO'!LZV36</f>
        <v>0</v>
      </c>
      <c r="LZU40" s="713">
        <f>'2-ORÇAMENTO'!LZU36</f>
        <v>0</v>
      </c>
      <c r="LZV40" s="714">
        <f>'2-ORÇAMENTO'!LZX36</f>
        <v>0</v>
      </c>
      <c r="LZW40" s="713">
        <f>'2-ORÇAMENTO'!LZW36</f>
        <v>0</v>
      </c>
      <c r="LZX40" s="714">
        <f>'2-ORÇAMENTO'!LZZ36</f>
        <v>0</v>
      </c>
      <c r="LZY40" s="713">
        <f>'2-ORÇAMENTO'!LZY36</f>
        <v>0</v>
      </c>
      <c r="LZZ40" s="714">
        <f>'2-ORÇAMENTO'!MAB36</f>
        <v>0</v>
      </c>
      <c r="MAA40" s="713">
        <f>'2-ORÇAMENTO'!MAA36</f>
        <v>0</v>
      </c>
      <c r="MAB40" s="714">
        <f>'2-ORÇAMENTO'!MAD36</f>
        <v>0</v>
      </c>
      <c r="MAC40" s="713">
        <f>'2-ORÇAMENTO'!MAC36</f>
        <v>0</v>
      </c>
      <c r="MAD40" s="714">
        <f>'2-ORÇAMENTO'!MAF36</f>
        <v>0</v>
      </c>
      <c r="MAE40" s="713">
        <f>'2-ORÇAMENTO'!MAE36</f>
        <v>0</v>
      </c>
      <c r="MAF40" s="714">
        <f>'2-ORÇAMENTO'!MAH36</f>
        <v>0</v>
      </c>
      <c r="MAG40" s="713">
        <f>'2-ORÇAMENTO'!MAG36</f>
        <v>0</v>
      </c>
      <c r="MAH40" s="714">
        <f>'2-ORÇAMENTO'!MAJ36</f>
        <v>0</v>
      </c>
      <c r="MAI40" s="713">
        <f>'2-ORÇAMENTO'!MAI36</f>
        <v>0</v>
      </c>
      <c r="MAJ40" s="714">
        <f>'2-ORÇAMENTO'!MAL36</f>
        <v>0</v>
      </c>
      <c r="MAK40" s="713">
        <f>'2-ORÇAMENTO'!MAK36</f>
        <v>0</v>
      </c>
      <c r="MAL40" s="714">
        <f>'2-ORÇAMENTO'!MAN36</f>
        <v>0</v>
      </c>
      <c r="MAM40" s="713">
        <f>'2-ORÇAMENTO'!MAM36</f>
        <v>0</v>
      </c>
      <c r="MAN40" s="714">
        <f>'2-ORÇAMENTO'!MAP36</f>
        <v>0</v>
      </c>
      <c r="MAO40" s="713">
        <f>'2-ORÇAMENTO'!MAO36</f>
        <v>0</v>
      </c>
      <c r="MAP40" s="714">
        <f>'2-ORÇAMENTO'!MAR36</f>
        <v>0</v>
      </c>
      <c r="MAQ40" s="713">
        <f>'2-ORÇAMENTO'!MAQ36</f>
        <v>0</v>
      </c>
      <c r="MAR40" s="714">
        <f>'2-ORÇAMENTO'!MAT36</f>
        <v>0</v>
      </c>
      <c r="MAS40" s="713">
        <f>'2-ORÇAMENTO'!MAS36</f>
        <v>0</v>
      </c>
      <c r="MAT40" s="714">
        <f>'2-ORÇAMENTO'!MAV36</f>
        <v>0</v>
      </c>
      <c r="MAU40" s="713">
        <f>'2-ORÇAMENTO'!MAU36</f>
        <v>0</v>
      </c>
      <c r="MAV40" s="714">
        <f>'2-ORÇAMENTO'!MAX36</f>
        <v>0</v>
      </c>
      <c r="MAW40" s="713">
        <f>'2-ORÇAMENTO'!MAW36</f>
        <v>0</v>
      </c>
      <c r="MAX40" s="714">
        <f>'2-ORÇAMENTO'!MAZ36</f>
        <v>0</v>
      </c>
      <c r="MAY40" s="713">
        <f>'2-ORÇAMENTO'!MAY36</f>
        <v>0</v>
      </c>
      <c r="MAZ40" s="714">
        <f>'2-ORÇAMENTO'!MBB36</f>
        <v>0</v>
      </c>
      <c r="MBA40" s="713">
        <f>'2-ORÇAMENTO'!MBA36</f>
        <v>0</v>
      </c>
      <c r="MBB40" s="714">
        <f>'2-ORÇAMENTO'!MBD36</f>
        <v>0</v>
      </c>
      <c r="MBC40" s="713">
        <f>'2-ORÇAMENTO'!MBC36</f>
        <v>0</v>
      </c>
      <c r="MBD40" s="714">
        <f>'2-ORÇAMENTO'!MBF36</f>
        <v>0</v>
      </c>
      <c r="MBE40" s="713">
        <f>'2-ORÇAMENTO'!MBE36</f>
        <v>0</v>
      </c>
      <c r="MBF40" s="714">
        <f>'2-ORÇAMENTO'!MBH36</f>
        <v>0</v>
      </c>
      <c r="MBG40" s="713">
        <f>'2-ORÇAMENTO'!MBG36</f>
        <v>0</v>
      </c>
      <c r="MBH40" s="714">
        <f>'2-ORÇAMENTO'!MBJ36</f>
        <v>0</v>
      </c>
      <c r="MBI40" s="713">
        <f>'2-ORÇAMENTO'!MBI36</f>
        <v>0</v>
      </c>
      <c r="MBJ40" s="714">
        <f>'2-ORÇAMENTO'!MBL36</f>
        <v>0</v>
      </c>
      <c r="MBK40" s="713">
        <f>'2-ORÇAMENTO'!MBK36</f>
        <v>0</v>
      </c>
      <c r="MBL40" s="714">
        <f>'2-ORÇAMENTO'!MBN36</f>
        <v>0</v>
      </c>
      <c r="MBM40" s="713">
        <f>'2-ORÇAMENTO'!MBM36</f>
        <v>0</v>
      </c>
      <c r="MBN40" s="714">
        <f>'2-ORÇAMENTO'!MBP36</f>
        <v>0</v>
      </c>
      <c r="MBO40" s="713">
        <f>'2-ORÇAMENTO'!MBO36</f>
        <v>0</v>
      </c>
      <c r="MBP40" s="714">
        <f>'2-ORÇAMENTO'!MBR36</f>
        <v>0</v>
      </c>
      <c r="MBQ40" s="713">
        <f>'2-ORÇAMENTO'!MBQ36</f>
        <v>0</v>
      </c>
      <c r="MBR40" s="714">
        <f>'2-ORÇAMENTO'!MBT36</f>
        <v>0</v>
      </c>
      <c r="MBS40" s="713">
        <f>'2-ORÇAMENTO'!MBS36</f>
        <v>0</v>
      </c>
      <c r="MBT40" s="714">
        <f>'2-ORÇAMENTO'!MBV36</f>
        <v>0</v>
      </c>
      <c r="MBU40" s="713">
        <f>'2-ORÇAMENTO'!MBU36</f>
        <v>0</v>
      </c>
      <c r="MBV40" s="714">
        <f>'2-ORÇAMENTO'!MBX36</f>
        <v>0</v>
      </c>
      <c r="MBW40" s="713">
        <f>'2-ORÇAMENTO'!MBW36</f>
        <v>0</v>
      </c>
      <c r="MBX40" s="714">
        <f>'2-ORÇAMENTO'!MBZ36</f>
        <v>0</v>
      </c>
      <c r="MBY40" s="713">
        <f>'2-ORÇAMENTO'!MBY36</f>
        <v>0</v>
      </c>
      <c r="MBZ40" s="714">
        <f>'2-ORÇAMENTO'!MCB36</f>
        <v>0</v>
      </c>
      <c r="MCA40" s="713">
        <f>'2-ORÇAMENTO'!MCA36</f>
        <v>0</v>
      </c>
      <c r="MCB40" s="714">
        <f>'2-ORÇAMENTO'!MCD36</f>
        <v>0</v>
      </c>
      <c r="MCC40" s="713">
        <f>'2-ORÇAMENTO'!MCC36</f>
        <v>0</v>
      </c>
      <c r="MCD40" s="714">
        <f>'2-ORÇAMENTO'!MCF36</f>
        <v>0</v>
      </c>
      <c r="MCE40" s="713">
        <f>'2-ORÇAMENTO'!MCE36</f>
        <v>0</v>
      </c>
      <c r="MCF40" s="714">
        <f>'2-ORÇAMENTO'!MCH36</f>
        <v>0</v>
      </c>
      <c r="MCG40" s="713">
        <f>'2-ORÇAMENTO'!MCG36</f>
        <v>0</v>
      </c>
      <c r="MCH40" s="714">
        <f>'2-ORÇAMENTO'!MCJ36</f>
        <v>0</v>
      </c>
      <c r="MCI40" s="713">
        <f>'2-ORÇAMENTO'!MCI36</f>
        <v>0</v>
      </c>
      <c r="MCJ40" s="714">
        <f>'2-ORÇAMENTO'!MCL36</f>
        <v>0</v>
      </c>
      <c r="MCK40" s="713">
        <f>'2-ORÇAMENTO'!MCK36</f>
        <v>0</v>
      </c>
      <c r="MCL40" s="714">
        <f>'2-ORÇAMENTO'!MCN36</f>
        <v>0</v>
      </c>
      <c r="MCM40" s="713">
        <f>'2-ORÇAMENTO'!MCM36</f>
        <v>0</v>
      </c>
      <c r="MCN40" s="714">
        <f>'2-ORÇAMENTO'!MCP36</f>
        <v>0</v>
      </c>
      <c r="MCO40" s="713">
        <f>'2-ORÇAMENTO'!MCO36</f>
        <v>0</v>
      </c>
      <c r="MCP40" s="714">
        <f>'2-ORÇAMENTO'!MCR36</f>
        <v>0</v>
      </c>
      <c r="MCQ40" s="713">
        <f>'2-ORÇAMENTO'!MCQ36</f>
        <v>0</v>
      </c>
      <c r="MCR40" s="714">
        <f>'2-ORÇAMENTO'!MCT36</f>
        <v>0</v>
      </c>
      <c r="MCS40" s="713">
        <f>'2-ORÇAMENTO'!MCS36</f>
        <v>0</v>
      </c>
      <c r="MCT40" s="714">
        <f>'2-ORÇAMENTO'!MCV36</f>
        <v>0</v>
      </c>
      <c r="MCU40" s="713">
        <f>'2-ORÇAMENTO'!MCU36</f>
        <v>0</v>
      </c>
      <c r="MCV40" s="714">
        <f>'2-ORÇAMENTO'!MCX36</f>
        <v>0</v>
      </c>
      <c r="MCW40" s="713">
        <f>'2-ORÇAMENTO'!MCW36</f>
        <v>0</v>
      </c>
      <c r="MCX40" s="714">
        <f>'2-ORÇAMENTO'!MCZ36</f>
        <v>0</v>
      </c>
      <c r="MCY40" s="713">
        <f>'2-ORÇAMENTO'!MCY36</f>
        <v>0</v>
      </c>
      <c r="MCZ40" s="714">
        <f>'2-ORÇAMENTO'!MDB36</f>
        <v>0</v>
      </c>
      <c r="MDA40" s="713">
        <f>'2-ORÇAMENTO'!MDA36</f>
        <v>0</v>
      </c>
      <c r="MDB40" s="714">
        <f>'2-ORÇAMENTO'!MDD36</f>
        <v>0</v>
      </c>
      <c r="MDC40" s="713">
        <f>'2-ORÇAMENTO'!MDC36</f>
        <v>0</v>
      </c>
      <c r="MDD40" s="714">
        <f>'2-ORÇAMENTO'!MDF36</f>
        <v>0</v>
      </c>
      <c r="MDE40" s="713">
        <f>'2-ORÇAMENTO'!MDE36</f>
        <v>0</v>
      </c>
      <c r="MDF40" s="714">
        <f>'2-ORÇAMENTO'!MDH36</f>
        <v>0</v>
      </c>
      <c r="MDG40" s="713">
        <f>'2-ORÇAMENTO'!MDG36</f>
        <v>0</v>
      </c>
      <c r="MDH40" s="714">
        <f>'2-ORÇAMENTO'!MDJ36</f>
        <v>0</v>
      </c>
      <c r="MDI40" s="713">
        <f>'2-ORÇAMENTO'!MDI36</f>
        <v>0</v>
      </c>
      <c r="MDJ40" s="714">
        <f>'2-ORÇAMENTO'!MDL36</f>
        <v>0</v>
      </c>
      <c r="MDK40" s="713">
        <f>'2-ORÇAMENTO'!MDK36</f>
        <v>0</v>
      </c>
      <c r="MDL40" s="714">
        <f>'2-ORÇAMENTO'!MDN36</f>
        <v>0</v>
      </c>
      <c r="MDM40" s="713">
        <f>'2-ORÇAMENTO'!MDM36</f>
        <v>0</v>
      </c>
      <c r="MDN40" s="714">
        <f>'2-ORÇAMENTO'!MDP36</f>
        <v>0</v>
      </c>
      <c r="MDO40" s="713">
        <f>'2-ORÇAMENTO'!MDO36</f>
        <v>0</v>
      </c>
      <c r="MDP40" s="714">
        <f>'2-ORÇAMENTO'!MDR36</f>
        <v>0</v>
      </c>
      <c r="MDQ40" s="713">
        <f>'2-ORÇAMENTO'!MDQ36</f>
        <v>0</v>
      </c>
      <c r="MDR40" s="714">
        <f>'2-ORÇAMENTO'!MDT36</f>
        <v>0</v>
      </c>
      <c r="MDS40" s="713">
        <f>'2-ORÇAMENTO'!MDS36</f>
        <v>0</v>
      </c>
      <c r="MDT40" s="714">
        <f>'2-ORÇAMENTO'!MDV36</f>
        <v>0</v>
      </c>
      <c r="MDU40" s="713">
        <f>'2-ORÇAMENTO'!MDU36</f>
        <v>0</v>
      </c>
      <c r="MDV40" s="714">
        <f>'2-ORÇAMENTO'!MDX36</f>
        <v>0</v>
      </c>
      <c r="MDW40" s="713">
        <f>'2-ORÇAMENTO'!MDW36</f>
        <v>0</v>
      </c>
      <c r="MDX40" s="714">
        <f>'2-ORÇAMENTO'!MDZ36</f>
        <v>0</v>
      </c>
      <c r="MDY40" s="713">
        <f>'2-ORÇAMENTO'!MDY36</f>
        <v>0</v>
      </c>
      <c r="MDZ40" s="714">
        <f>'2-ORÇAMENTO'!MEB36</f>
        <v>0</v>
      </c>
      <c r="MEA40" s="713">
        <f>'2-ORÇAMENTO'!MEA36</f>
        <v>0</v>
      </c>
      <c r="MEB40" s="714">
        <f>'2-ORÇAMENTO'!MED36</f>
        <v>0</v>
      </c>
      <c r="MEC40" s="713">
        <f>'2-ORÇAMENTO'!MEC36</f>
        <v>0</v>
      </c>
      <c r="MED40" s="714">
        <f>'2-ORÇAMENTO'!MEF36</f>
        <v>0</v>
      </c>
      <c r="MEE40" s="713">
        <f>'2-ORÇAMENTO'!MEE36</f>
        <v>0</v>
      </c>
      <c r="MEF40" s="714">
        <f>'2-ORÇAMENTO'!MEH36</f>
        <v>0</v>
      </c>
      <c r="MEG40" s="713">
        <f>'2-ORÇAMENTO'!MEG36</f>
        <v>0</v>
      </c>
      <c r="MEH40" s="714">
        <f>'2-ORÇAMENTO'!MEJ36</f>
        <v>0</v>
      </c>
      <c r="MEI40" s="713">
        <f>'2-ORÇAMENTO'!MEI36</f>
        <v>0</v>
      </c>
      <c r="MEJ40" s="714">
        <f>'2-ORÇAMENTO'!MEL36</f>
        <v>0</v>
      </c>
      <c r="MEK40" s="713">
        <f>'2-ORÇAMENTO'!MEK36</f>
        <v>0</v>
      </c>
      <c r="MEL40" s="714">
        <f>'2-ORÇAMENTO'!MEN36</f>
        <v>0</v>
      </c>
      <c r="MEM40" s="713">
        <f>'2-ORÇAMENTO'!MEM36</f>
        <v>0</v>
      </c>
      <c r="MEN40" s="714">
        <f>'2-ORÇAMENTO'!MEP36</f>
        <v>0</v>
      </c>
      <c r="MEO40" s="713">
        <f>'2-ORÇAMENTO'!MEO36</f>
        <v>0</v>
      </c>
      <c r="MEP40" s="714">
        <f>'2-ORÇAMENTO'!MER36</f>
        <v>0</v>
      </c>
      <c r="MEQ40" s="713">
        <f>'2-ORÇAMENTO'!MEQ36</f>
        <v>0</v>
      </c>
      <c r="MER40" s="714">
        <f>'2-ORÇAMENTO'!MET36</f>
        <v>0</v>
      </c>
      <c r="MES40" s="713">
        <f>'2-ORÇAMENTO'!MES36</f>
        <v>0</v>
      </c>
      <c r="MET40" s="714">
        <f>'2-ORÇAMENTO'!MEV36</f>
        <v>0</v>
      </c>
      <c r="MEU40" s="713">
        <f>'2-ORÇAMENTO'!MEU36</f>
        <v>0</v>
      </c>
      <c r="MEV40" s="714">
        <f>'2-ORÇAMENTO'!MEX36</f>
        <v>0</v>
      </c>
      <c r="MEW40" s="713">
        <f>'2-ORÇAMENTO'!MEW36</f>
        <v>0</v>
      </c>
      <c r="MEX40" s="714">
        <f>'2-ORÇAMENTO'!MEZ36</f>
        <v>0</v>
      </c>
      <c r="MEY40" s="713">
        <f>'2-ORÇAMENTO'!MEY36</f>
        <v>0</v>
      </c>
      <c r="MEZ40" s="714">
        <f>'2-ORÇAMENTO'!MFB36</f>
        <v>0</v>
      </c>
      <c r="MFA40" s="713">
        <f>'2-ORÇAMENTO'!MFA36</f>
        <v>0</v>
      </c>
      <c r="MFB40" s="714">
        <f>'2-ORÇAMENTO'!MFD36</f>
        <v>0</v>
      </c>
      <c r="MFC40" s="713">
        <f>'2-ORÇAMENTO'!MFC36</f>
        <v>0</v>
      </c>
      <c r="MFD40" s="714">
        <f>'2-ORÇAMENTO'!MFF36</f>
        <v>0</v>
      </c>
      <c r="MFE40" s="713">
        <f>'2-ORÇAMENTO'!MFE36</f>
        <v>0</v>
      </c>
      <c r="MFF40" s="714">
        <f>'2-ORÇAMENTO'!MFH36</f>
        <v>0</v>
      </c>
      <c r="MFG40" s="713">
        <f>'2-ORÇAMENTO'!MFG36</f>
        <v>0</v>
      </c>
      <c r="MFH40" s="714">
        <f>'2-ORÇAMENTO'!MFJ36</f>
        <v>0</v>
      </c>
      <c r="MFI40" s="713">
        <f>'2-ORÇAMENTO'!MFI36</f>
        <v>0</v>
      </c>
      <c r="MFJ40" s="714">
        <f>'2-ORÇAMENTO'!MFL36</f>
        <v>0</v>
      </c>
      <c r="MFK40" s="713">
        <f>'2-ORÇAMENTO'!MFK36</f>
        <v>0</v>
      </c>
      <c r="MFL40" s="714">
        <f>'2-ORÇAMENTO'!MFN36</f>
        <v>0</v>
      </c>
      <c r="MFM40" s="713">
        <f>'2-ORÇAMENTO'!MFM36</f>
        <v>0</v>
      </c>
      <c r="MFN40" s="714">
        <f>'2-ORÇAMENTO'!MFP36</f>
        <v>0</v>
      </c>
      <c r="MFO40" s="713">
        <f>'2-ORÇAMENTO'!MFO36</f>
        <v>0</v>
      </c>
      <c r="MFP40" s="714">
        <f>'2-ORÇAMENTO'!MFR36</f>
        <v>0</v>
      </c>
      <c r="MFQ40" s="713">
        <f>'2-ORÇAMENTO'!MFQ36</f>
        <v>0</v>
      </c>
      <c r="MFR40" s="714">
        <f>'2-ORÇAMENTO'!MFT36</f>
        <v>0</v>
      </c>
      <c r="MFS40" s="713">
        <f>'2-ORÇAMENTO'!MFS36</f>
        <v>0</v>
      </c>
      <c r="MFT40" s="714">
        <f>'2-ORÇAMENTO'!MFV36</f>
        <v>0</v>
      </c>
      <c r="MFU40" s="713">
        <f>'2-ORÇAMENTO'!MFU36</f>
        <v>0</v>
      </c>
      <c r="MFV40" s="714">
        <f>'2-ORÇAMENTO'!MFX36</f>
        <v>0</v>
      </c>
      <c r="MFW40" s="713">
        <f>'2-ORÇAMENTO'!MFW36</f>
        <v>0</v>
      </c>
      <c r="MFX40" s="714">
        <f>'2-ORÇAMENTO'!MFZ36</f>
        <v>0</v>
      </c>
      <c r="MFY40" s="713">
        <f>'2-ORÇAMENTO'!MFY36</f>
        <v>0</v>
      </c>
      <c r="MFZ40" s="714">
        <f>'2-ORÇAMENTO'!MGB36</f>
        <v>0</v>
      </c>
      <c r="MGA40" s="713">
        <f>'2-ORÇAMENTO'!MGA36</f>
        <v>0</v>
      </c>
      <c r="MGB40" s="714">
        <f>'2-ORÇAMENTO'!MGD36</f>
        <v>0</v>
      </c>
      <c r="MGC40" s="713">
        <f>'2-ORÇAMENTO'!MGC36</f>
        <v>0</v>
      </c>
      <c r="MGD40" s="714">
        <f>'2-ORÇAMENTO'!MGF36</f>
        <v>0</v>
      </c>
      <c r="MGE40" s="713">
        <f>'2-ORÇAMENTO'!MGE36</f>
        <v>0</v>
      </c>
      <c r="MGF40" s="714">
        <f>'2-ORÇAMENTO'!MGH36</f>
        <v>0</v>
      </c>
      <c r="MGG40" s="713">
        <f>'2-ORÇAMENTO'!MGG36</f>
        <v>0</v>
      </c>
      <c r="MGH40" s="714">
        <f>'2-ORÇAMENTO'!MGJ36</f>
        <v>0</v>
      </c>
      <c r="MGI40" s="713">
        <f>'2-ORÇAMENTO'!MGI36</f>
        <v>0</v>
      </c>
      <c r="MGJ40" s="714">
        <f>'2-ORÇAMENTO'!MGL36</f>
        <v>0</v>
      </c>
      <c r="MGK40" s="713">
        <f>'2-ORÇAMENTO'!MGK36</f>
        <v>0</v>
      </c>
      <c r="MGL40" s="714">
        <f>'2-ORÇAMENTO'!MGN36</f>
        <v>0</v>
      </c>
      <c r="MGM40" s="713">
        <f>'2-ORÇAMENTO'!MGM36</f>
        <v>0</v>
      </c>
      <c r="MGN40" s="714">
        <f>'2-ORÇAMENTO'!MGP36</f>
        <v>0</v>
      </c>
      <c r="MGO40" s="713">
        <f>'2-ORÇAMENTO'!MGO36</f>
        <v>0</v>
      </c>
      <c r="MGP40" s="714">
        <f>'2-ORÇAMENTO'!MGR36</f>
        <v>0</v>
      </c>
      <c r="MGQ40" s="713">
        <f>'2-ORÇAMENTO'!MGQ36</f>
        <v>0</v>
      </c>
      <c r="MGR40" s="714">
        <f>'2-ORÇAMENTO'!MGT36</f>
        <v>0</v>
      </c>
      <c r="MGS40" s="713">
        <f>'2-ORÇAMENTO'!MGS36</f>
        <v>0</v>
      </c>
      <c r="MGT40" s="714">
        <f>'2-ORÇAMENTO'!MGV36</f>
        <v>0</v>
      </c>
      <c r="MGU40" s="713">
        <f>'2-ORÇAMENTO'!MGU36</f>
        <v>0</v>
      </c>
      <c r="MGV40" s="714">
        <f>'2-ORÇAMENTO'!MGX36</f>
        <v>0</v>
      </c>
      <c r="MGW40" s="713">
        <f>'2-ORÇAMENTO'!MGW36</f>
        <v>0</v>
      </c>
      <c r="MGX40" s="714">
        <f>'2-ORÇAMENTO'!MGZ36</f>
        <v>0</v>
      </c>
      <c r="MGY40" s="713">
        <f>'2-ORÇAMENTO'!MGY36</f>
        <v>0</v>
      </c>
      <c r="MGZ40" s="714">
        <f>'2-ORÇAMENTO'!MHB36</f>
        <v>0</v>
      </c>
      <c r="MHA40" s="713">
        <f>'2-ORÇAMENTO'!MHA36</f>
        <v>0</v>
      </c>
      <c r="MHB40" s="714">
        <f>'2-ORÇAMENTO'!MHD36</f>
        <v>0</v>
      </c>
      <c r="MHC40" s="713">
        <f>'2-ORÇAMENTO'!MHC36</f>
        <v>0</v>
      </c>
      <c r="MHD40" s="714">
        <f>'2-ORÇAMENTO'!MHF36</f>
        <v>0</v>
      </c>
      <c r="MHE40" s="713">
        <f>'2-ORÇAMENTO'!MHE36</f>
        <v>0</v>
      </c>
      <c r="MHF40" s="714">
        <f>'2-ORÇAMENTO'!MHH36</f>
        <v>0</v>
      </c>
      <c r="MHG40" s="713">
        <f>'2-ORÇAMENTO'!MHG36</f>
        <v>0</v>
      </c>
      <c r="MHH40" s="714">
        <f>'2-ORÇAMENTO'!MHJ36</f>
        <v>0</v>
      </c>
      <c r="MHI40" s="713">
        <f>'2-ORÇAMENTO'!MHI36</f>
        <v>0</v>
      </c>
      <c r="MHJ40" s="714">
        <f>'2-ORÇAMENTO'!MHL36</f>
        <v>0</v>
      </c>
      <c r="MHK40" s="713">
        <f>'2-ORÇAMENTO'!MHK36</f>
        <v>0</v>
      </c>
      <c r="MHL40" s="714">
        <f>'2-ORÇAMENTO'!MHN36</f>
        <v>0</v>
      </c>
      <c r="MHM40" s="713">
        <f>'2-ORÇAMENTO'!MHM36</f>
        <v>0</v>
      </c>
      <c r="MHN40" s="714">
        <f>'2-ORÇAMENTO'!MHP36</f>
        <v>0</v>
      </c>
      <c r="MHO40" s="713">
        <f>'2-ORÇAMENTO'!MHO36</f>
        <v>0</v>
      </c>
      <c r="MHP40" s="714">
        <f>'2-ORÇAMENTO'!MHR36</f>
        <v>0</v>
      </c>
      <c r="MHQ40" s="713">
        <f>'2-ORÇAMENTO'!MHQ36</f>
        <v>0</v>
      </c>
      <c r="MHR40" s="714">
        <f>'2-ORÇAMENTO'!MHT36</f>
        <v>0</v>
      </c>
      <c r="MHS40" s="713">
        <f>'2-ORÇAMENTO'!MHS36</f>
        <v>0</v>
      </c>
      <c r="MHT40" s="714">
        <f>'2-ORÇAMENTO'!MHV36</f>
        <v>0</v>
      </c>
      <c r="MHU40" s="713">
        <f>'2-ORÇAMENTO'!MHU36</f>
        <v>0</v>
      </c>
      <c r="MHV40" s="714">
        <f>'2-ORÇAMENTO'!MHX36</f>
        <v>0</v>
      </c>
      <c r="MHW40" s="713">
        <f>'2-ORÇAMENTO'!MHW36</f>
        <v>0</v>
      </c>
      <c r="MHX40" s="714">
        <f>'2-ORÇAMENTO'!MHZ36</f>
        <v>0</v>
      </c>
      <c r="MHY40" s="713">
        <f>'2-ORÇAMENTO'!MHY36</f>
        <v>0</v>
      </c>
      <c r="MHZ40" s="714">
        <f>'2-ORÇAMENTO'!MIB36</f>
        <v>0</v>
      </c>
      <c r="MIA40" s="713">
        <f>'2-ORÇAMENTO'!MIA36</f>
        <v>0</v>
      </c>
      <c r="MIB40" s="714">
        <f>'2-ORÇAMENTO'!MID36</f>
        <v>0</v>
      </c>
      <c r="MIC40" s="713">
        <f>'2-ORÇAMENTO'!MIC36</f>
        <v>0</v>
      </c>
      <c r="MID40" s="714">
        <f>'2-ORÇAMENTO'!MIF36</f>
        <v>0</v>
      </c>
      <c r="MIE40" s="713">
        <f>'2-ORÇAMENTO'!MIE36</f>
        <v>0</v>
      </c>
      <c r="MIF40" s="714">
        <f>'2-ORÇAMENTO'!MIH36</f>
        <v>0</v>
      </c>
      <c r="MIG40" s="713">
        <f>'2-ORÇAMENTO'!MIG36</f>
        <v>0</v>
      </c>
      <c r="MIH40" s="714">
        <f>'2-ORÇAMENTO'!MIJ36</f>
        <v>0</v>
      </c>
      <c r="MII40" s="713">
        <f>'2-ORÇAMENTO'!MII36</f>
        <v>0</v>
      </c>
      <c r="MIJ40" s="714">
        <f>'2-ORÇAMENTO'!MIL36</f>
        <v>0</v>
      </c>
      <c r="MIK40" s="713">
        <f>'2-ORÇAMENTO'!MIK36</f>
        <v>0</v>
      </c>
      <c r="MIL40" s="714">
        <f>'2-ORÇAMENTO'!MIN36</f>
        <v>0</v>
      </c>
      <c r="MIM40" s="713">
        <f>'2-ORÇAMENTO'!MIM36</f>
        <v>0</v>
      </c>
      <c r="MIN40" s="714">
        <f>'2-ORÇAMENTO'!MIP36</f>
        <v>0</v>
      </c>
      <c r="MIO40" s="713">
        <f>'2-ORÇAMENTO'!MIO36</f>
        <v>0</v>
      </c>
      <c r="MIP40" s="714">
        <f>'2-ORÇAMENTO'!MIR36</f>
        <v>0</v>
      </c>
      <c r="MIQ40" s="713">
        <f>'2-ORÇAMENTO'!MIQ36</f>
        <v>0</v>
      </c>
      <c r="MIR40" s="714">
        <f>'2-ORÇAMENTO'!MIT36</f>
        <v>0</v>
      </c>
      <c r="MIS40" s="713">
        <f>'2-ORÇAMENTO'!MIS36</f>
        <v>0</v>
      </c>
      <c r="MIT40" s="714">
        <f>'2-ORÇAMENTO'!MIV36</f>
        <v>0</v>
      </c>
      <c r="MIU40" s="713">
        <f>'2-ORÇAMENTO'!MIU36</f>
        <v>0</v>
      </c>
      <c r="MIV40" s="714">
        <f>'2-ORÇAMENTO'!MIX36</f>
        <v>0</v>
      </c>
      <c r="MIW40" s="713">
        <f>'2-ORÇAMENTO'!MIW36</f>
        <v>0</v>
      </c>
      <c r="MIX40" s="714">
        <f>'2-ORÇAMENTO'!MIZ36</f>
        <v>0</v>
      </c>
      <c r="MIY40" s="713">
        <f>'2-ORÇAMENTO'!MIY36</f>
        <v>0</v>
      </c>
      <c r="MIZ40" s="714">
        <f>'2-ORÇAMENTO'!MJB36</f>
        <v>0</v>
      </c>
      <c r="MJA40" s="713">
        <f>'2-ORÇAMENTO'!MJA36</f>
        <v>0</v>
      </c>
      <c r="MJB40" s="714">
        <f>'2-ORÇAMENTO'!MJD36</f>
        <v>0</v>
      </c>
      <c r="MJC40" s="713">
        <f>'2-ORÇAMENTO'!MJC36</f>
        <v>0</v>
      </c>
      <c r="MJD40" s="714">
        <f>'2-ORÇAMENTO'!MJF36</f>
        <v>0</v>
      </c>
      <c r="MJE40" s="713">
        <f>'2-ORÇAMENTO'!MJE36</f>
        <v>0</v>
      </c>
      <c r="MJF40" s="714">
        <f>'2-ORÇAMENTO'!MJH36</f>
        <v>0</v>
      </c>
      <c r="MJG40" s="713">
        <f>'2-ORÇAMENTO'!MJG36</f>
        <v>0</v>
      </c>
      <c r="MJH40" s="714">
        <f>'2-ORÇAMENTO'!MJJ36</f>
        <v>0</v>
      </c>
      <c r="MJI40" s="713">
        <f>'2-ORÇAMENTO'!MJI36</f>
        <v>0</v>
      </c>
      <c r="MJJ40" s="714">
        <f>'2-ORÇAMENTO'!MJL36</f>
        <v>0</v>
      </c>
      <c r="MJK40" s="713">
        <f>'2-ORÇAMENTO'!MJK36</f>
        <v>0</v>
      </c>
      <c r="MJL40" s="714">
        <f>'2-ORÇAMENTO'!MJN36</f>
        <v>0</v>
      </c>
      <c r="MJM40" s="713">
        <f>'2-ORÇAMENTO'!MJM36</f>
        <v>0</v>
      </c>
      <c r="MJN40" s="714">
        <f>'2-ORÇAMENTO'!MJP36</f>
        <v>0</v>
      </c>
      <c r="MJO40" s="713">
        <f>'2-ORÇAMENTO'!MJO36</f>
        <v>0</v>
      </c>
      <c r="MJP40" s="714">
        <f>'2-ORÇAMENTO'!MJR36</f>
        <v>0</v>
      </c>
      <c r="MJQ40" s="713">
        <f>'2-ORÇAMENTO'!MJQ36</f>
        <v>0</v>
      </c>
      <c r="MJR40" s="714">
        <f>'2-ORÇAMENTO'!MJT36</f>
        <v>0</v>
      </c>
      <c r="MJS40" s="713">
        <f>'2-ORÇAMENTO'!MJS36</f>
        <v>0</v>
      </c>
      <c r="MJT40" s="714">
        <f>'2-ORÇAMENTO'!MJV36</f>
        <v>0</v>
      </c>
      <c r="MJU40" s="713">
        <f>'2-ORÇAMENTO'!MJU36</f>
        <v>0</v>
      </c>
      <c r="MJV40" s="714">
        <f>'2-ORÇAMENTO'!MJX36</f>
        <v>0</v>
      </c>
      <c r="MJW40" s="713">
        <f>'2-ORÇAMENTO'!MJW36</f>
        <v>0</v>
      </c>
      <c r="MJX40" s="714">
        <f>'2-ORÇAMENTO'!MJZ36</f>
        <v>0</v>
      </c>
      <c r="MJY40" s="713">
        <f>'2-ORÇAMENTO'!MJY36</f>
        <v>0</v>
      </c>
      <c r="MJZ40" s="714">
        <f>'2-ORÇAMENTO'!MKB36</f>
        <v>0</v>
      </c>
      <c r="MKA40" s="713">
        <f>'2-ORÇAMENTO'!MKA36</f>
        <v>0</v>
      </c>
      <c r="MKB40" s="714">
        <f>'2-ORÇAMENTO'!MKD36</f>
        <v>0</v>
      </c>
      <c r="MKC40" s="713">
        <f>'2-ORÇAMENTO'!MKC36</f>
        <v>0</v>
      </c>
      <c r="MKD40" s="714">
        <f>'2-ORÇAMENTO'!MKF36</f>
        <v>0</v>
      </c>
      <c r="MKE40" s="713">
        <f>'2-ORÇAMENTO'!MKE36</f>
        <v>0</v>
      </c>
      <c r="MKF40" s="714">
        <f>'2-ORÇAMENTO'!MKH36</f>
        <v>0</v>
      </c>
      <c r="MKG40" s="713">
        <f>'2-ORÇAMENTO'!MKG36</f>
        <v>0</v>
      </c>
      <c r="MKH40" s="714">
        <f>'2-ORÇAMENTO'!MKJ36</f>
        <v>0</v>
      </c>
      <c r="MKI40" s="713">
        <f>'2-ORÇAMENTO'!MKI36</f>
        <v>0</v>
      </c>
      <c r="MKJ40" s="714">
        <f>'2-ORÇAMENTO'!MKL36</f>
        <v>0</v>
      </c>
      <c r="MKK40" s="713">
        <f>'2-ORÇAMENTO'!MKK36</f>
        <v>0</v>
      </c>
      <c r="MKL40" s="714">
        <f>'2-ORÇAMENTO'!MKN36</f>
        <v>0</v>
      </c>
      <c r="MKM40" s="713">
        <f>'2-ORÇAMENTO'!MKM36</f>
        <v>0</v>
      </c>
      <c r="MKN40" s="714">
        <f>'2-ORÇAMENTO'!MKP36</f>
        <v>0</v>
      </c>
      <c r="MKO40" s="713">
        <f>'2-ORÇAMENTO'!MKO36</f>
        <v>0</v>
      </c>
      <c r="MKP40" s="714">
        <f>'2-ORÇAMENTO'!MKR36</f>
        <v>0</v>
      </c>
      <c r="MKQ40" s="713">
        <f>'2-ORÇAMENTO'!MKQ36</f>
        <v>0</v>
      </c>
      <c r="MKR40" s="714">
        <f>'2-ORÇAMENTO'!MKT36</f>
        <v>0</v>
      </c>
      <c r="MKS40" s="713">
        <f>'2-ORÇAMENTO'!MKS36</f>
        <v>0</v>
      </c>
      <c r="MKT40" s="714">
        <f>'2-ORÇAMENTO'!MKV36</f>
        <v>0</v>
      </c>
      <c r="MKU40" s="713">
        <f>'2-ORÇAMENTO'!MKU36</f>
        <v>0</v>
      </c>
      <c r="MKV40" s="714">
        <f>'2-ORÇAMENTO'!MKX36</f>
        <v>0</v>
      </c>
      <c r="MKW40" s="713">
        <f>'2-ORÇAMENTO'!MKW36</f>
        <v>0</v>
      </c>
      <c r="MKX40" s="714">
        <f>'2-ORÇAMENTO'!MKZ36</f>
        <v>0</v>
      </c>
      <c r="MKY40" s="713">
        <f>'2-ORÇAMENTO'!MKY36</f>
        <v>0</v>
      </c>
      <c r="MKZ40" s="714">
        <f>'2-ORÇAMENTO'!MLB36</f>
        <v>0</v>
      </c>
      <c r="MLA40" s="713">
        <f>'2-ORÇAMENTO'!MLA36</f>
        <v>0</v>
      </c>
      <c r="MLB40" s="714">
        <f>'2-ORÇAMENTO'!MLD36</f>
        <v>0</v>
      </c>
      <c r="MLC40" s="713">
        <f>'2-ORÇAMENTO'!MLC36</f>
        <v>0</v>
      </c>
      <c r="MLD40" s="714">
        <f>'2-ORÇAMENTO'!MLF36</f>
        <v>0</v>
      </c>
      <c r="MLE40" s="713">
        <f>'2-ORÇAMENTO'!MLE36</f>
        <v>0</v>
      </c>
      <c r="MLF40" s="714">
        <f>'2-ORÇAMENTO'!MLH36</f>
        <v>0</v>
      </c>
      <c r="MLG40" s="713">
        <f>'2-ORÇAMENTO'!MLG36</f>
        <v>0</v>
      </c>
      <c r="MLH40" s="714">
        <f>'2-ORÇAMENTO'!MLJ36</f>
        <v>0</v>
      </c>
      <c r="MLI40" s="713">
        <f>'2-ORÇAMENTO'!MLI36</f>
        <v>0</v>
      </c>
      <c r="MLJ40" s="714">
        <f>'2-ORÇAMENTO'!MLL36</f>
        <v>0</v>
      </c>
      <c r="MLK40" s="713">
        <f>'2-ORÇAMENTO'!MLK36</f>
        <v>0</v>
      </c>
      <c r="MLL40" s="714">
        <f>'2-ORÇAMENTO'!MLN36</f>
        <v>0</v>
      </c>
      <c r="MLM40" s="713">
        <f>'2-ORÇAMENTO'!MLM36</f>
        <v>0</v>
      </c>
      <c r="MLN40" s="714">
        <f>'2-ORÇAMENTO'!MLP36</f>
        <v>0</v>
      </c>
      <c r="MLO40" s="713">
        <f>'2-ORÇAMENTO'!MLO36</f>
        <v>0</v>
      </c>
      <c r="MLP40" s="714">
        <f>'2-ORÇAMENTO'!MLR36</f>
        <v>0</v>
      </c>
      <c r="MLQ40" s="713">
        <f>'2-ORÇAMENTO'!MLQ36</f>
        <v>0</v>
      </c>
      <c r="MLR40" s="714">
        <f>'2-ORÇAMENTO'!MLT36</f>
        <v>0</v>
      </c>
      <c r="MLS40" s="713">
        <f>'2-ORÇAMENTO'!MLS36</f>
        <v>0</v>
      </c>
      <c r="MLT40" s="714">
        <f>'2-ORÇAMENTO'!MLV36</f>
        <v>0</v>
      </c>
      <c r="MLU40" s="713">
        <f>'2-ORÇAMENTO'!MLU36</f>
        <v>0</v>
      </c>
      <c r="MLV40" s="714">
        <f>'2-ORÇAMENTO'!MLX36</f>
        <v>0</v>
      </c>
      <c r="MLW40" s="713">
        <f>'2-ORÇAMENTO'!MLW36</f>
        <v>0</v>
      </c>
      <c r="MLX40" s="714">
        <f>'2-ORÇAMENTO'!MLZ36</f>
        <v>0</v>
      </c>
      <c r="MLY40" s="713">
        <f>'2-ORÇAMENTO'!MLY36</f>
        <v>0</v>
      </c>
      <c r="MLZ40" s="714">
        <f>'2-ORÇAMENTO'!MMB36</f>
        <v>0</v>
      </c>
      <c r="MMA40" s="713">
        <f>'2-ORÇAMENTO'!MMA36</f>
        <v>0</v>
      </c>
      <c r="MMB40" s="714">
        <f>'2-ORÇAMENTO'!MMD36</f>
        <v>0</v>
      </c>
      <c r="MMC40" s="713">
        <f>'2-ORÇAMENTO'!MMC36</f>
        <v>0</v>
      </c>
      <c r="MMD40" s="714">
        <f>'2-ORÇAMENTO'!MMF36</f>
        <v>0</v>
      </c>
      <c r="MME40" s="713">
        <f>'2-ORÇAMENTO'!MME36</f>
        <v>0</v>
      </c>
      <c r="MMF40" s="714">
        <f>'2-ORÇAMENTO'!MMH36</f>
        <v>0</v>
      </c>
      <c r="MMG40" s="713">
        <f>'2-ORÇAMENTO'!MMG36</f>
        <v>0</v>
      </c>
      <c r="MMH40" s="714">
        <f>'2-ORÇAMENTO'!MMJ36</f>
        <v>0</v>
      </c>
      <c r="MMI40" s="713">
        <f>'2-ORÇAMENTO'!MMI36</f>
        <v>0</v>
      </c>
      <c r="MMJ40" s="714">
        <f>'2-ORÇAMENTO'!MML36</f>
        <v>0</v>
      </c>
      <c r="MMK40" s="713">
        <f>'2-ORÇAMENTO'!MMK36</f>
        <v>0</v>
      </c>
      <c r="MML40" s="714">
        <f>'2-ORÇAMENTO'!MMN36</f>
        <v>0</v>
      </c>
      <c r="MMM40" s="713">
        <f>'2-ORÇAMENTO'!MMM36</f>
        <v>0</v>
      </c>
      <c r="MMN40" s="714">
        <f>'2-ORÇAMENTO'!MMP36</f>
        <v>0</v>
      </c>
      <c r="MMO40" s="713">
        <f>'2-ORÇAMENTO'!MMO36</f>
        <v>0</v>
      </c>
      <c r="MMP40" s="714">
        <f>'2-ORÇAMENTO'!MMR36</f>
        <v>0</v>
      </c>
      <c r="MMQ40" s="713">
        <f>'2-ORÇAMENTO'!MMQ36</f>
        <v>0</v>
      </c>
      <c r="MMR40" s="714">
        <f>'2-ORÇAMENTO'!MMT36</f>
        <v>0</v>
      </c>
      <c r="MMS40" s="713">
        <f>'2-ORÇAMENTO'!MMS36</f>
        <v>0</v>
      </c>
      <c r="MMT40" s="714">
        <f>'2-ORÇAMENTO'!MMV36</f>
        <v>0</v>
      </c>
      <c r="MMU40" s="713">
        <f>'2-ORÇAMENTO'!MMU36</f>
        <v>0</v>
      </c>
      <c r="MMV40" s="714">
        <f>'2-ORÇAMENTO'!MMX36</f>
        <v>0</v>
      </c>
      <c r="MMW40" s="713">
        <f>'2-ORÇAMENTO'!MMW36</f>
        <v>0</v>
      </c>
      <c r="MMX40" s="714">
        <f>'2-ORÇAMENTO'!MMZ36</f>
        <v>0</v>
      </c>
      <c r="MMY40" s="713">
        <f>'2-ORÇAMENTO'!MMY36</f>
        <v>0</v>
      </c>
      <c r="MMZ40" s="714">
        <f>'2-ORÇAMENTO'!MNB36</f>
        <v>0</v>
      </c>
      <c r="MNA40" s="713">
        <f>'2-ORÇAMENTO'!MNA36</f>
        <v>0</v>
      </c>
      <c r="MNB40" s="714">
        <f>'2-ORÇAMENTO'!MND36</f>
        <v>0</v>
      </c>
      <c r="MNC40" s="713">
        <f>'2-ORÇAMENTO'!MNC36</f>
        <v>0</v>
      </c>
      <c r="MND40" s="714">
        <f>'2-ORÇAMENTO'!MNF36</f>
        <v>0</v>
      </c>
      <c r="MNE40" s="713">
        <f>'2-ORÇAMENTO'!MNE36</f>
        <v>0</v>
      </c>
      <c r="MNF40" s="714">
        <f>'2-ORÇAMENTO'!MNH36</f>
        <v>0</v>
      </c>
      <c r="MNG40" s="713">
        <f>'2-ORÇAMENTO'!MNG36</f>
        <v>0</v>
      </c>
      <c r="MNH40" s="714">
        <f>'2-ORÇAMENTO'!MNJ36</f>
        <v>0</v>
      </c>
      <c r="MNI40" s="713">
        <f>'2-ORÇAMENTO'!MNI36</f>
        <v>0</v>
      </c>
      <c r="MNJ40" s="714">
        <f>'2-ORÇAMENTO'!MNL36</f>
        <v>0</v>
      </c>
      <c r="MNK40" s="713">
        <f>'2-ORÇAMENTO'!MNK36</f>
        <v>0</v>
      </c>
      <c r="MNL40" s="714">
        <f>'2-ORÇAMENTO'!MNN36</f>
        <v>0</v>
      </c>
      <c r="MNM40" s="713">
        <f>'2-ORÇAMENTO'!MNM36</f>
        <v>0</v>
      </c>
      <c r="MNN40" s="714">
        <f>'2-ORÇAMENTO'!MNP36</f>
        <v>0</v>
      </c>
      <c r="MNO40" s="713">
        <f>'2-ORÇAMENTO'!MNO36</f>
        <v>0</v>
      </c>
      <c r="MNP40" s="714">
        <f>'2-ORÇAMENTO'!MNR36</f>
        <v>0</v>
      </c>
      <c r="MNQ40" s="713">
        <f>'2-ORÇAMENTO'!MNQ36</f>
        <v>0</v>
      </c>
      <c r="MNR40" s="714">
        <f>'2-ORÇAMENTO'!MNT36</f>
        <v>0</v>
      </c>
      <c r="MNS40" s="713">
        <f>'2-ORÇAMENTO'!MNS36</f>
        <v>0</v>
      </c>
      <c r="MNT40" s="714">
        <f>'2-ORÇAMENTO'!MNV36</f>
        <v>0</v>
      </c>
      <c r="MNU40" s="713">
        <f>'2-ORÇAMENTO'!MNU36</f>
        <v>0</v>
      </c>
      <c r="MNV40" s="714">
        <f>'2-ORÇAMENTO'!MNX36</f>
        <v>0</v>
      </c>
      <c r="MNW40" s="713">
        <f>'2-ORÇAMENTO'!MNW36</f>
        <v>0</v>
      </c>
      <c r="MNX40" s="714">
        <f>'2-ORÇAMENTO'!MNZ36</f>
        <v>0</v>
      </c>
      <c r="MNY40" s="713">
        <f>'2-ORÇAMENTO'!MNY36</f>
        <v>0</v>
      </c>
      <c r="MNZ40" s="714">
        <f>'2-ORÇAMENTO'!MOB36</f>
        <v>0</v>
      </c>
      <c r="MOA40" s="713">
        <f>'2-ORÇAMENTO'!MOA36</f>
        <v>0</v>
      </c>
      <c r="MOB40" s="714">
        <f>'2-ORÇAMENTO'!MOD36</f>
        <v>0</v>
      </c>
      <c r="MOC40" s="713">
        <f>'2-ORÇAMENTO'!MOC36</f>
        <v>0</v>
      </c>
      <c r="MOD40" s="714">
        <f>'2-ORÇAMENTO'!MOF36</f>
        <v>0</v>
      </c>
      <c r="MOE40" s="713">
        <f>'2-ORÇAMENTO'!MOE36</f>
        <v>0</v>
      </c>
      <c r="MOF40" s="714">
        <f>'2-ORÇAMENTO'!MOH36</f>
        <v>0</v>
      </c>
      <c r="MOG40" s="713">
        <f>'2-ORÇAMENTO'!MOG36</f>
        <v>0</v>
      </c>
      <c r="MOH40" s="714">
        <f>'2-ORÇAMENTO'!MOJ36</f>
        <v>0</v>
      </c>
      <c r="MOI40" s="713">
        <f>'2-ORÇAMENTO'!MOI36</f>
        <v>0</v>
      </c>
      <c r="MOJ40" s="714">
        <f>'2-ORÇAMENTO'!MOL36</f>
        <v>0</v>
      </c>
      <c r="MOK40" s="713">
        <f>'2-ORÇAMENTO'!MOK36</f>
        <v>0</v>
      </c>
      <c r="MOL40" s="714">
        <f>'2-ORÇAMENTO'!MON36</f>
        <v>0</v>
      </c>
      <c r="MOM40" s="713">
        <f>'2-ORÇAMENTO'!MOM36</f>
        <v>0</v>
      </c>
      <c r="MON40" s="714">
        <f>'2-ORÇAMENTO'!MOP36</f>
        <v>0</v>
      </c>
      <c r="MOO40" s="713">
        <f>'2-ORÇAMENTO'!MOO36</f>
        <v>0</v>
      </c>
      <c r="MOP40" s="714">
        <f>'2-ORÇAMENTO'!MOR36</f>
        <v>0</v>
      </c>
      <c r="MOQ40" s="713">
        <f>'2-ORÇAMENTO'!MOQ36</f>
        <v>0</v>
      </c>
      <c r="MOR40" s="714">
        <f>'2-ORÇAMENTO'!MOT36</f>
        <v>0</v>
      </c>
      <c r="MOS40" s="713">
        <f>'2-ORÇAMENTO'!MOS36</f>
        <v>0</v>
      </c>
      <c r="MOT40" s="714">
        <f>'2-ORÇAMENTO'!MOV36</f>
        <v>0</v>
      </c>
      <c r="MOU40" s="713">
        <f>'2-ORÇAMENTO'!MOU36</f>
        <v>0</v>
      </c>
      <c r="MOV40" s="714">
        <f>'2-ORÇAMENTO'!MOX36</f>
        <v>0</v>
      </c>
      <c r="MOW40" s="713">
        <f>'2-ORÇAMENTO'!MOW36</f>
        <v>0</v>
      </c>
      <c r="MOX40" s="714">
        <f>'2-ORÇAMENTO'!MOZ36</f>
        <v>0</v>
      </c>
      <c r="MOY40" s="713">
        <f>'2-ORÇAMENTO'!MOY36</f>
        <v>0</v>
      </c>
      <c r="MOZ40" s="714">
        <f>'2-ORÇAMENTO'!MPB36</f>
        <v>0</v>
      </c>
      <c r="MPA40" s="713">
        <f>'2-ORÇAMENTO'!MPA36</f>
        <v>0</v>
      </c>
      <c r="MPB40" s="714">
        <f>'2-ORÇAMENTO'!MPD36</f>
        <v>0</v>
      </c>
      <c r="MPC40" s="713">
        <f>'2-ORÇAMENTO'!MPC36</f>
        <v>0</v>
      </c>
      <c r="MPD40" s="714">
        <f>'2-ORÇAMENTO'!MPF36</f>
        <v>0</v>
      </c>
      <c r="MPE40" s="713">
        <f>'2-ORÇAMENTO'!MPE36</f>
        <v>0</v>
      </c>
      <c r="MPF40" s="714">
        <f>'2-ORÇAMENTO'!MPH36</f>
        <v>0</v>
      </c>
      <c r="MPG40" s="713">
        <f>'2-ORÇAMENTO'!MPG36</f>
        <v>0</v>
      </c>
      <c r="MPH40" s="714">
        <f>'2-ORÇAMENTO'!MPJ36</f>
        <v>0</v>
      </c>
      <c r="MPI40" s="713">
        <f>'2-ORÇAMENTO'!MPI36</f>
        <v>0</v>
      </c>
      <c r="MPJ40" s="714">
        <f>'2-ORÇAMENTO'!MPL36</f>
        <v>0</v>
      </c>
      <c r="MPK40" s="713">
        <f>'2-ORÇAMENTO'!MPK36</f>
        <v>0</v>
      </c>
      <c r="MPL40" s="714">
        <f>'2-ORÇAMENTO'!MPN36</f>
        <v>0</v>
      </c>
      <c r="MPM40" s="713">
        <f>'2-ORÇAMENTO'!MPM36</f>
        <v>0</v>
      </c>
      <c r="MPN40" s="714">
        <f>'2-ORÇAMENTO'!MPP36</f>
        <v>0</v>
      </c>
      <c r="MPO40" s="713">
        <f>'2-ORÇAMENTO'!MPO36</f>
        <v>0</v>
      </c>
      <c r="MPP40" s="714">
        <f>'2-ORÇAMENTO'!MPR36</f>
        <v>0</v>
      </c>
      <c r="MPQ40" s="713">
        <f>'2-ORÇAMENTO'!MPQ36</f>
        <v>0</v>
      </c>
      <c r="MPR40" s="714">
        <f>'2-ORÇAMENTO'!MPT36</f>
        <v>0</v>
      </c>
      <c r="MPS40" s="713">
        <f>'2-ORÇAMENTO'!MPS36</f>
        <v>0</v>
      </c>
      <c r="MPT40" s="714">
        <f>'2-ORÇAMENTO'!MPV36</f>
        <v>0</v>
      </c>
      <c r="MPU40" s="713">
        <f>'2-ORÇAMENTO'!MPU36</f>
        <v>0</v>
      </c>
      <c r="MPV40" s="714">
        <f>'2-ORÇAMENTO'!MPX36</f>
        <v>0</v>
      </c>
      <c r="MPW40" s="713">
        <f>'2-ORÇAMENTO'!MPW36</f>
        <v>0</v>
      </c>
      <c r="MPX40" s="714">
        <f>'2-ORÇAMENTO'!MPZ36</f>
        <v>0</v>
      </c>
      <c r="MPY40" s="713">
        <f>'2-ORÇAMENTO'!MPY36</f>
        <v>0</v>
      </c>
      <c r="MPZ40" s="714">
        <f>'2-ORÇAMENTO'!MQB36</f>
        <v>0</v>
      </c>
      <c r="MQA40" s="713">
        <f>'2-ORÇAMENTO'!MQA36</f>
        <v>0</v>
      </c>
      <c r="MQB40" s="714">
        <f>'2-ORÇAMENTO'!MQD36</f>
        <v>0</v>
      </c>
      <c r="MQC40" s="713">
        <f>'2-ORÇAMENTO'!MQC36</f>
        <v>0</v>
      </c>
      <c r="MQD40" s="714">
        <f>'2-ORÇAMENTO'!MQF36</f>
        <v>0</v>
      </c>
      <c r="MQE40" s="713">
        <f>'2-ORÇAMENTO'!MQE36</f>
        <v>0</v>
      </c>
      <c r="MQF40" s="714">
        <f>'2-ORÇAMENTO'!MQH36</f>
        <v>0</v>
      </c>
      <c r="MQG40" s="713">
        <f>'2-ORÇAMENTO'!MQG36</f>
        <v>0</v>
      </c>
      <c r="MQH40" s="714">
        <f>'2-ORÇAMENTO'!MQJ36</f>
        <v>0</v>
      </c>
      <c r="MQI40" s="713">
        <f>'2-ORÇAMENTO'!MQI36</f>
        <v>0</v>
      </c>
      <c r="MQJ40" s="714">
        <f>'2-ORÇAMENTO'!MQL36</f>
        <v>0</v>
      </c>
      <c r="MQK40" s="713">
        <f>'2-ORÇAMENTO'!MQK36</f>
        <v>0</v>
      </c>
      <c r="MQL40" s="714">
        <f>'2-ORÇAMENTO'!MQN36</f>
        <v>0</v>
      </c>
      <c r="MQM40" s="713">
        <f>'2-ORÇAMENTO'!MQM36</f>
        <v>0</v>
      </c>
      <c r="MQN40" s="714">
        <f>'2-ORÇAMENTO'!MQP36</f>
        <v>0</v>
      </c>
      <c r="MQO40" s="713">
        <f>'2-ORÇAMENTO'!MQO36</f>
        <v>0</v>
      </c>
      <c r="MQP40" s="714">
        <f>'2-ORÇAMENTO'!MQR36</f>
        <v>0</v>
      </c>
      <c r="MQQ40" s="713">
        <f>'2-ORÇAMENTO'!MQQ36</f>
        <v>0</v>
      </c>
      <c r="MQR40" s="714">
        <f>'2-ORÇAMENTO'!MQT36</f>
        <v>0</v>
      </c>
      <c r="MQS40" s="713">
        <f>'2-ORÇAMENTO'!MQS36</f>
        <v>0</v>
      </c>
      <c r="MQT40" s="714">
        <f>'2-ORÇAMENTO'!MQV36</f>
        <v>0</v>
      </c>
      <c r="MQU40" s="713">
        <f>'2-ORÇAMENTO'!MQU36</f>
        <v>0</v>
      </c>
      <c r="MQV40" s="714">
        <f>'2-ORÇAMENTO'!MQX36</f>
        <v>0</v>
      </c>
      <c r="MQW40" s="713">
        <f>'2-ORÇAMENTO'!MQW36</f>
        <v>0</v>
      </c>
      <c r="MQX40" s="714">
        <f>'2-ORÇAMENTO'!MQZ36</f>
        <v>0</v>
      </c>
      <c r="MQY40" s="713">
        <f>'2-ORÇAMENTO'!MQY36</f>
        <v>0</v>
      </c>
      <c r="MQZ40" s="714">
        <f>'2-ORÇAMENTO'!MRB36</f>
        <v>0</v>
      </c>
      <c r="MRA40" s="713">
        <f>'2-ORÇAMENTO'!MRA36</f>
        <v>0</v>
      </c>
      <c r="MRB40" s="714">
        <f>'2-ORÇAMENTO'!MRD36</f>
        <v>0</v>
      </c>
      <c r="MRC40" s="713">
        <f>'2-ORÇAMENTO'!MRC36</f>
        <v>0</v>
      </c>
      <c r="MRD40" s="714">
        <f>'2-ORÇAMENTO'!MRF36</f>
        <v>0</v>
      </c>
      <c r="MRE40" s="713">
        <f>'2-ORÇAMENTO'!MRE36</f>
        <v>0</v>
      </c>
      <c r="MRF40" s="714">
        <f>'2-ORÇAMENTO'!MRH36</f>
        <v>0</v>
      </c>
      <c r="MRG40" s="713">
        <f>'2-ORÇAMENTO'!MRG36</f>
        <v>0</v>
      </c>
      <c r="MRH40" s="714">
        <f>'2-ORÇAMENTO'!MRJ36</f>
        <v>0</v>
      </c>
      <c r="MRI40" s="713">
        <f>'2-ORÇAMENTO'!MRI36</f>
        <v>0</v>
      </c>
      <c r="MRJ40" s="714">
        <f>'2-ORÇAMENTO'!MRL36</f>
        <v>0</v>
      </c>
      <c r="MRK40" s="713">
        <f>'2-ORÇAMENTO'!MRK36</f>
        <v>0</v>
      </c>
      <c r="MRL40" s="714">
        <f>'2-ORÇAMENTO'!MRN36</f>
        <v>0</v>
      </c>
      <c r="MRM40" s="713">
        <f>'2-ORÇAMENTO'!MRM36</f>
        <v>0</v>
      </c>
      <c r="MRN40" s="714">
        <f>'2-ORÇAMENTO'!MRP36</f>
        <v>0</v>
      </c>
      <c r="MRO40" s="713">
        <f>'2-ORÇAMENTO'!MRO36</f>
        <v>0</v>
      </c>
      <c r="MRP40" s="714">
        <f>'2-ORÇAMENTO'!MRR36</f>
        <v>0</v>
      </c>
      <c r="MRQ40" s="713">
        <f>'2-ORÇAMENTO'!MRQ36</f>
        <v>0</v>
      </c>
      <c r="MRR40" s="714">
        <f>'2-ORÇAMENTO'!MRT36</f>
        <v>0</v>
      </c>
      <c r="MRS40" s="713">
        <f>'2-ORÇAMENTO'!MRS36</f>
        <v>0</v>
      </c>
      <c r="MRT40" s="714">
        <f>'2-ORÇAMENTO'!MRV36</f>
        <v>0</v>
      </c>
      <c r="MRU40" s="713">
        <f>'2-ORÇAMENTO'!MRU36</f>
        <v>0</v>
      </c>
      <c r="MRV40" s="714">
        <f>'2-ORÇAMENTO'!MRX36</f>
        <v>0</v>
      </c>
      <c r="MRW40" s="713">
        <f>'2-ORÇAMENTO'!MRW36</f>
        <v>0</v>
      </c>
      <c r="MRX40" s="714">
        <f>'2-ORÇAMENTO'!MRZ36</f>
        <v>0</v>
      </c>
      <c r="MRY40" s="713">
        <f>'2-ORÇAMENTO'!MRY36</f>
        <v>0</v>
      </c>
      <c r="MRZ40" s="714">
        <f>'2-ORÇAMENTO'!MSB36</f>
        <v>0</v>
      </c>
      <c r="MSA40" s="713">
        <f>'2-ORÇAMENTO'!MSA36</f>
        <v>0</v>
      </c>
      <c r="MSB40" s="714">
        <f>'2-ORÇAMENTO'!MSD36</f>
        <v>0</v>
      </c>
      <c r="MSC40" s="713">
        <f>'2-ORÇAMENTO'!MSC36</f>
        <v>0</v>
      </c>
      <c r="MSD40" s="714">
        <f>'2-ORÇAMENTO'!MSF36</f>
        <v>0</v>
      </c>
      <c r="MSE40" s="713">
        <f>'2-ORÇAMENTO'!MSE36</f>
        <v>0</v>
      </c>
      <c r="MSF40" s="714">
        <f>'2-ORÇAMENTO'!MSH36</f>
        <v>0</v>
      </c>
      <c r="MSG40" s="713">
        <f>'2-ORÇAMENTO'!MSG36</f>
        <v>0</v>
      </c>
      <c r="MSH40" s="714">
        <f>'2-ORÇAMENTO'!MSJ36</f>
        <v>0</v>
      </c>
      <c r="MSI40" s="713">
        <f>'2-ORÇAMENTO'!MSI36</f>
        <v>0</v>
      </c>
      <c r="MSJ40" s="714">
        <f>'2-ORÇAMENTO'!MSL36</f>
        <v>0</v>
      </c>
      <c r="MSK40" s="713">
        <f>'2-ORÇAMENTO'!MSK36</f>
        <v>0</v>
      </c>
      <c r="MSL40" s="714">
        <f>'2-ORÇAMENTO'!MSN36</f>
        <v>0</v>
      </c>
      <c r="MSM40" s="713">
        <f>'2-ORÇAMENTO'!MSM36</f>
        <v>0</v>
      </c>
      <c r="MSN40" s="714">
        <f>'2-ORÇAMENTO'!MSP36</f>
        <v>0</v>
      </c>
      <c r="MSO40" s="713">
        <f>'2-ORÇAMENTO'!MSO36</f>
        <v>0</v>
      </c>
      <c r="MSP40" s="714">
        <f>'2-ORÇAMENTO'!MSR36</f>
        <v>0</v>
      </c>
      <c r="MSQ40" s="713">
        <f>'2-ORÇAMENTO'!MSQ36</f>
        <v>0</v>
      </c>
      <c r="MSR40" s="714">
        <f>'2-ORÇAMENTO'!MST36</f>
        <v>0</v>
      </c>
      <c r="MSS40" s="713">
        <f>'2-ORÇAMENTO'!MSS36</f>
        <v>0</v>
      </c>
      <c r="MST40" s="714">
        <f>'2-ORÇAMENTO'!MSV36</f>
        <v>0</v>
      </c>
      <c r="MSU40" s="713">
        <f>'2-ORÇAMENTO'!MSU36</f>
        <v>0</v>
      </c>
      <c r="MSV40" s="714">
        <f>'2-ORÇAMENTO'!MSX36</f>
        <v>0</v>
      </c>
      <c r="MSW40" s="713">
        <f>'2-ORÇAMENTO'!MSW36</f>
        <v>0</v>
      </c>
      <c r="MSX40" s="714">
        <f>'2-ORÇAMENTO'!MSZ36</f>
        <v>0</v>
      </c>
      <c r="MSY40" s="713">
        <f>'2-ORÇAMENTO'!MSY36</f>
        <v>0</v>
      </c>
      <c r="MSZ40" s="714">
        <f>'2-ORÇAMENTO'!MTB36</f>
        <v>0</v>
      </c>
      <c r="MTA40" s="713">
        <f>'2-ORÇAMENTO'!MTA36</f>
        <v>0</v>
      </c>
      <c r="MTB40" s="714">
        <f>'2-ORÇAMENTO'!MTD36</f>
        <v>0</v>
      </c>
      <c r="MTC40" s="713">
        <f>'2-ORÇAMENTO'!MTC36</f>
        <v>0</v>
      </c>
      <c r="MTD40" s="714">
        <f>'2-ORÇAMENTO'!MTF36</f>
        <v>0</v>
      </c>
      <c r="MTE40" s="713">
        <f>'2-ORÇAMENTO'!MTE36</f>
        <v>0</v>
      </c>
      <c r="MTF40" s="714">
        <f>'2-ORÇAMENTO'!MTH36</f>
        <v>0</v>
      </c>
      <c r="MTG40" s="713">
        <f>'2-ORÇAMENTO'!MTG36</f>
        <v>0</v>
      </c>
      <c r="MTH40" s="714">
        <f>'2-ORÇAMENTO'!MTJ36</f>
        <v>0</v>
      </c>
      <c r="MTI40" s="713">
        <f>'2-ORÇAMENTO'!MTI36</f>
        <v>0</v>
      </c>
      <c r="MTJ40" s="714">
        <f>'2-ORÇAMENTO'!MTL36</f>
        <v>0</v>
      </c>
      <c r="MTK40" s="713">
        <f>'2-ORÇAMENTO'!MTK36</f>
        <v>0</v>
      </c>
      <c r="MTL40" s="714">
        <f>'2-ORÇAMENTO'!MTN36</f>
        <v>0</v>
      </c>
      <c r="MTM40" s="713">
        <f>'2-ORÇAMENTO'!MTM36</f>
        <v>0</v>
      </c>
      <c r="MTN40" s="714">
        <f>'2-ORÇAMENTO'!MTP36</f>
        <v>0</v>
      </c>
      <c r="MTO40" s="713">
        <f>'2-ORÇAMENTO'!MTO36</f>
        <v>0</v>
      </c>
      <c r="MTP40" s="714">
        <f>'2-ORÇAMENTO'!MTR36</f>
        <v>0</v>
      </c>
      <c r="MTQ40" s="713">
        <f>'2-ORÇAMENTO'!MTQ36</f>
        <v>0</v>
      </c>
      <c r="MTR40" s="714">
        <f>'2-ORÇAMENTO'!MTT36</f>
        <v>0</v>
      </c>
      <c r="MTS40" s="713">
        <f>'2-ORÇAMENTO'!MTS36</f>
        <v>0</v>
      </c>
      <c r="MTT40" s="714">
        <f>'2-ORÇAMENTO'!MTV36</f>
        <v>0</v>
      </c>
      <c r="MTU40" s="713">
        <f>'2-ORÇAMENTO'!MTU36</f>
        <v>0</v>
      </c>
      <c r="MTV40" s="714">
        <f>'2-ORÇAMENTO'!MTX36</f>
        <v>0</v>
      </c>
      <c r="MTW40" s="713">
        <f>'2-ORÇAMENTO'!MTW36</f>
        <v>0</v>
      </c>
      <c r="MTX40" s="714">
        <f>'2-ORÇAMENTO'!MTZ36</f>
        <v>0</v>
      </c>
      <c r="MTY40" s="713">
        <f>'2-ORÇAMENTO'!MTY36</f>
        <v>0</v>
      </c>
      <c r="MTZ40" s="714">
        <f>'2-ORÇAMENTO'!MUB36</f>
        <v>0</v>
      </c>
      <c r="MUA40" s="713">
        <f>'2-ORÇAMENTO'!MUA36</f>
        <v>0</v>
      </c>
      <c r="MUB40" s="714">
        <f>'2-ORÇAMENTO'!MUD36</f>
        <v>0</v>
      </c>
      <c r="MUC40" s="713">
        <f>'2-ORÇAMENTO'!MUC36</f>
        <v>0</v>
      </c>
      <c r="MUD40" s="714">
        <f>'2-ORÇAMENTO'!MUF36</f>
        <v>0</v>
      </c>
      <c r="MUE40" s="713">
        <f>'2-ORÇAMENTO'!MUE36</f>
        <v>0</v>
      </c>
      <c r="MUF40" s="714">
        <f>'2-ORÇAMENTO'!MUH36</f>
        <v>0</v>
      </c>
      <c r="MUG40" s="713">
        <f>'2-ORÇAMENTO'!MUG36</f>
        <v>0</v>
      </c>
      <c r="MUH40" s="714">
        <f>'2-ORÇAMENTO'!MUJ36</f>
        <v>0</v>
      </c>
      <c r="MUI40" s="713">
        <f>'2-ORÇAMENTO'!MUI36</f>
        <v>0</v>
      </c>
      <c r="MUJ40" s="714">
        <f>'2-ORÇAMENTO'!MUL36</f>
        <v>0</v>
      </c>
      <c r="MUK40" s="713">
        <f>'2-ORÇAMENTO'!MUK36</f>
        <v>0</v>
      </c>
      <c r="MUL40" s="714">
        <f>'2-ORÇAMENTO'!MUN36</f>
        <v>0</v>
      </c>
      <c r="MUM40" s="713">
        <f>'2-ORÇAMENTO'!MUM36</f>
        <v>0</v>
      </c>
      <c r="MUN40" s="714">
        <f>'2-ORÇAMENTO'!MUP36</f>
        <v>0</v>
      </c>
      <c r="MUO40" s="713">
        <f>'2-ORÇAMENTO'!MUO36</f>
        <v>0</v>
      </c>
      <c r="MUP40" s="714">
        <f>'2-ORÇAMENTO'!MUR36</f>
        <v>0</v>
      </c>
      <c r="MUQ40" s="713">
        <f>'2-ORÇAMENTO'!MUQ36</f>
        <v>0</v>
      </c>
      <c r="MUR40" s="714">
        <f>'2-ORÇAMENTO'!MUT36</f>
        <v>0</v>
      </c>
      <c r="MUS40" s="713">
        <f>'2-ORÇAMENTO'!MUS36</f>
        <v>0</v>
      </c>
      <c r="MUT40" s="714">
        <f>'2-ORÇAMENTO'!MUV36</f>
        <v>0</v>
      </c>
      <c r="MUU40" s="713">
        <f>'2-ORÇAMENTO'!MUU36</f>
        <v>0</v>
      </c>
      <c r="MUV40" s="714">
        <f>'2-ORÇAMENTO'!MUX36</f>
        <v>0</v>
      </c>
      <c r="MUW40" s="713">
        <f>'2-ORÇAMENTO'!MUW36</f>
        <v>0</v>
      </c>
      <c r="MUX40" s="714">
        <f>'2-ORÇAMENTO'!MUZ36</f>
        <v>0</v>
      </c>
      <c r="MUY40" s="713">
        <f>'2-ORÇAMENTO'!MUY36</f>
        <v>0</v>
      </c>
      <c r="MUZ40" s="714">
        <f>'2-ORÇAMENTO'!MVB36</f>
        <v>0</v>
      </c>
      <c r="MVA40" s="713">
        <f>'2-ORÇAMENTO'!MVA36</f>
        <v>0</v>
      </c>
      <c r="MVB40" s="714">
        <f>'2-ORÇAMENTO'!MVD36</f>
        <v>0</v>
      </c>
      <c r="MVC40" s="713">
        <f>'2-ORÇAMENTO'!MVC36</f>
        <v>0</v>
      </c>
      <c r="MVD40" s="714">
        <f>'2-ORÇAMENTO'!MVF36</f>
        <v>0</v>
      </c>
      <c r="MVE40" s="713">
        <f>'2-ORÇAMENTO'!MVE36</f>
        <v>0</v>
      </c>
      <c r="MVF40" s="714">
        <f>'2-ORÇAMENTO'!MVH36</f>
        <v>0</v>
      </c>
      <c r="MVG40" s="713">
        <f>'2-ORÇAMENTO'!MVG36</f>
        <v>0</v>
      </c>
      <c r="MVH40" s="714">
        <f>'2-ORÇAMENTO'!MVJ36</f>
        <v>0</v>
      </c>
      <c r="MVI40" s="713">
        <f>'2-ORÇAMENTO'!MVI36</f>
        <v>0</v>
      </c>
      <c r="MVJ40" s="714">
        <f>'2-ORÇAMENTO'!MVL36</f>
        <v>0</v>
      </c>
      <c r="MVK40" s="713">
        <f>'2-ORÇAMENTO'!MVK36</f>
        <v>0</v>
      </c>
      <c r="MVL40" s="714">
        <f>'2-ORÇAMENTO'!MVN36</f>
        <v>0</v>
      </c>
      <c r="MVM40" s="713">
        <f>'2-ORÇAMENTO'!MVM36</f>
        <v>0</v>
      </c>
      <c r="MVN40" s="714">
        <f>'2-ORÇAMENTO'!MVP36</f>
        <v>0</v>
      </c>
      <c r="MVO40" s="713">
        <f>'2-ORÇAMENTO'!MVO36</f>
        <v>0</v>
      </c>
      <c r="MVP40" s="714">
        <f>'2-ORÇAMENTO'!MVR36</f>
        <v>0</v>
      </c>
      <c r="MVQ40" s="713">
        <f>'2-ORÇAMENTO'!MVQ36</f>
        <v>0</v>
      </c>
      <c r="MVR40" s="714">
        <f>'2-ORÇAMENTO'!MVT36</f>
        <v>0</v>
      </c>
      <c r="MVS40" s="713">
        <f>'2-ORÇAMENTO'!MVS36</f>
        <v>0</v>
      </c>
      <c r="MVT40" s="714">
        <f>'2-ORÇAMENTO'!MVV36</f>
        <v>0</v>
      </c>
      <c r="MVU40" s="713">
        <f>'2-ORÇAMENTO'!MVU36</f>
        <v>0</v>
      </c>
      <c r="MVV40" s="714">
        <f>'2-ORÇAMENTO'!MVX36</f>
        <v>0</v>
      </c>
      <c r="MVW40" s="713">
        <f>'2-ORÇAMENTO'!MVW36</f>
        <v>0</v>
      </c>
      <c r="MVX40" s="714">
        <f>'2-ORÇAMENTO'!MVZ36</f>
        <v>0</v>
      </c>
      <c r="MVY40" s="713">
        <f>'2-ORÇAMENTO'!MVY36</f>
        <v>0</v>
      </c>
      <c r="MVZ40" s="714">
        <f>'2-ORÇAMENTO'!MWB36</f>
        <v>0</v>
      </c>
      <c r="MWA40" s="713">
        <f>'2-ORÇAMENTO'!MWA36</f>
        <v>0</v>
      </c>
      <c r="MWB40" s="714">
        <f>'2-ORÇAMENTO'!MWD36</f>
        <v>0</v>
      </c>
      <c r="MWC40" s="713">
        <f>'2-ORÇAMENTO'!MWC36</f>
        <v>0</v>
      </c>
      <c r="MWD40" s="714">
        <f>'2-ORÇAMENTO'!MWF36</f>
        <v>0</v>
      </c>
      <c r="MWE40" s="713">
        <f>'2-ORÇAMENTO'!MWE36</f>
        <v>0</v>
      </c>
      <c r="MWF40" s="714">
        <f>'2-ORÇAMENTO'!MWH36</f>
        <v>0</v>
      </c>
      <c r="MWG40" s="713">
        <f>'2-ORÇAMENTO'!MWG36</f>
        <v>0</v>
      </c>
      <c r="MWH40" s="714">
        <f>'2-ORÇAMENTO'!MWJ36</f>
        <v>0</v>
      </c>
      <c r="MWI40" s="713">
        <f>'2-ORÇAMENTO'!MWI36</f>
        <v>0</v>
      </c>
      <c r="MWJ40" s="714">
        <f>'2-ORÇAMENTO'!MWL36</f>
        <v>0</v>
      </c>
      <c r="MWK40" s="713">
        <f>'2-ORÇAMENTO'!MWK36</f>
        <v>0</v>
      </c>
      <c r="MWL40" s="714">
        <f>'2-ORÇAMENTO'!MWN36</f>
        <v>0</v>
      </c>
      <c r="MWM40" s="713">
        <f>'2-ORÇAMENTO'!MWM36</f>
        <v>0</v>
      </c>
      <c r="MWN40" s="714">
        <f>'2-ORÇAMENTO'!MWP36</f>
        <v>0</v>
      </c>
      <c r="MWO40" s="713">
        <f>'2-ORÇAMENTO'!MWO36</f>
        <v>0</v>
      </c>
      <c r="MWP40" s="714">
        <f>'2-ORÇAMENTO'!MWR36</f>
        <v>0</v>
      </c>
      <c r="MWQ40" s="713">
        <f>'2-ORÇAMENTO'!MWQ36</f>
        <v>0</v>
      </c>
      <c r="MWR40" s="714">
        <f>'2-ORÇAMENTO'!MWT36</f>
        <v>0</v>
      </c>
      <c r="MWS40" s="713">
        <f>'2-ORÇAMENTO'!MWS36</f>
        <v>0</v>
      </c>
      <c r="MWT40" s="714">
        <f>'2-ORÇAMENTO'!MWV36</f>
        <v>0</v>
      </c>
      <c r="MWU40" s="713">
        <f>'2-ORÇAMENTO'!MWU36</f>
        <v>0</v>
      </c>
      <c r="MWV40" s="714">
        <f>'2-ORÇAMENTO'!MWX36</f>
        <v>0</v>
      </c>
      <c r="MWW40" s="713">
        <f>'2-ORÇAMENTO'!MWW36</f>
        <v>0</v>
      </c>
      <c r="MWX40" s="714">
        <f>'2-ORÇAMENTO'!MWZ36</f>
        <v>0</v>
      </c>
      <c r="MWY40" s="713">
        <f>'2-ORÇAMENTO'!MWY36</f>
        <v>0</v>
      </c>
      <c r="MWZ40" s="714">
        <f>'2-ORÇAMENTO'!MXB36</f>
        <v>0</v>
      </c>
      <c r="MXA40" s="713">
        <f>'2-ORÇAMENTO'!MXA36</f>
        <v>0</v>
      </c>
      <c r="MXB40" s="714">
        <f>'2-ORÇAMENTO'!MXD36</f>
        <v>0</v>
      </c>
      <c r="MXC40" s="713">
        <f>'2-ORÇAMENTO'!MXC36</f>
        <v>0</v>
      </c>
      <c r="MXD40" s="714">
        <f>'2-ORÇAMENTO'!MXF36</f>
        <v>0</v>
      </c>
      <c r="MXE40" s="713">
        <f>'2-ORÇAMENTO'!MXE36</f>
        <v>0</v>
      </c>
      <c r="MXF40" s="714">
        <f>'2-ORÇAMENTO'!MXH36</f>
        <v>0</v>
      </c>
      <c r="MXG40" s="713">
        <f>'2-ORÇAMENTO'!MXG36</f>
        <v>0</v>
      </c>
      <c r="MXH40" s="714">
        <f>'2-ORÇAMENTO'!MXJ36</f>
        <v>0</v>
      </c>
      <c r="MXI40" s="713">
        <f>'2-ORÇAMENTO'!MXI36</f>
        <v>0</v>
      </c>
      <c r="MXJ40" s="714">
        <f>'2-ORÇAMENTO'!MXL36</f>
        <v>0</v>
      </c>
      <c r="MXK40" s="713">
        <f>'2-ORÇAMENTO'!MXK36</f>
        <v>0</v>
      </c>
      <c r="MXL40" s="714">
        <f>'2-ORÇAMENTO'!MXN36</f>
        <v>0</v>
      </c>
      <c r="MXM40" s="713">
        <f>'2-ORÇAMENTO'!MXM36</f>
        <v>0</v>
      </c>
      <c r="MXN40" s="714">
        <f>'2-ORÇAMENTO'!MXP36</f>
        <v>0</v>
      </c>
      <c r="MXO40" s="713">
        <f>'2-ORÇAMENTO'!MXO36</f>
        <v>0</v>
      </c>
      <c r="MXP40" s="714">
        <f>'2-ORÇAMENTO'!MXR36</f>
        <v>0</v>
      </c>
      <c r="MXQ40" s="713">
        <f>'2-ORÇAMENTO'!MXQ36</f>
        <v>0</v>
      </c>
      <c r="MXR40" s="714">
        <f>'2-ORÇAMENTO'!MXT36</f>
        <v>0</v>
      </c>
      <c r="MXS40" s="713">
        <f>'2-ORÇAMENTO'!MXS36</f>
        <v>0</v>
      </c>
      <c r="MXT40" s="714">
        <f>'2-ORÇAMENTO'!MXV36</f>
        <v>0</v>
      </c>
      <c r="MXU40" s="713">
        <f>'2-ORÇAMENTO'!MXU36</f>
        <v>0</v>
      </c>
      <c r="MXV40" s="714">
        <f>'2-ORÇAMENTO'!MXX36</f>
        <v>0</v>
      </c>
      <c r="MXW40" s="713">
        <f>'2-ORÇAMENTO'!MXW36</f>
        <v>0</v>
      </c>
      <c r="MXX40" s="714">
        <f>'2-ORÇAMENTO'!MXZ36</f>
        <v>0</v>
      </c>
      <c r="MXY40" s="713">
        <f>'2-ORÇAMENTO'!MXY36</f>
        <v>0</v>
      </c>
      <c r="MXZ40" s="714">
        <f>'2-ORÇAMENTO'!MYB36</f>
        <v>0</v>
      </c>
      <c r="MYA40" s="713">
        <f>'2-ORÇAMENTO'!MYA36</f>
        <v>0</v>
      </c>
      <c r="MYB40" s="714">
        <f>'2-ORÇAMENTO'!MYD36</f>
        <v>0</v>
      </c>
      <c r="MYC40" s="713">
        <f>'2-ORÇAMENTO'!MYC36</f>
        <v>0</v>
      </c>
      <c r="MYD40" s="714">
        <f>'2-ORÇAMENTO'!MYF36</f>
        <v>0</v>
      </c>
      <c r="MYE40" s="713">
        <f>'2-ORÇAMENTO'!MYE36</f>
        <v>0</v>
      </c>
      <c r="MYF40" s="714">
        <f>'2-ORÇAMENTO'!MYH36</f>
        <v>0</v>
      </c>
      <c r="MYG40" s="713">
        <f>'2-ORÇAMENTO'!MYG36</f>
        <v>0</v>
      </c>
      <c r="MYH40" s="714">
        <f>'2-ORÇAMENTO'!MYJ36</f>
        <v>0</v>
      </c>
      <c r="MYI40" s="713">
        <f>'2-ORÇAMENTO'!MYI36</f>
        <v>0</v>
      </c>
      <c r="MYJ40" s="714">
        <f>'2-ORÇAMENTO'!MYL36</f>
        <v>0</v>
      </c>
      <c r="MYK40" s="713">
        <f>'2-ORÇAMENTO'!MYK36</f>
        <v>0</v>
      </c>
      <c r="MYL40" s="714">
        <f>'2-ORÇAMENTO'!MYN36</f>
        <v>0</v>
      </c>
      <c r="MYM40" s="713">
        <f>'2-ORÇAMENTO'!MYM36</f>
        <v>0</v>
      </c>
      <c r="MYN40" s="714">
        <f>'2-ORÇAMENTO'!MYP36</f>
        <v>0</v>
      </c>
      <c r="MYO40" s="713">
        <f>'2-ORÇAMENTO'!MYO36</f>
        <v>0</v>
      </c>
      <c r="MYP40" s="714">
        <f>'2-ORÇAMENTO'!MYR36</f>
        <v>0</v>
      </c>
      <c r="MYQ40" s="713">
        <f>'2-ORÇAMENTO'!MYQ36</f>
        <v>0</v>
      </c>
      <c r="MYR40" s="714">
        <f>'2-ORÇAMENTO'!MYT36</f>
        <v>0</v>
      </c>
      <c r="MYS40" s="713">
        <f>'2-ORÇAMENTO'!MYS36</f>
        <v>0</v>
      </c>
      <c r="MYT40" s="714">
        <f>'2-ORÇAMENTO'!MYV36</f>
        <v>0</v>
      </c>
      <c r="MYU40" s="713">
        <f>'2-ORÇAMENTO'!MYU36</f>
        <v>0</v>
      </c>
      <c r="MYV40" s="714">
        <f>'2-ORÇAMENTO'!MYX36</f>
        <v>0</v>
      </c>
      <c r="MYW40" s="713">
        <f>'2-ORÇAMENTO'!MYW36</f>
        <v>0</v>
      </c>
      <c r="MYX40" s="714">
        <f>'2-ORÇAMENTO'!MYZ36</f>
        <v>0</v>
      </c>
      <c r="MYY40" s="713">
        <f>'2-ORÇAMENTO'!MYY36</f>
        <v>0</v>
      </c>
      <c r="MYZ40" s="714">
        <f>'2-ORÇAMENTO'!MZB36</f>
        <v>0</v>
      </c>
      <c r="MZA40" s="713">
        <f>'2-ORÇAMENTO'!MZA36</f>
        <v>0</v>
      </c>
      <c r="MZB40" s="714">
        <f>'2-ORÇAMENTO'!MZD36</f>
        <v>0</v>
      </c>
      <c r="MZC40" s="713">
        <f>'2-ORÇAMENTO'!MZC36</f>
        <v>0</v>
      </c>
      <c r="MZD40" s="714">
        <f>'2-ORÇAMENTO'!MZF36</f>
        <v>0</v>
      </c>
      <c r="MZE40" s="713">
        <f>'2-ORÇAMENTO'!MZE36</f>
        <v>0</v>
      </c>
      <c r="MZF40" s="714">
        <f>'2-ORÇAMENTO'!MZH36</f>
        <v>0</v>
      </c>
      <c r="MZG40" s="713">
        <f>'2-ORÇAMENTO'!MZG36</f>
        <v>0</v>
      </c>
      <c r="MZH40" s="714">
        <f>'2-ORÇAMENTO'!MZJ36</f>
        <v>0</v>
      </c>
      <c r="MZI40" s="713">
        <f>'2-ORÇAMENTO'!MZI36</f>
        <v>0</v>
      </c>
      <c r="MZJ40" s="714">
        <f>'2-ORÇAMENTO'!MZL36</f>
        <v>0</v>
      </c>
      <c r="MZK40" s="713">
        <f>'2-ORÇAMENTO'!MZK36</f>
        <v>0</v>
      </c>
      <c r="MZL40" s="714">
        <f>'2-ORÇAMENTO'!MZN36</f>
        <v>0</v>
      </c>
      <c r="MZM40" s="713">
        <f>'2-ORÇAMENTO'!MZM36</f>
        <v>0</v>
      </c>
      <c r="MZN40" s="714">
        <f>'2-ORÇAMENTO'!MZP36</f>
        <v>0</v>
      </c>
      <c r="MZO40" s="713">
        <f>'2-ORÇAMENTO'!MZO36</f>
        <v>0</v>
      </c>
      <c r="MZP40" s="714">
        <f>'2-ORÇAMENTO'!MZR36</f>
        <v>0</v>
      </c>
      <c r="MZQ40" s="713">
        <f>'2-ORÇAMENTO'!MZQ36</f>
        <v>0</v>
      </c>
      <c r="MZR40" s="714">
        <f>'2-ORÇAMENTO'!MZT36</f>
        <v>0</v>
      </c>
      <c r="MZS40" s="713">
        <f>'2-ORÇAMENTO'!MZS36</f>
        <v>0</v>
      </c>
      <c r="MZT40" s="714">
        <f>'2-ORÇAMENTO'!MZV36</f>
        <v>0</v>
      </c>
      <c r="MZU40" s="713">
        <f>'2-ORÇAMENTO'!MZU36</f>
        <v>0</v>
      </c>
      <c r="MZV40" s="714">
        <f>'2-ORÇAMENTO'!MZX36</f>
        <v>0</v>
      </c>
      <c r="MZW40" s="713">
        <f>'2-ORÇAMENTO'!MZW36</f>
        <v>0</v>
      </c>
      <c r="MZX40" s="714">
        <f>'2-ORÇAMENTO'!MZZ36</f>
        <v>0</v>
      </c>
      <c r="MZY40" s="713">
        <f>'2-ORÇAMENTO'!MZY36</f>
        <v>0</v>
      </c>
      <c r="MZZ40" s="714">
        <f>'2-ORÇAMENTO'!NAB36</f>
        <v>0</v>
      </c>
      <c r="NAA40" s="713">
        <f>'2-ORÇAMENTO'!NAA36</f>
        <v>0</v>
      </c>
      <c r="NAB40" s="714">
        <f>'2-ORÇAMENTO'!NAD36</f>
        <v>0</v>
      </c>
      <c r="NAC40" s="713">
        <f>'2-ORÇAMENTO'!NAC36</f>
        <v>0</v>
      </c>
      <c r="NAD40" s="714">
        <f>'2-ORÇAMENTO'!NAF36</f>
        <v>0</v>
      </c>
      <c r="NAE40" s="713">
        <f>'2-ORÇAMENTO'!NAE36</f>
        <v>0</v>
      </c>
      <c r="NAF40" s="714">
        <f>'2-ORÇAMENTO'!NAH36</f>
        <v>0</v>
      </c>
      <c r="NAG40" s="713">
        <f>'2-ORÇAMENTO'!NAG36</f>
        <v>0</v>
      </c>
      <c r="NAH40" s="714">
        <f>'2-ORÇAMENTO'!NAJ36</f>
        <v>0</v>
      </c>
      <c r="NAI40" s="713">
        <f>'2-ORÇAMENTO'!NAI36</f>
        <v>0</v>
      </c>
      <c r="NAJ40" s="714">
        <f>'2-ORÇAMENTO'!NAL36</f>
        <v>0</v>
      </c>
      <c r="NAK40" s="713">
        <f>'2-ORÇAMENTO'!NAK36</f>
        <v>0</v>
      </c>
      <c r="NAL40" s="714">
        <f>'2-ORÇAMENTO'!NAN36</f>
        <v>0</v>
      </c>
      <c r="NAM40" s="713">
        <f>'2-ORÇAMENTO'!NAM36</f>
        <v>0</v>
      </c>
      <c r="NAN40" s="714">
        <f>'2-ORÇAMENTO'!NAP36</f>
        <v>0</v>
      </c>
      <c r="NAO40" s="713">
        <f>'2-ORÇAMENTO'!NAO36</f>
        <v>0</v>
      </c>
      <c r="NAP40" s="714">
        <f>'2-ORÇAMENTO'!NAR36</f>
        <v>0</v>
      </c>
      <c r="NAQ40" s="713">
        <f>'2-ORÇAMENTO'!NAQ36</f>
        <v>0</v>
      </c>
      <c r="NAR40" s="714">
        <f>'2-ORÇAMENTO'!NAT36</f>
        <v>0</v>
      </c>
      <c r="NAS40" s="713">
        <f>'2-ORÇAMENTO'!NAS36</f>
        <v>0</v>
      </c>
      <c r="NAT40" s="714">
        <f>'2-ORÇAMENTO'!NAV36</f>
        <v>0</v>
      </c>
      <c r="NAU40" s="713">
        <f>'2-ORÇAMENTO'!NAU36</f>
        <v>0</v>
      </c>
      <c r="NAV40" s="714">
        <f>'2-ORÇAMENTO'!NAX36</f>
        <v>0</v>
      </c>
      <c r="NAW40" s="713">
        <f>'2-ORÇAMENTO'!NAW36</f>
        <v>0</v>
      </c>
      <c r="NAX40" s="714">
        <f>'2-ORÇAMENTO'!NAZ36</f>
        <v>0</v>
      </c>
      <c r="NAY40" s="713">
        <f>'2-ORÇAMENTO'!NAY36</f>
        <v>0</v>
      </c>
      <c r="NAZ40" s="714">
        <f>'2-ORÇAMENTO'!NBB36</f>
        <v>0</v>
      </c>
      <c r="NBA40" s="713">
        <f>'2-ORÇAMENTO'!NBA36</f>
        <v>0</v>
      </c>
      <c r="NBB40" s="714">
        <f>'2-ORÇAMENTO'!NBD36</f>
        <v>0</v>
      </c>
      <c r="NBC40" s="713">
        <f>'2-ORÇAMENTO'!NBC36</f>
        <v>0</v>
      </c>
      <c r="NBD40" s="714">
        <f>'2-ORÇAMENTO'!NBF36</f>
        <v>0</v>
      </c>
      <c r="NBE40" s="713">
        <f>'2-ORÇAMENTO'!NBE36</f>
        <v>0</v>
      </c>
      <c r="NBF40" s="714">
        <f>'2-ORÇAMENTO'!NBH36</f>
        <v>0</v>
      </c>
      <c r="NBG40" s="713">
        <f>'2-ORÇAMENTO'!NBG36</f>
        <v>0</v>
      </c>
      <c r="NBH40" s="714">
        <f>'2-ORÇAMENTO'!NBJ36</f>
        <v>0</v>
      </c>
      <c r="NBI40" s="713">
        <f>'2-ORÇAMENTO'!NBI36</f>
        <v>0</v>
      </c>
      <c r="NBJ40" s="714">
        <f>'2-ORÇAMENTO'!NBL36</f>
        <v>0</v>
      </c>
      <c r="NBK40" s="713">
        <f>'2-ORÇAMENTO'!NBK36</f>
        <v>0</v>
      </c>
      <c r="NBL40" s="714">
        <f>'2-ORÇAMENTO'!NBN36</f>
        <v>0</v>
      </c>
      <c r="NBM40" s="713">
        <f>'2-ORÇAMENTO'!NBM36</f>
        <v>0</v>
      </c>
      <c r="NBN40" s="714">
        <f>'2-ORÇAMENTO'!NBP36</f>
        <v>0</v>
      </c>
      <c r="NBO40" s="713">
        <f>'2-ORÇAMENTO'!NBO36</f>
        <v>0</v>
      </c>
      <c r="NBP40" s="714">
        <f>'2-ORÇAMENTO'!NBR36</f>
        <v>0</v>
      </c>
      <c r="NBQ40" s="713">
        <f>'2-ORÇAMENTO'!NBQ36</f>
        <v>0</v>
      </c>
      <c r="NBR40" s="714">
        <f>'2-ORÇAMENTO'!NBT36</f>
        <v>0</v>
      </c>
      <c r="NBS40" s="713">
        <f>'2-ORÇAMENTO'!NBS36</f>
        <v>0</v>
      </c>
      <c r="NBT40" s="714">
        <f>'2-ORÇAMENTO'!NBV36</f>
        <v>0</v>
      </c>
      <c r="NBU40" s="713">
        <f>'2-ORÇAMENTO'!NBU36</f>
        <v>0</v>
      </c>
      <c r="NBV40" s="714">
        <f>'2-ORÇAMENTO'!NBX36</f>
        <v>0</v>
      </c>
      <c r="NBW40" s="713">
        <f>'2-ORÇAMENTO'!NBW36</f>
        <v>0</v>
      </c>
      <c r="NBX40" s="714">
        <f>'2-ORÇAMENTO'!NBZ36</f>
        <v>0</v>
      </c>
      <c r="NBY40" s="713">
        <f>'2-ORÇAMENTO'!NBY36</f>
        <v>0</v>
      </c>
      <c r="NBZ40" s="714">
        <f>'2-ORÇAMENTO'!NCB36</f>
        <v>0</v>
      </c>
      <c r="NCA40" s="713">
        <f>'2-ORÇAMENTO'!NCA36</f>
        <v>0</v>
      </c>
      <c r="NCB40" s="714">
        <f>'2-ORÇAMENTO'!NCD36</f>
        <v>0</v>
      </c>
      <c r="NCC40" s="713">
        <f>'2-ORÇAMENTO'!NCC36</f>
        <v>0</v>
      </c>
      <c r="NCD40" s="714">
        <f>'2-ORÇAMENTO'!NCF36</f>
        <v>0</v>
      </c>
      <c r="NCE40" s="713">
        <f>'2-ORÇAMENTO'!NCE36</f>
        <v>0</v>
      </c>
      <c r="NCF40" s="714">
        <f>'2-ORÇAMENTO'!NCH36</f>
        <v>0</v>
      </c>
      <c r="NCG40" s="713">
        <f>'2-ORÇAMENTO'!NCG36</f>
        <v>0</v>
      </c>
      <c r="NCH40" s="714">
        <f>'2-ORÇAMENTO'!NCJ36</f>
        <v>0</v>
      </c>
      <c r="NCI40" s="713">
        <f>'2-ORÇAMENTO'!NCI36</f>
        <v>0</v>
      </c>
      <c r="NCJ40" s="714">
        <f>'2-ORÇAMENTO'!NCL36</f>
        <v>0</v>
      </c>
      <c r="NCK40" s="713">
        <f>'2-ORÇAMENTO'!NCK36</f>
        <v>0</v>
      </c>
      <c r="NCL40" s="714">
        <f>'2-ORÇAMENTO'!NCN36</f>
        <v>0</v>
      </c>
      <c r="NCM40" s="713">
        <f>'2-ORÇAMENTO'!NCM36</f>
        <v>0</v>
      </c>
      <c r="NCN40" s="714">
        <f>'2-ORÇAMENTO'!NCP36</f>
        <v>0</v>
      </c>
      <c r="NCO40" s="713">
        <f>'2-ORÇAMENTO'!NCO36</f>
        <v>0</v>
      </c>
      <c r="NCP40" s="714">
        <f>'2-ORÇAMENTO'!NCR36</f>
        <v>0</v>
      </c>
      <c r="NCQ40" s="713">
        <f>'2-ORÇAMENTO'!NCQ36</f>
        <v>0</v>
      </c>
      <c r="NCR40" s="714">
        <f>'2-ORÇAMENTO'!NCT36</f>
        <v>0</v>
      </c>
      <c r="NCS40" s="713">
        <f>'2-ORÇAMENTO'!NCS36</f>
        <v>0</v>
      </c>
      <c r="NCT40" s="714">
        <f>'2-ORÇAMENTO'!NCV36</f>
        <v>0</v>
      </c>
      <c r="NCU40" s="713">
        <f>'2-ORÇAMENTO'!NCU36</f>
        <v>0</v>
      </c>
      <c r="NCV40" s="714">
        <f>'2-ORÇAMENTO'!NCX36</f>
        <v>0</v>
      </c>
      <c r="NCW40" s="713">
        <f>'2-ORÇAMENTO'!NCW36</f>
        <v>0</v>
      </c>
      <c r="NCX40" s="714">
        <f>'2-ORÇAMENTO'!NCZ36</f>
        <v>0</v>
      </c>
      <c r="NCY40" s="713">
        <f>'2-ORÇAMENTO'!NCY36</f>
        <v>0</v>
      </c>
      <c r="NCZ40" s="714">
        <f>'2-ORÇAMENTO'!NDB36</f>
        <v>0</v>
      </c>
      <c r="NDA40" s="713">
        <f>'2-ORÇAMENTO'!NDA36</f>
        <v>0</v>
      </c>
      <c r="NDB40" s="714">
        <f>'2-ORÇAMENTO'!NDD36</f>
        <v>0</v>
      </c>
      <c r="NDC40" s="713">
        <f>'2-ORÇAMENTO'!NDC36</f>
        <v>0</v>
      </c>
      <c r="NDD40" s="714">
        <f>'2-ORÇAMENTO'!NDF36</f>
        <v>0</v>
      </c>
      <c r="NDE40" s="713">
        <f>'2-ORÇAMENTO'!NDE36</f>
        <v>0</v>
      </c>
      <c r="NDF40" s="714">
        <f>'2-ORÇAMENTO'!NDH36</f>
        <v>0</v>
      </c>
      <c r="NDG40" s="713">
        <f>'2-ORÇAMENTO'!NDG36</f>
        <v>0</v>
      </c>
      <c r="NDH40" s="714">
        <f>'2-ORÇAMENTO'!NDJ36</f>
        <v>0</v>
      </c>
      <c r="NDI40" s="713">
        <f>'2-ORÇAMENTO'!NDI36</f>
        <v>0</v>
      </c>
      <c r="NDJ40" s="714">
        <f>'2-ORÇAMENTO'!NDL36</f>
        <v>0</v>
      </c>
      <c r="NDK40" s="713">
        <f>'2-ORÇAMENTO'!NDK36</f>
        <v>0</v>
      </c>
      <c r="NDL40" s="714">
        <f>'2-ORÇAMENTO'!NDN36</f>
        <v>0</v>
      </c>
      <c r="NDM40" s="713">
        <f>'2-ORÇAMENTO'!NDM36</f>
        <v>0</v>
      </c>
      <c r="NDN40" s="714">
        <f>'2-ORÇAMENTO'!NDP36</f>
        <v>0</v>
      </c>
      <c r="NDO40" s="713">
        <f>'2-ORÇAMENTO'!NDO36</f>
        <v>0</v>
      </c>
      <c r="NDP40" s="714">
        <f>'2-ORÇAMENTO'!NDR36</f>
        <v>0</v>
      </c>
      <c r="NDQ40" s="713">
        <f>'2-ORÇAMENTO'!NDQ36</f>
        <v>0</v>
      </c>
      <c r="NDR40" s="714">
        <f>'2-ORÇAMENTO'!NDT36</f>
        <v>0</v>
      </c>
      <c r="NDS40" s="713">
        <f>'2-ORÇAMENTO'!NDS36</f>
        <v>0</v>
      </c>
      <c r="NDT40" s="714">
        <f>'2-ORÇAMENTO'!NDV36</f>
        <v>0</v>
      </c>
      <c r="NDU40" s="713">
        <f>'2-ORÇAMENTO'!NDU36</f>
        <v>0</v>
      </c>
      <c r="NDV40" s="714">
        <f>'2-ORÇAMENTO'!NDX36</f>
        <v>0</v>
      </c>
      <c r="NDW40" s="713">
        <f>'2-ORÇAMENTO'!NDW36</f>
        <v>0</v>
      </c>
      <c r="NDX40" s="714">
        <f>'2-ORÇAMENTO'!NDZ36</f>
        <v>0</v>
      </c>
      <c r="NDY40" s="713">
        <f>'2-ORÇAMENTO'!NDY36</f>
        <v>0</v>
      </c>
      <c r="NDZ40" s="714">
        <f>'2-ORÇAMENTO'!NEB36</f>
        <v>0</v>
      </c>
      <c r="NEA40" s="713">
        <f>'2-ORÇAMENTO'!NEA36</f>
        <v>0</v>
      </c>
      <c r="NEB40" s="714">
        <f>'2-ORÇAMENTO'!NED36</f>
        <v>0</v>
      </c>
      <c r="NEC40" s="713">
        <f>'2-ORÇAMENTO'!NEC36</f>
        <v>0</v>
      </c>
      <c r="NED40" s="714">
        <f>'2-ORÇAMENTO'!NEF36</f>
        <v>0</v>
      </c>
      <c r="NEE40" s="713">
        <f>'2-ORÇAMENTO'!NEE36</f>
        <v>0</v>
      </c>
      <c r="NEF40" s="714">
        <f>'2-ORÇAMENTO'!NEH36</f>
        <v>0</v>
      </c>
      <c r="NEG40" s="713">
        <f>'2-ORÇAMENTO'!NEG36</f>
        <v>0</v>
      </c>
      <c r="NEH40" s="714">
        <f>'2-ORÇAMENTO'!NEJ36</f>
        <v>0</v>
      </c>
      <c r="NEI40" s="713">
        <f>'2-ORÇAMENTO'!NEI36</f>
        <v>0</v>
      </c>
      <c r="NEJ40" s="714">
        <f>'2-ORÇAMENTO'!NEL36</f>
        <v>0</v>
      </c>
      <c r="NEK40" s="713">
        <f>'2-ORÇAMENTO'!NEK36</f>
        <v>0</v>
      </c>
      <c r="NEL40" s="714">
        <f>'2-ORÇAMENTO'!NEN36</f>
        <v>0</v>
      </c>
      <c r="NEM40" s="713">
        <f>'2-ORÇAMENTO'!NEM36</f>
        <v>0</v>
      </c>
      <c r="NEN40" s="714">
        <f>'2-ORÇAMENTO'!NEP36</f>
        <v>0</v>
      </c>
      <c r="NEO40" s="713">
        <f>'2-ORÇAMENTO'!NEO36</f>
        <v>0</v>
      </c>
      <c r="NEP40" s="714">
        <f>'2-ORÇAMENTO'!NER36</f>
        <v>0</v>
      </c>
      <c r="NEQ40" s="713">
        <f>'2-ORÇAMENTO'!NEQ36</f>
        <v>0</v>
      </c>
      <c r="NER40" s="714">
        <f>'2-ORÇAMENTO'!NET36</f>
        <v>0</v>
      </c>
      <c r="NES40" s="713">
        <f>'2-ORÇAMENTO'!NES36</f>
        <v>0</v>
      </c>
      <c r="NET40" s="714">
        <f>'2-ORÇAMENTO'!NEV36</f>
        <v>0</v>
      </c>
      <c r="NEU40" s="713">
        <f>'2-ORÇAMENTO'!NEU36</f>
        <v>0</v>
      </c>
      <c r="NEV40" s="714">
        <f>'2-ORÇAMENTO'!NEX36</f>
        <v>0</v>
      </c>
      <c r="NEW40" s="713">
        <f>'2-ORÇAMENTO'!NEW36</f>
        <v>0</v>
      </c>
      <c r="NEX40" s="714">
        <f>'2-ORÇAMENTO'!NEZ36</f>
        <v>0</v>
      </c>
      <c r="NEY40" s="713">
        <f>'2-ORÇAMENTO'!NEY36</f>
        <v>0</v>
      </c>
      <c r="NEZ40" s="714">
        <f>'2-ORÇAMENTO'!NFB36</f>
        <v>0</v>
      </c>
      <c r="NFA40" s="713">
        <f>'2-ORÇAMENTO'!NFA36</f>
        <v>0</v>
      </c>
      <c r="NFB40" s="714">
        <f>'2-ORÇAMENTO'!NFD36</f>
        <v>0</v>
      </c>
      <c r="NFC40" s="713">
        <f>'2-ORÇAMENTO'!NFC36</f>
        <v>0</v>
      </c>
      <c r="NFD40" s="714">
        <f>'2-ORÇAMENTO'!NFF36</f>
        <v>0</v>
      </c>
      <c r="NFE40" s="713">
        <f>'2-ORÇAMENTO'!NFE36</f>
        <v>0</v>
      </c>
      <c r="NFF40" s="714">
        <f>'2-ORÇAMENTO'!NFH36</f>
        <v>0</v>
      </c>
      <c r="NFG40" s="713">
        <f>'2-ORÇAMENTO'!NFG36</f>
        <v>0</v>
      </c>
      <c r="NFH40" s="714">
        <f>'2-ORÇAMENTO'!NFJ36</f>
        <v>0</v>
      </c>
      <c r="NFI40" s="713">
        <f>'2-ORÇAMENTO'!NFI36</f>
        <v>0</v>
      </c>
      <c r="NFJ40" s="714">
        <f>'2-ORÇAMENTO'!NFL36</f>
        <v>0</v>
      </c>
      <c r="NFK40" s="713">
        <f>'2-ORÇAMENTO'!NFK36</f>
        <v>0</v>
      </c>
      <c r="NFL40" s="714">
        <f>'2-ORÇAMENTO'!NFN36</f>
        <v>0</v>
      </c>
      <c r="NFM40" s="713">
        <f>'2-ORÇAMENTO'!NFM36</f>
        <v>0</v>
      </c>
      <c r="NFN40" s="714">
        <f>'2-ORÇAMENTO'!NFP36</f>
        <v>0</v>
      </c>
      <c r="NFO40" s="713">
        <f>'2-ORÇAMENTO'!NFO36</f>
        <v>0</v>
      </c>
      <c r="NFP40" s="714">
        <f>'2-ORÇAMENTO'!NFR36</f>
        <v>0</v>
      </c>
      <c r="NFQ40" s="713">
        <f>'2-ORÇAMENTO'!NFQ36</f>
        <v>0</v>
      </c>
      <c r="NFR40" s="714">
        <f>'2-ORÇAMENTO'!NFT36</f>
        <v>0</v>
      </c>
      <c r="NFS40" s="713">
        <f>'2-ORÇAMENTO'!NFS36</f>
        <v>0</v>
      </c>
      <c r="NFT40" s="714">
        <f>'2-ORÇAMENTO'!NFV36</f>
        <v>0</v>
      </c>
      <c r="NFU40" s="713">
        <f>'2-ORÇAMENTO'!NFU36</f>
        <v>0</v>
      </c>
      <c r="NFV40" s="714">
        <f>'2-ORÇAMENTO'!NFX36</f>
        <v>0</v>
      </c>
      <c r="NFW40" s="713">
        <f>'2-ORÇAMENTO'!NFW36</f>
        <v>0</v>
      </c>
      <c r="NFX40" s="714">
        <f>'2-ORÇAMENTO'!NFZ36</f>
        <v>0</v>
      </c>
      <c r="NFY40" s="713">
        <f>'2-ORÇAMENTO'!NFY36</f>
        <v>0</v>
      </c>
      <c r="NFZ40" s="714">
        <f>'2-ORÇAMENTO'!NGB36</f>
        <v>0</v>
      </c>
      <c r="NGA40" s="713">
        <f>'2-ORÇAMENTO'!NGA36</f>
        <v>0</v>
      </c>
      <c r="NGB40" s="714">
        <f>'2-ORÇAMENTO'!NGD36</f>
        <v>0</v>
      </c>
      <c r="NGC40" s="713">
        <f>'2-ORÇAMENTO'!NGC36</f>
        <v>0</v>
      </c>
      <c r="NGD40" s="714">
        <f>'2-ORÇAMENTO'!NGF36</f>
        <v>0</v>
      </c>
      <c r="NGE40" s="713">
        <f>'2-ORÇAMENTO'!NGE36</f>
        <v>0</v>
      </c>
      <c r="NGF40" s="714">
        <f>'2-ORÇAMENTO'!NGH36</f>
        <v>0</v>
      </c>
      <c r="NGG40" s="713">
        <f>'2-ORÇAMENTO'!NGG36</f>
        <v>0</v>
      </c>
      <c r="NGH40" s="714">
        <f>'2-ORÇAMENTO'!NGJ36</f>
        <v>0</v>
      </c>
      <c r="NGI40" s="713">
        <f>'2-ORÇAMENTO'!NGI36</f>
        <v>0</v>
      </c>
      <c r="NGJ40" s="714">
        <f>'2-ORÇAMENTO'!NGL36</f>
        <v>0</v>
      </c>
      <c r="NGK40" s="713">
        <f>'2-ORÇAMENTO'!NGK36</f>
        <v>0</v>
      </c>
      <c r="NGL40" s="714">
        <f>'2-ORÇAMENTO'!NGN36</f>
        <v>0</v>
      </c>
      <c r="NGM40" s="713">
        <f>'2-ORÇAMENTO'!NGM36</f>
        <v>0</v>
      </c>
      <c r="NGN40" s="714">
        <f>'2-ORÇAMENTO'!NGP36</f>
        <v>0</v>
      </c>
      <c r="NGO40" s="713">
        <f>'2-ORÇAMENTO'!NGO36</f>
        <v>0</v>
      </c>
      <c r="NGP40" s="714">
        <f>'2-ORÇAMENTO'!NGR36</f>
        <v>0</v>
      </c>
      <c r="NGQ40" s="713">
        <f>'2-ORÇAMENTO'!NGQ36</f>
        <v>0</v>
      </c>
      <c r="NGR40" s="714">
        <f>'2-ORÇAMENTO'!NGT36</f>
        <v>0</v>
      </c>
      <c r="NGS40" s="713">
        <f>'2-ORÇAMENTO'!NGS36</f>
        <v>0</v>
      </c>
      <c r="NGT40" s="714">
        <f>'2-ORÇAMENTO'!NGV36</f>
        <v>0</v>
      </c>
      <c r="NGU40" s="713">
        <f>'2-ORÇAMENTO'!NGU36</f>
        <v>0</v>
      </c>
      <c r="NGV40" s="714">
        <f>'2-ORÇAMENTO'!NGX36</f>
        <v>0</v>
      </c>
      <c r="NGW40" s="713">
        <f>'2-ORÇAMENTO'!NGW36</f>
        <v>0</v>
      </c>
      <c r="NGX40" s="714">
        <f>'2-ORÇAMENTO'!NGZ36</f>
        <v>0</v>
      </c>
      <c r="NGY40" s="713">
        <f>'2-ORÇAMENTO'!NGY36</f>
        <v>0</v>
      </c>
      <c r="NGZ40" s="714">
        <f>'2-ORÇAMENTO'!NHB36</f>
        <v>0</v>
      </c>
      <c r="NHA40" s="713">
        <f>'2-ORÇAMENTO'!NHA36</f>
        <v>0</v>
      </c>
      <c r="NHB40" s="714">
        <f>'2-ORÇAMENTO'!NHD36</f>
        <v>0</v>
      </c>
      <c r="NHC40" s="713">
        <f>'2-ORÇAMENTO'!NHC36</f>
        <v>0</v>
      </c>
      <c r="NHD40" s="714">
        <f>'2-ORÇAMENTO'!NHF36</f>
        <v>0</v>
      </c>
      <c r="NHE40" s="713">
        <f>'2-ORÇAMENTO'!NHE36</f>
        <v>0</v>
      </c>
      <c r="NHF40" s="714">
        <f>'2-ORÇAMENTO'!NHH36</f>
        <v>0</v>
      </c>
      <c r="NHG40" s="713">
        <f>'2-ORÇAMENTO'!NHG36</f>
        <v>0</v>
      </c>
      <c r="NHH40" s="714">
        <f>'2-ORÇAMENTO'!NHJ36</f>
        <v>0</v>
      </c>
      <c r="NHI40" s="713">
        <f>'2-ORÇAMENTO'!NHI36</f>
        <v>0</v>
      </c>
      <c r="NHJ40" s="714">
        <f>'2-ORÇAMENTO'!NHL36</f>
        <v>0</v>
      </c>
      <c r="NHK40" s="713">
        <f>'2-ORÇAMENTO'!NHK36</f>
        <v>0</v>
      </c>
      <c r="NHL40" s="714">
        <f>'2-ORÇAMENTO'!NHN36</f>
        <v>0</v>
      </c>
      <c r="NHM40" s="713">
        <f>'2-ORÇAMENTO'!NHM36</f>
        <v>0</v>
      </c>
      <c r="NHN40" s="714">
        <f>'2-ORÇAMENTO'!NHP36</f>
        <v>0</v>
      </c>
      <c r="NHO40" s="713">
        <f>'2-ORÇAMENTO'!NHO36</f>
        <v>0</v>
      </c>
      <c r="NHP40" s="714">
        <f>'2-ORÇAMENTO'!NHR36</f>
        <v>0</v>
      </c>
      <c r="NHQ40" s="713">
        <f>'2-ORÇAMENTO'!NHQ36</f>
        <v>0</v>
      </c>
      <c r="NHR40" s="714">
        <f>'2-ORÇAMENTO'!NHT36</f>
        <v>0</v>
      </c>
      <c r="NHS40" s="713">
        <f>'2-ORÇAMENTO'!NHS36</f>
        <v>0</v>
      </c>
      <c r="NHT40" s="714">
        <f>'2-ORÇAMENTO'!NHV36</f>
        <v>0</v>
      </c>
      <c r="NHU40" s="713">
        <f>'2-ORÇAMENTO'!NHU36</f>
        <v>0</v>
      </c>
      <c r="NHV40" s="714">
        <f>'2-ORÇAMENTO'!NHX36</f>
        <v>0</v>
      </c>
      <c r="NHW40" s="713">
        <f>'2-ORÇAMENTO'!NHW36</f>
        <v>0</v>
      </c>
      <c r="NHX40" s="714">
        <f>'2-ORÇAMENTO'!NHZ36</f>
        <v>0</v>
      </c>
      <c r="NHY40" s="713">
        <f>'2-ORÇAMENTO'!NHY36</f>
        <v>0</v>
      </c>
      <c r="NHZ40" s="714">
        <f>'2-ORÇAMENTO'!NIB36</f>
        <v>0</v>
      </c>
      <c r="NIA40" s="713">
        <f>'2-ORÇAMENTO'!NIA36</f>
        <v>0</v>
      </c>
      <c r="NIB40" s="714">
        <f>'2-ORÇAMENTO'!NID36</f>
        <v>0</v>
      </c>
      <c r="NIC40" s="713">
        <f>'2-ORÇAMENTO'!NIC36</f>
        <v>0</v>
      </c>
      <c r="NID40" s="714">
        <f>'2-ORÇAMENTO'!NIF36</f>
        <v>0</v>
      </c>
      <c r="NIE40" s="713">
        <f>'2-ORÇAMENTO'!NIE36</f>
        <v>0</v>
      </c>
      <c r="NIF40" s="714">
        <f>'2-ORÇAMENTO'!NIH36</f>
        <v>0</v>
      </c>
      <c r="NIG40" s="713">
        <f>'2-ORÇAMENTO'!NIG36</f>
        <v>0</v>
      </c>
      <c r="NIH40" s="714">
        <f>'2-ORÇAMENTO'!NIJ36</f>
        <v>0</v>
      </c>
      <c r="NII40" s="713">
        <f>'2-ORÇAMENTO'!NII36</f>
        <v>0</v>
      </c>
      <c r="NIJ40" s="714">
        <f>'2-ORÇAMENTO'!NIL36</f>
        <v>0</v>
      </c>
      <c r="NIK40" s="713">
        <f>'2-ORÇAMENTO'!NIK36</f>
        <v>0</v>
      </c>
      <c r="NIL40" s="714">
        <f>'2-ORÇAMENTO'!NIN36</f>
        <v>0</v>
      </c>
      <c r="NIM40" s="713">
        <f>'2-ORÇAMENTO'!NIM36</f>
        <v>0</v>
      </c>
      <c r="NIN40" s="714">
        <f>'2-ORÇAMENTO'!NIP36</f>
        <v>0</v>
      </c>
      <c r="NIO40" s="713">
        <f>'2-ORÇAMENTO'!NIO36</f>
        <v>0</v>
      </c>
      <c r="NIP40" s="714">
        <f>'2-ORÇAMENTO'!NIR36</f>
        <v>0</v>
      </c>
      <c r="NIQ40" s="713">
        <f>'2-ORÇAMENTO'!NIQ36</f>
        <v>0</v>
      </c>
      <c r="NIR40" s="714">
        <f>'2-ORÇAMENTO'!NIT36</f>
        <v>0</v>
      </c>
      <c r="NIS40" s="713">
        <f>'2-ORÇAMENTO'!NIS36</f>
        <v>0</v>
      </c>
      <c r="NIT40" s="714">
        <f>'2-ORÇAMENTO'!NIV36</f>
        <v>0</v>
      </c>
      <c r="NIU40" s="713">
        <f>'2-ORÇAMENTO'!NIU36</f>
        <v>0</v>
      </c>
      <c r="NIV40" s="714">
        <f>'2-ORÇAMENTO'!NIX36</f>
        <v>0</v>
      </c>
      <c r="NIW40" s="713">
        <f>'2-ORÇAMENTO'!NIW36</f>
        <v>0</v>
      </c>
      <c r="NIX40" s="714">
        <f>'2-ORÇAMENTO'!NIZ36</f>
        <v>0</v>
      </c>
      <c r="NIY40" s="713">
        <f>'2-ORÇAMENTO'!NIY36</f>
        <v>0</v>
      </c>
      <c r="NIZ40" s="714">
        <f>'2-ORÇAMENTO'!NJB36</f>
        <v>0</v>
      </c>
      <c r="NJA40" s="713">
        <f>'2-ORÇAMENTO'!NJA36</f>
        <v>0</v>
      </c>
      <c r="NJB40" s="714">
        <f>'2-ORÇAMENTO'!NJD36</f>
        <v>0</v>
      </c>
      <c r="NJC40" s="713">
        <f>'2-ORÇAMENTO'!NJC36</f>
        <v>0</v>
      </c>
      <c r="NJD40" s="714">
        <f>'2-ORÇAMENTO'!NJF36</f>
        <v>0</v>
      </c>
      <c r="NJE40" s="713">
        <f>'2-ORÇAMENTO'!NJE36</f>
        <v>0</v>
      </c>
      <c r="NJF40" s="714">
        <f>'2-ORÇAMENTO'!NJH36</f>
        <v>0</v>
      </c>
      <c r="NJG40" s="713">
        <f>'2-ORÇAMENTO'!NJG36</f>
        <v>0</v>
      </c>
      <c r="NJH40" s="714">
        <f>'2-ORÇAMENTO'!NJJ36</f>
        <v>0</v>
      </c>
      <c r="NJI40" s="713">
        <f>'2-ORÇAMENTO'!NJI36</f>
        <v>0</v>
      </c>
      <c r="NJJ40" s="714">
        <f>'2-ORÇAMENTO'!NJL36</f>
        <v>0</v>
      </c>
      <c r="NJK40" s="713">
        <f>'2-ORÇAMENTO'!NJK36</f>
        <v>0</v>
      </c>
      <c r="NJL40" s="714">
        <f>'2-ORÇAMENTO'!NJN36</f>
        <v>0</v>
      </c>
      <c r="NJM40" s="713">
        <f>'2-ORÇAMENTO'!NJM36</f>
        <v>0</v>
      </c>
      <c r="NJN40" s="714">
        <f>'2-ORÇAMENTO'!NJP36</f>
        <v>0</v>
      </c>
      <c r="NJO40" s="713">
        <f>'2-ORÇAMENTO'!NJO36</f>
        <v>0</v>
      </c>
      <c r="NJP40" s="714">
        <f>'2-ORÇAMENTO'!NJR36</f>
        <v>0</v>
      </c>
      <c r="NJQ40" s="713">
        <f>'2-ORÇAMENTO'!NJQ36</f>
        <v>0</v>
      </c>
      <c r="NJR40" s="714">
        <f>'2-ORÇAMENTO'!NJT36</f>
        <v>0</v>
      </c>
      <c r="NJS40" s="713">
        <f>'2-ORÇAMENTO'!NJS36</f>
        <v>0</v>
      </c>
      <c r="NJT40" s="714">
        <f>'2-ORÇAMENTO'!NJV36</f>
        <v>0</v>
      </c>
      <c r="NJU40" s="713">
        <f>'2-ORÇAMENTO'!NJU36</f>
        <v>0</v>
      </c>
      <c r="NJV40" s="714">
        <f>'2-ORÇAMENTO'!NJX36</f>
        <v>0</v>
      </c>
      <c r="NJW40" s="713">
        <f>'2-ORÇAMENTO'!NJW36</f>
        <v>0</v>
      </c>
      <c r="NJX40" s="714">
        <f>'2-ORÇAMENTO'!NJZ36</f>
        <v>0</v>
      </c>
      <c r="NJY40" s="713">
        <f>'2-ORÇAMENTO'!NJY36</f>
        <v>0</v>
      </c>
      <c r="NJZ40" s="714">
        <f>'2-ORÇAMENTO'!NKB36</f>
        <v>0</v>
      </c>
      <c r="NKA40" s="713">
        <f>'2-ORÇAMENTO'!NKA36</f>
        <v>0</v>
      </c>
      <c r="NKB40" s="714">
        <f>'2-ORÇAMENTO'!NKD36</f>
        <v>0</v>
      </c>
      <c r="NKC40" s="713">
        <f>'2-ORÇAMENTO'!NKC36</f>
        <v>0</v>
      </c>
      <c r="NKD40" s="714">
        <f>'2-ORÇAMENTO'!NKF36</f>
        <v>0</v>
      </c>
      <c r="NKE40" s="713">
        <f>'2-ORÇAMENTO'!NKE36</f>
        <v>0</v>
      </c>
      <c r="NKF40" s="714">
        <f>'2-ORÇAMENTO'!NKH36</f>
        <v>0</v>
      </c>
      <c r="NKG40" s="713">
        <f>'2-ORÇAMENTO'!NKG36</f>
        <v>0</v>
      </c>
      <c r="NKH40" s="714">
        <f>'2-ORÇAMENTO'!NKJ36</f>
        <v>0</v>
      </c>
      <c r="NKI40" s="713">
        <f>'2-ORÇAMENTO'!NKI36</f>
        <v>0</v>
      </c>
      <c r="NKJ40" s="714">
        <f>'2-ORÇAMENTO'!NKL36</f>
        <v>0</v>
      </c>
      <c r="NKK40" s="713">
        <f>'2-ORÇAMENTO'!NKK36</f>
        <v>0</v>
      </c>
      <c r="NKL40" s="714">
        <f>'2-ORÇAMENTO'!NKN36</f>
        <v>0</v>
      </c>
      <c r="NKM40" s="713">
        <f>'2-ORÇAMENTO'!NKM36</f>
        <v>0</v>
      </c>
      <c r="NKN40" s="714">
        <f>'2-ORÇAMENTO'!NKP36</f>
        <v>0</v>
      </c>
      <c r="NKO40" s="713">
        <f>'2-ORÇAMENTO'!NKO36</f>
        <v>0</v>
      </c>
      <c r="NKP40" s="714">
        <f>'2-ORÇAMENTO'!NKR36</f>
        <v>0</v>
      </c>
      <c r="NKQ40" s="713">
        <f>'2-ORÇAMENTO'!NKQ36</f>
        <v>0</v>
      </c>
      <c r="NKR40" s="714">
        <f>'2-ORÇAMENTO'!NKT36</f>
        <v>0</v>
      </c>
      <c r="NKS40" s="713">
        <f>'2-ORÇAMENTO'!NKS36</f>
        <v>0</v>
      </c>
      <c r="NKT40" s="714">
        <f>'2-ORÇAMENTO'!NKV36</f>
        <v>0</v>
      </c>
      <c r="NKU40" s="713">
        <f>'2-ORÇAMENTO'!NKU36</f>
        <v>0</v>
      </c>
      <c r="NKV40" s="714">
        <f>'2-ORÇAMENTO'!NKX36</f>
        <v>0</v>
      </c>
      <c r="NKW40" s="713">
        <f>'2-ORÇAMENTO'!NKW36</f>
        <v>0</v>
      </c>
      <c r="NKX40" s="714">
        <f>'2-ORÇAMENTO'!NKZ36</f>
        <v>0</v>
      </c>
      <c r="NKY40" s="713">
        <f>'2-ORÇAMENTO'!NKY36</f>
        <v>0</v>
      </c>
      <c r="NKZ40" s="714">
        <f>'2-ORÇAMENTO'!NLB36</f>
        <v>0</v>
      </c>
      <c r="NLA40" s="713">
        <f>'2-ORÇAMENTO'!NLA36</f>
        <v>0</v>
      </c>
      <c r="NLB40" s="714">
        <f>'2-ORÇAMENTO'!NLD36</f>
        <v>0</v>
      </c>
      <c r="NLC40" s="713">
        <f>'2-ORÇAMENTO'!NLC36</f>
        <v>0</v>
      </c>
      <c r="NLD40" s="714">
        <f>'2-ORÇAMENTO'!NLF36</f>
        <v>0</v>
      </c>
      <c r="NLE40" s="713">
        <f>'2-ORÇAMENTO'!NLE36</f>
        <v>0</v>
      </c>
      <c r="NLF40" s="714">
        <f>'2-ORÇAMENTO'!NLH36</f>
        <v>0</v>
      </c>
      <c r="NLG40" s="713">
        <f>'2-ORÇAMENTO'!NLG36</f>
        <v>0</v>
      </c>
      <c r="NLH40" s="714">
        <f>'2-ORÇAMENTO'!NLJ36</f>
        <v>0</v>
      </c>
      <c r="NLI40" s="713">
        <f>'2-ORÇAMENTO'!NLI36</f>
        <v>0</v>
      </c>
      <c r="NLJ40" s="714">
        <f>'2-ORÇAMENTO'!NLL36</f>
        <v>0</v>
      </c>
      <c r="NLK40" s="713">
        <f>'2-ORÇAMENTO'!NLK36</f>
        <v>0</v>
      </c>
      <c r="NLL40" s="714">
        <f>'2-ORÇAMENTO'!NLN36</f>
        <v>0</v>
      </c>
      <c r="NLM40" s="713">
        <f>'2-ORÇAMENTO'!NLM36</f>
        <v>0</v>
      </c>
      <c r="NLN40" s="714">
        <f>'2-ORÇAMENTO'!NLP36</f>
        <v>0</v>
      </c>
      <c r="NLO40" s="713">
        <f>'2-ORÇAMENTO'!NLO36</f>
        <v>0</v>
      </c>
      <c r="NLP40" s="714">
        <f>'2-ORÇAMENTO'!NLR36</f>
        <v>0</v>
      </c>
      <c r="NLQ40" s="713">
        <f>'2-ORÇAMENTO'!NLQ36</f>
        <v>0</v>
      </c>
      <c r="NLR40" s="714">
        <f>'2-ORÇAMENTO'!NLT36</f>
        <v>0</v>
      </c>
      <c r="NLS40" s="713">
        <f>'2-ORÇAMENTO'!NLS36</f>
        <v>0</v>
      </c>
      <c r="NLT40" s="714">
        <f>'2-ORÇAMENTO'!NLV36</f>
        <v>0</v>
      </c>
      <c r="NLU40" s="713">
        <f>'2-ORÇAMENTO'!NLU36</f>
        <v>0</v>
      </c>
      <c r="NLV40" s="714">
        <f>'2-ORÇAMENTO'!NLX36</f>
        <v>0</v>
      </c>
      <c r="NLW40" s="713">
        <f>'2-ORÇAMENTO'!NLW36</f>
        <v>0</v>
      </c>
      <c r="NLX40" s="714">
        <f>'2-ORÇAMENTO'!NLZ36</f>
        <v>0</v>
      </c>
      <c r="NLY40" s="713">
        <f>'2-ORÇAMENTO'!NLY36</f>
        <v>0</v>
      </c>
      <c r="NLZ40" s="714">
        <f>'2-ORÇAMENTO'!NMB36</f>
        <v>0</v>
      </c>
      <c r="NMA40" s="713">
        <f>'2-ORÇAMENTO'!NMA36</f>
        <v>0</v>
      </c>
      <c r="NMB40" s="714">
        <f>'2-ORÇAMENTO'!NMD36</f>
        <v>0</v>
      </c>
      <c r="NMC40" s="713">
        <f>'2-ORÇAMENTO'!NMC36</f>
        <v>0</v>
      </c>
      <c r="NMD40" s="714">
        <f>'2-ORÇAMENTO'!NMF36</f>
        <v>0</v>
      </c>
      <c r="NME40" s="713">
        <f>'2-ORÇAMENTO'!NME36</f>
        <v>0</v>
      </c>
      <c r="NMF40" s="714">
        <f>'2-ORÇAMENTO'!NMH36</f>
        <v>0</v>
      </c>
      <c r="NMG40" s="713">
        <f>'2-ORÇAMENTO'!NMG36</f>
        <v>0</v>
      </c>
      <c r="NMH40" s="714">
        <f>'2-ORÇAMENTO'!NMJ36</f>
        <v>0</v>
      </c>
      <c r="NMI40" s="713">
        <f>'2-ORÇAMENTO'!NMI36</f>
        <v>0</v>
      </c>
      <c r="NMJ40" s="714">
        <f>'2-ORÇAMENTO'!NML36</f>
        <v>0</v>
      </c>
      <c r="NMK40" s="713">
        <f>'2-ORÇAMENTO'!NMK36</f>
        <v>0</v>
      </c>
      <c r="NML40" s="714">
        <f>'2-ORÇAMENTO'!NMN36</f>
        <v>0</v>
      </c>
      <c r="NMM40" s="713">
        <f>'2-ORÇAMENTO'!NMM36</f>
        <v>0</v>
      </c>
      <c r="NMN40" s="714">
        <f>'2-ORÇAMENTO'!NMP36</f>
        <v>0</v>
      </c>
      <c r="NMO40" s="713">
        <f>'2-ORÇAMENTO'!NMO36</f>
        <v>0</v>
      </c>
      <c r="NMP40" s="714">
        <f>'2-ORÇAMENTO'!NMR36</f>
        <v>0</v>
      </c>
      <c r="NMQ40" s="713">
        <f>'2-ORÇAMENTO'!NMQ36</f>
        <v>0</v>
      </c>
      <c r="NMR40" s="714">
        <f>'2-ORÇAMENTO'!NMT36</f>
        <v>0</v>
      </c>
      <c r="NMS40" s="713">
        <f>'2-ORÇAMENTO'!NMS36</f>
        <v>0</v>
      </c>
      <c r="NMT40" s="714">
        <f>'2-ORÇAMENTO'!NMV36</f>
        <v>0</v>
      </c>
      <c r="NMU40" s="713">
        <f>'2-ORÇAMENTO'!NMU36</f>
        <v>0</v>
      </c>
      <c r="NMV40" s="714">
        <f>'2-ORÇAMENTO'!NMX36</f>
        <v>0</v>
      </c>
      <c r="NMW40" s="713">
        <f>'2-ORÇAMENTO'!NMW36</f>
        <v>0</v>
      </c>
      <c r="NMX40" s="714">
        <f>'2-ORÇAMENTO'!NMZ36</f>
        <v>0</v>
      </c>
      <c r="NMY40" s="713">
        <f>'2-ORÇAMENTO'!NMY36</f>
        <v>0</v>
      </c>
      <c r="NMZ40" s="714">
        <f>'2-ORÇAMENTO'!NNB36</f>
        <v>0</v>
      </c>
      <c r="NNA40" s="713">
        <f>'2-ORÇAMENTO'!NNA36</f>
        <v>0</v>
      </c>
      <c r="NNB40" s="714">
        <f>'2-ORÇAMENTO'!NND36</f>
        <v>0</v>
      </c>
      <c r="NNC40" s="713">
        <f>'2-ORÇAMENTO'!NNC36</f>
        <v>0</v>
      </c>
      <c r="NND40" s="714">
        <f>'2-ORÇAMENTO'!NNF36</f>
        <v>0</v>
      </c>
      <c r="NNE40" s="713">
        <f>'2-ORÇAMENTO'!NNE36</f>
        <v>0</v>
      </c>
      <c r="NNF40" s="714">
        <f>'2-ORÇAMENTO'!NNH36</f>
        <v>0</v>
      </c>
      <c r="NNG40" s="713">
        <f>'2-ORÇAMENTO'!NNG36</f>
        <v>0</v>
      </c>
      <c r="NNH40" s="714">
        <f>'2-ORÇAMENTO'!NNJ36</f>
        <v>0</v>
      </c>
      <c r="NNI40" s="713">
        <f>'2-ORÇAMENTO'!NNI36</f>
        <v>0</v>
      </c>
      <c r="NNJ40" s="714">
        <f>'2-ORÇAMENTO'!NNL36</f>
        <v>0</v>
      </c>
      <c r="NNK40" s="713">
        <f>'2-ORÇAMENTO'!NNK36</f>
        <v>0</v>
      </c>
      <c r="NNL40" s="714">
        <f>'2-ORÇAMENTO'!NNN36</f>
        <v>0</v>
      </c>
      <c r="NNM40" s="713">
        <f>'2-ORÇAMENTO'!NNM36</f>
        <v>0</v>
      </c>
      <c r="NNN40" s="714">
        <f>'2-ORÇAMENTO'!NNP36</f>
        <v>0</v>
      </c>
      <c r="NNO40" s="713">
        <f>'2-ORÇAMENTO'!NNO36</f>
        <v>0</v>
      </c>
      <c r="NNP40" s="714">
        <f>'2-ORÇAMENTO'!NNR36</f>
        <v>0</v>
      </c>
      <c r="NNQ40" s="713">
        <f>'2-ORÇAMENTO'!NNQ36</f>
        <v>0</v>
      </c>
      <c r="NNR40" s="714">
        <f>'2-ORÇAMENTO'!NNT36</f>
        <v>0</v>
      </c>
      <c r="NNS40" s="713">
        <f>'2-ORÇAMENTO'!NNS36</f>
        <v>0</v>
      </c>
      <c r="NNT40" s="714">
        <f>'2-ORÇAMENTO'!NNV36</f>
        <v>0</v>
      </c>
      <c r="NNU40" s="713">
        <f>'2-ORÇAMENTO'!NNU36</f>
        <v>0</v>
      </c>
      <c r="NNV40" s="714">
        <f>'2-ORÇAMENTO'!NNX36</f>
        <v>0</v>
      </c>
      <c r="NNW40" s="713">
        <f>'2-ORÇAMENTO'!NNW36</f>
        <v>0</v>
      </c>
      <c r="NNX40" s="714">
        <f>'2-ORÇAMENTO'!NNZ36</f>
        <v>0</v>
      </c>
      <c r="NNY40" s="713">
        <f>'2-ORÇAMENTO'!NNY36</f>
        <v>0</v>
      </c>
      <c r="NNZ40" s="714">
        <f>'2-ORÇAMENTO'!NOB36</f>
        <v>0</v>
      </c>
      <c r="NOA40" s="713">
        <f>'2-ORÇAMENTO'!NOA36</f>
        <v>0</v>
      </c>
      <c r="NOB40" s="714">
        <f>'2-ORÇAMENTO'!NOD36</f>
        <v>0</v>
      </c>
      <c r="NOC40" s="713">
        <f>'2-ORÇAMENTO'!NOC36</f>
        <v>0</v>
      </c>
      <c r="NOD40" s="714">
        <f>'2-ORÇAMENTO'!NOF36</f>
        <v>0</v>
      </c>
      <c r="NOE40" s="713">
        <f>'2-ORÇAMENTO'!NOE36</f>
        <v>0</v>
      </c>
      <c r="NOF40" s="714">
        <f>'2-ORÇAMENTO'!NOH36</f>
        <v>0</v>
      </c>
      <c r="NOG40" s="713">
        <f>'2-ORÇAMENTO'!NOG36</f>
        <v>0</v>
      </c>
      <c r="NOH40" s="714">
        <f>'2-ORÇAMENTO'!NOJ36</f>
        <v>0</v>
      </c>
      <c r="NOI40" s="713">
        <f>'2-ORÇAMENTO'!NOI36</f>
        <v>0</v>
      </c>
      <c r="NOJ40" s="714">
        <f>'2-ORÇAMENTO'!NOL36</f>
        <v>0</v>
      </c>
      <c r="NOK40" s="713">
        <f>'2-ORÇAMENTO'!NOK36</f>
        <v>0</v>
      </c>
      <c r="NOL40" s="714">
        <f>'2-ORÇAMENTO'!NON36</f>
        <v>0</v>
      </c>
      <c r="NOM40" s="713">
        <f>'2-ORÇAMENTO'!NOM36</f>
        <v>0</v>
      </c>
      <c r="NON40" s="714">
        <f>'2-ORÇAMENTO'!NOP36</f>
        <v>0</v>
      </c>
      <c r="NOO40" s="713">
        <f>'2-ORÇAMENTO'!NOO36</f>
        <v>0</v>
      </c>
      <c r="NOP40" s="714">
        <f>'2-ORÇAMENTO'!NOR36</f>
        <v>0</v>
      </c>
      <c r="NOQ40" s="713">
        <f>'2-ORÇAMENTO'!NOQ36</f>
        <v>0</v>
      </c>
      <c r="NOR40" s="714">
        <f>'2-ORÇAMENTO'!NOT36</f>
        <v>0</v>
      </c>
      <c r="NOS40" s="713">
        <f>'2-ORÇAMENTO'!NOS36</f>
        <v>0</v>
      </c>
      <c r="NOT40" s="714">
        <f>'2-ORÇAMENTO'!NOV36</f>
        <v>0</v>
      </c>
      <c r="NOU40" s="713">
        <f>'2-ORÇAMENTO'!NOU36</f>
        <v>0</v>
      </c>
      <c r="NOV40" s="714">
        <f>'2-ORÇAMENTO'!NOX36</f>
        <v>0</v>
      </c>
      <c r="NOW40" s="713">
        <f>'2-ORÇAMENTO'!NOW36</f>
        <v>0</v>
      </c>
      <c r="NOX40" s="714">
        <f>'2-ORÇAMENTO'!NOZ36</f>
        <v>0</v>
      </c>
      <c r="NOY40" s="713">
        <f>'2-ORÇAMENTO'!NOY36</f>
        <v>0</v>
      </c>
      <c r="NOZ40" s="714">
        <f>'2-ORÇAMENTO'!NPB36</f>
        <v>0</v>
      </c>
      <c r="NPA40" s="713">
        <f>'2-ORÇAMENTO'!NPA36</f>
        <v>0</v>
      </c>
      <c r="NPB40" s="714">
        <f>'2-ORÇAMENTO'!NPD36</f>
        <v>0</v>
      </c>
      <c r="NPC40" s="713">
        <f>'2-ORÇAMENTO'!NPC36</f>
        <v>0</v>
      </c>
      <c r="NPD40" s="714">
        <f>'2-ORÇAMENTO'!NPF36</f>
        <v>0</v>
      </c>
      <c r="NPE40" s="713">
        <f>'2-ORÇAMENTO'!NPE36</f>
        <v>0</v>
      </c>
      <c r="NPF40" s="714">
        <f>'2-ORÇAMENTO'!NPH36</f>
        <v>0</v>
      </c>
      <c r="NPG40" s="713">
        <f>'2-ORÇAMENTO'!NPG36</f>
        <v>0</v>
      </c>
      <c r="NPH40" s="714">
        <f>'2-ORÇAMENTO'!NPJ36</f>
        <v>0</v>
      </c>
      <c r="NPI40" s="713">
        <f>'2-ORÇAMENTO'!NPI36</f>
        <v>0</v>
      </c>
      <c r="NPJ40" s="714">
        <f>'2-ORÇAMENTO'!NPL36</f>
        <v>0</v>
      </c>
      <c r="NPK40" s="713">
        <f>'2-ORÇAMENTO'!NPK36</f>
        <v>0</v>
      </c>
      <c r="NPL40" s="714">
        <f>'2-ORÇAMENTO'!NPN36</f>
        <v>0</v>
      </c>
      <c r="NPM40" s="713">
        <f>'2-ORÇAMENTO'!NPM36</f>
        <v>0</v>
      </c>
      <c r="NPN40" s="714">
        <f>'2-ORÇAMENTO'!NPP36</f>
        <v>0</v>
      </c>
      <c r="NPO40" s="713">
        <f>'2-ORÇAMENTO'!NPO36</f>
        <v>0</v>
      </c>
      <c r="NPP40" s="714">
        <f>'2-ORÇAMENTO'!NPR36</f>
        <v>0</v>
      </c>
      <c r="NPQ40" s="713">
        <f>'2-ORÇAMENTO'!NPQ36</f>
        <v>0</v>
      </c>
      <c r="NPR40" s="714">
        <f>'2-ORÇAMENTO'!NPT36</f>
        <v>0</v>
      </c>
      <c r="NPS40" s="713">
        <f>'2-ORÇAMENTO'!NPS36</f>
        <v>0</v>
      </c>
      <c r="NPT40" s="714">
        <f>'2-ORÇAMENTO'!NPV36</f>
        <v>0</v>
      </c>
      <c r="NPU40" s="713">
        <f>'2-ORÇAMENTO'!NPU36</f>
        <v>0</v>
      </c>
      <c r="NPV40" s="714">
        <f>'2-ORÇAMENTO'!NPX36</f>
        <v>0</v>
      </c>
      <c r="NPW40" s="713">
        <f>'2-ORÇAMENTO'!NPW36</f>
        <v>0</v>
      </c>
      <c r="NPX40" s="714">
        <f>'2-ORÇAMENTO'!NPZ36</f>
        <v>0</v>
      </c>
      <c r="NPY40" s="713">
        <f>'2-ORÇAMENTO'!NPY36</f>
        <v>0</v>
      </c>
      <c r="NPZ40" s="714">
        <f>'2-ORÇAMENTO'!NQB36</f>
        <v>0</v>
      </c>
      <c r="NQA40" s="713">
        <f>'2-ORÇAMENTO'!NQA36</f>
        <v>0</v>
      </c>
      <c r="NQB40" s="714">
        <f>'2-ORÇAMENTO'!NQD36</f>
        <v>0</v>
      </c>
      <c r="NQC40" s="713">
        <f>'2-ORÇAMENTO'!NQC36</f>
        <v>0</v>
      </c>
      <c r="NQD40" s="714">
        <f>'2-ORÇAMENTO'!NQF36</f>
        <v>0</v>
      </c>
      <c r="NQE40" s="713">
        <f>'2-ORÇAMENTO'!NQE36</f>
        <v>0</v>
      </c>
      <c r="NQF40" s="714">
        <f>'2-ORÇAMENTO'!NQH36</f>
        <v>0</v>
      </c>
      <c r="NQG40" s="713">
        <f>'2-ORÇAMENTO'!NQG36</f>
        <v>0</v>
      </c>
      <c r="NQH40" s="714">
        <f>'2-ORÇAMENTO'!NQJ36</f>
        <v>0</v>
      </c>
      <c r="NQI40" s="713">
        <f>'2-ORÇAMENTO'!NQI36</f>
        <v>0</v>
      </c>
      <c r="NQJ40" s="714">
        <f>'2-ORÇAMENTO'!NQL36</f>
        <v>0</v>
      </c>
      <c r="NQK40" s="713">
        <f>'2-ORÇAMENTO'!NQK36</f>
        <v>0</v>
      </c>
      <c r="NQL40" s="714">
        <f>'2-ORÇAMENTO'!NQN36</f>
        <v>0</v>
      </c>
      <c r="NQM40" s="713">
        <f>'2-ORÇAMENTO'!NQM36</f>
        <v>0</v>
      </c>
      <c r="NQN40" s="714">
        <f>'2-ORÇAMENTO'!NQP36</f>
        <v>0</v>
      </c>
      <c r="NQO40" s="713">
        <f>'2-ORÇAMENTO'!NQO36</f>
        <v>0</v>
      </c>
      <c r="NQP40" s="714">
        <f>'2-ORÇAMENTO'!NQR36</f>
        <v>0</v>
      </c>
      <c r="NQQ40" s="713">
        <f>'2-ORÇAMENTO'!NQQ36</f>
        <v>0</v>
      </c>
      <c r="NQR40" s="714">
        <f>'2-ORÇAMENTO'!NQT36</f>
        <v>0</v>
      </c>
      <c r="NQS40" s="713">
        <f>'2-ORÇAMENTO'!NQS36</f>
        <v>0</v>
      </c>
      <c r="NQT40" s="714">
        <f>'2-ORÇAMENTO'!NQV36</f>
        <v>0</v>
      </c>
      <c r="NQU40" s="713">
        <f>'2-ORÇAMENTO'!NQU36</f>
        <v>0</v>
      </c>
      <c r="NQV40" s="714">
        <f>'2-ORÇAMENTO'!NQX36</f>
        <v>0</v>
      </c>
      <c r="NQW40" s="713">
        <f>'2-ORÇAMENTO'!NQW36</f>
        <v>0</v>
      </c>
      <c r="NQX40" s="714">
        <f>'2-ORÇAMENTO'!NQZ36</f>
        <v>0</v>
      </c>
      <c r="NQY40" s="713">
        <f>'2-ORÇAMENTO'!NQY36</f>
        <v>0</v>
      </c>
      <c r="NQZ40" s="714">
        <f>'2-ORÇAMENTO'!NRB36</f>
        <v>0</v>
      </c>
      <c r="NRA40" s="713">
        <f>'2-ORÇAMENTO'!NRA36</f>
        <v>0</v>
      </c>
      <c r="NRB40" s="714">
        <f>'2-ORÇAMENTO'!NRD36</f>
        <v>0</v>
      </c>
      <c r="NRC40" s="713">
        <f>'2-ORÇAMENTO'!NRC36</f>
        <v>0</v>
      </c>
      <c r="NRD40" s="714">
        <f>'2-ORÇAMENTO'!NRF36</f>
        <v>0</v>
      </c>
      <c r="NRE40" s="713">
        <f>'2-ORÇAMENTO'!NRE36</f>
        <v>0</v>
      </c>
      <c r="NRF40" s="714">
        <f>'2-ORÇAMENTO'!NRH36</f>
        <v>0</v>
      </c>
      <c r="NRG40" s="713">
        <f>'2-ORÇAMENTO'!NRG36</f>
        <v>0</v>
      </c>
      <c r="NRH40" s="714">
        <f>'2-ORÇAMENTO'!NRJ36</f>
        <v>0</v>
      </c>
      <c r="NRI40" s="713">
        <f>'2-ORÇAMENTO'!NRI36</f>
        <v>0</v>
      </c>
      <c r="NRJ40" s="714">
        <f>'2-ORÇAMENTO'!NRL36</f>
        <v>0</v>
      </c>
      <c r="NRK40" s="713">
        <f>'2-ORÇAMENTO'!NRK36</f>
        <v>0</v>
      </c>
      <c r="NRL40" s="714">
        <f>'2-ORÇAMENTO'!NRN36</f>
        <v>0</v>
      </c>
      <c r="NRM40" s="713">
        <f>'2-ORÇAMENTO'!NRM36</f>
        <v>0</v>
      </c>
      <c r="NRN40" s="714">
        <f>'2-ORÇAMENTO'!NRP36</f>
        <v>0</v>
      </c>
      <c r="NRO40" s="713">
        <f>'2-ORÇAMENTO'!NRO36</f>
        <v>0</v>
      </c>
      <c r="NRP40" s="714">
        <f>'2-ORÇAMENTO'!NRR36</f>
        <v>0</v>
      </c>
      <c r="NRQ40" s="713">
        <f>'2-ORÇAMENTO'!NRQ36</f>
        <v>0</v>
      </c>
      <c r="NRR40" s="714">
        <f>'2-ORÇAMENTO'!NRT36</f>
        <v>0</v>
      </c>
      <c r="NRS40" s="713">
        <f>'2-ORÇAMENTO'!NRS36</f>
        <v>0</v>
      </c>
      <c r="NRT40" s="714">
        <f>'2-ORÇAMENTO'!NRV36</f>
        <v>0</v>
      </c>
      <c r="NRU40" s="713">
        <f>'2-ORÇAMENTO'!NRU36</f>
        <v>0</v>
      </c>
      <c r="NRV40" s="714">
        <f>'2-ORÇAMENTO'!NRX36</f>
        <v>0</v>
      </c>
      <c r="NRW40" s="713">
        <f>'2-ORÇAMENTO'!NRW36</f>
        <v>0</v>
      </c>
      <c r="NRX40" s="714">
        <f>'2-ORÇAMENTO'!NRZ36</f>
        <v>0</v>
      </c>
      <c r="NRY40" s="713">
        <f>'2-ORÇAMENTO'!NRY36</f>
        <v>0</v>
      </c>
      <c r="NRZ40" s="714">
        <f>'2-ORÇAMENTO'!NSB36</f>
        <v>0</v>
      </c>
      <c r="NSA40" s="713">
        <f>'2-ORÇAMENTO'!NSA36</f>
        <v>0</v>
      </c>
      <c r="NSB40" s="714">
        <f>'2-ORÇAMENTO'!NSD36</f>
        <v>0</v>
      </c>
      <c r="NSC40" s="713">
        <f>'2-ORÇAMENTO'!NSC36</f>
        <v>0</v>
      </c>
      <c r="NSD40" s="714">
        <f>'2-ORÇAMENTO'!NSF36</f>
        <v>0</v>
      </c>
      <c r="NSE40" s="713">
        <f>'2-ORÇAMENTO'!NSE36</f>
        <v>0</v>
      </c>
      <c r="NSF40" s="714">
        <f>'2-ORÇAMENTO'!NSH36</f>
        <v>0</v>
      </c>
      <c r="NSG40" s="713">
        <f>'2-ORÇAMENTO'!NSG36</f>
        <v>0</v>
      </c>
      <c r="NSH40" s="714">
        <f>'2-ORÇAMENTO'!NSJ36</f>
        <v>0</v>
      </c>
      <c r="NSI40" s="713">
        <f>'2-ORÇAMENTO'!NSI36</f>
        <v>0</v>
      </c>
      <c r="NSJ40" s="714">
        <f>'2-ORÇAMENTO'!NSL36</f>
        <v>0</v>
      </c>
      <c r="NSK40" s="713">
        <f>'2-ORÇAMENTO'!NSK36</f>
        <v>0</v>
      </c>
      <c r="NSL40" s="714">
        <f>'2-ORÇAMENTO'!NSN36</f>
        <v>0</v>
      </c>
      <c r="NSM40" s="713">
        <f>'2-ORÇAMENTO'!NSM36</f>
        <v>0</v>
      </c>
      <c r="NSN40" s="714">
        <f>'2-ORÇAMENTO'!NSP36</f>
        <v>0</v>
      </c>
      <c r="NSO40" s="713">
        <f>'2-ORÇAMENTO'!NSO36</f>
        <v>0</v>
      </c>
      <c r="NSP40" s="714">
        <f>'2-ORÇAMENTO'!NSR36</f>
        <v>0</v>
      </c>
      <c r="NSQ40" s="713">
        <f>'2-ORÇAMENTO'!NSQ36</f>
        <v>0</v>
      </c>
      <c r="NSR40" s="714">
        <f>'2-ORÇAMENTO'!NST36</f>
        <v>0</v>
      </c>
      <c r="NSS40" s="713">
        <f>'2-ORÇAMENTO'!NSS36</f>
        <v>0</v>
      </c>
      <c r="NST40" s="714">
        <f>'2-ORÇAMENTO'!NSV36</f>
        <v>0</v>
      </c>
      <c r="NSU40" s="713">
        <f>'2-ORÇAMENTO'!NSU36</f>
        <v>0</v>
      </c>
      <c r="NSV40" s="714">
        <f>'2-ORÇAMENTO'!NSX36</f>
        <v>0</v>
      </c>
      <c r="NSW40" s="713">
        <f>'2-ORÇAMENTO'!NSW36</f>
        <v>0</v>
      </c>
      <c r="NSX40" s="714">
        <f>'2-ORÇAMENTO'!NSZ36</f>
        <v>0</v>
      </c>
      <c r="NSY40" s="713">
        <f>'2-ORÇAMENTO'!NSY36</f>
        <v>0</v>
      </c>
      <c r="NSZ40" s="714">
        <f>'2-ORÇAMENTO'!NTB36</f>
        <v>0</v>
      </c>
      <c r="NTA40" s="713">
        <f>'2-ORÇAMENTO'!NTA36</f>
        <v>0</v>
      </c>
      <c r="NTB40" s="714">
        <f>'2-ORÇAMENTO'!NTD36</f>
        <v>0</v>
      </c>
      <c r="NTC40" s="713">
        <f>'2-ORÇAMENTO'!NTC36</f>
        <v>0</v>
      </c>
      <c r="NTD40" s="714">
        <f>'2-ORÇAMENTO'!NTF36</f>
        <v>0</v>
      </c>
      <c r="NTE40" s="713">
        <f>'2-ORÇAMENTO'!NTE36</f>
        <v>0</v>
      </c>
      <c r="NTF40" s="714">
        <f>'2-ORÇAMENTO'!NTH36</f>
        <v>0</v>
      </c>
      <c r="NTG40" s="713">
        <f>'2-ORÇAMENTO'!NTG36</f>
        <v>0</v>
      </c>
      <c r="NTH40" s="714">
        <f>'2-ORÇAMENTO'!NTJ36</f>
        <v>0</v>
      </c>
      <c r="NTI40" s="713">
        <f>'2-ORÇAMENTO'!NTI36</f>
        <v>0</v>
      </c>
      <c r="NTJ40" s="714">
        <f>'2-ORÇAMENTO'!NTL36</f>
        <v>0</v>
      </c>
      <c r="NTK40" s="713">
        <f>'2-ORÇAMENTO'!NTK36</f>
        <v>0</v>
      </c>
      <c r="NTL40" s="714">
        <f>'2-ORÇAMENTO'!NTN36</f>
        <v>0</v>
      </c>
      <c r="NTM40" s="713">
        <f>'2-ORÇAMENTO'!NTM36</f>
        <v>0</v>
      </c>
      <c r="NTN40" s="714">
        <f>'2-ORÇAMENTO'!NTP36</f>
        <v>0</v>
      </c>
      <c r="NTO40" s="713">
        <f>'2-ORÇAMENTO'!NTO36</f>
        <v>0</v>
      </c>
      <c r="NTP40" s="714">
        <f>'2-ORÇAMENTO'!NTR36</f>
        <v>0</v>
      </c>
      <c r="NTQ40" s="713">
        <f>'2-ORÇAMENTO'!NTQ36</f>
        <v>0</v>
      </c>
      <c r="NTR40" s="714">
        <f>'2-ORÇAMENTO'!NTT36</f>
        <v>0</v>
      </c>
      <c r="NTS40" s="713">
        <f>'2-ORÇAMENTO'!NTS36</f>
        <v>0</v>
      </c>
      <c r="NTT40" s="714">
        <f>'2-ORÇAMENTO'!NTV36</f>
        <v>0</v>
      </c>
      <c r="NTU40" s="713">
        <f>'2-ORÇAMENTO'!NTU36</f>
        <v>0</v>
      </c>
      <c r="NTV40" s="714">
        <f>'2-ORÇAMENTO'!NTX36</f>
        <v>0</v>
      </c>
      <c r="NTW40" s="713">
        <f>'2-ORÇAMENTO'!NTW36</f>
        <v>0</v>
      </c>
      <c r="NTX40" s="714">
        <f>'2-ORÇAMENTO'!NTZ36</f>
        <v>0</v>
      </c>
      <c r="NTY40" s="713">
        <f>'2-ORÇAMENTO'!NTY36</f>
        <v>0</v>
      </c>
      <c r="NTZ40" s="714">
        <f>'2-ORÇAMENTO'!NUB36</f>
        <v>0</v>
      </c>
      <c r="NUA40" s="713">
        <f>'2-ORÇAMENTO'!NUA36</f>
        <v>0</v>
      </c>
      <c r="NUB40" s="714">
        <f>'2-ORÇAMENTO'!NUD36</f>
        <v>0</v>
      </c>
      <c r="NUC40" s="713">
        <f>'2-ORÇAMENTO'!NUC36</f>
        <v>0</v>
      </c>
      <c r="NUD40" s="714">
        <f>'2-ORÇAMENTO'!NUF36</f>
        <v>0</v>
      </c>
      <c r="NUE40" s="713">
        <f>'2-ORÇAMENTO'!NUE36</f>
        <v>0</v>
      </c>
      <c r="NUF40" s="714">
        <f>'2-ORÇAMENTO'!NUH36</f>
        <v>0</v>
      </c>
      <c r="NUG40" s="713">
        <f>'2-ORÇAMENTO'!NUG36</f>
        <v>0</v>
      </c>
      <c r="NUH40" s="714">
        <f>'2-ORÇAMENTO'!NUJ36</f>
        <v>0</v>
      </c>
      <c r="NUI40" s="713">
        <f>'2-ORÇAMENTO'!NUI36</f>
        <v>0</v>
      </c>
      <c r="NUJ40" s="714">
        <f>'2-ORÇAMENTO'!NUL36</f>
        <v>0</v>
      </c>
      <c r="NUK40" s="713">
        <f>'2-ORÇAMENTO'!NUK36</f>
        <v>0</v>
      </c>
      <c r="NUL40" s="714">
        <f>'2-ORÇAMENTO'!NUN36</f>
        <v>0</v>
      </c>
      <c r="NUM40" s="713">
        <f>'2-ORÇAMENTO'!NUM36</f>
        <v>0</v>
      </c>
      <c r="NUN40" s="714">
        <f>'2-ORÇAMENTO'!NUP36</f>
        <v>0</v>
      </c>
      <c r="NUO40" s="713">
        <f>'2-ORÇAMENTO'!NUO36</f>
        <v>0</v>
      </c>
      <c r="NUP40" s="714">
        <f>'2-ORÇAMENTO'!NUR36</f>
        <v>0</v>
      </c>
      <c r="NUQ40" s="713">
        <f>'2-ORÇAMENTO'!NUQ36</f>
        <v>0</v>
      </c>
      <c r="NUR40" s="714">
        <f>'2-ORÇAMENTO'!NUT36</f>
        <v>0</v>
      </c>
      <c r="NUS40" s="713">
        <f>'2-ORÇAMENTO'!NUS36</f>
        <v>0</v>
      </c>
      <c r="NUT40" s="714">
        <f>'2-ORÇAMENTO'!NUV36</f>
        <v>0</v>
      </c>
      <c r="NUU40" s="713">
        <f>'2-ORÇAMENTO'!NUU36</f>
        <v>0</v>
      </c>
      <c r="NUV40" s="714">
        <f>'2-ORÇAMENTO'!NUX36</f>
        <v>0</v>
      </c>
      <c r="NUW40" s="713">
        <f>'2-ORÇAMENTO'!NUW36</f>
        <v>0</v>
      </c>
      <c r="NUX40" s="714">
        <f>'2-ORÇAMENTO'!NUZ36</f>
        <v>0</v>
      </c>
      <c r="NUY40" s="713">
        <f>'2-ORÇAMENTO'!NUY36</f>
        <v>0</v>
      </c>
      <c r="NUZ40" s="714">
        <f>'2-ORÇAMENTO'!NVB36</f>
        <v>0</v>
      </c>
      <c r="NVA40" s="713">
        <f>'2-ORÇAMENTO'!NVA36</f>
        <v>0</v>
      </c>
      <c r="NVB40" s="714">
        <f>'2-ORÇAMENTO'!NVD36</f>
        <v>0</v>
      </c>
      <c r="NVC40" s="713">
        <f>'2-ORÇAMENTO'!NVC36</f>
        <v>0</v>
      </c>
      <c r="NVD40" s="714">
        <f>'2-ORÇAMENTO'!NVF36</f>
        <v>0</v>
      </c>
      <c r="NVE40" s="713">
        <f>'2-ORÇAMENTO'!NVE36</f>
        <v>0</v>
      </c>
      <c r="NVF40" s="714">
        <f>'2-ORÇAMENTO'!NVH36</f>
        <v>0</v>
      </c>
      <c r="NVG40" s="713">
        <f>'2-ORÇAMENTO'!NVG36</f>
        <v>0</v>
      </c>
      <c r="NVH40" s="714">
        <f>'2-ORÇAMENTO'!NVJ36</f>
        <v>0</v>
      </c>
      <c r="NVI40" s="713">
        <f>'2-ORÇAMENTO'!NVI36</f>
        <v>0</v>
      </c>
      <c r="NVJ40" s="714">
        <f>'2-ORÇAMENTO'!NVL36</f>
        <v>0</v>
      </c>
      <c r="NVK40" s="713">
        <f>'2-ORÇAMENTO'!NVK36</f>
        <v>0</v>
      </c>
      <c r="NVL40" s="714">
        <f>'2-ORÇAMENTO'!NVN36</f>
        <v>0</v>
      </c>
      <c r="NVM40" s="713">
        <f>'2-ORÇAMENTO'!NVM36</f>
        <v>0</v>
      </c>
      <c r="NVN40" s="714">
        <f>'2-ORÇAMENTO'!NVP36</f>
        <v>0</v>
      </c>
      <c r="NVO40" s="713">
        <f>'2-ORÇAMENTO'!NVO36</f>
        <v>0</v>
      </c>
      <c r="NVP40" s="714">
        <f>'2-ORÇAMENTO'!NVR36</f>
        <v>0</v>
      </c>
      <c r="NVQ40" s="713">
        <f>'2-ORÇAMENTO'!NVQ36</f>
        <v>0</v>
      </c>
      <c r="NVR40" s="714">
        <f>'2-ORÇAMENTO'!NVT36</f>
        <v>0</v>
      </c>
      <c r="NVS40" s="713">
        <f>'2-ORÇAMENTO'!NVS36</f>
        <v>0</v>
      </c>
      <c r="NVT40" s="714">
        <f>'2-ORÇAMENTO'!NVV36</f>
        <v>0</v>
      </c>
      <c r="NVU40" s="713">
        <f>'2-ORÇAMENTO'!NVU36</f>
        <v>0</v>
      </c>
      <c r="NVV40" s="714">
        <f>'2-ORÇAMENTO'!NVX36</f>
        <v>0</v>
      </c>
      <c r="NVW40" s="713">
        <f>'2-ORÇAMENTO'!NVW36</f>
        <v>0</v>
      </c>
      <c r="NVX40" s="714">
        <f>'2-ORÇAMENTO'!NVZ36</f>
        <v>0</v>
      </c>
      <c r="NVY40" s="713">
        <f>'2-ORÇAMENTO'!NVY36</f>
        <v>0</v>
      </c>
      <c r="NVZ40" s="714">
        <f>'2-ORÇAMENTO'!NWB36</f>
        <v>0</v>
      </c>
      <c r="NWA40" s="713">
        <f>'2-ORÇAMENTO'!NWA36</f>
        <v>0</v>
      </c>
      <c r="NWB40" s="714">
        <f>'2-ORÇAMENTO'!NWD36</f>
        <v>0</v>
      </c>
      <c r="NWC40" s="713">
        <f>'2-ORÇAMENTO'!NWC36</f>
        <v>0</v>
      </c>
      <c r="NWD40" s="714">
        <f>'2-ORÇAMENTO'!NWF36</f>
        <v>0</v>
      </c>
      <c r="NWE40" s="713">
        <f>'2-ORÇAMENTO'!NWE36</f>
        <v>0</v>
      </c>
      <c r="NWF40" s="714">
        <f>'2-ORÇAMENTO'!NWH36</f>
        <v>0</v>
      </c>
      <c r="NWG40" s="713">
        <f>'2-ORÇAMENTO'!NWG36</f>
        <v>0</v>
      </c>
      <c r="NWH40" s="714">
        <f>'2-ORÇAMENTO'!NWJ36</f>
        <v>0</v>
      </c>
      <c r="NWI40" s="713">
        <f>'2-ORÇAMENTO'!NWI36</f>
        <v>0</v>
      </c>
      <c r="NWJ40" s="714">
        <f>'2-ORÇAMENTO'!NWL36</f>
        <v>0</v>
      </c>
      <c r="NWK40" s="713">
        <f>'2-ORÇAMENTO'!NWK36</f>
        <v>0</v>
      </c>
      <c r="NWL40" s="714">
        <f>'2-ORÇAMENTO'!NWN36</f>
        <v>0</v>
      </c>
      <c r="NWM40" s="713">
        <f>'2-ORÇAMENTO'!NWM36</f>
        <v>0</v>
      </c>
      <c r="NWN40" s="714">
        <f>'2-ORÇAMENTO'!NWP36</f>
        <v>0</v>
      </c>
      <c r="NWO40" s="713">
        <f>'2-ORÇAMENTO'!NWO36</f>
        <v>0</v>
      </c>
      <c r="NWP40" s="714">
        <f>'2-ORÇAMENTO'!NWR36</f>
        <v>0</v>
      </c>
      <c r="NWQ40" s="713">
        <f>'2-ORÇAMENTO'!NWQ36</f>
        <v>0</v>
      </c>
      <c r="NWR40" s="714">
        <f>'2-ORÇAMENTO'!NWT36</f>
        <v>0</v>
      </c>
      <c r="NWS40" s="713">
        <f>'2-ORÇAMENTO'!NWS36</f>
        <v>0</v>
      </c>
      <c r="NWT40" s="714">
        <f>'2-ORÇAMENTO'!NWV36</f>
        <v>0</v>
      </c>
      <c r="NWU40" s="713">
        <f>'2-ORÇAMENTO'!NWU36</f>
        <v>0</v>
      </c>
      <c r="NWV40" s="714">
        <f>'2-ORÇAMENTO'!NWX36</f>
        <v>0</v>
      </c>
      <c r="NWW40" s="713">
        <f>'2-ORÇAMENTO'!NWW36</f>
        <v>0</v>
      </c>
      <c r="NWX40" s="714">
        <f>'2-ORÇAMENTO'!NWZ36</f>
        <v>0</v>
      </c>
      <c r="NWY40" s="713">
        <f>'2-ORÇAMENTO'!NWY36</f>
        <v>0</v>
      </c>
      <c r="NWZ40" s="714">
        <f>'2-ORÇAMENTO'!NXB36</f>
        <v>0</v>
      </c>
      <c r="NXA40" s="713">
        <f>'2-ORÇAMENTO'!NXA36</f>
        <v>0</v>
      </c>
      <c r="NXB40" s="714">
        <f>'2-ORÇAMENTO'!NXD36</f>
        <v>0</v>
      </c>
      <c r="NXC40" s="713">
        <f>'2-ORÇAMENTO'!NXC36</f>
        <v>0</v>
      </c>
      <c r="NXD40" s="714">
        <f>'2-ORÇAMENTO'!NXF36</f>
        <v>0</v>
      </c>
      <c r="NXE40" s="713">
        <f>'2-ORÇAMENTO'!NXE36</f>
        <v>0</v>
      </c>
      <c r="NXF40" s="714">
        <f>'2-ORÇAMENTO'!NXH36</f>
        <v>0</v>
      </c>
      <c r="NXG40" s="713">
        <f>'2-ORÇAMENTO'!NXG36</f>
        <v>0</v>
      </c>
      <c r="NXH40" s="714">
        <f>'2-ORÇAMENTO'!NXJ36</f>
        <v>0</v>
      </c>
      <c r="NXI40" s="713">
        <f>'2-ORÇAMENTO'!NXI36</f>
        <v>0</v>
      </c>
      <c r="NXJ40" s="714">
        <f>'2-ORÇAMENTO'!NXL36</f>
        <v>0</v>
      </c>
      <c r="NXK40" s="713">
        <f>'2-ORÇAMENTO'!NXK36</f>
        <v>0</v>
      </c>
      <c r="NXL40" s="714">
        <f>'2-ORÇAMENTO'!NXN36</f>
        <v>0</v>
      </c>
      <c r="NXM40" s="713">
        <f>'2-ORÇAMENTO'!NXM36</f>
        <v>0</v>
      </c>
      <c r="NXN40" s="714">
        <f>'2-ORÇAMENTO'!NXP36</f>
        <v>0</v>
      </c>
      <c r="NXO40" s="713">
        <f>'2-ORÇAMENTO'!NXO36</f>
        <v>0</v>
      </c>
      <c r="NXP40" s="714">
        <f>'2-ORÇAMENTO'!NXR36</f>
        <v>0</v>
      </c>
      <c r="NXQ40" s="713">
        <f>'2-ORÇAMENTO'!NXQ36</f>
        <v>0</v>
      </c>
      <c r="NXR40" s="714">
        <f>'2-ORÇAMENTO'!NXT36</f>
        <v>0</v>
      </c>
      <c r="NXS40" s="713">
        <f>'2-ORÇAMENTO'!NXS36</f>
        <v>0</v>
      </c>
      <c r="NXT40" s="714">
        <f>'2-ORÇAMENTO'!NXV36</f>
        <v>0</v>
      </c>
      <c r="NXU40" s="713">
        <f>'2-ORÇAMENTO'!NXU36</f>
        <v>0</v>
      </c>
      <c r="NXV40" s="714">
        <f>'2-ORÇAMENTO'!NXX36</f>
        <v>0</v>
      </c>
      <c r="NXW40" s="713">
        <f>'2-ORÇAMENTO'!NXW36</f>
        <v>0</v>
      </c>
      <c r="NXX40" s="714">
        <f>'2-ORÇAMENTO'!NXZ36</f>
        <v>0</v>
      </c>
      <c r="NXY40" s="713">
        <f>'2-ORÇAMENTO'!NXY36</f>
        <v>0</v>
      </c>
      <c r="NXZ40" s="714">
        <f>'2-ORÇAMENTO'!NYB36</f>
        <v>0</v>
      </c>
      <c r="NYA40" s="713">
        <f>'2-ORÇAMENTO'!NYA36</f>
        <v>0</v>
      </c>
      <c r="NYB40" s="714">
        <f>'2-ORÇAMENTO'!NYD36</f>
        <v>0</v>
      </c>
      <c r="NYC40" s="713">
        <f>'2-ORÇAMENTO'!NYC36</f>
        <v>0</v>
      </c>
      <c r="NYD40" s="714">
        <f>'2-ORÇAMENTO'!NYF36</f>
        <v>0</v>
      </c>
      <c r="NYE40" s="713">
        <f>'2-ORÇAMENTO'!NYE36</f>
        <v>0</v>
      </c>
      <c r="NYF40" s="714">
        <f>'2-ORÇAMENTO'!NYH36</f>
        <v>0</v>
      </c>
      <c r="NYG40" s="713">
        <f>'2-ORÇAMENTO'!NYG36</f>
        <v>0</v>
      </c>
      <c r="NYH40" s="714">
        <f>'2-ORÇAMENTO'!NYJ36</f>
        <v>0</v>
      </c>
      <c r="NYI40" s="713">
        <f>'2-ORÇAMENTO'!NYI36</f>
        <v>0</v>
      </c>
      <c r="NYJ40" s="714">
        <f>'2-ORÇAMENTO'!NYL36</f>
        <v>0</v>
      </c>
      <c r="NYK40" s="713">
        <f>'2-ORÇAMENTO'!NYK36</f>
        <v>0</v>
      </c>
      <c r="NYL40" s="714">
        <f>'2-ORÇAMENTO'!NYN36</f>
        <v>0</v>
      </c>
      <c r="NYM40" s="713">
        <f>'2-ORÇAMENTO'!NYM36</f>
        <v>0</v>
      </c>
      <c r="NYN40" s="714">
        <f>'2-ORÇAMENTO'!NYP36</f>
        <v>0</v>
      </c>
      <c r="NYO40" s="713">
        <f>'2-ORÇAMENTO'!NYO36</f>
        <v>0</v>
      </c>
      <c r="NYP40" s="714">
        <f>'2-ORÇAMENTO'!NYR36</f>
        <v>0</v>
      </c>
      <c r="NYQ40" s="713">
        <f>'2-ORÇAMENTO'!NYQ36</f>
        <v>0</v>
      </c>
      <c r="NYR40" s="714">
        <f>'2-ORÇAMENTO'!NYT36</f>
        <v>0</v>
      </c>
      <c r="NYS40" s="713">
        <f>'2-ORÇAMENTO'!NYS36</f>
        <v>0</v>
      </c>
      <c r="NYT40" s="714">
        <f>'2-ORÇAMENTO'!NYV36</f>
        <v>0</v>
      </c>
      <c r="NYU40" s="713">
        <f>'2-ORÇAMENTO'!NYU36</f>
        <v>0</v>
      </c>
      <c r="NYV40" s="714">
        <f>'2-ORÇAMENTO'!NYX36</f>
        <v>0</v>
      </c>
      <c r="NYW40" s="713">
        <f>'2-ORÇAMENTO'!NYW36</f>
        <v>0</v>
      </c>
      <c r="NYX40" s="714">
        <f>'2-ORÇAMENTO'!NYZ36</f>
        <v>0</v>
      </c>
      <c r="NYY40" s="713">
        <f>'2-ORÇAMENTO'!NYY36</f>
        <v>0</v>
      </c>
      <c r="NYZ40" s="714">
        <f>'2-ORÇAMENTO'!NZB36</f>
        <v>0</v>
      </c>
      <c r="NZA40" s="713">
        <f>'2-ORÇAMENTO'!NZA36</f>
        <v>0</v>
      </c>
      <c r="NZB40" s="714">
        <f>'2-ORÇAMENTO'!NZD36</f>
        <v>0</v>
      </c>
      <c r="NZC40" s="713">
        <f>'2-ORÇAMENTO'!NZC36</f>
        <v>0</v>
      </c>
      <c r="NZD40" s="714">
        <f>'2-ORÇAMENTO'!NZF36</f>
        <v>0</v>
      </c>
      <c r="NZE40" s="713">
        <f>'2-ORÇAMENTO'!NZE36</f>
        <v>0</v>
      </c>
      <c r="NZF40" s="714">
        <f>'2-ORÇAMENTO'!NZH36</f>
        <v>0</v>
      </c>
      <c r="NZG40" s="713">
        <f>'2-ORÇAMENTO'!NZG36</f>
        <v>0</v>
      </c>
      <c r="NZH40" s="714">
        <f>'2-ORÇAMENTO'!NZJ36</f>
        <v>0</v>
      </c>
      <c r="NZI40" s="713">
        <f>'2-ORÇAMENTO'!NZI36</f>
        <v>0</v>
      </c>
      <c r="NZJ40" s="714">
        <f>'2-ORÇAMENTO'!NZL36</f>
        <v>0</v>
      </c>
      <c r="NZK40" s="713">
        <f>'2-ORÇAMENTO'!NZK36</f>
        <v>0</v>
      </c>
      <c r="NZL40" s="714">
        <f>'2-ORÇAMENTO'!NZN36</f>
        <v>0</v>
      </c>
      <c r="NZM40" s="713">
        <f>'2-ORÇAMENTO'!NZM36</f>
        <v>0</v>
      </c>
      <c r="NZN40" s="714">
        <f>'2-ORÇAMENTO'!NZP36</f>
        <v>0</v>
      </c>
      <c r="NZO40" s="713">
        <f>'2-ORÇAMENTO'!NZO36</f>
        <v>0</v>
      </c>
      <c r="NZP40" s="714">
        <f>'2-ORÇAMENTO'!NZR36</f>
        <v>0</v>
      </c>
      <c r="NZQ40" s="713">
        <f>'2-ORÇAMENTO'!NZQ36</f>
        <v>0</v>
      </c>
      <c r="NZR40" s="714">
        <f>'2-ORÇAMENTO'!NZT36</f>
        <v>0</v>
      </c>
      <c r="NZS40" s="713">
        <f>'2-ORÇAMENTO'!NZS36</f>
        <v>0</v>
      </c>
      <c r="NZT40" s="714">
        <f>'2-ORÇAMENTO'!NZV36</f>
        <v>0</v>
      </c>
      <c r="NZU40" s="713">
        <f>'2-ORÇAMENTO'!NZU36</f>
        <v>0</v>
      </c>
      <c r="NZV40" s="714">
        <f>'2-ORÇAMENTO'!NZX36</f>
        <v>0</v>
      </c>
      <c r="NZW40" s="713">
        <f>'2-ORÇAMENTO'!NZW36</f>
        <v>0</v>
      </c>
      <c r="NZX40" s="714">
        <f>'2-ORÇAMENTO'!NZZ36</f>
        <v>0</v>
      </c>
      <c r="NZY40" s="713">
        <f>'2-ORÇAMENTO'!NZY36</f>
        <v>0</v>
      </c>
      <c r="NZZ40" s="714">
        <f>'2-ORÇAMENTO'!OAB36</f>
        <v>0</v>
      </c>
      <c r="OAA40" s="713">
        <f>'2-ORÇAMENTO'!OAA36</f>
        <v>0</v>
      </c>
      <c r="OAB40" s="714">
        <f>'2-ORÇAMENTO'!OAD36</f>
        <v>0</v>
      </c>
      <c r="OAC40" s="713">
        <f>'2-ORÇAMENTO'!OAC36</f>
        <v>0</v>
      </c>
      <c r="OAD40" s="714">
        <f>'2-ORÇAMENTO'!OAF36</f>
        <v>0</v>
      </c>
      <c r="OAE40" s="713">
        <f>'2-ORÇAMENTO'!OAE36</f>
        <v>0</v>
      </c>
      <c r="OAF40" s="714">
        <f>'2-ORÇAMENTO'!OAH36</f>
        <v>0</v>
      </c>
      <c r="OAG40" s="713">
        <f>'2-ORÇAMENTO'!OAG36</f>
        <v>0</v>
      </c>
      <c r="OAH40" s="714">
        <f>'2-ORÇAMENTO'!OAJ36</f>
        <v>0</v>
      </c>
      <c r="OAI40" s="713">
        <f>'2-ORÇAMENTO'!OAI36</f>
        <v>0</v>
      </c>
      <c r="OAJ40" s="714">
        <f>'2-ORÇAMENTO'!OAL36</f>
        <v>0</v>
      </c>
      <c r="OAK40" s="713">
        <f>'2-ORÇAMENTO'!OAK36</f>
        <v>0</v>
      </c>
      <c r="OAL40" s="714">
        <f>'2-ORÇAMENTO'!OAN36</f>
        <v>0</v>
      </c>
      <c r="OAM40" s="713">
        <f>'2-ORÇAMENTO'!OAM36</f>
        <v>0</v>
      </c>
      <c r="OAN40" s="714">
        <f>'2-ORÇAMENTO'!OAP36</f>
        <v>0</v>
      </c>
      <c r="OAO40" s="713">
        <f>'2-ORÇAMENTO'!OAO36</f>
        <v>0</v>
      </c>
      <c r="OAP40" s="714">
        <f>'2-ORÇAMENTO'!OAR36</f>
        <v>0</v>
      </c>
      <c r="OAQ40" s="713">
        <f>'2-ORÇAMENTO'!OAQ36</f>
        <v>0</v>
      </c>
      <c r="OAR40" s="714">
        <f>'2-ORÇAMENTO'!OAT36</f>
        <v>0</v>
      </c>
      <c r="OAS40" s="713">
        <f>'2-ORÇAMENTO'!OAS36</f>
        <v>0</v>
      </c>
      <c r="OAT40" s="714">
        <f>'2-ORÇAMENTO'!OAV36</f>
        <v>0</v>
      </c>
      <c r="OAU40" s="713">
        <f>'2-ORÇAMENTO'!OAU36</f>
        <v>0</v>
      </c>
      <c r="OAV40" s="714">
        <f>'2-ORÇAMENTO'!OAX36</f>
        <v>0</v>
      </c>
      <c r="OAW40" s="713">
        <f>'2-ORÇAMENTO'!OAW36</f>
        <v>0</v>
      </c>
      <c r="OAX40" s="714">
        <f>'2-ORÇAMENTO'!OAZ36</f>
        <v>0</v>
      </c>
      <c r="OAY40" s="713">
        <f>'2-ORÇAMENTO'!OAY36</f>
        <v>0</v>
      </c>
      <c r="OAZ40" s="714">
        <f>'2-ORÇAMENTO'!OBB36</f>
        <v>0</v>
      </c>
      <c r="OBA40" s="713">
        <f>'2-ORÇAMENTO'!OBA36</f>
        <v>0</v>
      </c>
      <c r="OBB40" s="714">
        <f>'2-ORÇAMENTO'!OBD36</f>
        <v>0</v>
      </c>
      <c r="OBC40" s="713">
        <f>'2-ORÇAMENTO'!OBC36</f>
        <v>0</v>
      </c>
      <c r="OBD40" s="714">
        <f>'2-ORÇAMENTO'!OBF36</f>
        <v>0</v>
      </c>
      <c r="OBE40" s="713">
        <f>'2-ORÇAMENTO'!OBE36</f>
        <v>0</v>
      </c>
      <c r="OBF40" s="714">
        <f>'2-ORÇAMENTO'!OBH36</f>
        <v>0</v>
      </c>
      <c r="OBG40" s="713">
        <f>'2-ORÇAMENTO'!OBG36</f>
        <v>0</v>
      </c>
      <c r="OBH40" s="714">
        <f>'2-ORÇAMENTO'!OBJ36</f>
        <v>0</v>
      </c>
      <c r="OBI40" s="713">
        <f>'2-ORÇAMENTO'!OBI36</f>
        <v>0</v>
      </c>
      <c r="OBJ40" s="714">
        <f>'2-ORÇAMENTO'!OBL36</f>
        <v>0</v>
      </c>
      <c r="OBK40" s="713">
        <f>'2-ORÇAMENTO'!OBK36</f>
        <v>0</v>
      </c>
      <c r="OBL40" s="714">
        <f>'2-ORÇAMENTO'!OBN36</f>
        <v>0</v>
      </c>
      <c r="OBM40" s="713">
        <f>'2-ORÇAMENTO'!OBM36</f>
        <v>0</v>
      </c>
      <c r="OBN40" s="714">
        <f>'2-ORÇAMENTO'!OBP36</f>
        <v>0</v>
      </c>
      <c r="OBO40" s="713">
        <f>'2-ORÇAMENTO'!OBO36</f>
        <v>0</v>
      </c>
      <c r="OBP40" s="714">
        <f>'2-ORÇAMENTO'!OBR36</f>
        <v>0</v>
      </c>
      <c r="OBQ40" s="713">
        <f>'2-ORÇAMENTO'!OBQ36</f>
        <v>0</v>
      </c>
      <c r="OBR40" s="714">
        <f>'2-ORÇAMENTO'!OBT36</f>
        <v>0</v>
      </c>
      <c r="OBS40" s="713">
        <f>'2-ORÇAMENTO'!OBS36</f>
        <v>0</v>
      </c>
      <c r="OBT40" s="714">
        <f>'2-ORÇAMENTO'!OBV36</f>
        <v>0</v>
      </c>
      <c r="OBU40" s="713">
        <f>'2-ORÇAMENTO'!OBU36</f>
        <v>0</v>
      </c>
      <c r="OBV40" s="714">
        <f>'2-ORÇAMENTO'!OBX36</f>
        <v>0</v>
      </c>
      <c r="OBW40" s="713">
        <f>'2-ORÇAMENTO'!OBW36</f>
        <v>0</v>
      </c>
      <c r="OBX40" s="714">
        <f>'2-ORÇAMENTO'!OBZ36</f>
        <v>0</v>
      </c>
      <c r="OBY40" s="713">
        <f>'2-ORÇAMENTO'!OBY36</f>
        <v>0</v>
      </c>
      <c r="OBZ40" s="714">
        <f>'2-ORÇAMENTO'!OCB36</f>
        <v>0</v>
      </c>
      <c r="OCA40" s="713">
        <f>'2-ORÇAMENTO'!OCA36</f>
        <v>0</v>
      </c>
      <c r="OCB40" s="714">
        <f>'2-ORÇAMENTO'!OCD36</f>
        <v>0</v>
      </c>
      <c r="OCC40" s="713">
        <f>'2-ORÇAMENTO'!OCC36</f>
        <v>0</v>
      </c>
      <c r="OCD40" s="714">
        <f>'2-ORÇAMENTO'!OCF36</f>
        <v>0</v>
      </c>
      <c r="OCE40" s="713">
        <f>'2-ORÇAMENTO'!OCE36</f>
        <v>0</v>
      </c>
      <c r="OCF40" s="714">
        <f>'2-ORÇAMENTO'!OCH36</f>
        <v>0</v>
      </c>
      <c r="OCG40" s="713">
        <f>'2-ORÇAMENTO'!OCG36</f>
        <v>0</v>
      </c>
      <c r="OCH40" s="714">
        <f>'2-ORÇAMENTO'!OCJ36</f>
        <v>0</v>
      </c>
      <c r="OCI40" s="713">
        <f>'2-ORÇAMENTO'!OCI36</f>
        <v>0</v>
      </c>
      <c r="OCJ40" s="714">
        <f>'2-ORÇAMENTO'!OCL36</f>
        <v>0</v>
      </c>
      <c r="OCK40" s="713">
        <f>'2-ORÇAMENTO'!OCK36</f>
        <v>0</v>
      </c>
      <c r="OCL40" s="714">
        <f>'2-ORÇAMENTO'!OCN36</f>
        <v>0</v>
      </c>
      <c r="OCM40" s="713">
        <f>'2-ORÇAMENTO'!OCM36</f>
        <v>0</v>
      </c>
      <c r="OCN40" s="714">
        <f>'2-ORÇAMENTO'!OCP36</f>
        <v>0</v>
      </c>
      <c r="OCO40" s="713">
        <f>'2-ORÇAMENTO'!OCO36</f>
        <v>0</v>
      </c>
      <c r="OCP40" s="714">
        <f>'2-ORÇAMENTO'!OCR36</f>
        <v>0</v>
      </c>
      <c r="OCQ40" s="713">
        <f>'2-ORÇAMENTO'!OCQ36</f>
        <v>0</v>
      </c>
      <c r="OCR40" s="714">
        <f>'2-ORÇAMENTO'!OCT36</f>
        <v>0</v>
      </c>
      <c r="OCS40" s="713">
        <f>'2-ORÇAMENTO'!OCS36</f>
        <v>0</v>
      </c>
      <c r="OCT40" s="714">
        <f>'2-ORÇAMENTO'!OCV36</f>
        <v>0</v>
      </c>
      <c r="OCU40" s="713">
        <f>'2-ORÇAMENTO'!OCU36</f>
        <v>0</v>
      </c>
      <c r="OCV40" s="714">
        <f>'2-ORÇAMENTO'!OCX36</f>
        <v>0</v>
      </c>
      <c r="OCW40" s="713">
        <f>'2-ORÇAMENTO'!OCW36</f>
        <v>0</v>
      </c>
      <c r="OCX40" s="714">
        <f>'2-ORÇAMENTO'!OCZ36</f>
        <v>0</v>
      </c>
      <c r="OCY40" s="713">
        <f>'2-ORÇAMENTO'!OCY36</f>
        <v>0</v>
      </c>
      <c r="OCZ40" s="714">
        <f>'2-ORÇAMENTO'!ODB36</f>
        <v>0</v>
      </c>
      <c r="ODA40" s="713">
        <f>'2-ORÇAMENTO'!ODA36</f>
        <v>0</v>
      </c>
      <c r="ODB40" s="714">
        <f>'2-ORÇAMENTO'!ODD36</f>
        <v>0</v>
      </c>
      <c r="ODC40" s="713">
        <f>'2-ORÇAMENTO'!ODC36</f>
        <v>0</v>
      </c>
      <c r="ODD40" s="714">
        <f>'2-ORÇAMENTO'!ODF36</f>
        <v>0</v>
      </c>
      <c r="ODE40" s="713">
        <f>'2-ORÇAMENTO'!ODE36</f>
        <v>0</v>
      </c>
      <c r="ODF40" s="714">
        <f>'2-ORÇAMENTO'!ODH36</f>
        <v>0</v>
      </c>
      <c r="ODG40" s="713">
        <f>'2-ORÇAMENTO'!ODG36</f>
        <v>0</v>
      </c>
      <c r="ODH40" s="714">
        <f>'2-ORÇAMENTO'!ODJ36</f>
        <v>0</v>
      </c>
      <c r="ODI40" s="713">
        <f>'2-ORÇAMENTO'!ODI36</f>
        <v>0</v>
      </c>
      <c r="ODJ40" s="714">
        <f>'2-ORÇAMENTO'!ODL36</f>
        <v>0</v>
      </c>
      <c r="ODK40" s="713">
        <f>'2-ORÇAMENTO'!ODK36</f>
        <v>0</v>
      </c>
      <c r="ODL40" s="714">
        <f>'2-ORÇAMENTO'!ODN36</f>
        <v>0</v>
      </c>
      <c r="ODM40" s="713">
        <f>'2-ORÇAMENTO'!ODM36</f>
        <v>0</v>
      </c>
      <c r="ODN40" s="714">
        <f>'2-ORÇAMENTO'!ODP36</f>
        <v>0</v>
      </c>
      <c r="ODO40" s="713">
        <f>'2-ORÇAMENTO'!ODO36</f>
        <v>0</v>
      </c>
      <c r="ODP40" s="714">
        <f>'2-ORÇAMENTO'!ODR36</f>
        <v>0</v>
      </c>
      <c r="ODQ40" s="713">
        <f>'2-ORÇAMENTO'!ODQ36</f>
        <v>0</v>
      </c>
      <c r="ODR40" s="714">
        <f>'2-ORÇAMENTO'!ODT36</f>
        <v>0</v>
      </c>
      <c r="ODS40" s="713">
        <f>'2-ORÇAMENTO'!ODS36</f>
        <v>0</v>
      </c>
      <c r="ODT40" s="714">
        <f>'2-ORÇAMENTO'!ODV36</f>
        <v>0</v>
      </c>
      <c r="ODU40" s="713">
        <f>'2-ORÇAMENTO'!ODU36</f>
        <v>0</v>
      </c>
      <c r="ODV40" s="714">
        <f>'2-ORÇAMENTO'!ODX36</f>
        <v>0</v>
      </c>
      <c r="ODW40" s="713">
        <f>'2-ORÇAMENTO'!ODW36</f>
        <v>0</v>
      </c>
      <c r="ODX40" s="714">
        <f>'2-ORÇAMENTO'!ODZ36</f>
        <v>0</v>
      </c>
      <c r="ODY40" s="713">
        <f>'2-ORÇAMENTO'!ODY36</f>
        <v>0</v>
      </c>
      <c r="ODZ40" s="714">
        <f>'2-ORÇAMENTO'!OEB36</f>
        <v>0</v>
      </c>
      <c r="OEA40" s="713">
        <f>'2-ORÇAMENTO'!OEA36</f>
        <v>0</v>
      </c>
      <c r="OEB40" s="714">
        <f>'2-ORÇAMENTO'!OED36</f>
        <v>0</v>
      </c>
      <c r="OEC40" s="713">
        <f>'2-ORÇAMENTO'!OEC36</f>
        <v>0</v>
      </c>
      <c r="OED40" s="714">
        <f>'2-ORÇAMENTO'!OEF36</f>
        <v>0</v>
      </c>
      <c r="OEE40" s="713">
        <f>'2-ORÇAMENTO'!OEE36</f>
        <v>0</v>
      </c>
      <c r="OEF40" s="714">
        <f>'2-ORÇAMENTO'!OEH36</f>
        <v>0</v>
      </c>
      <c r="OEG40" s="713">
        <f>'2-ORÇAMENTO'!OEG36</f>
        <v>0</v>
      </c>
      <c r="OEH40" s="714">
        <f>'2-ORÇAMENTO'!OEJ36</f>
        <v>0</v>
      </c>
      <c r="OEI40" s="713">
        <f>'2-ORÇAMENTO'!OEI36</f>
        <v>0</v>
      </c>
      <c r="OEJ40" s="714">
        <f>'2-ORÇAMENTO'!OEL36</f>
        <v>0</v>
      </c>
      <c r="OEK40" s="713">
        <f>'2-ORÇAMENTO'!OEK36</f>
        <v>0</v>
      </c>
      <c r="OEL40" s="714">
        <f>'2-ORÇAMENTO'!OEN36</f>
        <v>0</v>
      </c>
      <c r="OEM40" s="713">
        <f>'2-ORÇAMENTO'!OEM36</f>
        <v>0</v>
      </c>
      <c r="OEN40" s="714">
        <f>'2-ORÇAMENTO'!OEP36</f>
        <v>0</v>
      </c>
      <c r="OEO40" s="713">
        <f>'2-ORÇAMENTO'!OEO36</f>
        <v>0</v>
      </c>
      <c r="OEP40" s="714">
        <f>'2-ORÇAMENTO'!OER36</f>
        <v>0</v>
      </c>
      <c r="OEQ40" s="713">
        <f>'2-ORÇAMENTO'!OEQ36</f>
        <v>0</v>
      </c>
      <c r="OER40" s="714">
        <f>'2-ORÇAMENTO'!OET36</f>
        <v>0</v>
      </c>
      <c r="OES40" s="713">
        <f>'2-ORÇAMENTO'!OES36</f>
        <v>0</v>
      </c>
      <c r="OET40" s="714">
        <f>'2-ORÇAMENTO'!OEV36</f>
        <v>0</v>
      </c>
      <c r="OEU40" s="713">
        <f>'2-ORÇAMENTO'!OEU36</f>
        <v>0</v>
      </c>
      <c r="OEV40" s="714">
        <f>'2-ORÇAMENTO'!OEX36</f>
        <v>0</v>
      </c>
      <c r="OEW40" s="713">
        <f>'2-ORÇAMENTO'!OEW36</f>
        <v>0</v>
      </c>
      <c r="OEX40" s="714">
        <f>'2-ORÇAMENTO'!OEZ36</f>
        <v>0</v>
      </c>
      <c r="OEY40" s="713">
        <f>'2-ORÇAMENTO'!OEY36</f>
        <v>0</v>
      </c>
      <c r="OEZ40" s="714">
        <f>'2-ORÇAMENTO'!OFB36</f>
        <v>0</v>
      </c>
      <c r="OFA40" s="713">
        <f>'2-ORÇAMENTO'!OFA36</f>
        <v>0</v>
      </c>
      <c r="OFB40" s="714">
        <f>'2-ORÇAMENTO'!OFD36</f>
        <v>0</v>
      </c>
      <c r="OFC40" s="713">
        <f>'2-ORÇAMENTO'!OFC36</f>
        <v>0</v>
      </c>
      <c r="OFD40" s="714">
        <f>'2-ORÇAMENTO'!OFF36</f>
        <v>0</v>
      </c>
      <c r="OFE40" s="713">
        <f>'2-ORÇAMENTO'!OFE36</f>
        <v>0</v>
      </c>
      <c r="OFF40" s="714">
        <f>'2-ORÇAMENTO'!OFH36</f>
        <v>0</v>
      </c>
      <c r="OFG40" s="713">
        <f>'2-ORÇAMENTO'!OFG36</f>
        <v>0</v>
      </c>
      <c r="OFH40" s="714">
        <f>'2-ORÇAMENTO'!OFJ36</f>
        <v>0</v>
      </c>
      <c r="OFI40" s="713">
        <f>'2-ORÇAMENTO'!OFI36</f>
        <v>0</v>
      </c>
      <c r="OFJ40" s="714">
        <f>'2-ORÇAMENTO'!OFL36</f>
        <v>0</v>
      </c>
      <c r="OFK40" s="713">
        <f>'2-ORÇAMENTO'!OFK36</f>
        <v>0</v>
      </c>
      <c r="OFL40" s="714">
        <f>'2-ORÇAMENTO'!OFN36</f>
        <v>0</v>
      </c>
      <c r="OFM40" s="713">
        <f>'2-ORÇAMENTO'!OFM36</f>
        <v>0</v>
      </c>
      <c r="OFN40" s="714">
        <f>'2-ORÇAMENTO'!OFP36</f>
        <v>0</v>
      </c>
      <c r="OFO40" s="713">
        <f>'2-ORÇAMENTO'!OFO36</f>
        <v>0</v>
      </c>
      <c r="OFP40" s="714">
        <f>'2-ORÇAMENTO'!OFR36</f>
        <v>0</v>
      </c>
      <c r="OFQ40" s="713">
        <f>'2-ORÇAMENTO'!OFQ36</f>
        <v>0</v>
      </c>
      <c r="OFR40" s="714">
        <f>'2-ORÇAMENTO'!OFT36</f>
        <v>0</v>
      </c>
      <c r="OFS40" s="713">
        <f>'2-ORÇAMENTO'!OFS36</f>
        <v>0</v>
      </c>
      <c r="OFT40" s="714">
        <f>'2-ORÇAMENTO'!OFV36</f>
        <v>0</v>
      </c>
      <c r="OFU40" s="713">
        <f>'2-ORÇAMENTO'!OFU36</f>
        <v>0</v>
      </c>
      <c r="OFV40" s="714">
        <f>'2-ORÇAMENTO'!OFX36</f>
        <v>0</v>
      </c>
      <c r="OFW40" s="713">
        <f>'2-ORÇAMENTO'!OFW36</f>
        <v>0</v>
      </c>
      <c r="OFX40" s="714">
        <f>'2-ORÇAMENTO'!OFZ36</f>
        <v>0</v>
      </c>
      <c r="OFY40" s="713">
        <f>'2-ORÇAMENTO'!OFY36</f>
        <v>0</v>
      </c>
      <c r="OFZ40" s="714">
        <f>'2-ORÇAMENTO'!OGB36</f>
        <v>0</v>
      </c>
      <c r="OGA40" s="713">
        <f>'2-ORÇAMENTO'!OGA36</f>
        <v>0</v>
      </c>
      <c r="OGB40" s="714">
        <f>'2-ORÇAMENTO'!OGD36</f>
        <v>0</v>
      </c>
      <c r="OGC40" s="713">
        <f>'2-ORÇAMENTO'!OGC36</f>
        <v>0</v>
      </c>
      <c r="OGD40" s="714">
        <f>'2-ORÇAMENTO'!OGF36</f>
        <v>0</v>
      </c>
      <c r="OGE40" s="713">
        <f>'2-ORÇAMENTO'!OGE36</f>
        <v>0</v>
      </c>
      <c r="OGF40" s="714">
        <f>'2-ORÇAMENTO'!OGH36</f>
        <v>0</v>
      </c>
      <c r="OGG40" s="713">
        <f>'2-ORÇAMENTO'!OGG36</f>
        <v>0</v>
      </c>
      <c r="OGH40" s="714">
        <f>'2-ORÇAMENTO'!OGJ36</f>
        <v>0</v>
      </c>
      <c r="OGI40" s="713">
        <f>'2-ORÇAMENTO'!OGI36</f>
        <v>0</v>
      </c>
      <c r="OGJ40" s="714">
        <f>'2-ORÇAMENTO'!OGL36</f>
        <v>0</v>
      </c>
      <c r="OGK40" s="713">
        <f>'2-ORÇAMENTO'!OGK36</f>
        <v>0</v>
      </c>
      <c r="OGL40" s="714">
        <f>'2-ORÇAMENTO'!OGN36</f>
        <v>0</v>
      </c>
      <c r="OGM40" s="713">
        <f>'2-ORÇAMENTO'!OGM36</f>
        <v>0</v>
      </c>
      <c r="OGN40" s="714">
        <f>'2-ORÇAMENTO'!OGP36</f>
        <v>0</v>
      </c>
      <c r="OGO40" s="713">
        <f>'2-ORÇAMENTO'!OGO36</f>
        <v>0</v>
      </c>
      <c r="OGP40" s="714">
        <f>'2-ORÇAMENTO'!OGR36</f>
        <v>0</v>
      </c>
      <c r="OGQ40" s="713">
        <f>'2-ORÇAMENTO'!OGQ36</f>
        <v>0</v>
      </c>
      <c r="OGR40" s="714">
        <f>'2-ORÇAMENTO'!OGT36</f>
        <v>0</v>
      </c>
      <c r="OGS40" s="713">
        <f>'2-ORÇAMENTO'!OGS36</f>
        <v>0</v>
      </c>
      <c r="OGT40" s="714">
        <f>'2-ORÇAMENTO'!OGV36</f>
        <v>0</v>
      </c>
      <c r="OGU40" s="713">
        <f>'2-ORÇAMENTO'!OGU36</f>
        <v>0</v>
      </c>
      <c r="OGV40" s="714">
        <f>'2-ORÇAMENTO'!OGX36</f>
        <v>0</v>
      </c>
      <c r="OGW40" s="713">
        <f>'2-ORÇAMENTO'!OGW36</f>
        <v>0</v>
      </c>
      <c r="OGX40" s="714">
        <f>'2-ORÇAMENTO'!OGZ36</f>
        <v>0</v>
      </c>
      <c r="OGY40" s="713">
        <f>'2-ORÇAMENTO'!OGY36</f>
        <v>0</v>
      </c>
      <c r="OGZ40" s="714">
        <f>'2-ORÇAMENTO'!OHB36</f>
        <v>0</v>
      </c>
      <c r="OHA40" s="713">
        <f>'2-ORÇAMENTO'!OHA36</f>
        <v>0</v>
      </c>
      <c r="OHB40" s="714">
        <f>'2-ORÇAMENTO'!OHD36</f>
        <v>0</v>
      </c>
      <c r="OHC40" s="713">
        <f>'2-ORÇAMENTO'!OHC36</f>
        <v>0</v>
      </c>
      <c r="OHD40" s="714">
        <f>'2-ORÇAMENTO'!OHF36</f>
        <v>0</v>
      </c>
      <c r="OHE40" s="713">
        <f>'2-ORÇAMENTO'!OHE36</f>
        <v>0</v>
      </c>
      <c r="OHF40" s="714">
        <f>'2-ORÇAMENTO'!OHH36</f>
        <v>0</v>
      </c>
      <c r="OHG40" s="713">
        <f>'2-ORÇAMENTO'!OHG36</f>
        <v>0</v>
      </c>
      <c r="OHH40" s="714">
        <f>'2-ORÇAMENTO'!OHJ36</f>
        <v>0</v>
      </c>
      <c r="OHI40" s="713">
        <f>'2-ORÇAMENTO'!OHI36</f>
        <v>0</v>
      </c>
      <c r="OHJ40" s="714">
        <f>'2-ORÇAMENTO'!OHL36</f>
        <v>0</v>
      </c>
      <c r="OHK40" s="713">
        <f>'2-ORÇAMENTO'!OHK36</f>
        <v>0</v>
      </c>
      <c r="OHL40" s="714">
        <f>'2-ORÇAMENTO'!OHN36</f>
        <v>0</v>
      </c>
      <c r="OHM40" s="713">
        <f>'2-ORÇAMENTO'!OHM36</f>
        <v>0</v>
      </c>
      <c r="OHN40" s="714">
        <f>'2-ORÇAMENTO'!OHP36</f>
        <v>0</v>
      </c>
      <c r="OHO40" s="713">
        <f>'2-ORÇAMENTO'!OHO36</f>
        <v>0</v>
      </c>
      <c r="OHP40" s="714">
        <f>'2-ORÇAMENTO'!OHR36</f>
        <v>0</v>
      </c>
      <c r="OHQ40" s="713">
        <f>'2-ORÇAMENTO'!OHQ36</f>
        <v>0</v>
      </c>
      <c r="OHR40" s="714">
        <f>'2-ORÇAMENTO'!OHT36</f>
        <v>0</v>
      </c>
      <c r="OHS40" s="713">
        <f>'2-ORÇAMENTO'!OHS36</f>
        <v>0</v>
      </c>
      <c r="OHT40" s="714">
        <f>'2-ORÇAMENTO'!OHV36</f>
        <v>0</v>
      </c>
      <c r="OHU40" s="713">
        <f>'2-ORÇAMENTO'!OHU36</f>
        <v>0</v>
      </c>
      <c r="OHV40" s="714">
        <f>'2-ORÇAMENTO'!OHX36</f>
        <v>0</v>
      </c>
      <c r="OHW40" s="713">
        <f>'2-ORÇAMENTO'!OHW36</f>
        <v>0</v>
      </c>
      <c r="OHX40" s="714">
        <f>'2-ORÇAMENTO'!OHZ36</f>
        <v>0</v>
      </c>
      <c r="OHY40" s="713">
        <f>'2-ORÇAMENTO'!OHY36</f>
        <v>0</v>
      </c>
      <c r="OHZ40" s="714">
        <f>'2-ORÇAMENTO'!OIB36</f>
        <v>0</v>
      </c>
      <c r="OIA40" s="713">
        <f>'2-ORÇAMENTO'!OIA36</f>
        <v>0</v>
      </c>
      <c r="OIB40" s="714">
        <f>'2-ORÇAMENTO'!OID36</f>
        <v>0</v>
      </c>
      <c r="OIC40" s="713">
        <f>'2-ORÇAMENTO'!OIC36</f>
        <v>0</v>
      </c>
      <c r="OID40" s="714">
        <f>'2-ORÇAMENTO'!OIF36</f>
        <v>0</v>
      </c>
      <c r="OIE40" s="713">
        <f>'2-ORÇAMENTO'!OIE36</f>
        <v>0</v>
      </c>
      <c r="OIF40" s="714">
        <f>'2-ORÇAMENTO'!OIH36</f>
        <v>0</v>
      </c>
      <c r="OIG40" s="713">
        <f>'2-ORÇAMENTO'!OIG36</f>
        <v>0</v>
      </c>
      <c r="OIH40" s="714">
        <f>'2-ORÇAMENTO'!OIJ36</f>
        <v>0</v>
      </c>
      <c r="OII40" s="713">
        <f>'2-ORÇAMENTO'!OII36</f>
        <v>0</v>
      </c>
      <c r="OIJ40" s="714">
        <f>'2-ORÇAMENTO'!OIL36</f>
        <v>0</v>
      </c>
      <c r="OIK40" s="713">
        <f>'2-ORÇAMENTO'!OIK36</f>
        <v>0</v>
      </c>
      <c r="OIL40" s="714">
        <f>'2-ORÇAMENTO'!OIN36</f>
        <v>0</v>
      </c>
      <c r="OIM40" s="713">
        <f>'2-ORÇAMENTO'!OIM36</f>
        <v>0</v>
      </c>
      <c r="OIN40" s="714">
        <f>'2-ORÇAMENTO'!OIP36</f>
        <v>0</v>
      </c>
      <c r="OIO40" s="713">
        <f>'2-ORÇAMENTO'!OIO36</f>
        <v>0</v>
      </c>
      <c r="OIP40" s="714">
        <f>'2-ORÇAMENTO'!OIR36</f>
        <v>0</v>
      </c>
      <c r="OIQ40" s="713">
        <f>'2-ORÇAMENTO'!OIQ36</f>
        <v>0</v>
      </c>
      <c r="OIR40" s="714">
        <f>'2-ORÇAMENTO'!OIT36</f>
        <v>0</v>
      </c>
      <c r="OIS40" s="713">
        <f>'2-ORÇAMENTO'!OIS36</f>
        <v>0</v>
      </c>
      <c r="OIT40" s="714">
        <f>'2-ORÇAMENTO'!OIV36</f>
        <v>0</v>
      </c>
      <c r="OIU40" s="713">
        <f>'2-ORÇAMENTO'!OIU36</f>
        <v>0</v>
      </c>
      <c r="OIV40" s="714">
        <f>'2-ORÇAMENTO'!OIX36</f>
        <v>0</v>
      </c>
      <c r="OIW40" s="713">
        <f>'2-ORÇAMENTO'!OIW36</f>
        <v>0</v>
      </c>
      <c r="OIX40" s="714">
        <f>'2-ORÇAMENTO'!OIZ36</f>
        <v>0</v>
      </c>
      <c r="OIY40" s="713">
        <f>'2-ORÇAMENTO'!OIY36</f>
        <v>0</v>
      </c>
      <c r="OIZ40" s="714">
        <f>'2-ORÇAMENTO'!OJB36</f>
        <v>0</v>
      </c>
      <c r="OJA40" s="713">
        <f>'2-ORÇAMENTO'!OJA36</f>
        <v>0</v>
      </c>
      <c r="OJB40" s="714">
        <f>'2-ORÇAMENTO'!OJD36</f>
        <v>0</v>
      </c>
      <c r="OJC40" s="713">
        <f>'2-ORÇAMENTO'!OJC36</f>
        <v>0</v>
      </c>
      <c r="OJD40" s="714">
        <f>'2-ORÇAMENTO'!OJF36</f>
        <v>0</v>
      </c>
      <c r="OJE40" s="713">
        <f>'2-ORÇAMENTO'!OJE36</f>
        <v>0</v>
      </c>
      <c r="OJF40" s="714">
        <f>'2-ORÇAMENTO'!OJH36</f>
        <v>0</v>
      </c>
      <c r="OJG40" s="713">
        <f>'2-ORÇAMENTO'!OJG36</f>
        <v>0</v>
      </c>
      <c r="OJH40" s="714">
        <f>'2-ORÇAMENTO'!OJJ36</f>
        <v>0</v>
      </c>
      <c r="OJI40" s="713">
        <f>'2-ORÇAMENTO'!OJI36</f>
        <v>0</v>
      </c>
      <c r="OJJ40" s="714">
        <f>'2-ORÇAMENTO'!OJL36</f>
        <v>0</v>
      </c>
      <c r="OJK40" s="713">
        <f>'2-ORÇAMENTO'!OJK36</f>
        <v>0</v>
      </c>
      <c r="OJL40" s="714">
        <f>'2-ORÇAMENTO'!OJN36</f>
        <v>0</v>
      </c>
      <c r="OJM40" s="713">
        <f>'2-ORÇAMENTO'!OJM36</f>
        <v>0</v>
      </c>
      <c r="OJN40" s="714">
        <f>'2-ORÇAMENTO'!OJP36</f>
        <v>0</v>
      </c>
      <c r="OJO40" s="713">
        <f>'2-ORÇAMENTO'!OJO36</f>
        <v>0</v>
      </c>
      <c r="OJP40" s="714">
        <f>'2-ORÇAMENTO'!OJR36</f>
        <v>0</v>
      </c>
      <c r="OJQ40" s="713">
        <f>'2-ORÇAMENTO'!OJQ36</f>
        <v>0</v>
      </c>
      <c r="OJR40" s="714">
        <f>'2-ORÇAMENTO'!OJT36</f>
        <v>0</v>
      </c>
      <c r="OJS40" s="713">
        <f>'2-ORÇAMENTO'!OJS36</f>
        <v>0</v>
      </c>
      <c r="OJT40" s="714">
        <f>'2-ORÇAMENTO'!OJV36</f>
        <v>0</v>
      </c>
      <c r="OJU40" s="713">
        <f>'2-ORÇAMENTO'!OJU36</f>
        <v>0</v>
      </c>
      <c r="OJV40" s="714">
        <f>'2-ORÇAMENTO'!OJX36</f>
        <v>0</v>
      </c>
      <c r="OJW40" s="713">
        <f>'2-ORÇAMENTO'!OJW36</f>
        <v>0</v>
      </c>
      <c r="OJX40" s="714">
        <f>'2-ORÇAMENTO'!OJZ36</f>
        <v>0</v>
      </c>
      <c r="OJY40" s="713">
        <f>'2-ORÇAMENTO'!OJY36</f>
        <v>0</v>
      </c>
      <c r="OJZ40" s="714">
        <f>'2-ORÇAMENTO'!OKB36</f>
        <v>0</v>
      </c>
      <c r="OKA40" s="713">
        <f>'2-ORÇAMENTO'!OKA36</f>
        <v>0</v>
      </c>
      <c r="OKB40" s="714">
        <f>'2-ORÇAMENTO'!OKD36</f>
        <v>0</v>
      </c>
      <c r="OKC40" s="713">
        <f>'2-ORÇAMENTO'!OKC36</f>
        <v>0</v>
      </c>
      <c r="OKD40" s="714">
        <f>'2-ORÇAMENTO'!OKF36</f>
        <v>0</v>
      </c>
      <c r="OKE40" s="713">
        <f>'2-ORÇAMENTO'!OKE36</f>
        <v>0</v>
      </c>
      <c r="OKF40" s="714">
        <f>'2-ORÇAMENTO'!OKH36</f>
        <v>0</v>
      </c>
      <c r="OKG40" s="713">
        <f>'2-ORÇAMENTO'!OKG36</f>
        <v>0</v>
      </c>
      <c r="OKH40" s="714">
        <f>'2-ORÇAMENTO'!OKJ36</f>
        <v>0</v>
      </c>
      <c r="OKI40" s="713">
        <f>'2-ORÇAMENTO'!OKI36</f>
        <v>0</v>
      </c>
      <c r="OKJ40" s="714">
        <f>'2-ORÇAMENTO'!OKL36</f>
        <v>0</v>
      </c>
      <c r="OKK40" s="713">
        <f>'2-ORÇAMENTO'!OKK36</f>
        <v>0</v>
      </c>
      <c r="OKL40" s="714">
        <f>'2-ORÇAMENTO'!OKN36</f>
        <v>0</v>
      </c>
      <c r="OKM40" s="713">
        <f>'2-ORÇAMENTO'!OKM36</f>
        <v>0</v>
      </c>
      <c r="OKN40" s="714">
        <f>'2-ORÇAMENTO'!OKP36</f>
        <v>0</v>
      </c>
      <c r="OKO40" s="713">
        <f>'2-ORÇAMENTO'!OKO36</f>
        <v>0</v>
      </c>
      <c r="OKP40" s="714">
        <f>'2-ORÇAMENTO'!OKR36</f>
        <v>0</v>
      </c>
      <c r="OKQ40" s="713">
        <f>'2-ORÇAMENTO'!OKQ36</f>
        <v>0</v>
      </c>
      <c r="OKR40" s="714">
        <f>'2-ORÇAMENTO'!OKT36</f>
        <v>0</v>
      </c>
      <c r="OKS40" s="713">
        <f>'2-ORÇAMENTO'!OKS36</f>
        <v>0</v>
      </c>
      <c r="OKT40" s="714">
        <f>'2-ORÇAMENTO'!OKV36</f>
        <v>0</v>
      </c>
      <c r="OKU40" s="713">
        <f>'2-ORÇAMENTO'!OKU36</f>
        <v>0</v>
      </c>
      <c r="OKV40" s="714">
        <f>'2-ORÇAMENTO'!OKX36</f>
        <v>0</v>
      </c>
      <c r="OKW40" s="713">
        <f>'2-ORÇAMENTO'!OKW36</f>
        <v>0</v>
      </c>
      <c r="OKX40" s="714">
        <f>'2-ORÇAMENTO'!OKZ36</f>
        <v>0</v>
      </c>
      <c r="OKY40" s="713">
        <f>'2-ORÇAMENTO'!OKY36</f>
        <v>0</v>
      </c>
      <c r="OKZ40" s="714">
        <f>'2-ORÇAMENTO'!OLB36</f>
        <v>0</v>
      </c>
      <c r="OLA40" s="713">
        <f>'2-ORÇAMENTO'!OLA36</f>
        <v>0</v>
      </c>
      <c r="OLB40" s="714">
        <f>'2-ORÇAMENTO'!OLD36</f>
        <v>0</v>
      </c>
      <c r="OLC40" s="713">
        <f>'2-ORÇAMENTO'!OLC36</f>
        <v>0</v>
      </c>
      <c r="OLD40" s="714">
        <f>'2-ORÇAMENTO'!OLF36</f>
        <v>0</v>
      </c>
      <c r="OLE40" s="713">
        <f>'2-ORÇAMENTO'!OLE36</f>
        <v>0</v>
      </c>
      <c r="OLF40" s="714">
        <f>'2-ORÇAMENTO'!OLH36</f>
        <v>0</v>
      </c>
      <c r="OLG40" s="713">
        <f>'2-ORÇAMENTO'!OLG36</f>
        <v>0</v>
      </c>
      <c r="OLH40" s="714">
        <f>'2-ORÇAMENTO'!OLJ36</f>
        <v>0</v>
      </c>
      <c r="OLI40" s="713">
        <f>'2-ORÇAMENTO'!OLI36</f>
        <v>0</v>
      </c>
      <c r="OLJ40" s="714">
        <f>'2-ORÇAMENTO'!OLL36</f>
        <v>0</v>
      </c>
      <c r="OLK40" s="713">
        <f>'2-ORÇAMENTO'!OLK36</f>
        <v>0</v>
      </c>
      <c r="OLL40" s="714">
        <f>'2-ORÇAMENTO'!OLN36</f>
        <v>0</v>
      </c>
      <c r="OLM40" s="713">
        <f>'2-ORÇAMENTO'!OLM36</f>
        <v>0</v>
      </c>
      <c r="OLN40" s="714">
        <f>'2-ORÇAMENTO'!OLP36</f>
        <v>0</v>
      </c>
      <c r="OLO40" s="713">
        <f>'2-ORÇAMENTO'!OLO36</f>
        <v>0</v>
      </c>
      <c r="OLP40" s="714">
        <f>'2-ORÇAMENTO'!OLR36</f>
        <v>0</v>
      </c>
      <c r="OLQ40" s="713">
        <f>'2-ORÇAMENTO'!OLQ36</f>
        <v>0</v>
      </c>
      <c r="OLR40" s="714">
        <f>'2-ORÇAMENTO'!OLT36</f>
        <v>0</v>
      </c>
      <c r="OLS40" s="713">
        <f>'2-ORÇAMENTO'!OLS36</f>
        <v>0</v>
      </c>
      <c r="OLT40" s="714">
        <f>'2-ORÇAMENTO'!OLV36</f>
        <v>0</v>
      </c>
      <c r="OLU40" s="713">
        <f>'2-ORÇAMENTO'!OLU36</f>
        <v>0</v>
      </c>
      <c r="OLV40" s="714">
        <f>'2-ORÇAMENTO'!OLX36</f>
        <v>0</v>
      </c>
      <c r="OLW40" s="713">
        <f>'2-ORÇAMENTO'!OLW36</f>
        <v>0</v>
      </c>
      <c r="OLX40" s="714">
        <f>'2-ORÇAMENTO'!OLZ36</f>
        <v>0</v>
      </c>
      <c r="OLY40" s="713">
        <f>'2-ORÇAMENTO'!OLY36</f>
        <v>0</v>
      </c>
      <c r="OLZ40" s="714">
        <f>'2-ORÇAMENTO'!OMB36</f>
        <v>0</v>
      </c>
      <c r="OMA40" s="713">
        <f>'2-ORÇAMENTO'!OMA36</f>
        <v>0</v>
      </c>
      <c r="OMB40" s="714">
        <f>'2-ORÇAMENTO'!OMD36</f>
        <v>0</v>
      </c>
      <c r="OMC40" s="713">
        <f>'2-ORÇAMENTO'!OMC36</f>
        <v>0</v>
      </c>
      <c r="OMD40" s="714">
        <f>'2-ORÇAMENTO'!OMF36</f>
        <v>0</v>
      </c>
      <c r="OME40" s="713">
        <f>'2-ORÇAMENTO'!OME36</f>
        <v>0</v>
      </c>
      <c r="OMF40" s="714">
        <f>'2-ORÇAMENTO'!OMH36</f>
        <v>0</v>
      </c>
      <c r="OMG40" s="713">
        <f>'2-ORÇAMENTO'!OMG36</f>
        <v>0</v>
      </c>
      <c r="OMH40" s="714">
        <f>'2-ORÇAMENTO'!OMJ36</f>
        <v>0</v>
      </c>
      <c r="OMI40" s="713">
        <f>'2-ORÇAMENTO'!OMI36</f>
        <v>0</v>
      </c>
      <c r="OMJ40" s="714">
        <f>'2-ORÇAMENTO'!OML36</f>
        <v>0</v>
      </c>
      <c r="OMK40" s="713">
        <f>'2-ORÇAMENTO'!OMK36</f>
        <v>0</v>
      </c>
      <c r="OML40" s="714">
        <f>'2-ORÇAMENTO'!OMN36</f>
        <v>0</v>
      </c>
      <c r="OMM40" s="713">
        <f>'2-ORÇAMENTO'!OMM36</f>
        <v>0</v>
      </c>
      <c r="OMN40" s="714">
        <f>'2-ORÇAMENTO'!OMP36</f>
        <v>0</v>
      </c>
      <c r="OMO40" s="713">
        <f>'2-ORÇAMENTO'!OMO36</f>
        <v>0</v>
      </c>
      <c r="OMP40" s="714">
        <f>'2-ORÇAMENTO'!OMR36</f>
        <v>0</v>
      </c>
      <c r="OMQ40" s="713">
        <f>'2-ORÇAMENTO'!OMQ36</f>
        <v>0</v>
      </c>
      <c r="OMR40" s="714">
        <f>'2-ORÇAMENTO'!OMT36</f>
        <v>0</v>
      </c>
      <c r="OMS40" s="713">
        <f>'2-ORÇAMENTO'!OMS36</f>
        <v>0</v>
      </c>
      <c r="OMT40" s="714">
        <f>'2-ORÇAMENTO'!OMV36</f>
        <v>0</v>
      </c>
      <c r="OMU40" s="713">
        <f>'2-ORÇAMENTO'!OMU36</f>
        <v>0</v>
      </c>
      <c r="OMV40" s="714">
        <f>'2-ORÇAMENTO'!OMX36</f>
        <v>0</v>
      </c>
      <c r="OMW40" s="713">
        <f>'2-ORÇAMENTO'!OMW36</f>
        <v>0</v>
      </c>
      <c r="OMX40" s="714">
        <f>'2-ORÇAMENTO'!OMZ36</f>
        <v>0</v>
      </c>
      <c r="OMY40" s="713">
        <f>'2-ORÇAMENTO'!OMY36</f>
        <v>0</v>
      </c>
      <c r="OMZ40" s="714">
        <f>'2-ORÇAMENTO'!ONB36</f>
        <v>0</v>
      </c>
      <c r="ONA40" s="713">
        <f>'2-ORÇAMENTO'!ONA36</f>
        <v>0</v>
      </c>
      <c r="ONB40" s="714">
        <f>'2-ORÇAMENTO'!OND36</f>
        <v>0</v>
      </c>
      <c r="ONC40" s="713">
        <f>'2-ORÇAMENTO'!ONC36</f>
        <v>0</v>
      </c>
      <c r="OND40" s="714">
        <f>'2-ORÇAMENTO'!ONF36</f>
        <v>0</v>
      </c>
      <c r="ONE40" s="713">
        <f>'2-ORÇAMENTO'!ONE36</f>
        <v>0</v>
      </c>
      <c r="ONF40" s="714">
        <f>'2-ORÇAMENTO'!ONH36</f>
        <v>0</v>
      </c>
      <c r="ONG40" s="713">
        <f>'2-ORÇAMENTO'!ONG36</f>
        <v>0</v>
      </c>
      <c r="ONH40" s="714">
        <f>'2-ORÇAMENTO'!ONJ36</f>
        <v>0</v>
      </c>
      <c r="ONI40" s="713">
        <f>'2-ORÇAMENTO'!ONI36</f>
        <v>0</v>
      </c>
      <c r="ONJ40" s="714">
        <f>'2-ORÇAMENTO'!ONL36</f>
        <v>0</v>
      </c>
      <c r="ONK40" s="713">
        <f>'2-ORÇAMENTO'!ONK36</f>
        <v>0</v>
      </c>
      <c r="ONL40" s="714">
        <f>'2-ORÇAMENTO'!ONN36</f>
        <v>0</v>
      </c>
      <c r="ONM40" s="713">
        <f>'2-ORÇAMENTO'!ONM36</f>
        <v>0</v>
      </c>
      <c r="ONN40" s="714">
        <f>'2-ORÇAMENTO'!ONP36</f>
        <v>0</v>
      </c>
      <c r="ONO40" s="713">
        <f>'2-ORÇAMENTO'!ONO36</f>
        <v>0</v>
      </c>
      <c r="ONP40" s="714">
        <f>'2-ORÇAMENTO'!ONR36</f>
        <v>0</v>
      </c>
      <c r="ONQ40" s="713">
        <f>'2-ORÇAMENTO'!ONQ36</f>
        <v>0</v>
      </c>
      <c r="ONR40" s="714">
        <f>'2-ORÇAMENTO'!ONT36</f>
        <v>0</v>
      </c>
      <c r="ONS40" s="713">
        <f>'2-ORÇAMENTO'!ONS36</f>
        <v>0</v>
      </c>
      <c r="ONT40" s="714">
        <f>'2-ORÇAMENTO'!ONV36</f>
        <v>0</v>
      </c>
      <c r="ONU40" s="713">
        <f>'2-ORÇAMENTO'!ONU36</f>
        <v>0</v>
      </c>
      <c r="ONV40" s="714">
        <f>'2-ORÇAMENTO'!ONX36</f>
        <v>0</v>
      </c>
      <c r="ONW40" s="713">
        <f>'2-ORÇAMENTO'!ONW36</f>
        <v>0</v>
      </c>
      <c r="ONX40" s="714">
        <f>'2-ORÇAMENTO'!ONZ36</f>
        <v>0</v>
      </c>
      <c r="ONY40" s="713">
        <f>'2-ORÇAMENTO'!ONY36</f>
        <v>0</v>
      </c>
      <c r="ONZ40" s="714">
        <f>'2-ORÇAMENTO'!OOB36</f>
        <v>0</v>
      </c>
      <c r="OOA40" s="713">
        <f>'2-ORÇAMENTO'!OOA36</f>
        <v>0</v>
      </c>
      <c r="OOB40" s="714">
        <f>'2-ORÇAMENTO'!OOD36</f>
        <v>0</v>
      </c>
      <c r="OOC40" s="713">
        <f>'2-ORÇAMENTO'!OOC36</f>
        <v>0</v>
      </c>
      <c r="OOD40" s="714">
        <f>'2-ORÇAMENTO'!OOF36</f>
        <v>0</v>
      </c>
      <c r="OOE40" s="713">
        <f>'2-ORÇAMENTO'!OOE36</f>
        <v>0</v>
      </c>
      <c r="OOF40" s="714">
        <f>'2-ORÇAMENTO'!OOH36</f>
        <v>0</v>
      </c>
      <c r="OOG40" s="713">
        <f>'2-ORÇAMENTO'!OOG36</f>
        <v>0</v>
      </c>
      <c r="OOH40" s="714">
        <f>'2-ORÇAMENTO'!OOJ36</f>
        <v>0</v>
      </c>
      <c r="OOI40" s="713">
        <f>'2-ORÇAMENTO'!OOI36</f>
        <v>0</v>
      </c>
      <c r="OOJ40" s="714">
        <f>'2-ORÇAMENTO'!OOL36</f>
        <v>0</v>
      </c>
      <c r="OOK40" s="713">
        <f>'2-ORÇAMENTO'!OOK36</f>
        <v>0</v>
      </c>
      <c r="OOL40" s="714">
        <f>'2-ORÇAMENTO'!OON36</f>
        <v>0</v>
      </c>
      <c r="OOM40" s="713">
        <f>'2-ORÇAMENTO'!OOM36</f>
        <v>0</v>
      </c>
      <c r="OON40" s="714">
        <f>'2-ORÇAMENTO'!OOP36</f>
        <v>0</v>
      </c>
      <c r="OOO40" s="713">
        <f>'2-ORÇAMENTO'!OOO36</f>
        <v>0</v>
      </c>
      <c r="OOP40" s="714">
        <f>'2-ORÇAMENTO'!OOR36</f>
        <v>0</v>
      </c>
      <c r="OOQ40" s="713">
        <f>'2-ORÇAMENTO'!OOQ36</f>
        <v>0</v>
      </c>
      <c r="OOR40" s="714">
        <f>'2-ORÇAMENTO'!OOT36</f>
        <v>0</v>
      </c>
      <c r="OOS40" s="713">
        <f>'2-ORÇAMENTO'!OOS36</f>
        <v>0</v>
      </c>
      <c r="OOT40" s="714">
        <f>'2-ORÇAMENTO'!OOV36</f>
        <v>0</v>
      </c>
      <c r="OOU40" s="713">
        <f>'2-ORÇAMENTO'!OOU36</f>
        <v>0</v>
      </c>
      <c r="OOV40" s="714">
        <f>'2-ORÇAMENTO'!OOX36</f>
        <v>0</v>
      </c>
      <c r="OOW40" s="713">
        <f>'2-ORÇAMENTO'!OOW36</f>
        <v>0</v>
      </c>
      <c r="OOX40" s="714">
        <f>'2-ORÇAMENTO'!OOZ36</f>
        <v>0</v>
      </c>
      <c r="OOY40" s="713">
        <f>'2-ORÇAMENTO'!OOY36</f>
        <v>0</v>
      </c>
      <c r="OOZ40" s="714">
        <f>'2-ORÇAMENTO'!OPB36</f>
        <v>0</v>
      </c>
      <c r="OPA40" s="713">
        <f>'2-ORÇAMENTO'!OPA36</f>
        <v>0</v>
      </c>
      <c r="OPB40" s="714">
        <f>'2-ORÇAMENTO'!OPD36</f>
        <v>0</v>
      </c>
      <c r="OPC40" s="713">
        <f>'2-ORÇAMENTO'!OPC36</f>
        <v>0</v>
      </c>
      <c r="OPD40" s="714">
        <f>'2-ORÇAMENTO'!OPF36</f>
        <v>0</v>
      </c>
      <c r="OPE40" s="713">
        <f>'2-ORÇAMENTO'!OPE36</f>
        <v>0</v>
      </c>
      <c r="OPF40" s="714">
        <f>'2-ORÇAMENTO'!OPH36</f>
        <v>0</v>
      </c>
      <c r="OPG40" s="713">
        <f>'2-ORÇAMENTO'!OPG36</f>
        <v>0</v>
      </c>
      <c r="OPH40" s="714">
        <f>'2-ORÇAMENTO'!OPJ36</f>
        <v>0</v>
      </c>
      <c r="OPI40" s="713">
        <f>'2-ORÇAMENTO'!OPI36</f>
        <v>0</v>
      </c>
      <c r="OPJ40" s="714">
        <f>'2-ORÇAMENTO'!OPL36</f>
        <v>0</v>
      </c>
      <c r="OPK40" s="713">
        <f>'2-ORÇAMENTO'!OPK36</f>
        <v>0</v>
      </c>
      <c r="OPL40" s="714">
        <f>'2-ORÇAMENTO'!OPN36</f>
        <v>0</v>
      </c>
      <c r="OPM40" s="713">
        <f>'2-ORÇAMENTO'!OPM36</f>
        <v>0</v>
      </c>
      <c r="OPN40" s="714">
        <f>'2-ORÇAMENTO'!OPP36</f>
        <v>0</v>
      </c>
      <c r="OPO40" s="713">
        <f>'2-ORÇAMENTO'!OPO36</f>
        <v>0</v>
      </c>
      <c r="OPP40" s="714">
        <f>'2-ORÇAMENTO'!OPR36</f>
        <v>0</v>
      </c>
      <c r="OPQ40" s="713">
        <f>'2-ORÇAMENTO'!OPQ36</f>
        <v>0</v>
      </c>
      <c r="OPR40" s="714">
        <f>'2-ORÇAMENTO'!OPT36</f>
        <v>0</v>
      </c>
      <c r="OPS40" s="713">
        <f>'2-ORÇAMENTO'!OPS36</f>
        <v>0</v>
      </c>
      <c r="OPT40" s="714">
        <f>'2-ORÇAMENTO'!OPV36</f>
        <v>0</v>
      </c>
      <c r="OPU40" s="713">
        <f>'2-ORÇAMENTO'!OPU36</f>
        <v>0</v>
      </c>
      <c r="OPV40" s="714">
        <f>'2-ORÇAMENTO'!OPX36</f>
        <v>0</v>
      </c>
      <c r="OPW40" s="713">
        <f>'2-ORÇAMENTO'!OPW36</f>
        <v>0</v>
      </c>
      <c r="OPX40" s="714">
        <f>'2-ORÇAMENTO'!OPZ36</f>
        <v>0</v>
      </c>
      <c r="OPY40" s="713">
        <f>'2-ORÇAMENTO'!OPY36</f>
        <v>0</v>
      </c>
      <c r="OPZ40" s="714">
        <f>'2-ORÇAMENTO'!OQB36</f>
        <v>0</v>
      </c>
      <c r="OQA40" s="713">
        <f>'2-ORÇAMENTO'!OQA36</f>
        <v>0</v>
      </c>
      <c r="OQB40" s="714">
        <f>'2-ORÇAMENTO'!OQD36</f>
        <v>0</v>
      </c>
      <c r="OQC40" s="713">
        <f>'2-ORÇAMENTO'!OQC36</f>
        <v>0</v>
      </c>
      <c r="OQD40" s="714">
        <f>'2-ORÇAMENTO'!OQF36</f>
        <v>0</v>
      </c>
      <c r="OQE40" s="713">
        <f>'2-ORÇAMENTO'!OQE36</f>
        <v>0</v>
      </c>
      <c r="OQF40" s="714">
        <f>'2-ORÇAMENTO'!OQH36</f>
        <v>0</v>
      </c>
      <c r="OQG40" s="713">
        <f>'2-ORÇAMENTO'!OQG36</f>
        <v>0</v>
      </c>
      <c r="OQH40" s="714">
        <f>'2-ORÇAMENTO'!OQJ36</f>
        <v>0</v>
      </c>
      <c r="OQI40" s="713">
        <f>'2-ORÇAMENTO'!OQI36</f>
        <v>0</v>
      </c>
      <c r="OQJ40" s="714">
        <f>'2-ORÇAMENTO'!OQL36</f>
        <v>0</v>
      </c>
      <c r="OQK40" s="713">
        <f>'2-ORÇAMENTO'!OQK36</f>
        <v>0</v>
      </c>
      <c r="OQL40" s="714">
        <f>'2-ORÇAMENTO'!OQN36</f>
        <v>0</v>
      </c>
      <c r="OQM40" s="713">
        <f>'2-ORÇAMENTO'!OQM36</f>
        <v>0</v>
      </c>
      <c r="OQN40" s="714">
        <f>'2-ORÇAMENTO'!OQP36</f>
        <v>0</v>
      </c>
      <c r="OQO40" s="713">
        <f>'2-ORÇAMENTO'!OQO36</f>
        <v>0</v>
      </c>
      <c r="OQP40" s="714">
        <f>'2-ORÇAMENTO'!OQR36</f>
        <v>0</v>
      </c>
      <c r="OQQ40" s="713">
        <f>'2-ORÇAMENTO'!OQQ36</f>
        <v>0</v>
      </c>
      <c r="OQR40" s="714">
        <f>'2-ORÇAMENTO'!OQT36</f>
        <v>0</v>
      </c>
      <c r="OQS40" s="713">
        <f>'2-ORÇAMENTO'!OQS36</f>
        <v>0</v>
      </c>
      <c r="OQT40" s="714">
        <f>'2-ORÇAMENTO'!OQV36</f>
        <v>0</v>
      </c>
      <c r="OQU40" s="713">
        <f>'2-ORÇAMENTO'!OQU36</f>
        <v>0</v>
      </c>
      <c r="OQV40" s="714">
        <f>'2-ORÇAMENTO'!OQX36</f>
        <v>0</v>
      </c>
      <c r="OQW40" s="713">
        <f>'2-ORÇAMENTO'!OQW36</f>
        <v>0</v>
      </c>
      <c r="OQX40" s="714">
        <f>'2-ORÇAMENTO'!OQZ36</f>
        <v>0</v>
      </c>
      <c r="OQY40" s="713">
        <f>'2-ORÇAMENTO'!OQY36</f>
        <v>0</v>
      </c>
      <c r="OQZ40" s="714">
        <f>'2-ORÇAMENTO'!ORB36</f>
        <v>0</v>
      </c>
      <c r="ORA40" s="713">
        <f>'2-ORÇAMENTO'!ORA36</f>
        <v>0</v>
      </c>
      <c r="ORB40" s="714">
        <f>'2-ORÇAMENTO'!ORD36</f>
        <v>0</v>
      </c>
      <c r="ORC40" s="713">
        <f>'2-ORÇAMENTO'!ORC36</f>
        <v>0</v>
      </c>
      <c r="ORD40" s="714">
        <f>'2-ORÇAMENTO'!ORF36</f>
        <v>0</v>
      </c>
      <c r="ORE40" s="713">
        <f>'2-ORÇAMENTO'!ORE36</f>
        <v>0</v>
      </c>
      <c r="ORF40" s="714">
        <f>'2-ORÇAMENTO'!ORH36</f>
        <v>0</v>
      </c>
      <c r="ORG40" s="713">
        <f>'2-ORÇAMENTO'!ORG36</f>
        <v>0</v>
      </c>
      <c r="ORH40" s="714">
        <f>'2-ORÇAMENTO'!ORJ36</f>
        <v>0</v>
      </c>
      <c r="ORI40" s="713">
        <f>'2-ORÇAMENTO'!ORI36</f>
        <v>0</v>
      </c>
      <c r="ORJ40" s="714">
        <f>'2-ORÇAMENTO'!ORL36</f>
        <v>0</v>
      </c>
      <c r="ORK40" s="713">
        <f>'2-ORÇAMENTO'!ORK36</f>
        <v>0</v>
      </c>
      <c r="ORL40" s="714">
        <f>'2-ORÇAMENTO'!ORN36</f>
        <v>0</v>
      </c>
      <c r="ORM40" s="713">
        <f>'2-ORÇAMENTO'!ORM36</f>
        <v>0</v>
      </c>
      <c r="ORN40" s="714">
        <f>'2-ORÇAMENTO'!ORP36</f>
        <v>0</v>
      </c>
      <c r="ORO40" s="713">
        <f>'2-ORÇAMENTO'!ORO36</f>
        <v>0</v>
      </c>
      <c r="ORP40" s="714">
        <f>'2-ORÇAMENTO'!ORR36</f>
        <v>0</v>
      </c>
      <c r="ORQ40" s="713">
        <f>'2-ORÇAMENTO'!ORQ36</f>
        <v>0</v>
      </c>
      <c r="ORR40" s="714">
        <f>'2-ORÇAMENTO'!ORT36</f>
        <v>0</v>
      </c>
      <c r="ORS40" s="713">
        <f>'2-ORÇAMENTO'!ORS36</f>
        <v>0</v>
      </c>
      <c r="ORT40" s="714">
        <f>'2-ORÇAMENTO'!ORV36</f>
        <v>0</v>
      </c>
      <c r="ORU40" s="713">
        <f>'2-ORÇAMENTO'!ORU36</f>
        <v>0</v>
      </c>
      <c r="ORV40" s="714">
        <f>'2-ORÇAMENTO'!ORX36</f>
        <v>0</v>
      </c>
      <c r="ORW40" s="713">
        <f>'2-ORÇAMENTO'!ORW36</f>
        <v>0</v>
      </c>
      <c r="ORX40" s="714">
        <f>'2-ORÇAMENTO'!ORZ36</f>
        <v>0</v>
      </c>
      <c r="ORY40" s="713">
        <f>'2-ORÇAMENTO'!ORY36</f>
        <v>0</v>
      </c>
      <c r="ORZ40" s="714">
        <f>'2-ORÇAMENTO'!OSB36</f>
        <v>0</v>
      </c>
      <c r="OSA40" s="713">
        <f>'2-ORÇAMENTO'!OSA36</f>
        <v>0</v>
      </c>
      <c r="OSB40" s="714">
        <f>'2-ORÇAMENTO'!OSD36</f>
        <v>0</v>
      </c>
      <c r="OSC40" s="713">
        <f>'2-ORÇAMENTO'!OSC36</f>
        <v>0</v>
      </c>
      <c r="OSD40" s="714">
        <f>'2-ORÇAMENTO'!OSF36</f>
        <v>0</v>
      </c>
      <c r="OSE40" s="713">
        <f>'2-ORÇAMENTO'!OSE36</f>
        <v>0</v>
      </c>
      <c r="OSF40" s="714">
        <f>'2-ORÇAMENTO'!OSH36</f>
        <v>0</v>
      </c>
      <c r="OSG40" s="713">
        <f>'2-ORÇAMENTO'!OSG36</f>
        <v>0</v>
      </c>
      <c r="OSH40" s="714">
        <f>'2-ORÇAMENTO'!OSJ36</f>
        <v>0</v>
      </c>
      <c r="OSI40" s="713">
        <f>'2-ORÇAMENTO'!OSI36</f>
        <v>0</v>
      </c>
      <c r="OSJ40" s="714">
        <f>'2-ORÇAMENTO'!OSL36</f>
        <v>0</v>
      </c>
      <c r="OSK40" s="713">
        <f>'2-ORÇAMENTO'!OSK36</f>
        <v>0</v>
      </c>
      <c r="OSL40" s="714">
        <f>'2-ORÇAMENTO'!OSN36</f>
        <v>0</v>
      </c>
      <c r="OSM40" s="713">
        <f>'2-ORÇAMENTO'!OSM36</f>
        <v>0</v>
      </c>
      <c r="OSN40" s="714">
        <f>'2-ORÇAMENTO'!OSP36</f>
        <v>0</v>
      </c>
      <c r="OSO40" s="713">
        <f>'2-ORÇAMENTO'!OSO36</f>
        <v>0</v>
      </c>
      <c r="OSP40" s="714">
        <f>'2-ORÇAMENTO'!OSR36</f>
        <v>0</v>
      </c>
      <c r="OSQ40" s="713">
        <f>'2-ORÇAMENTO'!OSQ36</f>
        <v>0</v>
      </c>
      <c r="OSR40" s="714">
        <f>'2-ORÇAMENTO'!OST36</f>
        <v>0</v>
      </c>
      <c r="OSS40" s="713">
        <f>'2-ORÇAMENTO'!OSS36</f>
        <v>0</v>
      </c>
      <c r="OST40" s="714">
        <f>'2-ORÇAMENTO'!OSV36</f>
        <v>0</v>
      </c>
      <c r="OSU40" s="713">
        <f>'2-ORÇAMENTO'!OSU36</f>
        <v>0</v>
      </c>
      <c r="OSV40" s="714">
        <f>'2-ORÇAMENTO'!OSX36</f>
        <v>0</v>
      </c>
      <c r="OSW40" s="713">
        <f>'2-ORÇAMENTO'!OSW36</f>
        <v>0</v>
      </c>
      <c r="OSX40" s="714">
        <f>'2-ORÇAMENTO'!OSZ36</f>
        <v>0</v>
      </c>
      <c r="OSY40" s="713">
        <f>'2-ORÇAMENTO'!OSY36</f>
        <v>0</v>
      </c>
      <c r="OSZ40" s="714">
        <f>'2-ORÇAMENTO'!OTB36</f>
        <v>0</v>
      </c>
      <c r="OTA40" s="713">
        <f>'2-ORÇAMENTO'!OTA36</f>
        <v>0</v>
      </c>
      <c r="OTB40" s="714">
        <f>'2-ORÇAMENTO'!OTD36</f>
        <v>0</v>
      </c>
      <c r="OTC40" s="713">
        <f>'2-ORÇAMENTO'!OTC36</f>
        <v>0</v>
      </c>
      <c r="OTD40" s="714">
        <f>'2-ORÇAMENTO'!OTF36</f>
        <v>0</v>
      </c>
      <c r="OTE40" s="713">
        <f>'2-ORÇAMENTO'!OTE36</f>
        <v>0</v>
      </c>
      <c r="OTF40" s="714">
        <f>'2-ORÇAMENTO'!OTH36</f>
        <v>0</v>
      </c>
      <c r="OTG40" s="713">
        <f>'2-ORÇAMENTO'!OTG36</f>
        <v>0</v>
      </c>
      <c r="OTH40" s="714">
        <f>'2-ORÇAMENTO'!OTJ36</f>
        <v>0</v>
      </c>
      <c r="OTI40" s="713">
        <f>'2-ORÇAMENTO'!OTI36</f>
        <v>0</v>
      </c>
      <c r="OTJ40" s="714">
        <f>'2-ORÇAMENTO'!OTL36</f>
        <v>0</v>
      </c>
      <c r="OTK40" s="713">
        <f>'2-ORÇAMENTO'!OTK36</f>
        <v>0</v>
      </c>
      <c r="OTL40" s="714">
        <f>'2-ORÇAMENTO'!OTN36</f>
        <v>0</v>
      </c>
      <c r="OTM40" s="713">
        <f>'2-ORÇAMENTO'!OTM36</f>
        <v>0</v>
      </c>
      <c r="OTN40" s="714">
        <f>'2-ORÇAMENTO'!OTP36</f>
        <v>0</v>
      </c>
      <c r="OTO40" s="713">
        <f>'2-ORÇAMENTO'!OTO36</f>
        <v>0</v>
      </c>
      <c r="OTP40" s="714">
        <f>'2-ORÇAMENTO'!OTR36</f>
        <v>0</v>
      </c>
      <c r="OTQ40" s="713">
        <f>'2-ORÇAMENTO'!OTQ36</f>
        <v>0</v>
      </c>
      <c r="OTR40" s="714">
        <f>'2-ORÇAMENTO'!OTT36</f>
        <v>0</v>
      </c>
      <c r="OTS40" s="713">
        <f>'2-ORÇAMENTO'!OTS36</f>
        <v>0</v>
      </c>
      <c r="OTT40" s="714">
        <f>'2-ORÇAMENTO'!OTV36</f>
        <v>0</v>
      </c>
      <c r="OTU40" s="713">
        <f>'2-ORÇAMENTO'!OTU36</f>
        <v>0</v>
      </c>
      <c r="OTV40" s="714">
        <f>'2-ORÇAMENTO'!OTX36</f>
        <v>0</v>
      </c>
      <c r="OTW40" s="713">
        <f>'2-ORÇAMENTO'!OTW36</f>
        <v>0</v>
      </c>
      <c r="OTX40" s="714">
        <f>'2-ORÇAMENTO'!OTZ36</f>
        <v>0</v>
      </c>
      <c r="OTY40" s="713">
        <f>'2-ORÇAMENTO'!OTY36</f>
        <v>0</v>
      </c>
      <c r="OTZ40" s="714">
        <f>'2-ORÇAMENTO'!OUB36</f>
        <v>0</v>
      </c>
      <c r="OUA40" s="713">
        <f>'2-ORÇAMENTO'!OUA36</f>
        <v>0</v>
      </c>
      <c r="OUB40" s="714">
        <f>'2-ORÇAMENTO'!OUD36</f>
        <v>0</v>
      </c>
      <c r="OUC40" s="713">
        <f>'2-ORÇAMENTO'!OUC36</f>
        <v>0</v>
      </c>
      <c r="OUD40" s="714">
        <f>'2-ORÇAMENTO'!OUF36</f>
        <v>0</v>
      </c>
      <c r="OUE40" s="713">
        <f>'2-ORÇAMENTO'!OUE36</f>
        <v>0</v>
      </c>
      <c r="OUF40" s="714">
        <f>'2-ORÇAMENTO'!OUH36</f>
        <v>0</v>
      </c>
      <c r="OUG40" s="713">
        <f>'2-ORÇAMENTO'!OUG36</f>
        <v>0</v>
      </c>
      <c r="OUH40" s="714">
        <f>'2-ORÇAMENTO'!OUJ36</f>
        <v>0</v>
      </c>
      <c r="OUI40" s="713">
        <f>'2-ORÇAMENTO'!OUI36</f>
        <v>0</v>
      </c>
      <c r="OUJ40" s="714">
        <f>'2-ORÇAMENTO'!OUL36</f>
        <v>0</v>
      </c>
      <c r="OUK40" s="713">
        <f>'2-ORÇAMENTO'!OUK36</f>
        <v>0</v>
      </c>
      <c r="OUL40" s="714">
        <f>'2-ORÇAMENTO'!OUN36</f>
        <v>0</v>
      </c>
      <c r="OUM40" s="713">
        <f>'2-ORÇAMENTO'!OUM36</f>
        <v>0</v>
      </c>
      <c r="OUN40" s="714">
        <f>'2-ORÇAMENTO'!OUP36</f>
        <v>0</v>
      </c>
      <c r="OUO40" s="713">
        <f>'2-ORÇAMENTO'!OUO36</f>
        <v>0</v>
      </c>
      <c r="OUP40" s="714">
        <f>'2-ORÇAMENTO'!OUR36</f>
        <v>0</v>
      </c>
      <c r="OUQ40" s="713">
        <f>'2-ORÇAMENTO'!OUQ36</f>
        <v>0</v>
      </c>
      <c r="OUR40" s="714">
        <f>'2-ORÇAMENTO'!OUT36</f>
        <v>0</v>
      </c>
      <c r="OUS40" s="713">
        <f>'2-ORÇAMENTO'!OUS36</f>
        <v>0</v>
      </c>
      <c r="OUT40" s="714">
        <f>'2-ORÇAMENTO'!OUV36</f>
        <v>0</v>
      </c>
      <c r="OUU40" s="713">
        <f>'2-ORÇAMENTO'!OUU36</f>
        <v>0</v>
      </c>
      <c r="OUV40" s="714">
        <f>'2-ORÇAMENTO'!OUX36</f>
        <v>0</v>
      </c>
      <c r="OUW40" s="713">
        <f>'2-ORÇAMENTO'!OUW36</f>
        <v>0</v>
      </c>
      <c r="OUX40" s="714">
        <f>'2-ORÇAMENTO'!OUZ36</f>
        <v>0</v>
      </c>
      <c r="OUY40" s="713">
        <f>'2-ORÇAMENTO'!OUY36</f>
        <v>0</v>
      </c>
      <c r="OUZ40" s="714">
        <f>'2-ORÇAMENTO'!OVB36</f>
        <v>0</v>
      </c>
      <c r="OVA40" s="713">
        <f>'2-ORÇAMENTO'!OVA36</f>
        <v>0</v>
      </c>
      <c r="OVB40" s="714">
        <f>'2-ORÇAMENTO'!OVD36</f>
        <v>0</v>
      </c>
      <c r="OVC40" s="713">
        <f>'2-ORÇAMENTO'!OVC36</f>
        <v>0</v>
      </c>
      <c r="OVD40" s="714">
        <f>'2-ORÇAMENTO'!OVF36</f>
        <v>0</v>
      </c>
      <c r="OVE40" s="713">
        <f>'2-ORÇAMENTO'!OVE36</f>
        <v>0</v>
      </c>
      <c r="OVF40" s="714">
        <f>'2-ORÇAMENTO'!OVH36</f>
        <v>0</v>
      </c>
      <c r="OVG40" s="713">
        <f>'2-ORÇAMENTO'!OVG36</f>
        <v>0</v>
      </c>
      <c r="OVH40" s="714">
        <f>'2-ORÇAMENTO'!OVJ36</f>
        <v>0</v>
      </c>
      <c r="OVI40" s="713">
        <f>'2-ORÇAMENTO'!OVI36</f>
        <v>0</v>
      </c>
      <c r="OVJ40" s="714">
        <f>'2-ORÇAMENTO'!OVL36</f>
        <v>0</v>
      </c>
      <c r="OVK40" s="713">
        <f>'2-ORÇAMENTO'!OVK36</f>
        <v>0</v>
      </c>
      <c r="OVL40" s="714">
        <f>'2-ORÇAMENTO'!OVN36</f>
        <v>0</v>
      </c>
      <c r="OVM40" s="713">
        <f>'2-ORÇAMENTO'!OVM36</f>
        <v>0</v>
      </c>
      <c r="OVN40" s="714">
        <f>'2-ORÇAMENTO'!OVP36</f>
        <v>0</v>
      </c>
      <c r="OVO40" s="713">
        <f>'2-ORÇAMENTO'!OVO36</f>
        <v>0</v>
      </c>
      <c r="OVP40" s="714">
        <f>'2-ORÇAMENTO'!OVR36</f>
        <v>0</v>
      </c>
      <c r="OVQ40" s="713">
        <f>'2-ORÇAMENTO'!OVQ36</f>
        <v>0</v>
      </c>
      <c r="OVR40" s="714">
        <f>'2-ORÇAMENTO'!OVT36</f>
        <v>0</v>
      </c>
      <c r="OVS40" s="713">
        <f>'2-ORÇAMENTO'!OVS36</f>
        <v>0</v>
      </c>
      <c r="OVT40" s="714">
        <f>'2-ORÇAMENTO'!OVV36</f>
        <v>0</v>
      </c>
      <c r="OVU40" s="713">
        <f>'2-ORÇAMENTO'!OVU36</f>
        <v>0</v>
      </c>
      <c r="OVV40" s="714">
        <f>'2-ORÇAMENTO'!OVX36</f>
        <v>0</v>
      </c>
      <c r="OVW40" s="713">
        <f>'2-ORÇAMENTO'!OVW36</f>
        <v>0</v>
      </c>
      <c r="OVX40" s="714">
        <f>'2-ORÇAMENTO'!OVZ36</f>
        <v>0</v>
      </c>
      <c r="OVY40" s="713">
        <f>'2-ORÇAMENTO'!OVY36</f>
        <v>0</v>
      </c>
      <c r="OVZ40" s="714">
        <f>'2-ORÇAMENTO'!OWB36</f>
        <v>0</v>
      </c>
      <c r="OWA40" s="713">
        <f>'2-ORÇAMENTO'!OWA36</f>
        <v>0</v>
      </c>
      <c r="OWB40" s="714">
        <f>'2-ORÇAMENTO'!OWD36</f>
        <v>0</v>
      </c>
      <c r="OWC40" s="713">
        <f>'2-ORÇAMENTO'!OWC36</f>
        <v>0</v>
      </c>
      <c r="OWD40" s="714">
        <f>'2-ORÇAMENTO'!OWF36</f>
        <v>0</v>
      </c>
      <c r="OWE40" s="713">
        <f>'2-ORÇAMENTO'!OWE36</f>
        <v>0</v>
      </c>
      <c r="OWF40" s="714">
        <f>'2-ORÇAMENTO'!OWH36</f>
        <v>0</v>
      </c>
      <c r="OWG40" s="713">
        <f>'2-ORÇAMENTO'!OWG36</f>
        <v>0</v>
      </c>
      <c r="OWH40" s="714">
        <f>'2-ORÇAMENTO'!OWJ36</f>
        <v>0</v>
      </c>
      <c r="OWI40" s="713">
        <f>'2-ORÇAMENTO'!OWI36</f>
        <v>0</v>
      </c>
      <c r="OWJ40" s="714">
        <f>'2-ORÇAMENTO'!OWL36</f>
        <v>0</v>
      </c>
      <c r="OWK40" s="713">
        <f>'2-ORÇAMENTO'!OWK36</f>
        <v>0</v>
      </c>
      <c r="OWL40" s="714">
        <f>'2-ORÇAMENTO'!OWN36</f>
        <v>0</v>
      </c>
      <c r="OWM40" s="713">
        <f>'2-ORÇAMENTO'!OWM36</f>
        <v>0</v>
      </c>
      <c r="OWN40" s="714">
        <f>'2-ORÇAMENTO'!OWP36</f>
        <v>0</v>
      </c>
      <c r="OWO40" s="713">
        <f>'2-ORÇAMENTO'!OWO36</f>
        <v>0</v>
      </c>
      <c r="OWP40" s="714">
        <f>'2-ORÇAMENTO'!OWR36</f>
        <v>0</v>
      </c>
      <c r="OWQ40" s="713">
        <f>'2-ORÇAMENTO'!OWQ36</f>
        <v>0</v>
      </c>
      <c r="OWR40" s="714">
        <f>'2-ORÇAMENTO'!OWT36</f>
        <v>0</v>
      </c>
      <c r="OWS40" s="713">
        <f>'2-ORÇAMENTO'!OWS36</f>
        <v>0</v>
      </c>
      <c r="OWT40" s="714">
        <f>'2-ORÇAMENTO'!OWV36</f>
        <v>0</v>
      </c>
      <c r="OWU40" s="713">
        <f>'2-ORÇAMENTO'!OWU36</f>
        <v>0</v>
      </c>
      <c r="OWV40" s="714">
        <f>'2-ORÇAMENTO'!OWX36</f>
        <v>0</v>
      </c>
      <c r="OWW40" s="713">
        <f>'2-ORÇAMENTO'!OWW36</f>
        <v>0</v>
      </c>
      <c r="OWX40" s="714">
        <f>'2-ORÇAMENTO'!OWZ36</f>
        <v>0</v>
      </c>
      <c r="OWY40" s="713">
        <f>'2-ORÇAMENTO'!OWY36</f>
        <v>0</v>
      </c>
      <c r="OWZ40" s="714">
        <f>'2-ORÇAMENTO'!OXB36</f>
        <v>0</v>
      </c>
      <c r="OXA40" s="713">
        <f>'2-ORÇAMENTO'!OXA36</f>
        <v>0</v>
      </c>
      <c r="OXB40" s="714">
        <f>'2-ORÇAMENTO'!OXD36</f>
        <v>0</v>
      </c>
      <c r="OXC40" s="713">
        <f>'2-ORÇAMENTO'!OXC36</f>
        <v>0</v>
      </c>
      <c r="OXD40" s="714">
        <f>'2-ORÇAMENTO'!OXF36</f>
        <v>0</v>
      </c>
      <c r="OXE40" s="713">
        <f>'2-ORÇAMENTO'!OXE36</f>
        <v>0</v>
      </c>
      <c r="OXF40" s="714">
        <f>'2-ORÇAMENTO'!OXH36</f>
        <v>0</v>
      </c>
      <c r="OXG40" s="713">
        <f>'2-ORÇAMENTO'!OXG36</f>
        <v>0</v>
      </c>
      <c r="OXH40" s="714">
        <f>'2-ORÇAMENTO'!OXJ36</f>
        <v>0</v>
      </c>
      <c r="OXI40" s="713">
        <f>'2-ORÇAMENTO'!OXI36</f>
        <v>0</v>
      </c>
      <c r="OXJ40" s="714">
        <f>'2-ORÇAMENTO'!OXL36</f>
        <v>0</v>
      </c>
      <c r="OXK40" s="713">
        <f>'2-ORÇAMENTO'!OXK36</f>
        <v>0</v>
      </c>
      <c r="OXL40" s="714">
        <f>'2-ORÇAMENTO'!OXN36</f>
        <v>0</v>
      </c>
      <c r="OXM40" s="713">
        <f>'2-ORÇAMENTO'!OXM36</f>
        <v>0</v>
      </c>
      <c r="OXN40" s="714">
        <f>'2-ORÇAMENTO'!OXP36</f>
        <v>0</v>
      </c>
      <c r="OXO40" s="713">
        <f>'2-ORÇAMENTO'!OXO36</f>
        <v>0</v>
      </c>
      <c r="OXP40" s="714">
        <f>'2-ORÇAMENTO'!OXR36</f>
        <v>0</v>
      </c>
      <c r="OXQ40" s="713">
        <f>'2-ORÇAMENTO'!OXQ36</f>
        <v>0</v>
      </c>
      <c r="OXR40" s="714">
        <f>'2-ORÇAMENTO'!OXT36</f>
        <v>0</v>
      </c>
      <c r="OXS40" s="713">
        <f>'2-ORÇAMENTO'!OXS36</f>
        <v>0</v>
      </c>
      <c r="OXT40" s="714">
        <f>'2-ORÇAMENTO'!OXV36</f>
        <v>0</v>
      </c>
      <c r="OXU40" s="713">
        <f>'2-ORÇAMENTO'!OXU36</f>
        <v>0</v>
      </c>
      <c r="OXV40" s="714">
        <f>'2-ORÇAMENTO'!OXX36</f>
        <v>0</v>
      </c>
      <c r="OXW40" s="713">
        <f>'2-ORÇAMENTO'!OXW36</f>
        <v>0</v>
      </c>
      <c r="OXX40" s="714">
        <f>'2-ORÇAMENTO'!OXZ36</f>
        <v>0</v>
      </c>
      <c r="OXY40" s="713">
        <f>'2-ORÇAMENTO'!OXY36</f>
        <v>0</v>
      </c>
      <c r="OXZ40" s="714">
        <f>'2-ORÇAMENTO'!OYB36</f>
        <v>0</v>
      </c>
      <c r="OYA40" s="713">
        <f>'2-ORÇAMENTO'!OYA36</f>
        <v>0</v>
      </c>
      <c r="OYB40" s="714">
        <f>'2-ORÇAMENTO'!OYD36</f>
        <v>0</v>
      </c>
      <c r="OYC40" s="713">
        <f>'2-ORÇAMENTO'!OYC36</f>
        <v>0</v>
      </c>
      <c r="OYD40" s="714">
        <f>'2-ORÇAMENTO'!OYF36</f>
        <v>0</v>
      </c>
      <c r="OYE40" s="713">
        <f>'2-ORÇAMENTO'!OYE36</f>
        <v>0</v>
      </c>
      <c r="OYF40" s="714">
        <f>'2-ORÇAMENTO'!OYH36</f>
        <v>0</v>
      </c>
      <c r="OYG40" s="713">
        <f>'2-ORÇAMENTO'!OYG36</f>
        <v>0</v>
      </c>
      <c r="OYH40" s="714">
        <f>'2-ORÇAMENTO'!OYJ36</f>
        <v>0</v>
      </c>
      <c r="OYI40" s="713">
        <f>'2-ORÇAMENTO'!OYI36</f>
        <v>0</v>
      </c>
      <c r="OYJ40" s="714">
        <f>'2-ORÇAMENTO'!OYL36</f>
        <v>0</v>
      </c>
      <c r="OYK40" s="713">
        <f>'2-ORÇAMENTO'!OYK36</f>
        <v>0</v>
      </c>
      <c r="OYL40" s="714">
        <f>'2-ORÇAMENTO'!OYN36</f>
        <v>0</v>
      </c>
      <c r="OYM40" s="713">
        <f>'2-ORÇAMENTO'!OYM36</f>
        <v>0</v>
      </c>
      <c r="OYN40" s="714">
        <f>'2-ORÇAMENTO'!OYP36</f>
        <v>0</v>
      </c>
      <c r="OYO40" s="713">
        <f>'2-ORÇAMENTO'!OYO36</f>
        <v>0</v>
      </c>
      <c r="OYP40" s="714">
        <f>'2-ORÇAMENTO'!OYR36</f>
        <v>0</v>
      </c>
      <c r="OYQ40" s="713">
        <f>'2-ORÇAMENTO'!OYQ36</f>
        <v>0</v>
      </c>
      <c r="OYR40" s="714">
        <f>'2-ORÇAMENTO'!OYT36</f>
        <v>0</v>
      </c>
      <c r="OYS40" s="713">
        <f>'2-ORÇAMENTO'!OYS36</f>
        <v>0</v>
      </c>
      <c r="OYT40" s="714">
        <f>'2-ORÇAMENTO'!OYV36</f>
        <v>0</v>
      </c>
      <c r="OYU40" s="713">
        <f>'2-ORÇAMENTO'!OYU36</f>
        <v>0</v>
      </c>
      <c r="OYV40" s="714">
        <f>'2-ORÇAMENTO'!OYX36</f>
        <v>0</v>
      </c>
      <c r="OYW40" s="713">
        <f>'2-ORÇAMENTO'!OYW36</f>
        <v>0</v>
      </c>
      <c r="OYX40" s="714">
        <f>'2-ORÇAMENTO'!OYZ36</f>
        <v>0</v>
      </c>
      <c r="OYY40" s="713">
        <f>'2-ORÇAMENTO'!OYY36</f>
        <v>0</v>
      </c>
      <c r="OYZ40" s="714">
        <f>'2-ORÇAMENTO'!OZB36</f>
        <v>0</v>
      </c>
      <c r="OZA40" s="713">
        <f>'2-ORÇAMENTO'!OZA36</f>
        <v>0</v>
      </c>
      <c r="OZB40" s="714">
        <f>'2-ORÇAMENTO'!OZD36</f>
        <v>0</v>
      </c>
      <c r="OZC40" s="713">
        <f>'2-ORÇAMENTO'!OZC36</f>
        <v>0</v>
      </c>
      <c r="OZD40" s="714">
        <f>'2-ORÇAMENTO'!OZF36</f>
        <v>0</v>
      </c>
      <c r="OZE40" s="713">
        <f>'2-ORÇAMENTO'!OZE36</f>
        <v>0</v>
      </c>
      <c r="OZF40" s="714">
        <f>'2-ORÇAMENTO'!OZH36</f>
        <v>0</v>
      </c>
      <c r="OZG40" s="713">
        <f>'2-ORÇAMENTO'!OZG36</f>
        <v>0</v>
      </c>
      <c r="OZH40" s="714">
        <f>'2-ORÇAMENTO'!OZJ36</f>
        <v>0</v>
      </c>
      <c r="OZI40" s="713">
        <f>'2-ORÇAMENTO'!OZI36</f>
        <v>0</v>
      </c>
      <c r="OZJ40" s="714">
        <f>'2-ORÇAMENTO'!OZL36</f>
        <v>0</v>
      </c>
      <c r="OZK40" s="713">
        <f>'2-ORÇAMENTO'!OZK36</f>
        <v>0</v>
      </c>
      <c r="OZL40" s="714">
        <f>'2-ORÇAMENTO'!OZN36</f>
        <v>0</v>
      </c>
      <c r="OZM40" s="713">
        <f>'2-ORÇAMENTO'!OZM36</f>
        <v>0</v>
      </c>
      <c r="OZN40" s="714">
        <f>'2-ORÇAMENTO'!OZP36</f>
        <v>0</v>
      </c>
      <c r="OZO40" s="713">
        <f>'2-ORÇAMENTO'!OZO36</f>
        <v>0</v>
      </c>
      <c r="OZP40" s="714">
        <f>'2-ORÇAMENTO'!OZR36</f>
        <v>0</v>
      </c>
      <c r="OZQ40" s="713">
        <f>'2-ORÇAMENTO'!OZQ36</f>
        <v>0</v>
      </c>
      <c r="OZR40" s="714">
        <f>'2-ORÇAMENTO'!OZT36</f>
        <v>0</v>
      </c>
      <c r="OZS40" s="713">
        <f>'2-ORÇAMENTO'!OZS36</f>
        <v>0</v>
      </c>
      <c r="OZT40" s="714">
        <f>'2-ORÇAMENTO'!OZV36</f>
        <v>0</v>
      </c>
      <c r="OZU40" s="713">
        <f>'2-ORÇAMENTO'!OZU36</f>
        <v>0</v>
      </c>
      <c r="OZV40" s="714">
        <f>'2-ORÇAMENTO'!OZX36</f>
        <v>0</v>
      </c>
      <c r="OZW40" s="713">
        <f>'2-ORÇAMENTO'!OZW36</f>
        <v>0</v>
      </c>
      <c r="OZX40" s="714">
        <f>'2-ORÇAMENTO'!OZZ36</f>
        <v>0</v>
      </c>
      <c r="OZY40" s="713">
        <f>'2-ORÇAMENTO'!OZY36</f>
        <v>0</v>
      </c>
      <c r="OZZ40" s="714">
        <f>'2-ORÇAMENTO'!PAB36</f>
        <v>0</v>
      </c>
      <c r="PAA40" s="713">
        <f>'2-ORÇAMENTO'!PAA36</f>
        <v>0</v>
      </c>
      <c r="PAB40" s="714">
        <f>'2-ORÇAMENTO'!PAD36</f>
        <v>0</v>
      </c>
      <c r="PAC40" s="713">
        <f>'2-ORÇAMENTO'!PAC36</f>
        <v>0</v>
      </c>
      <c r="PAD40" s="714">
        <f>'2-ORÇAMENTO'!PAF36</f>
        <v>0</v>
      </c>
      <c r="PAE40" s="713">
        <f>'2-ORÇAMENTO'!PAE36</f>
        <v>0</v>
      </c>
      <c r="PAF40" s="714">
        <f>'2-ORÇAMENTO'!PAH36</f>
        <v>0</v>
      </c>
      <c r="PAG40" s="713">
        <f>'2-ORÇAMENTO'!PAG36</f>
        <v>0</v>
      </c>
      <c r="PAH40" s="714">
        <f>'2-ORÇAMENTO'!PAJ36</f>
        <v>0</v>
      </c>
      <c r="PAI40" s="713">
        <f>'2-ORÇAMENTO'!PAI36</f>
        <v>0</v>
      </c>
      <c r="PAJ40" s="714">
        <f>'2-ORÇAMENTO'!PAL36</f>
        <v>0</v>
      </c>
      <c r="PAK40" s="713">
        <f>'2-ORÇAMENTO'!PAK36</f>
        <v>0</v>
      </c>
      <c r="PAL40" s="714">
        <f>'2-ORÇAMENTO'!PAN36</f>
        <v>0</v>
      </c>
      <c r="PAM40" s="713">
        <f>'2-ORÇAMENTO'!PAM36</f>
        <v>0</v>
      </c>
      <c r="PAN40" s="714">
        <f>'2-ORÇAMENTO'!PAP36</f>
        <v>0</v>
      </c>
      <c r="PAO40" s="713">
        <f>'2-ORÇAMENTO'!PAO36</f>
        <v>0</v>
      </c>
      <c r="PAP40" s="714">
        <f>'2-ORÇAMENTO'!PAR36</f>
        <v>0</v>
      </c>
      <c r="PAQ40" s="713">
        <f>'2-ORÇAMENTO'!PAQ36</f>
        <v>0</v>
      </c>
      <c r="PAR40" s="714">
        <f>'2-ORÇAMENTO'!PAT36</f>
        <v>0</v>
      </c>
      <c r="PAS40" s="713">
        <f>'2-ORÇAMENTO'!PAS36</f>
        <v>0</v>
      </c>
      <c r="PAT40" s="714">
        <f>'2-ORÇAMENTO'!PAV36</f>
        <v>0</v>
      </c>
      <c r="PAU40" s="713">
        <f>'2-ORÇAMENTO'!PAU36</f>
        <v>0</v>
      </c>
      <c r="PAV40" s="714">
        <f>'2-ORÇAMENTO'!PAX36</f>
        <v>0</v>
      </c>
      <c r="PAW40" s="713">
        <f>'2-ORÇAMENTO'!PAW36</f>
        <v>0</v>
      </c>
      <c r="PAX40" s="714">
        <f>'2-ORÇAMENTO'!PAZ36</f>
        <v>0</v>
      </c>
      <c r="PAY40" s="713">
        <f>'2-ORÇAMENTO'!PAY36</f>
        <v>0</v>
      </c>
      <c r="PAZ40" s="714">
        <f>'2-ORÇAMENTO'!PBB36</f>
        <v>0</v>
      </c>
      <c r="PBA40" s="713">
        <f>'2-ORÇAMENTO'!PBA36</f>
        <v>0</v>
      </c>
      <c r="PBB40" s="714">
        <f>'2-ORÇAMENTO'!PBD36</f>
        <v>0</v>
      </c>
      <c r="PBC40" s="713">
        <f>'2-ORÇAMENTO'!PBC36</f>
        <v>0</v>
      </c>
      <c r="PBD40" s="714">
        <f>'2-ORÇAMENTO'!PBF36</f>
        <v>0</v>
      </c>
      <c r="PBE40" s="713">
        <f>'2-ORÇAMENTO'!PBE36</f>
        <v>0</v>
      </c>
      <c r="PBF40" s="714">
        <f>'2-ORÇAMENTO'!PBH36</f>
        <v>0</v>
      </c>
      <c r="PBG40" s="713">
        <f>'2-ORÇAMENTO'!PBG36</f>
        <v>0</v>
      </c>
      <c r="PBH40" s="714">
        <f>'2-ORÇAMENTO'!PBJ36</f>
        <v>0</v>
      </c>
      <c r="PBI40" s="713">
        <f>'2-ORÇAMENTO'!PBI36</f>
        <v>0</v>
      </c>
      <c r="PBJ40" s="714">
        <f>'2-ORÇAMENTO'!PBL36</f>
        <v>0</v>
      </c>
      <c r="PBK40" s="713">
        <f>'2-ORÇAMENTO'!PBK36</f>
        <v>0</v>
      </c>
      <c r="PBL40" s="714">
        <f>'2-ORÇAMENTO'!PBN36</f>
        <v>0</v>
      </c>
      <c r="PBM40" s="713">
        <f>'2-ORÇAMENTO'!PBM36</f>
        <v>0</v>
      </c>
      <c r="PBN40" s="714">
        <f>'2-ORÇAMENTO'!PBP36</f>
        <v>0</v>
      </c>
      <c r="PBO40" s="713">
        <f>'2-ORÇAMENTO'!PBO36</f>
        <v>0</v>
      </c>
      <c r="PBP40" s="714">
        <f>'2-ORÇAMENTO'!PBR36</f>
        <v>0</v>
      </c>
      <c r="PBQ40" s="713">
        <f>'2-ORÇAMENTO'!PBQ36</f>
        <v>0</v>
      </c>
      <c r="PBR40" s="714">
        <f>'2-ORÇAMENTO'!PBT36</f>
        <v>0</v>
      </c>
      <c r="PBS40" s="713">
        <f>'2-ORÇAMENTO'!PBS36</f>
        <v>0</v>
      </c>
      <c r="PBT40" s="714">
        <f>'2-ORÇAMENTO'!PBV36</f>
        <v>0</v>
      </c>
      <c r="PBU40" s="713">
        <f>'2-ORÇAMENTO'!PBU36</f>
        <v>0</v>
      </c>
      <c r="PBV40" s="714">
        <f>'2-ORÇAMENTO'!PBX36</f>
        <v>0</v>
      </c>
      <c r="PBW40" s="713">
        <f>'2-ORÇAMENTO'!PBW36</f>
        <v>0</v>
      </c>
      <c r="PBX40" s="714">
        <f>'2-ORÇAMENTO'!PBZ36</f>
        <v>0</v>
      </c>
      <c r="PBY40" s="713">
        <f>'2-ORÇAMENTO'!PBY36</f>
        <v>0</v>
      </c>
      <c r="PBZ40" s="714">
        <f>'2-ORÇAMENTO'!PCB36</f>
        <v>0</v>
      </c>
      <c r="PCA40" s="713">
        <f>'2-ORÇAMENTO'!PCA36</f>
        <v>0</v>
      </c>
      <c r="PCB40" s="714">
        <f>'2-ORÇAMENTO'!PCD36</f>
        <v>0</v>
      </c>
      <c r="PCC40" s="713">
        <f>'2-ORÇAMENTO'!PCC36</f>
        <v>0</v>
      </c>
      <c r="PCD40" s="714">
        <f>'2-ORÇAMENTO'!PCF36</f>
        <v>0</v>
      </c>
      <c r="PCE40" s="713">
        <f>'2-ORÇAMENTO'!PCE36</f>
        <v>0</v>
      </c>
      <c r="PCF40" s="714">
        <f>'2-ORÇAMENTO'!PCH36</f>
        <v>0</v>
      </c>
      <c r="PCG40" s="713">
        <f>'2-ORÇAMENTO'!PCG36</f>
        <v>0</v>
      </c>
      <c r="PCH40" s="714">
        <f>'2-ORÇAMENTO'!PCJ36</f>
        <v>0</v>
      </c>
      <c r="PCI40" s="713">
        <f>'2-ORÇAMENTO'!PCI36</f>
        <v>0</v>
      </c>
      <c r="PCJ40" s="714">
        <f>'2-ORÇAMENTO'!PCL36</f>
        <v>0</v>
      </c>
      <c r="PCK40" s="713">
        <f>'2-ORÇAMENTO'!PCK36</f>
        <v>0</v>
      </c>
      <c r="PCL40" s="714">
        <f>'2-ORÇAMENTO'!PCN36</f>
        <v>0</v>
      </c>
      <c r="PCM40" s="713">
        <f>'2-ORÇAMENTO'!PCM36</f>
        <v>0</v>
      </c>
      <c r="PCN40" s="714">
        <f>'2-ORÇAMENTO'!PCP36</f>
        <v>0</v>
      </c>
      <c r="PCO40" s="713">
        <f>'2-ORÇAMENTO'!PCO36</f>
        <v>0</v>
      </c>
      <c r="PCP40" s="714">
        <f>'2-ORÇAMENTO'!PCR36</f>
        <v>0</v>
      </c>
      <c r="PCQ40" s="713">
        <f>'2-ORÇAMENTO'!PCQ36</f>
        <v>0</v>
      </c>
      <c r="PCR40" s="714">
        <f>'2-ORÇAMENTO'!PCT36</f>
        <v>0</v>
      </c>
      <c r="PCS40" s="713">
        <f>'2-ORÇAMENTO'!PCS36</f>
        <v>0</v>
      </c>
      <c r="PCT40" s="714">
        <f>'2-ORÇAMENTO'!PCV36</f>
        <v>0</v>
      </c>
      <c r="PCU40" s="713">
        <f>'2-ORÇAMENTO'!PCU36</f>
        <v>0</v>
      </c>
      <c r="PCV40" s="714">
        <f>'2-ORÇAMENTO'!PCX36</f>
        <v>0</v>
      </c>
      <c r="PCW40" s="713">
        <f>'2-ORÇAMENTO'!PCW36</f>
        <v>0</v>
      </c>
      <c r="PCX40" s="714">
        <f>'2-ORÇAMENTO'!PCZ36</f>
        <v>0</v>
      </c>
      <c r="PCY40" s="713">
        <f>'2-ORÇAMENTO'!PCY36</f>
        <v>0</v>
      </c>
      <c r="PCZ40" s="714">
        <f>'2-ORÇAMENTO'!PDB36</f>
        <v>0</v>
      </c>
      <c r="PDA40" s="713">
        <f>'2-ORÇAMENTO'!PDA36</f>
        <v>0</v>
      </c>
      <c r="PDB40" s="714">
        <f>'2-ORÇAMENTO'!PDD36</f>
        <v>0</v>
      </c>
      <c r="PDC40" s="713">
        <f>'2-ORÇAMENTO'!PDC36</f>
        <v>0</v>
      </c>
      <c r="PDD40" s="714">
        <f>'2-ORÇAMENTO'!PDF36</f>
        <v>0</v>
      </c>
      <c r="PDE40" s="713">
        <f>'2-ORÇAMENTO'!PDE36</f>
        <v>0</v>
      </c>
      <c r="PDF40" s="714">
        <f>'2-ORÇAMENTO'!PDH36</f>
        <v>0</v>
      </c>
      <c r="PDG40" s="713">
        <f>'2-ORÇAMENTO'!PDG36</f>
        <v>0</v>
      </c>
      <c r="PDH40" s="714">
        <f>'2-ORÇAMENTO'!PDJ36</f>
        <v>0</v>
      </c>
      <c r="PDI40" s="713">
        <f>'2-ORÇAMENTO'!PDI36</f>
        <v>0</v>
      </c>
      <c r="PDJ40" s="714">
        <f>'2-ORÇAMENTO'!PDL36</f>
        <v>0</v>
      </c>
      <c r="PDK40" s="713">
        <f>'2-ORÇAMENTO'!PDK36</f>
        <v>0</v>
      </c>
      <c r="PDL40" s="714">
        <f>'2-ORÇAMENTO'!PDN36</f>
        <v>0</v>
      </c>
      <c r="PDM40" s="713">
        <f>'2-ORÇAMENTO'!PDM36</f>
        <v>0</v>
      </c>
      <c r="PDN40" s="714">
        <f>'2-ORÇAMENTO'!PDP36</f>
        <v>0</v>
      </c>
      <c r="PDO40" s="713">
        <f>'2-ORÇAMENTO'!PDO36</f>
        <v>0</v>
      </c>
      <c r="PDP40" s="714">
        <f>'2-ORÇAMENTO'!PDR36</f>
        <v>0</v>
      </c>
      <c r="PDQ40" s="713">
        <f>'2-ORÇAMENTO'!PDQ36</f>
        <v>0</v>
      </c>
      <c r="PDR40" s="714">
        <f>'2-ORÇAMENTO'!PDT36</f>
        <v>0</v>
      </c>
      <c r="PDS40" s="713">
        <f>'2-ORÇAMENTO'!PDS36</f>
        <v>0</v>
      </c>
      <c r="PDT40" s="714">
        <f>'2-ORÇAMENTO'!PDV36</f>
        <v>0</v>
      </c>
      <c r="PDU40" s="713">
        <f>'2-ORÇAMENTO'!PDU36</f>
        <v>0</v>
      </c>
      <c r="PDV40" s="714">
        <f>'2-ORÇAMENTO'!PDX36</f>
        <v>0</v>
      </c>
      <c r="PDW40" s="713">
        <f>'2-ORÇAMENTO'!PDW36</f>
        <v>0</v>
      </c>
      <c r="PDX40" s="714">
        <f>'2-ORÇAMENTO'!PDZ36</f>
        <v>0</v>
      </c>
      <c r="PDY40" s="713">
        <f>'2-ORÇAMENTO'!PDY36</f>
        <v>0</v>
      </c>
      <c r="PDZ40" s="714">
        <f>'2-ORÇAMENTO'!PEB36</f>
        <v>0</v>
      </c>
      <c r="PEA40" s="713">
        <f>'2-ORÇAMENTO'!PEA36</f>
        <v>0</v>
      </c>
      <c r="PEB40" s="714">
        <f>'2-ORÇAMENTO'!PED36</f>
        <v>0</v>
      </c>
      <c r="PEC40" s="713">
        <f>'2-ORÇAMENTO'!PEC36</f>
        <v>0</v>
      </c>
      <c r="PED40" s="714">
        <f>'2-ORÇAMENTO'!PEF36</f>
        <v>0</v>
      </c>
      <c r="PEE40" s="713">
        <f>'2-ORÇAMENTO'!PEE36</f>
        <v>0</v>
      </c>
      <c r="PEF40" s="714">
        <f>'2-ORÇAMENTO'!PEH36</f>
        <v>0</v>
      </c>
      <c r="PEG40" s="713">
        <f>'2-ORÇAMENTO'!PEG36</f>
        <v>0</v>
      </c>
      <c r="PEH40" s="714">
        <f>'2-ORÇAMENTO'!PEJ36</f>
        <v>0</v>
      </c>
      <c r="PEI40" s="713">
        <f>'2-ORÇAMENTO'!PEI36</f>
        <v>0</v>
      </c>
      <c r="PEJ40" s="714">
        <f>'2-ORÇAMENTO'!PEL36</f>
        <v>0</v>
      </c>
      <c r="PEK40" s="713">
        <f>'2-ORÇAMENTO'!PEK36</f>
        <v>0</v>
      </c>
      <c r="PEL40" s="714">
        <f>'2-ORÇAMENTO'!PEN36</f>
        <v>0</v>
      </c>
      <c r="PEM40" s="713">
        <f>'2-ORÇAMENTO'!PEM36</f>
        <v>0</v>
      </c>
      <c r="PEN40" s="714">
        <f>'2-ORÇAMENTO'!PEP36</f>
        <v>0</v>
      </c>
      <c r="PEO40" s="713">
        <f>'2-ORÇAMENTO'!PEO36</f>
        <v>0</v>
      </c>
      <c r="PEP40" s="714">
        <f>'2-ORÇAMENTO'!PER36</f>
        <v>0</v>
      </c>
      <c r="PEQ40" s="713">
        <f>'2-ORÇAMENTO'!PEQ36</f>
        <v>0</v>
      </c>
      <c r="PER40" s="714">
        <f>'2-ORÇAMENTO'!PET36</f>
        <v>0</v>
      </c>
      <c r="PES40" s="713">
        <f>'2-ORÇAMENTO'!PES36</f>
        <v>0</v>
      </c>
      <c r="PET40" s="714">
        <f>'2-ORÇAMENTO'!PEV36</f>
        <v>0</v>
      </c>
      <c r="PEU40" s="713">
        <f>'2-ORÇAMENTO'!PEU36</f>
        <v>0</v>
      </c>
      <c r="PEV40" s="714">
        <f>'2-ORÇAMENTO'!PEX36</f>
        <v>0</v>
      </c>
      <c r="PEW40" s="713">
        <f>'2-ORÇAMENTO'!PEW36</f>
        <v>0</v>
      </c>
      <c r="PEX40" s="714">
        <f>'2-ORÇAMENTO'!PEZ36</f>
        <v>0</v>
      </c>
      <c r="PEY40" s="713">
        <f>'2-ORÇAMENTO'!PEY36</f>
        <v>0</v>
      </c>
      <c r="PEZ40" s="714">
        <f>'2-ORÇAMENTO'!PFB36</f>
        <v>0</v>
      </c>
      <c r="PFA40" s="713">
        <f>'2-ORÇAMENTO'!PFA36</f>
        <v>0</v>
      </c>
      <c r="PFB40" s="714">
        <f>'2-ORÇAMENTO'!PFD36</f>
        <v>0</v>
      </c>
      <c r="PFC40" s="713">
        <f>'2-ORÇAMENTO'!PFC36</f>
        <v>0</v>
      </c>
      <c r="PFD40" s="714">
        <f>'2-ORÇAMENTO'!PFF36</f>
        <v>0</v>
      </c>
      <c r="PFE40" s="713">
        <f>'2-ORÇAMENTO'!PFE36</f>
        <v>0</v>
      </c>
      <c r="PFF40" s="714">
        <f>'2-ORÇAMENTO'!PFH36</f>
        <v>0</v>
      </c>
      <c r="PFG40" s="713">
        <f>'2-ORÇAMENTO'!PFG36</f>
        <v>0</v>
      </c>
      <c r="PFH40" s="714">
        <f>'2-ORÇAMENTO'!PFJ36</f>
        <v>0</v>
      </c>
      <c r="PFI40" s="713">
        <f>'2-ORÇAMENTO'!PFI36</f>
        <v>0</v>
      </c>
      <c r="PFJ40" s="714">
        <f>'2-ORÇAMENTO'!PFL36</f>
        <v>0</v>
      </c>
      <c r="PFK40" s="713">
        <f>'2-ORÇAMENTO'!PFK36</f>
        <v>0</v>
      </c>
      <c r="PFL40" s="714">
        <f>'2-ORÇAMENTO'!PFN36</f>
        <v>0</v>
      </c>
      <c r="PFM40" s="713">
        <f>'2-ORÇAMENTO'!PFM36</f>
        <v>0</v>
      </c>
      <c r="PFN40" s="714">
        <f>'2-ORÇAMENTO'!PFP36</f>
        <v>0</v>
      </c>
      <c r="PFO40" s="713">
        <f>'2-ORÇAMENTO'!PFO36</f>
        <v>0</v>
      </c>
      <c r="PFP40" s="714">
        <f>'2-ORÇAMENTO'!PFR36</f>
        <v>0</v>
      </c>
      <c r="PFQ40" s="713">
        <f>'2-ORÇAMENTO'!PFQ36</f>
        <v>0</v>
      </c>
      <c r="PFR40" s="714">
        <f>'2-ORÇAMENTO'!PFT36</f>
        <v>0</v>
      </c>
      <c r="PFS40" s="713">
        <f>'2-ORÇAMENTO'!PFS36</f>
        <v>0</v>
      </c>
      <c r="PFT40" s="714">
        <f>'2-ORÇAMENTO'!PFV36</f>
        <v>0</v>
      </c>
      <c r="PFU40" s="713">
        <f>'2-ORÇAMENTO'!PFU36</f>
        <v>0</v>
      </c>
      <c r="PFV40" s="714">
        <f>'2-ORÇAMENTO'!PFX36</f>
        <v>0</v>
      </c>
      <c r="PFW40" s="713">
        <f>'2-ORÇAMENTO'!PFW36</f>
        <v>0</v>
      </c>
      <c r="PFX40" s="714">
        <f>'2-ORÇAMENTO'!PFZ36</f>
        <v>0</v>
      </c>
      <c r="PFY40" s="713">
        <f>'2-ORÇAMENTO'!PFY36</f>
        <v>0</v>
      </c>
      <c r="PFZ40" s="714">
        <f>'2-ORÇAMENTO'!PGB36</f>
        <v>0</v>
      </c>
      <c r="PGA40" s="713">
        <f>'2-ORÇAMENTO'!PGA36</f>
        <v>0</v>
      </c>
      <c r="PGB40" s="714">
        <f>'2-ORÇAMENTO'!PGD36</f>
        <v>0</v>
      </c>
      <c r="PGC40" s="713">
        <f>'2-ORÇAMENTO'!PGC36</f>
        <v>0</v>
      </c>
      <c r="PGD40" s="714">
        <f>'2-ORÇAMENTO'!PGF36</f>
        <v>0</v>
      </c>
      <c r="PGE40" s="713">
        <f>'2-ORÇAMENTO'!PGE36</f>
        <v>0</v>
      </c>
      <c r="PGF40" s="714">
        <f>'2-ORÇAMENTO'!PGH36</f>
        <v>0</v>
      </c>
      <c r="PGG40" s="713">
        <f>'2-ORÇAMENTO'!PGG36</f>
        <v>0</v>
      </c>
      <c r="PGH40" s="714">
        <f>'2-ORÇAMENTO'!PGJ36</f>
        <v>0</v>
      </c>
      <c r="PGI40" s="713">
        <f>'2-ORÇAMENTO'!PGI36</f>
        <v>0</v>
      </c>
      <c r="PGJ40" s="714">
        <f>'2-ORÇAMENTO'!PGL36</f>
        <v>0</v>
      </c>
      <c r="PGK40" s="713">
        <f>'2-ORÇAMENTO'!PGK36</f>
        <v>0</v>
      </c>
      <c r="PGL40" s="714">
        <f>'2-ORÇAMENTO'!PGN36</f>
        <v>0</v>
      </c>
      <c r="PGM40" s="713">
        <f>'2-ORÇAMENTO'!PGM36</f>
        <v>0</v>
      </c>
      <c r="PGN40" s="714">
        <f>'2-ORÇAMENTO'!PGP36</f>
        <v>0</v>
      </c>
      <c r="PGO40" s="713">
        <f>'2-ORÇAMENTO'!PGO36</f>
        <v>0</v>
      </c>
      <c r="PGP40" s="714">
        <f>'2-ORÇAMENTO'!PGR36</f>
        <v>0</v>
      </c>
      <c r="PGQ40" s="713">
        <f>'2-ORÇAMENTO'!PGQ36</f>
        <v>0</v>
      </c>
      <c r="PGR40" s="714">
        <f>'2-ORÇAMENTO'!PGT36</f>
        <v>0</v>
      </c>
      <c r="PGS40" s="713">
        <f>'2-ORÇAMENTO'!PGS36</f>
        <v>0</v>
      </c>
      <c r="PGT40" s="714">
        <f>'2-ORÇAMENTO'!PGV36</f>
        <v>0</v>
      </c>
      <c r="PGU40" s="713">
        <f>'2-ORÇAMENTO'!PGU36</f>
        <v>0</v>
      </c>
      <c r="PGV40" s="714">
        <f>'2-ORÇAMENTO'!PGX36</f>
        <v>0</v>
      </c>
      <c r="PGW40" s="713">
        <f>'2-ORÇAMENTO'!PGW36</f>
        <v>0</v>
      </c>
      <c r="PGX40" s="714">
        <f>'2-ORÇAMENTO'!PGZ36</f>
        <v>0</v>
      </c>
      <c r="PGY40" s="713">
        <f>'2-ORÇAMENTO'!PGY36</f>
        <v>0</v>
      </c>
      <c r="PGZ40" s="714">
        <f>'2-ORÇAMENTO'!PHB36</f>
        <v>0</v>
      </c>
      <c r="PHA40" s="713">
        <f>'2-ORÇAMENTO'!PHA36</f>
        <v>0</v>
      </c>
      <c r="PHB40" s="714">
        <f>'2-ORÇAMENTO'!PHD36</f>
        <v>0</v>
      </c>
      <c r="PHC40" s="713">
        <f>'2-ORÇAMENTO'!PHC36</f>
        <v>0</v>
      </c>
      <c r="PHD40" s="714">
        <f>'2-ORÇAMENTO'!PHF36</f>
        <v>0</v>
      </c>
      <c r="PHE40" s="713">
        <f>'2-ORÇAMENTO'!PHE36</f>
        <v>0</v>
      </c>
      <c r="PHF40" s="714">
        <f>'2-ORÇAMENTO'!PHH36</f>
        <v>0</v>
      </c>
      <c r="PHG40" s="713">
        <f>'2-ORÇAMENTO'!PHG36</f>
        <v>0</v>
      </c>
      <c r="PHH40" s="714">
        <f>'2-ORÇAMENTO'!PHJ36</f>
        <v>0</v>
      </c>
      <c r="PHI40" s="713">
        <f>'2-ORÇAMENTO'!PHI36</f>
        <v>0</v>
      </c>
      <c r="PHJ40" s="714">
        <f>'2-ORÇAMENTO'!PHL36</f>
        <v>0</v>
      </c>
      <c r="PHK40" s="713">
        <f>'2-ORÇAMENTO'!PHK36</f>
        <v>0</v>
      </c>
      <c r="PHL40" s="714">
        <f>'2-ORÇAMENTO'!PHN36</f>
        <v>0</v>
      </c>
      <c r="PHM40" s="713">
        <f>'2-ORÇAMENTO'!PHM36</f>
        <v>0</v>
      </c>
      <c r="PHN40" s="714">
        <f>'2-ORÇAMENTO'!PHP36</f>
        <v>0</v>
      </c>
      <c r="PHO40" s="713">
        <f>'2-ORÇAMENTO'!PHO36</f>
        <v>0</v>
      </c>
      <c r="PHP40" s="714">
        <f>'2-ORÇAMENTO'!PHR36</f>
        <v>0</v>
      </c>
      <c r="PHQ40" s="713">
        <f>'2-ORÇAMENTO'!PHQ36</f>
        <v>0</v>
      </c>
      <c r="PHR40" s="714">
        <f>'2-ORÇAMENTO'!PHT36</f>
        <v>0</v>
      </c>
      <c r="PHS40" s="713">
        <f>'2-ORÇAMENTO'!PHS36</f>
        <v>0</v>
      </c>
      <c r="PHT40" s="714">
        <f>'2-ORÇAMENTO'!PHV36</f>
        <v>0</v>
      </c>
      <c r="PHU40" s="713">
        <f>'2-ORÇAMENTO'!PHU36</f>
        <v>0</v>
      </c>
      <c r="PHV40" s="714">
        <f>'2-ORÇAMENTO'!PHX36</f>
        <v>0</v>
      </c>
      <c r="PHW40" s="713">
        <f>'2-ORÇAMENTO'!PHW36</f>
        <v>0</v>
      </c>
      <c r="PHX40" s="714">
        <f>'2-ORÇAMENTO'!PHZ36</f>
        <v>0</v>
      </c>
      <c r="PHY40" s="713">
        <f>'2-ORÇAMENTO'!PHY36</f>
        <v>0</v>
      </c>
      <c r="PHZ40" s="714">
        <f>'2-ORÇAMENTO'!PIB36</f>
        <v>0</v>
      </c>
      <c r="PIA40" s="713">
        <f>'2-ORÇAMENTO'!PIA36</f>
        <v>0</v>
      </c>
      <c r="PIB40" s="714">
        <f>'2-ORÇAMENTO'!PID36</f>
        <v>0</v>
      </c>
      <c r="PIC40" s="713">
        <f>'2-ORÇAMENTO'!PIC36</f>
        <v>0</v>
      </c>
      <c r="PID40" s="714">
        <f>'2-ORÇAMENTO'!PIF36</f>
        <v>0</v>
      </c>
      <c r="PIE40" s="713">
        <f>'2-ORÇAMENTO'!PIE36</f>
        <v>0</v>
      </c>
      <c r="PIF40" s="714">
        <f>'2-ORÇAMENTO'!PIH36</f>
        <v>0</v>
      </c>
      <c r="PIG40" s="713">
        <f>'2-ORÇAMENTO'!PIG36</f>
        <v>0</v>
      </c>
      <c r="PIH40" s="714">
        <f>'2-ORÇAMENTO'!PIJ36</f>
        <v>0</v>
      </c>
      <c r="PII40" s="713">
        <f>'2-ORÇAMENTO'!PII36</f>
        <v>0</v>
      </c>
      <c r="PIJ40" s="714">
        <f>'2-ORÇAMENTO'!PIL36</f>
        <v>0</v>
      </c>
      <c r="PIK40" s="713">
        <f>'2-ORÇAMENTO'!PIK36</f>
        <v>0</v>
      </c>
      <c r="PIL40" s="714">
        <f>'2-ORÇAMENTO'!PIN36</f>
        <v>0</v>
      </c>
      <c r="PIM40" s="713">
        <f>'2-ORÇAMENTO'!PIM36</f>
        <v>0</v>
      </c>
      <c r="PIN40" s="714">
        <f>'2-ORÇAMENTO'!PIP36</f>
        <v>0</v>
      </c>
      <c r="PIO40" s="713">
        <f>'2-ORÇAMENTO'!PIO36</f>
        <v>0</v>
      </c>
      <c r="PIP40" s="714">
        <f>'2-ORÇAMENTO'!PIR36</f>
        <v>0</v>
      </c>
      <c r="PIQ40" s="713">
        <f>'2-ORÇAMENTO'!PIQ36</f>
        <v>0</v>
      </c>
      <c r="PIR40" s="714">
        <f>'2-ORÇAMENTO'!PIT36</f>
        <v>0</v>
      </c>
      <c r="PIS40" s="713">
        <f>'2-ORÇAMENTO'!PIS36</f>
        <v>0</v>
      </c>
      <c r="PIT40" s="714">
        <f>'2-ORÇAMENTO'!PIV36</f>
        <v>0</v>
      </c>
      <c r="PIU40" s="713">
        <f>'2-ORÇAMENTO'!PIU36</f>
        <v>0</v>
      </c>
      <c r="PIV40" s="714">
        <f>'2-ORÇAMENTO'!PIX36</f>
        <v>0</v>
      </c>
      <c r="PIW40" s="713">
        <f>'2-ORÇAMENTO'!PIW36</f>
        <v>0</v>
      </c>
      <c r="PIX40" s="714">
        <f>'2-ORÇAMENTO'!PIZ36</f>
        <v>0</v>
      </c>
      <c r="PIY40" s="713">
        <f>'2-ORÇAMENTO'!PIY36</f>
        <v>0</v>
      </c>
      <c r="PIZ40" s="714">
        <f>'2-ORÇAMENTO'!PJB36</f>
        <v>0</v>
      </c>
      <c r="PJA40" s="713">
        <f>'2-ORÇAMENTO'!PJA36</f>
        <v>0</v>
      </c>
      <c r="PJB40" s="714">
        <f>'2-ORÇAMENTO'!PJD36</f>
        <v>0</v>
      </c>
      <c r="PJC40" s="713">
        <f>'2-ORÇAMENTO'!PJC36</f>
        <v>0</v>
      </c>
      <c r="PJD40" s="714">
        <f>'2-ORÇAMENTO'!PJF36</f>
        <v>0</v>
      </c>
      <c r="PJE40" s="713">
        <f>'2-ORÇAMENTO'!PJE36</f>
        <v>0</v>
      </c>
      <c r="PJF40" s="714">
        <f>'2-ORÇAMENTO'!PJH36</f>
        <v>0</v>
      </c>
      <c r="PJG40" s="713">
        <f>'2-ORÇAMENTO'!PJG36</f>
        <v>0</v>
      </c>
      <c r="PJH40" s="714">
        <f>'2-ORÇAMENTO'!PJJ36</f>
        <v>0</v>
      </c>
      <c r="PJI40" s="713">
        <f>'2-ORÇAMENTO'!PJI36</f>
        <v>0</v>
      </c>
      <c r="PJJ40" s="714">
        <f>'2-ORÇAMENTO'!PJL36</f>
        <v>0</v>
      </c>
      <c r="PJK40" s="713">
        <f>'2-ORÇAMENTO'!PJK36</f>
        <v>0</v>
      </c>
      <c r="PJL40" s="714">
        <f>'2-ORÇAMENTO'!PJN36</f>
        <v>0</v>
      </c>
      <c r="PJM40" s="713">
        <f>'2-ORÇAMENTO'!PJM36</f>
        <v>0</v>
      </c>
      <c r="PJN40" s="714">
        <f>'2-ORÇAMENTO'!PJP36</f>
        <v>0</v>
      </c>
      <c r="PJO40" s="713">
        <f>'2-ORÇAMENTO'!PJO36</f>
        <v>0</v>
      </c>
      <c r="PJP40" s="714">
        <f>'2-ORÇAMENTO'!PJR36</f>
        <v>0</v>
      </c>
      <c r="PJQ40" s="713">
        <f>'2-ORÇAMENTO'!PJQ36</f>
        <v>0</v>
      </c>
      <c r="PJR40" s="714">
        <f>'2-ORÇAMENTO'!PJT36</f>
        <v>0</v>
      </c>
      <c r="PJS40" s="713">
        <f>'2-ORÇAMENTO'!PJS36</f>
        <v>0</v>
      </c>
      <c r="PJT40" s="714">
        <f>'2-ORÇAMENTO'!PJV36</f>
        <v>0</v>
      </c>
      <c r="PJU40" s="713">
        <f>'2-ORÇAMENTO'!PJU36</f>
        <v>0</v>
      </c>
      <c r="PJV40" s="714">
        <f>'2-ORÇAMENTO'!PJX36</f>
        <v>0</v>
      </c>
      <c r="PJW40" s="713">
        <f>'2-ORÇAMENTO'!PJW36</f>
        <v>0</v>
      </c>
      <c r="PJX40" s="714">
        <f>'2-ORÇAMENTO'!PJZ36</f>
        <v>0</v>
      </c>
      <c r="PJY40" s="713">
        <f>'2-ORÇAMENTO'!PJY36</f>
        <v>0</v>
      </c>
      <c r="PJZ40" s="714">
        <f>'2-ORÇAMENTO'!PKB36</f>
        <v>0</v>
      </c>
      <c r="PKA40" s="713">
        <f>'2-ORÇAMENTO'!PKA36</f>
        <v>0</v>
      </c>
      <c r="PKB40" s="714">
        <f>'2-ORÇAMENTO'!PKD36</f>
        <v>0</v>
      </c>
      <c r="PKC40" s="713">
        <f>'2-ORÇAMENTO'!PKC36</f>
        <v>0</v>
      </c>
      <c r="PKD40" s="714">
        <f>'2-ORÇAMENTO'!PKF36</f>
        <v>0</v>
      </c>
      <c r="PKE40" s="713">
        <f>'2-ORÇAMENTO'!PKE36</f>
        <v>0</v>
      </c>
      <c r="PKF40" s="714">
        <f>'2-ORÇAMENTO'!PKH36</f>
        <v>0</v>
      </c>
      <c r="PKG40" s="713">
        <f>'2-ORÇAMENTO'!PKG36</f>
        <v>0</v>
      </c>
      <c r="PKH40" s="714">
        <f>'2-ORÇAMENTO'!PKJ36</f>
        <v>0</v>
      </c>
      <c r="PKI40" s="713">
        <f>'2-ORÇAMENTO'!PKI36</f>
        <v>0</v>
      </c>
      <c r="PKJ40" s="714">
        <f>'2-ORÇAMENTO'!PKL36</f>
        <v>0</v>
      </c>
      <c r="PKK40" s="713">
        <f>'2-ORÇAMENTO'!PKK36</f>
        <v>0</v>
      </c>
      <c r="PKL40" s="714">
        <f>'2-ORÇAMENTO'!PKN36</f>
        <v>0</v>
      </c>
      <c r="PKM40" s="713">
        <f>'2-ORÇAMENTO'!PKM36</f>
        <v>0</v>
      </c>
      <c r="PKN40" s="714">
        <f>'2-ORÇAMENTO'!PKP36</f>
        <v>0</v>
      </c>
      <c r="PKO40" s="713">
        <f>'2-ORÇAMENTO'!PKO36</f>
        <v>0</v>
      </c>
      <c r="PKP40" s="714">
        <f>'2-ORÇAMENTO'!PKR36</f>
        <v>0</v>
      </c>
      <c r="PKQ40" s="713">
        <f>'2-ORÇAMENTO'!PKQ36</f>
        <v>0</v>
      </c>
      <c r="PKR40" s="714">
        <f>'2-ORÇAMENTO'!PKT36</f>
        <v>0</v>
      </c>
      <c r="PKS40" s="713">
        <f>'2-ORÇAMENTO'!PKS36</f>
        <v>0</v>
      </c>
      <c r="PKT40" s="714">
        <f>'2-ORÇAMENTO'!PKV36</f>
        <v>0</v>
      </c>
      <c r="PKU40" s="713">
        <f>'2-ORÇAMENTO'!PKU36</f>
        <v>0</v>
      </c>
      <c r="PKV40" s="714">
        <f>'2-ORÇAMENTO'!PKX36</f>
        <v>0</v>
      </c>
      <c r="PKW40" s="713">
        <f>'2-ORÇAMENTO'!PKW36</f>
        <v>0</v>
      </c>
      <c r="PKX40" s="714">
        <f>'2-ORÇAMENTO'!PKZ36</f>
        <v>0</v>
      </c>
      <c r="PKY40" s="713">
        <f>'2-ORÇAMENTO'!PKY36</f>
        <v>0</v>
      </c>
      <c r="PKZ40" s="714">
        <f>'2-ORÇAMENTO'!PLB36</f>
        <v>0</v>
      </c>
      <c r="PLA40" s="713">
        <f>'2-ORÇAMENTO'!PLA36</f>
        <v>0</v>
      </c>
      <c r="PLB40" s="714">
        <f>'2-ORÇAMENTO'!PLD36</f>
        <v>0</v>
      </c>
      <c r="PLC40" s="713">
        <f>'2-ORÇAMENTO'!PLC36</f>
        <v>0</v>
      </c>
      <c r="PLD40" s="714">
        <f>'2-ORÇAMENTO'!PLF36</f>
        <v>0</v>
      </c>
      <c r="PLE40" s="713">
        <f>'2-ORÇAMENTO'!PLE36</f>
        <v>0</v>
      </c>
      <c r="PLF40" s="714">
        <f>'2-ORÇAMENTO'!PLH36</f>
        <v>0</v>
      </c>
      <c r="PLG40" s="713">
        <f>'2-ORÇAMENTO'!PLG36</f>
        <v>0</v>
      </c>
      <c r="PLH40" s="714">
        <f>'2-ORÇAMENTO'!PLJ36</f>
        <v>0</v>
      </c>
      <c r="PLI40" s="713">
        <f>'2-ORÇAMENTO'!PLI36</f>
        <v>0</v>
      </c>
      <c r="PLJ40" s="714">
        <f>'2-ORÇAMENTO'!PLL36</f>
        <v>0</v>
      </c>
      <c r="PLK40" s="713">
        <f>'2-ORÇAMENTO'!PLK36</f>
        <v>0</v>
      </c>
      <c r="PLL40" s="714">
        <f>'2-ORÇAMENTO'!PLN36</f>
        <v>0</v>
      </c>
      <c r="PLM40" s="713">
        <f>'2-ORÇAMENTO'!PLM36</f>
        <v>0</v>
      </c>
      <c r="PLN40" s="714">
        <f>'2-ORÇAMENTO'!PLP36</f>
        <v>0</v>
      </c>
      <c r="PLO40" s="713">
        <f>'2-ORÇAMENTO'!PLO36</f>
        <v>0</v>
      </c>
      <c r="PLP40" s="714">
        <f>'2-ORÇAMENTO'!PLR36</f>
        <v>0</v>
      </c>
      <c r="PLQ40" s="713">
        <f>'2-ORÇAMENTO'!PLQ36</f>
        <v>0</v>
      </c>
      <c r="PLR40" s="714">
        <f>'2-ORÇAMENTO'!PLT36</f>
        <v>0</v>
      </c>
      <c r="PLS40" s="713">
        <f>'2-ORÇAMENTO'!PLS36</f>
        <v>0</v>
      </c>
      <c r="PLT40" s="714">
        <f>'2-ORÇAMENTO'!PLV36</f>
        <v>0</v>
      </c>
      <c r="PLU40" s="713">
        <f>'2-ORÇAMENTO'!PLU36</f>
        <v>0</v>
      </c>
      <c r="PLV40" s="714">
        <f>'2-ORÇAMENTO'!PLX36</f>
        <v>0</v>
      </c>
      <c r="PLW40" s="713">
        <f>'2-ORÇAMENTO'!PLW36</f>
        <v>0</v>
      </c>
      <c r="PLX40" s="714">
        <f>'2-ORÇAMENTO'!PLZ36</f>
        <v>0</v>
      </c>
      <c r="PLY40" s="713">
        <f>'2-ORÇAMENTO'!PLY36</f>
        <v>0</v>
      </c>
      <c r="PLZ40" s="714">
        <f>'2-ORÇAMENTO'!PMB36</f>
        <v>0</v>
      </c>
      <c r="PMA40" s="713">
        <f>'2-ORÇAMENTO'!PMA36</f>
        <v>0</v>
      </c>
      <c r="PMB40" s="714">
        <f>'2-ORÇAMENTO'!PMD36</f>
        <v>0</v>
      </c>
      <c r="PMC40" s="713">
        <f>'2-ORÇAMENTO'!PMC36</f>
        <v>0</v>
      </c>
      <c r="PMD40" s="714">
        <f>'2-ORÇAMENTO'!PMF36</f>
        <v>0</v>
      </c>
      <c r="PME40" s="713">
        <f>'2-ORÇAMENTO'!PME36</f>
        <v>0</v>
      </c>
      <c r="PMF40" s="714">
        <f>'2-ORÇAMENTO'!PMH36</f>
        <v>0</v>
      </c>
      <c r="PMG40" s="713">
        <f>'2-ORÇAMENTO'!PMG36</f>
        <v>0</v>
      </c>
      <c r="PMH40" s="714">
        <f>'2-ORÇAMENTO'!PMJ36</f>
        <v>0</v>
      </c>
      <c r="PMI40" s="713">
        <f>'2-ORÇAMENTO'!PMI36</f>
        <v>0</v>
      </c>
      <c r="PMJ40" s="714">
        <f>'2-ORÇAMENTO'!PML36</f>
        <v>0</v>
      </c>
      <c r="PMK40" s="713">
        <f>'2-ORÇAMENTO'!PMK36</f>
        <v>0</v>
      </c>
      <c r="PML40" s="714">
        <f>'2-ORÇAMENTO'!PMN36</f>
        <v>0</v>
      </c>
      <c r="PMM40" s="713">
        <f>'2-ORÇAMENTO'!PMM36</f>
        <v>0</v>
      </c>
      <c r="PMN40" s="714">
        <f>'2-ORÇAMENTO'!PMP36</f>
        <v>0</v>
      </c>
      <c r="PMO40" s="713">
        <f>'2-ORÇAMENTO'!PMO36</f>
        <v>0</v>
      </c>
      <c r="PMP40" s="714">
        <f>'2-ORÇAMENTO'!PMR36</f>
        <v>0</v>
      </c>
      <c r="PMQ40" s="713">
        <f>'2-ORÇAMENTO'!PMQ36</f>
        <v>0</v>
      </c>
      <c r="PMR40" s="714">
        <f>'2-ORÇAMENTO'!PMT36</f>
        <v>0</v>
      </c>
      <c r="PMS40" s="713">
        <f>'2-ORÇAMENTO'!PMS36</f>
        <v>0</v>
      </c>
      <c r="PMT40" s="714">
        <f>'2-ORÇAMENTO'!PMV36</f>
        <v>0</v>
      </c>
      <c r="PMU40" s="713">
        <f>'2-ORÇAMENTO'!PMU36</f>
        <v>0</v>
      </c>
      <c r="PMV40" s="714">
        <f>'2-ORÇAMENTO'!PMX36</f>
        <v>0</v>
      </c>
      <c r="PMW40" s="713">
        <f>'2-ORÇAMENTO'!PMW36</f>
        <v>0</v>
      </c>
      <c r="PMX40" s="714">
        <f>'2-ORÇAMENTO'!PMZ36</f>
        <v>0</v>
      </c>
      <c r="PMY40" s="713">
        <f>'2-ORÇAMENTO'!PMY36</f>
        <v>0</v>
      </c>
      <c r="PMZ40" s="714">
        <f>'2-ORÇAMENTO'!PNB36</f>
        <v>0</v>
      </c>
      <c r="PNA40" s="713">
        <f>'2-ORÇAMENTO'!PNA36</f>
        <v>0</v>
      </c>
      <c r="PNB40" s="714">
        <f>'2-ORÇAMENTO'!PND36</f>
        <v>0</v>
      </c>
      <c r="PNC40" s="713">
        <f>'2-ORÇAMENTO'!PNC36</f>
        <v>0</v>
      </c>
      <c r="PND40" s="714">
        <f>'2-ORÇAMENTO'!PNF36</f>
        <v>0</v>
      </c>
      <c r="PNE40" s="713">
        <f>'2-ORÇAMENTO'!PNE36</f>
        <v>0</v>
      </c>
      <c r="PNF40" s="714">
        <f>'2-ORÇAMENTO'!PNH36</f>
        <v>0</v>
      </c>
      <c r="PNG40" s="713">
        <f>'2-ORÇAMENTO'!PNG36</f>
        <v>0</v>
      </c>
      <c r="PNH40" s="714">
        <f>'2-ORÇAMENTO'!PNJ36</f>
        <v>0</v>
      </c>
      <c r="PNI40" s="713">
        <f>'2-ORÇAMENTO'!PNI36</f>
        <v>0</v>
      </c>
      <c r="PNJ40" s="714">
        <f>'2-ORÇAMENTO'!PNL36</f>
        <v>0</v>
      </c>
      <c r="PNK40" s="713">
        <f>'2-ORÇAMENTO'!PNK36</f>
        <v>0</v>
      </c>
      <c r="PNL40" s="714">
        <f>'2-ORÇAMENTO'!PNN36</f>
        <v>0</v>
      </c>
      <c r="PNM40" s="713">
        <f>'2-ORÇAMENTO'!PNM36</f>
        <v>0</v>
      </c>
      <c r="PNN40" s="714">
        <f>'2-ORÇAMENTO'!PNP36</f>
        <v>0</v>
      </c>
      <c r="PNO40" s="713">
        <f>'2-ORÇAMENTO'!PNO36</f>
        <v>0</v>
      </c>
      <c r="PNP40" s="714">
        <f>'2-ORÇAMENTO'!PNR36</f>
        <v>0</v>
      </c>
      <c r="PNQ40" s="713">
        <f>'2-ORÇAMENTO'!PNQ36</f>
        <v>0</v>
      </c>
      <c r="PNR40" s="714">
        <f>'2-ORÇAMENTO'!PNT36</f>
        <v>0</v>
      </c>
      <c r="PNS40" s="713">
        <f>'2-ORÇAMENTO'!PNS36</f>
        <v>0</v>
      </c>
      <c r="PNT40" s="714">
        <f>'2-ORÇAMENTO'!PNV36</f>
        <v>0</v>
      </c>
      <c r="PNU40" s="713">
        <f>'2-ORÇAMENTO'!PNU36</f>
        <v>0</v>
      </c>
      <c r="PNV40" s="714">
        <f>'2-ORÇAMENTO'!PNX36</f>
        <v>0</v>
      </c>
      <c r="PNW40" s="713">
        <f>'2-ORÇAMENTO'!PNW36</f>
        <v>0</v>
      </c>
      <c r="PNX40" s="714">
        <f>'2-ORÇAMENTO'!PNZ36</f>
        <v>0</v>
      </c>
      <c r="PNY40" s="713">
        <f>'2-ORÇAMENTO'!PNY36</f>
        <v>0</v>
      </c>
      <c r="PNZ40" s="714">
        <f>'2-ORÇAMENTO'!POB36</f>
        <v>0</v>
      </c>
      <c r="POA40" s="713">
        <f>'2-ORÇAMENTO'!POA36</f>
        <v>0</v>
      </c>
      <c r="POB40" s="714">
        <f>'2-ORÇAMENTO'!POD36</f>
        <v>0</v>
      </c>
      <c r="POC40" s="713">
        <f>'2-ORÇAMENTO'!POC36</f>
        <v>0</v>
      </c>
      <c r="POD40" s="714">
        <f>'2-ORÇAMENTO'!POF36</f>
        <v>0</v>
      </c>
      <c r="POE40" s="713">
        <f>'2-ORÇAMENTO'!POE36</f>
        <v>0</v>
      </c>
      <c r="POF40" s="714">
        <f>'2-ORÇAMENTO'!POH36</f>
        <v>0</v>
      </c>
      <c r="POG40" s="713">
        <f>'2-ORÇAMENTO'!POG36</f>
        <v>0</v>
      </c>
      <c r="POH40" s="714">
        <f>'2-ORÇAMENTO'!POJ36</f>
        <v>0</v>
      </c>
      <c r="POI40" s="713">
        <f>'2-ORÇAMENTO'!POI36</f>
        <v>0</v>
      </c>
      <c r="POJ40" s="714">
        <f>'2-ORÇAMENTO'!POL36</f>
        <v>0</v>
      </c>
      <c r="POK40" s="713">
        <f>'2-ORÇAMENTO'!POK36</f>
        <v>0</v>
      </c>
      <c r="POL40" s="714">
        <f>'2-ORÇAMENTO'!PON36</f>
        <v>0</v>
      </c>
      <c r="POM40" s="713">
        <f>'2-ORÇAMENTO'!POM36</f>
        <v>0</v>
      </c>
      <c r="PON40" s="714">
        <f>'2-ORÇAMENTO'!POP36</f>
        <v>0</v>
      </c>
      <c r="POO40" s="713">
        <f>'2-ORÇAMENTO'!POO36</f>
        <v>0</v>
      </c>
      <c r="POP40" s="714">
        <f>'2-ORÇAMENTO'!POR36</f>
        <v>0</v>
      </c>
      <c r="POQ40" s="713">
        <f>'2-ORÇAMENTO'!POQ36</f>
        <v>0</v>
      </c>
      <c r="POR40" s="714">
        <f>'2-ORÇAMENTO'!POT36</f>
        <v>0</v>
      </c>
      <c r="POS40" s="713">
        <f>'2-ORÇAMENTO'!POS36</f>
        <v>0</v>
      </c>
      <c r="POT40" s="714">
        <f>'2-ORÇAMENTO'!POV36</f>
        <v>0</v>
      </c>
      <c r="POU40" s="713">
        <f>'2-ORÇAMENTO'!POU36</f>
        <v>0</v>
      </c>
      <c r="POV40" s="714">
        <f>'2-ORÇAMENTO'!POX36</f>
        <v>0</v>
      </c>
      <c r="POW40" s="713">
        <f>'2-ORÇAMENTO'!POW36</f>
        <v>0</v>
      </c>
      <c r="POX40" s="714">
        <f>'2-ORÇAMENTO'!POZ36</f>
        <v>0</v>
      </c>
      <c r="POY40" s="713">
        <f>'2-ORÇAMENTO'!POY36</f>
        <v>0</v>
      </c>
      <c r="POZ40" s="714">
        <f>'2-ORÇAMENTO'!PPB36</f>
        <v>0</v>
      </c>
      <c r="PPA40" s="713">
        <f>'2-ORÇAMENTO'!PPA36</f>
        <v>0</v>
      </c>
      <c r="PPB40" s="714">
        <f>'2-ORÇAMENTO'!PPD36</f>
        <v>0</v>
      </c>
      <c r="PPC40" s="713">
        <f>'2-ORÇAMENTO'!PPC36</f>
        <v>0</v>
      </c>
      <c r="PPD40" s="714">
        <f>'2-ORÇAMENTO'!PPF36</f>
        <v>0</v>
      </c>
      <c r="PPE40" s="713">
        <f>'2-ORÇAMENTO'!PPE36</f>
        <v>0</v>
      </c>
      <c r="PPF40" s="714">
        <f>'2-ORÇAMENTO'!PPH36</f>
        <v>0</v>
      </c>
      <c r="PPG40" s="713">
        <f>'2-ORÇAMENTO'!PPG36</f>
        <v>0</v>
      </c>
      <c r="PPH40" s="714">
        <f>'2-ORÇAMENTO'!PPJ36</f>
        <v>0</v>
      </c>
      <c r="PPI40" s="713">
        <f>'2-ORÇAMENTO'!PPI36</f>
        <v>0</v>
      </c>
      <c r="PPJ40" s="714">
        <f>'2-ORÇAMENTO'!PPL36</f>
        <v>0</v>
      </c>
      <c r="PPK40" s="713">
        <f>'2-ORÇAMENTO'!PPK36</f>
        <v>0</v>
      </c>
      <c r="PPL40" s="714">
        <f>'2-ORÇAMENTO'!PPN36</f>
        <v>0</v>
      </c>
      <c r="PPM40" s="713">
        <f>'2-ORÇAMENTO'!PPM36</f>
        <v>0</v>
      </c>
      <c r="PPN40" s="714">
        <f>'2-ORÇAMENTO'!PPP36</f>
        <v>0</v>
      </c>
      <c r="PPO40" s="713">
        <f>'2-ORÇAMENTO'!PPO36</f>
        <v>0</v>
      </c>
      <c r="PPP40" s="714">
        <f>'2-ORÇAMENTO'!PPR36</f>
        <v>0</v>
      </c>
      <c r="PPQ40" s="713">
        <f>'2-ORÇAMENTO'!PPQ36</f>
        <v>0</v>
      </c>
      <c r="PPR40" s="714">
        <f>'2-ORÇAMENTO'!PPT36</f>
        <v>0</v>
      </c>
      <c r="PPS40" s="713">
        <f>'2-ORÇAMENTO'!PPS36</f>
        <v>0</v>
      </c>
      <c r="PPT40" s="714">
        <f>'2-ORÇAMENTO'!PPV36</f>
        <v>0</v>
      </c>
      <c r="PPU40" s="713">
        <f>'2-ORÇAMENTO'!PPU36</f>
        <v>0</v>
      </c>
      <c r="PPV40" s="714">
        <f>'2-ORÇAMENTO'!PPX36</f>
        <v>0</v>
      </c>
      <c r="PPW40" s="713">
        <f>'2-ORÇAMENTO'!PPW36</f>
        <v>0</v>
      </c>
      <c r="PPX40" s="714">
        <f>'2-ORÇAMENTO'!PPZ36</f>
        <v>0</v>
      </c>
      <c r="PPY40" s="713">
        <f>'2-ORÇAMENTO'!PPY36</f>
        <v>0</v>
      </c>
      <c r="PPZ40" s="714">
        <f>'2-ORÇAMENTO'!PQB36</f>
        <v>0</v>
      </c>
      <c r="PQA40" s="713">
        <f>'2-ORÇAMENTO'!PQA36</f>
        <v>0</v>
      </c>
      <c r="PQB40" s="714">
        <f>'2-ORÇAMENTO'!PQD36</f>
        <v>0</v>
      </c>
      <c r="PQC40" s="713">
        <f>'2-ORÇAMENTO'!PQC36</f>
        <v>0</v>
      </c>
      <c r="PQD40" s="714">
        <f>'2-ORÇAMENTO'!PQF36</f>
        <v>0</v>
      </c>
      <c r="PQE40" s="713">
        <f>'2-ORÇAMENTO'!PQE36</f>
        <v>0</v>
      </c>
      <c r="PQF40" s="714">
        <f>'2-ORÇAMENTO'!PQH36</f>
        <v>0</v>
      </c>
      <c r="PQG40" s="713">
        <f>'2-ORÇAMENTO'!PQG36</f>
        <v>0</v>
      </c>
      <c r="PQH40" s="714">
        <f>'2-ORÇAMENTO'!PQJ36</f>
        <v>0</v>
      </c>
      <c r="PQI40" s="713">
        <f>'2-ORÇAMENTO'!PQI36</f>
        <v>0</v>
      </c>
      <c r="PQJ40" s="714">
        <f>'2-ORÇAMENTO'!PQL36</f>
        <v>0</v>
      </c>
      <c r="PQK40" s="713">
        <f>'2-ORÇAMENTO'!PQK36</f>
        <v>0</v>
      </c>
      <c r="PQL40" s="714">
        <f>'2-ORÇAMENTO'!PQN36</f>
        <v>0</v>
      </c>
      <c r="PQM40" s="713">
        <f>'2-ORÇAMENTO'!PQM36</f>
        <v>0</v>
      </c>
      <c r="PQN40" s="714">
        <f>'2-ORÇAMENTO'!PQP36</f>
        <v>0</v>
      </c>
      <c r="PQO40" s="713">
        <f>'2-ORÇAMENTO'!PQO36</f>
        <v>0</v>
      </c>
      <c r="PQP40" s="714">
        <f>'2-ORÇAMENTO'!PQR36</f>
        <v>0</v>
      </c>
      <c r="PQQ40" s="713">
        <f>'2-ORÇAMENTO'!PQQ36</f>
        <v>0</v>
      </c>
      <c r="PQR40" s="714">
        <f>'2-ORÇAMENTO'!PQT36</f>
        <v>0</v>
      </c>
      <c r="PQS40" s="713">
        <f>'2-ORÇAMENTO'!PQS36</f>
        <v>0</v>
      </c>
      <c r="PQT40" s="714">
        <f>'2-ORÇAMENTO'!PQV36</f>
        <v>0</v>
      </c>
      <c r="PQU40" s="713">
        <f>'2-ORÇAMENTO'!PQU36</f>
        <v>0</v>
      </c>
      <c r="PQV40" s="714">
        <f>'2-ORÇAMENTO'!PQX36</f>
        <v>0</v>
      </c>
      <c r="PQW40" s="713">
        <f>'2-ORÇAMENTO'!PQW36</f>
        <v>0</v>
      </c>
      <c r="PQX40" s="714">
        <f>'2-ORÇAMENTO'!PQZ36</f>
        <v>0</v>
      </c>
      <c r="PQY40" s="713">
        <f>'2-ORÇAMENTO'!PQY36</f>
        <v>0</v>
      </c>
      <c r="PQZ40" s="714">
        <f>'2-ORÇAMENTO'!PRB36</f>
        <v>0</v>
      </c>
      <c r="PRA40" s="713">
        <f>'2-ORÇAMENTO'!PRA36</f>
        <v>0</v>
      </c>
      <c r="PRB40" s="714">
        <f>'2-ORÇAMENTO'!PRD36</f>
        <v>0</v>
      </c>
      <c r="PRC40" s="713">
        <f>'2-ORÇAMENTO'!PRC36</f>
        <v>0</v>
      </c>
      <c r="PRD40" s="714">
        <f>'2-ORÇAMENTO'!PRF36</f>
        <v>0</v>
      </c>
      <c r="PRE40" s="713">
        <f>'2-ORÇAMENTO'!PRE36</f>
        <v>0</v>
      </c>
      <c r="PRF40" s="714">
        <f>'2-ORÇAMENTO'!PRH36</f>
        <v>0</v>
      </c>
      <c r="PRG40" s="713">
        <f>'2-ORÇAMENTO'!PRG36</f>
        <v>0</v>
      </c>
      <c r="PRH40" s="714">
        <f>'2-ORÇAMENTO'!PRJ36</f>
        <v>0</v>
      </c>
      <c r="PRI40" s="713">
        <f>'2-ORÇAMENTO'!PRI36</f>
        <v>0</v>
      </c>
      <c r="PRJ40" s="714">
        <f>'2-ORÇAMENTO'!PRL36</f>
        <v>0</v>
      </c>
      <c r="PRK40" s="713">
        <f>'2-ORÇAMENTO'!PRK36</f>
        <v>0</v>
      </c>
      <c r="PRL40" s="714">
        <f>'2-ORÇAMENTO'!PRN36</f>
        <v>0</v>
      </c>
      <c r="PRM40" s="713">
        <f>'2-ORÇAMENTO'!PRM36</f>
        <v>0</v>
      </c>
      <c r="PRN40" s="714">
        <f>'2-ORÇAMENTO'!PRP36</f>
        <v>0</v>
      </c>
      <c r="PRO40" s="713">
        <f>'2-ORÇAMENTO'!PRO36</f>
        <v>0</v>
      </c>
      <c r="PRP40" s="714">
        <f>'2-ORÇAMENTO'!PRR36</f>
        <v>0</v>
      </c>
      <c r="PRQ40" s="713">
        <f>'2-ORÇAMENTO'!PRQ36</f>
        <v>0</v>
      </c>
      <c r="PRR40" s="714">
        <f>'2-ORÇAMENTO'!PRT36</f>
        <v>0</v>
      </c>
      <c r="PRS40" s="713">
        <f>'2-ORÇAMENTO'!PRS36</f>
        <v>0</v>
      </c>
      <c r="PRT40" s="714">
        <f>'2-ORÇAMENTO'!PRV36</f>
        <v>0</v>
      </c>
      <c r="PRU40" s="713">
        <f>'2-ORÇAMENTO'!PRU36</f>
        <v>0</v>
      </c>
      <c r="PRV40" s="714">
        <f>'2-ORÇAMENTO'!PRX36</f>
        <v>0</v>
      </c>
      <c r="PRW40" s="713">
        <f>'2-ORÇAMENTO'!PRW36</f>
        <v>0</v>
      </c>
      <c r="PRX40" s="714">
        <f>'2-ORÇAMENTO'!PRZ36</f>
        <v>0</v>
      </c>
      <c r="PRY40" s="713">
        <f>'2-ORÇAMENTO'!PRY36</f>
        <v>0</v>
      </c>
      <c r="PRZ40" s="714">
        <f>'2-ORÇAMENTO'!PSB36</f>
        <v>0</v>
      </c>
      <c r="PSA40" s="713">
        <f>'2-ORÇAMENTO'!PSA36</f>
        <v>0</v>
      </c>
      <c r="PSB40" s="714">
        <f>'2-ORÇAMENTO'!PSD36</f>
        <v>0</v>
      </c>
      <c r="PSC40" s="713">
        <f>'2-ORÇAMENTO'!PSC36</f>
        <v>0</v>
      </c>
      <c r="PSD40" s="714">
        <f>'2-ORÇAMENTO'!PSF36</f>
        <v>0</v>
      </c>
      <c r="PSE40" s="713">
        <f>'2-ORÇAMENTO'!PSE36</f>
        <v>0</v>
      </c>
      <c r="PSF40" s="714">
        <f>'2-ORÇAMENTO'!PSH36</f>
        <v>0</v>
      </c>
      <c r="PSG40" s="713">
        <f>'2-ORÇAMENTO'!PSG36</f>
        <v>0</v>
      </c>
      <c r="PSH40" s="714">
        <f>'2-ORÇAMENTO'!PSJ36</f>
        <v>0</v>
      </c>
      <c r="PSI40" s="713">
        <f>'2-ORÇAMENTO'!PSI36</f>
        <v>0</v>
      </c>
      <c r="PSJ40" s="714">
        <f>'2-ORÇAMENTO'!PSL36</f>
        <v>0</v>
      </c>
      <c r="PSK40" s="713">
        <f>'2-ORÇAMENTO'!PSK36</f>
        <v>0</v>
      </c>
      <c r="PSL40" s="714">
        <f>'2-ORÇAMENTO'!PSN36</f>
        <v>0</v>
      </c>
      <c r="PSM40" s="713">
        <f>'2-ORÇAMENTO'!PSM36</f>
        <v>0</v>
      </c>
      <c r="PSN40" s="714">
        <f>'2-ORÇAMENTO'!PSP36</f>
        <v>0</v>
      </c>
      <c r="PSO40" s="713">
        <f>'2-ORÇAMENTO'!PSO36</f>
        <v>0</v>
      </c>
      <c r="PSP40" s="714">
        <f>'2-ORÇAMENTO'!PSR36</f>
        <v>0</v>
      </c>
      <c r="PSQ40" s="713">
        <f>'2-ORÇAMENTO'!PSQ36</f>
        <v>0</v>
      </c>
      <c r="PSR40" s="714">
        <f>'2-ORÇAMENTO'!PST36</f>
        <v>0</v>
      </c>
      <c r="PSS40" s="713">
        <f>'2-ORÇAMENTO'!PSS36</f>
        <v>0</v>
      </c>
      <c r="PST40" s="714">
        <f>'2-ORÇAMENTO'!PSV36</f>
        <v>0</v>
      </c>
      <c r="PSU40" s="713">
        <f>'2-ORÇAMENTO'!PSU36</f>
        <v>0</v>
      </c>
      <c r="PSV40" s="714">
        <f>'2-ORÇAMENTO'!PSX36</f>
        <v>0</v>
      </c>
      <c r="PSW40" s="713">
        <f>'2-ORÇAMENTO'!PSW36</f>
        <v>0</v>
      </c>
      <c r="PSX40" s="714">
        <f>'2-ORÇAMENTO'!PSZ36</f>
        <v>0</v>
      </c>
      <c r="PSY40" s="713">
        <f>'2-ORÇAMENTO'!PSY36</f>
        <v>0</v>
      </c>
      <c r="PSZ40" s="714">
        <f>'2-ORÇAMENTO'!PTB36</f>
        <v>0</v>
      </c>
      <c r="PTA40" s="713">
        <f>'2-ORÇAMENTO'!PTA36</f>
        <v>0</v>
      </c>
      <c r="PTB40" s="714">
        <f>'2-ORÇAMENTO'!PTD36</f>
        <v>0</v>
      </c>
      <c r="PTC40" s="713">
        <f>'2-ORÇAMENTO'!PTC36</f>
        <v>0</v>
      </c>
      <c r="PTD40" s="714">
        <f>'2-ORÇAMENTO'!PTF36</f>
        <v>0</v>
      </c>
      <c r="PTE40" s="713">
        <f>'2-ORÇAMENTO'!PTE36</f>
        <v>0</v>
      </c>
      <c r="PTF40" s="714">
        <f>'2-ORÇAMENTO'!PTH36</f>
        <v>0</v>
      </c>
      <c r="PTG40" s="713">
        <f>'2-ORÇAMENTO'!PTG36</f>
        <v>0</v>
      </c>
      <c r="PTH40" s="714">
        <f>'2-ORÇAMENTO'!PTJ36</f>
        <v>0</v>
      </c>
      <c r="PTI40" s="713">
        <f>'2-ORÇAMENTO'!PTI36</f>
        <v>0</v>
      </c>
      <c r="PTJ40" s="714">
        <f>'2-ORÇAMENTO'!PTL36</f>
        <v>0</v>
      </c>
      <c r="PTK40" s="713">
        <f>'2-ORÇAMENTO'!PTK36</f>
        <v>0</v>
      </c>
      <c r="PTL40" s="714">
        <f>'2-ORÇAMENTO'!PTN36</f>
        <v>0</v>
      </c>
      <c r="PTM40" s="713">
        <f>'2-ORÇAMENTO'!PTM36</f>
        <v>0</v>
      </c>
      <c r="PTN40" s="714">
        <f>'2-ORÇAMENTO'!PTP36</f>
        <v>0</v>
      </c>
      <c r="PTO40" s="713">
        <f>'2-ORÇAMENTO'!PTO36</f>
        <v>0</v>
      </c>
      <c r="PTP40" s="714">
        <f>'2-ORÇAMENTO'!PTR36</f>
        <v>0</v>
      </c>
      <c r="PTQ40" s="713">
        <f>'2-ORÇAMENTO'!PTQ36</f>
        <v>0</v>
      </c>
      <c r="PTR40" s="714">
        <f>'2-ORÇAMENTO'!PTT36</f>
        <v>0</v>
      </c>
      <c r="PTS40" s="713">
        <f>'2-ORÇAMENTO'!PTS36</f>
        <v>0</v>
      </c>
      <c r="PTT40" s="714">
        <f>'2-ORÇAMENTO'!PTV36</f>
        <v>0</v>
      </c>
      <c r="PTU40" s="713">
        <f>'2-ORÇAMENTO'!PTU36</f>
        <v>0</v>
      </c>
      <c r="PTV40" s="714">
        <f>'2-ORÇAMENTO'!PTX36</f>
        <v>0</v>
      </c>
      <c r="PTW40" s="713">
        <f>'2-ORÇAMENTO'!PTW36</f>
        <v>0</v>
      </c>
      <c r="PTX40" s="714">
        <f>'2-ORÇAMENTO'!PTZ36</f>
        <v>0</v>
      </c>
      <c r="PTY40" s="713">
        <f>'2-ORÇAMENTO'!PTY36</f>
        <v>0</v>
      </c>
      <c r="PTZ40" s="714">
        <f>'2-ORÇAMENTO'!PUB36</f>
        <v>0</v>
      </c>
      <c r="PUA40" s="713">
        <f>'2-ORÇAMENTO'!PUA36</f>
        <v>0</v>
      </c>
      <c r="PUB40" s="714">
        <f>'2-ORÇAMENTO'!PUD36</f>
        <v>0</v>
      </c>
      <c r="PUC40" s="713">
        <f>'2-ORÇAMENTO'!PUC36</f>
        <v>0</v>
      </c>
      <c r="PUD40" s="714">
        <f>'2-ORÇAMENTO'!PUF36</f>
        <v>0</v>
      </c>
      <c r="PUE40" s="713">
        <f>'2-ORÇAMENTO'!PUE36</f>
        <v>0</v>
      </c>
      <c r="PUF40" s="714">
        <f>'2-ORÇAMENTO'!PUH36</f>
        <v>0</v>
      </c>
      <c r="PUG40" s="713">
        <f>'2-ORÇAMENTO'!PUG36</f>
        <v>0</v>
      </c>
      <c r="PUH40" s="714">
        <f>'2-ORÇAMENTO'!PUJ36</f>
        <v>0</v>
      </c>
      <c r="PUI40" s="713">
        <f>'2-ORÇAMENTO'!PUI36</f>
        <v>0</v>
      </c>
      <c r="PUJ40" s="714">
        <f>'2-ORÇAMENTO'!PUL36</f>
        <v>0</v>
      </c>
      <c r="PUK40" s="713">
        <f>'2-ORÇAMENTO'!PUK36</f>
        <v>0</v>
      </c>
      <c r="PUL40" s="714">
        <f>'2-ORÇAMENTO'!PUN36</f>
        <v>0</v>
      </c>
      <c r="PUM40" s="713">
        <f>'2-ORÇAMENTO'!PUM36</f>
        <v>0</v>
      </c>
      <c r="PUN40" s="714">
        <f>'2-ORÇAMENTO'!PUP36</f>
        <v>0</v>
      </c>
      <c r="PUO40" s="713">
        <f>'2-ORÇAMENTO'!PUO36</f>
        <v>0</v>
      </c>
      <c r="PUP40" s="714">
        <f>'2-ORÇAMENTO'!PUR36</f>
        <v>0</v>
      </c>
      <c r="PUQ40" s="713">
        <f>'2-ORÇAMENTO'!PUQ36</f>
        <v>0</v>
      </c>
      <c r="PUR40" s="714">
        <f>'2-ORÇAMENTO'!PUT36</f>
        <v>0</v>
      </c>
      <c r="PUS40" s="713">
        <f>'2-ORÇAMENTO'!PUS36</f>
        <v>0</v>
      </c>
      <c r="PUT40" s="714">
        <f>'2-ORÇAMENTO'!PUV36</f>
        <v>0</v>
      </c>
      <c r="PUU40" s="713">
        <f>'2-ORÇAMENTO'!PUU36</f>
        <v>0</v>
      </c>
      <c r="PUV40" s="714">
        <f>'2-ORÇAMENTO'!PUX36</f>
        <v>0</v>
      </c>
      <c r="PUW40" s="713">
        <f>'2-ORÇAMENTO'!PUW36</f>
        <v>0</v>
      </c>
      <c r="PUX40" s="714">
        <f>'2-ORÇAMENTO'!PUZ36</f>
        <v>0</v>
      </c>
      <c r="PUY40" s="713">
        <f>'2-ORÇAMENTO'!PUY36</f>
        <v>0</v>
      </c>
      <c r="PUZ40" s="714">
        <f>'2-ORÇAMENTO'!PVB36</f>
        <v>0</v>
      </c>
      <c r="PVA40" s="713">
        <f>'2-ORÇAMENTO'!PVA36</f>
        <v>0</v>
      </c>
      <c r="PVB40" s="714">
        <f>'2-ORÇAMENTO'!PVD36</f>
        <v>0</v>
      </c>
      <c r="PVC40" s="713">
        <f>'2-ORÇAMENTO'!PVC36</f>
        <v>0</v>
      </c>
      <c r="PVD40" s="714">
        <f>'2-ORÇAMENTO'!PVF36</f>
        <v>0</v>
      </c>
      <c r="PVE40" s="713">
        <f>'2-ORÇAMENTO'!PVE36</f>
        <v>0</v>
      </c>
      <c r="PVF40" s="714">
        <f>'2-ORÇAMENTO'!PVH36</f>
        <v>0</v>
      </c>
      <c r="PVG40" s="713">
        <f>'2-ORÇAMENTO'!PVG36</f>
        <v>0</v>
      </c>
      <c r="PVH40" s="714">
        <f>'2-ORÇAMENTO'!PVJ36</f>
        <v>0</v>
      </c>
      <c r="PVI40" s="713">
        <f>'2-ORÇAMENTO'!PVI36</f>
        <v>0</v>
      </c>
      <c r="PVJ40" s="714">
        <f>'2-ORÇAMENTO'!PVL36</f>
        <v>0</v>
      </c>
      <c r="PVK40" s="713">
        <f>'2-ORÇAMENTO'!PVK36</f>
        <v>0</v>
      </c>
      <c r="PVL40" s="714">
        <f>'2-ORÇAMENTO'!PVN36</f>
        <v>0</v>
      </c>
      <c r="PVM40" s="713">
        <f>'2-ORÇAMENTO'!PVM36</f>
        <v>0</v>
      </c>
      <c r="PVN40" s="714">
        <f>'2-ORÇAMENTO'!PVP36</f>
        <v>0</v>
      </c>
      <c r="PVO40" s="713">
        <f>'2-ORÇAMENTO'!PVO36</f>
        <v>0</v>
      </c>
      <c r="PVP40" s="714">
        <f>'2-ORÇAMENTO'!PVR36</f>
        <v>0</v>
      </c>
      <c r="PVQ40" s="713">
        <f>'2-ORÇAMENTO'!PVQ36</f>
        <v>0</v>
      </c>
      <c r="PVR40" s="714">
        <f>'2-ORÇAMENTO'!PVT36</f>
        <v>0</v>
      </c>
      <c r="PVS40" s="713">
        <f>'2-ORÇAMENTO'!PVS36</f>
        <v>0</v>
      </c>
      <c r="PVT40" s="714">
        <f>'2-ORÇAMENTO'!PVV36</f>
        <v>0</v>
      </c>
      <c r="PVU40" s="713">
        <f>'2-ORÇAMENTO'!PVU36</f>
        <v>0</v>
      </c>
      <c r="PVV40" s="714">
        <f>'2-ORÇAMENTO'!PVX36</f>
        <v>0</v>
      </c>
      <c r="PVW40" s="713">
        <f>'2-ORÇAMENTO'!PVW36</f>
        <v>0</v>
      </c>
      <c r="PVX40" s="714">
        <f>'2-ORÇAMENTO'!PVZ36</f>
        <v>0</v>
      </c>
      <c r="PVY40" s="713">
        <f>'2-ORÇAMENTO'!PVY36</f>
        <v>0</v>
      </c>
      <c r="PVZ40" s="714">
        <f>'2-ORÇAMENTO'!PWB36</f>
        <v>0</v>
      </c>
      <c r="PWA40" s="713">
        <f>'2-ORÇAMENTO'!PWA36</f>
        <v>0</v>
      </c>
      <c r="PWB40" s="714">
        <f>'2-ORÇAMENTO'!PWD36</f>
        <v>0</v>
      </c>
      <c r="PWC40" s="713">
        <f>'2-ORÇAMENTO'!PWC36</f>
        <v>0</v>
      </c>
      <c r="PWD40" s="714">
        <f>'2-ORÇAMENTO'!PWF36</f>
        <v>0</v>
      </c>
      <c r="PWE40" s="713">
        <f>'2-ORÇAMENTO'!PWE36</f>
        <v>0</v>
      </c>
      <c r="PWF40" s="714">
        <f>'2-ORÇAMENTO'!PWH36</f>
        <v>0</v>
      </c>
      <c r="PWG40" s="713">
        <f>'2-ORÇAMENTO'!PWG36</f>
        <v>0</v>
      </c>
      <c r="PWH40" s="714">
        <f>'2-ORÇAMENTO'!PWJ36</f>
        <v>0</v>
      </c>
      <c r="PWI40" s="713">
        <f>'2-ORÇAMENTO'!PWI36</f>
        <v>0</v>
      </c>
      <c r="PWJ40" s="714">
        <f>'2-ORÇAMENTO'!PWL36</f>
        <v>0</v>
      </c>
      <c r="PWK40" s="713">
        <f>'2-ORÇAMENTO'!PWK36</f>
        <v>0</v>
      </c>
      <c r="PWL40" s="714">
        <f>'2-ORÇAMENTO'!PWN36</f>
        <v>0</v>
      </c>
      <c r="PWM40" s="713">
        <f>'2-ORÇAMENTO'!PWM36</f>
        <v>0</v>
      </c>
      <c r="PWN40" s="714">
        <f>'2-ORÇAMENTO'!PWP36</f>
        <v>0</v>
      </c>
      <c r="PWO40" s="713">
        <f>'2-ORÇAMENTO'!PWO36</f>
        <v>0</v>
      </c>
      <c r="PWP40" s="714">
        <f>'2-ORÇAMENTO'!PWR36</f>
        <v>0</v>
      </c>
      <c r="PWQ40" s="713">
        <f>'2-ORÇAMENTO'!PWQ36</f>
        <v>0</v>
      </c>
      <c r="PWR40" s="714">
        <f>'2-ORÇAMENTO'!PWT36</f>
        <v>0</v>
      </c>
      <c r="PWS40" s="713">
        <f>'2-ORÇAMENTO'!PWS36</f>
        <v>0</v>
      </c>
      <c r="PWT40" s="714">
        <f>'2-ORÇAMENTO'!PWV36</f>
        <v>0</v>
      </c>
      <c r="PWU40" s="713">
        <f>'2-ORÇAMENTO'!PWU36</f>
        <v>0</v>
      </c>
      <c r="PWV40" s="714">
        <f>'2-ORÇAMENTO'!PWX36</f>
        <v>0</v>
      </c>
      <c r="PWW40" s="713">
        <f>'2-ORÇAMENTO'!PWW36</f>
        <v>0</v>
      </c>
      <c r="PWX40" s="714">
        <f>'2-ORÇAMENTO'!PWZ36</f>
        <v>0</v>
      </c>
      <c r="PWY40" s="713">
        <f>'2-ORÇAMENTO'!PWY36</f>
        <v>0</v>
      </c>
      <c r="PWZ40" s="714">
        <f>'2-ORÇAMENTO'!PXB36</f>
        <v>0</v>
      </c>
      <c r="PXA40" s="713">
        <f>'2-ORÇAMENTO'!PXA36</f>
        <v>0</v>
      </c>
      <c r="PXB40" s="714">
        <f>'2-ORÇAMENTO'!PXD36</f>
        <v>0</v>
      </c>
      <c r="PXC40" s="713">
        <f>'2-ORÇAMENTO'!PXC36</f>
        <v>0</v>
      </c>
      <c r="PXD40" s="714">
        <f>'2-ORÇAMENTO'!PXF36</f>
        <v>0</v>
      </c>
      <c r="PXE40" s="713">
        <f>'2-ORÇAMENTO'!PXE36</f>
        <v>0</v>
      </c>
      <c r="PXF40" s="714">
        <f>'2-ORÇAMENTO'!PXH36</f>
        <v>0</v>
      </c>
      <c r="PXG40" s="713">
        <f>'2-ORÇAMENTO'!PXG36</f>
        <v>0</v>
      </c>
      <c r="PXH40" s="714">
        <f>'2-ORÇAMENTO'!PXJ36</f>
        <v>0</v>
      </c>
      <c r="PXI40" s="713">
        <f>'2-ORÇAMENTO'!PXI36</f>
        <v>0</v>
      </c>
      <c r="PXJ40" s="714">
        <f>'2-ORÇAMENTO'!PXL36</f>
        <v>0</v>
      </c>
      <c r="PXK40" s="713">
        <f>'2-ORÇAMENTO'!PXK36</f>
        <v>0</v>
      </c>
      <c r="PXL40" s="714">
        <f>'2-ORÇAMENTO'!PXN36</f>
        <v>0</v>
      </c>
      <c r="PXM40" s="713">
        <f>'2-ORÇAMENTO'!PXM36</f>
        <v>0</v>
      </c>
      <c r="PXN40" s="714">
        <f>'2-ORÇAMENTO'!PXP36</f>
        <v>0</v>
      </c>
      <c r="PXO40" s="713">
        <f>'2-ORÇAMENTO'!PXO36</f>
        <v>0</v>
      </c>
      <c r="PXP40" s="714">
        <f>'2-ORÇAMENTO'!PXR36</f>
        <v>0</v>
      </c>
      <c r="PXQ40" s="713">
        <f>'2-ORÇAMENTO'!PXQ36</f>
        <v>0</v>
      </c>
      <c r="PXR40" s="714">
        <f>'2-ORÇAMENTO'!PXT36</f>
        <v>0</v>
      </c>
      <c r="PXS40" s="713">
        <f>'2-ORÇAMENTO'!PXS36</f>
        <v>0</v>
      </c>
      <c r="PXT40" s="714">
        <f>'2-ORÇAMENTO'!PXV36</f>
        <v>0</v>
      </c>
      <c r="PXU40" s="713">
        <f>'2-ORÇAMENTO'!PXU36</f>
        <v>0</v>
      </c>
      <c r="PXV40" s="714">
        <f>'2-ORÇAMENTO'!PXX36</f>
        <v>0</v>
      </c>
      <c r="PXW40" s="713">
        <f>'2-ORÇAMENTO'!PXW36</f>
        <v>0</v>
      </c>
      <c r="PXX40" s="714">
        <f>'2-ORÇAMENTO'!PXZ36</f>
        <v>0</v>
      </c>
      <c r="PXY40" s="713">
        <f>'2-ORÇAMENTO'!PXY36</f>
        <v>0</v>
      </c>
      <c r="PXZ40" s="714">
        <f>'2-ORÇAMENTO'!PYB36</f>
        <v>0</v>
      </c>
      <c r="PYA40" s="713">
        <f>'2-ORÇAMENTO'!PYA36</f>
        <v>0</v>
      </c>
      <c r="PYB40" s="714">
        <f>'2-ORÇAMENTO'!PYD36</f>
        <v>0</v>
      </c>
      <c r="PYC40" s="713">
        <f>'2-ORÇAMENTO'!PYC36</f>
        <v>0</v>
      </c>
      <c r="PYD40" s="714">
        <f>'2-ORÇAMENTO'!PYF36</f>
        <v>0</v>
      </c>
      <c r="PYE40" s="713">
        <f>'2-ORÇAMENTO'!PYE36</f>
        <v>0</v>
      </c>
      <c r="PYF40" s="714">
        <f>'2-ORÇAMENTO'!PYH36</f>
        <v>0</v>
      </c>
      <c r="PYG40" s="713">
        <f>'2-ORÇAMENTO'!PYG36</f>
        <v>0</v>
      </c>
      <c r="PYH40" s="714">
        <f>'2-ORÇAMENTO'!PYJ36</f>
        <v>0</v>
      </c>
      <c r="PYI40" s="713">
        <f>'2-ORÇAMENTO'!PYI36</f>
        <v>0</v>
      </c>
      <c r="PYJ40" s="714">
        <f>'2-ORÇAMENTO'!PYL36</f>
        <v>0</v>
      </c>
      <c r="PYK40" s="713">
        <f>'2-ORÇAMENTO'!PYK36</f>
        <v>0</v>
      </c>
      <c r="PYL40" s="714">
        <f>'2-ORÇAMENTO'!PYN36</f>
        <v>0</v>
      </c>
      <c r="PYM40" s="713">
        <f>'2-ORÇAMENTO'!PYM36</f>
        <v>0</v>
      </c>
      <c r="PYN40" s="714">
        <f>'2-ORÇAMENTO'!PYP36</f>
        <v>0</v>
      </c>
      <c r="PYO40" s="713">
        <f>'2-ORÇAMENTO'!PYO36</f>
        <v>0</v>
      </c>
      <c r="PYP40" s="714">
        <f>'2-ORÇAMENTO'!PYR36</f>
        <v>0</v>
      </c>
      <c r="PYQ40" s="713">
        <f>'2-ORÇAMENTO'!PYQ36</f>
        <v>0</v>
      </c>
      <c r="PYR40" s="714">
        <f>'2-ORÇAMENTO'!PYT36</f>
        <v>0</v>
      </c>
      <c r="PYS40" s="713">
        <f>'2-ORÇAMENTO'!PYS36</f>
        <v>0</v>
      </c>
      <c r="PYT40" s="714">
        <f>'2-ORÇAMENTO'!PYV36</f>
        <v>0</v>
      </c>
      <c r="PYU40" s="713">
        <f>'2-ORÇAMENTO'!PYU36</f>
        <v>0</v>
      </c>
      <c r="PYV40" s="714">
        <f>'2-ORÇAMENTO'!PYX36</f>
        <v>0</v>
      </c>
      <c r="PYW40" s="713">
        <f>'2-ORÇAMENTO'!PYW36</f>
        <v>0</v>
      </c>
      <c r="PYX40" s="714">
        <f>'2-ORÇAMENTO'!PYZ36</f>
        <v>0</v>
      </c>
      <c r="PYY40" s="713">
        <f>'2-ORÇAMENTO'!PYY36</f>
        <v>0</v>
      </c>
      <c r="PYZ40" s="714">
        <f>'2-ORÇAMENTO'!PZB36</f>
        <v>0</v>
      </c>
      <c r="PZA40" s="713">
        <f>'2-ORÇAMENTO'!PZA36</f>
        <v>0</v>
      </c>
      <c r="PZB40" s="714">
        <f>'2-ORÇAMENTO'!PZD36</f>
        <v>0</v>
      </c>
      <c r="PZC40" s="713">
        <f>'2-ORÇAMENTO'!PZC36</f>
        <v>0</v>
      </c>
      <c r="PZD40" s="714">
        <f>'2-ORÇAMENTO'!PZF36</f>
        <v>0</v>
      </c>
      <c r="PZE40" s="713">
        <f>'2-ORÇAMENTO'!PZE36</f>
        <v>0</v>
      </c>
      <c r="PZF40" s="714">
        <f>'2-ORÇAMENTO'!PZH36</f>
        <v>0</v>
      </c>
      <c r="PZG40" s="713">
        <f>'2-ORÇAMENTO'!PZG36</f>
        <v>0</v>
      </c>
      <c r="PZH40" s="714">
        <f>'2-ORÇAMENTO'!PZJ36</f>
        <v>0</v>
      </c>
      <c r="PZI40" s="713">
        <f>'2-ORÇAMENTO'!PZI36</f>
        <v>0</v>
      </c>
      <c r="PZJ40" s="714">
        <f>'2-ORÇAMENTO'!PZL36</f>
        <v>0</v>
      </c>
      <c r="PZK40" s="713">
        <f>'2-ORÇAMENTO'!PZK36</f>
        <v>0</v>
      </c>
      <c r="PZL40" s="714">
        <f>'2-ORÇAMENTO'!PZN36</f>
        <v>0</v>
      </c>
      <c r="PZM40" s="713">
        <f>'2-ORÇAMENTO'!PZM36</f>
        <v>0</v>
      </c>
      <c r="PZN40" s="714">
        <f>'2-ORÇAMENTO'!PZP36</f>
        <v>0</v>
      </c>
      <c r="PZO40" s="713">
        <f>'2-ORÇAMENTO'!PZO36</f>
        <v>0</v>
      </c>
      <c r="PZP40" s="714">
        <f>'2-ORÇAMENTO'!PZR36</f>
        <v>0</v>
      </c>
      <c r="PZQ40" s="713">
        <f>'2-ORÇAMENTO'!PZQ36</f>
        <v>0</v>
      </c>
      <c r="PZR40" s="714">
        <f>'2-ORÇAMENTO'!PZT36</f>
        <v>0</v>
      </c>
      <c r="PZS40" s="713">
        <f>'2-ORÇAMENTO'!PZS36</f>
        <v>0</v>
      </c>
      <c r="PZT40" s="714">
        <f>'2-ORÇAMENTO'!PZV36</f>
        <v>0</v>
      </c>
      <c r="PZU40" s="713">
        <f>'2-ORÇAMENTO'!PZU36</f>
        <v>0</v>
      </c>
      <c r="PZV40" s="714">
        <f>'2-ORÇAMENTO'!PZX36</f>
        <v>0</v>
      </c>
      <c r="PZW40" s="713">
        <f>'2-ORÇAMENTO'!PZW36</f>
        <v>0</v>
      </c>
      <c r="PZX40" s="714">
        <f>'2-ORÇAMENTO'!PZZ36</f>
        <v>0</v>
      </c>
      <c r="PZY40" s="713">
        <f>'2-ORÇAMENTO'!PZY36</f>
        <v>0</v>
      </c>
      <c r="PZZ40" s="714">
        <f>'2-ORÇAMENTO'!QAB36</f>
        <v>0</v>
      </c>
      <c r="QAA40" s="713">
        <f>'2-ORÇAMENTO'!QAA36</f>
        <v>0</v>
      </c>
      <c r="QAB40" s="714">
        <f>'2-ORÇAMENTO'!QAD36</f>
        <v>0</v>
      </c>
      <c r="QAC40" s="713">
        <f>'2-ORÇAMENTO'!QAC36</f>
        <v>0</v>
      </c>
      <c r="QAD40" s="714">
        <f>'2-ORÇAMENTO'!QAF36</f>
        <v>0</v>
      </c>
      <c r="QAE40" s="713">
        <f>'2-ORÇAMENTO'!QAE36</f>
        <v>0</v>
      </c>
      <c r="QAF40" s="714">
        <f>'2-ORÇAMENTO'!QAH36</f>
        <v>0</v>
      </c>
      <c r="QAG40" s="713">
        <f>'2-ORÇAMENTO'!QAG36</f>
        <v>0</v>
      </c>
      <c r="QAH40" s="714">
        <f>'2-ORÇAMENTO'!QAJ36</f>
        <v>0</v>
      </c>
      <c r="QAI40" s="713">
        <f>'2-ORÇAMENTO'!QAI36</f>
        <v>0</v>
      </c>
      <c r="QAJ40" s="714">
        <f>'2-ORÇAMENTO'!QAL36</f>
        <v>0</v>
      </c>
      <c r="QAK40" s="713">
        <f>'2-ORÇAMENTO'!QAK36</f>
        <v>0</v>
      </c>
      <c r="QAL40" s="714">
        <f>'2-ORÇAMENTO'!QAN36</f>
        <v>0</v>
      </c>
      <c r="QAM40" s="713">
        <f>'2-ORÇAMENTO'!QAM36</f>
        <v>0</v>
      </c>
      <c r="QAN40" s="714">
        <f>'2-ORÇAMENTO'!QAP36</f>
        <v>0</v>
      </c>
      <c r="QAO40" s="713">
        <f>'2-ORÇAMENTO'!QAO36</f>
        <v>0</v>
      </c>
      <c r="QAP40" s="714">
        <f>'2-ORÇAMENTO'!QAR36</f>
        <v>0</v>
      </c>
      <c r="QAQ40" s="713">
        <f>'2-ORÇAMENTO'!QAQ36</f>
        <v>0</v>
      </c>
      <c r="QAR40" s="714">
        <f>'2-ORÇAMENTO'!QAT36</f>
        <v>0</v>
      </c>
      <c r="QAS40" s="713">
        <f>'2-ORÇAMENTO'!QAS36</f>
        <v>0</v>
      </c>
      <c r="QAT40" s="714">
        <f>'2-ORÇAMENTO'!QAV36</f>
        <v>0</v>
      </c>
      <c r="QAU40" s="713">
        <f>'2-ORÇAMENTO'!QAU36</f>
        <v>0</v>
      </c>
      <c r="QAV40" s="714">
        <f>'2-ORÇAMENTO'!QAX36</f>
        <v>0</v>
      </c>
      <c r="QAW40" s="713">
        <f>'2-ORÇAMENTO'!QAW36</f>
        <v>0</v>
      </c>
      <c r="QAX40" s="714">
        <f>'2-ORÇAMENTO'!QAZ36</f>
        <v>0</v>
      </c>
      <c r="QAY40" s="713">
        <f>'2-ORÇAMENTO'!QAY36</f>
        <v>0</v>
      </c>
      <c r="QAZ40" s="714">
        <f>'2-ORÇAMENTO'!QBB36</f>
        <v>0</v>
      </c>
      <c r="QBA40" s="713">
        <f>'2-ORÇAMENTO'!QBA36</f>
        <v>0</v>
      </c>
      <c r="QBB40" s="714">
        <f>'2-ORÇAMENTO'!QBD36</f>
        <v>0</v>
      </c>
      <c r="QBC40" s="713">
        <f>'2-ORÇAMENTO'!QBC36</f>
        <v>0</v>
      </c>
      <c r="QBD40" s="714">
        <f>'2-ORÇAMENTO'!QBF36</f>
        <v>0</v>
      </c>
      <c r="QBE40" s="713">
        <f>'2-ORÇAMENTO'!QBE36</f>
        <v>0</v>
      </c>
      <c r="QBF40" s="714">
        <f>'2-ORÇAMENTO'!QBH36</f>
        <v>0</v>
      </c>
      <c r="QBG40" s="713">
        <f>'2-ORÇAMENTO'!QBG36</f>
        <v>0</v>
      </c>
      <c r="QBH40" s="714">
        <f>'2-ORÇAMENTO'!QBJ36</f>
        <v>0</v>
      </c>
      <c r="QBI40" s="713">
        <f>'2-ORÇAMENTO'!QBI36</f>
        <v>0</v>
      </c>
      <c r="QBJ40" s="714">
        <f>'2-ORÇAMENTO'!QBL36</f>
        <v>0</v>
      </c>
      <c r="QBK40" s="713">
        <f>'2-ORÇAMENTO'!QBK36</f>
        <v>0</v>
      </c>
      <c r="QBL40" s="714">
        <f>'2-ORÇAMENTO'!QBN36</f>
        <v>0</v>
      </c>
      <c r="QBM40" s="713">
        <f>'2-ORÇAMENTO'!QBM36</f>
        <v>0</v>
      </c>
      <c r="QBN40" s="714">
        <f>'2-ORÇAMENTO'!QBP36</f>
        <v>0</v>
      </c>
      <c r="QBO40" s="713">
        <f>'2-ORÇAMENTO'!QBO36</f>
        <v>0</v>
      </c>
      <c r="QBP40" s="714">
        <f>'2-ORÇAMENTO'!QBR36</f>
        <v>0</v>
      </c>
      <c r="QBQ40" s="713">
        <f>'2-ORÇAMENTO'!QBQ36</f>
        <v>0</v>
      </c>
      <c r="QBR40" s="714">
        <f>'2-ORÇAMENTO'!QBT36</f>
        <v>0</v>
      </c>
      <c r="QBS40" s="713">
        <f>'2-ORÇAMENTO'!QBS36</f>
        <v>0</v>
      </c>
      <c r="QBT40" s="714">
        <f>'2-ORÇAMENTO'!QBV36</f>
        <v>0</v>
      </c>
      <c r="QBU40" s="713">
        <f>'2-ORÇAMENTO'!QBU36</f>
        <v>0</v>
      </c>
      <c r="QBV40" s="714">
        <f>'2-ORÇAMENTO'!QBX36</f>
        <v>0</v>
      </c>
      <c r="QBW40" s="713">
        <f>'2-ORÇAMENTO'!QBW36</f>
        <v>0</v>
      </c>
      <c r="QBX40" s="714">
        <f>'2-ORÇAMENTO'!QBZ36</f>
        <v>0</v>
      </c>
      <c r="QBY40" s="713">
        <f>'2-ORÇAMENTO'!QBY36</f>
        <v>0</v>
      </c>
      <c r="QBZ40" s="714">
        <f>'2-ORÇAMENTO'!QCB36</f>
        <v>0</v>
      </c>
      <c r="QCA40" s="713">
        <f>'2-ORÇAMENTO'!QCA36</f>
        <v>0</v>
      </c>
      <c r="QCB40" s="714">
        <f>'2-ORÇAMENTO'!QCD36</f>
        <v>0</v>
      </c>
      <c r="QCC40" s="713">
        <f>'2-ORÇAMENTO'!QCC36</f>
        <v>0</v>
      </c>
      <c r="QCD40" s="714">
        <f>'2-ORÇAMENTO'!QCF36</f>
        <v>0</v>
      </c>
      <c r="QCE40" s="713">
        <f>'2-ORÇAMENTO'!QCE36</f>
        <v>0</v>
      </c>
      <c r="QCF40" s="714">
        <f>'2-ORÇAMENTO'!QCH36</f>
        <v>0</v>
      </c>
      <c r="QCG40" s="713">
        <f>'2-ORÇAMENTO'!QCG36</f>
        <v>0</v>
      </c>
      <c r="QCH40" s="714">
        <f>'2-ORÇAMENTO'!QCJ36</f>
        <v>0</v>
      </c>
      <c r="QCI40" s="713">
        <f>'2-ORÇAMENTO'!QCI36</f>
        <v>0</v>
      </c>
      <c r="QCJ40" s="714">
        <f>'2-ORÇAMENTO'!QCL36</f>
        <v>0</v>
      </c>
      <c r="QCK40" s="713">
        <f>'2-ORÇAMENTO'!QCK36</f>
        <v>0</v>
      </c>
      <c r="QCL40" s="714">
        <f>'2-ORÇAMENTO'!QCN36</f>
        <v>0</v>
      </c>
      <c r="QCM40" s="713">
        <f>'2-ORÇAMENTO'!QCM36</f>
        <v>0</v>
      </c>
      <c r="QCN40" s="714">
        <f>'2-ORÇAMENTO'!QCP36</f>
        <v>0</v>
      </c>
      <c r="QCO40" s="713">
        <f>'2-ORÇAMENTO'!QCO36</f>
        <v>0</v>
      </c>
      <c r="QCP40" s="714">
        <f>'2-ORÇAMENTO'!QCR36</f>
        <v>0</v>
      </c>
      <c r="QCQ40" s="713">
        <f>'2-ORÇAMENTO'!QCQ36</f>
        <v>0</v>
      </c>
      <c r="QCR40" s="714">
        <f>'2-ORÇAMENTO'!QCT36</f>
        <v>0</v>
      </c>
      <c r="QCS40" s="713">
        <f>'2-ORÇAMENTO'!QCS36</f>
        <v>0</v>
      </c>
      <c r="QCT40" s="714">
        <f>'2-ORÇAMENTO'!QCV36</f>
        <v>0</v>
      </c>
      <c r="QCU40" s="713">
        <f>'2-ORÇAMENTO'!QCU36</f>
        <v>0</v>
      </c>
      <c r="QCV40" s="714">
        <f>'2-ORÇAMENTO'!QCX36</f>
        <v>0</v>
      </c>
      <c r="QCW40" s="713">
        <f>'2-ORÇAMENTO'!QCW36</f>
        <v>0</v>
      </c>
      <c r="QCX40" s="714">
        <f>'2-ORÇAMENTO'!QCZ36</f>
        <v>0</v>
      </c>
      <c r="QCY40" s="713">
        <f>'2-ORÇAMENTO'!QCY36</f>
        <v>0</v>
      </c>
      <c r="QCZ40" s="714">
        <f>'2-ORÇAMENTO'!QDB36</f>
        <v>0</v>
      </c>
      <c r="QDA40" s="713">
        <f>'2-ORÇAMENTO'!QDA36</f>
        <v>0</v>
      </c>
      <c r="QDB40" s="714">
        <f>'2-ORÇAMENTO'!QDD36</f>
        <v>0</v>
      </c>
      <c r="QDC40" s="713">
        <f>'2-ORÇAMENTO'!QDC36</f>
        <v>0</v>
      </c>
      <c r="QDD40" s="714">
        <f>'2-ORÇAMENTO'!QDF36</f>
        <v>0</v>
      </c>
      <c r="QDE40" s="713">
        <f>'2-ORÇAMENTO'!QDE36</f>
        <v>0</v>
      </c>
      <c r="QDF40" s="714">
        <f>'2-ORÇAMENTO'!QDH36</f>
        <v>0</v>
      </c>
      <c r="QDG40" s="713">
        <f>'2-ORÇAMENTO'!QDG36</f>
        <v>0</v>
      </c>
      <c r="QDH40" s="714">
        <f>'2-ORÇAMENTO'!QDJ36</f>
        <v>0</v>
      </c>
      <c r="QDI40" s="713">
        <f>'2-ORÇAMENTO'!QDI36</f>
        <v>0</v>
      </c>
      <c r="QDJ40" s="714">
        <f>'2-ORÇAMENTO'!QDL36</f>
        <v>0</v>
      </c>
      <c r="QDK40" s="713">
        <f>'2-ORÇAMENTO'!QDK36</f>
        <v>0</v>
      </c>
      <c r="QDL40" s="714">
        <f>'2-ORÇAMENTO'!QDN36</f>
        <v>0</v>
      </c>
      <c r="QDM40" s="713">
        <f>'2-ORÇAMENTO'!QDM36</f>
        <v>0</v>
      </c>
      <c r="QDN40" s="714">
        <f>'2-ORÇAMENTO'!QDP36</f>
        <v>0</v>
      </c>
      <c r="QDO40" s="713">
        <f>'2-ORÇAMENTO'!QDO36</f>
        <v>0</v>
      </c>
      <c r="QDP40" s="714">
        <f>'2-ORÇAMENTO'!QDR36</f>
        <v>0</v>
      </c>
      <c r="QDQ40" s="713">
        <f>'2-ORÇAMENTO'!QDQ36</f>
        <v>0</v>
      </c>
      <c r="QDR40" s="714">
        <f>'2-ORÇAMENTO'!QDT36</f>
        <v>0</v>
      </c>
      <c r="QDS40" s="713">
        <f>'2-ORÇAMENTO'!QDS36</f>
        <v>0</v>
      </c>
      <c r="QDT40" s="714">
        <f>'2-ORÇAMENTO'!QDV36</f>
        <v>0</v>
      </c>
      <c r="QDU40" s="713">
        <f>'2-ORÇAMENTO'!QDU36</f>
        <v>0</v>
      </c>
      <c r="QDV40" s="714">
        <f>'2-ORÇAMENTO'!QDX36</f>
        <v>0</v>
      </c>
      <c r="QDW40" s="713">
        <f>'2-ORÇAMENTO'!QDW36</f>
        <v>0</v>
      </c>
      <c r="QDX40" s="714">
        <f>'2-ORÇAMENTO'!QDZ36</f>
        <v>0</v>
      </c>
      <c r="QDY40" s="713">
        <f>'2-ORÇAMENTO'!QDY36</f>
        <v>0</v>
      </c>
      <c r="QDZ40" s="714">
        <f>'2-ORÇAMENTO'!QEB36</f>
        <v>0</v>
      </c>
      <c r="QEA40" s="713">
        <f>'2-ORÇAMENTO'!QEA36</f>
        <v>0</v>
      </c>
      <c r="QEB40" s="714">
        <f>'2-ORÇAMENTO'!QED36</f>
        <v>0</v>
      </c>
      <c r="QEC40" s="713">
        <f>'2-ORÇAMENTO'!QEC36</f>
        <v>0</v>
      </c>
      <c r="QED40" s="714">
        <f>'2-ORÇAMENTO'!QEF36</f>
        <v>0</v>
      </c>
      <c r="QEE40" s="713">
        <f>'2-ORÇAMENTO'!QEE36</f>
        <v>0</v>
      </c>
      <c r="QEF40" s="714">
        <f>'2-ORÇAMENTO'!QEH36</f>
        <v>0</v>
      </c>
      <c r="QEG40" s="713">
        <f>'2-ORÇAMENTO'!QEG36</f>
        <v>0</v>
      </c>
      <c r="QEH40" s="714">
        <f>'2-ORÇAMENTO'!QEJ36</f>
        <v>0</v>
      </c>
      <c r="QEI40" s="713">
        <f>'2-ORÇAMENTO'!QEI36</f>
        <v>0</v>
      </c>
      <c r="QEJ40" s="714">
        <f>'2-ORÇAMENTO'!QEL36</f>
        <v>0</v>
      </c>
      <c r="QEK40" s="713">
        <f>'2-ORÇAMENTO'!QEK36</f>
        <v>0</v>
      </c>
      <c r="QEL40" s="714">
        <f>'2-ORÇAMENTO'!QEN36</f>
        <v>0</v>
      </c>
      <c r="QEM40" s="713">
        <f>'2-ORÇAMENTO'!QEM36</f>
        <v>0</v>
      </c>
      <c r="QEN40" s="714">
        <f>'2-ORÇAMENTO'!QEP36</f>
        <v>0</v>
      </c>
      <c r="QEO40" s="713">
        <f>'2-ORÇAMENTO'!QEO36</f>
        <v>0</v>
      </c>
      <c r="QEP40" s="714">
        <f>'2-ORÇAMENTO'!QER36</f>
        <v>0</v>
      </c>
      <c r="QEQ40" s="713">
        <f>'2-ORÇAMENTO'!QEQ36</f>
        <v>0</v>
      </c>
      <c r="QER40" s="714">
        <f>'2-ORÇAMENTO'!QET36</f>
        <v>0</v>
      </c>
      <c r="QES40" s="713">
        <f>'2-ORÇAMENTO'!QES36</f>
        <v>0</v>
      </c>
      <c r="QET40" s="714">
        <f>'2-ORÇAMENTO'!QEV36</f>
        <v>0</v>
      </c>
      <c r="QEU40" s="713">
        <f>'2-ORÇAMENTO'!QEU36</f>
        <v>0</v>
      </c>
      <c r="QEV40" s="714">
        <f>'2-ORÇAMENTO'!QEX36</f>
        <v>0</v>
      </c>
      <c r="QEW40" s="713">
        <f>'2-ORÇAMENTO'!QEW36</f>
        <v>0</v>
      </c>
      <c r="QEX40" s="714">
        <f>'2-ORÇAMENTO'!QEZ36</f>
        <v>0</v>
      </c>
      <c r="QEY40" s="713">
        <f>'2-ORÇAMENTO'!QEY36</f>
        <v>0</v>
      </c>
      <c r="QEZ40" s="714">
        <f>'2-ORÇAMENTO'!QFB36</f>
        <v>0</v>
      </c>
      <c r="QFA40" s="713">
        <f>'2-ORÇAMENTO'!QFA36</f>
        <v>0</v>
      </c>
      <c r="QFB40" s="714">
        <f>'2-ORÇAMENTO'!QFD36</f>
        <v>0</v>
      </c>
      <c r="QFC40" s="713">
        <f>'2-ORÇAMENTO'!QFC36</f>
        <v>0</v>
      </c>
      <c r="QFD40" s="714">
        <f>'2-ORÇAMENTO'!QFF36</f>
        <v>0</v>
      </c>
      <c r="QFE40" s="713">
        <f>'2-ORÇAMENTO'!QFE36</f>
        <v>0</v>
      </c>
      <c r="QFF40" s="714">
        <f>'2-ORÇAMENTO'!QFH36</f>
        <v>0</v>
      </c>
      <c r="QFG40" s="713">
        <f>'2-ORÇAMENTO'!QFG36</f>
        <v>0</v>
      </c>
      <c r="QFH40" s="714">
        <f>'2-ORÇAMENTO'!QFJ36</f>
        <v>0</v>
      </c>
      <c r="QFI40" s="713">
        <f>'2-ORÇAMENTO'!QFI36</f>
        <v>0</v>
      </c>
      <c r="QFJ40" s="714">
        <f>'2-ORÇAMENTO'!QFL36</f>
        <v>0</v>
      </c>
      <c r="QFK40" s="713">
        <f>'2-ORÇAMENTO'!QFK36</f>
        <v>0</v>
      </c>
      <c r="QFL40" s="714">
        <f>'2-ORÇAMENTO'!QFN36</f>
        <v>0</v>
      </c>
      <c r="QFM40" s="713">
        <f>'2-ORÇAMENTO'!QFM36</f>
        <v>0</v>
      </c>
      <c r="QFN40" s="714">
        <f>'2-ORÇAMENTO'!QFP36</f>
        <v>0</v>
      </c>
      <c r="QFO40" s="713">
        <f>'2-ORÇAMENTO'!QFO36</f>
        <v>0</v>
      </c>
      <c r="QFP40" s="714">
        <f>'2-ORÇAMENTO'!QFR36</f>
        <v>0</v>
      </c>
      <c r="QFQ40" s="713">
        <f>'2-ORÇAMENTO'!QFQ36</f>
        <v>0</v>
      </c>
      <c r="QFR40" s="714">
        <f>'2-ORÇAMENTO'!QFT36</f>
        <v>0</v>
      </c>
      <c r="QFS40" s="713">
        <f>'2-ORÇAMENTO'!QFS36</f>
        <v>0</v>
      </c>
      <c r="QFT40" s="714">
        <f>'2-ORÇAMENTO'!QFV36</f>
        <v>0</v>
      </c>
      <c r="QFU40" s="713">
        <f>'2-ORÇAMENTO'!QFU36</f>
        <v>0</v>
      </c>
      <c r="QFV40" s="714">
        <f>'2-ORÇAMENTO'!QFX36</f>
        <v>0</v>
      </c>
      <c r="QFW40" s="713">
        <f>'2-ORÇAMENTO'!QFW36</f>
        <v>0</v>
      </c>
      <c r="QFX40" s="714">
        <f>'2-ORÇAMENTO'!QFZ36</f>
        <v>0</v>
      </c>
      <c r="QFY40" s="713">
        <f>'2-ORÇAMENTO'!QFY36</f>
        <v>0</v>
      </c>
      <c r="QFZ40" s="714">
        <f>'2-ORÇAMENTO'!QGB36</f>
        <v>0</v>
      </c>
      <c r="QGA40" s="713">
        <f>'2-ORÇAMENTO'!QGA36</f>
        <v>0</v>
      </c>
      <c r="QGB40" s="714">
        <f>'2-ORÇAMENTO'!QGD36</f>
        <v>0</v>
      </c>
      <c r="QGC40" s="713">
        <f>'2-ORÇAMENTO'!QGC36</f>
        <v>0</v>
      </c>
      <c r="QGD40" s="714">
        <f>'2-ORÇAMENTO'!QGF36</f>
        <v>0</v>
      </c>
      <c r="QGE40" s="713">
        <f>'2-ORÇAMENTO'!QGE36</f>
        <v>0</v>
      </c>
      <c r="QGF40" s="714">
        <f>'2-ORÇAMENTO'!QGH36</f>
        <v>0</v>
      </c>
      <c r="QGG40" s="713">
        <f>'2-ORÇAMENTO'!QGG36</f>
        <v>0</v>
      </c>
      <c r="QGH40" s="714">
        <f>'2-ORÇAMENTO'!QGJ36</f>
        <v>0</v>
      </c>
      <c r="QGI40" s="713">
        <f>'2-ORÇAMENTO'!QGI36</f>
        <v>0</v>
      </c>
      <c r="QGJ40" s="714">
        <f>'2-ORÇAMENTO'!QGL36</f>
        <v>0</v>
      </c>
      <c r="QGK40" s="713">
        <f>'2-ORÇAMENTO'!QGK36</f>
        <v>0</v>
      </c>
      <c r="QGL40" s="714">
        <f>'2-ORÇAMENTO'!QGN36</f>
        <v>0</v>
      </c>
      <c r="QGM40" s="713">
        <f>'2-ORÇAMENTO'!QGM36</f>
        <v>0</v>
      </c>
      <c r="QGN40" s="714">
        <f>'2-ORÇAMENTO'!QGP36</f>
        <v>0</v>
      </c>
      <c r="QGO40" s="713">
        <f>'2-ORÇAMENTO'!QGO36</f>
        <v>0</v>
      </c>
      <c r="QGP40" s="714">
        <f>'2-ORÇAMENTO'!QGR36</f>
        <v>0</v>
      </c>
      <c r="QGQ40" s="713">
        <f>'2-ORÇAMENTO'!QGQ36</f>
        <v>0</v>
      </c>
      <c r="QGR40" s="714">
        <f>'2-ORÇAMENTO'!QGT36</f>
        <v>0</v>
      </c>
      <c r="QGS40" s="713">
        <f>'2-ORÇAMENTO'!QGS36</f>
        <v>0</v>
      </c>
      <c r="QGT40" s="714">
        <f>'2-ORÇAMENTO'!QGV36</f>
        <v>0</v>
      </c>
      <c r="QGU40" s="713">
        <f>'2-ORÇAMENTO'!QGU36</f>
        <v>0</v>
      </c>
      <c r="QGV40" s="714">
        <f>'2-ORÇAMENTO'!QGX36</f>
        <v>0</v>
      </c>
      <c r="QGW40" s="713">
        <f>'2-ORÇAMENTO'!QGW36</f>
        <v>0</v>
      </c>
      <c r="QGX40" s="714">
        <f>'2-ORÇAMENTO'!QGZ36</f>
        <v>0</v>
      </c>
      <c r="QGY40" s="713">
        <f>'2-ORÇAMENTO'!QGY36</f>
        <v>0</v>
      </c>
      <c r="QGZ40" s="714">
        <f>'2-ORÇAMENTO'!QHB36</f>
        <v>0</v>
      </c>
      <c r="QHA40" s="713">
        <f>'2-ORÇAMENTO'!QHA36</f>
        <v>0</v>
      </c>
      <c r="QHB40" s="714">
        <f>'2-ORÇAMENTO'!QHD36</f>
        <v>0</v>
      </c>
      <c r="QHC40" s="713">
        <f>'2-ORÇAMENTO'!QHC36</f>
        <v>0</v>
      </c>
      <c r="QHD40" s="714">
        <f>'2-ORÇAMENTO'!QHF36</f>
        <v>0</v>
      </c>
      <c r="QHE40" s="713">
        <f>'2-ORÇAMENTO'!QHE36</f>
        <v>0</v>
      </c>
      <c r="QHF40" s="714">
        <f>'2-ORÇAMENTO'!QHH36</f>
        <v>0</v>
      </c>
      <c r="QHG40" s="713">
        <f>'2-ORÇAMENTO'!QHG36</f>
        <v>0</v>
      </c>
      <c r="QHH40" s="714">
        <f>'2-ORÇAMENTO'!QHJ36</f>
        <v>0</v>
      </c>
      <c r="QHI40" s="713">
        <f>'2-ORÇAMENTO'!QHI36</f>
        <v>0</v>
      </c>
      <c r="QHJ40" s="714">
        <f>'2-ORÇAMENTO'!QHL36</f>
        <v>0</v>
      </c>
      <c r="QHK40" s="713">
        <f>'2-ORÇAMENTO'!QHK36</f>
        <v>0</v>
      </c>
      <c r="QHL40" s="714">
        <f>'2-ORÇAMENTO'!QHN36</f>
        <v>0</v>
      </c>
      <c r="QHM40" s="713">
        <f>'2-ORÇAMENTO'!QHM36</f>
        <v>0</v>
      </c>
      <c r="QHN40" s="714">
        <f>'2-ORÇAMENTO'!QHP36</f>
        <v>0</v>
      </c>
      <c r="QHO40" s="713">
        <f>'2-ORÇAMENTO'!QHO36</f>
        <v>0</v>
      </c>
      <c r="QHP40" s="714">
        <f>'2-ORÇAMENTO'!QHR36</f>
        <v>0</v>
      </c>
      <c r="QHQ40" s="713">
        <f>'2-ORÇAMENTO'!QHQ36</f>
        <v>0</v>
      </c>
      <c r="QHR40" s="714">
        <f>'2-ORÇAMENTO'!QHT36</f>
        <v>0</v>
      </c>
      <c r="QHS40" s="713">
        <f>'2-ORÇAMENTO'!QHS36</f>
        <v>0</v>
      </c>
      <c r="QHT40" s="714">
        <f>'2-ORÇAMENTO'!QHV36</f>
        <v>0</v>
      </c>
      <c r="QHU40" s="713">
        <f>'2-ORÇAMENTO'!QHU36</f>
        <v>0</v>
      </c>
      <c r="QHV40" s="714">
        <f>'2-ORÇAMENTO'!QHX36</f>
        <v>0</v>
      </c>
      <c r="QHW40" s="713">
        <f>'2-ORÇAMENTO'!QHW36</f>
        <v>0</v>
      </c>
      <c r="QHX40" s="714">
        <f>'2-ORÇAMENTO'!QHZ36</f>
        <v>0</v>
      </c>
      <c r="QHY40" s="713">
        <f>'2-ORÇAMENTO'!QHY36</f>
        <v>0</v>
      </c>
      <c r="QHZ40" s="714">
        <f>'2-ORÇAMENTO'!QIB36</f>
        <v>0</v>
      </c>
      <c r="QIA40" s="713">
        <f>'2-ORÇAMENTO'!QIA36</f>
        <v>0</v>
      </c>
      <c r="QIB40" s="714">
        <f>'2-ORÇAMENTO'!QID36</f>
        <v>0</v>
      </c>
      <c r="QIC40" s="713">
        <f>'2-ORÇAMENTO'!QIC36</f>
        <v>0</v>
      </c>
      <c r="QID40" s="714">
        <f>'2-ORÇAMENTO'!QIF36</f>
        <v>0</v>
      </c>
      <c r="QIE40" s="713">
        <f>'2-ORÇAMENTO'!QIE36</f>
        <v>0</v>
      </c>
      <c r="QIF40" s="714">
        <f>'2-ORÇAMENTO'!QIH36</f>
        <v>0</v>
      </c>
      <c r="QIG40" s="713">
        <f>'2-ORÇAMENTO'!QIG36</f>
        <v>0</v>
      </c>
      <c r="QIH40" s="714">
        <f>'2-ORÇAMENTO'!QIJ36</f>
        <v>0</v>
      </c>
      <c r="QII40" s="713">
        <f>'2-ORÇAMENTO'!QII36</f>
        <v>0</v>
      </c>
      <c r="QIJ40" s="714">
        <f>'2-ORÇAMENTO'!QIL36</f>
        <v>0</v>
      </c>
      <c r="QIK40" s="713">
        <f>'2-ORÇAMENTO'!QIK36</f>
        <v>0</v>
      </c>
      <c r="QIL40" s="714">
        <f>'2-ORÇAMENTO'!QIN36</f>
        <v>0</v>
      </c>
      <c r="QIM40" s="713">
        <f>'2-ORÇAMENTO'!QIM36</f>
        <v>0</v>
      </c>
      <c r="QIN40" s="714">
        <f>'2-ORÇAMENTO'!QIP36</f>
        <v>0</v>
      </c>
      <c r="QIO40" s="713">
        <f>'2-ORÇAMENTO'!QIO36</f>
        <v>0</v>
      </c>
      <c r="QIP40" s="714">
        <f>'2-ORÇAMENTO'!QIR36</f>
        <v>0</v>
      </c>
      <c r="QIQ40" s="713">
        <f>'2-ORÇAMENTO'!QIQ36</f>
        <v>0</v>
      </c>
      <c r="QIR40" s="714">
        <f>'2-ORÇAMENTO'!QIT36</f>
        <v>0</v>
      </c>
      <c r="QIS40" s="713">
        <f>'2-ORÇAMENTO'!QIS36</f>
        <v>0</v>
      </c>
      <c r="QIT40" s="714">
        <f>'2-ORÇAMENTO'!QIV36</f>
        <v>0</v>
      </c>
      <c r="QIU40" s="713">
        <f>'2-ORÇAMENTO'!QIU36</f>
        <v>0</v>
      </c>
      <c r="QIV40" s="714">
        <f>'2-ORÇAMENTO'!QIX36</f>
        <v>0</v>
      </c>
      <c r="QIW40" s="713">
        <f>'2-ORÇAMENTO'!QIW36</f>
        <v>0</v>
      </c>
      <c r="QIX40" s="714">
        <f>'2-ORÇAMENTO'!QIZ36</f>
        <v>0</v>
      </c>
      <c r="QIY40" s="713">
        <f>'2-ORÇAMENTO'!QIY36</f>
        <v>0</v>
      </c>
      <c r="QIZ40" s="714">
        <f>'2-ORÇAMENTO'!QJB36</f>
        <v>0</v>
      </c>
      <c r="QJA40" s="713">
        <f>'2-ORÇAMENTO'!QJA36</f>
        <v>0</v>
      </c>
      <c r="QJB40" s="714">
        <f>'2-ORÇAMENTO'!QJD36</f>
        <v>0</v>
      </c>
      <c r="QJC40" s="713">
        <f>'2-ORÇAMENTO'!QJC36</f>
        <v>0</v>
      </c>
      <c r="QJD40" s="714">
        <f>'2-ORÇAMENTO'!QJF36</f>
        <v>0</v>
      </c>
      <c r="QJE40" s="713">
        <f>'2-ORÇAMENTO'!QJE36</f>
        <v>0</v>
      </c>
      <c r="QJF40" s="714">
        <f>'2-ORÇAMENTO'!QJH36</f>
        <v>0</v>
      </c>
      <c r="QJG40" s="713">
        <f>'2-ORÇAMENTO'!QJG36</f>
        <v>0</v>
      </c>
      <c r="QJH40" s="714">
        <f>'2-ORÇAMENTO'!QJJ36</f>
        <v>0</v>
      </c>
      <c r="QJI40" s="713">
        <f>'2-ORÇAMENTO'!QJI36</f>
        <v>0</v>
      </c>
      <c r="QJJ40" s="714">
        <f>'2-ORÇAMENTO'!QJL36</f>
        <v>0</v>
      </c>
      <c r="QJK40" s="713">
        <f>'2-ORÇAMENTO'!QJK36</f>
        <v>0</v>
      </c>
      <c r="QJL40" s="714">
        <f>'2-ORÇAMENTO'!QJN36</f>
        <v>0</v>
      </c>
      <c r="QJM40" s="713">
        <f>'2-ORÇAMENTO'!QJM36</f>
        <v>0</v>
      </c>
      <c r="QJN40" s="714">
        <f>'2-ORÇAMENTO'!QJP36</f>
        <v>0</v>
      </c>
      <c r="QJO40" s="713">
        <f>'2-ORÇAMENTO'!QJO36</f>
        <v>0</v>
      </c>
      <c r="QJP40" s="714">
        <f>'2-ORÇAMENTO'!QJR36</f>
        <v>0</v>
      </c>
      <c r="QJQ40" s="713">
        <f>'2-ORÇAMENTO'!QJQ36</f>
        <v>0</v>
      </c>
      <c r="QJR40" s="714">
        <f>'2-ORÇAMENTO'!QJT36</f>
        <v>0</v>
      </c>
      <c r="QJS40" s="713">
        <f>'2-ORÇAMENTO'!QJS36</f>
        <v>0</v>
      </c>
      <c r="QJT40" s="714">
        <f>'2-ORÇAMENTO'!QJV36</f>
        <v>0</v>
      </c>
      <c r="QJU40" s="713">
        <f>'2-ORÇAMENTO'!QJU36</f>
        <v>0</v>
      </c>
      <c r="QJV40" s="714">
        <f>'2-ORÇAMENTO'!QJX36</f>
        <v>0</v>
      </c>
      <c r="QJW40" s="713">
        <f>'2-ORÇAMENTO'!QJW36</f>
        <v>0</v>
      </c>
      <c r="QJX40" s="714">
        <f>'2-ORÇAMENTO'!QJZ36</f>
        <v>0</v>
      </c>
      <c r="QJY40" s="713">
        <f>'2-ORÇAMENTO'!QJY36</f>
        <v>0</v>
      </c>
      <c r="QJZ40" s="714">
        <f>'2-ORÇAMENTO'!QKB36</f>
        <v>0</v>
      </c>
      <c r="QKA40" s="713">
        <f>'2-ORÇAMENTO'!QKA36</f>
        <v>0</v>
      </c>
      <c r="QKB40" s="714">
        <f>'2-ORÇAMENTO'!QKD36</f>
        <v>0</v>
      </c>
      <c r="QKC40" s="713">
        <f>'2-ORÇAMENTO'!QKC36</f>
        <v>0</v>
      </c>
      <c r="QKD40" s="714">
        <f>'2-ORÇAMENTO'!QKF36</f>
        <v>0</v>
      </c>
      <c r="QKE40" s="713">
        <f>'2-ORÇAMENTO'!QKE36</f>
        <v>0</v>
      </c>
      <c r="QKF40" s="714">
        <f>'2-ORÇAMENTO'!QKH36</f>
        <v>0</v>
      </c>
      <c r="QKG40" s="713">
        <f>'2-ORÇAMENTO'!QKG36</f>
        <v>0</v>
      </c>
      <c r="QKH40" s="714">
        <f>'2-ORÇAMENTO'!QKJ36</f>
        <v>0</v>
      </c>
      <c r="QKI40" s="713">
        <f>'2-ORÇAMENTO'!QKI36</f>
        <v>0</v>
      </c>
      <c r="QKJ40" s="714">
        <f>'2-ORÇAMENTO'!QKL36</f>
        <v>0</v>
      </c>
      <c r="QKK40" s="713">
        <f>'2-ORÇAMENTO'!QKK36</f>
        <v>0</v>
      </c>
      <c r="QKL40" s="714">
        <f>'2-ORÇAMENTO'!QKN36</f>
        <v>0</v>
      </c>
      <c r="QKM40" s="713">
        <f>'2-ORÇAMENTO'!QKM36</f>
        <v>0</v>
      </c>
      <c r="QKN40" s="714">
        <f>'2-ORÇAMENTO'!QKP36</f>
        <v>0</v>
      </c>
      <c r="QKO40" s="713">
        <f>'2-ORÇAMENTO'!QKO36</f>
        <v>0</v>
      </c>
      <c r="QKP40" s="714">
        <f>'2-ORÇAMENTO'!QKR36</f>
        <v>0</v>
      </c>
      <c r="QKQ40" s="713">
        <f>'2-ORÇAMENTO'!QKQ36</f>
        <v>0</v>
      </c>
      <c r="QKR40" s="714">
        <f>'2-ORÇAMENTO'!QKT36</f>
        <v>0</v>
      </c>
      <c r="QKS40" s="713">
        <f>'2-ORÇAMENTO'!QKS36</f>
        <v>0</v>
      </c>
      <c r="QKT40" s="714">
        <f>'2-ORÇAMENTO'!QKV36</f>
        <v>0</v>
      </c>
      <c r="QKU40" s="713">
        <f>'2-ORÇAMENTO'!QKU36</f>
        <v>0</v>
      </c>
      <c r="QKV40" s="714">
        <f>'2-ORÇAMENTO'!QKX36</f>
        <v>0</v>
      </c>
      <c r="QKW40" s="713">
        <f>'2-ORÇAMENTO'!QKW36</f>
        <v>0</v>
      </c>
      <c r="QKX40" s="714">
        <f>'2-ORÇAMENTO'!QKZ36</f>
        <v>0</v>
      </c>
      <c r="QKY40" s="713">
        <f>'2-ORÇAMENTO'!QKY36</f>
        <v>0</v>
      </c>
      <c r="QKZ40" s="714">
        <f>'2-ORÇAMENTO'!QLB36</f>
        <v>0</v>
      </c>
      <c r="QLA40" s="713">
        <f>'2-ORÇAMENTO'!QLA36</f>
        <v>0</v>
      </c>
      <c r="QLB40" s="714">
        <f>'2-ORÇAMENTO'!QLD36</f>
        <v>0</v>
      </c>
      <c r="QLC40" s="713">
        <f>'2-ORÇAMENTO'!QLC36</f>
        <v>0</v>
      </c>
      <c r="QLD40" s="714">
        <f>'2-ORÇAMENTO'!QLF36</f>
        <v>0</v>
      </c>
      <c r="QLE40" s="713">
        <f>'2-ORÇAMENTO'!QLE36</f>
        <v>0</v>
      </c>
      <c r="QLF40" s="714">
        <f>'2-ORÇAMENTO'!QLH36</f>
        <v>0</v>
      </c>
      <c r="QLG40" s="713">
        <f>'2-ORÇAMENTO'!QLG36</f>
        <v>0</v>
      </c>
      <c r="QLH40" s="714">
        <f>'2-ORÇAMENTO'!QLJ36</f>
        <v>0</v>
      </c>
      <c r="QLI40" s="713">
        <f>'2-ORÇAMENTO'!QLI36</f>
        <v>0</v>
      </c>
      <c r="QLJ40" s="714">
        <f>'2-ORÇAMENTO'!QLL36</f>
        <v>0</v>
      </c>
      <c r="QLK40" s="713">
        <f>'2-ORÇAMENTO'!QLK36</f>
        <v>0</v>
      </c>
      <c r="QLL40" s="714">
        <f>'2-ORÇAMENTO'!QLN36</f>
        <v>0</v>
      </c>
      <c r="QLM40" s="713">
        <f>'2-ORÇAMENTO'!QLM36</f>
        <v>0</v>
      </c>
      <c r="QLN40" s="714">
        <f>'2-ORÇAMENTO'!QLP36</f>
        <v>0</v>
      </c>
      <c r="QLO40" s="713">
        <f>'2-ORÇAMENTO'!QLO36</f>
        <v>0</v>
      </c>
      <c r="QLP40" s="714">
        <f>'2-ORÇAMENTO'!QLR36</f>
        <v>0</v>
      </c>
      <c r="QLQ40" s="713">
        <f>'2-ORÇAMENTO'!QLQ36</f>
        <v>0</v>
      </c>
      <c r="QLR40" s="714">
        <f>'2-ORÇAMENTO'!QLT36</f>
        <v>0</v>
      </c>
      <c r="QLS40" s="713">
        <f>'2-ORÇAMENTO'!QLS36</f>
        <v>0</v>
      </c>
      <c r="QLT40" s="714">
        <f>'2-ORÇAMENTO'!QLV36</f>
        <v>0</v>
      </c>
      <c r="QLU40" s="713">
        <f>'2-ORÇAMENTO'!QLU36</f>
        <v>0</v>
      </c>
      <c r="QLV40" s="714">
        <f>'2-ORÇAMENTO'!QLX36</f>
        <v>0</v>
      </c>
      <c r="QLW40" s="713">
        <f>'2-ORÇAMENTO'!QLW36</f>
        <v>0</v>
      </c>
      <c r="QLX40" s="714">
        <f>'2-ORÇAMENTO'!QLZ36</f>
        <v>0</v>
      </c>
      <c r="QLY40" s="713">
        <f>'2-ORÇAMENTO'!QLY36</f>
        <v>0</v>
      </c>
      <c r="QLZ40" s="714">
        <f>'2-ORÇAMENTO'!QMB36</f>
        <v>0</v>
      </c>
      <c r="QMA40" s="713">
        <f>'2-ORÇAMENTO'!QMA36</f>
        <v>0</v>
      </c>
      <c r="QMB40" s="714">
        <f>'2-ORÇAMENTO'!QMD36</f>
        <v>0</v>
      </c>
      <c r="QMC40" s="713">
        <f>'2-ORÇAMENTO'!QMC36</f>
        <v>0</v>
      </c>
      <c r="QMD40" s="714">
        <f>'2-ORÇAMENTO'!QMF36</f>
        <v>0</v>
      </c>
      <c r="QME40" s="713">
        <f>'2-ORÇAMENTO'!QME36</f>
        <v>0</v>
      </c>
      <c r="QMF40" s="714">
        <f>'2-ORÇAMENTO'!QMH36</f>
        <v>0</v>
      </c>
      <c r="QMG40" s="713">
        <f>'2-ORÇAMENTO'!QMG36</f>
        <v>0</v>
      </c>
      <c r="QMH40" s="714">
        <f>'2-ORÇAMENTO'!QMJ36</f>
        <v>0</v>
      </c>
      <c r="QMI40" s="713">
        <f>'2-ORÇAMENTO'!QMI36</f>
        <v>0</v>
      </c>
      <c r="QMJ40" s="714">
        <f>'2-ORÇAMENTO'!QML36</f>
        <v>0</v>
      </c>
      <c r="QMK40" s="713">
        <f>'2-ORÇAMENTO'!QMK36</f>
        <v>0</v>
      </c>
      <c r="QML40" s="714">
        <f>'2-ORÇAMENTO'!QMN36</f>
        <v>0</v>
      </c>
      <c r="QMM40" s="713">
        <f>'2-ORÇAMENTO'!QMM36</f>
        <v>0</v>
      </c>
      <c r="QMN40" s="714">
        <f>'2-ORÇAMENTO'!QMP36</f>
        <v>0</v>
      </c>
      <c r="QMO40" s="713">
        <f>'2-ORÇAMENTO'!QMO36</f>
        <v>0</v>
      </c>
      <c r="QMP40" s="714">
        <f>'2-ORÇAMENTO'!QMR36</f>
        <v>0</v>
      </c>
      <c r="QMQ40" s="713">
        <f>'2-ORÇAMENTO'!QMQ36</f>
        <v>0</v>
      </c>
      <c r="QMR40" s="714">
        <f>'2-ORÇAMENTO'!QMT36</f>
        <v>0</v>
      </c>
      <c r="QMS40" s="713">
        <f>'2-ORÇAMENTO'!QMS36</f>
        <v>0</v>
      </c>
      <c r="QMT40" s="714">
        <f>'2-ORÇAMENTO'!QMV36</f>
        <v>0</v>
      </c>
      <c r="QMU40" s="713">
        <f>'2-ORÇAMENTO'!QMU36</f>
        <v>0</v>
      </c>
      <c r="QMV40" s="714">
        <f>'2-ORÇAMENTO'!QMX36</f>
        <v>0</v>
      </c>
      <c r="QMW40" s="713">
        <f>'2-ORÇAMENTO'!QMW36</f>
        <v>0</v>
      </c>
      <c r="QMX40" s="714">
        <f>'2-ORÇAMENTO'!QMZ36</f>
        <v>0</v>
      </c>
      <c r="QMY40" s="713">
        <f>'2-ORÇAMENTO'!QMY36</f>
        <v>0</v>
      </c>
      <c r="QMZ40" s="714">
        <f>'2-ORÇAMENTO'!QNB36</f>
        <v>0</v>
      </c>
      <c r="QNA40" s="713">
        <f>'2-ORÇAMENTO'!QNA36</f>
        <v>0</v>
      </c>
      <c r="QNB40" s="714">
        <f>'2-ORÇAMENTO'!QND36</f>
        <v>0</v>
      </c>
      <c r="QNC40" s="713">
        <f>'2-ORÇAMENTO'!QNC36</f>
        <v>0</v>
      </c>
      <c r="QND40" s="714">
        <f>'2-ORÇAMENTO'!QNF36</f>
        <v>0</v>
      </c>
      <c r="QNE40" s="713">
        <f>'2-ORÇAMENTO'!QNE36</f>
        <v>0</v>
      </c>
      <c r="QNF40" s="714">
        <f>'2-ORÇAMENTO'!QNH36</f>
        <v>0</v>
      </c>
      <c r="QNG40" s="713">
        <f>'2-ORÇAMENTO'!QNG36</f>
        <v>0</v>
      </c>
      <c r="QNH40" s="714">
        <f>'2-ORÇAMENTO'!QNJ36</f>
        <v>0</v>
      </c>
      <c r="QNI40" s="713">
        <f>'2-ORÇAMENTO'!QNI36</f>
        <v>0</v>
      </c>
      <c r="QNJ40" s="714">
        <f>'2-ORÇAMENTO'!QNL36</f>
        <v>0</v>
      </c>
      <c r="QNK40" s="713">
        <f>'2-ORÇAMENTO'!QNK36</f>
        <v>0</v>
      </c>
      <c r="QNL40" s="714">
        <f>'2-ORÇAMENTO'!QNN36</f>
        <v>0</v>
      </c>
      <c r="QNM40" s="713">
        <f>'2-ORÇAMENTO'!QNM36</f>
        <v>0</v>
      </c>
      <c r="QNN40" s="714">
        <f>'2-ORÇAMENTO'!QNP36</f>
        <v>0</v>
      </c>
      <c r="QNO40" s="713">
        <f>'2-ORÇAMENTO'!QNO36</f>
        <v>0</v>
      </c>
      <c r="QNP40" s="714">
        <f>'2-ORÇAMENTO'!QNR36</f>
        <v>0</v>
      </c>
      <c r="QNQ40" s="713">
        <f>'2-ORÇAMENTO'!QNQ36</f>
        <v>0</v>
      </c>
      <c r="QNR40" s="714">
        <f>'2-ORÇAMENTO'!QNT36</f>
        <v>0</v>
      </c>
      <c r="QNS40" s="713">
        <f>'2-ORÇAMENTO'!QNS36</f>
        <v>0</v>
      </c>
      <c r="QNT40" s="714">
        <f>'2-ORÇAMENTO'!QNV36</f>
        <v>0</v>
      </c>
      <c r="QNU40" s="713">
        <f>'2-ORÇAMENTO'!QNU36</f>
        <v>0</v>
      </c>
      <c r="QNV40" s="714">
        <f>'2-ORÇAMENTO'!QNX36</f>
        <v>0</v>
      </c>
      <c r="QNW40" s="713">
        <f>'2-ORÇAMENTO'!QNW36</f>
        <v>0</v>
      </c>
      <c r="QNX40" s="714">
        <f>'2-ORÇAMENTO'!QNZ36</f>
        <v>0</v>
      </c>
      <c r="QNY40" s="713">
        <f>'2-ORÇAMENTO'!QNY36</f>
        <v>0</v>
      </c>
      <c r="QNZ40" s="714">
        <f>'2-ORÇAMENTO'!QOB36</f>
        <v>0</v>
      </c>
      <c r="QOA40" s="713">
        <f>'2-ORÇAMENTO'!QOA36</f>
        <v>0</v>
      </c>
      <c r="QOB40" s="714">
        <f>'2-ORÇAMENTO'!QOD36</f>
        <v>0</v>
      </c>
      <c r="QOC40" s="713">
        <f>'2-ORÇAMENTO'!QOC36</f>
        <v>0</v>
      </c>
      <c r="QOD40" s="714">
        <f>'2-ORÇAMENTO'!QOF36</f>
        <v>0</v>
      </c>
      <c r="QOE40" s="713">
        <f>'2-ORÇAMENTO'!QOE36</f>
        <v>0</v>
      </c>
      <c r="QOF40" s="714">
        <f>'2-ORÇAMENTO'!QOH36</f>
        <v>0</v>
      </c>
      <c r="QOG40" s="713">
        <f>'2-ORÇAMENTO'!QOG36</f>
        <v>0</v>
      </c>
      <c r="QOH40" s="714">
        <f>'2-ORÇAMENTO'!QOJ36</f>
        <v>0</v>
      </c>
      <c r="QOI40" s="713">
        <f>'2-ORÇAMENTO'!QOI36</f>
        <v>0</v>
      </c>
      <c r="QOJ40" s="714">
        <f>'2-ORÇAMENTO'!QOL36</f>
        <v>0</v>
      </c>
      <c r="QOK40" s="713">
        <f>'2-ORÇAMENTO'!QOK36</f>
        <v>0</v>
      </c>
      <c r="QOL40" s="714">
        <f>'2-ORÇAMENTO'!QON36</f>
        <v>0</v>
      </c>
      <c r="QOM40" s="713">
        <f>'2-ORÇAMENTO'!QOM36</f>
        <v>0</v>
      </c>
      <c r="QON40" s="714">
        <f>'2-ORÇAMENTO'!QOP36</f>
        <v>0</v>
      </c>
      <c r="QOO40" s="713">
        <f>'2-ORÇAMENTO'!QOO36</f>
        <v>0</v>
      </c>
      <c r="QOP40" s="714">
        <f>'2-ORÇAMENTO'!QOR36</f>
        <v>0</v>
      </c>
      <c r="QOQ40" s="713">
        <f>'2-ORÇAMENTO'!QOQ36</f>
        <v>0</v>
      </c>
      <c r="QOR40" s="714">
        <f>'2-ORÇAMENTO'!QOT36</f>
        <v>0</v>
      </c>
      <c r="QOS40" s="713">
        <f>'2-ORÇAMENTO'!QOS36</f>
        <v>0</v>
      </c>
      <c r="QOT40" s="714">
        <f>'2-ORÇAMENTO'!QOV36</f>
        <v>0</v>
      </c>
      <c r="QOU40" s="713">
        <f>'2-ORÇAMENTO'!QOU36</f>
        <v>0</v>
      </c>
      <c r="QOV40" s="714">
        <f>'2-ORÇAMENTO'!QOX36</f>
        <v>0</v>
      </c>
      <c r="QOW40" s="713">
        <f>'2-ORÇAMENTO'!QOW36</f>
        <v>0</v>
      </c>
      <c r="QOX40" s="714">
        <f>'2-ORÇAMENTO'!QOZ36</f>
        <v>0</v>
      </c>
      <c r="QOY40" s="713">
        <f>'2-ORÇAMENTO'!QOY36</f>
        <v>0</v>
      </c>
      <c r="QOZ40" s="714">
        <f>'2-ORÇAMENTO'!QPB36</f>
        <v>0</v>
      </c>
      <c r="QPA40" s="713">
        <f>'2-ORÇAMENTO'!QPA36</f>
        <v>0</v>
      </c>
      <c r="QPB40" s="714">
        <f>'2-ORÇAMENTO'!QPD36</f>
        <v>0</v>
      </c>
      <c r="QPC40" s="713">
        <f>'2-ORÇAMENTO'!QPC36</f>
        <v>0</v>
      </c>
      <c r="QPD40" s="714">
        <f>'2-ORÇAMENTO'!QPF36</f>
        <v>0</v>
      </c>
      <c r="QPE40" s="713">
        <f>'2-ORÇAMENTO'!QPE36</f>
        <v>0</v>
      </c>
      <c r="QPF40" s="714">
        <f>'2-ORÇAMENTO'!QPH36</f>
        <v>0</v>
      </c>
      <c r="QPG40" s="713">
        <f>'2-ORÇAMENTO'!QPG36</f>
        <v>0</v>
      </c>
      <c r="QPH40" s="714">
        <f>'2-ORÇAMENTO'!QPJ36</f>
        <v>0</v>
      </c>
      <c r="QPI40" s="713">
        <f>'2-ORÇAMENTO'!QPI36</f>
        <v>0</v>
      </c>
      <c r="QPJ40" s="714">
        <f>'2-ORÇAMENTO'!QPL36</f>
        <v>0</v>
      </c>
      <c r="QPK40" s="713">
        <f>'2-ORÇAMENTO'!QPK36</f>
        <v>0</v>
      </c>
      <c r="QPL40" s="714">
        <f>'2-ORÇAMENTO'!QPN36</f>
        <v>0</v>
      </c>
      <c r="QPM40" s="713">
        <f>'2-ORÇAMENTO'!QPM36</f>
        <v>0</v>
      </c>
      <c r="QPN40" s="714">
        <f>'2-ORÇAMENTO'!QPP36</f>
        <v>0</v>
      </c>
      <c r="QPO40" s="713">
        <f>'2-ORÇAMENTO'!QPO36</f>
        <v>0</v>
      </c>
      <c r="QPP40" s="714">
        <f>'2-ORÇAMENTO'!QPR36</f>
        <v>0</v>
      </c>
      <c r="QPQ40" s="713">
        <f>'2-ORÇAMENTO'!QPQ36</f>
        <v>0</v>
      </c>
      <c r="QPR40" s="714">
        <f>'2-ORÇAMENTO'!QPT36</f>
        <v>0</v>
      </c>
      <c r="QPS40" s="713">
        <f>'2-ORÇAMENTO'!QPS36</f>
        <v>0</v>
      </c>
      <c r="QPT40" s="714">
        <f>'2-ORÇAMENTO'!QPV36</f>
        <v>0</v>
      </c>
      <c r="QPU40" s="713">
        <f>'2-ORÇAMENTO'!QPU36</f>
        <v>0</v>
      </c>
      <c r="QPV40" s="714">
        <f>'2-ORÇAMENTO'!QPX36</f>
        <v>0</v>
      </c>
      <c r="QPW40" s="713">
        <f>'2-ORÇAMENTO'!QPW36</f>
        <v>0</v>
      </c>
      <c r="QPX40" s="714">
        <f>'2-ORÇAMENTO'!QPZ36</f>
        <v>0</v>
      </c>
      <c r="QPY40" s="713">
        <f>'2-ORÇAMENTO'!QPY36</f>
        <v>0</v>
      </c>
      <c r="QPZ40" s="714">
        <f>'2-ORÇAMENTO'!QQB36</f>
        <v>0</v>
      </c>
      <c r="QQA40" s="713">
        <f>'2-ORÇAMENTO'!QQA36</f>
        <v>0</v>
      </c>
      <c r="QQB40" s="714">
        <f>'2-ORÇAMENTO'!QQD36</f>
        <v>0</v>
      </c>
      <c r="QQC40" s="713">
        <f>'2-ORÇAMENTO'!QQC36</f>
        <v>0</v>
      </c>
      <c r="QQD40" s="714">
        <f>'2-ORÇAMENTO'!QQF36</f>
        <v>0</v>
      </c>
      <c r="QQE40" s="713">
        <f>'2-ORÇAMENTO'!QQE36</f>
        <v>0</v>
      </c>
      <c r="QQF40" s="714">
        <f>'2-ORÇAMENTO'!QQH36</f>
        <v>0</v>
      </c>
      <c r="QQG40" s="713">
        <f>'2-ORÇAMENTO'!QQG36</f>
        <v>0</v>
      </c>
      <c r="QQH40" s="714">
        <f>'2-ORÇAMENTO'!QQJ36</f>
        <v>0</v>
      </c>
      <c r="QQI40" s="713">
        <f>'2-ORÇAMENTO'!QQI36</f>
        <v>0</v>
      </c>
      <c r="QQJ40" s="714">
        <f>'2-ORÇAMENTO'!QQL36</f>
        <v>0</v>
      </c>
      <c r="QQK40" s="713">
        <f>'2-ORÇAMENTO'!QQK36</f>
        <v>0</v>
      </c>
      <c r="QQL40" s="714">
        <f>'2-ORÇAMENTO'!QQN36</f>
        <v>0</v>
      </c>
      <c r="QQM40" s="713">
        <f>'2-ORÇAMENTO'!QQM36</f>
        <v>0</v>
      </c>
      <c r="QQN40" s="714">
        <f>'2-ORÇAMENTO'!QQP36</f>
        <v>0</v>
      </c>
      <c r="QQO40" s="713">
        <f>'2-ORÇAMENTO'!QQO36</f>
        <v>0</v>
      </c>
      <c r="QQP40" s="714">
        <f>'2-ORÇAMENTO'!QQR36</f>
        <v>0</v>
      </c>
      <c r="QQQ40" s="713">
        <f>'2-ORÇAMENTO'!QQQ36</f>
        <v>0</v>
      </c>
      <c r="QQR40" s="714">
        <f>'2-ORÇAMENTO'!QQT36</f>
        <v>0</v>
      </c>
      <c r="QQS40" s="713">
        <f>'2-ORÇAMENTO'!QQS36</f>
        <v>0</v>
      </c>
      <c r="QQT40" s="714">
        <f>'2-ORÇAMENTO'!QQV36</f>
        <v>0</v>
      </c>
      <c r="QQU40" s="713">
        <f>'2-ORÇAMENTO'!QQU36</f>
        <v>0</v>
      </c>
      <c r="QQV40" s="714">
        <f>'2-ORÇAMENTO'!QQX36</f>
        <v>0</v>
      </c>
      <c r="QQW40" s="713">
        <f>'2-ORÇAMENTO'!QQW36</f>
        <v>0</v>
      </c>
      <c r="QQX40" s="714">
        <f>'2-ORÇAMENTO'!QQZ36</f>
        <v>0</v>
      </c>
      <c r="QQY40" s="713">
        <f>'2-ORÇAMENTO'!QQY36</f>
        <v>0</v>
      </c>
      <c r="QQZ40" s="714">
        <f>'2-ORÇAMENTO'!QRB36</f>
        <v>0</v>
      </c>
      <c r="QRA40" s="713">
        <f>'2-ORÇAMENTO'!QRA36</f>
        <v>0</v>
      </c>
      <c r="QRB40" s="714">
        <f>'2-ORÇAMENTO'!QRD36</f>
        <v>0</v>
      </c>
      <c r="QRC40" s="713">
        <f>'2-ORÇAMENTO'!QRC36</f>
        <v>0</v>
      </c>
      <c r="QRD40" s="714">
        <f>'2-ORÇAMENTO'!QRF36</f>
        <v>0</v>
      </c>
      <c r="QRE40" s="713">
        <f>'2-ORÇAMENTO'!QRE36</f>
        <v>0</v>
      </c>
      <c r="QRF40" s="714">
        <f>'2-ORÇAMENTO'!QRH36</f>
        <v>0</v>
      </c>
      <c r="QRG40" s="713">
        <f>'2-ORÇAMENTO'!QRG36</f>
        <v>0</v>
      </c>
      <c r="QRH40" s="714">
        <f>'2-ORÇAMENTO'!QRJ36</f>
        <v>0</v>
      </c>
      <c r="QRI40" s="713">
        <f>'2-ORÇAMENTO'!QRI36</f>
        <v>0</v>
      </c>
      <c r="QRJ40" s="714">
        <f>'2-ORÇAMENTO'!QRL36</f>
        <v>0</v>
      </c>
      <c r="QRK40" s="713">
        <f>'2-ORÇAMENTO'!QRK36</f>
        <v>0</v>
      </c>
      <c r="QRL40" s="714">
        <f>'2-ORÇAMENTO'!QRN36</f>
        <v>0</v>
      </c>
      <c r="QRM40" s="713">
        <f>'2-ORÇAMENTO'!QRM36</f>
        <v>0</v>
      </c>
      <c r="QRN40" s="714">
        <f>'2-ORÇAMENTO'!QRP36</f>
        <v>0</v>
      </c>
      <c r="QRO40" s="713">
        <f>'2-ORÇAMENTO'!QRO36</f>
        <v>0</v>
      </c>
      <c r="QRP40" s="714">
        <f>'2-ORÇAMENTO'!QRR36</f>
        <v>0</v>
      </c>
      <c r="QRQ40" s="713">
        <f>'2-ORÇAMENTO'!QRQ36</f>
        <v>0</v>
      </c>
      <c r="QRR40" s="714">
        <f>'2-ORÇAMENTO'!QRT36</f>
        <v>0</v>
      </c>
      <c r="QRS40" s="713">
        <f>'2-ORÇAMENTO'!QRS36</f>
        <v>0</v>
      </c>
      <c r="QRT40" s="714">
        <f>'2-ORÇAMENTO'!QRV36</f>
        <v>0</v>
      </c>
      <c r="QRU40" s="713">
        <f>'2-ORÇAMENTO'!QRU36</f>
        <v>0</v>
      </c>
      <c r="QRV40" s="714">
        <f>'2-ORÇAMENTO'!QRX36</f>
        <v>0</v>
      </c>
      <c r="QRW40" s="713">
        <f>'2-ORÇAMENTO'!QRW36</f>
        <v>0</v>
      </c>
      <c r="QRX40" s="714">
        <f>'2-ORÇAMENTO'!QRZ36</f>
        <v>0</v>
      </c>
      <c r="QRY40" s="713">
        <f>'2-ORÇAMENTO'!QRY36</f>
        <v>0</v>
      </c>
      <c r="QRZ40" s="714">
        <f>'2-ORÇAMENTO'!QSB36</f>
        <v>0</v>
      </c>
      <c r="QSA40" s="713">
        <f>'2-ORÇAMENTO'!QSA36</f>
        <v>0</v>
      </c>
      <c r="QSB40" s="714">
        <f>'2-ORÇAMENTO'!QSD36</f>
        <v>0</v>
      </c>
      <c r="QSC40" s="713">
        <f>'2-ORÇAMENTO'!QSC36</f>
        <v>0</v>
      </c>
      <c r="QSD40" s="714">
        <f>'2-ORÇAMENTO'!QSF36</f>
        <v>0</v>
      </c>
      <c r="QSE40" s="713">
        <f>'2-ORÇAMENTO'!QSE36</f>
        <v>0</v>
      </c>
      <c r="QSF40" s="714">
        <f>'2-ORÇAMENTO'!QSH36</f>
        <v>0</v>
      </c>
      <c r="QSG40" s="713">
        <f>'2-ORÇAMENTO'!QSG36</f>
        <v>0</v>
      </c>
      <c r="QSH40" s="714">
        <f>'2-ORÇAMENTO'!QSJ36</f>
        <v>0</v>
      </c>
      <c r="QSI40" s="713">
        <f>'2-ORÇAMENTO'!QSI36</f>
        <v>0</v>
      </c>
      <c r="QSJ40" s="714">
        <f>'2-ORÇAMENTO'!QSL36</f>
        <v>0</v>
      </c>
      <c r="QSK40" s="713">
        <f>'2-ORÇAMENTO'!QSK36</f>
        <v>0</v>
      </c>
      <c r="QSL40" s="714">
        <f>'2-ORÇAMENTO'!QSN36</f>
        <v>0</v>
      </c>
      <c r="QSM40" s="713">
        <f>'2-ORÇAMENTO'!QSM36</f>
        <v>0</v>
      </c>
      <c r="QSN40" s="714">
        <f>'2-ORÇAMENTO'!QSP36</f>
        <v>0</v>
      </c>
      <c r="QSO40" s="713">
        <f>'2-ORÇAMENTO'!QSO36</f>
        <v>0</v>
      </c>
      <c r="QSP40" s="714">
        <f>'2-ORÇAMENTO'!QSR36</f>
        <v>0</v>
      </c>
      <c r="QSQ40" s="713">
        <f>'2-ORÇAMENTO'!QSQ36</f>
        <v>0</v>
      </c>
      <c r="QSR40" s="714">
        <f>'2-ORÇAMENTO'!QST36</f>
        <v>0</v>
      </c>
      <c r="QSS40" s="713">
        <f>'2-ORÇAMENTO'!QSS36</f>
        <v>0</v>
      </c>
      <c r="QST40" s="714">
        <f>'2-ORÇAMENTO'!QSV36</f>
        <v>0</v>
      </c>
      <c r="QSU40" s="713">
        <f>'2-ORÇAMENTO'!QSU36</f>
        <v>0</v>
      </c>
      <c r="QSV40" s="714">
        <f>'2-ORÇAMENTO'!QSX36</f>
        <v>0</v>
      </c>
      <c r="QSW40" s="713">
        <f>'2-ORÇAMENTO'!QSW36</f>
        <v>0</v>
      </c>
      <c r="QSX40" s="714">
        <f>'2-ORÇAMENTO'!QSZ36</f>
        <v>0</v>
      </c>
      <c r="QSY40" s="713">
        <f>'2-ORÇAMENTO'!QSY36</f>
        <v>0</v>
      </c>
      <c r="QSZ40" s="714">
        <f>'2-ORÇAMENTO'!QTB36</f>
        <v>0</v>
      </c>
      <c r="QTA40" s="713">
        <f>'2-ORÇAMENTO'!QTA36</f>
        <v>0</v>
      </c>
      <c r="QTB40" s="714">
        <f>'2-ORÇAMENTO'!QTD36</f>
        <v>0</v>
      </c>
      <c r="QTC40" s="713">
        <f>'2-ORÇAMENTO'!QTC36</f>
        <v>0</v>
      </c>
      <c r="QTD40" s="714">
        <f>'2-ORÇAMENTO'!QTF36</f>
        <v>0</v>
      </c>
      <c r="QTE40" s="713">
        <f>'2-ORÇAMENTO'!QTE36</f>
        <v>0</v>
      </c>
      <c r="QTF40" s="714">
        <f>'2-ORÇAMENTO'!QTH36</f>
        <v>0</v>
      </c>
      <c r="QTG40" s="713">
        <f>'2-ORÇAMENTO'!QTG36</f>
        <v>0</v>
      </c>
      <c r="QTH40" s="714">
        <f>'2-ORÇAMENTO'!QTJ36</f>
        <v>0</v>
      </c>
      <c r="QTI40" s="713">
        <f>'2-ORÇAMENTO'!QTI36</f>
        <v>0</v>
      </c>
      <c r="QTJ40" s="714">
        <f>'2-ORÇAMENTO'!QTL36</f>
        <v>0</v>
      </c>
      <c r="QTK40" s="713">
        <f>'2-ORÇAMENTO'!QTK36</f>
        <v>0</v>
      </c>
      <c r="QTL40" s="714">
        <f>'2-ORÇAMENTO'!QTN36</f>
        <v>0</v>
      </c>
      <c r="QTM40" s="713">
        <f>'2-ORÇAMENTO'!QTM36</f>
        <v>0</v>
      </c>
      <c r="QTN40" s="714">
        <f>'2-ORÇAMENTO'!QTP36</f>
        <v>0</v>
      </c>
      <c r="QTO40" s="713">
        <f>'2-ORÇAMENTO'!QTO36</f>
        <v>0</v>
      </c>
      <c r="QTP40" s="714">
        <f>'2-ORÇAMENTO'!QTR36</f>
        <v>0</v>
      </c>
      <c r="QTQ40" s="713">
        <f>'2-ORÇAMENTO'!QTQ36</f>
        <v>0</v>
      </c>
      <c r="QTR40" s="714">
        <f>'2-ORÇAMENTO'!QTT36</f>
        <v>0</v>
      </c>
      <c r="QTS40" s="713">
        <f>'2-ORÇAMENTO'!QTS36</f>
        <v>0</v>
      </c>
      <c r="QTT40" s="714">
        <f>'2-ORÇAMENTO'!QTV36</f>
        <v>0</v>
      </c>
      <c r="QTU40" s="713">
        <f>'2-ORÇAMENTO'!QTU36</f>
        <v>0</v>
      </c>
      <c r="QTV40" s="714">
        <f>'2-ORÇAMENTO'!QTX36</f>
        <v>0</v>
      </c>
      <c r="QTW40" s="713">
        <f>'2-ORÇAMENTO'!QTW36</f>
        <v>0</v>
      </c>
      <c r="QTX40" s="714">
        <f>'2-ORÇAMENTO'!QTZ36</f>
        <v>0</v>
      </c>
      <c r="QTY40" s="713">
        <f>'2-ORÇAMENTO'!QTY36</f>
        <v>0</v>
      </c>
      <c r="QTZ40" s="714">
        <f>'2-ORÇAMENTO'!QUB36</f>
        <v>0</v>
      </c>
      <c r="QUA40" s="713">
        <f>'2-ORÇAMENTO'!QUA36</f>
        <v>0</v>
      </c>
      <c r="QUB40" s="714">
        <f>'2-ORÇAMENTO'!QUD36</f>
        <v>0</v>
      </c>
      <c r="QUC40" s="713">
        <f>'2-ORÇAMENTO'!QUC36</f>
        <v>0</v>
      </c>
      <c r="QUD40" s="714">
        <f>'2-ORÇAMENTO'!QUF36</f>
        <v>0</v>
      </c>
      <c r="QUE40" s="713">
        <f>'2-ORÇAMENTO'!QUE36</f>
        <v>0</v>
      </c>
      <c r="QUF40" s="714">
        <f>'2-ORÇAMENTO'!QUH36</f>
        <v>0</v>
      </c>
      <c r="QUG40" s="713">
        <f>'2-ORÇAMENTO'!QUG36</f>
        <v>0</v>
      </c>
      <c r="QUH40" s="714">
        <f>'2-ORÇAMENTO'!QUJ36</f>
        <v>0</v>
      </c>
      <c r="QUI40" s="713">
        <f>'2-ORÇAMENTO'!QUI36</f>
        <v>0</v>
      </c>
      <c r="QUJ40" s="714">
        <f>'2-ORÇAMENTO'!QUL36</f>
        <v>0</v>
      </c>
      <c r="QUK40" s="713">
        <f>'2-ORÇAMENTO'!QUK36</f>
        <v>0</v>
      </c>
      <c r="QUL40" s="714">
        <f>'2-ORÇAMENTO'!QUN36</f>
        <v>0</v>
      </c>
      <c r="QUM40" s="713">
        <f>'2-ORÇAMENTO'!QUM36</f>
        <v>0</v>
      </c>
      <c r="QUN40" s="714">
        <f>'2-ORÇAMENTO'!QUP36</f>
        <v>0</v>
      </c>
      <c r="QUO40" s="713">
        <f>'2-ORÇAMENTO'!QUO36</f>
        <v>0</v>
      </c>
      <c r="QUP40" s="714">
        <f>'2-ORÇAMENTO'!QUR36</f>
        <v>0</v>
      </c>
      <c r="QUQ40" s="713">
        <f>'2-ORÇAMENTO'!QUQ36</f>
        <v>0</v>
      </c>
      <c r="QUR40" s="714">
        <f>'2-ORÇAMENTO'!QUT36</f>
        <v>0</v>
      </c>
      <c r="QUS40" s="713">
        <f>'2-ORÇAMENTO'!QUS36</f>
        <v>0</v>
      </c>
      <c r="QUT40" s="714">
        <f>'2-ORÇAMENTO'!QUV36</f>
        <v>0</v>
      </c>
      <c r="QUU40" s="713">
        <f>'2-ORÇAMENTO'!QUU36</f>
        <v>0</v>
      </c>
      <c r="QUV40" s="714">
        <f>'2-ORÇAMENTO'!QUX36</f>
        <v>0</v>
      </c>
      <c r="QUW40" s="713">
        <f>'2-ORÇAMENTO'!QUW36</f>
        <v>0</v>
      </c>
      <c r="QUX40" s="714">
        <f>'2-ORÇAMENTO'!QUZ36</f>
        <v>0</v>
      </c>
      <c r="QUY40" s="713">
        <f>'2-ORÇAMENTO'!QUY36</f>
        <v>0</v>
      </c>
      <c r="QUZ40" s="714">
        <f>'2-ORÇAMENTO'!QVB36</f>
        <v>0</v>
      </c>
      <c r="QVA40" s="713">
        <f>'2-ORÇAMENTO'!QVA36</f>
        <v>0</v>
      </c>
      <c r="QVB40" s="714">
        <f>'2-ORÇAMENTO'!QVD36</f>
        <v>0</v>
      </c>
      <c r="QVC40" s="713">
        <f>'2-ORÇAMENTO'!QVC36</f>
        <v>0</v>
      </c>
      <c r="QVD40" s="714">
        <f>'2-ORÇAMENTO'!QVF36</f>
        <v>0</v>
      </c>
      <c r="QVE40" s="713">
        <f>'2-ORÇAMENTO'!QVE36</f>
        <v>0</v>
      </c>
      <c r="QVF40" s="714">
        <f>'2-ORÇAMENTO'!QVH36</f>
        <v>0</v>
      </c>
      <c r="QVG40" s="713">
        <f>'2-ORÇAMENTO'!QVG36</f>
        <v>0</v>
      </c>
      <c r="QVH40" s="714">
        <f>'2-ORÇAMENTO'!QVJ36</f>
        <v>0</v>
      </c>
      <c r="QVI40" s="713">
        <f>'2-ORÇAMENTO'!QVI36</f>
        <v>0</v>
      </c>
      <c r="QVJ40" s="714">
        <f>'2-ORÇAMENTO'!QVL36</f>
        <v>0</v>
      </c>
      <c r="QVK40" s="713">
        <f>'2-ORÇAMENTO'!QVK36</f>
        <v>0</v>
      </c>
      <c r="QVL40" s="714">
        <f>'2-ORÇAMENTO'!QVN36</f>
        <v>0</v>
      </c>
      <c r="QVM40" s="713">
        <f>'2-ORÇAMENTO'!QVM36</f>
        <v>0</v>
      </c>
      <c r="QVN40" s="714">
        <f>'2-ORÇAMENTO'!QVP36</f>
        <v>0</v>
      </c>
      <c r="QVO40" s="713">
        <f>'2-ORÇAMENTO'!QVO36</f>
        <v>0</v>
      </c>
      <c r="QVP40" s="714">
        <f>'2-ORÇAMENTO'!QVR36</f>
        <v>0</v>
      </c>
      <c r="QVQ40" s="713">
        <f>'2-ORÇAMENTO'!QVQ36</f>
        <v>0</v>
      </c>
      <c r="QVR40" s="714">
        <f>'2-ORÇAMENTO'!QVT36</f>
        <v>0</v>
      </c>
      <c r="QVS40" s="713">
        <f>'2-ORÇAMENTO'!QVS36</f>
        <v>0</v>
      </c>
      <c r="QVT40" s="714">
        <f>'2-ORÇAMENTO'!QVV36</f>
        <v>0</v>
      </c>
      <c r="QVU40" s="713">
        <f>'2-ORÇAMENTO'!QVU36</f>
        <v>0</v>
      </c>
      <c r="QVV40" s="714">
        <f>'2-ORÇAMENTO'!QVX36</f>
        <v>0</v>
      </c>
      <c r="QVW40" s="713">
        <f>'2-ORÇAMENTO'!QVW36</f>
        <v>0</v>
      </c>
      <c r="QVX40" s="714">
        <f>'2-ORÇAMENTO'!QVZ36</f>
        <v>0</v>
      </c>
      <c r="QVY40" s="713">
        <f>'2-ORÇAMENTO'!QVY36</f>
        <v>0</v>
      </c>
      <c r="QVZ40" s="714">
        <f>'2-ORÇAMENTO'!QWB36</f>
        <v>0</v>
      </c>
      <c r="QWA40" s="713">
        <f>'2-ORÇAMENTO'!QWA36</f>
        <v>0</v>
      </c>
      <c r="QWB40" s="714">
        <f>'2-ORÇAMENTO'!QWD36</f>
        <v>0</v>
      </c>
      <c r="QWC40" s="713">
        <f>'2-ORÇAMENTO'!QWC36</f>
        <v>0</v>
      </c>
      <c r="QWD40" s="714">
        <f>'2-ORÇAMENTO'!QWF36</f>
        <v>0</v>
      </c>
      <c r="QWE40" s="713">
        <f>'2-ORÇAMENTO'!QWE36</f>
        <v>0</v>
      </c>
      <c r="QWF40" s="714">
        <f>'2-ORÇAMENTO'!QWH36</f>
        <v>0</v>
      </c>
      <c r="QWG40" s="713">
        <f>'2-ORÇAMENTO'!QWG36</f>
        <v>0</v>
      </c>
      <c r="QWH40" s="714">
        <f>'2-ORÇAMENTO'!QWJ36</f>
        <v>0</v>
      </c>
      <c r="QWI40" s="713">
        <f>'2-ORÇAMENTO'!QWI36</f>
        <v>0</v>
      </c>
      <c r="QWJ40" s="714">
        <f>'2-ORÇAMENTO'!QWL36</f>
        <v>0</v>
      </c>
      <c r="QWK40" s="713">
        <f>'2-ORÇAMENTO'!QWK36</f>
        <v>0</v>
      </c>
      <c r="QWL40" s="714">
        <f>'2-ORÇAMENTO'!QWN36</f>
        <v>0</v>
      </c>
      <c r="QWM40" s="713">
        <f>'2-ORÇAMENTO'!QWM36</f>
        <v>0</v>
      </c>
      <c r="QWN40" s="714">
        <f>'2-ORÇAMENTO'!QWP36</f>
        <v>0</v>
      </c>
      <c r="QWO40" s="713">
        <f>'2-ORÇAMENTO'!QWO36</f>
        <v>0</v>
      </c>
      <c r="QWP40" s="714">
        <f>'2-ORÇAMENTO'!QWR36</f>
        <v>0</v>
      </c>
      <c r="QWQ40" s="713">
        <f>'2-ORÇAMENTO'!QWQ36</f>
        <v>0</v>
      </c>
      <c r="QWR40" s="714">
        <f>'2-ORÇAMENTO'!QWT36</f>
        <v>0</v>
      </c>
      <c r="QWS40" s="713">
        <f>'2-ORÇAMENTO'!QWS36</f>
        <v>0</v>
      </c>
      <c r="QWT40" s="714">
        <f>'2-ORÇAMENTO'!QWV36</f>
        <v>0</v>
      </c>
      <c r="QWU40" s="713">
        <f>'2-ORÇAMENTO'!QWU36</f>
        <v>0</v>
      </c>
      <c r="QWV40" s="714">
        <f>'2-ORÇAMENTO'!QWX36</f>
        <v>0</v>
      </c>
      <c r="QWW40" s="713">
        <f>'2-ORÇAMENTO'!QWW36</f>
        <v>0</v>
      </c>
      <c r="QWX40" s="714">
        <f>'2-ORÇAMENTO'!QWZ36</f>
        <v>0</v>
      </c>
      <c r="QWY40" s="713">
        <f>'2-ORÇAMENTO'!QWY36</f>
        <v>0</v>
      </c>
      <c r="QWZ40" s="714">
        <f>'2-ORÇAMENTO'!QXB36</f>
        <v>0</v>
      </c>
      <c r="QXA40" s="713">
        <f>'2-ORÇAMENTO'!QXA36</f>
        <v>0</v>
      </c>
      <c r="QXB40" s="714">
        <f>'2-ORÇAMENTO'!QXD36</f>
        <v>0</v>
      </c>
      <c r="QXC40" s="713">
        <f>'2-ORÇAMENTO'!QXC36</f>
        <v>0</v>
      </c>
      <c r="QXD40" s="714">
        <f>'2-ORÇAMENTO'!QXF36</f>
        <v>0</v>
      </c>
      <c r="QXE40" s="713">
        <f>'2-ORÇAMENTO'!QXE36</f>
        <v>0</v>
      </c>
      <c r="QXF40" s="714">
        <f>'2-ORÇAMENTO'!QXH36</f>
        <v>0</v>
      </c>
      <c r="QXG40" s="713">
        <f>'2-ORÇAMENTO'!QXG36</f>
        <v>0</v>
      </c>
      <c r="QXH40" s="714">
        <f>'2-ORÇAMENTO'!QXJ36</f>
        <v>0</v>
      </c>
      <c r="QXI40" s="713">
        <f>'2-ORÇAMENTO'!QXI36</f>
        <v>0</v>
      </c>
      <c r="QXJ40" s="714">
        <f>'2-ORÇAMENTO'!QXL36</f>
        <v>0</v>
      </c>
      <c r="QXK40" s="713">
        <f>'2-ORÇAMENTO'!QXK36</f>
        <v>0</v>
      </c>
      <c r="QXL40" s="714">
        <f>'2-ORÇAMENTO'!QXN36</f>
        <v>0</v>
      </c>
      <c r="QXM40" s="713">
        <f>'2-ORÇAMENTO'!QXM36</f>
        <v>0</v>
      </c>
      <c r="QXN40" s="714">
        <f>'2-ORÇAMENTO'!QXP36</f>
        <v>0</v>
      </c>
      <c r="QXO40" s="713">
        <f>'2-ORÇAMENTO'!QXO36</f>
        <v>0</v>
      </c>
      <c r="QXP40" s="714">
        <f>'2-ORÇAMENTO'!QXR36</f>
        <v>0</v>
      </c>
      <c r="QXQ40" s="713">
        <f>'2-ORÇAMENTO'!QXQ36</f>
        <v>0</v>
      </c>
      <c r="QXR40" s="714">
        <f>'2-ORÇAMENTO'!QXT36</f>
        <v>0</v>
      </c>
      <c r="QXS40" s="713">
        <f>'2-ORÇAMENTO'!QXS36</f>
        <v>0</v>
      </c>
      <c r="QXT40" s="714">
        <f>'2-ORÇAMENTO'!QXV36</f>
        <v>0</v>
      </c>
      <c r="QXU40" s="713">
        <f>'2-ORÇAMENTO'!QXU36</f>
        <v>0</v>
      </c>
      <c r="QXV40" s="714">
        <f>'2-ORÇAMENTO'!QXX36</f>
        <v>0</v>
      </c>
      <c r="QXW40" s="713">
        <f>'2-ORÇAMENTO'!QXW36</f>
        <v>0</v>
      </c>
      <c r="QXX40" s="714">
        <f>'2-ORÇAMENTO'!QXZ36</f>
        <v>0</v>
      </c>
      <c r="QXY40" s="713">
        <f>'2-ORÇAMENTO'!QXY36</f>
        <v>0</v>
      </c>
      <c r="QXZ40" s="714">
        <f>'2-ORÇAMENTO'!QYB36</f>
        <v>0</v>
      </c>
      <c r="QYA40" s="713">
        <f>'2-ORÇAMENTO'!QYA36</f>
        <v>0</v>
      </c>
      <c r="QYB40" s="714">
        <f>'2-ORÇAMENTO'!QYD36</f>
        <v>0</v>
      </c>
      <c r="QYC40" s="713">
        <f>'2-ORÇAMENTO'!QYC36</f>
        <v>0</v>
      </c>
      <c r="QYD40" s="714">
        <f>'2-ORÇAMENTO'!QYF36</f>
        <v>0</v>
      </c>
      <c r="QYE40" s="713">
        <f>'2-ORÇAMENTO'!QYE36</f>
        <v>0</v>
      </c>
      <c r="QYF40" s="714">
        <f>'2-ORÇAMENTO'!QYH36</f>
        <v>0</v>
      </c>
      <c r="QYG40" s="713">
        <f>'2-ORÇAMENTO'!QYG36</f>
        <v>0</v>
      </c>
      <c r="QYH40" s="714">
        <f>'2-ORÇAMENTO'!QYJ36</f>
        <v>0</v>
      </c>
      <c r="QYI40" s="713">
        <f>'2-ORÇAMENTO'!QYI36</f>
        <v>0</v>
      </c>
      <c r="QYJ40" s="714">
        <f>'2-ORÇAMENTO'!QYL36</f>
        <v>0</v>
      </c>
      <c r="QYK40" s="713">
        <f>'2-ORÇAMENTO'!QYK36</f>
        <v>0</v>
      </c>
      <c r="QYL40" s="714">
        <f>'2-ORÇAMENTO'!QYN36</f>
        <v>0</v>
      </c>
      <c r="QYM40" s="713">
        <f>'2-ORÇAMENTO'!QYM36</f>
        <v>0</v>
      </c>
      <c r="QYN40" s="714">
        <f>'2-ORÇAMENTO'!QYP36</f>
        <v>0</v>
      </c>
      <c r="QYO40" s="713">
        <f>'2-ORÇAMENTO'!QYO36</f>
        <v>0</v>
      </c>
      <c r="QYP40" s="714">
        <f>'2-ORÇAMENTO'!QYR36</f>
        <v>0</v>
      </c>
      <c r="QYQ40" s="713">
        <f>'2-ORÇAMENTO'!QYQ36</f>
        <v>0</v>
      </c>
      <c r="QYR40" s="714">
        <f>'2-ORÇAMENTO'!QYT36</f>
        <v>0</v>
      </c>
      <c r="QYS40" s="713">
        <f>'2-ORÇAMENTO'!QYS36</f>
        <v>0</v>
      </c>
      <c r="QYT40" s="714">
        <f>'2-ORÇAMENTO'!QYV36</f>
        <v>0</v>
      </c>
      <c r="QYU40" s="713">
        <f>'2-ORÇAMENTO'!QYU36</f>
        <v>0</v>
      </c>
      <c r="QYV40" s="714">
        <f>'2-ORÇAMENTO'!QYX36</f>
        <v>0</v>
      </c>
      <c r="QYW40" s="713">
        <f>'2-ORÇAMENTO'!QYW36</f>
        <v>0</v>
      </c>
      <c r="QYX40" s="714">
        <f>'2-ORÇAMENTO'!QYZ36</f>
        <v>0</v>
      </c>
      <c r="QYY40" s="713">
        <f>'2-ORÇAMENTO'!QYY36</f>
        <v>0</v>
      </c>
      <c r="QYZ40" s="714">
        <f>'2-ORÇAMENTO'!QZB36</f>
        <v>0</v>
      </c>
      <c r="QZA40" s="713">
        <f>'2-ORÇAMENTO'!QZA36</f>
        <v>0</v>
      </c>
      <c r="QZB40" s="714">
        <f>'2-ORÇAMENTO'!QZD36</f>
        <v>0</v>
      </c>
      <c r="QZC40" s="713">
        <f>'2-ORÇAMENTO'!QZC36</f>
        <v>0</v>
      </c>
      <c r="QZD40" s="714">
        <f>'2-ORÇAMENTO'!QZF36</f>
        <v>0</v>
      </c>
      <c r="QZE40" s="713">
        <f>'2-ORÇAMENTO'!QZE36</f>
        <v>0</v>
      </c>
      <c r="QZF40" s="714">
        <f>'2-ORÇAMENTO'!QZH36</f>
        <v>0</v>
      </c>
      <c r="QZG40" s="713">
        <f>'2-ORÇAMENTO'!QZG36</f>
        <v>0</v>
      </c>
      <c r="QZH40" s="714">
        <f>'2-ORÇAMENTO'!QZJ36</f>
        <v>0</v>
      </c>
      <c r="QZI40" s="713">
        <f>'2-ORÇAMENTO'!QZI36</f>
        <v>0</v>
      </c>
      <c r="QZJ40" s="714">
        <f>'2-ORÇAMENTO'!QZL36</f>
        <v>0</v>
      </c>
      <c r="QZK40" s="713">
        <f>'2-ORÇAMENTO'!QZK36</f>
        <v>0</v>
      </c>
      <c r="QZL40" s="714">
        <f>'2-ORÇAMENTO'!QZN36</f>
        <v>0</v>
      </c>
      <c r="QZM40" s="713">
        <f>'2-ORÇAMENTO'!QZM36</f>
        <v>0</v>
      </c>
      <c r="QZN40" s="714">
        <f>'2-ORÇAMENTO'!QZP36</f>
        <v>0</v>
      </c>
      <c r="QZO40" s="713">
        <f>'2-ORÇAMENTO'!QZO36</f>
        <v>0</v>
      </c>
      <c r="QZP40" s="714">
        <f>'2-ORÇAMENTO'!QZR36</f>
        <v>0</v>
      </c>
      <c r="QZQ40" s="713">
        <f>'2-ORÇAMENTO'!QZQ36</f>
        <v>0</v>
      </c>
      <c r="QZR40" s="714">
        <f>'2-ORÇAMENTO'!QZT36</f>
        <v>0</v>
      </c>
      <c r="QZS40" s="713">
        <f>'2-ORÇAMENTO'!QZS36</f>
        <v>0</v>
      </c>
      <c r="QZT40" s="714">
        <f>'2-ORÇAMENTO'!QZV36</f>
        <v>0</v>
      </c>
      <c r="QZU40" s="713">
        <f>'2-ORÇAMENTO'!QZU36</f>
        <v>0</v>
      </c>
      <c r="QZV40" s="714">
        <f>'2-ORÇAMENTO'!QZX36</f>
        <v>0</v>
      </c>
      <c r="QZW40" s="713">
        <f>'2-ORÇAMENTO'!QZW36</f>
        <v>0</v>
      </c>
      <c r="QZX40" s="714">
        <f>'2-ORÇAMENTO'!QZZ36</f>
        <v>0</v>
      </c>
      <c r="QZY40" s="713">
        <f>'2-ORÇAMENTO'!QZY36</f>
        <v>0</v>
      </c>
      <c r="QZZ40" s="714">
        <f>'2-ORÇAMENTO'!RAB36</f>
        <v>0</v>
      </c>
      <c r="RAA40" s="713">
        <f>'2-ORÇAMENTO'!RAA36</f>
        <v>0</v>
      </c>
      <c r="RAB40" s="714">
        <f>'2-ORÇAMENTO'!RAD36</f>
        <v>0</v>
      </c>
      <c r="RAC40" s="713">
        <f>'2-ORÇAMENTO'!RAC36</f>
        <v>0</v>
      </c>
      <c r="RAD40" s="714">
        <f>'2-ORÇAMENTO'!RAF36</f>
        <v>0</v>
      </c>
      <c r="RAE40" s="713">
        <f>'2-ORÇAMENTO'!RAE36</f>
        <v>0</v>
      </c>
      <c r="RAF40" s="714">
        <f>'2-ORÇAMENTO'!RAH36</f>
        <v>0</v>
      </c>
      <c r="RAG40" s="713">
        <f>'2-ORÇAMENTO'!RAG36</f>
        <v>0</v>
      </c>
      <c r="RAH40" s="714">
        <f>'2-ORÇAMENTO'!RAJ36</f>
        <v>0</v>
      </c>
      <c r="RAI40" s="713">
        <f>'2-ORÇAMENTO'!RAI36</f>
        <v>0</v>
      </c>
      <c r="RAJ40" s="714">
        <f>'2-ORÇAMENTO'!RAL36</f>
        <v>0</v>
      </c>
      <c r="RAK40" s="713">
        <f>'2-ORÇAMENTO'!RAK36</f>
        <v>0</v>
      </c>
      <c r="RAL40" s="714">
        <f>'2-ORÇAMENTO'!RAN36</f>
        <v>0</v>
      </c>
      <c r="RAM40" s="713">
        <f>'2-ORÇAMENTO'!RAM36</f>
        <v>0</v>
      </c>
      <c r="RAN40" s="714">
        <f>'2-ORÇAMENTO'!RAP36</f>
        <v>0</v>
      </c>
      <c r="RAO40" s="713">
        <f>'2-ORÇAMENTO'!RAO36</f>
        <v>0</v>
      </c>
      <c r="RAP40" s="714">
        <f>'2-ORÇAMENTO'!RAR36</f>
        <v>0</v>
      </c>
      <c r="RAQ40" s="713">
        <f>'2-ORÇAMENTO'!RAQ36</f>
        <v>0</v>
      </c>
      <c r="RAR40" s="714">
        <f>'2-ORÇAMENTO'!RAT36</f>
        <v>0</v>
      </c>
      <c r="RAS40" s="713">
        <f>'2-ORÇAMENTO'!RAS36</f>
        <v>0</v>
      </c>
      <c r="RAT40" s="714">
        <f>'2-ORÇAMENTO'!RAV36</f>
        <v>0</v>
      </c>
      <c r="RAU40" s="713">
        <f>'2-ORÇAMENTO'!RAU36</f>
        <v>0</v>
      </c>
      <c r="RAV40" s="714">
        <f>'2-ORÇAMENTO'!RAX36</f>
        <v>0</v>
      </c>
      <c r="RAW40" s="713">
        <f>'2-ORÇAMENTO'!RAW36</f>
        <v>0</v>
      </c>
      <c r="RAX40" s="714">
        <f>'2-ORÇAMENTO'!RAZ36</f>
        <v>0</v>
      </c>
      <c r="RAY40" s="713">
        <f>'2-ORÇAMENTO'!RAY36</f>
        <v>0</v>
      </c>
      <c r="RAZ40" s="714">
        <f>'2-ORÇAMENTO'!RBB36</f>
        <v>0</v>
      </c>
      <c r="RBA40" s="713">
        <f>'2-ORÇAMENTO'!RBA36</f>
        <v>0</v>
      </c>
      <c r="RBB40" s="714">
        <f>'2-ORÇAMENTO'!RBD36</f>
        <v>0</v>
      </c>
      <c r="RBC40" s="713">
        <f>'2-ORÇAMENTO'!RBC36</f>
        <v>0</v>
      </c>
      <c r="RBD40" s="714">
        <f>'2-ORÇAMENTO'!RBF36</f>
        <v>0</v>
      </c>
      <c r="RBE40" s="713">
        <f>'2-ORÇAMENTO'!RBE36</f>
        <v>0</v>
      </c>
      <c r="RBF40" s="714">
        <f>'2-ORÇAMENTO'!RBH36</f>
        <v>0</v>
      </c>
      <c r="RBG40" s="713">
        <f>'2-ORÇAMENTO'!RBG36</f>
        <v>0</v>
      </c>
      <c r="RBH40" s="714">
        <f>'2-ORÇAMENTO'!RBJ36</f>
        <v>0</v>
      </c>
      <c r="RBI40" s="713">
        <f>'2-ORÇAMENTO'!RBI36</f>
        <v>0</v>
      </c>
      <c r="RBJ40" s="714">
        <f>'2-ORÇAMENTO'!RBL36</f>
        <v>0</v>
      </c>
      <c r="RBK40" s="713">
        <f>'2-ORÇAMENTO'!RBK36</f>
        <v>0</v>
      </c>
      <c r="RBL40" s="714">
        <f>'2-ORÇAMENTO'!RBN36</f>
        <v>0</v>
      </c>
      <c r="RBM40" s="713">
        <f>'2-ORÇAMENTO'!RBM36</f>
        <v>0</v>
      </c>
      <c r="RBN40" s="714">
        <f>'2-ORÇAMENTO'!RBP36</f>
        <v>0</v>
      </c>
      <c r="RBO40" s="713">
        <f>'2-ORÇAMENTO'!RBO36</f>
        <v>0</v>
      </c>
      <c r="RBP40" s="714">
        <f>'2-ORÇAMENTO'!RBR36</f>
        <v>0</v>
      </c>
      <c r="RBQ40" s="713">
        <f>'2-ORÇAMENTO'!RBQ36</f>
        <v>0</v>
      </c>
      <c r="RBR40" s="714">
        <f>'2-ORÇAMENTO'!RBT36</f>
        <v>0</v>
      </c>
      <c r="RBS40" s="713">
        <f>'2-ORÇAMENTO'!RBS36</f>
        <v>0</v>
      </c>
      <c r="RBT40" s="714">
        <f>'2-ORÇAMENTO'!RBV36</f>
        <v>0</v>
      </c>
      <c r="RBU40" s="713">
        <f>'2-ORÇAMENTO'!RBU36</f>
        <v>0</v>
      </c>
      <c r="RBV40" s="714">
        <f>'2-ORÇAMENTO'!RBX36</f>
        <v>0</v>
      </c>
      <c r="RBW40" s="713">
        <f>'2-ORÇAMENTO'!RBW36</f>
        <v>0</v>
      </c>
      <c r="RBX40" s="714">
        <f>'2-ORÇAMENTO'!RBZ36</f>
        <v>0</v>
      </c>
      <c r="RBY40" s="713">
        <f>'2-ORÇAMENTO'!RBY36</f>
        <v>0</v>
      </c>
      <c r="RBZ40" s="714">
        <f>'2-ORÇAMENTO'!RCB36</f>
        <v>0</v>
      </c>
      <c r="RCA40" s="713">
        <f>'2-ORÇAMENTO'!RCA36</f>
        <v>0</v>
      </c>
      <c r="RCB40" s="714">
        <f>'2-ORÇAMENTO'!RCD36</f>
        <v>0</v>
      </c>
      <c r="RCC40" s="713">
        <f>'2-ORÇAMENTO'!RCC36</f>
        <v>0</v>
      </c>
      <c r="RCD40" s="714">
        <f>'2-ORÇAMENTO'!RCF36</f>
        <v>0</v>
      </c>
      <c r="RCE40" s="713">
        <f>'2-ORÇAMENTO'!RCE36</f>
        <v>0</v>
      </c>
      <c r="RCF40" s="714">
        <f>'2-ORÇAMENTO'!RCH36</f>
        <v>0</v>
      </c>
      <c r="RCG40" s="713">
        <f>'2-ORÇAMENTO'!RCG36</f>
        <v>0</v>
      </c>
      <c r="RCH40" s="714">
        <f>'2-ORÇAMENTO'!RCJ36</f>
        <v>0</v>
      </c>
      <c r="RCI40" s="713">
        <f>'2-ORÇAMENTO'!RCI36</f>
        <v>0</v>
      </c>
      <c r="RCJ40" s="714">
        <f>'2-ORÇAMENTO'!RCL36</f>
        <v>0</v>
      </c>
      <c r="RCK40" s="713">
        <f>'2-ORÇAMENTO'!RCK36</f>
        <v>0</v>
      </c>
      <c r="RCL40" s="714">
        <f>'2-ORÇAMENTO'!RCN36</f>
        <v>0</v>
      </c>
      <c r="RCM40" s="713">
        <f>'2-ORÇAMENTO'!RCM36</f>
        <v>0</v>
      </c>
      <c r="RCN40" s="714">
        <f>'2-ORÇAMENTO'!RCP36</f>
        <v>0</v>
      </c>
      <c r="RCO40" s="713">
        <f>'2-ORÇAMENTO'!RCO36</f>
        <v>0</v>
      </c>
      <c r="RCP40" s="714">
        <f>'2-ORÇAMENTO'!RCR36</f>
        <v>0</v>
      </c>
      <c r="RCQ40" s="713">
        <f>'2-ORÇAMENTO'!RCQ36</f>
        <v>0</v>
      </c>
      <c r="RCR40" s="714">
        <f>'2-ORÇAMENTO'!RCT36</f>
        <v>0</v>
      </c>
      <c r="RCS40" s="713">
        <f>'2-ORÇAMENTO'!RCS36</f>
        <v>0</v>
      </c>
      <c r="RCT40" s="714">
        <f>'2-ORÇAMENTO'!RCV36</f>
        <v>0</v>
      </c>
      <c r="RCU40" s="713">
        <f>'2-ORÇAMENTO'!RCU36</f>
        <v>0</v>
      </c>
      <c r="RCV40" s="714">
        <f>'2-ORÇAMENTO'!RCX36</f>
        <v>0</v>
      </c>
      <c r="RCW40" s="713">
        <f>'2-ORÇAMENTO'!RCW36</f>
        <v>0</v>
      </c>
      <c r="RCX40" s="714">
        <f>'2-ORÇAMENTO'!RCZ36</f>
        <v>0</v>
      </c>
      <c r="RCY40" s="713">
        <f>'2-ORÇAMENTO'!RCY36</f>
        <v>0</v>
      </c>
      <c r="RCZ40" s="714">
        <f>'2-ORÇAMENTO'!RDB36</f>
        <v>0</v>
      </c>
      <c r="RDA40" s="713">
        <f>'2-ORÇAMENTO'!RDA36</f>
        <v>0</v>
      </c>
      <c r="RDB40" s="714">
        <f>'2-ORÇAMENTO'!RDD36</f>
        <v>0</v>
      </c>
      <c r="RDC40" s="713">
        <f>'2-ORÇAMENTO'!RDC36</f>
        <v>0</v>
      </c>
      <c r="RDD40" s="714">
        <f>'2-ORÇAMENTO'!RDF36</f>
        <v>0</v>
      </c>
      <c r="RDE40" s="713">
        <f>'2-ORÇAMENTO'!RDE36</f>
        <v>0</v>
      </c>
      <c r="RDF40" s="714">
        <f>'2-ORÇAMENTO'!RDH36</f>
        <v>0</v>
      </c>
      <c r="RDG40" s="713">
        <f>'2-ORÇAMENTO'!RDG36</f>
        <v>0</v>
      </c>
      <c r="RDH40" s="714">
        <f>'2-ORÇAMENTO'!RDJ36</f>
        <v>0</v>
      </c>
      <c r="RDI40" s="713">
        <f>'2-ORÇAMENTO'!RDI36</f>
        <v>0</v>
      </c>
      <c r="RDJ40" s="714">
        <f>'2-ORÇAMENTO'!RDL36</f>
        <v>0</v>
      </c>
      <c r="RDK40" s="713">
        <f>'2-ORÇAMENTO'!RDK36</f>
        <v>0</v>
      </c>
      <c r="RDL40" s="714">
        <f>'2-ORÇAMENTO'!RDN36</f>
        <v>0</v>
      </c>
      <c r="RDM40" s="713">
        <f>'2-ORÇAMENTO'!RDM36</f>
        <v>0</v>
      </c>
      <c r="RDN40" s="714">
        <f>'2-ORÇAMENTO'!RDP36</f>
        <v>0</v>
      </c>
      <c r="RDO40" s="713">
        <f>'2-ORÇAMENTO'!RDO36</f>
        <v>0</v>
      </c>
      <c r="RDP40" s="714">
        <f>'2-ORÇAMENTO'!RDR36</f>
        <v>0</v>
      </c>
      <c r="RDQ40" s="713">
        <f>'2-ORÇAMENTO'!RDQ36</f>
        <v>0</v>
      </c>
      <c r="RDR40" s="714">
        <f>'2-ORÇAMENTO'!RDT36</f>
        <v>0</v>
      </c>
      <c r="RDS40" s="713">
        <f>'2-ORÇAMENTO'!RDS36</f>
        <v>0</v>
      </c>
      <c r="RDT40" s="714">
        <f>'2-ORÇAMENTO'!RDV36</f>
        <v>0</v>
      </c>
      <c r="RDU40" s="713">
        <f>'2-ORÇAMENTO'!RDU36</f>
        <v>0</v>
      </c>
      <c r="RDV40" s="714">
        <f>'2-ORÇAMENTO'!RDX36</f>
        <v>0</v>
      </c>
      <c r="RDW40" s="713">
        <f>'2-ORÇAMENTO'!RDW36</f>
        <v>0</v>
      </c>
      <c r="RDX40" s="714">
        <f>'2-ORÇAMENTO'!RDZ36</f>
        <v>0</v>
      </c>
      <c r="RDY40" s="713">
        <f>'2-ORÇAMENTO'!RDY36</f>
        <v>0</v>
      </c>
      <c r="RDZ40" s="714">
        <f>'2-ORÇAMENTO'!REB36</f>
        <v>0</v>
      </c>
      <c r="REA40" s="713">
        <f>'2-ORÇAMENTO'!REA36</f>
        <v>0</v>
      </c>
      <c r="REB40" s="714">
        <f>'2-ORÇAMENTO'!RED36</f>
        <v>0</v>
      </c>
      <c r="REC40" s="713">
        <f>'2-ORÇAMENTO'!REC36</f>
        <v>0</v>
      </c>
      <c r="RED40" s="714">
        <f>'2-ORÇAMENTO'!REF36</f>
        <v>0</v>
      </c>
      <c r="REE40" s="713">
        <f>'2-ORÇAMENTO'!REE36</f>
        <v>0</v>
      </c>
      <c r="REF40" s="714">
        <f>'2-ORÇAMENTO'!REH36</f>
        <v>0</v>
      </c>
      <c r="REG40" s="713">
        <f>'2-ORÇAMENTO'!REG36</f>
        <v>0</v>
      </c>
      <c r="REH40" s="714">
        <f>'2-ORÇAMENTO'!REJ36</f>
        <v>0</v>
      </c>
      <c r="REI40" s="713">
        <f>'2-ORÇAMENTO'!REI36</f>
        <v>0</v>
      </c>
      <c r="REJ40" s="714">
        <f>'2-ORÇAMENTO'!REL36</f>
        <v>0</v>
      </c>
      <c r="REK40" s="713">
        <f>'2-ORÇAMENTO'!REK36</f>
        <v>0</v>
      </c>
      <c r="REL40" s="714">
        <f>'2-ORÇAMENTO'!REN36</f>
        <v>0</v>
      </c>
      <c r="REM40" s="713">
        <f>'2-ORÇAMENTO'!REM36</f>
        <v>0</v>
      </c>
      <c r="REN40" s="714">
        <f>'2-ORÇAMENTO'!REP36</f>
        <v>0</v>
      </c>
      <c r="REO40" s="713">
        <f>'2-ORÇAMENTO'!REO36</f>
        <v>0</v>
      </c>
      <c r="REP40" s="714">
        <f>'2-ORÇAMENTO'!RER36</f>
        <v>0</v>
      </c>
      <c r="REQ40" s="713">
        <f>'2-ORÇAMENTO'!REQ36</f>
        <v>0</v>
      </c>
      <c r="RER40" s="714">
        <f>'2-ORÇAMENTO'!RET36</f>
        <v>0</v>
      </c>
      <c r="RES40" s="713">
        <f>'2-ORÇAMENTO'!RES36</f>
        <v>0</v>
      </c>
      <c r="RET40" s="714">
        <f>'2-ORÇAMENTO'!REV36</f>
        <v>0</v>
      </c>
      <c r="REU40" s="713">
        <f>'2-ORÇAMENTO'!REU36</f>
        <v>0</v>
      </c>
      <c r="REV40" s="714">
        <f>'2-ORÇAMENTO'!REX36</f>
        <v>0</v>
      </c>
      <c r="REW40" s="713">
        <f>'2-ORÇAMENTO'!REW36</f>
        <v>0</v>
      </c>
      <c r="REX40" s="714">
        <f>'2-ORÇAMENTO'!REZ36</f>
        <v>0</v>
      </c>
      <c r="REY40" s="713">
        <f>'2-ORÇAMENTO'!REY36</f>
        <v>0</v>
      </c>
      <c r="REZ40" s="714">
        <f>'2-ORÇAMENTO'!RFB36</f>
        <v>0</v>
      </c>
      <c r="RFA40" s="713">
        <f>'2-ORÇAMENTO'!RFA36</f>
        <v>0</v>
      </c>
      <c r="RFB40" s="714">
        <f>'2-ORÇAMENTO'!RFD36</f>
        <v>0</v>
      </c>
      <c r="RFC40" s="713">
        <f>'2-ORÇAMENTO'!RFC36</f>
        <v>0</v>
      </c>
      <c r="RFD40" s="714">
        <f>'2-ORÇAMENTO'!RFF36</f>
        <v>0</v>
      </c>
      <c r="RFE40" s="713">
        <f>'2-ORÇAMENTO'!RFE36</f>
        <v>0</v>
      </c>
      <c r="RFF40" s="714">
        <f>'2-ORÇAMENTO'!RFH36</f>
        <v>0</v>
      </c>
      <c r="RFG40" s="713">
        <f>'2-ORÇAMENTO'!RFG36</f>
        <v>0</v>
      </c>
      <c r="RFH40" s="714">
        <f>'2-ORÇAMENTO'!RFJ36</f>
        <v>0</v>
      </c>
      <c r="RFI40" s="713">
        <f>'2-ORÇAMENTO'!RFI36</f>
        <v>0</v>
      </c>
      <c r="RFJ40" s="714">
        <f>'2-ORÇAMENTO'!RFL36</f>
        <v>0</v>
      </c>
      <c r="RFK40" s="713">
        <f>'2-ORÇAMENTO'!RFK36</f>
        <v>0</v>
      </c>
      <c r="RFL40" s="714">
        <f>'2-ORÇAMENTO'!RFN36</f>
        <v>0</v>
      </c>
      <c r="RFM40" s="713">
        <f>'2-ORÇAMENTO'!RFM36</f>
        <v>0</v>
      </c>
      <c r="RFN40" s="714">
        <f>'2-ORÇAMENTO'!RFP36</f>
        <v>0</v>
      </c>
      <c r="RFO40" s="713">
        <f>'2-ORÇAMENTO'!RFO36</f>
        <v>0</v>
      </c>
      <c r="RFP40" s="714">
        <f>'2-ORÇAMENTO'!RFR36</f>
        <v>0</v>
      </c>
      <c r="RFQ40" s="713">
        <f>'2-ORÇAMENTO'!RFQ36</f>
        <v>0</v>
      </c>
      <c r="RFR40" s="714">
        <f>'2-ORÇAMENTO'!RFT36</f>
        <v>0</v>
      </c>
      <c r="RFS40" s="713">
        <f>'2-ORÇAMENTO'!RFS36</f>
        <v>0</v>
      </c>
      <c r="RFT40" s="714">
        <f>'2-ORÇAMENTO'!RFV36</f>
        <v>0</v>
      </c>
      <c r="RFU40" s="713">
        <f>'2-ORÇAMENTO'!RFU36</f>
        <v>0</v>
      </c>
      <c r="RFV40" s="714">
        <f>'2-ORÇAMENTO'!RFX36</f>
        <v>0</v>
      </c>
      <c r="RFW40" s="713">
        <f>'2-ORÇAMENTO'!RFW36</f>
        <v>0</v>
      </c>
      <c r="RFX40" s="714">
        <f>'2-ORÇAMENTO'!RFZ36</f>
        <v>0</v>
      </c>
      <c r="RFY40" s="713">
        <f>'2-ORÇAMENTO'!RFY36</f>
        <v>0</v>
      </c>
      <c r="RFZ40" s="714">
        <f>'2-ORÇAMENTO'!RGB36</f>
        <v>0</v>
      </c>
      <c r="RGA40" s="713">
        <f>'2-ORÇAMENTO'!RGA36</f>
        <v>0</v>
      </c>
      <c r="RGB40" s="714">
        <f>'2-ORÇAMENTO'!RGD36</f>
        <v>0</v>
      </c>
      <c r="RGC40" s="713">
        <f>'2-ORÇAMENTO'!RGC36</f>
        <v>0</v>
      </c>
      <c r="RGD40" s="714">
        <f>'2-ORÇAMENTO'!RGF36</f>
        <v>0</v>
      </c>
      <c r="RGE40" s="713">
        <f>'2-ORÇAMENTO'!RGE36</f>
        <v>0</v>
      </c>
      <c r="RGF40" s="714">
        <f>'2-ORÇAMENTO'!RGH36</f>
        <v>0</v>
      </c>
      <c r="RGG40" s="713">
        <f>'2-ORÇAMENTO'!RGG36</f>
        <v>0</v>
      </c>
      <c r="RGH40" s="714">
        <f>'2-ORÇAMENTO'!RGJ36</f>
        <v>0</v>
      </c>
      <c r="RGI40" s="713">
        <f>'2-ORÇAMENTO'!RGI36</f>
        <v>0</v>
      </c>
      <c r="RGJ40" s="714">
        <f>'2-ORÇAMENTO'!RGL36</f>
        <v>0</v>
      </c>
      <c r="RGK40" s="713">
        <f>'2-ORÇAMENTO'!RGK36</f>
        <v>0</v>
      </c>
      <c r="RGL40" s="714">
        <f>'2-ORÇAMENTO'!RGN36</f>
        <v>0</v>
      </c>
      <c r="RGM40" s="713">
        <f>'2-ORÇAMENTO'!RGM36</f>
        <v>0</v>
      </c>
      <c r="RGN40" s="714">
        <f>'2-ORÇAMENTO'!RGP36</f>
        <v>0</v>
      </c>
      <c r="RGO40" s="713">
        <f>'2-ORÇAMENTO'!RGO36</f>
        <v>0</v>
      </c>
      <c r="RGP40" s="714">
        <f>'2-ORÇAMENTO'!RGR36</f>
        <v>0</v>
      </c>
      <c r="RGQ40" s="713">
        <f>'2-ORÇAMENTO'!RGQ36</f>
        <v>0</v>
      </c>
      <c r="RGR40" s="714">
        <f>'2-ORÇAMENTO'!RGT36</f>
        <v>0</v>
      </c>
      <c r="RGS40" s="713">
        <f>'2-ORÇAMENTO'!RGS36</f>
        <v>0</v>
      </c>
      <c r="RGT40" s="714">
        <f>'2-ORÇAMENTO'!RGV36</f>
        <v>0</v>
      </c>
      <c r="RGU40" s="713">
        <f>'2-ORÇAMENTO'!RGU36</f>
        <v>0</v>
      </c>
      <c r="RGV40" s="714">
        <f>'2-ORÇAMENTO'!RGX36</f>
        <v>0</v>
      </c>
      <c r="RGW40" s="713">
        <f>'2-ORÇAMENTO'!RGW36</f>
        <v>0</v>
      </c>
      <c r="RGX40" s="714">
        <f>'2-ORÇAMENTO'!RGZ36</f>
        <v>0</v>
      </c>
      <c r="RGY40" s="713">
        <f>'2-ORÇAMENTO'!RGY36</f>
        <v>0</v>
      </c>
      <c r="RGZ40" s="714">
        <f>'2-ORÇAMENTO'!RHB36</f>
        <v>0</v>
      </c>
      <c r="RHA40" s="713">
        <f>'2-ORÇAMENTO'!RHA36</f>
        <v>0</v>
      </c>
      <c r="RHB40" s="714">
        <f>'2-ORÇAMENTO'!RHD36</f>
        <v>0</v>
      </c>
      <c r="RHC40" s="713">
        <f>'2-ORÇAMENTO'!RHC36</f>
        <v>0</v>
      </c>
      <c r="RHD40" s="714">
        <f>'2-ORÇAMENTO'!RHF36</f>
        <v>0</v>
      </c>
      <c r="RHE40" s="713">
        <f>'2-ORÇAMENTO'!RHE36</f>
        <v>0</v>
      </c>
      <c r="RHF40" s="714">
        <f>'2-ORÇAMENTO'!RHH36</f>
        <v>0</v>
      </c>
      <c r="RHG40" s="713">
        <f>'2-ORÇAMENTO'!RHG36</f>
        <v>0</v>
      </c>
      <c r="RHH40" s="714">
        <f>'2-ORÇAMENTO'!RHJ36</f>
        <v>0</v>
      </c>
      <c r="RHI40" s="713">
        <f>'2-ORÇAMENTO'!RHI36</f>
        <v>0</v>
      </c>
      <c r="RHJ40" s="714">
        <f>'2-ORÇAMENTO'!RHL36</f>
        <v>0</v>
      </c>
      <c r="RHK40" s="713">
        <f>'2-ORÇAMENTO'!RHK36</f>
        <v>0</v>
      </c>
      <c r="RHL40" s="714">
        <f>'2-ORÇAMENTO'!RHN36</f>
        <v>0</v>
      </c>
      <c r="RHM40" s="713">
        <f>'2-ORÇAMENTO'!RHM36</f>
        <v>0</v>
      </c>
      <c r="RHN40" s="714">
        <f>'2-ORÇAMENTO'!RHP36</f>
        <v>0</v>
      </c>
      <c r="RHO40" s="713">
        <f>'2-ORÇAMENTO'!RHO36</f>
        <v>0</v>
      </c>
      <c r="RHP40" s="714">
        <f>'2-ORÇAMENTO'!RHR36</f>
        <v>0</v>
      </c>
      <c r="RHQ40" s="713">
        <f>'2-ORÇAMENTO'!RHQ36</f>
        <v>0</v>
      </c>
      <c r="RHR40" s="714">
        <f>'2-ORÇAMENTO'!RHT36</f>
        <v>0</v>
      </c>
      <c r="RHS40" s="713">
        <f>'2-ORÇAMENTO'!RHS36</f>
        <v>0</v>
      </c>
      <c r="RHT40" s="714">
        <f>'2-ORÇAMENTO'!RHV36</f>
        <v>0</v>
      </c>
      <c r="RHU40" s="713">
        <f>'2-ORÇAMENTO'!RHU36</f>
        <v>0</v>
      </c>
      <c r="RHV40" s="714">
        <f>'2-ORÇAMENTO'!RHX36</f>
        <v>0</v>
      </c>
      <c r="RHW40" s="713">
        <f>'2-ORÇAMENTO'!RHW36</f>
        <v>0</v>
      </c>
      <c r="RHX40" s="714">
        <f>'2-ORÇAMENTO'!RHZ36</f>
        <v>0</v>
      </c>
      <c r="RHY40" s="713">
        <f>'2-ORÇAMENTO'!RHY36</f>
        <v>0</v>
      </c>
      <c r="RHZ40" s="714">
        <f>'2-ORÇAMENTO'!RIB36</f>
        <v>0</v>
      </c>
      <c r="RIA40" s="713">
        <f>'2-ORÇAMENTO'!RIA36</f>
        <v>0</v>
      </c>
      <c r="RIB40" s="714">
        <f>'2-ORÇAMENTO'!RID36</f>
        <v>0</v>
      </c>
      <c r="RIC40" s="713">
        <f>'2-ORÇAMENTO'!RIC36</f>
        <v>0</v>
      </c>
      <c r="RID40" s="714">
        <f>'2-ORÇAMENTO'!RIF36</f>
        <v>0</v>
      </c>
      <c r="RIE40" s="713">
        <f>'2-ORÇAMENTO'!RIE36</f>
        <v>0</v>
      </c>
      <c r="RIF40" s="714">
        <f>'2-ORÇAMENTO'!RIH36</f>
        <v>0</v>
      </c>
      <c r="RIG40" s="713">
        <f>'2-ORÇAMENTO'!RIG36</f>
        <v>0</v>
      </c>
      <c r="RIH40" s="714">
        <f>'2-ORÇAMENTO'!RIJ36</f>
        <v>0</v>
      </c>
      <c r="RII40" s="713">
        <f>'2-ORÇAMENTO'!RII36</f>
        <v>0</v>
      </c>
      <c r="RIJ40" s="714">
        <f>'2-ORÇAMENTO'!RIL36</f>
        <v>0</v>
      </c>
      <c r="RIK40" s="713">
        <f>'2-ORÇAMENTO'!RIK36</f>
        <v>0</v>
      </c>
      <c r="RIL40" s="714">
        <f>'2-ORÇAMENTO'!RIN36</f>
        <v>0</v>
      </c>
      <c r="RIM40" s="713">
        <f>'2-ORÇAMENTO'!RIM36</f>
        <v>0</v>
      </c>
      <c r="RIN40" s="714">
        <f>'2-ORÇAMENTO'!RIP36</f>
        <v>0</v>
      </c>
      <c r="RIO40" s="713">
        <f>'2-ORÇAMENTO'!RIO36</f>
        <v>0</v>
      </c>
      <c r="RIP40" s="714">
        <f>'2-ORÇAMENTO'!RIR36</f>
        <v>0</v>
      </c>
      <c r="RIQ40" s="713">
        <f>'2-ORÇAMENTO'!RIQ36</f>
        <v>0</v>
      </c>
      <c r="RIR40" s="714">
        <f>'2-ORÇAMENTO'!RIT36</f>
        <v>0</v>
      </c>
      <c r="RIS40" s="713">
        <f>'2-ORÇAMENTO'!RIS36</f>
        <v>0</v>
      </c>
      <c r="RIT40" s="714">
        <f>'2-ORÇAMENTO'!RIV36</f>
        <v>0</v>
      </c>
      <c r="RIU40" s="713">
        <f>'2-ORÇAMENTO'!RIU36</f>
        <v>0</v>
      </c>
      <c r="RIV40" s="714">
        <f>'2-ORÇAMENTO'!RIX36</f>
        <v>0</v>
      </c>
      <c r="RIW40" s="713">
        <f>'2-ORÇAMENTO'!RIW36</f>
        <v>0</v>
      </c>
      <c r="RIX40" s="714">
        <f>'2-ORÇAMENTO'!RIZ36</f>
        <v>0</v>
      </c>
      <c r="RIY40" s="713">
        <f>'2-ORÇAMENTO'!RIY36</f>
        <v>0</v>
      </c>
      <c r="RIZ40" s="714">
        <f>'2-ORÇAMENTO'!RJB36</f>
        <v>0</v>
      </c>
      <c r="RJA40" s="713">
        <f>'2-ORÇAMENTO'!RJA36</f>
        <v>0</v>
      </c>
      <c r="RJB40" s="714">
        <f>'2-ORÇAMENTO'!RJD36</f>
        <v>0</v>
      </c>
      <c r="RJC40" s="713">
        <f>'2-ORÇAMENTO'!RJC36</f>
        <v>0</v>
      </c>
      <c r="RJD40" s="714">
        <f>'2-ORÇAMENTO'!RJF36</f>
        <v>0</v>
      </c>
      <c r="RJE40" s="713">
        <f>'2-ORÇAMENTO'!RJE36</f>
        <v>0</v>
      </c>
      <c r="RJF40" s="714">
        <f>'2-ORÇAMENTO'!RJH36</f>
        <v>0</v>
      </c>
      <c r="RJG40" s="713">
        <f>'2-ORÇAMENTO'!RJG36</f>
        <v>0</v>
      </c>
      <c r="RJH40" s="714">
        <f>'2-ORÇAMENTO'!RJJ36</f>
        <v>0</v>
      </c>
      <c r="RJI40" s="713">
        <f>'2-ORÇAMENTO'!RJI36</f>
        <v>0</v>
      </c>
      <c r="RJJ40" s="714">
        <f>'2-ORÇAMENTO'!RJL36</f>
        <v>0</v>
      </c>
      <c r="RJK40" s="713">
        <f>'2-ORÇAMENTO'!RJK36</f>
        <v>0</v>
      </c>
      <c r="RJL40" s="714">
        <f>'2-ORÇAMENTO'!RJN36</f>
        <v>0</v>
      </c>
      <c r="RJM40" s="713">
        <f>'2-ORÇAMENTO'!RJM36</f>
        <v>0</v>
      </c>
      <c r="RJN40" s="714">
        <f>'2-ORÇAMENTO'!RJP36</f>
        <v>0</v>
      </c>
      <c r="RJO40" s="713">
        <f>'2-ORÇAMENTO'!RJO36</f>
        <v>0</v>
      </c>
      <c r="RJP40" s="714">
        <f>'2-ORÇAMENTO'!RJR36</f>
        <v>0</v>
      </c>
      <c r="RJQ40" s="713">
        <f>'2-ORÇAMENTO'!RJQ36</f>
        <v>0</v>
      </c>
      <c r="RJR40" s="714">
        <f>'2-ORÇAMENTO'!RJT36</f>
        <v>0</v>
      </c>
      <c r="RJS40" s="713">
        <f>'2-ORÇAMENTO'!RJS36</f>
        <v>0</v>
      </c>
      <c r="RJT40" s="714">
        <f>'2-ORÇAMENTO'!RJV36</f>
        <v>0</v>
      </c>
      <c r="RJU40" s="713">
        <f>'2-ORÇAMENTO'!RJU36</f>
        <v>0</v>
      </c>
      <c r="RJV40" s="714">
        <f>'2-ORÇAMENTO'!RJX36</f>
        <v>0</v>
      </c>
      <c r="RJW40" s="713">
        <f>'2-ORÇAMENTO'!RJW36</f>
        <v>0</v>
      </c>
      <c r="RJX40" s="714">
        <f>'2-ORÇAMENTO'!RJZ36</f>
        <v>0</v>
      </c>
      <c r="RJY40" s="713">
        <f>'2-ORÇAMENTO'!RJY36</f>
        <v>0</v>
      </c>
      <c r="RJZ40" s="714">
        <f>'2-ORÇAMENTO'!RKB36</f>
        <v>0</v>
      </c>
      <c r="RKA40" s="713">
        <f>'2-ORÇAMENTO'!RKA36</f>
        <v>0</v>
      </c>
      <c r="RKB40" s="714">
        <f>'2-ORÇAMENTO'!RKD36</f>
        <v>0</v>
      </c>
      <c r="RKC40" s="713">
        <f>'2-ORÇAMENTO'!RKC36</f>
        <v>0</v>
      </c>
      <c r="RKD40" s="714">
        <f>'2-ORÇAMENTO'!RKF36</f>
        <v>0</v>
      </c>
      <c r="RKE40" s="713">
        <f>'2-ORÇAMENTO'!RKE36</f>
        <v>0</v>
      </c>
      <c r="RKF40" s="714">
        <f>'2-ORÇAMENTO'!RKH36</f>
        <v>0</v>
      </c>
      <c r="RKG40" s="713">
        <f>'2-ORÇAMENTO'!RKG36</f>
        <v>0</v>
      </c>
      <c r="RKH40" s="714">
        <f>'2-ORÇAMENTO'!RKJ36</f>
        <v>0</v>
      </c>
      <c r="RKI40" s="713">
        <f>'2-ORÇAMENTO'!RKI36</f>
        <v>0</v>
      </c>
      <c r="RKJ40" s="714">
        <f>'2-ORÇAMENTO'!RKL36</f>
        <v>0</v>
      </c>
      <c r="RKK40" s="713">
        <f>'2-ORÇAMENTO'!RKK36</f>
        <v>0</v>
      </c>
      <c r="RKL40" s="714">
        <f>'2-ORÇAMENTO'!RKN36</f>
        <v>0</v>
      </c>
      <c r="RKM40" s="713">
        <f>'2-ORÇAMENTO'!RKM36</f>
        <v>0</v>
      </c>
      <c r="RKN40" s="714">
        <f>'2-ORÇAMENTO'!RKP36</f>
        <v>0</v>
      </c>
      <c r="RKO40" s="713">
        <f>'2-ORÇAMENTO'!RKO36</f>
        <v>0</v>
      </c>
      <c r="RKP40" s="714">
        <f>'2-ORÇAMENTO'!RKR36</f>
        <v>0</v>
      </c>
      <c r="RKQ40" s="713">
        <f>'2-ORÇAMENTO'!RKQ36</f>
        <v>0</v>
      </c>
      <c r="RKR40" s="714">
        <f>'2-ORÇAMENTO'!RKT36</f>
        <v>0</v>
      </c>
      <c r="RKS40" s="713">
        <f>'2-ORÇAMENTO'!RKS36</f>
        <v>0</v>
      </c>
      <c r="RKT40" s="714">
        <f>'2-ORÇAMENTO'!RKV36</f>
        <v>0</v>
      </c>
      <c r="RKU40" s="713">
        <f>'2-ORÇAMENTO'!RKU36</f>
        <v>0</v>
      </c>
      <c r="RKV40" s="714">
        <f>'2-ORÇAMENTO'!RKX36</f>
        <v>0</v>
      </c>
      <c r="RKW40" s="713">
        <f>'2-ORÇAMENTO'!RKW36</f>
        <v>0</v>
      </c>
      <c r="RKX40" s="714">
        <f>'2-ORÇAMENTO'!RKZ36</f>
        <v>0</v>
      </c>
      <c r="RKY40" s="713">
        <f>'2-ORÇAMENTO'!RKY36</f>
        <v>0</v>
      </c>
      <c r="RKZ40" s="714">
        <f>'2-ORÇAMENTO'!RLB36</f>
        <v>0</v>
      </c>
      <c r="RLA40" s="713">
        <f>'2-ORÇAMENTO'!RLA36</f>
        <v>0</v>
      </c>
      <c r="RLB40" s="714">
        <f>'2-ORÇAMENTO'!RLD36</f>
        <v>0</v>
      </c>
      <c r="RLC40" s="713">
        <f>'2-ORÇAMENTO'!RLC36</f>
        <v>0</v>
      </c>
      <c r="RLD40" s="714">
        <f>'2-ORÇAMENTO'!RLF36</f>
        <v>0</v>
      </c>
      <c r="RLE40" s="713">
        <f>'2-ORÇAMENTO'!RLE36</f>
        <v>0</v>
      </c>
      <c r="RLF40" s="714">
        <f>'2-ORÇAMENTO'!RLH36</f>
        <v>0</v>
      </c>
      <c r="RLG40" s="713">
        <f>'2-ORÇAMENTO'!RLG36</f>
        <v>0</v>
      </c>
      <c r="RLH40" s="714">
        <f>'2-ORÇAMENTO'!RLJ36</f>
        <v>0</v>
      </c>
      <c r="RLI40" s="713">
        <f>'2-ORÇAMENTO'!RLI36</f>
        <v>0</v>
      </c>
      <c r="RLJ40" s="714">
        <f>'2-ORÇAMENTO'!RLL36</f>
        <v>0</v>
      </c>
      <c r="RLK40" s="713">
        <f>'2-ORÇAMENTO'!RLK36</f>
        <v>0</v>
      </c>
      <c r="RLL40" s="714">
        <f>'2-ORÇAMENTO'!RLN36</f>
        <v>0</v>
      </c>
      <c r="RLM40" s="713">
        <f>'2-ORÇAMENTO'!RLM36</f>
        <v>0</v>
      </c>
      <c r="RLN40" s="714">
        <f>'2-ORÇAMENTO'!RLP36</f>
        <v>0</v>
      </c>
      <c r="RLO40" s="713">
        <f>'2-ORÇAMENTO'!RLO36</f>
        <v>0</v>
      </c>
      <c r="RLP40" s="714">
        <f>'2-ORÇAMENTO'!RLR36</f>
        <v>0</v>
      </c>
      <c r="RLQ40" s="713">
        <f>'2-ORÇAMENTO'!RLQ36</f>
        <v>0</v>
      </c>
      <c r="RLR40" s="714">
        <f>'2-ORÇAMENTO'!RLT36</f>
        <v>0</v>
      </c>
      <c r="RLS40" s="713">
        <f>'2-ORÇAMENTO'!RLS36</f>
        <v>0</v>
      </c>
      <c r="RLT40" s="714">
        <f>'2-ORÇAMENTO'!RLV36</f>
        <v>0</v>
      </c>
      <c r="RLU40" s="713">
        <f>'2-ORÇAMENTO'!RLU36</f>
        <v>0</v>
      </c>
      <c r="RLV40" s="714">
        <f>'2-ORÇAMENTO'!RLX36</f>
        <v>0</v>
      </c>
      <c r="RLW40" s="713">
        <f>'2-ORÇAMENTO'!RLW36</f>
        <v>0</v>
      </c>
      <c r="RLX40" s="714">
        <f>'2-ORÇAMENTO'!RLZ36</f>
        <v>0</v>
      </c>
      <c r="RLY40" s="713">
        <f>'2-ORÇAMENTO'!RLY36</f>
        <v>0</v>
      </c>
      <c r="RLZ40" s="714">
        <f>'2-ORÇAMENTO'!RMB36</f>
        <v>0</v>
      </c>
      <c r="RMA40" s="713">
        <f>'2-ORÇAMENTO'!RMA36</f>
        <v>0</v>
      </c>
      <c r="RMB40" s="714">
        <f>'2-ORÇAMENTO'!RMD36</f>
        <v>0</v>
      </c>
      <c r="RMC40" s="713">
        <f>'2-ORÇAMENTO'!RMC36</f>
        <v>0</v>
      </c>
      <c r="RMD40" s="714">
        <f>'2-ORÇAMENTO'!RMF36</f>
        <v>0</v>
      </c>
      <c r="RME40" s="713">
        <f>'2-ORÇAMENTO'!RME36</f>
        <v>0</v>
      </c>
      <c r="RMF40" s="714">
        <f>'2-ORÇAMENTO'!RMH36</f>
        <v>0</v>
      </c>
      <c r="RMG40" s="713">
        <f>'2-ORÇAMENTO'!RMG36</f>
        <v>0</v>
      </c>
      <c r="RMH40" s="714">
        <f>'2-ORÇAMENTO'!RMJ36</f>
        <v>0</v>
      </c>
      <c r="RMI40" s="713">
        <f>'2-ORÇAMENTO'!RMI36</f>
        <v>0</v>
      </c>
      <c r="RMJ40" s="714">
        <f>'2-ORÇAMENTO'!RML36</f>
        <v>0</v>
      </c>
      <c r="RMK40" s="713">
        <f>'2-ORÇAMENTO'!RMK36</f>
        <v>0</v>
      </c>
      <c r="RML40" s="714">
        <f>'2-ORÇAMENTO'!RMN36</f>
        <v>0</v>
      </c>
      <c r="RMM40" s="713">
        <f>'2-ORÇAMENTO'!RMM36</f>
        <v>0</v>
      </c>
      <c r="RMN40" s="714">
        <f>'2-ORÇAMENTO'!RMP36</f>
        <v>0</v>
      </c>
      <c r="RMO40" s="713">
        <f>'2-ORÇAMENTO'!RMO36</f>
        <v>0</v>
      </c>
      <c r="RMP40" s="714">
        <f>'2-ORÇAMENTO'!RMR36</f>
        <v>0</v>
      </c>
      <c r="RMQ40" s="713">
        <f>'2-ORÇAMENTO'!RMQ36</f>
        <v>0</v>
      </c>
      <c r="RMR40" s="714">
        <f>'2-ORÇAMENTO'!RMT36</f>
        <v>0</v>
      </c>
      <c r="RMS40" s="713">
        <f>'2-ORÇAMENTO'!RMS36</f>
        <v>0</v>
      </c>
      <c r="RMT40" s="714">
        <f>'2-ORÇAMENTO'!RMV36</f>
        <v>0</v>
      </c>
      <c r="RMU40" s="713">
        <f>'2-ORÇAMENTO'!RMU36</f>
        <v>0</v>
      </c>
      <c r="RMV40" s="714">
        <f>'2-ORÇAMENTO'!RMX36</f>
        <v>0</v>
      </c>
      <c r="RMW40" s="713">
        <f>'2-ORÇAMENTO'!RMW36</f>
        <v>0</v>
      </c>
      <c r="RMX40" s="714">
        <f>'2-ORÇAMENTO'!RMZ36</f>
        <v>0</v>
      </c>
      <c r="RMY40" s="713">
        <f>'2-ORÇAMENTO'!RMY36</f>
        <v>0</v>
      </c>
      <c r="RMZ40" s="714">
        <f>'2-ORÇAMENTO'!RNB36</f>
        <v>0</v>
      </c>
      <c r="RNA40" s="713">
        <f>'2-ORÇAMENTO'!RNA36</f>
        <v>0</v>
      </c>
      <c r="RNB40" s="714">
        <f>'2-ORÇAMENTO'!RND36</f>
        <v>0</v>
      </c>
      <c r="RNC40" s="713">
        <f>'2-ORÇAMENTO'!RNC36</f>
        <v>0</v>
      </c>
      <c r="RND40" s="714">
        <f>'2-ORÇAMENTO'!RNF36</f>
        <v>0</v>
      </c>
      <c r="RNE40" s="713">
        <f>'2-ORÇAMENTO'!RNE36</f>
        <v>0</v>
      </c>
      <c r="RNF40" s="714">
        <f>'2-ORÇAMENTO'!RNH36</f>
        <v>0</v>
      </c>
      <c r="RNG40" s="713">
        <f>'2-ORÇAMENTO'!RNG36</f>
        <v>0</v>
      </c>
      <c r="RNH40" s="714">
        <f>'2-ORÇAMENTO'!RNJ36</f>
        <v>0</v>
      </c>
      <c r="RNI40" s="713">
        <f>'2-ORÇAMENTO'!RNI36</f>
        <v>0</v>
      </c>
      <c r="RNJ40" s="714">
        <f>'2-ORÇAMENTO'!RNL36</f>
        <v>0</v>
      </c>
      <c r="RNK40" s="713">
        <f>'2-ORÇAMENTO'!RNK36</f>
        <v>0</v>
      </c>
      <c r="RNL40" s="714">
        <f>'2-ORÇAMENTO'!RNN36</f>
        <v>0</v>
      </c>
      <c r="RNM40" s="713">
        <f>'2-ORÇAMENTO'!RNM36</f>
        <v>0</v>
      </c>
      <c r="RNN40" s="714">
        <f>'2-ORÇAMENTO'!RNP36</f>
        <v>0</v>
      </c>
      <c r="RNO40" s="713">
        <f>'2-ORÇAMENTO'!RNO36</f>
        <v>0</v>
      </c>
      <c r="RNP40" s="714">
        <f>'2-ORÇAMENTO'!RNR36</f>
        <v>0</v>
      </c>
      <c r="RNQ40" s="713">
        <f>'2-ORÇAMENTO'!RNQ36</f>
        <v>0</v>
      </c>
      <c r="RNR40" s="714">
        <f>'2-ORÇAMENTO'!RNT36</f>
        <v>0</v>
      </c>
      <c r="RNS40" s="713">
        <f>'2-ORÇAMENTO'!RNS36</f>
        <v>0</v>
      </c>
      <c r="RNT40" s="714">
        <f>'2-ORÇAMENTO'!RNV36</f>
        <v>0</v>
      </c>
      <c r="RNU40" s="713">
        <f>'2-ORÇAMENTO'!RNU36</f>
        <v>0</v>
      </c>
      <c r="RNV40" s="714">
        <f>'2-ORÇAMENTO'!RNX36</f>
        <v>0</v>
      </c>
      <c r="RNW40" s="713">
        <f>'2-ORÇAMENTO'!RNW36</f>
        <v>0</v>
      </c>
      <c r="RNX40" s="714">
        <f>'2-ORÇAMENTO'!RNZ36</f>
        <v>0</v>
      </c>
      <c r="RNY40" s="713">
        <f>'2-ORÇAMENTO'!RNY36</f>
        <v>0</v>
      </c>
      <c r="RNZ40" s="714">
        <f>'2-ORÇAMENTO'!ROB36</f>
        <v>0</v>
      </c>
      <c r="ROA40" s="713">
        <f>'2-ORÇAMENTO'!ROA36</f>
        <v>0</v>
      </c>
      <c r="ROB40" s="714">
        <f>'2-ORÇAMENTO'!ROD36</f>
        <v>0</v>
      </c>
      <c r="ROC40" s="713">
        <f>'2-ORÇAMENTO'!ROC36</f>
        <v>0</v>
      </c>
      <c r="ROD40" s="714">
        <f>'2-ORÇAMENTO'!ROF36</f>
        <v>0</v>
      </c>
      <c r="ROE40" s="713">
        <f>'2-ORÇAMENTO'!ROE36</f>
        <v>0</v>
      </c>
      <c r="ROF40" s="714">
        <f>'2-ORÇAMENTO'!ROH36</f>
        <v>0</v>
      </c>
      <c r="ROG40" s="713">
        <f>'2-ORÇAMENTO'!ROG36</f>
        <v>0</v>
      </c>
      <c r="ROH40" s="714">
        <f>'2-ORÇAMENTO'!ROJ36</f>
        <v>0</v>
      </c>
      <c r="ROI40" s="713">
        <f>'2-ORÇAMENTO'!ROI36</f>
        <v>0</v>
      </c>
      <c r="ROJ40" s="714">
        <f>'2-ORÇAMENTO'!ROL36</f>
        <v>0</v>
      </c>
      <c r="ROK40" s="713">
        <f>'2-ORÇAMENTO'!ROK36</f>
        <v>0</v>
      </c>
      <c r="ROL40" s="714">
        <f>'2-ORÇAMENTO'!RON36</f>
        <v>0</v>
      </c>
      <c r="ROM40" s="713">
        <f>'2-ORÇAMENTO'!ROM36</f>
        <v>0</v>
      </c>
      <c r="RON40" s="714">
        <f>'2-ORÇAMENTO'!ROP36</f>
        <v>0</v>
      </c>
      <c r="ROO40" s="713">
        <f>'2-ORÇAMENTO'!ROO36</f>
        <v>0</v>
      </c>
      <c r="ROP40" s="714">
        <f>'2-ORÇAMENTO'!ROR36</f>
        <v>0</v>
      </c>
      <c r="ROQ40" s="713">
        <f>'2-ORÇAMENTO'!ROQ36</f>
        <v>0</v>
      </c>
      <c r="ROR40" s="714">
        <f>'2-ORÇAMENTO'!ROT36</f>
        <v>0</v>
      </c>
      <c r="ROS40" s="713">
        <f>'2-ORÇAMENTO'!ROS36</f>
        <v>0</v>
      </c>
      <c r="ROT40" s="714">
        <f>'2-ORÇAMENTO'!ROV36</f>
        <v>0</v>
      </c>
      <c r="ROU40" s="713">
        <f>'2-ORÇAMENTO'!ROU36</f>
        <v>0</v>
      </c>
      <c r="ROV40" s="714">
        <f>'2-ORÇAMENTO'!ROX36</f>
        <v>0</v>
      </c>
      <c r="ROW40" s="713">
        <f>'2-ORÇAMENTO'!ROW36</f>
        <v>0</v>
      </c>
      <c r="ROX40" s="714">
        <f>'2-ORÇAMENTO'!ROZ36</f>
        <v>0</v>
      </c>
      <c r="ROY40" s="713">
        <f>'2-ORÇAMENTO'!ROY36</f>
        <v>0</v>
      </c>
      <c r="ROZ40" s="714">
        <f>'2-ORÇAMENTO'!RPB36</f>
        <v>0</v>
      </c>
      <c r="RPA40" s="713">
        <f>'2-ORÇAMENTO'!RPA36</f>
        <v>0</v>
      </c>
      <c r="RPB40" s="714">
        <f>'2-ORÇAMENTO'!RPD36</f>
        <v>0</v>
      </c>
      <c r="RPC40" s="713">
        <f>'2-ORÇAMENTO'!RPC36</f>
        <v>0</v>
      </c>
      <c r="RPD40" s="714">
        <f>'2-ORÇAMENTO'!RPF36</f>
        <v>0</v>
      </c>
      <c r="RPE40" s="713">
        <f>'2-ORÇAMENTO'!RPE36</f>
        <v>0</v>
      </c>
      <c r="RPF40" s="714">
        <f>'2-ORÇAMENTO'!RPH36</f>
        <v>0</v>
      </c>
      <c r="RPG40" s="713">
        <f>'2-ORÇAMENTO'!RPG36</f>
        <v>0</v>
      </c>
      <c r="RPH40" s="714">
        <f>'2-ORÇAMENTO'!RPJ36</f>
        <v>0</v>
      </c>
      <c r="RPI40" s="713">
        <f>'2-ORÇAMENTO'!RPI36</f>
        <v>0</v>
      </c>
      <c r="RPJ40" s="714">
        <f>'2-ORÇAMENTO'!RPL36</f>
        <v>0</v>
      </c>
      <c r="RPK40" s="713">
        <f>'2-ORÇAMENTO'!RPK36</f>
        <v>0</v>
      </c>
      <c r="RPL40" s="714">
        <f>'2-ORÇAMENTO'!RPN36</f>
        <v>0</v>
      </c>
      <c r="RPM40" s="713">
        <f>'2-ORÇAMENTO'!RPM36</f>
        <v>0</v>
      </c>
      <c r="RPN40" s="714">
        <f>'2-ORÇAMENTO'!RPP36</f>
        <v>0</v>
      </c>
      <c r="RPO40" s="713">
        <f>'2-ORÇAMENTO'!RPO36</f>
        <v>0</v>
      </c>
      <c r="RPP40" s="714">
        <f>'2-ORÇAMENTO'!RPR36</f>
        <v>0</v>
      </c>
      <c r="RPQ40" s="713">
        <f>'2-ORÇAMENTO'!RPQ36</f>
        <v>0</v>
      </c>
      <c r="RPR40" s="714">
        <f>'2-ORÇAMENTO'!RPT36</f>
        <v>0</v>
      </c>
      <c r="RPS40" s="713">
        <f>'2-ORÇAMENTO'!RPS36</f>
        <v>0</v>
      </c>
      <c r="RPT40" s="714">
        <f>'2-ORÇAMENTO'!RPV36</f>
        <v>0</v>
      </c>
      <c r="RPU40" s="713">
        <f>'2-ORÇAMENTO'!RPU36</f>
        <v>0</v>
      </c>
      <c r="RPV40" s="714">
        <f>'2-ORÇAMENTO'!RPX36</f>
        <v>0</v>
      </c>
      <c r="RPW40" s="713">
        <f>'2-ORÇAMENTO'!RPW36</f>
        <v>0</v>
      </c>
      <c r="RPX40" s="714">
        <f>'2-ORÇAMENTO'!RPZ36</f>
        <v>0</v>
      </c>
      <c r="RPY40" s="713">
        <f>'2-ORÇAMENTO'!RPY36</f>
        <v>0</v>
      </c>
      <c r="RPZ40" s="714">
        <f>'2-ORÇAMENTO'!RQB36</f>
        <v>0</v>
      </c>
      <c r="RQA40" s="713">
        <f>'2-ORÇAMENTO'!RQA36</f>
        <v>0</v>
      </c>
      <c r="RQB40" s="714">
        <f>'2-ORÇAMENTO'!RQD36</f>
        <v>0</v>
      </c>
      <c r="RQC40" s="713">
        <f>'2-ORÇAMENTO'!RQC36</f>
        <v>0</v>
      </c>
      <c r="RQD40" s="714">
        <f>'2-ORÇAMENTO'!RQF36</f>
        <v>0</v>
      </c>
      <c r="RQE40" s="713">
        <f>'2-ORÇAMENTO'!RQE36</f>
        <v>0</v>
      </c>
      <c r="RQF40" s="714">
        <f>'2-ORÇAMENTO'!RQH36</f>
        <v>0</v>
      </c>
      <c r="RQG40" s="713">
        <f>'2-ORÇAMENTO'!RQG36</f>
        <v>0</v>
      </c>
      <c r="RQH40" s="714">
        <f>'2-ORÇAMENTO'!RQJ36</f>
        <v>0</v>
      </c>
      <c r="RQI40" s="713">
        <f>'2-ORÇAMENTO'!RQI36</f>
        <v>0</v>
      </c>
      <c r="RQJ40" s="714">
        <f>'2-ORÇAMENTO'!RQL36</f>
        <v>0</v>
      </c>
      <c r="RQK40" s="713">
        <f>'2-ORÇAMENTO'!RQK36</f>
        <v>0</v>
      </c>
      <c r="RQL40" s="714">
        <f>'2-ORÇAMENTO'!RQN36</f>
        <v>0</v>
      </c>
      <c r="RQM40" s="713">
        <f>'2-ORÇAMENTO'!RQM36</f>
        <v>0</v>
      </c>
      <c r="RQN40" s="714">
        <f>'2-ORÇAMENTO'!RQP36</f>
        <v>0</v>
      </c>
      <c r="RQO40" s="713">
        <f>'2-ORÇAMENTO'!RQO36</f>
        <v>0</v>
      </c>
      <c r="RQP40" s="714">
        <f>'2-ORÇAMENTO'!RQR36</f>
        <v>0</v>
      </c>
      <c r="RQQ40" s="713">
        <f>'2-ORÇAMENTO'!RQQ36</f>
        <v>0</v>
      </c>
      <c r="RQR40" s="714">
        <f>'2-ORÇAMENTO'!RQT36</f>
        <v>0</v>
      </c>
      <c r="RQS40" s="713">
        <f>'2-ORÇAMENTO'!RQS36</f>
        <v>0</v>
      </c>
      <c r="RQT40" s="714">
        <f>'2-ORÇAMENTO'!RQV36</f>
        <v>0</v>
      </c>
      <c r="RQU40" s="713">
        <f>'2-ORÇAMENTO'!RQU36</f>
        <v>0</v>
      </c>
      <c r="RQV40" s="714">
        <f>'2-ORÇAMENTO'!RQX36</f>
        <v>0</v>
      </c>
      <c r="RQW40" s="713">
        <f>'2-ORÇAMENTO'!RQW36</f>
        <v>0</v>
      </c>
      <c r="RQX40" s="714">
        <f>'2-ORÇAMENTO'!RQZ36</f>
        <v>0</v>
      </c>
      <c r="RQY40" s="713">
        <f>'2-ORÇAMENTO'!RQY36</f>
        <v>0</v>
      </c>
      <c r="RQZ40" s="714">
        <f>'2-ORÇAMENTO'!RRB36</f>
        <v>0</v>
      </c>
      <c r="RRA40" s="713">
        <f>'2-ORÇAMENTO'!RRA36</f>
        <v>0</v>
      </c>
      <c r="RRB40" s="714">
        <f>'2-ORÇAMENTO'!RRD36</f>
        <v>0</v>
      </c>
      <c r="RRC40" s="713">
        <f>'2-ORÇAMENTO'!RRC36</f>
        <v>0</v>
      </c>
      <c r="RRD40" s="714">
        <f>'2-ORÇAMENTO'!RRF36</f>
        <v>0</v>
      </c>
      <c r="RRE40" s="713">
        <f>'2-ORÇAMENTO'!RRE36</f>
        <v>0</v>
      </c>
      <c r="RRF40" s="714">
        <f>'2-ORÇAMENTO'!RRH36</f>
        <v>0</v>
      </c>
      <c r="RRG40" s="713">
        <f>'2-ORÇAMENTO'!RRG36</f>
        <v>0</v>
      </c>
      <c r="RRH40" s="714">
        <f>'2-ORÇAMENTO'!RRJ36</f>
        <v>0</v>
      </c>
      <c r="RRI40" s="713">
        <f>'2-ORÇAMENTO'!RRI36</f>
        <v>0</v>
      </c>
      <c r="RRJ40" s="714">
        <f>'2-ORÇAMENTO'!RRL36</f>
        <v>0</v>
      </c>
      <c r="RRK40" s="713">
        <f>'2-ORÇAMENTO'!RRK36</f>
        <v>0</v>
      </c>
      <c r="RRL40" s="714">
        <f>'2-ORÇAMENTO'!RRN36</f>
        <v>0</v>
      </c>
      <c r="RRM40" s="713">
        <f>'2-ORÇAMENTO'!RRM36</f>
        <v>0</v>
      </c>
      <c r="RRN40" s="714">
        <f>'2-ORÇAMENTO'!RRP36</f>
        <v>0</v>
      </c>
      <c r="RRO40" s="713">
        <f>'2-ORÇAMENTO'!RRO36</f>
        <v>0</v>
      </c>
      <c r="RRP40" s="714">
        <f>'2-ORÇAMENTO'!RRR36</f>
        <v>0</v>
      </c>
      <c r="RRQ40" s="713">
        <f>'2-ORÇAMENTO'!RRQ36</f>
        <v>0</v>
      </c>
      <c r="RRR40" s="714">
        <f>'2-ORÇAMENTO'!RRT36</f>
        <v>0</v>
      </c>
      <c r="RRS40" s="713">
        <f>'2-ORÇAMENTO'!RRS36</f>
        <v>0</v>
      </c>
      <c r="RRT40" s="714">
        <f>'2-ORÇAMENTO'!RRV36</f>
        <v>0</v>
      </c>
      <c r="RRU40" s="713">
        <f>'2-ORÇAMENTO'!RRU36</f>
        <v>0</v>
      </c>
      <c r="RRV40" s="714">
        <f>'2-ORÇAMENTO'!RRX36</f>
        <v>0</v>
      </c>
      <c r="RRW40" s="713">
        <f>'2-ORÇAMENTO'!RRW36</f>
        <v>0</v>
      </c>
      <c r="RRX40" s="714">
        <f>'2-ORÇAMENTO'!RRZ36</f>
        <v>0</v>
      </c>
      <c r="RRY40" s="713">
        <f>'2-ORÇAMENTO'!RRY36</f>
        <v>0</v>
      </c>
      <c r="RRZ40" s="714">
        <f>'2-ORÇAMENTO'!RSB36</f>
        <v>0</v>
      </c>
      <c r="RSA40" s="713">
        <f>'2-ORÇAMENTO'!RSA36</f>
        <v>0</v>
      </c>
      <c r="RSB40" s="714">
        <f>'2-ORÇAMENTO'!RSD36</f>
        <v>0</v>
      </c>
      <c r="RSC40" s="713">
        <f>'2-ORÇAMENTO'!RSC36</f>
        <v>0</v>
      </c>
      <c r="RSD40" s="714">
        <f>'2-ORÇAMENTO'!RSF36</f>
        <v>0</v>
      </c>
      <c r="RSE40" s="713">
        <f>'2-ORÇAMENTO'!RSE36</f>
        <v>0</v>
      </c>
      <c r="RSF40" s="714">
        <f>'2-ORÇAMENTO'!RSH36</f>
        <v>0</v>
      </c>
      <c r="RSG40" s="713">
        <f>'2-ORÇAMENTO'!RSG36</f>
        <v>0</v>
      </c>
      <c r="RSH40" s="714">
        <f>'2-ORÇAMENTO'!RSJ36</f>
        <v>0</v>
      </c>
      <c r="RSI40" s="713">
        <f>'2-ORÇAMENTO'!RSI36</f>
        <v>0</v>
      </c>
      <c r="RSJ40" s="714">
        <f>'2-ORÇAMENTO'!RSL36</f>
        <v>0</v>
      </c>
      <c r="RSK40" s="713">
        <f>'2-ORÇAMENTO'!RSK36</f>
        <v>0</v>
      </c>
      <c r="RSL40" s="714">
        <f>'2-ORÇAMENTO'!RSN36</f>
        <v>0</v>
      </c>
      <c r="RSM40" s="713">
        <f>'2-ORÇAMENTO'!RSM36</f>
        <v>0</v>
      </c>
      <c r="RSN40" s="714">
        <f>'2-ORÇAMENTO'!RSP36</f>
        <v>0</v>
      </c>
      <c r="RSO40" s="713">
        <f>'2-ORÇAMENTO'!RSO36</f>
        <v>0</v>
      </c>
      <c r="RSP40" s="714">
        <f>'2-ORÇAMENTO'!RSR36</f>
        <v>0</v>
      </c>
      <c r="RSQ40" s="713">
        <f>'2-ORÇAMENTO'!RSQ36</f>
        <v>0</v>
      </c>
      <c r="RSR40" s="714">
        <f>'2-ORÇAMENTO'!RST36</f>
        <v>0</v>
      </c>
      <c r="RSS40" s="713">
        <f>'2-ORÇAMENTO'!RSS36</f>
        <v>0</v>
      </c>
      <c r="RST40" s="714">
        <f>'2-ORÇAMENTO'!RSV36</f>
        <v>0</v>
      </c>
      <c r="RSU40" s="713">
        <f>'2-ORÇAMENTO'!RSU36</f>
        <v>0</v>
      </c>
      <c r="RSV40" s="714">
        <f>'2-ORÇAMENTO'!RSX36</f>
        <v>0</v>
      </c>
      <c r="RSW40" s="713">
        <f>'2-ORÇAMENTO'!RSW36</f>
        <v>0</v>
      </c>
      <c r="RSX40" s="714">
        <f>'2-ORÇAMENTO'!RSZ36</f>
        <v>0</v>
      </c>
      <c r="RSY40" s="713">
        <f>'2-ORÇAMENTO'!RSY36</f>
        <v>0</v>
      </c>
      <c r="RSZ40" s="714">
        <f>'2-ORÇAMENTO'!RTB36</f>
        <v>0</v>
      </c>
      <c r="RTA40" s="713">
        <f>'2-ORÇAMENTO'!RTA36</f>
        <v>0</v>
      </c>
      <c r="RTB40" s="714">
        <f>'2-ORÇAMENTO'!RTD36</f>
        <v>0</v>
      </c>
      <c r="RTC40" s="713">
        <f>'2-ORÇAMENTO'!RTC36</f>
        <v>0</v>
      </c>
      <c r="RTD40" s="714">
        <f>'2-ORÇAMENTO'!RTF36</f>
        <v>0</v>
      </c>
      <c r="RTE40" s="713">
        <f>'2-ORÇAMENTO'!RTE36</f>
        <v>0</v>
      </c>
      <c r="RTF40" s="714">
        <f>'2-ORÇAMENTO'!RTH36</f>
        <v>0</v>
      </c>
      <c r="RTG40" s="713">
        <f>'2-ORÇAMENTO'!RTG36</f>
        <v>0</v>
      </c>
      <c r="RTH40" s="714">
        <f>'2-ORÇAMENTO'!RTJ36</f>
        <v>0</v>
      </c>
      <c r="RTI40" s="713">
        <f>'2-ORÇAMENTO'!RTI36</f>
        <v>0</v>
      </c>
      <c r="RTJ40" s="714">
        <f>'2-ORÇAMENTO'!RTL36</f>
        <v>0</v>
      </c>
      <c r="RTK40" s="713">
        <f>'2-ORÇAMENTO'!RTK36</f>
        <v>0</v>
      </c>
      <c r="RTL40" s="714">
        <f>'2-ORÇAMENTO'!RTN36</f>
        <v>0</v>
      </c>
      <c r="RTM40" s="713">
        <f>'2-ORÇAMENTO'!RTM36</f>
        <v>0</v>
      </c>
      <c r="RTN40" s="714">
        <f>'2-ORÇAMENTO'!RTP36</f>
        <v>0</v>
      </c>
      <c r="RTO40" s="713">
        <f>'2-ORÇAMENTO'!RTO36</f>
        <v>0</v>
      </c>
      <c r="RTP40" s="714">
        <f>'2-ORÇAMENTO'!RTR36</f>
        <v>0</v>
      </c>
      <c r="RTQ40" s="713">
        <f>'2-ORÇAMENTO'!RTQ36</f>
        <v>0</v>
      </c>
      <c r="RTR40" s="714">
        <f>'2-ORÇAMENTO'!RTT36</f>
        <v>0</v>
      </c>
      <c r="RTS40" s="713">
        <f>'2-ORÇAMENTO'!RTS36</f>
        <v>0</v>
      </c>
      <c r="RTT40" s="714">
        <f>'2-ORÇAMENTO'!RTV36</f>
        <v>0</v>
      </c>
      <c r="RTU40" s="713">
        <f>'2-ORÇAMENTO'!RTU36</f>
        <v>0</v>
      </c>
      <c r="RTV40" s="714">
        <f>'2-ORÇAMENTO'!RTX36</f>
        <v>0</v>
      </c>
      <c r="RTW40" s="713">
        <f>'2-ORÇAMENTO'!RTW36</f>
        <v>0</v>
      </c>
      <c r="RTX40" s="714">
        <f>'2-ORÇAMENTO'!RTZ36</f>
        <v>0</v>
      </c>
      <c r="RTY40" s="713">
        <f>'2-ORÇAMENTO'!RTY36</f>
        <v>0</v>
      </c>
      <c r="RTZ40" s="714">
        <f>'2-ORÇAMENTO'!RUB36</f>
        <v>0</v>
      </c>
      <c r="RUA40" s="713">
        <f>'2-ORÇAMENTO'!RUA36</f>
        <v>0</v>
      </c>
      <c r="RUB40" s="714">
        <f>'2-ORÇAMENTO'!RUD36</f>
        <v>0</v>
      </c>
      <c r="RUC40" s="713">
        <f>'2-ORÇAMENTO'!RUC36</f>
        <v>0</v>
      </c>
      <c r="RUD40" s="714">
        <f>'2-ORÇAMENTO'!RUF36</f>
        <v>0</v>
      </c>
      <c r="RUE40" s="713">
        <f>'2-ORÇAMENTO'!RUE36</f>
        <v>0</v>
      </c>
      <c r="RUF40" s="714">
        <f>'2-ORÇAMENTO'!RUH36</f>
        <v>0</v>
      </c>
      <c r="RUG40" s="713">
        <f>'2-ORÇAMENTO'!RUG36</f>
        <v>0</v>
      </c>
      <c r="RUH40" s="714">
        <f>'2-ORÇAMENTO'!RUJ36</f>
        <v>0</v>
      </c>
      <c r="RUI40" s="713">
        <f>'2-ORÇAMENTO'!RUI36</f>
        <v>0</v>
      </c>
      <c r="RUJ40" s="714">
        <f>'2-ORÇAMENTO'!RUL36</f>
        <v>0</v>
      </c>
      <c r="RUK40" s="713">
        <f>'2-ORÇAMENTO'!RUK36</f>
        <v>0</v>
      </c>
      <c r="RUL40" s="714">
        <f>'2-ORÇAMENTO'!RUN36</f>
        <v>0</v>
      </c>
      <c r="RUM40" s="713">
        <f>'2-ORÇAMENTO'!RUM36</f>
        <v>0</v>
      </c>
      <c r="RUN40" s="714">
        <f>'2-ORÇAMENTO'!RUP36</f>
        <v>0</v>
      </c>
      <c r="RUO40" s="713">
        <f>'2-ORÇAMENTO'!RUO36</f>
        <v>0</v>
      </c>
      <c r="RUP40" s="714">
        <f>'2-ORÇAMENTO'!RUR36</f>
        <v>0</v>
      </c>
      <c r="RUQ40" s="713">
        <f>'2-ORÇAMENTO'!RUQ36</f>
        <v>0</v>
      </c>
      <c r="RUR40" s="714">
        <f>'2-ORÇAMENTO'!RUT36</f>
        <v>0</v>
      </c>
      <c r="RUS40" s="713">
        <f>'2-ORÇAMENTO'!RUS36</f>
        <v>0</v>
      </c>
      <c r="RUT40" s="714">
        <f>'2-ORÇAMENTO'!RUV36</f>
        <v>0</v>
      </c>
      <c r="RUU40" s="713">
        <f>'2-ORÇAMENTO'!RUU36</f>
        <v>0</v>
      </c>
      <c r="RUV40" s="714">
        <f>'2-ORÇAMENTO'!RUX36</f>
        <v>0</v>
      </c>
      <c r="RUW40" s="713">
        <f>'2-ORÇAMENTO'!RUW36</f>
        <v>0</v>
      </c>
      <c r="RUX40" s="714">
        <f>'2-ORÇAMENTO'!RUZ36</f>
        <v>0</v>
      </c>
      <c r="RUY40" s="713">
        <f>'2-ORÇAMENTO'!RUY36</f>
        <v>0</v>
      </c>
      <c r="RUZ40" s="714">
        <f>'2-ORÇAMENTO'!RVB36</f>
        <v>0</v>
      </c>
      <c r="RVA40" s="713">
        <f>'2-ORÇAMENTO'!RVA36</f>
        <v>0</v>
      </c>
      <c r="RVB40" s="714">
        <f>'2-ORÇAMENTO'!RVD36</f>
        <v>0</v>
      </c>
      <c r="RVC40" s="713">
        <f>'2-ORÇAMENTO'!RVC36</f>
        <v>0</v>
      </c>
      <c r="RVD40" s="714">
        <f>'2-ORÇAMENTO'!RVF36</f>
        <v>0</v>
      </c>
      <c r="RVE40" s="713">
        <f>'2-ORÇAMENTO'!RVE36</f>
        <v>0</v>
      </c>
      <c r="RVF40" s="714">
        <f>'2-ORÇAMENTO'!RVH36</f>
        <v>0</v>
      </c>
      <c r="RVG40" s="713">
        <f>'2-ORÇAMENTO'!RVG36</f>
        <v>0</v>
      </c>
      <c r="RVH40" s="714">
        <f>'2-ORÇAMENTO'!RVJ36</f>
        <v>0</v>
      </c>
      <c r="RVI40" s="713">
        <f>'2-ORÇAMENTO'!RVI36</f>
        <v>0</v>
      </c>
      <c r="RVJ40" s="714">
        <f>'2-ORÇAMENTO'!RVL36</f>
        <v>0</v>
      </c>
      <c r="RVK40" s="713">
        <f>'2-ORÇAMENTO'!RVK36</f>
        <v>0</v>
      </c>
      <c r="RVL40" s="714">
        <f>'2-ORÇAMENTO'!RVN36</f>
        <v>0</v>
      </c>
      <c r="RVM40" s="713">
        <f>'2-ORÇAMENTO'!RVM36</f>
        <v>0</v>
      </c>
      <c r="RVN40" s="714">
        <f>'2-ORÇAMENTO'!RVP36</f>
        <v>0</v>
      </c>
      <c r="RVO40" s="713">
        <f>'2-ORÇAMENTO'!RVO36</f>
        <v>0</v>
      </c>
      <c r="RVP40" s="714">
        <f>'2-ORÇAMENTO'!RVR36</f>
        <v>0</v>
      </c>
      <c r="RVQ40" s="713">
        <f>'2-ORÇAMENTO'!RVQ36</f>
        <v>0</v>
      </c>
      <c r="RVR40" s="714">
        <f>'2-ORÇAMENTO'!RVT36</f>
        <v>0</v>
      </c>
      <c r="RVS40" s="713">
        <f>'2-ORÇAMENTO'!RVS36</f>
        <v>0</v>
      </c>
      <c r="RVT40" s="714">
        <f>'2-ORÇAMENTO'!RVV36</f>
        <v>0</v>
      </c>
      <c r="RVU40" s="713">
        <f>'2-ORÇAMENTO'!RVU36</f>
        <v>0</v>
      </c>
      <c r="RVV40" s="714">
        <f>'2-ORÇAMENTO'!RVX36</f>
        <v>0</v>
      </c>
      <c r="RVW40" s="713">
        <f>'2-ORÇAMENTO'!RVW36</f>
        <v>0</v>
      </c>
      <c r="RVX40" s="714">
        <f>'2-ORÇAMENTO'!RVZ36</f>
        <v>0</v>
      </c>
      <c r="RVY40" s="713">
        <f>'2-ORÇAMENTO'!RVY36</f>
        <v>0</v>
      </c>
      <c r="RVZ40" s="714">
        <f>'2-ORÇAMENTO'!RWB36</f>
        <v>0</v>
      </c>
      <c r="RWA40" s="713">
        <f>'2-ORÇAMENTO'!RWA36</f>
        <v>0</v>
      </c>
      <c r="RWB40" s="714">
        <f>'2-ORÇAMENTO'!RWD36</f>
        <v>0</v>
      </c>
      <c r="RWC40" s="713">
        <f>'2-ORÇAMENTO'!RWC36</f>
        <v>0</v>
      </c>
      <c r="RWD40" s="714">
        <f>'2-ORÇAMENTO'!RWF36</f>
        <v>0</v>
      </c>
      <c r="RWE40" s="713">
        <f>'2-ORÇAMENTO'!RWE36</f>
        <v>0</v>
      </c>
      <c r="RWF40" s="714">
        <f>'2-ORÇAMENTO'!RWH36</f>
        <v>0</v>
      </c>
      <c r="RWG40" s="713">
        <f>'2-ORÇAMENTO'!RWG36</f>
        <v>0</v>
      </c>
      <c r="RWH40" s="714">
        <f>'2-ORÇAMENTO'!RWJ36</f>
        <v>0</v>
      </c>
      <c r="RWI40" s="713">
        <f>'2-ORÇAMENTO'!RWI36</f>
        <v>0</v>
      </c>
      <c r="RWJ40" s="714">
        <f>'2-ORÇAMENTO'!RWL36</f>
        <v>0</v>
      </c>
      <c r="RWK40" s="713">
        <f>'2-ORÇAMENTO'!RWK36</f>
        <v>0</v>
      </c>
      <c r="RWL40" s="714">
        <f>'2-ORÇAMENTO'!RWN36</f>
        <v>0</v>
      </c>
      <c r="RWM40" s="713">
        <f>'2-ORÇAMENTO'!RWM36</f>
        <v>0</v>
      </c>
      <c r="RWN40" s="714">
        <f>'2-ORÇAMENTO'!RWP36</f>
        <v>0</v>
      </c>
      <c r="RWO40" s="713">
        <f>'2-ORÇAMENTO'!RWO36</f>
        <v>0</v>
      </c>
      <c r="RWP40" s="714">
        <f>'2-ORÇAMENTO'!RWR36</f>
        <v>0</v>
      </c>
      <c r="RWQ40" s="713">
        <f>'2-ORÇAMENTO'!RWQ36</f>
        <v>0</v>
      </c>
      <c r="RWR40" s="714">
        <f>'2-ORÇAMENTO'!RWT36</f>
        <v>0</v>
      </c>
      <c r="RWS40" s="713">
        <f>'2-ORÇAMENTO'!RWS36</f>
        <v>0</v>
      </c>
      <c r="RWT40" s="714">
        <f>'2-ORÇAMENTO'!RWV36</f>
        <v>0</v>
      </c>
      <c r="RWU40" s="713">
        <f>'2-ORÇAMENTO'!RWU36</f>
        <v>0</v>
      </c>
      <c r="RWV40" s="714">
        <f>'2-ORÇAMENTO'!RWX36</f>
        <v>0</v>
      </c>
      <c r="RWW40" s="713">
        <f>'2-ORÇAMENTO'!RWW36</f>
        <v>0</v>
      </c>
      <c r="RWX40" s="714">
        <f>'2-ORÇAMENTO'!RWZ36</f>
        <v>0</v>
      </c>
      <c r="RWY40" s="713">
        <f>'2-ORÇAMENTO'!RWY36</f>
        <v>0</v>
      </c>
      <c r="RWZ40" s="714">
        <f>'2-ORÇAMENTO'!RXB36</f>
        <v>0</v>
      </c>
      <c r="RXA40" s="713">
        <f>'2-ORÇAMENTO'!RXA36</f>
        <v>0</v>
      </c>
      <c r="RXB40" s="714">
        <f>'2-ORÇAMENTO'!RXD36</f>
        <v>0</v>
      </c>
      <c r="RXC40" s="713">
        <f>'2-ORÇAMENTO'!RXC36</f>
        <v>0</v>
      </c>
      <c r="RXD40" s="714">
        <f>'2-ORÇAMENTO'!RXF36</f>
        <v>0</v>
      </c>
      <c r="RXE40" s="713">
        <f>'2-ORÇAMENTO'!RXE36</f>
        <v>0</v>
      </c>
      <c r="RXF40" s="714">
        <f>'2-ORÇAMENTO'!RXH36</f>
        <v>0</v>
      </c>
      <c r="RXG40" s="713">
        <f>'2-ORÇAMENTO'!RXG36</f>
        <v>0</v>
      </c>
      <c r="RXH40" s="714">
        <f>'2-ORÇAMENTO'!RXJ36</f>
        <v>0</v>
      </c>
      <c r="RXI40" s="713">
        <f>'2-ORÇAMENTO'!RXI36</f>
        <v>0</v>
      </c>
      <c r="RXJ40" s="714">
        <f>'2-ORÇAMENTO'!RXL36</f>
        <v>0</v>
      </c>
      <c r="RXK40" s="713">
        <f>'2-ORÇAMENTO'!RXK36</f>
        <v>0</v>
      </c>
      <c r="RXL40" s="714">
        <f>'2-ORÇAMENTO'!RXN36</f>
        <v>0</v>
      </c>
      <c r="RXM40" s="713">
        <f>'2-ORÇAMENTO'!RXM36</f>
        <v>0</v>
      </c>
      <c r="RXN40" s="714">
        <f>'2-ORÇAMENTO'!RXP36</f>
        <v>0</v>
      </c>
      <c r="RXO40" s="713">
        <f>'2-ORÇAMENTO'!RXO36</f>
        <v>0</v>
      </c>
      <c r="RXP40" s="714">
        <f>'2-ORÇAMENTO'!RXR36</f>
        <v>0</v>
      </c>
      <c r="RXQ40" s="713">
        <f>'2-ORÇAMENTO'!RXQ36</f>
        <v>0</v>
      </c>
      <c r="RXR40" s="714">
        <f>'2-ORÇAMENTO'!RXT36</f>
        <v>0</v>
      </c>
      <c r="RXS40" s="713">
        <f>'2-ORÇAMENTO'!RXS36</f>
        <v>0</v>
      </c>
      <c r="RXT40" s="714">
        <f>'2-ORÇAMENTO'!RXV36</f>
        <v>0</v>
      </c>
      <c r="RXU40" s="713">
        <f>'2-ORÇAMENTO'!RXU36</f>
        <v>0</v>
      </c>
      <c r="RXV40" s="714">
        <f>'2-ORÇAMENTO'!RXX36</f>
        <v>0</v>
      </c>
      <c r="RXW40" s="713">
        <f>'2-ORÇAMENTO'!RXW36</f>
        <v>0</v>
      </c>
      <c r="RXX40" s="714">
        <f>'2-ORÇAMENTO'!RXZ36</f>
        <v>0</v>
      </c>
      <c r="RXY40" s="713">
        <f>'2-ORÇAMENTO'!RXY36</f>
        <v>0</v>
      </c>
      <c r="RXZ40" s="714">
        <f>'2-ORÇAMENTO'!RYB36</f>
        <v>0</v>
      </c>
      <c r="RYA40" s="713">
        <f>'2-ORÇAMENTO'!RYA36</f>
        <v>0</v>
      </c>
      <c r="RYB40" s="714">
        <f>'2-ORÇAMENTO'!RYD36</f>
        <v>0</v>
      </c>
      <c r="RYC40" s="713">
        <f>'2-ORÇAMENTO'!RYC36</f>
        <v>0</v>
      </c>
      <c r="RYD40" s="714">
        <f>'2-ORÇAMENTO'!RYF36</f>
        <v>0</v>
      </c>
      <c r="RYE40" s="713">
        <f>'2-ORÇAMENTO'!RYE36</f>
        <v>0</v>
      </c>
      <c r="RYF40" s="714">
        <f>'2-ORÇAMENTO'!RYH36</f>
        <v>0</v>
      </c>
      <c r="RYG40" s="713">
        <f>'2-ORÇAMENTO'!RYG36</f>
        <v>0</v>
      </c>
      <c r="RYH40" s="714">
        <f>'2-ORÇAMENTO'!RYJ36</f>
        <v>0</v>
      </c>
      <c r="RYI40" s="713">
        <f>'2-ORÇAMENTO'!RYI36</f>
        <v>0</v>
      </c>
      <c r="RYJ40" s="714">
        <f>'2-ORÇAMENTO'!RYL36</f>
        <v>0</v>
      </c>
      <c r="RYK40" s="713">
        <f>'2-ORÇAMENTO'!RYK36</f>
        <v>0</v>
      </c>
      <c r="RYL40" s="714">
        <f>'2-ORÇAMENTO'!RYN36</f>
        <v>0</v>
      </c>
      <c r="RYM40" s="713">
        <f>'2-ORÇAMENTO'!RYM36</f>
        <v>0</v>
      </c>
      <c r="RYN40" s="714">
        <f>'2-ORÇAMENTO'!RYP36</f>
        <v>0</v>
      </c>
      <c r="RYO40" s="713">
        <f>'2-ORÇAMENTO'!RYO36</f>
        <v>0</v>
      </c>
      <c r="RYP40" s="714">
        <f>'2-ORÇAMENTO'!RYR36</f>
        <v>0</v>
      </c>
      <c r="RYQ40" s="713">
        <f>'2-ORÇAMENTO'!RYQ36</f>
        <v>0</v>
      </c>
      <c r="RYR40" s="714">
        <f>'2-ORÇAMENTO'!RYT36</f>
        <v>0</v>
      </c>
      <c r="RYS40" s="713">
        <f>'2-ORÇAMENTO'!RYS36</f>
        <v>0</v>
      </c>
      <c r="RYT40" s="714">
        <f>'2-ORÇAMENTO'!RYV36</f>
        <v>0</v>
      </c>
      <c r="RYU40" s="713">
        <f>'2-ORÇAMENTO'!RYU36</f>
        <v>0</v>
      </c>
      <c r="RYV40" s="714">
        <f>'2-ORÇAMENTO'!RYX36</f>
        <v>0</v>
      </c>
      <c r="RYW40" s="713">
        <f>'2-ORÇAMENTO'!RYW36</f>
        <v>0</v>
      </c>
      <c r="RYX40" s="714">
        <f>'2-ORÇAMENTO'!RYZ36</f>
        <v>0</v>
      </c>
      <c r="RYY40" s="713">
        <f>'2-ORÇAMENTO'!RYY36</f>
        <v>0</v>
      </c>
      <c r="RYZ40" s="714">
        <f>'2-ORÇAMENTO'!RZB36</f>
        <v>0</v>
      </c>
      <c r="RZA40" s="713">
        <f>'2-ORÇAMENTO'!RZA36</f>
        <v>0</v>
      </c>
      <c r="RZB40" s="714">
        <f>'2-ORÇAMENTO'!RZD36</f>
        <v>0</v>
      </c>
      <c r="RZC40" s="713">
        <f>'2-ORÇAMENTO'!RZC36</f>
        <v>0</v>
      </c>
      <c r="RZD40" s="714">
        <f>'2-ORÇAMENTO'!RZF36</f>
        <v>0</v>
      </c>
      <c r="RZE40" s="713">
        <f>'2-ORÇAMENTO'!RZE36</f>
        <v>0</v>
      </c>
      <c r="RZF40" s="714">
        <f>'2-ORÇAMENTO'!RZH36</f>
        <v>0</v>
      </c>
      <c r="RZG40" s="713">
        <f>'2-ORÇAMENTO'!RZG36</f>
        <v>0</v>
      </c>
      <c r="RZH40" s="714">
        <f>'2-ORÇAMENTO'!RZJ36</f>
        <v>0</v>
      </c>
      <c r="RZI40" s="713">
        <f>'2-ORÇAMENTO'!RZI36</f>
        <v>0</v>
      </c>
      <c r="RZJ40" s="714">
        <f>'2-ORÇAMENTO'!RZL36</f>
        <v>0</v>
      </c>
      <c r="RZK40" s="713">
        <f>'2-ORÇAMENTO'!RZK36</f>
        <v>0</v>
      </c>
      <c r="RZL40" s="714">
        <f>'2-ORÇAMENTO'!RZN36</f>
        <v>0</v>
      </c>
      <c r="RZM40" s="713">
        <f>'2-ORÇAMENTO'!RZM36</f>
        <v>0</v>
      </c>
      <c r="RZN40" s="714">
        <f>'2-ORÇAMENTO'!RZP36</f>
        <v>0</v>
      </c>
      <c r="RZO40" s="713">
        <f>'2-ORÇAMENTO'!RZO36</f>
        <v>0</v>
      </c>
      <c r="RZP40" s="714">
        <f>'2-ORÇAMENTO'!RZR36</f>
        <v>0</v>
      </c>
      <c r="RZQ40" s="713">
        <f>'2-ORÇAMENTO'!RZQ36</f>
        <v>0</v>
      </c>
      <c r="RZR40" s="714">
        <f>'2-ORÇAMENTO'!RZT36</f>
        <v>0</v>
      </c>
      <c r="RZS40" s="713">
        <f>'2-ORÇAMENTO'!RZS36</f>
        <v>0</v>
      </c>
      <c r="RZT40" s="714">
        <f>'2-ORÇAMENTO'!RZV36</f>
        <v>0</v>
      </c>
      <c r="RZU40" s="713">
        <f>'2-ORÇAMENTO'!RZU36</f>
        <v>0</v>
      </c>
      <c r="RZV40" s="714">
        <f>'2-ORÇAMENTO'!RZX36</f>
        <v>0</v>
      </c>
      <c r="RZW40" s="713">
        <f>'2-ORÇAMENTO'!RZW36</f>
        <v>0</v>
      </c>
      <c r="RZX40" s="714">
        <f>'2-ORÇAMENTO'!RZZ36</f>
        <v>0</v>
      </c>
      <c r="RZY40" s="713">
        <f>'2-ORÇAMENTO'!RZY36</f>
        <v>0</v>
      </c>
      <c r="RZZ40" s="714">
        <f>'2-ORÇAMENTO'!SAB36</f>
        <v>0</v>
      </c>
      <c r="SAA40" s="713">
        <f>'2-ORÇAMENTO'!SAA36</f>
        <v>0</v>
      </c>
      <c r="SAB40" s="714">
        <f>'2-ORÇAMENTO'!SAD36</f>
        <v>0</v>
      </c>
      <c r="SAC40" s="713">
        <f>'2-ORÇAMENTO'!SAC36</f>
        <v>0</v>
      </c>
      <c r="SAD40" s="714">
        <f>'2-ORÇAMENTO'!SAF36</f>
        <v>0</v>
      </c>
      <c r="SAE40" s="713">
        <f>'2-ORÇAMENTO'!SAE36</f>
        <v>0</v>
      </c>
      <c r="SAF40" s="714">
        <f>'2-ORÇAMENTO'!SAH36</f>
        <v>0</v>
      </c>
      <c r="SAG40" s="713">
        <f>'2-ORÇAMENTO'!SAG36</f>
        <v>0</v>
      </c>
      <c r="SAH40" s="714">
        <f>'2-ORÇAMENTO'!SAJ36</f>
        <v>0</v>
      </c>
      <c r="SAI40" s="713">
        <f>'2-ORÇAMENTO'!SAI36</f>
        <v>0</v>
      </c>
      <c r="SAJ40" s="714">
        <f>'2-ORÇAMENTO'!SAL36</f>
        <v>0</v>
      </c>
      <c r="SAK40" s="713">
        <f>'2-ORÇAMENTO'!SAK36</f>
        <v>0</v>
      </c>
      <c r="SAL40" s="714">
        <f>'2-ORÇAMENTO'!SAN36</f>
        <v>0</v>
      </c>
      <c r="SAM40" s="713">
        <f>'2-ORÇAMENTO'!SAM36</f>
        <v>0</v>
      </c>
      <c r="SAN40" s="714">
        <f>'2-ORÇAMENTO'!SAP36</f>
        <v>0</v>
      </c>
      <c r="SAO40" s="713">
        <f>'2-ORÇAMENTO'!SAO36</f>
        <v>0</v>
      </c>
      <c r="SAP40" s="714">
        <f>'2-ORÇAMENTO'!SAR36</f>
        <v>0</v>
      </c>
      <c r="SAQ40" s="713">
        <f>'2-ORÇAMENTO'!SAQ36</f>
        <v>0</v>
      </c>
      <c r="SAR40" s="714">
        <f>'2-ORÇAMENTO'!SAT36</f>
        <v>0</v>
      </c>
      <c r="SAS40" s="713">
        <f>'2-ORÇAMENTO'!SAS36</f>
        <v>0</v>
      </c>
      <c r="SAT40" s="714">
        <f>'2-ORÇAMENTO'!SAV36</f>
        <v>0</v>
      </c>
      <c r="SAU40" s="713">
        <f>'2-ORÇAMENTO'!SAU36</f>
        <v>0</v>
      </c>
      <c r="SAV40" s="714">
        <f>'2-ORÇAMENTO'!SAX36</f>
        <v>0</v>
      </c>
      <c r="SAW40" s="713">
        <f>'2-ORÇAMENTO'!SAW36</f>
        <v>0</v>
      </c>
      <c r="SAX40" s="714">
        <f>'2-ORÇAMENTO'!SAZ36</f>
        <v>0</v>
      </c>
      <c r="SAY40" s="713">
        <f>'2-ORÇAMENTO'!SAY36</f>
        <v>0</v>
      </c>
      <c r="SAZ40" s="714">
        <f>'2-ORÇAMENTO'!SBB36</f>
        <v>0</v>
      </c>
      <c r="SBA40" s="713">
        <f>'2-ORÇAMENTO'!SBA36</f>
        <v>0</v>
      </c>
      <c r="SBB40" s="714">
        <f>'2-ORÇAMENTO'!SBD36</f>
        <v>0</v>
      </c>
      <c r="SBC40" s="713">
        <f>'2-ORÇAMENTO'!SBC36</f>
        <v>0</v>
      </c>
      <c r="SBD40" s="714">
        <f>'2-ORÇAMENTO'!SBF36</f>
        <v>0</v>
      </c>
      <c r="SBE40" s="713">
        <f>'2-ORÇAMENTO'!SBE36</f>
        <v>0</v>
      </c>
      <c r="SBF40" s="714">
        <f>'2-ORÇAMENTO'!SBH36</f>
        <v>0</v>
      </c>
      <c r="SBG40" s="713">
        <f>'2-ORÇAMENTO'!SBG36</f>
        <v>0</v>
      </c>
      <c r="SBH40" s="714">
        <f>'2-ORÇAMENTO'!SBJ36</f>
        <v>0</v>
      </c>
      <c r="SBI40" s="713">
        <f>'2-ORÇAMENTO'!SBI36</f>
        <v>0</v>
      </c>
      <c r="SBJ40" s="714">
        <f>'2-ORÇAMENTO'!SBL36</f>
        <v>0</v>
      </c>
      <c r="SBK40" s="713">
        <f>'2-ORÇAMENTO'!SBK36</f>
        <v>0</v>
      </c>
      <c r="SBL40" s="714">
        <f>'2-ORÇAMENTO'!SBN36</f>
        <v>0</v>
      </c>
      <c r="SBM40" s="713">
        <f>'2-ORÇAMENTO'!SBM36</f>
        <v>0</v>
      </c>
      <c r="SBN40" s="714">
        <f>'2-ORÇAMENTO'!SBP36</f>
        <v>0</v>
      </c>
      <c r="SBO40" s="713">
        <f>'2-ORÇAMENTO'!SBO36</f>
        <v>0</v>
      </c>
      <c r="SBP40" s="714">
        <f>'2-ORÇAMENTO'!SBR36</f>
        <v>0</v>
      </c>
      <c r="SBQ40" s="713">
        <f>'2-ORÇAMENTO'!SBQ36</f>
        <v>0</v>
      </c>
      <c r="SBR40" s="714">
        <f>'2-ORÇAMENTO'!SBT36</f>
        <v>0</v>
      </c>
      <c r="SBS40" s="713">
        <f>'2-ORÇAMENTO'!SBS36</f>
        <v>0</v>
      </c>
      <c r="SBT40" s="714">
        <f>'2-ORÇAMENTO'!SBV36</f>
        <v>0</v>
      </c>
      <c r="SBU40" s="713">
        <f>'2-ORÇAMENTO'!SBU36</f>
        <v>0</v>
      </c>
      <c r="SBV40" s="714">
        <f>'2-ORÇAMENTO'!SBX36</f>
        <v>0</v>
      </c>
      <c r="SBW40" s="713">
        <f>'2-ORÇAMENTO'!SBW36</f>
        <v>0</v>
      </c>
      <c r="SBX40" s="714">
        <f>'2-ORÇAMENTO'!SBZ36</f>
        <v>0</v>
      </c>
      <c r="SBY40" s="713">
        <f>'2-ORÇAMENTO'!SBY36</f>
        <v>0</v>
      </c>
      <c r="SBZ40" s="714">
        <f>'2-ORÇAMENTO'!SCB36</f>
        <v>0</v>
      </c>
      <c r="SCA40" s="713">
        <f>'2-ORÇAMENTO'!SCA36</f>
        <v>0</v>
      </c>
      <c r="SCB40" s="714">
        <f>'2-ORÇAMENTO'!SCD36</f>
        <v>0</v>
      </c>
      <c r="SCC40" s="713">
        <f>'2-ORÇAMENTO'!SCC36</f>
        <v>0</v>
      </c>
      <c r="SCD40" s="714">
        <f>'2-ORÇAMENTO'!SCF36</f>
        <v>0</v>
      </c>
      <c r="SCE40" s="713">
        <f>'2-ORÇAMENTO'!SCE36</f>
        <v>0</v>
      </c>
      <c r="SCF40" s="714">
        <f>'2-ORÇAMENTO'!SCH36</f>
        <v>0</v>
      </c>
      <c r="SCG40" s="713">
        <f>'2-ORÇAMENTO'!SCG36</f>
        <v>0</v>
      </c>
      <c r="SCH40" s="714">
        <f>'2-ORÇAMENTO'!SCJ36</f>
        <v>0</v>
      </c>
      <c r="SCI40" s="713">
        <f>'2-ORÇAMENTO'!SCI36</f>
        <v>0</v>
      </c>
      <c r="SCJ40" s="714">
        <f>'2-ORÇAMENTO'!SCL36</f>
        <v>0</v>
      </c>
      <c r="SCK40" s="713">
        <f>'2-ORÇAMENTO'!SCK36</f>
        <v>0</v>
      </c>
      <c r="SCL40" s="714">
        <f>'2-ORÇAMENTO'!SCN36</f>
        <v>0</v>
      </c>
      <c r="SCM40" s="713">
        <f>'2-ORÇAMENTO'!SCM36</f>
        <v>0</v>
      </c>
      <c r="SCN40" s="714">
        <f>'2-ORÇAMENTO'!SCP36</f>
        <v>0</v>
      </c>
      <c r="SCO40" s="713">
        <f>'2-ORÇAMENTO'!SCO36</f>
        <v>0</v>
      </c>
      <c r="SCP40" s="714">
        <f>'2-ORÇAMENTO'!SCR36</f>
        <v>0</v>
      </c>
      <c r="SCQ40" s="713">
        <f>'2-ORÇAMENTO'!SCQ36</f>
        <v>0</v>
      </c>
      <c r="SCR40" s="714">
        <f>'2-ORÇAMENTO'!SCT36</f>
        <v>0</v>
      </c>
      <c r="SCS40" s="713">
        <f>'2-ORÇAMENTO'!SCS36</f>
        <v>0</v>
      </c>
      <c r="SCT40" s="714">
        <f>'2-ORÇAMENTO'!SCV36</f>
        <v>0</v>
      </c>
      <c r="SCU40" s="713">
        <f>'2-ORÇAMENTO'!SCU36</f>
        <v>0</v>
      </c>
      <c r="SCV40" s="714">
        <f>'2-ORÇAMENTO'!SCX36</f>
        <v>0</v>
      </c>
      <c r="SCW40" s="713">
        <f>'2-ORÇAMENTO'!SCW36</f>
        <v>0</v>
      </c>
      <c r="SCX40" s="714">
        <f>'2-ORÇAMENTO'!SCZ36</f>
        <v>0</v>
      </c>
      <c r="SCY40" s="713">
        <f>'2-ORÇAMENTO'!SCY36</f>
        <v>0</v>
      </c>
      <c r="SCZ40" s="714">
        <f>'2-ORÇAMENTO'!SDB36</f>
        <v>0</v>
      </c>
      <c r="SDA40" s="713">
        <f>'2-ORÇAMENTO'!SDA36</f>
        <v>0</v>
      </c>
      <c r="SDB40" s="714">
        <f>'2-ORÇAMENTO'!SDD36</f>
        <v>0</v>
      </c>
      <c r="SDC40" s="713">
        <f>'2-ORÇAMENTO'!SDC36</f>
        <v>0</v>
      </c>
      <c r="SDD40" s="714">
        <f>'2-ORÇAMENTO'!SDF36</f>
        <v>0</v>
      </c>
      <c r="SDE40" s="713">
        <f>'2-ORÇAMENTO'!SDE36</f>
        <v>0</v>
      </c>
      <c r="SDF40" s="714">
        <f>'2-ORÇAMENTO'!SDH36</f>
        <v>0</v>
      </c>
      <c r="SDG40" s="713">
        <f>'2-ORÇAMENTO'!SDG36</f>
        <v>0</v>
      </c>
      <c r="SDH40" s="714">
        <f>'2-ORÇAMENTO'!SDJ36</f>
        <v>0</v>
      </c>
      <c r="SDI40" s="713">
        <f>'2-ORÇAMENTO'!SDI36</f>
        <v>0</v>
      </c>
      <c r="SDJ40" s="714">
        <f>'2-ORÇAMENTO'!SDL36</f>
        <v>0</v>
      </c>
      <c r="SDK40" s="713">
        <f>'2-ORÇAMENTO'!SDK36</f>
        <v>0</v>
      </c>
      <c r="SDL40" s="714">
        <f>'2-ORÇAMENTO'!SDN36</f>
        <v>0</v>
      </c>
      <c r="SDM40" s="713">
        <f>'2-ORÇAMENTO'!SDM36</f>
        <v>0</v>
      </c>
      <c r="SDN40" s="714">
        <f>'2-ORÇAMENTO'!SDP36</f>
        <v>0</v>
      </c>
      <c r="SDO40" s="713">
        <f>'2-ORÇAMENTO'!SDO36</f>
        <v>0</v>
      </c>
      <c r="SDP40" s="714">
        <f>'2-ORÇAMENTO'!SDR36</f>
        <v>0</v>
      </c>
      <c r="SDQ40" s="713">
        <f>'2-ORÇAMENTO'!SDQ36</f>
        <v>0</v>
      </c>
      <c r="SDR40" s="714">
        <f>'2-ORÇAMENTO'!SDT36</f>
        <v>0</v>
      </c>
      <c r="SDS40" s="713">
        <f>'2-ORÇAMENTO'!SDS36</f>
        <v>0</v>
      </c>
      <c r="SDT40" s="714">
        <f>'2-ORÇAMENTO'!SDV36</f>
        <v>0</v>
      </c>
      <c r="SDU40" s="713">
        <f>'2-ORÇAMENTO'!SDU36</f>
        <v>0</v>
      </c>
      <c r="SDV40" s="714">
        <f>'2-ORÇAMENTO'!SDX36</f>
        <v>0</v>
      </c>
      <c r="SDW40" s="713">
        <f>'2-ORÇAMENTO'!SDW36</f>
        <v>0</v>
      </c>
      <c r="SDX40" s="714">
        <f>'2-ORÇAMENTO'!SDZ36</f>
        <v>0</v>
      </c>
      <c r="SDY40" s="713">
        <f>'2-ORÇAMENTO'!SDY36</f>
        <v>0</v>
      </c>
      <c r="SDZ40" s="714">
        <f>'2-ORÇAMENTO'!SEB36</f>
        <v>0</v>
      </c>
      <c r="SEA40" s="713">
        <f>'2-ORÇAMENTO'!SEA36</f>
        <v>0</v>
      </c>
      <c r="SEB40" s="714">
        <f>'2-ORÇAMENTO'!SED36</f>
        <v>0</v>
      </c>
      <c r="SEC40" s="713">
        <f>'2-ORÇAMENTO'!SEC36</f>
        <v>0</v>
      </c>
      <c r="SED40" s="714">
        <f>'2-ORÇAMENTO'!SEF36</f>
        <v>0</v>
      </c>
      <c r="SEE40" s="713">
        <f>'2-ORÇAMENTO'!SEE36</f>
        <v>0</v>
      </c>
      <c r="SEF40" s="714">
        <f>'2-ORÇAMENTO'!SEH36</f>
        <v>0</v>
      </c>
      <c r="SEG40" s="713">
        <f>'2-ORÇAMENTO'!SEG36</f>
        <v>0</v>
      </c>
      <c r="SEH40" s="714">
        <f>'2-ORÇAMENTO'!SEJ36</f>
        <v>0</v>
      </c>
      <c r="SEI40" s="713">
        <f>'2-ORÇAMENTO'!SEI36</f>
        <v>0</v>
      </c>
      <c r="SEJ40" s="714">
        <f>'2-ORÇAMENTO'!SEL36</f>
        <v>0</v>
      </c>
      <c r="SEK40" s="713">
        <f>'2-ORÇAMENTO'!SEK36</f>
        <v>0</v>
      </c>
      <c r="SEL40" s="714">
        <f>'2-ORÇAMENTO'!SEN36</f>
        <v>0</v>
      </c>
      <c r="SEM40" s="713">
        <f>'2-ORÇAMENTO'!SEM36</f>
        <v>0</v>
      </c>
      <c r="SEN40" s="714">
        <f>'2-ORÇAMENTO'!SEP36</f>
        <v>0</v>
      </c>
      <c r="SEO40" s="713">
        <f>'2-ORÇAMENTO'!SEO36</f>
        <v>0</v>
      </c>
      <c r="SEP40" s="714">
        <f>'2-ORÇAMENTO'!SER36</f>
        <v>0</v>
      </c>
      <c r="SEQ40" s="713">
        <f>'2-ORÇAMENTO'!SEQ36</f>
        <v>0</v>
      </c>
      <c r="SER40" s="714">
        <f>'2-ORÇAMENTO'!SET36</f>
        <v>0</v>
      </c>
      <c r="SES40" s="713">
        <f>'2-ORÇAMENTO'!SES36</f>
        <v>0</v>
      </c>
      <c r="SET40" s="714">
        <f>'2-ORÇAMENTO'!SEV36</f>
        <v>0</v>
      </c>
      <c r="SEU40" s="713">
        <f>'2-ORÇAMENTO'!SEU36</f>
        <v>0</v>
      </c>
      <c r="SEV40" s="714">
        <f>'2-ORÇAMENTO'!SEX36</f>
        <v>0</v>
      </c>
      <c r="SEW40" s="713">
        <f>'2-ORÇAMENTO'!SEW36</f>
        <v>0</v>
      </c>
      <c r="SEX40" s="714">
        <f>'2-ORÇAMENTO'!SEZ36</f>
        <v>0</v>
      </c>
      <c r="SEY40" s="713">
        <f>'2-ORÇAMENTO'!SEY36</f>
        <v>0</v>
      </c>
      <c r="SEZ40" s="714">
        <f>'2-ORÇAMENTO'!SFB36</f>
        <v>0</v>
      </c>
      <c r="SFA40" s="713">
        <f>'2-ORÇAMENTO'!SFA36</f>
        <v>0</v>
      </c>
      <c r="SFB40" s="714">
        <f>'2-ORÇAMENTO'!SFD36</f>
        <v>0</v>
      </c>
      <c r="SFC40" s="713">
        <f>'2-ORÇAMENTO'!SFC36</f>
        <v>0</v>
      </c>
      <c r="SFD40" s="714">
        <f>'2-ORÇAMENTO'!SFF36</f>
        <v>0</v>
      </c>
      <c r="SFE40" s="713">
        <f>'2-ORÇAMENTO'!SFE36</f>
        <v>0</v>
      </c>
      <c r="SFF40" s="714">
        <f>'2-ORÇAMENTO'!SFH36</f>
        <v>0</v>
      </c>
      <c r="SFG40" s="713">
        <f>'2-ORÇAMENTO'!SFG36</f>
        <v>0</v>
      </c>
      <c r="SFH40" s="714">
        <f>'2-ORÇAMENTO'!SFJ36</f>
        <v>0</v>
      </c>
      <c r="SFI40" s="713">
        <f>'2-ORÇAMENTO'!SFI36</f>
        <v>0</v>
      </c>
      <c r="SFJ40" s="714">
        <f>'2-ORÇAMENTO'!SFL36</f>
        <v>0</v>
      </c>
      <c r="SFK40" s="713">
        <f>'2-ORÇAMENTO'!SFK36</f>
        <v>0</v>
      </c>
      <c r="SFL40" s="714">
        <f>'2-ORÇAMENTO'!SFN36</f>
        <v>0</v>
      </c>
      <c r="SFM40" s="713">
        <f>'2-ORÇAMENTO'!SFM36</f>
        <v>0</v>
      </c>
      <c r="SFN40" s="714">
        <f>'2-ORÇAMENTO'!SFP36</f>
        <v>0</v>
      </c>
      <c r="SFO40" s="713">
        <f>'2-ORÇAMENTO'!SFO36</f>
        <v>0</v>
      </c>
      <c r="SFP40" s="714">
        <f>'2-ORÇAMENTO'!SFR36</f>
        <v>0</v>
      </c>
      <c r="SFQ40" s="713">
        <f>'2-ORÇAMENTO'!SFQ36</f>
        <v>0</v>
      </c>
      <c r="SFR40" s="714">
        <f>'2-ORÇAMENTO'!SFT36</f>
        <v>0</v>
      </c>
      <c r="SFS40" s="713">
        <f>'2-ORÇAMENTO'!SFS36</f>
        <v>0</v>
      </c>
      <c r="SFT40" s="714">
        <f>'2-ORÇAMENTO'!SFV36</f>
        <v>0</v>
      </c>
      <c r="SFU40" s="713">
        <f>'2-ORÇAMENTO'!SFU36</f>
        <v>0</v>
      </c>
      <c r="SFV40" s="714">
        <f>'2-ORÇAMENTO'!SFX36</f>
        <v>0</v>
      </c>
      <c r="SFW40" s="713">
        <f>'2-ORÇAMENTO'!SFW36</f>
        <v>0</v>
      </c>
      <c r="SFX40" s="714">
        <f>'2-ORÇAMENTO'!SFZ36</f>
        <v>0</v>
      </c>
      <c r="SFY40" s="713">
        <f>'2-ORÇAMENTO'!SFY36</f>
        <v>0</v>
      </c>
      <c r="SFZ40" s="714">
        <f>'2-ORÇAMENTO'!SGB36</f>
        <v>0</v>
      </c>
      <c r="SGA40" s="713">
        <f>'2-ORÇAMENTO'!SGA36</f>
        <v>0</v>
      </c>
      <c r="SGB40" s="714">
        <f>'2-ORÇAMENTO'!SGD36</f>
        <v>0</v>
      </c>
      <c r="SGC40" s="713">
        <f>'2-ORÇAMENTO'!SGC36</f>
        <v>0</v>
      </c>
      <c r="SGD40" s="714">
        <f>'2-ORÇAMENTO'!SGF36</f>
        <v>0</v>
      </c>
      <c r="SGE40" s="713">
        <f>'2-ORÇAMENTO'!SGE36</f>
        <v>0</v>
      </c>
      <c r="SGF40" s="714">
        <f>'2-ORÇAMENTO'!SGH36</f>
        <v>0</v>
      </c>
      <c r="SGG40" s="713">
        <f>'2-ORÇAMENTO'!SGG36</f>
        <v>0</v>
      </c>
      <c r="SGH40" s="714">
        <f>'2-ORÇAMENTO'!SGJ36</f>
        <v>0</v>
      </c>
      <c r="SGI40" s="713">
        <f>'2-ORÇAMENTO'!SGI36</f>
        <v>0</v>
      </c>
      <c r="SGJ40" s="714">
        <f>'2-ORÇAMENTO'!SGL36</f>
        <v>0</v>
      </c>
      <c r="SGK40" s="713">
        <f>'2-ORÇAMENTO'!SGK36</f>
        <v>0</v>
      </c>
      <c r="SGL40" s="714">
        <f>'2-ORÇAMENTO'!SGN36</f>
        <v>0</v>
      </c>
      <c r="SGM40" s="713">
        <f>'2-ORÇAMENTO'!SGM36</f>
        <v>0</v>
      </c>
      <c r="SGN40" s="714">
        <f>'2-ORÇAMENTO'!SGP36</f>
        <v>0</v>
      </c>
      <c r="SGO40" s="713">
        <f>'2-ORÇAMENTO'!SGO36</f>
        <v>0</v>
      </c>
      <c r="SGP40" s="714">
        <f>'2-ORÇAMENTO'!SGR36</f>
        <v>0</v>
      </c>
      <c r="SGQ40" s="713">
        <f>'2-ORÇAMENTO'!SGQ36</f>
        <v>0</v>
      </c>
      <c r="SGR40" s="714">
        <f>'2-ORÇAMENTO'!SGT36</f>
        <v>0</v>
      </c>
      <c r="SGS40" s="713">
        <f>'2-ORÇAMENTO'!SGS36</f>
        <v>0</v>
      </c>
      <c r="SGT40" s="714">
        <f>'2-ORÇAMENTO'!SGV36</f>
        <v>0</v>
      </c>
      <c r="SGU40" s="713">
        <f>'2-ORÇAMENTO'!SGU36</f>
        <v>0</v>
      </c>
      <c r="SGV40" s="714">
        <f>'2-ORÇAMENTO'!SGX36</f>
        <v>0</v>
      </c>
      <c r="SGW40" s="713">
        <f>'2-ORÇAMENTO'!SGW36</f>
        <v>0</v>
      </c>
      <c r="SGX40" s="714">
        <f>'2-ORÇAMENTO'!SGZ36</f>
        <v>0</v>
      </c>
      <c r="SGY40" s="713">
        <f>'2-ORÇAMENTO'!SGY36</f>
        <v>0</v>
      </c>
      <c r="SGZ40" s="714">
        <f>'2-ORÇAMENTO'!SHB36</f>
        <v>0</v>
      </c>
      <c r="SHA40" s="713">
        <f>'2-ORÇAMENTO'!SHA36</f>
        <v>0</v>
      </c>
      <c r="SHB40" s="714">
        <f>'2-ORÇAMENTO'!SHD36</f>
        <v>0</v>
      </c>
      <c r="SHC40" s="713">
        <f>'2-ORÇAMENTO'!SHC36</f>
        <v>0</v>
      </c>
      <c r="SHD40" s="714">
        <f>'2-ORÇAMENTO'!SHF36</f>
        <v>0</v>
      </c>
      <c r="SHE40" s="713">
        <f>'2-ORÇAMENTO'!SHE36</f>
        <v>0</v>
      </c>
      <c r="SHF40" s="714">
        <f>'2-ORÇAMENTO'!SHH36</f>
        <v>0</v>
      </c>
      <c r="SHG40" s="713">
        <f>'2-ORÇAMENTO'!SHG36</f>
        <v>0</v>
      </c>
      <c r="SHH40" s="714">
        <f>'2-ORÇAMENTO'!SHJ36</f>
        <v>0</v>
      </c>
      <c r="SHI40" s="713">
        <f>'2-ORÇAMENTO'!SHI36</f>
        <v>0</v>
      </c>
      <c r="SHJ40" s="714">
        <f>'2-ORÇAMENTO'!SHL36</f>
        <v>0</v>
      </c>
      <c r="SHK40" s="713">
        <f>'2-ORÇAMENTO'!SHK36</f>
        <v>0</v>
      </c>
      <c r="SHL40" s="714">
        <f>'2-ORÇAMENTO'!SHN36</f>
        <v>0</v>
      </c>
      <c r="SHM40" s="713">
        <f>'2-ORÇAMENTO'!SHM36</f>
        <v>0</v>
      </c>
      <c r="SHN40" s="714">
        <f>'2-ORÇAMENTO'!SHP36</f>
        <v>0</v>
      </c>
      <c r="SHO40" s="713">
        <f>'2-ORÇAMENTO'!SHO36</f>
        <v>0</v>
      </c>
      <c r="SHP40" s="714">
        <f>'2-ORÇAMENTO'!SHR36</f>
        <v>0</v>
      </c>
      <c r="SHQ40" s="713">
        <f>'2-ORÇAMENTO'!SHQ36</f>
        <v>0</v>
      </c>
      <c r="SHR40" s="714">
        <f>'2-ORÇAMENTO'!SHT36</f>
        <v>0</v>
      </c>
      <c r="SHS40" s="713">
        <f>'2-ORÇAMENTO'!SHS36</f>
        <v>0</v>
      </c>
      <c r="SHT40" s="714">
        <f>'2-ORÇAMENTO'!SHV36</f>
        <v>0</v>
      </c>
      <c r="SHU40" s="713">
        <f>'2-ORÇAMENTO'!SHU36</f>
        <v>0</v>
      </c>
      <c r="SHV40" s="714">
        <f>'2-ORÇAMENTO'!SHX36</f>
        <v>0</v>
      </c>
      <c r="SHW40" s="713">
        <f>'2-ORÇAMENTO'!SHW36</f>
        <v>0</v>
      </c>
      <c r="SHX40" s="714">
        <f>'2-ORÇAMENTO'!SHZ36</f>
        <v>0</v>
      </c>
      <c r="SHY40" s="713">
        <f>'2-ORÇAMENTO'!SHY36</f>
        <v>0</v>
      </c>
      <c r="SHZ40" s="714">
        <f>'2-ORÇAMENTO'!SIB36</f>
        <v>0</v>
      </c>
      <c r="SIA40" s="713">
        <f>'2-ORÇAMENTO'!SIA36</f>
        <v>0</v>
      </c>
      <c r="SIB40" s="714">
        <f>'2-ORÇAMENTO'!SID36</f>
        <v>0</v>
      </c>
      <c r="SIC40" s="713">
        <f>'2-ORÇAMENTO'!SIC36</f>
        <v>0</v>
      </c>
      <c r="SID40" s="714">
        <f>'2-ORÇAMENTO'!SIF36</f>
        <v>0</v>
      </c>
      <c r="SIE40" s="713">
        <f>'2-ORÇAMENTO'!SIE36</f>
        <v>0</v>
      </c>
      <c r="SIF40" s="714">
        <f>'2-ORÇAMENTO'!SIH36</f>
        <v>0</v>
      </c>
      <c r="SIG40" s="713">
        <f>'2-ORÇAMENTO'!SIG36</f>
        <v>0</v>
      </c>
      <c r="SIH40" s="714">
        <f>'2-ORÇAMENTO'!SIJ36</f>
        <v>0</v>
      </c>
      <c r="SII40" s="713">
        <f>'2-ORÇAMENTO'!SII36</f>
        <v>0</v>
      </c>
      <c r="SIJ40" s="714">
        <f>'2-ORÇAMENTO'!SIL36</f>
        <v>0</v>
      </c>
      <c r="SIK40" s="713">
        <f>'2-ORÇAMENTO'!SIK36</f>
        <v>0</v>
      </c>
      <c r="SIL40" s="714">
        <f>'2-ORÇAMENTO'!SIN36</f>
        <v>0</v>
      </c>
      <c r="SIM40" s="713">
        <f>'2-ORÇAMENTO'!SIM36</f>
        <v>0</v>
      </c>
      <c r="SIN40" s="714">
        <f>'2-ORÇAMENTO'!SIP36</f>
        <v>0</v>
      </c>
      <c r="SIO40" s="713">
        <f>'2-ORÇAMENTO'!SIO36</f>
        <v>0</v>
      </c>
      <c r="SIP40" s="714">
        <f>'2-ORÇAMENTO'!SIR36</f>
        <v>0</v>
      </c>
      <c r="SIQ40" s="713">
        <f>'2-ORÇAMENTO'!SIQ36</f>
        <v>0</v>
      </c>
      <c r="SIR40" s="714">
        <f>'2-ORÇAMENTO'!SIT36</f>
        <v>0</v>
      </c>
      <c r="SIS40" s="713">
        <f>'2-ORÇAMENTO'!SIS36</f>
        <v>0</v>
      </c>
      <c r="SIT40" s="714">
        <f>'2-ORÇAMENTO'!SIV36</f>
        <v>0</v>
      </c>
      <c r="SIU40" s="713">
        <f>'2-ORÇAMENTO'!SIU36</f>
        <v>0</v>
      </c>
      <c r="SIV40" s="714">
        <f>'2-ORÇAMENTO'!SIX36</f>
        <v>0</v>
      </c>
      <c r="SIW40" s="713">
        <f>'2-ORÇAMENTO'!SIW36</f>
        <v>0</v>
      </c>
      <c r="SIX40" s="714">
        <f>'2-ORÇAMENTO'!SIZ36</f>
        <v>0</v>
      </c>
      <c r="SIY40" s="713">
        <f>'2-ORÇAMENTO'!SIY36</f>
        <v>0</v>
      </c>
      <c r="SIZ40" s="714">
        <f>'2-ORÇAMENTO'!SJB36</f>
        <v>0</v>
      </c>
      <c r="SJA40" s="713">
        <f>'2-ORÇAMENTO'!SJA36</f>
        <v>0</v>
      </c>
      <c r="SJB40" s="714">
        <f>'2-ORÇAMENTO'!SJD36</f>
        <v>0</v>
      </c>
      <c r="SJC40" s="713">
        <f>'2-ORÇAMENTO'!SJC36</f>
        <v>0</v>
      </c>
      <c r="SJD40" s="714">
        <f>'2-ORÇAMENTO'!SJF36</f>
        <v>0</v>
      </c>
      <c r="SJE40" s="713">
        <f>'2-ORÇAMENTO'!SJE36</f>
        <v>0</v>
      </c>
      <c r="SJF40" s="714">
        <f>'2-ORÇAMENTO'!SJH36</f>
        <v>0</v>
      </c>
      <c r="SJG40" s="713">
        <f>'2-ORÇAMENTO'!SJG36</f>
        <v>0</v>
      </c>
      <c r="SJH40" s="714">
        <f>'2-ORÇAMENTO'!SJJ36</f>
        <v>0</v>
      </c>
      <c r="SJI40" s="713">
        <f>'2-ORÇAMENTO'!SJI36</f>
        <v>0</v>
      </c>
      <c r="SJJ40" s="714">
        <f>'2-ORÇAMENTO'!SJL36</f>
        <v>0</v>
      </c>
      <c r="SJK40" s="713">
        <f>'2-ORÇAMENTO'!SJK36</f>
        <v>0</v>
      </c>
      <c r="SJL40" s="714">
        <f>'2-ORÇAMENTO'!SJN36</f>
        <v>0</v>
      </c>
      <c r="SJM40" s="713">
        <f>'2-ORÇAMENTO'!SJM36</f>
        <v>0</v>
      </c>
      <c r="SJN40" s="714">
        <f>'2-ORÇAMENTO'!SJP36</f>
        <v>0</v>
      </c>
      <c r="SJO40" s="713">
        <f>'2-ORÇAMENTO'!SJO36</f>
        <v>0</v>
      </c>
      <c r="SJP40" s="714">
        <f>'2-ORÇAMENTO'!SJR36</f>
        <v>0</v>
      </c>
      <c r="SJQ40" s="713">
        <f>'2-ORÇAMENTO'!SJQ36</f>
        <v>0</v>
      </c>
      <c r="SJR40" s="714">
        <f>'2-ORÇAMENTO'!SJT36</f>
        <v>0</v>
      </c>
      <c r="SJS40" s="713">
        <f>'2-ORÇAMENTO'!SJS36</f>
        <v>0</v>
      </c>
      <c r="SJT40" s="714">
        <f>'2-ORÇAMENTO'!SJV36</f>
        <v>0</v>
      </c>
      <c r="SJU40" s="713">
        <f>'2-ORÇAMENTO'!SJU36</f>
        <v>0</v>
      </c>
      <c r="SJV40" s="714">
        <f>'2-ORÇAMENTO'!SJX36</f>
        <v>0</v>
      </c>
      <c r="SJW40" s="713">
        <f>'2-ORÇAMENTO'!SJW36</f>
        <v>0</v>
      </c>
      <c r="SJX40" s="714">
        <f>'2-ORÇAMENTO'!SJZ36</f>
        <v>0</v>
      </c>
      <c r="SJY40" s="713">
        <f>'2-ORÇAMENTO'!SJY36</f>
        <v>0</v>
      </c>
      <c r="SJZ40" s="714">
        <f>'2-ORÇAMENTO'!SKB36</f>
        <v>0</v>
      </c>
      <c r="SKA40" s="713">
        <f>'2-ORÇAMENTO'!SKA36</f>
        <v>0</v>
      </c>
      <c r="SKB40" s="714">
        <f>'2-ORÇAMENTO'!SKD36</f>
        <v>0</v>
      </c>
      <c r="SKC40" s="713">
        <f>'2-ORÇAMENTO'!SKC36</f>
        <v>0</v>
      </c>
      <c r="SKD40" s="714">
        <f>'2-ORÇAMENTO'!SKF36</f>
        <v>0</v>
      </c>
      <c r="SKE40" s="713">
        <f>'2-ORÇAMENTO'!SKE36</f>
        <v>0</v>
      </c>
      <c r="SKF40" s="714">
        <f>'2-ORÇAMENTO'!SKH36</f>
        <v>0</v>
      </c>
      <c r="SKG40" s="713">
        <f>'2-ORÇAMENTO'!SKG36</f>
        <v>0</v>
      </c>
      <c r="SKH40" s="714">
        <f>'2-ORÇAMENTO'!SKJ36</f>
        <v>0</v>
      </c>
      <c r="SKI40" s="713">
        <f>'2-ORÇAMENTO'!SKI36</f>
        <v>0</v>
      </c>
      <c r="SKJ40" s="714">
        <f>'2-ORÇAMENTO'!SKL36</f>
        <v>0</v>
      </c>
      <c r="SKK40" s="713">
        <f>'2-ORÇAMENTO'!SKK36</f>
        <v>0</v>
      </c>
      <c r="SKL40" s="714">
        <f>'2-ORÇAMENTO'!SKN36</f>
        <v>0</v>
      </c>
      <c r="SKM40" s="713">
        <f>'2-ORÇAMENTO'!SKM36</f>
        <v>0</v>
      </c>
      <c r="SKN40" s="714">
        <f>'2-ORÇAMENTO'!SKP36</f>
        <v>0</v>
      </c>
      <c r="SKO40" s="713">
        <f>'2-ORÇAMENTO'!SKO36</f>
        <v>0</v>
      </c>
      <c r="SKP40" s="714">
        <f>'2-ORÇAMENTO'!SKR36</f>
        <v>0</v>
      </c>
      <c r="SKQ40" s="713">
        <f>'2-ORÇAMENTO'!SKQ36</f>
        <v>0</v>
      </c>
      <c r="SKR40" s="714">
        <f>'2-ORÇAMENTO'!SKT36</f>
        <v>0</v>
      </c>
      <c r="SKS40" s="713">
        <f>'2-ORÇAMENTO'!SKS36</f>
        <v>0</v>
      </c>
      <c r="SKT40" s="714">
        <f>'2-ORÇAMENTO'!SKV36</f>
        <v>0</v>
      </c>
      <c r="SKU40" s="713">
        <f>'2-ORÇAMENTO'!SKU36</f>
        <v>0</v>
      </c>
      <c r="SKV40" s="714">
        <f>'2-ORÇAMENTO'!SKX36</f>
        <v>0</v>
      </c>
      <c r="SKW40" s="713">
        <f>'2-ORÇAMENTO'!SKW36</f>
        <v>0</v>
      </c>
      <c r="SKX40" s="714">
        <f>'2-ORÇAMENTO'!SKZ36</f>
        <v>0</v>
      </c>
      <c r="SKY40" s="713">
        <f>'2-ORÇAMENTO'!SKY36</f>
        <v>0</v>
      </c>
      <c r="SKZ40" s="714">
        <f>'2-ORÇAMENTO'!SLB36</f>
        <v>0</v>
      </c>
      <c r="SLA40" s="713">
        <f>'2-ORÇAMENTO'!SLA36</f>
        <v>0</v>
      </c>
      <c r="SLB40" s="714">
        <f>'2-ORÇAMENTO'!SLD36</f>
        <v>0</v>
      </c>
      <c r="SLC40" s="713">
        <f>'2-ORÇAMENTO'!SLC36</f>
        <v>0</v>
      </c>
      <c r="SLD40" s="714">
        <f>'2-ORÇAMENTO'!SLF36</f>
        <v>0</v>
      </c>
      <c r="SLE40" s="713">
        <f>'2-ORÇAMENTO'!SLE36</f>
        <v>0</v>
      </c>
      <c r="SLF40" s="714">
        <f>'2-ORÇAMENTO'!SLH36</f>
        <v>0</v>
      </c>
      <c r="SLG40" s="713">
        <f>'2-ORÇAMENTO'!SLG36</f>
        <v>0</v>
      </c>
      <c r="SLH40" s="714">
        <f>'2-ORÇAMENTO'!SLJ36</f>
        <v>0</v>
      </c>
      <c r="SLI40" s="713">
        <f>'2-ORÇAMENTO'!SLI36</f>
        <v>0</v>
      </c>
      <c r="SLJ40" s="714">
        <f>'2-ORÇAMENTO'!SLL36</f>
        <v>0</v>
      </c>
      <c r="SLK40" s="713">
        <f>'2-ORÇAMENTO'!SLK36</f>
        <v>0</v>
      </c>
      <c r="SLL40" s="714">
        <f>'2-ORÇAMENTO'!SLN36</f>
        <v>0</v>
      </c>
      <c r="SLM40" s="713">
        <f>'2-ORÇAMENTO'!SLM36</f>
        <v>0</v>
      </c>
      <c r="SLN40" s="714">
        <f>'2-ORÇAMENTO'!SLP36</f>
        <v>0</v>
      </c>
      <c r="SLO40" s="713">
        <f>'2-ORÇAMENTO'!SLO36</f>
        <v>0</v>
      </c>
      <c r="SLP40" s="714">
        <f>'2-ORÇAMENTO'!SLR36</f>
        <v>0</v>
      </c>
      <c r="SLQ40" s="713">
        <f>'2-ORÇAMENTO'!SLQ36</f>
        <v>0</v>
      </c>
      <c r="SLR40" s="714">
        <f>'2-ORÇAMENTO'!SLT36</f>
        <v>0</v>
      </c>
      <c r="SLS40" s="713">
        <f>'2-ORÇAMENTO'!SLS36</f>
        <v>0</v>
      </c>
      <c r="SLT40" s="714">
        <f>'2-ORÇAMENTO'!SLV36</f>
        <v>0</v>
      </c>
      <c r="SLU40" s="713">
        <f>'2-ORÇAMENTO'!SLU36</f>
        <v>0</v>
      </c>
      <c r="SLV40" s="714">
        <f>'2-ORÇAMENTO'!SLX36</f>
        <v>0</v>
      </c>
      <c r="SLW40" s="713">
        <f>'2-ORÇAMENTO'!SLW36</f>
        <v>0</v>
      </c>
      <c r="SLX40" s="714">
        <f>'2-ORÇAMENTO'!SLZ36</f>
        <v>0</v>
      </c>
      <c r="SLY40" s="713">
        <f>'2-ORÇAMENTO'!SLY36</f>
        <v>0</v>
      </c>
      <c r="SLZ40" s="714">
        <f>'2-ORÇAMENTO'!SMB36</f>
        <v>0</v>
      </c>
      <c r="SMA40" s="713">
        <f>'2-ORÇAMENTO'!SMA36</f>
        <v>0</v>
      </c>
      <c r="SMB40" s="714">
        <f>'2-ORÇAMENTO'!SMD36</f>
        <v>0</v>
      </c>
      <c r="SMC40" s="713">
        <f>'2-ORÇAMENTO'!SMC36</f>
        <v>0</v>
      </c>
      <c r="SMD40" s="714">
        <f>'2-ORÇAMENTO'!SMF36</f>
        <v>0</v>
      </c>
      <c r="SME40" s="713">
        <f>'2-ORÇAMENTO'!SME36</f>
        <v>0</v>
      </c>
      <c r="SMF40" s="714">
        <f>'2-ORÇAMENTO'!SMH36</f>
        <v>0</v>
      </c>
      <c r="SMG40" s="713">
        <f>'2-ORÇAMENTO'!SMG36</f>
        <v>0</v>
      </c>
      <c r="SMH40" s="714">
        <f>'2-ORÇAMENTO'!SMJ36</f>
        <v>0</v>
      </c>
      <c r="SMI40" s="713">
        <f>'2-ORÇAMENTO'!SMI36</f>
        <v>0</v>
      </c>
      <c r="SMJ40" s="714">
        <f>'2-ORÇAMENTO'!SML36</f>
        <v>0</v>
      </c>
      <c r="SMK40" s="713">
        <f>'2-ORÇAMENTO'!SMK36</f>
        <v>0</v>
      </c>
      <c r="SML40" s="714">
        <f>'2-ORÇAMENTO'!SMN36</f>
        <v>0</v>
      </c>
      <c r="SMM40" s="713">
        <f>'2-ORÇAMENTO'!SMM36</f>
        <v>0</v>
      </c>
      <c r="SMN40" s="714">
        <f>'2-ORÇAMENTO'!SMP36</f>
        <v>0</v>
      </c>
      <c r="SMO40" s="713">
        <f>'2-ORÇAMENTO'!SMO36</f>
        <v>0</v>
      </c>
      <c r="SMP40" s="714">
        <f>'2-ORÇAMENTO'!SMR36</f>
        <v>0</v>
      </c>
      <c r="SMQ40" s="713">
        <f>'2-ORÇAMENTO'!SMQ36</f>
        <v>0</v>
      </c>
      <c r="SMR40" s="714">
        <f>'2-ORÇAMENTO'!SMT36</f>
        <v>0</v>
      </c>
      <c r="SMS40" s="713">
        <f>'2-ORÇAMENTO'!SMS36</f>
        <v>0</v>
      </c>
      <c r="SMT40" s="714">
        <f>'2-ORÇAMENTO'!SMV36</f>
        <v>0</v>
      </c>
      <c r="SMU40" s="713">
        <f>'2-ORÇAMENTO'!SMU36</f>
        <v>0</v>
      </c>
      <c r="SMV40" s="714">
        <f>'2-ORÇAMENTO'!SMX36</f>
        <v>0</v>
      </c>
      <c r="SMW40" s="713">
        <f>'2-ORÇAMENTO'!SMW36</f>
        <v>0</v>
      </c>
      <c r="SMX40" s="714">
        <f>'2-ORÇAMENTO'!SMZ36</f>
        <v>0</v>
      </c>
      <c r="SMY40" s="713">
        <f>'2-ORÇAMENTO'!SMY36</f>
        <v>0</v>
      </c>
      <c r="SMZ40" s="714">
        <f>'2-ORÇAMENTO'!SNB36</f>
        <v>0</v>
      </c>
      <c r="SNA40" s="713">
        <f>'2-ORÇAMENTO'!SNA36</f>
        <v>0</v>
      </c>
      <c r="SNB40" s="714">
        <f>'2-ORÇAMENTO'!SND36</f>
        <v>0</v>
      </c>
      <c r="SNC40" s="713">
        <f>'2-ORÇAMENTO'!SNC36</f>
        <v>0</v>
      </c>
      <c r="SND40" s="714">
        <f>'2-ORÇAMENTO'!SNF36</f>
        <v>0</v>
      </c>
      <c r="SNE40" s="713">
        <f>'2-ORÇAMENTO'!SNE36</f>
        <v>0</v>
      </c>
      <c r="SNF40" s="714">
        <f>'2-ORÇAMENTO'!SNH36</f>
        <v>0</v>
      </c>
      <c r="SNG40" s="713">
        <f>'2-ORÇAMENTO'!SNG36</f>
        <v>0</v>
      </c>
      <c r="SNH40" s="714">
        <f>'2-ORÇAMENTO'!SNJ36</f>
        <v>0</v>
      </c>
      <c r="SNI40" s="713">
        <f>'2-ORÇAMENTO'!SNI36</f>
        <v>0</v>
      </c>
      <c r="SNJ40" s="714">
        <f>'2-ORÇAMENTO'!SNL36</f>
        <v>0</v>
      </c>
      <c r="SNK40" s="713">
        <f>'2-ORÇAMENTO'!SNK36</f>
        <v>0</v>
      </c>
      <c r="SNL40" s="714">
        <f>'2-ORÇAMENTO'!SNN36</f>
        <v>0</v>
      </c>
      <c r="SNM40" s="713">
        <f>'2-ORÇAMENTO'!SNM36</f>
        <v>0</v>
      </c>
      <c r="SNN40" s="714">
        <f>'2-ORÇAMENTO'!SNP36</f>
        <v>0</v>
      </c>
      <c r="SNO40" s="713">
        <f>'2-ORÇAMENTO'!SNO36</f>
        <v>0</v>
      </c>
      <c r="SNP40" s="714">
        <f>'2-ORÇAMENTO'!SNR36</f>
        <v>0</v>
      </c>
      <c r="SNQ40" s="713">
        <f>'2-ORÇAMENTO'!SNQ36</f>
        <v>0</v>
      </c>
      <c r="SNR40" s="714">
        <f>'2-ORÇAMENTO'!SNT36</f>
        <v>0</v>
      </c>
      <c r="SNS40" s="713">
        <f>'2-ORÇAMENTO'!SNS36</f>
        <v>0</v>
      </c>
      <c r="SNT40" s="714">
        <f>'2-ORÇAMENTO'!SNV36</f>
        <v>0</v>
      </c>
      <c r="SNU40" s="713">
        <f>'2-ORÇAMENTO'!SNU36</f>
        <v>0</v>
      </c>
      <c r="SNV40" s="714">
        <f>'2-ORÇAMENTO'!SNX36</f>
        <v>0</v>
      </c>
      <c r="SNW40" s="713">
        <f>'2-ORÇAMENTO'!SNW36</f>
        <v>0</v>
      </c>
      <c r="SNX40" s="714">
        <f>'2-ORÇAMENTO'!SNZ36</f>
        <v>0</v>
      </c>
      <c r="SNY40" s="713">
        <f>'2-ORÇAMENTO'!SNY36</f>
        <v>0</v>
      </c>
      <c r="SNZ40" s="714">
        <f>'2-ORÇAMENTO'!SOB36</f>
        <v>0</v>
      </c>
      <c r="SOA40" s="713">
        <f>'2-ORÇAMENTO'!SOA36</f>
        <v>0</v>
      </c>
      <c r="SOB40" s="714">
        <f>'2-ORÇAMENTO'!SOD36</f>
        <v>0</v>
      </c>
      <c r="SOC40" s="713">
        <f>'2-ORÇAMENTO'!SOC36</f>
        <v>0</v>
      </c>
      <c r="SOD40" s="714">
        <f>'2-ORÇAMENTO'!SOF36</f>
        <v>0</v>
      </c>
      <c r="SOE40" s="713">
        <f>'2-ORÇAMENTO'!SOE36</f>
        <v>0</v>
      </c>
      <c r="SOF40" s="714">
        <f>'2-ORÇAMENTO'!SOH36</f>
        <v>0</v>
      </c>
      <c r="SOG40" s="713">
        <f>'2-ORÇAMENTO'!SOG36</f>
        <v>0</v>
      </c>
      <c r="SOH40" s="714">
        <f>'2-ORÇAMENTO'!SOJ36</f>
        <v>0</v>
      </c>
      <c r="SOI40" s="713">
        <f>'2-ORÇAMENTO'!SOI36</f>
        <v>0</v>
      </c>
      <c r="SOJ40" s="714">
        <f>'2-ORÇAMENTO'!SOL36</f>
        <v>0</v>
      </c>
      <c r="SOK40" s="713">
        <f>'2-ORÇAMENTO'!SOK36</f>
        <v>0</v>
      </c>
      <c r="SOL40" s="714">
        <f>'2-ORÇAMENTO'!SON36</f>
        <v>0</v>
      </c>
      <c r="SOM40" s="713">
        <f>'2-ORÇAMENTO'!SOM36</f>
        <v>0</v>
      </c>
      <c r="SON40" s="714">
        <f>'2-ORÇAMENTO'!SOP36</f>
        <v>0</v>
      </c>
      <c r="SOO40" s="713">
        <f>'2-ORÇAMENTO'!SOO36</f>
        <v>0</v>
      </c>
      <c r="SOP40" s="714">
        <f>'2-ORÇAMENTO'!SOR36</f>
        <v>0</v>
      </c>
      <c r="SOQ40" s="713">
        <f>'2-ORÇAMENTO'!SOQ36</f>
        <v>0</v>
      </c>
      <c r="SOR40" s="714">
        <f>'2-ORÇAMENTO'!SOT36</f>
        <v>0</v>
      </c>
      <c r="SOS40" s="713">
        <f>'2-ORÇAMENTO'!SOS36</f>
        <v>0</v>
      </c>
      <c r="SOT40" s="714">
        <f>'2-ORÇAMENTO'!SOV36</f>
        <v>0</v>
      </c>
      <c r="SOU40" s="713">
        <f>'2-ORÇAMENTO'!SOU36</f>
        <v>0</v>
      </c>
      <c r="SOV40" s="714">
        <f>'2-ORÇAMENTO'!SOX36</f>
        <v>0</v>
      </c>
      <c r="SOW40" s="713">
        <f>'2-ORÇAMENTO'!SOW36</f>
        <v>0</v>
      </c>
      <c r="SOX40" s="714">
        <f>'2-ORÇAMENTO'!SOZ36</f>
        <v>0</v>
      </c>
      <c r="SOY40" s="713">
        <f>'2-ORÇAMENTO'!SOY36</f>
        <v>0</v>
      </c>
      <c r="SOZ40" s="714">
        <f>'2-ORÇAMENTO'!SPB36</f>
        <v>0</v>
      </c>
      <c r="SPA40" s="713">
        <f>'2-ORÇAMENTO'!SPA36</f>
        <v>0</v>
      </c>
      <c r="SPB40" s="714">
        <f>'2-ORÇAMENTO'!SPD36</f>
        <v>0</v>
      </c>
      <c r="SPC40" s="713">
        <f>'2-ORÇAMENTO'!SPC36</f>
        <v>0</v>
      </c>
      <c r="SPD40" s="714">
        <f>'2-ORÇAMENTO'!SPF36</f>
        <v>0</v>
      </c>
      <c r="SPE40" s="713">
        <f>'2-ORÇAMENTO'!SPE36</f>
        <v>0</v>
      </c>
      <c r="SPF40" s="714">
        <f>'2-ORÇAMENTO'!SPH36</f>
        <v>0</v>
      </c>
      <c r="SPG40" s="713">
        <f>'2-ORÇAMENTO'!SPG36</f>
        <v>0</v>
      </c>
      <c r="SPH40" s="714">
        <f>'2-ORÇAMENTO'!SPJ36</f>
        <v>0</v>
      </c>
      <c r="SPI40" s="713">
        <f>'2-ORÇAMENTO'!SPI36</f>
        <v>0</v>
      </c>
      <c r="SPJ40" s="714">
        <f>'2-ORÇAMENTO'!SPL36</f>
        <v>0</v>
      </c>
      <c r="SPK40" s="713">
        <f>'2-ORÇAMENTO'!SPK36</f>
        <v>0</v>
      </c>
      <c r="SPL40" s="714">
        <f>'2-ORÇAMENTO'!SPN36</f>
        <v>0</v>
      </c>
      <c r="SPM40" s="713">
        <f>'2-ORÇAMENTO'!SPM36</f>
        <v>0</v>
      </c>
      <c r="SPN40" s="714">
        <f>'2-ORÇAMENTO'!SPP36</f>
        <v>0</v>
      </c>
      <c r="SPO40" s="713">
        <f>'2-ORÇAMENTO'!SPO36</f>
        <v>0</v>
      </c>
      <c r="SPP40" s="714">
        <f>'2-ORÇAMENTO'!SPR36</f>
        <v>0</v>
      </c>
      <c r="SPQ40" s="713">
        <f>'2-ORÇAMENTO'!SPQ36</f>
        <v>0</v>
      </c>
      <c r="SPR40" s="714">
        <f>'2-ORÇAMENTO'!SPT36</f>
        <v>0</v>
      </c>
      <c r="SPS40" s="713">
        <f>'2-ORÇAMENTO'!SPS36</f>
        <v>0</v>
      </c>
      <c r="SPT40" s="714">
        <f>'2-ORÇAMENTO'!SPV36</f>
        <v>0</v>
      </c>
      <c r="SPU40" s="713">
        <f>'2-ORÇAMENTO'!SPU36</f>
        <v>0</v>
      </c>
      <c r="SPV40" s="714">
        <f>'2-ORÇAMENTO'!SPX36</f>
        <v>0</v>
      </c>
      <c r="SPW40" s="713">
        <f>'2-ORÇAMENTO'!SPW36</f>
        <v>0</v>
      </c>
      <c r="SPX40" s="714">
        <f>'2-ORÇAMENTO'!SPZ36</f>
        <v>0</v>
      </c>
      <c r="SPY40" s="713">
        <f>'2-ORÇAMENTO'!SPY36</f>
        <v>0</v>
      </c>
      <c r="SPZ40" s="714">
        <f>'2-ORÇAMENTO'!SQB36</f>
        <v>0</v>
      </c>
      <c r="SQA40" s="713">
        <f>'2-ORÇAMENTO'!SQA36</f>
        <v>0</v>
      </c>
      <c r="SQB40" s="714">
        <f>'2-ORÇAMENTO'!SQD36</f>
        <v>0</v>
      </c>
      <c r="SQC40" s="713">
        <f>'2-ORÇAMENTO'!SQC36</f>
        <v>0</v>
      </c>
      <c r="SQD40" s="714">
        <f>'2-ORÇAMENTO'!SQF36</f>
        <v>0</v>
      </c>
      <c r="SQE40" s="713">
        <f>'2-ORÇAMENTO'!SQE36</f>
        <v>0</v>
      </c>
      <c r="SQF40" s="714">
        <f>'2-ORÇAMENTO'!SQH36</f>
        <v>0</v>
      </c>
      <c r="SQG40" s="713">
        <f>'2-ORÇAMENTO'!SQG36</f>
        <v>0</v>
      </c>
      <c r="SQH40" s="714">
        <f>'2-ORÇAMENTO'!SQJ36</f>
        <v>0</v>
      </c>
      <c r="SQI40" s="713">
        <f>'2-ORÇAMENTO'!SQI36</f>
        <v>0</v>
      </c>
      <c r="SQJ40" s="714">
        <f>'2-ORÇAMENTO'!SQL36</f>
        <v>0</v>
      </c>
      <c r="SQK40" s="713">
        <f>'2-ORÇAMENTO'!SQK36</f>
        <v>0</v>
      </c>
      <c r="SQL40" s="714">
        <f>'2-ORÇAMENTO'!SQN36</f>
        <v>0</v>
      </c>
      <c r="SQM40" s="713">
        <f>'2-ORÇAMENTO'!SQM36</f>
        <v>0</v>
      </c>
      <c r="SQN40" s="714">
        <f>'2-ORÇAMENTO'!SQP36</f>
        <v>0</v>
      </c>
      <c r="SQO40" s="713">
        <f>'2-ORÇAMENTO'!SQO36</f>
        <v>0</v>
      </c>
      <c r="SQP40" s="714">
        <f>'2-ORÇAMENTO'!SQR36</f>
        <v>0</v>
      </c>
      <c r="SQQ40" s="713">
        <f>'2-ORÇAMENTO'!SQQ36</f>
        <v>0</v>
      </c>
      <c r="SQR40" s="714">
        <f>'2-ORÇAMENTO'!SQT36</f>
        <v>0</v>
      </c>
      <c r="SQS40" s="713">
        <f>'2-ORÇAMENTO'!SQS36</f>
        <v>0</v>
      </c>
      <c r="SQT40" s="714">
        <f>'2-ORÇAMENTO'!SQV36</f>
        <v>0</v>
      </c>
      <c r="SQU40" s="713">
        <f>'2-ORÇAMENTO'!SQU36</f>
        <v>0</v>
      </c>
      <c r="SQV40" s="714">
        <f>'2-ORÇAMENTO'!SQX36</f>
        <v>0</v>
      </c>
      <c r="SQW40" s="713">
        <f>'2-ORÇAMENTO'!SQW36</f>
        <v>0</v>
      </c>
      <c r="SQX40" s="714">
        <f>'2-ORÇAMENTO'!SQZ36</f>
        <v>0</v>
      </c>
      <c r="SQY40" s="713">
        <f>'2-ORÇAMENTO'!SQY36</f>
        <v>0</v>
      </c>
      <c r="SQZ40" s="714">
        <f>'2-ORÇAMENTO'!SRB36</f>
        <v>0</v>
      </c>
      <c r="SRA40" s="713">
        <f>'2-ORÇAMENTO'!SRA36</f>
        <v>0</v>
      </c>
      <c r="SRB40" s="714">
        <f>'2-ORÇAMENTO'!SRD36</f>
        <v>0</v>
      </c>
      <c r="SRC40" s="713">
        <f>'2-ORÇAMENTO'!SRC36</f>
        <v>0</v>
      </c>
      <c r="SRD40" s="714">
        <f>'2-ORÇAMENTO'!SRF36</f>
        <v>0</v>
      </c>
      <c r="SRE40" s="713">
        <f>'2-ORÇAMENTO'!SRE36</f>
        <v>0</v>
      </c>
      <c r="SRF40" s="714">
        <f>'2-ORÇAMENTO'!SRH36</f>
        <v>0</v>
      </c>
      <c r="SRG40" s="713">
        <f>'2-ORÇAMENTO'!SRG36</f>
        <v>0</v>
      </c>
      <c r="SRH40" s="714">
        <f>'2-ORÇAMENTO'!SRJ36</f>
        <v>0</v>
      </c>
      <c r="SRI40" s="713">
        <f>'2-ORÇAMENTO'!SRI36</f>
        <v>0</v>
      </c>
      <c r="SRJ40" s="714">
        <f>'2-ORÇAMENTO'!SRL36</f>
        <v>0</v>
      </c>
      <c r="SRK40" s="713">
        <f>'2-ORÇAMENTO'!SRK36</f>
        <v>0</v>
      </c>
      <c r="SRL40" s="714">
        <f>'2-ORÇAMENTO'!SRN36</f>
        <v>0</v>
      </c>
      <c r="SRM40" s="713">
        <f>'2-ORÇAMENTO'!SRM36</f>
        <v>0</v>
      </c>
      <c r="SRN40" s="714">
        <f>'2-ORÇAMENTO'!SRP36</f>
        <v>0</v>
      </c>
      <c r="SRO40" s="713">
        <f>'2-ORÇAMENTO'!SRO36</f>
        <v>0</v>
      </c>
      <c r="SRP40" s="714">
        <f>'2-ORÇAMENTO'!SRR36</f>
        <v>0</v>
      </c>
      <c r="SRQ40" s="713">
        <f>'2-ORÇAMENTO'!SRQ36</f>
        <v>0</v>
      </c>
      <c r="SRR40" s="714">
        <f>'2-ORÇAMENTO'!SRT36</f>
        <v>0</v>
      </c>
      <c r="SRS40" s="713">
        <f>'2-ORÇAMENTO'!SRS36</f>
        <v>0</v>
      </c>
      <c r="SRT40" s="714">
        <f>'2-ORÇAMENTO'!SRV36</f>
        <v>0</v>
      </c>
      <c r="SRU40" s="713">
        <f>'2-ORÇAMENTO'!SRU36</f>
        <v>0</v>
      </c>
      <c r="SRV40" s="714">
        <f>'2-ORÇAMENTO'!SRX36</f>
        <v>0</v>
      </c>
      <c r="SRW40" s="713">
        <f>'2-ORÇAMENTO'!SRW36</f>
        <v>0</v>
      </c>
      <c r="SRX40" s="714">
        <f>'2-ORÇAMENTO'!SRZ36</f>
        <v>0</v>
      </c>
      <c r="SRY40" s="713">
        <f>'2-ORÇAMENTO'!SRY36</f>
        <v>0</v>
      </c>
      <c r="SRZ40" s="714">
        <f>'2-ORÇAMENTO'!SSB36</f>
        <v>0</v>
      </c>
      <c r="SSA40" s="713">
        <f>'2-ORÇAMENTO'!SSA36</f>
        <v>0</v>
      </c>
      <c r="SSB40" s="714">
        <f>'2-ORÇAMENTO'!SSD36</f>
        <v>0</v>
      </c>
      <c r="SSC40" s="713">
        <f>'2-ORÇAMENTO'!SSC36</f>
        <v>0</v>
      </c>
      <c r="SSD40" s="714">
        <f>'2-ORÇAMENTO'!SSF36</f>
        <v>0</v>
      </c>
      <c r="SSE40" s="713">
        <f>'2-ORÇAMENTO'!SSE36</f>
        <v>0</v>
      </c>
      <c r="SSF40" s="714">
        <f>'2-ORÇAMENTO'!SSH36</f>
        <v>0</v>
      </c>
      <c r="SSG40" s="713">
        <f>'2-ORÇAMENTO'!SSG36</f>
        <v>0</v>
      </c>
      <c r="SSH40" s="714">
        <f>'2-ORÇAMENTO'!SSJ36</f>
        <v>0</v>
      </c>
      <c r="SSI40" s="713">
        <f>'2-ORÇAMENTO'!SSI36</f>
        <v>0</v>
      </c>
      <c r="SSJ40" s="714">
        <f>'2-ORÇAMENTO'!SSL36</f>
        <v>0</v>
      </c>
      <c r="SSK40" s="713">
        <f>'2-ORÇAMENTO'!SSK36</f>
        <v>0</v>
      </c>
      <c r="SSL40" s="714">
        <f>'2-ORÇAMENTO'!SSN36</f>
        <v>0</v>
      </c>
      <c r="SSM40" s="713">
        <f>'2-ORÇAMENTO'!SSM36</f>
        <v>0</v>
      </c>
      <c r="SSN40" s="714">
        <f>'2-ORÇAMENTO'!SSP36</f>
        <v>0</v>
      </c>
      <c r="SSO40" s="713">
        <f>'2-ORÇAMENTO'!SSO36</f>
        <v>0</v>
      </c>
      <c r="SSP40" s="714">
        <f>'2-ORÇAMENTO'!SSR36</f>
        <v>0</v>
      </c>
      <c r="SSQ40" s="713">
        <f>'2-ORÇAMENTO'!SSQ36</f>
        <v>0</v>
      </c>
      <c r="SSR40" s="714">
        <f>'2-ORÇAMENTO'!SST36</f>
        <v>0</v>
      </c>
      <c r="SSS40" s="713">
        <f>'2-ORÇAMENTO'!SSS36</f>
        <v>0</v>
      </c>
      <c r="SST40" s="714">
        <f>'2-ORÇAMENTO'!SSV36</f>
        <v>0</v>
      </c>
      <c r="SSU40" s="713">
        <f>'2-ORÇAMENTO'!SSU36</f>
        <v>0</v>
      </c>
      <c r="SSV40" s="714">
        <f>'2-ORÇAMENTO'!SSX36</f>
        <v>0</v>
      </c>
      <c r="SSW40" s="713">
        <f>'2-ORÇAMENTO'!SSW36</f>
        <v>0</v>
      </c>
      <c r="SSX40" s="714">
        <f>'2-ORÇAMENTO'!SSZ36</f>
        <v>0</v>
      </c>
      <c r="SSY40" s="713">
        <f>'2-ORÇAMENTO'!SSY36</f>
        <v>0</v>
      </c>
      <c r="SSZ40" s="714">
        <f>'2-ORÇAMENTO'!STB36</f>
        <v>0</v>
      </c>
      <c r="STA40" s="713">
        <f>'2-ORÇAMENTO'!STA36</f>
        <v>0</v>
      </c>
      <c r="STB40" s="714">
        <f>'2-ORÇAMENTO'!STD36</f>
        <v>0</v>
      </c>
      <c r="STC40" s="713">
        <f>'2-ORÇAMENTO'!STC36</f>
        <v>0</v>
      </c>
      <c r="STD40" s="714">
        <f>'2-ORÇAMENTO'!STF36</f>
        <v>0</v>
      </c>
      <c r="STE40" s="713">
        <f>'2-ORÇAMENTO'!STE36</f>
        <v>0</v>
      </c>
      <c r="STF40" s="714">
        <f>'2-ORÇAMENTO'!STH36</f>
        <v>0</v>
      </c>
      <c r="STG40" s="713">
        <f>'2-ORÇAMENTO'!STG36</f>
        <v>0</v>
      </c>
      <c r="STH40" s="714">
        <f>'2-ORÇAMENTO'!STJ36</f>
        <v>0</v>
      </c>
      <c r="STI40" s="713">
        <f>'2-ORÇAMENTO'!STI36</f>
        <v>0</v>
      </c>
      <c r="STJ40" s="714">
        <f>'2-ORÇAMENTO'!STL36</f>
        <v>0</v>
      </c>
      <c r="STK40" s="713">
        <f>'2-ORÇAMENTO'!STK36</f>
        <v>0</v>
      </c>
      <c r="STL40" s="714">
        <f>'2-ORÇAMENTO'!STN36</f>
        <v>0</v>
      </c>
      <c r="STM40" s="713">
        <f>'2-ORÇAMENTO'!STM36</f>
        <v>0</v>
      </c>
      <c r="STN40" s="714">
        <f>'2-ORÇAMENTO'!STP36</f>
        <v>0</v>
      </c>
      <c r="STO40" s="713">
        <f>'2-ORÇAMENTO'!STO36</f>
        <v>0</v>
      </c>
      <c r="STP40" s="714">
        <f>'2-ORÇAMENTO'!STR36</f>
        <v>0</v>
      </c>
      <c r="STQ40" s="713">
        <f>'2-ORÇAMENTO'!STQ36</f>
        <v>0</v>
      </c>
      <c r="STR40" s="714">
        <f>'2-ORÇAMENTO'!STT36</f>
        <v>0</v>
      </c>
      <c r="STS40" s="713">
        <f>'2-ORÇAMENTO'!STS36</f>
        <v>0</v>
      </c>
      <c r="STT40" s="714">
        <f>'2-ORÇAMENTO'!STV36</f>
        <v>0</v>
      </c>
      <c r="STU40" s="713">
        <f>'2-ORÇAMENTO'!STU36</f>
        <v>0</v>
      </c>
      <c r="STV40" s="714">
        <f>'2-ORÇAMENTO'!STX36</f>
        <v>0</v>
      </c>
      <c r="STW40" s="713">
        <f>'2-ORÇAMENTO'!STW36</f>
        <v>0</v>
      </c>
      <c r="STX40" s="714">
        <f>'2-ORÇAMENTO'!STZ36</f>
        <v>0</v>
      </c>
      <c r="STY40" s="713">
        <f>'2-ORÇAMENTO'!STY36</f>
        <v>0</v>
      </c>
      <c r="STZ40" s="714">
        <f>'2-ORÇAMENTO'!SUB36</f>
        <v>0</v>
      </c>
      <c r="SUA40" s="713">
        <f>'2-ORÇAMENTO'!SUA36</f>
        <v>0</v>
      </c>
      <c r="SUB40" s="714">
        <f>'2-ORÇAMENTO'!SUD36</f>
        <v>0</v>
      </c>
      <c r="SUC40" s="713">
        <f>'2-ORÇAMENTO'!SUC36</f>
        <v>0</v>
      </c>
      <c r="SUD40" s="714">
        <f>'2-ORÇAMENTO'!SUF36</f>
        <v>0</v>
      </c>
      <c r="SUE40" s="713">
        <f>'2-ORÇAMENTO'!SUE36</f>
        <v>0</v>
      </c>
      <c r="SUF40" s="714">
        <f>'2-ORÇAMENTO'!SUH36</f>
        <v>0</v>
      </c>
      <c r="SUG40" s="713">
        <f>'2-ORÇAMENTO'!SUG36</f>
        <v>0</v>
      </c>
      <c r="SUH40" s="714">
        <f>'2-ORÇAMENTO'!SUJ36</f>
        <v>0</v>
      </c>
      <c r="SUI40" s="713">
        <f>'2-ORÇAMENTO'!SUI36</f>
        <v>0</v>
      </c>
      <c r="SUJ40" s="714">
        <f>'2-ORÇAMENTO'!SUL36</f>
        <v>0</v>
      </c>
      <c r="SUK40" s="713">
        <f>'2-ORÇAMENTO'!SUK36</f>
        <v>0</v>
      </c>
      <c r="SUL40" s="714">
        <f>'2-ORÇAMENTO'!SUN36</f>
        <v>0</v>
      </c>
      <c r="SUM40" s="713">
        <f>'2-ORÇAMENTO'!SUM36</f>
        <v>0</v>
      </c>
      <c r="SUN40" s="714">
        <f>'2-ORÇAMENTO'!SUP36</f>
        <v>0</v>
      </c>
      <c r="SUO40" s="713">
        <f>'2-ORÇAMENTO'!SUO36</f>
        <v>0</v>
      </c>
      <c r="SUP40" s="714">
        <f>'2-ORÇAMENTO'!SUR36</f>
        <v>0</v>
      </c>
      <c r="SUQ40" s="713">
        <f>'2-ORÇAMENTO'!SUQ36</f>
        <v>0</v>
      </c>
      <c r="SUR40" s="714">
        <f>'2-ORÇAMENTO'!SUT36</f>
        <v>0</v>
      </c>
      <c r="SUS40" s="713">
        <f>'2-ORÇAMENTO'!SUS36</f>
        <v>0</v>
      </c>
      <c r="SUT40" s="714">
        <f>'2-ORÇAMENTO'!SUV36</f>
        <v>0</v>
      </c>
      <c r="SUU40" s="713">
        <f>'2-ORÇAMENTO'!SUU36</f>
        <v>0</v>
      </c>
      <c r="SUV40" s="714">
        <f>'2-ORÇAMENTO'!SUX36</f>
        <v>0</v>
      </c>
      <c r="SUW40" s="713">
        <f>'2-ORÇAMENTO'!SUW36</f>
        <v>0</v>
      </c>
      <c r="SUX40" s="714">
        <f>'2-ORÇAMENTO'!SUZ36</f>
        <v>0</v>
      </c>
      <c r="SUY40" s="713">
        <f>'2-ORÇAMENTO'!SUY36</f>
        <v>0</v>
      </c>
      <c r="SUZ40" s="714">
        <f>'2-ORÇAMENTO'!SVB36</f>
        <v>0</v>
      </c>
      <c r="SVA40" s="713">
        <f>'2-ORÇAMENTO'!SVA36</f>
        <v>0</v>
      </c>
      <c r="SVB40" s="714">
        <f>'2-ORÇAMENTO'!SVD36</f>
        <v>0</v>
      </c>
      <c r="SVC40" s="713">
        <f>'2-ORÇAMENTO'!SVC36</f>
        <v>0</v>
      </c>
      <c r="SVD40" s="714">
        <f>'2-ORÇAMENTO'!SVF36</f>
        <v>0</v>
      </c>
      <c r="SVE40" s="713">
        <f>'2-ORÇAMENTO'!SVE36</f>
        <v>0</v>
      </c>
      <c r="SVF40" s="714">
        <f>'2-ORÇAMENTO'!SVH36</f>
        <v>0</v>
      </c>
      <c r="SVG40" s="713">
        <f>'2-ORÇAMENTO'!SVG36</f>
        <v>0</v>
      </c>
      <c r="SVH40" s="714">
        <f>'2-ORÇAMENTO'!SVJ36</f>
        <v>0</v>
      </c>
      <c r="SVI40" s="713">
        <f>'2-ORÇAMENTO'!SVI36</f>
        <v>0</v>
      </c>
      <c r="SVJ40" s="714">
        <f>'2-ORÇAMENTO'!SVL36</f>
        <v>0</v>
      </c>
      <c r="SVK40" s="713">
        <f>'2-ORÇAMENTO'!SVK36</f>
        <v>0</v>
      </c>
      <c r="SVL40" s="714">
        <f>'2-ORÇAMENTO'!SVN36</f>
        <v>0</v>
      </c>
      <c r="SVM40" s="713">
        <f>'2-ORÇAMENTO'!SVM36</f>
        <v>0</v>
      </c>
      <c r="SVN40" s="714">
        <f>'2-ORÇAMENTO'!SVP36</f>
        <v>0</v>
      </c>
      <c r="SVO40" s="713">
        <f>'2-ORÇAMENTO'!SVO36</f>
        <v>0</v>
      </c>
      <c r="SVP40" s="714">
        <f>'2-ORÇAMENTO'!SVR36</f>
        <v>0</v>
      </c>
      <c r="SVQ40" s="713">
        <f>'2-ORÇAMENTO'!SVQ36</f>
        <v>0</v>
      </c>
      <c r="SVR40" s="714">
        <f>'2-ORÇAMENTO'!SVT36</f>
        <v>0</v>
      </c>
      <c r="SVS40" s="713">
        <f>'2-ORÇAMENTO'!SVS36</f>
        <v>0</v>
      </c>
      <c r="SVT40" s="714">
        <f>'2-ORÇAMENTO'!SVV36</f>
        <v>0</v>
      </c>
      <c r="SVU40" s="713">
        <f>'2-ORÇAMENTO'!SVU36</f>
        <v>0</v>
      </c>
      <c r="SVV40" s="714">
        <f>'2-ORÇAMENTO'!SVX36</f>
        <v>0</v>
      </c>
      <c r="SVW40" s="713">
        <f>'2-ORÇAMENTO'!SVW36</f>
        <v>0</v>
      </c>
      <c r="SVX40" s="714">
        <f>'2-ORÇAMENTO'!SVZ36</f>
        <v>0</v>
      </c>
      <c r="SVY40" s="713">
        <f>'2-ORÇAMENTO'!SVY36</f>
        <v>0</v>
      </c>
      <c r="SVZ40" s="714">
        <f>'2-ORÇAMENTO'!SWB36</f>
        <v>0</v>
      </c>
      <c r="SWA40" s="713">
        <f>'2-ORÇAMENTO'!SWA36</f>
        <v>0</v>
      </c>
      <c r="SWB40" s="714">
        <f>'2-ORÇAMENTO'!SWD36</f>
        <v>0</v>
      </c>
      <c r="SWC40" s="713">
        <f>'2-ORÇAMENTO'!SWC36</f>
        <v>0</v>
      </c>
      <c r="SWD40" s="714">
        <f>'2-ORÇAMENTO'!SWF36</f>
        <v>0</v>
      </c>
      <c r="SWE40" s="713">
        <f>'2-ORÇAMENTO'!SWE36</f>
        <v>0</v>
      </c>
      <c r="SWF40" s="714">
        <f>'2-ORÇAMENTO'!SWH36</f>
        <v>0</v>
      </c>
      <c r="SWG40" s="713">
        <f>'2-ORÇAMENTO'!SWG36</f>
        <v>0</v>
      </c>
      <c r="SWH40" s="714">
        <f>'2-ORÇAMENTO'!SWJ36</f>
        <v>0</v>
      </c>
      <c r="SWI40" s="713">
        <f>'2-ORÇAMENTO'!SWI36</f>
        <v>0</v>
      </c>
      <c r="SWJ40" s="714">
        <f>'2-ORÇAMENTO'!SWL36</f>
        <v>0</v>
      </c>
      <c r="SWK40" s="713">
        <f>'2-ORÇAMENTO'!SWK36</f>
        <v>0</v>
      </c>
      <c r="SWL40" s="714">
        <f>'2-ORÇAMENTO'!SWN36</f>
        <v>0</v>
      </c>
      <c r="SWM40" s="713">
        <f>'2-ORÇAMENTO'!SWM36</f>
        <v>0</v>
      </c>
      <c r="SWN40" s="714">
        <f>'2-ORÇAMENTO'!SWP36</f>
        <v>0</v>
      </c>
      <c r="SWO40" s="713">
        <f>'2-ORÇAMENTO'!SWO36</f>
        <v>0</v>
      </c>
      <c r="SWP40" s="714">
        <f>'2-ORÇAMENTO'!SWR36</f>
        <v>0</v>
      </c>
      <c r="SWQ40" s="713">
        <f>'2-ORÇAMENTO'!SWQ36</f>
        <v>0</v>
      </c>
      <c r="SWR40" s="714">
        <f>'2-ORÇAMENTO'!SWT36</f>
        <v>0</v>
      </c>
      <c r="SWS40" s="713">
        <f>'2-ORÇAMENTO'!SWS36</f>
        <v>0</v>
      </c>
      <c r="SWT40" s="714">
        <f>'2-ORÇAMENTO'!SWV36</f>
        <v>0</v>
      </c>
      <c r="SWU40" s="713">
        <f>'2-ORÇAMENTO'!SWU36</f>
        <v>0</v>
      </c>
      <c r="SWV40" s="714">
        <f>'2-ORÇAMENTO'!SWX36</f>
        <v>0</v>
      </c>
      <c r="SWW40" s="713">
        <f>'2-ORÇAMENTO'!SWW36</f>
        <v>0</v>
      </c>
      <c r="SWX40" s="714">
        <f>'2-ORÇAMENTO'!SWZ36</f>
        <v>0</v>
      </c>
      <c r="SWY40" s="713">
        <f>'2-ORÇAMENTO'!SWY36</f>
        <v>0</v>
      </c>
      <c r="SWZ40" s="714">
        <f>'2-ORÇAMENTO'!SXB36</f>
        <v>0</v>
      </c>
      <c r="SXA40" s="713">
        <f>'2-ORÇAMENTO'!SXA36</f>
        <v>0</v>
      </c>
      <c r="SXB40" s="714">
        <f>'2-ORÇAMENTO'!SXD36</f>
        <v>0</v>
      </c>
      <c r="SXC40" s="713">
        <f>'2-ORÇAMENTO'!SXC36</f>
        <v>0</v>
      </c>
      <c r="SXD40" s="714">
        <f>'2-ORÇAMENTO'!SXF36</f>
        <v>0</v>
      </c>
      <c r="SXE40" s="713">
        <f>'2-ORÇAMENTO'!SXE36</f>
        <v>0</v>
      </c>
      <c r="SXF40" s="714">
        <f>'2-ORÇAMENTO'!SXH36</f>
        <v>0</v>
      </c>
      <c r="SXG40" s="713">
        <f>'2-ORÇAMENTO'!SXG36</f>
        <v>0</v>
      </c>
      <c r="SXH40" s="714">
        <f>'2-ORÇAMENTO'!SXJ36</f>
        <v>0</v>
      </c>
      <c r="SXI40" s="713">
        <f>'2-ORÇAMENTO'!SXI36</f>
        <v>0</v>
      </c>
      <c r="SXJ40" s="714">
        <f>'2-ORÇAMENTO'!SXL36</f>
        <v>0</v>
      </c>
      <c r="SXK40" s="713">
        <f>'2-ORÇAMENTO'!SXK36</f>
        <v>0</v>
      </c>
      <c r="SXL40" s="714">
        <f>'2-ORÇAMENTO'!SXN36</f>
        <v>0</v>
      </c>
      <c r="SXM40" s="713">
        <f>'2-ORÇAMENTO'!SXM36</f>
        <v>0</v>
      </c>
      <c r="SXN40" s="714">
        <f>'2-ORÇAMENTO'!SXP36</f>
        <v>0</v>
      </c>
      <c r="SXO40" s="713">
        <f>'2-ORÇAMENTO'!SXO36</f>
        <v>0</v>
      </c>
      <c r="SXP40" s="714">
        <f>'2-ORÇAMENTO'!SXR36</f>
        <v>0</v>
      </c>
      <c r="SXQ40" s="713">
        <f>'2-ORÇAMENTO'!SXQ36</f>
        <v>0</v>
      </c>
      <c r="SXR40" s="714">
        <f>'2-ORÇAMENTO'!SXT36</f>
        <v>0</v>
      </c>
      <c r="SXS40" s="713">
        <f>'2-ORÇAMENTO'!SXS36</f>
        <v>0</v>
      </c>
      <c r="SXT40" s="714">
        <f>'2-ORÇAMENTO'!SXV36</f>
        <v>0</v>
      </c>
      <c r="SXU40" s="713">
        <f>'2-ORÇAMENTO'!SXU36</f>
        <v>0</v>
      </c>
      <c r="SXV40" s="714">
        <f>'2-ORÇAMENTO'!SXX36</f>
        <v>0</v>
      </c>
      <c r="SXW40" s="713">
        <f>'2-ORÇAMENTO'!SXW36</f>
        <v>0</v>
      </c>
      <c r="SXX40" s="714">
        <f>'2-ORÇAMENTO'!SXZ36</f>
        <v>0</v>
      </c>
      <c r="SXY40" s="713">
        <f>'2-ORÇAMENTO'!SXY36</f>
        <v>0</v>
      </c>
      <c r="SXZ40" s="714">
        <f>'2-ORÇAMENTO'!SYB36</f>
        <v>0</v>
      </c>
      <c r="SYA40" s="713">
        <f>'2-ORÇAMENTO'!SYA36</f>
        <v>0</v>
      </c>
      <c r="SYB40" s="714">
        <f>'2-ORÇAMENTO'!SYD36</f>
        <v>0</v>
      </c>
      <c r="SYC40" s="713">
        <f>'2-ORÇAMENTO'!SYC36</f>
        <v>0</v>
      </c>
      <c r="SYD40" s="714">
        <f>'2-ORÇAMENTO'!SYF36</f>
        <v>0</v>
      </c>
      <c r="SYE40" s="713">
        <f>'2-ORÇAMENTO'!SYE36</f>
        <v>0</v>
      </c>
      <c r="SYF40" s="714">
        <f>'2-ORÇAMENTO'!SYH36</f>
        <v>0</v>
      </c>
      <c r="SYG40" s="713">
        <f>'2-ORÇAMENTO'!SYG36</f>
        <v>0</v>
      </c>
      <c r="SYH40" s="714">
        <f>'2-ORÇAMENTO'!SYJ36</f>
        <v>0</v>
      </c>
      <c r="SYI40" s="713">
        <f>'2-ORÇAMENTO'!SYI36</f>
        <v>0</v>
      </c>
      <c r="SYJ40" s="714">
        <f>'2-ORÇAMENTO'!SYL36</f>
        <v>0</v>
      </c>
      <c r="SYK40" s="713">
        <f>'2-ORÇAMENTO'!SYK36</f>
        <v>0</v>
      </c>
      <c r="SYL40" s="714">
        <f>'2-ORÇAMENTO'!SYN36</f>
        <v>0</v>
      </c>
      <c r="SYM40" s="713">
        <f>'2-ORÇAMENTO'!SYM36</f>
        <v>0</v>
      </c>
      <c r="SYN40" s="714">
        <f>'2-ORÇAMENTO'!SYP36</f>
        <v>0</v>
      </c>
      <c r="SYO40" s="713">
        <f>'2-ORÇAMENTO'!SYO36</f>
        <v>0</v>
      </c>
      <c r="SYP40" s="714">
        <f>'2-ORÇAMENTO'!SYR36</f>
        <v>0</v>
      </c>
      <c r="SYQ40" s="713">
        <f>'2-ORÇAMENTO'!SYQ36</f>
        <v>0</v>
      </c>
      <c r="SYR40" s="714">
        <f>'2-ORÇAMENTO'!SYT36</f>
        <v>0</v>
      </c>
      <c r="SYS40" s="713">
        <f>'2-ORÇAMENTO'!SYS36</f>
        <v>0</v>
      </c>
      <c r="SYT40" s="714">
        <f>'2-ORÇAMENTO'!SYV36</f>
        <v>0</v>
      </c>
      <c r="SYU40" s="713">
        <f>'2-ORÇAMENTO'!SYU36</f>
        <v>0</v>
      </c>
      <c r="SYV40" s="714">
        <f>'2-ORÇAMENTO'!SYX36</f>
        <v>0</v>
      </c>
      <c r="SYW40" s="713">
        <f>'2-ORÇAMENTO'!SYW36</f>
        <v>0</v>
      </c>
      <c r="SYX40" s="714">
        <f>'2-ORÇAMENTO'!SYZ36</f>
        <v>0</v>
      </c>
      <c r="SYY40" s="713">
        <f>'2-ORÇAMENTO'!SYY36</f>
        <v>0</v>
      </c>
      <c r="SYZ40" s="714">
        <f>'2-ORÇAMENTO'!SZB36</f>
        <v>0</v>
      </c>
      <c r="SZA40" s="713">
        <f>'2-ORÇAMENTO'!SZA36</f>
        <v>0</v>
      </c>
      <c r="SZB40" s="714">
        <f>'2-ORÇAMENTO'!SZD36</f>
        <v>0</v>
      </c>
      <c r="SZC40" s="713">
        <f>'2-ORÇAMENTO'!SZC36</f>
        <v>0</v>
      </c>
      <c r="SZD40" s="714">
        <f>'2-ORÇAMENTO'!SZF36</f>
        <v>0</v>
      </c>
      <c r="SZE40" s="713">
        <f>'2-ORÇAMENTO'!SZE36</f>
        <v>0</v>
      </c>
      <c r="SZF40" s="714">
        <f>'2-ORÇAMENTO'!SZH36</f>
        <v>0</v>
      </c>
      <c r="SZG40" s="713">
        <f>'2-ORÇAMENTO'!SZG36</f>
        <v>0</v>
      </c>
      <c r="SZH40" s="714">
        <f>'2-ORÇAMENTO'!SZJ36</f>
        <v>0</v>
      </c>
      <c r="SZI40" s="713">
        <f>'2-ORÇAMENTO'!SZI36</f>
        <v>0</v>
      </c>
      <c r="SZJ40" s="714">
        <f>'2-ORÇAMENTO'!SZL36</f>
        <v>0</v>
      </c>
      <c r="SZK40" s="713">
        <f>'2-ORÇAMENTO'!SZK36</f>
        <v>0</v>
      </c>
      <c r="SZL40" s="714">
        <f>'2-ORÇAMENTO'!SZN36</f>
        <v>0</v>
      </c>
      <c r="SZM40" s="713">
        <f>'2-ORÇAMENTO'!SZM36</f>
        <v>0</v>
      </c>
      <c r="SZN40" s="714">
        <f>'2-ORÇAMENTO'!SZP36</f>
        <v>0</v>
      </c>
      <c r="SZO40" s="713">
        <f>'2-ORÇAMENTO'!SZO36</f>
        <v>0</v>
      </c>
      <c r="SZP40" s="714">
        <f>'2-ORÇAMENTO'!SZR36</f>
        <v>0</v>
      </c>
      <c r="SZQ40" s="713">
        <f>'2-ORÇAMENTO'!SZQ36</f>
        <v>0</v>
      </c>
      <c r="SZR40" s="714">
        <f>'2-ORÇAMENTO'!SZT36</f>
        <v>0</v>
      </c>
      <c r="SZS40" s="713">
        <f>'2-ORÇAMENTO'!SZS36</f>
        <v>0</v>
      </c>
      <c r="SZT40" s="714">
        <f>'2-ORÇAMENTO'!SZV36</f>
        <v>0</v>
      </c>
      <c r="SZU40" s="713">
        <f>'2-ORÇAMENTO'!SZU36</f>
        <v>0</v>
      </c>
      <c r="SZV40" s="714">
        <f>'2-ORÇAMENTO'!SZX36</f>
        <v>0</v>
      </c>
      <c r="SZW40" s="713">
        <f>'2-ORÇAMENTO'!SZW36</f>
        <v>0</v>
      </c>
      <c r="SZX40" s="714">
        <f>'2-ORÇAMENTO'!SZZ36</f>
        <v>0</v>
      </c>
      <c r="SZY40" s="713">
        <f>'2-ORÇAMENTO'!SZY36</f>
        <v>0</v>
      </c>
      <c r="SZZ40" s="714">
        <f>'2-ORÇAMENTO'!TAB36</f>
        <v>0</v>
      </c>
      <c r="TAA40" s="713">
        <f>'2-ORÇAMENTO'!TAA36</f>
        <v>0</v>
      </c>
      <c r="TAB40" s="714">
        <f>'2-ORÇAMENTO'!TAD36</f>
        <v>0</v>
      </c>
      <c r="TAC40" s="713">
        <f>'2-ORÇAMENTO'!TAC36</f>
        <v>0</v>
      </c>
      <c r="TAD40" s="714">
        <f>'2-ORÇAMENTO'!TAF36</f>
        <v>0</v>
      </c>
      <c r="TAE40" s="713">
        <f>'2-ORÇAMENTO'!TAE36</f>
        <v>0</v>
      </c>
      <c r="TAF40" s="714">
        <f>'2-ORÇAMENTO'!TAH36</f>
        <v>0</v>
      </c>
      <c r="TAG40" s="713">
        <f>'2-ORÇAMENTO'!TAG36</f>
        <v>0</v>
      </c>
      <c r="TAH40" s="714">
        <f>'2-ORÇAMENTO'!TAJ36</f>
        <v>0</v>
      </c>
      <c r="TAI40" s="713">
        <f>'2-ORÇAMENTO'!TAI36</f>
        <v>0</v>
      </c>
      <c r="TAJ40" s="714">
        <f>'2-ORÇAMENTO'!TAL36</f>
        <v>0</v>
      </c>
      <c r="TAK40" s="713">
        <f>'2-ORÇAMENTO'!TAK36</f>
        <v>0</v>
      </c>
      <c r="TAL40" s="714">
        <f>'2-ORÇAMENTO'!TAN36</f>
        <v>0</v>
      </c>
      <c r="TAM40" s="713">
        <f>'2-ORÇAMENTO'!TAM36</f>
        <v>0</v>
      </c>
      <c r="TAN40" s="714">
        <f>'2-ORÇAMENTO'!TAP36</f>
        <v>0</v>
      </c>
      <c r="TAO40" s="713">
        <f>'2-ORÇAMENTO'!TAO36</f>
        <v>0</v>
      </c>
      <c r="TAP40" s="714">
        <f>'2-ORÇAMENTO'!TAR36</f>
        <v>0</v>
      </c>
      <c r="TAQ40" s="713">
        <f>'2-ORÇAMENTO'!TAQ36</f>
        <v>0</v>
      </c>
      <c r="TAR40" s="714">
        <f>'2-ORÇAMENTO'!TAT36</f>
        <v>0</v>
      </c>
      <c r="TAS40" s="713">
        <f>'2-ORÇAMENTO'!TAS36</f>
        <v>0</v>
      </c>
      <c r="TAT40" s="714">
        <f>'2-ORÇAMENTO'!TAV36</f>
        <v>0</v>
      </c>
      <c r="TAU40" s="713">
        <f>'2-ORÇAMENTO'!TAU36</f>
        <v>0</v>
      </c>
      <c r="TAV40" s="714">
        <f>'2-ORÇAMENTO'!TAX36</f>
        <v>0</v>
      </c>
      <c r="TAW40" s="713">
        <f>'2-ORÇAMENTO'!TAW36</f>
        <v>0</v>
      </c>
      <c r="TAX40" s="714">
        <f>'2-ORÇAMENTO'!TAZ36</f>
        <v>0</v>
      </c>
      <c r="TAY40" s="713">
        <f>'2-ORÇAMENTO'!TAY36</f>
        <v>0</v>
      </c>
      <c r="TAZ40" s="714">
        <f>'2-ORÇAMENTO'!TBB36</f>
        <v>0</v>
      </c>
      <c r="TBA40" s="713">
        <f>'2-ORÇAMENTO'!TBA36</f>
        <v>0</v>
      </c>
      <c r="TBB40" s="714">
        <f>'2-ORÇAMENTO'!TBD36</f>
        <v>0</v>
      </c>
      <c r="TBC40" s="713">
        <f>'2-ORÇAMENTO'!TBC36</f>
        <v>0</v>
      </c>
      <c r="TBD40" s="714">
        <f>'2-ORÇAMENTO'!TBF36</f>
        <v>0</v>
      </c>
      <c r="TBE40" s="713">
        <f>'2-ORÇAMENTO'!TBE36</f>
        <v>0</v>
      </c>
      <c r="TBF40" s="714">
        <f>'2-ORÇAMENTO'!TBH36</f>
        <v>0</v>
      </c>
      <c r="TBG40" s="713">
        <f>'2-ORÇAMENTO'!TBG36</f>
        <v>0</v>
      </c>
      <c r="TBH40" s="714">
        <f>'2-ORÇAMENTO'!TBJ36</f>
        <v>0</v>
      </c>
      <c r="TBI40" s="713">
        <f>'2-ORÇAMENTO'!TBI36</f>
        <v>0</v>
      </c>
      <c r="TBJ40" s="714">
        <f>'2-ORÇAMENTO'!TBL36</f>
        <v>0</v>
      </c>
      <c r="TBK40" s="713">
        <f>'2-ORÇAMENTO'!TBK36</f>
        <v>0</v>
      </c>
      <c r="TBL40" s="714">
        <f>'2-ORÇAMENTO'!TBN36</f>
        <v>0</v>
      </c>
      <c r="TBM40" s="713">
        <f>'2-ORÇAMENTO'!TBM36</f>
        <v>0</v>
      </c>
      <c r="TBN40" s="714">
        <f>'2-ORÇAMENTO'!TBP36</f>
        <v>0</v>
      </c>
      <c r="TBO40" s="713">
        <f>'2-ORÇAMENTO'!TBO36</f>
        <v>0</v>
      </c>
      <c r="TBP40" s="714">
        <f>'2-ORÇAMENTO'!TBR36</f>
        <v>0</v>
      </c>
      <c r="TBQ40" s="713">
        <f>'2-ORÇAMENTO'!TBQ36</f>
        <v>0</v>
      </c>
      <c r="TBR40" s="714">
        <f>'2-ORÇAMENTO'!TBT36</f>
        <v>0</v>
      </c>
      <c r="TBS40" s="713">
        <f>'2-ORÇAMENTO'!TBS36</f>
        <v>0</v>
      </c>
      <c r="TBT40" s="714">
        <f>'2-ORÇAMENTO'!TBV36</f>
        <v>0</v>
      </c>
      <c r="TBU40" s="713">
        <f>'2-ORÇAMENTO'!TBU36</f>
        <v>0</v>
      </c>
      <c r="TBV40" s="714">
        <f>'2-ORÇAMENTO'!TBX36</f>
        <v>0</v>
      </c>
      <c r="TBW40" s="713">
        <f>'2-ORÇAMENTO'!TBW36</f>
        <v>0</v>
      </c>
      <c r="TBX40" s="714">
        <f>'2-ORÇAMENTO'!TBZ36</f>
        <v>0</v>
      </c>
      <c r="TBY40" s="713">
        <f>'2-ORÇAMENTO'!TBY36</f>
        <v>0</v>
      </c>
      <c r="TBZ40" s="714">
        <f>'2-ORÇAMENTO'!TCB36</f>
        <v>0</v>
      </c>
      <c r="TCA40" s="713">
        <f>'2-ORÇAMENTO'!TCA36</f>
        <v>0</v>
      </c>
      <c r="TCB40" s="714">
        <f>'2-ORÇAMENTO'!TCD36</f>
        <v>0</v>
      </c>
      <c r="TCC40" s="713">
        <f>'2-ORÇAMENTO'!TCC36</f>
        <v>0</v>
      </c>
      <c r="TCD40" s="714">
        <f>'2-ORÇAMENTO'!TCF36</f>
        <v>0</v>
      </c>
      <c r="TCE40" s="713">
        <f>'2-ORÇAMENTO'!TCE36</f>
        <v>0</v>
      </c>
      <c r="TCF40" s="714">
        <f>'2-ORÇAMENTO'!TCH36</f>
        <v>0</v>
      </c>
      <c r="TCG40" s="713">
        <f>'2-ORÇAMENTO'!TCG36</f>
        <v>0</v>
      </c>
      <c r="TCH40" s="714">
        <f>'2-ORÇAMENTO'!TCJ36</f>
        <v>0</v>
      </c>
      <c r="TCI40" s="713">
        <f>'2-ORÇAMENTO'!TCI36</f>
        <v>0</v>
      </c>
      <c r="TCJ40" s="714">
        <f>'2-ORÇAMENTO'!TCL36</f>
        <v>0</v>
      </c>
      <c r="TCK40" s="713">
        <f>'2-ORÇAMENTO'!TCK36</f>
        <v>0</v>
      </c>
      <c r="TCL40" s="714">
        <f>'2-ORÇAMENTO'!TCN36</f>
        <v>0</v>
      </c>
      <c r="TCM40" s="713">
        <f>'2-ORÇAMENTO'!TCM36</f>
        <v>0</v>
      </c>
      <c r="TCN40" s="714">
        <f>'2-ORÇAMENTO'!TCP36</f>
        <v>0</v>
      </c>
      <c r="TCO40" s="713">
        <f>'2-ORÇAMENTO'!TCO36</f>
        <v>0</v>
      </c>
      <c r="TCP40" s="714">
        <f>'2-ORÇAMENTO'!TCR36</f>
        <v>0</v>
      </c>
      <c r="TCQ40" s="713">
        <f>'2-ORÇAMENTO'!TCQ36</f>
        <v>0</v>
      </c>
      <c r="TCR40" s="714">
        <f>'2-ORÇAMENTO'!TCT36</f>
        <v>0</v>
      </c>
      <c r="TCS40" s="713">
        <f>'2-ORÇAMENTO'!TCS36</f>
        <v>0</v>
      </c>
      <c r="TCT40" s="714">
        <f>'2-ORÇAMENTO'!TCV36</f>
        <v>0</v>
      </c>
      <c r="TCU40" s="713">
        <f>'2-ORÇAMENTO'!TCU36</f>
        <v>0</v>
      </c>
      <c r="TCV40" s="714">
        <f>'2-ORÇAMENTO'!TCX36</f>
        <v>0</v>
      </c>
      <c r="TCW40" s="713">
        <f>'2-ORÇAMENTO'!TCW36</f>
        <v>0</v>
      </c>
      <c r="TCX40" s="714">
        <f>'2-ORÇAMENTO'!TCZ36</f>
        <v>0</v>
      </c>
      <c r="TCY40" s="713">
        <f>'2-ORÇAMENTO'!TCY36</f>
        <v>0</v>
      </c>
      <c r="TCZ40" s="714">
        <f>'2-ORÇAMENTO'!TDB36</f>
        <v>0</v>
      </c>
      <c r="TDA40" s="713">
        <f>'2-ORÇAMENTO'!TDA36</f>
        <v>0</v>
      </c>
      <c r="TDB40" s="714">
        <f>'2-ORÇAMENTO'!TDD36</f>
        <v>0</v>
      </c>
      <c r="TDC40" s="713">
        <f>'2-ORÇAMENTO'!TDC36</f>
        <v>0</v>
      </c>
      <c r="TDD40" s="714">
        <f>'2-ORÇAMENTO'!TDF36</f>
        <v>0</v>
      </c>
      <c r="TDE40" s="713">
        <f>'2-ORÇAMENTO'!TDE36</f>
        <v>0</v>
      </c>
      <c r="TDF40" s="714">
        <f>'2-ORÇAMENTO'!TDH36</f>
        <v>0</v>
      </c>
      <c r="TDG40" s="713">
        <f>'2-ORÇAMENTO'!TDG36</f>
        <v>0</v>
      </c>
      <c r="TDH40" s="714">
        <f>'2-ORÇAMENTO'!TDJ36</f>
        <v>0</v>
      </c>
      <c r="TDI40" s="713">
        <f>'2-ORÇAMENTO'!TDI36</f>
        <v>0</v>
      </c>
      <c r="TDJ40" s="714">
        <f>'2-ORÇAMENTO'!TDL36</f>
        <v>0</v>
      </c>
      <c r="TDK40" s="713">
        <f>'2-ORÇAMENTO'!TDK36</f>
        <v>0</v>
      </c>
      <c r="TDL40" s="714">
        <f>'2-ORÇAMENTO'!TDN36</f>
        <v>0</v>
      </c>
      <c r="TDM40" s="713">
        <f>'2-ORÇAMENTO'!TDM36</f>
        <v>0</v>
      </c>
      <c r="TDN40" s="714">
        <f>'2-ORÇAMENTO'!TDP36</f>
        <v>0</v>
      </c>
      <c r="TDO40" s="713">
        <f>'2-ORÇAMENTO'!TDO36</f>
        <v>0</v>
      </c>
      <c r="TDP40" s="714">
        <f>'2-ORÇAMENTO'!TDR36</f>
        <v>0</v>
      </c>
      <c r="TDQ40" s="713">
        <f>'2-ORÇAMENTO'!TDQ36</f>
        <v>0</v>
      </c>
      <c r="TDR40" s="714">
        <f>'2-ORÇAMENTO'!TDT36</f>
        <v>0</v>
      </c>
      <c r="TDS40" s="713">
        <f>'2-ORÇAMENTO'!TDS36</f>
        <v>0</v>
      </c>
      <c r="TDT40" s="714">
        <f>'2-ORÇAMENTO'!TDV36</f>
        <v>0</v>
      </c>
      <c r="TDU40" s="713">
        <f>'2-ORÇAMENTO'!TDU36</f>
        <v>0</v>
      </c>
      <c r="TDV40" s="714">
        <f>'2-ORÇAMENTO'!TDX36</f>
        <v>0</v>
      </c>
      <c r="TDW40" s="713">
        <f>'2-ORÇAMENTO'!TDW36</f>
        <v>0</v>
      </c>
      <c r="TDX40" s="714">
        <f>'2-ORÇAMENTO'!TDZ36</f>
        <v>0</v>
      </c>
      <c r="TDY40" s="713">
        <f>'2-ORÇAMENTO'!TDY36</f>
        <v>0</v>
      </c>
      <c r="TDZ40" s="714">
        <f>'2-ORÇAMENTO'!TEB36</f>
        <v>0</v>
      </c>
      <c r="TEA40" s="713">
        <f>'2-ORÇAMENTO'!TEA36</f>
        <v>0</v>
      </c>
      <c r="TEB40" s="714">
        <f>'2-ORÇAMENTO'!TED36</f>
        <v>0</v>
      </c>
      <c r="TEC40" s="713">
        <f>'2-ORÇAMENTO'!TEC36</f>
        <v>0</v>
      </c>
      <c r="TED40" s="714">
        <f>'2-ORÇAMENTO'!TEF36</f>
        <v>0</v>
      </c>
      <c r="TEE40" s="713">
        <f>'2-ORÇAMENTO'!TEE36</f>
        <v>0</v>
      </c>
      <c r="TEF40" s="714">
        <f>'2-ORÇAMENTO'!TEH36</f>
        <v>0</v>
      </c>
      <c r="TEG40" s="713">
        <f>'2-ORÇAMENTO'!TEG36</f>
        <v>0</v>
      </c>
      <c r="TEH40" s="714">
        <f>'2-ORÇAMENTO'!TEJ36</f>
        <v>0</v>
      </c>
      <c r="TEI40" s="713">
        <f>'2-ORÇAMENTO'!TEI36</f>
        <v>0</v>
      </c>
      <c r="TEJ40" s="714">
        <f>'2-ORÇAMENTO'!TEL36</f>
        <v>0</v>
      </c>
      <c r="TEK40" s="713">
        <f>'2-ORÇAMENTO'!TEK36</f>
        <v>0</v>
      </c>
      <c r="TEL40" s="714">
        <f>'2-ORÇAMENTO'!TEN36</f>
        <v>0</v>
      </c>
      <c r="TEM40" s="713">
        <f>'2-ORÇAMENTO'!TEM36</f>
        <v>0</v>
      </c>
      <c r="TEN40" s="714">
        <f>'2-ORÇAMENTO'!TEP36</f>
        <v>0</v>
      </c>
      <c r="TEO40" s="713">
        <f>'2-ORÇAMENTO'!TEO36</f>
        <v>0</v>
      </c>
      <c r="TEP40" s="714">
        <f>'2-ORÇAMENTO'!TER36</f>
        <v>0</v>
      </c>
      <c r="TEQ40" s="713">
        <f>'2-ORÇAMENTO'!TEQ36</f>
        <v>0</v>
      </c>
      <c r="TER40" s="714">
        <f>'2-ORÇAMENTO'!TET36</f>
        <v>0</v>
      </c>
      <c r="TES40" s="713">
        <f>'2-ORÇAMENTO'!TES36</f>
        <v>0</v>
      </c>
      <c r="TET40" s="714">
        <f>'2-ORÇAMENTO'!TEV36</f>
        <v>0</v>
      </c>
      <c r="TEU40" s="713">
        <f>'2-ORÇAMENTO'!TEU36</f>
        <v>0</v>
      </c>
      <c r="TEV40" s="714">
        <f>'2-ORÇAMENTO'!TEX36</f>
        <v>0</v>
      </c>
      <c r="TEW40" s="713">
        <f>'2-ORÇAMENTO'!TEW36</f>
        <v>0</v>
      </c>
      <c r="TEX40" s="714">
        <f>'2-ORÇAMENTO'!TEZ36</f>
        <v>0</v>
      </c>
      <c r="TEY40" s="713">
        <f>'2-ORÇAMENTO'!TEY36</f>
        <v>0</v>
      </c>
      <c r="TEZ40" s="714">
        <f>'2-ORÇAMENTO'!TFB36</f>
        <v>0</v>
      </c>
      <c r="TFA40" s="713">
        <f>'2-ORÇAMENTO'!TFA36</f>
        <v>0</v>
      </c>
      <c r="TFB40" s="714">
        <f>'2-ORÇAMENTO'!TFD36</f>
        <v>0</v>
      </c>
      <c r="TFC40" s="713">
        <f>'2-ORÇAMENTO'!TFC36</f>
        <v>0</v>
      </c>
      <c r="TFD40" s="714">
        <f>'2-ORÇAMENTO'!TFF36</f>
        <v>0</v>
      </c>
      <c r="TFE40" s="713">
        <f>'2-ORÇAMENTO'!TFE36</f>
        <v>0</v>
      </c>
      <c r="TFF40" s="714">
        <f>'2-ORÇAMENTO'!TFH36</f>
        <v>0</v>
      </c>
      <c r="TFG40" s="713">
        <f>'2-ORÇAMENTO'!TFG36</f>
        <v>0</v>
      </c>
      <c r="TFH40" s="714">
        <f>'2-ORÇAMENTO'!TFJ36</f>
        <v>0</v>
      </c>
      <c r="TFI40" s="713">
        <f>'2-ORÇAMENTO'!TFI36</f>
        <v>0</v>
      </c>
      <c r="TFJ40" s="714">
        <f>'2-ORÇAMENTO'!TFL36</f>
        <v>0</v>
      </c>
      <c r="TFK40" s="713">
        <f>'2-ORÇAMENTO'!TFK36</f>
        <v>0</v>
      </c>
      <c r="TFL40" s="714">
        <f>'2-ORÇAMENTO'!TFN36</f>
        <v>0</v>
      </c>
      <c r="TFM40" s="713">
        <f>'2-ORÇAMENTO'!TFM36</f>
        <v>0</v>
      </c>
      <c r="TFN40" s="714">
        <f>'2-ORÇAMENTO'!TFP36</f>
        <v>0</v>
      </c>
      <c r="TFO40" s="713">
        <f>'2-ORÇAMENTO'!TFO36</f>
        <v>0</v>
      </c>
      <c r="TFP40" s="714">
        <f>'2-ORÇAMENTO'!TFR36</f>
        <v>0</v>
      </c>
      <c r="TFQ40" s="713">
        <f>'2-ORÇAMENTO'!TFQ36</f>
        <v>0</v>
      </c>
      <c r="TFR40" s="714">
        <f>'2-ORÇAMENTO'!TFT36</f>
        <v>0</v>
      </c>
      <c r="TFS40" s="713">
        <f>'2-ORÇAMENTO'!TFS36</f>
        <v>0</v>
      </c>
      <c r="TFT40" s="714">
        <f>'2-ORÇAMENTO'!TFV36</f>
        <v>0</v>
      </c>
      <c r="TFU40" s="713">
        <f>'2-ORÇAMENTO'!TFU36</f>
        <v>0</v>
      </c>
      <c r="TFV40" s="714">
        <f>'2-ORÇAMENTO'!TFX36</f>
        <v>0</v>
      </c>
      <c r="TFW40" s="713">
        <f>'2-ORÇAMENTO'!TFW36</f>
        <v>0</v>
      </c>
      <c r="TFX40" s="714">
        <f>'2-ORÇAMENTO'!TFZ36</f>
        <v>0</v>
      </c>
      <c r="TFY40" s="713">
        <f>'2-ORÇAMENTO'!TFY36</f>
        <v>0</v>
      </c>
      <c r="TFZ40" s="714">
        <f>'2-ORÇAMENTO'!TGB36</f>
        <v>0</v>
      </c>
      <c r="TGA40" s="713">
        <f>'2-ORÇAMENTO'!TGA36</f>
        <v>0</v>
      </c>
      <c r="TGB40" s="714">
        <f>'2-ORÇAMENTO'!TGD36</f>
        <v>0</v>
      </c>
      <c r="TGC40" s="713">
        <f>'2-ORÇAMENTO'!TGC36</f>
        <v>0</v>
      </c>
      <c r="TGD40" s="714">
        <f>'2-ORÇAMENTO'!TGF36</f>
        <v>0</v>
      </c>
      <c r="TGE40" s="713">
        <f>'2-ORÇAMENTO'!TGE36</f>
        <v>0</v>
      </c>
      <c r="TGF40" s="714">
        <f>'2-ORÇAMENTO'!TGH36</f>
        <v>0</v>
      </c>
      <c r="TGG40" s="713">
        <f>'2-ORÇAMENTO'!TGG36</f>
        <v>0</v>
      </c>
      <c r="TGH40" s="714">
        <f>'2-ORÇAMENTO'!TGJ36</f>
        <v>0</v>
      </c>
      <c r="TGI40" s="713">
        <f>'2-ORÇAMENTO'!TGI36</f>
        <v>0</v>
      </c>
      <c r="TGJ40" s="714">
        <f>'2-ORÇAMENTO'!TGL36</f>
        <v>0</v>
      </c>
      <c r="TGK40" s="713">
        <f>'2-ORÇAMENTO'!TGK36</f>
        <v>0</v>
      </c>
      <c r="TGL40" s="714">
        <f>'2-ORÇAMENTO'!TGN36</f>
        <v>0</v>
      </c>
      <c r="TGM40" s="713">
        <f>'2-ORÇAMENTO'!TGM36</f>
        <v>0</v>
      </c>
      <c r="TGN40" s="714">
        <f>'2-ORÇAMENTO'!TGP36</f>
        <v>0</v>
      </c>
      <c r="TGO40" s="713">
        <f>'2-ORÇAMENTO'!TGO36</f>
        <v>0</v>
      </c>
      <c r="TGP40" s="714">
        <f>'2-ORÇAMENTO'!TGR36</f>
        <v>0</v>
      </c>
      <c r="TGQ40" s="713">
        <f>'2-ORÇAMENTO'!TGQ36</f>
        <v>0</v>
      </c>
      <c r="TGR40" s="714">
        <f>'2-ORÇAMENTO'!TGT36</f>
        <v>0</v>
      </c>
      <c r="TGS40" s="713">
        <f>'2-ORÇAMENTO'!TGS36</f>
        <v>0</v>
      </c>
      <c r="TGT40" s="714">
        <f>'2-ORÇAMENTO'!TGV36</f>
        <v>0</v>
      </c>
      <c r="TGU40" s="713">
        <f>'2-ORÇAMENTO'!TGU36</f>
        <v>0</v>
      </c>
      <c r="TGV40" s="714">
        <f>'2-ORÇAMENTO'!TGX36</f>
        <v>0</v>
      </c>
      <c r="TGW40" s="713">
        <f>'2-ORÇAMENTO'!TGW36</f>
        <v>0</v>
      </c>
      <c r="TGX40" s="714">
        <f>'2-ORÇAMENTO'!TGZ36</f>
        <v>0</v>
      </c>
      <c r="TGY40" s="713">
        <f>'2-ORÇAMENTO'!TGY36</f>
        <v>0</v>
      </c>
      <c r="TGZ40" s="714">
        <f>'2-ORÇAMENTO'!THB36</f>
        <v>0</v>
      </c>
      <c r="THA40" s="713">
        <f>'2-ORÇAMENTO'!THA36</f>
        <v>0</v>
      </c>
      <c r="THB40" s="714">
        <f>'2-ORÇAMENTO'!THD36</f>
        <v>0</v>
      </c>
      <c r="THC40" s="713">
        <f>'2-ORÇAMENTO'!THC36</f>
        <v>0</v>
      </c>
      <c r="THD40" s="714">
        <f>'2-ORÇAMENTO'!THF36</f>
        <v>0</v>
      </c>
      <c r="THE40" s="713">
        <f>'2-ORÇAMENTO'!THE36</f>
        <v>0</v>
      </c>
      <c r="THF40" s="714">
        <f>'2-ORÇAMENTO'!THH36</f>
        <v>0</v>
      </c>
      <c r="THG40" s="713">
        <f>'2-ORÇAMENTO'!THG36</f>
        <v>0</v>
      </c>
      <c r="THH40" s="714">
        <f>'2-ORÇAMENTO'!THJ36</f>
        <v>0</v>
      </c>
      <c r="THI40" s="713">
        <f>'2-ORÇAMENTO'!THI36</f>
        <v>0</v>
      </c>
      <c r="THJ40" s="714">
        <f>'2-ORÇAMENTO'!THL36</f>
        <v>0</v>
      </c>
      <c r="THK40" s="713">
        <f>'2-ORÇAMENTO'!THK36</f>
        <v>0</v>
      </c>
      <c r="THL40" s="714">
        <f>'2-ORÇAMENTO'!THN36</f>
        <v>0</v>
      </c>
      <c r="THM40" s="713">
        <f>'2-ORÇAMENTO'!THM36</f>
        <v>0</v>
      </c>
      <c r="THN40" s="714">
        <f>'2-ORÇAMENTO'!THP36</f>
        <v>0</v>
      </c>
      <c r="THO40" s="713">
        <f>'2-ORÇAMENTO'!THO36</f>
        <v>0</v>
      </c>
      <c r="THP40" s="714">
        <f>'2-ORÇAMENTO'!THR36</f>
        <v>0</v>
      </c>
      <c r="THQ40" s="713">
        <f>'2-ORÇAMENTO'!THQ36</f>
        <v>0</v>
      </c>
      <c r="THR40" s="714">
        <f>'2-ORÇAMENTO'!THT36</f>
        <v>0</v>
      </c>
      <c r="THS40" s="713">
        <f>'2-ORÇAMENTO'!THS36</f>
        <v>0</v>
      </c>
      <c r="THT40" s="714">
        <f>'2-ORÇAMENTO'!THV36</f>
        <v>0</v>
      </c>
      <c r="THU40" s="713">
        <f>'2-ORÇAMENTO'!THU36</f>
        <v>0</v>
      </c>
      <c r="THV40" s="714">
        <f>'2-ORÇAMENTO'!THX36</f>
        <v>0</v>
      </c>
      <c r="THW40" s="713">
        <f>'2-ORÇAMENTO'!THW36</f>
        <v>0</v>
      </c>
      <c r="THX40" s="714">
        <f>'2-ORÇAMENTO'!THZ36</f>
        <v>0</v>
      </c>
      <c r="THY40" s="713">
        <f>'2-ORÇAMENTO'!THY36</f>
        <v>0</v>
      </c>
      <c r="THZ40" s="714">
        <f>'2-ORÇAMENTO'!TIB36</f>
        <v>0</v>
      </c>
      <c r="TIA40" s="713">
        <f>'2-ORÇAMENTO'!TIA36</f>
        <v>0</v>
      </c>
      <c r="TIB40" s="714">
        <f>'2-ORÇAMENTO'!TID36</f>
        <v>0</v>
      </c>
      <c r="TIC40" s="713">
        <f>'2-ORÇAMENTO'!TIC36</f>
        <v>0</v>
      </c>
      <c r="TID40" s="714">
        <f>'2-ORÇAMENTO'!TIF36</f>
        <v>0</v>
      </c>
      <c r="TIE40" s="713">
        <f>'2-ORÇAMENTO'!TIE36</f>
        <v>0</v>
      </c>
      <c r="TIF40" s="714">
        <f>'2-ORÇAMENTO'!TIH36</f>
        <v>0</v>
      </c>
      <c r="TIG40" s="713">
        <f>'2-ORÇAMENTO'!TIG36</f>
        <v>0</v>
      </c>
      <c r="TIH40" s="714">
        <f>'2-ORÇAMENTO'!TIJ36</f>
        <v>0</v>
      </c>
      <c r="TII40" s="713">
        <f>'2-ORÇAMENTO'!TII36</f>
        <v>0</v>
      </c>
      <c r="TIJ40" s="714">
        <f>'2-ORÇAMENTO'!TIL36</f>
        <v>0</v>
      </c>
      <c r="TIK40" s="713">
        <f>'2-ORÇAMENTO'!TIK36</f>
        <v>0</v>
      </c>
      <c r="TIL40" s="714">
        <f>'2-ORÇAMENTO'!TIN36</f>
        <v>0</v>
      </c>
      <c r="TIM40" s="713">
        <f>'2-ORÇAMENTO'!TIM36</f>
        <v>0</v>
      </c>
      <c r="TIN40" s="714">
        <f>'2-ORÇAMENTO'!TIP36</f>
        <v>0</v>
      </c>
      <c r="TIO40" s="713">
        <f>'2-ORÇAMENTO'!TIO36</f>
        <v>0</v>
      </c>
      <c r="TIP40" s="714">
        <f>'2-ORÇAMENTO'!TIR36</f>
        <v>0</v>
      </c>
      <c r="TIQ40" s="713">
        <f>'2-ORÇAMENTO'!TIQ36</f>
        <v>0</v>
      </c>
      <c r="TIR40" s="714">
        <f>'2-ORÇAMENTO'!TIT36</f>
        <v>0</v>
      </c>
      <c r="TIS40" s="713">
        <f>'2-ORÇAMENTO'!TIS36</f>
        <v>0</v>
      </c>
      <c r="TIT40" s="714">
        <f>'2-ORÇAMENTO'!TIV36</f>
        <v>0</v>
      </c>
      <c r="TIU40" s="713">
        <f>'2-ORÇAMENTO'!TIU36</f>
        <v>0</v>
      </c>
      <c r="TIV40" s="714">
        <f>'2-ORÇAMENTO'!TIX36</f>
        <v>0</v>
      </c>
      <c r="TIW40" s="713">
        <f>'2-ORÇAMENTO'!TIW36</f>
        <v>0</v>
      </c>
      <c r="TIX40" s="714">
        <f>'2-ORÇAMENTO'!TIZ36</f>
        <v>0</v>
      </c>
      <c r="TIY40" s="713">
        <f>'2-ORÇAMENTO'!TIY36</f>
        <v>0</v>
      </c>
      <c r="TIZ40" s="714">
        <f>'2-ORÇAMENTO'!TJB36</f>
        <v>0</v>
      </c>
      <c r="TJA40" s="713">
        <f>'2-ORÇAMENTO'!TJA36</f>
        <v>0</v>
      </c>
      <c r="TJB40" s="714">
        <f>'2-ORÇAMENTO'!TJD36</f>
        <v>0</v>
      </c>
      <c r="TJC40" s="713">
        <f>'2-ORÇAMENTO'!TJC36</f>
        <v>0</v>
      </c>
      <c r="TJD40" s="714">
        <f>'2-ORÇAMENTO'!TJF36</f>
        <v>0</v>
      </c>
      <c r="TJE40" s="713">
        <f>'2-ORÇAMENTO'!TJE36</f>
        <v>0</v>
      </c>
      <c r="TJF40" s="714">
        <f>'2-ORÇAMENTO'!TJH36</f>
        <v>0</v>
      </c>
      <c r="TJG40" s="713">
        <f>'2-ORÇAMENTO'!TJG36</f>
        <v>0</v>
      </c>
      <c r="TJH40" s="714">
        <f>'2-ORÇAMENTO'!TJJ36</f>
        <v>0</v>
      </c>
      <c r="TJI40" s="713">
        <f>'2-ORÇAMENTO'!TJI36</f>
        <v>0</v>
      </c>
      <c r="TJJ40" s="714">
        <f>'2-ORÇAMENTO'!TJL36</f>
        <v>0</v>
      </c>
      <c r="TJK40" s="713">
        <f>'2-ORÇAMENTO'!TJK36</f>
        <v>0</v>
      </c>
      <c r="TJL40" s="714">
        <f>'2-ORÇAMENTO'!TJN36</f>
        <v>0</v>
      </c>
      <c r="TJM40" s="713">
        <f>'2-ORÇAMENTO'!TJM36</f>
        <v>0</v>
      </c>
      <c r="TJN40" s="714">
        <f>'2-ORÇAMENTO'!TJP36</f>
        <v>0</v>
      </c>
      <c r="TJO40" s="713">
        <f>'2-ORÇAMENTO'!TJO36</f>
        <v>0</v>
      </c>
      <c r="TJP40" s="714">
        <f>'2-ORÇAMENTO'!TJR36</f>
        <v>0</v>
      </c>
      <c r="TJQ40" s="713">
        <f>'2-ORÇAMENTO'!TJQ36</f>
        <v>0</v>
      </c>
      <c r="TJR40" s="714">
        <f>'2-ORÇAMENTO'!TJT36</f>
        <v>0</v>
      </c>
      <c r="TJS40" s="713">
        <f>'2-ORÇAMENTO'!TJS36</f>
        <v>0</v>
      </c>
      <c r="TJT40" s="714">
        <f>'2-ORÇAMENTO'!TJV36</f>
        <v>0</v>
      </c>
      <c r="TJU40" s="713">
        <f>'2-ORÇAMENTO'!TJU36</f>
        <v>0</v>
      </c>
      <c r="TJV40" s="714">
        <f>'2-ORÇAMENTO'!TJX36</f>
        <v>0</v>
      </c>
      <c r="TJW40" s="713">
        <f>'2-ORÇAMENTO'!TJW36</f>
        <v>0</v>
      </c>
      <c r="TJX40" s="714">
        <f>'2-ORÇAMENTO'!TJZ36</f>
        <v>0</v>
      </c>
      <c r="TJY40" s="713">
        <f>'2-ORÇAMENTO'!TJY36</f>
        <v>0</v>
      </c>
      <c r="TJZ40" s="714">
        <f>'2-ORÇAMENTO'!TKB36</f>
        <v>0</v>
      </c>
      <c r="TKA40" s="713">
        <f>'2-ORÇAMENTO'!TKA36</f>
        <v>0</v>
      </c>
      <c r="TKB40" s="714">
        <f>'2-ORÇAMENTO'!TKD36</f>
        <v>0</v>
      </c>
      <c r="TKC40" s="713">
        <f>'2-ORÇAMENTO'!TKC36</f>
        <v>0</v>
      </c>
      <c r="TKD40" s="714">
        <f>'2-ORÇAMENTO'!TKF36</f>
        <v>0</v>
      </c>
      <c r="TKE40" s="713">
        <f>'2-ORÇAMENTO'!TKE36</f>
        <v>0</v>
      </c>
      <c r="TKF40" s="714">
        <f>'2-ORÇAMENTO'!TKH36</f>
        <v>0</v>
      </c>
      <c r="TKG40" s="713">
        <f>'2-ORÇAMENTO'!TKG36</f>
        <v>0</v>
      </c>
      <c r="TKH40" s="714">
        <f>'2-ORÇAMENTO'!TKJ36</f>
        <v>0</v>
      </c>
      <c r="TKI40" s="713">
        <f>'2-ORÇAMENTO'!TKI36</f>
        <v>0</v>
      </c>
      <c r="TKJ40" s="714">
        <f>'2-ORÇAMENTO'!TKL36</f>
        <v>0</v>
      </c>
      <c r="TKK40" s="713">
        <f>'2-ORÇAMENTO'!TKK36</f>
        <v>0</v>
      </c>
      <c r="TKL40" s="714">
        <f>'2-ORÇAMENTO'!TKN36</f>
        <v>0</v>
      </c>
      <c r="TKM40" s="713">
        <f>'2-ORÇAMENTO'!TKM36</f>
        <v>0</v>
      </c>
      <c r="TKN40" s="714">
        <f>'2-ORÇAMENTO'!TKP36</f>
        <v>0</v>
      </c>
      <c r="TKO40" s="713">
        <f>'2-ORÇAMENTO'!TKO36</f>
        <v>0</v>
      </c>
      <c r="TKP40" s="714">
        <f>'2-ORÇAMENTO'!TKR36</f>
        <v>0</v>
      </c>
      <c r="TKQ40" s="713">
        <f>'2-ORÇAMENTO'!TKQ36</f>
        <v>0</v>
      </c>
      <c r="TKR40" s="714">
        <f>'2-ORÇAMENTO'!TKT36</f>
        <v>0</v>
      </c>
      <c r="TKS40" s="713">
        <f>'2-ORÇAMENTO'!TKS36</f>
        <v>0</v>
      </c>
      <c r="TKT40" s="714">
        <f>'2-ORÇAMENTO'!TKV36</f>
        <v>0</v>
      </c>
      <c r="TKU40" s="713">
        <f>'2-ORÇAMENTO'!TKU36</f>
        <v>0</v>
      </c>
      <c r="TKV40" s="714">
        <f>'2-ORÇAMENTO'!TKX36</f>
        <v>0</v>
      </c>
      <c r="TKW40" s="713">
        <f>'2-ORÇAMENTO'!TKW36</f>
        <v>0</v>
      </c>
      <c r="TKX40" s="714">
        <f>'2-ORÇAMENTO'!TKZ36</f>
        <v>0</v>
      </c>
      <c r="TKY40" s="713">
        <f>'2-ORÇAMENTO'!TKY36</f>
        <v>0</v>
      </c>
      <c r="TKZ40" s="714">
        <f>'2-ORÇAMENTO'!TLB36</f>
        <v>0</v>
      </c>
      <c r="TLA40" s="713">
        <f>'2-ORÇAMENTO'!TLA36</f>
        <v>0</v>
      </c>
      <c r="TLB40" s="714">
        <f>'2-ORÇAMENTO'!TLD36</f>
        <v>0</v>
      </c>
      <c r="TLC40" s="713">
        <f>'2-ORÇAMENTO'!TLC36</f>
        <v>0</v>
      </c>
      <c r="TLD40" s="714">
        <f>'2-ORÇAMENTO'!TLF36</f>
        <v>0</v>
      </c>
      <c r="TLE40" s="713">
        <f>'2-ORÇAMENTO'!TLE36</f>
        <v>0</v>
      </c>
      <c r="TLF40" s="714">
        <f>'2-ORÇAMENTO'!TLH36</f>
        <v>0</v>
      </c>
      <c r="TLG40" s="713">
        <f>'2-ORÇAMENTO'!TLG36</f>
        <v>0</v>
      </c>
      <c r="TLH40" s="714">
        <f>'2-ORÇAMENTO'!TLJ36</f>
        <v>0</v>
      </c>
      <c r="TLI40" s="713">
        <f>'2-ORÇAMENTO'!TLI36</f>
        <v>0</v>
      </c>
      <c r="TLJ40" s="714">
        <f>'2-ORÇAMENTO'!TLL36</f>
        <v>0</v>
      </c>
      <c r="TLK40" s="713">
        <f>'2-ORÇAMENTO'!TLK36</f>
        <v>0</v>
      </c>
      <c r="TLL40" s="714">
        <f>'2-ORÇAMENTO'!TLN36</f>
        <v>0</v>
      </c>
      <c r="TLM40" s="713">
        <f>'2-ORÇAMENTO'!TLM36</f>
        <v>0</v>
      </c>
      <c r="TLN40" s="714">
        <f>'2-ORÇAMENTO'!TLP36</f>
        <v>0</v>
      </c>
      <c r="TLO40" s="713">
        <f>'2-ORÇAMENTO'!TLO36</f>
        <v>0</v>
      </c>
      <c r="TLP40" s="714">
        <f>'2-ORÇAMENTO'!TLR36</f>
        <v>0</v>
      </c>
      <c r="TLQ40" s="713">
        <f>'2-ORÇAMENTO'!TLQ36</f>
        <v>0</v>
      </c>
      <c r="TLR40" s="714">
        <f>'2-ORÇAMENTO'!TLT36</f>
        <v>0</v>
      </c>
      <c r="TLS40" s="713">
        <f>'2-ORÇAMENTO'!TLS36</f>
        <v>0</v>
      </c>
      <c r="TLT40" s="714">
        <f>'2-ORÇAMENTO'!TLV36</f>
        <v>0</v>
      </c>
      <c r="TLU40" s="713">
        <f>'2-ORÇAMENTO'!TLU36</f>
        <v>0</v>
      </c>
      <c r="TLV40" s="714">
        <f>'2-ORÇAMENTO'!TLX36</f>
        <v>0</v>
      </c>
      <c r="TLW40" s="713">
        <f>'2-ORÇAMENTO'!TLW36</f>
        <v>0</v>
      </c>
      <c r="TLX40" s="714">
        <f>'2-ORÇAMENTO'!TLZ36</f>
        <v>0</v>
      </c>
      <c r="TLY40" s="713">
        <f>'2-ORÇAMENTO'!TLY36</f>
        <v>0</v>
      </c>
      <c r="TLZ40" s="714">
        <f>'2-ORÇAMENTO'!TMB36</f>
        <v>0</v>
      </c>
      <c r="TMA40" s="713">
        <f>'2-ORÇAMENTO'!TMA36</f>
        <v>0</v>
      </c>
      <c r="TMB40" s="714">
        <f>'2-ORÇAMENTO'!TMD36</f>
        <v>0</v>
      </c>
      <c r="TMC40" s="713">
        <f>'2-ORÇAMENTO'!TMC36</f>
        <v>0</v>
      </c>
      <c r="TMD40" s="714">
        <f>'2-ORÇAMENTO'!TMF36</f>
        <v>0</v>
      </c>
      <c r="TME40" s="713">
        <f>'2-ORÇAMENTO'!TME36</f>
        <v>0</v>
      </c>
      <c r="TMF40" s="714">
        <f>'2-ORÇAMENTO'!TMH36</f>
        <v>0</v>
      </c>
      <c r="TMG40" s="713">
        <f>'2-ORÇAMENTO'!TMG36</f>
        <v>0</v>
      </c>
      <c r="TMH40" s="714">
        <f>'2-ORÇAMENTO'!TMJ36</f>
        <v>0</v>
      </c>
      <c r="TMI40" s="713">
        <f>'2-ORÇAMENTO'!TMI36</f>
        <v>0</v>
      </c>
      <c r="TMJ40" s="714">
        <f>'2-ORÇAMENTO'!TML36</f>
        <v>0</v>
      </c>
      <c r="TMK40" s="713">
        <f>'2-ORÇAMENTO'!TMK36</f>
        <v>0</v>
      </c>
      <c r="TML40" s="714">
        <f>'2-ORÇAMENTO'!TMN36</f>
        <v>0</v>
      </c>
      <c r="TMM40" s="713">
        <f>'2-ORÇAMENTO'!TMM36</f>
        <v>0</v>
      </c>
      <c r="TMN40" s="714">
        <f>'2-ORÇAMENTO'!TMP36</f>
        <v>0</v>
      </c>
      <c r="TMO40" s="713">
        <f>'2-ORÇAMENTO'!TMO36</f>
        <v>0</v>
      </c>
      <c r="TMP40" s="714">
        <f>'2-ORÇAMENTO'!TMR36</f>
        <v>0</v>
      </c>
      <c r="TMQ40" s="713">
        <f>'2-ORÇAMENTO'!TMQ36</f>
        <v>0</v>
      </c>
      <c r="TMR40" s="714">
        <f>'2-ORÇAMENTO'!TMT36</f>
        <v>0</v>
      </c>
      <c r="TMS40" s="713">
        <f>'2-ORÇAMENTO'!TMS36</f>
        <v>0</v>
      </c>
      <c r="TMT40" s="714">
        <f>'2-ORÇAMENTO'!TMV36</f>
        <v>0</v>
      </c>
      <c r="TMU40" s="713">
        <f>'2-ORÇAMENTO'!TMU36</f>
        <v>0</v>
      </c>
      <c r="TMV40" s="714">
        <f>'2-ORÇAMENTO'!TMX36</f>
        <v>0</v>
      </c>
      <c r="TMW40" s="713">
        <f>'2-ORÇAMENTO'!TMW36</f>
        <v>0</v>
      </c>
      <c r="TMX40" s="714">
        <f>'2-ORÇAMENTO'!TMZ36</f>
        <v>0</v>
      </c>
      <c r="TMY40" s="713">
        <f>'2-ORÇAMENTO'!TMY36</f>
        <v>0</v>
      </c>
      <c r="TMZ40" s="714">
        <f>'2-ORÇAMENTO'!TNB36</f>
        <v>0</v>
      </c>
      <c r="TNA40" s="713">
        <f>'2-ORÇAMENTO'!TNA36</f>
        <v>0</v>
      </c>
      <c r="TNB40" s="714">
        <f>'2-ORÇAMENTO'!TND36</f>
        <v>0</v>
      </c>
      <c r="TNC40" s="713">
        <f>'2-ORÇAMENTO'!TNC36</f>
        <v>0</v>
      </c>
      <c r="TND40" s="714">
        <f>'2-ORÇAMENTO'!TNF36</f>
        <v>0</v>
      </c>
      <c r="TNE40" s="713">
        <f>'2-ORÇAMENTO'!TNE36</f>
        <v>0</v>
      </c>
      <c r="TNF40" s="714">
        <f>'2-ORÇAMENTO'!TNH36</f>
        <v>0</v>
      </c>
      <c r="TNG40" s="713">
        <f>'2-ORÇAMENTO'!TNG36</f>
        <v>0</v>
      </c>
      <c r="TNH40" s="714">
        <f>'2-ORÇAMENTO'!TNJ36</f>
        <v>0</v>
      </c>
      <c r="TNI40" s="713">
        <f>'2-ORÇAMENTO'!TNI36</f>
        <v>0</v>
      </c>
      <c r="TNJ40" s="714">
        <f>'2-ORÇAMENTO'!TNL36</f>
        <v>0</v>
      </c>
      <c r="TNK40" s="713">
        <f>'2-ORÇAMENTO'!TNK36</f>
        <v>0</v>
      </c>
      <c r="TNL40" s="714">
        <f>'2-ORÇAMENTO'!TNN36</f>
        <v>0</v>
      </c>
      <c r="TNM40" s="713">
        <f>'2-ORÇAMENTO'!TNM36</f>
        <v>0</v>
      </c>
      <c r="TNN40" s="714">
        <f>'2-ORÇAMENTO'!TNP36</f>
        <v>0</v>
      </c>
      <c r="TNO40" s="713">
        <f>'2-ORÇAMENTO'!TNO36</f>
        <v>0</v>
      </c>
      <c r="TNP40" s="714">
        <f>'2-ORÇAMENTO'!TNR36</f>
        <v>0</v>
      </c>
      <c r="TNQ40" s="713">
        <f>'2-ORÇAMENTO'!TNQ36</f>
        <v>0</v>
      </c>
      <c r="TNR40" s="714">
        <f>'2-ORÇAMENTO'!TNT36</f>
        <v>0</v>
      </c>
      <c r="TNS40" s="713">
        <f>'2-ORÇAMENTO'!TNS36</f>
        <v>0</v>
      </c>
      <c r="TNT40" s="714">
        <f>'2-ORÇAMENTO'!TNV36</f>
        <v>0</v>
      </c>
      <c r="TNU40" s="713">
        <f>'2-ORÇAMENTO'!TNU36</f>
        <v>0</v>
      </c>
      <c r="TNV40" s="714">
        <f>'2-ORÇAMENTO'!TNX36</f>
        <v>0</v>
      </c>
      <c r="TNW40" s="713">
        <f>'2-ORÇAMENTO'!TNW36</f>
        <v>0</v>
      </c>
      <c r="TNX40" s="714">
        <f>'2-ORÇAMENTO'!TNZ36</f>
        <v>0</v>
      </c>
      <c r="TNY40" s="713">
        <f>'2-ORÇAMENTO'!TNY36</f>
        <v>0</v>
      </c>
      <c r="TNZ40" s="714">
        <f>'2-ORÇAMENTO'!TOB36</f>
        <v>0</v>
      </c>
      <c r="TOA40" s="713">
        <f>'2-ORÇAMENTO'!TOA36</f>
        <v>0</v>
      </c>
      <c r="TOB40" s="714">
        <f>'2-ORÇAMENTO'!TOD36</f>
        <v>0</v>
      </c>
      <c r="TOC40" s="713">
        <f>'2-ORÇAMENTO'!TOC36</f>
        <v>0</v>
      </c>
      <c r="TOD40" s="714">
        <f>'2-ORÇAMENTO'!TOF36</f>
        <v>0</v>
      </c>
      <c r="TOE40" s="713">
        <f>'2-ORÇAMENTO'!TOE36</f>
        <v>0</v>
      </c>
      <c r="TOF40" s="714">
        <f>'2-ORÇAMENTO'!TOH36</f>
        <v>0</v>
      </c>
      <c r="TOG40" s="713">
        <f>'2-ORÇAMENTO'!TOG36</f>
        <v>0</v>
      </c>
      <c r="TOH40" s="714">
        <f>'2-ORÇAMENTO'!TOJ36</f>
        <v>0</v>
      </c>
      <c r="TOI40" s="713">
        <f>'2-ORÇAMENTO'!TOI36</f>
        <v>0</v>
      </c>
      <c r="TOJ40" s="714">
        <f>'2-ORÇAMENTO'!TOL36</f>
        <v>0</v>
      </c>
      <c r="TOK40" s="713">
        <f>'2-ORÇAMENTO'!TOK36</f>
        <v>0</v>
      </c>
      <c r="TOL40" s="714">
        <f>'2-ORÇAMENTO'!TON36</f>
        <v>0</v>
      </c>
      <c r="TOM40" s="713">
        <f>'2-ORÇAMENTO'!TOM36</f>
        <v>0</v>
      </c>
      <c r="TON40" s="714">
        <f>'2-ORÇAMENTO'!TOP36</f>
        <v>0</v>
      </c>
      <c r="TOO40" s="713">
        <f>'2-ORÇAMENTO'!TOO36</f>
        <v>0</v>
      </c>
      <c r="TOP40" s="714">
        <f>'2-ORÇAMENTO'!TOR36</f>
        <v>0</v>
      </c>
      <c r="TOQ40" s="713">
        <f>'2-ORÇAMENTO'!TOQ36</f>
        <v>0</v>
      </c>
      <c r="TOR40" s="714">
        <f>'2-ORÇAMENTO'!TOT36</f>
        <v>0</v>
      </c>
      <c r="TOS40" s="713">
        <f>'2-ORÇAMENTO'!TOS36</f>
        <v>0</v>
      </c>
      <c r="TOT40" s="714">
        <f>'2-ORÇAMENTO'!TOV36</f>
        <v>0</v>
      </c>
      <c r="TOU40" s="713">
        <f>'2-ORÇAMENTO'!TOU36</f>
        <v>0</v>
      </c>
      <c r="TOV40" s="714">
        <f>'2-ORÇAMENTO'!TOX36</f>
        <v>0</v>
      </c>
      <c r="TOW40" s="713">
        <f>'2-ORÇAMENTO'!TOW36</f>
        <v>0</v>
      </c>
      <c r="TOX40" s="714">
        <f>'2-ORÇAMENTO'!TOZ36</f>
        <v>0</v>
      </c>
      <c r="TOY40" s="713">
        <f>'2-ORÇAMENTO'!TOY36</f>
        <v>0</v>
      </c>
      <c r="TOZ40" s="714">
        <f>'2-ORÇAMENTO'!TPB36</f>
        <v>0</v>
      </c>
      <c r="TPA40" s="713">
        <f>'2-ORÇAMENTO'!TPA36</f>
        <v>0</v>
      </c>
      <c r="TPB40" s="714">
        <f>'2-ORÇAMENTO'!TPD36</f>
        <v>0</v>
      </c>
      <c r="TPC40" s="713">
        <f>'2-ORÇAMENTO'!TPC36</f>
        <v>0</v>
      </c>
      <c r="TPD40" s="714">
        <f>'2-ORÇAMENTO'!TPF36</f>
        <v>0</v>
      </c>
      <c r="TPE40" s="713">
        <f>'2-ORÇAMENTO'!TPE36</f>
        <v>0</v>
      </c>
      <c r="TPF40" s="714">
        <f>'2-ORÇAMENTO'!TPH36</f>
        <v>0</v>
      </c>
      <c r="TPG40" s="713">
        <f>'2-ORÇAMENTO'!TPG36</f>
        <v>0</v>
      </c>
      <c r="TPH40" s="714">
        <f>'2-ORÇAMENTO'!TPJ36</f>
        <v>0</v>
      </c>
      <c r="TPI40" s="713">
        <f>'2-ORÇAMENTO'!TPI36</f>
        <v>0</v>
      </c>
      <c r="TPJ40" s="714">
        <f>'2-ORÇAMENTO'!TPL36</f>
        <v>0</v>
      </c>
      <c r="TPK40" s="713">
        <f>'2-ORÇAMENTO'!TPK36</f>
        <v>0</v>
      </c>
      <c r="TPL40" s="714">
        <f>'2-ORÇAMENTO'!TPN36</f>
        <v>0</v>
      </c>
      <c r="TPM40" s="713">
        <f>'2-ORÇAMENTO'!TPM36</f>
        <v>0</v>
      </c>
      <c r="TPN40" s="714">
        <f>'2-ORÇAMENTO'!TPP36</f>
        <v>0</v>
      </c>
      <c r="TPO40" s="713">
        <f>'2-ORÇAMENTO'!TPO36</f>
        <v>0</v>
      </c>
      <c r="TPP40" s="714">
        <f>'2-ORÇAMENTO'!TPR36</f>
        <v>0</v>
      </c>
      <c r="TPQ40" s="713">
        <f>'2-ORÇAMENTO'!TPQ36</f>
        <v>0</v>
      </c>
      <c r="TPR40" s="714">
        <f>'2-ORÇAMENTO'!TPT36</f>
        <v>0</v>
      </c>
      <c r="TPS40" s="713">
        <f>'2-ORÇAMENTO'!TPS36</f>
        <v>0</v>
      </c>
      <c r="TPT40" s="714">
        <f>'2-ORÇAMENTO'!TPV36</f>
        <v>0</v>
      </c>
      <c r="TPU40" s="713">
        <f>'2-ORÇAMENTO'!TPU36</f>
        <v>0</v>
      </c>
      <c r="TPV40" s="714">
        <f>'2-ORÇAMENTO'!TPX36</f>
        <v>0</v>
      </c>
      <c r="TPW40" s="713">
        <f>'2-ORÇAMENTO'!TPW36</f>
        <v>0</v>
      </c>
      <c r="TPX40" s="714">
        <f>'2-ORÇAMENTO'!TPZ36</f>
        <v>0</v>
      </c>
      <c r="TPY40" s="713">
        <f>'2-ORÇAMENTO'!TPY36</f>
        <v>0</v>
      </c>
      <c r="TPZ40" s="714">
        <f>'2-ORÇAMENTO'!TQB36</f>
        <v>0</v>
      </c>
      <c r="TQA40" s="713">
        <f>'2-ORÇAMENTO'!TQA36</f>
        <v>0</v>
      </c>
      <c r="TQB40" s="714">
        <f>'2-ORÇAMENTO'!TQD36</f>
        <v>0</v>
      </c>
      <c r="TQC40" s="713">
        <f>'2-ORÇAMENTO'!TQC36</f>
        <v>0</v>
      </c>
      <c r="TQD40" s="714">
        <f>'2-ORÇAMENTO'!TQF36</f>
        <v>0</v>
      </c>
      <c r="TQE40" s="713">
        <f>'2-ORÇAMENTO'!TQE36</f>
        <v>0</v>
      </c>
      <c r="TQF40" s="714">
        <f>'2-ORÇAMENTO'!TQH36</f>
        <v>0</v>
      </c>
      <c r="TQG40" s="713">
        <f>'2-ORÇAMENTO'!TQG36</f>
        <v>0</v>
      </c>
      <c r="TQH40" s="714">
        <f>'2-ORÇAMENTO'!TQJ36</f>
        <v>0</v>
      </c>
      <c r="TQI40" s="713">
        <f>'2-ORÇAMENTO'!TQI36</f>
        <v>0</v>
      </c>
      <c r="TQJ40" s="714">
        <f>'2-ORÇAMENTO'!TQL36</f>
        <v>0</v>
      </c>
      <c r="TQK40" s="713">
        <f>'2-ORÇAMENTO'!TQK36</f>
        <v>0</v>
      </c>
      <c r="TQL40" s="714">
        <f>'2-ORÇAMENTO'!TQN36</f>
        <v>0</v>
      </c>
      <c r="TQM40" s="713">
        <f>'2-ORÇAMENTO'!TQM36</f>
        <v>0</v>
      </c>
      <c r="TQN40" s="714">
        <f>'2-ORÇAMENTO'!TQP36</f>
        <v>0</v>
      </c>
      <c r="TQO40" s="713">
        <f>'2-ORÇAMENTO'!TQO36</f>
        <v>0</v>
      </c>
      <c r="TQP40" s="714">
        <f>'2-ORÇAMENTO'!TQR36</f>
        <v>0</v>
      </c>
      <c r="TQQ40" s="713">
        <f>'2-ORÇAMENTO'!TQQ36</f>
        <v>0</v>
      </c>
      <c r="TQR40" s="714">
        <f>'2-ORÇAMENTO'!TQT36</f>
        <v>0</v>
      </c>
      <c r="TQS40" s="713">
        <f>'2-ORÇAMENTO'!TQS36</f>
        <v>0</v>
      </c>
      <c r="TQT40" s="714">
        <f>'2-ORÇAMENTO'!TQV36</f>
        <v>0</v>
      </c>
      <c r="TQU40" s="713">
        <f>'2-ORÇAMENTO'!TQU36</f>
        <v>0</v>
      </c>
      <c r="TQV40" s="714">
        <f>'2-ORÇAMENTO'!TQX36</f>
        <v>0</v>
      </c>
      <c r="TQW40" s="713">
        <f>'2-ORÇAMENTO'!TQW36</f>
        <v>0</v>
      </c>
      <c r="TQX40" s="714">
        <f>'2-ORÇAMENTO'!TQZ36</f>
        <v>0</v>
      </c>
      <c r="TQY40" s="713">
        <f>'2-ORÇAMENTO'!TQY36</f>
        <v>0</v>
      </c>
      <c r="TQZ40" s="714">
        <f>'2-ORÇAMENTO'!TRB36</f>
        <v>0</v>
      </c>
      <c r="TRA40" s="713">
        <f>'2-ORÇAMENTO'!TRA36</f>
        <v>0</v>
      </c>
      <c r="TRB40" s="714">
        <f>'2-ORÇAMENTO'!TRD36</f>
        <v>0</v>
      </c>
      <c r="TRC40" s="713">
        <f>'2-ORÇAMENTO'!TRC36</f>
        <v>0</v>
      </c>
      <c r="TRD40" s="714">
        <f>'2-ORÇAMENTO'!TRF36</f>
        <v>0</v>
      </c>
      <c r="TRE40" s="713">
        <f>'2-ORÇAMENTO'!TRE36</f>
        <v>0</v>
      </c>
      <c r="TRF40" s="714">
        <f>'2-ORÇAMENTO'!TRH36</f>
        <v>0</v>
      </c>
      <c r="TRG40" s="713">
        <f>'2-ORÇAMENTO'!TRG36</f>
        <v>0</v>
      </c>
      <c r="TRH40" s="714">
        <f>'2-ORÇAMENTO'!TRJ36</f>
        <v>0</v>
      </c>
      <c r="TRI40" s="713">
        <f>'2-ORÇAMENTO'!TRI36</f>
        <v>0</v>
      </c>
      <c r="TRJ40" s="714">
        <f>'2-ORÇAMENTO'!TRL36</f>
        <v>0</v>
      </c>
      <c r="TRK40" s="713">
        <f>'2-ORÇAMENTO'!TRK36</f>
        <v>0</v>
      </c>
      <c r="TRL40" s="714">
        <f>'2-ORÇAMENTO'!TRN36</f>
        <v>0</v>
      </c>
      <c r="TRM40" s="713">
        <f>'2-ORÇAMENTO'!TRM36</f>
        <v>0</v>
      </c>
      <c r="TRN40" s="714">
        <f>'2-ORÇAMENTO'!TRP36</f>
        <v>0</v>
      </c>
      <c r="TRO40" s="713">
        <f>'2-ORÇAMENTO'!TRO36</f>
        <v>0</v>
      </c>
      <c r="TRP40" s="714">
        <f>'2-ORÇAMENTO'!TRR36</f>
        <v>0</v>
      </c>
      <c r="TRQ40" s="713">
        <f>'2-ORÇAMENTO'!TRQ36</f>
        <v>0</v>
      </c>
      <c r="TRR40" s="714">
        <f>'2-ORÇAMENTO'!TRT36</f>
        <v>0</v>
      </c>
      <c r="TRS40" s="713">
        <f>'2-ORÇAMENTO'!TRS36</f>
        <v>0</v>
      </c>
      <c r="TRT40" s="714">
        <f>'2-ORÇAMENTO'!TRV36</f>
        <v>0</v>
      </c>
      <c r="TRU40" s="713">
        <f>'2-ORÇAMENTO'!TRU36</f>
        <v>0</v>
      </c>
      <c r="TRV40" s="714">
        <f>'2-ORÇAMENTO'!TRX36</f>
        <v>0</v>
      </c>
      <c r="TRW40" s="713">
        <f>'2-ORÇAMENTO'!TRW36</f>
        <v>0</v>
      </c>
      <c r="TRX40" s="714">
        <f>'2-ORÇAMENTO'!TRZ36</f>
        <v>0</v>
      </c>
      <c r="TRY40" s="713">
        <f>'2-ORÇAMENTO'!TRY36</f>
        <v>0</v>
      </c>
      <c r="TRZ40" s="714">
        <f>'2-ORÇAMENTO'!TSB36</f>
        <v>0</v>
      </c>
      <c r="TSA40" s="713">
        <f>'2-ORÇAMENTO'!TSA36</f>
        <v>0</v>
      </c>
      <c r="TSB40" s="714">
        <f>'2-ORÇAMENTO'!TSD36</f>
        <v>0</v>
      </c>
      <c r="TSC40" s="713">
        <f>'2-ORÇAMENTO'!TSC36</f>
        <v>0</v>
      </c>
      <c r="TSD40" s="714">
        <f>'2-ORÇAMENTO'!TSF36</f>
        <v>0</v>
      </c>
      <c r="TSE40" s="713">
        <f>'2-ORÇAMENTO'!TSE36</f>
        <v>0</v>
      </c>
      <c r="TSF40" s="714">
        <f>'2-ORÇAMENTO'!TSH36</f>
        <v>0</v>
      </c>
      <c r="TSG40" s="713">
        <f>'2-ORÇAMENTO'!TSG36</f>
        <v>0</v>
      </c>
      <c r="TSH40" s="714">
        <f>'2-ORÇAMENTO'!TSJ36</f>
        <v>0</v>
      </c>
      <c r="TSI40" s="713">
        <f>'2-ORÇAMENTO'!TSI36</f>
        <v>0</v>
      </c>
      <c r="TSJ40" s="714">
        <f>'2-ORÇAMENTO'!TSL36</f>
        <v>0</v>
      </c>
      <c r="TSK40" s="713">
        <f>'2-ORÇAMENTO'!TSK36</f>
        <v>0</v>
      </c>
      <c r="TSL40" s="714">
        <f>'2-ORÇAMENTO'!TSN36</f>
        <v>0</v>
      </c>
      <c r="TSM40" s="713">
        <f>'2-ORÇAMENTO'!TSM36</f>
        <v>0</v>
      </c>
      <c r="TSN40" s="714">
        <f>'2-ORÇAMENTO'!TSP36</f>
        <v>0</v>
      </c>
      <c r="TSO40" s="713">
        <f>'2-ORÇAMENTO'!TSO36</f>
        <v>0</v>
      </c>
      <c r="TSP40" s="714">
        <f>'2-ORÇAMENTO'!TSR36</f>
        <v>0</v>
      </c>
      <c r="TSQ40" s="713">
        <f>'2-ORÇAMENTO'!TSQ36</f>
        <v>0</v>
      </c>
      <c r="TSR40" s="714">
        <f>'2-ORÇAMENTO'!TST36</f>
        <v>0</v>
      </c>
      <c r="TSS40" s="713">
        <f>'2-ORÇAMENTO'!TSS36</f>
        <v>0</v>
      </c>
      <c r="TST40" s="714">
        <f>'2-ORÇAMENTO'!TSV36</f>
        <v>0</v>
      </c>
      <c r="TSU40" s="713">
        <f>'2-ORÇAMENTO'!TSU36</f>
        <v>0</v>
      </c>
      <c r="TSV40" s="714">
        <f>'2-ORÇAMENTO'!TSX36</f>
        <v>0</v>
      </c>
      <c r="TSW40" s="713">
        <f>'2-ORÇAMENTO'!TSW36</f>
        <v>0</v>
      </c>
      <c r="TSX40" s="714">
        <f>'2-ORÇAMENTO'!TSZ36</f>
        <v>0</v>
      </c>
      <c r="TSY40" s="713">
        <f>'2-ORÇAMENTO'!TSY36</f>
        <v>0</v>
      </c>
      <c r="TSZ40" s="714">
        <f>'2-ORÇAMENTO'!TTB36</f>
        <v>0</v>
      </c>
      <c r="TTA40" s="713">
        <f>'2-ORÇAMENTO'!TTA36</f>
        <v>0</v>
      </c>
      <c r="TTB40" s="714">
        <f>'2-ORÇAMENTO'!TTD36</f>
        <v>0</v>
      </c>
      <c r="TTC40" s="713">
        <f>'2-ORÇAMENTO'!TTC36</f>
        <v>0</v>
      </c>
      <c r="TTD40" s="714">
        <f>'2-ORÇAMENTO'!TTF36</f>
        <v>0</v>
      </c>
      <c r="TTE40" s="713">
        <f>'2-ORÇAMENTO'!TTE36</f>
        <v>0</v>
      </c>
      <c r="TTF40" s="714">
        <f>'2-ORÇAMENTO'!TTH36</f>
        <v>0</v>
      </c>
      <c r="TTG40" s="713">
        <f>'2-ORÇAMENTO'!TTG36</f>
        <v>0</v>
      </c>
      <c r="TTH40" s="714">
        <f>'2-ORÇAMENTO'!TTJ36</f>
        <v>0</v>
      </c>
      <c r="TTI40" s="713">
        <f>'2-ORÇAMENTO'!TTI36</f>
        <v>0</v>
      </c>
      <c r="TTJ40" s="714">
        <f>'2-ORÇAMENTO'!TTL36</f>
        <v>0</v>
      </c>
      <c r="TTK40" s="713">
        <f>'2-ORÇAMENTO'!TTK36</f>
        <v>0</v>
      </c>
      <c r="TTL40" s="714">
        <f>'2-ORÇAMENTO'!TTN36</f>
        <v>0</v>
      </c>
      <c r="TTM40" s="713">
        <f>'2-ORÇAMENTO'!TTM36</f>
        <v>0</v>
      </c>
      <c r="TTN40" s="714">
        <f>'2-ORÇAMENTO'!TTP36</f>
        <v>0</v>
      </c>
      <c r="TTO40" s="713">
        <f>'2-ORÇAMENTO'!TTO36</f>
        <v>0</v>
      </c>
      <c r="TTP40" s="714">
        <f>'2-ORÇAMENTO'!TTR36</f>
        <v>0</v>
      </c>
      <c r="TTQ40" s="713">
        <f>'2-ORÇAMENTO'!TTQ36</f>
        <v>0</v>
      </c>
      <c r="TTR40" s="714">
        <f>'2-ORÇAMENTO'!TTT36</f>
        <v>0</v>
      </c>
      <c r="TTS40" s="713">
        <f>'2-ORÇAMENTO'!TTS36</f>
        <v>0</v>
      </c>
      <c r="TTT40" s="714">
        <f>'2-ORÇAMENTO'!TTV36</f>
        <v>0</v>
      </c>
      <c r="TTU40" s="713">
        <f>'2-ORÇAMENTO'!TTU36</f>
        <v>0</v>
      </c>
      <c r="TTV40" s="714">
        <f>'2-ORÇAMENTO'!TTX36</f>
        <v>0</v>
      </c>
      <c r="TTW40" s="713">
        <f>'2-ORÇAMENTO'!TTW36</f>
        <v>0</v>
      </c>
      <c r="TTX40" s="714">
        <f>'2-ORÇAMENTO'!TTZ36</f>
        <v>0</v>
      </c>
      <c r="TTY40" s="713">
        <f>'2-ORÇAMENTO'!TTY36</f>
        <v>0</v>
      </c>
      <c r="TTZ40" s="714">
        <f>'2-ORÇAMENTO'!TUB36</f>
        <v>0</v>
      </c>
      <c r="TUA40" s="713">
        <f>'2-ORÇAMENTO'!TUA36</f>
        <v>0</v>
      </c>
      <c r="TUB40" s="714">
        <f>'2-ORÇAMENTO'!TUD36</f>
        <v>0</v>
      </c>
      <c r="TUC40" s="713">
        <f>'2-ORÇAMENTO'!TUC36</f>
        <v>0</v>
      </c>
      <c r="TUD40" s="714">
        <f>'2-ORÇAMENTO'!TUF36</f>
        <v>0</v>
      </c>
      <c r="TUE40" s="713">
        <f>'2-ORÇAMENTO'!TUE36</f>
        <v>0</v>
      </c>
      <c r="TUF40" s="714">
        <f>'2-ORÇAMENTO'!TUH36</f>
        <v>0</v>
      </c>
      <c r="TUG40" s="713">
        <f>'2-ORÇAMENTO'!TUG36</f>
        <v>0</v>
      </c>
      <c r="TUH40" s="714">
        <f>'2-ORÇAMENTO'!TUJ36</f>
        <v>0</v>
      </c>
      <c r="TUI40" s="713">
        <f>'2-ORÇAMENTO'!TUI36</f>
        <v>0</v>
      </c>
      <c r="TUJ40" s="714">
        <f>'2-ORÇAMENTO'!TUL36</f>
        <v>0</v>
      </c>
      <c r="TUK40" s="713">
        <f>'2-ORÇAMENTO'!TUK36</f>
        <v>0</v>
      </c>
      <c r="TUL40" s="714">
        <f>'2-ORÇAMENTO'!TUN36</f>
        <v>0</v>
      </c>
      <c r="TUM40" s="713">
        <f>'2-ORÇAMENTO'!TUM36</f>
        <v>0</v>
      </c>
      <c r="TUN40" s="714">
        <f>'2-ORÇAMENTO'!TUP36</f>
        <v>0</v>
      </c>
      <c r="TUO40" s="713">
        <f>'2-ORÇAMENTO'!TUO36</f>
        <v>0</v>
      </c>
      <c r="TUP40" s="714">
        <f>'2-ORÇAMENTO'!TUR36</f>
        <v>0</v>
      </c>
      <c r="TUQ40" s="713">
        <f>'2-ORÇAMENTO'!TUQ36</f>
        <v>0</v>
      </c>
      <c r="TUR40" s="714">
        <f>'2-ORÇAMENTO'!TUT36</f>
        <v>0</v>
      </c>
      <c r="TUS40" s="713">
        <f>'2-ORÇAMENTO'!TUS36</f>
        <v>0</v>
      </c>
      <c r="TUT40" s="714">
        <f>'2-ORÇAMENTO'!TUV36</f>
        <v>0</v>
      </c>
      <c r="TUU40" s="713">
        <f>'2-ORÇAMENTO'!TUU36</f>
        <v>0</v>
      </c>
      <c r="TUV40" s="714">
        <f>'2-ORÇAMENTO'!TUX36</f>
        <v>0</v>
      </c>
      <c r="TUW40" s="713">
        <f>'2-ORÇAMENTO'!TUW36</f>
        <v>0</v>
      </c>
      <c r="TUX40" s="714">
        <f>'2-ORÇAMENTO'!TUZ36</f>
        <v>0</v>
      </c>
      <c r="TUY40" s="713">
        <f>'2-ORÇAMENTO'!TUY36</f>
        <v>0</v>
      </c>
      <c r="TUZ40" s="714">
        <f>'2-ORÇAMENTO'!TVB36</f>
        <v>0</v>
      </c>
      <c r="TVA40" s="713">
        <f>'2-ORÇAMENTO'!TVA36</f>
        <v>0</v>
      </c>
      <c r="TVB40" s="714">
        <f>'2-ORÇAMENTO'!TVD36</f>
        <v>0</v>
      </c>
      <c r="TVC40" s="713">
        <f>'2-ORÇAMENTO'!TVC36</f>
        <v>0</v>
      </c>
      <c r="TVD40" s="714">
        <f>'2-ORÇAMENTO'!TVF36</f>
        <v>0</v>
      </c>
      <c r="TVE40" s="713">
        <f>'2-ORÇAMENTO'!TVE36</f>
        <v>0</v>
      </c>
      <c r="TVF40" s="714">
        <f>'2-ORÇAMENTO'!TVH36</f>
        <v>0</v>
      </c>
      <c r="TVG40" s="713">
        <f>'2-ORÇAMENTO'!TVG36</f>
        <v>0</v>
      </c>
      <c r="TVH40" s="714">
        <f>'2-ORÇAMENTO'!TVJ36</f>
        <v>0</v>
      </c>
      <c r="TVI40" s="713">
        <f>'2-ORÇAMENTO'!TVI36</f>
        <v>0</v>
      </c>
      <c r="TVJ40" s="714">
        <f>'2-ORÇAMENTO'!TVL36</f>
        <v>0</v>
      </c>
      <c r="TVK40" s="713">
        <f>'2-ORÇAMENTO'!TVK36</f>
        <v>0</v>
      </c>
      <c r="TVL40" s="714">
        <f>'2-ORÇAMENTO'!TVN36</f>
        <v>0</v>
      </c>
      <c r="TVM40" s="713">
        <f>'2-ORÇAMENTO'!TVM36</f>
        <v>0</v>
      </c>
      <c r="TVN40" s="714">
        <f>'2-ORÇAMENTO'!TVP36</f>
        <v>0</v>
      </c>
      <c r="TVO40" s="713">
        <f>'2-ORÇAMENTO'!TVO36</f>
        <v>0</v>
      </c>
      <c r="TVP40" s="714">
        <f>'2-ORÇAMENTO'!TVR36</f>
        <v>0</v>
      </c>
      <c r="TVQ40" s="713">
        <f>'2-ORÇAMENTO'!TVQ36</f>
        <v>0</v>
      </c>
      <c r="TVR40" s="714">
        <f>'2-ORÇAMENTO'!TVT36</f>
        <v>0</v>
      </c>
      <c r="TVS40" s="713">
        <f>'2-ORÇAMENTO'!TVS36</f>
        <v>0</v>
      </c>
      <c r="TVT40" s="714">
        <f>'2-ORÇAMENTO'!TVV36</f>
        <v>0</v>
      </c>
      <c r="TVU40" s="713">
        <f>'2-ORÇAMENTO'!TVU36</f>
        <v>0</v>
      </c>
      <c r="TVV40" s="714">
        <f>'2-ORÇAMENTO'!TVX36</f>
        <v>0</v>
      </c>
      <c r="TVW40" s="713">
        <f>'2-ORÇAMENTO'!TVW36</f>
        <v>0</v>
      </c>
      <c r="TVX40" s="714">
        <f>'2-ORÇAMENTO'!TVZ36</f>
        <v>0</v>
      </c>
      <c r="TVY40" s="713">
        <f>'2-ORÇAMENTO'!TVY36</f>
        <v>0</v>
      </c>
      <c r="TVZ40" s="714">
        <f>'2-ORÇAMENTO'!TWB36</f>
        <v>0</v>
      </c>
      <c r="TWA40" s="713">
        <f>'2-ORÇAMENTO'!TWA36</f>
        <v>0</v>
      </c>
      <c r="TWB40" s="714">
        <f>'2-ORÇAMENTO'!TWD36</f>
        <v>0</v>
      </c>
      <c r="TWC40" s="713">
        <f>'2-ORÇAMENTO'!TWC36</f>
        <v>0</v>
      </c>
      <c r="TWD40" s="714">
        <f>'2-ORÇAMENTO'!TWF36</f>
        <v>0</v>
      </c>
      <c r="TWE40" s="713">
        <f>'2-ORÇAMENTO'!TWE36</f>
        <v>0</v>
      </c>
      <c r="TWF40" s="714">
        <f>'2-ORÇAMENTO'!TWH36</f>
        <v>0</v>
      </c>
      <c r="TWG40" s="713">
        <f>'2-ORÇAMENTO'!TWG36</f>
        <v>0</v>
      </c>
      <c r="TWH40" s="714">
        <f>'2-ORÇAMENTO'!TWJ36</f>
        <v>0</v>
      </c>
      <c r="TWI40" s="713">
        <f>'2-ORÇAMENTO'!TWI36</f>
        <v>0</v>
      </c>
      <c r="TWJ40" s="714">
        <f>'2-ORÇAMENTO'!TWL36</f>
        <v>0</v>
      </c>
      <c r="TWK40" s="713">
        <f>'2-ORÇAMENTO'!TWK36</f>
        <v>0</v>
      </c>
      <c r="TWL40" s="714">
        <f>'2-ORÇAMENTO'!TWN36</f>
        <v>0</v>
      </c>
      <c r="TWM40" s="713">
        <f>'2-ORÇAMENTO'!TWM36</f>
        <v>0</v>
      </c>
      <c r="TWN40" s="714">
        <f>'2-ORÇAMENTO'!TWP36</f>
        <v>0</v>
      </c>
      <c r="TWO40" s="713">
        <f>'2-ORÇAMENTO'!TWO36</f>
        <v>0</v>
      </c>
      <c r="TWP40" s="714">
        <f>'2-ORÇAMENTO'!TWR36</f>
        <v>0</v>
      </c>
      <c r="TWQ40" s="713">
        <f>'2-ORÇAMENTO'!TWQ36</f>
        <v>0</v>
      </c>
      <c r="TWR40" s="714">
        <f>'2-ORÇAMENTO'!TWT36</f>
        <v>0</v>
      </c>
      <c r="TWS40" s="713">
        <f>'2-ORÇAMENTO'!TWS36</f>
        <v>0</v>
      </c>
      <c r="TWT40" s="714">
        <f>'2-ORÇAMENTO'!TWV36</f>
        <v>0</v>
      </c>
      <c r="TWU40" s="713">
        <f>'2-ORÇAMENTO'!TWU36</f>
        <v>0</v>
      </c>
      <c r="TWV40" s="714">
        <f>'2-ORÇAMENTO'!TWX36</f>
        <v>0</v>
      </c>
      <c r="TWW40" s="713">
        <f>'2-ORÇAMENTO'!TWW36</f>
        <v>0</v>
      </c>
      <c r="TWX40" s="714">
        <f>'2-ORÇAMENTO'!TWZ36</f>
        <v>0</v>
      </c>
      <c r="TWY40" s="713">
        <f>'2-ORÇAMENTO'!TWY36</f>
        <v>0</v>
      </c>
      <c r="TWZ40" s="714">
        <f>'2-ORÇAMENTO'!TXB36</f>
        <v>0</v>
      </c>
      <c r="TXA40" s="713">
        <f>'2-ORÇAMENTO'!TXA36</f>
        <v>0</v>
      </c>
      <c r="TXB40" s="714">
        <f>'2-ORÇAMENTO'!TXD36</f>
        <v>0</v>
      </c>
      <c r="TXC40" s="713">
        <f>'2-ORÇAMENTO'!TXC36</f>
        <v>0</v>
      </c>
      <c r="TXD40" s="714">
        <f>'2-ORÇAMENTO'!TXF36</f>
        <v>0</v>
      </c>
      <c r="TXE40" s="713">
        <f>'2-ORÇAMENTO'!TXE36</f>
        <v>0</v>
      </c>
      <c r="TXF40" s="714">
        <f>'2-ORÇAMENTO'!TXH36</f>
        <v>0</v>
      </c>
      <c r="TXG40" s="713">
        <f>'2-ORÇAMENTO'!TXG36</f>
        <v>0</v>
      </c>
      <c r="TXH40" s="714">
        <f>'2-ORÇAMENTO'!TXJ36</f>
        <v>0</v>
      </c>
      <c r="TXI40" s="713">
        <f>'2-ORÇAMENTO'!TXI36</f>
        <v>0</v>
      </c>
      <c r="TXJ40" s="714">
        <f>'2-ORÇAMENTO'!TXL36</f>
        <v>0</v>
      </c>
      <c r="TXK40" s="713">
        <f>'2-ORÇAMENTO'!TXK36</f>
        <v>0</v>
      </c>
      <c r="TXL40" s="714">
        <f>'2-ORÇAMENTO'!TXN36</f>
        <v>0</v>
      </c>
      <c r="TXM40" s="713">
        <f>'2-ORÇAMENTO'!TXM36</f>
        <v>0</v>
      </c>
      <c r="TXN40" s="714">
        <f>'2-ORÇAMENTO'!TXP36</f>
        <v>0</v>
      </c>
      <c r="TXO40" s="713">
        <f>'2-ORÇAMENTO'!TXO36</f>
        <v>0</v>
      </c>
      <c r="TXP40" s="714">
        <f>'2-ORÇAMENTO'!TXR36</f>
        <v>0</v>
      </c>
      <c r="TXQ40" s="713">
        <f>'2-ORÇAMENTO'!TXQ36</f>
        <v>0</v>
      </c>
      <c r="TXR40" s="714">
        <f>'2-ORÇAMENTO'!TXT36</f>
        <v>0</v>
      </c>
      <c r="TXS40" s="713">
        <f>'2-ORÇAMENTO'!TXS36</f>
        <v>0</v>
      </c>
      <c r="TXT40" s="714">
        <f>'2-ORÇAMENTO'!TXV36</f>
        <v>0</v>
      </c>
      <c r="TXU40" s="713">
        <f>'2-ORÇAMENTO'!TXU36</f>
        <v>0</v>
      </c>
      <c r="TXV40" s="714">
        <f>'2-ORÇAMENTO'!TXX36</f>
        <v>0</v>
      </c>
      <c r="TXW40" s="713">
        <f>'2-ORÇAMENTO'!TXW36</f>
        <v>0</v>
      </c>
      <c r="TXX40" s="714">
        <f>'2-ORÇAMENTO'!TXZ36</f>
        <v>0</v>
      </c>
      <c r="TXY40" s="713">
        <f>'2-ORÇAMENTO'!TXY36</f>
        <v>0</v>
      </c>
      <c r="TXZ40" s="714">
        <f>'2-ORÇAMENTO'!TYB36</f>
        <v>0</v>
      </c>
      <c r="TYA40" s="713">
        <f>'2-ORÇAMENTO'!TYA36</f>
        <v>0</v>
      </c>
      <c r="TYB40" s="714">
        <f>'2-ORÇAMENTO'!TYD36</f>
        <v>0</v>
      </c>
      <c r="TYC40" s="713">
        <f>'2-ORÇAMENTO'!TYC36</f>
        <v>0</v>
      </c>
      <c r="TYD40" s="714">
        <f>'2-ORÇAMENTO'!TYF36</f>
        <v>0</v>
      </c>
      <c r="TYE40" s="713">
        <f>'2-ORÇAMENTO'!TYE36</f>
        <v>0</v>
      </c>
      <c r="TYF40" s="714">
        <f>'2-ORÇAMENTO'!TYH36</f>
        <v>0</v>
      </c>
      <c r="TYG40" s="713">
        <f>'2-ORÇAMENTO'!TYG36</f>
        <v>0</v>
      </c>
      <c r="TYH40" s="714">
        <f>'2-ORÇAMENTO'!TYJ36</f>
        <v>0</v>
      </c>
      <c r="TYI40" s="713">
        <f>'2-ORÇAMENTO'!TYI36</f>
        <v>0</v>
      </c>
      <c r="TYJ40" s="714">
        <f>'2-ORÇAMENTO'!TYL36</f>
        <v>0</v>
      </c>
      <c r="TYK40" s="713">
        <f>'2-ORÇAMENTO'!TYK36</f>
        <v>0</v>
      </c>
      <c r="TYL40" s="714">
        <f>'2-ORÇAMENTO'!TYN36</f>
        <v>0</v>
      </c>
      <c r="TYM40" s="713">
        <f>'2-ORÇAMENTO'!TYM36</f>
        <v>0</v>
      </c>
      <c r="TYN40" s="714">
        <f>'2-ORÇAMENTO'!TYP36</f>
        <v>0</v>
      </c>
      <c r="TYO40" s="713">
        <f>'2-ORÇAMENTO'!TYO36</f>
        <v>0</v>
      </c>
      <c r="TYP40" s="714">
        <f>'2-ORÇAMENTO'!TYR36</f>
        <v>0</v>
      </c>
      <c r="TYQ40" s="713">
        <f>'2-ORÇAMENTO'!TYQ36</f>
        <v>0</v>
      </c>
      <c r="TYR40" s="714">
        <f>'2-ORÇAMENTO'!TYT36</f>
        <v>0</v>
      </c>
      <c r="TYS40" s="713">
        <f>'2-ORÇAMENTO'!TYS36</f>
        <v>0</v>
      </c>
      <c r="TYT40" s="714">
        <f>'2-ORÇAMENTO'!TYV36</f>
        <v>0</v>
      </c>
      <c r="TYU40" s="713">
        <f>'2-ORÇAMENTO'!TYU36</f>
        <v>0</v>
      </c>
      <c r="TYV40" s="714">
        <f>'2-ORÇAMENTO'!TYX36</f>
        <v>0</v>
      </c>
      <c r="TYW40" s="713">
        <f>'2-ORÇAMENTO'!TYW36</f>
        <v>0</v>
      </c>
      <c r="TYX40" s="714">
        <f>'2-ORÇAMENTO'!TYZ36</f>
        <v>0</v>
      </c>
      <c r="TYY40" s="713">
        <f>'2-ORÇAMENTO'!TYY36</f>
        <v>0</v>
      </c>
      <c r="TYZ40" s="714">
        <f>'2-ORÇAMENTO'!TZB36</f>
        <v>0</v>
      </c>
      <c r="TZA40" s="713">
        <f>'2-ORÇAMENTO'!TZA36</f>
        <v>0</v>
      </c>
      <c r="TZB40" s="714">
        <f>'2-ORÇAMENTO'!TZD36</f>
        <v>0</v>
      </c>
      <c r="TZC40" s="713">
        <f>'2-ORÇAMENTO'!TZC36</f>
        <v>0</v>
      </c>
      <c r="TZD40" s="714">
        <f>'2-ORÇAMENTO'!TZF36</f>
        <v>0</v>
      </c>
      <c r="TZE40" s="713">
        <f>'2-ORÇAMENTO'!TZE36</f>
        <v>0</v>
      </c>
      <c r="TZF40" s="714">
        <f>'2-ORÇAMENTO'!TZH36</f>
        <v>0</v>
      </c>
      <c r="TZG40" s="713">
        <f>'2-ORÇAMENTO'!TZG36</f>
        <v>0</v>
      </c>
      <c r="TZH40" s="714">
        <f>'2-ORÇAMENTO'!TZJ36</f>
        <v>0</v>
      </c>
      <c r="TZI40" s="713">
        <f>'2-ORÇAMENTO'!TZI36</f>
        <v>0</v>
      </c>
      <c r="TZJ40" s="714">
        <f>'2-ORÇAMENTO'!TZL36</f>
        <v>0</v>
      </c>
      <c r="TZK40" s="713">
        <f>'2-ORÇAMENTO'!TZK36</f>
        <v>0</v>
      </c>
      <c r="TZL40" s="714">
        <f>'2-ORÇAMENTO'!TZN36</f>
        <v>0</v>
      </c>
      <c r="TZM40" s="713">
        <f>'2-ORÇAMENTO'!TZM36</f>
        <v>0</v>
      </c>
      <c r="TZN40" s="714">
        <f>'2-ORÇAMENTO'!TZP36</f>
        <v>0</v>
      </c>
      <c r="TZO40" s="713">
        <f>'2-ORÇAMENTO'!TZO36</f>
        <v>0</v>
      </c>
      <c r="TZP40" s="714">
        <f>'2-ORÇAMENTO'!TZR36</f>
        <v>0</v>
      </c>
      <c r="TZQ40" s="713">
        <f>'2-ORÇAMENTO'!TZQ36</f>
        <v>0</v>
      </c>
      <c r="TZR40" s="714">
        <f>'2-ORÇAMENTO'!TZT36</f>
        <v>0</v>
      </c>
      <c r="TZS40" s="713">
        <f>'2-ORÇAMENTO'!TZS36</f>
        <v>0</v>
      </c>
      <c r="TZT40" s="714">
        <f>'2-ORÇAMENTO'!TZV36</f>
        <v>0</v>
      </c>
      <c r="TZU40" s="713">
        <f>'2-ORÇAMENTO'!TZU36</f>
        <v>0</v>
      </c>
      <c r="TZV40" s="714">
        <f>'2-ORÇAMENTO'!TZX36</f>
        <v>0</v>
      </c>
      <c r="TZW40" s="713">
        <f>'2-ORÇAMENTO'!TZW36</f>
        <v>0</v>
      </c>
      <c r="TZX40" s="714">
        <f>'2-ORÇAMENTO'!TZZ36</f>
        <v>0</v>
      </c>
      <c r="TZY40" s="713">
        <f>'2-ORÇAMENTO'!TZY36</f>
        <v>0</v>
      </c>
      <c r="TZZ40" s="714">
        <f>'2-ORÇAMENTO'!UAB36</f>
        <v>0</v>
      </c>
      <c r="UAA40" s="713">
        <f>'2-ORÇAMENTO'!UAA36</f>
        <v>0</v>
      </c>
      <c r="UAB40" s="714">
        <f>'2-ORÇAMENTO'!UAD36</f>
        <v>0</v>
      </c>
      <c r="UAC40" s="713">
        <f>'2-ORÇAMENTO'!UAC36</f>
        <v>0</v>
      </c>
      <c r="UAD40" s="714">
        <f>'2-ORÇAMENTO'!UAF36</f>
        <v>0</v>
      </c>
      <c r="UAE40" s="713">
        <f>'2-ORÇAMENTO'!UAE36</f>
        <v>0</v>
      </c>
      <c r="UAF40" s="714">
        <f>'2-ORÇAMENTO'!UAH36</f>
        <v>0</v>
      </c>
      <c r="UAG40" s="713">
        <f>'2-ORÇAMENTO'!UAG36</f>
        <v>0</v>
      </c>
      <c r="UAH40" s="714">
        <f>'2-ORÇAMENTO'!UAJ36</f>
        <v>0</v>
      </c>
      <c r="UAI40" s="713">
        <f>'2-ORÇAMENTO'!UAI36</f>
        <v>0</v>
      </c>
      <c r="UAJ40" s="714">
        <f>'2-ORÇAMENTO'!UAL36</f>
        <v>0</v>
      </c>
      <c r="UAK40" s="713">
        <f>'2-ORÇAMENTO'!UAK36</f>
        <v>0</v>
      </c>
      <c r="UAL40" s="714">
        <f>'2-ORÇAMENTO'!UAN36</f>
        <v>0</v>
      </c>
      <c r="UAM40" s="713">
        <f>'2-ORÇAMENTO'!UAM36</f>
        <v>0</v>
      </c>
      <c r="UAN40" s="714">
        <f>'2-ORÇAMENTO'!UAP36</f>
        <v>0</v>
      </c>
      <c r="UAO40" s="713">
        <f>'2-ORÇAMENTO'!UAO36</f>
        <v>0</v>
      </c>
      <c r="UAP40" s="714">
        <f>'2-ORÇAMENTO'!UAR36</f>
        <v>0</v>
      </c>
      <c r="UAQ40" s="713">
        <f>'2-ORÇAMENTO'!UAQ36</f>
        <v>0</v>
      </c>
      <c r="UAR40" s="714">
        <f>'2-ORÇAMENTO'!UAT36</f>
        <v>0</v>
      </c>
      <c r="UAS40" s="713">
        <f>'2-ORÇAMENTO'!UAS36</f>
        <v>0</v>
      </c>
      <c r="UAT40" s="714">
        <f>'2-ORÇAMENTO'!UAV36</f>
        <v>0</v>
      </c>
      <c r="UAU40" s="713">
        <f>'2-ORÇAMENTO'!UAU36</f>
        <v>0</v>
      </c>
      <c r="UAV40" s="714">
        <f>'2-ORÇAMENTO'!UAX36</f>
        <v>0</v>
      </c>
      <c r="UAW40" s="713">
        <f>'2-ORÇAMENTO'!UAW36</f>
        <v>0</v>
      </c>
      <c r="UAX40" s="714">
        <f>'2-ORÇAMENTO'!UAZ36</f>
        <v>0</v>
      </c>
      <c r="UAY40" s="713">
        <f>'2-ORÇAMENTO'!UAY36</f>
        <v>0</v>
      </c>
      <c r="UAZ40" s="714">
        <f>'2-ORÇAMENTO'!UBB36</f>
        <v>0</v>
      </c>
      <c r="UBA40" s="713">
        <f>'2-ORÇAMENTO'!UBA36</f>
        <v>0</v>
      </c>
      <c r="UBB40" s="714">
        <f>'2-ORÇAMENTO'!UBD36</f>
        <v>0</v>
      </c>
      <c r="UBC40" s="713">
        <f>'2-ORÇAMENTO'!UBC36</f>
        <v>0</v>
      </c>
      <c r="UBD40" s="714">
        <f>'2-ORÇAMENTO'!UBF36</f>
        <v>0</v>
      </c>
      <c r="UBE40" s="713">
        <f>'2-ORÇAMENTO'!UBE36</f>
        <v>0</v>
      </c>
      <c r="UBF40" s="714">
        <f>'2-ORÇAMENTO'!UBH36</f>
        <v>0</v>
      </c>
      <c r="UBG40" s="713">
        <f>'2-ORÇAMENTO'!UBG36</f>
        <v>0</v>
      </c>
      <c r="UBH40" s="714">
        <f>'2-ORÇAMENTO'!UBJ36</f>
        <v>0</v>
      </c>
      <c r="UBI40" s="713">
        <f>'2-ORÇAMENTO'!UBI36</f>
        <v>0</v>
      </c>
      <c r="UBJ40" s="714">
        <f>'2-ORÇAMENTO'!UBL36</f>
        <v>0</v>
      </c>
      <c r="UBK40" s="713">
        <f>'2-ORÇAMENTO'!UBK36</f>
        <v>0</v>
      </c>
      <c r="UBL40" s="714">
        <f>'2-ORÇAMENTO'!UBN36</f>
        <v>0</v>
      </c>
      <c r="UBM40" s="713">
        <f>'2-ORÇAMENTO'!UBM36</f>
        <v>0</v>
      </c>
      <c r="UBN40" s="714">
        <f>'2-ORÇAMENTO'!UBP36</f>
        <v>0</v>
      </c>
      <c r="UBO40" s="713">
        <f>'2-ORÇAMENTO'!UBO36</f>
        <v>0</v>
      </c>
      <c r="UBP40" s="714">
        <f>'2-ORÇAMENTO'!UBR36</f>
        <v>0</v>
      </c>
      <c r="UBQ40" s="713">
        <f>'2-ORÇAMENTO'!UBQ36</f>
        <v>0</v>
      </c>
      <c r="UBR40" s="714">
        <f>'2-ORÇAMENTO'!UBT36</f>
        <v>0</v>
      </c>
      <c r="UBS40" s="713">
        <f>'2-ORÇAMENTO'!UBS36</f>
        <v>0</v>
      </c>
      <c r="UBT40" s="714">
        <f>'2-ORÇAMENTO'!UBV36</f>
        <v>0</v>
      </c>
      <c r="UBU40" s="713">
        <f>'2-ORÇAMENTO'!UBU36</f>
        <v>0</v>
      </c>
      <c r="UBV40" s="714">
        <f>'2-ORÇAMENTO'!UBX36</f>
        <v>0</v>
      </c>
      <c r="UBW40" s="713">
        <f>'2-ORÇAMENTO'!UBW36</f>
        <v>0</v>
      </c>
      <c r="UBX40" s="714">
        <f>'2-ORÇAMENTO'!UBZ36</f>
        <v>0</v>
      </c>
      <c r="UBY40" s="713">
        <f>'2-ORÇAMENTO'!UBY36</f>
        <v>0</v>
      </c>
      <c r="UBZ40" s="714">
        <f>'2-ORÇAMENTO'!UCB36</f>
        <v>0</v>
      </c>
      <c r="UCA40" s="713">
        <f>'2-ORÇAMENTO'!UCA36</f>
        <v>0</v>
      </c>
      <c r="UCB40" s="714">
        <f>'2-ORÇAMENTO'!UCD36</f>
        <v>0</v>
      </c>
      <c r="UCC40" s="713">
        <f>'2-ORÇAMENTO'!UCC36</f>
        <v>0</v>
      </c>
      <c r="UCD40" s="714">
        <f>'2-ORÇAMENTO'!UCF36</f>
        <v>0</v>
      </c>
      <c r="UCE40" s="713">
        <f>'2-ORÇAMENTO'!UCE36</f>
        <v>0</v>
      </c>
      <c r="UCF40" s="714">
        <f>'2-ORÇAMENTO'!UCH36</f>
        <v>0</v>
      </c>
      <c r="UCG40" s="713">
        <f>'2-ORÇAMENTO'!UCG36</f>
        <v>0</v>
      </c>
      <c r="UCH40" s="714">
        <f>'2-ORÇAMENTO'!UCJ36</f>
        <v>0</v>
      </c>
      <c r="UCI40" s="713">
        <f>'2-ORÇAMENTO'!UCI36</f>
        <v>0</v>
      </c>
      <c r="UCJ40" s="714">
        <f>'2-ORÇAMENTO'!UCL36</f>
        <v>0</v>
      </c>
      <c r="UCK40" s="713">
        <f>'2-ORÇAMENTO'!UCK36</f>
        <v>0</v>
      </c>
      <c r="UCL40" s="714">
        <f>'2-ORÇAMENTO'!UCN36</f>
        <v>0</v>
      </c>
      <c r="UCM40" s="713">
        <f>'2-ORÇAMENTO'!UCM36</f>
        <v>0</v>
      </c>
      <c r="UCN40" s="714">
        <f>'2-ORÇAMENTO'!UCP36</f>
        <v>0</v>
      </c>
      <c r="UCO40" s="713">
        <f>'2-ORÇAMENTO'!UCO36</f>
        <v>0</v>
      </c>
      <c r="UCP40" s="714">
        <f>'2-ORÇAMENTO'!UCR36</f>
        <v>0</v>
      </c>
      <c r="UCQ40" s="713">
        <f>'2-ORÇAMENTO'!UCQ36</f>
        <v>0</v>
      </c>
      <c r="UCR40" s="714">
        <f>'2-ORÇAMENTO'!UCT36</f>
        <v>0</v>
      </c>
      <c r="UCS40" s="713">
        <f>'2-ORÇAMENTO'!UCS36</f>
        <v>0</v>
      </c>
      <c r="UCT40" s="714">
        <f>'2-ORÇAMENTO'!UCV36</f>
        <v>0</v>
      </c>
      <c r="UCU40" s="713">
        <f>'2-ORÇAMENTO'!UCU36</f>
        <v>0</v>
      </c>
      <c r="UCV40" s="714">
        <f>'2-ORÇAMENTO'!UCX36</f>
        <v>0</v>
      </c>
      <c r="UCW40" s="713">
        <f>'2-ORÇAMENTO'!UCW36</f>
        <v>0</v>
      </c>
      <c r="UCX40" s="714">
        <f>'2-ORÇAMENTO'!UCZ36</f>
        <v>0</v>
      </c>
      <c r="UCY40" s="713">
        <f>'2-ORÇAMENTO'!UCY36</f>
        <v>0</v>
      </c>
      <c r="UCZ40" s="714">
        <f>'2-ORÇAMENTO'!UDB36</f>
        <v>0</v>
      </c>
      <c r="UDA40" s="713">
        <f>'2-ORÇAMENTO'!UDA36</f>
        <v>0</v>
      </c>
      <c r="UDB40" s="714">
        <f>'2-ORÇAMENTO'!UDD36</f>
        <v>0</v>
      </c>
      <c r="UDC40" s="713">
        <f>'2-ORÇAMENTO'!UDC36</f>
        <v>0</v>
      </c>
      <c r="UDD40" s="714">
        <f>'2-ORÇAMENTO'!UDF36</f>
        <v>0</v>
      </c>
      <c r="UDE40" s="713">
        <f>'2-ORÇAMENTO'!UDE36</f>
        <v>0</v>
      </c>
      <c r="UDF40" s="714">
        <f>'2-ORÇAMENTO'!UDH36</f>
        <v>0</v>
      </c>
      <c r="UDG40" s="713">
        <f>'2-ORÇAMENTO'!UDG36</f>
        <v>0</v>
      </c>
      <c r="UDH40" s="714">
        <f>'2-ORÇAMENTO'!UDJ36</f>
        <v>0</v>
      </c>
      <c r="UDI40" s="713">
        <f>'2-ORÇAMENTO'!UDI36</f>
        <v>0</v>
      </c>
      <c r="UDJ40" s="714">
        <f>'2-ORÇAMENTO'!UDL36</f>
        <v>0</v>
      </c>
      <c r="UDK40" s="713">
        <f>'2-ORÇAMENTO'!UDK36</f>
        <v>0</v>
      </c>
      <c r="UDL40" s="714">
        <f>'2-ORÇAMENTO'!UDN36</f>
        <v>0</v>
      </c>
      <c r="UDM40" s="713">
        <f>'2-ORÇAMENTO'!UDM36</f>
        <v>0</v>
      </c>
      <c r="UDN40" s="714">
        <f>'2-ORÇAMENTO'!UDP36</f>
        <v>0</v>
      </c>
      <c r="UDO40" s="713">
        <f>'2-ORÇAMENTO'!UDO36</f>
        <v>0</v>
      </c>
      <c r="UDP40" s="714">
        <f>'2-ORÇAMENTO'!UDR36</f>
        <v>0</v>
      </c>
      <c r="UDQ40" s="713">
        <f>'2-ORÇAMENTO'!UDQ36</f>
        <v>0</v>
      </c>
      <c r="UDR40" s="714">
        <f>'2-ORÇAMENTO'!UDT36</f>
        <v>0</v>
      </c>
      <c r="UDS40" s="713">
        <f>'2-ORÇAMENTO'!UDS36</f>
        <v>0</v>
      </c>
      <c r="UDT40" s="714">
        <f>'2-ORÇAMENTO'!UDV36</f>
        <v>0</v>
      </c>
      <c r="UDU40" s="713">
        <f>'2-ORÇAMENTO'!UDU36</f>
        <v>0</v>
      </c>
      <c r="UDV40" s="714">
        <f>'2-ORÇAMENTO'!UDX36</f>
        <v>0</v>
      </c>
      <c r="UDW40" s="713">
        <f>'2-ORÇAMENTO'!UDW36</f>
        <v>0</v>
      </c>
      <c r="UDX40" s="714">
        <f>'2-ORÇAMENTO'!UDZ36</f>
        <v>0</v>
      </c>
      <c r="UDY40" s="713">
        <f>'2-ORÇAMENTO'!UDY36</f>
        <v>0</v>
      </c>
      <c r="UDZ40" s="714">
        <f>'2-ORÇAMENTO'!UEB36</f>
        <v>0</v>
      </c>
      <c r="UEA40" s="713">
        <f>'2-ORÇAMENTO'!UEA36</f>
        <v>0</v>
      </c>
      <c r="UEB40" s="714">
        <f>'2-ORÇAMENTO'!UED36</f>
        <v>0</v>
      </c>
      <c r="UEC40" s="713">
        <f>'2-ORÇAMENTO'!UEC36</f>
        <v>0</v>
      </c>
      <c r="UED40" s="714">
        <f>'2-ORÇAMENTO'!UEF36</f>
        <v>0</v>
      </c>
      <c r="UEE40" s="713">
        <f>'2-ORÇAMENTO'!UEE36</f>
        <v>0</v>
      </c>
      <c r="UEF40" s="714">
        <f>'2-ORÇAMENTO'!UEH36</f>
        <v>0</v>
      </c>
      <c r="UEG40" s="713">
        <f>'2-ORÇAMENTO'!UEG36</f>
        <v>0</v>
      </c>
      <c r="UEH40" s="714">
        <f>'2-ORÇAMENTO'!UEJ36</f>
        <v>0</v>
      </c>
      <c r="UEI40" s="713">
        <f>'2-ORÇAMENTO'!UEI36</f>
        <v>0</v>
      </c>
      <c r="UEJ40" s="714">
        <f>'2-ORÇAMENTO'!UEL36</f>
        <v>0</v>
      </c>
      <c r="UEK40" s="713">
        <f>'2-ORÇAMENTO'!UEK36</f>
        <v>0</v>
      </c>
      <c r="UEL40" s="714">
        <f>'2-ORÇAMENTO'!UEN36</f>
        <v>0</v>
      </c>
      <c r="UEM40" s="713">
        <f>'2-ORÇAMENTO'!UEM36</f>
        <v>0</v>
      </c>
      <c r="UEN40" s="714">
        <f>'2-ORÇAMENTO'!UEP36</f>
        <v>0</v>
      </c>
      <c r="UEO40" s="713">
        <f>'2-ORÇAMENTO'!UEO36</f>
        <v>0</v>
      </c>
      <c r="UEP40" s="714">
        <f>'2-ORÇAMENTO'!UER36</f>
        <v>0</v>
      </c>
      <c r="UEQ40" s="713">
        <f>'2-ORÇAMENTO'!UEQ36</f>
        <v>0</v>
      </c>
      <c r="UER40" s="714">
        <f>'2-ORÇAMENTO'!UET36</f>
        <v>0</v>
      </c>
      <c r="UES40" s="713">
        <f>'2-ORÇAMENTO'!UES36</f>
        <v>0</v>
      </c>
      <c r="UET40" s="714">
        <f>'2-ORÇAMENTO'!UEV36</f>
        <v>0</v>
      </c>
      <c r="UEU40" s="713">
        <f>'2-ORÇAMENTO'!UEU36</f>
        <v>0</v>
      </c>
      <c r="UEV40" s="714">
        <f>'2-ORÇAMENTO'!UEX36</f>
        <v>0</v>
      </c>
      <c r="UEW40" s="713">
        <f>'2-ORÇAMENTO'!UEW36</f>
        <v>0</v>
      </c>
      <c r="UEX40" s="714">
        <f>'2-ORÇAMENTO'!UEZ36</f>
        <v>0</v>
      </c>
      <c r="UEY40" s="713">
        <f>'2-ORÇAMENTO'!UEY36</f>
        <v>0</v>
      </c>
      <c r="UEZ40" s="714">
        <f>'2-ORÇAMENTO'!UFB36</f>
        <v>0</v>
      </c>
      <c r="UFA40" s="713">
        <f>'2-ORÇAMENTO'!UFA36</f>
        <v>0</v>
      </c>
      <c r="UFB40" s="714">
        <f>'2-ORÇAMENTO'!UFD36</f>
        <v>0</v>
      </c>
      <c r="UFC40" s="713">
        <f>'2-ORÇAMENTO'!UFC36</f>
        <v>0</v>
      </c>
      <c r="UFD40" s="714">
        <f>'2-ORÇAMENTO'!UFF36</f>
        <v>0</v>
      </c>
      <c r="UFE40" s="713">
        <f>'2-ORÇAMENTO'!UFE36</f>
        <v>0</v>
      </c>
      <c r="UFF40" s="714">
        <f>'2-ORÇAMENTO'!UFH36</f>
        <v>0</v>
      </c>
      <c r="UFG40" s="713">
        <f>'2-ORÇAMENTO'!UFG36</f>
        <v>0</v>
      </c>
      <c r="UFH40" s="714">
        <f>'2-ORÇAMENTO'!UFJ36</f>
        <v>0</v>
      </c>
      <c r="UFI40" s="713">
        <f>'2-ORÇAMENTO'!UFI36</f>
        <v>0</v>
      </c>
      <c r="UFJ40" s="714">
        <f>'2-ORÇAMENTO'!UFL36</f>
        <v>0</v>
      </c>
      <c r="UFK40" s="713">
        <f>'2-ORÇAMENTO'!UFK36</f>
        <v>0</v>
      </c>
      <c r="UFL40" s="714">
        <f>'2-ORÇAMENTO'!UFN36</f>
        <v>0</v>
      </c>
      <c r="UFM40" s="713">
        <f>'2-ORÇAMENTO'!UFM36</f>
        <v>0</v>
      </c>
      <c r="UFN40" s="714">
        <f>'2-ORÇAMENTO'!UFP36</f>
        <v>0</v>
      </c>
      <c r="UFO40" s="713">
        <f>'2-ORÇAMENTO'!UFO36</f>
        <v>0</v>
      </c>
      <c r="UFP40" s="714">
        <f>'2-ORÇAMENTO'!UFR36</f>
        <v>0</v>
      </c>
      <c r="UFQ40" s="713">
        <f>'2-ORÇAMENTO'!UFQ36</f>
        <v>0</v>
      </c>
      <c r="UFR40" s="714">
        <f>'2-ORÇAMENTO'!UFT36</f>
        <v>0</v>
      </c>
      <c r="UFS40" s="713">
        <f>'2-ORÇAMENTO'!UFS36</f>
        <v>0</v>
      </c>
      <c r="UFT40" s="714">
        <f>'2-ORÇAMENTO'!UFV36</f>
        <v>0</v>
      </c>
      <c r="UFU40" s="713">
        <f>'2-ORÇAMENTO'!UFU36</f>
        <v>0</v>
      </c>
      <c r="UFV40" s="714">
        <f>'2-ORÇAMENTO'!UFX36</f>
        <v>0</v>
      </c>
      <c r="UFW40" s="713">
        <f>'2-ORÇAMENTO'!UFW36</f>
        <v>0</v>
      </c>
      <c r="UFX40" s="714">
        <f>'2-ORÇAMENTO'!UFZ36</f>
        <v>0</v>
      </c>
      <c r="UFY40" s="713">
        <f>'2-ORÇAMENTO'!UFY36</f>
        <v>0</v>
      </c>
      <c r="UFZ40" s="714">
        <f>'2-ORÇAMENTO'!UGB36</f>
        <v>0</v>
      </c>
      <c r="UGA40" s="713">
        <f>'2-ORÇAMENTO'!UGA36</f>
        <v>0</v>
      </c>
      <c r="UGB40" s="714">
        <f>'2-ORÇAMENTO'!UGD36</f>
        <v>0</v>
      </c>
      <c r="UGC40" s="713">
        <f>'2-ORÇAMENTO'!UGC36</f>
        <v>0</v>
      </c>
      <c r="UGD40" s="714">
        <f>'2-ORÇAMENTO'!UGF36</f>
        <v>0</v>
      </c>
      <c r="UGE40" s="713">
        <f>'2-ORÇAMENTO'!UGE36</f>
        <v>0</v>
      </c>
      <c r="UGF40" s="714">
        <f>'2-ORÇAMENTO'!UGH36</f>
        <v>0</v>
      </c>
      <c r="UGG40" s="713">
        <f>'2-ORÇAMENTO'!UGG36</f>
        <v>0</v>
      </c>
      <c r="UGH40" s="714">
        <f>'2-ORÇAMENTO'!UGJ36</f>
        <v>0</v>
      </c>
      <c r="UGI40" s="713">
        <f>'2-ORÇAMENTO'!UGI36</f>
        <v>0</v>
      </c>
      <c r="UGJ40" s="714">
        <f>'2-ORÇAMENTO'!UGL36</f>
        <v>0</v>
      </c>
      <c r="UGK40" s="713">
        <f>'2-ORÇAMENTO'!UGK36</f>
        <v>0</v>
      </c>
      <c r="UGL40" s="714">
        <f>'2-ORÇAMENTO'!UGN36</f>
        <v>0</v>
      </c>
      <c r="UGM40" s="713">
        <f>'2-ORÇAMENTO'!UGM36</f>
        <v>0</v>
      </c>
      <c r="UGN40" s="714">
        <f>'2-ORÇAMENTO'!UGP36</f>
        <v>0</v>
      </c>
      <c r="UGO40" s="713">
        <f>'2-ORÇAMENTO'!UGO36</f>
        <v>0</v>
      </c>
      <c r="UGP40" s="714">
        <f>'2-ORÇAMENTO'!UGR36</f>
        <v>0</v>
      </c>
      <c r="UGQ40" s="713">
        <f>'2-ORÇAMENTO'!UGQ36</f>
        <v>0</v>
      </c>
      <c r="UGR40" s="714">
        <f>'2-ORÇAMENTO'!UGT36</f>
        <v>0</v>
      </c>
      <c r="UGS40" s="713">
        <f>'2-ORÇAMENTO'!UGS36</f>
        <v>0</v>
      </c>
      <c r="UGT40" s="714">
        <f>'2-ORÇAMENTO'!UGV36</f>
        <v>0</v>
      </c>
      <c r="UGU40" s="713">
        <f>'2-ORÇAMENTO'!UGU36</f>
        <v>0</v>
      </c>
      <c r="UGV40" s="714">
        <f>'2-ORÇAMENTO'!UGX36</f>
        <v>0</v>
      </c>
      <c r="UGW40" s="713">
        <f>'2-ORÇAMENTO'!UGW36</f>
        <v>0</v>
      </c>
      <c r="UGX40" s="714">
        <f>'2-ORÇAMENTO'!UGZ36</f>
        <v>0</v>
      </c>
      <c r="UGY40" s="713">
        <f>'2-ORÇAMENTO'!UGY36</f>
        <v>0</v>
      </c>
      <c r="UGZ40" s="714">
        <f>'2-ORÇAMENTO'!UHB36</f>
        <v>0</v>
      </c>
      <c r="UHA40" s="713">
        <f>'2-ORÇAMENTO'!UHA36</f>
        <v>0</v>
      </c>
      <c r="UHB40" s="714">
        <f>'2-ORÇAMENTO'!UHD36</f>
        <v>0</v>
      </c>
      <c r="UHC40" s="713">
        <f>'2-ORÇAMENTO'!UHC36</f>
        <v>0</v>
      </c>
      <c r="UHD40" s="714">
        <f>'2-ORÇAMENTO'!UHF36</f>
        <v>0</v>
      </c>
      <c r="UHE40" s="713">
        <f>'2-ORÇAMENTO'!UHE36</f>
        <v>0</v>
      </c>
      <c r="UHF40" s="714">
        <f>'2-ORÇAMENTO'!UHH36</f>
        <v>0</v>
      </c>
      <c r="UHG40" s="713">
        <f>'2-ORÇAMENTO'!UHG36</f>
        <v>0</v>
      </c>
      <c r="UHH40" s="714">
        <f>'2-ORÇAMENTO'!UHJ36</f>
        <v>0</v>
      </c>
      <c r="UHI40" s="713">
        <f>'2-ORÇAMENTO'!UHI36</f>
        <v>0</v>
      </c>
      <c r="UHJ40" s="714">
        <f>'2-ORÇAMENTO'!UHL36</f>
        <v>0</v>
      </c>
      <c r="UHK40" s="713">
        <f>'2-ORÇAMENTO'!UHK36</f>
        <v>0</v>
      </c>
      <c r="UHL40" s="714">
        <f>'2-ORÇAMENTO'!UHN36</f>
        <v>0</v>
      </c>
      <c r="UHM40" s="713">
        <f>'2-ORÇAMENTO'!UHM36</f>
        <v>0</v>
      </c>
      <c r="UHN40" s="714">
        <f>'2-ORÇAMENTO'!UHP36</f>
        <v>0</v>
      </c>
      <c r="UHO40" s="713">
        <f>'2-ORÇAMENTO'!UHO36</f>
        <v>0</v>
      </c>
      <c r="UHP40" s="714">
        <f>'2-ORÇAMENTO'!UHR36</f>
        <v>0</v>
      </c>
      <c r="UHQ40" s="713">
        <f>'2-ORÇAMENTO'!UHQ36</f>
        <v>0</v>
      </c>
      <c r="UHR40" s="714">
        <f>'2-ORÇAMENTO'!UHT36</f>
        <v>0</v>
      </c>
      <c r="UHS40" s="713">
        <f>'2-ORÇAMENTO'!UHS36</f>
        <v>0</v>
      </c>
      <c r="UHT40" s="714">
        <f>'2-ORÇAMENTO'!UHV36</f>
        <v>0</v>
      </c>
      <c r="UHU40" s="713">
        <f>'2-ORÇAMENTO'!UHU36</f>
        <v>0</v>
      </c>
      <c r="UHV40" s="714">
        <f>'2-ORÇAMENTO'!UHX36</f>
        <v>0</v>
      </c>
      <c r="UHW40" s="713">
        <f>'2-ORÇAMENTO'!UHW36</f>
        <v>0</v>
      </c>
      <c r="UHX40" s="714">
        <f>'2-ORÇAMENTO'!UHZ36</f>
        <v>0</v>
      </c>
      <c r="UHY40" s="713">
        <f>'2-ORÇAMENTO'!UHY36</f>
        <v>0</v>
      </c>
      <c r="UHZ40" s="714">
        <f>'2-ORÇAMENTO'!UIB36</f>
        <v>0</v>
      </c>
      <c r="UIA40" s="713">
        <f>'2-ORÇAMENTO'!UIA36</f>
        <v>0</v>
      </c>
      <c r="UIB40" s="714">
        <f>'2-ORÇAMENTO'!UID36</f>
        <v>0</v>
      </c>
      <c r="UIC40" s="713">
        <f>'2-ORÇAMENTO'!UIC36</f>
        <v>0</v>
      </c>
      <c r="UID40" s="714">
        <f>'2-ORÇAMENTO'!UIF36</f>
        <v>0</v>
      </c>
      <c r="UIE40" s="713">
        <f>'2-ORÇAMENTO'!UIE36</f>
        <v>0</v>
      </c>
      <c r="UIF40" s="714">
        <f>'2-ORÇAMENTO'!UIH36</f>
        <v>0</v>
      </c>
      <c r="UIG40" s="713">
        <f>'2-ORÇAMENTO'!UIG36</f>
        <v>0</v>
      </c>
      <c r="UIH40" s="714">
        <f>'2-ORÇAMENTO'!UIJ36</f>
        <v>0</v>
      </c>
      <c r="UII40" s="713">
        <f>'2-ORÇAMENTO'!UII36</f>
        <v>0</v>
      </c>
      <c r="UIJ40" s="714">
        <f>'2-ORÇAMENTO'!UIL36</f>
        <v>0</v>
      </c>
      <c r="UIK40" s="713">
        <f>'2-ORÇAMENTO'!UIK36</f>
        <v>0</v>
      </c>
      <c r="UIL40" s="714">
        <f>'2-ORÇAMENTO'!UIN36</f>
        <v>0</v>
      </c>
      <c r="UIM40" s="713">
        <f>'2-ORÇAMENTO'!UIM36</f>
        <v>0</v>
      </c>
      <c r="UIN40" s="714">
        <f>'2-ORÇAMENTO'!UIP36</f>
        <v>0</v>
      </c>
      <c r="UIO40" s="713">
        <f>'2-ORÇAMENTO'!UIO36</f>
        <v>0</v>
      </c>
      <c r="UIP40" s="714">
        <f>'2-ORÇAMENTO'!UIR36</f>
        <v>0</v>
      </c>
      <c r="UIQ40" s="713">
        <f>'2-ORÇAMENTO'!UIQ36</f>
        <v>0</v>
      </c>
      <c r="UIR40" s="714">
        <f>'2-ORÇAMENTO'!UIT36</f>
        <v>0</v>
      </c>
      <c r="UIS40" s="713">
        <f>'2-ORÇAMENTO'!UIS36</f>
        <v>0</v>
      </c>
      <c r="UIT40" s="714">
        <f>'2-ORÇAMENTO'!UIV36</f>
        <v>0</v>
      </c>
      <c r="UIU40" s="713">
        <f>'2-ORÇAMENTO'!UIU36</f>
        <v>0</v>
      </c>
      <c r="UIV40" s="714">
        <f>'2-ORÇAMENTO'!UIX36</f>
        <v>0</v>
      </c>
      <c r="UIW40" s="713">
        <f>'2-ORÇAMENTO'!UIW36</f>
        <v>0</v>
      </c>
      <c r="UIX40" s="714">
        <f>'2-ORÇAMENTO'!UIZ36</f>
        <v>0</v>
      </c>
      <c r="UIY40" s="713">
        <f>'2-ORÇAMENTO'!UIY36</f>
        <v>0</v>
      </c>
      <c r="UIZ40" s="714">
        <f>'2-ORÇAMENTO'!UJB36</f>
        <v>0</v>
      </c>
      <c r="UJA40" s="713">
        <f>'2-ORÇAMENTO'!UJA36</f>
        <v>0</v>
      </c>
      <c r="UJB40" s="714">
        <f>'2-ORÇAMENTO'!UJD36</f>
        <v>0</v>
      </c>
      <c r="UJC40" s="713">
        <f>'2-ORÇAMENTO'!UJC36</f>
        <v>0</v>
      </c>
      <c r="UJD40" s="714">
        <f>'2-ORÇAMENTO'!UJF36</f>
        <v>0</v>
      </c>
      <c r="UJE40" s="713">
        <f>'2-ORÇAMENTO'!UJE36</f>
        <v>0</v>
      </c>
      <c r="UJF40" s="714">
        <f>'2-ORÇAMENTO'!UJH36</f>
        <v>0</v>
      </c>
      <c r="UJG40" s="713">
        <f>'2-ORÇAMENTO'!UJG36</f>
        <v>0</v>
      </c>
      <c r="UJH40" s="714">
        <f>'2-ORÇAMENTO'!UJJ36</f>
        <v>0</v>
      </c>
      <c r="UJI40" s="713">
        <f>'2-ORÇAMENTO'!UJI36</f>
        <v>0</v>
      </c>
      <c r="UJJ40" s="714">
        <f>'2-ORÇAMENTO'!UJL36</f>
        <v>0</v>
      </c>
      <c r="UJK40" s="713">
        <f>'2-ORÇAMENTO'!UJK36</f>
        <v>0</v>
      </c>
      <c r="UJL40" s="714">
        <f>'2-ORÇAMENTO'!UJN36</f>
        <v>0</v>
      </c>
      <c r="UJM40" s="713">
        <f>'2-ORÇAMENTO'!UJM36</f>
        <v>0</v>
      </c>
      <c r="UJN40" s="714">
        <f>'2-ORÇAMENTO'!UJP36</f>
        <v>0</v>
      </c>
      <c r="UJO40" s="713">
        <f>'2-ORÇAMENTO'!UJO36</f>
        <v>0</v>
      </c>
      <c r="UJP40" s="714">
        <f>'2-ORÇAMENTO'!UJR36</f>
        <v>0</v>
      </c>
      <c r="UJQ40" s="713">
        <f>'2-ORÇAMENTO'!UJQ36</f>
        <v>0</v>
      </c>
      <c r="UJR40" s="714">
        <f>'2-ORÇAMENTO'!UJT36</f>
        <v>0</v>
      </c>
      <c r="UJS40" s="713">
        <f>'2-ORÇAMENTO'!UJS36</f>
        <v>0</v>
      </c>
      <c r="UJT40" s="714">
        <f>'2-ORÇAMENTO'!UJV36</f>
        <v>0</v>
      </c>
      <c r="UJU40" s="713">
        <f>'2-ORÇAMENTO'!UJU36</f>
        <v>0</v>
      </c>
      <c r="UJV40" s="714">
        <f>'2-ORÇAMENTO'!UJX36</f>
        <v>0</v>
      </c>
      <c r="UJW40" s="713">
        <f>'2-ORÇAMENTO'!UJW36</f>
        <v>0</v>
      </c>
      <c r="UJX40" s="714">
        <f>'2-ORÇAMENTO'!UJZ36</f>
        <v>0</v>
      </c>
      <c r="UJY40" s="713">
        <f>'2-ORÇAMENTO'!UJY36</f>
        <v>0</v>
      </c>
      <c r="UJZ40" s="714">
        <f>'2-ORÇAMENTO'!UKB36</f>
        <v>0</v>
      </c>
      <c r="UKA40" s="713">
        <f>'2-ORÇAMENTO'!UKA36</f>
        <v>0</v>
      </c>
      <c r="UKB40" s="714">
        <f>'2-ORÇAMENTO'!UKD36</f>
        <v>0</v>
      </c>
      <c r="UKC40" s="713">
        <f>'2-ORÇAMENTO'!UKC36</f>
        <v>0</v>
      </c>
      <c r="UKD40" s="714">
        <f>'2-ORÇAMENTO'!UKF36</f>
        <v>0</v>
      </c>
      <c r="UKE40" s="713">
        <f>'2-ORÇAMENTO'!UKE36</f>
        <v>0</v>
      </c>
      <c r="UKF40" s="714">
        <f>'2-ORÇAMENTO'!UKH36</f>
        <v>0</v>
      </c>
      <c r="UKG40" s="713">
        <f>'2-ORÇAMENTO'!UKG36</f>
        <v>0</v>
      </c>
      <c r="UKH40" s="714">
        <f>'2-ORÇAMENTO'!UKJ36</f>
        <v>0</v>
      </c>
      <c r="UKI40" s="713">
        <f>'2-ORÇAMENTO'!UKI36</f>
        <v>0</v>
      </c>
      <c r="UKJ40" s="714">
        <f>'2-ORÇAMENTO'!UKL36</f>
        <v>0</v>
      </c>
      <c r="UKK40" s="713">
        <f>'2-ORÇAMENTO'!UKK36</f>
        <v>0</v>
      </c>
      <c r="UKL40" s="714">
        <f>'2-ORÇAMENTO'!UKN36</f>
        <v>0</v>
      </c>
      <c r="UKM40" s="713">
        <f>'2-ORÇAMENTO'!UKM36</f>
        <v>0</v>
      </c>
      <c r="UKN40" s="714">
        <f>'2-ORÇAMENTO'!UKP36</f>
        <v>0</v>
      </c>
      <c r="UKO40" s="713">
        <f>'2-ORÇAMENTO'!UKO36</f>
        <v>0</v>
      </c>
      <c r="UKP40" s="714">
        <f>'2-ORÇAMENTO'!UKR36</f>
        <v>0</v>
      </c>
      <c r="UKQ40" s="713">
        <f>'2-ORÇAMENTO'!UKQ36</f>
        <v>0</v>
      </c>
      <c r="UKR40" s="714">
        <f>'2-ORÇAMENTO'!UKT36</f>
        <v>0</v>
      </c>
      <c r="UKS40" s="713">
        <f>'2-ORÇAMENTO'!UKS36</f>
        <v>0</v>
      </c>
      <c r="UKT40" s="714">
        <f>'2-ORÇAMENTO'!UKV36</f>
        <v>0</v>
      </c>
      <c r="UKU40" s="713">
        <f>'2-ORÇAMENTO'!UKU36</f>
        <v>0</v>
      </c>
      <c r="UKV40" s="714">
        <f>'2-ORÇAMENTO'!UKX36</f>
        <v>0</v>
      </c>
      <c r="UKW40" s="713">
        <f>'2-ORÇAMENTO'!UKW36</f>
        <v>0</v>
      </c>
      <c r="UKX40" s="714">
        <f>'2-ORÇAMENTO'!UKZ36</f>
        <v>0</v>
      </c>
      <c r="UKY40" s="713">
        <f>'2-ORÇAMENTO'!UKY36</f>
        <v>0</v>
      </c>
      <c r="UKZ40" s="714">
        <f>'2-ORÇAMENTO'!ULB36</f>
        <v>0</v>
      </c>
      <c r="ULA40" s="713">
        <f>'2-ORÇAMENTO'!ULA36</f>
        <v>0</v>
      </c>
      <c r="ULB40" s="714">
        <f>'2-ORÇAMENTO'!ULD36</f>
        <v>0</v>
      </c>
      <c r="ULC40" s="713">
        <f>'2-ORÇAMENTO'!ULC36</f>
        <v>0</v>
      </c>
      <c r="ULD40" s="714">
        <f>'2-ORÇAMENTO'!ULF36</f>
        <v>0</v>
      </c>
      <c r="ULE40" s="713">
        <f>'2-ORÇAMENTO'!ULE36</f>
        <v>0</v>
      </c>
      <c r="ULF40" s="714">
        <f>'2-ORÇAMENTO'!ULH36</f>
        <v>0</v>
      </c>
      <c r="ULG40" s="713">
        <f>'2-ORÇAMENTO'!ULG36</f>
        <v>0</v>
      </c>
      <c r="ULH40" s="714">
        <f>'2-ORÇAMENTO'!ULJ36</f>
        <v>0</v>
      </c>
      <c r="ULI40" s="713">
        <f>'2-ORÇAMENTO'!ULI36</f>
        <v>0</v>
      </c>
      <c r="ULJ40" s="714">
        <f>'2-ORÇAMENTO'!ULL36</f>
        <v>0</v>
      </c>
      <c r="ULK40" s="713">
        <f>'2-ORÇAMENTO'!ULK36</f>
        <v>0</v>
      </c>
      <c r="ULL40" s="714">
        <f>'2-ORÇAMENTO'!ULN36</f>
        <v>0</v>
      </c>
      <c r="ULM40" s="713">
        <f>'2-ORÇAMENTO'!ULM36</f>
        <v>0</v>
      </c>
      <c r="ULN40" s="714">
        <f>'2-ORÇAMENTO'!ULP36</f>
        <v>0</v>
      </c>
      <c r="ULO40" s="713">
        <f>'2-ORÇAMENTO'!ULO36</f>
        <v>0</v>
      </c>
      <c r="ULP40" s="714">
        <f>'2-ORÇAMENTO'!ULR36</f>
        <v>0</v>
      </c>
      <c r="ULQ40" s="713">
        <f>'2-ORÇAMENTO'!ULQ36</f>
        <v>0</v>
      </c>
      <c r="ULR40" s="714">
        <f>'2-ORÇAMENTO'!ULT36</f>
        <v>0</v>
      </c>
      <c r="ULS40" s="713">
        <f>'2-ORÇAMENTO'!ULS36</f>
        <v>0</v>
      </c>
      <c r="ULT40" s="714">
        <f>'2-ORÇAMENTO'!ULV36</f>
        <v>0</v>
      </c>
      <c r="ULU40" s="713">
        <f>'2-ORÇAMENTO'!ULU36</f>
        <v>0</v>
      </c>
      <c r="ULV40" s="714">
        <f>'2-ORÇAMENTO'!ULX36</f>
        <v>0</v>
      </c>
      <c r="ULW40" s="713">
        <f>'2-ORÇAMENTO'!ULW36</f>
        <v>0</v>
      </c>
      <c r="ULX40" s="714">
        <f>'2-ORÇAMENTO'!ULZ36</f>
        <v>0</v>
      </c>
      <c r="ULY40" s="713">
        <f>'2-ORÇAMENTO'!ULY36</f>
        <v>0</v>
      </c>
      <c r="ULZ40" s="714">
        <f>'2-ORÇAMENTO'!UMB36</f>
        <v>0</v>
      </c>
      <c r="UMA40" s="713">
        <f>'2-ORÇAMENTO'!UMA36</f>
        <v>0</v>
      </c>
      <c r="UMB40" s="714">
        <f>'2-ORÇAMENTO'!UMD36</f>
        <v>0</v>
      </c>
      <c r="UMC40" s="713">
        <f>'2-ORÇAMENTO'!UMC36</f>
        <v>0</v>
      </c>
      <c r="UMD40" s="714">
        <f>'2-ORÇAMENTO'!UMF36</f>
        <v>0</v>
      </c>
      <c r="UME40" s="713">
        <f>'2-ORÇAMENTO'!UME36</f>
        <v>0</v>
      </c>
      <c r="UMF40" s="714">
        <f>'2-ORÇAMENTO'!UMH36</f>
        <v>0</v>
      </c>
      <c r="UMG40" s="713">
        <f>'2-ORÇAMENTO'!UMG36</f>
        <v>0</v>
      </c>
      <c r="UMH40" s="714">
        <f>'2-ORÇAMENTO'!UMJ36</f>
        <v>0</v>
      </c>
      <c r="UMI40" s="713">
        <f>'2-ORÇAMENTO'!UMI36</f>
        <v>0</v>
      </c>
      <c r="UMJ40" s="714">
        <f>'2-ORÇAMENTO'!UML36</f>
        <v>0</v>
      </c>
      <c r="UMK40" s="713">
        <f>'2-ORÇAMENTO'!UMK36</f>
        <v>0</v>
      </c>
      <c r="UML40" s="714">
        <f>'2-ORÇAMENTO'!UMN36</f>
        <v>0</v>
      </c>
      <c r="UMM40" s="713">
        <f>'2-ORÇAMENTO'!UMM36</f>
        <v>0</v>
      </c>
      <c r="UMN40" s="714">
        <f>'2-ORÇAMENTO'!UMP36</f>
        <v>0</v>
      </c>
      <c r="UMO40" s="713">
        <f>'2-ORÇAMENTO'!UMO36</f>
        <v>0</v>
      </c>
      <c r="UMP40" s="714">
        <f>'2-ORÇAMENTO'!UMR36</f>
        <v>0</v>
      </c>
      <c r="UMQ40" s="713">
        <f>'2-ORÇAMENTO'!UMQ36</f>
        <v>0</v>
      </c>
      <c r="UMR40" s="714">
        <f>'2-ORÇAMENTO'!UMT36</f>
        <v>0</v>
      </c>
      <c r="UMS40" s="713">
        <f>'2-ORÇAMENTO'!UMS36</f>
        <v>0</v>
      </c>
      <c r="UMT40" s="714">
        <f>'2-ORÇAMENTO'!UMV36</f>
        <v>0</v>
      </c>
      <c r="UMU40" s="713">
        <f>'2-ORÇAMENTO'!UMU36</f>
        <v>0</v>
      </c>
      <c r="UMV40" s="714">
        <f>'2-ORÇAMENTO'!UMX36</f>
        <v>0</v>
      </c>
      <c r="UMW40" s="713">
        <f>'2-ORÇAMENTO'!UMW36</f>
        <v>0</v>
      </c>
      <c r="UMX40" s="714">
        <f>'2-ORÇAMENTO'!UMZ36</f>
        <v>0</v>
      </c>
      <c r="UMY40" s="713">
        <f>'2-ORÇAMENTO'!UMY36</f>
        <v>0</v>
      </c>
      <c r="UMZ40" s="714">
        <f>'2-ORÇAMENTO'!UNB36</f>
        <v>0</v>
      </c>
      <c r="UNA40" s="713">
        <f>'2-ORÇAMENTO'!UNA36</f>
        <v>0</v>
      </c>
      <c r="UNB40" s="714">
        <f>'2-ORÇAMENTO'!UND36</f>
        <v>0</v>
      </c>
      <c r="UNC40" s="713">
        <f>'2-ORÇAMENTO'!UNC36</f>
        <v>0</v>
      </c>
      <c r="UND40" s="714">
        <f>'2-ORÇAMENTO'!UNF36</f>
        <v>0</v>
      </c>
      <c r="UNE40" s="713">
        <f>'2-ORÇAMENTO'!UNE36</f>
        <v>0</v>
      </c>
      <c r="UNF40" s="714">
        <f>'2-ORÇAMENTO'!UNH36</f>
        <v>0</v>
      </c>
      <c r="UNG40" s="713">
        <f>'2-ORÇAMENTO'!UNG36</f>
        <v>0</v>
      </c>
      <c r="UNH40" s="714">
        <f>'2-ORÇAMENTO'!UNJ36</f>
        <v>0</v>
      </c>
      <c r="UNI40" s="713">
        <f>'2-ORÇAMENTO'!UNI36</f>
        <v>0</v>
      </c>
      <c r="UNJ40" s="714">
        <f>'2-ORÇAMENTO'!UNL36</f>
        <v>0</v>
      </c>
      <c r="UNK40" s="713">
        <f>'2-ORÇAMENTO'!UNK36</f>
        <v>0</v>
      </c>
      <c r="UNL40" s="714">
        <f>'2-ORÇAMENTO'!UNN36</f>
        <v>0</v>
      </c>
      <c r="UNM40" s="713">
        <f>'2-ORÇAMENTO'!UNM36</f>
        <v>0</v>
      </c>
      <c r="UNN40" s="714">
        <f>'2-ORÇAMENTO'!UNP36</f>
        <v>0</v>
      </c>
      <c r="UNO40" s="713">
        <f>'2-ORÇAMENTO'!UNO36</f>
        <v>0</v>
      </c>
      <c r="UNP40" s="714">
        <f>'2-ORÇAMENTO'!UNR36</f>
        <v>0</v>
      </c>
      <c r="UNQ40" s="713">
        <f>'2-ORÇAMENTO'!UNQ36</f>
        <v>0</v>
      </c>
      <c r="UNR40" s="714">
        <f>'2-ORÇAMENTO'!UNT36</f>
        <v>0</v>
      </c>
      <c r="UNS40" s="713">
        <f>'2-ORÇAMENTO'!UNS36</f>
        <v>0</v>
      </c>
      <c r="UNT40" s="714">
        <f>'2-ORÇAMENTO'!UNV36</f>
        <v>0</v>
      </c>
      <c r="UNU40" s="713">
        <f>'2-ORÇAMENTO'!UNU36</f>
        <v>0</v>
      </c>
      <c r="UNV40" s="714">
        <f>'2-ORÇAMENTO'!UNX36</f>
        <v>0</v>
      </c>
      <c r="UNW40" s="713">
        <f>'2-ORÇAMENTO'!UNW36</f>
        <v>0</v>
      </c>
      <c r="UNX40" s="714">
        <f>'2-ORÇAMENTO'!UNZ36</f>
        <v>0</v>
      </c>
      <c r="UNY40" s="713">
        <f>'2-ORÇAMENTO'!UNY36</f>
        <v>0</v>
      </c>
      <c r="UNZ40" s="714">
        <f>'2-ORÇAMENTO'!UOB36</f>
        <v>0</v>
      </c>
      <c r="UOA40" s="713">
        <f>'2-ORÇAMENTO'!UOA36</f>
        <v>0</v>
      </c>
      <c r="UOB40" s="714">
        <f>'2-ORÇAMENTO'!UOD36</f>
        <v>0</v>
      </c>
      <c r="UOC40" s="713">
        <f>'2-ORÇAMENTO'!UOC36</f>
        <v>0</v>
      </c>
      <c r="UOD40" s="714">
        <f>'2-ORÇAMENTO'!UOF36</f>
        <v>0</v>
      </c>
      <c r="UOE40" s="713">
        <f>'2-ORÇAMENTO'!UOE36</f>
        <v>0</v>
      </c>
      <c r="UOF40" s="714">
        <f>'2-ORÇAMENTO'!UOH36</f>
        <v>0</v>
      </c>
      <c r="UOG40" s="713">
        <f>'2-ORÇAMENTO'!UOG36</f>
        <v>0</v>
      </c>
      <c r="UOH40" s="714">
        <f>'2-ORÇAMENTO'!UOJ36</f>
        <v>0</v>
      </c>
      <c r="UOI40" s="713">
        <f>'2-ORÇAMENTO'!UOI36</f>
        <v>0</v>
      </c>
      <c r="UOJ40" s="714">
        <f>'2-ORÇAMENTO'!UOL36</f>
        <v>0</v>
      </c>
      <c r="UOK40" s="713">
        <f>'2-ORÇAMENTO'!UOK36</f>
        <v>0</v>
      </c>
      <c r="UOL40" s="714">
        <f>'2-ORÇAMENTO'!UON36</f>
        <v>0</v>
      </c>
      <c r="UOM40" s="713">
        <f>'2-ORÇAMENTO'!UOM36</f>
        <v>0</v>
      </c>
      <c r="UON40" s="714">
        <f>'2-ORÇAMENTO'!UOP36</f>
        <v>0</v>
      </c>
      <c r="UOO40" s="713">
        <f>'2-ORÇAMENTO'!UOO36</f>
        <v>0</v>
      </c>
      <c r="UOP40" s="714">
        <f>'2-ORÇAMENTO'!UOR36</f>
        <v>0</v>
      </c>
      <c r="UOQ40" s="713">
        <f>'2-ORÇAMENTO'!UOQ36</f>
        <v>0</v>
      </c>
      <c r="UOR40" s="714">
        <f>'2-ORÇAMENTO'!UOT36</f>
        <v>0</v>
      </c>
      <c r="UOS40" s="713">
        <f>'2-ORÇAMENTO'!UOS36</f>
        <v>0</v>
      </c>
      <c r="UOT40" s="714">
        <f>'2-ORÇAMENTO'!UOV36</f>
        <v>0</v>
      </c>
      <c r="UOU40" s="713">
        <f>'2-ORÇAMENTO'!UOU36</f>
        <v>0</v>
      </c>
      <c r="UOV40" s="714">
        <f>'2-ORÇAMENTO'!UOX36</f>
        <v>0</v>
      </c>
      <c r="UOW40" s="713">
        <f>'2-ORÇAMENTO'!UOW36</f>
        <v>0</v>
      </c>
      <c r="UOX40" s="714">
        <f>'2-ORÇAMENTO'!UOZ36</f>
        <v>0</v>
      </c>
      <c r="UOY40" s="713">
        <f>'2-ORÇAMENTO'!UOY36</f>
        <v>0</v>
      </c>
      <c r="UOZ40" s="714">
        <f>'2-ORÇAMENTO'!UPB36</f>
        <v>0</v>
      </c>
      <c r="UPA40" s="713">
        <f>'2-ORÇAMENTO'!UPA36</f>
        <v>0</v>
      </c>
      <c r="UPB40" s="714">
        <f>'2-ORÇAMENTO'!UPD36</f>
        <v>0</v>
      </c>
      <c r="UPC40" s="713">
        <f>'2-ORÇAMENTO'!UPC36</f>
        <v>0</v>
      </c>
      <c r="UPD40" s="714">
        <f>'2-ORÇAMENTO'!UPF36</f>
        <v>0</v>
      </c>
      <c r="UPE40" s="713">
        <f>'2-ORÇAMENTO'!UPE36</f>
        <v>0</v>
      </c>
      <c r="UPF40" s="714">
        <f>'2-ORÇAMENTO'!UPH36</f>
        <v>0</v>
      </c>
      <c r="UPG40" s="713">
        <f>'2-ORÇAMENTO'!UPG36</f>
        <v>0</v>
      </c>
      <c r="UPH40" s="714">
        <f>'2-ORÇAMENTO'!UPJ36</f>
        <v>0</v>
      </c>
      <c r="UPI40" s="713">
        <f>'2-ORÇAMENTO'!UPI36</f>
        <v>0</v>
      </c>
      <c r="UPJ40" s="714">
        <f>'2-ORÇAMENTO'!UPL36</f>
        <v>0</v>
      </c>
      <c r="UPK40" s="713">
        <f>'2-ORÇAMENTO'!UPK36</f>
        <v>0</v>
      </c>
      <c r="UPL40" s="714">
        <f>'2-ORÇAMENTO'!UPN36</f>
        <v>0</v>
      </c>
      <c r="UPM40" s="713">
        <f>'2-ORÇAMENTO'!UPM36</f>
        <v>0</v>
      </c>
      <c r="UPN40" s="714">
        <f>'2-ORÇAMENTO'!UPP36</f>
        <v>0</v>
      </c>
      <c r="UPO40" s="713">
        <f>'2-ORÇAMENTO'!UPO36</f>
        <v>0</v>
      </c>
      <c r="UPP40" s="714">
        <f>'2-ORÇAMENTO'!UPR36</f>
        <v>0</v>
      </c>
      <c r="UPQ40" s="713">
        <f>'2-ORÇAMENTO'!UPQ36</f>
        <v>0</v>
      </c>
      <c r="UPR40" s="714">
        <f>'2-ORÇAMENTO'!UPT36</f>
        <v>0</v>
      </c>
      <c r="UPS40" s="713">
        <f>'2-ORÇAMENTO'!UPS36</f>
        <v>0</v>
      </c>
      <c r="UPT40" s="714">
        <f>'2-ORÇAMENTO'!UPV36</f>
        <v>0</v>
      </c>
      <c r="UPU40" s="713">
        <f>'2-ORÇAMENTO'!UPU36</f>
        <v>0</v>
      </c>
      <c r="UPV40" s="714">
        <f>'2-ORÇAMENTO'!UPX36</f>
        <v>0</v>
      </c>
      <c r="UPW40" s="713">
        <f>'2-ORÇAMENTO'!UPW36</f>
        <v>0</v>
      </c>
      <c r="UPX40" s="714">
        <f>'2-ORÇAMENTO'!UPZ36</f>
        <v>0</v>
      </c>
      <c r="UPY40" s="713">
        <f>'2-ORÇAMENTO'!UPY36</f>
        <v>0</v>
      </c>
      <c r="UPZ40" s="714">
        <f>'2-ORÇAMENTO'!UQB36</f>
        <v>0</v>
      </c>
      <c r="UQA40" s="713">
        <f>'2-ORÇAMENTO'!UQA36</f>
        <v>0</v>
      </c>
      <c r="UQB40" s="714">
        <f>'2-ORÇAMENTO'!UQD36</f>
        <v>0</v>
      </c>
      <c r="UQC40" s="713">
        <f>'2-ORÇAMENTO'!UQC36</f>
        <v>0</v>
      </c>
      <c r="UQD40" s="714">
        <f>'2-ORÇAMENTO'!UQF36</f>
        <v>0</v>
      </c>
      <c r="UQE40" s="713">
        <f>'2-ORÇAMENTO'!UQE36</f>
        <v>0</v>
      </c>
      <c r="UQF40" s="714">
        <f>'2-ORÇAMENTO'!UQH36</f>
        <v>0</v>
      </c>
      <c r="UQG40" s="713">
        <f>'2-ORÇAMENTO'!UQG36</f>
        <v>0</v>
      </c>
      <c r="UQH40" s="714">
        <f>'2-ORÇAMENTO'!UQJ36</f>
        <v>0</v>
      </c>
      <c r="UQI40" s="713">
        <f>'2-ORÇAMENTO'!UQI36</f>
        <v>0</v>
      </c>
      <c r="UQJ40" s="714">
        <f>'2-ORÇAMENTO'!UQL36</f>
        <v>0</v>
      </c>
      <c r="UQK40" s="713">
        <f>'2-ORÇAMENTO'!UQK36</f>
        <v>0</v>
      </c>
      <c r="UQL40" s="714">
        <f>'2-ORÇAMENTO'!UQN36</f>
        <v>0</v>
      </c>
      <c r="UQM40" s="713">
        <f>'2-ORÇAMENTO'!UQM36</f>
        <v>0</v>
      </c>
      <c r="UQN40" s="714">
        <f>'2-ORÇAMENTO'!UQP36</f>
        <v>0</v>
      </c>
      <c r="UQO40" s="713">
        <f>'2-ORÇAMENTO'!UQO36</f>
        <v>0</v>
      </c>
      <c r="UQP40" s="714">
        <f>'2-ORÇAMENTO'!UQR36</f>
        <v>0</v>
      </c>
      <c r="UQQ40" s="713">
        <f>'2-ORÇAMENTO'!UQQ36</f>
        <v>0</v>
      </c>
      <c r="UQR40" s="714">
        <f>'2-ORÇAMENTO'!UQT36</f>
        <v>0</v>
      </c>
      <c r="UQS40" s="713">
        <f>'2-ORÇAMENTO'!UQS36</f>
        <v>0</v>
      </c>
      <c r="UQT40" s="714">
        <f>'2-ORÇAMENTO'!UQV36</f>
        <v>0</v>
      </c>
      <c r="UQU40" s="713">
        <f>'2-ORÇAMENTO'!UQU36</f>
        <v>0</v>
      </c>
      <c r="UQV40" s="714">
        <f>'2-ORÇAMENTO'!UQX36</f>
        <v>0</v>
      </c>
      <c r="UQW40" s="713">
        <f>'2-ORÇAMENTO'!UQW36</f>
        <v>0</v>
      </c>
      <c r="UQX40" s="714">
        <f>'2-ORÇAMENTO'!UQZ36</f>
        <v>0</v>
      </c>
      <c r="UQY40" s="713">
        <f>'2-ORÇAMENTO'!UQY36</f>
        <v>0</v>
      </c>
      <c r="UQZ40" s="714">
        <f>'2-ORÇAMENTO'!URB36</f>
        <v>0</v>
      </c>
      <c r="URA40" s="713">
        <f>'2-ORÇAMENTO'!URA36</f>
        <v>0</v>
      </c>
      <c r="URB40" s="714">
        <f>'2-ORÇAMENTO'!URD36</f>
        <v>0</v>
      </c>
      <c r="URC40" s="713">
        <f>'2-ORÇAMENTO'!URC36</f>
        <v>0</v>
      </c>
      <c r="URD40" s="714">
        <f>'2-ORÇAMENTO'!URF36</f>
        <v>0</v>
      </c>
      <c r="URE40" s="713">
        <f>'2-ORÇAMENTO'!URE36</f>
        <v>0</v>
      </c>
      <c r="URF40" s="714">
        <f>'2-ORÇAMENTO'!URH36</f>
        <v>0</v>
      </c>
      <c r="URG40" s="713">
        <f>'2-ORÇAMENTO'!URG36</f>
        <v>0</v>
      </c>
      <c r="URH40" s="714">
        <f>'2-ORÇAMENTO'!URJ36</f>
        <v>0</v>
      </c>
      <c r="URI40" s="713">
        <f>'2-ORÇAMENTO'!URI36</f>
        <v>0</v>
      </c>
      <c r="URJ40" s="714">
        <f>'2-ORÇAMENTO'!URL36</f>
        <v>0</v>
      </c>
      <c r="URK40" s="713">
        <f>'2-ORÇAMENTO'!URK36</f>
        <v>0</v>
      </c>
      <c r="URL40" s="714">
        <f>'2-ORÇAMENTO'!URN36</f>
        <v>0</v>
      </c>
      <c r="URM40" s="713">
        <f>'2-ORÇAMENTO'!URM36</f>
        <v>0</v>
      </c>
      <c r="URN40" s="714">
        <f>'2-ORÇAMENTO'!URP36</f>
        <v>0</v>
      </c>
      <c r="URO40" s="713">
        <f>'2-ORÇAMENTO'!URO36</f>
        <v>0</v>
      </c>
      <c r="URP40" s="714">
        <f>'2-ORÇAMENTO'!URR36</f>
        <v>0</v>
      </c>
      <c r="URQ40" s="713">
        <f>'2-ORÇAMENTO'!URQ36</f>
        <v>0</v>
      </c>
      <c r="URR40" s="714">
        <f>'2-ORÇAMENTO'!URT36</f>
        <v>0</v>
      </c>
      <c r="URS40" s="713">
        <f>'2-ORÇAMENTO'!URS36</f>
        <v>0</v>
      </c>
      <c r="URT40" s="714">
        <f>'2-ORÇAMENTO'!URV36</f>
        <v>0</v>
      </c>
      <c r="URU40" s="713">
        <f>'2-ORÇAMENTO'!URU36</f>
        <v>0</v>
      </c>
      <c r="URV40" s="714">
        <f>'2-ORÇAMENTO'!URX36</f>
        <v>0</v>
      </c>
      <c r="URW40" s="713">
        <f>'2-ORÇAMENTO'!URW36</f>
        <v>0</v>
      </c>
      <c r="URX40" s="714">
        <f>'2-ORÇAMENTO'!URZ36</f>
        <v>0</v>
      </c>
      <c r="URY40" s="713">
        <f>'2-ORÇAMENTO'!URY36</f>
        <v>0</v>
      </c>
      <c r="URZ40" s="714">
        <f>'2-ORÇAMENTO'!USB36</f>
        <v>0</v>
      </c>
      <c r="USA40" s="713">
        <f>'2-ORÇAMENTO'!USA36</f>
        <v>0</v>
      </c>
      <c r="USB40" s="714">
        <f>'2-ORÇAMENTO'!USD36</f>
        <v>0</v>
      </c>
      <c r="USC40" s="713">
        <f>'2-ORÇAMENTO'!USC36</f>
        <v>0</v>
      </c>
      <c r="USD40" s="714">
        <f>'2-ORÇAMENTO'!USF36</f>
        <v>0</v>
      </c>
      <c r="USE40" s="713">
        <f>'2-ORÇAMENTO'!USE36</f>
        <v>0</v>
      </c>
      <c r="USF40" s="714">
        <f>'2-ORÇAMENTO'!USH36</f>
        <v>0</v>
      </c>
      <c r="USG40" s="713">
        <f>'2-ORÇAMENTO'!USG36</f>
        <v>0</v>
      </c>
      <c r="USH40" s="714">
        <f>'2-ORÇAMENTO'!USJ36</f>
        <v>0</v>
      </c>
      <c r="USI40" s="713">
        <f>'2-ORÇAMENTO'!USI36</f>
        <v>0</v>
      </c>
      <c r="USJ40" s="714">
        <f>'2-ORÇAMENTO'!USL36</f>
        <v>0</v>
      </c>
      <c r="USK40" s="713">
        <f>'2-ORÇAMENTO'!USK36</f>
        <v>0</v>
      </c>
      <c r="USL40" s="714">
        <f>'2-ORÇAMENTO'!USN36</f>
        <v>0</v>
      </c>
      <c r="USM40" s="713">
        <f>'2-ORÇAMENTO'!USM36</f>
        <v>0</v>
      </c>
      <c r="USN40" s="714">
        <f>'2-ORÇAMENTO'!USP36</f>
        <v>0</v>
      </c>
      <c r="USO40" s="713">
        <f>'2-ORÇAMENTO'!USO36</f>
        <v>0</v>
      </c>
      <c r="USP40" s="714">
        <f>'2-ORÇAMENTO'!USR36</f>
        <v>0</v>
      </c>
      <c r="USQ40" s="713">
        <f>'2-ORÇAMENTO'!USQ36</f>
        <v>0</v>
      </c>
      <c r="USR40" s="714">
        <f>'2-ORÇAMENTO'!UST36</f>
        <v>0</v>
      </c>
      <c r="USS40" s="713">
        <f>'2-ORÇAMENTO'!USS36</f>
        <v>0</v>
      </c>
      <c r="UST40" s="714">
        <f>'2-ORÇAMENTO'!USV36</f>
        <v>0</v>
      </c>
      <c r="USU40" s="713">
        <f>'2-ORÇAMENTO'!USU36</f>
        <v>0</v>
      </c>
      <c r="USV40" s="714">
        <f>'2-ORÇAMENTO'!USX36</f>
        <v>0</v>
      </c>
      <c r="USW40" s="713">
        <f>'2-ORÇAMENTO'!USW36</f>
        <v>0</v>
      </c>
      <c r="USX40" s="714">
        <f>'2-ORÇAMENTO'!USZ36</f>
        <v>0</v>
      </c>
      <c r="USY40" s="713">
        <f>'2-ORÇAMENTO'!USY36</f>
        <v>0</v>
      </c>
      <c r="USZ40" s="714">
        <f>'2-ORÇAMENTO'!UTB36</f>
        <v>0</v>
      </c>
      <c r="UTA40" s="713">
        <f>'2-ORÇAMENTO'!UTA36</f>
        <v>0</v>
      </c>
      <c r="UTB40" s="714">
        <f>'2-ORÇAMENTO'!UTD36</f>
        <v>0</v>
      </c>
      <c r="UTC40" s="713">
        <f>'2-ORÇAMENTO'!UTC36</f>
        <v>0</v>
      </c>
      <c r="UTD40" s="714">
        <f>'2-ORÇAMENTO'!UTF36</f>
        <v>0</v>
      </c>
      <c r="UTE40" s="713">
        <f>'2-ORÇAMENTO'!UTE36</f>
        <v>0</v>
      </c>
      <c r="UTF40" s="714">
        <f>'2-ORÇAMENTO'!UTH36</f>
        <v>0</v>
      </c>
      <c r="UTG40" s="713">
        <f>'2-ORÇAMENTO'!UTG36</f>
        <v>0</v>
      </c>
      <c r="UTH40" s="714">
        <f>'2-ORÇAMENTO'!UTJ36</f>
        <v>0</v>
      </c>
      <c r="UTI40" s="713">
        <f>'2-ORÇAMENTO'!UTI36</f>
        <v>0</v>
      </c>
      <c r="UTJ40" s="714">
        <f>'2-ORÇAMENTO'!UTL36</f>
        <v>0</v>
      </c>
      <c r="UTK40" s="713">
        <f>'2-ORÇAMENTO'!UTK36</f>
        <v>0</v>
      </c>
      <c r="UTL40" s="714">
        <f>'2-ORÇAMENTO'!UTN36</f>
        <v>0</v>
      </c>
      <c r="UTM40" s="713">
        <f>'2-ORÇAMENTO'!UTM36</f>
        <v>0</v>
      </c>
      <c r="UTN40" s="714">
        <f>'2-ORÇAMENTO'!UTP36</f>
        <v>0</v>
      </c>
      <c r="UTO40" s="713">
        <f>'2-ORÇAMENTO'!UTO36</f>
        <v>0</v>
      </c>
      <c r="UTP40" s="714">
        <f>'2-ORÇAMENTO'!UTR36</f>
        <v>0</v>
      </c>
      <c r="UTQ40" s="713">
        <f>'2-ORÇAMENTO'!UTQ36</f>
        <v>0</v>
      </c>
      <c r="UTR40" s="714">
        <f>'2-ORÇAMENTO'!UTT36</f>
        <v>0</v>
      </c>
      <c r="UTS40" s="713">
        <f>'2-ORÇAMENTO'!UTS36</f>
        <v>0</v>
      </c>
      <c r="UTT40" s="714">
        <f>'2-ORÇAMENTO'!UTV36</f>
        <v>0</v>
      </c>
      <c r="UTU40" s="713">
        <f>'2-ORÇAMENTO'!UTU36</f>
        <v>0</v>
      </c>
      <c r="UTV40" s="714">
        <f>'2-ORÇAMENTO'!UTX36</f>
        <v>0</v>
      </c>
      <c r="UTW40" s="713">
        <f>'2-ORÇAMENTO'!UTW36</f>
        <v>0</v>
      </c>
      <c r="UTX40" s="714">
        <f>'2-ORÇAMENTO'!UTZ36</f>
        <v>0</v>
      </c>
      <c r="UTY40" s="713">
        <f>'2-ORÇAMENTO'!UTY36</f>
        <v>0</v>
      </c>
      <c r="UTZ40" s="714">
        <f>'2-ORÇAMENTO'!UUB36</f>
        <v>0</v>
      </c>
      <c r="UUA40" s="713">
        <f>'2-ORÇAMENTO'!UUA36</f>
        <v>0</v>
      </c>
      <c r="UUB40" s="714">
        <f>'2-ORÇAMENTO'!UUD36</f>
        <v>0</v>
      </c>
      <c r="UUC40" s="713">
        <f>'2-ORÇAMENTO'!UUC36</f>
        <v>0</v>
      </c>
      <c r="UUD40" s="714">
        <f>'2-ORÇAMENTO'!UUF36</f>
        <v>0</v>
      </c>
      <c r="UUE40" s="713">
        <f>'2-ORÇAMENTO'!UUE36</f>
        <v>0</v>
      </c>
      <c r="UUF40" s="714">
        <f>'2-ORÇAMENTO'!UUH36</f>
        <v>0</v>
      </c>
      <c r="UUG40" s="713">
        <f>'2-ORÇAMENTO'!UUG36</f>
        <v>0</v>
      </c>
      <c r="UUH40" s="714">
        <f>'2-ORÇAMENTO'!UUJ36</f>
        <v>0</v>
      </c>
      <c r="UUI40" s="713">
        <f>'2-ORÇAMENTO'!UUI36</f>
        <v>0</v>
      </c>
      <c r="UUJ40" s="714">
        <f>'2-ORÇAMENTO'!UUL36</f>
        <v>0</v>
      </c>
      <c r="UUK40" s="713">
        <f>'2-ORÇAMENTO'!UUK36</f>
        <v>0</v>
      </c>
      <c r="UUL40" s="714">
        <f>'2-ORÇAMENTO'!UUN36</f>
        <v>0</v>
      </c>
      <c r="UUM40" s="713">
        <f>'2-ORÇAMENTO'!UUM36</f>
        <v>0</v>
      </c>
      <c r="UUN40" s="714">
        <f>'2-ORÇAMENTO'!UUP36</f>
        <v>0</v>
      </c>
      <c r="UUO40" s="713">
        <f>'2-ORÇAMENTO'!UUO36</f>
        <v>0</v>
      </c>
      <c r="UUP40" s="714">
        <f>'2-ORÇAMENTO'!UUR36</f>
        <v>0</v>
      </c>
      <c r="UUQ40" s="713">
        <f>'2-ORÇAMENTO'!UUQ36</f>
        <v>0</v>
      </c>
      <c r="UUR40" s="714">
        <f>'2-ORÇAMENTO'!UUT36</f>
        <v>0</v>
      </c>
      <c r="UUS40" s="713">
        <f>'2-ORÇAMENTO'!UUS36</f>
        <v>0</v>
      </c>
      <c r="UUT40" s="714">
        <f>'2-ORÇAMENTO'!UUV36</f>
        <v>0</v>
      </c>
      <c r="UUU40" s="713">
        <f>'2-ORÇAMENTO'!UUU36</f>
        <v>0</v>
      </c>
      <c r="UUV40" s="714">
        <f>'2-ORÇAMENTO'!UUX36</f>
        <v>0</v>
      </c>
      <c r="UUW40" s="713">
        <f>'2-ORÇAMENTO'!UUW36</f>
        <v>0</v>
      </c>
      <c r="UUX40" s="714">
        <f>'2-ORÇAMENTO'!UUZ36</f>
        <v>0</v>
      </c>
      <c r="UUY40" s="713">
        <f>'2-ORÇAMENTO'!UUY36</f>
        <v>0</v>
      </c>
      <c r="UUZ40" s="714">
        <f>'2-ORÇAMENTO'!UVB36</f>
        <v>0</v>
      </c>
      <c r="UVA40" s="713">
        <f>'2-ORÇAMENTO'!UVA36</f>
        <v>0</v>
      </c>
      <c r="UVB40" s="714">
        <f>'2-ORÇAMENTO'!UVD36</f>
        <v>0</v>
      </c>
      <c r="UVC40" s="713">
        <f>'2-ORÇAMENTO'!UVC36</f>
        <v>0</v>
      </c>
      <c r="UVD40" s="714">
        <f>'2-ORÇAMENTO'!UVF36</f>
        <v>0</v>
      </c>
      <c r="UVE40" s="713">
        <f>'2-ORÇAMENTO'!UVE36</f>
        <v>0</v>
      </c>
      <c r="UVF40" s="714">
        <f>'2-ORÇAMENTO'!UVH36</f>
        <v>0</v>
      </c>
      <c r="UVG40" s="713">
        <f>'2-ORÇAMENTO'!UVG36</f>
        <v>0</v>
      </c>
      <c r="UVH40" s="714">
        <f>'2-ORÇAMENTO'!UVJ36</f>
        <v>0</v>
      </c>
      <c r="UVI40" s="713">
        <f>'2-ORÇAMENTO'!UVI36</f>
        <v>0</v>
      </c>
      <c r="UVJ40" s="714">
        <f>'2-ORÇAMENTO'!UVL36</f>
        <v>0</v>
      </c>
      <c r="UVK40" s="713">
        <f>'2-ORÇAMENTO'!UVK36</f>
        <v>0</v>
      </c>
      <c r="UVL40" s="714">
        <f>'2-ORÇAMENTO'!UVN36</f>
        <v>0</v>
      </c>
      <c r="UVM40" s="713">
        <f>'2-ORÇAMENTO'!UVM36</f>
        <v>0</v>
      </c>
      <c r="UVN40" s="714">
        <f>'2-ORÇAMENTO'!UVP36</f>
        <v>0</v>
      </c>
      <c r="UVO40" s="713">
        <f>'2-ORÇAMENTO'!UVO36</f>
        <v>0</v>
      </c>
      <c r="UVP40" s="714">
        <f>'2-ORÇAMENTO'!UVR36</f>
        <v>0</v>
      </c>
      <c r="UVQ40" s="713">
        <f>'2-ORÇAMENTO'!UVQ36</f>
        <v>0</v>
      </c>
      <c r="UVR40" s="714">
        <f>'2-ORÇAMENTO'!UVT36</f>
        <v>0</v>
      </c>
      <c r="UVS40" s="713">
        <f>'2-ORÇAMENTO'!UVS36</f>
        <v>0</v>
      </c>
      <c r="UVT40" s="714">
        <f>'2-ORÇAMENTO'!UVV36</f>
        <v>0</v>
      </c>
      <c r="UVU40" s="713">
        <f>'2-ORÇAMENTO'!UVU36</f>
        <v>0</v>
      </c>
      <c r="UVV40" s="714">
        <f>'2-ORÇAMENTO'!UVX36</f>
        <v>0</v>
      </c>
      <c r="UVW40" s="713">
        <f>'2-ORÇAMENTO'!UVW36</f>
        <v>0</v>
      </c>
      <c r="UVX40" s="714">
        <f>'2-ORÇAMENTO'!UVZ36</f>
        <v>0</v>
      </c>
      <c r="UVY40" s="713">
        <f>'2-ORÇAMENTO'!UVY36</f>
        <v>0</v>
      </c>
      <c r="UVZ40" s="714">
        <f>'2-ORÇAMENTO'!UWB36</f>
        <v>0</v>
      </c>
      <c r="UWA40" s="713">
        <f>'2-ORÇAMENTO'!UWA36</f>
        <v>0</v>
      </c>
      <c r="UWB40" s="714">
        <f>'2-ORÇAMENTO'!UWD36</f>
        <v>0</v>
      </c>
      <c r="UWC40" s="713">
        <f>'2-ORÇAMENTO'!UWC36</f>
        <v>0</v>
      </c>
      <c r="UWD40" s="714">
        <f>'2-ORÇAMENTO'!UWF36</f>
        <v>0</v>
      </c>
      <c r="UWE40" s="713">
        <f>'2-ORÇAMENTO'!UWE36</f>
        <v>0</v>
      </c>
      <c r="UWF40" s="714">
        <f>'2-ORÇAMENTO'!UWH36</f>
        <v>0</v>
      </c>
      <c r="UWG40" s="713">
        <f>'2-ORÇAMENTO'!UWG36</f>
        <v>0</v>
      </c>
      <c r="UWH40" s="714">
        <f>'2-ORÇAMENTO'!UWJ36</f>
        <v>0</v>
      </c>
      <c r="UWI40" s="713">
        <f>'2-ORÇAMENTO'!UWI36</f>
        <v>0</v>
      </c>
      <c r="UWJ40" s="714">
        <f>'2-ORÇAMENTO'!UWL36</f>
        <v>0</v>
      </c>
      <c r="UWK40" s="713">
        <f>'2-ORÇAMENTO'!UWK36</f>
        <v>0</v>
      </c>
      <c r="UWL40" s="714">
        <f>'2-ORÇAMENTO'!UWN36</f>
        <v>0</v>
      </c>
      <c r="UWM40" s="713">
        <f>'2-ORÇAMENTO'!UWM36</f>
        <v>0</v>
      </c>
      <c r="UWN40" s="714">
        <f>'2-ORÇAMENTO'!UWP36</f>
        <v>0</v>
      </c>
      <c r="UWO40" s="713">
        <f>'2-ORÇAMENTO'!UWO36</f>
        <v>0</v>
      </c>
      <c r="UWP40" s="714">
        <f>'2-ORÇAMENTO'!UWR36</f>
        <v>0</v>
      </c>
      <c r="UWQ40" s="713">
        <f>'2-ORÇAMENTO'!UWQ36</f>
        <v>0</v>
      </c>
      <c r="UWR40" s="714">
        <f>'2-ORÇAMENTO'!UWT36</f>
        <v>0</v>
      </c>
      <c r="UWS40" s="713">
        <f>'2-ORÇAMENTO'!UWS36</f>
        <v>0</v>
      </c>
      <c r="UWT40" s="714">
        <f>'2-ORÇAMENTO'!UWV36</f>
        <v>0</v>
      </c>
      <c r="UWU40" s="713">
        <f>'2-ORÇAMENTO'!UWU36</f>
        <v>0</v>
      </c>
      <c r="UWV40" s="714">
        <f>'2-ORÇAMENTO'!UWX36</f>
        <v>0</v>
      </c>
      <c r="UWW40" s="713">
        <f>'2-ORÇAMENTO'!UWW36</f>
        <v>0</v>
      </c>
      <c r="UWX40" s="714">
        <f>'2-ORÇAMENTO'!UWZ36</f>
        <v>0</v>
      </c>
      <c r="UWY40" s="713">
        <f>'2-ORÇAMENTO'!UWY36</f>
        <v>0</v>
      </c>
      <c r="UWZ40" s="714">
        <f>'2-ORÇAMENTO'!UXB36</f>
        <v>0</v>
      </c>
      <c r="UXA40" s="713">
        <f>'2-ORÇAMENTO'!UXA36</f>
        <v>0</v>
      </c>
      <c r="UXB40" s="714">
        <f>'2-ORÇAMENTO'!UXD36</f>
        <v>0</v>
      </c>
      <c r="UXC40" s="713">
        <f>'2-ORÇAMENTO'!UXC36</f>
        <v>0</v>
      </c>
      <c r="UXD40" s="714">
        <f>'2-ORÇAMENTO'!UXF36</f>
        <v>0</v>
      </c>
      <c r="UXE40" s="713">
        <f>'2-ORÇAMENTO'!UXE36</f>
        <v>0</v>
      </c>
      <c r="UXF40" s="714">
        <f>'2-ORÇAMENTO'!UXH36</f>
        <v>0</v>
      </c>
      <c r="UXG40" s="713">
        <f>'2-ORÇAMENTO'!UXG36</f>
        <v>0</v>
      </c>
      <c r="UXH40" s="714">
        <f>'2-ORÇAMENTO'!UXJ36</f>
        <v>0</v>
      </c>
      <c r="UXI40" s="713">
        <f>'2-ORÇAMENTO'!UXI36</f>
        <v>0</v>
      </c>
      <c r="UXJ40" s="714">
        <f>'2-ORÇAMENTO'!UXL36</f>
        <v>0</v>
      </c>
      <c r="UXK40" s="713">
        <f>'2-ORÇAMENTO'!UXK36</f>
        <v>0</v>
      </c>
      <c r="UXL40" s="714">
        <f>'2-ORÇAMENTO'!UXN36</f>
        <v>0</v>
      </c>
      <c r="UXM40" s="713">
        <f>'2-ORÇAMENTO'!UXM36</f>
        <v>0</v>
      </c>
      <c r="UXN40" s="714">
        <f>'2-ORÇAMENTO'!UXP36</f>
        <v>0</v>
      </c>
      <c r="UXO40" s="713">
        <f>'2-ORÇAMENTO'!UXO36</f>
        <v>0</v>
      </c>
      <c r="UXP40" s="714">
        <f>'2-ORÇAMENTO'!UXR36</f>
        <v>0</v>
      </c>
      <c r="UXQ40" s="713">
        <f>'2-ORÇAMENTO'!UXQ36</f>
        <v>0</v>
      </c>
      <c r="UXR40" s="714">
        <f>'2-ORÇAMENTO'!UXT36</f>
        <v>0</v>
      </c>
      <c r="UXS40" s="713">
        <f>'2-ORÇAMENTO'!UXS36</f>
        <v>0</v>
      </c>
      <c r="UXT40" s="714">
        <f>'2-ORÇAMENTO'!UXV36</f>
        <v>0</v>
      </c>
      <c r="UXU40" s="713">
        <f>'2-ORÇAMENTO'!UXU36</f>
        <v>0</v>
      </c>
      <c r="UXV40" s="714">
        <f>'2-ORÇAMENTO'!UXX36</f>
        <v>0</v>
      </c>
      <c r="UXW40" s="713">
        <f>'2-ORÇAMENTO'!UXW36</f>
        <v>0</v>
      </c>
      <c r="UXX40" s="714">
        <f>'2-ORÇAMENTO'!UXZ36</f>
        <v>0</v>
      </c>
      <c r="UXY40" s="713">
        <f>'2-ORÇAMENTO'!UXY36</f>
        <v>0</v>
      </c>
      <c r="UXZ40" s="714">
        <f>'2-ORÇAMENTO'!UYB36</f>
        <v>0</v>
      </c>
      <c r="UYA40" s="713">
        <f>'2-ORÇAMENTO'!UYA36</f>
        <v>0</v>
      </c>
      <c r="UYB40" s="714">
        <f>'2-ORÇAMENTO'!UYD36</f>
        <v>0</v>
      </c>
      <c r="UYC40" s="713">
        <f>'2-ORÇAMENTO'!UYC36</f>
        <v>0</v>
      </c>
      <c r="UYD40" s="714">
        <f>'2-ORÇAMENTO'!UYF36</f>
        <v>0</v>
      </c>
      <c r="UYE40" s="713">
        <f>'2-ORÇAMENTO'!UYE36</f>
        <v>0</v>
      </c>
      <c r="UYF40" s="714">
        <f>'2-ORÇAMENTO'!UYH36</f>
        <v>0</v>
      </c>
      <c r="UYG40" s="713">
        <f>'2-ORÇAMENTO'!UYG36</f>
        <v>0</v>
      </c>
      <c r="UYH40" s="714">
        <f>'2-ORÇAMENTO'!UYJ36</f>
        <v>0</v>
      </c>
      <c r="UYI40" s="713">
        <f>'2-ORÇAMENTO'!UYI36</f>
        <v>0</v>
      </c>
      <c r="UYJ40" s="714">
        <f>'2-ORÇAMENTO'!UYL36</f>
        <v>0</v>
      </c>
      <c r="UYK40" s="713">
        <f>'2-ORÇAMENTO'!UYK36</f>
        <v>0</v>
      </c>
      <c r="UYL40" s="714">
        <f>'2-ORÇAMENTO'!UYN36</f>
        <v>0</v>
      </c>
      <c r="UYM40" s="713">
        <f>'2-ORÇAMENTO'!UYM36</f>
        <v>0</v>
      </c>
      <c r="UYN40" s="714">
        <f>'2-ORÇAMENTO'!UYP36</f>
        <v>0</v>
      </c>
      <c r="UYO40" s="713">
        <f>'2-ORÇAMENTO'!UYO36</f>
        <v>0</v>
      </c>
      <c r="UYP40" s="714">
        <f>'2-ORÇAMENTO'!UYR36</f>
        <v>0</v>
      </c>
      <c r="UYQ40" s="713">
        <f>'2-ORÇAMENTO'!UYQ36</f>
        <v>0</v>
      </c>
      <c r="UYR40" s="714">
        <f>'2-ORÇAMENTO'!UYT36</f>
        <v>0</v>
      </c>
      <c r="UYS40" s="713">
        <f>'2-ORÇAMENTO'!UYS36</f>
        <v>0</v>
      </c>
      <c r="UYT40" s="714">
        <f>'2-ORÇAMENTO'!UYV36</f>
        <v>0</v>
      </c>
      <c r="UYU40" s="713">
        <f>'2-ORÇAMENTO'!UYU36</f>
        <v>0</v>
      </c>
      <c r="UYV40" s="714">
        <f>'2-ORÇAMENTO'!UYX36</f>
        <v>0</v>
      </c>
      <c r="UYW40" s="713">
        <f>'2-ORÇAMENTO'!UYW36</f>
        <v>0</v>
      </c>
      <c r="UYX40" s="714">
        <f>'2-ORÇAMENTO'!UYZ36</f>
        <v>0</v>
      </c>
      <c r="UYY40" s="713">
        <f>'2-ORÇAMENTO'!UYY36</f>
        <v>0</v>
      </c>
      <c r="UYZ40" s="714">
        <f>'2-ORÇAMENTO'!UZB36</f>
        <v>0</v>
      </c>
      <c r="UZA40" s="713">
        <f>'2-ORÇAMENTO'!UZA36</f>
        <v>0</v>
      </c>
      <c r="UZB40" s="714">
        <f>'2-ORÇAMENTO'!UZD36</f>
        <v>0</v>
      </c>
      <c r="UZC40" s="713">
        <f>'2-ORÇAMENTO'!UZC36</f>
        <v>0</v>
      </c>
      <c r="UZD40" s="714">
        <f>'2-ORÇAMENTO'!UZF36</f>
        <v>0</v>
      </c>
      <c r="UZE40" s="713">
        <f>'2-ORÇAMENTO'!UZE36</f>
        <v>0</v>
      </c>
      <c r="UZF40" s="714">
        <f>'2-ORÇAMENTO'!UZH36</f>
        <v>0</v>
      </c>
      <c r="UZG40" s="713">
        <f>'2-ORÇAMENTO'!UZG36</f>
        <v>0</v>
      </c>
      <c r="UZH40" s="714">
        <f>'2-ORÇAMENTO'!UZJ36</f>
        <v>0</v>
      </c>
      <c r="UZI40" s="713">
        <f>'2-ORÇAMENTO'!UZI36</f>
        <v>0</v>
      </c>
      <c r="UZJ40" s="714">
        <f>'2-ORÇAMENTO'!UZL36</f>
        <v>0</v>
      </c>
      <c r="UZK40" s="713">
        <f>'2-ORÇAMENTO'!UZK36</f>
        <v>0</v>
      </c>
      <c r="UZL40" s="714">
        <f>'2-ORÇAMENTO'!UZN36</f>
        <v>0</v>
      </c>
      <c r="UZM40" s="713">
        <f>'2-ORÇAMENTO'!UZM36</f>
        <v>0</v>
      </c>
      <c r="UZN40" s="714">
        <f>'2-ORÇAMENTO'!UZP36</f>
        <v>0</v>
      </c>
      <c r="UZO40" s="713">
        <f>'2-ORÇAMENTO'!UZO36</f>
        <v>0</v>
      </c>
      <c r="UZP40" s="714">
        <f>'2-ORÇAMENTO'!UZR36</f>
        <v>0</v>
      </c>
      <c r="UZQ40" s="713">
        <f>'2-ORÇAMENTO'!UZQ36</f>
        <v>0</v>
      </c>
      <c r="UZR40" s="714">
        <f>'2-ORÇAMENTO'!UZT36</f>
        <v>0</v>
      </c>
      <c r="UZS40" s="713">
        <f>'2-ORÇAMENTO'!UZS36</f>
        <v>0</v>
      </c>
      <c r="UZT40" s="714">
        <f>'2-ORÇAMENTO'!UZV36</f>
        <v>0</v>
      </c>
      <c r="UZU40" s="713">
        <f>'2-ORÇAMENTO'!UZU36</f>
        <v>0</v>
      </c>
      <c r="UZV40" s="714">
        <f>'2-ORÇAMENTO'!UZX36</f>
        <v>0</v>
      </c>
      <c r="UZW40" s="713">
        <f>'2-ORÇAMENTO'!UZW36</f>
        <v>0</v>
      </c>
      <c r="UZX40" s="714">
        <f>'2-ORÇAMENTO'!UZZ36</f>
        <v>0</v>
      </c>
      <c r="UZY40" s="713">
        <f>'2-ORÇAMENTO'!UZY36</f>
        <v>0</v>
      </c>
      <c r="UZZ40" s="714">
        <f>'2-ORÇAMENTO'!VAB36</f>
        <v>0</v>
      </c>
      <c r="VAA40" s="713">
        <f>'2-ORÇAMENTO'!VAA36</f>
        <v>0</v>
      </c>
      <c r="VAB40" s="714">
        <f>'2-ORÇAMENTO'!VAD36</f>
        <v>0</v>
      </c>
      <c r="VAC40" s="713">
        <f>'2-ORÇAMENTO'!VAC36</f>
        <v>0</v>
      </c>
      <c r="VAD40" s="714">
        <f>'2-ORÇAMENTO'!VAF36</f>
        <v>0</v>
      </c>
      <c r="VAE40" s="713">
        <f>'2-ORÇAMENTO'!VAE36</f>
        <v>0</v>
      </c>
      <c r="VAF40" s="714">
        <f>'2-ORÇAMENTO'!VAH36</f>
        <v>0</v>
      </c>
      <c r="VAG40" s="713">
        <f>'2-ORÇAMENTO'!VAG36</f>
        <v>0</v>
      </c>
      <c r="VAH40" s="714">
        <f>'2-ORÇAMENTO'!VAJ36</f>
        <v>0</v>
      </c>
      <c r="VAI40" s="713">
        <f>'2-ORÇAMENTO'!VAI36</f>
        <v>0</v>
      </c>
      <c r="VAJ40" s="714">
        <f>'2-ORÇAMENTO'!VAL36</f>
        <v>0</v>
      </c>
      <c r="VAK40" s="713">
        <f>'2-ORÇAMENTO'!VAK36</f>
        <v>0</v>
      </c>
      <c r="VAL40" s="714">
        <f>'2-ORÇAMENTO'!VAN36</f>
        <v>0</v>
      </c>
      <c r="VAM40" s="713">
        <f>'2-ORÇAMENTO'!VAM36</f>
        <v>0</v>
      </c>
      <c r="VAN40" s="714">
        <f>'2-ORÇAMENTO'!VAP36</f>
        <v>0</v>
      </c>
      <c r="VAO40" s="713">
        <f>'2-ORÇAMENTO'!VAO36</f>
        <v>0</v>
      </c>
      <c r="VAP40" s="714">
        <f>'2-ORÇAMENTO'!VAR36</f>
        <v>0</v>
      </c>
      <c r="VAQ40" s="713">
        <f>'2-ORÇAMENTO'!VAQ36</f>
        <v>0</v>
      </c>
      <c r="VAR40" s="714">
        <f>'2-ORÇAMENTO'!VAT36</f>
        <v>0</v>
      </c>
      <c r="VAS40" s="713">
        <f>'2-ORÇAMENTO'!VAS36</f>
        <v>0</v>
      </c>
      <c r="VAT40" s="714">
        <f>'2-ORÇAMENTO'!VAV36</f>
        <v>0</v>
      </c>
      <c r="VAU40" s="713">
        <f>'2-ORÇAMENTO'!VAU36</f>
        <v>0</v>
      </c>
      <c r="VAV40" s="714">
        <f>'2-ORÇAMENTO'!VAX36</f>
        <v>0</v>
      </c>
      <c r="VAW40" s="713">
        <f>'2-ORÇAMENTO'!VAW36</f>
        <v>0</v>
      </c>
      <c r="VAX40" s="714">
        <f>'2-ORÇAMENTO'!VAZ36</f>
        <v>0</v>
      </c>
      <c r="VAY40" s="713">
        <f>'2-ORÇAMENTO'!VAY36</f>
        <v>0</v>
      </c>
      <c r="VAZ40" s="714">
        <f>'2-ORÇAMENTO'!VBB36</f>
        <v>0</v>
      </c>
      <c r="VBA40" s="713">
        <f>'2-ORÇAMENTO'!VBA36</f>
        <v>0</v>
      </c>
      <c r="VBB40" s="714">
        <f>'2-ORÇAMENTO'!VBD36</f>
        <v>0</v>
      </c>
      <c r="VBC40" s="713">
        <f>'2-ORÇAMENTO'!VBC36</f>
        <v>0</v>
      </c>
      <c r="VBD40" s="714">
        <f>'2-ORÇAMENTO'!VBF36</f>
        <v>0</v>
      </c>
      <c r="VBE40" s="713">
        <f>'2-ORÇAMENTO'!VBE36</f>
        <v>0</v>
      </c>
      <c r="VBF40" s="714">
        <f>'2-ORÇAMENTO'!VBH36</f>
        <v>0</v>
      </c>
      <c r="VBG40" s="713">
        <f>'2-ORÇAMENTO'!VBG36</f>
        <v>0</v>
      </c>
      <c r="VBH40" s="714">
        <f>'2-ORÇAMENTO'!VBJ36</f>
        <v>0</v>
      </c>
      <c r="VBI40" s="713">
        <f>'2-ORÇAMENTO'!VBI36</f>
        <v>0</v>
      </c>
      <c r="VBJ40" s="714">
        <f>'2-ORÇAMENTO'!VBL36</f>
        <v>0</v>
      </c>
      <c r="VBK40" s="713">
        <f>'2-ORÇAMENTO'!VBK36</f>
        <v>0</v>
      </c>
      <c r="VBL40" s="714">
        <f>'2-ORÇAMENTO'!VBN36</f>
        <v>0</v>
      </c>
      <c r="VBM40" s="713">
        <f>'2-ORÇAMENTO'!VBM36</f>
        <v>0</v>
      </c>
      <c r="VBN40" s="714">
        <f>'2-ORÇAMENTO'!VBP36</f>
        <v>0</v>
      </c>
      <c r="VBO40" s="713">
        <f>'2-ORÇAMENTO'!VBO36</f>
        <v>0</v>
      </c>
      <c r="VBP40" s="714">
        <f>'2-ORÇAMENTO'!VBR36</f>
        <v>0</v>
      </c>
      <c r="VBQ40" s="713">
        <f>'2-ORÇAMENTO'!VBQ36</f>
        <v>0</v>
      </c>
      <c r="VBR40" s="714">
        <f>'2-ORÇAMENTO'!VBT36</f>
        <v>0</v>
      </c>
      <c r="VBS40" s="713">
        <f>'2-ORÇAMENTO'!VBS36</f>
        <v>0</v>
      </c>
      <c r="VBT40" s="714">
        <f>'2-ORÇAMENTO'!VBV36</f>
        <v>0</v>
      </c>
      <c r="VBU40" s="713">
        <f>'2-ORÇAMENTO'!VBU36</f>
        <v>0</v>
      </c>
      <c r="VBV40" s="714">
        <f>'2-ORÇAMENTO'!VBX36</f>
        <v>0</v>
      </c>
      <c r="VBW40" s="713">
        <f>'2-ORÇAMENTO'!VBW36</f>
        <v>0</v>
      </c>
      <c r="VBX40" s="714">
        <f>'2-ORÇAMENTO'!VBZ36</f>
        <v>0</v>
      </c>
      <c r="VBY40" s="713">
        <f>'2-ORÇAMENTO'!VBY36</f>
        <v>0</v>
      </c>
      <c r="VBZ40" s="714">
        <f>'2-ORÇAMENTO'!VCB36</f>
        <v>0</v>
      </c>
      <c r="VCA40" s="713">
        <f>'2-ORÇAMENTO'!VCA36</f>
        <v>0</v>
      </c>
      <c r="VCB40" s="714">
        <f>'2-ORÇAMENTO'!VCD36</f>
        <v>0</v>
      </c>
      <c r="VCC40" s="713">
        <f>'2-ORÇAMENTO'!VCC36</f>
        <v>0</v>
      </c>
      <c r="VCD40" s="714">
        <f>'2-ORÇAMENTO'!VCF36</f>
        <v>0</v>
      </c>
      <c r="VCE40" s="713">
        <f>'2-ORÇAMENTO'!VCE36</f>
        <v>0</v>
      </c>
      <c r="VCF40" s="714">
        <f>'2-ORÇAMENTO'!VCH36</f>
        <v>0</v>
      </c>
      <c r="VCG40" s="713">
        <f>'2-ORÇAMENTO'!VCG36</f>
        <v>0</v>
      </c>
      <c r="VCH40" s="714">
        <f>'2-ORÇAMENTO'!VCJ36</f>
        <v>0</v>
      </c>
      <c r="VCI40" s="713">
        <f>'2-ORÇAMENTO'!VCI36</f>
        <v>0</v>
      </c>
      <c r="VCJ40" s="714">
        <f>'2-ORÇAMENTO'!VCL36</f>
        <v>0</v>
      </c>
      <c r="VCK40" s="713">
        <f>'2-ORÇAMENTO'!VCK36</f>
        <v>0</v>
      </c>
      <c r="VCL40" s="714">
        <f>'2-ORÇAMENTO'!VCN36</f>
        <v>0</v>
      </c>
      <c r="VCM40" s="713">
        <f>'2-ORÇAMENTO'!VCM36</f>
        <v>0</v>
      </c>
      <c r="VCN40" s="714">
        <f>'2-ORÇAMENTO'!VCP36</f>
        <v>0</v>
      </c>
      <c r="VCO40" s="713">
        <f>'2-ORÇAMENTO'!VCO36</f>
        <v>0</v>
      </c>
      <c r="VCP40" s="714">
        <f>'2-ORÇAMENTO'!VCR36</f>
        <v>0</v>
      </c>
      <c r="VCQ40" s="713">
        <f>'2-ORÇAMENTO'!VCQ36</f>
        <v>0</v>
      </c>
      <c r="VCR40" s="714">
        <f>'2-ORÇAMENTO'!VCT36</f>
        <v>0</v>
      </c>
      <c r="VCS40" s="713">
        <f>'2-ORÇAMENTO'!VCS36</f>
        <v>0</v>
      </c>
      <c r="VCT40" s="714">
        <f>'2-ORÇAMENTO'!VCV36</f>
        <v>0</v>
      </c>
      <c r="VCU40" s="713">
        <f>'2-ORÇAMENTO'!VCU36</f>
        <v>0</v>
      </c>
      <c r="VCV40" s="714">
        <f>'2-ORÇAMENTO'!VCX36</f>
        <v>0</v>
      </c>
      <c r="VCW40" s="713">
        <f>'2-ORÇAMENTO'!VCW36</f>
        <v>0</v>
      </c>
      <c r="VCX40" s="714">
        <f>'2-ORÇAMENTO'!VCZ36</f>
        <v>0</v>
      </c>
      <c r="VCY40" s="713">
        <f>'2-ORÇAMENTO'!VCY36</f>
        <v>0</v>
      </c>
      <c r="VCZ40" s="714">
        <f>'2-ORÇAMENTO'!VDB36</f>
        <v>0</v>
      </c>
      <c r="VDA40" s="713">
        <f>'2-ORÇAMENTO'!VDA36</f>
        <v>0</v>
      </c>
      <c r="VDB40" s="714">
        <f>'2-ORÇAMENTO'!VDD36</f>
        <v>0</v>
      </c>
      <c r="VDC40" s="713">
        <f>'2-ORÇAMENTO'!VDC36</f>
        <v>0</v>
      </c>
      <c r="VDD40" s="714">
        <f>'2-ORÇAMENTO'!VDF36</f>
        <v>0</v>
      </c>
      <c r="VDE40" s="713">
        <f>'2-ORÇAMENTO'!VDE36</f>
        <v>0</v>
      </c>
      <c r="VDF40" s="714">
        <f>'2-ORÇAMENTO'!VDH36</f>
        <v>0</v>
      </c>
      <c r="VDG40" s="713">
        <f>'2-ORÇAMENTO'!VDG36</f>
        <v>0</v>
      </c>
      <c r="VDH40" s="714">
        <f>'2-ORÇAMENTO'!VDJ36</f>
        <v>0</v>
      </c>
      <c r="VDI40" s="713">
        <f>'2-ORÇAMENTO'!VDI36</f>
        <v>0</v>
      </c>
      <c r="VDJ40" s="714">
        <f>'2-ORÇAMENTO'!VDL36</f>
        <v>0</v>
      </c>
      <c r="VDK40" s="713">
        <f>'2-ORÇAMENTO'!VDK36</f>
        <v>0</v>
      </c>
      <c r="VDL40" s="714">
        <f>'2-ORÇAMENTO'!VDN36</f>
        <v>0</v>
      </c>
      <c r="VDM40" s="713">
        <f>'2-ORÇAMENTO'!VDM36</f>
        <v>0</v>
      </c>
      <c r="VDN40" s="714">
        <f>'2-ORÇAMENTO'!VDP36</f>
        <v>0</v>
      </c>
      <c r="VDO40" s="713">
        <f>'2-ORÇAMENTO'!VDO36</f>
        <v>0</v>
      </c>
      <c r="VDP40" s="714">
        <f>'2-ORÇAMENTO'!VDR36</f>
        <v>0</v>
      </c>
      <c r="VDQ40" s="713">
        <f>'2-ORÇAMENTO'!VDQ36</f>
        <v>0</v>
      </c>
      <c r="VDR40" s="714">
        <f>'2-ORÇAMENTO'!VDT36</f>
        <v>0</v>
      </c>
      <c r="VDS40" s="713">
        <f>'2-ORÇAMENTO'!VDS36</f>
        <v>0</v>
      </c>
      <c r="VDT40" s="714">
        <f>'2-ORÇAMENTO'!VDV36</f>
        <v>0</v>
      </c>
      <c r="VDU40" s="713">
        <f>'2-ORÇAMENTO'!VDU36</f>
        <v>0</v>
      </c>
      <c r="VDV40" s="714">
        <f>'2-ORÇAMENTO'!VDX36</f>
        <v>0</v>
      </c>
      <c r="VDW40" s="713">
        <f>'2-ORÇAMENTO'!VDW36</f>
        <v>0</v>
      </c>
      <c r="VDX40" s="714">
        <f>'2-ORÇAMENTO'!VDZ36</f>
        <v>0</v>
      </c>
      <c r="VDY40" s="713">
        <f>'2-ORÇAMENTO'!VDY36</f>
        <v>0</v>
      </c>
      <c r="VDZ40" s="714">
        <f>'2-ORÇAMENTO'!VEB36</f>
        <v>0</v>
      </c>
      <c r="VEA40" s="713">
        <f>'2-ORÇAMENTO'!VEA36</f>
        <v>0</v>
      </c>
      <c r="VEB40" s="714">
        <f>'2-ORÇAMENTO'!VED36</f>
        <v>0</v>
      </c>
      <c r="VEC40" s="713">
        <f>'2-ORÇAMENTO'!VEC36</f>
        <v>0</v>
      </c>
      <c r="VED40" s="714">
        <f>'2-ORÇAMENTO'!VEF36</f>
        <v>0</v>
      </c>
      <c r="VEE40" s="713">
        <f>'2-ORÇAMENTO'!VEE36</f>
        <v>0</v>
      </c>
      <c r="VEF40" s="714">
        <f>'2-ORÇAMENTO'!VEH36</f>
        <v>0</v>
      </c>
      <c r="VEG40" s="713">
        <f>'2-ORÇAMENTO'!VEG36</f>
        <v>0</v>
      </c>
      <c r="VEH40" s="714">
        <f>'2-ORÇAMENTO'!VEJ36</f>
        <v>0</v>
      </c>
      <c r="VEI40" s="713">
        <f>'2-ORÇAMENTO'!VEI36</f>
        <v>0</v>
      </c>
      <c r="VEJ40" s="714">
        <f>'2-ORÇAMENTO'!VEL36</f>
        <v>0</v>
      </c>
      <c r="VEK40" s="713">
        <f>'2-ORÇAMENTO'!VEK36</f>
        <v>0</v>
      </c>
      <c r="VEL40" s="714">
        <f>'2-ORÇAMENTO'!VEN36</f>
        <v>0</v>
      </c>
      <c r="VEM40" s="713">
        <f>'2-ORÇAMENTO'!VEM36</f>
        <v>0</v>
      </c>
      <c r="VEN40" s="714">
        <f>'2-ORÇAMENTO'!VEP36</f>
        <v>0</v>
      </c>
      <c r="VEO40" s="713">
        <f>'2-ORÇAMENTO'!VEO36</f>
        <v>0</v>
      </c>
      <c r="VEP40" s="714">
        <f>'2-ORÇAMENTO'!VER36</f>
        <v>0</v>
      </c>
      <c r="VEQ40" s="713">
        <f>'2-ORÇAMENTO'!VEQ36</f>
        <v>0</v>
      </c>
      <c r="VER40" s="714">
        <f>'2-ORÇAMENTO'!VET36</f>
        <v>0</v>
      </c>
      <c r="VES40" s="713">
        <f>'2-ORÇAMENTO'!VES36</f>
        <v>0</v>
      </c>
      <c r="VET40" s="714">
        <f>'2-ORÇAMENTO'!VEV36</f>
        <v>0</v>
      </c>
      <c r="VEU40" s="713">
        <f>'2-ORÇAMENTO'!VEU36</f>
        <v>0</v>
      </c>
      <c r="VEV40" s="714">
        <f>'2-ORÇAMENTO'!VEX36</f>
        <v>0</v>
      </c>
      <c r="VEW40" s="713">
        <f>'2-ORÇAMENTO'!VEW36</f>
        <v>0</v>
      </c>
      <c r="VEX40" s="714">
        <f>'2-ORÇAMENTO'!VEZ36</f>
        <v>0</v>
      </c>
      <c r="VEY40" s="713">
        <f>'2-ORÇAMENTO'!VEY36</f>
        <v>0</v>
      </c>
      <c r="VEZ40" s="714">
        <f>'2-ORÇAMENTO'!VFB36</f>
        <v>0</v>
      </c>
      <c r="VFA40" s="713">
        <f>'2-ORÇAMENTO'!VFA36</f>
        <v>0</v>
      </c>
      <c r="VFB40" s="714">
        <f>'2-ORÇAMENTO'!VFD36</f>
        <v>0</v>
      </c>
      <c r="VFC40" s="713">
        <f>'2-ORÇAMENTO'!VFC36</f>
        <v>0</v>
      </c>
      <c r="VFD40" s="714">
        <f>'2-ORÇAMENTO'!VFF36</f>
        <v>0</v>
      </c>
      <c r="VFE40" s="713">
        <f>'2-ORÇAMENTO'!VFE36</f>
        <v>0</v>
      </c>
      <c r="VFF40" s="714">
        <f>'2-ORÇAMENTO'!VFH36</f>
        <v>0</v>
      </c>
      <c r="VFG40" s="713">
        <f>'2-ORÇAMENTO'!VFG36</f>
        <v>0</v>
      </c>
      <c r="VFH40" s="714">
        <f>'2-ORÇAMENTO'!VFJ36</f>
        <v>0</v>
      </c>
      <c r="VFI40" s="713">
        <f>'2-ORÇAMENTO'!VFI36</f>
        <v>0</v>
      </c>
      <c r="VFJ40" s="714">
        <f>'2-ORÇAMENTO'!VFL36</f>
        <v>0</v>
      </c>
      <c r="VFK40" s="713">
        <f>'2-ORÇAMENTO'!VFK36</f>
        <v>0</v>
      </c>
      <c r="VFL40" s="714">
        <f>'2-ORÇAMENTO'!VFN36</f>
        <v>0</v>
      </c>
      <c r="VFM40" s="713">
        <f>'2-ORÇAMENTO'!VFM36</f>
        <v>0</v>
      </c>
      <c r="VFN40" s="714">
        <f>'2-ORÇAMENTO'!VFP36</f>
        <v>0</v>
      </c>
      <c r="VFO40" s="713">
        <f>'2-ORÇAMENTO'!VFO36</f>
        <v>0</v>
      </c>
      <c r="VFP40" s="714">
        <f>'2-ORÇAMENTO'!VFR36</f>
        <v>0</v>
      </c>
      <c r="VFQ40" s="713">
        <f>'2-ORÇAMENTO'!VFQ36</f>
        <v>0</v>
      </c>
      <c r="VFR40" s="714">
        <f>'2-ORÇAMENTO'!VFT36</f>
        <v>0</v>
      </c>
      <c r="VFS40" s="713">
        <f>'2-ORÇAMENTO'!VFS36</f>
        <v>0</v>
      </c>
      <c r="VFT40" s="714">
        <f>'2-ORÇAMENTO'!VFV36</f>
        <v>0</v>
      </c>
      <c r="VFU40" s="713">
        <f>'2-ORÇAMENTO'!VFU36</f>
        <v>0</v>
      </c>
      <c r="VFV40" s="714">
        <f>'2-ORÇAMENTO'!VFX36</f>
        <v>0</v>
      </c>
      <c r="VFW40" s="713">
        <f>'2-ORÇAMENTO'!VFW36</f>
        <v>0</v>
      </c>
      <c r="VFX40" s="714">
        <f>'2-ORÇAMENTO'!VFZ36</f>
        <v>0</v>
      </c>
      <c r="VFY40" s="713">
        <f>'2-ORÇAMENTO'!VFY36</f>
        <v>0</v>
      </c>
      <c r="VFZ40" s="714">
        <f>'2-ORÇAMENTO'!VGB36</f>
        <v>0</v>
      </c>
      <c r="VGA40" s="713">
        <f>'2-ORÇAMENTO'!VGA36</f>
        <v>0</v>
      </c>
      <c r="VGB40" s="714">
        <f>'2-ORÇAMENTO'!VGD36</f>
        <v>0</v>
      </c>
      <c r="VGC40" s="713">
        <f>'2-ORÇAMENTO'!VGC36</f>
        <v>0</v>
      </c>
      <c r="VGD40" s="714">
        <f>'2-ORÇAMENTO'!VGF36</f>
        <v>0</v>
      </c>
      <c r="VGE40" s="713">
        <f>'2-ORÇAMENTO'!VGE36</f>
        <v>0</v>
      </c>
      <c r="VGF40" s="714">
        <f>'2-ORÇAMENTO'!VGH36</f>
        <v>0</v>
      </c>
      <c r="VGG40" s="713">
        <f>'2-ORÇAMENTO'!VGG36</f>
        <v>0</v>
      </c>
      <c r="VGH40" s="714">
        <f>'2-ORÇAMENTO'!VGJ36</f>
        <v>0</v>
      </c>
      <c r="VGI40" s="713">
        <f>'2-ORÇAMENTO'!VGI36</f>
        <v>0</v>
      </c>
      <c r="VGJ40" s="714">
        <f>'2-ORÇAMENTO'!VGL36</f>
        <v>0</v>
      </c>
      <c r="VGK40" s="713">
        <f>'2-ORÇAMENTO'!VGK36</f>
        <v>0</v>
      </c>
      <c r="VGL40" s="714">
        <f>'2-ORÇAMENTO'!VGN36</f>
        <v>0</v>
      </c>
      <c r="VGM40" s="713">
        <f>'2-ORÇAMENTO'!VGM36</f>
        <v>0</v>
      </c>
      <c r="VGN40" s="714">
        <f>'2-ORÇAMENTO'!VGP36</f>
        <v>0</v>
      </c>
      <c r="VGO40" s="713">
        <f>'2-ORÇAMENTO'!VGO36</f>
        <v>0</v>
      </c>
      <c r="VGP40" s="714">
        <f>'2-ORÇAMENTO'!VGR36</f>
        <v>0</v>
      </c>
      <c r="VGQ40" s="713">
        <f>'2-ORÇAMENTO'!VGQ36</f>
        <v>0</v>
      </c>
      <c r="VGR40" s="714">
        <f>'2-ORÇAMENTO'!VGT36</f>
        <v>0</v>
      </c>
      <c r="VGS40" s="713">
        <f>'2-ORÇAMENTO'!VGS36</f>
        <v>0</v>
      </c>
      <c r="VGT40" s="714">
        <f>'2-ORÇAMENTO'!VGV36</f>
        <v>0</v>
      </c>
      <c r="VGU40" s="713">
        <f>'2-ORÇAMENTO'!VGU36</f>
        <v>0</v>
      </c>
      <c r="VGV40" s="714">
        <f>'2-ORÇAMENTO'!VGX36</f>
        <v>0</v>
      </c>
      <c r="VGW40" s="713">
        <f>'2-ORÇAMENTO'!VGW36</f>
        <v>0</v>
      </c>
      <c r="VGX40" s="714">
        <f>'2-ORÇAMENTO'!VGZ36</f>
        <v>0</v>
      </c>
      <c r="VGY40" s="713">
        <f>'2-ORÇAMENTO'!VGY36</f>
        <v>0</v>
      </c>
      <c r="VGZ40" s="714">
        <f>'2-ORÇAMENTO'!VHB36</f>
        <v>0</v>
      </c>
      <c r="VHA40" s="713">
        <f>'2-ORÇAMENTO'!VHA36</f>
        <v>0</v>
      </c>
      <c r="VHB40" s="714">
        <f>'2-ORÇAMENTO'!VHD36</f>
        <v>0</v>
      </c>
      <c r="VHC40" s="713">
        <f>'2-ORÇAMENTO'!VHC36</f>
        <v>0</v>
      </c>
      <c r="VHD40" s="714">
        <f>'2-ORÇAMENTO'!VHF36</f>
        <v>0</v>
      </c>
      <c r="VHE40" s="713">
        <f>'2-ORÇAMENTO'!VHE36</f>
        <v>0</v>
      </c>
      <c r="VHF40" s="714">
        <f>'2-ORÇAMENTO'!VHH36</f>
        <v>0</v>
      </c>
      <c r="VHG40" s="713">
        <f>'2-ORÇAMENTO'!VHG36</f>
        <v>0</v>
      </c>
      <c r="VHH40" s="714">
        <f>'2-ORÇAMENTO'!VHJ36</f>
        <v>0</v>
      </c>
      <c r="VHI40" s="713">
        <f>'2-ORÇAMENTO'!VHI36</f>
        <v>0</v>
      </c>
      <c r="VHJ40" s="714">
        <f>'2-ORÇAMENTO'!VHL36</f>
        <v>0</v>
      </c>
      <c r="VHK40" s="713">
        <f>'2-ORÇAMENTO'!VHK36</f>
        <v>0</v>
      </c>
      <c r="VHL40" s="714">
        <f>'2-ORÇAMENTO'!VHN36</f>
        <v>0</v>
      </c>
      <c r="VHM40" s="713">
        <f>'2-ORÇAMENTO'!VHM36</f>
        <v>0</v>
      </c>
      <c r="VHN40" s="714">
        <f>'2-ORÇAMENTO'!VHP36</f>
        <v>0</v>
      </c>
      <c r="VHO40" s="713">
        <f>'2-ORÇAMENTO'!VHO36</f>
        <v>0</v>
      </c>
      <c r="VHP40" s="714">
        <f>'2-ORÇAMENTO'!VHR36</f>
        <v>0</v>
      </c>
      <c r="VHQ40" s="713">
        <f>'2-ORÇAMENTO'!VHQ36</f>
        <v>0</v>
      </c>
      <c r="VHR40" s="714">
        <f>'2-ORÇAMENTO'!VHT36</f>
        <v>0</v>
      </c>
      <c r="VHS40" s="713">
        <f>'2-ORÇAMENTO'!VHS36</f>
        <v>0</v>
      </c>
      <c r="VHT40" s="714">
        <f>'2-ORÇAMENTO'!VHV36</f>
        <v>0</v>
      </c>
      <c r="VHU40" s="713">
        <f>'2-ORÇAMENTO'!VHU36</f>
        <v>0</v>
      </c>
      <c r="VHV40" s="714">
        <f>'2-ORÇAMENTO'!VHX36</f>
        <v>0</v>
      </c>
      <c r="VHW40" s="713">
        <f>'2-ORÇAMENTO'!VHW36</f>
        <v>0</v>
      </c>
      <c r="VHX40" s="714">
        <f>'2-ORÇAMENTO'!VHZ36</f>
        <v>0</v>
      </c>
      <c r="VHY40" s="713">
        <f>'2-ORÇAMENTO'!VHY36</f>
        <v>0</v>
      </c>
      <c r="VHZ40" s="714">
        <f>'2-ORÇAMENTO'!VIB36</f>
        <v>0</v>
      </c>
      <c r="VIA40" s="713">
        <f>'2-ORÇAMENTO'!VIA36</f>
        <v>0</v>
      </c>
      <c r="VIB40" s="714">
        <f>'2-ORÇAMENTO'!VID36</f>
        <v>0</v>
      </c>
      <c r="VIC40" s="713">
        <f>'2-ORÇAMENTO'!VIC36</f>
        <v>0</v>
      </c>
      <c r="VID40" s="714">
        <f>'2-ORÇAMENTO'!VIF36</f>
        <v>0</v>
      </c>
      <c r="VIE40" s="713">
        <f>'2-ORÇAMENTO'!VIE36</f>
        <v>0</v>
      </c>
      <c r="VIF40" s="714">
        <f>'2-ORÇAMENTO'!VIH36</f>
        <v>0</v>
      </c>
      <c r="VIG40" s="713">
        <f>'2-ORÇAMENTO'!VIG36</f>
        <v>0</v>
      </c>
      <c r="VIH40" s="714">
        <f>'2-ORÇAMENTO'!VIJ36</f>
        <v>0</v>
      </c>
      <c r="VII40" s="713">
        <f>'2-ORÇAMENTO'!VII36</f>
        <v>0</v>
      </c>
      <c r="VIJ40" s="714">
        <f>'2-ORÇAMENTO'!VIL36</f>
        <v>0</v>
      </c>
      <c r="VIK40" s="713">
        <f>'2-ORÇAMENTO'!VIK36</f>
        <v>0</v>
      </c>
      <c r="VIL40" s="714">
        <f>'2-ORÇAMENTO'!VIN36</f>
        <v>0</v>
      </c>
      <c r="VIM40" s="713">
        <f>'2-ORÇAMENTO'!VIM36</f>
        <v>0</v>
      </c>
      <c r="VIN40" s="714">
        <f>'2-ORÇAMENTO'!VIP36</f>
        <v>0</v>
      </c>
      <c r="VIO40" s="713">
        <f>'2-ORÇAMENTO'!VIO36</f>
        <v>0</v>
      </c>
      <c r="VIP40" s="714">
        <f>'2-ORÇAMENTO'!VIR36</f>
        <v>0</v>
      </c>
      <c r="VIQ40" s="713">
        <f>'2-ORÇAMENTO'!VIQ36</f>
        <v>0</v>
      </c>
      <c r="VIR40" s="714">
        <f>'2-ORÇAMENTO'!VIT36</f>
        <v>0</v>
      </c>
      <c r="VIS40" s="713">
        <f>'2-ORÇAMENTO'!VIS36</f>
        <v>0</v>
      </c>
      <c r="VIT40" s="714">
        <f>'2-ORÇAMENTO'!VIV36</f>
        <v>0</v>
      </c>
      <c r="VIU40" s="713">
        <f>'2-ORÇAMENTO'!VIU36</f>
        <v>0</v>
      </c>
      <c r="VIV40" s="714">
        <f>'2-ORÇAMENTO'!VIX36</f>
        <v>0</v>
      </c>
      <c r="VIW40" s="713">
        <f>'2-ORÇAMENTO'!VIW36</f>
        <v>0</v>
      </c>
      <c r="VIX40" s="714">
        <f>'2-ORÇAMENTO'!VIZ36</f>
        <v>0</v>
      </c>
      <c r="VIY40" s="713">
        <f>'2-ORÇAMENTO'!VIY36</f>
        <v>0</v>
      </c>
      <c r="VIZ40" s="714">
        <f>'2-ORÇAMENTO'!VJB36</f>
        <v>0</v>
      </c>
      <c r="VJA40" s="713">
        <f>'2-ORÇAMENTO'!VJA36</f>
        <v>0</v>
      </c>
      <c r="VJB40" s="714">
        <f>'2-ORÇAMENTO'!VJD36</f>
        <v>0</v>
      </c>
      <c r="VJC40" s="713">
        <f>'2-ORÇAMENTO'!VJC36</f>
        <v>0</v>
      </c>
      <c r="VJD40" s="714">
        <f>'2-ORÇAMENTO'!VJF36</f>
        <v>0</v>
      </c>
      <c r="VJE40" s="713">
        <f>'2-ORÇAMENTO'!VJE36</f>
        <v>0</v>
      </c>
      <c r="VJF40" s="714">
        <f>'2-ORÇAMENTO'!VJH36</f>
        <v>0</v>
      </c>
      <c r="VJG40" s="713">
        <f>'2-ORÇAMENTO'!VJG36</f>
        <v>0</v>
      </c>
      <c r="VJH40" s="714">
        <f>'2-ORÇAMENTO'!VJJ36</f>
        <v>0</v>
      </c>
      <c r="VJI40" s="713">
        <f>'2-ORÇAMENTO'!VJI36</f>
        <v>0</v>
      </c>
      <c r="VJJ40" s="714">
        <f>'2-ORÇAMENTO'!VJL36</f>
        <v>0</v>
      </c>
      <c r="VJK40" s="713">
        <f>'2-ORÇAMENTO'!VJK36</f>
        <v>0</v>
      </c>
      <c r="VJL40" s="714">
        <f>'2-ORÇAMENTO'!VJN36</f>
        <v>0</v>
      </c>
      <c r="VJM40" s="713">
        <f>'2-ORÇAMENTO'!VJM36</f>
        <v>0</v>
      </c>
      <c r="VJN40" s="714">
        <f>'2-ORÇAMENTO'!VJP36</f>
        <v>0</v>
      </c>
      <c r="VJO40" s="713">
        <f>'2-ORÇAMENTO'!VJO36</f>
        <v>0</v>
      </c>
      <c r="VJP40" s="714">
        <f>'2-ORÇAMENTO'!VJR36</f>
        <v>0</v>
      </c>
      <c r="VJQ40" s="713">
        <f>'2-ORÇAMENTO'!VJQ36</f>
        <v>0</v>
      </c>
      <c r="VJR40" s="714">
        <f>'2-ORÇAMENTO'!VJT36</f>
        <v>0</v>
      </c>
      <c r="VJS40" s="713">
        <f>'2-ORÇAMENTO'!VJS36</f>
        <v>0</v>
      </c>
      <c r="VJT40" s="714">
        <f>'2-ORÇAMENTO'!VJV36</f>
        <v>0</v>
      </c>
      <c r="VJU40" s="713">
        <f>'2-ORÇAMENTO'!VJU36</f>
        <v>0</v>
      </c>
      <c r="VJV40" s="714">
        <f>'2-ORÇAMENTO'!VJX36</f>
        <v>0</v>
      </c>
      <c r="VJW40" s="713">
        <f>'2-ORÇAMENTO'!VJW36</f>
        <v>0</v>
      </c>
      <c r="VJX40" s="714">
        <f>'2-ORÇAMENTO'!VJZ36</f>
        <v>0</v>
      </c>
      <c r="VJY40" s="713">
        <f>'2-ORÇAMENTO'!VJY36</f>
        <v>0</v>
      </c>
      <c r="VJZ40" s="714">
        <f>'2-ORÇAMENTO'!VKB36</f>
        <v>0</v>
      </c>
      <c r="VKA40" s="713">
        <f>'2-ORÇAMENTO'!VKA36</f>
        <v>0</v>
      </c>
      <c r="VKB40" s="714">
        <f>'2-ORÇAMENTO'!VKD36</f>
        <v>0</v>
      </c>
      <c r="VKC40" s="713">
        <f>'2-ORÇAMENTO'!VKC36</f>
        <v>0</v>
      </c>
      <c r="VKD40" s="714">
        <f>'2-ORÇAMENTO'!VKF36</f>
        <v>0</v>
      </c>
      <c r="VKE40" s="713">
        <f>'2-ORÇAMENTO'!VKE36</f>
        <v>0</v>
      </c>
      <c r="VKF40" s="714">
        <f>'2-ORÇAMENTO'!VKH36</f>
        <v>0</v>
      </c>
      <c r="VKG40" s="713">
        <f>'2-ORÇAMENTO'!VKG36</f>
        <v>0</v>
      </c>
      <c r="VKH40" s="714">
        <f>'2-ORÇAMENTO'!VKJ36</f>
        <v>0</v>
      </c>
      <c r="VKI40" s="713">
        <f>'2-ORÇAMENTO'!VKI36</f>
        <v>0</v>
      </c>
      <c r="VKJ40" s="714">
        <f>'2-ORÇAMENTO'!VKL36</f>
        <v>0</v>
      </c>
      <c r="VKK40" s="713">
        <f>'2-ORÇAMENTO'!VKK36</f>
        <v>0</v>
      </c>
      <c r="VKL40" s="714">
        <f>'2-ORÇAMENTO'!VKN36</f>
        <v>0</v>
      </c>
      <c r="VKM40" s="713">
        <f>'2-ORÇAMENTO'!VKM36</f>
        <v>0</v>
      </c>
      <c r="VKN40" s="714">
        <f>'2-ORÇAMENTO'!VKP36</f>
        <v>0</v>
      </c>
      <c r="VKO40" s="713">
        <f>'2-ORÇAMENTO'!VKO36</f>
        <v>0</v>
      </c>
      <c r="VKP40" s="714">
        <f>'2-ORÇAMENTO'!VKR36</f>
        <v>0</v>
      </c>
      <c r="VKQ40" s="713">
        <f>'2-ORÇAMENTO'!VKQ36</f>
        <v>0</v>
      </c>
      <c r="VKR40" s="714">
        <f>'2-ORÇAMENTO'!VKT36</f>
        <v>0</v>
      </c>
      <c r="VKS40" s="713">
        <f>'2-ORÇAMENTO'!VKS36</f>
        <v>0</v>
      </c>
      <c r="VKT40" s="714">
        <f>'2-ORÇAMENTO'!VKV36</f>
        <v>0</v>
      </c>
      <c r="VKU40" s="713">
        <f>'2-ORÇAMENTO'!VKU36</f>
        <v>0</v>
      </c>
      <c r="VKV40" s="714">
        <f>'2-ORÇAMENTO'!VKX36</f>
        <v>0</v>
      </c>
      <c r="VKW40" s="713">
        <f>'2-ORÇAMENTO'!VKW36</f>
        <v>0</v>
      </c>
      <c r="VKX40" s="714">
        <f>'2-ORÇAMENTO'!VKZ36</f>
        <v>0</v>
      </c>
      <c r="VKY40" s="713">
        <f>'2-ORÇAMENTO'!VKY36</f>
        <v>0</v>
      </c>
      <c r="VKZ40" s="714">
        <f>'2-ORÇAMENTO'!VLB36</f>
        <v>0</v>
      </c>
      <c r="VLA40" s="713">
        <f>'2-ORÇAMENTO'!VLA36</f>
        <v>0</v>
      </c>
      <c r="VLB40" s="714">
        <f>'2-ORÇAMENTO'!VLD36</f>
        <v>0</v>
      </c>
      <c r="VLC40" s="713">
        <f>'2-ORÇAMENTO'!VLC36</f>
        <v>0</v>
      </c>
      <c r="VLD40" s="714">
        <f>'2-ORÇAMENTO'!VLF36</f>
        <v>0</v>
      </c>
      <c r="VLE40" s="713">
        <f>'2-ORÇAMENTO'!VLE36</f>
        <v>0</v>
      </c>
      <c r="VLF40" s="714">
        <f>'2-ORÇAMENTO'!VLH36</f>
        <v>0</v>
      </c>
      <c r="VLG40" s="713">
        <f>'2-ORÇAMENTO'!VLG36</f>
        <v>0</v>
      </c>
      <c r="VLH40" s="714">
        <f>'2-ORÇAMENTO'!VLJ36</f>
        <v>0</v>
      </c>
      <c r="VLI40" s="713">
        <f>'2-ORÇAMENTO'!VLI36</f>
        <v>0</v>
      </c>
      <c r="VLJ40" s="714">
        <f>'2-ORÇAMENTO'!VLL36</f>
        <v>0</v>
      </c>
      <c r="VLK40" s="713">
        <f>'2-ORÇAMENTO'!VLK36</f>
        <v>0</v>
      </c>
      <c r="VLL40" s="714">
        <f>'2-ORÇAMENTO'!VLN36</f>
        <v>0</v>
      </c>
      <c r="VLM40" s="713">
        <f>'2-ORÇAMENTO'!VLM36</f>
        <v>0</v>
      </c>
      <c r="VLN40" s="714">
        <f>'2-ORÇAMENTO'!VLP36</f>
        <v>0</v>
      </c>
      <c r="VLO40" s="713">
        <f>'2-ORÇAMENTO'!VLO36</f>
        <v>0</v>
      </c>
      <c r="VLP40" s="714">
        <f>'2-ORÇAMENTO'!VLR36</f>
        <v>0</v>
      </c>
      <c r="VLQ40" s="713">
        <f>'2-ORÇAMENTO'!VLQ36</f>
        <v>0</v>
      </c>
      <c r="VLR40" s="714">
        <f>'2-ORÇAMENTO'!VLT36</f>
        <v>0</v>
      </c>
      <c r="VLS40" s="713">
        <f>'2-ORÇAMENTO'!VLS36</f>
        <v>0</v>
      </c>
      <c r="VLT40" s="714">
        <f>'2-ORÇAMENTO'!VLV36</f>
        <v>0</v>
      </c>
      <c r="VLU40" s="713">
        <f>'2-ORÇAMENTO'!VLU36</f>
        <v>0</v>
      </c>
      <c r="VLV40" s="714">
        <f>'2-ORÇAMENTO'!VLX36</f>
        <v>0</v>
      </c>
      <c r="VLW40" s="713">
        <f>'2-ORÇAMENTO'!VLW36</f>
        <v>0</v>
      </c>
      <c r="VLX40" s="714">
        <f>'2-ORÇAMENTO'!VLZ36</f>
        <v>0</v>
      </c>
      <c r="VLY40" s="713">
        <f>'2-ORÇAMENTO'!VLY36</f>
        <v>0</v>
      </c>
      <c r="VLZ40" s="714">
        <f>'2-ORÇAMENTO'!VMB36</f>
        <v>0</v>
      </c>
      <c r="VMA40" s="713">
        <f>'2-ORÇAMENTO'!VMA36</f>
        <v>0</v>
      </c>
      <c r="VMB40" s="714">
        <f>'2-ORÇAMENTO'!VMD36</f>
        <v>0</v>
      </c>
      <c r="VMC40" s="713">
        <f>'2-ORÇAMENTO'!VMC36</f>
        <v>0</v>
      </c>
      <c r="VMD40" s="714">
        <f>'2-ORÇAMENTO'!VMF36</f>
        <v>0</v>
      </c>
      <c r="VME40" s="713">
        <f>'2-ORÇAMENTO'!VME36</f>
        <v>0</v>
      </c>
      <c r="VMF40" s="714">
        <f>'2-ORÇAMENTO'!VMH36</f>
        <v>0</v>
      </c>
      <c r="VMG40" s="713">
        <f>'2-ORÇAMENTO'!VMG36</f>
        <v>0</v>
      </c>
      <c r="VMH40" s="714">
        <f>'2-ORÇAMENTO'!VMJ36</f>
        <v>0</v>
      </c>
      <c r="VMI40" s="713">
        <f>'2-ORÇAMENTO'!VMI36</f>
        <v>0</v>
      </c>
      <c r="VMJ40" s="714">
        <f>'2-ORÇAMENTO'!VML36</f>
        <v>0</v>
      </c>
      <c r="VMK40" s="713">
        <f>'2-ORÇAMENTO'!VMK36</f>
        <v>0</v>
      </c>
      <c r="VML40" s="714">
        <f>'2-ORÇAMENTO'!VMN36</f>
        <v>0</v>
      </c>
      <c r="VMM40" s="713">
        <f>'2-ORÇAMENTO'!VMM36</f>
        <v>0</v>
      </c>
      <c r="VMN40" s="714">
        <f>'2-ORÇAMENTO'!VMP36</f>
        <v>0</v>
      </c>
      <c r="VMO40" s="713">
        <f>'2-ORÇAMENTO'!VMO36</f>
        <v>0</v>
      </c>
      <c r="VMP40" s="714">
        <f>'2-ORÇAMENTO'!VMR36</f>
        <v>0</v>
      </c>
      <c r="VMQ40" s="713">
        <f>'2-ORÇAMENTO'!VMQ36</f>
        <v>0</v>
      </c>
      <c r="VMR40" s="714">
        <f>'2-ORÇAMENTO'!VMT36</f>
        <v>0</v>
      </c>
      <c r="VMS40" s="713">
        <f>'2-ORÇAMENTO'!VMS36</f>
        <v>0</v>
      </c>
      <c r="VMT40" s="714">
        <f>'2-ORÇAMENTO'!VMV36</f>
        <v>0</v>
      </c>
      <c r="VMU40" s="713">
        <f>'2-ORÇAMENTO'!VMU36</f>
        <v>0</v>
      </c>
      <c r="VMV40" s="714">
        <f>'2-ORÇAMENTO'!VMX36</f>
        <v>0</v>
      </c>
      <c r="VMW40" s="713">
        <f>'2-ORÇAMENTO'!VMW36</f>
        <v>0</v>
      </c>
      <c r="VMX40" s="714">
        <f>'2-ORÇAMENTO'!VMZ36</f>
        <v>0</v>
      </c>
      <c r="VMY40" s="713">
        <f>'2-ORÇAMENTO'!VMY36</f>
        <v>0</v>
      </c>
      <c r="VMZ40" s="714">
        <f>'2-ORÇAMENTO'!VNB36</f>
        <v>0</v>
      </c>
      <c r="VNA40" s="713">
        <f>'2-ORÇAMENTO'!VNA36</f>
        <v>0</v>
      </c>
      <c r="VNB40" s="714">
        <f>'2-ORÇAMENTO'!VND36</f>
        <v>0</v>
      </c>
      <c r="VNC40" s="713">
        <f>'2-ORÇAMENTO'!VNC36</f>
        <v>0</v>
      </c>
      <c r="VND40" s="714">
        <f>'2-ORÇAMENTO'!VNF36</f>
        <v>0</v>
      </c>
      <c r="VNE40" s="713">
        <f>'2-ORÇAMENTO'!VNE36</f>
        <v>0</v>
      </c>
      <c r="VNF40" s="714">
        <f>'2-ORÇAMENTO'!VNH36</f>
        <v>0</v>
      </c>
      <c r="VNG40" s="713">
        <f>'2-ORÇAMENTO'!VNG36</f>
        <v>0</v>
      </c>
      <c r="VNH40" s="714">
        <f>'2-ORÇAMENTO'!VNJ36</f>
        <v>0</v>
      </c>
      <c r="VNI40" s="713">
        <f>'2-ORÇAMENTO'!VNI36</f>
        <v>0</v>
      </c>
      <c r="VNJ40" s="714">
        <f>'2-ORÇAMENTO'!VNL36</f>
        <v>0</v>
      </c>
      <c r="VNK40" s="713">
        <f>'2-ORÇAMENTO'!VNK36</f>
        <v>0</v>
      </c>
      <c r="VNL40" s="714">
        <f>'2-ORÇAMENTO'!VNN36</f>
        <v>0</v>
      </c>
      <c r="VNM40" s="713">
        <f>'2-ORÇAMENTO'!VNM36</f>
        <v>0</v>
      </c>
      <c r="VNN40" s="714">
        <f>'2-ORÇAMENTO'!VNP36</f>
        <v>0</v>
      </c>
      <c r="VNO40" s="713">
        <f>'2-ORÇAMENTO'!VNO36</f>
        <v>0</v>
      </c>
      <c r="VNP40" s="714">
        <f>'2-ORÇAMENTO'!VNR36</f>
        <v>0</v>
      </c>
      <c r="VNQ40" s="713">
        <f>'2-ORÇAMENTO'!VNQ36</f>
        <v>0</v>
      </c>
      <c r="VNR40" s="714">
        <f>'2-ORÇAMENTO'!VNT36</f>
        <v>0</v>
      </c>
      <c r="VNS40" s="713">
        <f>'2-ORÇAMENTO'!VNS36</f>
        <v>0</v>
      </c>
      <c r="VNT40" s="714">
        <f>'2-ORÇAMENTO'!VNV36</f>
        <v>0</v>
      </c>
      <c r="VNU40" s="713">
        <f>'2-ORÇAMENTO'!VNU36</f>
        <v>0</v>
      </c>
      <c r="VNV40" s="714">
        <f>'2-ORÇAMENTO'!VNX36</f>
        <v>0</v>
      </c>
      <c r="VNW40" s="713">
        <f>'2-ORÇAMENTO'!VNW36</f>
        <v>0</v>
      </c>
      <c r="VNX40" s="714">
        <f>'2-ORÇAMENTO'!VNZ36</f>
        <v>0</v>
      </c>
      <c r="VNY40" s="713">
        <f>'2-ORÇAMENTO'!VNY36</f>
        <v>0</v>
      </c>
      <c r="VNZ40" s="714">
        <f>'2-ORÇAMENTO'!VOB36</f>
        <v>0</v>
      </c>
      <c r="VOA40" s="713">
        <f>'2-ORÇAMENTO'!VOA36</f>
        <v>0</v>
      </c>
      <c r="VOB40" s="714">
        <f>'2-ORÇAMENTO'!VOD36</f>
        <v>0</v>
      </c>
      <c r="VOC40" s="713">
        <f>'2-ORÇAMENTO'!VOC36</f>
        <v>0</v>
      </c>
      <c r="VOD40" s="714">
        <f>'2-ORÇAMENTO'!VOF36</f>
        <v>0</v>
      </c>
      <c r="VOE40" s="713">
        <f>'2-ORÇAMENTO'!VOE36</f>
        <v>0</v>
      </c>
      <c r="VOF40" s="714">
        <f>'2-ORÇAMENTO'!VOH36</f>
        <v>0</v>
      </c>
      <c r="VOG40" s="713">
        <f>'2-ORÇAMENTO'!VOG36</f>
        <v>0</v>
      </c>
      <c r="VOH40" s="714">
        <f>'2-ORÇAMENTO'!VOJ36</f>
        <v>0</v>
      </c>
      <c r="VOI40" s="713">
        <f>'2-ORÇAMENTO'!VOI36</f>
        <v>0</v>
      </c>
      <c r="VOJ40" s="714">
        <f>'2-ORÇAMENTO'!VOL36</f>
        <v>0</v>
      </c>
      <c r="VOK40" s="713">
        <f>'2-ORÇAMENTO'!VOK36</f>
        <v>0</v>
      </c>
      <c r="VOL40" s="714">
        <f>'2-ORÇAMENTO'!VON36</f>
        <v>0</v>
      </c>
      <c r="VOM40" s="713">
        <f>'2-ORÇAMENTO'!VOM36</f>
        <v>0</v>
      </c>
      <c r="VON40" s="714">
        <f>'2-ORÇAMENTO'!VOP36</f>
        <v>0</v>
      </c>
      <c r="VOO40" s="713">
        <f>'2-ORÇAMENTO'!VOO36</f>
        <v>0</v>
      </c>
      <c r="VOP40" s="714">
        <f>'2-ORÇAMENTO'!VOR36</f>
        <v>0</v>
      </c>
      <c r="VOQ40" s="713">
        <f>'2-ORÇAMENTO'!VOQ36</f>
        <v>0</v>
      </c>
      <c r="VOR40" s="714">
        <f>'2-ORÇAMENTO'!VOT36</f>
        <v>0</v>
      </c>
      <c r="VOS40" s="713">
        <f>'2-ORÇAMENTO'!VOS36</f>
        <v>0</v>
      </c>
      <c r="VOT40" s="714">
        <f>'2-ORÇAMENTO'!VOV36</f>
        <v>0</v>
      </c>
      <c r="VOU40" s="713">
        <f>'2-ORÇAMENTO'!VOU36</f>
        <v>0</v>
      </c>
      <c r="VOV40" s="714">
        <f>'2-ORÇAMENTO'!VOX36</f>
        <v>0</v>
      </c>
      <c r="VOW40" s="713">
        <f>'2-ORÇAMENTO'!VOW36</f>
        <v>0</v>
      </c>
      <c r="VOX40" s="714">
        <f>'2-ORÇAMENTO'!VOZ36</f>
        <v>0</v>
      </c>
      <c r="VOY40" s="713">
        <f>'2-ORÇAMENTO'!VOY36</f>
        <v>0</v>
      </c>
      <c r="VOZ40" s="714">
        <f>'2-ORÇAMENTO'!VPB36</f>
        <v>0</v>
      </c>
      <c r="VPA40" s="713">
        <f>'2-ORÇAMENTO'!VPA36</f>
        <v>0</v>
      </c>
      <c r="VPB40" s="714">
        <f>'2-ORÇAMENTO'!VPD36</f>
        <v>0</v>
      </c>
      <c r="VPC40" s="713">
        <f>'2-ORÇAMENTO'!VPC36</f>
        <v>0</v>
      </c>
      <c r="VPD40" s="714">
        <f>'2-ORÇAMENTO'!VPF36</f>
        <v>0</v>
      </c>
      <c r="VPE40" s="713">
        <f>'2-ORÇAMENTO'!VPE36</f>
        <v>0</v>
      </c>
      <c r="VPF40" s="714">
        <f>'2-ORÇAMENTO'!VPH36</f>
        <v>0</v>
      </c>
      <c r="VPG40" s="713">
        <f>'2-ORÇAMENTO'!VPG36</f>
        <v>0</v>
      </c>
      <c r="VPH40" s="714">
        <f>'2-ORÇAMENTO'!VPJ36</f>
        <v>0</v>
      </c>
      <c r="VPI40" s="713">
        <f>'2-ORÇAMENTO'!VPI36</f>
        <v>0</v>
      </c>
      <c r="VPJ40" s="714">
        <f>'2-ORÇAMENTO'!VPL36</f>
        <v>0</v>
      </c>
      <c r="VPK40" s="713">
        <f>'2-ORÇAMENTO'!VPK36</f>
        <v>0</v>
      </c>
      <c r="VPL40" s="714">
        <f>'2-ORÇAMENTO'!VPN36</f>
        <v>0</v>
      </c>
      <c r="VPM40" s="713">
        <f>'2-ORÇAMENTO'!VPM36</f>
        <v>0</v>
      </c>
      <c r="VPN40" s="714">
        <f>'2-ORÇAMENTO'!VPP36</f>
        <v>0</v>
      </c>
      <c r="VPO40" s="713">
        <f>'2-ORÇAMENTO'!VPO36</f>
        <v>0</v>
      </c>
      <c r="VPP40" s="714">
        <f>'2-ORÇAMENTO'!VPR36</f>
        <v>0</v>
      </c>
      <c r="VPQ40" s="713">
        <f>'2-ORÇAMENTO'!VPQ36</f>
        <v>0</v>
      </c>
      <c r="VPR40" s="714">
        <f>'2-ORÇAMENTO'!VPT36</f>
        <v>0</v>
      </c>
      <c r="VPS40" s="713">
        <f>'2-ORÇAMENTO'!VPS36</f>
        <v>0</v>
      </c>
      <c r="VPT40" s="714">
        <f>'2-ORÇAMENTO'!VPV36</f>
        <v>0</v>
      </c>
      <c r="VPU40" s="713">
        <f>'2-ORÇAMENTO'!VPU36</f>
        <v>0</v>
      </c>
      <c r="VPV40" s="714">
        <f>'2-ORÇAMENTO'!VPX36</f>
        <v>0</v>
      </c>
      <c r="VPW40" s="713">
        <f>'2-ORÇAMENTO'!VPW36</f>
        <v>0</v>
      </c>
      <c r="VPX40" s="714">
        <f>'2-ORÇAMENTO'!VPZ36</f>
        <v>0</v>
      </c>
      <c r="VPY40" s="713">
        <f>'2-ORÇAMENTO'!VPY36</f>
        <v>0</v>
      </c>
      <c r="VPZ40" s="714">
        <f>'2-ORÇAMENTO'!VQB36</f>
        <v>0</v>
      </c>
      <c r="VQA40" s="713">
        <f>'2-ORÇAMENTO'!VQA36</f>
        <v>0</v>
      </c>
      <c r="VQB40" s="714">
        <f>'2-ORÇAMENTO'!VQD36</f>
        <v>0</v>
      </c>
      <c r="VQC40" s="713">
        <f>'2-ORÇAMENTO'!VQC36</f>
        <v>0</v>
      </c>
      <c r="VQD40" s="714">
        <f>'2-ORÇAMENTO'!VQF36</f>
        <v>0</v>
      </c>
      <c r="VQE40" s="713">
        <f>'2-ORÇAMENTO'!VQE36</f>
        <v>0</v>
      </c>
      <c r="VQF40" s="714">
        <f>'2-ORÇAMENTO'!VQH36</f>
        <v>0</v>
      </c>
      <c r="VQG40" s="713">
        <f>'2-ORÇAMENTO'!VQG36</f>
        <v>0</v>
      </c>
      <c r="VQH40" s="714">
        <f>'2-ORÇAMENTO'!VQJ36</f>
        <v>0</v>
      </c>
      <c r="VQI40" s="713">
        <f>'2-ORÇAMENTO'!VQI36</f>
        <v>0</v>
      </c>
      <c r="VQJ40" s="714">
        <f>'2-ORÇAMENTO'!VQL36</f>
        <v>0</v>
      </c>
      <c r="VQK40" s="713">
        <f>'2-ORÇAMENTO'!VQK36</f>
        <v>0</v>
      </c>
      <c r="VQL40" s="714">
        <f>'2-ORÇAMENTO'!VQN36</f>
        <v>0</v>
      </c>
      <c r="VQM40" s="713">
        <f>'2-ORÇAMENTO'!VQM36</f>
        <v>0</v>
      </c>
      <c r="VQN40" s="714">
        <f>'2-ORÇAMENTO'!VQP36</f>
        <v>0</v>
      </c>
      <c r="VQO40" s="713">
        <f>'2-ORÇAMENTO'!VQO36</f>
        <v>0</v>
      </c>
      <c r="VQP40" s="714">
        <f>'2-ORÇAMENTO'!VQR36</f>
        <v>0</v>
      </c>
      <c r="VQQ40" s="713">
        <f>'2-ORÇAMENTO'!VQQ36</f>
        <v>0</v>
      </c>
      <c r="VQR40" s="714">
        <f>'2-ORÇAMENTO'!VQT36</f>
        <v>0</v>
      </c>
      <c r="VQS40" s="713">
        <f>'2-ORÇAMENTO'!VQS36</f>
        <v>0</v>
      </c>
      <c r="VQT40" s="714">
        <f>'2-ORÇAMENTO'!VQV36</f>
        <v>0</v>
      </c>
      <c r="VQU40" s="713">
        <f>'2-ORÇAMENTO'!VQU36</f>
        <v>0</v>
      </c>
      <c r="VQV40" s="714">
        <f>'2-ORÇAMENTO'!VQX36</f>
        <v>0</v>
      </c>
      <c r="VQW40" s="713">
        <f>'2-ORÇAMENTO'!VQW36</f>
        <v>0</v>
      </c>
      <c r="VQX40" s="714">
        <f>'2-ORÇAMENTO'!VQZ36</f>
        <v>0</v>
      </c>
      <c r="VQY40" s="713">
        <f>'2-ORÇAMENTO'!VQY36</f>
        <v>0</v>
      </c>
      <c r="VQZ40" s="714">
        <f>'2-ORÇAMENTO'!VRB36</f>
        <v>0</v>
      </c>
      <c r="VRA40" s="713">
        <f>'2-ORÇAMENTO'!VRA36</f>
        <v>0</v>
      </c>
      <c r="VRB40" s="714">
        <f>'2-ORÇAMENTO'!VRD36</f>
        <v>0</v>
      </c>
      <c r="VRC40" s="713">
        <f>'2-ORÇAMENTO'!VRC36</f>
        <v>0</v>
      </c>
      <c r="VRD40" s="714">
        <f>'2-ORÇAMENTO'!VRF36</f>
        <v>0</v>
      </c>
      <c r="VRE40" s="713">
        <f>'2-ORÇAMENTO'!VRE36</f>
        <v>0</v>
      </c>
      <c r="VRF40" s="714">
        <f>'2-ORÇAMENTO'!VRH36</f>
        <v>0</v>
      </c>
      <c r="VRG40" s="713">
        <f>'2-ORÇAMENTO'!VRG36</f>
        <v>0</v>
      </c>
      <c r="VRH40" s="714">
        <f>'2-ORÇAMENTO'!VRJ36</f>
        <v>0</v>
      </c>
      <c r="VRI40" s="713">
        <f>'2-ORÇAMENTO'!VRI36</f>
        <v>0</v>
      </c>
      <c r="VRJ40" s="714">
        <f>'2-ORÇAMENTO'!VRL36</f>
        <v>0</v>
      </c>
      <c r="VRK40" s="713">
        <f>'2-ORÇAMENTO'!VRK36</f>
        <v>0</v>
      </c>
      <c r="VRL40" s="714">
        <f>'2-ORÇAMENTO'!VRN36</f>
        <v>0</v>
      </c>
      <c r="VRM40" s="713">
        <f>'2-ORÇAMENTO'!VRM36</f>
        <v>0</v>
      </c>
      <c r="VRN40" s="714">
        <f>'2-ORÇAMENTO'!VRP36</f>
        <v>0</v>
      </c>
      <c r="VRO40" s="713">
        <f>'2-ORÇAMENTO'!VRO36</f>
        <v>0</v>
      </c>
      <c r="VRP40" s="714">
        <f>'2-ORÇAMENTO'!VRR36</f>
        <v>0</v>
      </c>
      <c r="VRQ40" s="713">
        <f>'2-ORÇAMENTO'!VRQ36</f>
        <v>0</v>
      </c>
      <c r="VRR40" s="714">
        <f>'2-ORÇAMENTO'!VRT36</f>
        <v>0</v>
      </c>
      <c r="VRS40" s="713">
        <f>'2-ORÇAMENTO'!VRS36</f>
        <v>0</v>
      </c>
      <c r="VRT40" s="714">
        <f>'2-ORÇAMENTO'!VRV36</f>
        <v>0</v>
      </c>
      <c r="VRU40" s="713">
        <f>'2-ORÇAMENTO'!VRU36</f>
        <v>0</v>
      </c>
      <c r="VRV40" s="714">
        <f>'2-ORÇAMENTO'!VRX36</f>
        <v>0</v>
      </c>
      <c r="VRW40" s="713">
        <f>'2-ORÇAMENTO'!VRW36</f>
        <v>0</v>
      </c>
      <c r="VRX40" s="714">
        <f>'2-ORÇAMENTO'!VRZ36</f>
        <v>0</v>
      </c>
      <c r="VRY40" s="713">
        <f>'2-ORÇAMENTO'!VRY36</f>
        <v>0</v>
      </c>
      <c r="VRZ40" s="714">
        <f>'2-ORÇAMENTO'!VSB36</f>
        <v>0</v>
      </c>
      <c r="VSA40" s="713">
        <f>'2-ORÇAMENTO'!VSA36</f>
        <v>0</v>
      </c>
      <c r="VSB40" s="714">
        <f>'2-ORÇAMENTO'!VSD36</f>
        <v>0</v>
      </c>
      <c r="VSC40" s="713">
        <f>'2-ORÇAMENTO'!VSC36</f>
        <v>0</v>
      </c>
      <c r="VSD40" s="714">
        <f>'2-ORÇAMENTO'!VSF36</f>
        <v>0</v>
      </c>
      <c r="VSE40" s="713">
        <f>'2-ORÇAMENTO'!VSE36</f>
        <v>0</v>
      </c>
      <c r="VSF40" s="714">
        <f>'2-ORÇAMENTO'!VSH36</f>
        <v>0</v>
      </c>
      <c r="VSG40" s="713">
        <f>'2-ORÇAMENTO'!VSG36</f>
        <v>0</v>
      </c>
      <c r="VSH40" s="714">
        <f>'2-ORÇAMENTO'!VSJ36</f>
        <v>0</v>
      </c>
      <c r="VSI40" s="713">
        <f>'2-ORÇAMENTO'!VSI36</f>
        <v>0</v>
      </c>
      <c r="VSJ40" s="714">
        <f>'2-ORÇAMENTO'!VSL36</f>
        <v>0</v>
      </c>
      <c r="VSK40" s="713">
        <f>'2-ORÇAMENTO'!VSK36</f>
        <v>0</v>
      </c>
      <c r="VSL40" s="714">
        <f>'2-ORÇAMENTO'!VSN36</f>
        <v>0</v>
      </c>
      <c r="VSM40" s="713">
        <f>'2-ORÇAMENTO'!VSM36</f>
        <v>0</v>
      </c>
      <c r="VSN40" s="714">
        <f>'2-ORÇAMENTO'!VSP36</f>
        <v>0</v>
      </c>
      <c r="VSO40" s="713">
        <f>'2-ORÇAMENTO'!VSO36</f>
        <v>0</v>
      </c>
      <c r="VSP40" s="714">
        <f>'2-ORÇAMENTO'!VSR36</f>
        <v>0</v>
      </c>
      <c r="VSQ40" s="713">
        <f>'2-ORÇAMENTO'!VSQ36</f>
        <v>0</v>
      </c>
      <c r="VSR40" s="714">
        <f>'2-ORÇAMENTO'!VST36</f>
        <v>0</v>
      </c>
      <c r="VSS40" s="713">
        <f>'2-ORÇAMENTO'!VSS36</f>
        <v>0</v>
      </c>
      <c r="VST40" s="714">
        <f>'2-ORÇAMENTO'!VSV36</f>
        <v>0</v>
      </c>
      <c r="VSU40" s="713">
        <f>'2-ORÇAMENTO'!VSU36</f>
        <v>0</v>
      </c>
      <c r="VSV40" s="714">
        <f>'2-ORÇAMENTO'!VSX36</f>
        <v>0</v>
      </c>
      <c r="VSW40" s="713">
        <f>'2-ORÇAMENTO'!VSW36</f>
        <v>0</v>
      </c>
      <c r="VSX40" s="714">
        <f>'2-ORÇAMENTO'!VSZ36</f>
        <v>0</v>
      </c>
      <c r="VSY40" s="713">
        <f>'2-ORÇAMENTO'!VSY36</f>
        <v>0</v>
      </c>
      <c r="VSZ40" s="714">
        <f>'2-ORÇAMENTO'!VTB36</f>
        <v>0</v>
      </c>
      <c r="VTA40" s="713">
        <f>'2-ORÇAMENTO'!VTA36</f>
        <v>0</v>
      </c>
      <c r="VTB40" s="714">
        <f>'2-ORÇAMENTO'!VTD36</f>
        <v>0</v>
      </c>
      <c r="VTC40" s="713">
        <f>'2-ORÇAMENTO'!VTC36</f>
        <v>0</v>
      </c>
      <c r="VTD40" s="714">
        <f>'2-ORÇAMENTO'!VTF36</f>
        <v>0</v>
      </c>
      <c r="VTE40" s="713">
        <f>'2-ORÇAMENTO'!VTE36</f>
        <v>0</v>
      </c>
      <c r="VTF40" s="714">
        <f>'2-ORÇAMENTO'!VTH36</f>
        <v>0</v>
      </c>
      <c r="VTG40" s="713">
        <f>'2-ORÇAMENTO'!VTG36</f>
        <v>0</v>
      </c>
      <c r="VTH40" s="714">
        <f>'2-ORÇAMENTO'!VTJ36</f>
        <v>0</v>
      </c>
      <c r="VTI40" s="713">
        <f>'2-ORÇAMENTO'!VTI36</f>
        <v>0</v>
      </c>
      <c r="VTJ40" s="714">
        <f>'2-ORÇAMENTO'!VTL36</f>
        <v>0</v>
      </c>
      <c r="VTK40" s="713">
        <f>'2-ORÇAMENTO'!VTK36</f>
        <v>0</v>
      </c>
      <c r="VTL40" s="714">
        <f>'2-ORÇAMENTO'!VTN36</f>
        <v>0</v>
      </c>
      <c r="VTM40" s="713">
        <f>'2-ORÇAMENTO'!VTM36</f>
        <v>0</v>
      </c>
      <c r="VTN40" s="714">
        <f>'2-ORÇAMENTO'!VTP36</f>
        <v>0</v>
      </c>
      <c r="VTO40" s="713">
        <f>'2-ORÇAMENTO'!VTO36</f>
        <v>0</v>
      </c>
      <c r="VTP40" s="714">
        <f>'2-ORÇAMENTO'!VTR36</f>
        <v>0</v>
      </c>
      <c r="VTQ40" s="713">
        <f>'2-ORÇAMENTO'!VTQ36</f>
        <v>0</v>
      </c>
      <c r="VTR40" s="714">
        <f>'2-ORÇAMENTO'!VTT36</f>
        <v>0</v>
      </c>
      <c r="VTS40" s="713">
        <f>'2-ORÇAMENTO'!VTS36</f>
        <v>0</v>
      </c>
      <c r="VTT40" s="714">
        <f>'2-ORÇAMENTO'!VTV36</f>
        <v>0</v>
      </c>
      <c r="VTU40" s="713">
        <f>'2-ORÇAMENTO'!VTU36</f>
        <v>0</v>
      </c>
      <c r="VTV40" s="714">
        <f>'2-ORÇAMENTO'!VTX36</f>
        <v>0</v>
      </c>
      <c r="VTW40" s="713">
        <f>'2-ORÇAMENTO'!VTW36</f>
        <v>0</v>
      </c>
      <c r="VTX40" s="714">
        <f>'2-ORÇAMENTO'!VTZ36</f>
        <v>0</v>
      </c>
      <c r="VTY40" s="713">
        <f>'2-ORÇAMENTO'!VTY36</f>
        <v>0</v>
      </c>
      <c r="VTZ40" s="714">
        <f>'2-ORÇAMENTO'!VUB36</f>
        <v>0</v>
      </c>
      <c r="VUA40" s="713">
        <f>'2-ORÇAMENTO'!VUA36</f>
        <v>0</v>
      </c>
      <c r="VUB40" s="714">
        <f>'2-ORÇAMENTO'!VUD36</f>
        <v>0</v>
      </c>
      <c r="VUC40" s="713">
        <f>'2-ORÇAMENTO'!VUC36</f>
        <v>0</v>
      </c>
      <c r="VUD40" s="714">
        <f>'2-ORÇAMENTO'!VUF36</f>
        <v>0</v>
      </c>
      <c r="VUE40" s="713">
        <f>'2-ORÇAMENTO'!VUE36</f>
        <v>0</v>
      </c>
      <c r="VUF40" s="714">
        <f>'2-ORÇAMENTO'!VUH36</f>
        <v>0</v>
      </c>
      <c r="VUG40" s="713">
        <f>'2-ORÇAMENTO'!VUG36</f>
        <v>0</v>
      </c>
      <c r="VUH40" s="714">
        <f>'2-ORÇAMENTO'!VUJ36</f>
        <v>0</v>
      </c>
      <c r="VUI40" s="713">
        <f>'2-ORÇAMENTO'!VUI36</f>
        <v>0</v>
      </c>
      <c r="VUJ40" s="714">
        <f>'2-ORÇAMENTO'!VUL36</f>
        <v>0</v>
      </c>
      <c r="VUK40" s="713">
        <f>'2-ORÇAMENTO'!VUK36</f>
        <v>0</v>
      </c>
      <c r="VUL40" s="714">
        <f>'2-ORÇAMENTO'!VUN36</f>
        <v>0</v>
      </c>
      <c r="VUM40" s="713">
        <f>'2-ORÇAMENTO'!VUM36</f>
        <v>0</v>
      </c>
      <c r="VUN40" s="714">
        <f>'2-ORÇAMENTO'!VUP36</f>
        <v>0</v>
      </c>
      <c r="VUO40" s="713">
        <f>'2-ORÇAMENTO'!VUO36</f>
        <v>0</v>
      </c>
      <c r="VUP40" s="714">
        <f>'2-ORÇAMENTO'!VUR36</f>
        <v>0</v>
      </c>
      <c r="VUQ40" s="713">
        <f>'2-ORÇAMENTO'!VUQ36</f>
        <v>0</v>
      </c>
      <c r="VUR40" s="714">
        <f>'2-ORÇAMENTO'!VUT36</f>
        <v>0</v>
      </c>
      <c r="VUS40" s="713">
        <f>'2-ORÇAMENTO'!VUS36</f>
        <v>0</v>
      </c>
      <c r="VUT40" s="714">
        <f>'2-ORÇAMENTO'!VUV36</f>
        <v>0</v>
      </c>
      <c r="VUU40" s="713">
        <f>'2-ORÇAMENTO'!VUU36</f>
        <v>0</v>
      </c>
      <c r="VUV40" s="714">
        <f>'2-ORÇAMENTO'!VUX36</f>
        <v>0</v>
      </c>
      <c r="VUW40" s="713">
        <f>'2-ORÇAMENTO'!VUW36</f>
        <v>0</v>
      </c>
      <c r="VUX40" s="714">
        <f>'2-ORÇAMENTO'!VUZ36</f>
        <v>0</v>
      </c>
      <c r="VUY40" s="713">
        <f>'2-ORÇAMENTO'!VUY36</f>
        <v>0</v>
      </c>
      <c r="VUZ40" s="714">
        <f>'2-ORÇAMENTO'!VVB36</f>
        <v>0</v>
      </c>
      <c r="VVA40" s="713">
        <f>'2-ORÇAMENTO'!VVA36</f>
        <v>0</v>
      </c>
      <c r="VVB40" s="714">
        <f>'2-ORÇAMENTO'!VVD36</f>
        <v>0</v>
      </c>
      <c r="VVC40" s="713">
        <f>'2-ORÇAMENTO'!VVC36</f>
        <v>0</v>
      </c>
      <c r="VVD40" s="714">
        <f>'2-ORÇAMENTO'!VVF36</f>
        <v>0</v>
      </c>
      <c r="VVE40" s="713">
        <f>'2-ORÇAMENTO'!VVE36</f>
        <v>0</v>
      </c>
      <c r="VVF40" s="714">
        <f>'2-ORÇAMENTO'!VVH36</f>
        <v>0</v>
      </c>
      <c r="VVG40" s="713">
        <f>'2-ORÇAMENTO'!VVG36</f>
        <v>0</v>
      </c>
      <c r="VVH40" s="714">
        <f>'2-ORÇAMENTO'!VVJ36</f>
        <v>0</v>
      </c>
      <c r="VVI40" s="713">
        <f>'2-ORÇAMENTO'!VVI36</f>
        <v>0</v>
      </c>
      <c r="VVJ40" s="714">
        <f>'2-ORÇAMENTO'!VVL36</f>
        <v>0</v>
      </c>
      <c r="VVK40" s="713">
        <f>'2-ORÇAMENTO'!VVK36</f>
        <v>0</v>
      </c>
      <c r="VVL40" s="714">
        <f>'2-ORÇAMENTO'!VVN36</f>
        <v>0</v>
      </c>
      <c r="VVM40" s="713">
        <f>'2-ORÇAMENTO'!VVM36</f>
        <v>0</v>
      </c>
      <c r="VVN40" s="714">
        <f>'2-ORÇAMENTO'!VVP36</f>
        <v>0</v>
      </c>
      <c r="VVO40" s="713">
        <f>'2-ORÇAMENTO'!VVO36</f>
        <v>0</v>
      </c>
      <c r="VVP40" s="714">
        <f>'2-ORÇAMENTO'!VVR36</f>
        <v>0</v>
      </c>
      <c r="VVQ40" s="713">
        <f>'2-ORÇAMENTO'!VVQ36</f>
        <v>0</v>
      </c>
      <c r="VVR40" s="714">
        <f>'2-ORÇAMENTO'!VVT36</f>
        <v>0</v>
      </c>
      <c r="VVS40" s="713">
        <f>'2-ORÇAMENTO'!VVS36</f>
        <v>0</v>
      </c>
      <c r="VVT40" s="714">
        <f>'2-ORÇAMENTO'!VVV36</f>
        <v>0</v>
      </c>
      <c r="VVU40" s="713">
        <f>'2-ORÇAMENTO'!VVU36</f>
        <v>0</v>
      </c>
      <c r="VVV40" s="714">
        <f>'2-ORÇAMENTO'!VVX36</f>
        <v>0</v>
      </c>
      <c r="VVW40" s="713">
        <f>'2-ORÇAMENTO'!VVW36</f>
        <v>0</v>
      </c>
      <c r="VVX40" s="714">
        <f>'2-ORÇAMENTO'!VVZ36</f>
        <v>0</v>
      </c>
      <c r="VVY40" s="713">
        <f>'2-ORÇAMENTO'!VVY36</f>
        <v>0</v>
      </c>
      <c r="VVZ40" s="714">
        <f>'2-ORÇAMENTO'!VWB36</f>
        <v>0</v>
      </c>
      <c r="VWA40" s="713">
        <f>'2-ORÇAMENTO'!VWA36</f>
        <v>0</v>
      </c>
      <c r="VWB40" s="714">
        <f>'2-ORÇAMENTO'!VWD36</f>
        <v>0</v>
      </c>
      <c r="VWC40" s="713">
        <f>'2-ORÇAMENTO'!VWC36</f>
        <v>0</v>
      </c>
      <c r="VWD40" s="714">
        <f>'2-ORÇAMENTO'!VWF36</f>
        <v>0</v>
      </c>
      <c r="VWE40" s="713">
        <f>'2-ORÇAMENTO'!VWE36</f>
        <v>0</v>
      </c>
      <c r="VWF40" s="714">
        <f>'2-ORÇAMENTO'!VWH36</f>
        <v>0</v>
      </c>
      <c r="VWG40" s="713">
        <f>'2-ORÇAMENTO'!VWG36</f>
        <v>0</v>
      </c>
      <c r="VWH40" s="714">
        <f>'2-ORÇAMENTO'!VWJ36</f>
        <v>0</v>
      </c>
      <c r="VWI40" s="713">
        <f>'2-ORÇAMENTO'!VWI36</f>
        <v>0</v>
      </c>
      <c r="VWJ40" s="714">
        <f>'2-ORÇAMENTO'!VWL36</f>
        <v>0</v>
      </c>
      <c r="VWK40" s="713">
        <f>'2-ORÇAMENTO'!VWK36</f>
        <v>0</v>
      </c>
      <c r="VWL40" s="714">
        <f>'2-ORÇAMENTO'!VWN36</f>
        <v>0</v>
      </c>
      <c r="VWM40" s="713">
        <f>'2-ORÇAMENTO'!VWM36</f>
        <v>0</v>
      </c>
      <c r="VWN40" s="714">
        <f>'2-ORÇAMENTO'!VWP36</f>
        <v>0</v>
      </c>
      <c r="VWO40" s="713">
        <f>'2-ORÇAMENTO'!VWO36</f>
        <v>0</v>
      </c>
      <c r="VWP40" s="714">
        <f>'2-ORÇAMENTO'!VWR36</f>
        <v>0</v>
      </c>
      <c r="VWQ40" s="713">
        <f>'2-ORÇAMENTO'!VWQ36</f>
        <v>0</v>
      </c>
      <c r="VWR40" s="714">
        <f>'2-ORÇAMENTO'!VWT36</f>
        <v>0</v>
      </c>
      <c r="VWS40" s="713">
        <f>'2-ORÇAMENTO'!VWS36</f>
        <v>0</v>
      </c>
      <c r="VWT40" s="714">
        <f>'2-ORÇAMENTO'!VWV36</f>
        <v>0</v>
      </c>
      <c r="VWU40" s="713">
        <f>'2-ORÇAMENTO'!VWU36</f>
        <v>0</v>
      </c>
      <c r="VWV40" s="714">
        <f>'2-ORÇAMENTO'!VWX36</f>
        <v>0</v>
      </c>
      <c r="VWW40" s="713">
        <f>'2-ORÇAMENTO'!VWW36</f>
        <v>0</v>
      </c>
      <c r="VWX40" s="714">
        <f>'2-ORÇAMENTO'!VWZ36</f>
        <v>0</v>
      </c>
      <c r="VWY40" s="713">
        <f>'2-ORÇAMENTO'!VWY36</f>
        <v>0</v>
      </c>
      <c r="VWZ40" s="714">
        <f>'2-ORÇAMENTO'!VXB36</f>
        <v>0</v>
      </c>
      <c r="VXA40" s="713">
        <f>'2-ORÇAMENTO'!VXA36</f>
        <v>0</v>
      </c>
      <c r="VXB40" s="714">
        <f>'2-ORÇAMENTO'!VXD36</f>
        <v>0</v>
      </c>
      <c r="VXC40" s="713">
        <f>'2-ORÇAMENTO'!VXC36</f>
        <v>0</v>
      </c>
      <c r="VXD40" s="714">
        <f>'2-ORÇAMENTO'!VXF36</f>
        <v>0</v>
      </c>
      <c r="VXE40" s="713">
        <f>'2-ORÇAMENTO'!VXE36</f>
        <v>0</v>
      </c>
      <c r="VXF40" s="714">
        <f>'2-ORÇAMENTO'!VXH36</f>
        <v>0</v>
      </c>
      <c r="VXG40" s="713">
        <f>'2-ORÇAMENTO'!VXG36</f>
        <v>0</v>
      </c>
      <c r="VXH40" s="714">
        <f>'2-ORÇAMENTO'!VXJ36</f>
        <v>0</v>
      </c>
      <c r="VXI40" s="713">
        <f>'2-ORÇAMENTO'!VXI36</f>
        <v>0</v>
      </c>
      <c r="VXJ40" s="714">
        <f>'2-ORÇAMENTO'!VXL36</f>
        <v>0</v>
      </c>
      <c r="VXK40" s="713">
        <f>'2-ORÇAMENTO'!VXK36</f>
        <v>0</v>
      </c>
      <c r="VXL40" s="714">
        <f>'2-ORÇAMENTO'!VXN36</f>
        <v>0</v>
      </c>
      <c r="VXM40" s="713">
        <f>'2-ORÇAMENTO'!VXM36</f>
        <v>0</v>
      </c>
      <c r="VXN40" s="714">
        <f>'2-ORÇAMENTO'!VXP36</f>
        <v>0</v>
      </c>
      <c r="VXO40" s="713">
        <f>'2-ORÇAMENTO'!VXO36</f>
        <v>0</v>
      </c>
      <c r="VXP40" s="714">
        <f>'2-ORÇAMENTO'!VXR36</f>
        <v>0</v>
      </c>
      <c r="VXQ40" s="713">
        <f>'2-ORÇAMENTO'!VXQ36</f>
        <v>0</v>
      </c>
      <c r="VXR40" s="714">
        <f>'2-ORÇAMENTO'!VXT36</f>
        <v>0</v>
      </c>
      <c r="VXS40" s="713">
        <f>'2-ORÇAMENTO'!VXS36</f>
        <v>0</v>
      </c>
      <c r="VXT40" s="714">
        <f>'2-ORÇAMENTO'!VXV36</f>
        <v>0</v>
      </c>
      <c r="VXU40" s="713">
        <f>'2-ORÇAMENTO'!VXU36</f>
        <v>0</v>
      </c>
      <c r="VXV40" s="714">
        <f>'2-ORÇAMENTO'!VXX36</f>
        <v>0</v>
      </c>
      <c r="VXW40" s="713">
        <f>'2-ORÇAMENTO'!VXW36</f>
        <v>0</v>
      </c>
      <c r="VXX40" s="714">
        <f>'2-ORÇAMENTO'!VXZ36</f>
        <v>0</v>
      </c>
      <c r="VXY40" s="713">
        <f>'2-ORÇAMENTO'!VXY36</f>
        <v>0</v>
      </c>
      <c r="VXZ40" s="714">
        <f>'2-ORÇAMENTO'!VYB36</f>
        <v>0</v>
      </c>
      <c r="VYA40" s="713">
        <f>'2-ORÇAMENTO'!VYA36</f>
        <v>0</v>
      </c>
      <c r="VYB40" s="714">
        <f>'2-ORÇAMENTO'!VYD36</f>
        <v>0</v>
      </c>
      <c r="VYC40" s="713">
        <f>'2-ORÇAMENTO'!VYC36</f>
        <v>0</v>
      </c>
      <c r="VYD40" s="714">
        <f>'2-ORÇAMENTO'!VYF36</f>
        <v>0</v>
      </c>
      <c r="VYE40" s="713">
        <f>'2-ORÇAMENTO'!VYE36</f>
        <v>0</v>
      </c>
      <c r="VYF40" s="714">
        <f>'2-ORÇAMENTO'!VYH36</f>
        <v>0</v>
      </c>
      <c r="VYG40" s="713">
        <f>'2-ORÇAMENTO'!VYG36</f>
        <v>0</v>
      </c>
      <c r="VYH40" s="714">
        <f>'2-ORÇAMENTO'!VYJ36</f>
        <v>0</v>
      </c>
      <c r="VYI40" s="713">
        <f>'2-ORÇAMENTO'!VYI36</f>
        <v>0</v>
      </c>
      <c r="VYJ40" s="714">
        <f>'2-ORÇAMENTO'!VYL36</f>
        <v>0</v>
      </c>
      <c r="VYK40" s="713">
        <f>'2-ORÇAMENTO'!VYK36</f>
        <v>0</v>
      </c>
      <c r="VYL40" s="714">
        <f>'2-ORÇAMENTO'!VYN36</f>
        <v>0</v>
      </c>
      <c r="VYM40" s="713">
        <f>'2-ORÇAMENTO'!VYM36</f>
        <v>0</v>
      </c>
      <c r="VYN40" s="714">
        <f>'2-ORÇAMENTO'!VYP36</f>
        <v>0</v>
      </c>
      <c r="VYO40" s="713">
        <f>'2-ORÇAMENTO'!VYO36</f>
        <v>0</v>
      </c>
      <c r="VYP40" s="714">
        <f>'2-ORÇAMENTO'!VYR36</f>
        <v>0</v>
      </c>
      <c r="VYQ40" s="713">
        <f>'2-ORÇAMENTO'!VYQ36</f>
        <v>0</v>
      </c>
      <c r="VYR40" s="714">
        <f>'2-ORÇAMENTO'!VYT36</f>
        <v>0</v>
      </c>
      <c r="VYS40" s="713">
        <f>'2-ORÇAMENTO'!VYS36</f>
        <v>0</v>
      </c>
      <c r="VYT40" s="714">
        <f>'2-ORÇAMENTO'!VYV36</f>
        <v>0</v>
      </c>
      <c r="VYU40" s="713">
        <f>'2-ORÇAMENTO'!VYU36</f>
        <v>0</v>
      </c>
      <c r="VYV40" s="714">
        <f>'2-ORÇAMENTO'!VYX36</f>
        <v>0</v>
      </c>
      <c r="VYW40" s="713">
        <f>'2-ORÇAMENTO'!VYW36</f>
        <v>0</v>
      </c>
      <c r="VYX40" s="714">
        <f>'2-ORÇAMENTO'!VYZ36</f>
        <v>0</v>
      </c>
      <c r="VYY40" s="713">
        <f>'2-ORÇAMENTO'!VYY36</f>
        <v>0</v>
      </c>
      <c r="VYZ40" s="714">
        <f>'2-ORÇAMENTO'!VZB36</f>
        <v>0</v>
      </c>
      <c r="VZA40" s="713">
        <f>'2-ORÇAMENTO'!VZA36</f>
        <v>0</v>
      </c>
      <c r="VZB40" s="714">
        <f>'2-ORÇAMENTO'!VZD36</f>
        <v>0</v>
      </c>
      <c r="VZC40" s="713">
        <f>'2-ORÇAMENTO'!VZC36</f>
        <v>0</v>
      </c>
      <c r="VZD40" s="714">
        <f>'2-ORÇAMENTO'!VZF36</f>
        <v>0</v>
      </c>
      <c r="VZE40" s="713">
        <f>'2-ORÇAMENTO'!VZE36</f>
        <v>0</v>
      </c>
      <c r="VZF40" s="714">
        <f>'2-ORÇAMENTO'!VZH36</f>
        <v>0</v>
      </c>
      <c r="VZG40" s="713">
        <f>'2-ORÇAMENTO'!VZG36</f>
        <v>0</v>
      </c>
      <c r="VZH40" s="714">
        <f>'2-ORÇAMENTO'!VZJ36</f>
        <v>0</v>
      </c>
      <c r="VZI40" s="713">
        <f>'2-ORÇAMENTO'!VZI36</f>
        <v>0</v>
      </c>
      <c r="VZJ40" s="714">
        <f>'2-ORÇAMENTO'!VZL36</f>
        <v>0</v>
      </c>
      <c r="VZK40" s="713">
        <f>'2-ORÇAMENTO'!VZK36</f>
        <v>0</v>
      </c>
      <c r="VZL40" s="714">
        <f>'2-ORÇAMENTO'!VZN36</f>
        <v>0</v>
      </c>
      <c r="VZM40" s="713">
        <f>'2-ORÇAMENTO'!VZM36</f>
        <v>0</v>
      </c>
      <c r="VZN40" s="714">
        <f>'2-ORÇAMENTO'!VZP36</f>
        <v>0</v>
      </c>
      <c r="VZO40" s="713">
        <f>'2-ORÇAMENTO'!VZO36</f>
        <v>0</v>
      </c>
      <c r="VZP40" s="714">
        <f>'2-ORÇAMENTO'!VZR36</f>
        <v>0</v>
      </c>
      <c r="VZQ40" s="713">
        <f>'2-ORÇAMENTO'!VZQ36</f>
        <v>0</v>
      </c>
      <c r="VZR40" s="714">
        <f>'2-ORÇAMENTO'!VZT36</f>
        <v>0</v>
      </c>
      <c r="VZS40" s="713">
        <f>'2-ORÇAMENTO'!VZS36</f>
        <v>0</v>
      </c>
      <c r="VZT40" s="714">
        <f>'2-ORÇAMENTO'!VZV36</f>
        <v>0</v>
      </c>
      <c r="VZU40" s="713">
        <f>'2-ORÇAMENTO'!VZU36</f>
        <v>0</v>
      </c>
      <c r="VZV40" s="714">
        <f>'2-ORÇAMENTO'!VZX36</f>
        <v>0</v>
      </c>
      <c r="VZW40" s="713">
        <f>'2-ORÇAMENTO'!VZW36</f>
        <v>0</v>
      </c>
      <c r="VZX40" s="714">
        <f>'2-ORÇAMENTO'!VZZ36</f>
        <v>0</v>
      </c>
      <c r="VZY40" s="713">
        <f>'2-ORÇAMENTO'!VZY36</f>
        <v>0</v>
      </c>
      <c r="VZZ40" s="714">
        <f>'2-ORÇAMENTO'!WAB36</f>
        <v>0</v>
      </c>
      <c r="WAA40" s="713">
        <f>'2-ORÇAMENTO'!WAA36</f>
        <v>0</v>
      </c>
      <c r="WAB40" s="714">
        <f>'2-ORÇAMENTO'!WAD36</f>
        <v>0</v>
      </c>
      <c r="WAC40" s="713">
        <f>'2-ORÇAMENTO'!WAC36</f>
        <v>0</v>
      </c>
      <c r="WAD40" s="714">
        <f>'2-ORÇAMENTO'!WAF36</f>
        <v>0</v>
      </c>
      <c r="WAE40" s="713">
        <f>'2-ORÇAMENTO'!WAE36</f>
        <v>0</v>
      </c>
      <c r="WAF40" s="714">
        <f>'2-ORÇAMENTO'!WAH36</f>
        <v>0</v>
      </c>
      <c r="WAG40" s="713">
        <f>'2-ORÇAMENTO'!WAG36</f>
        <v>0</v>
      </c>
      <c r="WAH40" s="714">
        <f>'2-ORÇAMENTO'!WAJ36</f>
        <v>0</v>
      </c>
      <c r="WAI40" s="713">
        <f>'2-ORÇAMENTO'!WAI36</f>
        <v>0</v>
      </c>
      <c r="WAJ40" s="714">
        <f>'2-ORÇAMENTO'!WAL36</f>
        <v>0</v>
      </c>
      <c r="WAK40" s="713">
        <f>'2-ORÇAMENTO'!WAK36</f>
        <v>0</v>
      </c>
      <c r="WAL40" s="714">
        <f>'2-ORÇAMENTO'!WAN36</f>
        <v>0</v>
      </c>
      <c r="WAM40" s="713">
        <f>'2-ORÇAMENTO'!WAM36</f>
        <v>0</v>
      </c>
      <c r="WAN40" s="714">
        <f>'2-ORÇAMENTO'!WAP36</f>
        <v>0</v>
      </c>
      <c r="WAO40" s="713">
        <f>'2-ORÇAMENTO'!WAO36</f>
        <v>0</v>
      </c>
      <c r="WAP40" s="714">
        <f>'2-ORÇAMENTO'!WAR36</f>
        <v>0</v>
      </c>
      <c r="WAQ40" s="713">
        <f>'2-ORÇAMENTO'!WAQ36</f>
        <v>0</v>
      </c>
      <c r="WAR40" s="714">
        <f>'2-ORÇAMENTO'!WAT36</f>
        <v>0</v>
      </c>
      <c r="WAS40" s="713">
        <f>'2-ORÇAMENTO'!WAS36</f>
        <v>0</v>
      </c>
      <c r="WAT40" s="714">
        <f>'2-ORÇAMENTO'!WAV36</f>
        <v>0</v>
      </c>
      <c r="WAU40" s="713">
        <f>'2-ORÇAMENTO'!WAU36</f>
        <v>0</v>
      </c>
      <c r="WAV40" s="714">
        <f>'2-ORÇAMENTO'!WAX36</f>
        <v>0</v>
      </c>
      <c r="WAW40" s="713">
        <f>'2-ORÇAMENTO'!WAW36</f>
        <v>0</v>
      </c>
      <c r="WAX40" s="714">
        <f>'2-ORÇAMENTO'!WAZ36</f>
        <v>0</v>
      </c>
      <c r="WAY40" s="713">
        <f>'2-ORÇAMENTO'!WAY36</f>
        <v>0</v>
      </c>
      <c r="WAZ40" s="714">
        <f>'2-ORÇAMENTO'!WBB36</f>
        <v>0</v>
      </c>
      <c r="WBA40" s="713">
        <f>'2-ORÇAMENTO'!WBA36</f>
        <v>0</v>
      </c>
      <c r="WBB40" s="714">
        <f>'2-ORÇAMENTO'!WBD36</f>
        <v>0</v>
      </c>
      <c r="WBC40" s="713">
        <f>'2-ORÇAMENTO'!WBC36</f>
        <v>0</v>
      </c>
      <c r="WBD40" s="714">
        <f>'2-ORÇAMENTO'!WBF36</f>
        <v>0</v>
      </c>
      <c r="WBE40" s="713">
        <f>'2-ORÇAMENTO'!WBE36</f>
        <v>0</v>
      </c>
      <c r="WBF40" s="714">
        <f>'2-ORÇAMENTO'!WBH36</f>
        <v>0</v>
      </c>
      <c r="WBG40" s="713">
        <f>'2-ORÇAMENTO'!WBG36</f>
        <v>0</v>
      </c>
      <c r="WBH40" s="714">
        <f>'2-ORÇAMENTO'!WBJ36</f>
        <v>0</v>
      </c>
      <c r="WBI40" s="713">
        <f>'2-ORÇAMENTO'!WBI36</f>
        <v>0</v>
      </c>
      <c r="WBJ40" s="714">
        <f>'2-ORÇAMENTO'!WBL36</f>
        <v>0</v>
      </c>
      <c r="WBK40" s="713">
        <f>'2-ORÇAMENTO'!WBK36</f>
        <v>0</v>
      </c>
      <c r="WBL40" s="714">
        <f>'2-ORÇAMENTO'!WBN36</f>
        <v>0</v>
      </c>
      <c r="WBM40" s="713">
        <f>'2-ORÇAMENTO'!WBM36</f>
        <v>0</v>
      </c>
      <c r="WBN40" s="714">
        <f>'2-ORÇAMENTO'!WBP36</f>
        <v>0</v>
      </c>
      <c r="WBO40" s="713">
        <f>'2-ORÇAMENTO'!WBO36</f>
        <v>0</v>
      </c>
      <c r="WBP40" s="714">
        <f>'2-ORÇAMENTO'!WBR36</f>
        <v>0</v>
      </c>
      <c r="WBQ40" s="713">
        <f>'2-ORÇAMENTO'!WBQ36</f>
        <v>0</v>
      </c>
      <c r="WBR40" s="714">
        <f>'2-ORÇAMENTO'!WBT36</f>
        <v>0</v>
      </c>
      <c r="WBS40" s="713">
        <f>'2-ORÇAMENTO'!WBS36</f>
        <v>0</v>
      </c>
      <c r="WBT40" s="714">
        <f>'2-ORÇAMENTO'!WBV36</f>
        <v>0</v>
      </c>
      <c r="WBU40" s="713">
        <f>'2-ORÇAMENTO'!WBU36</f>
        <v>0</v>
      </c>
      <c r="WBV40" s="714">
        <f>'2-ORÇAMENTO'!WBX36</f>
        <v>0</v>
      </c>
      <c r="WBW40" s="713">
        <f>'2-ORÇAMENTO'!WBW36</f>
        <v>0</v>
      </c>
      <c r="WBX40" s="714">
        <f>'2-ORÇAMENTO'!WBZ36</f>
        <v>0</v>
      </c>
      <c r="WBY40" s="713">
        <f>'2-ORÇAMENTO'!WBY36</f>
        <v>0</v>
      </c>
      <c r="WBZ40" s="714">
        <f>'2-ORÇAMENTO'!WCB36</f>
        <v>0</v>
      </c>
      <c r="WCA40" s="713">
        <f>'2-ORÇAMENTO'!WCA36</f>
        <v>0</v>
      </c>
      <c r="WCB40" s="714">
        <f>'2-ORÇAMENTO'!WCD36</f>
        <v>0</v>
      </c>
      <c r="WCC40" s="713">
        <f>'2-ORÇAMENTO'!WCC36</f>
        <v>0</v>
      </c>
      <c r="WCD40" s="714">
        <f>'2-ORÇAMENTO'!WCF36</f>
        <v>0</v>
      </c>
      <c r="WCE40" s="713">
        <f>'2-ORÇAMENTO'!WCE36</f>
        <v>0</v>
      </c>
      <c r="WCF40" s="714">
        <f>'2-ORÇAMENTO'!WCH36</f>
        <v>0</v>
      </c>
      <c r="WCG40" s="713">
        <f>'2-ORÇAMENTO'!WCG36</f>
        <v>0</v>
      </c>
      <c r="WCH40" s="714">
        <f>'2-ORÇAMENTO'!WCJ36</f>
        <v>0</v>
      </c>
      <c r="WCI40" s="713">
        <f>'2-ORÇAMENTO'!WCI36</f>
        <v>0</v>
      </c>
      <c r="WCJ40" s="714">
        <f>'2-ORÇAMENTO'!WCL36</f>
        <v>0</v>
      </c>
      <c r="WCK40" s="713">
        <f>'2-ORÇAMENTO'!WCK36</f>
        <v>0</v>
      </c>
      <c r="WCL40" s="714">
        <f>'2-ORÇAMENTO'!WCN36</f>
        <v>0</v>
      </c>
      <c r="WCM40" s="713">
        <f>'2-ORÇAMENTO'!WCM36</f>
        <v>0</v>
      </c>
      <c r="WCN40" s="714">
        <f>'2-ORÇAMENTO'!WCP36</f>
        <v>0</v>
      </c>
      <c r="WCO40" s="713">
        <f>'2-ORÇAMENTO'!WCO36</f>
        <v>0</v>
      </c>
      <c r="WCP40" s="714">
        <f>'2-ORÇAMENTO'!WCR36</f>
        <v>0</v>
      </c>
      <c r="WCQ40" s="713">
        <f>'2-ORÇAMENTO'!WCQ36</f>
        <v>0</v>
      </c>
      <c r="WCR40" s="714">
        <f>'2-ORÇAMENTO'!WCT36</f>
        <v>0</v>
      </c>
      <c r="WCS40" s="713">
        <f>'2-ORÇAMENTO'!WCS36</f>
        <v>0</v>
      </c>
      <c r="WCT40" s="714">
        <f>'2-ORÇAMENTO'!WCV36</f>
        <v>0</v>
      </c>
      <c r="WCU40" s="713">
        <f>'2-ORÇAMENTO'!WCU36</f>
        <v>0</v>
      </c>
      <c r="WCV40" s="714">
        <f>'2-ORÇAMENTO'!WCX36</f>
        <v>0</v>
      </c>
      <c r="WCW40" s="713">
        <f>'2-ORÇAMENTO'!WCW36</f>
        <v>0</v>
      </c>
      <c r="WCX40" s="714">
        <f>'2-ORÇAMENTO'!WCZ36</f>
        <v>0</v>
      </c>
      <c r="WCY40" s="713">
        <f>'2-ORÇAMENTO'!WCY36</f>
        <v>0</v>
      </c>
      <c r="WCZ40" s="714">
        <f>'2-ORÇAMENTO'!WDB36</f>
        <v>0</v>
      </c>
      <c r="WDA40" s="713">
        <f>'2-ORÇAMENTO'!WDA36</f>
        <v>0</v>
      </c>
      <c r="WDB40" s="714">
        <f>'2-ORÇAMENTO'!WDD36</f>
        <v>0</v>
      </c>
      <c r="WDC40" s="713">
        <f>'2-ORÇAMENTO'!WDC36</f>
        <v>0</v>
      </c>
      <c r="WDD40" s="714">
        <f>'2-ORÇAMENTO'!WDF36</f>
        <v>0</v>
      </c>
      <c r="WDE40" s="713">
        <f>'2-ORÇAMENTO'!WDE36</f>
        <v>0</v>
      </c>
      <c r="WDF40" s="714">
        <f>'2-ORÇAMENTO'!WDH36</f>
        <v>0</v>
      </c>
      <c r="WDG40" s="713">
        <f>'2-ORÇAMENTO'!WDG36</f>
        <v>0</v>
      </c>
      <c r="WDH40" s="714">
        <f>'2-ORÇAMENTO'!WDJ36</f>
        <v>0</v>
      </c>
      <c r="WDI40" s="713">
        <f>'2-ORÇAMENTO'!WDI36</f>
        <v>0</v>
      </c>
      <c r="WDJ40" s="714">
        <f>'2-ORÇAMENTO'!WDL36</f>
        <v>0</v>
      </c>
      <c r="WDK40" s="713">
        <f>'2-ORÇAMENTO'!WDK36</f>
        <v>0</v>
      </c>
      <c r="WDL40" s="714">
        <f>'2-ORÇAMENTO'!WDN36</f>
        <v>0</v>
      </c>
      <c r="WDM40" s="713">
        <f>'2-ORÇAMENTO'!WDM36</f>
        <v>0</v>
      </c>
      <c r="WDN40" s="714">
        <f>'2-ORÇAMENTO'!WDP36</f>
        <v>0</v>
      </c>
      <c r="WDO40" s="713">
        <f>'2-ORÇAMENTO'!WDO36</f>
        <v>0</v>
      </c>
      <c r="WDP40" s="714">
        <f>'2-ORÇAMENTO'!WDR36</f>
        <v>0</v>
      </c>
      <c r="WDQ40" s="713">
        <f>'2-ORÇAMENTO'!WDQ36</f>
        <v>0</v>
      </c>
      <c r="WDR40" s="714">
        <f>'2-ORÇAMENTO'!WDT36</f>
        <v>0</v>
      </c>
      <c r="WDS40" s="713">
        <f>'2-ORÇAMENTO'!WDS36</f>
        <v>0</v>
      </c>
      <c r="WDT40" s="714">
        <f>'2-ORÇAMENTO'!WDV36</f>
        <v>0</v>
      </c>
      <c r="WDU40" s="713">
        <f>'2-ORÇAMENTO'!WDU36</f>
        <v>0</v>
      </c>
      <c r="WDV40" s="714">
        <f>'2-ORÇAMENTO'!WDX36</f>
        <v>0</v>
      </c>
      <c r="WDW40" s="713">
        <f>'2-ORÇAMENTO'!WDW36</f>
        <v>0</v>
      </c>
      <c r="WDX40" s="714">
        <f>'2-ORÇAMENTO'!WDZ36</f>
        <v>0</v>
      </c>
      <c r="WDY40" s="713">
        <f>'2-ORÇAMENTO'!WDY36</f>
        <v>0</v>
      </c>
      <c r="WDZ40" s="714">
        <f>'2-ORÇAMENTO'!WEB36</f>
        <v>0</v>
      </c>
      <c r="WEA40" s="713">
        <f>'2-ORÇAMENTO'!WEA36</f>
        <v>0</v>
      </c>
      <c r="WEB40" s="714">
        <f>'2-ORÇAMENTO'!WED36</f>
        <v>0</v>
      </c>
      <c r="WEC40" s="713">
        <f>'2-ORÇAMENTO'!WEC36</f>
        <v>0</v>
      </c>
      <c r="WED40" s="714">
        <f>'2-ORÇAMENTO'!WEF36</f>
        <v>0</v>
      </c>
      <c r="WEE40" s="713">
        <f>'2-ORÇAMENTO'!WEE36</f>
        <v>0</v>
      </c>
      <c r="WEF40" s="714">
        <f>'2-ORÇAMENTO'!WEH36</f>
        <v>0</v>
      </c>
      <c r="WEG40" s="713">
        <f>'2-ORÇAMENTO'!WEG36</f>
        <v>0</v>
      </c>
      <c r="WEH40" s="714">
        <f>'2-ORÇAMENTO'!WEJ36</f>
        <v>0</v>
      </c>
      <c r="WEI40" s="713">
        <f>'2-ORÇAMENTO'!WEI36</f>
        <v>0</v>
      </c>
      <c r="WEJ40" s="714">
        <f>'2-ORÇAMENTO'!WEL36</f>
        <v>0</v>
      </c>
      <c r="WEK40" s="713">
        <f>'2-ORÇAMENTO'!WEK36</f>
        <v>0</v>
      </c>
      <c r="WEL40" s="714">
        <f>'2-ORÇAMENTO'!WEN36</f>
        <v>0</v>
      </c>
      <c r="WEM40" s="713">
        <f>'2-ORÇAMENTO'!WEM36</f>
        <v>0</v>
      </c>
      <c r="WEN40" s="714">
        <f>'2-ORÇAMENTO'!WEP36</f>
        <v>0</v>
      </c>
      <c r="WEO40" s="713">
        <f>'2-ORÇAMENTO'!WEO36</f>
        <v>0</v>
      </c>
      <c r="WEP40" s="714">
        <f>'2-ORÇAMENTO'!WER36</f>
        <v>0</v>
      </c>
      <c r="WEQ40" s="713">
        <f>'2-ORÇAMENTO'!WEQ36</f>
        <v>0</v>
      </c>
      <c r="WER40" s="714">
        <f>'2-ORÇAMENTO'!WET36</f>
        <v>0</v>
      </c>
      <c r="WES40" s="713">
        <f>'2-ORÇAMENTO'!WES36</f>
        <v>0</v>
      </c>
      <c r="WET40" s="714">
        <f>'2-ORÇAMENTO'!WEV36</f>
        <v>0</v>
      </c>
      <c r="WEU40" s="713">
        <f>'2-ORÇAMENTO'!WEU36</f>
        <v>0</v>
      </c>
      <c r="WEV40" s="714">
        <f>'2-ORÇAMENTO'!WEX36</f>
        <v>0</v>
      </c>
      <c r="WEW40" s="713">
        <f>'2-ORÇAMENTO'!WEW36</f>
        <v>0</v>
      </c>
      <c r="WEX40" s="714">
        <f>'2-ORÇAMENTO'!WEZ36</f>
        <v>0</v>
      </c>
      <c r="WEY40" s="713">
        <f>'2-ORÇAMENTO'!WEY36</f>
        <v>0</v>
      </c>
      <c r="WEZ40" s="714">
        <f>'2-ORÇAMENTO'!WFB36</f>
        <v>0</v>
      </c>
      <c r="WFA40" s="713">
        <f>'2-ORÇAMENTO'!WFA36</f>
        <v>0</v>
      </c>
      <c r="WFB40" s="714">
        <f>'2-ORÇAMENTO'!WFD36</f>
        <v>0</v>
      </c>
      <c r="WFC40" s="713">
        <f>'2-ORÇAMENTO'!WFC36</f>
        <v>0</v>
      </c>
      <c r="WFD40" s="714">
        <f>'2-ORÇAMENTO'!WFF36</f>
        <v>0</v>
      </c>
      <c r="WFE40" s="713">
        <f>'2-ORÇAMENTO'!WFE36</f>
        <v>0</v>
      </c>
      <c r="WFF40" s="714">
        <f>'2-ORÇAMENTO'!WFH36</f>
        <v>0</v>
      </c>
      <c r="WFG40" s="713">
        <f>'2-ORÇAMENTO'!WFG36</f>
        <v>0</v>
      </c>
      <c r="WFH40" s="714">
        <f>'2-ORÇAMENTO'!WFJ36</f>
        <v>0</v>
      </c>
      <c r="WFI40" s="713">
        <f>'2-ORÇAMENTO'!WFI36</f>
        <v>0</v>
      </c>
      <c r="WFJ40" s="714">
        <f>'2-ORÇAMENTO'!WFL36</f>
        <v>0</v>
      </c>
      <c r="WFK40" s="713">
        <f>'2-ORÇAMENTO'!WFK36</f>
        <v>0</v>
      </c>
      <c r="WFL40" s="714">
        <f>'2-ORÇAMENTO'!WFN36</f>
        <v>0</v>
      </c>
      <c r="WFM40" s="713">
        <f>'2-ORÇAMENTO'!WFM36</f>
        <v>0</v>
      </c>
      <c r="WFN40" s="714">
        <f>'2-ORÇAMENTO'!WFP36</f>
        <v>0</v>
      </c>
      <c r="WFO40" s="713">
        <f>'2-ORÇAMENTO'!WFO36</f>
        <v>0</v>
      </c>
      <c r="WFP40" s="714">
        <f>'2-ORÇAMENTO'!WFR36</f>
        <v>0</v>
      </c>
      <c r="WFQ40" s="713">
        <f>'2-ORÇAMENTO'!WFQ36</f>
        <v>0</v>
      </c>
      <c r="WFR40" s="714">
        <f>'2-ORÇAMENTO'!WFT36</f>
        <v>0</v>
      </c>
      <c r="WFS40" s="713">
        <f>'2-ORÇAMENTO'!WFS36</f>
        <v>0</v>
      </c>
      <c r="WFT40" s="714">
        <f>'2-ORÇAMENTO'!WFV36</f>
        <v>0</v>
      </c>
      <c r="WFU40" s="713">
        <f>'2-ORÇAMENTO'!WFU36</f>
        <v>0</v>
      </c>
      <c r="WFV40" s="714">
        <f>'2-ORÇAMENTO'!WFX36</f>
        <v>0</v>
      </c>
      <c r="WFW40" s="713">
        <f>'2-ORÇAMENTO'!WFW36</f>
        <v>0</v>
      </c>
      <c r="WFX40" s="714">
        <f>'2-ORÇAMENTO'!WFZ36</f>
        <v>0</v>
      </c>
      <c r="WFY40" s="713">
        <f>'2-ORÇAMENTO'!WFY36</f>
        <v>0</v>
      </c>
      <c r="WFZ40" s="714">
        <f>'2-ORÇAMENTO'!WGB36</f>
        <v>0</v>
      </c>
      <c r="WGA40" s="713">
        <f>'2-ORÇAMENTO'!WGA36</f>
        <v>0</v>
      </c>
      <c r="WGB40" s="714">
        <f>'2-ORÇAMENTO'!WGD36</f>
        <v>0</v>
      </c>
      <c r="WGC40" s="713">
        <f>'2-ORÇAMENTO'!WGC36</f>
        <v>0</v>
      </c>
      <c r="WGD40" s="714">
        <f>'2-ORÇAMENTO'!WGF36</f>
        <v>0</v>
      </c>
      <c r="WGE40" s="713">
        <f>'2-ORÇAMENTO'!WGE36</f>
        <v>0</v>
      </c>
      <c r="WGF40" s="714">
        <f>'2-ORÇAMENTO'!WGH36</f>
        <v>0</v>
      </c>
      <c r="WGG40" s="713">
        <f>'2-ORÇAMENTO'!WGG36</f>
        <v>0</v>
      </c>
      <c r="WGH40" s="714">
        <f>'2-ORÇAMENTO'!WGJ36</f>
        <v>0</v>
      </c>
      <c r="WGI40" s="713">
        <f>'2-ORÇAMENTO'!WGI36</f>
        <v>0</v>
      </c>
      <c r="WGJ40" s="714">
        <f>'2-ORÇAMENTO'!WGL36</f>
        <v>0</v>
      </c>
      <c r="WGK40" s="713">
        <f>'2-ORÇAMENTO'!WGK36</f>
        <v>0</v>
      </c>
      <c r="WGL40" s="714">
        <f>'2-ORÇAMENTO'!WGN36</f>
        <v>0</v>
      </c>
      <c r="WGM40" s="713">
        <f>'2-ORÇAMENTO'!WGM36</f>
        <v>0</v>
      </c>
      <c r="WGN40" s="714">
        <f>'2-ORÇAMENTO'!WGP36</f>
        <v>0</v>
      </c>
      <c r="WGO40" s="713">
        <f>'2-ORÇAMENTO'!WGO36</f>
        <v>0</v>
      </c>
      <c r="WGP40" s="714">
        <f>'2-ORÇAMENTO'!WGR36</f>
        <v>0</v>
      </c>
      <c r="WGQ40" s="713">
        <f>'2-ORÇAMENTO'!WGQ36</f>
        <v>0</v>
      </c>
      <c r="WGR40" s="714">
        <f>'2-ORÇAMENTO'!WGT36</f>
        <v>0</v>
      </c>
      <c r="WGS40" s="713">
        <f>'2-ORÇAMENTO'!WGS36</f>
        <v>0</v>
      </c>
      <c r="WGT40" s="714">
        <f>'2-ORÇAMENTO'!WGV36</f>
        <v>0</v>
      </c>
      <c r="WGU40" s="713">
        <f>'2-ORÇAMENTO'!WGU36</f>
        <v>0</v>
      </c>
      <c r="WGV40" s="714">
        <f>'2-ORÇAMENTO'!WGX36</f>
        <v>0</v>
      </c>
      <c r="WGW40" s="713">
        <f>'2-ORÇAMENTO'!WGW36</f>
        <v>0</v>
      </c>
      <c r="WGX40" s="714">
        <f>'2-ORÇAMENTO'!WGZ36</f>
        <v>0</v>
      </c>
      <c r="WGY40" s="713">
        <f>'2-ORÇAMENTO'!WGY36</f>
        <v>0</v>
      </c>
      <c r="WGZ40" s="714">
        <f>'2-ORÇAMENTO'!WHB36</f>
        <v>0</v>
      </c>
      <c r="WHA40" s="713">
        <f>'2-ORÇAMENTO'!WHA36</f>
        <v>0</v>
      </c>
      <c r="WHB40" s="714">
        <f>'2-ORÇAMENTO'!WHD36</f>
        <v>0</v>
      </c>
      <c r="WHC40" s="713">
        <f>'2-ORÇAMENTO'!WHC36</f>
        <v>0</v>
      </c>
      <c r="WHD40" s="714">
        <f>'2-ORÇAMENTO'!WHF36</f>
        <v>0</v>
      </c>
      <c r="WHE40" s="713">
        <f>'2-ORÇAMENTO'!WHE36</f>
        <v>0</v>
      </c>
      <c r="WHF40" s="714">
        <f>'2-ORÇAMENTO'!WHH36</f>
        <v>0</v>
      </c>
      <c r="WHG40" s="713">
        <f>'2-ORÇAMENTO'!WHG36</f>
        <v>0</v>
      </c>
      <c r="WHH40" s="714">
        <f>'2-ORÇAMENTO'!WHJ36</f>
        <v>0</v>
      </c>
      <c r="WHI40" s="713">
        <f>'2-ORÇAMENTO'!WHI36</f>
        <v>0</v>
      </c>
      <c r="WHJ40" s="714">
        <f>'2-ORÇAMENTO'!WHL36</f>
        <v>0</v>
      </c>
      <c r="WHK40" s="713">
        <f>'2-ORÇAMENTO'!WHK36</f>
        <v>0</v>
      </c>
      <c r="WHL40" s="714">
        <f>'2-ORÇAMENTO'!WHN36</f>
        <v>0</v>
      </c>
      <c r="WHM40" s="713">
        <f>'2-ORÇAMENTO'!WHM36</f>
        <v>0</v>
      </c>
      <c r="WHN40" s="714">
        <f>'2-ORÇAMENTO'!WHP36</f>
        <v>0</v>
      </c>
      <c r="WHO40" s="713">
        <f>'2-ORÇAMENTO'!WHO36</f>
        <v>0</v>
      </c>
      <c r="WHP40" s="714">
        <f>'2-ORÇAMENTO'!WHR36</f>
        <v>0</v>
      </c>
      <c r="WHQ40" s="713">
        <f>'2-ORÇAMENTO'!WHQ36</f>
        <v>0</v>
      </c>
      <c r="WHR40" s="714">
        <f>'2-ORÇAMENTO'!WHT36</f>
        <v>0</v>
      </c>
      <c r="WHS40" s="713">
        <f>'2-ORÇAMENTO'!WHS36</f>
        <v>0</v>
      </c>
      <c r="WHT40" s="714">
        <f>'2-ORÇAMENTO'!WHV36</f>
        <v>0</v>
      </c>
      <c r="WHU40" s="713">
        <f>'2-ORÇAMENTO'!WHU36</f>
        <v>0</v>
      </c>
      <c r="WHV40" s="714">
        <f>'2-ORÇAMENTO'!WHX36</f>
        <v>0</v>
      </c>
      <c r="WHW40" s="713">
        <f>'2-ORÇAMENTO'!WHW36</f>
        <v>0</v>
      </c>
      <c r="WHX40" s="714">
        <f>'2-ORÇAMENTO'!WHZ36</f>
        <v>0</v>
      </c>
      <c r="WHY40" s="713">
        <f>'2-ORÇAMENTO'!WHY36</f>
        <v>0</v>
      </c>
      <c r="WHZ40" s="714">
        <f>'2-ORÇAMENTO'!WIB36</f>
        <v>0</v>
      </c>
      <c r="WIA40" s="713">
        <f>'2-ORÇAMENTO'!WIA36</f>
        <v>0</v>
      </c>
      <c r="WIB40" s="714">
        <f>'2-ORÇAMENTO'!WID36</f>
        <v>0</v>
      </c>
      <c r="WIC40" s="713">
        <f>'2-ORÇAMENTO'!WIC36</f>
        <v>0</v>
      </c>
      <c r="WID40" s="714">
        <f>'2-ORÇAMENTO'!WIF36</f>
        <v>0</v>
      </c>
      <c r="WIE40" s="713">
        <f>'2-ORÇAMENTO'!WIE36</f>
        <v>0</v>
      </c>
      <c r="WIF40" s="714">
        <f>'2-ORÇAMENTO'!WIH36</f>
        <v>0</v>
      </c>
      <c r="WIG40" s="713">
        <f>'2-ORÇAMENTO'!WIG36</f>
        <v>0</v>
      </c>
      <c r="WIH40" s="714">
        <f>'2-ORÇAMENTO'!WIJ36</f>
        <v>0</v>
      </c>
      <c r="WII40" s="713">
        <f>'2-ORÇAMENTO'!WII36</f>
        <v>0</v>
      </c>
      <c r="WIJ40" s="714">
        <f>'2-ORÇAMENTO'!WIL36</f>
        <v>0</v>
      </c>
      <c r="WIK40" s="713">
        <f>'2-ORÇAMENTO'!WIK36</f>
        <v>0</v>
      </c>
      <c r="WIL40" s="714">
        <f>'2-ORÇAMENTO'!WIN36</f>
        <v>0</v>
      </c>
      <c r="WIM40" s="713">
        <f>'2-ORÇAMENTO'!WIM36</f>
        <v>0</v>
      </c>
      <c r="WIN40" s="714">
        <f>'2-ORÇAMENTO'!WIP36</f>
        <v>0</v>
      </c>
      <c r="WIO40" s="713">
        <f>'2-ORÇAMENTO'!WIO36</f>
        <v>0</v>
      </c>
      <c r="WIP40" s="714">
        <f>'2-ORÇAMENTO'!WIR36</f>
        <v>0</v>
      </c>
      <c r="WIQ40" s="713">
        <f>'2-ORÇAMENTO'!WIQ36</f>
        <v>0</v>
      </c>
      <c r="WIR40" s="714">
        <f>'2-ORÇAMENTO'!WIT36</f>
        <v>0</v>
      </c>
      <c r="WIS40" s="713">
        <f>'2-ORÇAMENTO'!WIS36</f>
        <v>0</v>
      </c>
      <c r="WIT40" s="714">
        <f>'2-ORÇAMENTO'!WIV36</f>
        <v>0</v>
      </c>
      <c r="WIU40" s="713">
        <f>'2-ORÇAMENTO'!WIU36</f>
        <v>0</v>
      </c>
      <c r="WIV40" s="714">
        <f>'2-ORÇAMENTO'!WIX36</f>
        <v>0</v>
      </c>
      <c r="WIW40" s="713">
        <f>'2-ORÇAMENTO'!WIW36</f>
        <v>0</v>
      </c>
      <c r="WIX40" s="714">
        <f>'2-ORÇAMENTO'!WIZ36</f>
        <v>0</v>
      </c>
      <c r="WIY40" s="713">
        <f>'2-ORÇAMENTO'!WIY36</f>
        <v>0</v>
      </c>
      <c r="WIZ40" s="714">
        <f>'2-ORÇAMENTO'!WJB36</f>
        <v>0</v>
      </c>
      <c r="WJA40" s="713">
        <f>'2-ORÇAMENTO'!WJA36</f>
        <v>0</v>
      </c>
      <c r="WJB40" s="714">
        <f>'2-ORÇAMENTO'!WJD36</f>
        <v>0</v>
      </c>
      <c r="WJC40" s="713">
        <f>'2-ORÇAMENTO'!WJC36</f>
        <v>0</v>
      </c>
      <c r="WJD40" s="714">
        <f>'2-ORÇAMENTO'!WJF36</f>
        <v>0</v>
      </c>
      <c r="WJE40" s="713">
        <f>'2-ORÇAMENTO'!WJE36</f>
        <v>0</v>
      </c>
      <c r="WJF40" s="714">
        <f>'2-ORÇAMENTO'!WJH36</f>
        <v>0</v>
      </c>
      <c r="WJG40" s="713">
        <f>'2-ORÇAMENTO'!WJG36</f>
        <v>0</v>
      </c>
      <c r="WJH40" s="714">
        <f>'2-ORÇAMENTO'!WJJ36</f>
        <v>0</v>
      </c>
      <c r="WJI40" s="713">
        <f>'2-ORÇAMENTO'!WJI36</f>
        <v>0</v>
      </c>
      <c r="WJJ40" s="714">
        <f>'2-ORÇAMENTO'!WJL36</f>
        <v>0</v>
      </c>
      <c r="WJK40" s="713">
        <f>'2-ORÇAMENTO'!WJK36</f>
        <v>0</v>
      </c>
      <c r="WJL40" s="714">
        <f>'2-ORÇAMENTO'!WJN36</f>
        <v>0</v>
      </c>
      <c r="WJM40" s="713">
        <f>'2-ORÇAMENTO'!WJM36</f>
        <v>0</v>
      </c>
      <c r="WJN40" s="714">
        <f>'2-ORÇAMENTO'!WJP36</f>
        <v>0</v>
      </c>
      <c r="WJO40" s="713">
        <f>'2-ORÇAMENTO'!WJO36</f>
        <v>0</v>
      </c>
      <c r="WJP40" s="714">
        <f>'2-ORÇAMENTO'!WJR36</f>
        <v>0</v>
      </c>
      <c r="WJQ40" s="713">
        <f>'2-ORÇAMENTO'!WJQ36</f>
        <v>0</v>
      </c>
      <c r="WJR40" s="714">
        <f>'2-ORÇAMENTO'!WJT36</f>
        <v>0</v>
      </c>
      <c r="WJS40" s="713">
        <f>'2-ORÇAMENTO'!WJS36</f>
        <v>0</v>
      </c>
      <c r="WJT40" s="714">
        <f>'2-ORÇAMENTO'!WJV36</f>
        <v>0</v>
      </c>
      <c r="WJU40" s="713">
        <f>'2-ORÇAMENTO'!WJU36</f>
        <v>0</v>
      </c>
      <c r="WJV40" s="714">
        <f>'2-ORÇAMENTO'!WJX36</f>
        <v>0</v>
      </c>
      <c r="WJW40" s="713">
        <f>'2-ORÇAMENTO'!WJW36</f>
        <v>0</v>
      </c>
      <c r="WJX40" s="714">
        <f>'2-ORÇAMENTO'!WJZ36</f>
        <v>0</v>
      </c>
      <c r="WJY40" s="713">
        <f>'2-ORÇAMENTO'!WJY36</f>
        <v>0</v>
      </c>
      <c r="WJZ40" s="714">
        <f>'2-ORÇAMENTO'!WKB36</f>
        <v>0</v>
      </c>
      <c r="WKA40" s="713">
        <f>'2-ORÇAMENTO'!WKA36</f>
        <v>0</v>
      </c>
      <c r="WKB40" s="714">
        <f>'2-ORÇAMENTO'!WKD36</f>
        <v>0</v>
      </c>
      <c r="WKC40" s="713">
        <f>'2-ORÇAMENTO'!WKC36</f>
        <v>0</v>
      </c>
      <c r="WKD40" s="714">
        <f>'2-ORÇAMENTO'!WKF36</f>
        <v>0</v>
      </c>
      <c r="WKE40" s="713">
        <f>'2-ORÇAMENTO'!WKE36</f>
        <v>0</v>
      </c>
      <c r="WKF40" s="714">
        <f>'2-ORÇAMENTO'!WKH36</f>
        <v>0</v>
      </c>
      <c r="WKG40" s="713">
        <f>'2-ORÇAMENTO'!WKG36</f>
        <v>0</v>
      </c>
      <c r="WKH40" s="714">
        <f>'2-ORÇAMENTO'!WKJ36</f>
        <v>0</v>
      </c>
      <c r="WKI40" s="713">
        <f>'2-ORÇAMENTO'!WKI36</f>
        <v>0</v>
      </c>
      <c r="WKJ40" s="714">
        <f>'2-ORÇAMENTO'!WKL36</f>
        <v>0</v>
      </c>
      <c r="WKK40" s="713">
        <f>'2-ORÇAMENTO'!WKK36</f>
        <v>0</v>
      </c>
      <c r="WKL40" s="714">
        <f>'2-ORÇAMENTO'!WKN36</f>
        <v>0</v>
      </c>
      <c r="WKM40" s="713">
        <f>'2-ORÇAMENTO'!WKM36</f>
        <v>0</v>
      </c>
      <c r="WKN40" s="714">
        <f>'2-ORÇAMENTO'!WKP36</f>
        <v>0</v>
      </c>
      <c r="WKO40" s="713">
        <f>'2-ORÇAMENTO'!WKO36</f>
        <v>0</v>
      </c>
      <c r="WKP40" s="714">
        <f>'2-ORÇAMENTO'!WKR36</f>
        <v>0</v>
      </c>
      <c r="WKQ40" s="713">
        <f>'2-ORÇAMENTO'!WKQ36</f>
        <v>0</v>
      </c>
      <c r="WKR40" s="714">
        <f>'2-ORÇAMENTO'!WKT36</f>
        <v>0</v>
      </c>
      <c r="WKS40" s="713">
        <f>'2-ORÇAMENTO'!WKS36</f>
        <v>0</v>
      </c>
      <c r="WKT40" s="714">
        <f>'2-ORÇAMENTO'!WKV36</f>
        <v>0</v>
      </c>
      <c r="WKU40" s="713">
        <f>'2-ORÇAMENTO'!WKU36</f>
        <v>0</v>
      </c>
      <c r="WKV40" s="714">
        <f>'2-ORÇAMENTO'!WKX36</f>
        <v>0</v>
      </c>
      <c r="WKW40" s="713">
        <f>'2-ORÇAMENTO'!WKW36</f>
        <v>0</v>
      </c>
      <c r="WKX40" s="714">
        <f>'2-ORÇAMENTO'!WKZ36</f>
        <v>0</v>
      </c>
      <c r="WKY40" s="713">
        <f>'2-ORÇAMENTO'!WKY36</f>
        <v>0</v>
      </c>
      <c r="WKZ40" s="714">
        <f>'2-ORÇAMENTO'!WLB36</f>
        <v>0</v>
      </c>
      <c r="WLA40" s="713">
        <f>'2-ORÇAMENTO'!WLA36</f>
        <v>0</v>
      </c>
      <c r="WLB40" s="714">
        <f>'2-ORÇAMENTO'!WLD36</f>
        <v>0</v>
      </c>
      <c r="WLC40" s="713">
        <f>'2-ORÇAMENTO'!WLC36</f>
        <v>0</v>
      </c>
      <c r="WLD40" s="714">
        <f>'2-ORÇAMENTO'!WLF36</f>
        <v>0</v>
      </c>
      <c r="WLE40" s="713">
        <f>'2-ORÇAMENTO'!WLE36</f>
        <v>0</v>
      </c>
      <c r="WLF40" s="714">
        <f>'2-ORÇAMENTO'!WLH36</f>
        <v>0</v>
      </c>
      <c r="WLG40" s="713">
        <f>'2-ORÇAMENTO'!WLG36</f>
        <v>0</v>
      </c>
      <c r="WLH40" s="714">
        <f>'2-ORÇAMENTO'!WLJ36</f>
        <v>0</v>
      </c>
      <c r="WLI40" s="713">
        <f>'2-ORÇAMENTO'!WLI36</f>
        <v>0</v>
      </c>
      <c r="WLJ40" s="714">
        <f>'2-ORÇAMENTO'!WLL36</f>
        <v>0</v>
      </c>
      <c r="WLK40" s="713">
        <f>'2-ORÇAMENTO'!WLK36</f>
        <v>0</v>
      </c>
      <c r="WLL40" s="714">
        <f>'2-ORÇAMENTO'!WLN36</f>
        <v>0</v>
      </c>
      <c r="WLM40" s="713">
        <f>'2-ORÇAMENTO'!WLM36</f>
        <v>0</v>
      </c>
      <c r="WLN40" s="714">
        <f>'2-ORÇAMENTO'!WLP36</f>
        <v>0</v>
      </c>
      <c r="WLO40" s="713">
        <f>'2-ORÇAMENTO'!WLO36</f>
        <v>0</v>
      </c>
      <c r="WLP40" s="714">
        <f>'2-ORÇAMENTO'!WLR36</f>
        <v>0</v>
      </c>
      <c r="WLQ40" s="713">
        <f>'2-ORÇAMENTO'!WLQ36</f>
        <v>0</v>
      </c>
      <c r="WLR40" s="714">
        <f>'2-ORÇAMENTO'!WLT36</f>
        <v>0</v>
      </c>
      <c r="WLS40" s="713">
        <f>'2-ORÇAMENTO'!WLS36</f>
        <v>0</v>
      </c>
      <c r="WLT40" s="714">
        <f>'2-ORÇAMENTO'!WLV36</f>
        <v>0</v>
      </c>
      <c r="WLU40" s="713">
        <f>'2-ORÇAMENTO'!WLU36</f>
        <v>0</v>
      </c>
      <c r="WLV40" s="714">
        <f>'2-ORÇAMENTO'!WLX36</f>
        <v>0</v>
      </c>
      <c r="WLW40" s="713">
        <f>'2-ORÇAMENTO'!WLW36</f>
        <v>0</v>
      </c>
      <c r="WLX40" s="714">
        <f>'2-ORÇAMENTO'!WLZ36</f>
        <v>0</v>
      </c>
      <c r="WLY40" s="713">
        <f>'2-ORÇAMENTO'!WLY36</f>
        <v>0</v>
      </c>
      <c r="WLZ40" s="714">
        <f>'2-ORÇAMENTO'!WMB36</f>
        <v>0</v>
      </c>
      <c r="WMA40" s="713">
        <f>'2-ORÇAMENTO'!WMA36</f>
        <v>0</v>
      </c>
      <c r="WMB40" s="714">
        <f>'2-ORÇAMENTO'!WMD36</f>
        <v>0</v>
      </c>
      <c r="WMC40" s="713">
        <f>'2-ORÇAMENTO'!WMC36</f>
        <v>0</v>
      </c>
      <c r="WMD40" s="714">
        <f>'2-ORÇAMENTO'!WMF36</f>
        <v>0</v>
      </c>
      <c r="WME40" s="713">
        <f>'2-ORÇAMENTO'!WME36</f>
        <v>0</v>
      </c>
      <c r="WMF40" s="714">
        <f>'2-ORÇAMENTO'!WMH36</f>
        <v>0</v>
      </c>
      <c r="WMG40" s="713">
        <f>'2-ORÇAMENTO'!WMG36</f>
        <v>0</v>
      </c>
      <c r="WMH40" s="714">
        <f>'2-ORÇAMENTO'!WMJ36</f>
        <v>0</v>
      </c>
      <c r="WMI40" s="713">
        <f>'2-ORÇAMENTO'!WMI36</f>
        <v>0</v>
      </c>
      <c r="WMJ40" s="714">
        <f>'2-ORÇAMENTO'!WML36</f>
        <v>0</v>
      </c>
      <c r="WMK40" s="713">
        <f>'2-ORÇAMENTO'!WMK36</f>
        <v>0</v>
      </c>
      <c r="WML40" s="714">
        <f>'2-ORÇAMENTO'!WMN36</f>
        <v>0</v>
      </c>
      <c r="WMM40" s="713">
        <f>'2-ORÇAMENTO'!WMM36</f>
        <v>0</v>
      </c>
      <c r="WMN40" s="714">
        <f>'2-ORÇAMENTO'!WMP36</f>
        <v>0</v>
      </c>
      <c r="WMO40" s="713">
        <f>'2-ORÇAMENTO'!WMO36</f>
        <v>0</v>
      </c>
      <c r="WMP40" s="714">
        <f>'2-ORÇAMENTO'!WMR36</f>
        <v>0</v>
      </c>
      <c r="WMQ40" s="713">
        <f>'2-ORÇAMENTO'!WMQ36</f>
        <v>0</v>
      </c>
      <c r="WMR40" s="714">
        <f>'2-ORÇAMENTO'!WMT36</f>
        <v>0</v>
      </c>
      <c r="WMS40" s="713">
        <f>'2-ORÇAMENTO'!WMS36</f>
        <v>0</v>
      </c>
      <c r="WMT40" s="714">
        <f>'2-ORÇAMENTO'!WMV36</f>
        <v>0</v>
      </c>
      <c r="WMU40" s="713">
        <f>'2-ORÇAMENTO'!WMU36</f>
        <v>0</v>
      </c>
      <c r="WMV40" s="714">
        <f>'2-ORÇAMENTO'!WMX36</f>
        <v>0</v>
      </c>
      <c r="WMW40" s="713">
        <f>'2-ORÇAMENTO'!WMW36</f>
        <v>0</v>
      </c>
      <c r="WMX40" s="714">
        <f>'2-ORÇAMENTO'!WMZ36</f>
        <v>0</v>
      </c>
      <c r="WMY40" s="713">
        <f>'2-ORÇAMENTO'!WMY36</f>
        <v>0</v>
      </c>
      <c r="WMZ40" s="714">
        <f>'2-ORÇAMENTO'!WNB36</f>
        <v>0</v>
      </c>
      <c r="WNA40" s="713">
        <f>'2-ORÇAMENTO'!WNA36</f>
        <v>0</v>
      </c>
      <c r="WNB40" s="714">
        <f>'2-ORÇAMENTO'!WND36</f>
        <v>0</v>
      </c>
      <c r="WNC40" s="713">
        <f>'2-ORÇAMENTO'!WNC36</f>
        <v>0</v>
      </c>
      <c r="WND40" s="714">
        <f>'2-ORÇAMENTO'!WNF36</f>
        <v>0</v>
      </c>
      <c r="WNE40" s="713">
        <f>'2-ORÇAMENTO'!WNE36</f>
        <v>0</v>
      </c>
      <c r="WNF40" s="714">
        <f>'2-ORÇAMENTO'!WNH36</f>
        <v>0</v>
      </c>
      <c r="WNG40" s="713">
        <f>'2-ORÇAMENTO'!WNG36</f>
        <v>0</v>
      </c>
      <c r="WNH40" s="714">
        <f>'2-ORÇAMENTO'!WNJ36</f>
        <v>0</v>
      </c>
      <c r="WNI40" s="713">
        <f>'2-ORÇAMENTO'!WNI36</f>
        <v>0</v>
      </c>
      <c r="WNJ40" s="714">
        <f>'2-ORÇAMENTO'!WNL36</f>
        <v>0</v>
      </c>
      <c r="WNK40" s="713">
        <f>'2-ORÇAMENTO'!WNK36</f>
        <v>0</v>
      </c>
      <c r="WNL40" s="714">
        <f>'2-ORÇAMENTO'!WNN36</f>
        <v>0</v>
      </c>
      <c r="WNM40" s="713">
        <f>'2-ORÇAMENTO'!WNM36</f>
        <v>0</v>
      </c>
      <c r="WNN40" s="714">
        <f>'2-ORÇAMENTO'!WNP36</f>
        <v>0</v>
      </c>
      <c r="WNO40" s="713">
        <f>'2-ORÇAMENTO'!WNO36</f>
        <v>0</v>
      </c>
      <c r="WNP40" s="714">
        <f>'2-ORÇAMENTO'!WNR36</f>
        <v>0</v>
      </c>
      <c r="WNQ40" s="713">
        <f>'2-ORÇAMENTO'!WNQ36</f>
        <v>0</v>
      </c>
      <c r="WNR40" s="714">
        <f>'2-ORÇAMENTO'!WNT36</f>
        <v>0</v>
      </c>
      <c r="WNS40" s="713">
        <f>'2-ORÇAMENTO'!WNS36</f>
        <v>0</v>
      </c>
      <c r="WNT40" s="714">
        <f>'2-ORÇAMENTO'!WNV36</f>
        <v>0</v>
      </c>
      <c r="WNU40" s="713">
        <f>'2-ORÇAMENTO'!WNU36</f>
        <v>0</v>
      </c>
      <c r="WNV40" s="714">
        <f>'2-ORÇAMENTO'!WNX36</f>
        <v>0</v>
      </c>
      <c r="WNW40" s="713">
        <f>'2-ORÇAMENTO'!WNW36</f>
        <v>0</v>
      </c>
      <c r="WNX40" s="714">
        <f>'2-ORÇAMENTO'!WNZ36</f>
        <v>0</v>
      </c>
      <c r="WNY40" s="713">
        <f>'2-ORÇAMENTO'!WNY36</f>
        <v>0</v>
      </c>
      <c r="WNZ40" s="714">
        <f>'2-ORÇAMENTO'!WOB36</f>
        <v>0</v>
      </c>
      <c r="WOA40" s="713">
        <f>'2-ORÇAMENTO'!WOA36</f>
        <v>0</v>
      </c>
      <c r="WOB40" s="714">
        <f>'2-ORÇAMENTO'!WOD36</f>
        <v>0</v>
      </c>
      <c r="WOC40" s="713">
        <f>'2-ORÇAMENTO'!WOC36</f>
        <v>0</v>
      </c>
      <c r="WOD40" s="714">
        <f>'2-ORÇAMENTO'!WOF36</f>
        <v>0</v>
      </c>
      <c r="WOE40" s="713">
        <f>'2-ORÇAMENTO'!WOE36</f>
        <v>0</v>
      </c>
      <c r="WOF40" s="714">
        <f>'2-ORÇAMENTO'!WOH36</f>
        <v>0</v>
      </c>
      <c r="WOG40" s="713">
        <f>'2-ORÇAMENTO'!WOG36</f>
        <v>0</v>
      </c>
      <c r="WOH40" s="714">
        <f>'2-ORÇAMENTO'!WOJ36</f>
        <v>0</v>
      </c>
      <c r="WOI40" s="713">
        <f>'2-ORÇAMENTO'!WOI36</f>
        <v>0</v>
      </c>
      <c r="WOJ40" s="714">
        <f>'2-ORÇAMENTO'!WOL36</f>
        <v>0</v>
      </c>
      <c r="WOK40" s="713">
        <f>'2-ORÇAMENTO'!WOK36</f>
        <v>0</v>
      </c>
      <c r="WOL40" s="714">
        <f>'2-ORÇAMENTO'!WON36</f>
        <v>0</v>
      </c>
      <c r="WOM40" s="713">
        <f>'2-ORÇAMENTO'!WOM36</f>
        <v>0</v>
      </c>
      <c r="WON40" s="714">
        <f>'2-ORÇAMENTO'!WOP36</f>
        <v>0</v>
      </c>
      <c r="WOO40" s="713">
        <f>'2-ORÇAMENTO'!WOO36</f>
        <v>0</v>
      </c>
      <c r="WOP40" s="714">
        <f>'2-ORÇAMENTO'!WOR36</f>
        <v>0</v>
      </c>
      <c r="WOQ40" s="713">
        <f>'2-ORÇAMENTO'!WOQ36</f>
        <v>0</v>
      </c>
      <c r="WOR40" s="714">
        <f>'2-ORÇAMENTO'!WOT36</f>
        <v>0</v>
      </c>
      <c r="WOS40" s="713">
        <f>'2-ORÇAMENTO'!WOS36</f>
        <v>0</v>
      </c>
      <c r="WOT40" s="714">
        <f>'2-ORÇAMENTO'!WOV36</f>
        <v>0</v>
      </c>
      <c r="WOU40" s="713">
        <f>'2-ORÇAMENTO'!WOU36</f>
        <v>0</v>
      </c>
      <c r="WOV40" s="714">
        <f>'2-ORÇAMENTO'!WOX36</f>
        <v>0</v>
      </c>
      <c r="WOW40" s="713">
        <f>'2-ORÇAMENTO'!WOW36</f>
        <v>0</v>
      </c>
      <c r="WOX40" s="714">
        <f>'2-ORÇAMENTO'!WOZ36</f>
        <v>0</v>
      </c>
      <c r="WOY40" s="713">
        <f>'2-ORÇAMENTO'!WOY36</f>
        <v>0</v>
      </c>
      <c r="WOZ40" s="714">
        <f>'2-ORÇAMENTO'!WPB36</f>
        <v>0</v>
      </c>
      <c r="WPA40" s="713">
        <f>'2-ORÇAMENTO'!WPA36</f>
        <v>0</v>
      </c>
      <c r="WPB40" s="714">
        <f>'2-ORÇAMENTO'!WPD36</f>
        <v>0</v>
      </c>
      <c r="WPC40" s="713">
        <f>'2-ORÇAMENTO'!WPC36</f>
        <v>0</v>
      </c>
      <c r="WPD40" s="714">
        <f>'2-ORÇAMENTO'!WPF36</f>
        <v>0</v>
      </c>
      <c r="WPE40" s="713">
        <f>'2-ORÇAMENTO'!WPE36</f>
        <v>0</v>
      </c>
      <c r="WPF40" s="714">
        <f>'2-ORÇAMENTO'!WPH36</f>
        <v>0</v>
      </c>
      <c r="WPG40" s="713">
        <f>'2-ORÇAMENTO'!WPG36</f>
        <v>0</v>
      </c>
      <c r="WPH40" s="714">
        <f>'2-ORÇAMENTO'!WPJ36</f>
        <v>0</v>
      </c>
      <c r="WPI40" s="713">
        <f>'2-ORÇAMENTO'!WPI36</f>
        <v>0</v>
      </c>
      <c r="WPJ40" s="714">
        <f>'2-ORÇAMENTO'!WPL36</f>
        <v>0</v>
      </c>
      <c r="WPK40" s="713">
        <f>'2-ORÇAMENTO'!WPK36</f>
        <v>0</v>
      </c>
      <c r="WPL40" s="714">
        <f>'2-ORÇAMENTO'!WPN36</f>
        <v>0</v>
      </c>
      <c r="WPM40" s="713">
        <f>'2-ORÇAMENTO'!WPM36</f>
        <v>0</v>
      </c>
      <c r="WPN40" s="714">
        <f>'2-ORÇAMENTO'!WPP36</f>
        <v>0</v>
      </c>
      <c r="WPO40" s="713">
        <f>'2-ORÇAMENTO'!WPO36</f>
        <v>0</v>
      </c>
      <c r="WPP40" s="714">
        <f>'2-ORÇAMENTO'!WPR36</f>
        <v>0</v>
      </c>
      <c r="WPQ40" s="713">
        <f>'2-ORÇAMENTO'!WPQ36</f>
        <v>0</v>
      </c>
      <c r="WPR40" s="714">
        <f>'2-ORÇAMENTO'!WPT36</f>
        <v>0</v>
      </c>
      <c r="WPS40" s="713">
        <f>'2-ORÇAMENTO'!WPS36</f>
        <v>0</v>
      </c>
      <c r="WPT40" s="714">
        <f>'2-ORÇAMENTO'!WPV36</f>
        <v>0</v>
      </c>
      <c r="WPU40" s="713">
        <f>'2-ORÇAMENTO'!WPU36</f>
        <v>0</v>
      </c>
      <c r="WPV40" s="714">
        <f>'2-ORÇAMENTO'!WPX36</f>
        <v>0</v>
      </c>
      <c r="WPW40" s="713">
        <f>'2-ORÇAMENTO'!WPW36</f>
        <v>0</v>
      </c>
      <c r="WPX40" s="714">
        <f>'2-ORÇAMENTO'!WPZ36</f>
        <v>0</v>
      </c>
      <c r="WPY40" s="713">
        <f>'2-ORÇAMENTO'!WPY36</f>
        <v>0</v>
      </c>
      <c r="WPZ40" s="714">
        <f>'2-ORÇAMENTO'!WQB36</f>
        <v>0</v>
      </c>
      <c r="WQA40" s="713">
        <f>'2-ORÇAMENTO'!WQA36</f>
        <v>0</v>
      </c>
      <c r="WQB40" s="714">
        <f>'2-ORÇAMENTO'!WQD36</f>
        <v>0</v>
      </c>
      <c r="WQC40" s="713">
        <f>'2-ORÇAMENTO'!WQC36</f>
        <v>0</v>
      </c>
      <c r="WQD40" s="714">
        <f>'2-ORÇAMENTO'!WQF36</f>
        <v>0</v>
      </c>
      <c r="WQE40" s="713">
        <f>'2-ORÇAMENTO'!WQE36</f>
        <v>0</v>
      </c>
      <c r="WQF40" s="714">
        <f>'2-ORÇAMENTO'!WQH36</f>
        <v>0</v>
      </c>
      <c r="WQG40" s="713">
        <f>'2-ORÇAMENTO'!WQG36</f>
        <v>0</v>
      </c>
      <c r="WQH40" s="714">
        <f>'2-ORÇAMENTO'!WQJ36</f>
        <v>0</v>
      </c>
      <c r="WQI40" s="713">
        <f>'2-ORÇAMENTO'!WQI36</f>
        <v>0</v>
      </c>
      <c r="WQJ40" s="714">
        <f>'2-ORÇAMENTO'!WQL36</f>
        <v>0</v>
      </c>
      <c r="WQK40" s="713">
        <f>'2-ORÇAMENTO'!WQK36</f>
        <v>0</v>
      </c>
      <c r="WQL40" s="714">
        <f>'2-ORÇAMENTO'!WQN36</f>
        <v>0</v>
      </c>
      <c r="WQM40" s="713">
        <f>'2-ORÇAMENTO'!WQM36</f>
        <v>0</v>
      </c>
      <c r="WQN40" s="714">
        <f>'2-ORÇAMENTO'!WQP36</f>
        <v>0</v>
      </c>
      <c r="WQO40" s="713">
        <f>'2-ORÇAMENTO'!WQO36</f>
        <v>0</v>
      </c>
      <c r="WQP40" s="714">
        <f>'2-ORÇAMENTO'!WQR36</f>
        <v>0</v>
      </c>
      <c r="WQQ40" s="713">
        <f>'2-ORÇAMENTO'!WQQ36</f>
        <v>0</v>
      </c>
      <c r="WQR40" s="714">
        <f>'2-ORÇAMENTO'!WQT36</f>
        <v>0</v>
      </c>
      <c r="WQS40" s="713">
        <f>'2-ORÇAMENTO'!WQS36</f>
        <v>0</v>
      </c>
      <c r="WQT40" s="714">
        <f>'2-ORÇAMENTO'!WQV36</f>
        <v>0</v>
      </c>
      <c r="WQU40" s="713">
        <f>'2-ORÇAMENTO'!WQU36</f>
        <v>0</v>
      </c>
      <c r="WQV40" s="714">
        <f>'2-ORÇAMENTO'!WQX36</f>
        <v>0</v>
      </c>
      <c r="WQW40" s="713">
        <f>'2-ORÇAMENTO'!WQW36</f>
        <v>0</v>
      </c>
      <c r="WQX40" s="714">
        <f>'2-ORÇAMENTO'!WQZ36</f>
        <v>0</v>
      </c>
      <c r="WQY40" s="713">
        <f>'2-ORÇAMENTO'!WQY36</f>
        <v>0</v>
      </c>
      <c r="WQZ40" s="714">
        <f>'2-ORÇAMENTO'!WRB36</f>
        <v>0</v>
      </c>
      <c r="WRA40" s="713">
        <f>'2-ORÇAMENTO'!WRA36</f>
        <v>0</v>
      </c>
      <c r="WRB40" s="714">
        <f>'2-ORÇAMENTO'!WRD36</f>
        <v>0</v>
      </c>
      <c r="WRC40" s="713">
        <f>'2-ORÇAMENTO'!WRC36</f>
        <v>0</v>
      </c>
      <c r="WRD40" s="714">
        <f>'2-ORÇAMENTO'!WRF36</f>
        <v>0</v>
      </c>
      <c r="WRE40" s="713">
        <f>'2-ORÇAMENTO'!WRE36</f>
        <v>0</v>
      </c>
      <c r="WRF40" s="714">
        <f>'2-ORÇAMENTO'!WRH36</f>
        <v>0</v>
      </c>
      <c r="WRG40" s="713">
        <f>'2-ORÇAMENTO'!WRG36</f>
        <v>0</v>
      </c>
      <c r="WRH40" s="714">
        <f>'2-ORÇAMENTO'!WRJ36</f>
        <v>0</v>
      </c>
      <c r="WRI40" s="713">
        <f>'2-ORÇAMENTO'!WRI36</f>
        <v>0</v>
      </c>
      <c r="WRJ40" s="714">
        <f>'2-ORÇAMENTO'!WRL36</f>
        <v>0</v>
      </c>
      <c r="WRK40" s="713">
        <f>'2-ORÇAMENTO'!WRK36</f>
        <v>0</v>
      </c>
      <c r="WRL40" s="714">
        <f>'2-ORÇAMENTO'!WRN36</f>
        <v>0</v>
      </c>
      <c r="WRM40" s="713">
        <f>'2-ORÇAMENTO'!WRM36</f>
        <v>0</v>
      </c>
      <c r="WRN40" s="714">
        <f>'2-ORÇAMENTO'!WRP36</f>
        <v>0</v>
      </c>
      <c r="WRO40" s="713">
        <f>'2-ORÇAMENTO'!WRO36</f>
        <v>0</v>
      </c>
      <c r="WRP40" s="714">
        <f>'2-ORÇAMENTO'!WRR36</f>
        <v>0</v>
      </c>
      <c r="WRQ40" s="713">
        <f>'2-ORÇAMENTO'!WRQ36</f>
        <v>0</v>
      </c>
      <c r="WRR40" s="714">
        <f>'2-ORÇAMENTO'!WRT36</f>
        <v>0</v>
      </c>
      <c r="WRS40" s="713">
        <f>'2-ORÇAMENTO'!WRS36</f>
        <v>0</v>
      </c>
      <c r="WRT40" s="714">
        <f>'2-ORÇAMENTO'!WRV36</f>
        <v>0</v>
      </c>
      <c r="WRU40" s="713">
        <f>'2-ORÇAMENTO'!WRU36</f>
        <v>0</v>
      </c>
      <c r="WRV40" s="714">
        <f>'2-ORÇAMENTO'!WRX36</f>
        <v>0</v>
      </c>
      <c r="WRW40" s="713">
        <f>'2-ORÇAMENTO'!WRW36</f>
        <v>0</v>
      </c>
      <c r="WRX40" s="714">
        <f>'2-ORÇAMENTO'!WRZ36</f>
        <v>0</v>
      </c>
      <c r="WRY40" s="713">
        <f>'2-ORÇAMENTO'!WRY36</f>
        <v>0</v>
      </c>
      <c r="WRZ40" s="714">
        <f>'2-ORÇAMENTO'!WSB36</f>
        <v>0</v>
      </c>
      <c r="WSA40" s="713">
        <f>'2-ORÇAMENTO'!WSA36</f>
        <v>0</v>
      </c>
      <c r="WSB40" s="714">
        <f>'2-ORÇAMENTO'!WSD36</f>
        <v>0</v>
      </c>
      <c r="WSC40" s="713">
        <f>'2-ORÇAMENTO'!WSC36</f>
        <v>0</v>
      </c>
      <c r="WSD40" s="714">
        <f>'2-ORÇAMENTO'!WSF36</f>
        <v>0</v>
      </c>
      <c r="WSE40" s="713">
        <f>'2-ORÇAMENTO'!WSE36</f>
        <v>0</v>
      </c>
      <c r="WSF40" s="714">
        <f>'2-ORÇAMENTO'!WSH36</f>
        <v>0</v>
      </c>
      <c r="WSG40" s="713">
        <f>'2-ORÇAMENTO'!WSG36</f>
        <v>0</v>
      </c>
      <c r="WSH40" s="714">
        <f>'2-ORÇAMENTO'!WSJ36</f>
        <v>0</v>
      </c>
      <c r="WSI40" s="713">
        <f>'2-ORÇAMENTO'!WSI36</f>
        <v>0</v>
      </c>
      <c r="WSJ40" s="714">
        <f>'2-ORÇAMENTO'!WSL36</f>
        <v>0</v>
      </c>
      <c r="WSK40" s="713">
        <f>'2-ORÇAMENTO'!WSK36</f>
        <v>0</v>
      </c>
      <c r="WSL40" s="714">
        <f>'2-ORÇAMENTO'!WSN36</f>
        <v>0</v>
      </c>
      <c r="WSM40" s="713">
        <f>'2-ORÇAMENTO'!WSM36</f>
        <v>0</v>
      </c>
      <c r="WSN40" s="714">
        <f>'2-ORÇAMENTO'!WSP36</f>
        <v>0</v>
      </c>
      <c r="WSO40" s="713">
        <f>'2-ORÇAMENTO'!WSO36</f>
        <v>0</v>
      </c>
      <c r="WSP40" s="714">
        <f>'2-ORÇAMENTO'!WSR36</f>
        <v>0</v>
      </c>
      <c r="WSQ40" s="713">
        <f>'2-ORÇAMENTO'!WSQ36</f>
        <v>0</v>
      </c>
      <c r="WSR40" s="714">
        <f>'2-ORÇAMENTO'!WST36</f>
        <v>0</v>
      </c>
      <c r="WSS40" s="713">
        <f>'2-ORÇAMENTO'!WSS36</f>
        <v>0</v>
      </c>
      <c r="WST40" s="714">
        <f>'2-ORÇAMENTO'!WSV36</f>
        <v>0</v>
      </c>
      <c r="WSU40" s="713">
        <f>'2-ORÇAMENTO'!WSU36</f>
        <v>0</v>
      </c>
      <c r="WSV40" s="714">
        <f>'2-ORÇAMENTO'!WSX36</f>
        <v>0</v>
      </c>
      <c r="WSW40" s="713">
        <f>'2-ORÇAMENTO'!WSW36</f>
        <v>0</v>
      </c>
      <c r="WSX40" s="714">
        <f>'2-ORÇAMENTO'!WSZ36</f>
        <v>0</v>
      </c>
      <c r="WSY40" s="713">
        <f>'2-ORÇAMENTO'!WSY36</f>
        <v>0</v>
      </c>
      <c r="WSZ40" s="714">
        <f>'2-ORÇAMENTO'!WTB36</f>
        <v>0</v>
      </c>
      <c r="WTA40" s="713">
        <f>'2-ORÇAMENTO'!WTA36</f>
        <v>0</v>
      </c>
      <c r="WTB40" s="714">
        <f>'2-ORÇAMENTO'!WTD36</f>
        <v>0</v>
      </c>
      <c r="WTC40" s="713">
        <f>'2-ORÇAMENTO'!WTC36</f>
        <v>0</v>
      </c>
      <c r="WTD40" s="714">
        <f>'2-ORÇAMENTO'!WTF36</f>
        <v>0</v>
      </c>
      <c r="WTE40" s="713">
        <f>'2-ORÇAMENTO'!WTE36</f>
        <v>0</v>
      </c>
      <c r="WTF40" s="714">
        <f>'2-ORÇAMENTO'!WTH36</f>
        <v>0</v>
      </c>
      <c r="WTG40" s="713">
        <f>'2-ORÇAMENTO'!WTG36</f>
        <v>0</v>
      </c>
      <c r="WTH40" s="714">
        <f>'2-ORÇAMENTO'!WTJ36</f>
        <v>0</v>
      </c>
      <c r="WTI40" s="713">
        <f>'2-ORÇAMENTO'!WTI36</f>
        <v>0</v>
      </c>
      <c r="WTJ40" s="714">
        <f>'2-ORÇAMENTO'!WTL36</f>
        <v>0</v>
      </c>
      <c r="WTK40" s="713">
        <f>'2-ORÇAMENTO'!WTK36</f>
        <v>0</v>
      </c>
      <c r="WTL40" s="714">
        <f>'2-ORÇAMENTO'!WTN36</f>
        <v>0</v>
      </c>
      <c r="WTM40" s="713">
        <f>'2-ORÇAMENTO'!WTM36</f>
        <v>0</v>
      </c>
      <c r="WTN40" s="714">
        <f>'2-ORÇAMENTO'!WTP36</f>
        <v>0</v>
      </c>
      <c r="WTO40" s="713">
        <f>'2-ORÇAMENTO'!WTO36</f>
        <v>0</v>
      </c>
      <c r="WTP40" s="714">
        <f>'2-ORÇAMENTO'!WTR36</f>
        <v>0</v>
      </c>
      <c r="WTQ40" s="713">
        <f>'2-ORÇAMENTO'!WTQ36</f>
        <v>0</v>
      </c>
      <c r="WTR40" s="714">
        <f>'2-ORÇAMENTO'!WTT36</f>
        <v>0</v>
      </c>
      <c r="WTS40" s="713">
        <f>'2-ORÇAMENTO'!WTS36</f>
        <v>0</v>
      </c>
      <c r="WTT40" s="714">
        <f>'2-ORÇAMENTO'!WTV36</f>
        <v>0</v>
      </c>
      <c r="WTU40" s="713">
        <f>'2-ORÇAMENTO'!WTU36</f>
        <v>0</v>
      </c>
      <c r="WTV40" s="714">
        <f>'2-ORÇAMENTO'!WTX36</f>
        <v>0</v>
      </c>
      <c r="WTW40" s="713">
        <f>'2-ORÇAMENTO'!WTW36</f>
        <v>0</v>
      </c>
      <c r="WTX40" s="714">
        <f>'2-ORÇAMENTO'!WTZ36</f>
        <v>0</v>
      </c>
      <c r="WTY40" s="713">
        <f>'2-ORÇAMENTO'!WTY36</f>
        <v>0</v>
      </c>
      <c r="WTZ40" s="714">
        <f>'2-ORÇAMENTO'!WUB36</f>
        <v>0</v>
      </c>
      <c r="WUA40" s="713">
        <f>'2-ORÇAMENTO'!WUA36</f>
        <v>0</v>
      </c>
      <c r="WUB40" s="714">
        <f>'2-ORÇAMENTO'!WUD36</f>
        <v>0</v>
      </c>
      <c r="WUC40" s="713">
        <f>'2-ORÇAMENTO'!WUC36</f>
        <v>0</v>
      </c>
      <c r="WUD40" s="714">
        <f>'2-ORÇAMENTO'!WUF36</f>
        <v>0</v>
      </c>
      <c r="WUE40" s="713">
        <f>'2-ORÇAMENTO'!WUE36</f>
        <v>0</v>
      </c>
      <c r="WUF40" s="714">
        <f>'2-ORÇAMENTO'!WUH36</f>
        <v>0</v>
      </c>
      <c r="WUG40" s="713">
        <f>'2-ORÇAMENTO'!WUG36</f>
        <v>0</v>
      </c>
      <c r="WUH40" s="714">
        <f>'2-ORÇAMENTO'!WUJ36</f>
        <v>0</v>
      </c>
      <c r="WUI40" s="713">
        <f>'2-ORÇAMENTO'!WUI36</f>
        <v>0</v>
      </c>
      <c r="WUJ40" s="714">
        <f>'2-ORÇAMENTO'!WUL36</f>
        <v>0</v>
      </c>
      <c r="WUK40" s="713">
        <f>'2-ORÇAMENTO'!WUK36</f>
        <v>0</v>
      </c>
      <c r="WUL40" s="714">
        <f>'2-ORÇAMENTO'!WUN36</f>
        <v>0</v>
      </c>
      <c r="WUM40" s="713">
        <f>'2-ORÇAMENTO'!WUM36</f>
        <v>0</v>
      </c>
      <c r="WUN40" s="714">
        <f>'2-ORÇAMENTO'!WUP36</f>
        <v>0</v>
      </c>
      <c r="WUO40" s="713">
        <f>'2-ORÇAMENTO'!WUO36</f>
        <v>0</v>
      </c>
      <c r="WUP40" s="714">
        <f>'2-ORÇAMENTO'!WUR36</f>
        <v>0</v>
      </c>
      <c r="WUQ40" s="713">
        <f>'2-ORÇAMENTO'!WUQ36</f>
        <v>0</v>
      </c>
      <c r="WUR40" s="714">
        <f>'2-ORÇAMENTO'!WUT36</f>
        <v>0</v>
      </c>
      <c r="WUS40" s="713">
        <f>'2-ORÇAMENTO'!WUS36</f>
        <v>0</v>
      </c>
      <c r="WUT40" s="714">
        <f>'2-ORÇAMENTO'!WUV36</f>
        <v>0</v>
      </c>
      <c r="WUU40" s="713">
        <f>'2-ORÇAMENTO'!WUU36</f>
        <v>0</v>
      </c>
      <c r="WUV40" s="714">
        <f>'2-ORÇAMENTO'!WUX36</f>
        <v>0</v>
      </c>
      <c r="WUW40" s="713">
        <f>'2-ORÇAMENTO'!WUW36</f>
        <v>0</v>
      </c>
      <c r="WUX40" s="714">
        <f>'2-ORÇAMENTO'!WUZ36</f>
        <v>0</v>
      </c>
      <c r="WUY40" s="713">
        <f>'2-ORÇAMENTO'!WUY36</f>
        <v>0</v>
      </c>
      <c r="WUZ40" s="714">
        <f>'2-ORÇAMENTO'!WVB36</f>
        <v>0</v>
      </c>
      <c r="WVA40" s="713">
        <f>'2-ORÇAMENTO'!WVA36</f>
        <v>0</v>
      </c>
      <c r="WVB40" s="714">
        <f>'2-ORÇAMENTO'!WVD36</f>
        <v>0</v>
      </c>
      <c r="WVC40" s="713">
        <f>'2-ORÇAMENTO'!WVC36</f>
        <v>0</v>
      </c>
      <c r="WVD40" s="714">
        <f>'2-ORÇAMENTO'!WVF36</f>
        <v>0</v>
      </c>
      <c r="WVE40" s="713">
        <f>'2-ORÇAMENTO'!WVE36</f>
        <v>0</v>
      </c>
      <c r="WVF40" s="714">
        <f>'2-ORÇAMENTO'!WVH36</f>
        <v>0</v>
      </c>
      <c r="WVG40" s="713">
        <f>'2-ORÇAMENTO'!WVG36</f>
        <v>0</v>
      </c>
      <c r="WVH40" s="714">
        <f>'2-ORÇAMENTO'!WVJ36</f>
        <v>0</v>
      </c>
      <c r="WVI40" s="713">
        <f>'2-ORÇAMENTO'!WVI36</f>
        <v>0</v>
      </c>
      <c r="WVJ40" s="714">
        <f>'2-ORÇAMENTO'!WVL36</f>
        <v>0</v>
      </c>
      <c r="WVK40" s="713">
        <f>'2-ORÇAMENTO'!WVK36</f>
        <v>0</v>
      </c>
      <c r="WVL40" s="714">
        <f>'2-ORÇAMENTO'!WVN36</f>
        <v>0</v>
      </c>
      <c r="WVM40" s="713">
        <f>'2-ORÇAMENTO'!WVM36</f>
        <v>0</v>
      </c>
      <c r="WVN40" s="714">
        <f>'2-ORÇAMENTO'!WVP36</f>
        <v>0</v>
      </c>
      <c r="WVO40" s="713">
        <f>'2-ORÇAMENTO'!WVO36</f>
        <v>0</v>
      </c>
      <c r="WVP40" s="714">
        <f>'2-ORÇAMENTO'!WVR36</f>
        <v>0</v>
      </c>
      <c r="WVQ40" s="713">
        <f>'2-ORÇAMENTO'!WVQ36</f>
        <v>0</v>
      </c>
      <c r="WVR40" s="714">
        <f>'2-ORÇAMENTO'!WVT36</f>
        <v>0</v>
      </c>
      <c r="WVS40" s="713">
        <f>'2-ORÇAMENTO'!WVS36</f>
        <v>0</v>
      </c>
      <c r="WVT40" s="714">
        <f>'2-ORÇAMENTO'!WVV36</f>
        <v>0</v>
      </c>
      <c r="WVU40" s="713">
        <f>'2-ORÇAMENTO'!WVU36</f>
        <v>0</v>
      </c>
      <c r="WVV40" s="714">
        <f>'2-ORÇAMENTO'!WVX36</f>
        <v>0</v>
      </c>
      <c r="WVW40" s="713">
        <f>'2-ORÇAMENTO'!WVW36</f>
        <v>0</v>
      </c>
      <c r="WVX40" s="714">
        <f>'2-ORÇAMENTO'!WVZ36</f>
        <v>0</v>
      </c>
      <c r="WVY40" s="713">
        <f>'2-ORÇAMENTO'!WVY36</f>
        <v>0</v>
      </c>
      <c r="WVZ40" s="714">
        <f>'2-ORÇAMENTO'!WWB36</f>
        <v>0</v>
      </c>
      <c r="WWA40" s="713">
        <f>'2-ORÇAMENTO'!WWA36</f>
        <v>0</v>
      </c>
      <c r="WWB40" s="714">
        <f>'2-ORÇAMENTO'!WWD36</f>
        <v>0</v>
      </c>
      <c r="WWC40" s="713">
        <f>'2-ORÇAMENTO'!WWC36</f>
        <v>0</v>
      </c>
      <c r="WWD40" s="714">
        <f>'2-ORÇAMENTO'!WWF36</f>
        <v>0</v>
      </c>
      <c r="WWE40" s="713">
        <f>'2-ORÇAMENTO'!WWE36</f>
        <v>0</v>
      </c>
      <c r="WWF40" s="714">
        <f>'2-ORÇAMENTO'!WWH36</f>
        <v>0</v>
      </c>
      <c r="WWG40" s="713">
        <f>'2-ORÇAMENTO'!WWG36</f>
        <v>0</v>
      </c>
      <c r="WWH40" s="714">
        <f>'2-ORÇAMENTO'!WWJ36</f>
        <v>0</v>
      </c>
      <c r="WWI40" s="713">
        <f>'2-ORÇAMENTO'!WWI36</f>
        <v>0</v>
      </c>
      <c r="WWJ40" s="714">
        <f>'2-ORÇAMENTO'!WWL36</f>
        <v>0</v>
      </c>
      <c r="WWK40" s="713">
        <f>'2-ORÇAMENTO'!WWK36</f>
        <v>0</v>
      </c>
      <c r="WWL40" s="714">
        <f>'2-ORÇAMENTO'!WWN36</f>
        <v>0</v>
      </c>
      <c r="WWM40" s="713">
        <f>'2-ORÇAMENTO'!WWM36</f>
        <v>0</v>
      </c>
      <c r="WWN40" s="714">
        <f>'2-ORÇAMENTO'!WWP36</f>
        <v>0</v>
      </c>
      <c r="WWO40" s="713">
        <f>'2-ORÇAMENTO'!WWO36</f>
        <v>0</v>
      </c>
      <c r="WWP40" s="714">
        <f>'2-ORÇAMENTO'!WWR36</f>
        <v>0</v>
      </c>
      <c r="WWQ40" s="713">
        <f>'2-ORÇAMENTO'!WWQ36</f>
        <v>0</v>
      </c>
      <c r="WWR40" s="714">
        <f>'2-ORÇAMENTO'!WWT36</f>
        <v>0</v>
      </c>
      <c r="WWS40" s="713">
        <f>'2-ORÇAMENTO'!WWS36</f>
        <v>0</v>
      </c>
      <c r="WWT40" s="714">
        <f>'2-ORÇAMENTO'!WWV36</f>
        <v>0</v>
      </c>
      <c r="WWU40" s="713">
        <f>'2-ORÇAMENTO'!WWU36</f>
        <v>0</v>
      </c>
      <c r="WWV40" s="714">
        <f>'2-ORÇAMENTO'!WWX36</f>
        <v>0</v>
      </c>
      <c r="WWW40" s="713">
        <f>'2-ORÇAMENTO'!WWW36</f>
        <v>0</v>
      </c>
      <c r="WWX40" s="714">
        <f>'2-ORÇAMENTO'!WWZ36</f>
        <v>0</v>
      </c>
      <c r="WWY40" s="713">
        <f>'2-ORÇAMENTO'!WWY36</f>
        <v>0</v>
      </c>
      <c r="WWZ40" s="714">
        <f>'2-ORÇAMENTO'!WXB36</f>
        <v>0</v>
      </c>
      <c r="WXA40" s="713">
        <f>'2-ORÇAMENTO'!WXA36</f>
        <v>0</v>
      </c>
      <c r="WXB40" s="714">
        <f>'2-ORÇAMENTO'!WXD36</f>
        <v>0</v>
      </c>
      <c r="WXC40" s="713">
        <f>'2-ORÇAMENTO'!WXC36</f>
        <v>0</v>
      </c>
      <c r="WXD40" s="714">
        <f>'2-ORÇAMENTO'!WXF36</f>
        <v>0</v>
      </c>
      <c r="WXE40" s="713">
        <f>'2-ORÇAMENTO'!WXE36</f>
        <v>0</v>
      </c>
      <c r="WXF40" s="714">
        <f>'2-ORÇAMENTO'!WXH36</f>
        <v>0</v>
      </c>
      <c r="WXG40" s="713">
        <f>'2-ORÇAMENTO'!WXG36</f>
        <v>0</v>
      </c>
      <c r="WXH40" s="714">
        <f>'2-ORÇAMENTO'!WXJ36</f>
        <v>0</v>
      </c>
      <c r="WXI40" s="713">
        <f>'2-ORÇAMENTO'!WXI36</f>
        <v>0</v>
      </c>
      <c r="WXJ40" s="714">
        <f>'2-ORÇAMENTO'!WXL36</f>
        <v>0</v>
      </c>
      <c r="WXK40" s="713">
        <f>'2-ORÇAMENTO'!WXK36</f>
        <v>0</v>
      </c>
      <c r="WXL40" s="714">
        <f>'2-ORÇAMENTO'!WXN36</f>
        <v>0</v>
      </c>
      <c r="WXM40" s="713">
        <f>'2-ORÇAMENTO'!WXM36</f>
        <v>0</v>
      </c>
      <c r="WXN40" s="714">
        <f>'2-ORÇAMENTO'!WXP36</f>
        <v>0</v>
      </c>
      <c r="WXO40" s="713">
        <f>'2-ORÇAMENTO'!WXO36</f>
        <v>0</v>
      </c>
      <c r="WXP40" s="714">
        <f>'2-ORÇAMENTO'!WXR36</f>
        <v>0</v>
      </c>
      <c r="WXQ40" s="713">
        <f>'2-ORÇAMENTO'!WXQ36</f>
        <v>0</v>
      </c>
      <c r="WXR40" s="714">
        <f>'2-ORÇAMENTO'!WXT36</f>
        <v>0</v>
      </c>
      <c r="WXS40" s="713">
        <f>'2-ORÇAMENTO'!WXS36</f>
        <v>0</v>
      </c>
      <c r="WXT40" s="714">
        <f>'2-ORÇAMENTO'!WXV36</f>
        <v>0</v>
      </c>
      <c r="WXU40" s="713">
        <f>'2-ORÇAMENTO'!WXU36</f>
        <v>0</v>
      </c>
      <c r="WXV40" s="714">
        <f>'2-ORÇAMENTO'!WXX36</f>
        <v>0</v>
      </c>
      <c r="WXW40" s="713">
        <f>'2-ORÇAMENTO'!WXW36</f>
        <v>0</v>
      </c>
      <c r="WXX40" s="714">
        <f>'2-ORÇAMENTO'!WXZ36</f>
        <v>0</v>
      </c>
      <c r="WXY40" s="713">
        <f>'2-ORÇAMENTO'!WXY36</f>
        <v>0</v>
      </c>
      <c r="WXZ40" s="714">
        <f>'2-ORÇAMENTO'!WYB36</f>
        <v>0</v>
      </c>
      <c r="WYA40" s="713">
        <f>'2-ORÇAMENTO'!WYA36</f>
        <v>0</v>
      </c>
      <c r="WYB40" s="714">
        <f>'2-ORÇAMENTO'!WYD36</f>
        <v>0</v>
      </c>
      <c r="WYC40" s="713">
        <f>'2-ORÇAMENTO'!WYC36</f>
        <v>0</v>
      </c>
      <c r="WYD40" s="714">
        <f>'2-ORÇAMENTO'!WYF36</f>
        <v>0</v>
      </c>
      <c r="WYE40" s="713">
        <f>'2-ORÇAMENTO'!WYE36</f>
        <v>0</v>
      </c>
      <c r="WYF40" s="714">
        <f>'2-ORÇAMENTO'!WYH36</f>
        <v>0</v>
      </c>
      <c r="WYG40" s="713">
        <f>'2-ORÇAMENTO'!WYG36</f>
        <v>0</v>
      </c>
      <c r="WYH40" s="714">
        <f>'2-ORÇAMENTO'!WYJ36</f>
        <v>0</v>
      </c>
      <c r="WYI40" s="713">
        <f>'2-ORÇAMENTO'!WYI36</f>
        <v>0</v>
      </c>
      <c r="WYJ40" s="714">
        <f>'2-ORÇAMENTO'!WYL36</f>
        <v>0</v>
      </c>
      <c r="WYK40" s="713">
        <f>'2-ORÇAMENTO'!WYK36</f>
        <v>0</v>
      </c>
      <c r="WYL40" s="714">
        <f>'2-ORÇAMENTO'!WYN36</f>
        <v>0</v>
      </c>
      <c r="WYM40" s="713">
        <f>'2-ORÇAMENTO'!WYM36</f>
        <v>0</v>
      </c>
      <c r="WYN40" s="714">
        <f>'2-ORÇAMENTO'!WYP36</f>
        <v>0</v>
      </c>
      <c r="WYO40" s="713">
        <f>'2-ORÇAMENTO'!WYO36</f>
        <v>0</v>
      </c>
      <c r="WYP40" s="714">
        <f>'2-ORÇAMENTO'!WYR36</f>
        <v>0</v>
      </c>
      <c r="WYQ40" s="713">
        <f>'2-ORÇAMENTO'!WYQ36</f>
        <v>0</v>
      </c>
      <c r="WYR40" s="714">
        <f>'2-ORÇAMENTO'!WYT36</f>
        <v>0</v>
      </c>
      <c r="WYS40" s="713">
        <f>'2-ORÇAMENTO'!WYS36</f>
        <v>0</v>
      </c>
      <c r="WYT40" s="714">
        <f>'2-ORÇAMENTO'!WYV36</f>
        <v>0</v>
      </c>
      <c r="WYU40" s="713">
        <f>'2-ORÇAMENTO'!WYU36</f>
        <v>0</v>
      </c>
      <c r="WYV40" s="714">
        <f>'2-ORÇAMENTO'!WYX36</f>
        <v>0</v>
      </c>
      <c r="WYW40" s="713">
        <f>'2-ORÇAMENTO'!WYW36</f>
        <v>0</v>
      </c>
      <c r="WYX40" s="714">
        <f>'2-ORÇAMENTO'!WYZ36</f>
        <v>0</v>
      </c>
      <c r="WYY40" s="713">
        <f>'2-ORÇAMENTO'!WYY36</f>
        <v>0</v>
      </c>
      <c r="WYZ40" s="714">
        <f>'2-ORÇAMENTO'!WZB36</f>
        <v>0</v>
      </c>
      <c r="WZA40" s="713">
        <f>'2-ORÇAMENTO'!WZA36</f>
        <v>0</v>
      </c>
      <c r="WZB40" s="714">
        <f>'2-ORÇAMENTO'!WZD36</f>
        <v>0</v>
      </c>
      <c r="WZC40" s="713">
        <f>'2-ORÇAMENTO'!WZC36</f>
        <v>0</v>
      </c>
      <c r="WZD40" s="714">
        <f>'2-ORÇAMENTO'!WZF36</f>
        <v>0</v>
      </c>
      <c r="WZE40" s="713">
        <f>'2-ORÇAMENTO'!WZE36</f>
        <v>0</v>
      </c>
      <c r="WZF40" s="714">
        <f>'2-ORÇAMENTO'!WZH36</f>
        <v>0</v>
      </c>
      <c r="WZG40" s="713">
        <f>'2-ORÇAMENTO'!WZG36</f>
        <v>0</v>
      </c>
      <c r="WZH40" s="714">
        <f>'2-ORÇAMENTO'!WZJ36</f>
        <v>0</v>
      </c>
      <c r="WZI40" s="713">
        <f>'2-ORÇAMENTO'!WZI36</f>
        <v>0</v>
      </c>
      <c r="WZJ40" s="714">
        <f>'2-ORÇAMENTO'!WZL36</f>
        <v>0</v>
      </c>
      <c r="WZK40" s="713">
        <f>'2-ORÇAMENTO'!WZK36</f>
        <v>0</v>
      </c>
      <c r="WZL40" s="714">
        <f>'2-ORÇAMENTO'!WZN36</f>
        <v>0</v>
      </c>
      <c r="WZM40" s="713">
        <f>'2-ORÇAMENTO'!WZM36</f>
        <v>0</v>
      </c>
      <c r="WZN40" s="714">
        <f>'2-ORÇAMENTO'!WZP36</f>
        <v>0</v>
      </c>
      <c r="WZO40" s="713">
        <f>'2-ORÇAMENTO'!WZO36</f>
        <v>0</v>
      </c>
      <c r="WZP40" s="714">
        <f>'2-ORÇAMENTO'!WZR36</f>
        <v>0</v>
      </c>
      <c r="WZQ40" s="713">
        <f>'2-ORÇAMENTO'!WZQ36</f>
        <v>0</v>
      </c>
      <c r="WZR40" s="714">
        <f>'2-ORÇAMENTO'!WZT36</f>
        <v>0</v>
      </c>
      <c r="WZS40" s="713">
        <f>'2-ORÇAMENTO'!WZS36</f>
        <v>0</v>
      </c>
      <c r="WZT40" s="714">
        <f>'2-ORÇAMENTO'!WZV36</f>
        <v>0</v>
      </c>
      <c r="WZU40" s="713">
        <f>'2-ORÇAMENTO'!WZU36</f>
        <v>0</v>
      </c>
      <c r="WZV40" s="714">
        <f>'2-ORÇAMENTO'!WZX36</f>
        <v>0</v>
      </c>
      <c r="WZW40" s="713">
        <f>'2-ORÇAMENTO'!WZW36</f>
        <v>0</v>
      </c>
      <c r="WZX40" s="714">
        <f>'2-ORÇAMENTO'!WZZ36</f>
        <v>0</v>
      </c>
      <c r="WZY40" s="713">
        <f>'2-ORÇAMENTO'!WZY36</f>
        <v>0</v>
      </c>
      <c r="WZZ40" s="714">
        <f>'2-ORÇAMENTO'!XAB36</f>
        <v>0</v>
      </c>
      <c r="XAA40" s="713">
        <f>'2-ORÇAMENTO'!XAA36</f>
        <v>0</v>
      </c>
      <c r="XAB40" s="714">
        <f>'2-ORÇAMENTO'!XAD36</f>
        <v>0</v>
      </c>
      <c r="XAC40" s="713">
        <f>'2-ORÇAMENTO'!XAC36</f>
        <v>0</v>
      </c>
      <c r="XAD40" s="714">
        <f>'2-ORÇAMENTO'!XAF36</f>
        <v>0</v>
      </c>
      <c r="XAE40" s="713">
        <f>'2-ORÇAMENTO'!XAE36</f>
        <v>0</v>
      </c>
      <c r="XAF40" s="714">
        <f>'2-ORÇAMENTO'!XAH36</f>
        <v>0</v>
      </c>
      <c r="XAG40" s="713">
        <f>'2-ORÇAMENTO'!XAG36</f>
        <v>0</v>
      </c>
      <c r="XAH40" s="714">
        <f>'2-ORÇAMENTO'!XAJ36</f>
        <v>0</v>
      </c>
      <c r="XAI40" s="713">
        <f>'2-ORÇAMENTO'!XAI36</f>
        <v>0</v>
      </c>
      <c r="XAJ40" s="714">
        <f>'2-ORÇAMENTO'!XAL36</f>
        <v>0</v>
      </c>
      <c r="XAK40" s="713">
        <f>'2-ORÇAMENTO'!XAK36</f>
        <v>0</v>
      </c>
      <c r="XAL40" s="714">
        <f>'2-ORÇAMENTO'!XAN36</f>
        <v>0</v>
      </c>
      <c r="XAM40" s="713">
        <f>'2-ORÇAMENTO'!XAM36</f>
        <v>0</v>
      </c>
      <c r="XAN40" s="714">
        <f>'2-ORÇAMENTO'!XAP36</f>
        <v>0</v>
      </c>
      <c r="XAO40" s="713">
        <f>'2-ORÇAMENTO'!XAO36</f>
        <v>0</v>
      </c>
      <c r="XAP40" s="714">
        <f>'2-ORÇAMENTO'!XAR36</f>
        <v>0</v>
      </c>
      <c r="XAQ40" s="713">
        <f>'2-ORÇAMENTO'!XAQ36</f>
        <v>0</v>
      </c>
      <c r="XAR40" s="714">
        <f>'2-ORÇAMENTO'!XAT36</f>
        <v>0</v>
      </c>
      <c r="XAS40" s="713">
        <f>'2-ORÇAMENTO'!XAS36</f>
        <v>0</v>
      </c>
      <c r="XAT40" s="714">
        <f>'2-ORÇAMENTO'!XAV36</f>
        <v>0</v>
      </c>
      <c r="XAU40" s="713">
        <f>'2-ORÇAMENTO'!XAU36</f>
        <v>0</v>
      </c>
      <c r="XAV40" s="714">
        <f>'2-ORÇAMENTO'!XAX36</f>
        <v>0</v>
      </c>
      <c r="XAW40" s="713">
        <f>'2-ORÇAMENTO'!XAW36</f>
        <v>0</v>
      </c>
      <c r="XAX40" s="714">
        <f>'2-ORÇAMENTO'!XAZ36</f>
        <v>0</v>
      </c>
      <c r="XAY40" s="713">
        <f>'2-ORÇAMENTO'!XAY36</f>
        <v>0</v>
      </c>
      <c r="XAZ40" s="714">
        <f>'2-ORÇAMENTO'!XBB36</f>
        <v>0</v>
      </c>
      <c r="XBA40" s="713">
        <f>'2-ORÇAMENTO'!XBA36</f>
        <v>0</v>
      </c>
      <c r="XBB40" s="714">
        <f>'2-ORÇAMENTO'!XBD36</f>
        <v>0</v>
      </c>
      <c r="XBC40" s="713">
        <f>'2-ORÇAMENTO'!XBC36</f>
        <v>0</v>
      </c>
      <c r="XBD40" s="714">
        <f>'2-ORÇAMENTO'!XBF36</f>
        <v>0</v>
      </c>
      <c r="XBE40" s="713">
        <f>'2-ORÇAMENTO'!XBE36</f>
        <v>0</v>
      </c>
      <c r="XBF40" s="714">
        <f>'2-ORÇAMENTO'!XBH36</f>
        <v>0</v>
      </c>
      <c r="XBG40" s="713">
        <f>'2-ORÇAMENTO'!XBG36</f>
        <v>0</v>
      </c>
      <c r="XBH40" s="714">
        <f>'2-ORÇAMENTO'!XBJ36</f>
        <v>0</v>
      </c>
      <c r="XBI40" s="713">
        <f>'2-ORÇAMENTO'!XBI36</f>
        <v>0</v>
      </c>
      <c r="XBJ40" s="714">
        <f>'2-ORÇAMENTO'!XBL36</f>
        <v>0</v>
      </c>
      <c r="XBK40" s="713">
        <f>'2-ORÇAMENTO'!XBK36</f>
        <v>0</v>
      </c>
      <c r="XBL40" s="714">
        <f>'2-ORÇAMENTO'!XBN36</f>
        <v>0</v>
      </c>
      <c r="XBM40" s="713">
        <f>'2-ORÇAMENTO'!XBM36</f>
        <v>0</v>
      </c>
      <c r="XBN40" s="714">
        <f>'2-ORÇAMENTO'!XBP36</f>
        <v>0</v>
      </c>
      <c r="XBO40" s="713">
        <f>'2-ORÇAMENTO'!XBO36</f>
        <v>0</v>
      </c>
      <c r="XBP40" s="714">
        <f>'2-ORÇAMENTO'!XBR36</f>
        <v>0</v>
      </c>
      <c r="XBQ40" s="713">
        <f>'2-ORÇAMENTO'!XBQ36</f>
        <v>0</v>
      </c>
      <c r="XBR40" s="714">
        <f>'2-ORÇAMENTO'!XBT36</f>
        <v>0</v>
      </c>
      <c r="XBS40" s="713">
        <f>'2-ORÇAMENTO'!XBS36</f>
        <v>0</v>
      </c>
      <c r="XBT40" s="714">
        <f>'2-ORÇAMENTO'!XBV36</f>
        <v>0</v>
      </c>
      <c r="XBU40" s="713">
        <f>'2-ORÇAMENTO'!XBU36</f>
        <v>0</v>
      </c>
      <c r="XBV40" s="714">
        <f>'2-ORÇAMENTO'!XBX36</f>
        <v>0</v>
      </c>
      <c r="XBW40" s="713">
        <f>'2-ORÇAMENTO'!XBW36</f>
        <v>0</v>
      </c>
      <c r="XBX40" s="714">
        <f>'2-ORÇAMENTO'!XBZ36</f>
        <v>0</v>
      </c>
      <c r="XBY40" s="713">
        <f>'2-ORÇAMENTO'!XBY36</f>
        <v>0</v>
      </c>
      <c r="XBZ40" s="714">
        <f>'2-ORÇAMENTO'!XCB36</f>
        <v>0</v>
      </c>
      <c r="XCA40" s="713">
        <f>'2-ORÇAMENTO'!XCA36</f>
        <v>0</v>
      </c>
      <c r="XCB40" s="714">
        <f>'2-ORÇAMENTO'!XCD36</f>
        <v>0</v>
      </c>
      <c r="XCC40" s="713">
        <f>'2-ORÇAMENTO'!XCC36</f>
        <v>0</v>
      </c>
      <c r="XCD40" s="714">
        <f>'2-ORÇAMENTO'!XCF36</f>
        <v>0</v>
      </c>
      <c r="XCE40" s="713">
        <f>'2-ORÇAMENTO'!XCE36</f>
        <v>0</v>
      </c>
      <c r="XCF40" s="714">
        <f>'2-ORÇAMENTO'!XCH36</f>
        <v>0</v>
      </c>
      <c r="XCG40" s="713">
        <f>'2-ORÇAMENTO'!XCG36</f>
        <v>0</v>
      </c>
      <c r="XCH40" s="714">
        <f>'2-ORÇAMENTO'!XCJ36</f>
        <v>0</v>
      </c>
      <c r="XCI40" s="713">
        <f>'2-ORÇAMENTO'!XCI36</f>
        <v>0</v>
      </c>
      <c r="XCJ40" s="714">
        <f>'2-ORÇAMENTO'!XCL36</f>
        <v>0</v>
      </c>
      <c r="XCK40" s="713">
        <f>'2-ORÇAMENTO'!XCK36</f>
        <v>0</v>
      </c>
      <c r="XCL40" s="714">
        <f>'2-ORÇAMENTO'!XCN36</f>
        <v>0</v>
      </c>
      <c r="XCM40" s="713">
        <f>'2-ORÇAMENTO'!XCM36</f>
        <v>0</v>
      </c>
      <c r="XCN40" s="714">
        <f>'2-ORÇAMENTO'!XCP36</f>
        <v>0</v>
      </c>
      <c r="XCO40" s="713">
        <f>'2-ORÇAMENTO'!XCO36</f>
        <v>0</v>
      </c>
      <c r="XCP40" s="714">
        <f>'2-ORÇAMENTO'!XCR36</f>
        <v>0</v>
      </c>
      <c r="XCQ40" s="713">
        <f>'2-ORÇAMENTO'!XCQ36</f>
        <v>0</v>
      </c>
      <c r="XCR40" s="714">
        <f>'2-ORÇAMENTO'!XCT36</f>
        <v>0</v>
      </c>
      <c r="XCS40" s="713">
        <f>'2-ORÇAMENTO'!XCS36</f>
        <v>0</v>
      </c>
      <c r="XCT40" s="714">
        <f>'2-ORÇAMENTO'!XCV36</f>
        <v>0</v>
      </c>
      <c r="XCU40" s="713">
        <f>'2-ORÇAMENTO'!XCU36</f>
        <v>0</v>
      </c>
      <c r="XCV40" s="714">
        <f>'2-ORÇAMENTO'!XCX36</f>
        <v>0</v>
      </c>
      <c r="XCW40" s="713">
        <f>'2-ORÇAMENTO'!XCW36</f>
        <v>0</v>
      </c>
      <c r="XCX40" s="714">
        <f>'2-ORÇAMENTO'!XCZ36</f>
        <v>0</v>
      </c>
      <c r="XCY40" s="713">
        <f>'2-ORÇAMENTO'!XCY36</f>
        <v>0</v>
      </c>
      <c r="XCZ40" s="714">
        <f>'2-ORÇAMENTO'!XDB36</f>
        <v>0</v>
      </c>
      <c r="XDA40" s="713">
        <f>'2-ORÇAMENTO'!XDA36</f>
        <v>0</v>
      </c>
      <c r="XDB40" s="714">
        <f>'2-ORÇAMENTO'!XDD36</f>
        <v>0</v>
      </c>
      <c r="XDC40" s="713">
        <f>'2-ORÇAMENTO'!XDC36</f>
        <v>0</v>
      </c>
      <c r="XDD40" s="714">
        <f>'2-ORÇAMENTO'!XDF36</f>
        <v>0</v>
      </c>
      <c r="XDE40" s="713">
        <f>'2-ORÇAMENTO'!XDE36</f>
        <v>0</v>
      </c>
      <c r="XDF40" s="714">
        <f>'2-ORÇAMENTO'!XDH36</f>
        <v>0</v>
      </c>
      <c r="XDG40" s="713">
        <f>'2-ORÇAMENTO'!XDG36</f>
        <v>0</v>
      </c>
      <c r="XDH40" s="714">
        <f>'2-ORÇAMENTO'!XDJ36</f>
        <v>0</v>
      </c>
      <c r="XDI40" s="713">
        <f>'2-ORÇAMENTO'!XDI36</f>
        <v>0</v>
      </c>
      <c r="XDJ40" s="714">
        <f>'2-ORÇAMENTO'!XDL36</f>
        <v>0</v>
      </c>
      <c r="XDK40" s="713">
        <f>'2-ORÇAMENTO'!XDK36</f>
        <v>0</v>
      </c>
      <c r="XDL40" s="714">
        <f>'2-ORÇAMENTO'!XDN36</f>
        <v>0</v>
      </c>
      <c r="XDM40" s="713">
        <f>'2-ORÇAMENTO'!XDM36</f>
        <v>0</v>
      </c>
      <c r="XDN40" s="714">
        <f>'2-ORÇAMENTO'!XDP36</f>
        <v>0</v>
      </c>
      <c r="XDO40" s="713">
        <f>'2-ORÇAMENTO'!XDO36</f>
        <v>0</v>
      </c>
      <c r="XDP40" s="714">
        <f>'2-ORÇAMENTO'!XDR36</f>
        <v>0</v>
      </c>
      <c r="XDQ40" s="713">
        <f>'2-ORÇAMENTO'!XDQ36</f>
        <v>0</v>
      </c>
      <c r="XDR40" s="714">
        <f>'2-ORÇAMENTO'!XDT36</f>
        <v>0</v>
      </c>
      <c r="XDS40" s="713">
        <f>'2-ORÇAMENTO'!XDS36</f>
        <v>0</v>
      </c>
      <c r="XDT40" s="714">
        <f>'2-ORÇAMENTO'!XDV36</f>
        <v>0</v>
      </c>
      <c r="XDU40" s="713">
        <f>'2-ORÇAMENTO'!XDU36</f>
        <v>0</v>
      </c>
      <c r="XDV40" s="714">
        <f>'2-ORÇAMENTO'!XDX36</f>
        <v>0</v>
      </c>
      <c r="XDW40" s="713">
        <f>'2-ORÇAMENTO'!XDW36</f>
        <v>0</v>
      </c>
      <c r="XDX40" s="714">
        <f>'2-ORÇAMENTO'!XDZ36</f>
        <v>0</v>
      </c>
      <c r="XDY40" s="713">
        <f>'2-ORÇAMENTO'!XDY36</f>
        <v>0</v>
      </c>
      <c r="XDZ40" s="714">
        <f>'2-ORÇAMENTO'!XEB36</f>
        <v>0</v>
      </c>
      <c r="XEA40" s="713">
        <f>'2-ORÇAMENTO'!XEA36</f>
        <v>0</v>
      </c>
      <c r="XEB40" s="714">
        <f>'2-ORÇAMENTO'!XED36</f>
        <v>0</v>
      </c>
      <c r="XEC40" s="713">
        <f>'2-ORÇAMENTO'!XEC36</f>
        <v>0</v>
      </c>
      <c r="XED40" s="714">
        <f>'2-ORÇAMENTO'!XEF36</f>
        <v>0</v>
      </c>
      <c r="XEE40" s="713">
        <f>'2-ORÇAMENTO'!XEE36</f>
        <v>0</v>
      </c>
      <c r="XEF40" s="714">
        <f>'2-ORÇAMENTO'!XEH36</f>
        <v>0</v>
      </c>
      <c r="XEG40" s="713">
        <f>'2-ORÇAMENTO'!XEG36</f>
        <v>0</v>
      </c>
      <c r="XEH40" s="714">
        <f>'2-ORÇAMENTO'!XEJ36</f>
        <v>0</v>
      </c>
      <c r="XEI40" s="713">
        <f>'2-ORÇAMENTO'!XEI36</f>
        <v>0</v>
      </c>
      <c r="XEJ40" s="714">
        <f>'2-ORÇAMENTO'!XEL36</f>
        <v>0</v>
      </c>
      <c r="XEK40" s="713">
        <f>'2-ORÇAMENTO'!XEK36</f>
        <v>0</v>
      </c>
      <c r="XEL40" s="714">
        <f>'2-ORÇAMENTO'!XEN36</f>
        <v>0</v>
      </c>
      <c r="XEM40" s="713">
        <f>'2-ORÇAMENTO'!XEM36</f>
        <v>0</v>
      </c>
      <c r="XEN40" s="714">
        <f>'2-ORÇAMENTO'!XEP36</f>
        <v>0</v>
      </c>
      <c r="XEO40" s="713">
        <f>'2-ORÇAMENTO'!XEO36</f>
        <v>0</v>
      </c>
      <c r="XEP40" s="714">
        <f>'2-ORÇAMENTO'!XER36</f>
        <v>0</v>
      </c>
      <c r="XEQ40" s="713">
        <f>'2-ORÇAMENTO'!XEQ36</f>
        <v>0</v>
      </c>
      <c r="XER40" s="714">
        <f>'2-ORÇAMENTO'!XET36</f>
        <v>0</v>
      </c>
      <c r="XES40" s="713">
        <f>'2-ORÇAMENTO'!XES36</f>
        <v>0</v>
      </c>
      <c r="XET40" s="714">
        <f>'2-ORÇAMENTO'!XEV36</f>
        <v>0</v>
      </c>
      <c r="XEU40" s="713">
        <f>'2-ORÇAMENTO'!XEU36</f>
        <v>0</v>
      </c>
      <c r="XEV40" s="714">
        <f>'2-ORÇAMENTO'!XEX36</f>
        <v>0</v>
      </c>
      <c r="XEW40" s="713">
        <f>'2-ORÇAMENTO'!XEW36</f>
        <v>0</v>
      </c>
      <c r="XEX40" s="714">
        <f>'2-ORÇAMENTO'!XEZ36</f>
        <v>0</v>
      </c>
      <c r="XEY40" s="713">
        <f>'2-ORÇAMENTO'!XEY36</f>
        <v>0</v>
      </c>
      <c r="XEZ40" s="714" t="e">
        <f>'2-ORÇAMENTO'!#REF!</f>
        <v>#REF!</v>
      </c>
      <c r="XFA40" s="713" t="e">
        <f>'2-ORÇAMENTO'!#REF!</f>
        <v>#REF!</v>
      </c>
      <c r="XFB40" s="714" t="e">
        <f>'2-ORÇAMENTO'!#REF!</f>
        <v>#REF!</v>
      </c>
      <c r="XFC40" s="713" t="e">
        <f>'2-ORÇAMENTO'!#REF!</f>
        <v>#REF!</v>
      </c>
      <c r="XFD40" s="714" t="e">
        <f>'2-ORÇAMENTO'!#REF!</f>
        <v>#REF!</v>
      </c>
    </row>
    <row r="41" spans="1:16384" s="277" customFormat="1" ht="12.75" customHeight="1" x14ac:dyDescent="0.2">
      <c r="A41" s="710"/>
      <c r="B41" s="719" t="s">
        <v>12407</v>
      </c>
      <c r="C41" s="720" t="str">
        <f>'2-ORÇAMENTO'!E452</f>
        <v>SERVIÇOS DIVERSOS</v>
      </c>
      <c r="D41" s="721">
        <f>'2-ORÇAMENTO'!K462</f>
        <v>60786.28</v>
      </c>
      <c r="E41" s="722">
        <f>D41/$D$45</f>
        <v>5.0601393871931875E-2</v>
      </c>
      <c r="F41" s="711"/>
      <c r="G41" s="710"/>
      <c r="H41" s="711"/>
      <c r="I41" s="710"/>
      <c r="J41" s="711"/>
      <c r="K41" s="710"/>
      <c r="L41" s="711"/>
      <c r="M41" s="710"/>
      <c r="N41" s="711"/>
      <c r="O41" s="710"/>
      <c r="P41" s="711"/>
      <c r="Q41" s="710"/>
      <c r="R41" s="711"/>
      <c r="S41" s="710"/>
      <c r="T41" s="711"/>
      <c r="U41" s="710"/>
      <c r="V41" s="711"/>
      <c r="W41" s="710"/>
      <c r="X41" s="711"/>
      <c r="Y41" s="710"/>
      <c r="Z41" s="711"/>
      <c r="AA41" s="710"/>
      <c r="AB41" s="711"/>
      <c r="AC41" s="710"/>
      <c r="AD41" s="711"/>
      <c r="AE41" s="710"/>
      <c r="AF41" s="711"/>
      <c r="AG41" s="710"/>
      <c r="AH41" s="711"/>
      <c r="AI41" s="710"/>
      <c r="AJ41" s="711"/>
      <c r="AK41" s="710"/>
      <c r="AL41" s="711"/>
      <c r="AM41" s="710"/>
      <c r="AN41" s="711"/>
      <c r="AO41" s="710"/>
      <c r="AP41" s="711"/>
      <c r="AQ41" s="710"/>
      <c r="AR41" s="711"/>
      <c r="AS41" s="710"/>
      <c r="AT41" s="711"/>
      <c r="AU41" s="710"/>
      <c r="AV41" s="711"/>
      <c r="AW41" s="710"/>
      <c r="AX41" s="711"/>
      <c r="AY41" s="710"/>
      <c r="AZ41" s="711"/>
      <c r="BA41" s="710"/>
      <c r="BB41" s="711"/>
      <c r="BC41" s="710"/>
      <c r="BD41" s="711"/>
      <c r="BE41" s="710"/>
      <c r="BF41" s="711"/>
      <c r="BG41" s="710"/>
      <c r="BH41" s="711"/>
      <c r="BI41" s="710"/>
      <c r="BJ41" s="711"/>
      <c r="BK41" s="710"/>
      <c r="BL41" s="711"/>
      <c r="BM41" s="710"/>
      <c r="BN41" s="711"/>
      <c r="BO41" s="710"/>
      <c r="BP41" s="711"/>
      <c r="BQ41" s="710"/>
      <c r="BR41" s="711"/>
      <c r="BS41" s="710"/>
      <c r="BT41" s="711"/>
      <c r="BU41" s="710"/>
      <c r="BV41" s="711"/>
      <c r="BW41" s="710"/>
      <c r="BX41" s="711"/>
      <c r="BY41" s="710"/>
      <c r="BZ41" s="711"/>
      <c r="CA41" s="710"/>
      <c r="CB41" s="711"/>
      <c r="CC41" s="710"/>
      <c r="CD41" s="711"/>
      <c r="CE41" s="710"/>
      <c r="CF41" s="711"/>
      <c r="CG41" s="710"/>
      <c r="CH41" s="711"/>
      <c r="CI41" s="710"/>
      <c r="CJ41" s="711"/>
      <c r="CK41" s="710"/>
      <c r="CL41" s="711"/>
      <c r="CM41" s="710"/>
      <c r="CN41" s="711"/>
      <c r="CO41" s="710"/>
      <c r="CP41" s="711"/>
      <c r="CQ41" s="710"/>
      <c r="CR41" s="711"/>
      <c r="CS41" s="710"/>
      <c r="CT41" s="711"/>
      <c r="CU41" s="710"/>
      <c r="CV41" s="711"/>
      <c r="CW41" s="710"/>
      <c r="CX41" s="711"/>
      <c r="CY41" s="710"/>
      <c r="CZ41" s="711"/>
      <c r="DA41" s="710"/>
      <c r="DB41" s="711"/>
      <c r="DC41" s="710"/>
      <c r="DD41" s="711"/>
      <c r="DE41" s="710"/>
      <c r="DF41" s="711"/>
      <c r="DG41" s="710"/>
      <c r="DH41" s="711"/>
      <c r="DI41" s="710"/>
      <c r="DJ41" s="711"/>
      <c r="DK41" s="710"/>
      <c r="DL41" s="711"/>
      <c r="DM41" s="710"/>
      <c r="DN41" s="711"/>
      <c r="DO41" s="710"/>
      <c r="DP41" s="711"/>
      <c r="DQ41" s="710"/>
      <c r="DR41" s="711"/>
      <c r="DS41" s="710"/>
      <c r="DT41" s="711"/>
      <c r="DU41" s="710"/>
      <c r="DV41" s="711"/>
      <c r="DW41" s="710"/>
      <c r="DX41" s="711"/>
      <c r="DY41" s="710"/>
      <c r="DZ41" s="711"/>
      <c r="EA41" s="710"/>
      <c r="EB41" s="711"/>
      <c r="EC41" s="710"/>
      <c r="ED41" s="711"/>
      <c r="EE41" s="710"/>
      <c r="EF41" s="711"/>
      <c r="EG41" s="710"/>
      <c r="EH41" s="711"/>
      <c r="EI41" s="710"/>
      <c r="EJ41" s="711"/>
      <c r="EK41" s="710"/>
      <c r="EL41" s="711"/>
      <c r="EM41" s="710"/>
      <c r="EN41" s="711"/>
      <c r="EO41" s="710"/>
      <c r="EP41" s="711"/>
      <c r="EQ41" s="710"/>
      <c r="ER41" s="711"/>
      <c r="ES41" s="710"/>
      <c r="ET41" s="711"/>
      <c r="EU41" s="710"/>
      <c r="EV41" s="711"/>
      <c r="EW41" s="710"/>
      <c r="EX41" s="711"/>
      <c r="EY41" s="710"/>
      <c r="EZ41" s="711"/>
      <c r="FA41" s="710"/>
      <c r="FB41" s="711"/>
      <c r="FC41" s="710"/>
      <c r="FD41" s="711"/>
      <c r="FE41" s="710"/>
      <c r="FF41" s="711"/>
      <c r="FG41" s="710"/>
      <c r="FH41" s="711"/>
      <c r="FI41" s="710"/>
      <c r="FJ41" s="711"/>
      <c r="FK41" s="710"/>
      <c r="FL41" s="711"/>
      <c r="FM41" s="712"/>
      <c r="FN41" s="715"/>
      <c r="FO41" s="709"/>
      <c r="FP41" s="715"/>
      <c r="FQ41" s="709"/>
      <c r="FR41" s="715"/>
      <c r="FS41" s="709"/>
      <c r="FT41" s="715"/>
      <c r="FU41" s="709"/>
      <c r="FV41" s="715"/>
      <c r="FW41" s="709"/>
      <c r="FX41" s="715"/>
      <c r="FY41" s="709"/>
      <c r="FZ41" s="715"/>
      <c r="GA41" s="709"/>
      <c r="GB41" s="715"/>
      <c r="GC41" s="709"/>
      <c r="GD41" s="715"/>
      <c r="GE41" s="709"/>
      <c r="GF41" s="715"/>
      <c r="GG41" s="709"/>
      <c r="GH41" s="715"/>
      <c r="GI41" s="709"/>
      <c r="GJ41" s="715"/>
      <c r="GK41" s="709"/>
      <c r="GL41" s="715"/>
      <c r="GM41" s="709"/>
      <c r="GN41" s="715"/>
      <c r="GO41" s="709"/>
      <c r="GP41" s="715"/>
      <c r="GQ41" s="709"/>
      <c r="GR41" s="715"/>
      <c r="GS41" s="709"/>
      <c r="GT41" s="715"/>
      <c r="GU41" s="709"/>
      <c r="GV41" s="715"/>
      <c r="GW41" s="709"/>
      <c r="GX41" s="715"/>
      <c r="GY41" s="709"/>
      <c r="GZ41" s="715"/>
      <c r="HA41" s="709"/>
      <c r="HB41" s="715"/>
      <c r="HC41" s="709"/>
      <c r="HD41" s="715"/>
      <c r="HE41" s="709"/>
      <c r="HF41" s="715"/>
      <c r="HG41" s="709"/>
      <c r="HH41" s="715"/>
      <c r="HI41" s="709"/>
      <c r="HJ41" s="715"/>
      <c r="HK41" s="709"/>
      <c r="HL41" s="715"/>
      <c r="HM41" s="709"/>
      <c r="HN41" s="715"/>
      <c r="HO41" s="709"/>
      <c r="HP41" s="715"/>
      <c r="HQ41" s="709"/>
      <c r="HR41" s="715"/>
      <c r="HS41" s="709"/>
      <c r="HT41" s="715"/>
      <c r="HU41" s="709"/>
      <c r="HV41" s="715"/>
      <c r="HW41" s="709"/>
      <c r="HX41" s="715"/>
      <c r="HY41" s="709"/>
      <c r="HZ41" s="715"/>
      <c r="IA41" s="709"/>
      <c r="IB41" s="715"/>
      <c r="IC41" s="709"/>
      <c r="ID41" s="715"/>
      <c r="IE41" s="709"/>
      <c r="IF41" s="715"/>
      <c r="IG41" s="709"/>
      <c r="IH41" s="715"/>
      <c r="II41" s="709"/>
      <c r="IJ41" s="715"/>
      <c r="IK41" s="709"/>
      <c r="IL41" s="715"/>
      <c r="IM41" s="709"/>
      <c r="IN41" s="715"/>
      <c r="IO41" s="709"/>
      <c r="IP41" s="715"/>
      <c r="IQ41" s="709"/>
      <c r="IR41" s="715"/>
      <c r="IS41" s="709"/>
      <c r="IT41" s="715"/>
      <c r="IU41" s="709"/>
      <c r="IV41" s="715"/>
      <c r="IW41" s="709"/>
      <c r="IX41" s="715"/>
      <c r="IY41" s="709"/>
      <c r="IZ41" s="715"/>
      <c r="JA41" s="709"/>
      <c r="JB41" s="715"/>
      <c r="JC41" s="709"/>
      <c r="JD41" s="715"/>
      <c r="JE41" s="709"/>
      <c r="JF41" s="715"/>
      <c r="JG41" s="709"/>
      <c r="JH41" s="715"/>
      <c r="JI41" s="709"/>
      <c r="JJ41" s="715"/>
      <c r="JK41" s="709"/>
      <c r="JL41" s="715"/>
      <c r="JM41" s="709"/>
      <c r="JN41" s="715"/>
      <c r="JO41" s="709"/>
      <c r="JP41" s="715"/>
      <c r="JQ41" s="709"/>
      <c r="JR41" s="715"/>
      <c r="JS41" s="709"/>
      <c r="JT41" s="715"/>
      <c r="JU41" s="709"/>
      <c r="JV41" s="715"/>
      <c r="JW41" s="709"/>
      <c r="JX41" s="715"/>
      <c r="JY41" s="709"/>
      <c r="JZ41" s="715"/>
      <c r="KA41" s="709"/>
      <c r="KB41" s="715"/>
      <c r="KC41" s="709"/>
      <c r="KD41" s="715"/>
      <c r="KE41" s="709"/>
      <c r="KF41" s="715"/>
      <c r="KG41" s="709"/>
      <c r="KH41" s="715"/>
      <c r="KI41" s="709"/>
      <c r="KJ41" s="715"/>
      <c r="KK41" s="709"/>
      <c r="KL41" s="715"/>
      <c r="KM41" s="709"/>
      <c r="KN41" s="715"/>
      <c r="KO41" s="709"/>
      <c r="KP41" s="715"/>
      <c r="KQ41" s="709"/>
      <c r="KR41" s="715"/>
      <c r="KS41" s="709"/>
      <c r="KT41" s="715"/>
      <c r="KU41" s="709"/>
      <c r="KV41" s="715"/>
      <c r="KW41" s="709"/>
      <c r="KX41" s="715"/>
      <c r="KY41" s="709"/>
      <c r="KZ41" s="715"/>
      <c r="LA41" s="709"/>
      <c r="LB41" s="715"/>
      <c r="LC41" s="709"/>
      <c r="LD41" s="715"/>
      <c r="LE41" s="709"/>
      <c r="LF41" s="715"/>
      <c r="LG41" s="709"/>
      <c r="LH41" s="715"/>
      <c r="LI41" s="709"/>
      <c r="LJ41" s="715"/>
      <c r="LK41" s="709"/>
      <c r="LL41" s="715"/>
      <c r="LM41" s="709"/>
      <c r="LN41" s="715"/>
      <c r="LO41" s="709"/>
      <c r="LP41" s="715"/>
      <c r="LQ41" s="709"/>
      <c r="LR41" s="715"/>
      <c r="LS41" s="709"/>
      <c r="LT41" s="715"/>
      <c r="LU41" s="709"/>
      <c r="LV41" s="715"/>
      <c r="LW41" s="709"/>
      <c r="LX41" s="715"/>
      <c r="LY41" s="709"/>
      <c r="LZ41" s="715"/>
      <c r="MA41" s="709"/>
      <c r="MB41" s="715"/>
      <c r="MC41" s="709"/>
      <c r="MD41" s="715"/>
      <c r="ME41" s="709"/>
      <c r="MF41" s="715"/>
      <c r="MG41" s="709"/>
      <c r="MH41" s="715"/>
      <c r="MI41" s="709"/>
      <c r="MJ41" s="715"/>
      <c r="MK41" s="709"/>
      <c r="ML41" s="715"/>
      <c r="MM41" s="709"/>
      <c r="MN41" s="715"/>
      <c r="MO41" s="709"/>
      <c r="MP41" s="715"/>
      <c r="MQ41" s="709"/>
      <c r="MR41" s="715"/>
      <c r="MS41" s="709"/>
      <c r="MT41" s="715"/>
      <c r="MU41" s="709"/>
      <c r="MV41" s="715"/>
      <c r="MW41" s="709"/>
      <c r="MX41" s="715"/>
      <c r="MY41" s="709"/>
      <c r="MZ41" s="715"/>
      <c r="NA41" s="709"/>
      <c r="NB41" s="715"/>
      <c r="NC41" s="709"/>
      <c r="ND41" s="715"/>
      <c r="NE41" s="709"/>
      <c r="NF41" s="715"/>
      <c r="NG41" s="709"/>
      <c r="NH41" s="715"/>
      <c r="NI41" s="709"/>
      <c r="NJ41" s="715"/>
      <c r="NK41" s="709"/>
      <c r="NL41" s="715"/>
      <c r="NM41" s="709"/>
      <c r="NN41" s="715"/>
      <c r="NO41" s="709"/>
      <c r="NP41" s="715"/>
      <c r="NQ41" s="709"/>
      <c r="NR41" s="715"/>
      <c r="NS41" s="709"/>
      <c r="NT41" s="715"/>
      <c r="NU41" s="709"/>
      <c r="NV41" s="715"/>
      <c r="NW41" s="709"/>
      <c r="NX41" s="715"/>
      <c r="NY41" s="709"/>
      <c r="NZ41" s="715"/>
      <c r="OA41" s="709"/>
      <c r="OB41" s="715"/>
      <c r="OC41" s="709"/>
      <c r="OD41" s="715"/>
      <c r="OE41" s="709"/>
      <c r="OF41" s="715"/>
      <c r="OG41" s="709"/>
      <c r="OH41" s="715"/>
      <c r="OI41" s="709"/>
      <c r="OJ41" s="715"/>
      <c r="OK41" s="709"/>
      <c r="OL41" s="715"/>
      <c r="OM41" s="709"/>
      <c r="ON41" s="715"/>
      <c r="OO41" s="709"/>
      <c r="OP41" s="715"/>
      <c r="OQ41" s="709"/>
      <c r="OR41" s="715"/>
      <c r="OS41" s="709"/>
      <c r="OT41" s="715"/>
      <c r="OU41" s="709"/>
      <c r="OV41" s="715"/>
      <c r="OW41" s="709"/>
      <c r="OX41" s="715"/>
      <c r="OY41" s="709"/>
      <c r="OZ41" s="715"/>
      <c r="PA41" s="709"/>
      <c r="PB41" s="715"/>
      <c r="PC41" s="709"/>
      <c r="PD41" s="715"/>
      <c r="PE41" s="709"/>
      <c r="PF41" s="715"/>
      <c r="PG41" s="709"/>
      <c r="PH41" s="715"/>
      <c r="PI41" s="709"/>
      <c r="PJ41" s="715"/>
      <c r="PK41" s="709"/>
      <c r="PL41" s="715"/>
      <c r="PM41" s="709"/>
      <c r="PN41" s="715"/>
      <c r="PO41" s="709"/>
      <c r="PP41" s="715"/>
      <c r="PQ41" s="709"/>
      <c r="PR41" s="715"/>
      <c r="PS41" s="709"/>
      <c r="PT41" s="715"/>
      <c r="PU41" s="709"/>
      <c r="PV41" s="715"/>
      <c r="PW41" s="709"/>
      <c r="PX41" s="715"/>
      <c r="PY41" s="709"/>
      <c r="PZ41" s="715"/>
      <c r="QA41" s="709"/>
      <c r="QB41" s="715"/>
      <c r="QC41" s="709"/>
      <c r="QD41" s="715"/>
      <c r="QE41" s="709"/>
      <c r="QF41" s="715"/>
      <c r="QG41" s="709"/>
      <c r="QH41" s="715"/>
      <c r="QI41" s="709"/>
      <c r="QJ41" s="715"/>
      <c r="QK41" s="709"/>
      <c r="QL41" s="715"/>
      <c r="QM41" s="709"/>
      <c r="QN41" s="715"/>
      <c r="QO41" s="709"/>
      <c r="QP41" s="715"/>
      <c r="QQ41" s="709"/>
      <c r="QR41" s="715"/>
      <c r="QS41" s="709"/>
      <c r="QT41" s="715"/>
      <c r="QU41" s="709"/>
      <c r="QV41" s="715"/>
      <c r="QW41" s="709"/>
      <c r="QX41" s="715"/>
      <c r="QY41" s="709"/>
      <c r="QZ41" s="715"/>
      <c r="RA41" s="709"/>
      <c r="RB41" s="715"/>
      <c r="RC41" s="709"/>
      <c r="RD41" s="715"/>
      <c r="RE41" s="709"/>
      <c r="RF41" s="715"/>
      <c r="RG41" s="709"/>
      <c r="RH41" s="715"/>
      <c r="RI41" s="709"/>
      <c r="RJ41" s="715"/>
      <c r="RK41" s="709"/>
      <c r="RL41" s="715"/>
      <c r="RM41" s="709"/>
      <c r="RN41" s="715"/>
      <c r="RO41" s="709"/>
      <c r="RP41" s="715"/>
      <c r="RQ41" s="709"/>
      <c r="RR41" s="715"/>
      <c r="RS41" s="709"/>
      <c r="RT41" s="715"/>
      <c r="RU41" s="709"/>
      <c r="RV41" s="715"/>
      <c r="RW41" s="709"/>
      <c r="RX41" s="715"/>
      <c r="RY41" s="709"/>
      <c r="RZ41" s="715"/>
      <c r="SA41" s="709"/>
      <c r="SB41" s="715"/>
      <c r="SC41" s="709"/>
      <c r="SD41" s="715"/>
      <c r="SE41" s="709"/>
      <c r="SF41" s="715"/>
      <c r="SG41" s="709"/>
      <c r="SH41" s="715"/>
      <c r="SI41" s="709"/>
      <c r="SJ41" s="715"/>
      <c r="SK41" s="709"/>
      <c r="SL41" s="715"/>
      <c r="SM41" s="709"/>
      <c r="SN41" s="715"/>
      <c r="SO41" s="709"/>
      <c r="SP41" s="715"/>
      <c r="SQ41" s="709"/>
      <c r="SR41" s="715"/>
      <c r="SS41" s="709"/>
      <c r="ST41" s="715"/>
      <c r="SU41" s="709"/>
      <c r="SV41" s="715"/>
      <c r="SW41" s="709"/>
      <c r="SX41" s="715"/>
      <c r="SY41" s="709"/>
      <c r="SZ41" s="715"/>
      <c r="TA41" s="709"/>
      <c r="TB41" s="715"/>
      <c r="TC41" s="709"/>
      <c r="TD41" s="715"/>
      <c r="TE41" s="709"/>
      <c r="TF41" s="715"/>
      <c r="TG41" s="709"/>
      <c r="TH41" s="715"/>
      <c r="TI41" s="709"/>
      <c r="TJ41" s="715"/>
      <c r="TK41" s="709"/>
      <c r="TL41" s="715"/>
      <c r="TM41" s="709"/>
      <c r="TN41" s="715"/>
      <c r="TO41" s="709"/>
      <c r="TP41" s="715"/>
      <c r="TQ41" s="709"/>
      <c r="TR41" s="715"/>
      <c r="TS41" s="709"/>
      <c r="TT41" s="715"/>
      <c r="TU41" s="709"/>
      <c r="TV41" s="715"/>
      <c r="TW41" s="709"/>
      <c r="TX41" s="715"/>
      <c r="TY41" s="709"/>
      <c r="TZ41" s="715"/>
      <c r="UA41" s="709"/>
      <c r="UB41" s="715"/>
      <c r="UC41" s="709"/>
      <c r="UD41" s="715"/>
      <c r="UE41" s="709"/>
      <c r="UF41" s="715"/>
      <c r="UG41" s="709"/>
      <c r="UH41" s="715"/>
      <c r="UI41" s="709"/>
      <c r="UJ41" s="715"/>
      <c r="UK41" s="709"/>
      <c r="UL41" s="715"/>
      <c r="UM41" s="709"/>
      <c r="UN41" s="715"/>
      <c r="UO41" s="709"/>
      <c r="UP41" s="715"/>
      <c r="UQ41" s="709"/>
      <c r="UR41" s="715"/>
      <c r="US41" s="709"/>
      <c r="UT41" s="715"/>
      <c r="UU41" s="709"/>
      <c r="UV41" s="715"/>
      <c r="UW41" s="709"/>
      <c r="UX41" s="715"/>
      <c r="UY41" s="709"/>
      <c r="UZ41" s="715"/>
      <c r="VA41" s="709"/>
      <c r="VB41" s="715"/>
      <c r="VC41" s="709"/>
      <c r="VD41" s="715"/>
      <c r="VE41" s="709"/>
      <c r="VF41" s="715"/>
      <c r="VG41" s="709"/>
      <c r="VH41" s="715"/>
      <c r="VI41" s="709"/>
      <c r="VJ41" s="715"/>
      <c r="VK41" s="709"/>
      <c r="VL41" s="715"/>
      <c r="VM41" s="709"/>
      <c r="VN41" s="715"/>
      <c r="VO41" s="709"/>
      <c r="VP41" s="715"/>
      <c r="VQ41" s="709"/>
      <c r="VR41" s="715"/>
      <c r="VS41" s="709"/>
      <c r="VT41" s="715"/>
      <c r="VU41" s="709"/>
      <c r="VV41" s="715"/>
      <c r="VW41" s="709"/>
      <c r="VX41" s="715"/>
      <c r="VY41" s="709"/>
      <c r="VZ41" s="715"/>
      <c r="WA41" s="709"/>
      <c r="WB41" s="715"/>
      <c r="WC41" s="709"/>
      <c r="WD41" s="715"/>
      <c r="WE41" s="709"/>
      <c r="WF41" s="715"/>
      <c r="WG41" s="709"/>
      <c r="WH41" s="715"/>
      <c r="WI41" s="709"/>
      <c r="WJ41" s="715"/>
      <c r="WK41" s="709"/>
      <c r="WL41" s="715"/>
      <c r="WM41" s="709"/>
      <c r="WN41" s="715"/>
      <c r="WO41" s="709"/>
      <c r="WP41" s="715"/>
      <c r="WQ41" s="709"/>
      <c r="WR41" s="715"/>
      <c r="WS41" s="709"/>
      <c r="WT41" s="715"/>
      <c r="WU41" s="709"/>
      <c r="WV41" s="715"/>
      <c r="WW41" s="709"/>
      <c r="WX41" s="715"/>
      <c r="WY41" s="709"/>
      <c r="WZ41" s="715"/>
      <c r="XA41" s="709"/>
      <c r="XB41" s="715"/>
      <c r="XC41" s="709"/>
      <c r="XD41" s="715"/>
      <c r="XE41" s="709"/>
      <c r="XF41" s="715"/>
      <c r="XG41" s="709"/>
      <c r="XH41" s="715"/>
      <c r="XI41" s="709"/>
      <c r="XJ41" s="715"/>
      <c r="XK41" s="709"/>
      <c r="XL41" s="715"/>
      <c r="XM41" s="709"/>
      <c r="XN41" s="715"/>
      <c r="XO41" s="709"/>
      <c r="XP41" s="715"/>
      <c r="XQ41" s="709"/>
      <c r="XR41" s="715"/>
      <c r="XS41" s="709"/>
      <c r="XT41" s="715"/>
      <c r="XU41" s="709"/>
      <c r="XV41" s="715"/>
      <c r="XW41" s="709"/>
      <c r="XX41" s="715"/>
      <c r="XY41" s="709"/>
      <c r="XZ41" s="715"/>
      <c r="YA41" s="709"/>
      <c r="YB41" s="715"/>
      <c r="YC41" s="709"/>
      <c r="YD41" s="715"/>
      <c r="YE41" s="709"/>
      <c r="YF41" s="715"/>
      <c r="YG41" s="709"/>
      <c r="YH41" s="715"/>
      <c r="YI41" s="709"/>
      <c r="YJ41" s="715"/>
      <c r="YK41" s="709"/>
      <c r="YL41" s="715"/>
      <c r="YM41" s="709"/>
      <c r="YN41" s="715"/>
      <c r="YO41" s="709"/>
      <c r="YP41" s="715"/>
      <c r="YQ41" s="709"/>
      <c r="YR41" s="715"/>
      <c r="YS41" s="709"/>
      <c r="YT41" s="715"/>
      <c r="YU41" s="709"/>
      <c r="YV41" s="715"/>
      <c r="YW41" s="709"/>
      <c r="YX41" s="715"/>
      <c r="YY41" s="709"/>
      <c r="YZ41" s="715"/>
      <c r="ZA41" s="709"/>
      <c r="ZB41" s="715"/>
      <c r="ZC41" s="709"/>
      <c r="ZD41" s="715"/>
      <c r="ZE41" s="709"/>
      <c r="ZF41" s="715"/>
      <c r="ZG41" s="709"/>
      <c r="ZH41" s="715"/>
      <c r="ZI41" s="709"/>
      <c r="ZJ41" s="715"/>
      <c r="ZK41" s="709"/>
      <c r="ZL41" s="715"/>
      <c r="ZM41" s="709"/>
      <c r="ZN41" s="715"/>
      <c r="ZO41" s="709"/>
      <c r="ZP41" s="715"/>
      <c r="ZQ41" s="709"/>
      <c r="ZR41" s="715"/>
      <c r="ZS41" s="709"/>
      <c r="ZT41" s="715"/>
      <c r="ZU41" s="709"/>
      <c r="ZV41" s="715"/>
      <c r="ZW41" s="709"/>
      <c r="ZX41" s="715"/>
      <c r="ZY41" s="709"/>
      <c r="ZZ41" s="715"/>
      <c r="AAA41" s="709"/>
      <c r="AAB41" s="715"/>
      <c r="AAC41" s="709"/>
      <c r="AAD41" s="715"/>
      <c r="AAE41" s="709"/>
      <c r="AAF41" s="715"/>
      <c r="AAG41" s="709"/>
      <c r="AAH41" s="715"/>
      <c r="AAI41" s="709"/>
      <c r="AAJ41" s="715"/>
      <c r="AAK41" s="709"/>
      <c r="AAL41" s="715"/>
      <c r="AAM41" s="709"/>
      <c r="AAN41" s="715"/>
      <c r="AAO41" s="709"/>
      <c r="AAP41" s="715"/>
      <c r="AAQ41" s="709"/>
      <c r="AAR41" s="715"/>
      <c r="AAS41" s="709"/>
      <c r="AAT41" s="715"/>
      <c r="AAU41" s="709"/>
      <c r="AAV41" s="715"/>
      <c r="AAW41" s="709"/>
      <c r="AAX41" s="715"/>
      <c r="AAY41" s="709"/>
      <c r="AAZ41" s="715"/>
      <c r="ABA41" s="709"/>
      <c r="ABB41" s="715"/>
      <c r="ABC41" s="709"/>
      <c r="ABD41" s="715"/>
      <c r="ABE41" s="709"/>
      <c r="ABF41" s="715"/>
      <c r="ABG41" s="709"/>
      <c r="ABH41" s="715"/>
      <c r="ABI41" s="709"/>
      <c r="ABJ41" s="715"/>
      <c r="ABK41" s="709"/>
      <c r="ABL41" s="715"/>
      <c r="ABM41" s="709"/>
      <c r="ABN41" s="715"/>
      <c r="ABO41" s="709"/>
      <c r="ABP41" s="715"/>
      <c r="ABQ41" s="709"/>
      <c r="ABR41" s="715"/>
      <c r="ABS41" s="709"/>
      <c r="ABT41" s="715"/>
      <c r="ABU41" s="709"/>
      <c r="ABV41" s="715"/>
      <c r="ABW41" s="709"/>
      <c r="ABX41" s="715"/>
      <c r="ABY41" s="709"/>
      <c r="ABZ41" s="715"/>
      <c r="ACA41" s="709"/>
      <c r="ACB41" s="715"/>
      <c r="ACC41" s="709"/>
      <c r="ACD41" s="715"/>
      <c r="ACE41" s="709"/>
      <c r="ACF41" s="715"/>
      <c r="ACG41" s="709"/>
      <c r="ACH41" s="715"/>
      <c r="ACI41" s="709"/>
      <c r="ACJ41" s="715"/>
      <c r="ACK41" s="709"/>
      <c r="ACL41" s="715"/>
      <c r="ACM41" s="709"/>
      <c r="ACN41" s="715"/>
      <c r="ACO41" s="709"/>
      <c r="ACP41" s="715"/>
      <c r="ACQ41" s="709"/>
      <c r="ACR41" s="715"/>
      <c r="ACS41" s="709"/>
      <c r="ACT41" s="715"/>
      <c r="ACU41" s="709"/>
      <c r="ACV41" s="715"/>
      <c r="ACW41" s="709"/>
      <c r="ACX41" s="715"/>
      <c r="ACY41" s="709"/>
      <c r="ACZ41" s="715"/>
      <c r="ADA41" s="709"/>
      <c r="ADB41" s="715"/>
      <c r="ADC41" s="709"/>
      <c r="ADD41" s="715"/>
      <c r="ADE41" s="709"/>
      <c r="ADF41" s="715"/>
      <c r="ADG41" s="709"/>
      <c r="ADH41" s="715"/>
      <c r="ADI41" s="709"/>
      <c r="ADJ41" s="715"/>
      <c r="ADK41" s="709"/>
      <c r="ADL41" s="715"/>
      <c r="ADM41" s="709"/>
      <c r="ADN41" s="715"/>
      <c r="ADO41" s="709"/>
      <c r="ADP41" s="715"/>
      <c r="ADQ41" s="709"/>
      <c r="ADR41" s="715"/>
      <c r="ADS41" s="709"/>
      <c r="ADT41" s="715"/>
      <c r="ADU41" s="709"/>
      <c r="ADV41" s="715"/>
      <c r="ADW41" s="709"/>
      <c r="ADX41" s="715"/>
      <c r="ADY41" s="709"/>
      <c r="ADZ41" s="715"/>
      <c r="AEA41" s="709"/>
      <c r="AEB41" s="715"/>
      <c r="AEC41" s="709"/>
      <c r="AED41" s="715"/>
      <c r="AEE41" s="709"/>
      <c r="AEF41" s="715"/>
      <c r="AEG41" s="709"/>
      <c r="AEH41" s="715"/>
      <c r="AEI41" s="709"/>
      <c r="AEJ41" s="715"/>
      <c r="AEK41" s="709"/>
      <c r="AEL41" s="715"/>
      <c r="AEM41" s="709"/>
      <c r="AEN41" s="715"/>
      <c r="AEO41" s="709"/>
      <c r="AEP41" s="715"/>
      <c r="AEQ41" s="709"/>
      <c r="AER41" s="715"/>
      <c r="AES41" s="709"/>
      <c r="AET41" s="715"/>
      <c r="AEU41" s="709"/>
      <c r="AEV41" s="715"/>
      <c r="AEW41" s="709"/>
      <c r="AEX41" s="715"/>
      <c r="AEY41" s="709"/>
      <c r="AEZ41" s="715"/>
      <c r="AFA41" s="709"/>
      <c r="AFB41" s="715"/>
      <c r="AFC41" s="709"/>
      <c r="AFD41" s="715"/>
      <c r="AFE41" s="709"/>
      <c r="AFF41" s="715"/>
      <c r="AFG41" s="709"/>
      <c r="AFH41" s="715"/>
      <c r="AFI41" s="709"/>
      <c r="AFJ41" s="715"/>
      <c r="AFK41" s="709"/>
      <c r="AFL41" s="715"/>
      <c r="AFM41" s="709"/>
      <c r="AFN41" s="715"/>
      <c r="AFO41" s="709"/>
      <c r="AFP41" s="715"/>
      <c r="AFQ41" s="709"/>
      <c r="AFR41" s="715"/>
      <c r="AFS41" s="709"/>
      <c r="AFT41" s="715"/>
      <c r="AFU41" s="709"/>
      <c r="AFV41" s="715"/>
      <c r="AFW41" s="709"/>
      <c r="AFX41" s="715"/>
      <c r="AFY41" s="709"/>
      <c r="AFZ41" s="715"/>
      <c r="AGA41" s="709"/>
      <c r="AGB41" s="715"/>
      <c r="AGC41" s="709"/>
      <c r="AGD41" s="715"/>
      <c r="AGE41" s="709"/>
      <c r="AGF41" s="715"/>
      <c r="AGG41" s="709"/>
      <c r="AGH41" s="715"/>
      <c r="AGI41" s="709"/>
      <c r="AGJ41" s="715"/>
      <c r="AGK41" s="709"/>
      <c r="AGL41" s="715"/>
      <c r="AGM41" s="709"/>
      <c r="AGN41" s="715"/>
      <c r="AGO41" s="709"/>
      <c r="AGP41" s="715"/>
      <c r="AGQ41" s="709"/>
      <c r="AGR41" s="715"/>
      <c r="AGS41" s="709"/>
      <c r="AGT41" s="715"/>
      <c r="AGU41" s="709"/>
      <c r="AGV41" s="715"/>
      <c r="AGW41" s="709"/>
      <c r="AGX41" s="715"/>
      <c r="AGY41" s="709"/>
      <c r="AGZ41" s="715"/>
      <c r="AHA41" s="709"/>
      <c r="AHB41" s="715"/>
      <c r="AHC41" s="709"/>
      <c r="AHD41" s="715"/>
      <c r="AHE41" s="709"/>
      <c r="AHF41" s="715"/>
      <c r="AHG41" s="709"/>
      <c r="AHH41" s="715"/>
      <c r="AHI41" s="709"/>
      <c r="AHJ41" s="715"/>
      <c r="AHK41" s="709"/>
      <c r="AHL41" s="715"/>
      <c r="AHM41" s="709"/>
      <c r="AHN41" s="715"/>
      <c r="AHO41" s="709"/>
      <c r="AHP41" s="715"/>
      <c r="AHQ41" s="709"/>
      <c r="AHR41" s="715"/>
      <c r="AHS41" s="709"/>
      <c r="AHT41" s="715"/>
      <c r="AHU41" s="709"/>
      <c r="AHV41" s="715"/>
      <c r="AHW41" s="709"/>
      <c r="AHX41" s="715"/>
      <c r="AHY41" s="709"/>
      <c r="AHZ41" s="715"/>
      <c r="AIA41" s="709"/>
      <c r="AIB41" s="715"/>
      <c r="AIC41" s="709"/>
      <c r="AID41" s="715"/>
      <c r="AIE41" s="709"/>
      <c r="AIF41" s="715"/>
      <c r="AIG41" s="709"/>
      <c r="AIH41" s="715"/>
      <c r="AII41" s="709"/>
      <c r="AIJ41" s="715"/>
      <c r="AIK41" s="709"/>
      <c r="AIL41" s="715"/>
      <c r="AIM41" s="709"/>
      <c r="AIN41" s="715"/>
      <c r="AIO41" s="709"/>
      <c r="AIP41" s="715"/>
      <c r="AIQ41" s="709"/>
      <c r="AIR41" s="715"/>
      <c r="AIS41" s="709"/>
      <c r="AIT41" s="715"/>
      <c r="AIU41" s="709"/>
      <c r="AIV41" s="715"/>
      <c r="AIW41" s="709"/>
      <c r="AIX41" s="715"/>
      <c r="AIY41" s="709"/>
      <c r="AIZ41" s="715"/>
      <c r="AJA41" s="709"/>
      <c r="AJB41" s="715"/>
      <c r="AJC41" s="709"/>
      <c r="AJD41" s="715"/>
      <c r="AJE41" s="709"/>
      <c r="AJF41" s="715"/>
      <c r="AJG41" s="709"/>
      <c r="AJH41" s="715"/>
      <c r="AJI41" s="709"/>
      <c r="AJJ41" s="715"/>
      <c r="AJK41" s="709"/>
      <c r="AJL41" s="715"/>
      <c r="AJM41" s="709"/>
      <c r="AJN41" s="715"/>
      <c r="AJO41" s="709"/>
      <c r="AJP41" s="715"/>
      <c r="AJQ41" s="709"/>
      <c r="AJR41" s="715"/>
      <c r="AJS41" s="709"/>
      <c r="AJT41" s="715"/>
      <c r="AJU41" s="709"/>
      <c r="AJV41" s="715"/>
      <c r="AJW41" s="709"/>
      <c r="AJX41" s="715"/>
      <c r="AJY41" s="709"/>
      <c r="AJZ41" s="715"/>
      <c r="AKA41" s="709"/>
      <c r="AKB41" s="715"/>
      <c r="AKC41" s="709"/>
      <c r="AKD41" s="715"/>
      <c r="AKE41" s="709"/>
      <c r="AKF41" s="715"/>
      <c r="AKG41" s="709"/>
      <c r="AKH41" s="715"/>
      <c r="AKI41" s="709"/>
      <c r="AKJ41" s="715"/>
      <c r="AKK41" s="709"/>
      <c r="AKL41" s="715"/>
      <c r="AKM41" s="709"/>
      <c r="AKN41" s="715"/>
      <c r="AKO41" s="709"/>
      <c r="AKP41" s="715"/>
      <c r="AKQ41" s="709"/>
      <c r="AKR41" s="715"/>
      <c r="AKS41" s="709"/>
      <c r="AKT41" s="715"/>
      <c r="AKU41" s="709"/>
      <c r="AKV41" s="715"/>
      <c r="AKW41" s="709"/>
      <c r="AKX41" s="715"/>
      <c r="AKY41" s="709"/>
      <c r="AKZ41" s="715"/>
      <c r="ALA41" s="709"/>
      <c r="ALB41" s="715"/>
      <c r="ALC41" s="709"/>
      <c r="ALD41" s="715"/>
      <c r="ALE41" s="709"/>
      <c r="ALF41" s="715"/>
      <c r="ALG41" s="709"/>
      <c r="ALH41" s="715"/>
      <c r="ALI41" s="709"/>
      <c r="ALJ41" s="715"/>
      <c r="ALK41" s="709"/>
      <c r="ALL41" s="715"/>
      <c r="ALM41" s="709"/>
      <c r="ALN41" s="715"/>
      <c r="ALO41" s="709"/>
      <c r="ALP41" s="715"/>
      <c r="ALQ41" s="709"/>
      <c r="ALR41" s="715"/>
      <c r="ALS41" s="709"/>
      <c r="ALT41" s="715"/>
      <c r="ALU41" s="709"/>
      <c r="ALV41" s="715"/>
      <c r="ALW41" s="709"/>
      <c r="ALX41" s="715"/>
      <c r="ALY41" s="709"/>
      <c r="ALZ41" s="715"/>
      <c r="AMA41" s="709"/>
      <c r="AMB41" s="715"/>
      <c r="AMC41" s="709"/>
      <c r="AMD41" s="715"/>
      <c r="AME41" s="709"/>
      <c r="AMF41" s="715"/>
      <c r="AMG41" s="709"/>
      <c r="AMH41" s="715"/>
      <c r="AMI41" s="709"/>
      <c r="AMJ41" s="715"/>
      <c r="AMK41" s="709"/>
      <c r="AML41" s="715"/>
      <c r="AMM41" s="709"/>
      <c r="AMN41" s="715"/>
      <c r="AMO41" s="709"/>
      <c r="AMP41" s="715"/>
      <c r="AMQ41" s="709"/>
      <c r="AMR41" s="715"/>
      <c r="AMS41" s="709"/>
      <c r="AMT41" s="715"/>
      <c r="AMU41" s="709"/>
      <c r="AMV41" s="715"/>
      <c r="AMW41" s="709"/>
      <c r="AMX41" s="715"/>
      <c r="AMY41" s="709"/>
      <c r="AMZ41" s="715"/>
      <c r="ANA41" s="709"/>
      <c r="ANB41" s="715"/>
      <c r="ANC41" s="709"/>
      <c r="AND41" s="715"/>
      <c r="ANE41" s="709"/>
      <c r="ANF41" s="715"/>
      <c r="ANG41" s="709"/>
      <c r="ANH41" s="715"/>
      <c r="ANI41" s="709"/>
      <c r="ANJ41" s="715"/>
      <c r="ANK41" s="709"/>
      <c r="ANL41" s="715"/>
      <c r="ANM41" s="709"/>
      <c r="ANN41" s="715"/>
      <c r="ANO41" s="709"/>
      <c r="ANP41" s="715"/>
      <c r="ANQ41" s="709"/>
      <c r="ANR41" s="715"/>
      <c r="ANS41" s="709"/>
      <c r="ANT41" s="715"/>
      <c r="ANU41" s="709"/>
      <c r="ANV41" s="715"/>
      <c r="ANW41" s="709"/>
      <c r="ANX41" s="715"/>
      <c r="ANY41" s="709"/>
      <c r="ANZ41" s="715"/>
      <c r="AOA41" s="709"/>
      <c r="AOB41" s="715"/>
      <c r="AOC41" s="709"/>
      <c r="AOD41" s="715"/>
      <c r="AOE41" s="709"/>
      <c r="AOF41" s="715"/>
      <c r="AOG41" s="709"/>
      <c r="AOH41" s="715"/>
      <c r="AOI41" s="709"/>
      <c r="AOJ41" s="715"/>
      <c r="AOK41" s="709"/>
      <c r="AOL41" s="715"/>
      <c r="AOM41" s="709"/>
      <c r="AON41" s="715"/>
      <c r="AOO41" s="709"/>
      <c r="AOP41" s="715"/>
      <c r="AOQ41" s="709"/>
      <c r="AOR41" s="715"/>
      <c r="AOS41" s="709"/>
      <c r="AOT41" s="715"/>
      <c r="AOU41" s="709"/>
      <c r="AOV41" s="715"/>
      <c r="AOW41" s="709"/>
      <c r="AOX41" s="715"/>
      <c r="AOY41" s="709"/>
      <c r="AOZ41" s="715"/>
      <c r="APA41" s="709"/>
      <c r="APB41" s="715"/>
      <c r="APC41" s="709"/>
      <c r="APD41" s="715"/>
      <c r="APE41" s="709"/>
      <c r="APF41" s="715"/>
      <c r="APG41" s="709"/>
      <c r="APH41" s="715"/>
      <c r="API41" s="709"/>
      <c r="APJ41" s="715"/>
      <c r="APK41" s="709"/>
      <c r="APL41" s="715"/>
      <c r="APM41" s="709"/>
      <c r="APN41" s="715"/>
      <c r="APO41" s="709"/>
      <c r="APP41" s="715"/>
      <c r="APQ41" s="709"/>
      <c r="APR41" s="715"/>
      <c r="APS41" s="709"/>
      <c r="APT41" s="715"/>
      <c r="APU41" s="709"/>
      <c r="APV41" s="715"/>
      <c r="APW41" s="709"/>
      <c r="APX41" s="715"/>
      <c r="APY41" s="709"/>
      <c r="APZ41" s="715"/>
      <c r="AQA41" s="709"/>
      <c r="AQB41" s="715"/>
      <c r="AQC41" s="709"/>
      <c r="AQD41" s="715"/>
      <c r="AQE41" s="709"/>
      <c r="AQF41" s="715"/>
      <c r="AQG41" s="709"/>
      <c r="AQH41" s="715"/>
      <c r="AQI41" s="709"/>
      <c r="AQJ41" s="715"/>
      <c r="AQK41" s="709"/>
      <c r="AQL41" s="715"/>
      <c r="AQM41" s="709"/>
      <c r="AQN41" s="715"/>
      <c r="AQO41" s="709"/>
      <c r="AQP41" s="715"/>
      <c r="AQQ41" s="709"/>
      <c r="AQR41" s="715"/>
      <c r="AQS41" s="709"/>
      <c r="AQT41" s="715"/>
      <c r="AQU41" s="709"/>
      <c r="AQV41" s="715"/>
      <c r="AQW41" s="709"/>
      <c r="AQX41" s="715"/>
      <c r="AQY41" s="709"/>
      <c r="AQZ41" s="715"/>
      <c r="ARA41" s="709"/>
      <c r="ARB41" s="715"/>
      <c r="ARC41" s="709"/>
      <c r="ARD41" s="715"/>
      <c r="ARE41" s="709"/>
      <c r="ARF41" s="715"/>
      <c r="ARG41" s="709"/>
      <c r="ARH41" s="715"/>
      <c r="ARI41" s="709"/>
      <c r="ARJ41" s="715"/>
      <c r="ARK41" s="709"/>
      <c r="ARL41" s="715"/>
      <c r="ARM41" s="709"/>
      <c r="ARN41" s="715"/>
      <c r="ARO41" s="709"/>
      <c r="ARP41" s="715"/>
      <c r="ARQ41" s="709"/>
      <c r="ARR41" s="715"/>
      <c r="ARS41" s="709"/>
      <c r="ART41" s="715"/>
      <c r="ARU41" s="709"/>
      <c r="ARV41" s="715"/>
      <c r="ARW41" s="709"/>
      <c r="ARX41" s="715"/>
      <c r="ARY41" s="709"/>
      <c r="ARZ41" s="715"/>
      <c r="ASA41" s="709"/>
      <c r="ASB41" s="715"/>
      <c r="ASC41" s="709"/>
      <c r="ASD41" s="715"/>
      <c r="ASE41" s="709"/>
      <c r="ASF41" s="715"/>
      <c r="ASG41" s="709"/>
      <c r="ASH41" s="715"/>
      <c r="ASI41" s="709"/>
      <c r="ASJ41" s="715"/>
      <c r="ASK41" s="709"/>
      <c r="ASL41" s="715"/>
      <c r="ASM41" s="709"/>
      <c r="ASN41" s="715"/>
      <c r="ASO41" s="709"/>
      <c r="ASP41" s="715"/>
      <c r="ASQ41" s="709"/>
      <c r="ASR41" s="715"/>
      <c r="ASS41" s="709"/>
      <c r="AST41" s="715"/>
      <c r="ASU41" s="709"/>
      <c r="ASV41" s="715"/>
      <c r="ASW41" s="709"/>
      <c r="ASX41" s="715"/>
      <c r="ASY41" s="709"/>
      <c r="ASZ41" s="715"/>
      <c r="ATA41" s="709"/>
      <c r="ATB41" s="715"/>
      <c r="ATC41" s="709"/>
      <c r="ATD41" s="715"/>
      <c r="ATE41" s="709"/>
      <c r="ATF41" s="715"/>
      <c r="ATG41" s="709"/>
      <c r="ATH41" s="715"/>
      <c r="ATI41" s="709"/>
      <c r="ATJ41" s="715"/>
      <c r="ATK41" s="709"/>
      <c r="ATL41" s="715"/>
      <c r="ATM41" s="709"/>
      <c r="ATN41" s="715"/>
      <c r="ATO41" s="709"/>
      <c r="ATP41" s="715"/>
      <c r="ATQ41" s="709"/>
      <c r="ATR41" s="715"/>
      <c r="ATS41" s="709"/>
      <c r="ATT41" s="715"/>
      <c r="ATU41" s="709"/>
      <c r="ATV41" s="715"/>
      <c r="ATW41" s="709"/>
      <c r="ATX41" s="715"/>
      <c r="ATY41" s="709"/>
      <c r="ATZ41" s="715"/>
      <c r="AUA41" s="709"/>
      <c r="AUB41" s="715"/>
      <c r="AUC41" s="709"/>
      <c r="AUD41" s="715"/>
      <c r="AUE41" s="709"/>
      <c r="AUF41" s="715"/>
      <c r="AUG41" s="709"/>
      <c r="AUH41" s="715"/>
      <c r="AUI41" s="709"/>
      <c r="AUJ41" s="715"/>
      <c r="AUK41" s="709"/>
      <c r="AUL41" s="715"/>
      <c r="AUM41" s="709"/>
      <c r="AUN41" s="715"/>
      <c r="AUO41" s="709"/>
      <c r="AUP41" s="715"/>
      <c r="AUQ41" s="709"/>
      <c r="AUR41" s="715"/>
      <c r="AUS41" s="709"/>
      <c r="AUT41" s="715"/>
      <c r="AUU41" s="709"/>
      <c r="AUV41" s="715"/>
      <c r="AUW41" s="709"/>
      <c r="AUX41" s="715"/>
      <c r="AUY41" s="709"/>
      <c r="AUZ41" s="715"/>
      <c r="AVA41" s="709"/>
      <c r="AVB41" s="715"/>
      <c r="AVC41" s="709"/>
      <c r="AVD41" s="715"/>
      <c r="AVE41" s="709"/>
      <c r="AVF41" s="715"/>
      <c r="AVG41" s="709"/>
      <c r="AVH41" s="715"/>
      <c r="AVI41" s="709"/>
      <c r="AVJ41" s="715"/>
      <c r="AVK41" s="709"/>
      <c r="AVL41" s="715"/>
      <c r="AVM41" s="709"/>
      <c r="AVN41" s="715"/>
      <c r="AVO41" s="709"/>
      <c r="AVP41" s="715"/>
      <c r="AVQ41" s="709"/>
      <c r="AVR41" s="715"/>
      <c r="AVS41" s="709"/>
      <c r="AVT41" s="715"/>
      <c r="AVU41" s="709"/>
      <c r="AVV41" s="715"/>
      <c r="AVW41" s="709"/>
      <c r="AVX41" s="715"/>
      <c r="AVY41" s="709"/>
      <c r="AVZ41" s="715"/>
      <c r="AWA41" s="709"/>
      <c r="AWB41" s="715"/>
      <c r="AWC41" s="709"/>
      <c r="AWD41" s="715"/>
      <c r="AWE41" s="709"/>
      <c r="AWF41" s="715"/>
      <c r="AWG41" s="709"/>
      <c r="AWH41" s="715"/>
      <c r="AWI41" s="709"/>
      <c r="AWJ41" s="715"/>
      <c r="AWK41" s="709"/>
      <c r="AWL41" s="715"/>
      <c r="AWM41" s="709"/>
      <c r="AWN41" s="715"/>
      <c r="AWO41" s="709"/>
      <c r="AWP41" s="715"/>
      <c r="AWQ41" s="709"/>
      <c r="AWR41" s="715"/>
      <c r="AWS41" s="709"/>
      <c r="AWT41" s="715"/>
      <c r="AWU41" s="709"/>
      <c r="AWV41" s="715"/>
      <c r="AWW41" s="709"/>
      <c r="AWX41" s="715"/>
      <c r="AWY41" s="709"/>
      <c r="AWZ41" s="715"/>
      <c r="AXA41" s="709"/>
      <c r="AXB41" s="715"/>
      <c r="AXC41" s="709"/>
      <c r="AXD41" s="715"/>
      <c r="AXE41" s="709"/>
      <c r="AXF41" s="715"/>
      <c r="AXG41" s="709"/>
      <c r="AXH41" s="715"/>
      <c r="AXI41" s="709"/>
      <c r="AXJ41" s="715"/>
      <c r="AXK41" s="709"/>
      <c r="AXL41" s="715"/>
      <c r="AXM41" s="709"/>
      <c r="AXN41" s="715"/>
      <c r="AXO41" s="709"/>
      <c r="AXP41" s="715"/>
      <c r="AXQ41" s="709"/>
      <c r="AXR41" s="715"/>
      <c r="AXS41" s="709"/>
      <c r="AXT41" s="715"/>
      <c r="AXU41" s="709"/>
      <c r="AXV41" s="715"/>
      <c r="AXW41" s="709"/>
      <c r="AXX41" s="715"/>
      <c r="AXY41" s="709"/>
      <c r="AXZ41" s="715"/>
      <c r="AYA41" s="709"/>
      <c r="AYB41" s="715"/>
      <c r="AYC41" s="709"/>
      <c r="AYD41" s="715"/>
      <c r="AYE41" s="709"/>
      <c r="AYF41" s="715"/>
      <c r="AYG41" s="709"/>
      <c r="AYH41" s="715"/>
      <c r="AYI41" s="709"/>
      <c r="AYJ41" s="715"/>
      <c r="AYK41" s="709"/>
      <c r="AYL41" s="715"/>
      <c r="AYM41" s="709"/>
      <c r="AYN41" s="715"/>
      <c r="AYO41" s="709"/>
      <c r="AYP41" s="715"/>
      <c r="AYQ41" s="709"/>
      <c r="AYR41" s="715"/>
      <c r="AYS41" s="709"/>
      <c r="AYT41" s="715"/>
      <c r="AYU41" s="709"/>
      <c r="AYV41" s="715"/>
      <c r="AYW41" s="709"/>
      <c r="AYX41" s="715"/>
      <c r="AYY41" s="709"/>
      <c r="AYZ41" s="715"/>
      <c r="AZA41" s="709"/>
      <c r="AZB41" s="715"/>
      <c r="AZC41" s="709"/>
      <c r="AZD41" s="715"/>
      <c r="AZE41" s="709"/>
      <c r="AZF41" s="715"/>
      <c r="AZG41" s="709"/>
      <c r="AZH41" s="715"/>
      <c r="AZI41" s="709"/>
      <c r="AZJ41" s="715"/>
      <c r="AZK41" s="709"/>
      <c r="AZL41" s="715"/>
      <c r="AZM41" s="709"/>
      <c r="AZN41" s="715"/>
      <c r="AZO41" s="709"/>
      <c r="AZP41" s="715"/>
      <c r="AZQ41" s="709"/>
      <c r="AZR41" s="715"/>
      <c r="AZS41" s="709"/>
      <c r="AZT41" s="715"/>
      <c r="AZU41" s="709"/>
      <c r="AZV41" s="715"/>
      <c r="AZW41" s="709"/>
      <c r="AZX41" s="715"/>
      <c r="AZY41" s="709"/>
      <c r="AZZ41" s="715"/>
      <c r="BAA41" s="709"/>
      <c r="BAB41" s="715"/>
      <c r="BAC41" s="709"/>
      <c r="BAD41" s="715"/>
      <c r="BAE41" s="709"/>
      <c r="BAF41" s="715"/>
      <c r="BAG41" s="709"/>
      <c r="BAH41" s="715"/>
      <c r="BAI41" s="709"/>
      <c r="BAJ41" s="715"/>
      <c r="BAK41" s="709"/>
      <c r="BAL41" s="715"/>
      <c r="BAM41" s="709"/>
      <c r="BAN41" s="715"/>
      <c r="BAO41" s="709"/>
      <c r="BAP41" s="715"/>
      <c r="BAQ41" s="709"/>
      <c r="BAR41" s="715"/>
      <c r="BAS41" s="709"/>
      <c r="BAT41" s="715"/>
      <c r="BAU41" s="709"/>
      <c r="BAV41" s="715"/>
      <c r="BAW41" s="709"/>
      <c r="BAX41" s="715"/>
      <c r="BAY41" s="709"/>
      <c r="BAZ41" s="715"/>
      <c r="BBA41" s="709"/>
      <c r="BBB41" s="715"/>
      <c r="BBC41" s="709"/>
      <c r="BBD41" s="715"/>
      <c r="BBE41" s="709"/>
      <c r="BBF41" s="715"/>
      <c r="BBG41" s="709"/>
      <c r="BBH41" s="715"/>
      <c r="BBI41" s="709"/>
      <c r="BBJ41" s="715"/>
      <c r="BBK41" s="709"/>
      <c r="BBL41" s="715"/>
      <c r="BBM41" s="709"/>
      <c r="BBN41" s="715"/>
      <c r="BBO41" s="709"/>
      <c r="BBP41" s="715"/>
      <c r="BBQ41" s="709"/>
      <c r="BBR41" s="715"/>
      <c r="BBS41" s="709"/>
      <c r="BBT41" s="715"/>
      <c r="BBU41" s="709"/>
      <c r="BBV41" s="715"/>
      <c r="BBW41" s="709"/>
      <c r="BBX41" s="715"/>
      <c r="BBY41" s="709"/>
      <c r="BBZ41" s="715"/>
      <c r="BCA41" s="709"/>
      <c r="BCB41" s="715"/>
      <c r="BCC41" s="709"/>
      <c r="BCD41" s="715"/>
      <c r="BCE41" s="709"/>
      <c r="BCF41" s="715"/>
      <c r="BCG41" s="709"/>
      <c r="BCH41" s="715"/>
      <c r="BCI41" s="709"/>
      <c r="BCJ41" s="715"/>
      <c r="BCK41" s="709"/>
      <c r="BCL41" s="715"/>
      <c r="BCM41" s="709"/>
      <c r="BCN41" s="715"/>
      <c r="BCO41" s="709"/>
      <c r="BCP41" s="715"/>
      <c r="BCQ41" s="709"/>
      <c r="BCR41" s="715"/>
      <c r="BCS41" s="709"/>
      <c r="BCT41" s="715"/>
      <c r="BCU41" s="709"/>
      <c r="BCV41" s="715"/>
      <c r="BCW41" s="709"/>
      <c r="BCX41" s="715"/>
      <c r="BCY41" s="709"/>
      <c r="BCZ41" s="715"/>
      <c r="BDA41" s="709"/>
      <c r="BDB41" s="715"/>
      <c r="BDC41" s="709"/>
      <c r="BDD41" s="715"/>
      <c r="BDE41" s="709"/>
      <c r="BDF41" s="715"/>
      <c r="BDG41" s="709"/>
      <c r="BDH41" s="715"/>
      <c r="BDI41" s="709"/>
      <c r="BDJ41" s="715"/>
      <c r="BDK41" s="709"/>
      <c r="BDL41" s="715"/>
      <c r="BDM41" s="709"/>
      <c r="BDN41" s="715"/>
      <c r="BDO41" s="709"/>
      <c r="BDP41" s="715"/>
      <c r="BDQ41" s="709"/>
      <c r="BDR41" s="715"/>
      <c r="BDS41" s="709"/>
      <c r="BDT41" s="715"/>
      <c r="BDU41" s="709"/>
      <c r="BDV41" s="715"/>
      <c r="BDW41" s="709"/>
      <c r="BDX41" s="715"/>
      <c r="BDY41" s="709"/>
      <c r="BDZ41" s="715"/>
      <c r="BEA41" s="709"/>
      <c r="BEB41" s="715"/>
      <c r="BEC41" s="709"/>
      <c r="BED41" s="715"/>
      <c r="BEE41" s="709"/>
      <c r="BEF41" s="715"/>
      <c r="BEG41" s="709"/>
      <c r="BEH41" s="715"/>
      <c r="BEI41" s="709"/>
      <c r="BEJ41" s="715"/>
      <c r="BEK41" s="709"/>
      <c r="BEL41" s="715"/>
      <c r="BEM41" s="709"/>
      <c r="BEN41" s="715"/>
      <c r="BEO41" s="709"/>
      <c r="BEP41" s="715"/>
      <c r="BEQ41" s="709"/>
      <c r="BER41" s="715"/>
      <c r="BES41" s="709"/>
      <c r="BET41" s="715"/>
      <c r="BEU41" s="709"/>
      <c r="BEV41" s="715"/>
      <c r="BEW41" s="709"/>
      <c r="BEX41" s="715"/>
      <c r="BEY41" s="709"/>
      <c r="BEZ41" s="715"/>
      <c r="BFA41" s="709"/>
      <c r="BFB41" s="715"/>
      <c r="BFC41" s="709"/>
      <c r="BFD41" s="715"/>
      <c r="BFE41" s="709"/>
      <c r="BFF41" s="715"/>
      <c r="BFG41" s="709"/>
      <c r="BFH41" s="715"/>
      <c r="BFI41" s="709"/>
      <c r="BFJ41" s="715"/>
      <c r="BFK41" s="709"/>
      <c r="BFL41" s="715"/>
      <c r="BFM41" s="709"/>
      <c r="BFN41" s="715"/>
      <c r="BFO41" s="709"/>
      <c r="BFP41" s="715"/>
      <c r="BFQ41" s="709"/>
      <c r="BFR41" s="715"/>
      <c r="BFS41" s="709"/>
      <c r="BFT41" s="715"/>
      <c r="BFU41" s="709"/>
      <c r="BFV41" s="715"/>
      <c r="BFW41" s="709"/>
      <c r="BFX41" s="715"/>
      <c r="BFY41" s="709"/>
      <c r="BFZ41" s="715"/>
      <c r="BGA41" s="709"/>
      <c r="BGB41" s="715"/>
      <c r="BGC41" s="709"/>
      <c r="BGD41" s="715"/>
      <c r="BGE41" s="709"/>
      <c r="BGF41" s="715"/>
      <c r="BGG41" s="709"/>
      <c r="BGH41" s="715"/>
      <c r="BGI41" s="709"/>
      <c r="BGJ41" s="715"/>
      <c r="BGK41" s="709"/>
      <c r="BGL41" s="715"/>
      <c r="BGM41" s="709"/>
      <c r="BGN41" s="715"/>
      <c r="BGO41" s="709"/>
      <c r="BGP41" s="715"/>
      <c r="BGQ41" s="709"/>
      <c r="BGR41" s="715"/>
      <c r="BGS41" s="709"/>
      <c r="BGT41" s="715"/>
      <c r="BGU41" s="709"/>
      <c r="BGV41" s="715"/>
      <c r="BGW41" s="709"/>
      <c r="BGX41" s="715"/>
      <c r="BGY41" s="709"/>
      <c r="BGZ41" s="715"/>
      <c r="BHA41" s="709"/>
      <c r="BHB41" s="715"/>
      <c r="BHC41" s="709"/>
      <c r="BHD41" s="715"/>
      <c r="BHE41" s="709"/>
      <c r="BHF41" s="715"/>
      <c r="BHG41" s="709"/>
      <c r="BHH41" s="715"/>
      <c r="BHI41" s="709"/>
      <c r="BHJ41" s="715"/>
      <c r="BHK41" s="709"/>
      <c r="BHL41" s="715"/>
      <c r="BHM41" s="709"/>
      <c r="BHN41" s="715"/>
      <c r="BHO41" s="709"/>
      <c r="BHP41" s="715"/>
      <c r="BHQ41" s="709"/>
      <c r="BHR41" s="715"/>
      <c r="BHS41" s="709"/>
      <c r="BHT41" s="715"/>
      <c r="BHU41" s="709"/>
      <c r="BHV41" s="715"/>
      <c r="BHW41" s="709"/>
      <c r="BHX41" s="715"/>
      <c r="BHY41" s="709"/>
      <c r="BHZ41" s="715"/>
      <c r="BIA41" s="709"/>
      <c r="BIB41" s="715"/>
      <c r="BIC41" s="709"/>
      <c r="BID41" s="715"/>
      <c r="BIE41" s="709"/>
      <c r="BIF41" s="715"/>
      <c r="BIG41" s="709"/>
      <c r="BIH41" s="715"/>
      <c r="BII41" s="709"/>
      <c r="BIJ41" s="715"/>
      <c r="BIK41" s="709"/>
      <c r="BIL41" s="715"/>
      <c r="BIM41" s="709"/>
      <c r="BIN41" s="715"/>
      <c r="BIO41" s="709"/>
      <c r="BIP41" s="715"/>
      <c r="BIQ41" s="709"/>
      <c r="BIR41" s="715"/>
      <c r="BIS41" s="709"/>
      <c r="BIT41" s="715"/>
      <c r="BIU41" s="709"/>
      <c r="BIV41" s="715"/>
      <c r="BIW41" s="709"/>
      <c r="BIX41" s="715"/>
      <c r="BIY41" s="709"/>
      <c r="BIZ41" s="715"/>
      <c r="BJA41" s="709"/>
      <c r="BJB41" s="715"/>
      <c r="BJC41" s="709"/>
      <c r="BJD41" s="715"/>
      <c r="BJE41" s="709"/>
      <c r="BJF41" s="715"/>
      <c r="BJG41" s="709"/>
      <c r="BJH41" s="715"/>
      <c r="BJI41" s="709"/>
      <c r="BJJ41" s="715"/>
      <c r="BJK41" s="709"/>
      <c r="BJL41" s="715"/>
      <c r="BJM41" s="709"/>
      <c r="BJN41" s="715"/>
      <c r="BJO41" s="709"/>
      <c r="BJP41" s="715"/>
      <c r="BJQ41" s="709"/>
      <c r="BJR41" s="715"/>
      <c r="BJS41" s="709"/>
      <c r="BJT41" s="715"/>
      <c r="BJU41" s="709"/>
      <c r="BJV41" s="715"/>
      <c r="BJW41" s="709"/>
      <c r="BJX41" s="715"/>
      <c r="BJY41" s="709"/>
      <c r="BJZ41" s="715"/>
      <c r="BKA41" s="709"/>
      <c r="BKB41" s="715"/>
      <c r="BKC41" s="709"/>
      <c r="BKD41" s="715"/>
      <c r="BKE41" s="709"/>
      <c r="BKF41" s="715"/>
      <c r="BKG41" s="709"/>
      <c r="BKH41" s="715"/>
      <c r="BKI41" s="709"/>
      <c r="BKJ41" s="715"/>
      <c r="BKK41" s="709"/>
      <c r="BKL41" s="715"/>
      <c r="BKM41" s="709"/>
      <c r="BKN41" s="715"/>
      <c r="BKO41" s="709"/>
      <c r="BKP41" s="715"/>
      <c r="BKQ41" s="709"/>
      <c r="BKR41" s="715"/>
      <c r="BKS41" s="709"/>
      <c r="BKT41" s="715"/>
      <c r="BKU41" s="709"/>
      <c r="BKV41" s="715"/>
      <c r="BKW41" s="709"/>
      <c r="BKX41" s="715"/>
      <c r="BKY41" s="709"/>
      <c r="BKZ41" s="715"/>
      <c r="BLA41" s="709"/>
      <c r="BLB41" s="715"/>
      <c r="BLC41" s="709"/>
      <c r="BLD41" s="715"/>
      <c r="BLE41" s="709"/>
      <c r="BLF41" s="715"/>
      <c r="BLG41" s="709"/>
      <c r="BLH41" s="715"/>
      <c r="BLI41" s="709"/>
      <c r="BLJ41" s="715"/>
      <c r="BLK41" s="709"/>
      <c r="BLL41" s="715"/>
      <c r="BLM41" s="709"/>
      <c r="BLN41" s="715"/>
      <c r="BLO41" s="709"/>
      <c r="BLP41" s="715"/>
      <c r="BLQ41" s="709"/>
      <c r="BLR41" s="715"/>
      <c r="BLS41" s="709"/>
      <c r="BLT41" s="715"/>
      <c r="BLU41" s="709"/>
      <c r="BLV41" s="715"/>
      <c r="BLW41" s="709"/>
      <c r="BLX41" s="715"/>
      <c r="BLY41" s="709"/>
      <c r="BLZ41" s="715"/>
      <c r="BMA41" s="709"/>
      <c r="BMB41" s="715"/>
      <c r="BMC41" s="709"/>
      <c r="BMD41" s="715"/>
      <c r="BME41" s="709"/>
      <c r="BMF41" s="715"/>
      <c r="BMG41" s="709"/>
      <c r="BMH41" s="715"/>
      <c r="BMI41" s="709"/>
      <c r="BMJ41" s="715"/>
      <c r="BMK41" s="709"/>
      <c r="BML41" s="715"/>
      <c r="BMM41" s="709"/>
      <c r="BMN41" s="715"/>
      <c r="BMO41" s="709"/>
      <c r="BMP41" s="715"/>
      <c r="BMQ41" s="709"/>
      <c r="BMR41" s="715"/>
      <c r="BMS41" s="709"/>
      <c r="BMT41" s="715"/>
      <c r="BMU41" s="709"/>
      <c r="BMV41" s="715"/>
      <c r="BMW41" s="709"/>
      <c r="BMX41" s="715"/>
      <c r="BMY41" s="709"/>
      <c r="BMZ41" s="715"/>
      <c r="BNA41" s="709"/>
      <c r="BNB41" s="715"/>
      <c r="BNC41" s="709"/>
      <c r="BND41" s="715"/>
      <c r="BNE41" s="709"/>
      <c r="BNF41" s="715"/>
      <c r="BNG41" s="709"/>
      <c r="BNH41" s="715"/>
      <c r="BNI41" s="709"/>
      <c r="BNJ41" s="715"/>
      <c r="BNK41" s="709"/>
      <c r="BNL41" s="715"/>
      <c r="BNM41" s="709"/>
      <c r="BNN41" s="715"/>
      <c r="BNO41" s="709"/>
      <c r="BNP41" s="715"/>
      <c r="BNQ41" s="709"/>
      <c r="BNR41" s="715"/>
      <c r="BNS41" s="709"/>
      <c r="BNT41" s="715"/>
      <c r="BNU41" s="709"/>
      <c r="BNV41" s="715"/>
      <c r="BNW41" s="709"/>
      <c r="BNX41" s="715"/>
      <c r="BNY41" s="709"/>
      <c r="BNZ41" s="715"/>
      <c r="BOA41" s="709"/>
      <c r="BOB41" s="715"/>
      <c r="BOC41" s="709"/>
      <c r="BOD41" s="715"/>
      <c r="BOE41" s="709"/>
      <c r="BOF41" s="715"/>
      <c r="BOG41" s="709"/>
      <c r="BOH41" s="715"/>
      <c r="BOI41" s="709"/>
      <c r="BOJ41" s="715"/>
      <c r="BOK41" s="709"/>
      <c r="BOL41" s="715"/>
      <c r="BOM41" s="709"/>
      <c r="BON41" s="715"/>
      <c r="BOO41" s="709"/>
      <c r="BOP41" s="715"/>
      <c r="BOQ41" s="709"/>
      <c r="BOR41" s="715"/>
      <c r="BOS41" s="709"/>
      <c r="BOT41" s="715"/>
      <c r="BOU41" s="709"/>
      <c r="BOV41" s="715"/>
      <c r="BOW41" s="709"/>
      <c r="BOX41" s="715"/>
      <c r="BOY41" s="709"/>
      <c r="BOZ41" s="715"/>
      <c r="BPA41" s="709"/>
      <c r="BPB41" s="715"/>
      <c r="BPC41" s="709"/>
      <c r="BPD41" s="715"/>
      <c r="BPE41" s="709"/>
      <c r="BPF41" s="715"/>
      <c r="BPG41" s="709"/>
      <c r="BPH41" s="715"/>
      <c r="BPI41" s="709"/>
      <c r="BPJ41" s="715"/>
      <c r="BPK41" s="709"/>
      <c r="BPL41" s="715"/>
      <c r="BPM41" s="709"/>
      <c r="BPN41" s="715"/>
      <c r="BPO41" s="709"/>
      <c r="BPP41" s="715"/>
      <c r="BPQ41" s="709"/>
      <c r="BPR41" s="715"/>
      <c r="BPS41" s="709"/>
      <c r="BPT41" s="715"/>
      <c r="BPU41" s="709"/>
      <c r="BPV41" s="715"/>
      <c r="BPW41" s="709"/>
      <c r="BPX41" s="715"/>
      <c r="BPY41" s="709"/>
      <c r="BPZ41" s="715"/>
      <c r="BQA41" s="709"/>
      <c r="BQB41" s="715"/>
      <c r="BQC41" s="709"/>
      <c r="BQD41" s="715"/>
      <c r="BQE41" s="709"/>
      <c r="BQF41" s="715"/>
      <c r="BQG41" s="709"/>
      <c r="BQH41" s="715"/>
      <c r="BQI41" s="709"/>
      <c r="BQJ41" s="715"/>
      <c r="BQK41" s="709"/>
      <c r="BQL41" s="715"/>
      <c r="BQM41" s="709"/>
      <c r="BQN41" s="715"/>
      <c r="BQO41" s="709"/>
      <c r="BQP41" s="715"/>
      <c r="BQQ41" s="709"/>
      <c r="BQR41" s="715"/>
      <c r="BQS41" s="709"/>
      <c r="BQT41" s="715"/>
      <c r="BQU41" s="709"/>
      <c r="BQV41" s="715"/>
      <c r="BQW41" s="709"/>
      <c r="BQX41" s="715"/>
      <c r="BQY41" s="709"/>
      <c r="BQZ41" s="715"/>
      <c r="BRA41" s="709"/>
      <c r="BRB41" s="715"/>
      <c r="BRC41" s="709"/>
      <c r="BRD41" s="715"/>
      <c r="BRE41" s="709"/>
      <c r="BRF41" s="715"/>
      <c r="BRG41" s="709"/>
      <c r="BRH41" s="715"/>
      <c r="BRI41" s="709"/>
      <c r="BRJ41" s="715"/>
      <c r="BRK41" s="709"/>
      <c r="BRL41" s="715"/>
      <c r="BRM41" s="709"/>
      <c r="BRN41" s="715"/>
      <c r="BRO41" s="709"/>
      <c r="BRP41" s="715"/>
      <c r="BRQ41" s="709"/>
      <c r="BRR41" s="715"/>
      <c r="BRS41" s="709"/>
      <c r="BRT41" s="715"/>
      <c r="BRU41" s="709"/>
      <c r="BRV41" s="715"/>
      <c r="BRW41" s="709"/>
      <c r="BRX41" s="715"/>
      <c r="BRY41" s="709"/>
      <c r="BRZ41" s="715"/>
      <c r="BSA41" s="709"/>
      <c r="BSB41" s="715"/>
      <c r="BSC41" s="709"/>
      <c r="BSD41" s="715"/>
      <c r="BSE41" s="709"/>
      <c r="BSF41" s="715"/>
      <c r="BSG41" s="709"/>
      <c r="BSH41" s="715"/>
      <c r="BSI41" s="709"/>
      <c r="BSJ41" s="715"/>
      <c r="BSK41" s="709"/>
      <c r="BSL41" s="715"/>
      <c r="BSM41" s="709"/>
      <c r="BSN41" s="715"/>
      <c r="BSO41" s="709"/>
      <c r="BSP41" s="715"/>
      <c r="BSQ41" s="709"/>
      <c r="BSR41" s="715"/>
      <c r="BSS41" s="709"/>
      <c r="BST41" s="715"/>
      <c r="BSU41" s="709"/>
      <c r="BSV41" s="715"/>
      <c r="BSW41" s="709"/>
      <c r="BSX41" s="715"/>
      <c r="BSY41" s="709"/>
      <c r="BSZ41" s="715"/>
      <c r="BTA41" s="709"/>
      <c r="BTB41" s="715"/>
      <c r="BTC41" s="709"/>
      <c r="BTD41" s="715"/>
      <c r="BTE41" s="709"/>
      <c r="BTF41" s="715"/>
      <c r="BTG41" s="709"/>
      <c r="BTH41" s="715"/>
      <c r="BTI41" s="709"/>
      <c r="BTJ41" s="715"/>
      <c r="BTK41" s="709"/>
      <c r="BTL41" s="715"/>
      <c r="BTM41" s="709"/>
      <c r="BTN41" s="715"/>
      <c r="BTO41" s="709"/>
      <c r="BTP41" s="715"/>
      <c r="BTQ41" s="709"/>
      <c r="BTR41" s="715"/>
      <c r="BTS41" s="709"/>
      <c r="BTT41" s="715"/>
      <c r="BTU41" s="709"/>
      <c r="BTV41" s="715"/>
      <c r="BTW41" s="709"/>
      <c r="BTX41" s="715"/>
      <c r="BTY41" s="709"/>
      <c r="BTZ41" s="715"/>
      <c r="BUA41" s="709"/>
      <c r="BUB41" s="715"/>
      <c r="BUC41" s="709"/>
      <c r="BUD41" s="715"/>
      <c r="BUE41" s="709"/>
      <c r="BUF41" s="715"/>
      <c r="BUG41" s="709"/>
      <c r="BUH41" s="715"/>
      <c r="BUI41" s="709"/>
      <c r="BUJ41" s="715"/>
      <c r="BUK41" s="709"/>
      <c r="BUL41" s="715"/>
      <c r="BUM41" s="709"/>
      <c r="BUN41" s="715"/>
      <c r="BUO41" s="709"/>
      <c r="BUP41" s="715"/>
      <c r="BUQ41" s="709"/>
      <c r="BUR41" s="715"/>
      <c r="BUS41" s="709"/>
      <c r="BUT41" s="715"/>
      <c r="BUU41" s="709"/>
      <c r="BUV41" s="715"/>
      <c r="BUW41" s="709"/>
      <c r="BUX41" s="715"/>
      <c r="BUY41" s="709"/>
      <c r="BUZ41" s="715"/>
      <c r="BVA41" s="709"/>
      <c r="BVB41" s="715"/>
      <c r="BVC41" s="709"/>
      <c r="BVD41" s="715"/>
      <c r="BVE41" s="709"/>
      <c r="BVF41" s="715"/>
      <c r="BVG41" s="709"/>
      <c r="BVH41" s="715"/>
      <c r="BVI41" s="709"/>
      <c r="BVJ41" s="715"/>
      <c r="BVK41" s="709"/>
      <c r="BVL41" s="715"/>
      <c r="BVM41" s="709"/>
      <c r="BVN41" s="715"/>
      <c r="BVO41" s="709"/>
      <c r="BVP41" s="715"/>
      <c r="BVQ41" s="709"/>
      <c r="BVR41" s="715"/>
      <c r="BVS41" s="709"/>
      <c r="BVT41" s="715"/>
      <c r="BVU41" s="709"/>
      <c r="BVV41" s="715"/>
      <c r="BVW41" s="709"/>
      <c r="BVX41" s="715"/>
      <c r="BVY41" s="709"/>
      <c r="BVZ41" s="715"/>
      <c r="BWA41" s="709"/>
      <c r="BWB41" s="715"/>
      <c r="BWC41" s="709"/>
      <c r="BWD41" s="715"/>
      <c r="BWE41" s="709"/>
      <c r="BWF41" s="715"/>
      <c r="BWG41" s="709"/>
      <c r="BWH41" s="715"/>
      <c r="BWI41" s="709"/>
      <c r="BWJ41" s="715"/>
      <c r="BWK41" s="709"/>
      <c r="BWL41" s="715"/>
      <c r="BWM41" s="709"/>
      <c r="BWN41" s="715"/>
      <c r="BWO41" s="709"/>
      <c r="BWP41" s="715"/>
      <c r="BWQ41" s="709"/>
      <c r="BWR41" s="715"/>
      <c r="BWS41" s="709"/>
      <c r="BWT41" s="715"/>
      <c r="BWU41" s="709"/>
      <c r="BWV41" s="715"/>
      <c r="BWW41" s="709"/>
      <c r="BWX41" s="715"/>
      <c r="BWY41" s="709"/>
      <c r="BWZ41" s="715"/>
      <c r="BXA41" s="709"/>
      <c r="BXB41" s="715"/>
      <c r="BXC41" s="709"/>
      <c r="BXD41" s="715"/>
      <c r="BXE41" s="709"/>
      <c r="BXF41" s="715"/>
      <c r="BXG41" s="709"/>
      <c r="BXH41" s="715"/>
      <c r="BXI41" s="709"/>
      <c r="BXJ41" s="715"/>
      <c r="BXK41" s="709"/>
      <c r="BXL41" s="715"/>
      <c r="BXM41" s="709"/>
      <c r="BXN41" s="715"/>
      <c r="BXO41" s="709"/>
      <c r="BXP41" s="715"/>
      <c r="BXQ41" s="709"/>
      <c r="BXR41" s="715"/>
      <c r="BXS41" s="709"/>
      <c r="BXT41" s="715"/>
      <c r="BXU41" s="709"/>
      <c r="BXV41" s="715"/>
      <c r="BXW41" s="709"/>
      <c r="BXX41" s="715"/>
      <c r="BXY41" s="709"/>
      <c r="BXZ41" s="715"/>
      <c r="BYA41" s="709"/>
      <c r="BYB41" s="715"/>
      <c r="BYC41" s="709"/>
      <c r="BYD41" s="715"/>
      <c r="BYE41" s="709"/>
      <c r="BYF41" s="715"/>
      <c r="BYG41" s="709"/>
      <c r="BYH41" s="715"/>
      <c r="BYI41" s="709"/>
      <c r="BYJ41" s="715"/>
      <c r="BYK41" s="709"/>
      <c r="BYL41" s="715"/>
      <c r="BYM41" s="709"/>
      <c r="BYN41" s="715"/>
      <c r="BYO41" s="709"/>
      <c r="BYP41" s="715"/>
      <c r="BYQ41" s="709"/>
      <c r="BYR41" s="715"/>
      <c r="BYS41" s="709"/>
      <c r="BYT41" s="715"/>
      <c r="BYU41" s="709"/>
      <c r="BYV41" s="715"/>
      <c r="BYW41" s="709"/>
      <c r="BYX41" s="715"/>
      <c r="BYY41" s="709"/>
      <c r="BYZ41" s="715"/>
      <c r="BZA41" s="709"/>
      <c r="BZB41" s="715"/>
      <c r="BZC41" s="709"/>
      <c r="BZD41" s="715"/>
      <c r="BZE41" s="709"/>
      <c r="BZF41" s="715"/>
      <c r="BZG41" s="709"/>
      <c r="BZH41" s="715"/>
      <c r="BZI41" s="709"/>
      <c r="BZJ41" s="715"/>
      <c r="BZK41" s="709"/>
      <c r="BZL41" s="715"/>
      <c r="BZM41" s="709"/>
      <c r="BZN41" s="715"/>
      <c r="BZO41" s="709"/>
      <c r="BZP41" s="715"/>
      <c r="BZQ41" s="709"/>
      <c r="BZR41" s="715"/>
      <c r="BZS41" s="709"/>
      <c r="BZT41" s="715"/>
      <c r="BZU41" s="709"/>
      <c r="BZV41" s="715"/>
      <c r="BZW41" s="709"/>
      <c r="BZX41" s="715"/>
      <c r="BZY41" s="709"/>
      <c r="BZZ41" s="715"/>
      <c r="CAA41" s="709"/>
      <c r="CAB41" s="715"/>
      <c r="CAC41" s="709"/>
      <c r="CAD41" s="715"/>
      <c r="CAE41" s="709"/>
      <c r="CAF41" s="715"/>
      <c r="CAG41" s="709"/>
      <c r="CAH41" s="715"/>
      <c r="CAI41" s="709"/>
      <c r="CAJ41" s="715"/>
      <c r="CAK41" s="709"/>
      <c r="CAL41" s="715"/>
      <c r="CAM41" s="709"/>
      <c r="CAN41" s="715"/>
      <c r="CAO41" s="709"/>
      <c r="CAP41" s="715"/>
      <c r="CAQ41" s="709"/>
      <c r="CAR41" s="715"/>
      <c r="CAS41" s="709"/>
      <c r="CAT41" s="715"/>
      <c r="CAU41" s="709"/>
      <c r="CAV41" s="715"/>
      <c r="CAW41" s="709"/>
      <c r="CAX41" s="715"/>
      <c r="CAY41" s="709"/>
      <c r="CAZ41" s="715"/>
      <c r="CBA41" s="709"/>
      <c r="CBB41" s="715"/>
      <c r="CBC41" s="709"/>
      <c r="CBD41" s="715"/>
      <c r="CBE41" s="709"/>
      <c r="CBF41" s="715"/>
      <c r="CBG41" s="709"/>
      <c r="CBH41" s="715"/>
      <c r="CBI41" s="709"/>
      <c r="CBJ41" s="715"/>
      <c r="CBK41" s="709"/>
      <c r="CBL41" s="715"/>
      <c r="CBM41" s="709"/>
      <c r="CBN41" s="715"/>
      <c r="CBO41" s="709"/>
      <c r="CBP41" s="715"/>
      <c r="CBQ41" s="709"/>
      <c r="CBR41" s="715"/>
      <c r="CBS41" s="709"/>
      <c r="CBT41" s="715"/>
      <c r="CBU41" s="709"/>
      <c r="CBV41" s="715"/>
      <c r="CBW41" s="709"/>
      <c r="CBX41" s="715"/>
      <c r="CBY41" s="709"/>
      <c r="CBZ41" s="715"/>
      <c r="CCA41" s="709"/>
      <c r="CCB41" s="715"/>
      <c r="CCC41" s="709"/>
      <c r="CCD41" s="715"/>
      <c r="CCE41" s="709"/>
      <c r="CCF41" s="715"/>
      <c r="CCG41" s="709"/>
      <c r="CCH41" s="715"/>
      <c r="CCI41" s="709"/>
      <c r="CCJ41" s="715"/>
      <c r="CCK41" s="709"/>
      <c r="CCL41" s="715"/>
      <c r="CCM41" s="709"/>
      <c r="CCN41" s="715"/>
      <c r="CCO41" s="709"/>
      <c r="CCP41" s="715"/>
      <c r="CCQ41" s="709"/>
      <c r="CCR41" s="715"/>
      <c r="CCS41" s="709"/>
      <c r="CCT41" s="715"/>
      <c r="CCU41" s="709"/>
      <c r="CCV41" s="715"/>
      <c r="CCW41" s="709"/>
      <c r="CCX41" s="715"/>
      <c r="CCY41" s="709"/>
      <c r="CCZ41" s="715"/>
      <c r="CDA41" s="709"/>
      <c r="CDB41" s="715"/>
      <c r="CDC41" s="709"/>
      <c r="CDD41" s="715"/>
      <c r="CDE41" s="709"/>
      <c r="CDF41" s="715"/>
      <c r="CDG41" s="709"/>
      <c r="CDH41" s="715"/>
      <c r="CDI41" s="709"/>
      <c r="CDJ41" s="715"/>
      <c r="CDK41" s="709"/>
      <c r="CDL41" s="715"/>
      <c r="CDM41" s="709"/>
      <c r="CDN41" s="715"/>
      <c r="CDO41" s="709"/>
      <c r="CDP41" s="715"/>
      <c r="CDQ41" s="709"/>
      <c r="CDR41" s="715"/>
      <c r="CDS41" s="709"/>
      <c r="CDT41" s="715"/>
      <c r="CDU41" s="709"/>
      <c r="CDV41" s="715"/>
      <c r="CDW41" s="709"/>
      <c r="CDX41" s="715"/>
      <c r="CDY41" s="709"/>
      <c r="CDZ41" s="715"/>
      <c r="CEA41" s="709"/>
      <c r="CEB41" s="715"/>
      <c r="CEC41" s="709"/>
      <c r="CED41" s="715"/>
      <c r="CEE41" s="709"/>
      <c r="CEF41" s="715"/>
      <c r="CEG41" s="709"/>
      <c r="CEH41" s="715"/>
      <c r="CEI41" s="709"/>
      <c r="CEJ41" s="715"/>
      <c r="CEK41" s="709"/>
      <c r="CEL41" s="715"/>
      <c r="CEM41" s="709"/>
      <c r="CEN41" s="715"/>
      <c r="CEO41" s="709"/>
      <c r="CEP41" s="715"/>
      <c r="CEQ41" s="709"/>
      <c r="CER41" s="715"/>
      <c r="CES41" s="709"/>
      <c r="CET41" s="715"/>
      <c r="CEU41" s="709"/>
      <c r="CEV41" s="715"/>
      <c r="CEW41" s="709"/>
      <c r="CEX41" s="715"/>
      <c r="CEY41" s="709"/>
      <c r="CEZ41" s="715"/>
      <c r="CFA41" s="709"/>
      <c r="CFB41" s="715"/>
      <c r="CFC41" s="709"/>
      <c r="CFD41" s="715"/>
      <c r="CFE41" s="709"/>
      <c r="CFF41" s="715"/>
      <c r="CFG41" s="709"/>
      <c r="CFH41" s="715"/>
      <c r="CFI41" s="709"/>
      <c r="CFJ41" s="715"/>
      <c r="CFK41" s="709"/>
      <c r="CFL41" s="715"/>
      <c r="CFM41" s="709"/>
      <c r="CFN41" s="715"/>
      <c r="CFO41" s="709"/>
      <c r="CFP41" s="715"/>
      <c r="CFQ41" s="709"/>
      <c r="CFR41" s="715"/>
      <c r="CFS41" s="709"/>
      <c r="CFT41" s="715"/>
      <c r="CFU41" s="709"/>
      <c r="CFV41" s="715"/>
      <c r="CFW41" s="709"/>
      <c r="CFX41" s="715"/>
      <c r="CFY41" s="709"/>
      <c r="CFZ41" s="715"/>
      <c r="CGA41" s="709"/>
      <c r="CGB41" s="715"/>
      <c r="CGC41" s="709"/>
      <c r="CGD41" s="715"/>
      <c r="CGE41" s="709"/>
      <c r="CGF41" s="715"/>
      <c r="CGG41" s="709"/>
      <c r="CGH41" s="715"/>
      <c r="CGI41" s="709"/>
      <c r="CGJ41" s="715"/>
      <c r="CGK41" s="709"/>
      <c r="CGL41" s="715"/>
      <c r="CGM41" s="709"/>
      <c r="CGN41" s="715"/>
      <c r="CGO41" s="709"/>
      <c r="CGP41" s="715"/>
      <c r="CGQ41" s="709"/>
      <c r="CGR41" s="715"/>
      <c r="CGS41" s="709"/>
      <c r="CGT41" s="715"/>
      <c r="CGU41" s="709"/>
      <c r="CGV41" s="715"/>
      <c r="CGW41" s="709"/>
      <c r="CGX41" s="715"/>
      <c r="CGY41" s="709"/>
      <c r="CGZ41" s="715"/>
      <c r="CHA41" s="709"/>
      <c r="CHB41" s="715"/>
      <c r="CHC41" s="709"/>
      <c r="CHD41" s="715"/>
      <c r="CHE41" s="709"/>
      <c r="CHF41" s="715"/>
      <c r="CHG41" s="709"/>
      <c r="CHH41" s="715"/>
      <c r="CHI41" s="709"/>
      <c r="CHJ41" s="715"/>
      <c r="CHK41" s="709"/>
      <c r="CHL41" s="715"/>
      <c r="CHM41" s="709"/>
      <c r="CHN41" s="715"/>
      <c r="CHO41" s="709"/>
      <c r="CHP41" s="715"/>
      <c r="CHQ41" s="709"/>
      <c r="CHR41" s="715"/>
      <c r="CHS41" s="709"/>
      <c r="CHT41" s="715"/>
      <c r="CHU41" s="709"/>
      <c r="CHV41" s="715"/>
      <c r="CHW41" s="709"/>
      <c r="CHX41" s="715"/>
      <c r="CHY41" s="709"/>
      <c r="CHZ41" s="715"/>
      <c r="CIA41" s="709"/>
      <c r="CIB41" s="715"/>
      <c r="CIC41" s="709"/>
      <c r="CID41" s="715"/>
      <c r="CIE41" s="709"/>
      <c r="CIF41" s="715"/>
      <c r="CIG41" s="709"/>
      <c r="CIH41" s="715"/>
      <c r="CII41" s="709"/>
      <c r="CIJ41" s="715"/>
      <c r="CIK41" s="709"/>
      <c r="CIL41" s="715"/>
      <c r="CIM41" s="709"/>
      <c r="CIN41" s="715"/>
      <c r="CIO41" s="709"/>
      <c r="CIP41" s="715"/>
      <c r="CIQ41" s="709"/>
      <c r="CIR41" s="715"/>
      <c r="CIS41" s="709"/>
      <c r="CIT41" s="715"/>
      <c r="CIU41" s="709"/>
      <c r="CIV41" s="715"/>
      <c r="CIW41" s="709"/>
      <c r="CIX41" s="715"/>
      <c r="CIY41" s="709"/>
      <c r="CIZ41" s="715"/>
      <c r="CJA41" s="709"/>
      <c r="CJB41" s="715"/>
      <c r="CJC41" s="709"/>
      <c r="CJD41" s="715"/>
      <c r="CJE41" s="709"/>
      <c r="CJF41" s="715"/>
      <c r="CJG41" s="709"/>
      <c r="CJH41" s="715"/>
      <c r="CJI41" s="709"/>
      <c r="CJJ41" s="715"/>
      <c r="CJK41" s="709"/>
      <c r="CJL41" s="715"/>
      <c r="CJM41" s="709"/>
      <c r="CJN41" s="715"/>
      <c r="CJO41" s="709"/>
      <c r="CJP41" s="715"/>
      <c r="CJQ41" s="709"/>
      <c r="CJR41" s="715"/>
      <c r="CJS41" s="709"/>
      <c r="CJT41" s="715"/>
      <c r="CJU41" s="709"/>
      <c r="CJV41" s="715"/>
      <c r="CJW41" s="709"/>
      <c r="CJX41" s="715"/>
      <c r="CJY41" s="709"/>
      <c r="CJZ41" s="715"/>
      <c r="CKA41" s="709"/>
      <c r="CKB41" s="715"/>
      <c r="CKC41" s="709"/>
      <c r="CKD41" s="715"/>
      <c r="CKE41" s="709"/>
      <c r="CKF41" s="715"/>
      <c r="CKG41" s="709"/>
      <c r="CKH41" s="715"/>
      <c r="CKI41" s="709"/>
      <c r="CKJ41" s="715"/>
      <c r="CKK41" s="709"/>
      <c r="CKL41" s="715"/>
      <c r="CKM41" s="709"/>
      <c r="CKN41" s="715"/>
      <c r="CKO41" s="709"/>
      <c r="CKP41" s="715"/>
      <c r="CKQ41" s="709"/>
      <c r="CKR41" s="715"/>
      <c r="CKS41" s="709"/>
      <c r="CKT41" s="715"/>
      <c r="CKU41" s="709"/>
      <c r="CKV41" s="715"/>
      <c r="CKW41" s="709"/>
      <c r="CKX41" s="715"/>
      <c r="CKY41" s="709"/>
      <c r="CKZ41" s="715"/>
      <c r="CLA41" s="709"/>
      <c r="CLB41" s="715"/>
      <c r="CLC41" s="709"/>
      <c r="CLD41" s="715"/>
      <c r="CLE41" s="709"/>
      <c r="CLF41" s="715"/>
      <c r="CLG41" s="709"/>
      <c r="CLH41" s="715"/>
      <c r="CLI41" s="709"/>
      <c r="CLJ41" s="715"/>
      <c r="CLK41" s="709"/>
      <c r="CLL41" s="715"/>
      <c r="CLM41" s="709"/>
      <c r="CLN41" s="715"/>
      <c r="CLO41" s="709"/>
      <c r="CLP41" s="715"/>
      <c r="CLQ41" s="709"/>
      <c r="CLR41" s="715"/>
      <c r="CLS41" s="709"/>
      <c r="CLT41" s="715"/>
      <c r="CLU41" s="709"/>
      <c r="CLV41" s="715"/>
      <c r="CLW41" s="709"/>
      <c r="CLX41" s="715"/>
      <c r="CLY41" s="709"/>
      <c r="CLZ41" s="715"/>
      <c r="CMA41" s="709"/>
      <c r="CMB41" s="715"/>
      <c r="CMC41" s="709"/>
      <c r="CMD41" s="715"/>
      <c r="CME41" s="709"/>
      <c r="CMF41" s="715"/>
      <c r="CMG41" s="709"/>
      <c r="CMH41" s="715"/>
      <c r="CMI41" s="709"/>
      <c r="CMJ41" s="715"/>
      <c r="CMK41" s="709"/>
      <c r="CML41" s="715"/>
      <c r="CMM41" s="709"/>
      <c r="CMN41" s="715"/>
      <c r="CMO41" s="709"/>
      <c r="CMP41" s="715"/>
      <c r="CMQ41" s="709"/>
      <c r="CMR41" s="715"/>
      <c r="CMS41" s="709"/>
      <c r="CMT41" s="715"/>
      <c r="CMU41" s="709"/>
      <c r="CMV41" s="715"/>
      <c r="CMW41" s="709"/>
      <c r="CMX41" s="715"/>
      <c r="CMY41" s="709"/>
      <c r="CMZ41" s="715"/>
      <c r="CNA41" s="709"/>
      <c r="CNB41" s="715"/>
      <c r="CNC41" s="709"/>
      <c r="CND41" s="715"/>
      <c r="CNE41" s="709"/>
      <c r="CNF41" s="715"/>
      <c r="CNG41" s="709"/>
      <c r="CNH41" s="715"/>
      <c r="CNI41" s="709"/>
      <c r="CNJ41" s="715"/>
      <c r="CNK41" s="709"/>
      <c r="CNL41" s="715"/>
      <c r="CNM41" s="709"/>
      <c r="CNN41" s="715"/>
      <c r="CNO41" s="709"/>
      <c r="CNP41" s="715"/>
      <c r="CNQ41" s="709"/>
      <c r="CNR41" s="715"/>
      <c r="CNS41" s="709"/>
      <c r="CNT41" s="715"/>
      <c r="CNU41" s="709"/>
      <c r="CNV41" s="715"/>
      <c r="CNW41" s="709"/>
      <c r="CNX41" s="715"/>
      <c r="CNY41" s="709"/>
      <c r="CNZ41" s="715"/>
      <c r="COA41" s="709"/>
      <c r="COB41" s="715"/>
      <c r="COC41" s="709"/>
      <c r="COD41" s="715"/>
      <c r="COE41" s="709"/>
      <c r="COF41" s="715"/>
      <c r="COG41" s="709"/>
      <c r="COH41" s="715"/>
      <c r="COI41" s="709"/>
      <c r="COJ41" s="715"/>
      <c r="COK41" s="709"/>
      <c r="COL41" s="715"/>
      <c r="COM41" s="709"/>
      <c r="CON41" s="715"/>
      <c r="COO41" s="709"/>
      <c r="COP41" s="715"/>
      <c r="COQ41" s="709"/>
      <c r="COR41" s="715"/>
      <c r="COS41" s="709"/>
      <c r="COT41" s="715"/>
      <c r="COU41" s="709"/>
      <c r="COV41" s="715"/>
      <c r="COW41" s="709"/>
      <c r="COX41" s="715"/>
      <c r="COY41" s="709"/>
      <c r="COZ41" s="715"/>
      <c r="CPA41" s="709"/>
      <c r="CPB41" s="715"/>
      <c r="CPC41" s="709"/>
      <c r="CPD41" s="715"/>
      <c r="CPE41" s="709"/>
      <c r="CPF41" s="715"/>
      <c r="CPG41" s="709"/>
      <c r="CPH41" s="715"/>
      <c r="CPI41" s="709"/>
      <c r="CPJ41" s="715"/>
      <c r="CPK41" s="709"/>
      <c r="CPL41" s="715"/>
      <c r="CPM41" s="709"/>
      <c r="CPN41" s="715"/>
      <c r="CPO41" s="709"/>
      <c r="CPP41" s="715"/>
      <c r="CPQ41" s="709"/>
      <c r="CPR41" s="715"/>
      <c r="CPS41" s="709"/>
      <c r="CPT41" s="715"/>
      <c r="CPU41" s="709"/>
      <c r="CPV41" s="715"/>
      <c r="CPW41" s="709"/>
      <c r="CPX41" s="715"/>
      <c r="CPY41" s="709"/>
      <c r="CPZ41" s="715"/>
      <c r="CQA41" s="709"/>
      <c r="CQB41" s="715"/>
      <c r="CQC41" s="709"/>
      <c r="CQD41" s="715"/>
      <c r="CQE41" s="709"/>
      <c r="CQF41" s="715"/>
      <c r="CQG41" s="709"/>
      <c r="CQH41" s="715"/>
      <c r="CQI41" s="709"/>
      <c r="CQJ41" s="715"/>
      <c r="CQK41" s="709"/>
      <c r="CQL41" s="715"/>
      <c r="CQM41" s="709"/>
      <c r="CQN41" s="715"/>
      <c r="CQO41" s="709"/>
      <c r="CQP41" s="715"/>
      <c r="CQQ41" s="709"/>
      <c r="CQR41" s="715"/>
      <c r="CQS41" s="709"/>
      <c r="CQT41" s="715"/>
      <c r="CQU41" s="709"/>
      <c r="CQV41" s="715"/>
      <c r="CQW41" s="709"/>
      <c r="CQX41" s="715"/>
      <c r="CQY41" s="709"/>
      <c r="CQZ41" s="715"/>
      <c r="CRA41" s="709"/>
      <c r="CRB41" s="715"/>
      <c r="CRC41" s="709"/>
      <c r="CRD41" s="715"/>
      <c r="CRE41" s="709"/>
      <c r="CRF41" s="715"/>
      <c r="CRG41" s="709"/>
      <c r="CRH41" s="715"/>
      <c r="CRI41" s="709"/>
      <c r="CRJ41" s="715"/>
      <c r="CRK41" s="709"/>
      <c r="CRL41" s="715"/>
      <c r="CRM41" s="709"/>
      <c r="CRN41" s="715"/>
      <c r="CRO41" s="709"/>
      <c r="CRP41" s="715"/>
      <c r="CRQ41" s="709"/>
      <c r="CRR41" s="715"/>
      <c r="CRS41" s="709"/>
      <c r="CRT41" s="715"/>
      <c r="CRU41" s="709"/>
      <c r="CRV41" s="715"/>
      <c r="CRW41" s="709"/>
      <c r="CRX41" s="715"/>
      <c r="CRY41" s="709"/>
      <c r="CRZ41" s="715"/>
      <c r="CSA41" s="709"/>
      <c r="CSB41" s="715"/>
      <c r="CSC41" s="709"/>
      <c r="CSD41" s="715"/>
      <c r="CSE41" s="709"/>
      <c r="CSF41" s="715"/>
      <c r="CSG41" s="709"/>
      <c r="CSH41" s="715"/>
      <c r="CSI41" s="709"/>
      <c r="CSJ41" s="715"/>
      <c r="CSK41" s="709"/>
      <c r="CSL41" s="715"/>
      <c r="CSM41" s="709"/>
      <c r="CSN41" s="715"/>
      <c r="CSO41" s="709"/>
      <c r="CSP41" s="715"/>
      <c r="CSQ41" s="709"/>
      <c r="CSR41" s="715"/>
      <c r="CSS41" s="709"/>
      <c r="CST41" s="715"/>
      <c r="CSU41" s="709"/>
      <c r="CSV41" s="715"/>
      <c r="CSW41" s="709"/>
      <c r="CSX41" s="715"/>
      <c r="CSY41" s="709"/>
      <c r="CSZ41" s="715"/>
      <c r="CTA41" s="709"/>
      <c r="CTB41" s="715"/>
      <c r="CTC41" s="709"/>
      <c r="CTD41" s="715"/>
      <c r="CTE41" s="709"/>
      <c r="CTF41" s="715"/>
      <c r="CTG41" s="709"/>
      <c r="CTH41" s="715"/>
      <c r="CTI41" s="709"/>
      <c r="CTJ41" s="715"/>
      <c r="CTK41" s="709"/>
      <c r="CTL41" s="715"/>
      <c r="CTM41" s="709"/>
      <c r="CTN41" s="715"/>
      <c r="CTO41" s="709"/>
      <c r="CTP41" s="715"/>
      <c r="CTQ41" s="709"/>
      <c r="CTR41" s="715"/>
      <c r="CTS41" s="709"/>
      <c r="CTT41" s="715"/>
      <c r="CTU41" s="709"/>
      <c r="CTV41" s="715"/>
      <c r="CTW41" s="709"/>
      <c r="CTX41" s="715"/>
      <c r="CTY41" s="709"/>
      <c r="CTZ41" s="715"/>
      <c r="CUA41" s="709"/>
      <c r="CUB41" s="715"/>
      <c r="CUC41" s="709"/>
      <c r="CUD41" s="715"/>
      <c r="CUE41" s="709"/>
      <c r="CUF41" s="715"/>
      <c r="CUG41" s="709"/>
      <c r="CUH41" s="715"/>
      <c r="CUI41" s="709"/>
      <c r="CUJ41" s="715"/>
      <c r="CUK41" s="709"/>
      <c r="CUL41" s="715"/>
      <c r="CUM41" s="709"/>
      <c r="CUN41" s="715"/>
      <c r="CUO41" s="709"/>
      <c r="CUP41" s="715"/>
      <c r="CUQ41" s="709"/>
      <c r="CUR41" s="715"/>
      <c r="CUS41" s="709"/>
      <c r="CUT41" s="715"/>
      <c r="CUU41" s="709"/>
      <c r="CUV41" s="715"/>
      <c r="CUW41" s="709"/>
      <c r="CUX41" s="715"/>
      <c r="CUY41" s="709"/>
      <c r="CUZ41" s="715"/>
      <c r="CVA41" s="709"/>
      <c r="CVB41" s="715"/>
      <c r="CVC41" s="709"/>
      <c r="CVD41" s="715"/>
      <c r="CVE41" s="709"/>
      <c r="CVF41" s="715"/>
      <c r="CVG41" s="709"/>
      <c r="CVH41" s="715"/>
      <c r="CVI41" s="709"/>
      <c r="CVJ41" s="715"/>
      <c r="CVK41" s="709"/>
      <c r="CVL41" s="715"/>
      <c r="CVM41" s="709"/>
      <c r="CVN41" s="715"/>
      <c r="CVO41" s="709"/>
      <c r="CVP41" s="715"/>
      <c r="CVQ41" s="709"/>
      <c r="CVR41" s="715"/>
      <c r="CVS41" s="709"/>
      <c r="CVT41" s="715"/>
      <c r="CVU41" s="709"/>
      <c r="CVV41" s="715"/>
      <c r="CVW41" s="709"/>
      <c r="CVX41" s="715"/>
      <c r="CVY41" s="709"/>
      <c r="CVZ41" s="715"/>
      <c r="CWA41" s="709"/>
      <c r="CWB41" s="715"/>
      <c r="CWC41" s="709"/>
      <c r="CWD41" s="715"/>
      <c r="CWE41" s="709"/>
      <c r="CWF41" s="715"/>
      <c r="CWG41" s="709"/>
      <c r="CWH41" s="715"/>
      <c r="CWI41" s="709"/>
      <c r="CWJ41" s="715"/>
      <c r="CWK41" s="709"/>
      <c r="CWL41" s="715"/>
      <c r="CWM41" s="709"/>
      <c r="CWN41" s="715"/>
      <c r="CWO41" s="709"/>
      <c r="CWP41" s="715"/>
      <c r="CWQ41" s="709"/>
      <c r="CWR41" s="715"/>
      <c r="CWS41" s="709"/>
      <c r="CWT41" s="715"/>
      <c r="CWU41" s="709"/>
      <c r="CWV41" s="715"/>
      <c r="CWW41" s="709"/>
      <c r="CWX41" s="715"/>
      <c r="CWY41" s="709"/>
      <c r="CWZ41" s="715"/>
      <c r="CXA41" s="709"/>
      <c r="CXB41" s="715"/>
      <c r="CXC41" s="709"/>
      <c r="CXD41" s="715"/>
      <c r="CXE41" s="709"/>
      <c r="CXF41" s="715"/>
      <c r="CXG41" s="709"/>
      <c r="CXH41" s="715"/>
      <c r="CXI41" s="709"/>
      <c r="CXJ41" s="715"/>
      <c r="CXK41" s="709"/>
      <c r="CXL41" s="715"/>
      <c r="CXM41" s="709"/>
      <c r="CXN41" s="715"/>
      <c r="CXO41" s="709"/>
      <c r="CXP41" s="715"/>
      <c r="CXQ41" s="709"/>
      <c r="CXR41" s="715"/>
      <c r="CXS41" s="709"/>
      <c r="CXT41" s="715"/>
      <c r="CXU41" s="709"/>
      <c r="CXV41" s="715"/>
      <c r="CXW41" s="709"/>
      <c r="CXX41" s="715"/>
      <c r="CXY41" s="709"/>
      <c r="CXZ41" s="715"/>
      <c r="CYA41" s="709"/>
      <c r="CYB41" s="715"/>
      <c r="CYC41" s="709"/>
      <c r="CYD41" s="715"/>
      <c r="CYE41" s="709"/>
      <c r="CYF41" s="715"/>
      <c r="CYG41" s="709"/>
      <c r="CYH41" s="715"/>
      <c r="CYI41" s="709"/>
      <c r="CYJ41" s="715"/>
      <c r="CYK41" s="709"/>
      <c r="CYL41" s="715"/>
      <c r="CYM41" s="709"/>
      <c r="CYN41" s="715"/>
      <c r="CYO41" s="709"/>
      <c r="CYP41" s="715"/>
      <c r="CYQ41" s="709"/>
      <c r="CYR41" s="715"/>
      <c r="CYS41" s="709"/>
      <c r="CYT41" s="715"/>
      <c r="CYU41" s="709"/>
      <c r="CYV41" s="715"/>
      <c r="CYW41" s="709"/>
      <c r="CYX41" s="715"/>
      <c r="CYY41" s="709"/>
      <c r="CYZ41" s="715"/>
      <c r="CZA41" s="709"/>
      <c r="CZB41" s="715"/>
      <c r="CZC41" s="709"/>
      <c r="CZD41" s="715"/>
      <c r="CZE41" s="709"/>
      <c r="CZF41" s="715"/>
      <c r="CZG41" s="709"/>
      <c r="CZH41" s="715"/>
      <c r="CZI41" s="709"/>
      <c r="CZJ41" s="715"/>
      <c r="CZK41" s="709"/>
      <c r="CZL41" s="715"/>
      <c r="CZM41" s="709"/>
      <c r="CZN41" s="715"/>
      <c r="CZO41" s="709"/>
      <c r="CZP41" s="715"/>
      <c r="CZQ41" s="709"/>
      <c r="CZR41" s="715"/>
      <c r="CZS41" s="709"/>
      <c r="CZT41" s="715"/>
      <c r="CZU41" s="709"/>
      <c r="CZV41" s="715"/>
      <c r="CZW41" s="709"/>
      <c r="CZX41" s="715"/>
      <c r="CZY41" s="709"/>
      <c r="CZZ41" s="715"/>
      <c r="DAA41" s="709"/>
      <c r="DAB41" s="715"/>
      <c r="DAC41" s="709"/>
      <c r="DAD41" s="715"/>
      <c r="DAE41" s="709"/>
      <c r="DAF41" s="715"/>
      <c r="DAG41" s="709"/>
      <c r="DAH41" s="715"/>
      <c r="DAI41" s="709"/>
      <c r="DAJ41" s="715"/>
      <c r="DAK41" s="709"/>
      <c r="DAL41" s="715"/>
      <c r="DAM41" s="709"/>
      <c r="DAN41" s="715"/>
      <c r="DAO41" s="709"/>
      <c r="DAP41" s="715"/>
      <c r="DAQ41" s="709"/>
      <c r="DAR41" s="715"/>
      <c r="DAS41" s="709"/>
      <c r="DAT41" s="715"/>
      <c r="DAU41" s="709"/>
      <c r="DAV41" s="715"/>
      <c r="DAW41" s="709"/>
      <c r="DAX41" s="715"/>
      <c r="DAY41" s="709"/>
      <c r="DAZ41" s="715"/>
      <c r="DBA41" s="709"/>
      <c r="DBB41" s="715"/>
      <c r="DBC41" s="709"/>
      <c r="DBD41" s="715"/>
      <c r="DBE41" s="709"/>
      <c r="DBF41" s="715"/>
      <c r="DBG41" s="709"/>
      <c r="DBH41" s="715"/>
      <c r="DBI41" s="709"/>
      <c r="DBJ41" s="715"/>
      <c r="DBK41" s="709"/>
      <c r="DBL41" s="715"/>
      <c r="DBM41" s="709"/>
      <c r="DBN41" s="715"/>
      <c r="DBO41" s="709"/>
      <c r="DBP41" s="715"/>
      <c r="DBQ41" s="709"/>
      <c r="DBR41" s="715"/>
      <c r="DBS41" s="709"/>
      <c r="DBT41" s="715"/>
      <c r="DBU41" s="709"/>
      <c r="DBV41" s="715"/>
      <c r="DBW41" s="709"/>
      <c r="DBX41" s="715"/>
      <c r="DBY41" s="709"/>
      <c r="DBZ41" s="715"/>
      <c r="DCA41" s="709"/>
      <c r="DCB41" s="715"/>
      <c r="DCC41" s="709"/>
      <c r="DCD41" s="715"/>
      <c r="DCE41" s="709"/>
      <c r="DCF41" s="715"/>
      <c r="DCG41" s="709"/>
      <c r="DCH41" s="715"/>
      <c r="DCI41" s="709"/>
      <c r="DCJ41" s="715"/>
      <c r="DCK41" s="709"/>
      <c r="DCL41" s="715"/>
      <c r="DCM41" s="709"/>
      <c r="DCN41" s="715"/>
      <c r="DCO41" s="709"/>
      <c r="DCP41" s="715"/>
      <c r="DCQ41" s="709"/>
      <c r="DCR41" s="715"/>
      <c r="DCS41" s="709"/>
      <c r="DCT41" s="715"/>
      <c r="DCU41" s="709"/>
      <c r="DCV41" s="715"/>
      <c r="DCW41" s="709"/>
      <c r="DCX41" s="715"/>
      <c r="DCY41" s="709"/>
      <c r="DCZ41" s="715"/>
      <c r="DDA41" s="709"/>
      <c r="DDB41" s="715"/>
      <c r="DDC41" s="709"/>
      <c r="DDD41" s="715"/>
      <c r="DDE41" s="709"/>
      <c r="DDF41" s="715"/>
      <c r="DDG41" s="709"/>
      <c r="DDH41" s="715"/>
      <c r="DDI41" s="709"/>
      <c r="DDJ41" s="715"/>
      <c r="DDK41" s="709"/>
      <c r="DDL41" s="715"/>
      <c r="DDM41" s="709"/>
      <c r="DDN41" s="715"/>
      <c r="DDO41" s="709"/>
      <c r="DDP41" s="715"/>
      <c r="DDQ41" s="709"/>
      <c r="DDR41" s="715"/>
      <c r="DDS41" s="709"/>
      <c r="DDT41" s="715"/>
      <c r="DDU41" s="709"/>
      <c r="DDV41" s="715"/>
      <c r="DDW41" s="709"/>
      <c r="DDX41" s="715"/>
      <c r="DDY41" s="709"/>
      <c r="DDZ41" s="715"/>
      <c r="DEA41" s="709"/>
      <c r="DEB41" s="715"/>
      <c r="DEC41" s="709"/>
      <c r="DED41" s="715"/>
      <c r="DEE41" s="709"/>
      <c r="DEF41" s="715"/>
      <c r="DEG41" s="709"/>
      <c r="DEH41" s="715"/>
      <c r="DEI41" s="709"/>
      <c r="DEJ41" s="715"/>
      <c r="DEK41" s="709"/>
      <c r="DEL41" s="715"/>
      <c r="DEM41" s="709"/>
      <c r="DEN41" s="715"/>
      <c r="DEO41" s="709"/>
      <c r="DEP41" s="715"/>
      <c r="DEQ41" s="709"/>
      <c r="DER41" s="715"/>
      <c r="DES41" s="709"/>
      <c r="DET41" s="715"/>
      <c r="DEU41" s="709"/>
      <c r="DEV41" s="715"/>
      <c r="DEW41" s="709"/>
      <c r="DEX41" s="715"/>
      <c r="DEY41" s="709"/>
      <c r="DEZ41" s="715"/>
      <c r="DFA41" s="709"/>
      <c r="DFB41" s="715"/>
      <c r="DFC41" s="709"/>
      <c r="DFD41" s="715"/>
      <c r="DFE41" s="709"/>
      <c r="DFF41" s="715"/>
      <c r="DFG41" s="709"/>
      <c r="DFH41" s="715"/>
      <c r="DFI41" s="709"/>
      <c r="DFJ41" s="715"/>
      <c r="DFK41" s="709"/>
      <c r="DFL41" s="715"/>
      <c r="DFM41" s="709"/>
      <c r="DFN41" s="715"/>
      <c r="DFO41" s="709"/>
      <c r="DFP41" s="715"/>
      <c r="DFQ41" s="709"/>
      <c r="DFR41" s="715"/>
      <c r="DFS41" s="709"/>
      <c r="DFT41" s="715"/>
      <c r="DFU41" s="709"/>
      <c r="DFV41" s="715"/>
      <c r="DFW41" s="709"/>
      <c r="DFX41" s="715"/>
      <c r="DFY41" s="709"/>
      <c r="DFZ41" s="715"/>
      <c r="DGA41" s="709"/>
      <c r="DGB41" s="715"/>
      <c r="DGC41" s="709"/>
      <c r="DGD41" s="715"/>
      <c r="DGE41" s="709"/>
      <c r="DGF41" s="715"/>
      <c r="DGG41" s="709"/>
      <c r="DGH41" s="715"/>
      <c r="DGI41" s="709"/>
      <c r="DGJ41" s="715"/>
      <c r="DGK41" s="709"/>
      <c r="DGL41" s="715"/>
      <c r="DGM41" s="709"/>
      <c r="DGN41" s="715"/>
      <c r="DGO41" s="709"/>
      <c r="DGP41" s="715"/>
      <c r="DGQ41" s="709"/>
      <c r="DGR41" s="715"/>
      <c r="DGS41" s="709"/>
      <c r="DGT41" s="715"/>
      <c r="DGU41" s="709"/>
      <c r="DGV41" s="715"/>
      <c r="DGW41" s="709"/>
      <c r="DGX41" s="715"/>
      <c r="DGY41" s="709"/>
      <c r="DGZ41" s="715"/>
      <c r="DHA41" s="709"/>
      <c r="DHB41" s="715"/>
      <c r="DHC41" s="709"/>
      <c r="DHD41" s="715"/>
      <c r="DHE41" s="709"/>
      <c r="DHF41" s="715"/>
      <c r="DHG41" s="709"/>
      <c r="DHH41" s="715"/>
      <c r="DHI41" s="709"/>
      <c r="DHJ41" s="715"/>
      <c r="DHK41" s="709"/>
      <c r="DHL41" s="715"/>
      <c r="DHM41" s="709"/>
      <c r="DHN41" s="715"/>
      <c r="DHO41" s="709"/>
      <c r="DHP41" s="715"/>
      <c r="DHQ41" s="709"/>
      <c r="DHR41" s="715"/>
      <c r="DHS41" s="709"/>
      <c r="DHT41" s="715"/>
      <c r="DHU41" s="709"/>
      <c r="DHV41" s="715"/>
      <c r="DHW41" s="709"/>
      <c r="DHX41" s="715"/>
      <c r="DHY41" s="709"/>
      <c r="DHZ41" s="715"/>
      <c r="DIA41" s="709"/>
      <c r="DIB41" s="715"/>
      <c r="DIC41" s="709"/>
      <c r="DID41" s="715"/>
      <c r="DIE41" s="709"/>
      <c r="DIF41" s="715"/>
      <c r="DIG41" s="709"/>
      <c r="DIH41" s="715"/>
      <c r="DII41" s="709"/>
      <c r="DIJ41" s="715"/>
      <c r="DIK41" s="709"/>
      <c r="DIL41" s="715"/>
      <c r="DIM41" s="709"/>
      <c r="DIN41" s="715"/>
      <c r="DIO41" s="709"/>
      <c r="DIP41" s="715"/>
      <c r="DIQ41" s="709"/>
      <c r="DIR41" s="715"/>
      <c r="DIS41" s="709"/>
      <c r="DIT41" s="715"/>
      <c r="DIU41" s="709"/>
      <c r="DIV41" s="715"/>
      <c r="DIW41" s="709"/>
      <c r="DIX41" s="715"/>
      <c r="DIY41" s="709"/>
      <c r="DIZ41" s="715"/>
      <c r="DJA41" s="709"/>
      <c r="DJB41" s="715"/>
      <c r="DJC41" s="709"/>
      <c r="DJD41" s="715"/>
      <c r="DJE41" s="709"/>
      <c r="DJF41" s="715"/>
      <c r="DJG41" s="709"/>
      <c r="DJH41" s="715"/>
      <c r="DJI41" s="709"/>
      <c r="DJJ41" s="715"/>
      <c r="DJK41" s="709"/>
      <c r="DJL41" s="715"/>
      <c r="DJM41" s="709"/>
      <c r="DJN41" s="715"/>
      <c r="DJO41" s="709"/>
      <c r="DJP41" s="715"/>
      <c r="DJQ41" s="709"/>
      <c r="DJR41" s="715"/>
      <c r="DJS41" s="709"/>
      <c r="DJT41" s="715"/>
      <c r="DJU41" s="709"/>
      <c r="DJV41" s="715"/>
      <c r="DJW41" s="709"/>
      <c r="DJX41" s="715"/>
      <c r="DJY41" s="709"/>
      <c r="DJZ41" s="715"/>
      <c r="DKA41" s="709"/>
      <c r="DKB41" s="715"/>
      <c r="DKC41" s="709"/>
      <c r="DKD41" s="715"/>
      <c r="DKE41" s="709"/>
      <c r="DKF41" s="715"/>
      <c r="DKG41" s="709"/>
      <c r="DKH41" s="715"/>
      <c r="DKI41" s="709"/>
      <c r="DKJ41" s="715"/>
      <c r="DKK41" s="709"/>
      <c r="DKL41" s="715"/>
      <c r="DKM41" s="709"/>
      <c r="DKN41" s="715"/>
      <c r="DKO41" s="709"/>
      <c r="DKP41" s="715"/>
      <c r="DKQ41" s="709"/>
      <c r="DKR41" s="715"/>
      <c r="DKS41" s="709"/>
      <c r="DKT41" s="715"/>
      <c r="DKU41" s="709"/>
      <c r="DKV41" s="715"/>
      <c r="DKW41" s="709"/>
      <c r="DKX41" s="715"/>
      <c r="DKY41" s="709"/>
      <c r="DKZ41" s="715"/>
      <c r="DLA41" s="709"/>
      <c r="DLB41" s="715"/>
      <c r="DLC41" s="709"/>
      <c r="DLD41" s="715"/>
      <c r="DLE41" s="709"/>
      <c r="DLF41" s="715"/>
      <c r="DLG41" s="709"/>
      <c r="DLH41" s="715"/>
      <c r="DLI41" s="709"/>
      <c r="DLJ41" s="715"/>
      <c r="DLK41" s="709"/>
      <c r="DLL41" s="715"/>
      <c r="DLM41" s="709"/>
      <c r="DLN41" s="715"/>
      <c r="DLO41" s="709"/>
      <c r="DLP41" s="715"/>
      <c r="DLQ41" s="709"/>
      <c r="DLR41" s="715"/>
      <c r="DLS41" s="709"/>
      <c r="DLT41" s="715"/>
      <c r="DLU41" s="709"/>
      <c r="DLV41" s="715"/>
      <c r="DLW41" s="709"/>
      <c r="DLX41" s="715"/>
      <c r="DLY41" s="709"/>
      <c r="DLZ41" s="715"/>
      <c r="DMA41" s="709"/>
      <c r="DMB41" s="715"/>
      <c r="DMC41" s="709"/>
      <c r="DMD41" s="715"/>
      <c r="DME41" s="709"/>
      <c r="DMF41" s="715"/>
      <c r="DMG41" s="709"/>
      <c r="DMH41" s="715"/>
      <c r="DMI41" s="709"/>
      <c r="DMJ41" s="715"/>
      <c r="DMK41" s="709"/>
      <c r="DML41" s="715"/>
      <c r="DMM41" s="709"/>
      <c r="DMN41" s="715"/>
      <c r="DMO41" s="709"/>
      <c r="DMP41" s="715"/>
      <c r="DMQ41" s="709"/>
      <c r="DMR41" s="715"/>
      <c r="DMS41" s="709"/>
      <c r="DMT41" s="715"/>
      <c r="DMU41" s="709"/>
      <c r="DMV41" s="715"/>
      <c r="DMW41" s="709"/>
      <c r="DMX41" s="715"/>
      <c r="DMY41" s="709"/>
      <c r="DMZ41" s="715"/>
      <c r="DNA41" s="709"/>
      <c r="DNB41" s="715"/>
      <c r="DNC41" s="709"/>
      <c r="DND41" s="715"/>
      <c r="DNE41" s="709"/>
      <c r="DNF41" s="715"/>
      <c r="DNG41" s="709"/>
      <c r="DNH41" s="715"/>
      <c r="DNI41" s="709"/>
      <c r="DNJ41" s="715"/>
      <c r="DNK41" s="709"/>
      <c r="DNL41" s="715"/>
      <c r="DNM41" s="709"/>
      <c r="DNN41" s="715"/>
      <c r="DNO41" s="709"/>
      <c r="DNP41" s="715"/>
      <c r="DNQ41" s="709"/>
      <c r="DNR41" s="715"/>
      <c r="DNS41" s="709"/>
      <c r="DNT41" s="715"/>
      <c r="DNU41" s="709"/>
      <c r="DNV41" s="715"/>
      <c r="DNW41" s="709"/>
      <c r="DNX41" s="715"/>
      <c r="DNY41" s="709"/>
      <c r="DNZ41" s="715"/>
      <c r="DOA41" s="709"/>
      <c r="DOB41" s="715"/>
      <c r="DOC41" s="709"/>
      <c r="DOD41" s="715"/>
      <c r="DOE41" s="709"/>
      <c r="DOF41" s="715"/>
      <c r="DOG41" s="709"/>
      <c r="DOH41" s="715"/>
      <c r="DOI41" s="709"/>
      <c r="DOJ41" s="715"/>
      <c r="DOK41" s="709"/>
      <c r="DOL41" s="715"/>
      <c r="DOM41" s="709"/>
      <c r="DON41" s="715"/>
      <c r="DOO41" s="709"/>
      <c r="DOP41" s="715"/>
      <c r="DOQ41" s="709"/>
      <c r="DOR41" s="715"/>
      <c r="DOS41" s="709"/>
      <c r="DOT41" s="715"/>
      <c r="DOU41" s="709"/>
      <c r="DOV41" s="715"/>
      <c r="DOW41" s="709"/>
      <c r="DOX41" s="715"/>
      <c r="DOY41" s="709"/>
      <c r="DOZ41" s="715"/>
      <c r="DPA41" s="709"/>
      <c r="DPB41" s="715"/>
      <c r="DPC41" s="709"/>
      <c r="DPD41" s="715"/>
      <c r="DPE41" s="709"/>
      <c r="DPF41" s="715"/>
      <c r="DPG41" s="709"/>
      <c r="DPH41" s="715"/>
      <c r="DPI41" s="709"/>
      <c r="DPJ41" s="715"/>
      <c r="DPK41" s="709"/>
      <c r="DPL41" s="715"/>
      <c r="DPM41" s="709"/>
      <c r="DPN41" s="715"/>
      <c r="DPO41" s="709"/>
      <c r="DPP41" s="715"/>
      <c r="DPQ41" s="709"/>
      <c r="DPR41" s="715"/>
      <c r="DPS41" s="709"/>
      <c r="DPT41" s="715"/>
      <c r="DPU41" s="709"/>
      <c r="DPV41" s="715"/>
      <c r="DPW41" s="709"/>
      <c r="DPX41" s="715"/>
      <c r="DPY41" s="709"/>
      <c r="DPZ41" s="715"/>
      <c r="DQA41" s="709"/>
      <c r="DQB41" s="715"/>
      <c r="DQC41" s="709"/>
      <c r="DQD41" s="715"/>
      <c r="DQE41" s="709"/>
      <c r="DQF41" s="715"/>
      <c r="DQG41" s="709"/>
      <c r="DQH41" s="715"/>
      <c r="DQI41" s="709"/>
      <c r="DQJ41" s="715"/>
      <c r="DQK41" s="709"/>
      <c r="DQL41" s="715"/>
      <c r="DQM41" s="709"/>
      <c r="DQN41" s="715"/>
      <c r="DQO41" s="709"/>
      <c r="DQP41" s="715"/>
      <c r="DQQ41" s="709"/>
      <c r="DQR41" s="715"/>
      <c r="DQS41" s="709"/>
      <c r="DQT41" s="715"/>
      <c r="DQU41" s="709"/>
      <c r="DQV41" s="715"/>
      <c r="DQW41" s="709"/>
      <c r="DQX41" s="715"/>
      <c r="DQY41" s="709"/>
      <c r="DQZ41" s="715"/>
      <c r="DRA41" s="709"/>
      <c r="DRB41" s="715"/>
      <c r="DRC41" s="709"/>
      <c r="DRD41" s="715"/>
      <c r="DRE41" s="709"/>
      <c r="DRF41" s="715"/>
      <c r="DRG41" s="709"/>
      <c r="DRH41" s="715"/>
      <c r="DRI41" s="709"/>
      <c r="DRJ41" s="715"/>
      <c r="DRK41" s="709"/>
      <c r="DRL41" s="715"/>
      <c r="DRM41" s="709"/>
      <c r="DRN41" s="715"/>
      <c r="DRO41" s="709"/>
      <c r="DRP41" s="715"/>
      <c r="DRQ41" s="709"/>
      <c r="DRR41" s="715"/>
      <c r="DRS41" s="709"/>
      <c r="DRT41" s="715"/>
      <c r="DRU41" s="709"/>
      <c r="DRV41" s="715"/>
      <c r="DRW41" s="709"/>
      <c r="DRX41" s="715"/>
      <c r="DRY41" s="709"/>
      <c r="DRZ41" s="715"/>
      <c r="DSA41" s="709"/>
      <c r="DSB41" s="715"/>
      <c r="DSC41" s="709"/>
      <c r="DSD41" s="715"/>
      <c r="DSE41" s="709"/>
      <c r="DSF41" s="715"/>
      <c r="DSG41" s="709"/>
      <c r="DSH41" s="715"/>
      <c r="DSI41" s="709"/>
      <c r="DSJ41" s="715"/>
      <c r="DSK41" s="709"/>
      <c r="DSL41" s="715"/>
      <c r="DSM41" s="709"/>
      <c r="DSN41" s="715"/>
      <c r="DSO41" s="709"/>
      <c r="DSP41" s="715"/>
      <c r="DSQ41" s="709"/>
      <c r="DSR41" s="715"/>
      <c r="DSS41" s="709"/>
      <c r="DST41" s="715"/>
      <c r="DSU41" s="709"/>
      <c r="DSV41" s="715"/>
      <c r="DSW41" s="709"/>
      <c r="DSX41" s="715"/>
      <c r="DSY41" s="709"/>
      <c r="DSZ41" s="715"/>
      <c r="DTA41" s="709"/>
      <c r="DTB41" s="715"/>
      <c r="DTC41" s="709"/>
      <c r="DTD41" s="715"/>
      <c r="DTE41" s="709"/>
      <c r="DTF41" s="715"/>
      <c r="DTG41" s="709"/>
      <c r="DTH41" s="715"/>
      <c r="DTI41" s="709"/>
      <c r="DTJ41" s="715"/>
      <c r="DTK41" s="709"/>
      <c r="DTL41" s="715"/>
      <c r="DTM41" s="709"/>
      <c r="DTN41" s="715"/>
      <c r="DTO41" s="709"/>
      <c r="DTP41" s="715"/>
      <c r="DTQ41" s="709"/>
      <c r="DTR41" s="715"/>
      <c r="DTS41" s="709"/>
      <c r="DTT41" s="715"/>
      <c r="DTU41" s="709"/>
      <c r="DTV41" s="715"/>
      <c r="DTW41" s="709"/>
      <c r="DTX41" s="715"/>
      <c r="DTY41" s="709"/>
      <c r="DTZ41" s="715"/>
      <c r="DUA41" s="709"/>
      <c r="DUB41" s="715"/>
      <c r="DUC41" s="709"/>
      <c r="DUD41" s="715"/>
      <c r="DUE41" s="709"/>
      <c r="DUF41" s="715"/>
      <c r="DUG41" s="709"/>
      <c r="DUH41" s="715"/>
      <c r="DUI41" s="709"/>
      <c r="DUJ41" s="715"/>
      <c r="DUK41" s="709"/>
      <c r="DUL41" s="715"/>
      <c r="DUM41" s="709"/>
      <c r="DUN41" s="715"/>
      <c r="DUO41" s="709"/>
      <c r="DUP41" s="715"/>
      <c r="DUQ41" s="709"/>
      <c r="DUR41" s="715"/>
      <c r="DUS41" s="709"/>
      <c r="DUT41" s="715"/>
      <c r="DUU41" s="709"/>
      <c r="DUV41" s="715"/>
      <c r="DUW41" s="709"/>
      <c r="DUX41" s="715"/>
      <c r="DUY41" s="709"/>
      <c r="DUZ41" s="715"/>
      <c r="DVA41" s="709"/>
      <c r="DVB41" s="715"/>
      <c r="DVC41" s="709"/>
      <c r="DVD41" s="715"/>
      <c r="DVE41" s="709"/>
      <c r="DVF41" s="715"/>
      <c r="DVG41" s="709"/>
      <c r="DVH41" s="715"/>
      <c r="DVI41" s="709"/>
      <c r="DVJ41" s="715"/>
      <c r="DVK41" s="709"/>
      <c r="DVL41" s="715"/>
      <c r="DVM41" s="709"/>
      <c r="DVN41" s="715"/>
      <c r="DVO41" s="709"/>
      <c r="DVP41" s="715"/>
      <c r="DVQ41" s="709"/>
      <c r="DVR41" s="715"/>
      <c r="DVS41" s="709"/>
      <c r="DVT41" s="715"/>
      <c r="DVU41" s="709"/>
      <c r="DVV41" s="715"/>
      <c r="DVW41" s="709"/>
      <c r="DVX41" s="715"/>
      <c r="DVY41" s="709"/>
      <c r="DVZ41" s="715"/>
      <c r="DWA41" s="709"/>
      <c r="DWB41" s="715"/>
      <c r="DWC41" s="709"/>
      <c r="DWD41" s="715"/>
      <c r="DWE41" s="709"/>
      <c r="DWF41" s="715"/>
      <c r="DWG41" s="709"/>
      <c r="DWH41" s="715"/>
      <c r="DWI41" s="709"/>
      <c r="DWJ41" s="715"/>
      <c r="DWK41" s="709"/>
      <c r="DWL41" s="715"/>
      <c r="DWM41" s="709"/>
      <c r="DWN41" s="715"/>
      <c r="DWO41" s="709"/>
      <c r="DWP41" s="715"/>
      <c r="DWQ41" s="709"/>
      <c r="DWR41" s="715"/>
      <c r="DWS41" s="709"/>
      <c r="DWT41" s="715"/>
      <c r="DWU41" s="709"/>
      <c r="DWV41" s="715"/>
      <c r="DWW41" s="709"/>
      <c r="DWX41" s="715"/>
      <c r="DWY41" s="709"/>
      <c r="DWZ41" s="715"/>
      <c r="DXA41" s="709"/>
      <c r="DXB41" s="715"/>
      <c r="DXC41" s="709"/>
      <c r="DXD41" s="715"/>
      <c r="DXE41" s="709"/>
      <c r="DXF41" s="715"/>
      <c r="DXG41" s="709"/>
      <c r="DXH41" s="715"/>
      <c r="DXI41" s="709"/>
      <c r="DXJ41" s="715"/>
      <c r="DXK41" s="709"/>
      <c r="DXL41" s="715"/>
      <c r="DXM41" s="709"/>
      <c r="DXN41" s="715"/>
      <c r="DXO41" s="709"/>
      <c r="DXP41" s="715"/>
      <c r="DXQ41" s="709"/>
      <c r="DXR41" s="715"/>
      <c r="DXS41" s="709"/>
      <c r="DXT41" s="715"/>
      <c r="DXU41" s="709"/>
      <c r="DXV41" s="715"/>
      <c r="DXW41" s="709"/>
      <c r="DXX41" s="715"/>
      <c r="DXY41" s="709"/>
      <c r="DXZ41" s="715"/>
      <c r="DYA41" s="709"/>
      <c r="DYB41" s="715"/>
      <c r="DYC41" s="709"/>
      <c r="DYD41" s="715"/>
      <c r="DYE41" s="709"/>
      <c r="DYF41" s="715"/>
      <c r="DYG41" s="709"/>
      <c r="DYH41" s="715"/>
      <c r="DYI41" s="709"/>
      <c r="DYJ41" s="715"/>
      <c r="DYK41" s="709"/>
      <c r="DYL41" s="715"/>
      <c r="DYM41" s="709"/>
      <c r="DYN41" s="715"/>
      <c r="DYO41" s="709"/>
      <c r="DYP41" s="715"/>
      <c r="DYQ41" s="709"/>
      <c r="DYR41" s="715"/>
      <c r="DYS41" s="709"/>
      <c r="DYT41" s="715"/>
      <c r="DYU41" s="709"/>
      <c r="DYV41" s="715"/>
      <c r="DYW41" s="709"/>
      <c r="DYX41" s="715"/>
      <c r="DYY41" s="709"/>
      <c r="DYZ41" s="715"/>
      <c r="DZA41" s="709"/>
      <c r="DZB41" s="715"/>
      <c r="DZC41" s="709"/>
      <c r="DZD41" s="715"/>
      <c r="DZE41" s="709"/>
      <c r="DZF41" s="715"/>
      <c r="DZG41" s="709"/>
      <c r="DZH41" s="715"/>
      <c r="DZI41" s="709"/>
      <c r="DZJ41" s="715"/>
      <c r="DZK41" s="709"/>
      <c r="DZL41" s="715"/>
      <c r="DZM41" s="709"/>
      <c r="DZN41" s="715"/>
      <c r="DZO41" s="709"/>
      <c r="DZP41" s="715"/>
      <c r="DZQ41" s="709"/>
      <c r="DZR41" s="715"/>
      <c r="DZS41" s="709"/>
      <c r="DZT41" s="715"/>
      <c r="DZU41" s="709"/>
      <c r="DZV41" s="715"/>
      <c r="DZW41" s="709"/>
      <c r="DZX41" s="715"/>
      <c r="DZY41" s="709"/>
      <c r="DZZ41" s="715"/>
      <c r="EAA41" s="709"/>
      <c r="EAB41" s="715"/>
      <c r="EAC41" s="709"/>
      <c r="EAD41" s="715"/>
      <c r="EAE41" s="709"/>
      <c r="EAF41" s="715"/>
      <c r="EAG41" s="709"/>
      <c r="EAH41" s="715"/>
      <c r="EAI41" s="709"/>
      <c r="EAJ41" s="715"/>
      <c r="EAK41" s="709"/>
      <c r="EAL41" s="715"/>
      <c r="EAM41" s="709"/>
      <c r="EAN41" s="715"/>
      <c r="EAO41" s="709"/>
      <c r="EAP41" s="715"/>
      <c r="EAQ41" s="709"/>
      <c r="EAR41" s="715"/>
      <c r="EAS41" s="709"/>
      <c r="EAT41" s="715"/>
      <c r="EAU41" s="709"/>
      <c r="EAV41" s="715"/>
      <c r="EAW41" s="709"/>
      <c r="EAX41" s="715"/>
      <c r="EAY41" s="709"/>
      <c r="EAZ41" s="715"/>
      <c r="EBA41" s="709"/>
      <c r="EBB41" s="715"/>
      <c r="EBC41" s="709"/>
      <c r="EBD41" s="715"/>
      <c r="EBE41" s="709"/>
      <c r="EBF41" s="715"/>
      <c r="EBG41" s="709"/>
      <c r="EBH41" s="715"/>
      <c r="EBI41" s="709"/>
      <c r="EBJ41" s="715"/>
      <c r="EBK41" s="709"/>
      <c r="EBL41" s="715"/>
      <c r="EBM41" s="709"/>
      <c r="EBN41" s="715"/>
      <c r="EBO41" s="709"/>
      <c r="EBP41" s="715"/>
      <c r="EBQ41" s="709"/>
      <c r="EBR41" s="715"/>
      <c r="EBS41" s="709"/>
      <c r="EBT41" s="715"/>
      <c r="EBU41" s="709"/>
      <c r="EBV41" s="715"/>
      <c r="EBW41" s="709"/>
      <c r="EBX41" s="715"/>
      <c r="EBY41" s="709"/>
      <c r="EBZ41" s="715"/>
      <c r="ECA41" s="709"/>
      <c r="ECB41" s="715"/>
      <c r="ECC41" s="709"/>
      <c r="ECD41" s="715"/>
      <c r="ECE41" s="709"/>
      <c r="ECF41" s="715"/>
      <c r="ECG41" s="709"/>
      <c r="ECH41" s="715"/>
      <c r="ECI41" s="709"/>
      <c r="ECJ41" s="715"/>
      <c r="ECK41" s="709"/>
      <c r="ECL41" s="715"/>
      <c r="ECM41" s="709"/>
      <c r="ECN41" s="715"/>
      <c r="ECO41" s="709"/>
      <c r="ECP41" s="715"/>
      <c r="ECQ41" s="709"/>
      <c r="ECR41" s="715"/>
      <c r="ECS41" s="709"/>
      <c r="ECT41" s="715"/>
      <c r="ECU41" s="709"/>
      <c r="ECV41" s="715"/>
      <c r="ECW41" s="709"/>
      <c r="ECX41" s="715"/>
      <c r="ECY41" s="709"/>
      <c r="ECZ41" s="715"/>
      <c r="EDA41" s="709"/>
      <c r="EDB41" s="715"/>
      <c r="EDC41" s="709"/>
      <c r="EDD41" s="715"/>
      <c r="EDE41" s="709"/>
      <c r="EDF41" s="715"/>
      <c r="EDG41" s="709"/>
      <c r="EDH41" s="715"/>
      <c r="EDI41" s="709"/>
      <c r="EDJ41" s="715"/>
      <c r="EDK41" s="709"/>
      <c r="EDL41" s="715"/>
      <c r="EDM41" s="709"/>
      <c r="EDN41" s="715"/>
      <c r="EDO41" s="709"/>
      <c r="EDP41" s="715"/>
      <c r="EDQ41" s="709"/>
      <c r="EDR41" s="715"/>
      <c r="EDS41" s="709"/>
      <c r="EDT41" s="715"/>
      <c r="EDU41" s="709"/>
      <c r="EDV41" s="715"/>
      <c r="EDW41" s="709"/>
      <c r="EDX41" s="715"/>
      <c r="EDY41" s="709"/>
      <c r="EDZ41" s="715"/>
      <c r="EEA41" s="709"/>
      <c r="EEB41" s="715"/>
      <c r="EEC41" s="709"/>
      <c r="EED41" s="715"/>
      <c r="EEE41" s="709"/>
      <c r="EEF41" s="715"/>
      <c r="EEG41" s="709"/>
      <c r="EEH41" s="715"/>
      <c r="EEI41" s="709"/>
      <c r="EEJ41" s="715"/>
      <c r="EEK41" s="709"/>
      <c r="EEL41" s="715"/>
      <c r="EEM41" s="709"/>
      <c r="EEN41" s="715"/>
      <c r="EEO41" s="709"/>
      <c r="EEP41" s="715"/>
      <c r="EEQ41" s="709"/>
      <c r="EER41" s="715"/>
      <c r="EES41" s="709"/>
      <c r="EET41" s="715"/>
      <c r="EEU41" s="709"/>
      <c r="EEV41" s="715"/>
      <c r="EEW41" s="709"/>
      <c r="EEX41" s="715"/>
      <c r="EEY41" s="709"/>
      <c r="EEZ41" s="715"/>
      <c r="EFA41" s="709"/>
      <c r="EFB41" s="715"/>
      <c r="EFC41" s="709"/>
      <c r="EFD41" s="715"/>
      <c r="EFE41" s="709"/>
      <c r="EFF41" s="715"/>
      <c r="EFG41" s="709"/>
      <c r="EFH41" s="715"/>
      <c r="EFI41" s="709"/>
      <c r="EFJ41" s="715"/>
      <c r="EFK41" s="709"/>
      <c r="EFL41" s="715"/>
      <c r="EFM41" s="709"/>
      <c r="EFN41" s="715"/>
      <c r="EFO41" s="709"/>
      <c r="EFP41" s="715"/>
      <c r="EFQ41" s="709"/>
      <c r="EFR41" s="715"/>
      <c r="EFS41" s="709"/>
      <c r="EFT41" s="715"/>
      <c r="EFU41" s="709"/>
      <c r="EFV41" s="715"/>
      <c r="EFW41" s="709"/>
      <c r="EFX41" s="715"/>
      <c r="EFY41" s="709"/>
      <c r="EFZ41" s="715"/>
      <c r="EGA41" s="709"/>
      <c r="EGB41" s="715"/>
      <c r="EGC41" s="709"/>
      <c r="EGD41" s="715"/>
      <c r="EGE41" s="709"/>
      <c r="EGF41" s="715"/>
      <c r="EGG41" s="709"/>
      <c r="EGH41" s="715"/>
      <c r="EGI41" s="709"/>
      <c r="EGJ41" s="715"/>
      <c r="EGK41" s="709"/>
      <c r="EGL41" s="715"/>
      <c r="EGM41" s="709"/>
      <c r="EGN41" s="715"/>
      <c r="EGO41" s="709"/>
      <c r="EGP41" s="715"/>
      <c r="EGQ41" s="709"/>
      <c r="EGR41" s="715"/>
      <c r="EGS41" s="709"/>
      <c r="EGT41" s="715"/>
      <c r="EGU41" s="709"/>
      <c r="EGV41" s="715"/>
      <c r="EGW41" s="709"/>
      <c r="EGX41" s="715"/>
      <c r="EGY41" s="709"/>
      <c r="EGZ41" s="715"/>
      <c r="EHA41" s="709"/>
      <c r="EHB41" s="715"/>
      <c r="EHC41" s="709"/>
      <c r="EHD41" s="715"/>
      <c r="EHE41" s="709"/>
      <c r="EHF41" s="715"/>
      <c r="EHG41" s="709"/>
      <c r="EHH41" s="715"/>
      <c r="EHI41" s="709"/>
      <c r="EHJ41" s="715"/>
      <c r="EHK41" s="709"/>
      <c r="EHL41" s="715"/>
      <c r="EHM41" s="709"/>
      <c r="EHN41" s="715"/>
      <c r="EHO41" s="709"/>
      <c r="EHP41" s="715"/>
      <c r="EHQ41" s="709"/>
      <c r="EHR41" s="715"/>
      <c r="EHS41" s="709"/>
      <c r="EHT41" s="715"/>
      <c r="EHU41" s="709"/>
      <c r="EHV41" s="715"/>
      <c r="EHW41" s="709"/>
      <c r="EHX41" s="715"/>
      <c r="EHY41" s="709"/>
      <c r="EHZ41" s="715"/>
      <c r="EIA41" s="709"/>
      <c r="EIB41" s="715"/>
      <c r="EIC41" s="709"/>
      <c r="EID41" s="715"/>
      <c r="EIE41" s="709"/>
      <c r="EIF41" s="715"/>
      <c r="EIG41" s="709"/>
      <c r="EIH41" s="715"/>
      <c r="EII41" s="709"/>
      <c r="EIJ41" s="715"/>
      <c r="EIK41" s="709"/>
      <c r="EIL41" s="715"/>
      <c r="EIM41" s="709"/>
      <c r="EIN41" s="715"/>
      <c r="EIO41" s="709"/>
      <c r="EIP41" s="715"/>
      <c r="EIQ41" s="709"/>
      <c r="EIR41" s="715"/>
      <c r="EIS41" s="709"/>
      <c r="EIT41" s="715"/>
      <c r="EIU41" s="709"/>
      <c r="EIV41" s="715"/>
      <c r="EIW41" s="709"/>
      <c r="EIX41" s="715"/>
      <c r="EIY41" s="709"/>
      <c r="EIZ41" s="715"/>
      <c r="EJA41" s="709"/>
      <c r="EJB41" s="715"/>
      <c r="EJC41" s="709"/>
      <c r="EJD41" s="715"/>
      <c r="EJE41" s="709"/>
      <c r="EJF41" s="715"/>
      <c r="EJG41" s="709"/>
      <c r="EJH41" s="715"/>
      <c r="EJI41" s="709"/>
      <c r="EJJ41" s="715"/>
      <c r="EJK41" s="709"/>
      <c r="EJL41" s="715"/>
      <c r="EJM41" s="709"/>
      <c r="EJN41" s="715"/>
      <c r="EJO41" s="709"/>
      <c r="EJP41" s="715"/>
      <c r="EJQ41" s="709"/>
      <c r="EJR41" s="715"/>
      <c r="EJS41" s="709"/>
      <c r="EJT41" s="715"/>
      <c r="EJU41" s="709"/>
      <c r="EJV41" s="715"/>
      <c r="EJW41" s="709"/>
      <c r="EJX41" s="715"/>
      <c r="EJY41" s="709"/>
      <c r="EJZ41" s="715"/>
      <c r="EKA41" s="709"/>
      <c r="EKB41" s="715"/>
      <c r="EKC41" s="709"/>
      <c r="EKD41" s="715"/>
      <c r="EKE41" s="709"/>
      <c r="EKF41" s="715"/>
      <c r="EKG41" s="709"/>
      <c r="EKH41" s="715"/>
      <c r="EKI41" s="709"/>
      <c r="EKJ41" s="715"/>
      <c r="EKK41" s="709"/>
      <c r="EKL41" s="715"/>
      <c r="EKM41" s="709"/>
      <c r="EKN41" s="715"/>
      <c r="EKO41" s="709"/>
      <c r="EKP41" s="715"/>
      <c r="EKQ41" s="709"/>
      <c r="EKR41" s="715"/>
      <c r="EKS41" s="709"/>
      <c r="EKT41" s="715"/>
      <c r="EKU41" s="709"/>
      <c r="EKV41" s="715"/>
      <c r="EKW41" s="709"/>
      <c r="EKX41" s="715"/>
      <c r="EKY41" s="709"/>
      <c r="EKZ41" s="715"/>
      <c r="ELA41" s="709"/>
      <c r="ELB41" s="715"/>
      <c r="ELC41" s="709"/>
      <c r="ELD41" s="715"/>
      <c r="ELE41" s="709"/>
      <c r="ELF41" s="715"/>
      <c r="ELG41" s="709"/>
      <c r="ELH41" s="715"/>
      <c r="ELI41" s="709"/>
      <c r="ELJ41" s="715"/>
      <c r="ELK41" s="709"/>
      <c r="ELL41" s="715"/>
      <c r="ELM41" s="709"/>
      <c r="ELN41" s="715"/>
      <c r="ELO41" s="709"/>
      <c r="ELP41" s="715"/>
      <c r="ELQ41" s="709"/>
      <c r="ELR41" s="715"/>
      <c r="ELS41" s="709"/>
      <c r="ELT41" s="715"/>
      <c r="ELU41" s="709"/>
      <c r="ELV41" s="715"/>
      <c r="ELW41" s="709"/>
      <c r="ELX41" s="715"/>
      <c r="ELY41" s="709"/>
      <c r="ELZ41" s="715"/>
      <c r="EMA41" s="709"/>
      <c r="EMB41" s="715"/>
      <c r="EMC41" s="709"/>
      <c r="EMD41" s="715"/>
      <c r="EME41" s="709"/>
      <c r="EMF41" s="715"/>
      <c r="EMG41" s="709"/>
      <c r="EMH41" s="715"/>
      <c r="EMI41" s="709"/>
      <c r="EMJ41" s="715"/>
      <c r="EMK41" s="709"/>
      <c r="EML41" s="715"/>
      <c r="EMM41" s="709"/>
      <c r="EMN41" s="715"/>
      <c r="EMO41" s="709"/>
      <c r="EMP41" s="715"/>
      <c r="EMQ41" s="709"/>
      <c r="EMR41" s="715"/>
      <c r="EMS41" s="709"/>
      <c r="EMT41" s="715"/>
      <c r="EMU41" s="709"/>
      <c r="EMV41" s="715"/>
      <c r="EMW41" s="709"/>
      <c r="EMX41" s="715"/>
      <c r="EMY41" s="709"/>
      <c r="EMZ41" s="715"/>
      <c r="ENA41" s="709"/>
      <c r="ENB41" s="715"/>
      <c r="ENC41" s="709"/>
      <c r="END41" s="715"/>
      <c r="ENE41" s="709"/>
      <c r="ENF41" s="715"/>
      <c r="ENG41" s="709"/>
      <c r="ENH41" s="715"/>
      <c r="ENI41" s="709"/>
      <c r="ENJ41" s="715"/>
      <c r="ENK41" s="709"/>
      <c r="ENL41" s="715"/>
      <c r="ENM41" s="709"/>
      <c r="ENN41" s="715"/>
      <c r="ENO41" s="709"/>
      <c r="ENP41" s="715"/>
      <c r="ENQ41" s="709"/>
      <c r="ENR41" s="715"/>
      <c r="ENS41" s="709"/>
      <c r="ENT41" s="715"/>
      <c r="ENU41" s="709"/>
      <c r="ENV41" s="715"/>
      <c r="ENW41" s="709"/>
      <c r="ENX41" s="715"/>
      <c r="ENY41" s="709"/>
      <c r="ENZ41" s="715"/>
      <c r="EOA41" s="709"/>
      <c r="EOB41" s="715"/>
      <c r="EOC41" s="709"/>
      <c r="EOD41" s="715"/>
      <c r="EOE41" s="709"/>
      <c r="EOF41" s="715"/>
      <c r="EOG41" s="709"/>
      <c r="EOH41" s="715"/>
      <c r="EOI41" s="709"/>
      <c r="EOJ41" s="715"/>
      <c r="EOK41" s="709"/>
      <c r="EOL41" s="715"/>
      <c r="EOM41" s="709"/>
      <c r="EON41" s="715"/>
      <c r="EOO41" s="709"/>
      <c r="EOP41" s="715"/>
      <c r="EOQ41" s="709"/>
      <c r="EOR41" s="715"/>
      <c r="EOS41" s="709"/>
      <c r="EOT41" s="715"/>
      <c r="EOU41" s="709"/>
      <c r="EOV41" s="715"/>
      <c r="EOW41" s="709"/>
      <c r="EOX41" s="715"/>
      <c r="EOY41" s="709"/>
      <c r="EOZ41" s="715"/>
      <c r="EPA41" s="709"/>
      <c r="EPB41" s="715"/>
      <c r="EPC41" s="709"/>
      <c r="EPD41" s="715"/>
      <c r="EPE41" s="709"/>
      <c r="EPF41" s="715"/>
      <c r="EPG41" s="709"/>
      <c r="EPH41" s="715"/>
      <c r="EPI41" s="709"/>
      <c r="EPJ41" s="715"/>
      <c r="EPK41" s="709"/>
      <c r="EPL41" s="715"/>
      <c r="EPM41" s="709"/>
      <c r="EPN41" s="715"/>
      <c r="EPO41" s="709"/>
      <c r="EPP41" s="715"/>
      <c r="EPQ41" s="709"/>
      <c r="EPR41" s="715"/>
      <c r="EPS41" s="709"/>
      <c r="EPT41" s="715"/>
      <c r="EPU41" s="709"/>
      <c r="EPV41" s="715"/>
      <c r="EPW41" s="709"/>
      <c r="EPX41" s="715"/>
      <c r="EPY41" s="709"/>
      <c r="EPZ41" s="715"/>
      <c r="EQA41" s="709"/>
      <c r="EQB41" s="715"/>
      <c r="EQC41" s="709"/>
      <c r="EQD41" s="715"/>
      <c r="EQE41" s="709"/>
      <c r="EQF41" s="715"/>
      <c r="EQG41" s="709"/>
      <c r="EQH41" s="715"/>
      <c r="EQI41" s="709"/>
      <c r="EQJ41" s="715"/>
      <c r="EQK41" s="709"/>
      <c r="EQL41" s="715"/>
      <c r="EQM41" s="709"/>
      <c r="EQN41" s="715"/>
      <c r="EQO41" s="709"/>
      <c r="EQP41" s="715"/>
      <c r="EQQ41" s="709"/>
      <c r="EQR41" s="715"/>
      <c r="EQS41" s="709"/>
      <c r="EQT41" s="715"/>
      <c r="EQU41" s="709"/>
      <c r="EQV41" s="715"/>
      <c r="EQW41" s="709"/>
      <c r="EQX41" s="715"/>
      <c r="EQY41" s="709"/>
      <c r="EQZ41" s="715"/>
      <c r="ERA41" s="709"/>
      <c r="ERB41" s="715"/>
      <c r="ERC41" s="709"/>
      <c r="ERD41" s="715"/>
      <c r="ERE41" s="709"/>
      <c r="ERF41" s="715"/>
      <c r="ERG41" s="709"/>
      <c r="ERH41" s="715"/>
      <c r="ERI41" s="709"/>
      <c r="ERJ41" s="715"/>
      <c r="ERK41" s="709"/>
      <c r="ERL41" s="715"/>
      <c r="ERM41" s="709"/>
      <c r="ERN41" s="715"/>
      <c r="ERO41" s="709"/>
      <c r="ERP41" s="715"/>
      <c r="ERQ41" s="709"/>
      <c r="ERR41" s="715"/>
      <c r="ERS41" s="709"/>
      <c r="ERT41" s="715"/>
      <c r="ERU41" s="709"/>
      <c r="ERV41" s="715"/>
      <c r="ERW41" s="709"/>
      <c r="ERX41" s="715"/>
      <c r="ERY41" s="709"/>
      <c r="ERZ41" s="715"/>
      <c r="ESA41" s="709"/>
      <c r="ESB41" s="715"/>
      <c r="ESC41" s="709"/>
      <c r="ESD41" s="715"/>
      <c r="ESE41" s="709"/>
      <c r="ESF41" s="715"/>
      <c r="ESG41" s="709"/>
      <c r="ESH41" s="715"/>
      <c r="ESI41" s="709"/>
      <c r="ESJ41" s="715"/>
      <c r="ESK41" s="709"/>
      <c r="ESL41" s="715"/>
      <c r="ESM41" s="709"/>
      <c r="ESN41" s="715"/>
      <c r="ESO41" s="709"/>
      <c r="ESP41" s="715"/>
      <c r="ESQ41" s="709"/>
      <c r="ESR41" s="715"/>
      <c r="ESS41" s="709"/>
      <c r="EST41" s="715"/>
      <c r="ESU41" s="709"/>
      <c r="ESV41" s="715"/>
      <c r="ESW41" s="709"/>
      <c r="ESX41" s="715"/>
      <c r="ESY41" s="709"/>
      <c r="ESZ41" s="715"/>
      <c r="ETA41" s="709"/>
      <c r="ETB41" s="715"/>
      <c r="ETC41" s="709"/>
      <c r="ETD41" s="715"/>
      <c r="ETE41" s="709"/>
      <c r="ETF41" s="715"/>
      <c r="ETG41" s="709"/>
      <c r="ETH41" s="715"/>
      <c r="ETI41" s="709"/>
      <c r="ETJ41" s="715"/>
      <c r="ETK41" s="709"/>
      <c r="ETL41" s="715"/>
      <c r="ETM41" s="709"/>
      <c r="ETN41" s="715"/>
      <c r="ETO41" s="709"/>
      <c r="ETP41" s="715"/>
      <c r="ETQ41" s="709"/>
      <c r="ETR41" s="715"/>
      <c r="ETS41" s="709"/>
      <c r="ETT41" s="715"/>
      <c r="ETU41" s="709"/>
      <c r="ETV41" s="715"/>
      <c r="ETW41" s="709"/>
      <c r="ETX41" s="715"/>
      <c r="ETY41" s="709"/>
      <c r="ETZ41" s="715"/>
      <c r="EUA41" s="709"/>
      <c r="EUB41" s="715"/>
      <c r="EUC41" s="709"/>
      <c r="EUD41" s="715"/>
      <c r="EUE41" s="709"/>
      <c r="EUF41" s="715"/>
      <c r="EUG41" s="709"/>
      <c r="EUH41" s="715"/>
      <c r="EUI41" s="709"/>
      <c r="EUJ41" s="715"/>
      <c r="EUK41" s="709"/>
      <c r="EUL41" s="715"/>
      <c r="EUM41" s="709"/>
      <c r="EUN41" s="715"/>
      <c r="EUO41" s="709"/>
      <c r="EUP41" s="715"/>
      <c r="EUQ41" s="709"/>
      <c r="EUR41" s="715"/>
      <c r="EUS41" s="709"/>
      <c r="EUT41" s="715"/>
      <c r="EUU41" s="709"/>
      <c r="EUV41" s="715"/>
      <c r="EUW41" s="709"/>
      <c r="EUX41" s="715"/>
      <c r="EUY41" s="709"/>
      <c r="EUZ41" s="715"/>
      <c r="EVA41" s="709"/>
      <c r="EVB41" s="715"/>
      <c r="EVC41" s="709"/>
      <c r="EVD41" s="715"/>
      <c r="EVE41" s="709"/>
      <c r="EVF41" s="715"/>
      <c r="EVG41" s="709"/>
      <c r="EVH41" s="715"/>
      <c r="EVI41" s="709"/>
      <c r="EVJ41" s="715"/>
      <c r="EVK41" s="709"/>
      <c r="EVL41" s="715"/>
      <c r="EVM41" s="709"/>
      <c r="EVN41" s="715"/>
      <c r="EVO41" s="709"/>
      <c r="EVP41" s="715"/>
      <c r="EVQ41" s="709"/>
      <c r="EVR41" s="715"/>
      <c r="EVS41" s="709"/>
      <c r="EVT41" s="715"/>
      <c r="EVU41" s="709"/>
      <c r="EVV41" s="715"/>
      <c r="EVW41" s="709"/>
      <c r="EVX41" s="715"/>
      <c r="EVY41" s="709"/>
      <c r="EVZ41" s="715"/>
      <c r="EWA41" s="709"/>
      <c r="EWB41" s="715"/>
      <c r="EWC41" s="709"/>
      <c r="EWD41" s="715"/>
      <c r="EWE41" s="709"/>
      <c r="EWF41" s="715"/>
      <c r="EWG41" s="709"/>
      <c r="EWH41" s="715"/>
      <c r="EWI41" s="709"/>
      <c r="EWJ41" s="715"/>
      <c r="EWK41" s="709"/>
      <c r="EWL41" s="715"/>
      <c r="EWM41" s="709"/>
      <c r="EWN41" s="715"/>
      <c r="EWO41" s="709"/>
      <c r="EWP41" s="715"/>
      <c r="EWQ41" s="709"/>
      <c r="EWR41" s="715"/>
      <c r="EWS41" s="709"/>
      <c r="EWT41" s="715"/>
      <c r="EWU41" s="709"/>
      <c r="EWV41" s="715"/>
      <c r="EWW41" s="709"/>
      <c r="EWX41" s="715"/>
      <c r="EWY41" s="709"/>
      <c r="EWZ41" s="715"/>
      <c r="EXA41" s="709"/>
      <c r="EXB41" s="715"/>
      <c r="EXC41" s="709"/>
      <c r="EXD41" s="715"/>
      <c r="EXE41" s="709"/>
      <c r="EXF41" s="715"/>
      <c r="EXG41" s="709"/>
      <c r="EXH41" s="715"/>
      <c r="EXI41" s="709"/>
      <c r="EXJ41" s="715"/>
      <c r="EXK41" s="709"/>
      <c r="EXL41" s="715"/>
      <c r="EXM41" s="709"/>
      <c r="EXN41" s="715"/>
      <c r="EXO41" s="709"/>
      <c r="EXP41" s="715"/>
      <c r="EXQ41" s="709"/>
      <c r="EXR41" s="715"/>
      <c r="EXS41" s="709"/>
      <c r="EXT41" s="715"/>
      <c r="EXU41" s="709"/>
      <c r="EXV41" s="715"/>
      <c r="EXW41" s="709"/>
      <c r="EXX41" s="715"/>
      <c r="EXY41" s="709"/>
      <c r="EXZ41" s="715"/>
      <c r="EYA41" s="709"/>
      <c r="EYB41" s="715"/>
      <c r="EYC41" s="709"/>
      <c r="EYD41" s="715"/>
      <c r="EYE41" s="709"/>
      <c r="EYF41" s="715"/>
      <c r="EYG41" s="709"/>
      <c r="EYH41" s="715"/>
      <c r="EYI41" s="709"/>
      <c r="EYJ41" s="715"/>
      <c r="EYK41" s="709"/>
      <c r="EYL41" s="715"/>
      <c r="EYM41" s="709"/>
      <c r="EYN41" s="715"/>
      <c r="EYO41" s="709"/>
      <c r="EYP41" s="715"/>
      <c r="EYQ41" s="709"/>
      <c r="EYR41" s="715"/>
      <c r="EYS41" s="709"/>
      <c r="EYT41" s="715"/>
      <c r="EYU41" s="709"/>
      <c r="EYV41" s="715"/>
      <c r="EYW41" s="709"/>
      <c r="EYX41" s="715"/>
      <c r="EYY41" s="709"/>
      <c r="EYZ41" s="715"/>
      <c r="EZA41" s="709"/>
      <c r="EZB41" s="715"/>
      <c r="EZC41" s="709"/>
      <c r="EZD41" s="715"/>
      <c r="EZE41" s="709"/>
      <c r="EZF41" s="715"/>
      <c r="EZG41" s="709"/>
      <c r="EZH41" s="715"/>
      <c r="EZI41" s="709"/>
      <c r="EZJ41" s="715"/>
      <c r="EZK41" s="709"/>
      <c r="EZL41" s="715"/>
      <c r="EZM41" s="709"/>
      <c r="EZN41" s="715"/>
      <c r="EZO41" s="709"/>
      <c r="EZP41" s="715"/>
      <c r="EZQ41" s="709"/>
      <c r="EZR41" s="715"/>
      <c r="EZS41" s="709"/>
      <c r="EZT41" s="715"/>
      <c r="EZU41" s="709"/>
      <c r="EZV41" s="715"/>
      <c r="EZW41" s="709"/>
      <c r="EZX41" s="715"/>
      <c r="EZY41" s="709"/>
      <c r="EZZ41" s="715"/>
      <c r="FAA41" s="709"/>
      <c r="FAB41" s="715"/>
      <c r="FAC41" s="709"/>
      <c r="FAD41" s="715"/>
      <c r="FAE41" s="709"/>
      <c r="FAF41" s="715"/>
      <c r="FAG41" s="709"/>
      <c r="FAH41" s="715"/>
      <c r="FAI41" s="709"/>
      <c r="FAJ41" s="715"/>
      <c r="FAK41" s="709"/>
      <c r="FAL41" s="715"/>
      <c r="FAM41" s="709"/>
      <c r="FAN41" s="715"/>
      <c r="FAO41" s="709"/>
      <c r="FAP41" s="715"/>
      <c r="FAQ41" s="709"/>
      <c r="FAR41" s="715"/>
      <c r="FAS41" s="709"/>
      <c r="FAT41" s="715"/>
      <c r="FAU41" s="709"/>
      <c r="FAV41" s="715"/>
      <c r="FAW41" s="709"/>
      <c r="FAX41" s="715"/>
      <c r="FAY41" s="709"/>
      <c r="FAZ41" s="715"/>
      <c r="FBA41" s="709"/>
      <c r="FBB41" s="715"/>
      <c r="FBC41" s="709"/>
      <c r="FBD41" s="715"/>
      <c r="FBE41" s="709"/>
      <c r="FBF41" s="715"/>
      <c r="FBG41" s="709"/>
      <c r="FBH41" s="715"/>
      <c r="FBI41" s="709"/>
      <c r="FBJ41" s="715"/>
      <c r="FBK41" s="709"/>
      <c r="FBL41" s="715"/>
      <c r="FBM41" s="709"/>
      <c r="FBN41" s="715"/>
      <c r="FBO41" s="709"/>
      <c r="FBP41" s="715"/>
      <c r="FBQ41" s="709"/>
      <c r="FBR41" s="715"/>
      <c r="FBS41" s="709"/>
      <c r="FBT41" s="715"/>
      <c r="FBU41" s="709"/>
      <c r="FBV41" s="715"/>
      <c r="FBW41" s="709"/>
      <c r="FBX41" s="715"/>
      <c r="FBY41" s="709"/>
      <c r="FBZ41" s="715"/>
      <c r="FCA41" s="709"/>
      <c r="FCB41" s="715"/>
      <c r="FCC41" s="709"/>
      <c r="FCD41" s="715"/>
      <c r="FCE41" s="709"/>
      <c r="FCF41" s="715"/>
      <c r="FCG41" s="709"/>
      <c r="FCH41" s="715"/>
      <c r="FCI41" s="709"/>
      <c r="FCJ41" s="715"/>
      <c r="FCK41" s="709"/>
      <c r="FCL41" s="715"/>
      <c r="FCM41" s="709"/>
      <c r="FCN41" s="715"/>
      <c r="FCO41" s="709"/>
      <c r="FCP41" s="715"/>
      <c r="FCQ41" s="709"/>
      <c r="FCR41" s="715"/>
      <c r="FCS41" s="709"/>
      <c r="FCT41" s="715"/>
      <c r="FCU41" s="709"/>
      <c r="FCV41" s="715"/>
      <c r="FCW41" s="709"/>
      <c r="FCX41" s="715"/>
      <c r="FCY41" s="709"/>
      <c r="FCZ41" s="715"/>
      <c r="FDA41" s="709"/>
      <c r="FDB41" s="715"/>
      <c r="FDC41" s="709"/>
      <c r="FDD41" s="715"/>
      <c r="FDE41" s="709"/>
      <c r="FDF41" s="715"/>
      <c r="FDG41" s="709"/>
      <c r="FDH41" s="715"/>
      <c r="FDI41" s="709"/>
      <c r="FDJ41" s="715"/>
      <c r="FDK41" s="709"/>
      <c r="FDL41" s="715"/>
      <c r="FDM41" s="709"/>
      <c r="FDN41" s="715"/>
      <c r="FDO41" s="709"/>
      <c r="FDP41" s="715"/>
      <c r="FDQ41" s="709"/>
      <c r="FDR41" s="715"/>
      <c r="FDS41" s="709"/>
      <c r="FDT41" s="715"/>
      <c r="FDU41" s="709"/>
      <c r="FDV41" s="715"/>
      <c r="FDW41" s="709"/>
      <c r="FDX41" s="715"/>
      <c r="FDY41" s="709"/>
      <c r="FDZ41" s="715"/>
      <c r="FEA41" s="709"/>
      <c r="FEB41" s="715"/>
      <c r="FEC41" s="709"/>
      <c r="FED41" s="715"/>
      <c r="FEE41" s="709"/>
      <c r="FEF41" s="715"/>
      <c r="FEG41" s="709"/>
      <c r="FEH41" s="715"/>
      <c r="FEI41" s="709"/>
      <c r="FEJ41" s="715"/>
      <c r="FEK41" s="709"/>
      <c r="FEL41" s="715"/>
      <c r="FEM41" s="709"/>
      <c r="FEN41" s="715"/>
      <c r="FEO41" s="709"/>
      <c r="FEP41" s="715"/>
      <c r="FEQ41" s="709"/>
      <c r="FER41" s="715"/>
      <c r="FES41" s="709"/>
      <c r="FET41" s="715"/>
      <c r="FEU41" s="709"/>
      <c r="FEV41" s="715"/>
      <c r="FEW41" s="709"/>
      <c r="FEX41" s="715"/>
      <c r="FEY41" s="709"/>
      <c r="FEZ41" s="715"/>
      <c r="FFA41" s="709"/>
      <c r="FFB41" s="715"/>
      <c r="FFC41" s="709"/>
      <c r="FFD41" s="715"/>
      <c r="FFE41" s="709"/>
      <c r="FFF41" s="715"/>
      <c r="FFG41" s="709"/>
      <c r="FFH41" s="715"/>
      <c r="FFI41" s="709"/>
      <c r="FFJ41" s="715"/>
      <c r="FFK41" s="709"/>
      <c r="FFL41" s="715"/>
      <c r="FFM41" s="709"/>
      <c r="FFN41" s="715"/>
      <c r="FFO41" s="709"/>
      <c r="FFP41" s="715"/>
      <c r="FFQ41" s="709"/>
      <c r="FFR41" s="715"/>
      <c r="FFS41" s="709"/>
      <c r="FFT41" s="715"/>
      <c r="FFU41" s="709"/>
      <c r="FFV41" s="715"/>
      <c r="FFW41" s="709"/>
      <c r="FFX41" s="715"/>
      <c r="FFY41" s="709"/>
      <c r="FFZ41" s="715"/>
      <c r="FGA41" s="709"/>
      <c r="FGB41" s="715"/>
      <c r="FGC41" s="709"/>
      <c r="FGD41" s="715"/>
      <c r="FGE41" s="709"/>
      <c r="FGF41" s="715"/>
      <c r="FGG41" s="709"/>
      <c r="FGH41" s="715"/>
      <c r="FGI41" s="709"/>
      <c r="FGJ41" s="715"/>
      <c r="FGK41" s="709"/>
      <c r="FGL41" s="715"/>
      <c r="FGM41" s="709"/>
      <c r="FGN41" s="715"/>
      <c r="FGO41" s="709"/>
      <c r="FGP41" s="715"/>
      <c r="FGQ41" s="709"/>
      <c r="FGR41" s="715"/>
      <c r="FGS41" s="709"/>
      <c r="FGT41" s="715"/>
      <c r="FGU41" s="709"/>
      <c r="FGV41" s="715"/>
      <c r="FGW41" s="709"/>
      <c r="FGX41" s="715"/>
      <c r="FGY41" s="709"/>
      <c r="FGZ41" s="715"/>
      <c r="FHA41" s="709"/>
      <c r="FHB41" s="715"/>
      <c r="FHC41" s="709"/>
      <c r="FHD41" s="715"/>
      <c r="FHE41" s="709"/>
      <c r="FHF41" s="715"/>
      <c r="FHG41" s="709"/>
      <c r="FHH41" s="715"/>
      <c r="FHI41" s="709"/>
      <c r="FHJ41" s="715"/>
      <c r="FHK41" s="709"/>
      <c r="FHL41" s="715"/>
      <c r="FHM41" s="709"/>
      <c r="FHN41" s="715"/>
      <c r="FHO41" s="709"/>
      <c r="FHP41" s="715"/>
      <c r="FHQ41" s="709"/>
      <c r="FHR41" s="715"/>
      <c r="FHS41" s="709"/>
      <c r="FHT41" s="715"/>
      <c r="FHU41" s="709"/>
      <c r="FHV41" s="715"/>
      <c r="FHW41" s="709"/>
      <c r="FHX41" s="715"/>
      <c r="FHY41" s="709"/>
      <c r="FHZ41" s="715"/>
      <c r="FIA41" s="709"/>
      <c r="FIB41" s="715"/>
      <c r="FIC41" s="709"/>
      <c r="FID41" s="715"/>
      <c r="FIE41" s="709"/>
      <c r="FIF41" s="715"/>
      <c r="FIG41" s="709"/>
      <c r="FIH41" s="715"/>
      <c r="FII41" s="709"/>
      <c r="FIJ41" s="715"/>
      <c r="FIK41" s="709"/>
      <c r="FIL41" s="715"/>
      <c r="FIM41" s="709"/>
      <c r="FIN41" s="715"/>
      <c r="FIO41" s="709"/>
      <c r="FIP41" s="715"/>
      <c r="FIQ41" s="709"/>
      <c r="FIR41" s="715"/>
      <c r="FIS41" s="709"/>
      <c r="FIT41" s="715"/>
      <c r="FIU41" s="709"/>
      <c r="FIV41" s="715"/>
      <c r="FIW41" s="709"/>
      <c r="FIX41" s="715"/>
      <c r="FIY41" s="709"/>
      <c r="FIZ41" s="715"/>
      <c r="FJA41" s="709"/>
      <c r="FJB41" s="715"/>
      <c r="FJC41" s="709"/>
      <c r="FJD41" s="715"/>
      <c r="FJE41" s="709"/>
      <c r="FJF41" s="715"/>
      <c r="FJG41" s="709"/>
      <c r="FJH41" s="715"/>
      <c r="FJI41" s="709"/>
      <c r="FJJ41" s="715"/>
      <c r="FJK41" s="709"/>
      <c r="FJL41" s="715"/>
      <c r="FJM41" s="709"/>
      <c r="FJN41" s="715"/>
      <c r="FJO41" s="709"/>
      <c r="FJP41" s="715"/>
      <c r="FJQ41" s="709"/>
      <c r="FJR41" s="715"/>
      <c r="FJS41" s="709"/>
      <c r="FJT41" s="715"/>
      <c r="FJU41" s="709"/>
      <c r="FJV41" s="715"/>
      <c r="FJW41" s="709"/>
      <c r="FJX41" s="715"/>
      <c r="FJY41" s="709"/>
      <c r="FJZ41" s="715"/>
      <c r="FKA41" s="709"/>
      <c r="FKB41" s="715"/>
      <c r="FKC41" s="709"/>
      <c r="FKD41" s="715"/>
      <c r="FKE41" s="709"/>
      <c r="FKF41" s="715"/>
      <c r="FKG41" s="709"/>
      <c r="FKH41" s="715"/>
      <c r="FKI41" s="709"/>
      <c r="FKJ41" s="715"/>
      <c r="FKK41" s="709"/>
      <c r="FKL41" s="715"/>
      <c r="FKM41" s="709"/>
      <c r="FKN41" s="715"/>
      <c r="FKO41" s="709"/>
      <c r="FKP41" s="715"/>
      <c r="FKQ41" s="709"/>
      <c r="FKR41" s="715"/>
      <c r="FKS41" s="709"/>
      <c r="FKT41" s="715"/>
      <c r="FKU41" s="709"/>
      <c r="FKV41" s="715"/>
      <c r="FKW41" s="709"/>
      <c r="FKX41" s="715"/>
      <c r="FKY41" s="709"/>
      <c r="FKZ41" s="715"/>
      <c r="FLA41" s="709"/>
      <c r="FLB41" s="715"/>
      <c r="FLC41" s="709"/>
      <c r="FLD41" s="715"/>
      <c r="FLE41" s="709"/>
      <c r="FLF41" s="715"/>
      <c r="FLG41" s="709"/>
      <c r="FLH41" s="715"/>
      <c r="FLI41" s="709"/>
      <c r="FLJ41" s="715"/>
      <c r="FLK41" s="709"/>
      <c r="FLL41" s="715"/>
      <c r="FLM41" s="709"/>
      <c r="FLN41" s="715"/>
      <c r="FLO41" s="709"/>
      <c r="FLP41" s="715"/>
      <c r="FLQ41" s="709"/>
      <c r="FLR41" s="715"/>
      <c r="FLS41" s="709"/>
      <c r="FLT41" s="715"/>
      <c r="FLU41" s="709"/>
      <c r="FLV41" s="715"/>
      <c r="FLW41" s="709"/>
      <c r="FLX41" s="715"/>
      <c r="FLY41" s="709"/>
      <c r="FLZ41" s="715"/>
      <c r="FMA41" s="709"/>
      <c r="FMB41" s="715"/>
      <c r="FMC41" s="709"/>
      <c r="FMD41" s="715"/>
      <c r="FME41" s="709"/>
      <c r="FMF41" s="715"/>
      <c r="FMG41" s="709"/>
      <c r="FMH41" s="715"/>
      <c r="FMI41" s="709"/>
      <c r="FMJ41" s="715"/>
      <c r="FMK41" s="709"/>
      <c r="FML41" s="715"/>
      <c r="FMM41" s="709"/>
      <c r="FMN41" s="715"/>
      <c r="FMO41" s="709"/>
      <c r="FMP41" s="715"/>
      <c r="FMQ41" s="709"/>
      <c r="FMR41" s="715"/>
      <c r="FMS41" s="709"/>
      <c r="FMT41" s="715"/>
      <c r="FMU41" s="709"/>
      <c r="FMV41" s="715"/>
      <c r="FMW41" s="709"/>
      <c r="FMX41" s="715"/>
      <c r="FMY41" s="709"/>
      <c r="FMZ41" s="715"/>
      <c r="FNA41" s="709"/>
      <c r="FNB41" s="715"/>
      <c r="FNC41" s="709"/>
      <c r="FND41" s="715"/>
      <c r="FNE41" s="709"/>
      <c r="FNF41" s="715"/>
      <c r="FNG41" s="709"/>
      <c r="FNH41" s="715"/>
      <c r="FNI41" s="709"/>
      <c r="FNJ41" s="715"/>
      <c r="FNK41" s="709"/>
      <c r="FNL41" s="715"/>
      <c r="FNM41" s="709"/>
      <c r="FNN41" s="715"/>
      <c r="FNO41" s="709"/>
      <c r="FNP41" s="715"/>
      <c r="FNQ41" s="709"/>
      <c r="FNR41" s="715"/>
      <c r="FNS41" s="709"/>
      <c r="FNT41" s="715"/>
      <c r="FNU41" s="709"/>
      <c r="FNV41" s="715"/>
      <c r="FNW41" s="709"/>
      <c r="FNX41" s="715"/>
      <c r="FNY41" s="709"/>
      <c r="FNZ41" s="715"/>
      <c r="FOA41" s="709"/>
      <c r="FOB41" s="715"/>
      <c r="FOC41" s="709"/>
      <c r="FOD41" s="715"/>
      <c r="FOE41" s="709"/>
      <c r="FOF41" s="715"/>
      <c r="FOG41" s="709"/>
      <c r="FOH41" s="715"/>
      <c r="FOI41" s="709"/>
      <c r="FOJ41" s="715"/>
      <c r="FOK41" s="709"/>
      <c r="FOL41" s="715"/>
      <c r="FOM41" s="709"/>
      <c r="FON41" s="715"/>
      <c r="FOO41" s="709"/>
      <c r="FOP41" s="715"/>
      <c r="FOQ41" s="709"/>
      <c r="FOR41" s="715"/>
      <c r="FOS41" s="709"/>
      <c r="FOT41" s="715"/>
      <c r="FOU41" s="709"/>
      <c r="FOV41" s="715"/>
      <c r="FOW41" s="709"/>
      <c r="FOX41" s="715"/>
      <c r="FOY41" s="709"/>
      <c r="FOZ41" s="715"/>
      <c r="FPA41" s="709"/>
      <c r="FPB41" s="715"/>
      <c r="FPC41" s="709"/>
      <c r="FPD41" s="715"/>
      <c r="FPE41" s="709"/>
      <c r="FPF41" s="715"/>
      <c r="FPG41" s="709"/>
      <c r="FPH41" s="715"/>
      <c r="FPI41" s="709"/>
      <c r="FPJ41" s="715"/>
      <c r="FPK41" s="709"/>
      <c r="FPL41" s="715"/>
      <c r="FPM41" s="709"/>
      <c r="FPN41" s="715"/>
      <c r="FPO41" s="709"/>
      <c r="FPP41" s="715"/>
      <c r="FPQ41" s="709"/>
      <c r="FPR41" s="715"/>
      <c r="FPS41" s="709"/>
      <c r="FPT41" s="715"/>
      <c r="FPU41" s="709"/>
      <c r="FPV41" s="715"/>
      <c r="FPW41" s="709"/>
      <c r="FPX41" s="715"/>
      <c r="FPY41" s="709"/>
      <c r="FPZ41" s="715"/>
      <c r="FQA41" s="709"/>
      <c r="FQB41" s="715"/>
      <c r="FQC41" s="709"/>
      <c r="FQD41" s="715"/>
      <c r="FQE41" s="709"/>
      <c r="FQF41" s="715"/>
      <c r="FQG41" s="709"/>
      <c r="FQH41" s="715"/>
      <c r="FQI41" s="709"/>
      <c r="FQJ41" s="715"/>
      <c r="FQK41" s="709"/>
      <c r="FQL41" s="715"/>
      <c r="FQM41" s="709"/>
      <c r="FQN41" s="715"/>
      <c r="FQO41" s="709"/>
      <c r="FQP41" s="715"/>
      <c r="FQQ41" s="709"/>
      <c r="FQR41" s="715"/>
      <c r="FQS41" s="709"/>
      <c r="FQT41" s="715"/>
      <c r="FQU41" s="709"/>
      <c r="FQV41" s="715"/>
      <c r="FQW41" s="709"/>
      <c r="FQX41" s="715"/>
      <c r="FQY41" s="709"/>
      <c r="FQZ41" s="715"/>
      <c r="FRA41" s="709"/>
      <c r="FRB41" s="715"/>
      <c r="FRC41" s="709"/>
      <c r="FRD41" s="715"/>
      <c r="FRE41" s="709"/>
      <c r="FRF41" s="715"/>
      <c r="FRG41" s="709"/>
      <c r="FRH41" s="715"/>
      <c r="FRI41" s="709"/>
      <c r="FRJ41" s="715"/>
      <c r="FRK41" s="709"/>
      <c r="FRL41" s="715"/>
      <c r="FRM41" s="709"/>
      <c r="FRN41" s="715"/>
      <c r="FRO41" s="709"/>
      <c r="FRP41" s="715"/>
      <c r="FRQ41" s="709"/>
      <c r="FRR41" s="715"/>
      <c r="FRS41" s="709"/>
      <c r="FRT41" s="715"/>
      <c r="FRU41" s="709"/>
      <c r="FRV41" s="715"/>
      <c r="FRW41" s="709"/>
      <c r="FRX41" s="715"/>
      <c r="FRY41" s="709"/>
      <c r="FRZ41" s="715"/>
      <c r="FSA41" s="709"/>
      <c r="FSB41" s="715"/>
      <c r="FSC41" s="709"/>
      <c r="FSD41" s="715"/>
      <c r="FSE41" s="709"/>
      <c r="FSF41" s="715"/>
      <c r="FSG41" s="709"/>
      <c r="FSH41" s="715"/>
      <c r="FSI41" s="709"/>
      <c r="FSJ41" s="715"/>
      <c r="FSK41" s="709"/>
      <c r="FSL41" s="715"/>
      <c r="FSM41" s="709"/>
      <c r="FSN41" s="715"/>
      <c r="FSO41" s="709"/>
      <c r="FSP41" s="715"/>
      <c r="FSQ41" s="709"/>
      <c r="FSR41" s="715"/>
      <c r="FSS41" s="709"/>
      <c r="FST41" s="715"/>
      <c r="FSU41" s="709"/>
      <c r="FSV41" s="715"/>
      <c r="FSW41" s="709"/>
      <c r="FSX41" s="715"/>
      <c r="FSY41" s="709"/>
      <c r="FSZ41" s="715"/>
      <c r="FTA41" s="709"/>
      <c r="FTB41" s="715"/>
      <c r="FTC41" s="709"/>
      <c r="FTD41" s="715"/>
      <c r="FTE41" s="709"/>
      <c r="FTF41" s="715"/>
      <c r="FTG41" s="709"/>
      <c r="FTH41" s="715"/>
      <c r="FTI41" s="709"/>
      <c r="FTJ41" s="715"/>
      <c r="FTK41" s="709"/>
      <c r="FTL41" s="715"/>
      <c r="FTM41" s="709"/>
      <c r="FTN41" s="715"/>
      <c r="FTO41" s="709"/>
      <c r="FTP41" s="715"/>
      <c r="FTQ41" s="709"/>
      <c r="FTR41" s="715"/>
      <c r="FTS41" s="709"/>
      <c r="FTT41" s="715"/>
      <c r="FTU41" s="709"/>
      <c r="FTV41" s="715"/>
      <c r="FTW41" s="709"/>
      <c r="FTX41" s="715"/>
      <c r="FTY41" s="709"/>
      <c r="FTZ41" s="715"/>
      <c r="FUA41" s="709"/>
      <c r="FUB41" s="715"/>
      <c r="FUC41" s="709"/>
      <c r="FUD41" s="715"/>
      <c r="FUE41" s="709"/>
      <c r="FUF41" s="715"/>
      <c r="FUG41" s="709"/>
      <c r="FUH41" s="715"/>
      <c r="FUI41" s="709"/>
      <c r="FUJ41" s="715"/>
      <c r="FUK41" s="709"/>
      <c r="FUL41" s="715"/>
      <c r="FUM41" s="709"/>
      <c r="FUN41" s="715"/>
      <c r="FUO41" s="709"/>
      <c r="FUP41" s="715"/>
      <c r="FUQ41" s="709"/>
      <c r="FUR41" s="715"/>
      <c r="FUS41" s="709"/>
      <c r="FUT41" s="715"/>
      <c r="FUU41" s="709"/>
      <c r="FUV41" s="715"/>
      <c r="FUW41" s="709"/>
      <c r="FUX41" s="715"/>
      <c r="FUY41" s="709"/>
      <c r="FUZ41" s="715"/>
      <c r="FVA41" s="709"/>
      <c r="FVB41" s="715"/>
      <c r="FVC41" s="709"/>
      <c r="FVD41" s="715"/>
      <c r="FVE41" s="709"/>
      <c r="FVF41" s="715"/>
      <c r="FVG41" s="709"/>
      <c r="FVH41" s="715"/>
      <c r="FVI41" s="709"/>
      <c r="FVJ41" s="715"/>
      <c r="FVK41" s="709"/>
      <c r="FVL41" s="715"/>
      <c r="FVM41" s="709"/>
      <c r="FVN41" s="715"/>
      <c r="FVO41" s="709"/>
      <c r="FVP41" s="715"/>
      <c r="FVQ41" s="709"/>
      <c r="FVR41" s="715"/>
      <c r="FVS41" s="709"/>
      <c r="FVT41" s="715"/>
      <c r="FVU41" s="709"/>
      <c r="FVV41" s="715"/>
      <c r="FVW41" s="709"/>
      <c r="FVX41" s="715"/>
      <c r="FVY41" s="709"/>
      <c r="FVZ41" s="715"/>
      <c r="FWA41" s="709"/>
      <c r="FWB41" s="715"/>
      <c r="FWC41" s="709"/>
      <c r="FWD41" s="715"/>
      <c r="FWE41" s="709"/>
      <c r="FWF41" s="715"/>
      <c r="FWG41" s="709"/>
      <c r="FWH41" s="715"/>
      <c r="FWI41" s="709"/>
      <c r="FWJ41" s="715"/>
      <c r="FWK41" s="709"/>
      <c r="FWL41" s="715"/>
      <c r="FWM41" s="709"/>
      <c r="FWN41" s="715"/>
      <c r="FWO41" s="709"/>
      <c r="FWP41" s="715"/>
      <c r="FWQ41" s="709"/>
      <c r="FWR41" s="715"/>
      <c r="FWS41" s="709"/>
      <c r="FWT41" s="715"/>
      <c r="FWU41" s="709"/>
      <c r="FWV41" s="715"/>
      <c r="FWW41" s="709"/>
      <c r="FWX41" s="715"/>
      <c r="FWY41" s="709"/>
      <c r="FWZ41" s="715"/>
      <c r="FXA41" s="709"/>
      <c r="FXB41" s="715"/>
      <c r="FXC41" s="709"/>
      <c r="FXD41" s="715"/>
      <c r="FXE41" s="709"/>
      <c r="FXF41" s="715"/>
      <c r="FXG41" s="709"/>
      <c r="FXH41" s="715"/>
      <c r="FXI41" s="709"/>
      <c r="FXJ41" s="715"/>
      <c r="FXK41" s="709"/>
      <c r="FXL41" s="715"/>
      <c r="FXM41" s="709"/>
      <c r="FXN41" s="715"/>
      <c r="FXO41" s="709"/>
      <c r="FXP41" s="715"/>
      <c r="FXQ41" s="709"/>
      <c r="FXR41" s="715"/>
      <c r="FXS41" s="709"/>
      <c r="FXT41" s="715"/>
      <c r="FXU41" s="709"/>
      <c r="FXV41" s="715"/>
      <c r="FXW41" s="709"/>
      <c r="FXX41" s="715"/>
      <c r="FXY41" s="709"/>
      <c r="FXZ41" s="715"/>
      <c r="FYA41" s="709"/>
      <c r="FYB41" s="715"/>
      <c r="FYC41" s="709"/>
      <c r="FYD41" s="715"/>
      <c r="FYE41" s="709"/>
      <c r="FYF41" s="715"/>
      <c r="FYG41" s="709"/>
      <c r="FYH41" s="715"/>
      <c r="FYI41" s="709"/>
      <c r="FYJ41" s="715"/>
      <c r="FYK41" s="709"/>
      <c r="FYL41" s="715"/>
      <c r="FYM41" s="709"/>
      <c r="FYN41" s="715"/>
      <c r="FYO41" s="709"/>
      <c r="FYP41" s="715"/>
      <c r="FYQ41" s="709"/>
      <c r="FYR41" s="715"/>
      <c r="FYS41" s="709"/>
      <c r="FYT41" s="715"/>
      <c r="FYU41" s="709"/>
      <c r="FYV41" s="715"/>
      <c r="FYW41" s="709"/>
      <c r="FYX41" s="715"/>
      <c r="FYY41" s="709"/>
      <c r="FYZ41" s="715"/>
      <c r="FZA41" s="709"/>
      <c r="FZB41" s="715"/>
      <c r="FZC41" s="709"/>
      <c r="FZD41" s="715"/>
      <c r="FZE41" s="709"/>
      <c r="FZF41" s="715"/>
      <c r="FZG41" s="709"/>
      <c r="FZH41" s="715"/>
      <c r="FZI41" s="709"/>
      <c r="FZJ41" s="715"/>
      <c r="FZK41" s="709"/>
      <c r="FZL41" s="715"/>
      <c r="FZM41" s="709"/>
      <c r="FZN41" s="715"/>
      <c r="FZO41" s="709"/>
      <c r="FZP41" s="715"/>
      <c r="FZQ41" s="709"/>
      <c r="FZR41" s="715"/>
      <c r="FZS41" s="709"/>
      <c r="FZT41" s="715"/>
      <c r="FZU41" s="709"/>
      <c r="FZV41" s="715"/>
      <c r="FZW41" s="709"/>
      <c r="FZX41" s="715"/>
      <c r="FZY41" s="709"/>
      <c r="FZZ41" s="715"/>
      <c r="GAA41" s="709"/>
      <c r="GAB41" s="715"/>
      <c r="GAC41" s="709"/>
      <c r="GAD41" s="715"/>
      <c r="GAE41" s="709"/>
      <c r="GAF41" s="715"/>
      <c r="GAG41" s="709"/>
      <c r="GAH41" s="715"/>
      <c r="GAI41" s="709"/>
      <c r="GAJ41" s="715"/>
      <c r="GAK41" s="709"/>
      <c r="GAL41" s="715"/>
      <c r="GAM41" s="709"/>
      <c r="GAN41" s="715"/>
      <c r="GAO41" s="709"/>
      <c r="GAP41" s="715"/>
      <c r="GAQ41" s="709"/>
      <c r="GAR41" s="715"/>
      <c r="GAS41" s="709"/>
      <c r="GAT41" s="715"/>
      <c r="GAU41" s="709"/>
      <c r="GAV41" s="715"/>
      <c r="GAW41" s="709"/>
      <c r="GAX41" s="715"/>
      <c r="GAY41" s="709"/>
      <c r="GAZ41" s="715"/>
      <c r="GBA41" s="709"/>
      <c r="GBB41" s="715"/>
      <c r="GBC41" s="709"/>
      <c r="GBD41" s="715"/>
      <c r="GBE41" s="709"/>
      <c r="GBF41" s="715"/>
      <c r="GBG41" s="709"/>
      <c r="GBH41" s="715"/>
      <c r="GBI41" s="709"/>
      <c r="GBJ41" s="715"/>
      <c r="GBK41" s="709"/>
      <c r="GBL41" s="715"/>
      <c r="GBM41" s="709"/>
      <c r="GBN41" s="715"/>
      <c r="GBO41" s="709"/>
      <c r="GBP41" s="715"/>
      <c r="GBQ41" s="709"/>
      <c r="GBR41" s="715"/>
      <c r="GBS41" s="709"/>
      <c r="GBT41" s="715"/>
      <c r="GBU41" s="709"/>
      <c r="GBV41" s="715"/>
      <c r="GBW41" s="709"/>
      <c r="GBX41" s="715"/>
      <c r="GBY41" s="709"/>
      <c r="GBZ41" s="715"/>
      <c r="GCA41" s="709"/>
      <c r="GCB41" s="715"/>
      <c r="GCC41" s="709"/>
      <c r="GCD41" s="715"/>
      <c r="GCE41" s="709"/>
      <c r="GCF41" s="715"/>
      <c r="GCG41" s="709"/>
      <c r="GCH41" s="715"/>
      <c r="GCI41" s="709"/>
      <c r="GCJ41" s="715"/>
      <c r="GCK41" s="709"/>
      <c r="GCL41" s="715"/>
      <c r="GCM41" s="709"/>
      <c r="GCN41" s="715"/>
      <c r="GCO41" s="709"/>
      <c r="GCP41" s="715"/>
      <c r="GCQ41" s="709"/>
      <c r="GCR41" s="715"/>
      <c r="GCS41" s="709"/>
      <c r="GCT41" s="715"/>
      <c r="GCU41" s="709"/>
      <c r="GCV41" s="715"/>
      <c r="GCW41" s="709"/>
      <c r="GCX41" s="715"/>
      <c r="GCY41" s="709"/>
      <c r="GCZ41" s="715"/>
      <c r="GDA41" s="709"/>
      <c r="GDB41" s="715"/>
      <c r="GDC41" s="709"/>
      <c r="GDD41" s="715"/>
      <c r="GDE41" s="709"/>
      <c r="GDF41" s="715"/>
      <c r="GDG41" s="709"/>
      <c r="GDH41" s="715"/>
      <c r="GDI41" s="709"/>
      <c r="GDJ41" s="715"/>
      <c r="GDK41" s="709"/>
      <c r="GDL41" s="715"/>
      <c r="GDM41" s="709"/>
      <c r="GDN41" s="715"/>
      <c r="GDO41" s="709"/>
      <c r="GDP41" s="715"/>
      <c r="GDQ41" s="709"/>
      <c r="GDR41" s="715"/>
      <c r="GDS41" s="709"/>
      <c r="GDT41" s="715"/>
      <c r="GDU41" s="709"/>
      <c r="GDV41" s="715"/>
      <c r="GDW41" s="709"/>
      <c r="GDX41" s="715"/>
      <c r="GDY41" s="709"/>
      <c r="GDZ41" s="715"/>
      <c r="GEA41" s="709"/>
      <c r="GEB41" s="715"/>
      <c r="GEC41" s="709"/>
      <c r="GED41" s="715"/>
      <c r="GEE41" s="709"/>
      <c r="GEF41" s="715"/>
      <c r="GEG41" s="709"/>
      <c r="GEH41" s="715"/>
      <c r="GEI41" s="709"/>
      <c r="GEJ41" s="715"/>
      <c r="GEK41" s="709"/>
      <c r="GEL41" s="715"/>
      <c r="GEM41" s="709"/>
      <c r="GEN41" s="715"/>
      <c r="GEO41" s="709"/>
      <c r="GEP41" s="715"/>
      <c r="GEQ41" s="709"/>
      <c r="GER41" s="715"/>
      <c r="GES41" s="709"/>
      <c r="GET41" s="715"/>
      <c r="GEU41" s="709"/>
      <c r="GEV41" s="715"/>
      <c r="GEW41" s="709"/>
      <c r="GEX41" s="715"/>
      <c r="GEY41" s="709"/>
      <c r="GEZ41" s="715"/>
      <c r="GFA41" s="709"/>
      <c r="GFB41" s="715"/>
      <c r="GFC41" s="709"/>
      <c r="GFD41" s="715"/>
      <c r="GFE41" s="709"/>
      <c r="GFF41" s="715"/>
      <c r="GFG41" s="709"/>
      <c r="GFH41" s="715"/>
      <c r="GFI41" s="709"/>
      <c r="GFJ41" s="715"/>
      <c r="GFK41" s="709"/>
      <c r="GFL41" s="715"/>
      <c r="GFM41" s="709"/>
      <c r="GFN41" s="715"/>
      <c r="GFO41" s="709"/>
      <c r="GFP41" s="715"/>
      <c r="GFQ41" s="709"/>
      <c r="GFR41" s="715"/>
      <c r="GFS41" s="709"/>
      <c r="GFT41" s="715"/>
      <c r="GFU41" s="709"/>
      <c r="GFV41" s="715"/>
      <c r="GFW41" s="709"/>
      <c r="GFX41" s="715"/>
      <c r="GFY41" s="709"/>
      <c r="GFZ41" s="715"/>
      <c r="GGA41" s="709"/>
      <c r="GGB41" s="715"/>
      <c r="GGC41" s="709"/>
      <c r="GGD41" s="715"/>
      <c r="GGE41" s="709"/>
      <c r="GGF41" s="715"/>
      <c r="GGG41" s="709"/>
      <c r="GGH41" s="715"/>
      <c r="GGI41" s="709"/>
      <c r="GGJ41" s="715"/>
      <c r="GGK41" s="709"/>
      <c r="GGL41" s="715"/>
      <c r="GGM41" s="709"/>
      <c r="GGN41" s="715"/>
      <c r="GGO41" s="709"/>
      <c r="GGP41" s="715"/>
      <c r="GGQ41" s="709"/>
      <c r="GGR41" s="715"/>
      <c r="GGS41" s="709"/>
      <c r="GGT41" s="715"/>
      <c r="GGU41" s="709"/>
      <c r="GGV41" s="715"/>
      <c r="GGW41" s="709"/>
      <c r="GGX41" s="715"/>
      <c r="GGY41" s="709"/>
      <c r="GGZ41" s="715"/>
      <c r="GHA41" s="709"/>
      <c r="GHB41" s="715"/>
      <c r="GHC41" s="709"/>
      <c r="GHD41" s="715"/>
      <c r="GHE41" s="709"/>
      <c r="GHF41" s="715"/>
      <c r="GHG41" s="709"/>
      <c r="GHH41" s="715"/>
      <c r="GHI41" s="709"/>
      <c r="GHJ41" s="715"/>
      <c r="GHK41" s="709"/>
      <c r="GHL41" s="715"/>
      <c r="GHM41" s="709"/>
      <c r="GHN41" s="715"/>
      <c r="GHO41" s="709"/>
      <c r="GHP41" s="715"/>
      <c r="GHQ41" s="709"/>
      <c r="GHR41" s="715"/>
      <c r="GHS41" s="709"/>
      <c r="GHT41" s="715"/>
      <c r="GHU41" s="709"/>
      <c r="GHV41" s="715"/>
      <c r="GHW41" s="709"/>
      <c r="GHX41" s="715"/>
      <c r="GHY41" s="709"/>
      <c r="GHZ41" s="715"/>
      <c r="GIA41" s="709"/>
      <c r="GIB41" s="715"/>
      <c r="GIC41" s="709"/>
      <c r="GID41" s="715"/>
      <c r="GIE41" s="709"/>
      <c r="GIF41" s="715"/>
      <c r="GIG41" s="709"/>
      <c r="GIH41" s="715"/>
      <c r="GII41" s="709"/>
      <c r="GIJ41" s="715"/>
      <c r="GIK41" s="709"/>
      <c r="GIL41" s="715"/>
      <c r="GIM41" s="709"/>
      <c r="GIN41" s="715"/>
      <c r="GIO41" s="709"/>
      <c r="GIP41" s="715"/>
      <c r="GIQ41" s="709"/>
      <c r="GIR41" s="715"/>
      <c r="GIS41" s="709"/>
      <c r="GIT41" s="715"/>
      <c r="GIU41" s="709"/>
      <c r="GIV41" s="715"/>
      <c r="GIW41" s="709"/>
      <c r="GIX41" s="715"/>
      <c r="GIY41" s="709"/>
      <c r="GIZ41" s="715"/>
      <c r="GJA41" s="709"/>
      <c r="GJB41" s="715"/>
      <c r="GJC41" s="709"/>
      <c r="GJD41" s="715"/>
      <c r="GJE41" s="709"/>
      <c r="GJF41" s="715"/>
      <c r="GJG41" s="709"/>
      <c r="GJH41" s="715"/>
      <c r="GJI41" s="709"/>
      <c r="GJJ41" s="715"/>
      <c r="GJK41" s="709"/>
      <c r="GJL41" s="715"/>
      <c r="GJM41" s="709"/>
      <c r="GJN41" s="715"/>
      <c r="GJO41" s="709"/>
      <c r="GJP41" s="715"/>
      <c r="GJQ41" s="709"/>
      <c r="GJR41" s="715"/>
      <c r="GJS41" s="709"/>
      <c r="GJT41" s="715"/>
      <c r="GJU41" s="709"/>
      <c r="GJV41" s="715"/>
      <c r="GJW41" s="709"/>
      <c r="GJX41" s="715"/>
      <c r="GJY41" s="709"/>
      <c r="GJZ41" s="715"/>
      <c r="GKA41" s="709"/>
      <c r="GKB41" s="715"/>
      <c r="GKC41" s="709"/>
      <c r="GKD41" s="715"/>
      <c r="GKE41" s="709"/>
      <c r="GKF41" s="715"/>
      <c r="GKG41" s="709"/>
      <c r="GKH41" s="715"/>
      <c r="GKI41" s="709"/>
      <c r="GKJ41" s="715"/>
      <c r="GKK41" s="709"/>
      <c r="GKL41" s="715"/>
      <c r="GKM41" s="709"/>
      <c r="GKN41" s="715"/>
      <c r="GKO41" s="709"/>
      <c r="GKP41" s="715"/>
      <c r="GKQ41" s="709"/>
      <c r="GKR41" s="715"/>
      <c r="GKS41" s="709"/>
      <c r="GKT41" s="715"/>
      <c r="GKU41" s="709"/>
      <c r="GKV41" s="715"/>
      <c r="GKW41" s="709"/>
      <c r="GKX41" s="715"/>
      <c r="GKY41" s="709"/>
      <c r="GKZ41" s="715"/>
      <c r="GLA41" s="709"/>
      <c r="GLB41" s="715"/>
      <c r="GLC41" s="709"/>
      <c r="GLD41" s="715"/>
      <c r="GLE41" s="709"/>
      <c r="GLF41" s="715"/>
      <c r="GLG41" s="709"/>
      <c r="GLH41" s="715"/>
      <c r="GLI41" s="709"/>
      <c r="GLJ41" s="715"/>
      <c r="GLK41" s="709"/>
      <c r="GLL41" s="715"/>
      <c r="GLM41" s="709"/>
      <c r="GLN41" s="715"/>
      <c r="GLO41" s="709"/>
      <c r="GLP41" s="715"/>
      <c r="GLQ41" s="709"/>
      <c r="GLR41" s="715"/>
      <c r="GLS41" s="709"/>
      <c r="GLT41" s="715"/>
      <c r="GLU41" s="709"/>
      <c r="GLV41" s="715"/>
      <c r="GLW41" s="709"/>
      <c r="GLX41" s="715"/>
      <c r="GLY41" s="709"/>
      <c r="GLZ41" s="715"/>
      <c r="GMA41" s="709"/>
      <c r="GMB41" s="715"/>
      <c r="GMC41" s="709"/>
      <c r="GMD41" s="715"/>
      <c r="GME41" s="709"/>
      <c r="GMF41" s="715"/>
      <c r="GMG41" s="709"/>
      <c r="GMH41" s="715"/>
      <c r="GMI41" s="709"/>
      <c r="GMJ41" s="715"/>
      <c r="GMK41" s="709"/>
      <c r="GML41" s="715"/>
      <c r="GMM41" s="709"/>
      <c r="GMN41" s="715"/>
      <c r="GMO41" s="709"/>
      <c r="GMP41" s="715"/>
      <c r="GMQ41" s="709"/>
      <c r="GMR41" s="715"/>
      <c r="GMS41" s="709"/>
      <c r="GMT41" s="715"/>
      <c r="GMU41" s="709"/>
      <c r="GMV41" s="715"/>
      <c r="GMW41" s="709"/>
      <c r="GMX41" s="715"/>
      <c r="GMY41" s="709"/>
      <c r="GMZ41" s="715"/>
      <c r="GNA41" s="709"/>
      <c r="GNB41" s="715"/>
      <c r="GNC41" s="709"/>
      <c r="GND41" s="715"/>
      <c r="GNE41" s="709"/>
      <c r="GNF41" s="715"/>
      <c r="GNG41" s="709"/>
      <c r="GNH41" s="715"/>
      <c r="GNI41" s="709"/>
      <c r="GNJ41" s="715"/>
      <c r="GNK41" s="709"/>
      <c r="GNL41" s="715"/>
      <c r="GNM41" s="709"/>
      <c r="GNN41" s="715"/>
      <c r="GNO41" s="709"/>
      <c r="GNP41" s="715"/>
      <c r="GNQ41" s="709"/>
      <c r="GNR41" s="715"/>
      <c r="GNS41" s="709"/>
      <c r="GNT41" s="715"/>
      <c r="GNU41" s="709"/>
      <c r="GNV41" s="715"/>
      <c r="GNW41" s="709"/>
      <c r="GNX41" s="715"/>
      <c r="GNY41" s="709"/>
      <c r="GNZ41" s="715"/>
      <c r="GOA41" s="709"/>
      <c r="GOB41" s="715"/>
      <c r="GOC41" s="709"/>
      <c r="GOD41" s="715"/>
      <c r="GOE41" s="709"/>
      <c r="GOF41" s="715"/>
      <c r="GOG41" s="709"/>
      <c r="GOH41" s="715"/>
      <c r="GOI41" s="709"/>
      <c r="GOJ41" s="715"/>
      <c r="GOK41" s="709"/>
      <c r="GOL41" s="715"/>
      <c r="GOM41" s="709"/>
      <c r="GON41" s="715"/>
      <c r="GOO41" s="709"/>
      <c r="GOP41" s="715"/>
      <c r="GOQ41" s="709"/>
      <c r="GOR41" s="715"/>
      <c r="GOS41" s="709"/>
      <c r="GOT41" s="715"/>
      <c r="GOU41" s="709"/>
      <c r="GOV41" s="715"/>
      <c r="GOW41" s="709"/>
      <c r="GOX41" s="715"/>
      <c r="GOY41" s="709"/>
      <c r="GOZ41" s="715"/>
      <c r="GPA41" s="709"/>
      <c r="GPB41" s="715"/>
      <c r="GPC41" s="709"/>
      <c r="GPD41" s="715"/>
      <c r="GPE41" s="709"/>
      <c r="GPF41" s="715"/>
      <c r="GPG41" s="709"/>
      <c r="GPH41" s="715"/>
      <c r="GPI41" s="709"/>
      <c r="GPJ41" s="715"/>
      <c r="GPK41" s="709"/>
      <c r="GPL41" s="715"/>
      <c r="GPM41" s="709"/>
      <c r="GPN41" s="715"/>
      <c r="GPO41" s="709"/>
      <c r="GPP41" s="715"/>
      <c r="GPQ41" s="709"/>
      <c r="GPR41" s="715"/>
      <c r="GPS41" s="709"/>
      <c r="GPT41" s="715"/>
      <c r="GPU41" s="709"/>
      <c r="GPV41" s="715"/>
      <c r="GPW41" s="709"/>
      <c r="GPX41" s="715"/>
      <c r="GPY41" s="709"/>
      <c r="GPZ41" s="715"/>
      <c r="GQA41" s="709"/>
      <c r="GQB41" s="715"/>
      <c r="GQC41" s="709"/>
      <c r="GQD41" s="715"/>
      <c r="GQE41" s="709"/>
      <c r="GQF41" s="715"/>
      <c r="GQG41" s="709"/>
      <c r="GQH41" s="715"/>
      <c r="GQI41" s="709"/>
      <c r="GQJ41" s="715"/>
      <c r="GQK41" s="709"/>
      <c r="GQL41" s="715"/>
      <c r="GQM41" s="709"/>
      <c r="GQN41" s="715"/>
      <c r="GQO41" s="709"/>
      <c r="GQP41" s="715"/>
      <c r="GQQ41" s="709"/>
      <c r="GQR41" s="715"/>
      <c r="GQS41" s="709"/>
      <c r="GQT41" s="715"/>
      <c r="GQU41" s="709"/>
      <c r="GQV41" s="715"/>
      <c r="GQW41" s="709"/>
      <c r="GQX41" s="715"/>
      <c r="GQY41" s="709"/>
      <c r="GQZ41" s="715"/>
      <c r="GRA41" s="709"/>
      <c r="GRB41" s="715"/>
      <c r="GRC41" s="709"/>
      <c r="GRD41" s="715"/>
      <c r="GRE41" s="709"/>
      <c r="GRF41" s="715"/>
      <c r="GRG41" s="709"/>
      <c r="GRH41" s="715"/>
      <c r="GRI41" s="709"/>
      <c r="GRJ41" s="715"/>
      <c r="GRK41" s="709"/>
      <c r="GRL41" s="715"/>
      <c r="GRM41" s="709"/>
      <c r="GRN41" s="715"/>
      <c r="GRO41" s="709"/>
      <c r="GRP41" s="715"/>
      <c r="GRQ41" s="709"/>
      <c r="GRR41" s="715"/>
      <c r="GRS41" s="709"/>
      <c r="GRT41" s="715"/>
      <c r="GRU41" s="709"/>
      <c r="GRV41" s="715"/>
      <c r="GRW41" s="709"/>
      <c r="GRX41" s="715"/>
      <c r="GRY41" s="709"/>
      <c r="GRZ41" s="715"/>
      <c r="GSA41" s="709"/>
      <c r="GSB41" s="715"/>
      <c r="GSC41" s="709"/>
      <c r="GSD41" s="715"/>
      <c r="GSE41" s="709"/>
      <c r="GSF41" s="715"/>
      <c r="GSG41" s="709"/>
      <c r="GSH41" s="715"/>
      <c r="GSI41" s="709"/>
      <c r="GSJ41" s="715"/>
      <c r="GSK41" s="709"/>
      <c r="GSL41" s="715"/>
      <c r="GSM41" s="709"/>
      <c r="GSN41" s="715"/>
      <c r="GSO41" s="709"/>
      <c r="GSP41" s="715"/>
      <c r="GSQ41" s="709"/>
      <c r="GSR41" s="715"/>
      <c r="GSS41" s="709"/>
      <c r="GST41" s="715"/>
      <c r="GSU41" s="709"/>
      <c r="GSV41" s="715"/>
      <c r="GSW41" s="709"/>
      <c r="GSX41" s="715"/>
      <c r="GSY41" s="709"/>
      <c r="GSZ41" s="715"/>
      <c r="GTA41" s="709"/>
      <c r="GTB41" s="715"/>
      <c r="GTC41" s="709"/>
      <c r="GTD41" s="715"/>
      <c r="GTE41" s="709"/>
      <c r="GTF41" s="715"/>
      <c r="GTG41" s="709"/>
      <c r="GTH41" s="715"/>
      <c r="GTI41" s="709"/>
      <c r="GTJ41" s="715"/>
      <c r="GTK41" s="709"/>
      <c r="GTL41" s="715"/>
      <c r="GTM41" s="709"/>
      <c r="GTN41" s="715"/>
      <c r="GTO41" s="709"/>
      <c r="GTP41" s="715"/>
      <c r="GTQ41" s="709"/>
      <c r="GTR41" s="715"/>
      <c r="GTS41" s="709"/>
      <c r="GTT41" s="715"/>
      <c r="GTU41" s="709"/>
      <c r="GTV41" s="715"/>
      <c r="GTW41" s="709"/>
      <c r="GTX41" s="715"/>
      <c r="GTY41" s="709"/>
      <c r="GTZ41" s="715"/>
      <c r="GUA41" s="709"/>
      <c r="GUB41" s="715"/>
      <c r="GUC41" s="709"/>
      <c r="GUD41" s="715"/>
      <c r="GUE41" s="709"/>
      <c r="GUF41" s="715"/>
      <c r="GUG41" s="709"/>
      <c r="GUH41" s="715"/>
      <c r="GUI41" s="709"/>
      <c r="GUJ41" s="715"/>
      <c r="GUK41" s="709"/>
      <c r="GUL41" s="715"/>
      <c r="GUM41" s="709"/>
      <c r="GUN41" s="715"/>
      <c r="GUO41" s="709"/>
      <c r="GUP41" s="715"/>
      <c r="GUQ41" s="709"/>
      <c r="GUR41" s="715"/>
      <c r="GUS41" s="709"/>
      <c r="GUT41" s="715"/>
      <c r="GUU41" s="709"/>
      <c r="GUV41" s="715"/>
      <c r="GUW41" s="709"/>
      <c r="GUX41" s="715"/>
      <c r="GUY41" s="709"/>
      <c r="GUZ41" s="715"/>
      <c r="GVA41" s="709"/>
      <c r="GVB41" s="715"/>
      <c r="GVC41" s="709"/>
      <c r="GVD41" s="715"/>
      <c r="GVE41" s="709"/>
      <c r="GVF41" s="715"/>
      <c r="GVG41" s="709"/>
      <c r="GVH41" s="715"/>
      <c r="GVI41" s="709"/>
      <c r="GVJ41" s="715"/>
      <c r="GVK41" s="709"/>
      <c r="GVL41" s="715"/>
      <c r="GVM41" s="709"/>
      <c r="GVN41" s="715"/>
      <c r="GVO41" s="709"/>
      <c r="GVP41" s="715"/>
      <c r="GVQ41" s="709"/>
      <c r="GVR41" s="715"/>
      <c r="GVS41" s="709"/>
      <c r="GVT41" s="715"/>
      <c r="GVU41" s="709"/>
      <c r="GVV41" s="715"/>
      <c r="GVW41" s="709"/>
      <c r="GVX41" s="715"/>
      <c r="GVY41" s="709"/>
      <c r="GVZ41" s="715"/>
      <c r="GWA41" s="709"/>
      <c r="GWB41" s="715"/>
      <c r="GWC41" s="709"/>
      <c r="GWD41" s="715"/>
      <c r="GWE41" s="709"/>
      <c r="GWF41" s="715"/>
      <c r="GWG41" s="709"/>
      <c r="GWH41" s="715"/>
      <c r="GWI41" s="709"/>
      <c r="GWJ41" s="715"/>
      <c r="GWK41" s="709"/>
      <c r="GWL41" s="715"/>
      <c r="GWM41" s="709"/>
      <c r="GWN41" s="715"/>
      <c r="GWO41" s="709"/>
      <c r="GWP41" s="715"/>
      <c r="GWQ41" s="709"/>
      <c r="GWR41" s="715"/>
      <c r="GWS41" s="709"/>
      <c r="GWT41" s="715"/>
      <c r="GWU41" s="709"/>
      <c r="GWV41" s="715"/>
      <c r="GWW41" s="709"/>
      <c r="GWX41" s="715"/>
      <c r="GWY41" s="709"/>
      <c r="GWZ41" s="715"/>
      <c r="GXA41" s="709"/>
      <c r="GXB41" s="715"/>
      <c r="GXC41" s="709"/>
      <c r="GXD41" s="715"/>
      <c r="GXE41" s="709"/>
      <c r="GXF41" s="715"/>
      <c r="GXG41" s="709"/>
      <c r="GXH41" s="715"/>
      <c r="GXI41" s="709"/>
      <c r="GXJ41" s="715"/>
      <c r="GXK41" s="709"/>
      <c r="GXL41" s="715"/>
      <c r="GXM41" s="709"/>
      <c r="GXN41" s="715"/>
      <c r="GXO41" s="709"/>
      <c r="GXP41" s="715"/>
      <c r="GXQ41" s="709"/>
      <c r="GXR41" s="715"/>
      <c r="GXS41" s="709"/>
      <c r="GXT41" s="715"/>
      <c r="GXU41" s="709"/>
      <c r="GXV41" s="715"/>
      <c r="GXW41" s="709"/>
      <c r="GXX41" s="715"/>
      <c r="GXY41" s="709"/>
      <c r="GXZ41" s="715"/>
      <c r="GYA41" s="709"/>
      <c r="GYB41" s="715"/>
      <c r="GYC41" s="709"/>
      <c r="GYD41" s="715"/>
      <c r="GYE41" s="709"/>
      <c r="GYF41" s="715"/>
      <c r="GYG41" s="709"/>
      <c r="GYH41" s="715"/>
      <c r="GYI41" s="709"/>
      <c r="GYJ41" s="715"/>
      <c r="GYK41" s="709"/>
      <c r="GYL41" s="715"/>
      <c r="GYM41" s="709"/>
      <c r="GYN41" s="715"/>
      <c r="GYO41" s="709"/>
      <c r="GYP41" s="715"/>
      <c r="GYQ41" s="709"/>
      <c r="GYR41" s="715"/>
      <c r="GYS41" s="709"/>
      <c r="GYT41" s="715"/>
      <c r="GYU41" s="709"/>
      <c r="GYV41" s="715"/>
      <c r="GYW41" s="709"/>
      <c r="GYX41" s="715"/>
      <c r="GYY41" s="709"/>
      <c r="GYZ41" s="715"/>
      <c r="GZA41" s="709"/>
      <c r="GZB41" s="715"/>
      <c r="GZC41" s="709"/>
      <c r="GZD41" s="715"/>
      <c r="GZE41" s="709"/>
      <c r="GZF41" s="715"/>
      <c r="GZG41" s="709"/>
      <c r="GZH41" s="715"/>
      <c r="GZI41" s="709"/>
      <c r="GZJ41" s="715"/>
      <c r="GZK41" s="709"/>
      <c r="GZL41" s="715"/>
      <c r="GZM41" s="709"/>
      <c r="GZN41" s="715"/>
      <c r="GZO41" s="709"/>
      <c r="GZP41" s="715"/>
      <c r="GZQ41" s="709"/>
      <c r="GZR41" s="715"/>
      <c r="GZS41" s="709"/>
      <c r="GZT41" s="715"/>
      <c r="GZU41" s="709"/>
      <c r="GZV41" s="715"/>
      <c r="GZW41" s="709"/>
      <c r="GZX41" s="715"/>
      <c r="GZY41" s="709"/>
      <c r="GZZ41" s="715"/>
      <c r="HAA41" s="709"/>
      <c r="HAB41" s="715"/>
      <c r="HAC41" s="709"/>
      <c r="HAD41" s="715"/>
      <c r="HAE41" s="709"/>
      <c r="HAF41" s="715"/>
      <c r="HAG41" s="709"/>
      <c r="HAH41" s="715"/>
      <c r="HAI41" s="709"/>
      <c r="HAJ41" s="715"/>
      <c r="HAK41" s="709"/>
      <c r="HAL41" s="715"/>
      <c r="HAM41" s="709"/>
      <c r="HAN41" s="715"/>
      <c r="HAO41" s="709"/>
      <c r="HAP41" s="715"/>
      <c r="HAQ41" s="709"/>
      <c r="HAR41" s="715"/>
      <c r="HAS41" s="709"/>
      <c r="HAT41" s="715"/>
      <c r="HAU41" s="709"/>
      <c r="HAV41" s="715"/>
      <c r="HAW41" s="709"/>
      <c r="HAX41" s="715"/>
      <c r="HAY41" s="709"/>
      <c r="HAZ41" s="715"/>
      <c r="HBA41" s="709"/>
      <c r="HBB41" s="715"/>
      <c r="HBC41" s="709"/>
      <c r="HBD41" s="715"/>
      <c r="HBE41" s="709"/>
      <c r="HBF41" s="715"/>
      <c r="HBG41" s="709"/>
      <c r="HBH41" s="715"/>
      <c r="HBI41" s="709"/>
      <c r="HBJ41" s="715"/>
      <c r="HBK41" s="709"/>
      <c r="HBL41" s="715"/>
      <c r="HBM41" s="709"/>
      <c r="HBN41" s="715"/>
      <c r="HBO41" s="709"/>
      <c r="HBP41" s="715"/>
      <c r="HBQ41" s="709"/>
      <c r="HBR41" s="715"/>
      <c r="HBS41" s="709"/>
      <c r="HBT41" s="715"/>
      <c r="HBU41" s="709"/>
      <c r="HBV41" s="715"/>
      <c r="HBW41" s="709"/>
      <c r="HBX41" s="715"/>
      <c r="HBY41" s="709"/>
      <c r="HBZ41" s="715"/>
      <c r="HCA41" s="709"/>
      <c r="HCB41" s="715"/>
      <c r="HCC41" s="709"/>
      <c r="HCD41" s="715"/>
      <c r="HCE41" s="709"/>
      <c r="HCF41" s="715"/>
      <c r="HCG41" s="709"/>
      <c r="HCH41" s="715"/>
      <c r="HCI41" s="709"/>
      <c r="HCJ41" s="715"/>
      <c r="HCK41" s="709"/>
      <c r="HCL41" s="715"/>
      <c r="HCM41" s="709"/>
      <c r="HCN41" s="715"/>
      <c r="HCO41" s="709"/>
      <c r="HCP41" s="715"/>
      <c r="HCQ41" s="709"/>
      <c r="HCR41" s="715"/>
      <c r="HCS41" s="709"/>
      <c r="HCT41" s="715"/>
      <c r="HCU41" s="709"/>
      <c r="HCV41" s="715"/>
      <c r="HCW41" s="709"/>
      <c r="HCX41" s="715"/>
      <c r="HCY41" s="709"/>
      <c r="HCZ41" s="715"/>
      <c r="HDA41" s="709"/>
      <c r="HDB41" s="715"/>
      <c r="HDC41" s="709"/>
      <c r="HDD41" s="715"/>
      <c r="HDE41" s="709"/>
      <c r="HDF41" s="715"/>
      <c r="HDG41" s="709"/>
      <c r="HDH41" s="715"/>
      <c r="HDI41" s="709"/>
      <c r="HDJ41" s="715"/>
      <c r="HDK41" s="709"/>
      <c r="HDL41" s="715"/>
      <c r="HDM41" s="709"/>
      <c r="HDN41" s="715"/>
      <c r="HDO41" s="709"/>
      <c r="HDP41" s="715"/>
      <c r="HDQ41" s="709"/>
      <c r="HDR41" s="715"/>
      <c r="HDS41" s="709"/>
      <c r="HDT41" s="715"/>
      <c r="HDU41" s="709"/>
      <c r="HDV41" s="715"/>
      <c r="HDW41" s="709"/>
      <c r="HDX41" s="715"/>
      <c r="HDY41" s="709"/>
      <c r="HDZ41" s="715"/>
      <c r="HEA41" s="709"/>
      <c r="HEB41" s="715"/>
      <c r="HEC41" s="709"/>
      <c r="HED41" s="715"/>
      <c r="HEE41" s="709"/>
      <c r="HEF41" s="715"/>
      <c r="HEG41" s="709"/>
      <c r="HEH41" s="715"/>
      <c r="HEI41" s="709"/>
      <c r="HEJ41" s="715"/>
      <c r="HEK41" s="709"/>
      <c r="HEL41" s="715"/>
      <c r="HEM41" s="709"/>
      <c r="HEN41" s="715"/>
      <c r="HEO41" s="709"/>
      <c r="HEP41" s="715"/>
      <c r="HEQ41" s="709"/>
      <c r="HER41" s="715"/>
      <c r="HES41" s="709"/>
      <c r="HET41" s="715"/>
      <c r="HEU41" s="709"/>
      <c r="HEV41" s="715"/>
      <c r="HEW41" s="709"/>
      <c r="HEX41" s="715"/>
      <c r="HEY41" s="709"/>
      <c r="HEZ41" s="715"/>
      <c r="HFA41" s="709"/>
      <c r="HFB41" s="715"/>
      <c r="HFC41" s="709"/>
      <c r="HFD41" s="715"/>
      <c r="HFE41" s="709"/>
      <c r="HFF41" s="715"/>
      <c r="HFG41" s="709"/>
      <c r="HFH41" s="715"/>
      <c r="HFI41" s="709"/>
      <c r="HFJ41" s="715"/>
      <c r="HFK41" s="709"/>
      <c r="HFL41" s="715"/>
      <c r="HFM41" s="709"/>
      <c r="HFN41" s="715"/>
      <c r="HFO41" s="709"/>
      <c r="HFP41" s="715"/>
      <c r="HFQ41" s="709"/>
      <c r="HFR41" s="715"/>
      <c r="HFS41" s="709"/>
      <c r="HFT41" s="715"/>
      <c r="HFU41" s="709"/>
      <c r="HFV41" s="715"/>
      <c r="HFW41" s="709"/>
      <c r="HFX41" s="715"/>
      <c r="HFY41" s="709"/>
      <c r="HFZ41" s="715"/>
      <c r="HGA41" s="709"/>
      <c r="HGB41" s="715"/>
      <c r="HGC41" s="709"/>
      <c r="HGD41" s="715"/>
      <c r="HGE41" s="709"/>
      <c r="HGF41" s="715"/>
      <c r="HGG41" s="709"/>
      <c r="HGH41" s="715"/>
      <c r="HGI41" s="709"/>
      <c r="HGJ41" s="715"/>
      <c r="HGK41" s="709"/>
      <c r="HGL41" s="715"/>
      <c r="HGM41" s="709"/>
      <c r="HGN41" s="715"/>
      <c r="HGO41" s="709"/>
      <c r="HGP41" s="715"/>
      <c r="HGQ41" s="709"/>
      <c r="HGR41" s="715"/>
      <c r="HGS41" s="709"/>
      <c r="HGT41" s="715"/>
      <c r="HGU41" s="709"/>
      <c r="HGV41" s="715"/>
      <c r="HGW41" s="709"/>
      <c r="HGX41" s="715"/>
      <c r="HGY41" s="709"/>
      <c r="HGZ41" s="715"/>
      <c r="HHA41" s="709"/>
      <c r="HHB41" s="715"/>
      <c r="HHC41" s="709"/>
      <c r="HHD41" s="715"/>
      <c r="HHE41" s="709"/>
      <c r="HHF41" s="715"/>
      <c r="HHG41" s="709"/>
      <c r="HHH41" s="715"/>
      <c r="HHI41" s="709"/>
      <c r="HHJ41" s="715"/>
      <c r="HHK41" s="709"/>
      <c r="HHL41" s="715"/>
      <c r="HHM41" s="709"/>
      <c r="HHN41" s="715"/>
      <c r="HHO41" s="709"/>
      <c r="HHP41" s="715"/>
      <c r="HHQ41" s="709"/>
      <c r="HHR41" s="715"/>
      <c r="HHS41" s="709"/>
      <c r="HHT41" s="715"/>
      <c r="HHU41" s="709"/>
      <c r="HHV41" s="715"/>
      <c r="HHW41" s="709"/>
      <c r="HHX41" s="715"/>
      <c r="HHY41" s="709"/>
      <c r="HHZ41" s="715"/>
      <c r="HIA41" s="709"/>
      <c r="HIB41" s="715"/>
      <c r="HIC41" s="709"/>
      <c r="HID41" s="715"/>
      <c r="HIE41" s="709"/>
      <c r="HIF41" s="715"/>
      <c r="HIG41" s="709"/>
      <c r="HIH41" s="715"/>
      <c r="HII41" s="709"/>
      <c r="HIJ41" s="715"/>
      <c r="HIK41" s="709"/>
      <c r="HIL41" s="715"/>
      <c r="HIM41" s="709"/>
      <c r="HIN41" s="715"/>
      <c r="HIO41" s="709"/>
      <c r="HIP41" s="715"/>
      <c r="HIQ41" s="709"/>
      <c r="HIR41" s="715"/>
      <c r="HIS41" s="709"/>
      <c r="HIT41" s="715"/>
      <c r="HIU41" s="709"/>
      <c r="HIV41" s="715"/>
      <c r="HIW41" s="709"/>
      <c r="HIX41" s="715"/>
      <c r="HIY41" s="709"/>
      <c r="HIZ41" s="715"/>
      <c r="HJA41" s="709"/>
      <c r="HJB41" s="715"/>
      <c r="HJC41" s="709"/>
      <c r="HJD41" s="715"/>
      <c r="HJE41" s="709"/>
      <c r="HJF41" s="715"/>
      <c r="HJG41" s="709"/>
      <c r="HJH41" s="715"/>
      <c r="HJI41" s="709"/>
      <c r="HJJ41" s="715"/>
      <c r="HJK41" s="709"/>
      <c r="HJL41" s="715"/>
      <c r="HJM41" s="709"/>
      <c r="HJN41" s="715"/>
      <c r="HJO41" s="709"/>
      <c r="HJP41" s="715"/>
      <c r="HJQ41" s="709"/>
      <c r="HJR41" s="715"/>
      <c r="HJS41" s="709"/>
      <c r="HJT41" s="715"/>
      <c r="HJU41" s="709"/>
      <c r="HJV41" s="715"/>
      <c r="HJW41" s="709"/>
      <c r="HJX41" s="715"/>
      <c r="HJY41" s="709"/>
      <c r="HJZ41" s="715"/>
      <c r="HKA41" s="709"/>
      <c r="HKB41" s="715"/>
      <c r="HKC41" s="709"/>
      <c r="HKD41" s="715"/>
      <c r="HKE41" s="709"/>
      <c r="HKF41" s="715"/>
      <c r="HKG41" s="709"/>
      <c r="HKH41" s="715"/>
      <c r="HKI41" s="709"/>
      <c r="HKJ41" s="715"/>
      <c r="HKK41" s="709"/>
      <c r="HKL41" s="715"/>
      <c r="HKM41" s="709"/>
      <c r="HKN41" s="715"/>
      <c r="HKO41" s="709"/>
      <c r="HKP41" s="715"/>
      <c r="HKQ41" s="709"/>
      <c r="HKR41" s="715"/>
      <c r="HKS41" s="709"/>
      <c r="HKT41" s="715"/>
      <c r="HKU41" s="709"/>
      <c r="HKV41" s="715"/>
      <c r="HKW41" s="709"/>
      <c r="HKX41" s="715"/>
      <c r="HKY41" s="709"/>
      <c r="HKZ41" s="715"/>
      <c r="HLA41" s="709"/>
      <c r="HLB41" s="715"/>
      <c r="HLC41" s="709"/>
      <c r="HLD41" s="715"/>
      <c r="HLE41" s="709"/>
      <c r="HLF41" s="715"/>
      <c r="HLG41" s="709"/>
      <c r="HLH41" s="715"/>
      <c r="HLI41" s="709"/>
      <c r="HLJ41" s="715"/>
      <c r="HLK41" s="709"/>
      <c r="HLL41" s="715"/>
      <c r="HLM41" s="709"/>
      <c r="HLN41" s="715"/>
      <c r="HLO41" s="709"/>
      <c r="HLP41" s="715"/>
      <c r="HLQ41" s="709"/>
      <c r="HLR41" s="715"/>
      <c r="HLS41" s="709"/>
      <c r="HLT41" s="715"/>
      <c r="HLU41" s="709"/>
      <c r="HLV41" s="715"/>
      <c r="HLW41" s="709"/>
      <c r="HLX41" s="715"/>
      <c r="HLY41" s="709"/>
      <c r="HLZ41" s="715"/>
      <c r="HMA41" s="709"/>
      <c r="HMB41" s="715"/>
      <c r="HMC41" s="709"/>
      <c r="HMD41" s="715"/>
      <c r="HME41" s="709"/>
      <c r="HMF41" s="715"/>
      <c r="HMG41" s="709"/>
      <c r="HMH41" s="715"/>
      <c r="HMI41" s="709"/>
      <c r="HMJ41" s="715"/>
      <c r="HMK41" s="709"/>
      <c r="HML41" s="715"/>
      <c r="HMM41" s="709"/>
      <c r="HMN41" s="715"/>
      <c r="HMO41" s="709"/>
      <c r="HMP41" s="715"/>
      <c r="HMQ41" s="709"/>
      <c r="HMR41" s="715"/>
      <c r="HMS41" s="709"/>
      <c r="HMT41" s="715"/>
      <c r="HMU41" s="709"/>
      <c r="HMV41" s="715"/>
      <c r="HMW41" s="709"/>
      <c r="HMX41" s="715"/>
      <c r="HMY41" s="709"/>
      <c r="HMZ41" s="715"/>
      <c r="HNA41" s="709"/>
      <c r="HNB41" s="715"/>
      <c r="HNC41" s="709"/>
      <c r="HND41" s="715"/>
      <c r="HNE41" s="709"/>
      <c r="HNF41" s="715"/>
      <c r="HNG41" s="709"/>
      <c r="HNH41" s="715"/>
      <c r="HNI41" s="709"/>
      <c r="HNJ41" s="715"/>
      <c r="HNK41" s="709"/>
      <c r="HNL41" s="715"/>
      <c r="HNM41" s="709"/>
      <c r="HNN41" s="715"/>
      <c r="HNO41" s="709"/>
      <c r="HNP41" s="715"/>
      <c r="HNQ41" s="709"/>
      <c r="HNR41" s="715"/>
      <c r="HNS41" s="709"/>
      <c r="HNT41" s="715"/>
      <c r="HNU41" s="709"/>
      <c r="HNV41" s="715"/>
      <c r="HNW41" s="709"/>
      <c r="HNX41" s="715"/>
      <c r="HNY41" s="709"/>
      <c r="HNZ41" s="715"/>
      <c r="HOA41" s="709"/>
      <c r="HOB41" s="715"/>
      <c r="HOC41" s="709"/>
      <c r="HOD41" s="715"/>
      <c r="HOE41" s="709"/>
      <c r="HOF41" s="715"/>
      <c r="HOG41" s="709"/>
      <c r="HOH41" s="715"/>
      <c r="HOI41" s="709"/>
      <c r="HOJ41" s="715"/>
      <c r="HOK41" s="709"/>
      <c r="HOL41" s="715"/>
      <c r="HOM41" s="709"/>
      <c r="HON41" s="715"/>
      <c r="HOO41" s="709"/>
      <c r="HOP41" s="715"/>
      <c r="HOQ41" s="709"/>
      <c r="HOR41" s="715"/>
      <c r="HOS41" s="709"/>
      <c r="HOT41" s="715"/>
      <c r="HOU41" s="709"/>
      <c r="HOV41" s="715"/>
      <c r="HOW41" s="709"/>
      <c r="HOX41" s="715"/>
      <c r="HOY41" s="709"/>
      <c r="HOZ41" s="715"/>
      <c r="HPA41" s="709"/>
      <c r="HPB41" s="715"/>
      <c r="HPC41" s="709"/>
      <c r="HPD41" s="715"/>
      <c r="HPE41" s="709"/>
      <c r="HPF41" s="715"/>
      <c r="HPG41" s="709"/>
      <c r="HPH41" s="715"/>
      <c r="HPI41" s="709"/>
      <c r="HPJ41" s="715"/>
      <c r="HPK41" s="709"/>
      <c r="HPL41" s="715"/>
      <c r="HPM41" s="709"/>
      <c r="HPN41" s="715"/>
      <c r="HPO41" s="709"/>
      <c r="HPP41" s="715"/>
      <c r="HPQ41" s="709"/>
      <c r="HPR41" s="715"/>
      <c r="HPS41" s="709"/>
      <c r="HPT41" s="715"/>
      <c r="HPU41" s="709"/>
      <c r="HPV41" s="715"/>
      <c r="HPW41" s="709"/>
      <c r="HPX41" s="715"/>
      <c r="HPY41" s="709"/>
      <c r="HPZ41" s="715"/>
      <c r="HQA41" s="709"/>
      <c r="HQB41" s="715"/>
      <c r="HQC41" s="709"/>
      <c r="HQD41" s="715"/>
      <c r="HQE41" s="709"/>
      <c r="HQF41" s="715"/>
      <c r="HQG41" s="709"/>
      <c r="HQH41" s="715"/>
      <c r="HQI41" s="709"/>
      <c r="HQJ41" s="715"/>
      <c r="HQK41" s="709"/>
      <c r="HQL41" s="715"/>
      <c r="HQM41" s="709"/>
      <c r="HQN41" s="715"/>
      <c r="HQO41" s="709"/>
      <c r="HQP41" s="715"/>
      <c r="HQQ41" s="709"/>
      <c r="HQR41" s="715"/>
      <c r="HQS41" s="709"/>
      <c r="HQT41" s="715"/>
      <c r="HQU41" s="709"/>
      <c r="HQV41" s="715"/>
      <c r="HQW41" s="709"/>
      <c r="HQX41" s="715"/>
      <c r="HQY41" s="709"/>
      <c r="HQZ41" s="715"/>
      <c r="HRA41" s="709"/>
      <c r="HRB41" s="715"/>
      <c r="HRC41" s="709"/>
      <c r="HRD41" s="715"/>
      <c r="HRE41" s="709"/>
      <c r="HRF41" s="715"/>
      <c r="HRG41" s="709"/>
      <c r="HRH41" s="715"/>
      <c r="HRI41" s="709"/>
      <c r="HRJ41" s="715"/>
      <c r="HRK41" s="709"/>
      <c r="HRL41" s="715"/>
      <c r="HRM41" s="709"/>
      <c r="HRN41" s="715"/>
      <c r="HRO41" s="709"/>
      <c r="HRP41" s="715"/>
      <c r="HRQ41" s="709"/>
      <c r="HRR41" s="715"/>
      <c r="HRS41" s="709"/>
      <c r="HRT41" s="715"/>
      <c r="HRU41" s="709"/>
      <c r="HRV41" s="715"/>
      <c r="HRW41" s="709"/>
      <c r="HRX41" s="715"/>
      <c r="HRY41" s="709"/>
      <c r="HRZ41" s="715"/>
      <c r="HSA41" s="709"/>
      <c r="HSB41" s="715"/>
      <c r="HSC41" s="709"/>
      <c r="HSD41" s="715"/>
      <c r="HSE41" s="709"/>
      <c r="HSF41" s="715"/>
      <c r="HSG41" s="709"/>
      <c r="HSH41" s="715"/>
      <c r="HSI41" s="709"/>
      <c r="HSJ41" s="715"/>
      <c r="HSK41" s="709"/>
      <c r="HSL41" s="715"/>
      <c r="HSM41" s="709"/>
      <c r="HSN41" s="715"/>
      <c r="HSO41" s="709"/>
      <c r="HSP41" s="715"/>
      <c r="HSQ41" s="709"/>
      <c r="HSR41" s="715"/>
      <c r="HSS41" s="709"/>
      <c r="HST41" s="715"/>
      <c r="HSU41" s="709"/>
      <c r="HSV41" s="715"/>
      <c r="HSW41" s="709"/>
      <c r="HSX41" s="715"/>
      <c r="HSY41" s="709"/>
      <c r="HSZ41" s="715"/>
      <c r="HTA41" s="709"/>
      <c r="HTB41" s="715"/>
      <c r="HTC41" s="709"/>
      <c r="HTD41" s="715"/>
      <c r="HTE41" s="709"/>
      <c r="HTF41" s="715"/>
      <c r="HTG41" s="709"/>
      <c r="HTH41" s="715"/>
      <c r="HTI41" s="709"/>
      <c r="HTJ41" s="715"/>
      <c r="HTK41" s="709"/>
      <c r="HTL41" s="715"/>
      <c r="HTM41" s="709"/>
      <c r="HTN41" s="715"/>
      <c r="HTO41" s="709"/>
      <c r="HTP41" s="715"/>
      <c r="HTQ41" s="709"/>
      <c r="HTR41" s="715"/>
      <c r="HTS41" s="709"/>
      <c r="HTT41" s="715"/>
      <c r="HTU41" s="709"/>
      <c r="HTV41" s="715"/>
      <c r="HTW41" s="709"/>
      <c r="HTX41" s="715"/>
      <c r="HTY41" s="709"/>
      <c r="HTZ41" s="715"/>
      <c r="HUA41" s="709"/>
      <c r="HUB41" s="715"/>
      <c r="HUC41" s="709"/>
      <c r="HUD41" s="715"/>
      <c r="HUE41" s="709"/>
      <c r="HUF41" s="715"/>
      <c r="HUG41" s="709"/>
      <c r="HUH41" s="715"/>
      <c r="HUI41" s="709"/>
      <c r="HUJ41" s="715"/>
      <c r="HUK41" s="709"/>
      <c r="HUL41" s="715"/>
      <c r="HUM41" s="709"/>
      <c r="HUN41" s="715"/>
      <c r="HUO41" s="709"/>
      <c r="HUP41" s="715"/>
      <c r="HUQ41" s="709"/>
      <c r="HUR41" s="715"/>
      <c r="HUS41" s="709"/>
      <c r="HUT41" s="715"/>
      <c r="HUU41" s="709"/>
      <c r="HUV41" s="715"/>
      <c r="HUW41" s="709"/>
      <c r="HUX41" s="715"/>
      <c r="HUY41" s="709"/>
      <c r="HUZ41" s="715"/>
      <c r="HVA41" s="709"/>
      <c r="HVB41" s="715"/>
      <c r="HVC41" s="709"/>
      <c r="HVD41" s="715"/>
      <c r="HVE41" s="709"/>
      <c r="HVF41" s="715"/>
      <c r="HVG41" s="709"/>
      <c r="HVH41" s="715"/>
      <c r="HVI41" s="709"/>
      <c r="HVJ41" s="715"/>
      <c r="HVK41" s="709"/>
      <c r="HVL41" s="715"/>
      <c r="HVM41" s="709"/>
      <c r="HVN41" s="715"/>
      <c r="HVO41" s="709"/>
      <c r="HVP41" s="715"/>
      <c r="HVQ41" s="709"/>
      <c r="HVR41" s="715"/>
      <c r="HVS41" s="709"/>
      <c r="HVT41" s="715"/>
      <c r="HVU41" s="709"/>
      <c r="HVV41" s="715"/>
      <c r="HVW41" s="709"/>
      <c r="HVX41" s="715"/>
      <c r="HVY41" s="709"/>
      <c r="HVZ41" s="715"/>
      <c r="HWA41" s="709"/>
      <c r="HWB41" s="715"/>
      <c r="HWC41" s="709"/>
      <c r="HWD41" s="715"/>
      <c r="HWE41" s="709"/>
      <c r="HWF41" s="715"/>
      <c r="HWG41" s="709"/>
      <c r="HWH41" s="715"/>
      <c r="HWI41" s="709"/>
      <c r="HWJ41" s="715"/>
      <c r="HWK41" s="709"/>
      <c r="HWL41" s="715"/>
      <c r="HWM41" s="709"/>
      <c r="HWN41" s="715"/>
      <c r="HWO41" s="709"/>
      <c r="HWP41" s="715"/>
      <c r="HWQ41" s="709"/>
      <c r="HWR41" s="715"/>
      <c r="HWS41" s="709"/>
      <c r="HWT41" s="715"/>
      <c r="HWU41" s="709"/>
      <c r="HWV41" s="715"/>
      <c r="HWW41" s="709"/>
      <c r="HWX41" s="715"/>
      <c r="HWY41" s="709"/>
      <c r="HWZ41" s="715"/>
      <c r="HXA41" s="709"/>
      <c r="HXB41" s="715"/>
      <c r="HXC41" s="709"/>
      <c r="HXD41" s="715"/>
      <c r="HXE41" s="709"/>
      <c r="HXF41" s="715"/>
      <c r="HXG41" s="709"/>
      <c r="HXH41" s="715"/>
      <c r="HXI41" s="709"/>
      <c r="HXJ41" s="715"/>
      <c r="HXK41" s="709"/>
      <c r="HXL41" s="715"/>
      <c r="HXM41" s="709"/>
      <c r="HXN41" s="715"/>
      <c r="HXO41" s="709"/>
      <c r="HXP41" s="715"/>
      <c r="HXQ41" s="709"/>
      <c r="HXR41" s="715"/>
      <c r="HXS41" s="709"/>
      <c r="HXT41" s="715"/>
      <c r="HXU41" s="709"/>
      <c r="HXV41" s="715"/>
      <c r="HXW41" s="709"/>
      <c r="HXX41" s="715"/>
      <c r="HXY41" s="709"/>
      <c r="HXZ41" s="715"/>
      <c r="HYA41" s="709"/>
      <c r="HYB41" s="715"/>
      <c r="HYC41" s="709"/>
      <c r="HYD41" s="715"/>
      <c r="HYE41" s="709"/>
      <c r="HYF41" s="715"/>
      <c r="HYG41" s="709"/>
      <c r="HYH41" s="715"/>
      <c r="HYI41" s="709"/>
      <c r="HYJ41" s="715"/>
      <c r="HYK41" s="709"/>
      <c r="HYL41" s="715"/>
      <c r="HYM41" s="709"/>
      <c r="HYN41" s="715"/>
      <c r="HYO41" s="709"/>
      <c r="HYP41" s="715"/>
      <c r="HYQ41" s="709"/>
      <c r="HYR41" s="715"/>
      <c r="HYS41" s="709"/>
      <c r="HYT41" s="715"/>
      <c r="HYU41" s="709"/>
      <c r="HYV41" s="715"/>
      <c r="HYW41" s="709"/>
      <c r="HYX41" s="715"/>
      <c r="HYY41" s="709"/>
      <c r="HYZ41" s="715"/>
      <c r="HZA41" s="709"/>
      <c r="HZB41" s="715"/>
      <c r="HZC41" s="709"/>
      <c r="HZD41" s="715"/>
      <c r="HZE41" s="709"/>
      <c r="HZF41" s="715"/>
      <c r="HZG41" s="709"/>
      <c r="HZH41" s="715"/>
      <c r="HZI41" s="709"/>
      <c r="HZJ41" s="715"/>
      <c r="HZK41" s="709"/>
      <c r="HZL41" s="715"/>
      <c r="HZM41" s="709"/>
      <c r="HZN41" s="715"/>
      <c r="HZO41" s="709"/>
      <c r="HZP41" s="715"/>
      <c r="HZQ41" s="709"/>
      <c r="HZR41" s="715"/>
      <c r="HZS41" s="709"/>
      <c r="HZT41" s="715"/>
      <c r="HZU41" s="709"/>
      <c r="HZV41" s="715"/>
      <c r="HZW41" s="709"/>
      <c r="HZX41" s="715"/>
      <c r="HZY41" s="709"/>
      <c r="HZZ41" s="715"/>
      <c r="IAA41" s="709"/>
      <c r="IAB41" s="715"/>
      <c r="IAC41" s="709"/>
      <c r="IAD41" s="715"/>
      <c r="IAE41" s="709"/>
      <c r="IAF41" s="715"/>
      <c r="IAG41" s="709"/>
      <c r="IAH41" s="715"/>
      <c r="IAI41" s="709"/>
      <c r="IAJ41" s="715"/>
      <c r="IAK41" s="709"/>
      <c r="IAL41" s="715"/>
      <c r="IAM41" s="709"/>
      <c r="IAN41" s="715"/>
      <c r="IAO41" s="709"/>
      <c r="IAP41" s="715"/>
      <c r="IAQ41" s="709"/>
      <c r="IAR41" s="715"/>
      <c r="IAS41" s="709"/>
      <c r="IAT41" s="715"/>
      <c r="IAU41" s="709"/>
      <c r="IAV41" s="715"/>
      <c r="IAW41" s="709"/>
      <c r="IAX41" s="715"/>
      <c r="IAY41" s="709"/>
      <c r="IAZ41" s="715"/>
      <c r="IBA41" s="709"/>
      <c r="IBB41" s="715"/>
      <c r="IBC41" s="709"/>
      <c r="IBD41" s="715"/>
      <c r="IBE41" s="709"/>
      <c r="IBF41" s="715"/>
      <c r="IBG41" s="709"/>
      <c r="IBH41" s="715"/>
      <c r="IBI41" s="709"/>
      <c r="IBJ41" s="715"/>
      <c r="IBK41" s="709"/>
      <c r="IBL41" s="715"/>
      <c r="IBM41" s="709"/>
      <c r="IBN41" s="715"/>
      <c r="IBO41" s="709"/>
      <c r="IBP41" s="715"/>
      <c r="IBQ41" s="709"/>
      <c r="IBR41" s="715"/>
      <c r="IBS41" s="709"/>
      <c r="IBT41" s="715"/>
      <c r="IBU41" s="709"/>
      <c r="IBV41" s="715"/>
      <c r="IBW41" s="709"/>
      <c r="IBX41" s="715"/>
      <c r="IBY41" s="709"/>
      <c r="IBZ41" s="715"/>
      <c r="ICA41" s="709"/>
      <c r="ICB41" s="715"/>
      <c r="ICC41" s="709"/>
      <c r="ICD41" s="715"/>
      <c r="ICE41" s="709"/>
      <c r="ICF41" s="715"/>
      <c r="ICG41" s="709"/>
      <c r="ICH41" s="715"/>
      <c r="ICI41" s="709"/>
      <c r="ICJ41" s="715"/>
      <c r="ICK41" s="709"/>
      <c r="ICL41" s="715"/>
      <c r="ICM41" s="709"/>
      <c r="ICN41" s="715"/>
      <c r="ICO41" s="709"/>
      <c r="ICP41" s="715"/>
      <c r="ICQ41" s="709"/>
      <c r="ICR41" s="715"/>
      <c r="ICS41" s="709"/>
      <c r="ICT41" s="715"/>
      <c r="ICU41" s="709"/>
      <c r="ICV41" s="715"/>
      <c r="ICW41" s="709"/>
      <c r="ICX41" s="715"/>
      <c r="ICY41" s="709"/>
      <c r="ICZ41" s="715"/>
      <c r="IDA41" s="709"/>
      <c r="IDB41" s="715"/>
      <c r="IDC41" s="709"/>
      <c r="IDD41" s="715"/>
      <c r="IDE41" s="709"/>
      <c r="IDF41" s="715"/>
      <c r="IDG41" s="709"/>
      <c r="IDH41" s="715"/>
      <c r="IDI41" s="709"/>
      <c r="IDJ41" s="715"/>
      <c r="IDK41" s="709"/>
      <c r="IDL41" s="715"/>
      <c r="IDM41" s="709"/>
      <c r="IDN41" s="715"/>
      <c r="IDO41" s="709"/>
      <c r="IDP41" s="715"/>
      <c r="IDQ41" s="709"/>
      <c r="IDR41" s="715"/>
      <c r="IDS41" s="709"/>
      <c r="IDT41" s="715"/>
      <c r="IDU41" s="709"/>
      <c r="IDV41" s="715"/>
      <c r="IDW41" s="709"/>
      <c r="IDX41" s="715"/>
      <c r="IDY41" s="709"/>
      <c r="IDZ41" s="715"/>
      <c r="IEA41" s="709"/>
      <c r="IEB41" s="715"/>
      <c r="IEC41" s="709"/>
      <c r="IED41" s="715"/>
      <c r="IEE41" s="709"/>
      <c r="IEF41" s="715"/>
      <c r="IEG41" s="709"/>
      <c r="IEH41" s="715"/>
      <c r="IEI41" s="709"/>
      <c r="IEJ41" s="715"/>
      <c r="IEK41" s="709"/>
      <c r="IEL41" s="715"/>
      <c r="IEM41" s="709"/>
      <c r="IEN41" s="715"/>
      <c r="IEO41" s="709"/>
      <c r="IEP41" s="715"/>
      <c r="IEQ41" s="709"/>
      <c r="IER41" s="715"/>
      <c r="IES41" s="709"/>
      <c r="IET41" s="715"/>
      <c r="IEU41" s="709"/>
      <c r="IEV41" s="715"/>
      <c r="IEW41" s="709"/>
      <c r="IEX41" s="715"/>
      <c r="IEY41" s="709"/>
      <c r="IEZ41" s="715"/>
      <c r="IFA41" s="709"/>
      <c r="IFB41" s="715"/>
      <c r="IFC41" s="709"/>
      <c r="IFD41" s="715"/>
      <c r="IFE41" s="709"/>
      <c r="IFF41" s="715"/>
      <c r="IFG41" s="709"/>
      <c r="IFH41" s="715"/>
      <c r="IFI41" s="709"/>
      <c r="IFJ41" s="715"/>
      <c r="IFK41" s="709"/>
      <c r="IFL41" s="715"/>
      <c r="IFM41" s="709"/>
      <c r="IFN41" s="715"/>
      <c r="IFO41" s="709"/>
      <c r="IFP41" s="715"/>
      <c r="IFQ41" s="709"/>
      <c r="IFR41" s="715"/>
      <c r="IFS41" s="709"/>
      <c r="IFT41" s="715"/>
      <c r="IFU41" s="709"/>
      <c r="IFV41" s="715"/>
      <c r="IFW41" s="709"/>
      <c r="IFX41" s="715"/>
      <c r="IFY41" s="709"/>
      <c r="IFZ41" s="715"/>
      <c r="IGA41" s="709"/>
      <c r="IGB41" s="715"/>
      <c r="IGC41" s="709"/>
      <c r="IGD41" s="715"/>
      <c r="IGE41" s="709"/>
      <c r="IGF41" s="715"/>
      <c r="IGG41" s="709"/>
      <c r="IGH41" s="715"/>
      <c r="IGI41" s="709"/>
      <c r="IGJ41" s="715"/>
      <c r="IGK41" s="709"/>
      <c r="IGL41" s="715"/>
      <c r="IGM41" s="709"/>
      <c r="IGN41" s="715"/>
      <c r="IGO41" s="709"/>
      <c r="IGP41" s="715"/>
      <c r="IGQ41" s="709"/>
      <c r="IGR41" s="715"/>
      <c r="IGS41" s="709"/>
      <c r="IGT41" s="715"/>
      <c r="IGU41" s="709"/>
      <c r="IGV41" s="715"/>
      <c r="IGW41" s="709"/>
      <c r="IGX41" s="715"/>
      <c r="IGY41" s="709"/>
      <c r="IGZ41" s="715"/>
      <c r="IHA41" s="709"/>
      <c r="IHB41" s="715"/>
      <c r="IHC41" s="709"/>
      <c r="IHD41" s="715"/>
      <c r="IHE41" s="709"/>
      <c r="IHF41" s="715"/>
      <c r="IHG41" s="709"/>
      <c r="IHH41" s="715"/>
      <c r="IHI41" s="709"/>
      <c r="IHJ41" s="715"/>
      <c r="IHK41" s="709"/>
      <c r="IHL41" s="715"/>
      <c r="IHM41" s="709"/>
      <c r="IHN41" s="715"/>
      <c r="IHO41" s="709"/>
      <c r="IHP41" s="715"/>
      <c r="IHQ41" s="709"/>
      <c r="IHR41" s="715"/>
      <c r="IHS41" s="709"/>
      <c r="IHT41" s="715"/>
      <c r="IHU41" s="709"/>
      <c r="IHV41" s="715"/>
      <c r="IHW41" s="709"/>
      <c r="IHX41" s="715"/>
      <c r="IHY41" s="709"/>
      <c r="IHZ41" s="715"/>
      <c r="IIA41" s="709"/>
      <c r="IIB41" s="715"/>
      <c r="IIC41" s="709"/>
      <c r="IID41" s="715"/>
      <c r="IIE41" s="709"/>
      <c r="IIF41" s="715"/>
      <c r="IIG41" s="709"/>
      <c r="IIH41" s="715"/>
      <c r="III41" s="709"/>
      <c r="IIJ41" s="715"/>
      <c r="IIK41" s="709"/>
      <c r="IIL41" s="715"/>
      <c r="IIM41" s="709"/>
      <c r="IIN41" s="715"/>
      <c r="IIO41" s="709"/>
      <c r="IIP41" s="715"/>
      <c r="IIQ41" s="709"/>
      <c r="IIR41" s="715"/>
      <c r="IIS41" s="709"/>
      <c r="IIT41" s="715"/>
      <c r="IIU41" s="709"/>
      <c r="IIV41" s="715"/>
      <c r="IIW41" s="709"/>
      <c r="IIX41" s="715"/>
      <c r="IIY41" s="709"/>
      <c r="IIZ41" s="715"/>
      <c r="IJA41" s="709"/>
      <c r="IJB41" s="715"/>
      <c r="IJC41" s="709"/>
      <c r="IJD41" s="715"/>
      <c r="IJE41" s="709"/>
      <c r="IJF41" s="715"/>
      <c r="IJG41" s="709"/>
      <c r="IJH41" s="715"/>
      <c r="IJI41" s="709"/>
      <c r="IJJ41" s="715"/>
      <c r="IJK41" s="709"/>
      <c r="IJL41" s="715"/>
      <c r="IJM41" s="709"/>
      <c r="IJN41" s="715"/>
      <c r="IJO41" s="709"/>
      <c r="IJP41" s="715"/>
      <c r="IJQ41" s="709"/>
      <c r="IJR41" s="715"/>
      <c r="IJS41" s="709"/>
      <c r="IJT41" s="715"/>
      <c r="IJU41" s="709"/>
      <c r="IJV41" s="715"/>
      <c r="IJW41" s="709"/>
      <c r="IJX41" s="715"/>
      <c r="IJY41" s="709"/>
      <c r="IJZ41" s="715"/>
      <c r="IKA41" s="709"/>
      <c r="IKB41" s="715"/>
      <c r="IKC41" s="709"/>
      <c r="IKD41" s="715"/>
      <c r="IKE41" s="709"/>
      <c r="IKF41" s="715"/>
      <c r="IKG41" s="709"/>
      <c r="IKH41" s="715"/>
      <c r="IKI41" s="709"/>
      <c r="IKJ41" s="715"/>
      <c r="IKK41" s="709"/>
      <c r="IKL41" s="715"/>
      <c r="IKM41" s="709"/>
      <c r="IKN41" s="715"/>
      <c r="IKO41" s="709"/>
      <c r="IKP41" s="715"/>
      <c r="IKQ41" s="709"/>
      <c r="IKR41" s="715"/>
      <c r="IKS41" s="709"/>
      <c r="IKT41" s="715"/>
      <c r="IKU41" s="709"/>
      <c r="IKV41" s="715"/>
      <c r="IKW41" s="709"/>
      <c r="IKX41" s="715"/>
      <c r="IKY41" s="709"/>
      <c r="IKZ41" s="715"/>
      <c r="ILA41" s="709"/>
      <c r="ILB41" s="715"/>
      <c r="ILC41" s="709"/>
      <c r="ILD41" s="715"/>
      <c r="ILE41" s="709"/>
      <c r="ILF41" s="715"/>
      <c r="ILG41" s="709"/>
      <c r="ILH41" s="715"/>
      <c r="ILI41" s="709"/>
      <c r="ILJ41" s="715"/>
      <c r="ILK41" s="709"/>
      <c r="ILL41" s="715"/>
      <c r="ILM41" s="709"/>
      <c r="ILN41" s="715"/>
      <c r="ILO41" s="709"/>
      <c r="ILP41" s="715"/>
      <c r="ILQ41" s="709"/>
      <c r="ILR41" s="715"/>
      <c r="ILS41" s="709"/>
      <c r="ILT41" s="715"/>
      <c r="ILU41" s="709"/>
      <c r="ILV41" s="715"/>
      <c r="ILW41" s="709"/>
      <c r="ILX41" s="715"/>
      <c r="ILY41" s="709"/>
      <c r="ILZ41" s="715"/>
      <c r="IMA41" s="709"/>
      <c r="IMB41" s="715"/>
      <c r="IMC41" s="709"/>
      <c r="IMD41" s="715"/>
      <c r="IME41" s="709"/>
      <c r="IMF41" s="715"/>
      <c r="IMG41" s="709"/>
      <c r="IMH41" s="715"/>
      <c r="IMI41" s="709"/>
      <c r="IMJ41" s="715"/>
      <c r="IMK41" s="709"/>
      <c r="IML41" s="715"/>
      <c r="IMM41" s="709"/>
      <c r="IMN41" s="715"/>
      <c r="IMO41" s="709"/>
      <c r="IMP41" s="715"/>
      <c r="IMQ41" s="709"/>
      <c r="IMR41" s="715"/>
      <c r="IMS41" s="709"/>
      <c r="IMT41" s="715"/>
      <c r="IMU41" s="709"/>
      <c r="IMV41" s="715"/>
      <c r="IMW41" s="709"/>
      <c r="IMX41" s="715"/>
      <c r="IMY41" s="709"/>
      <c r="IMZ41" s="715"/>
      <c r="INA41" s="709"/>
      <c r="INB41" s="715"/>
      <c r="INC41" s="709"/>
      <c r="IND41" s="715"/>
      <c r="INE41" s="709"/>
      <c r="INF41" s="715"/>
      <c r="ING41" s="709"/>
      <c r="INH41" s="715"/>
      <c r="INI41" s="709"/>
      <c r="INJ41" s="715"/>
      <c r="INK41" s="709"/>
      <c r="INL41" s="715"/>
      <c r="INM41" s="709"/>
      <c r="INN41" s="715"/>
      <c r="INO41" s="709"/>
      <c r="INP41" s="715"/>
      <c r="INQ41" s="709"/>
      <c r="INR41" s="715"/>
      <c r="INS41" s="709"/>
      <c r="INT41" s="715"/>
      <c r="INU41" s="709"/>
      <c r="INV41" s="715"/>
      <c r="INW41" s="709"/>
      <c r="INX41" s="715"/>
      <c r="INY41" s="709"/>
      <c r="INZ41" s="715"/>
      <c r="IOA41" s="709"/>
      <c r="IOB41" s="715"/>
      <c r="IOC41" s="709"/>
      <c r="IOD41" s="715"/>
      <c r="IOE41" s="709"/>
      <c r="IOF41" s="715"/>
      <c r="IOG41" s="709"/>
      <c r="IOH41" s="715"/>
      <c r="IOI41" s="709"/>
      <c r="IOJ41" s="715"/>
      <c r="IOK41" s="709"/>
      <c r="IOL41" s="715"/>
      <c r="IOM41" s="709"/>
      <c r="ION41" s="715"/>
      <c r="IOO41" s="709"/>
      <c r="IOP41" s="715"/>
      <c r="IOQ41" s="709"/>
      <c r="IOR41" s="715"/>
      <c r="IOS41" s="709"/>
      <c r="IOT41" s="715"/>
      <c r="IOU41" s="709"/>
      <c r="IOV41" s="715"/>
      <c r="IOW41" s="709"/>
      <c r="IOX41" s="715"/>
      <c r="IOY41" s="709"/>
      <c r="IOZ41" s="715"/>
      <c r="IPA41" s="709"/>
      <c r="IPB41" s="715"/>
      <c r="IPC41" s="709"/>
      <c r="IPD41" s="715"/>
      <c r="IPE41" s="709"/>
      <c r="IPF41" s="715"/>
      <c r="IPG41" s="709"/>
      <c r="IPH41" s="715"/>
      <c r="IPI41" s="709"/>
      <c r="IPJ41" s="715"/>
      <c r="IPK41" s="709"/>
      <c r="IPL41" s="715"/>
      <c r="IPM41" s="709"/>
      <c r="IPN41" s="715"/>
      <c r="IPO41" s="709"/>
      <c r="IPP41" s="715"/>
      <c r="IPQ41" s="709"/>
      <c r="IPR41" s="715"/>
      <c r="IPS41" s="709"/>
      <c r="IPT41" s="715"/>
      <c r="IPU41" s="709"/>
      <c r="IPV41" s="715"/>
      <c r="IPW41" s="709"/>
      <c r="IPX41" s="715"/>
      <c r="IPY41" s="709"/>
      <c r="IPZ41" s="715"/>
      <c r="IQA41" s="709"/>
      <c r="IQB41" s="715"/>
      <c r="IQC41" s="709"/>
      <c r="IQD41" s="715"/>
      <c r="IQE41" s="709"/>
      <c r="IQF41" s="715"/>
      <c r="IQG41" s="709"/>
      <c r="IQH41" s="715"/>
      <c r="IQI41" s="709"/>
      <c r="IQJ41" s="715"/>
      <c r="IQK41" s="709"/>
      <c r="IQL41" s="715"/>
      <c r="IQM41" s="709"/>
      <c r="IQN41" s="715"/>
      <c r="IQO41" s="709"/>
      <c r="IQP41" s="715"/>
      <c r="IQQ41" s="709"/>
      <c r="IQR41" s="715"/>
      <c r="IQS41" s="709"/>
      <c r="IQT41" s="715"/>
      <c r="IQU41" s="709"/>
      <c r="IQV41" s="715"/>
      <c r="IQW41" s="709"/>
      <c r="IQX41" s="715"/>
      <c r="IQY41" s="709"/>
      <c r="IQZ41" s="715"/>
      <c r="IRA41" s="709"/>
      <c r="IRB41" s="715"/>
      <c r="IRC41" s="709"/>
      <c r="IRD41" s="715"/>
      <c r="IRE41" s="709"/>
      <c r="IRF41" s="715"/>
      <c r="IRG41" s="709"/>
      <c r="IRH41" s="715"/>
      <c r="IRI41" s="709"/>
      <c r="IRJ41" s="715"/>
      <c r="IRK41" s="709"/>
      <c r="IRL41" s="715"/>
      <c r="IRM41" s="709"/>
      <c r="IRN41" s="715"/>
      <c r="IRO41" s="709"/>
      <c r="IRP41" s="715"/>
      <c r="IRQ41" s="709"/>
      <c r="IRR41" s="715"/>
      <c r="IRS41" s="709"/>
      <c r="IRT41" s="715"/>
      <c r="IRU41" s="709"/>
      <c r="IRV41" s="715"/>
      <c r="IRW41" s="709"/>
      <c r="IRX41" s="715"/>
      <c r="IRY41" s="709"/>
      <c r="IRZ41" s="715"/>
      <c r="ISA41" s="709"/>
      <c r="ISB41" s="715"/>
      <c r="ISC41" s="709"/>
      <c r="ISD41" s="715"/>
      <c r="ISE41" s="709"/>
      <c r="ISF41" s="715"/>
      <c r="ISG41" s="709"/>
      <c r="ISH41" s="715"/>
      <c r="ISI41" s="709"/>
      <c r="ISJ41" s="715"/>
      <c r="ISK41" s="709"/>
      <c r="ISL41" s="715"/>
      <c r="ISM41" s="709"/>
      <c r="ISN41" s="715"/>
      <c r="ISO41" s="709"/>
      <c r="ISP41" s="715"/>
      <c r="ISQ41" s="709"/>
      <c r="ISR41" s="715"/>
      <c r="ISS41" s="709"/>
      <c r="IST41" s="715"/>
      <c r="ISU41" s="709"/>
      <c r="ISV41" s="715"/>
      <c r="ISW41" s="709"/>
      <c r="ISX41" s="715"/>
      <c r="ISY41" s="709"/>
      <c r="ISZ41" s="715"/>
      <c r="ITA41" s="709"/>
      <c r="ITB41" s="715"/>
      <c r="ITC41" s="709"/>
      <c r="ITD41" s="715"/>
      <c r="ITE41" s="709"/>
      <c r="ITF41" s="715"/>
      <c r="ITG41" s="709"/>
      <c r="ITH41" s="715"/>
      <c r="ITI41" s="709"/>
      <c r="ITJ41" s="715"/>
      <c r="ITK41" s="709"/>
      <c r="ITL41" s="715"/>
      <c r="ITM41" s="709"/>
      <c r="ITN41" s="715"/>
      <c r="ITO41" s="709"/>
      <c r="ITP41" s="715"/>
      <c r="ITQ41" s="709"/>
      <c r="ITR41" s="715"/>
      <c r="ITS41" s="709"/>
      <c r="ITT41" s="715"/>
      <c r="ITU41" s="709"/>
      <c r="ITV41" s="715"/>
      <c r="ITW41" s="709"/>
      <c r="ITX41" s="715"/>
      <c r="ITY41" s="709"/>
      <c r="ITZ41" s="715"/>
      <c r="IUA41" s="709"/>
      <c r="IUB41" s="715"/>
      <c r="IUC41" s="709"/>
      <c r="IUD41" s="715"/>
      <c r="IUE41" s="709"/>
      <c r="IUF41" s="715"/>
      <c r="IUG41" s="709"/>
      <c r="IUH41" s="715"/>
      <c r="IUI41" s="709"/>
      <c r="IUJ41" s="715"/>
      <c r="IUK41" s="709"/>
      <c r="IUL41" s="715"/>
      <c r="IUM41" s="709"/>
      <c r="IUN41" s="715"/>
      <c r="IUO41" s="709"/>
      <c r="IUP41" s="715"/>
      <c r="IUQ41" s="709"/>
      <c r="IUR41" s="715"/>
      <c r="IUS41" s="709"/>
      <c r="IUT41" s="715"/>
      <c r="IUU41" s="709"/>
      <c r="IUV41" s="715"/>
      <c r="IUW41" s="709"/>
      <c r="IUX41" s="715"/>
      <c r="IUY41" s="709"/>
      <c r="IUZ41" s="715"/>
      <c r="IVA41" s="709"/>
      <c r="IVB41" s="715"/>
      <c r="IVC41" s="709"/>
      <c r="IVD41" s="715"/>
      <c r="IVE41" s="709"/>
      <c r="IVF41" s="715"/>
      <c r="IVG41" s="709"/>
      <c r="IVH41" s="715"/>
      <c r="IVI41" s="709"/>
      <c r="IVJ41" s="715"/>
      <c r="IVK41" s="709"/>
      <c r="IVL41" s="715"/>
      <c r="IVM41" s="709"/>
      <c r="IVN41" s="715"/>
      <c r="IVO41" s="709"/>
      <c r="IVP41" s="715"/>
      <c r="IVQ41" s="709"/>
      <c r="IVR41" s="715"/>
      <c r="IVS41" s="709"/>
      <c r="IVT41" s="715"/>
      <c r="IVU41" s="709"/>
      <c r="IVV41" s="715"/>
      <c r="IVW41" s="709"/>
      <c r="IVX41" s="715"/>
      <c r="IVY41" s="709"/>
      <c r="IVZ41" s="715"/>
      <c r="IWA41" s="709"/>
      <c r="IWB41" s="715"/>
      <c r="IWC41" s="709"/>
      <c r="IWD41" s="715"/>
      <c r="IWE41" s="709"/>
      <c r="IWF41" s="715"/>
      <c r="IWG41" s="709"/>
      <c r="IWH41" s="715"/>
      <c r="IWI41" s="709"/>
      <c r="IWJ41" s="715"/>
      <c r="IWK41" s="709"/>
      <c r="IWL41" s="715"/>
      <c r="IWM41" s="709"/>
      <c r="IWN41" s="715"/>
      <c r="IWO41" s="709"/>
      <c r="IWP41" s="715"/>
      <c r="IWQ41" s="709"/>
      <c r="IWR41" s="715"/>
      <c r="IWS41" s="709"/>
      <c r="IWT41" s="715"/>
      <c r="IWU41" s="709"/>
      <c r="IWV41" s="715"/>
      <c r="IWW41" s="709"/>
      <c r="IWX41" s="715"/>
      <c r="IWY41" s="709"/>
      <c r="IWZ41" s="715"/>
      <c r="IXA41" s="709"/>
      <c r="IXB41" s="715"/>
      <c r="IXC41" s="709"/>
      <c r="IXD41" s="715"/>
      <c r="IXE41" s="709"/>
      <c r="IXF41" s="715"/>
      <c r="IXG41" s="709"/>
      <c r="IXH41" s="715"/>
      <c r="IXI41" s="709"/>
      <c r="IXJ41" s="715"/>
      <c r="IXK41" s="709"/>
      <c r="IXL41" s="715"/>
      <c r="IXM41" s="709"/>
      <c r="IXN41" s="715"/>
      <c r="IXO41" s="709"/>
      <c r="IXP41" s="715"/>
      <c r="IXQ41" s="709"/>
      <c r="IXR41" s="715"/>
      <c r="IXS41" s="709"/>
      <c r="IXT41" s="715"/>
      <c r="IXU41" s="709"/>
      <c r="IXV41" s="715"/>
      <c r="IXW41" s="709"/>
      <c r="IXX41" s="715"/>
      <c r="IXY41" s="709"/>
      <c r="IXZ41" s="715"/>
      <c r="IYA41" s="709"/>
      <c r="IYB41" s="715"/>
      <c r="IYC41" s="709"/>
      <c r="IYD41" s="715"/>
      <c r="IYE41" s="709"/>
      <c r="IYF41" s="715"/>
      <c r="IYG41" s="709"/>
      <c r="IYH41" s="715"/>
      <c r="IYI41" s="709"/>
      <c r="IYJ41" s="715"/>
      <c r="IYK41" s="709"/>
      <c r="IYL41" s="715"/>
      <c r="IYM41" s="709"/>
      <c r="IYN41" s="715"/>
      <c r="IYO41" s="709"/>
      <c r="IYP41" s="715"/>
      <c r="IYQ41" s="709"/>
      <c r="IYR41" s="715"/>
      <c r="IYS41" s="709"/>
      <c r="IYT41" s="715"/>
      <c r="IYU41" s="709"/>
      <c r="IYV41" s="715"/>
      <c r="IYW41" s="709"/>
      <c r="IYX41" s="715"/>
      <c r="IYY41" s="709"/>
      <c r="IYZ41" s="715"/>
      <c r="IZA41" s="709"/>
      <c r="IZB41" s="715"/>
      <c r="IZC41" s="709"/>
      <c r="IZD41" s="715"/>
      <c r="IZE41" s="709"/>
      <c r="IZF41" s="715"/>
      <c r="IZG41" s="709"/>
      <c r="IZH41" s="715"/>
      <c r="IZI41" s="709"/>
      <c r="IZJ41" s="715"/>
      <c r="IZK41" s="709"/>
      <c r="IZL41" s="715"/>
      <c r="IZM41" s="709"/>
      <c r="IZN41" s="715"/>
      <c r="IZO41" s="709"/>
      <c r="IZP41" s="715"/>
      <c r="IZQ41" s="709"/>
      <c r="IZR41" s="715"/>
      <c r="IZS41" s="709"/>
      <c r="IZT41" s="715"/>
      <c r="IZU41" s="709"/>
      <c r="IZV41" s="715"/>
      <c r="IZW41" s="709"/>
      <c r="IZX41" s="715"/>
      <c r="IZY41" s="709"/>
      <c r="IZZ41" s="715"/>
      <c r="JAA41" s="709"/>
      <c r="JAB41" s="715"/>
      <c r="JAC41" s="709"/>
      <c r="JAD41" s="715"/>
      <c r="JAE41" s="709"/>
      <c r="JAF41" s="715"/>
      <c r="JAG41" s="709"/>
      <c r="JAH41" s="715"/>
      <c r="JAI41" s="709"/>
      <c r="JAJ41" s="715"/>
      <c r="JAK41" s="709"/>
      <c r="JAL41" s="715"/>
      <c r="JAM41" s="709"/>
      <c r="JAN41" s="715"/>
      <c r="JAO41" s="709"/>
      <c r="JAP41" s="715"/>
      <c r="JAQ41" s="709"/>
      <c r="JAR41" s="715"/>
      <c r="JAS41" s="709"/>
      <c r="JAT41" s="715"/>
      <c r="JAU41" s="709"/>
      <c r="JAV41" s="715"/>
      <c r="JAW41" s="709"/>
      <c r="JAX41" s="715"/>
      <c r="JAY41" s="709"/>
      <c r="JAZ41" s="715"/>
      <c r="JBA41" s="709"/>
      <c r="JBB41" s="715"/>
      <c r="JBC41" s="709"/>
      <c r="JBD41" s="715"/>
      <c r="JBE41" s="709"/>
      <c r="JBF41" s="715"/>
      <c r="JBG41" s="709"/>
      <c r="JBH41" s="715"/>
      <c r="JBI41" s="709"/>
      <c r="JBJ41" s="715"/>
      <c r="JBK41" s="709"/>
      <c r="JBL41" s="715"/>
      <c r="JBM41" s="709"/>
      <c r="JBN41" s="715"/>
      <c r="JBO41" s="709"/>
      <c r="JBP41" s="715"/>
      <c r="JBQ41" s="709"/>
      <c r="JBR41" s="715"/>
      <c r="JBS41" s="709"/>
      <c r="JBT41" s="715"/>
      <c r="JBU41" s="709"/>
      <c r="JBV41" s="715"/>
      <c r="JBW41" s="709"/>
      <c r="JBX41" s="715"/>
      <c r="JBY41" s="709"/>
      <c r="JBZ41" s="715"/>
      <c r="JCA41" s="709"/>
      <c r="JCB41" s="715"/>
      <c r="JCC41" s="709"/>
      <c r="JCD41" s="715"/>
      <c r="JCE41" s="709"/>
      <c r="JCF41" s="715"/>
      <c r="JCG41" s="709"/>
      <c r="JCH41" s="715"/>
      <c r="JCI41" s="709"/>
      <c r="JCJ41" s="715"/>
      <c r="JCK41" s="709"/>
      <c r="JCL41" s="715"/>
      <c r="JCM41" s="709"/>
      <c r="JCN41" s="715"/>
      <c r="JCO41" s="709"/>
      <c r="JCP41" s="715"/>
      <c r="JCQ41" s="709"/>
      <c r="JCR41" s="715"/>
      <c r="JCS41" s="709"/>
      <c r="JCT41" s="715"/>
      <c r="JCU41" s="709"/>
      <c r="JCV41" s="715"/>
      <c r="JCW41" s="709"/>
      <c r="JCX41" s="715"/>
      <c r="JCY41" s="709"/>
      <c r="JCZ41" s="715"/>
      <c r="JDA41" s="709"/>
      <c r="JDB41" s="715"/>
      <c r="JDC41" s="709"/>
      <c r="JDD41" s="715"/>
      <c r="JDE41" s="709"/>
      <c r="JDF41" s="715"/>
      <c r="JDG41" s="709"/>
      <c r="JDH41" s="715"/>
      <c r="JDI41" s="709"/>
      <c r="JDJ41" s="715"/>
      <c r="JDK41" s="709"/>
      <c r="JDL41" s="715"/>
      <c r="JDM41" s="709"/>
      <c r="JDN41" s="715"/>
      <c r="JDO41" s="709"/>
      <c r="JDP41" s="715"/>
      <c r="JDQ41" s="709"/>
      <c r="JDR41" s="715"/>
      <c r="JDS41" s="709"/>
      <c r="JDT41" s="715"/>
      <c r="JDU41" s="709"/>
      <c r="JDV41" s="715"/>
      <c r="JDW41" s="709"/>
      <c r="JDX41" s="715"/>
      <c r="JDY41" s="709"/>
      <c r="JDZ41" s="715"/>
      <c r="JEA41" s="709"/>
      <c r="JEB41" s="715"/>
      <c r="JEC41" s="709"/>
      <c r="JED41" s="715"/>
      <c r="JEE41" s="709"/>
      <c r="JEF41" s="715"/>
      <c r="JEG41" s="709"/>
      <c r="JEH41" s="715"/>
      <c r="JEI41" s="709"/>
      <c r="JEJ41" s="715"/>
      <c r="JEK41" s="709"/>
      <c r="JEL41" s="715"/>
      <c r="JEM41" s="709"/>
      <c r="JEN41" s="715"/>
      <c r="JEO41" s="709"/>
      <c r="JEP41" s="715"/>
      <c r="JEQ41" s="709"/>
      <c r="JER41" s="715"/>
      <c r="JES41" s="709"/>
      <c r="JET41" s="715"/>
      <c r="JEU41" s="709"/>
      <c r="JEV41" s="715"/>
      <c r="JEW41" s="709"/>
      <c r="JEX41" s="715"/>
      <c r="JEY41" s="709"/>
      <c r="JEZ41" s="715"/>
      <c r="JFA41" s="709"/>
      <c r="JFB41" s="715"/>
      <c r="JFC41" s="709"/>
      <c r="JFD41" s="715"/>
      <c r="JFE41" s="709"/>
      <c r="JFF41" s="715"/>
      <c r="JFG41" s="709"/>
      <c r="JFH41" s="715"/>
      <c r="JFI41" s="709"/>
      <c r="JFJ41" s="715"/>
      <c r="JFK41" s="709"/>
      <c r="JFL41" s="715"/>
      <c r="JFM41" s="709"/>
      <c r="JFN41" s="715"/>
      <c r="JFO41" s="709"/>
      <c r="JFP41" s="715"/>
      <c r="JFQ41" s="709"/>
      <c r="JFR41" s="715"/>
      <c r="JFS41" s="709"/>
      <c r="JFT41" s="715"/>
      <c r="JFU41" s="709"/>
      <c r="JFV41" s="715"/>
      <c r="JFW41" s="709"/>
      <c r="JFX41" s="715"/>
      <c r="JFY41" s="709"/>
      <c r="JFZ41" s="715"/>
      <c r="JGA41" s="709"/>
      <c r="JGB41" s="715"/>
      <c r="JGC41" s="709"/>
      <c r="JGD41" s="715"/>
      <c r="JGE41" s="709"/>
      <c r="JGF41" s="715"/>
      <c r="JGG41" s="709"/>
      <c r="JGH41" s="715"/>
      <c r="JGI41" s="709"/>
      <c r="JGJ41" s="715"/>
      <c r="JGK41" s="709"/>
      <c r="JGL41" s="715"/>
      <c r="JGM41" s="709"/>
      <c r="JGN41" s="715"/>
      <c r="JGO41" s="709"/>
      <c r="JGP41" s="715"/>
      <c r="JGQ41" s="709"/>
      <c r="JGR41" s="715"/>
      <c r="JGS41" s="709"/>
      <c r="JGT41" s="715"/>
      <c r="JGU41" s="709"/>
      <c r="JGV41" s="715"/>
      <c r="JGW41" s="709"/>
      <c r="JGX41" s="715"/>
      <c r="JGY41" s="709"/>
      <c r="JGZ41" s="715"/>
      <c r="JHA41" s="709"/>
      <c r="JHB41" s="715"/>
      <c r="JHC41" s="709"/>
      <c r="JHD41" s="715"/>
      <c r="JHE41" s="709"/>
      <c r="JHF41" s="715"/>
      <c r="JHG41" s="709"/>
      <c r="JHH41" s="715"/>
      <c r="JHI41" s="709"/>
      <c r="JHJ41" s="715"/>
      <c r="JHK41" s="709"/>
      <c r="JHL41" s="715"/>
      <c r="JHM41" s="709"/>
      <c r="JHN41" s="715"/>
      <c r="JHO41" s="709"/>
      <c r="JHP41" s="715"/>
      <c r="JHQ41" s="709"/>
      <c r="JHR41" s="715"/>
      <c r="JHS41" s="709"/>
      <c r="JHT41" s="715"/>
      <c r="JHU41" s="709"/>
      <c r="JHV41" s="715"/>
      <c r="JHW41" s="709"/>
      <c r="JHX41" s="715"/>
      <c r="JHY41" s="709"/>
      <c r="JHZ41" s="715"/>
      <c r="JIA41" s="709"/>
      <c r="JIB41" s="715"/>
      <c r="JIC41" s="709"/>
      <c r="JID41" s="715"/>
      <c r="JIE41" s="709"/>
      <c r="JIF41" s="715"/>
      <c r="JIG41" s="709"/>
      <c r="JIH41" s="715"/>
      <c r="JII41" s="709"/>
      <c r="JIJ41" s="715"/>
      <c r="JIK41" s="709"/>
      <c r="JIL41" s="715"/>
      <c r="JIM41" s="709"/>
      <c r="JIN41" s="715"/>
      <c r="JIO41" s="709"/>
      <c r="JIP41" s="715"/>
      <c r="JIQ41" s="709"/>
      <c r="JIR41" s="715"/>
      <c r="JIS41" s="709"/>
      <c r="JIT41" s="715"/>
      <c r="JIU41" s="709"/>
      <c r="JIV41" s="715"/>
      <c r="JIW41" s="709"/>
      <c r="JIX41" s="715"/>
      <c r="JIY41" s="709"/>
      <c r="JIZ41" s="715"/>
      <c r="JJA41" s="709"/>
      <c r="JJB41" s="715"/>
      <c r="JJC41" s="709"/>
      <c r="JJD41" s="715"/>
      <c r="JJE41" s="709"/>
      <c r="JJF41" s="715"/>
      <c r="JJG41" s="709"/>
      <c r="JJH41" s="715"/>
      <c r="JJI41" s="709"/>
      <c r="JJJ41" s="715"/>
      <c r="JJK41" s="709"/>
      <c r="JJL41" s="715"/>
      <c r="JJM41" s="709"/>
      <c r="JJN41" s="715"/>
      <c r="JJO41" s="709"/>
      <c r="JJP41" s="715"/>
      <c r="JJQ41" s="709"/>
      <c r="JJR41" s="715"/>
      <c r="JJS41" s="709"/>
      <c r="JJT41" s="715"/>
      <c r="JJU41" s="709"/>
      <c r="JJV41" s="715"/>
      <c r="JJW41" s="709"/>
      <c r="JJX41" s="715"/>
      <c r="JJY41" s="709"/>
      <c r="JJZ41" s="715"/>
      <c r="JKA41" s="709"/>
      <c r="JKB41" s="715"/>
      <c r="JKC41" s="709"/>
      <c r="JKD41" s="715"/>
      <c r="JKE41" s="709"/>
      <c r="JKF41" s="715"/>
      <c r="JKG41" s="709"/>
      <c r="JKH41" s="715"/>
      <c r="JKI41" s="709"/>
      <c r="JKJ41" s="715"/>
      <c r="JKK41" s="709"/>
      <c r="JKL41" s="715"/>
      <c r="JKM41" s="709"/>
      <c r="JKN41" s="715"/>
      <c r="JKO41" s="709"/>
      <c r="JKP41" s="715"/>
      <c r="JKQ41" s="709"/>
      <c r="JKR41" s="715"/>
      <c r="JKS41" s="709"/>
      <c r="JKT41" s="715"/>
      <c r="JKU41" s="709"/>
      <c r="JKV41" s="715"/>
      <c r="JKW41" s="709"/>
      <c r="JKX41" s="715"/>
      <c r="JKY41" s="709"/>
      <c r="JKZ41" s="715"/>
      <c r="JLA41" s="709"/>
      <c r="JLB41" s="715"/>
      <c r="JLC41" s="709"/>
      <c r="JLD41" s="715"/>
      <c r="JLE41" s="709"/>
      <c r="JLF41" s="715"/>
      <c r="JLG41" s="709"/>
      <c r="JLH41" s="715"/>
      <c r="JLI41" s="709"/>
      <c r="JLJ41" s="715"/>
      <c r="JLK41" s="709"/>
      <c r="JLL41" s="715"/>
      <c r="JLM41" s="709"/>
      <c r="JLN41" s="715"/>
      <c r="JLO41" s="709"/>
      <c r="JLP41" s="715"/>
      <c r="JLQ41" s="709"/>
      <c r="JLR41" s="715"/>
      <c r="JLS41" s="709"/>
      <c r="JLT41" s="715"/>
      <c r="JLU41" s="709"/>
      <c r="JLV41" s="715"/>
      <c r="JLW41" s="709"/>
      <c r="JLX41" s="715"/>
      <c r="JLY41" s="709"/>
      <c r="JLZ41" s="715"/>
      <c r="JMA41" s="709"/>
      <c r="JMB41" s="715"/>
      <c r="JMC41" s="709"/>
      <c r="JMD41" s="715"/>
      <c r="JME41" s="709"/>
      <c r="JMF41" s="715"/>
      <c r="JMG41" s="709"/>
      <c r="JMH41" s="715"/>
      <c r="JMI41" s="709"/>
      <c r="JMJ41" s="715"/>
      <c r="JMK41" s="709"/>
      <c r="JML41" s="715"/>
      <c r="JMM41" s="709"/>
      <c r="JMN41" s="715"/>
      <c r="JMO41" s="709"/>
      <c r="JMP41" s="715"/>
      <c r="JMQ41" s="709"/>
      <c r="JMR41" s="715"/>
      <c r="JMS41" s="709"/>
      <c r="JMT41" s="715"/>
      <c r="JMU41" s="709"/>
      <c r="JMV41" s="715"/>
      <c r="JMW41" s="709"/>
      <c r="JMX41" s="715"/>
      <c r="JMY41" s="709"/>
      <c r="JMZ41" s="715"/>
      <c r="JNA41" s="709"/>
      <c r="JNB41" s="715"/>
      <c r="JNC41" s="709"/>
      <c r="JND41" s="715"/>
      <c r="JNE41" s="709"/>
      <c r="JNF41" s="715"/>
      <c r="JNG41" s="709"/>
      <c r="JNH41" s="715"/>
      <c r="JNI41" s="709"/>
      <c r="JNJ41" s="715"/>
      <c r="JNK41" s="709"/>
      <c r="JNL41" s="715"/>
      <c r="JNM41" s="709"/>
      <c r="JNN41" s="715"/>
      <c r="JNO41" s="709"/>
      <c r="JNP41" s="715"/>
      <c r="JNQ41" s="709"/>
      <c r="JNR41" s="715"/>
      <c r="JNS41" s="709"/>
      <c r="JNT41" s="715"/>
      <c r="JNU41" s="709"/>
      <c r="JNV41" s="715"/>
      <c r="JNW41" s="709"/>
      <c r="JNX41" s="715"/>
      <c r="JNY41" s="709"/>
      <c r="JNZ41" s="715"/>
      <c r="JOA41" s="709"/>
      <c r="JOB41" s="715"/>
      <c r="JOC41" s="709"/>
      <c r="JOD41" s="715"/>
      <c r="JOE41" s="709"/>
      <c r="JOF41" s="715"/>
      <c r="JOG41" s="709"/>
      <c r="JOH41" s="715"/>
      <c r="JOI41" s="709"/>
      <c r="JOJ41" s="715"/>
      <c r="JOK41" s="709"/>
      <c r="JOL41" s="715"/>
      <c r="JOM41" s="709"/>
      <c r="JON41" s="715"/>
      <c r="JOO41" s="709"/>
      <c r="JOP41" s="715"/>
      <c r="JOQ41" s="709"/>
      <c r="JOR41" s="715"/>
      <c r="JOS41" s="709"/>
      <c r="JOT41" s="715"/>
      <c r="JOU41" s="709"/>
      <c r="JOV41" s="715"/>
      <c r="JOW41" s="709"/>
      <c r="JOX41" s="715"/>
      <c r="JOY41" s="709"/>
      <c r="JOZ41" s="715"/>
      <c r="JPA41" s="709"/>
      <c r="JPB41" s="715"/>
      <c r="JPC41" s="709"/>
      <c r="JPD41" s="715"/>
      <c r="JPE41" s="709"/>
      <c r="JPF41" s="715"/>
      <c r="JPG41" s="709"/>
      <c r="JPH41" s="715"/>
      <c r="JPI41" s="709"/>
      <c r="JPJ41" s="715"/>
      <c r="JPK41" s="709"/>
      <c r="JPL41" s="715"/>
      <c r="JPM41" s="709"/>
      <c r="JPN41" s="715"/>
      <c r="JPO41" s="709"/>
      <c r="JPP41" s="715"/>
      <c r="JPQ41" s="709"/>
      <c r="JPR41" s="715"/>
      <c r="JPS41" s="709"/>
      <c r="JPT41" s="715"/>
      <c r="JPU41" s="709"/>
      <c r="JPV41" s="715"/>
      <c r="JPW41" s="709"/>
      <c r="JPX41" s="715"/>
      <c r="JPY41" s="709"/>
      <c r="JPZ41" s="715"/>
      <c r="JQA41" s="709"/>
      <c r="JQB41" s="715"/>
      <c r="JQC41" s="709"/>
      <c r="JQD41" s="715"/>
      <c r="JQE41" s="709"/>
      <c r="JQF41" s="715"/>
      <c r="JQG41" s="709"/>
      <c r="JQH41" s="715"/>
      <c r="JQI41" s="709"/>
      <c r="JQJ41" s="715"/>
      <c r="JQK41" s="709"/>
      <c r="JQL41" s="715"/>
      <c r="JQM41" s="709"/>
      <c r="JQN41" s="715"/>
      <c r="JQO41" s="709"/>
      <c r="JQP41" s="715"/>
      <c r="JQQ41" s="709"/>
      <c r="JQR41" s="715"/>
      <c r="JQS41" s="709"/>
      <c r="JQT41" s="715"/>
      <c r="JQU41" s="709"/>
      <c r="JQV41" s="715"/>
      <c r="JQW41" s="709"/>
      <c r="JQX41" s="715"/>
      <c r="JQY41" s="709"/>
      <c r="JQZ41" s="715"/>
      <c r="JRA41" s="709"/>
      <c r="JRB41" s="715"/>
      <c r="JRC41" s="709"/>
      <c r="JRD41" s="715"/>
      <c r="JRE41" s="709"/>
      <c r="JRF41" s="715"/>
      <c r="JRG41" s="709"/>
      <c r="JRH41" s="715"/>
      <c r="JRI41" s="709"/>
      <c r="JRJ41" s="715"/>
      <c r="JRK41" s="709"/>
      <c r="JRL41" s="715"/>
      <c r="JRM41" s="709"/>
      <c r="JRN41" s="715"/>
      <c r="JRO41" s="709"/>
      <c r="JRP41" s="715"/>
      <c r="JRQ41" s="709"/>
      <c r="JRR41" s="715"/>
      <c r="JRS41" s="709"/>
      <c r="JRT41" s="715"/>
      <c r="JRU41" s="709"/>
      <c r="JRV41" s="715"/>
      <c r="JRW41" s="709"/>
      <c r="JRX41" s="715"/>
      <c r="JRY41" s="709"/>
      <c r="JRZ41" s="715"/>
      <c r="JSA41" s="709"/>
      <c r="JSB41" s="715"/>
      <c r="JSC41" s="709"/>
      <c r="JSD41" s="715"/>
      <c r="JSE41" s="709"/>
      <c r="JSF41" s="715"/>
      <c r="JSG41" s="709"/>
      <c r="JSH41" s="715"/>
      <c r="JSI41" s="709"/>
      <c r="JSJ41" s="715"/>
      <c r="JSK41" s="709"/>
      <c r="JSL41" s="715"/>
      <c r="JSM41" s="709"/>
      <c r="JSN41" s="715"/>
      <c r="JSO41" s="709"/>
      <c r="JSP41" s="715"/>
      <c r="JSQ41" s="709"/>
      <c r="JSR41" s="715"/>
      <c r="JSS41" s="709"/>
      <c r="JST41" s="715"/>
      <c r="JSU41" s="709"/>
      <c r="JSV41" s="715"/>
      <c r="JSW41" s="709"/>
      <c r="JSX41" s="715"/>
      <c r="JSY41" s="709"/>
      <c r="JSZ41" s="715"/>
      <c r="JTA41" s="709"/>
      <c r="JTB41" s="715"/>
      <c r="JTC41" s="709"/>
      <c r="JTD41" s="715"/>
      <c r="JTE41" s="709"/>
      <c r="JTF41" s="715"/>
      <c r="JTG41" s="709"/>
      <c r="JTH41" s="715"/>
      <c r="JTI41" s="709"/>
      <c r="JTJ41" s="715"/>
      <c r="JTK41" s="709"/>
      <c r="JTL41" s="715"/>
      <c r="JTM41" s="709"/>
      <c r="JTN41" s="715"/>
      <c r="JTO41" s="709"/>
      <c r="JTP41" s="715"/>
      <c r="JTQ41" s="709"/>
      <c r="JTR41" s="715"/>
      <c r="JTS41" s="709"/>
      <c r="JTT41" s="715"/>
      <c r="JTU41" s="709"/>
      <c r="JTV41" s="715"/>
      <c r="JTW41" s="709"/>
      <c r="JTX41" s="715"/>
      <c r="JTY41" s="709"/>
      <c r="JTZ41" s="715"/>
      <c r="JUA41" s="709"/>
      <c r="JUB41" s="715"/>
      <c r="JUC41" s="709"/>
      <c r="JUD41" s="715"/>
      <c r="JUE41" s="709"/>
      <c r="JUF41" s="715"/>
      <c r="JUG41" s="709"/>
      <c r="JUH41" s="715"/>
      <c r="JUI41" s="709"/>
      <c r="JUJ41" s="715"/>
      <c r="JUK41" s="709"/>
      <c r="JUL41" s="715"/>
      <c r="JUM41" s="709"/>
      <c r="JUN41" s="715"/>
      <c r="JUO41" s="709"/>
      <c r="JUP41" s="715"/>
      <c r="JUQ41" s="709"/>
      <c r="JUR41" s="715"/>
      <c r="JUS41" s="709"/>
      <c r="JUT41" s="715"/>
      <c r="JUU41" s="709"/>
      <c r="JUV41" s="715"/>
      <c r="JUW41" s="709"/>
      <c r="JUX41" s="715"/>
      <c r="JUY41" s="709"/>
      <c r="JUZ41" s="715"/>
      <c r="JVA41" s="709"/>
      <c r="JVB41" s="715"/>
      <c r="JVC41" s="709"/>
      <c r="JVD41" s="715"/>
      <c r="JVE41" s="709"/>
      <c r="JVF41" s="715"/>
      <c r="JVG41" s="709"/>
      <c r="JVH41" s="715"/>
      <c r="JVI41" s="709"/>
      <c r="JVJ41" s="715"/>
      <c r="JVK41" s="709"/>
      <c r="JVL41" s="715"/>
      <c r="JVM41" s="709"/>
      <c r="JVN41" s="715"/>
      <c r="JVO41" s="709"/>
      <c r="JVP41" s="715"/>
      <c r="JVQ41" s="709"/>
      <c r="JVR41" s="715"/>
      <c r="JVS41" s="709"/>
      <c r="JVT41" s="715"/>
      <c r="JVU41" s="709"/>
      <c r="JVV41" s="715"/>
      <c r="JVW41" s="709"/>
      <c r="JVX41" s="715"/>
      <c r="JVY41" s="709"/>
      <c r="JVZ41" s="715"/>
      <c r="JWA41" s="709"/>
      <c r="JWB41" s="715"/>
      <c r="JWC41" s="709"/>
      <c r="JWD41" s="715"/>
      <c r="JWE41" s="709"/>
      <c r="JWF41" s="715"/>
      <c r="JWG41" s="709"/>
      <c r="JWH41" s="715"/>
      <c r="JWI41" s="709"/>
      <c r="JWJ41" s="715"/>
      <c r="JWK41" s="709"/>
      <c r="JWL41" s="715"/>
      <c r="JWM41" s="709"/>
      <c r="JWN41" s="715"/>
      <c r="JWO41" s="709"/>
      <c r="JWP41" s="715"/>
      <c r="JWQ41" s="709"/>
      <c r="JWR41" s="715"/>
      <c r="JWS41" s="709"/>
      <c r="JWT41" s="715"/>
      <c r="JWU41" s="709"/>
      <c r="JWV41" s="715"/>
      <c r="JWW41" s="709"/>
      <c r="JWX41" s="715"/>
      <c r="JWY41" s="709"/>
      <c r="JWZ41" s="715"/>
      <c r="JXA41" s="709"/>
      <c r="JXB41" s="715"/>
      <c r="JXC41" s="709"/>
      <c r="JXD41" s="715"/>
      <c r="JXE41" s="709"/>
      <c r="JXF41" s="715"/>
      <c r="JXG41" s="709"/>
      <c r="JXH41" s="715"/>
      <c r="JXI41" s="709"/>
      <c r="JXJ41" s="715"/>
      <c r="JXK41" s="709"/>
      <c r="JXL41" s="715"/>
      <c r="JXM41" s="709"/>
      <c r="JXN41" s="715"/>
      <c r="JXO41" s="709"/>
      <c r="JXP41" s="715"/>
      <c r="JXQ41" s="709"/>
      <c r="JXR41" s="715"/>
      <c r="JXS41" s="709"/>
      <c r="JXT41" s="715"/>
      <c r="JXU41" s="709"/>
      <c r="JXV41" s="715"/>
      <c r="JXW41" s="709"/>
      <c r="JXX41" s="715"/>
      <c r="JXY41" s="709"/>
      <c r="JXZ41" s="715"/>
      <c r="JYA41" s="709"/>
      <c r="JYB41" s="715"/>
      <c r="JYC41" s="709"/>
      <c r="JYD41" s="715"/>
      <c r="JYE41" s="709"/>
      <c r="JYF41" s="715"/>
      <c r="JYG41" s="709"/>
      <c r="JYH41" s="715"/>
      <c r="JYI41" s="709"/>
      <c r="JYJ41" s="715"/>
      <c r="JYK41" s="709"/>
      <c r="JYL41" s="715"/>
      <c r="JYM41" s="709"/>
      <c r="JYN41" s="715"/>
      <c r="JYO41" s="709"/>
      <c r="JYP41" s="715"/>
      <c r="JYQ41" s="709"/>
      <c r="JYR41" s="715"/>
      <c r="JYS41" s="709"/>
      <c r="JYT41" s="715"/>
      <c r="JYU41" s="709"/>
      <c r="JYV41" s="715"/>
      <c r="JYW41" s="709"/>
      <c r="JYX41" s="715"/>
      <c r="JYY41" s="709"/>
      <c r="JYZ41" s="715"/>
      <c r="JZA41" s="709"/>
      <c r="JZB41" s="715"/>
      <c r="JZC41" s="709"/>
      <c r="JZD41" s="715"/>
      <c r="JZE41" s="709"/>
      <c r="JZF41" s="715"/>
      <c r="JZG41" s="709"/>
      <c r="JZH41" s="715"/>
      <c r="JZI41" s="709"/>
      <c r="JZJ41" s="715"/>
      <c r="JZK41" s="709"/>
      <c r="JZL41" s="715"/>
      <c r="JZM41" s="709"/>
      <c r="JZN41" s="715"/>
      <c r="JZO41" s="709"/>
      <c r="JZP41" s="715"/>
      <c r="JZQ41" s="709"/>
      <c r="JZR41" s="715"/>
      <c r="JZS41" s="709"/>
      <c r="JZT41" s="715"/>
      <c r="JZU41" s="709"/>
      <c r="JZV41" s="715"/>
      <c r="JZW41" s="709"/>
      <c r="JZX41" s="715"/>
      <c r="JZY41" s="709"/>
      <c r="JZZ41" s="715"/>
      <c r="KAA41" s="709"/>
      <c r="KAB41" s="715"/>
      <c r="KAC41" s="709"/>
      <c r="KAD41" s="715"/>
      <c r="KAE41" s="709"/>
      <c r="KAF41" s="715"/>
      <c r="KAG41" s="709"/>
      <c r="KAH41" s="715"/>
      <c r="KAI41" s="709"/>
      <c r="KAJ41" s="715"/>
      <c r="KAK41" s="709"/>
      <c r="KAL41" s="715"/>
      <c r="KAM41" s="709"/>
      <c r="KAN41" s="715"/>
      <c r="KAO41" s="709"/>
      <c r="KAP41" s="715"/>
      <c r="KAQ41" s="709"/>
      <c r="KAR41" s="715"/>
      <c r="KAS41" s="709"/>
      <c r="KAT41" s="715"/>
      <c r="KAU41" s="709"/>
      <c r="KAV41" s="715"/>
      <c r="KAW41" s="709"/>
      <c r="KAX41" s="715"/>
      <c r="KAY41" s="709"/>
      <c r="KAZ41" s="715"/>
      <c r="KBA41" s="709"/>
      <c r="KBB41" s="715"/>
      <c r="KBC41" s="709"/>
      <c r="KBD41" s="715"/>
      <c r="KBE41" s="709"/>
      <c r="KBF41" s="715"/>
      <c r="KBG41" s="709"/>
      <c r="KBH41" s="715"/>
      <c r="KBI41" s="709"/>
      <c r="KBJ41" s="715"/>
      <c r="KBK41" s="709"/>
      <c r="KBL41" s="715"/>
      <c r="KBM41" s="709"/>
      <c r="KBN41" s="715"/>
      <c r="KBO41" s="709"/>
      <c r="KBP41" s="715"/>
      <c r="KBQ41" s="709"/>
      <c r="KBR41" s="715"/>
      <c r="KBS41" s="709"/>
      <c r="KBT41" s="715"/>
      <c r="KBU41" s="709"/>
      <c r="KBV41" s="715"/>
      <c r="KBW41" s="709"/>
      <c r="KBX41" s="715"/>
      <c r="KBY41" s="709"/>
      <c r="KBZ41" s="715"/>
      <c r="KCA41" s="709"/>
      <c r="KCB41" s="715"/>
      <c r="KCC41" s="709"/>
      <c r="KCD41" s="715"/>
      <c r="KCE41" s="709"/>
      <c r="KCF41" s="715"/>
      <c r="KCG41" s="709"/>
      <c r="KCH41" s="715"/>
      <c r="KCI41" s="709"/>
      <c r="KCJ41" s="715"/>
      <c r="KCK41" s="709"/>
      <c r="KCL41" s="715"/>
      <c r="KCM41" s="709"/>
      <c r="KCN41" s="715"/>
      <c r="KCO41" s="709"/>
      <c r="KCP41" s="715"/>
      <c r="KCQ41" s="709"/>
      <c r="KCR41" s="715"/>
      <c r="KCS41" s="709"/>
      <c r="KCT41" s="715"/>
      <c r="KCU41" s="709"/>
      <c r="KCV41" s="715"/>
      <c r="KCW41" s="709"/>
      <c r="KCX41" s="715"/>
      <c r="KCY41" s="709"/>
      <c r="KCZ41" s="715"/>
      <c r="KDA41" s="709"/>
      <c r="KDB41" s="715"/>
      <c r="KDC41" s="709"/>
      <c r="KDD41" s="715"/>
      <c r="KDE41" s="709"/>
      <c r="KDF41" s="715"/>
      <c r="KDG41" s="709"/>
      <c r="KDH41" s="715"/>
      <c r="KDI41" s="709"/>
      <c r="KDJ41" s="715"/>
      <c r="KDK41" s="709"/>
      <c r="KDL41" s="715"/>
      <c r="KDM41" s="709"/>
      <c r="KDN41" s="715"/>
      <c r="KDO41" s="709"/>
      <c r="KDP41" s="715"/>
      <c r="KDQ41" s="709"/>
      <c r="KDR41" s="715"/>
      <c r="KDS41" s="709"/>
      <c r="KDT41" s="715"/>
      <c r="KDU41" s="709"/>
      <c r="KDV41" s="715"/>
      <c r="KDW41" s="709"/>
      <c r="KDX41" s="715"/>
      <c r="KDY41" s="709"/>
      <c r="KDZ41" s="715"/>
      <c r="KEA41" s="709"/>
      <c r="KEB41" s="715"/>
      <c r="KEC41" s="709"/>
      <c r="KED41" s="715"/>
      <c r="KEE41" s="709"/>
      <c r="KEF41" s="715"/>
      <c r="KEG41" s="709"/>
      <c r="KEH41" s="715"/>
      <c r="KEI41" s="709"/>
      <c r="KEJ41" s="715"/>
      <c r="KEK41" s="709"/>
      <c r="KEL41" s="715"/>
      <c r="KEM41" s="709"/>
      <c r="KEN41" s="715"/>
      <c r="KEO41" s="709"/>
      <c r="KEP41" s="715"/>
      <c r="KEQ41" s="709"/>
      <c r="KER41" s="715"/>
      <c r="KES41" s="709"/>
      <c r="KET41" s="715"/>
      <c r="KEU41" s="709"/>
      <c r="KEV41" s="715"/>
      <c r="KEW41" s="709"/>
      <c r="KEX41" s="715"/>
      <c r="KEY41" s="709"/>
      <c r="KEZ41" s="715"/>
      <c r="KFA41" s="709"/>
      <c r="KFB41" s="715"/>
      <c r="KFC41" s="709"/>
      <c r="KFD41" s="715"/>
      <c r="KFE41" s="709"/>
      <c r="KFF41" s="715"/>
      <c r="KFG41" s="709"/>
      <c r="KFH41" s="715"/>
      <c r="KFI41" s="709"/>
      <c r="KFJ41" s="715"/>
      <c r="KFK41" s="709"/>
      <c r="KFL41" s="715"/>
      <c r="KFM41" s="709"/>
      <c r="KFN41" s="715"/>
      <c r="KFO41" s="709"/>
      <c r="KFP41" s="715"/>
      <c r="KFQ41" s="709"/>
      <c r="KFR41" s="715"/>
      <c r="KFS41" s="709"/>
      <c r="KFT41" s="715"/>
      <c r="KFU41" s="709"/>
      <c r="KFV41" s="715"/>
      <c r="KFW41" s="709"/>
      <c r="KFX41" s="715"/>
      <c r="KFY41" s="709"/>
      <c r="KFZ41" s="715"/>
      <c r="KGA41" s="709"/>
      <c r="KGB41" s="715"/>
      <c r="KGC41" s="709"/>
      <c r="KGD41" s="715"/>
      <c r="KGE41" s="709"/>
      <c r="KGF41" s="715"/>
      <c r="KGG41" s="709"/>
      <c r="KGH41" s="715"/>
      <c r="KGI41" s="709"/>
      <c r="KGJ41" s="715"/>
      <c r="KGK41" s="709"/>
      <c r="KGL41" s="715"/>
      <c r="KGM41" s="709"/>
      <c r="KGN41" s="715"/>
      <c r="KGO41" s="709"/>
      <c r="KGP41" s="715"/>
      <c r="KGQ41" s="709"/>
      <c r="KGR41" s="715"/>
      <c r="KGS41" s="709"/>
      <c r="KGT41" s="715"/>
      <c r="KGU41" s="709"/>
      <c r="KGV41" s="715"/>
      <c r="KGW41" s="709"/>
      <c r="KGX41" s="715"/>
      <c r="KGY41" s="709"/>
      <c r="KGZ41" s="715"/>
      <c r="KHA41" s="709"/>
      <c r="KHB41" s="715"/>
      <c r="KHC41" s="709"/>
      <c r="KHD41" s="715"/>
      <c r="KHE41" s="709"/>
      <c r="KHF41" s="715"/>
      <c r="KHG41" s="709"/>
      <c r="KHH41" s="715"/>
      <c r="KHI41" s="709"/>
      <c r="KHJ41" s="715"/>
      <c r="KHK41" s="709"/>
      <c r="KHL41" s="715"/>
      <c r="KHM41" s="709"/>
      <c r="KHN41" s="715"/>
      <c r="KHO41" s="709"/>
      <c r="KHP41" s="715"/>
      <c r="KHQ41" s="709"/>
      <c r="KHR41" s="715"/>
      <c r="KHS41" s="709"/>
      <c r="KHT41" s="715"/>
      <c r="KHU41" s="709"/>
      <c r="KHV41" s="715"/>
      <c r="KHW41" s="709"/>
      <c r="KHX41" s="715"/>
      <c r="KHY41" s="709"/>
      <c r="KHZ41" s="715"/>
      <c r="KIA41" s="709"/>
      <c r="KIB41" s="715"/>
      <c r="KIC41" s="709"/>
      <c r="KID41" s="715"/>
      <c r="KIE41" s="709"/>
      <c r="KIF41" s="715"/>
      <c r="KIG41" s="709"/>
      <c r="KIH41" s="715"/>
      <c r="KII41" s="709"/>
      <c r="KIJ41" s="715"/>
      <c r="KIK41" s="709"/>
      <c r="KIL41" s="715"/>
      <c r="KIM41" s="709"/>
      <c r="KIN41" s="715"/>
      <c r="KIO41" s="709"/>
      <c r="KIP41" s="715"/>
      <c r="KIQ41" s="709"/>
      <c r="KIR41" s="715"/>
      <c r="KIS41" s="709"/>
      <c r="KIT41" s="715"/>
      <c r="KIU41" s="709"/>
      <c r="KIV41" s="715"/>
      <c r="KIW41" s="709"/>
      <c r="KIX41" s="715"/>
      <c r="KIY41" s="709"/>
      <c r="KIZ41" s="715"/>
      <c r="KJA41" s="709"/>
      <c r="KJB41" s="715"/>
      <c r="KJC41" s="709"/>
      <c r="KJD41" s="715"/>
      <c r="KJE41" s="709"/>
      <c r="KJF41" s="715"/>
      <c r="KJG41" s="709"/>
      <c r="KJH41" s="715"/>
      <c r="KJI41" s="709"/>
      <c r="KJJ41" s="715"/>
      <c r="KJK41" s="709"/>
      <c r="KJL41" s="715"/>
      <c r="KJM41" s="709"/>
      <c r="KJN41" s="715"/>
      <c r="KJO41" s="709"/>
      <c r="KJP41" s="715"/>
      <c r="KJQ41" s="709"/>
      <c r="KJR41" s="715"/>
      <c r="KJS41" s="709"/>
      <c r="KJT41" s="715"/>
      <c r="KJU41" s="709"/>
      <c r="KJV41" s="715"/>
      <c r="KJW41" s="709"/>
      <c r="KJX41" s="715"/>
      <c r="KJY41" s="709"/>
      <c r="KJZ41" s="715"/>
      <c r="KKA41" s="709"/>
      <c r="KKB41" s="715"/>
      <c r="KKC41" s="709"/>
      <c r="KKD41" s="715"/>
      <c r="KKE41" s="709"/>
      <c r="KKF41" s="715"/>
      <c r="KKG41" s="709"/>
      <c r="KKH41" s="715"/>
      <c r="KKI41" s="709"/>
      <c r="KKJ41" s="715"/>
      <c r="KKK41" s="709"/>
      <c r="KKL41" s="715"/>
      <c r="KKM41" s="709"/>
      <c r="KKN41" s="715"/>
      <c r="KKO41" s="709"/>
      <c r="KKP41" s="715"/>
      <c r="KKQ41" s="709"/>
      <c r="KKR41" s="715"/>
      <c r="KKS41" s="709"/>
      <c r="KKT41" s="715"/>
      <c r="KKU41" s="709"/>
      <c r="KKV41" s="715"/>
      <c r="KKW41" s="709"/>
      <c r="KKX41" s="715"/>
      <c r="KKY41" s="709"/>
      <c r="KKZ41" s="715"/>
      <c r="KLA41" s="709"/>
      <c r="KLB41" s="715"/>
      <c r="KLC41" s="709"/>
      <c r="KLD41" s="715"/>
      <c r="KLE41" s="709"/>
      <c r="KLF41" s="715"/>
      <c r="KLG41" s="709"/>
      <c r="KLH41" s="715"/>
      <c r="KLI41" s="709"/>
      <c r="KLJ41" s="715"/>
      <c r="KLK41" s="709"/>
      <c r="KLL41" s="715"/>
      <c r="KLM41" s="709"/>
      <c r="KLN41" s="715"/>
      <c r="KLO41" s="709"/>
      <c r="KLP41" s="715"/>
      <c r="KLQ41" s="709"/>
      <c r="KLR41" s="715"/>
      <c r="KLS41" s="709"/>
      <c r="KLT41" s="715"/>
      <c r="KLU41" s="709"/>
      <c r="KLV41" s="715"/>
      <c r="KLW41" s="709"/>
      <c r="KLX41" s="715"/>
      <c r="KLY41" s="709"/>
      <c r="KLZ41" s="715"/>
      <c r="KMA41" s="709"/>
      <c r="KMB41" s="715"/>
      <c r="KMC41" s="709"/>
      <c r="KMD41" s="715"/>
      <c r="KME41" s="709"/>
      <c r="KMF41" s="715"/>
      <c r="KMG41" s="709"/>
      <c r="KMH41" s="715"/>
      <c r="KMI41" s="709"/>
      <c r="KMJ41" s="715"/>
      <c r="KMK41" s="709"/>
      <c r="KML41" s="715"/>
      <c r="KMM41" s="709"/>
      <c r="KMN41" s="715"/>
      <c r="KMO41" s="709"/>
      <c r="KMP41" s="715"/>
      <c r="KMQ41" s="709"/>
      <c r="KMR41" s="715"/>
      <c r="KMS41" s="709"/>
      <c r="KMT41" s="715"/>
      <c r="KMU41" s="709"/>
      <c r="KMV41" s="715"/>
      <c r="KMW41" s="709"/>
      <c r="KMX41" s="715"/>
      <c r="KMY41" s="709"/>
      <c r="KMZ41" s="715"/>
      <c r="KNA41" s="709"/>
      <c r="KNB41" s="715"/>
      <c r="KNC41" s="709"/>
      <c r="KND41" s="715"/>
      <c r="KNE41" s="709"/>
      <c r="KNF41" s="715"/>
      <c r="KNG41" s="709"/>
      <c r="KNH41" s="715"/>
      <c r="KNI41" s="709"/>
      <c r="KNJ41" s="715"/>
      <c r="KNK41" s="709"/>
      <c r="KNL41" s="715"/>
      <c r="KNM41" s="709"/>
      <c r="KNN41" s="715"/>
      <c r="KNO41" s="709"/>
      <c r="KNP41" s="715"/>
      <c r="KNQ41" s="709"/>
      <c r="KNR41" s="715"/>
      <c r="KNS41" s="709"/>
      <c r="KNT41" s="715"/>
      <c r="KNU41" s="709"/>
      <c r="KNV41" s="715"/>
      <c r="KNW41" s="709"/>
      <c r="KNX41" s="715"/>
      <c r="KNY41" s="709"/>
      <c r="KNZ41" s="715"/>
      <c r="KOA41" s="709"/>
      <c r="KOB41" s="715"/>
      <c r="KOC41" s="709"/>
      <c r="KOD41" s="715"/>
      <c r="KOE41" s="709"/>
      <c r="KOF41" s="715"/>
      <c r="KOG41" s="709"/>
      <c r="KOH41" s="715"/>
      <c r="KOI41" s="709"/>
      <c r="KOJ41" s="715"/>
      <c r="KOK41" s="709"/>
      <c r="KOL41" s="715"/>
      <c r="KOM41" s="709"/>
      <c r="KON41" s="715"/>
      <c r="KOO41" s="709"/>
      <c r="KOP41" s="715"/>
      <c r="KOQ41" s="709"/>
      <c r="KOR41" s="715"/>
      <c r="KOS41" s="709"/>
      <c r="KOT41" s="715"/>
      <c r="KOU41" s="709"/>
      <c r="KOV41" s="715"/>
      <c r="KOW41" s="709"/>
      <c r="KOX41" s="715"/>
      <c r="KOY41" s="709"/>
      <c r="KOZ41" s="715"/>
      <c r="KPA41" s="709"/>
      <c r="KPB41" s="715"/>
      <c r="KPC41" s="709"/>
      <c r="KPD41" s="715"/>
      <c r="KPE41" s="709"/>
      <c r="KPF41" s="715"/>
      <c r="KPG41" s="709"/>
      <c r="KPH41" s="715"/>
      <c r="KPI41" s="709"/>
      <c r="KPJ41" s="715"/>
      <c r="KPK41" s="709"/>
      <c r="KPL41" s="715"/>
      <c r="KPM41" s="709"/>
      <c r="KPN41" s="715"/>
      <c r="KPO41" s="709"/>
      <c r="KPP41" s="715"/>
      <c r="KPQ41" s="709"/>
      <c r="KPR41" s="715"/>
      <c r="KPS41" s="709"/>
      <c r="KPT41" s="715"/>
      <c r="KPU41" s="709"/>
      <c r="KPV41" s="715"/>
      <c r="KPW41" s="709"/>
      <c r="KPX41" s="715"/>
      <c r="KPY41" s="709"/>
      <c r="KPZ41" s="715"/>
      <c r="KQA41" s="709"/>
      <c r="KQB41" s="715"/>
      <c r="KQC41" s="709"/>
      <c r="KQD41" s="715"/>
      <c r="KQE41" s="709"/>
      <c r="KQF41" s="715"/>
      <c r="KQG41" s="709"/>
      <c r="KQH41" s="715"/>
      <c r="KQI41" s="709"/>
      <c r="KQJ41" s="715"/>
      <c r="KQK41" s="709"/>
      <c r="KQL41" s="715"/>
      <c r="KQM41" s="709"/>
      <c r="KQN41" s="715"/>
      <c r="KQO41" s="709"/>
      <c r="KQP41" s="715"/>
      <c r="KQQ41" s="709"/>
      <c r="KQR41" s="715"/>
      <c r="KQS41" s="709"/>
      <c r="KQT41" s="715"/>
      <c r="KQU41" s="709"/>
      <c r="KQV41" s="715"/>
      <c r="KQW41" s="709"/>
      <c r="KQX41" s="715"/>
      <c r="KQY41" s="709"/>
      <c r="KQZ41" s="715"/>
      <c r="KRA41" s="709"/>
      <c r="KRB41" s="715"/>
      <c r="KRC41" s="709"/>
      <c r="KRD41" s="715"/>
      <c r="KRE41" s="709"/>
      <c r="KRF41" s="715"/>
      <c r="KRG41" s="709"/>
      <c r="KRH41" s="715"/>
      <c r="KRI41" s="709"/>
      <c r="KRJ41" s="715"/>
      <c r="KRK41" s="709"/>
      <c r="KRL41" s="715"/>
      <c r="KRM41" s="709"/>
      <c r="KRN41" s="715"/>
      <c r="KRO41" s="709"/>
      <c r="KRP41" s="715"/>
      <c r="KRQ41" s="709"/>
      <c r="KRR41" s="715"/>
      <c r="KRS41" s="709"/>
      <c r="KRT41" s="715"/>
      <c r="KRU41" s="709"/>
      <c r="KRV41" s="715"/>
      <c r="KRW41" s="709"/>
      <c r="KRX41" s="715"/>
      <c r="KRY41" s="709"/>
      <c r="KRZ41" s="715"/>
      <c r="KSA41" s="709"/>
      <c r="KSB41" s="715"/>
      <c r="KSC41" s="709"/>
      <c r="KSD41" s="715"/>
      <c r="KSE41" s="709"/>
      <c r="KSF41" s="715"/>
      <c r="KSG41" s="709"/>
      <c r="KSH41" s="715"/>
      <c r="KSI41" s="709"/>
      <c r="KSJ41" s="715"/>
      <c r="KSK41" s="709"/>
      <c r="KSL41" s="715"/>
      <c r="KSM41" s="709"/>
      <c r="KSN41" s="715"/>
      <c r="KSO41" s="709"/>
      <c r="KSP41" s="715"/>
      <c r="KSQ41" s="709"/>
      <c r="KSR41" s="715"/>
      <c r="KSS41" s="709"/>
      <c r="KST41" s="715"/>
      <c r="KSU41" s="709"/>
      <c r="KSV41" s="715"/>
      <c r="KSW41" s="709"/>
      <c r="KSX41" s="715"/>
      <c r="KSY41" s="709"/>
      <c r="KSZ41" s="715"/>
      <c r="KTA41" s="709"/>
      <c r="KTB41" s="715"/>
      <c r="KTC41" s="709"/>
      <c r="KTD41" s="715"/>
      <c r="KTE41" s="709"/>
      <c r="KTF41" s="715"/>
      <c r="KTG41" s="709"/>
      <c r="KTH41" s="715"/>
      <c r="KTI41" s="709"/>
      <c r="KTJ41" s="715"/>
      <c r="KTK41" s="709"/>
      <c r="KTL41" s="715"/>
      <c r="KTM41" s="709"/>
      <c r="KTN41" s="715"/>
      <c r="KTO41" s="709"/>
      <c r="KTP41" s="715"/>
      <c r="KTQ41" s="709"/>
      <c r="KTR41" s="715"/>
      <c r="KTS41" s="709"/>
      <c r="KTT41" s="715"/>
      <c r="KTU41" s="709"/>
      <c r="KTV41" s="715"/>
      <c r="KTW41" s="709"/>
      <c r="KTX41" s="715"/>
      <c r="KTY41" s="709"/>
      <c r="KTZ41" s="715"/>
      <c r="KUA41" s="709"/>
      <c r="KUB41" s="715"/>
      <c r="KUC41" s="709"/>
      <c r="KUD41" s="715"/>
      <c r="KUE41" s="709"/>
      <c r="KUF41" s="715"/>
      <c r="KUG41" s="709"/>
      <c r="KUH41" s="715"/>
      <c r="KUI41" s="709"/>
      <c r="KUJ41" s="715"/>
      <c r="KUK41" s="709"/>
      <c r="KUL41" s="715"/>
      <c r="KUM41" s="709"/>
      <c r="KUN41" s="715"/>
      <c r="KUO41" s="709"/>
      <c r="KUP41" s="715"/>
      <c r="KUQ41" s="709"/>
      <c r="KUR41" s="715"/>
      <c r="KUS41" s="709"/>
      <c r="KUT41" s="715"/>
      <c r="KUU41" s="709"/>
      <c r="KUV41" s="715"/>
      <c r="KUW41" s="709"/>
      <c r="KUX41" s="715"/>
      <c r="KUY41" s="709"/>
      <c r="KUZ41" s="715"/>
      <c r="KVA41" s="709"/>
      <c r="KVB41" s="715"/>
      <c r="KVC41" s="709"/>
      <c r="KVD41" s="715"/>
      <c r="KVE41" s="709"/>
      <c r="KVF41" s="715"/>
      <c r="KVG41" s="709"/>
      <c r="KVH41" s="715"/>
      <c r="KVI41" s="709"/>
      <c r="KVJ41" s="715"/>
      <c r="KVK41" s="709"/>
      <c r="KVL41" s="715"/>
      <c r="KVM41" s="709"/>
      <c r="KVN41" s="715"/>
      <c r="KVO41" s="709"/>
      <c r="KVP41" s="715"/>
      <c r="KVQ41" s="709"/>
      <c r="KVR41" s="715"/>
      <c r="KVS41" s="709"/>
      <c r="KVT41" s="715"/>
      <c r="KVU41" s="709"/>
      <c r="KVV41" s="715"/>
      <c r="KVW41" s="709"/>
      <c r="KVX41" s="715"/>
      <c r="KVY41" s="709"/>
      <c r="KVZ41" s="715"/>
      <c r="KWA41" s="709"/>
      <c r="KWB41" s="715"/>
      <c r="KWC41" s="709"/>
      <c r="KWD41" s="715"/>
      <c r="KWE41" s="709"/>
      <c r="KWF41" s="715"/>
      <c r="KWG41" s="709"/>
      <c r="KWH41" s="715"/>
      <c r="KWI41" s="709"/>
      <c r="KWJ41" s="715"/>
      <c r="KWK41" s="709"/>
      <c r="KWL41" s="715"/>
      <c r="KWM41" s="709"/>
      <c r="KWN41" s="715"/>
      <c r="KWO41" s="709"/>
      <c r="KWP41" s="715"/>
      <c r="KWQ41" s="709"/>
      <c r="KWR41" s="715"/>
      <c r="KWS41" s="709"/>
      <c r="KWT41" s="715"/>
      <c r="KWU41" s="709"/>
      <c r="KWV41" s="715"/>
      <c r="KWW41" s="709"/>
      <c r="KWX41" s="715"/>
      <c r="KWY41" s="709"/>
      <c r="KWZ41" s="715"/>
      <c r="KXA41" s="709"/>
      <c r="KXB41" s="715"/>
      <c r="KXC41" s="709"/>
      <c r="KXD41" s="715"/>
      <c r="KXE41" s="709"/>
      <c r="KXF41" s="715"/>
      <c r="KXG41" s="709"/>
      <c r="KXH41" s="715"/>
      <c r="KXI41" s="709"/>
      <c r="KXJ41" s="715"/>
      <c r="KXK41" s="709"/>
      <c r="KXL41" s="715"/>
      <c r="KXM41" s="709"/>
      <c r="KXN41" s="715"/>
      <c r="KXO41" s="709"/>
      <c r="KXP41" s="715"/>
      <c r="KXQ41" s="709"/>
      <c r="KXR41" s="715"/>
      <c r="KXS41" s="709"/>
      <c r="KXT41" s="715"/>
      <c r="KXU41" s="709"/>
      <c r="KXV41" s="715"/>
      <c r="KXW41" s="709"/>
      <c r="KXX41" s="715"/>
      <c r="KXY41" s="709"/>
      <c r="KXZ41" s="715"/>
      <c r="KYA41" s="709"/>
      <c r="KYB41" s="715"/>
      <c r="KYC41" s="709"/>
      <c r="KYD41" s="715"/>
      <c r="KYE41" s="709"/>
      <c r="KYF41" s="715"/>
      <c r="KYG41" s="709"/>
      <c r="KYH41" s="715"/>
      <c r="KYI41" s="709"/>
      <c r="KYJ41" s="715"/>
      <c r="KYK41" s="709"/>
      <c r="KYL41" s="715"/>
      <c r="KYM41" s="709"/>
      <c r="KYN41" s="715"/>
      <c r="KYO41" s="709"/>
      <c r="KYP41" s="715"/>
      <c r="KYQ41" s="709"/>
      <c r="KYR41" s="715"/>
      <c r="KYS41" s="709"/>
      <c r="KYT41" s="715"/>
      <c r="KYU41" s="709"/>
      <c r="KYV41" s="715"/>
      <c r="KYW41" s="709"/>
      <c r="KYX41" s="715"/>
      <c r="KYY41" s="709"/>
      <c r="KYZ41" s="715"/>
      <c r="KZA41" s="709"/>
      <c r="KZB41" s="715"/>
      <c r="KZC41" s="709"/>
      <c r="KZD41" s="715"/>
      <c r="KZE41" s="709"/>
      <c r="KZF41" s="715"/>
      <c r="KZG41" s="709"/>
      <c r="KZH41" s="715"/>
      <c r="KZI41" s="709"/>
      <c r="KZJ41" s="715"/>
      <c r="KZK41" s="709"/>
      <c r="KZL41" s="715"/>
      <c r="KZM41" s="709"/>
      <c r="KZN41" s="715"/>
      <c r="KZO41" s="709"/>
      <c r="KZP41" s="715"/>
      <c r="KZQ41" s="709"/>
      <c r="KZR41" s="715"/>
      <c r="KZS41" s="709"/>
      <c r="KZT41" s="715"/>
      <c r="KZU41" s="709"/>
      <c r="KZV41" s="715"/>
      <c r="KZW41" s="709"/>
      <c r="KZX41" s="715"/>
      <c r="KZY41" s="709"/>
      <c r="KZZ41" s="715"/>
      <c r="LAA41" s="709"/>
      <c r="LAB41" s="715"/>
      <c r="LAC41" s="709"/>
      <c r="LAD41" s="715"/>
      <c r="LAE41" s="709"/>
      <c r="LAF41" s="715"/>
      <c r="LAG41" s="709"/>
      <c r="LAH41" s="715"/>
      <c r="LAI41" s="709"/>
      <c r="LAJ41" s="715"/>
      <c r="LAK41" s="709"/>
      <c r="LAL41" s="715"/>
      <c r="LAM41" s="709"/>
      <c r="LAN41" s="715"/>
      <c r="LAO41" s="709"/>
      <c r="LAP41" s="715"/>
      <c r="LAQ41" s="709"/>
      <c r="LAR41" s="715"/>
      <c r="LAS41" s="709"/>
      <c r="LAT41" s="715"/>
      <c r="LAU41" s="709"/>
      <c r="LAV41" s="715"/>
      <c r="LAW41" s="709"/>
      <c r="LAX41" s="715"/>
      <c r="LAY41" s="709"/>
      <c r="LAZ41" s="715"/>
      <c r="LBA41" s="709"/>
      <c r="LBB41" s="715"/>
      <c r="LBC41" s="709"/>
      <c r="LBD41" s="715"/>
      <c r="LBE41" s="709"/>
      <c r="LBF41" s="715"/>
      <c r="LBG41" s="709"/>
      <c r="LBH41" s="715"/>
      <c r="LBI41" s="709"/>
      <c r="LBJ41" s="715"/>
      <c r="LBK41" s="709"/>
      <c r="LBL41" s="715"/>
      <c r="LBM41" s="709"/>
      <c r="LBN41" s="715"/>
      <c r="LBO41" s="709"/>
      <c r="LBP41" s="715"/>
      <c r="LBQ41" s="709"/>
      <c r="LBR41" s="715"/>
      <c r="LBS41" s="709"/>
      <c r="LBT41" s="715"/>
      <c r="LBU41" s="709"/>
      <c r="LBV41" s="715"/>
      <c r="LBW41" s="709"/>
      <c r="LBX41" s="715"/>
      <c r="LBY41" s="709"/>
      <c r="LBZ41" s="715"/>
      <c r="LCA41" s="709"/>
      <c r="LCB41" s="715"/>
      <c r="LCC41" s="709"/>
      <c r="LCD41" s="715"/>
      <c r="LCE41" s="709"/>
      <c r="LCF41" s="715"/>
      <c r="LCG41" s="709"/>
      <c r="LCH41" s="715"/>
      <c r="LCI41" s="709"/>
      <c r="LCJ41" s="715"/>
      <c r="LCK41" s="709"/>
      <c r="LCL41" s="715"/>
      <c r="LCM41" s="709"/>
      <c r="LCN41" s="715"/>
      <c r="LCO41" s="709"/>
      <c r="LCP41" s="715"/>
      <c r="LCQ41" s="709"/>
      <c r="LCR41" s="715"/>
      <c r="LCS41" s="709"/>
      <c r="LCT41" s="715"/>
      <c r="LCU41" s="709"/>
      <c r="LCV41" s="715"/>
      <c r="LCW41" s="709"/>
      <c r="LCX41" s="715"/>
      <c r="LCY41" s="709"/>
      <c r="LCZ41" s="715"/>
      <c r="LDA41" s="709"/>
      <c r="LDB41" s="715"/>
      <c r="LDC41" s="709"/>
      <c r="LDD41" s="715"/>
      <c r="LDE41" s="709"/>
      <c r="LDF41" s="715"/>
      <c r="LDG41" s="709"/>
      <c r="LDH41" s="715"/>
      <c r="LDI41" s="709"/>
      <c r="LDJ41" s="715"/>
      <c r="LDK41" s="709"/>
      <c r="LDL41" s="715"/>
      <c r="LDM41" s="709"/>
      <c r="LDN41" s="715"/>
      <c r="LDO41" s="709"/>
      <c r="LDP41" s="715"/>
      <c r="LDQ41" s="709"/>
      <c r="LDR41" s="715"/>
      <c r="LDS41" s="709"/>
      <c r="LDT41" s="715"/>
      <c r="LDU41" s="709"/>
      <c r="LDV41" s="715"/>
      <c r="LDW41" s="709"/>
      <c r="LDX41" s="715"/>
      <c r="LDY41" s="709"/>
      <c r="LDZ41" s="715"/>
      <c r="LEA41" s="709"/>
      <c r="LEB41" s="715"/>
      <c r="LEC41" s="709"/>
      <c r="LED41" s="715"/>
      <c r="LEE41" s="709"/>
      <c r="LEF41" s="715"/>
      <c r="LEG41" s="709"/>
      <c r="LEH41" s="715"/>
      <c r="LEI41" s="709"/>
      <c r="LEJ41" s="715"/>
      <c r="LEK41" s="709"/>
      <c r="LEL41" s="715"/>
      <c r="LEM41" s="709"/>
      <c r="LEN41" s="715"/>
      <c r="LEO41" s="709"/>
      <c r="LEP41" s="715"/>
      <c r="LEQ41" s="709"/>
      <c r="LER41" s="715"/>
      <c r="LES41" s="709"/>
      <c r="LET41" s="715"/>
      <c r="LEU41" s="709"/>
      <c r="LEV41" s="715"/>
      <c r="LEW41" s="709"/>
      <c r="LEX41" s="715"/>
      <c r="LEY41" s="709"/>
      <c r="LEZ41" s="715"/>
      <c r="LFA41" s="709"/>
      <c r="LFB41" s="715"/>
      <c r="LFC41" s="709"/>
      <c r="LFD41" s="715"/>
      <c r="LFE41" s="709"/>
      <c r="LFF41" s="715"/>
      <c r="LFG41" s="709"/>
      <c r="LFH41" s="715"/>
      <c r="LFI41" s="709"/>
      <c r="LFJ41" s="715"/>
      <c r="LFK41" s="709"/>
      <c r="LFL41" s="715"/>
      <c r="LFM41" s="709"/>
      <c r="LFN41" s="715"/>
      <c r="LFO41" s="709"/>
      <c r="LFP41" s="715"/>
      <c r="LFQ41" s="709"/>
      <c r="LFR41" s="715"/>
      <c r="LFS41" s="709"/>
      <c r="LFT41" s="715"/>
      <c r="LFU41" s="709"/>
      <c r="LFV41" s="715"/>
      <c r="LFW41" s="709"/>
      <c r="LFX41" s="715"/>
      <c r="LFY41" s="709"/>
      <c r="LFZ41" s="715"/>
      <c r="LGA41" s="709"/>
      <c r="LGB41" s="715"/>
      <c r="LGC41" s="709"/>
      <c r="LGD41" s="715"/>
      <c r="LGE41" s="709"/>
      <c r="LGF41" s="715"/>
      <c r="LGG41" s="709"/>
      <c r="LGH41" s="715"/>
      <c r="LGI41" s="709"/>
      <c r="LGJ41" s="715"/>
      <c r="LGK41" s="709"/>
      <c r="LGL41" s="715"/>
      <c r="LGM41" s="709"/>
      <c r="LGN41" s="715"/>
      <c r="LGO41" s="709"/>
      <c r="LGP41" s="715"/>
      <c r="LGQ41" s="709"/>
      <c r="LGR41" s="715"/>
      <c r="LGS41" s="709"/>
      <c r="LGT41" s="715"/>
      <c r="LGU41" s="709"/>
      <c r="LGV41" s="715"/>
      <c r="LGW41" s="709"/>
      <c r="LGX41" s="715"/>
      <c r="LGY41" s="709"/>
      <c r="LGZ41" s="715"/>
      <c r="LHA41" s="709"/>
      <c r="LHB41" s="715"/>
      <c r="LHC41" s="709"/>
      <c r="LHD41" s="715"/>
      <c r="LHE41" s="709"/>
      <c r="LHF41" s="715"/>
      <c r="LHG41" s="709"/>
      <c r="LHH41" s="715"/>
      <c r="LHI41" s="709"/>
      <c r="LHJ41" s="715"/>
      <c r="LHK41" s="709"/>
      <c r="LHL41" s="715"/>
      <c r="LHM41" s="709"/>
      <c r="LHN41" s="715"/>
      <c r="LHO41" s="709"/>
      <c r="LHP41" s="715"/>
      <c r="LHQ41" s="709"/>
      <c r="LHR41" s="715"/>
      <c r="LHS41" s="709"/>
      <c r="LHT41" s="715"/>
      <c r="LHU41" s="709"/>
      <c r="LHV41" s="715"/>
      <c r="LHW41" s="709"/>
      <c r="LHX41" s="715"/>
      <c r="LHY41" s="709"/>
      <c r="LHZ41" s="715"/>
      <c r="LIA41" s="709"/>
      <c r="LIB41" s="715"/>
      <c r="LIC41" s="709"/>
      <c r="LID41" s="715"/>
      <c r="LIE41" s="709"/>
      <c r="LIF41" s="715"/>
      <c r="LIG41" s="709"/>
      <c r="LIH41" s="715"/>
      <c r="LII41" s="709"/>
      <c r="LIJ41" s="715"/>
      <c r="LIK41" s="709"/>
      <c r="LIL41" s="715"/>
      <c r="LIM41" s="709"/>
      <c r="LIN41" s="715"/>
      <c r="LIO41" s="709"/>
      <c r="LIP41" s="715"/>
      <c r="LIQ41" s="709"/>
      <c r="LIR41" s="715"/>
      <c r="LIS41" s="709"/>
      <c r="LIT41" s="715"/>
      <c r="LIU41" s="709"/>
      <c r="LIV41" s="715"/>
      <c r="LIW41" s="709"/>
      <c r="LIX41" s="715"/>
      <c r="LIY41" s="709"/>
      <c r="LIZ41" s="715"/>
      <c r="LJA41" s="709"/>
      <c r="LJB41" s="715"/>
      <c r="LJC41" s="709"/>
      <c r="LJD41" s="715"/>
      <c r="LJE41" s="709"/>
      <c r="LJF41" s="715"/>
      <c r="LJG41" s="709"/>
      <c r="LJH41" s="715"/>
      <c r="LJI41" s="709"/>
      <c r="LJJ41" s="715"/>
      <c r="LJK41" s="709"/>
      <c r="LJL41" s="715"/>
      <c r="LJM41" s="709"/>
      <c r="LJN41" s="715"/>
      <c r="LJO41" s="709"/>
      <c r="LJP41" s="715"/>
      <c r="LJQ41" s="709"/>
      <c r="LJR41" s="715"/>
      <c r="LJS41" s="709"/>
      <c r="LJT41" s="715"/>
      <c r="LJU41" s="709"/>
      <c r="LJV41" s="715"/>
      <c r="LJW41" s="709"/>
      <c r="LJX41" s="715"/>
      <c r="LJY41" s="709"/>
      <c r="LJZ41" s="715"/>
      <c r="LKA41" s="709"/>
      <c r="LKB41" s="715"/>
      <c r="LKC41" s="709"/>
      <c r="LKD41" s="715"/>
      <c r="LKE41" s="709"/>
      <c r="LKF41" s="715"/>
      <c r="LKG41" s="709"/>
      <c r="LKH41" s="715"/>
      <c r="LKI41" s="709"/>
      <c r="LKJ41" s="715"/>
      <c r="LKK41" s="709"/>
      <c r="LKL41" s="715"/>
      <c r="LKM41" s="709"/>
      <c r="LKN41" s="715"/>
      <c r="LKO41" s="709"/>
      <c r="LKP41" s="715"/>
      <c r="LKQ41" s="709"/>
      <c r="LKR41" s="715"/>
      <c r="LKS41" s="709"/>
      <c r="LKT41" s="715"/>
      <c r="LKU41" s="709"/>
      <c r="LKV41" s="715"/>
      <c r="LKW41" s="709"/>
      <c r="LKX41" s="715"/>
      <c r="LKY41" s="709"/>
      <c r="LKZ41" s="715"/>
      <c r="LLA41" s="709"/>
      <c r="LLB41" s="715"/>
      <c r="LLC41" s="709"/>
      <c r="LLD41" s="715"/>
      <c r="LLE41" s="709"/>
      <c r="LLF41" s="715"/>
      <c r="LLG41" s="709"/>
      <c r="LLH41" s="715"/>
      <c r="LLI41" s="709"/>
      <c r="LLJ41" s="715"/>
      <c r="LLK41" s="709"/>
      <c r="LLL41" s="715"/>
      <c r="LLM41" s="709"/>
      <c r="LLN41" s="715"/>
      <c r="LLO41" s="709"/>
      <c r="LLP41" s="715"/>
      <c r="LLQ41" s="709"/>
      <c r="LLR41" s="715"/>
      <c r="LLS41" s="709"/>
      <c r="LLT41" s="715"/>
      <c r="LLU41" s="709"/>
      <c r="LLV41" s="715"/>
      <c r="LLW41" s="709"/>
      <c r="LLX41" s="715"/>
      <c r="LLY41" s="709"/>
      <c r="LLZ41" s="715"/>
      <c r="LMA41" s="709"/>
      <c r="LMB41" s="715"/>
      <c r="LMC41" s="709"/>
      <c r="LMD41" s="715"/>
      <c r="LME41" s="709"/>
      <c r="LMF41" s="715"/>
      <c r="LMG41" s="709"/>
      <c r="LMH41" s="715"/>
      <c r="LMI41" s="709"/>
      <c r="LMJ41" s="715"/>
      <c r="LMK41" s="709"/>
      <c r="LML41" s="715"/>
      <c r="LMM41" s="709"/>
      <c r="LMN41" s="715"/>
      <c r="LMO41" s="709"/>
      <c r="LMP41" s="715"/>
      <c r="LMQ41" s="709"/>
      <c r="LMR41" s="715"/>
      <c r="LMS41" s="709"/>
      <c r="LMT41" s="715"/>
      <c r="LMU41" s="709"/>
      <c r="LMV41" s="715"/>
      <c r="LMW41" s="709"/>
      <c r="LMX41" s="715"/>
      <c r="LMY41" s="709"/>
      <c r="LMZ41" s="715"/>
      <c r="LNA41" s="709"/>
      <c r="LNB41" s="715"/>
      <c r="LNC41" s="709"/>
      <c r="LND41" s="715"/>
      <c r="LNE41" s="709"/>
      <c r="LNF41" s="715"/>
      <c r="LNG41" s="709"/>
      <c r="LNH41" s="715"/>
      <c r="LNI41" s="709"/>
      <c r="LNJ41" s="715"/>
      <c r="LNK41" s="709"/>
      <c r="LNL41" s="715"/>
      <c r="LNM41" s="709"/>
      <c r="LNN41" s="715"/>
      <c r="LNO41" s="709"/>
      <c r="LNP41" s="715"/>
      <c r="LNQ41" s="709"/>
      <c r="LNR41" s="715"/>
      <c r="LNS41" s="709"/>
      <c r="LNT41" s="715"/>
      <c r="LNU41" s="709"/>
      <c r="LNV41" s="715"/>
      <c r="LNW41" s="709"/>
      <c r="LNX41" s="715"/>
      <c r="LNY41" s="709"/>
      <c r="LNZ41" s="715"/>
      <c r="LOA41" s="709"/>
      <c r="LOB41" s="715"/>
      <c r="LOC41" s="709"/>
      <c r="LOD41" s="715"/>
      <c r="LOE41" s="709"/>
      <c r="LOF41" s="715"/>
      <c r="LOG41" s="709"/>
      <c r="LOH41" s="715"/>
      <c r="LOI41" s="709"/>
      <c r="LOJ41" s="715"/>
      <c r="LOK41" s="709"/>
      <c r="LOL41" s="715"/>
      <c r="LOM41" s="709"/>
      <c r="LON41" s="715"/>
      <c r="LOO41" s="709"/>
      <c r="LOP41" s="715"/>
      <c r="LOQ41" s="709"/>
      <c r="LOR41" s="715"/>
      <c r="LOS41" s="709"/>
      <c r="LOT41" s="715"/>
      <c r="LOU41" s="709"/>
      <c r="LOV41" s="715"/>
      <c r="LOW41" s="709"/>
      <c r="LOX41" s="715"/>
      <c r="LOY41" s="709"/>
      <c r="LOZ41" s="715"/>
      <c r="LPA41" s="709"/>
      <c r="LPB41" s="715"/>
      <c r="LPC41" s="709"/>
      <c r="LPD41" s="715"/>
      <c r="LPE41" s="709"/>
      <c r="LPF41" s="715"/>
      <c r="LPG41" s="709"/>
      <c r="LPH41" s="715"/>
      <c r="LPI41" s="709"/>
      <c r="LPJ41" s="715"/>
      <c r="LPK41" s="709"/>
      <c r="LPL41" s="715"/>
      <c r="LPM41" s="709"/>
      <c r="LPN41" s="715"/>
      <c r="LPO41" s="709"/>
      <c r="LPP41" s="715"/>
      <c r="LPQ41" s="709"/>
      <c r="LPR41" s="715"/>
      <c r="LPS41" s="709"/>
      <c r="LPT41" s="715"/>
      <c r="LPU41" s="709"/>
      <c r="LPV41" s="715"/>
      <c r="LPW41" s="709"/>
      <c r="LPX41" s="715"/>
      <c r="LPY41" s="709"/>
      <c r="LPZ41" s="715"/>
      <c r="LQA41" s="709"/>
      <c r="LQB41" s="715"/>
      <c r="LQC41" s="709"/>
      <c r="LQD41" s="715"/>
      <c r="LQE41" s="709"/>
      <c r="LQF41" s="715"/>
      <c r="LQG41" s="709"/>
      <c r="LQH41" s="715"/>
      <c r="LQI41" s="709"/>
      <c r="LQJ41" s="715"/>
      <c r="LQK41" s="709"/>
      <c r="LQL41" s="715"/>
      <c r="LQM41" s="709"/>
      <c r="LQN41" s="715"/>
      <c r="LQO41" s="709"/>
      <c r="LQP41" s="715"/>
      <c r="LQQ41" s="709"/>
      <c r="LQR41" s="715"/>
      <c r="LQS41" s="709"/>
      <c r="LQT41" s="715"/>
      <c r="LQU41" s="709"/>
      <c r="LQV41" s="715"/>
      <c r="LQW41" s="709"/>
      <c r="LQX41" s="715"/>
      <c r="LQY41" s="709"/>
      <c r="LQZ41" s="715"/>
      <c r="LRA41" s="709"/>
      <c r="LRB41" s="715"/>
      <c r="LRC41" s="709"/>
      <c r="LRD41" s="715"/>
      <c r="LRE41" s="709"/>
      <c r="LRF41" s="715"/>
      <c r="LRG41" s="709"/>
      <c r="LRH41" s="715"/>
      <c r="LRI41" s="709"/>
      <c r="LRJ41" s="715"/>
      <c r="LRK41" s="709"/>
      <c r="LRL41" s="715"/>
      <c r="LRM41" s="709"/>
      <c r="LRN41" s="715"/>
      <c r="LRO41" s="709"/>
      <c r="LRP41" s="715"/>
      <c r="LRQ41" s="709"/>
      <c r="LRR41" s="715"/>
      <c r="LRS41" s="709"/>
      <c r="LRT41" s="715"/>
      <c r="LRU41" s="709"/>
      <c r="LRV41" s="715"/>
      <c r="LRW41" s="709"/>
      <c r="LRX41" s="715"/>
      <c r="LRY41" s="709"/>
      <c r="LRZ41" s="715"/>
      <c r="LSA41" s="709"/>
      <c r="LSB41" s="715"/>
      <c r="LSC41" s="709"/>
      <c r="LSD41" s="715"/>
      <c r="LSE41" s="709"/>
      <c r="LSF41" s="715"/>
      <c r="LSG41" s="709"/>
      <c r="LSH41" s="715"/>
      <c r="LSI41" s="709"/>
      <c r="LSJ41" s="715"/>
      <c r="LSK41" s="709"/>
      <c r="LSL41" s="715"/>
      <c r="LSM41" s="709"/>
      <c r="LSN41" s="715"/>
      <c r="LSO41" s="709"/>
      <c r="LSP41" s="715"/>
      <c r="LSQ41" s="709"/>
      <c r="LSR41" s="715"/>
      <c r="LSS41" s="709"/>
      <c r="LST41" s="715"/>
      <c r="LSU41" s="709"/>
      <c r="LSV41" s="715"/>
      <c r="LSW41" s="709"/>
      <c r="LSX41" s="715"/>
      <c r="LSY41" s="709"/>
      <c r="LSZ41" s="715"/>
      <c r="LTA41" s="709"/>
      <c r="LTB41" s="715"/>
      <c r="LTC41" s="709"/>
      <c r="LTD41" s="715"/>
      <c r="LTE41" s="709"/>
      <c r="LTF41" s="715"/>
      <c r="LTG41" s="709"/>
      <c r="LTH41" s="715"/>
      <c r="LTI41" s="709"/>
      <c r="LTJ41" s="715"/>
      <c r="LTK41" s="709"/>
      <c r="LTL41" s="715"/>
      <c r="LTM41" s="709"/>
      <c r="LTN41" s="715"/>
      <c r="LTO41" s="709"/>
      <c r="LTP41" s="715"/>
      <c r="LTQ41" s="709"/>
      <c r="LTR41" s="715"/>
      <c r="LTS41" s="709"/>
      <c r="LTT41" s="715"/>
      <c r="LTU41" s="709"/>
      <c r="LTV41" s="715"/>
      <c r="LTW41" s="709"/>
      <c r="LTX41" s="715"/>
      <c r="LTY41" s="709"/>
      <c r="LTZ41" s="715"/>
      <c r="LUA41" s="709"/>
      <c r="LUB41" s="715"/>
      <c r="LUC41" s="709"/>
      <c r="LUD41" s="715"/>
      <c r="LUE41" s="709"/>
      <c r="LUF41" s="715"/>
      <c r="LUG41" s="709"/>
      <c r="LUH41" s="715"/>
      <c r="LUI41" s="709"/>
      <c r="LUJ41" s="715"/>
      <c r="LUK41" s="709"/>
      <c r="LUL41" s="715"/>
      <c r="LUM41" s="709"/>
      <c r="LUN41" s="715"/>
      <c r="LUO41" s="709"/>
      <c r="LUP41" s="715"/>
      <c r="LUQ41" s="709"/>
      <c r="LUR41" s="715"/>
      <c r="LUS41" s="709"/>
      <c r="LUT41" s="715"/>
      <c r="LUU41" s="709"/>
      <c r="LUV41" s="715"/>
      <c r="LUW41" s="709"/>
      <c r="LUX41" s="715"/>
      <c r="LUY41" s="709"/>
      <c r="LUZ41" s="715"/>
      <c r="LVA41" s="709"/>
      <c r="LVB41" s="715"/>
      <c r="LVC41" s="709"/>
      <c r="LVD41" s="715"/>
      <c r="LVE41" s="709"/>
      <c r="LVF41" s="715"/>
      <c r="LVG41" s="709"/>
      <c r="LVH41" s="715"/>
      <c r="LVI41" s="709"/>
      <c r="LVJ41" s="715"/>
      <c r="LVK41" s="709"/>
      <c r="LVL41" s="715"/>
      <c r="LVM41" s="709"/>
      <c r="LVN41" s="715"/>
      <c r="LVO41" s="709"/>
      <c r="LVP41" s="715"/>
      <c r="LVQ41" s="709"/>
      <c r="LVR41" s="715"/>
      <c r="LVS41" s="709"/>
      <c r="LVT41" s="715"/>
      <c r="LVU41" s="709"/>
      <c r="LVV41" s="715"/>
      <c r="LVW41" s="709"/>
      <c r="LVX41" s="715"/>
      <c r="LVY41" s="709"/>
      <c r="LVZ41" s="715"/>
      <c r="LWA41" s="709"/>
      <c r="LWB41" s="715"/>
      <c r="LWC41" s="709"/>
      <c r="LWD41" s="715"/>
      <c r="LWE41" s="709"/>
      <c r="LWF41" s="715"/>
      <c r="LWG41" s="709"/>
      <c r="LWH41" s="715"/>
      <c r="LWI41" s="709"/>
      <c r="LWJ41" s="715"/>
      <c r="LWK41" s="709"/>
      <c r="LWL41" s="715"/>
      <c r="LWM41" s="709"/>
      <c r="LWN41" s="715"/>
      <c r="LWO41" s="709"/>
      <c r="LWP41" s="715"/>
      <c r="LWQ41" s="709"/>
      <c r="LWR41" s="715"/>
      <c r="LWS41" s="709"/>
      <c r="LWT41" s="715"/>
      <c r="LWU41" s="709"/>
      <c r="LWV41" s="715"/>
      <c r="LWW41" s="709"/>
      <c r="LWX41" s="715"/>
      <c r="LWY41" s="709"/>
      <c r="LWZ41" s="715"/>
      <c r="LXA41" s="709"/>
      <c r="LXB41" s="715"/>
      <c r="LXC41" s="709"/>
      <c r="LXD41" s="715"/>
      <c r="LXE41" s="709"/>
      <c r="LXF41" s="715"/>
      <c r="LXG41" s="709"/>
      <c r="LXH41" s="715"/>
      <c r="LXI41" s="709"/>
      <c r="LXJ41" s="715"/>
      <c r="LXK41" s="709"/>
      <c r="LXL41" s="715"/>
      <c r="LXM41" s="709"/>
      <c r="LXN41" s="715"/>
      <c r="LXO41" s="709"/>
      <c r="LXP41" s="715"/>
      <c r="LXQ41" s="709"/>
      <c r="LXR41" s="715"/>
      <c r="LXS41" s="709"/>
      <c r="LXT41" s="715"/>
      <c r="LXU41" s="709"/>
      <c r="LXV41" s="715"/>
      <c r="LXW41" s="709"/>
      <c r="LXX41" s="715"/>
      <c r="LXY41" s="709"/>
      <c r="LXZ41" s="715"/>
      <c r="LYA41" s="709"/>
      <c r="LYB41" s="715"/>
      <c r="LYC41" s="709"/>
      <c r="LYD41" s="715"/>
      <c r="LYE41" s="709"/>
      <c r="LYF41" s="715"/>
      <c r="LYG41" s="709"/>
      <c r="LYH41" s="715"/>
      <c r="LYI41" s="709"/>
      <c r="LYJ41" s="715"/>
      <c r="LYK41" s="709"/>
      <c r="LYL41" s="715"/>
      <c r="LYM41" s="709"/>
      <c r="LYN41" s="715"/>
      <c r="LYO41" s="709"/>
      <c r="LYP41" s="715"/>
      <c r="LYQ41" s="709"/>
      <c r="LYR41" s="715"/>
      <c r="LYS41" s="709"/>
      <c r="LYT41" s="715"/>
      <c r="LYU41" s="709"/>
      <c r="LYV41" s="715"/>
      <c r="LYW41" s="709"/>
      <c r="LYX41" s="715"/>
      <c r="LYY41" s="709"/>
      <c r="LYZ41" s="715"/>
      <c r="LZA41" s="709"/>
      <c r="LZB41" s="715"/>
      <c r="LZC41" s="709"/>
      <c r="LZD41" s="715"/>
      <c r="LZE41" s="709"/>
      <c r="LZF41" s="715"/>
      <c r="LZG41" s="709"/>
      <c r="LZH41" s="715"/>
      <c r="LZI41" s="709"/>
      <c r="LZJ41" s="715"/>
      <c r="LZK41" s="709"/>
      <c r="LZL41" s="715"/>
      <c r="LZM41" s="709"/>
      <c r="LZN41" s="715"/>
      <c r="LZO41" s="709"/>
      <c r="LZP41" s="715"/>
      <c r="LZQ41" s="709"/>
      <c r="LZR41" s="715"/>
      <c r="LZS41" s="709"/>
      <c r="LZT41" s="715"/>
      <c r="LZU41" s="709"/>
      <c r="LZV41" s="715"/>
      <c r="LZW41" s="709"/>
      <c r="LZX41" s="715"/>
      <c r="LZY41" s="709"/>
      <c r="LZZ41" s="715"/>
      <c r="MAA41" s="709"/>
      <c r="MAB41" s="715"/>
      <c r="MAC41" s="709"/>
      <c r="MAD41" s="715"/>
      <c r="MAE41" s="709"/>
      <c r="MAF41" s="715"/>
      <c r="MAG41" s="709"/>
      <c r="MAH41" s="715"/>
      <c r="MAI41" s="709"/>
      <c r="MAJ41" s="715"/>
      <c r="MAK41" s="709"/>
      <c r="MAL41" s="715"/>
      <c r="MAM41" s="709"/>
      <c r="MAN41" s="715"/>
      <c r="MAO41" s="709"/>
      <c r="MAP41" s="715"/>
      <c r="MAQ41" s="709"/>
      <c r="MAR41" s="715"/>
      <c r="MAS41" s="709"/>
      <c r="MAT41" s="715"/>
      <c r="MAU41" s="709"/>
      <c r="MAV41" s="715"/>
      <c r="MAW41" s="709"/>
      <c r="MAX41" s="715"/>
      <c r="MAY41" s="709"/>
      <c r="MAZ41" s="715"/>
      <c r="MBA41" s="709"/>
      <c r="MBB41" s="715"/>
      <c r="MBC41" s="709"/>
      <c r="MBD41" s="715"/>
      <c r="MBE41" s="709"/>
      <c r="MBF41" s="715"/>
      <c r="MBG41" s="709"/>
      <c r="MBH41" s="715"/>
      <c r="MBI41" s="709"/>
      <c r="MBJ41" s="715"/>
      <c r="MBK41" s="709"/>
      <c r="MBL41" s="715"/>
      <c r="MBM41" s="709"/>
      <c r="MBN41" s="715"/>
      <c r="MBO41" s="709"/>
      <c r="MBP41" s="715"/>
      <c r="MBQ41" s="709"/>
      <c r="MBR41" s="715"/>
      <c r="MBS41" s="709"/>
      <c r="MBT41" s="715"/>
      <c r="MBU41" s="709"/>
      <c r="MBV41" s="715"/>
      <c r="MBW41" s="709"/>
      <c r="MBX41" s="715"/>
      <c r="MBY41" s="709"/>
      <c r="MBZ41" s="715"/>
      <c r="MCA41" s="709"/>
      <c r="MCB41" s="715"/>
      <c r="MCC41" s="709"/>
      <c r="MCD41" s="715"/>
      <c r="MCE41" s="709"/>
      <c r="MCF41" s="715"/>
      <c r="MCG41" s="709"/>
      <c r="MCH41" s="715"/>
      <c r="MCI41" s="709"/>
      <c r="MCJ41" s="715"/>
      <c r="MCK41" s="709"/>
      <c r="MCL41" s="715"/>
      <c r="MCM41" s="709"/>
      <c r="MCN41" s="715"/>
      <c r="MCO41" s="709"/>
      <c r="MCP41" s="715"/>
      <c r="MCQ41" s="709"/>
      <c r="MCR41" s="715"/>
      <c r="MCS41" s="709"/>
      <c r="MCT41" s="715"/>
      <c r="MCU41" s="709"/>
      <c r="MCV41" s="715"/>
      <c r="MCW41" s="709"/>
      <c r="MCX41" s="715"/>
      <c r="MCY41" s="709"/>
      <c r="MCZ41" s="715"/>
      <c r="MDA41" s="709"/>
      <c r="MDB41" s="715"/>
      <c r="MDC41" s="709"/>
      <c r="MDD41" s="715"/>
      <c r="MDE41" s="709"/>
      <c r="MDF41" s="715"/>
      <c r="MDG41" s="709"/>
      <c r="MDH41" s="715"/>
      <c r="MDI41" s="709"/>
      <c r="MDJ41" s="715"/>
      <c r="MDK41" s="709"/>
      <c r="MDL41" s="715"/>
      <c r="MDM41" s="709"/>
      <c r="MDN41" s="715"/>
      <c r="MDO41" s="709"/>
      <c r="MDP41" s="715"/>
      <c r="MDQ41" s="709"/>
      <c r="MDR41" s="715"/>
      <c r="MDS41" s="709"/>
      <c r="MDT41" s="715"/>
      <c r="MDU41" s="709"/>
      <c r="MDV41" s="715"/>
      <c r="MDW41" s="709"/>
      <c r="MDX41" s="715"/>
      <c r="MDY41" s="709"/>
      <c r="MDZ41" s="715"/>
      <c r="MEA41" s="709"/>
      <c r="MEB41" s="715"/>
      <c r="MEC41" s="709"/>
      <c r="MED41" s="715"/>
      <c r="MEE41" s="709"/>
      <c r="MEF41" s="715"/>
      <c r="MEG41" s="709"/>
      <c r="MEH41" s="715"/>
      <c r="MEI41" s="709"/>
      <c r="MEJ41" s="715"/>
      <c r="MEK41" s="709"/>
      <c r="MEL41" s="715"/>
      <c r="MEM41" s="709"/>
      <c r="MEN41" s="715"/>
      <c r="MEO41" s="709"/>
      <c r="MEP41" s="715"/>
      <c r="MEQ41" s="709"/>
      <c r="MER41" s="715"/>
      <c r="MES41" s="709"/>
      <c r="MET41" s="715"/>
      <c r="MEU41" s="709"/>
      <c r="MEV41" s="715"/>
      <c r="MEW41" s="709"/>
      <c r="MEX41" s="715"/>
      <c r="MEY41" s="709"/>
      <c r="MEZ41" s="715"/>
      <c r="MFA41" s="709"/>
      <c r="MFB41" s="715"/>
      <c r="MFC41" s="709"/>
      <c r="MFD41" s="715"/>
      <c r="MFE41" s="709"/>
      <c r="MFF41" s="715"/>
      <c r="MFG41" s="709"/>
      <c r="MFH41" s="715"/>
      <c r="MFI41" s="709"/>
      <c r="MFJ41" s="715"/>
      <c r="MFK41" s="709"/>
      <c r="MFL41" s="715"/>
      <c r="MFM41" s="709"/>
      <c r="MFN41" s="715"/>
      <c r="MFO41" s="709"/>
      <c r="MFP41" s="715"/>
      <c r="MFQ41" s="709"/>
      <c r="MFR41" s="715"/>
      <c r="MFS41" s="709"/>
      <c r="MFT41" s="715"/>
      <c r="MFU41" s="709"/>
      <c r="MFV41" s="715"/>
      <c r="MFW41" s="709"/>
      <c r="MFX41" s="715"/>
      <c r="MFY41" s="709"/>
      <c r="MFZ41" s="715"/>
      <c r="MGA41" s="709"/>
      <c r="MGB41" s="715"/>
      <c r="MGC41" s="709"/>
      <c r="MGD41" s="715"/>
      <c r="MGE41" s="709"/>
      <c r="MGF41" s="715"/>
      <c r="MGG41" s="709"/>
      <c r="MGH41" s="715"/>
      <c r="MGI41" s="709"/>
      <c r="MGJ41" s="715"/>
      <c r="MGK41" s="709"/>
      <c r="MGL41" s="715"/>
      <c r="MGM41" s="709"/>
      <c r="MGN41" s="715"/>
      <c r="MGO41" s="709"/>
      <c r="MGP41" s="715"/>
      <c r="MGQ41" s="709"/>
      <c r="MGR41" s="715"/>
      <c r="MGS41" s="709"/>
      <c r="MGT41" s="715"/>
      <c r="MGU41" s="709"/>
      <c r="MGV41" s="715"/>
      <c r="MGW41" s="709"/>
      <c r="MGX41" s="715"/>
      <c r="MGY41" s="709"/>
      <c r="MGZ41" s="715"/>
      <c r="MHA41" s="709"/>
      <c r="MHB41" s="715"/>
      <c r="MHC41" s="709"/>
      <c r="MHD41" s="715"/>
      <c r="MHE41" s="709"/>
      <c r="MHF41" s="715"/>
      <c r="MHG41" s="709"/>
      <c r="MHH41" s="715"/>
      <c r="MHI41" s="709"/>
      <c r="MHJ41" s="715"/>
      <c r="MHK41" s="709"/>
      <c r="MHL41" s="715"/>
      <c r="MHM41" s="709"/>
      <c r="MHN41" s="715"/>
      <c r="MHO41" s="709"/>
      <c r="MHP41" s="715"/>
      <c r="MHQ41" s="709"/>
      <c r="MHR41" s="715"/>
      <c r="MHS41" s="709"/>
      <c r="MHT41" s="715"/>
      <c r="MHU41" s="709"/>
      <c r="MHV41" s="715"/>
      <c r="MHW41" s="709"/>
      <c r="MHX41" s="715"/>
      <c r="MHY41" s="709"/>
      <c r="MHZ41" s="715"/>
      <c r="MIA41" s="709"/>
      <c r="MIB41" s="715"/>
      <c r="MIC41" s="709"/>
      <c r="MID41" s="715"/>
      <c r="MIE41" s="709"/>
      <c r="MIF41" s="715"/>
      <c r="MIG41" s="709"/>
      <c r="MIH41" s="715"/>
      <c r="MII41" s="709"/>
      <c r="MIJ41" s="715"/>
      <c r="MIK41" s="709"/>
      <c r="MIL41" s="715"/>
      <c r="MIM41" s="709"/>
      <c r="MIN41" s="715"/>
      <c r="MIO41" s="709"/>
      <c r="MIP41" s="715"/>
      <c r="MIQ41" s="709"/>
      <c r="MIR41" s="715"/>
      <c r="MIS41" s="709"/>
      <c r="MIT41" s="715"/>
      <c r="MIU41" s="709"/>
      <c r="MIV41" s="715"/>
      <c r="MIW41" s="709"/>
      <c r="MIX41" s="715"/>
      <c r="MIY41" s="709"/>
      <c r="MIZ41" s="715"/>
      <c r="MJA41" s="709"/>
      <c r="MJB41" s="715"/>
      <c r="MJC41" s="709"/>
      <c r="MJD41" s="715"/>
      <c r="MJE41" s="709"/>
      <c r="MJF41" s="715"/>
      <c r="MJG41" s="709"/>
      <c r="MJH41" s="715"/>
      <c r="MJI41" s="709"/>
      <c r="MJJ41" s="715"/>
      <c r="MJK41" s="709"/>
      <c r="MJL41" s="715"/>
      <c r="MJM41" s="709"/>
      <c r="MJN41" s="715"/>
      <c r="MJO41" s="709"/>
      <c r="MJP41" s="715"/>
      <c r="MJQ41" s="709"/>
      <c r="MJR41" s="715"/>
      <c r="MJS41" s="709"/>
      <c r="MJT41" s="715"/>
      <c r="MJU41" s="709"/>
      <c r="MJV41" s="715"/>
      <c r="MJW41" s="709"/>
      <c r="MJX41" s="715"/>
      <c r="MJY41" s="709"/>
      <c r="MJZ41" s="715"/>
      <c r="MKA41" s="709"/>
      <c r="MKB41" s="715"/>
      <c r="MKC41" s="709"/>
      <c r="MKD41" s="715"/>
      <c r="MKE41" s="709"/>
      <c r="MKF41" s="715"/>
      <c r="MKG41" s="709"/>
      <c r="MKH41" s="715"/>
      <c r="MKI41" s="709"/>
      <c r="MKJ41" s="715"/>
      <c r="MKK41" s="709"/>
      <c r="MKL41" s="715"/>
      <c r="MKM41" s="709"/>
      <c r="MKN41" s="715"/>
      <c r="MKO41" s="709"/>
      <c r="MKP41" s="715"/>
      <c r="MKQ41" s="709"/>
      <c r="MKR41" s="715"/>
      <c r="MKS41" s="709"/>
      <c r="MKT41" s="715"/>
      <c r="MKU41" s="709"/>
      <c r="MKV41" s="715"/>
      <c r="MKW41" s="709"/>
      <c r="MKX41" s="715"/>
      <c r="MKY41" s="709"/>
      <c r="MKZ41" s="715"/>
      <c r="MLA41" s="709"/>
      <c r="MLB41" s="715"/>
      <c r="MLC41" s="709"/>
      <c r="MLD41" s="715"/>
      <c r="MLE41" s="709"/>
      <c r="MLF41" s="715"/>
      <c r="MLG41" s="709"/>
      <c r="MLH41" s="715"/>
      <c r="MLI41" s="709"/>
      <c r="MLJ41" s="715"/>
      <c r="MLK41" s="709"/>
      <c r="MLL41" s="715"/>
      <c r="MLM41" s="709"/>
      <c r="MLN41" s="715"/>
      <c r="MLO41" s="709"/>
      <c r="MLP41" s="715"/>
      <c r="MLQ41" s="709"/>
      <c r="MLR41" s="715"/>
      <c r="MLS41" s="709"/>
      <c r="MLT41" s="715"/>
      <c r="MLU41" s="709"/>
      <c r="MLV41" s="715"/>
      <c r="MLW41" s="709"/>
      <c r="MLX41" s="715"/>
      <c r="MLY41" s="709"/>
      <c r="MLZ41" s="715"/>
      <c r="MMA41" s="709"/>
      <c r="MMB41" s="715"/>
      <c r="MMC41" s="709"/>
      <c r="MMD41" s="715"/>
      <c r="MME41" s="709"/>
      <c r="MMF41" s="715"/>
      <c r="MMG41" s="709"/>
      <c r="MMH41" s="715"/>
      <c r="MMI41" s="709"/>
      <c r="MMJ41" s="715"/>
      <c r="MMK41" s="709"/>
      <c r="MML41" s="715"/>
      <c r="MMM41" s="709"/>
      <c r="MMN41" s="715"/>
      <c r="MMO41" s="709"/>
      <c r="MMP41" s="715"/>
      <c r="MMQ41" s="709"/>
      <c r="MMR41" s="715"/>
      <c r="MMS41" s="709"/>
      <c r="MMT41" s="715"/>
      <c r="MMU41" s="709"/>
      <c r="MMV41" s="715"/>
      <c r="MMW41" s="709"/>
      <c r="MMX41" s="715"/>
      <c r="MMY41" s="709"/>
      <c r="MMZ41" s="715"/>
      <c r="MNA41" s="709"/>
      <c r="MNB41" s="715"/>
      <c r="MNC41" s="709"/>
      <c r="MND41" s="715"/>
      <c r="MNE41" s="709"/>
      <c r="MNF41" s="715"/>
      <c r="MNG41" s="709"/>
      <c r="MNH41" s="715"/>
      <c r="MNI41" s="709"/>
      <c r="MNJ41" s="715"/>
      <c r="MNK41" s="709"/>
      <c r="MNL41" s="715"/>
      <c r="MNM41" s="709"/>
      <c r="MNN41" s="715"/>
      <c r="MNO41" s="709"/>
      <c r="MNP41" s="715"/>
      <c r="MNQ41" s="709"/>
      <c r="MNR41" s="715"/>
      <c r="MNS41" s="709"/>
      <c r="MNT41" s="715"/>
      <c r="MNU41" s="709"/>
      <c r="MNV41" s="715"/>
      <c r="MNW41" s="709"/>
      <c r="MNX41" s="715"/>
      <c r="MNY41" s="709"/>
      <c r="MNZ41" s="715"/>
      <c r="MOA41" s="709"/>
      <c r="MOB41" s="715"/>
      <c r="MOC41" s="709"/>
      <c r="MOD41" s="715"/>
      <c r="MOE41" s="709"/>
      <c r="MOF41" s="715"/>
      <c r="MOG41" s="709"/>
      <c r="MOH41" s="715"/>
      <c r="MOI41" s="709"/>
      <c r="MOJ41" s="715"/>
      <c r="MOK41" s="709"/>
      <c r="MOL41" s="715"/>
      <c r="MOM41" s="709"/>
      <c r="MON41" s="715"/>
      <c r="MOO41" s="709"/>
      <c r="MOP41" s="715"/>
      <c r="MOQ41" s="709"/>
      <c r="MOR41" s="715"/>
      <c r="MOS41" s="709"/>
      <c r="MOT41" s="715"/>
      <c r="MOU41" s="709"/>
      <c r="MOV41" s="715"/>
      <c r="MOW41" s="709"/>
      <c r="MOX41" s="715"/>
      <c r="MOY41" s="709"/>
      <c r="MOZ41" s="715"/>
      <c r="MPA41" s="709"/>
      <c r="MPB41" s="715"/>
      <c r="MPC41" s="709"/>
      <c r="MPD41" s="715"/>
      <c r="MPE41" s="709"/>
      <c r="MPF41" s="715"/>
      <c r="MPG41" s="709"/>
      <c r="MPH41" s="715"/>
      <c r="MPI41" s="709"/>
      <c r="MPJ41" s="715"/>
      <c r="MPK41" s="709"/>
      <c r="MPL41" s="715"/>
      <c r="MPM41" s="709"/>
      <c r="MPN41" s="715"/>
      <c r="MPO41" s="709"/>
      <c r="MPP41" s="715"/>
      <c r="MPQ41" s="709"/>
      <c r="MPR41" s="715"/>
      <c r="MPS41" s="709"/>
      <c r="MPT41" s="715"/>
      <c r="MPU41" s="709"/>
      <c r="MPV41" s="715"/>
      <c r="MPW41" s="709"/>
      <c r="MPX41" s="715"/>
      <c r="MPY41" s="709"/>
      <c r="MPZ41" s="715"/>
      <c r="MQA41" s="709"/>
      <c r="MQB41" s="715"/>
      <c r="MQC41" s="709"/>
      <c r="MQD41" s="715"/>
      <c r="MQE41" s="709"/>
      <c r="MQF41" s="715"/>
      <c r="MQG41" s="709"/>
      <c r="MQH41" s="715"/>
      <c r="MQI41" s="709"/>
      <c r="MQJ41" s="715"/>
      <c r="MQK41" s="709"/>
      <c r="MQL41" s="715"/>
      <c r="MQM41" s="709"/>
      <c r="MQN41" s="715"/>
      <c r="MQO41" s="709"/>
      <c r="MQP41" s="715"/>
      <c r="MQQ41" s="709"/>
      <c r="MQR41" s="715"/>
      <c r="MQS41" s="709"/>
      <c r="MQT41" s="715"/>
      <c r="MQU41" s="709"/>
      <c r="MQV41" s="715"/>
      <c r="MQW41" s="709"/>
      <c r="MQX41" s="715"/>
      <c r="MQY41" s="709"/>
      <c r="MQZ41" s="715"/>
      <c r="MRA41" s="709"/>
      <c r="MRB41" s="715"/>
      <c r="MRC41" s="709"/>
      <c r="MRD41" s="715"/>
      <c r="MRE41" s="709"/>
      <c r="MRF41" s="715"/>
      <c r="MRG41" s="709"/>
      <c r="MRH41" s="715"/>
      <c r="MRI41" s="709"/>
      <c r="MRJ41" s="715"/>
      <c r="MRK41" s="709"/>
      <c r="MRL41" s="715"/>
      <c r="MRM41" s="709"/>
      <c r="MRN41" s="715"/>
      <c r="MRO41" s="709"/>
      <c r="MRP41" s="715"/>
      <c r="MRQ41" s="709"/>
      <c r="MRR41" s="715"/>
      <c r="MRS41" s="709"/>
      <c r="MRT41" s="715"/>
      <c r="MRU41" s="709"/>
      <c r="MRV41" s="715"/>
      <c r="MRW41" s="709"/>
      <c r="MRX41" s="715"/>
      <c r="MRY41" s="709"/>
      <c r="MRZ41" s="715"/>
      <c r="MSA41" s="709"/>
      <c r="MSB41" s="715"/>
      <c r="MSC41" s="709"/>
      <c r="MSD41" s="715"/>
      <c r="MSE41" s="709"/>
      <c r="MSF41" s="715"/>
      <c r="MSG41" s="709"/>
      <c r="MSH41" s="715"/>
      <c r="MSI41" s="709"/>
      <c r="MSJ41" s="715"/>
      <c r="MSK41" s="709"/>
      <c r="MSL41" s="715"/>
      <c r="MSM41" s="709"/>
      <c r="MSN41" s="715"/>
      <c r="MSO41" s="709"/>
      <c r="MSP41" s="715"/>
      <c r="MSQ41" s="709"/>
      <c r="MSR41" s="715"/>
      <c r="MSS41" s="709"/>
      <c r="MST41" s="715"/>
      <c r="MSU41" s="709"/>
      <c r="MSV41" s="715"/>
      <c r="MSW41" s="709"/>
      <c r="MSX41" s="715"/>
      <c r="MSY41" s="709"/>
      <c r="MSZ41" s="715"/>
      <c r="MTA41" s="709"/>
      <c r="MTB41" s="715"/>
      <c r="MTC41" s="709"/>
      <c r="MTD41" s="715"/>
      <c r="MTE41" s="709"/>
      <c r="MTF41" s="715"/>
      <c r="MTG41" s="709"/>
      <c r="MTH41" s="715"/>
      <c r="MTI41" s="709"/>
      <c r="MTJ41" s="715"/>
      <c r="MTK41" s="709"/>
      <c r="MTL41" s="715"/>
      <c r="MTM41" s="709"/>
      <c r="MTN41" s="715"/>
      <c r="MTO41" s="709"/>
      <c r="MTP41" s="715"/>
      <c r="MTQ41" s="709"/>
      <c r="MTR41" s="715"/>
      <c r="MTS41" s="709"/>
      <c r="MTT41" s="715"/>
      <c r="MTU41" s="709"/>
      <c r="MTV41" s="715"/>
      <c r="MTW41" s="709"/>
      <c r="MTX41" s="715"/>
      <c r="MTY41" s="709"/>
      <c r="MTZ41" s="715"/>
      <c r="MUA41" s="709"/>
      <c r="MUB41" s="715"/>
      <c r="MUC41" s="709"/>
      <c r="MUD41" s="715"/>
      <c r="MUE41" s="709"/>
      <c r="MUF41" s="715"/>
      <c r="MUG41" s="709"/>
      <c r="MUH41" s="715"/>
      <c r="MUI41" s="709"/>
      <c r="MUJ41" s="715"/>
      <c r="MUK41" s="709"/>
      <c r="MUL41" s="715"/>
      <c r="MUM41" s="709"/>
      <c r="MUN41" s="715"/>
      <c r="MUO41" s="709"/>
      <c r="MUP41" s="715"/>
      <c r="MUQ41" s="709"/>
      <c r="MUR41" s="715"/>
      <c r="MUS41" s="709"/>
      <c r="MUT41" s="715"/>
      <c r="MUU41" s="709"/>
      <c r="MUV41" s="715"/>
      <c r="MUW41" s="709"/>
      <c r="MUX41" s="715"/>
      <c r="MUY41" s="709"/>
      <c r="MUZ41" s="715"/>
      <c r="MVA41" s="709"/>
      <c r="MVB41" s="715"/>
      <c r="MVC41" s="709"/>
      <c r="MVD41" s="715"/>
      <c r="MVE41" s="709"/>
      <c r="MVF41" s="715"/>
      <c r="MVG41" s="709"/>
      <c r="MVH41" s="715"/>
      <c r="MVI41" s="709"/>
      <c r="MVJ41" s="715"/>
      <c r="MVK41" s="709"/>
      <c r="MVL41" s="715"/>
      <c r="MVM41" s="709"/>
      <c r="MVN41" s="715"/>
      <c r="MVO41" s="709"/>
      <c r="MVP41" s="715"/>
      <c r="MVQ41" s="709"/>
      <c r="MVR41" s="715"/>
      <c r="MVS41" s="709"/>
      <c r="MVT41" s="715"/>
      <c r="MVU41" s="709"/>
      <c r="MVV41" s="715"/>
      <c r="MVW41" s="709"/>
      <c r="MVX41" s="715"/>
      <c r="MVY41" s="709"/>
      <c r="MVZ41" s="715"/>
      <c r="MWA41" s="709"/>
      <c r="MWB41" s="715"/>
      <c r="MWC41" s="709"/>
      <c r="MWD41" s="715"/>
      <c r="MWE41" s="709"/>
      <c r="MWF41" s="715"/>
      <c r="MWG41" s="709"/>
      <c r="MWH41" s="715"/>
      <c r="MWI41" s="709"/>
      <c r="MWJ41" s="715"/>
      <c r="MWK41" s="709"/>
      <c r="MWL41" s="715"/>
      <c r="MWM41" s="709"/>
      <c r="MWN41" s="715"/>
      <c r="MWO41" s="709"/>
      <c r="MWP41" s="715"/>
      <c r="MWQ41" s="709"/>
      <c r="MWR41" s="715"/>
      <c r="MWS41" s="709"/>
      <c r="MWT41" s="715"/>
      <c r="MWU41" s="709"/>
      <c r="MWV41" s="715"/>
      <c r="MWW41" s="709"/>
      <c r="MWX41" s="715"/>
      <c r="MWY41" s="709"/>
      <c r="MWZ41" s="715"/>
      <c r="MXA41" s="709"/>
      <c r="MXB41" s="715"/>
      <c r="MXC41" s="709"/>
      <c r="MXD41" s="715"/>
      <c r="MXE41" s="709"/>
      <c r="MXF41" s="715"/>
      <c r="MXG41" s="709"/>
      <c r="MXH41" s="715"/>
      <c r="MXI41" s="709"/>
      <c r="MXJ41" s="715"/>
      <c r="MXK41" s="709"/>
      <c r="MXL41" s="715"/>
      <c r="MXM41" s="709"/>
      <c r="MXN41" s="715"/>
      <c r="MXO41" s="709"/>
      <c r="MXP41" s="715"/>
      <c r="MXQ41" s="709"/>
      <c r="MXR41" s="715"/>
      <c r="MXS41" s="709"/>
      <c r="MXT41" s="715"/>
      <c r="MXU41" s="709"/>
      <c r="MXV41" s="715"/>
      <c r="MXW41" s="709"/>
      <c r="MXX41" s="715"/>
      <c r="MXY41" s="709"/>
      <c r="MXZ41" s="715"/>
      <c r="MYA41" s="709"/>
      <c r="MYB41" s="715"/>
      <c r="MYC41" s="709"/>
      <c r="MYD41" s="715"/>
      <c r="MYE41" s="709"/>
      <c r="MYF41" s="715"/>
      <c r="MYG41" s="709"/>
      <c r="MYH41" s="715"/>
      <c r="MYI41" s="709"/>
      <c r="MYJ41" s="715"/>
      <c r="MYK41" s="709"/>
      <c r="MYL41" s="715"/>
      <c r="MYM41" s="709"/>
      <c r="MYN41" s="715"/>
      <c r="MYO41" s="709"/>
      <c r="MYP41" s="715"/>
      <c r="MYQ41" s="709"/>
      <c r="MYR41" s="715"/>
      <c r="MYS41" s="709"/>
      <c r="MYT41" s="715"/>
      <c r="MYU41" s="709"/>
      <c r="MYV41" s="715"/>
      <c r="MYW41" s="709"/>
      <c r="MYX41" s="715"/>
      <c r="MYY41" s="709"/>
      <c r="MYZ41" s="715"/>
      <c r="MZA41" s="709"/>
      <c r="MZB41" s="715"/>
      <c r="MZC41" s="709"/>
      <c r="MZD41" s="715"/>
      <c r="MZE41" s="709"/>
      <c r="MZF41" s="715"/>
      <c r="MZG41" s="709"/>
      <c r="MZH41" s="715"/>
      <c r="MZI41" s="709"/>
      <c r="MZJ41" s="715"/>
      <c r="MZK41" s="709"/>
      <c r="MZL41" s="715"/>
      <c r="MZM41" s="709"/>
      <c r="MZN41" s="715"/>
      <c r="MZO41" s="709"/>
      <c r="MZP41" s="715"/>
      <c r="MZQ41" s="709"/>
      <c r="MZR41" s="715"/>
      <c r="MZS41" s="709"/>
      <c r="MZT41" s="715"/>
      <c r="MZU41" s="709"/>
      <c r="MZV41" s="715"/>
      <c r="MZW41" s="709"/>
      <c r="MZX41" s="715"/>
      <c r="MZY41" s="709"/>
      <c r="MZZ41" s="715"/>
      <c r="NAA41" s="709"/>
      <c r="NAB41" s="715"/>
      <c r="NAC41" s="709"/>
      <c r="NAD41" s="715"/>
      <c r="NAE41" s="709"/>
      <c r="NAF41" s="715"/>
      <c r="NAG41" s="709"/>
      <c r="NAH41" s="715"/>
      <c r="NAI41" s="709"/>
      <c r="NAJ41" s="715"/>
      <c r="NAK41" s="709"/>
      <c r="NAL41" s="715"/>
      <c r="NAM41" s="709"/>
      <c r="NAN41" s="715"/>
      <c r="NAO41" s="709"/>
      <c r="NAP41" s="715"/>
      <c r="NAQ41" s="709"/>
      <c r="NAR41" s="715"/>
      <c r="NAS41" s="709"/>
      <c r="NAT41" s="715"/>
      <c r="NAU41" s="709"/>
      <c r="NAV41" s="715"/>
      <c r="NAW41" s="709"/>
      <c r="NAX41" s="715"/>
      <c r="NAY41" s="709"/>
      <c r="NAZ41" s="715"/>
      <c r="NBA41" s="709"/>
      <c r="NBB41" s="715"/>
      <c r="NBC41" s="709"/>
      <c r="NBD41" s="715"/>
      <c r="NBE41" s="709"/>
      <c r="NBF41" s="715"/>
      <c r="NBG41" s="709"/>
      <c r="NBH41" s="715"/>
      <c r="NBI41" s="709"/>
      <c r="NBJ41" s="715"/>
      <c r="NBK41" s="709"/>
      <c r="NBL41" s="715"/>
      <c r="NBM41" s="709"/>
      <c r="NBN41" s="715"/>
      <c r="NBO41" s="709"/>
      <c r="NBP41" s="715"/>
      <c r="NBQ41" s="709"/>
      <c r="NBR41" s="715"/>
      <c r="NBS41" s="709"/>
      <c r="NBT41" s="715"/>
      <c r="NBU41" s="709"/>
      <c r="NBV41" s="715"/>
      <c r="NBW41" s="709"/>
      <c r="NBX41" s="715"/>
      <c r="NBY41" s="709"/>
      <c r="NBZ41" s="715"/>
      <c r="NCA41" s="709"/>
      <c r="NCB41" s="715"/>
      <c r="NCC41" s="709"/>
      <c r="NCD41" s="715"/>
      <c r="NCE41" s="709"/>
      <c r="NCF41" s="715"/>
      <c r="NCG41" s="709"/>
      <c r="NCH41" s="715"/>
      <c r="NCI41" s="709"/>
      <c r="NCJ41" s="715"/>
      <c r="NCK41" s="709"/>
      <c r="NCL41" s="715"/>
      <c r="NCM41" s="709"/>
      <c r="NCN41" s="715"/>
      <c r="NCO41" s="709"/>
      <c r="NCP41" s="715"/>
      <c r="NCQ41" s="709"/>
      <c r="NCR41" s="715"/>
      <c r="NCS41" s="709"/>
      <c r="NCT41" s="715"/>
      <c r="NCU41" s="709"/>
      <c r="NCV41" s="715"/>
      <c r="NCW41" s="709"/>
      <c r="NCX41" s="715"/>
      <c r="NCY41" s="709"/>
      <c r="NCZ41" s="715"/>
      <c r="NDA41" s="709"/>
      <c r="NDB41" s="715"/>
      <c r="NDC41" s="709"/>
      <c r="NDD41" s="715"/>
      <c r="NDE41" s="709"/>
      <c r="NDF41" s="715"/>
      <c r="NDG41" s="709"/>
      <c r="NDH41" s="715"/>
      <c r="NDI41" s="709"/>
      <c r="NDJ41" s="715"/>
      <c r="NDK41" s="709"/>
      <c r="NDL41" s="715"/>
      <c r="NDM41" s="709"/>
      <c r="NDN41" s="715"/>
      <c r="NDO41" s="709"/>
      <c r="NDP41" s="715"/>
      <c r="NDQ41" s="709"/>
      <c r="NDR41" s="715"/>
      <c r="NDS41" s="709"/>
      <c r="NDT41" s="715"/>
      <c r="NDU41" s="709"/>
      <c r="NDV41" s="715"/>
      <c r="NDW41" s="709"/>
      <c r="NDX41" s="715"/>
      <c r="NDY41" s="709"/>
      <c r="NDZ41" s="715"/>
      <c r="NEA41" s="709"/>
      <c r="NEB41" s="715"/>
      <c r="NEC41" s="709"/>
      <c r="NED41" s="715"/>
      <c r="NEE41" s="709"/>
      <c r="NEF41" s="715"/>
      <c r="NEG41" s="709"/>
      <c r="NEH41" s="715"/>
      <c r="NEI41" s="709"/>
      <c r="NEJ41" s="715"/>
      <c r="NEK41" s="709"/>
      <c r="NEL41" s="715"/>
      <c r="NEM41" s="709"/>
      <c r="NEN41" s="715"/>
      <c r="NEO41" s="709"/>
      <c r="NEP41" s="715"/>
      <c r="NEQ41" s="709"/>
      <c r="NER41" s="715"/>
      <c r="NES41" s="709"/>
      <c r="NET41" s="715"/>
      <c r="NEU41" s="709"/>
      <c r="NEV41" s="715"/>
      <c r="NEW41" s="709"/>
      <c r="NEX41" s="715"/>
      <c r="NEY41" s="709"/>
      <c r="NEZ41" s="715"/>
      <c r="NFA41" s="709"/>
      <c r="NFB41" s="715"/>
      <c r="NFC41" s="709"/>
      <c r="NFD41" s="715"/>
      <c r="NFE41" s="709"/>
      <c r="NFF41" s="715"/>
      <c r="NFG41" s="709"/>
      <c r="NFH41" s="715"/>
      <c r="NFI41" s="709"/>
      <c r="NFJ41" s="715"/>
      <c r="NFK41" s="709"/>
      <c r="NFL41" s="715"/>
      <c r="NFM41" s="709"/>
      <c r="NFN41" s="715"/>
      <c r="NFO41" s="709"/>
      <c r="NFP41" s="715"/>
      <c r="NFQ41" s="709"/>
      <c r="NFR41" s="715"/>
      <c r="NFS41" s="709"/>
      <c r="NFT41" s="715"/>
      <c r="NFU41" s="709"/>
      <c r="NFV41" s="715"/>
      <c r="NFW41" s="709"/>
      <c r="NFX41" s="715"/>
      <c r="NFY41" s="709"/>
      <c r="NFZ41" s="715"/>
      <c r="NGA41" s="709"/>
      <c r="NGB41" s="715"/>
      <c r="NGC41" s="709"/>
      <c r="NGD41" s="715"/>
      <c r="NGE41" s="709"/>
      <c r="NGF41" s="715"/>
      <c r="NGG41" s="709"/>
      <c r="NGH41" s="715"/>
      <c r="NGI41" s="709"/>
      <c r="NGJ41" s="715"/>
      <c r="NGK41" s="709"/>
      <c r="NGL41" s="715"/>
      <c r="NGM41" s="709"/>
      <c r="NGN41" s="715"/>
      <c r="NGO41" s="709"/>
      <c r="NGP41" s="715"/>
      <c r="NGQ41" s="709"/>
      <c r="NGR41" s="715"/>
      <c r="NGS41" s="709"/>
      <c r="NGT41" s="715"/>
      <c r="NGU41" s="709"/>
      <c r="NGV41" s="715"/>
      <c r="NGW41" s="709"/>
      <c r="NGX41" s="715"/>
      <c r="NGY41" s="709"/>
      <c r="NGZ41" s="715"/>
      <c r="NHA41" s="709"/>
      <c r="NHB41" s="715"/>
      <c r="NHC41" s="709"/>
      <c r="NHD41" s="715"/>
      <c r="NHE41" s="709"/>
      <c r="NHF41" s="715"/>
      <c r="NHG41" s="709"/>
      <c r="NHH41" s="715"/>
      <c r="NHI41" s="709"/>
      <c r="NHJ41" s="715"/>
      <c r="NHK41" s="709"/>
      <c r="NHL41" s="715"/>
      <c r="NHM41" s="709"/>
      <c r="NHN41" s="715"/>
      <c r="NHO41" s="709"/>
      <c r="NHP41" s="715"/>
      <c r="NHQ41" s="709"/>
      <c r="NHR41" s="715"/>
      <c r="NHS41" s="709"/>
      <c r="NHT41" s="715"/>
      <c r="NHU41" s="709"/>
      <c r="NHV41" s="715"/>
      <c r="NHW41" s="709"/>
      <c r="NHX41" s="715"/>
      <c r="NHY41" s="709"/>
      <c r="NHZ41" s="715"/>
      <c r="NIA41" s="709"/>
      <c r="NIB41" s="715"/>
      <c r="NIC41" s="709"/>
      <c r="NID41" s="715"/>
      <c r="NIE41" s="709"/>
      <c r="NIF41" s="715"/>
      <c r="NIG41" s="709"/>
      <c r="NIH41" s="715"/>
      <c r="NII41" s="709"/>
      <c r="NIJ41" s="715"/>
      <c r="NIK41" s="709"/>
      <c r="NIL41" s="715"/>
      <c r="NIM41" s="709"/>
      <c r="NIN41" s="715"/>
      <c r="NIO41" s="709"/>
      <c r="NIP41" s="715"/>
      <c r="NIQ41" s="709"/>
      <c r="NIR41" s="715"/>
      <c r="NIS41" s="709"/>
      <c r="NIT41" s="715"/>
      <c r="NIU41" s="709"/>
      <c r="NIV41" s="715"/>
      <c r="NIW41" s="709"/>
      <c r="NIX41" s="715"/>
      <c r="NIY41" s="709"/>
      <c r="NIZ41" s="715"/>
      <c r="NJA41" s="709"/>
      <c r="NJB41" s="715"/>
      <c r="NJC41" s="709"/>
      <c r="NJD41" s="715"/>
      <c r="NJE41" s="709"/>
      <c r="NJF41" s="715"/>
      <c r="NJG41" s="709"/>
      <c r="NJH41" s="715"/>
      <c r="NJI41" s="709"/>
      <c r="NJJ41" s="715"/>
      <c r="NJK41" s="709"/>
      <c r="NJL41" s="715"/>
      <c r="NJM41" s="709"/>
      <c r="NJN41" s="715"/>
      <c r="NJO41" s="709"/>
      <c r="NJP41" s="715"/>
      <c r="NJQ41" s="709"/>
      <c r="NJR41" s="715"/>
      <c r="NJS41" s="709"/>
      <c r="NJT41" s="715"/>
      <c r="NJU41" s="709"/>
      <c r="NJV41" s="715"/>
      <c r="NJW41" s="709"/>
      <c r="NJX41" s="715"/>
      <c r="NJY41" s="709"/>
      <c r="NJZ41" s="715"/>
      <c r="NKA41" s="709"/>
      <c r="NKB41" s="715"/>
      <c r="NKC41" s="709"/>
      <c r="NKD41" s="715"/>
      <c r="NKE41" s="709"/>
      <c r="NKF41" s="715"/>
      <c r="NKG41" s="709"/>
      <c r="NKH41" s="715"/>
      <c r="NKI41" s="709"/>
      <c r="NKJ41" s="715"/>
      <c r="NKK41" s="709"/>
      <c r="NKL41" s="715"/>
      <c r="NKM41" s="709"/>
      <c r="NKN41" s="715"/>
      <c r="NKO41" s="709"/>
      <c r="NKP41" s="715"/>
      <c r="NKQ41" s="709"/>
      <c r="NKR41" s="715"/>
      <c r="NKS41" s="709"/>
      <c r="NKT41" s="715"/>
      <c r="NKU41" s="709"/>
      <c r="NKV41" s="715"/>
      <c r="NKW41" s="709"/>
      <c r="NKX41" s="715"/>
      <c r="NKY41" s="709"/>
      <c r="NKZ41" s="715"/>
      <c r="NLA41" s="709"/>
      <c r="NLB41" s="715"/>
      <c r="NLC41" s="709"/>
      <c r="NLD41" s="715"/>
      <c r="NLE41" s="709"/>
      <c r="NLF41" s="715"/>
      <c r="NLG41" s="709"/>
      <c r="NLH41" s="715"/>
      <c r="NLI41" s="709"/>
      <c r="NLJ41" s="715"/>
      <c r="NLK41" s="709"/>
      <c r="NLL41" s="715"/>
      <c r="NLM41" s="709"/>
      <c r="NLN41" s="715"/>
      <c r="NLO41" s="709"/>
      <c r="NLP41" s="715"/>
      <c r="NLQ41" s="709"/>
      <c r="NLR41" s="715"/>
      <c r="NLS41" s="709"/>
      <c r="NLT41" s="715"/>
      <c r="NLU41" s="709"/>
      <c r="NLV41" s="715"/>
      <c r="NLW41" s="709"/>
      <c r="NLX41" s="715"/>
      <c r="NLY41" s="709"/>
      <c r="NLZ41" s="715"/>
      <c r="NMA41" s="709"/>
      <c r="NMB41" s="715"/>
      <c r="NMC41" s="709"/>
      <c r="NMD41" s="715"/>
      <c r="NME41" s="709"/>
      <c r="NMF41" s="715"/>
      <c r="NMG41" s="709"/>
      <c r="NMH41" s="715"/>
      <c r="NMI41" s="709"/>
      <c r="NMJ41" s="715"/>
      <c r="NMK41" s="709"/>
      <c r="NML41" s="715"/>
      <c r="NMM41" s="709"/>
      <c r="NMN41" s="715"/>
      <c r="NMO41" s="709"/>
      <c r="NMP41" s="715"/>
      <c r="NMQ41" s="709"/>
      <c r="NMR41" s="715"/>
      <c r="NMS41" s="709"/>
      <c r="NMT41" s="715"/>
      <c r="NMU41" s="709"/>
      <c r="NMV41" s="715"/>
      <c r="NMW41" s="709"/>
      <c r="NMX41" s="715"/>
      <c r="NMY41" s="709"/>
      <c r="NMZ41" s="715"/>
      <c r="NNA41" s="709"/>
      <c r="NNB41" s="715"/>
      <c r="NNC41" s="709"/>
      <c r="NND41" s="715"/>
      <c r="NNE41" s="709"/>
      <c r="NNF41" s="715"/>
      <c r="NNG41" s="709"/>
      <c r="NNH41" s="715"/>
      <c r="NNI41" s="709"/>
      <c r="NNJ41" s="715"/>
      <c r="NNK41" s="709"/>
      <c r="NNL41" s="715"/>
      <c r="NNM41" s="709"/>
      <c r="NNN41" s="715"/>
      <c r="NNO41" s="709"/>
      <c r="NNP41" s="715"/>
      <c r="NNQ41" s="709"/>
      <c r="NNR41" s="715"/>
      <c r="NNS41" s="709"/>
      <c r="NNT41" s="715"/>
      <c r="NNU41" s="709"/>
      <c r="NNV41" s="715"/>
      <c r="NNW41" s="709"/>
      <c r="NNX41" s="715"/>
      <c r="NNY41" s="709"/>
      <c r="NNZ41" s="715"/>
      <c r="NOA41" s="709"/>
      <c r="NOB41" s="715"/>
      <c r="NOC41" s="709"/>
      <c r="NOD41" s="715"/>
      <c r="NOE41" s="709"/>
      <c r="NOF41" s="715"/>
      <c r="NOG41" s="709"/>
      <c r="NOH41" s="715"/>
      <c r="NOI41" s="709"/>
      <c r="NOJ41" s="715"/>
      <c r="NOK41" s="709"/>
      <c r="NOL41" s="715"/>
      <c r="NOM41" s="709"/>
      <c r="NON41" s="715"/>
      <c r="NOO41" s="709"/>
      <c r="NOP41" s="715"/>
      <c r="NOQ41" s="709"/>
      <c r="NOR41" s="715"/>
      <c r="NOS41" s="709"/>
      <c r="NOT41" s="715"/>
      <c r="NOU41" s="709"/>
      <c r="NOV41" s="715"/>
      <c r="NOW41" s="709"/>
      <c r="NOX41" s="715"/>
      <c r="NOY41" s="709"/>
      <c r="NOZ41" s="715"/>
      <c r="NPA41" s="709"/>
      <c r="NPB41" s="715"/>
      <c r="NPC41" s="709"/>
      <c r="NPD41" s="715"/>
      <c r="NPE41" s="709"/>
      <c r="NPF41" s="715"/>
      <c r="NPG41" s="709"/>
      <c r="NPH41" s="715"/>
      <c r="NPI41" s="709"/>
      <c r="NPJ41" s="715"/>
      <c r="NPK41" s="709"/>
      <c r="NPL41" s="715"/>
      <c r="NPM41" s="709"/>
      <c r="NPN41" s="715"/>
      <c r="NPO41" s="709"/>
      <c r="NPP41" s="715"/>
      <c r="NPQ41" s="709"/>
      <c r="NPR41" s="715"/>
      <c r="NPS41" s="709"/>
      <c r="NPT41" s="715"/>
      <c r="NPU41" s="709"/>
      <c r="NPV41" s="715"/>
      <c r="NPW41" s="709"/>
      <c r="NPX41" s="715"/>
      <c r="NPY41" s="709"/>
      <c r="NPZ41" s="715"/>
      <c r="NQA41" s="709"/>
      <c r="NQB41" s="715"/>
      <c r="NQC41" s="709"/>
      <c r="NQD41" s="715"/>
      <c r="NQE41" s="709"/>
      <c r="NQF41" s="715"/>
      <c r="NQG41" s="709"/>
      <c r="NQH41" s="715"/>
      <c r="NQI41" s="709"/>
      <c r="NQJ41" s="715"/>
      <c r="NQK41" s="709"/>
      <c r="NQL41" s="715"/>
      <c r="NQM41" s="709"/>
      <c r="NQN41" s="715"/>
      <c r="NQO41" s="709"/>
      <c r="NQP41" s="715"/>
      <c r="NQQ41" s="709"/>
      <c r="NQR41" s="715"/>
      <c r="NQS41" s="709"/>
      <c r="NQT41" s="715"/>
      <c r="NQU41" s="709"/>
      <c r="NQV41" s="715"/>
      <c r="NQW41" s="709"/>
      <c r="NQX41" s="715"/>
      <c r="NQY41" s="709"/>
      <c r="NQZ41" s="715"/>
      <c r="NRA41" s="709"/>
      <c r="NRB41" s="715"/>
      <c r="NRC41" s="709"/>
      <c r="NRD41" s="715"/>
      <c r="NRE41" s="709"/>
      <c r="NRF41" s="715"/>
      <c r="NRG41" s="709"/>
      <c r="NRH41" s="715"/>
      <c r="NRI41" s="709"/>
      <c r="NRJ41" s="715"/>
      <c r="NRK41" s="709"/>
      <c r="NRL41" s="715"/>
      <c r="NRM41" s="709"/>
      <c r="NRN41" s="715"/>
      <c r="NRO41" s="709"/>
      <c r="NRP41" s="715"/>
      <c r="NRQ41" s="709"/>
      <c r="NRR41" s="715"/>
      <c r="NRS41" s="709"/>
      <c r="NRT41" s="715"/>
      <c r="NRU41" s="709"/>
      <c r="NRV41" s="715"/>
      <c r="NRW41" s="709"/>
      <c r="NRX41" s="715"/>
      <c r="NRY41" s="709"/>
      <c r="NRZ41" s="715"/>
      <c r="NSA41" s="709"/>
      <c r="NSB41" s="715"/>
      <c r="NSC41" s="709"/>
      <c r="NSD41" s="715"/>
      <c r="NSE41" s="709"/>
      <c r="NSF41" s="715"/>
      <c r="NSG41" s="709"/>
      <c r="NSH41" s="715"/>
      <c r="NSI41" s="709"/>
      <c r="NSJ41" s="715"/>
      <c r="NSK41" s="709"/>
      <c r="NSL41" s="715"/>
      <c r="NSM41" s="709"/>
      <c r="NSN41" s="715"/>
      <c r="NSO41" s="709"/>
      <c r="NSP41" s="715"/>
      <c r="NSQ41" s="709"/>
      <c r="NSR41" s="715"/>
      <c r="NSS41" s="709"/>
      <c r="NST41" s="715"/>
      <c r="NSU41" s="709"/>
      <c r="NSV41" s="715"/>
      <c r="NSW41" s="709"/>
      <c r="NSX41" s="715"/>
      <c r="NSY41" s="709"/>
      <c r="NSZ41" s="715"/>
      <c r="NTA41" s="709"/>
      <c r="NTB41" s="715"/>
      <c r="NTC41" s="709"/>
      <c r="NTD41" s="715"/>
      <c r="NTE41" s="709"/>
      <c r="NTF41" s="715"/>
      <c r="NTG41" s="709"/>
      <c r="NTH41" s="715"/>
      <c r="NTI41" s="709"/>
      <c r="NTJ41" s="715"/>
      <c r="NTK41" s="709"/>
      <c r="NTL41" s="715"/>
      <c r="NTM41" s="709"/>
      <c r="NTN41" s="715"/>
      <c r="NTO41" s="709"/>
      <c r="NTP41" s="715"/>
      <c r="NTQ41" s="709"/>
      <c r="NTR41" s="715"/>
      <c r="NTS41" s="709"/>
      <c r="NTT41" s="715"/>
      <c r="NTU41" s="709"/>
      <c r="NTV41" s="715"/>
      <c r="NTW41" s="709"/>
      <c r="NTX41" s="715"/>
      <c r="NTY41" s="709"/>
      <c r="NTZ41" s="715"/>
      <c r="NUA41" s="709"/>
      <c r="NUB41" s="715"/>
      <c r="NUC41" s="709"/>
      <c r="NUD41" s="715"/>
      <c r="NUE41" s="709"/>
      <c r="NUF41" s="715"/>
      <c r="NUG41" s="709"/>
      <c r="NUH41" s="715"/>
      <c r="NUI41" s="709"/>
      <c r="NUJ41" s="715"/>
      <c r="NUK41" s="709"/>
      <c r="NUL41" s="715"/>
      <c r="NUM41" s="709"/>
      <c r="NUN41" s="715"/>
      <c r="NUO41" s="709"/>
      <c r="NUP41" s="715"/>
      <c r="NUQ41" s="709"/>
      <c r="NUR41" s="715"/>
      <c r="NUS41" s="709"/>
      <c r="NUT41" s="715"/>
      <c r="NUU41" s="709"/>
      <c r="NUV41" s="715"/>
      <c r="NUW41" s="709"/>
      <c r="NUX41" s="715"/>
      <c r="NUY41" s="709"/>
      <c r="NUZ41" s="715"/>
      <c r="NVA41" s="709"/>
      <c r="NVB41" s="715"/>
      <c r="NVC41" s="709"/>
      <c r="NVD41" s="715"/>
      <c r="NVE41" s="709"/>
      <c r="NVF41" s="715"/>
      <c r="NVG41" s="709"/>
      <c r="NVH41" s="715"/>
      <c r="NVI41" s="709"/>
      <c r="NVJ41" s="715"/>
      <c r="NVK41" s="709"/>
      <c r="NVL41" s="715"/>
      <c r="NVM41" s="709"/>
      <c r="NVN41" s="715"/>
      <c r="NVO41" s="709"/>
      <c r="NVP41" s="715"/>
      <c r="NVQ41" s="709"/>
      <c r="NVR41" s="715"/>
      <c r="NVS41" s="709"/>
      <c r="NVT41" s="715"/>
      <c r="NVU41" s="709"/>
      <c r="NVV41" s="715"/>
      <c r="NVW41" s="709"/>
      <c r="NVX41" s="715"/>
      <c r="NVY41" s="709"/>
      <c r="NVZ41" s="715"/>
      <c r="NWA41" s="709"/>
      <c r="NWB41" s="715"/>
      <c r="NWC41" s="709"/>
      <c r="NWD41" s="715"/>
      <c r="NWE41" s="709"/>
      <c r="NWF41" s="715"/>
      <c r="NWG41" s="709"/>
      <c r="NWH41" s="715"/>
      <c r="NWI41" s="709"/>
      <c r="NWJ41" s="715"/>
      <c r="NWK41" s="709"/>
      <c r="NWL41" s="715"/>
      <c r="NWM41" s="709"/>
      <c r="NWN41" s="715"/>
      <c r="NWO41" s="709"/>
      <c r="NWP41" s="715"/>
      <c r="NWQ41" s="709"/>
      <c r="NWR41" s="715"/>
      <c r="NWS41" s="709"/>
      <c r="NWT41" s="715"/>
      <c r="NWU41" s="709"/>
      <c r="NWV41" s="715"/>
      <c r="NWW41" s="709"/>
      <c r="NWX41" s="715"/>
      <c r="NWY41" s="709"/>
      <c r="NWZ41" s="715"/>
      <c r="NXA41" s="709"/>
      <c r="NXB41" s="715"/>
      <c r="NXC41" s="709"/>
      <c r="NXD41" s="715"/>
      <c r="NXE41" s="709"/>
      <c r="NXF41" s="715"/>
      <c r="NXG41" s="709"/>
      <c r="NXH41" s="715"/>
      <c r="NXI41" s="709"/>
      <c r="NXJ41" s="715"/>
      <c r="NXK41" s="709"/>
      <c r="NXL41" s="715"/>
      <c r="NXM41" s="709"/>
      <c r="NXN41" s="715"/>
      <c r="NXO41" s="709"/>
      <c r="NXP41" s="715"/>
      <c r="NXQ41" s="709"/>
      <c r="NXR41" s="715"/>
      <c r="NXS41" s="709"/>
      <c r="NXT41" s="715"/>
      <c r="NXU41" s="709"/>
      <c r="NXV41" s="715"/>
      <c r="NXW41" s="709"/>
      <c r="NXX41" s="715"/>
      <c r="NXY41" s="709"/>
      <c r="NXZ41" s="715"/>
      <c r="NYA41" s="709"/>
      <c r="NYB41" s="715"/>
      <c r="NYC41" s="709"/>
      <c r="NYD41" s="715"/>
      <c r="NYE41" s="709"/>
      <c r="NYF41" s="715"/>
      <c r="NYG41" s="709"/>
      <c r="NYH41" s="715"/>
      <c r="NYI41" s="709"/>
      <c r="NYJ41" s="715"/>
      <c r="NYK41" s="709"/>
      <c r="NYL41" s="715"/>
      <c r="NYM41" s="709"/>
      <c r="NYN41" s="715"/>
      <c r="NYO41" s="709"/>
      <c r="NYP41" s="715"/>
      <c r="NYQ41" s="709"/>
      <c r="NYR41" s="715"/>
      <c r="NYS41" s="709"/>
      <c r="NYT41" s="715"/>
      <c r="NYU41" s="709"/>
      <c r="NYV41" s="715"/>
      <c r="NYW41" s="709"/>
      <c r="NYX41" s="715"/>
      <c r="NYY41" s="709"/>
      <c r="NYZ41" s="715"/>
      <c r="NZA41" s="709"/>
      <c r="NZB41" s="715"/>
      <c r="NZC41" s="709"/>
      <c r="NZD41" s="715"/>
      <c r="NZE41" s="709"/>
      <c r="NZF41" s="715"/>
      <c r="NZG41" s="709"/>
      <c r="NZH41" s="715"/>
      <c r="NZI41" s="709"/>
      <c r="NZJ41" s="715"/>
      <c r="NZK41" s="709"/>
      <c r="NZL41" s="715"/>
      <c r="NZM41" s="709"/>
      <c r="NZN41" s="715"/>
      <c r="NZO41" s="709"/>
      <c r="NZP41" s="715"/>
      <c r="NZQ41" s="709"/>
      <c r="NZR41" s="715"/>
      <c r="NZS41" s="709"/>
      <c r="NZT41" s="715"/>
      <c r="NZU41" s="709"/>
      <c r="NZV41" s="715"/>
      <c r="NZW41" s="709"/>
      <c r="NZX41" s="715"/>
      <c r="NZY41" s="709"/>
      <c r="NZZ41" s="715"/>
      <c r="OAA41" s="709"/>
      <c r="OAB41" s="715"/>
      <c r="OAC41" s="709"/>
      <c r="OAD41" s="715"/>
      <c r="OAE41" s="709"/>
      <c r="OAF41" s="715"/>
      <c r="OAG41" s="709"/>
      <c r="OAH41" s="715"/>
      <c r="OAI41" s="709"/>
      <c r="OAJ41" s="715"/>
      <c r="OAK41" s="709"/>
      <c r="OAL41" s="715"/>
      <c r="OAM41" s="709"/>
      <c r="OAN41" s="715"/>
      <c r="OAO41" s="709"/>
      <c r="OAP41" s="715"/>
      <c r="OAQ41" s="709"/>
      <c r="OAR41" s="715"/>
      <c r="OAS41" s="709"/>
      <c r="OAT41" s="715"/>
      <c r="OAU41" s="709"/>
      <c r="OAV41" s="715"/>
      <c r="OAW41" s="709"/>
      <c r="OAX41" s="715"/>
      <c r="OAY41" s="709"/>
      <c r="OAZ41" s="715"/>
      <c r="OBA41" s="709"/>
      <c r="OBB41" s="715"/>
      <c r="OBC41" s="709"/>
      <c r="OBD41" s="715"/>
      <c r="OBE41" s="709"/>
      <c r="OBF41" s="715"/>
      <c r="OBG41" s="709"/>
      <c r="OBH41" s="715"/>
      <c r="OBI41" s="709"/>
      <c r="OBJ41" s="715"/>
      <c r="OBK41" s="709"/>
      <c r="OBL41" s="715"/>
      <c r="OBM41" s="709"/>
      <c r="OBN41" s="715"/>
      <c r="OBO41" s="709"/>
      <c r="OBP41" s="715"/>
      <c r="OBQ41" s="709"/>
      <c r="OBR41" s="715"/>
      <c r="OBS41" s="709"/>
      <c r="OBT41" s="715"/>
      <c r="OBU41" s="709"/>
      <c r="OBV41" s="715"/>
      <c r="OBW41" s="709"/>
      <c r="OBX41" s="715"/>
      <c r="OBY41" s="709"/>
      <c r="OBZ41" s="715"/>
      <c r="OCA41" s="709"/>
      <c r="OCB41" s="715"/>
      <c r="OCC41" s="709"/>
      <c r="OCD41" s="715"/>
      <c r="OCE41" s="709"/>
      <c r="OCF41" s="715"/>
      <c r="OCG41" s="709"/>
      <c r="OCH41" s="715"/>
      <c r="OCI41" s="709"/>
      <c r="OCJ41" s="715"/>
      <c r="OCK41" s="709"/>
      <c r="OCL41" s="715"/>
      <c r="OCM41" s="709"/>
      <c r="OCN41" s="715"/>
      <c r="OCO41" s="709"/>
      <c r="OCP41" s="715"/>
      <c r="OCQ41" s="709"/>
      <c r="OCR41" s="715"/>
      <c r="OCS41" s="709"/>
      <c r="OCT41" s="715"/>
      <c r="OCU41" s="709"/>
      <c r="OCV41" s="715"/>
      <c r="OCW41" s="709"/>
      <c r="OCX41" s="715"/>
      <c r="OCY41" s="709"/>
      <c r="OCZ41" s="715"/>
      <c r="ODA41" s="709"/>
      <c r="ODB41" s="715"/>
      <c r="ODC41" s="709"/>
      <c r="ODD41" s="715"/>
      <c r="ODE41" s="709"/>
      <c r="ODF41" s="715"/>
      <c r="ODG41" s="709"/>
      <c r="ODH41" s="715"/>
      <c r="ODI41" s="709"/>
      <c r="ODJ41" s="715"/>
      <c r="ODK41" s="709"/>
      <c r="ODL41" s="715"/>
      <c r="ODM41" s="709"/>
      <c r="ODN41" s="715"/>
      <c r="ODO41" s="709"/>
      <c r="ODP41" s="715"/>
      <c r="ODQ41" s="709"/>
      <c r="ODR41" s="715"/>
      <c r="ODS41" s="709"/>
      <c r="ODT41" s="715"/>
      <c r="ODU41" s="709"/>
      <c r="ODV41" s="715"/>
      <c r="ODW41" s="709"/>
      <c r="ODX41" s="715"/>
      <c r="ODY41" s="709"/>
      <c r="ODZ41" s="715"/>
      <c r="OEA41" s="709"/>
      <c r="OEB41" s="715"/>
      <c r="OEC41" s="709"/>
      <c r="OED41" s="715"/>
      <c r="OEE41" s="709"/>
      <c r="OEF41" s="715"/>
      <c r="OEG41" s="709"/>
      <c r="OEH41" s="715"/>
      <c r="OEI41" s="709"/>
      <c r="OEJ41" s="715"/>
      <c r="OEK41" s="709"/>
      <c r="OEL41" s="715"/>
      <c r="OEM41" s="709"/>
      <c r="OEN41" s="715"/>
      <c r="OEO41" s="709"/>
      <c r="OEP41" s="715"/>
      <c r="OEQ41" s="709"/>
      <c r="OER41" s="715"/>
      <c r="OES41" s="709"/>
      <c r="OET41" s="715"/>
      <c r="OEU41" s="709"/>
      <c r="OEV41" s="715"/>
      <c r="OEW41" s="709"/>
      <c r="OEX41" s="715"/>
      <c r="OEY41" s="709"/>
      <c r="OEZ41" s="715"/>
      <c r="OFA41" s="709"/>
      <c r="OFB41" s="715"/>
      <c r="OFC41" s="709"/>
      <c r="OFD41" s="715"/>
      <c r="OFE41" s="709"/>
      <c r="OFF41" s="715"/>
      <c r="OFG41" s="709"/>
      <c r="OFH41" s="715"/>
      <c r="OFI41" s="709"/>
      <c r="OFJ41" s="715"/>
      <c r="OFK41" s="709"/>
      <c r="OFL41" s="715"/>
      <c r="OFM41" s="709"/>
      <c r="OFN41" s="715"/>
      <c r="OFO41" s="709"/>
      <c r="OFP41" s="715"/>
      <c r="OFQ41" s="709"/>
      <c r="OFR41" s="715"/>
      <c r="OFS41" s="709"/>
      <c r="OFT41" s="715"/>
      <c r="OFU41" s="709"/>
      <c r="OFV41" s="715"/>
      <c r="OFW41" s="709"/>
      <c r="OFX41" s="715"/>
      <c r="OFY41" s="709"/>
      <c r="OFZ41" s="715"/>
      <c r="OGA41" s="709"/>
      <c r="OGB41" s="715"/>
      <c r="OGC41" s="709"/>
      <c r="OGD41" s="715"/>
      <c r="OGE41" s="709"/>
      <c r="OGF41" s="715"/>
      <c r="OGG41" s="709"/>
      <c r="OGH41" s="715"/>
      <c r="OGI41" s="709"/>
      <c r="OGJ41" s="715"/>
      <c r="OGK41" s="709"/>
      <c r="OGL41" s="715"/>
      <c r="OGM41" s="709"/>
      <c r="OGN41" s="715"/>
      <c r="OGO41" s="709"/>
      <c r="OGP41" s="715"/>
      <c r="OGQ41" s="709"/>
      <c r="OGR41" s="715"/>
      <c r="OGS41" s="709"/>
      <c r="OGT41" s="715"/>
      <c r="OGU41" s="709"/>
      <c r="OGV41" s="715"/>
      <c r="OGW41" s="709"/>
      <c r="OGX41" s="715"/>
      <c r="OGY41" s="709"/>
      <c r="OGZ41" s="715"/>
      <c r="OHA41" s="709"/>
      <c r="OHB41" s="715"/>
      <c r="OHC41" s="709"/>
      <c r="OHD41" s="715"/>
      <c r="OHE41" s="709"/>
      <c r="OHF41" s="715"/>
      <c r="OHG41" s="709"/>
      <c r="OHH41" s="715"/>
      <c r="OHI41" s="709"/>
      <c r="OHJ41" s="715"/>
      <c r="OHK41" s="709"/>
      <c r="OHL41" s="715"/>
      <c r="OHM41" s="709"/>
      <c r="OHN41" s="715"/>
      <c r="OHO41" s="709"/>
      <c r="OHP41" s="715"/>
      <c r="OHQ41" s="709"/>
      <c r="OHR41" s="715"/>
      <c r="OHS41" s="709"/>
      <c r="OHT41" s="715"/>
      <c r="OHU41" s="709"/>
      <c r="OHV41" s="715"/>
      <c r="OHW41" s="709"/>
      <c r="OHX41" s="715"/>
      <c r="OHY41" s="709"/>
      <c r="OHZ41" s="715"/>
      <c r="OIA41" s="709"/>
      <c r="OIB41" s="715"/>
      <c r="OIC41" s="709"/>
      <c r="OID41" s="715"/>
      <c r="OIE41" s="709"/>
      <c r="OIF41" s="715"/>
      <c r="OIG41" s="709"/>
      <c r="OIH41" s="715"/>
      <c r="OII41" s="709"/>
      <c r="OIJ41" s="715"/>
      <c r="OIK41" s="709"/>
      <c r="OIL41" s="715"/>
      <c r="OIM41" s="709"/>
      <c r="OIN41" s="715"/>
      <c r="OIO41" s="709"/>
      <c r="OIP41" s="715"/>
      <c r="OIQ41" s="709"/>
      <c r="OIR41" s="715"/>
      <c r="OIS41" s="709"/>
      <c r="OIT41" s="715"/>
      <c r="OIU41" s="709"/>
      <c r="OIV41" s="715"/>
      <c r="OIW41" s="709"/>
      <c r="OIX41" s="715"/>
      <c r="OIY41" s="709"/>
      <c r="OIZ41" s="715"/>
      <c r="OJA41" s="709"/>
      <c r="OJB41" s="715"/>
      <c r="OJC41" s="709"/>
      <c r="OJD41" s="715"/>
      <c r="OJE41" s="709"/>
      <c r="OJF41" s="715"/>
      <c r="OJG41" s="709"/>
      <c r="OJH41" s="715"/>
      <c r="OJI41" s="709"/>
      <c r="OJJ41" s="715"/>
      <c r="OJK41" s="709"/>
      <c r="OJL41" s="715"/>
      <c r="OJM41" s="709"/>
      <c r="OJN41" s="715"/>
      <c r="OJO41" s="709"/>
      <c r="OJP41" s="715"/>
      <c r="OJQ41" s="709"/>
      <c r="OJR41" s="715"/>
      <c r="OJS41" s="709"/>
      <c r="OJT41" s="715"/>
      <c r="OJU41" s="709"/>
      <c r="OJV41" s="715"/>
      <c r="OJW41" s="709"/>
      <c r="OJX41" s="715"/>
      <c r="OJY41" s="709"/>
      <c r="OJZ41" s="715"/>
      <c r="OKA41" s="709"/>
      <c r="OKB41" s="715"/>
      <c r="OKC41" s="709"/>
      <c r="OKD41" s="715"/>
      <c r="OKE41" s="709"/>
      <c r="OKF41" s="715"/>
      <c r="OKG41" s="709"/>
      <c r="OKH41" s="715"/>
      <c r="OKI41" s="709"/>
      <c r="OKJ41" s="715"/>
      <c r="OKK41" s="709"/>
      <c r="OKL41" s="715"/>
      <c r="OKM41" s="709"/>
      <c r="OKN41" s="715"/>
      <c r="OKO41" s="709"/>
      <c r="OKP41" s="715"/>
      <c r="OKQ41" s="709"/>
      <c r="OKR41" s="715"/>
      <c r="OKS41" s="709"/>
      <c r="OKT41" s="715"/>
      <c r="OKU41" s="709"/>
      <c r="OKV41" s="715"/>
      <c r="OKW41" s="709"/>
      <c r="OKX41" s="715"/>
      <c r="OKY41" s="709"/>
      <c r="OKZ41" s="715"/>
      <c r="OLA41" s="709"/>
      <c r="OLB41" s="715"/>
      <c r="OLC41" s="709"/>
      <c r="OLD41" s="715"/>
      <c r="OLE41" s="709"/>
      <c r="OLF41" s="715"/>
      <c r="OLG41" s="709"/>
      <c r="OLH41" s="715"/>
      <c r="OLI41" s="709"/>
      <c r="OLJ41" s="715"/>
      <c r="OLK41" s="709"/>
      <c r="OLL41" s="715"/>
      <c r="OLM41" s="709"/>
      <c r="OLN41" s="715"/>
      <c r="OLO41" s="709"/>
      <c r="OLP41" s="715"/>
      <c r="OLQ41" s="709"/>
      <c r="OLR41" s="715"/>
      <c r="OLS41" s="709"/>
      <c r="OLT41" s="715"/>
      <c r="OLU41" s="709"/>
      <c r="OLV41" s="715"/>
      <c r="OLW41" s="709"/>
      <c r="OLX41" s="715"/>
      <c r="OLY41" s="709"/>
      <c r="OLZ41" s="715"/>
      <c r="OMA41" s="709"/>
      <c r="OMB41" s="715"/>
      <c r="OMC41" s="709"/>
      <c r="OMD41" s="715"/>
      <c r="OME41" s="709"/>
      <c r="OMF41" s="715"/>
      <c r="OMG41" s="709"/>
      <c r="OMH41" s="715"/>
      <c r="OMI41" s="709"/>
      <c r="OMJ41" s="715"/>
      <c r="OMK41" s="709"/>
      <c r="OML41" s="715"/>
      <c r="OMM41" s="709"/>
      <c r="OMN41" s="715"/>
      <c r="OMO41" s="709"/>
      <c r="OMP41" s="715"/>
      <c r="OMQ41" s="709"/>
      <c r="OMR41" s="715"/>
      <c r="OMS41" s="709"/>
      <c r="OMT41" s="715"/>
      <c r="OMU41" s="709"/>
      <c r="OMV41" s="715"/>
      <c r="OMW41" s="709"/>
      <c r="OMX41" s="715"/>
      <c r="OMY41" s="709"/>
      <c r="OMZ41" s="715"/>
      <c r="ONA41" s="709"/>
      <c r="ONB41" s="715"/>
      <c r="ONC41" s="709"/>
      <c r="OND41" s="715"/>
      <c r="ONE41" s="709"/>
      <c r="ONF41" s="715"/>
      <c r="ONG41" s="709"/>
      <c r="ONH41" s="715"/>
      <c r="ONI41" s="709"/>
      <c r="ONJ41" s="715"/>
      <c r="ONK41" s="709"/>
      <c r="ONL41" s="715"/>
      <c r="ONM41" s="709"/>
      <c r="ONN41" s="715"/>
      <c r="ONO41" s="709"/>
      <c r="ONP41" s="715"/>
      <c r="ONQ41" s="709"/>
      <c r="ONR41" s="715"/>
      <c r="ONS41" s="709"/>
      <c r="ONT41" s="715"/>
      <c r="ONU41" s="709"/>
      <c r="ONV41" s="715"/>
      <c r="ONW41" s="709"/>
      <c r="ONX41" s="715"/>
      <c r="ONY41" s="709"/>
      <c r="ONZ41" s="715"/>
      <c r="OOA41" s="709"/>
      <c r="OOB41" s="715"/>
      <c r="OOC41" s="709"/>
      <c r="OOD41" s="715"/>
      <c r="OOE41" s="709"/>
      <c r="OOF41" s="715"/>
      <c r="OOG41" s="709"/>
      <c r="OOH41" s="715"/>
      <c r="OOI41" s="709"/>
      <c r="OOJ41" s="715"/>
      <c r="OOK41" s="709"/>
      <c r="OOL41" s="715"/>
      <c r="OOM41" s="709"/>
      <c r="OON41" s="715"/>
      <c r="OOO41" s="709"/>
      <c r="OOP41" s="715"/>
      <c r="OOQ41" s="709"/>
      <c r="OOR41" s="715"/>
      <c r="OOS41" s="709"/>
      <c r="OOT41" s="715"/>
      <c r="OOU41" s="709"/>
      <c r="OOV41" s="715"/>
      <c r="OOW41" s="709"/>
      <c r="OOX41" s="715"/>
      <c r="OOY41" s="709"/>
      <c r="OOZ41" s="715"/>
      <c r="OPA41" s="709"/>
      <c r="OPB41" s="715"/>
      <c r="OPC41" s="709"/>
      <c r="OPD41" s="715"/>
      <c r="OPE41" s="709"/>
      <c r="OPF41" s="715"/>
      <c r="OPG41" s="709"/>
      <c r="OPH41" s="715"/>
      <c r="OPI41" s="709"/>
      <c r="OPJ41" s="715"/>
      <c r="OPK41" s="709"/>
      <c r="OPL41" s="715"/>
      <c r="OPM41" s="709"/>
      <c r="OPN41" s="715"/>
      <c r="OPO41" s="709"/>
      <c r="OPP41" s="715"/>
      <c r="OPQ41" s="709"/>
      <c r="OPR41" s="715"/>
      <c r="OPS41" s="709"/>
      <c r="OPT41" s="715"/>
      <c r="OPU41" s="709"/>
      <c r="OPV41" s="715"/>
      <c r="OPW41" s="709"/>
      <c r="OPX41" s="715"/>
      <c r="OPY41" s="709"/>
      <c r="OPZ41" s="715"/>
      <c r="OQA41" s="709"/>
      <c r="OQB41" s="715"/>
      <c r="OQC41" s="709"/>
      <c r="OQD41" s="715"/>
      <c r="OQE41" s="709"/>
      <c r="OQF41" s="715"/>
      <c r="OQG41" s="709"/>
      <c r="OQH41" s="715"/>
      <c r="OQI41" s="709"/>
      <c r="OQJ41" s="715"/>
      <c r="OQK41" s="709"/>
      <c r="OQL41" s="715"/>
      <c r="OQM41" s="709"/>
      <c r="OQN41" s="715"/>
      <c r="OQO41" s="709"/>
      <c r="OQP41" s="715"/>
      <c r="OQQ41" s="709"/>
      <c r="OQR41" s="715"/>
      <c r="OQS41" s="709"/>
      <c r="OQT41" s="715"/>
      <c r="OQU41" s="709"/>
      <c r="OQV41" s="715"/>
      <c r="OQW41" s="709"/>
      <c r="OQX41" s="715"/>
      <c r="OQY41" s="709"/>
      <c r="OQZ41" s="715"/>
      <c r="ORA41" s="709"/>
      <c r="ORB41" s="715"/>
      <c r="ORC41" s="709"/>
      <c r="ORD41" s="715"/>
      <c r="ORE41" s="709"/>
      <c r="ORF41" s="715"/>
      <c r="ORG41" s="709"/>
      <c r="ORH41" s="715"/>
      <c r="ORI41" s="709"/>
      <c r="ORJ41" s="715"/>
      <c r="ORK41" s="709"/>
      <c r="ORL41" s="715"/>
      <c r="ORM41" s="709"/>
      <c r="ORN41" s="715"/>
      <c r="ORO41" s="709"/>
      <c r="ORP41" s="715"/>
      <c r="ORQ41" s="709"/>
      <c r="ORR41" s="715"/>
      <c r="ORS41" s="709"/>
      <c r="ORT41" s="715"/>
      <c r="ORU41" s="709"/>
      <c r="ORV41" s="715"/>
      <c r="ORW41" s="709"/>
      <c r="ORX41" s="715"/>
      <c r="ORY41" s="709"/>
      <c r="ORZ41" s="715"/>
      <c r="OSA41" s="709"/>
      <c r="OSB41" s="715"/>
      <c r="OSC41" s="709"/>
      <c r="OSD41" s="715"/>
      <c r="OSE41" s="709"/>
      <c r="OSF41" s="715"/>
      <c r="OSG41" s="709"/>
      <c r="OSH41" s="715"/>
      <c r="OSI41" s="709"/>
      <c r="OSJ41" s="715"/>
      <c r="OSK41" s="709"/>
      <c r="OSL41" s="715"/>
      <c r="OSM41" s="709"/>
      <c r="OSN41" s="715"/>
      <c r="OSO41" s="709"/>
      <c r="OSP41" s="715"/>
      <c r="OSQ41" s="709"/>
      <c r="OSR41" s="715"/>
      <c r="OSS41" s="709"/>
      <c r="OST41" s="715"/>
      <c r="OSU41" s="709"/>
      <c r="OSV41" s="715"/>
      <c r="OSW41" s="709"/>
      <c r="OSX41" s="715"/>
      <c r="OSY41" s="709"/>
      <c r="OSZ41" s="715"/>
      <c r="OTA41" s="709"/>
      <c r="OTB41" s="715"/>
      <c r="OTC41" s="709"/>
      <c r="OTD41" s="715"/>
      <c r="OTE41" s="709"/>
      <c r="OTF41" s="715"/>
      <c r="OTG41" s="709"/>
      <c r="OTH41" s="715"/>
      <c r="OTI41" s="709"/>
      <c r="OTJ41" s="715"/>
      <c r="OTK41" s="709"/>
      <c r="OTL41" s="715"/>
      <c r="OTM41" s="709"/>
      <c r="OTN41" s="715"/>
      <c r="OTO41" s="709"/>
      <c r="OTP41" s="715"/>
      <c r="OTQ41" s="709"/>
      <c r="OTR41" s="715"/>
      <c r="OTS41" s="709"/>
      <c r="OTT41" s="715"/>
      <c r="OTU41" s="709"/>
      <c r="OTV41" s="715"/>
      <c r="OTW41" s="709"/>
      <c r="OTX41" s="715"/>
      <c r="OTY41" s="709"/>
      <c r="OTZ41" s="715"/>
      <c r="OUA41" s="709"/>
      <c r="OUB41" s="715"/>
      <c r="OUC41" s="709"/>
      <c r="OUD41" s="715"/>
      <c r="OUE41" s="709"/>
      <c r="OUF41" s="715"/>
      <c r="OUG41" s="709"/>
      <c r="OUH41" s="715"/>
      <c r="OUI41" s="709"/>
      <c r="OUJ41" s="715"/>
      <c r="OUK41" s="709"/>
      <c r="OUL41" s="715"/>
      <c r="OUM41" s="709"/>
      <c r="OUN41" s="715"/>
      <c r="OUO41" s="709"/>
      <c r="OUP41" s="715"/>
      <c r="OUQ41" s="709"/>
      <c r="OUR41" s="715"/>
      <c r="OUS41" s="709"/>
      <c r="OUT41" s="715"/>
      <c r="OUU41" s="709"/>
      <c r="OUV41" s="715"/>
      <c r="OUW41" s="709"/>
      <c r="OUX41" s="715"/>
      <c r="OUY41" s="709"/>
      <c r="OUZ41" s="715"/>
      <c r="OVA41" s="709"/>
      <c r="OVB41" s="715"/>
      <c r="OVC41" s="709"/>
      <c r="OVD41" s="715"/>
      <c r="OVE41" s="709"/>
      <c r="OVF41" s="715"/>
      <c r="OVG41" s="709"/>
      <c r="OVH41" s="715"/>
      <c r="OVI41" s="709"/>
      <c r="OVJ41" s="715"/>
      <c r="OVK41" s="709"/>
      <c r="OVL41" s="715"/>
      <c r="OVM41" s="709"/>
      <c r="OVN41" s="715"/>
      <c r="OVO41" s="709"/>
      <c r="OVP41" s="715"/>
      <c r="OVQ41" s="709"/>
      <c r="OVR41" s="715"/>
      <c r="OVS41" s="709"/>
      <c r="OVT41" s="715"/>
      <c r="OVU41" s="709"/>
      <c r="OVV41" s="715"/>
      <c r="OVW41" s="709"/>
      <c r="OVX41" s="715"/>
      <c r="OVY41" s="709"/>
      <c r="OVZ41" s="715"/>
      <c r="OWA41" s="709"/>
      <c r="OWB41" s="715"/>
      <c r="OWC41" s="709"/>
      <c r="OWD41" s="715"/>
      <c r="OWE41" s="709"/>
      <c r="OWF41" s="715"/>
      <c r="OWG41" s="709"/>
      <c r="OWH41" s="715"/>
      <c r="OWI41" s="709"/>
      <c r="OWJ41" s="715"/>
      <c r="OWK41" s="709"/>
      <c r="OWL41" s="715"/>
      <c r="OWM41" s="709"/>
      <c r="OWN41" s="715"/>
      <c r="OWO41" s="709"/>
      <c r="OWP41" s="715"/>
      <c r="OWQ41" s="709"/>
      <c r="OWR41" s="715"/>
      <c r="OWS41" s="709"/>
      <c r="OWT41" s="715"/>
      <c r="OWU41" s="709"/>
      <c r="OWV41" s="715"/>
      <c r="OWW41" s="709"/>
      <c r="OWX41" s="715"/>
      <c r="OWY41" s="709"/>
      <c r="OWZ41" s="715"/>
      <c r="OXA41" s="709"/>
      <c r="OXB41" s="715"/>
      <c r="OXC41" s="709"/>
      <c r="OXD41" s="715"/>
      <c r="OXE41" s="709"/>
      <c r="OXF41" s="715"/>
      <c r="OXG41" s="709"/>
      <c r="OXH41" s="715"/>
      <c r="OXI41" s="709"/>
      <c r="OXJ41" s="715"/>
      <c r="OXK41" s="709"/>
      <c r="OXL41" s="715"/>
      <c r="OXM41" s="709"/>
      <c r="OXN41" s="715"/>
      <c r="OXO41" s="709"/>
      <c r="OXP41" s="715"/>
      <c r="OXQ41" s="709"/>
      <c r="OXR41" s="715"/>
      <c r="OXS41" s="709"/>
      <c r="OXT41" s="715"/>
      <c r="OXU41" s="709"/>
      <c r="OXV41" s="715"/>
      <c r="OXW41" s="709"/>
      <c r="OXX41" s="715"/>
      <c r="OXY41" s="709"/>
      <c r="OXZ41" s="715"/>
      <c r="OYA41" s="709"/>
      <c r="OYB41" s="715"/>
      <c r="OYC41" s="709"/>
      <c r="OYD41" s="715"/>
      <c r="OYE41" s="709"/>
      <c r="OYF41" s="715"/>
      <c r="OYG41" s="709"/>
      <c r="OYH41" s="715"/>
      <c r="OYI41" s="709"/>
      <c r="OYJ41" s="715"/>
      <c r="OYK41" s="709"/>
      <c r="OYL41" s="715"/>
      <c r="OYM41" s="709"/>
      <c r="OYN41" s="715"/>
      <c r="OYO41" s="709"/>
      <c r="OYP41" s="715"/>
      <c r="OYQ41" s="709"/>
      <c r="OYR41" s="715"/>
      <c r="OYS41" s="709"/>
      <c r="OYT41" s="715"/>
      <c r="OYU41" s="709"/>
      <c r="OYV41" s="715"/>
      <c r="OYW41" s="709"/>
      <c r="OYX41" s="715"/>
      <c r="OYY41" s="709"/>
      <c r="OYZ41" s="715"/>
      <c r="OZA41" s="709"/>
      <c r="OZB41" s="715"/>
      <c r="OZC41" s="709"/>
      <c r="OZD41" s="715"/>
      <c r="OZE41" s="709"/>
      <c r="OZF41" s="715"/>
      <c r="OZG41" s="709"/>
      <c r="OZH41" s="715"/>
      <c r="OZI41" s="709"/>
      <c r="OZJ41" s="715"/>
      <c r="OZK41" s="709"/>
      <c r="OZL41" s="715"/>
      <c r="OZM41" s="709"/>
      <c r="OZN41" s="715"/>
      <c r="OZO41" s="709"/>
      <c r="OZP41" s="715"/>
      <c r="OZQ41" s="709"/>
      <c r="OZR41" s="715"/>
      <c r="OZS41" s="709"/>
      <c r="OZT41" s="715"/>
      <c r="OZU41" s="709"/>
      <c r="OZV41" s="715"/>
      <c r="OZW41" s="709"/>
      <c r="OZX41" s="715"/>
      <c r="OZY41" s="709"/>
      <c r="OZZ41" s="715"/>
      <c r="PAA41" s="709"/>
      <c r="PAB41" s="715"/>
      <c r="PAC41" s="709"/>
      <c r="PAD41" s="715"/>
      <c r="PAE41" s="709"/>
      <c r="PAF41" s="715"/>
      <c r="PAG41" s="709"/>
      <c r="PAH41" s="715"/>
      <c r="PAI41" s="709"/>
      <c r="PAJ41" s="715"/>
      <c r="PAK41" s="709"/>
      <c r="PAL41" s="715"/>
      <c r="PAM41" s="709"/>
      <c r="PAN41" s="715"/>
      <c r="PAO41" s="709"/>
      <c r="PAP41" s="715"/>
      <c r="PAQ41" s="709"/>
      <c r="PAR41" s="715"/>
      <c r="PAS41" s="709"/>
      <c r="PAT41" s="715"/>
      <c r="PAU41" s="709"/>
      <c r="PAV41" s="715"/>
      <c r="PAW41" s="709"/>
      <c r="PAX41" s="715"/>
      <c r="PAY41" s="709"/>
      <c r="PAZ41" s="715"/>
      <c r="PBA41" s="709"/>
      <c r="PBB41" s="715"/>
      <c r="PBC41" s="709"/>
      <c r="PBD41" s="715"/>
      <c r="PBE41" s="709"/>
      <c r="PBF41" s="715"/>
      <c r="PBG41" s="709"/>
      <c r="PBH41" s="715"/>
      <c r="PBI41" s="709"/>
      <c r="PBJ41" s="715"/>
      <c r="PBK41" s="709"/>
      <c r="PBL41" s="715"/>
      <c r="PBM41" s="709"/>
      <c r="PBN41" s="715"/>
      <c r="PBO41" s="709"/>
      <c r="PBP41" s="715"/>
      <c r="PBQ41" s="709"/>
      <c r="PBR41" s="715"/>
      <c r="PBS41" s="709"/>
      <c r="PBT41" s="715"/>
      <c r="PBU41" s="709"/>
      <c r="PBV41" s="715"/>
      <c r="PBW41" s="709"/>
      <c r="PBX41" s="715"/>
      <c r="PBY41" s="709"/>
      <c r="PBZ41" s="715"/>
      <c r="PCA41" s="709"/>
      <c r="PCB41" s="715"/>
      <c r="PCC41" s="709"/>
      <c r="PCD41" s="715"/>
      <c r="PCE41" s="709"/>
      <c r="PCF41" s="715"/>
      <c r="PCG41" s="709"/>
      <c r="PCH41" s="715"/>
      <c r="PCI41" s="709"/>
      <c r="PCJ41" s="715"/>
      <c r="PCK41" s="709"/>
      <c r="PCL41" s="715"/>
      <c r="PCM41" s="709"/>
      <c r="PCN41" s="715"/>
      <c r="PCO41" s="709"/>
      <c r="PCP41" s="715"/>
      <c r="PCQ41" s="709"/>
      <c r="PCR41" s="715"/>
      <c r="PCS41" s="709"/>
      <c r="PCT41" s="715"/>
      <c r="PCU41" s="709"/>
      <c r="PCV41" s="715"/>
      <c r="PCW41" s="709"/>
      <c r="PCX41" s="715"/>
      <c r="PCY41" s="709"/>
      <c r="PCZ41" s="715"/>
      <c r="PDA41" s="709"/>
      <c r="PDB41" s="715"/>
      <c r="PDC41" s="709"/>
      <c r="PDD41" s="715"/>
      <c r="PDE41" s="709"/>
      <c r="PDF41" s="715"/>
      <c r="PDG41" s="709"/>
      <c r="PDH41" s="715"/>
      <c r="PDI41" s="709"/>
      <c r="PDJ41" s="715"/>
      <c r="PDK41" s="709"/>
      <c r="PDL41" s="715"/>
      <c r="PDM41" s="709"/>
      <c r="PDN41" s="715"/>
      <c r="PDO41" s="709"/>
      <c r="PDP41" s="715"/>
      <c r="PDQ41" s="709"/>
      <c r="PDR41" s="715"/>
      <c r="PDS41" s="709"/>
      <c r="PDT41" s="715"/>
      <c r="PDU41" s="709"/>
      <c r="PDV41" s="715"/>
      <c r="PDW41" s="709"/>
      <c r="PDX41" s="715"/>
      <c r="PDY41" s="709"/>
      <c r="PDZ41" s="715"/>
      <c r="PEA41" s="709"/>
      <c r="PEB41" s="715"/>
      <c r="PEC41" s="709"/>
      <c r="PED41" s="715"/>
      <c r="PEE41" s="709"/>
      <c r="PEF41" s="715"/>
      <c r="PEG41" s="709"/>
      <c r="PEH41" s="715"/>
      <c r="PEI41" s="709"/>
      <c r="PEJ41" s="715"/>
      <c r="PEK41" s="709"/>
      <c r="PEL41" s="715"/>
      <c r="PEM41" s="709"/>
      <c r="PEN41" s="715"/>
      <c r="PEO41" s="709"/>
      <c r="PEP41" s="715"/>
      <c r="PEQ41" s="709"/>
      <c r="PER41" s="715"/>
      <c r="PES41" s="709"/>
      <c r="PET41" s="715"/>
      <c r="PEU41" s="709"/>
      <c r="PEV41" s="715"/>
      <c r="PEW41" s="709"/>
      <c r="PEX41" s="715"/>
      <c r="PEY41" s="709"/>
      <c r="PEZ41" s="715"/>
      <c r="PFA41" s="709"/>
      <c r="PFB41" s="715"/>
      <c r="PFC41" s="709"/>
      <c r="PFD41" s="715"/>
      <c r="PFE41" s="709"/>
      <c r="PFF41" s="715"/>
      <c r="PFG41" s="709"/>
      <c r="PFH41" s="715"/>
      <c r="PFI41" s="709"/>
      <c r="PFJ41" s="715"/>
      <c r="PFK41" s="709"/>
      <c r="PFL41" s="715"/>
      <c r="PFM41" s="709"/>
      <c r="PFN41" s="715"/>
      <c r="PFO41" s="709"/>
      <c r="PFP41" s="715"/>
      <c r="PFQ41" s="709"/>
      <c r="PFR41" s="715"/>
      <c r="PFS41" s="709"/>
      <c r="PFT41" s="715"/>
      <c r="PFU41" s="709"/>
      <c r="PFV41" s="715"/>
      <c r="PFW41" s="709"/>
      <c r="PFX41" s="715"/>
      <c r="PFY41" s="709"/>
      <c r="PFZ41" s="715"/>
      <c r="PGA41" s="709"/>
      <c r="PGB41" s="715"/>
      <c r="PGC41" s="709"/>
      <c r="PGD41" s="715"/>
      <c r="PGE41" s="709"/>
      <c r="PGF41" s="715"/>
      <c r="PGG41" s="709"/>
      <c r="PGH41" s="715"/>
      <c r="PGI41" s="709"/>
      <c r="PGJ41" s="715"/>
      <c r="PGK41" s="709"/>
      <c r="PGL41" s="715"/>
      <c r="PGM41" s="709"/>
      <c r="PGN41" s="715"/>
      <c r="PGO41" s="709"/>
      <c r="PGP41" s="715"/>
      <c r="PGQ41" s="709"/>
      <c r="PGR41" s="715"/>
      <c r="PGS41" s="709"/>
      <c r="PGT41" s="715"/>
      <c r="PGU41" s="709"/>
      <c r="PGV41" s="715"/>
      <c r="PGW41" s="709"/>
      <c r="PGX41" s="715"/>
      <c r="PGY41" s="709"/>
      <c r="PGZ41" s="715"/>
      <c r="PHA41" s="709"/>
      <c r="PHB41" s="715"/>
      <c r="PHC41" s="709"/>
      <c r="PHD41" s="715"/>
      <c r="PHE41" s="709"/>
      <c r="PHF41" s="715"/>
      <c r="PHG41" s="709"/>
      <c r="PHH41" s="715"/>
      <c r="PHI41" s="709"/>
      <c r="PHJ41" s="715"/>
      <c r="PHK41" s="709"/>
      <c r="PHL41" s="715"/>
      <c r="PHM41" s="709"/>
      <c r="PHN41" s="715"/>
      <c r="PHO41" s="709"/>
      <c r="PHP41" s="715"/>
      <c r="PHQ41" s="709"/>
      <c r="PHR41" s="715"/>
      <c r="PHS41" s="709"/>
      <c r="PHT41" s="715"/>
      <c r="PHU41" s="709"/>
      <c r="PHV41" s="715"/>
      <c r="PHW41" s="709"/>
      <c r="PHX41" s="715"/>
      <c r="PHY41" s="709"/>
      <c r="PHZ41" s="715"/>
      <c r="PIA41" s="709"/>
      <c r="PIB41" s="715"/>
      <c r="PIC41" s="709"/>
      <c r="PID41" s="715"/>
      <c r="PIE41" s="709"/>
      <c r="PIF41" s="715"/>
      <c r="PIG41" s="709"/>
      <c r="PIH41" s="715"/>
      <c r="PII41" s="709"/>
      <c r="PIJ41" s="715"/>
      <c r="PIK41" s="709"/>
      <c r="PIL41" s="715"/>
      <c r="PIM41" s="709"/>
      <c r="PIN41" s="715"/>
      <c r="PIO41" s="709"/>
      <c r="PIP41" s="715"/>
      <c r="PIQ41" s="709"/>
      <c r="PIR41" s="715"/>
      <c r="PIS41" s="709"/>
      <c r="PIT41" s="715"/>
      <c r="PIU41" s="709"/>
      <c r="PIV41" s="715"/>
      <c r="PIW41" s="709"/>
      <c r="PIX41" s="715"/>
      <c r="PIY41" s="709"/>
      <c r="PIZ41" s="715"/>
      <c r="PJA41" s="709"/>
      <c r="PJB41" s="715"/>
      <c r="PJC41" s="709"/>
      <c r="PJD41" s="715"/>
      <c r="PJE41" s="709"/>
      <c r="PJF41" s="715"/>
      <c r="PJG41" s="709"/>
      <c r="PJH41" s="715"/>
      <c r="PJI41" s="709"/>
      <c r="PJJ41" s="715"/>
      <c r="PJK41" s="709"/>
      <c r="PJL41" s="715"/>
      <c r="PJM41" s="709"/>
      <c r="PJN41" s="715"/>
      <c r="PJO41" s="709"/>
      <c r="PJP41" s="715"/>
      <c r="PJQ41" s="709"/>
      <c r="PJR41" s="715"/>
      <c r="PJS41" s="709"/>
      <c r="PJT41" s="715"/>
      <c r="PJU41" s="709"/>
      <c r="PJV41" s="715"/>
      <c r="PJW41" s="709"/>
      <c r="PJX41" s="715"/>
      <c r="PJY41" s="709"/>
      <c r="PJZ41" s="715"/>
      <c r="PKA41" s="709"/>
      <c r="PKB41" s="715"/>
      <c r="PKC41" s="709"/>
      <c r="PKD41" s="715"/>
      <c r="PKE41" s="709"/>
      <c r="PKF41" s="715"/>
      <c r="PKG41" s="709"/>
      <c r="PKH41" s="715"/>
      <c r="PKI41" s="709"/>
      <c r="PKJ41" s="715"/>
      <c r="PKK41" s="709"/>
      <c r="PKL41" s="715"/>
      <c r="PKM41" s="709"/>
      <c r="PKN41" s="715"/>
      <c r="PKO41" s="709"/>
      <c r="PKP41" s="715"/>
      <c r="PKQ41" s="709"/>
      <c r="PKR41" s="715"/>
      <c r="PKS41" s="709"/>
      <c r="PKT41" s="715"/>
      <c r="PKU41" s="709"/>
      <c r="PKV41" s="715"/>
      <c r="PKW41" s="709"/>
      <c r="PKX41" s="715"/>
      <c r="PKY41" s="709"/>
      <c r="PKZ41" s="715"/>
      <c r="PLA41" s="709"/>
      <c r="PLB41" s="715"/>
      <c r="PLC41" s="709"/>
      <c r="PLD41" s="715"/>
      <c r="PLE41" s="709"/>
      <c r="PLF41" s="715"/>
      <c r="PLG41" s="709"/>
      <c r="PLH41" s="715"/>
      <c r="PLI41" s="709"/>
      <c r="PLJ41" s="715"/>
      <c r="PLK41" s="709"/>
      <c r="PLL41" s="715"/>
      <c r="PLM41" s="709"/>
      <c r="PLN41" s="715"/>
      <c r="PLO41" s="709"/>
      <c r="PLP41" s="715"/>
      <c r="PLQ41" s="709"/>
      <c r="PLR41" s="715"/>
      <c r="PLS41" s="709"/>
      <c r="PLT41" s="715"/>
      <c r="PLU41" s="709"/>
      <c r="PLV41" s="715"/>
      <c r="PLW41" s="709"/>
      <c r="PLX41" s="715"/>
      <c r="PLY41" s="709"/>
      <c r="PLZ41" s="715"/>
      <c r="PMA41" s="709"/>
      <c r="PMB41" s="715"/>
      <c r="PMC41" s="709"/>
      <c r="PMD41" s="715"/>
      <c r="PME41" s="709"/>
      <c r="PMF41" s="715"/>
      <c r="PMG41" s="709"/>
      <c r="PMH41" s="715"/>
      <c r="PMI41" s="709"/>
      <c r="PMJ41" s="715"/>
      <c r="PMK41" s="709"/>
      <c r="PML41" s="715"/>
      <c r="PMM41" s="709"/>
      <c r="PMN41" s="715"/>
      <c r="PMO41" s="709"/>
      <c r="PMP41" s="715"/>
      <c r="PMQ41" s="709"/>
      <c r="PMR41" s="715"/>
      <c r="PMS41" s="709"/>
      <c r="PMT41" s="715"/>
      <c r="PMU41" s="709"/>
      <c r="PMV41" s="715"/>
      <c r="PMW41" s="709"/>
      <c r="PMX41" s="715"/>
      <c r="PMY41" s="709"/>
      <c r="PMZ41" s="715"/>
      <c r="PNA41" s="709"/>
      <c r="PNB41" s="715"/>
      <c r="PNC41" s="709"/>
      <c r="PND41" s="715"/>
      <c r="PNE41" s="709"/>
      <c r="PNF41" s="715"/>
      <c r="PNG41" s="709"/>
      <c r="PNH41" s="715"/>
      <c r="PNI41" s="709"/>
      <c r="PNJ41" s="715"/>
      <c r="PNK41" s="709"/>
      <c r="PNL41" s="715"/>
      <c r="PNM41" s="709"/>
      <c r="PNN41" s="715"/>
      <c r="PNO41" s="709"/>
      <c r="PNP41" s="715"/>
      <c r="PNQ41" s="709"/>
      <c r="PNR41" s="715"/>
      <c r="PNS41" s="709"/>
      <c r="PNT41" s="715"/>
      <c r="PNU41" s="709"/>
      <c r="PNV41" s="715"/>
      <c r="PNW41" s="709"/>
      <c r="PNX41" s="715"/>
      <c r="PNY41" s="709"/>
      <c r="PNZ41" s="715"/>
      <c r="POA41" s="709"/>
      <c r="POB41" s="715"/>
      <c r="POC41" s="709"/>
      <c r="POD41" s="715"/>
      <c r="POE41" s="709"/>
      <c r="POF41" s="715"/>
      <c r="POG41" s="709"/>
      <c r="POH41" s="715"/>
      <c r="POI41" s="709"/>
      <c r="POJ41" s="715"/>
      <c r="POK41" s="709"/>
      <c r="POL41" s="715"/>
      <c r="POM41" s="709"/>
      <c r="PON41" s="715"/>
      <c r="POO41" s="709"/>
      <c r="POP41" s="715"/>
      <c r="POQ41" s="709"/>
      <c r="POR41" s="715"/>
      <c r="POS41" s="709"/>
      <c r="POT41" s="715"/>
      <c r="POU41" s="709"/>
      <c r="POV41" s="715"/>
      <c r="POW41" s="709"/>
      <c r="POX41" s="715"/>
      <c r="POY41" s="709"/>
      <c r="POZ41" s="715"/>
      <c r="PPA41" s="709"/>
      <c r="PPB41" s="715"/>
      <c r="PPC41" s="709"/>
      <c r="PPD41" s="715"/>
      <c r="PPE41" s="709"/>
      <c r="PPF41" s="715"/>
      <c r="PPG41" s="709"/>
      <c r="PPH41" s="715"/>
      <c r="PPI41" s="709"/>
      <c r="PPJ41" s="715"/>
      <c r="PPK41" s="709"/>
      <c r="PPL41" s="715"/>
      <c r="PPM41" s="709"/>
      <c r="PPN41" s="715"/>
      <c r="PPO41" s="709"/>
      <c r="PPP41" s="715"/>
      <c r="PPQ41" s="709"/>
      <c r="PPR41" s="715"/>
      <c r="PPS41" s="709"/>
      <c r="PPT41" s="715"/>
      <c r="PPU41" s="709"/>
      <c r="PPV41" s="715"/>
      <c r="PPW41" s="709"/>
      <c r="PPX41" s="715"/>
      <c r="PPY41" s="709"/>
      <c r="PPZ41" s="715"/>
      <c r="PQA41" s="709"/>
      <c r="PQB41" s="715"/>
      <c r="PQC41" s="709"/>
      <c r="PQD41" s="715"/>
      <c r="PQE41" s="709"/>
      <c r="PQF41" s="715"/>
      <c r="PQG41" s="709"/>
      <c r="PQH41" s="715"/>
      <c r="PQI41" s="709"/>
      <c r="PQJ41" s="715"/>
      <c r="PQK41" s="709"/>
      <c r="PQL41" s="715"/>
      <c r="PQM41" s="709"/>
      <c r="PQN41" s="715"/>
      <c r="PQO41" s="709"/>
      <c r="PQP41" s="715"/>
      <c r="PQQ41" s="709"/>
      <c r="PQR41" s="715"/>
      <c r="PQS41" s="709"/>
      <c r="PQT41" s="715"/>
      <c r="PQU41" s="709"/>
      <c r="PQV41" s="715"/>
      <c r="PQW41" s="709"/>
      <c r="PQX41" s="715"/>
      <c r="PQY41" s="709"/>
      <c r="PQZ41" s="715"/>
      <c r="PRA41" s="709"/>
      <c r="PRB41" s="715"/>
      <c r="PRC41" s="709"/>
      <c r="PRD41" s="715"/>
      <c r="PRE41" s="709"/>
      <c r="PRF41" s="715"/>
      <c r="PRG41" s="709"/>
      <c r="PRH41" s="715"/>
      <c r="PRI41" s="709"/>
      <c r="PRJ41" s="715"/>
      <c r="PRK41" s="709"/>
      <c r="PRL41" s="715"/>
      <c r="PRM41" s="709"/>
      <c r="PRN41" s="715"/>
      <c r="PRO41" s="709"/>
      <c r="PRP41" s="715"/>
      <c r="PRQ41" s="709"/>
      <c r="PRR41" s="715"/>
      <c r="PRS41" s="709"/>
      <c r="PRT41" s="715"/>
      <c r="PRU41" s="709"/>
      <c r="PRV41" s="715"/>
      <c r="PRW41" s="709"/>
      <c r="PRX41" s="715"/>
      <c r="PRY41" s="709"/>
      <c r="PRZ41" s="715"/>
      <c r="PSA41" s="709"/>
      <c r="PSB41" s="715"/>
      <c r="PSC41" s="709"/>
      <c r="PSD41" s="715"/>
      <c r="PSE41" s="709"/>
      <c r="PSF41" s="715"/>
      <c r="PSG41" s="709"/>
      <c r="PSH41" s="715"/>
      <c r="PSI41" s="709"/>
      <c r="PSJ41" s="715"/>
      <c r="PSK41" s="709"/>
      <c r="PSL41" s="715"/>
      <c r="PSM41" s="709"/>
      <c r="PSN41" s="715"/>
      <c r="PSO41" s="709"/>
      <c r="PSP41" s="715"/>
      <c r="PSQ41" s="709"/>
      <c r="PSR41" s="715"/>
      <c r="PSS41" s="709"/>
      <c r="PST41" s="715"/>
      <c r="PSU41" s="709"/>
      <c r="PSV41" s="715"/>
      <c r="PSW41" s="709"/>
      <c r="PSX41" s="715"/>
      <c r="PSY41" s="709"/>
      <c r="PSZ41" s="715"/>
      <c r="PTA41" s="709"/>
      <c r="PTB41" s="715"/>
      <c r="PTC41" s="709"/>
      <c r="PTD41" s="715"/>
      <c r="PTE41" s="709"/>
      <c r="PTF41" s="715"/>
      <c r="PTG41" s="709"/>
      <c r="PTH41" s="715"/>
      <c r="PTI41" s="709"/>
      <c r="PTJ41" s="715"/>
      <c r="PTK41" s="709"/>
      <c r="PTL41" s="715"/>
      <c r="PTM41" s="709"/>
      <c r="PTN41" s="715"/>
      <c r="PTO41" s="709"/>
      <c r="PTP41" s="715"/>
      <c r="PTQ41" s="709"/>
      <c r="PTR41" s="715"/>
      <c r="PTS41" s="709"/>
      <c r="PTT41" s="715"/>
      <c r="PTU41" s="709"/>
      <c r="PTV41" s="715"/>
      <c r="PTW41" s="709"/>
      <c r="PTX41" s="715"/>
      <c r="PTY41" s="709"/>
      <c r="PTZ41" s="715"/>
      <c r="PUA41" s="709"/>
      <c r="PUB41" s="715"/>
      <c r="PUC41" s="709"/>
      <c r="PUD41" s="715"/>
      <c r="PUE41" s="709"/>
      <c r="PUF41" s="715"/>
      <c r="PUG41" s="709"/>
      <c r="PUH41" s="715"/>
      <c r="PUI41" s="709"/>
      <c r="PUJ41" s="715"/>
      <c r="PUK41" s="709"/>
      <c r="PUL41" s="715"/>
      <c r="PUM41" s="709"/>
      <c r="PUN41" s="715"/>
      <c r="PUO41" s="709"/>
      <c r="PUP41" s="715"/>
      <c r="PUQ41" s="709"/>
      <c r="PUR41" s="715"/>
      <c r="PUS41" s="709"/>
      <c r="PUT41" s="715"/>
      <c r="PUU41" s="709"/>
      <c r="PUV41" s="715"/>
      <c r="PUW41" s="709"/>
      <c r="PUX41" s="715"/>
      <c r="PUY41" s="709"/>
      <c r="PUZ41" s="715"/>
      <c r="PVA41" s="709"/>
      <c r="PVB41" s="715"/>
      <c r="PVC41" s="709"/>
      <c r="PVD41" s="715"/>
      <c r="PVE41" s="709"/>
      <c r="PVF41" s="715"/>
      <c r="PVG41" s="709"/>
      <c r="PVH41" s="715"/>
      <c r="PVI41" s="709"/>
      <c r="PVJ41" s="715"/>
      <c r="PVK41" s="709"/>
      <c r="PVL41" s="715"/>
      <c r="PVM41" s="709"/>
      <c r="PVN41" s="715"/>
      <c r="PVO41" s="709"/>
      <c r="PVP41" s="715"/>
      <c r="PVQ41" s="709"/>
      <c r="PVR41" s="715"/>
      <c r="PVS41" s="709"/>
      <c r="PVT41" s="715"/>
      <c r="PVU41" s="709"/>
      <c r="PVV41" s="715"/>
      <c r="PVW41" s="709"/>
      <c r="PVX41" s="715"/>
      <c r="PVY41" s="709"/>
      <c r="PVZ41" s="715"/>
      <c r="PWA41" s="709"/>
      <c r="PWB41" s="715"/>
      <c r="PWC41" s="709"/>
      <c r="PWD41" s="715"/>
      <c r="PWE41" s="709"/>
      <c r="PWF41" s="715"/>
      <c r="PWG41" s="709"/>
      <c r="PWH41" s="715"/>
      <c r="PWI41" s="709"/>
      <c r="PWJ41" s="715"/>
      <c r="PWK41" s="709"/>
      <c r="PWL41" s="715"/>
      <c r="PWM41" s="709"/>
      <c r="PWN41" s="715"/>
      <c r="PWO41" s="709"/>
      <c r="PWP41" s="715"/>
      <c r="PWQ41" s="709"/>
      <c r="PWR41" s="715"/>
      <c r="PWS41" s="709"/>
      <c r="PWT41" s="715"/>
      <c r="PWU41" s="709"/>
      <c r="PWV41" s="715"/>
      <c r="PWW41" s="709"/>
      <c r="PWX41" s="715"/>
      <c r="PWY41" s="709"/>
      <c r="PWZ41" s="715"/>
      <c r="PXA41" s="709"/>
      <c r="PXB41" s="715"/>
      <c r="PXC41" s="709"/>
      <c r="PXD41" s="715"/>
      <c r="PXE41" s="709"/>
      <c r="PXF41" s="715"/>
      <c r="PXG41" s="709"/>
      <c r="PXH41" s="715"/>
      <c r="PXI41" s="709"/>
      <c r="PXJ41" s="715"/>
      <c r="PXK41" s="709"/>
      <c r="PXL41" s="715"/>
      <c r="PXM41" s="709"/>
      <c r="PXN41" s="715"/>
      <c r="PXO41" s="709"/>
      <c r="PXP41" s="715"/>
      <c r="PXQ41" s="709"/>
      <c r="PXR41" s="715"/>
      <c r="PXS41" s="709"/>
      <c r="PXT41" s="715"/>
      <c r="PXU41" s="709"/>
      <c r="PXV41" s="715"/>
      <c r="PXW41" s="709"/>
      <c r="PXX41" s="715"/>
      <c r="PXY41" s="709"/>
      <c r="PXZ41" s="715"/>
      <c r="PYA41" s="709"/>
      <c r="PYB41" s="715"/>
      <c r="PYC41" s="709"/>
      <c r="PYD41" s="715"/>
      <c r="PYE41" s="709"/>
      <c r="PYF41" s="715"/>
      <c r="PYG41" s="709"/>
      <c r="PYH41" s="715"/>
      <c r="PYI41" s="709"/>
      <c r="PYJ41" s="715"/>
      <c r="PYK41" s="709"/>
      <c r="PYL41" s="715"/>
      <c r="PYM41" s="709"/>
      <c r="PYN41" s="715"/>
      <c r="PYO41" s="709"/>
      <c r="PYP41" s="715"/>
      <c r="PYQ41" s="709"/>
      <c r="PYR41" s="715"/>
      <c r="PYS41" s="709"/>
      <c r="PYT41" s="715"/>
      <c r="PYU41" s="709"/>
      <c r="PYV41" s="715"/>
      <c r="PYW41" s="709"/>
      <c r="PYX41" s="715"/>
      <c r="PYY41" s="709"/>
      <c r="PYZ41" s="715"/>
      <c r="PZA41" s="709"/>
      <c r="PZB41" s="715"/>
      <c r="PZC41" s="709"/>
      <c r="PZD41" s="715"/>
      <c r="PZE41" s="709"/>
      <c r="PZF41" s="715"/>
      <c r="PZG41" s="709"/>
      <c r="PZH41" s="715"/>
      <c r="PZI41" s="709"/>
      <c r="PZJ41" s="715"/>
      <c r="PZK41" s="709"/>
      <c r="PZL41" s="715"/>
      <c r="PZM41" s="709"/>
      <c r="PZN41" s="715"/>
      <c r="PZO41" s="709"/>
      <c r="PZP41" s="715"/>
      <c r="PZQ41" s="709"/>
      <c r="PZR41" s="715"/>
      <c r="PZS41" s="709"/>
      <c r="PZT41" s="715"/>
      <c r="PZU41" s="709"/>
      <c r="PZV41" s="715"/>
      <c r="PZW41" s="709"/>
      <c r="PZX41" s="715"/>
      <c r="PZY41" s="709"/>
      <c r="PZZ41" s="715"/>
      <c r="QAA41" s="709"/>
      <c r="QAB41" s="715"/>
      <c r="QAC41" s="709"/>
      <c r="QAD41" s="715"/>
      <c r="QAE41" s="709"/>
      <c r="QAF41" s="715"/>
      <c r="QAG41" s="709"/>
      <c r="QAH41" s="715"/>
      <c r="QAI41" s="709"/>
      <c r="QAJ41" s="715"/>
      <c r="QAK41" s="709"/>
      <c r="QAL41" s="715"/>
      <c r="QAM41" s="709"/>
      <c r="QAN41" s="715"/>
      <c r="QAO41" s="709"/>
      <c r="QAP41" s="715"/>
      <c r="QAQ41" s="709"/>
      <c r="QAR41" s="715"/>
      <c r="QAS41" s="709"/>
      <c r="QAT41" s="715"/>
      <c r="QAU41" s="709"/>
      <c r="QAV41" s="715"/>
      <c r="QAW41" s="709"/>
      <c r="QAX41" s="715"/>
      <c r="QAY41" s="709"/>
      <c r="QAZ41" s="715"/>
      <c r="QBA41" s="709"/>
      <c r="QBB41" s="715"/>
      <c r="QBC41" s="709"/>
      <c r="QBD41" s="715"/>
      <c r="QBE41" s="709"/>
      <c r="QBF41" s="715"/>
      <c r="QBG41" s="709"/>
      <c r="QBH41" s="715"/>
      <c r="QBI41" s="709"/>
      <c r="QBJ41" s="715"/>
      <c r="QBK41" s="709"/>
      <c r="QBL41" s="715"/>
      <c r="QBM41" s="709"/>
      <c r="QBN41" s="715"/>
      <c r="QBO41" s="709"/>
      <c r="QBP41" s="715"/>
      <c r="QBQ41" s="709"/>
      <c r="QBR41" s="715"/>
      <c r="QBS41" s="709"/>
      <c r="QBT41" s="715"/>
      <c r="QBU41" s="709"/>
      <c r="QBV41" s="715"/>
      <c r="QBW41" s="709"/>
      <c r="QBX41" s="715"/>
      <c r="QBY41" s="709"/>
      <c r="QBZ41" s="715"/>
      <c r="QCA41" s="709"/>
      <c r="QCB41" s="715"/>
      <c r="QCC41" s="709"/>
      <c r="QCD41" s="715"/>
      <c r="QCE41" s="709"/>
      <c r="QCF41" s="715"/>
      <c r="QCG41" s="709"/>
      <c r="QCH41" s="715"/>
      <c r="QCI41" s="709"/>
      <c r="QCJ41" s="715"/>
      <c r="QCK41" s="709"/>
      <c r="QCL41" s="715"/>
      <c r="QCM41" s="709"/>
      <c r="QCN41" s="715"/>
      <c r="QCO41" s="709"/>
      <c r="QCP41" s="715"/>
      <c r="QCQ41" s="709"/>
      <c r="QCR41" s="715"/>
      <c r="QCS41" s="709"/>
      <c r="QCT41" s="715"/>
      <c r="QCU41" s="709"/>
      <c r="QCV41" s="715"/>
      <c r="QCW41" s="709"/>
      <c r="QCX41" s="715"/>
      <c r="QCY41" s="709"/>
      <c r="QCZ41" s="715"/>
      <c r="QDA41" s="709"/>
      <c r="QDB41" s="715"/>
      <c r="QDC41" s="709"/>
      <c r="QDD41" s="715"/>
      <c r="QDE41" s="709"/>
      <c r="QDF41" s="715"/>
      <c r="QDG41" s="709"/>
      <c r="QDH41" s="715"/>
      <c r="QDI41" s="709"/>
      <c r="QDJ41" s="715"/>
      <c r="QDK41" s="709"/>
      <c r="QDL41" s="715"/>
      <c r="QDM41" s="709"/>
      <c r="QDN41" s="715"/>
      <c r="QDO41" s="709"/>
      <c r="QDP41" s="715"/>
      <c r="QDQ41" s="709"/>
      <c r="QDR41" s="715"/>
      <c r="QDS41" s="709"/>
      <c r="QDT41" s="715"/>
      <c r="QDU41" s="709"/>
      <c r="QDV41" s="715"/>
      <c r="QDW41" s="709"/>
      <c r="QDX41" s="715"/>
      <c r="QDY41" s="709"/>
      <c r="QDZ41" s="715"/>
      <c r="QEA41" s="709"/>
      <c r="QEB41" s="715"/>
      <c r="QEC41" s="709"/>
      <c r="QED41" s="715"/>
      <c r="QEE41" s="709"/>
      <c r="QEF41" s="715"/>
      <c r="QEG41" s="709"/>
      <c r="QEH41" s="715"/>
      <c r="QEI41" s="709"/>
      <c r="QEJ41" s="715"/>
      <c r="QEK41" s="709"/>
      <c r="QEL41" s="715"/>
      <c r="QEM41" s="709"/>
      <c r="QEN41" s="715"/>
      <c r="QEO41" s="709"/>
      <c r="QEP41" s="715"/>
      <c r="QEQ41" s="709"/>
      <c r="QER41" s="715"/>
      <c r="QES41" s="709"/>
      <c r="QET41" s="715"/>
      <c r="QEU41" s="709"/>
      <c r="QEV41" s="715"/>
      <c r="QEW41" s="709"/>
      <c r="QEX41" s="715"/>
      <c r="QEY41" s="709"/>
      <c r="QEZ41" s="715"/>
      <c r="QFA41" s="709"/>
      <c r="QFB41" s="715"/>
      <c r="QFC41" s="709"/>
      <c r="QFD41" s="715"/>
      <c r="QFE41" s="709"/>
      <c r="QFF41" s="715"/>
      <c r="QFG41" s="709"/>
      <c r="QFH41" s="715"/>
      <c r="QFI41" s="709"/>
      <c r="QFJ41" s="715"/>
      <c r="QFK41" s="709"/>
      <c r="QFL41" s="715"/>
      <c r="QFM41" s="709"/>
      <c r="QFN41" s="715"/>
      <c r="QFO41" s="709"/>
      <c r="QFP41" s="715"/>
      <c r="QFQ41" s="709"/>
      <c r="QFR41" s="715"/>
      <c r="QFS41" s="709"/>
      <c r="QFT41" s="715"/>
      <c r="QFU41" s="709"/>
      <c r="QFV41" s="715"/>
      <c r="QFW41" s="709"/>
      <c r="QFX41" s="715"/>
      <c r="QFY41" s="709"/>
      <c r="QFZ41" s="715"/>
      <c r="QGA41" s="709"/>
      <c r="QGB41" s="715"/>
      <c r="QGC41" s="709"/>
      <c r="QGD41" s="715"/>
      <c r="QGE41" s="709"/>
      <c r="QGF41" s="715"/>
      <c r="QGG41" s="709"/>
      <c r="QGH41" s="715"/>
      <c r="QGI41" s="709"/>
      <c r="QGJ41" s="715"/>
      <c r="QGK41" s="709"/>
      <c r="QGL41" s="715"/>
      <c r="QGM41" s="709"/>
      <c r="QGN41" s="715"/>
      <c r="QGO41" s="709"/>
      <c r="QGP41" s="715"/>
      <c r="QGQ41" s="709"/>
      <c r="QGR41" s="715"/>
      <c r="QGS41" s="709"/>
      <c r="QGT41" s="715"/>
      <c r="QGU41" s="709"/>
      <c r="QGV41" s="715"/>
      <c r="QGW41" s="709"/>
      <c r="QGX41" s="715"/>
      <c r="QGY41" s="709"/>
      <c r="QGZ41" s="715"/>
      <c r="QHA41" s="709"/>
      <c r="QHB41" s="715"/>
      <c r="QHC41" s="709"/>
      <c r="QHD41" s="715"/>
      <c r="QHE41" s="709"/>
      <c r="QHF41" s="715"/>
      <c r="QHG41" s="709"/>
      <c r="QHH41" s="715"/>
      <c r="QHI41" s="709"/>
      <c r="QHJ41" s="715"/>
      <c r="QHK41" s="709"/>
      <c r="QHL41" s="715"/>
      <c r="QHM41" s="709"/>
      <c r="QHN41" s="715"/>
      <c r="QHO41" s="709"/>
      <c r="QHP41" s="715"/>
      <c r="QHQ41" s="709"/>
      <c r="QHR41" s="715"/>
      <c r="QHS41" s="709"/>
      <c r="QHT41" s="715"/>
      <c r="QHU41" s="709"/>
      <c r="QHV41" s="715"/>
      <c r="QHW41" s="709"/>
      <c r="QHX41" s="715"/>
      <c r="QHY41" s="709"/>
      <c r="QHZ41" s="715"/>
      <c r="QIA41" s="709"/>
      <c r="QIB41" s="715"/>
      <c r="QIC41" s="709"/>
      <c r="QID41" s="715"/>
      <c r="QIE41" s="709"/>
      <c r="QIF41" s="715"/>
      <c r="QIG41" s="709"/>
      <c r="QIH41" s="715"/>
      <c r="QII41" s="709"/>
      <c r="QIJ41" s="715"/>
      <c r="QIK41" s="709"/>
      <c r="QIL41" s="715"/>
      <c r="QIM41" s="709"/>
      <c r="QIN41" s="715"/>
      <c r="QIO41" s="709"/>
      <c r="QIP41" s="715"/>
      <c r="QIQ41" s="709"/>
      <c r="QIR41" s="715"/>
      <c r="QIS41" s="709"/>
      <c r="QIT41" s="715"/>
      <c r="QIU41" s="709"/>
      <c r="QIV41" s="715"/>
      <c r="QIW41" s="709"/>
      <c r="QIX41" s="715"/>
      <c r="QIY41" s="709"/>
      <c r="QIZ41" s="715"/>
      <c r="QJA41" s="709"/>
      <c r="QJB41" s="715"/>
      <c r="QJC41" s="709"/>
      <c r="QJD41" s="715"/>
      <c r="QJE41" s="709"/>
      <c r="QJF41" s="715"/>
      <c r="QJG41" s="709"/>
      <c r="QJH41" s="715"/>
      <c r="QJI41" s="709"/>
      <c r="QJJ41" s="715"/>
      <c r="QJK41" s="709"/>
      <c r="QJL41" s="715"/>
      <c r="QJM41" s="709"/>
      <c r="QJN41" s="715"/>
      <c r="QJO41" s="709"/>
      <c r="QJP41" s="715"/>
      <c r="QJQ41" s="709"/>
      <c r="QJR41" s="715"/>
      <c r="QJS41" s="709"/>
      <c r="QJT41" s="715"/>
      <c r="QJU41" s="709"/>
      <c r="QJV41" s="715"/>
      <c r="QJW41" s="709"/>
      <c r="QJX41" s="715"/>
      <c r="QJY41" s="709"/>
      <c r="QJZ41" s="715"/>
      <c r="QKA41" s="709"/>
      <c r="QKB41" s="715"/>
      <c r="QKC41" s="709"/>
      <c r="QKD41" s="715"/>
      <c r="QKE41" s="709"/>
      <c r="QKF41" s="715"/>
      <c r="QKG41" s="709"/>
      <c r="QKH41" s="715"/>
      <c r="QKI41" s="709"/>
      <c r="QKJ41" s="715"/>
      <c r="QKK41" s="709"/>
      <c r="QKL41" s="715"/>
      <c r="QKM41" s="709"/>
      <c r="QKN41" s="715"/>
      <c r="QKO41" s="709"/>
      <c r="QKP41" s="715"/>
      <c r="QKQ41" s="709"/>
      <c r="QKR41" s="715"/>
      <c r="QKS41" s="709"/>
      <c r="QKT41" s="715"/>
      <c r="QKU41" s="709"/>
      <c r="QKV41" s="715"/>
      <c r="QKW41" s="709"/>
      <c r="QKX41" s="715"/>
      <c r="QKY41" s="709"/>
      <c r="QKZ41" s="715"/>
      <c r="QLA41" s="709"/>
      <c r="QLB41" s="715"/>
      <c r="QLC41" s="709"/>
      <c r="QLD41" s="715"/>
      <c r="QLE41" s="709"/>
      <c r="QLF41" s="715"/>
      <c r="QLG41" s="709"/>
      <c r="QLH41" s="715"/>
      <c r="QLI41" s="709"/>
      <c r="QLJ41" s="715"/>
      <c r="QLK41" s="709"/>
      <c r="QLL41" s="715"/>
      <c r="QLM41" s="709"/>
      <c r="QLN41" s="715"/>
      <c r="QLO41" s="709"/>
      <c r="QLP41" s="715"/>
      <c r="QLQ41" s="709"/>
      <c r="QLR41" s="715"/>
      <c r="QLS41" s="709"/>
      <c r="QLT41" s="715"/>
      <c r="QLU41" s="709"/>
      <c r="QLV41" s="715"/>
      <c r="QLW41" s="709"/>
      <c r="QLX41" s="715"/>
      <c r="QLY41" s="709"/>
      <c r="QLZ41" s="715"/>
      <c r="QMA41" s="709"/>
      <c r="QMB41" s="715"/>
      <c r="QMC41" s="709"/>
      <c r="QMD41" s="715"/>
      <c r="QME41" s="709"/>
      <c r="QMF41" s="715"/>
      <c r="QMG41" s="709"/>
      <c r="QMH41" s="715"/>
      <c r="QMI41" s="709"/>
      <c r="QMJ41" s="715"/>
      <c r="QMK41" s="709"/>
      <c r="QML41" s="715"/>
      <c r="QMM41" s="709"/>
      <c r="QMN41" s="715"/>
      <c r="QMO41" s="709"/>
      <c r="QMP41" s="715"/>
      <c r="QMQ41" s="709"/>
      <c r="QMR41" s="715"/>
      <c r="QMS41" s="709"/>
      <c r="QMT41" s="715"/>
      <c r="QMU41" s="709"/>
      <c r="QMV41" s="715"/>
      <c r="QMW41" s="709"/>
      <c r="QMX41" s="715"/>
      <c r="QMY41" s="709"/>
      <c r="QMZ41" s="715"/>
      <c r="QNA41" s="709"/>
      <c r="QNB41" s="715"/>
      <c r="QNC41" s="709"/>
      <c r="QND41" s="715"/>
      <c r="QNE41" s="709"/>
      <c r="QNF41" s="715"/>
      <c r="QNG41" s="709"/>
      <c r="QNH41" s="715"/>
      <c r="QNI41" s="709"/>
      <c r="QNJ41" s="715"/>
      <c r="QNK41" s="709"/>
      <c r="QNL41" s="715"/>
      <c r="QNM41" s="709"/>
      <c r="QNN41" s="715"/>
      <c r="QNO41" s="709"/>
      <c r="QNP41" s="715"/>
      <c r="QNQ41" s="709"/>
      <c r="QNR41" s="715"/>
      <c r="QNS41" s="709"/>
      <c r="QNT41" s="715"/>
      <c r="QNU41" s="709"/>
      <c r="QNV41" s="715"/>
      <c r="QNW41" s="709"/>
      <c r="QNX41" s="715"/>
      <c r="QNY41" s="709"/>
      <c r="QNZ41" s="715"/>
      <c r="QOA41" s="709"/>
      <c r="QOB41" s="715"/>
      <c r="QOC41" s="709"/>
      <c r="QOD41" s="715"/>
      <c r="QOE41" s="709"/>
      <c r="QOF41" s="715"/>
      <c r="QOG41" s="709"/>
      <c r="QOH41" s="715"/>
      <c r="QOI41" s="709"/>
      <c r="QOJ41" s="715"/>
      <c r="QOK41" s="709"/>
      <c r="QOL41" s="715"/>
      <c r="QOM41" s="709"/>
      <c r="QON41" s="715"/>
      <c r="QOO41" s="709"/>
      <c r="QOP41" s="715"/>
      <c r="QOQ41" s="709"/>
      <c r="QOR41" s="715"/>
      <c r="QOS41" s="709"/>
      <c r="QOT41" s="715"/>
      <c r="QOU41" s="709"/>
      <c r="QOV41" s="715"/>
      <c r="QOW41" s="709"/>
      <c r="QOX41" s="715"/>
      <c r="QOY41" s="709"/>
      <c r="QOZ41" s="715"/>
      <c r="QPA41" s="709"/>
      <c r="QPB41" s="715"/>
      <c r="QPC41" s="709"/>
      <c r="QPD41" s="715"/>
      <c r="QPE41" s="709"/>
      <c r="QPF41" s="715"/>
      <c r="QPG41" s="709"/>
      <c r="QPH41" s="715"/>
      <c r="QPI41" s="709"/>
      <c r="QPJ41" s="715"/>
      <c r="QPK41" s="709"/>
      <c r="QPL41" s="715"/>
      <c r="QPM41" s="709"/>
      <c r="QPN41" s="715"/>
      <c r="QPO41" s="709"/>
      <c r="QPP41" s="715"/>
      <c r="QPQ41" s="709"/>
      <c r="QPR41" s="715"/>
      <c r="QPS41" s="709"/>
      <c r="QPT41" s="715"/>
      <c r="QPU41" s="709"/>
      <c r="QPV41" s="715"/>
      <c r="QPW41" s="709"/>
      <c r="QPX41" s="715"/>
      <c r="QPY41" s="709"/>
      <c r="QPZ41" s="715"/>
      <c r="QQA41" s="709"/>
      <c r="QQB41" s="715"/>
      <c r="QQC41" s="709"/>
      <c r="QQD41" s="715"/>
      <c r="QQE41" s="709"/>
      <c r="QQF41" s="715"/>
      <c r="QQG41" s="709"/>
      <c r="QQH41" s="715"/>
      <c r="QQI41" s="709"/>
      <c r="QQJ41" s="715"/>
      <c r="QQK41" s="709"/>
      <c r="QQL41" s="715"/>
      <c r="QQM41" s="709"/>
      <c r="QQN41" s="715"/>
      <c r="QQO41" s="709"/>
      <c r="QQP41" s="715"/>
      <c r="QQQ41" s="709"/>
      <c r="QQR41" s="715"/>
      <c r="QQS41" s="709"/>
      <c r="QQT41" s="715"/>
      <c r="QQU41" s="709"/>
      <c r="QQV41" s="715"/>
      <c r="QQW41" s="709"/>
      <c r="QQX41" s="715"/>
      <c r="QQY41" s="709"/>
      <c r="QQZ41" s="715"/>
      <c r="QRA41" s="709"/>
      <c r="QRB41" s="715"/>
      <c r="QRC41" s="709"/>
      <c r="QRD41" s="715"/>
      <c r="QRE41" s="709"/>
      <c r="QRF41" s="715"/>
      <c r="QRG41" s="709"/>
      <c r="QRH41" s="715"/>
      <c r="QRI41" s="709"/>
      <c r="QRJ41" s="715"/>
      <c r="QRK41" s="709"/>
      <c r="QRL41" s="715"/>
      <c r="QRM41" s="709"/>
      <c r="QRN41" s="715"/>
      <c r="QRO41" s="709"/>
      <c r="QRP41" s="715"/>
      <c r="QRQ41" s="709"/>
      <c r="QRR41" s="715"/>
      <c r="QRS41" s="709"/>
      <c r="QRT41" s="715"/>
      <c r="QRU41" s="709"/>
      <c r="QRV41" s="715"/>
      <c r="QRW41" s="709"/>
      <c r="QRX41" s="715"/>
      <c r="QRY41" s="709"/>
      <c r="QRZ41" s="715"/>
      <c r="QSA41" s="709"/>
      <c r="QSB41" s="715"/>
      <c r="QSC41" s="709"/>
      <c r="QSD41" s="715"/>
      <c r="QSE41" s="709"/>
      <c r="QSF41" s="715"/>
      <c r="QSG41" s="709"/>
      <c r="QSH41" s="715"/>
      <c r="QSI41" s="709"/>
      <c r="QSJ41" s="715"/>
      <c r="QSK41" s="709"/>
      <c r="QSL41" s="715"/>
      <c r="QSM41" s="709"/>
      <c r="QSN41" s="715"/>
      <c r="QSO41" s="709"/>
      <c r="QSP41" s="715"/>
      <c r="QSQ41" s="709"/>
      <c r="QSR41" s="715"/>
      <c r="QSS41" s="709"/>
      <c r="QST41" s="715"/>
      <c r="QSU41" s="709"/>
      <c r="QSV41" s="715"/>
      <c r="QSW41" s="709"/>
      <c r="QSX41" s="715"/>
      <c r="QSY41" s="709"/>
      <c r="QSZ41" s="715"/>
      <c r="QTA41" s="709"/>
      <c r="QTB41" s="715"/>
      <c r="QTC41" s="709"/>
      <c r="QTD41" s="715"/>
      <c r="QTE41" s="709"/>
      <c r="QTF41" s="715"/>
      <c r="QTG41" s="709"/>
      <c r="QTH41" s="715"/>
      <c r="QTI41" s="709"/>
      <c r="QTJ41" s="715"/>
      <c r="QTK41" s="709"/>
      <c r="QTL41" s="715"/>
      <c r="QTM41" s="709"/>
      <c r="QTN41" s="715"/>
      <c r="QTO41" s="709"/>
      <c r="QTP41" s="715"/>
      <c r="QTQ41" s="709"/>
      <c r="QTR41" s="715"/>
      <c r="QTS41" s="709"/>
      <c r="QTT41" s="715"/>
      <c r="QTU41" s="709"/>
      <c r="QTV41" s="715"/>
      <c r="QTW41" s="709"/>
      <c r="QTX41" s="715"/>
      <c r="QTY41" s="709"/>
      <c r="QTZ41" s="715"/>
      <c r="QUA41" s="709"/>
      <c r="QUB41" s="715"/>
      <c r="QUC41" s="709"/>
      <c r="QUD41" s="715"/>
      <c r="QUE41" s="709"/>
      <c r="QUF41" s="715"/>
      <c r="QUG41" s="709"/>
      <c r="QUH41" s="715"/>
      <c r="QUI41" s="709"/>
      <c r="QUJ41" s="715"/>
      <c r="QUK41" s="709"/>
      <c r="QUL41" s="715"/>
      <c r="QUM41" s="709"/>
      <c r="QUN41" s="715"/>
      <c r="QUO41" s="709"/>
      <c r="QUP41" s="715"/>
      <c r="QUQ41" s="709"/>
      <c r="QUR41" s="715"/>
      <c r="QUS41" s="709"/>
      <c r="QUT41" s="715"/>
      <c r="QUU41" s="709"/>
      <c r="QUV41" s="715"/>
      <c r="QUW41" s="709"/>
      <c r="QUX41" s="715"/>
      <c r="QUY41" s="709"/>
      <c r="QUZ41" s="715"/>
      <c r="QVA41" s="709"/>
      <c r="QVB41" s="715"/>
      <c r="QVC41" s="709"/>
      <c r="QVD41" s="715"/>
      <c r="QVE41" s="709"/>
      <c r="QVF41" s="715"/>
      <c r="QVG41" s="709"/>
      <c r="QVH41" s="715"/>
      <c r="QVI41" s="709"/>
      <c r="QVJ41" s="715"/>
      <c r="QVK41" s="709"/>
      <c r="QVL41" s="715"/>
      <c r="QVM41" s="709"/>
      <c r="QVN41" s="715"/>
      <c r="QVO41" s="709"/>
      <c r="QVP41" s="715"/>
      <c r="QVQ41" s="709"/>
      <c r="QVR41" s="715"/>
      <c r="QVS41" s="709"/>
      <c r="QVT41" s="715"/>
      <c r="QVU41" s="709"/>
      <c r="QVV41" s="715"/>
      <c r="QVW41" s="709"/>
      <c r="QVX41" s="715"/>
      <c r="QVY41" s="709"/>
      <c r="QVZ41" s="715"/>
      <c r="QWA41" s="709"/>
      <c r="QWB41" s="715"/>
      <c r="QWC41" s="709"/>
      <c r="QWD41" s="715"/>
      <c r="QWE41" s="709"/>
      <c r="QWF41" s="715"/>
      <c r="QWG41" s="709"/>
      <c r="QWH41" s="715"/>
      <c r="QWI41" s="709"/>
      <c r="QWJ41" s="715"/>
      <c r="QWK41" s="709"/>
      <c r="QWL41" s="715"/>
      <c r="QWM41" s="709"/>
      <c r="QWN41" s="715"/>
      <c r="QWO41" s="709"/>
      <c r="QWP41" s="715"/>
      <c r="QWQ41" s="709"/>
      <c r="QWR41" s="715"/>
      <c r="QWS41" s="709"/>
      <c r="QWT41" s="715"/>
      <c r="QWU41" s="709"/>
      <c r="QWV41" s="715"/>
      <c r="QWW41" s="709"/>
      <c r="QWX41" s="715"/>
      <c r="QWY41" s="709"/>
      <c r="QWZ41" s="715"/>
      <c r="QXA41" s="709"/>
      <c r="QXB41" s="715"/>
      <c r="QXC41" s="709"/>
      <c r="QXD41" s="715"/>
      <c r="QXE41" s="709"/>
      <c r="QXF41" s="715"/>
      <c r="QXG41" s="709"/>
      <c r="QXH41" s="715"/>
      <c r="QXI41" s="709"/>
      <c r="QXJ41" s="715"/>
      <c r="QXK41" s="709"/>
      <c r="QXL41" s="715"/>
      <c r="QXM41" s="709"/>
      <c r="QXN41" s="715"/>
      <c r="QXO41" s="709"/>
      <c r="QXP41" s="715"/>
      <c r="QXQ41" s="709"/>
      <c r="QXR41" s="715"/>
      <c r="QXS41" s="709"/>
      <c r="QXT41" s="715"/>
      <c r="QXU41" s="709"/>
      <c r="QXV41" s="715"/>
      <c r="QXW41" s="709"/>
      <c r="QXX41" s="715"/>
      <c r="QXY41" s="709"/>
      <c r="QXZ41" s="715"/>
      <c r="QYA41" s="709"/>
      <c r="QYB41" s="715"/>
      <c r="QYC41" s="709"/>
      <c r="QYD41" s="715"/>
      <c r="QYE41" s="709"/>
      <c r="QYF41" s="715"/>
      <c r="QYG41" s="709"/>
      <c r="QYH41" s="715"/>
      <c r="QYI41" s="709"/>
      <c r="QYJ41" s="715"/>
      <c r="QYK41" s="709"/>
      <c r="QYL41" s="715"/>
      <c r="QYM41" s="709"/>
      <c r="QYN41" s="715"/>
      <c r="QYO41" s="709"/>
      <c r="QYP41" s="715"/>
      <c r="QYQ41" s="709"/>
      <c r="QYR41" s="715"/>
      <c r="QYS41" s="709"/>
      <c r="QYT41" s="715"/>
      <c r="QYU41" s="709"/>
      <c r="QYV41" s="715"/>
      <c r="QYW41" s="709"/>
      <c r="QYX41" s="715"/>
      <c r="QYY41" s="709"/>
      <c r="QYZ41" s="715"/>
      <c r="QZA41" s="709"/>
      <c r="QZB41" s="715"/>
      <c r="QZC41" s="709"/>
      <c r="QZD41" s="715"/>
      <c r="QZE41" s="709"/>
      <c r="QZF41" s="715"/>
      <c r="QZG41" s="709"/>
      <c r="QZH41" s="715"/>
      <c r="QZI41" s="709"/>
      <c r="QZJ41" s="715"/>
      <c r="QZK41" s="709"/>
      <c r="QZL41" s="715"/>
      <c r="QZM41" s="709"/>
      <c r="QZN41" s="715"/>
      <c r="QZO41" s="709"/>
      <c r="QZP41" s="715"/>
      <c r="QZQ41" s="709"/>
      <c r="QZR41" s="715"/>
      <c r="QZS41" s="709"/>
      <c r="QZT41" s="715"/>
      <c r="QZU41" s="709"/>
      <c r="QZV41" s="715"/>
      <c r="QZW41" s="709"/>
      <c r="QZX41" s="715"/>
      <c r="QZY41" s="709"/>
      <c r="QZZ41" s="715"/>
      <c r="RAA41" s="709"/>
      <c r="RAB41" s="715"/>
      <c r="RAC41" s="709"/>
      <c r="RAD41" s="715"/>
      <c r="RAE41" s="709"/>
      <c r="RAF41" s="715"/>
      <c r="RAG41" s="709"/>
      <c r="RAH41" s="715"/>
      <c r="RAI41" s="709"/>
      <c r="RAJ41" s="715"/>
      <c r="RAK41" s="709"/>
      <c r="RAL41" s="715"/>
      <c r="RAM41" s="709"/>
      <c r="RAN41" s="715"/>
      <c r="RAO41" s="709"/>
      <c r="RAP41" s="715"/>
      <c r="RAQ41" s="709"/>
      <c r="RAR41" s="715"/>
      <c r="RAS41" s="709"/>
      <c r="RAT41" s="715"/>
      <c r="RAU41" s="709"/>
      <c r="RAV41" s="715"/>
      <c r="RAW41" s="709"/>
      <c r="RAX41" s="715"/>
      <c r="RAY41" s="709"/>
      <c r="RAZ41" s="715"/>
      <c r="RBA41" s="709"/>
      <c r="RBB41" s="715"/>
      <c r="RBC41" s="709"/>
      <c r="RBD41" s="715"/>
      <c r="RBE41" s="709"/>
      <c r="RBF41" s="715"/>
      <c r="RBG41" s="709"/>
      <c r="RBH41" s="715"/>
      <c r="RBI41" s="709"/>
      <c r="RBJ41" s="715"/>
      <c r="RBK41" s="709"/>
      <c r="RBL41" s="715"/>
      <c r="RBM41" s="709"/>
      <c r="RBN41" s="715"/>
      <c r="RBO41" s="709"/>
      <c r="RBP41" s="715"/>
      <c r="RBQ41" s="709"/>
      <c r="RBR41" s="715"/>
      <c r="RBS41" s="709"/>
      <c r="RBT41" s="715"/>
      <c r="RBU41" s="709"/>
      <c r="RBV41" s="715"/>
      <c r="RBW41" s="709"/>
      <c r="RBX41" s="715"/>
      <c r="RBY41" s="709"/>
      <c r="RBZ41" s="715"/>
      <c r="RCA41" s="709"/>
      <c r="RCB41" s="715"/>
      <c r="RCC41" s="709"/>
      <c r="RCD41" s="715"/>
      <c r="RCE41" s="709"/>
      <c r="RCF41" s="715"/>
      <c r="RCG41" s="709"/>
      <c r="RCH41" s="715"/>
      <c r="RCI41" s="709"/>
      <c r="RCJ41" s="715"/>
      <c r="RCK41" s="709"/>
      <c r="RCL41" s="715"/>
      <c r="RCM41" s="709"/>
      <c r="RCN41" s="715"/>
      <c r="RCO41" s="709"/>
      <c r="RCP41" s="715"/>
      <c r="RCQ41" s="709"/>
      <c r="RCR41" s="715"/>
      <c r="RCS41" s="709"/>
      <c r="RCT41" s="715"/>
      <c r="RCU41" s="709"/>
      <c r="RCV41" s="715"/>
      <c r="RCW41" s="709"/>
      <c r="RCX41" s="715"/>
      <c r="RCY41" s="709"/>
      <c r="RCZ41" s="715"/>
      <c r="RDA41" s="709"/>
      <c r="RDB41" s="715"/>
      <c r="RDC41" s="709"/>
      <c r="RDD41" s="715"/>
      <c r="RDE41" s="709"/>
      <c r="RDF41" s="715"/>
      <c r="RDG41" s="709"/>
      <c r="RDH41" s="715"/>
      <c r="RDI41" s="709"/>
      <c r="RDJ41" s="715"/>
      <c r="RDK41" s="709"/>
      <c r="RDL41" s="715"/>
      <c r="RDM41" s="709"/>
      <c r="RDN41" s="715"/>
      <c r="RDO41" s="709"/>
      <c r="RDP41" s="715"/>
      <c r="RDQ41" s="709"/>
      <c r="RDR41" s="715"/>
      <c r="RDS41" s="709"/>
      <c r="RDT41" s="715"/>
      <c r="RDU41" s="709"/>
      <c r="RDV41" s="715"/>
      <c r="RDW41" s="709"/>
      <c r="RDX41" s="715"/>
      <c r="RDY41" s="709"/>
      <c r="RDZ41" s="715"/>
      <c r="REA41" s="709"/>
      <c r="REB41" s="715"/>
      <c r="REC41" s="709"/>
      <c r="RED41" s="715"/>
      <c r="REE41" s="709"/>
      <c r="REF41" s="715"/>
      <c r="REG41" s="709"/>
      <c r="REH41" s="715"/>
      <c r="REI41" s="709"/>
      <c r="REJ41" s="715"/>
      <c r="REK41" s="709"/>
      <c r="REL41" s="715"/>
      <c r="REM41" s="709"/>
      <c r="REN41" s="715"/>
      <c r="REO41" s="709"/>
      <c r="REP41" s="715"/>
      <c r="REQ41" s="709"/>
      <c r="RER41" s="715"/>
      <c r="RES41" s="709"/>
      <c r="RET41" s="715"/>
      <c r="REU41" s="709"/>
      <c r="REV41" s="715"/>
      <c r="REW41" s="709"/>
      <c r="REX41" s="715"/>
      <c r="REY41" s="709"/>
      <c r="REZ41" s="715"/>
      <c r="RFA41" s="709"/>
      <c r="RFB41" s="715"/>
      <c r="RFC41" s="709"/>
      <c r="RFD41" s="715"/>
      <c r="RFE41" s="709"/>
      <c r="RFF41" s="715"/>
      <c r="RFG41" s="709"/>
      <c r="RFH41" s="715"/>
      <c r="RFI41" s="709"/>
      <c r="RFJ41" s="715"/>
      <c r="RFK41" s="709"/>
      <c r="RFL41" s="715"/>
      <c r="RFM41" s="709"/>
      <c r="RFN41" s="715"/>
      <c r="RFO41" s="709"/>
      <c r="RFP41" s="715"/>
      <c r="RFQ41" s="709"/>
      <c r="RFR41" s="715"/>
      <c r="RFS41" s="709"/>
      <c r="RFT41" s="715"/>
      <c r="RFU41" s="709"/>
      <c r="RFV41" s="715"/>
      <c r="RFW41" s="709"/>
      <c r="RFX41" s="715"/>
      <c r="RFY41" s="709"/>
      <c r="RFZ41" s="715"/>
      <c r="RGA41" s="709"/>
      <c r="RGB41" s="715"/>
      <c r="RGC41" s="709"/>
      <c r="RGD41" s="715"/>
      <c r="RGE41" s="709"/>
      <c r="RGF41" s="715"/>
      <c r="RGG41" s="709"/>
      <c r="RGH41" s="715"/>
      <c r="RGI41" s="709"/>
      <c r="RGJ41" s="715"/>
      <c r="RGK41" s="709"/>
      <c r="RGL41" s="715"/>
      <c r="RGM41" s="709"/>
      <c r="RGN41" s="715"/>
      <c r="RGO41" s="709"/>
      <c r="RGP41" s="715"/>
      <c r="RGQ41" s="709"/>
      <c r="RGR41" s="715"/>
      <c r="RGS41" s="709"/>
      <c r="RGT41" s="715"/>
      <c r="RGU41" s="709"/>
      <c r="RGV41" s="715"/>
      <c r="RGW41" s="709"/>
      <c r="RGX41" s="715"/>
      <c r="RGY41" s="709"/>
      <c r="RGZ41" s="715"/>
      <c r="RHA41" s="709"/>
      <c r="RHB41" s="715"/>
      <c r="RHC41" s="709"/>
      <c r="RHD41" s="715"/>
      <c r="RHE41" s="709"/>
      <c r="RHF41" s="715"/>
      <c r="RHG41" s="709"/>
      <c r="RHH41" s="715"/>
      <c r="RHI41" s="709"/>
      <c r="RHJ41" s="715"/>
      <c r="RHK41" s="709"/>
      <c r="RHL41" s="715"/>
      <c r="RHM41" s="709"/>
      <c r="RHN41" s="715"/>
      <c r="RHO41" s="709"/>
      <c r="RHP41" s="715"/>
      <c r="RHQ41" s="709"/>
      <c r="RHR41" s="715"/>
      <c r="RHS41" s="709"/>
      <c r="RHT41" s="715"/>
      <c r="RHU41" s="709"/>
      <c r="RHV41" s="715"/>
      <c r="RHW41" s="709"/>
      <c r="RHX41" s="715"/>
      <c r="RHY41" s="709"/>
      <c r="RHZ41" s="715"/>
      <c r="RIA41" s="709"/>
      <c r="RIB41" s="715"/>
      <c r="RIC41" s="709"/>
      <c r="RID41" s="715"/>
      <c r="RIE41" s="709"/>
      <c r="RIF41" s="715"/>
      <c r="RIG41" s="709"/>
      <c r="RIH41" s="715"/>
      <c r="RII41" s="709"/>
      <c r="RIJ41" s="715"/>
      <c r="RIK41" s="709"/>
      <c r="RIL41" s="715"/>
      <c r="RIM41" s="709"/>
      <c r="RIN41" s="715"/>
      <c r="RIO41" s="709"/>
      <c r="RIP41" s="715"/>
      <c r="RIQ41" s="709"/>
      <c r="RIR41" s="715"/>
      <c r="RIS41" s="709"/>
      <c r="RIT41" s="715"/>
      <c r="RIU41" s="709"/>
      <c r="RIV41" s="715"/>
      <c r="RIW41" s="709"/>
      <c r="RIX41" s="715"/>
      <c r="RIY41" s="709"/>
      <c r="RIZ41" s="715"/>
      <c r="RJA41" s="709"/>
      <c r="RJB41" s="715"/>
      <c r="RJC41" s="709"/>
      <c r="RJD41" s="715"/>
      <c r="RJE41" s="709"/>
      <c r="RJF41" s="715"/>
      <c r="RJG41" s="709"/>
      <c r="RJH41" s="715"/>
      <c r="RJI41" s="709"/>
      <c r="RJJ41" s="715"/>
      <c r="RJK41" s="709"/>
      <c r="RJL41" s="715"/>
      <c r="RJM41" s="709"/>
      <c r="RJN41" s="715"/>
      <c r="RJO41" s="709"/>
      <c r="RJP41" s="715"/>
      <c r="RJQ41" s="709"/>
      <c r="RJR41" s="715"/>
      <c r="RJS41" s="709"/>
      <c r="RJT41" s="715"/>
      <c r="RJU41" s="709"/>
      <c r="RJV41" s="715"/>
      <c r="RJW41" s="709"/>
      <c r="RJX41" s="715"/>
      <c r="RJY41" s="709"/>
      <c r="RJZ41" s="715"/>
      <c r="RKA41" s="709"/>
      <c r="RKB41" s="715"/>
      <c r="RKC41" s="709"/>
      <c r="RKD41" s="715"/>
      <c r="RKE41" s="709"/>
      <c r="RKF41" s="715"/>
      <c r="RKG41" s="709"/>
      <c r="RKH41" s="715"/>
      <c r="RKI41" s="709"/>
      <c r="RKJ41" s="715"/>
      <c r="RKK41" s="709"/>
      <c r="RKL41" s="715"/>
      <c r="RKM41" s="709"/>
      <c r="RKN41" s="715"/>
      <c r="RKO41" s="709"/>
      <c r="RKP41" s="715"/>
      <c r="RKQ41" s="709"/>
      <c r="RKR41" s="715"/>
      <c r="RKS41" s="709"/>
      <c r="RKT41" s="715"/>
      <c r="RKU41" s="709"/>
      <c r="RKV41" s="715"/>
      <c r="RKW41" s="709"/>
      <c r="RKX41" s="715"/>
      <c r="RKY41" s="709"/>
      <c r="RKZ41" s="715"/>
      <c r="RLA41" s="709"/>
      <c r="RLB41" s="715"/>
      <c r="RLC41" s="709"/>
      <c r="RLD41" s="715"/>
      <c r="RLE41" s="709"/>
      <c r="RLF41" s="715"/>
      <c r="RLG41" s="709"/>
      <c r="RLH41" s="715"/>
      <c r="RLI41" s="709"/>
      <c r="RLJ41" s="715"/>
      <c r="RLK41" s="709"/>
      <c r="RLL41" s="715"/>
      <c r="RLM41" s="709"/>
      <c r="RLN41" s="715"/>
      <c r="RLO41" s="709"/>
      <c r="RLP41" s="715"/>
      <c r="RLQ41" s="709"/>
      <c r="RLR41" s="715"/>
      <c r="RLS41" s="709"/>
      <c r="RLT41" s="715"/>
      <c r="RLU41" s="709"/>
      <c r="RLV41" s="715"/>
      <c r="RLW41" s="709"/>
      <c r="RLX41" s="715"/>
      <c r="RLY41" s="709"/>
      <c r="RLZ41" s="715"/>
      <c r="RMA41" s="709"/>
      <c r="RMB41" s="715"/>
      <c r="RMC41" s="709"/>
      <c r="RMD41" s="715"/>
      <c r="RME41" s="709"/>
      <c r="RMF41" s="715"/>
      <c r="RMG41" s="709"/>
      <c r="RMH41" s="715"/>
      <c r="RMI41" s="709"/>
      <c r="RMJ41" s="715"/>
      <c r="RMK41" s="709"/>
      <c r="RML41" s="715"/>
      <c r="RMM41" s="709"/>
      <c r="RMN41" s="715"/>
      <c r="RMO41" s="709"/>
      <c r="RMP41" s="715"/>
      <c r="RMQ41" s="709"/>
      <c r="RMR41" s="715"/>
      <c r="RMS41" s="709"/>
      <c r="RMT41" s="715"/>
      <c r="RMU41" s="709"/>
      <c r="RMV41" s="715"/>
      <c r="RMW41" s="709"/>
      <c r="RMX41" s="715"/>
      <c r="RMY41" s="709"/>
      <c r="RMZ41" s="715"/>
      <c r="RNA41" s="709"/>
      <c r="RNB41" s="715"/>
      <c r="RNC41" s="709"/>
      <c r="RND41" s="715"/>
      <c r="RNE41" s="709"/>
      <c r="RNF41" s="715"/>
      <c r="RNG41" s="709"/>
      <c r="RNH41" s="715"/>
      <c r="RNI41" s="709"/>
      <c r="RNJ41" s="715"/>
      <c r="RNK41" s="709"/>
      <c r="RNL41" s="715"/>
      <c r="RNM41" s="709"/>
      <c r="RNN41" s="715"/>
      <c r="RNO41" s="709"/>
      <c r="RNP41" s="715"/>
      <c r="RNQ41" s="709"/>
      <c r="RNR41" s="715"/>
      <c r="RNS41" s="709"/>
      <c r="RNT41" s="715"/>
      <c r="RNU41" s="709"/>
      <c r="RNV41" s="715"/>
      <c r="RNW41" s="709"/>
      <c r="RNX41" s="715"/>
      <c r="RNY41" s="709"/>
      <c r="RNZ41" s="715"/>
      <c r="ROA41" s="709"/>
      <c r="ROB41" s="715"/>
      <c r="ROC41" s="709"/>
      <c r="ROD41" s="715"/>
      <c r="ROE41" s="709"/>
      <c r="ROF41" s="715"/>
      <c r="ROG41" s="709"/>
      <c r="ROH41" s="715"/>
      <c r="ROI41" s="709"/>
      <c r="ROJ41" s="715"/>
      <c r="ROK41" s="709"/>
      <c r="ROL41" s="715"/>
      <c r="ROM41" s="709"/>
      <c r="RON41" s="715"/>
      <c r="ROO41" s="709"/>
      <c r="ROP41" s="715"/>
      <c r="ROQ41" s="709"/>
      <c r="ROR41" s="715"/>
      <c r="ROS41" s="709"/>
      <c r="ROT41" s="715"/>
      <c r="ROU41" s="709"/>
      <c r="ROV41" s="715"/>
      <c r="ROW41" s="709"/>
      <c r="ROX41" s="715"/>
      <c r="ROY41" s="709"/>
      <c r="ROZ41" s="715"/>
      <c r="RPA41" s="709"/>
      <c r="RPB41" s="715"/>
      <c r="RPC41" s="709"/>
      <c r="RPD41" s="715"/>
      <c r="RPE41" s="709"/>
      <c r="RPF41" s="715"/>
      <c r="RPG41" s="709"/>
      <c r="RPH41" s="715"/>
      <c r="RPI41" s="709"/>
      <c r="RPJ41" s="715"/>
      <c r="RPK41" s="709"/>
      <c r="RPL41" s="715"/>
      <c r="RPM41" s="709"/>
      <c r="RPN41" s="715"/>
      <c r="RPO41" s="709"/>
      <c r="RPP41" s="715"/>
      <c r="RPQ41" s="709"/>
      <c r="RPR41" s="715"/>
      <c r="RPS41" s="709"/>
      <c r="RPT41" s="715"/>
      <c r="RPU41" s="709"/>
      <c r="RPV41" s="715"/>
      <c r="RPW41" s="709"/>
      <c r="RPX41" s="715"/>
      <c r="RPY41" s="709"/>
      <c r="RPZ41" s="715"/>
      <c r="RQA41" s="709"/>
      <c r="RQB41" s="715"/>
      <c r="RQC41" s="709"/>
      <c r="RQD41" s="715"/>
      <c r="RQE41" s="709"/>
      <c r="RQF41" s="715"/>
      <c r="RQG41" s="709"/>
      <c r="RQH41" s="715"/>
      <c r="RQI41" s="709"/>
      <c r="RQJ41" s="715"/>
      <c r="RQK41" s="709"/>
      <c r="RQL41" s="715"/>
      <c r="RQM41" s="709"/>
      <c r="RQN41" s="715"/>
      <c r="RQO41" s="709"/>
      <c r="RQP41" s="715"/>
      <c r="RQQ41" s="709"/>
      <c r="RQR41" s="715"/>
      <c r="RQS41" s="709"/>
      <c r="RQT41" s="715"/>
      <c r="RQU41" s="709"/>
      <c r="RQV41" s="715"/>
      <c r="RQW41" s="709"/>
      <c r="RQX41" s="715"/>
      <c r="RQY41" s="709"/>
      <c r="RQZ41" s="715"/>
      <c r="RRA41" s="709"/>
      <c r="RRB41" s="715"/>
      <c r="RRC41" s="709"/>
      <c r="RRD41" s="715"/>
      <c r="RRE41" s="709"/>
      <c r="RRF41" s="715"/>
      <c r="RRG41" s="709"/>
      <c r="RRH41" s="715"/>
      <c r="RRI41" s="709"/>
      <c r="RRJ41" s="715"/>
      <c r="RRK41" s="709"/>
      <c r="RRL41" s="715"/>
      <c r="RRM41" s="709"/>
      <c r="RRN41" s="715"/>
      <c r="RRO41" s="709"/>
      <c r="RRP41" s="715"/>
      <c r="RRQ41" s="709"/>
      <c r="RRR41" s="715"/>
      <c r="RRS41" s="709"/>
      <c r="RRT41" s="715"/>
      <c r="RRU41" s="709"/>
      <c r="RRV41" s="715"/>
      <c r="RRW41" s="709"/>
      <c r="RRX41" s="715"/>
      <c r="RRY41" s="709"/>
      <c r="RRZ41" s="715"/>
      <c r="RSA41" s="709"/>
      <c r="RSB41" s="715"/>
      <c r="RSC41" s="709"/>
      <c r="RSD41" s="715"/>
      <c r="RSE41" s="709"/>
      <c r="RSF41" s="715"/>
      <c r="RSG41" s="709"/>
      <c r="RSH41" s="715"/>
      <c r="RSI41" s="709"/>
      <c r="RSJ41" s="715"/>
      <c r="RSK41" s="709"/>
      <c r="RSL41" s="715"/>
      <c r="RSM41" s="709"/>
      <c r="RSN41" s="715"/>
      <c r="RSO41" s="709"/>
      <c r="RSP41" s="715"/>
      <c r="RSQ41" s="709"/>
      <c r="RSR41" s="715"/>
      <c r="RSS41" s="709"/>
      <c r="RST41" s="715"/>
      <c r="RSU41" s="709"/>
      <c r="RSV41" s="715"/>
      <c r="RSW41" s="709"/>
      <c r="RSX41" s="715"/>
      <c r="RSY41" s="709"/>
      <c r="RSZ41" s="715"/>
      <c r="RTA41" s="709"/>
      <c r="RTB41" s="715"/>
      <c r="RTC41" s="709"/>
      <c r="RTD41" s="715"/>
      <c r="RTE41" s="709"/>
      <c r="RTF41" s="715"/>
      <c r="RTG41" s="709"/>
      <c r="RTH41" s="715"/>
      <c r="RTI41" s="709"/>
      <c r="RTJ41" s="715"/>
      <c r="RTK41" s="709"/>
      <c r="RTL41" s="715"/>
      <c r="RTM41" s="709"/>
      <c r="RTN41" s="715"/>
      <c r="RTO41" s="709"/>
      <c r="RTP41" s="715"/>
      <c r="RTQ41" s="709"/>
      <c r="RTR41" s="715"/>
      <c r="RTS41" s="709"/>
      <c r="RTT41" s="715"/>
      <c r="RTU41" s="709"/>
      <c r="RTV41" s="715"/>
      <c r="RTW41" s="709"/>
      <c r="RTX41" s="715"/>
      <c r="RTY41" s="709"/>
      <c r="RTZ41" s="715"/>
      <c r="RUA41" s="709"/>
      <c r="RUB41" s="715"/>
      <c r="RUC41" s="709"/>
      <c r="RUD41" s="715"/>
      <c r="RUE41" s="709"/>
      <c r="RUF41" s="715"/>
      <c r="RUG41" s="709"/>
      <c r="RUH41" s="715"/>
      <c r="RUI41" s="709"/>
      <c r="RUJ41" s="715"/>
      <c r="RUK41" s="709"/>
      <c r="RUL41" s="715"/>
      <c r="RUM41" s="709"/>
      <c r="RUN41" s="715"/>
      <c r="RUO41" s="709"/>
      <c r="RUP41" s="715"/>
      <c r="RUQ41" s="709"/>
      <c r="RUR41" s="715"/>
      <c r="RUS41" s="709"/>
      <c r="RUT41" s="715"/>
      <c r="RUU41" s="709"/>
      <c r="RUV41" s="715"/>
      <c r="RUW41" s="709"/>
      <c r="RUX41" s="715"/>
      <c r="RUY41" s="709"/>
      <c r="RUZ41" s="715"/>
      <c r="RVA41" s="709"/>
      <c r="RVB41" s="715"/>
      <c r="RVC41" s="709"/>
      <c r="RVD41" s="715"/>
      <c r="RVE41" s="709"/>
      <c r="RVF41" s="715"/>
      <c r="RVG41" s="709"/>
      <c r="RVH41" s="715"/>
      <c r="RVI41" s="709"/>
      <c r="RVJ41" s="715"/>
      <c r="RVK41" s="709"/>
      <c r="RVL41" s="715"/>
      <c r="RVM41" s="709"/>
      <c r="RVN41" s="715"/>
      <c r="RVO41" s="709"/>
      <c r="RVP41" s="715"/>
      <c r="RVQ41" s="709"/>
      <c r="RVR41" s="715"/>
      <c r="RVS41" s="709"/>
      <c r="RVT41" s="715"/>
      <c r="RVU41" s="709"/>
      <c r="RVV41" s="715"/>
      <c r="RVW41" s="709"/>
      <c r="RVX41" s="715"/>
      <c r="RVY41" s="709"/>
      <c r="RVZ41" s="715"/>
      <c r="RWA41" s="709"/>
      <c r="RWB41" s="715"/>
      <c r="RWC41" s="709"/>
      <c r="RWD41" s="715"/>
      <c r="RWE41" s="709"/>
      <c r="RWF41" s="715"/>
      <c r="RWG41" s="709"/>
      <c r="RWH41" s="715"/>
      <c r="RWI41" s="709"/>
      <c r="RWJ41" s="715"/>
      <c r="RWK41" s="709"/>
      <c r="RWL41" s="715"/>
      <c r="RWM41" s="709"/>
      <c r="RWN41" s="715"/>
      <c r="RWO41" s="709"/>
      <c r="RWP41" s="715"/>
      <c r="RWQ41" s="709"/>
      <c r="RWR41" s="715"/>
      <c r="RWS41" s="709"/>
      <c r="RWT41" s="715"/>
      <c r="RWU41" s="709"/>
      <c r="RWV41" s="715"/>
      <c r="RWW41" s="709"/>
      <c r="RWX41" s="715"/>
      <c r="RWY41" s="709"/>
      <c r="RWZ41" s="715"/>
      <c r="RXA41" s="709"/>
      <c r="RXB41" s="715"/>
      <c r="RXC41" s="709"/>
      <c r="RXD41" s="715"/>
      <c r="RXE41" s="709"/>
      <c r="RXF41" s="715"/>
      <c r="RXG41" s="709"/>
      <c r="RXH41" s="715"/>
      <c r="RXI41" s="709"/>
      <c r="RXJ41" s="715"/>
      <c r="RXK41" s="709"/>
      <c r="RXL41" s="715"/>
      <c r="RXM41" s="709"/>
      <c r="RXN41" s="715"/>
      <c r="RXO41" s="709"/>
      <c r="RXP41" s="715"/>
      <c r="RXQ41" s="709"/>
      <c r="RXR41" s="715"/>
      <c r="RXS41" s="709"/>
      <c r="RXT41" s="715"/>
      <c r="RXU41" s="709"/>
      <c r="RXV41" s="715"/>
      <c r="RXW41" s="709"/>
      <c r="RXX41" s="715"/>
      <c r="RXY41" s="709"/>
      <c r="RXZ41" s="715"/>
      <c r="RYA41" s="709"/>
      <c r="RYB41" s="715"/>
      <c r="RYC41" s="709"/>
      <c r="RYD41" s="715"/>
      <c r="RYE41" s="709"/>
      <c r="RYF41" s="715"/>
      <c r="RYG41" s="709"/>
      <c r="RYH41" s="715"/>
      <c r="RYI41" s="709"/>
      <c r="RYJ41" s="715"/>
      <c r="RYK41" s="709"/>
      <c r="RYL41" s="715"/>
      <c r="RYM41" s="709"/>
      <c r="RYN41" s="715"/>
      <c r="RYO41" s="709"/>
      <c r="RYP41" s="715"/>
      <c r="RYQ41" s="709"/>
      <c r="RYR41" s="715"/>
      <c r="RYS41" s="709"/>
      <c r="RYT41" s="715"/>
      <c r="RYU41" s="709"/>
      <c r="RYV41" s="715"/>
      <c r="RYW41" s="709"/>
      <c r="RYX41" s="715"/>
      <c r="RYY41" s="709"/>
      <c r="RYZ41" s="715"/>
      <c r="RZA41" s="709"/>
      <c r="RZB41" s="715"/>
      <c r="RZC41" s="709"/>
      <c r="RZD41" s="715"/>
      <c r="RZE41" s="709"/>
      <c r="RZF41" s="715"/>
      <c r="RZG41" s="709"/>
      <c r="RZH41" s="715"/>
      <c r="RZI41" s="709"/>
      <c r="RZJ41" s="715"/>
      <c r="RZK41" s="709"/>
      <c r="RZL41" s="715"/>
      <c r="RZM41" s="709"/>
      <c r="RZN41" s="715"/>
      <c r="RZO41" s="709"/>
      <c r="RZP41" s="715"/>
      <c r="RZQ41" s="709"/>
      <c r="RZR41" s="715"/>
      <c r="RZS41" s="709"/>
      <c r="RZT41" s="715"/>
      <c r="RZU41" s="709"/>
      <c r="RZV41" s="715"/>
      <c r="RZW41" s="709"/>
      <c r="RZX41" s="715"/>
      <c r="RZY41" s="709"/>
      <c r="RZZ41" s="715"/>
      <c r="SAA41" s="709"/>
      <c r="SAB41" s="715"/>
      <c r="SAC41" s="709"/>
      <c r="SAD41" s="715"/>
      <c r="SAE41" s="709"/>
      <c r="SAF41" s="715"/>
      <c r="SAG41" s="709"/>
      <c r="SAH41" s="715"/>
      <c r="SAI41" s="709"/>
      <c r="SAJ41" s="715"/>
      <c r="SAK41" s="709"/>
      <c r="SAL41" s="715"/>
      <c r="SAM41" s="709"/>
      <c r="SAN41" s="715"/>
      <c r="SAO41" s="709"/>
      <c r="SAP41" s="715"/>
      <c r="SAQ41" s="709"/>
      <c r="SAR41" s="715"/>
      <c r="SAS41" s="709"/>
      <c r="SAT41" s="715"/>
      <c r="SAU41" s="709"/>
      <c r="SAV41" s="715"/>
      <c r="SAW41" s="709"/>
      <c r="SAX41" s="715"/>
      <c r="SAY41" s="709"/>
      <c r="SAZ41" s="715"/>
      <c r="SBA41" s="709"/>
      <c r="SBB41" s="715"/>
      <c r="SBC41" s="709"/>
      <c r="SBD41" s="715"/>
      <c r="SBE41" s="709"/>
      <c r="SBF41" s="715"/>
      <c r="SBG41" s="709"/>
      <c r="SBH41" s="715"/>
      <c r="SBI41" s="709"/>
      <c r="SBJ41" s="715"/>
      <c r="SBK41" s="709"/>
      <c r="SBL41" s="715"/>
      <c r="SBM41" s="709"/>
      <c r="SBN41" s="715"/>
      <c r="SBO41" s="709"/>
      <c r="SBP41" s="715"/>
      <c r="SBQ41" s="709"/>
      <c r="SBR41" s="715"/>
      <c r="SBS41" s="709"/>
      <c r="SBT41" s="715"/>
      <c r="SBU41" s="709"/>
      <c r="SBV41" s="715"/>
      <c r="SBW41" s="709"/>
      <c r="SBX41" s="715"/>
      <c r="SBY41" s="709"/>
      <c r="SBZ41" s="715"/>
      <c r="SCA41" s="709"/>
      <c r="SCB41" s="715"/>
      <c r="SCC41" s="709"/>
      <c r="SCD41" s="715"/>
      <c r="SCE41" s="709"/>
      <c r="SCF41" s="715"/>
      <c r="SCG41" s="709"/>
      <c r="SCH41" s="715"/>
      <c r="SCI41" s="709"/>
      <c r="SCJ41" s="715"/>
      <c r="SCK41" s="709"/>
      <c r="SCL41" s="715"/>
      <c r="SCM41" s="709"/>
      <c r="SCN41" s="715"/>
      <c r="SCO41" s="709"/>
      <c r="SCP41" s="715"/>
      <c r="SCQ41" s="709"/>
      <c r="SCR41" s="715"/>
      <c r="SCS41" s="709"/>
      <c r="SCT41" s="715"/>
      <c r="SCU41" s="709"/>
      <c r="SCV41" s="715"/>
      <c r="SCW41" s="709"/>
      <c r="SCX41" s="715"/>
      <c r="SCY41" s="709"/>
      <c r="SCZ41" s="715"/>
      <c r="SDA41" s="709"/>
      <c r="SDB41" s="715"/>
      <c r="SDC41" s="709"/>
      <c r="SDD41" s="715"/>
      <c r="SDE41" s="709"/>
      <c r="SDF41" s="715"/>
      <c r="SDG41" s="709"/>
      <c r="SDH41" s="715"/>
      <c r="SDI41" s="709"/>
      <c r="SDJ41" s="715"/>
      <c r="SDK41" s="709"/>
      <c r="SDL41" s="715"/>
      <c r="SDM41" s="709"/>
      <c r="SDN41" s="715"/>
      <c r="SDO41" s="709"/>
      <c r="SDP41" s="715"/>
      <c r="SDQ41" s="709"/>
      <c r="SDR41" s="715"/>
      <c r="SDS41" s="709"/>
      <c r="SDT41" s="715"/>
      <c r="SDU41" s="709"/>
      <c r="SDV41" s="715"/>
      <c r="SDW41" s="709"/>
      <c r="SDX41" s="715"/>
      <c r="SDY41" s="709"/>
      <c r="SDZ41" s="715"/>
      <c r="SEA41" s="709"/>
      <c r="SEB41" s="715"/>
      <c r="SEC41" s="709"/>
      <c r="SED41" s="715"/>
      <c r="SEE41" s="709"/>
      <c r="SEF41" s="715"/>
      <c r="SEG41" s="709"/>
      <c r="SEH41" s="715"/>
      <c r="SEI41" s="709"/>
      <c r="SEJ41" s="715"/>
      <c r="SEK41" s="709"/>
      <c r="SEL41" s="715"/>
      <c r="SEM41" s="709"/>
      <c r="SEN41" s="715"/>
      <c r="SEO41" s="709"/>
      <c r="SEP41" s="715"/>
      <c r="SEQ41" s="709"/>
      <c r="SER41" s="715"/>
      <c r="SES41" s="709"/>
      <c r="SET41" s="715"/>
      <c r="SEU41" s="709"/>
      <c r="SEV41" s="715"/>
      <c r="SEW41" s="709"/>
      <c r="SEX41" s="715"/>
      <c r="SEY41" s="709"/>
      <c r="SEZ41" s="715"/>
      <c r="SFA41" s="709"/>
      <c r="SFB41" s="715"/>
      <c r="SFC41" s="709"/>
      <c r="SFD41" s="715"/>
      <c r="SFE41" s="709"/>
      <c r="SFF41" s="715"/>
      <c r="SFG41" s="709"/>
      <c r="SFH41" s="715"/>
      <c r="SFI41" s="709"/>
      <c r="SFJ41" s="715"/>
      <c r="SFK41" s="709"/>
      <c r="SFL41" s="715"/>
      <c r="SFM41" s="709"/>
      <c r="SFN41" s="715"/>
      <c r="SFO41" s="709"/>
      <c r="SFP41" s="715"/>
      <c r="SFQ41" s="709"/>
      <c r="SFR41" s="715"/>
      <c r="SFS41" s="709"/>
      <c r="SFT41" s="715"/>
      <c r="SFU41" s="709"/>
      <c r="SFV41" s="715"/>
      <c r="SFW41" s="709"/>
      <c r="SFX41" s="715"/>
      <c r="SFY41" s="709"/>
      <c r="SFZ41" s="715"/>
      <c r="SGA41" s="709"/>
      <c r="SGB41" s="715"/>
      <c r="SGC41" s="709"/>
      <c r="SGD41" s="715"/>
      <c r="SGE41" s="709"/>
      <c r="SGF41" s="715"/>
      <c r="SGG41" s="709"/>
      <c r="SGH41" s="715"/>
      <c r="SGI41" s="709"/>
      <c r="SGJ41" s="715"/>
      <c r="SGK41" s="709"/>
      <c r="SGL41" s="715"/>
      <c r="SGM41" s="709"/>
      <c r="SGN41" s="715"/>
      <c r="SGO41" s="709"/>
      <c r="SGP41" s="715"/>
      <c r="SGQ41" s="709"/>
      <c r="SGR41" s="715"/>
      <c r="SGS41" s="709"/>
      <c r="SGT41" s="715"/>
      <c r="SGU41" s="709"/>
      <c r="SGV41" s="715"/>
      <c r="SGW41" s="709"/>
      <c r="SGX41" s="715"/>
      <c r="SGY41" s="709"/>
      <c r="SGZ41" s="715"/>
      <c r="SHA41" s="709"/>
      <c r="SHB41" s="715"/>
      <c r="SHC41" s="709"/>
      <c r="SHD41" s="715"/>
      <c r="SHE41" s="709"/>
      <c r="SHF41" s="715"/>
      <c r="SHG41" s="709"/>
      <c r="SHH41" s="715"/>
      <c r="SHI41" s="709"/>
      <c r="SHJ41" s="715"/>
      <c r="SHK41" s="709"/>
      <c r="SHL41" s="715"/>
      <c r="SHM41" s="709"/>
      <c r="SHN41" s="715"/>
      <c r="SHO41" s="709"/>
      <c r="SHP41" s="715"/>
      <c r="SHQ41" s="709"/>
      <c r="SHR41" s="715"/>
      <c r="SHS41" s="709"/>
      <c r="SHT41" s="715"/>
      <c r="SHU41" s="709"/>
      <c r="SHV41" s="715"/>
      <c r="SHW41" s="709"/>
      <c r="SHX41" s="715"/>
      <c r="SHY41" s="709"/>
      <c r="SHZ41" s="715"/>
      <c r="SIA41" s="709"/>
      <c r="SIB41" s="715"/>
      <c r="SIC41" s="709"/>
      <c r="SID41" s="715"/>
      <c r="SIE41" s="709"/>
      <c r="SIF41" s="715"/>
      <c r="SIG41" s="709"/>
      <c r="SIH41" s="715"/>
      <c r="SII41" s="709"/>
      <c r="SIJ41" s="715"/>
      <c r="SIK41" s="709"/>
      <c r="SIL41" s="715"/>
      <c r="SIM41" s="709"/>
      <c r="SIN41" s="715"/>
      <c r="SIO41" s="709"/>
      <c r="SIP41" s="715"/>
      <c r="SIQ41" s="709"/>
      <c r="SIR41" s="715"/>
      <c r="SIS41" s="709"/>
      <c r="SIT41" s="715"/>
      <c r="SIU41" s="709"/>
      <c r="SIV41" s="715"/>
      <c r="SIW41" s="709"/>
      <c r="SIX41" s="715"/>
      <c r="SIY41" s="709"/>
      <c r="SIZ41" s="715"/>
      <c r="SJA41" s="709"/>
      <c r="SJB41" s="715"/>
      <c r="SJC41" s="709"/>
      <c r="SJD41" s="715"/>
      <c r="SJE41" s="709"/>
      <c r="SJF41" s="715"/>
      <c r="SJG41" s="709"/>
      <c r="SJH41" s="715"/>
      <c r="SJI41" s="709"/>
      <c r="SJJ41" s="715"/>
      <c r="SJK41" s="709"/>
      <c r="SJL41" s="715"/>
      <c r="SJM41" s="709"/>
      <c r="SJN41" s="715"/>
      <c r="SJO41" s="709"/>
      <c r="SJP41" s="715"/>
      <c r="SJQ41" s="709"/>
      <c r="SJR41" s="715"/>
      <c r="SJS41" s="709"/>
      <c r="SJT41" s="715"/>
      <c r="SJU41" s="709"/>
      <c r="SJV41" s="715"/>
      <c r="SJW41" s="709"/>
      <c r="SJX41" s="715"/>
      <c r="SJY41" s="709"/>
      <c r="SJZ41" s="715"/>
      <c r="SKA41" s="709"/>
      <c r="SKB41" s="715"/>
      <c r="SKC41" s="709"/>
      <c r="SKD41" s="715"/>
      <c r="SKE41" s="709"/>
      <c r="SKF41" s="715"/>
      <c r="SKG41" s="709"/>
      <c r="SKH41" s="715"/>
      <c r="SKI41" s="709"/>
      <c r="SKJ41" s="715"/>
      <c r="SKK41" s="709"/>
      <c r="SKL41" s="715"/>
      <c r="SKM41" s="709"/>
      <c r="SKN41" s="715"/>
      <c r="SKO41" s="709"/>
      <c r="SKP41" s="715"/>
      <c r="SKQ41" s="709"/>
      <c r="SKR41" s="715"/>
      <c r="SKS41" s="709"/>
      <c r="SKT41" s="715"/>
      <c r="SKU41" s="709"/>
      <c r="SKV41" s="715"/>
      <c r="SKW41" s="709"/>
      <c r="SKX41" s="715"/>
      <c r="SKY41" s="709"/>
      <c r="SKZ41" s="715"/>
      <c r="SLA41" s="709"/>
      <c r="SLB41" s="715"/>
      <c r="SLC41" s="709"/>
      <c r="SLD41" s="715"/>
      <c r="SLE41" s="709"/>
      <c r="SLF41" s="715"/>
      <c r="SLG41" s="709"/>
      <c r="SLH41" s="715"/>
      <c r="SLI41" s="709"/>
      <c r="SLJ41" s="715"/>
      <c r="SLK41" s="709"/>
      <c r="SLL41" s="715"/>
      <c r="SLM41" s="709"/>
      <c r="SLN41" s="715"/>
      <c r="SLO41" s="709"/>
      <c r="SLP41" s="715"/>
      <c r="SLQ41" s="709"/>
      <c r="SLR41" s="715"/>
      <c r="SLS41" s="709"/>
      <c r="SLT41" s="715"/>
      <c r="SLU41" s="709"/>
      <c r="SLV41" s="715"/>
      <c r="SLW41" s="709"/>
      <c r="SLX41" s="715"/>
      <c r="SLY41" s="709"/>
      <c r="SLZ41" s="715"/>
      <c r="SMA41" s="709"/>
      <c r="SMB41" s="715"/>
      <c r="SMC41" s="709"/>
      <c r="SMD41" s="715"/>
      <c r="SME41" s="709"/>
      <c r="SMF41" s="715"/>
      <c r="SMG41" s="709"/>
      <c r="SMH41" s="715"/>
      <c r="SMI41" s="709"/>
      <c r="SMJ41" s="715"/>
      <c r="SMK41" s="709"/>
      <c r="SML41" s="715"/>
      <c r="SMM41" s="709"/>
      <c r="SMN41" s="715"/>
      <c r="SMO41" s="709"/>
      <c r="SMP41" s="715"/>
      <c r="SMQ41" s="709"/>
      <c r="SMR41" s="715"/>
      <c r="SMS41" s="709"/>
      <c r="SMT41" s="715"/>
      <c r="SMU41" s="709"/>
      <c r="SMV41" s="715"/>
      <c r="SMW41" s="709"/>
      <c r="SMX41" s="715"/>
      <c r="SMY41" s="709"/>
      <c r="SMZ41" s="715"/>
      <c r="SNA41" s="709"/>
      <c r="SNB41" s="715"/>
      <c r="SNC41" s="709"/>
      <c r="SND41" s="715"/>
      <c r="SNE41" s="709"/>
      <c r="SNF41" s="715"/>
      <c r="SNG41" s="709"/>
      <c r="SNH41" s="715"/>
      <c r="SNI41" s="709"/>
      <c r="SNJ41" s="715"/>
      <c r="SNK41" s="709"/>
      <c r="SNL41" s="715"/>
      <c r="SNM41" s="709"/>
      <c r="SNN41" s="715"/>
      <c r="SNO41" s="709"/>
      <c r="SNP41" s="715"/>
      <c r="SNQ41" s="709"/>
      <c r="SNR41" s="715"/>
      <c r="SNS41" s="709"/>
      <c r="SNT41" s="715"/>
      <c r="SNU41" s="709"/>
      <c r="SNV41" s="715"/>
      <c r="SNW41" s="709"/>
      <c r="SNX41" s="715"/>
      <c r="SNY41" s="709"/>
      <c r="SNZ41" s="715"/>
      <c r="SOA41" s="709"/>
      <c r="SOB41" s="715"/>
      <c r="SOC41" s="709"/>
      <c r="SOD41" s="715"/>
      <c r="SOE41" s="709"/>
      <c r="SOF41" s="715"/>
      <c r="SOG41" s="709"/>
      <c r="SOH41" s="715"/>
      <c r="SOI41" s="709"/>
      <c r="SOJ41" s="715"/>
      <c r="SOK41" s="709"/>
      <c r="SOL41" s="715"/>
      <c r="SOM41" s="709"/>
      <c r="SON41" s="715"/>
      <c r="SOO41" s="709"/>
      <c r="SOP41" s="715"/>
      <c r="SOQ41" s="709"/>
      <c r="SOR41" s="715"/>
      <c r="SOS41" s="709"/>
      <c r="SOT41" s="715"/>
      <c r="SOU41" s="709"/>
      <c r="SOV41" s="715"/>
      <c r="SOW41" s="709"/>
      <c r="SOX41" s="715"/>
      <c r="SOY41" s="709"/>
      <c r="SOZ41" s="715"/>
      <c r="SPA41" s="709"/>
      <c r="SPB41" s="715"/>
      <c r="SPC41" s="709"/>
      <c r="SPD41" s="715"/>
      <c r="SPE41" s="709"/>
      <c r="SPF41" s="715"/>
      <c r="SPG41" s="709"/>
      <c r="SPH41" s="715"/>
      <c r="SPI41" s="709"/>
      <c r="SPJ41" s="715"/>
      <c r="SPK41" s="709"/>
      <c r="SPL41" s="715"/>
      <c r="SPM41" s="709"/>
      <c r="SPN41" s="715"/>
      <c r="SPO41" s="709"/>
      <c r="SPP41" s="715"/>
      <c r="SPQ41" s="709"/>
      <c r="SPR41" s="715"/>
      <c r="SPS41" s="709"/>
      <c r="SPT41" s="715"/>
      <c r="SPU41" s="709"/>
      <c r="SPV41" s="715"/>
      <c r="SPW41" s="709"/>
      <c r="SPX41" s="715"/>
      <c r="SPY41" s="709"/>
      <c r="SPZ41" s="715"/>
      <c r="SQA41" s="709"/>
      <c r="SQB41" s="715"/>
      <c r="SQC41" s="709"/>
      <c r="SQD41" s="715"/>
      <c r="SQE41" s="709"/>
      <c r="SQF41" s="715"/>
      <c r="SQG41" s="709"/>
      <c r="SQH41" s="715"/>
      <c r="SQI41" s="709"/>
      <c r="SQJ41" s="715"/>
      <c r="SQK41" s="709"/>
      <c r="SQL41" s="715"/>
      <c r="SQM41" s="709"/>
      <c r="SQN41" s="715"/>
      <c r="SQO41" s="709"/>
      <c r="SQP41" s="715"/>
      <c r="SQQ41" s="709"/>
      <c r="SQR41" s="715"/>
      <c r="SQS41" s="709"/>
      <c r="SQT41" s="715"/>
      <c r="SQU41" s="709"/>
      <c r="SQV41" s="715"/>
      <c r="SQW41" s="709"/>
      <c r="SQX41" s="715"/>
      <c r="SQY41" s="709"/>
      <c r="SQZ41" s="715"/>
      <c r="SRA41" s="709"/>
      <c r="SRB41" s="715"/>
      <c r="SRC41" s="709"/>
      <c r="SRD41" s="715"/>
      <c r="SRE41" s="709"/>
      <c r="SRF41" s="715"/>
      <c r="SRG41" s="709"/>
      <c r="SRH41" s="715"/>
      <c r="SRI41" s="709"/>
      <c r="SRJ41" s="715"/>
      <c r="SRK41" s="709"/>
      <c r="SRL41" s="715"/>
      <c r="SRM41" s="709"/>
      <c r="SRN41" s="715"/>
      <c r="SRO41" s="709"/>
      <c r="SRP41" s="715"/>
      <c r="SRQ41" s="709"/>
      <c r="SRR41" s="715"/>
      <c r="SRS41" s="709"/>
      <c r="SRT41" s="715"/>
      <c r="SRU41" s="709"/>
      <c r="SRV41" s="715"/>
      <c r="SRW41" s="709"/>
      <c r="SRX41" s="715"/>
      <c r="SRY41" s="709"/>
      <c r="SRZ41" s="715"/>
      <c r="SSA41" s="709"/>
      <c r="SSB41" s="715"/>
      <c r="SSC41" s="709"/>
      <c r="SSD41" s="715"/>
      <c r="SSE41" s="709"/>
      <c r="SSF41" s="715"/>
      <c r="SSG41" s="709"/>
      <c r="SSH41" s="715"/>
      <c r="SSI41" s="709"/>
      <c r="SSJ41" s="715"/>
      <c r="SSK41" s="709"/>
      <c r="SSL41" s="715"/>
      <c r="SSM41" s="709"/>
      <c r="SSN41" s="715"/>
      <c r="SSO41" s="709"/>
      <c r="SSP41" s="715"/>
      <c r="SSQ41" s="709"/>
      <c r="SSR41" s="715"/>
      <c r="SSS41" s="709"/>
      <c r="SST41" s="715"/>
      <c r="SSU41" s="709"/>
      <c r="SSV41" s="715"/>
      <c r="SSW41" s="709"/>
      <c r="SSX41" s="715"/>
      <c r="SSY41" s="709"/>
      <c r="SSZ41" s="715"/>
      <c r="STA41" s="709"/>
      <c r="STB41" s="715"/>
      <c r="STC41" s="709"/>
      <c r="STD41" s="715"/>
      <c r="STE41" s="709"/>
      <c r="STF41" s="715"/>
      <c r="STG41" s="709"/>
      <c r="STH41" s="715"/>
      <c r="STI41" s="709"/>
      <c r="STJ41" s="715"/>
      <c r="STK41" s="709"/>
      <c r="STL41" s="715"/>
      <c r="STM41" s="709"/>
      <c r="STN41" s="715"/>
      <c r="STO41" s="709"/>
      <c r="STP41" s="715"/>
      <c r="STQ41" s="709"/>
      <c r="STR41" s="715"/>
      <c r="STS41" s="709"/>
      <c r="STT41" s="715"/>
      <c r="STU41" s="709"/>
      <c r="STV41" s="715"/>
      <c r="STW41" s="709"/>
      <c r="STX41" s="715"/>
      <c r="STY41" s="709"/>
      <c r="STZ41" s="715"/>
      <c r="SUA41" s="709"/>
      <c r="SUB41" s="715"/>
      <c r="SUC41" s="709"/>
      <c r="SUD41" s="715"/>
      <c r="SUE41" s="709"/>
      <c r="SUF41" s="715"/>
      <c r="SUG41" s="709"/>
      <c r="SUH41" s="715"/>
      <c r="SUI41" s="709"/>
      <c r="SUJ41" s="715"/>
      <c r="SUK41" s="709"/>
      <c r="SUL41" s="715"/>
      <c r="SUM41" s="709"/>
      <c r="SUN41" s="715"/>
      <c r="SUO41" s="709"/>
      <c r="SUP41" s="715"/>
      <c r="SUQ41" s="709"/>
      <c r="SUR41" s="715"/>
      <c r="SUS41" s="709"/>
      <c r="SUT41" s="715"/>
      <c r="SUU41" s="709"/>
      <c r="SUV41" s="715"/>
      <c r="SUW41" s="709"/>
      <c r="SUX41" s="715"/>
      <c r="SUY41" s="709"/>
      <c r="SUZ41" s="715"/>
      <c r="SVA41" s="709"/>
      <c r="SVB41" s="715"/>
      <c r="SVC41" s="709"/>
      <c r="SVD41" s="715"/>
      <c r="SVE41" s="709"/>
      <c r="SVF41" s="715"/>
      <c r="SVG41" s="709"/>
      <c r="SVH41" s="715"/>
      <c r="SVI41" s="709"/>
      <c r="SVJ41" s="715"/>
      <c r="SVK41" s="709"/>
      <c r="SVL41" s="715"/>
      <c r="SVM41" s="709"/>
      <c r="SVN41" s="715"/>
      <c r="SVO41" s="709"/>
      <c r="SVP41" s="715"/>
      <c r="SVQ41" s="709"/>
      <c r="SVR41" s="715"/>
      <c r="SVS41" s="709"/>
      <c r="SVT41" s="715"/>
      <c r="SVU41" s="709"/>
      <c r="SVV41" s="715"/>
      <c r="SVW41" s="709"/>
      <c r="SVX41" s="715"/>
      <c r="SVY41" s="709"/>
      <c r="SVZ41" s="715"/>
      <c r="SWA41" s="709"/>
      <c r="SWB41" s="715"/>
      <c r="SWC41" s="709"/>
      <c r="SWD41" s="715"/>
      <c r="SWE41" s="709"/>
      <c r="SWF41" s="715"/>
      <c r="SWG41" s="709"/>
      <c r="SWH41" s="715"/>
      <c r="SWI41" s="709"/>
      <c r="SWJ41" s="715"/>
      <c r="SWK41" s="709"/>
      <c r="SWL41" s="715"/>
      <c r="SWM41" s="709"/>
      <c r="SWN41" s="715"/>
      <c r="SWO41" s="709"/>
      <c r="SWP41" s="715"/>
      <c r="SWQ41" s="709"/>
      <c r="SWR41" s="715"/>
      <c r="SWS41" s="709"/>
      <c r="SWT41" s="715"/>
      <c r="SWU41" s="709"/>
      <c r="SWV41" s="715"/>
      <c r="SWW41" s="709"/>
      <c r="SWX41" s="715"/>
      <c r="SWY41" s="709"/>
      <c r="SWZ41" s="715"/>
      <c r="SXA41" s="709"/>
      <c r="SXB41" s="715"/>
      <c r="SXC41" s="709"/>
      <c r="SXD41" s="715"/>
      <c r="SXE41" s="709"/>
      <c r="SXF41" s="715"/>
      <c r="SXG41" s="709"/>
      <c r="SXH41" s="715"/>
      <c r="SXI41" s="709"/>
      <c r="SXJ41" s="715"/>
      <c r="SXK41" s="709"/>
      <c r="SXL41" s="715"/>
      <c r="SXM41" s="709"/>
      <c r="SXN41" s="715"/>
      <c r="SXO41" s="709"/>
      <c r="SXP41" s="715"/>
      <c r="SXQ41" s="709"/>
      <c r="SXR41" s="715"/>
      <c r="SXS41" s="709"/>
      <c r="SXT41" s="715"/>
      <c r="SXU41" s="709"/>
      <c r="SXV41" s="715"/>
      <c r="SXW41" s="709"/>
      <c r="SXX41" s="715"/>
      <c r="SXY41" s="709"/>
      <c r="SXZ41" s="715"/>
      <c r="SYA41" s="709"/>
      <c r="SYB41" s="715"/>
      <c r="SYC41" s="709"/>
      <c r="SYD41" s="715"/>
      <c r="SYE41" s="709"/>
      <c r="SYF41" s="715"/>
      <c r="SYG41" s="709"/>
      <c r="SYH41" s="715"/>
      <c r="SYI41" s="709"/>
      <c r="SYJ41" s="715"/>
      <c r="SYK41" s="709"/>
      <c r="SYL41" s="715"/>
      <c r="SYM41" s="709"/>
      <c r="SYN41" s="715"/>
      <c r="SYO41" s="709"/>
      <c r="SYP41" s="715"/>
      <c r="SYQ41" s="709"/>
      <c r="SYR41" s="715"/>
      <c r="SYS41" s="709"/>
      <c r="SYT41" s="715"/>
      <c r="SYU41" s="709"/>
      <c r="SYV41" s="715"/>
      <c r="SYW41" s="709"/>
      <c r="SYX41" s="715"/>
      <c r="SYY41" s="709"/>
      <c r="SYZ41" s="715"/>
      <c r="SZA41" s="709"/>
      <c r="SZB41" s="715"/>
      <c r="SZC41" s="709"/>
      <c r="SZD41" s="715"/>
      <c r="SZE41" s="709"/>
      <c r="SZF41" s="715"/>
      <c r="SZG41" s="709"/>
      <c r="SZH41" s="715"/>
      <c r="SZI41" s="709"/>
      <c r="SZJ41" s="715"/>
      <c r="SZK41" s="709"/>
      <c r="SZL41" s="715"/>
      <c r="SZM41" s="709"/>
      <c r="SZN41" s="715"/>
      <c r="SZO41" s="709"/>
      <c r="SZP41" s="715"/>
      <c r="SZQ41" s="709"/>
      <c r="SZR41" s="715"/>
      <c r="SZS41" s="709"/>
      <c r="SZT41" s="715"/>
      <c r="SZU41" s="709"/>
      <c r="SZV41" s="715"/>
      <c r="SZW41" s="709"/>
      <c r="SZX41" s="715"/>
      <c r="SZY41" s="709"/>
      <c r="SZZ41" s="715"/>
      <c r="TAA41" s="709"/>
      <c r="TAB41" s="715"/>
      <c r="TAC41" s="709"/>
      <c r="TAD41" s="715"/>
      <c r="TAE41" s="709"/>
      <c r="TAF41" s="715"/>
      <c r="TAG41" s="709"/>
      <c r="TAH41" s="715"/>
      <c r="TAI41" s="709"/>
      <c r="TAJ41" s="715"/>
      <c r="TAK41" s="709"/>
      <c r="TAL41" s="715"/>
      <c r="TAM41" s="709"/>
      <c r="TAN41" s="715"/>
      <c r="TAO41" s="709"/>
      <c r="TAP41" s="715"/>
      <c r="TAQ41" s="709"/>
      <c r="TAR41" s="715"/>
      <c r="TAS41" s="709"/>
      <c r="TAT41" s="715"/>
      <c r="TAU41" s="709"/>
      <c r="TAV41" s="715"/>
      <c r="TAW41" s="709"/>
      <c r="TAX41" s="715"/>
      <c r="TAY41" s="709"/>
      <c r="TAZ41" s="715"/>
      <c r="TBA41" s="709"/>
      <c r="TBB41" s="715"/>
      <c r="TBC41" s="709"/>
      <c r="TBD41" s="715"/>
      <c r="TBE41" s="709"/>
      <c r="TBF41" s="715"/>
      <c r="TBG41" s="709"/>
      <c r="TBH41" s="715"/>
      <c r="TBI41" s="709"/>
      <c r="TBJ41" s="715"/>
      <c r="TBK41" s="709"/>
      <c r="TBL41" s="715"/>
      <c r="TBM41" s="709"/>
      <c r="TBN41" s="715"/>
      <c r="TBO41" s="709"/>
      <c r="TBP41" s="715"/>
      <c r="TBQ41" s="709"/>
      <c r="TBR41" s="715"/>
      <c r="TBS41" s="709"/>
      <c r="TBT41" s="715"/>
      <c r="TBU41" s="709"/>
      <c r="TBV41" s="715"/>
      <c r="TBW41" s="709"/>
      <c r="TBX41" s="715"/>
      <c r="TBY41" s="709"/>
      <c r="TBZ41" s="715"/>
      <c r="TCA41" s="709"/>
      <c r="TCB41" s="715"/>
      <c r="TCC41" s="709"/>
      <c r="TCD41" s="715"/>
      <c r="TCE41" s="709"/>
      <c r="TCF41" s="715"/>
      <c r="TCG41" s="709"/>
      <c r="TCH41" s="715"/>
      <c r="TCI41" s="709"/>
      <c r="TCJ41" s="715"/>
      <c r="TCK41" s="709"/>
      <c r="TCL41" s="715"/>
      <c r="TCM41" s="709"/>
      <c r="TCN41" s="715"/>
      <c r="TCO41" s="709"/>
      <c r="TCP41" s="715"/>
      <c r="TCQ41" s="709"/>
      <c r="TCR41" s="715"/>
      <c r="TCS41" s="709"/>
      <c r="TCT41" s="715"/>
      <c r="TCU41" s="709"/>
      <c r="TCV41" s="715"/>
      <c r="TCW41" s="709"/>
      <c r="TCX41" s="715"/>
      <c r="TCY41" s="709"/>
      <c r="TCZ41" s="715"/>
      <c r="TDA41" s="709"/>
      <c r="TDB41" s="715"/>
      <c r="TDC41" s="709"/>
      <c r="TDD41" s="715"/>
      <c r="TDE41" s="709"/>
      <c r="TDF41" s="715"/>
      <c r="TDG41" s="709"/>
      <c r="TDH41" s="715"/>
      <c r="TDI41" s="709"/>
      <c r="TDJ41" s="715"/>
      <c r="TDK41" s="709"/>
      <c r="TDL41" s="715"/>
      <c r="TDM41" s="709"/>
      <c r="TDN41" s="715"/>
      <c r="TDO41" s="709"/>
      <c r="TDP41" s="715"/>
      <c r="TDQ41" s="709"/>
      <c r="TDR41" s="715"/>
      <c r="TDS41" s="709"/>
      <c r="TDT41" s="715"/>
      <c r="TDU41" s="709"/>
      <c r="TDV41" s="715"/>
      <c r="TDW41" s="709"/>
      <c r="TDX41" s="715"/>
      <c r="TDY41" s="709"/>
      <c r="TDZ41" s="715"/>
      <c r="TEA41" s="709"/>
      <c r="TEB41" s="715"/>
      <c r="TEC41" s="709"/>
      <c r="TED41" s="715"/>
      <c r="TEE41" s="709"/>
      <c r="TEF41" s="715"/>
      <c r="TEG41" s="709"/>
      <c r="TEH41" s="715"/>
      <c r="TEI41" s="709"/>
      <c r="TEJ41" s="715"/>
      <c r="TEK41" s="709"/>
      <c r="TEL41" s="715"/>
      <c r="TEM41" s="709"/>
      <c r="TEN41" s="715"/>
      <c r="TEO41" s="709"/>
      <c r="TEP41" s="715"/>
      <c r="TEQ41" s="709"/>
      <c r="TER41" s="715"/>
      <c r="TES41" s="709"/>
      <c r="TET41" s="715"/>
      <c r="TEU41" s="709"/>
      <c r="TEV41" s="715"/>
      <c r="TEW41" s="709"/>
      <c r="TEX41" s="715"/>
      <c r="TEY41" s="709"/>
      <c r="TEZ41" s="715"/>
      <c r="TFA41" s="709"/>
      <c r="TFB41" s="715"/>
      <c r="TFC41" s="709"/>
      <c r="TFD41" s="715"/>
      <c r="TFE41" s="709"/>
      <c r="TFF41" s="715"/>
      <c r="TFG41" s="709"/>
      <c r="TFH41" s="715"/>
      <c r="TFI41" s="709"/>
      <c r="TFJ41" s="715"/>
      <c r="TFK41" s="709"/>
      <c r="TFL41" s="715"/>
      <c r="TFM41" s="709"/>
      <c r="TFN41" s="715"/>
      <c r="TFO41" s="709"/>
      <c r="TFP41" s="715"/>
      <c r="TFQ41" s="709"/>
      <c r="TFR41" s="715"/>
      <c r="TFS41" s="709"/>
      <c r="TFT41" s="715"/>
      <c r="TFU41" s="709"/>
      <c r="TFV41" s="715"/>
      <c r="TFW41" s="709"/>
      <c r="TFX41" s="715"/>
      <c r="TFY41" s="709"/>
      <c r="TFZ41" s="715"/>
      <c r="TGA41" s="709"/>
      <c r="TGB41" s="715"/>
      <c r="TGC41" s="709"/>
      <c r="TGD41" s="715"/>
      <c r="TGE41" s="709"/>
      <c r="TGF41" s="715"/>
      <c r="TGG41" s="709"/>
      <c r="TGH41" s="715"/>
      <c r="TGI41" s="709"/>
      <c r="TGJ41" s="715"/>
      <c r="TGK41" s="709"/>
      <c r="TGL41" s="715"/>
      <c r="TGM41" s="709"/>
      <c r="TGN41" s="715"/>
      <c r="TGO41" s="709"/>
      <c r="TGP41" s="715"/>
      <c r="TGQ41" s="709"/>
      <c r="TGR41" s="715"/>
      <c r="TGS41" s="709"/>
      <c r="TGT41" s="715"/>
      <c r="TGU41" s="709"/>
      <c r="TGV41" s="715"/>
      <c r="TGW41" s="709"/>
      <c r="TGX41" s="715"/>
      <c r="TGY41" s="709"/>
      <c r="TGZ41" s="715"/>
      <c r="THA41" s="709"/>
      <c r="THB41" s="715"/>
      <c r="THC41" s="709"/>
      <c r="THD41" s="715"/>
      <c r="THE41" s="709"/>
      <c r="THF41" s="715"/>
      <c r="THG41" s="709"/>
      <c r="THH41" s="715"/>
      <c r="THI41" s="709"/>
      <c r="THJ41" s="715"/>
      <c r="THK41" s="709"/>
      <c r="THL41" s="715"/>
      <c r="THM41" s="709"/>
      <c r="THN41" s="715"/>
      <c r="THO41" s="709"/>
      <c r="THP41" s="715"/>
      <c r="THQ41" s="709"/>
      <c r="THR41" s="715"/>
      <c r="THS41" s="709"/>
      <c r="THT41" s="715"/>
      <c r="THU41" s="709"/>
      <c r="THV41" s="715"/>
      <c r="THW41" s="709"/>
      <c r="THX41" s="715"/>
      <c r="THY41" s="709"/>
      <c r="THZ41" s="715"/>
      <c r="TIA41" s="709"/>
      <c r="TIB41" s="715"/>
      <c r="TIC41" s="709"/>
      <c r="TID41" s="715"/>
      <c r="TIE41" s="709"/>
      <c r="TIF41" s="715"/>
      <c r="TIG41" s="709"/>
      <c r="TIH41" s="715"/>
      <c r="TII41" s="709"/>
      <c r="TIJ41" s="715"/>
      <c r="TIK41" s="709"/>
      <c r="TIL41" s="715"/>
      <c r="TIM41" s="709"/>
      <c r="TIN41" s="715"/>
      <c r="TIO41" s="709"/>
      <c r="TIP41" s="715"/>
      <c r="TIQ41" s="709"/>
      <c r="TIR41" s="715"/>
      <c r="TIS41" s="709"/>
      <c r="TIT41" s="715"/>
      <c r="TIU41" s="709"/>
      <c r="TIV41" s="715"/>
      <c r="TIW41" s="709"/>
      <c r="TIX41" s="715"/>
      <c r="TIY41" s="709"/>
      <c r="TIZ41" s="715"/>
      <c r="TJA41" s="709"/>
      <c r="TJB41" s="715"/>
      <c r="TJC41" s="709"/>
      <c r="TJD41" s="715"/>
      <c r="TJE41" s="709"/>
      <c r="TJF41" s="715"/>
      <c r="TJG41" s="709"/>
      <c r="TJH41" s="715"/>
      <c r="TJI41" s="709"/>
      <c r="TJJ41" s="715"/>
      <c r="TJK41" s="709"/>
      <c r="TJL41" s="715"/>
      <c r="TJM41" s="709"/>
      <c r="TJN41" s="715"/>
      <c r="TJO41" s="709"/>
      <c r="TJP41" s="715"/>
      <c r="TJQ41" s="709"/>
      <c r="TJR41" s="715"/>
      <c r="TJS41" s="709"/>
      <c r="TJT41" s="715"/>
      <c r="TJU41" s="709"/>
      <c r="TJV41" s="715"/>
      <c r="TJW41" s="709"/>
      <c r="TJX41" s="715"/>
      <c r="TJY41" s="709"/>
      <c r="TJZ41" s="715"/>
      <c r="TKA41" s="709"/>
      <c r="TKB41" s="715"/>
      <c r="TKC41" s="709"/>
      <c r="TKD41" s="715"/>
      <c r="TKE41" s="709"/>
      <c r="TKF41" s="715"/>
      <c r="TKG41" s="709"/>
      <c r="TKH41" s="715"/>
      <c r="TKI41" s="709"/>
      <c r="TKJ41" s="715"/>
      <c r="TKK41" s="709"/>
      <c r="TKL41" s="715"/>
      <c r="TKM41" s="709"/>
      <c r="TKN41" s="715"/>
      <c r="TKO41" s="709"/>
      <c r="TKP41" s="715"/>
      <c r="TKQ41" s="709"/>
      <c r="TKR41" s="715"/>
      <c r="TKS41" s="709"/>
      <c r="TKT41" s="715"/>
      <c r="TKU41" s="709"/>
      <c r="TKV41" s="715"/>
      <c r="TKW41" s="709"/>
      <c r="TKX41" s="715"/>
      <c r="TKY41" s="709"/>
      <c r="TKZ41" s="715"/>
      <c r="TLA41" s="709"/>
      <c r="TLB41" s="715"/>
      <c r="TLC41" s="709"/>
      <c r="TLD41" s="715"/>
      <c r="TLE41" s="709"/>
      <c r="TLF41" s="715"/>
      <c r="TLG41" s="709"/>
      <c r="TLH41" s="715"/>
      <c r="TLI41" s="709"/>
      <c r="TLJ41" s="715"/>
      <c r="TLK41" s="709"/>
      <c r="TLL41" s="715"/>
      <c r="TLM41" s="709"/>
      <c r="TLN41" s="715"/>
      <c r="TLO41" s="709"/>
      <c r="TLP41" s="715"/>
      <c r="TLQ41" s="709"/>
      <c r="TLR41" s="715"/>
      <c r="TLS41" s="709"/>
      <c r="TLT41" s="715"/>
      <c r="TLU41" s="709"/>
      <c r="TLV41" s="715"/>
      <c r="TLW41" s="709"/>
      <c r="TLX41" s="715"/>
      <c r="TLY41" s="709"/>
      <c r="TLZ41" s="715"/>
      <c r="TMA41" s="709"/>
      <c r="TMB41" s="715"/>
      <c r="TMC41" s="709"/>
      <c r="TMD41" s="715"/>
      <c r="TME41" s="709"/>
      <c r="TMF41" s="715"/>
      <c r="TMG41" s="709"/>
      <c r="TMH41" s="715"/>
      <c r="TMI41" s="709"/>
      <c r="TMJ41" s="715"/>
      <c r="TMK41" s="709"/>
      <c r="TML41" s="715"/>
      <c r="TMM41" s="709"/>
      <c r="TMN41" s="715"/>
      <c r="TMO41" s="709"/>
      <c r="TMP41" s="715"/>
      <c r="TMQ41" s="709"/>
      <c r="TMR41" s="715"/>
      <c r="TMS41" s="709"/>
      <c r="TMT41" s="715"/>
      <c r="TMU41" s="709"/>
      <c r="TMV41" s="715"/>
      <c r="TMW41" s="709"/>
      <c r="TMX41" s="715"/>
      <c r="TMY41" s="709"/>
      <c r="TMZ41" s="715"/>
      <c r="TNA41" s="709"/>
      <c r="TNB41" s="715"/>
      <c r="TNC41" s="709"/>
      <c r="TND41" s="715"/>
      <c r="TNE41" s="709"/>
      <c r="TNF41" s="715"/>
      <c r="TNG41" s="709"/>
      <c r="TNH41" s="715"/>
      <c r="TNI41" s="709"/>
      <c r="TNJ41" s="715"/>
      <c r="TNK41" s="709"/>
      <c r="TNL41" s="715"/>
      <c r="TNM41" s="709"/>
      <c r="TNN41" s="715"/>
      <c r="TNO41" s="709"/>
      <c r="TNP41" s="715"/>
      <c r="TNQ41" s="709"/>
      <c r="TNR41" s="715"/>
      <c r="TNS41" s="709"/>
      <c r="TNT41" s="715"/>
      <c r="TNU41" s="709"/>
      <c r="TNV41" s="715"/>
      <c r="TNW41" s="709"/>
      <c r="TNX41" s="715"/>
      <c r="TNY41" s="709"/>
      <c r="TNZ41" s="715"/>
      <c r="TOA41" s="709"/>
      <c r="TOB41" s="715"/>
      <c r="TOC41" s="709"/>
      <c r="TOD41" s="715"/>
      <c r="TOE41" s="709"/>
      <c r="TOF41" s="715"/>
      <c r="TOG41" s="709"/>
      <c r="TOH41" s="715"/>
      <c r="TOI41" s="709"/>
      <c r="TOJ41" s="715"/>
      <c r="TOK41" s="709"/>
      <c r="TOL41" s="715"/>
      <c r="TOM41" s="709"/>
      <c r="TON41" s="715"/>
      <c r="TOO41" s="709"/>
      <c r="TOP41" s="715"/>
      <c r="TOQ41" s="709"/>
      <c r="TOR41" s="715"/>
      <c r="TOS41" s="709"/>
      <c r="TOT41" s="715"/>
      <c r="TOU41" s="709"/>
      <c r="TOV41" s="715"/>
      <c r="TOW41" s="709"/>
      <c r="TOX41" s="715"/>
      <c r="TOY41" s="709"/>
      <c r="TOZ41" s="715"/>
      <c r="TPA41" s="709"/>
      <c r="TPB41" s="715"/>
      <c r="TPC41" s="709"/>
      <c r="TPD41" s="715"/>
      <c r="TPE41" s="709"/>
      <c r="TPF41" s="715"/>
      <c r="TPG41" s="709"/>
      <c r="TPH41" s="715"/>
      <c r="TPI41" s="709"/>
      <c r="TPJ41" s="715"/>
      <c r="TPK41" s="709"/>
      <c r="TPL41" s="715"/>
      <c r="TPM41" s="709"/>
      <c r="TPN41" s="715"/>
      <c r="TPO41" s="709"/>
      <c r="TPP41" s="715"/>
      <c r="TPQ41" s="709"/>
      <c r="TPR41" s="715"/>
      <c r="TPS41" s="709"/>
      <c r="TPT41" s="715"/>
      <c r="TPU41" s="709"/>
      <c r="TPV41" s="715"/>
      <c r="TPW41" s="709"/>
      <c r="TPX41" s="715"/>
      <c r="TPY41" s="709"/>
      <c r="TPZ41" s="715"/>
      <c r="TQA41" s="709"/>
      <c r="TQB41" s="715"/>
      <c r="TQC41" s="709"/>
      <c r="TQD41" s="715"/>
      <c r="TQE41" s="709"/>
      <c r="TQF41" s="715"/>
      <c r="TQG41" s="709"/>
      <c r="TQH41" s="715"/>
      <c r="TQI41" s="709"/>
      <c r="TQJ41" s="715"/>
      <c r="TQK41" s="709"/>
      <c r="TQL41" s="715"/>
      <c r="TQM41" s="709"/>
      <c r="TQN41" s="715"/>
      <c r="TQO41" s="709"/>
      <c r="TQP41" s="715"/>
      <c r="TQQ41" s="709"/>
      <c r="TQR41" s="715"/>
      <c r="TQS41" s="709"/>
      <c r="TQT41" s="715"/>
      <c r="TQU41" s="709"/>
      <c r="TQV41" s="715"/>
      <c r="TQW41" s="709"/>
      <c r="TQX41" s="715"/>
      <c r="TQY41" s="709"/>
      <c r="TQZ41" s="715"/>
      <c r="TRA41" s="709"/>
      <c r="TRB41" s="715"/>
      <c r="TRC41" s="709"/>
      <c r="TRD41" s="715"/>
      <c r="TRE41" s="709"/>
      <c r="TRF41" s="715"/>
      <c r="TRG41" s="709"/>
      <c r="TRH41" s="715"/>
      <c r="TRI41" s="709"/>
      <c r="TRJ41" s="715"/>
      <c r="TRK41" s="709"/>
      <c r="TRL41" s="715"/>
      <c r="TRM41" s="709"/>
      <c r="TRN41" s="715"/>
      <c r="TRO41" s="709"/>
      <c r="TRP41" s="715"/>
      <c r="TRQ41" s="709"/>
      <c r="TRR41" s="715"/>
      <c r="TRS41" s="709"/>
      <c r="TRT41" s="715"/>
      <c r="TRU41" s="709"/>
      <c r="TRV41" s="715"/>
      <c r="TRW41" s="709"/>
      <c r="TRX41" s="715"/>
      <c r="TRY41" s="709"/>
      <c r="TRZ41" s="715"/>
      <c r="TSA41" s="709"/>
      <c r="TSB41" s="715"/>
      <c r="TSC41" s="709"/>
      <c r="TSD41" s="715"/>
      <c r="TSE41" s="709"/>
      <c r="TSF41" s="715"/>
      <c r="TSG41" s="709"/>
      <c r="TSH41" s="715"/>
      <c r="TSI41" s="709"/>
      <c r="TSJ41" s="715"/>
      <c r="TSK41" s="709"/>
      <c r="TSL41" s="715"/>
      <c r="TSM41" s="709"/>
      <c r="TSN41" s="715"/>
      <c r="TSO41" s="709"/>
      <c r="TSP41" s="715"/>
      <c r="TSQ41" s="709"/>
      <c r="TSR41" s="715"/>
      <c r="TSS41" s="709"/>
      <c r="TST41" s="715"/>
      <c r="TSU41" s="709"/>
      <c r="TSV41" s="715"/>
      <c r="TSW41" s="709"/>
      <c r="TSX41" s="715"/>
      <c r="TSY41" s="709"/>
      <c r="TSZ41" s="715"/>
      <c r="TTA41" s="709"/>
      <c r="TTB41" s="715"/>
      <c r="TTC41" s="709"/>
      <c r="TTD41" s="715"/>
      <c r="TTE41" s="709"/>
      <c r="TTF41" s="715"/>
      <c r="TTG41" s="709"/>
      <c r="TTH41" s="715"/>
      <c r="TTI41" s="709"/>
      <c r="TTJ41" s="715"/>
      <c r="TTK41" s="709"/>
      <c r="TTL41" s="715"/>
      <c r="TTM41" s="709"/>
      <c r="TTN41" s="715"/>
      <c r="TTO41" s="709"/>
      <c r="TTP41" s="715"/>
      <c r="TTQ41" s="709"/>
      <c r="TTR41" s="715"/>
      <c r="TTS41" s="709"/>
      <c r="TTT41" s="715"/>
      <c r="TTU41" s="709"/>
      <c r="TTV41" s="715"/>
      <c r="TTW41" s="709"/>
      <c r="TTX41" s="715"/>
      <c r="TTY41" s="709"/>
      <c r="TTZ41" s="715"/>
      <c r="TUA41" s="709"/>
      <c r="TUB41" s="715"/>
      <c r="TUC41" s="709"/>
      <c r="TUD41" s="715"/>
      <c r="TUE41" s="709"/>
      <c r="TUF41" s="715"/>
      <c r="TUG41" s="709"/>
      <c r="TUH41" s="715"/>
      <c r="TUI41" s="709"/>
      <c r="TUJ41" s="715"/>
      <c r="TUK41" s="709"/>
      <c r="TUL41" s="715"/>
      <c r="TUM41" s="709"/>
      <c r="TUN41" s="715"/>
      <c r="TUO41" s="709"/>
      <c r="TUP41" s="715"/>
      <c r="TUQ41" s="709"/>
      <c r="TUR41" s="715"/>
      <c r="TUS41" s="709"/>
      <c r="TUT41" s="715"/>
      <c r="TUU41" s="709"/>
      <c r="TUV41" s="715"/>
      <c r="TUW41" s="709"/>
      <c r="TUX41" s="715"/>
      <c r="TUY41" s="709"/>
      <c r="TUZ41" s="715"/>
      <c r="TVA41" s="709"/>
      <c r="TVB41" s="715"/>
      <c r="TVC41" s="709"/>
      <c r="TVD41" s="715"/>
      <c r="TVE41" s="709"/>
      <c r="TVF41" s="715"/>
      <c r="TVG41" s="709"/>
      <c r="TVH41" s="715"/>
      <c r="TVI41" s="709"/>
      <c r="TVJ41" s="715"/>
      <c r="TVK41" s="709"/>
      <c r="TVL41" s="715"/>
      <c r="TVM41" s="709"/>
      <c r="TVN41" s="715"/>
      <c r="TVO41" s="709"/>
      <c r="TVP41" s="715"/>
      <c r="TVQ41" s="709"/>
      <c r="TVR41" s="715"/>
      <c r="TVS41" s="709"/>
      <c r="TVT41" s="715"/>
      <c r="TVU41" s="709"/>
      <c r="TVV41" s="715"/>
      <c r="TVW41" s="709"/>
      <c r="TVX41" s="715"/>
      <c r="TVY41" s="709"/>
      <c r="TVZ41" s="715"/>
      <c r="TWA41" s="709"/>
      <c r="TWB41" s="715"/>
      <c r="TWC41" s="709"/>
      <c r="TWD41" s="715"/>
      <c r="TWE41" s="709"/>
      <c r="TWF41" s="715"/>
      <c r="TWG41" s="709"/>
      <c r="TWH41" s="715"/>
      <c r="TWI41" s="709"/>
      <c r="TWJ41" s="715"/>
      <c r="TWK41" s="709"/>
      <c r="TWL41" s="715"/>
      <c r="TWM41" s="709"/>
      <c r="TWN41" s="715"/>
      <c r="TWO41" s="709"/>
      <c r="TWP41" s="715"/>
      <c r="TWQ41" s="709"/>
      <c r="TWR41" s="715"/>
      <c r="TWS41" s="709"/>
      <c r="TWT41" s="715"/>
      <c r="TWU41" s="709"/>
      <c r="TWV41" s="715"/>
      <c r="TWW41" s="709"/>
      <c r="TWX41" s="715"/>
      <c r="TWY41" s="709"/>
      <c r="TWZ41" s="715"/>
      <c r="TXA41" s="709"/>
      <c r="TXB41" s="715"/>
      <c r="TXC41" s="709"/>
      <c r="TXD41" s="715"/>
      <c r="TXE41" s="709"/>
      <c r="TXF41" s="715"/>
      <c r="TXG41" s="709"/>
      <c r="TXH41" s="715"/>
      <c r="TXI41" s="709"/>
      <c r="TXJ41" s="715"/>
      <c r="TXK41" s="709"/>
      <c r="TXL41" s="715"/>
      <c r="TXM41" s="709"/>
      <c r="TXN41" s="715"/>
      <c r="TXO41" s="709"/>
      <c r="TXP41" s="715"/>
      <c r="TXQ41" s="709"/>
      <c r="TXR41" s="715"/>
      <c r="TXS41" s="709"/>
      <c r="TXT41" s="715"/>
      <c r="TXU41" s="709"/>
      <c r="TXV41" s="715"/>
      <c r="TXW41" s="709"/>
      <c r="TXX41" s="715"/>
      <c r="TXY41" s="709"/>
      <c r="TXZ41" s="715"/>
      <c r="TYA41" s="709"/>
      <c r="TYB41" s="715"/>
      <c r="TYC41" s="709"/>
      <c r="TYD41" s="715"/>
      <c r="TYE41" s="709"/>
      <c r="TYF41" s="715"/>
      <c r="TYG41" s="709"/>
      <c r="TYH41" s="715"/>
      <c r="TYI41" s="709"/>
      <c r="TYJ41" s="715"/>
      <c r="TYK41" s="709"/>
      <c r="TYL41" s="715"/>
      <c r="TYM41" s="709"/>
      <c r="TYN41" s="715"/>
      <c r="TYO41" s="709"/>
      <c r="TYP41" s="715"/>
      <c r="TYQ41" s="709"/>
      <c r="TYR41" s="715"/>
      <c r="TYS41" s="709"/>
      <c r="TYT41" s="715"/>
      <c r="TYU41" s="709"/>
      <c r="TYV41" s="715"/>
      <c r="TYW41" s="709"/>
      <c r="TYX41" s="715"/>
      <c r="TYY41" s="709"/>
      <c r="TYZ41" s="715"/>
      <c r="TZA41" s="709"/>
      <c r="TZB41" s="715"/>
      <c r="TZC41" s="709"/>
      <c r="TZD41" s="715"/>
      <c r="TZE41" s="709"/>
      <c r="TZF41" s="715"/>
      <c r="TZG41" s="709"/>
      <c r="TZH41" s="715"/>
      <c r="TZI41" s="709"/>
      <c r="TZJ41" s="715"/>
      <c r="TZK41" s="709"/>
      <c r="TZL41" s="715"/>
      <c r="TZM41" s="709"/>
      <c r="TZN41" s="715"/>
      <c r="TZO41" s="709"/>
      <c r="TZP41" s="715"/>
      <c r="TZQ41" s="709"/>
      <c r="TZR41" s="715"/>
      <c r="TZS41" s="709"/>
      <c r="TZT41" s="715"/>
      <c r="TZU41" s="709"/>
      <c r="TZV41" s="715"/>
      <c r="TZW41" s="709"/>
      <c r="TZX41" s="715"/>
      <c r="TZY41" s="709"/>
      <c r="TZZ41" s="715"/>
      <c r="UAA41" s="709"/>
      <c r="UAB41" s="715"/>
      <c r="UAC41" s="709"/>
      <c r="UAD41" s="715"/>
      <c r="UAE41" s="709"/>
      <c r="UAF41" s="715"/>
      <c r="UAG41" s="709"/>
      <c r="UAH41" s="715"/>
      <c r="UAI41" s="709"/>
      <c r="UAJ41" s="715"/>
      <c r="UAK41" s="709"/>
      <c r="UAL41" s="715"/>
      <c r="UAM41" s="709"/>
      <c r="UAN41" s="715"/>
      <c r="UAO41" s="709"/>
      <c r="UAP41" s="715"/>
      <c r="UAQ41" s="709"/>
      <c r="UAR41" s="715"/>
      <c r="UAS41" s="709"/>
      <c r="UAT41" s="715"/>
      <c r="UAU41" s="709"/>
      <c r="UAV41" s="715"/>
      <c r="UAW41" s="709"/>
      <c r="UAX41" s="715"/>
      <c r="UAY41" s="709"/>
      <c r="UAZ41" s="715"/>
      <c r="UBA41" s="709"/>
      <c r="UBB41" s="715"/>
      <c r="UBC41" s="709"/>
      <c r="UBD41" s="715"/>
      <c r="UBE41" s="709"/>
      <c r="UBF41" s="715"/>
      <c r="UBG41" s="709"/>
      <c r="UBH41" s="715"/>
      <c r="UBI41" s="709"/>
      <c r="UBJ41" s="715"/>
      <c r="UBK41" s="709"/>
      <c r="UBL41" s="715"/>
      <c r="UBM41" s="709"/>
      <c r="UBN41" s="715"/>
      <c r="UBO41" s="709"/>
      <c r="UBP41" s="715"/>
      <c r="UBQ41" s="709"/>
      <c r="UBR41" s="715"/>
      <c r="UBS41" s="709"/>
      <c r="UBT41" s="715"/>
      <c r="UBU41" s="709"/>
      <c r="UBV41" s="715"/>
      <c r="UBW41" s="709"/>
      <c r="UBX41" s="715"/>
      <c r="UBY41" s="709"/>
      <c r="UBZ41" s="715"/>
      <c r="UCA41" s="709"/>
      <c r="UCB41" s="715"/>
      <c r="UCC41" s="709"/>
      <c r="UCD41" s="715"/>
      <c r="UCE41" s="709"/>
      <c r="UCF41" s="715"/>
      <c r="UCG41" s="709"/>
      <c r="UCH41" s="715"/>
      <c r="UCI41" s="709"/>
      <c r="UCJ41" s="715"/>
      <c r="UCK41" s="709"/>
      <c r="UCL41" s="715"/>
      <c r="UCM41" s="709"/>
      <c r="UCN41" s="715"/>
      <c r="UCO41" s="709"/>
      <c r="UCP41" s="715"/>
      <c r="UCQ41" s="709"/>
      <c r="UCR41" s="715"/>
      <c r="UCS41" s="709"/>
      <c r="UCT41" s="715"/>
      <c r="UCU41" s="709"/>
      <c r="UCV41" s="715"/>
      <c r="UCW41" s="709"/>
      <c r="UCX41" s="715"/>
      <c r="UCY41" s="709"/>
      <c r="UCZ41" s="715"/>
      <c r="UDA41" s="709"/>
      <c r="UDB41" s="715"/>
      <c r="UDC41" s="709"/>
      <c r="UDD41" s="715"/>
      <c r="UDE41" s="709"/>
      <c r="UDF41" s="715"/>
      <c r="UDG41" s="709"/>
      <c r="UDH41" s="715"/>
      <c r="UDI41" s="709"/>
      <c r="UDJ41" s="715"/>
      <c r="UDK41" s="709"/>
      <c r="UDL41" s="715"/>
      <c r="UDM41" s="709"/>
      <c r="UDN41" s="715"/>
      <c r="UDO41" s="709"/>
      <c r="UDP41" s="715"/>
      <c r="UDQ41" s="709"/>
      <c r="UDR41" s="715"/>
      <c r="UDS41" s="709"/>
      <c r="UDT41" s="715"/>
      <c r="UDU41" s="709"/>
      <c r="UDV41" s="715"/>
      <c r="UDW41" s="709"/>
      <c r="UDX41" s="715"/>
      <c r="UDY41" s="709"/>
      <c r="UDZ41" s="715"/>
      <c r="UEA41" s="709"/>
      <c r="UEB41" s="715"/>
      <c r="UEC41" s="709"/>
      <c r="UED41" s="715"/>
      <c r="UEE41" s="709"/>
      <c r="UEF41" s="715"/>
      <c r="UEG41" s="709"/>
      <c r="UEH41" s="715"/>
      <c r="UEI41" s="709"/>
      <c r="UEJ41" s="715"/>
      <c r="UEK41" s="709"/>
      <c r="UEL41" s="715"/>
      <c r="UEM41" s="709"/>
      <c r="UEN41" s="715"/>
      <c r="UEO41" s="709"/>
      <c r="UEP41" s="715"/>
      <c r="UEQ41" s="709"/>
      <c r="UER41" s="715"/>
      <c r="UES41" s="709"/>
      <c r="UET41" s="715"/>
      <c r="UEU41" s="709"/>
      <c r="UEV41" s="715"/>
      <c r="UEW41" s="709"/>
      <c r="UEX41" s="715"/>
      <c r="UEY41" s="709"/>
      <c r="UEZ41" s="715"/>
      <c r="UFA41" s="709"/>
      <c r="UFB41" s="715"/>
      <c r="UFC41" s="709"/>
      <c r="UFD41" s="715"/>
      <c r="UFE41" s="709"/>
      <c r="UFF41" s="715"/>
      <c r="UFG41" s="709"/>
      <c r="UFH41" s="715"/>
      <c r="UFI41" s="709"/>
      <c r="UFJ41" s="715"/>
      <c r="UFK41" s="709"/>
      <c r="UFL41" s="715"/>
      <c r="UFM41" s="709"/>
      <c r="UFN41" s="715"/>
      <c r="UFO41" s="709"/>
      <c r="UFP41" s="715"/>
      <c r="UFQ41" s="709"/>
      <c r="UFR41" s="715"/>
      <c r="UFS41" s="709"/>
      <c r="UFT41" s="715"/>
      <c r="UFU41" s="709"/>
      <c r="UFV41" s="715"/>
      <c r="UFW41" s="709"/>
      <c r="UFX41" s="715"/>
      <c r="UFY41" s="709"/>
      <c r="UFZ41" s="715"/>
      <c r="UGA41" s="709"/>
      <c r="UGB41" s="715"/>
      <c r="UGC41" s="709"/>
      <c r="UGD41" s="715"/>
      <c r="UGE41" s="709"/>
      <c r="UGF41" s="715"/>
      <c r="UGG41" s="709"/>
      <c r="UGH41" s="715"/>
      <c r="UGI41" s="709"/>
      <c r="UGJ41" s="715"/>
      <c r="UGK41" s="709"/>
      <c r="UGL41" s="715"/>
      <c r="UGM41" s="709"/>
      <c r="UGN41" s="715"/>
      <c r="UGO41" s="709"/>
      <c r="UGP41" s="715"/>
      <c r="UGQ41" s="709"/>
      <c r="UGR41" s="715"/>
      <c r="UGS41" s="709"/>
      <c r="UGT41" s="715"/>
      <c r="UGU41" s="709"/>
      <c r="UGV41" s="715"/>
      <c r="UGW41" s="709"/>
      <c r="UGX41" s="715"/>
      <c r="UGY41" s="709"/>
      <c r="UGZ41" s="715"/>
      <c r="UHA41" s="709"/>
      <c r="UHB41" s="715"/>
      <c r="UHC41" s="709"/>
      <c r="UHD41" s="715"/>
      <c r="UHE41" s="709"/>
      <c r="UHF41" s="715"/>
      <c r="UHG41" s="709"/>
      <c r="UHH41" s="715"/>
      <c r="UHI41" s="709"/>
      <c r="UHJ41" s="715"/>
      <c r="UHK41" s="709"/>
      <c r="UHL41" s="715"/>
      <c r="UHM41" s="709"/>
      <c r="UHN41" s="715"/>
      <c r="UHO41" s="709"/>
      <c r="UHP41" s="715"/>
      <c r="UHQ41" s="709"/>
      <c r="UHR41" s="715"/>
      <c r="UHS41" s="709"/>
      <c r="UHT41" s="715"/>
      <c r="UHU41" s="709"/>
      <c r="UHV41" s="715"/>
      <c r="UHW41" s="709"/>
      <c r="UHX41" s="715"/>
      <c r="UHY41" s="709"/>
      <c r="UHZ41" s="715"/>
      <c r="UIA41" s="709"/>
      <c r="UIB41" s="715"/>
      <c r="UIC41" s="709"/>
      <c r="UID41" s="715"/>
      <c r="UIE41" s="709"/>
      <c r="UIF41" s="715"/>
      <c r="UIG41" s="709"/>
      <c r="UIH41" s="715"/>
      <c r="UII41" s="709"/>
      <c r="UIJ41" s="715"/>
      <c r="UIK41" s="709"/>
      <c r="UIL41" s="715"/>
      <c r="UIM41" s="709"/>
      <c r="UIN41" s="715"/>
      <c r="UIO41" s="709"/>
      <c r="UIP41" s="715"/>
      <c r="UIQ41" s="709"/>
      <c r="UIR41" s="715"/>
      <c r="UIS41" s="709"/>
      <c r="UIT41" s="715"/>
      <c r="UIU41" s="709"/>
      <c r="UIV41" s="715"/>
      <c r="UIW41" s="709"/>
      <c r="UIX41" s="715"/>
      <c r="UIY41" s="709"/>
      <c r="UIZ41" s="715"/>
      <c r="UJA41" s="709"/>
      <c r="UJB41" s="715"/>
      <c r="UJC41" s="709"/>
      <c r="UJD41" s="715"/>
      <c r="UJE41" s="709"/>
      <c r="UJF41" s="715"/>
      <c r="UJG41" s="709"/>
      <c r="UJH41" s="715"/>
      <c r="UJI41" s="709"/>
      <c r="UJJ41" s="715"/>
      <c r="UJK41" s="709"/>
      <c r="UJL41" s="715"/>
      <c r="UJM41" s="709"/>
      <c r="UJN41" s="715"/>
      <c r="UJO41" s="709"/>
      <c r="UJP41" s="715"/>
      <c r="UJQ41" s="709"/>
      <c r="UJR41" s="715"/>
      <c r="UJS41" s="709"/>
      <c r="UJT41" s="715"/>
      <c r="UJU41" s="709"/>
      <c r="UJV41" s="715"/>
      <c r="UJW41" s="709"/>
      <c r="UJX41" s="715"/>
      <c r="UJY41" s="709"/>
      <c r="UJZ41" s="715"/>
      <c r="UKA41" s="709"/>
      <c r="UKB41" s="715"/>
      <c r="UKC41" s="709"/>
      <c r="UKD41" s="715"/>
      <c r="UKE41" s="709"/>
      <c r="UKF41" s="715"/>
      <c r="UKG41" s="709"/>
      <c r="UKH41" s="715"/>
      <c r="UKI41" s="709"/>
      <c r="UKJ41" s="715"/>
      <c r="UKK41" s="709"/>
      <c r="UKL41" s="715"/>
      <c r="UKM41" s="709"/>
      <c r="UKN41" s="715"/>
      <c r="UKO41" s="709"/>
      <c r="UKP41" s="715"/>
      <c r="UKQ41" s="709"/>
      <c r="UKR41" s="715"/>
      <c r="UKS41" s="709"/>
      <c r="UKT41" s="715"/>
      <c r="UKU41" s="709"/>
      <c r="UKV41" s="715"/>
      <c r="UKW41" s="709"/>
      <c r="UKX41" s="715"/>
      <c r="UKY41" s="709"/>
      <c r="UKZ41" s="715"/>
      <c r="ULA41" s="709"/>
      <c r="ULB41" s="715"/>
      <c r="ULC41" s="709"/>
      <c r="ULD41" s="715"/>
      <c r="ULE41" s="709"/>
      <c r="ULF41" s="715"/>
      <c r="ULG41" s="709"/>
      <c r="ULH41" s="715"/>
      <c r="ULI41" s="709"/>
      <c r="ULJ41" s="715"/>
      <c r="ULK41" s="709"/>
      <c r="ULL41" s="715"/>
      <c r="ULM41" s="709"/>
      <c r="ULN41" s="715"/>
      <c r="ULO41" s="709"/>
      <c r="ULP41" s="715"/>
      <c r="ULQ41" s="709"/>
      <c r="ULR41" s="715"/>
      <c r="ULS41" s="709"/>
      <c r="ULT41" s="715"/>
      <c r="ULU41" s="709"/>
      <c r="ULV41" s="715"/>
      <c r="ULW41" s="709"/>
      <c r="ULX41" s="715"/>
      <c r="ULY41" s="709"/>
      <c r="ULZ41" s="715"/>
      <c r="UMA41" s="709"/>
      <c r="UMB41" s="715"/>
      <c r="UMC41" s="709"/>
      <c r="UMD41" s="715"/>
      <c r="UME41" s="709"/>
      <c r="UMF41" s="715"/>
      <c r="UMG41" s="709"/>
      <c r="UMH41" s="715"/>
      <c r="UMI41" s="709"/>
      <c r="UMJ41" s="715"/>
      <c r="UMK41" s="709"/>
      <c r="UML41" s="715"/>
      <c r="UMM41" s="709"/>
      <c r="UMN41" s="715"/>
      <c r="UMO41" s="709"/>
      <c r="UMP41" s="715"/>
      <c r="UMQ41" s="709"/>
      <c r="UMR41" s="715"/>
      <c r="UMS41" s="709"/>
      <c r="UMT41" s="715"/>
      <c r="UMU41" s="709"/>
      <c r="UMV41" s="715"/>
      <c r="UMW41" s="709"/>
      <c r="UMX41" s="715"/>
      <c r="UMY41" s="709"/>
      <c r="UMZ41" s="715"/>
      <c r="UNA41" s="709"/>
      <c r="UNB41" s="715"/>
      <c r="UNC41" s="709"/>
      <c r="UND41" s="715"/>
      <c r="UNE41" s="709"/>
      <c r="UNF41" s="715"/>
      <c r="UNG41" s="709"/>
      <c r="UNH41" s="715"/>
      <c r="UNI41" s="709"/>
      <c r="UNJ41" s="715"/>
      <c r="UNK41" s="709"/>
      <c r="UNL41" s="715"/>
      <c r="UNM41" s="709"/>
      <c r="UNN41" s="715"/>
      <c r="UNO41" s="709"/>
      <c r="UNP41" s="715"/>
      <c r="UNQ41" s="709"/>
      <c r="UNR41" s="715"/>
      <c r="UNS41" s="709"/>
      <c r="UNT41" s="715"/>
      <c r="UNU41" s="709"/>
      <c r="UNV41" s="715"/>
      <c r="UNW41" s="709"/>
      <c r="UNX41" s="715"/>
      <c r="UNY41" s="709"/>
      <c r="UNZ41" s="715"/>
      <c r="UOA41" s="709"/>
      <c r="UOB41" s="715"/>
      <c r="UOC41" s="709"/>
      <c r="UOD41" s="715"/>
      <c r="UOE41" s="709"/>
      <c r="UOF41" s="715"/>
      <c r="UOG41" s="709"/>
      <c r="UOH41" s="715"/>
      <c r="UOI41" s="709"/>
      <c r="UOJ41" s="715"/>
      <c r="UOK41" s="709"/>
      <c r="UOL41" s="715"/>
      <c r="UOM41" s="709"/>
      <c r="UON41" s="715"/>
      <c r="UOO41" s="709"/>
      <c r="UOP41" s="715"/>
      <c r="UOQ41" s="709"/>
      <c r="UOR41" s="715"/>
      <c r="UOS41" s="709"/>
      <c r="UOT41" s="715"/>
      <c r="UOU41" s="709"/>
      <c r="UOV41" s="715"/>
      <c r="UOW41" s="709"/>
      <c r="UOX41" s="715"/>
      <c r="UOY41" s="709"/>
      <c r="UOZ41" s="715"/>
      <c r="UPA41" s="709"/>
      <c r="UPB41" s="715"/>
      <c r="UPC41" s="709"/>
      <c r="UPD41" s="715"/>
      <c r="UPE41" s="709"/>
      <c r="UPF41" s="715"/>
      <c r="UPG41" s="709"/>
      <c r="UPH41" s="715"/>
      <c r="UPI41" s="709"/>
      <c r="UPJ41" s="715"/>
      <c r="UPK41" s="709"/>
      <c r="UPL41" s="715"/>
      <c r="UPM41" s="709"/>
      <c r="UPN41" s="715"/>
      <c r="UPO41" s="709"/>
      <c r="UPP41" s="715"/>
      <c r="UPQ41" s="709"/>
      <c r="UPR41" s="715"/>
      <c r="UPS41" s="709"/>
      <c r="UPT41" s="715"/>
      <c r="UPU41" s="709"/>
      <c r="UPV41" s="715"/>
      <c r="UPW41" s="709"/>
      <c r="UPX41" s="715"/>
      <c r="UPY41" s="709"/>
      <c r="UPZ41" s="715"/>
      <c r="UQA41" s="709"/>
      <c r="UQB41" s="715"/>
      <c r="UQC41" s="709"/>
      <c r="UQD41" s="715"/>
      <c r="UQE41" s="709"/>
      <c r="UQF41" s="715"/>
      <c r="UQG41" s="709"/>
      <c r="UQH41" s="715"/>
      <c r="UQI41" s="709"/>
      <c r="UQJ41" s="715"/>
      <c r="UQK41" s="709"/>
      <c r="UQL41" s="715"/>
      <c r="UQM41" s="709"/>
      <c r="UQN41" s="715"/>
      <c r="UQO41" s="709"/>
      <c r="UQP41" s="715"/>
      <c r="UQQ41" s="709"/>
      <c r="UQR41" s="715"/>
      <c r="UQS41" s="709"/>
      <c r="UQT41" s="715"/>
      <c r="UQU41" s="709"/>
      <c r="UQV41" s="715"/>
      <c r="UQW41" s="709"/>
      <c r="UQX41" s="715"/>
      <c r="UQY41" s="709"/>
      <c r="UQZ41" s="715"/>
      <c r="URA41" s="709"/>
      <c r="URB41" s="715"/>
      <c r="URC41" s="709"/>
      <c r="URD41" s="715"/>
      <c r="URE41" s="709"/>
      <c r="URF41" s="715"/>
      <c r="URG41" s="709"/>
      <c r="URH41" s="715"/>
      <c r="URI41" s="709"/>
      <c r="URJ41" s="715"/>
      <c r="URK41" s="709"/>
      <c r="URL41" s="715"/>
      <c r="URM41" s="709"/>
      <c r="URN41" s="715"/>
      <c r="URO41" s="709"/>
      <c r="URP41" s="715"/>
      <c r="URQ41" s="709"/>
      <c r="URR41" s="715"/>
      <c r="URS41" s="709"/>
      <c r="URT41" s="715"/>
      <c r="URU41" s="709"/>
      <c r="URV41" s="715"/>
      <c r="URW41" s="709"/>
      <c r="URX41" s="715"/>
      <c r="URY41" s="709"/>
      <c r="URZ41" s="715"/>
      <c r="USA41" s="709"/>
      <c r="USB41" s="715"/>
      <c r="USC41" s="709"/>
      <c r="USD41" s="715"/>
      <c r="USE41" s="709"/>
      <c r="USF41" s="715"/>
      <c r="USG41" s="709"/>
      <c r="USH41" s="715"/>
      <c r="USI41" s="709"/>
      <c r="USJ41" s="715"/>
      <c r="USK41" s="709"/>
      <c r="USL41" s="715"/>
      <c r="USM41" s="709"/>
      <c r="USN41" s="715"/>
      <c r="USO41" s="709"/>
      <c r="USP41" s="715"/>
      <c r="USQ41" s="709"/>
      <c r="USR41" s="715"/>
      <c r="USS41" s="709"/>
      <c r="UST41" s="715"/>
      <c r="USU41" s="709"/>
      <c r="USV41" s="715"/>
      <c r="USW41" s="709"/>
      <c r="USX41" s="715"/>
      <c r="USY41" s="709"/>
      <c r="USZ41" s="715"/>
      <c r="UTA41" s="709"/>
      <c r="UTB41" s="715"/>
      <c r="UTC41" s="709"/>
      <c r="UTD41" s="715"/>
      <c r="UTE41" s="709"/>
      <c r="UTF41" s="715"/>
      <c r="UTG41" s="709"/>
      <c r="UTH41" s="715"/>
      <c r="UTI41" s="709"/>
      <c r="UTJ41" s="715"/>
      <c r="UTK41" s="709"/>
      <c r="UTL41" s="715"/>
      <c r="UTM41" s="709"/>
      <c r="UTN41" s="715"/>
      <c r="UTO41" s="709"/>
      <c r="UTP41" s="715"/>
      <c r="UTQ41" s="709"/>
      <c r="UTR41" s="715"/>
      <c r="UTS41" s="709"/>
      <c r="UTT41" s="715"/>
      <c r="UTU41" s="709"/>
      <c r="UTV41" s="715"/>
      <c r="UTW41" s="709"/>
      <c r="UTX41" s="715"/>
      <c r="UTY41" s="709"/>
      <c r="UTZ41" s="715"/>
      <c r="UUA41" s="709"/>
      <c r="UUB41" s="715"/>
      <c r="UUC41" s="709"/>
      <c r="UUD41" s="715"/>
      <c r="UUE41" s="709"/>
      <c r="UUF41" s="715"/>
      <c r="UUG41" s="709"/>
      <c r="UUH41" s="715"/>
      <c r="UUI41" s="709"/>
      <c r="UUJ41" s="715"/>
      <c r="UUK41" s="709"/>
      <c r="UUL41" s="715"/>
      <c r="UUM41" s="709"/>
      <c r="UUN41" s="715"/>
      <c r="UUO41" s="709"/>
      <c r="UUP41" s="715"/>
      <c r="UUQ41" s="709"/>
      <c r="UUR41" s="715"/>
      <c r="UUS41" s="709"/>
      <c r="UUT41" s="715"/>
      <c r="UUU41" s="709"/>
      <c r="UUV41" s="715"/>
      <c r="UUW41" s="709"/>
      <c r="UUX41" s="715"/>
      <c r="UUY41" s="709"/>
      <c r="UUZ41" s="715"/>
      <c r="UVA41" s="709"/>
      <c r="UVB41" s="715"/>
      <c r="UVC41" s="709"/>
      <c r="UVD41" s="715"/>
      <c r="UVE41" s="709"/>
      <c r="UVF41" s="715"/>
      <c r="UVG41" s="709"/>
      <c r="UVH41" s="715"/>
      <c r="UVI41" s="709"/>
      <c r="UVJ41" s="715"/>
      <c r="UVK41" s="709"/>
      <c r="UVL41" s="715"/>
      <c r="UVM41" s="709"/>
      <c r="UVN41" s="715"/>
      <c r="UVO41" s="709"/>
      <c r="UVP41" s="715"/>
      <c r="UVQ41" s="709"/>
      <c r="UVR41" s="715"/>
      <c r="UVS41" s="709"/>
      <c r="UVT41" s="715"/>
      <c r="UVU41" s="709"/>
      <c r="UVV41" s="715"/>
      <c r="UVW41" s="709"/>
      <c r="UVX41" s="715"/>
      <c r="UVY41" s="709"/>
      <c r="UVZ41" s="715"/>
      <c r="UWA41" s="709"/>
      <c r="UWB41" s="715"/>
      <c r="UWC41" s="709"/>
      <c r="UWD41" s="715"/>
      <c r="UWE41" s="709"/>
      <c r="UWF41" s="715"/>
      <c r="UWG41" s="709"/>
      <c r="UWH41" s="715"/>
      <c r="UWI41" s="709"/>
      <c r="UWJ41" s="715"/>
      <c r="UWK41" s="709"/>
      <c r="UWL41" s="715"/>
      <c r="UWM41" s="709"/>
      <c r="UWN41" s="715"/>
      <c r="UWO41" s="709"/>
      <c r="UWP41" s="715"/>
      <c r="UWQ41" s="709"/>
      <c r="UWR41" s="715"/>
      <c r="UWS41" s="709"/>
      <c r="UWT41" s="715"/>
      <c r="UWU41" s="709"/>
      <c r="UWV41" s="715"/>
      <c r="UWW41" s="709"/>
      <c r="UWX41" s="715"/>
      <c r="UWY41" s="709"/>
      <c r="UWZ41" s="715"/>
      <c r="UXA41" s="709"/>
      <c r="UXB41" s="715"/>
      <c r="UXC41" s="709"/>
      <c r="UXD41" s="715"/>
      <c r="UXE41" s="709"/>
      <c r="UXF41" s="715"/>
      <c r="UXG41" s="709"/>
      <c r="UXH41" s="715"/>
      <c r="UXI41" s="709"/>
      <c r="UXJ41" s="715"/>
      <c r="UXK41" s="709"/>
      <c r="UXL41" s="715"/>
      <c r="UXM41" s="709"/>
      <c r="UXN41" s="715"/>
      <c r="UXO41" s="709"/>
      <c r="UXP41" s="715"/>
      <c r="UXQ41" s="709"/>
      <c r="UXR41" s="715"/>
      <c r="UXS41" s="709"/>
      <c r="UXT41" s="715"/>
      <c r="UXU41" s="709"/>
      <c r="UXV41" s="715"/>
      <c r="UXW41" s="709"/>
      <c r="UXX41" s="715"/>
      <c r="UXY41" s="709"/>
      <c r="UXZ41" s="715"/>
      <c r="UYA41" s="709"/>
      <c r="UYB41" s="715"/>
      <c r="UYC41" s="709"/>
      <c r="UYD41" s="715"/>
      <c r="UYE41" s="709"/>
      <c r="UYF41" s="715"/>
      <c r="UYG41" s="709"/>
      <c r="UYH41" s="715"/>
      <c r="UYI41" s="709"/>
      <c r="UYJ41" s="715"/>
      <c r="UYK41" s="709"/>
      <c r="UYL41" s="715"/>
      <c r="UYM41" s="709"/>
      <c r="UYN41" s="715"/>
      <c r="UYO41" s="709"/>
      <c r="UYP41" s="715"/>
      <c r="UYQ41" s="709"/>
      <c r="UYR41" s="715"/>
      <c r="UYS41" s="709"/>
      <c r="UYT41" s="715"/>
      <c r="UYU41" s="709"/>
      <c r="UYV41" s="715"/>
      <c r="UYW41" s="709"/>
      <c r="UYX41" s="715"/>
      <c r="UYY41" s="709"/>
      <c r="UYZ41" s="715"/>
      <c r="UZA41" s="709"/>
      <c r="UZB41" s="715"/>
      <c r="UZC41" s="709"/>
      <c r="UZD41" s="715"/>
      <c r="UZE41" s="709"/>
      <c r="UZF41" s="715"/>
      <c r="UZG41" s="709"/>
      <c r="UZH41" s="715"/>
      <c r="UZI41" s="709"/>
      <c r="UZJ41" s="715"/>
      <c r="UZK41" s="709"/>
      <c r="UZL41" s="715"/>
      <c r="UZM41" s="709"/>
      <c r="UZN41" s="715"/>
      <c r="UZO41" s="709"/>
      <c r="UZP41" s="715"/>
      <c r="UZQ41" s="709"/>
      <c r="UZR41" s="715"/>
      <c r="UZS41" s="709"/>
      <c r="UZT41" s="715"/>
      <c r="UZU41" s="709"/>
      <c r="UZV41" s="715"/>
      <c r="UZW41" s="709"/>
      <c r="UZX41" s="715"/>
      <c r="UZY41" s="709"/>
      <c r="UZZ41" s="715"/>
      <c r="VAA41" s="709"/>
      <c r="VAB41" s="715"/>
      <c r="VAC41" s="709"/>
      <c r="VAD41" s="715"/>
      <c r="VAE41" s="709"/>
      <c r="VAF41" s="715"/>
      <c r="VAG41" s="709"/>
      <c r="VAH41" s="715"/>
      <c r="VAI41" s="709"/>
      <c r="VAJ41" s="715"/>
      <c r="VAK41" s="709"/>
      <c r="VAL41" s="715"/>
      <c r="VAM41" s="709"/>
      <c r="VAN41" s="715"/>
      <c r="VAO41" s="709"/>
      <c r="VAP41" s="715"/>
      <c r="VAQ41" s="709"/>
      <c r="VAR41" s="715"/>
      <c r="VAS41" s="709"/>
      <c r="VAT41" s="715"/>
      <c r="VAU41" s="709"/>
      <c r="VAV41" s="715"/>
      <c r="VAW41" s="709"/>
      <c r="VAX41" s="715"/>
      <c r="VAY41" s="709"/>
      <c r="VAZ41" s="715"/>
      <c r="VBA41" s="709"/>
      <c r="VBB41" s="715"/>
      <c r="VBC41" s="709"/>
      <c r="VBD41" s="715"/>
      <c r="VBE41" s="709"/>
      <c r="VBF41" s="715"/>
      <c r="VBG41" s="709"/>
      <c r="VBH41" s="715"/>
      <c r="VBI41" s="709"/>
      <c r="VBJ41" s="715"/>
      <c r="VBK41" s="709"/>
      <c r="VBL41" s="715"/>
      <c r="VBM41" s="709"/>
      <c r="VBN41" s="715"/>
      <c r="VBO41" s="709"/>
      <c r="VBP41" s="715"/>
      <c r="VBQ41" s="709"/>
      <c r="VBR41" s="715"/>
      <c r="VBS41" s="709"/>
      <c r="VBT41" s="715"/>
      <c r="VBU41" s="709"/>
      <c r="VBV41" s="715"/>
      <c r="VBW41" s="709"/>
      <c r="VBX41" s="715"/>
      <c r="VBY41" s="709"/>
      <c r="VBZ41" s="715"/>
      <c r="VCA41" s="709"/>
      <c r="VCB41" s="715"/>
      <c r="VCC41" s="709"/>
      <c r="VCD41" s="715"/>
      <c r="VCE41" s="709"/>
      <c r="VCF41" s="715"/>
      <c r="VCG41" s="709"/>
      <c r="VCH41" s="715"/>
      <c r="VCI41" s="709"/>
      <c r="VCJ41" s="715"/>
      <c r="VCK41" s="709"/>
      <c r="VCL41" s="715"/>
      <c r="VCM41" s="709"/>
      <c r="VCN41" s="715"/>
      <c r="VCO41" s="709"/>
      <c r="VCP41" s="715"/>
      <c r="VCQ41" s="709"/>
      <c r="VCR41" s="715"/>
      <c r="VCS41" s="709"/>
      <c r="VCT41" s="715"/>
      <c r="VCU41" s="709"/>
      <c r="VCV41" s="715"/>
      <c r="VCW41" s="709"/>
      <c r="VCX41" s="715"/>
      <c r="VCY41" s="709"/>
      <c r="VCZ41" s="715"/>
      <c r="VDA41" s="709"/>
      <c r="VDB41" s="715"/>
      <c r="VDC41" s="709"/>
      <c r="VDD41" s="715"/>
      <c r="VDE41" s="709"/>
      <c r="VDF41" s="715"/>
      <c r="VDG41" s="709"/>
      <c r="VDH41" s="715"/>
      <c r="VDI41" s="709"/>
      <c r="VDJ41" s="715"/>
      <c r="VDK41" s="709"/>
      <c r="VDL41" s="715"/>
      <c r="VDM41" s="709"/>
      <c r="VDN41" s="715"/>
      <c r="VDO41" s="709"/>
      <c r="VDP41" s="715"/>
      <c r="VDQ41" s="709"/>
      <c r="VDR41" s="715"/>
      <c r="VDS41" s="709"/>
      <c r="VDT41" s="715"/>
      <c r="VDU41" s="709"/>
      <c r="VDV41" s="715"/>
      <c r="VDW41" s="709"/>
      <c r="VDX41" s="715"/>
      <c r="VDY41" s="709"/>
      <c r="VDZ41" s="715"/>
      <c r="VEA41" s="709"/>
      <c r="VEB41" s="715"/>
      <c r="VEC41" s="709"/>
      <c r="VED41" s="715"/>
      <c r="VEE41" s="709"/>
      <c r="VEF41" s="715"/>
      <c r="VEG41" s="709"/>
      <c r="VEH41" s="715"/>
      <c r="VEI41" s="709"/>
      <c r="VEJ41" s="715"/>
      <c r="VEK41" s="709"/>
      <c r="VEL41" s="715"/>
      <c r="VEM41" s="709"/>
      <c r="VEN41" s="715"/>
      <c r="VEO41" s="709"/>
      <c r="VEP41" s="715"/>
      <c r="VEQ41" s="709"/>
      <c r="VER41" s="715"/>
      <c r="VES41" s="709"/>
      <c r="VET41" s="715"/>
      <c r="VEU41" s="709"/>
      <c r="VEV41" s="715"/>
      <c r="VEW41" s="709"/>
      <c r="VEX41" s="715"/>
      <c r="VEY41" s="709"/>
      <c r="VEZ41" s="715"/>
      <c r="VFA41" s="709"/>
      <c r="VFB41" s="715"/>
      <c r="VFC41" s="709"/>
      <c r="VFD41" s="715"/>
      <c r="VFE41" s="709"/>
      <c r="VFF41" s="715"/>
      <c r="VFG41" s="709"/>
      <c r="VFH41" s="715"/>
      <c r="VFI41" s="709"/>
      <c r="VFJ41" s="715"/>
      <c r="VFK41" s="709"/>
      <c r="VFL41" s="715"/>
      <c r="VFM41" s="709"/>
      <c r="VFN41" s="715"/>
      <c r="VFO41" s="709"/>
      <c r="VFP41" s="715"/>
      <c r="VFQ41" s="709"/>
      <c r="VFR41" s="715"/>
      <c r="VFS41" s="709"/>
      <c r="VFT41" s="715"/>
      <c r="VFU41" s="709"/>
      <c r="VFV41" s="715"/>
      <c r="VFW41" s="709"/>
      <c r="VFX41" s="715"/>
      <c r="VFY41" s="709"/>
      <c r="VFZ41" s="715"/>
      <c r="VGA41" s="709"/>
      <c r="VGB41" s="715"/>
      <c r="VGC41" s="709"/>
      <c r="VGD41" s="715"/>
      <c r="VGE41" s="709"/>
      <c r="VGF41" s="715"/>
      <c r="VGG41" s="709"/>
      <c r="VGH41" s="715"/>
      <c r="VGI41" s="709"/>
      <c r="VGJ41" s="715"/>
      <c r="VGK41" s="709"/>
      <c r="VGL41" s="715"/>
      <c r="VGM41" s="709"/>
      <c r="VGN41" s="715"/>
      <c r="VGO41" s="709"/>
      <c r="VGP41" s="715"/>
      <c r="VGQ41" s="709"/>
      <c r="VGR41" s="715"/>
      <c r="VGS41" s="709"/>
      <c r="VGT41" s="715"/>
      <c r="VGU41" s="709"/>
      <c r="VGV41" s="715"/>
      <c r="VGW41" s="709"/>
      <c r="VGX41" s="715"/>
      <c r="VGY41" s="709"/>
      <c r="VGZ41" s="715"/>
      <c r="VHA41" s="709"/>
      <c r="VHB41" s="715"/>
      <c r="VHC41" s="709"/>
      <c r="VHD41" s="715"/>
      <c r="VHE41" s="709"/>
      <c r="VHF41" s="715"/>
      <c r="VHG41" s="709"/>
      <c r="VHH41" s="715"/>
      <c r="VHI41" s="709"/>
      <c r="VHJ41" s="715"/>
      <c r="VHK41" s="709"/>
      <c r="VHL41" s="715"/>
      <c r="VHM41" s="709"/>
      <c r="VHN41" s="715"/>
      <c r="VHO41" s="709"/>
      <c r="VHP41" s="715"/>
      <c r="VHQ41" s="709"/>
      <c r="VHR41" s="715"/>
      <c r="VHS41" s="709"/>
      <c r="VHT41" s="715"/>
      <c r="VHU41" s="709"/>
      <c r="VHV41" s="715"/>
      <c r="VHW41" s="709"/>
      <c r="VHX41" s="715"/>
      <c r="VHY41" s="709"/>
      <c r="VHZ41" s="715"/>
      <c r="VIA41" s="709"/>
      <c r="VIB41" s="715"/>
      <c r="VIC41" s="709"/>
      <c r="VID41" s="715"/>
      <c r="VIE41" s="709"/>
      <c r="VIF41" s="715"/>
      <c r="VIG41" s="709"/>
      <c r="VIH41" s="715"/>
      <c r="VII41" s="709"/>
      <c r="VIJ41" s="715"/>
      <c r="VIK41" s="709"/>
      <c r="VIL41" s="715"/>
      <c r="VIM41" s="709"/>
      <c r="VIN41" s="715"/>
      <c r="VIO41" s="709"/>
      <c r="VIP41" s="715"/>
      <c r="VIQ41" s="709"/>
      <c r="VIR41" s="715"/>
      <c r="VIS41" s="709"/>
      <c r="VIT41" s="715"/>
      <c r="VIU41" s="709"/>
      <c r="VIV41" s="715"/>
      <c r="VIW41" s="709"/>
      <c r="VIX41" s="715"/>
      <c r="VIY41" s="709"/>
      <c r="VIZ41" s="715"/>
      <c r="VJA41" s="709"/>
      <c r="VJB41" s="715"/>
      <c r="VJC41" s="709"/>
      <c r="VJD41" s="715"/>
      <c r="VJE41" s="709"/>
      <c r="VJF41" s="715"/>
      <c r="VJG41" s="709"/>
      <c r="VJH41" s="715"/>
      <c r="VJI41" s="709"/>
      <c r="VJJ41" s="715"/>
      <c r="VJK41" s="709"/>
      <c r="VJL41" s="715"/>
      <c r="VJM41" s="709"/>
      <c r="VJN41" s="715"/>
      <c r="VJO41" s="709"/>
      <c r="VJP41" s="715"/>
      <c r="VJQ41" s="709"/>
      <c r="VJR41" s="715"/>
      <c r="VJS41" s="709"/>
      <c r="VJT41" s="715"/>
      <c r="VJU41" s="709"/>
      <c r="VJV41" s="715"/>
      <c r="VJW41" s="709"/>
      <c r="VJX41" s="715"/>
      <c r="VJY41" s="709"/>
      <c r="VJZ41" s="715"/>
      <c r="VKA41" s="709"/>
      <c r="VKB41" s="715"/>
      <c r="VKC41" s="709"/>
      <c r="VKD41" s="715"/>
      <c r="VKE41" s="709"/>
      <c r="VKF41" s="715"/>
      <c r="VKG41" s="709"/>
      <c r="VKH41" s="715"/>
      <c r="VKI41" s="709"/>
      <c r="VKJ41" s="715"/>
      <c r="VKK41" s="709"/>
      <c r="VKL41" s="715"/>
      <c r="VKM41" s="709"/>
      <c r="VKN41" s="715"/>
      <c r="VKO41" s="709"/>
      <c r="VKP41" s="715"/>
      <c r="VKQ41" s="709"/>
      <c r="VKR41" s="715"/>
      <c r="VKS41" s="709"/>
      <c r="VKT41" s="715"/>
      <c r="VKU41" s="709"/>
      <c r="VKV41" s="715"/>
      <c r="VKW41" s="709"/>
      <c r="VKX41" s="715"/>
      <c r="VKY41" s="709"/>
      <c r="VKZ41" s="715"/>
      <c r="VLA41" s="709"/>
      <c r="VLB41" s="715"/>
      <c r="VLC41" s="709"/>
      <c r="VLD41" s="715"/>
      <c r="VLE41" s="709"/>
      <c r="VLF41" s="715"/>
      <c r="VLG41" s="709"/>
      <c r="VLH41" s="715"/>
      <c r="VLI41" s="709"/>
      <c r="VLJ41" s="715"/>
      <c r="VLK41" s="709"/>
      <c r="VLL41" s="715"/>
      <c r="VLM41" s="709"/>
      <c r="VLN41" s="715"/>
      <c r="VLO41" s="709"/>
      <c r="VLP41" s="715"/>
      <c r="VLQ41" s="709"/>
      <c r="VLR41" s="715"/>
      <c r="VLS41" s="709"/>
      <c r="VLT41" s="715"/>
      <c r="VLU41" s="709"/>
      <c r="VLV41" s="715"/>
      <c r="VLW41" s="709"/>
      <c r="VLX41" s="715"/>
      <c r="VLY41" s="709"/>
      <c r="VLZ41" s="715"/>
      <c r="VMA41" s="709"/>
      <c r="VMB41" s="715"/>
      <c r="VMC41" s="709"/>
      <c r="VMD41" s="715"/>
      <c r="VME41" s="709"/>
      <c r="VMF41" s="715"/>
      <c r="VMG41" s="709"/>
      <c r="VMH41" s="715"/>
      <c r="VMI41" s="709"/>
      <c r="VMJ41" s="715"/>
      <c r="VMK41" s="709"/>
      <c r="VML41" s="715"/>
      <c r="VMM41" s="709"/>
      <c r="VMN41" s="715"/>
      <c r="VMO41" s="709"/>
      <c r="VMP41" s="715"/>
      <c r="VMQ41" s="709"/>
      <c r="VMR41" s="715"/>
      <c r="VMS41" s="709"/>
      <c r="VMT41" s="715"/>
      <c r="VMU41" s="709"/>
      <c r="VMV41" s="715"/>
      <c r="VMW41" s="709"/>
      <c r="VMX41" s="715"/>
      <c r="VMY41" s="709"/>
      <c r="VMZ41" s="715"/>
      <c r="VNA41" s="709"/>
      <c r="VNB41" s="715"/>
      <c r="VNC41" s="709"/>
      <c r="VND41" s="715"/>
      <c r="VNE41" s="709"/>
      <c r="VNF41" s="715"/>
      <c r="VNG41" s="709"/>
      <c r="VNH41" s="715"/>
      <c r="VNI41" s="709"/>
      <c r="VNJ41" s="715"/>
      <c r="VNK41" s="709"/>
      <c r="VNL41" s="715"/>
      <c r="VNM41" s="709"/>
      <c r="VNN41" s="715"/>
      <c r="VNO41" s="709"/>
      <c r="VNP41" s="715"/>
      <c r="VNQ41" s="709"/>
      <c r="VNR41" s="715"/>
      <c r="VNS41" s="709"/>
      <c r="VNT41" s="715"/>
      <c r="VNU41" s="709"/>
      <c r="VNV41" s="715"/>
      <c r="VNW41" s="709"/>
      <c r="VNX41" s="715"/>
      <c r="VNY41" s="709"/>
      <c r="VNZ41" s="715"/>
      <c r="VOA41" s="709"/>
      <c r="VOB41" s="715"/>
      <c r="VOC41" s="709"/>
      <c r="VOD41" s="715"/>
      <c r="VOE41" s="709"/>
      <c r="VOF41" s="715"/>
      <c r="VOG41" s="709"/>
      <c r="VOH41" s="715"/>
      <c r="VOI41" s="709"/>
      <c r="VOJ41" s="715"/>
      <c r="VOK41" s="709"/>
      <c r="VOL41" s="715"/>
      <c r="VOM41" s="709"/>
      <c r="VON41" s="715"/>
      <c r="VOO41" s="709"/>
      <c r="VOP41" s="715"/>
      <c r="VOQ41" s="709"/>
      <c r="VOR41" s="715"/>
      <c r="VOS41" s="709"/>
      <c r="VOT41" s="715"/>
      <c r="VOU41" s="709"/>
      <c r="VOV41" s="715"/>
      <c r="VOW41" s="709"/>
      <c r="VOX41" s="715"/>
      <c r="VOY41" s="709"/>
      <c r="VOZ41" s="715"/>
      <c r="VPA41" s="709"/>
      <c r="VPB41" s="715"/>
      <c r="VPC41" s="709"/>
      <c r="VPD41" s="715"/>
      <c r="VPE41" s="709"/>
      <c r="VPF41" s="715"/>
      <c r="VPG41" s="709"/>
      <c r="VPH41" s="715"/>
      <c r="VPI41" s="709"/>
      <c r="VPJ41" s="715"/>
      <c r="VPK41" s="709"/>
      <c r="VPL41" s="715"/>
      <c r="VPM41" s="709"/>
      <c r="VPN41" s="715"/>
      <c r="VPO41" s="709"/>
      <c r="VPP41" s="715"/>
      <c r="VPQ41" s="709"/>
      <c r="VPR41" s="715"/>
      <c r="VPS41" s="709"/>
      <c r="VPT41" s="715"/>
      <c r="VPU41" s="709"/>
      <c r="VPV41" s="715"/>
      <c r="VPW41" s="709"/>
      <c r="VPX41" s="715"/>
      <c r="VPY41" s="709"/>
      <c r="VPZ41" s="715"/>
      <c r="VQA41" s="709"/>
      <c r="VQB41" s="715"/>
      <c r="VQC41" s="709"/>
      <c r="VQD41" s="715"/>
      <c r="VQE41" s="709"/>
      <c r="VQF41" s="715"/>
      <c r="VQG41" s="709"/>
      <c r="VQH41" s="715"/>
      <c r="VQI41" s="709"/>
      <c r="VQJ41" s="715"/>
      <c r="VQK41" s="709"/>
      <c r="VQL41" s="715"/>
      <c r="VQM41" s="709"/>
      <c r="VQN41" s="715"/>
      <c r="VQO41" s="709"/>
      <c r="VQP41" s="715"/>
      <c r="VQQ41" s="709"/>
      <c r="VQR41" s="715"/>
      <c r="VQS41" s="709"/>
      <c r="VQT41" s="715"/>
      <c r="VQU41" s="709"/>
      <c r="VQV41" s="715"/>
      <c r="VQW41" s="709"/>
      <c r="VQX41" s="715"/>
      <c r="VQY41" s="709"/>
      <c r="VQZ41" s="715"/>
      <c r="VRA41" s="709"/>
      <c r="VRB41" s="715"/>
      <c r="VRC41" s="709"/>
      <c r="VRD41" s="715"/>
      <c r="VRE41" s="709"/>
      <c r="VRF41" s="715"/>
      <c r="VRG41" s="709"/>
      <c r="VRH41" s="715"/>
      <c r="VRI41" s="709"/>
      <c r="VRJ41" s="715"/>
      <c r="VRK41" s="709"/>
      <c r="VRL41" s="715"/>
      <c r="VRM41" s="709"/>
      <c r="VRN41" s="715"/>
      <c r="VRO41" s="709"/>
      <c r="VRP41" s="715"/>
      <c r="VRQ41" s="709"/>
      <c r="VRR41" s="715"/>
      <c r="VRS41" s="709"/>
      <c r="VRT41" s="715"/>
      <c r="VRU41" s="709"/>
      <c r="VRV41" s="715"/>
      <c r="VRW41" s="709"/>
      <c r="VRX41" s="715"/>
      <c r="VRY41" s="709"/>
      <c r="VRZ41" s="715"/>
      <c r="VSA41" s="709"/>
      <c r="VSB41" s="715"/>
      <c r="VSC41" s="709"/>
      <c r="VSD41" s="715"/>
      <c r="VSE41" s="709"/>
      <c r="VSF41" s="715"/>
      <c r="VSG41" s="709"/>
      <c r="VSH41" s="715"/>
      <c r="VSI41" s="709"/>
      <c r="VSJ41" s="715"/>
      <c r="VSK41" s="709"/>
      <c r="VSL41" s="715"/>
      <c r="VSM41" s="709"/>
      <c r="VSN41" s="715"/>
      <c r="VSO41" s="709"/>
      <c r="VSP41" s="715"/>
      <c r="VSQ41" s="709"/>
      <c r="VSR41" s="715"/>
      <c r="VSS41" s="709"/>
      <c r="VST41" s="715"/>
      <c r="VSU41" s="709"/>
      <c r="VSV41" s="715"/>
      <c r="VSW41" s="709"/>
      <c r="VSX41" s="715"/>
      <c r="VSY41" s="709"/>
      <c r="VSZ41" s="715"/>
      <c r="VTA41" s="709"/>
      <c r="VTB41" s="715"/>
      <c r="VTC41" s="709"/>
      <c r="VTD41" s="715"/>
      <c r="VTE41" s="709"/>
      <c r="VTF41" s="715"/>
      <c r="VTG41" s="709"/>
      <c r="VTH41" s="715"/>
      <c r="VTI41" s="709"/>
      <c r="VTJ41" s="715"/>
      <c r="VTK41" s="709"/>
      <c r="VTL41" s="715"/>
      <c r="VTM41" s="709"/>
      <c r="VTN41" s="715"/>
      <c r="VTO41" s="709"/>
      <c r="VTP41" s="715"/>
      <c r="VTQ41" s="709"/>
      <c r="VTR41" s="715"/>
      <c r="VTS41" s="709"/>
      <c r="VTT41" s="715"/>
      <c r="VTU41" s="709"/>
      <c r="VTV41" s="715"/>
      <c r="VTW41" s="709"/>
      <c r="VTX41" s="715"/>
      <c r="VTY41" s="709"/>
      <c r="VTZ41" s="715"/>
      <c r="VUA41" s="709"/>
      <c r="VUB41" s="715"/>
      <c r="VUC41" s="709"/>
      <c r="VUD41" s="715"/>
      <c r="VUE41" s="709"/>
      <c r="VUF41" s="715"/>
      <c r="VUG41" s="709"/>
      <c r="VUH41" s="715"/>
      <c r="VUI41" s="709"/>
      <c r="VUJ41" s="715"/>
      <c r="VUK41" s="709"/>
      <c r="VUL41" s="715"/>
      <c r="VUM41" s="709"/>
      <c r="VUN41" s="715"/>
      <c r="VUO41" s="709"/>
      <c r="VUP41" s="715"/>
      <c r="VUQ41" s="709"/>
      <c r="VUR41" s="715"/>
      <c r="VUS41" s="709"/>
      <c r="VUT41" s="715"/>
      <c r="VUU41" s="709"/>
      <c r="VUV41" s="715"/>
      <c r="VUW41" s="709"/>
      <c r="VUX41" s="715"/>
      <c r="VUY41" s="709"/>
      <c r="VUZ41" s="715"/>
      <c r="VVA41" s="709"/>
      <c r="VVB41" s="715"/>
      <c r="VVC41" s="709"/>
      <c r="VVD41" s="715"/>
      <c r="VVE41" s="709"/>
      <c r="VVF41" s="715"/>
      <c r="VVG41" s="709"/>
      <c r="VVH41" s="715"/>
      <c r="VVI41" s="709"/>
      <c r="VVJ41" s="715"/>
      <c r="VVK41" s="709"/>
      <c r="VVL41" s="715"/>
      <c r="VVM41" s="709"/>
      <c r="VVN41" s="715"/>
      <c r="VVO41" s="709"/>
      <c r="VVP41" s="715"/>
      <c r="VVQ41" s="709"/>
      <c r="VVR41" s="715"/>
      <c r="VVS41" s="709"/>
      <c r="VVT41" s="715"/>
      <c r="VVU41" s="709"/>
      <c r="VVV41" s="715"/>
      <c r="VVW41" s="709"/>
      <c r="VVX41" s="715"/>
      <c r="VVY41" s="709"/>
      <c r="VVZ41" s="715"/>
      <c r="VWA41" s="709"/>
      <c r="VWB41" s="715"/>
      <c r="VWC41" s="709"/>
      <c r="VWD41" s="715"/>
      <c r="VWE41" s="709"/>
      <c r="VWF41" s="715"/>
      <c r="VWG41" s="709"/>
      <c r="VWH41" s="715"/>
      <c r="VWI41" s="709"/>
      <c r="VWJ41" s="715"/>
      <c r="VWK41" s="709"/>
      <c r="VWL41" s="715"/>
      <c r="VWM41" s="709"/>
      <c r="VWN41" s="715"/>
      <c r="VWO41" s="709"/>
      <c r="VWP41" s="715"/>
      <c r="VWQ41" s="709"/>
      <c r="VWR41" s="715"/>
      <c r="VWS41" s="709"/>
      <c r="VWT41" s="715"/>
      <c r="VWU41" s="709"/>
      <c r="VWV41" s="715"/>
      <c r="VWW41" s="709"/>
      <c r="VWX41" s="715"/>
      <c r="VWY41" s="709"/>
      <c r="VWZ41" s="715"/>
      <c r="VXA41" s="709"/>
      <c r="VXB41" s="715"/>
      <c r="VXC41" s="709"/>
      <c r="VXD41" s="715"/>
      <c r="VXE41" s="709"/>
      <c r="VXF41" s="715"/>
      <c r="VXG41" s="709"/>
      <c r="VXH41" s="715"/>
      <c r="VXI41" s="709"/>
      <c r="VXJ41" s="715"/>
      <c r="VXK41" s="709"/>
      <c r="VXL41" s="715"/>
      <c r="VXM41" s="709"/>
      <c r="VXN41" s="715"/>
      <c r="VXO41" s="709"/>
      <c r="VXP41" s="715"/>
      <c r="VXQ41" s="709"/>
      <c r="VXR41" s="715"/>
      <c r="VXS41" s="709"/>
      <c r="VXT41" s="715"/>
      <c r="VXU41" s="709"/>
      <c r="VXV41" s="715"/>
      <c r="VXW41" s="709"/>
      <c r="VXX41" s="715"/>
      <c r="VXY41" s="709"/>
      <c r="VXZ41" s="715"/>
      <c r="VYA41" s="709"/>
      <c r="VYB41" s="715"/>
      <c r="VYC41" s="709"/>
      <c r="VYD41" s="715"/>
      <c r="VYE41" s="709"/>
      <c r="VYF41" s="715"/>
      <c r="VYG41" s="709"/>
      <c r="VYH41" s="715"/>
      <c r="VYI41" s="709"/>
      <c r="VYJ41" s="715"/>
      <c r="VYK41" s="709"/>
      <c r="VYL41" s="715"/>
      <c r="VYM41" s="709"/>
      <c r="VYN41" s="715"/>
      <c r="VYO41" s="709"/>
      <c r="VYP41" s="715"/>
      <c r="VYQ41" s="709"/>
      <c r="VYR41" s="715"/>
      <c r="VYS41" s="709"/>
      <c r="VYT41" s="715"/>
      <c r="VYU41" s="709"/>
      <c r="VYV41" s="715"/>
      <c r="VYW41" s="709"/>
      <c r="VYX41" s="715"/>
      <c r="VYY41" s="709"/>
      <c r="VYZ41" s="715"/>
      <c r="VZA41" s="709"/>
      <c r="VZB41" s="715"/>
      <c r="VZC41" s="709"/>
      <c r="VZD41" s="715"/>
      <c r="VZE41" s="709"/>
      <c r="VZF41" s="715"/>
      <c r="VZG41" s="709"/>
      <c r="VZH41" s="715"/>
      <c r="VZI41" s="709"/>
      <c r="VZJ41" s="715"/>
      <c r="VZK41" s="709"/>
      <c r="VZL41" s="715"/>
      <c r="VZM41" s="709"/>
      <c r="VZN41" s="715"/>
      <c r="VZO41" s="709"/>
      <c r="VZP41" s="715"/>
      <c r="VZQ41" s="709"/>
      <c r="VZR41" s="715"/>
      <c r="VZS41" s="709"/>
      <c r="VZT41" s="715"/>
      <c r="VZU41" s="709"/>
      <c r="VZV41" s="715"/>
      <c r="VZW41" s="709"/>
      <c r="VZX41" s="715"/>
      <c r="VZY41" s="709"/>
      <c r="VZZ41" s="715"/>
      <c r="WAA41" s="709"/>
      <c r="WAB41" s="715"/>
      <c r="WAC41" s="709"/>
      <c r="WAD41" s="715"/>
      <c r="WAE41" s="709"/>
      <c r="WAF41" s="715"/>
      <c r="WAG41" s="709"/>
      <c r="WAH41" s="715"/>
      <c r="WAI41" s="709"/>
      <c r="WAJ41" s="715"/>
      <c r="WAK41" s="709"/>
      <c r="WAL41" s="715"/>
      <c r="WAM41" s="709"/>
      <c r="WAN41" s="715"/>
      <c r="WAO41" s="709"/>
      <c r="WAP41" s="715"/>
      <c r="WAQ41" s="709"/>
      <c r="WAR41" s="715"/>
      <c r="WAS41" s="709"/>
      <c r="WAT41" s="715"/>
      <c r="WAU41" s="709"/>
      <c r="WAV41" s="715"/>
      <c r="WAW41" s="709"/>
      <c r="WAX41" s="715"/>
      <c r="WAY41" s="709"/>
      <c r="WAZ41" s="715"/>
      <c r="WBA41" s="709"/>
      <c r="WBB41" s="715"/>
      <c r="WBC41" s="709"/>
      <c r="WBD41" s="715"/>
      <c r="WBE41" s="709"/>
      <c r="WBF41" s="715"/>
      <c r="WBG41" s="709"/>
      <c r="WBH41" s="715"/>
      <c r="WBI41" s="709"/>
      <c r="WBJ41" s="715"/>
      <c r="WBK41" s="709"/>
      <c r="WBL41" s="715"/>
      <c r="WBM41" s="709"/>
      <c r="WBN41" s="715"/>
      <c r="WBO41" s="709"/>
      <c r="WBP41" s="715"/>
      <c r="WBQ41" s="709"/>
      <c r="WBR41" s="715"/>
      <c r="WBS41" s="709"/>
      <c r="WBT41" s="715"/>
      <c r="WBU41" s="709"/>
      <c r="WBV41" s="715"/>
      <c r="WBW41" s="709"/>
      <c r="WBX41" s="715"/>
      <c r="WBY41" s="709"/>
      <c r="WBZ41" s="715"/>
      <c r="WCA41" s="709"/>
      <c r="WCB41" s="715"/>
      <c r="WCC41" s="709"/>
      <c r="WCD41" s="715"/>
      <c r="WCE41" s="709"/>
      <c r="WCF41" s="715"/>
      <c r="WCG41" s="709"/>
      <c r="WCH41" s="715"/>
      <c r="WCI41" s="709"/>
      <c r="WCJ41" s="715"/>
      <c r="WCK41" s="709"/>
      <c r="WCL41" s="715"/>
      <c r="WCM41" s="709"/>
      <c r="WCN41" s="715"/>
      <c r="WCO41" s="709"/>
      <c r="WCP41" s="715"/>
      <c r="WCQ41" s="709"/>
      <c r="WCR41" s="715"/>
      <c r="WCS41" s="709"/>
      <c r="WCT41" s="715"/>
      <c r="WCU41" s="709"/>
      <c r="WCV41" s="715"/>
      <c r="WCW41" s="709"/>
      <c r="WCX41" s="715"/>
      <c r="WCY41" s="709"/>
      <c r="WCZ41" s="715"/>
      <c r="WDA41" s="709"/>
      <c r="WDB41" s="715"/>
      <c r="WDC41" s="709"/>
      <c r="WDD41" s="715"/>
      <c r="WDE41" s="709"/>
      <c r="WDF41" s="715"/>
      <c r="WDG41" s="709"/>
      <c r="WDH41" s="715"/>
      <c r="WDI41" s="709"/>
      <c r="WDJ41" s="715"/>
      <c r="WDK41" s="709"/>
      <c r="WDL41" s="715"/>
      <c r="WDM41" s="709"/>
      <c r="WDN41" s="715"/>
      <c r="WDO41" s="709"/>
      <c r="WDP41" s="715"/>
      <c r="WDQ41" s="709"/>
      <c r="WDR41" s="715"/>
      <c r="WDS41" s="709"/>
      <c r="WDT41" s="715"/>
      <c r="WDU41" s="709"/>
      <c r="WDV41" s="715"/>
      <c r="WDW41" s="709"/>
      <c r="WDX41" s="715"/>
      <c r="WDY41" s="709"/>
      <c r="WDZ41" s="715"/>
      <c r="WEA41" s="709"/>
      <c r="WEB41" s="715"/>
      <c r="WEC41" s="709"/>
      <c r="WED41" s="715"/>
      <c r="WEE41" s="709"/>
      <c r="WEF41" s="715"/>
      <c r="WEG41" s="709"/>
      <c r="WEH41" s="715"/>
      <c r="WEI41" s="709"/>
      <c r="WEJ41" s="715"/>
      <c r="WEK41" s="709"/>
      <c r="WEL41" s="715"/>
      <c r="WEM41" s="709"/>
      <c r="WEN41" s="715"/>
      <c r="WEO41" s="709"/>
      <c r="WEP41" s="715"/>
      <c r="WEQ41" s="709"/>
      <c r="WER41" s="715"/>
      <c r="WES41" s="709"/>
      <c r="WET41" s="715"/>
      <c r="WEU41" s="709"/>
      <c r="WEV41" s="715"/>
      <c r="WEW41" s="709"/>
      <c r="WEX41" s="715"/>
      <c r="WEY41" s="709"/>
      <c r="WEZ41" s="715"/>
      <c r="WFA41" s="709"/>
      <c r="WFB41" s="715"/>
      <c r="WFC41" s="709"/>
      <c r="WFD41" s="715"/>
      <c r="WFE41" s="709"/>
      <c r="WFF41" s="715"/>
      <c r="WFG41" s="709"/>
      <c r="WFH41" s="715"/>
      <c r="WFI41" s="709"/>
      <c r="WFJ41" s="715"/>
      <c r="WFK41" s="709"/>
      <c r="WFL41" s="715"/>
      <c r="WFM41" s="709"/>
      <c r="WFN41" s="715"/>
      <c r="WFO41" s="709"/>
      <c r="WFP41" s="715"/>
      <c r="WFQ41" s="709"/>
      <c r="WFR41" s="715"/>
      <c r="WFS41" s="709"/>
      <c r="WFT41" s="715"/>
      <c r="WFU41" s="709"/>
      <c r="WFV41" s="715"/>
      <c r="WFW41" s="709"/>
      <c r="WFX41" s="715"/>
      <c r="WFY41" s="709"/>
      <c r="WFZ41" s="715"/>
      <c r="WGA41" s="709"/>
      <c r="WGB41" s="715"/>
      <c r="WGC41" s="709"/>
      <c r="WGD41" s="715"/>
      <c r="WGE41" s="709"/>
      <c r="WGF41" s="715"/>
      <c r="WGG41" s="709"/>
      <c r="WGH41" s="715"/>
      <c r="WGI41" s="709"/>
      <c r="WGJ41" s="715"/>
      <c r="WGK41" s="709"/>
      <c r="WGL41" s="715"/>
      <c r="WGM41" s="709"/>
      <c r="WGN41" s="715"/>
      <c r="WGO41" s="709"/>
      <c r="WGP41" s="715"/>
      <c r="WGQ41" s="709"/>
      <c r="WGR41" s="715"/>
      <c r="WGS41" s="709"/>
      <c r="WGT41" s="715"/>
      <c r="WGU41" s="709"/>
      <c r="WGV41" s="715"/>
      <c r="WGW41" s="709"/>
      <c r="WGX41" s="715"/>
      <c r="WGY41" s="709"/>
      <c r="WGZ41" s="715"/>
      <c r="WHA41" s="709"/>
      <c r="WHB41" s="715"/>
      <c r="WHC41" s="709"/>
      <c r="WHD41" s="715"/>
      <c r="WHE41" s="709"/>
      <c r="WHF41" s="715"/>
      <c r="WHG41" s="709"/>
      <c r="WHH41" s="715"/>
      <c r="WHI41" s="709"/>
      <c r="WHJ41" s="715"/>
      <c r="WHK41" s="709"/>
      <c r="WHL41" s="715"/>
      <c r="WHM41" s="709"/>
      <c r="WHN41" s="715"/>
      <c r="WHO41" s="709"/>
      <c r="WHP41" s="715"/>
      <c r="WHQ41" s="709"/>
      <c r="WHR41" s="715"/>
      <c r="WHS41" s="709"/>
      <c r="WHT41" s="715"/>
      <c r="WHU41" s="709"/>
      <c r="WHV41" s="715"/>
      <c r="WHW41" s="709"/>
      <c r="WHX41" s="715"/>
      <c r="WHY41" s="709"/>
      <c r="WHZ41" s="715"/>
      <c r="WIA41" s="709"/>
      <c r="WIB41" s="715"/>
      <c r="WIC41" s="709"/>
      <c r="WID41" s="715"/>
      <c r="WIE41" s="709"/>
      <c r="WIF41" s="715"/>
      <c r="WIG41" s="709"/>
      <c r="WIH41" s="715"/>
      <c r="WII41" s="709"/>
      <c r="WIJ41" s="715"/>
      <c r="WIK41" s="709"/>
      <c r="WIL41" s="715"/>
      <c r="WIM41" s="709"/>
      <c r="WIN41" s="715"/>
      <c r="WIO41" s="709"/>
      <c r="WIP41" s="715"/>
      <c r="WIQ41" s="709"/>
      <c r="WIR41" s="715"/>
      <c r="WIS41" s="709"/>
      <c r="WIT41" s="715"/>
      <c r="WIU41" s="709"/>
      <c r="WIV41" s="715"/>
      <c r="WIW41" s="709"/>
      <c r="WIX41" s="715"/>
      <c r="WIY41" s="709"/>
      <c r="WIZ41" s="715"/>
      <c r="WJA41" s="709"/>
      <c r="WJB41" s="715"/>
      <c r="WJC41" s="709"/>
      <c r="WJD41" s="715"/>
      <c r="WJE41" s="709"/>
      <c r="WJF41" s="715"/>
      <c r="WJG41" s="709"/>
      <c r="WJH41" s="715"/>
      <c r="WJI41" s="709"/>
      <c r="WJJ41" s="715"/>
      <c r="WJK41" s="709"/>
      <c r="WJL41" s="715"/>
      <c r="WJM41" s="709"/>
      <c r="WJN41" s="715"/>
      <c r="WJO41" s="709"/>
      <c r="WJP41" s="715"/>
      <c r="WJQ41" s="709"/>
      <c r="WJR41" s="715"/>
      <c r="WJS41" s="709"/>
      <c r="WJT41" s="715"/>
      <c r="WJU41" s="709"/>
      <c r="WJV41" s="715"/>
      <c r="WJW41" s="709"/>
      <c r="WJX41" s="715"/>
      <c r="WJY41" s="709"/>
      <c r="WJZ41" s="715"/>
      <c r="WKA41" s="709"/>
      <c r="WKB41" s="715"/>
      <c r="WKC41" s="709"/>
      <c r="WKD41" s="715"/>
      <c r="WKE41" s="709"/>
      <c r="WKF41" s="715"/>
      <c r="WKG41" s="709"/>
      <c r="WKH41" s="715"/>
      <c r="WKI41" s="709"/>
      <c r="WKJ41" s="715"/>
      <c r="WKK41" s="709"/>
      <c r="WKL41" s="715"/>
      <c r="WKM41" s="709"/>
      <c r="WKN41" s="715"/>
      <c r="WKO41" s="709"/>
      <c r="WKP41" s="715"/>
      <c r="WKQ41" s="709"/>
      <c r="WKR41" s="715"/>
      <c r="WKS41" s="709"/>
      <c r="WKT41" s="715"/>
      <c r="WKU41" s="709"/>
      <c r="WKV41" s="715"/>
      <c r="WKW41" s="709"/>
      <c r="WKX41" s="715"/>
      <c r="WKY41" s="709"/>
      <c r="WKZ41" s="715"/>
      <c r="WLA41" s="709"/>
      <c r="WLB41" s="715"/>
      <c r="WLC41" s="709"/>
      <c r="WLD41" s="715"/>
      <c r="WLE41" s="709"/>
      <c r="WLF41" s="715"/>
      <c r="WLG41" s="709"/>
      <c r="WLH41" s="715"/>
      <c r="WLI41" s="709"/>
      <c r="WLJ41" s="715"/>
      <c r="WLK41" s="709"/>
      <c r="WLL41" s="715"/>
      <c r="WLM41" s="709"/>
      <c r="WLN41" s="715"/>
      <c r="WLO41" s="709"/>
      <c r="WLP41" s="715"/>
      <c r="WLQ41" s="709"/>
      <c r="WLR41" s="715"/>
      <c r="WLS41" s="709"/>
      <c r="WLT41" s="715"/>
      <c r="WLU41" s="709"/>
      <c r="WLV41" s="715"/>
      <c r="WLW41" s="709"/>
      <c r="WLX41" s="715"/>
      <c r="WLY41" s="709"/>
      <c r="WLZ41" s="715"/>
      <c r="WMA41" s="709"/>
      <c r="WMB41" s="715"/>
      <c r="WMC41" s="709"/>
      <c r="WMD41" s="715"/>
      <c r="WME41" s="709"/>
      <c r="WMF41" s="715"/>
      <c r="WMG41" s="709"/>
      <c r="WMH41" s="715"/>
      <c r="WMI41" s="709"/>
      <c r="WMJ41" s="715"/>
      <c r="WMK41" s="709"/>
      <c r="WML41" s="715"/>
      <c r="WMM41" s="709"/>
      <c r="WMN41" s="715"/>
      <c r="WMO41" s="709"/>
      <c r="WMP41" s="715"/>
      <c r="WMQ41" s="709"/>
      <c r="WMR41" s="715"/>
      <c r="WMS41" s="709"/>
      <c r="WMT41" s="715"/>
      <c r="WMU41" s="709"/>
      <c r="WMV41" s="715"/>
      <c r="WMW41" s="709"/>
      <c r="WMX41" s="715"/>
      <c r="WMY41" s="709"/>
      <c r="WMZ41" s="715"/>
      <c r="WNA41" s="709"/>
      <c r="WNB41" s="715"/>
      <c r="WNC41" s="709"/>
      <c r="WND41" s="715"/>
      <c r="WNE41" s="709"/>
      <c r="WNF41" s="715"/>
      <c r="WNG41" s="709"/>
      <c r="WNH41" s="715"/>
      <c r="WNI41" s="709"/>
      <c r="WNJ41" s="715"/>
      <c r="WNK41" s="709"/>
      <c r="WNL41" s="715"/>
      <c r="WNM41" s="709"/>
      <c r="WNN41" s="715"/>
      <c r="WNO41" s="709"/>
      <c r="WNP41" s="715"/>
      <c r="WNQ41" s="709"/>
      <c r="WNR41" s="715"/>
      <c r="WNS41" s="709"/>
      <c r="WNT41" s="715"/>
      <c r="WNU41" s="709"/>
      <c r="WNV41" s="715"/>
      <c r="WNW41" s="709"/>
      <c r="WNX41" s="715"/>
      <c r="WNY41" s="709"/>
      <c r="WNZ41" s="715"/>
      <c r="WOA41" s="709"/>
      <c r="WOB41" s="715"/>
      <c r="WOC41" s="709"/>
      <c r="WOD41" s="715"/>
      <c r="WOE41" s="709"/>
      <c r="WOF41" s="715"/>
      <c r="WOG41" s="709"/>
      <c r="WOH41" s="715"/>
      <c r="WOI41" s="709"/>
      <c r="WOJ41" s="715"/>
      <c r="WOK41" s="709"/>
      <c r="WOL41" s="715"/>
      <c r="WOM41" s="709"/>
      <c r="WON41" s="715"/>
      <c r="WOO41" s="709"/>
      <c r="WOP41" s="715"/>
      <c r="WOQ41" s="709"/>
      <c r="WOR41" s="715"/>
      <c r="WOS41" s="709"/>
      <c r="WOT41" s="715"/>
      <c r="WOU41" s="709"/>
      <c r="WOV41" s="715"/>
      <c r="WOW41" s="709"/>
      <c r="WOX41" s="715"/>
      <c r="WOY41" s="709"/>
      <c r="WOZ41" s="715"/>
      <c r="WPA41" s="709"/>
      <c r="WPB41" s="715"/>
      <c r="WPC41" s="709"/>
      <c r="WPD41" s="715"/>
      <c r="WPE41" s="709"/>
      <c r="WPF41" s="715"/>
      <c r="WPG41" s="709"/>
      <c r="WPH41" s="715"/>
      <c r="WPI41" s="709"/>
      <c r="WPJ41" s="715"/>
      <c r="WPK41" s="709"/>
      <c r="WPL41" s="715"/>
      <c r="WPM41" s="709"/>
      <c r="WPN41" s="715"/>
      <c r="WPO41" s="709"/>
      <c r="WPP41" s="715"/>
      <c r="WPQ41" s="709"/>
      <c r="WPR41" s="715"/>
      <c r="WPS41" s="709"/>
      <c r="WPT41" s="715"/>
      <c r="WPU41" s="709"/>
      <c r="WPV41" s="715"/>
      <c r="WPW41" s="709"/>
      <c r="WPX41" s="715"/>
      <c r="WPY41" s="709"/>
      <c r="WPZ41" s="715"/>
      <c r="WQA41" s="709"/>
      <c r="WQB41" s="715"/>
      <c r="WQC41" s="709"/>
      <c r="WQD41" s="715"/>
      <c r="WQE41" s="709"/>
      <c r="WQF41" s="715"/>
      <c r="WQG41" s="709"/>
      <c r="WQH41" s="715"/>
      <c r="WQI41" s="709"/>
      <c r="WQJ41" s="715"/>
      <c r="WQK41" s="709"/>
      <c r="WQL41" s="715"/>
      <c r="WQM41" s="709"/>
      <c r="WQN41" s="715"/>
      <c r="WQO41" s="709"/>
      <c r="WQP41" s="715"/>
      <c r="WQQ41" s="709"/>
      <c r="WQR41" s="715"/>
      <c r="WQS41" s="709"/>
      <c r="WQT41" s="715"/>
      <c r="WQU41" s="709"/>
      <c r="WQV41" s="715"/>
      <c r="WQW41" s="709"/>
      <c r="WQX41" s="715"/>
      <c r="WQY41" s="709"/>
      <c r="WQZ41" s="715"/>
      <c r="WRA41" s="709"/>
      <c r="WRB41" s="715"/>
      <c r="WRC41" s="709"/>
      <c r="WRD41" s="715"/>
      <c r="WRE41" s="709"/>
      <c r="WRF41" s="715"/>
      <c r="WRG41" s="709"/>
      <c r="WRH41" s="715"/>
      <c r="WRI41" s="709"/>
      <c r="WRJ41" s="715"/>
      <c r="WRK41" s="709"/>
      <c r="WRL41" s="715"/>
      <c r="WRM41" s="709"/>
      <c r="WRN41" s="715"/>
      <c r="WRO41" s="709"/>
      <c r="WRP41" s="715"/>
      <c r="WRQ41" s="709"/>
      <c r="WRR41" s="715"/>
      <c r="WRS41" s="709"/>
      <c r="WRT41" s="715"/>
      <c r="WRU41" s="709"/>
      <c r="WRV41" s="715"/>
      <c r="WRW41" s="709"/>
      <c r="WRX41" s="715"/>
      <c r="WRY41" s="709"/>
      <c r="WRZ41" s="715"/>
      <c r="WSA41" s="709"/>
      <c r="WSB41" s="715"/>
      <c r="WSC41" s="709"/>
      <c r="WSD41" s="715"/>
      <c r="WSE41" s="709"/>
      <c r="WSF41" s="715"/>
      <c r="WSG41" s="709"/>
      <c r="WSH41" s="715"/>
      <c r="WSI41" s="709"/>
      <c r="WSJ41" s="715"/>
      <c r="WSK41" s="709"/>
      <c r="WSL41" s="715"/>
      <c r="WSM41" s="709"/>
      <c r="WSN41" s="715"/>
      <c r="WSO41" s="709"/>
      <c r="WSP41" s="715"/>
      <c r="WSQ41" s="709"/>
      <c r="WSR41" s="715"/>
      <c r="WSS41" s="709"/>
      <c r="WST41" s="715"/>
      <c r="WSU41" s="709"/>
      <c r="WSV41" s="715"/>
      <c r="WSW41" s="709"/>
      <c r="WSX41" s="715"/>
      <c r="WSY41" s="709"/>
      <c r="WSZ41" s="715"/>
      <c r="WTA41" s="709"/>
      <c r="WTB41" s="715"/>
      <c r="WTC41" s="709"/>
      <c r="WTD41" s="715"/>
      <c r="WTE41" s="709"/>
      <c r="WTF41" s="715"/>
      <c r="WTG41" s="709"/>
      <c r="WTH41" s="715"/>
      <c r="WTI41" s="709"/>
      <c r="WTJ41" s="715"/>
      <c r="WTK41" s="709"/>
      <c r="WTL41" s="715"/>
      <c r="WTM41" s="709"/>
      <c r="WTN41" s="715"/>
      <c r="WTO41" s="709"/>
      <c r="WTP41" s="715"/>
      <c r="WTQ41" s="709"/>
      <c r="WTR41" s="715"/>
      <c r="WTS41" s="709"/>
      <c r="WTT41" s="715"/>
      <c r="WTU41" s="709"/>
      <c r="WTV41" s="715"/>
      <c r="WTW41" s="709"/>
      <c r="WTX41" s="715"/>
      <c r="WTY41" s="709"/>
      <c r="WTZ41" s="715"/>
      <c r="WUA41" s="709"/>
      <c r="WUB41" s="715"/>
      <c r="WUC41" s="709"/>
      <c r="WUD41" s="715"/>
      <c r="WUE41" s="709"/>
      <c r="WUF41" s="715"/>
      <c r="WUG41" s="709"/>
      <c r="WUH41" s="715"/>
      <c r="WUI41" s="709"/>
      <c r="WUJ41" s="715"/>
      <c r="WUK41" s="709"/>
      <c r="WUL41" s="715"/>
      <c r="WUM41" s="709"/>
      <c r="WUN41" s="715"/>
      <c r="WUO41" s="709"/>
      <c r="WUP41" s="715"/>
      <c r="WUQ41" s="709"/>
      <c r="WUR41" s="715"/>
      <c r="WUS41" s="709"/>
      <c r="WUT41" s="715"/>
      <c r="WUU41" s="709"/>
      <c r="WUV41" s="715"/>
      <c r="WUW41" s="709"/>
      <c r="WUX41" s="715"/>
      <c r="WUY41" s="709"/>
      <c r="WUZ41" s="715"/>
      <c r="WVA41" s="709"/>
      <c r="WVB41" s="715"/>
      <c r="WVC41" s="709"/>
      <c r="WVD41" s="715"/>
      <c r="WVE41" s="709"/>
      <c r="WVF41" s="715"/>
      <c r="WVG41" s="709"/>
      <c r="WVH41" s="715"/>
      <c r="WVI41" s="709"/>
      <c r="WVJ41" s="715"/>
      <c r="WVK41" s="709"/>
      <c r="WVL41" s="715"/>
      <c r="WVM41" s="709"/>
      <c r="WVN41" s="715"/>
      <c r="WVO41" s="709"/>
      <c r="WVP41" s="715"/>
      <c r="WVQ41" s="709"/>
      <c r="WVR41" s="715"/>
      <c r="WVS41" s="709"/>
      <c r="WVT41" s="715"/>
      <c r="WVU41" s="709"/>
      <c r="WVV41" s="715"/>
      <c r="WVW41" s="709"/>
      <c r="WVX41" s="715"/>
      <c r="WVY41" s="709"/>
      <c r="WVZ41" s="715"/>
      <c r="WWA41" s="709"/>
      <c r="WWB41" s="715"/>
      <c r="WWC41" s="709"/>
      <c r="WWD41" s="715"/>
      <c r="WWE41" s="709"/>
      <c r="WWF41" s="715"/>
      <c r="WWG41" s="709"/>
      <c r="WWH41" s="715"/>
      <c r="WWI41" s="709"/>
      <c r="WWJ41" s="715"/>
      <c r="WWK41" s="709"/>
      <c r="WWL41" s="715"/>
      <c r="WWM41" s="709"/>
      <c r="WWN41" s="715"/>
      <c r="WWO41" s="709"/>
      <c r="WWP41" s="715"/>
      <c r="WWQ41" s="709"/>
      <c r="WWR41" s="715"/>
      <c r="WWS41" s="709"/>
      <c r="WWT41" s="715"/>
      <c r="WWU41" s="709"/>
      <c r="WWV41" s="715"/>
      <c r="WWW41" s="709"/>
      <c r="WWX41" s="715"/>
      <c r="WWY41" s="709"/>
      <c r="WWZ41" s="715"/>
      <c r="WXA41" s="709"/>
      <c r="WXB41" s="715"/>
      <c r="WXC41" s="709"/>
      <c r="WXD41" s="715"/>
      <c r="WXE41" s="709"/>
      <c r="WXF41" s="715"/>
      <c r="WXG41" s="709"/>
      <c r="WXH41" s="715"/>
      <c r="WXI41" s="709"/>
      <c r="WXJ41" s="715"/>
      <c r="WXK41" s="709"/>
      <c r="WXL41" s="715"/>
      <c r="WXM41" s="709"/>
      <c r="WXN41" s="715"/>
      <c r="WXO41" s="709"/>
      <c r="WXP41" s="715"/>
      <c r="WXQ41" s="709"/>
      <c r="WXR41" s="715"/>
      <c r="WXS41" s="709"/>
      <c r="WXT41" s="715"/>
      <c r="WXU41" s="709"/>
      <c r="WXV41" s="715"/>
      <c r="WXW41" s="709"/>
      <c r="WXX41" s="715"/>
      <c r="WXY41" s="709"/>
      <c r="WXZ41" s="715"/>
      <c r="WYA41" s="709"/>
      <c r="WYB41" s="715"/>
      <c r="WYC41" s="709"/>
      <c r="WYD41" s="715"/>
      <c r="WYE41" s="709"/>
      <c r="WYF41" s="715"/>
      <c r="WYG41" s="709"/>
      <c r="WYH41" s="715"/>
      <c r="WYI41" s="709"/>
      <c r="WYJ41" s="715"/>
      <c r="WYK41" s="709"/>
      <c r="WYL41" s="715"/>
      <c r="WYM41" s="709"/>
      <c r="WYN41" s="715"/>
      <c r="WYO41" s="709"/>
      <c r="WYP41" s="715"/>
      <c r="WYQ41" s="709"/>
      <c r="WYR41" s="715"/>
      <c r="WYS41" s="709"/>
      <c r="WYT41" s="715"/>
      <c r="WYU41" s="709"/>
      <c r="WYV41" s="715"/>
      <c r="WYW41" s="709"/>
      <c r="WYX41" s="715"/>
      <c r="WYY41" s="709"/>
      <c r="WYZ41" s="715"/>
      <c r="WZA41" s="709"/>
      <c r="WZB41" s="715"/>
      <c r="WZC41" s="709"/>
      <c r="WZD41" s="715"/>
      <c r="WZE41" s="709"/>
      <c r="WZF41" s="715"/>
      <c r="WZG41" s="709"/>
      <c r="WZH41" s="715"/>
      <c r="WZI41" s="709"/>
      <c r="WZJ41" s="715"/>
      <c r="WZK41" s="709"/>
      <c r="WZL41" s="715"/>
      <c r="WZM41" s="709"/>
      <c r="WZN41" s="715"/>
      <c r="WZO41" s="709"/>
      <c r="WZP41" s="715"/>
      <c r="WZQ41" s="709"/>
      <c r="WZR41" s="715"/>
      <c r="WZS41" s="709"/>
      <c r="WZT41" s="715"/>
      <c r="WZU41" s="709"/>
      <c r="WZV41" s="715"/>
      <c r="WZW41" s="709"/>
      <c r="WZX41" s="715"/>
      <c r="WZY41" s="709"/>
      <c r="WZZ41" s="715"/>
      <c r="XAA41" s="709"/>
      <c r="XAB41" s="715"/>
      <c r="XAC41" s="709"/>
      <c r="XAD41" s="715"/>
      <c r="XAE41" s="709"/>
      <c r="XAF41" s="715"/>
      <c r="XAG41" s="709"/>
      <c r="XAH41" s="715"/>
      <c r="XAI41" s="709"/>
      <c r="XAJ41" s="715"/>
      <c r="XAK41" s="709"/>
      <c r="XAL41" s="715"/>
      <c r="XAM41" s="709"/>
      <c r="XAN41" s="715"/>
      <c r="XAO41" s="709"/>
      <c r="XAP41" s="715"/>
      <c r="XAQ41" s="709"/>
      <c r="XAR41" s="715"/>
      <c r="XAS41" s="709"/>
      <c r="XAT41" s="715"/>
      <c r="XAU41" s="709"/>
      <c r="XAV41" s="715"/>
      <c r="XAW41" s="709"/>
      <c r="XAX41" s="715"/>
      <c r="XAY41" s="709"/>
      <c r="XAZ41" s="715"/>
      <c r="XBA41" s="709"/>
      <c r="XBB41" s="715"/>
      <c r="XBC41" s="709"/>
      <c r="XBD41" s="715"/>
      <c r="XBE41" s="709"/>
      <c r="XBF41" s="715"/>
      <c r="XBG41" s="709"/>
      <c r="XBH41" s="715"/>
      <c r="XBI41" s="709"/>
      <c r="XBJ41" s="715"/>
      <c r="XBK41" s="709"/>
      <c r="XBL41" s="715"/>
      <c r="XBM41" s="709"/>
      <c r="XBN41" s="715"/>
      <c r="XBO41" s="709"/>
      <c r="XBP41" s="715"/>
      <c r="XBQ41" s="709"/>
      <c r="XBR41" s="715"/>
      <c r="XBS41" s="709"/>
      <c r="XBT41" s="715"/>
      <c r="XBU41" s="709"/>
      <c r="XBV41" s="715"/>
      <c r="XBW41" s="709"/>
      <c r="XBX41" s="715"/>
      <c r="XBY41" s="709"/>
      <c r="XBZ41" s="715"/>
      <c r="XCA41" s="709"/>
      <c r="XCB41" s="715"/>
      <c r="XCC41" s="709"/>
      <c r="XCD41" s="715"/>
      <c r="XCE41" s="709"/>
      <c r="XCF41" s="715"/>
      <c r="XCG41" s="709"/>
      <c r="XCH41" s="715"/>
      <c r="XCI41" s="709"/>
      <c r="XCJ41" s="715"/>
      <c r="XCK41" s="709"/>
      <c r="XCL41" s="715"/>
      <c r="XCM41" s="709"/>
      <c r="XCN41" s="715"/>
      <c r="XCO41" s="709"/>
      <c r="XCP41" s="715"/>
      <c r="XCQ41" s="709"/>
      <c r="XCR41" s="715"/>
      <c r="XCS41" s="709"/>
      <c r="XCT41" s="715"/>
      <c r="XCU41" s="709"/>
      <c r="XCV41" s="715"/>
      <c r="XCW41" s="709"/>
      <c r="XCX41" s="715"/>
      <c r="XCY41" s="709"/>
      <c r="XCZ41" s="715"/>
      <c r="XDA41" s="709"/>
      <c r="XDB41" s="715"/>
      <c r="XDC41" s="709"/>
      <c r="XDD41" s="715"/>
      <c r="XDE41" s="709"/>
      <c r="XDF41" s="715"/>
      <c r="XDG41" s="709"/>
      <c r="XDH41" s="715"/>
      <c r="XDI41" s="709"/>
      <c r="XDJ41" s="715"/>
      <c r="XDK41" s="709"/>
      <c r="XDL41" s="715"/>
      <c r="XDM41" s="709"/>
      <c r="XDN41" s="715"/>
      <c r="XDO41" s="709"/>
      <c r="XDP41" s="715"/>
      <c r="XDQ41" s="709"/>
      <c r="XDR41" s="715"/>
      <c r="XDS41" s="709"/>
      <c r="XDT41" s="715"/>
      <c r="XDU41" s="709"/>
      <c r="XDV41" s="715"/>
      <c r="XDW41" s="709"/>
      <c r="XDX41" s="715"/>
      <c r="XDY41" s="709"/>
      <c r="XDZ41" s="715"/>
      <c r="XEA41" s="709"/>
      <c r="XEB41" s="715"/>
      <c r="XEC41" s="709"/>
      <c r="XED41" s="715"/>
      <c r="XEE41" s="709"/>
      <c r="XEF41" s="715"/>
      <c r="XEG41" s="709"/>
      <c r="XEH41" s="715"/>
      <c r="XEI41" s="709"/>
      <c r="XEJ41" s="715"/>
      <c r="XEK41" s="709"/>
      <c r="XEL41" s="715"/>
      <c r="XEM41" s="709"/>
      <c r="XEN41" s="715"/>
      <c r="XEO41" s="709"/>
      <c r="XEP41" s="715"/>
      <c r="XEQ41" s="709"/>
      <c r="XER41" s="715"/>
      <c r="XES41" s="709"/>
      <c r="XET41" s="715"/>
      <c r="XEU41" s="709"/>
      <c r="XEV41" s="715"/>
      <c r="XEW41" s="709"/>
      <c r="XEX41" s="715"/>
      <c r="XEY41" s="709"/>
      <c r="XEZ41" s="715"/>
      <c r="XFA41" s="709"/>
      <c r="XFB41" s="715"/>
      <c r="XFC41" s="709"/>
      <c r="XFD41" s="715"/>
    </row>
    <row r="42" spans="1:16384" s="277" customFormat="1" ht="24.75" customHeight="1" x14ac:dyDescent="0.2">
      <c r="A42" s="710"/>
      <c r="B42" s="719"/>
      <c r="C42" s="715"/>
      <c r="D42" s="721"/>
      <c r="E42" s="722"/>
      <c r="F42" s="711"/>
      <c r="G42" s="710"/>
      <c r="H42" s="711"/>
      <c r="I42" s="710"/>
      <c r="J42" s="711"/>
      <c r="K42" s="710"/>
      <c r="L42" s="711"/>
      <c r="M42" s="710"/>
      <c r="N42" s="711"/>
      <c r="O42" s="710"/>
      <c r="P42" s="711"/>
      <c r="Q42" s="710"/>
      <c r="R42" s="711"/>
      <c r="S42" s="710"/>
      <c r="T42" s="711"/>
      <c r="U42" s="710"/>
      <c r="V42" s="711"/>
      <c r="W42" s="710"/>
      <c r="X42" s="711"/>
      <c r="Y42" s="710"/>
      <c r="Z42" s="711"/>
      <c r="AA42" s="710"/>
      <c r="AB42" s="711"/>
      <c r="AC42" s="710"/>
      <c r="AD42" s="711"/>
      <c r="AE42" s="710"/>
      <c r="AF42" s="711"/>
      <c r="AG42" s="710"/>
      <c r="AH42" s="711"/>
      <c r="AI42" s="710"/>
      <c r="AJ42" s="711"/>
      <c r="AK42" s="710"/>
      <c r="AL42" s="711"/>
      <c r="AM42" s="710"/>
      <c r="AN42" s="711"/>
      <c r="AO42" s="710"/>
      <c r="AP42" s="711"/>
      <c r="AQ42" s="710"/>
      <c r="AR42" s="711"/>
      <c r="AS42" s="710"/>
      <c r="AT42" s="711"/>
      <c r="AU42" s="710"/>
      <c r="AV42" s="711"/>
      <c r="AW42" s="710"/>
      <c r="AX42" s="711"/>
      <c r="AY42" s="710"/>
      <c r="AZ42" s="711"/>
      <c r="BA42" s="710"/>
      <c r="BB42" s="711"/>
      <c r="BC42" s="710"/>
      <c r="BD42" s="711"/>
      <c r="BE42" s="710"/>
      <c r="BF42" s="711"/>
      <c r="BG42" s="710"/>
      <c r="BH42" s="711"/>
      <c r="BI42" s="710"/>
      <c r="BJ42" s="711"/>
      <c r="BK42" s="710"/>
      <c r="BL42" s="711"/>
      <c r="BM42" s="710"/>
      <c r="BN42" s="711"/>
      <c r="BO42" s="710"/>
      <c r="BP42" s="711"/>
      <c r="BQ42" s="710"/>
      <c r="BR42" s="711"/>
      <c r="BS42" s="710"/>
      <c r="BT42" s="711"/>
      <c r="BU42" s="710"/>
      <c r="BV42" s="711"/>
      <c r="BW42" s="710"/>
      <c r="BX42" s="711"/>
      <c r="BY42" s="710"/>
      <c r="BZ42" s="711"/>
      <c r="CA42" s="710"/>
      <c r="CB42" s="711"/>
      <c r="CC42" s="710"/>
      <c r="CD42" s="711"/>
      <c r="CE42" s="710"/>
      <c r="CF42" s="711"/>
      <c r="CG42" s="710"/>
      <c r="CH42" s="711"/>
      <c r="CI42" s="710"/>
      <c r="CJ42" s="711"/>
      <c r="CK42" s="710"/>
      <c r="CL42" s="711"/>
      <c r="CM42" s="710"/>
      <c r="CN42" s="711"/>
      <c r="CO42" s="710"/>
      <c r="CP42" s="711"/>
      <c r="CQ42" s="710"/>
      <c r="CR42" s="711"/>
      <c r="CS42" s="710"/>
      <c r="CT42" s="711"/>
      <c r="CU42" s="710"/>
      <c r="CV42" s="711"/>
      <c r="CW42" s="710"/>
      <c r="CX42" s="711"/>
      <c r="CY42" s="710"/>
      <c r="CZ42" s="711"/>
      <c r="DA42" s="710"/>
      <c r="DB42" s="711"/>
      <c r="DC42" s="710"/>
      <c r="DD42" s="711"/>
      <c r="DE42" s="710"/>
      <c r="DF42" s="711"/>
      <c r="DG42" s="710"/>
      <c r="DH42" s="711"/>
      <c r="DI42" s="710"/>
      <c r="DJ42" s="711"/>
      <c r="DK42" s="710"/>
      <c r="DL42" s="711"/>
      <c r="DM42" s="710"/>
      <c r="DN42" s="711"/>
      <c r="DO42" s="710"/>
      <c r="DP42" s="711"/>
      <c r="DQ42" s="710"/>
      <c r="DR42" s="711"/>
      <c r="DS42" s="710"/>
      <c r="DT42" s="711"/>
      <c r="DU42" s="710"/>
      <c r="DV42" s="711"/>
      <c r="DW42" s="710"/>
      <c r="DX42" s="711"/>
      <c r="DY42" s="710"/>
      <c r="DZ42" s="711"/>
      <c r="EA42" s="710"/>
      <c r="EB42" s="711"/>
      <c r="EC42" s="710"/>
      <c r="ED42" s="711"/>
      <c r="EE42" s="710"/>
      <c r="EF42" s="711"/>
      <c r="EG42" s="710"/>
      <c r="EH42" s="711"/>
      <c r="EI42" s="710"/>
      <c r="EJ42" s="711"/>
      <c r="EK42" s="710"/>
      <c r="EL42" s="711"/>
      <c r="EM42" s="710"/>
      <c r="EN42" s="711"/>
      <c r="EO42" s="710"/>
      <c r="EP42" s="711"/>
      <c r="EQ42" s="710"/>
      <c r="ER42" s="711"/>
      <c r="ES42" s="710"/>
      <c r="ET42" s="711"/>
      <c r="EU42" s="710"/>
      <c r="EV42" s="711"/>
      <c r="EW42" s="710"/>
      <c r="EX42" s="711"/>
      <c r="EY42" s="710"/>
      <c r="EZ42" s="711"/>
      <c r="FA42" s="710"/>
      <c r="FB42" s="711"/>
      <c r="FC42" s="710"/>
      <c r="FD42" s="711"/>
      <c r="FE42" s="710"/>
      <c r="FF42" s="711"/>
      <c r="FG42" s="710"/>
      <c r="FH42" s="711"/>
      <c r="FI42" s="710"/>
      <c r="FJ42" s="711"/>
      <c r="FK42" s="710"/>
      <c r="FL42" s="711"/>
      <c r="FM42" s="712">
        <f>'2-ORÇAMENTO'!FM39</f>
        <v>0</v>
      </c>
      <c r="FN42" s="707">
        <f>'2-ORÇAMENTO'!FP39</f>
        <v>0</v>
      </c>
      <c r="FO42" s="709">
        <f>'2-ORÇAMENTO'!FO39</f>
        <v>0</v>
      </c>
      <c r="FP42" s="707">
        <f>'2-ORÇAMENTO'!FR39</f>
        <v>0</v>
      </c>
      <c r="FQ42" s="709">
        <f>'2-ORÇAMENTO'!FQ39</f>
        <v>0</v>
      </c>
      <c r="FR42" s="707">
        <f>'2-ORÇAMENTO'!FT39</f>
        <v>0</v>
      </c>
      <c r="FS42" s="709">
        <f>'2-ORÇAMENTO'!FS39</f>
        <v>0</v>
      </c>
      <c r="FT42" s="707">
        <f>'2-ORÇAMENTO'!FV39</f>
        <v>0</v>
      </c>
      <c r="FU42" s="709">
        <f>'2-ORÇAMENTO'!FU39</f>
        <v>0</v>
      </c>
      <c r="FV42" s="707">
        <f>'2-ORÇAMENTO'!FX39</f>
        <v>0</v>
      </c>
      <c r="FW42" s="709">
        <f>'2-ORÇAMENTO'!FW39</f>
        <v>0</v>
      </c>
      <c r="FX42" s="707">
        <f>'2-ORÇAMENTO'!FZ39</f>
        <v>0</v>
      </c>
      <c r="FY42" s="709">
        <f>'2-ORÇAMENTO'!FY39</f>
        <v>0</v>
      </c>
      <c r="FZ42" s="707">
        <f>'2-ORÇAMENTO'!GB39</f>
        <v>0</v>
      </c>
      <c r="GA42" s="709">
        <f>'2-ORÇAMENTO'!GA39</f>
        <v>0</v>
      </c>
      <c r="GB42" s="707">
        <f>'2-ORÇAMENTO'!GD39</f>
        <v>0</v>
      </c>
      <c r="GC42" s="709">
        <f>'2-ORÇAMENTO'!GC39</f>
        <v>0</v>
      </c>
      <c r="GD42" s="707">
        <f>'2-ORÇAMENTO'!GF39</f>
        <v>0</v>
      </c>
      <c r="GE42" s="709">
        <f>'2-ORÇAMENTO'!GE39</f>
        <v>0</v>
      </c>
      <c r="GF42" s="707">
        <f>'2-ORÇAMENTO'!GH39</f>
        <v>0</v>
      </c>
      <c r="GG42" s="709">
        <f>'2-ORÇAMENTO'!GG39</f>
        <v>0</v>
      </c>
      <c r="GH42" s="707">
        <f>'2-ORÇAMENTO'!GJ39</f>
        <v>0</v>
      </c>
      <c r="GI42" s="709">
        <f>'2-ORÇAMENTO'!GI39</f>
        <v>0</v>
      </c>
      <c r="GJ42" s="707">
        <f>'2-ORÇAMENTO'!GL39</f>
        <v>0</v>
      </c>
      <c r="GK42" s="709">
        <f>'2-ORÇAMENTO'!GK39</f>
        <v>0</v>
      </c>
      <c r="GL42" s="707">
        <f>'2-ORÇAMENTO'!GN39</f>
        <v>0</v>
      </c>
      <c r="GM42" s="709">
        <f>'2-ORÇAMENTO'!GM39</f>
        <v>0</v>
      </c>
      <c r="GN42" s="707">
        <f>'2-ORÇAMENTO'!GP39</f>
        <v>0</v>
      </c>
      <c r="GO42" s="709">
        <f>'2-ORÇAMENTO'!GO39</f>
        <v>0</v>
      </c>
      <c r="GP42" s="707">
        <f>'2-ORÇAMENTO'!GR39</f>
        <v>0</v>
      </c>
      <c r="GQ42" s="709">
        <f>'2-ORÇAMENTO'!GQ39</f>
        <v>0</v>
      </c>
      <c r="GR42" s="707">
        <f>'2-ORÇAMENTO'!GT39</f>
        <v>0</v>
      </c>
      <c r="GS42" s="709">
        <f>'2-ORÇAMENTO'!GS39</f>
        <v>0</v>
      </c>
      <c r="GT42" s="707">
        <f>'2-ORÇAMENTO'!GV39</f>
        <v>0</v>
      </c>
      <c r="GU42" s="709">
        <f>'2-ORÇAMENTO'!GU39</f>
        <v>0</v>
      </c>
      <c r="GV42" s="707">
        <f>'2-ORÇAMENTO'!GX39</f>
        <v>0</v>
      </c>
      <c r="GW42" s="709">
        <f>'2-ORÇAMENTO'!GW39</f>
        <v>0</v>
      </c>
      <c r="GX42" s="707">
        <f>'2-ORÇAMENTO'!GZ39</f>
        <v>0</v>
      </c>
      <c r="GY42" s="709">
        <f>'2-ORÇAMENTO'!GY39</f>
        <v>0</v>
      </c>
      <c r="GZ42" s="707">
        <f>'2-ORÇAMENTO'!HB39</f>
        <v>0</v>
      </c>
      <c r="HA42" s="709">
        <f>'2-ORÇAMENTO'!HA39</f>
        <v>0</v>
      </c>
      <c r="HB42" s="707">
        <f>'2-ORÇAMENTO'!HD39</f>
        <v>0</v>
      </c>
      <c r="HC42" s="709">
        <f>'2-ORÇAMENTO'!HC39</f>
        <v>0</v>
      </c>
      <c r="HD42" s="707">
        <f>'2-ORÇAMENTO'!HF39</f>
        <v>0</v>
      </c>
      <c r="HE42" s="709">
        <f>'2-ORÇAMENTO'!HE39</f>
        <v>0</v>
      </c>
      <c r="HF42" s="707">
        <f>'2-ORÇAMENTO'!HH39</f>
        <v>0</v>
      </c>
      <c r="HG42" s="709">
        <f>'2-ORÇAMENTO'!HG39</f>
        <v>0</v>
      </c>
      <c r="HH42" s="707">
        <f>'2-ORÇAMENTO'!HJ39</f>
        <v>0</v>
      </c>
      <c r="HI42" s="709">
        <f>'2-ORÇAMENTO'!HI39</f>
        <v>0</v>
      </c>
      <c r="HJ42" s="707">
        <f>'2-ORÇAMENTO'!HL39</f>
        <v>0</v>
      </c>
      <c r="HK42" s="709">
        <f>'2-ORÇAMENTO'!HK39</f>
        <v>0</v>
      </c>
      <c r="HL42" s="707">
        <f>'2-ORÇAMENTO'!HN39</f>
        <v>0</v>
      </c>
      <c r="HM42" s="709">
        <f>'2-ORÇAMENTO'!HM39</f>
        <v>0</v>
      </c>
      <c r="HN42" s="707">
        <f>'2-ORÇAMENTO'!HP39</f>
        <v>0</v>
      </c>
      <c r="HO42" s="709">
        <f>'2-ORÇAMENTO'!HO39</f>
        <v>0</v>
      </c>
      <c r="HP42" s="707">
        <f>'2-ORÇAMENTO'!HR39</f>
        <v>0</v>
      </c>
      <c r="HQ42" s="709">
        <f>'2-ORÇAMENTO'!HQ39</f>
        <v>0</v>
      </c>
      <c r="HR42" s="707">
        <f>'2-ORÇAMENTO'!HT39</f>
        <v>0</v>
      </c>
      <c r="HS42" s="709">
        <f>'2-ORÇAMENTO'!HS39</f>
        <v>0</v>
      </c>
      <c r="HT42" s="707">
        <f>'2-ORÇAMENTO'!HV39</f>
        <v>0</v>
      </c>
      <c r="HU42" s="709">
        <f>'2-ORÇAMENTO'!HU39</f>
        <v>0</v>
      </c>
      <c r="HV42" s="707">
        <f>'2-ORÇAMENTO'!HX39</f>
        <v>0</v>
      </c>
      <c r="HW42" s="709">
        <f>'2-ORÇAMENTO'!HW39</f>
        <v>0</v>
      </c>
      <c r="HX42" s="707">
        <f>'2-ORÇAMENTO'!HZ39</f>
        <v>0</v>
      </c>
      <c r="HY42" s="709">
        <f>'2-ORÇAMENTO'!HY39</f>
        <v>0</v>
      </c>
      <c r="HZ42" s="707">
        <f>'2-ORÇAMENTO'!IB39</f>
        <v>0</v>
      </c>
      <c r="IA42" s="709">
        <f>'2-ORÇAMENTO'!IA39</f>
        <v>0</v>
      </c>
      <c r="IB42" s="707">
        <f>'2-ORÇAMENTO'!ID39</f>
        <v>0</v>
      </c>
      <c r="IC42" s="709">
        <f>'2-ORÇAMENTO'!IC39</f>
        <v>0</v>
      </c>
      <c r="ID42" s="707">
        <f>'2-ORÇAMENTO'!IF39</f>
        <v>0</v>
      </c>
      <c r="IE42" s="709">
        <f>'2-ORÇAMENTO'!IE39</f>
        <v>0</v>
      </c>
      <c r="IF42" s="707">
        <f>'2-ORÇAMENTO'!IH39</f>
        <v>0</v>
      </c>
      <c r="IG42" s="709">
        <f>'2-ORÇAMENTO'!IG39</f>
        <v>0</v>
      </c>
      <c r="IH42" s="707">
        <f>'2-ORÇAMENTO'!IJ39</f>
        <v>0</v>
      </c>
      <c r="II42" s="709">
        <f>'2-ORÇAMENTO'!II39</f>
        <v>0</v>
      </c>
      <c r="IJ42" s="707">
        <f>'2-ORÇAMENTO'!IL39</f>
        <v>0</v>
      </c>
      <c r="IK42" s="709">
        <f>'2-ORÇAMENTO'!IK39</f>
        <v>0</v>
      </c>
      <c r="IL42" s="707">
        <f>'2-ORÇAMENTO'!IN39</f>
        <v>0</v>
      </c>
      <c r="IM42" s="709">
        <f>'2-ORÇAMENTO'!IM39</f>
        <v>0</v>
      </c>
      <c r="IN42" s="707">
        <f>'2-ORÇAMENTO'!IP39</f>
        <v>0</v>
      </c>
      <c r="IO42" s="709">
        <f>'2-ORÇAMENTO'!IO39</f>
        <v>0</v>
      </c>
      <c r="IP42" s="707">
        <f>'2-ORÇAMENTO'!IR39</f>
        <v>0</v>
      </c>
      <c r="IQ42" s="709">
        <f>'2-ORÇAMENTO'!IQ39</f>
        <v>0</v>
      </c>
      <c r="IR42" s="707">
        <f>'2-ORÇAMENTO'!IT39</f>
        <v>0</v>
      </c>
      <c r="IS42" s="709">
        <f>'2-ORÇAMENTO'!IS39</f>
        <v>0</v>
      </c>
      <c r="IT42" s="707">
        <f>'2-ORÇAMENTO'!IV39</f>
        <v>0</v>
      </c>
      <c r="IU42" s="709">
        <f>'2-ORÇAMENTO'!IU39</f>
        <v>0</v>
      </c>
      <c r="IV42" s="707">
        <f>'2-ORÇAMENTO'!IX39</f>
        <v>0</v>
      </c>
      <c r="IW42" s="709">
        <f>'2-ORÇAMENTO'!IW39</f>
        <v>0</v>
      </c>
      <c r="IX42" s="707">
        <f>'2-ORÇAMENTO'!IZ39</f>
        <v>0</v>
      </c>
      <c r="IY42" s="709">
        <f>'2-ORÇAMENTO'!IY39</f>
        <v>0</v>
      </c>
      <c r="IZ42" s="707">
        <f>'2-ORÇAMENTO'!JB39</f>
        <v>0</v>
      </c>
      <c r="JA42" s="709">
        <f>'2-ORÇAMENTO'!JA39</f>
        <v>0</v>
      </c>
      <c r="JB42" s="707">
        <f>'2-ORÇAMENTO'!JD39</f>
        <v>0</v>
      </c>
      <c r="JC42" s="709">
        <f>'2-ORÇAMENTO'!JC39</f>
        <v>0</v>
      </c>
      <c r="JD42" s="707">
        <f>'2-ORÇAMENTO'!JF39</f>
        <v>0</v>
      </c>
      <c r="JE42" s="709">
        <f>'2-ORÇAMENTO'!JE39</f>
        <v>0</v>
      </c>
      <c r="JF42" s="707">
        <f>'2-ORÇAMENTO'!JH39</f>
        <v>0</v>
      </c>
      <c r="JG42" s="709">
        <f>'2-ORÇAMENTO'!JG39</f>
        <v>0</v>
      </c>
      <c r="JH42" s="707">
        <f>'2-ORÇAMENTO'!JJ39</f>
        <v>0</v>
      </c>
      <c r="JI42" s="709">
        <f>'2-ORÇAMENTO'!JI39</f>
        <v>0</v>
      </c>
      <c r="JJ42" s="707">
        <f>'2-ORÇAMENTO'!JL39</f>
        <v>0</v>
      </c>
      <c r="JK42" s="709">
        <f>'2-ORÇAMENTO'!JK39</f>
        <v>0</v>
      </c>
      <c r="JL42" s="707">
        <f>'2-ORÇAMENTO'!JN39</f>
        <v>0</v>
      </c>
      <c r="JM42" s="709">
        <f>'2-ORÇAMENTO'!JM39</f>
        <v>0</v>
      </c>
      <c r="JN42" s="707">
        <f>'2-ORÇAMENTO'!JP39</f>
        <v>0</v>
      </c>
      <c r="JO42" s="709">
        <f>'2-ORÇAMENTO'!JO39</f>
        <v>0</v>
      </c>
      <c r="JP42" s="707">
        <f>'2-ORÇAMENTO'!JR39</f>
        <v>0</v>
      </c>
      <c r="JQ42" s="709">
        <f>'2-ORÇAMENTO'!JQ39</f>
        <v>0</v>
      </c>
      <c r="JR42" s="707">
        <f>'2-ORÇAMENTO'!JT39</f>
        <v>0</v>
      </c>
      <c r="JS42" s="709">
        <f>'2-ORÇAMENTO'!JS39</f>
        <v>0</v>
      </c>
      <c r="JT42" s="707">
        <f>'2-ORÇAMENTO'!JV39</f>
        <v>0</v>
      </c>
      <c r="JU42" s="709">
        <f>'2-ORÇAMENTO'!JU39</f>
        <v>0</v>
      </c>
      <c r="JV42" s="707">
        <f>'2-ORÇAMENTO'!JX39</f>
        <v>0</v>
      </c>
      <c r="JW42" s="709">
        <f>'2-ORÇAMENTO'!JW39</f>
        <v>0</v>
      </c>
      <c r="JX42" s="707">
        <f>'2-ORÇAMENTO'!JZ39</f>
        <v>0</v>
      </c>
      <c r="JY42" s="709">
        <f>'2-ORÇAMENTO'!JY39</f>
        <v>0</v>
      </c>
      <c r="JZ42" s="707">
        <f>'2-ORÇAMENTO'!KB39</f>
        <v>0</v>
      </c>
      <c r="KA42" s="709">
        <f>'2-ORÇAMENTO'!KA39</f>
        <v>0</v>
      </c>
      <c r="KB42" s="707">
        <f>'2-ORÇAMENTO'!KD39</f>
        <v>0</v>
      </c>
      <c r="KC42" s="709">
        <f>'2-ORÇAMENTO'!KC39</f>
        <v>0</v>
      </c>
      <c r="KD42" s="707">
        <f>'2-ORÇAMENTO'!KF39</f>
        <v>0</v>
      </c>
      <c r="KE42" s="709">
        <f>'2-ORÇAMENTO'!KE39</f>
        <v>0</v>
      </c>
      <c r="KF42" s="707">
        <f>'2-ORÇAMENTO'!KH39</f>
        <v>0</v>
      </c>
      <c r="KG42" s="709">
        <f>'2-ORÇAMENTO'!KG39</f>
        <v>0</v>
      </c>
      <c r="KH42" s="707">
        <f>'2-ORÇAMENTO'!KJ39</f>
        <v>0</v>
      </c>
      <c r="KI42" s="709">
        <f>'2-ORÇAMENTO'!KI39</f>
        <v>0</v>
      </c>
      <c r="KJ42" s="707">
        <f>'2-ORÇAMENTO'!KL39</f>
        <v>0</v>
      </c>
      <c r="KK42" s="709">
        <f>'2-ORÇAMENTO'!KK39</f>
        <v>0</v>
      </c>
      <c r="KL42" s="707">
        <f>'2-ORÇAMENTO'!KN39</f>
        <v>0</v>
      </c>
      <c r="KM42" s="709">
        <f>'2-ORÇAMENTO'!KM39</f>
        <v>0</v>
      </c>
      <c r="KN42" s="707">
        <f>'2-ORÇAMENTO'!KP39</f>
        <v>0</v>
      </c>
      <c r="KO42" s="709">
        <f>'2-ORÇAMENTO'!KO39</f>
        <v>0</v>
      </c>
      <c r="KP42" s="707">
        <f>'2-ORÇAMENTO'!KR39</f>
        <v>0</v>
      </c>
      <c r="KQ42" s="709">
        <f>'2-ORÇAMENTO'!KQ39</f>
        <v>0</v>
      </c>
      <c r="KR42" s="707">
        <f>'2-ORÇAMENTO'!KT39</f>
        <v>0</v>
      </c>
      <c r="KS42" s="709">
        <f>'2-ORÇAMENTO'!KS39</f>
        <v>0</v>
      </c>
      <c r="KT42" s="707">
        <f>'2-ORÇAMENTO'!KV39</f>
        <v>0</v>
      </c>
      <c r="KU42" s="709">
        <f>'2-ORÇAMENTO'!KU39</f>
        <v>0</v>
      </c>
      <c r="KV42" s="707">
        <f>'2-ORÇAMENTO'!KX39</f>
        <v>0</v>
      </c>
      <c r="KW42" s="709">
        <f>'2-ORÇAMENTO'!KW39</f>
        <v>0</v>
      </c>
      <c r="KX42" s="707">
        <f>'2-ORÇAMENTO'!KZ39</f>
        <v>0</v>
      </c>
      <c r="KY42" s="709">
        <f>'2-ORÇAMENTO'!KY39</f>
        <v>0</v>
      </c>
      <c r="KZ42" s="707">
        <f>'2-ORÇAMENTO'!LB39</f>
        <v>0</v>
      </c>
      <c r="LA42" s="709">
        <f>'2-ORÇAMENTO'!LA39</f>
        <v>0</v>
      </c>
      <c r="LB42" s="707">
        <f>'2-ORÇAMENTO'!LD39</f>
        <v>0</v>
      </c>
      <c r="LC42" s="709">
        <f>'2-ORÇAMENTO'!LC39</f>
        <v>0</v>
      </c>
      <c r="LD42" s="707">
        <f>'2-ORÇAMENTO'!LF39</f>
        <v>0</v>
      </c>
      <c r="LE42" s="709">
        <f>'2-ORÇAMENTO'!LE39</f>
        <v>0</v>
      </c>
      <c r="LF42" s="707">
        <f>'2-ORÇAMENTO'!LH39</f>
        <v>0</v>
      </c>
      <c r="LG42" s="709">
        <f>'2-ORÇAMENTO'!LG39</f>
        <v>0</v>
      </c>
      <c r="LH42" s="707">
        <f>'2-ORÇAMENTO'!LJ39</f>
        <v>0</v>
      </c>
      <c r="LI42" s="709">
        <f>'2-ORÇAMENTO'!LI39</f>
        <v>0</v>
      </c>
      <c r="LJ42" s="707">
        <f>'2-ORÇAMENTO'!LL39</f>
        <v>0</v>
      </c>
      <c r="LK42" s="709">
        <f>'2-ORÇAMENTO'!LK39</f>
        <v>0</v>
      </c>
      <c r="LL42" s="707">
        <f>'2-ORÇAMENTO'!LN39</f>
        <v>0</v>
      </c>
      <c r="LM42" s="709">
        <f>'2-ORÇAMENTO'!LM39</f>
        <v>0</v>
      </c>
      <c r="LN42" s="707">
        <f>'2-ORÇAMENTO'!LP39</f>
        <v>0</v>
      </c>
      <c r="LO42" s="709">
        <f>'2-ORÇAMENTO'!LO39</f>
        <v>0</v>
      </c>
      <c r="LP42" s="707">
        <f>'2-ORÇAMENTO'!LR39</f>
        <v>0</v>
      </c>
      <c r="LQ42" s="709">
        <f>'2-ORÇAMENTO'!LQ39</f>
        <v>0</v>
      </c>
      <c r="LR42" s="707">
        <f>'2-ORÇAMENTO'!LT39</f>
        <v>0</v>
      </c>
      <c r="LS42" s="709">
        <f>'2-ORÇAMENTO'!LS39</f>
        <v>0</v>
      </c>
      <c r="LT42" s="707">
        <f>'2-ORÇAMENTO'!LV39</f>
        <v>0</v>
      </c>
      <c r="LU42" s="709">
        <f>'2-ORÇAMENTO'!LU39</f>
        <v>0</v>
      </c>
      <c r="LV42" s="707">
        <f>'2-ORÇAMENTO'!LX39</f>
        <v>0</v>
      </c>
      <c r="LW42" s="709">
        <f>'2-ORÇAMENTO'!LW39</f>
        <v>0</v>
      </c>
      <c r="LX42" s="707">
        <f>'2-ORÇAMENTO'!LZ39</f>
        <v>0</v>
      </c>
      <c r="LY42" s="709">
        <f>'2-ORÇAMENTO'!LY39</f>
        <v>0</v>
      </c>
      <c r="LZ42" s="707">
        <f>'2-ORÇAMENTO'!MB39</f>
        <v>0</v>
      </c>
      <c r="MA42" s="709">
        <f>'2-ORÇAMENTO'!MA39</f>
        <v>0</v>
      </c>
      <c r="MB42" s="707">
        <f>'2-ORÇAMENTO'!MD39</f>
        <v>0</v>
      </c>
      <c r="MC42" s="709">
        <f>'2-ORÇAMENTO'!MC39</f>
        <v>0</v>
      </c>
      <c r="MD42" s="707">
        <f>'2-ORÇAMENTO'!MF39</f>
        <v>0</v>
      </c>
      <c r="ME42" s="709">
        <f>'2-ORÇAMENTO'!ME39</f>
        <v>0</v>
      </c>
      <c r="MF42" s="707">
        <f>'2-ORÇAMENTO'!MH39</f>
        <v>0</v>
      </c>
      <c r="MG42" s="709">
        <f>'2-ORÇAMENTO'!MG39</f>
        <v>0</v>
      </c>
      <c r="MH42" s="707">
        <f>'2-ORÇAMENTO'!MJ39</f>
        <v>0</v>
      </c>
      <c r="MI42" s="709">
        <f>'2-ORÇAMENTO'!MI39</f>
        <v>0</v>
      </c>
      <c r="MJ42" s="707">
        <f>'2-ORÇAMENTO'!ML39</f>
        <v>0</v>
      </c>
      <c r="MK42" s="709">
        <f>'2-ORÇAMENTO'!MK39</f>
        <v>0</v>
      </c>
      <c r="ML42" s="707">
        <f>'2-ORÇAMENTO'!MN39</f>
        <v>0</v>
      </c>
      <c r="MM42" s="709">
        <f>'2-ORÇAMENTO'!MM39</f>
        <v>0</v>
      </c>
      <c r="MN42" s="707">
        <f>'2-ORÇAMENTO'!MP39</f>
        <v>0</v>
      </c>
      <c r="MO42" s="709">
        <f>'2-ORÇAMENTO'!MO39</f>
        <v>0</v>
      </c>
      <c r="MP42" s="707">
        <f>'2-ORÇAMENTO'!MR39</f>
        <v>0</v>
      </c>
      <c r="MQ42" s="709">
        <f>'2-ORÇAMENTO'!MQ39</f>
        <v>0</v>
      </c>
      <c r="MR42" s="707">
        <f>'2-ORÇAMENTO'!MT39</f>
        <v>0</v>
      </c>
      <c r="MS42" s="709">
        <f>'2-ORÇAMENTO'!MS39</f>
        <v>0</v>
      </c>
      <c r="MT42" s="707">
        <f>'2-ORÇAMENTO'!MV39</f>
        <v>0</v>
      </c>
      <c r="MU42" s="709">
        <f>'2-ORÇAMENTO'!MU39</f>
        <v>0</v>
      </c>
      <c r="MV42" s="707">
        <f>'2-ORÇAMENTO'!MX39</f>
        <v>0</v>
      </c>
      <c r="MW42" s="709">
        <f>'2-ORÇAMENTO'!MW39</f>
        <v>0</v>
      </c>
      <c r="MX42" s="707">
        <f>'2-ORÇAMENTO'!MZ39</f>
        <v>0</v>
      </c>
      <c r="MY42" s="709">
        <f>'2-ORÇAMENTO'!MY39</f>
        <v>0</v>
      </c>
      <c r="MZ42" s="707">
        <f>'2-ORÇAMENTO'!NB39</f>
        <v>0</v>
      </c>
      <c r="NA42" s="709">
        <f>'2-ORÇAMENTO'!NA39</f>
        <v>0</v>
      </c>
      <c r="NB42" s="707">
        <f>'2-ORÇAMENTO'!ND39</f>
        <v>0</v>
      </c>
      <c r="NC42" s="709">
        <f>'2-ORÇAMENTO'!NC39</f>
        <v>0</v>
      </c>
      <c r="ND42" s="707">
        <f>'2-ORÇAMENTO'!NF39</f>
        <v>0</v>
      </c>
      <c r="NE42" s="709">
        <f>'2-ORÇAMENTO'!NE39</f>
        <v>0</v>
      </c>
      <c r="NF42" s="707">
        <f>'2-ORÇAMENTO'!NH39</f>
        <v>0</v>
      </c>
      <c r="NG42" s="709">
        <f>'2-ORÇAMENTO'!NG39</f>
        <v>0</v>
      </c>
      <c r="NH42" s="707">
        <f>'2-ORÇAMENTO'!NJ39</f>
        <v>0</v>
      </c>
      <c r="NI42" s="709">
        <f>'2-ORÇAMENTO'!NI39</f>
        <v>0</v>
      </c>
      <c r="NJ42" s="707">
        <f>'2-ORÇAMENTO'!NL39</f>
        <v>0</v>
      </c>
      <c r="NK42" s="709">
        <f>'2-ORÇAMENTO'!NK39</f>
        <v>0</v>
      </c>
      <c r="NL42" s="707">
        <f>'2-ORÇAMENTO'!NN39</f>
        <v>0</v>
      </c>
      <c r="NM42" s="709">
        <f>'2-ORÇAMENTO'!NM39</f>
        <v>0</v>
      </c>
      <c r="NN42" s="707">
        <f>'2-ORÇAMENTO'!NP39</f>
        <v>0</v>
      </c>
      <c r="NO42" s="709">
        <f>'2-ORÇAMENTO'!NO39</f>
        <v>0</v>
      </c>
      <c r="NP42" s="707">
        <f>'2-ORÇAMENTO'!NR39</f>
        <v>0</v>
      </c>
      <c r="NQ42" s="709">
        <f>'2-ORÇAMENTO'!NQ39</f>
        <v>0</v>
      </c>
      <c r="NR42" s="707">
        <f>'2-ORÇAMENTO'!NT39</f>
        <v>0</v>
      </c>
      <c r="NS42" s="709">
        <f>'2-ORÇAMENTO'!NS39</f>
        <v>0</v>
      </c>
      <c r="NT42" s="707">
        <f>'2-ORÇAMENTO'!NV39</f>
        <v>0</v>
      </c>
      <c r="NU42" s="709">
        <f>'2-ORÇAMENTO'!NU39</f>
        <v>0</v>
      </c>
      <c r="NV42" s="707">
        <f>'2-ORÇAMENTO'!NX39</f>
        <v>0</v>
      </c>
      <c r="NW42" s="709">
        <f>'2-ORÇAMENTO'!NW39</f>
        <v>0</v>
      </c>
      <c r="NX42" s="707">
        <f>'2-ORÇAMENTO'!NZ39</f>
        <v>0</v>
      </c>
      <c r="NY42" s="709">
        <f>'2-ORÇAMENTO'!NY39</f>
        <v>0</v>
      </c>
      <c r="NZ42" s="707">
        <f>'2-ORÇAMENTO'!OB39</f>
        <v>0</v>
      </c>
      <c r="OA42" s="709">
        <f>'2-ORÇAMENTO'!OA39</f>
        <v>0</v>
      </c>
      <c r="OB42" s="707">
        <f>'2-ORÇAMENTO'!OD39</f>
        <v>0</v>
      </c>
      <c r="OC42" s="709">
        <f>'2-ORÇAMENTO'!OC39</f>
        <v>0</v>
      </c>
      <c r="OD42" s="707">
        <f>'2-ORÇAMENTO'!OF39</f>
        <v>0</v>
      </c>
      <c r="OE42" s="709">
        <f>'2-ORÇAMENTO'!OE39</f>
        <v>0</v>
      </c>
      <c r="OF42" s="707">
        <f>'2-ORÇAMENTO'!OH39</f>
        <v>0</v>
      </c>
      <c r="OG42" s="709">
        <f>'2-ORÇAMENTO'!OG39</f>
        <v>0</v>
      </c>
      <c r="OH42" s="707">
        <f>'2-ORÇAMENTO'!OJ39</f>
        <v>0</v>
      </c>
      <c r="OI42" s="709">
        <f>'2-ORÇAMENTO'!OI39</f>
        <v>0</v>
      </c>
      <c r="OJ42" s="707">
        <f>'2-ORÇAMENTO'!OL39</f>
        <v>0</v>
      </c>
      <c r="OK42" s="709">
        <f>'2-ORÇAMENTO'!OK39</f>
        <v>0</v>
      </c>
      <c r="OL42" s="707">
        <f>'2-ORÇAMENTO'!ON39</f>
        <v>0</v>
      </c>
      <c r="OM42" s="709">
        <f>'2-ORÇAMENTO'!OM39</f>
        <v>0</v>
      </c>
      <c r="ON42" s="707">
        <f>'2-ORÇAMENTO'!OP39</f>
        <v>0</v>
      </c>
      <c r="OO42" s="709">
        <f>'2-ORÇAMENTO'!OO39</f>
        <v>0</v>
      </c>
      <c r="OP42" s="707">
        <f>'2-ORÇAMENTO'!OR39</f>
        <v>0</v>
      </c>
      <c r="OQ42" s="709">
        <f>'2-ORÇAMENTO'!OQ39</f>
        <v>0</v>
      </c>
      <c r="OR42" s="707">
        <f>'2-ORÇAMENTO'!OT39</f>
        <v>0</v>
      </c>
      <c r="OS42" s="709">
        <f>'2-ORÇAMENTO'!OS39</f>
        <v>0</v>
      </c>
      <c r="OT42" s="707">
        <f>'2-ORÇAMENTO'!OV39</f>
        <v>0</v>
      </c>
      <c r="OU42" s="709">
        <f>'2-ORÇAMENTO'!OU39</f>
        <v>0</v>
      </c>
      <c r="OV42" s="707">
        <f>'2-ORÇAMENTO'!OX39</f>
        <v>0</v>
      </c>
      <c r="OW42" s="709">
        <f>'2-ORÇAMENTO'!OW39</f>
        <v>0</v>
      </c>
      <c r="OX42" s="707">
        <f>'2-ORÇAMENTO'!OZ39</f>
        <v>0</v>
      </c>
      <c r="OY42" s="709">
        <f>'2-ORÇAMENTO'!OY39</f>
        <v>0</v>
      </c>
      <c r="OZ42" s="707">
        <f>'2-ORÇAMENTO'!PB39</f>
        <v>0</v>
      </c>
      <c r="PA42" s="709">
        <f>'2-ORÇAMENTO'!PA39</f>
        <v>0</v>
      </c>
      <c r="PB42" s="707">
        <f>'2-ORÇAMENTO'!PD39</f>
        <v>0</v>
      </c>
      <c r="PC42" s="709">
        <f>'2-ORÇAMENTO'!PC39</f>
        <v>0</v>
      </c>
      <c r="PD42" s="707">
        <f>'2-ORÇAMENTO'!PF39</f>
        <v>0</v>
      </c>
      <c r="PE42" s="709">
        <f>'2-ORÇAMENTO'!PE39</f>
        <v>0</v>
      </c>
      <c r="PF42" s="707">
        <f>'2-ORÇAMENTO'!PH39</f>
        <v>0</v>
      </c>
      <c r="PG42" s="709">
        <f>'2-ORÇAMENTO'!PG39</f>
        <v>0</v>
      </c>
      <c r="PH42" s="707">
        <f>'2-ORÇAMENTO'!PJ39</f>
        <v>0</v>
      </c>
      <c r="PI42" s="709">
        <f>'2-ORÇAMENTO'!PI39</f>
        <v>0</v>
      </c>
      <c r="PJ42" s="707">
        <f>'2-ORÇAMENTO'!PL39</f>
        <v>0</v>
      </c>
      <c r="PK42" s="709">
        <f>'2-ORÇAMENTO'!PK39</f>
        <v>0</v>
      </c>
      <c r="PL42" s="707">
        <f>'2-ORÇAMENTO'!PN39</f>
        <v>0</v>
      </c>
      <c r="PM42" s="709">
        <f>'2-ORÇAMENTO'!PM39</f>
        <v>0</v>
      </c>
      <c r="PN42" s="707">
        <f>'2-ORÇAMENTO'!PP39</f>
        <v>0</v>
      </c>
      <c r="PO42" s="709">
        <f>'2-ORÇAMENTO'!PO39</f>
        <v>0</v>
      </c>
      <c r="PP42" s="707">
        <f>'2-ORÇAMENTO'!PR39</f>
        <v>0</v>
      </c>
      <c r="PQ42" s="709">
        <f>'2-ORÇAMENTO'!PQ39</f>
        <v>0</v>
      </c>
      <c r="PR42" s="707">
        <f>'2-ORÇAMENTO'!PT39</f>
        <v>0</v>
      </c>
      <c r="PS42" s="709">
        <f>'2-ORÇAMENTO'!PS39</f>
        <v>0</v>
      </c>
      <c r="PT42" s="707">
        <f>'2-ORÇAMENTO'!PV39</f>
        <v>0</v>
      </c>
      <c r="PU42" s="709">
        <f>'2-ORÇAMENTO'!PU39</f>
        <v>0</v>
      </c>
      <c r="PV42" s="707">
        <f>'2-ORÇAMENTO'!PX39</f>
        <v>0</v>
      </c>
      <c r="PW42" s="709">
        <f>'2-ORÇAMENTO'!PW39</f>
        <v>0</v>
      </c>
      <c r="PX42" s="707">
        <f>'2-ORÇAMENTO'!PZ39</f>
        <v>0</v>
      </c>
      <c r="PY42" s="709">
        <f>'2-ORÇAMENTO'!PY39</f>
        <v>0</v>
      </c>
      <c r="PZ42" s="707">
        <f>'2-ORÇAMENTO'!QB39</f>
        <v>0</v>
      </c>
      <c r="QA42" s="709">
        <f>'2-ORÇAMENTO'!QA39</f>
        <v>0</v>
      </c>
      <c r="QB42" s="707">
        <f>'2-ORÇAMENTO'!QD39</f>
        <v>0</v>
      </c>
      <c r="QC42" s="709">
        <f>'2-ORÇAMENTO'!QC39</f>
        <v>0</v>
      </c>
      <c r="QD42" s="707">
        <f>'2-ORÇAMENTO'!QF39</f>
        <v>0</v>
      </c>
      <c r="QE42" s="709">
        <f>'2-ORÇAMENTO'!QE39</f>
        <v>0</v>
      </c>
      <c r="QF42" s="707">
        <f>'2-ORÇAMENTO'!QH39</f>
        <v>0</v>
      </c>
      <c r="QG42" s="709">
        <f>'2-ORÇAMENTO'!QG39</f>
        <v>0</v>
      </c>
      <c r="QH42" s="707">
        <f>'2-ORÇAMENTO'!QJ39</f>
        <v>0</v>
      </c>
      <c r="QI42" s="709">
        <f>'2-ORÇAMENTO'!QI39</f>
        <v>0</v>
      </c>
      <c r="QJ42" s="707">
        <f>'2-ORÇAMENTO'!QL39</f>
        <v>0</v>
      </c>
      <c r="QK42" s="709">
        <f>'2-ORÇAMENTO'!QK39</f>
        <v>0</v>
      </c>
      <c r="QL42" s="707">
        <f>'2-ORÇAMENTO'!QN39</f>
        <v>0</v>
      </c>
      <c r="QM42" s="709">
        <f>'2-ORÇAMENTO'!QM39</f>
        <v>0</v>
      </c>
      <c r="QN42" s="707">
        <f>'2-ORÇAMENTO'!QP39</f>
        <v>0</v>
      </c>
      <c r="QO42" s="709">
        <f>'2-ORÇAMENTO'!QO39</f>
        <v>0</v>
      </c>
      <c r="QP42" s="707">
        <f>'2-ORÇAMENTO'!QR39</f>
        <v>0</v>
      </c>
      <c r="QQ42" s="709">
        <f>'2-ORÇAMENTO'!QQ39</f>
        <v>0</v>
      </c>
      <c r="QR42" s="707">
        <f>'2-ORÇAMENTO'!QT39</f>
        <v>0</v>
      </c>
      <c r="QS42" s="709">
        <f>'2-ORÇAMENTO'!QS39</f>
        <v>0</v>
      </c>
      <c r="QT42" s="707">
        <f>'2-ORÇAMENTO'!QV39</f>
        <v>0</v>
      </c>
      <c r="QU42" s="709">
        <f>'2-ORÇAMENTO'!QU39</f>
        <v>0</v>
      </c>
      <c r="QV42" s="707">
        <f>'2-ORÇAMENTO'!QX39</f>
        <v>0</v>
      </c>
      <c r="QW42" s="709">
        <f>'2-ORÇAMENTO'!QW39</f>
        <v>0</v>
      </c>
      <c r="QX42" s="707">
        <f>'2-ORÇAMENTO'!QZ39</f>
        <v>0</v>
      </c>
      <c r="QY42" s="709">
        <f>'2-ORÇAMENTO'!QY39</f>
        <v>0</v>
      </c>
      <c r="QZ42" s="707">
        <f>'2-ORÇAMENTO'!RB39</f>
        <v>0</v>
      </c>
      <c r="RA42" s="709">
        <f>'2-ORÇAMENTO'!RA39</f>
        <v>0</v>
      </c>
      <c r="RB42" s="707">
        <f>'2-ORÇAMENTO'!RD39</f>
        <v>0</v>
      </c>
      <c r="RC42" s="709">
        <f>'2-ORÇAMENTO'!RC39</f>
        <v>0</v>
      </c>
      <c r="RD42" s="707">
        <f>'2-ORÇAMENTO'!RF39</f>
        <v>0</v>
      </c>
      <c r="RE42" s="709">
        <f>'2-ORÇAMENTO'!RE39</f>
        <v>0</v>
      </c>
      <c r="RF42" s="707">
        <f>'2-ORÇAMENTO'!RH39</f>
        <v>0</v>
      </c>
      <c r="RG42" s="709">
        <f>'2-ORÇAMENTO'!RG39</f>
        <v>0</v>
      </c>
      <c r="RH42" s="707">
        <f>'2-ORÇAMENTO'!RJ39</f>
        <v>0</v>
      </c>
      <c r="RI42" s="709">
        <f>'2-ORÇAMENTO'!RI39</f>
        <v>0</v>
      </c>
      <c r="RJ42" s="707">
        <f>'2-ORÇAMENTO'!RL39</f>
        <v>0</v>
      </c>
      <c r="RK42" s="709">
        <f>'2-ORÇAMENTO'!RK39</f>
        <v>0</v>
      </c>
      <c r="RL42" s="707">
        <f>'2-ORÇAMENTO'!RN39</f>
        <v>0</v>
      </c>
      <c r="RM42" s="709">
        <f>'2-ORÇAMENTO'!RM39</f>
        <v>0</v>
      </c>
      <c r="RN42" s="707">
        <f>'2-ORÇAMENTO'!RP39</f>
        <v>0</v>
      </c>
      <c r="RO42" s="709">
        <f>'2-ORÇAMENTO'!RO39</f>
        <v>0</v>
      </c>
      <c r="RP42" s="707">
        <f>'2-ORÇAMENTO'!RR39</f>
        <v>0</v>
      </c>
      <c r="RQ42" s="709">
        <f>'2-ORÇAMENTO'!RQ39</f>
        <v>0</v>
      </c>
      <c r="RR42" s="707">
        <f>'2-ORÇAMENTO'!RT39</f>
        <v>0</v>
      </c>
      <c r="RS42" s="709">
        <f>'2-ORÇAMENTO'!RS39</f>
        <v>0</v>
      </c>
      <c r="RT42" s="707">
        <f>'2-ORÇAMENTO'!RV39</f>
        <v>0</v>
      </c>
      <c r="RU42" s="709">
        <f>'2-ORÇAMENTO'!RU39</f>
        <v>0</v>
      </c>
      <c r="RV42" s="707">
        <f>'2-ORÇAMENTO'!RX39</f>
        <v>0</v>
      </c>
      <c r="RW42" s="709">
        <f>'2-ORÇAMENTO'!RW39</f>
        <v>0</v>
      </c>
      <c r="RX42" s="707">
        <f>'2-ORÇAMENTO'!RZ39</f>
        <v>0</v>
      </c>
      <c r="RY42" s="709">
        <f>'2-ORÇAMENTO'!RY39</f>
        <v>0</v>
      </c>
      <c r="RZ42" s="707">
        <f>'2-ORÇAMENTO'!SB39</f>
        <v>0</v>
      </c>
      <c r="SA42" s="709">
        <f>'2-ORÇAMENTO'!SA39</f>
        <v>0</v>
      </c>
      <c r="SB42" s="707">
        <f>'2-ORÇAMENTO'!SD39</f>
        <v>0</v>
      </c>
      <c r="SC42" s="709">
        <f>'2-ORÇAMENTO'!SC39</f>
        <v>0</v>
      </c>
      <c r="SD42" s="707">
        <f>'2-ORÇAMENTO'!SF39</f>
        <v>0</v>
      </c>
      <c r="SE42" s="709">
        <f>'2-ORÇAMENTO'!SE39</f>
        <v>0</v>
      </c>
      <c r="SF42" s="707">
        <f>'2-ORÇAMENTO'!SH39</f>
        <v>0</v>
      </c>
      <c r="SG42" s="709">
        <f>'2-ORÇAMENTO'!SG39</f>
        <v>0</v>
      </c>
      <c r="SH42" s="707">
        <f>'2-ORÇAMENTO'!SJ39</f>
        <v>0</v>
      </c>
      <c r="SI42" s="709">
        <f>'2-ORÇAMENTO'!SI39</f>
        <v>0</v>
      </c>
      <c r="SJ42" s="707">
        <f>'2-ORÇAMENTO'!SL39</f>
        <v>0</v>
      </c>
      <c r="SK42" s="709">
        <f>'2-ORÇAMENTO'!SK39</f>
        <v>0</v>
      </c>
      <c r="SL42" s="707">
        <f>'2-ORÇAMENTO'!SN39</f>
        <v>0</v>
      </c>
      <c r="SM42" s="709">
        <f>'2-ORÇAMENTO'!SM39</f>
        <v>0</v>
      </c>
      <c r="SN42" s="707">
        <f>'2-ORÇAMENTO'!SP39</f>
        <v>0</v>
      </c>
      <c r="SO42" s="709">
        <f>'2-ORÇAMENTO'!SO39</f>
        <v>0</v>
      </c>
      <c r="SP42" s="707">
        <f>'2-ORÇAMENTO'!SR39</f>
        <v>0</v>
      </c>
      <c r="SQ42" s="709">
        <f>'2-ORÇAMENTO'!SQ39</f>
        <v>0</v>
      </c>
      <c r="SR42" s="707">
        <f>'2-ORÇAMENTO'!ST39</f>
        <v>0</v>
      </c>
      <c r="SS42" s="709">
        <f>'2-ORÇAMENTO'!SS39</f>
        <v>0</v>
      </c>
      <c r="ST42" s="707">
        <f>'2-ORÇAMENTO'!SV39</f>
        <v>0</v>
      </c>
      <c r="SU42" s="709">
        <f>'2-ORÇAMENTO'!SU39</f>
        <v>0</v>
      </c>
      <c r="SV42" s="707">
        <f>'2-ORÇAMENTO'!SX39</f>
        <v>0</v>
      </c>
      <c r="SW42" s="709">
        <f>'2-ORÇAMENTO'!SW39</f>
        <v>0</v>
      </c>
      <c r="SX42" s="707">
        <f>'2-ORÇAMENTO'!SZ39</f>
        <v>0</v>
      </c>
      <c r="SY42" s="709">
        <f>'2-ORÇAMENTO'!SY39</f>
        <v>0</v>
      </c>
      <c r="SZ42" s="707">
        <f>'2-ORÇAMENTO'!TB39</f>
        <v>0</v>
      </c>
      <c r="TA42" s="709">
        <f>'2-ORÇAMENTO'!TA39</f>
        <v>0</v>
      </c>
      <c r="TB42" s="707">
        <f>'2-ORÇAMENTO'!TD39</f>
        <v>0</v>
      </c>
      <c r="TC42" s="709">
        <f>'2-ORÇAMENTO'!TC39</f>
        <v>0</v>
      </c>
      <c r="TD42" s="707">
        <f>'2-ORÇAMENTO'!TF39</f>
        <v>0</v>
      </c>
      <c r="TE42" s="709">
        <f>'2-ORÇAMENTO'!TE39</f>
        <v>0</v>
      </c>
      <c r="TF42" s="707">
        <f>'2-ORÇAMENTO'!TH39</f>
        <v>0</v>
      </c>
      <c r="TG42" s="709">
        <f>'2-ORÇAMENTO'!TG39</f>
        <v>0</v>
      </c>
      <c r="TH42" s="707">
        <f>'2-ORÇAMENTO'!TJ39</f>
        <v>0</v>
      </c>
      <c r="TI42" s="709">
        <f>'2-ORÇAMENTO'!TI39</f>
        <v>0</v>
      </c>
      <c r="TJ42" s="707">
        <f>'2-ORÇAMENTO'!TL39</f>
        <v>0</v>
      </c>
      <c r="TK42" s="709">
        <f>'2-ORÇAMENTO'!TK39</f>
        <v>0</v>
      </c>
      <c r="TL42" s="707">
        <f>'2-ORÇAMENTO'!TN39</f>
        <v>0</v>
      </c>
      <c r="TM42" s="709">
        <f>'2-ORÇAMENTO'!TM39</f>
        <v>0</v>
      </c>
      <c r="TN42" s="707">
        <f>'2-ORÇAMENTO'!TP39</f>
        <v>0</v>
      </c>
      <c r="TO42" s="709">
        <f>'2-ORÇAMENTO'!TO39</f>
        <v>0</v>
      </c>
      <c r="TP42" s="707">
        <f>'2-ORÇAMENTO'!TR39</f>
        <v>0</v>
      </c>
      <c r="TQ42" s="709">
        <f>'2-ORÇAMENTO'!TQ39</f>
        <v>0</v>
      </c>
      <c r="TR42" s="707">
        <f>'2-ORÇAMENTO'!TT39</f>
        <v>0</v>
      </c>
      <c r="TS42" s="709">
        <f>'2-ORÇAMENTO'!TS39</f>
        <v>0</v>
      </c>
      <c r="TT42" s="707">
        <f>'2-ORÇAMENTO'!TV39</f>
        <v>0</v>
      </c>
      <c r="TU42" s="709">
        <f>'2-ORÇAMENTO'!TU39</f>
        <v>0</v>
      </c>
      <c r="TV42" s="707">
        <f>'2-ORÇAMENTO'!TX39</f>
        <v>0</v>
      </c>
      <c r="TW42" s="709">
        <f>'2-ORÇAMENTO'!TW39</f>
        <v>0</v>
      </c>
      <c r="TX42" s="707">
        <f>'2-ORÇAMENTO'!TZ39</f>
        <v>0</v>
      </c>
      <c r="TY42" s="709">
        <f>'2-ORÇAMENTO'!TY39</f>
        <v>0</v>
      </c>
      <c r="TZ42" s="707">
        <f>'2-ORÇAMENTO'!UB39</f>
        <v>0</v>
      </c>
      <c r="UA42" s="709">
        <f>'2-ORÇAMENTO'!UA39</f>
        <v>0</v>
      </c>
      <c r="UB42" s="707">
        <f>'2-ORÇAMENTO'!UD39</f>
        <v>0</v>
      </c>
      <c r="UC42" s="709">
        <f>'2-ORÇAMENTO'!UC39</f>
        <v>0</v>
      </c>
      <c r="UD42" s="707">
        <f>'2-ORÇAMENTO'!UF39</f>
        <v>0</v>
      </c>
      <c r="UE42" s="709">
        <f>'2-ORÇAMENTO'!UE39</f>
        <v>0</v>
      </c>
      <c r="UF42" s="707">
        <f>'2-ORÇAMENTO'!UH39</f>
        <v>0</v>
      </c>
      <c r="UG42" s="709">
        <f>'2-ORÇAMENTO'!UG39</f>
        <v>0</v>
      </c>
      <c r="UH42" s="707">
        <f>'2-ORÇAMENTO'!UJ39</f>
        <v>0</v>
      </c>
      <c r="UI42" s="709">
        <f>'2-ORÇAMENTO'!UI39</f>
        <v>0</v>
      </c>
      <c r="UJ42" s="707">
        <f>'2-ORÇAMENTO'!UL39</f>
        <v>0</v>
      </c>
      <c r="UK42" s="709">
        <f>'2-ORÇAMENTO'!UK39</f>
        <v>0</v>
      </c>
      <c r="UL42" s="707">
        <f>'2-ORÇAMENTO'!UN39</f>
        <v>0</v>
      </c>
      <c r="UM42" s="709">
        <f>'2-ORÇAMENTO'!UM39</f>
        <v>0</v>
      </c>
      <c r="UN42" s="707">
        <f>'2-ORÇAMENTO'!UP39</f>
        <v>0</v>
      </c>
      <c r="UO42" s="709">
        <f>'2-ORÇAMENTO'!UO39</f>
        <v>0</v>
      </c>
      <c r="UP42" s="707">
        <f>'2-ORÇAMENTO'!UR39</f>
        <v>0</v>
      </c>
      <c r="UQ42" s="709">
        <f>'2-ORÇAMENTO'!UQ39</f>
        <v>0</v>
      </c>
      <c r="UR42" s="707">
        <f>'2-ORÇAMENTO'!UT39</f>
        <v>0</v>
      </c>
      <c r="US42" s="709">
        <f>'2-ORÇAMENTO'!US39</f>
        <v>0</v>
      </c>
      <c r="UT42" s="707">
        <f>'2-ORÇAMENTO'!UV39</f>
        <v>0</v>
      </c>
      <c r="UU42" s="709">
        <f>'2-ORÇAMENTO'!UU39</f>
        <v>0</v>
      </c>
      <c r="UV42" s="707">
        <f>'2-ORÇAMENTO'!UX39</f>
        <v>0</v>
      </c>
      <c r="UW42" s="709">
        <f>'2-ORÇAMENTO'!UW39</f>
        <v>0</v>
      </c>
      <c r="UX42" s="707">
        <f>'2-ORÇAMENTO'!UZ39</f>
        <v>0</v>
      </c>
      <c r="UY42" s="709">
        <f>'2-ORÇAMENTO'!UY39</f>
        <v>0</v>
      </c>
      <c r="UZ42" s="707">
        <f>'2-ORÇAMENTO'!VB39</f>
        <v>0</v>
      </c>
      <c r="VA42" s="709">
        <f>'2-ORÇAMENTO'!VA39</f>
        <v>0</v>
      </c>
      <c r="VB42" s="707">
        <f>'2-ORÇAMENTO'!VD39</f>
        <v>0</v>
      </c>
      <c r="VC42" s="709">
        <f>'2-ORÇAMENTO'!VC39</f>
        <v>0</v>
      </c>
      <c r="VD42" s="707">
        <f>'2-ORÇAMENTO'!VF39</f>
        <v>0</v>
      </c>
      <c r="VE42" s="709">
        <f>'2-ORÇAMENTO'!VE39</f>
        <v>0</v>
      </c>
      <c r="VF42" s="707">
        <f>'2-ORÇAMENTO'!VH39</f>
        <v>0</v>
      </c>
      <c r="VG42" s="709">
        <f>'2-ORÇAMENTO'!VG39</f>
        <v>0</v>
      </c>
      <c r="VH42" s="707">
        <f>'2-ORÇAMENTO'!VJ39</f>
        <v>0</v>
      </c>
      <c r="VI42" s="709">
        <f>'2-ORÇAMENTO'!VI39</f>
        <v>0</v>
      </c>
      <c r="VJ42" s="707">
        <f>'2-ORÇAMENTO'!VL39</f>
        <v>0</v>
      </c>
      <c r="VK42" s="709">
        <f>'2-ORÇAMENTO'!VK39</f>
        <v>0</v>
      </c>
      <c r="VL42" s="707">
        <f>'2-ORÇAMENTO'!VN39</f>
        <v>0</v>
      </c>
      <c r="VM42" s="709">
        <f>'2-ORÇAMENTO'!VM39</f>
        <v>0</v>
      </c>
      <c r="VN42" s="707">
        <f>'2-ORÇAMENTO'!VP39</f>
        <v>0</v>
      </c>
      <c r="VO42" s="709">
        <f>'2-ORÇAMENTO'!VO39</f>
        <v>0</v>
      </c>
      <c r="VP42" s="707">
        <f>'2-ORÇAMENTO'!VR39</f>
        <v>0</v>
      </c>
      <c r="VQ42" s="709">
        <f>'2-ORÇAMENTO'!VQ39</f>
        <v>0</v>
      </c>
      <c r="VR42" s="707">
        <f>'2-ORÇAMENTO'!VT39</f>
        <v>0</v>
      </c>
      <c r="VS42" s="709">
        <f>'2-ORÇAMENTO'!VS39</f>
        <v>0</v>
      </c>
      <c r="VT42" s="707">
        <f>'2-ORÇAMENTO'!VV39</f>
        <v>0</v>
      </c>
      <c r="VU42" s="709">
        <f>'2-ORÇAMENTO'!VU39</f>
        <v>0</v>
      </c>
      <c r="VV42" s="707">
        <f>'2-ORÇAMENTO'!VX39</f>
        <v>0</v>
      </c>
      <c r="VW42" s="709">
        <f>'2-ORÇAMENTO'!VW39</f>
        <v>0</v>
      </c>
      <c r="VX42" s="707">
        <f>'2-ORÇAMENTO'!VZ39</f>
        <v>0</v>
      </c>
      <c r="VY42" s="709">
        <f>'2-ORÇAMENTO'!VY39</f>
        <v>0</v>
      </c>
      <c r="VZ42" s="707">
        <f>'2-ORÇAMENTO'!WB39</f>
        <v>0</v>
      </c>
      <c r="WA42" s="709">
        <f>'2-ORÇAMENTO'!WA39</f>
        <v>0</v>
      </c>
      <c r="WB42" s="707">
        <f>'2-ORÇAMENTO'!WD39</f>
        <v>0</v>
      </c>
      <c r="WC42" s="709">
        <f>'2-ORÇAMENTO'!WC39</f>
        <v>0</v>
      </c>
      <c r="WD42" s="707">
        <f>'2-ORÇAMENTO'!WF39</f>
        <v>0</v>
      </c>
      <c r="WE42" s="709">
        <f>'2-ORÇAMENTO'!WE39</f>
        <v>0</v>
      </c>
      <c r="WF42" s="707">
        <f>'2-ORÇAMENTO'!WH39</f>
        <v>0</v>
      </c>
      <c r="WG42" s="709">
        <f>'2-ORÇAMENTO'!WG39</f>
        <v>0</v>
      </c>
      <c r="WH42" s="707">
        <f>'2-ORÇAMENTO'!WJ39</f>
        <v>0</v>
      </c>
      <c r="WI42" s="709">
        <f>'2-ORÇAMENTO'!WI39</f>
        <v>0</v>
      </c>
      <c r="WJ42" s="707">
        <f>'2-ORÇAMENTO'!WL39</f>
        <v>0</v>
      </c>
      <c r="WK42" s="709">
        <f>'2-ORÇAMENTO'!WK39</f>
        <v>0</v>
      </c>
      <c r="WL42" s="707">
        <f>'2-ORÇAMENTO'!WN39</f>
        <v>0</v>
      </c>
      <c r="WM42" s="709">
        <f>'2-ORÇAMENTO'!WM39</f>
        <v>0</v>
      </c>
      <c r="WN42" s="707">
        <f>'2-ORÇAMENTO'!WP39</f>
        <v>0</v>
      </c>
      <c r="WO42" s="709">
        <f>'2-ORÇAMENTO'!WO39</f>
        <v>0</v>
      </c>
      <c r="WP42" s="707">
        <f>'2-ORÇAMENTO'!WR39</f>
        <v>0</v>
      </c>
      <c r="WQ42" s="709">
        <f>'2-ORÇAMENTO'!WQ39</f>
        <v>0</v>
      </c>
      <c r="WR42" s="707">
        <f>'2-ORÇAMENTO'!WT39</f>
        <v>0</v>
      </c>
      <c r="WS42" s="709">
        <f>'2-ORÇAMENTO'!WS39</f>
        <v>0</v>
      </c>
      <c r="WT42" s="707">
        <f>'2-ORÇAMENTO'!WV39</f>
        <v>0</v>
      </c>
      <c r="WU42" s="709">
        <f>'2-ORÇAMENTO'!WU39</f>
        <v>0</v>
      </c>
      <c r="WV42" s="707">
        <f>'2-ORÇAMENTO'!WX39</f>
        <v>0</v>
      </c>
      <c r="WW42" s="709">
        <f>'2-ORÇAMENTO'!WW39</f>
        <v>0</v>
      </c>
      <c r="WX42" s="707">
        <f>'2-ORÇAMENTO'!WZ39</f>
        <v>0</v>
      </c>
      <c r="WY42" s="709">
        <f>'2-ORÇAMENTO'!WY39</f>
        <v>0</v>
      </c>
      <c r="WZ42" s="707">
        <f>'2-ORÇAMENTO'!XB39</f>
        <v>0</v>
      </c>
      <c r="XA42" s="709">
        <f>'2-ORÇAMENTO'!XA39</f>
        <v>0</v>
      </c>
      <c r="XB42" s="707">
        <f>'2-ORÇAMENTO'!XD39</f>
        <v>0</v>
      </c>
      <c r="XC42" s="709">
        <f>'2-ORÇAMENTO'!XC39</f>
        <v>0</v>
      </c>
      <c r="XD42" s="707">
        <f>'2-ORÇAMENTO'!XF39</f>
        <v>0</v>
      </c>
      <c r="XE42" s="709">
        <f>'2-ORÇAMENTO'!XE39</f>
        <v>0</v>
      </c>
      <c r="XF42" s="707">
        <f>'2-ORÇAMENTO'!XH39</f>
        <v>0</v>
      </c>
      <c r="XG42" s="709">
        <f>'2-ORÇAMENTO'!XG39</f>
        <v>0</v>
      </c>
      <c r="XH42" s="707">
        <f>'2-ORÇAMENTO'!XJ39</f>
        <v>0</v>
      </c>
      <c r="XI42" s="709">
        <f>'2-ORÇAMENTO'!XI39</f>
        <v>0</v>
      </c>
      <c r="XJ42" s="707">
        <f>'2-ORÇAMENTO'!XL39</f>
        <v>0</v>
      </c>
      <c r="XK42" s="709">
        <f>'2-ORÇAMENTO'!XK39</f>
        <v>0</v>
      </c>
      <c r="XL42" s="707">
        <f>'2-ORÇAMENTO'!XN39</f>
        <v>0</v>
      </c>
      <c r="XM42" s="709">
        <f>'2-ORÇAMENTO'!XM39</f>
        <v>0</v>
      </c>
      <c r="XN42" s="707">
        <f>'2-ORÇAMENTO'!XP39</f>
        <v>0</v>
      </c>
      <c r="XO42" s="709">
        <f>'2-ORÇAMENTO'!XO39</f>
        <v>0</v>
      </c>
      <c r="XP42" s="707">
        <f>'2-ORÇAMENTO'!XR39</f>
        <v>0</v>
      </c>
      <c r="XQ42" s="709">
        <f>'2-ORÇAMENTO'!XQ39</f>
        <v>0</v>
      </c>
      <c r="XR42" s="707">
        <f>'2-ORÇAMENTO'!XT39</f>
        <v>0</v>
      </c>
      <c r="XS42" s="709">
        <f>'2-ORÇAMENTO'!XS39</f>
        <v>0</v>
      </c>
      <c r="XT42" s="707">
        <f>'2-ORÇAMENTO'!XV39</f>
        <v>0</v>
      </c>
      <c r="XU42" s="709">
        <f>'2-ORÇAMENTO'!XU39</f>
        <v>0</v>
      </c>
      <c r="XV42" s="707">
        <f>'2-ORÇAMENTO'!XX39</f>
        <v>0</v>
      </c>
      <c r="XW42" s="709">
        <f>'2-ORÇAMENTO'!XW39</f>
        <v>0</v>
      </c>
      <c r="XX42" s="707">
        <f>'2-ORÇAMENTO'!XZ39</f>
        <v>0</v>
      </c>
      <c r="XY42" s="709">
        <f>'2-ORÇAMENTO'!XY39</f>
        <v>0</v>
      </c>
      <c r="XZ42" s="707">
        <f>'2-ORÇAMENTO'!YB39</f>
        <v>0</v>
      </c>
      <c r="YA42" s="709">
        <f>'2-ORÇAMENTO'!YA39</f>
        <v>0</v>
      </c>
      <c r="YB42" s="707">
        <f>'2-ORÇAMENTO'!YD39</f>
        <v>0</v>
      </c>
      <c r="YC42" s="709">
        <f>'2-ORÇAMENTO'!YC39</f>
        <v>0</v>
      </c>
      <c r="YD42" s="707">
        <f>'2-ORÇAMENTO'!YF39</f>
        <v>0</v>
      </c>
      <c r="YE42" s="709">
        <f>'2-ORÇAMENTO'!YE39</f>
        <v>0</v>
      </c>
      <c r="YF42" s="707">
        <f>'2-ORÇAMENTO'!YH39</f>
        <v>0</v>
      </c>
      <c r="YG42" s="709">
        <f>'2-ORÇAMENTO'!YG39</f>
        <v>0</v>
      </c>
      <c r="YH42" s="707">
        <f>'2-ORÇAMENTO'!YJ39</f>
        <v>0</v>
      </c>
      <c r="YI42" s="709">
        <f>'2-ORÇAMENTO'!YI39</f>
        <v>0</v>
      </c>
      <c r="YJ42" s="707">
        <f>'2-ORÇAMENTO'!YL39</f>
        <v>0</v>
      </c>
      <c r="YK42" s="709">
        <f>'2-ORÇAMENTO'!YK39</f>
        <v>0</v>
      </c>
      <c r="YL42" s="707">
        <f>'2-ORÇAMENTO'!YN39</f>
        <v>0</v>
      </c>
      <c r="YM42" s="709">
        <f>'2-ORÇAMENTO'!YM39</f>
        <v>0</v>
      </c>
      <c r="YN42" s="707">
        <f>'2-ORÇAMENTO'!YP39</f>
        <v>0</v>
      </c>
      <c r="YO42" s="709">
        <f>'2-ORÇAMENTO'!YO39</f>
        <v>0</v>
      </c>
      <c r="YP42" s="707">
        <f>'2-ORÇAMENTO'!YR39</f>
        <v>0</v>
      </c>
      <c r="YQ42" s="709">
        <f>'2-ORÇAMENTO'!YQ39</f>
        <v>0</v>
      </c>
      <c r="YR42" s="707">
        <f>'2-ORÇAMENTO'!YT39</f>
        <v>0</v>
      </c>
      <c r="YS42" s="709">
        <f>'2-ORÇAMENTO'!YS39</f>
        <v>0</v>
      </c>
      <c r="YT42" s="707">
        <f>'2-ORÇAMENTO'!YV39</f>
        <v>0</v>
      </c>
      <c r="YU42" s="709">
        <f>'2-ORÇAMENTO'!YU39</f>
        <v>0</v>
      </c>
      <c r="YV42" s="707">
        <f>'2-ORÇAMENTO'!YX39</f>
        <v>0</v>
      </c>
      <c r="YW42" s="709">
        <f>'2-ORÇAMENTO'!YW39</f>
        <v>0</v>
      </c>
      <c r="YX42" s="707">
        <f>'2-ORÇAMENTO'!YZ39</f>
        <v>0</v>
      </c>
      <c r="YY42" s="709">
        <f>'2-ORÇAMENTO'!YY39</f>
        <v>0</v>
      </c>
      <c r="YZ42" s="707">
        <f>'2-ORÇAMENTO'!ZB39</f>
        <v>0</v>
      </c>
      <c r="ZA42" s="709">
        <f>'2-ORÇAMENTO'!ZA39</f>
        <v>0</v>
      </c>
      <c r="ZB42" s="707">
        <f>'2-ORÇAMENTO'!ZD39</f>
        <v>0</v>
      </c>
      <c r="ZC42" s="709">
        <f>'2-ORÇAMENTO'!ZC39</f>
        <v>0</v>
      </c>
      <c r="ZD42" s="707">
        <f>'2-ORÇAMENTO'!ZF39</f>
        <v>0</v>
      </c>
      <c r="ZE42" s="709">
        <f>'2-ORÇAMENTO'!ZE39</f>
        <v>0</v>
      </c>
      <c r="ZF42" s="707">
        <f>'2-ORÇAMENTO'!ZH39</f>
        <v>0</v>
      </c>
      <c r="ZG42" s="709">
        <f>'2-ORÇAMENTO'!ZG39</f>
        <v>0</v>
      </c>
      <c r="ZH42" s="707">
        <f>'2-ORÇAMENTO'!ZJ39</f>
        <v>0</v>
      </c>
      <c r="ZI42" s="709">
        <f>'2-ORÇAMENTO'!ZI39</f>
        <v>0</v>
      </c>
      <c r="ZJ42" s="707">
        <f>'2-ORÇAMENTO'!ZL39</f>
        <v>0</v>
      </c>
      <c r="ZK42" s="709">
        <f>'2-ORÇAMENTO'!ZK39</f>
        <v>0</v>
      </c>
      <c r="ZL42" s="707">
        <f>'2-ORÇAMENTO'!ZN39</f>
        <v>0</v>
      </c>
      <c r="ZM42" s="709">
        <f>'2-ORÇAMENTO'!ZM39</f>
        <v>0</v>
      </c>
      <c r="ZN42" s="707">
        <f>'2-ORÇAMENTO'!ZP39</f>
        <v>0</v>
      </c>
      <c r="ZO42" s="709">
        <f>'2-ORÇAMENTO'!ZO39</f>
        <v>0</v>
      </c>
      <c r="ZP42" s="707">
        <f>'2-ORÇAMENTO'!ZR39</f>
        <v>0</v>
      </c>
      <c r="ZQ42" s="709">
        <f>'2-ORÇAMENTO'!ZQ39</f>
        <v>0</v>
      </c>
      <c r="ZR42" s="707">
        <f>'2-ORÇAMENTO'!ZT39</f>
        <v>0</v>
      </c>
      <c r="ZS42" s="709">
        <f>'2-ORÇAMENTO'!ZS39</f>
        <v>0</v>
      </c>
      <c r="ZT42" s="707">
        <f>'2-ORÇAMENTO'!ZV39</f>
        <v>0</v>
      </c>
      <c r="ZU42" s="709">
        <f>'2-ORÇAMENTO'!ZU39</f>
        <v>0</v>
      </c>
      <c r="ZV42" s="707">
        <f>'2-ORÇAMENTO'!ZX39</f>
        <v>0</v>
      </c>
      <c r="ZW42" s="709">
        <f>'2-ORÇAMENTO'!ZW39</f>
        <v>0</v>
      </c>
      <c r="ZX42" s="707">
        <f>'2-ORÇAMENTO'!ZZ39</f>
        <v>0</v>
      </c>
      <c r="ZY42" s="709">
        <f>'2-ORÇAMENTO'!ZY39</f>
        <v>0</v>
      </c>
      <c r="ZZ42" s="707">
        <f>'2-ORÇAMENTO'!AAB39</f>
        <v>0</v>
      </c>
      <c r="AAA42" s="709">
        <f>'2-ORÇAMENTO'!AAA39</f>
        <v>0</v>
      </c>
      <c r="AAB42" s="707">
        <f>'2-ORÇAMENTO'!AAD39</f>
        <v>0</v>
      </c>
      <c r="AAC42" s="709">
        <f>'2-ORÇAMENTO'!AAC39</f>
        <v>0</v>
      </c>
      <c r="AAD42" s="707">
        <f>'2-ORÇAMENTO'!AAF39</f>
        <v>0</v>
      </c>
      <c r="AAE42" s="709">
        <f>'2-ORÇAMENTO'!AAE39</f>
        <v>0</v>
      </c>
      <c r="AAF42" s="707">
        <f>'2-ORÇAMENTO'!AAH39</f>
        <v>0</v>
      </c>
      <c r="AAG42" s="709">
        <f>'2-ORÇAMENTO'!AAG39</f>
        <v>0</v>
      </c>
      <c r="AAH42" s="707">
        <f>'2-ORÇAMENTO'!AAJ39</f>
        <v>0</v>
      </c>
      <c r="AAI42" s="709">
        <f>'2-ORÇAMENTO'!AAI39</f>
        <v>0</v>
      </c>
      <c r="AAJ42" s="707">
        <f>'2-ORÇAMENTO'!AAL39</f>
        <v>0</v>
      </c>
      <c r="AAK42" s="709">
        <f>'2-ORÇAMENTO'!AAK39</f>
        <v>0</v>
      </c>
      <c r="AAL42" s="707">
        <f>'2-ORÇAMENTO'!AAN39</f>
        <v>0</v>
      </c>
      <c r="AAM42" s="709">
        <f>'2-ORÇAMENTO'!AAM39</f>
        <v>0</v>
      </c>
      <c r="AAN42" s="707">
        <f>'2-ORÇAMENTO'!AAP39</f>
        <v>0</v>
      </c>
      <c r="AAO42" s="709">
        <f>'2-ORÇAMENTO'!AAO39</f>
        <v>0</v>
      </c>
      <c r="AAP42" s="707">
        <f>'2-ORÇAMENTO'!AAR39</f>
        <v>0</v>
      </c>
      <c r="AAQ42" s="709">
        <f>'2-ORÇAMENTO'!AAQ39</f>
        <v>0</v>
      </c>
      <c r="AAR42" s="707">
        <f>'2-ORÇAMENTO'!AAT39</f>
        <v>0</v>
      </c>
      <c r="AAS42" s="709">
        <f>'2-ORÇAMENTO'!AAS39</f>
        <v>0</v>
      </c>
      <c r="AAT42" s="707">
        <f>'2-ORÇAMENTO'!AAV39</f>
        <v>0</v>
      </c>
      <c r="AAU42" s="709">
        <f>'2-ORÇAMENTO'!AAU39</f>
        <v>0</v>
      </c>
      <c r="AAV42" s="707">
        <f>'2-ORÇAMENTO'!AAX39</f>
        <v>0</v>
      </c>
      <c r="AAW42" s="709">
        <f>'2-ORÇAMENTO'!AAW39</f>
        <v>0</v>
      </c>
      <c r="AAX42" s="707">
        <f>'2-ORÇAMENTO'!AAZ39</f>
        <v>0</v>
      </c>
      <c r="AAY42" s="709">
        <f>'2-ORÇAMENTO'!AAY39</f>
        <v>0</v>
      </c>
      <c r="AAZ42" s="707">
        <f>'2-ORÇAMENTO'!ABB39</f>
        <v>0</v>
      </c>
      <c r="ABA42" s="709">
        <f>'2-ORÇAMENTO'!ABA39</f>
        <v>0</v>
      </c>
      <c r="ABB42" s="707">
        <f>'2-ORÇAMENTO'!ABD39</f>
        <v>0</v>
      </c>
      <c r="ABC42" s="709">
        <f>'2-ORÇAMENTO'!ABC39</f>
        <v>0</v>
      </c>
      <c r="ABD42" s="707">
        <f>'2-ORÇAMENTO'!ABF39</f>
        <v>0</v>
      </c>
      <c r="ABE42" s="709">
        <f>'2-ORÇAMENTO'!ABE39</f>
        <v>0</v>
      </c>
      <c r="ABF42" s="707">
        <f>'2-ORÇAMENTO'!ABH39</f>
        <v>0</v>
      </c>
      <c r="ABG42" s="709">
        <f>'2-ORÇAMENTO'!ABG39</f>
        <v>0</v>
      </c>
      <c r="ABH42" s="707">
        <f>'2-ORÇAMENTO'!ABJ39</f>
        <v>0</v>
      </c>
      <c r="ABI42" s="709">
        <f>'2-ORÇAMENTO'!ABI39</f>
        <v>0</v>
      </c>
      <c r="ABJ42" s="707">
        <f>'2-ORÇAMENTO'!ABL39</f>
        <v>0</v>
      </c>
      <c r="ABK42" s="709">
        <f>'2-ORÇAMENTO'!ABK39</f>
        <v>0</v>
      </c>
      <c r="ABL42" s="707">
        <f>'2-ORÇAMENTO'!ABN39</f>
        <v>0</v>
      </c>
      <c r="ABM42" s="709">
        <f>'2-ORÇAMENTO'!ABM39</f>
        <v>0</v>
      </c>
      <c r="ABN42" s="707">
        <f>'2-ORÇAMENTO'!ABP39</f>
        <v>0</v>
      </c>
      <c r="ABO42" s="709">
        <f>'2-ORÇAMENTO'!ABO39</f>
        <v>0</v>
      </c>
      <c r="ABP42" s="707">
        <f>'2-ORÇAMENTO'!ABR39</f>
        <v>0</v>
      </c>
      <c r="ABQ42" s="709">
        <f>'2-ORÇAMENTO'!ABQ39</f>
        <v>0</v>
      </c>
      <c r="ABR42" s="707">
        <f>'2-ORÇAMENTO'!ABT39</f>
        <v>0</v>
      </c>
      <c r="ABS42" s="709">
        <f>'2-ORÇAMENTO'!ABS39</f>
        <v>0</v>
      </c>
      <c r="ABT42" s="707">
        <f>'2-ORÇAMENTO'!ABV39</f>
        <v>0</v>
      </c>
      <c r="ABU42" s="709">
        <f>'2-ORÇAMENTO'!ABU39</f>
        <v>0</v>
      </c>
      <c r="ABV42" s="707">
        <f>'2-ORÇAMENTO'!ABX39</f>
        <v>0</v>
      </c>
      <c r="ABW42" s="709">
        <f>'2-ORÇAMENTO'!ABW39</f>
        <v>0</v>
      </c>
      <c r="ABX42" s="707">
        <f>'2-ORÇAMENTO'!ABZ39</f>
        <v>0</v>
      </c>
      <c r="ABY42" s="709">
        <f>'2-ORÇAMENTO'!ABY39</f>
        <v>0</v>
      </c>
      <c r="ABZ42" s="707">
        <f>'2-ORÇAMENTO'!ACB39</f>
        <v>0</v>
      </c>
      <c r="ACA42" s="709">
        <f>'2-ORÇAMENTO'!ACA39</f>
        <v>0</v>
      </c>
      <c r="ACB42" s="707">
        <f>'2-ORÇAMENTO'!ACD39</f>
        <v>0</v>
      </c>
      <c r="ACC42" s="709">
        <f>'2-ORÇAMENTO'!ACC39</f>
        <v>0</v>
      </c>
      <c r="ACD42" s="707">
        <f>'2-ORÇAMENTO'!ACF39</f>
        <v>0</v>
      </c>
      <c r="ACE42" s="709">
        <f>'2-ORÇAMENTO'!ACE39</f>
        <v>0</v>
      </c>
      <c r="ACF42" s="707">
        <f>'2-ORÇAMENTO'!ACH39</f>
        <v>0</v>
      </c>
      <c r="ACG42" s="709">
        <f>'2-ORÇAMENTO'!ACG39</f>
        <v>0</v>
      </c>
      <c r="ACH42" s="707">
        <f>'2-ORÇAMENTO'!ACJ39</f>
        <v>0</v>
      </c>
      <c r="ACI42" s="709">
        <f>'2-ORÇAMENTO'!ACI39</f>
        <v>0</v>
      </c>
      <c r="ACJ42" s="707">
        <f>'2-ORÇAMENTO'!ACL39</f>
        <v>0</v>
      </c>
      <c r="ACK42" s="709">
        <f>'2-ORÇAMENTO'!ACK39</f>
        <v>0</v>
      </c>
      <c r="ACL42" s="707">
        <f>'2-ORÇAMENTO'!ACN39</f>
        <v>0</v>
      </c>
      <c r="ACM42" s="709">
        <f>'2-ORÇAMENTO'!ACM39</f>
        <v>0</v>
      </c>
      <c r="ACN42" s="707">
        <f>'2-ORÇAMENTO'!ACP39</f>
        <v>0</v>
      </c>
      <c r="ACO42" s="709">
        <f>'2-ORÇAMENTO'!ACO39</f>
        <v>0</v>
      </c>
      <c r="ACP42" s="707">
        <f>'2-ORÇAMENTO'!ACR39</f>
        <v>0</v>
      </c>
      <c r="ACQ42" s="709">
        <f>'2-ORÇAMENTO'!ACQ39</f>
        <v>0</v>
      </c>
      <c r="ACR42" s="707">
        <f>'2-ORÇAMENTO'!ACT39</f>
        <v>0</v>
      </c>
      <c r="ACS42" s="709">
        <f>'2-ORÇAMENTO'!ACS39</f>
        <v>0</v>
      </c>
      <c r="ACT42" s="707">
        <f>'2-ORÇAMENTO'!ACV39</f>
        <v>0</v>
      </c>
      <c r="ACU42" s="709">
        <f>'2-ORÇAMENTO'!ACU39</f>
        <v>0</v>
      </c>
      <c r="ACV42" s="707">
        <f>'2-ORÇAMENTO'!ACX39</f>
        <v>0</v>
      </c>
      <c r="ACW42" s="709">
        <f>'2-ORÇAMENTO'!ACW39</f>
        <v>0</v>
      </c>
      <c r="ACX42" s="707">
        <f>'2-ORÇAMENTO'!ACZ39</f>
        <v>0</v>
      </c>
      <c r="ACY42" s="709">
        <f>'2-ORÇAMENTO'!ACY39</f>
        <v>0</v>
      </c>
      <c r="ACZ42" s="707">
        <f>'2-ORÇAMENTO'!ADB39</f>
        <v>0</v>
      </c>
      <c r="ADA42" s="709">
        <f>'2-ORÇAMENTO'!ADA39</f>
        <v>0</v>
      </c>
      <c r="ADB42" s="707">
        <f>'2-ORÇAMENTO'!ADD39</f>
        <v>0</v>
      </c>
      <c r="ADC42" s="709">
        <f>'2-ORÇAMENTO'!ADC39</f>
        <v>0</v>
      </c>
      <c r="ADD42" s="707">
        <f>'2-ORÇAMENTO'!ADF39</f>
        <v>0</v>
      </c>
      <c r="ADE42" s="709">
        <f>'2-ORÇAMENTO'!ADE39</f>
        <v>0</v>
      </c>
      <c r="ADF42" s="707">
        <f>'2-ORÇAMENTO'!ADH39</f>
        <v>0</v>
      </c>
      <c r="ADG42" s="709">
        <f>'2-ORÇAMENTO'!ADG39</f>
        <v>0</v>
      </c>
      <c r="ADH42" s="707">
        <f>'2-ORÇAMENTO'!ADJ39</f>
        <v>0</v>
      </c>
      <c r="ADI42" s="709">
        <f>'2-ORÇAMENTO'!ADI39</f>
        <v>0</v>
      </c>
      <c r="ADJ42" s="707">
        <f>'2-ORÇAMENTO'!ADL39</f>
        <v>0</v>
      </c>
      <c r="ADK42" s="709">
        <f>'2-ORÇAMENTO'!ADK39</f>
        <v>0</v>
      </c>
      <c r="ADL42" s="707">
        <f>'2-ORÇAMENTO'!ADN39</f>
        <v>0</v>
      </c>
      <c r="ADM42" s="709">
        <f>'2-ORÇAMENTO'!ADM39</f>
        <v>0</v>
      </c>
      <c r="ADN42" s="707">
        <f>'2-ORÇAMENTO'!ADP39</f>
        <v>0</v>
      </c>
      <c r="ADO42" s="709">
        <f>'2-ORÇAMENTO'!ADO39</f>
        <v>0</v>
      </c>
      <c r="ADP42" s="707">
        <f>'2-ORÇAMENTO'!ADR39</f>
        <v>0</v>
      </c>
      <c r="ADQ42" s="709">
        <f>'2-ORÇAMENTO'!ADQ39</f>
        <v>0</v>
      </c>
      <c r="ADR42" s="707">
        <f>'2-ORÇAMENTO'!ADT39</f>
        <v>0</v>
      </c>
      <c r="ADS42" s="709">
        <f>'2-ORÇAMENTO'!ADS39</f>
        <v>0</v>
      </c>
      <c r="ADT42" s="707">
        <f>'2-ORÇAMENTO'!ADV39</f>
        <v>0</v>
      </c>
      <c r="ADU42" s="709">
        <f>'2-ORÇAMENTO'!ADU39</f>
        <v>0</v>
      </c>
      <c r="ADV42" s="707">
        <f>'2-ORÇAMENTO'!ADX39</f>
        <v>0</v>
      </c>
      <c r="ADW42" s="709">
        <f>'2-ORÇAMENTO'!ADW39</f>
        <v>0</v>
      </c>
      <c r="ADX42" s="707">
        <f>'2-ORÇAMENTO'!ADZ39</f>
        <v>0</v>
      </c>
      <c r="ADY42" s="709">
        <f>'2-ORÇAMENTO'!ADY39</f>
        <v>0</v>
      </c>
      <c r="ADZ42" s="707">
        <f>'2-ORÇAMENTO'!AEB39</f>
        <v>0</v>
      </c>
      <c r="AEA42" s="709">
        <f>'2-ORÇAMENTO'!AEA39</f>
        <v>0</v>
      </c>
      <c r="AEB42" s="707">
        <f>'2-ORÇAMENTO'!AED39</f>
        <v>0</v>
      </c>
      <c r="AEC42" s="709">
        <f>'2-ORÇAMENTO'!AEC39</f>
        <v>0</v>
      </c>
      <c r="AED42" s="707">
        <f>'2-ORÇAMENTO'!AEF39</f>
        <v>0</v>
      </c>
      <c r="AEE42" s="709">
        <f>'2-ORÇAMENTO'!AEE39</f>
        <v>0</v>
      </c>
      <c r="AEF42" s="707">
        <f>'2-ORÇAMENTO'!AEH39</f>
        <v>0</v>
      </c>
      <c r="AEG42" s="709">
        <f>'2-ORÇAMENTO'!AEG39</f>
        <v>0</v>
      </c>
      <c r="AEH42" s="707">
        <f>'2-ORÇAMENTO'!AEJ39</f>
        <v>0</v>
      </c>
      <c r="AEI42" s="709">
        <f>'2-ORÇAMENTO'!AEI39</f>
        <v>0</v>
      </c>
      <c r="AEJ42" s="707">
        <f>'2-ORÇAMENTO'!AEL39</f>
        <v>0</v>
      </c>
      <c r="AEK42" s="709">
        <f>'2-ORÇAMENTO'!AEK39</f>
        <v>0</v>
      </c>
      <c r="AEL42" s="707">
        <f>'2-ORÇAMENTO'!AEN39</f>
        <v>0</v>
      </c>
      <c r="AEM42" s="709">
        <f>'2-ORÇAMENTO'!AEM39</f>
        <v>0</v>
      </c>
      <c r="AEN42" s="707">
        <f>'2-ORÇAMENTO'!AEP39</f>
        <v>0</v>
      </c>
      <c r="AEO42" s="709">
        <f>'2-ORÇAMENTO'!AEO39</f>
        <v>0</v>
      </c>
      <c r="AEP42" s="707">
        <f>'2-ORÇAMENTO'!AER39</f>
        <v>0</v>
      </c>
      <c r="AEQ42" s="709">
        <f>'2-ORÇAMENTO'!AEQ39</f>
        <v>0</v>
      </c>
      <c r="AER42" s="707">
        <f>'2-ORÇAMENTO'!AET39</f>
        <v>0</v>
      </c>
      <c r="AES42" s="709">
        <f>'2-ORÇAMENTO'!AES39</f>
        <v>0</v>
      </c>
      <c r="AET42" s="707">
        <f>'2-ORÇAMENTO'!AEV39</f>
        <v>0</v>
      </c>
      <c r="AEU42" s="709">
        <f>'2-ORÇAMENTO'!AEU39</f>
        <v>0</v>
      </c>
      <c r="AEV42" s="707">
        <f>'2-ORÇAMENTO'!AEX39</f>
        <v>0</v>
      </c>
      <c r="AEW42" s="709">
        <f>'2-ORÇAMENTO'!AEW39</f>
        <v>0</v>
      </c>
      <c r="AEX42" s="707">
        <f>'2-ORÇAMENTO'!AEZ39</f>
        <v>0</v>
      </c>
      <c r="AEY42" s="709">
        <f>'2-ORÇAMENTO'!AEY39</f>
        <v>0</v>
      </c>
      <c r="AEZ42" s="707">
        <f>'2-ORÇAMENTO'!AFB39</f>
        <v>0</v>
      </c>
      <c r="AFA42" s="709">
        <f>'2-ORÇAMENTO'!AFA39</f>
        <v>0</v>
      </c>
      <c r="AFB42" s="707">
        <f>'2-ORÇAMENTO'!AFD39</f>
        <v>0</v>
      </c>
      <c r="AFC42" s="709">
        <f>'2-ORÇAMENTO'!AFC39</f>
        <v>0</v>
      </c>
      <c r="AFD42" s="707">
        <f>'2-ORÇAMENTO'!AFF39</f>
        <v>0</v>
      </c>
      <c r="AFE42" s="709">
        <f>'2-ORÇAMENTO'!AFE39</f>
        <v>0</v>
      </c>
      <c r="AFF42" s="707">
        <f>'2-ORÇAMENTO'!AFH39</f>
        <v>0</v>
      </c>
      <c r="AFG42" s="709">
        <f>'2-ORÇAMENTO'!AFG39</f>
        <v>0</v>
      </c>
      <c r="AFH42" s="707">
        <f>'2-ORÇAMENTO'!AFJ39</f>
        <v>0</v>
      </c>
      <c r="AFI42" s="709">
        <f>'2-ORÇAMENTO'!AFI39</f>
        <v>0</v>
      </c>
      <c r="AFJ42" s="707">
        <f>'2-ORÇAMENTO'!AFL39</f>
        <v>0</v>
      </c>
      <c r="AFK42" s="709">
        <f>'2-ORÇAMENTO'!AFK39</f>
        <v>0</v>
      </c>
      <c r="AFL42" s="707">
        <f>'2-ORÇAMENTO'!AFN39</f>
        <v>0</v>
      </c>
      <c r="AFM42" s="709">
        <f>'2-ORÇAMENTO'!AFM39</f>
        <v>0</v>
      </c>
      <c r="AFN42" s="707">
        <f>'2-ORÇAMENTO'!AFP39</f>
        <v>0</v>
      </c>
      <c r="AFO42" s="709">
        <f>'2-ORÇAMENTO'!AFO39</f>
        <v>0</v>
      </c>
      <c r="AFP42" s="707">
        <f>'2-ORÇAMENTO'!AFR39</f>
        <v>0</v>
      </c>
      <c r="AFQ42" s="709">
        <f>'2-ORÇAMENTO'!AFQ39</f>
        <v>0</v>
      </c>
      <c r="AFR42" s="707">
        <f>'2-ORÇAMENTO'!AFT39</f>
        <v>0</v>
      </c>
      <c r="AFS42" s="709">
        <f>'2-ORÇAMENTO'!AFS39</f>
        <v>0</v>
      </c>
      <c r="AFT42" s="707">
        <f>'2-ORÇAMENTO'!AFV39</f>
        <v>0</v>
      </c>
      <c r="AFU42" s="709">
        <f>'2-ORÇAMENTO'!AFU39</f>
        <v>0</v>
      </c>
      <c r="AFV42" s="707">
        <f>'2-ORÇAMENTO'!AFX39</f>
        <v>0</v>
      </c>
      <c r="AFW42" s="709">
        <f>'2-ORÇAMENTO'!AFW39</f>
        <v>0</v>
      </c>
      <c r="AFX42" s="707">
        <f>'2-ORÇAMENTO'!AFZ39</f>
        <v>0</v>
      </c>
      <c r="AFY42" s="709">
        <f>'2-ORÇAMENTO'!AFY39</f>
        <v>0</v>
      </c>
      <c r="AFZ42" s="707">
        <f>'2-ORÇAMENTO'!AGB39</f>
        <v>0</v>
      </c>
      <c r="AGA42" s="709">
        <f>'2-ORÇAMENTO'!AGA39</f>
        <v>0</v>
      </c>
      <c r="AGB42" s="707">
        <f>'2-ORÇAMENTO'!AGD39</f>
        <v>0</v>
      </c>
      <c r="AGC42" s="709">
        <f>'2-ORÇAMENTO'!AGC39</f>
        <v>0</v>
      </c>
      <c r="AGD42" s="707">
        <f>'2-ORÇAMENTO'!AGF39</f>
        <v>0</v>
      </c>
      <c r="AGE42" s="709">
        <f>'2-ORÇAMENTO'!AGE39</f>
        <v>0</v>
      </c>
      <c r="AGF42" s="707">
        <f>'2-ORÇAMENTO'!AGH39</f>
        <v>0</v>
      </c>
      <c r="AGG42" s="709">
        <f>'2-ORÇAMENTO'!AGG39</f>
        <v>0</v>
      </c>
      <c r="AGH42" s="707">
        <f>'2-ORÇAMENTO'!AGJ39</f>
        <v>0</v>
      </c>
      <c r="AGI42" s="709">
        <f>'2-ORÇAMENTO'!AGI39</f>
        <v>0</v>
      </c>
      <c r="AGJ42" s="707">
        <f>'2-ORÇAMENTO'!AGL39</f>
        <v>0</v>
      </c>
      <c r="AGK42" s="709">
        <f>'2-ORÇAMENTO'!AGK39</f>
        <v>0</v>
      </c>
      <c r="AGL42" s="707">
        <f>'2-ORÇAMENTO'!AGN39</f>
        <v>0</v>
      </c>
      <c r="AGM42" s="709">
        <f>'2-ORÇAMENTO'!AGM39</f>
        <v>0</v>
      </c>
      <c r="AGN42" s="707">
        <f>'2-ORÇAMENTO'!AGP39</f>
        <v>0</v>
      </c>
      <c r="AGO42" s="709">
        <f>'2-ORÇAMENTO'!AGO39</f>
        <v>0</v>
      </c>
      <c r="AGP42" s="707">
        <f>'2-ORÇAMENTO'!AGR39</f>
        <v>0</v>
      </c>
      <c r="AGQ42" s="709">
        <f>'2-ORÇAMENTO'!AGQ39</f>
        <v>0</v>
      </c>
      <c r="AGR42" s="707">
        <f>'2-ORÇAMENTO'!AGT39</f>
        <v>0</v>
      </c>
      <c r="AGS42" s="709">
        <f>'2-ORÇAMENTO'!AGS39</f>
        <v>0</v>
      </c>
      <c r="AGT42" s="707">
        <f>'2-ORÇAMENTO'!AGV39</f>
        <v>0</v>
      </c>
      <c r="AGU42" s="709">
        <f>'2-ORÇAMENTO'!AGU39</f>
        <v>0</v>
      </c>
      <c r="AGV42" s="707">
        <f>'2-ORÇAMENTO'!AGX39</f>
        <v>0</v>
      </c>
      <c r="AGW42" s="709">
        <f>'2-ORÇAMENTO'!AGW39</f>
        <v>0</v>
      </c>
      <c r="AGX42" s="707">
        <f>'2-ORÇAMENTO'!AGZ39</f>
        <v>0</v>
      </c>
      <c r="AGY42" s="709">
        <f>'2-ORÇAMENTO'!AGY39</f>
        <v>0</v>
      </c>
      <c r="AGZ42" s="707">
        <f>'2-ORÇAMENTO'!AHB39</f>
        <v>0</v>
      </c>
      <c r="AHA42" s="709">
        <f>'2-ORÇAMENTO'!AHA39</f>
        <v>0</v>
      </c>
      <c r="AHB42" s="707">
        <f>'2-ORÇAMENTO'!AHD39</f>
        <v>0</v>
      </c>
      <c r="AHC42" s="709">
        <f>'2-ORÇAMENTO'!AHC39</f>
        <v>0</v>
      </c>
      <c r="AHD42" s="707">
        <f>'2-ORÇAMENTO'!AHF39</f>
        <v>0</v>
      </c>
      <c r="AHE42" s="709">
        <f>'2-ORÇAMENTO'!AHE39</f>
        <v>0</v>
      </c>
      <c r="AHF42" s="707">
        <f>'2-ORÇAMENTO'!AHH39</f>
        <v>0</v>
      </c>
      <c r="AHG42" s="709">
        <f>'2-ORÇAMENTO'!AHG39</f>
        <v>0</v>
      </c>
      <c r="AHH42" s="707">
        <f>'2-ORÇAMENTO'!AHJ39</f>
        <v>0</v>
      </c>
      <c r="AHI42" s="709">
        <f>'2-ORÇAMENTO'!AHI39</f>
        <v>0</v>
      </c>
      <c r="AHJ42" s="707">
        <f>'2-ORÇAMENTO'!AHL39</f>
        <v>0</v>
      </c>
      <c r="AHK42" s="709">
        <f>'2-ORÇAMENTO'!AHK39</f>
        <v>0</v>
      </c>
      <c r="AHL42" s="707">
        <f>'2-ORÇAMENTO'!AHN39</f>
        <v>0</v>
      </c>
      <c r="AHM42" s="709">
        <f>'2-ORÇAMENTO'!AHM39</f>
        <v>0</v>
      </c>
      <c r="AHN42" s="707">
        <f>'2-ORÇAMENTO'!AHP39</f>
        <v>0</v>
      </c>
      <c r="AHO42" s="709">
        <f>'2-ORÇAMENTO'!AHO39</f>
        <v>0</v>
      </c>
      <c r="AHP42" s="707">
        <f>'2-ORÇAMENTO'!AHR39</f>
        <v>0</v>
      </c>
      <c r="AHQ42" s="709">
        <f>'2-ORÇAMENTO'!AHQ39</f>
        <v>0</v>
      </c>
      <c r="AHR42" s="707">
        <f>'2-ORÇAMENTO'!AHT39</f>
        <v>0</v>
      </c>
      <c r="AHS42" s="709">
        <f>'2-ORÇAMENTO'!AHS39</f>
        <v>0</v>
      </c>
      <c r="AHT42" s="707">
        <f>'2-ORÇAMENTO'!AHV39</f>
        <v>0</v>
      </c>
      <c r="AHU42" s="709">
        <f>'2-ORÇAMENTO'!AHU39</f>
        <v>0</v>
      </c>
      <c r="AHV42" s="707">
        <f>'2-ORÇAMENTO'!AHX39</f>
        <v>0</v>
      </c>
      <c r="AHW42" s="709">
        <f>'2-ORÇAMENTO'!AHW39</f>
        <v>0</v>
      </c>
      <c r="AHX42" s="707">
        <f>'2-ORÇAMENTO'!AHZ39</f>
        <v>0</v>
      </c>
      <c r="AHY42" s="709">
        <f>'2-ORÇAMENTO'!AHY39</f>
        <v>0</v>
      </c>
      <c r="AHZ42" s="707">
        <f>'2-ORÇAMENTO'!AIB39</f>
        <v>0</v>
      </c>
      <c r="AIA42" s="709">
        <f>'2-ORÇAMENTO'!AIA39</f>
        <v>0</v>
      </c>
      <c r="AIB42" s="707">
        <f>'2-ORÇAMENTO'!AID39</f>
        <v>0</v>
      </c>
      <c r="AIC42" s="709">
        <f>'2-ORÇAMENTO'!AIC39</f>
        <v>0</v>
      </c>
      <c r="AID42" s="707">
        <f>'2-ORÇAMENTO'!AIF39</f>
        <v>0</v>
      </c>
      <c r="AIE42" s="709">
        <f>'2-ORÇAMENTO'!AIE39</f>
        <v>0</v>
      </c>
      <c r="AIF42" s="707">
        <f>'2-ORÇAMENTO'!AIH39</f>
        <v>0</v>
      </c>
      <c r="AIG42" s="709">
        <f>'2-ORÇAMENTO'!AIG39</f>
        <v>0</v>
      </c>
      <c r="AIH42" s="707">
        <f>'2-ORÇAMENTO'!AIJ39</f>
        <v>0</v>
      </c>
      <c r="AII42" s="709">
        <f>'2-ORÇAMENTO'!AII39</f>
        <v>0</v>
      </c>
      <c r="AIJ42" s="707">
        <f>'2-ORÇAMENTO'!AIL39</f>
        <v>0</v>
      </c>
      <c r="AIK42" s="709">
        <f>'2-ORÇAMENTO'!AIK39</f>
        <v>0</v>
      </c>
      <c r="AIL42" s="707">
        <f>'2-ORÇAMENTO'!AIN39</f>
        <v>0</v>
      </c>
      <c r="AIM42" s="709">
        <f>'2-ORÇAMENTO'!AIM39</f>
        <v>0</v>
      </c>
      <c r="AIN42" s="707">
        <f>'2-ORÇAMENTO'!AIP39</f>
        <v>0</v>
      </c>
      <c r="AIO42" s="709">
        <f>'2-ORÇAMENTO'!AIO39</f>
        <v>0</v>
      </c>
      <c r="AIP42" s="707">
        <f>'2-ORÇAMENTO'!AIR39</f>
        <v>0</v>
      </c>
      <c r="AIQ42" s="709">
        <f>'2-ORÇAMENTO'!AIQ39</f>
        <v>0</v>
      </c>
      <c r="AIR42" s="707">
        <f>'2-ORÇAMENTO'!AIT39</f>
        <v>0</v>
      </c>
      <c r="AIS42" s="709">
        <f>'2-ORÇAMENTO'!AIS39</f>
        <v>0</v>
      </c>
      <c r="AIT42" s="707">
        <f>'2-ORÇAMENTO'!AIV39</f>
        <v>0</v>
      </c>
      <c r="AIU42" s="709">
        <f>'2-ORÇAMENTO'!AIU39</f>
        <v>0</v>
      </c>
      <c r="AIV42" s="707">
        <f>'2-ORÇAMENTO'!AIX39</f>
        <v>0</v>
      </c>
      <c r="AIW42" s="709">
        <f>'2-ORÇAMENTO'!AIW39</f>
        <v>0</v>
      </c>
      <c r="AIX42" s="707">
        <f>'2-ORÇAMENTO'!AIZ39</f>
        <v>0</v>
      </c>
      <c r="AIY42" s="709">
        <f>'2-ORÇAMENTO'!AIY39</f>
        <v>0</v>
      </c>
      <c r="AIZ42" s="707">
        <f>'2-ORÇAMENTO'!AJB39</f>
        <v>0</v>
      </c>
      <c r="AJA42" s="709">
        <f>'2-ORÇAMENTO'!AJA39</f>
        <v>0</v>
      </c>
      <c r="AJB42" s="707">
        <f>'2-ORÇAMENTO'!AJD39</f>
        <v>0</v>
      </c>
      <c r="AJC42" s="709">
        <f>'2-ORÇAMENTO'!AJC39</f>
        <v>0</v>
      </c>
      <c r="AJD42" s="707">
        <f>'2-ORÇAMENTO'!AJF39</f>
        <v>0</v>
      </c>
      <c r="AJE42" s="709">
        <f>'2-ORÇAMENTO'!AJE39</f>
        <v>0</v>
      </c>
      <c r="AJF42" s="707">
        <f>'2-ORÇAMENTO'!AJH39</f>
        <v>0</v>
      </c>
      <c r="AJG42" s="709">
        <f>'2-ORÇAMENTO'!AJG39</f>
        <v>0</v>
      </c>
      <c r="AJH42" s="707">
        <f>'2-ORÇAMENTO'!AJJ39</f>
        <v>0</v>
      </c>
      <c r="AJI42" s="709">
        <f>'2-ORÇAMENTO'!AJI39</f>
        <v>0</v>
      </c>
      <c r="AJJ42" s="707">
        <f>'2-ORÇAMENTO'!AJL39</f>
        <v>0</v>
      </c>
      <c r="AJK42" s="709">
        <f>'2-ORÇAMENTO'!AJK39</f>
        <v>0</v>
      </c>
      <c r="AJL42" s="707">
        <f>'2-ORÇAMENTO'!AJN39</f>
        <v>0</v>
      </c>
      <c r="AJM42" s="709">
        <f>'2-ORÇAMENTO'!AJM39</f>
        <v>0</v>
      </c>
      <c r="AJN42" s="707">
        <f>'2-ORÇAMENTO'!AJP39</f>
        <v>0</v>
      </c>
      <c r="AJO42" s="709">
        <f>'2-ORÇAMENTO'!AJO39</f>
        <v>0</v>
      </c>
      <c r="AJP42" s="707">
        <f>'2-ORÇAMENTO'!AJR39</f>
        <v>0</v>
      </c>
      <c r="AJQ42" s="709">
        <f>'2-ORÇAMENTO'!AJQ39</f>
        <v>0</v>
      </c>
      <c r="AJR42" s="707">
        <f>'2-ORÇAMENTO'!AJT39</f>
        <v>0</v>
      </c>
      <c r="AJS42" s="709">
        <f>'2-ORÇAMENTO'!AJS39</f>
        <v>0</v>
      </c>
      <c r="AJT42" s="707">
        <f>'2-ORÇAMENTO'!AJV39</f>
        <v>0</v>
      </c>
      <c r="AJU42" s="709">
        <f>'2-ORÇAMENTO'!AJU39</f>
        <v>0</v>
      </c>
      <c r="AJV42" s="707">
        <f>'2-ORÇAMENTO'!AJX39</f>
        <v>0</v>
      </c>
      <c r="AJW42" s="709">
        <f>'2-ORÇAMENTO'!AJW39</f>
        <v>0</v>
      </c>
      <c r="AJX42" s="707">
        <f>'2-ORÇAMENTO'!AJZ39</f>
        <v>0</v>
      </c>
      <c r="AJY42" s="709">
        <f>'2-ORÇAMENTO'!AJY39</f>
        <v>0</v>
      </c>
      <c r="AJZ42" s="707">
        <f>'2-ORÇAMENTO'!AKB39</f>
        <v>0</v>
      </c>
      <c r="AKA42" s="709">
        <f>'2-ORÇAMENTO'!AKA39</f>
        <v>0</v>
      </c>
      <c r="AKB42" s="707">
        <f>'2-ORÇAMENTO'!AKD39</f>
        <v>0</v>
      </c>
      <c r="AKC42" s="709">
        <f>'2-ORÇAMENTO'!AKC39</f>
        <v>0</v>
      </c>
      <c r="AKD42" s="707">
        <f>'2-ORÇAMENTO'!AKF39</f>
        <v>0</v>
      </c>
      <c r="AKE42" s="709">
        <f>'2-ORÇAMENTO'!AKE39</f>
        <v>0</v>
      </c>
      <c r="AKF42" s="707">
        <f>'2-ORÇAMENTO'!AKH39</f>
        <v>0</v>
      </c>
      <c r="AKG42" s="709">
        <f>'2-ORÇAMENTO'!AKG39</f>
        <v>0</v>
      </c>
      <c r="AKH42" s="707">
        <f>'2-ORÇAMENTO'!AKJ39</f>
        <v>0</v>
      </c>
      <c r="AKI42" s="709">
        <f>'2-ORÇAMENTO'!AKI39</f>
        <v>0</v>
      </c>
      <c r="AKJ42" s="707">
        <f>'2-ORÇAMENTO'!AKL39</f>
        <v>0</v>
      </c>
      <c r="AKK42" s="709">
        <f>'2-ORÇAMENTO'!AKK39</f>
        <v>0</v>
      </c>
      <c r="AKL42" s="707">
        <f>'2-ORÇAMENTO'!AKN39</f>
        <v>0</v>
      </c>
      <c r="AKM42" s="709">
        <f>'2-ORÇAMENTO'!AKM39</f>
        <v>0</v>
      </c>
      <c r="AKN42" s="707">
        <f>'2-ORÇAMENTO'!AKP39</f>
        <v>0</v>
      </c>
      <c r="AKO42" s="709">
        <f>'2-ORÇAMENTO'!AKO39</f>
        <v>0</v>
      </c>
      <c r="AKP42" s="707">
        <f>'2-ORÇAMENTO'!AKR39</f>
        <v>0</v>
      </c>
      <c r="AKQ42" s="709">
        <f>'2-ORÇAMENTO'!AKQ39</f>
        <v>0</v>
      </c>
      <c r="AKR42" s="707">
        <f>'2-ORÇAMENTO'!AKT39</f>
        <v>0</v>
      </c>
      <c r="AKS42" s="709">
        <f>'2-ORÇAMENTO'!AKS39</f>
        <v>0</v>
      </c>
      <c r="AKT42" s="707">
        <f>'2-ORÇAMENTO'!AKV39</f>
        <v>0</v>
      </c>
      <c r="AKU42" s="709">
        <f>'2-ORÇAMENTO'!AKU39</f>
        <v>0</v>
      </c>
      <c r="AKV42" s="707">
        <f>'2-ORÇAMENTO'!AKX39</f>
        <v>0</v>
      </c>
      <c r="AKW42" s="709">
        <f>'2-ORÇAMENTO'!AKW39</f>
        <v>0</v>
      </c>
      <c r="AKX42" s="707">
        <f>'2-ORÇAMENTO'!AKZ39</f>
        <v>0</v>
      </c>
      <c r="AKY42" s="709">
        <f>'2-ORÇAMENTO'!AKY39</f>
        <v>0</v>
      </c>
      <c r="AKZ42" s="707">
        <f>'2-ORÇAMENTO'!ALB39</f>
        <v>0</v>
      </c>
      <c r="ALA42" s="709">
        <f>'2-ORÇAMENTO'!ALA39</f>
        <v>0</v>
      </c>
      <c r="ALB42" s="707">
        <f>'2-ORÇAMENTO'!ALD39</f>
        <v>0</v>
      </c>
      <c r="ALC42" s="709">
        <f>'2-ORÇAMENTO'!ALC39</f>
        <v>0</v>
      </c>
      <c r="ALD42" s="707">
        <f>'2-ORÇAMENTO'!ALF39</f>
        <v>0</v>
      </c>
      <c r="ALE42" s="709">
        <f>'2-ORÇAMENTO'!ALE39</f>
        <v>0</v>
      </c>
      <c r="ALF42" s="707">
        <f>'2-ORÇAMENTO'!ALH39</f>
        <v>0</v>
      </c>
      <c r="ALG42" s="709">
        <f>'2-ORÇAMENTO'!ALG39</f>
        <v>0</v>
      </c>
      <c r="ALH42" s="707">
        <f>'2-ORÇAMENTO'!ALJ39</f>
        <v>0</v>
      </c>
      <c r="ALI42" s="709">
        <f>'2-ORÇAMENTO'!ALI39</f>
        <v>0</v>
      </c>
      <c r="ALJ42" s="707">
        <f>'2-ORÇAMENTO'!ALL39</f>
        <v>0</v>
      </c>
      <c r="ALK42" s="709">
        <f>'2-ORÇAMENTO'!ALK39</f>
        <v>0</v>
      </c>
      <c r="ALL42" s="707">
        <f>'2-ORÇAMENTO'!ALN39</f>
        <v>0</v>
      </c>
      <c r="ALM42" s="709">
        <f>'2-ORÇAMENTO'!ALM39</f>
        <v>0</v>
      </c>
      <c r="ALN42" s="707">
        <f>'2-ORÇAMENTO'!ALP39</f>
        <v>0</v>
      </c>
      <c r="ALO42" s="709">
        <f>'2-ORÇAMENTO'!ALO39</f>
        <v>0</v>
      </c>
      <c r="ALP42" s="707">
        <f>'2-ORÇAMENTO'!ALR39</f>
        <v>0</v>
      </c>
      <c r="ALQ42" s="709">
        <f>'2-ORÇAMENTO'!ALQ39</f>
        <v>0</v>
      </c>
      <c r="ALR42" s="707">
        <f>'2-ORÇAMENTO'!ALT39</f>
        <v>0</v>
      </c>
      <c r="ALS42" s="709">
        <f>'2-ORÇAMENTO'!ALS39</f>
        <v>0</v>
      </c>
      <c r="ALT42" s="707">
        <f>'2-ORÇAMENTO'!ALV39</f>
        <v>0</v>
      </c>
      <c r="ALU42" s="709">
        <f>'2-ORÇAMENTO'!ALU39</f>
        <v>0</v>
      </c>
      <c r="ALV42" s="707">
        <f>'2-ORÇAMENTO'!ALX39</f>
        <v>0</v>
      </c>
      <c r="ALW42" s="709">
        <f>'2-ORÇAMENTO'!ALW39</f>
        <v>0</v>
      </c>
      <c r="ALX42" s="707">
        <f>'2-ORÇAMENTO'!ALZ39</f>
        <v>0</v>
      </c>
      <c r="ALY42" s="709">
        <f>'2-ORÇAMENTO'!ALY39</f>
        <v>0</v>
      </c>
      <c r="ALZ42" s="707">
        <f>'2-ORÇAMENTO'!AMB39</f>
        <v>0</v>
      </c>
      <c r="AMA42" s="709">
        <f>'2-ORÇAMENTO'!AMA39</f>
        <v>0</v>
      </c>
      <c r="AMB42" s="707">
        <f>'2-ORÇAMENTO'!AMD39</f>
        <v>0</v>
      </c>
      <c r="AMC42" s="709">
        <f>'2-ORÇAMENTO'!AMC39</f>
        <v>0</v>
      </c>
      <c r="AMD42" s="707">
        <f>'2-ORÇAMENTO'!AMF39</f>
        <v>0</v>
      </c>
      <c r="AME42" s="709">
        <f>'2-ORÇAMENTO'!AME39</f>
        <v>0</v>
      </c>
      <c r="AMF42" s="707">
        <f>'2-ORÇAMENTO'!AMH39</f>
        <v>0</v>
      </c>
      <c r="AMG42" s="709">
        <f>'2-ORÇAMENTO'!AMG39</f>
        <v>0</v>
      </c>
      <c r="AMH42" s="707">
        <f>'2-ORÇAMENTO'!AMJ39</f>
        <v>0</v>
      </c>
      <c r="AMI42" s="709">
        <f>'2-ORÇAMENTO'!AMI39</f>
        <v>0</v>
      </c>
      <c r="AMJ42" s="707">
        <f>'2-ORÇAMENTO'!AML39</f>
        <v>0</v>
      </c>
      <c r="AMK42" s="709">
        <f>'2-ORÇAMENTO'!AMK39</f>
        <v>0</v>
      </c>
      <c r="AML42" s="707">
        <f>'2-ORÇAMENTO'!AMN39</f>
        <v>0</v>
      </c>
      <c r="AMM42" s="709">
        <f>'2-ORÇAMENTO'!AMM39</f>
        <v>0</v>
      </c>
      <c r="AMN42" s="707">
        <f>'2-ORÇAMENTO'!AMP39</f>
        <v>0</v>
      </c>
      <c r="AMO42" s="709">
        <f>'2-ORÇAMENTO'!AMO39</f>
        <v>0</v>
      </c>
      <c r="AMP42" s="707">
        <f>'2-ORÇAMENTO'!AMR39</f>
        <v>0</v>
      </c>
      <c r="AMQ42" s="709">
        <f>'2-ORÇAMENTO'!AMQ39</f>
        <v>0</v>
      </c>
      <c r="AMR42" s="707">
        <f>'2-ORÇAMENTO'!AMT39</f>
        <v>0</v>
      </c>
      <c r="AMS42" s="709">
        <f>'2-ORÇAMENTO'!AMS39</f>
        <v>0</v>
      </c>
      <c r="AMT42" s="707">
        <f>'2-ORÇAMENTO'!AMV39</f>
        <v>0</v>
      </c>
      <c r="AMU42" s="709">
        <f>'2-ORÇAMENTO'!AMU39</f>
        <v>0</v>
      </c>
      <c r="AMV42" s="707">
        <f>'2-ORÇAMENTO'!AMX39</f>
        <v>0</v>
      </c>
      <c r="AMW42" s="709">
        <f>'2-ORÇAMENTO'!AMW39</f>
        <v>0</v>
      </c>
      <c r="AMX42" s="707">
        <f>'2-ORÇAMENTO'!AMZ39</f>
        <v>0</v>
      </c>
      <c r="AMY42" s="709">
        <f>'2-ORÇAMENTO'!AMY39</f>
        <v>0</v>
      </c>
      <c r="AMZ42" s="707">
        <f>'2-ORÇAMENTO'!ANB39</f>
        <v>0</v>
      </c>
      <c r="ANA42" s="709">
        <f>'2-ORÇAMENTO'!ANA39</f>
        <v>0</v>
      </c>
      <c r="ANB42" s="707">
        <f>'2-ORÇAMENTO'!AND39</f>
        <v>0</v>
      </c>
      <c r="ANC42" s="709">
        <f>'2-ORÇAMENTO'!ANC39</f>
        <v>0</v>
      </c>
      <c r="AND42" s="707">
        <f>'2-ORÇAMENTO'!ANF39</f>
        <v>0</v>
      </c>
      <c r="ANE42" s="709">
        <f>'2-ORÇAMENTO'!ANE39</f>
        <v>0</v>
      </c>
      <c r="ANF42" s="707">
        <f>'2-ORÇAMENTO'!ANH39</f>
        <v>0</v>
      </c>
      <c r="ANG42" s="709">
        <f>'2-ORÇAMENTO'!ANG39</f>
        <v>0</v>
      </c>
      <c r="ANH42" s="707">
        <f>'2-ORÇAMENTO'!ANJ39</f>
        <v>0</v>
      </c>
      <c r="ANI42" s="709">
        <f>'2-ORÇAMENTO'!ANI39</f>
        <v>0</v>
      </c>
      <c r="ANJ42" s="707">
        <f>'2-ORÇAMENTO'!ANL39</f>
        <v>0</v>
      </c>
      <c r="ANK42" s="709">
        <f>'2-ORÇAMENTO'!ANK39</f>
        <v>0</v>
      </c>
      <c r="ANL42" s="707">
        <f>'2-ORÇAMENTO'!ANN39</f>
        <v>0</v>
      </c>
      <c r="ANM42" s="709">
        <f>'2-ORÇAMENTO'!ANM39</f>
        <v>0</v>
      </c>
      <c r="ANN42" s="707">
        <f>'2-ORÇAMENTO'!ANP39</f>
        <v>0</v>
      </c>
      <c r="ANO42" s="709">
        <f>'2-ORÇAMENTO'!ANO39</f>
        <v>0</v>
      </c>
      <c r="ANP42" s="707">
        <f>'2-ORÇAMENTO'!ANR39</f>
        <v>0</v>
      </c>
      <c r="ANQ42" s="709">
        <f>'2-ORÇAMENTO'!ANQ39</f>
        <v>0</v>
      </c>
      <c r="ANR42" s="707">
        <f>'2-ORÇAMENTO'!ANT39</f>
        <v>0</v>
      </c>
      <c r="ANS42" s="709">
        <f>'2-ORÇAMENTO'!ANS39</f>
        <v>0</v>
      </c>
      <c r="ANT42" s="707">
        <f>'2-ORÇAMENTO'!ANV39</f>
        <v>0</v>
      </c>
      <c r="ANU42" s="709">
        <f>'2-ORÇAMENTO'!ANU39</f>
        <v>0</v>
      </c>
      <c r="ANV42" s="707">
        <f>'2-ORÇAMENTO'!ANX39</f>
        <v>0</v>
      </c>
      <c r="ANW42" s="709">
        <f>'2-ORÇAMENTO'!ANW39</f>
        <v>0</v>
      </c>
      <c r="ANX42" s="707">
        <f>'2-ORÇAMENTO'!ANZ39</f>
        <v>0</v>
      </c>
      <c r="ANY42" s="709">
        <f>'2-ORÇAMENTO'!ANY39</f>
        <v>0</v>
      </c>
      <c r="ANZ42" s="707">
        <f>'2-ORÇAMENTO'!AOB39</f>
        <v>0</v>
      </c>
      <c r="AOA42" s="709">
        <f>'2-ORÇAMENTO'!AOA39</f>
        <v>0</v>
      </c>
      <c r="AOB42" s="707">
        <f>'2-ORÇAMENTO'!AOD39</f>
        <v>0</v>
      </c>
      <c r="AOC42" s="709">
        <f>'2-ORÇAMENTO'!AOC39</f>
        <v>0</v>
      </c>
      <c r="AOD42" s="707">
        <f>'2-ORÇAMENTO'!AOF39</f>
        <v>0</v>
      </c>
      <c r="AOE42" s="709">
        <f>'2-ORÇAMENTO'!AOE39</f>
        <v>0</v>
      </c>
      <c r="AOF42" s="707">
        <f>'2-ORÇAMENTO'!AOH39</f>
        <v>0</v>
      </c>
      <c r="AOG42" s="709">
        <f>'2-ORÇAMENTO'!AOG39</f>
        <v>0</v>
      </c>
      <c r="AOH42" s="707">
        <f>'2-ORÇAMENTO'!AOJ39</f>
        <v>0</v>
      </c>
      <c r="AOI42" s="709">
        <f>'2-ORÇAMENTO'!AOI39</f>
        <v>0</v>
      </c>
      <c r="AOJ42" s="707">
        <f>'2-ORÇAMENTO'!AOL39</f>
        <v>0</v>
      </c>
      <c r="AOK42" s="709">
        <f>'2-ORÇAMENTO'!AOK39</f>
        <v>0</v>
      </c>
      <c r="AOL42" s="707">
        <f>'2-ORÇAMENTO'!AON39</f>
        <v>0</v>
      </c>
      <c r="AOM42" s="709">
        <f>'2-ORÇAMENTO'!AOM39</f>
        <v>0</v>
      </c>
      <c r="AON42" s="707">
        <f>'2-ORÇAMENTO'!AOP39</f>
        <v>0</v>
      </c>
      <c r="AOO42" s="709">
        <f>'2-ORÇAMENTO'!AOO39</f>
        <v>0</v>
      </c>
      <c r="AOP42" s="707">
        <f>'2-ORÇAMENTO'!AOR39</f>
        <v>0</v>
      </c>
      <c r="AOQ42" s="709">
        <f>'2-ORÇAMENTO'!AOQ39</f>
        <v>0</v>
      </c>
      <c r="AOR42" s="707">
        <f>'2-ORÇAMENTO'!AOT39</f>
        <v>0</v>
      </c>
      <c r="AOS42" s="709">
        <f>'2-ORÇAMENTO'!AOS39</f>
        <v>0</v>
      </c>
      <c r="AOT42" s="707">
        <f>'2-ORÇAMENTO'!AOV39</f>
        <v>0</v>
      </c>
      <c r="AOU42" s="709">
        <f>'2-ORÇAMENTO'!AOU39</f>
        <v>0</v>
      </c>
      <c r="AOV42" s="707">
        <f>'2-ORÇAMENTO'!AOX39</f>
        <v>0</v>
      </c>
      <c r="AOW42" s="709">
        <f>'2-ORÇAMENTO'!AOW39</f>
        <v>0</v>
      </c>
      <c r="AOX42" s="707">
        <f>'2-ORÇAMENTO'!AOZ39</f>
        <v>0</v>
      </c>
      <c r="AOY42" s="709">
        <f>'2-ORÇAMENTO'!AOY39</f>
        <v>0</v>
      </c>
      <c r="AOZ42" s="707">
        <f>'2-ORÇAMENTO'!APB39</f>
        <v>0</v>
      </c>
      <c r="APA42" s="709">
        <f>'2-ORÇAMENTO'!APA39</f>
        <v>0</v>
      </c>
      <c r="APB42" s="707">
        <f>'2-ORÇAMENTO'!APD39</f>
        <v>0</v>
      </c>
      <c r="APC42" s="709">
        <f>'2-ORÇAMENTO'!APC39</f>
        <v>0</v>
      </c>
      <c r="APD42" s="707">
        <f>'2-ORÇAMENTO'!APF39</f>
        <v>0</v>
      </c>
      <c r="APE42" s="709">
        <f>'2-ORÇAMENTO'!APE39</f>
        <v>0</v>
      </c>
      <c r="APF42" s="707">
        <f>'2-ORÇAMENTO'!APH39</f>
        <v>0</v>
      </c>
      <c r="APG42" s="709">
        <f>'2-ORÇAMENTO'!APG39</f>
        <v>0</v>
      </c>
      <c r="APH42" s="707">
        <f>'2-ORÇAMENTO'!APJ39</f>
        <v>0</v>
      </c>
      <c r="API42" s="709">
        <f>'2-ORÇAMENTO'!API39</f>
        <v>0</v>
      </c>
      <c r="APJ42" s="707">
        <f>'2-ORÇAMENTO'!APL39</f>
        <v>0</v>
      </c>
      <c r="APK42" s="709">
        <f>'2-ORÇAMENTO'!APK39</f>
        <v>0</v>
      </c>
      <c r="APL42" s="707">
        <f>'2-ORÇAMENTO'!APN39</f>
        <v>0</v>
      </c>
      <c r="APM42" s="709">
        <f>'2-ORÇAMENTO'!APM39</f>
        <v>0</v>
      </c>
      <c r="APN42" s="707">
        <f>'2-ORÇAMENTO'!APP39</f>
        <v>0</v>
      </c>
      <c r="APO42" s="709">
        <f>'2-ORÇAMENTO'!APO39</f>
        <v>0</v>
      </c>
      <c r="APP42" s="707">
        <f>'2-ORÇAMENTO'!APR39</f>
        <v>0</v>
      </c>
      <c r="APQ42" s="709">
        <f>'2-ORÇAMENTO'!APQ39</f>
        <v>0</v>
      </c>
      <c r="APR42" s="707">
        <f>'2-ORÇAMENTO'!APT39</f>
        <v>0</v>
      </c>
      <c r="APS42" s="709">
        <f>'2-ORÇAMENTO'!APS39</f>
        <v>0</v>
      </c>
      <c r="APT42" s="707">
        <f>'2-ORÇAMENTO'!APV39</f>
        <v>0</v>
      </c>
      <c r="APU42" s="709">
        <f>'2-ORÇAMENTO'!APU39</f>
        <v>0</v>
      </c>
      <c r="APV42" s="707">
        <f>'2-ORÇAMENTO'!APX39</f>
        <v>0</v>
      </c>
      <c r="APW42" s="709">
        <f>'2-ORÇAMENTO'!APW39</f>
        <v>0</v>
      </c>
      <c r="APX42" s="707">
        <f>'2-ORÇAMENTO'!APZ39</f>
        <v>0</v>
      </c>
      <c r="APY42" s="709">
        <f>'2-ORÇAMENTO'!APY39</f>
        <v>0</v>
      </c>
      <c r="APZ42" s="707">
        <f>'2-ORÇAMENTO'!AQB39</f>
        <v>0</v>
      </c>
      <c r="AQA42" s="709">
        <f>'2-ORÇAMENTO'!AQA39</f>
        <v>0</v>
      </c>
      <c r="AQB42" s="707">
        <f>'2-ORÇAMENTO'!AQD39</f>
        <v>0</v>
      </c>
      <c r="AQC42" s="709">
        <f>'2-ORÇAMENTO'!AQC39</f>
        <v>0</v>
      </c>
      <c r="AQD42" s="707">
        <f>'2-ORÇAMENTO'!AQF39</f>
        <v>0</v>
      </c>
      <c r="AQE42" s="709">
        <f>'2-ORÇAMENTO'!AQE39</f>
        <v>0</v>
      </c>
      <c r="AQF42" s="707">
        <f>'2-ORÇAMENTO'!AQH39</f>
        <v>0</v>
      </c>
      <c r="AQG42" s="709">
        <f>'2-ORÇAMENTO'!AQG39</f>
        <v>0</v>
      </c>
      <c r="AQH42" s="707">
        <f>'2-ORÇAMENTO'!AQJ39</f>
        <v>0</v>
      </c>
      <c r="AQI42" s="709">
        <f>'2-ORÇAMENTO'!AQI39</f>
        <v>0</v>
      </c>
      <c r="AQJ42" s="707">
        <f>'2-ORÇAMENTO'!AQL39</f>
        <v>0</v>
      </c>
      <c r="AQK42" s="709">
        <f>'2-ORÇAMENTO'!AQK39</f>
        <v>0</v>
      </c>
      <c r="AQL42" s="707">
        <f>'2-ORÇAMENTO'!AQN39</f>
        <v>0</v>
      </c>
      <c r="AQM42" s="709">
        <f>'2-ORÇAMENTO'!AQM39</f>
        <v>0</v>
      </c>
      <c r="AQN42" s="707">
        <f>'2-ORÇAMENTO'!AQP39</f>
        <v>0</v>
      </c>
      <c r="AQO42" s="709">
        <f>'2-ORÇAMENTO'!AQO39</f>
        <v>0</v>
      </c>
      <c r="AQP42" s="707">
        <f>'2-ORÇAMENTO'!AQR39</f>
        <v>0</v>
      </c>
      <c r="AQQ42" s="709">
        <f>'2-ORÇAMENTO'!AQQ39</f>
        <v>0</v>
      </c>
      <c r="AQR42" s="707">
        <f>'2-ORÇAMENTO'!AQT39</f>
        <v>0</v>
      </c>
      <c r="AQS42" s="709">
        <f>'2-ORÇAMENTO'!AQS39</f>
        <v>0</v>
      </c>
      <c r="AQT42" s="707">
        <f>'2-ORÇAMENTO'!AQV39</f>
        <v>0</v>
      </c>
      <c r="AQU42" s="709">
        <f>'2-ORÇAMENTO'!AQU39</f>
        <v>0</v>
      </c>
      <c r="AQV42" s="707">
        <f>'2-ORÇAMENTO'!AQX39</f>
        <v>0</v>
      </c>
      <c r="AQW42" s="709">
        <f>'2-ORÇAMENTO'!AQW39</f>
        <v>0</v>
      </c>
      <c r="AQX42" s="707">
        <f>'2-ORÇAMENTO'!AQZ39</f>
        <v>0</v>
      </c>
      <c r="AQY42" s="709">
        <f>'2-ORÇAMENTO'!AQY39</f>
        <v>0</v>
      </c>
      <c r="AQZ42" s="707">
        <f>'2-ORÇAMENTO'!ARB39</f>
        <v>0</v>
      </c>
      <c r="ARA42" s="709">
        <f>'2-ORÇAMENTO'!ARA39</f>
        <v>0</v>
      </c>
      <c r="ARB42" s="707">
        <f>'2-ORÇAMENTO'!ARD39</f>
        <v>0</v>
      </c>
      <c r="ARC42" s="709">
        <f>'2-ORÇAMENTO'!ARC39</f>
        <v>0</v>
      </c>
      <c r="ARD42" s="707">
        <f>'2-ORÇAMENTO'!ARF39</f>
        <v>0</v>
      </c>
      <c r="ARE42" s="709">
        <f>'2-ORÇAMENTO'!ARE39</f>
        <v>0</v>
      </c>
      <c r="ARF42" s="707">
        <f>'2-ORÇAMENTO'!ARH39</f>
        <v>0</v>
      </c>
      <c r="ARG42" s="709">
        <f>'2-ORÇAMENTO'!ARG39</f>
        <v>0</v>
      </c>
      <c r="ARH42" s="707">
        <f>'2-ORÇAMENTO'!ARJ39</f>
        <v>0</v>
      </c>
      <c r="ARI42" s="709">
        <f>'2-ORÇAMENTO'!ARI39</f>
        <v>0</v>
      </c>
      <c r="ARJ42" s="707">
        <f>'2-ORÇAMENTO'!ARL39</f>
        <v>0</v>
      </c>
      <c r="ARK42" s="709">
        <f>'2-ORÇAMENTO'!ARK39</f>
        <v>0</v>
      </c>
      <c r="ARL42" s="707">
        <f>'2-ORÇAMENTO'!ARN39</f>
        <v>0</v>
      </c>
      <c r="ARM42" s="709">
        <f>'2-ORÇAMENTO'!ARM39</f>
        <v>0</v>
      </c>
      <c r="ARN42" s="707">
        <f>'2-ORÇAMENTO'!ARP39</f>
        <v>0</v>
      </c>
      <c r="ARO42" s="709">
        <f>'2-ORÇAMENTO'!ARO39</f>
        <v>0</v>
      </c>
      <c r="ARP42" s="707">
        <f>'2-ORÇAMENTO'!ARR39</f>
        <v>0</v>
      </c>
      <c r="ARQ42" s="709">
        <f>'2-ORÇAMENTO'!ARQ39</f>
        <v>0</v>
      </c>
      <c r="ARR42" s="707">
        <f>'2-ORÇAMENTO'!ART39</f>
        <v>0</v>
      </c>
      <c r="ARS42" s="709">
        <f>'2-ORÇAMENTO'!ARS39</f>
        <v>0</v>
      </c>
      <c r="ART42" s="707">
        <f>'2-ORÇAMENTO'!ARV39</f>
        <v>0</v>
      </c>
      <c r="ARU42" s="709">
        <f>'2-ORÇAMENTO'!ARU39</f>
        <v>0</v>
      </c>
      <c r="ARV42" s="707">
        <f>'2-ORÇAMENTO'!ARX39</f>
        <v>0</v>
      </c>
      <c r="ARW42" s="709">
        <f>'2-ORÇAMENTO'!ARW39</f>
        <v>0</v>
      </c>
      <c r="ARX42" s="707">
        <f>'2-ORÇAMENTO'!ARZ39</f>
        <v>0</v>
      </c>
      <c r="ARY42" s="709">
        <f>'2-ORÇAMENTO'!ARY39</f>
        <v>0</v>
      </c>
      <c r="ARZ42" s="707">
        <f>'2-ORÇAMENTO'!ASB39</f>
        <v>0</v>
      </c>
      <c r="ASA42" s="709">
        <f>'2-ORÇAMENTO'!ASA39</f>
        <v>0</v>
      </c>
      <c r="ASB42" s="707">
        <f>'2-ORÇAMENTO'!ASD39</f>
        <v>0</v>
      </c>
      <c r="ASC42" s="709">
        <f>'2-ORÇAMENTO'!ASC39</f>
        <v>0</v>
      </c>
      <c r="ASD42" s="707">
        <f>'2-ORÇAMENTO'!ASF39</f>
        <v>0</v>
      </c>
      <c r="ASE42" s="709">
        <f>'2-ORÇAMENTO'!ASE39</f>
        <v>0</v>
      </c>
      <c r="ASF42" s="707">
        <f>'2-ORÇAMENTO'!ASH39</f>
        <v>0</v>
      </c>
      <c r="ASG42" s="709">
        <f>'2-ORÇAMENTO'!ASG39</f>
        <v>0</v>
      </c>
      <c r="ASH42" s="707">
        <f>'2-ORÇAMENTO'!ASJ39</f>
        <v>0</v>
      </c>
      <c r="ASI42" s="709">
        <f>'2-ORÇAMENTO'!ASI39</f>
        <v>0</v>
      </c>
      <c r="ASJ42" s="707">
        <f>'2-ORÇAMENTO'!ASL39</f>
        <v>0</v>
      </c>
      <c r="ASK42" s="709">
        <f>'2-ORÇAMENTO'!ASK39</f>
        <v>0</v>
      </c>
      <c r="ASL42" s="707">
        <f>'2-ORÇAMENTO'!ASN39</f>
        <v>0</v>
      </c>
      <c r="ASM42" s="709">
        <f>'2-ORÇAMENTO'!ASM39</f>
        <v>0</v>
      </c>
      <c r="ASN42" s="707">
        <f>'2-ORÇAMENTO'!ASP39</f>
        <v>0</v>
      </c>
      <c r="ASO42" s="709">
        <f>'2-ORÇAMENTO'!ASO39</f>
        <v>0</v>
      </c>
      <c r="ASP42" s="707">
        <f>'2-ORÇAMENTO'!ASR39</f>
        <v>0</v>
      </c>
      <c r="ASQ42" s="709">
        <f>'2-ORÇAMENTO'!ASQ39</f>
        <v>0</v>
      </c>
      <c r="ASR42" s="707">
        <f>'2-ORÇAMENTO'!AST39</f>
        <v>0</v>
      </c>
      <c r="ASS42" s="709">
        <f>'2-ORÇAMENTO'!ASS39</f>
        <v>0</v>
      </c>
      <c r="AST42" s="707">
        <f>'2-ORÇAMENTO'!ASV39</f>
        <v>0</v>
      </c>
      <c r="ASU42" s="709">
        <f>'2-ORÇAMENTO'!ASU39</f>
        <v>0</v>
      </c>
      <c r="ASV42" s="707">
        <f>'2-ORÇAMENTO'!ASX39</f>
        <v>0</v>
      </c>
      <c r="ASW42" s="709">
        <f>'2-ORÇAMENTO'!ASW39</f>
        <v>0</v>
      </c>
      <c r="ASX42" s="707">
        <f>'2-ORÇAMENTO'!ASZ39</f>
        <v>0</v>
      </c>
      <c r="ASY42" s="709">
        <f>'2-ORÇAMENTO'!ASY39</f>
        <v>0</v>
      </c>
      <c r="ASZ42" s="707">
        <f>'2-ORÇAMENTO'!ATB39</f>
        <v>0</v>
      </c>
      <c r="ATA42" s="709">
        <f>'2-ORÇAMENTO'!ATA39</f>
        <v>0</v>
      </c>
      <c r="ATB42" s="707">
        <f>'2-ORÇAMENTO'!ATD39</f>
        <v>0</v>
      </c>
      <c r="ATC42" s="709">
        <f>'2-ORÇAMENTO'!ATC39</f>
        <v>0</v>
      </c>
      <c r="ATD42" s="707">
        <f>'2-ORÇAMENTO'!ATF39</f>
        <v>0</v>
      </c>
      <c r="ATE42" s="709">
        <f>'2-ORÇAMENTO'!ATE39</f>
        <v>0</v>
      </c>
      <c r="ATF42" s="707">
        <f>'2-ORÇAMENTO'!ATH39</f>
        <v>0</v>
      </c>
      <c r="ATG42" s="709">
        <f>'2-ORÇAMENTO'!ATG39</f>
        <v>0</v>
      </c>
      <c r="ATH42" s="707">
        <f>'2-ORÇAMENTO'!ATJ39</f>
        <v>0</v>
      </c>
      <c r="ATI42" s="709">
        <f>'2-ORÇAMENTO'!ATI39</f>
        <v>0</v>
      </c>
      <c r="ATJ42" s="707">
        <f>'2-ORÇAMENTO'!ATL39</f>
        <v>0</v>
      </c>
      <c r="ATK42" s="709">
        <f>'2-ORÇAMENTO'!ATK39</f>
        <v>0</v>
      </c>
      <c r="ATL42" s="707">
        <f>'2-ORÇAMENTO'!ATN39</f>
        <v>0</v>
      </c>
      <c r="ATM42" s="709">
        <f>'2-ORÇAMENTO'!ATM39</f>
        <v>0</v>
      </c>
      <c r="ATN42" s="707">
        <f>'2-ORÇAMENTO'!ATP39</f>
        <v>0</v>
      </c>
      <c r="ATO42" s="709">
        <f>'2-ORÇAMENTO'!ATO39</f>
        <v>0</v>
      </c>
      <c r="ATP42" s="707">
        <f>'2-ORÇAMENTO'!ATR39</f>
        <v>0</v>
      </c>
      <c r="ATQ42" s="709">
        <f>'2-ORÇAMENTO'!ATQ39</f>
        <v>0</v>
      </c>
      <c r="ATR42" s="707">
        <f>'2-ORÇAMENTO'!ATT39</f>
        <v>0</v>
      </c>
      <c r="ATS42" s="709">
        <f>'2-ORÇAMENTO'!ATS39</f>
        <v>0</v>
      </c>
      <c r="ATT42" s="707">
        <f>'2-ORÇAMENTO'!ATV39</f>
        <v>0</v>
      </c>
      <c r="ATU42" s="709">
        <f>'2-ORÇAMENTO'!ATU39</f>
        <v>0</v>
      </c>
      <c r="ATV42" s="707">
        <f>'2-ORÇAMENTO'!ATX39</f>
        <v>0</v>
      </c>
      <c r="ATW42" s="709">
        <f>'2-ORÇAMENTO'!ATW39</f>
        <v>0</v>
      </c>
      <c r="ATX42" s="707">
        <f>'2-ORÇAMENTO'!ATZ39</f>
        <v>0</v>
      </c>
      <c r="ATY42" s="709">
        <f>'2-ORÇAMENTO'!ATY39</f>
        <v>0</v>
      </c>
      <c r="ATZ42" s="707">
        <f>'2-ORÇAMENTO'!AUB39</f>
        <v>0</v>
      </c>
      <c r="AUA42" s="709">
        <f>'2-ORÇAMENTO'!AUA39</f>
        <v>0</v>
      </c>
      <c r="AUB42" s="707">
        <f>'2-ORÇAMENTO'!AUD39</f>
        <v>0</v>
      </c>
      <c r="AUC42" s="709">
        <f>'2-ORÇAMENTO'!AUC39</f>
        <v>0</v>
      </c>
      <c r="AUD42" s="707">
        <f>'2-ORÇAMENTO'!AUF39</f>
        <v>0</v>
      </c>
      <c r="AUE42" s="709">
        <f>'2-ORÇAMENTO'!AUE39</f>
        <v>0</v>
      </c>
      <c r="AUF42" s="707">
        <f>'2-ORÇAMENTO'!AUH39</f>
        <v>0</v>
      </c>
      <c r="AUG42" s="709">
        <f>'2-ORÇAMENTO'!AUG39</f>
        <v>0</v>
      </c>
      <c r="AUH42" s="707">
        <f>'2-ORÇAMENTO'!AUJ39</f>
        <v>0</v>
      </c>
      <c r="AUI42" s="709">
        <f>'2-ORÇAMENTO'!AUI39</f>
        <v>0</v>
      </c>
      <c r="AUJ42" s="707">
        <f>'2-ORÇAMENTO'!AUL39</f>
        <v>0</v>
      </c>
      <c r="AUK42" s="709">
        <f>'2-ORÇAMENTO'!AUK39</f>
        <v>0</v>
      </c>
      <c r="AUL42" s="707">
        <f>'2-ORÇAMENTO'!AUN39</f>
        <v>0</v>
      </c>
      <c r="AUM42" s="709">
        <f>'2-ORÇAMENTO'!AUM39</f>
        <v>0</v>
      </c>
      <c r="AUN42" s="707">
        <f>'2-ORÇAMENTO'!AUP39</f>
        <v>0</v>
      </c>
      <c r="AUO42" s="709">
        <f>'2-ORÇAMENTO'!AUO39</f>
        <v>0</v>
      </c>
      <c r="AUP42" s="707">
        <f>'2-ORÇAMENTO'!AUR39</f>
        <v>0</v>
      </c>
      <c r="AUQ42" s="709">
        <f>'2-ORÇAMENTO'!AUQ39</f>
        <v>0</v>
      </c>
      <c r="AUR42" s="707">
        <f>'2-ORÇAMENTO'!AUT39</f>
        <v>0</v>
      </c>
      <c r="AUS42" s="709">
        <f>'2-ORÇAMENTO'!AUS39</f>
        <v>0</v>
      </c>
      <c r="AUT42" s="707">
        <f>'2-ORÇAMENTO'!AUV39</f>
        <v>0</v>
      </c>
      <c r="AUU42" s="709">
        <f>'2-ORÇAMENTO'!AUU39</f>
        <v>0</v>
      </c>
      <c r="AUV42" s="707">
        <f>'2-ORÇAMENTO'!AUX39</f>
        <v>0</v>
      </c>
      <c r="AUW42" s="709">
        <f>'2-ORÇAMENTO'!AUW39</f>
        <v>0</v>
      </c>
      <c r="AUX42" s="707">
        <f>'2-ORÇAMENTO'!AUZ39</f>
        <v>0</v>
      </c>
      <c r="AUY42" s="709">
        <f>'2-ORÇAMENTO'!AUY39</f>
        <v>0</v>
      </c>
      <c r="AUZ42" s="707">
        <f>'2-ORÇAMENTO'!AVB39</f>
        <v>0</v>
      </c>
      <c r="AVA42" s="709">
        <f>'2-ORÇAMENTO'!AVA39</f>
        <v>0</v>
      </c>
      <c r="AVB42" s="707">
        <f>'2-ORÇAMENTO'!AVD39</f>
        <v>0</v>
      </c>
      <c r="AVC42" s="709">
        <f>'2-ORÇAMENTO'!AVC39</f>
        <v>0</v>
      </c>
      <c r="AVD42" s="707">
        <f>'2-ORÇAMENTO'!AVF39</f>
        <v>0</v>
      </c>
      <c r="AVE42" s="709">
        <f>'2-ORÇAMENTO'!AVE39</f>
        <v>0</v>
      </c>
      <c r="AVF42" s="707">
        <f>'2-ORÇAMENTO'!AVH39</f>
        <v>0</v>
      </c>
      <c r="AVG42" s="709">
        <f>'2-ORÇAMENTO'!AVG39</f>
        <v>0</v>
      </c>
      <c r="AVH42" s="707">
        <f>'2-ORÇAMENTO'!AVJ39</f>
        <v>0</v>
      </c>
      <c r="AVI42" s="709">
        <f>'2-ORÇAMENTO'!AVI39</f>
        <v>0</v>
      </c>
      <c r="AVJ42" s="707">
        <f>'2-ORÇAMENTO'!AVL39</f>
        <v>0</v>
      </c>
      <c r="AVK42" s="709">
        <f>'2-ORÇAMENTO'!AVK39</f>
        <v>0</v>
      </c>
      <c r="AVL42" s="707">
        <f>'2-ORÇAMENTO'!AVN39</f>
        <v>0</v>
      </c>
      <c r="AVM42" s="709">
        <f>'2-ORÇAMENTO'!AVM39</f>
        <v>0</v>
      </c>
      <c r="AVN42" s="707">
        <f>'2-ORÇAMENTO'!AVP39</f>
        <v>0</v>
      </c>
      <c r="AVO42" s="709">
        <f>'2-ORÇAMENTO'!AVO39</f>
        <v>0</v>
      </c>
      <c r="AVP42" s="707">
        <f>'2-ORÇAMENTO'!AVR39</f>
        <v>0</v>
      </c>
      <c r="AVQ42" s="709">
        <f>'2-ORÇAMENTO'!AVQ39</f>
        <v>0</v>
      </c>
      <c r="AVR42" s="707">
        <f>'2-ORÇAMENTO'!AVT39</f>
        <v>0</v>
      </c>
      <c r="AVS42" s="709">
        <f>'2-ORÇAMENTO'!AVS39</f>
        <v>0</v>
      </c>
      <c r="AVT42" s="707">
        <f>'2-ORÇAMENTO'!AVV39</f>
        <v>0</v>
      </c>
      <c r="AVU42" s="709">
        <f>'2-ORÇAMENTO'!AVU39</f>
        <v>0</v>
      </c>
      <c r="AVV42" s="707">
        <f>'2-ORÇAMENTO'!AVX39</f>
        <v>0</v>
      </c>
      <c r="AVW42" s="709">
        <f>'2-ORÇAMENTO'!AVW39</f>
        <v>0</v>
      </c>
      <c r="AVX42" s="707">
        <f>'2-ORÇAMENTO'!AVZ39</f>
        <v>0</v>
      </c>
      <c r="AVY42" s="709">
        <f>'2-ORÇAMENTO'!AVY39</f>
        <v>0</v>
      </c>
      <c r="AVZ42" s="707">
        <f>'2-ORÇAMENTO'!AWB39</f>
        <v>0</v>
      </c>
      <c r="AWA42" s="709">
        <f>'2-ORÇAMENTO'!AWA39</f>
        <v>0</v>
      </c>
      <c r="AWB42" s="707">
        <f>'2-ORÇAMENTO'!AWD39</f>
        <v>0</v>
      </c>
      <c r="AWC42" s="709">
        <f>'2-ORÇAMENTO'!AWC39</f>
        <v>0</v>
      </c>
      <c r="AWD42" s="707">
        <f>'2-ORÇAMENTO'!AWF39</f>
        <v>0</v>
      </c>
      <c r="AWE42" s="709">
        <f>'2-ORÇAMENTO'!AWE39</f>
        <v>0</v>
      </c>
      <c r="AWF42" s="707">
        <f>'2-ORÇAMENTO'!AWH39</f>
        <v>0</v>
      </c>
      <c r="AWG42" s="709">
        <f>'2-ORÇAMENTO'!AWG39</f>
        <v>0</v>
      </c>
      <c r="AWH42" s="707">
        <f>'2-ORÇAMENTO'!AWJ39</f>
        <v>0</v>
      </c>
      <c r="AWI42" s="709">
        <f>'2-ORÇAMENTO'!AWI39</f>
        <v>0</v>
      </c>
      <c r="AWJ42" s="707">
        <f>'2-ORÇAMENTO'!AWL39</f>
        <v>0</v>
      </c>
      <c r="AWK42" s="709">
        <f>'2-ORÇAMENTO'!AWK39</f>
        <v>0</v>
      </c>
      <c r="AWL42" s="707">
        <f>'2-ORÇAMENTO'!AWN39</f>
        <v>0</v>
      </c>
      <c r="AWM42" s="709">
        <f>'2-ORÇAMENTO'!AWM39</f>
        <v>0</v>
      </c>
      <c r="AWN42" s="707">
        <f>'2-ORÇAMENTO'!AWP39</f>
        <v>0</v>
      </c>
      <c r="AWO42" s="709">
        <f>'2-ORÇAMENTO'!AWO39</f>
        <v>0</v>
      </c>
      <c r="AWP42" s="707">
        <f>'2-ORÇAMENTO'!AWR39</f>
        <v>0</v>
      </c>
      <c r="AWQ42" s="709">
        <f>'2-ORÇAMENTO'!AWQ39</f>
        <v>0</v>
      </c>
      <c r="AWR42" s="707">
        <f>'2-ORÇAMENTO'!AWT39</f>
        <v>0</v>
      </c>
      <c r="AWS42" s="709">
        <f>'2-ORÇAMENTO'!AWS39</f>
        <v>0</v>
      </c>
      <c r="AWT42" s="707">
        <f>'2-ORÇAMENTO'!AWV39</f>
        <v>0</v>
      </c>
      <c r="AWU42" s="709">
        <f>'2-ORÇAMENTO'!AWU39</f>
        <v>0</v>
      </c>
      <c r="AWV42" s="707">
        <f>'2-ORÇAMENTO'!AWX39</f>
        <v>0</v>
      </c>
      <c r="AWW42" s="709">
        <f>'2-ORÇAMENTO'!AWW39</f>
        <v>0</v>
      </c>
      <c r="AWX42" s="707">
        <f>'2-ORÇAMENTO'!AWZ39</f>
        <v>0</v>
      </c>
      <c r="AWY42" s="709">
        <f>'2-ORÇAMENTO'!AWY39</f>
        <v>0</v>
      </c>
      <c r="AWZ42" s="707">
        <f>'2-ORÇAMENTO'!AXB39</f>
        <v>0</v>
      </c>
      <c r="AXA42" s="709">
        <f>'2-ORÇAMENTO'!AXA39</f>
        <v>0</v>
      </c>
      <c r="AXB42" s="707">
        <f>'2-ORÇAMENTO'!AXD39</f>
        <v>0</v>
      </c>
      <c r="AXC42" s="709">
        <f>'2-ORÇAMENTO'!AXC39</f>
        <v>0</v>
      </c>
      <c r="AXD42" s="707">
        <f>'2-ORÇAMENTO'!AXF39</f>
        <v>0</v>
      </c>
      <c r="AXE42" s="709">
        <f>'2-ORÇAMENTO'!AXE39</f>
        <v>0</v>
      </c>
      <c r="AXF42" s="707">
        <f>'2-ORÇAMENTO'!AXH39</f>
        <v>0</v>
      </c>
      <c r="AXG42" s="709">
        <f>'2-ORÇAMENTO'!AXG39</f>
        <v>0</v>
      </c>
      <c r="AXH42" s="707">
        <f>'2-ORÇAMENTO'!AXJ39</f>
        <v>0</v>
      </c>
      <c r="AXI42" s="709">
        <f>'2-ORÇAMENTO'!AXI39</f>
        <v>0</v>
      </c>
      <c r="AXJ42" s="707">
        <f>'2-ORÇAMENTO'!AXL39</f>
        <v>0</v>
      </c>
      <c r="AXK42" s="709">
        <f>'2-ORÇAMENTO'!AXK39</f>
        <v>0</v>
      </c>
      <c r="AXL42" s="707">
        <f>'2-ORÇAMENTO'!AXN39</f>
        <v>0</v>
      </c>
      <c r="AXM42" s="709">
        <f>'2-ORÇAMENTO'!AXM39</f>
        <v>0</v>
      </c>
      <c r="AXN42" s="707">
        <f>'2-ORÇAMENTO'!AXP39</f>
        <v>0</v>
      </c>
      <c r="AXO42" s="709">
        <f>'2-ORÇAMENTO'!AXO39</f>
        <v>0</v>
      </c>
      <c r="AXP42" s="707">
        <f>'2-ORÇAMENTO'!AXR39</f>
        <v>0</v>
      </c>
      <c r="AXQ42" s="709">
        <f>'2-ORÇAMENTO'!AXQ39</f>
        <v>0</v>
      </c>
      <c r="AXR42" s="707">
        <f>'2-ORÇAMENTO'!AXT39</f>
        <v>0</v>
      </c>
      <c r="AXS42" s="709">
        <f>'2-ORÇAMENTO'!AXS39</f>
        <v>0</v>
      </c>
      <c r="AXT42" s="707">
        <f>'2-ORÇAMENTO'!AXV39</f>
        <v>0</v>
      </c>
      <c r="AXU42" s="709">
        <f>'2-ORÇAMENTO'!AXU39</f>
        <v>0</v>
      </c>
      <c r="AXV42" s="707">
        <f>'2-ORÇAMENTO'!AXX39</f>
        <v>0</v>
      </c>
      <c r="AXW42" s="709">
        <f>'2-ORÇAMENTO'!AXW39</f>
        <v>0</v>
      </c>
      <c r="AXX42" s="707">
        <f>'2-ORÇAMENTO'!AXZ39</f>
        <v>0</v>
      </c>
      <c r="AXY42" s="709">
        <f>'2-ORÇAMENTO'!AXY39</f>
        <v>0</v>
      </c>
      <c r="AXZ42" s="707">
        <f>'2-ORÇAMENTO'!AYB39</f>
        <v>0</v>
      </c>
      <c r="AYA42" s="709">
        <f>'2-ORÇAMENTO'!AYA39</f>
        <v>0</v>
      </c>
      <c r="AYB42" s="707">
        <f>'2-ORÇAMENTO'!AYD39</f>
        <v>0</v>
      </c>
      <c r="AYC42" s="709">
        <f>'2-ORÇAMENTO'!AYC39</f>
        <v>0</v>
      </c>
      <c r="AYD42" s="707">
        <f>'2-ORÇAMENTO'!AYF39</f>
        <v>0</v>
      </c>
      <c r="AYE42" s="709">
        <f>'2-ORÇAMENTO'!AYE39</f>
        <v>0</v>
      </c>
      <c r="AYF42" s="707">
        <f>'2-ORÇAMENTO'!AYH39</f>
        <v>0</v>
      </c>
      <c r="AYG42" s="709">
        <f>'2-ORÇAMENTO'!AYG39</f>
        <v>0</v>
      </c>
      <c r="AYH42" s="707">
        <f>'2-ORÇAMENTO'!AYJ39</f>
        <v>0</v>
      </c>
      <c r="AYI42" s="709">
        <f>'2-ORÇAMENTO'!AYI39</f>
        <v>0</v>
      </c>
      <c r="AYJ42" s="707">
        <f>'2-ORÇAMENTO'!AYL39</f>
        <v>0</v>
      </c>
      <c r="AYK42" s="709">
        <f>'2-ORÇAMENTO'!AYK39</f>
        <v>0</v>
      </c>
      <c r="AYL42" s="707">
        <f>'2-ORÇAMENTO'!AYN39</f>
        <v>0</v>
      </c>
      <c r="AYM42" s="709">
        <f>'2-ORÇAMENTO'!AYM39</f>
        <v>0</v>
      </c>
      <c r="AYN42" s="707">
        <f>'2-ORÇAMENTO'!AYP39</f>
        <v>0</v>
      </c>
      <c r="AYO42" s="709">
        <f>'2-ORÇAMENTO'!AYO39</f>
        <v>0</v>
      </c>
      <c r="AYP42" s="707">
        <f>'2-ORÇAMENTO'!AYR39</f>
        <v>0</v>
      </c>
      <c r="AYQ42" s="709">
        <f>'2-ORÇAMENTO'!AYQ39</f>
        <v>0</v>
      </c>
      <c r="AYR42" s="707">
        <f>'2-ORÇAMENTO'!AYT39</f>
        <v>0</v>
      </c>
      <c r="AYS42" s="709">
        <f>'2-ORÇAMENTO'!AYS39</f>
        <v>0</v>
      </c>
      <c r="AYT42" s="707">
        <f>'2-ORÇAMENTO'!AYV39</f>
        <v>0</v>
      </c>
      <c r="AYU42" s="709">
        <f>'2-ORÇAMENTO'!AYU39</f>
        <v>0</v>
      </c>
      <c r="AYV42" s="707">
        <f>'2-ORÇAMENTO'!AYX39</f>
        <v>0</v>
      </c>
      <c r="AYW42" s="709">
        <f>'2-ORÇAMENTO'!AYW39</f>
        <v>0</v>
      </c>
      <c r="AYX42" s="707">
        <f>'2-ORÇAMENTO'!AYZ39</f>
        <v>0</v>
      </c>
      <c r="AYY42" s="709">
        <f>'2-ORÇAMENTO'!AYY39</f>
        <v>0</v>
      </c>
      <c r="AYZ42" s="707">
        <f>'2-ORÇAMENTO'!AZB39</f>
        <v>0</v>
      </c>
      <c r="AZA42" s="709">
        <f>'2-ORÇAMENTO'!AZA39</f>
        <v>0</v>
      </c>
      <c r="AZB42" s="707">
        <f>'2-ORÇAMENTO'!AZD39</f>
        <v>0</v>
      </c>
      <c r="AZC42" s="709">
        <f>'2-ORÇAMENTO'!AZC39</f>
        <v>0</v>
      </c>
      <c r="AZD42" s="707">
        <f>'2-ORÇAMENTO'!AZF39</f>
        <v>0</v>
      </c>
      <c r="AZE42" s="709">
        <f>'2-ORÇAMENTO'!AZE39</f>
        <v>0</v>
      </c>
      <c r="AZF42" s="707">
        <f>'2-ORÇAMENTO'!AZH39</f>
        <v>0</v>
      </c>
      <c r="AZG42" s="709">
        <f>'2-ORÇAMENTO'!AZG39</f>
        <v>0</v>
      </c>
      <c r="AZH42" s="707">
        <f>'2-ORÇAMENTO'!AZJ39</f>
        <v>0</v>
      </c>
      <c r="AZI42" s="709">
        <f>'2-ORÇAMENTO'!AZI39</f>
        <v>0</v>
      </c>
      <c r="AZJ42" s="707">
        <f>'2-ORÇAMENTO'!AZL39</f>
        <v>0</v>
      </c>
      <c r="AZK42" s="709">
        <f>'2-ORÇAMENTO'!AZK39</f>
        <v>0</v>
      </c>
      <c r="AZL42" s="707">
        <f>'2-ORÇAMENTO'!AZN39</f>
        <v>0</v>
      </c>
      <c r="AZM42" s="709">
        <f>'2-ORÇAMENTO'!AZM39</f>
        <v>0</v>
      </c>
      <c r="AZN42" s="707">
        <f>'2-ORÇAMENTO'!AZP39</f>
        <v>0</v>
      </c>
      <c r="AZO42" s="709">
        <f>'2-ORÇAMENTO'!AZO39</f>
        <v>0</v>
      </c>
      <c r="AZP42" s="707">
        <f>'2-ORÇAMENTO'!AZR39</f>
        <v>0</v>
      </c>
      <c r="AZQ42" s="709">
        <f>'2-ORÇAMENTO'!AZQ39</f>
        <v>0</v>
      </c>
      <c r="AZR42" s="707">
        <f>'2-ORÇAMENTO'!AZT39</f>
        <v>0</v>
      </c>
      <c r="AZS42" s="709">
        <f>'2-ORÇAMENTO'!AZS39</f>
        <v>0</v>
      </c>
      <c r="AZT42" s="707">
        <f>'2-ORÇAMENTO'!AZV39</f>
        <v>0</v>
      </c>
      <c r="AZU42" s="709">
        <f>'2-ORÇAMENTO'!AZU39</f>
        <v>0</v>
      </c>
      <c r="AZV42" s="707">
        <f>'2-ORÇAMENTO'!AZX39</f>
        <v>0</v>
      </c>
      <c r="AZW42" s="709">
        <f>'2-ORÇAMENTO'!AZW39</f>
        <v>0</v>
      </c>
      <c r="AZX42" s="707">
        <f>'2-ORÇAMENTO'!AZZ39</f>
        <v>0</v>
      </c>
      <c r="AZY42" s="709">
        <f>'2-ORÇAMENTO'!AZY39</f>
        <v>0</v>
      </c>
      <c r="AZZ42" s="707">
        <f>'2-ORÇAMENTO'!BAB39</f>
        <v>0</v>
      </c>
      <c r="BAA42" s="709">
        <f>'2-ORÇAMENTO'!BAA39</f>
        <v>0</v>
      </c>
      <c r="BAB42" s="707">
        <f>'2-ORÇAMENTO'!BAD39</f>
        <v>0</v>
      </c>
      <c r="BAC42" s="709">
        <f>'2-ORÇAMENTO'!BAC39</f>
        <v>0</v>
      </c>
      <c r="BAD42" s="707">
        <f>'2-ORÇAMENTO'!BAF39</f>
        <v>0</v>
      </c>
      <c r="BAE42" s="709">
        <f>'2-ORÇAMENTO'!BAE39</f>
        <v>0</v>
      </c>
      <c r="BAF42" s="707">
        <f>'2-ORÇAMENTO'!BAH39</f>
        <v>0</v>
      </c>
      <c r="BAG42" s="709">
        <f>'2-ORÇAMENTO'!BAG39</f>
        <v>0</v>
      </c>
      <c r="BAH42" s="707">
        <f>'2-ORÇAMENTO'!BAJ39</f>
        <v>0</v>
      </c>
      <c r="BAI42" s="709">
        <f>'2-ORÇAMENTO'!BAI39</f>
        <v>0</v>
      </c>
      <c r="BAJ42" s="707">
        <f>'2-ORÇAMENTO'!BAL39</f>
        <v>0</v>
      </c>
      <c r="BAK42" s="709">
        <f>'2-ORÇAMENTO'!BAK39</f>
        <v>0</v>
      </c>
      <c r="BAL42" s="707">
        <f>'2-ORÇAMENTO'!BAN39</f>
        <v>0</v>
      </c>
      <c r="BAM42" s="709">
        <f>'2-ORÇAMENTO'!BAM39</f>
        <v>0</v>
      </c>
      <c r="BAN42" s="707">
        <f>'2-ORÇAMENTO'!BAP39</f>
        <v>0</v>
      </c>
      <c r="BAO42" s="709">
        <f>'2-ORÇAMENTO'!BAO39</f>
        <v>0</v>
      </c>
      <c r="BAP42" s="707">
        <f>'2-ORÇAMENTO'!BAR39</f>
        <v>0</v>
      </c>
      <c r="BAQ42" s="709">
        <f>'2-ORÇAMENTO'!BAQ39</f>
        <v>0</v>
      </c>
      <c r="BAR42" s="707">
        <f>'2-ORÇAMENTO'!BAT39</f>
        <v>0</v>
      </c>
      <c r="BAS42" s="709">
        <f>'2-ORÇAMENTO'!BAS39</f>
        <v>0</v>
      </c>
      <c r="BAT42" s="707">
        <f>'2-ORÇAMENTO'!BAV39</f>
        <v>0</v>
      </c>
      <c r="BAU42" s="709">
        <f>'2-ORÇAMENTO'!BAU39</f>
        <v>0</v>
      </c>
      <c r="BAV42" s="707">
        <f>'2-ORÇAMENTO'!BAX39</f>
        <v>0</v>
      </c>
      <c r="BAW42" s="709">
        <f>'2-ORÇAMENTO'!BAW39</f>
        <v>0</v>
      </c>
      <c r="BAX42" s="707">
        <f>'2-ORÇAMENTO'!BAZ39</f>
        <v>0</v>
      </c>
      <c r="BAY42" s="709">
        <f>'2-ORÇAMENTO'!BAY39</f>
        <v>0</v>
      </c>
      <c r="BAZ42" s="707">
        <f>'2-ORÇAMENTO'!BBB39</f>
        <v>0</v>
      </c>
      <c r="BBA42" s="709">
        <f>'2-ORÇAMENTO'!BBA39</f>
        <v>0</v>
      </c>
      <c r="BBB42" s="707">
        <f>'2-ORÇAMENTO'!BBD39</f>
        <v>0</v>
      </c>
      <c r="BBC42" s="709">
        <f>'2-ORÇAMENTO'!BBC39</f>
        <v>0</v>
      </c>
      <c r="BBD42" s="707">
        <f>'2-ORÇAMENTO'!BBF39</f>
        <v>0</v>
      </c>
      <c r="BBE42" s="709">
        <f>'2-ORÇAMENTO'!BBE39</f>
        <v>0</v>
      </c>
      <c r="BBF42" s="707">
        <f>'2-ORÇAMENTO'!BBH39</f>
        <v>0</v>
      </c>
      <c r="BBG42" s="709">
        <f>'2-ORÇAMENTO'!BBG39</f>
        <v>0</v>
      </c>
      <c r="BBH42" s="707">
        <f>'2-ORÇAMENTO'!BBJ39</f>
        <v>0</v>
      </c>
      <c r="BBI42" s="709">
        <f>'2-ORÇAMENTO'!BBI39</f>
        <v>0</v>
      </c>
      <c r="BBJ42" s="707">
        <f>'2-ORÇAMENTO'!BBL39</f>
        <v>0</v>
      </c>
      <c r="BBK42" s="709">
        <f>'2-ORÇAMENTO'!BBK39</f>
        <v>0</v>
      </c>
      <c r="BBL42" s="707">
        <f>'2-ORÇAMENTO'!BBN39</f>
        <v>0</v>
      </c>
      <c r="BBM42" s="709">
        <f>'2-ORÇAMENTO'!BBM39</f>
        <v>0</v>
      </c>
      <c r="BBN42" s="707">
        <f>'2-ORÇAMENTO'!BBP39</f>
        <v>0</v>
      </c>
      <c r="BBO42" s="709">
        <f>'2-ORÇAMENTO'!BBO39</f>
        <v>0</v>
      </c>
      <c r="BBP42" s="707">
        <f>'2-ORÇAMENTO'!BBR39</f>
        <v>0</v>
      </c>
      <c r="BBQ42" s="709">
        <f>'2-ORÇAMENTO'!BBQ39</f>
        <v>0</v>
      </c>
      <c r="BBR42" s="707">
        <f>'2-ORÇAMENTO'!BBT39</f>
        <v>0</v>
      </c>
      <c r="BBS42" s="709">
        <f>'2-ORÇAMENTO'!BBS39</f>
        <v>0</v>
      </c>
      <c r="BBT42" s="707">
        <f>'2-ORÇAMENTO'!BBV39</f>
        <v>0</v>
      </c>
      <c r="BBU42" s="709">
        <f>'2-ORÇAMENTO'!BBU39</f>
        <v>0</v>
      </c>
      <c r="BBV42" s="707">
        <f>'2-ORÇAMENTO'!BBX39</f>
        <v>0</v>
      </c>
      <c r="BBW42" s="709">
        <f>'2-ORÇAMENTO'!BBW39</f>
        <v>0</v>
      </c>
      <c r="BBX42" s="707">
        <f>'2-ORÇAMENTO'!BBZ39</f>
        <v>0</v>
      </c>
      <c r="BBY42" s="709">
        <f>'2-ORÇAMENTO'!BBY39</f>
        <v>0</v>
      </c>
      <c r="BBZ42" s="707">
        <f>'2-ORÇAMENTO'!BCB39</f>
        <v>0</v>
      </c>
      <c r="BCA42" s="709">
        <f>'2-ORÇAMENTO'!BCA39</f>
        <v>0</v>
      </c>
      <c r="BCB42" s="707">
        <f>'2-ORÇAMENTO'!BCD39</f>
        <v>0</v>
      </c>
      <c r="BCC42" s="709">
        <f>'2-ORÇAMENTO'!BCC39</f>
        <v>0</v>
      </c>
      <c r="BCD42" s="707">
        <f>'2-ORÇAMENTO'!BCF39</f>
        <v>0</v>
      </c>
      <c r="BCE42" s="709">
        <f>'2-ORÇAMENTO'!BCE39</f>
        <v>0</v>
      </c>
      <c r="BCF42" s="707">
        <f>'2-ORÇAMENTO'!BCH39</f>
        <v>0</v>
      </c>
      <c r="BCG42" s="709">
        <f>'2-ORÇAMENTO'!BCG39</f>
        <v>0</v>
      </c>
      <c r="BCH42" s="707">
        <f>'2-ORÇAMENTO'!BCJ39</f>
        <v>0</v>
      </c>
      <c r="BCI42" s="709">
        <f>'2-ORÇAMENTO'!BCI39</f>
        <v>0</v>
      </c>
      <c r="BCJ42" s="707">
        <f>'2-ORÇAMENTO'!BCL39</f>
        <v>0</v>
      </c>
      <c r="BCK42" s="709">
        <f>'2-ORÇAMENTO'!BCK39</f>
        <v>0</v>
      </c>
      <c r="BCL42" s="707">
        <f>'2-ORÇAMENTO'!BCN39</f>
        <v>0</v>
      </c>
      <c r="BCM42" s="709">
        <f>'2-ORÇAMENTO'!BCM39</f>
        <v>0</v>
      </c>
      <c r="BCN42" s="707">
        <f>'2-ORÇAMENTO'!BCP39</f>
        <v>0</v>
      </c>
      <c r="BCO42" s="709">
        <f>'2-ORÇAMENTO'!BCO39</f>
        <v>0</v>
      </c>
      <c r="BCP42" s="707">
        <f>'2-ORÇAMENTO'!BCR39</f>
        <v>0</v>
      </c>
      <c r="BCQ42" s="709">
        <f>'2-ORÇAMENTO'!BCQ39</f>
        <v>0</v>
      </c>
      <c r="BCR42" s="707">
        <f>'2-ORÇAMENTO'!BCT39</f>
        <v>0</v>
      </c>
      <c r="BCS42" s="709">
        <f>'2-ORÇAMENTO'!BCS39</f>
        <v>0</v>
      </c>
      <c r="BCT42" s="707">
        <f>'2-ORÇAMENTO'!BCV39</f>
        <v>0</v>
      </c>
      <c r="BCU42" s="709">
        <f>'2-ORÇAMENTO'!BCU39</f>
        <v>0</v>
      </c>
      <c r="BCV42" s="707">
        <f>'2-ORÇAMENTO'!BCX39</f>
        <v>0</v>
      </c>
      <c r="BCW42" s="709">
        <f>'2-ORÇAMENTO'!BCW39</f>
        <v>0</v>
      </c>
      <c r="BCX42" s="707">
        <f>'2-ORÇAMENTO'!BCZ39</f>
        <v>0</v>
      </c>
      <c r="BCY42" s="709">
        <f>'2-ORÇAMENTO'!BCY39</f>
        <v>0</v>
      </c>
      <c r="BCZ42" s="707">
        <f>'2-ORÇAMENTO'!BDB39</f>
        <v>0</v>
      </c>
      <c r="BDA42" s="709">
        <f>'2-ORÇAMENTO'!BDA39</f>
        <v>0</v>
      </c>
      <c r="BDB42" s="707">
        <f>'2-ORÇAMENTO'!BDD39</f>
        <v>0</v>
      </c>
      <c r="BDC42" s="709">
        <f>'2-ORÇAMENTO'!BDC39</f>
        <v>0</v>
      </c>
      <c r="BDD42" s="707">
        <f>'2-ORÇAMENTO'!BDF39</f>
        <v>0</v>
      </c>
      <c r="BDE42" s="709">
        <f>'2-ORÇAMENTO'!BDE39</f>
        <v>0</v>
      </c>
      <c r="BDF42" s="707">
        <f>'2-ORÇAMENTO'!BDH39</f>
        <v>0</v>
      </c>
      <c r="BDG42" s="709">
        <f>'2-ORÇAMENTO'!BDG39</f>
        <v>0</v>
      </c>
      <c r="BDH42" s="707">
        <f>'2-ORÇAMENTO'!BDJ39</f>
        <v>0</v>
      </c>
      <c r="BDI42" s="709">
        <f>'2-ORÇAMENTO'!BDI39</f>
        <v>0</v>
      </c>
      <c r="BDJ42" s="707">
        <f>'2-ORÇAMENTO'!BDL39</f>
        <v>0</v>
      </c>
      <c r="BDK42" s="709">
        <f>'2-ORÇAMENTO'!BDK39</f>
        <v>0</v>
      </c>
      <c r="BDL42" s="707">
        <f>'2-ORÇAMENTO'!BDN39</f>
        <v>0</v>
      </c>
      <c r="BDM42" s="709">
        <f>'2-ORÇAMENTO'!BDM39</f>
        <v>0</v>
      </c>
      <c r="BDN42" s="707">
        <f>'2-ORÇAMENTO'!BDP39</f>
        <v>0</v>
      </c>
      <c r="BDO42" s="709">
        <f>'2-ORÇAMENTO'!BDO39</f>
        <v>0</v>
      </c>
      <c r="BDP42" s="707">
        <f>'2-ORÇAMENTO'!BDR39</f>
        <v>0</v>
      </c>
      <c r="BDQ42" s="709">
        <f>'2-ORÇAMENTO'!BDQ39</f>
        <v>0</v>
      </c>
      <c r="BDR42" s="707">
        <f>'2-ORÇAMENTO'!BDT39</f>
        <v>0</v>
      </c>
      <c r="BDS42" s="709">
        <f>'2-ORÇAMENTO'!BDS39</f>
        <v>0</v>
      </c>
      <c r="BDT42" s="707">
        <f>'2-ORÇAMENTO'!BDV39</f>
        <v>0</v>
      </c>
      <c r="BDU42" s="709">
        <f>'2-ORÇAMENTO'!BDU39</f>
        <v>0</v>
      </c>
      <c r="BDV42" s="707">
        <f>'2-ORÇAMENTO'!BDX39</f>
        <v>0</v>
      </c>
      <c r="BDW42" s="709">
        <f>'2-ORÇAMENTO'!BDW39</f>
        <v>0</v>
      </c>
      <c r="BDX42" s="707">
        <f>'2-ORÇAMENTO'!BDZ39</f>
        <v>0</v>
      </c>
      <c r="BDY42" s="709">
        <f>'2-ORÇAMENTO'!BDY39</f>
        <v>0</v>
      </c>
      <c r="BDZ42" s="707">
        <f>'2-ORÇAMENTO'!BEB39</f>
        <v>0</v>
      </c>
      <c r="BEA42" s="709">
        <f>'2-ORÇAMENTO'!BEA39</f>
        <v>0</v>
      </c>
      <c r="BEB42" s="707">
        <f>'2-ORÇAMENTO'!BED39</f>
        <v>0</v>
      </c>
      <c r="BEC42" s="709">
        <f>'2-ORÇAMENTO'!BEC39</f>
        <v>0</v>
      </c>
      <c r="BED42" s="707">
        <f>'2-ORÇAMENTO'!BEF39</f>
        <v>0</v>
      </c>
      <c r="BEE42" s="709">
        <f>'2-ORÇAMENTO'!BEE39</f>
        <v>0</v>
      </c>
      <c r="BEF42" s="707">
        <f>'2-ORÇAMENTO'!BEH39</f>
        <v>0</v>
      </c>
      <c r="BEG42" s="709">
        <f>'2-ORÇAMENTO'!BEG39</f>
        <v>0</v>
      </c>
      <c r="BEH42" s="707">
        <f>'2-ORÇAMENTO'!BEJ39</f>
        <v>0</v>
      </c>
      <c r="BEI42" s="709">
        <f>'2-ORÇAMENTO'!BEI39</f>
        <v>0</v>
      </c>
      <c r="BEJ42" s="707">
        <f>'2-ORÇAMENTO'!BEL39</f>
        <v>0</v>
      </c>
      <c r="BEK42" s="709">
        <f>'2-ORÇAMENTO'!BEK39</f>
        <v>0</v>
      </c>
      <c r="BEL42" s="707">
        <f>'2-ORÇAMENTO'!BEN39</f>
        <v>0</v>
      </c>
      <c r="BEM42" s="709">
        <f>'2-ORÇAMENTO'!BEM39</f>
        <v>0</v>
      </c>
      <c r="BEN42" s="707">
        <f>'2-ORÇAMENTO'!BEP39</f>
        <v>0</v>
      </c>
      <c r="BEO42" s="709">
        <f>'2-ORÇAMENTO'!BEO39</f>
        <v>0</v>
      </c>
      <c r="BEP42" s="707">
        <f>'2-ORÇAMENTO'!BER39</f>
        <v>0</v>
      </c>
      <c r="BEQ42" s="709">
        <f>'2-ORÇAMENTO'!BEQ39</f>
        <v>0</v>
      </c>
      <c r="BER42" s="707">
        <f>'2-ORÇAMENTO'!BET39</f>
        <v>0</v>
      </c>
      <c r="BES42" s="709">
        <f>'2-ORÇAMENTO'!BES39</f>
        <v>0</v>
      </c>
      <c r="BET42" s="707">
        <f>'2-ORÇAMENTO'!BEV39</f>
        <v>0</v>
      </c>
      <c r="BEU42" s="709">
        <f>'2-ORÇAMENTO'!BEU39</f>
        <v>0</v>
      </c>
      <c r="BEV42" s="707">
        <f>'2-ORÇAMENTO'!BEX39</f>
        <v>0</v>
      </c>
      <c r="BEW42" s="709">
        <f>'2-ORÇAMENTO'!BEW39</f>
        <v>0</v>
      </c>
      <c r="BEX42" s="707">
        <f>'2-ORÇAMENTO'!BEZ39</f>
        <v>0</v>
      </c>
      <c r="BEY42" s="709">
        <f>'2-ORÇAMENTO'!BEY39</f>
        <v>0</v>
      </c>
      <c r="BEZ42" s="707">
        <f>'2-ORÇAMENTO'!BFB39</f>
        <v>0</v>
      </c>
      <c r="BFA42" s="709">
        <f>'2-ORÇAMENTO'!BFA39</f>
        <v>0</v>
      </c>
      <c r="BFB42" s="707">
        <f>'2-ORÇAMENTO'!BFD39</f>
        <v>0</v>
      </c>
      <c r="BFC42" s="709">
        <f>'2-ORÇAMENTO'!BFC39</f>
        <v>0</v>
      </c>
      <c r="BFD42" s="707">
        <f>'2-ORÇAMENTO'!BFF39</f>
        <v>0</v>
      </c>
      <c r="BFE42" s="709">
        <f>'2-ORÇAMENTO'!BFE39</f>
        <v>0</v>
      </c>
      <c r="BFF42" s="707">
        <f>'2-ORÇAMENTO'!BFH39</f>
        <v>0</v>
      </c>
      <c r="BFG42" s="709">
        <f>'2-ORÇAMENTO'!BFG39</f>
        <v>0</v>
      </c>
      <c r="BFH42" s="707">
        <f>'2-ORÇAMENTO'!BFJ39</f>
        <v>0</v>
      </c>
      <c r="BFI42" s="709">
        <f>'2-ORÇAMENTO'!BFI39</f>
        <v>0</v>
      </c>
      <c r="BFJ42" s="707">
        <f>'2-ORÇAMENTO'!BFL39</f>
        <v>0</v>
      </c>
      <c r="BFK42" s="709">
        <f>'2-ORÇAMENTO'!BFK39</f>
        <v>0</v>
      </c>
      <c r="BFL42" s="707">
        <f>'2-ORÇAMENTO'!BFN39</f>
        <v>0</v>
      </c>
      <c r="BFM42" s="709">
        <f>'2-ORÇAMENTO'!BFM39</f>
        <v>0</v>
      </c>
      <c r="BFN42" s="707">
        <f>'2-ORÇAMENTO'!BFP39</f>
        <v>0</v>
      </c>
      <c r="BFO42" s="709">
        <f>'2-ORÇAMENTO'!BFO39</f>
        <v>0</v>
      </c>
      <c r="BFP42" s="707">
        <f>'2-ORÇAMENTO'!BFR39</f>
        <v>0</v>
      </c>
      <c r="BFQ42" s="709">
        <f>'2-ORÇAMENTO'!BFQ39</f>
        <v>0</v>
      </c>
      <c r="BFR42" s="707">
        <f>'2-ORÇAMENTO'!BFT39</f>
        <v>0</v>
      </c>
      <c r="BFS42" s="709">
        <f>'2-ORÇAMENTO'!BFS39</f>
        <v>0</v>
      </c>
      <c r="BFT42" s="707">
        <f>'2-ORÇAMENTO'!BFV39</f>
        <v>0</v>
      </c>
      <c r="BFU42" s="709">
        <f>'2-ORÇAMENTO'!BFU39</f>
        <v>0</v>
      </c>
      <c r="BFV42" s="707">
        <f>'2-ORÇAMENTO'!BFX39</f>
        <v>0</v>
      </c>
      <c r="BFW42" s="709">
        <f>'2-ORÇAMENTO'!BFW39</f>
        <v>0</v>
      </c>
      <c r="BFX42" s="707">
        <f>'2-ORÇAMENTO'!BFZ39</f>
        <v>0</v>
      </c>
      <c r="BFY42" s="709">
        <f>'2-ORÇAMENTO'!BFY39</f>
        <v>0</v>
      </c>
      <c r="BFZ42" s="707">
        <f>'2-ORÇAMENTO'!BGB39</f>
        <v>0</v>
      </c>
      <c r="BGA42" s="709">
        <f>'2-ORÇAMENTO'!BGA39</f>
        <v>0</v>
      </c>
      <c r="BGB42" s="707">
        <f>'2-ORÇAMENTO'!BGD39</f>
        <v>0</v>
      </c>
      <c r="BGC42" s="709">
        <f>'2-ORÇAMENTO'!BGC39</f>
        <v>0</v>
      </c>
      <c r="BGD42" s="707">
        <f>'2-ORÇAMENTO'!BGF39</f>
        <v>0</v>
      </c>
      <c r="BGE42" s="709">
        <f>'2-ORÇAMENTO'!BGE39</f>
        <v>0</v>
      </c>
      <c r="BGF42" s="707">
        <f>'2-ORÇAMENTO'!BGH39</f>
        <v>0</v>
      </c>
      <c r="BGG42" s="709">
        <f>'2-ORÇAMENTO'!BGG39</f>
        <v>0</v>
      </c>
      <c r="BGH42" s="707">
        <f>'2-ORÇAMENTO'!BGJ39</f>
        <v>0</v>
      </c>
      <c r="BGI42" s="709">
        <f>'2-ORÇAMENTO'!BGI39</f>
        <v>0</v>
      </c>
      <c r="BGJ42" s="707">
        <f>'2-ORÇAMENTO'!BGL39</f>
        <v>0</v>
      </c>
      <c r="BGK42" s="709">
        <f>'2-ORÇAMENTO'!BGK39</f>
        <v>0</v>
      </c>
      <c r="BGL42" s="707">
        <f>'2-ORÇAMENTO'!BGN39</f>
        <v>0</v>
      </c>
      <c r="BGM42" s="709">
        <f>'2-ORÇAMENTO'!BGM39</f>
        <v>0</v>
      </c>
      <c r="BGN42" s="707">
        <f>'2-ORÇAMENTO'!BGP39</f>
        <v>0</v>
      </c>
      <c r="BGO42" s="709">
        <f>'2-ORÇAMENTO'!BGO39</f>
        <v>0</v>
      </c>
      <c r="BGP42" s="707">
        <f>'2-ORÇAMENTO'!BGR39</f>
        <v>0</v>
      </c>
      <c r="BGQ42" s="709">
        <f>'2-ORÇAMENTO'!BGQ39</f>
        <v>0</v>
      </c>
      <c r="BGR42" s="707">
        <f>'2-ORÇAMENTO'!BGT39</f>
        <v>0</v>
      </c>
      <c r="BGS42" s="709">
        <f>'2-ORÇAMENTO'!BGS39</f>
        <v>0</v>
      </c>
      <c r="BGT42" s="707">
        <f>'2-ORÇAMENTO'!BGV39</f>
        <v>0</v>
      </c>
      <c r="BGU42" s="709">
        <f>'2-ORÇAMENTO'!BGU39</f>
        <v>0</v>
      </c>
      <c r="BGV42" s="707">
        <f>'2-ORÇAMENTO'!BGX39</f>
        <v>0</v>
      </c>
      <c r="BGW42" s="709">
        <f>'2-ORÇAMENTO'!BGW39</f>
        <v>0</v>
      </c>
      <c r="BGX42" s="707">
        <f>'2-ORÇAMENTO'!BGZ39</f>
        <v>0</v>
      </c>
      <c r="BGY42" s="709">
        <f>'2-ORÇAMENTO'!BGY39</f>
        <v>0</v>
      </c>
      <c r="BGZ42" s="707">
        <f>'2-ORÇAMENTO'!BHB39</f>
        <v>0</v>
      </c>
      <c r="BHA42" s="709">
        <f>'2-ORÇAMENTO'!BHA39</f>
        <v>0</v>
      </c>
      <c r="BHB42" s="707">
        <f>'2-ORÇAMENTO'!BHD39</f>
        <v>0</v>
      </c>
      <c r="BHC42" s="709">
        <f>'2-ORÇAMENTO'!BHC39</f>
        <v>0</v>
      </c>
      <c r="BHD42" s="707">
        <f>'2-ORÇAMENTO'!BHF39</f>
        <v>0</v>
      </c>
      <c r="BHE42" s="709">
        <f>'2-ORÇAMENTO'!BHE39</f>
        <v>0</v>
      </c>
      <c r="BHF42" s="707">
        <f>'2-ORÇAMENTO'!BHH39</f>
        <v>0</v>
      </c>
      <c r="BHG42" s="709">
        <f>'2-ORÇAMENTO'!BHG39</f>
        <v>0</v>
      </c>
      <c r="BHH42" s="707">
        <f>'2-ORÇAMENTO'!BHJ39</f>
        <v>0</v>
      </c>
      <c r="BHI42" s="709">
        <f>'2-ORÇAMENTO'!BHI39</f>
        <v>0</v>
      </c>
      <c r="BHJ42" s="707">
        <f>'2-ORÇAMENTO'!BHL39</f>
        <v>0</v>
      </c>
      <c r="BHK42" s="709">
        <f>'2-ORÇAMENTO'!BHK39</f>
        <v>0</v>
      </c>
      <c r="BHL42" s="707">
        <f>'2-ORÇAMENTO'!BHN39</f>
        <v>0</v>
      </c>
      <c r="BHM42" s="709">
        <f>'2-ORÇAMENTO'!BHM39</f>
        <v>0</v>
      </c>
      <c r="BHN42" s="707">
        <f>'2-ORÇAMENTO'!BHP39</f>
        <v>0</v>
      </c>
      <c r="BHO42" s="709">
        <f>'2-ORÇAMENTO'!BHO39</f>
        <v>0</v>
      </c>
      <c r="BHP42" s="707">
        <f>'2-ORÇAMENTO'!BHR39</f>
        <v>0</v>
      </c>
      <c r="BHQ42" s="709">
        <f>'2-ORÇAMENTO'!BHQ39</f>
        <v>0</v>
      </c>
      <c r="BHR42" s="707">
        <f>'2-ORÇAMENTO'!BHT39</f>
        <v>0</v>
      </c>
      <c r="BHS42" s="709">
        <f>'2-ORÇAMENTO'!BHS39</f>
        <v>0</v>
      </c>
      <c r="BHT42" s="707">
        <f>'2-ORÇAMENTO'!BHV39</f>
        <v>0</v>
      </c>
      <c r="BHU42" s="709">
        <f>'2-ORÇAMENTO'!BHU39</f>
        <v>0</v>
      </c>
      <c r="BHV42" s="707">
        <f>'2-ORÇAMENTO'!BHX39</f>
        <v>0</v>
      </c>
      <c r="BHW42" s="709">
        <f>'2-ORÇAMENTO'!BHW39</f>
        <v>0</v>
      </c>
      <c r="BHX42" s="707">
        <f>'2-ORÇAMENTO'!BHZ39</f>
        <v>0</v>
      </c>
      <c r="BHY42" s="709">
        <f>'2-ORÇAMENTO'!BHY39</f>
        <v>0</v>
      </c>
      <c r="BHZ42" s="707">
        <f>'2-ORÇAMENTO'!BIB39</f>
        <v>0</v>
      </c>
      <c r="BIA42" s="709">
        <f>'2-ORÇAMENTO'!BIA39</f>
        <v>0</v>
      </c>
      <c r="BIB42" s="707">
        <f>'2-ORÇAMENTO'!BID39</f>
        <v>0</v>
      </c>
      <c r="BIC42" s="709">
        <f>'2-ORÇAMENTO'!BIC39</f>
        <v>0</v>
      </c>
      <c r="BID42" s="707">
        <f>'2-ORÇAMENTO'!BIF39</f>
        <v>0</v>
      </c>
      <c r="BIE42" s="709">
        <f>'2-ORÇAMENTO'!BIE39</f>
        <v>0</v>
      </c>
      <c r="BIF42" s="707">
        <f>'2-ORÇAMENTO'!BIH39</f>
        <v>0</v>
      </c>
      <c r="BIG42" s="709">
        <f>'2-ORÇAMENTO'!BIG39</f>
        <v>0</v>
      </c>
      <c r="BIH42" s="707">
        <f>'2-ORÇAMENTO'!BIJ39</f>
        <v>0</v>
      </c>
      <c r="BII42" s="709">
        <f>'2-ORÇAMENTO'!BII39</f>
        <v>0</v>
      </c>
      <c r="BIJ42" s="707">
        <f>'2-ORÇAMENTO'!BIL39</f>
        <v>0</v>
      </c>
      <c r="BIK42" s="709">
        <f>'2-ORÇAMENTO'!BIK39</f>
        <v>0</v>
      </c>
      <c r="BIL42" s="707">
        <f>'2-ORÇAMENTO'!BIN39</f>
        <v>0</v>
      </c>
      <c r="BIM42" s="709">
        <f>'2-ORÇAMENTO'!BIM39</f>
        <v>0</v>
      </c>
      <c r="BIN42" s="707">
        <f>'2-ORÇAMENTO'!BIP39</f>
        <v>0</v>
      </c>
      <c r="BIO42" s="709">
        <f>'2-ORÇAMENTO'!BIO39</f>
        <v>0</v>
      </c>
      <c r="BIP42" s="707">
        <f>'2-ORÇAMENTO'!BIR39</f>
        <v>0</v>
      </c>
      <c r="BIQ42" s="709">
        <f>'2-ORÇAMENTO'!BIQ39</f>
        <v>0</v>
      </c>
      <c r="BIR42" s="707">
        <f>'2-ORÇAMENTO'!BIT39</f>
        <v>0</v>
      </c>
      <c r="BIS42" s="709">
        <f>'2-ORÇAMENTO'!BIS39</f>
        <v>0</v>
      </c>
      <c r="BIT42" s="707">
        <f>'2-ORÇAMENTO'!BIV39</f>
        <v>0</v>
      </c>
      <c r="BIU42" s="709">
        <f>'2-ORÇAMENTO'!BIU39</f>
        <v>0</v>
      </c>
      <c r="BIV42" s="707">
        <f>'2-ORÇAMENTO'!BIX39</f>
        <v>0</v>
      </c>
      <c r="BIW42" s="709">
        <f>'2-ORÇAMENTO'!BIW39</f>
        <v>0</v>
      </c>
      <c r="BIX42" s="707">
        <f>'2-ORÇAMENTO'!BIZ39</f>
        <v>0</v>
      </c>
      <c r="BIY42" s="709">
        <f>'2-ORÇAMENTO'!BIY39</f>
        <v>0</v>
      </c>
      <c r="BIZ42" s="707">
        <f>'2-ORÇAMENTO'!BJB39</f>
        <v>0</v>
      </c>
      <c r="BJA42" s="709">
        <f>'2-ORÇAMENTO'!BJA39</f>
        <v>0</v>
      </c>
      <c r="BJB42" s="707">
        <f>'2-ORÇAMENTO'!BJD39</f>
        <v>0</v>
      </c>
      <c r="BJC42" s="709">
        <f>'2-ORÇAMENTO'!BJC39</f>
        <v>0</v>
      </c>
      <c r="BJD42" s="707">
        <f>'2-ORÇAMENTO'!BJF39</f>
        <v>0</v>
      </c>
      <c r="BJE42" s="709">
        <f>'2-ORÇAMENTO'!BJE39</f>
        <v>0</v>
      </c>
      <c r="BJF42" s="707">
        <f>'2-ORÇAMENTO'!BJH39</f>
        <v>0</v>
      </c>
      <c r="BJG42" s="709">
        <f>'2-ORÇAMENTO'!BJG39</f>
        <v>0</v>
      </c>
      <c r="BJH42" s="707">
        <f>'2-ORÇAMENTO'!BJJ39</f>
        <v>0</v>
      </c>
      <c r="BJI42" s="709">
        <f>'2-ORÇAMENTO'!BJI39</f>
        <v>0</v>
      </c>
      <c r="BJJ42" s="707">
        <f>'2-ORÇAMENTO'!BJL39</f>
        <v>0</v>
      </c>
      <c r="BJK42" s="709">
        <f>'2-ORÇAMENTO'!BJK39</f>
        <v>0</v>
      </c>
      <c r="BJL42" s="707">
        <f>'2-ORÇAMENTO'!BJN39</f>
        <v>0</v>
      </c>
      <c r="BJM42" s="709">
        <f>'2-ORÇAMENTO'!BJM39</f>
        <v>0</v>
      </c>
      <c r="BJN42" s="707">
        <f>'2-ORÇAMENTO'!BJP39</f>
        <v>0</v>
      </c>
      <c r="BJO42" s="709">
        <f>'2-ORÇAMENTO'!BJO39</f>
        <v>0</v>
      </c>
      <c r="BJP42" s="707">
        <f>'2-ORÇAMENTO'!BJR39</f>
        <v>0</v>
      </c>
      <c r="BJQ42" s="709">
        <f>'2-ORÇAMENTO'!BJQ39</f>
        <v>0</v>
      </c>
      <c r="BJR42" s="707">
        <f>'2-ORÇAMENTO'!BJT39</f>
        <v>0</v>
      </c>
      <c r="BJS42" s="709">
        <f>'2-ORÇAMENTO'!BJS39</f>
        <v>0</v>
      </c>
      <c r="BJT42" s="707">
        <f>'2-ORÇAMENTO'!BJV39</f>
        <v>0</v>
      </c>
      <c r="BJU42" s="709">
        <f>'2-ORÇAMENTO'!BJU39</f>
        <v>0</v>
      </c>
      <c r="BJV42" s="707">
        <f>'2-ORÇAMENTO'!BJX39</f>
        <v>0</v>
      </c>
      <c r="BJW42" s="709">
        <f>'2-ORÇAMENTO'!BJW39</f>
        <v>0</v>
      </c>
      <c r="BJX42" s="707">
        <f>'2-ORÇAMENTO'!BJZ39</f>
        <v>0</v>
      </c>
      <c r="BJY42" s="709">
        <f>'2-ORÇAMENTO'!BJY39</f>
        <v>0</v>
      </c>
      <c r="BJZ42" s="707">
        <f>'2-ORÇAMENTO'!BKB39</f>
        <v>0</v>
      </c>
      <c r="BKA42" s="709">
        <f>'2-ORÇAMENTO'!BKA39</f>
        <v>0</v>
      </c>
      <c r="BKB42" s="707">
        <f>'2-ORÇAMENTO'!BKD39</f>
        <v>0</v>
      </c>
      <c r="BKC42" s="709">
        <f>'2-ORÇAMENTO'!BKC39</f>
        <v>0</v>
      </c>
      <c r="BKD42" s="707">
        <f>'2-ORÇAMENTO'!BKF39</f>
        <v>0</v>
      </c>
      <c r="BKE42" s="709">
        <f>'2-ORÇAMENTO'!BKE39</f>
        <v>0</v>
      </c>
      <c r="BKF42" s="707">
        <f>'2-ORÇAMENTO'!BKH39</f>
        <v>0</v>
      </c>
      <c r="BKG42" s="709">
        <f>'2-ORÇAMENTO'!BKG39</f>
        <v>0</v>
      </c>
      <c r="BKH42" s="707">
        <f>'2-ORÇAMENTO'!BKJ39</f>
        <v>0</v>
      </c>
      <c r="BKI42" s="709">
        <f>'2-ORÇAMENTO'!BKI39</f>
        <v>0</v>
      </c>
      <c r="BKJ42" s="707">
        <f>'2-ORÇAMENTO'!BKL39</f>
        <v>0</v>
      </c>
      <c r="BKK42" s="709">
        <f>'2-ORÇAMENTO'!BKK39</f>
        <v>0</v>
      </c>
      <c r="BKL42" s="707">
        <f>'2-ORÇAMENTO'!BKN39</f>
        <v>0</v>
      </c>
      <c r="BKM42" s="709">
        <f>'2-ORÇAMENTO'!BKM39</f>
        <v>0</v>
      </c>
      <c r="BKN42" s="707">
        <f>'2-ORÇAMENTO'!BKP39</f>
        <v>0</v>
      </c>
      <c r="BKO42" s="709">
        <f>'2-ORÇAMENTO'!BKO39</f>
        <v>0</v>
      </c>
      <c r="BKP42" s="707">
        <f>'2-ORÇAMENTO'!BKR39</f>
        <v>0</v>
      </c>
      <c r="BKQ42" s="709">
        <f>'2-ORÇAMENTO'!BKQ39</f>
        <v>0</v>
      </c>
      <c r="BKR42" s="707">
        <f>'2-ORÇAMENTO'!BKT39</f>
        <v>0</v>
      </c>
      <c r="BKS42" s="709">
        <f>'2-ORÇAMENTO'!BKS39</f>
        <v>0</v>
      </c>
      <c r="BKT42" s="707">
        <f>'2-ORÇAMENTO'!BKV39</f>
        <v>0</v>
      </c>
      <c r="BKU42" s="709">
        <f>'2-ORÇAMENTO'!BKU39</f>
        <v>0</v>
      </c>
      <c r="BKV42" s="707">
        <f>'2-ORÇAMENTO'!BKX39</f>
        <v>0</v>
      </c>
      <c r="BKW42" s="709">
        <f>'2-ORÇAMENTO'!BKW39</f>
        <v>0</v>
      </c>
      <c r="BKX42" s="707">
        <f>'2-ORÇAMENTO'!BKZ39</f>
        <v>0</v>
      </c>
      <c r="BKY42" s="709">
        <f>'2-ORÇAMENTO'!BKY39</f>
        <v>0</v>
      </c>
      <c r="BKZ42" s="707">
        <f>'2-ORÇAMENTO'!BLB39</f>
        <v>0</v>
      </c>
      <c r="BLA42" s="709">
        <f>'2-ORÇAMENTO'!BLA39</f>
        <v>0</v>
      </c>
      <c r="BLB42" s="707">
        <f>'2-ORÇAMENTO'!BLD39</f>
        <v>0</v>
      </c>
      <c r="BLC42" s="709">
        <f>'2-ORÇAMENTO'!BLC39</f>
        <v>0</v>
      </c>
      <c r="BLD42" s="707">
        <f>'2-ORÇAMENTO'!BLF39</f>
        <v>0</v>
      </c>
      <c r="BLE42" s="709">
        <f>'2-ORÇAMENTO'!BLE39</f>
        <v>0</v>
      </c>
      <c r="BLF42" s="707">
        <f>'2-ORÇAMENTO'!BLH39</f>
        <v>0</v>
      </c>
      <c r="BLG42" s="709">
        <f>'2-ORÇAMENTO'!BLG39</f>
        <v>0</v>
      </c>
      <c r="BLH42" s="707">
        <f>'2-ORÇAMENTO'!BLJ39</f>
        <v>0</v>
      </c>
      <c r="BLI42" s="709">
        <f>'2-ORÇAMENTO'!BLI39</f>
        <v>0</v>
      </c>
      <c r="BLJ42" s="707">
        <f>'2-ORÇAMENTO'!BLL39</f>
        <v>0</v>
      </c>
      <c r="BLK42" s="709">
        <f>'2-ORÇAMENTO'!BLK39</f>
        <v>0</v>
      </c>
      <c r="BLL42" s="707">
        <f>'2-ORÇAMENTO'!BLN39</f>
        <v>0</v>
      </c>
      <c r="BLM42" s="709">
        <f>'2-ORÇAMENTO'!BLM39</f>
        <v>0</v>
      </c>
      <c r="BLN42" s="707">
        <f>'2-ORÇAMENTO'!BLP39</f>
        <v>0</v>
      </c>
      <c r="BLO42" s="709">
        <f>'2-ORÇAMENTO'!BLO39</f>
        <v>0</v>
      </c>
      <c r="BLP42" s="707">
        <f>'2-ORÇAMENTO'!BLR39</f>
        <v>0</v>
      </c>
      <c r="BLQ42" s="709">
        <f>'2-ORÇAMENTO'!BLQ39</f>
        <v>0</v>
      </c>
      <c r="BLR42" s="707">
        <f>'2-ORÇAMENTO'!BLT39</f>
        <v>0</v>
      </c>
      <c r="BLS42" s="709">
        <f>'2-ORÇAMENTO'!BLS39</f>
        <v>0</v>
      </c>
      <c r="BLT42" s="707">
        <f>'2-ORÇAMENTO'!BLV39</f>
        <v>0</v>
      </c>
      <c r="BLU42" s="709">
        <f>'2-ORÇAMENTO'!BLU39</f>
        <v>0</v>
      </c>
      <c r="BLV42" s="707">
        <f>'2-ORÇAMENTO'!BLX39</f>
        <v>0</v>
      </c>
      <c r="BLW42" s="709">
        <f>'2-ORÇAMENTO'!BLW39</f>
        <v>0</v>
      </c>
      <c r="BLX42" s="707">
        <f>'2-ORÇAMENTO'!BLZ39</f>
        <v>0</v>
      </c>
      <c r="BLY42" s="709">
        <f>'2-ORÇAMENTO'!BLY39</f>
        <v>0</v>
      </c>
      <c r="BLZ42" s="707">
        <f>'2-ORÇAMENTO'!BMB39</f>
        <v>0</v>
      </c>
      <c r="BMA42" s="709">
        <f>'2-ORÇAMENTO'!BMA39</f>
        <v>0</v>
      </c>
      <c r="BMB42" s="707">
        <f>'2-ORÇAMENTO'!BMD39</f>
        <v>0</v>
      </c>
      <c r="BMC42" s="709">
        <f>'2-ORÇAMENTO'!BMC39</f>
        <v>0</v>
      </c>
      <c r="BMD42" s="707">
        <f>'2-ORÇAMENTO'!BMF39</f>
        <v>0</v>
      </c>
      <c r="BME42" s="709">
        <f>'2-ORÇAMENTO'!BME39</f>
        <v>0</v>
      </c>
      <c r="BMF42" s="707">
        <f>'2-ORÇAMENTO'!BMH39</f>
        <v>0</v>
      </c>
      <c r="BMG42" s="709">
        <f>'2-ORÇAMENTO'!BMG39</f>
        <v>0</v>
      </c>
      <c r="BMH42" s="707">
        <f>'2-ORÇAMENTO'!BMJ39</f>
        <v>0</v>
      </c>
      <c r="BMI42" s="709">
        <f>'2-ORÇAMENTO'!BMI39</f>
        <v>0</v>
      </c>
      <c r="BMJ42" s="707">
        <f>'2-ORÇAMENTO'!BML39</f>
        <v>0</v>
      </c>
      <c r="BMK42" s="709">
        <f>'2-ORÇAMENTO'!BMK39</f>
        <v>0</v>
      </c>
      <c r="BML42" s="707">
        <f>'2-ORÇAMENTO'!BMN39</f>
        <v>0</v>
      </c>
      <c r="BMM42" s="709">
        <f>'2-ORÇAMENTO'!BMM39</f>
        <v>0</v>
      </c>
      <c r="BMN42" s="707">
        <f>'2-ORÇAMENTO'!BMP39</f>
        <v>0</v>
      </c>
      <c r="BMO42" s="709">
        <f>'2-ORÇAMENTO'!BMO39</f>
        <v>0</v>
      </c>
      <c r="BMP42" s="707">
        <f>'2-ORÇAMENTO'!BMR39</f>
        <v>0</v>
      </c>
      <c r="BMQ42" s="709">
        <f>'2-ORÇAMENTO'!BMQ39</f>
        <v>0</v>
      </c>
      <c r="BMR42" s="707">
        <f>'2-ORÇAMENTO'!BMT39</f>
        <v>0</v>
      </c>
      <c r="BMS42" s="709">
        <f>'2-ORÇAMENTO'!BMS39</f>
        <v>0</v>
      </c>
      <c r="BMT42" s="707">
        <f>'2-ORÇAMENTO'!BMV39</f>
        <v>0</v>
      </c>
      <c r="BMU42" s="709">
        <f>'2-ORÇAMENTO'!BMU39</f>
        <v>0</v>
      </c>
      <c r="BMV42" s="707">
        <f>'2-ORÇAMENTO'!BMX39</f>
        <v>0</v>
      </c>
      <c r="BMW42" s="709">
        <f>'2-ORÇAMENTO'!BMW39</f>
        <v>0</v>
      </c>
      <c r="BMX42" s="707">
        <f>'2-ORÇAMENTO'!BMZ39</f>
        <v>0</v>
      </c>
      <c r="BMY42" s="709">
        <f>'2-ORÇAMENTO'!BMY39</f>
        <v>0</v>
      </c>
      <c r="BMZ42" s="707">
        <f>'2-ORÇAMENTO'!BNB39</f>
        <v>0</v>
      </c>
      <c r="BNA42" s="709">
        <f>'2-ORÇAMENTO'!BNA39</f>
        <v>0</v>
      </c>
      <c r="BNB42" s="707">
        <f>'2-ORÇAMENTO'!BND39</f>
        <v>0</v>
      </c>
      <c r="BNC42" s="709">
        <f>'2-ORÇAMENTO'!BNC39</f>
        <v>0</v>
      </c>
      <c r="BND42" s="707">
        <f>'2-ORÇAMENTO'!BNF39</f>
        <v>0</v>
      </c>
      <c r="BNE42" s="709">
        <f>'2-ORÇAMENTO'!BNE39</f>
        <v>0</v>
      </c>
      <c r="BNF42" s="707">
        <f>'2-ORÇAMENTO'!BNH39</f>
        <v>0</v>
      </c>
      <c r="BNG42" s="709">
        <f>'2-ORÇAMENTO'!BNG39</f>
        <v>0</v>
      </c>
      <c r="BNH42" s="707">
        <f>'2-ORÇAMENTO'!BNJ39</f>
        <v>0</v>
      </c>
      <c r="BNI42" s="709">
        <f>'2-ORÇAMENTO'!BNI39</f>
        <v>0</v>
      </c>
      <c r="BNJ42" s="707">
        <f>'2-ORÇAMENTO'!BNL39</f>
        <v>0</v>
      </c>
      <c r="BNK42" s="709">
        <f>'2-ORÇAMENTO'!BNK39</f>
        <v>0</v>
      </c>
      <c r="BNL42" s="707">
        <f>'2-ORÇAMENTO'!BNN39</f>
        <v>0</v>
      </c>
      <c r="BNM42" s="709">
        <f>'2-ORÇAMENTO'!BNM39</f>
        <v>0</v>
      </c>
      <c r="BNN42" s="707">
        <f>'2-ORÇAMENTO'!BNP39</f>
        <v>0</v>
      </c>
      <c r="BNO42" s="709">
        <f>'2-ORÇAMENTO'!BNO39</f>
        <v>0</v>
      </c>
      <c r="BNP42" s="707">
        <f>'2-ORÇAMENTO'!BNR39</f>
        <v>0</v>
      </c>
      <c r="BNQ42" s="709">
        <f>'2-ORÇAMENTO'!BNQ39</f>
        <v>0</v>
      </c>
      <c r="BNR42" s="707">
        <f>'2-ORÇAMENTO'!BNT39</f>
        <v>0</v>
      </c>
      <c r="BNS42" s="709">
        <f>'2-ORÇAMENTO'!BNS39</f>
        <v>0</v>
      </c>
      <c r="BNT42" s="707">
        <f>'2-ORÇAMENTO'!BNV39</f>
        <v>0</v>
      </c>
      <c r="BNU42" s="709">
        <f>'2-ORÇAMENTO'!BNU39</f>
        <v>0</v>
      </c>
      <c r="BNV42" s="707">
        <f>'2-ORÇAMENTO'!BNX39</f>
        <v>0</v>
      </c>
      <c r="BNW42" s="709">
        <f>'2-ORÇAMENTO'!BNW39</f>
        <v>0</v>
      </c>
      <c r="BNX42" s="707">
        <f>'2-ORÇAMENTO'!BNZ39</f>
        <v>0</v>
      </c>
      <c r="BNY42" s="709">
        <f>'2-ORÇAMENTO'!BNY39</f>
        <v>0</v>
      </c>
      <c r="BNZ42" s="707">
        <f>'2-ORÇAMENTO'!BOB39</f>
        <v>0</v>
      </c>
      <c r="BOA42" s="709">
        <f>'2-ORÇAMENTO'!BOA39</f>
        <v>0</v>
      </c>
      <c r="BOB42" s="707">
        <f>'2-ORÇAMENTO'!BOD39</f>
        <v>0</v>
      </c>
      <c r="BOC42" s="709">
        <f>'2-ORÇAMENTO'!BOC39</f>
        <v>0</v>
      </c>
      <c r="BOD42" s="707">
        <f>'2-ORÇAMENTO'!BOF39</f>
        <v>0</v>
      </c>
      <c r="BOE42" s="709">
        <f>'2-ORÇAMENTO'!BOE39</f>
        <v>0</v>
      </c>
      <c r="BOF42" s="707">
        <f>'2-ORÇAMENTO'!BOH39</f>
        <v>0</v>
      </c>
      <c r="BOG42" s="709">
        <f>'2-ORÇAMENTO'!BOG39</f>
        <v>0</v>
      </c>
      <c r="BOH42" s="707">
        <f>'2-ORÇAMENTO'!BOJ39</f>
        <v>0</v>
      </c>
      <c r="BOI42" s="709">
        <f>'2-ORÇAMENTO'!BOI39</f>
        <v>0</v>
      </c>
      <c r="BOJ42" s="707">
        <f>'2-ORÇAMENTO'!BOL39</f>
        <v>0</v>
      </c>
      <c r="BOK42" s="709">
        <f>'2-ORÇAMENTO'!BOK39</f>
        <v>0</v>
      </c>
      <c r="BOL42" s="707">
        <f>'2-ORÇAMENTO'!BON39</f>
        <v>0</v>
      </c>
      <c r="BOM42" s="709">
        <f>'2-ORÇAMENTO'!BOM39</f>
        <v>0</v>
      </c>
      <c r="BON42" s="707">
        <f>'2-ORÇAMENTO'!BOP39</f>
        <v>0</v>
      </c>
      <c r="BOO42" s="709">
        <f>'2-ORÇAMENTO'!BOO39</f>
        <v>0</v>
      </c>
      <c r="BOP42" s="707">
        <f>'2-ORÇAMENTO'!BOR39</f>
        <v>0</v>
      </c>
      <c r="BOQ42" s="709">
        <f>'2-ORÇAMENTO'!BOQ39</f>
        <v>0</v>
      </c>
      <c r="BOR42" s="707">
        <f>'2-ORÇAMENTO'!BOT39</f>
        <v>0</v>
      </c>
      <c r="BOS42" s="709">
        <f>'2-ORÇAMENTO'!BOS39</f>
        <v>0</v>
      </c>
      <c r="BOT42" s="707">
        <f>'2-ORÇAMENTO'!BOV39</f>
        <v>0</v>
      </c>
      <c r="BOU42" s="709">
        <f>'2-ORÇAMENTO'!BOU39</f>
        <v>0</v>
      </c>
      <c r="BOV42" s="707">
        <f>'2-ORÇAMENTO'!BOX39</f>
        <v>0</v>
      </c>
      <c r="BOW42" s="709">
        <f>'2-ORÇAMENTO'!BOW39</f>
        <v>0</v>
      </c>
      <c r="BOX42" s="707">
        <f>'2-ORÇAMENTO'!BOZ39</f>
        <v>0</v>
      </c>
      <c r="BOY42" s="709">
        <f>'2-ORÇAMENTO'!BOY39</f>
        <v>0</v>
      </c>
      <c r="BOZ42" s="707">
        <f>'2-ORÇAMENTO'!BPB39</f>
        <v>0</v>
      </c>
      <c r="BPA42" s="709">
        <f>'2-ORÇAMENTO'!BPA39</f>
        <v>0</v>
      </c>
      <c r="BPB42" s="707">
        <f>'2-ORÇAMENTO'!BPD39</f>
        <v>0</v>
      </c>
      <c r="BPC42" s="709">
        <f>'2-ORÇAMENTO'!BPC39</f>
        <v>0</v>
      </c>
      <c r="BPD42" s="707">
        <f>'2-ORÇAMENTO'!BPF39</f>
        <v>0</v>
      </c>
      <c r="BPE42" s="709">
        <f>'2-ORÇAMENTO'!BPE39</f>
        <v>0</v>
      </c>
      <c r="BPF42" s="707">
        <f>'2-ORÇAMENTO'!BPH39</f>
        <v>0</v>
      </c>
      <c r="BPG42" s="709">
        <f>'2-ORÇAMENTO'!BPG39</f>
        <v>0</v>
      </c>
      <c r="BPH42" s="707">
        <f>'2-ORÇAMENTO'!BPJ39</f>
        <v>0</v>
      </c>
      <c r="BPI42" s="709">
        <f>'2-ORÇAMENTO'!BPI39</f>
        <v>0</v>
      </c>
      <c r="BPJ42" s="707">
        <f>'2-ORÇAMENTO'!BPL39</f>
        <v>0</v>
      </c>
      <c r="BPK42" s="709">
        <f>'2-ORÇAMENTO'!BPK39</f>
        <v>0</v>
      </c>
      <c r="BPL42" s="707">
        <f>'2-ORÇAMENTO'!BPN39</f>
        <v>0</v>
      </c>
      <c r="BPM42" s="709">
        <f>'2-ORÇAMENTO'!BPM39</f>
        <v>0</v>
      </c>
      <c r="BPN42" s="707">
        <f>'2-ORÇAMENTO'!BPP39</f>
        <v>0</v>
      </c>
      <c r="BPO42" s="709">
        <f>'2-ORÇAMENTO'!BPO39</f>
        <v>0</v>
      </c>
      <c r="BPP42" s="707">
        <f>'2-ORÇAMENTO'!BPR39</f>
        <v>0</v>
      </c>
      <c r="BPQ42" s="709">
        <f>'2-ORÇAMENTO'!BPQ39</f>
        <v>0</v>
      </c>
      <c r="BPR42" s="707">
        <f>'2-ORÇAMENTO'!BPT39</f>
        <v>0</v>
      </c>
      <c r="BPS42" s="709">
        <f>'2-ORÇAMENTO'!BPS39</f>
        <v>0</v>
      </c>
      <c r="BPT42" s="707">
        <f>'2-ORÇAMENTO'!BPV39</f>
        <v>0</v>
      </c>
      <c r="BPU42" s="709">
        <f>'2-ORÇAMENTO'!BPU39</f>
        <v>0</v>
      </c>
      <c r="BPV42" s="707">
        <f>'2-ORÇAMENTO'!BPX39</f>
        <v>0</v>
      </c>
      <c r="BPW42" s="709">
        <f>'2-ORÇAMENTO'!BPW39</f>
        <v>0</v>
      </c>
      <c r="BPX42" s="707">
        <f>'2-ORÇAMENTO'!BPZ39</f>
        <v>0</v>
      </c>
      <c r="BPY42" s="709">
        <f>'2-ORÇAMENTO'!BPY39</f>
        <v>0</v>
      </c>
      <c r="BPZ42" s="707">
        <f>'2-ORÇAMENTO'!BQB39</f>
        <v>0</v>
      </c>
      <c r="BQA42" s="709">
        <f>'2-ORÇAMENTO'!BQA39</f>
        <v>0</v>
      </c>
      <c r="BQB42" s="707">
        <f>'2-ORÇAMENTO'!BQD39</f>
        <v>0</v>
      </c>
      <c r="BQC42" s="709">
        <f>'2-ORÇAMENTO'!BQC39</f>
        <v>0</v>
      </c>
      <c r="BQD42" s="707">
        <f>'2-ORÇAMENTO'!BQF39</f>
        <v>0</v>
      </c>
      <c r="BQE42" s="709">
        <f>'2-ORÇAMENTO'!BQE39</f>
        <v>0</v>
      </c>
      <c r="BQF42" s="707">
        <f>'2-ORÇAMENTO'!BQH39</f>
        <v>0</v>
      </c>
      <c r="BQG42" s="709">
        <f>'2-ORÇAMENTO'!BQG39</f>
        <v>0</v>
      </c>
      <c r="BQH42" s="707">
        <f>'2-ORÇAMENTO'!BQJ39</f>
        <v>0</v>
      </c>
      <c r="BQI42" s="709">
        <f>'2-ORÇAMENTO'!BQI39</f>
        <v>0</v>
      </c>
      <c r="BQJ42" s="707">
        <f>'2-ORÇAMENTO'!BQL39</f>
        <v>0</v>
      </c>
      <c r="BQK42" s="709">
        <f>'2-ORÇAMENTO'!BQK39</f>
        <v>0</v>
      </c>
      <c r="BQL42" s="707">
        <f>'2-ORÇAMENTO'!BQN39</f>
        <v>0</v>
      </c>
      <c r="BQM42" s="709">
        <f>'2-ORÇAMENTO'!BQM39</f>
        <v>0</v>
      </c>
      <c r="BQN42" s="707">
        <f>'2-ORÇAMENTO'!BQP39</f>
        <v>0</v>
      </c>
      <c r="BQO42" s="709">
        <f>'2-ORÇAMENTO'!BQO39</f>
        <v>0</v>
      </c>
      <c r="BQP42" s="707">
        <f>'2-ORÇAMENTO'!BQR39</f>
        <v>0</v>
      </c>
      <c r="BQQ42" s="709">
        <f>'2-ORÇAMENTO'!BQQ39</f>
        <v>0</v>
      </c>
      <c r="BQR42" s="707">
        <f>'2-ORÇAMENTO'!BQT39</f>
        <v>0</v>
      </c>
      <c r="BQS42" s="709">
        <f>'2-ORÇAMENTO'!BQS39</f>
        <v>0</v>
      </c>
      <c r="BQT42" s="707">
        <f>'2-ORÇAMENTO'!BQV39</f>
        <v>0</v>
      </c>
      <c r="BQU42" s="709">
        <f>'2-ORÇAMENTO'!BQU39</f>
        <v>0</v>
      </c>
      <c r="BQV42" s="707">
        <f>'2-ORÇAMENTO'!BQX39</f>
        <v>0</v>
      </c>
      <c r="BQW42" s="709">
        <f>'2-ORÇAMENTO'!BQW39</f>
        <v>0</v>
      </c>
      <c r="BQX42" s="707">
        <f>'2-ORÇAMENTO'!BQZ39</f>
        <v>0</v>
      </c>
      <c r="BQY42" s="709">
        <f>'2-ORÇAMENTO'!BQY39</f>
        <v>0</v>
      </c>
      <c r="BQZ42" s="707">
        <f>'2-ORÇAMENTO'!BRB39</f>
        <v>0</v>
      </c>
      <c r="BRA42" s="709">
        <f>'2-ORÇAMENTO'!BRA39</f>
        <v>0</v>
      </c>
      <c r="BRB42" s="707">
        <f>'2-ORÇAMENTO'!BRD39</f>
        <v>0</v>
      </c>
      <c r="BRC42" s="709">
        <f>'2-ORÇAMENTO'!BRC39</f>
        <v>0</v>
      </c>
      <c r="BRD42" s="707">
        <f>'2-ORÇAMENTO'!BRF39</f>
        <v>0</v>
      </c>
      <c r="BRE42" s="709">
        <f>'2-ORÇAMENTO'!BRE39</f>
        <v>0</v>
      </c>
      <c r="BRF42" s="707">
        <f>'2-ORÇAMENTO'!BRH39</f>
        <v>0</v>
      </c>
      <c r="BRG42" s="709">
        <f>'2-ORÇAMENTO'!BRG39</f>
        <v>0</v>
      </c>
      <c r="BRH42" s="707">
        <f>'2-ORÇAMENTO'!BRJ39</f>
        <v>0</v>
      </c>
      <c r="BRI42" s="709">
        <f>'2-ORÇAMENTO'!BRI39</f>
        <v>0</v>
      </c>
      <c r="BRJ42" s="707">
        <f>'2-ORÇAMENTO'!BRL39</f>
        <v>0</v>
      </c>
      <c r="BRK42" s="709">
        <f>'2-ORÇAMENTO'!BRK39</f>
        <v>0</v>
      </c>
      <c r="BRL42" s="707">
        <f>'2-ORÇAMENTO'!BRN39</f>
        <v>0</v>
      </c>
      <c r="BRM42" s="709">
        <f>'2-ORÇAMENTO'!BRM39</f>
        <v>0</v>
      </c>
      <c r="BRN42" s="707">
        <f>'2-ORÇAMENTO'!BRP39</f>
        <v>0</v>
      </c>
      <c r="BRO42" s="709">
        <f>'2-ORÇAMENTO'!BRO39</f>
        <v>0</v>
      </c>
      <c r="BRP42" s="707">
        <f>'2-ORÇAMENTO'!BRR39</f>
        <v>0</v>
      </c>
      <c r="BRQ42" s="709">
        <f>'2-ORÇAMENTO'!BRQ39</f>
        <v>0</v>
      </c>
      <c r="BRR42" s="707">
        <f>'2-ORÇAMENTO'!BRT39</f>
        <v>0</v>
      </c>
      <c r="BRS42" s="709">
        <f>'2-ORÇAMENTO'!BRS39</f>
        <v>0</v>
      </c>
      <c r="BRT42" s="707">
        <f>'2-ORÇAMENTO'!BRV39</f>
        <v>0</v>
      </c>
      <c r="BRU42" s="709">
        <f>'2-ORÇAMENTO'!BRU39</f>
        <v>0</v>
      </c>
      <c r="BRV42" s="707">
        <f>'2-ORÇAMENTO'!BRX39</f>
        <v>0</v>
      </c>
      <c r="BRW42" s="709">
        <f>'2-ORÇAMENTO'!BRW39</f>
        <v>0</v>
      </c>
      <c r="BRX42" s="707">
        <f>'2-ORÇAMENTO'!BRZ39</f>
        <v>0</v>
      </c>
      <c r="BRY42" s="709">
        <f>'2-ORÇAMENTO'!BRY39</f>
        <v>0</v>
      </c>
      <c r="BRZ42" s="707">
        <f>'2-ORÇAMENTO'!BSB39</f>
        <v>0</v>
      </c>
      <c r="BSA42" s="709">
        <f>'2-ORÇAMENTO'!BSA39</f>
        <v>0</v>
      </c>
      <c r="BSB42" s="707">
        <f>'2-ORÇAMENTO'!BSD39</f>
        <v>0</v>
      </c>
      <c r="BSC42" s="709">
        <f>'2-ORÇAMENTO'!BSC39</f>
        <v>0</v>
      </c>
      <c r="BSD42" s="707">
        <f>'2-ORÇAMENTO'!BSF39</f>
        <v>0</v>
      </c>
      <c r="BSE42" s="709">
        <f>'2-ORÇAMENTO'!BSE39</f>
        <v>0</v>
      </c>
      <c r="BSF42" s="707">
        <f>'2-ORÇAMENTO'!BSH39</f>
        <v>0</v>
      </c>
      <c r="BSG42" s="709">
        <f>'2-ORÇAMENTO'!BSG39</f>
        <v>0</v>
      </c>
      <c r="BSH42" s="707">
        <f>'2-ORÇAMENTO'!BSJ39</f>
        <v>0</v>
      </c>
      <c r="BSI42" s="709">
        <f>'2-ORÇAMENTO'!BSI39</f>
        <v>0</v>
      </c>
      <c r="BSJ42" s="707">
        <f>'2-ORÇAMENTO'!BSL39</f>
        <v>0</v>
      </c>
      <c r="BSK42" s="709">
        <f>'2-ORÇAMENTO'!BSK39</f>
        <v>0</v>
      </c>
      <c r="BSL42" s="707">
        <f>'2-ORÇAMENTO'!BSN39</f>
        <v>0</v>
      </c>
      <c r="BSM42" s="709">
        <f>'2-ORÇAMENTO'!BSM39</f>
        <v>0</v>
      </c>
      <c r="BSN42" s="707">
        <f>'2-ORÇAMENTO'!BSP39</f>
        <v>0</v>
      </c>
      <c r="BSO42" s="709">
        <f>'2-ORÇAMENTO'!BSO39</f>
        <v>0</v>
      </c>
      <c r="BSP42" s="707">
        <f>'2-ORÇAMENTO'!BSR39</f>
        <v>0</v>
      </c>
      <c r="BSQ42" s="709">
        <f>'2-ORÇAMENTO'!BSQ39</f>
        <v>0</v>
      </c>
      <c r="BSR42" s="707">
        <f>'2-ORÇAMENTO'!BST39</f>
        <v>0</v>
      </c>
      <c r="BSS42" s="709">
        <f>'2-ORÇAMENTO'!BSS39</f>
        <v>0</v>
      </c>
      <c r="BST42" s="707">
        <f>'2-ORÇAMENTO'!BSV39</f>
        <v>0</v>
      </c>
      <c r="BSU42" s="709">
        <f>'2-ORÇAMENTO'!BSU39</f>
        <v>0</v>
      </c>
      <c r="BSV42" s="707">
        <f>'2-ORÇAMENTO'!BSX39</f>
        <v>0</v>
      </c>
      <c r="BSW42" s="709">
        <f>'2-ORÇAMENTO'!BSW39</f>
        <v>0</v>
      </c>
      <c r="BSX42" s="707">
        <f>'2-ORÇAMENTO'!BSZ39</f>
        <v>0</v>
      </c>
      <c r="BSY42" s="709">
        <f>'2-ORÇAMENTO'!BSY39</f>
        <v>0</v>
      </c>
      <c r="BSZ42" s="707">
        <f>'2-ORÇAMENTO'!BTB39</f>
        <v>0</v>
      </c>
      <c r="BTA42" s="709">
        <f>'2-ORÇAMENTO'!BTA39</f>
        <v>0</v>
      </c>
      <c r="BTB42" s="707">
        <f>'2-ORÇAMENTO'!BTD39</f>
        <v>0</v>
      </c>
      <c r="BTC42" s="709">
        <f>'2-ORÇAMENTO'!BTC39</f>
        <v>0</v>
      </c>
      <c r="BTD42" s="707">
        <f>'2-ORÇAMENTO'!BTF39</f>
        <v>0</v>
      </c>
      <c r="BTE42" s="709">
        <f>'2-ORÇAMENTO'!BTE39</f>
        <v>0</v>
      </c>
      <c r="BTF42" s="707">
        <f>'2-ORÇAMENTO'!BTH39</f>
        <v>0</v>
      </c>
      <c r="BTG42" s="709">
        <f>'2-ORÇAMENTO'!BTG39</f>
        <v>0</v>
      </c>
      <c r="BTH42" s="707">
        <f>'2-ORÇAMENTO'!BTJ39</f>
        <v>0</v>
      </c>
      <c r="BTI42" s="709">
        <f>'2-ORÇAMENTO'!BTI39</f>
        <v>0</v>
      </c>
      <c r="BTJ42" s="707">
        <f>'2-ORÇAMENTO'!BTL39</f>
        <v>0</v>
      </c>
      <c r="BTK42" s="709">
        <f>'2-ORÇAMENTO'!BTK39</f>
        <v>0</v>
      </c>
      <c r="BTL42" s="707">
        <f>'2-ORÇAMENTO'!BTN39</f>
        <v>0</v>
      </c>
      <c r="BTM42" s="709">
        <f>'2-ORÇAMENTO'!BTM39</f>
        <v>0</v>
      </c>
      <c r="BTN42" s="707">
        <f>'2-ORÇAMENTO'!BTP39</f>
        <v>0</v>
      </c>
      <c r="BTO42" s="709">
        <f>'2-ORÇAMENTO'!BTO39</f>
        <v>0</v>
      </c>
      <c r="BTP42" s="707">
        <f>'2-ORÇAMENTO'!BTR39</f>
        <v>0</v>
      </c>
      <c r="BTQ42" s="709">
        <f>'2-ORÇAMENTO'!BTQ39</f>
        <v>0</v>
      </c>
      <c r="BTR42" s="707">
        <f>'2-ORÇAMENTO'!BTT39</f>
        <v>0</v>
      </c>
      <c r="BTS42" s="709">
        <f>'2-ORÇAMENTO'!BTS39</f>
        <v>0</v>
      </c>
      <c r="BTT42" s="707">
        <f>'2-ORÇAMENTO'!BTV39</f>
        <v>0</v>
      </c>
      <c r="BTU42" s="709">
        <f>'2-ORÇAMENTO'!BTU39</f>
        <v>0</v>
      </c>
      <c r="BTV42" s="707">
        <f>'2-ORÇAMENTO'!BTX39</f>
        <v>0</v>
      </c>
      <c r="BTW42" s="709">
        <f>'2-ORÇAMENTO'!BTW39</f>
        <v>0</v>
      </c>
      <c r="BTX42" s="707">
        <f>'2-ORÇAMENTO'!BTZ39</f>
        <v>0</v>
      </c>
      <c r="BTY42" s="709">
        <f>'2-ORÇAMENTO'!BTY39</f>
        <v>0</v>
      </c>
      <c r="BTZ42" s="707">
        <f>'2-ORÇAMENTO'!BUB39</f>
        <v>0</v>
      </c>
      <c r="BUA42" s="709">
        <f>'2-ORÇAMENTO'!BUA39</f>
        <v>0</v>
      </c>
      <c r="BUB42" s="707">
        <f>'2-ORÇAMENTO'!BUD39</f>
        <v>0</v>
      </c>
      <c r="BUC42" s="709">
        <f>'2-ORÇAMENTO'!BUC39</f>
        <v>0</v>
      </c>
      <c r="BUD42" s="707">
        <f>'2-ORÇAMENTO'!BUF39</f>
        <v>0</v>
      </c>
      <c r="BUE42" s="709">
        <f>'2-ORÇAMENTO'!BUE39</f>
        <v>0</v>
      </c>
      <c r="BUF42" s="707">
        <f>'2-ORÇAMENTO'!BUH39</f>
        <v>0</v>
      </c>
      <c r="BUG42" s="709">
        <f>'2-ORÇAMENTO'!BUG39</f>
        <v>0</v>
      </c>
      <c r="BUH42" s="707">
        <f>'2-ORÇAMENTO'!BUJ39</f>
        <v>0</v>
      </c>
      <c r="BUI42" s="709">
        <f>'2-ORÇAMENTO'!BUI39</f>
        <v>0</v>
      </c>
      <c r="BUJ42" s="707">
        <f>'2-ORÇAMENTO'!BUL39</f>
        <v>0</v>
      </c>
      <c r="BUK42" s="709">
        <f>'2-ORÇAMENTO'!BUK39</f>
        <v>0</v>
      </c>
      <c r="BUL42" s="707">
        <f>'2-ORÇAMENTO'!BUN39</f>
        <v>0</v>
      </c>
      <c r="BUM42" s="709">
        <f>'2-ORÇAMENTO'!BUM39</f>
        <v>0</v>
      </c>
      <c r="BUN42" s="707">
        <f>'2-ORÇAMENTO'!BUP39</f>
        <v>0</v>
      </c>
      <c r="BUO42" s="709">
        <f>'2-ORÇAMENTO'!BUO39</f>
        <v>0</v>
      </c>
      <c r="BUP42" s="707">
        <f>'2-ORÇAMENTO'!BUR39</f>
        <v>0</v>
      </c>
      <c r="BUQ42" s="709">
        <f>'2-ORÇAMENTO'!BUQ39</f>
        <v>0</v>
      </c>
      <c r="BUR42" s="707">
        <f>'2-ORÇAMENTO'!BUT39</f>
        <v>0</v>
      </c>
      <c r="BUS42" s="709">
        <f>'2-ORÇAMENTO'!BUS39</f>
        <v>0</v>
      </c>
      <c r="BUT42" s="707">
        <f>'2-ORÇAMENTO'!BUV39</f>
        <v>0</v>
      </c>
      <c r="BUU42" s="709">
        <f>'2-ORÇAMENTO'!BUU39</f>
        <v>0</v>
      </c>
      <c r="BUV42" s="707">
        <f>'2-ORÇAMENTO'!BUX39</f>
        <v>0</v>
      </c>
      <c r="BUW42" s="709">
        <f>'2-ORÇAMENTO'!BUW39</f>
        <v>0</v>
      </c>
      <c r="BUX42" s="707">
        <f>'2-ORÇAMENTO'!BUZ39</f>
        <v>0</v>
      </c>
      <c r="BUY42" s="709">
        <f>'2-ORÇAMENTO'!BUY39</f>
        <v>0</v>
      </c>
      <c r="BUZ42" s="707">
        <f>'2-ORÇAMENTO'!BVB39</f>
        <v>0</v>
      </c>
      <c r="BVA42" s="709">
        <f>'2-ORÇAMENTO'!BVA39</f>
        <v>0</v>
      </c>
      <c r="BVB42" s="707">
        <f>'2-ORÇAMENTO'!BVD39</f>
        <v>0</v>
      </c>
      <c r="BVC42" s="709">
        <f>'2-ORÇAMENTO'!BVC39</f>
        <v>0</v>
      </c>
      <c r="BVD42" s="707">
        <f>'2-ORÇAMENTO'!BVF39</f>
        <v>0</v>
      </c>
      <c r="BVE42" s="709">
        <f>'2-ORÇAMENTO'!BVE39</f>
        <v>0</v>
      </c>
      <c r="BVF42" s="707">
        <f>'2-ORÇAMENTO'!BVH39</f>
        <v>0</v>
      </c>
      <c r="BVG42" s="709">
        <f>'2-ORÇAMENTO'!BVG39</f>
        <v>0</v>
      </c>
      <c r="BVH42" s="707">
        <f>'2-ORÇAMENTO'!BVJ39</f>
        <v>0</v>
      </c>
      <c r="BVI42" s="709">
        <f>'2-ORÇAMENTO'!BVI39</f>
        <v>0</v>
      </c>
      <c r="BVJ42" s="707">
        <f>'2-ORÇAMENTO'!BVL39</f>
        <v>0</v>
      </c>
      <c r="BVK42" s="709">
        <f>'2-ORÇAMENTO'!BVK39</f>
        <v>0</v>
      </c>
      <c r="BVL42" s="707">
        <f>'2-ORÇAMENTO'!BVN39</f>
        <v>0</v>
      </c>
      <c r="BVM42" s="709">
        <f>'2-ORÇAMENTO'!BVM39</f>
        <v>0</v>
      </c>
      <c r="BVN42" s="707">
        <f>'2-ORÇAMENTO'!BVP39</f>
        <v>0</v>
      </c>
      <c r="BVO42" s="709">
        <f>'2-ORÇAMENTO'!BVO39</f>
        <v>0</v>
      </c>
      <c r="BVP42" s="707">
        <f>'2-ORÇAMENTO'!BVR39</f>
        <v>0</v>
      </c>
      <c r="BVQ42" s="709">
        <f>'2-ORÇAMENTO'!BVQ39</f>
        <v>0</v>
      </c>
      <c r="BVR42" s="707">
        <f>'2-ORÇAMENTO'!BVT39</f>
        <v>0</v>
      </c>
      <c r="BVS42" s="709">
        <f>'2-ORÇAMENTO'!BVS39</f>
        <v>0</v>
      </c>
      <c r="BVT42" s="707">
        <f>'2-ORÇAMENTO'!BVV39</f>
        <v>0</v>
      </c>
      <c r="BVU42" s="709">
        <f>'2-ORÇAMENTO'!BVU39</f>
        <v>0</v>
      </c>
      <c r="BVV42" s="707">
        <f>'2-ORÇAMENTO'!BVX39</f>
        <v>0</v>
      </c>
      <c r="BVW42" s="709">
        <f>'2-ORÇAMENTO'!BVW39</f>
        <v>0</v>
      </c>
      <c r="BVX42" s="707">
        <f>'2-ORÇAMENTO'!BVZ39</f>
        <v>0</v>
      </c>
      <c r="BVY42" s="709">
        <f>'2-ORÇAMENTO'!BVY39</f>
        <v>0</v>
      </c>
      <c r="BVZ42" s="707">
        <f>'2-ORÇAMENTO'!BWB39</f>
        <v>0</v>
      </c>
      <c r="BWA42" s="709">
        <f>'2-ORÇAMENTO'!BWA39</f>
        <v>0</v>
      </c>
      <c r="BWB42" s="707">
        <f>'2-ORÇAMENTO'!BWD39</f>
        <v>0</v>
      </c>
      <c r="BWC42" s="709">
        <f>'2-ORÇAMENTO'!BWC39</f>
        <v>0</v>
      </c>
      <c r="BWD42" s="707">
        <f>'2-ORÇAMENTO'!BWF39</f>
        <v>0</v>
      </c>
      <c r="BWE42" s="709">
        <f>'2-ORÇAMENTO'!BWE39</f>
        <v>0</v>
      </c>
      <c r="BWF42" s="707">
        <f>'2-ORÇAMENTO'!BWH39</f>
        <v>0</v>
      </c>
      <c r="BWG42" s="709">
        <f>'2-ORÇAMENTO'!BWG39</f>
        <v>0</v>
      </c>
      <c r="BWH42" s="707">
        <f>'2-ORÇAMENTO'!BWJ39</f>
        <v>0</v>
      </c>
      <c r="BWI42" s="709">
        <f>'2-ORÇAMENTO'!BWI39</f>
        <v>0</v>
      </c>
      <c r="BWJ42" s="707">
        <f>'2-ORÇAMENTO'!BWL39</f>
        <v>0</v>
      </c>
      <c r="BWK42" s="709">
        <f>'2-ORÇAMENTO'!BWK39</f>
        <v>0</v>
      </c>
      <c r="BWL42" s="707">
        <f>'2-ORÇAMENTO'!BWN39</f>
        <v>0</v>
      </c>
      <c r="BWM42" s="709">
        <f>'2-ORÇAMENTO'!BWM39</f>
        <v>0</v>
      </c>
      <c r="BWN42" s="707">
        <f>'2-ORÇAMENTO'!BWP39</f>
        <v>0</v>
      </c>
      <c r="BWO42" s="709">
        <f>'2-ORÇAMENTO'!BWO39</f>
        <v>0</v>
      </c>
      <c r="BWP42" s="707">
        <f>'2-ORÇAMENTO'!BWR39</f>
        <v>0</v>
      </c>
      <c r="BWQ42" s="709">
        <f>'2-ORÇAMENTO'!BWQ39</f>
        <v>0</v>
      </c>
      <c r="BWR42" s="707">
        <f>'2-ORÇAMENTO'!BWT39</f>
        <v>0</v>
      </c>
      <c r="BWS42" s="709">
        <f>'2-ORÇAMENTO'!BWS39</f>
        <v>0</v>
      </c>
      <c r="BWT42" s="707">
        <f>'2-ORÇAMENTO'!BWV39</f>
        <v>0</v>
      </c>
      <c r="BWU42" s="709">
        <f>'2-ORÇAMENTO'!BWU39</f>
        <v>0</v>
      </c>
      <c r="BWV42" s="707">
        <f>'2-ORÇAMENTO'!BWX39</f>
        <v>0</v>
      </c>
      <c r="BWW42" s="709">
        <f>'2-ORÇAMENTO'!BWW39</f>
        <v>0</v>
      </c>
      <c r="BWX42" s="707">
        <f>'2-ORÇAMENTO'!BWZ39</f>
        <v>0</v>
      </c>
      <c r="BWY42" s="709">
        <f>'2-ORÇAMENTO'!BWY39</f>
        <v>0</v>
      </c>
      <c r="BWZ42" s="707">
        <f>'2-ORÇAMENTO'!BXB39</f>
        <v>0</v>
      </c>
      <c r="BXA42" s="709">
        <f>'2-ORÇAMENTO'!BXA39</f>
        <v>0</v>
      </c>
      <c r="BXB42" s="707">
        <f>'2-ORÇAMENTO'!BXD39</f>
        <v>0</v>
      </c>
      <c r="BXC42" s="709">
        <f>'2-ORÇAMENTO'!BXC39</f>
        <v>0</v>
      </c>
      <c r="BXD42" s="707">
        <f>'2-ORÇAMENTO'!BXF39</f>
        <v>0</v>
      </c>
      <c r="BXE42" s="709">
        <f>'2-ORÇAMENTO'!BXE39</f>
        <v>0</v>
      </c>
      <c r="BXF42" s="707">
        <f>'2-ORÇAMENTO'!BXH39</f>
        <v>0</v>
      </c>
      <c r="BXG42" s="709">
        <f>'2-ORÇAMENTO'!BXG39</f>
        <v>0</v>
      </c>
      <c r="BXH42" s="707">
        <f>'2-ORÇAMENTO'!BXJ39</f>
        <v>0</v>
      </c>
      <c r="BXI42" s="709">
        <f>'2-ORÇAMENTO'!BXI39</f>
        <v>0</v>
      </c>
      <c r="BXJ42" s="707">
        <f>'2-ORÇAMENTO'!BXL39</f>
        <v>0</v>
      </c>
      <c r="BXK42" s="709">
        <f>'2-ORÇAMENTO'!BXK39</f>
        <v>0</v>
      </c>
      <c r="BXL42" s="707">
        <f>'2-ORÇAMENTO'!BXN39</f>
        <v>0</v>
      </c>
      <c r="BXM42" s="709">
        <f>'2-ORÇAMENTO'!BXM39</f>
        <v>0</v>
      </c>
      <c r="BXN42" s="707">
        <f>'2-ORÇAMENTO'!BXP39</f>
        <v>0</v>
      </c>
      <c r="BXO42" s="709">
        <f>'2-ORÇAMENTO'!BXO39</f>
        <v>0</v>
      </c>
      <c r="BXP42" s="707">
        <f>'2-ORÇAMENTO'!BXR39</f>
        <v>0</v>
      </c>
      <c r="BXQ42" s="709">
        <f>'2-ORÇAMENTO'!BXQ39</f>
        <v>0</v>
      </c>
      <c r="BXR42" s="707">
        <f>'2-ORÇAMENTO'!BXT39</f>
        <v>0</v>
      </c>
      <c r="BXS42" s="709">
        <f>'2-ORÇAMENTO'!BXS39</f>
        <v>0</v>
      </c>
      <c r="BXT42" s="707">
        <f>'2-ORÇAMENTO'!BXV39</f>
        <v>0</v>
      </c>
      <c r="BXU42" s="709">
        <f>'2-ORÇAMENTO'!BXU39</f>
        <v>0</v>
      </c>
      <c r="BXV42" s="707">
        <f>'2-ORÇAMENTO'!BXX39</f>
        <v>0</v>
      </c>
      <c r="BXW42" s="709">
        <f>'2-ORÇAMENTO'!BXW39</f>
        <v>0</v>
      </c>
      <c r="BXX42" s="707">
        <f>'2-ORÇAMENTO'!BXZ39</f>
        <v>0</v>
      </c>
      <c r="BXY42" s="709">
        <f>'2-ORÇAMENTO'!BXY39</f>
        <v>0</v>
      </c>
      <c r="BXZ42" s="707">
        <f>'2-ORÇAMENTO'!BYB39</f>
        <v>0</v>
      </c>
      <c r="BYA42" s="709">
        <f>'2-ORÇAMENTO'!BYA39</f>
        <v>0</v>
      </c>
      <c r="BYB42" s="707">
        <f>'2-ORÇAMENTO'!BYD39</f>
        <v>0</v>
      </c>
      <c r="BYC42" s="709">
        <f>'2-ORÇAMENTO'!BYC39</f>
        <v>0</v>
      </c>
      <c r="BYD42" s="707">
        <f>'2-ORÇAMENTO'!BYF39</f>
        <v>0</v>
      </c>
      <c r="BYE42" s="709">
        <f>'2-ORÇAMENTO'!BYE39</f>
        <v>0</v>
      </c>
      <c r="BYF42" s="707">
        <f>'2-ORÇAMENTO'!BYH39</f>
        <v>0</v>
      </c>
      <c r="BYG42" s="709">
        <f>'2-ORÇAMENTO'!BYG39</f>
        <v>0</v>
      </c>
      <c r="BYH42" s="707">
        <f>'2-ORÇAMENTO'!BYJ39</f>
        <v>0</v>
      </c>
      <c r="BYI42" s="709">
        <f>'2-ORÇAMENTO'!BYI39</f>
        <v>0</v>
      </c>
      <c r="BYJ42" s="707">
        <f>'2-ORÇAMENTO'!BYL39</f>
        <v>0</v>
      </c>
      <c r="BYK42" s="709">
        <f>'2-ORÇAMENTO'!BYK39</f>
        <v>0</v>
      </c>
      <c r="BYL42" s="707">
        <f>'2-ORÇAMENTO'!BYN39</f>
        <v>0</v>
      </c>
      <c r="BYM42" s="709">
        <f>'2-ORÇAMENTO'!BYM39</f>
        <v>0</v>
      </c>
      <c r="BYN42" s="707">
        <f>'2-ORÇAMENTO'!BYP39</f>
        <v>0</v>
      </c>
      <c r="BYO42" s="709">
        <f>'2-ORÇAMENTO'!BYO39</f>
        <v>0</v>
      </c>
      <c r="BYP42" s="707">
        <f>'2-ORÇAMENTO'!BYR39</f>
        <v>0</v>
      </c>
      <c r="BYQ42" s="709">
        <f>'2-ORÇAMENTO'!BYQ39</f>
        <v>0</v>
      </c>
      <c r="BYR42" s="707">
        <f>'2-ORÇAMENTO'!BYT39</f>
        <v>0</v>
      </c>
      <c r="BYS42" s="709">
        <f>'2-ORÇAMENTO'!BYS39</f>
        <v>0</v>
      </c>
      <c r="BYT42" s="707">
        <f>'2-ORÇAMENTO'!BYV39</f>
        <v>0</v>
      </c>
      <c r="BYU42" s="709">
        <f>'2-ORÇAMENTO'!BYU39</f>
        <v>0</v>
      </c>
      <c r="BYV42" s="707">
        <f>'2-ORÇAMENTO'!BYX39</f>
        <v>0</v>
      </c>
      <c r="BYW42" s="709">
        <f>'2-ORÇAMENTO'!BYW39</f>
        <v>0</v>
      </c>
      <c r="BYX42" s="707">
        <f>'2-ORÇAMENTO'!BYZ39</f>
        <v>0</v>
      </c>
      <c r="BYY42" s="709">
        <f>'2-ORÇAMENTO'!BYY39</f>
        <v>0</v>
      </c>
      <c r="BYZ42" s="707">
        <f>'2-ORÇAMENTO'!BZB39</f>
        <v>0</v>
      </c>
      <c r="BZA42" s="709">
        <f>'2-ORÇAMENTO'!BZA39</f>
        <v>0</v>
      </c>
      <c r="BZB42" s="707">
        <f>'2-ORÇAMENTO'!BZD39</f>
        <v>0</v>
      </c>
      <c r="BZC42" s="709">
        <f>'2-ORÇAMENTO'!BZC39</f>
        <v>0</v>
      </c>
      <c r="BZD42" s="707">
        <f>'2-ORÇAMENTO'!BZF39</f>
        <v>0</v>
      </c>
      <c r="BZE42" s="709">
        <f>'2-ORÇAMENTO'!BZE39</f>
        <v>0</v>
      </c>
      <c r="BZF42" s="707">
        <f>'2-ORÇAMENTO'!BZH39</f>
        <v>0</v>
      </c>
      <c r="BZG42" s="709">
        <f>'2-ORÇAMENTO'!BZG39</f>
        <v>0</v>
      </c>
      <c r="BZH42" s="707">
        <f>'2-ORÇAMENTO'!BZJ39</f>
        <v>0</v>
      </c>
      <c r="BZI42" s="709">
        <f>'2-ORÇAMENTO'!BZI39</f>
        <v>0</v>
      </c>
      <c r="BZJ42" s="707">
        <f>'2-ORÇAMENTO'!BZL39</f>
        <v>0</v>
      </c>
      <c r="BZK42" s="709">
        <f>'2-ORÇAMENTO'!BZK39</f>
        <v>0</v>
      </c>
      <c r="BZL42" s="707">
        <f>'2-ORÇAMENTO'!BZN39</f>
        <v>0</v>
      </c>
      <c r="BZM42" s="709">
        <f>'2-ORÇAMENTO'!BZM39</f>
        <v>0</v>
      </c>
      <c r="BZN42" s="707">
        <f>'2-ORÇAMENTO'!BZP39</f>
        <v>0</v>
      </c>
      <c r="BZO42" s="709">
        <f>'2-ORÇAMENTO'!BZO39</f>
        <v>0</v>
      </c>
      <c r="BZP42" s="707">
        <f>'2-ORÇAMENTO'!BZR39</f>
        <v>0</v>
      </c>
      <c r="BZQ42" s="709">
        <f>'2-ORÇAMENTO'!BZQ39</f>
        <v>0</v>
      </c>
      <c r="BZR42" s="707">
        <f>'2-ORÇAMENTO'!BZT39</f>
        <v>0</v>
      </c>
      <c r="BZS42" s="709">
        <f>'2-ORÇAMENTO'!BZS39</f>
        <v>0</v>
      </c>
      <c r="BZT42" s="707">
        <f>'2-ORÇAMENTO'!BZV39</f>
        <v>0</v>
      </c>
      <c r="BZU42" s="709">
        <f>'2-ORÇAMENTO'!BZU39</f>
        <v>0</v>
      </c>
      <c r="BZV42" s="707">
        <f>'2-ORÇAMENTO'!BZX39</f>
        <v>0</v>
      </c>
      <c r="BZW42" s="709">
        <f>'2-ORÇAMENTO'!BZW39</f>
        <v>0</v>
      </c>
      <c r="BZX42" s="707">
        <f>'2-ORÇAMENTO'!BZZ39</f>
        <v>0</v>
      </c>
      <c r="BZY42" s="709">
        <f>'2-ORÇAMENTO'!BZY39</f>
        <v>0</v>
      </c>
      <c r="BZZ42" s="707">
        <f>'2-ORÇAMENTO'!CAB39</f>
        <v>0</v>
      </c>
      <c r="CAA42" s="709">
        <f>'2-ORÇAMENTO'!CAA39</f>
        <v>0</v>
      </c>
      <c r="CAB42" s="707">
        <f>'2-ORÇAMENTO'!CAD39</f>
        <v>0</v>
      </c>
      <c r="CAC42" s="709">
        <f>'2-ORÇAMENTO'!CAC39</f>
        <v>0</v>
      </c>
      <c r="CAD42" s="707">
        <f>'2-ORÇAMENTO'!CAF39</f>
        <v>0</v>
      </c>
      <c r="CAE42" s="709">
        <f>'2-ORÇAMENTO'!CAE39</f>
        <v>0</v>
      </c>
      <c r="CAF42" s="707">
        <f>'2-ORÇAMENTO'!CAH39</f>
        <v>0</v>
      </c>
      <c r="CAG42" s="709">
        <f>'2-ORÇAMENTO'!CAG39</f>
        <v>0</v>
      </c>
      <c r="CAH42" s="707">
        <f>'2-ORÇAMENTO'!CAJ39</f>
        <v>0</v>
      </c>
      <c r="CAI42" s="709">
        <f>'2-ORÇAMENTO'!CAI39</f>
        <v>0</v>
      </c>
      <c r="CAJ42" s="707">
        <f>'2-ORÇAMENTO'!CAL39</f>
        <v>0</v>
      </c>
      <c r="CAK42" s="709">
        <f>'2-ORÇAMENTO'!CAK39</f>
        <v>0</v>
      </c>
      <c r="CAL42" s="707">
        <f>'2-ORÇAMENTO'!CAN39</f>
        <v>0</v>
      </c>
      <c r="CAM42" s="709">
        <f>'2-ORÇAMENTO'!CAM39</f>
        <v>0</v>
      </c>
      <c r="CAN42" s="707">
        <f>'2-ORÇAMENTO'!CAP39</f>
        <v>0</v>
      </c>
      <c r="CAO42" s="709">
        <f>'2-ORÇAMENTO'!CAO39</f>
        <v>0</v>
      </c>
      <c r="CAP42" s="707">
        <f>'2-ORÇAMENTO'!CAR39</f>
        <v>0</v>
      </c>
      <c r="CAQ42" s="709">
        <f>'2-ORÇAMENTO'!CAQ39</f>
        <v>0</v>
      </c>
      <c r="CAR42" s="707">
        <f>'2-ORÇAMENTO'!CAT39</f>
        <v>0</v>
      </c>
      <c r="CAS42" s="709">
        <f>'2-ORÇAMENTO'!CAS39</f>
        <v>0</v>
      </c>
      <c r="CAT42" s="707">
        <f>'2-ORÇAMENTO'!CAV39</f>
        <v>0</v>
      </c>
      <c r="CAU42" s="709">
        <f>'2-ORÇAMENTO'!CAU39</f>
        <v>0</v>
      </c>
      <c r="CAV42" s="707">
        <f>'2-ORÇAMENTO'!CAX39</f>
        <v>0</v>
      </c>
      <c r="CAW42" s="709">
        <f>'2-ORÇAMENTO'!CAW39</f>
        <v>0</v>
      </c>
      <c r="CAX42" s="707">
        <f>'2-ORÇAMENTO'!CAZ39</f>
        <v>0</v>
      </c>
      <c r="CAY42" s="709">
        <f>'2-ORÇAMENTO'!CAY39</f>
        <v>0</v>
      </c>
      <c r="CAZ42" s="707">
        <f>'2-ORÇAMENTO'!CBB39</f>
        <v>0</v>
      </c>
      <c r="CBA42" s="709">
        <f>'2-ORÇAMENTO'!CBA39</f>
        <v>0</v>
      </c>
      <c r="CBB42" s="707">
        <f>'2-ORÇAMENTO'!CBD39</f>
        <v>0</v>
      </c>
      <c r="CBC42" s="709">
        <f>'2-ORÇAMENTO'!CBC39</f>
        <v>0</v>
      </c>
      <c r="CBD42" s="707">
        <f>'2-ORÇAMENTO'!CBF39</f>
        <v>0</v>
      </c>
      <c r="CBE42" s="709">
        <f>'2-ORÇAMENTO'!CBE39</f>
        <v>0</v>
      </c>
      <c r="CBF42" s="707">
        <f>'2-ORÇAMENTO'!CBH39</f>
        <v>0</v>
      </c>
      <c r="CBG42" s="709">
        <f>'2-ORÇAMENTO'!CBG39</f>
        <v>0</v>
      </c>
      <c r="CBH42" s="707">
        <f>'2-ORÇAMENTO'!CBJ39</f>
        <v>0</v>
      </c>
      <c r="CBI42" s="709">
        <f>'2-ORÇAMENTO'!CBI39</f>
        <v>0</v>
      </c>
      <c r="CBJ42" s="707">
        <f>'2-ORÇAMENTO'!CBL39</f>
        <v>0</v>
      </c>
      <c r="CBK42" s="709">
        <f>'2-ORÇAMENTO'!CBK39</f>
        <v>0</v>
      </c>
      <c r="CBL42" s="707">
        <f>'2-ORÇAMENTO'!CBN39</f>
        <v>0</v>
      </c>
      <c r="CBM42" s="709">
        <f>'2-ORÇAMENTO'!CBM39</f>
        <v>0</v>
      </c>
      <c r="CBN42" s="707">
        <f>'2-ORÇAMENTO'!CBP39</f>
        <v>0</v>
      </c>
      <c r="CBO42" s="709">
        <f>'2-ORÇAMENTO'!CBO39</f>
        <v>0</v>
      </c>
      <c r="CBP42" s="707">
        <f>'2-ORÇAMENTO'!CBR39</f>
        <v>0</v>
      </c>
      <c r="CBQ42" s="709">
        <f>'2-ORÇAMENTO'!CBQ39</f>
        <v>0</v>
      </c>
      <c r="CBR42" s="707">
        <f>'2-ORÇAMENTO'!CBT39</f>
        <v>0</v>
      </c>
      <c r="CBS42" s="709">
        <f>'2-ORÇAMENTO'!CBS39</f>
        <v>0</v>
      </c>
      <c r="CBT42" s="707">
        <f>'2-ORÇAMENTO'!CBV39</f>
        <v>0</v>
      </c>
      <c r="CBU42" s="709">
        <f>'2-ORÇAMENTO'!CBU39</f>
        <v>0</v>
      </c>
      <c r="CBV42" s="707">
        <f>'2-ORÇAMENTO'!CBX39</f>
        <v>0</v>
      </c>
      <c r="CBW42" s="709">
        <f>'2-ORÇAMENTO'!CBW39</f>
        <v>0</v>
      </c>
      <c r="CBX42" s="707">
        <f>'2-ORÇAMENTO'!CBZ39</f>
        <v>0</v>
      </c>
      <c r="CBY42" s="709">
        <f>'2-ORÇAMENTO'!CBY39</f>
        <v>0</v>
      </c>
      <c r="CBZ42" s="707">
        <f>'2-ORÇAMENTO'!CCB39</f>
        <v>0</v>
      </c>
      <c r="CCA42" s="709">
        <f>'2-ORÇAMENTO'!CCA39</f>
        <v>0</v>
      </c>
      <c r="CCB42" s="707">
        <f>'2-ORÇAMENTO'!CCD39</f>
        <v>0</v>
      </c>
      <c r="CCC42" s="709">
        <f>'2-ORÇAMENTO'!CCC39</f>
        <v>0</v>
      </c>
      <c r="CCD42" s="707">
        <f>'2-ORÇAMENTO'!CCF39</f>
        <v>0</v>
      </c>
      <c r="CCE42" s="709">
        <f>'2-ORÇAMENTO'!CCE39</f>
        <v>0</v>
      </c>
      <c r="CCF42" s="707">
        <f>'2-ORÇAMENTO'!CCH39</f>
        <v>0</v>
      </c>
      <c r="CCG42" s="709">
        <f>'2-ORÇAMENTO'!CCG39</f>
        <v>0</v>
      </c>
      <c r="CCH42" s="707">
        <f>'2-ORÇAMENTO'!CCJ39</f>
        <v>0</v>
      </c>
      <c r="CCI42" s="709">
        <f>'2-ORÇAMENTO'!CCI39</f>
        <v>0</v>
      </c>
      <c r="CCJ42" s="707">
        <f>'2-ORÇAMENTO'!CCL39</f>
        <v>0</v>
      </c>
      <c r="CCK42" s="709">
        <f>'2-ORÇAMENTO'!CCK39</f>
        <v>0</v>
      </c>
      <c r="CCL42" s="707">
        <f>'2-ORÇAMENTO'!CCN39</f>
        <v>0</v>
      </c>
      <c r="CCM42" s="709">
        <f>'2-ORÇAMENTO'!CCM39</f>
        <v>0</v>
      </c>
      <c r="CCN42" s="707">
        <f>'2-ORÇAMENTO'!CCP39</f>
        <v>0</v>
      </c>
      <c r="CCO42" s="709">
        <f>'2-ORÇAMENTO'!CCO39</f>
        <v>0</v>
      </c>
      <c r="CCP42" s="707">
        <f>'2-ORÇAMENTO'!CCR39</f>
        <v>0</v>
      </c>
      <c r="CCQ42" s="709">
        <f>'2-ORÇAMENTO'!CCQ39</f>
        <v>0</v>
      </c>
      <c r="CCR42" s="707">
        <f>'2-ORÇAMENTO'!CCT39</f>
        <v>0</v>
      </c>
      <c r="CCS42" s="709">
        <f>'2-ORÇAMENTO'!CCS39</f>
        <v>0</v>
      </c>
      <c r="CCT42" s="707">
        <f>'2-ORÇAMENTO'!CCV39</f>
        <v>0</v>
      </c>
      <c r="CCU42" s="709">
        <f>'2-ORÇAMENTO'!CCU39</f>
        <v>0</v>
      </c>
      <c r="CCV42" s="707">
        <f>'2-ORÇAMENTO'!CCX39</f>
        <v>0</v>
      </c>
      <c r="CCW42" s="709">
        <f>'2-ORÇAMENTO'!CCW39</f>
        <v>0</v>
      </c>
      <c r="CCX42" s="707">
        <f>'2-ORÇAMENTO'!CCZ39</f>
        <v>0</v>
      </c>
      <c r="CCY42" s="709">
        <f>'2-ORÇAMENTO'!CCY39</f>
        <v>0</v>
      </c>
      <c r="CCZ42" s="707">
        <f>'2-ORÇAMENTO'!CDB39</f>
        <v>0</v>
      </c>
      <c r="CDA42" s="709">
        <f>'2-ORÇAMENTO'!CDA39</f>
        <v>0</v>
      </c>
      <c r="CDB42" s="707">
        <f>'2-ORÇAMENTO'!CDD39</f>
        <v>0</v>
      </c>
      <c r="CDC42" s="709">
        <f>'2-ORÇAMENTO'!CDC39</f>
        <v>0</v>
      </c>
      <c r="CDD42" s="707">
        <f>'2-ORÇAMENTO'!CDF39</f>
        <v>0</v>
      </c>
      <c r="CDE42" s="709">
        <f>'2-ORÇAMENTO'!CDE39</f>
        <v>0</v>
      </c>
      <c r="CDF42" s="707">
        <f>'2-ORÇAMENTO'!CDH39</f>
        <v>0</v>
      </c>
      <c r="CDG42" s="709">
        <f>'2-ORÇAMENTO'!CDG39</f>
        <v>0</v>
      </c>
      <c r="CDH42" s="707">
        <f>'2-ORÇAMENTO'!CDJ39</f>
        <v>0</v>
      </c>
      <c r="CDI42" s="709">
        <f>'2-ORÇAMENTO'!CDI39</f>
        <v>0</v>
      </c>
      <c r="CDJ42" s="707">
        <f>'2-ORÇAMENTO'!CDL39</f>
        <v>0</v>
      </c>
      <c r="CDK42" s="709">
        <f>'2-ORÇAMENTO'!CDK39</f>
        <v>0</v>
      </c>
      <c r="CDL42" s="707">
        <f>'2-ORÇAMENTO'!CDN39</f>
        <v>0</v>
      </c>
      <c r="CDM42" s="709">
        <f>'2-ORÇAMENTO'!CDM39</f>
        <v>0</v>
      </c>
      <c r="CDN42" s="707">
        <f>'2-ORÇAMENTO'!CDP39</f>
        <v>0</v>
      </c>
      <c r="CDO42" s="709">
        <f>'2-ORÇAMENTO'!CDO39</f>
        <v>0</v>
      </c>
      <c r="CDP42" s="707">
        <f>'2-ORÇAMENTO'!CDR39</f>
        <v>0</v>
      </c>
      <c r="CDQ42" s="709">
        <f>'2-ORÇAMENTO'!CDQ39</f>
        <v>0</v>
      </c>
      <c r="CDR42" s="707">
        <f>'2-ORÇAMENTO'!CDT39</f>
        <v>0</v>
      </c>
      <c r="CDS42" s="709">
        <f>'2-ORÇAMENTO'!CDS39</f>
        <v>0</v>
      </c>
      <c r="CDT42" s="707">
        <f>'2-ORÇAMENTO'!CDV39</f>
        <v>0</v>
      </c>
      <c r="CDU42" s="709">
        <f>'2-ORÇAMENTO'!CDU39</f>
        <v>0</v>
      </c>
      <c r="CDV42" s="707">
        <f>'2-ORÇAMENTO'!CDX39</f>
        <v>0</v>
      </c>
      <c r="CDW42" s="709">
        <f>'2-ORÇAMENTO'!CDW39</f>
        <v>0</v>
      </c>
      <c r="CDX42" s="707">
        <f>'2-ORÇAMENTO'!CDZ39</f>
        <v>0</v>
      </c>
      <c r="CDY42" s="709">
        <f>'2-ORÇAMENTO'!CDY39</f>
        <v>0</v>
      </c>
      <c r="CDZ42" s="707">
        <f>'2-ORÇAMENTO'!CEB39</f>
        <v>0</v>
      </c>
      <c r="CEA42" s="709">
        <f>'2-ORÇAMENTO'!CEA39</f>
        <v>0</v>
      </c>
      <c r="CEB42" s="707">
        <f>'2-ORÇAMENTO'!CED39</f>
        <v>0</v>
      </c>
      <c r="CEC42" s="709">
        <f>'2-ORÇAMENTO'!CEC39</f>
        <v>0</v>
      </c>
      <c r="CED42" s="707">
        <f>'2-ORÇAMENTO'!CEF39</f>
        <v>0</v>
      </c>
      <c r="CEE42" s="709">
        <f>'2-ORÇAMENTO'!CEE39</f>
        <v>0</v>
      </c>
      <c r="CEF42" s="707">
        <f>'2-ORÇAMENTO'!CEH39</f>
        <v>0</v>
      </c>
      <c r="CEG42" s="709">
        <f>'2-ORÇAMENTO'!CEG39</f>
        <v>0</v>
      </c>
      <c r="CEH42" s="707">
        <f>'2-ORÇAMENTO'!CEJ39</f>
        <v>0</v>
      </c>
      <c r="CEI42" s="709">
        <f>'2-ORÇAMENTO'!CEI39</f>
        <v>0</v>
      </c>
      <c r="CEJ42" s="707">
        <f>'2-ORÇAMENTO'!CEL39</f>
        <v>0</v>
      </c>
      <c r="CEK42" s="709">
        <f>'2-ORÇAMENTO'!CEK39</f>
        <v>0</v>
      </c>
      <c r="CEL42" s="707">
        <f>'2-ORÇAMENTO'!CEN39</f>
        <v>0</v>
      </c>
      <c r="CEM42" s="709">
        <f>'2-ORÇAMENTO'!CEM39</f>
        <v>0</v>
      </c>
      <c r="CEN42" s="707">
        <f>'2-ORÇAMENTO'!CEP39</f>
        <v>0</v>
      </c>
      <c r="CEO42" s="709">
        <f>'2-ORÇAMENTO'!CEO39</f>
        <v>0</v>
      </c>
      <c r="CEP42" s="707">
        <f>'2-ORÇAMENTO'!CER39</f>
        <v>0</v>
      </c>
      <c r="CEQ42" s="709">
        <f>'2-ORÇAMENTO'!CEQ39</f>
        <v>0</v>
      </c>
      <c r="CER42" s="707">
        <f>'2-ORÇAMENTO'!CET39</f>
        <v>0</v>
      </c>
      <c r="CES42" s="709">
        <f>'2-ORÇAMENTO'!CES39</f>
        <v>0</v>
      </c>
      <c r="CET42" s="707">
        <f>'2-ORÇAMENTO'!CEV39</f>
        <v>0</v>
      </c>
      <c r="CEU42" s="709">
        <f>'2-ORÇAMENTO'!CEU39</f>
        <v>0</v>
      </c>
      <c r="CEV42" s="707">
        <f>'2-ORÇAMENTO'!CEX39</f>
        <v>0</v>
      </c>
      <c r="CEW42" s="709">
        <f>'2-ORÇAMENTO'!CEW39</f>
        <v>0</v>
      </c>
      <c r="CEX42" s="707">
        <f>'2-ORÇAMENTO'!CEZ39</f>
        <v>0</v>
      </c>
      <c r="CEY42" s="709">
        <f>'2-ORÇAMENTO'!CEY39</f>
        <v>0</v>
      </c>
      <c r="CEZ42" s="707">
        <f>'2-ORÇAMENTO'!CFB39</f>
        <v>0</v>
      </c>
      <c r="CFA42" s="709">
        <f>'2-ORÇAMENTO'!CFA39</f>
        <v>0</v>
      </c>
      <c r="CFB42" s="707">
        <f>'2-ORÇAMENTO'!CFD39</f>
        <v>0</v>
      </c>
      <c r="CFC42" s="709">
        <f>'2-ORÇAMENTO'!CFC39</f>
        <v>0</v>
      </c>
      <c r="CFD42" s="707">
        <f>'2-ORÇAMENTO'!CFF39</f>
        <v>0</v>
      </c>
      <c r="CFE42" s="709">
        <f>'2-ORÇAMENTO'!CFE39</f>
        <v>0</v>
      </c>
      <c r="CFF42" s="707">
        <f>'2-ORÇAMENTO'!CFH39</f>
        <v>0</v>
      </c>
      <c r="CFG42" s="709">
        <f>'2-ORÇAMENTO'!CFG39</f>
        <v>0</v>
      </c>
      <c r="CFH42" s="707">
        <f>'2-ORÇAMENTO'!CFJ39</f>
        <v>0</v>
      </c>
      <c r="CFI42" s="709">
        <f>'2-ORÇAMENTO'!CFI39</f>
        <v>0</v>
      </c>
      <c r="CFJ42" s="707">
        <f>'2-ORÇAMENTO'!CFL39</f>
        <v>0</v>
      </c>
      <c r="CFK42" s="709">
        <f>'2-ORÇAMENTO'!CFK39</f>
        <v>0</v>
      </c>
      <c r="CFL42" s="707">
        <f>'2-ORÇAMENTO'!CFN39</f>
        <v>0</v>
      </c>
      <c r="CFM42" s="709">
        <f>'2-ORÇAMENTO'!CFM39</f>
        <v>0</v>
      </c>
      <c r="CFN42" s="707">
        <f>'2-ORÇAMENTO'!CFP39</f>
        <v>0</v>
      </c>
      <c r="CFO42" s="709">
        <f>'2-ORÇAMENTO'!CFO39</f>
        <v>0</v>
      </c>
      <c r="CFP42" s="707">
        <f>'2-ORÇAMENTO'!CFR39</f>
        <v>0</v>
      </c>
      <c r="CFQ42" s="709">
        <f>'2-ORÇAMENTO'!CFQ39</f>
        <v>0</v>
      </c>
      <c r="CFR42" s="707">
        <f>'2-ORÇAMENTO'!CFT39</f>
        <v>0</v>
      </c>
      <c r="CFS42" s="709">
        <f>'2-ORÇAMENTO'!CFS39</f>
        <v>0</v>
      </c>
      <c r="CFT42" s="707">
        <f>'2-ORÇAMENTO'!CFV39</f>
        <v>0</v>
      </c>
      <c r="CFU42" s="709">
        <f>'2-ORÇAMENTO'!CFU39</f>
        <v>0</v>
      </c>
      <c r="CFV42" s="707">
        <f>'2-ORÇAMENTO'!CFX39</f>
        <v>0</v>
      </c>
      <c r="CFW42" s="709">
        <f>'2-ORÇAMENTO'!CFW39</f>
        <v>0</v>
      </c>
      <c r="CFX42" s="707">
        <f>'2-ORÇAMENTO'!CFZ39</f>
        <v>0</v>
      </c>
      <c r="CFY42" s="709">
        <f>'2-ORÇAMENTO'!CFY39</f>
        <v>0</v>
      </c>
      <c r="CFZ42" s="707">
        <f>'2-ORÇAMENTO'!CGB39</f>
        <v>0</v>
      </c>
      <c r="CGA42" s="709">
        <f>'2-ORÇAMENTO'!CGA39</f>
        <v>0</v>
      </c>
      <c r="CGB42" s="707">
        <f>'2-ORÇAMENTO'!CGD39</f>
        <v>0</v>
      </c>
      <c r="CGC42" s="709">
        <f>'2-ORÇAMENTO'!CGC39</f>
        <v>0</v>
      </c>
      <c r="CGD42" s="707">
        <f>'2-ORÇAMENTO'!CGF39</f>
        <v>0</v>
      </c>
      <c r="CGE42" s="709">
        <f>'2-ORÇAMENTO'!CGE39</f>
        <v>0</v>
      </c>
      <c r="CGF42" s="707">
        <f>'2-ORÇAMENTO'!CGH39</f>
        <v>0</v>
      </c>
      <c r="CGG42" s="709">
        <f>'2-ORÇAMENTO'!CGG39</f>
        <v>0</v>
      </c>
      <c r="CGH42" s="707">
        <f>'2-ORÇAMENTO'!CGJ39</f>
        <v>0</v>
      </c>
      <c r="CGI42" s="709">
        <f>'2-ORÇAMENTO'!CGI39</f>
        <v>0</v>
      </c>
      <c r="CGJ42" s="707">
        <f>'2-ORÇAMENTO'!CGL39</f>
        <v>0</v>
      </c>
      <c r="CGK42" s="709">
        <f>'2-ORÇAMENTO'!CGK39</f>
        <v>0</v>
      </c>
      <c r="CGL42" s="707">
        <f>'2-ORÇAMENTO'!CGN39</f>
        <v>0</v>
      </c>
      <c r="CGM42" s="709">
        <f>'2-ORÇAMENTO'!CGM39</f>
        <v>0</v>
      </c>
      <c r="CGN42" s="707">
        <f>'2-ORÇAMENTO'!CGP39</f>
        <v>0</v>
      </c>
      <c r="CGO42" s="709">
        <f>'2-ORÇAMENTO'!CGO39</f>
        <v>0</v>
      </c>
      <c r="CGP42" s="707">
        <f>'2-ORÇAMENTO'!CGR39</f>
        <v>0</v>
      </c>
      <c r="CGQ42" s="709">
        <f>'2-ORÇAMENTO'!CGQ39</f>
        <v>0</v>
      </c>
      <c r="CGR42" s="707">
        <f>'2-ORÇAMENTO'!CGT39</f>
        <v>0</v>
      </c>
      <c r="CGS42" s="709">
        <f>'2-ORÇAMENTO'!CGS39</f>
        <v>0</v>
      </c>
      <c r="CGT42" s="707">
        <f>'2-ORÇAMENTO'!CGV39</f>
        <v>0</v>
      </c>
      <c r="CGU42" s="709">
        <f>'2-ORÇAMENTO'!CGU39</f>
        <v>0</v>
      </c>
      <c r="CGV42" s="707">
        <f>'2-ORÇAMENTO'!CGX39</f>
        <v>0</v>
      </c>
      <c r="CGW42" s="709">
        <f>'2-ORÇAMENTO'!CGW39</f>
        <v>0</v>
      </c>
      <c r="CGX42" s="707">
        <f>'2-ORÇAMENTO'!CGZ39</f>
        <v>0</v>
      </c>
      <c r="CGY42" s="709">
        <f>'2-ORÇAMENTO'!CGY39</f>
        <v>0</v>
      </c>
      <c r="CGZ42" s="707">
        <f>'2-ORÇAMENTO'!CHB39</f>
        <v>0</v>
      </c>
      <c r="CHA42" s="709">
        <f>'2-ORÇAMENTO'!CHA39</f>
        <v>0</v>
      </c>
      <c r="CHB42" s="707">
        <f>'2-ORÇAMENTO'!CHD39</f>
        <v>0</v>
      </c>
      <c r="CHC42" s="709">
        <f>'2-ORÇAMENTO'!CHC39</f>
        <v>0</v>
      </c>
      <c r="CHD42" s="707">
        <f>'2-ORÇAMENTO'!CHF39</f>
        <v>0</v>
      </c>
      <c r="CHE42" s="709">
        <f>'2-ORÇAMENTO'!CHE39</f>
        <v>0</v>
      </c>
      <c r="CHF42" s="707">
        <f>'2-ORÇAMENTO'!CHH39</f>
        <v>0</v>
      </c>
      <c r="CHG42" s="709">
        <f>'2-ORÇAMENTO'!CHG39</f>
        <v>0</v>
      </c>
      <c r="CHH42" s="707">
        <f>'2-ORÇAMENTO'!CHJ39</f>
        <v>0</v>
      </c>
      <c r="CHI42" s="709">
        <f>'2-ORÇAMENTO'!CHI39</f>
        <v>0</v>
      </c>
      <c r="CHJ42" s="707">
        <f>'2-ORÇAMENTO'!CHL39</f>
        <v>0</v>
      </c>
      <c r="CHK42" s="709">
        <f>'2-ORÇAMENTO'!CHK39</f>
        <v>0</v>
      </c>
      <c r="CHL42" s="707">
        <f>'2-ORÇAMENTO'!CHN39</f>
        <v>0</v>
      </c>
      <c r="CHM42" s="709">
        <f>'2-ORÇAMENTO'!CHM39</f>
        <v>0</v>
      </c>
      <c r="CHN42" s="707">
        <f>'2-ORÇAMENTO'!CHP39</f>
        <v>0</v>
      </c>
      <c r="CHO42" s="709">
        <f>'2-ORÇAMENTO'!CHO39</f>
        <v>0</v>
      </c>
      <c r="CHP42" s="707">
        <f>'2-ORÇAMENTO'!CHR39</f>
        <v>0</v>
      </c>
      <c r="CHQ42" s="709">
        <f>'2-ORÇAMENTO'!CHQ39</f>
        <v>0</v>
      </c>
      <c r="CHR42" s="707">
        <f>'2-ORÇAMENTO'!CHT39</f>
        <v>0</v>
      </c>
      <c r="CHS42" s="709">
        <f>'2-ORÇAMENTO'!CHS39</f>
        <v>0</v>
      </c>
      <c r="CHT42" s="707">
        <f>'2-ORÇAMENTO'!CHV39</f>
        <v>0</v>
      </c>
      <c r="CHU42" s="709">
        <f>'2-ORÇAMENTO'!CHU39</f>
        <v>0</v>
      </c>
      <c r="CHV42" s="707">
        <f>'2-ORÇAMENTO'!CHX39</f>
        <v>0</v>
      </c>
      <c r="CHW42" s="709">
        <f>'2-ORÇAMENTO'!CHW39</f>
        <v>0</v>
      </c>
      <c r="CHX42" s="707">
        <f>'2-ORÇAMENTO'!CHZ39</f>
        <v>0</v>
      </c>
      <c r="CHY42" s="709">
        <f>'2-ORÇAMENTO'!CHY39</f>
        <v>0</v>
      </c>
      <c r="CHZ42" s="707">
        <f>'2-ORÇAMENTO'!CIB39</f>
        <v>0</v>
      </c>
      <c r="CIA42" s="709">
        <f>'2-ORÇAMENTO'!CIA39</f>
        <v>0</v>
      </c>
      <c r="CIB42" s="707">
        <f>'2-ORÇAMENTO'!CID39</f>
        <v>0</v>
      </c>
      <c r="CIC42" s="709">
        <f>'2-ORÇAMENTO'!CIC39</f>
        <v>0</v>
      </c>
      <c r="CID42" s="707">
        <f>'2-ORÇAMENTO'!CIF39</f>
        <v>0</v>
      </c>
      <c r="CIE42" s="709">
        <f>'2-ORÇAMENTO'!CIE39</f>
        <v>0</v>
      </c>
      <c r="CIF42" s="707">
        <f>'2-ORÇAMENTO'!CIH39</f>
        <v>0</v>
      </c>
      <c r="CIG42" s="709">
        <f>'2-ORÇAMENTO'!CIG39</f>
        <v>0</v>
      </c>
      <c r="CIH42" s="707">
        <f>'2-ORÇAMENTO'!CIJ39</f>
        <v>0</v>
      </c>
      <c r="CII42" s="709">
        <f>'2-ORÇAMENTO'!CII39</f>
        <v>0</v>
      </c>
      <c r="CIJ42" s="707">
        <f>'2-ORÇAMENTO'!CIL39</f>
        <v>0</v>
      </c>
      <c r="CIK42" s="709">
        <f>'2-ORÇAMENTO'!CIK39</f>
        <v>0</v>
      </c>
      <c r="CIL42" s="707">
        <f>'2-ORÇAMENTO'!CIN39</f>
        <v>0</v>
      </c>
      <c r="CIM42" s="709">
        <f>'2-ORÇAMENTO'!CIM39</f>
        <v>0</v>
      </c>
      <c r="CIN42" s="707">
        <f>'2-ORÇAMENTO'!CIP39</f>
        <v>0</v>
      </c>
      <c r="CIO42" s="709">
        <f>'2-ORÇAMENTO'!CIO39</f>
        <v>0</v>
      </c>
      <c r="CIP42" s="707">
        <f>'2-ORÇAMENTO'!CIR39</f>
        <v>0</v>
      </c>
      <c r="CIQ42" s="709">
        <f>'2-ORÇAMENTO'!CIQ39</f>
        <v>0</v>
      </c>
      <c r="CIR42" s="707">
        <f>'2-ORÇAMENTO'!CIT39</f>
        <v>0</v>
      </c>
      <c r="CIS42" s="709">
        <f>'2-ORÇAMENTO'!CIS39</f>
        <v>0</v>
      </c>
      <c r="CIT42" s="707">
        <f>'2-ORÇAMENTO'!CIV39</f>
        <v>0</v>
      </c>
      <c r="CIU42" s="709">
        <f>'2-ORÇAMENTO'!CIU39</f>
        <v>0</v>
      </c>
      <c r="CIV42" s="707">
        <f>'2-ORÇAMENTO'!CIX39</f>
        <v>0</v>
      </c>
      <c r="CIW42" s="709">
        <f>'2-ORÇAMENTO'!CIW39</f>
        <v>0</v>
      </c>
      <c r="CIX42" s="707">
        <f>'2-ORÇAMENTO'!CIZ39</f>
        <v>0</v>
      </c>
      <c r="CIY42" s="709">
        <f>'2-ORÇAMENTO'!CIY39</f>
        <v>0</v>
      </c>
      <c r="CIZ42" s="707">
        <f>'2-ORÇAMENTO'!CJB39</f>
        <v>0</v>
      </c>
      <c r="CJA42" s="709">
        <f>'2-ORÇAMENTO'!CJA39</f>
        <v>0</v>
      </c>
      <c r="CJB42" s="707">
        <f>'2-ORÇAMENTO'!CJD39</f>
        <v>0</v>
      </c>
      <c r="CJC42" s="709">
        <f>'2-ORÇAMENTO'!CJC39</f>
        <v>0</v>
      </c>
      <c r="CJD42" s="707">
        <f>'2-ORÇAMENTO'!CJF39</f>
        <v>0</v>
      </c>
      <c r="CJE42" s="709">
        <f>'2-ORÇAMENTO'!CJE39</f>
        <v>0</v>
      </c>
      <c r="CJF42" s="707">
        <f>'2-ORÇAMENTO'!CJH39</f>
        <v>0</v>
      </c>
      <c r="CJG42" s="709">
        <f>'2-ORÇAMENTO'!CJG39</f>
        <v>0</v>
      </c>
      <c r="CJH42" s="707">
        <f>'2-ORÇAMENTO'!CJJ39</f>
        <v>0</v>
      </c>
      <c r="CJI42" s="709">
        <f>'2-ORÇAMENTO'!CJI39</f>
        <v>0</v>
      </c>
      <c r="CJJ42" s="707">
        <f>'2-ORÇAMENTO'!CJL39</f>
        <v>0</v>
      </c>
      <c r="CJK42" s="709">
        <f>'2-ORÇAMENTO'!CJK39</f>
        <v>0</v>
      </c>
      <c r="CJL42" s="707">
        <f>'2-ORÇAMENTO'!CJN39</f>
        <v>0</v>
      </c>
      <c r="CJM42" s="709">
        <f>'2-ORÇAMENTO'!CJM39</f>
        <v>0</v>
      </c>
      <c r="CJN42" s="707">
        <f>'2-ORÇAMENTO'!CJP39</f>
        <v>0</v>
      </c>
      <c r="CJO42" s="709">
        <f>'2-ORÇAMENTO'!CJO39</f>
        <v>0</v>
      </c>
      <c r="CJP42" s="707">
        <f>'2-ORÇAMENTO'!CJR39</f>
        <v>0</v>
      </c>
      <c r="CJQ42" s="709">
        <f>'2-ORÇAMENTO'!CJQ39</f>
        <v>0</v>
      </c>
      <c r="CJR42" s="707">
        <f>'2-ORÇAMENTO'!CJT39</f>
        <v>0</v>
      </c>
      <c r="CJS42" s="709">
        <f>'2-ORÇAMENTO'!CJS39</f>
        <v>0</v>
      </c>
      <c r="CJT42" s="707">
        <f>'2-ORÇAMENTO'!CJV39</f>
        <v>0</v>
      </c>
      <c r="CJU42" s="709">
        <f>'2-ORÇAMENTO'!CJU39</f>
        <v>0</v>
      </c>
      <c r="CJV42" s="707">
        <f>'2-ORÇAMENTO'!CJX39</f>
        <v>0</v>
      </c>
      <c r="CJW42" s="709">
        <f>'2-ORÇAMENTO'!CJW39</f>
        <v>0</v>
      </c>
      <c r="CJX42" s="707">
        <f>'2-ORÇAMENTO'!CJZ39</f>
        <v>0</v>
      </c>
      <c r="CJY42" s="709">
        <f>'2-ORÇAMENTO'!CJY39</f>
        <v>0</v>
      </c>
      <c r="CJZ42" s="707">
        <f>'2-ORÇAMENTO'!CKB39</f>
        <v>0</v>
      </c>
      <c r="CKA42" s="709">
        <f>'2-ORÇAMENTO'!CKA39</f>
        <v>0</v>
      </c>
      <c r="CKB42" s="707">
        <f>'2-ORÇAMENTO'!CKD39</f>
        <v>0</v>
      </c>
      <c r="CKC42" s="709">
        <f>'2-ORÇAMENTO'!CKC39</f>
        <v>0</v>
      </c>
      <c r="CKD42" s="707">
        <f>'2-ORÇAMENTO'!CKF39</f>
        <v>0</v>
      </c>
      <c r="CKE42" s="709">
        <f>'2-ORÇAMENTO'!CKE39</f>
        <v>0</v>
      </c>
      <c r="CKF42" s="707">
        <f>'2-ORÇAMENTO'!CKH39</f>
        <v>0</v>
      </c>
      <c r="CKG42" s="709">
        <f>'2-ORÇAMENTO'!CKG39</f>
        <v>0</v>
      </c>
      <c r="CKH42" s="707">
        <f>'2-ORÇAMENTO'!CKJ39</f>
        <v>0</v>
      </c>
      <c r="CKI42" s="709">
        <f>'2-ORÇAMENTO'!CKI39</f>
        <v>0</v>
      </c>
      <c r="CKJ42" s="707">
        <f>'2-ORÇAMENTO'!CKL39</f>
        <v>0</v>
      </c>
      <c r="CKK42" s="709">
        <f>'2-ORÇAMENTO'!CKK39</f>
        <v>0</v>
      </c>
      <c r="CKL42" s="707">
        <f>'2-ORÇAMENTO'!CKN39</f>
        <v>0</v>
      </c>
      <c r="CKM42" s="709">
        <f>'2-ORÇAMENTO'!CKM39</f>
        <v>0</v>
      </c>
      <c r="CKN42" s="707">
        <f>'2-ORÇAMENTO'!CKP39</f>
        <v>0</v>
      </c>
      <c r="CKO42" s="709">
        <f>'2-ORÇAMENTO'!CKO39</f>
        <v>0</v>
      </c>
      <c r="CKP42" s="707">
        <f>'2-ORÇAMENTO'!CKR39</f>
        <v>0</v>
      </c>
      <c r="CKQ42" s="709">
        <f>'2-ORÇAMENTO'!CKQ39</f>
        <v>0</v>
      </c>
      <c r="CKR42" s="707">
        <f>'2-ORÇAMENTO'!CKT39</f>
        <v>0</v>
      </c>
      <c r="CKS42" s="709">
        <f>'2-ORÇAMENTO'!CKS39</f>
        <v>0</v>
      </c>
      <c r="CKT42" s="707">
        <f>'2-ORÇAMENTO'!CKV39</f>
        <v>0</v>
      </c>
      <c r="CKU42" s="709">
        <f>'2-ORÇAMENTO'!CKU39</f>
        <v>0</v>
      </c>
      <c r="CKV42" s="707">
        <f>'2-ORÇAMENTO'!CKX39</f>
        <v>0</v>
      </c>
      <c r="CKW42" s="709">
        <f>'2-ORÇAMENTO'!CKW39</f>
        <v>0</v>
      </c>
      <c r="CKX42" s="707">
        <f>'2-ORÇAMENTO'!CKZ39</f>
        <v>0</v>
      </c>
      <c r="CKY42" s="709">
        <f>'2-ORÇAMENTO'!CKY39</f>
        <v>0</v>
      </c>
      <c r="CKZ42" s="707">
        <f>'2-ORÇAMENTO'!CLB39</f>
        <v>0</v>
      </c>
      <c r="CLA42" s="709">
        <f>'2-ORÇAMENTO'!CLA39</f>
        <v>0</v>
      </c>
      <c r="CLB42" s="707">
        <f>'2-ORÇAMENTO'!CLD39</f>
        <v>0</v>
      </c>
      <c r="CLC42" s="709">
        <f>'2-ORÇAMENTO'!CLC39</f>
        <v>0</v>
      </c>
      <c r="CLD42" s="707">
        <f>'2-ORÇAMENTO'!CLF39</f>
        <v>0</v>
      </c>
      <c r="CLE42" s="709">
        <f>'2-ORÇAMENTO'!CLE39</f>
        <v>0</v>
      </c>
      <c r="CLF42" s="707">
        <f>'2-ORÇAMENTO'!CLH39</f>
        <v>0</v>
      </c>
      <c r="CLG42" s="709">
        <f>'2-ORÇAMENTO'!CLG39</f>
        <v>0</v>
      </c>
      <c r="CLH42" s="707">
        <f>'2-ORÇAMENTO'!CLJ39</f>
        <v>0</v>
      </c>
      <c r="CLI42" s="709">
        <f>'2-ORÇAMENTO'!CLI39</f>
        <v>0</v>
      </c>
      <c r="CLJ42" s="707">
        <f>'2-ORÇAMENTO'!CLL39</f>
        <v>0</v>
      </c>
      <c r="CLK42" s="709">
        <f>'2-ORÇAMENTO'!CLK39</f>
        <v>0</v>
      </c>
      <c r="CLL42" s="707">
        <f>'2-ORÇAMENTO'!CLN39</f>
        <v>0</v>
      </c>
      <c r="CLM42" s="709">
        <f>'2-ORÇAMENTO'!CLM39</f>
        <v>0</v>
      </c>
      <c r="CLN42" s="707">
        <f>'2-ORÇAMENTO'!CLP39</f>
        <v>0</v>
      </c>
      <c r="CLO42" s="709">
        <f>'2-ORÇAMENTO'!CLO39</f>
        <v>0</v>
      </c>
      <c r="CLP42" s="707">
        <f>'2-ORÇAMENTO'!CLR39</f>
        <v>0</v>
      </c>
      <c r="CLQ42" s="709">
        <f>'2-ORÇAMENTO'!CLQ39</f>
        <v>0</v>
      </c>
      <c r="CLR42" s="707">
        <f>'2-ORÇAMENTO'!CLT39</f>
        <v>0</v>
      </c>
      <c r="CLS42" s="709">
        <f>'2-ORÇAMENTO'!CLS39</f>
        <v>0</v>
      </c>
      <c r="CLT42" s="707">
        <f>'2-ORÇAMENTO'!CLV39</f>
        <v>0</v>
      </c>
      <c r="CLU42" s="709">
        <f>'2-ORÇAMENTO'!CLU39</f>
        <v>0</v>
      </c>
      <c r="CLV42" s="707">
        <f>'2-ORÇAMENTO'!CLX39</f>
        <v>0</v>
      </c>
      <c r="CLW42" s="709">
        <f>'2-ORÇAMENTO'!CLW39</f>
        <v>0</v>
      </c>
      <c r="CLX42" s="707">
        <f>'2-ORÇAMENTO'!CLZ39</f>
        <v>0</v>
      </c>
      <c r="CLY42" s="709">
        <f>'2-ORÇAMENTO'!CLY39</f>
        <v>0</v>
      </c>
      <c r="CLZ42" s="707">
        <f>'2-ORÇAMENTO'!CMB39</f>
        <v>0</v>
      </c>
      <c r="CMA42" s="709">
        <f>'2-ORÇAMENTO'!CMA39</f>
        <v>0</v>
      </c>
      <c r="CMB42" s="707">
        <f>'2-ORÇAMENTO'!CMD39</f>
        <v>0</v>
      </c>
      <c r="CMC42" s="709">
        <f>'2-ORÇAMENTO'!CMC39</f>
        <v>0</v>
      </c>
      <c r="CMD42" s="707">
        <f>'2-ORÇAMENTO'!CMF39</f>
        <v>0</v>
      </c>
      <c r="CME42" s="709">
        <f>'2-ORÇAMENTO'!CME39</f>
        <v>0</v>
      </c>
      <c r="CMF42" s="707">
        <f>'2-ORÇAMENTO'!CMH39</f>
        <v>0</v>
      </c>
      <c r="CMG42" s="709">
        <f>'2-ORÇAMENTO'!CMG39</f>
        <v>0</v>
      </c>
      <c r="CMH42" s="707">
        <f>'2-ORÇAMENTO'!CMJ39</f>
        <v>0</v>
      </c>
      <c r="CMI42" s="709">
        <f>'2-ORÇAMENTO'!CMI39</f>
        <v>0</v>
      </c>
      <c r="CMJ42" s="707">
        <f>'2-ORÇAMENTO'!CML39</f>
        <v>0</v>
      </c>
      <c r="CMK42" s="709">
        <f>'2-ORÇAMENTO'!CMK39</f>
        <v>0</v>
      </c>
      <c r="CML42" s="707">
        <f>'2-ORÇAMENTO'!CMN39</f>
        <v>0</v>
      </c>
      <c r="CMM42" s="709">
        <f>'2-ORÇAMENTO'!CMM39</f>
        <v>0</v>
      </c>
      <c r="CMN42" s="707">
        <f>'2-ORÇAMENTO'!CMP39</f>
        <v>0</v>
      </c>
      <c r="CMO42" s="709">
        <f>'2-ORÇAMENTO'!CMO39</f>
        <v>0</v>
      </c>
      <c r="CMP42" s="707">
        <f>'2-ORÇAMENTO'!CMR39</f>
        <v>0</v>
      </c>
      <c r="CMQ42" s="709">
        <f>'2-ORÇAMENTO'!CMQ39</f>
        <v>0</v>
      </c>
      <c r="CMR42" s="707">
        <f>'2-ORÇAMENTO'!CMT39</f>
        <v>0</v>
      </c>
      <c r="CMS42" s="709">
        <f>'2-ORÇAMENTO'!CMS39</f>
        <v>0</v>
      </c>
      <c r="CMT42" s="707">
        <f>'2-ORÇAMENTO'!CMV39</f>
        <v>0</v>
      </c>
      <c r="CMU42" s="709">
        <f>'2-ORÇAMENTO'!CMU39</f>
        <v>0</v>
      </c>
      <c r="CMV42" s="707">
        <f>'2-ORÇAMENTO'!CMX39</f>
        <v>0</v>
      </c>
      <c r="CMW42" s="709">
        <f>'2-ORÇAMENTO'!CMW39</f>
        <v>0</v>
      </c>
      <c r="CMX42" s="707">
        <f>'2-ORÇAMENTO'!CMZ39</f>
        <v>0</v>
      </c>
      <c r="CMY42" s="709">
        <f>'2-ORÇAMENTO'!CMY39</f>
        <v>0</v>
      </c>
      <c r="CMZ42" s="707">
        <f>'2-ORÇAMENTO'!CNB39</f>
        <v>0</v>
      </c>
      <c r="CNA42" s="709">
        <f>'2-ORÇAMENTO'!CNA39</f>
        <v>0</v>
      </c>
      <c r="CNB42" s="707">
        <f>'2-ORÇAMENTO'!CND39</f>
        <v>0</v>
      </c>
      <c r="CNC42" s="709">
        <f>'2-ORÇAMENTO'!CNC39</f>
        <v>0</v>
      </c>
      <c r="CND42" s="707">
        <f>'2-ORÇAMENTO'!CNF39</f>
        <v>0</v>
      </c>
      <c r="CNE42" s="709">
        <f>'2-ORÇAMENTO'!CNE39</f>
        <v>0</v>
      </c>
      <c r="CNF42" s="707">
        <f>'2-ORÇAMENTO'!CNH39</f>
        <v>0</v>
      </c>
      <c r="CNG42" s="709">
        <f>'2-ORÇAMENTO'!CNG39</f>
        <v>0</v>
      </c>
      <c r="CNH42" s="707">
        <f>'2-ORÇAMENTO'!CNJ39</f>
        <v>0</v>
      </c>
      <c r="CNI42" s="709">
        <f>'2-ORÇAMENTO'!CNI39</f>
        <v>0</v>
      </c>
      <c r="CNJ42" s="707">
        <f>'2-ORÇAMENTO'!CNL39</f>
        <v>0</v>
      </c>
      <c r="CNK42" s="709">
        <f>'2-ORÇAMENTO'!CNK39</f>
        <v>0</v>
      </c>
      <c r="CNL42" s="707">
        <f>'2-ORÇAMENTO'!CNN39</f>
        <v>0</v>
      </c>
      <c r="CNM42" s="709">
        <f>'2-ORÇAMENTO'!CNM39</f>
        <v>0</v>
      </c>
      <c r="CNN42" s="707">
        <f>'2-ORÇAMENTO'!CNP39</f>
        <v>0</v>
      </c>
      <c r="CNO42" s="709">
        <f>'2-ORÇAMENTO'!CNO39</f>
        <v>0</v>
      </c>
      <c r="CNP42" s="707">
        <f>'2-ORÇAMENTO'!CNR39</f>
        <v>0</v>
      </c>
      <c r="CNQ42" s="709">
        <f>'2-ORÇAMENTO'!CNQ39</f>
        <v>0</v>
      </c>
      <c r="CNR42" s="707">
        <f>'2-ORÇAMENTO'!CNT39</f>
        <v>0</v>
      </c>
      <c r="CNS42" s="709">
        <f>'2-ORÇAMENTO'!CNS39</f>
        <v>0</v>
      </c>
      <c r="CNT42" s="707">
        <f>'2-ORÇAMENTO'!CNV39</f>
        <v>0</v>
      </c>
      <c r="CNU42" s="709">
        <f>'2-ORÇAMENTO'!CNU39</f>
        <v>0</v>
      </c>
      <c r="CNV42" s="707">
        <f>'2-ORÇAMENTO'!CNX39</f>
        <v>0</v>
      </c>
      <c r="CNW42" s="709">
        <f>'2-ORÇAMENTO'!CNW39</f>
        <v>0</v>
      </c>
      <c r="CNX42" s="707">
        <f>'2-ORÇAMENTO'!CNZ39</f>
        <v>0</v>
      </c>
      <c r="CNY42" s="709">
        <f>'2-ORÇAMENTO'!CNY39</f>
        <v>0</v>
      </c>
      <c r="CNZ42" s="707">
        <f>'2-ORÇAMENTO'!COB39</f>
        <v>0</v>
      </c>
      <c r="COA42" s="709">
        <f>'2-ORÇAMENTO'!COA39</f>
        <v>0</v>
      </c>
      <c r="COB42" s="707">
        <f>'2-ORÇAMENTO'!COD39</f>
        <v>0</v>
      </c>
      <c r="COC42" s="709">
        <f>'2-ORÇAMENTO'!COC39</f>
        <v>0</v>
      </c>
      <c r="COD42" s="707">
        <f>'2-ORÇAMENTO'!COF39</f>
        <v>0</v>
      </c>
      <c r="COE42" s="709">
        <f>'2-ORÇAMENTO'!COE39</f>
        <v>0</v>
      </c>
      <c r="COF42" s="707">
        <f>'2-ORÇAMENTO'!COH39</f>
        <v>0</v>
      </c>
      <c r="COG42" s="709">
        <f>'2-ORÇAMENTO'!COG39</f>
        <v>0</v>
      </c>
      <c r="COH42" s="707">
        <f>'2-ORÇAMENTO'!COJ39</f>
        <v>0</v>
      </c>
      <c r="COI42" s="709">
        <f>'2-ORÇAMENTO'!COI39</f>
        <v>0</v>
      </c>
      <c r="COJ42" s="707">
        <f>'2-ORÇAMENTO'!COL39</f>
        <v>0</v>
      </c>
      <c r="COK42" s="709">
        <f>'2-ORÇAMENTO'!COK39</f>
        <v>0</v>
      </c>
      <c r="COL42" s="707">
        <f>'2-ORÇAMENTO'!CON39</f>
        <v>0</v>
      </c>
      <c r="COM42" s="709">
        <f>'2-ORÇAMENTO'!COM39</f>
        <v>0</v>
      </c>
      <c r="CON42" s="707">
        <f>'2-ORÇAMENTO'!COP39</f>
        <v>0</v>
      </c>
      <c r="COO42" s="709">
        <f>'2-ORÇAMENTO'!COO39</f>
        <v>0</v>
      </c>
      <c r="COP42" s="707">
        <f>'2-ORÇAMENTO'!COR39</f>
        <v>0</v>
      </c>
      <c r="COQ42" s="709">
        <f>'2-ORÇAMENTO'!COQ39</f>
        <v>0</v>
      </c>
      <c r="COR42" s="707">
        <f>'2-ORÇAMENTO'!COT39</f>
        <v>0</v>
      </c>
      <c r="COS42" s="709">
        <f>'2-ORÇAMENTO'!COS39</f>
        <v>0</v>
      </c>
      <c r="COT42" s="707">
        <f>'2-ORÇAMENTO'!COV39</f>
        <v>0</v>
      </c>
      <c r="COU42" s="709">
        <f>'2-ORÇAMENTO'!COU39</f>
        <v>0</v>
      </c>
      <c r="COV42" s="707">
        <f>'2-ORÇAMENTO'!COX39</f>
        <v>0</v>
      </c>
      <c r="COW42" s="709">
        <f>'2-ORÇAMENTO'!COW39</f>
        <v>0</v>
      </c>
      <c r="COX42" s="707">
        <f>'2-ORÇAMENTO'!COZ39</f>
        <v>0</v>
      </c>
      <c r="COY42" s="709">
        <f>'2-ORÇAMENTO'!COY39</f>
        <v>0</v>
      </c>
      <c r="COZ42" s="707">
        <f>'2-ORÇAMENTO'!CPB39</f>
        <v>0</v>
      </c>
      <c r="CPA42" s="709">
        <f>'2-ORÇAMENTO'!CPA39</f>
        <v>0</v>
      </c>
      <c r="CPB42" s="707">
        <f>'2-ORÇAMENTO'!CPD39</f>
        <v>0</v>
      </c>
      <c r="CPC42" s="709">
        <f>'2-ORÇAMENTO'!CPC39</f>
        <v>0</v>
      </c>
      <c r="CPD42" s="707">
        <f>'2-ORÇAMENTO'!CPF39</f>
        <v>0</v>
      </c>
      <c r="CPE42" s="709">
        <f>'2-ORÇAMENTO'!CPE39</f>
        <v>0</v>
      </c>
      <c r="CPF42" s="707">
        <f>'2-ORÇAMENTO'!CPH39</f>
        <v>0</v>
      </c>
      <c r="CPG42" s="709">
        <f>'2-ORÇAMENTO'!CPG39</f>
        <v>0</v>
      </c>
      <c r="CPH42" s="707">
        <f>'2-ORÇAMENTO'!CPJ39</f>
        <v>0</v>
      </c>
      <c r="CPI42" s="709">
        <f>'2-ORÇAMENTO'!CPI39</f>
        <v>0</v>
      </c>
      <c r="CPJ42" s="707">
        <f>'2-ORÇAMENTO'!CPL39</f>
        <v>0</v>
      </c>
      <c r="CPK42" s="709">
        <f>'2-ORÇAMENTO'!CPK39</f>
        <v>0</v>
      </c>
      <c r="CPL42" s="707">
        <f>'2-ORÇAMENTO'!CPN39</f>
        <v>0</v>
      </c>
      <c r="CPM42" s="709">
        <f>'2-ORÇAMENTO'!CPM39</f>
        <v>0</v>
      </c>
      <c r="CPN42" s="707">
        <f>'2-ORÇAMENTO'!CPP39</f>
        <v>0</v>
      </c>
      <c r="CPO42" s="709">
        <f>'2-ORÇAMENTO'!CPO39</f>
        <v>0</v>
      </c>
      <c r="CPP42" s="707">
        <f>'2-ORÇAMENTO'!CPR39</f>
        <v>0</v>
      </c>
      <c r="CPQ42" s="709">
        <f>'2-ORÇAMENTO'!CPQ39</f>
        <v>0</v>
      </c>
      <c r="CPR42" s="707">
        <f>'2-ORÇAMENTO'!CPT39</f>
        <v>0</v>
      </c>
      <c r="CPS42" s="709">
        <f>'2-ORÇAMENTO'!CPS39</f>
        <v>0</v>
      </c>
      <c r="CPT42" s="707">
        <f>'2-ORÇAMENTO'!CPV39</f>
        <v>0</v>
      </c>
      <c r="CPU42" s="709">
        <f>'2-ORÇAMENTO'!CPU39</f>
        <v>0</v>
      </c>
      <c r="CPV42" s="707">
        <f>'2-ORÇAMENTO'!CPX39</f>
        <v>0</v>
      </c>
      <c r="CPW42" s="709">
        <f>'2-ORÇAMENTO'!CPW39</f>
        <v>0</v>
      </c>
      <c r="CPX42" s="707">
        <f>'2-ORÇAMENTO'!CPZ39</f>
        <v>0</v>
      </c>
      <c r="CPY42" s="709">
        <f>'2-ORÇAMENTO'!CPY39</f>
        <v>0</v>
      </c>
      <c r="CPZ42" s="707">
        <f>'2-ORÇAMENTO'!CQB39</f>
        <v>0</v>
      </c>
      <c r="CQA42" s="709">
        <f>'2-ORÇAMENTO'!CQA39</f>
        <v>0</v>
      </c>
      <c r="CQB42" s="707">
        <f>'2-ORÇAMENTO'!CQD39</f>
        <v>0</v>
      </c>
      <c r="CQC42" s="709">
        <f>'2-ORÇAMENTO'!CQC39</f>
        <v>0</v>
      </c>
      <c r="CQD42" s="707">
        <f>'2-ORÇAMENTO'!CQF39</f>
        <v>0</v>
      </c>
      <c r="CQE42" s="709">
        <f>'2-ORÇAMENTO'!CQE39</f>
        <v>0</v>
      </c>
      <c r="CQF42" s="707">
        <f>'2-ORÇAMENTO'!CQH39</f>
        <v>0</v>
      </c>
      <c r="CQG42" s="709">
        <f>'2-ORÇAMENTO'!CQG39</f>
        <v>0</v>
      </c>
      <c r="CQH42" s="707">
        <f>'2-ORÇAMENTO'!CQJ39</f>
        <v>0</v>
      </c>
      <c r="CQI42" s="709">
        <f>'2-ORÇAMENTO'!CQI39</f>
        <v>0</v>
      </c>
      <c r="CQJ42" s="707">
        <f>'2-ORÇAMENTO'!CQL39</f>
        <v>0</v>
      </c>
      <c r="CQK42" s="709">
        <f>'2-ORÇAMENTO'!CQK39</f>
        <v>0</v>
      </c>
      <c r="CQL42" s="707">
        <f>'2-ORÇAMENTO'!CQN39</f>
        <v>0</v>
      </c>
      <c r="CQM42" s="709">
        <f>'2-ORÇAMENTO'!CQM39</f>
        <v>0</v>
      </c>
      <c r="CQN42" s="707">
        <f>'2-ORÇAMENTO'!CQP39</f>
        <v>0</v>
      </c>
      <c r="CQO42" s="709">
        <f>'2-ORÇAMENTO'!CQO39</f>
        <v>0</v>
      </c>
      <c r="CQP42" s="707">
        <f>'2-ORÇAMENTO'!CQR39</f>
        <v>0</v>
      </c>
      <c r="CQQ42" s="709">
        <f>'2-ORÇAMENTO'!CQQ39</f>
        <v>0</v>
      </c>
      <c r="CQR42" s="707">
        <f>'2-ORÇAMENTO'!CQT39</f>
        <v>0</v>
      </c>
      <c r="CQS42" s="709">
        <f>'2-ORÇAMENTO'!CQS39</f>
        <v>0</v>
      </c>
      <c r="CQT42" s="707">
        <f>'2-ORÇAMENTO'!CQV39</f>
        <v>0</v>
      </c>
      <c r="CQU42" s="709">
        <f>'2-ORÇAMENTO'!CQU39</f>
        <v>0</v>
      </c>
      <c r="CQV42" s="707">
        <f>'2-ORÇAMENTO'!CQX39</f>
        <v>0</v>
      </c>
      <c r="CQW42" s="709">
        <f>'2-ORÇAMENTO'!CQW39</f>
        <v>0</v>
      </c>
      <c r="CQX42" s="707">
        <f>'2-ORÇAMENTO'!CQZ39</f>
        <v>0</v>
      </c>
      <c r="CQY42" s="709">
        <f>'2-ORÇAMENTO'!CQY39</f>
        <v>0</v>
      </c>
      <c r="CQZ42" s="707">
        <f>'2-ORÇAMENTO'!CRB39</f>
        <v>0</v>
      </c>
      <c r="CRA42" s="709">
        <f>'2-ORÇAMENTO'!CRA39</f>
        <v>0</v>
      </c>
      <c r="CRB42" s="707">
        <f>'2-ORÇAMENTO'!CRD39</f>
        <v>0</v>
      </c>
      <c r="CRC42" s="709">
        <f>'2-ORÇAMENTO'!CRC39</f>
        <v>0</v>
      </c>
      <c r="CRD42" s="707">
        <f>'2-ORÇAMENTO'!CRF39</f>
        <v>0</v>
      </c>
      <c r="CRE42" s="709">
        <f>'2-ORÇAMENTO'!CRE39</f>
        <v>0</v>
      </c>
      <c r="CRF42" s="707">
        <f>'2-ORÇAMENTO'!CRH39</f>
        <v>0</v>
      </c>
      <c r="CRG42" s="709">
        <f>'2-ORÇAMENTO'!CRG39</f>
        <v>0</v>
      </c>
      <c r="CRH42" s="707">
        <f>'2-ORÇAMENTO'!CRJ39</f>
        <v>0</v>
      </c>
      <c r="CRI42" s="709">
        <f>'2-ORÇAMENTO'!CRI39</f>
        <v>0</v>
      </c>
      <c r="CRJ42" s="707">
        <f>'2-ORÇAMENTO'!CRL39</f>
        <v>0</v>
      </c>
      <c r="CRK42" s="709">
        <f>'2-ORÇAMENTO'!CRK39</f>
        <v>0</v>
      </c>
      <c r="CRL42" s="707">
        <f>'2-ORÇAMENTO'!CRN39</f>
        <v>0</v>
      </c>
      <c r="CRM42" s="709">
        <f>'2-ORÇAMENTO'!CRM39</f>
        <v>0</v>
      </c>
      <c r="CRN42" s="707">
        <f>'2-ORÇAMENTO'!CRP39</f>
        <v>0</v>
      </c>
      <c r="CRO42" s="709">
        <f>'2-ORÇAMENTO'!CRO39</f>
        <v>0</v>
      </c>
      <c r="CRP42" s="707">
        <f>'2-ORÇAMENTO'!CRR39</f>
        <v>0</v>
      </c>
      <c r="CRQ42" s="709">
        <f>'2-ORÇAMENTO'!CRQ39</f>
        <v>0</v>
      </c>
      <c r="CRR42" s="707">
        <f>'2-ORÇAMENTO'!CRT39</f>
        <v>0</v>
      </c>
      <c r="CRS42" s="709">
        <f>'2-ORÇAMENTO'!CRS39</f>
        <v>0</v>
      </c>
      <c r="CRT42" s="707">
        <f>'2-ORÇAMENTO'!CRV39</f>
        <v>0</v>
      </c>
      <c r="CRU42" s="709">
        <f>'2-ORÇAMENTO'!CRU39</f>
        <v>0</v>
      </c>
      <c r="CRV42" s="707">
        <f>'2-ORÇAMENTO'!CRX39</f>
        <v>0</v>
      </c>
      <c r="CRW42" s="709">
        <f>'2-ORÇAMENTO'!CRW39</f>
        <v>0</v>
      </c>
      <c r="CRX42" s="707">
        <f>'2-ORÇAMENTO'!CRZ39</f>
        <v>0</v>
      </c>
      <c r="CRY42" s="709">
        <f>'2-ORÇAMENTO'!CRY39</f>
        <v>0</v>
      </c>
      <c r="CRZ42" s="707">
        <f>'2-ORÇAMENTO'!CSB39</f>
        <v>0</v>
      </c>
      <c r="CSA42" s="709">
        <f>'2-ORÇAMENTO'!CSA39</f>
        <v>0</v>
      </c>
      <c r="CSB42" s="707">
        <f>'2-ORÇAMENTO'!CSD39</f>
        <v>0</v>
      </c>
      <c r="CSC42" s="709">
        <f>'2-ORÇAMENTO'!CSC39</f>
        <v>0</v>
      </c>
      <c r="CSD42" s="707">
        <f>'2-ORÇAMENTO'!CSF39</f>
        <v>0</v>
      </c>
      <c r="CSE42" s="709">
        <f>'2-ORÇAMENTO'!CSE39</f>
        <v>0</v>
      </c>
      <c r="CSF42" s="707">
        <f>'2-ORÇAMENTO'!CSH39</f>
        <v>0</v>
      </c>
      <c r="CSG42" s="709">
        <f>'2-ORÇAMENTO'!CSG39</f>
        <v>0</v>
      </c>
      <c r="CSH42" s="707">
        <f>'2-ORÇAMENTO'!CSJ39</f>
        <v>0</v>
      </c>
      <c r="CSI42" s="709">
        <f>'2-ORÇAMENTO'!CSI39</f>
        <v>0</v>
      </c>
      <c r="CSJ42" s="707">
        <f>'2-ORÇAMENTO'!CSL39</f>
        <v>0</v>
      </c>
      <c r="CSK42" s="709">
        <f>'2-ORÇAMENTO'!CSK39</f>
        <v>0</v>
      </c>
      <c r="CSL42" s="707">
        <f>'2-ORÇAMENTO'!CSN39</f>
        <v>0</v>
      </c>
      <c r="CSM42" s="709">
        <f>'2-ORÇAMENTO'!CSM39</f>
        <v>0</v>
      </c>
      <c r="CSN42" s="707">
        <f>'2-ORÇAMENTO'!CSP39</f>
        <v>0</v>
      </c>
      <c r="CSO42" s="709">
        <f>'2-ORÇAMENTO'!CSO39</f>
        <v>0</v>
      </c>
      <c r="CSP42" s="707">
        <f>'2-ORÇAMENTO'!CSR39</f>
        <v>0</v>
      </c>
      <c r="CSQ42" s="709">
        <f>'2-ORÇAMENTO'!CSQ39</f>
        <v>0</v>
      </c>
      <c r="CSR42" s="707">
        <f>'2-ORÇAMENTO'!CST39</f>
        <v>0</v>
      </c>
      <c r="CSS42" s="709">
        <f>'2-ORÇAMENTO'!CSS39</f>
        <v>0</v>
      </c>
      <c r="CST42" s="707">
        <f>'2-ORÇAMENTO'!CSV39</f>
        <v>0</v>
      </c>
      <c r="CSU42" s="709">
        <f>'2-ORÇAMENTO'!CSU39</f>
        <v>0</v>
      </c>
      <c r="CSV42" s="707">
        <f>'2-ORÇAMENTO'!CSX39</f>
        <v>0</v>
      </c>
      <c r="CSW42" s="709">
        <f>'2-ORÇAMENTO'!CSW39</f>
        <v>0</v>
      </c>
      <c r="CSX42" s="707">
        <f>'2-ORÇAMENTO'!CSZ39</f>
        <v>0</v>
      </c>
      <c r="CSY42" s="709">
        <f>'2-ORÇAMENTO'!CSY39</f>
        <v>0</v>
      </c>
      <c r="CSZ42" s="707">
        <f>'2-ORÇAMENTO'!CTB39</f>
        <v>0</v>
      </c>
      <c r="CTA42" s="709">
        <f>'2-ORÇAMENTO'!CTA39</f>
        <v>0</v>
      </c>
      <c r="CTB42" s="707">
        <f>'2-ORÇAMENTO'!CTD39</f>
        <v>0</v>
      </c>
      <c r="CTC42" s="709">
        <f>'2-ORÇAMENTO'!CTC39</f>
        <v>0</v>
      </c>
      <c r="CTD42" s="707">
        <f>'2-ORÇAMENTO'!CTF39</f>
        <v>0</v>
      </c>
      <c r="CTE42" s="709">
        <f>'2-ORÇAMENTO'!CTE39</f>
        <v>0</v>
      </c>
      <c r="CTF42" s="707">
        <f>'2-ORÇAMENTO'!CTH39</f>
        <v>0</v>
      </c>
      <c r="CTG42" s="709">
        <f>'2-ORÇAMENTO'!CTG39</f>
        <v>0</v>
      </c>
      <c r="CTH42" s="707">
        <f>'2-ORÇAMENTO'!CTJ39</f>
        <v>0</v>
      </c>
      <c r="CTI42" s="709">
        <f>'2-ORÇAMENTO'!CTI39</f>
        <v>0</v>
      </c>
      <c r="CTJ42" s="707">
        <f>'2-ORÇAMENTO'!CTL39</f>
        <v>0</v>
      </c>
      <c r="CTK42" s="709">
        <f>'2-ORÇAMENTO'!CTK39</f>
        <v>0</v>
      </c>
      <c r="CTL42" s="707">
        <f>'2-ORÇAMENTO'!CTN39</f>
        <v>0</v>
      </c>
      <c r="CTM42" s="709">
        <f>'2-ORÇAMENTO'!CTM39</f>
        <v>0</v>
      </c>
      <c r="CTN42" s="707">
        <f>'2-ORÇAMENTO'!CTP39</f>
        <v>0</v>
      </c>
      <c r="CTO42" s="709">
        <f>'2-ORÇAMENTO'!CTO39</f>
        <v>0</v>
      </c>
      <c r="CTP42" s="707">
        <f>'2-ORÇAMENTO'!CTR39</f>
        <v>0</v>
      </c>
      <c r="CTQ42" s="709">
        <f>'2-ORÇAMENTO'!CTQ39</f>
        <v>0</v>
      </c>
      <c r="CTR42" s="707">
        <f>'2-ORÇAMENTO'!CTT39</f>
        <v>0</v>
      </c>
      <c r="CTS42" s="709">
        <f>'2-ORÇAMENTO'!CTS39</f>
        <v>0</v>
      </c>
      <c r="CTT42" s="707">
        <f>'2-ORÇAMENTO'!CTV39</f>
        <v>0</v>
      </c>
      <c r="CTU42" s="709">
        <f>'2-ORÇAMENTO'!CTU39</f>
        <v>0</v>
      </c>
      <c r="CTV42" s="707">
        <f>'2-ORÇAMENTO'!CTX39</f>
        <v>0</v>
      </c>
      <c r="CTW42" s="709">
        <f>'2-ORÇAMENTO'!CTW39</f>
        <v>0</v>
      </c>
      <c r="CTX42" s="707">
        <f>'2-ORÇAMENTO'!CTZ39</f>
        <v>0</v>
      </c>
      <c r="CTY42" s="709">
        <f>'2-ORÇAMENTO'!CTY39</f>
        <v>0</v>
      </c>
      <c r="CTZ42" s="707">
        <f>'2-ORÇAMENTO'!CUB39</f>
        <v>0</v>
      </c>
      <c r="CUA42" s="709">
        <f>'2-ORÇAMENTO'!CUA39</f>
        <v>0</v>
      </c>
      <c r="CUB42" s="707">
        <f>'2-ORÇAMENTO'!CUD39</f>
        <v>0</v>
      </c>
      <c r="CUC42" s="709">
        <f>'2-ORÇAMENTO'!CUC39</f>
        <v>0</v>
      </c>
      <c r="CUD42" s="707">
        <f>'2-ORÇAMENTO'!CUF39</f>
        <v>0</v>
      </c>
      <c r="CUE42" s="709">
        <f>'2-ORÇAMENTO'!CUE39</f>
        <v>0</v>
      </c>
      <c r="CUF42" s="707">
        <f>'2-ORÇAMENTO'!CUH39</f>
        <v>0</v>
      </c>
      <c r="CUG42" s="709">
        <f>'2-ORÇAMENTO'!CUG39</f>
        <v>0</v>
      </c>
      <c r="CUH42" s="707">
        <f>'2-ORÇAMENTO'!CUJ39</f>
        <v>0</v>
      </c>
      <c r="CUI42" s="709">
        <f>'2-ORÇAMENTO'!CUI39</f>
        <v>0</v>
      </c>
      <c r="CUJ42" s="707">
        <f>'2-ORÇAMENTO'!CUL39</f>
        <v>0</v>
      </c>
      <c r="CUK42" s="709">
        <f>'2-ORÇAMENTO'!CUK39</f>
        <v>0</v>
      </c>
      <c r="CUL42" s="707">
        <f>'2-ORÇAMENTO'!CUN39</f>
        <v>0</v>
      </c>
      <c r="CUM42" s="709">
        <f>'2-ORÇAMENTO'!CUM39</f>
        <v>0</v>
      </c>
      <c r="CUN42" s="707">
        <f>'2-ORÇAMENTO'!CUP39</f>
        <v>0</v>
      </c>
      <c r="CUO42" s="709">
        <f>'2-ORÇAMENTO'!CUO39</f>
        <v>0</v>
      </c>
      <c r="CUP42" s="707">
        <f>'2-ORÇAMENTO'!CUR39</f>
        <v>0</v>
      </c>
      <c r="CUQ42" s="709">
        <f>'2-ORÇAMENTO'!CUQ39</f>
        <v>0</v>
      </c>
      <c r="CUR42" s="707">
        <f>'2-ORÇAMENTO'!CUT39</f>
        <v>0</v>
      </c>
      <c r="CUS42" s="709">
        <f>'2-ORÇAMENTO'!CUS39</f>
        <v>0</v>
      </c>
      <c r="CUT42" s="707">
        <f>'2-ORÇAMENTO'!CUV39</f>
        <v>0</v>
      </c>
      <c r="CUU42" s="709">
        <f>'2-ORÇAMENTO'!CUU39</f>
        <v>0</v>
      </c>
      <c r="CUV42" s="707">
        <f>'2-ORÇAMENTO'!CUX39</f>
        <v>0</v>
      </c>
      <c r="CUW42" s="709">
        <f>'2-ORÇAMENTO'!CUW39</f>
        <v>0</v>
      </c>
      <c r="CUX42" s="707">
        <f>'2-ORÇAMENTO'!CUZ39</f>
        <v>0</v>
      </c>
      <c r="CUY42" s="709">
        <f>'2-ORÇAMENTO'!CUY39</f>
        <v>0</v>
      </c>
      <c r="CUZ42" s="707">
        <f>'2-ORÇAMENTO'!CVB39</f>
        <v>0</v>
      </c>
      <c r="CVA42" s="709">
        <f>'2-ORÇAMENTO'!CVA39</f>
        <v>0</v>
      </c>
      <c r="CVB42" s="707">
        <f>'2-ORÇAMENTO'!CVD39</f>
        <v>0</v>
      </c>
      <c r="CVC42" s="709">
        <f>'2-ORÇAMENTO'!CVC39</f>
        <v>0</v>
      </c>
      <c r="CVD42" s="707">
        <f>'2-ORÇAMENTO'!CVF39</f>
        <v>0</v>
      </c>
      <c r="CVE42" s="709">
        <f>'2-ORÇAMENTO'!CVE39</f>
        <v>0</v>
      </c>
      <c r="CVF42" s="707">
        <f>'2-ORÇAMENTO'!CVH39</f>
        <v>0</v>
      </c>
      <c r="CVG42" s="709">
        <f>'2-ORÇAMENTO'!CVG39</f>
        <v>0</v>
      </c>
      <c r="CVH42" s="707">
        <f>'2-ORÇAMENTO'!CVJ39</f>
        <v>0</v>
      </c>
      <c r="CVI42" s="709">
        <f>'2-ORÇAMENTO'!CVI39</f>
        <v>0</v>
      </c>
      <c r="CVJ42" s="707">
        <f>'2-ORÇAMENTO'!CVL39</f>
        <v>0</v>
      </c>
      <c r="CVK42" s="709">
        <f>'2-ORÇAMENTO'!CVK39</f>
        <v>0</v>
      </c>
      <c r="CVL42" s="707">
        <f>'2-ORÇAMENTO'!CVN39</f>
        <v>0</v>
      </c>
      <c r="CVM42" s="709">
        <f>'2-ORÇAMENTO'!CVM39</f>
        <v>0</v>
      </c>
      <c r="CVN42" s="707">
        <f>'2-ORÇAMENTO'!CVP39</f>
        <v>0</v>
      </c>
      <c r="CVO42" s="709">
        <f>'2-ORÇAMENTO'!CVO39</f>
        <v>0</v>
      </c>
      <c r="CVP42" s="707">
        <f>'2-ORÇAMENTO'!CVR39</f>
        <v>0</v>
      </c>
      <c r="CVQ42" s="709">
        <f>'2-ORÇAMENTO'!CVQ39</f>
        <v>0</v>
      </c>
      <c r="CVR42" s="707">
        <f>'2-ORÇAMENTO'!CVT39</f>
        <v>0</v>
      </c>
      <c r="CVS42" s="709">
        <f>'2-ORÇAMENTO'!CVS39</f>
        <v>0</v>
      </c>
      <c r="CVT42" s="707">
        <f>'2-ORÇAMENTO'!CVV39</f>
        <v>0</v>
      </c>
      <c r="CVU42" s="709">
        <f>'2-ORÇAMENTO'!CVU39</f>
        <v>0</v>
      </c>
      <c r="CVV42" s="707">
        <f>'2-ORÇAMENTO'!CVX39</f>
        <v>0</v>
      </c>
      <c r="CVW42" s="709">
        <f>'2-ORÇAMENTO'!CVW39</f>
        <v>0</v>
      </c>
      <c r="CVX42" s="707">
        <f>'2-ORÇAMENTO'!CVZ39</f>
        <v>0</v>
      </c>
      <c r="CVY42" s="709">
        <f>'2-ORÇAMENTO'!CVY39</f>
        <v>0</v>
      </c>
      <c r="CVZ42" s="707">
        <f>'2-ORÇAMENTO'!CWB39</f>
        <v>0</v>
      </c>
      <c r="CWA42" s="709">
        <f>'2-ORÇAMENTO'!CWA39</f>
        <v>0</v>
      </c>
      <c r="CWB42" s="707">
        <f>'2-ORÇAMENTO'!CWD39</f>
        <v>0</v>
      </c>
      <c r="CWC42" s="709">
        <f>'2-ORÇAMENTO'!CWC39</f>
        <v>0</v>
      </c>
      <c r="CWD42" s="707">
        <f>'2-ORÇAMENTO'!CWF39</f>
        <v>0</v>
      </c>
      <c r="CWE42" s="709">
        <f>'2-ORÇAMENTO'!CWE39</f>
        <v>0</v>
      </c>
      <c r="CWF42" s="707">
        <f>'2-ORÇAMENTO'!CWH39</f>
        <v>0</v>
      </c>
      <c r="CWG42" s="709">
        <f>'2-ORÇAMENTO'!CWG39</f>
        <v>0</v>
      </c>
      <c r="CWH42" s="707">
        <f>'2-ORÇAMENTO'!CWJ39</f>
        <v>0</v>
      </c>
      <c r="CWI42" s="709">
        <f>'2-ORÇAMENTO'!CWI39</f>
        <v>0</v>
      </c>
      <c r="CWJ42" s="707">
        <f>'2-ORÇAMENTO'!CWL39</f>
        <v>0</v>
      </c>
      <c r="CWK42" s="709">
        <f>'2-ORÇAMENTO'!CWK39</f>
        <v>0</v>
      </c>
      <c r="CWL42" s="707">
        <f>'2-ORÇAMENTO'!CWN39</f>
        <v>0</v>
      </c>
      <c r="CWM42" s="709">
        <f>'2-ORÇAMENTO'!CWM39</f>
        <v>0</v>
      </c>
      <c r="CWN42" s="707">
        <f>'2-ORÇAMENTO'!CWP39</f>
        <v>0</v>
      </c>
      <c r="CWO42" s="709">
        <f>'2-ORÇAMENTO'!CWO39</f>
        <v>0</v>
      </c>
      <c r="CWP42" s="707">
        <f>'2-ORÇAMENTO'!CWR39</f>
        <v>0</v>
      </c>
      <c r="CWQ42" s="709">
        <f>'2-ORÇAMENTO'!CWQ39</f>
        <v>0</v>
      </c>
      <c r="CWR42" s="707">
        <f>'2-ORÇAMENTO'!CWT39</f>
        <v>0</v>
      </c>
      <c r="CWS42" s="709">
        <f>'2-ORÇAMENTO'!CWS39</f>
        <v>0</v>
      </c>
      <c r="CWT42" s="707">
        <f>'2-ORÇAMENTO'!CWV39</f>
        <v>0</v>
      </c>
      <c r="CWU42" s="709">
        <f>'2-ORÇAMENTO'!CWU39</f>
        <v>0</v>
      </c>
      <c r="CWV42" s="707">
        <f>'2-ORÇAMENTO'!CWX39</f>
        <v>0</v>
      </c>
      <c r="CWW42" s="709">
        <f>'2-ORÇAMENTO'!CWW39</f>
        <v>0</v>
      </c>
      <c r="CWX42" s="707">
        <f>'2-ORÇAMENTO'!CWZ39</f>
        <v>0</v>
      </c>
      <c r="CWY42" s="709">
        <f>'2-ORÇAMENTO'!CWY39</f>
        <v>0</v>
      </c>
      <c r="CWZ42" s="707">
        <f>'2-ORÇAMENTO'!CXB39</f>
        <v>0</v>
      </c>
      <c r="CXA42" s="709">
        <f>'2-ORÇAMENTO'!CXA39</f>
        <v>0</v>
      </c>
      <c r="CXB42" s="707">
        <f>'2-ORÇAMENTO'!CXD39</f>
        <v>0</v>
      </c>
      <c r="CXC42" s="709">
        <f>'2-ORÇAMENTO'!CXC39</f>
        <v>0</v>
      </c>
      <c r="CXD42" s="707">
        <f>'2-ORÇAMENTO'!CXF39</f>
        <v>0</v>
      </c>
      <c r="CXE42" s="709">
        <f>'2-ORÇAMENTO'!CXE39</f>
        <v>0</v>
      </c>
      <c r="CXF42" s="707">
        <f>'2-ORÇAMENTO'!CXH39</f>
        <v>0</v>
      </c>
      <c r="CXG42" s="709">
        <f>'2-ORÇAMENTO'!CXG39</f>
        <v>0</v>
      </c>
      <c r="CXH42" s="707">
        <f>'2-ORÇAMENTO'!CXJ39</f>
        <v>0</v>
      </c>
      <c r="CXI42" s="709">
        <f>'2-ORÇAMENTO'!CXI39</f>
        <v>0</v>
      </c>
      <c r="CXJ42" s="707">
        <f>'2-ORÇAMENTO'!CXL39</f>
        <v>0</v>
      </c>
      <c r="CXK42" s="709">
        <f>'2-ORÇAMENTO'!CXK39</f>
        <v>0</v>
      </c>
      <c r="CXL42" s="707">
        <f>'2-ORÇAMENTO'!CXN39</f>
        <v>0</v>
      </c>
      <c r="CXM42" s="709">
        <f>'2-ORÇAMENTO'!CXM39</f>
        <v>0</v>
      </c>
      <c r="CXN42" s="707">
        <f>'2-ORÇAMENTO'!CXP39</f>
        <v>0</v>
      </c>
      <c r="CXO42" s="709">
        <f>'2-ORÇAMENTO'!CXO39</f>
        <v>0</v>
      </c>
      <c r="CXP42" s="707">
        <f>'2-ORÇAMENTO'!CXR39</f>
        <v>0</v>
      </c>
      <c r="CXQ42" s="709">
        <f>'2-ORÇAMENTO'!CXQ39</f>
        <v>0</v>
      </c>
      <c r="CXR42" s="707">
        <f>'2-ORÇAMENTO'!CXT39</f>
        <v>0</v>
      </c>
      <c r="CXS42" s="709">
        <f>'2-ORÇAMENTO'!CXS39</f>
        <v>0</v>
      </c>
      <c r="CXT42" s="707">
        <f>'2-ORÇAMENTO'!CXV39</f>
        <v>0</v>
      </c>
      <c r="CXU42" s="709">
        <f>'2-ORÇAMENTO'!CXU39</f>
        <v>0</v>
      </c>
      <c r="CXV42" s="707">
        <f>'2-ORÇAMENTO'!CXX39</f>
        <v>0</v>
      </c>
      <c r="CXW42" s="709">
        <f>'2-ORÇAMENTO'!CXW39</f>
        <v>0</v>
      </c>
      <c r="CXX42" s="707">
        <f>'2-ORÇAMENTO'!CXZ39</f>
        <v>0</v>
      </c>
      <c r="CXY42" s="709">
        <f>'2-ORÇAMENTO'!CXY39</f>
        <v>0</v>
      </c>
      <c r="CXZ42" s="707">
        <f>'2-ORÇAMENTO'!CYB39</f>
        <v>0</v>
      </c>
      <c r="CYA42" s="709">
        <f>'2-ORÇAMENTO'!CYA39</f>
        <v>0</v>
      </c>
      <c r="CYB42" s="707">
        <f>'2-ORÇAMENTO'!CYD39</f>
        <v>0</v>
      </c>
      <c r="CYC42" s="709">
        <f>'2-ORÇAMENTO'!CYC39</f>
        <v>0</v>
      </c>
      <c r="CYD42" s="707">
        <f>'2-ORÇAMENTO'!CYF39</f>
        <v>0</v>
      </c>
      <c r="CYE42" s="709">
        <f>'2-ORÇAMENTO'!CYE39</f>
        <v>0</v>
      </c>
      <c r="CYF42" s="707">
        <f>'2-ORÇAMENTO'!CYH39</f>
        <v>0</v>
      </c>
      <c r="CYG42" s="709">
        <f>'2-ORÇAMENTO'!CYG39</f>
        <v>0</v>
      </c>
      <c r="CYH42" s="707">
        <f>'2-ORÇAMENTO'!CYJ39</f>
        <v>0</v>
      </c>
      <c r="CYI42" s="709">
        <f>'2-ORÇAMENTO'!CYI39</f>
        <v>0</v>
      </c>
      <c r="CYJ42" s="707">
        <f>'2-ORÇAMENTO'!CYL39</f>
        <v>0</v>
      </c>
      <c r="CYK42" s="709">
        <f>'2-ORÇAMENTO'!CYK39</f>
        <v>0</v>
      </c>
      <c r="CYL42" s="707">
        <f>'2-ORÇAMENTO'!CYN39</f>
        <v>0</v>
      </c>
      <c r="CYM42" s="709">
        <f>'2-ORÇAMENTO'!CYM39</f>
        <v>0</v>
      </c>
      <c r="CYN42" s="707">
        <f>'2-ORÇAMENTO'!CYP39</f>
        <v>0</v>
      </c>
      <c r="CYO42" s="709">
        <f>'2-ORÇAMENTO'!CYO39</f>
        <v>0</v>
      </c>
      <c r="CYP42" s="707">
        <f>'2-ORÇAMENTO'!CYR39</f>
        <v>0</v>
      </c>
      <c r="CYQ42" s="709">
        <f>'2-ORÇAMENTO'!CYQ39</f>
        <v>0</v>
      </c>
      <c r="CYR42" s="707">
        <f>'2-ORÇAMENTO'!CYT39</f>
        <v>0</v>
      </c>
      <c r="CYS42" s="709">
        <f>'2-ORÇAMENTO'!CYS39</f>
        <v>0</v>
      </c>
      <c r="CYT42" s="707">
        <f>'2-ORÇAMENTO'!CYV39</f>
        <v>0</v>
      </c>
      <c r="CYU42" s="709">
        <f>'2-ORÇAMENTO'!CYU39</f>
        <v>0</v>
      </c>
      <c r="CYV42" s="707">
        <f>'2-ORÇAMENTO'!CYX39</f>
        <v>0</v>
      </c>
      <c r="CYW42" s="709">
        <f>'2-ORÇAMENTO'!CYW39</f>
        <v>0</v>
      </c>
      <c r="CYX42" s="707">
        <f>'2-ORÇAMENTO'!CYZ39</f>
        <v>0</v>
      </c>
      <c r="CYY42" s="709">
        <f>'2-ORÇAMENTO'!CYY39</f>
        <v>0</v>
      </c>
      <c r="CYZ42" s="707">
        <f>'2-ORÇAMENTO'!CZB39</f>
        <v>0</v>
      </c>
      <c r="CZA42" s="709">
        <f>'2-ORÇAMENTO'!CZA39</f>
        <v>0</v>
      </c>
      <c r="CZB42" s="707">
        <f>'2-ORÇAMENTO'!CZD39</f>
        <v>0</v>
      </c>
      <c r="CZC42" s="709">
        <f>'2-ORÇAMENTO'!CZC39</f>
        <v>0</v>
      </c>
      <c r="CZD42" s="707">
        <f>'2-ORÇAMENTO'!CZF39</f>
        <v>0</v>
      </c>
      <c r="CZE42" s="709">
        <f>'2-ORÇAMENTO'!CZE39</f>
        <v>0</v>
      </c>
      <c r="CZF42" s="707">
        <f>'2-ORÇAMENTO'!CZH39</f>
        <v>0</v>
      </c>
      <c r="CZG42" s="709">
        <f>'2-ORÇAMENTO'!CZG39</f>
        <v>0</v>
      </c>
      <c r="CZH42" s="707">
        <f>'2-ORÇAMENTO'!CZJ39</f>
        <v>0</v>
      </c>
      <c r="CZI42" s="709">
        <f>'2-ORÇAMENTO'!CZI39</f>
        <v>0</v>
      </c>
      <c r="CZJ42" s="707">
        <f>'2-ORÇAMENTO'!CZL39</f>
        <v>0</v>
      </c>
      <c r="CZK42" s="709">
        <f>'2-ORÇAMENTO'!CZK39</f>
        <v>0</v>
      </c>
      <c r="CZL42" s="707">
        <f>'2-ORÇAMENTO'!CZN39</f>
        <v>0</v>
      </c>
      <c r="CZM42" s="709">
        <f>'2-ORÇAMENTO'!CZM39</f>
        <v>0</v>
      </c>
      <c r="CZN42" s="707">
        <f>'2-ORÇAMENTO'!CZP39</f>
        <v>0</v>
      </c>
      <c r="CZO42" s="709">
        <f>'2-ORÇAMENTO'!CZO39</f>
        <v>0</v>
      </c>
      <c r="CZP42" s="707">
        <f>'2-ORÇAMENTO'!CZR39</f>
        <v>0</v>
      </c>
      <c r="CZQ42" s="709">
        <f>'2-ORÇAMENTO'!CZQ39</f>
        <v>0</v>
      </c>
      <c r="CZR42" s="707">
        <f>'2-ORÇAMENTO'!CZT39</f>
        <v>0</v>
      </c>
      <c r="CZS42" s="709">
        <f>'2-ORÇAMENTO'!CZS39</f>
        <v>0</v>
      </c>
      <c r="CZT42" s="707">
        <f>'2-ORÇAMENTO'!CZV39</f>
        <v>0</v>
      </c>
      <c r="CZU42" s="709">
        <f>'2-ORÇAMENTO'!CZU39</f>
        <v>0</v>
      </c>
      <c r="CZV42" s="707">
        <f>'2-ORÇAMENTO'!CZX39</f>
        <v>0</v>
      </c>
      <c r="CZW42" s="709">
        <f>'2-ORÇAMENTO'!CZW39</f>
        <v>0</v>
      </c>
      <c r="CZX42" s="707">
        <f>'2-ORÇAMENTO'!CZZ39</f>
        <v>0</v>
      </c>
      <c r="CZY42" s="709">
        <f>'2-ORÇAMENTO'!CZY39</f>
        <v>0</v>
      </c>
      <c r="CZZ42" s="707">
        <f>'2-ORÇAMENTO'!DAB39</f>
        <v>0</v>
      </c>
      <c r="DAA42" s="709">
        <f>'2-ORÇAMENTO'!DAA39</f>
        <v>0</v>
      </c>
      <c r="DAB42" s="707">
        <f>'2-ORÇAMENTO'!DAD39</f>
        <v>0</v>
      </c>
      <c r="DAC42" s="709">
        <f>'2-ORÇAMENTO'!DAC39</f>
        <v>0</v>
      </c>
      <c r="DAD42" s="707">
        <f>'2-ORÇAMENTO'!DAF39</f>
        <v>0</v>
      </c>
      <c r="DAE42" s="709">
        <f>'2-ORÇAMENTO'!DAE39</f>
        <v>0</v>
      </c>
      <c r="DAF42" s="707">
        <f>'2-ORÇAMENTO'!DAH39</f>
        <v>0</v>
      </c>
      <c r="DAG42" s="709">
        <f>'2-ORÇAMENTO'!DAG39</f>
        <v>0</v>
      </c>
      <c r="DAH42" s="707">
        <f>'2-ORÇAMENTO'!DAJ39</f>
        <v>0</v>
      </c>
      <c r="DAI42" s="709">
        <f>'2-ORÇAMENTO'!DAI39</f>
        <v>0</v>
      </c>
      <c r="DAJ42" s="707">
        <f>'2-ORÇAMENTO'!DAL39</f>
        <v>0</v>
      </c>
      <c r="DAK42" s="709">
        <f>'2-ORÇAMENTO'!DAK39</f>
        <v>0</v>
      </c>
      <c r="DAL42" s="707">
        <f>'2-ORÇAMENTO'!DAN39</f>
        <v>0</v>
      </c>
      <c r="DAM42" s="709">
        <f>'2-ORÇAMENTO'!DAM39</f>
        <v>0</v>
      </c>
      <c r="DAN42" s="707">
        <f>'2-ORÇAMENTO'!DAP39</f>
        <v>0</v>
      </c>
      <c r="DAO42" s="709">
        <f>'2-ORÇAMENTO'!DAO39</f>
        <v>0</v>
      </c>
      <c r="DAP42" s="707">
        <f>'2-ORÇAMENTO'!DAR39</f>
        <v>0</v>
      </c>
      <c r="DAQ42" s="709">
        <f>'2-ORÇAMENTO'!DAQ39</f>
        <v>0</v>
      </c>
      <c r="DAR42" s="707">
        <f>'2-ORÇAMENTO'!DAT39</f>
        <v>0</v>
      </c>
      <c r="DAS42" s="709">
        <f>'2-ORÇAMENTO'!DAS39</f>
        <v>0</v>
      </c>
      <c r="DAT42" s="707">
        <f>'2-ORÇAMENTO'!DAV39</f>
        <v>0</v>
      </c>
      <c r="DAU42" s="709">
        <f>'2-ORÇAMENTO'!DAU39</f>
        <v>0</v>
      </c>
      <c r="DAV42" s="707">
        <f>'2-ORÇAMENTO'!DAX39</f>
        <v>0</v>
      </c>
      <c r="DAW42" s="709">
        <f>'2-ORÇAMENTO'!DAW39</f>
        <v>0</v>
      </c>
      <c r="DAX42" s="707">
        <f>'2-ORÇAMENTO'!DAZ39</f>
        <v>0</v>
      </c>
      <c r="DAY42" s="709">
        <f>'2-ORÇAMENTO'!DAY39</f>
        <v>0</v>
      </c>
      <c r="DAZ42" s="707">
        <f>'2-ORÇAMENTO'!DBB39</f>
        <v>0</v>
      </c>
      <c r="DBA42" s="709">
        <f>'2-ORÇAMENTO'!DBA39</f>
        <v>0</v>
      </c>
      <c r="DBB42" s="707">
        <f>'2-ORÇAMENTO'!DBD39</f>
        <v>0</v>
      </c>
      <c r="DBC42" s="709">
        <f>'2-ORÇAMENTO'!DBC39</f>
        <v>0</v>
      </c>
      <c r="DBD42" s="707">
        <f>'2-ORÇAMENTO'!DBF39</f>
        <v>0</v>
      </c>
      <c r="DBE42" s="709">
        <f>'2-ORÇAMENTO'!DBE39</f>
        <v>0</v>
      </c>
      <c r="DBF42" s="707">
        <f>'2-ORÇAMENTO'!DBH39</f>
        <v>0</v>
      </c>
      <c r="DBG42" s="709">
        <f>'2-ORÇAMENTO'!DBG39</f>
        <v>0</v>
      </c>
      <c r="DBH42" s="707">
        <f>'2-ORÇAMENTO'!DBJ39</f>
        <v>0</v>
      </c>
      <c r="DBI42" s="709">
        <f>'2-ORÇAMENTO'!DBI39</f>
        <v>0</v>
      </c>
      <c r="DBJ42" s="707">
        <f>'2-ORÇAMENTO'!DBL39</f>
        <v>0</v>
      </c>
      <c r="DBK42" s="709">
        <f>'2-ORÇAMENTO'!DBK39</f>
        <v>0</v>
      </c>
      <c r="DBL42" s="707">
        <f>'2-ORÇAMENTO'!DBN39</f>
        <v>0</v>
      </c>
      <c r="DBM42" s="709">
        <f>'2-ORÇAMENTO'!DBM39</f>
        <v>0</v>
      </c>
      <c r="DBN42" s="707">
        <f>'2-ORÇAMENTO'!DBP39</f>
        <v>0</v>
      </c>
      <c r="DBO42" s="709">
        <f>'2-ORÇAMENTO'!DBO39</f>
        <v>0</v>
      </c>
      <c r="DBP42" s="707">
        <f>'2-ORÇAMENTO'!DBR39</f>
        <v>0</v>
      </c>
      <c r="DBQ42" s="709">
        <f>'2-ORÇAMENTO'!DBQ39</f>
        <v>0</v>
      </c>
      <c r="DBR42" s="707">
        <f>'2-ORÇAMENTO'!DBT39</f>
        <v>0</v>
      </c>
      <c r="DBS42" s="709">
        <f>'2-ORÇAMENTO'!DBS39</f>
        <v>0</v>
      </c>
      <c r="DBT42" s="707">
        <f>'2-ORÇAMENTO'!DBV39</f>
        <v>0</v>
      </c>
      <c r="DBU42" s="709">
        <f>'2-ORÇAMENTO'!DBU39</f>
        <v>0</v>
      </c>
      <c r="DBV42" s="707">
        <f>'2-ORÇAMENTO'!DBX39</f>
        <v>0</v>
      </c>
      <c r="DBW42" s="709">
        <f>'2-ORÇAMENTO'!DBW39</f>
        <v>0</v>
      </c>
      <c r="DBX42" s="707">
        <f>'2-ORÇAMENTO'!DBZ39</f>
        <v>0</v>
      </c>
      <c r="DBY42" s="709">
        <f>'2-ORÇAMENTO'!DBY39</f>
        <v>0</v>
      </c>
      <c r="DBZ42" s="707">
        <f>'2-ORÇAMENTO'!DCB39</f>
        <v>0</v>
      </c>
      <c r="DCA42" s="709">
        <f>'2-ORÇAMENTO'!DCA39</f>
        <v>0</v>
      </c>
      <c r="DCB42" s="707">
        <f>'2-ORÇAMENTO'!DCD39</f>
        <v>0</v>
      </c>
      <c r="DCC42" s="709">
        <f>'2-ORÇAMENTO'!DCC39</f>
        <v>0</v>
      </c>
      <c r="DCD42" s="707">
        <f>'2-ORÇAMENTO'!DCF39</f>
        <v>0</v>
      </c>
      <c r="DCE42" s="709">
        <f>'2-ORÇAMENTO'!DCE39</f>
        <v>0</v>
      </c>
      <c r="DCF42" s="707">
        <f>'2-ORÇAMENTO'!DCH39</f>
        <v>0</v>
      </c>
      <c r="DCG42" s="709">
        <f>'2-ORÇAMENTO'!DCG39</f>
        <v>0</v>
      </c>
      <c r="DCH42" s="707">
        <f>'2-ORÇAMENTO'!DCJ39</f>
        <v>0</v>
      </c>
      <c r="DCI42" s="709">
        <f>'2-ORÇAMENTO'!DCI39</f>
        <v>0</v>
      </c>
      <c r="DCJ42" s="707">
        <f>'2-ORÇAMENTO'!DCL39</f>
        <v>0</v>
      </c>
      <c r="DCK42" s="709">
        <f>'2-ORÇAMENTO'!DCK39</f>
        <v>0</v>
      </c>
      <c r="DCL42" s="707">
        <f>'2-ORÇAMENTO'!DCN39</f>
        <v>0</v>
      </c>
      <c r="DCM42" s="709">
        <f>'2-ORÇAMENTO'!DCM39</f>
        <v>0</v>
      </c>
      <c r="DCN42" s="707">
        <f>'2-ORÇAMENTO'!DCP39</f>
        <v>0</v>
      </c>
      <c r="DCO42" s="709">
        <f>'2-ORÇAMENTO'!DCO39</f>
        <v>0</v>
      </c>
      <c r="DCP42" s="707">
        <f>'2-ORÇAMENTO'!DCR39</f>
        <v>0</v>
      </c>
      <c r="DCQ42" s="709">
        <f>'2-ORÇAMENTO'!DCQ39</f>
        <v>0</v>
      </c>
      <c r="DCR42" s="707">
        <f>'2-ORÇAMENTO'!DCT39</f>
        <v>0</v>
      </c>
      <c r="DCS42" s="709">
        <f>'2-ORÇAMENTO'!DCS39</f>
        <v>0</v>
      </c>
      <c r="DCT42" s="707">
        <f>'2-ORÇAMENTO'!DCV39</f>
        <v>0</v>
      </c>
      <c r="DCU42" s="709">
        <f>'2-ORÇAMENTO'!DCU39</f>
        <v>0</v>
      </c>
      <c r="DCV42" s="707">
        <f>'2-ORÇAMENTO'!DCX39</f>
        <v>0</v>
      </c>
      <c r="DCW42" s="709">
        <f>'2-ORÇAMENTO'!DCW39</f>
        <v>0</v>
      </c>
      <c r="DCX42" s="707">
        <f>'2-ORÇAMENTO'!DCZ39</f>
        <v>0</v>
      </c>
      <c r="DCY42" s="709">
        <f>'2-ORÇAMENTO'!DCY39</f>
        <v>0</v>
      </c>
      <c r="DCZ42" s="707">
        <f>'2-ORÇAMENTO'!DDB39</f>
        <v>0</v>
      </c>
      <c r="DDA42" s="709">
        <f>'2-ORÇAMENTO'!DDA39</f>
        <v>0</v>
      </c>
      <c r="DDB42" s="707">
        <f>'2-ORÇAMENTO'!DDD39</f>
        <v>0</v>
      </c>
      <c r="DDC42" s="709">
        <f>'2-ORÇAMENTO'!DDC39</f>
        <v>0</v>
      </c>
      <c r="DDD42" s="707">
        <f>'2-ORÇAMENTO'!DDF39</f>
        <v>0</v>
      </c>
      <c r="DDE42" s="709">
        <f>'2-ORÇAMENTO'!DDE39</f>
        <v>0</v>
      </c>
      <c r="DDF42" s="707">
        <f>'2-ORÇAMENTO'!DDH39</f>
        <v>0</v>
      </c>
      <c r="DDG42" s="709">
        <f>'2-ORÇAMENTO'!DDG39</f>
        <v>0</v>
      </c>
      <c r="DDH42" s="707">
        <f>'2-ORÇAMENTO'!DDJ39</f>
        <v>0</v>
      </c>
      <c r="DDI42" s="709">
        <f>'2-ORÇAMENTO'!DDI39</f>
        <v>0</v>
      </c>
      <c r="DDJ42" s="707">
        <f>'2-ORÇAMENTO'!DDL39</f>
        <v>0</v>
      </c>
      <c r="DDK42" s="709">
        <f>'2-ORÇAMENTO'!DDK39</f>
        <v>0</v>
      </c>
      <c r="DDL42" s="707">
        <f>'2-ORÇAMENTO'!DDN39</f>
        <v>0</v>
      </c>
      <c r="DDM42" s="709">
        <f>'2-ORÇAMENTO'!DDM39</f>
        <v>0</v>
      </c>
      <c r="DDN42" s="707">
        <f>'2-ORÇAMENTO'!DDP39</f>
        <v>0</v>
      </c>
      <c r="DDO42" s="709">
        <f>'2-ORÇAMENTO'!DDO39</f>
        <v>0</v>
      </c>
      <c r="DDP42" s="707">
        <f>'2-ORÇAMENTO'!DDR39</f>
        <v>0</v>
      </c>
      <c r="DDQ42" s="709">
        <f>'2-ORÇAMENTO'!DDQ39</f>
        <v>0</v>
      </c>
      <c r="DDR42" s="707">
        <f>'2-ORÇAMENTO'!DDT39</f>
        <v>0</v>
      </c>
      <c r="DDS42" s="709">
        <f>'2-ORÇAMENTO'!DDS39</f>
        <v>0</v>
      </c>
      <c r="DDT42" s="707">
        <f>'2-ORÇAMENTO'!DDV39</f>
        <v>0</v>
      </c>
      <c r="DDU42" s="709">
        <f>'2-ORÇAMENTO'!DDU39</f>
        <v>0</v>
      </c>
      <c r="DDV42" s="707">
        <f>'2-ORÇAMENTO'!DDX39</f>
        <v>0</v>
      </c>
      <c r="DDW42" s="709">
        <f>'2-ORÇAMENTO'!DDW39</f>
        <v>0</v>
      </c>
      <c r="DDX42" s="707">
        <f>'2-ORÇAMENTO'!DDZ39</f>
        <v>0</v>
      </c>
      <c r="DDY42" s="709">
        <f>'2-ORÇAMENTO'!DDY39</f>
        <v>0</v>
      </c>
      <c r="DDZ42" s="707">
        <f>'2-ORÇAMENTO'!DEB39</f>
        <v>0</v>
      </c>
      <c r="DEA42" s="709">
        <f>'2-ORÇAMENTO'!DEA39</f>
        <v>0</v>
      </c>
      <c r="DEB42" s="707">
        <f>'2-ORÇAMENTO'!DED39</f>
        <v>0</v>
      </c>
      <c r="DEC42" s="709">
        <f>'2-ORÇAMENTO'!DEC39</f>
        <v>0</v>
      </c>
      <c r="DED42" s="707">
        <f>'2-ORÇAMENTO'!DEF39</f>
        <v>0</v>
      </c>
      <c r="DEE42" s="709">
        <f>'2-ORÇAMENTO'!DEE39</f>
        <v>0</v>
      </c>
      <c r="DEF42" s="707">
        <f>'2-ORÇAMENTO'!DEH39</f>
        <v>0</v>
      </c>
      <c r="DEG42" s="709">
        <f>'2-ORÇAMENTO'!DEG39</f>
        <v>0</v>
      </c>
      <c r="DEH42" s="707">
        <f>'2-ORÇAMENTO'!DEJ39</f>
        <v>0</v>
      </c>
      <c r="DEI42" s="709">
        <f>'2-ORÇAMENTO'!DEI39</f>
        <v>0</v>
      </c>
      <c r="DEJ42" s="707">
        <f>'2-ORÇAMENTO'!DEL39</f>
        <v>0</v>
      </c>
      <c r="DEK42" s="709">
        <f>'2-ORÇAMENTO'!DEK39</f>
        <v>0</v>
      </c>
      <c r="DEL42" s="707">
        <f>'2-ORÇAMENTO'!DEN39</f>
        <v>0</v>
      </c>
      <c r="DEM42" s="709">
        <f>'2-ORÇAMENTO'!DEM39</f>
        <v>0</v>
      </c>
      <c r="DEN42" s="707">
        <f>'2-ORÇAMENTO'!DEP39</f>
        <v>0</v>
      </c>
      <c r="DEO42" s="709">
        <f>'2-ORÇAMENTO'!DEO39</f>
        <v>0</v>
      </c>
      <c r="DEP42" s="707">
        <f>'2-ORÇAMENTO'!DER39</f>
        <v>0</v>
      </c>
      <c r="DEQ42" s="709">
        <f>'2-ORÇAMENTO'!DEQ39</f>
        <v>0</v>
      </c>
      <c r="DER42" s="707">
        <f>'2-ORÇAMENTO'!DET39</f>
        <v>0</v>
      </c>
      <c r="DES42" s="709">
        <f>'2-ORÇAMENTO'!DES39</f>
        <v>0</v>
      </c>
      <c r="DET42" s="707">
        <f>'2-ORÇAMENTO'!DEV39</f>
        <v>0</v>
      </c>
      <c r="DEU42" s="709">
        <f>'2-ORÇAMENTO'!DEU39</f>
        <v>0</v>
      </c>
      <c r="DEV42" s="707">
        <f>'2-ORÇAMENTO'!DEX39</f>
        <v>0</v>
      </c>
      <c r="DEW42" s="709">
        <f>'2-ORÇAMENTO'!DEW39</f>
        <v>0</v>
      </c>
      <c r="DEX42" s="707">
        <f>'2-ORÇAMENTO'!DEZ39</f>
        <v>0</v>
      </c>
      <c r="DEY42" s="709">
        <f>'2-ORÇAMENTO'!DEY39</f>
        <v>0</v>
      </c>
      <c r="DEZ42" s="707">
        <f>'2-ORÇAMENTO'!DFB39</f>
        <v>0</v>
      </c>
      <c r="DFA42" s="709">
        <f>'2-ORÇAMENTO'!DFA39</f>
        <v>0</v>
      </c>
      <c r="DFB42" s="707">
        <f>'2-ORÇAMENTO'!DFD39</f>
        <v>0</v>
      </c>
      <c r="DFC42" s="709">
        <f>'2-ORÇAMENTO'!DFC39</f>
        <v>0</v>
      </c>
      <c r="DFD42" s="707">
        <f>'2-ORÇAMENTO'!DFF39</f>
        <v>0</v>
      </c>
      <c r="DFE42" s="709">
        <f>'2-ORÇAMENTO'!DFE39</f>
        <v>0</v>
      </c>
      <c r="DFF42" s="707">
        <f>'2-ORÇAMENTO'!DFH39</f>
        <v>0</v>
      </c>
      <c r="DFG42" s="709">
        <f>'2-ORÇAMENTO'!DFG39</f>
        <v>0</v>
      </c>
      <c r="DFH42" s="707">
        <f>'2-ORÇAMENTO'!DFJ39</f>
        <v>0</v>
      </c>
      <c r="DFI42" s="709">
        <f>'2-ORÇAMENTO'!DFI39</f>
        <v>0</v>
      </c>
      <c r="DFJ42" s="707">
        <f>'2-ORÇAMENTO'!DFL39</f>
        <v>0</v>
      </c>
      <c r="DFK42" s="709">
        <f>'2-ORÇAMENTO'!DFK39</f>
        <v>0</v>
      </c>
      <c r="DFL42" s="707">
        <f>'2-ORÇAMENTO'!DFN39</f>
        <v>0</v>
      </c>
      <c r="DFM42" s="709">
        <f>'2-ORÇAMENTO'!DFM39</f>
        <v>0</v>
      </c>
      <c r="DFN42" s="707">
        <f>'2-ORÇAMENTO'!DFP39</f>
        <v>0</v>
      </c>
      <c r="DFO42" s="709">
        <f>'2-ORÇAMENTO'!DFO39</f>
        <v>0</v>
      </c>
      <c r="DFP42" s="707">
        <f>'2-ORÇAMENTO'!DFR39</f>
        <v>0</v>
      </c>
      <c r="DFQ42" s="709">
        <f>'2-ORÇAMENTO'!DFQ39</f>
        <v>0</v>
      </c>
      <c r="DFR42" s="707">
        <f>'2-ORÇAMENTO'!DFT39</f>
        <v>0</v>
      </c>
      <c r="DFS42" s="709">
        <f>'2-ORÇAMENTO'!DFS39</f>
        <v>0</v>
      </c>
      <c r="DFT42" s="707">
        <f>'2-ORÇAMENTO'!DFV39</f>
        <v>0</v>
      </c>
      <c r="DFU42" s="709">
        <f>'2-ORÇAMENTO'!DFU39</f>
        <v>0</v>
      </c>
      <c r="DFV42" s="707">
        <f>'2-ORÇAMENTO'!DFX39</f>
        <v>0</v>
      </c>
      <c r="DFW42" s="709">
        <f>'2-ORÇAMENTO'!DFW39</f>
        <v>0</v>
      </c>
      <c r="DFX42" s="707">
        <f>'2-ORÇAMENTO'!DFZ39</f>
        <v>0</v>
      </c>
      <c r="DFY42" s="709">
        <f>'2-ORÇAMENTO'!DFY39</f>
        <v>0</v>
      </c>
      <c r="DFZ42" s="707">
        <f>'2-ORÇAMENTO'!DGB39</f>
        <v>0</v>
      </c>
      <c r="DGA42" s="709">
        <f>'2-ORÇAMENTO'!DGA39</f>
        <v>0</v>
      </c>
      <c r="DGB42" s="707">
        <f>'2-ORÇAMENTO'!DGD39</f>
        <v>0</v>
      </c>
      <c r="DGC42" s="709">
        <f>'2-ORÇAMENTO'!DGC39</f>
        <v>0</v>
      </c>
      <c r="DGD42" s="707">
        <f>'2-ORÇAMENTO'!DGF39</f>
        <v>0</v>
      </c>
      <c r="DGE42" s="709">
        <f>'2-ORÇAMENTO'!DGE39</f>
        <v>0</v>
      </c>
      <c r="DGF42" s="707">
        <f>'2-ORÇAMENTO'!DGH39</f>
        <v>0</v>
      </c>
      <c r="DGG42" s="709">
        <f>'2-ORÇAMENTO'!DGG39</f>
        <v>0</v>
      </c>
      <c r="DGH42" s="707">
        <f>'2-ORÇAMENTO'!DGJ39</f>
        <v>0</v>
      </c>
      <c r="DGI42" s="709">
        <f>'2-ORÇAMENTO'!DGI39</f>
        <v>0</v>
      </c>
      <c r="DGJ42" s="707">
        <f>'2-ORÇAMENTO'!DGL39</f>
        <v>0</v>
      </c>
      <c r="DGK42" s="709">
        <f>'2-ORÇAMENTO'!DGK39</f>
        <v>0</v>
      </c>
      <c r="DGL42" s="707">
        <f>'2-ORÇAMENTO'!DGN39</f>
        <v>0</v>
      </c>
      <c r="DGM42" s="709">
        <f>'2-ORÇAMENTO'!DGM39</f>
        <v>0</v>
      </c>
      <c r="DGN42" s="707">
        <f>'2-ORÇAMENTO'!DGP39</f>
        <v>0</v>
      </c>
      <c r="DGO42" s="709">
        <f>'2-ORÇAMENTO'!DGO39</f>
        <v>0</v>
      </c>
      <c r="DGP42" s="707">
        <f>'2-ORÇAMENTO'!DGR39</f>
        <v>0</v>
      </c>
      <c r="DGQ42" s="709">
        <f>'2-ORÇAMENTO'!DGQ39</f>
        <v>0</v>
      </c>
      <c r="DGR42" s="707">
        <f>'2-ORÇAMENTO'!DGT39</f>
        <v>0</v>
      </c>
      <c r="DGS42" s="709">
        <f>'2-ORÇAMENTO'!DGS39</f>
        <v>0</v>
      </c>
      <c r="DGT42" s="707">
        <f>'2-ORÇAMENTO'!DGV39</f>
        <v>0</v>
      </c>
      <c r="DGU42" s="709">
        <f>'2-ORÇAMENTO'!DGU39</f>
        <v>0</v>
      </c>
      <c r="DGV42" s="707">
        <f>'2-ORÇAMENTO'!DGX39</f>
        <v>0</v>
      </c>
      <c r="DGW42" s="709">
        <f>'2-ORÇAMENTO'!DGW39</f>
        <v>0</v>
      </c>
      <c r="DGX42" s="707">
        <f>'2-ORÇAMENTO'!DGZ39</f>
        <v>0</v>
      </c>
      <c r="DGY42" s="709">
        <f>'2-ORÇAMENTO'!DGY39</f>
        <v>0</v>
      </c>
      <c r="DGZ42" s="707">
        <f>'2-ORÇAMENTO'!DHB39</f>
        <v>0</v>
      </c>
      <c r="DHA42" s="709">
        <f>'2-ORÇAMENTO'!DHA39</f>
        <v>0</v>
      </c>
      <c r="DHB42" s="707">
        <f>'2-ORÇAMENTO'!DHD39</f>
        <v>0</v>
      </c>
      <c r="DHC42" s="709">
        <f>'2-ORÇAMENTO'!DHC39</f>
        <v>0</v>
      </c>
      <c r="DHD42" s="707">
        <f>'2-ORÇAMENTO'!DHF39</f>
        <v>0</v>
      </c>
      <c r="DHE42" s="709">
        <f>'2-ORÇAMENTO'!DHE39</f>
        <v>0</v>
      </c>
      <c r="DHF42" s="707">
        <f>'2-ORÇAMENTO'!DHH39</f>
        <v>0</v>
      </c>
      <c r="DHG42" s="709">
        <f>'2-ORÇAMENTO'!DHG39</f>
        <v>0</v>
      </c>
      <c r="DHH42" s="707">
        <f>'2-ORÇAMENTO'!DHJ39</f>
        <v>0</v>
      </c>
      <c r="DHI42" s="709">
        <f>'2-ORÇAMENTO'!DHI39</f>
        <v>0</v>
      </c>
      <c r="DHJ42" s="707">
        <f>'2-ORÇAMENTO'!DHL39</f>
        <v>0</v>
      </c>
      <c r="DHK42" s="709">
        <f>'2-ORÇAMENTO'!DHK39</f>
        <v>0</v>
      </c>
      <c r="DHL42" s="707">
        <f>'2-ORÇAMENTO'!DHN39</f>
        <v>0</v>
      </c>
      <c r="DHM42" s="709">
        <f>'2-ORÇAMENTO'!DHM39</f>
        <v>0</v>
      </c>
      <c r="DHN42" s="707">
        <f>'2-ORÇAMENTO'!DHP39</f>
        <v>0</v>
      </c>
      <c r="DHO42" s="709">
        <f>'2-ORÇAMENTO'!DHO39</f>
        <v>0</v>
      </c>
      <c r="DHP42" s="707">
        <f>'2-ORÇAMENTO'!DHR39</f>
        <v>0</v>
      </c>
      <c r="DHQ42" s="709">
        <f>'2-ORÇAMENTO'!DHQ39</f>
        <v>0</v>
      </c>
      <c r="DHR42" s="707">
        <f>'2-ORÇAMENTO'!DHT39</f>
        <v>0</v>
      </c>
      <c r="DHS42" s="709">
        <f>'2-ORÇAMENTO'!DHS39</f>
        <v>0</v>
      </c>
      <c r="DHT42" s="707">
        <f>'2-ORÇAMENTO'!DHV39</f>
        <v>0</v>
      </c>
      <c r="DHU42" s="709">
        <f>'2-ORÇAMENTO'!DHU39</f>
        <v>0</v>
      </c>
      <c r="DHV42" s="707">
        <f>'2-ORÇAMENTO'!DHX39</f>
        <v>0</v>
      </c>
      <c r="DHW42" s="709">
        <f>'2-ORÇAMENTO'!DHW39</f>
        <v>0</v>
      </c>
      <c r="DHX42" s="707">
        <f>'2-ORÇAMENTO'!DHZ39</f>
        <v>0</v>
      </c>
      <c r="DHY42" s="709">
        <f>'2-ORÇAMENTO'!DHY39</f>
        <v>0</v>
      </c>
      <c r="DHZ42" s="707">
        <f>'2-ORÇAMENTO'!DIB39</f>
        <v>0</v>
      </c>
      <c r="DIA42" s="709">
        <f>'2-ORÇAMENTO'!DIA39</f>
        <v>0</v>
      </c>
      <c r="DIB42" s="707">
        <f>'2-ORÇAMENTO'!DID39</f>
        <v>0</v>
      </c>
      <c r="DIC42" s="709">
        <f>'2-ORÇAMENTO'!DIC39</f>
        <v>0</v>
      </c>
      <c r="DID42" s="707">
        <f>'2-ORÇAMENTO'!DIF39</f>
        <v>0</v>
      </c>
      <c r="DIE42" s="709">
        <f>'2-ORÇAMENTO'!DIE39</f>
        <v>0</v>
      </c>
      <c r="DIF42" s="707">
        <f>'2-ORÇAMENTO'!DIH39</f>
        <v>0</v>
      </c>
      <c r="DIG42" s="709">
        <f>'2-ORÇAMENTO'!DIG39</f>
        <v>0</v>
      </c>
      <c r="DIH42" s="707">
        <f>'2-ORÇAMENTO'!DIJ39</f>
        <v>0</v>
      </c>
      <c r="DII42" s="709">
        <f>'2-ORÇAMENTO'!DII39</f>
        <v>0</v>
      </c>
      <c r="DIJ42" s="707">
        <f>'2-ORÇAMENTO'!DIL39</f>
        <v>0</v>
      </c>
      <c r="DIK42" s="709">
        <f>'2-ORÇAMENTO'!DIK39</f>
        <v>0</v>
      </c>
      <c r="DIL42" s="707">
        <f>'2-ORÇAMENTO'!DIN39</f>
        <v>0</v>
      </c>
      <c r="DIM42" s="709">
        <f>'2-ORÇAMENTO'!DIM39</f>
        <v>0</v>
      </c>
      <c r="DIN42" s="707">
        <f>'2-ORÇAMENTO'!DIP39</f>
        <v>0</v>
      </c>
      <c r="DIO42" s="709">
        <f>'2-ORÇAMENTO'!DIO39</f>
        <v>0</v>
      </c>
      <c r="DIP42" s="707">
        <f>'2-ORÇAMENTO'!DIR39</f>
        <v>0</v>
      </c>
      <c r="DIQ42" s="709">
        <f>'2-ORÇAMENTO'!DIQ39</f>
        <v>0</v>
      </c>
      <c r="DIR42" s="707">
        <f>'2-ORÇAMENTO'!DIT39</f>
        <v>0</v>
      </c>
      <c r="DIS42" s="709">
        <f>'2-ORÇAMENTO'!DIS39</f>
        <v>0</v>
      </c>
      <c r="DIT42" s="707">
        <f>'2-ORÇAMENTO'!DIV39</f>
        <v>0</v>
      </c>
      <c r="DIU42" s="709">
        <f>'2-ORÇAMENTO'!DIU39</f>
        <v>0</v>
      </c>
      <c r="DIV42" s="707">
        <f>'2-ORÇAMENTO'!DIX39</f>
        <v>0</v>
      </c>
      <c r="DIW42" s="709">
        <f>'2-ORÇAMENTO'!DIW39</f>
        <v>0</v>
      </c>
      <c r="DIX42" s="707">
        <f>'2-ORÇAMENTO'!DIZ39</f>
        <v>0</v>
      </c>
      <c r="DIY42" s="709">
        <f>'2-ORÇAMENTO'!DIY39</f>
        <v>0</v>
      </c>
      <c r="DIZ42" s="707">
        <f>'2-ORÇAMENTO'!DJB39</f>
        <v>0</v>
      </c>
      <c r="DJA42" s="709">
        <f>'2-ORÇAMENTO'!DJA39</f>
        <v>0</v>
      </c>
      <c r="DJB42" s="707">
        <f>'2-ORÇAMENTO'!DJD39</f>
        <v>0</v>
      </c>
      <c r="DJC42" s="709">
        <f>'2-ORÇAMENTO'!DJC39</f>
        <v>0</v>
      </c>
      <c r="DJD42" s="707">
        <f>'2-ORÇAMENTO'!DJF39</f>
        <v>0</v>
      </c>
      <c r="DJE42" s="709">
        <f>'2-ORÇAMENTO'!DJE39</f>
        <v>0</v>
      </c>
      <c r="DJF42" s="707">
        <f>'2-ORÇAMENTO'!DJH39</f>
        <v>0</v>
      </c>
      <c r="DJG42" s="709">
        <f>'2-ORÇAMENTO'!DJG39</f>
        <v>0</v>
      </c>
      <c r="DJH42" s="707">
        <f>'2-ORÇAMENTO'!DJJ39</f>
        <v>0</v>
      </c>
      <c r="DJI42" s="709">
        <f>'2-ORÇAMENTO'!DJI39</f>
        <v>0</v>
      </c>
      <c r="DJJ42" s="707">
        <f>'2-ORÇAMENTO'!DJL39</f>
        <v>0</v>
      </c>
      <c r="DJK42" s="709">
        <f>'2-ORÇAMENTO'!DJK39</f>
        <v>0</v>
      </c>
      <c r="DJL42" s="707">
        <f>'2-ORÇAMENTO'!DJN39</f>
        <v>0</v>
      </c>
      <c r="DJM42" s="709">
        <f>'2-ORÇAMENTO'!DJM39</f>
        <v>0</v>
      </c>
      <c r="DJN42" s="707">
        <f>'2-ORÇAMENTO'!DJP39</f>
        <v>0</v>
      </c>
      <c r="DJO42" s="709">
        <f>'2-ORÇAMENTO'!DJO39</f>
        <v>0</v>
      </c>
      <c r="DJP42" s="707">
        <f>'2-ORÇAMENTO'!DJR39</f>
        <v>0</v>
      </c>
      <c r="DJQ42" s="709">
        <f>'2-ORÇAMENTO'!DJQ39</f>
        <v>0</v>
      </c>
      <c r="DJR42" s="707">
        <f>'2-ORÇAMENTO'!DJT39</f>
        <v>0</v>
      </c>
      <c r="DJS42" s="709">
        <f>'2-ORÇAMENTO'!DJS39</f>
        <v>0</v>
      </c>
      <c r="DJT42" s="707">
        <f>'2-ORÇAMENTO'!DJV39</f>
        <v>0</v>
      </c>
      <c r="DJU42" s="709">
        <f>'2-ORÇAMENTO'!DJU39</f>
        <v>0</v>
      </c>
      <c r="DJV42" s="707">
        <f>'2-ORÇAMENTO'!DJX39</f>
        <v>0</v>
      </c>
      <c r="DJW42" s="709">
        <f>'2-ORÇAMENTO'!DJW39</f>
        <v>0</v>
      </c>
      <c r="DJX42" s="707">
        <f>'2-ORÇAMENTO'!DJZ39</f>
        <v>0</v>
      </c>
      <c r="DJY42" s="709">
        <f>'2-ORÇAMENTO'!DJY39</f>
        <v>0</v>
      </c>
      <c r="DJZ42" s="707">
        <f>'2-ORÇAMENTO'!DKB39</f>
        <v>0</v>
      </c>
      <c r="DKA42" s="709">
        <f>'2-ORÇAMENTO'!DKA39</f>
        <v>0</v>
      </c>
      <c r="DKB42" s="707">
        <f>'2-ORÇAMENTO'!DKD39</f>
        <v>0</v>
      </c>
      <c r="DKC42" s="709">
        <f>'2-ORÇAMENTO'!DKC39</f>
        <v>0</v>
      </c>
      <c r="DKD42" s="707">
        <f>'2-ORÇAMENTO'!DKF39</f>
        <v>0</v>
      </c>
      <c r="DKE42" s="709">
        <f>'2-ORÇAMENTO'!DKE39</f>
        <v>0</v>
      </c>
      <c r="DKF42" s="707">
        <f>'2-ORÇAMENTO'!DKH39</f>
        <v>0</v>
      </c>
      <c r="DKG42" s="709">
        <f>'2-ORÇAMENTO'!DKG39</f>
        <v>0</v>
      </c>
      <c r="DKH42" s="707">
        <f>'2-ORÇAMENTO'!DKJ39</f>
        <v>0</v>
      </c>
      <c r="DKI42" s="709">
        <f>'2-ORÇAMENTO'!DKI39</f>
        <v>0</v>
      </c>
      <c r="DKJ42" s="707">
        <f>'2-ORÇAMENTO'!DKL39</f>
        <v>0</v>
      </c>
      <c r="DKK42" s="709">
        <f>'2-ORÇAMENTO'!DKK39</f>
        <v>0</v>
      </c>
      <c r="DKL42" s="707">
        <f>'2-ORÇAMENTO'!DKN39</f>
        <v>0</v>
      </c>
      <c r="DKM42" s="709">
        <f>'2-ORÇAMENTO'!DKM39</f>
        <v>0</v>
      </c>
      <c r="DKN42" s="707">
        <f>'2-ORÇAMENTO'!DKP39</f>
        <v>0</v>
      </c>
      <c r="DKO42" s="709">
        <f>'2-ORÇAMENTO'!DKO39</f>
        <v>0</v>
      </c>
      <c r="DKP42" s="707">
        <f>'2-ORÇAMENTO'!DKR39</f>
        <v>0</v>
      </c>
      <c r="DKQ42" s="709">
        <f>'2-ORÇAMENTO'!DKQ39</f>
        <v>0</v>
      </c>
      <c r="DKR42" s="707">
        <f>'2-ORÇAMENTO'!DKT39</f>
        <v>0</v>
      </c>
      <c r="DKS42" s="709">
        <f>'2-ORÇAMENTO'!DKS39</f>
        <v>0</v>
      </c>
      <c r="DKT42" s="707">
        <f>'2-ORÇAMENTO'!DKV39</f>
        <v>0</v>
      </c>
      <c r="DKU42" s="709">
        <f>'2-ORÇAMENTO'!DKU39</f>
        <v>0</v>
      </c>
      <c r="DKV42" s="707">
        <f>'2-ORÇAMENTO'!DKX39</f>
        <v>0</v>
      </c>
      <c r="DKW42" s="709">
        <f>'2-ORÇAMENTO'!DKW39</f>
        <v>0</v>
      </c>
      <c r="DKX42" s="707">
        <f>'2-ORÇAMENTO'!DKZ39</f>
        <v>0</v>
      </c>
      <c r="DKY42" s="709">
        <f>'2-ORÇAMENTO'!DKY39</f>
        <v>0</v>
      </c>
      <c r="DKZ42" s="707">
        <f>'2-ORÇAMENTO'!DLB39</f>
        <v>0</v>
      </c>
      <c r="DLA42" s="709">
        <f>'2-ORÇAMENTO'!DLA39</f>
        <v>0</v>
      </c>
      <c r="DLB42" s="707">
        <f>'2-ORÇAMENTO'!DLD39</f>
        <v>0</v>
      </c>
      <c r="DLC42" s="709">
        <f>'2-ORÇAMENTO'!DLC39</f>
        <v>0</v>
      </c>
      <c r="DLD42" s="707">
        <f>'2-ORÇAMENTO'!DLF39</f>
        <v>0</v>
      </c>
      <c r="DLE42" s="709">
        <f>'2-ORÇAMENTO'!DLE39</f>
        <v>0</v>
      </c>
      <c r="DLF42" s="707">
        <f>'2-ORÇAMENTO'!DLH39</f>
        <v>0</v>
      </c>
      <c r="DLG42" s="709">
        <f>'2-ORÇAMENTO'!DLG39</f>
        <v>0</v>
      </c>
      <c r="DLH42" s="707">
        <f>'2-ORÇAMENTO'!DLJ39</f>
        <v>0</v>
      </c>
      <c r="DLI42" s="709">
        <f>'2-ORÇAMENTO'!DLI39</f>
        <v>0</v>
      </c>
      <c r="DLJ42" s="707">
        <f>'2-ORÇAMENTO'!DLL39</f>
        <v>0</v>
      </c>
      <c r="DLK42" s="709">
        <f>'2-ORÇAMENTO'!DLK39</f>
        <v>0</v>
      </c>
      <c r="DLL42" s="707">
        <f>'2-ORÇAMENTO'!DLN39</f>
        <v>0</v>
      </c>
      <c r="DLM42" s="709">
        <f>'2-ORÇAMENTO'!DLM39</f>
        <v>0</v>
      </c>
      <c r="DLN42" s="707">
        <f>'2-ORÇAMENTO'!DLP39</f>
        <v>0</v>
      </c>
      <c r="DLO42" s="709">
        <f>'2-ORÇAMENTO'!DLO39</f>
        <v>0</v>
      </c>
      <c r="DLP42" s="707">
        <f>'2-ORÇAMENTO'!DLR39</f>
        <v>0</v>
      </c>
      <c r="DLQ42" s="709">
        <f>'2-ORÇAMENTO'!DLQ39</f>
        <v>0</v>
      </c>
      <c r="DLR42" s="707">
        <f>'2-ORÇAMENTO'!DLT39</f>
        <v>0</v>
      </c>
      <c r="DLS42" s="709">
        <f>'2-ORÇAMENTO'!DLS39</f>
        <v>0</v>
      </c>
      <c r="DLT42" s="707">
        <f>'2-ORÇAMENTO'!DLV39</f>
        <v>0</v>
      </c>
      <c r="DLU42" s="709">
        <f>'2-ORÇAMENTO'!DLU39</f>
        <v>0</v>
      </c>
      <c r="DLV42" s="707">
        <f>'2-ORÇAMENTO'!DLX39</f>
        <v>0</v>
      </c>
      <c r="DLW42" s="709">
        <f>'2-ORÇAMENTO'!DLW39</f>
        <v>0</v>
      </c>
      <c r="DLX42" s="707">
        <f>'2-ORÇAMENTO'!DLZ39</f>
        <v>0</v>
      </c>
      <c r="DLY42" s="709">
        <f>'2-ORÇAMENTO'!DLY39</f>
        <v>0</v>
      </c>
      <c r="DLZ42" s="707">
        <f>'2-ORÇAMENTO'!DMB39</f>
        <v>0</v>
      </c>
      <c r="DMA42" s="709">
        <f>'2-ORÇAMENTO'!DMA39</f>
        <v>0</v>
      </c>
      <c r="DMB42" s="707">
        <f>'2-ORÇAMENTO'!DMD39</f>
        <v>0</v>
      </c>
      <c r="DMC42" s="709">
        <f>'2-ORÇAMENTO'!DMC39</f>
        <v>0</v>
      </c>
      <c r="DMD42" s="707">
        <f>'2-ORÇAMENTO'!DMF39</f>
        <v>0</v>
      </c>
      <c r="DME42" s="709">
        <f>'2-ORÇAMENTO'!DME39</f>
        <v>0</v>
      </c>
      <c r="DMF42" s="707">
        <f>'2-ORÇAMENTO'!DMH39</f>
        <v>0</v>
      </c>
      <c r="DMG42" s="709">
        <f>'2-ORÇAMENTO'!DMG39</f>
        <v>0</v>
      </c>
      <c r="DMH42" s="707">
        <f>'2-ORÇAMENTO'!DMJ39</f>
        <v>0</v>
      </c>
      <c r="DMI42" s="709">
        <f>'2-ORÇAMENTO'!DMI39</f>
        <v>0</v>
      </c>
      <c r="DMJ42" s="707">
        <f>'2-ORÇAMENTO'!DML39</f>
        <v>0</v>
      </c>
      <c r="DMK42" s="709">
        <f>'2-ORÇAMENTO'!DMK39</f>
        <v>0</v>
      </c>
      <c r="DML42" s="707">
        <f>'2-ORÇAMENTO'!DMN39</f>
        <v>0</v>
      </c>
      <c r="DMM42" s="709">
        <f>'2-ORÇAMENTO'!DMM39</f>
        <v>0</v>
      </c>
      <c r="DMN42" s="707">
        <f>'2-ORÇAMENTO'!DMP39</f>
        <v>0</v>
      </c>
      <c r="DMO42" s="709">
        <f>'2-ORÇAMENTO'!DMO39</f>
        <v>0</v>
      </c>
      <c r="DMP42" s="707">
        <f>'2-ORÇAMENTO'!DMR39</f>
        <v>0</v>
      </c>
      <c r="DMQ42" s="709">
        <f>'2-ORÇAMENTO'!DMQ39</f>
        <v>0</v>
      </c>
      <c r="DMR42" s="707">
        <f>'2-ORÇAMENTO'!DMT39</f>
        <v>0</v>
      </c>
      <c r="DMS42" s="709">
        <f>'2-ORÇAMENTO'!DMS39</f>
        <v>0</v>
      </c>
      <c r="DMT42" s="707">
        <f>'2-ORÇAMENTO'!DMV39</f>
        <v>0</v>
      </c>
      <c r="DMU42" s="709">
        <f>'2-ORÇAMENTO'!DMU39</f>
        <v>0</v>
      </c>
      <c r="DMV42" s="707">
        <f>'2-ORÇAMENTO'!DMX39</f>
        <v>0</v>
      </c>
      <c r="DMW42" s="709">
        <f>'2-ORÇAMENTO'!DMW39</f>
        <v>0</v>
      </c>
      <c r="DMX42" s="707">
        <f>'2-ORÇAMENTO'!DMZ39</f>
        <v>0</v>
      </c>
      <c r="DMY42" s="709">
        <f>'2-ORÇAMENTO'!DMY39</f>
        <v>0</v>
      </c>
      <c r="DMZ42" s="707">
        <f>'2-ORÇAMENTO'!DNB39</f>
        <v>0</v>
      </c>
      <c r="DNA42" s="709">
        <f>'2-ORÇAMENTO'!DNA39</f>
        <v>0</v>
      </c>
      <c r="DNB42" s="707">
        <f>'2-ORÇAMENTO'!DND39</f>
        <v>0</v>
      </c>
      <c r="DNC42" s="709">
        <f>'2-ORÇAMENTO'!DNC39</f>
        <v>0</v>
      </c>
      <c r="DND42" s="707">
        <f>'2-ORÇAMENTO'!DNF39</f>
        <v>0</v>
      </c>
      <c r="DNE42" s="709">
        <f>'2-ORÇAMENTO'!DNE39</f>
        <v>0</v>
      </c>
      <c r="DNF42" s="707">
        <f>'2-ORÇAMENTO'!DNH39</f>
        <v>0</v>
      </c>
      <c r="DNG42" s="709">
        <f>'2-ORÇAMENTO'!DNG39</f>
        <v>0</v>
      </c>
      <c r="DNH42" s="707">
        <f>'2-ORÇAMENTO'!DNJ39</f>
        <v>0</v>
      </c>
      <c r="DNI42" s="709">
        <f>'2-ORÇAMENTO'!DNI39</f>
        <v>0</v>
      </c>
      <c r="DNJ42" s="707">
        <f>'2-ORÇAMENTO'!DNL39</f>
        <v>0</v>
      </c>
      <c r="DNK42" s="709">
        <f>'2-ORÇAMENTO'!DNK39</f>
        <v>0</v>
      </c>
      <c r="DNL42" s="707">
        <f>'2-ORÇAMENTO'!DNN39</f>
        <v>0</v>
      </c>
      <c r="DNM42" s="709">
        <f>'2-ORÇAMENTO'!DNM39</f>
        <v>0</v>
      </c>
      <c r="DNN42" s="707">
        <f>'2-ORÇAMENTO'!DNP39</f>
        <v>0</v>
      </c>
      <c r="DNO42" s="709">
        <f>'2-ORÇAMENTO'!DNO39</f>
        <v>0</v>
      </c>
      <c r="DNP42" s="707">
        <f>'2-ORÇAMENTO'!DNR39</f>
        <v>0</v>
      </c>
      <c r="DNQ42" s="709">
        <f>'2-ORÇAMENTO'!DNQ39</f>
        <v>0</v>
      </c>
      <c r="DNR42" s="707">
        <f>'2-ORÇAMENTO'!DNT39</f>
        <v>0</v>
      </c>
      <c r="DNS42" s="709">
        <f>'2-ORÇAMENTO'!DNS39</f>
        <v>0</v>
      </c>
      <c r="DNT42" s="707">
        <f>'2-ORÇAMENTO'!DNV39</f>
        <v>0</v>
      </c>
      <c r="DNU42" s="709">
        <f>'2-ORÇAMENTO'!DNU39</f>
        <v>0</v>
      </c>
      <c r="DNV42" s="707">
        <f>'2-ORÇAMENTO'!DNX39</f>
        <v>0</v>
      </c>
      <c r="DNW42" s="709">
        <f>'2-ORÇAMENTO'!DNW39</f>
        <v>0</v>
      </c>
      <c r="DNX42" s="707">
        <f>'2-ORÇAMENTO'!DNZ39</f>
        <v>0</v>
      </c>
      <c r="DNY42" s="709">
        <f>'2-ORÇAMENTO'!DNY39</f>
        <v>0</v>
      </c>
      <c r="DNZ42" s="707">
        <f>'2-ORÇAMENTO'!DOB39</f>
        <v>0</v>
      </c>
      <c r="DOA42" s="709">
        <f>'2-ORÇAMENTO'!DOA39</f>
        <v>0</v>
      </c>
      <c r="DOB42" s="707">
        <f>'2-ORÇAMENTO'!DOD39</f>
        <v>0</v>
      </c>
      <c r="DOC42" s="709">
        <f>'2-ORÇAMENTO'!DOC39</f>
        <v>0</v>
      </c>
      <c r="DOD42" s="707">
        <f>'2-ORÇAMENTO'!DOF39</f>
        <v>0</v>
      </c>
      <c r="DOE42" s="709">
        <f>'2-ORÇAMENTO'!DOE39</f>
        <v>0</v>
      </c>
      <c r="DOF42" s="707">
        <f>'2-ORÇAMENTO'!DOH39</f>
        <v>0</v>
      </c>
      <c r="DOG42" s="709">
        <f>'2-ORÇAMENTO'!DOG39</f>
        <v>0</v>
      </c>
      <c r="DOH42" s="707">
        <f>'2-ORÇAMENTO'!DOJ39</f>
        <v>0</v>
      </c>
      <c r="DOI42" s="709">
        <f>'2-ORÇAMENTO'!DOI39</f>
        <v>0</v>
      </c>
      <c r="DOJ42" s="707">
        <f>'2-ORÇAMENTO'!DOL39</f>
        <v>0</v>
      </c>
      <c r="DOK42" s="709">
        <f>'2-ORÇAMENTO'!DOK39</f>
        <v>0</v>
      </c>
      <c r="DOL42" s="707">
        <f>'2-ORÇAMENTO'!DON39</f>
        <v>0</v>
      </c>
      <c r="DOM42" s="709">
        <f>'2-ORÇAMENTO'!DOM39</f>
        <v>0</v>
      </c>
      <c r="DON42" s="707">
        <f>'2-ORÇAMENTO'!DOP39</f>
        <v>0</v>
      </c>
      <c r="DOO42" s="709">
        <f>'2-ORÇAMENTO'!DOO39</f>
        <v>0</v>
      </c>
      <c r="DOP42" s="707">
        <f>'2-ORÇAMENTO'!DOR39</f>
        <v>0</v>
      </c>
      <c r="DOQ42" s="709">
        <f>'2-ORÇAMENTO'!DOQ39</f>
        <v>0</v>
      </c>
      <c r="DOR42" s="707">
        <f>'2-ORÇAMENTO'!DOT39</f>
        <v>0</v>
      </c>
      <c r="DOS42" s="709">
        <f>'2-ORÇAMENTO'!DOS39</f>
        <v>0</v>
      </c>
      <c r="DOT42" s="707">
        <f>'2-ORÇAMENTO'!DOV39</f>
        <v>0</v>
      </c>
      <c r="DOU42" s="709">
        <f>'2-ORÇAMENTO'!DOU39</f>
        <v>0</v>
      </c>
      <c r="DOV42" s="707">
        <f>'2-ORÇAMENTO'!DOX39</f>
        <v>0</v>
      </c>
      <c r="DOW42" s="709">
        <f>'2-ORÇAMENTO'!DOW39</f>
        <v>0</v>
      </c>
      <c r="DOX42" s="707">
        <f>'2-ORÇAMENTO'!DOZ39</f>
        <v>0</v>
      </c>
      <c r="DOY42" s="709">
        <f>'2-ORÇAMENTO'!DOY39</f>
        <v>0</v>
      </c>
      <c r="DOZ42" s="707">
        <f>'2-ORÇAMENTO'!DPB39</f>
        <v>0</v>
      </c>
      <c r="DPA42" s="709">
        <f>'2-ORÇAMENTO'!DPA39</f>
        <v>0</v>
      </c>
      <c r="DPB42" s="707">
        <f>'2-ORÇAMENTO'!DPD39</f>
        <v>0</v>
      </c>
      <c r="DPC42" s="709">
        <f>'2-ORÇAMENTO'!DPC39</f>
        <v>0</v>
      </c>
      <c r="DPD42" s="707">
        <f>'2-ORÇAMENTO'!DPF39</f>
        <v>0</v>
      </c>
      <c r="DPE42" s="709">
        <f>'2-ORÇAMENTO'!DPE39</f>
        <v>0</v>
      </c>
      <c r="DPF42" s="707">
        <f>'2-ORÇAMENTO'!DPH39</f>
        <v>0</v>
      </c>
      <c r="DPG42" s="709">
        <f>'2-ORÇAMENTO'!DPG39</f>
        <v>0</v>
      </c>
      <c r="DPH42" s="707">
        <f>'2-ORÇAMENTO'!DPJ39</f>
        <v>0</v>
      </c>
      <c r="DPI42" s="709">
        <f>'2-ORÇAMENTO'!DPI39</f>
        <v>0</v>
      </c>
      <c r="DPJ42" s="707">
        <f>'2-ORÇAMENTO'!DPL39</f>
        <v>0</v>
      </c>
      <c r="DPK42" s="709">
        <f>'2-ORÇAMENTO'!DPK39</f>
        <v>0</v>
      </c>
      <c r="DPL42" s="707">
        <f>'2-ORÇAMENTO'!DPN39</f>
        <v>0</v>
      </c>
      <c r="DPM42" s="709">
        <f>'2-ORÇAMENTO'!DPM39</f>
        <v>0</v>
      </c>
      <c r="DPN42" s="707">
        <f>'2-ORÇAMENTO'!DPP39</f>
        <v>0</v>
      </c>
      <c r="DPO42" s="709">
        <f>'2-ORÇAMENTO'!DPO39</f>
        <v>0</v>
      </c>
      <c r="DPP42" s="707">
        <f>'2-ORÇAMENTO'!DPR39</f>
        <v>0</v>
      </c>
      <c r="DPQ42" s="709">
        <f>'2-ORÇAMENTO'!DPQ39</f>
        <v>0</v>
      </c>
      <c r="DPR42" s="707">
        <f>'2-ORÇAMENTO'!DPT39</f>
        <v>0</v>
      </c>
      <c r="DPS42" s="709">
        <f>'2-ORÇAMENTO'!DPS39</f>
        <v>0</v>
      </c>
      <c r="DPT42" s="707">
        <f>'2-ORÇAMENTO'!DPV39</f>
        <v>0</v>
      </c>
      <c r="DPU42" s="709">
        <f>'2-ORÇAMENTO'!DPU39</f>
        <v>0</v>
      </c>
      <c r="DPV42" s="707">
        <f>'2-ORÇAMENTO'!DPX39</f>
        <v>0</v>
      </c>
      <c r="DPW42" s="709">
        <f>'2-ORÇAMENTO'!DPW39</f>
        <v>0</v>
      </c>
      <c r="DPX42" s="707">
        <f>'2-ORÇAMENTO'!DPZ39</f>
        <v>0</v>
      </c>
      <c r="DPY42" s="709">
        <f>'2-ORÇAMENTO'!DPY39</f>
        <v>0</v>
      </c>
      <c r="DPZ42" s="707">
        <f>'2-ORÇAMENTO'!DQB39</f>
        <v>0</v>
      </c>
      <c r="DQA42" s="709">
        <f>'2-ORÇAMENTO'!DQA39</f>
        <v>0</v>
      </c>
      <c r="DQB42" s="707">
        <f>'2-ORÇAMENTO'!DQD39</f>
        <v>0</v>
      </c>
      <c r="DQC42" s="709">
        <f>'2-ORÇAMENTO'!DQC39</f>
        <v>0</v>
      </c>
      <c r="DQD42" s="707">
        <f>'2-ORÇAMENTO'!DQF39</f>
        <v>0</v>
      </c>
      <c r="DQE42" s="709">
        <f>'2-ORÇAMENTO'!DQE39</f>
        <v>0</v>
      </c>
      <c r="DQF42" s="707">
        <f>'2-ORÇAMENTO'!DQH39</f>
        <v>0</v>
      </c>
      <c r="DQG42" s="709">
        <f>'2-ORÇAMENTO'!DQG39</f>
        <v>0</v>
      </c>
      <c r="DQH42" s="707">
        <f>'2-ORÇAMENTO'!DQJ39</f>
        <v>0</v>
      </c>
      <c r="DQI42" s="709">
        <f>'2-ORÇAMENTO'!DQI39</f>
        <v>0</v>
      </c>
      <c r="DQJ42" s="707">
        <f>'2-ORÇAMENTO'!DQL39</f>
        <v>0</v>
      </c>
      <c r="DQK42" s="709">
        <f>'2-ORÇAMENTO'!DQK39</f>
        <v>0</v>
      </c>
      <c r="DQL42" s="707">
        <f>'2-ORÇAMENTO'!DQN39</f>
        <v>0</v>
      </c>
      <c r="DQM42" s="709">
        <f>'2-ORÇAMENTO'!DQM39</f>
        <v>0</v>
      </c>
      <c r="DQN42" s="707">
        <f>'2-ORÇAMENTO'!DQP39</f>
        <v>0</v>
      </c>
      <c r="DQO42" s="709">
        <f>'2-ORÇAMENTO'!DQO39</f>
        <v>0</v>
      </c>
      <c r="DQP42" s="707">
        <f>'2-ORÇAMENTO'!DQR39</f>
        <v>0</v>
      </c>
      <c r="DQQ42" s="709">
        <f>'2-ORÇAMENTO'!DQQ39</f>
        <v>0</v>
      </c>
      <c r="DQR42" s="707">
        <f>'2-ORÇAMENTO'!DQT39</f>
        <v>0</v>
      </c>
      <c r="DQS42" s="709">
        <f>'2-ORÇAMENTO'!DQS39</f>
        <v>0</v>
      </c>
      <c r="DQT42" s="707">
        <f>'2-ORÇAMENTO'!DQV39</f>
        <v>0</v>
      </c>
      <c r="DQU42" s="709">
        <f>'2-ORÇAMENTO'!DQU39</f>
        <v>0</v>
      </c>
      <c r="DQV42" s="707">
        <f>'2-ORÇAMENTO'!DQX39</f>
        <v>0</v>
      </c>
      <c r="DQW42" s="709">
        <f>'2-ORÇAMENTO'!DQW39</f>
        <v>0</v>
      </c>
      <c r="DQX42" s="707">
        <f>'2-ORÇAMENTO'!DQZ39</f>
        <v>0</v>
      </c>
      <c r="DQY42" s="709">
        <f>'2-ORÇAMENTO'!DQY39</f>
        <v>0</v>
      </c>
      <c r="DQZ42" s="707">
        <f>'2-ORÇAMENTO'!DRB39</f>
        <v>0</v>
      </c>
      <c r="DRA42" s="709">
        <f>'2-ORÇAMENTO'!DRA39</f>
        <v>0</v>
      </c>
      <c r="DRB42" s="707">
        <f>'2-ORÇAMENTO'!DRD39</f>
        <v>0</v>
      </c>
      <c r="DRC42" s="709">
        <f>'2-ORÇAMENTO'!DRC39</f>
        <v>0</v>
      </c>
      <c r="DRD42" s="707">
        <f>'2-ORÇAMENTO'!DRF39</f>
        <v>0</v>
      </c>
      <c r="DRE42" s="709">
        <f>'2-ORÇAMENTO'!DRE39</f>
        <v>0</v>
      </c>
      <c r="DRF42" s="707">
        <f>'2-ORÇAMENTO'!DRH39</f>
        <v>0</v>
      </c>
      <c r="DRG42" s="709">
        <f>'2-ORÇAMENTO'!DRG39</f>
        <v>0</v>
      </c>
      <c r="DRH42" s="707">
        <f>'2-ORÇAMENTO'!DRJ39</f>
        <v>0</v>
      </c>
      <c r="DRI42" s="709">
        <f>'2-ORÇAMENTO'!DRI39</f>
        <v>0</v>
      </c>
      <c r="DRJ42" s="707">
        <f>'2-ORÇAMENTO'!DRL39</f>
        <v>0</v>
      </c>
      <c r="DRK42" s="709">
        <f>'2-ORÇAMENTO'!DRK39</f>
        <v>0</v>
      </c>
      <c r="DRL42" s="707">
        <f>'2-ORÇAMENTO'!DRN39</f>
        <v>0</v>
      </c>
      <c r="DRM42" s="709">
        <f>'2-ORÇAMENTO'!DRM39</f>
        <v>0</v>
      </c>
      <c r="DRN42" s="707">
        <f>'2-ORÇAMENTO'!DRP39</f>
        <v>0</v>
      </c>
      <c r="DRO42" s="709">
        <f>'2-ORÇAMENTO'!DRO39</f>
        <v>0</v>
      </c>
      <c r="DRP42" s="707">
        <f>'2-ORÇAMENTO'!DRR39</f>
        <v>0</v>
      </c>
      <c r="DRQ42" s="709">
        <f>'2-ORÇAMENTO'!DRQ39</f>
        <v>0</v>
      </c>
      <c r="DRR42" s="707">
        <f>'2-ORÇAMENTO'!DRT39</f>
        <v>0</v>
      </c>
      <c r="DRS42" s="709">
        <f>'2-ORÇAMENTO'!DRS39</f>
        <v>0</v>
      </c>
      <c r="DRT42" s="707">
        <f>'2-ORÇAMENTO'!DRV39</f>
        <v>0</v>
      </c>
      <c r="DRU42" s="709">
        <f>'2-ORÇAMENTO'!DRU39</f>
        <v>0</v>
      </c>
      <c r="DRV42" s="707">
        <f>'2-ORÇAMENTO'!DRX39</f>
        <v>0</v>
      </c>
      <c r="DRW42" s="709">
        <f>'2-ORÇAMENTO'!DRW39</f>
        <v>0</v>
      </c>
      <c r="DRX42" s="707">
        <f>'2-ORÇAMENTO'!DRZ39</f>
        <v>0</v>
      </c>
      <c r="DRY42" s="709">
        <f>'2-ORÇAMENTO'!DRY39</f>
        <v>0</v>
      </c>
      <c r="DRZ42" s="707">
        <f>'2-ORÇAMENTO'!DSB39</f>
        <v>0</v>
      </c>
      <c r="DSA42" s="709">
        <f>'2-ORÇAMENTO'!DSA39</f>
        <v>0</v>
      </c>
      <c r="DSB42" s="707">
        <f>'2-ORÇAMENTO'!DSD39</f>
        <v>0</v>
      </c>
      <c r="DSC42" s="709">
        <f>'2-ORÇAMENTO'!DSC39</f>
        <v>0</v>
      </c>
      <c r="DSD42" s="707">
        <f>'2-ORÇAMENTO'!DSF39</f>
        <v>0</v>
      </c>
      <c r="DSE42" s="709">
        <f>'2-ORÇAMENTO'!DSE39</f>
        <v>0</v>
      </c>
      <c r="DSF42" s="707">
        <f>'2-ORÇAMENTO'!DSH39</f>
        <v>0</v>
      </c>
      <c r="DSG42" s="709">
        <f>'2-ORÇAMENTO'!DSG39</f>
        <v>0</v>
      </c>
      <c r="DSH42" s="707">
        <f>'2-ORÇAMENTO'!DSJ39</f>
        <v>0</v>
      </c>
      <c r="DSI42" s="709">
        <f>'2-ORÇAMENTO'!DSI39</f>
        <v>0</v>
      </c>
      <c r="DSJ42" s="707">
        <f>'2-ORÇAMENTO'!DSL39</f>
        <v>0</v>
      </c>
      <c r="DSK42" s="709">
        <f>'2-ORÇAMENTO'!DSK39</f>
        <v>0</v>
      </c>
      <c r="DSL42" s="707">
        <f>'2-ORÇAMENTO'!DSN39</f>
        <v>0</v>
      </c>
      <c r="DSM42" s="709">
        <f>'2-ORÇAMENTO'!DSM39</f>
        <v>0</v>
      </c>
      <c r="DSN42" s="707">
        <f>'2-ORÇAMENTO'!DSP39</f>
        <v>0</v>
      </c>
      <c r="DSO42" s="709">
        <f>'2-ORÇAMENTO'!DSO39</f>
        <v>0</v>
      </c>
      <c r="DSP42" s="707">
        <f>'2-ORÇAMENTO'!DSR39</f>
        <v>0</v>
      </c>
      <c r="DSQ42" s="709">
        <f>'2-ORÇAMENTO'!DSQ39</f>
        <v>0</v>
      </c>
      <c r="DSR42" s="707">
        <f>'2-ORÇAMENTO'!DST39</f>
        <v>0</v>
      </c>
      <c r="DSS42" s="709">
        <f>'2-ORÇAMENTO'!DSS39</f>
        <v>0</v>
      </c>
      <c r="DST42" s="707">
        <f>'2-ORÇAMENTO'!DSV39</f>
        <v>0</v>
      </c>
      <c r="DSU42" s="709">
        <f>'2-ORÇAMENTO'!DSU39</f>
        <v>0</v>
      </c>
      <c r="DSV42" s="707">
        <f>'2-ORÇAMENTO'!DSX39</f>
        <v>0</v>
      </c>
      <c r="DSW42" s="709">
        <f>'2-ORÇAMENTO'!DSW39</f>
        <v>0</v>
      </c>
      <c r="DSX42" s="707">
        <f>'2-ORÇAMENTO'!DSZ39</f>
        <v>0</v>
      </c>
      <c r="DSY42" s="709">
        <f>'2-ORÇAMENTO'!DSY39</f>
        <v>0</v>
      </c>
      <c r="DSZ42" s="707">
        <f>'2-ORÇAMENTO'!DTB39</f>
        <v>0</v>
      </c>
      <c r="DTA42" s="709">
        <f>'2-ORÇAMENTO'!DTA39</f>
        <v>0</v>
      </c>
      <c r="DTB42" s="707">
        <f>'2-ORÇAMENTO'!DTD39</f>
        <v>0</v>
      </c>
      <c r="DTC42" s="709">
        <f>'2-ORÇAMENTO'!DTC39</f>
        <v>0</v>
      </c>
      <c r="DTD42" s="707">
        <f>'2-ORÇAMENTO'!DTF39</f>
        <v>0</v>
      </c>
      <c r="DTE42" s="709">
        <f>'2-ORÇAMENTO'!DTE39</f>
        <v>0</v>
      </c>
      <c r="DTF42" s="707">
        <f>'2-ORÇAMENTO'!DTH39</f>
        <v>0</v>
      </c>
      <c r="DTG42" s="709">
        <f>'2-ORÇAMENTO'!DTG39</f>
        <v>0</v>
      </c>
      <c r="DTH42" s="707">
        <f>'2-ORÇAMENTO'!DTJ39</f>
        <v>0</v>
      </c>
      <c r="DTI42" s="709">
        <f>'2-ORÇAMENTO'!DTI39</f>
        <v>0</v>
      </c>
      <c r="DTJ42" s="707">
        <f>'2-ORÇAMENTO'!DTL39</f>
        <v>0</v>
      </c>
      <c r="DTK42" s="709">
        <f>'2-ORÇAMENTO'!DTK39</f>
        <v>0</v>
      </c>
      <c r="DTL42" s="707">
        <f>'2-ORÇAMENTO'!DTN39</f>
        <v>0</v>
      </c>
      <c r="DTM42" s="709">
        <f>'2-ORÇAMENTO'!DTM39</f>
        <v>0</v>
      </c>
      <c r="DTN42" s="707">
        <f>'2-ORÇAMENTO'!DTP39</f>
        <v>0</v>
      </c>
      <c r="DTO42" s="709">
        <f>'2-ORÇAMENTO'!DTO39</f>
        <v>0</v>
      </c>
      <c r="DTP42" s="707">
        <f>'2-ORÇAMENTO'!DTR39</f>
        <v>0</v>
      </c>
      <c r="DTQ42" s="709">
        <f>'2-ORÇAMENTO'!DTQ39</f>
        <v>0</v>
      </c>
      <c r="DTR42" s="707">
        <f>'2-ORÇAMENTO'!DTT39</f>
        <v>0</v>
      </c>
      <c r="DTS42" s="709">
        <f>'2-ORÇAMENTO'!DTS39</f>
        <v>0</v>
      </c>
      <c r="DTT42" s="707">
        <f>'2-ORÇAMENTO'!DTV39</f>
        <v>0</v>
      </c>
      <c r="DTU42" s="709">
        <f>'2-ORÇAMENTO'!DTU39</f>
        <v>0</v>
      </c>
      <c r="DTV42" s="707">
        <f>'2-ORÇAMENTO'!DTX39</f>
        <v>0</v>
      </c>
      <c r="DTW42" s="709">
        <f>'2-ORÇAMENTO'!DTW39</f>
        <v>0</v>
      </c>
      <c r="DTX42" s="707">
        <f>'2-ORÇAMENTO'!DTZ39</f>
        <v>0</v>
      </c>
      <c r="DTY42" s="709">
        <f>'2-ORÇAMENTO'!DTY39</f>
        <v>0</v>
      </c>
      <c r="DTZ42" s="707">
        <f>'2-ORÇAMENTO'!DUB39</f>
        <v>0</v>
      </c>
      <c r="DUA42" s="709">
        <f>'2-ORÇAMENTO'!DUA39</f>
        <v>0</v>
      </c>
      <c r="DUB42" s="707">
        <f>'2-ORÇAMENTO'!DUD39</f>
        <v>0</v>
      </c>
      <c r="DUC42" s="709">
        <f>'2-ORÇAMENTO'!DUC39</f>
        <v>0</v>
      </c>
      <c r="DUD42" s="707">
        <f>'2-ORÇAMENTO'!DUF39</f>
        <v>0</v>
      </c>
      <c r="DUE42" s="709">
        <f>'2-ORÇAMENTO'!DUE39</f>
        <v>0</v>
      </c>
      <c r="DUF42" s="707">
        <f>'2-ORÇAMENTO'!DUH39</f>
        <v>0</v>
      </c>
      <c r="DUG42" s="709">
        <f>'2-ORÇAMENTO'!DUG39</f>
        <v>0</v>
      </c>
      <c r="DUH42" s="707">
        <f>'2-ORÇAMENTO'!DUJ39</f>
        <v>0</v>
      </c>
      <c r="DUI42" s="709">
        <f>'2-ORÇAMENTO'!DUI39</f>
        <v>0</v>
      </c>
      <c r="DUJ42" s="707">
        <f>'2-ORÇAMENTO'!DUL39</f>
        <v>0</v>
      </c>
      <c r="DUK42" s="709">
        <f>'2-ORÇAMENTO'!DUK39</f>
        <v>0</v>
      </c>
      <c r="DUL42" s="707">
        <f>'2-ORÇAMENTO'!DUN39</f>
        <v>0</v>
      </c>
      <c r="DUM42" s="709">
        <f>'2-ORÇAMENTO'!DUM39</f>
        <v>0</v>
      </c>
      <c r="DUN42" s="707">
        <f>'2-ORÇAMENTO'!DUP39</f>
        <v>0</v>
      </c>
      <c r="DUO42" s="709">
        <f>'2-ORÇAMENTO'!DUO39</f>
        <v>0</v>
      </c>
      <c r="DUP42" s="707">
        <f>'2-ORÇAMENTO'!DUR39</f>
        <v>0</v>
      </c>
      <c r="DUQ42" s="709">
        <f>'2-ORÇAMENTO'!DUQ39</f>
        <v>0</v>
      </c>
      <c r="DUR42" s="707">
        <f>'2-ORÇAMENTO'!DUT39</f>
        <v>0</v>
      </c>
      <c r="DUS42" s="709">
        <f>'2-ORÇAMENTO'!DUS39</f>
        <v>0</v>
      </c>
      <c r="DUT42" s="707">
        <f>'2-ORÇAMENTO'!DUV39</f>
        <v>0</v>
      </c>
      <c r="DUU42" s="709">
        <f>'2-ORÇAMENTO'!DUU39</f>
        <v>0</v>
      </c>
      <c r="DUV42" s="707">
        <f>'2-ORÇAMENTO'!DUX39</f>
        <v>0</v>
      </c>
      <c r="DUW42" s="709">
        <f>'2-ORÇAMENTO'!DUW39</f>
        <v>0</v>
      </c>
      <c r="DUX42" s="707">
        <f>'2-ORÇAMENTO'!DUZ39</f>
        <v>0</v>
      </c>
      <c r="DUY42" s="709">
        <f>'2-ORÇAMENTO'!DUY39</f>
        <v>0</v>
      </c>
      <c r="DUZ42" s="707">
        <f>'2-ORÇAMENTO'!DVB39</f>
        <v>0</v>
      </c>
      <c r="DVA42" s="709">
        <f>'2-ORÇAMENTO'!DVA39</f>
        <v>0</v>
      </c>
      <c r="DVB42" s="707">
        <f>'2-ORÇAMENTO'!DVD39</f>
        <v>0</v>
      </c>
      <c r="DVC42" s="709">
        <f>'2-ORÇAMENTO'!DVC39</f>
        <v>0</v>
      </c>
      <c r="DVD42" s="707">
        <f>'2-ORÇAMENTO'!DVF39</f>
        <v>0</v>
      </c>
      <c r="DVE42" s="709">
        <f>'2-ORÇAMENTO'!DVE39</f>
        <v>0</v>
      </c>
      <c r="DVF42" s="707">
        <f>'2-ORÇAMENTO'!DVH39</f>
        <v>0</v>
      </c>
      <c r="DVG42" s="709">
        <f>'2-ORÇAMENTO'!DVG39</f>
        <v>0</v>
      </c>
      <c r="DVH42" s="707">
        <f>'2-ORÇAMENTO'!DVJ39</f>
        <v>0</v>
      </c>
      <c r="DVI42" s="709">
        <f>'2-ORÇAMENTO'!DVI39</f>
        <v>0</v>
      </c>
      <c r="DVJ42" s="707">
        <f>'2-ORÇAMENTO'!DVL39</f>
        <v>0</v>
      </c>
      <c r="DVK42" s="709">
        <f>'2-ORÇAMENTO'!DVK39</f>
        <v>0</v>
      </c>
      <c r="DVL42" s="707">
        <f>'2-ORÇAMENTO'!DVN39</f>
        <v>0</v>
      </c>
      <c r="DVM42" s="709">
        <f>'2-ORÇAMENTO'!DVM39</f>
        <v>0</v>
      </c>
      <c r="DVN42" s="707">
        <f>'2-ORÇAMENTO'!DVP39</f>
        <v>0</v>
      </c>
      <c r="DVO42" s="709">
        <f>'2-ORÇAMENTO'!DVO39</f>
        <v>0</v>
      </c>
      <c r="DVP42" s="707">
        <f>'2-ORÇAMENTO'!DVR39</f>
        <v>0</v>
      </c>
      <c r="DVQ42" s="709">
        <f>'2-ORÇAMENTO'!DVQ39</f>
        <v>0</v>
      </c>
      <c r="DVR42" s="707">
        <f>'2-ORÇAMENTO'!DVT39</f>
        <v>0</v>
      </c>
      <c r="DVS42" s="709">
        <f>'2-ORÇAMENTO'!DVS39</f>
        <v>0</v>
      </c>
      <c r="DVT42" s="707">
        <f>'2-ORÇAMENTO'!DVV39</f>
        <v>0</v>
      </c>
      <c r="DVU42" s="709">
        <f>'2-ORÇAMENTO'!DVU39</f>
        <v>0</v>
      </c>
      <c r="DVV42" s="707">
        <f>'2-ORÇAMENTO'!DVX39</f>
        <v>0</v>
      </c>
      <c r="DVW42" s="709">
        <f>'2-ORÇAMENTO'!DVW39</f>
        <v>0</v>
      </c>
      <c r="DVX42" s="707">
        <f>'2-ORÇAMENTO'!DVZ39</f>
        <v>0</v>
      </c>
      <c r="DVY42" s="709">
        <f>'2-ORÇAMENTO'!DVY39</f>
        <v>0</v>
      </c>
      <c r="DVZ42" s="707">
        <f>'2-ORÇAMENTO'!DWB39</f>
        <v>0</v>
      </c>
      <c r="DWA42" s="709">
        <f>'2-ORÇAMENTO'!DWA39</f>
        <v>0</v>
      </c>
      <c r="DWB42" s="707">
        <f>'2-ORÇAMENTO'!DWD39</f>
        <v>0</v>
      </c>
      <c r="DWC42" s="709">
        <f>'2-ORÇAMENTO'!DWC39</f>
        <v>0</v>
      </c>
      <c r="DWD42" s="707">
        <f>'2-ORÇAMENTO'!DWF39</f>
        <v>0</v>
      </c>
      <c r="DWE42" s="709">
        <f>'2-ORÇAMENTO'!DWE39</f>
        <v>0</v>
      </c>
      <c r="DWF42" s="707">
        <f>'2-ORÇAMENTO'!DWH39</f>
        <v>0</v>
      </c>
      <c r="DWG42" s="709">
        <f>'2-ORÇAMENTO'!DWG39</f>
        <v>0</v>
      </c>
      <c r="DWH42" s="707">
        <f>'2-ORÇAMENTO'!DWJ39</f>
        <v>0</v>
      </c>
      <c r="DWI42" s="709">
        <f>'2-ORÇAMENTO'!DWI39</f>
        <v>0</v>
      </c>
      <c r="DWJ42" s="707">
        <f>'2-ORÇAMENTO'!DWL39</f>
        <v>0</v>
      </c>
      <c r="DWK42" s="709">
        <f>'2-ORÇAMENTO'!DWK39</f>
        <v>0</v>
      </c>
      <c r="DWL42" s="707">
        <f>'2-ORÇAMENTO'!DWN39</f>
        <v>0</v>
      </c>
      <c r="DWM42" s="709">
        <f>'2-ORÇAMENTO'!DWM39</f>
        <v>0</v>
      </c>
      <c r="DWN42" s="707">
        <f>'2-ORÇAMENTO'!DWP39</f>
        <v>0</v>
      </c>
      <c r="DWO42" s="709">
        <f>'2-ORÇAMENTO'!DWO39</f>
        <v>0</v>
      </c>
      <c r="DWP42" s="707">
        <f>'2-ORÇAMENTO'!DWR39</f>
        <v>0</v>
      </c>
      <c r="DWQ42" s="709">
        <f>'2-ORÇAMENTO'!DWQ39</f>
        <v>0</v>
      </c>
      <c r="DWR42" s="707">
        <f>'2-ORÇAMENTO'!DWT39</f>
        <v>0</v>
      </c>
      <c r="DWS42" s="709">
        <f>'2-ORÇAMENTO'!DWS39</f>
        <v>0</v>
      </c>
      <c r="DWT42" s="707">
        <f>'2-ORÇAMENTO'!DWV39</f>
        <v>0</v>
      </c>
      <c r="DWU42" s="709">
        <f>'2-ORÇAMENTO'!DWU39</f>
        <v>0</v>
      </c>
      <c r="DWV42" s="707">
        <f>'2-ORÇAMENTO'!DWX39</f>
        <v>0</v>
      </c>
      <c r="DWW42" s="709">
        <f>'2-ORÇAMENTO'!DWW39</f>
        <v>0</v>
      </c>
      <c r="DWX42" s="707">
        <f>'2-ORÇAMENTO'!DWZ39</f>
        <v>0</v>
      </c>
      <c r="DWY42" s="709">
        <f>'2-ORÇAMENTO'!DWY39</f>
        <v>0</v>
      </c>
      <c r="DWZ42" s="707">
        <f>'2-ORÇAMENTO'!DXB39</f>
        <v>0</v>
      </c>
      <c r="DXA42" s="709">
        <f>'2-ORÇAMENTO'!DXA39</f>
        <v>0</v>
      </c>
      <c r="DXB42" s="707">
        <f>'2-ORÇAMENTO'!DXD39</f>
        <v>0</v>
      </c>
      <c r="DXC42" s="709">
        <f>'2-ORÇAMENTO'!DXC39</f>
        <v>0</v>
      </c>
      <c r="DXD42" s="707">
        <f>'2-ORÇAMENTO'!DXF39</f>
        <v>0</v>
      </c>
      <c r="DXE42" s="709">
        <f>'2-ORÇAMENTO'!DXE39</f>
        <v>0</v>
      </c>
      <c r="DXF42" s="707">
        <f>'2-ORÇAMENTO'!DXH39</f>
        <v>0</v>
      </c>
      <c r="DXG42" s="709">
        <f>'2-ORÇAMENTO'!DXG39</f>
        <v>0</v>
      </c>
      <c r="DXH42" s="707">
        <f>'2-ORÇAMENTO'!DXJ39</f>
        <v>0</v>
      </c>
      <c r="DXI42" s="709">
        <f>'2-ORÇAMENTO'!DXI39</f>
        <v>0</v>
      </c>
      <c r="DXJ42" s="707">
        <f>'2-ORÇAMENTO'!DXL39</f>
        <v>0</v>
      </c>
      <c r="DXK42" s="709">
        <f>'2-ORÇAMENTO'!DXK39</f>
        <v>0</v>
      </c>
      <c r="DXL42" s="707">
        <f>'2-ORÇAMENTO'!DXN39</f>
        <v>0</v>
      </c>
      <c r="DXM42" s="709">
        <f>'2-ORÇAMENTO'!DXM39</f>
        <v>0</v>
      </c>
      <c r="DXN42" s="707">
        <f>'2-ORÇAMENTO'!DXP39</f>
        <v>0</v>
      </c>
      <c r="DXO42" s="709">
        <f>'2-ORÇAMENTO'!DXO39</f>
        <v>0</v>
      </c>
      <c r="DXP42" s="707">
        <f>'2-ORÇAMENTO'!DXR39</f>
        <v>0</v>
      </c>
      <c r="DXQ42" s="709">
        <f>'2-ORÇAMENTO'!DXQ39</f>
        <v>0</v>
      </c>
      <c r="DXR42" s="707">
        <f>'2-ORÇAMENTO'!DXT39</f>
        <v>0</v>
      </c>
      <c r="DXS42" s="709">
        <f>'2-ORÇAMENTO'!DXS39</f>
        <v>0</v>
      </c>
      <c r="DXT42" s="707">
        <f>'2-ORÇAMENTO'!DXV39</f>
        <v>0</v>
      </c>
      <c r="DXU42" s="709">
        <f>'2-ORÇAMENTO'!DXU39</f>
        <v>0</v>
      </c>
      <c r="DXV42" s="707">
        <f>'2-ORÇAMENTO'!DXX39</f>
        <v>0</v>
      </c>
      <c r="DXW42" s="709">
        <f>'2-ORÇAMENTO'!DXW39</f>
        <v>0</v>
      </c>
      <c r="DXX42" s="707">
        <f>'2-ORÇAMENTO'!DXZ39</f>
        <v>0</v>
      </c>
      <c r="DXY42" s="709">
        <f>'2-ORÇAMENTO'!DXY39</f>
        <v>0</v>
      </c>
      <c r="DXZ42" s="707">
        <f>'2-ORÇAMENTO'!DYB39</f>
        <v>0</v>
      </c>
      <c r="DYA42" s="709">
        <f>'2-ORÇAMENTO'!DYA39</f>
        <v>0</v>
      </c>
      <c r="DYB42" s="707">
        <f>'2-ORÇAMENTO'!DYD39</f>
        <v>0</v>
      </c>
      <c r="DYC42" s="709">
        <f>'2-ORÇAMENTO'!DYC39</f>
        <v>0</v>
      </c>
      <c r="DYD42" s="707">
        <f>'2-ORÇAMENTO'!DYF39</f>
        <v>0</v>
      </c>
      <c r="DYE42" s="709">
        <f>'2-ORÇAMENTO'!DYE39</f>
        <v>0</v>
      </c>
      <c r="DYF42" s="707">
        <f>'2-ORÇAMENTO'!DYH39</f>
        <v>0</v>
      </c>
      <c r="DYG42" s="709">
        <f>'2-ORÇAMENTO'!DYG39</f>
        <v>0</v>
      </c>
      <c r="DYH42" s="707">
        <f>'2-ORÇAMENTO'!DYJ39</f>
        <v>0</v>
      </c>
      <c r="DYI42" s="709">
        <f>'2-ORÇAMENTO'!DYI39</f>
        <v>0</v>
      </c>
      <c r="DYJ42" s="707">
        <f>'2-ORÇAMENTO'!DYL39</f>
        <v>0</v>
      </c>
      <c r="DYK42" s="709">
        <f>'2-ORÇAMENTO'!DYK39</f>
        <v>0</v>
      </c>
      <c r="DYL42" s="707">
        <f>'2-ORÇAMENTO'!DYN39</f>
        <v>0</v>
      </c>
      <c r="DYM42" s="709">
        <f>'2-ORÇAMENTO'!DYM39</f>
        <v>0</v>
      </c>
      <c r="DYN42" s="707">
        <f>'2-ORÇAMENTO'!DYP39</f>
        <v>0</v>
      </c>
      <c r="DYO42" s="709">
        <f>'2-ORÇAMENTO'!DYO39</f>
        <v>0</v>
      </c>
      <c r="DYP42" s="707">
        <f>'2-ORÇAMENTO'!DYR39</f>
        <v>0</v>
      </c>
      <c r="DYQ42" s="709">
        <f>'2-ORÇAMENTO'!DYQ39</f>
        <v>0</v>
      </c>
      <c r="DYR42" s="707">
        <f>'2-ORÇAMENTO'!DYT39</f>
        <v>0</v>
      </c>
      <c r="DYS42" s="709">
        <f>'2-ORÇAMENTO'!DYS39</f>
        <v>0</v>
      </c>
      <c r="DYT42" s="707">
        <f>'2-ORÇAMENTO'!DYV39</f>
        <v>0</v>
      </c>
      <c r="DYU42" s="709">
        <f>'2-ORÇAMENTO'!DYU39</f>
        <v>0</v>
      </c>
      <c r="DYV42" s="707">
        <f>'2-ORÇAMENTO'!DYX39</f>
        <v>0</v>
      </c>
      <c r="DYW42" s="709">
        <f>'2-ORÇAMENTO'!DYW39</f>
        <v>0</v>
      </c>
      <c r="DYX42" s="707">
        <f>'2-ORÇAMENTO'!DYZ39</f>
        <v>0</v>
      </c>
      <c r="DYY42" s="709">
        <f>'2-ORÇAMENTO'!DYY39</f>
        <v>0</v>
      </c>
      <c r="DYZ42" s="707">
        <f>'2-ORÇAMENTO'!DZB39</f>
        <v>0</v>
      </c>
      <c r="DZA42" s="709">
        <f>'2-ORÇAMENTO'!DZA39</f>
        <v>0</v>
      </c>
      <c r="DZB42" s="707">
        <f>'2-ORÇAMENTO'!DZD39</f>
        <v>0</v>
      </c>
      <c r="DZC42" s="709">
        <f>'2-ORÇAMENTO'!DZC39</f>
        <v>0</v>
      </c>
      <c r="DZD42" s="707">
        <f>'2-ORÇAMENTO'!DZF39</f>
        <v>0</v>
      </c>
      <c r="DZE42" s="709">
        <f>'2-ORÇAMENTO'!DZE39</f>
        <v>0</v>
      </c>
      <c r="DZF42" s="707">
        <f>'2-ORÇAMENTO'!DZH39</f>
        <v>0</v>
      </c>
      <c r="DZG42" s="709">
        <f>'2-ORÇAMENTO'!DZG39</f>
        <v>0</v>
      </c>
      <c r="DZH42" s="707">
        <f>'2-ORÇAMENTO'!DZJ39</f>
        <v>0</v>
      </c>
      <c r="DZI42" s="709">
        <f>'2-ORÇAMENTO'!DZI39</f>
        <v>0</v>
      </c>
      <c r="DZJ42" s="707">
        <f>'2-ORÇAMENTO'!DZL39</f>
        <v>0</v>
      </c>
      <c r="DZK42" s="709">
        <f>'2-ORÇAMENTO'!DZK39</f>
        <v>0</v>
      </c>
      <c r="DZL42" s="707">
        <f>'2-ORÇAMENTO'!DZN39</f>
        <v>0</v>
      </c>
      <c r="DZM42" s="709">
        <f>'2-ORÇAMENTO'!DZM39</f>
        <v>0</v>
      </c>
      <c r="DZN42" s="707">
        <f>'2-ORÇAMENTO'!DZP39</f>
        <v>0</v>
      </c>
      <c r="DZO42" s="709">
        <f>'2-ORÇAMENTO'!DZO39</f>
        <v>0</v>
      </c>
      <c r="DZP42" s="707">
        <f>'2-ORÇAMENTO'!DZR39</f>
        <v>0</v>
      </c>
      <c r="DZQ42" s="709">
        <f>'2-ORÇAMENTO'!DZQ39</f>
        <v>0</v>
      </c>
      <c r="DZR42" s="707">
        <f>'2-ORÇAMENTO'!DZT39</f>
        <v>0</v>
      </c>
      <c r="DZS42" s="709">
        <f>'2-ORÇAMENTO'!DZS39</f>
        <v>0</v>
      </c>
      <c r="DZT42" s="707">
        <f>'2-ORÇAMENTO'!DZV39</f>
        <v>0</v>
      </c>
      <c r="DZU42" s="709">
        <f>'2-ORÇAMENTO'!DZU39</f>
        <v>0</v>
      </c>
      <c r="DZV42" s="707">
        <f>'2-ORÇAMENTO'!DZX39</f>
        <v>0</v>
      </c>
      <c r="DZW42" s="709">
        <f>'2-ORÇAMENTO'!DZW39</f>
        <v>0</v>
      </c>
      <c r="DZX42" s="707">
        <f>'2-ORÇAMENTO'!DZZ39</f>
        <v>0</v>
      </c>
      <c r="DZY42" s="709">
        <f>'2-ORÇAMENTO'!DZY39</f>
        <v>0</v>
      </c>
      <c r="DZZ42" s="707">
        <f>'2-ORÇAMENTO'!EAB39</f>
        <v>0</v>
      </c>
      <c r="EAA42" s="709">
        <f>'2-ORÇAMENTO'!EAA39</f>
        <v>0</v>
      </c>
      <c r="EAB42" s="707">
        <f>'2-ORÇAMENTO'!EAD39</f>
        <v>0</v>
      </c>
      <c r="EAC42" s="709">
        <f>'2-ORÇAMENTO'!EAC39</f>
        <v>0</v>
      </c>
      <c r="EAD42" s="707">
        <f>'2-ORÇAMENTO'!EAF39</f>
        <v>0</v>
      </c>
      <c r="EAE42" s="709">
        <f>'2-ORÇAMENTO'!EAE39</f>
        <v>0</v>
      </c>
      <c r="EAF42" s="707">
        <f>'2-ORÇAMENTO'!EAH39</f>
        <v>0</v>
      </c>
      <c r="EAG42" s="709">
        <f>'2-ORÇAMENTO'!EAG39</f>
        <v>0</v>
      </c>
      <c r="EAH42" s="707">
        <f>'2-ORÇAMENTO'!EAJ39</f>
        <v>0</v>
      </c>
      <c r="EAI42" s="709">
        <f>'2-ORÇAMENTO'!EAI39</f>
        <v>0</v>
      </c>
      <c r="EAJ42" s="707">
        <f>'2-ORÇAMENTO'!EAL39</f>
        <v>0</v>
      </c>
      <c r="EAK42" s="709">
        <f>'2-ORÇAMENTO'!EAK39</f>
        <v>0</v>
      </c>
      <c r="EAL42" s="707">
        <f>'2-ORÇAMENTO'!EAN39</f>
        <v>0</v>
      </c>
      <c r="EAM42" s="709">
        <f>'2-ORÇAMENTO'!EAM39</f>
        <v>0</v>
      </c>
      <c r="EAN42" s="707">
        <f>'2-ORÇAMENTO'!EAP39</f>
        <v>0</v>
      </c>
      <c r="EAO42" s="709">
        <f>'2-ORÇAMENTO'!EAO39</f>
        <v>0</v>
      </c>
      <c r="EAP42" s="707">
        <f>'2-ORÇAMENTO'!EAR39</f>
        <v>0</v>
      </c>
      <c r="EAQ42" s="709">
        <f>'2-ORÇAMENTO'!EAQ39</f>
        <v>0</v>
      </c>
      <c r="EAR42" s="707">
        <f>'2-ORÇAMENTO'!EAT39</f>
        <v>0</v>
      </c>
      <c r="EAS42" s="709">
        <f>'2-ORÇAMENTO'!EAS39</f>
        <v>0</v>
      </c>
      <c r="EAT42" s="707">
        <f>'2-ORÇAMENTO'!EAV39</f>
        <v>0</v>
      </c>
      <c r="EAU42" s="709">
        <f>'2-ORÇAMENTO'!EAU39</f>
        <v>0</v>
      </c>
      <c r="EAV42" s="707">
        <f>'2-ORÇAMENTO'!EAX39</f>
        <v>0</v>
      </c>
      <c r="EAW42" s="709">
        <f>'2-ORÇAMENTO'!EAW39</f>
        <v>0</v>
      </c>
      <c r="EAX42" s="707">
        <f>'2-ORÇAMENTO'!EAZ39</f>
        <v>0</v>
      </c>
      <c r="EAY42" s="709">
        <f>'2-ORÇAMENTO'!EAY39</f>
        <v>0</v>
      </c>
      <c r="EAZ42" s="707">
        <f>'2-ORÇAMENTO'!EBB39</f>
        <v>0</v>
      </c>
      <c r="EBA42" s="709">
        <f>'2-ORÇAMENTO'!EBA39</f>
        <v>0</v>
      </c>
      <c r="EBB42" s="707">
        <f>'2-ORÇAMENTO'!EBD39</f>
        <v>0</v>
      </c>
      <c r="EBC42" s="709">
        <f>'2-ORÇAMENTO'!EBC39</f>
        <v>0</v>
      </c>
      <c r="EBD42" s="707">
        <f>'2-ORÇAMENTO'!EBF39</f>
        <v>0</v>
      </c>
      <c r="EBE42" s="709">
        <f>'2-ORÇAMENTO'!EBE39</f>
        <v>0</v>
      </c>
      <c r="EBF42" s="707">
        <f>'2-ORÇAMENTO'!EBH39</f>
        <v>0</v>
      </c>
      <c r="EBG42" s="709">
        <f>'2-ORÇAMENTO'!EBG39</f>
        <v>0</v>
      </c>
      <c r="EBH42" s="707">
        <f>'2-ORÇAMENTO'!EBJ39</f>
        <v>0</v>
      </c>
      <c r="EBI42" s="709">
        <f>'2-ORÇAMENTO'!EBI39</f>
        <v>0</v>
      </c>
      <c r="EBJ42" s="707">
        <f>'2-ORÇAMENTO'!EBL39</f>
        <v>0</v>
      </c>
      <c r="EBK42" s="709">
        <f>'2-ORÇAMENTO'!EBK39</f>
        <v>0</v>
      </c>
      <c r="EBL42" s="707">
        <f>'2-ORÇAMENTO'!EBN39</f>
        <v>0</v>
      </c>
      <c r="EBM42" s="709">
        <f>'2-ORÇAMENTO'!EBM39</f>
        <v>0</v>
      </c>
      <c r="EBN42" s="707">
        <f>'2-ORÇAMENTO'!EBP39</f>
        <v>0</v>
      </c>
      <c r="EBO42" s="709">
        <f>'2-ORÇAMENTO'!EBO39</f>
        <v>0</v>
      </c>
      <c r="EBP42" s="707">
        <f>'2-ORÇAMENTO'!EBR39</f>
        <v>0</v>
      </c>
      <c r="EBQ42" s="709">
        <f>'2-ORÇAMENTO'!EBQ39</f>
        <v>0</v>
      </c>
      <c r="EBR42" s="707">
        <f>'2-ORÇAMENTO'!EBT39</f>
        <v>0</v>
      </c>
      <c r="EBS42" s="709">
        <f>'2-ORÇAMENTO'!EBS39</f>
        <v>0</v>
      </c>
      <c r="EBT42" s="707">
        <f>'2-ORÇAMENTO'!EBV39</f>
        <v>0</v>
      </c>
      <c r="EBU42" s="709">
        <f>'2-ORÇAMENTO'!EBU39</f>
        <v>0</v>
      </c>
      <c r="EBV42" s="707">
        <f>'2-ORÇAMENTO'!EBX39</f>
        <v>0</v>
      </c>
      <c r="EBW42" s="709">
        <f>'2-ORÇAMENTO'!EBW39</f>
        <v>0</v>
      </c>
      <c r="EBX42" s="707">
        <f>'2-ORÇAMENTO'!EBZ39</f>
        <v>0</v>
      </c>
      <c r="EBY42" s="709">
        <f>'2-ORÇAMENTO'!EBY39</f>
        <v>0</v>
      </c>
      <c r="EBZ42" s="707">
        <f>'2-ORÇAMENTO'!ECB39</f>
        <v>0</v>
      </c>
      <c r="ECA42" s="709">
        <f>'2-ORÇAMENTO'!ECA39</f>
        <v>0</v>
      </c>
      <c r="ECB42" s="707">
        <f>'2-ORÇAMENTO'!ECD39</f>
        <v>0</v>
      </c>
      <c r="ECC42" s="709">
        <f>'2-ORÇAMENTO'!ECC39</f>
        <v>0</v>
      </c>
      <c r="ECD42" s="707">
        <f>'2-ORÇAMENTO'!ECF39</f>
        <v>0</v>
      </c>
      <c r="ECE42" s="709">
        <f>'2-ORÇAMENTO'!ECE39</f>
        <v>0</v>
      </c>
      <c r="ECF42" s="707">
        <f>'2-ORÇAMENTO'!ECH39</f>
        <v>0</v>
      </c>
      <c r="ECG42" s="709">
        <f>'2-ORÇAMENTO'!ECG39</f>
        <v>0</v>
      </c>
      <c r="ECH42" s="707">
        <f>'2-ORÇAMENTO'!ECJ39</f>
        <v>0</v>
      </c>
      <c r="ECI42" s="709">
        <f>'2-ORÇAMENTO'!ECI39</f>
        <v>0</v>
      </c>
      <c r="ECJ42" s="707">
        <f>'2-ORÇAMENTO'!ECL39</f>
        <v>0</v>
      </c>
      <c r="ECK42" s="709">
        <f>'2-ORÇAMENTO'!ECK39</f>
        <v>0</v>
      </c>
      <c r="ECL42" s="707">
        <f>'2-ORÇAMENTO'!ECN39</f>
        <v>0</v>
      </c>
      <c r="ECM42" s="709">
        <f>'2-ORÇAMENTO'!ECM39</f>
        <v>0</v>
      </c>
      <c r="ECN42" s="707">
        <f>'2-ORÇAMENTO'!ECP39</f>
        <v>0</v>
      </c>
      <c r="ECO42" s="709">
        <f>'2-ORÇAMENTO'!ECO39</f>
        <v>0</v>
      </c>
      <c r="ECP42" s="707">
        <f>'2-ORÇAMENTO'!ECR39</f>
        <v>0</v>
      </c>
      <c r="ECQ42" s="709">
        <f>'2-ORÇAMENTO'!ECQ39</f>
        <v>0</v>
      </c>
      <c r="ECR42" s="707">
        <f>'2-ORÇAMENTO'!ECT39</f>
        <v>0</v>
      </c>
      <c r="ECS42" s="709">
        <f>'2-ORÇAMENTO'!ECS39</f>
        <v>0</v>
      </c>
      <c r="ECT42" s="707">
        <f>'2-ORÇAMENTO'!ECV39</f>
        <v>0</v>
      </c>
      <c r="ECU42" s="709">
        <f>'2-ORÇAMENTO'!ECU39</f>
        <v>0</v>
      </c>
      <c r="ECV42" s="707">
        <f>'2-ORÇAMENTO'!ECX39</f>
        <v>0</v>
      </c>
      <c r="ECW42" s="709">
        <f>'2-ORÇAMENTO'!ECW39</f>
        <v>0</v>
      </c>
      <c r="ECX42" s="707">
        <f>'2-ORÇAMENTO'!ECZ39</f>
        <v>0</v>
      </c>
      <c r="ECY42" s="709">
        <f>'2-ORÇAMENTO'!ECY39</f>
        <v>0</v>
      </c>
      <c r="ECZ42" s="707">
        <f>'2-ORÇAMENTO'!EDB39</f>
        <v>0</v>
      </c>
      <c r="EDA42" s="709">
        <f>'2-ORÇAMENTO'!EDA39</f>
        <v>0</v>
      </c>
      <c r="EDB42" s="707">
        <f>'2-ORÇAMENTO'!EDD39</f>
        <v>0</v>
      </c>
      <c r="EDC42" s="709">
        <f>'2-ORÇAMENTO'!EDC39</f>
        <v>0</v>
      </c>
      <c r="EDD42" s="707">
        <f>'2-ORÇAMENTO'!EDF39</f>
        <v>0</v>
      </c>
      <c r="EDE42" s="709">
        <f>'2-ORÇAMENTO'!EDE39</f>
        <v>0</v>
      </c>
      <c r="EDF42" s="707">
        <f>'2-ORÇAMENTO'!EDH39</f>
        <v>0</v>
      </c>
      <c r="EDG42" s="709">
        <f>'2-ORÇAMENTO'!EDG39</f>
        <v>0</v>
      </c>
      <c r="EDH42" s="707">
        <f>'2-ORÇAMENTO'!EDJ39</f>
        <v>0</v>
      </c>
      <c r="EDI42" s="709">
        <f>'2-ORÇAMENTO'!EDI39</f>
        <v>0</v>
      </c>
      <c r="EDJ42" s="707">
        <f>'2-ORÇAMENTO'!EDL39</f>
        <v>0</v>
      </c>
      <c r="EDK42" s="709">
        <f>'2-ORÇAMENTO'!EDK39</f>
        <v>0</v>
      </c>
      <c r="EDL42" s="707">
        <f>'2-ORÇAMENTO'!EDN39</f>
        <v>0</v>
      </c>
      <c r="EDM42" s="709">
        <f>'2-ORÇAMENTO'!EDM39</f>
        <v>0</v>
      </c>
      <c r="EDN42" s="707">
        <f>'2-ORÇAMENTO'!EDP39</f>
        <v>0</v>
      </c>
      <c r="EDO42" s="709">
        <f>'2-ORÇAMENTO'!EDO39</f>
        <v>0</v>
      </c>
      <c r="EDP42" s="707">
        <f>'2-ORÇAMENTO'!EDR39</f>
        <v>0</v>
      </c>
      <c r="EDQ42" s="709">
        <f>'2-ORÇAMENTO'!EDQ39</f>
        <v>0</v>
      </c>
      <c r="EDR42" s="707">
        <f>'2-ORÇAMENTO'!EDT39</f>
        <v>0</v>
      </c>
      <c r="EDS42" s="709">
        <f>'2-ORÇAMENTO'!EDS39</f>
        <v>0</v>
      </c>
      <c r="EDT42" s="707">
        <f>'2-ORÇAMENTO'!EDV39</f>
        <v>0</v>
      </c>
      <c r="EDU42" s="709">
        <f>'2-ORÇAMENTO'!EDU39</f>
        <v>0</v>
      </c>
      <c r="EDV42" s="707">
        <f>'2-ORÇAMENTO'!EDX39</f>
        <v>0</v>
      </c>
      <c r="EDW42" s="709">
        <f>'2-ORÇAMENTO'!EDW39</f>
        <v>0</v>
      </c>
      <c r="EDX42" s="707">
        <f>'2-ORÇAMENTO'!EDZ39</f>
        <v>0</v>
      </c>
      <c r="EDY42" s="709">
        <f>'2-ORÇAMENTO'!EDY39</f>
        <v>0</v>
      </c>
      <c r="EDZ42" s="707">
        <f>'2-ORÇAMENTO'!EEB39</f>
        <v>0</v>
      </c>
      <c r="EEA42" s="709">
        <f>'2-ORÇAMENTO'!EEA39</f>
        <v>0</v>
      </c>
      <c r="EEB42" s="707">
        <f>'2-ORÇAMENTO'!EED39</f>
        <v>0</v>
      </c>
      <c r="EEC42" s="709">
        <f>'2-ORÇAMENTO'!EEC39</f>
        <v>0</v>
      </c>
      <c r="EED42" s="707">
        <f>'2-ORÇAMENTO'!EEF39</f>
        <v>0</v>
      </c>
      <c r="EEE42" s="709">
        <f>'2-ORÇAMENTO'!EEE39</f>
        <v>0</v>
      </c>
      <c r="EEF42" s="707">
        <f>'2-ORÇAMENTO'!EEH39</f>
        <v>0</v>
      </c>
      <c r="EEG42" s="709">
        <f>'2-ORÇAMENTO'!EEG39</f>
        <v>0</v>
      </c>
      <c r="EEH42" s="707">
        <f>'2-ORÇAMENTO'!EEJ39</f>
        <v>0</v>
      </c>
      <c r="EEI42" s="709">
        <f>'2-ORÇAMENTO'!EEI39</f>
        <v>0</v>
      </c>
      <c r="EEJ42" s="707">
        <f>'2-ORÇAMENTO'!EEL39</f>
        <v>0</v>
      </c>
      <c r="EEK42" s="709">
        <f>'2-ORÇAMENTO'!EEK39</f>
        <v>0</v>
      </c>
      <c r="EEL42" s="707">
        <f>'2-ORÇAMENTO'!EEN39</f>
        <v>0</v>
      </c>
      <c r="EEM42" s="709">
        <f>'2-ORÇAMENTO'!EEM39</f>
        <v>0</v>
      </c>
      <c r="EEN42" s="707">
        <f>'2-ORÇAMENTO'!EEP39</f>
        <v>0</v>
      </c>
      <c r="EEO42" s="709">
        <f>'2-ORÇAMENTO'!EEO39</f>
        <v>0</v>
      </c>
      <c r="EEP42" s="707">
        <f>'2-ORÇAMENTO'!EER39</f>
        <v>0</v>
      </c>
      <c r="EEQ42" s="709">
        <f>'2-ORÇAMENTO'!EEQ39</f>
        <v>0</v>
      </c>
      <c r="EER42" s="707">
        <f>'2-ORÇAMENTO'!EET39</f>
        <v>0</v>
      </c>
      <c r="EES42" s="709">
        <f>'2-ORÇAMENTO'!EES39</f>
        <v>0</v>
      </c>
      <c r="EET42" s="707">
        <f>'2-ORÇAMENTO'!EEV39</f>
        <v>0</v>
      </c>
      <c r="EEU42" s="709">
        <f>'2-ORÇAMENTO'!EEU39</f>
        <v>0</v>
      </c>
      <c r="EEV42" s="707">
        <f>'2-ORÇAMENTO'!EEX39</f>
        <v>0</v>
      </c>
      <c r="EEW42" s="709">
        <f>'2-ORÇAMENTO'!EEW39</f>
        <v>0</v>
      </c>
      <c r="EEX42" s="707">
        <f>'2-ORÇAMENTO'!EEZ39</f>
        <v>0</v>
      </c>
      <c r="EEY42" s="709">
        <f>'2-ORÇAMENTO'!EEY39</f>
        <v>0</v>
      </c>
      <c r="EEZ42" s="707">
        <f>'2-ORÇAMENTO'!EFB39</f>
        <v>0</v>
      </c>
      <c r="EFA42" s="709">
        <f>'2-ORÇAMENTO'!EFA39</f>
        <v>0</v>
      </c>
      <c r="EFB42" s="707">
        <f>'2-ORÇAMENTO'!EFD39</f>
        <v>0</v>
      </c>
      <c r="EFC42" s="709">
        <f>'2-ORÇAMENTO'!EFC39</f>
        <v>0</v>
      </c>
      <c r="EFD42" s="707">
        <f>'2-ORÇAMENTO'!EFF39</f>
        <v>0</v>
      </c>
      <c r="EFE42" s="709">
        <f>'2-ORÇAMENTO'!EFE39</f>
        <v>0</v>
      </c>
      <c r="EFF42" s="707">
        <f>'2-ORÇAMENTO'!EFH39</f>
        <v>0</v>
      </c>
      <c r="EFG42" s="709">
        <f>'2-ORÇAMENTO'!EFG39</f>
        <v>0</v>
      </c>
      <c r="EFH42" s="707">
        <f>'2-ORÇAMENTO'!EFJ39</f>
        <v>0</v>
      </c>
      <c r="EFI42" s="709">
        <f>'2-ORÇAMENTO'!EFI39</f>
        <v>0</v>
      </c>
      <c r="EFJ42" s="707">
        <f>'2-ORÇAMENTO'!EFL39</f>
        <v>0</v>
      </c>
      <c r="EFK42" s="709">
        <f>'2-ORÇAMENTO'!EFK39</f>
        <v>0</v>
      </c>
      <c r="EFL42" s="707">
        <f>'2-ORÇAMENTO'!EFN39</f>
        <v>0</v>
      </c>
      <c r="EFM42" s="709">
        <f>'2-ORÇAMENTO'!EFM39</f>
        <v>0</v>
      </c>
      <c r="EFN42" s="707">
        <f>'2-ORÇAMENTO'!EFP39</f>
        <v>0</v>
      </c>
      <c r="EFO42" s="709">
        <f>'2-ORÇAMENTO'!EFO39</f>
        <v>0</v>
      </c>
      <c r="EFP42" s="707">
        <f>'2-ORÇAMENTO'!EFR39</f>
        <v>0</v>
      </c>
      <c r="EFQ42" s="709">
        <f>'2-ORÇAMENTO'!EFQ39</f>
        <v>0</v>
      </c>
      <c r="EFR42" s="707">
        <f>'2-ORÇAMENTO'!EFT39</f>
        <v>0</v>
      </c>
      <c r="EFS42" s="709">
        <f>'2-ORÇAMENTO'!EFS39</f>
        <v>0</v>
      </c>
      <c r="EFT42" s="707">
        <f>'2-ORÇAMENTO'!EFV39</f>
        <v>0</v>
      </c>
      <c r="EFU42" s="709">
        <f>'2-ORÇAMENTO'!EFU39</f>
        <v>0</v>
      </c>
      <c r="EFV42" s="707">
        <f>'2-ORÇAMENTO'!EFX39</f>
        <v>0</v>
      </c>
      <c r="EFW42" s="709">
        <f>'2-ORÇAMENTO'!EFW39</f>
        <v>0</v>
      </c>
      <c r="EFX42" s="707">
        <f>'2-ORÇAMENTO'!EFZ39</f>
        <v>0</v>
      </c>
      <c r="EFY42" s="709">
        <f>'2-ORÇAMENTO'!EFY39</f>
        <v>0</v>
      </c>
      <c r="EFZ42" s="707">
        <f>'2-ORÇAMENTO'!EGB39</f>
        <v>0</v>
      </c>
      <c r="EGA42" s="709">
        <f>'2-ORÇAMENTO'!EGA39</f>
        <v>0</v>
      </c>
      <c r="EGB42" s="707">
        <f>'2-ORÇAMENTO'!EGD39</f>
        <v>0</v>
      </c>
      <c r="EGC42" s="709">
        <f>'2-ORÇAMENTO'!EGC39</f>
        <v>0</v>
      </c>
      <c r="EGD42" s="707">
        <f>'2-ORÇAMENTO'!EGF39</f>
        <v>0</v>
      </c>
      <c r="EGE42" s="709">
        <f>'2-ORÇAMENTO'!EGE39</f>
        <v>0</v>
      </c>
      <c r="EGF42" s="707">
        <f>'2-ORÇAMENTO'!EGH39</f>
        <v>0</v>
      </c>
      <c r="EGG42" s="709">
        <f>'2-ORÇAMENTO'!EGG39</f>
        <v>0</v>
      </c>
      <c r="EGH42" s="707">
        <f>'2-ORÇAMENTO'!EGJ39</f>
        <v>0</v>
      </c>
      <c r="EGI42" s="709">
        <f>'2-ORÇAMENTO'!EGI39</f>
        <v>0</v>
      </c>
      <c r="EGJ42" s="707">
        <f>'2-ORÇAMENTO'!EGL39</f>
        <v>0</v>
      </c>
      <c r="EGK42" s="709">
        <f>'2-ORÇAMENTO'!EGK39</f>
        <v>0</v>
      </c>
      <c r="EGL42" s="707">
        <f>'2-ORÇAMENTO'!EGN39</f>
        <v>0</v>
      </c>
      <c r="EGM42" s="709">
        <f>'2-ORÇAMENTO'!EGM39</f>
        <v>0</v>
      </c>
      <c r="EGN42" s="707">
        <f>'2-ORÇAMENTO'!EGP39</f>
        <v>0</v>
      </c>
      <c r="EGO42" s="709">
        <f>'2-ORÇAMENTO'!EGO39</f>
        <v>0</v>
      </c>
      <c r="EGP42" s="707">
        <f>'2-ORÇAMENTO'!EGR39</f>
        <v>0</v>
      </c>
      <c r="EGQ42" s="709">
        <f>'2-ORÇAMENTO'!EGQ39</f>
        <v>0</v>
      </c>
      <c r="EGR42" s="707">
        <f>'2-ORÇAMENTO'!EGT39</f>
        <v>0</v>
      </c>
      <c r="EGS42" s="709">
        <f>'2-ORÇAMENTO'!EGS39</f>
        <v>0</v>
      </c>
      <c r="EGT42" s="707">
        <f>'2-ORÇAMENTO'!EGV39</f>
        <v>0</v>
      </c>
      <c r="EGU42" s="709">
        <f>'2-ORÇAMENTO'!EGU39</f>
        <v>0</v>
      </c>
      <c r="EGV42" s="707">
        <f>'2-ORÇAMENTO'!EGX39</f>
        <v>0</v>
      </c>
      <c r="EGW42" s="709">
        <f>'2-ORÇAMENTO'!EGW39</f>
        <v>0</v>
      </c>
      <c r="EGX42" s="707">
        <f>'2-ORÇAMENTO'!EGZ39</f>
        <v>0</v>
      </c>
      <c r="EGY42" s="709">
        <f>'2-ORÇAMENTO'!EGY39</f>
        <v>0</v>
      </c>
      <c r="EGZ42" s="707">
        <f>'2-ORÇAMENTO'!EHB39</f>
        <v>0</v>
      </c>
      <c r="EHA42" s="709">
        <f>'2-ORÇAMENTO'!EHA39</f>
        <v>0</v>
      </c>
      <c r="EHB42" s="707">
        <f>'2-ORÇAMENTO'!EHD39</f>
        <v>0</v>
      </c>
      <c r="EHC42" s="709">
        <f>'2-ORÇAMENTO'!EHC39</f>
        <v>0</v>
      </c>
      <c r="EHD42" s="707">
        <f>'2-ORÇAMENTO'!EHF39</f>
        <v>0</v>
      </c>
      <c r="EHE42" s="709">
        <f>'2-ORÇAMENTO'!EHE39</f>
        <v>0</v>
      </c>
      <c r="EHF42" s="707">
        <f>'2-ORÇAMENTO'!EHH39</f>
        <v>0</v>
      </c>
      <c r="EHG42" s="709">
        <f>'2-ORÇAMENTO'!EHG39</f>
        <v>0</v>
      </c>
      <c r="EHH42" s="707">
        <f>'2-ORÇAMENTO'!EHJ39</f>
        <v>0</v>
      </c>
      <c r="EHI42" s="709">
        <f>'2-ORÇAMENTO'!EHI39</f>
        <v>0</v>
      </c>
      <c r="EHJ42" s="707">
        <f>'2-ORÇAMENTO'!EHL39</f>
        <v>0</v>
      </c>
      <c r="EHK42" s="709">
        <f>'2-ORÇAMENTO'!EHK39</f>
        <v>0</v>
      </c>
      <c r="EHL42" s="707">
        <f>'2-ORÇAMENTO'!EHN39</f>
        <v>0</v>
      </c>
      <c r="EHM42" s="709">
        <f>'2-ORÇAMENTO'!EHM39</f>
        <v>0</v>
      </c>
      <c r="EHN42" s="707">
        <f>'2-ORÇAMENTO'!EHP39</f>
        <v>0</v>
      </c>
      <c r="EHO42" s="709">
        <f>'2-ORÇAMENTO'!EHO39</f>
        <v>0</v>
      </c>
      <c r="EHP42" s="707">
        <f>'2-ORÇAMENTO'!EHR39</f>
        <v>0</v>
      </c>
      <c r="EHQ42" s="709">
        <f>'2-ORÇAMENTO'!EHQ39</f>
        <v>0</v>
      </c>
      <c r="EHR42" s="707">
        <f>'2-ORÇAMENTO'!EHT39</f>
        <v>0</v>
      </c>
      <c r="EHS42" s="709">
        <f>'2-ORÇAMENTO'!EHS39</f>
        <v>0</v>
      </c>
      <c r="EHT42" s="707">
        <f>'2-ORÇAMENTO'!EHV39</f>
        <v>0</v>
      </c>
      <c r="EHU42" s="709">
        <f>'2-ORÇAMENTO'!EHU39</f>
        <v>0</v>
      </c>
      <c r="EHV42" s="707">
        <f>'2-ORÇAMENTO'!EHX39</f>
        <v>0</v>
      </c>
      <c r="EHW42" s="709">
        <f>'2-ORÇAMENTO'!EHW39</f>
        <v>0</v>
      </c>
      <c r="EHX42" s="707">
        <f>'2-ORÇAMENTO'!EHZ39</f>
        <v>0</v>
      </c>
      <c r="EHY42" s="709">
        <f>'2-ORÇAMENTO'!EHY39</f>
        <v>0</v>
      </c>
      <c r="EHZ42" s="707">
        <f>'2-ORÇAMENTO'!EIB39</f>
        <v>0</v>
      </c>
      <c r="EIA42" s="709">
        <f>'2-ORÇAMENTO'!EIA39</f>
        <v>0</v>
      </c>
      <c r="EIB42" s="707">
        <f>'2-ORÇAMENTO'!EID39</f>
        <v>0</v>
      </c>
      <c r="EIC42" s="709">
        <f>'2-ORÇAMENTO'!EIC39</f>
        <v>0</v>
      </c>
      <c r="EID42" s="707">
        <f>'2-ORÇAMENTO'!EIF39</f>
        <v>0</v>
      </c>
      <c r="EIE42" s="709">
        <f>'2-ORÇAMENTO'!EIE39</f>
        <v>0</v>
      </c>
      <c r="EIF42" s="707">
        <f>'2-ORÇAMENTO'!EIH39</f>
        <v>0</v>
      </c>
      <c r="EIG42" s="709">
        <f>'2-ORÇAMENTO'!EIG39</f>
        <v>0</v>
      </c>
      <c r="EIH42" s="707">
        <f>'2-ORÇAMENTO'!EIJ39</f>
        <v>0</v>
      </c>
      <c r="EII42" s="709">
        <f>'2-ORÇAMENTO'!EII39</f>
        <v>0</v>
      </c>
      <c r="EIJ42" s="707">
        <f>'2-ORÇAMENTO'!EIL39</f>
        <v>0</v>
      </c>
      <c r="EIK42" s="709">
        <f>'2-ORÇAMENTO'!EIK39</f>
        <v>0</v>
      </c>
      <c r="EIL42" s="707">
        <f>'2-ORÇAMENTO'!EIN39</f>
        <v>0</v>
      </c>
      <c r="EIM42" s="709">
        <f>'2-ORÇAMENTO'!EIM39</f>
        <v>0</v>
      </c>
      <c r="EIN42" s="707">
        <f>'2-ORÇAMENTO'!EIP39</f>
        <v>0</v>
      </c>
      <c r="EIO42" s="709">
        <f>'2-ORÇAMENTO'!EIO39</f>
        <v>0</v>
      </c>
      <c r="EIP42" s="707">
        <f>'2-ORÇAMENTO'!EIR39</f>
        <v>0</v>
      </c>
      <c r="EIQ42" s="709">
        <f>'2-ORÇAMENTO'!EIQ39</f>
        <v>0</v>
      </c>
      <c r="EIR42" s="707">
        <f>'2-ORÇAMENTO'!EIT39</f>
        <v>0</v>
      </c>
      <c r="EIS42" s="709">
        <f>'2-ORÇAMENTO'!EIS39</f>
        <v>0</v>
      </c>
      <c r="EIT42" s="707">
        <f>'2-ORÇAMENTO'!EIV39</f>
        <v>0</v>
      </c>
      <c r="EIU42" s="709">
        <f>'2-ORÇAMENTO'!EIU39</f>
        <v>0</v>
      </c>
      <c r="EIV42" s="707">
        <f>'2-ORÇAMENTO'!EIX39</f>
        <v>0</v>
      </c>
      <c r="EIW42" s="709">
        <f>'2-ORÇAMENTO'!EIW39</f>
        <v>0</v>
      </c>
      <c r="EIX42" s="707">
        <f>'2-ORÇAMENTO'!EIZ39</f>
        <v>0</v>
      </c>
      <c r="EIY42" s="709">
        <f>'2-ORÇAMENTO'!EIY39</f>
        <v>0</v>
      </c>
      <c r="EIZ42" s="707">
        <f>'2-ORÇAMENTO'!EJB39</f>
        <v>0</v>
      </c>
      <c r="EJA42" s="709">
        <f>'2-ORÇAMENTO'!EJA39</f>
        <v>0</v>
      </c>
      <c r="EJB42" s="707">
        <f>'2-ORÇAMENTO'!EJD39</f>
        <v>0</v>
      </c>
      <c r="EJC42" s="709">
        <f>'2-ORÇAMENTO'!EJC39</f>
        <v>0</v>
      </c>
      <c r="EJD42" s="707">
        <f>'2-ORÇAMENTO'!EJF39</f>
        <v>0</v>
      </c>
      <c r="EJE42" s="709">
        <f>'2-ORÇAMENTO'!EJE39</f>
        <v>0</v>
      </c>
      <c r="EJF42" s="707">
        <f>'2-ORÇAMENTO'!EJH39</f>
        <v>0</v>
      </c>
      <c r="EJG42" s="709">
        <f>'2-ORÇAMENTO'!EJG39</f>
        <v>0</v>
      </c>
      <c r="EJH42" s="707">
        <f>'2-ORÇAMENTO'!EJJ39</f>
        <v>0</v>
      </c>
      <c r="EJI42" s="709">
        <f>'2-ORÇAMENTO'!EJI39</f>
        <v>0</v>
      </c>
      <c r="EJJ42" s="707">
        <f>'2-ORÇAMENTO'!EJL39</f>
        <v>0</v>
      </c>
      <c r="EJK42" s="709">
        <f>'2-ORÇAMENTO'!EJK39</f>
        <v>0</v>
      </c>
      <c r="EJL42" s="707">
        <f>'2-ORÇAMENTO'!EJN39</f>
        <v>0</v>
      </c>
      <c r="EJM42" s="709">
        <f>'2-ORÇAMENTO'!EJM39</f>
        <v>0</v>
      </c>
      <c r="EJN42" s="707">
        <f>'2-ORÇAMENTO'!EJP39</f>
        <v>0</v>
      </c>
      <c r="EJO42" s="709">
        <f>'2-ORÇAMENTO'!EJO39</f>
        <v>0</v>
      </c>
      <c r="EJP42" s="707">
        <f>'2-ORÇAMENTO'!EJR39</f>
        <v>0</v>
      </c>
      <c r="EJQ42" s="709">
        <f>'2-ORÇAMENTO'!EJQ39</f>
        <v>0</v>
      </c>
      <c r="EJR42" s="707">
        <f>'2-ORÇAMENTO'!EJT39</f>
        <v>0</v>
      </c>
      <c r="EJS42" s="709">
        <f>'2-ORÇAMENTO'!EJS39</f>
        <v>0</v>
      </c>
      <c r="EJT42" s="707">
        <f>'2-ORÇAMENTO'!EJV39</f>
        <v>0</v>
      </c>
      <c r="EJU42" s="709">
        <f>'2-ORÇAMENTO'!EJU39</f>
        <v>0</v>
      </c>
      <c r="EJV42" s="707">
        <f>'2-ORÇAMENTO'!EJX39</f>
        <v>0</v>
      </c>
      <c r="EJW42" s="709">
        <f>'2-ORÇAMENTO'!EJW39</f>
        <v>0</v>
      </c>
      <c r="EJX42" s="707">
        <f>'2-ORÇAMENTO'!EJZ39</f>
        <v>0</v>
      </c>
      <c r="EJY42" s="709">
        <f>'2-ORÇAMENTO'!EJY39</f>
        <v>0</v>
      </c>
      <c r="EJZ42" s="707">
        <f>'2-ORÇAMENTO'!EKB39</f>
        <v>0</v>
      </c>
      <c r="EKA42" s="709">
        <f>'2-ORÇAMENTO'!EKA39</f>
        <v>0</v>
      </c>
      <c r="EKB42" s="707">
        <f>'2-ORÇAMENTO'!EKD39</f>
        <v>0</v>
      </c>
      <c r="EKC42" s="709">
        <f>'2-ORÇAMENTO'!EKC39</f>
        <v>0</v>
      </c>
      <c r="EKD42" s="707">
        <f>'2-ORÇAMENTO'!EKF39</f>
        <v>0</v>
      </c>
      <c r="EKE42" s="709">
        <f>'2-ORÇAMENTO'!EKE39</f>
        <v>0</v>
      </c>
      <c r="EKF42" s="707">
        <f>'2-ORÇAMENTO'!EKH39</f>
        <v>0</v>
      </c>
      <c r="EKG42" s="709">
        <f>'2-ORÇAMENTO'!EKG39</f>
        <v>0</v>
      </c>
      <c r="EKH42" s="707">
        <f>'2-ORÇAMENTO'!EKJ39</f>
        <v>0</v>
      </c>
      <c r="EKI42" s="709">
        <f>'2-ORÇAMENTO'!EKI39</f>
        <v>0</v>
      </c>
      <c r="EKJ42" s="707">
        <f>'2-ORÇAMENTO'!EKL39</f>
        <v>0</v>
      </c>
      <c r="EKK42" s="709">
        <f>'2-ORÇAMENTO'!EKK39</f>
        <v>0</v>
      </c>
      <c r="EKL42" s="707">
        <f>'2-ORÇAMENTO'!EKN39</f>
        <v>0</v>
      </c>
      <c r="EKM42" s="709">
        <f>'2-ORÇAMENTO'!EKM39</f>
        <v>0</v>
      </c>
      <c r="EKN42" s="707">
        <f>'2-ORÇAMENTO'!EKP39</f>
        <v>0</v>
      </c>
      <c r="EKO42" s="709">
        <f>'2-ORÇAMENTO'!EKO39</f>
        <v>0</v>
      </c>
      <c r="EKP42" s="707">
        <f>'2-ORÇAMENTO'!EKR39</f>
        <v>0</v>
      </c>
      <c r="EKQ42" s="709">
        <f>'2-ORÇAMENTO'!EKQ39</f>
        <v>0</v>
      </c>
      <c r="EKR42" s="707">
        <f>'2-ORÇAMENTO'!EKT39</f>
        <v>0</v>
      </c>
      <c r="EKS42" s="709">
        <f>'2-ORÇAMENTO'!EKS39</f>
        <v>0</v>
      </c>
      <c r="EKT42" s="707">
        <f>'2-ORÇAMENTO'!EKV39</f>
        <v>0</v>
      </c>
      <c r="EKU42" s="709">
        <f>'2-ORÇAMENTO'!EKU39</f>
        <v>0</v>
      </c>
      <c r="EKV42" s="707">
        <f>'2-ORÇAMENTO'!EKX39</f>
        <v>0</v>
      </c>
      <c r="EKW42" s="709">
        <f>'2-ORÇAMENTO'!EKW39</f>
        <v>0</v>
      </c>
      <c r="EKX42" s="707">
        <f>'2-ORÇAMENTO'!EKZ39</f>
        <v>0</v>
      </c>
      <c r="EKY42" s="709">
        <f>'2-ORÇAMENTO'!EKY39</f>
        <v>0</v>
      </c>
      <c r="EKZ42" s="707">
        <f>'2-ORÇAMENTO'!ELB39</f>
        <v>0</v>
      </c>
      <c r="ELA42" s="709">
        <f>'2-ORÇAMENTO'!ELA39</f>
        <v>0</v>
      </c>
      <c r="ELB42" s="707">
        <f>'2-ORÇAMENTO'!ELD39</f>
        <v>0</v>
      </c>
      <c r="ELC42" s="709">
        <f>'2-ORÇAMENTO'!ELC39</f>
        <v>0</v>
      </c>
      <c r="ELD42" s="707">
        <f>'2-ORÇAMENTO'!ELF39</f>
        <v>0</v>
      </c>
      <c r="ELE42" s="709">
        <f>'2-ORÇAMENTO'!ELE39</f>
        <v>0</v>
      </c>
      <c r="ELF42" s="707">
        <f>'2-ORÇAMENTO'!ELH39</f>
        <v>0</v>
      </c>
      <c r="ELG42" s="709">
        <f>'2-ORÇAMENTO'!ELG39</f>
        <v>0</v>
      </c>
      <c r="ELH42" s="707">
        <f>'2-ORÇAMENTO'!ELJ39</f>
        <v>0</v>
      </c>
      <c r="ELI42" s="709">
        <f>'2-ORÇAMENTO'!ELI39</f>
        <v>0</v>
      </c>
      <c r="ELJ42" s="707">
        <f>'2-ORÇAMENTO'!ELL39</f>
        <v>0</v>
      </c>
      <c r="ELK42" s="709">
        <f>'2-ORÇAMENTO'!ELK39</f>
        <v>0</v>
      </c>
      <c r="ELL42" s="707">
        <f>'2-ORÇAMENTO'!ELN39</f>
        <v>0</v>
      </c>
      <c r="ELM42" s="709">
        <f>'2-ORÇAMENTO'!ELM39</f>
        <v>0</v>
      </c>
      <c r="ELN42" s="707">
        <f>'2-ORÇAMENTO'!ELP39</f>
        <v>0</v>
      </c>
      <c r="ELO42" s="709">
        <f>'2-ORÇAMENTO'!ELO39</f>
        <v>0</v>
      </c>
      <c r="ELP42" s="707">
        <f>'2-ORÇAMENTO'!ELR39</f>
        <v>0</v>
      </c>
      <c r="ELQ42" s="709">
        <f>'2-ORÇAMENTO'!ELQ39</f>
        <v>0</v>
      </c>
      <c r="ELR42" s="707">
        <f>'2-ORÇAMENTO'!ELT39</f>
        <v>0</v>
      </c>
      <c r="ELS42" s="709">
        <f>'2-ORÇAMENTO'!ELS39</f>
        <v>0</v>
      </c>
      <c r="ELT42" s="707">
        <f>'2-ORÇAMENTO'!ELV39</f>
        <v>0</v>
      </c>
      <c r="ELU42" s="709">
        <f>'2-ORÇAMENTO'!ELU39</f>
        <v>0</v>
      </c>
      <c r="ELV42" s="707">
        <f>'2-ORÇAMENTO'!ELX39</f>
        <v>0</v>
      </c>
      <c r="ELW42" s="709">
        <f>'2-ORÇAMENTO'!ELW39</f>
        <v>0</v>
      </c>
      <c r="ELX42" s="707">
        <f>'2-ORÇAMENTO'!ELZ39</f>
        <v>0</v>
      </c>
      <c r="ELY42" s="709">
        <f>'2-ORÇAMENTO'!ELY39</f>
        <v>0</v>
      </c>
      <c r="ELZ42" s="707">
        <f>'2-ORÇAMENTO'!EMB39</f>
        <v>0</v>
      </c>
      <c r="EMA42" s="709">
        <f>'2-ORÇAMENTO'!EMA39</f>
        <v>0</v>
      </c>
      <c r="EMB42" s="707">
        <f>'2-ORÇAMENTO'!EMD39</f>
        <v>0</v>
      </c>
      <c r="EMC42" s="709">
        <f>'2-ORÇAMENTO'!EMC39</f>
        <v>0</v>
      </c>
      <c r="EMD42" s="707">
        <f>'2-ORÇAMENTO'!EMF39</f>
        <v>0</v>
      </c>
      <c r="EME42" s="709">
        <f>'2-ORÇAMENTO'!EME39</f>
        <v>0</v>
      </c>
      <c r="EMF42" s="707">
        <f>'2-ORÇAMENTO'!EMH39</f>
        <v>0</v>
      </c>
      <c r="EMG42" s="709">
        <f>'2-ORÇAMENTO'!EMG39</f>
        <v>0</v>
      </c>
      <c r="EMH42" s="707">
        <f>'2-ORÇAMENTO'!EMJ39</f>
        <v>0</v>
      </c>
      <c r="EMI42" s="709">
        <f>'2-ORÇAMENTO'!EMI39</f>
        <v>0</v>
      </c>
      <c r="EMJ42" s="707">
        <f>'2-ORÇAMENTO'!EML39</f>
        <v>0</v>
      </c>
      <c r="EMK42" s="709">
        <f>'2-ORÇAMENTO'!EMK39</f>
        <v>0</v>
      </c>
      <c r="EML42" s="707">
        <f>'2-ORÇAMENTO'!EMN39</f>
        <v>0</v>
      </c>
      <c r="EMM42" s="709">
        <f>'2-ORÇAMENTO'!EMM39</f>
        <v>0</v>
      </c>
      <c r="EMN42" s="707">
        <f>'2-ORÇAMENTO'!EMP39</f>
        <v>0</v>
      </c>
      <c r="EMO42" s="709">
        <f>'2-ORÇAMENTO'!EMO39</f>
        <v>0</v>
      </c>
      <c r="EMP42" s="707">
        <f>'2-ORÇAMENTO'!EMR39</f>
        <v>0</v>
      </c>
      <c r="EMQ42" s="709">
        <f>'2-ORÇAMENTO'!EMQ39</f>
        <v>0</v>
      </c>
      <c r="EMR42" s="707">
        <f>'2-ORÇAMENTO'!EMT39</f>
        <v>0</v>
      </c>
      <c r="EMS42" s="709">
        <f>'2-ORÇAMENTO'!EMS39</f>
        <v>0</v>
      </c>
      <c r="EMT42" s="707">
        <f>'2-ORÇAMENTO'!EMV39</f>
        <v>0</v>
      </c>
      <c r="EMU42" s="709">
        <f>'2-ORÇAMENTO'!EMU39</f>
        <v>0</v>
      </c>
      <c r="EMV42" s="707">
        <f>'2-ORÇAMENTO'!EMX39</f>
        <v>0</v>
      </c>
      <c r="EMW42" s="709">
        <f>'2-ORÇAMENTO'!EMW39</f>
        <v>0</v>
      </c>
      <c r="EMX42" s="707">
        <f>'2-ORÇAMENTO'!EMZ39</f>
        <v>0</v>
      </c>
      <c r="EMY42" s="709">
        <f>'2-ORÇAMENTO'!EMY39</f>
        <v>0</v>
      </c>
      <c r="EMZ42" s="707">
        <f>'2-ORÇAMENTO'!ENB39</f>
        <v>0</v>
      </c>
      <c r="ENA42" s="709">
        <f>'2-ORÇAMENTO'!ENA39</f>
        <v>0</v>
      </c>
      <c r="ENB42" s="707">
        <f>'2-ORÇAMENTO'!END39</f>
        <v>0</v>
      </c>
      <c r="ENC42" s="709">
        <f>'2-ORÇAMENTO'!ENC39</f>
        <v>0</v>
      </c>
      <c r="END42" s="707">
        <f>'2-ORÇAMENTO'!ENF39</f>
        <v>0</v>
      </c>
      <c r="ENE42" s="709">
        <f>'2-ORÇAMENTO'!ENE39</f>
        <v>0</v>
      </c>
      <c r="ENF42" s="707">
        <f>'2-ORÇAMENTO'!ENH39</f>
        <v>0</v>
      </c>
      <c r="ENG42" s="709">
        <f>'2-ORÇAMENTO'!ENG39</f>
        <v>0</v>
      </c>
      <c r="ENH42" s="707">
        <f>'2-ORÇAMENTO'!ENJ39</f>
        <v>0</v>
      </c>
      <c r="ENI42" s="709">
        <f>'2-ORÇAMENTO'!ENI39</f>
        <v>0</v>
      </c>
      <c r="ENJ42" s="707">
        <f>'2-ORÇAMENTO'!ENL39</f>
        <v>0</v>
      </c>
      <c r="ENK42" s="709">
        <f>'2-ORÇAMENTO'!ENK39</f>
        <v>0</v>
      </c>
      <c r="ENL42" s="707">
        <f>'2-ORÇAMENTO'!ENN39</f>
        <v>0</v>
      </c>
      <c r="ENM42" s="709">
        <f>'2-ORÇAMENTO'!ENM39</f>
        <v>0</v>
      </c>
      <c r="ENN42" s="707">
        <f>'2-ORÇAMENTO'!ENP39</f>
        <v>0</v>
      </c>
      <c r="ENO42" s="709">
        <f>'2-ORÇAMENTO'!ENO39</f>
        <v>0</v>
      </c>
      <c r="ENP42" s="707">
        <f>'2-ORÇAMENTO'!ENR39</f>
        <v>0</v>
      </c>
      <c r="ENQ42" s="709">
        <f>'2-ORÇAMENTO'!ENQ39</f>
        <v>0</v>
      </c>
      <c r="ENR42" s="707">
        <f>'2-ORÇAMENTO'!ENT39</f>
        <v>0</v>
      </c>
      <c r="ENS42" s="709">
        <f>'2-ORÇAMENTO'!ENS39</f>
        <v>0</v>
      </c>
      <c r="ENT42" s="707">
        <f>'2-ORÇAMENTO'!ENV39</f>
        <v>0</v>
      </c>
      <c r="ENU42" s="709">
        <f>'2-ORÇAMENTO'!ENU39</f>
        <v>0</v>
      </c>
      <c r="ENV42" s="707">
        <f>'2-ORÇAMENTO'!ENX39</f>
        <v>0</v>
      </c>
      <c r="ENW42" s="709">
        <f>'2-ORÇAMENTO'!ENW39</f>
        <v>0</v>
      </c>
      <c r="ENX42" s="707">
        <f>'2-ORÇAMENTO'!ENZ39</f>
        <v>0</v>
      </c>
      <c r="ENY42" s="709">
        <f>'2-ORÇAMENTO'!ENY39</f>
        <v>0</v>
      </c>
      <c r="ENZ42" s="707">
        <f>'2-ORÇAMENTO'!EOB39</f>
        <v>0</v>
      </c>
      <c r="EOA42" s="709">
        <f>'2-ORÇAMENTO'!EOA39</f>
        <v>0</v>
      </c>
      <c r="EOB42" s="707">
        <f>'2-ORÇAMENTO'!EOD39</f>
        <v>0</v>
      </c>
      <c r="EOC42" s="709">
        <f>'2-ORÇAMENTO'!EOC39</f>
        <v>0</v>
      </c>
      <c r="EOD42" s="707">
        <f>'2-ORÇAMENTO'!EOF39</f>
        <v>0</v>
      </c>
      <c r="EOE42" s="709">
        <f>'2-ORÇAMENTO'!EOE39</f>
        <v>0</v>
      </c>
      <c r="EOF42" s="707">
        <f>'2-ORÇAMENTO'!EOH39</f>
        <v>0</v>
      </c>
      <c r="EOG42" s="709">
        <f>'2-ORÇAMENTO'!EOG39</f>
        <v>0</v>
      </c>
      <c r="EOH42" s="707">
        <f>'2-ORÇAMENTO'!EOJ39</f>
        <v>0</v>
      </c>
      <c r="EOI42" s="709">
        <f>'2-ORÇAMENTO'!EOI39</f>
        <v>0</v>
      </c>
      <c r="EOJ42" s="707">
        <f>'2-ORÇAMENTO'!EOL39</f>
        <v>0</v>
      </c>
      <c r="EOK42" s="709">
        <f>'2-ORÇAMENTO'!EOK39</f>
        <v>0</v>
      </c>
      <c r="EOL42" s="707">
        <f>'2-ORÇAMENTO'!EON39</f>
        <v>0</v>
      </c>
      <c r="EOM42" s="709">
        <f>'2-ORÇAMENTO'!EOM39</f>
        <v>0</v>
      </c>
      <c r="EON42" s="707">
        <f>'2-ORÇAMENTO'!EOP39</f>
        <v>0</v>
      </c>
      <c r="EOO42" s="709">
        <f>'2-ORÇAMENTO'!EOO39</f>
        <v>0</v>
      </c>
      <c r="EOP42" s="707">
        <f>'2-ORÇAMENTO'!EOR39</f>
        <v>0</v>
      </c>
      <c r="EOQ42" s="709">
        <f>'2-ORÇAMENTO'!EOQ39</f>
        <v>0</v>
      </c>
      <c r="EOR42" s="707">
        <f>'2-ORÇAMENTO'!EOT39</f>
        <v>0</v>
      </c>
      <c r="EOS42" s="709">
        <f>'2-ORÇAMENTO'!EOS39</f>
        <v>0</v>
      </c>
      <c r="EOT42" s="707">
        <f>'2-ORÇAMENTO'!EOV39</f>
        <v>0</v>
      </c>
      <c r="EOU42" s="709">
        <f>'2-ORÇAMENTO'!EOU39</f>
        <v>0</v>
      </c>
      <c r="EOV42" s="707">
        <f>'2-ORÇAMENTO'!EOX39</f>
        <v>0</v>
      </c>
      <c r="EOW42" s="709">
        <f>'2-ORÇAMENTO'!EOW39</f>
        <v>0</v>
      </c>
      <c r="EOX42" s="707">
        <f>'2-ORÇAMENTO'!EOZ39</f>
        <v>0</v>
      </c>
      <c r="EOY42" s="709">
        <f>'2-ORÇAMENTO'!EOY39</f>
        <v>0</v>
      </c>
      <c r="EOZ42" s="707">
        <f>'2-ORÇAMENTO'!EPB39</f>
        <v>0</v>
      </c>
      <c r="EPA42" s="709">
        <f>'2-ORÇAMENTO'!EPA39</f>
        <v>0</v>
      </c>
      <c r="EPB42" s="707">
        <f>'2-ORÇAMENTO'!EPD39</f>
        <v>0</v>
      </c>
      <c r="EPC42" s="709">
        <f>'2-ORÇAMENTO'!EPC39</f>
        <v>0</v>
      </c>
      <c r="EPD42" s="707">
        <f>'2-ORÇAMENTO'!EPF39</f>
        <v>0</v>
      </c>
      <c r="EPE42" s="709">
        <f>'2-ORÇAMENTO'!EPE39</f>
        <v>0</v>
      </c>
      <c r="EPF42" s="707">
        <f>'2-ORÇAMENTO'!EPH39</f>
        <v>0</v>
      </c>
      <c r="EPG42" s="709">
        <f>'2-ORÇAMENTO'!EPG39</f>
        <v>0</v>
      </c>
      <c r="EPH42" s="707">
        <f>'2-ORÇAMENTO'!EPJ39</f>
        <v>0</v>
      </c>
      <c r="EPI42" s="709">
        <f>'2-ORÇAMENTO'!EPI39</f>
        <v>0</v>
      </c>
      <c r="EPJ42" s="707">
        <f>'2-ORÇAMENTO'!EPL39</f>
        <v>0</v>
      </c>
      <c r="EPK42" s="709">
        <f>'2-ORÇAMENTO'!EPK39</f>
        <v>0</v>
      </c>
      <c r="EPL42" s="707">
        <f>'2-ORÇAMENTO'!EPN39</f>
        <v>0</v>
      </c>
      <c r="EPM42" s="709">
        <f>'2-ORÇAMENTO'!EPM39</f>
        <v>0</v>
      </c>
      <c r="EPN42" s="707">
        <f>'2-ORÇAMENTO'!EPP39</f>
        <v>0</v>
      </c>
      <c r="EPO42" s="709">
        <f>'2-ORÇAMENTO'!EPO39</f>
        <v>0</v>
      </c>
      <c r="EPP42" s="707">
        <f>'2-ORÇAMENTO'!EPR39</f>
        <v>0</v>
      </c>
      <c r="EPQ42" s="709">
        <f>'2-ORÇAMENTO'!EPQ39</f>
        <v>0</v>
      </c>
      <c r="EPR42" s="707">
        <f>'2-ORÇAMENTO'!EPT39</f>
        <v>0</v>
      </c>
      <c r="EPS42" s="709">
        <f>'2-ORÇAMENTO'!EPS39</f>
        <v>0</v>
      </c>
      <c r="EPT42" s="707">
        <f>'2-ORÇAMENTO'!EPV39</f>
        <v>0</v>
      </c>
      <c r="EPU42" s="709">
        <f>'2-ORÇAMENTO'!EPU39</f>
        <v>0</v>
      </c>
      <c r="EPV42" s="707">
        <f>'2-ORÇAMENTO'!EPX39</f>
        <v>0</v>
      </c>
      <c r="EPW42" s="709">
        <f>'2-ORÇAMENTO'!EPW39</f>
        <v>0</v>
      </c>
      <c r="EPX42" s="707">
        <f>'2-ORÇAMENTO'!EPZ39</f>
        <v>0</v>
      </c>
      <c r="EPY42" s="709">
        <f>'2-ORÇAMENTO'!EPY39</f>
        <v>0</v>
      </c>
      <c r="EPZ42" s="707">
        <f>'2-ORÇAMENTO'!EQB39</f>
        <v>0</v>
      </c>
      <c r="EQA42" s="709">
        <f>'2-ORÇAMENTO'!EQA39</f>
        <v>0</v>
      </c>
      <c r="EQB42" s="707">
        <f>'2-ORÇAMENTO'!EQD39</f>
        <v>0</v>
      </c>
      <c r="EQC42" s="709">
        <f>'2-ORÇAMENTO'!EQC39</f>
        <v>0</v>
      </c>
      <c r="EQD42" s="707">
        <f>'2-ORÇAMENTO'!EQF39</f>
        <v>0</v>
      </c>
      <c r="EQE42" s="709">
        <f>'2-ORÇAMENTO'!EQE39</f>
        <v>0</v>
      </c>
      <c r="EQF42" s="707">
        <f>'2-ORÇAMENTO'!EQH39</f>
        <v>0</v>
      </c>
      <c r="EQG42" s="709">
        <f>'2-ORÇAMENTO'!EQG39</f>
        <v>0</v>
      </c>
      <c r="EQH42" s="707">
        <f>'2-ORÇAMENTO'!EQJ39</f>
        <v>0</v>
      </c>
      <c r="EQI42" s="709">
        <f>'2-ORÇAMENTO'!EQI39</f>
        <v>0</v>
      </c>
      <c r="EQJ42" s="707">
        <f>'2-ORÇAMENTO'!EQL39</f>
        <v>0</v>
      </c>
      <c r="EQK42" s="709">
        <f>'2-ORÇAMENTO'!EQK39</f>
        <v>0</v>
      </c>
      <c r="EQL42" s="707">
        <f>'2-ORÇAMENTO'!EQN39</f>
        <v>0</v>
      </c>
      <c r="EQM42" s="709">
        <f>'2-ORÇAMENTO'!EQM39</f>
        <v>0</v>
      </c>
      <c r="EQN42" s="707">
        <f>'2-ORÇAMENTO'!EQP39</f>
        <v>0</v>
      </c>
      <c r="EQO42" s="709">
        <f>'2-ORÇAMENTO'!EQO39</f>
        <v>0</v>
      </c>
      <c r="EQP42" s="707">
        <f>'2-ORÇAMENTO'!EQR39</f>
        <v>0</v>
      </c>
      <c r="EQQ42" s="709">
        <f>'2-ORÇAMENTO'!EQQ39</f>
        <v>0</v>
      </c>
      <c r="EQR42" s="707">
        <f>'2-ORÇAMENTO'!EQT39</f>
        <v>0</v>
      </c>
      <c r="EQS42" s="709">
        <f>'2-ORÇAMENTO'!EQS39</f>
        <v>0</v>
      </c>
      <c r="EQT42" s="707">
        <f>'2-ORÇAMENTO'!EQV39</f>
        <v>0</v>
      </c>
      <c r="EQU42" s="709">
        <f>'2-ORÇAMENTO'!EQU39</f>
        <v>0</v>
      </c>
      <c r="EQV42" s="707">
        <f>'2-ORÇAMENTO'!EQX39</f>
        <v>0</v>
      </c>
      <c r="EQW42" s="709">
        <f>'2-ORÇAMENTO'!EQW39</f>
        <v>0</v>
      </c>
      <c r="EQX42" s="707">
        <f>'2-ORÇAMENTO'!EQZ39</f>
        <v>0</v>
      </c>
      <c r="EQY42" s="709">
        <f>'2-ORÇAMENTO'!EQY39</f>
        <v>0</v>
      </c>
      <c r="EQZ42" s="707">
        <f>'2-ORÇAMENTO'!ERB39</f>
        <v>0</v>
      </c>
      <c r="ERA42" s="709">
        <f>'2-ORÇAMENTO'!ERA39</f>
        <v>0</v>
      </c>
      <c r="ERB42" s="707">
        <f>'2-ORÇAMENTO'!ERD39</f>
        <v>0</v>
      </c>
      <c r="ERC42" s="709">
        <f>'2-ORÇAMENTO'!ERC39</f>
        <v>0</v>
      </c>
      <c r="ERD42" s="707">
        <f>'2-ORÇAMENTO'!ERF39</f>
        <v>0</v>
      </c>
      <c r="ERE42" s="709">
        <f>'2-ORÇAMENTO'!ERE39</f>
        <v>0</v>
      </c>
      <c r="ERF42" s="707">
        <f>'2-ORÇAMENTO'!ERH39</f>
        <v>0</v>
      </c>
      <c r="ERG42" s="709">
        <f>'2-ORÇAMENTO'!ERG39</f>
        <v>0</v>
      </c>
      <c r="ERH42" s="707">
        <f>'2-ORÇAMENTO'!ERJ39</f>
        <v>0</v>
      </c>
      <c r="ERI42" s="709">
        <f>'2-ORÇAMENTO'!ERI39</f>
        <v>0</v>
      </c>
      <c r="ERJ42" s="707">
        <f>'2-ORÇAMENTO'!ERL39</f>
        <v>0</v>
      </c>
      <c r="ERK42" s="709">
        <f>'2-ORÇAMENTO'!ERK39</f>
        <v>0</v>
      </c>
      <c r="ERL42" s="707">
        <f>'2-ORÇAMENTO'!ERN39</f>
        <v>0</v>
      </c>
      <c r="ERM42" s="709">
        <f>'2-ORÇAMENTO'!ERM39</f>
        <v>0</v>
      </c>
      <c r="ERN42" s="707">
        <f>'2-ORÇAMENTO'!ERP39</f>
        <v>0</v>
      </c>
      <c r="ERO42" s="709">
        <f>'2-ORÇAMENTO'!ERO39</f>
        <v>0</v>
      </c>
      <c r="ERP42" s="707">
        <f>'2-ORÇAMENTO'!ERR39</f>
        <v>0</v>
      </c>
      <c r="ERQ42" s="709">
        <f>'2-ORÇAMENTO'!ERQ39</f>
        <v>0</v>
      </c>
      <c r="ERR42" s="707">
        <f>'2-ORÇAMENTO'!ERT39</f>
        <v>0</v>
      </c>
      <c r="ERS42" s="709">
        <f>'2-ORÇAMENTO'!ERS39</f>
        <v>0</v>
      </c>
      <c r="ERT42" s="707">
        <f>'2-ORÇAMENTO'!ERV39</f>
        <v>0</v>
      </c>
      <c r="ERU42" s="709">
        <f>'2-ORÇAMENTO'!ERU39</f>
        <v>0</v>
      </c>
      <c r="ERV42" s="707">
        <f>'2-ORÇAMENTO'!ERX39</f>
        <v>0</v>
      </c>
      <c r="ERW42" s="709">
        <f>'2-ORÇAMENTO'!ERW39</f>
        <v>0</v>
      </c>
      <c r="ERX42" s="707">
        <f>'2-ORÇAMENTO'!ERZ39</f>
        <v>0</v>
      </c>
      <c r="ERY42" s="709">
        <f>'2-ORÇAMENTO'!ERY39</f>
        <v>0</v>
      </c>
      <c r="ERZ42" s="707">
        <f>'2-ORÇAMENTO'!ESB39</f>
        <v>0</v>
      </c>
      <c r="ESA42" s="709">
        <f>'2-ORÇAMENTO'!ESA39</f>
        <v>0</v>
      </c>
      <c r="ESB42" s="707">
        <f>'2-ORÇAMENTO'!ESD39</f>
        <v>0</v>
      </c>
      <c r="ESC42" s="709">
        <f>'2-ORÇAMENTO'!ESC39</f>
        <v>0</v>
      </c>
      <c r="ESD42" s="707">
        <f>'2-ORÇAMENTO'!ESF39</f>
        <v>0</v>
      </c>
      <c r="ESE42" s="709">
        <f>'2-ORÇAMENTO'!ESE39</f>
        <v>0</v>
      </c>
      <c r="ESF42" s="707">
        <f>'2-ORÇAMENTO'!ESH39</f>
        <v>0</v>
      </c>
      <c r="ESG42" s="709">
        <f>'2-ORÇAMENTO'!ESG39</f>
        <v>0</v>
      </c>
      <c r="ESH42" s="707">
        <f>'2-ORÇAMENTO'!ESJ39</f>
        <v>0</v>
      </c>
      <c r="ESI42" s="709">
        <f>'2-ORÇAMENTO'!ESI39</f>
        <v>0</v>
      </c>
      <c r="ESJ42" s="707">
        <f>'2-ORÇAMENTO'!ESL39</f>
        <v>0</v>
      </c>
      <c r="ESK42" s="709">
        <f>'2-ORÇAMENTO'!ESK39</f>
        <v>0</v>
      </c>
      <c r="ESL42" s="707">
        <f>'2-ORÇAMENTO'!ESN39</f>
        <v>0</v>
      </c>
      <c r="ESM42" s="709">
        <f>'2-ORÇAMENTO'!ESM39</f>
        <v>0</v>
      </c>
      <c r="ESN42" s="707">
        <f>'2-ORÇAMENTO'!ESP39</f>
        <v>0</v>
      </c>
      <c r="ESO42" s="709">
        <f>'2-ORÇAMENTO'!ESO39</f>
        <v>0</v>
      </c>
      <c r="ESP42" s="707">
        <f>'2-ORÇAMENTO'!ESR39</f>
        <v>0</v>
      </c>
      <c r="ESQ42" s="709">
        <f>'2-ORÇAMENTO'!ESQ39</f>
        <v>0</v>
      </c>
      <c r="ESR42" s="707">
        <f>'2-ORÇAMENTO'!EST39</f>
        <v>0</v>
      </c>
      <c r="ESS42" s="709">
        <f>'2-ORÇAMENTO'!ESS39</f>
        <v>0</v>
      </c>
      <c r="EST42" s="707">
        <f>'2-ORÇAMENTO'!ESV39</f>
        <v>0</v>
      </c>
      <c r="ESU42" s="709">
        <f>'2-ORÇAMENTO'!ESU39</f>
        <v>0</v>
      </c>
      <c r="ESV42" s="707">
        <f>'2-ORÇAMENTO'!ESX39</f>
        <v>0</v>
      </c>
      <c r="ESW42" s="709">
        <f>'2-ORÇAMENTO'!ESW39</f>
        <v>0</v>
      </c>
      <c r="ESX42" s="707">
        <f>'2-ORÇAMENTO'!ESZ39</f>
        <v>0</v>
      </c>
      <c r="ESY42" s="709">
        <f>'2-ORÇAMENTO'!ESY39</f>
        <v>0</v>
      </c>
      <c r="ESZ42" s="707">
        <f>'2-ORÇAMENTO'!ETB39</f>
        <v>0</v>
      </c>
      <c r="ETA42" s="709">
        <f>'2-ORÇAMENTO'!ETA39</f>
        <v>0</v>
      </c>
      <c r="ETB42" s="707">
        <f>'2-ORÇAMENTO'!ETD39</f>
        <v>0</v>
      </c>
      <c r="ETC42" s="709">
        <f>'2-ORÇAMENTO'!ETC39</f>
        <v>0</v>
      </c>
      <c r="ETD42" s="707">
        <f>'2-ORÇAMENTO'!ETF39</f>
        <v>0</v>
      </c>
      <c r="ETE42" s="709">
        <f>'2-ORÇAMENTO'!ETE39</f>
        <v>0</v>
      </c>
      <c r="ETF42" s="707">
        <f>'2-ORÇAMENTO'!ETH39</f>
        <v>0</v>
      </c>
      <c r="ETG42" s="709">
        <f>'2-ORÇAMENTO'!ETG39</f>
        <v>0</v>
      </c>
      <c r="ETH42" s="707">
        <f>'2-ORÇAMENTO'!ETJ39</f>
        <v>0</v>
      </c>
      <c r="ETI42" s="709">
        <f>'2-ORÇAMENTO'!ETI39</f>
        <v>0</v>
      </c>
      <c r="ETJ42" s="707">
        <f>'2-ORÇAMENTO'!ETL39</f>
        <v>0</v>
      </c>
      <c r="ETK42" s="709">
        <f>'2-ORÇAMENTO'!ETK39</f>
        <v>0</v>
      </c>
      <c r="ETL42" s="707">
        <f>'2-ORÇAMENTO'!ETN39</f>
        <v>0</v>
      </c>
      <c r="ETM42" s="709">
        <f>'2-ORÇAMENTO'!ETM39</f>
        <v>0</v>
      </c>
      <c r="ETN42" s="707">
        <f>'2-ORÇAMENTO'!ETP39</f>
        <v>0</v>
      </c>
      <c r="ETO42" s="709">
        <f>'2-ORÇAMENTO'!ETO39</f>
        <v>0</v>
      </c>
      <c r="ETP42" s="707">
        <f>'2-ORÇAMENTO'!ETR39</f>
        <v>0</v>
      </c>
      <c r="ETQ42" s="709">
        <f>'2-ORÇAMENTO'!ETQ39</f>
        <v>0</v>
      </c>
      <c r="ETR42" s="707">
        <f>'2-ORÇAMENTO'!ETT39</f>
        <v>0</v>
      </c>
      <c r="ETS42" s="709">
        <f>'2-ORÇAMENTO'!ETS39</f>
        <v>0</v>
      </c>
      <c r="ETT42" s="707">
        <f>'2-ORÇAMENTO'!ETV39</f>
        <v>0</v>
      </c>
      <c r="ETU42" s="709">
        <f>'2-ORÇAMENTO'!ETU39</f>
        <v>0</v>
      </c>
      <c r="ETV42" s="707">
        <f>'2-ORÇAMENTO'!ETX39</f>
        <v>0</v>
      </c>
      <c r="ETW42" s="709">
        <f>'2-ORÇAMENTO'!ETW39</f>
        <v>0</v>
      </c>
      <c r="ETX42" s="707">
        <f>'2-ORÇAMENTO'!ETZ39</f>
        <v>0</v>
      </c>
      <c r="ETY42" s="709">
        <f>'2-ORÇAMENTO'!ETY39</f>
        <v>0</v>
      </c>
      <c r="ETZ42" s="707">
        <f>'2-ORÇAMENTO'!EUB39</f>
        <v>0</v>
      </c>
      <c r="EUA42" s="709">
        <f>'2-ORÇAMENTO'!EUA39</f>
        <v>0</v>
      </c>
      <c r="EUB42" s="707">
        <f>'2-ORÇAMENTO'!EUD39</f>
        <v>0</v>
      </c>
      <c r="EUC42" s="709">
        <f>'2-ORÇAMENTO'!EUC39</f>
        <v>0</v>
      </c>
      <c r="EUD42" s="707">
        <f>'2-ORÇAMENTO'!EUF39</f>
        <v>0</v>
      </c>
      <c r="EUE42" s="709">
        <f>'2-ORÇAMENTO'!EUE39</f>
        <v>0</v>
      </c>
      <c r="EUF42" s="707">
        <f>'2-ORÇAMENTO'!EUH39</f>
        <v>0</v>
      </c>
      <c r="EUG42" s="709">
        <f>'2-ORÇAMENTO'!EUG39</f>
        <v>0</v>
      </c>
      <c r="EUH42" s="707">
        <f>'2-ORÇAMENTO'!EUJ39</f>
        <v>0</v>
      </c>
      <c r="EUI42" s="709">
        <f>'2-ORÇAMENTO'!EUI39</f>
        <v>0</v>
      </c>
      <c r="EUJ42" s="707">
        <f>'2-ORÇAMENTO'!EUL39</f>
        <v>0</v>
      </c>
      <c r="EUK42" s="709">
        <f>'2-ORÇAMENTO'!EUK39</f>
        <v>0</v>
      </c>
      <c r="EUL42" s="707">
        <f>'2-ORÇAMENTO'!EUN39</f>
        <v>0</v>
      </c>
      <c r="EUM42" s="709">
        <f>'2-ORÇAMENTO'!EUM39</f>
        <v>0</v>
      </c>
      <c r="EUN42" s="707">
        <f>'2-ORÇAMENTO'!EUP39</f>
        <v>0</v>
      </c>
      <c r="EUO42" s="709">
        <f>'2-ORÇAMENTO'!EUO39</f>
        <v>0</v>
      </c>
      <c r="EUP42" s="707">
        <f>'2-ORÇAMENTO'!EUR39</f>
        <v>0</v>
      </c>
      <c r="EUQ42" s="709">
        <f>'2-ORÇAMENTO'!EUQ39</f>
        <v>0</v>
      </c>
      <c r="EUR42" s="707">
        <f>'2-ORÇAMENTO'!EUT39</f>
        <v>0</v>
      </c>
      <c r="EUS42" s="709">
        <f>'2-ORÇAMENTO'!EUS39</f>
        <v>0</v>
      </c>
      <c r="EUT42" s="707">
        <f>'2-ORÇAMENTO'!EUV39</f>
        <v>0</v>
      </c>
      <c r="EUU42" s="709">
        <f>'2-ORÇAMENTO'!EUU39</f>
        <v>0</v>
      </c>
      <c r="EUV42" s="707">
        <f>'2-ORÇAMENTO'!EUX39</f>
        <v>0</v>
      </c>
      <c r="EUW42" s="709">
        <f>'2-ORÇAMENTO'!EUW39</f>
        <v>0</v>
      </c>
      <c r="EUX42" s="707">
        <f>'2-ORÇAMENTO'!EUZ39</f>
        <v>0</v>
      </c>
      <c r="EUY42" s="709">
        <f>'2-ORÇAMENTO'!EUY39</f>
        <v>0</v>
      </c>
      <c r="EUZ42" s="707">
        <f>'2-ORÇAMENTO'!EVB39</f>
        <v>0</v>
      </c>
      <c r="EVA42" s="709">
        <f>'2-ORÇAMENTO'!EVA39</f>
        <v>0</v>
      </c>
      <c r="EVB42" s="707">
        <f>'2-ORÇAMENTO'!EVD39</f>
        <v>0</v>
      </c>
      <c r="EVC42" s="709">
        <f>'2-ORÇAMENTO'!EVC39</f>
        <v>0</v>
      </c>
      <c r="EVD42" s="707">
        <f>'2-ORÇAMENTO'!EVF39</f>
        <v>0</v>
      </c>
      <c r="EVE42" s="709">
        <f>'2-ORÇAMENTO'!EVE39</f>
        <v>0</v>
      </c>
      <c r="EVF42" s="707">
        <f>'2-ORÇAMENTO'!EVH39</f>
        <v>0</v>
      </c>
      <c r="EVG42" s="709">
        <f>'2-ORÇAMENTO'!EVG39</f>
        <v>0</v>
      </c>
      <c r="EVH42" s="707">
        <f>'2-ORÇAMENTO'!EVJ39</f>
        <v>0</v>
      </c>
      <c r="EVI42" s="709">
        <f>'2-ORÇAMENTO'!EVI39</f>
        <v>0</v>
      </c>
      <c r="EVJ42" s="707">
        <f>'2-ORÇAMENTO'!EVL39</f>
        <v>0</v>
      </c>
      <c r="EVK42" s="709">
        <f>'2-ORÇAMENTO'!EVK39</f>
        <v>0</v>
      </c>
      <c r="EVL42" s="707">
        <f>'2-ORÇAMENTO'!EVN39</f>
        <v>0</v>
      </c>
      <c r="EVM42" s="709">
        <f>'2-ORÇAMENTO'!EVM39</f>
        <v>0</v>
      </c>
      <c r="EVN42" s="707">
        <f>'2-ORÇAMENTO'!EVP39</f>
        <v>0</v>
      </c>
      <c r="EVO42" s="709">
        <f>'2-ORÇAMENTO'!EVO39</f>
        <v>0</v>
      </c>
      <c r="EVP42" s="707">
        <f>'2-ORÇAMENTO'!EVR39</f>
        <v>0</v>
      </c>
      <c r="EVQ42" s="709">
        <f>'2-ORÇAMENTO'!EVQ39</f>
        <v>0</v>
      </c>
      <c r="EVR42" s="707">
        <f>'2-ORÇAMENTO'!EVT39</f>
        <v>0</v>
      </c>
      <c r="EVS42" s="709">
        <f>'2-ORÇAMENTO'!EVS39</f>
        <v>0</v>
      </c>
      <c r="EVT42" s="707">
        <f>'2-ORÇAMENTO'!EVV39</f>
        <v>0</v>
      </c>
      <c r="EVU42" s="709">
        <f>'2-ORÇAMENTO'!EVU39</f>
        <v>0</v>
      </c>
      <c r="EVV42" s="707">
        <f>'2-ORÇAMENTO'!EVX39</f>
        <v>0</v>
      </c>
      <c r="EVW42" s="709">
        <f>'2-ORÇAMENTO'!EVW39</f>
        <v>0</v>
      </c>
      <c r="EVX42" s="707">
        <f>'2-ORÇAMENTO'!EVZ39</f>
        <v>0</v>
      </c>
      <c r="EVY42" s="709">
        <f>'2-ORÇAMENTO'!EVY39</f>
        <v>0</v>
      </c>
      <c r="EVZ42" s="707">
        <f>'2-ORÇAMENTO'!EWB39</f>
        <v>0</v>
      </c>
      <c r="EWA42" s="709">
        <f>'2-ORÇAMENTO'!EWA39</f>
        <v>0</v>
      </c>
      <c r="EWB42" s="707">
        <f>'2-ORÇAMENTO'!EWD39</f>
        <v>0</v>
      </c>
      <c r="EWC42" s="709">
        <f>'2-ORÇAMENTO'!EWC39</f>
        <v>0</v>
      </c>
      <c r="EWD42" s="707">
        <f>'2-ORÇAMENTO'!EWF39</f>
        <v>0</v>
      </c>
      <c r="EWE42" s="709">
        <f>'2-ORÇAMENTO'!EWE39</f>
        <v>0</v>
      </c>
      <c r="EWF42" s="707">
        <f>'2-ORÇAMENTO'!EWH39</f>
        <v>0</v>
      </c>
      <c r="EWG42" s="709">
        <f>'2-ORÇAMENTO'!EWG39</f>
        <v>0</v>
      </c>
      <c r="EWH42" s="707">
        <f>'2-ORÇAMENTO'!EWJ39</f>
        <v>0</v>
      </c>
      <c r="EWI42" s="709">
        <f>'2-ORÇAMENTO'!EWI39</f>
        <v>0</v>
      </c>
      <c r="EWJ42" s="707">
        <f>'2-ORÇAMENTO'!EWL39</f>
        <v>0</v>
      </c>
      <c r="EWK42" s="709">
        <f>'2-ORÇAMENTO'!EWK39</f>
        <v>0</v>
      </c>
      <c r="EWL42" s="707">
        <f>'2-ORÇAMENTO'!EWN39</f>
        <v>0</v>
      </c>
      <c r="EWM42" s="709">
        <f>'2-ORÇAMENTO'!EWM39</f>
        <v>0</v>
      </c>
      <c r="EWN42" s="707">
        <f>'2-ORÇAMENTO'!EWP39</f>
        <v>0</v>
      </c>
      <c r="EWO42" s="709">
        <f>'2-ORÇAMENTO'!EWO39</f>
        <v>0</v>
      </c>
      <c r="EWP42" s="707">
        <f>'2-ORÇAMENTO'!EWR39</f>
        <v>0</v>
      </c>
      <c r="EWQ42" s="709">
        <f>'2-ORÇAMENTO'!EWQ39</f>
        <v>0</v>
      </c>
      <c r="EWR42" s="707">
        <f>'2-ORÇAMENTO'!EWT39</f>
        <v>0</v>
      </c>
      <c r="EWS42" s="709">
        <f>'2-ORÇAMENTO'!EWS39</f>
        <v>0</v>
      </c>
      <c r="EWT42" s="707">
        <f>'2-ORÇAMENTO'!EWV39</f>
        <v>0</v>
      </c>
      <c r="EWU42" s="709">
        <f>'2-ORÇAMENTO'!EWU39</f>
        <v>0</v>
      </c>
      <c r="EWV42" s="707">
        <f>'2-ORÇAMENTO'!EWX39</f>
        <v>0</v>
      </c>
      <c r="EWW42" s="709">
        <f>'2-ORÇAMENTO'!EWW39</f>
        <v>0</v>
      </c>
      <c r="EWX42" s="707">
        <f>'2-ORÇAMENTO'!EWZ39</f>
        <v>0</v>
      </c>
      <c r="EWY42" s="709">
        <f>'2-ORÇAMENTO'!EWY39</f>
        <v>0</v>
      </c>
      <c r="EWZ42" s="707">
        <f>'2-ORÇAMENTO'!EXB39</f>
        <v>0</v>
      </c>
      <c r="EXA42" s="709">
        <f>'2-ORÇAMENTO'!EXA39</f>
        <v>0</v>
      </c>
      <c r="EXB42" s="707">
        <f>'2-ORÇAMENTO'!EXD39</f>
        <v>0</v>
      </c>
      <c r="EXC42" s="709">
        <f>'2-ORÇAMENTO'!EXC39</f>
        <v>0</v>
      </c>
      <c r="EXD42" s="707">
        <f>'2-ORÇAMENTO'!EXF39</f>
        <v>0</v>
      </c>
      <c r="EXE42" s="709">
        <f>'2-ORÇAMENTO'!EXE39</f>
        <v>0</v>
      </c>
      <c r="EXF42" s="707">
        <f>'2-ORÇAMENTO'!EXH39</f>
        <v>0</v>
      </c>
      <c r="EXG42" s="709">
        <f>'2-ORÇAMENTO'!EXG39</f>
        <v>0</v>
      </c>
      <c r="EXH42" s="707">
        <f>'2-ORÇAMENTO'!EXJ39</f>
        <v>0</v>
      </c>
      <c r="EXI42" s="709">
        <f>'2-ORÇAMENTO'!EXI39</f>
        <v>0</v>
      </c>
      <c r="EXJ42" s="707">
        <f>'2-ORÇAMENTO'!EXL39</f>
        <v>0</v>
      </c>
      <c r="EXK42" s="709">
        <f>'2-ORÇAMENTO'!EXK39</f>
        <v>0</v>
      </c>
      <c r="EXL42" s="707">
        <f>'2-ORÇAMENTO'!EXN39</f>
        <v>0</v>
      </c>
      <c r="EXM42" s="709">
        <f>'2-ORÇAMENTO'!EXM39</f>
        <v>0</v>
      </c>
      <c r="EXN42" s="707">
        <f>'2-ORÇAMENTO'!EXP39</f>
        <v>0</v>
      </c>
      <c r="EXO42" s="709">
        <f>'2-ORÇAMENTO'!EXO39</f>
        <v>0</v>
      </c>
      <c r="EXP42" s="707">
        <f>'2-ORÇAMENTO'!EXR39</f>
        <v>0</v>
      </c>
      <c r="EXQ42" s="709">
        <f>'2-ORÇAMENTO'!EXQ39</f>
        <v>0</v>
      </c>
      <c r="EXR42" s="707">
        <f>'2-ORÇAMENTO'!EXT39</f>
        <v>0</v>
      </c>
      <c r="EXS42" s="709">
        <f>'2-ORÇAMENTO'!EXS39</f>
        <v>0</v>
      </c>
      <c r="EXT42" s="707">
        <f>'2-ORÇAMENTO'!EXV39</f>
        <v>0</v>
      </c>
      <c r="EXU42" s="709">
        <f>'2-ORÇAMENTO'!EXU39</f>
        <v>0</v>
      </c>
      <c r="EXV42" s="707">
        <f>'2-ORÇAMENTO'!EXX39</f>
        <v>0</v>
      </c>
      <c r="EXW42" s="709">
        <f>'2-ORÇAMENTO'!EXW39</f>
        <v>0</v>
      </c>
      <c r="EXX42" s="707">
        <f>'2-ORÇAMENTO'!EXZ39</f>
        <v>0</v>
      </c>
      <c r="EXY42" s="709">
        <f>'2-ORÇAMENTO'!EXY39</f>
        <v>0</v>
      </c>
      <c r="EXZ42" s="707">
        <f>'2-ORÇAMENTO'!EYB39</f>
        <v>0</v>
      </c>
      <c r="EYA42" s="709">
        <f>'2-ORÇAMENTO'!EYA39</f>
        <v>0</v>
      </c>
      <c r="EYB42" s="707">
        <f>'2-ORÇAMENTO'!EYD39</f>
        <v>0</v>
      </c>
      <c r="EYC42" s="709">
        <f>'2-ORÇAMENTO'!EYC39</f>
        <v>0</v>
      </c>
      <c r="EYD42" s="707">
        <f>'2-ORÇAMENTO'!EYF39</f>
        <v>0</v>
      </c>
      <c r="EYE42" s="709">
        <f>'2-ORÇAMENTO'!EYE39</f>
        <v>0</v>
      </c>
      <c r="EYF42" s="707">
        <f>'2-ORÇAMENTO'!EYH39</f>
        <v>0</v>
      </c>
      <c r="EYG42" s="709">
        <f>'2-ORÇAMENTO'!EYG39</f>
        <v>0</v>
      </c>
      <c r="EYH42" s="707">
        <f>'2-ORÇAMENTO'!EYJ39</f>
        <v>0</v>
      </c>
      <c r="EYI42" s="709">
        <f>'2-ORÇAMENTO'!EYI39</f>
        <v>0</v>
      </c>
      <c r="EYJ42" s="707">
        <f>'2-ORÇAMENTO'!EYL39</f>
        <v>0</v>
      </c>
      <c r="EYK42" s="709">
        <f>'2-ORÇAMENTO'!EYK39</f>
        <v>0</v>
      </c>
      <c r="EYL42" s="707">
        <f>'2-ORÇAMENTO'!EYN39</f>
        <v>0</v>
      </c>
      <c r="EYM42" s="709">
        <f>'2-ORÇAMENTO'!EYM39</f>
        <v>0</v>
      </c>
      <c r="EYN42" s="707">
        <f>'2-ORÇAMENTO'!EYP39</f>
        <v>0</v>
      </c>
      <c r="EYO42" s="709">
        <f>'2-ORÇAMENTO'!EYO39</f>
        <v>0</v>
      </c>
      <c r="EYP42" s="707">
        <f>'2-ORÇAMENTO'!EYR39</f>
        <v>0</v>
      </c>
      <c r="EYQ42" s="709">
        <f>'2-ORÇAMENTO'!EYQ39</f>
        <v>0</v>
      </c>
      <c r="EYR42" s="707">
        <f>'2-ORÇAMENTO'!EYT39</f>
        <v>0</v>
      </c>
      <c r="EYS42" s="709">
        <f>'2-ORÇAMENTO'!EYS39</f>
        <v>0</v>
      </c>
      <c r="EYT42" s="707">
        <f>'2-ORÇAMENTO'!EYV39</f>
        <v>0</v>
      </c>
      <c r="EYU42" s="709">
        <f>'2-ORÇAMENTO'!EYU39</f>
        <v>0</v>
      </c>
      <c r="EYV42" s="707">
        <f>'2-ORÇAMENTO'!EYX39</f>
        <v>0</v>
      </c>
      <c r="EYW42" s="709">
        <f>'2-ORÇAMENTO'!EYW39</f>
        <v>0</v>
      </c>
      <c r="EYX42" s="707">
        <f>'2-ORÇAMENTO'!EYZ39</f>
        <v>0</v>
      </c>
      <c r="EYY42" s="709">
        <f>'2-ORÇAMENTO'!EYY39</f>
        <v>0</v>
      </c>
      <c r="EYZ42" s="707">
        <f>'2-ORÇAMENTO'!EZB39</f>
        <v>0</v>
      </c>
      <c r="EZA42" s="709">
        <f>'2-ORÇAMENTO'!EZA39</f>
        <v>0</v>
      </c>
      <c r="EZB42" s="707">
        <f>'2-ORÇAMENTO'!EZD39</f>
        <v>0</v>
      </c>
      <c r="EZC42" s="709">
        <f>'2-ORÇAMENTO'!EZC39</f>
        <v>0</v>
      </c>
      <c r="EZD42" s="707">
        <f>'2-ORÇAMENTO'!EZF39</f>
        <v>0</v>
      </c>
      <c r="EZE42" s="709">
        <f>'2-ORÇAMENTO'!EZE39</f>
        <v>0</v>
      </c>
      <c r="EZF42" s="707">
        <f>'2-ORÇAMENTO'!EZH39</f>
        <v>0</v>
      </c>
      <c r="EZG42" s="709">
        <f>'2-ORÇAMENTO'!EZG39</f>
        <v>0</v>
      </c>
      <c r="EZH42" s="707">
        <f>'2-ORÇAMENTO'!EZJ39</f>
        <v>0</v>
      </c>
      <c r="EZI42" s="709">
        <f>'2-ORÇAMENTO'!EZI39</f>
        <v>0</v>
      </c>
      <c r="EZJ42" s="707">
        <f>'2-ORÇAMENTO'!EZL39</f>
        <v>0</v>
      </c>
      <c r="EZK42" s="709">
        <f>'2-ORÇAMENTO'!EZK39</f>
        <v>0</v>
      </c>
      <c r="EZL42" s="707">
        <f>'2-ORÇAMENTO'!EZN39</f>
        <v>0</v>
      </c>
      <c r="EZM42" s="709">
        <f>'2-ORÇAMENTO'!EZM39</f>
        <v>0</v>
      </c>
      <c r="EZN42" s="707">
        <f>'2-ORÇAMENTO'!EZP39</f>
        <v>0</v>
      </c>
      <c r="EZO42" s="709">
        <f>'2-ORÇAMENTO'!EZO39</f>
        <v>0</v>
      </c>
      <c r="EZP42" s="707">
        <f>'2-ORÇAMENTO'!EZR39</f>
        <v>0</v>
      </c>
      <c r="EZQ42" s="709">
        <f>'2-ORÇAMENTO'!EZQ39</f>
        <v>0</v>
      </c>
      <c r="EZR42" s="707">
        <f>'2-ORÇAMENTO'!EZT39</f>
        <v>0</v>
      </c>
      <c r="EZS42" s="709">
        <f>'2-ORÇAMENTO'!EZS39</f>
        <v>0</v>
      </c>
      <c r="EZT42" s="707">
        <f>'2-ORÇAMENTO'!EZV39</f>
        <v>0</v>
      </c>
      <c r="EZU42" s="709">
        <f>'2-ORÇAMENTO'!EZU39</f>
        <v>0</v>
      </c>
      <c r="EZV42" s="707">
        <f>'2-ORÇAMENTO'!EZX39</f>
        <v>0</v>
      </c>
      <c r="EZW42" s="709">
        <f>'2-ORÇAMENTO'!EZW39</f>
        <v>0</v>
      </c>
      <c r="EZX42" s="707">
        <f>'2-ORÇAMENTO'!EZZ39</f>
        <v>0</v>
      </c>
      <c r="EZY42" s="709">
        <f>'2-ORÇAMENTO'!EZY39</f>
        <v>0</v>
      </c>
      <c r="EZZ42" s="707">
        <f>'2-ORÇAMENTO'!FAB39</f>
        <v>0</v>
      </c>
      <c r="FAA42" s="709">
        <f>'2-ORÇAMENTO'!FAA39</f>
        <v>0</v>
      </c>
      <c r="FAB42" s="707">
        <f>'2-ORÇAMENTO'!FAD39</f>
        <v>0</v>
      </c>
      <c r="FAC42" s="709">
        <f>'2-ORÇAMENTO'!FAC39</f>
        <v>0</v>
      </c>
      <c r="FAD42" s="707">
        <f>'2-ORÇAMENTO'!FAF39</f>
        <v>0</v>
      </c>
      <c r="FAE42" s="709">
        <f>'2-ORÇAMENTO'!FAE39</f>
        <v>0</v>
      </c>
      <c r="FAF42" s="707">
        <f>'2-ORÇAMENTO'!FAH39</f>
        <v>0</v>
      </c>
      <c r="FAG42" s="709">
        <f>'2-ORÇAMENTO'!FAG39</f>
        <v>0</v>
      </c>
      <c r="FAH42" s="707">
        <f>'2-ORÇAMENTO'!FAJ39</f>
        <v>0</v>
      </c>
      <c r="FAI42" s="709">
        <f>'2-ORÇAMENTO'!FAI39</f>
        <v>0</v>
      </c>
      <c r="FAJ42" s="707">
        <f>'2-ORÇAMENTO'!FAL39</f>
        <v>0</v>
      </c>
      <c r="FAK42" s="709">
        <f>'2-ORÇAMENTO'!FAK39</f>
        <v>0</v>
      </c>
      <c r="FAL42" s="707">
        <f>'2-ORÇAMENTO'!FAN39</f>
        <v>0</v>
      </c>
      <c r="FAM42" s="709">
        <f>'2-ORÇAMENTO'!FAM39</f>
        <v>0</v>
      </c>
      <c r="FAN42" s="707">
        <f>'2-ORÇAMENTO'!FAP39</f>
        <v>0</v>
      </c>
      <c r="FAO42" s="709">
        <f>'2-ORÇAMENTO'!FAO39</f>
        <v>0</v>
      </c>
      <c r="FAP42" s="707">
        <f>'2-ORÇAMENTO'!FAR39</f>
        <v>0</v>
      </c>
      <c r="FAQ42" s="709">
        <f>'2-ORÇAMENTO'!FAQ39</f>
        <v>0</v>
      </c>
      <c r="FAR42" s="707">
        <f>'2-ORÇAMENTO'!FAT39</f>
        <v>0</v>
      </c>
      <c r="FAS42" s="709">
        <f>'2-ORÇAMENTO'!FAS39</f>
        <v>0</v>
      </c>
      <c r="FAT42" s="707">
        <f>'2-ORÇAMENTO'!FAV39</f>
        <v>0</v>
      </c>
      <c r="FAU42" s="709">
        <f>'2-ORÇAMENTO'!FAU39</f>
        <v>0</v>
      </c>
      <c r="FAV42" s="707">
        <f>'2-ORÇAMENTO'!FAX39</f>
        <v>0</v>
      </c>
      <c r="FAW42" s="709">
        <f>'2-ORÇAMENTO'!FAW39</f>
        <v>0</v>
      </c>
      <c r="FAX42" s="707">
        <f>'2-ORÇAMENTO'!FAZ39</f>
        <v>0</v>
      </c>
      <c r="FAY42" s="709">
        <f>'2-ORÇAMENTO'!FAY39</f>
        <v>0</v>
      </c>
      <c r="FAZ42" s="707">
        <f>'2-ORÇAMENTO'!FBB39</f>
        <v>0</v>
      </c>
      <c r="FBA42" s="709">
        <f>'2-ORÇAMENTO'!FBA39</f>
        <v>0</v>
      </c>
      <c r="FBB42" s="707">
        <f>'2-ORÇAMENTO'!FBD39</f>
        <v>0</v>
      </c>
      <c r="FBC42" s="709">
        <f>'2-ORÇAMENTO'!FBC39</f>
        <v>0</v>
      </c>
      <c r="FBD42" s="707">
        <f>'2-ORÇAMENTO'!FBF39</f>
        <v>0</v>
      </c>
      <c r="FBE42" s="709">
        <f>'2-ORÇAMENTO'!FBE39</f>
        <v>0</v>
      </c>
      <c r="FBF42" s="707">
        <f>'2-ORÇAMENTO'!FBH39</f>
        <v>0</v>
      </c>
      <c r="FBG42" s="709">
        <f>'2-ORÇAMENTO'!FBG39</f>
        <v>0</v>
      </c>
      <c r="FBH42" s="707">
        <f>'2-ORÇAMENTO'!FBJ39</f>
        <v>0</v>
      </c>
      <c r="FBI42" s="709">
        <f>'2-ORÇAMENTO'!FBI39</f>
        <v>0</v>
      </c>
      <c r="FBJ42" s="707">
        <f>'2-ORÇAMENTO'!FBL39</f>
        <v>0</v>
      </c>
      <c r="FBK42" s="709">
        <f>'2-ORÇAMENTO'!FBK39</f>
        <v>0</v>
      </c>
      <c r="FBL42" s="707">
        <f>'2-ORÇAMENTO'!FBN39</f>
        <v>0</v>
      </c>
      <c r="FBM42" s="709">
        <f>'2-ORÇAMENTO'!FBM39</f>
        <v>0</v>
      </c>
      <c r="FBN42" s="707">
        <f>'2-ORÇAMENTO'!FBP39</f>
        <v>0</v>
      </c>
      <c r="FBO42" s="709">
        <f>'2-ORÇAMENTO'!FBO39</f>
        <v>0</v>
      </c>
      <c r="FBP42" s="707">
        <f>'2-ORÇAMENTO'!FBR39</f>
        <v>0</v>
      </c>
      <c r="FBQ42" s="709">
        <f>'2-ORÇAMENTO'!FBQ39</f>
        <v>0</v>
      </c>
      <c r="FBR42" s="707">
        <f>'2-ORÇAMENTO'!FBT39</f>
        <v>0</v>
      </c>
      <c r="FBS42" s="709">
        <f>'2-ORÇAMENTO'!FBS39</f>
        <v>0</v>
      </c>
      <c r="FBT42" s="707">
        <f>'2-ORÇAMENTO'!FBV39</f>
        <v>0</v>
      </c>
      <c r="FBU42" s="709">
        <f>'2-ORÇAMENTO'!FBU39</f>
        <v>0</v>
      </c>
      <c r="FBV42" s="707">
        <f>'2-ORÇAMENTO'!FBX39</f>
        <v>0</v>
      </c>
      <c r="FBW42" s="709">
        <f>'2-ORÇAMENTO'!FBW39</f>
        <v>0</v>
      </c>
      <c r="FBX42" s="707">
        <f>'2-ORÇAMENTO'!FBZ39</f>
        <v>0</v>
      </c>
      <c r="FBY42" s="709">
        <f>'2-ORÇAMENTO'!FBY39</f>
        <v>0</v>
      </c>
      <c r="FBZ42" s="707">
        <f>'2-ORÇAMENTO'!FCB39</f>
        <v>0</v>
      </c>
      <c r="FCA42" s="709">
        <f>'2-ORÇAMENTO'!FCA39</f>
        <v>0</v>
      </c>
      <c r="FCB42" s="707">
        <f>'2-ORÇAMENTO'!FCD39</f>
        <v>0</v>
      </c>
      <c r="FCC42" s="709">
        <f>'2-ORÇAMENTO'!FCC39</f>
        <v>0</v>
      </c>
      <c r="FCD42" s="707">
        <f>'2-ORÇAMENTO'!FCF39</f>
        <v>0</v>
      </c>
      <c r="FCE42" s="709">
        <f>'2-ORÇAMENTO'!FCE39</f>
        <v>0</v>
      </c>
      <c r="FCF42" s="707">
        <f>'2-ORÇAMENTO'!FCH39</f>
        <v>0</v>
      </c>
      <c r="FCG42" s="709">
        <f>'2-ORÇAMENTO'!FCG39</f>
        <v>0</v>
      </c>
      <c r="FCH42" s="707">
        <f>'2-ORÇAMENTO'!FCJ39</f>
        <v>0</v>
      </c>
      <c r="FCI42" s="709">
        <f>'2-ORÇAMENTO'!FCI39</f>
        <v>0</v>
      </c>
      <c r="FCJ42" s="707">
        <f>'2-ORÇAMENTO'!FCL39</f>
        <v>0</v>
      </c>
      <c r="FCK42" s="709">
        <f>'2-ORÇAMENTO'!FCK39</f>
        <v>0</v>
      </c>
      <c r="FCL42" s="707">
        <f>'2-ORÇAMENTO'!FCN39</f>
        <v>0</v>
      </c>
      <c r="FCM42" s="709">
        <f>'2-ORÇAMENTO'!FCM39</f>
        <v>0</v>
      </c>
      <c r="FCN42" s="707">
        <f>'2-ORÇAMENTO'!FCP39</f>
        <v>0</v>
      </c>
      <c r="FCO42" s="709">
        <f>'2-ORÇAMENTO'!FCO39</f>
        <v>0</v>
      </c>
      <c r="FCP42" s="707">
        <f>'2-ORÇAMENTO'!FCR39</f>
        <v>0</v>
      </c>
      <c r="FCQ42" s="709">
        <f>'2-ORÇAMENTO'!FCQ39</f>
        <v>0</v>
      </c>
      <c r="FCR42" s="707">
        <f>'2-ORÇAMENTO'!FCT39</f>
        <v>0</v>
      </c>
      <c r="FCS42" s="709">
        <f>'2-ORÇAMENTO'!FCS39</f>
        <v>0</v>
      </c>
      <c r="FCT42" s="707">
        <f>'2-ORÇAMENTO'!FCV39</f>
        <v>0</v>
      </c>
      <c r="FCU42" s="709">
        <f>'2-ORÇAMENTO'!FCU39</f>
        <v>0</v>
      </c>
      <c r="FCV42" s="707">
        <f>'2-ORÇAMENTO'!FCX39</f>
        <v>0</v>
      </c>
      <c r="FCW42" s="709">
        <f>'2-ORÇAMENTO'!FCW39</f>
        <v>0</v>
      </c>
      <c r="FCX42" s="707">
        <f>'2-ORÇAMENTO'!FCZ39</f>
        <v>0</v>
      </c>
      <c r="FCY42" s="709">
        <f>'2-ORÇAMENTO'!FCY39</f>
        <v>0</v>
      </c>
      <c r="FCZ42" s="707">
        <f>'2-ORÇAMENTO'!FDB39</f>
        <v>0</v>
      </c>
      <c r="FDA42" s="709">
        <f>'2-ORÇAMENTO'!FDA39</f>
        <v>0</v>
      </c>
      <c r="FDB42" s="707">
        <f>'2-ORÇAMENTO'!FDD39</f>
        <v>0</v>
      </c>
      <c r="FDC42" s="709">
        <f>'2-ORÇAMENTO'!FDC39</f>
        <v>0</v>
      </c>
      <c r="FDD42" s="707">
        <f>'2-ORÇAMENTO'!FDF39</f>
        <v>0</v>
      </c>
      <c r="FDE42" s="709">
        <f>'2-ORÇAMENTO'!FDE39</f>
        <v>0</v>
      </c>
      <c r="FDF42" s="707">
        <f>'2-ORÇAMENTO'!FDH39</f>
        <v>0</v>
      </c>
      <c r="FDG42" s="709">
        <f>'2-ORÇAMENTO'!FDG39</f>
        <v>0</v>
      </c>
      <c r="FDH42" s="707">
        <f>'2-ORÇAMENTO'!FDJ39</f>
        <v>0</v>
      </c>
      <c r="FDI42" s="709">
        <f>'2-ORÇAMENTO'!FDI39</f>
        <v>0</v>
      </c>
      <c r="FDJ42" s="707">
        <f>'2-ORÇAMENTO'!FDL39</f>
        <v>0</v>
      </c>
      <c r="FDK42" s="709">
        <f>'2-ORÇAMENTO'!FDK39</f>
        <v>0</v>
      </c>
      <c r="FDL42" s="707">
        <f>'2-ORÇAMENTO'!FDN39</f>
        <v>0</v>
      </c>
      <c r="FDM42" s="709">
        <f>'2-ORÇAMENTO'!FDM39</f>
        <v>0</v>
      </c>
      <c r="FDN42" s="707">
        <f>'2-ORÇAMENTO'!FDP39</f>
        <v>0</v>
      </c>
      <c r="FDO42" s="709">
        <f>'2-ORÇAMENTO'!FDO39</f>
        <v>0</v>
      </c>
      <c r="FDP42" s="707">
        <f>'2-ORÇAMENTO'!FDR39</f>
        <v>0</v>
      </c>
      <c r="FDQ42" s="709">
        <f>'2-ORÇAMENTO'!FDQ39</f>
        <v>0</v>
      </c>
      <c r="FDR42" s="707">
        <f>'2-ORÇAMENTO'!FDT39</f>
        <v>0</v>
      </c>
      <c r="FDS42" s="709">
        <f>'2-ORÇAMENTO'!FDS39</f>
        <v>0</v>
      </c>
      <c r="FDT42" s="707">
        <f>'2-ORÇAMENTO'!FDV39</f>
        <v>0</v>
      </c>
      <c r="FDU42" s="709">
        <f>'2-ORÇAMENTO'!FDU39</f>
        <v>0</v>
      </c>
      <c r="FDV42" s="707">
        <f>'2-ORÇAMENTO'!FDX39</f>
        <v>0</v>
      </c>
      <c r="FDW42" s="709">
        <f>'2-ORÇAMENTO'!FDW39</f>
        <v>0</v>
      </c>
      <c r="FDX42" s="707">
        <f>'2-ORÇAMENTO'!FDZ39</f>
        <v>0</v>
      </c>
      <c r="FDY42" s="709">
        <f>'2-ORÇAMENTO'!FDY39</f>
        <v>0</v>
      </c>
      <c r="FDZ42" s="707">
        <f>'2-ORÇAMENTO'!FEB39</f>
        <v>0</v>
      </c>
      <c r="FEA42" s="709">
        <f>'2-ORÇAMENTO'!FEA39</f>
        <v>0</v>
      </c>
      <c r="FEB42" s="707">
        <f>'2-ORÇAMENTO'!FED39</f>
        <v>0</v>
      </c>
      <c r="FEC42" s="709">
        <f>'2-ORÇAMENTO'!FEC39</f>
        <v>0</v>
      </c>
      <c r="FED42" s="707">
        <f>'2-ORÇAMENTO'!FEF39</f>
        <v>0</v>
      </c>
      <c r="FEE42" s="709">
        <f>'2-ORÇAMENTO'!FEE39</f>
        <v>0</v>
      </c>
      <c r="FEF42" s="707">
        <f>'2-ORÇAMENTO'!FEH39</f>
        <v>0</v>
      </c>
      <c r="FEG42" s="709">
        <f>'2-ORÇAMENTO'!FEG39</f>
        <v>0</v>
      </c>
      <c r="FEH42" s="707">
        <f>'2-ORÇAMENTO'!FEJ39</f>
        <v>0</v>
      </c>
      <c r="FEI42" s="709">
        <f>'2-ORÇAMENTO'!FEI39</f>
        <v>0</v>
      </c>
      <c r="FEJ42" s="707">
        <f>'2-ORÇAMENTO'!FEL39</f>
        <v>0</v>
      </c>
      <c r="FEK42" s="709">
        <f>'2-ORÇAMENTO'!FEK39</f>
        <v>0</v>
      </c>
      <c r="FEL42" s="707">
        <f>'2-ORÇAMENTO'!FEN39</f>
        <v>0</v>
      </c>
      <c r="FEM42" s="709">
        <f>'2-ORÇAMENTO'!FEM39</f>
        <v>0</v>
      </c>
      <c r="FEN42" s="707">
        <f>'2-ORÇAMENTO'!FEP39</f>
        <v>0</v>
      </c>
      <c r="FEO42" s="709">
        <f>'2-ORÇAMENTO'!FEO39</f>
        <v>0</v>
      </c>
      <c r="FEP42" s="707">
        <f>'2-ORÇAMENTO'!FER39</f>
        <v>0</v>
      </c>
      <c r="FEQ42" s="709">
        <f>'2-ORÇAMENTO'!FEQ39</f>
        <v>0</v>
      </c>
      <c r="FER42" s="707">
        <f>'2-ORÇAMENTO'!FET39</f>
        <v>0</v>
      </c>
      <c r="FES42" s="709">
        <f>'2-ORÇAMENTO'!FES39</f>
        <v>0</v>
      </c>
      <c r="FET42" s="707">
        <f>'2-ORÇAMENTO'!FEV39</f>
        <v>0</v>
      </c>
      <c r="FEU42" s="709">
        <f>'2-ORÇAMENTO'!FEU39</f>
        <v>0</v>
      </c>
      <c r="FEV42" s="707">
        <f>'2-ORÇAMENTO'!FEX39</f>
        <v>0</v>
      </c>
      <c r="FEW42" s="709">
        <f>'2-ORÇAMENTO'!FEW39</f>
        <v>0</v>
      </c>
      <c r="FEX42" s="707">
        <f>'2-ORÇAMENTO'!FEZ39</f>
        <v>0</v>
      </c>
      <c r="FEY42" s="709">
        <f>'2-ORÇAMENTO'!FEY39</f>
        <v>0</v>
      </c>
      <c r="FEZ42" s="707">
        <f>'2-ORÇAMENTO'!FFB39</f>
        <v>0</v>
      </c>
      <c r="FFA42" s="709">
        <f>'2-ORÇAMENTO'!FFA39</f>
        <v>0</v>
      </c>
      <c r="FFB42" s="707">
        <f>'2-ORÇAMENTO'!FFD39</f>
        <v>0</v>
      </c>
      <c r="FFC42" s="709">
        <f>'2-ORÇAMENTO'!FFC39</f>
        <v>0</v>
      </c>
      <c r="FFD42" s="707">
        <f>'2-ORÇAMENTO'!FFF39</f>
        <v>0</v>
      </c>
      <c r="FFE42" s="709">
        <f>'2-ORÇAMENTO'!FFE39</f>
        <v>0</v>
      </c>
      <c r="FFF42" s="707">
        <f>'2-ORÇAMENTO'!FFH39</f>
        <v>0</v>
      </c>
      <c r="FFG42" s="709">
        <f>'2-ORÇAMENTO'!FFG39</f>
        <v>0</v>
      </c>
      <c r="FFH42" s="707">
        <f>'2-ORÇAMENTO'!FFJ39</f>
        <v>0</v>
      </c>
      <c r="FFI42" s="709">
        <f>'2-ORÇAMENTO'!FFI39</f>
        <v>0</v>
      </c>
      <c r="FFJ42" s="707">
        <f>'2-ORÇAMENTO'!FFL39</f>
        <v>0</v>
      </c>
      <c r="FFK42" s="709">
        <f>'2-ORÇAMENTO'!FFK39</f>
        <v>0</v>
      </c>
      <c r="FFL42" s="707">
        <f>'2-ORÇAMENTO'!FFN39</f>
        <v>0</v>
      </c>
      <c r="FFM42" s="709">
        <f>'2-ORÇAMENTO'!FFM39</f>
        <v>0</v>
      </c>
      <c r="FFN42" s="707">
        <f>'2-ORÇAMENTO'!FFP39</f>
        <v>0</v>
      </c>
      <c r="FFO42" s="709">
        <f>'2-ORÇAMENTO'!FFO39</f>
        <v>0</v>
      </c>
      <c r="FFP42" s="707">
        <f>'2-ORÇAMENTO'!FFR39</f>
        <v>0</v>
      </c>
      <c r="FFQ42" s="709">
        <f>'2-ORÇAMENTO'!FFQ39</f>
        <v>0</v>
      </c>
      <c r="FFR42" s="707">
        <f>'2-ORÇAMENTO'!FFT39</f>
        <v>0</v>
      </c>
      <c r="FFS42" s="709">
        <f>'2-ORÇAMENTO'!FFS39</f>
        <v>0</v>
      </c>
      <c r="FFT42" s="707">
        <f>'2-ORÇAMENTO'!FFV39</f>
        <v>0</v>
      </c>
      <c r="FFU42" s="709">
        <f>'2-ORÇAMENTO'!FFU39</f>
        <v>0</v>
      </c>
      <c r="FFV42" s="707">
        <f>'2-ORÇAMENTO'!FFX39</f>
        <v>0</v>
      </c>
      <c r="FFW42" s="709">
        <f>'2-ORÇAMENTO'!FFW39</f>
        <v>0</v>
      </c>
      <c r="FFX42" s="707">
        <f>'2-ORÇAMENTO'!FFZ39</f>
        <v>0</v>
      </c>
      <c r="FFY42" s="709">
        <f>'2-ORÇAMENTO'!FFY39</f>
        <v>0</v>
      </c>
      <c r="FFZ42" s="707">
        <f>'2-ORÇAMENTO'!FGB39</f>
        <v>0</v>
      </c>
      <c r="FGA42" s="709">
        <f>'2-ORÇAMENTO'!FGA39</f>
        <v>0</v>
      </c>
      <c r="FGB42" s="707">
        <f>'2-ORÇAMENTO'!FGD39</f>
        <v>0</v>
      </c>
      <c r="FGC42" s="709">
        <f>'2-ORÇAMENTO'!FGC39</f>
        <v>0</v>
      </c>
      <c r="FGD42" s="707">
        <f>'2-ORÇAMENTO'!FGF39</f>
        <v>0</v>
      </c>
      <c r="FGE42" s="709">
        <f>'2-ORÇAMENTO'!FGE39</f>
        <v>0</v>
      </c>
      <c r="FGF42" s="707">
        <f>'2-ORÇAMENTO'!FGH39</f>
        <v>0</v>
      </c>
      <c r="FGG42" s="709">
        <f>'2-ORÇAMENTO'!FGG39</f>
        <v>0</v>
      </c>
      <c r="FGH42" s="707">
        <f>'2-ORÇAMENTO'!FGJ39</f>
        <v>0</v>
      </c>
      <c r="FGI42" s="709">
        <f>'2-ORÇAMENTO'!FGI39</f>
        <v>0</v>
      </c>
      <c r="FGJ42" s="707">
        <f>'2-ORÇAMENTO'!FGL39</f>
        <v>0</v>
      </c>
      <c r="FGK42" s="709">
        <f>'2-ORÇAMENTO'!FGK39</f>
        <v>0</v>
      </c>
      <c r="FGL42" s="707">
        <f>'2-ORÇAMENTO'!FGN39</f>
        <v>0</v>
      </c>
      <c r="FGM42" s="709">
        <f>'2-ORÇAMENTO'!FGM39</f>
        <v>0</v>
      </c>
      <c r="FGN42" s="707">
        <f>'2-ORÇAMENTO'!FGP39</f>
        <v>0</v>
      </c>
      <c r="FGO42" s="709">
        <f>'2-ORÇAMENTO'!FGO39</f>
        <v>0</v>
      </c>
      <c r="FGP42" s="707">
        <f>'2-ORÇAMENTO'!FGR39</f>
        <v>0</v>
      </c>
      <c r="FGQ42" s="709">
        <f>'2-ORÇAMENTO'!FGQ39</f>
        <v>0</v>
      </c>
      <c r="FGR42" s="707">
        <f>'2-ORÇAMENTO'!FGT39</f>
        <v>0</v>
      </c>
      <c r="FGS42" s="709">
        <f>'2-ORÇAMENTO'!FGS39</f>
        <v>0</v>
      </c>
      <c r="FGT42" s="707">
        <f>'2-ORÇAMENTO'!FGV39</f>
        <v>0</v>
      </c>
      <c r="FGU42" s="709">
        <f>'2-ORÇAMENTO'!FGU39</f>
        <v>0</v>
      </c>
      <c r="FGV42" s="707">
        <f>'2-ORÇAMENTO'!FGX39</f>
        <v>0</v>
      </c>
      <c r="FGW42" s="709">
        <f>'2-ORÇAMENTO'!FGW39</f>
        <v>0</v>
      </c>
      <c r="FGX42" s="707">
        <f>'2-ORÇAMENTO'!FGZ39</f>
        <v>0</v>
      </c>
      <c r="FGY42" s="709">
        <f>'2-ORÇAMENTO'!FGY39</f>
        <v>0</v>
      </c>
      <c r="FGZ42" s="707">
        <f>'2-ORÇAMENTO'!FHB39</f>
        <v>0</v>
      </c>
      <c r="FHA42" s="709">
        <f>'2-ORÇAMENTO'!FHA39</f>
        <v>0</v>
      </c>
      <c r="FHB42" s="707">
        <f>'2-ORÇAMENTO'!FHD39</f>
        <v>0</v>
      </c>
      <c r="FHC42" s="709">
        <f>'2-ORÇAMENTO'!FHC39</f>
        <v>0</v>
      </c>
      <c r="FHD42" s="707">
        <f>'2-ORÇAMENTO'!FHF39</f>
        <v>0</v>
      </c>
      <c r="FHE42" s="709">
        <f>'2-ORÇAMENTO'!FHE39</f>
        <v>0</v>
      </c>
      <c r="FHF42" s="707">
        <f>'2-ORÇAMENTO'!FHH39</f>
        <v>0</v>
      </c>
      <c r="FHG42" s="709">
        <f>'2-ORÇAMENTO'!FHG39</f>
        <v>0</v>
      </c>
      <c r="FHH42" s="707">
        <f>'2-ORÇAMENTO'!FHJ39</f>
        <v>0</v>
      </c>
      <c r="FHI42" s="709">
        <f>'2-ORÇAMENTO'!FHI39</f>
        <v>0</v>
      </c>
      <c r="FHJ42" s="707">
        <f>'2-ORÇAMENTO'!FHL39</f>
        <v>0</v>
      </c>
      <c r="FHK42" s="709">
        <f>'2-ORÇAMENTO'!FHK39</f>
        <v>0</v>
      </c>
      <c r="FHL42" s="707">
        <f>'2-ORÇAMENTO'!FHN39</f>
        <v>0</v>
      </c>
      <c r="FHM42" s="709">
        <f>'2-ORÇAMENTO'!FHM39</f>
        <v>0</v>
      </c>
      <c r="FHN42" s="707">
        <f>'2-ORÇAMENTO'!FHP39</f>
        <v>0</v>
      </c>
      <c r="FHO42" s="709">
        <f>'2-ORÇAMENTO'!FHO39</f>
        <v>0</v>
      </c>
      <c r="FHP42" s="707">
        <f>'2-ORÇAMENTO'!FHR39</f>
        <v>0</v>
      </c>
      <c r="FHQ42" s="709">
        <f>'2-ORÇAMENTO'!FHQ39</f>
        <v>0</v>
      </c>
      <c r="FHR42" s="707">
        <f>'2-ORÇAMENTO'!FHT39</f>
        <v>0</v>
      </c>
      <c r="FHS42" s="709">
        <f>'2-ORÇAMENTO'!FHS39</f>
        <v>0</v>
      </c>
      <c r="FHT42" s="707">
        <f>'2-ORÇAMENTO'!FHV39</f>
        <v>0</v>
      </c>
      <c r="FHU42" s="709">
        <f>'2-ORÇAMENTO'!FHU39</f>
        <v>0</v>
      </c>
      <c r="FHV42" s="707">
        <f>'2-ORÇAMENTO'!FHX39</f>
        <v>0</v>
      </c>
      <c r="FHW42" s="709">
        <f>'2-ORÇAMENTO'!FHW39</f>
        <v>0</v>
      </c>
      <c r="FHX42" s="707">
        <f>'2-ORÇAMENTO'!FHZ39</f>
        <v>0</v>
      </c>
      <c r="FHY42" s="709">
        <f>'2-ORÇAMENTO'!FHY39</f>
        <v>0</v>
      </c>
      <c r="FHZ42" s="707">
        <f>'2-ORÇAMENTO'!FIB39</f>
        <v>0</v>
      </c>
      <c r="FIA42" s="709">
        <f>'2-ORÇAMENTO'!FIA39</f>
        <v>0</v>
      </c>
      <c r="FIB42" s="707">
        <f>'2-ORÇAMENTO'!FID39</f>
        <v>0</v>
      </c>
      <c r="FIC42" s="709">
        <f>'2-ORÇAMENTO'!FIC39</f>
        <v>0</v>
      </c>
      <c r="FID42" s="707">
        <f>'2-ORÇAMENTO'!FIF39</f>
        <v>0</v>
      </c>
      <c r="FIE42" s="709">
        <f>'2-ORÇAMENTO'!FIE39</f>
        <v>0</v>
      </c>
      <c r="FIF42" s="707">
        <f>'2-ORÇAMENTO'!FIH39</f>
        <v>0</v>
      </c>
      <c r="FIG42" s="709">
        <f>'2-ORÇAMENTO'!FIG39</f>
        <v>0</v>
      </c>
      <c r="FIH42" s="707">
        <f>'2-ORÇAMENTO'!FIJ39</f>
        <v>0</v>
      </c>
      <c r="FII42" s="709">
        <f>'2-ORÇAMENTO'!FII39</f>
        <v>0</v>
      </c>
      <c r="FIJ42" s="707">
        <f>'2-ORÇAMENTO'!FIL39</f>
        <v>0</v>
      </c>
      <c r="FIK42" s="709">
        <f>'2-ORÇAMENTO'!FIK39</f>
        <v>0</v>
      </c>
      <c r="FIL42" s="707">
        <f>'2-ORÇAMENTO'!FIN39</f>
        <v>0</v>
      </c>
      <c r="FIM42" s="709">
        <f>'2-ORÇAMENTO'!FIM39</f>
        <v>0</v>
      </c>
      <c r="FIN42" s="707">
        <f>'2-ORÇAMENTO'!FIP39</f>
        <v>0</v>
      </c>
      <c r="FIO42" s="709">
        <f>'2-ORÇAMENTO'!FIO39</f>
        <v>0</v>
      </c>
      <c r="FIP42" s="707">
        <f>'2-ORÇAMENTO'!FIR39</f>
        <v>0</v>
      </c>
      <c r="FIQ42" s="709">
        <f>'2-ORÇAMENTO'!FIQ39</f>
        <v>0</v>
      </c>
      <c r="FIR42" s="707">
        <f>'2-ORÇAMENTO'!FIT39</f>
        <v>0</v>
      </c>
      <c r="FIS42" s="709">
        <f>'2-ORÇAMENTO'!FIS39</f>
        <v>0</v>
      </c>
      <c r="FIT42" s="707">
        <f>'2-ORÇAMENTO'!FIV39</f>
        <v>0</v>
      </c>
      <c r="FIU42" s="709">
        <f>'2-ORÇAMENTO'!FIU39</f>
        <v>0</v>
      </c>
      <c r="FIV42" s="707">
        <f>'2-ORÇAMENTO'!FIX39</f>
        <v>0</v>
      </c>
      <c r="FIW42" s="709">
        <f>'2-ORÇAMENTO'!FIW39</f>
        <v>0</v>
      </c>
      <c r="FIX42" s="707">
        <f>'2-ORÇAMENTO'!FIZ39</f>
        <v>0</v>
      </c>
      <c r="FIY42" s="709">
        <f>'2-ORÇAMENTO'!FIY39</f>
        <v>0</v>
      </c>
      <c r="FIZ42" s="707">
        <f>'2-ORÇAMENTO'!FJB39</f>
        <v>0</v>
      </c>
      <c r="FJA42" s="709">
        <f>'2-ORÇAMENTO'!FJA39</f>
        <v>0</v>
      </c>
      <c r="FJB42" s="707">
        <f>'2-ORÇAMENTO'!FJD39</f>
        <v>0</v>
      </c>
      <c r="FJC42" s="709">
        <f>'2-ORÇAMENTO'!FJC39</f>
        <v>0</v>
      </c>
      <c r="FJD42" s="707">
        <f>'2-ORÇAMENTO'!FJF39</f>
        <v>0</v>
      </c>
      <c r="FJE42" s="709">
        <f>'2-ORÇAMENTO'!FJE39</f>
        <v>0</v>
      </c>
      <c r="FJF42" s="707">
        <f>'2-ORÇAMENTO'!FJH39</f>
        <v>0</v>
      </c>
      <c r="FJG42" s="709">
        <f>'2-ORÇAMENTO'!FJG39</f>
        <v>0</v>
      </c>
      <c r="FJH42" s="707">
        <f>'2-ORÇAMENTO'!FJJ39</f>
        <v>0</v>
      </c>
      <c r="FJI42" s="709">
        <f>'2-ORÇAMENTO'!FJI39</f>
        <v>0</v>
      </c>
      <c r="FJJ42" s="707">
        <f>'2-ORÇAMENTO'!FJL39</f>
        <v>0</v>
      </c>
      <c r="FJK42" s="709">
        <f>'2-ORÇAMENTO'!FJK39</f>
        <v>0</v>
      </c>
      <c r="FJL42" s="707">
        <f>'2-ORÇAMENTO'!FJN39</f>
        <v>0</v>
      </c>
      <c r="FJM42" s="709">
        <f>'2-ORÇAMENTO'!FJM39</f>
        <v>0</v>
      </c>
      <c r="FJN42" s="707">
        <f>'2-ORÇAMENTO'!FJP39</f>
        <v>0</v>
      </c>
      <c r="FJO42" s="709">
        <f>'2-ORÇAMENTO'!FJO39</f>
        <v>0</v>
      </c>
      <c r="FJP42" s="707">
        <f>'2-ORÇAMENTO'!FJR39</f>
        <v>0</v>
      </c>
      <c r="FJQ42" s="709">
        <f>'2-ORÇAMENTO'!FJQ39</f>
        <v>0</v>
      </c>
      <c r="FJR42" s="707">
        <f>'2-ORÇAMENTO'!FJT39</f>
        <v>0</v>
      </c>
      <c r="FJS42" s="709">
        <f>'2-ORÇAMENTO'!FJS39</f>
        <v>0</v>
      </c>
      <c r="FJT42" s="707">
        <f>'2-ORÇAMENTO'!FJV39</f>
        <v>0</v>
      </c>
      <c r="FJU42" s="709">
        <f>'2-ORÇAMENTO'!FJU39</f>
        <v>0</v>
      </c>
      <c r="FJV42" s="707">
        <f>'2-ORÇAMENTO'!FJX39</f>
        <v>0</v>
      </c>
      <c r="FJW42" s="709">
        <f>'2-ORÇAMENTO'!FJW39</f>
        <v>0</v>
      </c>
      <c r="FJX42" s="707">
        <f>'2-ORÇAMENTO'!FJZ39</f>
        <v>0</v>
      </c>
      <c r="FJY42" s="709">
        <f>'2-ORÇAMENTO'!FJY39</f>
        <v>0</v>
      </c>
      <c r="FJZ42" s="707">
        <f>'2-ORÇAMENTO'!FKB39</f>
        <v>0</v>
      </c>
      <c r="FKA42" s="709">
        <f>'2-ORÇAMENTO'!FKA39</f>
        <v>0</v>
      </c>
      <c r="FKB42" s="707">
        <f>'2-ORÇAMENTO'!FKD39</f>
        <v>0</v>
      </c>
      <c r="FKC42" s="709">
        <f>'2-ORÇAMENTO'!FKC39</f>
        <v>0</v>
      </c>
      <c r="FKD42" s="707">
        <f>'2-ORÇAMENTO'!FKF39</f>
        <v>0</v>
      </c>
      <c r="FKE42" s="709">
        <f>'2-ORÇAMENTO'!FKE39</f>
        <v>0</v>
      </c>
      <c r="FKF42" s="707">
        <f>'2-ORÇAMENTO'!FKH39</f>
        <v>0</v>
      </c>
      <c r="FKG42" s="709">
        <f>'2-ORÇAMENTO'!FKG39</f>
        <v>0</v>
      </c>
      <c r="FKH42" s="707">
        <f>'2-ORÇAMENTO'!FKJ39</f>
        <v>0</v>
      </c>
      <c r="FKI42" s="709">
        <f>'2-ORÇAMENTO'!FKI39</f>
        <v>0</v>
      </c>
      <c r="FKJ42" s="707">
        <f>'2-ORÇAMENTO'!FKL39</f>
        <v>0</v>
      </c>
      <c r="FKK42" s="709">
        <f>'2-ORÇAMENTO'!FKK39</f>
        <v>0</v>
      </c>
      <c r="FKL42" s="707">
        <f>'2-ORÇAMENTO'!FKN39</f>
        <v>0</v>
      </c>
      <c r="FKM42" s="709">
        <f>'2-ORÇAMENTO'!FKM39</f>
        <v>0</v>
      </c>
      <c r="FKN42" s="707">
        <f>'2-ORÇAMENTO'!FKP39</f>
        <v>0</v>
      </c>
      <c r="FKO42" s="709">
        <f>'2-ORÇAMENTO'!FKO39</f>
        <v>0</v>
      </c>
      <c r="FKP42" s="707">
        <f>'2-ORÇAMENTO'!FKR39</f>
        <v>0</v>
      </c>
      <c r="FKQ42" s="709">
        <f>'2-ORÇAMENTO'!FKQ39</f>
        <v>0</v>
      </c>
      <c r="FKR42" s="707">
        <f>'2-ORÇAMENTO'!FKT39</f>
        <v>0</v>
      </c>
      <c r="FKS42" s="709">
        <f>'2-ORÇAMENTO'!FKS39</f>
        <v>0</v>
      </c>
      <c r="FKT42" s="707">
        <f>'2-ORÇAMENTO'!FKV39</f>
        <v>0</v>
      </c>
      <c r="FKU42" s="709">
        <f>'2-ORÇAMENTO'!FKU39</f>
        <v>0</v>
      </c>
      <c r="FKV42" s="707">
        <f>'2-ORÇAMENTO'!FKX39</f>
        <v>0</v>
      </c>
      <c r="FKW42" s="709">
        <f>'2-ORÇAMENTO'!FKW39</f>
        <v>0</v>
      </c>
      <c r="FKX42" s="707">
        <f>'2-ORÇAMENTO'!FKZ39</f>
        <v>0</v>
      </c>
      <c r="FKY42" s="709">
        <f>'2-ORÇAMENTO'!FKY39</f>
        <v>0</v>
      </c>
      <c r="FKZ42" s="707">
        <f>'2-ORÇAMENTO'!FLB39</f>
        <v>0</v>
      </c>
      <c r="FLA42" s="709">
        <f>'2-ORÇAMENTO'!FLA39</f>
        <v>0</v>
      </c>
      <c r="FLB42" s="707">
        <f>'2-ORÇAMENTO'!FLD39</f>
        <v>0</v>
      </c>
      <c r="FLC42" s="709">
        <f>'2-ORÇAMENTO'!FLC39</f>
        <v>0</v>
      </c>
      <c r="FLD42" s="707">
        <f>'2-ORÇAMENTO'!FLF39</f>
        <v>0</v>
      </c>
      <c r="FLE42" s="709">
        <f>'2-ORÇAMENTO'!FLE39</f>
        <v>0</v>
      </c>
      <c r="FLF42" s="707">
        <f>'2-ORÇAMENTO'!FLH39</f>
        <v>0</v>
      </c>
      <c r="FLG42" s="709">
        <f>'2-ORÇAMENTO'!FLG39</f>
        <v>0</v>
      </c>
      <c r="FLH42" s="707">
        <f>'2-ORÇAMENTO'!FLJ39</f>
        <v>0</v>
      </c>
      <c r="FLI42" s="709">
        <f>'2-ORÇAMENTO'!FLI39</f>
        <v>0</v>
      </c>
      <c r="FLJ42" s="707">
        <f>'2-ORÇAMENTO'!FLL39</f>
        <v>0</v>
      </c>
      <c r="FLK42" s="709">
        <f>'2-ORÇAMENTO'!FLK39</f>
        <v>0</v>
      </c>
      <c r="FLL42" s="707">
        <f>'2-ORÇAMENTO'!FLN39</f>
        <v>0</v>
      </c>
      <c r="FLM42" s="709">
        <f>'2-ORÇAMENTO'!FLM39</f>
        <v>0</v>
      </c>
      <c r="FLN42" s="707">
        <f>'2-ORÇAMENTO'!FLP39</f>
        <v>0</v>
      </c>
      <c r="FLO42" s="709">
        <f>'2-ORÇAMENTO'!FLO39</f>
        <v>0</v>
      </c>
      <c r="FLP42" s="707">
        <f>'2-ORÇAMENTO'!FLR39</f>
        <v>0</v>
      </c>
      <c r="FLQ42" s="709">
        <f>'2-ORÇAMENTO'!FLQ39</f>
        <v>0</v>
      </c>
      <c r="FLR42" s="707">
        <f>'2-ORÇAMENTO'!FLT39</f>
        <v>0</v>
      </c>
      <c r="FLS42" s="709">
        <f>'2-ORÇAMENTO'!FLS39</f>
        <v>0</v>
      </c>
      <c r="FLT42" s="707">
        <f>'2-ORÇAMENTO'!FLV39</f>
        <v>0</v>
      </c>
      <c r="FLU42" s="709">
        <f>'2-ORÇAMENTO'!FLU39</f>
        <v>0</v>
      </c>
      <c r="FLV42" s="707">
        <f>'2-ORÇAMENTO'!FLX39</f>
        <v>0</v>
      </c>
      <c r="FLW42" s="709">
        <f>'2-ORÇAMENTO'!FLW39</f>
        <v>0</v>
      </c>
      <c r="FLX42" s="707">
        <f>'2-ORÇAMENTO'!FLZ39</f>
        <v>0</v>
      </c>
      <c r="FLY42" s="709">
        <f>'2-ORÇAMENTO'!FLY39</f>
        <v>0</v>
      </c>
      <c r="FLZ42" s="707">
        <f>'2-ORÇAMENTO'!FMB39</f>
        <v>0</v>
      </c>
      <c r="FMA42" s="709">
        <f>'2-ORÇAMENTO'!FMA39</f>
        <v>0</v>
      </c>
      <c r="FMB42" s="707">
        <f>'2-ORÇAMENTO'!FMD39</f>
        <v>0</v>
      </c>
      <c r="FMC42" s="709">
        <f>'2-ORÇAMENTO'!FMC39</f>
        <v>0</v>
      </c>
      <c r="FMD42" s="707">
        <f>'2-ORÇAMENTO'!FMF39</f>
        <v>0</v>
      </c>
      <c r="FME42" s="709">
        <f>'2-ORÇAMENTO'!FME39</f>
        <v>0</v>
      </c>
      <c r="FMF42" s="707">
        <f>'2-ORÇAMENTO'!FMH39</f>
        <v>0</v>
      </c>
      <c r="FMG42" s="709">
        <f>'2-ORÇAMENTO'!FMG39</f>
        <v>0</v>
      </c>
      <c r="FMH42" s="707">
        <f>'2-ORÇAMENTO'!FMJ39</f>
        <v>0</v>
      </c>
      <c r="FMI42" s="709">
        <f>'2-ORÇAMENTO'!FMI39</f>
        <v>0</v>
      </c>
      <c r="FMJ42" s="707">
        <f>'2-ORÇAMENTO'!FML39</f>
        <v>0</v>
      </c>
      <c r="FMK42" s="709">
        <f>'2-ORÇAMENTO'!FMK39</f>
        <v>0</v>
      </c>
      <c r="FML42" s="707">
        <f>'2-ORÇAMENTO'!FMN39</f>
        <v>0</v>
      </c>
      <c r="FMM42" s="709">
        <f>'2-ORÇAMENTO'!FMM39</f>
        <v>0</v>
      </c>
      <c r="FMN42" s="707">
        <f>'2-ORÇAMENTO'!FMP39</f>
        <v>0</v>
      </c>
      <c r="FMO42" s="709">
        <f>'2-ORÇAMENTO'!FMO39</f>
        <v>0</v>
      </c>
      <c r="FMP42" s="707">
        <f>'2-ORÇAMENTO'!FMR39</f>
        <v>0</v>
      </c>
      <c r="FMQ42" s="709">
        <f>'2-ORÇAMENTO'!FMQ39</f>
        <v>0</v>
      </c>
      <c r="FMR42" s="707">
        <f>'2-ORÇAMENTO'!FMT39</f>
        <v>0</v>
      </c>
      <c r="FMS42" s="709">
        <f>'2-ORÇAMENTO'!FMS39</f>
        <v>0</v>
      </c>
      <c r="FMT42" s="707">
        <f>'2-ORÇAMENTO'!FMV39</f>
        <v>0</v>
      </c>
      <c r="FMU42" s="709">
        <f>'2-ORÇAMENTO'!FMU39</f>
        <v>0</v>
      </c>
      <c r="FMV42" s="707">
        <f>'2-ORÇAMENTO'!FMX39</f>
        <v>0</v>
      </c>
      <c r="FMW42" s="709">
        <f>'2-ORÇAMENTO'!FMW39</f>
        <v>0</v>
      </c>
      <c r="FMX42" s="707">
        <f>'2-ORÇAMENTO'!FMZ39</f>
        <v>0</v>
      </c>
      <c r="FMY42" s="709">
        <f>'2-ORÇAMENTO'!FMY39</f>
        <v>0</v>
      </c>
      <c r="FMZ42" s="707">
        <f>'2-ORÇAMENTO'!FNB39</f>
        <v>0</v>
      </c>
      <c r="FNA42" s="709">
        <f>'2-ORÇAMENTO'!FNA39</f>
        <v>0</v>
      </c>
      <c r="FNB42" s="707">
        <f>'2-ORÇAMENTO'!FND39</f>
        <v>0</v>
      </c>
      <c r="FNC42" s="709">
        <f>'2-ORÇAMENTO'!FNC39</f>
        <v>0</v>
      </c>
      <c r="FND42" s="707">
        <f>'2-ORÇAMENTO'!FNF39</f>
        <v>0</v>
      </c>
      <c r="FNE42" s="709">
        <f>'2-ORÇAMENTO'!FNE39</f>
        <v>0</v>
      </c>
      <c r="FNF42" s="707">
        <f>'2-ORÇAMENTO'!FNH39</f>
        <v>0</v>
      </c>
      <c r="FNG42" s="709">
        <f>'2-ORÇAMENTO'!FNG39</f>
        <v>0</v>
      </c>
      <c r="FNH42" s="707">
        <f>'2-ORÇAMENTO'!FNJ39</f>
        <v>0</v>
      </c>
      <c r="FNI42" s="709">
        <f>'2-ORÇAMENTO'!FNI39</f>
        <v>0</v>
      </c>
      <c r="FNJ42" s="707">
        <f>'2-ORÇAMENTO'!FNL39</f>
        <v>0</v>
      </c>
      <c r="FNK42" s="709">
        <f>'2-ORÇAMENTO'!FNK39</f>
        <v>0</v>
      </c>
      <c r="FNL42" s="707">
        <f>'2-ORÇAMENTO'!FNN39</f>
        <v>0</v>
      </c>
      <c r="FNM42" s="709">
        <f>'2-ORÇAMENTO'!FNM39</f>
        <v>0</v>
      </c>
      <c r="FNN42" s="707">
        <f>'2-ORÇAMENTO'!FNP39</f>
        <v>0</v>
      </c>
      <c r="FNO42" s="709">
        <f>'2-ORÇAMENTO'!FNO39</f>
        <v>0</v>
      </c>
      <c r="FNP42" s="707">
        <f>'2-ORÇAMENTO'!FNR39</f>
        <v>0</v>
      </c>
      <c r="FNQ42" s="709">
        <f>'2-ORÇAMENTO'!FNQ39</f>
        <v>0</v>
      </c>
      <c r="FNR42" s="707">
        <f>'2-ORÇAMENTO'!FNT39</f>
        <v>0</v>
      </c>
      <c r="FNS42" s="709">
        <f>'2-ORÇAMENTO'!FNS39</f>
        <v>0</v>
      </c>
      <c r="FNT42" s="707">
        <f>'2-ORÇAMENTO'!FNV39</f>
        <v>0</v>
      </c>
      <c r="FNU42" s="709">
        <f>'2-ORÇAMENTO'!FNU39</f>
        <v>0</v>
      </c>
      <c r="FNV42" s="707">
        <f>'2-ORÇAMENTO'!FNX39</f>
        <v>0</v>
      </c>
      <c r="FNW42" s="709">
        <f>'2-ORÇAMENTO'!FNW39</f>
        <v>0</v>
      </c>
      <c r="FNX42" s="707">
        <f>'2-ORÇAMENTO'!FNZ39</f>
        <v>0</v>
      </c>
      <c r="FNY42" s="709">
        <f>'2-ORÇAMENTO'!FNY39</f>
        <v>0</v>
      </c>
      <c r="FNZ42" s="707">
        <f>'2-ORÇAMENTO'!FOB39</f>
        <v>0</v>
      </c>
      <c r="FOA42" s="709">
        <f>'2-ORÇAMENTO'!FOA39</f>
        <v>0</v>
      </c>
      <c r="FOB42" s="707">
        <f>'2-ORÇAMENTO'!FOD39</f>
        <v>0</v>
      </c>
      <c r="FOC42" s="709">
        <f>'2-ORÇAMENTO'!FOC39</f>
        <v>0</v>
      </c>
      <c r="FOD42" s="707">
        <f>'2-ORÇAMENTO'!FOF39</f>
        <v>0</v>
      </c>
      <c r="FOE42" s="709">
        <f>'2-ORÇAMENTO'!FOE39</f>
        <v>0</v>
      </c>
      <c r="FOF42" s="707">
        <f>'2-ORÇAMENTO'!FOH39</f>
        <v>0</v>
      </c>
      <c r="FOG42" s="709">
        <f>'2-ORÇAMENTO'!FOG39</f>
        <v>0</v>
      </c>
      <c r="FOH42" s="707">
        <f>'2-ORÇAMENTO'!FOJ39</f>
        <v>0</v>
      </c>
      <c r="FOI42" s="709">
        <f>'2-ORÇAMENTO'!FOI39</f>
        <v>0</v>
      </c>
      <c r="FOJ42" s="707">
        <f>'2-ORÇAMENTO'!FOL39</f>
        <v>0</v>
      </c>
      <c r="FOK42" s="709">
        <f>'2-ORÇAMENTO'!FOK39</f>
        <v>0</v>
      </c>
      <c r="FOL42" s="707">
        <f>'2-ORÇAMENTO'!FON39</f>
        <v>0</v>
      </c>
      <c r="FOM42" s="709">
        <f>'2-ORÇAMENTO'!FOM39</f>
        <v>0</v>
      </c>
      <c r="FON42" s="707">
        <f>'2-ORÇAMENTO'!FOP39</f>
        <v>0</v>
      </c>
      <c r="FOO42" s="709">
        <f>'2-ORÇAMENTO'!FOO39</f>
        <v>0</v>
      </c>
      <c r="FOP42" s="707">
        <f>'2-ORÇAMENTO'!FOR39</f>
        <v>0</v>
      </c>
      <c r="FOQ42" s="709">
        <f>'2-ORÇAMENTO'!FOQ39</f>
        <v>0</v>
      </c>
      <c r="FOR42" s="707">
        <f>'2-ORÇAMENTO'!FOT39</f>
        <v>0</v>
      </c>
      <c r="FOS42" s="709">
        <f>'2-ORÇAMENTO'!FOS39</f>
        <v>0</v>
      </c>
      <c r="FOT42" s="707">
        <f>'2-ORÇAMENTO'!FOV39</f>
        <v>0</v>
      </c>
      <c r="FOU42" s="709">
        <f>'2-ORÇAMENTO'!FOU39</f>
        <v>0</v>
      </c>
      <c r="FOV42" s="707">
        <f>'2-ORÇAMENTO'!FOX39</f>
        <v>0</v>
      </c>
      <c r="FOW42" s="709">
        <f>'2-ORÇAMENTO'!FOW39</f>
        <v>0</v>
      </c>
      <c r="FOX42" s="707">
        <f>'2-ORÇAMENTO'!FOZ39</f>
        <v>0</v>
      </c>
      <c r="FOY42" s="709">
        <f>'2-ORÇAMENTO'!FOY39</f>
        <v>0</v>
      </c>
      <c r="FOZ42" s="707">
        <f>'2-ORÇAMENTO'!FPB39</f>
        <v>0</v>
      </c>
      <c r="FPA42" s="709">
        <f>'2-ORÇAMENTO'!FPA39</f>
        <v>0</v>
      </c>
      <c r="FPB42" s="707">
        <f>'2-ORÇAMENTO'!FPD39</f>
        <v>0</v>
      </c>
      <c r="FPC42" s="709">
        <f>'2-ORÇAMENTO'!FPC39</f>
        <v>0</v>
      </c>
      <c r="FPD42" s="707">
        <f>'2-ORÇAMENTO'!FPF39</f>
        <v>0</v>
      </c>
      <c r="FPE42" s="709">
        <f>'2-ORÇAMENTO'!FPE39</f>
        <v>0</v>
      </c>
      <c r="FPF42" s="707">
        <f>'2-ORÇAMENTO'!FPH39</f>
        <v>0</v>
      </c>
      <c r="FPG42" s="709">
        <f>'2-ORÇAMENTO'!FPG39</f>
        <v>0</v>
      </c>
      <c r="FPH42" s="707">
        <f>'2-ORÇAMENTO'!FPJ39</f>
        <v>0</v>
      </c>
      <c r="FPI42" s="709">
        <f>'2-ORÇAMENTO'!FPI39</f>
        <v>0</v>
      </c>
      <c r="FPJ42" s="707">
        <f>'2-ORÇAMENTO'!FPL39</f>
        <v>0</v>
      </c>
      <c r="FPK42" s="709">
        <f>'2-ORÇAMENTO'!FPK39</f>
        <v>0</v>
      </c>
      <c r="FPL42" s="707">
        <f>'2-ORÇAMENTO'!FPN39</f>
        <v>0</v>
      </c>
      <c r="FPM42" s="709">
        <f>'2-ORÇAMENTO'!FPM39</f>
        <v>0</v>
      </c>
      <c r="FPN42" s="707">
        <f>'2-ORÇAMENTO'!FPP39</f>
        <v>0</v>
      </c>
      <c r="FPO42" s="709">
        <f>'2-ORÇAMENTO'!FPO39</f>
        <v>0</v>
      </c>
      <c r="FPP42" s="707">
        <f>'2-ORÇAMENTO'!FPR39</f>
        <v>0</v>
      </c>
      <c r="FPQ42" s="709">
        <f>'2-ORÇAMENTO'!FPQ39</f>
        <v>0</v>
      </c>
      <c r="FPR42" s="707">
        <f>'2-ORÇAMENTO'!FPT39</f>
        <v>0</v>
      </c>
      <c r="FPS42" s="709">
        <f>'2-ORÇAMENTO'!FPS39</f>
        <v>0</v>
      </c>
      <c r="FPT42" s="707">
        <f>'2-ORÇAMENTO'!FPV39</f>
        <v>0</v>
      </c>
      <c r="FPU42" s="709">
        <f>'2-ORÇAMENTO'!FPU39</f>
        <v>0</v>
      </c>
      <c r="FPV42" s="707">
        <f>'2-ORÇAMENTO'!FPX39</f>
        <v>0</v>
      </c>
      <c r="FPW42" s="709">
        <f>'2-ORÇAMENTO'!FPW39</f>
        <v>0</v>
      </c>
      <c r="FPX42" s="707">
        <f>'2-ORÇAMENTO'!FPZ39</f>
        <v>0</v>
      </c>
      <c r="FPY42" s="709">
        <f>'2-ORÇAMENTO'!FPY39</f>
        <v>0</v>
      </c>
      <c r="FPZ42" s="707">
        <f>'2-ORÇAMENTO'!FQB39</f>
        <v>0</v>
      </c>
      <c r="FQA42" s="709">
        <f>'2-ORÇAMENTO'!FQA39</f>
        <v>0</v>
      </c>
      <c r="FQB42" s="707">
        <f>'2-ORÇAMENTO'!FQD39</f>
        <v>0</v>
      </c>
      <c r="FQC42" s="709">
        <f>'2-ORÇAMENTO'!FQC39</f>
        <v>0</v>
      </c>
      <c r="FQD42" s="707">
        <f>'2-ORÇAMENTO'!FQF39</f>
        <v>0</v>
      </c>
      <c r="FQE42" s="709">
        <f>'2-ORÇAMENTO'!FQE39</f>
        <v>0</v>
      </c>
      <c r="FQF42" s="707">
        <f>'2-ORÇAMENTO'!FQH39</f>
        <v>0</v>
      </c>
      <c r="FQG42" s="709">
        <f>'2-ORÇAMENTO'!FQG39</f>
        <v>0</v>
      </c>
      <c r="FQH42" s="707">
        <f>'2-ORÇAMENTO'!FQJ39</f>
        <v>0</v>
      </c>
      <c r="FQI42" s="709">
        <f>'2-ORÇAMENTO'!FQI39</f>
        <v>0</v>
      </c>
      <c r="FQJ42" s="707">
        <f>'2-ORÇAMENTO'!FQL39</f>
        <v>0</v>
      </c>
      <c r="FQK42" s="709">
        <f>'2-ORÇAMENTO'!FQK39</f>
        <v>0</v>
      </c>
      <c r="FQL42" s="707">
        <f>'2-ORÇAMENTO'!FQN39</f>
        <v>0</v>
      </c>
      <c r="FQM42" s="709">
        <f>'2-ORÇAMENTO'!FQM39</f>
        <v>0</v>
      </c>
      <c r="FQN42" s="707">
        <f>'2-ORÇAMENTO'!FQP39</f>
        <v>0</v>
      </c>
      <c r="FQO42" s="709">
        <f>'2-ORÇAMENTO'!FQO39</f>
        <v>0</v>
      </c>
      <c r="FQP42" s="707">
        <f>'2-ORÇAMENTO'!FQR39</f>
        <v>0</v>
      </c>
      <c r="FQQ42" s="709">
        <f>'2-ORÇAMENTO'!FQQ39</f>
        <v>0</v>
      </c>
      <c r="FQR42" s="707">
        <f>'2-ORÇAMENTO'!FQT39</f>
        <v>0</v>
      </c>
      <c r="FQS42" s="709">
        <f>'2-ORÇAMENTO'!FQS39</f>
        <v>0</v>
      </c>
      <c r="FQT42" s="707">
        <f>'2-ORÇAMENTO'!FQV39</f>
        <v>0</v>
      </c>
      <c r="FQU42" s="709">
        <f>'2-ORÇAMENTO'!FQU39</f>
        <v>0</v>
      </c>
      <c r="FQV42" s="707">
        <f>'2-ORÇAMENTO'!FQX39</f>
        <v>0</v>
      </c>
      <c r="FQW42" s="709">
        <f>'2-ORÇAMENTO'!FQW39</f>
        <v>0</v>
      </c>
      <c r="FQX42" s="707">
        <f>'2-ORÇAMENTO'!FQZ39</f>
        <v>0</v>
      </c>
      <c r="FQY42" s="709">
        <f>'2-ORÇAMENTO'!FQY39</f>
        <v>0</v>
      </c>
      <c r="FQZ42" s="707">
        <f>'2-ORÇAMENTO'!FRB39</f>
        <v>0</v>
      </c>
      <c r="FRA42" s="709">
        <f>'2-ORÇAMENTO'!FRA39</f>
        <v>0</v>
      </c>
      <c r="FRB42" s="707">
        <f>'2-ORÇAMENTO'!FRD39</f>
        <v>0</v>
      </c>
      <c r="FRC42" s="709">
        <f>'2-ORÇAMENTO'!FRC39</f>
        <v>0</v>
      </c>
      <c r="FRD42" s="707">
        <f>'2-ORÇAMENTO'!FRF39</f>
        <v>0</v>
      </c>
      <c r="FRE42" s="709">
        <f>'2-ORÇAMENTO'!FRE39</f>
        <v>0</v>
      </c>
      <c r="FRF42" s="707">
        <f>'2-ORÇAMENTO'!FRH39</f>
        <v>0</v>
      </c>
      <c r="FRG42" s="709">
        <f>'2-ORÇAMENTO'!FRG39</f>
        <v>0</v>
      </c>
      <c r="FRH42" s="707">
        <f>'2-ORÇAMENTO'!FRJ39</f>
        <v>0</v>
      </c>
      <c r="FRI42" s="709">
        <f>'2-ORÇAMENTO'!FRI39</f>
        <v>0</v>
      </c>
      <c r="FRJ42" s="707">
        <f>'2-ORÇAMENTO'!FRL39</f>
        <v>0</v>
      </c>
      <c r="FRK42" s="709">
        <f>'2-ORÇAMENTO'!FRK39</f>
        <v>0</v>
      </c>
      <c r="FRL42" s="707">
        <f>'2-ORÇAMENTO'!FRN39</f>
        <v>0</v>
      </c>
      <c r="FRM42" s="709">
        <f>'2-ORÇAMENTO'!FRM39</f>
        <v>0</v>
      </c>
      <c r="FRN42" s="707">
        <f>'2-ORÇAMENTO'!FRP39</f>
        <v>0</v>
      </c>
      <c r="FRO42" s="709">
        <f>'2-ORÇAMENTO'!FRO39</f>
        <v>0</v>
      </c>
      <c r="FRP42" s="707">
        <f>'2-ORÇAMENTO'!FRR39</f>
        <v>0</v>
      </c>
      <c r="FRQ42" s="709">
        <f>'2-ORÇAMENTO'!FRQ39</f>
        <v>0</v>
      </c>
      <c r="FRR42" s="707">
        <f>'2-ORÇAMENTO'!FRT39</f>
        <v>0</v>
      </c>
      <c r="FRS42" s="709">
        <f>'2-ORÇAMENTO'!FRS39</f>
        <v>0</v>
      </c>
      <c r="FRT42" s="707">
        <f>'2-ORÇAMENTO'!FRV39</f>
        <v>0</v>
      </c>
      <c r="FRU42" s="709">
        <f>'2-ORÇAMENTO'!FRU39</f>
        <v>0</v>
      </c>
      <c r="FRV42" s="707">
        <f>'2-ORÇAMENTO'!FRX39</f>
        <v>0</v>
      </c>
      <c r="FRW42" s="709">
        <f>'2-ORÇAMENTO'!FRW39</f>
        <v>0</v>
      </c>
      <c r="FRX42" s="707">
        <f>'2-ORÇAMENTO'!FRZ39</f>
        <v>0</v>
      </c>
      <c r="FRY42" s="709">
        <f>'2-ORÇAMENTO'!FRY39</f>
        <v>0</v>
      </c>
      <c r="FRZ42" s="707">
        <f>'2-ORÇAMENTO'!FSB39</f>
        <v>0</v>
      </c>
      <c r="FSA42" s="709">
        <f>'2-ORÇAMENTO'!FSA39</f>
        <v>0</v>
      </c>
      <c r="FSB42" s="707">
        <f>'2-ORÇAMENTO'!FSD39</f>
        <v>0</v>
      </c>
      <c r="FSC42" s="709">
        <f>'2-ORÇAMENTO'!FSC39</f>
        <v>0</v>
      </c>
      <c r="FSD42" s="707">
        <f>'2-ORÇAMENTO'!FSF39</f>
        <v>0</v>
      </c>
      <c r="FSE42" s="709">
        <f>'2-ORÇAMENTO'!FSE39</f>
        <v>0</v>
      </c>
      <c r="FSF42" s="707">
        <f>'2-ORÇAMENTO'!FSH39</f>
        <v>0</v>
      </c>
      <c r="FSG42" s="709">
        <f>'2-ORÇAMENTO'!FSG39</f>
        <v>0</v>
      </c>
      <c r="FSH42" s="707">
        <f>'2-ORÇAMENTO'!FSJ39</f>
        <v>0</v>
      </c>
      <c r="FSI42" s="709">
        <f>'2-ORÇAMENTO'!FSI39</f>
        <v>0</v>
      </c>
      <c r="FSJ42" s="707">
        <f>'2-ORÇAMENTO'!FSL39</f>
        <v>0</v>
      </c>
      <c r="FSK42" s="709">
        <f>'2-ORÇAMENTO'!FSK39</f>
        <v>0</v>
      </c>
      <c r="FSL42" s="707">
        <f>'2-ORÇAMENTO'!FSN39</f>
        <v>0</v>
      </c>
      <c r="FSM42" s="709">
        <f>'2-ORÇAMENTO'!FSM39</f>
        <v>0</v>
      </c>
      <c r="FSN42" s="707">
        <f>'2-ORÇAMENTO'!FSP39</f>
        <v>0</v>
      </c>
      <c r="FSO42" s="709">
        <f>'2-ORÇAMENTO'!FSO39</f>
        <v>0</v>
      </c>
      <c r="FSP42" s="707">
        <f>'2-ORÇAMENTO'!FSR39</f>
        <v>0</v>
      </c>
      <c r="FSQ42" s="709">
        <f>'2-ORÇAMENTO'!FSQ39</f>
        <v>0</v>
      </c>
      <c r="FSR42" s="707">
        <f>'2-ORÇAMENTO'!FST39</f>
        <v>0</v>
      </c>
      <c r="FSS42" s="709">
        <f>'2-ORÇAMENTO'!FSS39</f>
        <v>0</v>
      </c>
      <c r="FST42" s="707">
        <f>'2-ORÇAMENTO'!FSV39</f>
        <v>0</v>
      </c>
      <c r="FSU42" s="709">
        <f>'2-ORÇAMENTO'!FSU39</f>
        <v>0</v>
      </c>
      <c r="FSV42" s="707">
        <f>'2-ORÇAMENTO'!FSX39</f>
        <v>0</v>
      </c>
      <c r="FSW42" s="709">
        <f>'2-ORÇAMENTO'!FSW39</f>
        <v>0</v>
      </c>
      <c r="FSX42" s="707">
        <f>'2-ORÇAMENTO'!FSZ39</f>
        <v>0</v>
      </c>
      <c r="FSY42" s="709">
        <f>'2-ORÇAMENTO'!FSY39</f>
        <v>0</v>
      </c>
      <c r="FSZ42" s="707">
        <f>'2-ORÇAMENTO'!FTB39</f>
        <v>0</v>
      </c>
      <c r="FTA42" s="709">
        <f>'2-ORÇAMENTO'!FTA39</f>
        <v>0</v>
      </c>
      <c r="FTB42" s="707">
        <f>'2-ORÇAMENTO'!FTD39</f>
        <v>0</v>
      </c>
      <c r="FTC42" s="709">
        <f>'2-ORÇAMENTO'!FTC39</f>
        <v>0</v>
      </c>
      <c r="FTD42" s="707">
        <f>'2-ORÇAMENTO'!FTF39</f>
        <v>0</v>
      </c>
      <c r="FTE42" s="709">
        <f>'2-ORÇAMENTO'!FTE39</f>
        <v>0</v>
      </c>
      <c r="FTF42" s="707">
        <f>'2-ORÇAMENTO'!FTH39</f>
        <v>0</v>
      </c>
      <c r="FTG42" s="709">
        <f>'2-ORÇAMENTO'!FTG39</f>
        <v>0</v>
      </c>
      <c r="FTH42" s="707">
        <f>'2-ORÇAMENTO'!FTJ39</f>
        <v>0</v>
      </c>
      <c r="FTI42" s="709">
        <f>'2-ORÇAMENTO'!FTI39</f>
        <v>0</v>
      </c>
      <c r="FTJ42" s="707">
        <f>'2-ORÇAMENTO'!FTL39</f>
        <v>0</v>
      </c>
      <c r="FTK42" s="709">
        <f>'2-ORÇAMENTO'!FTK39</f>
        <v>0</v>
      </c>
      <c r="FTL42" s="707">
        <f>'2-ORÇAMENTO'!FTN39</f>
        <v>0</v>
      </c>
      <c r="FTM42" s="709">
        <f>'2-ORÇAMENTO'!FTM39</f>
        <v>0</v>
      </c>
      <c r="FTN42" s="707">
        <f>'2-ORÇAMENTO'!FTP39</f>
        <v>0</v>
      </c>
      <c r="FTO42" s="709">
        <f>'2-ORÇAMENTO'!FTO39</f>
        <v>0</v>
      </c>
      <c r="FTP42" s="707">
        <f>'2-ORÇAMENTO'!FTR39</f>
        <v>0</v>
      </c>
      <c r="FTQ42" s="709">
        <f>'2-ORÇAMENTO'!FTQ39</f>
        <v>0</v>
      </c>
      <c r="FTR42" s="707">
        <f>'2-ORÇAMENTO'!FTT39</f>
        <v>0</v>
      </c>
      <c r="FTS42" s="709">
        <f>'2-ORÇAMENTO'!FTS39</f>
        <v>0</v>
      </c>
      <c r="FTT42" s="707">
        <f>'2-ORÇAMENTO'!FTV39</f>
        <v>0</v>
      </c>
      <c r="FTU42" s="709">
        <f>'2-ORÇAMENTO'!FTU39</f>
        <v>0</v>
      </c>
      <c r="FTV42" s="707">
        <f>'2-ORÇAMENTO'!FTX39</f>
        <v>0</v>
      </c>
      <c r="FTW42" s="709">
        <f>'2-ORÇAMENTO'!FTW39</f>
        <v>0</v>
      </c>
      <c r="FTX42" s="707">
        <f>'2-ORÇAMENTO'!FTZ39</f>
        <v>0</v>
      </c>
      <c r="FTY42" s="709">
        <f>'2-ORÇAMENTO'!FTY39</f>
        <v>0</v>
      </c>
      <c r="FTZ42" s="707">
        <f>'2-ORÇAMENTO'!FUB39</f>
        <v>0</v>
      </c>
      <c r="FUA42" s="709">
        <f>'2-ORÇAMENTO'!FUA39</f>
        <v>0</v>
      </c>
      <c r="FUB42" s="707">
        <f>'2-ORÇAMENTO'!FUD39</f>
        <v>0</v>
      </c>
      <c r="FUC42" s="709">
        <f>'2-ORÇAMENTO'!FUC39</f>
        <v>0</v>
      </c>
      <c r="FUD42" s="707">
        <f>'2-ORÇAMENTO'!FUF39</f>
        <v>0</v>
      </c>
      <c r="FUE42" s="709">
        <f>'2-ORÇAMENTO'!FUE39</f>
        <v>0</v>
      </c>
      <c r="FUF42" s="707">
        <f>'2-ORÇAMENTO'!FUH39</f>
        <v>0</v>
      </c>
      <c r="FUG42" s="709">
        <f>'2-ORÇAMENTO'!FUG39</f>
        <v>0</v>
      </c>
      <c r="FUH42" s="707">
        <f>'2-ORÇAMENTO'!FUJ39</f>
        <v>0</v>
      </c>
      <c r="FUI42" s="709">
        <f>'2-ORÇAMENTO'!FUI39</f>
        <v>0</v>
      </c>
      <c r="FUJ42" s="707">
        <f>'2-ORÇAMENTO'!FUL39</f>
        <v>0</v>
      </c>
      <c r="FUK42" s="709">
        <f>'2-ORÇAMENTO'!FUK39</f>
        <v>0</v>
      </c>
      <c r="FUL42" s="707">
        <f>'2-ORÇAMENTO'!FUN39</f>
        <v>0</v>
      </c>
      <c r="FUM42" s="709">
        <f>'2-ORÇAMENTO'!FUM39</f>
        <v>0</v>
      </c>
      <c r="FUN42" s="707">
        <f>'2-ORÇAMENTO'!FUP39</f>
        <v>0</v>
      </c>
      <c r="FUO42" s="709">
        <f>'2-ORÇAMENTO'!FUO39</f>
        <v>0</v>
      </c>
      <c r="FUP42" s="707">
        <f>'2-ORÇAMENTO'!FUR39</f>
        <v>0</v>
      </c>
      <c r="FUQ42" s="709">
        <f>'2-ORÇAMENTO'!FUQ39</f>
        <v>0</v>
      </c>
      <c r="FUR42" s="707">
        <f>'2-ORÇAMENTO'!FUT39</f>
        <v>0</v>
      </c>
      <c r="FUS42" s="709">
        <f>'2-ORÇAMENTO'!FUS39</f>
        <v>0</v>
      </c>
      <c r="FUT42" s="707">
        <f>'2-ORÇAMENTO'!FUV39</f>
        <v>0</v>
      </c>
      <c r="FUU42" s="709">
        <f>'2-ORÇAMENTO'!FUU39</f>
        <v>0</v>
      </c>
      <c r="FUV42" s="707">
        <f>'2-ORÇAMENTO'!FUX39</f>
        <v>0</v>
      </c>
      <c r="FUW42" s="709">
        <f>'2-ORÇAMENTO'!FUW39</f>
        <v>0</v>
      </c>
      <c r="FUX42" s="707">
        <f>'2-ORÇAMENTO'!FUZ39</f>
        <v>0</v>
      </c>
      <c r="FUY42" s="709">
        <f>'2-ORÇAMENTO'!FUY39</f>
        <v>0</v>
      </c>
      <c r="FUZ42" s="707">
        <f>'2-ORÇAMENTO'!FVB39</f>
        <v>0</v>
      </c>
      <c r="FVA42" s="709">
        <f>'2-ORÇAMENTO'!FVA39</f>
        <v>0</v>
      </c>
      <c r="FVB42" s="707">
        <f>'2-ORÇAMENTO'!FVD39</f>
        <v>0</v>
      </c>
      <c r="FVC42" s="709">
        <f>'2-ORÇAMENTO'!FVC39</f>
        <v>0</v>
      </c>
      <c r="FVD42" s="707">
        <f>'2-ORÇAMENTO'!FVF39</f>
        <v>0</v>
      </c>
      <c r="FVE42" s="709">
        <f>'2-ORÇAMENTO'!FVE39</f>
        <v>0</v>
      </c>
      <c r="FVF42" s="707">
        <f>'2-ORÇAMENTO'!FVH39</f>
        <v>0</v>
      </c>
      <c r="FVG42" s="709">
        <f>'2-ORÇAMENTO'!FVG39</f>
        <v>0</v>
      </c>
      <c r="FVH42" s="707">
        <f>'2-ORÇAMENTO'!FVJ39</f>
        <v>0</v>
      </c>
      <c r="FVI42" s="709">
        <f>'2-ORÇAMENTO'!FVI39</f>
        <v>0</v>
      </c>
      <c r="FVJ42" s="707">
        <f>'2-ORÇAMENTO'!FVL39</f>
        <v>0</v>
      </c>
      <c r="FVK42" s="709">
        <f>'2-ORÇAMENTO'!FVK39</f>
        <v>0</v>
      </c>
      <c r="FVL42" s="707">
        <f>'2-ORÇAMENTO'!FVN39</f>
        <v>0</v>
      </c>
      <c r="FVM42" s="709">
        <f>'2-ORÇAMENTO'!FVM39</f>
        <v>0</v>
      </c>
      <c r="FVN42" s="707">
        <f>'2-ORÇAMENTO'!FVP39</f>
        <v>0</v>
      </c>
      <c r="FVO42" s="709">
        <f>'2-ORÇAMENTO'!FVO39</f>
        <v>0</v>
      </c>
      <c r="FVP42" s="707">
        <f>'2-ORÇAMENTO'!FVR39</f>
        <v>0</v>
      </c>
      <c r="FVQ42" s="709">
        <f>'2-ORÇAMENTO'!FVQ39</f>
        <v>0</v>
      </c>
      <c r="FVR42" s="707">
        <f>'2-ORÇAMENTO'!FVT39</f>
        <v>0</v>
      </c>
      <c r="FVS42" s="709">
        <f>'2-ORÇAMENTO'!FVS39</f>
        <v>0</v>
      </c>
      <c r="FVT42" s="707">
        <f>'2-ORÇAMENTO'!FVV39</f>
        <v>0</v>
      </c>
      <c r="FVU42" s="709">
        <f>'2-ORÇAMENTO'!FVU39</f>
        <v>0</v>
      </c>
      <c r="FVV42" s="707">
        <f>'2-ORÇAMENTO'!FVX39</f>
        <v>0</v>
      </c>
      <c r="FVW42" s="709">
        <f>'2-ORÇAMENTO'!FVW39</f>
        <v>0</v>
      </c>
      <c r="FVX42" s="707">
        <f>'2-ORÇAMENTO'!FVZ39</f>
        <v>0</v>
      </c>
      <c r="FVY42" s="709">
        <f>'2-ORÇAMENTO'!FVY39</f>
        <v>0</v>
      </c>
      <c r="FVZ42" s="707">
        <f>'2-ORÇAMENTO'!FWB39</f>
        <v>0</v>
      </c>
      <c r="FWA42" s="709">
        <f>'2-ORÇAMENTO'!FWA39</f>
        <v>0</v>
      </c>
      <c r="FWB42" s="707">
        <f>'2-ORÇAMENTO'!FWD39</f>
        <v>0</v>
      </c>
      <c r="FWC42" s="709">
        <f>'2-ORÇAMENTO'!FWC39</f>
        <v>0</v>
      </c>
      <c r="FWD42" s="707">
        <f>'2-ORÇAMENTO'!FWF39</f>
        <v>0</v>
      </c>
      <c r="FWE42" s="709">
        <f>'2-ORÇAMENTO'!FWE39</f>
        <v>0</v>
      </c>
      <c r="FWF42" s="707">
        <f>'2-ORÇAMENTO'!FWH39</f>
        <v>0</v>
      </c>
      <c r="FWG42" s="709">
        <f>'2-ORÇAMENTO'!FWG39</f>
        <v>0</v>
      </c>
      <c r="FWH42" s="707">
        <f>'2-ORÇAMENTO'!FWJ39</f>
        <v>0</v>
      </c>
      <c r="FWI42" s="709">
        <f>'2-ORÇAMENTO'!FWI39</f>
        <v>0</v>
      </c>
      <c r="FWJ42" s="707">
        <f>'2-ORÇAMENTO'!FWL39</f>
        <v>0</v>
      </c>
      <c r="FWK42" s="709">
        <f>'2-ORÇAMENTO'!FWK39</f>
        <v>0</v>
      </c>
      <c r="FWL42" s="707">
        <f>'2-ORÇAMENTO'!FWN39</f>
        <v>0</v>
      </c>
      <c r="FWM42" s="709">
        <f>'2-ORÇAMENTO'!FWM39</f>
        <v>0</v>
      </c>
      <c r="FWN42" s="707">
        <f>'2-ORÇAMENTO'!FWP39</f>
        <v>0</v>
      </c>
      <c r="FWO42" s="709">
        <f>'2-ORÇAMENTO'!FWO39</f>
        <v>0</v>
      </c>
      <c r="FWP42" s="707">
        <f>'2-ORÇAMENTO'!FWR39</f>
        <v>0</v>
      </c>
      <c r="FWQ42" s="709">
        <f>'2-ORÇAMENTO'!FWQ39</f>
        <v>0</v>
      </c>
      <c r="FWR42" s="707">
        <f>'2-ORÇAMENTO'!FWT39</f>
        <v>0</v>
      </c>
      <c r="FWS42" s="709">
        <f>'2-ORÇAMENTO'!FWS39</f>
        <v>0</v>
      </c>
      <c r="FWT42" s="707">
        <f>'2-ORÇAMENTO'!FWV39</f>
        <v>0</v>
      </c>
      <c r="FWU42" s="709">
        <f>'2-ORÇAMENTO'!FWU39</f>
        <v>0</v>
      </c>
      <c r="FWV42" s="707">
        <f>'2-ORÇAMENTO'!FWX39</f>
        <v>0</v>
      </c>
      <c r="FWW42" s="709">
        <f>'2-ORÇAMENTO'!FWW39</f>
        <v>0</v>
      </c>
      <c r="FWX42" s="707">
        <f>'2-ORÇAMENTO'!FWZ39</f>
        <v>0</v>
      </c>
      <c r="FWY42" s="709">
        <f>'2-ORÇAMENTO'!FWY39</f>
        <v>0</v>
      </c>
      <c r="FWZ42" s="707">
        <f>'2-ORÇAMENTO'!FXB39</f>
        <v>0</v>
      </c>
      <c r="FXA42" s="709">
        <f>'2-ORÇAMENTO'!FXA39</f>
        <v>0</v>
      </c>
      <c r="FXB42" s="707">
        <f>'2-ORÇAMENTO'!FXD39</f>
        <v>0</v>
      </c>
      <c r="FXC42" s="709">
        <f>'2-ORÇAMENTO'!FXC39</f>
        <v>0</v>
      </c>
      <c r="FXD42" s="707">
        <f>'2-ORÇAMENTO'!FXF39</f>
        <v>0</v>
      </c>
      <c r="FXE42" s="709">
        <f>'2-ORÇAMENTO'!FXE39</f>
        <v>0</v>
      </c>
      <c r="FXF42" s="707">
        <f>'2-ORÇAMENTO'!FXH39</f>
        <v>0</v>
      </c>
      <c r="FXG42" s="709">
        <f>'2-ORÇAMENTO'!FXG39</f>
        <v>0</v>
      </c>
      <c r="FXH42" s="707">
        <f>'2-ORÇAMENTO'!FXJ39</f>
        <v>0</v>
      </c>
      <c r="FXI42" s="709">
        <f>'2-ORÇAMENTO'!FXI39</f>
        <v>0</v>
      </c>
      <c r="FXJ42" s="707">
        <f>'2-ORÇAMENTO'!FXL39</f>
        <v>0</v>
      </c>
      <c r="FXK42" s="709">
        <f>'2-ORÇAMENTO'!FXK39</f>
        <v>0</v>
      </c>
      <c r="FXL42" s="707">
        <f>'2-ORÇAMENTO'!FXN39</f>
        <v>0</v>
      </c>
      <c r="FXM42" s="709">
        <f>'2-ORÇAMENTO'!FXM39</f>
        <v>0</v>
      </c>
      <c r="FXN42" s="707">
        <f>'2-ORÇAMENTO'!FXP39</f>
        <v>0</v>
      </c>
      <c r="FXO42" s="709">
        <f>'2-ORÇAMENTO'!FXO39</f>
        <v>0</v>
      </c>
      <c r="FXP42" s="707">
        <f>'2-ORÇAMENTO'!FXR39</f>
        <v>0</v>
      </c>
      <c r="FXQ42" s="709">
        <f>'2-ORÇAMENTO'!FXQ39</f>
        <v>0</v>
      </c>
      <c r="FXR42" s="707">
        <f>'2-ORÇAMENTO'!FXT39</f>
        <v>0</v>
      </c>
      <c r="FXS42" s="709">
        <f>'2-ORÇAMENTO'!FXS39</f>
        <v>0</v>
      </c>
      <c r="FXT42" s="707">
        <f>'2-ORÇAMENTO'!FXV39</f>
        <v>0</v>
      </c>
      <c r="FXU42" s="709">
        <f>'2-ORÇAMENTO'!FXU39</f>
        <v>0</v>
      </c>
      <c r="FXV42" s="707">
        <f>'2-ORÇAMENTO'!FXX39</f>
        <v>0</v>
      </c>
      <c r="FXW42" s="709">
        <f>'2-ORÇAMENTO'!FXW39</f>
        <v>0</v>
      </c>
      <c r="FXX42" s="707">
        <f>'2-ORÇAMENTO'!FXZ39</f>
        <v>0</v>
      </c>
      <c r="FXY42" s="709">
        <f>'2-ORÇAMENTO'!FXY39</f>
        <v>0</v>
      </c>
      <c r="FXZ42" s="707">
        <f>'2-ORÇAMENTO'!FYB39</f>
        <v>0</v>
      </c>
      <c r="FYA42" s="709">
        <f>'2-ORÇAMENTO'!FYA39</f>
        <v>0</v>
      </c>
      <c r="FYB42" s="707">
        <f>'2-ORÇAMENTO'!FYD39</f>
        <v>0</v>
      </c>
      <c r="FYC42" s="709">
        <f>'2-ORÇAMENTO'!FYC39</f>
        <v>0</v>
      </c>
      <c r="FYD42" s="707">
        <f>'2-ORÇAMENTO'!FYF39</f>
        <v>0</v>
      </c>
      <c r="FYE42" s="709">
        <f>'2-ORÇAMENTO'!FYE39</f>
        <v>0</v>
      </c>
      <c r="FYF42" s="707">
        <f>'2-ORÇAMENTO'!FYH39</f>
        <v>0</v>
      </c>
      <c r="FYG42" s="709">
        <f>'2-ORÇAMENTO'!FYG39</f>
        <v>0</v>
      </c>
      <c r="FYH42" s="707">
        <f>'2-ORÇAMENTO'!FYJ39</f>
        <v>0</v>
      </c>
      <c r="FYI42" s="709">
        <f>'2-ORÇAMENTO'!FYI39</f>
        <v>0</v>
      </c>
      <c r="FYJ42" s="707">
        <f>'2-ORÇAMENTO'!FYL39</f>
        <v>0</v>
      </c>
      <c r="FYK42" s="709">
        <f>'2-ORÇAMENTO'!FYK39</f>
        <v>0</v>
      </c>
      <c r="FYL42" s="707">
        <f>'2-ORÇAMENTO'!FYN39</f>
        <v>0</v>
      </c>
      <c r="FYM42" s="709">
        <f>'2-ORÇAMENTO'!FYM39</f>
        <v>0</v>
      </c>
      <c r="FYN42" s="707">
        <f>'2-ORÇAMENTO'!FYP39</f>
        <v>0</v>
      </c>
      <c r="FYO42" s="709">
        <f>'2-ORÇAMENTO'!FYO39</f>
        <v>0</v>
      </c>
      <c r="FYP42" s="707">
        <f>'2-ORÇAMENTO'!FYR39</f>
        <v>0</v>
      </c>
      <c r="FYQ42" s="709">
        <f>'2-ORÇAMENTO'!FYQ39</f>
        <v>0</v>
      </c>
      <c r="FYR42" s="707">
        <f>'2-ORÇAMENTO'!FYT39</f>
        <v>0</v>
      </c>
      <c r="FYS42" s="709">
        <f>'2-ORÇAMENTO'!FYS39</f>
        <v>0</v>
      </c>
      <c r="FYT42" s="707">
        <f>'2-ORÇAMENTO'!FYV39</f>
        <v>0</v>
      </c>
      <c r="FYU42" s="709">
        <f>'2-ORÇAMENTO'!FYU39</f>
        <v>0</v>
      </c>
      <c r="FYV42" s="707">
        <f>'2-ORÇAMENTO'!FYX39</f>
        <v>0</v>
      </c>
      <c r="FYW42" s="709">
        <f>'2-ORÇAMENTO'!FYW39</f>
        <v>0</v>
      </c>
      <c r="FYX42" s="707">
        <f>'2-ORÇAMENTO'!FYZ39</f>
        <v>0</v>
      </c>
      <c r="FYY42" s="709">
        <f>'2-ORÇAMENTO'!FYY39</f>
        <v>0</v>
      </c>
      <c r="FYZ42" s="707">
        <f>'2-ORÇAMENTO'!FZB39</f>
        <v>0</v>
      </c>
      <c r="FZA42" s="709">
        <f>'2-ORÇAMENTO'!FZA39</f>
        <v>0</v>
      </c>
      <c r="FZB42" s="707">
        <f>'2-ORÇAMENTO'!FZD39</f>
        <v>0</v>
      </c>
      <c r="FZC42" s="709">
        <f>'2-ORÇAMENTO'!FZC39</f>
        <v>0</v>
      </c>
      <c r="FZD42" s="707">
        <f>'2-ORÇAMENTO'!FZF39</f>
        <v>0</v>
      </c>
      <c r="FZE42" s="709">
        <f>'2-ORÇAMENTO'!FZE39</f>
        <v>0</v>
      </c>
      <c r="FZF42" s="707">
        <f>'2-ORÇAMENTO'!FZH39</f>
        <v>0</v>
      </c>
      <c r="FZG42" s="709">
        <f>'2-ORÇAMENTO'!FZG39</f>
        <v>0</v>
      </c>
      <c r="FZH42" s="707">
        <f>'2-ORÇAMENTO'!FZJ39</f>
        <v>0</v>
      </c>
      <c r="FZI42" s="709">
        <f>'2-ORÇAMENTO'!FZI39</f>
        <v>0</v>
      </c>
      <c r="FZJ42" s="707">
        <f>'2-ORÇAMENTO'!FZL39</f>
        <v>0</v>
      </c>
      <c r="FZK42" s="709">
        <f>'2-ORÇAMENTO'!FZK39</f>
        <v>0</v>
      </c>
      <c r="FZL42" s="707">
        <f>'2-ORÇAMENTO'!FZN39</f>
        <v>0</v>
      </c>
      <c r="FZM42" s="709">
        <f>'2-ORÇAMENTO'!FZM39</f>
        <v>0</v>
      </c>
      <c r="FZN42" s="707">
        <f>'2-ORÇAMENTO'!FZP39</f>
        <v>0</v>
      </c>
      <c r="FZO42" s="709">
        <f>'2-ORÇAMENTO'!FZO39</f>
        <v>0</v>
      </c>
      <c r="FZP42" s="707">
        <f>'2-ORÇAMENTO'!FZR39</f>
        <v>0</v>
      </c>
      <c r="FZQ42" s="709">
        <f>'2-ORÇAMENTO'!FZQ39</f>
        <v>0</v>
      </c>
      <c r="FZR42" s="707">
        <f>'2-ORÇAMENTO'!FZT39</f>
        <v>0</v>
      </c>
      <c r="FZS42" s="709">
        <f>'2-ORÇAMENTO'!FZS39</f>
        <v>0</v>
      </c>
      <c r="FZT42" s="707">
        <f>'2-ORÇAMENTO'!FZV39</f>
        <v>0</v>
      </c>
      <c r="FZU42" s="709">
        <f>'2-ORÇAMENTO'!FZU39</f>
        <v>0</v>
      </c>
      <c r="FZV42" s="707">
        <f>'2-ORÇAMENTO'!FZX39</f>
        <v>0</v>
      </c>
      <c r="FZW42" s="709">
        <f>'2-ORÇAMENTO'!FZW39</f>
        <v>0</v>
      </c>
      <c r="FZX42" s="707">
        <f>'2-ORÇAMENTO'!FZZ39</f>
        <v>0</v>
      </c>
      <c r="FZY42" s="709">
        <f>'2-ORÇAMENTO'!FZY39</f>
        <v>0</v>
      </c>
      <c r="FZZ42" s="707">
        <f>'2-ORÇAMENTO'!GAB39</f>
        <v>0</v>
      </c>
      <c r="GAA42" s="709">
        <f>'2-ORÇAMENTO'!GAA39</f>
        <v>0</v>
      </c>
      <c r="GAB42" s="707">
        <f>'2-ORÇAMENTO'!GAD39</f>
        <v>0</v>
      </c>
      <c r="GAC42" s="709">
        <f>'2-ORÇAMENTO'!GAC39</f>
        <v>0</v>
      </c>
      <c r="GAD42" s="707">
        <f>'2-ORÇAMENTO'!GAF39</f>
        <v>0</v>
      </c>
      <c r="GAE42" s="709">
        <f>'2-ORÇAMENTO'!GAE39</f>
        <v>0</v>
      </c>
      <c r="GAF42" s="707">
        <f>'2-ORÇAMENTO'!GAH39</f>
        <v>0</v>
      </c>
      <c r="GAG42" s="709">
        <f>'2-ORÇAMENTO'!GAG39</f>
        <v>0</v>
      </c>
      <c r="GAH42" s="707">
        <f>'2-ORÇAMENTO'!GAJ39</f>
        <v>0</v>
      </c>
      <c r="GAI42" s="709">
        <f>'2-ORÇAMENTO'!GAI39</f>
        <v>0</v>
      </c>
      <c r="GAJ42" s="707">
        <f>'2-ORÇAMENTO'!GAL39</f>
        <v>0</v>
      </c>
      <c r="GAK42" s="709">
        <f>'2-ORÇAMENTO'!GAK39</f>
        <v>0</v>
      </c>
      <c r="GAL42" s="707">
        <f>'2-ORÇAMENTO'!GAN39</f>
        <v>0</v>
      </c>
      <c r="GAM42" s="709">
        <f>'2-ORÇAMENTO'!GAM39</f>
        <v>0</v>
      </c>
      <c r="GAN42" s="707">
        <f>'2-ORÇAMENTO'!GAP39</f>
        <v>0</v>
      </c>
      <c r="GAO42" s="709">
        <f>'2-ORÇAMENTO'!GAO39</f>
        <v>0</v>
      </c>
      <c r="GAP42" s="707">
        <f>'2-ORÇAMENTO'!GAR39</f>
        <v>0</v>
      </c>
      <c r="GAQ42" s="709">
        <f>'2-ORÇAMENTO'!GAQ39</f>
        <v>0</v>
      </c>
      <c r="GAR42" s="707">
        <f>'2-ORÇAMENTO'!GAT39</f>
        <v>0</v>
      </c>
      <c r="GAS42" s="709">
        <f>'2-ORÇAMENTO'!GAS39</f>
        <v>0</v>
      </c>
      <c r="GAT42" s="707">
        <f>'2-ORÇAMENTO'!GAV39</f>
        <v>0</v>
      </c>
      <c r="GAU42" s="709">
        <f>'2-ORÇAMENTO'!GAU39</f>
        <v>0</v>
      </c>
      <c r="GAV42" s="707">
        <f>'2-ORÇAMENTO'!GAX39</f>
        <v>0</v>
      </c>
      <c r="GAW42" s="709">
        <f>'2-ORÇAMENTO'!GAW39</f>
        <v>0</v>
      </c>
      <c r="GAX42" s="707">
        <f>'2-ORÇAMENTO'!GAZ39</f>
        <v>0</v>
      </c>
      <c r="GAY42" s="709">
        <f>'2-ORÇAMENTO'!GAY39</f>
        <v>0</v>
      </c>
      <c r="GAZ42" s="707">
        <f>'2-ORÇAMENTO'!GBB39</f>
        <v>0</v>
      </c>
      <c r="GBA42" s="709">
        <f>'2-ORÇAMENTO'!GBA39</f>
        <v>0</v>
      </c>
      <c r="GBB42" s="707">
        <f>'2-ORÇAMENTO'!GBD39</f>
        <v>0</v>
      </c>
      <c r="GBC42" s="709">
        <f>'2-ORÇAMENTO'!GBC39</f>
        <v>0</v>
      </c>
      <c r="GBD42" s="707">
        <f>'2-ORÇAMENTO'!GBF39</f>
        <v>0</v>
      </c>
      <c r="GBE42" s="709">
        <f>'2-ORÇAMENTO'!GBE39</f>
        <v>0</v>
      </c>
      <c r="GBF42" s="707">
        <f>'2-ORÇAMENTO'!GBH39</f>
        <v>0</v>
      </c>
      <c r="GBG42" s="709">
        <f>'2-ORÇAMENTO'!GBG39</f>
        <v>0</v>
      </c>
      <c r="GBH42" s="707">
        <f>'2-ORÇAMENTO'!GBJ39</f>
        <v>0</v>
      </c>
      <c r="GBI42" s="709">
        <f>'2-ORÇAMENTO'!GBI39</f>
        <v>0</v>
      </c>
      <c r="GBJ42" s="707">
        <f>'2-ORÇAMENTO'!GBL39</f>
        <v>0</v>
      </c>
      <c r="GBK42" s="709">
        <f>'2-ORÇAMENTO'!GBK39</f>
        <v>0</v>
      </c>
      <c r="GBL42" s="707">
        <f>'2-ORÇAMENTO'!GBN39</f>
        <v>0</v>
      </c>
      <c r="GBM42" s="709">
        <f>'2-ORÇAMENTO'!GBM39</f>
        <v>0</v>
      </c>
      <c r="GBN42" s="707">
        <f>'2-ORÇAMENTO'!GBP39</f>
        <v>0</v>
      </c>
      <c r="GBO42" s="709">
        <f>'2-ORÇAMENTO'!GBO39</f>
        <v>0</v>
      </c>
      <c r="GBP42" s="707">
        <f>'2-ORÇAMENTO'!GBR39</f>
        <v>0</v>
      </c>
      <c r="GBQ42" s="709">
        <f>'2-ORÇAMENTO'!GBQ39</f>
        <v>0</v>
      </c>
      <c r="GBR42" s="707">
        <f>'2-ORÇAMENTO'!GBT39</f>
        <v>0</v>
      </c>
      <c r="GBS42" s="709">
        <f>'2-ORÇAMENTO'!GBS39</f>
        <v>0</v>
      </c>
      <c r="GBT42" s="707">
        <f>'2-ORÇAMENTO'!GBV39</f>
        <v>0</v>
      </c>
      <c r="GBU42" s="709">
        <f>'2-ORÇAMENTO'!GBU39</f>
        <v>0</v>
      </c>
      <c r="GBV42" s="707">
        <f>'2-ORÇAMENTO'!GBX39</f>
        <v>0</v>
      </c>
      <c r="GBW42" s="709">
        <f>'2-ORÇAMENTO'!GBW39</f>
        <v>0</v>
      </c>
      <c r="GBX42" s="707">
        <f>'2-ORÇAMENTO'!GBZ39</f>
        <v>0</v>
      </c>
      <c r="GBY42" s="709">
        <f>'2-ORÇAMENTO'!GBY39</f>
        <v>0</v>
      </c>
      <c r="GBZ42" s="707">
        <f>'2-ORÇAMENTO'!GCB39</f>
        <v>0</v>
      </c>
      <c r="GCA42" s="709">
        <f>'2-ORÇAMENTO'!GCA39</f>
        <v>0</v>
      </c>
      <c r="GCB42" s="707">
        <f>'2-ORÇAMENTO'!GCD39</f>
        <v>0</v>
      </c>
      <c r="GCC42" s="709">
        <f>'2-ORÇAMENTO'!GCC39</f>
        <v>0</v>
      </c>
      <c r="GCD42" s="707">
        <f>'2-ORÇAMENTO'!GCF39</f>
        <v>0</v>
      </c>
      <c r="GCE42" s="709">
        <f>'2-ORÇAMENTO'!GCE39</f>
        <v>0</v>
      </c>
      <c r="GCF42" s="707">
        <f>'2-ORÇAMENTO'!GCH39</f>
        <v>0</v>
      </c>
      <c r="GCG42" s="709">
        <f>'2-ORÇAMENTO'!GCG39</f>
        <v>0</v>
      </c>
      <c r="GCH42" s="707">
        <f>'2-ORÇAMENTO'!GCJ39</f>
        <v>0</v>
      </c>
      <c r="GCI42" s="709">
        <f>'2-ORÇAMENTO'!GCI39</f>
        <v>0</v>
      </c>
      <c r="GCJ42" s="707">
        <f>'2-ORÇAMENTO'!GCL39</f>
        <v>0</v>
      </c>
      <c r="GCK42" s="709">
        <f>'2-ORÇAMENTO'!GCK39</f>
        <v>0</v>
      </c>
      <c r="GCL42" s="707">
        <f>'2-ORÇAMENTO'!GCN39</f>
        <v>0</v>
      </c>
      <c r="GCM42" s="709">
        <f>'2-ORÇAMENTO'!GCM39</f>
        <v>0</v>
      </c>
      <c r="GCN42" s="707">
        <f>'2-ORÇAMENTO'!GCP39</f>
        <v>0</v>
      </c>
      <c r="GCO42" s="709">
        <f>'2-ORÇAMENTO'!GCO39</f>
        <v>0</v>
      </c>
      <c r="GCP42" s="707">
        <f>'2-ORÇAMENTO'!GCR39</f>
        <v>0</v>
      </c>
      <c r="GCQ42" s="709">
        <f>'2-ORÇAMENTO'!GCQ39</f>
        <v>0</v>
      </c>
      <c r="GCR42" s="707">
        <f>'2-ORÇAMENTO'!GCT39</f>
        <v>0</v>
      </c>
      <c r="GCS42" s="709">
        <f>'2-ORÇAMENTO'!GCS39</f>
        <v>0</v>
      </c>
      <c r="GCT42" s="707">
        <f>'2-ORÇAMENTO'!GCV39</f>
        <v>0</v>
      </c>
      <c r="GCU42" s="709">
        <f>'2-ORÇAMENTO'!GCU39</f>
        <v>0</v>
      </c>
      <c r="GCV42" s="707">
        <f>'2-ORÇAMENTO'!GCX39</f>
        <v>0</v>
      </c>
      <c r="GCW42" s="709">
        <f>'2-ORÇAMENTO'!GCW39</f>
        <v>0</v>
      </c>
      <c r="GCX42" s="707">
        <f>'2-ORÇAMENTO'!GCZ39</f>
        <v>0</v>
      </c>
      <c r="GCY42" s="709">
        <f>'2-ORÇAMENTO'!GCY39</f>
        <v>0</v>
      </c>
      <c r="GCZ42" s="707">
        <f>'2-ORÇAMENTO'!GDB39</f>
        <v>0</v>
      </c>
      <c r="GDA42" s="709">
        <f>'2-ORÇAMENTO'!GDA39</f>
        <v>0</v>
      </c>
      <c r="GDB42" s="707">
        <f>'2-ORÇAMENTO'!GDD39</f>
        <v>0</v>
      </c>
      <c r="GDC42" s="709">
        <f>'2-ORÇAMENTO'!GDC39</f>
        <v>0</v>
      </c>
      <c r="GDD42" s="707">
        <f>'2-ORÇAMENTO'!GDF39</f>
        <v>0</v>
      </c>
      <c r="GDE42" s="709">
        <f>'2-ORÇAMENTO'!GDE39</f>
        <v>0</v>
      </c>
      <c r="GDF42" s="707">
        <f>'2-ORÇAMENTO'!GDH39</f>
        <v>0</v>
      </c>
      <c r="GDG42" s="709">
        <f>'2-ORÇAMENTO'!GDG39</f>
        <v>0</v>
      </c>
      <c r="GDH42" s="707">
        <f>'2-ORÇAMENTO'!GDJ39</f>
        <v>0</v>
      </c>
      <c r="GDI42" s="709">
        <f>'2-ORÇAMENTO'!GDI39</f>
        <v>0</v>
      </c>
      <c r="GDJ42" s="707">
        <f>'2-ORÇAMENTO'!GDL39</f>
        <v>0</v>
      </c>
      <c r="GDK42" s="709">
        <f>'2-ORÇAMENTO'!GDK39</f>
        <v>0</v>
      </c>
      <c r="GDL42" s="707">
        <f>'2-ORÇAMENTO'!GDN39</f>
        <v>0</v>
      </c>
      <c r="GDM42" s="709">
        <f>'2-ORÇAMENTO'!GDM39</f>
        <v>0</v>
      </c>
      <c r="GDN42" s="707">
        <f>'2-ORÇAMENTO'!GDP39</f>
        <v>0</v>
      </c>
      <c r="GDO42" s="709">
        <f>'2-ORÇAMENTO'!GDO39</f>
        <v>0</v>
      </c>
      <c r="GDP42" s="707">
        <f>'2-ORÇAMENTO'!GDR39</f>
        <v>0</v>
      </c>
      <c r="GDQ42" s="709">
        <f>'2-ORÇAMENTO'!GDQ39</f>
        <v>0</v>
      </c>
      <c r="GDR42" s="707">
        <f>'2-ORÇAMENTO'!GDT39</f>
        <v>0</v>
      </c>
      <c r="GDS42" s="709">
        <f>'2-ORÇAMENTO'!GDS39</f>
        <v>0</v>
      </c>
      <c r="GDT42" s="707">
        <f>'2-ORÇAMENTO'!GDV39</f>
        <v>0</v>
      </c>
      <c r="GDU42" s="709">
        <f>'2-ORÇAMENTO'!GDU39</f>
        <v>0</v>
      </c>
      <c r="GDV42" s="707">
        <f>'2-ORÇAMENTO'!GDX39</f>
        <v>0</v>
      </c>
      <c r="GDW42" s="709">
        <f>'2-ORÇAMENTO'!GDW39</f>
        <v>0</v>
      </c>
      <c r="GDX42" s="707">
        <f>'2-ORÇAMENTO'!GDZ39</f>
        <v>0</v>
      </c>
      <c r="GDY42" s="709">
        <f>'2-ORÇAMENTO'!GDY39</f>
        <v>0</v>
      </c>
      <c r="GDZ42" s="707">
        <f>'2-ORÇAMENTO'!GEB39</f>
        <v>0</v>
      </c>
      <c r="GEA42" s="709">
        <f>'2-ORÇAMENTO'!GEA39</f>
        <v>0</v>
      </c>
      <c r="GEB42" s="707">
        <f>'2-ORÇAMENTO'!GED39</f>
        <v>0</v>
      </c>
      <c r="GEC42" s="709">
        <f>'2-ORÇAMENTO'!GEC39</f>
        <v>0</v>
      </c>
      <c r="GED42" s="707">
        <f>'2-ORÇAMENTO'!GEF39</f>
        <v>0</v>
      </c>
      <c r="GEE42" s="709">
        <f>'2-ORÇAMENTO'!GEE39</f>
        <v>0</v>
      </c>
      <c r="GEF42" s="707">
        <f>'2-ORÇAMENTO'!GEH39</f>
        <v>0</v>
      </c>
      <c r="GEG42" s="709">
        <f>'2-ORÇAMENTO'!GEG39</f>
        <v>0</v>
      </c>
      <c r="GEH42" s="707">
        <f>'2-ORÇAMENTO'!GEJ39</f>
        <v>0</v>
      </c>
      <c r="GEI42" s="709">
        <f>'2-ORÇAMENTO'!GEI39</f>
        <v>0</v>
      </c>
      <c r="GEJ42" s="707">
        <f>'2-ORÇAMENTO'!GEL39</f>
        <v>0</v>
      </c>
      <c r="GEK42" s="709">
        <f>'2-ORÇAMENTO'!GEK39</f>
        <v>0</v>
      </c>
      <c r="GEL42" s="707">
        <f>'2-ORÇAMENTO'!GEN39</f>
        <v>0</v>
      </c>
      <c r="GEM42" s="709">
        <f>'2-ORÇAMENTO'!GEM39</f>
        <v>0</v>
      </c>
      <c r="GEN42" s="707">
        <f>'2-ORÇAMENTO'!GEP39</f>
        <v>0</v>
      </c>
      <c r="GEO42" s="709">
        <f>'2-ORÇAMENTO'!GEO39</f>
        <v>0</v>
      </c>
      <c r="GEP42" s="707">
        <f>'2-ORÇAMENTO'!GER39</f>
        <v>0</v>
      </c>
      <c r="GEQ42" s="709">
        <f>'2-ORÇAMENTO'!GEQ39</f>
        <v>0</v>
      </c>
      <c r="GER42" s="707">
        <f>'2-ORÇAMENTO'!GET39</f>
        <v>0</v>
      </c>
      <c r="GES42" s="709">
        <f>'2-ORÇAMENTO'!GES39</f>
        <v>0</v>
      </c>
      <c r="GET42" s="707">
        <f>'2-ORÇAMENTO'!GEV39</f>
        <v>0</v>
      </c>
      <c r="GEU42" s="709">
        <f>'2-ORÇAMENTO'!GEU39</f>
        <v>0</v>
      </c>
      <c r="GEV42" s="707">
        <f>'2-ORÇAMENTO'!GEX39</f>
        <v>0</v>
      </c>
      <c r="GEW42" s="709">
        <f>'2-ORÇAMENTO'!GEW39</f>
        <v>0</v>
      </c>
      <c r="GEX42" s="707">
        <f>'2-ORÇAMENTO'!GEZ39</f>
        <v>0</v>
      </c>
      <c r="GEY42" s="709">
        <f>'2-ORÇAMENTO'!GEY39</f>
        <v>0</v>
      </c>
      <c r="GEZ42" s="707">
        <f>'2-ORÇAMENTO'!GFB39</f>
        <v>0</v>
      </c>
      <c r="GFA42" s="709">
        <f>'2-ORÇAMENTO'!GFA39</f>
        <v>0</v>
      </c>
      <c r="GFB42" s="707">
        <f>'2-ORÇAMENTO'!GFD39</f>
        <v>0</v>
      </c>
      <c r="GFC42" s="709">
        <f>'2-ORÇAMENTO'!GFC39</f>
        <v>0</v>
      </c>
      <c r="GFD42" s="707">
        <f>'2-ORÇAMENTO'!GFF39</f>
        <v>0</v>
      </c>
      <c r="GFE42" s="709">
        <f>'2-ORÇAMENTO'!GFE39</f>
        <v>0</v>
      </c>
      <c r="GFF42" s="707">
        <f>'2-ORÇAMENTO'!GFH39</f>
        <v>0</v>
      </c>
      <c r="GFG42" s="709">
        <f>'2-ORÇAMENTO'!GFG39</f>
        <v>0</v>
      </c>
      <c r="GFH42" s="707">
        <f>'2-ORÇAMENTO'!GFJ39</f>
        <v>0</v>
      </c>
      <c r="GFI42" s="709">
        <f>'2-ORÇAMENTO'!GFI39</f>
        <v>0</v>
      </c>
      <c r="GFJ42" s="707">
        <f>'2-ORÇAMENTO'!GFL39</f>
        <v>0</v>
      </c>
      <c r="GFK42" s="709">
        <f>'2-ORÇAMENTO'!GFK39</f>
        <v>0</v>
      </c>
      <c r="GFL42" s="707">
        <f>'2-ORÇAMENTO'!GFN39</f>
        <v>0</v>
      </c>
      <c r="GFM42" s="709">
        <f>'2-ORÇAMENTO'!GFM39</f>
        <v>0</v>
      </c>
      <c r="GFN42" s="707">
        <f>'2-ORÇAMENTO'!GFP39</f>
        <v>0</v>
      </c>
      <c r="GFO42" s="709">
        <f>'2-ORÇAMENTO'!GFO39</f>
        <v>0</v>
      </c>
      <c r="GFP42" s="707">
        <f>'2-ORÇAMENTO'!GFR39</f>
        <v>0</v>
      </c>
      <c r="GFQ42" s="709">
        <f>'2-ORÇAMENTO'!GFQ39</f>
        <v>0</v>
      </c>
      <c r="GFR42" s="707">
        <f>'2-ORÇAMENTO'!GFT39</f>
        <v>0</v>
      </c>
      <c r="GFS42" s="709">
        <f>'2-ORÇAMENTO'!GFS39</f>
        <v>0</v>
      </c>
      <c r="GFT42" s="707">
        <f>'2-ORÇAMENTO'!GFV39</f>
        <v>0</v>
      </c>
      <c r="GFU42" s="709">
        <f>'2-ORÇAMENTO'!GFU39</f>
        <v>0</v>
      </c>
      <c r="GFV42" s="707">
        <f>'2-ORÇAMENTO'!GFX39</f>
        <v>0</v>
      </c>
      <c r="GFW42" s="709">
        <f>'2-ORÇAMENTO'!GFW39</f>
        <v>0</v>
      </c>
      <c r="GFX42" s="707">
        <f>'2-ORÇAMENTO'!GFZ39</f>
        <v>0</v>
      </c>
      <c r="GFY42" s="709">
        <f>'2-ORÇAMENTO'!GFY39</f>
        <v>0</v>
      </c>
      <c r="GFZ42" s="707">
        <f>'2-ORÇAMENTO'!GGB39</f>
        <v>0</v>
      </c>
      <c r="GGA42" s="709">
        <f>'2-ORÇAMENTO'!GGA39</f>
        <v>0</v>
      </c>
      <c r="GGB42" s="707">
        <f>'2-ORÇAMENTO'!GGD39</f>
        <v>0</v>
      </c>
      <c r="GGC42" s="709">
        <f>'2-ORÇAMENTO'!GGC39</f>
        <v>0</v>
      </c>
      <c r="GGD42" s="707">
        <f>'2-ORÇAMENTO'!GGF39</f>
        <v>0</v>
      </c>
      <c r="GGE42" s="709">
        <f>'2-ORÇAMENTO'!GGE39</f>
        <v>0</v>
      </c>
      <c r="GGF42" s="707">
        <f>'2-ORÇAMENTO'!GGH39</f>
        <v>0</v>
      </c>
      <c r="GGG42" s="709">
        <f>'2-ORÇAMENTO'!GGG39</f>
        <v>0</v>
      </c>
      <c r="GGH42" s="707">
        <f>'2-ORÇAMENTO'!GGJ39</f>
        <v>0</v>
      </c>
      <c r="GGI42" s="709">
        <f>'2-ORÇAMENTO'!GGI39</f>
        <v>0</v>
      </c>
      <c r="GGJ42" s="707">
        <f>'2-ORÇAMENTO'!GGL39</f>
        <v>0</v>
      </c>
      <c r="GGK42" s="709">
        <f>'2-ORÇAMENTO'!GGK39</f>
        <v>0</v>
      </c>
      <c r="GGL42" s="707">
        <f>'2-ORÇAMENTO'!GGN39</f>
        <v>0</v>
      </c>
      <c r="GGM42" s="709">
        <f>'2-ORÇAMENTO'!GGM39</f>
        <v>0</v>
      </c>
      <c r="GGN42" s="707">
        <f>'2-ORÇAMENTO'!GGP39</f>
        <v>0</v>
      </c>
      <c r="GGO42" s="709">
        <f>'2-ORÇAMENTO'!GGO39</f>
        <v>0</v>
      </c>
      <c r="GGP42" s="707">
        <f>'2-ORÇAMENTO'!GGR39</f>
        <v>0</v>
      </c>
      <c r="GGQ42" s="709">
        <f>'2-ORÇAMENTO'!GGQ39</f>
        <v>0</v>
      </c>
      <c r="GGR42" s="707">
        <f>'2-ORÇAMENTO'!GGT39</f>
        <v>0</v>
      </c>
      <c r="GGS42" s="709">
        <f>'2-ORÇAMENTO'!GGS39</f>
        <v>0</v>
      </c>
      <c r="GGT42" s="707">
        <f>'2-ORÇAMENTO'!GGV39</f>
        <v>0</v>
      </c>
      <c r="GGU42" s="709">
        <f>'2-ORÇAMENTO'!GGU39</f>
        <v>0</v>
      </c>
      <c r="GGV42" s="707">
        <f>'2-ORÇAMENTO'!GGX39</f>
        <v>0</v>
      </c>
      <c r="GGW42" s="709">
        <f>'2-ORÇAMENTO'!GGW39</f>
        <v>0</v>
      </c>
      <c r="GGX42" s="707">
        <f>'2-ORÇAMENTO'!GGZ39</f>
        <v>0</v>
      </c>
      <c r="GGY42" s="709">
        <f>'2-ORÇAMENTO'!GGY39</f>
        <v>0</v>
      </c>
      <c r="GGZ42" s="707">
        <f>'2-ORÇAMENTO'!GHB39</f>
        <v>0</v>
      </c>
      <c r="GHA42" s="709">
        <f>'2-ORÇAMENTO'!GHA39</f>
        <v>0</v>
      </c>
      <c r="GHB42" s="707">
        <f>'2-ORÇAMENTO'!GHD39</f>
        <v>0</v>
      </c>
      <c r="GHC42" s="709">
        <f>'2-ORÇAMENTO'!GHC39</f>
        <v>0</v>
      </c>
      <c r="GHD42" s="707">
        <f>'2-ORÇAMENTO'!GHF39</f>
        <v>0</v>
      </c>
      <c r="GHE42" s="709">
        <f>'2-ORÇAMENTO'!GHE39</f>
        <v>0</v>
      </c>
      <c r="GHF42" s="707">
        <f>'2-ORÇAMENTO'!GHH39</f>
        <v>0</v>
      </c>
      <c r="GHG42" s="709">
        <f>'2-ORÇAMENTO'!GHG39</f>
        <v>0</v>
      </c>
      <c r="GHH42" s="707">
        <f>'2-ORÇAMENTO'!GHJ39</f>
        <v>0</v>
      </c>
      <c r="GHI42" s="709">
        <f>'2-ORÇAMENTO'!GHI39</f>
        <v>0</v>
      </c>
      <c r="GHJ42" s="707">
        <f>'2-ORÇAMENTO'!GHL39</f>
        <v>0</v>
      </c>
      <c r="GHK42" s="709">
        <f>'2-ORÇAMENTO'!GHK39</f>
        <v>0</v>
      </c>
      <c r="GHL42" s="707">
        <f>'2-ORÇAMENTO'!GHN39</f>
        <v>0</v>
      </c>
      <c r="GHM42" s="709">
        <f>'2-ORÇAMENTO'!GHM39</f>
        <v>0</v>
      </c>
      <c r="GHN42" s="707">
        <f>'2-ORÇAMENTO'!GHP39</f>
        <v>0</v>
      </c>
      <c r="GHO42" s="709">
        <f>'2-ORÇAMENTO'!GHO39</f>
        <v>0</v>
      </c>
      <c r="GHP42" s="707">
        <f>'2-ORÇAMENTO'!GHR39</f>
        <v>0</v>
      </c>
      <c r="GHQ42" s="709">
        <f>'2-ORÇAMENTO'!GHQ39</f>
        <v>0</v>
      </c>
      <c r="GHR42" s="707">
        <f>'2-ORÇAMENTO'!GHT39</f>
        <v>0</v>
      </c>
      <c r="GHS42" s="709">
        <f>'2-ORÇAMENTO'!GHS39</f>
        <v>0</v>
      </c>
      <c r="GHT42" s="707">
        <f>'2-ORÇAMENTO'!GHV39</f>
        <v>0</v>
      </c>
      <c r="GHU42" s="709">
        <f>'2-ORÇAMENTO'!GHU39</f>
        <v>0</v>
      </c>
      <c r="GHV42" s="707">
        <f>'2-ORÇAMENTO'!GHX39</f>
        <v>0</v>
      </c>
      <c r="GHW42" s="709">
        <f>'2-ORÇAMENTO'!GHW39</f>
        <v>0</v>
      </c>
      <c r="GHX42" s="707">
        <f>'2-ORÇAMENTO'!GHZ39</f>
        <v>0</v>
      </c>
      <c r="GHY42" s="709">
        <f>'2-ORÇAMENTO'!GHY39</f>
        <v>0</v>
      </c>
      <c r="GHZ42" s="707">
        <f>'2-ORÇAMENTO'!GIB39</f>
        <v>0</v>
      </c>
      <c r="GIA42" s="709">
        <f>'2-ORÇAMENTO'!GIA39</f>
        <v>0</v>
      </c>
      <c r="GIB42" s="707">
        <f>'2-ORÇAMENTO'!GID39</f>
        <v>0</v>
      </c>
      <c r="GIC42" s="709">
        <f>'2-ORÇAMENTO'!GIC39</f>
        <v>0</v>
      </c>
      <c r="GID42" s="707">
        <f>'2-ORÇAMENTO'!GIF39</f>
        <v>0</v>
      </c>
      <c r="GIE42" s="709">
        <f>'2-ORÇAMENTO'!GIE39</f>
        <v>0</v>
      </c>
      <c r="GIF42" s="707">
        <f>'2-ORÇAMENTO'!GIH39</f>
        <v>0</v>
      </c>
      <c r="GIG42" s="709">
        <f>'2-ORÇAMENTO'!GIG39</f>
        <v>0</v>
      </c>
      <c r="GIH42" s="707">
        <f>'2-ORÇAMENTO'!GIJ39</f>
        <v>0</v>
      </c>
      <c r="GII42" s="709">
        <f>'2-ORÇAMENTO'!GII39</f>
        <v>0</v>
      </c>
      <c r="GIJ42" s="707">
        <f>'2-ORÇAMENTO'!GIL39</f>
        <v>0</v>
      </c>
      <c r="GIK42" s="709">
        <f>'2-ORÇAMENTO'!GIK39</f>
        <v>0</v>
      </c>
      <c r="GIL42" s="707">
        <f>'2-ORÇAMENTO'!GIN39</f>
        <v>0</v>
      </c>
      <c r="GIM42" s="709">
        <f>'2-ORÇAMENTO'!GIM39</f>
        <v>0</v>
      </c>
      <c r="GIN42" s="707">
        <f>'2-ORÇAMENTO'!GIP39</f>
        <v>0</v>
      </c>
      <c r="GIO42" s="709">
        <f>'2-ORÇAMENTO'!GIO39</f>
        <v>0</v>
      </c>
      <c r="GIP42" s="707">
        <f>'2-ORÇAMENTO'!GIR39</f>
        <v>0</v>
      </c>
      <c r="GIQ42" s="709">
        <f>'2-ORÇAMENTO'!GIQ39</f>
        <v>0</v>
      </c>
      <c r="GIR42" s="707">
        <f>'2-ORÇAMENTO'!GIT39</f>
        <v>0</v>
      </c>
      <c r="GIS42" s="709">
        <f>'2-ORÇAMENTO'!GIS39</f>
        <v>0</v>
      </c>
      <c r="GIT42" s="707">
        <f>'2-ORÇAMENTO'!GIV39</f>
        <v>0</v>
      </c>
      <c r="GIU42" s="709">
        <f>'2-ORÇAMENTO'!GIU39</f>
        <v>0</v>
      </c>
      <c r="GIV42" s="707">
        <f>'2-ORÇAMENTO'!GIX39</f>
        <v>0</v>
      </c>
      <c r="GIW42" s="709">
        <f>'2-ORÇAMENTO'!GIW39</f>
        <v>0</v>
      </c>
      <c r="GIX42" s="707">
        <f>'2-ORÇAMENTO'!GIZ39</f>
        <v>0</v>
      </c>
      <c r="GIY42" s="709">
        <f>'2-ORÇAMENTO'!GIY39</f>
        <v>0</v>
      </c>
      <c r="GIZ42" s="707">
        <f>'2-ORÇAMENTO'!GJB39</f>
        <v>0</v>
      </c>
      <c r="GJA42" s="709">
        <f>'2-ORÇAMENTO'!GJA39</f>
        <v>0</v>
      </c>
      <c r="GJB42" s="707">
        <f>'2-ORÇAMENTO'!GJD39</f>
        <v>0</v>
      </c>
      <c r="GJC42" s="709">
        <f>'2-ORÇAMENTO'!GJC39</f>
        <v>0</v>
      </c>
      <c r="GJD42" s="707">
        <f>'2-ORÇAMENTO'!GJF39</f>
        <v>0</v>
      </c>
      <c r="GJE42" s="709">
        <f>'2-ORÇAMENTO'!GJE39</f>
        <v>0</v>
      </c>
      <c r="GJF42" s="707">
        <f>'2-ORÇAMENTO'!GJH39</f>
        <v>0</v>
      </c>
      <c r="GJG42" s="709">
        <f>'2-ORÇAMENTO'!GJG39</f>
        <v>0</v>
      </c>
      <c r="GJH42" s="707">
        <f>'2-ORÇAMENTO'!GJJ39</f>
        <v>0</v>
      </c>
      <c r="GJI42" s="709">
        <f>'2-ORÇAMENTO'!GJI39</f>
        <v>0</v>
      </c>
      <c r="GJJ42" s="707">
        <f>'2-ORÇAMENTO'!GJL39</f>
        <v>0</v>
      </c>
      <c r="GJK42" s="709">
        <f>'2-ORÇAMENTO'!GJK39</f>
        <v>0</v>
      </c>
      <c r="GJL42" s="707">
        <f>'2-ORÇAMENTO'!GJN39</f>
        <v>0</v>
      </c>
      <c r="GJM42" s="709">
        <f>'2-ORÇAMENTO'!GJM39</f>
        <v>0</v>
      </c>
      <c r="GJN42" s="707">
        <f>'2-ORÇAMENTO'!GJP39</f>
        <v>0</v>
      </c>
      <c r="GJO42" s="709">
        <f>'2-ORÇAMENTO'!GJO39</f>
        <v>0</v>
      </c>
      <c r="GJP42" s="707">
        <f>'2-ORÇAMENTO'!GJR39</f>
        <v>0</v>
      </c>
      <c r="GJQ42" s="709">
        <f>'2-ORÇAMENTO'!GJQ39</f>
        <v>0</v>
      </c>
      <c r="GJR42" s="707">
        <f>'2-ORÇAMENTO'!GJT39</f>
        <v>0</v>
      </c>
      <c r="GJS42" s="709">
        <f>'2-ORÇAMENTO'!GJS39</f>
        <v>0</v>
      </c>
      <c r="GJT42" s="707">
        <f>'2-ORÇAMENTO'!GJV39</f>
        <v>0</v>
      </c>
      <c r="GJU42" s="709">
        <f>'2-ORÇAMENTO'!GJU39</f>
        <v>0</v>
      </c>
      <c r="GJV42" s="707">
        <f>'2-ORÇAMENTO'!GJX39</f>
        <v>0</v>
      </c>
      <c r="GJW42" s="709">
        <f>'2-ORÇAMENTO'!GJW39</f>
        <v>0</v>
      </c>
      <c r="GJX42" s="707">
        <f>'2-ORÇAMENTO'!GJZ39</f>
        <v>0</v>
      </c>
      <c r="GJY42" s="709">
        <f>'2-ORÇAMENTO'!GJY39</f>
        <v>0</v>
      </c>
      <c r="GJZ42" s="707">
        <f>'2-ORÇAMENTO'!GKB39</f>
        <v>0</v>
      </c>
      <c r="GKA42" s="709">
        <f>'2-ORÇAMENTO'!GKA39</f>
        <v>0</v>
      </c>
      <c r="GKB42" s="707">
        <f>'2-ORÇAMENTO'!GKD39</f>
        <v>0</v>
      </c>
      <c r="GKC42" s="709">
        <f>'2-ORÇAMENTO'!GKC39</f>
        <v>0</v>
      </c>
      <c r="GKD42" s="707">
        <f>'2-ORÇAMENTO'!GKF39</f>
        <v>0</v>
      </c>
      <c r="GKE42" s="709">
        <f>'2-ORÇAMENTO'!GKE39</f>
        <v>0</v>
      </c>
      <c r="GKF42" s="707">
        <f>'2-ORÇAMENTO'!GKH39</f>
        <v>0</v>
      </c>
      <c r="GKG42" s="709">
        <f>'2-ORÇAMENTO'!GKG39</f>
        <v>0</v>
      </c>
      <c r="GKH42" s="707">
        <f>'2-ORÇAMENTO'!GKJ39</f>
        <v>0</v>
      </c>
      <c r="GKI42" s="709">
        <f>'2-ORÇAMENTO'!GKI39</f>
        <v>0</v>
      </c>
      <c r="GKJ42" s="707">
        <f>'2-ORÇAMENTO'!GKL39</f>
        <v>0</v>
      </c>
      <c r="GKK42" s="709">
        <f>'2-ORÇAMENTO'!GKK39</f>
        <v>0</v>
      </c>
      <c r="GKL42" s="707">
        <f>'2-ORÇAMENTO'!GKN39</f>
        <v>0</v>
      </c>
      <c r="GKM42" s="709">
        <f>'2-ORÇAMENTO'!GKM39</f>
        <v>0</v>
      </c>
      <c r="GKN42" s="707">
        <f>'2-ORÇAMENTO'!GKP39</f>
        <v>0</v>
      </c>
      <c r="GKO42" s="709">
        <f>'2-ORÇAMENTO'!GKO39</f>
        <v>0</v>
      </c>
      <c r="GKP42" s="707">
        <f>'2-ORÇAMENTO'!GKR39</f>
        <v>0</v>
      </c>
      <c r="GKQ42" s="709">
        <f>'2-ORÇAMENTO'!GKQ39</f>
        <v>0</v>
      </c>
      <c r="GKR42" s="707">
        <f>'2-ORÇAMENTO'!GKT39</f>
        <v>0</v>
      </c>
      <c r="GKS42" s="709">
        <f>'2-ORÇAMENTO'!GKS39</f>
        <v>0</v>
      </c>
      <c r="GKT42" s="707">
        <f>'2-ORÇAMENTO'!GKV39</f>
        <v>0</v>
      </c>
      <c r="GKU42" s="709">
        <f>'2-ORÇAMENTO'!GKU39</f>
        <v>0</v>
      </c>
      <c r="GKV42" s="707">
        <f>'2-ORÇAMENTO'!GKX39</f>
        <v>0</v>
      </c>
      <c r="GKW42" s="709">
        <f>'2-ORÇAMENTO'!GKW39</f>
        <v>0</v>
      </c>
      <c r="GKX42" s="707">
        <f>'2-ORÇAMENTO'!GKZ39</f>
        <v>0</v>
      </c>
      <c r="GKY42" s="709">
        <f>'2-ORÇAMENTO'!GKY39</f>
        <v>0</v>
      </c>
      <c r="GKZ42" s="707">
        <f>'2-ORÇAMENTO'!GLB39</f>
        <v>0</v>
      </c>
      <c r="GLA42" s="709">
        <f>'2-ORÇAMENTO'!GLA39</f>
        <v>0</v>
      </c>
      <c r="GLB42" s="707">
        <f>'2-ORÇAMENTO'!GLD39</f>
        <v>0</v>
      </c>
      <c r="GLC42" s="709">
        <f>'2-ORÇAMENTO'!GLC39</f>
        <v>0</v>
      </c>
      <c r="GLD42" s="707">
        <f>'2-ORÇAMENTO'!GLF39</f>
        <v>0</v>
      </c>
      <c r="GLE42" s="709">
        <f>'2-ORÇAMENTO'!GLE39</f>
        <v>0</v>
      </c>
      <c r="GLF42" s="707">
        <f>'2-ORÇAMENTO'!GLH39</f>
        <v>0</v>
      </c>
      <c r="GLG42" s="709">
        <f>'2-ORÇAMENTO'!GLG39</f>
        <v>0</v>
      </c>
      <c r="GLH42" s="707">
        <f>'2-ORÇAMENTO'!GLJ39</f>
        <v>0</v>
      </c>
      <c r="GLI42" s="709">
        <f>'2-ORÇAMENTO'!GLI39</f>
        <v>0</v>
      </c>
      <c r="GLJ42" s="707">
        <f>'2-ORÇAMENTO'!GLL39</f>
        <v>0</v>
      </c>
      <c r="GLK42" s="709">
        <f>'2-ORÇAMENTO'!GLK39</f>
        <v>0</v>
      </c>
      <c r="GLL42" s="707">
        <f>'2-ORÇAMENTO'!GLN39</f>
        <v>0</v>
      </c>
      <c r="GLM42" s="709">
        <f>'2-ORÇAMENTO'!GLM39</f>
        <v>0</v>
      </c>
      <c r="GLN42" s="707">
        <f>'2-ORÇAMENTO'!GLP39</f>
        <v>0</v>
      </c>
      <c r="GLO42" s="709">
        <f>'2-ORÇAMENTO'!GLO39</f>
        <v>0</v>
      </c>
      <c r="GLP42" s="707">
        <f>'2-ORÇAMENTO'!GLR39</f>
        <v>0</v>
      </c>
      <c r="GLQ42" s="709">
        <f>'2-ORÇAMENTO'!GLQ39</f>
        <v>0</v>
      </c>
      <c r="GLR42" s="707">
        <f>'2-ORÇAMENTO'!GLT39</f>
        <v>0</v>
      </c>
      <c r="GLS42" s="709">
        <f>'2-ORÇAMENTO'!GLS39</f>
        <v>0</v>
      </c>
      <c r="GLT42" s="707">
        <f>'2-ORÇAMENTO'!GLV39</f>
        <v>0</v>
      </c>
      <c r="GLU42" s="709">
        <f>'2-ORÇAMENTO'!GLU39</f>
        <v>0</v>
      </c>
      <c r="GLV42" s="707">
        <f>'2-ORÇAMENTO'!GLX39</f>
        <v>0</v>
      </c>
      <c r="GLW42" s="709">
        <f>'2-ORÇAMENTO'!GLW39</f>
        <v>0</v>
      </c>
      <c r="GLX42" s="707">
        <f>'2-ORÇAMENTO'!GLZ39</f>
        <v>0</v>
      </c>
      <c r="GLY42" s="709">
        <f>'2-ORÇAMENTO'!GLY39</f>
        <v>0</v>
      </c>
      <c r="GLZ42" s="707">
        <f>'2-ORÇAMENTO'!GMB39</f>
        <v>0</v>
      </c>
      <c r="GMA42" s="709">
        <f>'2-ORÇAMENTO'!GMA39</f>
        <v>0</v>
      </c>
      <c r="GMB42" s="707">
        <f>'2-ORÇAMENTO'!GMD39</f>
        <v>0</v>
      </c>
      <c r="GMC42" s="709">
        <f>'2-ORÇAMENTO'!GMC39</f>
        <v>0</v>
      </c>
      <c r="GMD42" s="707">
        <f>'2-ORÇAMENTO'!GMF39</f>
        <v>0</v>
      </c>
      <c r="GME42" s="709">
        <f>'2-ORÇAMENTO'!GME39</f>
        <v>0</v>
      </c>
      <c r="GMF42" s="707">
        <f>'2-ORÇAMENTO'!GMH39</f>
        <v>0</v>
      </c>
      <c r="GMG42" s="709">
        <f>'2-ORÇAMENTO'!GMG39</f>
        <v>0</v>
      </c>
      <c r="GMH42" s="707">
        <f>'2-ORÇAMENTO'!GMJ39</f>
        <v>0</v>
      </c>
      <c r="GMI42" s="709">
        <f>'2-ORÇAMENTO'!GMI39</f>
        <v>0</v>
      </c>
      <c r="GMJ42" s="707">
        <f>'2-ORÇAMENTO'!GML39</f>
        <v>0</v>
      </c>
      <c r="GMK42" s="709">
        <f>'2-ORÇAMENTO'!GMK39</f>
        <v>0</v>
      </c>
      <c r="GML42" s="707">
        <f>'2-ORÇAMENTO'!GMN39</f>
        <v>0</v>
      </c>
      <c r="GMM42" s="709">
        <f>'2-ORÇAMENTO'!GMM39</f>
        <v>0</v>
      </c>
      <c r="GMN42" s="707">
        <f>'2-ORÇAMENTO'!GMP39</f>
        <v>0</v>
      </c>
      <c r="GMO42" s="709">
        <f>'2-ORÇAMENTO'!GMO39</f>
        <v>0</v>
      </c>
      <c r="GMP42" s="707">
        <f>'2-ORÇAMENTO'!GMR39</f>
        <v>0</v>
      </c>
      <c r="GMQ42" s="709">
        <f>'2-ORÇAMENTO'!GMQ39</f>
        <v>0</v>
      </c>
      <c r="GMR42" s="707">
        <f>'2-ORÇAMENTO'!GMT39</f>
        <v>0</v>
      </c>
      <c r="GMS42" s="709">
        <f>'2-ORÇAMENTO'!GMS39</f>
        <v>0</v>
      </c>
      <c r="GMT42" s="707">
        <f>'2-ORÇAMENTO'!GMV39</f>
        <v>0</v>
      </c>
      <c r="GMU42" s="709">
        <f>'2-ORÇAMENTO'!GMU39</f>
        <v>0</v>
      </c>
      <c r="GMV42" s="707">
        <f>'2-ORÇAMENTO'!GMX39</f>
        <v>0</v>
      </c>
      <c r="GMW42" s="709">
        <f>'2-ORÇAMENTO'!GMW39</f>
        <v>0</v>
      </c>
      <c r="GMX42" s="707">
        <f>'2-ORÇAMENTO'!GMZ39</f>
        <v>0</v>
      </c>
      <c r="GMY42" s="709">
        <f>'2-ORÇAMENTO'!GMY39</f>
        <v>0</v>
      </c>
      <c r="GMZ42" s="707">
        <f>'2-ORÇAMENTO'!GNB39</f>
        <v>0</v>
      </c>
      <c r="GNA42" s="709">
        <f>'2-ORÇAMENTO'!GNA39</f>
        <v>0</v>
      </c>
      <c r="GNB42" s="707">
        <f>'2-ORÇAMENTO'!GND39</f>
        <v>0</v>
      </c>
      <c r="GNC42" s="709">
        <f>'2-ORÇAMENTO'!GNC39</f>
        <v>0</v>
      </c>
      <c r="GND42" s="707">
        <f>'2-ORÇAMENTO'!GNF39</f>
        <v>0</v>
      </c>
      <c r="GNE42" s="709">
        <f>'2-ORÇAMENTO'!GNE39</f>
        <v>0</v>
      </c>
      <c r="GNF42" s="707">
        <f>'2-ORÇAMENTO'!GNH39</f>
        <v>0</v>
      </c>
      <c r="GNG42" s="709">
        <f>'2-ORÇAMENTO'!GNG39</f>
        <v>0</v>
      </c>
      <c r="GNH42" s="707">
        <f>'2-ORÇAMENTO'!GNJ39</f>
        <v>0</v>
      </c>
      <c r="GNI42" s="709">
        <f>'2-ORÇAMENTO'!GNI39</f>
        <v>0</v>
      </c>
      <c r="GNJ42" s="707">
        <f>'2-ORÇAMENTO'!GNL39</f>
        <v>0</v>
      </c>
      <c r="GNK42" s="709">
        <f>'2-ORÇAMENTO'!GNK39</f>
        <v>0</v>
      </c>
      <c r="GNL42" s="707">
        <f>'2-ORÇAMENTO'!GNN39</f>
        <v>0</v>
      </c>
      <c r="GNM42" s="709">
        <f>'2-ORÇAMENTO'!GNM39</f>
        <v>0</v>
      </c>
      <c r="GNN42" s="707">
        <f>'2-ORÇAMENTO'!GNP39</f>
        <v>0</v>
      </c>
      <c r="GNO42" s="709">
        <f>'2-ORÇAMENTO'!GNO39</f>
        <v>0</v>
      </c>
      <c r="GNP42" s="707">
        <f>'2-ORÇAMENTO'!GNR39</f>
        <v>0</v>
      </c>
      <c r="GNQ42" s="709">
        <f>'2-ORÇAMENTO'!GNQ39</f>
        <v>0</v>
      </c>
      <c r="GNR42" s="707">
        <f>'2-ORÇAMENTO'!GNT39</f>
        <v>0</v>
      </c>
      <c r="GNS42" s="709">
        <f>'2-ORÇAMENTO'!GNS39</f>
        <v>0</v>
      </c>
      <c r="GNT42" s="707">
        <f>'2-ORÇAMENTO'!GNV39</f>
        <v>0</v>
      </c>
      <c r="GNU42" s="709">
        <f>'2-ORÇAMENTO'!GNU39</f>
        <v>0</v>
      </c>
      <c r="GNV42" s="707">
        <f>'2-ORÇAMENTO'!GNX39</f>
        <v>0</v>
      </c>
      <c r="GNW42" s="709">
        <f>'2-ORÇAMENTO'!GNW39</f>
        <v>0</v>
      </c>
      <c r="GNX42" s="707">
        <f>'2-ORÇAMENTO'!GNZ39</f>
        <v>0</v>
      </c>
      <c r="GNY42" s="709">
        <f>'2-ORÇAMENTO'!GNY39</f>
        <v>0</v>
      </c>
      <c r="GNZ42" s="707">
        <f>'2-ORÇAMENTO'!GOB39</f>
        <v>0</v>
      </c>
      <c r="GOA42" s="709">
        <f>'2-ORÇAMENTO'!GOA39</f>
        <v>0</v>
      </c>
      <c r="GOB42" s="707">
        <f>'2-ORÇAMENTO'!GOD39</f>
        <v>0</v>
      </c>
      <c r="GOC42" s="709">
        <f>'2-ORÇAMENTO'!GOC39</f>
        <v>0</v>
      </c>
      <c r="GOD42" s="707">
        <f>'2-ORÇAMENTO'!GOF39</f>
        <v>0</v>
      </c>
      <c r="GOE42" s="709">
        <f>'2-ORÇAMENTO'!GOE39</f>
        <v>0</v>
      </c>
      <c r="GOF42" s="707">
        <f>'2-ORÇAMENTO'!GOH39</f>
        <v>0</v>
      </c>
      <c r="GOG42" s="709">
        <f>'2-ORÇAMENTO'!GOG39</f>
        <v>0</v>
      </c>
      <c r="GOH42" s="707">
        <f>'2-ORÇAMENTO'!GOJ39</f>
        <v>0</v>
      </c>
      <c r="GOI42" s="709">
        <f>'2-ORÇAMENTO'!GOI39</f>
        <v>0</v>
      </c>
      <c r="GOJ42" s="707">
        <f>'2-ORÇAMENTO'!GOL39</f>
        <v>0</v>
      </c>
      <c r="GOK42" s="709">
        <f>'2-ORÇAMENTO'!GOK39</f>
        <v>0</v>
      </c>
      <c r="GOL42" s="707">
        <f>'2-ORÇAMENTO'!GON39</f>
        <v>0</v>
      </c>
      <c r="GOM42" s="709">
        <f>'2-ORÇAMENTO'!GOM39</f>
        <v>0</v>
      </c>
      <c r="GON42" s="707">
        <f>'2-ORÇAMENTO'!GOP39</f>
        <v>0</v>
      </c>
      <c r="GOO42" s="709">
        <f>'2-ORÇAMENTO'!GOO39</f>
        <v>0</v>
      </c>
      <c r="GOP42" s="707">
        <f>'2-ORÇAMENTO'!GOR39</f>
        <v>0</v>
      </c>
      <c r="GOQ42" s="709">
        <f>'2-ORÇAMENTO'!GOQ39</f>
        <v>0</v>
      </c>
      <c r="GOR42" s="707">
        <f>'2-ORÇAMENTO'!GOT39</f>
        <v>0</v>
      </c>
      <c r="GOS42" s="709">
        <f>'2-ORÇAMENTO'!GOS39</f>
        <v>0</v>
      </c>
      <c r="GOT42" s="707">
        <f>'2-ORÇAMENTO'!GOV39</f>
        <v>0</v>
      </c>
      <c r="GOU42" s="709">
        <f>'2-ORÇAMENTO'!GOU39</f>
        <v>0</v>
      </c>
      <c r="GOV42" s="707">
        <f>'2-ORÇAMENTO'!GOX39</f>
        <v>0</v>
      </c>
      <c r="GOW42" s="709">
        <f>'2-ORÇAMENTO'!GOW39</f>
        <v>0</v>
      </c>
      <c r="GOX42" s="707">
        <f>'2-ORÇAMENTO'!GOZ39</f>
        <v>0</v>
      </c>
      <c r="GOY42" s="709">
        <f>'2-ORÇAMENTO'!GOY39</f>
        <v>0</v>
      </c>
      <c r="GOZ42" s="707">
        <f>'2-ORÇAMENTO'!GPB39</f>
        <v>0</v>
      </c>
      <c r="GPA42" s="709">
        <f>'2-ORÇAMENTO'!GPA39</f>
        <v>0</v>
      </c>
      <c r="GPB42" s="707">
        <f>'2-ORÇAMENTO'!GPD39</f>
        <v>0</v>
      </c>
      <c r="GPC42" s="709">
        <f>'2-ORÇAMENTO'!GPC39</f>
        <v>0</v>
      </c>
      <c r="GPD42" s="707">
        <f>'2-ORÇAMENTO'!GPF39</f>
        <v>0</v>
      </c>
      <c r="GPE42" s="709">
        <f>'2-ORÇAMENTO'!GPE39</f>
        <v>0</v>
      </c>
      <c r="GPF42" s="707">
        <f>'2-ORÇAMENTO'!GPH39</f>
        <v>0</v>
      </c>
      <c r="GPG42" s="709">
        <f>'2-ORÇAMENTO'!GPG39</f>
        <v>0</v>
      </c>
      <c r="GPH42" s="707">
        <f>'2-ORÇAMENTO'!GPJ39</f>
        <v>0</v>
      </c>
      <c r="GPI42" s="709">
        <f>'2-ORÇAMENTO'!GPI39</f>
        <v>0</v>
      </c>
      <c r="GPJ42" s="707">
        <f>'2-ORÇAMENTO'!GPL39</f>
        <v>0</v>
      </c>
      <c r="GPK42" s="709">
        <f>'2-ORÇAMENTO'!GPK39</f>
        <v>0</v>
      </c>
      <c r="GPL42" s="707">
        <f>'2-ORÇAMENTO'!GPN39</f>
        <v>0</v>
      </c>
      <c r="GPM42" s="709">
        <f>'2-ORÇAMENTO'!GPM39</f>
        <v>0</v>
      </c>
      <c r="GPN42" s="707">
        <f>'2-ORÇAMENTO'!GPP39</f>
        <v>0</v>
      </c>
      <c r="GPO42" s="709">
        <f>'2-ORÇAMENTO'!GPO39</f>
        <v>0</v>
      </c>
      <c r="GPP42" s="707">
        <f>'2-ORÇAMENTO'!GPR39</f>
        <v>0</v>
      </c>
      <c r="GPQ42" s="709">
        <f>'2-ORÇAMENTO'!GPQ39</f>
        <v>0</v>
      </c>
      <c r="GPR42" s="707">
        <f>'2-ORÇAMENTO'!GPT39</f>
        <v>0</v>
      </c>
      <c r="GPS42" s="709">
        <f>'2-ORÇAMENTO'!GPS39</f>
        <v>0</v>
      </c>
      <c r="GPT42" s="707">
        <f>'2-ORÇAMENTO'!GPV39</f>
        <v>0</v>
      </c>
      <c r="GPU42" s="709">
        <f>'2-ORÇAMENTO'!GPU39</f>
        <v>0</v>
      </c>
      <c r="GPV42" s="707">
        <f>'2-ORÇAMENTO'!GPX39</f>
        <v>0</v>
      </c>
      <c r="GPW42" s="709">
        <f>'2-ORÇAMENTO'!GPW39</f>
        <v>0</v>
      </c>
      <c r="GPX42" s="707">
        <f>'2-ORÇAMENTO'!GPZ39</f>
        <v>0</v>
      </c>
      <c r="GPY42" s="709">
        <f>'2-ORÇAMENTO'!GPY39</f>
        <v>0</v>
      </c>
      <c r="GPZ42" s="707">
        <f>'2-ORÇAMENTO'!GQB39</f>
        <v>0</v>
      </c>
      <c r="GQA42" s="709">
        <f>'2-ORÇAMENTO'!GQA39</f>
        <v>0</v>
      </c>
      <c r="GQB42" s="707">
        <f>'2-ORÇAMENTO'!GQD39</f>
        <v>0</v>
      </c>
      <c r="GQC42" s="709">
        <f>'2-ORÇAMENTO'!GQC39</f>
        <v>0</v>
      </c>
      <c r="GQD42" s="707">
        <f>'2-ORÇAMENTO'!GQF39</f>
        <v>0</v>
      </c>
      <c r="GQE42" s="709">
        <f>'2-ORÇAMENTO'!GQE39</f>
        <v>0</v>
      </c>
      <c r="GQF42" s="707">
        <f>'2-ORÇAMENTO'!GQH39</f>
        <v>0</v>
      </c>
      <c r="GQG42" s="709">
        <f>'2-ORÇAMENTO'!GQG39</f>
        <v>0</v>
      </c>
      <c r="GQH42" s="707">
        <f>'2-ORÇAMENTO'!GQJ39</f>
        <v>0</v>
      </c>
      <c r="GQI42" s="709">
        <f>'2-ORÇAMENTO'!GQI39</f>
        <v>0</v>
      </c>
      <c r="GQJ42" s="707">
        <f>'2-ORÇAMENTO'!GQL39</f>
        <v>0</v>
      </c>
      <c r="GQK42" s="709">
        <f>'2-ORÇAMENTO'!GQK39</f>
        <v>0</v>
      </c>
      <c r="GQL42" s="707">
        <f>'2-ORÇAMENTO'!GQN39</f>
        <v>0</v>
      </c>
      <c r="GQM42" s="709">
        <f>'2-ORÇAMENTO'!GQM39</f>
        <v>0</v>
      </c>
      <c r="GQN42" s="707">
        <f>'2-ORÇAMENTO'!GQP39</f>
        <v>0</v>
      </c>
      <c r="GQO42" s="709">
        <f>'2-ORÇAMENTO'!GQO39</f>
        <v>0</v>
      </c>
      <c r="GQP42" s="707">
        <f>'2-ORÇAMENTO'!GQR39</f>
        <v>0</v>
      </c>
      <c r="GQQ42" s="709">
        <f>'2-ORÇAMENTO'!GQQ39</f>
        <v>0</v>
      </c>
      <c r="GQR42" s="707">
        <f>'2-ORÇAMENTO'!GQT39</f>
        <v>0</v>
      </c>
      <c r="GQS42" s="709">
        <f>'2-ORÇAMENTO'!GQS39</f>
        <v>0</v>
      </c>
      <c r="GQT42" s="707">
        <f>'2-ORÇAMENTO'!GQV39</f>
        <v>0</v>
      </c>
      <c r="GQU42" s="709">
        <f>'2-ORÇAMENTO'!GQU39</f>
        <v>0</v>
      </c>
      <c r="GQV42" s="707">
        <f>'2-ORÇAMENTO'!GQX39</f>
        <v>0</v>
      </c>
      <c r="GQW42" s="709">
        <f>'2-ORÇAMENTO'!GQW39</f>
        <v>0</v>
      </c>
      <c r="GQX42" s="707">
        <f>'2-ORÇAMENTO'!GQZ39</f>
        <v>0</v>
      </c>
      <c r="GQY42" s="709">
        <f>'2-ORÇAMENTO'!GQY39</f>
        <v>0</v>
      </c>
      <c r="GQZ42" s="707">
        <f>'2-ORÇAMENTO'!GRB39</f>
        <v>0</v>
      </c>
      <c r="GRA42" s="709">
        <f>'2-ORÇAMENTO'!GRA39</f>
        <v>0</v>
      </c>
      <c r="GRB42" s="707">
        <f>'2-ORÇAMENTO'!GRD39</f>
        <v>0</v>
      </c>
      <c r="GRC42" s="709">
        <f>'2-ORÇAMENTO'!GRC39</f>
        <v>0</v>
      </c>
      <c r="GRD42" s="707">
        <f>'2-ORÇAMENTO'!GRF39</f>
        <v>0</v>
      </c>
      <c r="GRE42" s="709">
        <f>'2-ORÇAMENTO'!GRE39</f>
        <v>0</v>
      </c>
      <c r="GRF42" s="707">
        <f>'2-ORÇAMENTO'!GRH39</f>
        <v>0</v>
      </c>
      <c r="GRG42" s="709">
        <f>'2-ORÇAMENTO'!GRG39</f>
        <v>0</v>
      </c>
      <c r="GRH42" s="707">
        <f>'2-ORÇAMENTO'!GRJ39</f>
        <v>0</v>
      </c>
      <c r="GRI42" s="709">
        <f>'2-ORÇAMENTO'!GRI39</f>
        <v>0</v>
      </c>
      <c r="GRJ42" s="707">
        <f>'2-ORÇAMENTO'!GRL39</f>
        <v>0</v>
      </c>
      <c r="GRK42" s="709">
        <f>'2-ORÇAMENTO'!GRK39</f>
        <v>0</v>
      </c>
      <c r="GRL42" s="707">
        <f>'2-ORÇAMENTO'!GRN39</f>
        <v>0</v>
      </c>
      <c r="GRM42" s="709">
        <f>'2-ORÇAMENTO'!GRM39</f>
        <v>0</v>
      </c>
      <c r="GRN42" s="707">
        <f>'2-ORÇAMENTO'!GRP39</f>
        <v>0</v>
      </c>
      <c r="GRO42" s="709">
        <f>'2-ORÇAMENTO'!GRO39</f>
        <v>0</v>
      </c>
      <c r="GRP42" s="707">
        <f>'2-ORÇAMENTO'!GRR39</f>
        <v>0</v>
      </c>
      <c r="GRQ42" s="709">
        <f>'2-ORÇAMENTO'!GRQ39</f>
        <v>0</v>
      </c>
      <c r="GRR42" s="707">
        <f>'2-ORÇAMENTO'!GRT39</f>
        <v>0</v>
      </c>
      <c r="GRS42" s="709">
        <f>'2-ORÇAMENTO'!GRS39</f>
        <v>0</v>
      </c>
      <c r="GRT42" s="707">
        <f>'2-ORÇAMENTO'!GRV39</f>
        <v>0</v>
      </c>
      <c r="GRU42" s="709">
        <f>'2-ORÇAMENTO'!GRU39</f>
        <v>0</v>
      </c>
      <c r="GRV42" s="707">
        <f>'2-ORÇAMENTO'!GRX39</f>
        <v>0</v>
      </c>
      <c r="GRW42" s="709">
        <f>'2-ORÇAMENTO'!GRW39</f>
        <v>0</v>
      </c>
      <c r="GRX42" s="707">
        <f>'2-ORÇAMENTO'!GRZ39</f>
        <v>0</v>
      </c>
      <c r="GRY42" s="709">
        <f>'2-ORÇAMENTO'!GRY39</f>
        <v>0</v>
      </c>
      <c r="GRZ42" s="707">
        <f>'2-ORÇAMENTO'!GSB39</f>
        <v>0</v>
      </c>
      <c r="GSA42" s="709">
        <f>'2-ORÇAMENTO'!GSA39</f>
        <v>0</v>
      </c>
      <c r="GSB42" s="707">
        <f>'2-ORÇAMENTO'!GSD39</f>
        <v>0</v>
      </c>
      <c r="GSC42" s="709">
        <f>'2-ORÇAMENTO'!GSC39</f>
        <v>0</v>
      </c>
      <c r="GSD42" s="707">
        <f>'2-ORÇAMENTO'!GSF39</f>
        <v>0</v>
      </c>
      <c r="GSE42" s="709">
        <f>'2-ORÇAMENTO'!GSE39</f>
        <v>0</v>
      </c>
      <c r="GSF42" s="707">
        <f>'2-ORÇAMENTO'!GSH39</f>
        <v>0</v>
      </c>
      <c r="GSG42" s="709">
        <f>'2-ORÇAMENTO'!GSG39</f>
        <v>0</v>
      </c>
      <c r="GSH42" s="707">
        <f>'2-ORÇAMENTO'!GSJ39</f>
        <v>0</v>
      </c>
      <c r="GSI42" s="709">
        <f>'2-ORÇAMENTO'!GSI39</f>
        <v>0</v>
      </c>
      <c r="GSJ42" s="707">
        <f>'2-ORÇAMENTO'!GSL39</f>
        <v>0</v>
      </c>
      <c r="GSK42" s="709">
        <f>'2-ORÇAMENTO'!GSK39</f>
        <v>0</v>
      </c>
      <c r="GSL42" s="707">
        <f>'2-ORÇAMENTO'!GSN39</f>
        <v>0</v>
      </c>
      <c r="GSM42" s="709">
        <f>'2-ORÇAMENTO'!GSM39</f>
        <v>0</v>
      </c>
      <c r="GSN42" s="707">
        <f>'2-ORÇAMENTO'!GSP39</f>
        <v>0</v>
      </c>
      <c r="GSO42" s="709">
        <f>'2-ORÇAMENTO'!GSO39</f>
        <v>0</v>
      </c>
      <c r="GSP42" s="707">
        <f>'2-ORÇAMENTO'!GSR39</f>
        <v>0</v>
      </c>
      <c r="GSQ42" s="709">
        <f>'2-ORÇAMENTO'!GSQ39</f>
        <v>0</v>
      </c>
      <c r="GSR42" s="707">
        <f>'2-ORÇAMENTO'!GST39</f>
        <v>0</v>
      </c>
      <c r="GSS42" s="709">
        <f>'2-ORÇAMENTO'!GSS39</f>
        <v>0</v>
      </c>
      <c r="GST42" s="707">
        <f>'2-ORÇAMENTO'!GSV39</f>
        <v>0</v>
      </c>
      <c r="GSU42" s="709">
        <f>'2-ORÇAMENTO'!GSU39</f>
        <v>0</v>
      </c>
      <c r="GSV42" s="707">
        <f>'2-ORÇAMENTO'!GSX39</f>
        <v>0</v>
      </c>
      <c r="GSW42" s="709">
        <f>'2-ORÇAMENTO'!GSW39</f>
        <v>0</v>
      </c>
      <c r="GSX42" s="707">
        <f>'2-ORÇAMENTO'!GSZ39</f>
        <v>0</v>
      </c>
      <c r="GSY42" s="709">
        <f>'2-ORÇAMENTO'!GSY39</f>
        <v>0</v>
      </c>
      <c r="GSZ42" s="707">
        <f>'2-ORÇAMENTO'!GTB39</f>
        <v>0</v>
      </c>
      <c r="GTA42" s="709">
        <f>'2-ORÇAMENTO'!GTA39</f>
        <v>0</v>
      </c>
      <c r="GTB42" s="707">
        <f>'2-ORÇAMENTO'!GTD39</f>
        <v>0</v>
      </c>
      <c r="GTC42" s="709">
        <f>'2-ORÇAMENTO'!GTC39</f>
        <v>0</v>
      </c>
      <c r="GTD42" s="707">
        <f>'2-ORÇAMENTO'!GTF39</f>
        <v>0</v>
      </c>
      <c r="GTE42" s="709">
        <f>'2-ORÇAMENTO'!GTE39</f>
        <v>0</v>
      </c>
      <c r="GTF42" s="707">
        <f>'2-ORÇAMENTO'!GTH39</f>
        <v>0</v>
      </c>
      <c r="GTG42" s="709">
        <f>'2-ORÇAMENTO'!GTG39</f>
        <v>0</v>
      </c>
      <c r="GTH42" s="707">
        <f>'2-ORÇAMENTO'!GTJ39</f>
        <v>0</v>
      </c>
      <c r="GTI42" s="709">
        <f>'2-ORÇAMENTO'!GTI39</f>
        <v>0</v>
      </c>
      <c r="GTJ42" s="707">
        <f>'2-ORÇAMENTO'!GTL39</f>
        <v>0</v>
      </c>
      <c r="GTK42" s="709">
        <f>'2-ORÇAMENTO'!GTK39</f>
        <v>0</v>
      </c>
      <c r="GTL42" s="707">
        <f>'2-ORÇAMENTO'!GTN39</f>
        <v>0</v>
      </c>
      <c r="GTM42" s="709">
        <f>'2-ORÇAMENTO'!GTM39</f>
        <v>0</v>
      </c>
      <c r="GTN42" s="707">
        <f>'2-ORÇAMENTO'!GTP39</f>
        <v>0</v>
      </c>
      <c r="GTO42" s="709">
        <f>'2-ORÇAMENTO'!GTO39</f>
        <v>0</v>
      </c>
      <c r="GTP42" s="707">
        <f>'2-ORÇAMENTO'!GTR39</f>
        <v>0</v>
      </c>
      <c r="GTQ42" s="709">
        <f>'2-ORÇAMENTO'!GTQ39</f>
        <v>0</v>
      </c>
      <c r="GTR42" s="707">
        <f>'2-ORÇAMENTO'!GTT39</f>
        <v>0</v>
      </c>
      <c r="GTS42" s="709">
        <f>'2-ORÇAMENTO'!GTS39</f>
        <v>0</v>
      </c>
      <c r="GTT42" s="707">
        <f>'2-ORÇAMENTO'!GTV39</f>
        <v>0</v>
      </c>
      <c r="GTU42" s="709">
        <f>'2-ORÇAMENTO'!GTU39</f>
        <v>0</v>
      </c>
      <c r="GTV42" s="707">
        <f>'2-ORÇAMENTO'!GTX39</f>
        <v>0</v>
      </c>
      <c r="GTW42" s="709">
        <f>'2-ORÇAMENTO'!GTW39</f>
        <v>0</v>
      </c>
      <c r="GTX42" s="707">
        <f>'2-ORÇAMENTO'!GTZ39</f>
        <v>0</v>
      </c>
      <c r="GTY42" s="709">
        <f>'2-ORÇAMENTO'!GTY39</f>
        <v>0</v>
      </c>
      <c r="GTZ42" s="707">
        <f>'2-ORÇAMENTO'!GUB39</f>
        <v>0</v>
      </c>
      <c r="GUA42" s="709">
        <f>'2-ORÇAMENTO'!GUA39</f>
        <v>0</v>
      </c>
      <c r="GUB42" s="707">
        <f>'2-ORÇAMENTO'!GUD39</f>
        <v>0</v>
      </c>
      <c r="GUC42" s="709">
        <f>'2-ORÇAMENTO'!GUC39</f>
        <v>0</v>
      </c>
      <c r="GUD42" s="707">
        <f>'2-ORÇAMENTO'!GUF39</f>
        <v>0</v>
      </c>
      <c r="GUE42" s="709">
        <f>'2-ORÇAMENTO'!GUE39</f>
        <v>0</v>
      </c>
      <c r="GUF42" s="707">
        <f>'2-ORÇAMENTO'!GUH39</f>
        <v>0</v>
      </c>
      <c r="GUG42" s="709">
        <f>'2-ORÇAMENTO'!GUG39</f>
        <v>0</v>
      </c>
      <c r="GUH42" s="707">
        <f>'2-ORÇAMENTO'!GUJ39</f>
        <v>0</v>
      </c>
      <c r="GUI42" s="709">
        <f>'2-ORÇAMENTO'!GUI39</f>
        <v>0</v>
      </c>
      <c r="GUJ42" s="707">
        <f>'2-ORÇAMENTO'!GUL39</f>
        <v>0</v>
      </c>
      <c r="GUK42" s="709">
        <f>'2-ORÇAMENTO'!GUK39</f>
        <v>0</v>
      </c>
      <c r="GUL42" s="707">
        <f>'2-ORÇAMENTO'!GUN39</f>
        <v>0</v>
      </c>
      <c r="GUM42" s="709">
        <f>'2-ORÇAMENTO'!GUM39</f>
        <v>0</v>
      </c>
      <c r="GUN42" s="707">
        <f>'2-ORÇAMENTO'!GUP39</f>
        <v>0</v>
      </c>
      <c r="GUO42" s="709">
        <f>'2-ORÇAMENTO'!GUO39</f>
        <v>0</v>
      </c>
      <c r="GUP42" s="707">
        <f>'2-ORÇAMENTO'!GUR39</f>
        <v>0</v>
      </c>
      <c r="GUQ42" s="709">
        <f>'2-ORÇAMENTO'!GUQ39</f>
        <v>0</v>
      </c>
      <c r="GUR42" s="707">
        <f>'2-ORÇAMENTO'!GUT39</f>
        <v>0</v>
      </c>
      <c r="GUS42" s="709">
        <f>'2-ORÇAMENTO'!GUS39</f>
        <v>0</v>
      </c>
      <c r="GUT42" s="707">
        <f>'2-ORÇAMENTO'!GUV39</f>
        <v>0</v>
      </c>
      <c r="GUU42" s="709">
        <f>'2-ORÇAMENTO'!GUU39</f>
        <v>0</v>
      </c>
      <c r="GUV42" s="707">
        <f>'2-ORÇAMENTO'!GUX39</f>
        <v>0</v>
      </c>
      <c r="GUW42" s="709">
        <f>'2-ORÇAMENTO'!GUW39</f>
        <v>0</v>
      </c>
      <c r="GUX42" s="707">
        <f>'2-ORÇAMENTO'!GUZ39</f>
        <v>0</v>
      </c>
      <c r="GUY42" s="709">
        <f>'2-ORÇAMENTO'!GUY39</f>
        <v>0</v>
      </c>
      <c r="GUZ42" s="707">
        <f>'2-ORÇAMENTO'!GVB39</f>
        <v>0</v>
      </c>
      <c r="GVA42" s="709">
        <f>'2-ORÇAMENTO'!GVA39</f>
        <v>0</v>
      </c>
      <c r="GVB42" s="707">
        <f>'2-ORÇAMENTO'!GVD39</f>
        <v>0</v>
      </c>
      <c r="GVC42" s="709">
        <f>'2-ORÇAMENTO'!GVC39</f>
        <v>0</v>
      </c>
      <c r="GVD42" s="707">
        <f>'2-ORÇAMENTO'!GVF39</f>
        <v>0</v>
      </c>
      <c r="GVE42" s="709">
        <f>'2-ORÇAMENTO'!GVE39</f>
        <v>0</v>
      </c>
      <c r="GVF42" s="707">
        <f>'2-ORÇAMENTO'!GVH39</f>
        <v>0</v>
      </c>
      <c r="GVG42" s="709">
        <f>'2-ORÇAMENTO'!GVG39</f>
        <v>0</v>
      </c>
      <c r="GVH42" s="707">
        <f>'2-ORÇAMENTO'!GVJ39</f>
        <v>0</v>
      </c>
      <c r="GVI42" s="709">
        <f>'2-ORÇAMENTO'!GVI39</f>
        <v>0</v>
      </c>
      <c r="GVJ42" s="707">
        <f>'2-ORÇAMENTO'!GVL39</f>
        <v>0</v>
      </c>
      <c r="GVK42" s="709">
        <f>'2-ORÇAMENTO'!GVK39</f>
        <v>0</v>
      </c>
      <c r="GVL42" s="707">
        <f>'2-ORÇAMENTO'!GVN39</f>
        <v>0</v>
      </c>
      <c r="GVM42" s="709">
        <f>'2-ORÇAMENTO'!GVM39</f>
        <v>0</v>
      </c>
      <c r="GVN42" s="707">
        <f>'2-ORÇAMENTO'!GVP39</f>
        <v>0</v>
      </c>
      <c r="GVO42" s="709">
        <f>'2-ORÇAMENTO'!GVO39</f>
        <v>0</v>
      </c>
      <c r="GVP42" s="707">
        <f>'2-ORÇAMENTO'!GVR39</f>
        <v>0</v>
      </c>
      <c r="GVQ42" s="709">
        <f>'2-ORÇAMENTO'!GVQ39</f>
        <v>0</v>
      </c>
      <c r="GVR42" s="707">
        <f>'2-ORÇAMENTO'!GVT39</f>
        <v>0</v>
      </c>
      <c r="GVS42" s="709">
        <f>'2-ORÇAMENTO'!GVS39</f>
        <v>0</v>
      </c>
      <c r="GVT42" s="707">
        <f>'2-ORÇAMENTO'!GVV39</f>
        <v>0</v>
      </c>
      <c r="GVU42" s="709">
        <f>'2-ORÇAMENTO'!GVU39</f>
        <v>0</v>
      </c>
      <c r="GVV42" s="707">
        <f>'2-ORÇAMENTO'!GVX39</f>
        <v>0</v>
      </c>
      <c r="GVW42" s="709">
        <f>'2-ORÇAMENTO'!GVW39</f>
        <v>0</v>
      </c>
      <c r="GVX42" s="707">
        <f>'2-ORÇAMENTO'!GVZ39</f>
        <v>0</v>
      </c>
      <c r="GVY42" s="709">
        <f>'2-ORÇAMENTO'!GVY39</f>
        <v>0</v>
      </c>
      <c r="GVZ42" s="707">
        <f>'2-ORÇAMENTO'!GWB39</f>
        <v>0</v>
      </c>
      <c r="GWA42" s="709">
        <f>'2-ORÇAMENTO'!GWA39</f>
        <v>0</v>
      </c>
      <c r="GWB42" s="707">
        <f>'2-ORÇAMENTO'!GWD39</f>
        <v>0</v>
      </c>
      <c r="GWC42" s="709">
        <f>'2-ORÇAMENTO'!GWC39</f>
        <v>0</v>
      </c>
      <c r="GWD42" s="707">
        <f>'2-ORÇAMENTO'!GWF39</f>
        <v>0</v>
      </c>
      <c r="GWE42" s="709">
        <f>'2-ORÇAMENTO'!GWE39</f>
        <v>0</v>
      </c>
      <c r="GWF42" s="707">
        <f>'2-ORÇAMENTO'!GWH39</f>
        <v>0</v>
      </c>
      <c r="GWG42" s="709">
        <f>'2-ORÇAMENTO'!GWG39</f>
        <v>0</v>
      </c>
      <c r="GWH42" s="707">
        <f>'2-ORÇAMENTO'!GWJ39</f>
        <v>0</v>
      </c>
      <c r="GWI42" s="709">
        <f>'2-ORÇAMENTO'!GWI39</f>
        <v>0</v>
      </c>
      <c r="GWJ42" s="707">
        <f>'2-ORÇAMENTO'!GWL39</f>
        <v>0</v>
      </c>
      <c r="GWK42" s="709">
        <f>'2-ORÇAMENTO'!GWK39</f>
        <v>0</v>
      </c>
      <c r="GWL42" s="707">
        <f>'2-ORÇAMENTO'!GWN39</f>
        <v>0</v>
      </c>
      <c r="GWM42" s="709">
        <f>'2-ORÇAMENTO'!GWM39</f>
        <v>0</v>
      </c>
      <c r="GWN42" s="707">
        <f>'2-ORÇAMENTO'!GWP39</f>
        <v>0</v>
      </c>
      <c r="GWO42" s="709">
        <f>'2-ORÇAMENTO'!GWO39</f>
        <v>0</v>
      </c>
      <c r="GWP42" s="707">
        <f>'2-ORÇAMENTO'!GWR39</f>
        <v>0</v>
      </c>
      <c r="GWQ42" s="709">
        <f>'2-ORÇAMENTO'!GWQ39</f>
        <v>0</v>
      </c>
      <c r="GWR42" s="707">
        <f>'2-ORÇAMENTO'!GWT39</f>
        <v>0</v>
      </c>
      <c r="GWS42" s="709">
        <f>'2-ORÇAMENTO'!GWS39</f>
        <v>0</v>
      </c>
      <c r="GWT42" s="707">
        <f>'2-ORÇAMENTO'!GWV39</f>
        <v>0</v>
      </c>
      <c r="GWU42" s="709">
        <f>'2-ORÇAMENTO'!GWU39</f>
        <v>0</v>
      </c>
      <c r="GWV42" s="707">
        <f>'2-ORÇAMENTO'!GWX39</f>
        <v>0</v>
      </c>
      <c r="GWW42" s="709">
        <f>'2-ORÇAMENTO'!GWW39</f>
        <v>0</v>
      </c>
      <c r="GWX42" s="707">
        <f>'2-ORÇAMENTO'!GWZ39</f>
        <v>0</v>
      </c>
      <c r="GWY42" s="709">
        <f>'2-ORÇAMENTO'!GWY39</f>
        <v>0</v>
      </c>
      <c r="GWZ42" s="707">
        <f>'2-ORÇAMENTO'!GXB39</f>
        <v>0</v>
      </c>
      <c r="GXA42" s="709">
        <f>'2-ORÇAMENTO'!GXA39</f>
        <v>0</v>
      </c>
      <c r="GXB42" s="707">
        <f>'2-ORÇAMENTO'!GXD39</f>
        <v>0</v>
      </c>
      <c r="GXC42" s="709">
        <f>'2-ORÇAMENTO'!GXC39</f>
        <v>0</v>
      </c>
      <c r="GXD42" s="707">
        <f>'2-ORÇAMENTO'!GXF39</f>
        <v>0</v>
      </c>
      <c r="GXE42" s="709">
        <f>'2-ORÇAMENTO'!GXE39</f>
        <v>0</v>
      </c>
      <c r="GXF42" s="707">
        <f>'2-ORÇAMENTO'!GXH39</f>
        <v>0</v>
      </c>
      <c r="GXG42" s="709">
        <f>'2-ORÇAMENTO'!GXG39</f>
        <v>0</v>
      </c>
      <c r="GXH42" s="707">
        <f>'2-ORÇAMENTO'!GXJ39</f>
        <v>0</v>
      </c>
      <c r="GXI42" s="709">
        <f>'2-ORÇAMENTO'!GXI39</f>
        <v>0</v>
      </c>
      <c r="GXJ42" s="707">
        <f>'2-ORÇAMENTO'!GXL39</f>
        <v>0</v>
      </c>
      <c r="GXK42" s="709">
        <f>'2-ORÇAMENTO'!GXK39</f>
        <v>0</v>
      </c>
      <c r="GXL42" s="707">
        <f>'2-ORÇAMENTO'!GXN39</f>
        <v>0</v>
      </c>
      <c r="GXM42" s="709">
        <f>'2-ORÇAMENTO'!GXM39</f>
        <v>0</v>
      </c>
      <c r="GXN42" s="707">
        <f>'2-ORÇAMENTO'!GXP39</f>
        <v>0</v>
      </c>
      <c r="GXO42" s="709">
        <f>'2-ORÇAMENTO'!GXO39</f>
        <v>0</v>
      </c>
      <c r="GXP42" s="707">
        <f>'2-ORÇAMENTO'!GXR39</f>
        <v>0</v>
      </c>
      <c r="GXQ42" s="709">
        <f>'2-ORÇAMENTO'!GXQ39</f>
        <v>0</v>
      </c>
      <c r="GXR42" s="707">
        <f>'2-ORÇAMENTO'!GXT39</f>
        <v>0</v>
      </c>
      <c r="GXS42" s="709">
        <f>'2-ORÇAMENTO'!GXS39</f>
        <v>0</v>
      </c>
      <c r="GXT42" s="707">
        <f>'2-ORÇAMENTO'!GXV39</f>
        <v>0</v>
      </c>
      <c r="GXU42" s="709">
        <f>'2-ORÇAMENTO'!GXU39</f>
        <v>0</v>
      </c>
      <c r="GXV42" s="707">
        <f>'2-ORÇAMENTO'!GXX39</f>
        <v>0</v>
      </c>
      <c r="GXW42" s="709">
        <f>'2-ORÇAMENTO'!GXW39</f>
        <v>0</v>
      </c>
      <c r="GXX42" s="707">
        <f>'2-ORÇAMENTO'!GXZ39</f>
        <v>0</v>
      </c>
      <c r="GXY42" s="709">
        <f>'2-ORÇAMENTO'!GXY39</f>
        <v>0</v>
      </c>
      <c r="GXZ42" s="707">
        <f>'2-ORÇAMENTO'!GYB39</f>
        <v>0</v>
      </c>
      <c r="GYA42" s="709">
        <f>'2-ORÇAMENTO'!GYA39</f>
        <v>0</v>
      </c>
      <c r="GYB42" s="707">
        <f>'2-ORÇAMENTO'!GYD39</f>
        <v>0</v>
      </c>
      <c r="GYC42" s="709">
        <f>'2-ORÇAMENTO'!GYC39</f>
        <v>0</v>
      </c>
      <c r="GYD42" s="707">
        <f>'2-ORÇAMENTO'!GYF39</f>
        <v>0</v>
      </c>
      <c r="GYE42" s="709">
        <f>'2-ORÇAMENTO'!GYE39</f>
        <v>0</v>
      </c>
      <c r="GYF42" s="707">
        <f>'2-ORÇAMENTO'!GYH39</f>
        <v>0</v>
      </c>
      <c r="GYG42" s="709">
        <f>'2-ORÇAMENTO'!GYG39</f>
        <v>0</v>
      </c>
      <c r="GYH42" s="707">
        <f>'2-ORÇAMENTO'!GYJ39</f>
        <v>0</v>
      </c>
      <c r="GYI42" s="709">
        <f>'2-ORÇAMENTO'!GYI39</f>
        <v>0</v>
      </c>
      <c r="GYJ42" s="707">
        <f>'2-ORÇAMENTO'!GYL39</f>
        <v>0</v>
      </c>
      <c r="GYK42" s="709">
        <f>'2-ORÇAMENTO'!GYK39</f>
        <v>0</v>
      </c>
      <c r="GYL42" s="707">
        <f>'2-ORÇAMENTO'!GYN39</f>
        <v>0</v>
      </c>
      <c r="GYM42" s="709">
        <f>'2-ORÇAMENTO'!GYM39</f>
        <v>0</v>
      </c>
      <c r="GYN42" s="707">
        <f>'2-ORÇAMENTO'!GYP39</f>
        <v>0</v>
      </c>
      <c r="GYO42" s="709">
        <f>'2-ORÇAMENTO'!GYO39</f>
        <v>0</v>
      </c>
      <c r="GYP42" s="707">
        <f>'2-ORÇAMENTO'!GYR39</f>
        <v>0</v>
      </c>
      <c r="GYQ42" s="709">
        <f>'2-ORÇAMENTO'!GYQ39</f>
        <v>0</v>
      </c>
      <c r="GYR42" s="707">
        <f>'2-ORÇAMENTO'!GYT39</f>
        <v>0</v>
      </c>
      <c r="GYS42" s="709">
        <f>'2-ORÇAMENTO'!GYS39</f>
        <v>0</v>
      </c>
      <c r="GYT42" s="707">
        <f>'2-ORÇAMENTO'!GYV39</f>
        <v>0</v>
      </c>
      <c r="GYU42" s="709">
        <f>'2-ORÇAMENTO'!GYU39</f>
        <v>0</v>
      </c>
      <c r="GYV42" s="707">
        <f>'2-ORÇAMENTO'!GYX39</f>
        <v>0</v>
      </c>
      <c r="GYW42" s="709">
        <f>'2-ORÇAMENTO'!GYW39</f>
        <v>0</v>
      </c>
      <c r="GYX42" s="707">
        <f>'2-ORÇAMENTO'!GYZ39</f>
        <v>0</v>
      </c>
      <c r="GYY42" s="709">
        <f>'2-ORÇAMENTO'!GYY39</f>
        <v>0</v>
      </c>
      <c r="GYZ42" s="707">
        <f>'2-ORÇAMENTO'!GZB39</f>
        <v>0</v>
      </c>
      <c r="GZA42" s="709">
        <f>'2-ORÇAMENTO'!GZA39</f>
        <v>0</v>
      </c>
      <c r="GZB42" s="707">
        <f>'2-ORÇAMENTO'!GZD39</f>
        <v>0</v>
      </c>
      <c r="GZC42" s="709">
        <f>'2-ORÇAMENTO'!GZC39</f>
        <v>0</v>
      </c>
      <c r="GZD42" s="707">
        <f>'2-ORÇAMENTO'!GZF39</f>
        <v>0</v>
      </c>
      <c r="GZE42" s="709">
        <f>'2-ORÇAMENTO'!GZE39</f>
        <v>0</v>
      </c>
      <c r="GZF42" s="707">
        <f>'2-ORÇAMENTO'!GZH39</f>
        <v>0</v>
      </c>
      <c r="GZG42" s="709">
        <f>'2-ORÇAMENTO'!GZG39</f>
        <v>0</v>
      </c>
      <c r="GZH42" s="707">
        <f>'2-ORÇAMENTO'!GZJ39</f>
        <v>0</v>
      </c>
      <c r="GZI42" s="709">
        <f>'2-ORÇAMENTO'!GZI39</f>
        <v>0</v>
      </c>
      <c r="GZJ42" s="707">
        <f>'2-ORÇAMENTO'!GZL39</f>
        <v>0</v>
      </c>
      <c r="GZK42" s="709">
        <f>'2-ORÇAMENTO'!GZK39</f>
        <v>0</v>
      </c>
      <c r="GZL42" s="707">
        <f>'2-ORÇAMENTO'!GZN39</f>
        <v>0</v>
      </c>
      <c r="GZM42" s="709">
        <f>'2-ORÇAMENTO'!GZM39</f>
        <v>0</v>
      </c>
      <c r="GZN42" s="707">
        <f>'2-ORÇAMENTO'!GZP39</f>
        <v>0</v>
      </c>
      <c r="GZO42" s="709">
        <f>'2-ORÇAMENTO'!GZO39</f>
        <v>0</v>
      </c>
      <c r="GZP42" s="707">
        <f>'2-ORÇAMENTO'!GZR39</f>
        <v>0</v>
      </c>
      <c r="GZQ42" s="709">
        <f>'2-ORÇAMENTO'!GZQ39</f>
        <v>0</v>
      </c>
      <c r="GZR42" s="707">
        <f>'2-ORÇAMENTO'!GZT39</f>
        <v>0</v>
      </c>
      <c r="GZS42" s="709">
        <f>'2-ORÇAMENTO'!GZS39</f>
        <v>0</v>
      </c>
      <c r="GZT42" s="707">
        <f>'2-ORÇAMENTO'!GZV39</f>
        <v>0</v>
      </c>
      <c r="GZU42" s="709">
        <f>'2-ORÇAMENTO'!GZU39</f>
        <v>0</v>
      </c>
      <c r="GZV42" s="707">
        <f>'2-ORÇAMENTO'!GZX39</f>
        <v>0</v>
      </c>
      <c r="GZW42" s="709">
        <f>'2-ORÇAMENTO'!GZW39</f>
        <v>0</v>
      </c>
      <c r="GZX42" s="707">
        <f>'2-ORÇAMENTO'!GZZ39</f>
        <v>0</v>
      </c>
      <c r="GZY42" s="709">
        <f>'2-ORÇAMENTO'!GZY39</f>
        <v>0</v>
      </c>
      <c r="GZZ42" s="707">
        <f>'2-ORÇAMENTO'!HAB39</f>
        <v>0</v>
      </c>
      <c r="HAA42" s="709">
        <f>'2-ORÇAMENTO'!HAA39</f>
        <v>0</v>
      </c>
      <c r="HAB42" s="707">
        <f>'2-ORÇAMENTO'!HAD39</f>
        <v>0</v>
      </c>
      <c r="HAC42" s="709">
        <f>'2-ORÇAMENTO'!HAC39</f>
        <v>0</v>
      </c>
      <c r="HAD42" s="707">
        <f>'2-ORÇAMENTO'!HAF39</f>
        <v>0</v>
      </c>
      <c r="HAE42" s="709">
        <f>'2-ORÇAMENTO'!HAE39</f>
        <v>0</v>
      </c>
      <c r="HAF42" s="707">
        <f>'2-ORÇAMENTO'!HAH39</f>
        <v>0</v>
      </c>
      <c r="HAG42" s="709">
        <f>'2-ORÇAMENTO'!HAG39</f>
        <v>0</v>
      </c>
      <c r="HAH42" s="707">
        <f>'2-ORÇAMENTO'!HAJ39</f>
        <v>0</v>
      </c>
      <c r="HAI42" s="709">
        <f>'2-ORÇAMENTO'!HAI39</f>
        <v>0</v>
      </c>
      <c r="HAJ42" s="707">
        <f>'2-ORÇAMENTO'!HAL39</f>
        <v>0</v>
      </c>
      <c r="HAK42" s="709">
        <f>'2-ORÇAMENTO'!HAK39</f>
        <v>0</v>
      </c>
      <c r="HAL42" s="707">
        <f>'2-ORÇAMENTO'!HAN39</f>
        <v>0</v>
      </c>
      <c r="HAM42" s="709">
        <f>'2-ORÇAMENTO'!HAM39</f>
        <v>0</v>
      </c>
      <c r="HAN42" s="707">
        <f>'2-ORÇAMENTO'!HAP39</f>
        <v>0</v>
      </c>
      <c r="HAO42" s="709">
        <f>'2-ORÇAMENTO'!HAO39</f>
        <v>0</v>
      </c>
      <c r="HAP42" s="707">
        <f>'2-ORÇAMENTO'!HAR39</f>
        <v>0</v>
      </c>
      <c r="HAQ42" s="709">
        <f>'2-ORÇAMENTO'!HAQ39</f>
        <v>0</v>
      </c>
      <c r="HAR42" s="707">
        <f>'2-ORÇAMENTO'!HAT39</f>
        <v>0</v>
      </c>
      <c r="HAS42" s="709">
        <f>'2-ORÇAMENTO'!HAS39</f>
        <v>0</v>
      </c>
      <c r="HAT42" s="707">
        <f>'2-ORÇAMENTO'!HAV39</f>
        <v>0</v>
      </c>
      <c r="HAU42" s="709">
        <f>'2-ORÇAMENTO'!HAU39</f>
        <v>0</v>
      </c>
      <c r="HAV42" s="707">
        <f>'2-ORÇAMENTO'!HAX39</f>
        <v>0</v>
      </c>
      <c r="HAW42" s="709">
        <f>'2-ORÇAMENTO'!HAW39</f>
        <v>0</v>
      </c>
      <c r="HAX42" s="707">
        <f>'2-ORÇAMENTO'!HAZ39</f>
        <v>0</v>
      </c>
      <c r="HAY42" s="709">
        <f>'2-ORÇAMENTO'!HAY39</f>
        <v>0</v>
      </c>
      <c r="HAZ42" s="707">
        <f>'2-ORÇAMENTO'!HBB39</f>
        <v>0</v>
      </c>
      <c r="HBA42" s="709">
        <f>'2-ORÇAMENTO'!HBA39</f>
        <v>0</v>
      </c>
      <c r="HBB42" s="707">
        <f>'2-ORÇAMENTO'!HBD39</f>
        <v>0</v>
      </c>
      <c r="HBC42" s="709">
        <f>'2-ORÇAMENTO'!HBC39</f>
        <v>0</v>
      </c>
      <c r="HBD42" s="707">
        <f>'2-ORÇAMENTO'!HBF39</f>
        <v>0</v>
      </c>
      <c r="HBE42" s="709">
        <f>'2-ORÇAMENTO'!HBE39</f>
        <v>0</v>
      </c>
      <c r="HBF42" s="707">
        <f>'2-ORÇAMENTO'!HBH39</f>
        <v>0</v>
      </c>
      <c r="HBG42" s="709">
        <f>'2-ORÇAMENTO'!HBG39</f>
        <v>0</v>
      </c>
      <c r="HBH42" s="707">
        <f>'2-ORÇAMENTO'!HBJ39</f>
        <v>0</v>
      </c>
      <c r="HBI42" s="709">
        <f>'2-ORÇAMENTO'!HBI39</f>
        <v>0</v>
      </c>
      <c r="HBJ42" s="707">
        <f>'2-ORÇAMENTO'!HBL39</f>
        <v>0</v>
      </c>
      <c r="HBK42" s="709">
        <f>'2-ORÇAMENTO'!HBK39</f>
        <v>0</v>
      </c>
      <c r="HBL42" s="707">
        <f>'2-ORÇAMENTO'!HBN39</f>
        <v>0</v>
      </c>
      <c r="HBM42" s="709">
        <f>'2-ORÇAMENTO'!HBM39</f>
        <v>0</v>
      </c>
      <c r="HBN42" s="707">
        <f>'2-ORÇAMENTO'!HBP39</f>
        <v>0</v>
      </c>
      <c r="HBO42" s="709">
        <f>'2-ORÇAMENTO'!HBO39</f>
        <v>0</v>
      </c>
      <c r="HBP42" s="707">
        <f>'2-ORÇAMENTO'!HBR39</f>
        <v>0</v>
      </c>
      <c r="HBQ42" s="709">
        <f>'2-ORÇAMENTO'!HBQ39</f>
        <v>0</v>
      </c>
      <c r="HBR42" s="707">
        <f>'2-ORÇAMENTO'!HBT39</f>
        <v>0</v>
      </c>
      <c r="HBS42" s="709">
        <f>'2-ORÇAMENTO'!HBS39</f>
        <v>0</v>
      </c>
      <c r="HBT42" s="707">
        <f>'2-ORÇAMENTO'!HBV39</f>
        <v>0</v>
      </c>
      <c r="HBU42" s="709">
        <f>'2-ORÇAMENTO'!HBU39</f>
        <v>0</v>
      </c>
      <c r="HBV42" s="707">
        <f>'2-ORÇAMENTO'!HBX39</f>
        <v>0</v>
      </c>
      <c r="HBW42" s="709">
        <f>'2-ORÇAMENTO'!HBW39</f>
        <v>0</v>
      </c>
      <c r="HBX42" s="707">
        <f>'2-ORÇAMENTO'!HBZ39</f>
        <v>0</v>
      </c>
      <c r="HBY42" s="709">
        <f>'2-ORÇAMENTO'!HBY39</f>
        <v>0</v>
      </c>
      <c r="HBZ42" s="707">
        <f>'2-ORÇAMENTO'!HCB39</f>
        <v>0</v>
      </c>
      <c r="HCA42" s="709">
        <f>'2-ORÇAMENTO'!HCA39</f>
        <v>0</v>
      </c>
      <c r="HCB42" s="707">
        <f>'2-ORÇAMENTO'!HCD39</f>
        <v>0</v>
      </c>
      <c r="HCC42" s="709">
        <f>'2-ORÇAMENTO'!HCC39</f>
        <v>0</v>
      </c>
      <c r="HCD42" s="707">
        <f>'2-ORÇAMENTO'!HCF39</f>
        <v>0</v>
      </c>
      <c r="HCE42" s="709">
        <f>'2-ORÇAMENTO'!HCE39</f>
        <v>0</v>
      </c>
      <c r="HCF42" s="707">
        <f>'2-ORÇAMENTO'!HCH39</f>
        <v>0</v>
      </c>
      <c r="HCG42" s="709">
        <f>'2-ORÇAMENTO'!HCG39</f>
        <v>0</v>
      </c>
      <c r="HCH42" s="707">
        <f>'2-ORÇAMENTO'!HCJ39</f>
        <v>0</v>
      </c>
      <c r="HCI42" s="709">
        <f>'2-ORÇAMENTO'!HCI39</f>
        <v>0</v>
      </c>
      <c r="HCJ42" s="707">
        <f>'2-ORÇAMENTO'!HCL39</f>
        <v>0</v>
      </c>
      <c r="HCK42" s="709">
        <f>'2-ORÇAMENTO'!HCK39</f>
        <v>0</v>
      </c>
      <c r="HCL42" s="707">
        <f>'2-ORÇAMENTO'!HCN39</f>
        <v>0</v>
      </c>
      <c r="HCM42" s="709">
        <f>'2-ORÇAMENTO'!HCM39</f>
        <v>0</v>
      </c>
      <c r="HCN42" s="707">
        <f>'2-ORÇAMENTO'!HCP39</f>
        <v>0</v>
      </c>
      <c r="HCO42" s="709">
        <f>'2-ORÇAMENTO'!HCO39</f>
        <v>0</v>
      </c>
      <c r="HCP42" s="707">
        <f>'2-ORÇAMENTO'!HCR39</f>
        <v>0</v>
      </c>
      <c r="HCQ42" s="709">
        <f>'2-ORÇAMENTO'!HCQ39</f>
        <v>0</v>
      </c>
      <c r="HCR42" s="707">
        <f>'2-ORÇAMENTO'!HCT39</f>
        <v>0</v>
      </c>
      <c r="HCS42" s="709">
        <f>'2-ORÇAMENTO'!HCS39</f>
        <v>0</v>
      </c>
      <c r="HCT42" s="707">
        <f>'2-ORÇAMENTO'!HCV39</f>
        <v>0</v>
      </c>
      <c r="HCU42" s="709">
        <f>'2-ORÇAMENTO'!HCU39</f>
        <v>0</v>
      </c>
      <c r="HCV42" s="707">
        <f>'2-ORÇAMENTO'!HCX39</f>
        <v>0</v>
      </c>
      <c r="HCW42" s="709">
        <f>'2-ORÇAMENTO'!HCW39</f>
        <v>0</v>
      </c>
      <c r="HCX42" s="707">
        <f>'2-ORÇAMENTO'!HCZ39</f>
        <v>0</v>
      </c>
      <c r="HCY42" s="709">
        <f>'2-ORÇAMENTO'!HCY39</f>
        <v>0</v>
      </c>
      <c r="HCZ42" s="707">
        <f>'2-ORÇAMENTO'!HDB39</f>
        <v>0</v>
      </c>
      <c r="HDA42" s="709">
        <f>'2-ORÇAMENTO'!HDA39</f>
        <v>0</v>
      </c>
      <c r="HDB42" s="707">
        <f>'2-ORÇAMENTO'!HDD39</f>
        <v>0</v>
      </c>
      <c r="HDC42" s="709">
        <f>'2-ORÇAMENTO'!HDC39</f>
        <v>0</v>
      </c>
      <c r="HDD42" s="707">
        <f>'2-ORÇAMENTO'!HDF39</f>
        <v>0</v>
      </c>
      <c r="HDE42" s="709">
        <f>'2-ORÇAMENTO'!HDE39</f>
        <v>0</v>
      </c>
      <c r="HDF42" s="707">
        <f>'2-ORÇAMENTO'!HDH39</f>
        <v>0</v>
      </c>
      <c r="HDG42" s="709">
        <f>'2-ORÇAMENTO'!HDG39</f>
        <v>0</v>
      </c>
      <c r="HDH42" s="707">
        <f>'2-ORÇAMENTO'!HDJ39</f>
        <v>0</v>
      </c>
      <c r="HDI42" s="709">
        <f>'2-ORÇAMENTO'!HDI39</f>
        <v>0</v>
      </c>
      <c r="HDJ42" s="707">
        <f>'2-ORÇAMENTO'!HDL39</f>
        <v>0</v>
      </c>
      <c r="HDK42" s="709">
        <f>'2-ORÇAMENTO'!HDK39</f>
        <v>0</v>
      </c>
      <c r="HDL42" s="707">
        <f>'2-ORÇAMENTO'!HDN39</f>
        <v>0</v>
      </c>
      <c r="HDM42" s="709">
        <f>'2-ORÇAMENTO'!HDM39</f>
        <v>0</v>
      </c>
      <c r="HDN42" s="707">
        <f>'2-ORÇAMENTO'!HDP39</f>
        <v>0</v>
      </c>
      <c r="HDO42" s="709">
        <f>'2-ORÇAMENTO'!HDO39</f>
        <v>0</v>
      </c>
      <c r="HDP42" s="707">
        <f>'2-ORÇAMENTO'!HDR39</f>
        <v>0</v>
      </c>
      <c r="HDQ42" s="709">
        <f>'2-ORÇAMENTO'!HDQ39</f>
        <v>0</v>
      </c>
      <c r="HDR42" s="707">
        <f>'2-ORÇAMENTO'!HDT39</f>
        <v>0</v>
      </c>
      <c r="HDS42" s="709">
        <f>'2-ORÇAMENTO'!HDS39</f>
        <v>0</v>
      </c>
      <c r="HDT42" s="707">
        <f>'2-ORÇAMENTO'!HDV39</f>
        <v>0</v>
      </c>
      <c r="HDU42" s="709">
        <f>'2-ORÇAMENTO'!HDU39</f>
        <v>0</v>
      </c>
      <c r="HDV42" s="707">
        <f>'2-ORÇAMENTO'!HDX39</f>
        <v>0</v>
      </c>
      <c r="HDW42" s="709">
        <f>'2-ORÇAMENTO'!HDW39</f>
        <v>0</v>
      </c>
      <c r="HDX42" s="707">
        <f>'2-ORÇAMENTO'!HDZ39</f>
        <v>0</v>
      </c>
      <c r="HDY42" s="709">
        <f>'2-ORÇAMENTO'!HDY39</f>
        <v>0</v>
      </c>
      <c r="HDZ42" s="707">
        <f>'2-ORÇAMENTO'!HEB39</f>
        <v>0</v>
      </c>
      <c r="HEA42" s="709">
        <f>'2-ORÇAMENTO'!HEA39</f>
        <v>0</v>
      </c>
      <c r="HEB42" s="707">
        <f>'2-ORÇAMENTO'!HED39</f>
        <v>0</v>
      </c>
      <c r="HEC42" s="709">
        <f>'2-ORÇAMENTO'!HEC39</f>
        <v>0</v>
      </c>
      <c r="HED42" s="707">
        <f>'2-ORÇAMENTO'!HEF39</f>
        <v>0</v>
      </c>
      <c r="HEE42" s="709">
        <f>'2-ORÇAMENTO'!HEE39</f>
        <v>0</v>
      </c>
      <c r="HEF42" s="707">
        <f>'2-ORÇAMENTO'!HEH39</f>
        <v>0</v>
      </c>
      <c r="HEG42" s="709">
        <f>'2-ORÇAMENTO'!HEG39</f>
        <v>0</v>
      </c>
      <c r="HEH42" s="707">
        <f>'2-ORÇAMENTO'!HEJ39</f>
        <v>0</v>
      </c>
      <c r="HEI42" s="709">
        <f>'2-ORÇAMENTO'!HEI39</f>
        <v>0</v>
      </c>
      <c r="HEJ42" s="707">
        <f>'2-ORÇAMENTO'!HEL39</f>
        <v>0</v>
      </c>
      <c r="HEK42" s="709">
        <f>'2-ORÇAMENTO'!HEK39</f>
        <v>0</v>
      </c>
      <c r="HEL42" s="707">
        <f>'2-ORÇAMENTO'!HEN39</f>
        <v>0</v>
      </c>
      <c r="HEM42" s="709">
        <f>'2-ORÇAMENTO'!HEM39</f>
        <v>0</v>
      </c>
      <c r="HEN42" s="707">
        <f>'2-ORÇAMENTO'!HEP39</f>
        <v>0</v>
      </c>
      <c r="HEO42" s="709">
        <f>'2-ORÇAMENTO'!HEO39</f>
        <v>0</v>
      </c>
      <c r="HEP42" s="707">
        <f>'2-ORÇAMENTO'!HER39</f>
        <v>0</v>
      </c>
      <c r="HEQ42" s="709">
        <f>'2-ORÇAMENTO'!HEQ39</f>
        <v>0</v>
      </c>
      <c r="HER42" s="707">
        <f>'2-ORÇAMENTO'!HET39</f>
        <v>0</v>
      </c>
      <c r="HES42" s="709">
        <f>'2-ORÇAMENTO'!HES39</f>
        <v>0</v>
      </c>
      <c r="HET42" s="707">
        <f>'2-ORÇAMENTO'!HEV39</f>
        <v>0</v>
      </c>
      <c r="HEU42" s="709">
        <f>'2-ORÇAMENTO'!HEU39</f>
        <v>0</v>
      </c>
      <c r="HEV42" s="707">
        <f>'2-ORÇAMENTO'!HEX39</f>
        <v>0</v>
      </c>
      <c r="HEW42" s="709">
        <f>'2-ORÇAMENTO'!HEW39</f>
        <v>0</v>
      </c>
      <c r="HEX42" s="707">
        <f>'2-ORÇAMENTO'!HEZ39</f>
        <v>0</v>
      </c>
      <c r="HEY42" s="709">
        <f>'2-ORÇAMENTO'!HEY39</f>
        <v>0</v>
      </c>
      <c r="HEZ42" s="707">
        <f>'2-ORÇAMENTO'!HFB39</f>
        <v>0</v>
      </c>
      <c r="HFA42" s="709">
        <f>'2-ORÇAMENTO'!HFA39</f>
        <v>0</v>
      </c>
      <c r="HFB42" s="707">
        <f>'2-ORÇAMENTO'!HFD39</f>
        <v>0</v>
      </c>
      <c r="HFC42" s="709">
        <f>'2-ORÇAMENTO'!HFC39</f>
        <v>0</v>
      </c>
      <c r="HFD42" s="707">
        <f>'2-ORÇAMENTO'!HFF39</f>
        <v>0</v>
      </c>
      <c r="HFE42" s="709">
        <f>'2-ORÇAMENTO'!HFE39</f>
        <v>0</v>
      </c>
      <c r="HFF42" s="707">
        <f>'2-ORÇAMENTO'!HFH39</f>
        <v>0</v>
      </c>
      <c r="HFG42" s="709">
        <f>'2-ORÇAMENTO'!HFG39</f>
        <v>0</v>
      </c>
      <c r="HFH42" s="707">
        <f>'2-ORÇAMENTO'!HFJ39</f>
        <v>0</v>
      </c>
      <c r="HFI42" s="709">
        <f>'2-ORÇAMENTO'!HFI39</f>
        <v>0</v>
      </c>
      <c r="HFJ42" s="707">
        <f>'2-ORÇAMENTO'!HFL39</f>
        <v>0</v>
      </c>
      <c r="HFK42" s="709">
        <f>'2-ORÇAMENTO'!HFK39</f>
        <v>0</v>
      </c>
      <c r="HFL42" s="707">
        <f>'2-ORÇAMENTO'!HFN39</f>
        <v>0</v>
      </c>
      <c r="HFM42" s="709">
        <f>'2-ORÇAMENTO'!HFM39</f>
        <v>0</v>
      </c>
      <c r="HFN42" s="707">
        <f>'2-ORÇAMENTO'!HFP39</f>
        <v>0</v>
      </c>
      <c r="HFO42" s="709">
        <f>'2-ORÇAMENTO'!HFO39</f>
        <v>0</v>
      </c>
      <c r="HFP42" s="707">
        <f>'2-ORÇAMENTO'!HFR39</f>
        <v>0</v>
      </c>
      <c r="HFQ42" s="709">
        <f>'2-ORÇAMENTO'!HFQ39</f>
        <v>0</v>
      </c>
      <c r="HFR42" s="707">
        <f>'2-ORÇAMENTO'!HFT39</f>
        <v>0</v>
      </c>
      <c r="HFS42" s="709">
        <f>'2-ORÇAMENTO'!HFS39</f>
        <v>0</v>
      </c>
      <c r="HFT42" s="707">
        <f>'2-ORÇAMENTO'!HFV39</f>
        <v>0</v>
      </c>
      <c r="HFU42" s="709">
        <f>'2-ORÇAMENTO'!HFU39</f>
        <v>0</v>
      </c>
      <c r="HFV42" s="707">
        <f>'2-ORÇAMENTO'!HFX39</f>
        <v>0</v>
      </c>
      <c r="HFW42" s="709">
        <f>'2-ORÇAMENTO'!HFW39</f>
        <v>0</v>
      </c>
      <c r="HFX42" s="707">
        <f>'2-ORÇAMENTO'!HFZ39</f>
        <v>0</v>
      </c>
      <c r="HFY42" s="709">
        <f>'2-ORÇAMENTO'!HFY39</f>
        <v>0</v>
      </c>
      <c r="HFZ42" s="707">
        <f>'2-ORÇAMENTO'!HGB39</f>
        <v>0</v>
      </c>
      <c r="HGA42" s="709">
        <f>'2-ORÇAMENTO'!HGA39</f>
        <v>0</v>
      </c>
      <c r="HGB42" s="707">
        <f>'2-ORÇAMENTO'!HGD39</f>
        <v>0</v>
      </c>
      <c r="HGC42" s="709">
        <f>'2-ORÇAMENTO'!HGC39</f>
        <v>0</v>
      </c>
      <c r="HGD42" s="707">
        <f>'2-ORÇAMENTO'!HGF39</f>
        <v>0</v>
      </c>
      <c r="HGE42" s="709">
        <f>'2-ORÇAMENTO'!HGE39</f>
        <v>0</v>
      </c>
      <c r="HGF42" s="707">
        <f>'2-ORÇAMENTO'!HGH39</f>
        <v>0</v>
      </c>
      <c r="HGG42" s="709">
        <f>'2-ORÇAMENTO'!HGG39</f>
        <v>0</v>
      </c>
      <c r="HGH42" s="707">
        <f>'2-ORÇAMENTO'!HGJ39</f>
        <v>0</v>
      </c>
      <c r="HGI42" s="709">
        <f>'2-ORÇAMENTO'!HGI39</f>
        <v>0</v>
      </c>
      <c r="HGJ42" s="707">
        <f>'2-ORÇAMENTO'!HGL39</f>
        <v>0</v>
      </c>
      <c r="HGK42" s="709">
        <f>'2-ORÇAMENTO'!HGK39</f>
        <v>0</v>
      </c>
      <c r="HGL42" s="707">
        <f>'2-ORÇAMENTO'!HGN39</f>
        <v>0</v>
      </c>
      <c r="HGM42" s="709">
        <f>'2-ORÇAMENTO'!HGM39</f>
        <v>0</v>
      </c>
      <c r="HGN42" s="707">
        <f>'2-ORÇAMENTO'!HGP39</f>
        <v>0</v>
      </c>
      <c r="HGO42" s="709">
        <f>'2-ORÇAMENTO'!HGO39</f>
        <v>0</v>
      </c>
      <c r="HGP42" s="707">
        <f>'2-ORÇAMENTO'!HGR39</f>
        <v>0</v>
      </c>
      <c r="HGQ42" s="709">
        <f>'2-ORÇAMENTO'!HGQ39</f>
        <v>0</v>
      </c>
      <c r="HGR42" s="707">
        <f>'2-ORÇAMENTO'!HGT39</f>
        <v>0</v>
      </c>
      <c r="HGS42" s="709">
        <f>'2-ORÇAMENTO'!HGS39</f>
        <v>0</v>
      </c>
      <c r="HGT42" s="707">
        <f>'2-ORÇAMENTO'!HGV39</f>
        <v>0</v>
      </c>
      <c r="HGU42" s="709">
        <f>'2-ORÇAMENTO'!HGU39</f>
        <v>0</v>
      </c>
      <c r="HGV42" s="707">
        <f>'2-ORÇAMENTO'!HGX39</f>
        <v>0</v>
      </c>
      <c r="HGW42" s="709">
        <f>'2-ORÇAMENTO'!HGW39</f>
        <v>0</v>
      </c>
      <c r="HGX42" s="707">
        <f>'2-ORÇAMENTO'!HGZ39</f>
        <v>0</v>
      </c>
      <c r="HGY42" s="709">
        <f>'2-ORÇAMENTO'!HGY39</f>
        <v>0</v>
      </c>
      <c r="HGZ42" s="707">
        <f>'2-ORÇAMENTO'!HHB39</f>
        <v>0</v>
      </c>
      <c r="HHA42" s="709">
        <f>'2-ORÇAMENTO'!HHA39</f>
        <v>0</v>
      </c>
      <c r="HHB42" s="707">
        <f>'2-ORÇAMENTO'!HHD39</f>
        <v>0</v>
      </c>
      <c r="HHC42" s="709">
        <f>'2-ORÇAMENTO'!HHC39</f>
        <v>0</v>
      </c>
      <c r="HHD42" s="707">
        <f>'2-ORÇAMENTO'!HHF39</f>
        <v>0</v>
      </c>
      <c r="HHE42" s="709">
        <f>'2-ORÇAMENTO'!HHE39</f>
        <v>0</v>
      </c>
      <c r="HHF42" s="707">
        <f>'2-ORÇAMENTO'!HHH39</f>
        <v>0</v>
      </c>
      <c r="HHG42" s="709">
        <f>'2-ORÇAMENTO'!HHG39</f>
        <v>0</v>
      </c>
      <c r="HHH42" s="707">
        <f>'2-ORÇAMENTO'!HHJ39</f>
        <v>0</v>
      </c>
      <c r="HHI42" s="709">
        <f>'2-ORÇAMENTO'!HHI39</f>
        <v>0</v>
      </c>
      <c r="HHJ42" s="707">
        <f>'2-ORÇAMENTO'!HHL39</f>
        <v>0</v>
      </c>
      <c r="HHK42" s="709">
        <f>'2-ORÇAMENTO'!HHK39</f>
        <v>0</v>
      </c>
      <c r="HHL42" s="707">
        <f>'2-ORÇAMENTO'!HHN39</f>
        <v>0</v>
      </c>
      <c r="HHM42" s="709">
        <f>'2-ORÇAMENTO'!HHM39</f>
        <v>0</v>
      </c>
      <c r="HHN42" s="707">
        <f>'2-ORÇAMENTO'!HHP39</f>
        <v>0</v>
      </c>
      <c r="HHO42" s="709">
        <f>'2-ORÇAMENTO'!HHO39</f>
        <v>0</v>
      </c>
      <c r="HHP42" s="707">
        <f>'2-ORÇAMENTO'!HHR39</f>
        <v>0</v>
      </c>
      <c r="HHQ42" s="709">
        <f>'2-ORÇAMENTO'!HHQ39</f>
        <v>0</v>
      </c>
      <c r="HHR42" s="707">
        <f>'2-ORÇAMENTO'!HHT39</f>
        <v>0</v>
      </c>
      <c r="HHS42" s="709">
        <f>'2-ORÇAMENTO'!HHS39</f>
        <v>0</v>
      </c>
      <c r="HHT42" s="707">
        <f>'2-ORÇAMENTO'!HHV39</f>
        <v>0</v>
      </c>
      <c r="HHU42" s="709">
        <f>'2-ORÇAMENTO'!HHU39</f>
        <v>0</v>
      </c>
      <c r="HHV42" s="707">
        <f>'2-ORÇAMENTO'!HHX39</f>
        <v>0</v>
      </c>
      <c r="HHW42" s="709">
        <f>'2-ORÇAMENTO'!HHW39</f>
        <v>0</v>
      </c>
      <c r="HHX42" s="707">
        <f>'2-ORÇAMENTO'!HHZ39</f>
        <v>0</v>
      </c>
      <c r="HHY42" s="709">
        <f>'2-ORÇAMENTO'!HHY39</f>
        <v>0</v>
      </c>
      <c r="HHZ42" s="707">
        <f>'2-ORÇAMENTO'!HIB39</f>
        <v>0</v>
      </c>
      <c r="HIA42" s="709">
        <f>'2-ORÇAMENTO'!HIA39</f>
        <v>0</v>
      </c>
      <c r="HIB42" s="707">
        <f>'2-ORÇAMENTO'!HID39</f>
        <v>0</v>
      </c>
      <c r="HIC42" s="709">
        <f>'2-ORÇAMENTO'!HIC39</f>
        <v>0</v>
      </c>
      <c r="HID42" s="707">
        <f>'2-ORÇAMENTO'!HIF39</f>
        <v>0</v>
      </c>
      <c r="HIE42" s="709">
        <f>'2-ORÇAMENTO'!HIE39</f>
        <v>0</v>
      </c>
      <c r="HIF42" s="707">
        <f>'2-ORÇAMENTO'!HIH39</f>
        <v>0</v>
      </c>
      <c r="HIG42" s="709">
        <f>'2-ORÇAMENTO'!HIG39</f>
        <v>0</v>
      </c>
      <c r="HIH42" s="707">
        <f>'2-ORÇAMENTO'!HIJ39</f>
        <v>0</v>
      </c>
      <c r="HII42" s="709">
        <f>'2-ORÇAMENTO'!HII39</f>
        <v>0</v>
      </c>
      <c r="HIJ42" s="707">
        <f>'2-ORÇAMENTO'!HIL39</f>
        <v>0</v>
      </c>
      <c r="HIK42" s="709">
        <f>'2-ORÇAMENTO'!HIK39</f>
        <v>0</v>
      </c>
      <c r="HIL42" s="707">
        <f>'2-ORÇAMENTO'!HIN39</f>
        <v>0</v>
      </c>
      <c r="HIM42" s="709">
        <f>'2-ORÇAMENTO'!HIM39</f>
        <v>0</v>
      </c>
      <c r="HIN42" s="707">
        <f>'2-ORÇAMENTO'!HIP39</f>
        <v>0</v>
      </c>
      <c r="HIO42" s="709">
        <f>'2-ORÇAMENTO'!HIO39</f>
        <v>0</v>
      </c>
      <c r="HIP42" s="707">
        <f>'2-ORÇAMENTO'!HIR39</f>
        <v>0</v>
      </c>
      <c r="HIQ42" s="709">
        <f>'2-ORÇAMENTO'!HIQ39</f>
        <v>0</v>
      </c>
      <c r="HIR42" s="707">
        <f>'2-ORÇAMENTO'!HIT39</f>
        <v>0</v>
      </c>
      <c r="HIS42" s="709">
        <f>'2-ORÇAMENTO'!HIS39</f>
        <v>0</v>
      </c>
      <c r="HIT42" s="707">
        <f>'2-ORÇAMENTO'!HIV39</f>
        <v>0</v>
      </c>
      <c r="HIU42" s="709">
        <f>'2-ORÇAMENTO'!HIU39</f>
        <v>0</v>
      </c>
      <c r="HIV42" s="707">
        <f>'2-ORÇAMENTO'!HIX39</f>
        <v>0</v>
      </c>
      <c r="HIW42" s="709">
        <f>'2-ORÇAMENTO'!HIW39</f>
        <v>0</v>
      </c>
      <c r="HIX42" s="707">
        <f>'2-ORÇAMENTO'!HIZ39</f>
        <v>0</v>
      </c>
      <c r="HIY42" s="709">
        <f>'2-ORÇAMENTO'!HIY39</f>
        <v>0</v>
      </c>
      <c r="HIZ42" s="707">
        <f>'2-ORÇAMENTO'!HJB39</f>
        <v>0</v>
      </c>
      <c r="HJA42" s="709">
        <f>'2-ORÇAMENTO'!HJA39</f>
        <v>0</v>
      </c>
      <c r="HJB42" s="707">
        <f>'2-ORÇAMENTO'!HJD39</f>
        <v>0</v>
      </c>
      <c r="HJC42" s="709">
        <f>'2-ORÇAMENTO'!HJC39</f>
        <v>0</v>
      </c>
      <c r="HJD42" s="707">
        <f>'2-ORÇAMENTO'!HJF39</f>
        <v>0</v>
      </c>
      <c r="HJE42" s="709">
        <f>'2-ORÇAMENTO'!HJE39</f>
        <v>0</v>
      </c>
      <c r="HJF42" s="707">
        <f>'2-ORÇAMENTO'!HJH39</f>
        <v>0</v>
      </c>
      <c r="HJG42" s="709">
        <f>'2-ORÇAMENTO'!HJG39</f>
        <v>0</v>
      </c>
      <c r="HJH42" s="707">
        <f>'2-ORÇAMENTO'!HJJ39</f>
        <v>0</v>
      </c>
      <c r="HJI42" s="709">
        <f>'2-ORÇAMENTO'!HJI39</f>
        <v>0</v>
      </c>
      <c r="HJJ42" s="707">
        <f>'2-ORÇAMENTO'!HJL39</f>
        <v>0</v>
      </c>
      <c r="HJK42" s="709">
        <f>'2-ORÇAMENTO'!HJK39</f>
        <v>0</v>
      </c>
      <c r="HJL42" s="707">
        <f>'2-ORÇAMENTO'!HJN39</f>
        <v>0</v>
      </c>
      <c r="HJM42" s="709">
        <f>'2-ORÇAMENTO'!HJM39</f>
        <v>0</v>
      </c>
      <c r="HJN42" s="707">
        <f>'2-ORÇAMENTO'!HJP39</f>
        <v>0</v>
      </c>
      <c r="HJO42" s="709">
        <f>'2-ORÇAMENTO'!HJO39</f>
        <v>0</v>
      </c>
      <c r="HJP42" s="707">
        <f>'2-ORÇAMENTO'!HJR39</f>
        <v>0</v>
      </c>
      <c r="HJQ42" s="709">
        <f>'2-ORÇAMENTO'!HJQ39</f>
        <v>0</v>
      </c>
      <c r="HJR42" s="707">
        <f>'2-ORÇAMENTO'!HJT39</f>
        <v>0</v>
      </c>
      <c r="HJS42" s="709">
        <f>'2-ORÇAMENTO'!HJS39</f>
        <v>0</v>
      </c>
      <c r="HJT42" s="707">
        <f>'2-ORÇAMENTO'!HJV39</f>
        <v>0</v>
      </c>
      <c r="HJU42" s="709">
        <f>'2-ORÇAMENTO'!HJU39</f>
        <v>0</v>
      </c>
      <c r="HJV42" s="707">
        <f>'2-ORÇAMENTO'!HJX39</f>
        <v>0</v>
      </c>
      <c r="HJW42" s="709">
        <f>'2-ORÇAMENTO'!HJW39</f>
        <v>0</v>
      </c>
      <c r="HJX42" s="707">
        <f>'2-ORÇAMENTO'!HJZ39</f>
        <v>0</v>
      </c>
      <c r="HJY42" s="709">
        <f>'2-ORÇAMENTO'!HJY39</f>
        <v>0</v>
      </c>
      <c r="HJZ42" s="707">
        <f>'2-ORÇAMENTO'!HKB39</f>
        <v>0</v>
      </c>
      <c r="HKA42" s="709">
        <f>'2-ORÇAMENTO'!HKA39</f>
        <v>0</v>
      </c>
      <c r="HKB42" s="707">
        <f>'2-ORÇAMENTO'!HKD39</f>
        <v>0</v>
      </c>
      <c r="HKC42" s="709">
        <f>'2-ORÇAMENTO'!HKC39</f>
        <v>0</v>
      </c>
      <c r="HKD42" s="707">
        <f>'2-ORÇAMENTO'!HKF39</f>
        <v>0</v>
      </c>
      <c r="HKE42" s="709">
        <f>'2-ORÇAMENTO'!HKE39</f>
        <v>0</v>
      </c>
      <c r="HKF42" s="707">
        <f>'2-ORÇAMENTO'!HKH39</f>
        <v>0</v>
      </c>
      <c r="HKG42" s="709">
        <f>'2-ORÇAMENTO'!HKG39</f>
        <v>0</v>
      </c>
      <c r="HKH42" s="707">
        <f>'2-ORÇAMENTO'!HKJ39</f>
        <v>0</v>
      </c>
      <c r="HKI42" s="709">
        <f>'2-ORÇAMENTO'!HKI39</f>
        <v>0</v>
      </c>
      <c r="HKJ42" s="707">
        <f>'2-ORÇAMENTO'!HKL39</f>
        <v>0</v>
      </c>
      <c r="HKK42" s="709">
        <f>'2-ORÇAMENTO'!HKK39</f>
        <v>0</v>
      </c>
      <c r="HKL42" s="707">
        <f>'2-ORÇAMENTO'!HKN39</f>
        <v>0</v>
      </c>
      <c r="HKM42" s="709">
        <f>'2-ORÇAMENTO'!HKM39</f>
        <v>0</v>
      </c>
      <c r="HKN42" s="707">
        <f>'2-ORÇAMENTO'!HKP39</f>
        <v>0</v>
      </c>
      <c r="HKO42" s="709">
        <f>'2-ORÇAMENTO'!HKO39</f>
        <v>0</v>
      </c>
      <c r="HKP42" s="707">
        <f>'2-ORÇAMENTO'!HKR39</f>
        <v>0</v>
      </c>
      <c r="HKQ42" s="709">
        <f>'2-ORÇAMENTO'!HKQ39</f>
        <v>0</v>
      </c>
      <c r="HKR42" s="707">
        <f>'2-ORÇAMENTO'!HKT39</f>
        <v>0</v>
      </c>
      <c r="HKS42" s="709">
        <f>'2-ORÇAMENTO'!HKS39</f>
        <v>0</v>
      </c>
      <c r="HKT42" s="707">
        <f>'2-ORÇAMENTO'!HKV39</f>
        <v>0</v>
      </c>
      <c r="HKU42" s="709">
        <f>'2-ORÇAMENTO'!HKU39</f>
        <v>0</v>
      </c>
      <c r="HKV42" s="707">
        <f>'2-ORÇAMENTO'!HKX39</f>
        <v>0</v>
      </c>
      <c r="HKW42" s="709">
        <f>'2-ORÇAMENTO'!HKW39</f>
        <v>0</v>
      </c>
      <c r="HKX42" s="707">
        <f>'2-ORÇAMENTO'!HKZ39</f>
        <v>0</v>
      </c>
      <c r="HKY42" s="709">
        <f>'2-ORÇAMENTO'!HKY39</f>
        <v>0</v>
      </c>
      <c r="HKZ42" s="707">
        <f>'2-ORÇAMENTO'!HLB39</f>
        <v>0</v>
      </c>
      <c r="HLA42" s="709">
        <f>'2-ORÇAMENTO'!HLA39</f>
        <v>0</v>
      </c>
      <c r="HLB42" s="707">
        <f>'2-ORÇAMENTO'!HLD39</f>
        <v>0</v>
      </c>
      <c r="HLC42" s="709">
        <f>'2-ORÇAMENTO'!HLC39</f>
        <v>0</v>
      </c>
      <c r="HLD42" s="707">
        <f>'2-ORÇAMENTO'!HLF39</f>
        <v>0</v>
      </c>
      <c r="HLE42" s="709">
        <f>'2-ORÇAMENTO'!HLE39</f>
        <v>0</v>
      </c>
      <c r="HLF42" s="707">
        <f>'2-ORÇAMENTO'!HLH39</f>
        <v>0</v>
      </c>
      <c r="HLG42" s="709">
        <f>'2-ORÇAMENTO'!HLG39</f>
        <v>0</v>
      </c>
      <c r="HLH42" s="707">
        <f>'2-ORÇAMENTO'!HLJ39</f>
        <v>0</v>
      </c>
      <c r="HLI42" s="709">
        <f>'2-ORÇAMENTO'!HLI39</f>
        <v>0</v>
      </c>
      <c r="HLJ42" s="707">
        <f>'2-ORÇAMENTO'!HLL39</f>
        <v>0</v>
      </c>
      <c r="HLK42" s="709">
        <f>'2-ORÇAMENTO'!HLK39</f>
        <v>0</v>
      </c>
      <c r="HLL42" s="707">
        <f>'2-ORÇAMENTO'!HLN39</f>
        <v>0</v>
      </c>
      <c r="HLM42" s="709">
        <f>'2-ORÇAMENTO'!HLM39</f>
        <v>0</v>
      </c>
      <c r="HLN42" s="707">
        <f>'2-ORÇAMENTO'!HLP39</f>
        <v>0</v>
      </c>
      <c r="HLO42" s="709">
        <f>'2-ORÇAMENTO'!HLO39</f>
        <v>0</v>
      </c>
      <c r="HLP42" s="707">
        <f>'2-ORÇAMENTO'!HLR39</f>
        <v>0</v>
      </c>
      <c r="HLQ42" s="709">
        <f>'2-ORÇAMENTO'!HLQ39</f>
        <v>0</v>
      </c>
      <c r="HLR42" s="707">
        <f>'2-ORÇAMENTO'!HLT39</f>
        <v>0</v>
      </c>
      <c r="HLS42" s="709">
        <f>'2-ORÇAMENTO'!HLS39</f>
        <v>0</v>
      </c>
      <c r="HLT42" s="707">
        <f>'2-ORÇAMENTO'!HLV39</f>
        <v>0</v>
      </c>
      <c r="HLU42" s="709">
        <f>'2-ORÇAMENTO'!HLU39</f>
        <v>0</v>
      </c>
      <c r="HLV42" s="707">
        <f>'2-ORÇAMENTO'!HLX39</f>
        <v>0</v>
      </c>
      <c r="HLW42" s="709">
        <f>'2-ORÇAMENTO'!HLW39</f>
        <v>0</v>
      </c>
      <c r="HLX42" s="707">
        <f>'2-ORÇAMENTO'!HLZ39</f>
        <v>0</v>
      </c>
      <c r="HLY42" s="709">
        <f>'2-ORÇAMENTO'!HLY39</f>
        <v>0</v>
      </c>
      <c r="HLZ42" s="707">
        <f>'2-ORÇAMENTO'!HMB39</f>
        <v>0</v>
      </c>
      <c r="HMA42" s="709">
        <f>'2-ORÇAMENTO'!HMA39</f>
        <v>0</v>
      </c>
      <c r="HMB42" s="707">
        <f>'2-ORÇAMENTO'!HMD39</f>
        <v>0</v>
      </c>
      <c r="HMC42" s="709">
        <f>'2-ORÇAMENTO'!HMC39</f>
        <v>0</v>
      </c>
      <c r="HMD42" s="707">
        <f>'2-ORÇAMENTO'!HMF39</f>
        <v>0</v>
      </c>
      <c r="HME42" s="709">
        <f>'2-ORÇAMENTO'!HME39</f>
        <v>0</v>
      </c>
      <c r="HMF42" s="707">
        <f>'2-ORÇAMENTO'!HMH39</f>
        <v>0</v>
      </c>
      <c r="HMG42" s="709">
        <f>'2-ORÇAMENTO'!HMG39</f>
        <v>0</v>
      </c>
      <c r="HMH42" s="707">
        <f>'2-ORÇAMENTO'!HMJ39</f>
        <v>0</v>
      </c>
      <c r="HMI42" s="709">
        <f>'2-ORÇAMENTO'!HMI39</f>
        <v>0</v>
      </c>
      <c r="HMJ42" s="707">
        <f>'2-ORÇAMENTO'!HML39</f>
        <v>0</v>
      </c>
      <c r="HMK42" s="709">
        <f>'2-ORÇAMENTO'!HMK39</f>
        <v>0</v>
      </c>
      <c r="HML42" s="707">
        <f>'2-ORÇAMENTO'!HMN39</f>
        <v>0</v>
      </c>
      <c r="HMM42" s="709">
        <f>'2-ORÇAMENTO'!HMM39</f>
        <v>0</v>
      </c>
      <c r="HMN42" s="707">
        <f>'2-ORÇAMENTO'!HMP39</f>
        <v>0</v>
      </c>
      <c r="HMO42" s="709">
        <f>'2-ORÇAMENTO'!HMO39</f>
        <v>0</v>
      </c>
      <c r="HMP42" s="707">
        <f>'2-ORÇAMENTO'!HMR39</f>
        <v>0</v>
      </c>
      <c r="HMQ42" s="709">
        <f>'2-ORÇAMENTO'!HMQ39</f>
        <v>0</v>
      </c>
      <c r="HMR42" s="707">
        <f>'2-ORÇAMENTO'!HMT39</f>
        <v>0</v>
      </c>
      <c r="HMS42" s="709">
        <f>'2-ORÇAMENTO'!HMS39</f>
        <v>0</v>
      </c>
      <c r="HMT42" s="707">
        <f>'2-ORÇAMENTO'!HMV39</f>
        <v>0</v>
      </c>
      <c r="HMU42" s="709">
        <f>'2-ORÇAMENTO'!HMU39</f>
        <v>0</v>
      </c>
      <c r="HMV42" s="707">
        <f>'2-ORÇAMENTO'!HMX39</f>
        <v>0</v>
      </c>
      <c r="HMW42" s="709">
        <f>'2-ORÇAMENTO'!HMW39</f>
        <v>0</v>
      </c>
      <c r="HMX42" s="707">
        <f>'2-ORÇAMENTO'!HMZ39</f>
        <v>0</v>
      </c>
      <c r="HMY42" s="709">
        <f>'2-ORÇAMENTO'!HMY39</f>
        <v>0</v>
      </c>
      <c r="HMZ42" s="707">
        <f>'2-ORÇAMENTO'!HNB39</f>
        <v>0</v>
      </c>
      <c r="HNA42" s="709">
        <f>'2-ORÇAMENTO'!HNA39</f>
        <v>0</v>
      </c>
      <c r="HNB42" s="707">
        <f>'2-ORÇAMENTO'!HND39</f>
        <v>0</v>
      </c>
      <c r="HNC42" s="709">
        <f>'2-ORÇAMENTO'!HNC39</f>
        <v>0</v>
      </c>
      <c r="HND42" s="707">
        <f>'2-ORÇAMENTO'!HNF39</f>
        <v>0</v>
      </c>
      <c r="HNE42" s="709">
        <f>'2-ORÇAMENTO'!HNE39</f>
        <v>0</v>
      </c>
      <c r="HNF42" s="707">
        <f>'2-ORÇAMENTO'!HNH39</f>
        <v>0</v>
      </c>
      <c r="HNG42" s="709">
        <f>'2-ORÇAMENTO'!HNG39</f>
        <v>0</v>
      </c>
      <c r="HNH42" s="707">
        <f>'2-ORÇAMENTO'!HNJ39</f>
        <v>0</v>
      </c>
      <c r="HNI42" s="709">
        <f>'2-ORÇAMENTO'!HNI39</f>
        <v>0</v>
      </c>
      <c r="HNJ42" s="707">
        <f>'2-ORÇAMENTO'!HNL39</f>
        <v>0</v>
      </c>
      <c r="HNK42" s="709">
        <f>'2-ORÇAMENTO'!HNK39</f>
        <v>0</v>
      </c>
      <c r="HNL42" s="707">
        <f>'2-ORÇAMENTO'!HNN39</f>
        <v>0</v>
      </c>
      <c r="HNM42" s="709">
        <f>'2-ORÇAMENTO'!HNM39</f>
        <v>0</v>
      </c>
      <c r="HNN42" s="707">
        <f>'2-ORÇAMENTO'!HNP39</f>
        <v>0</v>
      </c>
      <c r="HNO42" s="709">
        <f>'2-ORÇAMENTO'!HNO39</f>
        <v>0</v>
      </c>
      <c r="HNP42" s="707">
        <f>'2-ORÇAMENTO'!HNR39</f>
        <v>0</v>
      </c>
      <c r="HNQ42" s="709">
        <f>'2-ORÇAMENTO'!HNQ39</f>
        <v>0</v>
      </c>
      <c r="HNR42" s="707">
        <f>'2-ORÇAMENTO'!HNT39</f>
        <v>0</v>
      </c>
      <c r="HNS42" s="709">
        <f>'2-ORÇAMENTO'!HNS39</f>
        <v>0</v>
      </c>
      <c r="HNT42" s="707">
        <f>'2-ORÇAMENTO'!HNV39</f>
        <v>0</v>
      </c>
      <c r="HNU42" s="709">
        <f>'2-ORÇAMENTO'!HNU39</f>
        <v>0</v>
      </c>
      <c r="HNV42" s="707">
        <f>'2-ORÇAMENTO'!HNX39</f>
        <v>0</v>
      </c>
      <c r="HNW42" s="709">
        <f>'2-ORÇAMENTO'!HNW39</f>
        <v>0</v>
      </c>
      <c r="HNX42" s="707">
        <f>'2-ORÇAMENTO'!HNZ39</f>
        <v>0</v>
      </c>
      <c r="HNY42" s="709">
        <f>'2-ORÇAMENTO'!HNY39</f>
        <v>0</v>
      </c>
      <c r="HNZ42" s="707">
        <f>'2-ORÇAMENTO'!HOB39</f>
        <v>0</v>
      </c>
      <c r="HOA42" s="709">
        <f>'2-ORÇAMENTO'!HOA39</f>
        <v>0</v>
      </c>
      <c r="HOB42" s="707">
        <f>'2-ORÇAMENTO'!HOD39</f>
        <v>0</v>
      </c>
      <c r="HOC42" s="709">
        <f>'2-ORÇAMENTO'!HOC39</f>
        <v>0</v>
      </c>
      <c r="HOD42" s="707">
        <f>'2-ORÇAMENTO'!HOF39</f>
        <v>0</v>
      </c>
      <c r="HOE42" s="709">
        <f>'2-ORÇAMENTO'!HOE39</f>
        <v>0</v>
      </c>
      <c r="HOF42" s="707">
        <f>'2-ORÇAMENTO'!HOH39</f>
        <v>0</v>
      </c>
      <c r="HOG42" s="709">
        <f>'2-ORÇAMENTO'!HOG39</f>
        <v>0</v>
      </c>
      <c r="HOH42" s="707">
        <f>'2-ORÇAMENTO'!HOJ39</f>
        <v>0</v>
      </c>
      <c r="HOI42" s="709">
        <f>'2-ORÇAMENTO'!HOI39</f>
        <v>0</v>
      </c>
      <c r="HOJ42" s="707">
        <f>'2-ORÇAMENTO'!HOL39</f>
        <v>0</v>
      </c>
      <c r="HOK42" s="709">
        <f>'2-ORÇAMENTO'!HOK39</f>
        <v>0</v>
      </c>
      <c r="HOL42" s="707">
        <f>'2-ORÇAMENTO'!HON39</f>
        <v>0</v>
      </c>
      <c r="HOM42" s="709">
        <f>'2-ORÇAMENTO'!HOM39</f>
        <v>0</v>
      </c>
      <c r="HON42" s="707">
        <f>'2-ORÇAMENTO'!HOP39</f>
        <v>0</v>
      </c>
      <c r="HOO42" s="709">
        <f>'2-ORÇAMENTO'!HOO39</f>
        <v>0</v>
      </c>
      <c r="HOP42" s="707">
        <f>'2-ORÇAMENTO'!HOR39</f>
        <v>0</v>
      </c>
      <c r="HOQ42" s="709">
        <f>'2-ORÇAMENTO'!HOQ39</f>
        <v>0</v>
      </c>
      <c r="HOR42" s="707">
        <f>'2-ORÇAMENTO'!HOT39</f>
        <v>0</v>
      </c>
      <c r="HOS42" s="709">
        <f>'2-ORÇAMENTO'!HOS39</f>
        <v>0</v>
      </c>
      <c r="HOT42" s="707">
        <f>'2-ORÇAMENTO'!HOV39</f>
        <v>0</v>
      </c>
      <c r="HOU42" s="709">
        <f>'2-ORÇAMENTO'!HOU39</f>
        <v>0</v>
      </c>
      <c r="HOV42" s="707">
        <f>'2-ORÇAMENTO'!HOX39</f>
        <v>0</v>
      </c>
      <c r="HOW42" s="709">
        <f>'2-ORÇAMENTO'!HOW39</f>
        <v>0</v>
      </c>
      <c r="HOX42" s="707">
        <f>'2-ORÇAMENTO'!HOZ39</f>
        <v>0</v>
      </c>
      <c r="HOY42" s="709">
        <f>'2-ORÇAMENTO'!HOY39</f>
        <v>0</v>
      </c>
      <c r="HOZ42" s="707">
        <f>'2-ORÇAMENTO'!HPB39</f>
        <v>0</v>
      </c>
      <c r="HPA42" s="709">
        <f>'2-ORÇAMENTO'!HPA39</f>
        <v>0</v>
      </c>
      <c r="HPB42" s="707">
        <f>'2-ORÇAMENTO'!HPD39</f>
        <v>0</v>
      </c>
      <c r="HPC42" s="709">
        <f>'2-ORÇAMENTO'!HPC39</f>
        <v>0</v>
      </c>
      <c r="HPD42" s="707">
        <f>'2-ORÇAMENTO'!HPF39</f>
        <v>0</v>
      </c>
      <c r="HPE42" s="709">
        <f>'2-ORÇAMENTO'!HPE39</f>
        <v>0</v>
      </c>
      <c r="HPF42" s="707">
        <f>'2-ORÇAMENTO'!HPH39</f>
        <v>0</v>
      </c>
      <c r="HPG42" s="709">
        <f>'2-ORÇAMENTO'!HPG39</f>
        <v>0</v>
      </c>
      <c r="HPH42" s="707">
        <f>'2-ORÇAMENTO'!HPJ39</f>
        <v>0</v>
      </c>
      <c r="HPI42" s="709">
        <f>'2-ORÇAMENTO'!HPI39</f>
        <v>0</v>
      </c>
      <c r="HPJ42" s="707">
        <f>'2-ORÇAMENTO'!HPL39</f>
        <v>0</v>
      </c>
      <c r="HPK42" s="709">
        <f>'2-ORÇAMENTO'!HPK39</f>
        <v>0</v>
      </c>
      <c r="HPL42" s="707">
        <f>'2-ORÇAMENTO'!HPN39</f>
        <v>0</v>
      </c>
      <c r="HPM42" s="709">
        <f>'2-ORÇAMENTO'!HPM39</f>
        <v>0</v>
      </c>
      <c r="HPN42" s="707">
        <f>'2-ORÇAMENTO'!HPP39</f>
        <v>0</v>
      </c>
      <c r="HPO42" s="709">
        <f>'2-ORÇAMENTO'!HPO39</f>
        <v>0</v>
      </c>
      <c r="HPP42" s="707">
        <f>'2-ORÇAMENTO'!HPR39</f>
        <v>0</v>
      </c>
      <c r="HPQ42" s="709">
        <f>'2-ORÇAMENTO'!HPQ39</f>
        <v>0</v>
      </c>
      <c r="HPR42" s="707">
        <f>'2-ORÇAMENTO'!HPT39</f>
        <v>0</v>
      </c>
      <c r="HPS42" s="709">
        <f>'2-ORÇAMENTO'!HPS39</f>
        <v>0</v>
      </c>
      <c r="HPT42" s="707">
        <f>'2-ORÇAMENTO'!HPV39</f>
        <v>0</v>
      </c>
      <c r="HPU42" s="709">
        <f>'2-ORÇAMENTO'!HPU39</f>
        <v>0</v>
      </c>
      <c r="HPV42" s="707">
        <f>'2-ORÇAMENTO'!HPX39</f>
        <v>0</v>
      </c>
      <c r="HPW42" s="709">
        <f>'2-ORÇAMENTO'!HPW39</f>
        <v>0</v>
      </c>
      <c r="HPX42" s="707">
        <f>'2-ORÇAMENTO'!HPZ39</f>
        <v>0</v>
      </c>
      <c r="HPY42" s="709">
        <f>'2-ORÇAMENTO'!HPY39</f>
        <v>0</v>
      </c>
      <c r="HPZ42" s="707">
        <f>'2-ORÇAMENTO'!HQB39</f>
        <v>0</v>
      </c>
      <c r="HQA42" s="709">
        <f>'2-ORÇAMENTO'!HQA39</f>
        <v>0</v>
      </c>
      <c r="HQB42" s="707">
        <f>'2-ORÇAMENTO'!HQD39</f>
        <v>0</v>
      </c>
      <c r="HQC42" s="709">
        <f>'2-ORÇAMENTO'!HQC39</f>
        <v>0</v>
      </c>
      <c r="HQD42" s="707">
        <f>'2-ORÇAMENTO'!HQF39</f>
        <v>0</v>
      </c>
      <c r="HQE42" s="709">
        <f>'2-ORÇAMENTO'!HQE39</f>
        <v>0</v>
      </c>
      <c r="HQF42" s="707">
        <f>'2-ORÇAMENTO'!HQH39</f>
        <v>0</v>
      </c>
      <c r="HQG42" s="709">
        <f>'2-ORÇAMENTO'!HQG39</f>
        <v>0</v>
      </c>
      <c r="HQH42" s="707">
        <f>'2-ORÇAMENTO'!HQJ39</f>
        <v>0</v>
      </c>
      <c r="HQI42" s="709">
        <f>'2-ORÇAMENTO'!HQI39</f>
        <v>0</v>
      </c>
      <c r="HQJ42" s="707">
        <f>'2-ORÇAMENTO'!HQL39</f>
        <v>0</v>
      </c>
      <c r="HQK42" s="709">
        <f>'2-ORÇAMENTO'!HQK39</f>
        <v>0</v>
      </c>
      <c r="HQL42" s="707">
        <f>'2-ORÇAMENTO'!HQN39</f>
        <v>0</v>
      </c>
      <c r="HQM42" s="709">
        <f>'2-ORÇAMENTO'!HQM39</f>
        <v>0</v>
      </c>
      <c r="HQN42" s="707">
        <f>'2-ORÇAMENTO'!HQP39</f>
        <v>0</v>
      </c>
      <c r="HQO42" s="709">
        <f>'2-ORÇAMENTO'!HQO39</f>
        <v>0</v>
      </c>
      <c r="HQP42" s="707">
        <f>'2-ORÇAMENTO'!HQR39</f>
        <v>0</v>
      </c>
      <c r="HQQ42" s="709">
        <f>'2-ORÇAMENTO'!HQQ39</f>
        <v>0</v>
      </c>
      <c r="HQR42" s="707">
        <f>'2-ORÇAMENTO'!HQT39</f>
        <v>0</v>
      </c>
      <c r="HQS42" s="709">
        <f>'2-ORÇAMENTO'!HQS39</f>
        <v>0</v>
      </c>
      <c r="HQT42" s="707">
        <f>'2-ORÇAMENTO'!HQV39</f>
        <v>0</v>
      </c>
      <c r="HQU42" s="709">
        <f>'2-ORÇAMENTO'!HQU39</f>
        <v>0</v>
      </c>
      <c r="HQV42" s="707">
        <f>'2-ORÇAMENTO'!HQX39</f>
        <v>0</v>
      </c>
      <c r="HQW42" s="709">
        <f>'2-ORÇAMENTO'!HQW39</f>
        <v>0</v>
      </c>
      <c r="HQX42" s="707">
        <f>'2-ORÇAMENTO'!HQZ39</f>
        <v>0</v>
      </c>
      <c r="HQY42" s="709">
        <f>'2-ORÇAMENTO'!HQY39</f>
        <v>0</v>
      </c>
      <c r="HQZ42" s="707">
        <f>'2-ORÇAMENTO'!HRB39</f>
        <v>0</v>
      </c>
      <c r="HRA42" s="709">
        <f>'2-ORÇAMENTO'!HRA39</f>
        <v>0</v>
      </c>
      <c r="HRB42" s="707">
        <f>'2-ORÇAMENTO'!HRD39</f>
        <v>0</v>
      </c>
      <c r="HRC42" s="709">
        <f>'2-ORÇAMENTO'!HRC39</f>
        <v>0</v>
      </c>
      <c r="HRD42" s="707">
        <f>'2-ORÇAMENTO'!HRF39</f>
        <v>0</v>
      </c>
      <c r="HRE42" s="709">
        <f>'2-ORÇAMENTO'!HRE39</f>
        <v>0</v>
      </c>
      <c r="HRF42" s="707">
        <f>'2-ORÇAMENTO'!HRH39</f>
        <v>0</v>
      </c>
      <c r="HRG42" s="709">
        <f>'2-ORÇAMENTO'!HRG39</f>
        <v>0</v>
      </c>
      <c r="HRH42" s="707">
        <f>'2-ORÇAMENTO'!HRJ39</f>
        <v>0</v>
      </c>
      <c r="HRI42" s="709">
        <f>'2-ORÇAMENTO'!HRI39</f>
        <v>0</v>
      </c>
      <c r="HRJ42" s="707">
        <f>'2-ORÇAMENTO'!HRL39</f>
        <v>0</v>
      </c>
      <c r="HRK42" s="709">
        <f>'2-ORÇAMENTO'!HRK39</f>
        <v>0</v>
      </c>
      <c r="HRL42" s="707">
        <f>'2-ORÇAMENTO'!HRN39</f>
        <v>0</v>
      </c>
      <c r="HRM42" s="709">
        <f>'2-ORÇAMENTO'!HRM39</f>
        <v>0</v>
      </c>
      <c r="HRN42" s="707">
        <f>'2-ORÇAMENTO'!HRP39</f>
        <v>0</v>
      </c>
      <c r="HRO42" s="709">
        <f>'2-ORÇAMENTO'!HRO39</f>
        <v>0</v>
      </c>
      <c r="HRP42" s="707">
        <f>'2-ORÇAMENTO'!HRR39</f>
        <v>0</v>
      </c>
      <c r="HRQ42" s="709">
        <f>'2-ORÇAMENTO'!HRQ39</f>
        <v>0</v>
      </c>
      <c r="HRR42" s="707">
        <f>'2-ORÇAMENTO'!HRT39</f>
        <v>0</v>
      </c>
      <c r="HRS42" s="709">
        <f>'2-ORÇAMENTO'!HRS39</f>
        <v>0</v>
      </c>
      <c r="HRT42" s="707">
        <f>'2-ORÇAMENTO'!HRV39</f>
        <v>0</v>
      </c>
      <c r="HRU42" s="709">
        <f>'2-ORÇAMENTO'!HRU39</f>
        <v>0</v>
      </c>
      <c r="HRV42" s="707">
        <f>'2-ORÇAMENTO'!HRX39</f>
        <v>0</v>
      </c>
      <c r="HRW42" s="709">
        <f>'2-ORÇAMENTO'!HRW39</f>
        <v>0</v>
      </c>
      <c r="HRX42" s="707">
        <f>'2-ORÇAMENTO'!HRZ39</f>
        <v>0</v>
      </c>
      <c r="HRY42" s="709">
        <f>'2-ORÇAMENTO'!HRY39</f>
        <v>0</v>
      </c>
      <c r="HRZ42" s="707">
        <f>'2-ORÇAMENTO'!HSB39</f>
        <v>0</v>
      </c>
      <c r="HSA42" s="709">
        <f>'2-ORÇAMENTO'!HSA39</f>
        <v>0</v>
      </c>
      <c r="HSB42" s="707">
        <f>'2-ORÇAMENTO'!HSD39</f>
        <v>0</v>
      </c>
      <c r="HSC42" s="709">
        <f>'2-ORÇAMENTO'!HSC39</f>
        <v>0</v>
      </c>
      <c r="HSD42" s="707">
        <f>'2-ORÇAMENTO'!HSF39</f>
        <v>0</v>
      </c>
      <c r="HSE42" s="709">
        <f>'2-ORÇAMENTO'!HSE39</f>
        <v>0</v>
      </c>
      <c r="HSF42" s="707">
        <f>'2-ORÇAMENTO'!HSH39</f>
        <v>0</v>
      </c>
      <c r="HSG42" s="709">
        <f>'2-ORÇAMENTO'!HSG39</f>
        <v>0</v>
      </c>
      <c r="HSH42" s="707">
        <f>'2-ORÇAMENTO'!HSJ39</f>
        <v>0</v>
      </c>
      <c r="HSI42" s="709">
        <f>'2-ORÇAMENTO'!HSI39</f>
        <v>0</v>
      </c>
      <c r="HSJ42" s="707">
        <f>'2-ORÇAMENTO'!HSL39</f>
        <v>0</v>
      </c>
      <c r="HSK42" s="709">
        <f>'2-ORÇAMENTO'!HSK39</f>
        <v>0</v>
      </c>
      <c r="HSL42" s="707">
        <f>'2-ORÇAMENTO'!HSN39</f>
        <v>0</v>
      </c>
      <c r="HSM42" s="709">
        <f>'2-ORÇAMENTO'!HSM39</f>
        <v>0</v>
      </c>
      <c r="HSN42" s="707">
        <f>'2-ORÇAMENTO'!HSP39</f>
        <v>0</v>
      </c>
      <c r="HSO42" s="709">
        <f>'2-ORÇAMENTO'!HSO39</f>
        <v>0</v>
      </c>
      <c r="HSP42" s="707">
        <f>'2-ORÇAMENTO'!HSR39</f>
        <v>0</v>
      </c>
      <c r="HSQ42" s="709">
        <f>'2-ORÇAMENTO'!HSQ39</f>
        <v>0</v>
      </c>
      <c r="HSR42" s="707">
        <f>'2-ORÇAMENTO'!HST39</f>
        <v>0</v>
      </c>
      <c r="HSS42" s="709">
        <f>'2-ORÇAMENTO'!HSS39</f>
        <v>0</v>
      </c>
      <c r="HST42" s="707">
        <f>'2-ORÇAMENTO'!HSV39</f>
        <v>0</v>
      </c>
      <c r="HSU42" s="709">
        <f>'2-ORÇAMENTO'!HSU39</f>
        <v>0</v>
      </c>
      <c r="HSV42" s="707">
        <f>'2-ORÇAMENTO'!HSX39</f>
        <v>0</v>
      </c>
      <c r="HSW42" s="709">
        <f>'2-ORÇAMENTO'!HSW39</f>
        <v>0</v>
      </c>
      <c r="HSX42" s="707">
        <f>'2-ORÇAMENTO'!HSZ39</f>
        <v>0</v>
      </c>
      <c r="HSY42" s="709">
        <f>'2-ORÇAMENTO'!HSY39</f>
        <v>0</v>
      </c>
      <c r="HSZ42" s="707">
        <f>'2-ORÇAMENTO'!HTB39</f>
        <v>0</v>
      </c>
      <c r="HTA42" s="709">
        <f>'2-ORÇAMENTO'!HTA39</f>
        <v>0</v>
      </c>
      <c r="HTB42" s="707">
        <f>'2-ORÇAMENTO'!HTD39</f>
        <v>0</v>
      </c>
      <c r="HTC42" s="709">
        <f>'2-ORÇAMENTO'!HTC39</f>
        <v>0</v>
      </c>
      <c r="HTD42" s="707">
        <f>'2-ORÇAMENTO'!HTF39</f>
        <v>0</v>
      </c>
      <c r="HTE42" s="709">
        <f>'2-ORÇAMENTO'!HTE39</f>
        <v>0</v>
      </c>
      <c r="HTF42" s="707">
        <f>'2-ORÇAMENTO'!HTH39</f>
        <v>0</v>
      </c>
      <c r="HTG42" s="709">
        <f>'2-ORÇAMENTO'!HTG39</f>
        <v>0</v>
      </c>
      <c r="HTH42" s="707">
        <f>'2-ORÇAMENTO'!HTJ39</f>
        <v>0</v>
      </c>
      <c r="HTI42" s="709">
        <f>'2-ORÇAMENTO'!HTI39</f>
        <v>0</v>
      </c>
      <c r="HTJ42" s="707">
        <f>'2-ORÇAMENTO'!HTL39</f>
        <v>0</v>
      </c>
      <c r="HTK42" s="709">
        <f>'2-ORÇAMENTO'!HTK39</f>
        <v>0</v>
      </c>
      <c r="HTL42" s="707">
        <f>'2-ORÇAMENTO'!HTN39</f>
        <v>0</v>
      </c>
      <c r="HTM42" s="709">
        <f>'2-ORÇAMENTO'!HTM39</f>
        <v>0</v>
      </c>
      <c r="HTN42" s="707">
        <f>'2-ORÇAMENTO'!HTP39</f>
        <v>0</v>
      </c>
      <c r="HTO42" s="709">
        <f>'2-ORÇAMENTO'!HTO39</f>
        <v>0</v>
      </c>
      <c r="HTP42" s="707">
        <f>'2-ORÇAMENTO'!HTR39</f>
        <v>0</v>
      </c>
      <c r="HTQ42" s="709">
        <f>'2-ORÇAMENTO'!HTQ39</f>
        <v>0</v>
      </c>
      <c r="HTR42" s="707">
        <f>'2-ORÇAMENTO'!HTT39</f>
        <v>0</v>
      </c>
      <c r="HTS42" s="709">
        <f>'2-ORÇAMENTO'!HTS39</f>
        <v>0</v>
      </c>
      <c r="HTT42" s="707">
        <f>'2-ORÇAMENTO'!HTV39</f>
        <v>0</v>
      </c>
      <c r="HTU42" s="709">
        <f>'2-ORÇAMENTO'!HTU39</f>
        <v>0</v>
      </c>
      <c r="HTV42" s="707">
        <f>'2-ORÇAMENTO'!HTX39</f>
        <v>0</v>
      </c>
      <c r="HTW42" s="709">
        <f>'2-ORÇAMENTO'!HTW39</f>
        <v>0</v>
      </c>
      <c r="HTX42" s="707">
        <f>'2-ORÇAMENTO'!HTZ39</f>
        <v>0</v>
      </c>
      <c r="HTY42" s="709">
        <f>'2-ORÇAMENTO'!HTY39</f>
        <v>0</v>
      </c>
      <c r="HTZ42" s="707">
        <f>'2-ORÇAMENTO'!HUB39</f>
        <v>0</v>
      </c>
      <c r="HUA42" s="709">
        <f>'2-ORÇAMENTO'!HUA39</f>
        <v>0</v>
      </c>
      <c r="HUB42" s="707">
        <f>'2-ORÇAMENTO'!HUD39</f>
        <v>0</v>
      </c>
      <c r="HUC42" s="709">
        <f>'2-ORÇAMENTO'!HUC39</f>
        <v>0</v>
      </c>
      <c r="HUD42" s="707">
        <f>'2-ORÇAMENTO'!HUF39</f>
        <v>0</v>
      </c>
      <c r="HUE42" s="709">
        <f>'2-ORÇAMENTO'!HUE39</f>
        <v>0</v>
      </c>
      <c r="HUF42" s="707">
        <f>'2-ORÇAMENTO'!HUH39</f>
        <v>0</v>
      </c>
      <c r="HUG42" s="709">
        <f>'2-ORÇAMENTO'!HUG39</f>
        <v>0</v>
      </c>
      <c r="HUH42" s="707">
        <f>'2-ORÇAMENTO'!HUJ39</f>
        <v>0</v>
      </c>
      <c r="HUI42" s="709">
        <f>'2-ORÇAMENTO'!HUI39</f>
        <v>0</v>
      </c>
      <c r="HUJ42" s="707">
        <f>'2-ORÇAMENTO'!HUL39</f>
        <v>0</v>
      </c>
      <c r="HUK42" s="709">
        <f>'2-ORÇAMENTO'!HUK39</f>
        <v>0</v>
      </c>
      <c r="HUL42" s="707">
        <f>'2-ORÇAMENTO'!HUN39</f>
        <v>0</v>
      </c>
      <c r="HUM42" s="709">
        <f>'2-ORÇAMENTO'!HUM39</f>
        <v>0</v>
      </c>
      <c r="HUN42" s="707">
        <f>'2-ORÇAMENTO'!HUP39</f>
        <v>0</v>
      </c>
      <c r="HUO42" s="709">
        <f>'2-ORÇAMENTO'!HUO39</f>
        <v>0</v>
      </c>
      <c r="HUP42" s="707">
        <f>'2-ORÇAMENTO'!HUR39</f>
        <v>0</v>
      </c>
      <c r="HUQ42" s="709">
        <f>'2-ORÇAMENTO'!HUQ39</f>
        <v>0</v>
      </c>
      <c r="HUR42" s="707">
        <f>'2-ORÇAMENTO'!HUT39</f>
        <v>0</v>
      </c>
      <c r="HUS42" s="709">
        <f>'2-ORÇAMENTO'!HUS39</f>
        <v>0</v>
      </c>
      <c r="HUT42" s="707">
        <f>'2-ORÇAMENTO'!HUV39</f>
        <v>0</v>
      </c>
      <c r="HUU42" s="709">
        <f>'2-ORÇAMENTO'!HUU39</f>
        <v>0</v>
      </c>
      <c r="HUV42" s="707">
        <f>'2-ORÇAMENTO'!HUX39</f>
        <v>0</v>
      </c>
      <c r="HUW42" s="709">
        <f>'2-ORÇAMENTO'!HUW39</f>
        <v>0</v>
      </c>
      <c r="HUX42" s="707">
        <f>'2-ORÇAMENTO'!HUZ39</f>
        <v>0</v>
      </c>
      <c r="HUY42" s="709">
        <f>'2-ORÇAMENTO'!HUY39</f>
        <v>0</v>
      </c>
      <c r="HUZ42" s="707">
        <f>'2-ORÇAMENTO'!HVB39</f>
        <v>0</v>
      </c>
      <c r="HVA42" s="709">
        <f>'2-ORÇAMENTO'!HVA39</f>
        <v>0</v>
      </c>
      <c r="HVB42" s="707">
        <f>'2-ORÇAMENTO'!HVD39</f>
        <v>0</v>
      </c>
      <c r="HVC42" s="709">
        <f>'2-ORÇAMENTO'!HVC39</f>
        <v>0</v>
      </c>
      <c r="HVD42" s="707">
        <f>'2-ORÇAMENTO'!HVF39</f>
        <v>0</v>
      </c>
      <c r="HVE42" s="709">
        <f>'2-ORÇAMENTO'!HVE39</f>
        <v>0</v>
      </c>
      <c r="HVF42" s="707">
        <f>'2-ORÇAMENTO'!HVH39</f>
        <v>0</v>
      </c>
      <c r="HVG42" s="709">
        <f>'2-ORÇAMENTO'!HVG39</f>
        <v>0</v>
      </c>
      <c r="HVH42" s="707">
        <f>'2-ORÇAMENTO'!HVJ39</f>
        <v>0</v>
      </c>
      <c r="HVI42" s="709">
        <f>'2-ORÇAMENTO'!HVI39</f>
        <v>0</v>
      </c>
      <c r="HVJ42" s="707">
        <f>'2-ORÇAMENTO'!HVL39</f>
        <v>0</v>
      </c>
      <c r="HVK42" s="709">
        <f>'2-ORÇAMENTO'!HVK39</f>
        <v>0</v>
      </c>
      <c r="HVL42" s="707">
        <f>'2-ORÇAMENTO'!HVN39</f>
        <v>0</v>
      </c>
      <c r="HVM42" s="709">
        <f>'2-ORÇAMENTO'!HVM39</f>
        <v>0</v>
      </c>
      <c r="HVN42" s="707">
        <f>'2-ORÇAMENTO'!HVP39</f>
        <v>0</v>
      </c>
      <c r="HVO42" s="709">
        <f>'2-ORÇAMENTO'!HVO39</f>
        <v>0</v>
      </c>
      <c r="HVP42" s="707">
        <f>'2-ORÇAMENTO'!HVR39</f>
        <v>0</v>
      </c>
      <c r="HVQ42" s="709">
        <f>'2-ORÇAMENTO'!HVQ39</f>
        <v>0</v>
      </c>
      <c r="HVR42" s="707">
        <f>'2-ORÇAMENTO'!HVT39</f>
        <v>0</v>
      </c>
      <c r="HVS42" s="709">
        <f>'2-ORÇAMENTO'!HVS39</f>
        <v>0</v>
      </c>
      <c r="HVT42" s="707">
        <f>'2-ORÇAMENTO'!HVV39</f>
        <v>0</v>
      </c>
      <c r="HVU42" s="709">
        <f>'2-ORÇAMENTO'!HVU39</f>
        <v>0</v>
      </c>
      <c r="HVV42" s="707">
        <f>'2-ORÇAMENTO'!HVX39</f>
        <v>0</v>
      </c>
      <c r="HVW42" s="709">
        <f>'2-ORÇAMENTO'!HVW39</f>
        <v>0</v>
      </c>
      <c r="HVX42" s="707">
        <f>'2-ORÇAMENTO'!HVZ39</f>
        <v>0</v>
      </c>
      <c r="HVY42" s="709">
        <f>'2-ORÇAMENTO'!HVY39</f>
        <v>0</v>
      </c>
      <c r="HVZ42" s="707">
        <f>'2-ORÇAMENTO'!HWB39</f>
        <v>0</v>
      </c>
      <c r="HWA42" s="709">
        <f>'2-ORÇAMENTO'!HWA39</f>
        <v>0</v>
      </c>
      <c r="HWB42" s="707">
        <f>'2-ORÇAMENTO'!HWD39</f>
        <v>0</v>
      </c>
      <c r="HWC42" s="709">
        <f>'2-ORÇAMENTO'!HWC39</f>
        <v>0</v>
      </c>
      <c r="HWD42" s="707">
        <f>'2-ORÇAMENTO'!HWF39</f>
        <v>0</v>
      </c>
      <c r="HWE42" s="709">
        <f>'2-ORÇAMENTO'!HWE39</f>
        <v>0</v>
      </c>
      <c r="HWF42" s="707">
        <f>'2-ORÇAMENTO'!HWH39</f>
        <v>0</v>
      </c>
      <c r="HWG42" s="709">
        <f>'2-ORÇAMENTO'!HWG39</f>
        <v>0</v>
      </c>
      <c r="HWH42" s="707">
        <f>'2-ORÇAMENTO'!HWJ39</f>
        <v>0</v>
      </c>
      <c r="HWI42" s="709">
        <f>'2-ORÇAMENTO'!HWI39</f>
        <v>0</v>
      </c>
      <c r="HWJ42" s="707">
        <f>'2-ORÇAMENTO'!HWL39</f>
        <v>0</v>
      </c>
      <c r="HWK42" s="709">
        <f>'2-ORÇAMENTO'!HWK39</f>
        <v>0</v>
      </c>
      <c r="HWL42" s="707">
        <f>'2-ORÇAMENTO'!HWN39</f>
        <v>0</v>
      </c>
      <c r="HWM42" s="709">
        <f>'2-ORÇAMENTO'!HWM39</f>
        <v>0</v>
      </c>
      <c r="HWN42" s="707">
        <f>'2-ORÇAMENTO'!HWP39</f>
        <v>0</v>
      </c>
      <c r="HWO42" s="709">
        <f>'2-ORÇAMENTO'!HWO39</f>
        <v>0</v>
      </c>
      <c r="HWP42" s="707">
        <f>'2-ORÇAMENTO'!HWR39</f>
        <v>0</v>
      </c>
      <c r="HWQ42" s="709">
        <f>'2-ORÇAMENTO'!HWQ39</f>
        <v>0</v>
      </c>
      <c r="HWR42" s="707">
        <f>'2-ORÇAMENTO'!HWT39</f>
        <v>0</v>
      </c>
      <c r="HWS42" s="709">
        <f>'2-ORÇAMENTO'!HWS39</f>
        <v>0</v>
      </c>
      <c r="HWT42" s="707">
        <f>'2-ORÇAMENTO'!HWV39</f>
        <v>0</v>
      </c>
      <c r="HWU42" s="709">
        <f>'2-ORÇAMENTO'!HWU39</f>
        <v>0</v>
      </c>
      <c r="HWV42" s="707">
        <f>'2-ORÇAMENTO'!HWX39</f>
        <v>0</v>
      </c>
      <c r="HWW42" s="709">
        <f>'2-ORÇAMENTO'!HWW39</f>
        <v>0</v>
      </c>
      <c r="HWX42" s="707">
        <f>'2-ORÇAMENTO'!HWZ39</f>
        <v>0</v>
      </c>
      <c r="HWY42" s="709">
        <f>'2-ORÇAMENTO'!HWY39</f>
        <v>0</v>
      </c>
      <c r="HWZ42" s="707">
        <f>'2-ORÇAMENTO'!HXB39</f>
        <v>0</v>
      </c>
      <c r="HXA42" s="709">
        <f>'2-ORÇAMENTO'!HXA39</f>
        <v>0</v>
      </c>
      <c r="HXB42" s="707">
        <f>'2-ORÇAMENTO'!HXD39</f>
        <v>0</v>
      </c>
      <c r="HXC42" s="709">
        <f>'2-ORÇAMENTO'!HXC39</f>
        <v>0</v>
      </c>
      <c r="HXD42" s="707">
        <f>'2-ORÇAMENTO'!HXF39</f>
        <v>0</v>
      </c>
      <c r="HXE42" s="709">
        <f>'2-ORÇAMENTO'!HXE39</f>
        <v>0</v>
      </c>
      <c r="HXF42" s="707">
        <f>'2-ORÇAMENTO'!HXH39</f>
        <v>0</v>
      </c>
      <c r="HXG42" s="709">
        <f>'2-ORÇAMENTO'!HXG39</f>
        <v>0</v>
      </c>
      <c r="HXH42" s="707">
        <f>'2-ORÇAMENTO'!HXJ39</f>
        <v>0</v>
      </c>
      <c r="HXI42" s="709">
        <f>'2-ORÇAMENTO'!HXI39</f>
        <v>0</v>
      </c>
      <c r="HXJ42" s="707">
        <f>'2-ORÇAMENTO'!HXL39</f>
        <v>0</v>
      </c>
      <c r="HXK42" s="709">
        <f>'2-ORÇAMENTO'!HXK39</f>
        <v>0</v>
      </c>
      <c r="HXL42" s="707">
        <f>'2-ORÇAMENTO'!HXN39</f>
        <v>0</v>
      </c>
      <c r="HXM42" s="709">
        <f>'2-ORÇAMENTO'!HXM39</f>
        <v>0</v>
      </c>
      <c r="HXN42" s="707">
        <f>'2-ORÇAMENTO'!HXP39</f>
        <v>0</v>
      </c>
      <c r="HXO42" s="709">
        <f>'2-ORÇAMENTO'!HXO39</f>
        <v>0</v>
      </c>
      <c r="HXP42" s="707">
        <f>'2-ORÇAMENTO'!HXR39</f>
        <v>0</v>
      </c>
      <c r="HXQ42" s="709">
        <f>'2-ORÇAMENTO'!HXQ39</f>
        <v>0</v>
      </c>
      <c r="HXR42" s="707">
        <f>'2-ORÇAMENTO'!HXT39</f>
        <v>0</v>
      </c>
      <c r="HXS42" s="709">
        <f>'2-ORÇAMENTO'!HXS39</f>
        <v>0</v>
      </c>
      <c r="HXT42" s="707">
        <f>'2-ORÇAMENTO'!HXV39</f>
        <v>0</v>
      </c>
      <c r="HXU42" s="709">
        <f>'2-ORÇAMENTO'!HXU39</f>
        <v>0</v>
      </c>
      <c r="HXV42" s="707">
        <f>'2-ORÇAMENTO'!HXX39</f>
        <v>0</v>
      </c>
      <c r="HXW42" s="709">
        <f>'2-ORÇAMENTO'!HXW39</f>
        <v>0</v>
      </c>
      <c r="HXX42" s="707">
        <f>'2-ORÇAMENTO'!HXZ39</f>
        <v>0</v>
      </c>
      <c r="HXY42" s="709">
        <f>'2-ORÇAMENTO'!HXY39</f>
        <v>0</v>
      </c>
      <c r="HXZ42" s="707">
        <f>'2-ORÇAMENTO'!HYB39</f>
        <v>0</v>
      </c>
      <c r="HYA42" s="709">
        <f>'2-ORÇAMENTO'!HYA39</f>
        <v>0</v>
      </c>
      <c r="HYB42" s="707">
        <f>'2-ORÇAMENTO'!HYD39</f>
        <v>0</v>
      </c>
      <c r="HYC42" s="709">
        <f>'2-ORÇAMENTO'!HYC39</f>
        <v>0</v>
      </c>
      <c r="HYD42" s="707">
        <f>'2-ORÇAMENTO'!HYF39</f>
        <v>0</v>
      </c>
      <c r="HYE42" s="709">
        <f>'2-ORÇAMENTO'!HYE39</f>
        <v>0</v>
      </c>
      <c r="HYF42" s="707">
        <f>'2-ORÇAMENTO'!HYH39</f>
        <v>0</v>
      </c>
      <c r="HYG42" s="709">
        <f>'2-ORÇAMENTO'!HYG39</f>
        <v>0</v>
      </c>
      <c r="HYH42" s="707">
        <f>'2-ORÇAMENTO'!HYJ39</f>
        <v>0</v>
      </c>
      <c r="HYI42" s="709">
        <f>'2-ORÇAMENTO'!HYI39</f>
        <v>0</v>
      </c>
      <c r="HYJ42" s="707">
        <f>'2-ORÇAMENTO'!HYL39</f>
        <v>0</v>
      </c>
      <c r="HYK42" s="709">
        <f>'2-ORÇAMENTO'!HYK39</f>
        <v>0</v>
      </c>
      <c r="HYL42" s="707">
        <f>'2-ORÇAMENTO'!HYN39</f>
        <v>0</v>
      </c>
      <c r="HYM42" s="709">
        <f>'2-ORÇAMENTO'!HYM39</f>
        <v>0</v>
      </c>
      <c r="HYN42" s="707">
        <f>'2-ORÇAMENTO'!HYP39</f>
        <v>0</v>
      </c>
      <c r="HYO42" s="709">
        <f>'2-ORÇAMENTO'!HYO39</f>
        <v>0</v>
      </c>
      <c r="HYP42" s="707">
        <f>'2-ORÇAMENTO'!HYR39</f>
        <v>0</v>
      </c>
      <c r="HYQ42" s="709">
        <f>'2-ORÇAMENTO'!HYQ39</f>
        <v>0</v>
      </c>
      <c r="HYR42" s="707">
        <f>'2-ORÇAMENTO'!HYT39</f>
        <v>0</v>
      </c>
      <c r="HYS42" s="709">
        <f>'2-ORÇAMENTO'!HYS39</f>
        <v>0</v>
      </c>
      <c r="HYT42" s="707">
        <f>'2-ORÇAMENTO'!HYV39</f>
        <v>0</v>
      </c>
      <c r="HYU42" s="709">
        <f>'2-ORÇAMENTO'!HYU39</f>
        <v>0</v>
      </c>
      <c r="HYV42" s="707">
        <f>'2-ORÇAMENTO'!HYX39</f>
        <v>0</v>
      </c>
      <c r="HYW42" s="709">
        <f>'2-ORÇAMENTO'!HYW39</f>
        <v>0</v>
      </c>
      <c r="HYX42" s="707">
        <f>'2-ORÇAMENTO'!HYZ39</f>
        <v>0</v>
      </c>
      <c r="HYY42" s="709">
        <f>'2-ORÇAMENTO'!HYY39</f>
        <v>0</v>
      </c>
      <c r="HYZ42" s="707">
        <f>'2-ORÇAMENTO'!HZB39</f>
        <v>0</v>
      </c>
      <c r="HZA42" s="709">
        <f>'2-ORÇAMENTO'!HZA39</f>
        <v>0</v>
      </c>
      <c r="HZB42" s="707">
        <f>'2-ORÇAMENTO'!HZD39</f>
        <v>0</v>
      </c>
      <c r="HZC42" s="709">
        <f>'2-ORÇAMENTO'!HZC39</f>
        <v>0</v>
      </c>
      <c r="HZD42" s="707">
        <f>'2-ORÇAMENTO'!HZF39</f>
        <v>0</v>
      </c>
      <c r="HZE42" s="709">
        <f>'2-ORÇAMENTO'!HZE39</f>
        <v>0</v>
      </c>
      <c r="HZF42" s="707">
        <f>'2-ORÇAMENTO'!HZH39</f>
        <v>0</v>
      </c>
      <c r="HZG42" s="709">
        <f>'2-ORÇAMENTO'!HZG39</f>
        <v>0</v>
      </c>
      <c r="HZH42" s="707">
        <f>'2-ORÇAMENTO'!HZJ39</f>
        <v>0</v>
      </c>
      <c r="HZI42" s="709">
        <f>'2-ORÇAMENTO'!HZI39</f>
        <v>0</v>
      </c>
      <c r="HZJ42" s="707">
        <f>'2-ORÇAMENTO'!HZL39</f>
        <v>0</v>
      </c>
      <c r="HZK42" s="709">
        <f>'2-ORÇAMENTO'!HZK39</f>
        <v>0</v>
      </c>
      <c r="HZL42" s="707">
        <f>'2-ORÇAMENTO'!HZN39</f>
        <v>0</v>
      </c>
      <c r="HZM42" s="709">
        <f>'2-ORÇAMENTO'!HZM39</f>
        <v>0</v>
      </c>
      <c r="HZN42" s="707">
        <f>'2-ORÇAMENTO'!HZP39</f>
        <v>0</v>
      </c>
      <c r="HZO42" s="709">
        <f>'2-ORÇAMENTO'!HZO39</f>
        <v>0</v>
      </c>
      <c r="HZP42" s="707">
        <f>'2-ORÇAMENTO'!HZR39</f>
        <v>0</v>
      </c>
      <c r="HZQ42" s="709">
        <f>'2-ORÇAMENTO'!HZQ39</f>
        <v>0</v>
      </c>
      <c r="HZR42" s="707">
        <f>'2-ORÇAMENTO'!HZT39</f>
        <v>0</v>
      </c>
      <c r="HZS42" s="709">
        <f>'2-ORÇAMENTO'!HZS39</f>
        <v>0</v>
      </c>
      <c r="HZT42" s="707">
        <f>'2-ORÇAMENTO'!HZV39</f>
        <v>0</v>
      </c>
      <c r="HZU42" s="709">
        <f>'2-ORÇAMENTO'!HZU39</f>
        <v>0</v>
      </c>
      <c r="HZV42" s="707">
        <f>'2-ORÇAMENTO'!HZX39</f>
        <v>0</v>
      </c>
      <c r="HZW42" s="709">
        <f>'2-ORÇAMENTO'!HZW39</f>
        <v>0</v>
      </c>
      <c r="HZX42" s="707">
        <f>'2-ORÇAMENTO'!HZZ39</f>
        <v>0</v>
      </c>
      <c r="HZY42" s="709">
        <f>'2-ORÇAMENTO'!HZY39</f>
        <v>0</v>
      </c>
      <c r="HZZ42" s="707">
        <f>'2-ORÇAMENTO'!IAB39</f>
        <v>0</v>
      </c>
      <c r="IAA42" s="709">
        <f>'2-ORÇAMENTO'!IAA39</f>
        <v>0</v>
      </c>
      <c r="IAB42" s="707">
        <f>'2-ORÇAMENTO'!IAD39</f>
        <v>0</v>
      </c>
      <c r="IAC42" s="709">
        <f>'2-ORÇAMENTO'!IAC39</f>
        <v>0</v>
      </c>
      <c r="IAD42" s="707">
        <f>'2-ORÇAMENTO'!IAF39</f>
        <v>0</v>
      </c>
      <c r="IAE42" s="709">
        <f>'2-ORÇAMENTO'!IAE39</f>
        <v>0</v>
      </c>
      <c r="IAF42" s="707">
        <f>'2-ORÇAMENTO'!IAH39</f>
        <v>0</v>
      </c>
      <c r="IAG42" s="709">
        <f>'2-ORÇAMENTO'!IAG39</f>
        <v>0</v>
      </c>
      <c r="IAH42" s="707">
        <f>'2-ORÇAMENTO'!IAJ39</f>
        <v>0</v>
      </c>
      <c r="IAI42" s="709">
        <f>'2-ORÇAMENTO'!IAI39</f>
        <v>0</v>
      </c>
      <c r="IAJ42" s="707">
        <f>'2-ORÇAMENTO'!IAL39</f>
        <v>0</v>
      </c>
      <c r="IAK42" s="709">
        <f>'2-ORÇAMENTO'!IAK39</f>
        <v>0</v>
      </c>
      <c r="IAL42" s="707">
        <f>'2-ORÇAMENTO'!IAN39</f>
        <v>0</v>
      </c>
      <c r="IAM42" s="709">
        <f>'2-ORÇAMENTO'!IAM39</f>
        <v>0</v>
      </c>
      <c r="IAN42" s="707">
        <f>'2-ORÇAMENTO'!IAP39</f>
        <v>0</v>
      </c>
      <c r="IAO42" s="709">
        <f>'2-ORÇAMENTO'!IAO39</f>
        <v>0</v>
      </c>
      <c r="IAP42" s="707">
        <f>'2-ORÇAMENTO'!IAR39</f>
        <v>0</v>
      </c>
      <c r="IAQ42" s="709">
        <f>'2-ORÇAMENTO'!IAQ39</f>
        <v>0</v>
      </c>
      <c r="IAR42" s="707">
        <f>'2-ORÇAMENTO'!IAT39</f>
        <v>0</v>
      </c>
      <c r="IAS42" s="709">
        <f>'2-ORÇAMENTO'!IAS39</f>
        <v>0</v>
      </c>
      <c r="IAT42" s="707">
        <f>'2-ORÇAMENTO'!IAV39</f>
        <v>0</v>
      </c>
      <c r="IAU42" s="709">
        <f>'2-ORÇAMENTO'!IAU39</f>
        <v>0</v>
      </c>
      <c r="IAV42" s="707">
        <f>'2-ORÇAMENTO'!IAX39</f>
        <v>0</v>
      </c>
      <c r="IAW42" s="709">
        <f>'2-ORÇAMENTO'!IAW39</f>
        <v>0</v>
      </c>
      <c r="IAX42" s="707">
        <f>'2-ORÇAMENTO'!IAZ39</f>
        <v>0</v>
      </c>
      <c r="IAY42" s="709">
        <f>'2-ORÇAMENTO'!IAY39</f>
        <v>0</v>
      </c>
      <c r="IAZ42" s="707">
        <f>'2-ORÇAMENTO'!IBB39</f>
        <v>0</v>
      </c>
      <c r="IBA42" s="709">
        <f>'2-ORÇAMENTO'!IBA39</f>
        <v>0</v>
      </c>
      <c r="IBB42" s="707">
        <f>'2-ORÇAMENTO'!IBD39</f>
        <v>0</v>
      </c>
      <c r="IBC42" s="709">
        <f>'2-ORÇAMENTO'!IBC39</f>
        <v>0</v>
      </c>
      <c r="IBD42" s="707">
        <f>'2-ORÇAMENTO'!IBF39</f>
        <v>0</v>
      </c>
      <c r="IBE42" s="709">
        <f>'2-ORÇAMENTO'!IBE39</f>
        <v>0</v>
      </c>
      <c r="IBF42" s="707">
        <f>'2-ORÇAMENTO'!IBH39</f>
        <v>0</v>
      </c>
      <c r="IBG42" s="709">
        <f>'2-ORÇAMENTO'!IBG39</f>
        <v>0</v>
      </c>
      <c r="IBH42" s="707">
        <f>'2-ORÇAMENTO'!IBJ39</f>
        <v>0</v>
      </c>
      <c r="IBI42" s="709">
        <f>'2-ORÇAMENTO'!IBI39</f>
        <v>0</v>
      </c>
      <c r="IBJ42" s="707">
        <f>'2-ORÇAMENTO'!IBL39</f>
        <v>0</v>
      </c>
      <c r="IBK42" s="709">
        <f>'2-ORÇAMENTO'!IBK39</f>
        <v>0</v>
      </c>
      <c r="IBL42" s="707">
        <f>'2-ORÇAMENTO'!IBN39</f>
        <v>0</v>
      </c>
      <c r="IBM42" s="709">
        <f>'2-ORÇAMENTO'!IBM39</f>
        <v>0</v>
      </c>
      <c r="IBN42" s="707">
        <f>'2-ORÇAMENTO'!IBP39</f>
        <v>0</v>
      </c>
      <c r="IBO42" s="709">
        <f>'2-ORÇAMENTO'!IBO39</f>
        <v>0</v>
      </c>
      <c r="IBP42" s="707">
        <f>'2-ORÇAMENTO'!IBR39</f>
        <v>0</v>
      </c>
      <c r="IBQ42" s="709">
        <f>'2-ORÇAMENTO'!IBQ39</f>
        <v>0</v>
      </c>
      <c r="IBR42" s="707">
        <f>'2-ORÇAMENTO'!IBT39</f>
        <v>0</v>
      </c>
      <c r="IBS42" s="709">
        <f>'2-ORÇAMENTO'!IBS39</f>
        <v>0</v>
      </c>
      <c r="IBT42" s="707">
        <f>'2-ORÇAMENTO'!IBV39</f>
        <v>0</v>
      </c>
      <c r="IBU42" s="709">
        <f>'2-ORÇAMENTO'!IBU39</f>
        <v>0</v>
      </c>
      <c r="IBV42" s="707">
        <f>'2-ORÇAMENTO'!IBX39</f>
        <v>0</v>
      </c>
      <c r="IBW42" s="709">
        <f>'2-ORÇAMENTO'!IBW39</f>
        <v>0</v>
      </c>
      <c r="IBX42" s="707">
        <f>'2-ORÇAMENTO'!IBZ39</f>
        <v>0</v>
      </c>
      <c r="IBY42" s="709">
        <f>'2-ORÇAMENTO'!IBY39</f>
        <v>0</v>
      </c>
      <c r="IBZ42" s="707">
        <f>'2-ORÇAMENTO'!ICB39</f>
        <v>0</v>
      </c>
      <c r="ICA42" s="709">
        <f>'2-ORÇAMENTO'!ICA39</f>
        <v>0</v>
      </c>
      <c r="ICB42" s="707">
        <f>'2-ORÇAMENTO'!ICD39</f>
        <v>0</v>
      </c>
      <c r="ICC42" s="709">
        <f>'2-ORÇAMENTO'!ICC39</f>
        <v>0</v>
      </c>
      <c r="ICD42" s="707">
        <f>'2-ORÇAMENTO'!ICF39</f>
        <v>0</v>
      </c>
      <c r="ICE42" s="709">
        <f>'2-ORÇAMENTO'!ICE39</f>
        <v>0</v>
      </c>
      <c r="ICF42" s="707">
        <f>'2-ORÇAMENTO'!ICH39</f>
        <v>0</v>
      </c>
      <c r="ICG42" s="709">
        <f>'2-ORÇAMENTO'!ICG39</f>
        <v>0</v>
      </c>
      <c r="ICH42" s="707">
        <f>'2-ORÇAMENTO'!ICJ39</f>
        <v>0</v>
      </c>
      <c r="ICI42" s="709">
        <f>'2-ORÇAMENTO'!ICI39</f>
        <v>0</v>
      </c>
      <c r="ICJ42" s="707">
        <f>'2-ORÇAMENTO'!ICL39</f>
        <v>0</v>
      </c>
      <c r="ICK42" s="709">
        <f>'2-ORÇAMENTO'!ICK39</f>
        <v>0</v>
      </c>
      <c r="ICL42" s="707">
        <f>'2-ORÇAMENTO'!ICN39</f>
        <v>0</v>
      </c>
      <c r="ICM42" s="709">
        <f>'2-ORÇAMENTO'!ICM39</f>
        <v>0</v>
      </c>
      <c r="ICN42" s="707">
        <f>'2-ORÇAMENTO'!ICP39</f>
        <v>0</v>
      </c>
      <c r="ICO42" s="709">
        <f>'2-ORÇAMENTO'!ICO39</f>
        <v>0</v>
      </c>
      <c r="ICP42" s="707">
        <f>'2-ORÇAMENTO'!ICR39</f>
        <v>0</v>
      </c>
      <c r="ICQ42" s="709">
        <f>'2-ORÇAMENTO'!ICQ39</f>
        <v>0</v>
      </c>
      <c r="ICR42" s="707">
        <f>'2-ORÇAMENTO'!ICT39</f>
        <v>0</v>
      </c>
      <c r="ICS42" s="709">
        <f>'2-ORÇAMENTO'!ICS39</f>
        <v>0</v>
      </c>
      <c r="ICT42" s="707">
        <f>'2-ORÇAMENTO'!ICV39</f>
        <v>0</v>
      </c>
      <c r="ICU42" s="709">
        <f>'2-ORÇAMENTO'!ICU39</f>
        <v>0</v>
      </c>
      <c r="ICV42" s="707">
        <f>'2-ORÇAMENTO'!ICX39</f>
        <v>0</v>
      </c>
      <c r="ICW42" s="709">
        <f>'2-ORÇAMENTO'!ICW39</f>
        <v>0</v>
      </c>
      <c r="ICX42" s="707">
        <f>'2-ORÇAMENTO'!ICZ39</f>
        <v>0</v>
      </c>
      <c r="ICY42" s="709">
        <f>'2-ORÇAMENTO'!ICY39</f>
        <v>0</v>
      </c>
      <c r="ICZ42" s="707">
        <f>'2-ORÇAMENTO'!IDB39</f>
        <v>0</v>
      </c>
      <c r="IDA42" s="709">
        <f>'2-ORÇAMENTO'!IDA39</f>
        <v>0</v>
      </c>
      <c r="IDB42" s="707">
        <f>'2-ORÇAMENTO'!IDD39</f>
        <v>0</v>
      </c>
      <c r="IDC42" s="709">
        <f>'2-ORÇAMENTO'!IDC39</f>
        <v>0</v>
      </c>
      <c r="IDD42" s="707">
        <f>'2-ORÇAMENTO'!IDF39</f>
        <v>0</v>
      </c>
      <c r="IDE42" s="709">
        <f>'2-ORÇAMENTO'!IDE39</f>
        <v>0</v>
      </c>
      <c r="IDF42" s="707">
        <f>'2-ORÇAMENTO'!IDH39</f>
        <v>0</v>
      </c>
      <c r="IDG42" s="709">
        <f>'2-ORÇAMENTO'!IDG39</f>
        <v>0</v>
      </c>
      <c r="IDH42" s="707">
        <f>'2-ORÇAMENTO'!IDJ39</f>
        <v>0</v>
      </c>
      <c r="IDI42" s="709">
        <f>'2-ORÇAMENTO'!IDI39</f>
        <v>0</v>
      </c>
      <c r="IDJ42" s="707">
        <f>'2-ORÇAMENTO'!IDL39</f>
        <v>0</v>
      </c>
      <c r="IDK42" s="709">
        <f>'2-ORÇAMENTO'!IDK39</f>
        <v>0</v>
      </c>
      <c r="IDL42" s="707">
        <f>'2-ORÇAMENTO'!IDN39</f>
        <v>0</v>
      </c>
      <c r="IDM42" s="709">
        <f>'2-ORÇAMENTO'!IDM39</f>
        <v>0</v>
      </c>
      <c r="IDN42" s="707">
        <f>'2-ORÇAMENTO'!IDP39</f>
        <v>0</v>
      </c>
      <c r="IDO42" s="709">
        <f>'2-ORÇAMENTO'!IDO39</f>
        <v>0</v>
      </c>
      <c r="IDP42" s="707">
        <f>'2-ORÇAMENTO'!IDR39</f>
        <v>0</v>
      </c>
      <c r="IDQ42" s="709">
        <f>'2-ORÇAMENTO'!IDQ39</f>
        <v>0</v>
      </c>
      <c r="IDR42" s="707">
        <f>'2-ORÇAMENTO'!IDT39</f>
        <v>0</v>
      </c>
      <c r="IDS42" s="709">
        <f>'2-ORÇAMENTO'!IDS39</f>
        <v>0</v>
      </c>
      <c r="IDT42" s="707">
        <f>'2-ORÇAMENTO'!IDV39</f>
        <v>0</v>
      </c>
      <c r="IDU42" s="709">
        <f>'2-ORÇAMENTO'!IDU39</f>
        <v>0</v>
      </c>
      <c r="IDV42" s="707">
        <f>'2-ORÇAMENTO'!IDX39</f>
        <v>0</v>
      </c>
      <c r="IDW42" s="709">
        <f>'2-ORÇAMENTO'!IDW39</f>
        <v>0</v>
      </c>
      <c r="IDX42" s="707">
        <f>'2-ORÇAMENTO'!IDZ39</f>
        <v>0</v>
      </c>
      <c r="IDY42" s="709">
        <f>'2-ORÇAMENTO'!IDY39</f>
        <v>0</v>
      </c>
      <c r="IDZ42" s="707">
        <f>'2-ORÇAMENTO'!IEB39</f>
        <v>0</v>
      </c>
      <c r="IEA42" s="709">
        <f>'2-ORÇAMENTO'!IEA39</f>
        <v>0</v>
      </c>
      <c r="IEB42" s="707">
        <f>'2-ORÇAMENTO'!IED39</f>
        <v>0</v>
      </c>
      <c r="IEC42" s="709">
        <f>'2-ORÇAMENTO'!IEC39</f>
        <v>0</v>
      </c>
      <c r="IED42" s="707">
        <f>'2-ORÇAMENTO'!IEF39</f>
        <v>0</v>
      </c>
      <c r="IEE42" s="709">
        <f>'2-ORÇAMENTO'!IEE39</f>
        <v>0</v>
      </c>
      <c r="IEF42" s="707">
        <f>'2-ORÇAMENTO'!IEH39</f>
        <v>0</v>
      </c>
      <c r="IEG42" s="709">
        <f>'2-ORÇAMENTO'!IEG39</f>
        <v>0</v>
      </c>
      <c r="IEH42" s="707">
        <f>'2-ORÇAMENTO'!IEJ39</f>
        <v>0</v>
      </c>
      <c r="IEI42" s="709">
        <f>'2-ORÇAMENTO'!IEI39</f>
        <v>0</v>
      </c>
      <c r="IEJ42" s="707">
        <f>'2-ORÇAMENTO'!IEL39</f>
        <v>0</v>
      </c>
      <c r="IEK42" s="709">
        <f>'2-ORÇAMENTO'!IEK39</f>
        <v>0</v>
      </c>
      <c r="IEL42" s="707">
        <f>'2-ORÇAMENTO'!IEN39</f>
        <v>0</v>
      </c>
      <c r="IEM42" s="709">
        <f>'2-ORÇAMENTO'!IEM39</f>
        <v>0</v>
      </c>
      <c r="IEN42" s="707">
        <f>'2-ORÇAMENTO'!IEP39</f>
        <v>0</v>
      </c>
      <c r="IEO42" s="709">
        <f>'2-ORÇAMENTO'!IEO39</f>
        <v>0</v>
      </c>
      <c r="IEP42" s="707">
        <f>'2-ORÇAMENTO'!IER39</f>
        <v>0</v>
      </c>
      <c r="IEQ42" s="709">
        <f>'2-ORÇAMENTO'!IEQ39</f>
        <v>0</v>
      </c>
      <c r="IER42" s="707">
        <f>'2-ORÇAMENTO'!IET39</f>
        <v>0</v>
      </c>
      <c r="IES42" s="709">
        <f>'2-ORÇAMENTO'!IES39</f>
        <v>0</v>
      </c>
      <c r="IET42" s="707">
        <f>'2-ORÇAMENTO'!IEV39</f>
        <v>0</v>
      </c>
      <c r="IEU42" s="709">
        <f>'2-ORÇAMENTO'!IEU39</f>
        <v>0</v>
      </c>
      <c r="IEV42" s="707">
        <f>'2-ORÇAMENTO'!IEX39</f>
        <v>0</v>
      </c>
      <c r="IEW42" s="709">
        <f>'2-ORÇAMENTO'!IEW39</f>
        <v>0</v>
      </c>
      <c r="IEX42" s="707">
        <f>'2-ORÇAMENTO'!IEZ39</f>
        <v>0</v>
      </c>
      <c r="IEY42" s="709">
        <f>'2-ORÇAMENTO'!IEY39</f>
        <v>0</v>
      </c>
      <c r="IEZ42" s="707">
        <f>'2-ORÇAMENTO'!IFB39</f>
        <v>0</v>
      </c>
      <c r="IFA42" s="709">
        <f>'2-ORÇAMENTO'!IFA39</f>
        <v>0</v>
      </c>
      <c r="IFB42" s="707">
        <f>'2-ORÇAMENTO'!IFD39</f>
        <v>0</v>
      </c>
      <c r="IFC42" s="709">
        <f>'2-ORÇAMENTO'!IFC39</f>
        <v>0</v>
      </c>
      <c r="IFD42" s="707">
        <f>'2-ORÇAMENTO'!IFF39</f>
        <v>0</v>
      </c>
      <c r="IFE42" s="709">
        <f>'2-ORÇAMENTO'!IFE39</f>
        <v>0</v>
      </c>
      <c r="IFF42" s="707">
        <f>'2-ORÇAMENTO'!IFH39</f>
        <v>0</v>
      </c>
      <c r="IFG42" s="709">
        <f>'2-ORÇAMENTO'!IFG39</f>
        <v>0</v>
      </c>
      <c r="IFH42" s="707">
        <f>'2-ORÇAMENTO'!IFJ39</f>
        <v>0</v>
      </c>
      <c r="IFI42" s="709">
        <f>'2-ORÇAMENTO'!IFI39</f>
        <v>0</v>
      </c>
      <c r="IFJ42" s="707">
        <f>'2-ORÇAMENTO'!IFL39</f>
        <v>0</v>
      </c>
      <c r="IFK42" s="709">
        <f>'2-ORÇAMENTO'!IFK39</f>
        <v>0</v>
      </c>
      <c r="IFL42" s="707">
        <f>'2-ORÇAMENTO'!IFN39</f>
        <v>0</v>
      </c>
      <c r="IFM42" s="709">
        <f>'2-ORÇAMENTO'!IFM39</f>
        <v>0</v>
      </c>
      <c r="IFN42" s="707">
        <f>'2-ORÇAMENTO'!IFP39</f>
        <v>0</v>
      </c>
      <c r="IFO42" s="709">
        <f>'2-ORÇAMENTO'!IFO39</f>
        <v>0</v>
      </c>
      <c r="IFP42" s="707">
        <f>'2-ORÇAMENTO'!IFR39</f>
        <v>0</v>
      </c>
      <c r="IFQ42" s="709">
        <f>'2-ORÇAMENTO'!IFQ39</f>
        <v>0</v>
      </c>
      <c r="IFR42" s="707">
        <f>'2-ORÇAMENTO'!IFT39</f>
        <v>0</v>
      </c>
      <c r="IFS42" s="709">
        <f>'2-ORÇAMENTO'!IFS39</f>
        <v>0</v>
      </c>
      <c r="IFT42" s="707">
        <f>'2-ORÇAMENTO'!IFV39</f>
        <v>0</v>
      </c>
      <c r="IFU42" s="709">
        <f>'2-ORÇAMENTO'!IFU39</f>
        <v>0</v>
      </c>
      <c r="IFV42" s="707">
        <f>'2-ORÇAMENTO'!IFX39</f>
        <v>0</v>
      </c>
      <c r="IFW42" s="709">
        <f>'2-ORÇAMENTO'!IFW39</f>
        <v>0</v>
      </c>
      <c r="IFX42" s="707">
        <f>'2-ORÇAMENTO'!IFZ39</f>
        <v>0</v>
      </c>
      <c r="IFY42" s="709">
        <f>'2-ORÇAMENTO'!IFY39</f>
        <v>0</v>
      </c>
      <c r="IFZ42" s="707">
        <f>'2-ORÇAMENTO'!IGB39</f>
        <v>0</v>
      </c>
      <c r="IGA42" s="709">
        <f>'2-ORÇAMENTO'!IGA39</f>
        <v>0</v>
      </c>
      <c r="IGB42" s="707">
        <f>'2-ORÇAMENTO'!IGD39</f>
        <v>0</v>
      </c>
      <c r="IGC42" s="709">
        <f>'2-ORÇAMENTO'!IGC39</f>
        <v>0</v>
      </c>
      <c r="IGD42" s="707">
        <f>'2-ORÇAMENTO'!IGF39</f>
        <v>0</v>
      </c>
      <c r="IGE42" s="709">
        <f>'2-ORÇAMENTO'!IGE39</f>
        <v>0</v>
      </c>
      <c r="IGF42" s="707">
        <f>'2-ORÇAMENTO'!IGH39</f>
        <v>0</v>
      </c>
      <c r="IGG42" s="709">
        <f>'2-ORÇAMENTO'!IGG39</f>
        <v>0</v>
      </c>
      <c r="IGH42" s="707">
        <f>'2-ORÇAMENTO'!IGJ39</f>
        <v>0</v>
      </c>
      <c r="IGI42" s="709">
        <f>'2-ORÇAMENTO'!IGI39</f>
        <v>0</v>
      </c>
      <c r="IGJ42" s="707">
        <f>'2-ORÇAMENTO'!IGL39</f>
        <v>0</v>
      </c>
      <c r="IGK42" s="709">
        <f>'2-ORÇAMENTO'!IGK39</f>
        <v>0</v>
      </c>
      <c r="IGL42" s="707">
        <f>'2-ORÇAMENTO'!IGN39</f>
        <v>0</v>
      </c>
      <c r="IGM42" s="709">
        <f>'2-ORÇAMENTO'!IGM39</f>
        <v>0</v>
      </c>
      <c r="IGN42" s="707">
        <f>'2-ORÇAMENTO'!IGP39</f>
        <v>0</v>
      </c>
      <c r="IGO42" s="709">
        <f>'2-ORÇAMENTO'!IGO39</f>
        <v>0</v>
      </c>
      <c r="IGP42" s="707">
        <f>'2-ORÇAMENTO'!IGR39</f>
        <v>0</v>
      </c>
      <c r="IGQ42" s="709">
        <f>'2-ORÇAMENTO'!IGQ39</f>
        <v>0</v>
      </c>
      <c r="IGR42" s="707">
        <f>'2-ORÇAMENTO'!IGT39</f>
        <v>0</v>
      </c>
      <c r="IGS42" s="709">
        <f>'2-ORÇAMENTO'!IGS39</f>
        <v>0</v>
      </c>
      <c r="IGT42" s="707">
        <f>'2-ORÇAMENTO'!IGV39</f>
        <v>0</v>
      </c>
      <c r="IGU42" s="709">
        <f>'2-ORÇAMENTO'!IGU39</f>
        <v>0</v>
      </c>
      <c r="IGV42" s="707">
        <f>'2-ORÇAMENTO'!IGX39</f>
        <v>0</v>
      </c>
      <c r="IGW42" s="709">
        <f>'2-ORÇAMENTO'!IGW39</f>
        <v>0</v>
      </c>
      <c r="IGX42" s="707">
        <f>'2-ORÇAMENTO'!IGZ39</f>
        <v>0</v>
      </c>
      <c r="IGY42" s="709">
        <f>'2-ORÇAMENTO'!IGY39</f>
        <v>0</v>
      </c>
      <c r="IGZ42" s="707">
        <f>'2-ORÇAMENTO'!IHB39</f>
        <v>0</v>
      </c>
      <c r="IHA42" s="709">
        <f>'2-ORÇAMENTO'!IHA39</f>
        <v>0</v>
      </c>
      <c r="IHB42" s="707">
        <f>'2-ORÇAMENTO'!IHD39</f>
        <v>0</v>
      </c>
      <c r="IHC42" s="709">
        <f>'2-ORÇAMENTO'!IHC39</f>
        <v>0</v>
      </c>
      <c r="IHD42" s="707">
        <f>'2-ORÇAMENTO'!IHF39</f>
        <v>0</v>
      </c>
      <c r="IHE42" s="709">
        <f>'2-ORÇAMENTO'!IHE39</f>
        <v>0</v>
      </c>
      <c r="IHF42" s="707">
        <f>'2-ORÇAMENTO'!IHH39</f>
        <v>0</v>
      </c>
      <c r="IHG42" s="709">
        <f>'2-ORÇAMENTO'!IHG39</f>
        <v>0</v>
      </c>
      <c r="IHH42" s="707">
        <f>'2-ORÇAMENTO'!IHJ39</f>
        <v>0</v>
      </c>
      <c r="IHI42" s="709">
        <f>'2-ORÇAMENTO'!IHI39</f>
        <v>0</v>
      </c>
      <c r="IHJ42" s="707">
        <f>'2-ORÇAMENTO'!IHL39</f>
        <v>0</v>
      </c>
      <c r="IHK42" s="709">
        <f>'2-ORÇAMENTO'!IHK39</f>
        <v>0</v>
      </c>
      <c r="IHL42" s="707">
        <f>'2-ORÇAMENTO'!IHN39</f>
        <v>0</v>
      </c>
      <c r="IHM42" s="709">
        <f>'2-ORÇAMENTO'!IHM39</f>
        <v>0</v>
      </c>
      <c r="IHN42" s="707">
        <f>'2-ORÇAMENTO'!IHP39</f>
        <v>0</v>
      </c>
      <c r="IHO42" s="709">
        <f>'2-ORÇAMENTO'!IHO39</f>
        <v>0</v>
      </c>
      <c r="IHP42" s="707">
        <f>'2-ORÇAMENTO'!IHR39</f>
        <v>0</v>
      </c>
      <c r="IHQ42" s="709">
        <f>'2-ORÇAMENTO'!IHQ39</f>
        <v>0</v>
      </c>
      <c r="IHR42" s="707">
        <f>'2-ORÇAMENTO'!IHT39</f>
        <v>0</v>
      </c>
      <c r="IHS42" s="709">
        <f>'2-ORÇAMENTO'!IHS39</f>
        <v>0</v>
      </c>
      <c r="IHT42" s="707">
        <f>'2-ORÇAMENTO'!IHV39</f>
        <v>0</v>
      </c>
      <c r="IHU42" s="709">
        <f>'2-ORÇAMENTO'!IHU39</f>
        <v>0</v>
      </c>
      <c r="IHV42" s="707">
        <f>'2-ORÇAMENTO'!IHX39</f>
        <v>0</v>
      </c>
      <c r="IHW42" s="709">
        <f>'2-ORÇAMENTO'!IHW39</f>
        <v>0</v>
      </c>
      <c r="IHX42" s="707">
        <f>'2-ORÇAMENTO'!IHZ39</f>
        <v>0</v>
      </c>
      <c r="IHY42" s="709">
        <f>'2-ORÇAMENTO'!IHY39</f>
        <v>0</v>
      </c>
      <c r="IHZ42" s="707">
        <f>'2-ORÇAMENTO'!IIB39</f>
        <v>0</v>
      </c>
      <c r="IIA42" s="709">
        <f>'2-ORÇAMENTO'!IIA39</f>
        <v>0</v>
      </c>
      <c r="IIB42" s="707">
        <f>'2-ORÇAMENTO'!IID39</f>
        <v>0</v>
      </c>
      <c r="IIC42" s="709">
        <f>'2-ORÇAMENTO'!IIC39</f>
        <v>0</v>
      </c>
      <c r="IID42" s="707">
        <f>'2-ORÇAMENTO'!IIF39</f>
        <v>0</v>
      </c>
      <c r="IIE42" s="709">
        <f>'2-ORÇAMENTO'!IIE39</f>
        <v>0</v>
      </c>
      <c r="IIF42" s="707">
        <f>'2-ORÇAMENTO'!IIH39</f>
        <v>0</v>
      </c>
      <c r="IIG42" s="709">
        <f>'2-ORÇAMENTO'!IIG39</f>
        <v>0</v>
      </c>
      <c r="IIH42" s="707">
        <f>'2-ORÇAMENTO'!IIJ39</f>
        <v>0</v>
      </c>
      <c r="III42" s="709">
        <f>'2-ORÇAMENTO'!III39</f>
        <v>0</v>
      </c>
      <c r="IIJ42" s="707">
        <f>'2-ORÇAMENTO'!IIL39</f>
        <v>0</v>
      </c>
      <c r="IIK42" s="709">
        <f>'2-ORÇAMENTO'!IIK39</f>
        <v>0</v>
      </c>
      <c r="IIL42" s="707">
        <f>'2-ORÇAMENTO'!IIN39</f>
        <v>0</v>
      </c>
      <c r="IIM42" s="709">
        <f>'2-ORÇAMENTO'!IIM39</f>
        <v>0</v>
      </c>
      <c r="IIN42" s="707">
        <f>'2-ORÇAMENTO'!IIP39</f>
        <v>0</v>
      </c>
      <c r="IIO42" s="709">
        <f>'2-ORÇAMENTO'!IIO39</f>
        <v>0</v>
      </c>
      <c r="IIP42" s="707">
        <f>'2-ORÇAMENTO'!IIR39</f>
        <v>0</v>
      </c>
      <c r="IIQ42" s="709">
        <f>'2-ORÇAMENTO'!IIQ39</f>
        <v>0</v>
      </c>
      <c r="IIR42" s="707">
        <f>'2-ORÇAMENTO'!IIT39</f>
        <v>0</v>
      </c>
      <c r="IIS42" s="709">
        <f>'2-ORÇAMENTO'!IIS39</f>
        <v>0</v>
      </c>
      <c r="IIT42" s="707">
        <f>'2-ORÇAMENTO'!IIV39</f>
        <v>0</v>
      </c>
      <c r="IIU42" s="709">
        <f>'2-ORÇAMENTO'!IIU39</f>
        <v>0</v>
      </c>
      <c r="IIV42" s="707">
        <f>'2-ORÇAMENTO'!IIX39</f>
        <v>0</v>
      </c>
      <c r="IIW42" s="709">
        <f>'2-ORÇAMENTO'!IIW39</f>
        <v>0</v>
      </c>
      <c r="IIX42" s="707">
        <f>'2-ORÇAMENTO'!IIZ39</f>
        <v>0</v>
      </c>
      <c r="IIY42" s="709">
        <f>'2-ORÇAMENTO'!IIY39</f>
        <v>0</v>
      </c>
      <c r="IIZ42" s="707">
        <f>'2-ORÇAMENTO'!IJB39</f>
        <v>0</v>
      </c>
      <c r="IJA42" s="709">
        <f>'2-ORÇAMENTO'!IJA39</f>
        <v>0</v>
      </c>
      <c r="IJB42" s="707">
        <f>'2-ORÇAMENTO'!IJD39</f>
        <v>0</v>
      </c>
      <c r="IJC42" s="709">
        <f>'2-ORÇAMENTO'!IJC39</f>
        <v>0</v>
      </c>
      <c r="IJD42" s="707">
        <f>'2-ORÇAMENTO'!IJF39</f>
        <v>0</v>
      </c>
      <c r="IJE42" s="709">
        <f>'2-ORÇAMENTO'!IJE39</f>
        <v>0</v>
      </c>
      <c r="IJF42" s="707">
        <f>'2-ORÇAMENTO'!IJH39</f>
        <v>0</v>
      </c>
      <c r="IJG42" s="709">
        <f>'2-ORÇAMENTO'!IJG39</f>
        <v>0</v>
      </c>
      <c r="IJH42" s="707">
        <f>'2-ORÇAMENTO'!IJJ39</f>
        <v>0</v>
      </c>
      <c r="IJI42" s="709">
        <f>'2-ORÇAMENTO'!IJI39</f>
        <v>0</v>
      </c>
      <c r="IJJ42" s="707">
        <f>'2-ORÇAMENTO'!IJL39</f>
        <v>0</v>
      </c>
      <c r="IJK42" s="709">
        <f>'2-ORÇAMENTO'!IJK39</f>
        <v>0</v>
      </c>
      <c r="IJL42" s="707">
        <f>'2-ORÇAMENTO'!IJN39</f>
        <v>0</v>
      </c>
      <c r="IJM42" s="709">
        <f>'2-ORÇAMENTO'!IJM39</f>
        <v>0</v>
      </c>
      <c r="IJN42" s="707">
        <f>'2-ORÇAMENTO'!IJP39</f>
        <v>0</v>
      </c>
      <c r="IJO42" s="709">
        <f>'2-ORÇAMENTO'!IJO39</f>
        <v>0</v>
      </c>
      <c r="IJP42" s="707">
        <f>'2-ORÇAMENTO'!IJR39</f>
        <v>0</v>
      </c>
      <c r="IJQ42" s="709">
        <f>'2-ORÇAMENTO'!IJQ39</f>
        <v>0</v>
      </c>
      <c r="IJR42" s="707">
        <f>'2-ORÇAMENTO'!IJT39</f>
        <v>0</v>
      </c>
      <c r="IJS42" s="709">
        <f>'2-ORÇAMENTO'!IJS39</f>
        <v>0</v>
      </c>
      <c r="IJT42" s="707">
        <f>'2-ORÇAMENTO'!IJV39</f>
        <v>0</v>
      </c>
      <c r="IJU42" s="709">
        <f>'2-ORÇAMENTO'!IJU39</f>
        <v>0</v>
      </c>
      <c r="IJV42" s="707">
        <f>'2-ORÇAMENTO'!IJX39</f>
        <v>0</v>
      </c>
      <c r="IJW42" s="709">
        <f>'2-ORÇAMENTO'!IJW39</f>
        <v>0</v>
      </c>
      <c r="IJX42" s="707">
        <f>'2-ORÇAMENTO'!IJZ39</f>
        <v>0</v>
      </c>
      <c r="IJY42" s="709">
        <f>'2-ORÇAMENTO'!IJY39</f>
        <v>0</v>
      </c>
      <c r="IJZ42" s="707">
        <f>'2-ORÇAMENTO'!IKB39</f>
        <v>0</v>
      </c>
      <c r="IKA42" s="709">
        <f>'2-ORÇAMENTO'!IKA39</f>
        <v>0</v>
      </c>
      <c r="IKB42" s="707">
        <f>'2-ORÇAMENTO'!IKD39</f>
        <v>0</v>
      </c>
      <c r="IKC42" s="709">
        <f>'2-ORÇAMENTO'!IKC39</f>
        <v>0</v>
      </c>
      <c r="IKD42" s="707">
        <f>'2-ORÇAMENTO'!IKF39</f>
        <v>0</v>
      </c>
      <c r="IKE42" s="709">
        <f>'2-ORÇAMENTO'!IKE39</f>
        <v>0</v>
      </c>
      <c r="IKF42" s="707">
        <f>'2-ORÇAMENTO'!IKH39</f>
        <v>0</v>
      </c>
      <c r="IKG42" s="709">
        <f>'2-ORÇAMENTO'!IKG39</f>
        <v>0</v>
      </c>
      <c r="IKH42" s="707">
        <f>'2-ORÇAMENTO'!IKJ39</f>
        <v>0</v>
      </c>
      <c r="IKI42" s="709">
        <f>'2-ORÇAMENTO'!IKI39</f>
        <v>0</v>
      </c>
      <c r="IKJ42" s="707">
        <f>'2-ORÇAMENTO'!IKL39</f>
        <v>0</v>
      </c>
      <c r="IKK42" s="709">
        <f>'2-ORÇAMENTO'!IKK39</f>
        <v>0</v>
      </c>
      <c r="IKL42" s="707">
        <f>'2-ORÇAMENTO'!IKN39</f>
        <v>0</v>
      </c>
      <c r="IKM42" s="709">
        <f>'2-ORÇAMENTO'!IKM39</f>
        <v>0</v>
      </c>
      <c r="IKN42" s="707">
        <f>'2-ORÇAMENTO'!IKP39</f>
        <v>0</v>
      </c>
      <c r="IKO42" s="709">
        <f>'2-ORÇAMENTO'!IKO39</f>
        <v>0</v>
      </c>
      <c r="IKP42" s="707">
        <f>'2-ORÇAMENTO'!IKR39</f>
        <v>0</v>
      </c>
      <c r="IKQ42" s="709">
        <f>'2-ORÇAMENTO'!IKQ39</f>
        <v>0</v>
      </c>
      <c r="IKR42" s="707">
        <f>'2-ORÇAMENTO'!IKT39</f>
        <v>0</v>
      </c>
      <c r="IKS42" s="709">
        <f>'2-ORÇAMENTO'!IKS39</f>
        <v>0</v>
      </c>
      <c r="IKT42" s="707">
        <f>'2-ORÇAMENTO'!IKV39</f>
        <v>0</v>
      </c>
      <c r="IKU42" s="709">
        <f>'2-ORÇAMENTO'!IKU39</f>
        <v>0</v>
      </c>
      <c r="IKV42" s="707">
        <f>'2-ORÇAMENTO'!IKX39</f>
        <v>0</v>
      </c>
      <c r="IKW42" s="709">
        <f>'2-ORÇAMENTO'!IKW39</f>
        <v>0</v>
      </c>
      <c r="IKX42" s="707">
        <f>'2-ORÇAMENTO'!IKZ39</f>
        <v>0</v>
      </c>
      <c r="IKY42" s="709">
        <f>'2-ORÇAMENTO'!IKY39</f>
        <v>0</v>
      </c>
      <c r="IKZ42" s="707">
        <f>'2-ORÇAMENTO'!ILB39</f>
        <v>0</v>
      </c>
      <c r="ILA42" s="709">
        <f>'2-ORÇAMENTO'!ILA39</f>
        <v>0</v>
      </c>
      <c r="ILB42" s="707">
        <f>'2-ORÇAMENTO'!ILD39</f>
        <v>0</v>
      </c>
      <c r="ILC42" s="709">
        <f>'2-ORÇAMENTO'!ILC39</f>
        <v>0</v>
      </c>
      <c r="ILD42" s="707">
        <f>'2-ORÇAMENTO'!ILF39</f>
        <v>0</v>
      </c>
      <c r="ILE42" s="709">
        <f>'2-ORÇAMENTO'!ILE39</f>
        <v>0</v>
      </c>
      <c r="ILF42" s="707">
        <f>'2-ORÇAMENTO'!ILH39</f>
        <v>0</v>
      </c>
      <c r="ILG42" s="709">
        <f>'2-ORÇAMENTO'!ILG39</f>
        <v>0</v>
      </c>
      <c r="ILH42" s="707">
        <f>'2-ORÇAMENTO'!ILJ39</f>
        <v>0</v>
      </c>
      <c r="ILI42" s="709">
        <f>'2-ORÇAMENTO'!ILI39</f>
        <v>0</v>
      </c>
      <c r="ILJ42" s="707">
        <f>'2-ORÇAMENTO'!ILL39</f>
        <v>0</v>
      </c>
      <c r="ILK42" s="709">
        <f>'2-ORÇAMENTO'!ILK39</f>
        <v>0</v>
      </c>
      <c r="ILL42" s="707">
        <f>'2-ORÇAMENTO'!ILN39</f>
        <v>0</v>
      </c>
      <c r="ILM42" s="709">
        <f>'2-ORÇAMENTO'!ILM39</f>
        <v>0</v>
      </c>
      <c r="ILN42" s="707">
        <f>'2-ORÇAMENTO'!ILP39</f>
        <v>0</v>
      </c>
      <c r="ILO42" s="709">
        <f>'2-ORÇAMENTO'!ILO39</f>
        <v>0</v>
      </c>
      <c r="ILP42" s="707">
        <f>'2-ORÇAMENTO'!ILR39</f>
        <v>0</v>
      </c>
      <c r="ILQ42" s="709">
        <f>'2-ORÇAMENTO'!ILQ39</f>
        <v>0</v>
      </c>
      <c r="ILR42" s="707">
        <f>'2-ORÇAMENTO'!ILT39</f>
        <v>0</v>
      </c>
      <c r="ILS42" s="709">
        <f>'2-ORÇAMENTO'!ILS39</f>
        <v>0</v>
      </c>
      <c r="ILT42" s="707">
        <f>'2-ORÇAMENTO'!ILV39</f>
        <v>0</v>
      </c>
      <c r="ILU42" s="709">
        <f>'2-ORÇAMENTO'!ILU39</f>
        <v>0</v>
      </c>
      <c r="ILV42" s="707">
        <f>'2-ORÇAMENTO'!ILX39</f>
        <v>0</v>
      </c>
      <c r="ILW42" s="709">
        <f>'2-ORÇAMENTO'!ILW39</f>
        <v>0</v>
      </c>
      <c r="ILX42" s="707">
        <f>'2-ORÇAMENTO'!ILZ39</f>
        <v>0</v>
      </c>
      <c r="ILY42" s="709">
        <f>'2-ORÇAMENTO'!ILY39</f>
        <v>0</v>
      </c>
      <c r="ILZ42" s="707">
        <f>'2-ORÇAMENTO'!IMB39</f>
        <v>0</v>
      </c>
      <c r="IMA42" s="709">
        <f>'2-ORÇAMENTO'!IMA39</f>
        <v>0</v>
      </c>
      <c r="IMB42" s="707">
        <f>'2-ORÇAMENTO'!IMD39</f>
        <v>0</v>
      </c>
      <c r="IMC42" s="709">
        <f>'2-ORÇAMENTO'!IMC39</f>
        <v>0</v>
      </c>
      <c r="IMD42" s="707">
        <f>'2-ORÇAMENTO'!IMF39</f>
        <v>0</v>
      </c>
      <c r="IME42" s="709">
        <f>'2-ORÇAMENTO'!IME39</f>
        <v>0</v>
      </c>
      <c r="IMF42" s="707">
        <f>'2-ORÇAMENTO'!IMH39</f>
        <v>0</v>
      </c>
      <c r="IMG42" s="709">
        <f>'2-ORÇAMENTO'!IMG39</f>
        <v>0</v>
      </c>
      <c r="IMH42" s="707">
        <f>'2-ORÇAMENTO'!IMJ39</f>
        <v>0</v>
      </c>
      <c r="IMI42" s="709">
        <f>'2-ORÇAMENTO'!IMI39</f>
        <v>0</v>
      </c>
      <c r="IMJ42" s="707">
        <f>'2-ORÇAMENTO'!IML39</f>
        <v>0</v>
      </c>
      <c r="IMK42" s="709">
        <f>'2-ORÇAMENTO'!IMK39</f>
        <v>0</v>
      </c>
      <c r="IML42" s="707">
        <f>'2-ORÇAMENTO'!IMN39</f>
        <v>0</v>
      </c>
      <c r="IMM42" s="709">
        <f>'2-ORÇAMENTO'!IMM39</f>
        <v>0</v>
      </c>
      <c r="IMN42" s="707">
        <f>'2-ORÇAMENTO'!IMP39</f>
        <v>0</v>
      </c>
      <c r="IMO42" s="709">
        <f>'2-ORÇAMENTO'!IMO39</f>
        <v>0</v>
      </c>
      <c r="IMP42" s="707">
        <f>'2-ORÇAMENTO'!IMR39</f>
        <v>0</v>
      </c>
      <c r="IMQ42" s="709">
        <f>'2-ORÇAMENTO'!IMQ39</f>
        <v>0</v>
      </c>
      <c r="IMR42" s="707">
        <f>'2-ORÇAMENTO'!IMT39</f>
        <v>0</v>
      </c>
      <c r="IMS42" s="709">
        <f>'2-ORÇAMENTO'!IMS39</f>
        <v>0</v>
      </c>
      <c r="IMT42" s="707">
        <f>'2-ORÇAMENTO'!IMV39</f>
        <v>0</v>
      </c>
      <c r="IMU42" s="709">
        <f>'2-ORÇAMENTO'!IMU39</f>
        <v>0</v>
      </c>
      <c r="IMV42" s="707">
        <f>'2-ORÇAMENTO'!IMX39</f>
        <v>0</v>
      </c>
      <c r="IMW42" s="709">
        <f>'2-ORÇAMENTO'!IMW39</f>
        <v>0</v>
      </c>
      <c r="IMX42" s="707">
        <f>'2-ORÇAMENTO'!IMZ39</f>
        <v>0</v>
      </c>
      <c r="IMY42" s="709">
        <f>'2-ORÇAMENTO'!IMY39</f>
        <v>0</v>
      </c>
      <c r="IMZ42" s="707">
        <f>'2-ORÇAMENTO'!INB39</f>
        <v>0</v>
      </c>
      <c r="INA42" s="709">
        <f>'2-ORÇAMENTO'!INA39</f>
        <v>0</v>
      </c>
      <c r="INB42" s="707">
        <f>'2-ORÇAMENTO'!IND39</f>
        <v>0</v>
      </c>
      <c r="INC42" s="709">
        <f>'2-ORÇAMENTO'!INC39</f>
        <v>0</v>
      </c>
      <c r="IND42" s="707">
        <f>'2-ORÇAMENTO'!INF39</f>
        <v>0</v>
      </c>
      <c r="INE42" s="709">
        <f>'2-ORÇAMENTO'!INE39</f>
        <v>0</v>
      </c>
      <c r="INF42" s="707">
        <f>'2-ORÇAMENTO'!INH39</f>
        <v>0</v>
      </c>
      <c r="ING42" s="709">
        <f>'2-ORÇAMENTO'!ING39</f>
        <v>0</v>
      </c>
      <c r="INH42" s="707">
        <f>'2-ORÇAMENTO'!INJ39</f>
        <v>0</v>
      </c>
      <c r="INI42" s="709">
        <f>'2-ORÇAMENTO'!INI39</f>
        <v>0</v>
      </c>
      <c r="INJ42" s="707">
        <f>'2-ORÇAMENTO'!INL39</f>
        <v>0</v>
      </c>
      <c r="INK42" s="709">
        <f>'2-ORÇAMENTO'!INK39</f>
        <v>0</v>
      </c>
      <c r="INL42" s="707">
        <f>'2-ORÇAMENTO'!INN39</f>
        <v>0</v>
      </c>
      <c r="INM42" s="709">
        <f>'2-ORÇAMENTO'!INM39</f>
        <v>0</v>
      </c>
      <c r="INN42" s="707">
        <f>'2-ORÇAMENTO'!INP39</f>
        <v>0</v>
      </c>
      <c r="INO42" s="709">
        <f>'2-ORÇAMENTO'!INO39</f>
        <v>0</v>
      </c>
      <c r="INP42" s="707">
        <f>'2-ORÇAMENTO'!INR39</f>
        <v>0</v>
      </c>
      <c r="INQ42" s="709">
        <f>'2-ORÇAMENTO'!INQ39</f>
        <v>0</v>
      </c>
      <c r="INR42" s="707">
        <f>'2-ORÇAMENTO'!INT39</f>
        <v>0</v>
      </c>
      <c r="INS42" s="709">
        <f>'2-ORÇAMENTO'!INS39</f>
        <v>0</v>
      </c>
      <c r="INT42" s="707">
        <f>'2-ORÇAMENTO'!INV39</f>
        <v>0</v>
      </c>
      <c r="INU42" s="709">
        <f>'2-ORÇAMENTO'!INU39</f>
        <v>0</v>
      </c>
      <c r="INV42" s="707">
        <f>'2-ORÇAMENTO'!INX39</f>
        <v>0</v>
      </c>
      <c r="INW42" s="709">
        <f>'2-ORÇAMENTO'!INW39</f>
        <v>0</v>
      </c>
      <c r="INX42" s="707">
        <f>'2-ORÇAMENTO'!INZ39</f>
        <v>0</v>
      </c>
      <c r="INY42" s="709">
        <f>'2-ORÇAMENTO'!INY39</f>
        <v>0</v>
      </c>
      <c r="INZ42" s="707">
        <f>'2-ORÇAMENTO'!IOB39</f>
        <v>0</v>
      </c>
      <c r="IOA42" s="709">
        <f>'2-ORÇAMENTO'!IOA39</f>
        <v>0</v>
      </c>
      <c r="IOB42" s="707">
        <f>'2-ORÇAMENTO'!IOD39</f>
        <v>0</v>
      </c>
      <c r="IOC42" s="709">
        <f>'2-ORÇAMENTO'!IOC39</f>
        <v>0</v>
      </c>
      <c r="IOD42" s="707">
        <f>'2-ORÇAMENTO'!IOF39</f>
        <v>0</v>
      </c>
      <c r="IOE42" s="709">
        <f>'2-ORÇAMENTO'!IOE39</f>
        <v>0</v>
      </c>
      <c r="IOF42" s="707">
        <f>'2-ORÇAMENTO'!IOH39</f>
        <v>0</v>
      </c>
      <c r="IOG42" s="709">
        <f>'2-ORÇAMENTO'!IOG39</f>
        <v>0</v>
      </c>
      <c r="IOH42" s="707">
        <f>'2-ORÇAMENTO'!IOJ39</f>
        <v>0</v>
      </c>
      <c r="IOI42" s="709">
        <f>'2-ORÇAMENTO'!IOI39</f>
        <v>0</v>
      </c>
      <c r="IOJ42" s="707">
        <f>'2-ORÇAMENTO'!IOL39</f>
        <v>0</v>
      </c>
      <c r="IOK42" s="709">
        <f>'2-ORÇAMENTO'!IOK39</f>
        <v>0</v>
      </c>
      <c r="IOL42" s="707">
        <f>'2-ORÇAMENTO'!ION39</f>
        <v>0</v>
      </c>
      <c r="IOM42" s="709">
        <f>'2-ORÇAMENTO'!IOM39</f>
        <v>0</v>
      </c>
      <c r="ION42" s="707">
        <f>'2-ORÇAMENTO'!IOP39</f>
        <v>0</v>
      </c>
      <c r="IOO42" s="709">
        <f>'2-ORÇAMENTO'!IOO39</f>
        <v>0</v>
      </c>
      <c r="IOP42" s="707">
        <f>'2-ORÇAMENTO'!IOR39</f>
        <v>0</v>
      </c>
      <c r="IOQ42" s="709">
        <f>'2-ORÇAMENTO'!IOQ39</f>
        <v>0</v>
      </c>
      <c r="IOR42" s="707">
        <f>'2-ORÇAMENTO'!IOT39</f>
        <v>0</v>
      </c>
      <c r="IOS42" s="709">
        <f>'2-ORÇAMENTO'!IOS39</f>
        <v>0</v>
      </c>
      <c r="IOT42" s="707">
        <f>'2-ORÇAMENTO'!IOV39</f>
        <v>0</v>
      </c>
      <c r="IOU42" s="709">
        <f>'2-ORÇAMENTO'!IOU39</f>
        <v>0</v>
      </c>
      <c r="IOV42" s="707">
        <f>'2-ORÇAMENTO'!IOX39</f>
        <v>0</v>
      </c>
      <c r="IOW42" s="709">
        <f>'2-ORÇAMENTO'!IOW39</f>
        <v>0</v>
      </c>
      <c r="IOX42" s="707">
        <f>'2-ORÇAMENTO'!IOZ39</f>
        <v>0</v>
      </c>
      <c r="IOY42" s="709">
        <f>'2-ORÇAMENTO'!IOY39</f>
        <v>0</v>
      </c>
      <c r="IOZ42" s="707">
        <f>'2-ORÇAMENTO'!IPB39</f>
        <v>0</v>
      </c>
      <c r="IPA42" s="709">
        <f>'2-ORÇAMENTO'!IPA39</f>
        <v>0</v>
      </c>
      <c r="IPB42" s="707">
        <f>'2-ORÇAMENTO'!IPD39</f>
        <v>0</v>
      </c>
      <c r="IPC42" s="709">
        <f>'2-ORÇAMENTO'!IPC39</f>
        <v>0</v>
      </c>
      <c r="IPD42" s="707">
        <f>'2-ORÇAMENTO'!IPF39</f>
        <v>0</v>
      </c>
      <c r="IPE42" s="709">
        <f>'2-ORÇAMENTO'!IPE39</f>
        <v>0</v>
      </c>
      <c r="IPF42" s="707">
        <f>'2-ORÇAMENTO'!IPH39</f>
        <v>0</v>
      </c>
      <c r="IPG42" s="709">
        <f>'2-ORÇAMENTO'!IPG39</f>
        <v>0</v>
      </c>
      <c r="IPH42" s="707">
        <f>'2-ORÇAMENTO'!IPJ39</f>
        <v>0</v>
      </c>
      <c r="IPI42" s="709">
        <f>'2-ORÇAMENTO'!IPI39</f>
        <v>0</v>
      </c>
      <c r="IPJ42" s="707">
        <f>'2-ORÇAMENTO'!IPL39</f>
        <v>0</v>
      </c>
      <c r="IPK42" s="709">
        <f>'2-ORÇAMENTO'!IPK39</f>
        <v>0</v>
      </c>
      <c r="IPL42" s="707">
        <f>'2-ORÇAMENTO'!IPN39</f>
        <v>0</v>
      </c>
      <c r="IPM42" s="709">
        <f>'2-ORÇAMENTO'!IPM39</f>
        <v>0</v>
      </c>
      <c r="IPN42" s="707">
        <f>'2-ORÇAMENTO'!IPP39</f>
        <v>0</v>
      </c>
      <c r="IPO42" s="709">
        <f>'2-ORÇAMENTO'!IPO39</f>
        <v>0</v>
      </c>
      <c r="IPP42" s="707">
        <f>'2-ORÇAMENTO'!IPR39</f>
        <v>0</v>
      </c>
      <c r="IPQ42" s="709">
        <f>'2-ORÇAMENTO'!IPQ39</f>
        <v>0</v>
      </c>
      <c r="IPR42" s="707">
        <f>'2-ORÇAMENTO'!IPT39</f>
        <v>0</v>
      </c>
      <c r="IPS42" s="709">
        <f>'2-ORÇAMENTO'!IPS39</f>
        <v>0</v>
      </c>
      <c r="IPT42" s="707">
        <f>'2-ORÇAMENTO'!IPV39</f>
        <v>0</v>
      </c>
      <c r="IPU42" s="709">
        <f>'2-ORÇAMENTO'!IPU39</f>
        <v>0</v>
      </c>
      <c r="IPV42" s="707">
        <f>'2-ORÇAMENTO'!IPX39</f>
        <v>0</v>
      </c>
      <c r="IPW42" s="709">
        <f>'2-ORÇAMENTO'!IPW39</f>
        <v>0</v>
      </c>
      <c r="IPX42" s="707">
        <f>'2-ORÇAMENTO'!IPZ39</f>
        <v>0</v>
      </c>
      <c r="IPY42" s="709">
        <f>'2-ORÇAMENTO'!IPY39</f>
        <v>0</v>
      </c>
      <c r="IPZ42" s="707">
        <f>'2-ORÇAMENTO'!IQB39</f>
        <v>0</v>
      </c>
      <c r="IQA42" s="709">
        <f>'2-ORÇAMENTO'!IQA39</f>
        <v>0</v>
      </c>
      <c r="IQB42" s="707">
        <f>'2-ORÇAMENTO'!IQD39</f>
        <v>0</v>
      </c>
      <c r="IQC42" s="709">
        <f>'2-ORÇAMENTO'!IQC39</f>
        <v>0</v>
      </c>
      <c r="IQD42" s="707">
        <f>'2-ORÇAMENTO'!IQF39</f>
        <v>0</v>
      </c>
      <c r="IQE42" s="709">
        <f>'2-ORÇAMENTO'!IQE39</f>
        <v>0</v>
      </c>
      <c r="IQF42" s="707">
        <f>'2-ORÇAMENTO'!IQH39</f>
        <v>0</v>
      </c>
      <c r="IQG42" s="709">
        <f>'2-ORÇAMENTO'!IQG39</f>
        <v>0</v>
      </c>
      <c r="IQH42" s="707">
        <f>'2-ORÇAMENTO'!IQJ39</f>
        <v>0</v>
      </c>
      <c r="IQI42" s="709">
        <f>'2-ORÇAMENTO'!IQI39</f>
        <v>0</v>
      </c>
      <c r="IQJ42" s="707">
        <f>'2-ORÇAMENTO'!IQL39</f>
        <v>0</v>
      </c>
      <c r="IQK42" s="709">
        <f>'2-ORÇAMENTO'!IQK39</f>
        <v>0</v>
      </c>
      <c r="IQL42" s="707">
        <f>'2-ORÇAMENTO'!IQN39</f>
        <v>0</v>
      </c>
      <c r="IQM42" s="709">
        <f>'2-ORÇAMENTO'!IQM39</f>
        <v>0</v>
      </c>
      <c r="IQN42" s="707">
        <f>'2-ORÇAMENTO'!IQP39</f>
        <v>0</v>
      </c>
      <c r="IQO42" s="709">
        <f>'2-ORÇAMENTO'!IQO39</f>
        <v>0</v>
      </c>
      <c r="IQP42" s="707">
        <f>'2-ORÇAMENTO'!IQR39</f>
        <v>0</v>
      </c>
      <c r="IQQ42" s="709">
        <f>'2-ORÇAMENTO'!IQQ39</f>
        <v>0</v>
      </c>
      <c r="IQR42" s="707">
        <f>'2-ORÇAMENTO'!IQT39</f>
        <v>0</v>
      </c>
      <c r="IQS42" s="709">
        <f>'2-ORÇAMENTO'!IQS39</f>
        <v>0</v>
      </c>
      <c r="IQT42" s="707">
        <f>'2-ORÇAMENTO'!IQV39</f>
        <v>0</v>
      </c>
      <c r="IQU42" s="709">
        <f>'2-ORÇAMENTO'!IQU39</f>
        <v>0</v>
      </c>
      <c r="IQV42" s="707">
        <f>'2-ORÇAMENTO'!IQX39</f>
        <v>0</v>
      </c>
      <c r="IQW42" s="709">
        <f>'2-ORÇAMENTO'!IQW39</f>
        <v>0</v>
      </c>
      <c r="IQX42" s="707">
        <f>'2-ORÇAMENTO'!IQZ39</f>
        <v>0</v>
      </c>
      <c r="IQY42" s="709">
        <f>'2-ORÇAMENTO'!IQY39</f>
        <v>0</v>
      </c>
      <c r="IQZ42" s="707">
        <f>'2-ORÇAMENTO'!IRB39</f>
        <v>0</v>
      </c>
      <c r="IRA42" s="709">
        <f>'2-ORÇAMENTO'!IRA39</f>
        <v>0</v>
      </c>
      <c r="IRB42" s="707">
        <f>'2-ORÇAMENTO'!IRD39</f>
        <v>0</v>
      </c>
      <c r="IRC42" s="709">
        <f>'2-ORÇAMENTO'!IRC39</f>
        <v>0</v>
      </c>
      <c r="IRD42" s="707">
        <f>'2-ORÇAMENTO'!IRF39</f>
        <v>0</v>
      </c>
      <c r="IRE42" s="709">
        <f>'2-ORÇAMENTO'!IRE39</f>
        <v>0</v>
      </c>
      <c r="IRF42" s="707">
        <f>'2-ORÇAMENTO'!IRH39</f>
        <v>0</v>
      </c>
      <c r="IRG42" s="709">
        <f>'2-ORÇAMENTO'!IRG39</f>
        <v>0</v>
      </c>
      <c r="IRH42" s="707">
        <f>'2-ORÇAMENTO'!IRJ39</f>
        <v>0</v>
      </c>
      <c r="IRI42" s="709">
        <f>'2-ORÇAMENTO'!IRI39</f>
        <v>0</v>
      </c>
      <c r="IRJ42" s="707">
        <f>'2-ORÇAMENTO'!IRL39</f>
        <v>0</v>
      </c>
      <c r="IRK42" s="709">
        <f>'2-ORÇAMENTO'!IRK39</f>
        <v>0</v>
      </c>
      <c r="IRL42" s="707">
        <f>'2-ORÇAMENTO'!IRN39</f>
        <v>0</v>
      </c>
      <c r="IRM42" s="709">
        <f>'2-ORÇAMENTO'!IRM39</f>
        <v>0</v>
      </c>
      <c r="IRN42" s="707">
        <f>'2-ORÇAMENTO'!IRP39</f>
        <v>0</v>
      </c>
      <c r="IRO42" s="709">
        <f>'2-ORÇAMENTO'!IRO39</f>
        <v>0</v>
      </c>
      <c r="IRP42" s="707">
        <f>'2-ORÇAMENTO'!IRR39</f>
        <v>0</v>
      </c>
      <c r="IRQ42" s="709">
        <f>'2-ORÇAMENTO'!IRQ39</f>
        <v>0</v>
      </c>
      <c r="IRR42" s="707">
        <f>'2-ORÇAMENTO'!IRT39</f>
        <v>0</v>
      </c>
      <c r="IRS42" s="709">
        <f>'2-ORÇAMENTO'!IRS39</f>
        <v>0</v>
      </c>
      <c r="IRT42" s="707">
        <f>'2-ORÇAMENTO'!IRV39</f>
        <v>0</v>
      </c>
      <c r="IRU42" s="709">
        <f>'2-ORÇAMENTO'!IRU39</f>
        <v>0</v>
      </c>
      <c r="IRV42" s="707">
        <f>'2-ORÇAMENTO'!IRX39</f>
        <v>0</v>
      </c>
      <c r="IRW42" s="709">
        <f>'2-ORÇAMENTO'!IRW39</f>
        <v>0</v>
      </c>
      <c r="IRX42" s="707">
        <f>'2-ORÇAMENTO'!IRZ39</f>
        <v>0</v>
      </c>
      <c r="IRY42" s="709">
        <f>'2-ORÇAMENTO'!IRY39</f>
        <v>0</v>
      </c>
      <c r="IRZ42" s="707">
        <f>'2-ORÇAMENTO'!ISB39</f>
        <v>0</v>
      </c>
      <c r="ISA42" s="709">
        <f>'2-ORÇAMENTO'!ISA39</f>
        <v>0</v>
      </c>
      <c r="ISB42" s="707">
        <f>'2-ORÇAMENTO'!ISD39</f>
        <v>0</v>
      </c>
      <c r="ISC42" s="709">
        <f>'2-ORÇAMENTO'!ISC39</f>
        <v>0</v>
      </c>
      <c r="ISD42" s="707">
        <f>'2-ORÇAMENTO'!ISF39</f>
        <v>0</v>
      </c>
      <c r="ISE42" s="709">
        <f>'2-ORÇAMENTO'!ISE39</f>
        <v>0</v>
      </c>
      <c r="ISF42" s="707">
        <f>'2-ORÇAMENTO'!ISH39</f>
        <v>0</v>
      </c>
      <c r="ISG42" s="709">
        <f>'2-ORÇAMENTO'!ISG39</f>
        <v>0</v>
      </c>
      <c r="ISH42" s="707">
        <f>'2-ORÇAMENTO'!ISJ39</f>
        <v>0</v>
      </c>
      <c r="ISI42" s="709">
        <f>'2-ORÇAMENTO'!ISI39</f>
        <v>0</v>
      </c>
      <c r="ISJ42" s="707">
        <f>'2-ORÇAMENTO'!ISL39</f>
        <v>0</v>
      </c>
      <c r="ISK42" s="709">
        <f>'2-ORÇAMENTO'!ISK39</f>
        <v>0</v>
      </c>
      <c r="ISL42" s="707">
        <f>'2-ORÇAMENTO'!ISN39</f>
        <v>0</v>
      </c>
      <c r="ISM42" s="709">
        <f>'2-ORÇAMENTO'!ISM39</f>
        <v>0</v>
      </c>
      <c r="ISN42" s="707">
        <f>'2-ORÇAMENTO'!ISP39</f>
        <v>0</v>
      </c>
      <c r="ISO42" s="709">
        <f>'2-ORÇAMENTO'!ISO39</f>
        <v>0</v>
      </c>
      <c r="ISP42" s="707">
        <f>'2-ORÇAMENTO'!ISR39</f>
        <v>0</v>
      </c>
      <c r="ISQ42" s="709">
        <f>'2-ORÇAMENTO'!ISQ39</f>
        <v>0</v>
      </c>
      <c r="ISR42" s="707">
        <f>'2-ORÇAMENTO'!IST39</f>
        <v>0</v>
      </c>
      <c r="ISS42" s="709">
        <f>'2-ORÇAMENTO'!ISS39</f>
        <v>0</v>
      </c>
      <c r="IST42" s="707">
        <f>'2-ORÇAMENTO'!ISV39</f>
        <v>0</v>
      </c>
      <c r="ISU42" s="709">
        <f>'2-ORÇAMENTO'!ISU39</f>
        <v>0</v>
      </c>
      <c r="ISV42" s="707">
        <f>'2-ORÇAMENTO'!ISX39</f>
        <v>0</v>
      </c>
      <c r="ISW42" s="709">
        <f>'2-ORÇAMENTO'!ISW39</f>
        <v>0</v>
      </c>
      <c r="ISX42" s="707">
        <f>'2-ORÇAMENTO'!ISZ39</f>
        <v>0</v>
      </c>
      <c r="ISY42" s="709">
        <f>'2-ORÇAMENTO'!ISY39</f>
        <v>0</v>
      </c>
      <c r="ISZ42" s="707">
        <f>'2-ORÇAMENTO'!ITB39</f>
        <v>0</v>
      </c>
      <c r="ITA42" s="709">
        <f>'2-ORÇAMENTO'!ITA39</f>
        <v>0</v>
      </c>
      <c r="ITB42" s="707">
        <f>'2-ORÇAMENTO'!ITD39</f>
        <v>0</v>
      </c>
      <c r="ITC42" s="709">
        <f>'2-ORÇAMENTO'!ITC39</f>
        <v>0</v>
      </c>
      <c r="ITD42" s="707">
        <f>'2-ORÇAMENTO'!ITF39</f>
        <v>0</v>
      </c>
      <c r="ITE42" s="709">
        <f>'2-ORÇAMENTO'!ITE39</f>
        <v>0</v>
      </c>
      <c r="ITF42" s="707">
        <f>'2-ORÇAMENTO'!ITH39</f>
        <v>0</v>
      </c>
      <c r="ITG42" s="709">
        <f>'2-ORÇAMENTO'!ITG39</f>
        <v>0</v>
      </c>
      <c r="ITH42" s="707">
        <f>'2-ORÇAMENTO'!ITJ39</f>
        <v>0</v>
      </c>
      <c r="ITI42" s="709">
        <f>'2-ORÇAMENTO'!ITI39</f>
        <v>0</v>
      </c>
      <c r="ITJ42" s="707">
        <f>'2-ORÇAMENTO'!ITL39</f>
        <v>0</v>
      </c>
      <c r="ITK42" s="709">
        <f>'2-ORÇAMENTO'!ITK39</f>
        <v>0</v>
      </c>
      <c r="ITL42" s="707">
        <f>'2-ORÇAMENTO'!ITN39</f>
        <v>0</v>
      </c>
      <c r="ITM42" s="709">
        <f>'2-ORÇAMENTO'!ITM39</f>
        <v>0</v>
      </c>
      <c r="ITN42" s="707">
        <f>'2-ORÇAMENTO'!ITP39</f>
        <v>0</v>
      </c>
      <c r="ITO42" s="709">
        <f>'2-ORÇAMENTO'!ITO39</f>
        <v>0</v>
      </c>
      <c r="ITP42" s="707">
        <f>'2-ORÇAMENTO'!ITR39</f>
        <v>0</v>
      </c>
      <c r="ITQ42" s="709">
        <f>'2-ORÇAMENTO'!ITQ39</f>
        <v>0</v>
      </c>
      <c r="ITR42" s="707">
        <f>'2-ORÇAMENTO'!ITT39</f>
        <v>0</v>
      </c>
      <c r="ITS42" s="709">
        <f>'2-ORÇAMENTO'!ITS39</f>
        <v>0</v>
      </c>
      <c r="ITT42" s="707">
        <f>'2-ORÇAMENTO'!ITV39</f>
        <v>0</v>
      </c>
      <c r="ITU42" s="709">
        <f>'2-ORÇAMENTO'!ITU39</f>
        <v>0</v>
      </c>
      <c r="ITV42" s="707">
        <f>'2-ORÇAMENTO'!ITX39</f>
        <v>0</v>
      </c>
      <c r="ITW42" s="709">
        <f>'2-ORÇAMENTO'!ITW39</f>
        <v>0</v>
      </c>
      <c r="ITX42" s="707">
        <f>'2-ORÇAMENTO'!ITZ39</f>
        <v>0</v>
      </c>
      <c r="ITY42" s="709">
        <f>'2-ORÇAMENTO'!ITY39</f>
        <v>0</v>
      </c>
      <c r="ITZ42" s="707">
        <f>'2-ORÇAMENTO'!IUB39</f>
        <v>0</v>
      </c>
      <c r="IUA42" s="709">
        <f>'2-ORÇAMENTO'!IUA39</f>
        <v>0</v>
      </c>
      <c r="IUB42" s="707">
        <f>'2-ORÇAMENTO'!IUD39</f>
        <v>0</v>
      </c>
      <c r="IUC42" s="709">
        <f>'2-ORÇAMENTO'!IUC39</f>
        <v>0</v>
      </c>
      <c r="IUD42" s="707">
        <f>'2-ORÇAMENTO'!IUF39</f>
        <v>0</v>
      </c>
      <c r="IUE42" s="709">
        <f>'2-ORÇAMENTO'!IUE39</f>
        <v>0</v>
      </c>
      <c r="IUF42" s="707">
        <f>'2-ORÇAMENTO'!IUH39</f>
        <v>0</v>
      </c>
      <c r="IUG42" s="709">
        <f>'2-ORÇAMENTO'!IUG39</f>
        <v>0</v>
      </c>
      <c r="IUH42" s="707">
        <f>'2-ORÇAMENTO'!IUJ39</f>
        <v>0</v>
      </c>
      <c r="IUI42" s="709">
        <f>'2-ORÇAMENTO'!IUI39</f>
        <v>0</v>
      </c>
      <c r="IUJ42" s="707">
        <f>'2-ORÇAMENTO'!IUL39</f>
        <v>0</v>
      </c>
      <c r="IUK42" s="709">
        <f>'2-ORÇAMENTO'!IUK39</f>
        <v>0</v>
      </c>
      <c r="IUL42" s="707">
        <f>'2-ORÇAMENTO'!IUN39</f>
        <v>0</v>
      </c>
      <c r="IUM42" s="709">
        <f>'2-ORÇAMENTO'!IUM39</f>
        <v>0</v>
      </c>
      <c r="IUN42" s="707">
        <f>'2-ORÇAMENTO'!IUP39</f>
        <v>0</v>
      </c>
      <c r="IUO42" s="709">
        <f>'2-ORÇAMENTO'!IUO39</f>
        <v>0</v>
      </c>
      <c r="IUP42" s="707">
        <f>'2-ORÇAMENTO'!IUR39</f>
        <v>0</v>
      </c>
      <c r="IUQ42" s="709">
        <f>'2-ORÇAMENTO'!IUQ39</f>
        <v>0</v>
      </c>
      <c r="IUR42" s="707">
        <f>'2-ORÇAMENTO'!IUT39</f>
        <v>0</v>
      </c>
      <c r="IUS42" s="709">
        <f>'2-ORÇAMENTO'!IUS39</f>
        <v>0</v>
      </c>
      <c r="IUT42" s="707">
        <f>'2-ORÇAMENTO'!IUV39</f>
        <v>0</v>
      </c>
      <c r="IUU42" s="709">
        <f>'2-ORÇAMENTO'!IUU39</f>
        <v>0</v>
      </c>
      <c r="IUV42" s="707">
        <f>'2-ORÇAMENTO'!IUX39</f>
        <v>0</v>
      </c>
      <c r="IUW42" s="709">
        <f>'2-ORÇAMENTO'!IUW39</f>
        <v>0</v>
      </c>
      <c r="IUX42" s="707">
        <f>'2-ORÇAMENTO'!IUZ39</f>
        <v>0</v>
      </c>
      <c r="IUY42" s="709">
        <f>'2-ORÇAMENTO'!IUY39</f>
        <v>0</v>
      </c>
      <c r="IUZ42" s="707">
        <f>'2-ORÇAMENTO'!IVB39</f>
        <v>0</v>
      </c>
      <c r="IVA42" s="709">
        <f>'2-ORÇAMENTO'!IVA39</f>
        <v>0</v>
      </c>
      <c r="IVB42" s="707">
        <f>'2-ORÇAMENTO'!IVD39</f>
        <v>0</v>
      </c>
      <c r="IVC42" s="709">
        <f>'2-ORÇAMENTO'!IVC39</f>
        <v>0</v>
      </c>
      <c r="IVD42" s="707">
        <f>'2-ORÇAMENTO'!IVF39</f>
        <v>0</v>
      </c>
      <c r="IVE42" s="709">
        <f>'2-ORÇAMENTO'!IVE39</f>
        <v>0</v>
      </c>
      <c r="IVF42" s="707">
        <f>'2-ORÇAMENTO'!IVH39</f>
        <v>0</v>
      </c>
      <c r="IVG42" s="709">
        <f>'2-ORÇAMENTO'!IVG39</f>
        <v>0</v>
      </c>
      <c r="IVH42" s="707">
        <f>'2-ORÇAMENTO'!IVJ39</f>
        <v>0</v>
      </c>
      <c r="IVI42" s="709">
        <f>'2-ORÇAMENTO'!IVI39</f>
        <v>0</v>
      </c>
      <c r="IVJ42" s="707">
        <f>'2-ORÇAMENTO'!IVL39</f>
        <v>0</v>
      </c>
      <c r="IVK42" s="709">
        <f>'2-ORÇAMENTO'!IVK39</f>
        <v>0</v>
      </c>
      <c r="IVL42" s="707">
        <f>'2-ORÇAMENTO'!IVN39</f>
        <v>0</v>
      </c>
      <c r="IVM42" s="709">
        <f>'2-ORÇAMENTO'!IVM39</f>
        <v>0</v>
      </c>
      <c r="IVN42" s="707">
        <f>'2-ORÇAMENTO'!IVP39</f>
        <v>0</v>
      </c>
      <c r="IVO42" s="709">
        <f>'2-ORÇAMENTO'!IVO39</f>
        <v>0</v>
      </c>
      <c r="IVP42" s="707">
        <f>'2-ORÇAMENTO'!IVR39</f>
        <v>0</v>
      </c>
      <c r="IVQ42" s="709">
        <f>'2-ORÇAMENTO'!IVQ39</f>
        <v>0</v>
      </c>
      <c r="IVR42" s="707">
        <f>'2-ORÇAMENTO'!IVT39</f>
        <v>0</v>
      </c>
      <c r="IVS42" s="709">
        <f>'2-ORÇAMENTO'!IVS39</f>
        <v>0</v>
      </c>
      <c r="IVT42" s="707">
        <f>'2-ORÇAMENTO'!IVV39</f>
        <v>0</v>
      </c>
      <c r="IVU42" s="709">
        <f>'2-ORÇAMENTO'!IVU39</f>
        <v>0</v>
      </c>
      <c r="IVV42" s="707">
        <f>'2-ORÇAMENTO'!IVX39</f>
        <v>0</v>
      </c>
      <c r="IVW42" s="709">
        <f>'2-ORÇAMENTO'!IVW39</f>
        <v>0</v>
      </c>
      <c r="IVX42" s="707">
        <f>'2-ORÇAMENTO'!IVZ39</f>
        <v>0</v>
      </c>
      <c r="IVY42" s="709">
        <f>'2-ORÇAMENTO'!IVY39</f>
        <v>0</v>
      </c>
      <c r="IVZ42" s="707">
        <f>'2-ORÇAMENTO'!IWB39</f>
        <v>0</v>
      </c>
      <c r="IWA42" s="709">
        <f>'2-ORÇAMENTO'!IWA39</f>
        <v>0</v>
      </c>
      <c r="IWB42" s="707">
        <f>'2-ORÇAMENTO'!IWD39</f>
        <v>0</v>
      </c>
      <c r="IWC42" s="709">
        <f>'2-ORÇAMENTO'!IWC39</f>
        <v>0</v>
      </c>
      <c r="IWD42" s="707">
        <f>'2-ORÇAMENTO'!IWF39</f>
        <v>0</v>
      </c>
      <c r="IWE42" s="709">
        <f>'2-ORÇAMENTO'!IWE39</f>
        <v>0</v>
      </c>
      <c r="IWF42" s="707">
        <f>'2-ORÇAMENTO'!IWH39</f>
        <v>0</v>
      </c>
      <c r="IWG42" s="709">
        <f>'2-ORÇAMENTO'!IWG39</f>
        <v>0</v>
      </c>
      <c r="IWH42" s="707">
        <f>'2-ORÇAMENTO'!IWJ39</f>
        <v>0</v>
      </c>
      <c r="IWI42" s="709">
        <f>'2-ORÇAMENTO'!IWI39</f>
        <v>0</v>
      </c>
      <c r="IWJ42" s="707">
        <f>'2-ORÇAMENTO'!IWL39</f>
        <v>0</v>
      </c>
      <c r="IWK42" s="709">
        <f>'2-ORÇAMENTO'!IWK39</f>
        <v>0</v>
      </c>
      <c r="IWL42" s="707">
        <f>'2-ORÇAMENTO'!IWN39</f>
        <v>0</v>
      </c>
      <c r="IWM42" s="709">
        <f>'2-ORÇAMENTO'!IWM39</f>
        <v>0</v>
      </c>
      <c r="IWN42" s="707">
        <f>'2-ORÇAMENTO'!IWP39</f>
        <v>0</v>
      </c>
      <c r="IWO42" s="709">
        <f>'2-ORÇAMENTO'!IWO39</f>
        <v>0</v>
      </c>
      <c r="IWP42" s="707">
        <f>'2-ORÇAMENTO'!IWR39</f>
        <v>0</v>
      </c>
      <c r="IWQ42" s="709">
        <f>'2-ORÇAMENTO'!IWQ39</f>
        <v>0</v>
      </c>
      <c r="IWR42" s="707">
        <f>'2-ORÇAMENTO'!IWT39</f>
        <v>0</v>
      </c>
      <c r="IWS42" s="709">
        <f>'2-ORÇAMENTO'!IWS39</f>
        <v>0</v>
      </c>
      <c r="IWT42" s="707">
        <f>'2-ORÇAMENTO'!IWV39</f>
        <v>0</v>
      </c>
      <c r="IWU42" s="709">
        <f>'2-ORÇAMENTO'!IWU39</f>
        <v>0</v>
      </c>
      <c r="IWV42" s="707">
        <f>'2-ORÇAMENTO'!IWX39</f>
        <v>0</v>
      </c>
      <c r="IWW42" s="709">
        <f>'2-ORÇAMENTO'!IWW39</f>
        <v>0</v>
      </c>
      <c r="IWX42" s="707">
        <f>'2-ORÇAMENTO'!IWZ39</f>
        <v>0</v>
      </c>
      <c r="IWY42" s="709">
        <f>'2-ORÇAMENTO'!IWY39</f>
        <v>0</v>
      </c>
      <c r="IWZ42" s="707">
        <f>'2-ORÇAMENTO'!IXB39</f>
        <v>0</v>
      </c>
      <c r="IXA42" s="709">
        <f>'2-ORÇAMENTO'!IXA39</f>
        <v>0</v>
      </c>
      <c r="IXB42" s="707">
        <f>'2-ORÇAMENTO'!IXD39</f>
        <v>0</v>
      </c>
      <c r="IXC42" s="709">
        <f>'2-ORÇAMENTO'!IXC39</f>
        <v>0</v>
      </c>
      <c r="IXD42" s="707">
        <f>'2-ORÇAMENTO'!IXF39</f>
        <v>0</v>
      </c>
      <c r="IXE42" s="709">
        <f>'2-ORÇAMENTO'!IXE39</f>
        <v>0</v>
      </c>
      <c r="IXF42" s="707">
        <f>'2-ORÇAMENTO'!IXH39</f>
        <v>0</v>
      </c>
      <c r="IXG42" s="709">
        <f>'2-ORÇAMENTO'!IXG39</f>
        <v>0</v>
      </c>
      <c r="IXH42" s="707">
        <f>'2-ORÇAMENTO'!IXJ39</f>
        <v>0</v>
      </c>
      <c r="IXI42" s="709">
        <f>'2-ORÇAMENTO'!IXI39</f>
        <v>0</v>
      </c>
      <c r="IXJ42" s="707">
        <f>'2-ORÇAMENTO'!IXL39</f>
        <v>0</v>
      </c>
      <c r="IXK42" s="709">
        <f>'2-ORÇAMENTO'!IXK39</f>
        <v>0</v>
      </c>
      <c r="IXL42" s="707">
        <f>'2-ORÇAMENTO'!IXN39</f>
        <v>0</v>
      </c>
      <c r="IXM42" s="709">
        <f>'2-ORÇAMENTO'!IXM39</f>
        <v>0</v>
      </c>
      <c r="IXN42" s="707">
        <f>'2-ORÇAMENTO'!IXP39</f>
        <v>0</v>
      </c>
      <c r="IXO42" s="709">
        <f>'2-ORÇAMENTO'!IXO39</f>
        <v>0</v>
      </c>
      <c r="IXP42" s="707">
        <f>'2-ORÇAMENTO'!IXR39</f>
        <v>0</v>
      </c>
      <c r="IXQ42" s="709">
        <f>'2-ORÇAMENTO'!IXQ39</f>
        <v>0</v>
      </c>
      <c r="IXR42" s="707">
        <f>'2-ORÇAMENTO'!IXT39</f>
        <v>0</v>
      </c>
      <c r="IXS42" s="709">
        <f>'2-ORÇAMENTO'!IXS39</f>
        <v>0</v>
      </c>
      <c r="IXT42" s="707">
        <f>'2-ORÇAMENTO'!IXV39</f>
        <v>0</v>
      </c>
      <c r="IXU42" s="709">
        <f>'2-ORÇAMENTO'!IXU39</f>
        <v>0</v>
      </c>
      <c r="IXV42" s="707">
        <f>'2-ORÇAMENTO'!IXX39</f>
        <v>0</v>
      </c>
      <c r="IXW42" s="709">
        <f>'2-ORÇAMENTO'!IXW39</f>
        <v>0</v>
      </c>
      <c r="IXX42" s="707">
        <f>'2-ORÇAMENTO'!IXZ39</f>
        <v>0</v>
      </c>
      <c r="IXY42" s="709">
        <f>'2-ORÇAMENTO'!IXY39</f>
        <v>0</v>
      </c>
      <c r="IXZ42" s="707">
        <f>'2-ORÇAMENTO'!IYB39</f>
        <v>0</v>
      </c>
      <c r="IYA42" s="709">
        <f>'2-ORÇAMENTO'!IYA39</f>
        <v>0</v>
      </c>
      <c r="IYB42" s="707">
        <f>'2-ORÇAMENTO'!IYD39</f>
        <v>0</v>
      </c>
      <c r="IYC42" s="709">
        <f>'2-ORÇAMENTO'!IYC39</f>
        <v>0</v>
      </c>
      <c r="IYD42" s="707">
        <f>'2-ORÇAMENTO'!IYF39</f>
        <v>0</v>
      </c>
      <c r="IYE42" s="709">
        <f>'2-ORÇAMENTO'!IYE39</f>
        <v>0</v>
      </c>
      <c r="IYF42" s="707">
        <f>'2-ORÇAMENTO'!IYH39</f>
        <v>0</v>
      </c>
      <c r="IYG42" s="709">
        <f>'2-ORÇAMENTO'!IYG39</f>
        <v>0</v>
      </c>
      <c r="IYH42" s="707">
        <f>'2-ORÇAMENTO'!IYJ39</f>
        <v>0</v>
      </c>
      <c r="IYI42" s="709">
        <f>'2-ORÇAMENTO'!IYI39</f>
        <v>0</v>
      </c>
      <c r="IYJ42" s="707">
        <f>'2-ORÇAMENTO'!IYL39</f>
        <v>0</v>
      </c>
      <c r="IYK42" s="709">
        <f>'2-ORÇAMENTO'!IYK39</f>
        <v>0</v>
      </c>
      <c r="IYL42" s="707">
        <f>'2-ORÇAMENTO'!IYN39</f>
        <v>0</v>
      </c>
      <c r="IYM42" s="709">
        <f>'2-ORÇAMENTO'!IYM39</f>
        <v>0</v>
      </c>
      <c r="IYN42" s="707">
        <f>'2-ORÇAMENTO'!IYP39</f>
        <v>0</v>
      </c>
      <c r="IYO42" s="709">
        <f>'2-ORÇAMENTO'!IYO39</f>
        <v>0</v>
      </c>
      <c r="IYP42" s="707">
        <f>'2-ORÇAMENTO'!IYR39</f>
        <v>0</v>
      </c>
      <c r="IYQ42" s="709">
        <f>'2-ORÇAMENTO'!IYQ39</f>
        <v>0</v>
      </c>
      <c r="IYR42" s="707">
        <f>'2-ORÇAMENTO'!IYT39</f>
        <v>0</v>
      </c>
      <c r="IYS42" s="709">
        <f>'2-ORÇAMENTO'!IYS39</f>
        <v>0</v>
      </c>
      <c r="IYT42" s="707">
        <f>'2-ORÇAMENTO'!IYV39</f>
        <v>0</v>
      </c>
      <c r="IYU42" s="709">
        <f>'2-ORÇAMENTO'!IYU39</f>
        <v>0</v>
      </c>
      <c r="IYV42" s="707">
        <f>'2-ORÇAMENTO'!IYX39</f>
        <v>0</v>
      </c>
      <c r="IYW42" s="709">
        <f>'2-ORÇAMENTO'!IYW39</f>
        <v>0</v>
      </c>
      <c r="IYX42" s="707">
        <f>'2-ORÇAMENTO'!IYZ39</f>
        <v>0</v>
      </c>
      <c r="IYY42" s="709">
        <f>'2-ORÇAMENTO'!IYY39</f>
        <v>0</v>
      </c>
      <c r="IYZ42" s="707">
        <f>'2-ORÇAMENTO'!IZB39</f>
        <v>0</v>
      </c>
      <c r="IZA42" s="709">
        <f>'2-ORÇAMENTO'!IZA39</f>
        <v>0</v>
      </c>
      <c r="IZB42" s="707">
        <f>'2-ORÇAMENTO'!IZD39</f>
        <v>0</v>
      </c>
      <c r="IZC42" s="709">
        <f>'2-ORÇAMENTO'!IZC39</f>
        <v>0</v>
      </c>
      <c r="IZD42" s="707">
        <f>'2-ORÇAMENTO'!IZF39</f>
        <v>0</v>
      </c>
      <c r="IZE42" s="709">
        <f>'2-ORÇAMENTO'!IZE39</f>
        <v>0</v>
      </c>
      <c r="IZF42" s="707">
        <f>'2-ORÇAMENTO'!IZH39</f>
        <v>0</v>
      </c>
      <c r="IZG42" s="709">
        <f>'2-ORÇAMENTO'!IZG39</f>
        <v>0</v>
      </c>
      <c r="IZH42" s="707">
        <f>'2-ORÇAMENTO'!IZJ39</f>
        <v>0</v>
      </c>
      <c r="IZI42" s="709">
        <f>'2-ORÇAMENTO'!IZI39</f>
        <v>0</v>
      </c>
      <c r="IZJ42" s="707">
        <f>'2-ORÇAMENTO'!IZL39</f>
        <v>0</v>
      </c>
      <c r="IZK42" s="709">
        <f>'2-ORÇAMENTO'!IZK39</f>
        <v>0</v>
      </c>
      <c r="IZL42" s="707">
        <f>'2-ORÇAMENTO'!IZN39</f>
        <v>0</v>
      </c>
      <c r="IZM42" s="709">
        <f>'2-ORÇAMENTO'!IZM39</f>
        <v>0</v>
      </c>
      <c r="IZN42" s="707">
        <f>'2-ORÇAMENTO'!IZP39</f>
        <v>0</v>
      </c>
      <c r="IZO42" s="709">
        <f>'2-ORÇAMENTO'!IZO39</f>
        <v>0</v>
      </c>
      <c r="IZP42" s="707">
        <f>'2-ORÇAMENTO'!IZR39</f>
        <v>0</v>
      </c>
      <c r="IZQ42" s="709">
        <f>'2-ORÇAMENTO'!IZQ39</f>
        <v>0</v>
      </c>
      <c r="IZR42" s="707">
        <f>'2-ORÇAMENTO'!IZT39</f>
        <v>0</v>
      </c>
      <c r="IZS42" s="709">
        <f>'2-ORÇAMENTO'!IZS39</f>
        <v>0</v>
      </c>
      <c r="IZT42" s="707">
        <f>'2-ORÇAMENTO'!IZV39</f>
        <v>0</v>
      </c>
      <c r="IZU42" s="709">
        <f>'2-ORÇAMENTO'!IZU39</f>
        <v>0</v>
      </c>
      <c r="IZV42" s="707">
        <f>'2-ORÇAMENTO'!IZX39</f>
        <v>0</v>
      </c>
      <c r="IZW42" s="709">
        <f>'2-ORÇAMENTO'!IZW39</f>
        <v>0</v>
      </c>
      <c r="IZX42" s="707">
        <f>'2-ORÇAMENTO'!IZZ39</f>
        <v>0</v>
      </c>
      <c r="IZY42" s="709">
        <f>'2-ORÇAMENTO'!IZY39</f>
        <v>0</v>
      </c>
      <c r="IZZ42" s="707">
        <f>'2-ORÇAMENTO'!JAB39</f>
        <v>0</v>
      </c>
      <c r="JAA42" s="709">
        <f>'2-ORÇAMENTO'!JAA39</f>
        <v>0</v>
      </c>
      <c r="JAB42" s="707">
        <f>'2-ORÇAMENTO'!JAD39</f>
        <v>0</v>
      </c>
      <c r="JAC42" s="709">
        <f>'2-ORÇAMENTO'!JAC39</f>
        <v>0</v>
      </c>
      <c r="JAD42" s="707">
        <f>'2-ORÇAMENTO'!JAF39</f>
        <v>0</v>
      </c>
      <c r="JAE42" s="709">
        <f>'2-ORÇAMENTO'!JAE39</f>
        <v>0</v>
      </c>
      <c r="JAF42" s="707">
        <f>'2-ORÇAMENTO'!JAH39</f>
        <v>0</v>
      </c>
      <c r="JAG42" s="709">
        <f>'2-ORÇAMENTO'!JAG39</f>
        <v>0</v>
      </c>
      <c r="JAH42" s="707">
        <f>'2-ORÇAMENTO'!JAJ39</f>
        <v>0</v>
      </c>
      <c r="JAI42" s="709">
        <f>'2-ORÇAMENTO'!JAI39</f>
        <v>0</v>
      </c>
      <c r="JAJ42" s="707">
        <f>'2-ORÇAMENTO'!JAL39</f>
        <v>0</v>
      </c>
      <c r="JAK42" s="709">
        <f>'2-ORÇAMENTO'!JAK39</f>
        <v>0</v>
      </c>
      <c r="JAL42" s="707">
        <f>'2-ORÇAMENTO'!JAN39</f>
        <v>0</v>
      </c>
      <c r="JAM42" s="709">
        <f>'2-ORÇAMENTO'!JAM39</f>
        <v>0</v>
      </c>
      <c r="JAN42" s="707">
        <f>'2-ORÇAMENTO'!JAP39</f>
        <v>0</v>
      </c>
      <c r="JAO42" s="709">
        <f>'2-ORÇAMENTO'!JAO39</f>
        <v>0</v>
      </c>
      <c r="JAP42" s="707">
        <f>'2-ORÇAMENTO'!JAR39</f>
        <v>0</v>
      </c>
      <c r="JAQ42" s="709">
        <f>'2-ORÇAMENTO'!JAQ39</f>
        <v>0</v>
      </c>
      <c r="JAR42" s="707">
        <f>'2-ORÇAMENTO'!JAT39</f>
        <v>0</v>
      </c>
      <c r="JAS42" s="709">
        <f>'2-ORÇAMENTO'!JAS39</f>
        <v>0</v>
      </c>
      <c r="JAT42" s="707">
        <f>'2-ORÇAMENTO'!JAV39</f>
        <v>0</v>
      </c>
      <c r="JAU42" s="709">
        <f>'2-ORÇAMENTO'!JAU39</f>
        <v>0</v>
      </c>
      <c r="JAV42" s="707">
        <f>'2-ORÇAMENTO'!JAX39</f>
        <v>0</v>
      </c>
      <c r="JAW42" s="709">
        <f>'2-ORÇAMENTO'!JAW39</f>
        <v>0</v>
      </c>
      <c r="JAX42" s="707">
        <f>'2-ORÇAMENTO'!JAZ39</f>
        <v>0</v>
      </c>
      <c r="JAY42" s="709">
        <f>'2-ORÇAMENTO'!JAY39</f>
        <v>0</v>
      </c>
      <c r="JAZ42" s="707">
        <f>'2-ORÇAMENTO'!JBB39</f>
        <v>0</v>
      </c>
      <c r="JBA42" s="709">
        <f>'2-ORÇAMENTO'!JBA39</f>
        <v>0</v>
      </c>
      <c r="JBB42" s="707">
        <f>'2-ORÇAMENTO'!JBD39</f>
        <v>0</v>
      </c>
      <c r="JBC42" s="709">
        <f>'2-ORÇAMENTO'!JBC39</f>
        <v>0</v>
      </c>
      <c r="JBD42" s="707">
        <f>'2-ORÇAMENTO'!JBF39</f>
        <v>0</v>
      </c>
      <c r="JBE42" s="709">
        <f>'2-ORÇAMENTO'!JBE39</f>
        <v>0</v>
      </c>
      <c r="JBF42" s="707">
        <f>'2-ORÇAMENTO'!JBH39</f>
        <v>0</v>
      </c>
      <c r="JBG42" s="709">
        <f>'2-ORÇAMENTO'!JBG39</f>
        <v>0</v>
      </c>
      <c r="JBH42" s="707">
        <f>'2-ORÇAMENTO'!JBJ39</f>
        <v>0</v>
      </c>
      <c r="JBI42" s="709">
        <f>'2-ORÇAMENTO'!JBI39</f>
        <v>0</v>
      </c>
      <c r="JBJ42" s="707">
        <f>'2-ORÇAMENTO'!JBL39</f>
        <v>0</v>
      </c>
      <c r="JBK42" s="709">
        <f>'2-ORÇAMENTO'!JBK39</f>
        <v>0</v>
      </c>
      <c r="JBL42" s="707">
        <f>'2-ORÇAMENTO'!JBN39</f>
        <v>0</v>
      </c>
      <c r="JBM42" s="709">
        <f>'2-ORÇAMENTO'!JBM39</f>
        <v>0</v>
      </c>
      <c r="JBN42" s="707">
        <f>'2-ORÇAMENTO'!JBP39</f>
        <v>0</v>
      </c>
      <c r="JBO42" s="709">
        <f>'2-ORÇAMENTO'!JBO39</f>
        <v>0</v>
      </c>
      <c r="JBP42" s="707">
        <f>'2-ORÇAMENTO'!JBR39</f>
        <v>0</v>
      </c>
      <c r="JBQ42" s="709">
        <f>'2-ORÇAMENTO'!JBQ39</f>
        <v>0</v>
      </c>
      <c r="JBR42" s="707">
        <f>'2-ORÇAMENTO'!JBT39</f>
        <v>0</v>
      </c>
      <c r="JBS42" s="709">
        <f>'2-ORÇAMENTO'!JBS39</f>
        <v>0</v>
      </c>
      <c r="JBT42" s="707">
        <f>'2-ORÇAMENTO'!JBV39</f>
        <v>0</v>
      </c>
      <c r="JBU42" s="709">
        <f>'2-ORÇAMENTO'!JBU39</f>
        <v>0</v>
      </c>
      <c r="JBV42" s="707">
        <f>'2-ORÇAMENTO'!JBX39</f>
        <v>0</v>
      </c>
      <c r="JBW42" s="709">
        <f>'2-ORÇAMENTO'!JBW39</f>
        <v>0</v>
      </c>
      <c r="JBX42" s="707">
        <f>'2-ORÇAMENTO'!JBZ39</f>
        <v>0</v>
      </c>
      <c r="JBY42" s="709">
        <f>'2-ORÇAMENTO'!JBY39</f>
        <v>0</v>
      </c>
      <c r="JBZ42" s="707">
        <f>'2-ORÇAMENTO'!JCB39</f>
        <v>0</v>
      </c>
      <c r="JCA42" s="709">
        <f>'2-ORÇAMENTO'!JCA39</f>
        <v>0</v>
      </c>
      <c r="JCB42" s="707">
        <f>'2-ORÇAMENTO'!JCD39</f>
        <v>0</v>
      </c>
      <c r="JCC42" s="709">
        <f>'2-ORÇAMENTO'!JCC39</f>
        <v>0</v>
      </c>
      <c r="JCD42" s="707">
        <f>'2-ORÇAMENTO'!JCF39</f>
        <v>0</v>
      </c>
      <c r="JCE42" s="709">
        <f>'2-ORÇAMENTO'!JCE39</f>
        <v>0</v>
      </c>
      <c r="JCF42" s="707">
        <f>'2-ORÇAMENTO'!JCH39</f>
        <v>0</v>
      </c>
      <c r="JCG42" s="709">
        <f>'2-ORÇAMENTO'!JCG39</f>
        <v>0</v>
      </c>
      <c r="JCH42" s="707">
        <f>'2-ORÇAMENTO'!JCJ39</f>
        <v>0</v>
      </c>
      <c r="JCI42" s="709">
        <f>'2-ORÇAMENTO'!JCI39</f>
        <v>0</v>
      </c>
      <c r="JCJ42" s="707">
        <f>'2-ORÇAMENTO'!JCL39</f>
        <v>0</v>
      </c>
      <c r="JCK42" s="709">
        <f>'2-ORÇAMENTO'!JCK39</f>
        <v>0</v>
      </c>
      <c r="JCL42" s="707">
        <f>'2-ORÇAMENTO'!JCN39</f>
        <v>0</v>
      </c>
      <c r="JCM42" s="709">
        <f>'2-ORÇAMENTO'!JCM39</f>
        <v>0</v>
      </c>
      <c r="JCN42" s="707">
        <f>'2-ORÇAMENTO'!JCP39</f>
        <v>0</v>
      </c>
      <c r="JCO42" s="709">
        <f>'2-ORÇAMENTO'!JCO39</f>
        <v>0</v>
      </c>
      <c r="JCP42" s="707">
        <f>'2-ORÇAMENTO'!JCR39</f>
        <v>0</v>
      </c>
      <c r="JCQ42" s="709">
        <f>'2-ORÇAMENTO'!JCQ39</f>
        <v>0</v>
      </c>
      <c r="JCR42" s="707">
        <f>'2-ORÇAMENTO'!JCT39</f>
        <v>0</v>
      </c>
      <c r="JCS42" s="709">
        <f>'2-ORÇAMENTO'!JCS39</f>
        <v>0</v>
      </c>
      <c r="JCT42" s="707">
        <f>'2-ORÇAMENTO'!JCV39</f>
        <v>0</v>
      </c>
      <c r="JCU42" s="709">
        <f>'2-ORÇAMENTO'!JCU39</f>
        <v>0</v>
      </c>
      <c r="JCV42" s="707">
        <f>'2-ORÇAMENTO'!JCX39</f>
        <v>0</v>
      </c>
      <c r="JCW42" s="709">
        <f>'2-ORÇAMENTO'!JCW39</f>
        <v>0</v>
      </c>
      <c r="JCX42" s="707">
        <f>'2-ORÇAMENTO'!JCZ39</f>
        <v>0</v>
      </c>
      <c r="JCY42" s="709">
        <f>'2-ORÇAMENTO'!JCY39</f>
        <v>0</v>
      </c>
      <c r="JCZ42" s="707">
        <f>'2-ORÇAMENTO'!JDB39</f>
        <v>0</v>
      </c>
      <c r="JDA42" s="709">
        <f>'2-ORÇAMENTO'!JDA39</f>
        <v>0</v>
      </c>
      <c r="JDB42" s="707">
        <f>'2-ORÇAMENTO'!JDD39</f>
        <v>0</v>
      </c>
      <c r="JDC42" s="709">
        <f>'2-ORÇAMENTO'!JDC39</f>
        <v>0</v>
      </c>
      <c r="JDD42" s="707">
        <f>'2-ORÇAMENTO'!JDF39</f>
        <v>0</v>
      </c>
      <c r="JDE42" s="709">
        <f>'2-ORÇAMENTO'!JDE39</f>
        <v>0</v>
      </c>
      <c r="JDF42" s="707">
        <f>'2-ORÇAMENTO'!JDH39</f>
        <v>0</v>
      </c>
      <c r="JDG42" s="709">
        <f>'2-ORÇAMENTO'!JDG39</f>
        <v>0</v>
      </c>
      <c r="JDH42" s="707">
        <f>'2-ORÇAMENTO'!JDJ39</f>
        <v>0</v>
      </c>
      <c r="JDI42" s="709">
        <f>'2-ORÇAMENTO'!JDI39</f>
        <v>0</v>
      </c>
      <c r="JDJ42" s="707">
        <f>'2-ORÇAMENTO'!JDL39</f>
        <v>0</v>
      </c>
      <c r="JDK42" s="709">
        <f>'2-ORÇAMENTO'!JDK39</f>
        <v>0</v>
      </c>
      <c r="JDL42" s="707">
        <f>'2-ORÇAMENTO'!JDN39</f>
        <v>0</v>
      </c>
      <c r="JDM42" s="709">
        <f>'2-ORÇAMENTO'!JDM39</f>
        <v>0</v>
      </c>
      <c r="JDN42" s="707">
        <f>'2-ORÇAMENTO'!JDP39</f>
        <v>0</v>
      </c>
      <c r="JDO42" s="709">
        <f>'2-ORÇAMENTO'!JDO39</f>
        <v>0</v>
      </c>
      <c r="JDP42" s="707">
        <f>'2-ORÇAMENTO'!JDR39</f>
        <v>0</v>
      </c>
      <c r="JDQ42" s="709">
        <f>'2-ORÇAMENTO'!JDQ39</f>
        <v>0</v>
      </c>
      <c r="JDR42" s="707">
        <f>'2-ORÇAMENTO'!JDT39</f>
        <v>0</v>
      </c>
      <c r="JDS42" s="709">
        <f>'2-ORÇAMENTO'!JDS39</f>
        <v>0</v>
      </c>
      <c r="JDT42" s="707">
        <f>'2-ORÇAMENTO'!JDV39</f>
        <v>0</v>
      </c>
      <c r="JDU42" s="709">
        <f>'2-ORÇAMENTO'!JDU39</f>
        <v>0</v>
      </c>
      <c r="JDV42" s="707">
        <f>'2-ORÇAMENTO'!JDX39</f>
        <v>0</v>
      </c>
      <c r="JDW42" s="709">
        <f>'2-ORÇAMENTO'!JDW39</f>
        <v>0</v>
      </c>
      <c r="JDX42" s="707">
        <f>'2-ORÇAMENTO'!JDZ39</f>
        <v>0</v>
      </c>
      <c r="JDY42" s="709">
        <f>'2-ORÇAMENTO'!JDY39</f>
        <v>0</v>
      </c>
      <c r="JDZ42" s="707">
        <f>'2-ORÇAMENTO'!JEB39</f>
        <v>0</v>
      </c>
      <c r="JEA42" s="709">
        <f>'2-ORÇAMENTO'!JEA39</f>
        <v>0</v>
      </c>
      <c r="JEB42" s="707">
        <f>'2-ORÇAMENTO'!JED39</f>
        <v>0</v>
      </c>
      <c r="JEC42" s="709">
        <f>'2-ORÇAMENTO'!JEC39</f>
        <v>0</v>
      </c>
      <c r="JED42" s="707">
        <f>'2-ORÇAMENTO'!JEF39</f>
        <v>0</v>
      </c>
      <c r="JEE42" s="709">
        <f>'2-ORÇAMENTO'!JEE39</f>
        <v>0</v>
      </c>
      <c r="JEF42" s="707">
        <f>'2-ORÇAMENTO'!JEH39</f>
        <v>0</v>
      </c>
      <c r="JEG42" s="709">
        <f>'2-ORÇAMENTO'!JEG39</f>
        <v>0</v>
      </c>
      <c r="JEH42" s="707">
        <f>'2-ORÇAMENTO'!JEJ39</f>
        <v>0</v>
      </c>
      <c r="JEI42" s="709">
        <f>'2-ORÇAMENTO'!JEI39</f>
        <v>0</v>
      </c>
      <c r="JEJ42" s="707">
        <f>'2-ORÇAMENTO'!JEL39</f>
        <v>0</v>
      </c>
      <c r="JEK42" s="709">
        <f>'2-ORÇAMENTO'!JEK39</f>
        <v>0</v>
      </c>
      <c r="JEL42" s="707">
        <f>'2-ORÇAMENTO'!JEN39</f>
        <v>0</v>
      </c>
      <c r="JEM42" s="709">
        <f>'2-ORÇAMENTO'!JEM39</f>
        <v>0</v>
      </c>
      <c r="JEN42" s="707">
        <f>'2-ORÇAMENTO'!JEP39</f>
        <v>0</v>
      </c>
      <c r="JEO42" s="709">
        <f>'2-ORÇAMENTO'!JEO39</f>
        <v>0</v>
      </c>
      <c r="JEP42" s="707">
        <f>'2-ORÇAMENTO'!JER39</f>
        <v>0</v>
      </c>
      <c r="JEQ42" s="709">
        <f>'2-ORÇAMENTO'!JEQ39</f>
        <v>0</v>
      </c>
      <c r="JER42" s="707">
        <f>'2-ORÇAMENTO'!JET39</f>
        <v>0</v>
      </c>
      <c r="JES42" s="709">
        <f>'2-ORÇAMENTO'!JES39</f>
        <v>0</v>
      </c>
      <c r="JET42" s="707">
        <f>'2-ORÇAMENTO'!JEV39</f>
        <v>0</v>
      </c>
      <c r="JEU42" s="709">
        <f>'2-ORÇAMENTO'!JEU39</f>
        <v>0</v>
      </c>
      <c r="JEV42" s="707">
        <f>'2-ORÇAMENTO'!JEX39</f>
        <v>0</v>
      </c>
      <c r="JEW42" s="709">
        <f>'2-ORÇAMENTO'!JEW39</f>
        <v>0</v>
      </c>
      <c r="JEX42" s="707">
        <f>'2-ORÇAMENTO'!JEZ39</f>
        <v>0</v>
      </c>
      <c r="JEY42" s="709">
        <f>'2-ORÇAMENTO'!JEY39</f>
        <v>0</v>
      </c>
      <c r="JEZ42" s="707">
        <f>'2-ORÇAMENTO'!JFB39</f>
        <v>0</v>
      </c>
      <c r="JFA42" s="709">
        <f>'2-ORÇAMENTO'!JFA39</f>
        <v>0</v>
      </c>
      <c r="JFB42" s="707">
        <f>'2-ORÇAMENTO'!JFD39</f>
        <v>0</v>
      </c>
      <c r="JFC42" s="709">
        <f>'2-ORÇAMENTO'!JFC39</f>
        <v>0</v>
      </c>
      <c r="JFD42" s="707">
        <f>'2-ORÇAMENTO'!JFF39</f>
        <v>0</v>
      </c>
      <c r="JFE42" s="709">
        <f>'2-ORÇAMENTO'!JFE39</f>
        <v>0</v>
      </c>
      <c r="JFF42" s="707">
        <f>'2-ORÇAMENTO'!JFH39</f>
        <v>0</v>
      </c>
      <c r="JFG42" s="709">
        <f>'2-ORÇAMENTO'!JFG39</f>
        <v>0</v>
      </c>
      <c r="JFH42" s="707">
        <f>'2-ORÇAMENTO'!JFJ39</f>
        <v>0</v>
      </c>
      <c r="JFI42" s="709">
        <f>'2-ORÇAMENTO'!JFI39</f>
        <v>0</v>
      </c>
      <c r="JFJ42" s="707">
        <f>'2-ORÇAMENTO'!JFL39</f>
        <v>0</v>
      </c>
      <c r="JFK42" s="709">
        <f>'2-ORÇAMENTO'!JFK39</f>
        <v>0</v>
      </c>
      <c r="JFL42" s="707">
        <f>'2-ORÇAMENTO'!JFN39</f>
        <v>0</v>
      </c>
      <c r="JFM42" s="709">
        <f>'2-ORÇAMENTO'!JFM39</f>
        <v>0</v>
      </c>
      <c r="JFN42" s="707">
        <f>'2-ORÇAMENTO'!JFP39</f>
        <v>0</v>
      </c>
      <c r="JFO42" s="709">
        <f>'2-ORÇAMENTO'!JFO39</f>
        <v>0</v>
      </c>
      <c r="JFP42" s="707">
        <f>'2-ORÇAMENTO'!JFR39</f>
        <v>0</v>
      </c>
      <c r="JFQ42" s="709">
        <f>'2-ORÇAMENTO'!JFQ39</f>
        <v>0</v>
      </c>
      <c r="JFR42" s="707">
        <f>'2-ORÇAMENTO'!JFT39</f>
        <v>0</v>
      </c>
      <c r="JFS42" s="709">
        <f>'2-ORÇAMENTO'!JFS39</f>
        <v>0</v>
      </c>
      <c r="JFT42" s="707">
        <f>'2-ORÇAMENTO'!JFV39</f>
        <v>0</v>
      </c>
      <c r="JFU42" s="709">
        <f>'2-ORÇAMENTO'!JFU39</f>
        <v>0</v>
      </c>
      <c r="JFV42" s="707">
        <f>'2-ORÇAMENTO'!JFX39</f>
        <v>0</v>
      </c>
      <c r="JFW42" s="709">
        <f>'2-ORÇAMENTO'!JFW39</f>
        <v>0</v>
      </c>
      <c r="JFX42" s="707">
        <f>'2-ORÇAMENTO'!JFZ39</f>
        <v>0</v>
      </c>
      <c r="JFY42" s="709">
        <f>'2-ORÇAMENTO'!JFY39</f>
        <v>0</v>
      </c>
      <c r="JFZ42" s="707">
        <f>'2-ORÇAMENTO'!JGB39</f>
        <v>0</v>
      </c>
      <c r="JGA42" s="709">
        <f>'2-ORÇAMENTO'!JGA39</f>
        <v>0</v>
      </c>
      <c r="JGB42" s="707">
        <f>'2-ORÇAMENTO'!JGD39</f>
        <v>0</v>
      </c>
      <c r="JGC42" s="709">
        <f>'2-ORÇAMENTO'!JGC39</f>
        <v>0</v>
      </c>
      <c r="JGD42" s="707">
        <f>'2-ORÇAMENTO'!JGF39</f>
        <v>0</v>
      </c>
      <c r="JGE42" s="709">
        <f>'2-ORÇAMENTO'!JGE39</f>
        <v>0</v>
      </c>
      <c r="JGF42" s="707">
        <f>'2-ORÇAMENTO'!JGH39</f>
        <v>0</v>
      </c>
      <c r="JGG42" s="709">
        <f>'2-ORÇAMENTO'!JGG39</f>
        <v>0</v>
      </c>
      <c r="JGH42" s="707">
        <f>'2-ORÇAMENTO'!JGJ39</f>
        <v>0</v>
      </c>
      <c r="JGI42" s="709">
        <f>'2-ORÇAMENTO'!JGI39</f>
        <v>0</v>
      </c>
      <c r="JGJ42" s="707">
        <f>'2-ORÇAMENTO'!JGL39</f>
        <v>0</v>
      </c>
      <c r="JGK42" s="709">
        <f>'2-ORÇAMENTO'!JGK39</f>
        <v>0</v>
      </c>
      <c r="JGL42" s="707">
        <f>'2-ORÇAMENTO'!JGN39</f>
        <v>0</v>
      </c>
      <c r="JGM42" s="709">
        <f>'2-ORÇAMENTO'!JGM39</f>
        <v>0</v>
      </c>
      <c r="JGN42" s="707">
        <f>'2-ORÇAMENTO'!JGP39</f>
        <v>0</v>
      </c>
      <c r="JGO42" s="709">
        <f>'2-ORÇAMENTO'!JGO39</f>
        <v>0</v>
      </c>
      <c r="JGP42" s="707">
        <f>'2-ORÇAMENTO'!JGR39</f>
        <v>0</v>
      </c>
      <c r="JGQ42" s="709">
        <f>'2-ORÇAMENTO'!JGQ39</f>
        <v>0</v>
      </c>
      <c r="JGR42" s="707">
        <f>'2-ORÇAMENTO'!JGT39</f>
        <v>0</v>
      </c>
      <c r="JGS42" s="709">
        <f>'2-ORÇAMENTO'!JGS39</f>
        <v>0</v>
      </c>
      <c r="JGT42" s="707">
        <f>'2-ORÇAMENTO'!JGV39</f>
        <v>0</v>
      </c>
      <c r="JGU42" s="709">
        <f>'2-ORÇAMENTO'!JGU39</f>
        <v>0</v>
      </c>
      <c r="JGV42" s="707">
        <f>'2-ORÇAMENTO'!JGX39</f>
        <v>0</v>
      </c>
      <c r="JGW42" s="709">
        <f>'2-ORÇAMENTO'!JGW39</f>
        <v>0</v>
      </c>
      <c r="JGX42" s="707">
        <f>'2-ORÇAMENTO'!JGZ39</f>
        <v>0</v>
      </c>
      <c r="JGY42" s="709">
        <f>'2-ORÇAMENTO'!JGY39</f>
        <v>0</v>
      </c>
      <c r="JGZ42" s="707">
        <f>'2-ORÇAMENTO'!JHB39</f>
        <v>0</v>
      </c>
      <c r="JHA42" s="709">
        <f>'2-ORÇAMENTO'!JHA39</f>
        <v>0</v>
      </c>
      <c r="JHB42" s="707">
        <f>'2-ORÇAMENTO'!JHD39</f>
        <v>0</v>
      </c>
      <c r="JHC42" s="709">
        <f>'2-ORÇAMENTO'!JHC39</f>
        <v>0</v>
      </c>
      <c r="JHD42" s="707">
        <f>'2-ORÇAMENTO'!JHF39</f>
        <v>0</v>
      </c>
      <c r="JHE42" s="709">
        <f>'2-ORÇAMENTO'!JHE39</f>
        <v>0</v>
      </c>
      <c r="JHF42" s="707">
        <f>'2-ORÇAMENTO'!JHH39</f>
        <v>0</v>
      </c>
      <c r="JHG42" s="709">
        <f>'2-ORÇAMENTO'!JHG39</f>
        <v>0</v>
      </c>
      <c r="JHH42" s="707">
        <f>'2-ORÇAMENTO'!JHJ39</f>
        <v>0</v>
      </c>
      <c r="JHI42" s="709">
        <f>'2-ORÇAMENTO'!JHI39</f>
        <v>0</v>
      </c>
      <c r="JHJ42" s="707">
        <f>'2-ORÇAMENTO'!JHL39</f>
        <v>0</v>
      </c>
      <c r="JHK42" s="709">
        <f>'2-ORÇAMENTO'!JHK39</f>
        <v>0</v>
      </c>
      <c r="JHL42" s="707">
        <f>'2-ORÇAMENTO'!JHN39</f>
        <v>0</v>
      </c>
      <c r="JHM42" s="709">
        <f>'2-ORÇAMENTO'!JHM39</f>
        <v>0</v>
      </c>
      <c r="JHN42" s="707">
        <f>'2-ORÇAMENTO'!JHP39</f>
        <v>0</v>
      </c>
      <c r="JHO42" s="709">
        <f>'2-ORÇAMENTO'!JHO39</f>
        <v>0</v>
      </c>
      <c r="JHP42" s="707">
        <f>'2-ORÇAMENTO'!JHR39</f>
        <v>0</v>
      </c>
      <c r="JHQ42" s="709">
        <f>'2-ORÇAMENTO'!JHQ39</f>
        <v>0</v>
      </c>
      <c r="JHR42" s="707">
        <f>'2-ORÇAMENTO'!JHT39</f>
        <v>0</v>
      </c>
      <c r="JHS42" s="709">
        <f>'2-ORÇAMENTO'!JHS39</f>
        <v>0</v>
      </c>
      <c r="JHT42" s="707">
        <f>'2-ORÇAMENTO'!JHV39</f>
        <v>0</v>
      </c>
      <c r="JHU42" s="709">
        <f>'2-ORÇAMENTO'!JHU39</f>
        <v>0</v>
      </c>
      <c r="JHV42" s="707">
        <f>'2-ORÇAMENTO'!JHX39</f>
        <v>0</v>
      </c>
      <c r="JHW42" s="709">
        <f>'2-ORÇAMENTO'!JHW39</f>
        <v>0</v>
      </c>
      <c r="JHX42" s="707">
        <f>'2-ORÇAMENTO'!JHZ39</f>
        <v>0</v>
      </c>
      <c r="JHY42" s="709">
        <f>'2-ORÇAMENTO'!JHY39</f>
        <v>0</v>
      </c>
      <c r="JHZ42" s="707">
        <f>'2-ORÇAMENTO'!JIB39</f>
        <v>0</v>
      </c>
      <c r="JIA42" s="709">
        <f>'2-ORÇAMENTO'!JIA39</f>
        <v>0</v>
      </c>
      <c r="JIB42" s="707">
        <f>'2-ORÇAMENTO'!JID39</f>
        <v>0</v>
      </c>
      <c r="JIC42" s="709">
        <f>'2-ORÇAMENTO'!JIC39</f>
        <v>0</v>
      </c>
      <c r="JID42" s="707">
        <f>'2-ORÇAMENTO'!JIF39</f>
        <v>0</v>
      </c>
      <c r="JIE42" s="709">
        <f>'2-ORÇAMENTO'!JIE39</f>
        <v>0</v>
      </c>
      <c r="JIF42" s="707">
        <f>'2-ORÇAMENTO'!JIH39</f>
        <v>0</v>
      </c>
      <c r="JIG42" s="709">
        <f>'2-ORÇAMENTO'!JIG39</f>
        <v>0</v>
      </c>
      <c r="JIH42" s="707">
        <f>'2-ORÇAMENTO'!JIJ39</f>
        <v>0</v>
      </c>
      <c r="JII42" s="709">
        <f>'2-ORÇAMENTO'!JII39</f>
        <v>0</v>
      </c>
      <c r="JIJ42" s="707">
        <f>'2-ORÇAMENTO'!JIL39</f>
        <v>0</v>
      </c>
      <c r="JIK42" s="709">
        <f>'2-ORÇAMENTO'!JIK39</f>
        <v>0</v>
      </c>
      <c r="JIL42" s="707">
        <f>'2-ORÇAMENTO'!JIN39</f>
        <v>0</v>
      </c>
      <c r="JIM42" s="709">
        <f>'2-ORÇAMENTO'!JIM39</f>
        <v>0</v>
      </c>
      <c r="JIN42" s="707">
        <f>'2-ORÇAMENTO'!JIP39</f>
        <v>0</v>
      </c>
      <c r="JIO42" s="709">
        <f>'2-ORÇAMENTO'!JIO39</f>
        <v>0</v>
      </c>
      <c r="JIP42" s="707">
        <f>'2-ORÇAMENTO'!JIR39</f>
        <v>0</v>
      </c>
      <c r="JIQ42" s="709">
        <f>'2-ORÇAMENTO'!JIQ39</f>
        <v>0</v>
      </c>
      <c r="JIR42" s="707">
        <f>'2-ORÇAMENTO'!JIT39</f>
        <v>0</v>
      </c>
      <c r="JIS42" s="709">
        <f>'2-ORÇAMENTO'!JIS39</f>
        <v>0</v>
      </c>
      <c r="JIT42" s="707">
        <f>'2-ORÇAMENTO'!JIV39</f>
        <v>0</v>
      </c>
      <c r="JIU42" s="709">
        <f>'2-ORÇAMENTO'!JIU39</f>
        <v>0</v>
      </c>
      <c r="JIV42" s="707">
        <f>'2-ORÇAMENTO'!JIX39</f>
        <v>0</v>
      </c>
      <c r="JIW42" s="709">
        <f>'2-ORÇAMENTO'!JIW39</f>
        <v>0</v>
      </c>
      <c r="JIX42" s="707">
        <f>'2-ORÇAMENTO'!JIZ39</f>
        <v>0</v>
      </c>
      <c r="JIY42" s="709">
        <f>'2-ORÇAMENTO'!JIY39</f>
        <v>0</v>
      </c>
      <c r="JIZ42" s="707">
        <f>'2-ORÇAMENTO'!JJB39</f>
        <v>0</v>
      </c>
      <c r="JJA42" s="709">
        <f>'2-ORÇAMENTO'!JJA39</f>
        <v>0</v>
      </c>
      <c r="JJB42" s="707">
        <f>'2-ORÇAMENTO'!JJD39</f>
        <v>0</v>
      </c>
      <c r="JJC42" s="709">
        <f>'2-ORÇAMENTO'!JJC39</f>
        <v>0</v>
      </c>
      <c r="JJD42" s="707">
        <f>'2-ORÇAMENTO'!JJF39</f>
        <v>0</v>
      </c>
      <c r="JJE42" s="709">
        <f>'2-ORÇAMENTO'!JJE39</f>
        <v>0</v>
      </c>
      <c r="JJF42" s="707">
        <f>'2-ORÇAMENTO'!JJH39</f>
        <v>0</v>
      </c>
      <c r="JJG42" s="709">
        <f>'2-ORÇAMENTO'!JJG39</f>
        <v>0</v>
      </c>
      <c r="JJH42" s="707">
        <f>'2-ORÇAMENTO'!JJJ39</f>
        <v>0</v>
      </c>
      <c r="JJI42" s="709">
        <f>'2-ORÇAMENTO'!JJI39</f>
        <v>0</v>
      </c>
      <c r="JJJ42" s="707">
        <f>'2-ORÇAMENTO'!JJL39</f>
        <v>0</v>
      </c>
      <c r="JJK42" s="709">
        <f>'2-ORÇAMENTO'!JJK39</f>
        <v>0</v>
      </c>
      <c r="JJL42" s="707">
        <f>'2-ORÇAMENTO'!JJN39</f>
        <v>0</v>
      </c>
      <c r="JJM42" s="709">
        <f>'2-ORÇAMENTO'!JJM39</f>
        <v>0</v>
      </c>
      <c r="JJN42" s="707">
        <f>'2-ORÇAMENTO'!JJP39</f>
        <v>0</v>
      </c>
      <c r="JJO42" s="709">
        <f>'2-ORÇAMENTO'!JJO39</f>
        <v>0</v>
      </c>
      <c r="JJP42" s="707">
        <f>'2-ORÇAMENTO'!JJR39</f>
        <v>0</v>
      </c>
      <c r="JJQ42" s="709">
        <f>'2-ORÇAMENTO'!JJQ39</f>
        <v>0</v>
      </c>
      <c r="JJR42" s="707">
        <f>'2-ORÇAMENTO'!JJT39</f>
        <v>0</v>
      </c>
      <c r="JJS42" s="709">
        <f>'2-ORÇAMENTO'!JJS39</f>
        <v>0</v>
      </c>
      <c r="JJT42" s="707">
        <f>'2-ORÇAMENTO'!JJV39</f>
        <v>0</v>
      </c>
      <c r="JJU42" s="709">
        <f>'2-ORÇAMENTO'!JJU39</f>
        <v>0</v>
      </c>
      <c r="JJV42" s="707">
        <f>'2-ORÇAMENTO'!JJX39</f>
        <v>0</v>
      </c>
      <c r="JJW42" s="709">
        <f>'2-ORÇAMENTO'!JJW39</f>
        <v>0</v>
      </c>
      <c r="JJX42" s="707">
        <f>'2-ORÇAMENTO'!JJZ39</f>
        <v>0</v>
      </c>
      <c r="JJY42" s="709">
        <f>'2-ORÇAMENTO'!JJY39</f>
        <v>0</v>
      </c>
      <c r="JJZ42" s="707">
        <f>'2-ORÇAMENTO'!JKB39</f>
        <v>0</v>
      </c>
      <c r="JKA42" s="709">
        <f>'2-ORÇAMENTO'!JKA39</f>
        <v>0</v>
      </c>
      <c r="JKB42" s="707">
        <f>'2-ORÇAMENTO'!JKD39</f>
        <v>0</v>
      </c>
      <c r="JKC42" s="709">
        <f>'2-ORÇAMENTO'!JKC39</f>
        <v>0</v>
      </c>
      <c r="JKD42" s="707">
        <f>'2-ORÇAMENTO'!JKF39</f>
        <v>0</v>
      </c>
      <c r="JKE42" s="709">
        <f>'2-ORÇAMENTO'!JKE39</f>
        <v>0</v>
      </c>
      <c r="JKF42" s="707">
        <f>'2-ORÇAMENTO'!JKH39</f>
        <v>0</v>
      </c>
      <c r="JKG42" s="709">
        <f>'2-ORÇAMENTO'!JKG39</f>
        <v>0</v>
      </c>
      <c r="JKH42" s="707">
        <f>'2-ORÇAMENTO'!JKJ39</f>
        <v>0</v>
      </c>
      <c r="JKI42" s="709">
        <f>'2-ORÇAMENTO'!JKI39</f>
        <v>0</v>
      </c>
      <c r="JKJ42" s="707">
        <f>'2-ORÇAMENTO'!JKL39</f>
        <v>0</v>
      </c>
      <c r="JKK42" s="709">
        <f>'2-ORÇAMENTO'!JKK39</f>
        <v>0</v>
      </c>
      <c r="JKL42" s="707">
        <f>'2-ORÇAMENTO'!JKN39</f>
        <v>0</v>
      </c>
      <c r="JKM42" s="709">
        <f>'2-ORÇAMENTO'!JKM39</f>
        <v>0</v>
      </c>
      <c r="JKN42" s="707">
        <f>'2-ORÇAMENTO'!JKP39</f>
        <v>0</v>
      </c>
      <c r="JKO42" s="709">
        <f>'2-ORÇAMENTO'!JKO39</f>
        <v>0</v>
      </c>
      <c r="JKP42" s="707">
        <f>'2-ORÇAMENTO'!JKR39</f>
        <v>0</v>
      </c>
      <c r="JKQ42" s="709">
        <f>'2-ORÇAMENTO'!JKQ39</f>
        <v>0</v>
      </c>
      <c r="JKR42" s="707">
        <f>'2-ORÇAMENTO'!JKT39</f>
        <v>0</v>
      </c>
      <c r="JKS42" s="709">
        <f>'2-ORÇAMENTO'!JKS39</f>
        <v>0</v>
      </c>
      <c r="JKT42" s="707">
        <f>'2-ORÇAMENTO'!JKV39</f>
        <v>0</v>
      </c>
      <c r="JKU42" s="709">
        <f>'2-ORÇAMENTO'!JKU39</f>
        <v>0</v>
      </c>
      <c r="JKV42" s="707">
        <f>'2-ORÇAMENTO'!JKX39</f>
        <v>0</v>
      </c>
      <c r="JKW42" s="709">
        <f>'2-ORÇAMENTO'!JKW39</f>
        <v>0</v>
      </c>
      <c r="JKX42" s="707">
        <f>'2-ORÇAMENTO'!JKZ39</f>
        <v>0</v>
      </c>
      <c r="JKY42" s="709">
        <f>'2-ORÇAMENTO'!JKY39</f>
        <v>0</v>
      </c>
      <c r="JKZ42" s="707">
        <f>'2-ORÇAMENTO'!JLB39</f>
        <v>0</v>
      </c>
      <c r="JLA42" s="709">
        <f>'2-ORÇAMENTO'!JLA39</f>
        <v>0</v>
      </c>
      <c r="JLB42" s="707">
        <f>'2-ORÇAMENTO'!JLD39</f>
        <v>0</v>
      </c>
      <c r="JLC42" s="709">
        <f>'2-ORÇAMENTO'!JLC39</f>
        <v>0</v>
      </c>
      <c r="JLD42" s="707">
        <f>'2-ORÇAMENTO'!JLF39</f>
        <v>0</v>
      </c>
      <c r="JLE42" s="709">
        <f>'2-ORÇAMENTO'!JLE39</f>
        <v>0</v>
      </c>
      <c r="JLF42" s="707">
        <f>'2-ORÇAMENTO'!JLH39</f>
        <v>0</v>
      </c>
      <c r="JLG42" s="709">
        <f>'2-ORÇAMENTO'!JLG39</f>
        <v>0</v>
      </c>
      <c r="JLH42" s="707">
        <f>'2-ORÇAMENTO'!JLJ39</f>
        <v>0</v>
      </c>
      <c r="JLI42" s="709">
        <f>'2-ORÇAMENTO'!JLI39</f>
        <v>0</v>
      </c>
      <c r="JLJ42" s="707">
        <f>'2-ORÇAMENTO'!JLL39</f>
        <v>0</v>
      </c>
      <c r="JLK42" s="709">
        <f>'2-ORÇAMENTO'!JLK39</f>
        <v>0</v>
      </c>
      <c r="JLL42" s="707">
        <f>'2-ORÇAMENTO'!JLN39</f>
        <v>0</v>
      </c>
      <c r="JLM42" s="709">
        <f>'2-ORÇAMENTO'!JLM39</f>
        <v>0</v>
      </c>
      <c r="JLN42" s="707">
        <f>'2-ORÇAMENTO'!JLP39</f>
        <v>0</v>
      </c>
      <c r="JLO42" s="709">
        <f>'2-ORÇAMENTO'!JLO39</f>
        <v>0</v>
      </c>
      <c r="JLP42" s="707">
        <f>'2-ORÇAMENTO'!JLR39</f>
        <v>0</v>
      </c>
      <c r="JLQ42" s="709">
        <f>'2-ORÇAMENTO'!JLQ39</f>
        <v>0</v>
      </c>
      <c r="JLR42" s="707">
        <f>'2-ORÇAMENTO'!JLT39</f>
        <v>0</v>
      </c>
      <c r="JLS42" s="709">
        <f>'2-ORÇAMENTO'!JLS39</f>
        <v>0</v>
      </c>
      <c r="JLT42" s="707">
        <f>'2-ORÇAMENTO'!JLV39</f>
        <v>0</v>
      </c>
      <c r="JLU42" s="709">
        <f>'2-ORÇAMENTO'!JLU39</f>
        <v>0</v>
      </c>
      <c r="JLV42" s="707">
        <f>'2-ORÇAMENTO'!JLX39</f>
        <v>0</v>
      </c>
      <c r="JLW42" s="709">
        <f>'2-ORÇAMENTO'!JLW39</f>
        <v>0</v>
      </c>
      <c r="JLX42" s="707">
        <f>'2-ORÇAMENTO'!JLZ39</f>
        <v>0</v>
      </c>
      <c r="JLY42" s="709">
        <f>'2-ORÇAMENTO'!JLY39</f>
        <v>0</v>
      </c>
      <c r="JLZ42" s="707">
        <f>'2-ORÇAMENTO'!JMB39</f>
        <v>0</v>
      </c>
      <c r="JMA42" s="709">
        <f>'2-ORÇAMENTO'!JMA39</f>
        <v>0</v>
      </c>
      <c r="JMB42" s="707">
        <f>'2-ORÇAMENTO'!JMD39</f>
        <v>0</v>
      </c>
      <c r="JMC42" s="709">
        <f>'2-ORÇAMENTO'!JMC39</f>
        <v>0</v>
      </c>
      <c r="JMD42" s="707">
        <f>'2-ORÇAMENTO'!JMF39</f>
        <v>0</v>
      </c>
      <c r="JME42" s="709">
        <f>'2-ORÇAMENTO'!JME39</f>
        <v>0</v>
      </c>
      <c r="JMF42" s="707">
        <f>'2-ORÇAMENTO'!JMH39</f>
        <v>0</v>
      </c>
      <c r="JMG42" s="709">
        <f>'2-ORÇAMENTO'!JMG39</f>
        <v>0</v>
      </c>
      <c r="JMH42" s="707">
        <f>'2-ORÇAMENTO'!JMJ39</f>
        <v>0</v>
      </c>
      <c r="JMI42" s="709">
        <f>'2-ORÇAMENTO'!JMI39</f>
        <v>0</v>
      </c>
      <c r="JMJ42" s="707">
        <f>'2-ORÇAMENTO'!JML39</f>
        <v>0</v>
      </c>
      <c r="JMK42" s="709">
        <f>'2-ORÇAMENTO'!JMK39</f>
        <v>0</v>
      </c>
      <c r="JML42" s="707">
        <f>'2-ORÇAMENTO'!JMN39</f>
        <v>0</v>
      </c>
      <c r="JMM42" s="709">
        <f>'2-ORÇAMENTO'!JMM39</f>
        <v>0</v>
      </c>
      <c r="JMN42" s="707">
        <f>'2-ORÇAMENTO'!JMP39</f>
        <v>0</v>
      </c>
      <c r="JMO42" s="709">
        <f>'2-ORÇAMENTO'!JMO39</f>
        <v>0</v>
      </c>
      <c r="JMP42" s="707">
        <f>'2-ORÇAMENTO'!JMR39</f>
        <v>0</v>
      </c>
      <c r="JMQ42" s="709">
        <f>'2-ORÇAMENTO'!JMQ39</f>
        <v>0</v>
      </c>
      <c r="JMR42" s="707">
        <f>'2-ORÇAMENTO'!JMT39</f>
        <v>0</v>
      </c>
      <c r="JMS42" s="709">
        <f>'2-ORÇAMENTO'!JMS39</f>
        <v>0</v>
      </c>
      <c r="JMT42" s="707">
        <f>'2-ORÇAMENTO'!JMV39</f>
        <v>0</v>
      </c>
      <c r="JMU42" s="709">
        <f>'2-ORÇAMENTO'!JMU39</f>
        <v>0</v>
      </c>
      <c r="JMV42" s="707">
        <f>'2-ORÇAMENTO'!JMX39</f>
        <v>0</v>
      </c>
      <c r="JMW42" s="709">
        <f>'2-ORÇAMENTO'!JMW39</f>
        <v>0</v>
      </c>
      <c r="JMX42" s="707">
        <f>'2-ORÇAMENTO'!JMZ39</f>
        <v>0</v>
      </c>
      <c r="JMY42" s="709">
        <f>'2-ORÇAMENTO'!JMY39</f>
        <v>0</v>
      </c>
      <c r="JMZ42" s="707">
        <f>'2-ORÇAMENTO'!JNB39</f>
        <v>0</v>
      </c>
      <c r="JNA42" s="709">
        <f>'2-ORÇAMENTO'!JNA39</f>
        <v>0</v>
      </c>
      <c r="JNB42" s="707">
        <f>'2-ORÇAMENTO'!JND39</f>
        <v>0</v>
      </c>
      <c r="JNC42" s="709">
        <f>'2-ORÇAMENTO'!JNC39</f>
        <v>0</v>
      </c>
      <c r="JND42" s="707">
        <f>'2-ORÇAMENTO'!JNF39</f>
        <v>0</v>
      </c>
      <c r="JNE42" s="709">
        <f>'2-ORÇAMENTO'!JNE39</f>
        <v>0</v>
      </c>
      <c r="JNF42" s="707">
        <f>'2-ORÇAMENTO'!JNH39</f>
        <v>0</v>
      </c>
      <c r="JNG42" s="709">
        <f>'2-ORÇAMENTO'!JNG39</f>
        <v>0</v>
      </c>
      <c r="JNH42" s="707">
        <f>'2-ORÇAMENTO'!JNJ39</f>
        <v>0</v>
      </c>
      <c r="JNI42" s="709">
        <f>'2-ORÇAMENTO'!JNI39</f>
        <v>0</v>
      </c>
      <c r="JNJ42" s="707">
        <f>'2-ORÇAMENTO'!JNL39</f>
        <v>0</v>
      </c>
      <c r="JNK42" s="709">
        <f>'2-ORÇAMENTO'!JNK39</f>
        <v>0</v>
      </c>
      <c r="JNL42" s="707">
        <f>'2-ORÇAMENTO'!JNN39</f>
        <v>0</v>
      </c>
      <c r="JNM42" s="709">
        <f>'2-ORÇAMENTO'!JNM39</f>
        <v>0</v>
      </c>
      <c r="JNN42" s="707">
        <f>'2-ORÇAMENTO'!JNP39</f>
        <v>0</v>
      </c>
      <c r="JNO42" s="709">
        <f>'2-ORÇAMENTO'!JNO39</f>
        <v>0</v>
      </c>
      <c r="JNP42" s="707">
        <f>'2-ORÇAMENTO'!JNR39</f>
        <v>0</v>
      </c>
      <c r="JNQ42" s="709">
        <f>'2-ORÇAMENTO'!JNQ39</f>
        <v>0</v>
      </c>
      <c r="JNR42" s="707">
        <f>'2-ORÇAMENTO'!JNT39</f>
        <v>0</v>
      </c>
      <c r="JNS42" s="709">
        <f>'2-ORÇAMENTO'!JNS39</f>
        <v>0</v>
      </c>
      <c r="JNT42" s="707">
        <f>'2-ORÇAMENTO'!JNV39</f>
        <v>0</v>
      </c>
      <c r="JNU42" s="709">
        <f>'2-ORÇAMENTO'!JNU39</f>
        <v>0</v>
      </c>
      <c r="JNV42" s="707">
        <f>'2-ORÇAMENTO'!JNX39</f>
        <v>0</v>
      </c>
      <c r="JNW42" s="709">
        <f>'2-ORÇAMENTO'!JNW39</f>
        <v>0</v>
      </c>
      <c r="JNX42" s="707">
        <f>'2-ORÇAMENTO'!JNZ39</f>
        <v>0</v>
      </c>
      <c r="JNY42" s="709">
        <f>'2-ORÇAMENTO'!JNY39</f>
        <v>0</v>
      </c>
      <c r="JNZ42" s="707">
        <f>'2-ORÇAMENTO'!JOB39</f>
        <v>0</v>
      </c>
      <c r="JOA42" s="709">
        <f>'2-ORÇAMENTO'!JOA39</f>
        <v>0</v>
      </c>
      <c r="JOB42" s="707">
        <f>'2-ORÇAMENTO'!JOD39</f>
        <v>0</v>
      </c>
      <c r="JOC42" s="709">
        <f>'2-ORÇAMENTO'!JOC39</f>
        <v>0</v>
      </c>
      <c r="JOD42" s="707">
        <f>'2-ORÇAMENTO'!JOF39</f>
        <v>0</v>
      </c>
      <c r="JOE42" s="709">
        <f>'2-ORÇAMENTO'!JOE39</f>
        <v>0</v>
      </c>
      <c r="JOF42" s="707">
        <f>'2-ORÇAMENTO'!JOH39</f>
        <v>0</v>
      </c>
      <c r="JOG42" s="709">
        <f>'2-ORÇAMENTO'!JOG39</f>
        <v>0</v>
      </c>
      <c r="JOH42" s="707">
        <f>'2-ORÇAMENTO'!JOJ39</f>
        <v>0</v>
      </c>
      <c r="JOI42" s="709">
        <f>'2-ORÇAMENTO'!JOI39</f>
        <v>0</v>
      </c>
      <c r="JOJ42" s="707">
        <f>'2-ORÇAMENTO'!JOL39</f>
        <v>0</v>
      </c>
      <c r="JOK42" s="709">
        <f>'2-ORÇAMENTO'!JOK39</f>
        <v>0</v>
      </c>
      <c r="JOL42" s="707">
        <f>'2-ORÇAMENTO'!JON39</f>
        <v>0</v>
      </c>
      <c r="JOM42" s="709">
        <f>'2-ORÇAMENTO'!JOM39</f>
        <v>0</v>
      </c>
      <c r="JON42" s="707">
        <f>'2-ORÇAMENTO'!JOP39</f>
        <v>0</v>
      </c>
      <c r="JOO42" s="709">
        <f>'2-ORÇAMENTO'!JOO39</f>
        <v>0</v>
      </c>
      <c r="JOP42" s="707">
        <f>'2-ORÇAMENTO'!JOR39</f>
        <v>0</v>
      </c>
      <c r="JOQ42" s="709">
        <f>'2-ORÇAMENTO'!JOQ39</f>
        <v>0</v>
      </c>
      <c r="JOR42" s="707">
        <f>'2-ORÇAMENTO'!JOT39</f>
        <v>0</v>
      </c>
      <c r="JOS42" s="709">
        <f>'2-ORÇAMENTO'!JOS39</f>
        <v>0</v>
      </c>
      <c r="JOT42" s="707">
        <f>'2-ORÇAMENTO'!JOV39</f>
        <v>0</v>
      </c>
      <c r="JOU42" s="709">
        <f>'2-ORÇAMENTO'!JOU39</f>
        <v>0</v>
      </c>
      <c r="JOV42" s="707">
        <f>'2-ORÇAMENTO'!JOX39</f>
        <v>0</v>
      </c>
      <c r="JOW42" s="709">
        <f>'2-ORÇAMENTO'!JOW39</f>
        <v>0</v>
      </c>
      <c r="JOX42" s="707">
        <f>'2-ORÇAMENTO'!JOZ39</f>
        <v>0</v>
      </c>
      <c r="JOY42" s="709">
        <f>'2-ORÇAMENTO'!JOY39</f>
        <v>0</v>
      </c>
      <c r="JOZ42" s="707">
        <f>'2-ORÇAMENTO'!JPB39</f>
        <v>0</v>
      </c>
      <c r="JPA42" s="709">
        <f>'2-ORÇAMENTO'!JPA39</f>
        <v>0</v>
      </c>
      <c r="JPB42" s="707">
        <f>'2-ORÇAMENTO'!JPD39</f>
        <v>0</v>
      </c>
      <c r="JPC42" s="709">
        <f>'2-ORÇAMENTO'!JPC39</f>
        <v>0</v>
      </c>
      <c r="JPD42" s="707">
        <f>'2-ORÇAMENTO'!JPF39</f>
        <v>0</v>
      </c>
      <c r="JPE42" s="709">
        <f>'2-ORÇAMENTO'!JPE39</f>
        <v>0</v>
      </c>
      <c r="JPF42" s="707">
        <f>'2-ORÇAMENTO'!JPH39</f>
        <v>0</v>
      </c>
      <c r="JPG42" s="709">
        <f>'2-ORÇAMENTO'!JPG39</f>
        <v>0</v>
      </c>
      <c r="JPH42" s="707">
        <f>'2-ORÇAMENTO'!JPJ39</f>
        <v>0</v>
      </c>
      <c r="JPI42" s="709">
        <f>'2-ORÇAMENTO'!JPI39</f>
        <v>0</v>
      </c>
      <c r="JPJ42" s="707">
        <f>'2-ORÇAMENTO'!JPL39</f>
        <v>0</v>
      </c>
      <c r="JPK42" s="709">
        <f>'2-ORÇAMENTO'!JPK39</f>
        <v>0</v>
      </c>
      <c r="JPL42" s="707">
        <f>'2-ORÇAMENTO'!JPN39</f>
        <v>0</v>
      </c>
      <c r="JPM42" s="709">
        <f>'2-ORÇAMENTO'!JPM39</f>
        <v>0</v>
      </c>
      <c r="JPN42" s="707">
        <f>'2-ORÇAMENTO'!JPP39</f>
        <v>0</v>
      </c>
      <c r="JPO42" s="709">
        <f>'2-ORÇAMENTO'!JPO39</f>
        <v>0</v>
      </c>
      <c r="JPP42" s="707">
        <f>'2-ORÇAMENTO'!JPR39</f>
        <v>0</v>
      </c>
      <c r="JPQ42" s="709">
        <f>'2-ORÇAMENTO'!JPQ39</f>
        <v>0</v>
      </c>
      <c r="JPR42" s="707">
        <f>'2-ORÇAMENTO'!JPT39</f>
        <v>0</v>
      </c>
      <c r="JPS42" s="709">
        <f>'2-ORÇAMENTO'!JPS39</f>
        <v>0</v>
      </c>
      <c r="JPT42" s="707">
        <f>'2-ORÇAMENTO'!JPV39</f>
        <v>0</v>
      </c>
      <c r="JPU42" s="709">
        <f>'2-ORÇAMENTO'!JPU39</f>
        <v>0</v>
      </c>
      <c r="JPV42" s="707">
        <f>'2-ORÇAMENTO'!JPX39</f>
        <v>0</v>
      </c>
      <c r="JPW42" s="709">
        <f>'2-ORÇAMENTO'!JPW39</f>
        <v>0</v>
      </c>
      <c r="JPX42" s="707">
        <f>'2-ORÇAMENTO'!JPZ39</f>
        <v>0</v>
      </c>
      <c r="JPY42" s="709">
        <f>'2-ORÇAMENTO'!JPY39</f>
        <v>0</v>
      </c>
      <c r="JPZ42" s="707">
        <f>'2-ORÇAMENTO'!JQB39</f>
        <v>0</v>
      </c>
      <c r="JQA42" s="709">
        <f>'2-ORÇAMENTO'!JQA39</f>
        <v>0</v>
      </c>
      <c r="JQB42" s="707">
        <f>'2-ORÇAMENTO'!JQD39</f>
        <v>0</v>
      </c>
      <c r="JQC42" s="709">
        <f>'2-ORÇAMENTO'!JQC39</f>
        <v>0</v>
      </c>
      <c r="JQD42" s="707">
        <f>'2-ORÇAMENTO'!JQF39</f>
        <v>0</v>
      </c>
      <c r="JQE42" s="709">
        <f>'2-ORÇAMENTO'!JQE39</f>
        <v>0</v>
      </c>
      <c r="JQF42" s="707">
        <f>'2-ORÇAMENTO'!JQH39</f>
        <v>0</v>
      </c>
      <c r="JQG42" s="709">
        <f>'2-ORÇAMENTO'!JQG39</f>
        <v>0</v>
      </c>
      <c r="JQH42" s="707">
        <f>'2-ORÇAMENTO'!JQJ39</f>
        <v>0</v>
      </c>
      <c r="JQI42" s="709">
        <f>'2-ORÇAMENTO'!JQI39</f>
        <v>0</v>
      </c>
      <c r="JQJ42" s="707">
        <f>'2-ORÇAMENTO'!JQL39</f>
        <v>0</v>
      </c>
      <c r="JQK42" s="709">
        <f>'2-ORÇAMENTO'!JQK39</f>
        <v>0</v>
      </c>
      <c r="JQL42" s="707">
        <f>'2-ORÇAMENTO'!JQN39</f>
        <v>0</v>
      </c>
      <c r="JQM42" s="709">
        <f>'2-ORÇAMENTO'!JQM39</f>
        <v>0</v>
      </c>
      <c r="JQN42" s="707">
        <f>'2-ORÇAMENTO'!JQP39</f>
        <v>0</v>
      </c>
      <c r="JQO42" s="709">
        <f>'2-ORÇAMENTO'!JQO39</f>
        <v>0</v>
      </c>
      <c r="JQP42" s="707">
        <f>'2-ORÇAMENTO'!JQR39</f>
        <v>0</v>
      </c>
      <c r="JQQ42" s="709">
        <f>'2-ORÇAMENTO'!JQQ39</f>
        <v>0</v>
      </c>
      <c r="JQR42" s="707">
        <f>'2-ORÇAMENTO'!JQT39</f>
        <v>0</v>
      </c>
      <c r="JQS42" s="709">
        <f>'2-ORÇAMENTO'!JQS39</f>
        <v>0</v>
      </c>
      <c r="JQT42" s="707">
        <f>'2-ORÇAMENTO'!JQV39</f>
        <v>0</v>
      </c>
      <c r="JQU42" s="709">
        <f>'2-ORÇAMENTO'!JQU39</f>
        <v>0</v>
      </c>
      <c r="JQV42" s="707">
        <f>'2-ORÇAMENTO'!JQX39</f>
        <v>0</v>
      </c>
      <c r="JQW42" s="709">
        <f>'2-ORÇAMENTO'!JQW39</f>
        <v>0</v>
      </c>
      <c r="JQX42" s="707">
        <f>'2-ORÇAMENTO'!JQZ39</f>
        <v>0</v>
      </c>
      <c r="JQY42" s="709">
        <f>'2-ORÇAMENTO'!JQY39</f>
        <v>0</v>
      </c>
      <c r="JQZ42" s="707">
        <f>'2-ORÇAMENTO'!JRB39</f>
        <v>0</v>
      </c>
      <c r="JRA42" s="709">
        <f>'2-ORÇAMENTO'!JRA39</f>
        <v>0</v>
      </c>
      <c r="JRB42" s="707">
        <f>'2-ORÇAMENTO'!JRD39</f>
        <v>0</v>
      </c>
      <c r="JRC42" s="709">
        <f>'2-ORÇAMENTO'!JRC39</f>
        <v>0</v>
      </c>
      <c r="JRD42" s="707">
        <f>'2-ORÇAMENTO'!JRF39</f>
        <v>0</v>
      </c>
      <c r="JRE42" s="709">
        <f>'2-ORÇAMENTO'!JRE39</f>
        <v>0</v>
      </c>
      <c r="JRF42" s="707">
        <f>'2-ORÇAMENTO'!JRH39</f>
        <v>0</v>
      </c>
      <c r="JRG42" s="709">
        <f>'2-ORÇAMENTO'!JRG39</f>
        <v>0</v>
      </c>
      <c r="JRH42" s="707">
        <f>'2-ORÇAMENTO'!JRJ39</f>
        <v>0</v>
      </c>
      <c r="JRI42" s="709">
        <f>'2-ORÇAMENTO'!JRI39</f>
        <v>0</v>
      </c>
      <c r="JRJ42" s="707">
        <f>'2-ORÇAMENTO'!JRL39</f>
        <v>0</v>
      </c>
      <c r="JRK42" s="709">
        <f>'2-ORÇAMENTO'!JRK39</f>
        <v>0</v>
      </c>
      <c r="JRL42" s="707">
        <f>'2-ORÇAMENTO'!JRN39</f>
        <v>0</v>
      </c>
      <c r="JRM42" s="709">
        <f>'2-ORÇAMENTO'!JRM39</f>
        <v>0</v>
      </c>
      <c r="JRN42" s="707">
        <f>'2-ORÇAMENTO'!JRP39</f>
        <v>0</v>
      </c>
      <c r="JRO42" s="709">
        <f>'2-ORÇAMENTO'!JRO39</f>
        <v>0</v>
      </c>
      <c r="JRP42" s="707">
        <f>'2-ORÇAMENTO'!JRR39</f>
        <v>0</v>
      </c>
      <c r="JRQ42" s="709">
        <f>'2-ORÇAMENTO'!JRQ39</f>
        <v>0</v>
      </c>
      <c r="JRR42" s="707">
        <f>'2-ORÇAMENTO'!JRT39</f>
        <v>0</v>
      </c>
      <c r="JRS42" s="709">
        <f>'2-ORÇAMENTO'!JRS39</f>
        <v>0</v>
      </c>
      <c r="JRT42" s="707">
        <f>'2-ORÇAMENTO'!JRV39</f>
        <v>0</v>
      </c>
      <c r="JRU42" s="709">
        <f>'2-ORÇAMENTO'!JRU39</f>
        <v>0</v>
      </c>
      <c r="JRV42" s="707">
        <f>'2-ORÇAMENTO'!JRX39</f>
        <v>0</v>
      </c>
      <c r="JRW42" s="709">
        <f>'2-ORÇAMENTO'!JRW39</f>
        <v>0</v>
      </c>
      <c r="JRX42" s="707">
        <f>'2-ORÇAMENTO'!JRZ39</f>
        <v>0</v>
      </c>
      <c r="JRY42" s="709">
        <f>'2-ORÇAMENTO'!JRY39</f>
        <v>0</v>
      </c>
      <c r="JRZ42" s="707">
        <f>'2-ORÇAMENTO'!JSB39</f>
        <v>0</v>
      </c>
      <c r="JSA42" s="709">
        <f>'2-ORÇAMENTO'!JSA39</f>
        <v>0</v>
      </c>
      <c r="JSB42" s="707">
        <f>'2-ORÇAMENTO'!JSD39</f>
        <v>0</v>
      </c>
      <c r="JSC42" s="709">
        <f>'2-ORÇAMENTO'!JSC39</f>
        <v>0</v>
      </c>
      <c r="JSD42" s="707">
        <f>'2-ORÇAMENTO'!JSF39</f>
        <v>0</v>
      </c>
      <c r="JSE42" s="709">
        <f>'2-ORÇAMENTO'!JSE39</f>
        <v>0</v>
      </c>
      <c r="JSF42" s="707">
        <f>'2-ORÇAMENTO'!JSH39</f>
        <v>0</v>
      </c>
      <c r="JSG42" s="709">
        <f>'2-ORÇAMENTO'!JSG39</f>
        <v>0</v>
      </c>
      <c r="JSH42" s="707">
        <f>'2-ORÇAMENTO'!JSJ39</f>
        <v>0</v>
      </c>
      <c r="JSI42" s="709">
        <f>'2-ORÇAMENTO'!JSI39</f>
        <v>0</v>
      </c>
      <c r="JSJ42" s="707">
        <f>'2-ORÇAMENTO'!JSL39</f>
        <v>0</v>
      </c>
      <c r="JSK42" s="709">
        <f>'2-ORÇAMENTO'!JSK39</f>
        <v>0</v>
      </c>
      <c r="JSL42" s="707">
        <f>'2-ORÇAMENTO'!JSN39</f>
        <v>0</v>
      </c>
      <c r="JSM42" s="709">
        <f>'2-ORÇAMENTO'!JSM39</f>
        <v>0</v>
      </c>
      <c r="JSN42" s="707">
        <f>'2-ORÇAMENTO'!JSP39</f>
        <v>0</v>
      </c>
      <c r="JSO42" s="709">
        <f>'2-ORÇAMENTO'!JSO39</f>
        <v>0</v>
      </c>
      <c r="JSP42" s="707">
        <f>'2-ORÇAMENTO'!JSR39</f>
        <v>0</v>
      </c>
      <c r="JSQ42" s="709">
        <f>'2-ORÇAMENTO'!JSQ39</f>
        <v>0</v>
      </c>
      <c r="JSR42" s="707">
        <f>'2-ORÇAMENTO'!JST39</f>
        <v>0</v>
      </c>
      <c r="JSS42" s="709">
        <f>'2-ORÇAMENTO'!JSS39</f>
        <v>0</v>
      </c>
      <c r="JST42" s="707">
        <f>'2-ORÇAMENTO'!JSV39</f>
        <v>0</v>
      </c>
      <c r="JSU42" s="709">
        <f>'2-ORÇAMENTO'!JSU39</f>
        <v>0</v>
      </c>
      <c r="JSV42" s="707">
        <f>'2-ORÇAMENTO'!JSX39</f>
        <v>0</v>
      </c>
      <c r="JSW42" s="709">
        <f>'2-ORÇAMENTO'!JSW39</f>
        <v>0</v>
      </c>
      <c r="JSX42" s="707">
        <f>'2-ORÇAMENTO'!JSZ39</f>
        <v>0</v>
      </c>
      <c r="JSY42" s="709">
        <f>'2-ORÇAMENTO'!JSY39</f>
        <v>0</v>
      </c>
      <c r="JSZ42" s="707">
        <f>'2-ORÇAMENTO'!JTB39</f>
        <v>0</v>
      </c>
      <c r="JTA42" s="709">
        <f>'2-ORÇAMENTO'!JTA39</f>
        <v>0</v>
      </c>
      <c r="JTB42" s="707">
        <f>'2-ORÇAMENTO'!JTD39</f>
        <v>0</v>
      </c>
      <c r="JTC42" s="709">
        <f>'2-ORÇAMENTO'!JTC39</f>
        <v>0</v>
      </c>
      <c r="JTD42" s="707">
        <f>'2-ORÇAMENTO'!JTF39</f>
        <v>0</v>
      </c>
      <c r="JTE42" s="709">
        <f>'2-ORÇAMENTO'!JTE39</f>
        <v>0</v>
      </c>
      <c r="JTF42" s="707">
        <f>'2-ORÇAMENTO'!JTH39</f>
        <v>0</v>
      </c>
      <c r="JTG42" s="709">
        <f>'2-ORÇAMENTO'!JTG39</f>
        <v>0</v>
      </c>
      <c r="JTH42" s="707">
        <f>'2-ORÇAMENTO'!JTJ39</f>
        <v>0</v>
      </c>
      <c r="JTI42" s="709">
        <f>'2-ORÇAMENTO'!JTI39</f>
        <v>0</v>
      </c>
      <c r="JTJ42" s="707">
        <f>'2-ORÇAMENTO'!JTL39</f>
        <v>0</v>
      </c>
      <c r="JTK42" s="709">
        <f>'2-ORÇAMENTO'!JTK39</f>
        <v>0</v>
      </c>
      <c r="JTL42" s="707">
        <f>'2-ORÇAMENTO'!JTN39</f>
        <v>0</v>
      </c>
      <c r="JTM42" s="709">
        <f>'2-ORÇAMENTO'!JTM39</f>
        <v>0</v>
      </c>
      <c r="JTN42" s="707">
        <f>'2-ORÇAMENTO'!JTP39</f>
        <v>0</v>
      </c>
      <c r="JTO42" s="709">
        <f>'2-ORÇAMENTO'!JTO39</f>
        <v>0</v>
      </c>
      <c r="JTP42" s="707">
        <f>'2-ORÇAMENTO'!JTR39</f>
        <v>0</v>
      </c>
      <c r="JTQ42" s="709">
        <f>'2-ORÇAMENTO'!JTQ39</f>
        <v>0</v>
      </c>
      <c r="JTR42" s="707">
        <f>'2-ORÇAMENTO'!JTT39</f>
        <v>0</v>
      </c>
      <c r="JTS42" s="709">
        <f>'2-ORÇAMENTO'!JTS39</f>
        <v>0</v>
      </c>
      <c r="JTT42" s="707">
        <f>'2-ORÇAMENTO'!JTV39</f>
        <v>0</v>
      </c>
      <c r="JTU42" s="709">
        <f>'2-ORÇAMENTO'!JTU39</f>
        <v>0</v>
      </c>
      <c r="JTV42" s="707">
        <f>'2-ORÇAMENTO'!JTX39</f>
        <v>0</v>
      </c>
      <c r="JTW42" s="709">
        <f>'2-ORÇAMENTO'!JTW39</f>
        <v>0</v>
      </c>
      <c r="JTX42" s="707">
        <f>'2-ORÇAMENTO'!JTZ39</f>
        <v>0</v>
      </c>
      <c r="JTY42" s="709">
        <f>'2-ORÇAMENTO'!JTY39</f>
        <v>0</v>
      </c>
      <c r="JTZ42" s="707">
        <f>'2-ORÇAMENTO'!JUB39</f>
        <v>0</v>
      </c>
      <c r="JUA42" s="709">
        <f>'2-ORÇAMENTO'!JUA39</f>
        <v>0</v>
      </c>
      <c r="JUB42" s="707">
        <f>'2-ORÇAMENTO'!JUD39</f>
        <v>0</v>
      </c>
      <c r="JUC42" s="709">
        <f>'2-ORÇAMENTO'!JUC39</f>
        <v>0</v>
      </c>
      <c r="JUD42" s="707">
        <f>'2-ORÇAMENTO'!JUF39</f>
        <v>0</v>
      </c>
      <c r="JUE42" s="709">
        <f>'2-ORÇAMENTO'!JUE39</f>
        <v>0</v>
      </c>
      <c r="JUF42" s="707">
        <f>'2-ORÇAMENTO'!JUH39</f>
        <v>0</v>
      </c>
      <c r="JUG42" s="709">
        <f>'2-ORÇAMENTO'!JUG39</f>
        <v>0</v>
      </c>
      <c r="JUH42" s="707">
        <f>'2-ORÇAMENTO'!JUJ39</f>
        <v>0</v>
      </c>
      <c r="JUI42" s="709">
        <f>'2-ORÇAMENTO'!JUI39</f>
        <v>0</v>
      </c>
      <c r="JUJ42" s="707">
        <f>'2-ORÇAMENTO'!JUL39</f>
        <v>0</v>
      </c>
      <c r="JUK42" s="709">
        <f>'2-ORÇAMENTO'!JUK39</f>
        <v>0</v>
      </c>
      <c r="JUL42" s="707">
        <f>'2-ORÇAMENTO'!JUN39</f>
        <v>0</v>
      </c>
      <c r="JUM42" s="709">
        <f>'2-ORÇAMENTO'!JUM39</f>
        <v>0</v>
      </c>
      <c r="JUN42" s="707">
        <f>'2-ORÇAMENTO'!JUP39</f>
        <v>0</v>
      </c>
      <c r="JUO42" s="709">
        <f>'2-ORÇAMENTO'!JUO39</f>
        <v>0</v>
      </c>
      <c r="JUP42" s="707">
        <f>'2-ORÇAMENTO'!JUR39</f>
        <v>0</v>
      </c>
      <c r="JUQ42" s="709">
        <f>'2-ORÇAMENTO'!JUQ39</f>
        <v>0</v>
      </c>
      <c r="JUR42" s="707">
        <f>'2-ORÇAMENTO'!JUT39</f>
        <v>0</v>
      </c>
      <c r="JUS42" s="709">
        <f>'2-ORÇAMENTO'!JUS39</f>
        <v>0</v>
      </c>
      <c r="JUT42" s="707">
        <f>'2-ORÇAMENTO'!JUV39</f>
        <v>0</v>
      </c>
      <c r="JUU42" s="709">
        <f>'2-ORÇAMENTO'!JUU39</f>
        <v>0</v>
      </c>
      <c r="JUV42" s="707">
        <f>'2-ORÇAMENTO'!JUX39</f>
        <v>0</v>
      </c>
      <c r="JUW42" s="709">
        <f>'2-ORÇAMENTO'!JUW39</f>
        <v>0</v>
      </c>
      <c r="JUX42" s="707">
        <f>'2-ORÇAMENTO'!JUZ39</f>
        <v>0</v>
      </c>
      <c r="JUY42" s="709">
        <f>'2-ORÇAMENTO'!JUY39</f>
        <v>0</v>
      </c>
      <c r="JUZ42" s="707">
        <f>'2-ORÇAMENTO'!JVB39</f>
        <v>0</v>
      </c>
      <c r="JVA42" s="709">
        <f>'2-ORÇAMENTO'!JVA39</f>
        <v>0</v>
      </c>
      <c r="JVB42" s="707">
        <f>'2-ORÇAMENTO'!JVD39</f>
        <v>0</v>
      </c>
      <c r="JVC42" s="709">
        <f>'2-ORÇAMENTO'!JVC39</f>
        <v>0</v>
      </c>
      <c r="JVD42" s="707">
        <f>'2-ORÇAMENTO'!JVF39</f>
        <v>0</v>
      </c>
      <c r="JVE42" s="709">
        <f>'2-ORÇAMENTO'!JVE39</f>
        <v>0</v>
      </c>
      <c r="JVF42" s="707">
        <f>'2-ORÇAMENTO'!JVH39</f>
        <v>0</v>
      </c>
      <c r="JVG42" s="709">
        <f>'2-ORÇAMENTO'!JVG39</f>
        <v>0</v>
      </c>
      <c r="JVH42" s="707">
        <f>'2-ORÇAMENTO'!JVJ39</f>
        <v>0</v>
      </c>
      <c r="JVI42" s="709">
        <f>'2-ORÇAMENTO'!JVI39</f>
        <v>0</v>
      </c>
      <c r="JVJ42" s="707">
        <f>'2-ORÇAMENTO'!JVL39</f>
        <v>0</v>
      </c>
      <c r="JVK42" s="709">
        <f>'2-ORÇAMENTO'!JVK39</f>
        <v>0</v>
      </c>
      <c r="JVL42" s="707">
        <f>'2-ORÇAMENTO'!JVN39</f>
        <v>0</v>
      </c>
      <c r="JVM42" s="709">
        <f>'2-ORÇAMENTO'!JVM39</f>
        <v>0</v>
      </c>
      <c r="JVN42" s="707">
        <f>'2-ORÇAMENTO'!JVP39</f>
        <v>0</v>
      </c>
      <c r="JVO42" s="709">
        <f>'2-ORÇAMENTO'!JVO39</f>
        <v>0</v>
      </c>
      <c r="JVP42" s="707">
        <f>'2-ORÇAMENTO'!JVR39</f>
        <v>0</v>
      </c>
      <c r="JVQ42" s="709">
        <f>'2-ORÇAMENTO'!JVQ39</f>
        <v>0</v>
      </c>
      <c r="JVR42" s="707">
        <f>'2-ORÇAMENTO'!JVT39</f>
        <v>0</v>
      </c>
      <c r="JVS42" s="709">
        <f>'2-ORÇAMENTO'!JVS39</f>
        <v>0</v>
      </c>
      <c r="JVT42" s="707">
        <f>'2-ORÇAMENTO'!JVV39</f>
        <v>0</v>
      </c>
      <c r="JVU42" s="709">
        <f>'2-ORÇAMENTO'!JVU39</f>
        <v>0</v>
      </c>
      <c r="JVV42" s="707">
        <f>'2-ORÇAMENTO'!JVX39</f>
        <v>0</v>
      </c>
      <c r="JVW42" s="709">
        <f>'2-ORÇAMENTO'!JVW39</f>
        <v>0</v>
      </c>
      <c r="JVX42" s="707">
        <f>'2-ORÇAMENTO'!JVZ39</f>
        <v>0</v>
      </c>
      <c r="JVY42" s="709">
        <f>'2-ORÇAMENTO'!JVY39</f>
        <v>0</v>
      </c>
      <c r="JVZ42" s="707">
        <f>'2-ORÇAMENTO'!JWB39</f>
        <v>0</v>
      </c>
      <c r="JWA42" s="709">
        <f>'2-ORÇAMENTO'!JWA39</f>
        <v>0</v>
      </c>
      <c r="JWB42" s="707">
        <f>'2-ORÇAMENTO'!JWD39</f>
        <v>0</v>
      </c>
      <c r="JWC42" s="709">
        <f>'2-ORÇAMENTO'!JWC39</f>
        <v>0</v>
      </c>
      <c r="JWD42" s="707">
        <f>'2-ORÇAMENTO'!JWF39</f>
        <v>0</v>
      </c>
      <c r="JWE42" s="709">
        <f>'2-ORÇAMENTO'!JWE39</f>
        <v>0</v>
      </c>
      <c r="JWF42" s="707">
        <f>'2-ORÇAMENTO'!JWH39</f>
        <v>0</v>
      </c>
      <c r="JWG42" s="709">
        <f>'2-ORÇAMENTO'!JWG39</f>
        <v>0</v>
      </c>
      <c r="JWH42" s="707">
        <f>'2-ORÇAMENTO'!JWJ39</f>
        <v>0</v>
      </c>
      <c r="JWI42" s="709">
        <f>'2-ORÇAMENTO'!JWI39</f>
        <v>0</v>
      </c>
      <c r="JWJ42" s="707">
        <f>'2-ORÇAMENTO'!JWL39</f>
        <v>0</v>
      </c>
      <c r="JWK42" s="709">
        <f>'2-ORÇAMENTO'!JWK39</f>
        <v>0</v>
      </c>
      <c r="JWL42" s="707">
        <f>'2-ORÇAMENTO'!JWN39</f>
        <v>0</v>
      </c>
      <c r="JWM42" s="709">
        <f>'2-ORÇAMENTO'!JWM39</f>
        <v>0</v>
      </c>
      <c r="JWN42" s="707">
        <f>'2-ORÇAMENTO'!JWP39</f>
        <v>0</v>
      </c>
      <c r="JWO42" s="709">
        <f>'2-ORÇAMENTO'!JWO39</f>
        <v>0</v>
      </c>
      <c r="JWP42" s="707">
        <f>'2-ORÇAMENTO'!JWR39</f>
        <v>0</v>
      </c>
      <c r="JWQ42" s="709">
        <f>'2-ORÇAMENTO'!JWQ39</f>
        <v>0</v>
      </c>
      <c r="JWR42" s="707">
        <f>'2-ORÇAMENTO'!JWT39</f>
        <v>0</v>
      </c>
      <c r="JWS42" s="709">
        <f>'2-ORÇAMENTO'!JWS39</f>
        <v>0</v>
      </c>
      <c r="JWT42" s="707">
        <f>'2-ORÇAMENTO'!JWV39</f>
        <v>0</v>
      </c>
      <c r="JWU42" s="709">
        <f>'2-ORÇAMENTO'!JWU39</f>
        <v>0</v>
      </c>
      <c r="JWV42" s="707">
        <f>'2-ORÇAMENTO'!JWX39</f>
        <v>0</v>
      </c>
      <c r="JWW42" s="709">
        <f>'2-ORÇAMENTO'!JWW39</f>
        <v>0</v>
      </c>
      <c r="JWX42" s="707">
        <f>'2-ORÇAMENTO'!JWZ39</f>
        <v>0</v>
      </c>
      <c r="JWY42" s="709">
        <f>'2-ORÇAMENTO'!JWY39</f>
        <v>0</v>
      </c>
      <c r="JWZ42" s="707">
        <f>'2-ORÇAMENTO'!JXB39</f>
        <v>0</v>
      </c>
      <c r="JXA42" s="709">
        <f>'2-ORÇAMENTO'!JXA39</f>
        <v>0</v>
      </c>
      <c r="JXB42" s="707">
        <f>'2-ORÇAMENTO'!JXD39</f>
        <v>0</v>
      </c>
      <c r="JXC42" s="709">
        <f>'2-ORÇAMENTO'!JXC39</f>
        <v>0</v>
      </c>
      <c r="JXD42" s="707">
        <f>'2-ORÇAMENTO'!JXF39</f>
        <v>0</v>
      </c>
      <c r="JXE42" s="709">
        <f>'2-ORÇAMENTO'!JXE39</f>
        <v>0</v>
      </c>
      <c r="JXF42" s="707">
        <f>'2-ORÇAMENTO'!JXH39</f>
        <v>0</v>
      </c>
      <c r="JXG42" s="709">
        <f>'2-ORÇAMENTO'!JXG39</f>
        <v>0</v>
      </c>
      <c r="JXH42" s="707">
        <f>'2-ORÇAMENTO'!JXJ39</f>
        <v>0</v>
      </c>
      <c r="JXI42" s="709">
        <f>'2-ORÇAMENTO'!JXI39</f>
        <v>0</v>
      </c>
      <c r="JXJ42" s="707">
        <f>'2-ORÇAMENTO'!JXL39</f>
        <v>0</v>
      </c>
      <c r="JXK42" s="709">
        <f>'2-ORÇAMENTO'!JXK39</f>
        <v>0</v>
      </c>
      <c r="JXL42" s="707">
        <f>'2-ORÇAMENTO'!JXN39</f>
        <v>0</v>
      </c>
      <c r="JXM42" s="709">
        <f>'2-ORÇAMENTO'!JXM39</f>
        <v>0</v>
      </c>
      <c r="JXN42" s="707">
        <f>'2-ORÇAMENTO'!JXP39</f>
        <v>0</v>
      </c>
      <c r="JXO42" s="709">
        <f>'2-ORÇAMENTO'!JXO39</f>
        <v>0</v>
      </c>
      <c r="JXP42" s="707">
        <f>'2-ORÇAMENTO'!JXR39</f>
        <v>0</v>
      </c>
      <c r="JXQ42" s="709">
        <f>'2-ORÇAMENTO'!JXQ39</f>
        <v>0</v>
      </c>
      <c r="JXR42" s="707">
        <f>'2-ORÇAMENTO'!JXT39</f>
        <v>0</v>
      </c>
      <c r="JXS42" s="709">
        <f>'2-ORÇAMENTO'!JXS39</f>
        <v>0</v>
      </c>
      <c r="JXT42" s="707">
        <f>'2-ORÇAMENTO'!JXV39</f>
        <v>0</v>
      </c>
      <c r="JXU42" s="709">
        <f>'2-ORÇAMENTO'!JXU39</f>
        <v>0</v>
      </c>
      <c r="JXV42" s="707">
        <f>'2-ORÇAMENTO'!JXX39</f>
        <v>0</v>
      </c>
      <c r="JXW42" s="709">
        <f>'2-ORÇAMENTO'!JXW39</f>
        <v>0</v>
      </c>
      <c r="JXX42" s="707">
        <f>'2-ORÇAMENTO'!JXZ39</f>
        <v>0</v>
      </c>
      <c r="JXY42" s="709">
        <f>'2-ORÇAMENTO'!JXY39</f>
        <v>0</v>
      </c>
      <c r="JXZ42" s="707">
        <f>'2-ORÇAMENTO'!JYB39</f>
        <v>0</v>
      </c>
      <c r="JYA42" s="709">
        <f>'2-ORÇAMENTO'!JYA39</f>
        <v>0</v>
      </c>
      <c r="JYB42" s="707">
        <f>'2-ORÇAMENTO'!JYD39</f>
        <v>0</v>
      </c>
      <c r="JYC42" s="709">
        <f>'2-ORÇAMENTO'!JYC39</f>
        <v>0</v>
      </c>
      <c r="JYD42" s="707">
        <f>'2-ORÇAMENTO'!JYF39</f>
        <v>0</v>
      </c>
      <c r="JYE42" s="709">
        <f>'2-ORÇAMENTO'!JYE39</f>
        <v>0</v>
      </c>
      <c r="JYF42" s="707">
        <f>'2-ORÇAMENTO'!JYH39</f>
        <v>0</v>
      </c>
      <c r="JYG42" s="709">
        <f>'2-ORÇAMENTO'!JYG39</f>
        <v>0</v>
      </c>
      <c r="JYH42" s="707">
        <f>'2-ORÇAMENTO'!JYJ39</f>
        <v>0</v>
      </c>
      <c r="JYI42" s="709">
        <f>'2-ORÇAMENTO'!JYI39</f>
        <v>0</v>
      </c>
      <c r="JYJ42" s="707">
        <f>'2-ORÇAMENTO'!JYL39</f>
        <v>0</v>
      </c>
      <c r="JYK42" s="709">
        <f>'2-ORÇAMENTO'!JYK39</f>
        <v>0</v>
      </c>
      <c r="JYL42" s="707">
        <f>'2-ORÇAMENTO'!JYN39</f>
        <v>0</v>
      </c>
      <c r="JYM42" s="709">
        <f>'2-ORÇAMENTO'!JYM39</f>
        <v>0</v>
      </c>
      <c r="JYN42" s="707">
        <f>'2-ORÇAMENTO'!JYP39</f>
        <v>0</v>
      </c>
      <c r="JYO42" s="709">
        <f>'2-ORÇAMENTO'!JYO39</f>
        <v>0</v>
      </c>
      <c r="JYP42" s="707">
        <f>'2-ORÇAMENTO'!JYR39</f>
        <v>0</v>
      </c>
      <c r="JYQ42" s="709">
        <f>'2-ORÇAMENTO'!JYQ39</f>
        <v>0</v>
      </c>
      <c r="JYR42" s="707">
        <f>'2-ORÇAMENTO'!JYT39</f>
        <v>0</v>
      </c>
      <c r="JYS42" s="709">
        <f>'2-ORÇAMENTO'!JYS39</f>
        <v>0</v>
      </c>
      <c r="JYT42" s="707">
        <f>'2-ORÇAMENTO'!JYV39</f>
        <v>0</v>
      </c>
      <c r="JYU42" s="709">
        <f>'2-ORÇAMENTO'!JYU39</f>
        <v>0</v>
      </c>
      <c r="JYV42" s="707">
        <f>'2-ORÇAMENTO'!JYX39</f>
        <v>0</v>
      </c>
      <c r="JYW42" s="709">
        <f>'2-ORÇAMENTO'!JYW39</f>
        <v>0</v>
      </c>
      <c r="JYX42" s="707">
        <f>'2-ORÇAMENTO'!JYZ39</f>
        <v>0</v>
      </c>
      <c r="JYY42" s="709">
        <f>'2-ORÇAMENTO'!JYY39</f>
        <v>0</v>
      </c>
      <c r="JYZ42" s="707">
        <f>'2-ORÇAMENTO'!JZB39</f>
        <v>0</v>
      </c>
      <c r="JZA42" s="709">
        <f>'2-ORÇAMENTO'!JZA39</f>
        <v>0</v>
      </c>
      <c r="JZB42" s="707">
        <f>'2-ORÇAMENTO'!JZD39</f>
        <v>0</v>
      </c>
      <c r="JZC42" s="709">
        <f>'2-ORÇAMENTO'!JZC39</f>
        <v>0</v>
      </c>
      <c r="JZD42" s="707">
        <f>'2-ORÇAMENTO'!JZF39</f>
        <v>0</v>
      </c>
      <c r="JZE42" s="709">
        <f>'2-ORÇAMENTO'!JZE39</f>
        <v>0</v>
      </c>
      <c r="JZF42" s="707">
        <f>'2-ORÇAMENTO'!JZH39</f>
        <v>0</v>
      </c>
      <c r="JZG42" s="709">
        <f>'2-ORÇAMENTO'!JZG39</f>
        <v>0</v>
      </c>
      <c r="JZH42" s="707">
        <f>'2-ORÇAMENTO'!JZJ39</f>
        <v>0</v>
      </c>
      <c r="JZI42" s="709">
        <f>'2-ORÇAMENTO'!JZI39</f>
        <v>0</v>
      </c>
      <c r="JZJ42" s="707">
        <f>'2-ORÇAMENTO'!JZL39</f>
        <v>0</v>
      </c>
      <c r="JZK42" s="709">
        <f>'2-ORÇAMENTO'!JZK39</f>
        <v>0</v>
      </c>
      <c r="JZL42" s="707">
        <f>'2-ORÇAMENTO'!JZN39</f>
        <v>0</v>
      </c>
      <c r="JZM42" s="709">
        <f>'2-ORÇAMENTO'!JZM39</f>
        <v>0</v>
      </c>
      <c r="JZN42" s="707">
        <f>'2-ORÇAMENTO'!JZP39</f>
        <v>0</v>
      </c>
      <c r="JZO42" s="709">
        <f>'2-ORÇAMENTO'!JZO39</f>
        <v>0</v>
      </c>
      <c r="JZP42" s="707">
        <f>'2-ORÇAMENTO'!JZR39</f>
        <v>0</v>
      </c>
      <c r="JZQ42" s="709">
        <f>'2-ORÇAMENTO'!JZQ39</f>
        <v>0</v>
      </c>
      <c r="JZR42" s="707">
        <f>'2-ORÇAMENTO'!JZT39</f>
        <v>0</v>
      </c>
      <c r="JZS42" s="709">
        <f>'2-ORÇAMENTO'!JZS39</f>
        <v>0</v>
      </c>
      <c r="JZT42" s="707">
        <f>'2-ORÇAMENTO'!JZV39</f>
        <v>0</v>
      </c>
      <c r="JZU42" s="709">
        <f>'2-ORÇAMENTO'!JZU39</f>
        <v>0</v>
      </c>
      <c r="JZV42" s="707">
        <f>'2-ORÇAMENTO'!JZX39</f>
        <v>0</v>
      </c>
      <c r="JZW42" s="709">
        <f>'2-ORÇAMENTO'!JZW39</f>
        <v>0</v>
      </c>
      <c r="JZX42" s="707">
        <f>'2-ORÇAMENTO'!JZZ39</f>
        <v>0</v>
      </c>
      <c r="JZY42" s="709">
        <f>'2-ORÇAMENTO'!JZY39</f>
        <v>0</v>
      </c>
      <c r="JZZ42" s="707">
        <f>'2-ORÇAMENTO'!KAB39</f>
        <v>0</v>
      </c>
      <c r="KAA42" s="709">
        <f>'2-ORÇAMENTO'!KAA39</f>
        <v>0</v>
      </c>
      <c r="KAB42" s="707">
        <f>'2-ORÇAMENTO'!KAD39</f>
        <v>0</v>
      </c>
      <c r="KAC42" s="709">
        <f>'2-ORÇAMENTO'!KAC39</f>
        <v>0</v>
      </c>
      <c r="KAD42" s="707">
        <f>'2-ORÇAMENTO'!KAF39</f>
        <v>0</v>
      </c>
      <c r="KAE42" s="709">
        <f>'2-ORÇAMENTO'!KAE39</f>
        <v>0</v>
      </c>
      <c r="KAF42" s="707">
        <f>'2-ORÇAMENTO'!KAH39</f>
        <v>0</v>
      </c>
      <c r="KAG42" s="709">
        <f>'2-ORÇAMENTO'!KAG39</f>
        <v>0</v>
      </c>
      <c r="KAH42" s="707">
        <f>'2-ORÇAMENTO'!KAJ39</f>
        <v>0</v>
      </c>
      <c r="KAI42" s="709">
        <f>'2-ORÇAMENTO'!KAI39</f>
        <v>0</v>
      </c>
      <c r="KAJ42" s="707">
        <f>'2-ORÇAMENTO'!KAL39</f>
        <v>0</v>
      </c>
      <c r="KAK42" s="709">
        <f>'2-ORÇAMENTO'!KAK39</f>
        <v>0</v>
      </c>
      <c r="KAL42" s="707">
        <f>'2-ORÇAMENTO'!KAN39</f>
        <v>0</v>
      </c>
      <c r="KAM42" s="709">
        <f>'2-ORÇAMENTO'!KAM39</f>
        <v>0</v>
      </c>
      <c r="KAN42" s="707">
        <f>'2-ORÇAMENTO'!KAP39</f>
        <v>0</v>
      </c>
      <c r="KAO42" s="709">
        <f>'2-ORÇAMENTO'!KAO39</f>
        <v>0</v>
      </c>
      <c r="KAP42" s="707">
        <f>'2-ORÇAMENTO'!KAR39</f>
        <v>0</v>
      </c>
      <c r="KAQ42" s="709">
        <f>'2-ORÇAMENTO'!KAQ39</f>
        <v>0</v>
      </c>
      <c r="KAR42" s="707">
        <f>'2-ORÇAMENTO'!KAT39</f>
        <v>0</v>
      </c>
      <c r="KAS42" s="709">
        <f>'2-ORÇAMENTO'!KAS39</f>
        <v>0</v>
      </c>
      <c r="KAT42" s="707">
        <f>'2-ORÇAMENTO'!KAV39</f>
        <v>0</v>
      </c>
      <c r="KAU42" s="709">
        <f>'2-ORÇAMENTO'!KAU39</f>
        <v>0</v>
      </c>
      <c r="KAV42" s="707">
        <f>'2-ORÇAMENTO'!KAX39</f>
        <v>0</v>
      </c>
      <c r="KAW42" s="709">
        <f>'2-ORÇAMENTO'!KAW39</f>
        <v>0</v>
      </c>
      <c r="KAX42" s="707">
        <f>'2-ORÇAMENTO'!KAZ39</f>
        <v>0</v>
      </c>
      <c r="KAY42" s="709">
        <f>'2-ORÇAMENTO'!KAY39</f>
        <v>0</v>
      </c>
      <c r="KAZ42" s="707">
        <f>'2-ORÇAMENTO'!KBB39</f>
        <v>0</v>
      </c>
      <c r="KBA42" s="709">
        <f>'2-ORÇAMENTO'!KBA39</f>
        <v>0</v>
      </c>
      <c r="KBB42" s="707">
        <f>'2-ORÇAMENTO'!KBD39</f>
        <v>0</v>
      </c>
      <c r="KBC42" s="709">
        <f>'2-ORÇAMENTO'!KBC39</f>
        <v>0</v>
      </c>
      <c r="KBD42" s="707">
        <f>'2-ORÇAMENTO'!KBF39</f>
        <v>0</v>
      </c>
      <c r="KBE42" s="709">
        <f>'2-ORÇAMENTO'!KBE39</f>
        <v>0</v>
      </c>
      <c r="KBF42" s="707">
        <f>'2-ORÇAMENTO'!KBH39</f>
        <v>0</v>
      </c>
      <c r="KBG42" s="709">
        <f>'2-ORÇAMENTO'!KBG39</f>
        <v>0</v>
      </c>
      <c r="KBH42" s="707">
        <f>'2-ORÇAMENTO'!KBJ39</f>
        <v>0</v>
      </c>
      <c r="KBI42" s="709">
        <f>'2-ORÇAMENTO'!KBI39</f>
        <v>0</v>
      </c>
      <c r="KBJ42" s="707">
        <f>'2-ORÇAMENTO'!KBL39</f>
        <v>0</v>
      </c>
      <c r="KBK42" s="709">
        <f>'2-ORÇAMENTO'!KBK39</f>
        <v>0</v>
      </c>
      <c r="KBL42" s="707">
        <f>'2-ORÇAMENTO'!KBN39</f>
        <v>0</v>
      </c>
      <c r="KBM42" s="709">
        <f>'2-ORÇAMENTO'!KBM39</f>
        <v>0</v>
      </c>
      <c r="KBN42" s="707">
        <f>'2-ORÇAMENTO'!KBP39</f>
        <v>0</v>
      </c>
      <c r="KBO42" s="709">
        <f>'2-ORÇAMENTO'!KBO39</f>
        <v>0</v>
      </c>
      <c r="KBP42" s="707">
        <f>'2-ORÇAMENTO'!KBR39</f>
        <v>0</v>
      </c>
      <c r="KBQ42" s="709">
        <f>'2-ORÇAMENTO'!KBQ39</f>
        <v>0</v>
      </c>
      <c r="KBR42" s="707">
        <f>'2-ORÇAMENTO'!KBT39</f>
        <v>0</v>
      </c>
      <c r="KBS42" s="709">
        <f>'2-ORÇAMENTO'!KBS39</f>
        <v>0</v>
      </c>
      <c r="KBT42" s="707">
        <f>'2-ORÇAMENTO'!KBV39</f>
        <v>0</v>
      </c>
      <c r="KBU42" s="709">
        <f>'2-ORÇAMENTO'!KBU39</f>
        <v>0</v>
      </c>
      <c r="KBV42" s="707">
        <f>'2-ORÇAMENTO'!KBX39</f>
        <v>0</v>
      </c>
      <c r="KBW42" s="709">
        <f>'2-ORÇAMENTO'!KBW39</f>
        <v>0</v>
      </c>
      <c r="KBX42" s="707">
        <f>'2-ORÇAMENTO'!KBZ39</f>
        <v>0</v>
      </c>
      <c r="KBY42" s="709">
        <f>'2-ORÇAMENTO'!KBY39</f>
        <v>0</v>
      </c>
      <c r="KBZ42" s="707">
        <f>'2-ORÇAMENTO'!KCB39</f>
        <v>0</v>
      </c>
      <c r="KCA42" s="709">
        <f>'2-ORÇAMENTO'!KCA39</f>
        <v>0</v>
      </c>
      <c r="KCB42" s="707">
        <f>'2-ORÇAMENTO'!KCD39</f>
        <v>0</v>
      </c>
      <c r="KCC42" s="709">
        <f>'2-ORÇAMENTO'!KCC39</f>
        <v>0</v>
      </c>
      <c r="KCD42" s="707">
        <f>'2-ORÇAMENTO'!KCF39</f>
        <v>0</v>
      </c>
      <c r="KCE42" s="709">
        <f>'2-ORÇAMENTO'!KCE39</f>
        <v>0</v>
      </c>
      <c r="KCF42" s="707">
        <f>'2-ORÇAMENTO'!KCH39</f>
        <v>0</v>
      </c>
      <c r="KCG42" s="709">
        <f>'2-ORÇAMENTO'!KCG39</f>
        <v>0</v>
      </c>
      <c r="KCH42" s="707">
        <f>'2-ORÇAMENTO'!KCJ39</f>
        <v>0</v>
      </c>
      <c r="KCI42" s="709">
        <f>'2-ORÇAMENTO'!KCI39</f>
        <v>0</v>
      </c>
      <c r="KCJ42" s="707">
        <f>'2-ORÇAMENTO'!KCL39</f>
        <v>0</v>
      </c>
      <c r="KCK42" s="709">
        <f>'2-ORÇAMENTO'!KCK39</f>
        <v>0</v>
      </c>
      <c r="KCL42" s="707">
        <f>'2-ORÇAMENTO'!KCN39</f>
        <v>0</v>
      </c>
      <c r="KCM42" s="709">
        <f>'2-ORÇAMENTO'!KCM39</f>
        <v>0</v>
      </c>
      <c r="KCN42" s="707">
        <f>'2-ORÇAMENTO'!KCP39</f>
        <v>0</v>
      </c>
      <c r="KCO42" s="709">
        <f>'2-ORÇAMENTO'!KCO39</f>
        <v>0</v>
      </c>
      <c r="KCP42" s="707">
        <f>'2-ORÇAMENTO'!KCR39</f>
        <v>0</v>
      </c>
      <c r="KCQ42" s="709">
        <f>'2-ORÇAMENTO'!KCQ39</f>
        <v>0</v>
      </c>
      <c r="KCR42" s="707">
        <f>'2-ORÇAMENTO'!KCT39</f>
        <v>0</v>
      </c>
      <c r="KCS42" s="709">
        <f>'2-ORÇAMENTO'!KCS39</f>
        <v>0</v>
      </c>
      <c r="KCT42" s="707">
        <f>'2-ORÇAMENTO'!KCV39</f>
        <v>0</v>
      </c>
      <c r="KCU42" s="709">
        <f>'2-ORÇAMENTO'!KCU39</f>
        <v>0</v>
      </c>
      <c r="KCV42" s="707">
        <f>'2-ORÇAMENTO'!KCX39</f>
        <v>0</v>
      </c>
      <c r="KCW42" s="709">
        <f>'2-ORÇAMENTO'!KCW39</f>
        <v>0</v>
      </c>
      <c r="KCX42" s="707">
        <f>'2-ORÇAMENTO'!KCZ39</f>
        <v>0</v>
      </c>
      <c r="KCY42" s="709">
        <f>'2-ORÇAMENTO'!KCY39</f>
        <v>0</v>
      </c>
      <c r="KCZ42" s="707">
        <f>'2-ORÇAMENTO'!KDB39</f>
        <v>0</v>
      </c>
      <c r="KDA42" s="709">
        <f>'2-ORÇAMENTO'!KDA39</f>
        <v>0</v>
      </c>
      <c r="KDB42" s="707">
        <f>'2-ORÇAMENTO'!KDD39</f>
        <v>0</v>
      </c>
      <c r="KDC42" s="709">
        <f>'2-ORÇAMENTO'!KDC39</f>
        <v>0</v>
      </c>
      <c r="KDD42" s="707">
        <f>'2-ORÇAMENTO'!KDF39</f>
        <v>0</v>
      </c>
      <c r="KDE42" s="709">
        <f>'2-ORÇAMENTO'!KDE39</f>
        <v>0</v>
      </c>
      <c r="KDF42" s="707">
        <f>'2-ORÇAMENTO'!KDH39</f>
        <v>0</v>
      </c>
      <c r="KDG42" s="709">
        <f>'2-ORÇAMENTO'!KDG39</f>
        <v>0</v>
      </c>
      <c r="KDH42" s="707">
        <f>'2-ORÇAMENTO'!KDJ39</f>
        <v>0</v>
      </c>
      <c r="KDI42" s="709">
        <f>'2-ORÇAMENTO'!KDI39</f>
        <v>0</v>
      </c>
      <c r="KDJ42" s="707">
        <f>'2-ORÇAMENTO'!KDL39</f>
        <v>0</v>
      </c>
      <c r="KDK42" s="709">
        <f>'2-ORÇAMENTO'!KDK39</f>
        <v>0</v>
      </c>
      <c r="KDL42" s="707">
        <f>'2-ORÇAMENTO'!KDN39</f>
        <v>0</v>
      </c>
      <c r="KDM42" s="709">
        <f>'2-ORÇAMENTO'!KDM39</f>
        <v>0</v>
      </c>
      <c r="KDN42" s="707">
        <f>'2-ORÇAMENTO'!KDP39</f>
        <v>0</v>
      </c>
      <c r="KDO42" s="709">
        <f>'2-ORÇAMENTO'!KDO39</f>
        <v>0</v>
      </c>
      <c r="KDP42" s="707">
        <f>'2-ORÇAMENTO'!KDR39</f>
        <v>0</v>
      </c>
      <c r="KDQ42" s="709">
        <f>'2-ORÇAMENTO'!KDQ39</f>
        <v>0</v>
      </c>
      <c r="KDR42" s="707">
        <f>'2-ORÇAMENTO'!KDT39</f>
        <v>0</v>
      </c>
      <c r="KDS42" s="709">
        <f>'2-ORÇAMENTO'!KDS39</f>
        <v>0</v>
      </c>
      <c r="KDT42" s="707">
        <f>'2-ORÇAMENTO'!KDV39</f>
        <v>0</v>
      </c>
      <c r="KDU42" s="709">
        <f>'2-ORÇAMENTO'!KDU39</f>
        <v>0</v>
      </c>
      <c r="KDV42" s="707">
        <f>'2-ORÇAMENTO'!KDX39</f>
        <v>0</v>
      </c>
      <c r="KDW42" s="709">
        <f>'2-ORÇAMENTO'!KDW39</f>
        <v>0</v>
      </c>
      <c r="KDX42" s="707">
        <f>'2-ORÇAMENTO'!KDZ39</f>
        <v>0</v>
      </c>
      <c r="KDY42" s="709">
        <f>'2-ORÇAMENTO'!KDY39</f>
        <v>0</v>
      </c>
      <c r="KDZ42" s="707">
        <f>'2-ORÇAMENTO'!KEB39</f>
        <v>0</v>
      </c>
      <c r="KEA42" s="709">
        <f>'2-ORÇAMENTO'!KEA39</f>
        <v>0</v>
      </c>
      <c r="KEB42" s="707">
        <f>'2-ORÇAMENTO'!KED39</f>
        <v>0</v>
      </c>
      <c r="KEC42" s="709">
        <f>'2-ORÇAMENTO'!KEC39</f>
        <v>0</v>
      </c>
      <c r="KED42" s="707">
        <f>'2-ORÇAMENTO'!KEF39</f>
        <v>0</v>
      </c>
      <c r="KEE42" s="709">
        <f>'2-ORÇAMENTO'!KEE39</f>
        <v>0</v>
      </c>
      <c r="KEF42" s="707">
        <f>'2-ORÇAMENTO'!KEH39</f>
        <v>0</v>
      </c>
      <c r="KEG42" s="709">
        <f>'2-ORÇAMENTO'!KEG39</f>
        <v>0</v>
      </c>
      <c r="KEH42" s="707">
        <f>'2-ORÇAMENTO'!KEJ39</f>
        <v>0</v>
      </c>
      <c r="KEI42" s="709">
        <f>'2-ORÇAMENTO'!KEI39</f>
        <v>0</v>
      </c>
      <c r="KEJ42" s="707">
        <f>'2-ORÇAMENTO'!KEL39</f>
        <v>0</v>
      </c>
      <c r="KEK42" s="709">
        <f>'2-ORÇAMENTO'!KEK39</f>
        <v>0</v>
      </c>
      <c r="KEL42" s="707">
        <f>'2-ORÇAMENTO'!KEN39</f>
        <v>0</v>
      </c>
      <c r="KEM42" s="709">
        <f>'2-ORÇAMENTO'!KEM39</f>
        <v>0</v>
      </c>
      <c r="KEN42" s="707">
        <f>'2-ORÇAMENTO'!KEP39</f>
        <v>0</v>
      </c>
      <c r="KEO42" s="709">
        <f>'2-ORÇAMENTO'!KEO39</f>
        <v>0</v>
      </c>
      <c r="KEP42" s="707">
        <f>'2-ORÇAMENTO'!KER39</f>
        <v>0</v>
      </c>
      <c r="KEQ42" s="709">
        <f>'2-ORÇAMENTO'!KEQ39</f>
        <v>0</v>
      </c>
      <c r="KER42" s="707">
        <f>'2-ORÇAMENTO'!KET39</f>
        <v>0</v>
      </c>
      <c r="KES42" s="709">
        <f>'2-ORÇAMENTO'!KES39</f>
        <v>0</v>
      </c>
      <c r="KET42" s="707">
        <f>'2-ORÇAMENTO'!KEV39</f>
        <v>0</v>
      </c>
      <c r="KEU42" s="709">
        <f>'2-ORÇAMENTO'!KEU39</f>
        <v>0</v>
      </c>
      <c r="KEV42" s="707">
        <f>'2-ORÇAMENTO'!KEX39</f>
        <v>0</v>
      </c>
      <c r="KEW42" s="709">
        <f>'2-ORÇAMENTO'!KEW39</f>
        <v>0</v>
      </c>
      <c r="KEX42" s="707">
        <f>'2-ORÇAMENTO'!KEZ39</f>
        <v>0</v>
      </c>
      <c r="KEY42" s="709">
        <f>'2-ORÇAMENTO'!KEY39</f>
        <v>0</v>
      </c>
      <c r="KEZ42" s="707">
        <f>'2-ORÇAMENTO'!KFB39</f>
        <v>0</v>
      </c>
      <c r="KFA42" s="709">
        <f>'2-ORÇAMENTO'!KFA39</f>
        <v>0</v>
      </c>
      <c r="KFB42" s="707">
        <f>'2-ORÇAMENTO'!KFD39</f>
        <v>0</v>
      </c>
      <c r="KFC42" s="709">
        <f>'2-ORÇAMENTO'!KFC39</f>
        <v>0</v>
      </c>
      <c r="KFD42" s="707">
        <f>'2-ORÇAMENTO'!KFF39</f>
        <v>0</v>
      </c>
      <c r="KFE42" s="709">
        <f>'2-ORÇAMENTO'!KFE39</f>
        <v>0</v>
      </c>
      <c r="KFF42" s="707">
        <f>'2-ORÇAMENTO'!KFH39</f>
        <v>0</v>
      </c>
      <c r="KFG42" s="709">
        <f>'2-ORÇAMENTO'!KFG39</f>
        <v>0</v>
      </c>
      <c r="KFH42" s="707">
        <f>'2-ORÇAMENTO'!KFJ39</f>
        <v>0</v>
      </c>
      <c r="KFI42" s="709">
        <f>'2-ORÇAMENTO'!KFI39</f>
        <v>0</v>
      </c>
      <c r="KFJ42" s="707">
        <f>'2-ORÇAMENTO'!KFL39</f>
        <v>0</v>
      </c>
      <c r="KFK42" s="709">
        <f>'2-ORÇAMENTO'!KFK39</f>
        <v>0</v>
      </c>
      <c r="KFL42" s="707">
        <f>'2-ORÇAMENTO'!KFN39</f>
        <v>0</v>
      </c>
      <c r="KFM42" s="709">
        <f>'2-ORÇAMENTO'!KFM39</f>
        <v>0</v>
      </c>
      <c r="KFN42" s="707">
        <f>'2-ORÇAMENTO'!KFP39</f>
        <v>0</v>
      </c>
      <c r="KFO42" s="709">
        <f>'2-ORÇAMENTO'!KFO39</f>
        <v>0</v>
      </c>
      <c r="KFP42" s="707">
        <f>'2-ORÇAMENTO'!KFR39</f>
        <v>0</v>
      </c>
      <c r="KFQ42" s="709">
        <f>'2-ORÇAMENTO'!KFQ39</f>
        <v>0</v>
      </c>
      <c r="KFR42" s="707">
        <f>'2-ORÇAMENTO'!KFT39</f>
        <v>0</v>
      </c>
      <c r="KFS42" s="709">
        <f>'2-ORÇAMENTO'!KFS39</f>
        <v>0</v>
      </c>
      <c r="KFT42" s="707">
        <f>'2-ORÇAMENTO'!KFV39</f>
        <v>0</v>
      </c>
      <c r="KFU42" s="709">
        <f>'2-ORÇAMENTO'!KFU39</f>
        <v>0</v>
      </c>
      <c r="KFV42" s="707">
        <f>'2-ORÇAMENTO'!KFX39</f>
        <v>0</v>
      </c>
      <c r="KFW42" s="709">
        <f>'2-ORÇAMENTO'!KFW39</f>
        <v>0</v>
      </c>
      <c r="KFX42" s="707">
        <f>'2-ORÇAMENTO'!KFZ39</f>
        <v>0</v>
      </c>
      <c r="KFY42" s="709">
        <f>'2-ORÇAMENTO'!KFY39</f>
        <v>0</v>
      </c>
      <c r="KFZ42" s="707">
        <f>'2-ORÇAMENTO'!KGB39</f>
        <v>0</v>
      </c>
      <c r="KGA42" s="709">
        <f>'2-ORÇAMENTO'!KGA39</f>
        <v>0</v>
      </c>
      <c r="KGB42" s="707">
        <f>'2-ORÇAMENTO'!KGD39</f>
        <v>0</v>
      </c>
      <c r="KGC42" s="709">
        <f>'2-ORÇAMENTO'!KGC39</f>
        <v>0</v>
      </c>
      <c r="KGD42" s="707">
        <f>'2-ORÇAMENTO'!KGF39</f>
        <v>0</v>
      </c>
      <c r="KGE42" s="709">
        <f>'2-ORÇAMENTO'!KGE39</f>
        <v>0</v>
      </c>
      <c r="KGF42" s="707">
        <f>'2-ORÇAMENTO'!KGH39</f>
        <v>0</v>
      </c>
      <c r="KGG42" s="709">
        <f>'2-ORÇAMENTO'!KGG39</f>
        <v>0</v>
      </c>
      <c r="KGH42" s="707">
        <f>'2-ORÇAMENTO'!KGJ39</f>
        <v>0</v>
      </c>
      <c r="KGI42" s="709">
        <f>'2-ORÇAMENTO'!KGI39</f>
        <v>0</v>
      </c>
      <c r="KGJ42" s="707">
        <f>'2-ORÇAMENTO'!KGL39</f>
        <v>0</v>
      </c>
      <c r="KGK42" s="709">
        <f>'2-ORÇAMENTO'!KGK39</f>
        <v>0</v>
      </c>
      <c r="KGL42" s="707">
        <f>'2-ORÇAMENTO'!KGN39</f>
        <v>0</v>
      </c>
      <c r="KGM42" s="709">
        <f>'2-ORÇAMENTO'!KGM39</f>
        <v>0</v>
      </c>
      <c r="KGN42" s="707">
        <f>'2-ORÇAMENTO'!KGP39</f>
        <v>0</v>
      </c>
      <c r="KGO42" s="709">
        <f>'2-ORÇAMENTO'!KGO39</f>
        <v>0</v>
      </c>
      <c r="KGP42" s="707">
        <f>'2-ORÇAMENTO'!KGR39</f>
        <v>0</v>
      </c>
      <c r="KGQ42" s="709">
        <f>'2-ORÇAMENTO'!KGQ39</f>
        <v>0</v>
      </c>
      <c r="KGR42" s="707">
        <f>'2-ORÇAMENTO'!KGT39</f>
        <v>0</v>
      </c>
      <c r="KGS42" s="709">
        <f>'2-ORÇAMENTO'!KGS39</f>
        <v>0</v>
      </c>
      <c r="KGT42" s="707">
        <f>'2-ORÇAMENTO'!KGV39</f>
        <v>0</v>
      </c>
      <c r="KGU42" s="709">
        <f>'2-ORÇAMENTO'!KGU39</f>
        <v>0</v>
      </c>
      <c r="KGV42" s="707">
        <f>'2-ORÇAMENTO'!KGX39</f>
        <v>0</v>
      </c>
      <c r="KGW42" s="709">
        <f>'2-ORÇAMENTO'!KGW39</f>
        <v>0</v>
      </c>
      <c r="KGX42" s="707">
        <f>'2-ORÇAMENTO'!KGZ39</f>
        <v>0</v>
      </c>
      <c r="KGY42" s="709">
        <f>'2-ORÇAMENTO'!KGY39</f>
        <v>0</v>
      </c>
      <c r="KGZ42" s="707">
        <f>'2-ORÇAMENTO'!KHB39</f>
        <v>0</v>
      </c>
      <c r="KHA42" s="709">
        <f>'2-ORÇAMENTO'!KHA39</f>
        <v>0</v>
      </c>
      <c r="KHB42" s="707">
        <f>'2-ORÇAMENTO'!KHD39</f>
        <v>0</v>
      </c>
      <c r="KHC42" s="709">
        <f>'2-ORÇAMENTO'!KHC39</f>
        <v>0</v>
      </c>
      <c r="KHD42" s="707">
        <f>'2-ORÇAMENTO'!KHF39</f>
        <v>0</v>
      </c>
      <c r="KHE42" s="709">
        <f>'2-ORÇAMENTO'!KHE39</f>
        <v>0</v>
      </c>
      <c r="KHF42" s="707">
        <f>'2-ORÇAMENTO'!KHH39</f>
        <v>0</v>
      </c>
      <c r="KHG42" s="709">
        <f>'2-ORÇAMENTO'!KHG39</f>
        <v>0</v>
      </c>
      <c r="KHH42" s="707">
        <f>'2-ORÇAMENTO'!KHJ39</f>
        <v>0</v>
      </c>
      <c r="KHI42" s="709">
        <f>'2-ORÇAMENTO'!KHI39</f>
        <v>0</v>
      </c>
      <c r="KHJ42" s="707">
        <f>'2-ORÇAMENTO'!KHL39</f>
        <v>0</v>
      </c>
      <c r="KHK42" s="709">
        <f>'2-ORÇAMENTO'!KHK39</f>
        <v>0</v>
      </c>
      <c r="KHL42" s="707">
        <f>'2-ORÇAMENTO'!KHN39</f>
        <v>0</v>
      </c>
      <c r="KHM42" s="709">
        <f>'2-ORÇAMENTO'!KHM39</f>
        <v>0</v>
      </c>
      <c r="KHN42" s="707">
        <f>'2-ORÇAMENTO'!KHP39</f>
        <v>0</v>
      </c>
      <c r="KHO42" s="709">
        <f>'2-ORÇAMENTO'!KHO39</f>
        <v>0</v>
      </c>
      <c r="KHP42" s="707">
        <f>'2-ORÇAMENTO'!KHR39</f>
        <v>0</v>
      </c>
      <c r="KHQ42" s="709">
        <f>'2-ORÇAMENTO'!KHQ39</f>
        <v>0</v>
      </c>
      <c r="KHR42" s="707">
        <f>'2-ORÇAMENTO'!KHT39</f>
        <v>0</v>
      </c>
      <c r="KHS42" s="709">
        <f>'2-ORÇAMENTO'!KHS39</f>
        <v>0</v>
      </c>
      <c r="KHT42" s="707">
        <f>'2-ORÇAMENTO'!KHV39</f>
        <v>0</v>
      </c>
      <c r="KHU42" s="709">
        <f>'2-ORÇAMENTO'!KHU39</f>
        <v>0</v>
      </c>
      <c r="KHV42" s="707">
        <f>'2-ORÇAMENTO'!KHX39</f>
        <v>0</v>
      </c>
      <c r="KHW42" s="709">
        <f>'2-ORÇAMENTO'!KHW39</f>
        <v>0</v>
      </c>
      <c r="KHX42" s="707">
        <f>'2-ORÇAMENTO'!KHZ39</f>
        <v>0</v>
      </c>
      <c r="KHY42" s="709">
        <f>'2-ORÇAMENTO'!KHY39</f>
        <v>0</v>
      </c>
      <c r="KHZ42" s="707">
        <f>'2-ORÇAMENTO'!KIB39</f>
        <v>0</v>
      </c>
      <c r="KIA42" s="709">
        <f>'2-ORÇAMENTO'!KIA39</f>
        <v>0</v>
      </c>
      <c r="KIB42" s="707">
        <f>'2-ORÇAMENTO'!KID39</f>
        <v>0</v>
      </c>
      <c r="KIC42" s="709">
        <f>'2-ORÇAMENTO'!KIC39</f>
        <v>0</v>
      </c>
      <c r="KID42" s="707">
        <f>'2-ORÇAMENTO'!KIF39</f>
        <v>0</v>
      </c>
      <c r="KIE42" s="709">
        <f>'2-ORÇAMENTO'!KIE39</f>
        <v>0</v>
      </c>
      <c r="KIF42" s="707">
        <f>'2-ORÇAMENTO'!KIH39</f>
        <v>0</v>
      </c>
      <c r="KIG42" s="709">
        <f>'2-ORÇAMENTO'!KIG39</f>
        <v>0</v>
      </c>
      <c r="KIH42" s="707">
        <f>'2-ORÇAMENTO'!KIJ39</f>
        <v>0</v>
      </c>
      <c r="KII42" s="709">
        <f>'2-ORÇAMENTO'!KII39</f>
        <v>0</v>
      </c>
      <c r="KIJ42" s="707">
        <f>'2-ORÇAMENTO'!KIL39</f>
        <v>0</v>
      </c>
      <c r="KIK42" s="709">
        <f>'2-ORÇAMENTO'!KIK39</f>
        <v>0</v>
      </c>
      <c r="KIL42" s="707">
        <f>'2-ORÇAMENTO'!KIN39</f>
        <v>0</v>
      </c>
      <c r="KIM42" s="709">
        <f>'2-ORÇAMENTO'!KIM39</f>
        <v>0</v>
      </c>
      <c r="KIN42" s="707">
        <f>'2-ORÇAMENTO'!KIP39</f>
        <v>0</v>
      </c>
      <c r="KIO42" s="709">
        <f>'2-ORÇAMENTO'!KIO39</f>
        <v>0</v>
      </c>
      <c r="KIP42" s="707">
        <f>'2-ORÇAMENTO'!KIR39</f>
        <v>0</v>
      </c>
      <c r="KIQ42" s="709">
        <f>'2-ORÇAMENTO'!KIQ39</f>
        <v>0</v>
      </c>
      <c r="KIR42" s="707">
        <f>'2-ORÇAMENTO'!KIT39</f>
        <v>0</v>
      </c>
      <c r="KIS42" s="709">
        <f>'2-ORÇAMENTO'!KIS39</f>
        <v>0</v>
      </c>
      <c r="KIT42" s="707">
        <f>'2-ORÇAMENTO'!KIV39</f>
        <v>0</v>
      </c>
      <c r="KIU42" s="709">
        <f>'2-ORÇAMENTO'!KIU39</f>
        <v>0</v>
      </c>
      <c r="KIV42" s="707">
        <f>'2-ORÇAMENTO'!KIX39</f>
        <v>0</v>
      </c>
      <c r="KIW42" s="709">
        <f>'2-ORÇAMENTO'!KIW39</f>
        <v>0</v>
      </c>
      <c r="KIX42" s="707">
        <f>'2-ORÇAMENTO'!KIZ39</f>
        <v>0</v>
      </c>
      <c r="KIY42" s="709">
        <f>'2-ORÇAMENTO'!KIY39</f>
        <v>0</v>
      </c>
      <c r="KIZ42" s="707">
        <f>'2-ORÇAMENTO'!KJB39</f>
        <v>0</v>
      </c>
      <c r="KJA42" s="709">
        <f>'2-ORÇAMENTO'!KJA39</f>
        <v>0</v>
      </c>
      <c r="KJB42" s="707">
        <f>'2-ORÇAMENTO'!KJD39</f>
        <v>0</v>
      </c>
      <c r="KJC42" s="709">
        <f>'2-ORÇAMENTO'!KJC39</f>
        <v>0</v>
      </c>
      <c r="KJD42" s="707">
        <f>'2-ORÇAMENTO'!KJF39</f>
        <v>0</v>
      </c>
      <c r="KJE42" s="709">
        <f>'2-ORÇAMENTO'!KJE39</f>
        <v>0</v>
      </c>
      <c r="KJF42" s="707">
        <f>'2-ORÇAMENTO'!KJH39</f>
        <v>0</v>
      </c>
      <c r="KJG42" s="709">
        <f>'2-ORÇAMENTO'!KJG39</f>
        <v>0</v>
      </c>
      <c r="KJH42" s="707">
        <f>'2-ORÇAMENTO'!KJJ39</f>
        <v>0</v>
      </c>
      <c r="KJI42" s="709">
        <f>'2-ORÇAMENTO'!KJI39</f>
        <v>0</v>
      </c>
      <c r="KJJ42" s="707">
        <f>'2-ORÇAMENTO'!KJL39</f>
        <v>0</v>
      </c>
      <c r="KJK42" s="709">
        <f>'2-ORÇAMENTO'!KJK39</f>
        <v>0</v>
      </c>
      <c r="KJL42" s="707">
        <f>'2-ORÇAMENTO'!KJN39</f>
        <v>0</v>
      </c>
      <c r="KJM42" s="709">
        <f>'2-ORÇAMENTO'!KJM39</f>
        <v>0</v>
      </c>
      <c r="KJN42" s="707">
        <f>'2-ORÇAMENTO'!KJP39</f>
        <v>0</v>
      </c>
      <c r="KJO42" s="709">
        <f>'2-ORÇAMENTO'!KJO39</f>
        <v>0</v>
      </c>
      <c r="KJP42" s="707">
        <f>'2-ORÇAMENTO'!KJR39</f>
        <v>0</v>
      </c>
      <c r="KJQ42" s="709">
        <f>'2-ORÇAMENTO'!KJQ39</f>
        <v>0</v>
      </c>
      <c r="KJR42" s="707">
        <f>'2-ORÇAMENTO'!KJT39</f>
        <v>0</v>
      </c>
      <c r="KJS42" s="709">
        <f>'2-ORÇAMENTO'!KJS39</f>
        <v>0</v>
      </c>
      <c r="KJT42" s="707">
        <f>'2-ORÇAMENTO'!KJV39</f>
        <v>0</v>
      </c>
      <c r="KJU42" s="709">
        <f>'2-ORÇAMENTO'!KJU39</f>
        <v>0</v>
      </c>
      <c r="KJV42" s="707">
        <f>'2-ORÇAMENTO'!KJX39</f>
        <v>0</v>
      </c>
      <c r="KJW42" s="709">
        <f>'2-ORÇAMENTO'!KJW39</f>
        <v>0</v>
      </c>
      <c r="KJX42" s="707">
        <f>'2-ORÇAMENTO'!KJZ39</f>
        <v>0</v>
      </c>
      <c r="KJY42" s="709">
        <f>'2-ORÇAMENTO'!KJY39</f>
        <v>0</v>
      </c>
      <c r="KJZ42" s="707">
        <f>'2-ORÇAMENTO'!KKB39</f>
        <v>0</v>
      </c>
      <c r="KKA42" s="709">
        <f>'2-ORÇAMENTO'!KKA39</f>
        <v>0</v>
      </c>
      <c r="KKB42" s="707">
        <f>'2-ORÇAMENTO'!KKD39</f>
        <v>0</v>
      </c>
      <c r="KKC42" s="709">
        <f>'2-ORÇAMENTO'!KKC39</f>
        <v>0</v>
      </c>
      <c r="KKD42" s="707">
        <f>'2-ORÇAMENTO'!KKF39</f>
        <v>0</v>
      </c>
      <c r="KKE42" s="709">
        <f>'2-ORÇAMENTO'!KKE39</f>
        <v>0</v>
      </c>
      <c r="KKF42" s="707">
        <f>'2-ORÇAMENTO'!KKH39</f>
        <v>0</v>
      </c>
      <c r="KKG42" s="709">
        <f>'2-ORÇAMENTO'!KKG39</f>
        <v>0</v>
      </c>
      <c r="KKH42" s="707">
        <f>'2-ORÇAMENTO'!KKJ39</f>
        <v>0</v>
      </c>
      <c r="KKI42" s="709">
        <f>'2-ORÇAMENTO'!KKI39</f>
        <v>0</v>
      </c>
      <c r="KKJ42" s="707">
        <f>'2-ORÇAMENTO'!KKL39</f>
        <v>0</v>
      </c>
      <c r="KKK42" s="709">
        <f>'2-ORÇAMENTO'!KKK39</f>
        <v>0</v>
      </c>
      <c r="KKL42" s="707">
        <f>'2-ORÇAMENTO'!KKN39</f>
        <v>0</v>
      </c>
      <c r="KKM42" s="709">
        <f>'2-ORÇAMENTO'!KKM39</f>
        <v>0</v>
      </c>
      <c r="KKN42" s="707">
        <f>'2-ORÇAMENTO'!KKP39</f>
        <v>0</v>
      </c>
      <c r="KKO42" s="709">
        <f>'2-ORÇAMENTO'!KKO39</f>
        <v>0</v>
      </c>
      <c r="KKP42" s="707">
        <f>'2-ORÇAMENTO'!KKR39</f>
        <v>0</v>
      </c>
      <c r="KKQ42" s="709">
        <f>'2-ORÇAMENTO'!KKQ39</f>
        <v>0</v>
      </c>
      <c r="KKR42" s="707">
        <f>'2-ORÇAMENTO'!KKT39</f>
        <v>0</v>
      </c>
      <c r="KKS42" s="709">
        <f>'2-ORÇAMENTO'!KKS39</f>
        <v>0</v>
      </c>
      <c r="KKT42" s="707">
        <f>'2-ORÇAMENTO'!KKV39</f>
        <v>0</v>
      </c>
      <c r="KKU42" s="709">
        <f>'2-ORÇAMENTO'!KKU39</f>
        <v>0</v>
      </c>
      <c r="KKV42" s="707">
        <f>'2-ORÇAMENTO'!KKX39</f>
        <v>0</v>
      </c>
      <c r="KKW42" s="709">
        <f>'2-ORÇAMENTO'!KKW39</f>
        <v>0</v>
      </c>
      <c r="KKX42" s="707">
        <f>'2-ORÇAMENTO'!KKZ39</f>
        <v>0</v>
      </c>
      <c r="KKY42" s="709">
        <f>'2-ORÇAMENTO'!KKY39</f>
        <v>0</v>
      </c>
      <c r="KKZ42" s="707">
        <f>'2-ORÇAMENTO'!KLB39</f>
        <v>0</v>
      </c>
      <c r="KLA42" s="709">
        <f>'2-ORÇAMENTO'!KLA39</f>
        <v>0</v>
      </c>
      <c r="KLB42" s="707">
        <f>'2-ORÇAMENTO'!KLD39</f>
        <v>0</v>
      </c>
      <c r="KLC42" s="709">
        <f>'2-ORÇAMENTO'!KLC39</f>
        <v>0</v>
      </c>
      <c r="KLD42" s="707">
        <f>'2-ORÇAMENTO'!KLF39</f>
        <v>0</v>
      </c>
      <c r="KLE42" s="709">
        <f>'2-ORÇAMENTO'!KLE39</f>
        <v>0</v>
      </c>
      <c r="KLF42" s="707">
        <f>'2-ORÇAMENTO'!KLH39</f>
        <v>0</v>
      </c>
      <c r="KLG42" s="709">
        <f>'2-ORÇAMENTO'!KLG39</f>
        <v>0</v>
      </c>
      <c r="KLH42" s="707">
        <f>'2-ORÇAMENTO'!KLJ39</f>
        <v>0</v>
      </c>
      <c r="KLI42" s="709">
        <f>'2-ORÇAMENTO'!KLI39</f>
        <v>0</v>
      </c>
      <c r="KLJ42" s="707">
        <f>'2-ORÇAMENTO'!KLL39</f>
        <v>0</v>
      </c>
      <c r="KLK42" s="709">
        <f>'2-ORÇAMENTO'!KLK39</f>
        <v>0</v>
      </c>
      <c r="KLL42" s="707">
        <f>'2-ORÇAMENTO'!KLN39</f>
        <v>0</v>
      </c>
      <c r="KLM42" s="709">
        <f>'2-ORÇAMENTO'!KLM39</f>
        <v>0</v>
      </c>
      <c r="KLN42" s="707">
        <f>'2-ORÇAMENTO'!KLP39</f>
        <v>0</v>
      </c>
      <c r="KLO42" s="709">
        <f>'2-ORÇAMENTO'!KLO39</f>
        <v>0</v>
      </c>
      <c r="KLP42" s="707">
        <f>'2-ORÇAMENTO'!KLR39</f>
        <v>0</v>
      </c>
      <c r="KLQ42" s="709">
        <f>'2-ORÇAMENTO'!KLQ39</f>
        <v>0</v>
      </c>
      <c r="KLR42" s="707">
        <f>'2-ORÇAMENTO'!KLT39</f>
        <v>0</v>
      </c>
      <c r="KLS42" s="709">
        <f>'2-ORÇAMENTO'!KLS39</f>
        <v>0</v>
      </c>
      <c r="KLT42" s="707">
        <f>'2-ORÇAMENTO'!KLV39</f>
        <v>0</v>
      </c>
      <c r="KLU42" s="709">
        <f>'2-ORÇAMENTO'!KLU39</f>
        <v>0</v>
      </c>
      <c r="KLV42" s="707">
        <f>'2-ORÇAMENTO'!KLX39</f>
        <v>0</v>
      </c>
      <c r="KLW42" s="709">
        <f>'2-ORÇAMENTO'!KLW39</f>
        <v>0</v>
      </c>
      <c r="KLX42" s="707">
        <f>'2-ORÇAMENTO'!KLZ39</f>
        <v>0</v>
      </c>
      <c r="KLY42" s="709">
        <f>'2-ORÇAMENTO'!KLY39</f>
        <v>0</v>
      </c>
      <c r="KLZ42" s="707">
        <f>'2-ORÇAMENTO'!KMB39</f>
        <v>0</v>
      </c>
      <c r="KMA42" s="709">
        <f>'2-ORÇAMENTO'!KMA39</f>
        <v>0</v>
      </c>
      <c r="KMB42" s="707">
        <f>'2-ORÇAMENTO'!KMD39</f>
        <v>0</v>
      </c>
      <c r="KMC42" s="709">
        <f>'2-ORÇAMENTO'!KMC39</f>
        <v>0</v>
      </c>
      <c r="KMD42" s="707">
        <f>'2-ORÇAMENTO'!KMF39</f>
        <v>0</v>
      </c>
      <c r="KME42" s="709">
        <f>'2-ORÇAMENTO'!KME39</f>
        <v>0</v>
      </c>
      <c r="KMF42" s="707">
        <f>'2-ORÇAMENTO'!KMH39</f>
        <v>0</v>
      </c>
      <c r="KMG42" s="709">
        <f>'2-ORÇAMENTO'!KMG39</f>
        <v>0</v>
      </c>
      <c r="KMH42" s="707">
        <f>'2-ORÇAMENTO'!KMJ39</f>
        <v>0</v>
      </c>
      <c r="KMI42" s="709">
        <f>'2-ORÇAMENTO'!KMI39</f>
        <v>0</v>
      </c>
      <c r="KMJ42" s="707">
        <f>'2-ORÇAMENTO'!KML39</f>
        <v>0</v>
      </c>
      <c r="KMK42" s="709">
        <f>'2-ORÇAMENTO'!KMK39</f>
        <v>0</v>
      </c>
      <c r="KML42" s="707">
        <f>'2-ORÇAMENTO'!KMN39</f>
        <v>0</v>
      </c>
      <c r="KMM42" s="709">
        <f>'2-ORÇAMENTO'!KMM39</f>
        <v>0</v>
      </c>
      <c r="KMN42" s="707">
        <f>'2-ORÇAMENTO'!KMP39</f>
        <v>0</v>
      </c>
      <c r="KMO42" s="709">
        <f>'2-ORÇAMENTO'!KMO39</f>
        <v>0</v>
      </c>
      <c r="KMP42" s="707">
        <f>'2-ORÇAMENTO'!KMR39</f>
        <v>0</v>
      </c>
      <c r="KMQ42" s="709">
        <f>'2-ORÇAMENTO'!KMQ39</f>
        <v>0</v>
      </c>
      <c r="KMR42" s="707">
        <f>'2-ORÇAMENTO'!KMT39</f>
        <v>0</v>
      </c>
      <c r="KMS42" s="709">
        <f>'2-ORÇAMENTO'!KMS39</f>
        <v>0</v>
      </c>
      <c r="KMT42" s="707">
        <f>'2-ORÇAMENTO'!KMV39</f>
        <v>0</v>
      </c>
      <c r="KMU42" s="709">
        <f>'2-ORÇAMENTO'!KMU39</f>
        <v>0</v>
      </c>
      <c r="KMV42" s="707">
        <f>'2-ORÇAMENTO'!KMX39</f>
        <v>0</v>
      </c>
      <c r="KMW42" s="709">
        <f>'2-ORÇAMENTO'!KMW39</f>
        <v>0</v>
      </c>
      <c r="KMX42" s="707">
        <f>'2-ORÇAMENTO'!KMZ39</f>
        <v>0</v>
      </c>
      <c r="KMY42" s="709">
        <f>'2-ORÇAMENTO'!KMY39</f>
        <v>0</v>
      </c>
      <c r="KMZ42" s="707">
        <f>'2-ORÇAMENTO'!KNB39</f>
        <v>0</v>
      </c>
      <c r="KNA42" s="709">
        <f>'2-ORÇAMENTO'!KNA39</f>
        <v>0</v>
      </c>
      <c r="KNB42" s="707">
        <f>'2-ORÇAMENTO'!KND39</f>
        <v>0</v>
      </c>
      <c r="KNC42" s="709">
        <f>'2-ORÇAMENTO'!KNC39</f>
        <v>0</v>
      </c>
      <c r="KND42" s="707">
        <f>'2-ORÇAMENTO'!KNF39</f>
        <v>0</v>
      </c>
      <c r="KNE42" s="709">
        <f>'2-ORÇAMENTO'!KNE39</f>
        <v>0</v>
      </c>
      <c r="KNF42" s="707">
        <f>'2-ORÇAMENTO'!KNH39</f>
        <v>0</v>
      </c>
      <c r="KNG42" s="709">
        <f>'2-ORÇAMENTO'!KNG39</f>
        <v>0</v>
      </c>
      <c r="KNH42" s="707">
        <f>'2-ORÇAMENTO'!KNJ39</f>
        <v>0</v>
      </c>
      <c r="KNI42" s="709">
        <f>'2-ORÇAMENTO'!KNI39</f>
        <v>0</v>
      </c>
      <c r="KNJ42" s="707">
        <f>'2-ORÇAMENTO'!KNL39</f>
        <v>0</v>
      </c>
      <c r="KNK42" s="709">
        <f>'2-ORÇAMENTO'!KNK39</f>
        <v>0</v>
      </c>
      <c r="KNL42" s="707">
        <f>'2-ORÇAMENTO'!KNN39</f>
        <v>0</v>
      </c>
      <c r="KNM42" s="709">
        <f>'2-ORÇAMENTO'!KNM39</f>
        <v>0</v>
      </c>
      <c r="KNN42" s="707">
        <f>'2-ORÇAMENTO'!KNP39</f>
        <v>0</v>
      </c>
      <c r="KNO42" s="709">
        <f>'2-ORÇAMENTO'!KNO39</f>
        <v>0</v>
      </c>
      <c r="KNP42" s="707">
        <f>'2-ORÇAMENTO'!KNR39</f>
        <v>0</v>
      </c>
      <c r="KNQ42" s="709">
        <f>'2-ORÇAMENTO'!KNQ39</f>
        <v>0</v>
      </c>
      <c r="KNR42" s="707">
        <f>'2-ORÇAMENTO'!KNT39</f>
        <v>0</v>
      </c>
      <c r="KNS42" s="709">
        <f>'2-ORÇAMENTO'!KNS39</f>
        <v>0</v>
      </c>
      <c r="KNT42" s="707">
        <f>'2-ORÇAMENTO'!KNV39</f>
        <v>0</v>
      </c>
      <c r="KNU42" s="709">
        <f>'2-ORÇAMENTO'!KNU39</f>
        <v>0</v>
      </c>
      <c r="KNV42" s="707">
        <f>'2-ORÇAMENTO'!KNX39</f>
        <v>0</v>
      </c>
      <c r="KNW42" s="709">
        <f>'2-ORÇAMENTO'!KNW39</f>
        <v>0</v>
      </c>
      <c r="KNX42" s="707">
        <f>'2-ORÇAMENTO'!KNZ39</f>
        <v>0</v>
      </c>
      <c r="KNY42" s="709">
        <f>'2-ORÇAMENTO'!KNY39</f>
        <v>0</v>
      </c>
      <c r="KNZ42" s="707">
        <f>'2-ORÇAMENTO'!KOB39</f>
        <v>0</v>
      </c>
      <c r="KOA42" s="709">
        <f>'2-ORÇAMENTO'!KOA39</f>
        <v>0</v>
      </c>
      <c r="KOB42" s="707">
        <f>'2-ORÇAMENTO'!KOD39</f>
        <v>0</v>
      </c>
      <c r="KOC42" s="709">
        <f>'2-ORÇAMENTO'!KOC39</f>
        <v>0</v>
      </c>
      <c r="KOD42" s="707">
        <f>'2-ORÇAMENTO'!KOF39</f>
        <v>0</v>
      </c>
      <c r="KOE42" s="709">
        <f>'2-ORÇAMENTO'!KOE39</f>
        <v>0</v>
      </c>
      <c r="KOF42" s="707">
        <f>'2-ORÇAMENTO'!KOH39</f>
        <v>0</v>
      </c>
      <c r="KOG42" s="709">
        <f>'2-ORÇAMENTO'!KOG39</f>
        <v>0</v>
      </c>
      <c r="KOH42" s="707">
        <f>'2-ORÇAMENTO'!KOJ39</f>
        <v>0</v>
      </c>
      <c r="KOI42" s="709">
        <f>'2-ORÇAMENTO'!KOI39</f>
        <v>0</v>
      </c>
      <c r="KOJ42" s="707">
        <f>'2-ORÇAMENTO'!KOL39</f>
        <v>0</v>
      </c>
      <c r="KOK42" s="709">
        <f>'2-ORÇAMENTO'!KOK39</f>
        <v>0</v>
      </c>
      <c r="KOL42" s="707">
        <f>'2-ORÇAMENTO'!KON39</f>
        <v>0</v>
      </c>
      <c r="KOM42" s="709">
        <f>'2-ORÇAMENTO'!KOM39</f>
        <v>0</v>
      </c>
      <c r="KON42" s="707">
        <f>'2-ORÇAMENTO'!KOP39</f>
        <v>0</v>
      </c>
      <c r="KOO42" s="709">
        <f>'2-ORÇAMENTO'!KOO39</f>
        <v>0</v>
      </c>
      <c r="KOP42" s="707">
        <f>'2-ORÇAMENTO'!KOR39</f>
        <v>0</v>
      </c>
      <c r="KOQ42" s="709">
        <f>'2-ORÇAMENTO'!KOQ39</f>
        <v>0</v>
      </c>
      <c r="KOR42" s="707">
        <f>'2-ORÇAMENTO'!KOT39</f>
        <v>0</v>
      </c>
      <c r="KOS42" s="709">
        <f>'2-ORÇAMENTO'!KOS39</f>
        <v>0</v>
      </c>
      <c r="KOT42" s="707">
        <f>'2-ORÇAMENTO'!KOV39</f>
        <v>0</v>
      </c>
      <c r="KOU42" s="709">
        <f>'2-ORÇAMENTO'!KOU39</f>
        <v>0</v>
      </c>
      <c r="KOV42" s="707">
        <f>'2-ORÇAMENTO'!KOX39</f>
        <v>0</v>
      </c>
      <c r="KOW42" s="709">
        <f>'2-ORÇAMENTO'!KOW39</f>
        <v>0</v>
      </c>
      <c r="KOX42" s="707">
        <f>'2-ORÇAMENTO'!KOZ39</f>
        <v>0</v>
      </c>
      <c r="KOY42" s="709">
        <f>'2-ORÇAMENTO'!KOY39</f>
        <v>0</v>
      </c>
      <c r="KOZ42" s="707">
        <f>'2-ORÇAMENTO'!KPB39</f>
        <v>0</v>
      </c>
      <c r="KPA42" s="709">
        <f>'2-ORÇAMENTO'!KPA39</f>
        <v>0</v>
      </c>
      <c r="KPB42" s="707">
        <f>'2-ORÇAMENTO'!KPD39</f>
        <v>0</v>
      </c>
      <c r="KPC42" s="709">
        <f>'2-ORÇAMENTO'!KPC39</f>
        <v>0</v>
      </c>
      <c r="KPD42" s="707">
        <f>'2-ORÇAMENTO'!KPF39</f>
        <v>0</v>
      </c>
      <c r="KPE42" s="709">
        <f>'2-ORÇAMENTO'!KPE39</f>
        <v>0</v>
      </c>
      <c r="KPF42" s="707">
        <f>'2-ORÇAMENTO'!KPH39</f>
        <v>0</v>
      </c>
      <c r="KPG42" s="709">
        <f>'2-ORÇAMENTO'!KPG39</f>
        <v>0</v>
      </c>
      <c r="KPH42" s="707">
        <f>'2-ORÇAMENTO'!KPJ39</f>
        <v>0</v>
      </c>
      <c r="KPI42" s="709">
        <f>'2-ORÇAMENTO'!KPI39</f>
        <v>0</v>
      </c>
      <c r="KPJ42" s="707">
        <f>'2-ORÇAMENTO'!KPL39</f>
        <v>0</v>
      </c>
      <c r="KPK42" s="709">
        <f>'2-ORÇAMENTO'!KPK39</f>
        <v>0</v>
      </c>
      <c r="KPL42" s="707">
        <f>'2-ORÇAMENTO'!KPN39</f>
        <v>0</v>
      </c>
      <c r="KPM42" s="709">
        <f>'2-ORÇAMENTO'!KPM39</f>
        <v>0</v>
      </c>
      <c r="KPN42" s="707">
        <f>'2-ORÇAMENTO'!KPP39</f>
        <v>0</v>
      </c>
      <c r="KPO42" s="709">
        <f>'2-ORÇAMENTO'!KPO39</f>
        <v>0</v>
      </c>
      <c r="KPP42" s="707">
        <f>'2-ORÇAMENTO'!KPR39</f>
        <v>0</v>
      </c>
      <c r="KPQ42" s="709">
        <f>'2-ORÇAMENTO'!KPQ39</f>
        <v>0</v>
      </c>
      <c r="KPR42" s="707">
        <f>'2-ORÇAMENTO'!KPT39</f>
        <v>0</v>
      </c>
      <c r="KPS42" s="709">
        <f>'2-ORÇAMENTO'!KPS39</f>
        <v>0</v>
      </c>
      <c r="KPT42" s="707">
        <f>'2-ORÇAMENTO'!KPV39</f>
        <v>0</v>
      </c>
      <c r="KPU42" s="709">
        <f>'2-ORÇAMENTO'!KPU39</f>
        <v>0</v>
      </c>
      <c r="KPV42" s="707">
        <f>'2-ORÇAMENTO'!KPX39</f>
        <v>0</v>
      </c>
      <c r="KPW42" s="709">
        <f>'2-ORÇAMENTO'!KPW39</f>
        <v>0</v>
      </c>
      <c r="KPX42" s="707">
        <f>'2-ORÇAMENTO'!KPZ39</f>
        <v>0</v>
      </c>
      <c r="KPY42" s="709">
        <f>'2-ORÇAMENTO'!KPY39</f>
        <v>0</v>
      </c>
      <c r="KPZ42" s="707">
        <f>'2-ORÇAMENTO'!KQB39</f>
        <v>0</v>
      </c>
      <c r="KQA42" s="709">
        <f>'2-ORÇAMENTO'!KQA39</f>
        <v>0</v>
      </c>
      <c r="KQB42" s="707">
        <f>'2-ORÇAMENTO'!KQD39</f>
        <v>0</v>
      </c>
      <c r="KQC42" s="709">
        <f>'2-ORÇAMENTO'!KQC39</f>
        <v>0</v>
      </c>
      <c r="KQD42" s="707">
        <f>'2-ORÇAMENTO'!KQF39</f>
        <v>0</v>
      </c>
      <c r="KQE42" s="709">
        <f>'2-ORÇAMENTO'!KQE39</f>
        <v>0</v>
      </c>
      <c r="KQF42" s="707">
        <f>'2-ORÇAMENTO'!KQH39</f>
        <v>0</v>
      </c>
      <c r="KQG42" s="709">
        <f>'2-ORÇAMENTO'!KQG39</f>
        <v>0</v>
      </c>
      <c r="KQH42" s="707">
        <f>'2-ORÇAMENTO'!KQJ39</f>
        <v>0</v>
      </c>
      <c r="KQI42" s="709">
        <f>'2-ORÇAMENTO'!KQI39</f>
        <v>0</v>
      </c>
      <c r="KQJ42" s="707">
        <f>'2-ORÇAMENTO'!KQL39</f>
        <v>0</v>
      </c>
      <c r="KQK42" s="709">
        <f>'2-ORÇAMENTO'!KQK39</f>
        <v>0</v>
      </c>
      <c r="KQL42" s="707">
        <f>'2-ORÇAMENTO'!KQN39</f>
        <v>0</v>
      </c>
      <c r="KQM42" s="709">
        <f>'2-ORÇAMENTO'!KQM39</f>
        <v>0</v>
      </c>
      <c r="KQN42" s="707">
        <f>'2-ORÇAMENTO'!KQP39</f>
        <v>0</v>
      </c>
      <c r="KQO42" s="709">
        <f>'2-ORÇAMENTO'!KQO39</f>
        <v>0</v>
      </c>
      <c r="KQP42" s="707">
        <f>'2-ORÇAMENTO'!KQR39</f>
        <v>0</v>
      </c>
      <c r="KQQ42" s="709">
        <f>'2-ORÇAMENTO'!KQQ39</f>
        <v>0</v>
      </c>
      <c r="KQR42" s="707">
        <f>'2-ORÇAMENTO'!KQT39</f>
        <v>0</v>
      </c>
      <c r="KQS42" s="709">
        <f>'2-ORÇAMENTO'!KQS39</f>
        <v>0</v>
      </c>
      <c r="KQT42" s="707">
        <f>'2-ORÇAMENTO'!KQV39</f>
        <v>0</v>
      </c>
      <c r="KQU42" s="709">
        <f>'2-ORÇAMENTO'!KQU39</f>
        <v>0</v>
      </c>
      <c r="KQV42" s="707">
        <f>'2-ORÇAMENTO'!KQX39</f>
        <v>0</v>
      </c>
      <c r="KQW42" s="709">
        <f>'2-ORÇAMENTO'!KQW39</f>
        <v>0</v>
      </c>
      <c r="KQX42" s="707">
        <f>'2-ORÇAMENTO'!KQZ39</f>
        <v>0</v>
      </c>
      <c r="KQY42" s="709">
        <f>'2-ORÇAMENTO'!KQY39</f>
        <v>0</v>
      </c>
      <c r="KQZ42" s="707">
        <f>'2-ORÇAMENTO'!KRB39</f>
        <v>0</v>
      </c>
      <c r="KRA42" s="709">
        <f>'2-ORÇAMENTO'!KRA39</f>
        <v>0</v>
      </c>
      <c r="KRB42" s="707">
        <f>'2-ORÇAMENTO'!KRD39</f>
        <v>0</v>
      </c>
      <c r="KRC42" s="709">
        <f>'2-ORÇAMENTO'!KRC39</f>
        <v>0</v>
      </c>
      <c r="KRD42" s="707">
        <f>'2-ORÇAMENTO'!KRF39</f>
        <v>0</v>
      </c>
      <c r="KRE42" s="709">
        <f>'2-ORÇAMENTO'!KRE39</f>
        <v>0</v>
      </c>
      <c r="KRF42" s="707">
        <f>'2-ORÇAMENTO'!KRH39</f>
        <v>0</v>
      </c>
      <c r="KRG42" s="709">
        <f>'2-ORÇAMENTO'!KRG39</f>
        <v>0</v>
      </c>
      <c r="KRH42" s="707">
        <f>'2-ORÇAMENTO'!KRJ39</f>
        <v>0</v>
      </c>
      <c r="KRI42" s="709">
        <f>'2-ORÇAMENTO'!KRI39</f>
        <v>0</v>
      </c>
      <c r="KRJ42" s="707">
        <f>'2-ORÇAMENTO'!KRL39</f>
        <v>0</v>
      </c>
      <c r="KRK42" s="709">
        <f>'2-ORÇAMENTO'!KRK39</f>
        <v>0</v>
      </c>
      <c r="KRL42" s="707">
        <f>'2-ORÇAMENTO'!KRN39</f>
        <v>0</v>
      </c>
      <c r="KRM42" s="709">
        <f>'2-ORÇAMENTO'!KRM39</f>
        <v>0</v>
      </c>
      <c r="KRN42" s="707">
        <f>'2-ORÇAMENTO'!KRP39</f>
        <v>0</v>
      </c>
      <c r="KRO42" s="709">
        <f>'2-ORÇAMENTO'!KRO39</f>
        <v>0</v>
      </c>
      <c r="KRP42" s="707">
        <f>'2-ORÇAMENTO'!KRR39</f>
        <v>0</v>
      </c>
      <c r="KRQ42" s="709">
        <f>'2-ORÇAMENTO'!KRQ39</f>
        <v>0</v>
      </c>
      <c r="KRR42" s="707">
        <f>'2-ORÇAMENTO'!KRT39</f>
        <v>0</v>
      </c>
      <c r="KRS42" s="709">
        <f>'2-ORÇAMENTO'!KRS39</f>
        <v>0</v>
      </c>
      <c r="KRT42" s="707">
        <f>'2-ORÇAMENTO'!KRV39</f>
        <v>0</v>
      </c>
      <c r="KRU42" s="709">
        <f>'2-ORÇAMENTO'!KRU39</f>
        <v>0</v>
      </c>
      <c r="KRV42" s="707">
        <f>'2-ORÇAMENTO'!KRX39</f>
        <v>0</v>
      </c>
      <c r="KRW42" s="709">
        <f>'2-ORÇAMENTO'!KRW39</f>
        <v>0</v>
      </c>
      <c r="KRX42" s="707">
        <f>'2-ORÇAMENTO'!KRZ39</f>
        <v>0</v>
      </c>
      <c r="KRY42" s="709">
        <f>'2-ORÇAMENTO'!KRY39</f>
        <v>0</v>
      </c>
      <c r="KRZ42" s="707">
        <f>'2-ORÇAMENTO'!KSB39</f>
        <v>0</v>
      </c>
      <c r="KSA42" s="709">
        <f>'2-ORÇAMENTO'!KSA39</f>
        <v>0</v>
      </c>
      <c r="KSB42" s="707">
        <f>'2-ORÇAMENTO'!KSD39</f>
        <v>0</v>
      </c>
      <c r="KSC42" s="709">
        <f>'2-ORÇAMENTO'!KSC39</f>
        <v>0</v>
      </c>
      <c r="KSD42" s="707">
        <f>'2-ORÇAMENTO'!KSF39</f>
        <v>0</v>
      </c>
      <c r="KSE42" s="709">
        <f>'2-ORÇAMENTO'!KSE39</f>
        <v>0</v>
      </c>
      <c r="KSF42" s="707">
        <f>'2-ORÇAMENTO'!KSH39</f>
        <v>0</v>
      </c>
      <c r="KSG42" s="709">
        <f>'2-ORÇAMENTO'!KSG39</f>
        <v>0</v>
      </c>
      <c r="KSH42" s="707">
        <f>'2-ORÇAMENTO'!KSJ39</f>
        <v>0</v>
      </c>
      <c r="KSI42" s="709">
        <f>'2-ORÇAMENTO'!KSI39</f>
        <v>0</v>
      </c>
      <c r="KSJ42" s="707">
        <f>'2-ORÇAMENTO'!KSL39</f>
        <v>0</v>
      </c>
      <c r="KSK42" s="709">
        <f>'2-ORÇAMENTO'!KSK39</f>
        <v>0</v>
      </c>
      <c r="KSL42" s="707">
        <f>'2-ORÇAMENTO'!KSN39</f>
        <v>0</v>
      </c>
      <c r="KSM42" s="709">
        <f>'2-ORÇAMENTO'!KSM39</f>
        <v>0</v>
      </c>
      <c r="KSN42" s="707">
        <f>'2-ORÇAMENTO'!KSP39</f>
        <v>0</v>
      </c>
      <c r="KSO42" s="709">
        <f>'2-ORÇAMENTO'!KSO39</f>
        <v>0</v>
      </c>
      <c r="KSP42" s="707">
        <f>'2-ORÇAMENTO'!KSR39</f>
        <v>0</v>
      </c>
      <c r="KSQ42" s="709">
        <f>'2-ORÇAMENTO'!KSQ39</f>
        <v>0</v>
      </c>
      <c r="KSR42" s="707">
        <f>'2-ORÇAMENTO'!KST39</f>
        <v>0</v>
      </c>
      <c r="KSS42" s="709">
        <f>'2-ORÇAMENTO'!KSS39</f>
        <v>0</v>
      </c>
      <c r="KST42" s="707">
        <f>'2-ORÇAMENTO'!KSV39</f>
        <v>0</v>
      </c>
      <c r="KSU42" s="709">
        <f>'2-ORÇAMENTO'!KSU39</f>
        <v>0</v>
      </c>
      <c r="KSV42" s="707">
        <f>'2-ORÇAMENTO'!KSX39</f>
        <v>0</v>
      </c>
      <c r="KSW42" s="709">
        <f>'2-ORÇAMENTO'!KSW39</f>
        <v>0</v>
      </c>
      <c r="KSX42" s="707">
        <f>'2-ORÇAMENTO'!KSZ39</f>
        <v>0</v>
      </c>
      <c r="KSY42" s="709">
        <f>'2-ORÇAMENTO'!KSY39</f>
        <v>0</v>
      </c>
      <c r="KSZ42" s="707">
        <f>'2-ORÇAMENTO'!KTB39</f>
        <v>0</v>
      </c>
      <c r="KTA42" s="709">
        <f>'2-ORÇAMENTO'!KTA39</f>
        <v>0</v>
      </c>
      <c r="KTB42" s="707">
        <f>'2-ORÇAMENTO'!KTD39</f>
        <v>0</v>
      </c>
      <c r="KTC42" s="709">
        <f>'2-ORÇAMENTO'!KTC39</f>
        <v>0</v>
      </c>
      <c r="KTD42" s="707">
        <f>'2-ORÇAMENTO'!KTF39</f>
        <v>0</v>
      </c>
      <c r="KTE42" s="709">
        <f>'2-ORÇAMENTO'!KTE39</f>
        <v>0</v>
      </c>
      <c r="KTF42" s="707">
        <f>'2-ORÇAMENTO'!KTH39</f>
        <v>0</v>
      </c>
      <c r="KTG42" s="709">
        <f>'2-ORÇAMENTO'!KTG39</f>
        <v>0</v>
      </c>
      <c r="KTH42" s="707">
        <f>'2-ORÇAMENTO'!KTJ39</f>
        <v>0</v>
      </c>
      <c r="KTI42" s="709">
        <f>'2-ORÇAMENTO'!KTI39</f>
        <v>0</v>
      </c>
      <c r="KTJ42" s="707">
        <f>'2-ORÇAMENTO'!KTL39</f>
        <v>0</v>
      </c>
      <c r="KTK42" s="709">
        <f>'2-ORÇAMENTO'!KTK39</f>
        <v>0</v>
      </c>
      <c r="KTL42" s="707">
        <f>'2-ORÇAMENTO'!KTN39</f>
        <v>0</v>
      </c>
      <c r="KTM42" s="709">
        <f>'2-ORÇAMENTO'!KTM39</f>
        <v>0</v>
      </c>
      <c r="KTN42" s="707">
        <f>'2-ORÇAMENTO'!KTP39</f>
        <v>0</v>
      </c>
      <c r="KTO42" s="709">
        <f>'2-ORÇAMENTO'!KTO39</f>
        <v>0</v>
      </c>
      <c r="KTP42" s="707">
        <f>'2-ORÇAMENTO'!KTR39</f>
        <v>0</v>
      </c>
      <c r="KTQ42" s="709">
        <f>'2-ORÇAMENTO'!KTQ39</f>
        <v>0</v>
      </c>
      <c r="KTR42" s="707">
        <f>'2-ORÇAMENTO'!KTT39</f>
        <v>0</v>
      </c>
      <c r="KTS42" s="709">
        <f>'2-ORÇAMENTO'!KTS39</f>
        <v>0</v>
      </c>
      <c r="KTT42" s="707">
        <f>'2-ORÇAMENTO'!KTV39</f>
        <v>0</v>
      </c>
      <c r="KTU42" s="709">
        <f>'2-ORÇAMENTO'!KTU39</f>
        <v>0</v>
      </c>
      <c r="KTV42" s="707">
        <f>'2-ORÇAMENTO'!KTX39</f>
        <v>0</v>
      </c>
      <c r="KTW42" s="709">
        <f>'2-ORÇAMENTO'!KTW39</f>
        <v>0</v>
      </c>
      <c r="KTX42" s="707">
        <f>'2-ORÇAMENTO'!KTZ39</f>
        <v>0</v>
      </c>
      <c r="KTY42" s="709">
        <f>'2-ORÇAMENTO'!KTY39</f>
        <v>0</v>
      </c>
      <c r="KTZ42" s="707">
        <f>'2-ORÇAMENTO'!KUB39</f>
        <v>0</v>
      </c>
      <c r="KUA42" s="709">
        <f>'2-ORÇAMENTO'!KUA39</f>
        <v>0</v>
      </c>
      <c r="KUB42" s="707">
        <f>'2-ORÇAMENTO'!KUD39</f>
        <v>0</v>
      </c>
      <c r="KUC42" s="709">
        <f>'2-ORÇAMENTO'!KUC39</f>
        <v>0</v>
      </c>
      <c r="KUD42" s="707">
        <f>'2-ORÇAMENTO'!KUF39</f>
        <v>0</v>
      </c>
      <c r="KUE42" s="709">
        <f>'2-ORÇAMENTO'!KUE39</f>
        <v>0</v>
      </c>
      <c r="KUF42" s="707">
        <f>'2-ORÇAMENTO'!KUH39</f>
        <v>0</v>
      </c>
      <c r="KUG42" s="709">
        <f>'2-ORÇAMENTO'!KUG39</f>
        <v>0</v>
      </c>
      <c r="KUH42" s="707">
        <f>'2-ORÇAMENTO'!KUJ39</f>
        <v>0</v>
      </c>
      <c r="KUI42" s="709">
        <f>'2-ORÇAMENTO'!KUI39</f>
        <v>0</v>
      </c>
      <c r="KUJ42" s="707">
        <f>'2-ORÇAMENTO'!KUL39</f>
        <v>0</v>
      </c>
      <c r="KUK42" s="709">
        <f>'2-ORÇAMENTO'!KUK39</f>
        <v>0</v>
      </c>
      <c r="KUL42" s="707">
        <f>'2-ORÇAMENTO'!KUN39</f>
        <v>0</v>
      </c>
      <c r="KUM42" s="709">
        <f>'2-ORÇAMENTO'!KUM39</f>
        <v>0</v>
      </c>
      <c r="KUN42" s="707">
        <f>'2-ORÇAMENTO'!KUP39</f>
        <v>0</v>
      </c>
      <c r="KUO42" s="709">
        <f>'2-ORÇAMENTO'!KUO39</f>
        <v>0</v>
      </c>
      <c r="KUP42" s="707">
        <f>'2-ORÇAMENTO'!KUR39</f>
        <v>0</v>
      </c>
      <c r="KUQ42" s="709">
        <f>'2-ORÇAMENTO'!KUQ39</f>
        <v>0</v>
      </c>
      <c r="KUR42" s="707">
        <f>'2-ORÇAMENTO'!KUT39</f>
        <v>0</v>
      </c>
      <c r="KUS42" s="709">
        <f>'2-ORÇAMENTO'!KUS39</f>
        <v>0</v>
      </c>
      <c r="KUT42" s="707">
        <f>'2-ORÇAMENTO'!KUV39</f>
        <v>0</v>
      </c>
      <c r="KUU42" s="709">
        <f>'2-ORÇAMENTO'!KUU39</f>
        <v>0</v>
      </c>
      <c r="KUV42" s="707">
        <f>'2-ORÇAMENTO'!KUX39</f>
        <v>0</v>
      </c>
      <c r="KUW42" s="709">
        <f>'2-ORÇAMENTO'!KUW39</f>
        <v>0</v>
      </c>
      <c r="KUX42" s="707">
        <f>'2-ORÇAMENTO'!KUZ39</f>
        <v>0</v>
      </c>
      <c r="KUY42" s="709">
        <f>'2-ORÇAMENTO'!KUY39</f>
        <v>0</v>
      </c>
      <c r="KUZ42" s="707">
        <f>'2-ORÇAMENTO'!KVB39</f>
        <v>0</v>
      </c>
      <c r="KVA42" s="709">
        <f>'2-ORÇAMENTO'!KVA39</f>
        <v>0</v>
      </c>
      <c r="KVB42" s="707">
        <f>'2-ORÇAMENTO'!KVD39</f>
        <v>0</v>
      </c>
      <c r="KVC42" s="709">
        <f>'2-ORÇAMENTO'!KVC39</f>
        <v>0</v>
      </c>
      <c r="KVD42" s="707">
        <f>'2-ORÇAMENTO'!KVF39</f>
        <v>0</v>
      </c>
      <c r="KVE42" s="709">
        <f>'2-ORÇAMENTO'!KVE39</f>
        <v>0</v>
      </c>
      <c r="KVF42" s="707">
        <f>'2-ORÇAMENTO'!KVH39</f>
        <v>0</v>
      </c>
      <c r="KVG42" s="709">
        <f>'2-ORÇAMENTO'!KVG39</f>
        <v>0</v>
      </c>
      <c r="KVH42" s="707">
        <f>'2-ORÇAMENTO'!KVJ39</f>
        <v>0</v>
      </c>
      <c r="KVI42" s="709">
        <f>'2-ORÇAMENTO'!KVI39</f>
        <v>0</v>
      </c>
      <c r="KVJ42" s="707">
        <f>'2-ORÇAMENTO'!KVL39</f>
        <v>0</v>
      </c>
      <c r="KVK42" s="709">
        <f>'2-ORÇAMENTO'!KVK39</f>
        <v>0</v>
      </c>
      <c r="KVL42" s="707">
        <f>'2-ORÇAMENTO'!KVN39</f>
        <v>0</v>
      </c>
      <c r="KVM42" s="709">
        <f>'2-ORÇAMENTO'!KVM39</f>
        <v>0</v>
      </c>
      <c r="KVN42" s="707">
        <f>'2-ORÇAMENTO'!KVP39</f>
        <v>0</v>
      </c>
      <c r="KVO42" s="709">
        <f>'2-ORÇAMENTO'!KVO39</f>
        <v>0</v>
      </c>
      <c r="KVP42" s="707">
        <f>'2-ORÇAMENTO'!KVR39</f>
        <v>0</v>
      </c>
      <c r="KVQ42" s="709">
        <f>'2-ORÇAMENTO'!KVQ39</f>
        <v>0</v>
      </c>
      <c r="KVR42" s="707">
        <f>'2-ORÇAMENTO'!KVT39</f>
        <v>0</v>
      </c>
      <c r="KVS42" s="709">
        <f>'2-ORÇAMENTO'!KVS39</f>
        <v>0</v>
      </c>
      <c r="KVT42" s="707">
        <f>'2-ORÇAMENTO'!KVV39</f>
        <v>0</v>
      </c>
      <c r="KVU42" s="709">
        <f>'2-ORÇAMENTO'!KVU39</f>
        <v>0</v>
      </c>
      <c r="KVV42" s="707">
        <f>'2-ORÇAMENTO'!KVX39</f>
        <v>0</v>
      </c>
      <c r="KVW42" s="709">
        <f>'2-ORÇAMENTO'!KVW39</f>
        <v>0</v>
      </c>
      <c r="KVX42" s="707">
        <f>'2-ORÇAMENTO'!KVZ39</f>
        <v>0</v>
      </c>
      <c r="KVY42" s="709">
        <f>'2-ORÇAMENTO'!KVY39</f>
        <v>0</v>
      </c>
      <c r="KVZ42" s="707">
        <f>'2-ORÇAMENTO'!KWB39</f>
        <v>0</v>
      </c>
      <c r="KWA42" s="709">
        <f>'2-ORÇAMENTO'!KWA39</f>
        <v>0</v>
      </c>
      <c r="KWB42" s="707">
        <f>'2-ORÇAMENTO'!KWD39</f>
        <v>0</v>
      </c>
      <c r="KWC42" s="709">
        <f>'2-ORÇAMENTO'!KWC39</f>
        <v>0</v>
      </c>
      <c r="KWD42" s="707">
        <f>'2-ORÇAMENTO'!KWF39</f>
        <v>0</v>
      </c>
      <c r="KWE42" s="709">
        <f>'2-ORÇAMENTO'!KWE39</f>
        <v>0</v>
      </c>
      <c r="KWF42" s="707">
        <f>'2-ORÇAMENTO'!KWH39</f>
        <v>0</v>
      </c>
      <c r="KWG42" s="709">
        <f>'2-ORÇAMENTO'!KWG39</f>
        <v>0</v>
      </c>
      <c r="KWH42" s="707">
        <f>'2-ORÇAMENTO'!KWJ39</f>
        <v>0</v>
      </c>
      <c r="KWI42" s="709">
        <f>'2-ORÇAMENTO'!KWI39</f>
        <v>0</v>
      </c>
      <c r="KWJ42" s="707">
        <f>'2-ORÇAMENTO'!KWL39</f>
        <v>0</v>
      </c>
      <c r="KWK42" s="709">
        <f>'2-ORÇAMENTO'!KWK39</f>
        <v>0</v>
      </c>
      <c r="KWL42" s="707">
        <f>'2-ORÇAMENTO'!KWN39</f>
        <v>0</v>
      </c>
      <c r="KWM42" s="709">
        <f>'2-ORÇAMENTO'!KWM39</f>
        <v>0</v>
      </c>
      <c r="KWN42" s="707">
        <f>'2-ORÇAMENTO'!KWP39</f>
        <v>0</v>
      </c>
      <c r="KWO42" s="709">
        <f>'2-ORÇAMENTO'!KWO39</f>
        <v>0</v>
      </c>
      <c r="KWP42" s="707">
        <f>'2-ORÇAMENTO'!KWR39</f>
        <v>0</v>
      </c>
      <c r="KWQ42" s="709">
        <f>'2-ORÇAMENTO'!KWQ39</f>
        <v>0</v>
      </c>
      <c r="KWR42" s="707">
        <f>'2-ORÇAMENTO'!KWT39</f>
        <v>0</v>
      </c>
      <c r="KWS42" s="709">
        <f>'2-ORÇAMENTO'!KWS39</f>
        <v>0</v>
      </c>
      <c r="KWT42" s="707">
        <f>'2-ORÇAMENTO'!KWV39</f>
        <v>0</v>
      </c>
      <c r="KWU42" s="709">
        <f>'2-ORÇAMENTO'!KWU39</f>
        <v>0</v>
      </c>
      <c r="KWV42" s="707">
        <f>'2-ORÇAMENTO'!KWX39</f>
        <v>0</v>
      </c>
      <c r="KWW42" s="709">
        <f>'2-ORÇAMENTO'!KWW39</f>
        <v>0</v>
      </c>
      <c r="KWX42" s="707">
        <f>'2-ORÇAMENTO'!KWZ39</f>
        <v>0</v>
      </c>
      <c r="KWY42" s="709">
        <f>'2-ORÇAMENTO'!KWY39</f>
        <v>0</v>
      </c>
      <c r="KWZ42" s="707">
        <f>'2-ORÇAMENTO'!KXB39</f>
        <v>0</v>
      </c>
      <c r="KXA42" s="709">
        <f>'2-ORÇAMENTO'!KXA39</f>
        <v>0</v>
      </c>
      <c r="KXB42" s="707">
        <f>'2-ORÇAMENTO'!KXD39</f>
        <v>0</v>
      </c>
      <c r="KXC42" s="709">
        <f>'2-ORÇAMENTO'!KXC39</f>
        <v>0</v>
      </c>
      <c r="KXD42" s="707">
        <f>'2-ORÇAMENTO'!KXF39</f>
        <v>0</v>
      </c>
      <c r="KXE42" s="709">
        <f>'2-ORÇAMENTO'!KXE39</f>
        <v>0</v>
      </c>
      <c r="KXF42" s="707">
        <f>'2-ORÇAMENTO'!KXH39</f>
        <v>0</v>
      </c>
      <c r="KXG42" s="709">
        <f>'2-ORÇAMENTO'!KXG39</f>
        <v>0</v>
      </c>
      <c r="KXH42" s="707">
        <f>'2-ORÇAMENTO'!KXJ39</f>
        <v>0</v>
      </c>
      <c r="KXI42" s="709">
        <f>'2-ORÇAMENTO'!KXI39</f>
        <v>0</v>
      </c>
      <c r="KXJ42" s="707">
        <f>'2-ORÇAMENTO'!KXL39</f>
        <v>0</v>
      </c>
      <c r="KXK42" s="709">
        <f>'2-ORÇAMENTO'!KXK39</f>
        <v>0</v>
      </c>
      <c r="KXL42" s="707">
        <f>'2-ORÇAMENTO'!KXN39</f>
        <v>0</v>
      </c>
      <c r="KXM42" s="709">
        <f>'2-ORÇAMENTO'!KXM39</f>
        <v>0</v>
      </c>
      <c r="KXN42" s="707">
        <f>'2-ORÇAMENTO'!KXP39</f>
        <v>0</v>
      </c>
      <c r="KXO42" s="709">
        <f>'2-ORÇAMENTO'!KXO39</f>
        <v>0</v>
      </c>
      <c r="KXP42" s="707">
        <f>'2-ORÇAMENTO'!KXR39</f>
        <v>0</v>
      </c>
      <c r="KXQ42" s="709">
        <f>'2-ORÇAMENTO'!KXQ39</f>
        <v>0</v>
      </c>
      <c r="KXR42" s="707">
        <f>'2-ORÇAMENTO'!KXT39</f>
        <v>0</v>
      </c>
      <c r="KXS42" s="709">
        <f>'2-ORÇAMENTO'!KXS39</f>
        <v>0</v>
      </c>
      <c r="KXT42" s="707">
        <f>'2-ORÇAMENTO'!KXV39</f>
        <v>0</v>
      </c>
      <c r="KXU42" s="709">
        <f>'2-ORÇAMENTO'!KXU39</f>
        <v>0</v>
      </c>
      <c r="KXV42" s="707">
        <f>'2-ORÇAMENTO'!KXX39</f>
        <v>0</v>
      </c>
      <c r="KXW42" s="709">
        <f>'2-ORÇAMENTO'!KXW39</f>
        <v>0</v>
      </c>
      <c r="KXX42" s="707">
        <f>'2-ORÇAMENTO'!KXZ39</f>
        <v>0</v>
      </c>
      <c r="KXY42" s="709">
        <f>'2-ORÇAMENTO'!KXY39</f>
        <v>0</v>
      </c>
      <c r="KXZ42" s="707">
        <f>'2-ORÇAMENTO'!KYB39</f>
        <v>0</v>
      </c>
      <c r="KYA42" s="709">
        <f>'2-ORÇAMENTO'!KYA39</f>
        <v>0</v>
      </c>
      <c r="KYB42" s="707">
        <f>'2-ORÇAMENTO'!KYD39</f>
        <v>0</v>
      </c>
      <c r="KYC42" s="709">
        <f>'2-ORÇAMENTO'!KYC39</f>
        <v>0</v>
      </c>
      <c r="KYD42" s="707">
        <f>'2-ORÇAMENTO'!KYF39</f>
        <v>0</v>
      </c>
      <c r="KYE42" s="709">
        <f>'2-ORÇAMENTO'!KYE39</f>
        <v>0</v>
      </c>
      <c r="KYF42" s="707">
        <f>'2-ORÇAMENTO'!KYH39</f>
        <v>0</v>
      </c>
      <c r="KYG42" s="709">
        <f>'2-ORÇAMENTO'!KYG39</f>
        <v>0</v>
      </c>
      <c r="KYH42" s="707">
        <f>'2-ORÇAMENTO'!KYJ39</f>
        <v>0</v>
      </c>
      <c r="KYI42" s="709">
        <f>'2-ORÇAMENTO'!KYI39</f>
        <v>0</v>
      </c>
      <c r="KYJ42" s="707">
        <f>'2-ORÇAMENTO'!KYL39</f>
        <v>0</v>
      </c>
      <c r="KYK42" s="709">
        <f>'2-ORÇAMENTO'!KYK39</f>
        <v>0</v>
      </c>
      <c r="KYL42" s="707">
        <f>'2-ORÇAMENTO'!KYN39</f>
        <v>0</v>
      </c>
      <c r="KYM42" s="709">
        <f>'2-ORÇAMENTO'!KYM39</f>
        <v>0</v>
      </c>
      <c r="KYN42" s="707">
        <f>'2-ORÇAMENTO'!KYP39</f>
        <v>0</v>
      </c>
      <c r="KYO42" s="709">
        <f>'2-ORÇAMENTO'!KYO39</f>
        <v>0</v>
      </c>
      <c r="KYP42" s="707">
        <f>'2-ORÇAMENTO'!KYR39</f>
        <v>0</v>
      </c>
      <c r="KYQ42" s="709">
        <f>'2-ORÇAMENTO'!KYQ39</f>
        <v>0</v>
      </c>
      <c r="KYR42" s="707">
        <f>'2-ORÇAMENTO'!KYT39</f>
        <v>0</v>
      </c>
      <c r="KYS42" s="709">
        <f>'2-ORÇAMENTO'!KYS39</f>
        <v>0</v>
      </c>
      <c r="KYT42" s="707">
        <f>'2-ORÇAMENTO'!KYV39</f>
        <v>0</v>
      </c>
      <c r="KYU42" s="709">
        <f>'2-ORÇAMENTO'!KYU39</f>
        <v>0</v>
      </c>
      <c r="KYV42" s="707">
        <f>'2-ORÇAMENTO'!KYX39</f>
        <v>0</v>
      </c>
      <c r="KYW42" s="709">
        <f>'2-ORÇAMENTO'!KYW39</f>
        <v>0</v>
      </c>
      <c r="KYX42" s="707">
        <f>'2-ORÇAMENTO'!KYZ39</f>
        <v>0</v>
      </c>
      <c r="KYY42" s="709">
        <f>'2-ORÇAMENTO'!KYY39</f>
        <v>0</v>
      </c>
      <c r="KYZ42" s="707">
        <f>'2-ORÇAMENTO'!KZB39</f>
        <v>0</v>
      </c>
      <c r="KZA42" s="709">
        <f>'2-ORÇAMENTO'!KZA39</f>
        <v>0</v>
      </c>
      <c r="KZB42" s="707">
        <f>'2-ORÇAMENTO'!KZD39</f>
        <v>0</v>
      </c>
      <c r="KZC42" s="709">
        <f>'2-ORÇAMENTO'!KZC39</f>
        <v>0</v>
      </c>
      <c r="KZD42" s="707">
        <f>'2-ORÇAMENTO'!KZF39</f>
        <v>0</v>
      </c>
      <c r="KZE42" s="709">
        <f>'2-ORÇAMENTO'!KZE39</f>
        <v>0</v>
      </c>
      <c r="KZF42" s="707">
        <f>'2-ORÇAMENTO'!KZH39</f>
        <v>0</v>
      </c>
      <c r="KZG42" s="709">
        <f>'2-ORÇAMENTO'!KZG39</f>
        <v>0</v>
      </c>
      <c r="KZH42" s="707">
        <f>'2-ORÇAMENTO'!KZJ39</f>
        <v>0</v>
      </c>
      <c r="KZI42" s="709">
        <f>'2-ORÇAMENTO'!KZI39</f>
        <v>0</v>
      </c>
      <c r="KZJ42" s="707">
        <f>'2-ORÇAMENTO'!KZL39</f>
        <v>0</v>
      </c>
      <c r="KZK42" s="709">
        <f>'2-ORÇAMENTO'!KZK39</f>
        <v>0</v>
      </c>
      <c r="KZL42" s="707">
        <f>'2-ORÇAMENTO'!KZN39</f>
        <v>0</v>
      </c>
      <c r="KZM42" s="709">
        <f>'2-ORÇAMENTO'!KZM39</f>
        <v>0</v>
      </c>
      <c r="KZN42" s="707">
        <f>'2-ORÇAMENTO'!KZP39</f>
        <v>0</v>
      </c>
      <c r="KZO42" s="709">
        <f>'2-ORÇAMENTO'!KZO39</f>
        <v>0</v>
      </c>
      <c r="KZP42" s="707">
        <f>'2-ORÇAMENTO'!KZR39</f>
        <v>0</v>
      </c>
      <c r="KZQ42" s="709">
        <f>'2-ORÇAMENTO'!KZQ39</f>
        <v>0</v>
      </c>
      <c r="KZR42" s="707">
        <f>'2-ORÇAMENTO'!KZT39</f>
        <v>0</v>
      </c>
      <c r="KZS42" s="709">
        <f>'2-ORÇAMENTO'!KZS39</f>
        <v>0</v>
      </c>
      <c r="KZT42" s="707">
        <f>'2-ORÇAMENTO'!KZV39</f>
        <v>0</v>
      </c>
      <c r="KZU42" s="709">
        <f>'2-ORÇAMENTO'!KZU39</f>
        <v>0</v>
      </c>
      <c r="KZV42" s="707">
        <f>'2-ORÇAMENTO'!KZX39</f>
        <v>0</v>
      </c>
      <c r="KZW42" s="709">
        <f>'2-ORÇAMENTO'!KZW39</f>
        <v>0</v>
      </c>
      <c r="KZX42" s="707">
        <f>'2-ORÇAMENTO'!KZZ39</f>
        <v>0</v>
      </c>
      <c r="KZY42" s="709">
        <f>'2-ORÇAMENTO'!KZY39</f>
        <v>0</v>
      </c>
      <c r="KZZ42" s="707">
        <f>'2-ORÇAMENTO'!LAB39</f>
        <v>0</v>
      </c>
      <c r="LAA42" s="709">
        <f>'2-ORÇAMENTO'!LAA39</f>
        <v>0</v>
      </c>
      <c r="LAB42" s="707">
        <f>'2-ORÇAMENTO'!LAD39</f>
        <v>0</v>
      </c>
      <c r="LAC42" s="709">
        <f>'2-ORÇAMENTO'!LAC39</f>
        <v>0</v>
      </c>
      <c r="LAD42" s="707">
        <f>'2-ORÇAMENTO'!LAF39</f>
        <v>0</v>
      </c>
      <c r="LAE42" s="709">
        <f>'2-ORÇAMENTO'!LAE39</f>
        <v>0</v>
      </c>
      <c r="LAF42" s="707">
        <f>'2-ORÇAMENTO'!LAH39</f>
        <v>0</v>
      </c>
      <c r="LAG42" s="709">
        <f>'2-ORÇAMENTO'!LAG39</f>
        <v>0</v>
      </c>
      <c r="LAH42" s="707">
        <f>'2-ORÇAMENTO'!LAJ39</f>
        <v>0</v>
      </c>
      <c r="LAI42" s="709">
        <f>'2-ORÇAMENTO'!LAI39</f>
        <v>0</v>
      </c>
      <c r="LAJ42" s="707">
        <f>'2-ORÇAMENTO'!LAL39</f>
        <v>0</v>
      </c>
      <c r="LAK42" s="709">
        <f>'2-ORÇAMENTO'!LAK39</f>
        <v>0</v>
      </c>
      <c r="LAL42" s="707">
        <f>'2-ORÇAMENTO'!LAN39</f>
        <v>0</v>
      </c>
      <c r="LAM42" s="709">
        <f>'2-ORÇAMENTO'!LAM39</f>
        <v>0</v>
      </c>
      <c r="LAN42" s="707">
        <f>'2-ORÇAMENTO'!LAP39</f>
        <v>0</v>
      </c>
      <c r="LAO42" s="709">
        <f>'2-ORÇAMENTO'!LAO39</f>
        <v>0</v>
      </c>
      <c r="LAP42" s="707">
        <f>'2-ORÇAMENTO'!LAR39</f>
        <v>0</v>
      </c>
      <c r="LAQ42" s="709">
        <f>'2-ORÇAMENTO'!LAQ39</f>
        <v>0</v>
      </c>
      <c r="LAR42" s="707">
        <f>'2-ORÇAMENTO'!LAT39</f>
        <v>0</v>
      </c>
      <c r="LAS42" s="709">
        <f>'2-ORÇAMENTO'!LAS39</f>
        <v>0</v>
      </c>
      <c r="LAT42" s="707">
        <f>'2-ORÇAMENTO'!LAV39</f>
        <v>0</v>
      </c>
      <c r="LAU42" s="709">
        <f>'2-ORÇAMENTO'!LAU39</f>
        <v>0</v>
      </c>
      <c r="LAV42" s="707">
        <f>'2-ORÇAMENTO'!LAX39</f>
        <v>0</v>
      </c>
      <c r="LAW42" s="709">
        <f>'2-ORÇAMENTO'!LAW39</f>
        <v>0</v>
      </c>
      <c r="LAX42" s="707">
        <f>'2-ORÇAMENTO'!LAZ39</f>
        <v>0</v>
      </c>
      <c r="LAY42" s="709">
        <f>'2-ORÇAMENTO'!LAY39</f>
        <v>0</v>
      </c>
      <c r="LAZ42" s="707">
        <f>'2-ORÇAMENTO'!LBB39</f>
        <v>0</v>
      </c>
      <c r="LBA42" s="709">
        <f>'2-ORÇAMENTO'!LBA39</f>
        <v>0</v>
      </c>
      <c r="LBB42" s="707">
        <f>'2-ORÇAMENTO'!LBD39</f>
        <v>0</v>
      </c>
      <c r="LBC42" s="709">
        <f>'2-ORÇAMENTO'!LBC39</f>
        <v>0</v>
      </c>
      <c r="LBD42" s="707">
        <f>'2-ORÇAMENTO'!LBF39</f>
        <v>0</v>
      </c>
      <c r="LBE42" s="709">
        <f>'2-ORÇAMENTO'!LBE39</f>
        <v>0</v>
      </c>
      <c r="LBF42" s="707">
        <f>'2-ORÇAMENTO'!LBH39</f>
        <v>0</v>
      </c>
      <c r="LBG42" s="709">
        <f>'2-ORÇAMENTO'!LBG39</f>
        <v>0</v>
      </c>
      <c r="LBH42" s="707">
        <f>'2-ORÇAMENTO'!LBJ39</f>
        <v>0</v>
      </c>
      <c r="LBI42" s="709">
        <f>'2-ORÇAMENTO'!LBI39</f>
        <v>0</v>
      </c>
      <c r="LBJ42" s="707">
        <f>'2-ORÇAMENTO'!LBL39</f>
        <v>0</v>
      </c>
      <c r="LBK42" s="709">
        <f>'2-ORÇAMENTO'!LBK39</f>
        <v>0</v>
      </c>
      <c r="LBL42" s="707">
        <f>'2-ORÇAMENTO'!LBN39</f>
        <v>0</v>
      </c>
      <c r="LBM42" s="709">
        <f>'2-ORÇAMENTO'!LBM39</f>
        <v>0</v>
      </c>
      <c r="LBN42" s="707">
        <f>'2-ORÇAMENTO'!LBP39</f>
        <v>0</v>
      </c>
      <c r="LBO42" s="709">
        <f>'2-ORÇAMENTO'!LBO39</f>
        <v>0</v>
      </c>
      <c r="LBP42" s="707">
        <f>'2-ORÇAMENTO'!LBR39</f>
        <v>0</v>
      </c>
      <c r="LBQ42" s="709">
        <f>'2-ORÇAMENTO'!LBQ39</f>
        <v>0</v>
      </c>
      <c r="LBR42" s="707">
        <f>'2-ORÇAMENTO'!LBT39</f>
        <v>0</v>
      </c>
      <c r="LBS42" s="709">
        <f>'2-ORÇAMENTO'!LBS39</f>
        <v>0</v>
      </c>
      <c r="LBT42" s="707">
        <f>'2-ORÇAMENTO'!LBV39</f>
        <v>0</v>
      </c>
      <c r="LBU42" s="709">
        <f>'2-ORÇAMENTO'!LBU39</f>
        <v>0</v>
      </c>
      <c r="LBV42" s="707">
        <f>'2-ORÇAMENTO'!LBX39</f>
        <v>0</v>
      </c>
      <c r="LBW42" s="709">
        <f>'2-ORÇAMENTO'!LBW39</f>
        <v>0</v>
      </c>
      <c r="LBX42" s="707">
        <f>'2-ORÇAMENTO'!LBZ39</f>
        <v>0</v>
      </c>
      <c r="LBY42" s="709">
        <f>'2-ORÇAMENTO'!LBY39</f>
        <v>0</v>
      </c>
      <c r="LBZ42" s="707">
        <f>'2-ORÇAMENTO'!LCB39</f>
        <v>0</v>
      </c>
      <c r="LCA42" s="709">
        <f>'2-ORÇAMENTO'!LCA39</f>
        <v>0</v>
      </c>
      <c r="LCB42" s="707">
        <f>'2-ORÇAMENTO'!LCD39</f>
        <v>0</v>
      </c>
      <c r="LCC42" s="709">
        <f>'2-ORÇAMENTO'!LCC39</f>
        <v>0</v>
      </c>
      <c r="LCD42" s="707">
        <f>'2-ORÇAMENTO'!LCF39</f>
        <v>0</v>
      </c>
      <c r="LCE42" s="709">
        <f>'2-ORÇAMENTO'!LCE39</f>
        <v>0</v>
      </c>
      <c r="LCF42" s="707">
        <f>'2-ORÇAMENTO'!LCH39</f>
        <v>0</v>
      </c>
      <c r="LCG42" s="709">
        <f>'2-ORÇAMENTO'!LCG39</f>
        <v>0</v>
      </c>
      <c r="LCH42" s="707">
        <f>'2-ORÇAMENTO'!LCJ39</f>
        <v>0</v>
      </c>
      <c r="LCI42" s="709">
        <f>'2-ORÇAMENTO'!LCI39</f>
        <v>0</v>
      </c>
      <c r="LCJ42" s="707">
        <f>'2-ORÇAMENTO'!LCL39</f>
        <v>0</v>
      </c>
      <c r="LCK42" s="709">
        <f>'2-ORÇAMENTO'!LCK39</f>
        <v>0</v>
      </c>
      <c r="LCL42" s="707">
        <f>'2-ORÇAMENTO'!LCN39</f>
        <v>0</v>
      </c>
      <c r="LCM42" s="709">
        <f>'2-ORÇAMENTO'!LCM39</f>
        <v>0</v>
      </c>
      <c r="LCN42" s="707">
        <f>'2-ORÇAMENTO'!LCP39</f>
        <v>0</v>
      </c>
      <c r="LCO42" s="709">
        <f>'2-ORÇAMENTO'!LCO39</f>
        <v>0</v>
      </c>
      <c r="LCP42" s="707">
        <f>'2-ORÇAMENTO'!LCR39</f>
        <v>0</v>
      </c>
      <c r="LCQ42" s="709">
        <f>'2-ORÇAMENTO'!LCQ39</f>
        <v>0</v>
      </c>
      <c r="LCR42" s="707">
        <f>'2-ORÇAMENTO'!LCT39</f>
        <v>0</v>
      </c>
      <c r="LCS42" s="709">
        <f>'2-ORÇAMENTO'!LCS39</f>
        <v>0</v>
      </c>
      <c r="LCT42" s="707">
        <f>'2-ORÇAMENTO'!LCV39</f>
        <v>0</v>
      </c>
      <c r="LCU42" s="709">
        <f>'2-ORÇAMENTO'!LCU39</f>
        <v>0</v>
      </c>
      <c r="LCV42" s="707">
        <f>'2-ORÇAMENTO'!LCX39</f>
        <v>0</v>
      </c>
      <c r="LCW42" s="709">
        <f>'2-ORÇAMENTO'!LCW39</f>
        <v>0</v>
      </c>
      <c r="LCX42" s="707">
        <f>'2-ORÇAMENTO'!LCZ39</f>
        <v>0</v>
      </c>
      <c r="LCY42" s="709">
        <f>'2-ORÇAMENTO'!LCY39</f>
        <v>0</v>
      </c>
      <c r="LCZ42" s="707">
        <f>'2-ORÇAMENTO'!LDB39</f>
        <v>0</v>
      </c>
      <c r="LDA42" s="709">
        <f>'2-ORÇAMENTO'!LDA39</f>
        <v>0</v>
      </c>
      <c r="LDB42" s="707">
        <f>'2-ORÇAMENTO'!LDD39</f>
        <v>0</v>
      </c>
      <c r="LDC42" s="709">
        <f>'2-ORÇAMENTO'!LDC39</f>
        <v>0</v>
      </c>
      <c r="LDD42" s="707">
        <f>'2-ORÇAMENTO'!LDF39</f>
        <v>0</v>
      </c>
      <c r="LDE42" s="709">
        <f>'2-ORÇAMENTO'!LDE39</f>
        <v>0</v>
      </c>
      <c r="LDF42" s="707">
        <f>'2-ORÇAMENTO'!LDH39</f>
        <v>0</v>
      </c>
      <c r="LDG42" s="709">
        <f>'2-ORÇAMENTO'!LDG39</f>
        <v>0</v>
      </c>
      <c r="LDH42" s="707">
        <f>'2-ORÇAMENTO'!LDJ39</f>
        <v>0</v>
      </c>
      <c r="LDI42" s="709">
        <f>'2-ORÇAMENTO'!LDI39</f>
        <v>0</v>
      </c>
      <c r="LDJ42" s="707">
        <f>'2-ORÇAMENTO'!LDL39</f>
        <v>0</v>
      </c>
      <c r="LDK42" s="709">
        <f>'2-ORÇAMENTO'!LDK39</f>
        <v>0</v>
      </c>
      <c r="LDL42" s="707">
        <f>'2-ORÇAMENTO'!LDN39</f>
        <v>0</v>
      </c>
      <c r="LDM42" s="709">
        <f>'2-ORÇAMENTO'!LDM39</f>
        <v>0</v>
      </c>
      <c r="LDN42" s="707">
        <f>'2-ORÇAMENTO'!LDP39</f>
        <v>0</v>
      </c>
      <c r="LDO42" s="709">
        <f>'2-ORÇAMENTO'!LDO39</f>
        <v>0</v>
      </c>
      <c r="LDP42" s="707">
        <f>'2-ORÇAMENTO'!LDR39</f>
        <v>0</v>
      </c>
      <c r="LDQ42" s="709">
        <f>'2-ORÇAMENTO'!LDQ39</f>
        <v>0</v>
      </c>
      <c r="LDR42" s="707">
        <f>'2-ORÇAMENTO'!LDT39</f>
        <v>0</v>
      </c>
      <c r="LDS42" s="709">
        <f>'2-ORÇAMENTO'!LDS39</f>
        <v>0</v>
      </c>
      <c r="LDT42" s="707">
        <f>'2-ORÇAMENTO'!LDV39</f>
        <v>0</v>
      </c>
      <c r="LDU42" s="709">
        <f>'2-ORÇAMENTO'!LDU39</f>
        <v>0</v>
      </c>
      <c r="LDV42" s="707">
        <f>'2-ORÇAMENTO'!LDX39</f>
        <v>0</v>
      </c>
      <c r="LDW42" s="709">
        <f>'2-ORÇAMENTO'!LDW39</f>
        <v>0</v>
      </c>
      <c r="LDX42" s="707">
        <f>'2-ORÇAMENTO'!LDZ39</f>
        <v>0</v>
      </c>
      <c r="LDY42" s="709">
        <f>'2-ORÇAMENTO'!LDY39</f>
        <v>0</v>
      </c>
      <c r="LDZ42" s="707">
        <f>'2-ORÇAMENTO'!LEB39</f>
        <v>0</v>
      </c>
      <c r="LEA42" s="709">
        <f>'2-ORÇAMENTO'!LEA39</f>
        <v>0</v>
      </c>
      <c r="LEB42" s="707">
        <f>'2-ORÇAMENTO'!LED39</f>
        <v>0</v>
      </c>
      <c r="LEC42" s="709">
        <f>'2-ORÇAMENTO'!LEC39</f>
        <v>0</v>
      </c>
      <c r="LED42" s="707">
        <f>'2-ORÇAMENTO'!LEF39</f>
        <v>0</v>
      </c>
      <c r="LEE42" s="709">
        <f>'2-ORÇAMENTO'!LEE39</f>
        <v>0</v>
      </c>
      <c r="LEF42" s="707">
        <f>'2-ORÇAMENTO'!LEH39</f>
        <v>0</v>
      </c>
      <c r="LEG42" s="709">
        <f>'2-ORÇAMENTO'!LEG39</f>
        <v>0</v>
      </c>
      <c r="LEH42" s="707">
        <f>'2-ORÇAMENTO'!LEJ39</f>
        <v>0</v>
      </c>
      <c r="LEI42" s="709">
        <f>'2-ORÇAMENTO'!LEI39</f>
        <v>0</v>
      </c>
      <c r="LEJ42" s="707">
        <f>'2-ORÇAMENTO'!LEL39</f>
        <v>0</v>
      </c>
      <c r="LEK42" s="709">
        <f>'2-ORÇAMENTO'!LEK39</f>
        <v>0</v>
      </c>
      <c r="LEL42" s="707">
        <f>'2-ORÇAMENTO'!LEN39</f>
        <v>0</v>
      </c>
      <c r="LEM42" s="709">
        <f>'2-ORÇAMENTO'!LEM39</f>
        <v>0</v>
      </c>
      <c r="LEN42" s="707">
        <f>'2-ORÇAMENTO'!LEP39</f>
        <v>0</v>
      </c>
      <c r="LEO42" s="709">
        <f>'2-ORÇAMENTO'!LEO39</f>
        <v>0</v>
      </c>
      <c r="LEP42" s="707">
        <f>'2-ORÇAMENTO'!LER39</f>
        <v>0</v>
      </c>
      <c r="LEQ42" s="709">
        <f>'2-ORÇAMENTO'!LEQ39</f>
        <v>0</v>
      </c>
      <c r="LER42" s="707">
        <f>'2-ORÇAMENTO'!LET39</f>
        <v>0</v>
      </c>
      <c r="LES42" s="709">
        <f>'2-ORÇAMENTO'!LES39</f>
        <v>0</v>
      </c>
      <c r="LET42" s="707">
        <f>'2-ORÇAMENTO'!LEV39</f>
        <v>0</v>
      </c>
      <c r="LEU42" s="709">
        <f>'2-ORÇAMENTO'!LEU39</f>
        <v>0</v>
      </c>
      <c r="LEV42" s="707">
        <f>'2-ORÇAMENTO'!LEX39</f>
        <v>0</v>
      </c>
      <c r="LEW42" s="709">
        <f>'2-ORÇAMENTO'!LEW39</f>
        <v>0</v>
      </c>
      <c r="LEX42" s="707">
        <f>'2-ORÇAMENTO'!LEZ39</f>
        <v>0</v>
      </c>
      <c r="LEY42" s="709">
        <f>'2-ORÇAMENTO'!LEY39</f>
        <v>0</v>
      </c>
      <c r="LEZ42" s="707">
        <f>'2-ORÇAMENTO'!LFB39</f>
        <v>0</v>
      </c>
      <c r="LFA42" s="709">
        <f>'2-ORÇAMENTO'!LFA39</f>
        <v>0</v>
      </c>
      <c r="LFB42" s="707">
        <f>'2-ORÇAMENTO'!LFD39</f>
        <v>0</v>
      </c>
      <c r="LFC42" s="709">
        <f>'2-ORÇAMENTO'!LFC39</f>
        <v>0</v>
      </c>
      <c r="LFD42" s="707">
        <f>'2-ORÇAMENTO'!LFF39</f>
        <v>0</v>
      </c>
      <c r="LFE42" s="709">
        <f>'2-ORÇAMENTO'!LFE39</f>
        <v>0</v>
      </c>
      <c r="LFF42" s="707">
        <f>'2-ORÇAMENTO'!LFH39</f>
        <v>0</v>
      </c>
      <c r="LFG42" s="709">
        <f>'2-ORÇAMENTO'!LFG39</f>
        <v>0</v>
      </c>
      <c r="LFH42" s="707">
        <f>'2-ORÇAMENTO'!LFJ39</f>
        <v>0</v>
      </c>
      <c r="LFI42" s="709">
        <f>'2-ORÇAMENTO'!LFI39</f>
        <v>0</v>
      </c>
      <c r="LFJ42" s="707">
        <f>'2-ORÇAMENTO'!LFL39</f>
        <v>0</v>
      </c>
      <c r="LFK42" s="709">
        <f>'2-ORÇAMENTO'!LFK39</f>
        <v>0</v>
      </c>
      <c r="LFL42" s="707">
        <f>'2-ORÇAMENTO'!LFN39</f>
        <v>0</v>
      </c>
      <c r="LFM42" s="709">
        <f>'2-ORÇAMENTO'!LFM39</f>
        <v>0</v>
      </c>
      <c r="LFN42" s="707">
        <f>'2-ORÇAMENTO'!LFP39</f>
        <v>0</v>
      </c>
      <c r="LFO42" s="709">
        <f>'2-ORÇAMENTO'!LFO39</f>
        <v>0</v>
      </c>
      <c r="LFP42" s="707">
        <f>'2-ORÇAMENTO'!LFR39</f>
        <v>0</v>
      </c>
      <c r="LFQ42" s="709">
        <f>'2-ORÇAMENTO'!LFQ39</f>
        <v>0</v>
      </c>
      <c r="LFR42" s="707">
        <f>'2-ORÇAMENTO'!LFT39</f>
        <v>0</v>
      </c>
      <c r="LFS42" s="709">
        <f>'2-ORÇAMENTO'!LFS39</f>
        <v>0</v>
      </c>
      <c r="LFT42" s="707">
        <f>'2-ORÇAMENTO'!LFV39</f>
        <v>0</v>
      </c>
      <c r="LFU42" s="709">
        <f>'2-ORÇAMENTO'!LFU39</f>
        <v>0</v>
      </c>
      <c r="LFV42" s="707">
        <f>'2-ORÇAMENTO'!LFX39</f>
        <v>0</v>
      </c>
      <c r="LFW42" s="709">
        <f>'2-ORÇAMENTO'!LFW39</f>
        <v>0</v>
      </c>
      <c r="LFX42" s="707">
        <f>'2-ORÇAMENTO'!LFZ39</f>
        <v>0</v>
      </c>
      <c r="LFY42" s="709">
        <f>'2-ORÇAMENTO'!LFY39</f>
        <v>0</v>
      </c>
      <c r="LFZ42" s="707">
        <f>'2-ORÇAMENTO'!LGB39</f>
        <v>0</v>
      </c>
      <c r="LGA42" s="709">
        <f>'2-ORÇAMENTO'!LGA39</f>
        <v>0</v>
      </c>
      <c r="LGB42" s="707">
        <f>'2-ORÇAMENTO'!LGD39</f>
        <v>0</v>
      </c>
      <c r="LGC42" s="709">
        <f>'2-ORÇAMENTO'!LGC39</f>
        <v>0</v>
      </c>
      <c r="LGD42" s="707">
        <f>'2-ORÇAMENTO'!LGF39</f>
        <v>0</v>
      </c>
      <c r="LGE42" s="709">
        <f>'2-ORÇAMENTO'!LGE39</f>
        <v>0</v>
      </c>
      <c r="LGF42" s="707">
        <f>'2-ORÇAMENTO'!LGH39</f>
        <v>0</v>
      </c>
      <c r="LGG42" s="709">
        <f>'2-ORÇAMENTO'!LGG39</f>
        <v>0</v>
      </c>
      <c r="LGH42" s="707">
        <f>'2-ORÇAMENTO'!LGJ39</f>
        <v>0</v>
      </c>
      <c r="LGI42" s="709">
        <f>'2-ORÇAMENTO'!LGI39</f>
        <v>0</v>
      </c>
      <c r="LGJ42" s="707">
        <f>'2-ORÇAMENTO'!LGL39</f>
        <v>0</v>
      </c>
      <c r="LGK42" s="709">
        <f>'2-ORÇAMENTO'!LGK39</f>
        <v>0</v>
      </c>
      <c r="LGL42" s="707">
        <f>'2-ORÇAMENTO'!LGN39</f>
        <v>0</v>
      </c>
      <c r="LGM42" s="709">
        <f>'2-ORÇAMENTO'!LGM39</f>
        <v>0</v>
      </c>
      <c r="LGN42" s="707">
        <f>'2-ORÇAMENTO'!LGP39</f>
        <v>0</v>
      </c>
      <c r="LGO42" s="709">
        <f>'2-ORÇAMENTO'!LGO39</f>
        <v>0</v>
      </c>
      <c r="LGP42" s="707">
        <f>'2-ORÇAMENTO'!LGR39</f>
        <v>0</v>
      </c>
      <c r="LGQ42" s="709">
        <f>'2-ORÇAMENTO'!LGQ39</f>
        <v>0</v>
      </c>
      <c r="LGR42" s="707">
        <f>'2-ORÇAMENTO'!LGT39</f>
        <v>0</v>
      </c>
      <c r="LGS42" s="709">
        <f>'2-ORÇAMENTO'!LGS39</f>
        <v>0</v>
      </c>
      <c r="LGT42" s="707">
        <f>'2-ORÇAMENTO'!LGV39</f>
        <v>0</v>
      </c>
      <c r="LGU42" s="709">
        <f>'2-ORÇAMENTO'!LGU39</f>
        <v>0</v>
      </c>
      <c r="LGV42" s="707">
        <f>'2-ORÇAMENTO'!LGX39</f>
        <v>0</v>
      </c>
      <c r="LGW42" s="709">
        <f>'2-ORÇAMENTO'!LGW39</f>
        <v>0</v>
      </c>
      <c r="LGX42" s="707">
        <f>'2-ORÇAMENTO'!LGZ39</f>
        <v>0</v>
      </c>
      <c r="LGY42" s="709">
        <f>'2-ORÇAMENTO'!LGY39</f>
        <v>0</v>
      </c>
      <c r="LGZ42" s="707">
        <f>'2-ORÇAMENTO'!LHB39</f>
        <v>0</v>
      </c>
      <c r="LHA42" s="709">
        <f>'2-ORÇAMENTO'!LHA39</f>
        <v>0</v>
      </c>
      <c r="LHB42" s="707">
        <f>'2-ORÇAMENTO'!LHD39</f>
        <v>0</v>
      </c>
      <c r="LHC42" s="709">
        <f>'2-ORÇAMENTO'!LHC39</f>
        <v>0</v>
      </c>
      <c r="LHD42" s="707">
        <f>'2-ORÇAMENTO'!LHF39</f>
        <v>0</v>
      </c>
      <c r="LHE42" s="709">
        <f>'2-ORÇAMENTO'!LHE39</f>
        <v>0</v>
      </c>
      <c r="LHF42" s="707">
        <f>'2-ORÇAMENTO'!LHH39</f>
        <v>0</v>
      </c>
      <c r="LHG42" s="709">
        <f>'2-ORÇAMENTO'!LHG39</f>
        <v>0</v>
      </c>
      <c r="LHH42" s="707">
        <f>'2-ORÇAMENTO'!LHJ39</f>
        <v>0</v>
      </c>
      <c r="LHI42" s="709">
        <f>'2-ORÇAMENTO'!LHI39</f>
        <v>0</v>
      </c>
      <c r="LHJ42" s="707">
        <f>'2-ORÇAMENTO'!LHL39</f>
        <v>0</v>
      </c>
      <c r="LHK42" s="709">
        <f>'2-ORÇAMENTO'!LHK39</f>
        <v>0</v>
      </c>
      <c r="LHL42" s="707">
        <f>'2-ORÇAMENTO'!LHN39</f>
        <v>0</v>
      </c>
      <c r="LHM42" s="709">
        <f>'2-ORÇAMENTO'!LHM39</f>
        <v>0</v>
      </c>
      <c r="LHN42" s="707">
        <f>'2-ORÇAMENTO'!LHP39</f>
        <v>0</v>
      </c>
      <c r="LHO42" s="709">
        <f>'2-ORÇAMENTO'!LHO39</f>
        <v>0</v>
      </c>
      <c r="LHP42" s="707">
        <f>'2-ORÇAMENTO'!LHR39</f>
        <v>0</v>
      </c>
      <c r="LHQ42" s="709">
        <f>'2-ORÇAMENTO'!LHQ39</f>
        <v>0</v>
      </c>
      <c r="LHR42" s="707">
        <f>'2-ORÇAMENTO'!LHT39</f>
        <v>0</v>
      </c>
      <c r="LHS42" s="709">
        <f>'2-ORÇAMENTO'!LHS39</f>
        <v>0</v>
      </c>
      <c r="LHT42" s="707">
        <f>'2-ORÇAMENTO'!LHV39</f>
        <v>0</v>
      </c>
      <c r="LHU42" s="709">
        <f>'2-ORÇAMENTO'!LHU39</f>
        <v>0</v>
      </c>
      <c r="LHV42" s="707">
        <f>'2-ORÇAMENTO'!LHX39</f>
        <v>0</v>
      </c>
      <c r="LHW42" s="709">
        <f>'2-ORÇAMENTO'!LHW39</f>
        <v>0</v>
      </c>
      <c r="LHX42" s="707">
        <f>'2-ORÇAMENTO'!LHZ39</f>
        <v>0</v>
      </c>
      <c r="LHY42" s="709">
        <f>'2-ORÇAMENTO'!LHY39</f>
        <v>0</v>
      </c>
      <c r="LHZ42" s="707">
        <f>'2-ORÇAMENTO'!LIB39</f>
        <v>0</v>
      </c>
      <c r="LIA42" s="709">
        <f>'2-ORÇAMENTO'!LIA39</f>
        <v>0</v>
      </c>
      <c r="LIB42" s="707">
        <f>'2-ORÇAMENTO'!LID39</f>
        <v>0</v>
      </c>
      <c r="LIC42" s="709">
        <f>'2-ORÇAMENTO'!LIC39</f>
        <v>0</v>
      </c>
      <c r="LID42" s="707">
        <f>'2-ORÇAMENTO'!LIF39</f>
        <v>0</v>
      </c>
      <c r="LIE42" s="709">
        <f>'2-ORÇAMENTO'!LIE39</f>
        <v>0</v>
      </c>
      <c r="LIF42" s="707">
        <f>'2-ORÇAMENTO'!LIH39</f>
        <v>0</v>
      </c>
      <c r="LIG42" s="709">
        <f>'2-ORÇAMENTO'!LIG39</f>
        <v>0</v>
      </c>
      <c r="LIH42" s="707">
        <f>'2-ORÇAMENTO'!LIJ39</f>
        <v>0</v>
      </c>
      <c r="LII42" s="709">
        <f>'2-ORÇAMENTO'!LII39</f>
        <v>0</v>
      </c>
      <c r="LIJ42" s="707">
        <f>'2-ORÇAMENTO'!LIL39</f>
        <v>0</v>
      </c>
      <c r="LIK42" s="709">
        <f>'2-ORÇAMENTO'!LIK39</f>
        <v>0</v>
      </c>
      <c r="LIL42" s="707">
        <f>'2-ORÇAMENTO'!LIN39</f>
        <v>0</v>
      </c>
      <c r="LIM42" s="709">
        <f>'2-ORÇAMENTO'!LIM39</f>
        <v>0</v>
      </c>
      <c r="LIN42" s="707">
        <f>'2-ORÇAMENTO'!LIP39</f>
        <v>0</v>
      </c>
      <c r="LIO42" s="709">
        <f>'2-ORÇAMENTO'!LIO39</f>
        <v>0</v>
      </c>
      <c r="LIP42" s="707">
        <f>'2-ORÇAMENTO'!LIR39</f>
        <v>0</v>
      </c>
      <c r="LIQ42" s="709">
        <f>'2-ORÇAMENTO'!LIQ39</f>
        <v>0</v>
      </c>
      <c r="LIR42" s="707">
        <f>'2-ORÇAMENTO'!LIT39</f>
        <v>0</v>
      </c>
      <c r="LIS42" s="709">
        <f>'2-ORÇAMENTO'!LIS39</f>
        <v>0</v>
      </c>
      <c r="LIT42" s="707">
        <f>'2-ORÇAMENTO'!LIV39</f>
        <v>0</v>
      </c>
      <c r="LIU42" s="709">
        <f>'2-ORÇAMENTO'!LIU39</f>
        <v>0</v>
      </c>
      <c r="LIV42" s="707">
        <f>'2-ORÇAMENTO'!LIX39</f>
        <v>0</v>
      </c>
      <c r="LIW42" s="709">
        <f>'2-ORÇAMENTO'!LIW39</f>
        <v>0</v>
      </c>
      <c r="LIX42" s="707">
        <f>'2-ORÇAMENTO'!LIZ39</f>
        <v>0</v>
      </c>
      <c r="LIY42" s="709">
        <f>'2-ORÇAMENTO'!LIY39</f>
        <v>0</v>
      </c>
      <c r="LIZ42" s="707">
        <f>'2-ORÇAMENTO'!LJB39</f>
        <v>0</v>
      </c>
      <c r="LJA42" s="709">
        <f>'2-ORÇAMENTO'!LJA39</f>
        <v>0</v>
      </c>
      <c r="LJB42" s="707">
        <f>'2-ORÇAMENTO'!LJD39</f>
        <v>0</v>
      </c>
      <c r="LJC42" s="709">
        <f>'2-ORÇAMENTO'!LJC39</f>
        <v>0</v>
      </c>
      <c r="LJD42" s="707">
        <f>'2-ORÇAMENTO'!LJF39</f>
        <v>0</v>
      </c>
      <c r="LJE42" s="709">
        <f>'2-ORÇAMENTO'!LJE39</f>
        <v>0</v>
      </c>
      <c r="LJF42" s="707">
        <f>'2-ORÇAMENTO'!LJH39</f>
        <v>0</v>
      </c>
      <c r="LJG42" s="709">
        <f>'2-ORÇAMENTO'!LJG39</f>
        <v>0</v>
      </c>
      <c r="LJH42" s="707">
        <f>'2-ORÇAMENTO'!LJJ39</f>
        <v>0</v>
      </c>
      <c r="LJI42" s="709">
        <f>'2-ORÇAMENTO'!LJI39</f>
        <v>0</v>
      </c>
      <c r="LJJ42" s="707">
        <f>'2-ORÇAMENTO'!LJL39</f>
        <v>0</v>
      </c>
      <c r="LJK42" s="709">
        <f>'2-ORÇAMENTO'!LJK39</f>
        <v>0</v>
      </c>
      <c r="LJL42" s="707">
        <f>'2-ORÇAMENTO'!LJN39</f>
        <v>0</v>
      </c>
      <c r="LJM42" s="709">
        <f>'2-ORÇAMENTO'!LJM39</f>
        <v>0</v>
      </c>
      <c r="LJN42" s="707">
        <f>'2-ORÇAMENTO'!LJP39</f>
        <v>0</v>
      </c>
      <c r="LJO42" s="709">
        <f>'2-ORÇAMENTO'!LJO39</f>
        <v>0</v>
      </c>
      <c r="LJP42" s="707">
        <f>'2-ORÇAMENTO'!LJR39</f>
        <v>0</v>
      </c>
      <c r="LJQ42" s="709">
        <f>'2-ORÇAMENTO'!LJQ39</f>
        <v>0</v>
      </c>
      <c r="LJR42" s="707">
        <f>'2-ORÇAMENTO'!LJT39</f>
        <v>0</v>
      </c>
      <c r="LJS42" s="709">
        <f>'2-ORÇAMENTO'!LJS39</f>
        <v>0</v>
      </c>
      <c r="LJT42" s="707">
        <f>'2-ORÇAMENTO'!LJV39</f>
        <v>0</v>
      </c>
      <c r="LJU42" s="709">
        <f>'2-ORÇAMENTO'!LJU39</f>
        <v>0</v>
      </c>
      <c r="LJV42" s="707">
        <f>'2-ORÇAMENTO'!LJX39</f>
        <v>0</v>
      </c>
      <c r="LJW42" s="709">
        <f>'2-ORÇAMENTO'!LJW39</f>
        <v>0</v>
      </c>
      <c r="LJX42" s="707">
        <f>'2-ORÇAMENTO'!LJZ39</f>
        <v>0</v>
      </c>
      <c r="LJY42" s="709">
        <f>'2-ORÇAMENTO'!LJY39</f>
        <v>0</v>
      </c>
      <c r="LJZ42" s="707">
        <f>'2-ORÇAMENTO'!LKB39</f>
        <v>0</v>
      </c>
      <c r="LKA42" s="709">
        <f>'2-ORÇAMENTO'!LKA39</f>
        <v>0</v>
      </c>
      <c r="LKB42" s="707">
        <f>'2-ORÇAMENTO'!LKD39</f>
        <v>0</v>
      </c>
      <c r="LKC42" s="709">
        <f>'2-ORÇAMENTO'!LKC39</f>
        <v>0</v>
      </c>
      <c r="LKD42" s="707">
        <f>'2-ORÇAMENTO'!LKF39</f>
        <v>0</v>
      </c>
      <c r="LKE42" s="709">
        <f>'2-ORÇAMENTO'!LKE39</f>
        <v>0</v>
      </c>
      <c r="LKF42" s="707">
        <f>'2-ORÇAMENTO'!LKH39</f>
        <v>0</v>
      </c>
      <c r="LKG42" s="709">
        <f>'2-ORÇAMENTO'!LKG39</f>
        <v>0</v>
      </c>
      <c r="LKH42" s="707">
        <f>'2-ORÇAMENTO'!LKJ39</f>
        <v>0</v>
      </c>
      <c r="LKI42" s="709">
        <f>'2-ORÇAMENTO'!LKI39</f>
        <v>0</v>
      </c>
      <c r="LKJ42" s="707">
        <f>'2-ORÇAMENTO'!LKL39</f>
        <v>0</v>
      </c>
      <c r="LKK42" s="709">
        <f>'2-ORÇAMENTO'!LKK39</f>
        <v>0</v>
      </c>
      <c r="LKL42" s="707">
        <f>'2-ORÇAMENTO'!LKN39</f>
        <v>0</v>
      </c>
      <c r="LKM42" s="709">
        <f>'2-ORÇAMENTO'!LKM39</f>
        <v>0</v>
      </c>
      <c r="LKN42" s="707">
        <f>'2-ORÇAMENTO'!LKP39</f>
        <v>0</v>
      </c>
      <c r="LKO42" s="709">
        <f>'2-ORÇAMENTO'!LKO39</f>
        <v>0</v>
      </c>
      <c r="LKP42" s="707">
        <f>'2-ORÇAMENTO'!LKR39</f>
        <v>0</v>
      </c>
      <c r="LKQ42" s="709">
        <f>'2-ORÇAMENTO'!LKQ39</f>
        <v>0</v>
      </c>
      <c r="LKR42" s="707">
        <f>'2-ORÇAMENTO'!LKT39</f>
        <v>0</v>
      </c>
      <c r="LKS42" s="709">
        <f>'2-ORÇAMENTO'!LKS39</f>
        <v>0</v>
      </c>
      <c r="LKT42" s="707">
        <f>'2-ORÇAMENTO'!LKV39</f>
        <v>0</v>
      </c>
      <c r="LKU42" s="709">
        <f>'2-ORÇAMENTO'!LKU39</f>
        <v>0</v>
      </c>
      <c r="LKV42" s="707">
        <f>'2-ORÇAMENTO'!LKX39</f>
        <v>0</v>
      </c>
      <c r="LKW42" s="709">
        <f>'2-ORÇAMENTO'!LKW39</f>
        <v>0</v>
      </c>
      <c r="LKX42" s="707">
        <f>'2-ORÇAMENTO'!LKZ39</f>
        <v>0</v>
      </c>
      <c r="LKY42" s="709">
        <f>'2-ORÇAMENTO'!LKY39</f>
        <v>0</v>
      </c>
      <c r="LKZ42" s="707">
        <f>'2-ORÇAMENTO'!LLB39</f>
        <v>0</v>
      </c>
      <c r="LLA42" s="709">
        <f>'2-ORÇAMENTO'!LLA39</f>
        <v>0</v>
      </c>
      <c r="LLB42" s="707">
        <f>'2-ORÇAMENTO'!LLD39</f>
        <v>0</v>
      </c>
      <c r="LLC42" s="709">
        <f>'2-ORÇAMENTO'!LLC39</f>
        <v>0</v>
      </c>
      <c r="LLD42" s="707">
        <f>'2-ORÇAMENTO'!LLF39</f>
        <v>0</v>
      </c>
      <c r="LLE42" s="709">
        <f>'2-ORÇAMENTO'!LLE39</f>
        <v>0</v>
      </c>
      <c r="LLF42" s="707">
        <f>'2-ORÇAMENTO'!LLH39</f>
        <v>0</v>
      </c>
      <c r="LLG42" s="709">
        <f>'2-ORÇAMENTO'!LLG39</f>
        <v>0</v>
      </c>
      <c r="LLH42" s="707">
        <f>'2-ORÇAMENTO'!LLJ39</f>
        <v>0</v>
      </c>
      <c r="LLI42" s="709">
        <f>'2-ORÇAMENTO'!LLI39</f>
        <v>0</v>
      </c>
      <c r="LLJ42" s="707">
        <f>'2-ORÇAMENTO'!LLL39</f>
        <v>0</v>
      </c>
      <c r="LLK42" s="709">
        <f>'2-ORÇAMENTO'!LLK39</f>
        <v>0</v>
      </c>
      <c r="LLL42" s="707">
        <f>'2-ORÇAMENTO'!LLN39</f>
        <v>0</v>
      </c>
      <c r="LLM42" s="709">
        <f>'2-ORÇAMENTO'!LLM39</f>
        <v>0</v>
      </c>
      <c r="LLN42" s="707">
        <f>'2-ORÇAMENTO'!LLP39</f>
        <v>0</v>
      </c>
      <c r="LLO42" s="709">
        <f>'2-ORÇAMENTO'!LLO39</f>
        <v>0</v>
      </c>
      <c r="LLP42" s="707">
        <f>'2-ORÇAMENTO'!LLR39</f>
        <v>0</v>
      </c>
      <c r="LLQ42" s="709">
        <f>'2-ORÇAMENTO'!LLQ39</f>
        <v>0</v>
      </c>
      <c r="LLR42" s="707">
        <f>'2-ORÇAMENTO'!LLT39</f>
        <v>0</v>
      </c>
      <c r="LLS42" s="709">
        <f>'2-ORÇAMENTO'!LLS39</f>
        <v>0</v>
      </c>
      <c r="LLT42" s="707">
        <f>'2-ORÇAMENTO'!LLV39</f>
        <v>0</v>
      </c>
      <c r="LLU42" s="709">
        <f>'2-ORÇAMENTO'!LLU39</f>
        <v>0</v>
      </c>
      <c r="LLV42" s="707">
        <f>'2-ORÇAMENTO'!LLX39</f>
        <v>0</v>
      </c>
      <c r="LLW42" s="709">
        <f>'2-ORÇAMENTO'!LLW39</f>
        <v>0</v>
      </c>
      <c r="LLX42" s="707">
        <f>'2-ORÇAMENTO'!LLZ39</f>
        <v>0</v>
      </c>
      <c r="LLY42" s="709">
        <f>'2-ORÇAMENTO'!LLY39</f>
        <v>0</v>
      </c>
      <c r="LLZ42" s="707">
        <f>'2-ORÇAMENTO'!LMB39</f>
        <v>0</v>
      </c>
      <c r="LMA42" s="709">
        <f>'2-ORÇAMENTO'!LMA39</f>
        <v>0</v>
      </c>
      <c r="LMB42" s="707">
        <f>'2-ORÇAMENTO'!LMD39</f>
        <v>0</v>
      </c>
      <c r="LMC42" s="709">
        <f>'2-ORÇAMENTO'!LMC39</f>
        <v>0</v>
      </c>
      <c r="LMD42" s="707">
        <f>'2-ORÇAMENTO'!LMF39</f>
        <v>0</v>
      </c>
      <c r="LME42" s="709">
        <f>'2-ORÇAMENTO'!LME39</f>
        <v>0</v>
      </c>
      <c r="LMF42" s="707">
        <f>'2-ORÇAMENTO'!LMH39</f>
        <v>0</v>
      </c>
      <c r="LMG42" s="709">
        <f>'2-ORÇAMENTO'!LMG39</f>
        <v>0</v>
      </c>
      <c r="LMH42" s="707">
        <f>'2-ORÇAMENTO'!LMJ39</f>
        <v>0</v>
      </c>
      <c r="LMI42" s="709">
        <f>'2-ORÇAMENTO'!LMI39</f>
        <v>0</v>
      </c>
      <c r="LMJ42" s="707">
        <f>'2-ORÇAMENTO'!LML39</f>
        <v>0</v>
      </c>
      <c r="LMK42" s="709">
        <f>'2-ORÇAMENTO'!LMK39</f>
        <v>0</v>
      </c>
      <c r="LML42" s="707">
        <f>'2-ORÇAMENTO'!LMN39</f>
        <v>0</v>
      </c>
      <c r="LMM42" s="709">
        <f>'2-ORÇAMENTO'!LMM39</f>
        <v>0</v>
      </c>
      <c r="LMN42" s="707">
        <f>'2-ORÇAMENTO'!LMP39</f>
        <v>0</v>
      </c>
      <c r="LMO42" s="709">
        <f>'2-ORÇAMENTO'!LMO39</f>
        <v>0</v>
      </c>
      <c r="LMP42" s="707">
        <f>'2-ORÇAMENTO'!LMR39</f>
        <v>0</v>
      </c>
      <c r="LMQ42" s="709">
        <f>'2-ORÇAMENTO'!LMQ39</f>
        <v>0</v>
      </c>
      <c r="LMR42" s="707">
        <f>'2-ORÇAMENTO'!LMT39</f>
        <v>0</v>
      </c>
      <c r="LMS42" s="709">
        <f>'2-ORÇAMENTO'!LMS39</f>
        <v>0</v>
      </c>
      <c r="LMT42" s="707">
        <f>'2-ORÇAMENTO'!LMV39</f>
        <v>0</v>
      </c>
      <c r="LMU42" s="709">
        <f>'2-ORÇAMENTO'!LMU39</f>
        <v>0</v>
      </c>
      <c r="LMV42" s="707">
        <f>'2-ORÇAMENTO'!LMX39</f>
        <v>0</v>
      </c>
      <c r="LMW42" s="709">
        <f>'2-ORÇAMENTO'!LMW39</f>
        <v>0</v>
      </c>
      <c r="LMX42" s="707">
        <f>'2-ORÇAMENTO'!LMZ39</f>
        <v>0</v>
      </c>
      <c r="LMY42" s="709">
        <f>'2-ORÇAMENTO'!LMY39</f>
        <v>0</v>
      </c>
      <c r="LMZ42" s="707">
        <f>'2-ORÇAMENTO'!LNB39</f>
        <v>0</v>
      </c>
      <c r="LNA42" s="709">
        <f>'2-ORÇAMENTO'!LNA39</f>
        <v>0</v>
      </c>
      <c r="LNB42" s="707">
        <f>'2-ORÇAMENTO'!LND39</f>
        <v>0</v>
      </c>
      <c r="LNC42" s="709">
        <f>'2-ORÇAMENTO'!LNC39</f>
        <v>0</v>
      </c>
      <c r="LND42" s="707">
        <f>'2-ORÇAMENTO'!LNF39</f>
        <v>0</v>
      </c>
      <c r="LNE42" s="709">
        <f>'2-ORÇAMENTO'!LNE39</f>
        <v>0</v>
      </c>
      <c r="LNF42" s="707">
        <f>'2-ORÇAMENTO'!LNH39</f>
        <v>0</v>
      </c>
      <c r="LNG42" s="709">
        <f>'2-ORÇAMENTO'!LNG39</f>
        <v>0</v>
      </c>
      <c r="LNH42" s="707">
        <f>'2-ORÇAMENTO'!LNJ39</f>
        <v>0</v>
      </c>
      <c r="LNI42" s="709">
        <f>'2-ORÇAMENTO'!LNI39</f>
        <v>0</v>
      </c>
      <c r="LNJ42" s="707">
        <f>'2-ORÇAMENTO'!LNL39</f>
        <v>0</v>
      </c>
      <c r="LNK42" s="709">
        <f>'2-ORÇAMENTO'!LNK39</f>
        <v>0</v>
      </c>
      <c r="LNL42" s="707">
        <f>'2-ORÇAMENTO'!LNN39</f>
        <v>0</v>
      </c>
      <c r="LNM42" s="709">
        <f>'2-ORÇAMENTO'!LNM39</f>
        <v>0</v>
      </c>
      <c r="LNN42" s="707">
        <f>'2-ORÇAMENTO'!LNP39</f>
        <v>0</v>
      </c>
      <c r="LNO42" s="709">
        <f>'2-ORÇAMENTO'!LNO39</f>
        <v>0</v>
      </c>
      <c r="LNP42" s="707">
        <f>'2-ORÇAMENTO'!LNR39</f>
        <v>0</v>
      </c>
      <c r="LNQ42" s="709">
        <f>'2-ORÇAMENTO'!LNQ39</f>
        <v>0</v>
      </c>
      <c r="LNR42" s="707">
        <f>'2-ORÇAMENTO'!LNT39</f>
        <v>0</v>
      </c>
      <c r="LNS42" s="709">
        <f>'2-ORÇAMENTO'!LNS39</f>
        <v>0</v>
      </c>
      <c r="LNT42" s="707">
        <f>'2-ORÇAMENTO'!LNV39</f>
        <v>0</v>
      </c>
      <c r="LNU42" s="709">
        <f>'2-ORÇAMENTO'!LNU39</f>
        <v>0</v>
      </c>
      <c r="LNV42" s="707">
        <f>'2-ORÇAMENTO'!LNX39</f>
        <v>0</v>
      </c>
      <c r="LNW42" s="709">
        <f>'2-ORÇAMENTO'!LNW39</f>
        <v>0</v>
      </c>
      <c r="LNX42" s="707">
        <f>'2-ORÇAMENTO'!LNZ39</f>
        <v>0</v>
      </c>
      <c r="LNY42" s="709">
        <f>'2-ORÇAMENTO'!LNY39</f>
        <v>0</v>
      </c>
      <c r="LNZ42" s="707">
        <f>'2-ORÇAMENTO'!LOB39</f>
        <v>0</v>
      </c>
      <c r="LOA42" s="709">
        <f>'2-ORÇAMENTO'!LOA39</f>
        <v>0</v>
      </c>
      <c r="LOB42" s="707">
        <f>'2-ORÇAMENTO'!LOD39</f>
        <v>0</v>
      </c>
      <c r="LOC42" s="709">
        <f>'2-ORÇAMENTO'!LOC39</f>
        <v>0</v>
      </c>
      <c r="LOD42" s="707">
        <f>'2-ORÇAMENTO'!LOF39</f>
        <v>0</v>
      </c>
      <c r="LOE42" s="709">
        <f>'2-ORÇAMENTO'!LOE39</f>
        <v>0</v>
      </c>
      <c r="LOF42" s="707">
        <f>'2-ORÇAMENTO'!LOH39</f>
        <v>0</v>
      </c>
      <c r="LOG42" s="709">
        <f>'2-ORÇAMENTO'!LOG39</f>
        <v>0</v>
      </c>
      <c r="LOH42" s="707">
        <f>'2-ORÇAMENTO'!LOJ39</f>
        <v>0</v>
      </c>
      <c r="LOI42" s="709">
        <f>'2-ORÇAMENTO'!LOI39</f>
        <v>0</v>
      </c>
      <c r="LOJ42" s="707">
        <f>'2-ORÇAMENTO'!LOL39</f>
        <v>0</v>
      </c>
      <c r="LOK42" s="709">
        <f>'2-ORÇAMENTO'!LOK39</f>
        <v>0</v>
      </c>
      <c r="LOL42" s="707">
        <f>'2-ORÇAMENTO'!LON39</f>
        <v>0</v>
      </c>
      <c r="LOM42" s="709">
        <f>'2-ORÇAMENTO'!LOM39</f>
        <v>0</v>
      </c>
      <c r="LON42" s="707">
        <f>'2-ORÇAMENTO'!LOP39</f>
        <v>0</v>
      </c>
      <c r="LOO42" s="709">
        <f>'2-ORÇAMENTO'!LOO39</f>
        <v>0</v>
      </c>
      <c r="LOP42" s="707">
        <f>'2-ORÇAMENTO'!LOR39</f>
        <v>0</v>
      </c>
      <c r="LOQ42" s="709">
        <f>'2-ORÇAMENTO'!LOQ39</f>
        <v>0</v>
      </c>
      <c r="LOR42" s="707">
        <f>'2-ORÇAMENTO'!LOT39</f>
        <v>0</v>
      </c>
      <c r="LOS42" s="709">
        <f>'2-ORÇAMENTO'!LOS39</f>
        <v>0</v>
      </c>
      <c r="LOT42" s="707">
        <f>'2-ORÇAMENTO'!LOV39</f>
        <v>0</v>
      </c>
      <c r="LOU42" s="709">
        <f>'2-ORÇAMENTO'!LOU39</f>
        <v>0</v>
      </c>
      <c r="LOV42" s="707">
        <f>'2-ORÇAMENTO'!LOX39</f>
        <v>0</v>
      </c>
      <c r="LOW42" s="709">
        <f>'2-ORÇAMENTO'!LOW39</f>
        <v>0</v>
      </c>
      <c r="LOX42" s="707">
        <f>'2-ORÇAMENTO'!LOZ39</f>
        <v>0</v>
      </c>
      <c r="LOY42" s="709">
        <f>'2-ORÇAMENTO'!LOY39</f>
        <v>0</v>
      </c>
      <c r="LOZ42" s="707">
        <f>'2-ORÇAMENTO'!LPB39</f>
        <v>0</v>
      </c>
      <c r="LPA42" s="709">
        <f>'2-ORÇAMENTO'!LPA39</f>
        <v>0</v>
      </c>
      <c r="LPB42" s="707">
        <f>'2-ORÇAMENTO'!LPD39</f>
        <v>0</v>
      </c>
      <c r="LPC42" s="709">
        <f>'2-ORÇAMENTO'!LPC39</f>
        <v>0</v>
      </c>
      <c r="LPD42" s="707">
        <f>'2-ORÇAMENTO'!LPF39</f>
        <v>0</v>
      </c>
      <c r="LPE42" s="709">
        <f>'2-ORÇAMENTO'!LPE39</f>
        <v>0</v>
      </c>
      <c r="LPF42" s="707">
        <f>'2-ORÇAMENTO'!LPH39</f>
        <v>0</v>
      </c>
      <c r="LPG42" s="709">
        <f>'2-ORÇAMENTO'!LPG39</f>
        <v>0</v>
      </c>
      <c r="LPH42" s="707">
        <f>'2-ORÇAMENTO'!LPJ39</f>
        <v>0</v>
      </c>
      <c r="LPI42" s="709">
        <f>'2-ORÇAMENTO'!LPI39</f>
        <v>0</v>
      </c>
      <c r="LPJ42" s="707">
        <f>'2-ORÇAMENTO'!LPL39</f>
        <v>0</v>
      </c>
      <c r="LPK42" s="709">
        <f>'2-ORÇAMENTO'!LPK39</f>
        <v>0</v>
      </c>
      <c r="LPL42" s="707">
        <f>'2-ORÇAMENTO'!LPN39</f>
        <v>0</v>
      </c>
      <c r="LPM42" s="709">
        <f>'2-ORÇAMENTO'!LPM39</f>
        <v>0</v>
      </c>
      <c r="LPN42" s="707">
        <f>'2-ORÇAMENTO'!LPP39</f>
        <v>0</v>
      </c>
      <c r="LPO42" s="709">
        <f>'2-ORÇAMENTO'!LPO39</f>
        <v>0</v>
      </c>
      <c r="LPP42" s="707">
        <f>'2-ORÇAMENTO'!LPR39</f>
        <v>0</v>
      </c>
      <c r="LPQ42" s="709">
        <f>'2-ORÇAMENTO'!LPQ39</f>
        <v>0</v>
      </c>
      <c r="LPR42" s="707">
        <f>'2-ORÇAMENTO'!LPT39</f>
        <v>0</v>
      </c>
      <c r="LPS42" s="709">
        <f>'2-ORÇAMENTO'!LPS39</f>
        <v>0</v>
      </c>
      <c r="LPT42" s="707">
        <f>'2-ORÇAMENTO'!LPV39</f>
        <v>0</v>
      </c>
      <c r="LPU42" s="709">
        <f>'2-ORÇAMENTO'!LPU39</f>
        <v>0</v>
      </c>
      <c r="LPV42" s="707">
        <f>'2-ORÇAMENTO'!LPX39</f>
        <v>0</v>
      </c>
      <c r="LPW42" s="709">
        <f>'2-ORÇAMENTO'!LPW39</f>
        <v>0</v>
      </c>
      <c r="LPX42" s="707">
        <f>'2-ORÇAMENTO'!LPZ39</f>
        <v>0</v>
      </c>
      <c r="LPY42" s="709">
        <f>'2-ORÇAMENTO'!LPY39</f>
        <v>0</v>
      </c>
      <c r="LPZ42" s="707">
        <f>'2-ORÇAMENTO'!LQB39</f>
        <v>0</v>
      </c>
      <c r="LQA42" s="709">
        <f>'2-ORÇAMENTO'!LQA39</f>
        <v>0</v>
      </c>
      <c r="LQB42" s="707">
        <f>'2-ORÇAMENTO'!LQD39</f>
        <v>0</v>
      </c>
      <c r="LQC42" s="709">
        <f>'2-ORÇAMENTO'!LQC39</f>
        <v>0</v>
      </c>
      <c r="LQD42" s="707">
        <f>'2-ORÇAMENTO'!LQF39</f>
        <v>0</v>
      </c>
      <c r="LQE42" s="709">
        <f>'2-ORÇAMENTO'!LQE39</f>
        <v>0</v>
      </c>
      <c r="LQF42" s="707">
        <f>'2-ORÇAMENTO'!LQH39</f>
        <v>0</v>
      </c>
      <c r="LQG42" s="709">
        <f>'2-ORÇAMENTO'!LQG39</f>
        <v>0</v>
      </c>
      <c r="LQH42" s="707">
        <f>'2-ORÇAMENTO'!LQJ39</f>
        <v>0</v>
      </c>
      <c r="LQI42" s="709">
        <f>'2-ORÇAMENTO'!LQI39</f>
        <v>0</v>
      </c>
      <c r="LQJ42" s="707">
        <f>'2-ORÇAMENTO'!LQL39</f>
        <v>0</v>
      </c>
      <c r="LQK42" s="709">
        <f>'2-ORÇAMENTO'!LQK39</f>
        <v>0</v>
      </c>
      <c r="LQL42" s="707">
        <f>'2-ORÇAMENTO'!LQN39</f>
        <v>0</v>
      </c>
      <c r="LQM42" s="709">
        <f>'2-ORÇAMENTO'!LQM39</f>
        <v>0</v>
      </c>
      <c r="LQN42" s="707">
        <f>'2-ORÇAMENTO'!LQP39</f>
        <v>0</v>
      </c>
      <c r="LQO42" s="709">
        <f>'2-ORÇAMENTO'!LQO39</f>
        <v>0</v>
      </c>
      <c r="LQP42" s="707">
        <f>'2-ORÇAMENTO'!LQR39</f>
        <v>0</v>
      </c>
      <c r="LQQ42" s="709">
        <f>'2-ORÇAMENTO'!LQQ39</f>
        <v>0</v>
      </c>
      <c r="LQR42" s="707">
        <f>'2-ORÇAMENTO'!LQT39</f>
        <v>0</v>
      </c>
      <c r="LQS42" s="709">
        <f>'2-ORÇAMENTO'!LQS39</f>
        <v>0</v>
      </c>
      <c r="LQT42" s="707">
        <f>'2-ORÇAMENTO'!LQV39</f>
        <v>0</v>
      </c>
      <c r="LQU42" s="709">
        <f>'2-ORÇAMENTO'!LQU39</f>
        <v>0</v>
      </c>
      <c r="LQV42" s="707">
        <f>'2-ORÇAMENTO'!LQX39</f>
        <v>0</v>
      </c>
      <c r="LQW42" s="709">
        <f>'2-ORÇAMENTO'!LQW39</f>
        <v>0</v>
      </c>
      <c r="LQX42" s="707">
        <f>'2-ORÇAMENTO'!LQZ39</f>
        <v>0</v>
      </c>
      <c r="LQY42" s="709">
        <f>'2-ORÇAMENTO'!LQY39</f>
        <v>0</v>
      </c>
      <c r="LQZ42" s="707">
        <f>'2-ORÇAMENTO'!LRB39</f>
        <v>0</v>
      </c>
      <c r="LRA42" s="709">
        <f>'2-ORÇAMENTO'!LRA39</f>
        <v>0</v>
      </c>
      <c r="LRB42" s="707">
        <f>'2-ORÇAMENTO'!LRD39</f>
        <v>0</v>
      </c>
      <c r="LRC42" s="709">
        <f>'2-ORÇAMENTO'!LRC39</f>
        <v>0</v>
      </c>
      <c r="LRD42" s="707">
        <f>'2-ORÇAMENTO'!LRF39</f>
        <v>0</v>
      </c>
      <c r="LRE42" s="709">
        <f>'2-ORÇAMENTO'!LRE39</f>
        <v>0</v>
      </c>
      <c r="LRF42" s="707">
        <f>'2-ORÇAMENTO'!LRH39</f>
        <v>0</v>
      </c>
      <c r="LRG42" s="709">
        <f>'2-ORÇAMENTO'!LRG39</f>
        <v>0</v>
      </c>
      <c r="LRH42" s="707">
        <f>'2-ORÇAMENTO'!LRJ39</f>
        <v>0</v>
      </c>
      <c r="LRI42" s="709">
        <f>'2-ORÇAMENTO'!LRI39</f>
        <v>0</v>
      </c>
      <c r="LRJ42" s="707">
        <f>'2-ORÇAMENTO'!LRL39</f>
        <v>0</v>
      </c>
      <c r="LRK42" s="709">
        <f>'2-ORÇAMENTO'!LRK39</f>
        <v>0</v>
      </c>
      <c r="LRL42" s="707">
        <f>'2-ORÇAMENTO'!LRN39</f>
        <v>0</v>
      </c>
      <c r="LRM42" s="709">
        <f>'2-ORÇAMENTO'!LRM39</f>
        <v>0</v>
      </c>
      <c r="LRN42" s="707">
        <f>'2-ORÇAMENTO'!LRP39</f>
        <v>0</v>
      </c>
      <c r="LRO42" s="709">
        <f>'2-ORÇAMENTO'!LRO39</f>
        <v>0</v>
      </c>
      <c r="LRP42" s="707">
        <f>'2-ORÇAMENTO'!LRR39</f>
        <v>0</v>
      </c>
      <c r="LRQ42" s="709">
        <f>'2-ORÇAMENTO'!LRQ39</f>
        <v>0</v>
      </c>
      <c r="LRR42" s="707">
        <f>'2-ORÇAMENTO'!LRT39</f>
        <v>0</v>
      </c>
      <c r="LRS42" s="709">
        <f>'2-ORÇAMENTO'!LRS39</f>
        <v>0</v>
      </c>
      <c r="LRT42" s="707">
        <f>'2-ORÇAMENTO'!LRV39</f>
        <v>0</v>
      </c>
      <c r="LRU42" s="709">
        <f>'2-ORÇAMENTO'!LRU39</f>
        <v>0</v>
      </c>
      <c r="LRV42" s="707">
        <f>'2-ORÇAMENTO'!LRX39</f>
        <v>0</v>
      </c>
      <c r="LRW42" s="709">
        <f>'2-ORÇAMENTO'!LRW39</f>
        <v>0</v>
      </c>
      <c r="LRX42" s="707">
        <f>'2-ORÇAMENTO'!LRZ39</f>
        <v>0</v>
      </c>
      <c r="LRY42" s="709">
        <f>'2-ORÇAMENTO'!LRY39</f>
        <v>0</v>
      </c>
      <c r="LRZ42" s="707">
        <f>'2-ORÇAMENTO'!LSB39</f>
        <v>0</v>
      </c>
      <c r="LSA42" s="709">
        <f>'2-ORÇAMENTO'!LSA39</f>
        <v>0</v>
      </c>
      <c r="LSB42" s="707">
        <f>'2-ORÇAMENTO'!LSD39</f>
        <v>0</v>
      </c>
      <c r="LSC42" s="709">
        <f>'2-ORÇAMENTO'!LSC39</f>
        <v>0</v>
      </c>
      <c r="LSD42" s="707">
        <f>'2-ORÇAMENTO'!LSF39</f>
        <v>0</v>
      </c>
      <c r="LSE42" s="709">
        <f>'2-ORÇAMENTO'!LSE39</f>
        <v>0</v>
      </c>
      <c r="LSF42" s="707">
        <f>'2-ORÇAMENTO'!LSH39</f>
        <v>0</v>
      </c>
      <c r="LSG42" s="709">
        <f>'2-ORÇAMENTO'!LSG39</f>
        <v>0</v>
      </c>
      <c r="LSH42" s="707">
        <f>'2-ORÇAMENTO'!LSJ39</f>
        <v>0</v>
      </c>
      <c r="LSI42" s="709">
        <f>'2-ORÇAMENTO'!LSI39</f>
        <v>0</v>
      </c>
      <c r="LSJ42" s="707">
        <f>'2-ORÇAMENTO'!LSL39</f>
        <v>0</v>
      </c>
      <c r="LSK42" s="709">
        <f>'2-ORÇAMENTO'!LSK39</f>
        <v>0</v>
      </c>
      <c r="LSL42" s="707">
        <f>'2-ORÇAMENTO'!LSN39</f>
        <v>0</v>
      </c>
      <c r="LSM42" s="709">
        <f>'2-ORÇAMENTO'!LSM39</f>
        <v>0</v>
      </c>
      <c r="LSN42" s="707">
        <f>'2-ORÇAMENTO'!LSP39</f>
        <v>0</v>
      </c>
      <c r="LSO42" s="709">
        <f>'2-ORÇAMENTO'!LSO39</f>
        <v>0</v>
      </c>
      <c r="LSP42" s="707">
        <f>'2-ORÇAMENTO'!LSR39</f>
        <v>0</v>
      </c>
      <c r="LSQ42" s="709">
        <f>'2-ORÇAMENTO'!LSQ39</f>
        <v>0</v>
      </c>
      <c r="LSR42" s="707">
        <f>'2-ORÇAMENTO'!LST39</f>
        <v>0</v>
      </c>
      <c r="LSS42" s="709">
        <f>'2-ORÇAMENTO'!LSS39</f>
        <v>0</v>
      </c>
      <c r="LST42" s="707">
        <f>'2-ORÇAMENTO'!LSV39</f>
        <v>0</v>
      </c>
      <c r="LSU42" s="709">
        <f>'2-ORÇAMENTO'!LSU39</f>
        <v>0</v>
      </c>
      <c r="LSV42" s="707">
        <f>'2-ORÇAMENTO'!LSX39</f>
        <v>0</v>
      </c>
      <c r="LSW42" s="709">
        <f>'2-ORÇAMENTO'!LSW39</f>
        <v>0</v>
      </c>
      <c r="LSX42" s="707">
        <f>'2-ORÇAMENTO'!LSZ39</f>
        <v>0</v>
      </c>
      <c r="LSY42" s="709">
        <f>'2-ORÇAMENTO'!LSY39</f>
        <v>0</v>
      </c>
      <c r="LSZ42" s="707">
        <f>'2-ORÇAMENTO'!LTB39</f>
        <v>0</v>
      </c>
      <c r="LTA42" s="709">
        <f>'2-ORÇAMENTO'!LTA39</f>
        <v>0</v>
      </c>
      <c r="LTB42" s="707">
        <f>'2-ORÇAMENTO'!LTD39</f>
        <v>0</v>
      </c>
      <c r="LTC42" s="709">
        <f>'2-ORÇAMENTO'!LTC39</f>
        <v>0</v>
      </c>
      <c r="LTD42" s="707">
        <f>'2-ORÇAMENTO'!LTF39</f>
        <v>0</v>
      </c>
      <c r="LTE42" s="709">
        <f>'2-ORÇAMENTO'!LTE39</f>
        <v>0</v>
      </c>
      <c r="LTF42" s="707">
        <f>'2-ORÇAMENTO'!LTH39</f>
        <v>0</v>
      </c>
      <c r="LTG42" s="709">
        <f>'2-ORÇAMENTO'!LTG39</f>
        <v>0</v>
      </c>
      <c r="LTH42" s="707">
        <f>'2-ORÇAMENTO'!LTJ39</f>
        <v>0</v>
      </c>
      <c r="LTI42" s="709">
        <f>'2-ORÇAMENTO'!LTI39</f>
        <v>0</v>
      </c>
      <c r="LTJ42" s="707">
        <f>'2-ORÇAMENTO'!LTL39</f>
        <v>0</v>
      </c>
      <c r="LTK42" s="709">
        <f>'2-ORÇAMENTO'!LTK39</f>
        <v>0</v>
      </c>
      <c r="LTL42" s="707">
        <f>'2-ORÇAMENTO'!LTN39</f>
        <v>0</v>
      </c>
      <c r="LTM42" s="709">
        <f>'2-ORÇAMENTO'!LTM39</f>
        <v>0</v>
      </c>
      <c r="LTN42" s="707">
        <f>'2-ORÇAMENTO'!LTP39</f>
        <v>0</v>
      </c>
      <c r="LTO42" s="709">
        <f>'2-ORÇAMENTO'!LTO39</f>
        <v>0</v>
      </c>
      <c r="LTP42" s="707">
        <f>'2-ORÇAMENTO'!LTR39</f>
        <v>0</v>
      </c>
      <c r="LTQ42" s="709">
        <f>'2-ORÇAMENTO'!LTQ39</f>
        <v>0</v>
      </c>
      <c r="LTR42" s="707">
        <f>'2-ORÇAMENTO'!LTT39</f>
        <v>0</v>
      </c>
      <c r="LTS42" s="709">
        <f>'2-ORÇAMENTO'!LTS39</f>
        <v>0</v>
      </c>
      <c r="LTT42" s="707">
        <f>'2-ORÇAMENTO'!LTV39</f>
        <v>0</v>
      </c>
      <c r="LTU42" s="709">
        <f>'2-ORÇAMENTO'!LTU39</f>
        <v>0</v>
      </c>
      <c r="LTV42" s="707">
        <f>'2-ORÇAMENTO'!LTX39</f>
        <v>0</v>
      </c>
      <c r="LTW42" s="709">
        <f>'2-ORÇAMENTO'!LTW39</f>
        <v>0</v>
      </c>
      <c r="LTX42" s="707">
        <f>'2-ORÇAMENTO'!LTZ39</f>
        <v>0</v>
      </c>
      <c r="LTY42" s="709">
        <f>'2-ORÇAMENTO'!LTY39</f>
        <v>0</v>
      </c>
      <c r="LTZ42" s="707">
        <f>'2-ORÇAMENTO'!LUB39</f>
        <v>0</v>
      </c>
      <c r="LUA42" s="709">
        <f>'2-ORÇAMENTO'!LUA39</f>
        <v>0</v>
      </c>
      <c r="LUB42" s="707">
        <f>'2-ORÇAMENTO'!LUD39</f>
        <v>0</v>
      </c>
      <c r="LUC42" s="709">
        <f>'2-ORÇAMENTO'!LUC39</f>
        <v>0</v>
      </c>
      <c r="LUD42" s="707">
        <f>'2-ORÇAMENTO'!LUF39</f>
        <v>0</v>
      </c>
      <c r="LUE42" s="709">
        <f>'2-ORÇAMENTO'!LUE39</f>
        <v>0</v>
      </c>
      <c r="LUF42" s="707">
        <f>'2-ORÇAMENTO'!LUH39</f>
        <v>0</v>
      </c>
      <c r="LUG42" s="709">
        <f>'2-ORÇAMENTO'!LUG39</f>
        <v>0</v>
      </c>
      <c r="LUH42" s="707">
        <f>'2-ORÇAMENTO'!LUJ39</f>
        <v>0</v>
      </c>
      <c r="LUI42" s="709">
        <f>'2-ORÇAMENTO'!LUI39</f>
        <v>0</v>
      </c>
      <c r="LUJ42" s="707">
        <f>'2-ORÇAMENTO'!LUL39</f>
        <v>0</v>
      </c>
      <c r="LUK42" s="709">
        <f>'2-ORÇAMENTO'!LUK39</f>
        <v>0</v>
      </c>
      <c r="LUL42" s="707">
        <f>'2-ORÇAMENTO'!LUN39</f>
        <v>0</v>
      </c>
      <c r="LUM42" s="709">
        <f>'2-ORÇAMENTO'!LUM39</f>
        <v>0</v>
      </c>
      <c r="LUN42" s="707">
        <f>'2-ORÇAMENTO'!LUP39</f>
        <v>0</v>
      </c>
      <c r="LUO42" s="709">
        <f>'2-ORÇAMENTO'!LUO39</f>
        <v>0</v>
      </c>
      <c r="LUP42" s="707">
        <f>'2-ORÇAMENTO'!LUR39</f>
        <v>0</v>
      </c>
      <c r="LUQ42" s="709">
        <f>'2-ORÇAMENTO'!LUQ39</f>
        <v>0</v>
      </c>
      <c r="LUR42" s="707">
        <f>'2-ORÇAMENTO'!LUT39</f>
        <v>0</v>
      </c>
      <c r="LUS42" s="709">
        <f>'2-ORÇAMENTO'!LUS39</f>
        <v>0</v>
      </c>
      <c r="LUT42" s="707">
        <f>'2-ORÇAMENTO'!LUV39</f>
        <v>0</v>
      </c>
      <c r="LUU42" s="709">
        <f>'2-ORÇAMENTO'!LUU39</f>
        <v>0</v>
      </c>
      <c r="LUV42" s="707">
        <f>'2-ORÇAMENTO'!LUX39</f>
        <v>0</v>
      </c>
      <c r="LUW42" s="709">
        <f>'2-ORÇAMENTO'!LUW39</f>
        <v>0</v>
      </c>
      <c r="LUX42" s="707">
        <f>'2-ORÇAMENTO'!LUZ39</f>
        <v>0</v>
      </c>
      <c r="LUY42" s="709">
        <f>'2-ORÇAMENTO'!LUY39</f>
        <v>0</v>
      </c>
      <c r="LUZ42" s="707">
        <f>'2-ORÇAMENTO'!LVB39</f>
        <v>0</v>
      </c>
      <c r="LVA42" s="709">
        <f>'2-ORÇAMENTO'!LVA39</f>
        <v>0</v>
      </c>
      <c r="LVB42" s="707">
        <f>'2-ORÇAMENTO'!LVD39</f>
        <v>0</v>
      </c>
      <c r="LVC42" s="709">
        <f>'2-ORÇAMENTO'!LVC39</f>
        <v>0</v>
      </c>
      <c r="LVD42" s="707">
        <f>'2-ORÇAMENTO'!LVF39</f>
        <v>0</v>
      </c>
      <c r="LVE42" s="709">
        <f>'2-ORÇAMENTO'!LVE39</f>
        <v>0</v>
      </c>
      <c r="LVF42" s="707">
        <f>'2-ORÇAMENTO'!LVH39</f>
        <v>0</v>
      </c>
      <c r="LVG42" s="709">
        <f>'2-ORÇAMENTO'!LVG39</f>
        <v>0</v>
      </c>
      <c r="LVH42" s="707">
        <f>'2-ORÇAMENTO'!LVJ39</f>
        <v>0</v>
      </c>
      <c r="LVI42" s="709">
        <f>'2-ORÇAMENTO'!LVI39</f>
        <v>0</v>
      </c>
      <c r="LVJ42" s="707">
        <f>'2-ORÇAMENTO'!LVL39</f>
        <v>0</v>
      </c>
      <c r="LVK42" s="709">
        <f>'2-ORÇAMENTO'!LVK39</f>
        <v>0</v>
      </c>
      <c r="LVL42" s="707">
        <f>'2-ORÇAMENTO'!LVN39</f>
        <v>0</v>
      </c>
      <c r="LVM42" s="709">
        <f>'2-ORÇAMENTO'!LVM39</f>
        <v>0</v>
      </c>
      <c r="LVN42" s="707">
        <f>'2-ORÇAMENTO'!LVP39</f>
        <v>0</v>
      </c>
      <c r="LVO42" s="709">
        <f>'2-ORÇAMENTO'!LVO39</f>
        <v>0</v>
      </c>
      <c r="LVP42" s="707">
        <f>'2-ORÇAMENTO'!LVR39</f>
        <v>0</v>
      </c>
      <c r="LVQ42" s="709">
        <f>'2-ORÇAMENTO'!LVQ39</f>
        <v>0</v>
      </c>
      <c r="LVR42" s="707">
        <f>'2-ORÇAMENTO'!LVT39</f>
        <v>0</v>
      </c>
      <c r="LVS42" s="709">
        <f>'2-ORÇAMENTO'!LVS39</f>
        <v>0</v>
      </c>
      <c r="LVT42" s="707">
        <f>'2-ORÇAMENTO'!LVV39</f>
        <v>0</v>
      </c>
      <c r="LVU42" s="709">
        <f>'2-ORÇAMENTO'!LVU39</f>
        <v>0</v>
      </c>
      <c r="LVV42" s="707">
        <f>'2-ORÇAMENTO'!LVX39</f>
        <v>0</v>
      </c>
      <c r="LVW42" s="709">
        <f>'2-ORÇAMENTO'!LVW39</f>
        <v>0</v>
      </c>
      <c r="LVX42" s="707">
        <f>'2-ORÇAMENTO'!LVZ39</f>
        <v>0</v>
      </c>
      <c r="LVY42" s="709">
        <f>'2-ORÇAMENTO'!LVY39</f>
        <v>0</v>
      </c>
      <c r="LVZ42" s="707">
        <f>'2-ORÇAMENTO'!LWB39</f>
        <v>0</v>
      </c>
      <c r="LWA42" s="709">
        <f>'2-ORÇAMENTO'!LWA39</f>
        <v>0</v>
      </c>
      <c r="LWB42" s="707">
        <f>'2-ORÇAMENTO'!LWD39</f>
        <v>0</v>
      </c>
      <c r="LWC42" s="709">
        <f>'2-ORÇAMENTO'!LWC39</f>
        <v>0</v>
      </c>
      <c r="LWD42" s="707">
        <f>'2-ORÇAMENTO'!LWF39</f>
        <v>0</v>
      </c>
      <c r="LWE42" s="709">
        <f>'2-ORÇAMENTO'!LWE39</f>
        <v>0</v>
      </c>
      <c r="LWF42" s="707">
        <f>'2-ORÇAMENTO'!LWH39</f>
        <v>0</v>
      </c>
      <c r="LWG42" s="709">
        <f>'2-ORÇAMENTO'!LWG39</f>
        <v>0</v>
      </c>
      <c r="LWH42" s="707">
        <f>'2-ORÇAMENTO'!LWJ39</f>
        <v>0</v>
      </c>
      <c r="LWI42" s="709">
        <f>'2-ORÇAMENTO'!LWI39</f>
        <v>0</v>
      </c>
      <c r="LWJ42" s="707">
        <f>'2-ORÇAMENTO'!LWL39</f>
        <v>0</v>
      </c>
      <c r="LWK42" s="709">
        <f>'2-ORÇAMENTO'!LWK39</f>
        <v>0</v>
      </c>
      <c r="LWL42" s="707">
        <f>'2-ORÇAMENTO'!LWN39</f>
        <v>0</v>
      </c>
      <c r="LWM42" s="709">
        <f>'2-ORÇAMENTO'!LWM39</f>
        <v>0</v>
      </c>
      <c r="LWN42" s="707">
        <f>'2-ORÇAMENTO'!LWP39</f>
        <v>0</v>
      </c>
      <c r="LWO42" s="709">
        <f>'2-ORÇAMENTO'!LWO39</f>
        <v>0</v>
      </c>
      <c r="LWP42" s="707">
        <f>'2-ORÇAMENTO'!LWR39</f>
        <v>0</v>
      </c>
      <c r="LWQ42" s="709">
        <f>'2-ORÇAMENTO'!LWQ39</f>
        <v>0</v>
      </c>
      <c r="LWR42" s="707">
        <f>'2-ORÇAMENTO'!LWT39</f>
        <v>0</v>
      </c>
      <c r="LWS42" s="709">
        <f>'2-ORÇAMENTO'!LWS39</f>
        <v>0</v>
      </c>
      <c r="LWT42" s="707">
        <f>'2-ORÇAMENTO'!LWV39</f>
        <v>0</v>
      </c>
      <c r="LWU42" s="709">
        <f>'2-ORÇAMENTO'!LWU39</f>
        <v>0</v>
      </c>
      <c r="LWV42" s="707">
        <f>'2-ORÇAMENTO'!LWX39</f>
        <v>0</v>
      </c>
      <c r="LWW42" s="709">
        <f>'2-ORÇAMENTO'!LWW39</f>
        <v>0</v>
      </c>
      <c r="LWX42" s="707">
        <f>'2-ORÇAMENTO'!LWZ39</f>
        <v>0</v>
      </c>
      <c r="LWY42" s="709">
        <f>'2-ORÇAMENTO'!LWY39</f>
        <v>0</v>
      </c>
      <c r="LWZ42" s="707">
        <f>'2-ORÇAMENTO'!LXB39</f>
        <v>0</v>
      </c>
      <c r="LXA42" s="709">
        <f>'2-ORÇAMENTO'!LXA39</f>
        <v>0</v>
      </c>
      <c r="LXB42" s="707">
        <f>'2-ORÇAMENTO'!LXD39</f>
        <v>0</v>
      </c>
      <c r="LXC42" s="709">
        <f>'2-ORÇAMENTO'!LXC39</f>
        <v>0</v>
      </c>
      <c r="LXD42" s="707">
        <f>'2-ORÇAMENTO'!LXF39</f>
        <v>0</v>
      </c>
      <c r="LXE42" s="709">
        <f>'2-ORÇAMENTO'!LXE39</f>
        <v>0</v>
      </c>
      <c r="LXF42" s="707">
        <f>'2-ORÇAMENTO'!LXH39</f>
        <v>0</v>
      </c>
      <c r="LXG42" s="709">
        <f>'2-ORÇAMENTO'!LXG39</f>
        <v>0</v>
      </c>
      <c r="LXH42" s="707">
        <f>'2-ORÇAMENTO'!LXJ39</f>
        <v>0</v>
      </c>
      <c r="LXI42" s="709">
        <f>'2-ORÇAMENTO'!LXI39</f>
        <v>0</v>
      </c>
      <c r="LXJ42" s="707">
        <f>'2-ORÇAMENTO'!LXL39</f>
        <v>0</v>
      </c>
      <c r="LXK42" s="709">
        <f>'2-ORÇAMENTO'!LXK39</f>
        <v>0</v>
      </c>
      <c r="LXL42" s="707">
        <f>'2-ORÇAMENTO'!LXN39</f>
        <v>0</v>
      </c>
      <c r="LXM42" s="709">
        <f>'2-ORÇAMENTO'!LXM39</f>
        <v>0</v>
      </c>
      <c r="LXN42" s="707">
        <f>'2-ORÇAMENTO'!LXP39</f>
        <v>0</v>
      </c>
      <c r="LXO42" s="709">
        <f>'2-ORÇAMENTO'!LXO39</f>
        <v>0</v>
      </c>
      <c r="LXP42" s="707">
        <f>'2-ORÇAMENTO'!LXR39</f>
        <v>0</v>
      </c>
      <c r="LXQ42" s="709">
        <f>'2-ORÇAMENTO'!LXQ39</f>
        <v>0</v>
      </c>
      <c r="LXR42" s="707">
        <f>'2-ORÇAMENTO'!LXT39</f>
        <v>0</v>
      </c>
      <c r="LXS42" s="709">
        <f>'2-ORÇAMENTO'!LXS39</f>
        <v>0</v>
      </c>
      <c r="LXT42" s="707">
        <f>'2-ORÇAMENTO'!LXV39</f>
        <v>0</v>
      </c>
      <c r="LXU42" s="709">
        <f>'2-ORÇAMENTO'!LXU39</f>
        <v>0</v>
      </c>
      <c r="LXV42" s="707">
        <f>'2-ORÇAMENTO'!LXX39</f>
        <v>0</v>
      </c>
      <c r="LXW42" s="709">
        <f>'2-ORÇAMENTO'!LXW39</f>
        <v>0</v>
      </c>
      <c r="LXX42" s="707">
        <f>'2-ORÇAMENTO'!LXZ39</f>
        <v>0</v>
      </c>
      <c r="LXY42" s="709">
        <f>'2-ORÇAMENTO'!LXY39</f>
        <v>0</v>
      </c>
      <c r="LXZ42" s="707">
        <f>'2-ORÇAMENTO'!LYB39</f>
        <v>0</v>
      </c>
      <c r="LYA42" s="709">
        <f>'2-ORÇAMENTO'!LYA39</f>
        <v>0</v>
      </c>
      <c r="LYB42" s="707">
        <f>'2-ORÇAMENTO'!LYD39</f>
        <v>0</v>
      </c>
      <c r="LYC42" s="709">
        <f>'2-ORÇAMENTO'!LYC39</f>
        <v>0</v>
      </c>
      <c r="LYD42" s="707">
        <f>'2-ORÇAMENTO'!LYF39</f>
        <v>0</v>
      </c>
      <c r="LYE42" s="709">
        <f>'2-ORÇAMENTO'!LYE39</f>
        <v>0</v>
      </c>
      <c r="LYF42" s="707">
        <f>'2-ORÇAMENTO'!LYH39</f>
        <v>0</v>
      </c>
      <c r="LYG42" s="709">
        <f>'2-ORÇAMENTO'!LYG39</f>
        <v>0</v>
      </c>
      <c r="LYH42" s="707">
        <f>'2-ORÇAMENTO'!LYJ39</f>
        <v>0</v>
      </c>
      <c r="LYI42" s="709">
        <f>'2-ORÇAMENTO'!LYI39</f>
        <v>0</v>
      </c>
      <c r="LYJ42" s="707">
        <f>'2-ORÇAMENTO'!LYL39</f>
        <v>0</v>
      </c>
      <c r="LYK42" s="709">
        <f>'2-ORÇAMENTO'!LYK39</f>
        <v>0</v>
      </c>
      <c r="LYL42" s="707">
        <f>'2-ORÇAMENTO'!LYN39</f>
        <v>0</v>
      </c>
      <c r="LYM42" s="709">
        <f>'2-ORÇAMENTO'!LYM39</f>
        <v>0</v>
      </c>
      <c r="LYN42" s="707">
        <f>'2-ORÇAMENTO'!LYP39</f>
        <v>0</v>
      </c>
      <c r="LYO42" s="709">
        <f>'2-ORÇAMENTO'!LYO39</f>
        <v>0</v>
      </c>
      <c r="LYP42" s="707">
        <f>'2-ORÇAMENTO'!LYR39</f>
        <v>0</v>
      </c>
      <c r="LYQ42" s="709">
        <f>'2-ORÇAMENTO'!LYQ39</f>
        <v>0</v>
      </c>
      <c r="LYR42" s="707">
        <f>'2-ORÇAMENTO'!LYT39</f>
        <v>0</v>
      </c>
      <c r="LYS42" s="709">
        <f>'2-ORÇAMENTO'!LYS39</f>
        <v>0</v>
      </c>
      <c r="LYT42" s="707">
        <f>'2-ORÇAMENTO'!LYV39</f>
        <v>0</v>
      </c>
      <c r="LYU42" s="709">
        <f>'2-ORÇAMENTO'!LYU39</f>
        <v>0</v>
      </c>
      <c r="LYV42" s="707">
        <f>'2-ORÇAMENTO'!LYX39</f>
        <v>0</v>
      </c>
      <c r="LYW42" s="709">
        <f>'2-ORÇAMENTO'!LYW39</f>
        <v>0</v>
      </c>
      <c r="LYX42" s="707">
        <f>'2-ORÇAMENTO'!LYZ39</f>
        <v>0</v>
      </c>
      <c r="LYY42" s="709">
        <f>'2-ORÇAMENTO'!LYY39</f>
        <v>0</v>
      </c>
      <c r="LYZ42" s="707">
        <f>'2-ORÇAMENTO'!LZB39</f>
        <v>0</v>
      </c>
      <c r="LZA42" s="709">
        <f>'2-ORÇAMENTO'!LZA39</f>
        <v>0</v>
      </c>
      <c r="LZB42" s="707">
        <f>'2-ORÇAMENTO'!LZD39</f>
        <v>0</v>
      </c>
      <c r="LZC42" s="709">
        <f>'2-ORÇAMENTO'!LZC39</f>
        <v>0</v>
      </c>
      <c r="LZD42" s="707">
        <f>'2-ORÇAMENTO'!LZF39</f>
        <v>0</v>
      </c>
      <c r="LZE42" s="709">
        <f>'2-ORÇAMENTO'!LZE39</f>
        <v>0</v>
      </c>
      <c r="LZF42" s="707">
        <f>'2-ORÇAMENTO'!LZH39</f>
        <v>0</v>
      </c>
      <c r="LZG42" s="709">
        <f>'2-ORÇAMENTO'!LZG39</f>
        <v>0</v>
      </c>
      <c r="LZH42" s="707">
        <f>'2-ORÇAMENTO'!LZJ39</f>
        <v>0</v>
      </c>
      <c r="LZI42" s="709">
        <f>'2-ORÇAMENTO'!LZI39</f>
        <v>0</v>
      </c>
      <c r="LZJ42" s="707">
        <f>'2-ORÇAMENTO'!LZL39</f>
        <v>0</v>
      </c>
      <c r="LZK42" s="709">
        <f>'2-ORÇAMENTO'!LZK39</f>
        <v>0</v>
      </c>
      <c r="LZL42" s="707">
        <f>'2-ORÇAMENTO'!LZN39</f>
        <v>0</v>
      </c>
      <c r="LZM42" s="709">
        <f>'2-ORÇAMENTO'!LZM39</f>
        <v>0</v>
      </c>
      <c r="LZN42" s="707">
        <f>'2-ORÇAMENTO'!LZP39</f>
        <v>0</v>
      </c>
      <c r="LZO42" s="709">
        <f>'2-ORÇAMENTO'!LZO39</f>
        <v>0</v>
      </c>
      <c r="LZP42" s="707">
        <f>'2-ORÇAMENTO'!LZR39</f>
        <v>0</v>
      </c>
      <c r="LZQ42" s="709">
        <f>'2-ORÇAMENTO'!LZQ39</f>
        <v>0</v>
      </c>
      <c r="LZR42" s="707">
        <f>'2-ORÇAMENTO'!LZT39</f>
        <v>0</v>
      </c>
      <c r="LZS42" s="709">
        <f>'2-ORÇAMENTO'!LZS39</f>
        <v>0</v>
      </c>
      <c r="LZT42" s="707">
        <f>'2-ORÇAMENTO'!LZV39</f>
        <v>0</v>
      </c>
      <c r="LZU42" s="709">
        <f>'2-ORÇAMENTO'!LZU39</f>
        <v>0</v>
      </c>
      <c r="LZV42" s="707">
        <f>'2-ORÇAMENTO'!LZX39</f>
        <v>0</v>
      </c>
      <c r="LZW42" s="709">
        <f>'2-ORÇAMENTO'!LZW39</f>
        <v>0</v>
      </c>
      <c r="LZX42" s="707">
        <f>'2-ORÇAMENTO'!LZZ39</f>
        <v>0</v>
      </c>
      <c r="LZY42" s="709">
        <f>'2-ORÇAMENTO'!LZY39</f>
        <v>0</v>
      </c>
      <c r="LZZ42" s="707">
        <f>'2-ORÇAMENTO'!MAB39</f>
        <v>0</v>
      </c>
      <c r="MAA42" s="709">
        <f>'2-ORÇAMENTO'!MAA39</f>
        <v>0</v>
      </c>
      <c r="MAB42" s="707">
        <f>'2-ORÇAMENTO'!MAD39</f>
        <v>0</v>
      </c>
      <c r="MAC42" s="709">
        <f>'2-ORÇAMENTO'!MAC39</f>
        <v>0</v>
      </c>
      <c r="MAD42" s="707">
        <f>'2-ORÇAMENTO'!MAF39</f>
        <v>0</v>
      </c>
      <c r="MAE42" s="709">
        <f>'2-ORÇAMENTO'!MAE39</f>
        <v>0</v>
      </c>
      <c r="MAF42" s="707">
        <f>'2-ORÇAMENTO'!MAH39</f>
        <v>0</v>
      </c>
      <c r="MAG42" s="709">
        <f>'2-ORÇAMENTO'!MAG39</f>
        <v>0</v>
      </c>
      <c r="MAH42" s="707">
        <f>'2-ORÇAMENTO'!MAJ39</f>
        <v>0</v>
      </c>
      <c r="MAI42" s="709">
        <f>'2-ORÇAMENTO'!MAI39</f>
        <v>0</v>
      </c>
      <c r="MAJ42" s="707">
        <f>'2-ORÇAMENTO'!MAL39</f>
        <v>0</v>
      </c>
      <c r="MAK42" s="709">
        <f>'2-ORÇAMENTO'!MAK39</f>
        <v>0</v>
      </c>
      <c r="MAL42" s="707">
        <f>'2-ORÇAMENTO'!MAN39</f>
        <v>0</v>
      </c>
      <c r="MAM42" s="709">
        <f>'2-ORÇAMENTO'!MAM39</f>
        <v>0</v>
      </c>
      <c r="MAN42" s="707">
        <f>'2-ORÇAMENTO'!MAP39</f>
        <v>0</v>
      </c>
      <c r="MAO42" s="709">
        <f>'2-ORÇAMENTO'!MAO39</f>
        <v>0</v>
      </c>
      <c r="MAP42" s="707">
        <f>'2-ORÇAMENTO'!MAR39</f>
        <v>0</v>
      </c>
      <c r="MAQ42" s="709">
        <f>'2-ORÇAMENTO'!MAQ39</f>
        <v>0</v>
      </c>
      <c r="MAR42" s="707">
        <f>'2-ORÇAMENTO'!MAT39</f>
        <v>0</v>
      </c>
      <c r="MAS42" s="709">
        <f>'2-ORÇAMENTO'!MAS39</f>
        <v>0</v>
      </c>
      <c r="MAT42" s="707">
        <f>'2-ORÇAMENTO'!MAV39</f>
        <v>0</v>
      </c>
      <c r="MAU42" s="709">
        <f>'2-ORÇAMENTO'!MAU39</f>
        <v>0</v>
      </c>
      <c r="MAV42" s="707">
        <f>'2-ORÇAMENTO'!MAX39</f>
        <v>0</v>
      </c>
      <c r="MAW42" s="709">
        <f>'2-ORÇAMENTO'!MAW39</f>
        <v>0</v>
      </c>
      <c r="MAX42" s="707">
        <f>'2-ORÇAMENTO'!MAZ39</f>
        <v>0</v>
      </c>
      <c r="MAY42" s="709">
        <f>'2-ORÇAMENTO'!MAY39</f>
        <v>0</v>
      </c>
      <c r="MAZ42" s="707">
        <f>'2-ORÇAMENTO'!MBB39</f>
        <v>0</v>
      </c>
      <c r="MBA42" s="709">
        <f>'2-ORÇAMENTO'!MBA39</f>
        <v>0</v>
      </c>
      <c r="MBB42" s="707">
        <f>'2-ORÇAMENTO'!MBD39</f>
        <v>0</v>
      </c>
      <c r="MBC42" s="709">
        <f>'2-ORÇAMENTO'!MBC39</f>
        <v>0</v>
      </c>
      <c r="MBD42" s="707">
        <f>'2-ORÇAMENTO'!MBF39</f>
        <v>0</v>
      </c>
      <c r="MBE42" s="709">
        <f>'2-ORÇAMENTO'!MBE39</f>
        <v>0</v>
      </c>
      <c r="MBF42" s="707">
        <f>'2-ORÇAMENTO'!MBH39</f>
        <v>0</v>
      </c>
      <c r="MBG42" s="709">
        <f>'2-ORÇAMENTO'!MBG39</f>
        <v>0</v>
      </c>
      <c r="MBH42" s="707">
        <f>'2-ORÇAMENTO'!MBJ39</f>
        <v>0</v>
      </c>
      <c r="MBI42" s="709">
        <f>'2-ORÇAMENTO'!MBI39</f>
        <v>0</v>
      </c>
      <c r="MBJ42" s="707">
        <f>'2-ORÇAMENTO'!MBL39</f>
        <v>0</v>
      </c>
      <c r="MBK42" s="709">
        <f>'2-ORÇAMENTO'!MBK39</f>
        <v>0</v>
      </c>
      <c r="MBL42" s="707">
        <f>'2-ORÇAMENTO'!MBN39</f>
        <v>0</v>
      </c>
      <c r="MBM42" s="709">
        <f>'2-ORÇAMENTO'!MBM39</f>
        <v>0</v>
      </c>
      <c r="MBN42" s="707">
        <f>'2-ORÇAMENTO'!MBP39</f>
        <v>0</v>
      </c>
      <c r="MBO42" s="709">
        <f>'2-ORÇAMENTO'!MBO39</f>
        <v>0</v>
      </c>
      <c r="MBP42" s="707">
        <f>'2-ORÇAMENTO'!MBR39</f>
        <v>0</v>
      </c>
      <c r="MBQ42" s="709">
        <f>'2-ORÇAMENTO'!MBQ39</f>
        <v>0</v>
      </c>
      <c r="MBR42" s="707">
        <f>'2-ORÇAMENTO'!MBT39</f>
        <v>0</v>
      </c>
      <c r="MBS42" s="709">
        <f>'2-ORÇAMENTO'!MBS39</f>
        <v>0</v>
      </c>
      <c r="MBT42" s="707">
        <f>'2-ORÇAMENTO'!MBV39</f>
        <v>0</v>
      </c>
      <c r="MBU42" s="709">
        <f>'2-ORÇAMENTO'!MBU39</f>
        <v>0</v>
      </c>
      <c r="MBV42" s="707">
        <f>'2-ORÇAMENTO'!MBX39</f>
        <v>0</v>
      </c>
      <c r="MBW42" s="709">
        <f>'2-ORÇAMENTO'!MBW39</f>
        <v>0</v>
      </c>
      <c r="MBX42" s="707">
        <f>'2-ORÇAMENTO'!MBZ39</f>
        <v>0</v>
      </c>
      <c r="MBY42" s="709">
        <f>'2-ORÇAMENTO'!MBY39</f>
        <v>0</v>
      </c>
      <c r="MBZ42" s="707">
        <f>'2-ORÇAMENTO'!MCB39</f>
        <v>0</v>
      </c>
      <c r="MCA42" s="709">
        <f>'2-ORÇAMENTO'!MCA39</f>
        <v>0</v>
      </c>
      <c r="MCB42" s="707">
        <f>'2-ORÇAMENTO'!MCD39</f>
        <v>0</v>
      </c>
      <c r="MCC42" s="709">
        <f>'2-ORÇAMENTO'!MCC39</f>
        <v>0</v>
      </c>
      <c r="MCD42" s="707">
        <f>'2-ORÇAMENTO'!MCF39</f>
        <v>0</v>
      </c>
      <c r="MCE42" s="709">
        <f>'2-ORÇAMENTO'!MCE39</f>
        <v>0</v>
      </c>
      <c r="MCF42" s="707">
        <f>'2-ORÇAMENTO'!MCH39</f>
        <v>0</v>
      </c>
      <c r="MCG42" s="709">
        <f>'2-ORÇAMENTO'!MCG39</f>
        <v>0</v>
      </c>
      <c r="MCH42" s="707">
        <f>'2-ORÇAMENTO'!MCJ39</f>
        <v>0</v>
      </c>
      <c r="MCI42" s="709">
        <f>'2-ORÇAMENTO'!MCI39</f>
        <v>0</v>
      </c>
      <c r="MCJ42" s="707">
        <f>'2-ORÇAMENTO'!MCL39</f>
        <v>0</v>
      </c>
      <c r="MCK42" s="709">
        <f>'2-ORÇAMENTO'!MCK39</f>
        <v>0</v>
      </c>
      <c r="MCL42" s="707">
        <f>'2-ORÇAMENTO'!MCN39</f>
        <v>0</v>
      </c>
      <c r="MCM42" s="709">
        <f>'2-ORÇAMENTO'!MCM39</f>
        <v>0</v>
      </c>
      <c r="MCN42" s="707">
        <f>'2-ORÇAMENTO'!MCP39</f>
        <v>0</v>
      </c>
      <c r="MCO42" s="709">
        <f>'2-ORÇAMENTO'!MCO39</f>
        <v>0</v>
      </c>
      <c r="MCP42" s="707">
        <f>'2-ORÇAMENTO'!MCR39</f>
        <v>0</v>
      </c>
      <c r="MCQ42" s="709">
        <f>'2-ORÇAMENTO'!MCQ39</f>
        <v>0</v>
      </c>
      <c r="MCR42" s="707">
        <f>'2-ORÇAMENTO'!MCT39</f>
        <v>0</v>
      </c>
      <c r="MCS42" s="709">
        <f>'2-ORÇAMENTO'!MCS39</f>
        <v>0</v>
      </c>
      <c r="MCT42" s="707">
        <f>'2-ORÇAMENTO'!MCV39</f>
        <v>0</v>
      </c>
      <c r="MCU42" s="709">
        <f>'2-ORÇAMENTO'!MCU39</f>
        <v>0</v>
      </c>
      <c r="MCV42" s="707">
        <f>'2-ORÇAMENTO'!MCX39</f>
        <v>0</v>
      </c>
      <c r="MCW42" s="709">
        <f>'2-ORÇAMENTO'!MCW39</f>
        <v>0</v>
      </c>
      <c r="MCX42" s="707">
        <f>'2-ORÇAMENTO'!MCZ39</f>
        <v>0</v>
      </c>
      <c r="MCY42" s="709">
        <f>'2-ORÇAMENTO'!MCY39</f>
        <v>0</v>
      </c>
      <c r="MCZ42" s="707">
        <f>'2-ORÇAMENTO'!MDB39</f>
        <v>0</v>
      </c>
      <c r="MDA42" s="709">
        <f>'2-ORÇAMENTO'!MDA39</f>
        <v>0</v>
      </c>
      <c r="MDB42" s="707">
        <f>'2-ORÇAMENTO'!MDD39</f>
        <v>0</v>
      </c>
      <c r="MDC42" s="709">
        <f>'2-ORÇAMENTO'!MDC39</f>
        <v>0</v>
      </c>
      <c r="MDD42" s="707">
        <f>'2-ORÇAMENTO'!MDF39</f>
        <v>0</v>
      </c>
      <c r="MDE42" s="709">
        <f>'2-ORÇAMENTO'!MDE39</f>
        <v>0</v>
      </c>
      <c r="MDF42" s="707">
        <f>'2-ORÇAMENTO'!MDH39</f>
        <v>0</v>
      </c>
      <c r="MDG42" s="709">
        <f>'2-ORÇAMENTO'!MDG39</f>
        <v>0</v>
      </c>
      <c r="MDH42" s="707">
        <f>'2-ORÇAMENTO'!MDJ39</f>
        <v>0</v>
      </c>
      <c r="MDI42" s="709">
        <f>'2-ORÇAMENTO'!MDI39</f>
        <v>0</v>
      </c>
      <c r="MDJ42" s="707">
        <f>'2-ORÇAMENTO'!MDL39</f>
        <v>0</v>
      </c>
      <c r="MDK42" s="709">
        <f>'2-ORÇAMENTO'!MDK39</f>
        <v>0</v>
      </c>
      <c r="MDL42" s="707">
        <f>'2-ORÇAMENTO'!MDN39</f>
        <v>0</v>
      </c>
      <c r="MDM42" s="709">
        <f>'2-ORÇAMENTO'!MDM39</f>
        <v>0</v>
      </c>
      <c r="MDN42" s="707">
        <f>'2-ORÇAMENTO'!MDP39</f>
        <v>0</v>
      </c>
      <c r="MDO42" s="709">
        <f>'2-ORÇAMENTO'!MDO39</f>
        <v>0</v>
      </c>
      <c r="MDP42" s="707">
        <f>'2-ORÇAMENTO'!MDR39</f>
        <v>0</v>
      </c>
      <c r="MDQ42" s="709">
        <f>'2-ORÇAMENTO'!MDQ39</f>
        <v>0</v>
      </c>
      <c r="MDR42" s="707">
        <f>'2-ORÇAMENTO'!MDT39</f>
        <v>0</v>
      </c>
      <c r="MDS42" s="709">
        <f>'2-ORÇAMENTO'!MDS39</f>
        <v>0</v>
      </c>
      <c r="MDT42" s="707">
        <f>'2-ORÇAMENTO'!MDV39</f>
        <v>0</v>
      </c>
      <c r="MDU42" s="709">
        <f>'2-ORÇAMENTO'!MDU39</f>
        <v>0</v>
      </c>
      <c r="MDV42" s="707">
        <f>'2-ORÇAMENTO'!MDX39</f>
        <v>0</v>
      </c>
      <c r="MDW42" s="709">
        <f>'2-ORÇAMENTO'!MDW39</f>
        <v>0</v>
      </c>
      <c r="MDX42" s="707">
        <f>'2-ORÇAMENTO'!MDZ39</f>
        <v>0</v>
      </c>
      <c r="MDY42" s="709">
        <f>'2-ORÇAMENTO'!MDY39</f>
        <v>0</v>
      </c>
      <c r="MDZ42" s="707">
        <f>'2-ORÇAMENTO'!MEB39</f>
        <v>0</v>
      </c>
      <c r="MEA42" s="709">
        <f>'2-ORÇAMENTO'!MEA39</f>
        <v>0</v>
      </c>
      <c r="MEB42" s="707">
        <f>'2-ORÇAMENTO'!MED39</f>
        <v>0</v>
      </c>
      <c r="MEC42" s="709">
        <f>'2-ORÇAMENTO'!MEC39</f>
        <v>0</v>
      </c>
      <c r="MED42" s="707">
        <f>'2-ORÇAMENTO'!MEF39</f>
        <v>0</v>
      </c>
      <c r="MEE42" s="709">
        <f>'2-ORÇAMENTO'!MEE39</f>
        <v>0</v>
      </c>
      <c r="MEF42" s="707">
        <f>'2-ORÇAMENTO'!MEH39</f>
        <v>0</v>
      </c>
      <c r="MEG42" s="709">
        <f>'2-ORÇAMENTO'!MEG39</f>
        <v>0</v>
      </c>
      <c r="MEH42" s="707">
        <f>'2-ORÇAMENTO'!MEJ39</f>
        <v>0</v>
      </c>
      <c r="MEI42" s="709">
        <f>'2-ORÇAMENTO'!MEI39</f>
        <v>0</v>
      </c>
      <c r="MEJ42" s="707">
        <f>'2-ORÇAMENTO'!MEL39</f>
        <v>0</v>
      </c>
      <c r="MEK42" s="709">
        <f>'2-ORÇAMENTO'!MEK39</f>
        <v>0</v>
      </c>
      <c r="MEL42" s="707">
        <f>'2-ORÇAMENTO'!MEN39</f>
        <v>0</v>
      </c>
      <c r="MEM42" s="709">
        <f>'2-ORÇAMENTO'!MEM39</f>
        <v>0</v>
      </c>
      <c r="MEN42" s="707">
        <f>'2-ORÇAMENTO'!MEP39</f>
        <v>0</v>
      </c>
      <c r="MEO42" s="709">
        <f>'2-ORÇAMENTO'!MEO39</f>
        <v>0</v>
      </c>
      <c r="MEP42" s="707">
        <f>'2-ORÇAMENTO'!MER39</f>
        <v>0</v>
      </c>
      <c r="MEQ42" s="709">
        <f>'2-ORÇAMENTO'!MEQ39</f>
        <v>0</v>
      </c>
      <c r="MER42" s="707">
        <f>'2-ORÇAMENTO'!MET39</f>
        <v>0</v>
      </c>
      <c r="MES42" s="709">
        <f>'2-ORÇAMENTO'!MES39</f>
        <v>0</v>
      </c>
      <c r="MET42" s="707">
        <f>'2-ORÇAMENTO'!MEV39</f>
        <v>0</v>
      </c>
      <c r="MEU42" s="709">
        <f>'2-ORÇAMENTO'!MEU39</f>
        <v>0</v>
      </c>
      <c r="MEV42" s="707">
        <f>'2-ORÇAMENTO'!MEX39</f>
        <v>0</v>
      </c>
      <c r="MEW42" s="709">
        <f>'2-ORÇAMENTO'!MEW39</f>
        <v>0</v>
      </c>
      <c r="MEX42" s="707">
        <f>'2-ORÇAMENTO'!MEZ39</f>
        <v>0</v>
      </c>
      <c r="MEY42" s="709">
        <f>'2-ORÇAMENTO'!MEY39</f>
        <v>0</v>
      </c>
      <c r="MEZ42" s="707">
        <f>'2-ORÇAMENTO'!MFB39</f>
        <v>0</v>
      </c>
      <c r="MFA42" s="709">
        <f>'2-ORÇAMENTO'!MFA39</f>
        <v>0</v>
      </c>
      <c r="MFB42" s="707">
        <f>'2-ORÇAMENTO'!MFD39</f>
        <v>0</v>
      </c>
      <c r="MFC42" s="709">
        <f>'2-ORÇAMENTO'!MFC39</f>
        <v>0</v>
      </c>
      <c r="MFD42" s="707">
        <f>'2-ORÇAMENTO'!MFF39</f>
        <v>0</v>
      </c>
      <c r="MFE42" s="709">
        <f>'2-ORÇAMENTO'!MFE39</f>
        <v>0</v>
      </c>
      <c r="MFF42" s="707">
        <f>'2-ORÇAMENTO'!MFH39</f>
        <v>0</v>
      </c>
      <c r="MFG42" s="709">
        <f>'2-ORÇAMENTO'!MFG39</f>
        <v>0</v>
      </c>
      <c r="MFH42" s="707">
        <f>'2-ORÇAMENTO'!MFJ39</f>
        <v>0</v>
      </c>
      <c r="MFI42" s="709">
        <f>'2-ORÇAMENTO'!MFI39</f>
        <v>0</v>
      </c>
      <c r="MFJ42" s="707">
        <f>'2-ORÇAMENTO'!MFL39</f>
        <v>0</v>
      </c>
      <c r="MFK42" s="709">
        <f>'2-ORÇAMENTO'!MFK39</f>
        <v>0</v>
      </c>
      <c r="MFL42" s="707">
        <f>'2-ORÇAMENTO'!MFN39</f>
        <v>0</v>
      </c>
      <c r="MFM42" s="709">
        <f>'2-ORÇAMENTO'!MFM39</f>
        <v>0</v>
      </c>
      <c r="MFN42" s="707">
        <f>'2-ORÇAMENTO'!MFP39</f>
        <v>0</v>
      </c>
      <c r="MFO42" s="709">
        <f>'2-ORÇAMENTO'!MFO39</f>
        <v>0</v>
      </c>
      <c r="MFP42" s="707">
        <f>'2-ORÇAMENTO'!MFR39</f>
        <v>0</v>
      </c>
      <c r="MFQ42" s="709">
        <f>'2-ORÇAMENTO'!MFQ39</f>
        <v>0</v>
      </c>
      <c r="MFR42" s="707">
        <f>'2-ORÇAMENTO'!MFT39</f>
        <v>0</v>
      </c>
      <c r="MFS42" s="709">
        <f>'2-ORÇAMENTO'!MFS39</f>
        <v>0</v>
      </c>
      <c r="MFT42" s="707">
        <f>'2-ORÇAMENTO'!MFV39</f>
        <v>0</v>
      </c>
      <c r="MFU42" s="709">
        <f>'2-ORÇAMENTO'!MFU39</f>
        <v>0</v>
      </c>
      <c r="MFV42" s="707">
        <f>'2-ORÇAMENTO'!MFX39</f>
        <v>0</v>
      </c>
      <c r="MFW42" s="709">
        <f>'2-ORÇAMENTO'!MFW39</f>
        <v>0</v>
      </c>
      <c r="MFX42" s="707">
        <f>'2-ORÇAMENTO'!MFZ39</f>
        <v>0</v>
      </c>
      <c r="MFY42" s="709">
        <f>'2-ORÇAMENTO'!MFY39</f>
        <v>0</v>
      </c>
      <c r="MFZ42" s="707">
        <f>'2-ORÇAMENTO'!MGB39</f>
        <v>0</v>
      </c>
      <c r="MGA42" s="709">
        <f>'2-ORÇAMENTO'!MGA39</f>
        <v>0</v>
      </c>
      <c r="MGB42" s="707">
        <f>'2-ORÇAMENTO'!MGD39</f>
        <v>0</v>
      </c>
      <c r="MGC42" s="709">
        <f>'2-ORÇAMENTO'!MGC39</f>
        <v>0</v>
      </c>
      <c r="MGD42" s="707">
        <f>'2-ORÇAMENTO'!MGF39</f>
        <v>0</v>
      </c>
      <c r="MGE42" s="709">
        <f>'2-ORÇAMENTO'!MGE39</f>
        <v>0</v>
      </c>
      <c r="MGF42" s="707">
        <f>'2-ORÇAMENTO'!MGH39</f>
        <v>0</v>
      </c>
      <c r="MGG42" s="709">
        <f>'2-ORÇAMENTO'!MGG39</f>
        <v>0</v>
      </c>
      <c r="MGH42" s="707">
        <f>'2-ORÇAMENTO'!MGJ39</f>
        <v>0</v>
      </c>
      <c r="MGI42" s="709">
        <f>'2-ORÇAMENTO'!MGI39</f>
        <v>0</v>
      </c>
      <c r="MGJ42" s="707">
        <f>'2-ORÇAMENTO'!MGL39</f>
        <v>0</v>
      </c>
      <c r="MGK42" s="709">
        <f>'2-ORÇAMENTO'!MGK39</f>
        <v>0</v>
      </c>
      <c r="MGL42" s="707">
        <f>'2-ORÇAMENTO'!MGN39</f>
        <v>0</v>
      </c>
      <c r="MGM42" s="709">
        <f>'2-ORÇAMENTO'!MGM39</f>
        <v>0</v>
      </c>
      <c r="MGN42" s="707">
        <f>'2-ORÇAMENTO'!MGP39</f>
        <v>0</v>
      </c>
      <c r="MGO42" s="709">
        <f>'2-ORÇAMENTO'!MGO39</f>
        <v>0</v>
      </c>
      <c r="MGP42" s="707">
        <f>'2-ORÇAMENTO'!MGR39</f>
        <v>0</v>
      </c>
      <c r="MGQ42" s="709">
        <f>'2-ORÇAMENTO'!MGQ39</f>
        <v>0</v>
      </c>
      <c r="MGR42" s="707">
        <f>'2-ORÇAMENTO'!MGT39</f>
        <v>0</v>
      </c>
      <c r="MGS42" s="709">
        <f>'2-ORÇAMENTO'!MGS39</f>
        <v>0</v>
      </c>
      <c r="MGT42" s="707">
        <f>'2-ORÇAMENTO'!MGV39</f>
        <v>0</v>
      </c>
      <c r="MGU42" s="709">
        <f>'2-ORÇAMENTO'!MGU39</f>
        <v>0</v>
      </c>
      <c r="MGV42" s="707">
        <f>'2-ORÇAMENTO'!MGX39</f>
        <v>0</v>
      </c>
      <c r="MGW42" s="709">
        <f>'2-ORÇAMENTO'!MGW39</f>
        <v>0</v>
      </c>
      <c r="MGX42" s="707">
        <f>'2-ORÇAMENTO'!MGZ39</f>
        <v>0</v>
      </c>
      <c r="MGY42" s="709">
        <f>'2-ORÇAMENTO'!MGY39</f>
        <v>0</v>
      </c>
      <c r="MGZ42" s="707">
        <f>'2-ORÇAMENTO'!MHB39</f>
        <v>0</v>
      </c>
      <c r="MHA42" s="709">
        <f>'2-ORÇAMENTO'!MHA39</f>
        <v>0</v>
      </c>
      <c r="MHB42" s="707">
        <f>'2-ORÇAMENTO'!MHD39</f>
        <v>0</v>
      </c>
      <c r="MHC42" s="709">
        <f>'2-ORÇAMENTO'!MHC39</f>
        <v>0</v>
      </c>
      <c r="MHD42" s="707">
        <f>'2-ORÇAMENTO'!MHF39</f>
        <v>0</v>
      </c>
      <c r="MHE42" s="709">
        <f>'2-ORÇAMENTO'!MHE39</f>
        <v>0</v>
      </c>
      <c r="MHF42" s="707">
        <f>'2-ORÇAMENTO'!MHH39</f>
        <v>0</v>
      </c>
      <c r="MHG42" s="709">
        <f>'2-ORÇAMENTO'!MHG39</f>
        <v>0</v>
      </c>
      <c r="MHH42" s="707">
        <f>'2-ORÇAMENTO'!MHJ39</f>
        <v>0</v>
      </c>
      <c r="MHI42" s="709">
        <f>'2-ORÇAMENTO'!MHI39</f>
        <v>0</v>
      </c>
      <c r="MHJ42" s="707">
        <f>'2-ORÇAMENTO'!MHL39</f>
        <v>0</v>
      </c>
      <c r="MHK42" s="709">
        <f>'2-ORÇAMENTO'!MHK39</f>
        <v>0</v>
      </c>
      <c r="MHL42" s="707">
        <f>'2-ORÇAMENTO'!MHN39</f>
        <v>0</v>
      </c>
      <c r="MHM42" s="709">
        <f>'2-ORÇAMENTO'!MHM39</f>
        <v>0</v>
      </c>
      <c r="MHN42" s="707">
        <f>'2-ORÇAMENTO'!MHP39</f>
        <v>0</v>
      </c>
      <c r="MHO42" s="709">
        <f>'2-ORÇAMENTO'!MHO39</f>
        <v>0</v>
      </c>
      <c r="MHP42" s="707">
        <f>'2-ORÇAMENTO'!MHR39</f>
        <v>0</v>
      </c>
      <c r="MHQ42" s="709">
        <f>'2-ORÇAMENTO'!MHQ39</f>
        <v>0</v>
      </c>
      <c r="MHR42" s="707">
        <f>'2-ORÇAMENTO'!MHT39</f>
        <v>0</v>
      </c>
      <c r="MHS42" s="709">
        <f>'2-ORÇAMENTO'!MHS39</f>
        <v>0</v>
      </c>
      <c r="MHT42" s="707">
        <f>'2-ORÇAMENTO'!MHV39</f>
        <v>0</v>
      </c>
      <c r="MHU42" s="709">
        <f>'2-ORÇAMENTO'!MHU39</f>
        <v>0</v>
      </c>
      <c r="MHV42" s="707">
        <f>'2-ORÇAMENTO'!MHX39</f>
        <v>0</v>
      </c>
      <c r="MHW42" s="709">
        <f>'2-ORÇAMENTO'!MHW39</f>
        <v>0</v>
      </c>
      <c r="MHX42" s="707">
        <f>'2-ORÇAMENTO'!MHZ39</f>
        <v>0</v>
      </c>
      <c r="MHY42" s="709">
        <f>'2-ORÇAMENTO'!MHY39</f>
        <v>0</v>
      </c>
      <c r="MHZ42" s="707">
        <f>'2-ORÇAMENTO'!MIB39</f>
        <v>0</v>
      </c>
      <c r="MIA42" s="709">
        <f>'2-ORÇAMENTO'!MIA39</f>
        <v>0</v>
      </c>
      <c r="MIB42" s="707">
        <f>'2-ORÇAMENTO'!MID39</f>
        <v>0</v>
      </c>
      <c r="MIC42" s="709">
        <f>'2-ORÇAMENTO'!MIC39</f>
        <v>0</v>
      </c>
      <c r="MID42" s="707">
        <f>'2-ORÇAMENTO'!MIF39</f>
        <v>0</v>
      </c>
      <c r="MIE42" s="709">
        <f>'2-ORÇAMENTO'!MIE39</f>
        <v>0</v>
      </c>
      <c r="MIF42" s="707">
        <f>'2-ORÇAMENTO'!MIH39</f>
        <v>0</v>
      </c>
      <c r="MIG42" s="709">
        <f>'2-ORÇAMENTO'!MIG39</f>
        <v>0</v>
      </c>
      <c r="MIH42" s="707">
        <f>'2-ORÇAMENTO'!MIJ39</f>
        <v>0</v>
      </c>
      <c r="MII42" s="709">
        <f>'2-ORÇAMENTO'!MII39</f>
        <v>0</v>
      </c>
      <c r="MIJ42" s="707">
        <f>'2-ORÇAMENTO'!MIL39</f>
        <v>0</v>
      </c>
      <c r="MIK42" s="709">
        <f>'2-ORÇAMENTO'!MIK39</f>
        <v>0</v>
      </c>
      <c r="MIL42" s="707">
        <f>'2-ORÇAMENTO'!MIN39</f>
        <v>0</v>
      </c>
      <c r="MIM42" s="709">
        <f>'2-ORÇAMENTO'!MIM39</f>
        <v>0</v>
      </c>
      <c r="MIN42" s="707">
        <f>'2-ORÇAMENTO'!MIP39</f>
        <v>0</v>
      </c>
      <c r="MIO42" s="709">
        <f>'2-ORÇAMENTO'!MIO39</f>
        <v>0</v>
      </c>
      <c r="MIP42" s="707">
        <f>'2-ORÇAMENTO'!MIR39</f>
        <v>0</v>
      </c>
      <c r="MIQ42" s="709">
        <f>'2-ORÇAMENTO'!MIQ39</f>
        <v>0</v>
      </c>
      <c r="MIR42" s="707">
        <f>'2-ORÇAMENTO'!MIT39</f>
        <v>0</v>
      </c>
      <c r="MIS42" s="709">
        <f>'2-ORÇAMENTO'!MIS39</f>
        <v>0</v>
      </c>
      <c r="MIT42" s="707">
        <f>'2-ORÇAMENTO'!MIV39</f>
        <v>0</v>
      </c>
      <c r="MIU42" s="709">
        <f>'2-ORÇAMENTO'!MIU39</f>
        <v>0</v>
      </c>
      <c r="MIV42" s="707">
        <f>'2-ORÇAMENTO'!MIX39</f>
        <v>0</v>
      </c>
      <c r="MIW42" s="709">
        <f>'2-ORÇAMENTO'!MIW39</f>
        <v>0</v>
      </c>
      <c r="MIX42" s="707">
        <f>'2-ORÇAMENTO'!MIZ39</f>
        <v>0</v>
      </c>
      <c r="MIY42" s="709">
        <f>'2-ORÇAMENTO'!MIY39</f>
        <v>0</v>
      </c>
      <c r="MIZ42" s="707">
        <f>'2-ORÇAMENTO'!MJB39</f>
        <v>0</v>
      </c>
      <c r="MJA42" s="709">
        <f>'2-ORÇAMENTO'!MJA39</f>
        <v>0</v>
      </c>
      <c r="MJB42" s="707">
        <f>'2-ORÇAMENTO'!MJD39</f>
        <v>0</v>
      </c>
      <c r="MJC42" s="709">
        <f>'2-ORÇAMENTO'!MJC39</f>
        <v>0</v>
      </c>
      <c r="MJD42" s="707">
        <f>'2-ORÇAMENTO'!MJF39</f>
        <v>0</v>
      </c>
      <c r="MJE42" s="709">
        <f>'2-ORÇAMENTO'!MJE39</f>
        <v>0</v>
      </c>
      <c r="MJF42" s="707">
        <f>'2-ORÇAMENTO'!MJH39</f>
        <v>0</v>
      </c>
      <c r="MJG42" s="709">
        <f>'2-ORÇAMENTO'!MJG39</f>
        <v>0</v>
      </c>
      <c r="MJH42" s="707">
        <f>'2-ORÇAMENTO'!MJJ39</f>
        <v>0</v>
      </c>
      <c r="MJI42" s="709">
        <f>'2-ORÇAMENTO'!MJI39</f>
        <v>0</v>
      </c>
      <c r="MJJ42" s="707">
        <f>'2-ORÇAMENTO'!MJL39</f>
        <v>0</v>
      </c>
      <c r="MJK42" s="709">
        <f>'2-ORÇAMENTO'!MJK39</f>
        <v>0</v>
      </c>
      <c r="MJL42" s="707">
        <f>'2-ORÇAMENTO'!MJN39</f>
        <v>0</v>
      </c>
      <c r="MJM42" s="709">
        <f>'2-ORÇAMENTO'!MJM39</f>
        <v>0</v>
      </c>
      <c r="MJN42" s="707">
        <f>'2-ORÇAMENTO'!MJP39</f>
        <v>0</v>
      </c>
      <c r="MJO42" s="709">
        <f>'2-ORÇAMENTO'!MJO39</f>
        <v>0</v>
      </c>
      <c r="MJP42" s="707">
        <f>'2-ORÇAMENTO'!MJR39</f>
        <v>0</v>
      </c>
      <c r="MJQ42" s="709">
        <f>'2-ORÇAMENTO'!MJQ39</f>
        <v>0</v>
      </c>
      <c r="MJR42" s="707">
        <f>'2-ORÇAMENTO'!MJT39</f>
        <v>0</v>
      </c>
      <c r="MJS42" s="709">
        <f>'2-ORÇAMENTO'!MJS39</f>
        <v>0</v>
      </c>
      <c r="MJT42" s="707">
        <f>'2-ORÇAMENTO'!MJV39</f>
        <v>0</v>
      </c>
      <c r="MJU42" s="709">
        <f>'2-ORÇAMENTO'!MJU39</f>
        <v>0</v>
      </c>
      <c r="MJV42" s="707">
        <f>'2-ORÇAMENTO'!MJX39</f>
        <v>0</v>
      </c>
      <c r="MJW42" s="709">
        <f>'2-ORÇAMENTO'!MJW39</f>
        <v>0</v>
      </c>
      <c r="MJX42" s="707">
        <f>'2-ORÇAMENTO'!MJZ39</f>
        <v>0</v>
      </c>
      <c r="MJY42" s="709">
        <f>'2-ORÇAMENTO'!MJY39</f>
        <v>0</v>
      </c>
      <c r="MJZ42" s="707">
        <f>'2-ORÇAMENTO'!MKB39</f>
        <v>0</v>
      </c>
      <c r="MKA42" s="709">
        <f>'2-ORÇAMENTO'!MKA39</f>
        <v>0</v>
      </c>
      <c r="MKB42" s="707">
        <f>'2-ORÇAMENTO'!MKD39</f>
        <v>0</v>
      </c>
      <c r="MKC42" s="709">
        <f>'2-ORÇAMENTO'!MKC39</f>
        <v>0</v>
      </c>
      <c r="MKD42" s="707">
        <f>'2-ORÇAMENTO'!MKF39</f>
        <v>0</v>
      </c>
      <c r="MKE42" s="709">
        <f>'2-ORÇAMENTO'!MKE39</f>
        <v>0</v>
      </c>
      <c r="MKF42" s="707">
        <f>'2-ORÇAMENTO'!MKH39</f>
        <v>0</v>
      </c>
      <c r="MKG42" s="709">
        <f>'2-ORÇAMENTO'!MKG39</f>
        <v>0</v>
      </c>
      <c r="MKH42" s="707">
        <f>'2-ORÇAMENTO'!MKJ39</f>
        <v>0</v>
      </c>
      <c r="MKI42" s="709">
        <f>'2-ORÇAMENTO'!MKI39</f>
        <v>0</v>
      </c>
      <c r="MKJ42" s="707">
        <f>'2-ORÇAMENTO'!MKL39</f>
        <v>0</v>
      </c>
      <c r="MKK42" s="709">
        <f>'2-ORÇAMENTO'!MKK39</f>
        <v>0</v>
      </c>
      <c r="MKL42" s="707">
        <f>'2-ORÇAMENTO'!MKN39</f>
        <v>0</v>
      </c>
      <c r="MKM42" s="709">
        <f>'2-ORÇAMENTO'!MKM39</f>
        <v>0</v>
      </c>
      <c r="MKN42" s="707">
        <f>'2-ORÇAMENTO'!MKP39</f>
        <v>0</v>
      </c>
      <c r="MKO42" s="709">
        <f>'2-ORÇAMENTO'!MKO39</f>
        <v>0</v>
      </c>
      <c r="MKP42" s="707">
        <f>'2-ORÇAMENTO'!MKR39</f>
        <v>0</v>
      </c>
      <c r="MKQ42" s="709">
        <f>'2-ORÇAMENTO'!MKQ39</f>
        <v>0</v>
      </c>
      <c r="MKR42" s="707">
        <f>'2-ORÇAMENTO'!MKT39</f>
        <v>0</v>
      </c>
      <c r="MKS42" s="709">
        <f>'2-ORÇAMENTO'!MKS39</f>
        <v>0</v>
      </c>
      <c r="MKT42" s="707">
        <f>'2-ORÇAMENTO'!MKV39</f>
        <v>0</v>
      </c>
      <c r="MKU42" s="709">
        <f>'2-ORÇAMENTO'!MKU39</f>
        <v>0</v>
      </c>
      <c r="MKV42" s="707">
        <f>'2-ORÇAMENTO'!MKX39</f>
        <v>0</v>
      </c>
      <c r="MKW42" s="709">
        <f>'2-ORÇAMENTO'!MKW39</f>
        <v>0</v>
      </c>
      <c r="MKX42" s="707">
        <f>'2-ORÇAMENTO'!MKZ39</f>
        <v>0</v>
      </c>
      <c r="MKY42" s="709">
        <f>'2-ORÇAMENTO'!MKY39</f>
        <v>0</v>
      </c>
      <c r="MKZ42" s="707">
        <f>'2-ORÇAMENTO'!MLB39</f>
        <v>0</v>
      </c>
      <c r="MLA42" s="709">
        <f>'2-ORÇAMENTO'!MLA39</f>
        <v>0</v>
      </c>
      <c r="MLB42" s="707">
        <f>'2-ORÇAMENTO'!MLD39</f>
        <v>0</v>
      </c>
      <c r="MLC42" s="709">
        <f>'2-ORÇAMENTO'!MLC39</f>
        <v>0</v>
      </c>
      <c r="MLD42" s="707">
        <f>'2-ORÇAMENTO'!MLF39</f>
        <v>0</v>
      </c>
      <c r="MLE42" s="709">
        <f>'2-ORÇAMENTO'!MLE39</f>
        <v>0</v>
      </c>
      <c r="MLF42" s="707">
        <f>'2-ORÇAMENTO'!MLH39</f>
        <v>0</v>
      </c>
      <c r="MLG42" s="709">
        <f>'2-ORÇAMENTO'!MLG39</f>
        <v>0</v>
      </c>
      <c r="MLH42" s="707">
        <f>'2-ORÇAMENTO'!MLJ39</f>
        <v>0</v>
      </c>
      <c r="MLI42" s="709">
        <f>'2-ORÇAMENTO'!MLI39</f>
        <v>0</v>
      </c>
      <c r="MLJ42" s="707">
        <f>'2-ORÇAMENTO'!MLL39</f>
        <v>0</v>
      </c>
      <c r="MLK42" s="709">
        <f>'2-ORÇAMENTO'!MLK39</f>
        <v>0</v>
      </c>
      <c r="MLL42" s="707">
        <f>'2-ORÇAMENTO'!MLN39</f>
        <v>0</v>
      </c>
      <c r="MLM42" s="709">
        <f>'2-ORÇAMENTO'!MLM39</f>
        <v>0</v>
      </c>
      <c r="MLN42" s="707">
        <f>'2-ORÇAMENTO'!MLP39</f>
        <v>0</v>
      </c>
      <c r="MLO42" s="709">
        <f>'2-ORÇAMENTO'!MLO39</f>
        <v>0</v>
      </c>
      <c r="MLP42" s="707">
        <f>'2-ORÇAMENTO'!MLR39</f>
        <v>0</v>
      </c>
      <c r="MLQ42" s="709">
        <f>'2-ORÇAMENTO'!MLQ39</f>
        <v>0</v>
      </c>
      <c r="MLR42" s="707">
        <f>'2-ORÇAMENTO'!MLT39</f>
        <v>0</v>
      </c>
      <c r="MLS42" s="709">
        <f>'2-ORÇAMENTO'!MLS39</f>
        <v>0</v>
      </c>
      <c r="MLT42" s="707">
        <f>'2-ORÇAMENTO'!MLV39</f>
        <v>0</v>
      </c>
      <c r="MLU42" s="709">
        <f>'2-ORÇAMENTO'!MLU39</f>
        <v>0</v>
      </c>
      <c r="MLV42" s="707">
        <f>'2-ORÇAMENTO'!MLX39</f>
        <v>0</v>
      </c>
      <c r="MLW42" s="709">
        <f>'2-ORÇAMENTO'!MLW39</f>
        <v>0</v>
      </c>
      <c r="MLX42" s="707">
        <f>'2-ORÇAMENTO'!MLZ39</f>
        <v>0</v>
      </c>
      <c r="MLY42" s="709">
        <f>'2-ORÇAMENTO'!MLY39</f>
        <v>0</v>
      </c>
      <c r="MLZ42" s="707">
        <f>'2-ORÇAMENTO'!MMB39</f>
        <v>0</v>
      </c>
      <c r="MMA42" s="709">
        <f>'2-ORÇAMENTO'!MMA39</f>
        <v>0</v>
      </c>
      <c r="MMB42" s="707">
        <f>'2-ORÇAMENTO'!MMD39</f>
        <v>0</v>
      </c>
      <c r="MMC42" s="709">
        <f>'2-ORÇAMENTO'!MMC39</f>
        <v>0</v>
      </c>
      <c r="MMD42" s="707">
        <f>'2-ORÇAMENTO'!MMF39</f>
        <v>0</v>
      </c>
      <c r="MME42" s="709">
        <f>'2-ORÇAMENTO'!MME39</f>
        <v>0</v>
      </c>
      <c r="MMF42" s="707">
        <f>'2-ORÇAMENTO'!MMH39</f>
        <v>0</v>
      </c>
      <c r="MMG42" s="709">
        <f>'2-ORÇAMENTO'!MMG39</f>
        <v>0</v>
      </c>
      <c r="MMH42" s="707">
        <f>'2-ORÇAMENTO'!MMJ39</f>
        <v>0</v>
      </c>
      <c r="MMI42" s="709">
        <f>'2-ORÇAMENTO'!MMI39</f>
        <v>0</v>
      </c>
      <c r="MMJ42" s="707">
        <f>'2-ORÇAMENTO'!MML39</f>
        <v>0</v>
      </c>
      <c r="MMK42" s="709">
        <f>'2-ORÇAMENTO'!MMK39</f>
        <v>0</v>
      </c>
      <c r="MML42" s="707">
        <f>'2-ORÇAMENTO'!MMN39</f>
        <v>0</v>
      </c>
      <c r="MMM42" s="709">
        <f>'2-ORÇAMENTO'!MMM39</f>
        <v>0</v>
      </c>
      <c r="MMN42" s="707">
        <f>'2-ORÇAMENTO'!MMP39</f>
        <v>0</v>
      </c>
      <c r="MMO42" s="709">
        <f>'2-ORÇAMENTO'!MMO39</f>
        <v>0</v>
      </c>
      <c r="MMP42" s="707">
        <f>'2-ORÇAMENTO'!MMR39</f>
        <v>0</v>
      </c>
      <c r="MMQ42" s="709">
        <f>'2-ORÇAMENTO'!MMQ39</f>
        <v>0</v>
      </c>
      <c r="MMR42" s="707">
        <f>'2-ORÇAMENTO'!MMT39</f>
        <v>0</v>
      </c>
      <c r="MMS42" s="709">
        <f>'2-ORÇAMENTO'!MMS39</f>
        <v>0</v>
      </c>
      <c r="MMT42" s="707">
        <f>'2-ORÇAMENTO'!MMV39</f>
        <v>0</v>
      </c>
      <c r="MMU42" s="709">
        <f>'2-ORÇAMENTO'!MMU39</f>
        <v>0</v>
      </c>
      <c r="MMV42" s="707">
        <f>'2-ORÇAMENTO'!MMX39</f>
        <v>0</v>
      </c>
      <c r="MMW42" s="709">
        <f>'2-ORÇAMENTO'!MMW39</f>
        <v>0</v>
      </c>
      <c r="MMX42" s="707">
        <f>'2-ORÇAMENTO'!MMZ39</f>
        <v>0</v>
      </c>
      <c r="MMY42" s="709">
        <f>'2-ORÇAMENTO'!MMY39</f>
        <v>0</v>
      </c>
      <c r="MMZ42" s="707">
        <f>'2-ORÇAMENTO'!MNB39</f>
        <v>0</v>
      </c>
      <c r="MNA42" s="709">
        <f>'2-ORÇAMENTO'!MNA39</f>
        <v>0</v>
      </c>
      <c r="MNB42" s="707">
        <f>'2-ORÇAMENTO'!MND39</f>
        <v>0</v>
      </c>
      <c r="MNC42" s="709">
        <f>'2-ORÇAMENTO'!MNC39</f>
        <v>0</v>
      </c>
      <c r="MND42" s="707">
        <f>'2-ORÇAMENTO'!MNF39</f>
        <v>0</v>
      </c>
      <c r="MNE42" s="709">
        <f>'2-ORÇAMENTO'!MNE39</f>
        <v>0</v>
      </c>
      <c r="MNF42" s="707">
        <f>'2-ORÇAMENTO'!MNH39</f>
        <v>0</v>
      </c>
      <c r="MNG42" s="709">
        <f>'2-ORÇAMENTO'!MNG39</f>
        <v>0</v>
      </c>
      <c r="MNH42" s="707">
        <f>'2-ORÇAMENTO'!MNJ39</f>
        <v>0</v>
      </c>
      <c r="MNI42" s="709">
        <f>'2-ORÇAMENTO'!MNI39</f>
        <v>0</v>
      </c>
      <c r="MNJ42" s="707">
        <f>'2-ORÇAMENTO'!MNL39</f>
        <v>0</v>
      </c>
      <c r="MNK42" s="709">
        <f>'2-ORÇAMENTO'!MNK39</f>
        <v>0</v>
      </c>
      <c r="MNL42" s="707">
        <f>'2-ORÇAMENTO'!MNN39</f>
        <v>0</v>
      </c>
      <c r="MNM42" s="709">
        <f>'2-ORÇAMENTO'!MNM39</f>
        <v>0</v>
      </c>
      <c r="MNN42" s="707">
        <f>'2-ORÇAMENTO'!MNP39</f>
        <v>0</v>
      </c>
      <c r="MNO42" s="709">
        <f>'2-ORÇAMENTO'!MNO39</f>
        <v>0</v>
      </c>
      <c r="MNP42" s="707">
        <f>'2-ORÇAMENTO'!MNR39</f>
        <v>0</v>
      </c>
      <c r="MNQ42" s="709">
        <f>'2-ORÇAMENTO'!MNQ39</f>
        <v>0</v>
      </c>
      <c r="MNR42" s="707">
        <f>'2-ORÇAMENTO'!MNT39</f>
        <v>0</v>
      </c>
      <c r="MNS42" s="709">
        <f>'2-ORÇAMENTO'!MNS39</f>
        <v>0</v>
      </c>
      <c r="MNT42" s="707">
        <f>'2-ORÇAMENTO'!MNV39</f>
        <v>0</v>
      </c>
      <c r="MNU42" s="709">
        <f>'2-ORÇAMENTO'!MNU39</f>
        <v>0</v>
      </c>
      <c r="MNV42" s="707">
        <f>'2-ORÇAMENTO'!MNX39</f>
        <v>0</v>
      </c>
      <c r="MNW42" s="709">
        <f>'2-ORÇAMENTO'!MNW39</f>
        <v>0</v>
      </c>
      <c r="MNX42" s="707">
        <f>'2-ORÇAMENTO'!MNZ39</f>
        <v>0</v>
      </c>
      <c r="MNY42" s="709">
        <f>'2-ORÇAMENTO'!MNY39</f>
        <v>0</v>
      </c>
      <c r="MNZ42" s="707">
        <f>'2-ORÇAMENTO'!MOB39</f>
        <v>0</v>
      </c>
      <c r="MOA42" s="709">
        <f>'2-ORÇAMENTO'!MOA39</f>
        <v>0</v>
      </c>
      <c r="MOB42" s="707">
        <f>'2-ORÇAMENTO'!MOD39</f>
        <v>0</v>
      </c>
      <c r="MOC42" s="709">
        <f>'2-ORÇAMENTO'!MOC39</f>
        <v>0</v>
      </c>
      <c r="MOD42" s="707">
        <f>'2-ORÇAMENTO'!MOF39</f>
        <v>0</v>
      </c>
      <c r="MOE42" s="709">
        <f>'2-ORÇAMENTO'!MOE39</f>
        <v>0</v>
      </c>
      <c r="MOF42" s="707">
        <f>'2-ORÇAMENTO'!MOH39</f>
        <v>0</v>
      </c>
      <c r="MOG42" s="709">
        <f>'2-ORÇAMENTO'!MOG39</f>
        <v>0</v>
      </c>
      <c r="MOH42" s="707">
        <f>'2-ORÇAMENTO'!MOJ39</f>
        <v>0</v>
      </c>
      <c r="MOI42" s="709">
        <f>'2-ORÇAMENTO'!MOI39</f>
        <v>0</v>
      </c>
      <c r="MOJ42" s="707">
        <f>'2-ORÇAMENTO'!MOL39</f>
        <v>0</v>
      </c>
      <c r="MOK42" s="709">
        <f>'2-ORÇAMENTO'!MOK39</f>
        <v>0</v>
      </c>
      <c r="MOL42" s="707">
        <f>'2-ORÇAMENTO'!MON39</f>
        <v>0</v>
      </c>
      <c r="MOM42" s="709">
        <f>'2-ORÇAMENTO'!MOM39</f>
        <v>0</v>
      </c>
      <c r="MON42" s="707">
        <f>'2-ORÇAMENTO'!MOP39</f>
        <v>0</v>
      </c>
      <c r="MOO42" s="709">
        <f>'2-ORÇAMENTO'!MOO39</f>
        <v>0</v>
      </c>
      <c r="MOP42" s="707">
        <f>'2-ORÇAMENTO'!MOR39</f>
        <v>0</v>
      </c>
      <c r="MOQ42" s="709">
        <f>'2-ORÇAMENTO'!MOQ39</f>
        <v>0</v>
      </c>
      <c r="MOR42" s="707">
        <f>'2-ORÇAMENTO'!MOT39</f>
        <v>0</v>
      </c>
      <c r="MOS42" s="709">
        <f>'2-ORÇAMENTO'!MOS39</f>
        <v>0</v>
      </c>
      <c r="MOT42" s="707">
        <f>'2-ORÇAMENTO'!MOV39</f>
        <v>0</v>
      </c>
      <c r="MOU42" s="709">
        <f>'2-ORÇAMENTO'!MOU39</f>
        <v>0</v>
      </c>
      <c r="MOV42" s="707">
        <f>'2-ORÇAMENTO'!MOX39</f>
        <v>0</v>
      </c>
      <c r="MOW42" s="709">
        <f>'2-ORÇAMENTO'!MOW39</f>
        <v>0</v>
      </c>
      <c r="MOX42" s="707">
        <f>'2-ORÇAMENTO'!MOZ39</f>
        <v>0</v>
      </c>
      <c r="MOY42" s="709">
        <f>'2-ORÇAMENTO'!MOY39</f>
        <v>0</v>
      </c>
      <c r="MOZ42" s="707">
        <f>'2-ORÇAMENTO'!MPB39</f>
        <v>0</v>
      </c>
      <c r="MPA42" s="709">
        <f>'2-ORÇAMENTO'!MPA39</f>
        <v>0</v>
      </c>
      <c r="MPB42" s="707">
        <f>'2-ORÇAMENTO'!MPD39</f>
        <v>0</v>
      </c>
      <c r="MPC42" s="709">
        <f>'2-ORÇAMENTO'!MPC39</f>
        <v>0</v>
      </c>
      <c r="MPD42" s="707">
        <f>'2-ORÇAMENTO'!MPF39</f>
        <v>0</v>
      </c>
      <c r="MPE42" s="709">
        <f>'2-ORÇAMENTO'!MPE39</f>
        <v>0</v>
      </c>
      <c r="MPF42" s="707">
        <f>'2-ORÇAMENTO'!MPH39</f>
        <v>0</v>
      </c>
      <c r="MPG42" s="709">
        <f>'2-ORÇAMENTO'!MPG39</f>
        <v>0</v>
      </c>
      <c r="MPH42" s="707">
        <f>'2-ORÇAMENTO'!MPJ39</f>
        <v>0</v>
      </c>
      <c r="MPI42" s="709">
        <f>'2-ORÇAMENTO'!MPI39</f>
        <v>0</v>
      </c>
      <c r="MPJ42" s="707">
        <f>'2-ORÇAMENTO'!MPL39</f>
        <v>0</v>
      </c>
      <c r="MPK42" s="709">
        <f>'2-ORÇAMENTO'!MPK39</f>
        <v>0</v>
      </c>
      <c r="MPL42" s="707">
        <f>'2-ORÇAMENTO'!MPN39</f>
        <v>0</v>
      </c>
      <c r="MPM42" s="709">
        <f>'2-ORÇAMENTO'!MPM39</f>
        <v>0</v>
      </c>
      <c r="MPN42" s="707">
        <f>'2-ORÇAMENTO'!MPP39</f>
        <v>0</v>
      </c>
      <c r="MPO42" s="709">
        <f>'2-ORÇAMENTO'!MPO39</f>
        <v>0</v>
      </c>
      <c r="MPP42" s="707">
        <f>'2-ORÇAMENTO'!MPR39</f>
        <v>0</v>
      </c>
      <c r="MPQ42" s="709">
        <f>'2-ORÇAMENTO'!MPQ39</f>
        <v>0</v>
      </c>
      <c r="MPR42" s="707">
        <f>'2-ORÇAMENTO'!MPT39</f>
        <v>0</v>
      </c>
      <c r="MPS42" s="709">
        <f>'2-ORÇAMENTO'!MPS39</f>
        <v>0</v>
      </c>
      <c r="MPT42" s="707">
        <f>'2-ORÇAMENTO'!MPV39</f>
        <v>0</v>
      </c>
      <c r="MPU42" s="709">
        <f>'2-ORÇAMENTO'!MPU39</f>
        <v>0</v>
      </c>
      <c r="MPV42" s="707">
        <f>'2-ORÇAMENTO'!MPX39</f>
        <v>0</v>
      </c>
      <c r="MPW42" s="709">
        <f>'2-ORÇAMENTO'!MPW39</f>
        <v>0</v>
      </c>
      <c r="MPX42" s="707">
        <f>'2-ORÇAMENTO'!MPZ39</f>
        <v>0</v>
      </c>
      <c r="MPY42" s="709">
        <f>'2-ORÇAMENTO'!MPY39</f>
        <v>0</v>
      </c>
      <c r="MPZ42" s="707">
        <f>'2-ORÇAMENTO'!MQB39</f>
        <v>0</v>
      </c>
      <c r="MQA42" s="709">
        <f>'2-ORÇAMENTO'!MQA39</f>
        <v>0</v>
      </c>
      <c r="MQB42" s="707">
        <f>'2-ORÇAMENTO'!MQD39</f>
        <v>0</v>
      </c>
      <c r="MQC42" s="709">
        <f>'2-ORÇAMENTO'!MQC39</f>
        <v>0</v>
      </c>
      <c r="MQD42" s="707">
        <f>'2-ORÇAMENTO'!MQF39</f>
        <v>0</v>
      </c>
      <c r="MQE42" s="709">
        <f>'2-ORÇAMENTO'!MQE39</f>
        <v>0</v>
      </c>
      <c r="MQF42" s="707">
        <f>'2-ORÇAMENTO'!MQH39</f>
        <v>0</v>
      </c>
      <c r="MQG42" s="709">
        <f>'2-ORÇAMENTO'!MQG39</f>
        <v>0</v>
      </c>
      <c r="MQH42" s="707">
        <f>'2-ORÇAMENTO'!MQJ39</f>
        <v>0</v>
      </c>
      <c r="MQI42" s="709">
        <f>'2-ORÇAMENTO'!MQI39</f>
        <v>0</v>
      </c>
      <c r="MQJ42" s="707">
        <f>'2-ORÇAMENTO'!MQL39</f>
        <v>0</v>
      </c>
      <c r="MQK42" s="709">
        <f>'2-ORÇAMENTO'!MQK39</f>
        <v>0</v>
      </c>
      <c r="MQL42" s="707">
        <f>'2-ORÇAMENTO'!MQN39</f>
        <v>0</v>
      </c>
      <c r="MQM42" s="709">
        <f>'2-ORÇAMENTO'!MQM39</f>
        <v>0</v>
      </c>
      <c r="MQN42" s="707">
        <f>'2-ORÇAMENTO'!MQP39</f>
        <v>0</v>
      </c>
      <c r="MQO42" s="709">
        <f>'2-ORÇAMENTO'!MQO39</f>
        <v>0</v>
      </c>
      <c r="MQP42" s="707">
        <f>'2-ORÇAMENTO'!MQR39</f>
        <v>0</v>
      </c>
      <c r="MQQ42" s="709">
        <f>'2-ORÇAMENTO'!MQQ39</f>
        <v>0</v>
      </c>
      <c r="MQR42" s="707">
        <f>'2-ORÇAMENTO'!MQT39</f>
        <v>0</v>
      </c>
      <c r="MQS42" s="709">
        <f>'2-ORÇAMENTO'!MQS39</f>
        <v>0</v>
      </c>
      <c r="MQT42" s="707">
        <f>'2-ORÇAMENTO'!MQV39</f>
        <v>0</v>
      </c>
      <c r="MQU42" s="709">
        <f>'2-ORÇAMENTO'!MQU39</f>
        <v>0</v>
      </c>
      <c r="MQV42" s="707">
        <f>'2-ORÇAMENTO'!MQX39</f>
        <v>0</v>
      </c>
      <c r="MQW42" s="709">
        <f>'2-ORÇAMENTO'!MQW39</f>
        <v>0</v>
      </c>
      <c r="MQX42" s="707">
        <f>'2-ORÇAMENTO'!MQZ39</f>
        <v>0</v>
      </c>
      <c r="MQY42" s="709">
        <f>'2-ORÇAMENTO'!MQY39</f>
        <v>0</v>
      </c>
      <c r="MQZ42" s="707">
        <f>'2-ORÇAMENTO'!MRB39</f>
        <v>0</v>
      </c>
      <c r="MRA42" s="709">
        <f>'2-ORÇAMENTO'!MRA39</f>
        <v>0</v>
      </c>
      <c r="MRB42" s="707">
        <f>'2-ORÇAMENTO'!MRD39</f>
        <v>0</v>
      </c>
      <c r="MRC42" s="709">
        <f>'2-ORÇAMENTO'!MRC39</f>
        <v>0</v>
      </c>
      <c r="MRD42" s="707">
        <f>'2-ORÇAMENTO'!MRF39</f>
        <v>0</v>
      </c>
      <c r="MRE42" s="709">
        <f>'2-ORÇAMENTO'!MRE39</f>
        <v>0</v>
      </c>
      <c r="MRF42" s="707">
        <f>'2-ORÇAMENTO'!MRH39</f>
        <v>0</v>
      </c>
      <c r="MRG42" s="709">
        <f>'2-ORÇAMENTO'!MRG39</f>
        <v>0</v>
      </c>
      <c r="MRH42" s="707">
        <f>'2-ORÇAMENTO'!MRJ39</f>
        <v>0</v>
      </c>
      <c r="MRI42" s="709">
        <f>'2-ORÇAMENTO'!MRI39</f>
        <v>0</v>
      </c>
      <c r="MRJ42" s="707">
        <f>'2-ORÇAMENTO'!MRL39</f>
        <v>0</v>
      </c>
      <c r="MRK42" s="709">
        <f>'2-ORÇAMENTO'!MRK39</f>
        <v>0</v>
      </c>
      <c r="MRL42" s="707">
        <f>'2-ORÇAMENTO'!MRN39</f>
        <v>0</v>
      </c>
      <c r="MRM42" s="709">
        <f>'2-ORÇAMENTO'!MRM39</f>
        <v>0</v>
      </c>
      <c r="MRN42" s="707">
        <f>'2-ORÇAMENTO'!MRP39</f>
        <v>0</v>
      </c>
      <c r="MRO42" s="709">
        <f>'2-ORÇAMENTO'!MRO39</f>
        <v>0</v>
      </c>
      <c r="MRP42" s="707">
        <f>'2-ORÇAMENTO'!MRR39</f>
        <v>0</v>
      </c>
      <c r="MRQ42" s="709">
        <f>'2-ORÇAMENTO'!MRQ39</f>
        <v>0</v>
      </c>
      <c r="MRR42" s="707">
        <f>'2-ORÇAMENTO'!MRT39</f>
        <v>0</v>
      </c>
      <c r="MRS42" s="709">
        <f>'2-ORÇAMENTO'!MRS39</f>
        <v>0</v>
      </c>
      <c r="MRT42" s="707">
        <f>'2-ORÇAMENTO'!MRV39</f>
        <v>0</v>
      </c>
      <c r="MRU42" s="709">
        <f>'2-ORÇAMENTO'!MRU39</f>
        <v>0</v>
      </c>
      <c r="MRV42" s="707">
        <f>'2-ORÇAMENTO'!MRX39</f>
        <v>0</v>
      </c>
      <c r="MRW42" s="709">
        <f>'2-ORÇAMENTO'!MRW39</f>
        <v>0</v>
      </c>
      <c r="MRX42" s="707">
        <f>'2-ORÇAMENTO'!MRZ39</f>
        <v>0</v>
      </c>
      <c r="MRY42" s="709">
        <f>'2-ORÇAMENTO'!MRY39</f>
        <v>0</v>
      </c>
      <c r="MRZ42" s="707">
        <f>'2-ORÇAMENTO'!MSB39</f>
        <v>0</v>
      </c>
      <c r="MSA42" s="709">
        <f>'2-ORÇAMENTO'!MSA39</f>
        <v>0</v>
      </c>
      <c r="MSB42" s="707">
        <f>'2-ORÇAMENTO'!MSD39</f>
        <v>0</v>
      </c>
      <c r="MSC42" s="709">
        <f>'2-ORÇAMENTO'!MSC39</f>
        <v>0</v>
      </c>
      <c r="MSD42" s="707">
        <f>'2-ORÇAMENTO'!MSF39</f>
        <v>0</v>
      </c>
      <c r="MSE42" s="709">
        <f>'2-ORÇAMENTO'!MSE39</f>
        <v>0</v>
      </c>
      <c r="MSF42" s="707">
        <f>'2-ORÇAMENTO'!MSH39</f>
        <v>0</v>
      </c>
      <c r="MSG42" s="709">
        <f>'2-ORÇAMENTO'!MSG39</f>
        <v>0</v>
      </c>
      <c r="MSH42" s="707">
        <f>'2-ORÇAMENTO'!MSJ39</f>
        <v>0</v>
      </c>
      <c r="MSI42" s="709">
        <f>'2-ORÇAMENTO'!MSI39</f>
        <v>0</v>
      </c>
      <c r="MSJ42" s="707">
        <f>'2-ORÇAMENTO'!MSL39</f>
        <v>0</v>
      </c>
      <c r="MSK42" s="709">
        <f>'2-ORÇAMENTO'!MSK39</f>
        <v>0</v>
      </c>
      <c r="MSL42" s="707">
        <f>'2-ORÇAMENTO'!MSN39</f>
        <v>0</v>
      </c>
      <c r="MSM42" s="709">
        <f>'2-ORÇAMENTO'!MSM39</f>
        <v>0</v>
      </c>
      <c r="MSN42" s="707">
        <f>'2-ORÇAMENTO'!MSP39</f>
        <v>0</v>
      </c>
      <c r="MSO42" s="709">
        <f>'2-ORÇAMENTO'!MSO39</f>
        <v>0</v>
      </c>
      <c r="MSP42" s="707">
        <f>'2-ORÇAMENTO'!MSR39</f>
        <v>0</v>
      </c>
      <c r="MSQ42" s="709">
        <f>'2-ORÇAMENTO'!MSQ39</f>
        <v>0</v>
      </c>
      <c r="MSR42" s="707">
        <f>'2-ORÇAMENTO'!MST39</f>
        <v>0</v>
      </c>
      <c r="MSS42" s="709">
        <f>'2-ORÇAMENTO'!MSS39</f>
        <v>0</v>
      </c>
      <c r="MST42" s="707">
        <f>'2-ORÇAMENTO'!MSV39</f>
        <v>0</v>
      </c>
      <c r="MSU42" s="709">
        <f>'2-ORÇAMENTO'!MSU39</f>
        <v>0</v>
      </c>
      <c r="MSV42" s="707">
        <f>'2-ORÇAMENTO'!MSX39</f>
        <v>0</v>
      </c>
      <c r="MSW42" s="709">
        <f>'2-ORÇAMENTO'!MSW39</f>
        <v>0</v>
      </c>
      <c r="MSX42" s="707">
        <f>'2-ORÇAMENTO'!MSZ39</f>
        <v>0</v>
      </c>
      <c r="MSY42" s="709">
        <f>'2-ORÇAMENTO'!MSY39</f>
        <v>0</v>
      </c>
      <c r="MSZ42" s="707">
        <f>'2-ORÇAMENTO'!MTB39</f>
        <v>0</v>
      </c>
      <c r="MTA42" s="709">
        <f>'2-ORÇAMENTO'!MTA39</f>
        <v>0</v>
      </c>
      <c r="MTB42" s="707">
        <f>'2-ORÇAMENTO'!MTD39</f>
        <v>0</v>
      </c>
      <c r="MTC42" s="709">
        <f>'2-ORÇAMENTO'!MTC39</f>
        <v>0</v>
      </c>
      <c r="MTD42" s="707">
        <f>'2-ORÇAMENTO'!MTF39</f>
        <v>0</v>
      </c>
      <c r="MTE42" s="709">
        <f>'2-ORÇAMENTO'!MTE39</f>
        <v>0</v>
      </c>
      <c r="MTF42" s="707">
        <f>'2-ORÇAMENTO'!MTH39</f>
        <v>0</v>
      </c>
      <c r="MTG42" s="709">
        <f>'2-ORÇAMENTO'!MTG39</f>
        <v>0</v>
      </c>
      <c r="MTH42" s="707">
        <f>'2-ORÇAMENTO'!MTJ39</f>
        <v>0</v>
      </c>
      <c r="MTI42" s="709">
        <f>'2-ORÇAMENTO'!MTI39</f>
        <v>0</v>
      </c>
      <c r="MTJ42" s="707">
        <f>'2-ORÇAMENTO'!MTL39</f>
        <v>0</v>
      </c>
      <c r="MTK42" s="709">
        <f>'2-ORÇAMENTO'!MTK39</f>
        <v>0</v>
      </c>
      <c r="MTL42" s="707">
        <f>'2-ORÇAMENTO'!MTN39</f>
        <v>0</v>
      </c>
      <c r="MTM42" s="709">
        <f>'2-ORÇAMENTO'!MTM39</f>
        <v>0</v>
      </c>
      <c r="MTN42" s="707">
        <f>'2-ORÇAMENTO'!MTP39</f>
        <v>0</v>
      </c>
      <c r="MTO42" s="709">
        <f>'2-ORÇAMENTO'!MTO39</f>
        <v>0</v>
      </c>
      <c r="MTP42" s="707">
        <f>'2-ORÇAMENTO'!MTR39</f>
        <v>0</v>
      </c>
      <c r="MTQ42" s="709">
        <f>'2-ORÇAMENTO'!MTQ39</f>
        <v>0</v>
      </c>
      <c r="MTR42" s="707">
        <f>'2-ORÇAMENTO'!MTT39</f>
        <v>0</v>
      </c>
      <c r="MTS42" s="709">
        <f>'2-ORÇAMENTO'!MTS39</f>
        <v>0</v>
      </c>
      <c r="MTT42" s="707">
        <f>'2-ORÇAMENTO'!MTV39</f>
        <v>0</v>
      </c>
      <c r="MTU42" s="709">
        <f>'2-ORÇAMENTO'!MTU39</f>
        <v>0</v>
      </c>
      <c r="MTV42" s="707">
        <f>'2-ORÇAMENTO'!MTX39</f>
        <v>0</v>
      </c>
      <c r="MTW42" s="709">
        <f>'2-ORÇAMENTO'!MTW39</f>
        <v>0</v>
      </c>
      <c r="MTX42" s="707">
        <f>'2-ORÇAMENTO'!MTZ39</f>
        <v>0</v>
      </c>
      <c r="MTY42" s="709">
        <f>'2-ORÇAMENTO'!MTY39</f>
        <v>0</v>
      </c>
      <c r="MTZ42" s="707">
        <f>'2-ORÇAMENTO'!MUB39</f>
        <v>0</v>
      </c>
      <c r="MUA42" s="709">
        <f>'2-ORÇAMENTO'!MUA39</f>
        <v>0</v>
      </c>
      <c r="MUB42" s="707">
        <f>'2-ORÇAMENTO'!MUD39</f>
        <v>0</v>
      </c>
      <c r="MUC42" s="709">
        <f>'2-ORÇAMENTO'!MUC39</f>
        <v>0</v>
      </c>
      <c r="MUD42" s="707">
        <f>'2-ORÇAMENTO'!MUF39</f>
        <v>0</v>
      </c>
      <c r="MUE42" s="709">
        <f>'2-ORÇAMENTO'!MUE39</f>
        <v>0</v>
      </c>
      <c r="MUF42" s="707">
        <f>'2-ORÇAMENTO'!MUH39</f>
        <v>0</v>
      </c>
      <c r="MUG42" s="709">
        <f>'2-ORÇAMENTO'!MUG39</f>
        <v>0</v>
      </c>
      <c r="MUH42" s="707">
        <f>'2-ORÇAMENTO'!MUJ39</f>
        <v>0</v>
      </c>
      <c r="MUI42" s="709">
        <f>'2-ORÇAMENTO'!MUI39</f>
        <v>0</v>
      </c>
      <c r="MUJ42" s="707">
        <f>'2-ORÇAMENTO'!MUL39</f>
        <v>0</v>
      </c>
      <c r="MUK42" s="709">
        <f>'2-ORÇAMENTO'!MUK39</f>
        <v>0</v>
      </c>
      <c r="MUL42" s="707">
        <f>'2-ORÇAMENTO'!MUN39</f>
        <v>0</v>
      </c>
      <c r="MUM42" s="709">
        <f>'2-ORÇAMENTO'!MUM39</f>
        <v>0</v>
      </c>
      <c r="MUN42" s="707">
        <f>'2-ORÇAMENTO'!MUP39</f>
        <v>0</v>
      </c>
      <c r="MUO42" s="709">
        <f>'2-ORÇAMENTO'!MUO39</f>
        <v>0</v>
      </c>
      <c r="MUP42" s="707">
        <f>'2-ORÇAMENTO'!MUR39</f>
        <v>0</v>
      </c>
      <c r="MUQ42" s="709">
        <f>'2-ORÇAMENTO'!MUQ39</f>
        <v>0</v>
      </c>
      <c r="MUR42" s="707">
        <f>'2-ORÇAMENTO'!MUT39</f>
        <v>0</v>
      </c>
      <c r="MUS42" s="709">
        <f>'2-ORÇAMENTO'!MUS39</f>
        <v>0</v>
      </c>
      <c r="MUT42" s="707">
        <f>'2-ORÇAMENTO'!MUV39</f>
        <v>0</v>
      </c>
      <c r="MUU42" s="709">
        <f>'2-ORÇAMENTO'!MUU39</f>
        <v>0</v>
      </c>
      <c r="MUV42" s="707">
        <f>'2-ORÇAMENTO'!MUX39</f>
        <v>0</v>
      </c>
      <c r="MUW42" s="709">
        <f>'2-ORÇAMENTO'!MUW39</f>
        <v>0</v>
      </c>
      <c r="MUX42" s="707">
        <f>'2-ORÇAMENTO'!MUZ39</f>
        <v>0</v>
      </c>
      <c r="MUY42" s="709">
        <f>'2-ORÇAMENTO'!MUY39</f>
        <v>0</v>
      </c>
      <c r="MUZ42" s="707">
        <f>'2-ORÇAMENTO'!MVB39</f>
        <v>0</v>
      </c>
      <c r="MVA42" s="709">
        <f>'2-ORÇAMENTO'!MVA39</f>
        <v>0</v>
      </c>
      <c r="MVB42" s="707">
        <f>'2-ORÇAMENTO'!MVD39</f>
        <v>0</v>
      </c>
      <c r="MVC42" s="709">
        <f>'2-ORÇAMENTO'!MVC39</f>
        <v>0</v>
      </c>
      <c r="MVD42" s="707">
        <f>'2-ORÇAMENTO'!MVF39</f>
        <v>0</v>
      </c>
      <c r="MVE42" s="709">
        <f>'2-ORÇAMENTO'!MVE39</f>
        <v>0</v>
      </c>
      <c r="MVF42" s="707">
        <f>'2-ORÇAMENTO'!MVH39</f>
        <v>0</v>
      </c>
      <c r="MVG42" s="709">
        <f>'2-ORÇAMENTO'!MVG39</f>
        <v>0</v>
      </c>
      <c r="MVH42" s="707">
        <f>'2-ORÇAMENTO'!MVJ39</f>
        <v>0</v>
      </c>
      <c r="MVI42" s="709">
        <f>'2-ORÇAMENTO'!MVI39</f>
        <v>0</v>
      </c>
      <c r="MVJ42" s="707">
        <f>'2-ORÇAMENTO'!MVL39</f>
        <v>0</v>
      </c>
      <c r="MVK42" s="709">
        <f>'2-ORÇAMENTO'!MVK39</f>
        <v>0</v>
      </c>
      <c r="MVL42" s="707">
        <f>'2-ORÇAMENTO'!MVN39</f>
        <v>0</v>
      </c>
      <c r="MVM42" s="709">
        <f>'2-ORÇAMENTO'!MVM39</f>
        <v>0</v>
      </c>
      <c r="MVN42" s="707">
        <f>'2-ORÇAMENTO'!MVP39</f>
        <v>0</v>
      </c>
      <c r="MVO42" s="709">
        <f>'2-ORÇAMENTO'!MVO39</f>
        <v>0</v>
      </c>
      <c r="MVP42" s="707">
        <f>'2-ORÇAMENTO'!MVR39</f>
        <v>0</v>
      </c>
      <c r="MVQ42" s="709">
        <f>'2-ORÇAMENTO'!MVQ39</f>
        <v>0</v>
      </c>
      <c r="MVR42" s="707">
        <f>'2-ORÇAMENTO'!MVT39</f>
        <v>0</v>
      </c>
      <c r="MVS42" s="709">
        <f>'2-ORÇAMENTO'!MVS39</f>
        <v>0</v>
      </c>
      <c r="MVT42" s="707">
        <f>'2-ORÇAMENTO'!MVV39</f>
        <v>0</v>
      </c>
      <c r="MVU42" s="709">
        <f>'2-ORÇAMENTO'!MVU39</f>
        <v>0</v>
      </c>
      <c r="MVV42" s="707">
        <f>'2-ORÇAMENTO'!MVX39</f>
        <v>0</v>
      </c>
      <c r="MVW42" s="709">
        <f>'2-ORÇAMENTO'!MVW39</f>
        <v>0</v>
      </c>
      <c r="MVX42" s="707">
        <f>'2-ORÇAMENTO'!MVZ39</f>
        <v>0</v>
      </c>
      <c r="MVY42" s="709">
        <f>'2-ORÇAMENTO'!MVY39</f>
        <v>0</v>
      </c>
      <c r="MVZ42" s="707">
        <f>'2-ORÇAMENTO'!MWB39</f>
        <v>0</v>
      </c>
      <c r="MWA42" s="709">
        <f>'2-ORÇAMENTO'!MWA39</f>
        <v>0</v>
      </c>
      <c r="MWB42" s="707">
        <f>'2-ORÇAMENTO'!MWD39</f>
        <v>0</v>
      </c>
      <c r="MWC42" s="709">
        <f>'2-ORÇAMENTO'!MWC39</f>
        <v>0</v>
      </c>
      <c r="MWD42" s="707">
        <f>'2-ORÇAMENTO'!MWF39</f>
        <v>0</v>
      </c>
      <c r="MWE42" s="709">
        <f>'2-ORÇAMENTO'!MWE39</f>
        <v>0</v>
      </c>
      <c r="MWF42" s="707">
        <f>'2-ORÇAMENTO'!MWH39</f>
        <v>0</v>
      </c>
      <c r="MWG42" s="709">
        <f>'2-ORÇAMENTO'!MWG39</f>
        <v>0</v>
      </c>
      <c r="MWH42" s="707">
        <f>'2-ORÇAMENTO'!MWJ39</f>
        <v>0</v>
      </c>
      <c r="MWI42" s="709">
        <f>'2-ORÇAMENTO'!MWI39</f>
        <v>0</v>
      </c>
      <c r="MWJ42" s="707">
        <f>'2-ORÇAMENTO'!MWL39</f>
        <v>0</v>
      </c>
      <c r="MWK42" s="709">
        <f>'2-ORÇAMENTO'!MWK39</f>
        <v>0</v>
      </c>
      <c r="MWL42" s="707">
        <f>'2-ORÇAMENTO'!MWN39</f>
        <v>0</v>
      </c>
      <c r="MWM42" s="709">
        <f>'2-ORÇAMENTO'!MWM39</f>
        <v>0</v>
      </c>
      <c r="MWN42" s="707">
        <f>'2-ORÇAMENTO'!MWP39</f>
        <v>0</v>
      </c>
      <c r="MWO42" s="709">
        <f>'2-ORÇAMENTO'!MWO39</f>
        <v>0</v>
      </c>
      <c r="MWP42" s="707">
        <f>'2-ORÇAMENTO'!MWR39</f>
        <v>0</v>
      </c>
      <c r="MWQ42" s="709">
        <f>'2-ORÇAMENTO'!MWQ39</f>
        <v>0</v>
      </c>
      <c r="MWR42" s="707">
        <f>'2-ORÇAMENTO'!MWT39</f>
        <v>0</v>
      </c>
      <c r="MWS42" s="709">
        <f>'2-ORÇAMENTO'!MWS39</f>
        <v>0</v>
      </c>
      <c r="MWT42" s="707">
        <f>'2-ORÇAMENTO'!MWV39</f>
        <v>0</v>
      </c>
      <c r="MWU42" s="709">
        <f>'2-ORÇAMENTO'!MWU39</f>
        <v>0</v>
      </c>
      <c r="MWV42" s="707">
        <f>'2-ORÇAMENTO'!MWX39</f>
        <v>0</v>
      </c>
      <c r="MWW42" s="709">
        <f>'2-ORÇAMENTO'!MWW39</f>
        <v>0</v>
      </c>
      <c r="MWX42" s="707">
        <f>'2-ORÇAMENTO'!MWZ39</f>
        <v>0</v>
      </c>
      <c r="MWY42" s="709">
        <f>'2-ORÇAMENTO'!MWY39</f>
        <v>0</v>
      </c>
      <c r="MWZ42" s="707">
        <f>'2-ORÇAMENTO'!MXB39</f>
        <v>0</v>
      </c>
      <c r="MXA42" s="709">
        <f>'2-ORÇAMENTO'!MXA39</f>
        <v>0</v>
      </c>
      <c r="MXB42" s="707">
        <f>'2-ORÇAMENTO'!MXD39</f>
        <v>0</v>
      </c>
      <c r="MXC42" s="709">
        <f>'2-ORÇAMENTO'!MXC39</f>
        <v>0</v>
      </c>
      <c r="MXD42" s="707">
        <f>'2-ORÇAMENTO'!MXF39</f>
        <v>0</v>
      </c>
      <c r="MXE42" s="709">
        <f>'2-ORÇAMENTO'!MXE39</f>
        <v>0</v>
      </c>
      <c r="MXF42" s="707">
        <f>'2-ORÇAMENTO'!MXH39</f>
        <v>0</v>
      </c>
      <c r="MXG42" s="709">
        <f>'2-ORÇAMENTO'!MXG39</f>
        <v>0</v>
      </c>
      <c r="MXH42" s="707">
        <f>'2-ORÇAMENTO'!MXJ39</f>
        <v>0</v>
      </c>
      <c r="MXI42" s="709">
        <f>'2-ORÇAMENTO'!MXI39</f>
        <v>0</v>
      </c>
      <c r="MXJ42" s="707">
        <f>'2-ORÇAMENTO'!MXL39</f>
        <v>0</v>
      </c>
      <c r="MXK42" s="709">
        <f>'2-ORÇAMENTO'!MXK39</f>
        <v>0</v>
      </c>
      <c r="MXL42" s="707">
        <f>'2-ORÇAMENTO'!MXN39</f>
        <v>0</v>
      </c>
      <c r="MXM42" s="709">
        <f>'2-ORÇAMENTO'!MXM39</f>
        <v>0</v>
      </c>
      <c r="MXN42" s="707">
        <f>'2-ORÇAMENTO'!MXP39</f>
        <v>0</v>
      </c>
      <c r="MXO42" s="709">
        <f>'2-ORÇAMENTO'!MXO39</f>
        <v>0</v>
      </c>
      <c r="MXP42" s="707">
        <f>'2-ORÇAMENTO'!MXR39</f>
        <v>0</v>
      </c>
      <c r="MXQ42" s="709">
        <f>'2-ORÇAMENTO'!MXQ39</f>
        <v>0</v>
      </c>
      <c r="MXR42" s="707">
        <f>'2-ORÇAMENTO'!MXT39</f>
        <v>0</v>
      </c>
      <c r="MXS42" s="709">
        <f>'2-ORÇAMENTO'!MXS39</f>
        <v>0</v>
      </c>
      <c r="MXT42" s="707">
        <f>'2-ORÇAMENTO'!MXV39</f>
        <v>0</v>
      </c>
      <c r="MXU42" s="709">
        <f>'2-ORÇAMENTO'!MXU39</f>
        <v>0</v>
      </c>
      <c r="MXV42" s="707">
        <f>'2-ORÇAMENTO'!MXX39</f>
        <v>0</v>
      </c>
      <c r="MXW42" s="709">
        <f>'2-ORÇAMENTO'!MXW39</f>
        <v>0</v>
      </c>
      <c r="MXX42" s="707">
        <f>'2-ORÇAMENTO'!MXZ39</f>
        <v>0</v>
      </c>
      <c r="MXY42" s="709">
        <f>'2-ORÇAMENTO'!MXY39</f>
        <v>0</v>
      </c>
      <c r="MXZ42" s="707">
        <f>'2-ORÇAMENTO'!MYB39</f>
        <v>0</v>
      </c>
      <c r="MYA42" s="709">
        <f>'2-ORÇAMENTO'!MYA39</f>
        <v>0</v>
      </c>
      <c r="MYB42" s="707">
        <f>'2-ORÇAMENTO'!MYD39</f>
        <v>0</v>
      </c>
      <c r="MYC42" s="709">
        <f>'2-ORÇAMENTO'!MYC39</f>
        <v>0</v>
      </c>
      <c r="MYD42" s="707">
        <f>'2-ORÇAMENTO'!MYF39</f>
        <v>0</v>
      </c>
      <c r="MYE42" s="709">
        <f>'2-ORÇAMENTO'!MYE39</f>
        <v>0</v>
      </c>
      <c r="MYF42" s="707">
        <f>'2-ORÇAMENTO'!MYH39</f>
        <v>0</v>
      </c>
      <c r="MYG42" s="709">
        <f>'2-ORÇAMENTO'!MYG39</f>
        <v>0</v>
      </c>
      <c r="MYH42" s="707">
        <f>'2-ORÇAMENTO'!MYJ39</f>
        <v>0</v>
      </c>
      <c r="MYI42" s="709">
        <f>'2-ORÇAMENTO'!MYI39</f>
        <v>0</v>
      </c>
      <c r="MYJ42" s="707">
        <f>'2-ORÇAMENTO'!MYL39</f>
        <v>0</v>
      </c>
      <c r="MYK42" s="709">
        <f>'2-ORÇAMENTO'!MYK39</f>
        <v>0</v>
      </c>
      <c r="MYL42" s="707">
        <f>'2-ORÇAMENTO'!MYN39</f>
        <v>0</v>
      </c>
      <c r="MYM42" s="709">
        <f>'2-ORÇAMENTO'!MYM39</f>
        <v>0</v>
      </c>
      <c r="MYN42" s="707">
        <f>'2-ORÇAMENTO'!MYP39</f>
        <v>0</v>
      </c>
      <c r="MYO42" s="709">
        <f>'2-ORÇAMENTO'!MYO39</f>
        <v>0</v>
      </c>
      <c r="MYP42" s="707">
        <f>'2-ORÇAMENTO'!MYR39</f>
        <v>0</v>
      </c>
      <c r="MYQ42" s="709">
        <f>'2-ORÇAMENTO'!MYQ39</f>
        <v>0</v>
      </c>
      <c r="MYR42" s="707">
        <f>'2-ORÇAMENTO'!MYT39</f>
        <v>0</v>
      </c>
      <c r="MYS42" s="709">
        <f>'2-ORÇAMENTO'!MYS39</f>
        <v>0</v>
      </c>
      <c r="MYT42" s="707">
        <f>'2-ORÇAMENTO'!MYV39</f>
        <v>0</v>
      </c>
      <c r="MYU42" s="709">
        <f>'2-ORÇAMENTO'!MYU39</f>
        <v>0</v>
      </c>
      <c r="MYV42" s="707">
        <f>'2-ORÇAMENTO'!MYX39</f>
        <v>0</v>
      </c>
      <c r="MYW42" s="709">
        <f>'2-ORÇAMENTO'!MYW39</f>
        <v>0</v>
      </c>
      <c r="MYX42" s="707">
        <f>'2-ORÇAMENTO'!MYZ39</f>
        <v>0</v>
      </c>
      <c r="MYY42" s="709">
        <f>'2-ORÇAMENTO'!MYY39</f>
        <v>0</v>
      </c>
      <c r="MYZ42" s="707">
        <f>'2-ORÇAMENTO'!MZB39</f>
        <v>0</v>
      </c>
      <c r="MZA42" s="709">
        <f>'2-ORÇAMENTO'!MZA39</f>
        <v>0</v>
      </c>
      <c r="MZB42" s="707">
        <f>'2-ORÇAMENTO'!MZD39</f>
        <v>0</v>
      </c>
      <c r="MZC42" s="709">
        <f>'2-ORÇAMENTO'!MZC39</f>
        <v>0</v>
      </c>
      <c r="MZD42" s="707">
        <f>'2-ORÇAMENTO'!MZF39</f>
        <v>0</v>
      </c>
      <c r="MZE42" s="709">
        <f>'2-ORÇAMENTO'!MZE39</f>
        <v>0</v>
      </c>
      <c r="MZF42" s="707">
        <f>'2-ORÇAMENTO'!MZH39</f>
        <v>0</v>
      </c>
      <c r="MZG42" s="709">
        <f>'2-ORÇAMENTO'!MZG39</f>
        <v>0</v>
      </c>
      <c r="MZH42" s="707">
        <f>'2-ORÇAMENTO'!MZJ39</f>
        <v>0</v>
      </c>
      <c r="MZI42" s="709">
        <f>'2-ORÇAMENTO'!MZI39</f>
        <v>0</v>
      </c>
      <c r="MZJ42" s="707">
        <f>'2-ORÇAMENTO'!MZL39</f>
        <v>0</v>
      </c>
      <c r="MZK42" s="709">
        <f>'2-ORÇAMENTO'!MZK39</f>
        <v>0</v>
      </c>
      <c r="MZL42" s="707">
        <f>'2-ORÇAMENTO'!MZN39</f>
        <v>0</v>
      </c>
      <c r="MZM42" s="709">
        <f>'2-ORÇAMENTO'!MZM39</f>
        <v>0</v>
      </c>
      <c r="MZN42" s="707">
        <f>'2-ORÇAMENTO'!MZP39</f>
        <v>0</v>
      </c>
      <c r="MZO42" s="709">
        <f>'2-ORÇAMENTO'!MZO39</f>
        <v>0</v>
      </c>
      <c r="MZP42" s="707">
        <f>'2-ORÇAMENTO'!MZR39</f>
        <v>0</v>
      </c>
      <c r="MZQ42" s="709">
        <f>'2-ORÇAMENTO'!MZQ39</f>
        <v>0</v>
      </c>
      <c r="MZR42" s="707">
        <f>'2-ORÇAMENTO'!MZT39</f>
        <v>0</v>
      </c>
      <c r="MZS42" s="709">
        <f>'2-ORÇAMENTO'!MZS39</f>
        <v>0</v>
      </c>
      <c r="MZT42" s="707">
        <f>'2-ORÇAMENTO'!MZV39</f>
        <v>0</v>
      </c>
      <c r="MZU42" s="709">
        <f>'2-ORÇAMENTO'!MZU39</f>
        <v>0</v>
      </c>
      <c r="MZV42" s="707">
        <f>'2-ORÇAMENTO'!MZX39</f>
        <v>0</v>
      </c>
      <c r="MZW42" s="709">
        <f>'2-ORÇAMENTO'!MZW39</f>
        <v>0</v>
      </c>
      <c r="MZX42" s="707">
        <f>'2-ORÇAMENTO'!MZZ39</f>
        <v>0</v>
      </c>
      <c r="MZY42" s="709">
        <f>'2-ORÇAMENTO'!MZY39</f>
        <v>0</v>
      </c>
      <c r="MZZ42" s="707">
        <f>'2-ORÇAMENTO'!NAB39</f>
        <v>0</v>
      </c>
      <c r="NAA42" s="709">
        <f>'2-ORÇAMENTO'!NAA39</f>
        <v>0</v>
      </c>
      <c r="NAB42" s="707">
        <f>'2-ORÇAMENTO'!NAD39</f>
        <v>0</v>
      </c>
      <c r="NAC42" s="709">
        <f>'2-ORÇAMENTO'!NAC39</f>
        <v>0</v>
      </c>
      <c r="NAD42" s="707">
        <f>'2-ORÇAMENTO'!NAF39</f>
        <v>0</v>
      </c>
      <c r="NAE42" s="709">
        <f>'2-ORÇAMENTO'!NAE39</f>
        <v>0</v>
      </c>
      <c r="NAF42" s="707">
        <f>'2-ORÇAMENTO'!NAH39</f>
        <v>0</v>
      </c>
      <c r="NAG42" s="709">
        <f>'2-ORÇAMENTO'!NAG39</f>
        <v>0</v>
      </c>
      <c r="NAH42" s="707">
        <f>'2-ORÇAMENTO'!NAJ39</f>
        <v>0</v>
      </c>
      <c r="NAI42" s="709">
        <f>'2-ORÇAMENTO'!NAI39</f>
        <v>0</v>
      </c>
      <c r="NAJ42" s="707">
        <f>'2-ORÇAMENTO'!NAL39</f>
        <v>0</v>
      </c>
      <c r="NAK42" s="709">
        <f>'2-ORÇAMENTO'!NAK39</f>
        <v>0</v>
      </c>
      <c r="NAL42" s="707">
        <f>'2-ORÇAMENTO'!NAN39</f>
        <v>0</v>
      </c>
      <c r="NAM42" s="709">
        <f>'2-ORÇAMENTO'!NAM39</f>
        <v>0</v>
      </c>
      <c r="NAN42" s="707">
        <f>'2-ORÇAMENTO'!NAP39</f>
        <v>0</v>
      </c>
      <c r="NAO42" s="709">
        <f>'2-ORÇAMENTO'!NAO39</f>
        <v>0</v>
      </c>
      <c r="NAP42" s="707">
        <f>'2-ORÇAMENTO'!NAR39</f>
        <v>0</v>
      </c>
      <c r="NAQ42" s="709">
        <f>'2-ORÇAMENTO'!NAQ39</f>
        <v>0</v>
      </c>
      <c r="NAR42" s="707">
        <f>'2-ORÇAMENTO'!NAT39</f>
        <v>0</v>
      </c>
      <c r="NAS42" s="709">
        <f>'2-ORÇAMENTO'!NAS39</f>
        <v>0</v>
      </c>
      <c r="NAT42" s="707">
        <f>'2-ORÇAMENTO'!NAV39</f>
        <v>0</v>
      </c>
      <c r="NAU42" s="709">
        <f>'2-ORÇAMENTO'!NAU39</f>
        <v>0</v>
      </c>
      <c r="NAV42" s="707">
        <f>'2-ORÇAMENTO'!NAX39</f>
        <v>0</v>
      </c>
      <c r="NAW42" s="709">
        <f>'2-ORÇAMENTO'!NAW39</f>
        <v>0</v>
      </c>
      <c r="NAX42" s="707">
        <f>'2-ORÇAMENTO'!NAZ39</f>
        <v>0</v>
      </c>
      <c r="NAY42" s="709">
        <f>'2-ORÇAMENTO'!NAY39</f>
        <v>0</v>
      </c>
      <c r="NAZ42" s="707">
        <f>'2-ORÇAMENTO'!NBB39</f>
        <v>0</v>
      </c>
      <c r="NBA42" s="709">
        <f>'2-ORÇAMENTO'!NBA39</f>
        <v>0</v>
      </c>
      <c r="NBB42" s="707">
        <f>'2-ORÇAMENTO'!NBD39</f>
        <v>0</v>
      </c>
      <c r="NBC42" s="709">
        <f>'2-ORÇAMENTO'!NBC39</f>
        <v>0</v>
      </c>
      <c r="NBD42" s="707">
        <f>'2-ORÇAMENTO'!NBF39</f>
        <v>0</v>
      </c>
      <c r="NBE42" s="709">
        <f>'2-ORÇAMENTO'!NBE39</f>
        <v>0</v>
      </c>
      <c r="NBF42" s="707">
        <f>'2-ORÇAMENTO'!NBH39</f>
        <v>0</v>
      </c>
      <c r="NBG42" s="709">
        <f>'2-ORÇAMENTO'!NBG39</f>
        <v>0</v>
      </c>
      <c r="NBH42" s="707">
        <f>'2-ORÇAMENTO'!NBJ39</f>
        <v>0</v>
      </c>
      <c r="NBI42" s="709">
        <f>'2-ORÇAMENTO'!NBI39</f>
        <v>0</v>
      </c>
      <c r="NBJ42" s="707">
        <f>'2-ORÇAMENTO'!NBL39</f>
        <v>0</v>
      </c>
      <c r="NBK42" s="709">
        <f>'2-ORÇAMENTO'!NBK39</f>
        <v>0</v>
      </c>
      <c r="NBL42" s="707">
        <f>'2-ORÇAMENTO'!NBN39</f>
        <v>0</v>
      </c>
      <c r="NBM42" s="709">
        <f>'2-ORÇAMENTO'!NBM39</f>
        <v>0</v>
      </c>
      <c r="NBN42" s="707">
        <f>'2-ORÇAMENTO'!NBP39</f>
        <v>0</v>
      </c>
      <c r="NBO42" s="709">
        <f>'2-ORÇAMENTO'!NBO39</f>
        <v>0</v>
      </c>
      <c r="NBP42" s="707">
        <f>'2-ORÇAMENTO'!NBR39</f>
        <v>0</v>
      </c>
      <c r="NBQ42" s="709">
        <f>'2-ORÇAMENTO'!NBQ39</f>
        <v>0</v>
      </c>
      <c r="NBR42" s="707">
        <f>'2-ORÇAMENTO'!NBT39</f>
        <v>0</v>
      </c>
      <c r="NBS42" s="709">
        <f>'2-ORÇAMENTO'!NBS39</f>
        <v>0</v>
      </c>
      <c r="NBT42" s="707">
        <f>'2-ORÇAMENTO'!NBV39</f>
        <v>0</v>
      </c>
      <c r="NBU42" s="709">
        <f>'2-ORÇAMENTO'!NBU39</f>
        <v>0</v>
      </c>
      <c r="NBV42" s="707">
        <f>'2-ORÇAMENTO'!NBX39</f>
        <v>0</v>
      </c>
      <c r="NBW42" s="709">
        <f>'2-ORÇAMENTO'!NBW39</f>
        <v>0</v>
      </c>
      <c r="NBX42" s="707">
        <f>'2-ORÇAMENTO'!NBZ39</f>
        <v>0</v>
      </c>
      <c r="NBY42" s="709">
        <f>'2-ORÇAMENTO'!NBY39</f>
        <v>0</v>
      </c>
      <c r="NBZ42" s="707">
        <f>'2-ORÇAMENTO'!NCB39</f>
        <v>0</v>
      </c>
      <c r="NCA42" s="709">
        <f>'2-ORÇAMENTO'!NCA39</f>
        <v>0</v>
      </c>
      <c r="NCB42" s="707">
        <f>'2-ORÇAMENTO'!NCD39</f>
        <v>0</v>
      </c>
      <c r="NCC42" s="709">
        <f>'2-ORÇAMENTO'!NCC39</f>
        <v>0</v>
      </c>
      <c r="NCD42" s="707">
        <f>'2-ORÇAMENTO'!NCF39</f>
        <v>0</v>
      </c>
      <c r="NCE42" s="709">
        <f>'2-ORÇAMENTO'!NCE39</f>
        <v>0</v>
      </c>
      <c r="NCF42" s="707">
        <f>'2-ORÇAMENTO'!NCH39</f>
        <v>0</v>
      </c>
      <c r="NCG42" s="709">
        <f>'2-ORÇAMENTO'!NCG39</f>
        <v>0</v>
      </c>
      <c r="NCH42" s="707">
        <f>'2-ORÇAMENTO'!NCJ39</f>
        <v>0</v>
      </c>
      <c r="NCI42" s="709">
        <f>'2-ORÇAMENTO'!NCI39</f>
        <v>0</v>
      </c>
      <c r="NCJ42" s="707">
        <f>'2-ORÇAMENTO'!NCL39</f>
        <v>0</v>
      </c>
      <c r="NCK42" s="709">
        <f>'2-ORÇAMENTO'!NCK39</f>
        <v>0</v>
      </c>
      <c r="NCL42" s="707">
        <f>'2-ORÇAMENTO'!NCN39</f>
        <v>0</v>
      </c>
      <c r="NCM42" s="709">
        <f>'2-ORÇAMENTO'!NCM39</f>
        <v>0</v>
      </c>
      <c r="NCN42" s="707">
        <f>'2-ORÇAMENTO'!NCP39</f>
        <v>0</v>
      </c>
      <c r="NCO42" s="709">
        <f>'2-ORÇAMENTO'!NCO39</f>
        <v>0</v>
      </c>
      <c r="NCP42" s="707">
        <f>'2-ORÇAMENTO'!NCR39</f>
        <v>0</v>
      </c>
      <c r="NCQ42" s="709">
        <f>'2-ORÇAMENTO'!NCQ39</f>
        <v>0</v>
      </c>
      <c r="NCR42" s="707">
        <f>'2-ORÇAMENTO'!NCT39</f>
        <v>0</v>
      </c>
      <c r="NCS42" s="709">
        <f>'2-ORÇAMENTO'!NCS39</f>
        <v>0</v>
      </c>
      <c r="NCT42" s="707">
        <f>'2-ORÇAMENTO'!NCV39</f>
        <v>0</v>
      </c>
      <c r="NCU42" s="709">
        <f>'2-ORÇAMENTO'!NCU39</f>
        <v>0</v>
      </c>
      <c r="NCV42" s="707">
        <f>'2-ORÇAMENTO'!NCX39</f>
        <v>0</v>
      </c>
      <c r="NCW42" s="709">
        <f>'2-ORÇAMENTO'!NCW39</f>
        <v>0</v>
      </c>
      <c r="NCX42" s="707">
        <f>'2-ORÇAMENTO'!NCZ39</f>
        <v>0</v>
      </c>
      <c r="NCY42" s="709">
        <f>'2-ORÇAMENTO'!NCY39</f>
        <v>0</v>
      </c>
      <c r="NCZ42" s="707">
        <f>'2-ORÇAMENTO'!NDB39</f>
        <v>0</v>
      </c>
      <c r="NDA42" s="709">
        <f>'2-ORÇAMENTO'!NDA39</f>
        <v>0</v>
      </c>
      <c r="NDB42" s="707">
        <f>'2-ORÇAMENTO'!NDD39</f>
        <v>0</v>
      </c>
      <c r="NDC42" s="709">
        <f>'2-ORÇAMENTO'!NDC39</f>
        <v>0</v>
      </c>
      <c r="NDD42" s="707">
        <f>'2-ORÇAMENTO'!NDF39</f>
        <v>0</v>
      </c>
      <c r="NDE42" s="709">
        <f>'2-ORÇAMENTO'!NDE39</f>
        <v>0</v>
      </c>
      <c r="NDF42" s="707">
        <f>'2-ORÇAMENTO'!NDH39</f>
        <v>0</v>
      </c>
      <c r="NDG42" s="709">
        <f>'2-ORÇAMENTO'!NDG39</f>
        <v>0</v>
      </c>
      <c r="NDH42" s="707">
        <f>'2-ORÇAMENTO'!NDJ39</f>
        <v>0</v>
      </c>
      <c r="NDI42" s="709">
        <f>'2-ORÇAMENTO'!NDI39</f>
        <v>0</v>
      </c>
      <c r="NDJ42" s="707">
        <f>'2-ORÇAMENTO'!NDL39</f>
        <v>0</v>
      </c>
      <c r="NDK42" s="709">
        <f>'2-ORÇAMENTO'!NDK39</f>
        <v>0</v>
      </c>
      <c r="NDL42" s="707">
        <f>'2-ORÇAMENTO'!NDN39</f>
        <v>0</v>
      </c>
      <c r="NDM42" s="709">
        <f>'2-ORÇAMENTO'!NDM39</f>
        <v>0</v>
      </c>
      <c r="NDN42" s="707">
        <f>'2-ORÇAMENTO'!NDP39</f>
        <v>0</v>
      </c>
      <c r="NDO42" s="709">
        <f>'2-ORÇAMENTO'!NDO39</f>
        <v>0</v>
      </c>
      <c r="NDP42" s="707">
        <f>'2-ORÇAMENTO'!NDR39</f>
        <v>0</v>
      </c>
      <c r="NDQ42" s="709">
        <f>'2-ORÇAMENTO'!NDQ39</f>
        <v>0</v>
      </c>
      <c r="NDR42" s="707">
        <f>'2-ORÇAMENTO'!NDT39</f>
        <v>0</v>
      </c>
      <c r="NDS42" s="709">
        <f>'2-ORÇAMENTO'!NDS39</f>
        <v>0</v>
      </c>
      <c r="NDT42" s="707">
        <f>'2-ORÇAMENTO'!NDV39</f>
        <v>0</v>
      </c>
      <c r="NDU42" s="709">
        <f>'2-ORÇAMENTO'!NDU39</f>
        <v>0</v>
      </c>
      <c r="NDV42" s="707">
        <f>'2-ORÇAMENTO'!NDX39</f>
        <v>0</v>
      </c>
      <c r="NDW42" s="709">
        <f>'2-ORÇAMENTO'!NDW39</f>
        <v>0</v>
      </c>
      <c r="NDX42" s="707">
        <f>'2-ORÇAMENTO'!NDZ39</f>
        <v>0</v>
      </c>
      <c r="NDY42" s="709">
        <f>'2-ORÇAMENTO'!NDY39</f>
        <v>0</v>
      </c>
      <c r="NDZ42" s="707">
        <f>'2-ORÇAMENTO'!NEB39</f>
        <v>0</v>
      </c>
      <c r="NEA42" s="709">
        <f>'2-ORÇAMENTO'!NEA39</f>
        <v>0</v>
      </c>
      <c r="NEB42" s="707">
        <f>'2-ORÇAMENTO'!NED39</f>
        <v>0</v>
      </c>
      <c r="NEC42" s="709">
        <f>'2-ORÇAMENTO'!NEC39</f>
        <v>0</v>
      </c>
      <c r="NED42" s="707">
        <f>'2-ORÇAMENTO'!NEF39</f>
        <v>0</v>
      </c>
      <c r="NEE42" s="709">
        <f>'2-ORÇAMENTO'!NEE39</f>
        <v>0</v>
      </c>
      <c r="NEF42" s="707">
        <f>'2-ORÇAMENTO'!NEH39</f>
        <v>0</v>
      </c>
      <c r="NEG42" s="709">
        <f>'2-ORÇAMENTO'!NEG39</f>
        <v>0</v>
      </c>
      <c r="NEH42" s="707">
        <f>'2-ORÇAMENTO'!NEJ39</f>
        <v>0</v>
      </c>
      <c r="NEI42" s="709">
        <f>'2-ORÇAMENTO'!NEI39</f>
        <v>0</v>
      </c>
      <c r="NEJ42" s="707">
        <f>'2-ORÇAMENTO'!NEL39</f>
        <v>0</v>
      </c>
      <c r="NEK42" s="709">
        <f>'2-ORÇAMENTO'!NEK39</f>
        <v>0</v>
      </c>
      <c r="NEL42" s="707">
        <f>'2-ORÇAMENTO'!NEN39</f>
        <v>0</v>
      </c>
      <c r="NEM42" s="709">
        <f>'2-ORÇAMENTO'!NEM39</f>
        <v>0</v>
      </c>
      <c r="NEN42" s="707">
        <f>'2-ORÇAMENTO'!NEP39</f>
        <v>0</v>
      </c>
      <c r="NEO42" s="709">
        <f>'2-ORÇAMENTO'!NEO39</f>
        <v>0</v>
      </c>
      <c r="NEP42" s="707">
        <f>'2-ORÇAMENTO'!NER39</f>
        <v>0</v>
      </c>
      <c r="NEQ42" s="709">
        <f>'2-ORÇAMENTO'!NEQ39</f>
        <v>0</v>
      </c>
      <c r="NER42" s="707">
        <f>'2-ORÇAMENTO'!NET39</f>
        <v>0</v>
      </c>
      <c r="NES42" s="709">
        <f>'2-ORÇAMENTO'!NES39</f>
        <v>0</v>
      </c>
      <c r="NET42" s="707">
        <f>'2-ORÇAMENTO'!NEV39</f>
        <v>0</v>
      </c>
      <c r="NEU42" s="709">
        <f>'2-ORÇAMENTO'!NEU39</f>
        <v>0</v>
      </c>
      <c r="NEV42" s="707">
        <f>'2-ORÇAMENTO'!NEX39</f>
        <v>0</v>
      </c>
      <c r="NEW42" s="709">
        <f>'2-ORÇAMENTO'!NEW39</f>
        <v>0</v>
      </c>
      <c r="NEX42" s="707">
        <f>'2-ORÇAMENTO'!NEZ39</f>
        <v>0</v>
      </c>
      <c r="NEY42" s="709">
        <f>'2-ORÇAMENTO'!NEY39</f>
        <v>0</v>
      </c>
      <c r="NEZ42" s="707">
        <f>'2-ORÇAMENTO'!NFB39</f>
        <v>0</v>
      </c>
      <c r="NFA42" s="709">
        <f>'2-ORÇAMENTO'!NFA39</f>
        <v>0</v>
      </c>
      <c r="NFB42" s="707">
        <f>'2-ORÇAMENTO'!NFD39</f>
        <v>0</v>
      </c>
      <c r="NFC42" s="709">
        <f>'2-ORÇAMENTO'!NFC39</f>
        <v>0</v>
      </c>
      <c r="NFD42" s="707">
        <f>'2-ORÇAMENTO'!NFF39</f>
        <v>0</v>
      </c>
      <c r="NFE42" s="709">
        <f>'2-ORÇAMENTO'!NFE39</f>
        <v>0</v>
      </c>
      <c r="NFF42" s="707">
        <f>'2-ORÇAMENTO'!NFH39</f>
        <v>0</v>
      </c>
      <c r="NFG42" s="709">
        <f>'2-ORÇAMENTO'!NFG39</f>
        <v>0</v>
      </c>
      <c r="NFH42" s="707">
        <f>'2-ORÇAMENTO'!NFJ39</f>
        <v>0</v>
      </c>
      <c r="NFI42" s="709">
        <f>'2-ORÇAMENTO'!NFI39</f>
        <v>0</v>
      </c>
      <c r="NFJ42" s="707">
        <f>'2-ORÇAMENTO'!NFL39</f>
        <v>0</v>
      </c>
      <c r="NFK42" s="709">
        <f>'2-ORÇAMENTO'!NFK39</f>
        <v>0</v>
      </c>
      <c r="NFL42" s="707">
        <f>'2-ORÇAMENTO'!NFN39</f>
        <v>0</v>
      </c>
      <c r="NFM42" s="709">
        <f>'2-ORÇAMENTO'!NFM39</f>
        <v>0</v>
      </c>
      <c r="NFN42" s="707">
        <f>'2-ORÇAMENTO'!NFP39</f>
        <v>0</v>
      </c>
      <c r="NFO42" s="709">
        <f>'2-ORÇAMENTO'!NFO39</f>
        <v>0</v>
      </c>
      <c r="NFP42" s="707">
        <f>'2-ORÇAMENTO'!NFR39</f>
        <v>0</v>
      </c>
      <c r="NFQ42" s="709">
        <f>'2-ORÇAMENTO'!NFQ39</f>
        <v>0</v>
      </c>
      <c r="NFR42" s="707">
        <f>'2-ORÇAMENTO'!NFT39</f>
        <v>0</v>
      </c>
      <c r="NFS42" s="709">
        <f>'2-ORÇAMENTO'!NFS39</f>
        <v>0</v>
      </c>
      <c r="NFT42" s="707">
        <f>'2-ORÇAMENTO'!NFV39</f>
        <v>0</v>
      </c>
      <c r="NFU42" s="709">
        <f>'2-ORÇAMENTO'!NFU39</f>
        <v>0</v>
      </c>
      <c r="NFV42" s="707">
        <f>'2-ORÇAMENTO'!NFX39</f>
        <v>0</v>
      </c>
      <c r="NFW42" s="709">
        <f>'2-ORÇAMENTO'!NFW39</f>
        <v>0</v>
      </c>
      <c r="NFX42" s="707">
        <f>'2-ORÇAMENTO'!NFZ39</f>
        <v>0</v>
      </c>
      <c r="NFY42" s="709">
        <f>'2-ORÇAMENTO'!NFY39</f>
        <v>0</v>
      </c>
      <c r="NFZ42" s="707">
        <f>'2-ORÇAMENTO'!NGB39</f>
        <v>0</v>
      </c>
      <c r="NGA42" s="709">
        <f>'2-ORÇAMENTO'!NGA39</f>
        <v>0</v>
      </c>
      <c r="NGB42" s="707">
        <f>'2-ORÇAMENTO'!NGD39</f>
        <v>0</v>
      </c>
      <c r="NGC42" s="709">
        <f>'2-ORÇAMENTO'!NGC39</f>
        <v>0</v>
      </c>
      <c r="NGD42" s="707">
        <f>'2-ORÇAMENTO'!NGF39</f>
        <v>0</v>
      </c>
      <c r="NGE42" s="709">
        <f>'2-ORÇAMENTO'!NGE39</f>
        <v>0</v>
      </c>
      <c r="NGF42" s="707">
        <f>'2-ORÇAMENTO'!NGH39</f>
        <v>0</v>
      </c>
      <c r="NGG42" s="709">
        <f>'2-ORÇAMENTO'!NGG39</f>
        <v>0</v>
      </c>
      <c r="NGH42" s="707">
        <f>'2-ORÇAMENTO'!NGJ39</f>
        <v>0</v>
      </c>
      <c r="NGI42" s="709">
        <f>'2-ORÇAMENTO'!NGI39</f>
        <v>0</v>
      </c>
      <c r="NGJ42" s="707">
        <f>'2-ORÇAMENTO'!NGL39</f>
        <v>0</v>
      </c>
      <c r="NGK42" s="709">
        <f>'2-ORÇAMENTO'!NGK39</f>
        <v>0</v>
      </c>
      <c r="NGL42" s="707">
        <f>'2-ORÇAMENTO'!NGN39</f>
        <v>0</v>
      </c>
      <c r="NGM42" s="709">
        <f>'2-ORÇAMENTO'!NGM39</f>
        <v>0</v>
      </c>
      <c r="NGN42" s="707">
        <f>'2-ORÇAMENTO'!NGP39</f>
        <v>0</v>
      </c>
      <c r="NGO42" s="709">
        <f>'2-ORÇAMENTO'!NGO39</f>
        <v>0</v>
      </c>
      <c r="NGP42" s="707">
        <f>'2-ORÇAMENTO'!NGR39</f>
        <v>0</v>
      </c>
      <c r="NGQ42" s="709">
        <f>'2-ORÇAMENTO'!NGQ39</f>
        <v>0</v>
      </c>
      <c r="NGR42" s="707">
        <f>'2-ORÇAMENTO'!NGT39</f>
        <v>0</v>
      </c>
      <c r="NGS42" s="709">
        <f>'2-ORÇAMENTO'!NGS39</f>
        <v>0</v>
      </c>
      <c r="NGT42" s="707">
        <f>'2-ORÇAMENTO'!NGV39</f>
        <v>0</v>
      </c>
      <c r="NGU42" s="709">
        <f>'2-ORÇAMENTO'!NGU39</f>
        <v>0</v>
      </c>
      <c r="NGV42" s="707">
        <f>'2-ORÇAMENTO'!NGX39</f>
        <v>0</v>
      </c>
      <c r="NGW42" s="709">
        <f>'2-ORÇAMENTO'!NGW39</f>
        <v>0</v>
      </c>
      <c r="NGX42" s="707">
        <f>'2-ORÇAMENTO'!NGZ39</f>
        <v>0</v>
      </c>
      <c r="NGY42" s="709">
        <f>'2-ORÇAMENTO'!NGY39</f>
        <v>0</v>
      </c>
      <c r="NGZ42" s="707">
        <f>'2-ORÇAMENTO'!NHB39</f>
        <v>0</v>
      </c>
      <c r="NHA42" s="709">
        <f>'2-ORÇAMENTO'!NHA39</f>
        <v>0</v>
      </c>
      <c r="NHB42" s="707">
        <f>'2-ORÇAMENTO'!NHD39</f>
        <v>0</v>
      </c>
      <c r="NHC42" s="709">
        <f>'2-ORÇAMENTO'!NHC39</f>
        <v>0</v>
      </c>
      <c r="NHD42" s="707">
        <f>'2-ORÇAMENTO'!NHF39</f>
        <v>0</v>
      </c>
      <c r="NHE42" s="709">
        <f>'2-ORÇAMENTO'!NHE39</f>
        <v>0</v>
      </c>
      <c r="NHF42" s="707">
        <f>'2-ORÇAMENTO'!NHH39</f>
        <v>0</v>
      </c>
      <c r="NHG42" s="709">
        <f>'2-ORÇAMENTO'!NHG39</f>
        <v>0</v>
      </c>
      <c r="NHH42" s="707">
        <f>'2-ORÇAMENTO'!NHJ39</f>
        <v>0</v>
      </c>
      <c r="NHI42" s="709">
        <f>'2-ORÇAMENTO'!NHI39</f>
        <v>0</v>
      </c>
      <c r="NHJ42" s="707">
        <f>'2-ORÇAMENTO'!NHL39</f>
        <v>0</v>
      </c>
      <c r="NHK42" s="709">
        <f>'2-ORÇAMENTO'!NHK39</f>
        <v>0</v>
      </c>
      <c r="NHL42" s="707">
        <f>'2-ORÇAMENTO'!NHN39</f>
        <v>0</v>
      </c>
      <c r="NHM42" s="709">
        <f>'2-ORÇAMENTO'!NHM39</f>
        <v>0</v>
      </c>
      <c r="NHN42" s="707">
        <f>'2-ORÇAMENTO'!NHP39</f>
        <v>0</v>
      </c>
      <c r="NHO42" s="709">
        <f>'2-ORÇAMENTO'!NHO39</f>
        <v>0</v>
      </c>
      <c r="NHP42" s="707">
        <f>'2-ORÇAMENTO'!NHR39</f>
        <v>0</v>
      </c>
      <c r="NHQ42" s="709">
        <f>'2-ORÇAMENTO'!NHQ39</f>
        <v>0</v>
      </c>
      <c r="NHR42" s="707">
        <f>'2-ORÇAMENTO'!NHT39</f>
        <v>0</v>
      </c>
      <c r="NHS42" s="709">
        <f>'2-ORÇAMENTO'!NHS39</f>
        <v>0</v>
      </c>
      <c r="NHT42" s="707">
        <f>'2-ORÇAMENTO'!NHV39</f>
        <v>0</v>
      </c>
      <c r="NHU42" s="709">
        <f>'2-ORÇAMENTO'!NHU39</f>
        <v>0</v>
      </c>
      <c r="NHV42" s="707">
        <f>'2-ORÇAMENTO'!NHX39</f>
        <v>0</v>
      </c>
      <c r="NHW42" s="709">
        <f>'2-ORÇAMENTO'!NHW39</f>
        <v>0</v>
      </c>
      <c r="NHX42" s="707">
        <f>'2-ORÇAMENTO'!NHZ39</f>
        <v>0</v>
      </c>
      <c r="NHY42" s="709">
        <f>'2-ORÇAMENTO'!NHY39</f>
        <v>0</v>
      </c>
      <c r="NHZ42" s="707">
        <f>'2-ORÇAMENTO'!NIB39</f>
        <v>0</v>
      </c>
      <c r="NIA42" s="709">
        <f>'2-ORÇAMENTO'!NIA39</f>
        <v>0</v>
      </c>
      <c r="NIB42" s="707">
        <f>'2-ORÇAMENTO'!NID39</f>
        <v>0</v>
      </c>
      <c r="NIC42" s="709">
        <f>'2-ORÇAMENTO'!NIC39</f>
        <v>0</v>
      </c>
      <c r="NID42" s="707">
        <f>'2-ORÇAMENTO'!NIF39</f>
        <v>0</v>
      </c>
      <c r="NIE42" s="709">
        <f>'2-ORÇAMENTO'!NIE39</f>
        <v>0</v>
      </c>
      <c r="NIF42" s="707">
        <f>'2-ORÇAMENTO'!NIH39</f>
        <v>0</v>
      </c>
      <c r="NIG42" s="709">
        <f>'2-ORÇAMENTO'!NIG39</f>
        <v>0</v>
      </c>
      <c r="NIH42" s="707">
        <f>'2-ORÇAMENTO'!NIJ39</f>
        <v>0</v>
      </c>
      <c r="NII42" s="709">
        <f>'2-ORÇAMENTO'!NII39</f>
        <v>0</v>
      </c>
      <c r="NIJ42" s="707">
        <f>'2-ORÇAMENTO'!NIL39</f>
        <v>0</v>
      </c>
      <c r="NIK42" s="709">
        <f>'2-ORÇAMENTO'!NIK39</f>
        <v>0</v>
      </c>
      <c r="NIL42" s="707">
        <f>'2-ORÇAMENTO'!NIN39</f>
        <v>0</v>
      </c>
      <c r="NIM42" s="709">
        <f>'2-ORÇAMENTO'!NIM39</f>
        <v>0</v>
      </c>
      <c r="NIN42" s="707">
        <f>'2-ORÇAMENTO'!NIP39</f>
        <v>0</v>
      </c>
      <c r="NIO42" s="709">
        <f>'2-ORÇAMENTO'!NIO39</f>
        <v>0</v>
      </c>
      <c r="NIP42" s="707">
        <f>'2-ORÇAMENTO'!NIR39</f>
        <v>0</v>
      </c>
      <c r="NIQ42" s="709">
        <f>'2-ORÇAMENTO'!NIQ39</f>
        <v>0</v>
      </c>
      <c r="NIR42" s="707">
        <f>'2-ORÇAMENTO'!NIT39</f>
        <v>0</v>
      </c>
      <c r="NIS42" s="709">
        <f>'2-ORÇAMENTO'!NIS39</f>
        <v>0</v>
      </c>
      <c r="NIT42" s="707">
        <f>'2-ORÇAMENTO'!NIV39</f>
        <v>0</v>
      </c>
      <c r="NIU42" s="709">
        <f>'2-ORÇAMENTO'!NIU39</f>
        <v>0</v>
      </c>
      <c r="NIV42" s="707">
        <f>'2-ORÇAMENTO'!NIX39</f>
        <v>0</v>
      </c>
      <c r="NIW42" s="709">
        <f>'2-ORÇAMENTO'!NIW39</f>
        <v>0</v>
      </c>
      <c r="NIX42" s="707">
        <f>'2-ORÇAMENTO'!NIZ39</f>
        <v>0</v>
      </c>
      <c r="NIY42" s="709">
        <f>'2-ORÇAMENTO'!NIY39</f>
        <v>0</v>
      </c>
      <c r="NIZ42" s="707">
        <f>'2-ORÇAMENTO'!NJB39</f>
        <v>0</v>
      </c>
      <c r="NJA42" s="709">
        <f>'2-ORÇAMENTO'!NJA39</f>
        <v>0</v>
      </c>
      <c r="NJB42" s="707">
        <f>'2-ORÇAMENTO'!NJD39</f>
        <v>0</v>
      </c>
      <c r="NJC42" s="709">
        <f>'2-ORÇAMENTO'!NJC39</f>
        <v>0</v>
      </c>
      <c r="NJD42" s="707">
        <f>'2-ORÇAMENTO'!NJF39</f>
        <v>0</v>
      </c>
      <c r="NJE42" s="709">
        <f>'2-ORÇAMENTO'!NJE39</f>
        <v>0</v>
      </c>
      <c r="NJF42" s="707">
        <f>'2-ORÇAMENTO'!NJH39</f>
        <v>0</v>
      </c>
      <c r="NJG42" s="709">
        <f>'2-ORÇAMENTO'!NJG39</f>
        <v>0</v>
      </c>
      <c r="NJH42" s="707">
        <f>'2-ORÇAMENTO'!NJJ39</f>
        <v>0</v>
      </c>
      <c r="NJI42" s="709">
        <f>'2-ORÇAMENTO'!NJI39</f>
        <v>0</v>
      </c>
      <c r="NJJ42" s="707">
        <f>'2-ORÇAMENTO'!NJL39</f>
        <v>0</v>
      </c>
      <c r="NJK42" s="709">
        <f>'2-ORÇAMENTO'!NJK39</f>
        <v>0</v>
      </c>
      <c r="NJL42" s="707">
        <f>'2-ORÇAMENTO'!NJN39</f>
        <v>0</v>
      </c>
      <c r="NJM42" s="709">
        <f>'2-ORÇAMENTO'!NJM39</f>
        <v>0</v>
      </c>
      <c r="NJN42" s="707">
        <f>'2-ORÇAMENTO'!NJP39</f>
        <v>0</v>
      </c>
      <c r="NJO42" s="709">
        <f>'2-ORÇAMENTO'!NJO39</f>
        <v>0</v>
      </c>
      <c r="NJP42" s="707">
        <f>'2-ORÇAMENTO'!NJR39</f>
        <v>0</v>
      </c>
      <c r="NJQ42" s="709">
        <f>'2-ORÇAMENTO'!NJQ39</f>
        <v>0</v>
      </c>
      <c r="NJR42" s="707">
        <f>'2-ORÇAMENTO'!NJT39</f>
        <v>0</v>
      </c>
      <c r="NJS42" s="709">
        <f>'2-ORÇAMENTO'!NJS39</f>
        <v>0</v>
      </c>
      <c r="NJT42" s="707">
        <f>'2-ORÇAMENTO'!NJV39</f>
        <v>0</v>
      </c>
      <c r="NJU42" s="709">
        <f>'2-ORÇAMENTO'!NJU39</f>
        <v>0</v>
      </c>
      <c r="NJV42" s="707">
        <f>'2-ORÇAMENTO'!NJX39</f>
        <v>0</v>
      </c>
      <c r="NJW42" s="709">
        <f>'2-ORÇAMENTO'!NJW39</f>
        <v>0</v>
      </c>
      <c r="NJX42" s="707">
        <f>'2-ORÇAMENTO'!NJZ39</f>
        <v>0</v>
      </c>
      <c r="NJY42" s="709">
        <f>'2-ORÇAMENTO'!NJY39</f>
        <v>0</v>
      </c>
      <c r="NJZ42" s="707">
        <f>'2-ORÇAMENTO'!NKB39</f>
        <v>0</v>
      </c>
      <c r="NKA42" s="709">
        <f>'2-ORÇAMENTO'!NKA39</f>
        <v>0</v>
      </c>
      <c r="NKB42" s="707">
        <f>'2-ORÇAMENTO'!NKD39</f>
        <v>0</v>
      </c>
      <c r="NKC42" s="709">
        <f>'2-ORÇAMENTO'!NKC39</f>
        <v>0</v>
      </c>
      <c r="NKD42" s="707">
        <f>'2-ORÇAMENTO'!NKF39</f>
        <v>0</v>
      </c>
      <c r="NKE42" s="709">
        <f>'2-ORÇAMENTO'!NKE39</f>
        <v>0</v>
      </c>
      <c r="NKF42" s="707">
        <f>'2-ORÇAMENTO'!NKH39</f>
        <v>0</v>
      </c>
      <c r="NKG42" s="709">
        <f>'2-ORÇAMENTO'!NKG39</f>
        <v>0</v>
      </c>
      <c r="NKH42" s="707">
        <f>'2-ORÇAMENTO'!NKJ39</f>
        <v>0</v>
      </c>
      <c r="NKI42" s="709">
        <f>'2-ORÇAMENTO'!NKI39</f>
        <v>0</v>
      </c>
      <c r="NKJ42" s="707">
        <f>'2-ORÇAMENTO'!NKL39</f>
        <v>0</v>
      </c>
      <c r="NKK42" s="709">
        <f>'2-ORÇAMENTO'!NKK39</f>
        <v>0</v>
      </c>
      <c r="NKL42" s="707">
        <f>'2-ORÇAMENTO'!NKN39</f>
        <v>0</v>
      </c>
      <c r="NKM42" s="709">
        <f>'2-ORÇAMENTO'!NKM39</f>
        <v>0</v>
      </c>
      <c r="NKN42" s="707">
        <f>'2-ORÇAMENTO'!NKP39</f>
        <v>0</v>
      </c>
      <c r="NKO42" s="709">
        <f>'2-ORÇAMENTO'!NKO39</f>
        <v>0</v>
      </c>
      <c r="NKP42" s="707">
        <f>'2-ORÇAMENTO'!NKR39</f>
        <v>0</v>
      </c>
      <c r="NKQ42" s="709">
        <f>'2-ORÇAMENTO'!NKQ39</f>
        <v>0</v>
      </c>
      <c r="NKR42" s="707">
        <f>'2-ORÇAMENTO'!NKT39</f>
        <v>0</v>
      </c>
      <c r="NKS42" s="709">
        <f>'2-ORÇAMENTO'!NKS39</f>
        <v>0</v>
      </c>
      <c r="NKT42" s="707">
        <f>'2-ORÇAMENTO'!NKV39</f>
        <v>0</v>
      </c>
      <c r="NKU42" s="709">
        <f>'2-ORÇAMENTO'!NKU39</f>
        <v>0</v>
      </c>
      <c r="NKV42" s="707">
        <f>'2-ORÇAMENTO'!NKX39</f>
        <v>0</v>
      </c>
      <c r="NKW42" s="709">
        <f>'2-ORÇAMENTO'!NKW39</f>
        <v>0</v>
      </c>
      <c r="NKX42" s="707">
        <f>'2-ORÇAMENTO'!NKZ39</f>
        <v>0</v>
      </c>
      <c r="NKY42" s="709">
        <f>'2-ORÇAMENTO'!NKY39</f>
        <v>0</v>
      </c>
      <c r="NKZ42" s="707">
        <f>'2-ORÇAMENTO'!NLB39</f>
        <v>0</v>
      </c>
      <c r="NLA42" s="709">
        <f>'2-ORÇAMENTO'!NLA39</f>
        <v>0</v>
      </c>
      <c r="NLB42" s="707">
        <f>'2-ORÇAMENTO'!NLD39</f>
        <v>0</v>
      </c>
      <c r="NLC42" s="709">
        <f>'2-ORÇAMENTO'!NLC39</f>
        <v>0</v>
      </c>
      <c r="NLD42" s="707">
        <f>'2-ORÇAMENTO'!NLF39</f>
        <v>0</v>
      </c>
      <c r="NLE42" s="709">
        <f>'2-ORÇAMENTO'!NLE39</f>
        <v>0</v>
      </c>
      <c r="NLF42" s="707">
        <f>'2-ORÇAMENTO'!NLH39</f>
        <v>0</v>
      </c>
      <c r="NLG42" s="709">
        <f>'2-ORÇAMENTO'!NLG39</f>
        <v>0</v>
      </c>
      <c r="NLH42" s="707">
        <f>'2-ORÇAMENTO'!NLJ39</f>
        <v>0</v>
      </c>
      <c r="NLI42" s="709">
        <f>'2-ORÇAMENTO'!NLI39</f>
        <v>0</v>
      </c>
      <c r="NLJ42" s="707">
        <f>'2-ORÇAMENTO'!NLL39</f>
        <v>0</v>
      </c>
      <c r="NLK42" s="709">
        <f>'2-ORÇAMENTO'!NLK39</f>
        <v>0</v>
      </c>
      <c r="NLL42" s="707">
        <f>'2-ORÇAMENTO'!NLN39</f>
        <v>0</v>
      </c>
      <c r="NLM42" s="709">
        <f>'2-ORÇAMENTO'!NLM39</f>
        <v>0</v>
      </c>
      <c r="NLN42" s="707">
        <f>'2-ORÇAMENTO'!NLP39</f>
        <v>0</v>
      </c>
      <c r="NLO42" s="709">
        <f>'2-ORÇAMENTO'!NLO39</f>
        <v>0</v>
      </c>
      <c r="NLP42" s="707">
        <f>'2-ORÇAMENTO'!NLR39</f>
        <v>0</v>
      </c>
      <c r="NLQ42" s="709">
        <f>'2-ORÇAMENTO'!NLQ39</f>
        <v>0</v>
      </c>
      <c r="NLR42" s="707">
        <f>'2-ORÇAMENTO'!NLT39</f>
        <v>0</v>
      </c>
      <c r="NLS42" s="709">
        <f>'2-ORÇAMENTO'!NLS39</f>
        <v>0</v>
      </c>
      <c r="NLT42" s="707">
        <f>'2-ORÇAMENTO'!NLV39</f>
        <v>0</v>
      </c>
      <c r="NLU42" s="709">
        <f>'2-ORÇAMENTO'!NLU39</f>
        <v>0</v>
      </c>
      <c r="NLV42" s="707">
        <f>'2-ORÇAMENTO'!NLX39</f>
        <v>0</v>
      </c>
      <c r="NLW42" s="709">
        <f>'2-ORÇAMENTO'!NLW39</f>
        <v>0</v>
      </c>
      <c r="NLX42" s="707">
        <f>'2-ORÇAMENTO'!NLZ39</f>
        <v>0</v>
      </c>
      <c r="NLY42" s="709">
        <f>'2-ORÇAMENTO'!NLY39</f>
        <v>0</v>
      </c>
      <c r="NLZ42" s="707">
        <f>'2-ORÇAMENTO'!NMB39</f>
        <v>0</v>
      </c>
      <c r="NMA42" s="709">
        <f>'2-ORÇAMENTO'!NMA39</f>
        <v>0</v>
      </c>
      <c r="NMB42" s="707">
        <f>'2-ORÇAMENTO'!NMD39</f>
        <v>0</v>
      </c>
      <c r="NMC42" s="709">
        <f>'2-ORÇAMENTO'!NMC39</f>
        <v>0</v>
      </c>
      <c r="NMD42" s="707">
        <f>'2-ORÇAMENTO'!NMF39</f>
        <v>0</v>
      </c>
      <c r="NME42" s="709">
        <f>'2-ORÇAMENTO'!NME39</f>
        <v>0</v>
      </c>
      <c r="NMF42" s="707">
        <f>'2-ORÇAMENTO'!NMH39</f>
        <v>0</v>
      </c>
      <c r="NMG42" s="709">
        <f>'2-ORÇAMENTO'!NMG39</f>
        <v>0</v>
      </c>
      <c r="NMH42" s="707">
        <f>'2-ORÇAMENTO'!NMJ39</f>
        <v>0</v>
      </c>
      <c r="NMI42" s="709">
        <f>'2-ORÇAMENTO'!NMI39</f>
        <v>0</v>
      </c>
      <c r="NMJ42" s="707">
        <f>'2-ORÇAMENTO'!NML39</f>
        <v>0</v>
      </c>
      <c r="NMK42" s="709">
        <f>'2-ORÇAMENTO'!NMK39</f>
        <v>0</v>
      </c>
      <c r="NML42" s="707">
        <f>'2-ORÇAMENTO'!NMN39</f>
        <v>0</v>
      </c>
      <c r="NMM42" s="709">
        <f>'2-ORÇAMENTO'!NMM39</f>
        <v>0</v>
      </c>
      <c r="NMN42" s="707">
        <f>'2-ORÇAMENTO'!NMP39</f>
        <v>0</v>
      </c>
      <c r="NMO42" s="709">
        <f>'2-ORÇAMENTO'!NMO39</f>
        <v>0</v>
      </c>
      <c r="NMP42" s="707">
        <f>'2-ORÇAMENTO'!NMR39</f>
        <v>0</v>
      </c>
      <c r="NMQ42" s="709">
        <f>'2-ORÇAMENTO'!NMQ39</f>
        <v>0</v>
      </c>
      <c r="NMR42" s="707">
        <f>'2-ORÇAMENTO'!NMT39</f>
        <v>0</v>
      </c>
      <c r="NMS42" s="709">
        <f>'2-ORÇAMENTO'!NMS39</f>
        <v>0</v>
      </c>
      <c r="NMT42" s="707">
        <f>'2-ORÇAMENTO'!NMV39</f>
        <v>0</v>
      </c>
      <c r="NMU42" s="709">
        <f>'2-ORÇAMENTO'!NMU39</f>
        <v>0</v>
      </c>
      <c r="NMV42" s="707">
        <f>'2-ORÇAMENTO'!NMX39</f>
        <v>0</v>
      </c>
      <c r="NMW42" s="709">
        <f>'2-ORÇAMENTO'!NMW39</f>
        <v>0</v>
      </c>
      <c r="NMX42" s="707">
        <f>'2-ORÇAMENTO'!NMZ39</f>
        <v>0</v>
      </c>
      <c r="NMY42" s="709">
        <f>'2-ORÇAMENTO'!NMY39</f>
        <v>0</v>
      </c>
      <c r="NMZ42" s="707">
        <f>'2-ORÇAMENTO'!NNB39</f>
        <v>0</v>
      </c>
      <c r="NNA42" s="709">
        <f>'2-ORÇAMENTO'!NNA39</f>
        <v>0</v>
      </c>
      <c r="NNB42" s="707">
        <f>'2-ORÇAMENTO'!NND39</f>
        <v>0</v>
      </c>
      <c r="NNC42" s="709">
        <f>'2-ORÇAMENTO'!NNC39</f>
        <v>0</v>
      </c>
      <c r="NND42" s="707">
        <f>'2-ORÇAMENTO'!NNF39</f>
        <v>0</v>
      </c>
      <c r="NNE42" s="709">
        <f>'2-ORÇAMENTO'!NNE39</f>
        <v>0</v>
      </c>
      <c r="NNF42" s="707">
        <f>'2-ORÇAMENTO'!NNH39</f>
        <v>0</v>
      </c>
      <c r="NNG42" s="709">
        <f>'2-ORÇAMENTO'!NNG39</f>
        <v>0</v>
      </c>
      <c r="NNH42" s="707">
        <f>'2-ORÇAMENTO'!NNJ39</f>
        <v>0</v>
      </c>
      <c r="NNI42" s="709">
        <f>'2-ORÇAMENTO'!NNI39</f>
        <v>0</v>
      </c>
      <c r="NNJ42" s="707">
        <f>'2-ORÇAMENTO'!NNL39</f>
        <v>0</v>
      </c>
      <c r="NNK42" s="709">
        <f>'2-ORÇAMENTO'!NNK39</f>
        <v>0</v>
      </c>
      <c r="NNL42" s="707">
        <f>'2-ORÇAMENTO'!NNN39</f>
        <v>0</v>
      </c>
      <c r="NNM42" s="709">
        <f>'2-ORÇAMENTO'!NNM39</f>
        <v>0</v>
      </c>
      <c r="NNN42" s="707">
        <f>'2-ORÇAMENTO'!NNP39</f>
        <v>0</v>
      </c>
      <c r="NNO42" s="709">
        <f>'2-ORÇAMENTO'!NNO39</f>
        <v>0</v>
      </c>
      <c r="NNP42" s="707">
        <f>'2-ORÇAMENTO'!NNR39</f>
        <v>0</v>
      </c>
      <c r="NNQ42" s="709">
        <f>'2-ORÇAMENTO'!NNQ39</f>
        <v>0</v>
      </c>
      <c r="NNR42" s="707">
        <f>'2-ORÇAMENTO'!NNT39</f>
        <v>0</v>
      </c>
      <c r="NNS42" s="709">
        <f>'2-ORÇAMENTO'!NNS39</f>
        <v>0</v>
      </c>
      <c r="NNT42" s="707">
        <f>'2-ORÇAMENTO'!NNV39</f>
        <v>0</v>
      </c>
      <c r="NNU42" s="709">
        <f>'2-ORÇAMENTO'!NNU39</f>
        <v>0</v>
      </c>
      <c r="NNV42" s="707">
        <f>'2-ORÇAMENTO'!NNX39</f>
        <v>0</v>
      </c>
      <c r="NNW42" s="709">
        <f>'2-ORÇAMENTO'!NNW39</f>
        <v>0</v>
      </c>
      <c r="NNX42" s="707">
        <f>'2-ORÇAMENTO'!NNZ39</f>
        <v>0</v>
      </c>
      <c r="NNY42" s="709">
        <f>'2-ORÇAMENTO'!NNY39</f>
        <v>0</v>
      </c>
      <c r="NNZ42" s="707">
        <f>'2-ORÇAMENTO'!NOB39</f>
        <v>0</v>
      </c>
      <c r="NOA42" s="709">
        <f>'2-ORÇAMENTO'!NOA39</f>
        <v>0</v>
      </c>
      <c r="NOB42" s="707">
        <f>'2-ORÇAMENTO'!NOD39</f>
        <v>0</v>
      </c>
      <c r="NOC42" s="709">
        <f>'2-ORÇAMENTO'!NOC39</f>
        <v>0</v>
      </c>
      <c r="NOD42" s="707">
        <f>'2-ORÇAMENTO'!NOF39</f>
        <v>0</v>
      </c>
      <c r="NOE42" s="709">
        <f>'2-ORÇAMENTO'!NOE39</f>
        <v>0</v>
      </c>
      <c r="NOF42" s="707">
        <f>'2-ORÇAMENTO'!NOH39</f>
        <v>0</v>
      </c>
      <c r="NOG42" s="709">
        <f>'2-ORÇAMENTO'!NOG39</f>
        <v>0</v>
      </c>
      <c r="NOH42" s="707">
        <f>'2-ORÇAMENTO'!NOJ39</f>
        <v>0</v>
      </c>
      <c r="NOI42" s="709">
        <f>'2-ORÇAMENTO'!NOI39</f>
        <v>0</v>
      </c>
      <c r="NOJ42" s="707">
        <f>'2-ORÇAMENTO'!NOL39</f>
        <v>0</v>
      </c>
      <c r="NOK42" s="709">
        <f>'2-ORÇAMENTO'!NOK39</f>
        <v>0</v>
      </c>
      <c r="NOL42" s="707">
        <f>'2-ORÇAMENTO'!NON39</f>
        <v>0</v>
      </c>
      <c r="NOM42" s="709">
        <f>'2-ORÇAMENTO'!NOM39</f>
        <v>0</v>
      </c>
      <c r="NON42" s="707">
        <f>'2-ORÇAMENTO'!NOP39</f>
        <v>0</v>
      </c>
      <c r="NOO42" s="709">
        <f>'2-ORÇAMENTO'!NOO39</f>
        <v>0</v>
      </c>
      <c r="NOP42" s="707">
        <f>'2-ORÇAMENTO'!NOR39</f>
        <v>0</v>
      </c>
      <c r="NOQ42" s="709">
        <f>'2-ORÇAMENTO'!NOQ39</f>
        <v>0</v>
      </c>
      <c r="NOR42" s="707">
        <f>'2-ORÇAMENTO'!NOT39</f>
        <v>0</v>
      </c>
      <c r="NOS42" s="709">
        <f>'2-ORÇAMENTO'!NOS39</f>
        <v>0</v>
      </c>
      <c r="NOT42" s="707">
        <f>'2-ORÇAMENTO'!NOV39</f>
        <v>0</v>
      </c>
      <c r="NOU42" s="709">
        <f>'2-ORÇAMENTO'!NOU39</f>
        <v>0</v>
      </c>
      <c r="NOV42" s="707">
        <f>'2-ORÇAMENTO'!NOX39</f>
        <v>0</v>
      </c>
      <c r="NOW42" s="709">
        <f>'2-ORÇAMENTO'!NOW39</f>
        <v>0</v>
      </c>
      <c r="NOX42" s="707">
        <f>'2-ORÇAMENTO'!NOZ39</f>
        <v>0</v>
      </c>
      <c r="NOY42" s="709">
        <f>'2-ORÇAMENTO'!NOY39</f>
        <v>0</v>
      </c>
      <c r="NOZ42" s="707">
        <f>'2-ORÇAMENTO'!NPB39</f>
        <v>0</v>
      </c>
      <c r="NPA42" s="709">
        <f>'2-ORÇAMENTO'!NPA39</f>
        <v>0</v>
      </c>
      <c r="NPB42" s="707">
        <f>'2-ORÇAMENTO'!NPD39</f>
        <v>0</v>
      </c>
      <c r="NPC42" s="709">
        <f>'2-ORÇAMENTO'!NPC39</f>
        <v>0</v>
      </c>
      <c r="NPD42" s="707">
        <f>'2-ORÇAMENTO'!NPF39</f>
        <v>0</v>
      </c>
      <c r="NPE42" s="709">
        <f>'2-ORÇAMENTO'!NPE39</f>
        <v>0</v>
      </c>
      <c r="NPF42" s="707">
        <f>'2-ORÇAMENTO'!NPH39</f>
        <v>0</v>
      </c>
      <c r="NPG42" s="709">
        <f>'2-ORÇAMENTO'!NPG39</f>
        <v>0</v>
      </c>
      <c r="NPH42" s="707">
        <f>'2-ORÇAMENTO'!NPJ39</f>
        <v>0</v>
      </c>
      <c r="NPI42" s="709">
        <f>'2-ORÇAMENTO'!NPI39</f>
        <v>0</v>
      </c>
      <c r="NPJ42" s="707">
        <f>'2-ORÇAMENTO'!NPL39</f>
        <v>0</v>
      </c>
      <c r="NPK42" s="709">
        <f>'2-ORÇAMENTO'!NPK39</f>
        <v>0</v>
      </c>
      <c r="NPL42" s="707">
        <f>'2-ORÇAMENTO'!NPN39</f>
        <v>0</v>
      </c>
      <c r="NPM42" s="709">
        <f>'2-ORÇAMENTO'!NPM39</f>
        <v>0</v>
      </c>
      <c r="NPN42" s="707">
        <f>'2-ORÇAMENTO'!NPP39</f>
        <v>0</v>
      </c>
      <c r="NPO42" s="709">
        <f>'2-ORÇAMENTO'!NPO39</f>
        <v>0</v>
      </c>
      <c r="NPP42" s="707">
        <f>'2-ORÇAMENTO'!NPR39</f>
        <v>0</v>
      </c>
      <c r="NPQ42" s="709">
        <f>'2-ORÇAMENTO'!NPQ39</f>
        <v>0</v>
      </c>
      <c r="NPR42" s="707">
        <f>'2-ORÇAMENTO'!NPT39</f>
        <v>0</v>
      </c>
      <c r="NPS42" s="709">
        <f>'2-ORÇAMENTO'!NPS39</f>
        <v>0</v>
      </c>
      <c r="NPT42" s="707">
        <f>'2-ORÇAMENTO'!NPV39</f>
        <v>0</v>
      </c>
      <c r="NPU42" s="709">
        <f>'2-ORÇAMENTO'!NPU39</f>
        <v>0</v>
      </c>
      <c r="NPV42" s="707">
        <f>'2-ORÇAMENTO'!NPX39</f>
        <v>0</v>
      </c>
      <c r="NPW42" s="709">
        <f>'2-ORÇAMENTO'!NPW39</f>
        <v>0</v>
      </c>
      <c r="NPX42" s="707">
        <f>'2-ORÇAMENTO'!NPZ39</f>
        <v>0</v>
      </c>
      <c r="NPY42" s="709">
        <f>'2-ORÇAMENTO'!NPY39</f>
        <v>0</v>
      </c>
      <c r="NPZ42" s="707">
        <f>'2-ORÇAMENTO'!NQB39</f>
        <v>0</v>
      </c>
      <c r="NQA42" s="709">
        <f>'2-ORÇAMENTO'!NQA39</f>
        <v>0</v>
      </c>
      <c r="NQB42" s="707">
        <f>'2-ORÇAMENTO'!NQD39</f>
        <v>0</v>
      </c>
      <c r="NQC42" s="709">
        <f>'2-ORÇAMENTO'!NQC39</f>
        <v>0</v>
      </c>
      <c r="NQD42" s="707">
        <f>'2-ORÇAMENTO'!NQF39</f>
        <v>0</v>
      </c>
      <c r="NQE42" s="709">
        <f>'2-ORÇAMENTO'!NQE39</f>
        <v>0</v>
      </c>
      <c r="NQF42" s="707">
        <f>'2-ORÇAMENTO'!NQH39</f>
        <v>0</v>
      </c>
      <c r="NQG42" s="709">
        <f>'2-ORÇAMENTO'!NQG39</f>
        <v>0</v>
      </c>
      <c r="NQH42" s="707">
        <f>'2-ORÇAMENTO'!NQJ39</f>
        <v>0</v>
      </c>
      <c r="NQI42" s="709">
        <f>'2-ORÇAMENTO'!NQI39</f>
        <v>0</v>
      </c>
      <c r="NQJ42" s="707">
        <f>'2-ORÇAMENTO'!NQL39</f>
        <v>0</v>
      </c>
      <c r="NQK42" s="709">
        <f>'2-ORÇAMENTO'!NQK39</f>
        <v>0</v>
      </c>
      <c r="NQL42" s="707">
        <f>'2-ORÇAMENTO'!NQN39</f>
        <v>0</v>
      </c>
      <c r="NQM42" s="709">
        <f>'2-ORÇAMENTO'!NQM39</f>
        <v>0</v>
      </c>
      <c r="NQN42" s="707">
        <f>'2-ORÇAMENTO'!NQP39</f>
        <v>0</v>
      </c>
      <c r="NQO42" s="709">
        <f>'2-ORÇAMENTO'!NQO39</f>
        <v>0</v>
      </c>
      <c r="NQP42" s="707">
        <f>'2-ORÇAMENTO'!NQR39</f>
        <v>0</v>
      </c>
      <c r="NQQ42" s="709">
        <f>'2-ORÇAMENTO'!NQQ39</f>
        <v>0</v>
      </c>
      <c r="NQR42" s="707">
        <f>'2-ORÇAMENTO'!NQT39</f>
        <v>0</v>
      </c>
      <c r="NQS42" s="709">
        <f>'2-ORÇAMENTO'!NQS39</f>
        <v>0</v>
      </c>
      <c r="NQT42" s="707">
        <f>'2-ORÇAMENTO'!NQV39</f>
        <v>0</v>
      </c>
      <c r="NQU42" s="709">
        <f>'2-ORÇAMENTO'!NQU39</f>
        <v>0</v>
      </c>
      <c r="NQV42" s="707">
        <f>'2-ORÇAMENTO'!NQX39</f>
        <v>0</v>
      </c>
      <c r="NQW42" s="709">
        <f>'2-ORÇAMENTO'!NQW39</f>
        <v>0</v>
      </c>
      <c r="NQX42" s="707">
        <f>'2-ORÇAMENTO'!NQZ39</f>
        <v>0</v>
      </c>
      <c r="NQY42" s="709">
        <f>'2-ORÇAMENTO'!NQY39</f>
        <v>0</v>
      </c>
      <c r="NQZ42" s="707">
        <f>'2-ORÇAMENTO'!NRB39</f>
        <v>0</v>
      </c>
      <c r="NRA42" s="709">
        <f>'2-ORÇAMENTO'!NRA39</f>
        <v>0</v>
      </c>
      <c r="NRB42" s="707">
        <f>'2-ORÇAMENTO'!NRD39</f>
        <v>0</v>
      </c>
      <c r="NRC42" s="709">
        <f>'2-ORÇAMENTO'!NRC39</f>
        <v>0</v>
      </c>
      <c r="NRD42" s="707">
        <f>'2-ORÇAMENTO'!NRF39</f>
        <v>0</v>
      </c>
      <c r="NRE42" s="709">
        <f>'2-ORÇAMENTO'!NRE39</f>
        <v>0</v>
      </c>
      <c r="NRF42" s="707">
        <f>'2-ORÇAMENTO'!NRH39</f>
        <v>0</v>
      </c>
      <c r="NRG42" s="709">
        <f>'2-ORÇAMENTO'!NRG39</f>
        <v>0</v>
      </c>
      <c r="NRH42" s="707">
        <f>'2-ORÇAMENTO'!NRJ39</f>
        <v>0</v>
      </c>
      <c r="NRI42" s="709">
        <f>'2-ORÇAMENTO'!NRI39</f>
        <v>0</v>
      </c>
      <c r="NRJ42" s="707">
        <f>'2-ORÇAMENTO'!NRL39</f>
        <v>0</v>
      </c>
      <c r="NRK42" s="709">
        <f>'2-ORÇAMENTO'!NRK39</f>
        <v>0</v>
      </c>
      <c r="NRL42" s="707">
        <f>'2-ORÇAMENTO'!NRN39</f>
        <v>0</v>
      </c>
      <c r="NRM42" s="709">
        <f>'2-ORÇAMENTO'!NRM39</f>
        <v>0</v>
      </c>
      <c r="NRN42" s="707">
        <f>'2-ORÇAMENTO'!NRP39</f>
        <v>0</v>
      </c>
      <c r="NRO42" s="709">
        <f>'2-ORÇAMENTO'!NRO39</f>
        <v>0</v>
      </c>
      <c r="NRP42" s="707">
        <f>'2-ORÇAMENTO'!NRR39</f>
        <v>0</v>
      </c>
      <c r="NRQ42" s="709">
        <f>'2-ORÇAMENTO'!NRQ39</f>
        <v>0</v>
      </c>
      <c r="NRR42" s="707">
        <f>'2-ORÇAMENTO'!NRT39</f>
        <v>0</v>
      </c>
      <c r="NRS42" s="709">
        <f>'2-ORÇAMENTO'!NRS39</f>
        <v>0</v>
      </c>
      <c r="NRT42" s="707">
        <f>'2-ORÇAMENTO'!NRV39</f>
        <v>0</v>
      </c>
      <c r="NRU42" s="709">
        <f>'2-ORÇAMENTO'!NRU39</f>
        <v>0</v>
      </c>
      <c r="NRV42" s="707">
        <f>'2-ORÇAMENTO'!NRX39</f>
        <v>0</v>
      </c>
      <c r="NRW42" s="709">
        <f>'2-ORÇAMENTO'!NRW39</f>
        <v>0</v>
      </c>
      <c r="NRX42" s="707">
        <f>'2-ORÇAMENTO'!NRZ39</f>
        <v>0</v>
      </c>
      <c r="NRY42" s="709">
        <f>'2-ORÇAMENTO'!NRY39</f>
        <v>0</v>
      </c>
      <c r="NRZ42" s="707">
        <f>'2-ORÇAMENTO'!NSB39</f>
        <v>0</v>
      </c>
      <c r="NSA42" s="709">
        <f>'2-ORÇAMENTO'!NSA39</f>
        <v>0</v>
      </c>
      <c r="NSB42" s="707">
        <f>'2-ORÇAMENTO'!NSD39</f>
        <v>0</v>
      </c>
      <c r="NSC42" s="709">
        <f>'2-ORÇAMENTO'!NSC39</f>
        <v>0</v>
      </c>
      <c r="NSD42" s="707">
        <f>'2-ORÇAMENTO'!NSF39</f>
        <v>0</v>
      </c>
      <c r="NSE42" s="709">
        <f>'2-ORÇAMENTO'!NSE39</f>
        <v>0</v>
      </c>
      <c r="NSF42" s="707">
        <f>'2-ORÇAMENTO'!NSH39</f>
        <v>0</v>
      </c>
      <c r="NSG42" s="709">
        <f>'2-ORÇAMENTO'!NSG39</f>
        <v>0</v>
      </c>
      <c r="NSH42" s="707">
        <f>'2-ORÇAMENTO'!NSJ39</f>
        <v>0</v>
      </c>
      <c r="NSI42" s="709">
        <f>'2-ORÇAMENTO'!NSI39</f>
        <v>0</v>
      </c>
      <c r="NSJ42" s="707">
        <f>'2-ORÇAMENTO'!NSL39</f>
        <v>0</v>
      </c>
      <c r="NSK42" s="709">
        <f>'2-ORÇAMENTO'!NSK39</f>
        <v>0</v>
      </c>
      <c r="NSL42" s="707">
        <f>'2-ORÇAMENTO'!NSN39</f>
        <v>0</v>
      </c>
      <c r="NSM42" s="709">
        <f>'2-ORÇAMENTO'!NSM39</f>
        <v>0</v>
      </c>
      <c r="NSN42" s="707">
        <f>'2-ORÇAMENTO'!NSP39</f>
        <v>0</v>
      </c>
      <c r="NSO42" s="709">
        <f>'2-ORÇAMENTO'!NSO39</f>
        <v>0</v>
      </c>
      <c r="NSP42" s="707">
        <f>'2-ORÇAMENTO'!NSR39</f>
        <v>0</v>
      </c>
      <c r="NSQ42" s="709">
        <f>'2-ORÇAMENTO'!NSQ39</f>
        <v>0</v>
      </c>
      <c r="NSR42" s="707">
        <f>'2-ORÇAMENTO'!NST39</f>
        <v>0</v>
      </c>
      <c r="NSS42" s="709">
        <f>'2-ORÇAMENTO'!NSS39</f>
        <v>0</v>
      </c>
      <c r="NST42" s="707">
        <f>'2-ORÇAMENTO'!NSV39</f>
        <v>0</v>
      </c>
      <c r="NSU42" s="709">
        <f>'2-ORÇAMENTO'!NSU39</f>
        <v>0</v>
      </c>
      <c r="NSV42" s="707">
        <f>'2-ORÇAMENTO'!NSX39</f>
        <v>0</v>
      </c>
      <c r="NSW42" s="709">
        <f>'2-ORÇAMENTO'!NSW39</f>
        <v>0</v>
      </c>
      <c r="NSX42" s="707">
        <f>'2-ORÇAMENTO'!NSZ39</f>
        <v>0</v>
      </c>
      <c r="NSY42" s="709">
        <f>'2-ORÇAMENTO'!NSY39</f>
        <v>0</v>
      </c>
      <c r="NSZ42" s="707">
        <f>'2-ORÇAMENTO'!NTB39</f>
        <v>0</v>
      </c>
      <c r="NTA42" s="709">
        <f>'2-ORÇAMENTO'!NTA39</f>
        <v>0</v>
      </c>
      <c r="NTB42" s="707">
        <f>'2-ORÇAMENTO'!NTD39</f>
        <v>0</v>
      </c>
      <c r="NTC42" s="709">
        <f>'2-ORÇAMENTO'!NTC39</f>
        <v>0</v>
      </c>
      <c r="NTD42" s="707">
        <f>'2-ORÇAMENTO'!NTF39</f>
        <v>0</v>
      </c>
      <c r="NTE42" s="709">
        <f>'2-ORÇAMENTO'!NTE39</f>
        <v>0</v>
      </c>
      <c r="NTF42" s="707">
        <f>'2-ORÇAMENTO'!NTH39</f>
        <v>0</v>
      </c>
      <c r="NTG42" s="709">
        <f>'2-ORÇAMENTO'!NTG39</f>
        <v>0</v>
      </c>
      <c r="NTH42" s="707">
        <f>'2-ORÇAMENTO'!NTJ39</f>
        <v>0</v>
      </c>
      <c r="NTI42" s="709">
        <f>'2-ORÇAMENTO'!NTI39</f>
        <v>0</v>
      </c>
      <c r="NTJ42" s="707">
        <f>'2-ORÇAMENTO'!NTL39</f>
        <v>0</v>
      </c>
      <c r="NTK42" s="709">
        <f>'2-ORÇAMENTO'!NTK39</f>
        <v>0</v>
      </c>
      <c r="NTL42" s="707">
        <f>'2-ORÇAMENTO'!NTN39</f>
        <v>0</v>
      </c>
      <c r="NTM42" s="709">
        <f>'2-ORÇAMENTO'!NTM39</f>
        <v>0</v>
      </c>
      <c r="NTN42" s="707">
        <f>'2-ORÇAMENTO'!NTP39</f>
        <v>0</v>
      </c>
      <c r="NTO42" s="709">
        <f>'2-ORÇAMENTO'!NTO39</f>
        <v>0</v>
      </c>
      <c r="NTP42" s="707">
        <f>'2-ORÇAMENTO'!NTR39</f>
        <v>0</v>
      </c>
      <c r="NTQ42" s="709">
        <f>'2-ORÇAMENTO'!NTQ39</f>
        <v>0</v>
      </c>
      <c r="NTR42" s="707">
        <f>'2-ORÇAMENTO'!NTT39</f>
        <v>0</v>
      </c>
      <c r="NTS42" s="709">
        <f>'2-ORÇAMENTO'!NTS39</f>
        <v>0</v>
      </c>
      <c r="NTT42" s="707">
        <f>'2-ORÇAMENTO'!NTV39</f>
        <v>0</v>
      </c>
      <c r="NTU42" s="709">
        <f>'2-ORÇAMENTO'!NTU39</f>
        <v>0</v>
      </c>
      <c r="NTV42" s="707">
        <f>'2-ORÇAMENTO'!NTX39</f>
        <v>0</v>
      </c>
      <c r="NTW42" s="709">
        <f>'2-ORÇAMENTO'!NTW39</f>
        <v>0</v>
      </c>
      <c r="NTX42" s="707">
        <f>'2-ORÇAMENTO'!NTZ39</f>
        <v>0</v>
      </c>
      <c r="NTY42" s="709">
        <f>'2-ORÇAMENTO'!NTY39</f>
        <v>0</v>
      </c>
      <c r="NTZ42" s="707">
        <f>'2-ORÇAMENTO'!NUB39</f>
        <v>0</v>
      </c>
      <c r="NUA42" s="709">
        <f>'2-ORÇAMENTO'!NUA39</f>
        <v>0</v>
      </c>
      <c r="NUB42" s="707">
        <f>'2-ORÇAMENTO'!NUD39</f>
        <v>0</v>
      </c>
      <c r="NUC42" s="709">
        <f>'2-ORÇAMENTO'!NUC39</f>
        <v>0</v>
      </c>
      <c r="NUD42" s="707">
        <f>'2-ORÇAMENTO'!NUF39</f>
        <v>0</v>
      </c>
      <c r="NUE42" s="709">
        <f>'2-ORÇAMENTO'!NUE39</f>
        <v>0</v>
      </c>
      <c r="NUF42" s="707">
        <f>'2-ORÇAMENTO'!NUH39</f>
        <v>0</v>
      </c>
      <c r="NUG42" s="709">
        <f>'2-ORÇAMENTO'!NUG39</f>
        <v>0</v>
      </c>
      <c r="NUH42" s="707">
        <f>'2-ORÇAMENTO'!NUJ39</f>
        <v>0</v>
      </c>
      <c r="NUI42" s="709">
        <f>'2-ORÇAMENTO'!NUI39</f>
        <v>0</v>
      </c>
      <c r="NUJ42" s="707">
        <f>'2-ORÇAMENTO'!NUL39</f>
        <v>0</v>
      </c>
      <c r="NUK42" s="709">
        <f>'2-ORÇAMENTO'!NUK39</f>
        <v>0</v>
      </c>
      <c r="NUL42" s="707">
        <f>'2-ORÇAMENTO'!NUN39</f>
        <v>0</v>
      </c>
      <c r="NUM42" s="709">
        <f>'2-ORÇAMENTO'!NUM39</f>
        <v>0</v>
      </c>
      <c r="NUN42" s="707">
        <f>'2-ORÇAMENTO'!NUP39</f>
        <v>0</v>
      </c>
      <c r="NUO42" s="709">
        <f>'2-ORÇAMENTO'!NUO39</f>
        <v>0</v>
      </c>
      <c r="NUP42" s="707">
        <f>'2-ORÇAMENTO'!NUR39</f>
        <v>0</v>
      </c>
      <c r="NUQ42" s="709">
        <f>'2-ORÇAMENTO'!NUQ39</f>
        <v>0</v>
      </c>
      <c r="NUR42" s="707">
        <f>'2-ORÇAMENTO'!NUT39</f>
        <v>0</v>
      </c>
      <c r="NUS42" s="709">
        <f>'2-ORÇAMENTO'!NUS39</f>
        <v>0</v>
      </c>
      <c r="NUT42" s="707">
        <f>'2-ORÇAMENTO'!NUV39</f>
        <v>0</v>
      </c>
      <c r="NUU42" s="709">
        <f>'2-ORÇAMENTO'!NUU39</f>
        <v>0</v>
      </c>
      <c r="NUV42" s="707">
        <f>'2-ORÇAMENTO'!NUX39</f>
        <v>0</v>
      </c>
      <c r="NUW42" s="709">
        <f>'2-ORÇAMENTO'!NUW39</f>
        <v>0</v>
      </c>
      <c r="NUX42" s="707">
        <f>'2-ORÇAMENTO'!NUZ39</f>
        <v>0</v>
      </c>
      <c r="NUY42" s="709">
        <f>'2-ORÇAMENTO'!NUY39</f>
        <v>0</v>
      </c>
      <c r="NUZ42" s="707">
        <f>'2-ORÇAMENTO'!NVB39</f>
        <v>0</v>
      </c>
      <c r="NVA42" s="709">
        <f>'2-ORÇAMENTO'!NVA39</f>
        <v>0</v>
      </c>
      <c r="NVB42" s="707">
        <f>'2-ORÇAMENTO'!NVD39</f>
        <v>0</v>
      </c>
      <c r="NVC42" s="709">
        <f>'2-ORÇAMENTO'!NVC39</f>
        <v>0</v>
      </c>
      <c r="NVD42" s="707">
        <f>'2-ORÇAMENTO'!NVF39</f>
        <v>0</v>
      </c>
      <c r="NVE42" s="709">
        <f>'2-ORÇAMENTO'!NVE39</f>
        <v>0</v>
      </c>
      <c r="NVF42" s="707">
        <f>'2-ORÇAMENTO'!NVH39</f>
        <v>0</v>
      </c>
      <c r="NVG42" s="709">
        <f>'2-ORÇAMENTO'!NVG39</f>
        <v>0</v>
      </c>
      <c r="NVH42" s="707">
        <f>'2-ORÇAMENTO'!NVJ39</f>
        <v>0</v>
      </c>
      <c r="NVI42" s="709">
        <f>'2-ORÇAMENTO'!NVI39</f>
        <v>0</v>
      </c>
      <c r="NVJ42" s="707">
        <f>'2-ORÇAMENTO'!NVL39</f>
        <v>0</v>
      </c>
      <c r="NVK42" s="709">
        <f>'2-ORÇAMENTO'!NVK39</f>
        <v>0</v>
      </c>
      <c r="NVL42" s="707">
        <f>'2-ORÇAMENTO'!NVN39</f>
        <v>0</v>
      </c>
      <c r="NVM42" s="709">
        <f>'2-ORÇAMENTO'!NVM39</f>
        <v>0</v>
      </c>
      <c r="NVN42" s="707">
        <f>'2-ORÇAMENTO'!NVP39</f>
        <v>0</v>
      </c>
      <c r="NVO42" s="709">
        <f>'2-ORÇAMENTO'!NVO39</f>
        <v>0</v>
      </c>
      <c r="NVP42" s="707">
        <f>'2-ORÇAMENTO'!NVR39</f>
        <v>0</v>
      </c>
      <c r="NVQ42" s="709">
        <f>'2-ORÇAMENTO'!NVQ39</f>
        <v>0</v>
      </c>
      <c r="NVR42" s="707">
        <f>'2-ORÇAMENTO'!NVT39</f>
        <v>0</v>
      </c>
      <c r="NVS42" s="709">
        <f>'2-ORÇAMENTO'!NVS39</f>
        <v>0</v>
      </c>
      <c r="NVT42" s="707">
        <f>'2-ORÇAMENTO'!NVV39</f>
        <v>0</v>
      </c>
      <c r="NVU42" s="709">
        <f>'2-ORÇAMENTO'!NVU39</f>
        <v>0</v>
      </c>
      <c r="NVV42" s="707">
        <f>'2-ORÇAMENTO'!NVX39</f>
        <v>0</v>
      </c>
      <c r="NVW42" s="709">
        <f>'2-ORÇAMENTO'!NVW39</f>
        <v>0</v>
      </c>
      <c r="NVX42" s="707">
        <f>'2-ORÇAMENTO'!NVZ39</f>
        <v>0</v>
      </c>
      <c r="NVY42" s="709">
        <f>'2-ORÇAMENTO'!NVY39</f>
        <v>0</v>
      </c>
      <c r="NVZ42" s="707">
        <f>'2-ORÇAMENTO'!NWB39</f>
        <v>0</v>
      </c>
      <c r="NWA42" s="709">
        <f>'2-ORÇAMENTO'!NWA39</f>
        <v>0</v>
      </c>
      <c r="NWB42" s="707">
        <f>'2-ORÇAMENTO'!NWD39</f>
        <v>0</v>
      </c>
      <c r="NWC42" s="709">
        <f>'2-ORÇAMENTO'!NWC39</f>
        <v>0</v>
      </c>
      <c r="NWD42" s="707">
        <f>'2-ORÇAMENTO'!NWF39</f>
        <v>0</v>
      </c>
      <c r="NWE42" s="709">
        <f>'2-ORÇAMENTO'!NWE39</f>
        <v>0</v>
      </c>
      <c r="NWF42" s="707">
        <f>'2-ORÇAMENTO'!NWH39</f>
        <v>0</v>
      </c>
      <c r="NWG42" s="709">
        <f>'2-ORÇAMENTO'!NWG39</f>
        <v>0</v>
      </c>
      <c r="NWH42" s="707">
        <f>'2-ORÇAMENTO'!NWJ39</f>
        <v>0</v>
      </c>
      <c r="NWI42" s="709">
        <f>'2-ORÇAMENTO'!NWI39</f>
        <v>0</v>
      </c>
      <c r="NWJ42" s="707">
        <f>'2-ORÇAMENTO'!NWL39</f>
        <v>0</v>
      </c>
      <c r="NWK42" s="709">
        <f>'2-ORÇAMENTO'!NWK39</f>
        <v>0</v>
      </c>
      <c r="NWL42" s="707">
        <f>'2-ORÇAMENTO'!NWN39</f>
        <v>0</v>
      </c>
      <c r="NWM42" s="709">
        <f>'2-ORÇAMENTO'!NWM39</f>
        <v>0</v>
      </c>
      <c r="NWN42" s="707">
        <f>'2-ORÇAMENTO'!NWP39</f>
        <v>0</v>
      </c>
      <c r="NWO42" s="709">
        <f>'2-ORÇAMENTO'!NWO39</f>
        <v>0</v>
      </c>
      <c r="NWP42" s="707">
        <f>'2-ORÇAMENTO'!NWR39</f>
        <v>0</v>
      </c>
      <c r="NWQ42" s="709">
        <f>'2-ORÇAMENTO'!NWQ39</f>
        <v>0</v>
      </c>
      <c r="NWR42" s="707">
        <f>'2-ORÇAMENTO'!NWT39</f>
        <v>0</v>
      </c>
      <c r="NWS42" s="709">
        <f>'2-ORÇAMENTO'!NWS39</f>
        <v>0</v>
      </c>
      <c r="NWT42" s="707">
        <f>'2-ORÇAMENTO'!NWV39</f>
        <v>0</v>
      </c>
      <c r="NWU42" s="709">
        <f>'2-ORÇAMENTO'!NWU39</f>
        <v>0</v>
      </c>
      <c r="NWV42" s="707">
        <f>'2-ORÇAMENTO'!NWX39</f>
        <v>0</v>
      </c>
      <c r="NWW42" s="709">
        <f>'2-ORÇAMENTO'!NWW39</f>
        <v>0</v>
      </c>
      <c r="NWX42" s="707">
        <f>'2-ORÇAMENTO'!NWZ39</f>
        <v>0</v>
      </c>
      <c r="NWY42" s="709">
        <f>'2-ORÇAMENTO'!NWY39</f>
        <v>0</v>
      </c>
      <c r="NWZ42" s="707">
        <f>'2-ORÇAMENTO'!NXB39</f>
        <v>0</v>
      </c>
      <c r="NXA42" s="709">
        <f>'2-ORÇAMENTO'!NXA39</f>
        <v>0</v>
      </c>
      <c r="NXB42" s="707">
        <f>'2-ORÇAMENTO'!NXD39</f>
        <v>0</v>
      </c>
      <c r="NXC42" s="709">
        <f>'2-ORÇAMENTO'!NXC39</f>
        <v>0</v>
      </c>
      <c r="NXD42" s="707">
        <f>'2-ORÇAMENTO'!NXF39</f>
        <v>0</v>
      </c>
      <c r="NXE42" s="709">
        <f>'2-ORÇAMENTO'!NXE39</f>
        <v>0</v>
      </c>
      <c r="NXF42" s="707">
        <f>'2-ORÇAMENTO'!NXH39</f>
        <v>0</v>
      </c>
      <c r="NXG42" s="709">
        <f>'2-ORÇAMENTO'!NXG39</f>
        <v>0</v>
      </c>
      <c r="NXH42" s="707">
        <f>'2-ORÇAMENTO'!NXJ39</f>
        <v>0</v>
      </c>
      <c r="NXI42" s="709">
        <f>'2-ORÇAMENTO'!NXI39</f>
        <v>0</v>
      </c>
      <c r="NXJ42" s="707">
        <f>'2-ORÇAMENTO'!NXL39</f>
        <v>0</v>
      </c>
      <c r="NXK42" s="709">
        <f>'2-ORÇAMENTO'!NXK39</f>
        <v>0</v>
      </c>
      <c r="NXL42" s="707">
        <f>'2-ORÇAMENTO'!NXN39</f>
        <v>0</v>
      </c>
      <c r="NXM42" s="709">
        <f>'2-ORÇAMENTO'!NXM39</f>
        <v>0</v>
      </c>
      <c r="NXN42" s="707">
        <f>'2-ORÇAMENTO'!NXP39</f>
        <v>0</v>
      </c>
      <c r="NXO42" s="709">
        <f>'2-ORÇAMENTO'!NXO39</f>
        <v>0</v>
      </c>
      <c r="NXP42" s="707">
        <f>'2-ORÇAMENTO'!NXR39</f>
        <v>0</v>
      </c>
      <c r="NXQ42" s="709">
        <f>'2-ORÇAMENTO'!NXQ39</f>
        <v>0</v>
      </c>
      <c r="NXR42" s="707">
        <f>'2-ORÇAMENTO'!NXT39</f>
        <v>0</v>
      </c>
      <c r="NXS42" s="709">
        <f>'2-ORÇAMENTO'!NXS39</f>
        <v>0</v>
      </c>
      <c r="NXT42" s="707">
        <f>'2-ORÇAMENTO'!NXV39</f>
        <v>0</v>
      </c>
      <c r="NXU42" s="709">
        <f>'2-ORÇAMENTO'!NXU39</f>
        <v>0</v>
      </c>
      <c r="NXV42" s="707">
        <f>'2-ORÇAMENTO'!NXX39</f>
        <v>0</v>
      </c>
      <c r="NXW42" s="709">
        <f>'2-ORÇAMENTO'!NXW39</f>
        <v>0</v>
      </c>
      <c r="NXX42" s="707">
        <f>'2-ORÇAMENTO'!NXZ39</f>
        <v>0</v>
      </c>
      <c r="NXY42" s="709">
        <f>'2-ORÇAMENTO'!NXY39</f>
        <v>0</v>
      </c>
      <c r="NXZ42" s="707">
        <f>'2-ORÇAMENTO'!NYB39</f>
        <v>0</v>
      </c>
      <c r="NYA42" s="709">
        <f>'2-ORÇAMENTO'!NYA39</f>
        <v>0</v>
      </c>
      <c r="NYB42" s="707">
        <f>'2-ORÇAMENTO'!NYD39</f>
        <v>0</v>
      </c>
      <c r="NYC42" s="709">
        <f>'2-ORÇAMENTO'!NYC39</f>
        <v>0</v>
      </c>
      <c r="NYD42" s="707">
        <f>'2-ORÇAMENTO'!NYF39</f>
        <v>0</v>
      </c>
      <c r="NYE42" s="709">
        <f>'2-ORÇAMENTO'!NYE39</f>
        <v>0</v>
      </c>
      <c r="NYF42" s="707">
        <f>'2-ORÇAMENTO'!NYH39</f>
        <v>0</v>
      </c>
      <c r="NYG42" s="709">
        <f>'2-ORÇAMENTO'!NYG39</f>
        <v>0</v>
      </c>
      <c r="NYH42" s="707">
        <f>'2-ORÇAMENTO'!NYJ39</f>
        <v>0</v>
      </c>
      <c r="NYI42" s="709">
        <f>'2-ORÇAMENTO'!NYI39</f>
        <v>0</v>
      </c>
      <c r="NYJ42" s="707">
        <f>'2-ORÇAMENTO'!NYL39</f>
        <v>0</v>
      </c>
      <c r="NYK42" s="709">
        <f>'2-ORÇAMENTO'!NYK39</f>
        <v>0</v>
      </c>
      <c r="NYL42" s="707">
        <f>'2-ORÇAMENTO'!NYN39</f>
        <v>0</v>
      </c>
      <c r="NYM42" s="709">
        <f>'2-ORÇAMENTO'!NYM39</f>
        <v>0</v>
      </c>
      <c r="NYN42" s="707">
        <f>'2-ORÇAMENTO'!NYP39</f>
        <v>0</v>
      </c>
      <c r="NYO42" s="709">
        <f>'2-ORÇAMENTO'!NYO39</f>
        <v>0</v>
      </c>
      <c r="NYP42" s="707">
        <f>'2-ORÇAMENTO'!NYR39</f>
        <v>0</v>
      </c>
      <c r="NYQ42" s="709">
        <f>'2-ORÇAMENTO'!NYQ39</f>
        <v>0</v>
      </c>
      <c r="NYR42" s="707">
        <f>'2-ORÇAMENTO'!NYT39</f>
        <v>0</v>
      </c>
      <c r="NYS42" s="709">
        <f>'2-ORÇAMENTO'!NYS39</f>
        <v>0</v>
      </c>
      <c r="NYT42" s="707">
        <f>'2-ORÇAMENTO'!NYV39</f>
        <v>0</v>
      </c>
      <c r="NYU42" s="709">
        <f>'2-ORÇAMENTO'!NYU39</f>
        <v>0</v>
      </c>
      <c r="NYV42" s="707">
        <f>'2-ORÇAMENTO'!NYX39</f>
        <v>0</v>
      </c>
      <c r="NYW42" s="709">
        <f>'2-ORÇAMENTO'!NYW39</f>
        <v>0</v>
      </c>
      <c r="NYX42" s="707">
        <f>'2-ORÇAMENTO'!NYZ39</f>
        <v>0</v>
      </c>
      <c r="NYY42" s="709">
        <f>'2-ORÇAMENTO'!NYY39</f>
        <v>0</v>
      </c>
      <c r="NYZ42" s="707">
        <f>'2-ORÇAMENTO'!NZB39</f>
        <v>0</v>
      </c>
      <c r="NZA42" s="709">
        <f>'2-ORÇAMENTO'!NZA39</f>
        <v>0</v>
      </c>
      <c r="NZB42" s="707">
        <f>'2-ORÇAMENTO'!NZD39</f>
        <v>0</v>
      </c>
      <c r="NZC42" s="709">
        <f>'2-ORÇAMENTO'!NZC39</f>
        <v>0</v>
      </c>
      <c r="NZD42" s="707">
        <f>'2-ORÇAMENTO'!NZF39</f>
        <v>0</v>
      </c>
      <c r="NZE42" s="709">
        <f>'2-ORÇAMENTO'!NZE39</f>
        <v>0</v>
      </c>
      <c r="NZF42" s="707">
        <f>'2-ORÇAMENTO'!NZH39</f>
        <v>0</v>
      </c>
      <c r="NZG42" s="709">
        <f>'2-ORÇAMENTO'!NZG39</f>
        <v>0</v>
      </c>
      <c r="NZH42" s="707">
        <f>'2-ORÇAMENTO'!NZJ39</f>
        <v>0</v>
      </c>
      <c r="NZI42" s="709">
        <f>'2-ORÇAMENTO'!NZI39</f>
        <v>0</v>
      </c>
      <c r="NZJ42" s="707">
        <f>'2-ORÇAMENTO'!NZL39</f>
        <v>0</v>
      </c>
      <c r="NZK42" s="709">
        <f>'2-ORÇAMENTO'!NZK39</f>
        <v>0</v>
      </c>
      <c r="NZL42" s="707">
        <f>'2-ORÇAMENTO'!NZN39</f>
        <v>0</v>
      </c>
      <c r="NZM42" s="709">
        <f>'2-ORÇAMENTO'!NZM39</f>
        <v>0</v>
      </c>
      <c r="NZN42" s="707">
        <f>'2-ORÇAMENTO'!NZP39</f>
        <v>0</v>
      </c>
      <c r="NZO42" s="709">
        <f>'2-ORÇAMENTO'!NZO39</f>
        <v>0</v>
      </c>
      <c r="NZP42" s="707">
        <f>'2-ORÇAMENTO'!NZR39</f>
        <v>0</v>
      </c>
      <c r="NZQ42" s="709">
        <f>'2-ORÇAMENTO'!NZQ39</f>
        <v>0</v>
      </c>
      <c r="NZR42" s="707">
        <f>'2-ORÇAMENTO'!NZT39</f>
        <v>0</v>
      </c>
      <c r="NZS42" s="709">
        <f>'2-ORÇAMENTO'!NZS39</f>
        <v>0</v>
      </c>
      <c r="NZT42" s="707">
        <f>'2-ORÇAMENTO'!NZV39</f>
        <v>0</v>
      </c>
      <c r="NZU42" s="709">
        <f>'2-ORÇAMENTO'!NZU39</f>
        <v>0</v>
      </c>
      <c r="NZV42" s="707">
        <f>'2-ORÇAMENTO'!NZX39</f>
        <v>0</v>
      </c>
      <c r="NZW42" s="709">
        <f>'2-ORÇAMENTO'!NZW39</f>
        <v>0</v>
      </c>
      <c r="NZX42" s="707">
        <f>'2-ORÇAMENTO'!NZZ39</f>
        <v>0</v>
      </c>
      <c r="NZY42" s="709">
        <f>'2-ORÇAMENTO'!NZY39</f>
        <v>0</v>
      </c>
      <c r="NZZ42" s="707">
        <f>'2-ORÇAMENTO'!OAB39</f>
        <v>0</v>
      </c>
      <c r="OAA42" s="709">
        <f>'2-ORÇAMENTO'!OAA39</f>
        <v>0</v>
      </c>
      <c r="OAB42" s="707">
        <f>'2-ORÇAMENTO'!OAD39</f>
        <v>0</v>
      </c>
      <c r="OAC42" s="709">
        <f>'2-ORÇAMENTO'!OAC39</f>
        <v>0</v>
      </c>
      <c r="OAD42" s="707">
        <f>'2-ORÇAMENTO'!OAF39</f>
        <v>0</v>
      </c>
      <c r="OAE42" s="709">
        <f>'2-ORÇAMENTO'!OAE39</f>
        <v>0</v>
      </c>
      <c r="OAF42" s="707">
        <f>'2-ORÇAMENTO'!OAH39</f>
        <v>0</v>
      </c>
      <c r="OAG42" s="709">
        <f>'2-ORÇAMENTO'!OAG39</f>
        <v>0</v>
      </c>
      <c r="OAH42" s="707">
        <f>'2-ORÇAMENTO'!OAJ39</f>
        <v>0</v>
      </c>
      <c r="OAI42" s="709">
        <f>'2-ORÇAMENTO'!OAI39</f>
        <v>0</v>
      </c>
      <c r="OAJ42" s="707">
        <f>'2-ORÇAMENTO'!OAL39</f>
        <v>0</v>
      </c>
      <c r="OAK42" s="709">
        <f>'2-ORÇAMENTO'!OAK39</f>
        <v>0</v>
      </c>
      <c r="OAL42" s="707">
        <f>'2-ORÇAMENTO'!OAN39</f>
        <v>0</v>
      </c>
      <c r="OAM42" s="709">
        <f>'2-ORÇAMENTO'!OAM39</f>
        <v>0</v>
      </c>
      <c r="OAN42" s="707">
        <f>'2-ORÇAMENTO'!OAP39</f>
        <v>0</v>
      </c>
      <c r="OAO42" s="709">
        <f>'2-ORÇAMENTO'!OAO39</f>
        <v>0</v>
      </c>
      <c r="OAP42" s="707">
        <f>'2-ORÇAMENTO'!OAR39</f>
        <v>0</v>
      </c>
      <c r="OAQ42" s="709">
        <f>'2-ORÇAMENTO'!OAQ39</f>
        <v>0</v>
      </c>
      <c r="OAR42" s="707">
        <f>'2-ORÇAMENTO'!OAT39</f>
        <v>0</v>
      </c>
      <c r="OAS42" s="709">
        <f>'2-ORÇAMENTO'!OAS39</f>
        <v>0</v>
      </c>
      <c r="OAT42" s="707">
        <f>'2-ORÇAMENTO'!OAV39</f>
        <v>0</v>
      </c>
      <c r="OAU42" s="709">
        <f>'2-ORÇAMENTO'!OAU39</f>
        <v>0</v>
      </c>
      <c r="OAV42" s="707">
        <f>'2-ORÇAMENTO'!OAX39</f>
        <v>0</v>
      </c>
      <c r="OAW42" s="709">
        <f>'2-ORÇAMENTO'!OAW39</f>
        <v>0</v>
      </c>
      <c r="OAX42" s="707">
        <f>'2-ORÇAMENTO'!OAZ39</f>
        <v>0</v>
      </c>
      <c r="OAY42" s="709">
        <f>'2-ORÇAMENTO'!OAY39</f>
        <v>0</v>
      </c>
      <c r="OAZ42" s="707">
        <f>'2-ORÇAMENTO'!OBB39</f>
        <v>0</v>
      </c>
      <c r="OBA42" s="709">
        <f>'2-ORÇAMENTO'!OBA39</f>
        <v>0</v>
      </c>
      <c r="OBB42" s="707">
        <f>'2-ORÇAMENTO'!OBD39</f>
        <v>0</v>
      </c>
      <c r="OBC42" s="709">
        <f>'2-ORÇAMENTO'!OBC39</f>
        <v>0</v>
      </c>
      <c r="OBD42" s="707">
        <f>'2-ORÇAMENTO'!OBF39</f>
        <v>0</v>
      </c>
      <c r="OBE42" s="709">
        <f>'2-ORÇAMENTO'!OBE39</f>
        <v>0</v>
      </c>
      <c r="OBF42" s="707">
        <f>'2-ORÇAMENTO'!OBH39</f>
        <v>0</v>
      </c>
      <c r="OBG42" s="709">
        <f>'2-ORÇAMENTO'!OBG39</f>
        <v>0</v>
      </c>
      <c r="OBH42" s="707">
        <f>'2-ORÇAMENTO'!OBJ39</f>
        <v>0</v>
      </c>
      <c r="OBI42" s="709">
        <f>'2-ORÇAMENTO'!OBI39</f>
        <v>0</v>
      </c>
      <c r="OBJ42" s="707">
        <f>'2-ORÇAMENTO'!OBL39</f>
        <v>0</v>
      </c>
      <c r="OBK42" s="709">
        <f>'2-ORÇAMENTO'!OBK39</f>
        <v>0</v>
      </c>
      <c r="OBL42" s="707">
        <f>'2-ORÇAMENTO'!OBN39</f>
        <v>0</v>
      </c>
      <c r="OBM42" s="709">
        <f>'2-ORÇAMENTO'!OBM39</f>
        <v>0</v>
      </c>
      <c r="OBN42" s="707">
        <f>'2-ORÇAMENTO'!OBP39</f>
        <v>0</v>
      </c>
      <c r="OBO42" s="709">
        <f>'2-ORÇAMENTO'!OBO39</f>
        <v>0</v>
      </c>
      <c r="OBP42" s="707">
        <f>'2-ORÇAMENTO'!OBR39</f>
        <v>0</v>
      </c>
      <c r="OBQ42" s="709">
        <f>'2-ORÇAMENTO'!OBQ39</f>
        <v>0</v>
      </c>
      <c r="OBR42" s="707">
        <f>'2-ORÇAMENTO'!OBT39</f>
        <v>0</v>
      </c>
      <c r="OBS42" s="709">
        <f>'2-ORÇAMENTO'!OBS39</f>
        <v>0</v>
      </c>
      <c r="OBT42" s="707">
        <f>'2-ORÇAMENTO'!OBV39</f>
        <v>0</v>
      </c>
      <c r="OBU42" s="709">
        <f>'2-ORÇAMENTO'!OBU39</f>
        <v>0</v>
      </c>
      <c r="OBV42" s="707">
        <f>'2-ORÇAMENTO'!OBX39</f>
        <v>0</v>
      </c>
      <c r="OBW42" s="709">
        <f>'2-ORÇAMENTO'!OBW39</f>
        <v>0</v>
      </c>
      <c r="OBX42" s="707">
        <f>'2-ORÇAMENTO'!OBZ39</f>
        <v>0</v>
      </c>
      <c r="OBY42" s="709">
        <f>'2-ORÇAMENTO'!OBY39</f>
        <v>0</v>
      </c>
      <c r="OBZ42" s="707">
        <f>'2-ORÇAMENTO'!OCB39</f>
        <v>0</v>
      </c>
      <c r="OCA42" s="709">
        <f>'2-ORÇAMENTO'!OCA39</f>
        <v>0</v>
      </c>
      <c r="OCB42" s="707">
        <f>'2-ORÇAMENTO'!OCD39</f>
        <v>0</v>
      </c>
      <c r="OCC42" s="709">
        <f>'2-ORÇAMENTO'!OCC39</f>
        <v>0</v>
      </c>
      <c r="OCD42" s="707">
        <f>'2-ORÇAMENTO'!OCF39</f>
        <v>0</v>
      </c>
      <c r="OCE42" s="709">
        <f>'2-ORÇAMENTO'!OCE39</f>
        <v>0</v>
      </c>
      <c r="OCF42" s="707">
        <f>'2-ORÇAMENTO'!OCH39</f>
        <v>0</v>
      </c>
      <c r="OCG42" s="709">
        <f>'2-ORÇAMENTO'!OCG39</f>
        <v>0</v>
      </c>
      <c r="OCH42" s="707">
        <f>'2-ORÇAMENTO'!OCJ39</f>
        <v>0</v>
      </c>
      <c r="OCI42" s="709">
        <f>'2-ORÇAMENTO'!OCI39</f>
        <v>0</v>
      </c>
      <c r="OCJ42" s="707">
        <f>'2-ORÇAMENTO'!OCL39</f>
        <v>0</v>
      </c>
      <c r="OCK42" s="709">
        <f>'2-ORÇAMENTO'!OCK39</f>
        <v>0</v>
      </c>
      <c r="OCL42" s="707">
        <f>'2-ORÇAMENTO'!OCN39</f>
        <v>0</v>
      </c>
      <c r="OCM42" s="709">
        <f>'2-ORÇAMENTO'!OCM39</f>
        <v>0</v>
      </c>
      <c r="OCN42" s="707">
        <f>'2-ORÇAMENTO'!OCP39</f>
        <v>0</v>
      </c>
      <c r="OCO42" s="709">
        <f>'2-ORÇAMENTO'!OCO39</f>
        <v>0</v>
      </c>
      <c r="OCP42" s="707">
        <f>'2-ORÇAMENTO'!OCR39</f>
        <v>0</v>
      </c>
      <c r="OCQ42" s="709">
        <f>'2-ORÇAMENTO'!OCQ39</f>
        <v>0</v>
      </c>
      <c r="OCR42" s="707">
        <f>'2-ORÇAMENTO'!OCT39</f>
        <v>0</v>
      </c>
      <c r="OCS42" s="709">
        <f>'2-ORÇAMENTO'!OCS39</f>
        <v>0</v>
      </c>
      <c r="OCT42" s="707">
        <f>'2-ORÇAMENTO'!OCV39</f>
        <v>0</v>
      </c>
      <c r="OCU42" s="709">
        <f>'2-ORÇAMENTO'!OCU39</f>
        <v>0</v>
      </c>
      <c r="OCV42" s="707">
        <f>'2-ORÇAMENTO'!OCX39</f>
        <v>0</v>
      </c>
      <c r="OCW42" s="709">
        <f>'2-ORÇAMENTO'!OCW39</f>
        <v>0</v>
      </c>
      <c r="OCX42" s="707">
        <f>'2-ORÇAMENTO'!OCZ39</f>
        <v>0</v>
      </c>
      <c r="OCY42" s="709">
        <f>'2-ORÇAMENTO'!OCY39</f>
        <v>0</v>
      </c>
      <c r="OCZ42" s="707">
        <f>'2-ORÇAMENTO'!ODB39</f>
        <v>0</v>
      </c>
      <c r="ODA42" s="709">
        <f>'2-ORÇAMENTO'!ODA39</f>
        <v>0</v>
      </c>
      <c r="ODB42" s="707">
        <f>'2-ORÇAMENTO'!ODD39</f>
        <v>0</v>
      </c>
      <c r="ODC42" s="709">
        <f>'2-ORÇAMENTO'!ODC39</f>
        <v>0</v>
      </c>
      <c r="ODD42" s="707">
        <f>'2-ORÇAMENTO'!ODF39</f>
        <v>0</v>
      </c>
      <c r="ODE42" s="709">
        <f>'2-ORÇAMENTO'!ODE39</f>
        <v>0</v>
      </c>
      <c r="ODF42" s="707">
        <f>'2-ORÇAMENTO'!ODH39</f>
        <v>0</v>
      </c>
      <c r="ODG42" s="709">
        <f>'2-ORÇAMENTO'!ODG39</f>
        <v>0</v>
      </c>
      <c r="ODH42" s="707">
        <f>'2-ORÇAMENTO'!ODJ39</f>
        <v>0</v>
      </c>
      <c r="ODI42" s="709">
        <f>'2-ORÇAMENTO'!ODI39</f>
        <v>0</v>
      </c>
      <c r="ODJ42" s="707">
        <f>'2-ORÇAMENTO'!ODL39</f>
        <v>0</v>
      </c>
      <c r="ODK42" s="709">
        <f>'2-ORÇAMENTO'!ODK39</f>
        <v>0</v>
      </c>
      <c r="ODL42" s="707">
        <f>'2-ORÇAMENTO'!ODN39</f>
        <v>0</v>
      </c>
      <c r="ODM42" s="709">
        <f>'2-ORÇAMENTO'!ODM39</f>
        <v>0</v>
      </c>
      <c r="ODN42" s="707">
        <f>'2-ORÇAMENTO'!ODP39</f>
        <v>0</v>
      </c>
      <c r="ODO42" s="709">
        <f>'2-ORÇAMENTO'!ODO39</f>
        <v>0</v>
      </c>
      <c r="ODP42" s="707">
        <f>'2-ORÇAMENTO'!ODR39</f>
        <v>0</v>
      </c>
      <c r="ODQ42" s="709">
        <f>'2-ORÇAMENTO'!ODQ39</f>
        <v>0</v>
      </c>
      <c r="ODR42" s="707">
        <f>'2-ORÇAMENTO'!ODT39</f>
        <v>0</v>
      </c>
      <c r="ODS42" s="709">
        <f>'2-ORÇAMENTO'!ODS39</f>
        <v>0</v>
      </c>
      <c r="ODT42" s="707">
        <f>'2-ORÇAMENTO'!ODV39</f>
        <v>0</v>
      </c>
      <c r="ODU42" s="709">
        <f>'2-ORÇAMENTO'!ODU39</f>
        <v>0</v>
      </c>
      <c r="ODV42" s="707">
        <f>'2-ORÇAMENTO'!ODX39</f>
        <v>0</v>
      </c>
      <c r="ODW42" s="709">
        <f>'2-ORÇAMENTO'!ODW39</f>
        <v>0</v>
      </c>
      <c r="ODX42" s="707">
        <f>'2-ORÇAMENTO'!ODZ39</f>
        <v>0</v>
      </c>
      <c r="ODY42" s="709">
        <f>'2-ORÇAMENTO'!ODY39</f>
        <v>0</v>
      </c>
      <c r="ODZ42" s="707">
        <f>'2-ORÇAMENTO'!OEB39</f>
        <v>0</v>
      </c>
      <c r="OEA42" s="709">
        <f>'2-ORÇAMENTO'!OEA39</f>
        <v>0</v>
      </c>
      <c r="OEB42" s="707">
        <f>'2-ORÇAMENTO'!OED39</f>
        <v>0</v>
      </c>
      <c r="OEC42" s="709">
        <f>'2-ORÇAMENTO'!OEC39</f>
        <v>0</v>
      </c>
      <c r="OED42" s="707">
        <f>'2-ORÇAMENTO'!OEF39</f>
        <v>0</v>
      </c>
      <c r="OEE42" s="709">
        <f>'2-ORÇAMENTO'!OEE39</f>
        <v>0</v>
      </c>
      <c r="OEF42" s="707">
        <f>'2-ORÇAMENTO'!OEH39</f>
        <v>0</v>
      </c>
      <c r="OEG42" s="709">
        <f>'2-ORÇAMENTO'!OEG39</f>
        <v>0</v>
      </c>
      <c r="OEH42" s="707">
        <f>'2-ORÇAMENTO'!OEJ39</f>
        <v>0</v>
      </c>
      <c r="OEI42" s="709">
        <f>'2-ORÇAMENTO'!OEI39</f>
        <v>0</v>
      </c>
      <c r="OEJ42" s="707">
        <f>'2-ORÇAMENTO'!OEL39</f>
        <v>0</v>
      </c>
      <c r="OEK42" s="709">
        <f>'2-ORÇAMENTO'!OEK39</f>
        <v>0</v>
      </c>
      <c r="OEL42" s="707">
        <f>'2-ORÇAMENTO'!OEN39</f>
        <v>0</v>
      </c>
      <c r="OEM42" s="709">
        <f>'2-ORÇAMENTO'!OEM39</f>
        <v>0</v>
      </c>
      <c r="OEN42" s="707">
        <f>'2-ORÇAMENTO'!OEP39</f>
        <v>0</v>
      </c>
      <c r="OEO42" s="709">
        <f>'2-ORÇAMENTO'!OEO39</f>
        <v>0</v>
      </c>
      <c r="OEP42" s="707">
        <f>'2-ORÇAMENTO'!OER39</f>
        <v>0</v>
      </c>
      <c r="OEQ42" s="709">
        <f>'2-ORÇAMENTO'!OEQ39</f>
        <v>0</v>
      </c>
      <c r="OER42" s="707">
        <f>'2-ORÇAMENTO'!OET39</f>
        <v>0</v>
      </c>
      <c r="OES42" s="709">
        <f>'2-ORÇAMENTO'!OES39</f>
        <v>0</v>
      </c>
      <c r="OET42" s="707">
        <f>'2-ORÇAMENTO'!OEV39</f>
        <v>0</v>
      </c>
      <c r="OEU42" s="709">
        <f>'2-ORÇAMENTO'!OEU39</f>
        <v>0</v>
      </c>
      <c r="OEV42" s="707">
        <f>'2-ORÇAMENTO'!OEX39</f>
        <v>0</v>
      </c>
      <c r="OEW42" s="709">
        <f>'2-ORÇAMENTO'!OEW39</f>
        <v>0</v>
      </c>
      <c r="OEX42" s="707">
        <f>'2-ORÇAMENTO'!OEZ39</f>
        <v>0</v>
      </c>
      <c r="OEY42" s="709">
        <f>'2-ORÇAMENTO'!OEY39</f>
        <v>0</v>
      </c>
      <c r="OEZ42" s="707">
        <f>'2-ORÇAMENTO'!OFB39</f>
        <v>0</v>
      </c>
      <c r="OFA42" s="709">
        <f>'2-ORÇAMENTO'!OFA39</f>
        <v>0</v>
      </c>
      <c r="OFB42" s="707">
        <f>'2-ORÇAMENTO'!OFD39</f>
        <v>0</v>
      </c>
      <c r="OFC42" s="709">
        <f>'2-ORÇAMENTO'!OFC39</f>
        <v>0</v>
      </c>
      <c r="OFD42" s="707">
        <f>'2-ORÇAMENTO'!OFF39</f>
        <v>0</v>
      </c>
      <c r="OFE42" s="709">
        <f>'2-ORÇAMENTO'!OFE39</f>
        <v>0</v>
      </c>
      <c r="OFF42" s="707">
        <f>'2-ORÇAMENTO'!OFH39</f>
        <v>0</v>
      </c>
      <c r="OFG42" s="709">
        <f>'2-ORÇAMENTO'!OFG39</f>
        <v>0</v>
      </c>
      <c r="OFH42" s="707">
        <f>'2-ORÇAMENTO'!OFJ39</f>
        <v>0</v>
      </c>
      <c r="OFI42" s="709">
        <f>'2-ORÇAMENTO'!OFI39</f>
        <v>0</v>
      </c>
      <c r="OFJ42" s="707">
        <f>'2-ORÇAMENTO'!OFL39</f>
        <v>0</v>
      </c>
      <c r="OFK42" s="709">
        <f>'2-ORÇAMENTO'!OFK39</f>
        <v>0</v>
      </c>
      <c r="OFL42" s="707">
        <f>'2-ORÇAMENTO'!OFN39</f>
        <v>0</v>
      </c>
      <c r="OFM42" s="709">
        <f>'2-ORÇAMENTO'!OFM39</f>
        <v>0</v>
      </c>
      <c r="OFN42" s="707">
        <f>'2-ORÇAMENTO'!OFP39</f>
        <v>0</v>
      </c>
      <c r="OFO42" s="709">
        <f>'2-ORÇAMENTO'!OFO39</f>
        <v>0</v>
      </c>
      <c r="OFP42" s="707">
        <f>'2-ORÇAMENTO'!OFR39</f>
        <v>0</v>
      </c>
      <c r="OFQ42" s="709">
        <f>'2-ORÇAMENTO'!OFQ39</f>
        <v>0</v>
      </c>
      <c r="OFR42" s="707">
        <f>'2-ORÇAMENTO'!OFT39</f>
        <v>0</v>
      </c>
      <c r="OFS42" s="709">
        <f>'2-ORÇAMENTO'!OFS39</f>
        <v>0</v>
      </c>
      <c r="OFT42" s="707">
        <f>'2-ORÇAMENTO'!OFV39</f>
        <v>0</v>
      </c>
      <c r="OFU42" s="709">
        <f>'2-ORÇAMENTO'!OFU39</f>
        <v>0</v>
      </c>
      <c r="OFV42" s="707">
        <f>'2-ORÇAMENTO'!OFX39</f>
        <v>0</v>
      </c>
      <c r="OFW42" s="709">
        <f>'2-ORÇAMENTO'!OFW39</f>
        <v>0</v>
      </c>
      <c r="OFX42" s="707">
        <f>'2-ORÇAMENTO'!OFZ39</f>
        <v>0</v>
      </c>
      <c r="OFY42" s="709">
        <f>'2-ORÇAMENTO'!OFY39</f>
        <v>0</v>
      </c>
      <c r="OFZ42" s="707">
        <f>'2-ORÇAMENTO'!OGB39</f>
        <v>0</v>
      </c>
      <c r="OGA42" s="709">
        <f>'2-ORÇAMENTO'!OGA39</f>
        <v>0</v>
      </c>
      <c r="OGB42" s="707">
        <f>'2-ORÇAMENTO'!OGD39</f>
        <v>0</v>
      </c>
      <c r="OGC42" s="709">
        <f>'2-ORÇAMENTO'!OGC39</f>
        <v>0</v>
      </c>
      <c r="OGD42" s="707">
        <f>'2-ORÇAMENTO'!OGF39</f>
        <v>0</v>
      </c>
      <c r="OGE42" s="709">
        <f>'2-ORÇAMENTO'!OGE39</f>
        <v>0</v>
      </c>
      <c r="OGF42" s="707">
        <f>'2-ORÇAMENTO'!OGH39</f>
        <v>0</v>
      </c>
      <c r="OGG42" s="709">
        <f>'2-ORÇAMENTO'!OGG39</f>
        <v>0</v>
      </c>
      <c r="OGH42" s="707">
        <f>'2-ORÇAMENTO'!OGJ39</f>
        <v>0</v>
      </c>
      <c r="OGI42" s="709">
        <f>'2-ORÇAMENTO'!OGI39</f>
        <v>0</v>
      </c>
      <c r="OGJ42" s="707">
        <f>'2-ORÇAMENTO'!OGL39</f>
        <v>0</v>
      </c>
      <c r="OGK42" s="709">
        <f>'2-ORÇAMENTO'!OGK39</f>
        <v>0</v>
      </c>
      <c r="OGL42" s="707">
        <f>'2-ORÇAMENTO'!OGN39</f>
        <v>0</v>
      </c>
      <c r="OGM42" s="709">
        <f>'2-ORÇAMENTO'!OGM39</f>
        <v>0</v>
      </c>
      <c r="OGN42" s="707">
        <f>'2-ORÇAMENTO'!OGP39</f>
        <v>0</v>
      </c>
      <c r="OGO42" s="709">
        <f>'2-ORÇAMENTO'!OGO39</f>
        <v>0</v>
      </c>
      <c r="OGP42" s="707">
        <f>'2-ORÇAMENTO'!OGR39</f>
        <v>0</v>
      </c>
      <c r="OGQ42" s="709">
        <f>'2-ORÇAMENTO'!OGQ39</f>
        <v>0</v>
      </c>
      <c r="OGR42" s="707">
        <f>'2-ORÇAMENTO'!OGT39</f>
        <v>0</v>
      </c>
      <c r="OGS42" s="709">
        <f>'2-ORÇAMENTO'!OGS39</f>
        <v>0</v>
      </c>
      <c r="OGT42" s="707">
        <f>'2-ORÇAMENTO'!OGV39</f>
        <v>0</v>
      </c>
      <c r="OGU42" s="709">
        <f>'2-ORÇAMENTO'!OGU39</f>
        <v>0</v>
      </c>
      <c r="OGV42" s="707">
        <f>'2-ORÇAMENTO'!OGX39</f>
        <v>0</v>
      </c>
      <c r="OGW42" s="709">
        <f>'2-ORÇAMENTO'!OGW39</f>
        <v>0</v>
      </c>
      <c r="OGX42" s="707">
        <f>'2-ORÇAMENTO'!OGZ39</f>
        <v>0</v>
      </c>
      <c r="OGY42" s="709">
        <f>'2-ORÇAMENTO'!OGY39</f>
        <v>0</v>
      </c>
      <c r="OGZ42" s="707">
        <f>'2-ORÇAMENTO'!OHB39</f>
        <v>0</v>
      </c>
      <c r="OHA42" s="709">
        <f>'2-ORÇAMENTO'!OHA39</f>
        <v>0</v>
      </c>
      <c r="OHB42" s="707">
        <f>'2-ORÇAMENTO'!OHD39</f>
        <v>0</v>
      </c>
      <c r="OHC42" s="709">
        <f>'2-ORÇAMENTO'!OHC39</f>
        <v>0</v>
      </c>
      <c r="OHD42" s="707">
        <f>'2-ORÇAMENTO'!OHF39</f>
        <v>0</v>
      </c>
      <c r="OHE42" s="709">
        <f>'2-ORÇAMENTO'!OHE39</f>
        <v>0</v>
      </c>
      <c r="OHF42" s="707">
        <f>'2-ORÇAMENTO'!OHH39</f>
        <v>0</v>
      </c>
      <c r="OHG42" s="709">
        <f>'2-ORÇAMENTO'!OHG39</f>
        <v>0</v>
      </c>
      <c r="OHH42" s="707">
        <f>'2-ORÇAMENTO'!OHJ39</f>
        <v>0</v>
      </c>
      <c r="OHI42" s="709">
        <f>'2-ORÇAMENTO'!OHI39</f>
        <v>0</v>
      </c>
      <c r="OHJ42" s="707">
        <f>'2-ORÇAMENTO'!OHL39</f>
        <v>0</v>
      </c>
      <c r="OHK42" s="709">
        <f>'2-ORÇAMENTO'!OHK39</f>
        <v>0</v>
      </c>
      <c r="OHL42" s="707">
        <f>'2-ORÇAMENTO'!OHN39</f>
        <v>0</v>
      </c>
      <c r="OHM42" s="709">
        <f>'2-ORÇAMENTO'!OHM39</f>
        <v>0</v>
      </c>
      <c r="OHN42" s="707">
        <f>'2-ORÇAMENTO'!OHP39</f>
        <v>0</v>
      </c>
      <c r="OHO42" s="709">
        <f>'2-ORÇAMENTO'!OHO39</f>
        <v>0</v>
      </c>
      <c r="OHP42" s="707">
        <f>'2-ORÇAMENTO'!OHR39</f>
        <v>0</v>
      </c>
      <c r="OHQ42" s="709">
        <f>'2-ORÇAMENTO'!OHQ39</f>
        <v>0</v>
      </c>
      <c r="OHR42" s="707">
        <f>'2-ORÇAMENTO'!OHT39</f>
        <v>0</v>
      </c>
      <c r="OHS42" s="709">
        <f>'2-ORÇAMENTO'!OHS39</f>
        <v>0</v>
      </c>
      <c r="OHT42" s="707">
        <f>'2-ORÇAMENTO'!OHV39</f>
        <v>0</v>
      </c>
      <c r="OHU42" s="709">
        <f>'2-ORÇAMENTO'!OHU39</f>
        <v>0</v>
      </c>
      <c r="OHV42" s="707">
        <f>'2-ORÇAMENTO'!OHX39</f>
        <v>0</v>
      </c>
      <c r="OHW42" s="709">
        <f>'2-ORÇAMENTO'!OHW39</f>
        <v>0</v>
      </c>
      <c r="OHX42" s="707">
        <f>'2-ORÇAMENTO'!OHZ39</f>
        <v>0</v>
      </c>
      <c r="OHY42" s="709">
        <f>'2-ORÇAMENTO'!OHY39</f>
        <v>0</v>
      </c>
      <c r="OHZ42" s="707">
        <f>'2-ORÇAMENTO'!OIB39</f>
        <v>0</v>
      </c>
      <c r="OIA42" s="709">
        <f>'2-ORÇAMENTO'!OIA39</f>
        <v>0</v>
      </c>
      <c r="OIB42" s="707">
        <f>'2-ORÇAMENTO'!OID39</f>
        <v>0</v>
      </c>
      <c r="OIC42" s="709">
        <f>'2-ORÇAMENTO'!OIC39</f>
        <v>0</v>
      </c>
      <c r="OID42" s="707">
        <f>'2-ORÇAMENTO'!OIF39</f>
        <v>0</v>
      </c>
      <c r="OIE42" s="709">
        <f>'2-ORÇAMENTO'!OIE39</f>
        <v>0</v>
      </c>
      <c r="OIF42" s="707">
        <f>'2-ORÇAMENTO'!OIH39</f>
        <v>0</v>
      </c>
      <c r="OIG42" s="709">
        <f>'2-ORÇAMENTO'!OIG39</f>
        <v>0</v>
      </c>
      <c r="OIH42" s="707">
        <f>'2-ORÇAMENTO'!OIJ39</f>
        <v>0</v>
      </c>
      <c r="OII42" s="709">
        <f>'2-ORÇAMENTO'!OII39</f>
        <v>0</v>
      </c>
      <c r="OIJ42" s="707">
        <f>'2-ORÇAMENTO'!OIL39</f>
        <v>0</v>
      </c>
      <c r="OIK42" s="709">
        <f>'2-ORÇAMENTO'!OIK39</f>
        <v>0</v>
      </c>
      <c r="OIL42" s="707">
        <f>'2-ORÇAMENTO'!OIN39</f>
        <v>0</v>
      </c>
      <c r="OIM42" s="709">
        <f>'2-ORÇAMENTO'!OIM39</f>
        <v>0</v>
      </c>
      <c r="OIN42" s="707">
        <f>'2-ORÇAMENTO'!OIP39</f>
        <v>0</v>
      </c>
      <c r="OIO42" s="709">
        <f>'2-ORÇAMENTO'!OIO39</f>
        <v>0</v>
      </c>
      <c r="OIP42" s="707">
        <f>'2-ORÇAMENTO'!OIR39</f>
        <v>0</v>
      </c>
      <c r="OIQ42" s="709">
        <f>'2-ORÇAMENTO'!OIQ39</f>
        <v>0</v>
      </c>
      <c r="OIR42" s="707">
        <f>'2-ORÇAMENTO'!OIT39</f>
        <v>0</v>
      </c>
      <c r="OIS42" s="709">
        <f>'2-ORÇAMENTO'!OIS39</f>
        <v>0</v>
      </c>
      <c r="OIT42" s="707">
        <f>'2-ORÇAMENTO'!OIV39</f>
        <v>0</v>
      </c>
      <c r="OIU42" s="709">
        <f>'2-ORÇAMENTO'!OIU39</f>
        <v>0</v>
      </c>
      <c r="OIV42" s="707">
        <f>'2-ORÇAMENTO'!OIX39</f>
        <v>0</v>
      </c>
      <c r="OIW42" s="709">
        <f>'2-ORÇAMENTO'!OIW39</f>
        <v>0</v>
      </c>
      <c r="OIX42" s="707">
        <f>'2-ORÇAMENTO'!OIZ39</f>
        <v>0</v>
      </c>
      <c r="OIY42" s="709">
        <f>'2-ORÇAMENTO'!OIY39</f>
        <v>0</v>
      </c>
      <c r="OIZ42" s="707">
        <f>'2-ORÇAMENTO'!OJB39</f>
        <v>0</v>
      </c>
      <c r="OJA42" s="709">
        <f>'2-ORÇAMENTO'!OJA39</f>
        <v>0</v>
      </c>
      <c r="OJB42" s="707">
        <f>'2-ORÇAMENTO'!OJD39</f>
        <v>0</v>
      </c>
      <c r="OJC42" s="709">
        <f>'2-ORÇAMENTO'!OJC39</f>
        <v>0</v>
      </c>
      <c r="OJD42" s="707">
        <f>'2-ORÇAMENTO'!OJF39</f>
        <v>0</v>
      </c>
      <c r="OJE42" s="709">
        <f>'2-ORÇAMENTO'!OJE39</f>
        <v>0</v>
      </c>
      <c r="OJF42" s="707">
        <f>'2-ORÇAMENTO'!OJH39</f>
        <v>0</v>
      </c>
      <c r="OJG42" s="709">
        <f>'2-ORÇAMENTO'!OJG39</f>
        <v>0</v>
      </c>
      <c r="OJH42" s="707">
        <f>'2-ORÇAMENTO'!OJJ39</f>
        <v>0</v>
      </c>
      <c r="OJI42" s="709">
        <f>'2-ORÇAMENTO'!OJI39</f>
        <v>0</v>
      </c>
      <c r="OJJ42" s="707">
        <f>'2-ORÇAMENTO'!OJL39</f>
        <v>0</v>
      </c>
      <c r="OJK42" s="709">
        <f>'2-ORÇAMENTO'!OJK39</f>
        <v>0</v>
      </c>
      <c r="OJL42" s="707">
        <f>'2-ORÇAMENTO'!OJN39</f>
        <v>0</v>
      </c>
      <c r="OJM42" s="709">
        <f>'2-ORÇAMENTO'!OJM39</f>
        <v>0</v>
      </c>
      <c r="OJN42" s="707">
        <f>'2-ORÇAMENTO'!OJP39</f>
        <v>0</v>
      </c>
      <c r="OJO42" s="709">
        <f>'2-ORÇAMENTO'!OJO39</f>
        <v>0</v>
      </c>
      <c r="OJP42" s="707">
        <f>'2-ORÇAMENTO'!OJR39</f>
        <v>0</v>
      </c>
      <c r="OJQ42" s="709">
        <f>'2-ORÇAMENTO'!OJQ39</f>
        <v>0</v>
      </c>
      <c r="OJR42" s="707">
        <f>'2-ORÇAMENTO'!OJT39</f>
        <v>0</v>
      </c>
      <c r="OJS42" s="709">
        <f>'2-ORÇAMENTO'!OJS39</f>
        <v>0</v>
      </c>
      <c r="OJT42" s="707">
        <f>'2-ORÇAMENTO'!OJV39</f>
        <v>0</v>
      </c>
      <c r="OJU42" s="709">
        <f>'2-ORÇAMENTO'!OJU39</f>
        <v>0</v>
      </c>
      <c r="OJV42" s="707">
        <f>'2-ORÇAMENTO'!OJX39</f>
        <v>0</v>
      </c>
      <c r="OJW42" s="709">
        <f>'2-ORÇAMENTO'!OJW39</f>
        <v>0</v>
      </c>
      <c r="OJX42" s="707">
        <f>'2-ORÇAMENTO'!OJZ39</f>
        <v>0</v>
      </c>
      <c r="OJY42" s="709">
        <f>'2-ORÇAMENTO'!OJY39</f>
        <v>0</v>
      </c>
      <c r="OJZ42" s="707">
        <f>'2-ORÇAMENTO'!OKB39</f>
        <v>0</v>
      </c>
      <c r="OKA42" s="709">
        <f>'2-ORÇAMENTO'!OKA39</f>
        <v>0</v>
      </c>
      <c r="OKB42" s="707">
        <f>'2-ORÇAMENTO'!OKD39</f>
        <v>0</v>
      </c>
      <c r="OKC42" s="709">
        <f>'2-ORÇAMENTO'!OKC39</f>
        <v>0</v>
      </c>
      <c r="OKD42" s="707">
        <f>'2-ORÇAMENTO'!OKF39</f>
        <v>0</v>
      </c>
      <c r="OKE42" s="709">
        <f>'2-ORÇAMENTO'!OKE39</f>
        <v>0</v>
      </c>
      <c r="OKF42" s="707">
        <f>'2-ORÇAMENTO'!OKH39</f>
        <v>0</v>
      </c>
      <c r="OKG42" s="709">
        <f>'2-ORÇAMENTO'!OKG39</f>
        <v>0</v>
      </c>
      <c r="OKH42" s="707">
        <f>'2-ORÇAMENTO'!OKJ39</f>
        <v>0</v>
      </c>
      <c r="OKI42" s="709">
        <f>'2-ORÇAMENTO'!OKI39</f>
        <v>0</v>
      </c>
      <c r="OKJ42" s="707">
        <f>'2-ORÇAMENTO'!OKL39</f>
        <v>0</v>
      </c>
      <c r="OKK42" s="709">
        <f>'2-ORÇAMENTO'!OKK39</f>
        <v>0</v>
      </c>
      <c r="OKL42" s="707">
        <f>'2-ORÇAMENTO'!OKN39</f>
        <v>0</v>
      </c>
      <c r="OKM42" s="709">
        <f>'2-ORÇAMENTO'!OKM39</f>
        <v>0</v>
      </c>
      <c r="OKN42" s="707">
        <f>'2-ORÇAMENTO'!OKP39</f>
        <v>0</v>
      </c>
      <c r="OKO42" s="709">
        <f>'2-ORÇAMENTO'!OKO39</f>
        <v>0</v>
      </c>
      <c r="OKP42" s="707">
        <f>'2-ORÇAMENTO'!OKR39</f>
        <v>0</v>
      </c>
      <c r="OKQ42" s="709">
        <f>'2-ORÇAMENTO'!OKQ39</f>
        <v>0</v>
      </c>
      <c r="OKR42" s="707">
        <f>'2-ORÇAMENTO'!OKT39</f>
        <v>0</v>
      </c>
      <c r="OKS42" s="709">
        <f>'2-ORÇAMENTO'!OKS39</f>
        <v>0</v>
      </c>
      <c r="OKT42" s="707">
        <f>'2-ORÇAMENTO'!OKV39</f>
        <v>0</v>
      </c>
      <c r="OKU42" s="709">
        <f>'2-ORÇAMENTO'!OKU39</f>
        <v>0</v>
      </c>
      <c r="OKV42" s="707">
        <f>'2-ORÇAMENTO'!OKX39</f>
        <v>0</v>
      </c>
      <c r="OKW42" s="709">
        <f>'2-ORÇAMENTO'!OKW39</f>
        <v>0</v>
      </c>
      <c r="OKX42" s="707">
        <f>'2-ORÇAMENTO'!OKZ39</f>
        <v>0</v>
      </c>
      <c r="OKY42" s="709">
        <f>'2-ORÇAMENTO'!OKY39</f>
        <v>0</v>
      </c>
      <c r="OKZ42" s="707">
        <f>'2-ORÇAMENTO'!OLB39</f>
        <v>0</v>
      </c>
      <c r="OLA42" s="709">
        <f>'2-ORÇAMENTO'!OLA39</f>
        <v>0</v>
      </c>
      <c r="OLB42" s="707">
        <f>'2-ORÇAMENTO'!OLD39</f>
        <v>0</v>
      </c>
      <c r="OLC42" s="709">
        <f>'2-ORÇAMENTO'!OLC39</f>
        <v>0</v>
      </c>
      <c r="OLD42" s="707">
        <f>'2-ORÇAMENTO'!OLF39</f>
        <v>0</v>
      </c>
      <c r="OLE42" s="709">
        <f>'2-ORÇAMENTO'!OLE39</f>
        <v>0</v>
      </c>
      <c r="OLF42" s="707">
        <f>'2-ORÇAMENTO'!OLH39</f>
        <v>0</v>
      </c>
      <c r="OLG42" s="709">
        <f>'2-ORÇAMENTO'!OLG39</f>
        <v>0</v>
      </c>
      <c r="OLH42" s="707">
        <f>'2-ORÇAMENTO'!OLJ39</f>
        <v>0</v>
      </c>
      <c r="OLI42" s="709">
        <f>'2-ORÇAMENTO'!OLI39</f>
        <v>0</v>
      </c>
      <c r="OLJ42" s="707">
        <f>'2-ORÇAMENTO'!OLL39</f>
        <v>0</v>
      </c>
      <c r="OLK42" s="709">
        <f>'2-ORÇAMENTO'!OLK39</f>
        <v>0</v>
      </c>
      <c r="OLL42" s="707">
        <f>'2-ORÇAMENTO'!OLN39</f>
        <v>0</v>
      </c>
      <c r="OLM42" s="709">
        <f>'2-ORÇAMENTO'!OLM39</f>
        <v>0</v>
      </c>
      <c r="OLN42" s="707">
        <f>'2-ORÇAMENTO'!OLP39</f>
        <v>0</v>
      </c>
      <c r="OLO42" s="709">
        <f>'2-ORÇAMENTO'!OLO39</f>
        <v>0</v>
      </c>
      <c r="OLP42" s="707">
        <f>'2-ORÇAMENTO'!OLR39</f>
        <v>0</v>
      </c>
      <c r="OLQ42" s="709">
        <f>'2-ORÇAMENTO'!OLQ39</f>
        <v>0</v>
      </c>
      <c r="OLR42" s="707">
        <f>'2-ORÇAMENTO'!OLT39</f>
        <v>0</v>
      </c>
      <c r="OLS42" s="709">
        <f>'2-ORÇAMENTO'!OLS39</f>
        <v>0</v>
      </c>
      <c r="OLT42" s="707">
        <f>'2-ORÇAMENTO'!OLV39</f>
        <v>0</v>
      </c>
      <c r="OLU42" s="709">
        <f>'2-ORÇAMENTO'!OLU39</f>
        <v>0</v>
      </c>
      <c r="OLV42" s="707">
        <f>'2-ORÇAMENTO'!OLX39</f>
        <v>0</v>
      </c>
      <c r="OLW42" s="709">
        <f>'2-ORÇAMENTO'!OLW39</f>
        <v>0</v>
      </c>
      <c r="OLX42" s="707">
        <f>'2-ORÇAMENTO'!OLZ39</f>
        <v>0</v>
      </c>
      <c r="OLY42" s="709">
        <f>'2-ORÇAMENTO'!OLY39</f>
        <v>0</v>
      </c>
      <c r="OLZ42" s="707">
        <f>'2-ORÇAMENTO'!OMB39</f>
        <v>0</v>
      </c>
      <c r="OMA42" s="709">
        <f>'2-ORÇAMENTO'!OMA39</f>
        <v>0</v>
      </c>
      <c r="OMB42" s="707">
        <f>'2-ORÇAMENTO'!OMD39</f>
        <v>0</v>
      </c>
      <c r="OMC42" s="709">
        <f>'2-ORÇAMENTO'!OMC39</f>
        <v>0</v>
      </c>
      <c r="OMD42" s="707">
        <f>'2-ORÇAMENTO'!OMF39</f>
        <v>0</v>
      </c>
      <c r="OME42" s="709">
        <f>'2-ORÇAMENTO'!OME39</f>
        <v>0</v>
      </c>
      <c r="OMF42" s="707">
        <f>'2-ORÇAMENTO'!OMH39</f>
        <v>0</v>
      </c>
      <c r="OMG42" s="709">
        <f>'2-ORÇAMENTO'!OMG39</f>
        <v>0</v>
      </c>
      <c r="OMH42" s="707">
        <f>'2-ORÇAMENTO'!OMJ39</f>
        <v>0</v>
      </c>
      <c r="OMI42" s="709">
        <f>'2-ORÇAMENTO'!OMI39</f>
        <v>0</v>
      </c>
      <c r="OMJ42" s="707">
        <f>'2-ORÇAMENTO'!OML39</f>
        <v>0</v>
      </c>
      <c r="OMK42" s="709">
        <f>'2-ORÇAMENTO'!OMK39</f>
        <v>0</v>
      </c>
      <c r="OML42" s="707">
        <f>'2-ORÇAMENTO'!OMN39</f>
        <v>0</v>
      </c>
      <c r="OMM42" s="709">
        <f>'2-ORÇAMENTO'!OMM39</f>
        <v>0</v>
      </c>
      <c r="OMN42" s="707">
        <f>'2-ORÇAMENTO'!OMP39</f>
        <v>0</v>
      </c>
      <c r="OMO42" s="709">
        <f>'2-ORÇAMENTO'!OMO39</f>
        <v>0</v>
      </c>
      <c r="OMP42" s="707">
        <f>'2-ORÇAMENTO'!OMR39</f>
        <v>0</v>
      </c>
      <c r="OMQ42" s="709">
        <f>'2-ORÇAMENTO'!OMQ39</f>
        <v>0</v>
      </c>
      <c r="OMR42" s="707">
        <f>'2-ORÇAMENTO'!OMT39</f>
        <v>0</v>
      </c>
      <c r="OMS42" s="709">
        <f>'2-ORÇAMENTO'!OMS39</f>
        <v>0</v>
      </c>
      <c r="OMT42" s="707">
        <f>'2-ORÇAMENTO'!OMV39</f>
        <v>0</v>
      </c>
      <c r="OMU42" s="709">
        <f>'2-ORÇAMENTO'!OMU39</f>
        <v>0</v>
      </c>
      <c r="OMV42" s="707">
        <f>'2-ORÇAMENTO'!OMX39</f>
        <v>0</v>
      </c>
      <c r="OMW42" s="709">
        <f>'2-ORÇAMENTO'!OMW39</f>
        <v>0</v>
      </c>
      <c r="OMX42" s="707">
        <f>'2-ORÇAMENTO'!OMZ39</f>
        <v>0</v>
      </c>
      <c r="OMY42" s="709">
        <f>'2-ORÇAMENTO'!OMY39</f>
        <v>0</v>
      </c>
      <c r="OMZ42" s="707">
        <f>'2-ORÇAMENTO'!ONB39</f>
        <v>0</v>
      </c>
      <c r="ONA42" s="709">
        <f>'2-ORÇAMENTO'!ONA39</f>
        <v>0</v>
      </c>
      <c r="ONB42" s="707">
        <f>'2-ORÇAMENTO'!OND39</f>
        <v>0</v>
      </c>
      <c r="ONC42" s="709">
        <f>'2-ORÇAMENTO'!ONC39</f>
        <v>0</v>
      </c>
      <c r="OND42" s="707">
        <f>'2-ORÇAMENTO'!ONF39</f>
        <v>0</v>
      </c>
      <c r="ONE42" s="709">
        <f>'2-ORÇAMENTO'!ONE39</f>
        <v>0</v>
      </c>
      <c r="ONF42" s="707">
        <f>'2-ORÇAMENTO'!ONH39</f>
        <v>0</v>
      </c>
      <c r="ONG42" s="709">
        <f>'2-ORÇAMENTO'!ONG39</f>
        <v>0</v>
      </c>
      <c r="ONH42" s="707">
        <f>'2-ORÇAMENTO'!ONJ39</f>
        <v>0</v>
      </c>
      <c r="ONI42" s="709">
        <f>'2-ORÇAMENTO'!ONI39</f>
        <v>0</v>
      </c>
      <c r="ONJ42" s="707">
        <f>'2-ORÇAMENTO'!ONL39</f>
        <v>0</v>
      </c>
      <c r="ONK42" s="709">
        <f>'2-ORÇAMENTO'!ONK39</f>
        <v>0</v>
      </c>
      <c r="ONL42" s="707">
        <f>'2-ORÇAMENTO'!ONN39</f>
        <v>0</v>
      </c>
      <c r="ONM42" s="709">
        <f>'2-ORÇAMENTO'!ONM39</f>
        <v>0</v>
      </c>
      <c r="ONN42" s="707">
        <f>'2-ORÇAMENTO'!ONP39</f>
        <v>0</v>
      </c>
      <c r="ONO42" s="709">
        <f>'2-ORÇAMENTO'!ONO39</f>
        <v>0</v>
      </c>
      <c r="ONP42" s="707">
        <f>'2-ORÇAMENTO'!ONR39</f>
        <v>0</v>
      </c>
      <c r="ONQ42" s="709">
        <f>'2-ORÇAMENTO'!ONQ39</f>
        <v>0</v>
      </c>
      <c r="ONR42" s="707">
        <f>'2-ORÇAMENTO'!ONT39</f>
        <v>0</v>
      </c>
      <c r="ONS42" s="709">
        <f>'2-ORÇAMENTO'!ONS39</f>
        <v>0</v>
      </c>
      <c r="ONT42" s="707">
        <f>'2-ORÇAMENTO'!ONV39</f>
        <v>0</v>
      </c>
      <c r="ONU42" s="709">
        <f>'2-ORÇAMENTO'!ONU39</f>
        <v>0</v>
      </c>
      <c r="ONV42" s="707">
        <f>'2-ORÇAMENTO'!ONX39</f>
        <v>0</v>
      </c>
      <c r="ONW42" s="709">
        <f>'2-ORÇAMENTO'!ONW39</f>
        <v>0</v>
      </c>
      <c r="ONX42" s="707">
        <f>'2-ORÇAMENTO'!ONZ39</f>
        <v>0</v>
      </c>
      <c r="ONY42" s="709">
        <f>'2-ORÇAMENTO'!ONY39</f>
        <v>0</v>
      </c>
      <c r="ONZ42" s="707">
        <f>'2-ORÇAMENTO'!OOB39</f>
        <v>0</v>
      </c>
      <c r="OOA42" s="709">
        <f>'2-ORÇAMENTO'!OOA39</f>
        <v>0</v>
      </c>
      <c r="OOB42" s="707">
        <f>'2-ORÇAMENTO'!OOD39</f>
        <v>0</v>
      </c>
      <c r="OOC42" s="709">
        <f>'2-ORÇAMENTO'!OOC39</f>
        <v>0</v>
      </c>
      <c r="OOD42" s="707">
        <f>'2-ORÇAMENTO'!OOF39</f>
        <v>0</v>
      </c>
      <c r="OOE42" s="709">
        <f>'2-ORÇAMENTO'!OOE39</f>
        <v>0</v>
      </c>
      <c r="OOF42" s="707">
        <f>'2-ORÇAMENTO'!OOH39</f>
        <v>0</v>
      </c>
      <c r="OOG42" s="709">
        <f>'2-ORÇAMENTO'!OOG39</f>
        <v>0</v>
      </c>
      <c r="OOH42" s="707">
        <f>'2-ORÇAMENTO'!OOJ39</f>
        <v>0</v>
      </c>
      <c r="OOI42" s="709">
        <f>'2-ORÇAMENTO'!OOI39</f>
        <v>0</v>
      </c>
      <c r="OOJ42" s="707">
        <f>'2-ORÇAMENTO'!OOL39</f>
        <v>0</v>
      </c>
      <c r="OOK42" s="709">
        <f>'2-ORÇAMENTO'!OOK39</f>
        <v>0</v>
      </c>
      <c r="OOL42" s="707">
        <f>'2-ORÇAMENTO'!OON39</f>
        <v>0</v>
      </c>
      <c r="OOM42" s="709">
        <f>'2-ORÇAMENTO'!OOM39</f>
        <v>0</v>
      </c>
      <c r="OON42" s="707">
        <f>'2-ORÇAMENTO'!OOP39</f>
        <v>0</v>
      </c>
      <c r="OOO42" s="709">
        <f>'2-ORÇAMENTO'!OOO39</f>
        <v>0</v>
      </c>
      <c r="OOP42" s="707">
        <f>'2-ORÇAMENTO'!OOR39</f>
        <v>0</v>
      </c>
      <c r="OOQ42" s="709">
        <f>'2-ORÇAMENTO'!OOQ39</f>
        <v>0</v>
      </c>
      <c r="OOR42" s="707">
        <f>'2-ORÇAMENTO'!OOT39</f>
        <v>0</v>
      </c>
      <c r="OOS42" s="709">
        <f>'2-ORÇAMENTO'!OOS39</f>
        <v>0</v>
      </c>
      <c r="OOT42" s="707">
        <f>'2-ORÇAMENTO'!OOV39</f>
        <v>0</v>
      </c>
      <c r="OOU42" s="709">
        <f>'2-ORÇAMENTO'!OOU39</f>
        <v>0</v>
      </c>
      <c r="OOV42" s="707">
        <f>'2-ORÇAMENTO'!OOX39</f>
        <v>0</v>
      </c>
      <c r="OOW42" s="709">
        <f>'2-ORÇAMENTO'!OOW39</f>
        <v>0</v>
      </c>
      <c r="OOX42" s="707">
        <f>'2-ORÇAMENTO'!OOZ39</f>
        <v>0</v>
      </c>
      <c r="OOY42" s="709">
        <f>'2-ORÇAMENTO'!OOY39</f>
        <v>0</v>
      </c>
      <c r="OOZ42" s="707">
        <f>'2-ORÇAMENTO'!OPB39</f>
        <v>0</v>
      </c>
      <c r="OPA42" s="709">
        <f>'2-ORÇAMENTO'!OPA39</f>
        <v>0</v>
      </c>
      <c r="OPB42" s="707">
        <f>'2-ORÇAMENTO'!OPD39</f>
        <v>0</v>
      </c>
      <c r="OPC42" s="709">
        <f>'2-ORÇAMENTO'!OPC39</f>
        <v>0</v>
      </c>
      <c r="OPD42" s="707">
        <f>'2-ORÇAMENTO'!OPF39</f>
        <v>0</v>
      </c>
      <c r="OPE42" s="709">
        <f>'2-ORÇAMENTO'!OPE39</f>
        <v>0</v>
      </c>
      <c r="OPF42" s="707">
        <f>'2-ORÇAMENTO'!OPH39</f>
        <v>0</v>
      </c>
      <c r="OPG42" s="709">
        <f>'2-ORÇAMENTO'!OPG39</f>
        <v>0</v>
      </c>
      <c r="OPH42" s="707">
        <f>'2-ORÇAMENTO'!OPJ39</f>
        <v>0</v>
      </c>
      <c r="OPI42" s="709">
        <f>'2-ORÇAMENTO'!OPI39</f>
        <v>0</v>
      </c>
      <c r="OPJ42" s="707">
        <f>'2-ORÇAMENTO'!OPL39</f>
        <v>0</v>
      </c>
      <c r="OPK42" s="709">
        <f>'2-ORÇAMENTO'!OPK39</f>
        <v>0</v>
      </c>
      <c r="OPL42" s="707">
        <f>'2-ORÇAMENTO'!OPN39</f>
        <v>0</v>
      </c>
      <c r="OPM42" s="709">
        <f>'2-ORÇAMENTO'!OPM39</f>
        <v>0</v>
      </c>
      <c r="OPN42" s="707">
        <f>'2-ORÇAMENTO'!OPP39</f>
        <v>0</v>
      </c>
      <c r="OPO42" s="709">
        <f>'2-ORÇAMENTO'!OPO39</f>
        <v>0</v>
      </c>
      <c r="OPP42" s="707">
        <f>'2-ORÇAMENTO'!OPR39</f>
        <v>0</v>
      </c>
      <c r="OPQ42" s="709">
        <f>'2-ORÇAMENTO'!OPQ39</f>
        <v>0</v>
      </c>
      <c r="OPR42" s="707">
        <f>'2-ORÇAMENTO'!OPT39</f>
        <v>0</v>
      </c>
      <c r="OPS42" s="709">
        <f>'2-ORÇAMENTO'!OPS39</f>
        <v>0</v>
      </c>
      <c r="OPT42" s="707">
        <f>'2-ORÇAMENTO'!OPV39</f>
        <v>0</v>
      </c>
      <c r="OPU42" s="709">
        <f>'2-ORÇAMENTO'!OPU39</f>
        <v>0</v>
      </c>
      <c r="OPV42" s="707">
        <f>'2-ORÇAMENTO'!OPX39</f>
        <v>0</v>
      </c>
      <c r="OPW42" s="709">
        <f>'2-ORÇAMENTO'!OPW39</f>
        <v>0</v>
      </c>
      <c r="OPX42" s="707">
        <f>'2-ORÇAMENTO'!OPZ39</f>
        <v>0</v>
      </c>
      <c r="OPY42" s="709">
        <f>'2-ORÇAMENTO'!OPY39</f>
        <v>0</v>
      </c>
      <c r="OPZ42" s="707">
        <f>'2-ORÇAMENTO'!OQB39</f>
        <v>0</v>
      </c>
      <c r="OQA42" s="709">
        <f>'2-ORÇAMENTO'!OQA39</f>
        <v>0</v>
      </c>
      <c r="OQB42" s="707">
        <f>'2-ORÇAMENTO'!OQD39</f>
        <v>0</v>
      </c>
      <c r="OQC42" s="709">
        <f>'2-ORÇAMENTO'!OQC39</f>
        <v>0</v>
      </c>
      <c r="OQD42" s="707">
        <f>'2-ORÇAMENTO'!OQF39</f>
        <v>0</v>
      </c>
      <c r="OQE42" s="709">
        <f>'2-ORÇAMENTO'!OQE39</f>
        <v>0</v>
      </c>
      <c r="OQF42" s="707">
        <f>'2-ORÇAMENTO'!OQH39</f>
        <v>0</v>
      </c>
      <c r="OQG42" s="709">
        <f>'2-ORÇAMENTO'!OQG39</f>
        <v>0</v>
      </c>
      <c r="OQH42" s="707">
        <f>'2-ORÇAMENTO'!OQJ39</f>
        <v>0</v>
      </c>
      <c r="OQI42" s="709">
        <f>'2-ORÇAMENTO'!OQI39</f>
        <v>0</v>
      </c>
      <c r="OQJ42" s="707">
        <f>'2-ORÇAMENTO'!OQL39</f>
        <v>0</v>
      </c>
      <c r="OQK42" s="709">
        <f>'2-ORÇAMENTO'!OQK39</f>
        <v>0</v>
      </c>
      <c r="OQL42" s="707">
        <f>'2-ORÇAMENTO'!OQN39</f>
        <v>0</v>
      </c>
      <c r="OQM42" s="709">
        <f>'2-ORÇAMENTO'!OQM39</f>
        <v>0</v>
      </c>
      <c r="OQN42" s="707">
        <f>'2-ORÇAMENTO'!OQP39</f>
        <v>0</v>
      </c>
      <c r="OQO42" s="709">
        <f>'2-ORÇAMENTO'!OQO39</f>
        <v>0</v>
      </c>
      <c r="OQP42" s="707">
        <f>'2-ORÇAMENTO'!OQR39</f>
        <v>0</v>
      </c>
      <c r="OQQ42" s="709">
        <f>'2-ORÇAMENTO'!OQQ39</f>
        <v>0</v>
      </c>
      <c r="OQR42" s="707">
        <f>'2-ORÇAMENTO'!OQT39</f>
        <v>0</v>
      </c>
      <c r="OQS42" s="709">
        <f>'2-ORÇAMENTO'!OQS39</f>
        <v>0</v>
      </c>
      <c r="OQT42" s="707">
        <f>'2-ORÇAMENTO'!OQV39</f>
        <v>0</v>
      </c>
      <c r="OQU42" s="709">
        <f>'2-ORÇAMENTO'!OQU39</f>
        <v>0</v>
      </c>
      <c r="OQV42" s="707">
        <f>'2-ORÇAMENTO'!OQX39</f>
        <v>0</v>
      </c>
      <c r="OQW42" s="709">
        <f>'2-ORÇAMENTO'!OQW39</f>
        <v>0</v>
      </c>
      <c r="OQX42" s="707">
        <f>'2-ORÇAMENTO'!OQZ39</f>
        <v>0</v>
      </c>
      <c r="OQY42" s="709">
        <f>'2-ORÇAMENTO'!OQY39</f>
        <v>0</v>
      </c>
      <c r="OQZ42" s="707">
        <f>'2-ORÇAMENTO'!ORB39</f>
        <v>0</v>
      </c>
      <c r="ORA42" s="709">
        <f>'2-ORÇAMENTO'!ORA39</f>
        <v>0</v>
      </c>
      <c r="ORB42" s="707">
        <f>'2-ORÇAMENTO'!ORD39</f>
        <v>0</v>
      </c>
      <c r="ORC42" s="709">
        <f>'2-ORÇAMENTO'!ORC39</f>
        <v>0</v>
      </c>
      <c r="ORD42" s="707">
        <f>'2-ORÇAMENTO'!ORF39</f>
        <v>0</v>
      </c>
      <c r="ORE42" s="709">
        <f>'2-ORÇAMENTO'!ORE39</f>
        <v>0</v>
      </c>
      <c r="ORF42" s="707">
        <f>'2-ORÇAMENTO'!ORH39</f>
        <v>0</v>
      </c>
      <c r="ORG42" s="709">
        <f>'2-ORÇAMENTO'!ORG39</f>
        <v>0</v>
      </c>
      <c r="ORH42" s="707">
        <f>'2-ORÇAMENTO'!ORJ39</f>
        <v>0</v>
      </c>
      <c r="ORI42" s="709">
        <f>'2-ORÇAMENTO'!ORI39</f>
        <v>0</v>
      </c>
      <c r="ORJ42" s="707">
        <f>'2-ORÇAMENTO'!ORL39</f>
        <v>0</v>
      </c>
      <c r="ORK42" s="709">
        <f>'2-ORÇAMENTO'!ORK39</f>
        <v>0</v>
      </c>
      <c r="ORL42" s="707">
        <f>'2-ORÇAMENTO'!ORN39</f>
        <v>0</v>
      </c>
      <c r="ORM42" s="709">
        <f>'2-ORÇAMENTO'!ORM39</f>
        <v>0</v>
      </c>
      <c r="ORN42" s="707">
        <f>'2-ORÇAMENTO'!ORP39</f>
        <v>0</v>
      </c>
      <c r="ORO42" s="709">
        <f>'2-ORÇAMENTO'!ORO39</f>
        <v>0</v>
      </c>
      <c r="ORP42" s="707">
        <f>'2-ORÇAMENTO'!ORR39</f>
        <v>0</v>
      </c>
      <c r="ORQ42" s="709">
        <f>'2-ORÇAMENTO'!ORQ39</f>
        <v>0</v>
      </c>
      <c r="ORR42" s="707">
        <f>'2-ORÇAMENTO'!ORT39</f>
        <v>0</v>
      </c>
      <c r="ORS42" s="709">
        <f>'2-ORÇAMENTO'!ORS39</f>
        <v>0</v>
      </c>
      <c r="ORT42" s="707">
        <f>'2-ORÇAMENTO'!ORV39</f>
        <v>0</v>
      </c>
      <c r="ORU42" s="709">
        <f>'2-ORÇAMENTO'!ORU39</f>
        <v>0</v>
      </c>
      <c r="ORV42" s="707">
        <f>'2-ORÇAMENTO'!ORX39</f>
        <v>0</v>
      </c>
      <c r="ORW42" s="709">
        <f>'2-ORÇAMENTO'!ORW39</f>
        <v>0</v>
      </c>
      <c r="ORX42" s="707">
        <f>'2-ORÇAMENTO'!ORZ39</f>
        <v>0</v>
      </c>
      <c r="ORY42" s="709">
        <f>'2-ORÇAMENTO'!ORY39</f>
        <v>0</v>
      </c>
      <c r="ORZ42" s="707">
        <f>'2-ORÇAMENTO'!OSB39</f>
        <v>0</v>
      </c>
      <c r="OSA42" s="709">
        <f>'2-ORÇAMENTO'!OSA39</f>
        <v>0</v>
      </c>
      <c r="OSB42" s="707">
        <f>'2-ORÇAMENTO'!OSD39</f>
        <v>0</v>
      </c>
      <c r="OSC42" s="709">
        <f>'2-ORÇAMENTO'!OSC39</f>
        <v>0</v>
      </c>
      <c r="OSD42" s="707">
        <f>'2-ORÇAMENTO'!OSF39</f>
        <v>0</v>
      </c>
      <c r="OSE42" s="709">
        <f>'2-ORÇAMENTO'!OSE39</f>
        <v>0</v>
      </c>
      <c r="OSF42" s="707">
        <f>'2-ORÇAMENTO'!OSH39</f>
        <v>0</v>
      </c>
      <c r="OSG42" s="709">
        <f>'2-ORÇAMENTO'!OSG39</f>
        <v>0</v>
      </c>
      <c r="OSH42" s="707">
        <f>'2-ORÇAMENTO'!OSJ39</f>
        <v>0</v>
      </c>
      <c r="OSI42" s="709">
        <f>'2-ORÇAMENTO'!OSI39</f>
        <v>0</v>
      </c>
      <c r="OSJ42" s="707">
        <f>'2-ORÇAMENTO'!OSL39</f>
        <v>0</v>
      </c>
      <c r="OSK42" s="709">
        <f>'2-ORÇAMENTO'!OSK39</f>
        <v>0</v>
      </c>
      <c r="OSL42" s="707">
        <f>'2-ORÇAMENTO'!OSN39</f>
        <v>0</v>
      </c>
      <c r="OSM42" s="709">
        <f>'2-ORÇAMENTO'!OSM39</f>
        <v>0</v>
      </c>
      <c r="OSN42" s="707">
        <f>'2-ORÇAMENTO'!OSP39</f>
        <v>0</v>
      </c>
      <c r="OSO42" s="709">
        <f>'2-ORÇAMENTO'!OSO39</f>
        <v>0</v>
      </c>
      <c r="OSP42" s="707">
        <f>'2-ORÇAMENTO'!OSR39</f>
        <v>0</v>
      </c>
      <c r="OSQ42" s="709">
        <f>'2-ORÇAMENTO'!OSQ39</f>
        <v>0</v>
      </c>
      <c r="OSR42" s="707">
        <f>'2-ORÇAMENTO'!OST39</f>
        <v>0</v>
      </c>
      <c r="OSS42" s="709">
        <f>'2-ORÇAMENTO'!OSS39</f>
        <v>0</v>
      </c>
      <c r="OST42" s="707">
        <f>'2-ORÇAMENTO'!OSV39</f>
        <v>0</v>
      </c>
      <c r="OSU42" s="709">
        <f>'2-ORÇAMENTO'!OSU39</f>
        <v>0</v>
      </c>
      <c r="OSV42" s="707">
        <f>'2-ORÇAMENTO'!OSX39</f>
        <v>0</v>
      </c>
      <c r="OSW42" s="709">
        <f>'2-ORÇAMENTO'!OSW39</f>
        <v>0</v>
      </c>
      <c r="OSX42" s="707">
        <f>'2-ORÇAMENTO'!OSZ39</f>
        <v>0</v>
      </c>
      <c r="OSY42" s="709">
        <f>'2-ORÇAMENTO'!OSY39</f>
        <v>0</v>
      </c>
      <c r="OSZ42" s="707">
        <f>'2-ORÇAMENTO'!OTB39</f>
        <v>0</v>
      </c>
      <c r="OTA42" s="709">
        <f>'2-ORÇAMENTO'!OTA39</f>
        <v>0</v>
      </c>
      <c r="OTB42" s="707">
        <f>'2-ORÇAMENTO'!OTD39</f>
        <v>0</v>
      </c>
      <c r="OTC42" s="709">
        <f>'2-ORÇAMENTO'!OTC39</f>
        <v>0</v>
      </c>
      <c r="OTD42" s="707">
        <f>'2-ORÇAMENTO'!OTF39</f>
        <v>0</v>
      </c>
      <c r="OTE42" s="709">
        <f>'2-ORÇAMENTO'!OTE39</f>
        <v>0</v>
      </c>
      <c r="OTF42" s="707">
        <f>'2-ORÇAMENTO'!OTH39</f>
        <v>0</v>
      </c>
      <c r="OTG42" s="709">
        <f>'2-ORÇAMENTO'!OTG39</f>
        <v>0</v>
      </c>
      <c r="OTH42" s="707">
        <f>'2-ORÇAMENTO'!OTJ39</f>
        <v>0</v>
      </c>
      <c r="OTI42" s="709">
        <f>'2-ORÇAMENTO'!OTI39</f>
        <v>0</v>
      </c>
      <c r="OTJ42" s="707">
        <f>'2-ORÇAMENTO'!OTL39</f>
        <v>0</v>
      </c>
      <c r="OTK42" s="709">
        <f>'2-ORÇAMENTO'!OTK39</f>
        <v>0</v>
      </c>
      <c r="OTL42" s="707">
        <f>'2-ORÇAMENTO'!OTN39</f>
        <v>0</v>
      </c>
      <c r="OTM42" s="709">
        <f>'2-ORÇAMENTO'!OTM39</f>
        <v>0</v>
      </c>
      <c r="OTN42" s="707">
        <f>'2-ORÇAMENTO'!OTP39</f>
        <v>0</v>
      </c>
      <c r="OTO42" s="709">
        <f>'2-ORÇAMENTO'!OTO39</f>
        <v>0</v>
      </c>
      <c r="OTP42" s="707">
        <f>'2-ORÇAMENTO'!OTR39</f>
        <v>0</v>
      </c>
      <c r="OTQ42" s="709">
        <f>'2-ORÇAMENTO'!OTQ39</f>
        <v>0</v>
      </c>
      <c r="OTR42" s="707">
        <f>'2-ORÇAMENTO'!OTT39</f>
        <v>0</v>
      </c>
      <c r="OTS42" s="709">
        <f>'2-ORÇAMENTO'!OTS39</f>
        <v>0</v>
      </c>
      <c r="OTT42" s="707">
        <f>'2-ORÇAMENTO'!OTV39</f>
        <v>0</v>
      </c>
      <c r="OTU42" s="709">
        <f>'2-ORÇAMENTO'!OTU39</f>
        <v>0</v>
      </c>
      <c r="OTV42" s="707">
        <f>'2-ORÇAMENTO'!OTX39</f>
        <v>0</v>
      </c>
      <c r="OTW42" s="709">
        <f>'2-ORÇAMENTO'!OTW39</f>
        <v>0</v>
      </c>
      <c r="OTX42" s="707">
        <f>'2-ORÇAMENTO'!OTZ39</f>
        <v>0</v>
      </c>
      <c r="OTY42" s="709">
        <f>'2-ORÇAMENTO'!OTY39</f>
        <v>0</v>
      </c>
      <c r="OTZ42" s="707">
        <f>'2-ORÇAMENTO'!OUB39</f>
        <v>0</v>
      </c>
      <c r="OUA42" s="709">
        <f>'2-ORÇAMENTO'!OUA39</f>
        <v>0</v>
      </c>
      <c r="OUB42" s="707">
        <f>'2-ORÇAMENTO'!OUD39</f>
        <v>0</v>
      </c>
      <c r="OUC42" s="709">
        <f>'2-ORÇAMENTO'!OUC39</f>
        <v>0</v>
      </c>
      <c r="OUD42" s="707">
        <f>'2-ORÇAMENTO'!OUF39</f>
        <v>0</v>
      </c>
      <c r="OUE42" s="709">
        <f>'2-ORÇAMENTO'!OUE39</f>
        <v>0</v>
      </c>
      <c r="OUF42" s="707">
        <f>'2-ORÇAMENTO'!OUH39</f>
        <v>0</v>
      </c>
      <c r="OUG42" s="709">
        <f>'2-ORÇAMENTO'!OUG39</f>
        <v>0</v>
      </c>
      <c r="OUH42" s="707">
        <f>'2-ORÇAMENTO'!OUJ39</f>
        <v>0</v>
      </c>
      <c r="OUI42" s="709">
        <f>'2-ORÇAMENTO'!OUI39</f>
        <v>0</v>
      </c>
      <c r="OUJ42" s="707">
        <f>'2-ORÇAMENTO'!OUL39</f>
        <v>0</v>
      </c>
      <c r="OUK42" s="709">
        <f>'2-ORÇAMENTO'!OUK39</f>
        <v>0</v>
      </c>
      <c r="OUL42" s="707">
        <f>'2-ORÇAMENTO'!OUN39</f>
        <v>0</v>
      </c>
      <c r="OUM42" s="709">
        <f>'2-ORÇAMENTO'!OUM39</f>
        <v>0</v>
      </c>
      <c r="OUN42" s="707">
        <f>'2-ORÇAMENTO'!OUP39</f>
        <v>0</v>
      </c>
      <c r="OUO42" s="709">
        <f>'2-ORÇAMENTO'!OUO39</f>
        <v>0</v>
      </c>
      <c r="OUP42" s="707">
        <f>'2-ORÇAMENTO'!OUR39</f>
        <v>0</v>
      </c>
      <c r="OUQ42" s="709">
        <f>'2-ORÇAMENTO'!OUQ39</f>
        <v>0</v>
      </c>
      <c r="OUR42" s="707">
        <f>'2-ORÇAMENTO'!OUT39</f>
        <v>0</v>
      </c>
      <c r="OUS42" s="709">
        <f>'2-ORÇAMENTO'!OUS39</f>
        <v>0</v>
      </c>
      <c r="OUT42" s="707">
        <f>'2-ORÇAMENTO'!OUV39</f>
        <v>0</v>
      </c>
      <c r="OUU42" s="709">
        <f>'2-ORÇAMENTO'!OUU39</f>
        <v>0</v>
      </c>
      <c r="OUV42" s="707">
        <f>'2-ORÇAMENTO'!OUX39</f>
        <v>0</v>
      </c>
      <c r="OUW42" s="709">
        <f>'2-ORÇAMENTO'!OUW39</f>
        <v>0</v>
      </c>
      <c r="OUX42" s="707">
        <f>'2-ORÇAMENTO'!OUZ39</f>
        <v>0</v>
      </c>
      <c r="OUY42" s="709">
        <f>'2-ORÇAMENTO'!OUY39</f>
        <v>0</v>
      </c>
      <c r="OUZ42" s="707">
        <f>'2-ORÇAMENTO'!OVB39</f>
        <v>0</v>
      </c>
      <c r="OVA42" s="709">
        <f>'2-ORÇAMENTO'!OVA39</f>
        <v>0</v>
      </c>
      <c r="OVB42" s="707">
        <f>'2-ORÇAMENTO'!OVD39</f>
        <v>0</v>
      </c>
      <c r="OVC42" s="709">
        <f>'2-ORÇAMENTO'!OVC39</f>
        <v>0</v>
      </c>
      <c r="OVD42" s="707">
        <f>'2-ORÇAMENTO'!OVF39</f>
        <v>0</v>
      </c>
      <c r="OVE42" s="709">
        <f>'2-ORÇAMENTO'!OVE39</f>
        <v>0</v>
      </c>
      <c r="OVF42" s="707">
        <f>'2-ORÇAMENTO'!OVH39</f>
        <v>0</v>
      </c>
      <c r="OVG42" s="709">
        <f>'2-ORÇAMENTO'!OVG39</f>
        <v>0</v>
      </c>
      <c r="OVH42" s="707">
        <f>'2-ORÇAMENTO'!OVJ39</f>
        <v>0</v>
      </c>
      <c r="OVI42" s="709">
        <f>'2-ORÇAMENTO'!OVI39</f>
        <v>0</v>
      </c>
      <c r="OVJ42" s="707">
        <f>'2-ORÇAMENTO'!OVL39</f>
        <v>0</v>
      </c>
      <c r="OVK42" s="709">
        <f>'2-ORÇAMENTO'!OVK39</f>
        <v>0</v>
      </c>
      <c r="OVL42" s="707">
        <f>'2-ORÇAMENTO'!OVN39</f>
        <v>0</v>
      </c>
      <c r="OVM42" s="709">
        <f>'2-ORÇAMENTO'!OVM39</f>
        <v>0</v>
      </c>
      <c r="OVN42" s="707">
        <f>'2-ORÇAMENTO'!OVP39</f>
        <v>0</v>
      </c>
      <c r="OVO42" s="709">
        <f>'2-ORÇAMENTO'!OVO39</f>
        <v>0</v>
      </c>
      <c r="OVP42" s="707">
        <f>'2-ORÇAMENTO'!OVR39</f>
        <v>0</v>
      </c>
      <c r="OVQ42" s="709">
        <f>'2-ORÇAMENTO'!OVQ39</f>
        <v>0</v>
      </c>
      <c r="OVR42" s="707">
        <f>'2-ORÇAMENTO'!OVT39</f>
        <v>0</v>
      </c>
      <c r="OVS42" s="709">
        <f>'2-ORÇAMENTO'!OVS39</f>
        <v>0</v>
      </c>
      <c r="OVT42" s="707">
        <f>'2-ORÇAMENTO'!OVV39</f>
        <v>0</v>
      </c>
      <c r="OVU42" s="709">
        <f>'2-ORÇAMENTO'!OVU39</f>
        <v>0</v>
      </c>
      <c r="OVV42" s="707">
        <f>'2-ORÇAMENTO'!OVX39</f>
        <v>0</v>
      </c>
      <c r="OVW42" s="709">
        <f>'2-ORÇAMENTO'!OVW39</f>
        <v>0</v>
      </c>
      <c r="OVX42" s="707">
        <f>'2-ORÇAMENTO'!OVZ39</f>
        <v>0</v>
      </c>
      <c r="OVY42" s="709">
        <f>'2-ORÇAMENTO'!OVY39</f>
        <v>0</v>
      </c>
      <c r="OVZ42" s="707">
        <f>'2-ORÇAMENTO'!OWB39</f>
        <v>0</v>
      </c>
      <c r="OWA42" s="709">
        <f>'2-ORÇAMENTO'!OWA39</f>
        <v>0</v>
      </c>
      <c r="OWB42" s="707">
        <f>'2-ORÇAMENTO'!OWD39</f>
        <v>0</v>
      </c>
      <c r="OWC42" s="709">
        <f>'2-ORÇAMENTO'!OWC39</f>
        <v>0</v>
      </c>
      <c r="OWD42" s="707">
        <f>'2-ORÇAMENTO'!OWF39</f>
        <v>0</v>
      </c>
      <c r="OWE42" s="709">
        <f>'2-ORÇAMENTO'!OWE39</f>
        <v>0</v>
      </c>
      <c r="OWF42" s="707">
        <f>'2-ORÇAMENTO'!OWH39</f>
        <v>0</v>
      </c>
      <c r="OWG42" s="709">
        <f>'2-ORÇAMENTO'!OWG39</f>
        <v>0</v>
      </c>
      <c r="OWH42" s="707">
        <f>'2-ORÇAMENTO'!OWJ39</f>
        <v>0</v>
      </c>
      <c r="OWI42" s="709">
        <f>'2-ORÇAMENTO'!OWI39</f>
        <v>0</v>
      </c>
      <c r="OWJ42" s="707">
        <f>'2-ORÇAMENTO'!OWL39</f>
        <v>0</v>
      </c>
      <c r="OWK42" s="709">
        <f>'2-ORÇAMENTO'!OWK39</f>
        <v>0</v>
      </c>
      <c r="OWL42" s="707">
        <f>'2-ORÇAMENTO'!OWN39</f>
        <v>0</v>
      </c>
      <c r="OWM42" s="709">
        <f>'2-ORÇAMENTO'!OWM39</f>
        <v>0</v>
      </c>
      <c r="OWN42" s="707">
        <f>'2-ORÇAMENTO'!OWP39</f>
        <v>0</v>
      </c>
      <c r="OWO42" s="709">
        <f>'2-ORÇAMENTO'!OWO39</f>
        <v>0</v>
      </c>
      <c r="OWP42" s="707">
        <f>'2-ORÇAMENTO'!OWR39</f>
        <v>0</v>
      </c>
      <c r="OWQ42" s="709">
        <f>'2-ORÇAMENTO'!OWQ39</f>
        <v>0</v>
      </c>
      <c r="OWR42" s="707">
        <f>'2-ORÇAMENTO'!OWT39</f>
        <v>0</v>
      </c>
      <c r="OWS42" s="709">
        <f>'2-ORÇAMENTO'!OWS39</f>
        <v>0</v>
      </c>
      <c r="OWT42" s="707">
        <f>'2-ORÇAMENTO'!OWV39</f>
        <v>0</v>
      </c>
      <c r="OWU42" s="709">
        <f>'2-ORÇAMENTO'!OWU39</f>
        <v>0</v>
      </c>
      <c r="OWV42" s="707">
        <f>'2-ORÇAMENTO'!OWX39</f>
        <v>0</v>
      </c>
      <c r="OWW42" s="709">
        <f>'2-ORÇAMENTO'!OWW39</f>
        <v>0</v>
      </c>
      <c r="OWX42" s="707">
        <f>'2-ORÇAMENTO'!OWZ39</f>
        <v>0</v>
      </c>
      <c r="OWY42" s="709">
        <f>'2-ORÇAMENTO'!OWY39</f>
        <v>0</v>
      </c>
      <c r="OWZ42" s="707">
        <f>'2-ORÇAMENTO'!OXB39</f>
        <v>0</v>
      </c>
      <c r="OXA42" s="709">
        <f>'2-ORÇAMENTO'!OXA39</f>
        <v>0</v>
      </c>
      <c r="OXB42" s="707">
        <f>'2-ORÇAMENTO'!OXD39</f>
        <v>0</v>
      </c>
      <c r="OXC42" s="709">
        <f>'2-ORÇAMENTO'!OXC39</f>
        <v>0</v>
      </c>
      <c r="OXD42" s="707">
        <f>'2-ORÇAMENTO'!OXF39</f>
        <v>0</v>
      </c>
      <c r="OXE42" s="709">
        <f>'2-ORÇAMENTO'!OXE39</f>
        <v>0</v>
      </c>
      <c r="OXF42" s="707">
        <f>'2-ORÇAMENTO'!OXH39</f>
        <v>0</v>
      </c>
      <c r="OXG42" s="709">
        <f>'2-ORÇAMENTO'!OXG39</f>
        <v>0</v>
      </c>
      <c r="OXH42" s="707">
        <f>'2-ORÇAMENTO'!OXJ39</f>
        <v>0</v>
      </c>
      <c r="OXI42" s="709">
        <f>'2-ORÇAMENTO'!OXI39</f>
        <v>0</v>
      </c>
      <c r="OXJ42" s="707">
        <f>'2-ORÇAMENTO'!OXL39</f>
        <v>0</v>
      </c>
      <c r="OXK42" s="709">
        <f>'2-ORÇAMENTO'!OXK39</f>
        <v>0</v>
      </c>
      <c r="OXL42" s="707">
        <f>'2-ORÇAMENTO'!OXN39</f>
        <v>0</v>
      </c>
      <c r="OXM42" s="709">
        <f>'2-ORÇAMENTO'!OXM39</f>
        <v>0</v>
      </c>
      <c r="OXN42" s="707">
        <f>'2-ORÇAMENTO'!OXP39</f>
        <v>0</v>
      </c>
      <c r="OXO42" s="709">
        <f>'2-ORÇAMENTO'!OXO39</f>
        <v>0</v>
      </c>
      <c r="OXP42" s="707">
        <f>'2-ORÇAMENTO'!OXR39</f>
        <v>0</v>
      </c>
      <c r="OXQ42" s="709">
        <f>'2-ORÇAMENTO'!OXQ39</f>
        <v>0</v>
      </c>
      <c r="OXR42" s="707">
        <f>'2-ORÇAMENTO'!OXT39</f>
        <v>0</v>
      </c>
      <c r="OXS42" s="709">
        <f>'2-ORÇAMENTO'!OXS39</f>
        <v>0</v>
      </c>
      <c r="OXT42" s="707">
        <f>'2-ORÇAMENTO'!OXV39</f>
        <v>0</v>
      </c>
      <c r="OXU42" s="709">
        <f>'2-ORÇAMENTO'!OXU39</f>
        <v>0</v>
      </c>
      <c r="OXV42" s="707">
        <f>'2-ORÇAMENTO'!OXX39</f>
        <v>0</v>
      </c>
      <c r="OXW42" s="709">
        <f>'2-ORÇAMENTO'!OXW39</f>
        <v>0</v>
      </c>
      <c r="OXX42" s="707">
        <f>'2-ORÇAMENTO'!OXZ39</f>
        <v>0</v>
      </c>
      <c r="OXY42" s="709">
        <f>'2-ORÇAMENTO'!OXY39</f>
        <v>0</v>
      </c>
      <c r="OXZ42" s="707">
        <f>'2-ORÇAMENTO'!OYB39</f>
        <v>0</v>
      </c>
      <c r="OYA42" s="709">
        <f>'2-ORÇAMENTO'!OYA39</f>
        <v>0</v>
      </c>
      <c r="OYB42" s="707">
        <f>'2-ORÇAMENTO'!OYD39</f>
        <v>0</v>
      </c>
      <c r="OYC42" s="709">
        <f>'2-ORÇAMENTO'!OYC39</f>
        <v>0</v>
      </c>
      <c r="OYD42" s="707">
        <f>'2-ORÇAMENTO'!OYF39</f>
        <v>0</v>
      </c>
      <c r="OYE42" s="709">
        <f>'2-ORÇAMENTO'!OYE39</f>
        <v>0</v>
      </c>
      <c r="OYF42" s="707">
        <f>'2-ORÇAMENTO'!OYH39</f>
        <v>0</v>
      </c>
      <c r="OYG42" s="709">
        <f>'2-ORÇAMENTO'!OYG39</f>
        <v>0</v>
      </c>
      <c r="OYH42" s="707">
        <f>'2-ORÇAMENTO'!OYJ39</f>
        <v>0</v>
      </c>
      <c r="OYI42" s="709">
        <f>'2-ORÇAMENTO'!OYI39</f>
        <v>0</v>
      </c>
      <c r="OYJ42" s="707">
        <f>'2-ORÇAMENTO'!OYL39</f>
        <v>0</v>
      </c>
      <c r="OYK42" s="709">
        <f>'2-ORÇAMENTO'!OYK39</f>
        <v>0</v>
      </c>
      <c r="OYL42" s="707">
        <f>'2-ORÇAMENTO'!OYN39</f>
        <v>0</v>
      </c>
      <c r="OYM42" s="709">
        <f>'2-ORÇAMENTO'!OYM39</f>
        <v>0</v>
      </c>
      <c r="OYN42" s="707">
        <f>'2-ORÇAMENTO'!OYP39</f>
        <v>0</v>
      </c>
      <c r="OYO42" s="709">
        <f>'2-ORÇAMENTO'!OYO39</f>
        <v>0</v>
      </c>
      <c r="OYP42" s="707">
        <f>'2-ORÇAMENTO'!OYR39</f>
        <v>0</v>
      </c>
      <c r="OYQ42" s="709">
        <f>'2-ORÇAMENTO'!OYQ39</f>
        <v>0</v>
      </c>
      <c r="OYR42" s="707">
        <f>'2-ORÇAMENTO'!OYT39</f>
        <v>0</v>
      </c>
      <c r="OYS42" s="709">
        <f>'2-ORÇAMENTO'!OYS39</f>
        <v>0</v>
      </c>
      <c r="OYT42" s="707">
        <f>'2-ORÇAMENTO'!OYV39</f>
        <v>0</v>
      </c>
      <c r="OYU42" s="709">
        <f>'2-ORÇAMENTO'!OYU39</f>
        <v>0</v>
      </c>
      <c r="OYV42" s="707">
        <f>'2-ORÇAMENTO'!OYX39</f>
        <v>0</v>
      </c>
      <c r="OYW42" s="709">
        <f>'2-ORÇAMENTO'!OYW39</f>
        <v>0</v>
      </c>
      <c r="OYX42" s="707">
        <f>'2-ORÇAMENTO'!OYZ39</f>
        <v>0</v>
      </c>
      <c r="OYY42" s="709">
        <f>'2-ORÇAMENTO'!OYY39</f>
        <v>0</v>
      </c>
      <c r="OYZ42" s="707">
        <f>'2-ORÇAMENTO'!OZB39</f>
        <v>0</v>
      </c>
      <c r="OZA42" s="709">
        <f>'2-ORÇAMENTO'!OZA39</f>
        <v>0</v>
      </c>
      <c r="OZB42" s="707">
        <f>'2-ORÇAMENTO'!OZD39</f>
        <v>0</v>
      </c>
      <c r="OZC42" s="709">
        <f>'2-ORÇAMENTO'!OZC39</f>
        <v>0</v>
      </c>
      <c r="OZD42" s="707">
        <f>'2-ORÇAMENTO'!OZF39</f>
        <v>0</v>
      </c>
      <c r="OZE42" s="709">
        <f>'2-ORÇAMENTO'!OZE39</f>
        <v>0</v>
      </c>
      <c r="OZF42" s="707">
        <f>'2-ORÇAMENTO'!OZH39</f>
        <v>0</v>
      </c>
      <c r="OZG42" s="709">
        <f>'2-ORÇAMENTO'!OZG39</f>
        <v>0</v>
      </c>
      <c r="OZH42" s="707">
        <f>'2-ORÇAMENTO'!OZJ39</f>
        <v>0</v>
      </c>
      <c r="OZI42" s="709">
        <f>'2-ORÇAMENTO'!OZI39</f>
        <v>0</v>
      </c>
      <c r="OZJ42" s="707">
        <f>'2-ORÇAMENTO'!OZL39</f>
        <v>0</v>
      </c>
      <c r="OZK42" s="709">
        <f>'2-ORÇAMENTO'!OZK39</f>
        <v>0</v>
      </c>
      <c r="OZL42" s="707">
        <f>'2-ORÇAMENTO'!OZN39</f>
        <v>0</v>
      </c>
      <c r="OZM42" s="709">
        <f>'2-ORÇAMENTO'!OZM39</f>
        <v>0</v>
      </c>
      <c r="OZN42" s="707">
        <f>'2-ORÇAMENTO'!OZP39</f>
        <v>0</v>
      </c>
      <c r="OZO42" s="709">
        <f>'2-ORÇAMENTO'!OZO39</f>
        <v>0</v>
      </c>
      <c r="OZP42" s="707">
        <f>'2-ORÇAMENTO'!OZR39</f>
        <v>0</v>
      </c>
      <c r="OZQ42" s="709">
        <f>'2-ORÇAMENTO'!OZQ39</f>
        <v>0</v>
      </c>
      <c r="OZR42" s="707">
        <f>'2-ORÇAMENTO'!OZT39</f>
        <v>0</v>
      </c>
      <c r="OZS42" s="709">
        <f>'2-ORÇAMENTO'!OZS39</f>
        <v>0</v>
      </c>
      <c r="OZT42" s="707">
        <f>'2-ORÇAMENTO'!OZV39</f>
        <v>0</v>
      </c>
      <c r="OZU42" s="709">
        <f>'2-ORÇAMENTO'!OZU39</f>
        <v>0</v>
      </c>
      <c r="OZV42" s="707">
        <f>'2-ORÇAMENTO'!OZX39</f>
        <v>0</v>
      </c>
      <c r="OZW42" s="709">
        <f>'2-ORÇAMENTO'!OZW39</f>
        <v>0</v>
      </c>
      <c r="OZX42" s="707">
        <f>'2-ORÇAMENTO'!OZZ39</f>
        <v>0</v>
      </c>
      <c r="OZY42" s="709">
        <f>'2-ORÇAMENTO'!OZY39</f>
        <v>0</v>
      </c>
      <c r="OZZ42" s="707">
        <f>'2-ORÇAMENTO'!PAB39</f>
        <v>0</v>
      </c>
      <c r="PAA42" s="709">
        <f>'2-ORÇAMENTO'!PAA39</f>
        <v>0</v>
      </c>
      <c r="PAB42" s="707">
        <f>'2-ORÇAMENTO'!PAD39</f>
        <v>0</v>
      </c>
      <c r="PAC42" s="709">
        <f>'2-ORÇAMENTO'!PAC39</f>
        <v>0</v>
      </c>
      <c r="PAD42" s="707">
        <f>'2-ORÇAMENTO'!PAF39</f>
        <v>0</v>
      </c>
      <c r="PAE42" s="709">
        <f>'2-ORÇAMENTO'!PAE39</f>
        <v>0</v>
      </c>
      <c r="PAF42" s="707">
        <f>'2-ORÇAMENTO'!PAH39</f>
        <v>0</v>
      </c>
      <c r="PAG42" s="709">
        <f>'2-ORÇAMENTO'!PAG39</f>
        <v>0</v>
      </c>
      <c r="PAH42" s="707">
        <f>'2-ORÇAMENTO'!PAJ39</f>
        <v>0</v>
      </c>
      <c r="PAI42" s="709">
        <f>'2-ORÇAMENTO'!PAI39</f>
        <v>0</v>
      </c>
      <c r="PAJ42" s="707">
        <f>'2-ORÇAMENTO'!PAL39</f>
        <v>0</v>
      </c>
      <c r="PAK42" s="709">
        <f>'2-ORÇAMENTO'!PAK39</f>
        <v>0</v>
      </c>
      <c r="PAL42" s="707">
        <f>'2-ORÇAMENTO'!PAN39</f>
        <v>0</v>
      </c>
      <c r="PAM42" s="709">
        <f>'2-ORÇAMENTO'!PAM39</f>
        <v>0</v>
      </c>
      <c r="PAN42" s="707">
        <f>'2-ORÇAMENTO'!PAP39</f>
        <v>0</v>
      </c>
      <c r="PAO42" s="709">
        <f>'2-ORÇAMENTO'!PAO39</f>
        <v>0</v>
      </c>
      <c r="PAP42" s="707">
        <f>'2-ORÇAMENTO'!PAR39</f>
        <v>0</v>
      </c>
      <c r="PAQ42" s="709">
        <f>'2-ORÇAMENTO'!PAQ39</f>
        <v>0</v>
      </c>
      <c r="PAR42" s="707">
        <f>'2-ORÇAMENTO'!PAT39</f>
        <v>0</v>
      </c>
      <c r="PAS42" s="709">
        <f>'2-ORÇAMENTO'!PAS39</f>
        <v>0</v>
      </c>
      <c r="PAT42" s="707">
        <f>'2-ORÇAMENTO'!PAV39</f>
        <v>0</v>
      </c>
      <c r="PAU42" s="709">
        <f>'2-ORÇAMENTO'!PAU39</f>
        <v>0</v>
      </c>
      <c r="PAV42" s="707">
        <f>'2-ORÇAMENTO'!PAX39</f>
        <v>0</v>
      </c>
      <c r="PAW42" s="709">
        <f>'2-ORÇAMENTO'!PAW39</f>
        <v>0</v>
      </c>
      <c r="PAX42" s="707">
        <f>'2-ORÇAMENTO'!PAZ39</f>
        <v>0</v>
      </c>
      <c r="PAY42" s="709">
        <f>'2-ORÇAMENTO'!PAY39</f>
        <v>0</v>
      </c>
      <c r="PAZ42" s="707">
        <f>'2-ORÇAMENTO'!PBB39</f>
        <v>0</v>
      </c>
      <c r="PBA42" s="709">
        <f>'2-ORÇAMENTO'!PBA39</f>
        <v>0</v>
      </c>
      <c r="PBB42" s="707">
        <f>'2-ORÇAMENTO'!PBD39</f>
        <v>0</v>
      </c>
      <c r="PBC42" s="709">
        <f>'2-ORÇAMENTO'!PBC39</f>
        <v>0</v>
      </c>
      <c r="PBD42" s="707">
        <f>'2-ORÇAMENTO'!PBF39</f>
        <v>0</v>
      </c>
      <c r="PBE42" s="709">
        <f>'2-ORÇAMENTO'!PBE39</f>
        <v>0</v>
      </c>
      <c r="PBF42" s="707">
        <f>'2-ORÇAMENTO'!PBH39</f>
        <v>0</v>
      </c>
      <c r="PBG42" s="709">
        <f>'2-ORÇAMENTO'!PBG39</f>
        <v>0</v>
      </c>
      <c r="PBH42" s="707">
        <f>'2-ORÇAMENTO'!PBJ39</f>
        <v>0</v>
      </c>
      <c r="PBI42" s="709">
        <f>'2-ORÇAMENTO'!PBI39</f>
        <v>0</v>
      </c>
      <c r="PBJ42" s="707">
        <f>'2-ORÇAMENTO'!PBL39</f>
        <v>0</v>
      </c>
      <c r="PBK42" s="709">
        <f>'2-ORÇAMENTO'!PBK39</f>
        <v>0</v>
      </c>
      <c r="PBL42" s="707">
        <f>'2-ORÇAMENTO'!PBN39</f>
        <v>0</v>
      </c>
      <c r="PBM42" s="709">
        <f>'2-ORÇAMENTO'!PBM39</f>
        <v>0</v>
      </c>
      <c r="PBN42" s="707">
        <f>'2-ORÇAMENTO'!PBP39</f>
        <v>0</v>
      </c>
      <c r="PBO42" s="709">
        <f>'2-ORÇAMENTO'!PBO39</f>
        <v>0</v>
      </c>
      <c r="PBP42" s="707">
        <f>'2-ORÇAMENTO'!PBR39</f>
        <v>0</v>
      </c>
      <c r="PBQ42" s="709">
        <f>'2-ORÇAMENTO'!PBQ39</f>
        <v>0</v>
      </c>
      <c r="PBR42" s="707">
        <f>'2-ORÇAMENTO'!PBT39</f>
        <v>0</v>
      </c>
      <c r="PBS42" s="709">
        <f>'2-ORÇAMENTO'!PBS39</f>
        <v>0</v>
      </c>
      <c r="PBT42" s="707">
        <f>'2-ORÇAMENTO'!PBV39</f>
        <v>0</v>
      </c>
      <c r="PBU42" s="709">
        <f>'2-ORÇAMENTO'!PBU39</f>
        <v>0</v>
      </c>
      <c r="PBV42" s="707">
        <f>'2-ORÇAMENTO'!PBX39</f>
        <v>0</v>
      </c>
      <c r="PBW42" s="709">
        <f>'2-ORÇAMENTO'!PBW39</f>
        <v>0</v>
      </c>
      <c r="PBX42" s="707">
        <f>'2-ORÇAMENTO'!PBZ39</f>
        <v>0</v>
      </c>
      <c r="PBY42" s="709">
        <f>'2-ORÇAMENTO'!PBY39</f>
        <v>0</v>
      </c>
      <c r="PBZ42" s="707">
        <f>'2-ORÇAMENTO'!PCB39</f>
        <v>0</v>
      </c>
      <c r="PCA42" s="709">
        <f>'2-ORÇAMENTO'!PCA39</f>
        <v>0</v>
      </c>
      <c r="PCB42" s="707">
        <f>'2-ORÇAMENTO'!PCD39</f>
        <v>0</v>
      </c>
      <c r="PCC42" s="709">
        <f>'2-ORÇAMENTO'!PCC39</f>
        <v>0</v>
      </c>
      <c r="PCD42" s="707">
        <f>'2-ORÇAMENTO'!PCF39</f>
        <v>0</v>
      </c>
      <c r="PCE42" s="709">
        <f>'2-ORÇAMENTO'!PCE39</f>
        <v>0</v>
      </c>
      <c r="PCF42" s="707">
        <f>'2-ORÇAMENTO'!PCH39</f>
        <v>0</v>
      </c>
      <c r="PCG42" s="709">
        <f>'2-ORÇAMENTO'!PCG39</f>
        <v>0</v>
      </c>
      <c r="PCH42" s="707">
        <f>'2-ORÇAMENTO'!PCJ39</f>
        <v>0</v>
      </c>
      <c r="PCI42" s="709">
        <f>'2-ORÇAMENTO'!PCI39</f>
        <v>0</v>
      </c>
      <c r="PCJ42" s="707">
        <f>'2-ORÇAMENTO'!PCL39</f>
        <v>0</v>
      </c>
      <c r="PCK42" s="709">
        <f>'2-ORÇAMENTO'!PCK39</f>
        <v>0</v>
      </c>
      <c r="PCL42" s="707">
        <f>'2-ORÇAMENTO'!PCN39</f>
        <v>0</v>
      </c>
      <c r="PCM42" s="709">
        <f>'2-ORÇAMENTO'!PCM39</f>
        <v>0</v>
      </c>
      <c r="PCN42" s="707">
        <f>'2-ORÇAMENTO'!PCP39</f>
        <v>0</v>
      </c>
      <c r="PCO42" s="709">
        <f>'2-ORÇAMENTO'!PCO39</f>
        <v>0</v>
      </c>
      <c r="PCP42" s="707">
        <f>'2-ORÇAMENTO'!PCR39</f>
        <v>0</v>
      </c>
      <c r="PCQ42" s="709">
        <f>'2-ORÇAMENTO'!PCQ39</f>
        <v>0</v>
      </c>
      <c r="PCR42" s="707">
        <f>'2-ORÇAMENTO'!PCT39</f>
        <v>0</v>
      </c>
      <c r="PCS42" s="709">
        <f>'2-ORÇAMENTO'!PCS39</f>
        <v>0</v>
      </c>
      <c r="PCT42" s="707">
        <f>'2-ORÇAMENTO'!PCV39</f>
        <v>0</v>
      </c>
      <c r="PCU42" s="709">
        <f>'2-ORÇAMENTO'!PCU39</f>
        <v>0</v>
      </c>
      <c r="PCV42" s="707">
        <f>'2-ORÇAMENTO'!PCX39</f>
        <v>0</v>
      </c>
      <c r="PCW42" s="709">
        <f>'2-ORÇAMENTO'!PCW39</f>
        <v>0</v>
      </c>
      <c r="PCX42" s="707">
        <f>'2-ORÇAMENTO'!PCZ39</f>
        <v>0</v>
      </c>
      <c r="PCY42" s="709">
        <f>'2-ORÇAMENTO'!PCY39</f>
        <v>0</v>
      </c>
      <c r="PCZ42" s="707">
        <f>'2-ORÇAMENTO'!PDB39</f>
        <v>0</v>
      </c>
      <c r="PDA42" s="709">
        <f>'2-ORÇAMENTO'!PDA39</f>
        <v>0</v>
      </c>
      <c r="PDB42" s="707">
        <f>'2-ORÇAMENTO'!PDD39</f>
        <v>0</v>
      </c>
      <c r="PDC42" s="709">
        <f>'2-ORÇAMENTO'!PDC39</f>
        <v>0</v>
      </c>
      <c r="PDD42" s="707">
        <f>'2-ORÇAMENTO'!PDF39</f>
        <v>0</v>
      </c>
      <c r="PDE42" s="709">
        <f>'2-ORÇAMENTO'!PDE39</f>
        <v>0</v>
      </c>
      <c r="PDF42" s="707">
        <f>'2-ORÇAMENTO'!PDH39</f>
        <v>0</v>
      </c>
      <c r="PDG42" s="709">
        <f>'2-ORÇAMENTO'!PDG39</f>
        <v>0</v>
      </c>
      <c r="PDH42" s="707">
        <f>'2-ORÇAMENTO'!PDJ39</f>
        <v>0</v>
      </c>
      <c r="PDI42" s="709">
        <f>'2-ORÇAMENTO'!PDI39</f>
        <v>0</v>
      </c>
      <c r="PDJ42" s="707">
        <f>'2-ORÇAMENTO'!PDL39</f>
        <v>0</v>
      </c>
      <c r="PDK42" s="709">
        <f>'2-ORÇAMENTO'!PDK39</f>
        <v>0</v>
      </c>
      <c r="PDL42" s="707">
        <f>'2-ORÇAMENTO'!PDN39</f>
        <v>0</v>
      </c>
      <c r="PDM42" s="709">
        <f>'2-ORÇAMENTO'!PDM39</f>
        <v>0</v>
      </c>
      <c r="PDN42" s="707">
        <f>'2-ORÇAMENTO'!PDP39</f>
        <v>0</v>
      </c>
      <c r="PDO42" s="709">
        <f>'2-ORÇAMENTO'!PDO39</f>
        <v>0</v>
      </c>
      <c r="PDP42" s="707">
        <f>'2-ORÇAMENTO'!PDR39</f>
        <v>0</v>
      </c>
      <c r="PDQ42" s="709">
        <f>'2-ORÇAMENTO'!PDQ39</f>
        <v>0</v>
      </c>
      <c r="PDR42" s="707">
        <f>'2-ORÇAMENTO'!PDT39</f>
        <v>0</v>
      </c>
      <c r="PDS42" s="709">
        <f>'2-ORÇAMENTO'!PDS39</f>
        <v>0</v>
      </c>
      <c r="PDT42" s="707">
        <f>'2-ORÇAMENTO'!PDV39</f>
        <v>0</v>
      </c>
      <c r="PDU42" s="709">
        <f>'2-ORÇAMENTO'!PDU39</f>
        <v>0</v>
      </c>
      <c r="PDV42" s="707">
        <f>'2-ORÇAMENTO'!PDX39</f>
        <v>0</v>
      </c>
      <c r="PDW42" s="709">
        <f>'2-ORÇAMENTO'!PDW39</f>
        <v>0</v>
      </c>
      <c r="PDX42" s="707">
        <f>'2-ORÇAMENTO'!PDZ39</f>
        <v>0</v>
      </c>
      <c r="PDY42" s="709">
        <f>'2-ORÇAMENTO'!PDY39</f>
        <v>0</v>
      </c>
      <c r="PDZ42" s="707">
        <f>'2-ORÇAMENTO'!PEB39</f>
        <v>0</v>
      </c>
      <c r="PEA42" s="709">
        <f>'2-ORÇAMENTO'!PEA39</f>
        <v>0</v>
      </c>
      <c r="PEB42" s="707">
        <f>'2-ORÇAMENTO'!PED39</f>
        <v>0</v>
      </c>
      <c r="PEC42" s="709">
        <f>'2-ORÇAMENTO'!PEC39</f>
        <v>0</v>
      </c>
      <c r="PED42" s="707">
        <f>'2-ORÇAMENTO'!PEF39</f>
        <v>0</v>
      </c>
      <c r="PEE42" s="709">
        <f>'2-ORÇAMENTO'!PEE39</f>
        <v>0</v>
      </c>
      <c r="PEF42" s="707">
        <f>'2-ORÇAMENTO'!PEH39</f>
        <v>0</v>
      </c>
      <c r="PEG42" s="709">
        <f>'2-ORÇAMENTO'!PEG39</f>
        <v>0</v>
      </c>
      <c r="PEH42" s="707">
        <f>'2-ORÇAMENTO'!PEJ39</f>
        <v>0</v>
      </c>
      <c r="PEI42" s="709">
        <f>'2-ORÇAMENTO'!PEI39</f>
        <v>0</v>
      </c>
      <c r="PEJ42" s="707">
        <f>'2-ORÇAMENTO'!PEL39</f>
        <v>0</v>
      </c>
      <c r="PEK42" s="709">
        <f>'2-ORÇAMENTO'!PEK39</f>
        <v>0</v>
      </c>
      <c r="PEL42" s="707">
        <f>'2-ORÇAMENTO'!PEN39</f>
        <v>0</v>
      </c>
      <c r="PEM42" s="709">
        <f>'2-ORÇAMENTO'!PEM39</f>
        <v>0</v>
      </c>
      <c r="PEN42" s="707">
        <f>'2-ORÇAMENTO'!PEP39</f>
        <v>0</v>
      </c>
      <c r="PEO42" s="709">
        <f>'2-ORÇAMENTO'!PEO39</f>
        <v>0</v>
      </c>
      <c r="PEP42" s="707">
        <f>'2-ORÇAMENTO'!PER39</f>
        <v>0</v>
      </c>
      <c r="PEQ42" s="709">
        <f>'2-ORÇAMENTO'!PEQ39</f>
        <v>0</v>
      </c>
      <c r="PER42" s="707">
        <f>'2-ORÇAMENTO'!PET39</f>
        <v>0</v>
      </c>
      <c r="PES42" s="709">
        <f>'2-ORÇAMENTO'!PES39</f>
        <v>0</v>
      </c>
      <c r="PET42" s="707">
        <f>'2-ORÇAMENTO'!PEV39</f>
        <v>0</v>
      </c>
      <c r="PEU42" s="709">
        <f>'2-ORÇAMENTO'!PEU39</f>
        <v>0</v>
      </c>
      <c r="PEV42" s="707">
        <f>'2-ORÇAMENTO'!PEX39</f>
        <v>0</v>
      </c>
      <c r="PEW42" s="709">
        <f>'2-ORÇAMENTO'!PEW39</f>
        <v>0</v>
      </c>
      <c r="PEX42" s="707">
        <f>'2-ORÇAMENTO'!PEZ39</f>
        <v>0</v>
      </c>
      <c r="PEY42" s="709">
        <f>'2-ORÇAMENTO'!PEY39</f>
        <v>0</v>
      </c>
      <c r="PEZ42" s="707">
        <f>'2-ORÇAMENTO'!PFB39</f>
        <v>0</v>
      </c>
      <c r="PFA42" s="709">
        <f>'2-ORÇAMENTO'!PFA39</f>
        <v>0</v>
      </c>
      <c r="PFB42" s="707">
        <f>'2-ORÇAMENTO'!PFD39</f>
        <v>0</v>
      </c>
      <c r="PFC42" s="709">
        <f>'2-ORÇAMENTO'!PFC39</f>
        <v>0</v>
      </c>
      <c r="PFD42" s="707">
        <f>'2-ORÇAMENTO'!PFF39</f>
        <v>0</v>
      </c>
      <c r="PFE42" s="709">
        <f>'2-ORÇAMENTO'!PFE39</f>
        <v>0</v>
      </c>
      <c r="PFF42" s="707">
        <f>'2-ORÇAMENTO'!PFH39</f>
        <v>0</v>
      </c>
      <c r="PFG42" s="709">
        <f>'2-ORÇAMENTO'!PFG39</f>
        <v>0</v>
      </c>
      <c r="PFH42" s="707">
        <f>'2-ORÇAMENTO'!PFJ39</f>
        <v>0</v>
      </c>
      <c r="PFI42" s="709">
        <f>'2-ORÇAMENTO'!PFI39</f>
        <v>0</v>
      </c>
      <c r="PFJ42" s="707">
        <f>'2-ORÇAMENTO'!PFL39</f>
        <v>0</v>
      </c>
      <c r="PFK42" s="709">
        <f>'2-ORÇAMENTO'!PFK39</f>
        <v>0</v>
      </c>
      <c r="PFL42" s="707">
        <f>'2-ORÇAMENTO'!PFN39</f>
        <v>0</v>
      </c>
      <c r="PFM42" s="709">
        <f>'2-ORÇAMENTO'!PFM39</f>
        <v>0</v>
      </c>
      <c r="PFN42" s="707">
        <f>'2-ORÇAMENTO'!PFP39</f>
        <v>0</v>
      </c>
      <c r="PFO42" s="709">
        <f>'2-ORÇAMENTO'!PFO39</f>
        <v>0</v>
      </c>
      <c r="PFP42" s="707">
        <f>'2-ORÇAMENTO'!PFR39</f>
        <v>0</v>
      </c>
      <c r="PFQ42" s="709">
        <f>'2-ORÇAMENTO'!PFQ39</f>
        <v>0</v>
      </c>
      <c r="PFR42" s="707">
        <f>'2-ORÇAMENTO'!PFT39</f>
        <v>0</v>
      </c>
      <c r="PFS42" s="709">
        <f>'2-ORÇAMENTO'!PFS39</f>
        <v>0</v>
      </c>
      <c r="PFT42" s="707">
        <f>'2-ORÇAMENTO'!PFV39</f>
        <v>0</v>
      </c>
      <c r="PFU42" s="709">
        <f>'2-ORÇAMENTO'!PFU39</f>
        <v>0</v>
      </c>
      <c r="PFV42" s="707">
        <f>'2-ORÇAMENTO'!PFX39</f>
        <v>0</v>
      </c>
      <c r="PFW42" s="709">
        <f>'2-ORÇAMENTO'!PFW39</f>
        <v>0</v>
      </c>
      <c r="PFX42" s="707">
        <f>'2-ORÇAMENTO'!PFZ39</f>
        <v>0</v>
      </c>
      <c r="PFY42" s="709">
        <f>'2-ORÇAMENTO'!PFY39</f>
        <v>0</v>
      </c>
      <c r="PFZ42" s="707">
        <f>'2-ORÇAMENTO'!PGB39</f>
        <v>0</v>
      </c>
      <c r="PGA42" s="709">
        <f>'2-ORÇAMENTO'!PGA39</f>
        <v>0</v>
      </c>
      <c r="PGB42" s="707">
        <f>'2-ORÇAMENTO'!PGD39</f>
        <v>0</v>
      </c>
      <c r="PGC42" s="709">
        <f>'2-ORÇAMENTO'!PGC39</f>
        <v>0</v>
      </c>
      <c r="PGD42" s="707">
        <f>'2-ORÇAMENTO'!PGF39</f>
        <v>0</v>
      </c>
      <c r="PGE42" s="709">
        <f>'2-ORÇAMENTO'!PGE39</f>
        <v>0</v>
      </c>
      <c r="PGF42" s="707">
        <f>'2-ORÇAMENTO'!PGH39</f>
        <v>0</v>
      </c>
      <c r="PGG42" s="709">
        <f>'2-ORÇAMENTO'!PGG39</f>
        <v>0</v>
      </c>
      <c r="PGH42" s="707">
        <f>'2-ORÇAMENTO'!PGJ39</f>
        <v>0</v>
      </c>
      <c r="PGI42" s="709">
        <f>'2-ORÇAMENTO'!PGI39</f>
        <v>0</v>
      </c>
      <c r="PGJ42" s="707">
        <f>'2-ORÇAMENTO'!PGL39</f>
        <v>0</v>
      </c>
      <c r="PGK42" s="709">
        <f>'2-ORÇAMENTO'!PGK39</f>
        <v>0</v>
      </c>
      <c r="PGL42" s="707">
        <f>'2-ORÇAMENTO'!PGN39</f>
        <v>0</v>
      </c>
      <c r="PGM42" s="709">
        <f>'2-ORÇAMENTO'!PGM39</f>
        <v>0</v>
      </c>
      <c r="PGN42" s="707">
        <f>'2-ORÇAMENTO'!PGP39</f>
        <v>0</v>
      </c>
      <c r="PGO42" s="709">
        <f>'2-ORÇAMENTO'!PGO39</f>
        <v>0</v>
      </c>
      <c r="PGP42" s="707">
        <f>'2-ORÇAMENTO'!PGR39</f>
        <v>0</v>
      </c>
      <c r="PGQ42" s="709">
        <f>'2-ORÇAMENTO'!PGQ39</f>
        <v>0</v>
      </c>
      <c r="PGR42" s="707">
        <f>'2-ORÇAMENTO'!PGT39</f>
        <v>0</v>
      </c>
      <c r="PGS42" s="709">
        <f>'2-ORÇAMENTO'!PGS39</f>
        <v>0</v>
      </c>
      <c r="PGT42" s="707">
        <f>'2-ORÇAMENTO'!PGV39</f>
        <v>0</v>
      </c>
      <c r="PGU42" s="709">
        <f>'2-ORÇAMENTO'!PGU39</f>
        <v>0</v>
      </c>
      <c r="PGV42" s="707">
        <f>'2-ORÇAMENTO'!PGX39</f>
        <v>0</v>
      </c>
      <c r="PGW42" s="709">
        <f>'2-ORÇAMENTO'!PGW39</f>
        <v>0</v>
      </c>
      <c r="PGX42" s="707">
        <f>'2-ORÇAMENTO'!PGZ39</f>
        <v>0</v>
      </c>
      <c r="PGY42" s="709">
        <f>'2-ORÇAMENTO'!PGY39</f>
        <v>0</v>
      </c>
      <c r="PGZ42" s="707">
        <f>'2-ORÇAMENTO'!PHB39</f>
        <v>0</v>
      </c>
      <c r="PHA42" s="709">
        <f>'2-ORÇAMENTO'!PHA39</f>
        <v>0</v>
      </c>
      <c r="PHB42" s="707">
        <f>'2-ORÇAMENTO'!PHD39</f>
        <v>0</v>
      </c>
      <c r="PHC42" s="709">
        <f>'2-ORÇAMENTO'!PHC39</f>
        <v>0</v>
      </c>
      <c r="PHD42" s="707">
        <f>'2-ORÇAMENTO'!PHF39</f>
        <v>0</v>
      </c>
      <c r="PHE42" s="709">
        <f>'2-ORÇAMENTO'!PHE39</f>
        <v>0</v>
      </c>
      <c r="PHF42" s="707">
        <f>'2-ORÇAMENTO'!PHH39</f>
        <v>0</v>
      </c>
      <c r="PHG42" s="709">
        <f>'2-ORÇAMENTO'!PHG39</f>
        <v>0</v>
      </c>
      <c r="PHH42" s="707">
        <f>'2-ORÇAMENTO'!PHJ39</f>
        <v>0</v>
      </c>
      <c r="PHI42" s="709">
        <f>'2-ORÇAMENTO'!PHI39</f>
        <v>0</v>
      </c>
      <c r="PHJ42" s="707">
        <f>'2-ORÇAMENTO'!PHL39</f>
        <v>0</v>
      </c>
      <c r="PHK42" s="709">
        <f>'2-ORÇAMENTO'!PHK39</f>
        <v>0</v>
      </c>
      <c r="PHL42" s="707">
        <f>'2-ORÇAMENTO'!PHN39</f>
        <v>0</v>
      </c>
      <c r="PHM42" s="709">
        <f>'2-ORÇAMENTO'!PHM39</f>
        <v>0</v>
      </c>
      <c r="PHN42" s="707">
        <f>'2-ORÇAMENTO'!PHP39</f>
        <v>0</v>
      </c>
      <c r="PHO42" s="709">
        <f>'2-ORÇAMENTO'!PHO39</f>
        <v>0</v>
      </c>
      <c r="PHP42" s="707">
        <f>'2-ORÇAMENTO'!PHR39</f>
        <v>0</v>
      </c>
      <c r="PHQ42" s="709">
        <f>'2-ORÇAMENTO'!PHQ39</f>
        <v>0</v>
      </c>
      <c r="PHR42" s="707">
        <f>'2-ORÇAMENTO'!PHT39</f>
        <v>0</v>
      </c>
      <c r="PHS42" s="709">
        <f>'2-ORÇAMENTO'!PHS39</f>
        <v>0</v>
      </c>
      <c r="PHT42" s="707">
        <f>'2-ORÇAMENTO'!PHV39</f>
        <v>0</v>
      </c>
      <c r="PHU42" s="709">
        <f>'2-ORÇAMENTO'!PHU39</f>
        <v>0</v>
      </c>
      <c r="PHV42" s="707">
        <f>'2-ORÇAMENTO'!PHX39</f>
        <v>0</v>
      </c>
      <c r="PHW42" s="709">
        <f>'2-ORÇAMENTO'!PHW39</f>
        <v>0</v>
      </c>
      <c r="PHX42" s="707">
        <f>'2-ORÇAMENTO'!PHZ39</f>
        <v>0</v>
      </c>
      <c r="PHY42" s="709">
        <f>'2-ORÇAMENTO'!PHY39</f>
        <v>0</v>
      </c>
      <c r="PHZ42" s="707">
        <f>'2-ORÇAMENTO'!PIB39</f>
        <v>0</v>
      </c>
      <c r="PIA42" s="709">
        <f>'2-ORÇAMENTO'!PIA39</f>
        <v>0</v>
      </c>
      <c r="PIB42" s="707">
        <f>'2-ORÇAMENTO'!PID39</f>
        <v>0</v>
      </c>
      <c r="PIC42" s="709">
        <f>'2-ORÇAMENTO'!PIC39</f>
        <v>0</v>
      </c>
      <c r="PID42" s="707">
        <f>'2-ORÇAMENTO'!PIF39</f>
        <v>0</v>
      </c>
      <c r="PIE42" s="709">
        <f>'2-ORÇAMENTO'!PIE39</f>
        <v>0</v>
      </c>
      <c r="PIF42" s="707">
        <f>'2-ORÇAMENTO'!PIH39</f>
        <v>0</v>
      </c>
      <c r="PIG42" s="709">
        <f>'2-ORÇAMENTO'!PIG39</f>
        <v>0</v>
      </c>
      <c r="PIH42" s="707">
        <f>'2-ORÇAMENTO'!PIJ39</f>
        <v>0</v>
      </c>
      <c r="PII42" s="709">
        <f>'2-ORÇAMENTO'!PII39</f>
        <v>0</v>
      </c>
      <c r="PIJ42" s="707">
        <f>'2-ORÇAMENTO'!PIL39</f>
        <v>0</v>
      </c>
      <c r="PIK42" s="709">
        <f>'2-ORÇAMENTO'!PIK39</f>
        <v>0</v>
      </c>
      <c r="PIL42" s="707">
        <f>'2-ORÇAMENTO'!PIN39</f>
        <v>0</v>
      </c>
      <c r="PIM42" s="709">
        <f>'2-ORÇAMENTO'!PIM39</f>
        <v>0</v>
      </c>
      <c r="PIN42" s="707">
        <f>'2-ORÇAMENTO'!PIP39</f>
        <v>0</v>
      </c>
      <c r="PIO42" s="709">
        <f>'2-ORÇAMENTO'!PIO39</f>
        <v>0</v>
      </c>
      <c r="PIP42" s="707">
        <f>'2-ORÇAMENTO'!PIR39</f>
        <v>0</v>
      </c>
      <c r="PIQ42" s="709">
        <f>'2-ORÇAMENTO'!PIQ39</f>
        <v>0</v>
      </c>
      <c r="PIR42" s="707">
        <f>'2-ORÇAMENTO'!PIT39</f>
        <v>0</v>
      </c>
      <c r="PIS42" s="709">
        <f>'2-ORÇAMENTO'!PIS39</f>
        <v>0</v>
      </c>
      <c r="PIT42" s="707">
        <f>'2-ORÇAMENTO'!PIV39</f>
        <v>0</v>
      </c>
      <c r="PIU42" s="709">
        <f>'2-ORÇAMENTO'!PIU39</f>
        <v>0</v>
      </c>
      <c r="PIV42" s="707">
        <f>'2-ORÇAMENTO'!PIX39</f>
        <v>0</v>
      </c>
      <c r="PIW42" s="709">
        <f>'2-ORÇAMENTO'!PIW39</f>
        <v>0</v>
      </c>
      <c r="PIX42" s="707">
        <f>'2-ORÇAMENTO'!PIZ39</f>
        <v>0</v>
      </c>
      <c r="PIY42" s="709">
        <f>'2-ORÇAMENTO'!PIY39</f>
        <v>0</v>
      </c>
      <c r="PIZ42" s="707">
        <f>'2-ORÇAMENTO'!PJB39</f>
        <v>0</v>
      </c>
      <c r="PJA42" s="709">
        <f>'2-ORÇAMENTO'!PJA39</f>
        <v>0</v>
      </c>
      <c r="PJB42" s="707">
        <f>'2-ORÇAMENTO'!PJD39</f>
        <v>0</v>
      </c>
      <c r="PJC42" s="709">
        <f>'2-ORÇAMENTO'!PJC39</f>
        <v>0</v>
      </c>
      <c r="PJD42" s="707">
        <f>'2-ORÇAMENTO'!PJF39</f>
        <v>0</v>
      </c>
      <c r="PJE42" s="709">
        <f>'2-ORÇAMENTO'!PJE39</f>
        <v>0</v>
      </c>
      <c r="PJF42" s="707">
        <f>'2-ORÇAMENTO'!PJH39</f>
        <v>0</v>
      </c>
      <c r="PJG42" s="709">
        <f>'2-ORÇAMENTO'!PJG39</f>
        <v>0</v>
      </c>
      <c r="PJH42" s="707">
        <f>'2-ORÇAMENTO'!PJJ39</f>
        <v>0</v>
      </c>
      <c r="PJI42" s="709">
        <f>'2-ORÇAMENTO'!PJI39</f>
        <v>0</v>
      </c>
      <c r="PJJ42" s="707">
        <f>'2-ORÇAMENTO'!PJL39</f>
        <v>0</v>
      </c>
      <c r="PJK42" s="709">
        <f>'2-ORÇAMENTO'!PJK39</f>
        <v>0</v>
      </c>
      <c r="PJL42" s="707">
        <f>'2-ORÇAMENTO'!PJN39</f>
        <v>0</v>
      </c>
      <c r="PJM42" s="709">
        <f>'2-ORÇAMENTO'!PJM39</f>
        <v>0</v>
      </c>
      <c r="PJN42" s="707">
        <f>'2-ORÇAMENTO'!PJP39</f>
        <v>0</v>
      </c>
      <c r="PJO42" s="709">
        <f>'2-ORÇAMENTO'!PJO39</f>
        <v>0</v>
      </c>
      <c r="PJP42" s="707">
        <f>'2-ORÇAMENTO'!PJR39</f>
        <v>0</v>
      </c>
      <c r="PJQ42" s="709">
        <f>'2-ORÇAMENTO'!PJQ39</f>
        <v>0</v>
      </c>
      <c r="PJR42" s="707">
        <f>'2-ORÇAMENTO'!PJT39</f>
        <v>0</v>
      </c>
      <c r="PJS42" s="709">
        <f>'2-ORÇAMENTO'!PJS39</f>
        <v>0</v>
      </c>
      <c r="PJT42" s="707">
        <f>'2-ORÇAMENTO'!PJV39</f>
        <v>0</v>
      </c>
      <c r="PJU42" s="709">
        <f>'2-ORÇAMENTO'!PJU39</f>
        <v>0</v>
      </c>
      <c r="PJV42" s="707">
        <f>'2-ORÇAMENTO'!PJX39</f>
        <v>0</v>
      </c>
      <c r="PJW42" s="709">
        <f>'2-ORÇAMENTO'!PJW39</f>
        <v>0</v>
      </c>
      <c r="PJX42" s="707">
        <f>'2-ORÇAMENTO'!PJZ39</f>
        <v>0</v>
      </c>
      <c r="PJY42" s="709">
        <f>'2-ORÇAMENTO'!PJY39</f>
        <v>0</v>
      </c>
      <c r="PJZ42" s="707">
        <f>'2-ORÇAMENTO'!PKB39</f>
        <v>0</v>
      </c>
      <c r="PKA42" s="709">
        <f>'2-ORÇAMENTO'!PKA39</f>
        <v>0</v>
      </c>
      <c r="PKB42" s="707">
        <f>'2-ORÇAMENTO'!PKD39</f>
        <v>0</v>
      </c>
      <c r="PKC42" s="709">
        <f>'2-ORÇAMENTO'!PKC39</f>
        <v>0</v>
      </c>
      <c r="PKD42" s="707">
        <f>'2-ORÇAMENTO'!PKF39</f>
        <v>0</v>
      </c>
      <c r="PKE42" s="709">
        <f>'2-ORÇAMENTO'!PKE39</f>
        <v>0</v>
      </c>
      <c r="PKF42" s="707">
        <f>'2-ORÇAMENTO'!PKH39</f>
        <v>0</v>
      </c>
      <c r="PKG42" s="709">
        <f>'2-ORÇAMENTO'!PKG39</f>
        <v>0</v>
      </c>
      <c r="PKH42" s="707">
        <f>'2-ORÇAMENTO'!PKJ39</f>
        <v>0</v>
      </c>
      <c r="PKI42" s="709">
        <f>'2-ORÇAMENTO'!PKI39</f>
        <v>0</v>
      </c>
      <c r="PKJ42" s="707">
        <f>'2-ORÇAMENTO'!PKL39</f>
        <v>0</v>
      </c>
      <c r="PKK42" s="709">
        <f>'2-ORÇAMENTO'!PKK39</f>
        <v>0</v>
      </c>
      <c r="PKL42" s="707">
        <f>'2-ORÇAMENTO'!PKN39</f>
        <v>0</v>
      </c>
      <c r="PKM42" s="709">
        <f>'2-ORÇAMENTO'!PKM39</f>
        <v>0</v>
      </c>
      <c r="PKN42" s="707">
        <f>'2-ORÇAMENTO'!PKP39</f>
        <v>0</v>
      </c>
      <c r="PKO42" s="709">
        <f>'2-ORÇAMENTO'!PKO39</f>
        <v>0</v>
      </c>
      <c r="PKP42" s="707">
        <f>'2-ORÇAMENTO'!PKR39</f>
        <v>0</v>
      </c>
      <c r="PKQ42" s="709">
        <f>'2-ORÇAMENTO'!PKQ39</f>
        <v>0</v>
      </c>
      <c r="PKR42" s="707">
        <f>'2-ORÇAMENTO'!PKT39</f>
        <v>0</v>
      </c>
      <c r="PKS42" s="709">
        <f>'2-ORÇAMENTO'!PKS39</f>
        <v>0</v>
      </c>
      <c r="PKT42" s="707">
        <f>'2-ORÇAMENTO'!PKV39</f>
        <v>0</v>
      </c>
      <c r="PKU42" s="709">
        <f>'2-ORÇAMENTO'!PKU39</f>
        <v>0</v>
      </c>
      <c r="PKV42" s="707">
        <f>'2-ORÇAMENTO'!PKX39</f>
        <v>0</v>
      </c>
      <c r="PKW42" s="709">
        <f>'2-ORÇAMENTO'!PKW39</f>
        <v>0</v>
      </c>
      <c r="PKX42" s="707">
        <f>'2-ORÇAMENTO'!PKZ39</f>
        <v>0</v>
      </c>
      <c r="PKY42" s="709">
        <f>'2-ORÇAMENTO'!PKY39</f>
        <v>0</v>
      </c>
      <c r="PKZ42" s="707">
        <f>'2-ORÇAMENTO'!PLB39</f>
        <v>0</v>
      </c>
      <c r="PLA42" s="709">
        <f>'2-ORÇAMENTO'!PLA39</f>
        <v>0</v>
      </c>
      <c r="PLB42" s="707">
        <f>'2-ORÇAMENTO'!PLD39</f>
        <v>0</v>
      </c>
      <c r="PLC42" s="709">
        <f>'2-ORÇAMENTO'!PLC39</f>
        <v>0</v>
      </c>
      <c r="PLD42" s="707">
        <f>'2-ORÇAMENTO'!PLF39</f>
        <v>0</v>
      </c>
      <c r="PLE42" s="709">
        <f>'2-ORÇAMENTO'!PLE39</f>
        <v>0</v>
      </c>
      <c r="PLF42" s="707">
        <f>'2-ORÇAMENTO'!PLH39</f>
        <v>0</v>
      </c>
      <c r="PLG42" s="709">
        <f>'2-ORÇAMENTO'!PLG39</f>
        <v>0</v>
      </c>
      <c r="PLH42" s="707">
        <f>'2-ORÇAMENTO'!PLJ39</f>
        <v>0</v>
      </c>
      <c r="PLI42" s="709">
        <f>'2-ORÇAMENTO'!PLI39</f>
        <v>0</v>
      </c>
      <c r="PLJ42" s="707">
        <f>'2-ORÇAMENTO'!PLL39</f>
        <v>0</v>
      </c>
      <c r="PLK42" s="709">
        <f>'2-ORÇAMENTO'!PLK39</f>
        <v>0</v>
      </c>
      <c r="PLL42" s="707">
        <f>'2-ORÇAMENTO'!PLN39</f>
        <v>0</v>
      </c>
      <c r="PLM42" s="709">
        <f>'2-ORÇAMENTO'!PLM39</f>
        <v>0</v>
      </c>
      <c r="PLN42" s="707">
        <f>'2-ORÇAMENTO'!PLP39</f>
        <v>0</v>
      </c>
      <c r="PLO42" s="709">
        <f>'2-ORÇAMENTO'!PLO39</f>
        <v>0</v>
      </c>
      <c r="PLP42" s="707">
        <f>'2-ORÇAMENTO'!PLR39</f>
        <v>0</v>
      </c>
      <c r="PLQ42" s="709">
        <f>'2-ORÇAMENTO'!PLQ39</f>
        <v>0</v>
      </c>
      <c r="PLR42" s="707">
        <f>'2-ORÇAMENTO'!PLT39</f>
        <v>0</v>
      </c>
      <c r="PLS42" s="709">
        <f>'2-ORÇAMENTO'!PLS39</f>
        <v>0</v>
      </c>
      <c r="PLT42" s="707">
        <f>'2-ORÇAMENTO'!PLV39</f>
        <v>0</v>
      </c>
      <c r="PLU42" s="709">
        <f>'2-ORÇAMENTO'!PLU39</f>
        <v>0</v>
      </c>
      <c r="PLV42" s="707">
        <f>'2-ORÇAMENTO'!PLX39</f>
        <v>0</v>
      </c>
      <c r="PLW42" s="709">
        <f>'2-ORÇAMENTO'!PLW39</f>
        <v>0</v>
      </c>
      <c r="PLX42" s="707">
        <f>'2-ORÇAMENTO'!PLZ39</f>
        <v>0</v>
      </c>
      <c r="PLY42" s="709">
        <f>'2-ORÇAMENTO'!PLY39</f>
        <v>0</v>
      </c>
      <c r="PLZ42" s="707">
        <f>'2-ORÇAMENTO'!PMB39</f>
        <v>0</v>
      </c>
      <c r="PMA42" s="709">
        <f>'2-ORÇAMENTO'!PMA39</f>
        <v>0</v>
      </c>
      <c r="PMB42" s="707">
        <f>'2-ORÇAMENTO'!PMD39</f>
        <v>0</v>
      </c>
      <c r="PMC42" s="709">
        <f>'2-ORÇAMENTO'!PMC39</f>
        <v>0</v>
      </c>
      <c r="PMD42" s="707">
        <f>'2-ORÇAMENTO'!PMF39</f>
        <v>0</v>
      </c>
      <c r="PME42" s="709">
        <f>'2-ORÇAMENTO'!PME39</f>
        <v>0</v>
      </c>
      <c r="PMF42" s="707">
        <f>'2-ORÇAMENTO'!PMH39</f>
        <v>0</v>
      </c>
      <c r="PMG42" s="709">
        <f>'2-ORÇAMENTO'!PMG39</f>
        <v>0</v>
      </c>
      <c r="PMH42" s="707">
        <f>'2-ORÇAMENTO'!PMJ39</f>
        <v>0</v>
      </c>
      <c r="PMI42" s="709">
        <f>'2-ORÇAMENTO'!PMI39</f>
        <v>0</v>
      </c>
      <c r="PMJ42" s="707">
        <f>'2-ORÇAMENTO'!PML39</f>
        <v>0</v>
      </c>
      <c r="PMK42" s="709">
        <f>'2-ORÇAMENTO'!PMK39</f>
        <v>0</v>
      </c>
      <c r="PML42" s="707">
        <f>'2-ORÇAMENTO'!PMN39</f>
        <v>0</v>
      </c>
      <c r="PMM42" s="709">
        <f>'2-ORÇAMENTO'!PMM39</f>
        <v>0</v>
      </c>
      <c r="PMN42" s="707">
        <f>'2-ORÇAMENTO'!PMP39</f>
        <v>0</v>
      </c>
      <c r="PMO42" s="709">
        <f>'2-ORÇAMENTO'!PMO39</f>
        <v>0</v>
      </c>
      <c r="PMP42" s="707">
        <f>'2-ORÇAMENTO'!PMR39</f>
        <v>0</v>
      </c>
      <c r="PMQ42" s="709">
        <f>'2-ORÇAMENTO'!PMQ39</f>
        <v>0</v>
      </c>
      <c r="PMR42" s="707">
        <f>'2-ORÇAMENTO'!PMT39</f>
        <v>0</v>
      </c>
      <c r="PMS42" s="709">
        <f>'2-ORÇAMENTO'!PMS39</f>
        <v>0</v>
      </c>
      <c r="PMT42" s="707">
        <f>'2-ORÇAMENTO'!PMV39</f>
        <v>0</v>
      </c>
      <c r="PMU42" s="709">
        <f>'2-ORÇAMENTO'!PMU39</f>
        <v>0</v>
      </c>
      <c r="PMV42" s="707">
        <f>'2-ORÇAMENTO'!PMX39</f>
        <v>0</v>
      </c>
      <c r="PMW42" s="709">
        <f>'2-ORÇAMENTO'!PMW39</f>
        <v>0</v>
      </c>
      <c r="PMX42" s="707">
        <f>'2-ORÇAMENTO'!PMZ39</f>
        <v>0</v>
      </c>
      <c r="PMY42" s="709">
        <f>'2-ORÇAMENTO'!PMY39</f>
        <v>0</v>
      </c>
      <c r="PMZ42" s="707">
        <f>'2-ORÇAMENTO'!PNB39</f>
        <v>0</v>
      </c>
      <c r="PNA42" s="709">
        <f>'2-ORÇAMENTO'!PNA39</f>
        <v>0</v>
      </c>
      <c r="PNB42" s="707">
        <f>'2-ORÇAMENTO'!PND39</f>
        <v>0</v>
      </c>
      <c r="PNC42" s="709">
        <f>'2-ORÇAMENTO'!PNC39</f>
        <v>0</v>
      </c>
      <c r="PND42" s="707">
        <f>'2-ORÇAMENTO'!PNF39</f>
        <v>0</v>
      </c>
      <c r="PNE42" s="709">
        <f>'2-ORÇAMENTO'!PNE39</f>
        <v>0</v>
      </c>
      <c r="PNF42" s="707">
        <f>'2-ORÇAMENTO'!PNH39</f>
        <v>0</v>
      </c>
      <c r="PNG42" s="709">
        <f>'2-ORÇAMENTO'!PNG39</f>
        <v>0</v>
      </c>
      <c r="PNH42" s="707">
        <f>'2-ORÇAMENTO'!PNJ39</f>
        <v>0</v>
      </c>
      <c r="PNI42" s="709">
        <f>'2-ORÇAMENTO'!PNI39</f>
        <v>0</v>
      </c>
      <c r="PNJ42" s="707">
        <f>'2-ORÇAMENTO'!PNL39</f>
        <v>0</v>
      </c>
      <c r="PNK42" s="709">
        <f>'2-ORÇAMENTO'!PNK39</f>
        <v>0</v>
      </c>
      <c r="PNL42" s="707">
        <f>'2-ORÇAMENTO'!PNN39</f>
        <v>0</v>
      </c>
      <c r="PNM42" s="709">
        <f>'2-ORÇAMENTO'!PNM39</f>
        <v>0</v>
      </c>
      <c r="PNN42" s="707">
        <f>'2-ORÇAMENTO'!PNP39</f>
        <v>0</v>
      </c>
      <c r="PNO42" s="709">
        <f>'2-ORÇAMENTO'!PNO39</f>
        <v>0</v>
      </c>
      <c r="PNP42" s="707">
        <f>'2-ORÇAMENTO'!PNR39</f>
        <v>0</v>
      </c>
      <c r="PNQ42" s="709">
        <f>'2-ORÇAMENTO'!PNQ39</f>
        <v>0</v>
      </c>
      <c r="PNR42" s="707">
        <f>'2-ORÇAMENTO'!PNT39</f>
        <v>0</v>
      </c>
      <c r="PNS42" s="709">
        <f>'2-ORÇAMENTO'!PNS39</f>
        <v>0</v>
      </c>
      <c r="PNT42" s="707">
        <f>'2-ORÇAMENTO'!PNV39</f>
        <v>0</v>
      </c>
      <c r="PNU42" s="709">
        <f>'2-ORÇAMENTO'!PNU39</f>
        <v>0</v>
      </c>
      <c r="PNV42" s="707">
        <f>'2-ORÇAMENTO'!PNX39</f>
        <v>0</v>
      </c>
      <c r="PNW42" s="709">
        <f>'2-ORÇAMENTO'!PNW39</f>
        <v>0</v>
      </c>
      <c r="PNX42" s="707">
        <f>'2-ORÇAMENTO'!PNZ39</f>
        <v>0</v>
      </c>
      <c r="PNY42" s="709">
        <f>'2-ORÇAMENTO'!PNY39</f>
        <v>0</v>
      </c>
      <c r="PNZ42" s="707">
        <f>'2-ORÇAMENTO'!POB39</f>
        <v>0</v>
      </c>
      <c r="POA42" s="709">
        <f>'2-ORÇAMENTO'!POA39</f>
        <v>0</v>
      </c>
      <c r="POB42" s="707">
        <f>'2-ORÇAMENTO'!POD39</f>
        <v>0</v>
      </c>
      <c r="POC42" s="709">
        <f>'2-ORÇAMENTO'!POC39</f>
        <v>0</v>
      </c>
      <c r="POD42" s="707">
        <f>'2-ORÇAMENTO'!POF39</f>
        <v>0</v>
      </c>
      <c r="POE42" s="709">
        <f>'2-ORÇAMENTO'!POE39</f>
        <v>0</v>
      </c>
      <c r="POF42" s="707">
        <f>'2-ORÇAMENTO'!POH39</f>
        <v>0</v>
      </c>
      <c r="POG42" s="709">
        <f>'2-ORÇAMENTO'!POG39</f>
        <v>0</v>
      </c>
      <c r="POH42" s="707">
        <f>'2-ORÇAMENTO'!POJ39</f>
        <v>0</v>
      </c>
      <c r="POI42" s="709">
        <f>'2-ORÇAMENTO'!POI39</f>
        <v>0</v>
      </c>
      <c r="POJ42" s="707">
        <f>'2-ORÇAMENTO'!POL39</f>
        <v>0</v>
      </c>
      <c r="POK42" s="709">
        <f>'2-ORÇAMENTO'!POK39</f>
        <v>0</v>
      </c>
      <c r="POL42" s="707">
        <f>'2-ORÇAMENTO'!PON39</f>
        <v>0</v>
      </c>
      <c r="POM42" s="709">
        <f>'2-ORÇAMENTO'!POM39</f>
        <v>0</v>
      </c>
      <c r="PON42" s="707">
        <f>'2-ORÇAMENTO'!POP39</f>
        <v>0</v>
      </c>
      <c r="POO42" s="709">
        <f>'2-ORÇAMENTO'!POO39</f>
        <v>0</v>
      </c>
      <c r="POP42" s="707">
        <f>'2-ORÇAMENTO'!POR39</f>
        <v>0</v>
      </c>
      <c r="POQ42" s="709">
        <f>'2-ORÇAMENTO'!POQ39</f>
        <v>0</v>
      </c>
      <c r="POR42" s="707">
        <f>'2-ORÇAMENTO'!POT39</f>
        <v>0</v>
      </c>
      <c r="POS42" s="709">
        <f>'2-ORÇAMENTO'!POS39</f>
        <v>0</v>
      </c>
      <c r="POT42" s="707">
        <f>'2-ORÇAMENTO'!POV39</f>
        <v>0</v>
      </c>
      <c r="POU42" s="709">
        <f>'2-ORÇAMENTO'!POU39</f>
        <v>0</v>
      </c>
      <c r="POV42" s="707">
        <f>'2-ORÇAMENTO'!POX39</f>
        <v>0</v>
      </c>
      <c r="POW42" s="709">
        <f>'2-ORÇAMENTO'!POW39</f>
        <v>0</v>
      </c>
      <c r="POX42" s="707">
        <f>'2-ORÇAMENTO'!POZ39</f>
        <v>0</v>
      </c>
      <c r="POY42" s="709">
        <f>'2-ORÇAMENTO'!POY39</f>
        <v>0</v>
      </c>
      <c r="POZ42" s="707">
        <f>'2-ORÇAMENTO'!PPB39</f>
        <v>0</v>
      </c>
      <c r="PPA42" s="709">
        <f>'2-ORÇAMENTO'!PPA39</f>
        <v>0</v>
      </c>
      <c r="PPB42" s="707">
        <f>'2-ORÇAMENTO'!PPD39</f>
        <v>0</v>
      </c>
      <c r="PPC42" s="709">
        <f>'2-ORÇAMENTO'!PPC39</f>
        <v>0</v>
      </c>
      <c r="PPD42" s="707">
        <f>'2-ORÇAMENTO'!PPF39</f>
        <v>0</v>
      </c>
      <c r="PPE42" s="709">
        <f>'2-ORÇAMENTO'!PPE39</f>
        <v>0</v>
      </c>
      <c r="PPF42" s="707">
        <f>'2-ORÇAMENTO'!PPH39</f>
        <v>0</v>
      </c>
      <c r="PPG42" s="709">
        <f>'2-ORÇAMENTO'!PPG39</f>
        <v>0</v>
      </c>
      <c r="PPH42" s="707">
        <f>'2-ORÇAMENTO'!PPJ39</f>
        <v>0</v>
      </c>
      <c r="PPI42" s="709">
        <f>'2-ORÇAMENTO'!PPI39</f>
        <v>0</v>
      </c>
      <c r="PPJ42" s="707">
        <f>'2-ORÇAMENTO'!PPL39</f>
        <v>0</v>
      </c>
      <c r="PPK42" s="709">
        <f>'2-ORÇAMENTO'!PPK39</f>
        <v>0</v>
      </c>
      <c r="PPL42" s="707">
        <f>'2-ORÇAMENTO'!PPN39</f>
        <v>0</v>
      </c>
      <c r="PPM42" s="709">
        <f>'2-ORÇAMENTO'!PPM39</f>
        <v>0</v>
      </c>
      <c r="PPN42" s="707">
        <f>'2-ORÇAMENTO'!PPP39</f>
        <v>0</v>
      </c>
      <c r="PPO42" s="709">
        <f>'2-ORÇAMENTO'!PPO39</f>
        <v>0</v>
      </c>
      <c r="PPP42" s="707">
        <f>'2-ORÇAMENTO'!PPR39</f>
        <v>0</v>
      </c>
      <c r="PPQ42" s="709">
        <f>'2-ORÇAMENTO'!PPQ39</f>
        <v>0</v>
      </c>
      <c r="PPR42" s="707">
        <f>'2-ORÇAMENTO'!PPT39</f>
        <v>0</v>
      </c>
      <c r="PPS42" s="709">
        <f>'2-ORÇAMENTO'!PPS39</f>
        <v>0</v>
      </c>
      <c r="PPT42" s="707">
        <f>'2-ORÇAMENTO'!PPV39</f>
        <v>0</v>
      </c>
      <c r="PPU42" s="709">
        <f>'2-ORÇAMENTO'!PPU39</f>
        <v>0</v>
      </c>
      <c r="PPV42" s="707">
        <f>'2-ORÇAMENTO'!PPX39</f>
        <v>0</v>
      </c>
      <c r="PPW42" s="709">
        <f>'2-ORÇAMENTO'!PPW39</f>
        <v>0</v>
      </c>
      <c r="PPX42" s="707">
        <f>'2-ORÇAMENTO'!PPZ39</f>
        <v>0</v>
      </c>
      <c r="PPY42" s="709">
        <f>'2-ORÇAMENTO'!PPY39</f>
        <v>0</v>
      </c>
      <c r="PPZ42" s="707">
        <f>'2-ORÇAMENTO'!PQB39</f>
        <v>0</v>
      </c>
      <c r="PQA42" s="709">
        <f>'2-ORÇAMENTO'!PQA39</f>
        <v>0</v>
      </c>
      <c r="PQB42" s="707">
        <f>'2-ORÇAMENTO'!PQD39</f>
        <v>0</v>
      </c>
      <c r="PQC42" s="709">
        <f>'2-ORÇAMENTO'!PQC39</f>
        <v>0</v>
      </c>
      <c r="PQD42" s="707">
        <f>'2-ORÇAMENTO'!PQF39</f>
        <v>0</v>
      </c>
      <c r="PQE42" s="709">
        <f>'2-ORÇAMENTO'!PQE39</f>
        <v>0</v>
      </c>
      <c r="PQF42" s="707">
        <f>'2-ORÇAMENTO'!PQH39</f>
        <v>0</v>
      </c>
      <c r="PQG42" s="709">
        <f>'2-ORÇAMENTO'!PQG39</f>
        <v>0</v>
      </c>
      <c r="PQH42" s="707">
        <f>'2-ORÇAMENTO'!PQJ39</f>
        <v>0</v>
      </c>
      <c r="PQI42" s="709">
        <f>'2-ORÇAMENTO'!PQI39</f>
        <v>0</v>
      </c>
      <c r="PQJ42" s="707">
        <f>'2-ORÇAMENTO'!PQL39</f>
        <v>0</v>
      </c>
      <c r="PQK42" s="709">
        <f>'2-ORÇAMENTO'!PQK39</f>
        <v>0</v>
      </c>
      <c r="PQL42" s="707">
        <f>'2-ORÇAMENTO'!PQN39</f>
        <v>0</v>
      </c>
      <c r="PQM42" s="709">
        <f>'2-ORÇAMENTO'!PQM39</f>
        <v>0</v>
      </c>
      <c r="PQN42" s="707">
        <f>'2-ORÇAMENTO'!PQP39</f>
        <v>0</v>
      </c>
      <c r="PQO42" s="709">
        <f>'2-ORÇAMENTO'!PQO39</f>
        <v>0</v>
      </c>
      <c r="PQP42" s="707">
        <f>'2-ORÇAMENTO'!PQR39</f>
        <v>0</v>
      </c>
      <c r="PQQ42" s="709">
        <f>'2-ORÇAMENTO'!PQQ39</f>
        <v>0</v>
      </c>
      <c r="PQR42" s="707">
        <f>'2-ORÇAMENTO'!PQT39</f>
        <v>0</v>
      </c>
      <c r="PQS42" s="709">
        <f>'2-ORÇAMENTO'!PQS39</f>
        <v>0</v>
      </c>
      <c r="PQT42" s="707">
        <f>'2-ORÇAMENTO'!PQV39</f>
        <v>0</v>
      </c>
      <c r="PQU42" s="709">
        <f>'2-ORÇAMENTO'!PQU39</f>
        <v>0</v>
      </c>
      <c r="PQV42" s="707">
        <f>'2-ORÇAMENTO'!PQX39</f>
        <v>0</v>
      </c>
      <c r="PQW42" s="709">
        <f>'2-ORÇAMENTO'!PQW39</f>
        <v>0</v>
      </c>
      <c r="PQX42" s="707">
        <f>'2-ORÇAMENTO'!PQZ39</f>
        <v>0</v>
      </c>
      <c r="PQY42" s="709">
        <f>'2-ORÇAMENTO'!PQY39</f>
        <v>0</v>
      </c>
      <c r="PQZ42" s="707">
        <f>'2-ORÇAMENTO'!PRB39</f>
        <v>0</v>
      </c>
      <c r="PRA42" s="709">
        <f>'2-ORÇAMENTO'!PRA39</f>
        <v>0</v>
      </c>
      <c r="PRB42" s="707">
        <f>'2-ORÇAMENTO'!PRD39</f>
        <v>0</v>
      </c>
      <c r="PRC42" s="709">
        <f>'2-ORÇAMENTO'!PRC39</f>
        <v>0</v>
      </c>
      <c r="PRD42" s="707">
        <f>'2-ORÇAMENTO'!PRF39</f>
        <v>0</v>
      </c>
      <c r="PRE42" s="709">
        <f>'2-ORÇAMENTO'!PRE39</f>
        <v>0</v>
      </c>
      <c r="PRF42" s="707">
        <f>'2-ORÇAMENTO'!PRH39</f>
        <v>0</v>
      </c>
      <c r="PRG42" s="709">
        <f>'2-ORÇAMENTO'!PRG39</f>
        <v>0</v>
      </c>
      <c r="PRH42" s="707">
        <f>'2-ORÇAMENTO'!PRJ39</f>
        <v>0</v>
      </c>
      <c r="PRI42" s="709">
        <f>'2-ORÇAMENTO'!PRI39</f>
        <v>0</v>
      </c>
      <c r="PRJ42" s="707">
        <f>'2-ORÇAMENTO'!PRL39</f>
        <v>0</v>
      </c>
      <c r="PRK42" s="709">
        <f>'2-ORÇAMENTO'!PRK39</f>
        <v>0</v>
      </c>
      <c r="PRL42" s="707">
        <f>'2-ORÇAMENTO'!PRN39</f>
        <v>0</v>
      </c>
      <c r="PRM42" s="709">
        <f>'2-ORÇAMENTO'!PRM39</f>
        <v>0</v>
      </c>
      <c r="PRN42" s="707">
        <f>'2-ORÇAMENTO'!PRP39</f>
        <v>0</v>
      </c>
      <c r="PRO42" s="709">
        <f>'2-ORÇAMENTO'!PRO39</f>
        <v>0</v>
      </c>
      <c r="PRP42" s="707">
        <f>'2-ORÇAMENTO'!PRR39</f>
        <v>0</v>
      </c>
      <c r="PRQ42" s="709">
        <f>'2-ORÇAMENTO'!PRQ39</f>
        <v>0</v>
      </c>
      <c r="PRR42" s="707">
        <f>'2-ORÇAMENTO'!PRT39</f>
        <v>0</v>
      </c>
      <c r="PRS42" s="709">
        <f>'2-ORÇAMENTO'!PRS39</f>
        <v>0</v>
      </c>
      <c r="PRT42" s="707">
        <f>'2-ORÇAMENTO'!PRV39</f>
        <v>0</v>
      </c>
      <c r="PRU42" s="709">
        <f>'2-ORÇAMENTO'!PRU39</f>
        <v>0</v>
      </c>
      <c r="PRV42" s="707">
        <f>'2-ORÇAMENTO'!PRX39</f>
        <v>0</v>
      </c>
      <c r="PRW42" s="709">
        <f>'2-ORÇAMENTO'!PRW39</f>
        <v>0</v>
      </c>
      <c r="PRX42" s="707">
        <f>'2-ORÇAMENTO'!PRZ39</f>
        <v>0</v>
      </c>
      <c r="PRY42" s="709">
        <f>'2-ORÇAMENTO'!PRY39</f>
        <v>0</v>
      </c>
      <c r="PRZ42" s="707">
        <f>'2-ORÇAMENTO'!PSB39</f>
        <v>0</v>
      </c>
      <c r="PSA42" s="709">
        <f>'2-ORÇAMENTO'!PSA39</f>
        <v>0</v>
      </c>
      <c r="PSB42" s="707">
        <f>'2-ORÇAMENTO'!PSD39</f>
        <v>0</v>
      </c>
      <c r="PSC42" s="709">
        <f>'2-ORÇAMENTO'!PSC39</f>
        <v>0</v>
      </c>
      <c r="PSD42" s="707">
        <f>'2-ORÇAMENTO'!PSF39</f>
        <v>0</v>
      </c>
      <c r="PSE42" s="709">
        <f>'2-ORÇAMENTO'!PSE39</f>
        <v>0</v>
      </c>
      <c r="PSF42" s="707">
        <f>'2-ORÇAMENTO'!PSH39</f>
        <v>0</v>
      </c>
      <c r="PSG42" s="709">
        <f>'2-ORÇAMENTO'!PSG39</f>
        <v>0</v>
      </c>
      <c r="PSH42" s="707">
        <f>'2-ORÇAMENTO'!PSJ39</f>
        <v>0</v>
      </c>
      <c r="PSI42" s="709">
        <f>'2-ORÇAMENTO'!PSI39</f>
        <v>0</v>
      </c>
      <c r="PSJ42" s="707">
        <f>'2-ORÇAMENTO'!PSL39</f>
        <v>0</v>
      </c>
      <c r="PSK42" s="709">
        <f>'2-ORÇAMENTO'!PSK39</f>
        <v>0</v>
      </c>
      <c r="PSL42" s="707">
        <f>'2-ORÇAMENTO'!PSN39</f>
        <v>0</v>
      </c>
      <c r="PSM42" s="709">
        <f>'2-ORÇAMENTO'!PSM39</f>
        <v>0</v>
      </c>
      <c r="PSN42" s="707">
        <f>'2-ORÇAMENTO'!PSP39</f>
        <v>0</v>
      </c>
      <c r="PSO42" s="709">
        <f>'2-ORÇAMENTO'!PSO39</f>
        <v>0</v>
      </c>
      <c r="PSP42" s="707">
        <f>'2-ORÇAMENTO'!PSR39</f>
        <v>0</v>
      </c>
      <c r="PSQ42" s="709">
        <f>'2-ORÇAMENTO'!PSQ39</f>
        <v>0</v>
      </c>
      <c r="PSR42" s="707">
        <f>'2-ORÇAMENTO'!PST39</f>
        <v>0</v>
      </c>
      <c r="PSS42" s="709">
        <f>'2-ORÇAMENTO'!PSS39</f>
        <v>0</v>
      </c>
      <c r="PST42" s="707">
        <f>'2-ORÇAMENTO'!PSV39</f>
        <v>0</v>
      </c>
      <c r="PSU42" s="709">
        <f>'2-ORÇAMENTO'!PSU39</f>
        <v>0</v>
      </c>
      <c r="PSV42" s="707">
        <f>'2-ORÇAMENTO'!PSX39</f>
        <v>0</v>
      </c>
      <c r="PSW42" s="709">
        <f>'2-ORÇAMENTO'!PSW39</f>
        <v>0</v>
      </c>
      <c r="PSX42" s="707">
        <f>'2-ORÇAMENTO'!PSZ39</f>
        <v>0</v>
      </c>
      <c r="PSY42" s="709">
        <f>'2-ORÇAMENTO'!PSY39</f>
        <v>0</v>
      </c>
      <c r="PSZ42" s="707">
        <f>'2-ORÇAMENTO'!PTB39</f>
        <v>0</v>
      </c>
      <c r="PTA42" s="709">
        <f>'2-ORÇAMENTO'!PTA39</f>
        <v>0</v>
      </c>
      <c r="PTB42" s="707">
        <f>'2-ORÇAMENTO'!PTD39</f>
        <v>0</v>
      </c>
      <c r="PTC42" s="709">
        <f>'2-ORÇAMENTO'!PTC39</f>
        <v>0</v>
      </c>
      <c r="PTD42" s="707">
        <f>'2-ORÇAMENTO'!PTF39</f>
        <v>0</v>
      </c>
      <c r="PTE42" s="709">
        <f>'2-ORÇAMENTO'!PTE39</f>
        <v>0</v>
      </c>
      <c r="PTF42" s="707">
        <f>'2-ORÇAMENTO'!PTH39</f>
        <v>0</v>
      </c>
      <c r="PTG42" s="709">
        <f>'2-ORÇAMENTO'!PTG39</f>
        <v>0</v>
      </c>
      <c r="PTH42" s="707">
        <f>'2-ORÇAMENTO'!PTJ39</f>
        <v>0</v>
      </c>
      <c r="PTI42" s="709">
        <f>'2-ORÇAMENTO'!PTI39</f>
        <v>0</v>
      </c>
      <c r="PTJ42" s="707">
        <f>'2-ORÇAMENTO'!PTL39</f>
        <v>0</v>
      </c>
      <c r="PTK42" s="709">
        <f>'2-ORÇAMENTO'!PTK39</f>
        <v>0</v>
      </c>
      <c r="PTL42" s="707">
        <f>'2-ORÇAMENTO'!PTN39</f>
        <v>0</v>
      </c>
      <c r="PTM42" s="709">
        <f>'2-ORÇAMENTO'!PTM39</f>
        <v>0</v>
      </c>
      <c r="PTN42" s="707">
        <f>'2-ORÇAMENTO'!PTP39</f>
        <v>0</v>
      </c>
      <c r="PTO42" s="709">
        <f>'2-ORÇAMENTO'!PTO39</f>
        <v>0</v>
      </c>
      <c r="PTP42" s="707">
        <f>'2-ORÇAMENTO'!PTR39</f>
        <v>0</v>
      </c>
      <c r="PTQ42" s="709">
        <f>'2-ORÇAMENTO'!PTQ39</f>
        <v>0</v>
      </c>
      <c r="PTR42" s="707">
        <f>'2-ORÇAMENTO'!PTT39</f>
        <v>0</v>
      </c>
      <c r="PTS42" s="709">
        <f>'2-ORÇAMENTO'!PTS39</f>
        <v>0</v>
      </c>
      <c r="PTT42" s="707">
        <f>'2-ORÇAMENTO'!PTV39</f>
        <v>0</v>
      </c>
      <c r="PTU42" s="709">
        <f>'2-ORÇAMENTO'!PTU39</f>
        <v>0</v>
      </c>
      <c r="PTV42" s="707">
        <f>'2-ORÇAMENTO'!PTX39</f>
        <v>0</v>
      </c>
      <c r="PTW42" s="709">
        <f>'2-ORÇAMENTO'!PTW39</f>
        <v>0</v>
      </c>
      <c r="PTX42" s="707">
        <f>'2-ORÇAMENTO'!PTZ39</f>
        <v>0</v>
      </c>
      <c r="PTY42" s="709">
        <f>'2-ORÇAMENTO'!PTY39</f>
        <v>0</v>
      </c>
      <c r="PTZ42" s="707">
        <f>'2-ORÇAMENTO'!PUB39</f>
        <v>0</v>
      </c>
      <c r="PUA42" s="709">
        <f>'2-ORÇAMENTO'!PUA39</f>
        <v>0</v>
      </c>
      <c r="PUB42" s="707">
        <f>'2-ORÇAMENTO'!PUD39</f>
        <v>0</v>
      </c>
      <c r="PUC42" s="709">
        <f>'2-ORÇAMENTO'!PUC39</f>
        <v>0</v>
      </c>
      <c r="PUD42" s="707">
        <f>'2-ORÇAMENTO'!PUF39</f>
        <v>0</v>
      </c>
      <c r="PUE42" s="709">
        <f>'2-ORÇAMENTO'!PUE39</f>
        <v>0</v>
      </c>
      <c r="PUF42" s="707">
        <f>'2-ORÇAMENTO'!PUH39</f>
        <v>0</v>
      </c>
      <c r="PUG42" s="709">
        <f>'2-ORÇAMENTO'!PUG39</f>
        <v>0</v>
      </c>
      <c r="PUH42" s="707">
        <f>'2-ORÇAMENTO'!PUJ39</f>
        <v>0</v>
      </c>
      <c r="PUI42" s="709">
        <f>'2-ORÇAMENTO'!PUI39</f>
        <v>0</v>
      </c>
      <c r="PUJ42" s="707">
        <f>'2-ORÇAMENTO'!PUL39</f>
        <v>0</v>
      </c>
      <c r="PUK42" s="709">
        <f>'2-ORÇAMENTO'!PUK39</f>
        <v>0</v>
      </c>
      <c r="PUL42" s="707">
        <f>'2-ORÇAMENTO'!PUN39</f>
        <v>0</v>
      </c>
      <c r="PUM42" s="709">
        <f>'2-ORÇAMENTO'!PUM39</f>
        <v>0</v>
      </c>
      <c r="PUN42" s="707">
        <f>'2-ORÇAMENTO'!PUP39</f>
        <v>0</v>
      </c>
      <c r="PUO42" s="709">
        <f>'2-ORÇAMENTO'!PUO39</f>
        <v>0</v>
      </c>
      <c r="PUP42" s="707">
        <f>'2-ORÇAMENTO'!PUR39</f>
        <v>0</v>
      </c>
      <c r="PUQ42" s="709">
        <f>'2-ORÇAMENTO'!PUQ39</f>
        <v>0</v>
      </c>
      <c r="PUR42" s="707">
        <f>'2-ORÇAMENTO'!PUT39</f>
        <v>0</v>
      </c>
      <c r="PUS42" s="709">
        <f>'2-ORÇAMENTO'!PUS39</f>
        <v>0</v>
      </c>
      <c r="PUT42" s="707">
        <f>'2-ORÇAMENTO'!PUV39</f>
        <v>0</v>
      </c>
      <c r="PUU42" s="709">
        <f>'2-ORÇAMENTO'!PUU39</f>
        <v>0</v>
      </c>
      <c r="PUV42" s="707">
        <f>'2-ORÇAMENTO'!PUX39</f>
        <v>0</v>
      </c>
      <c r="PUW42" s="709">
        <f>'2-ORÇAMENTO'!PUW39</f>
        <v>0</v>
      </c>
      <c r="PUX42" s="707">
        <f>'2-ORÇAMENTO'!PUZ39</f>
        <v>0</v>
      </c>
      <c r="PUY42" s="709">
        <f>'2-ORÇAMENTO'!PUY39</f>
        <v>0</v>
      </c>
      <c r="PUZ42" s="707">
        <f>'2-ORÇAMENTO'!PVB39</f>
        <v>0</v>
      </c>
      <c r="PVA42" s="709">
        <f>'2-ORÇAMENTO'!PVA39</f>
        <v>0</v>
      </c>
      <c r="PVB42" s="707">
        <f>'2-ORÇAMENTO'!PVD39</f>
        <v>0</v>
      </c>
      <c r="PVC42" s="709">
        <f>'2-ORÇAMENTO'!PVC39</f>
        <v>0</v>
      </c>
      <c r="PVD42" s="707">
        <f>'2-ORÇAMENTO'!PVF39</f>
        <v>0</v>
      </c>
      <c r="PVE42" s="709">
        <f>'2-ORÇAMENTO'!PVE39</f>
        <v>0</v>
      </c>
      <c r="PVF42" s="707">
        <f>'2-ORÇAMENTO'!PVH39</f>
        <v>0</v>
      </c>
      <c r="PVG42" s="709">
        <f>'2-ORÇAMENTO'!PVG39</f>
        <v>0</v>
      </c>
      <c r="PVH42" s="707">
        <f>'2-ORÇAMENTO'!PVJ39</f>
        <v>0</v>
      </c>
      <c r="PVI42" s="709">
        <f>'2-ORÇAMENTO'!PVI39</f>
        <v>0</v>
      </c>
      <c r="PVJ42" s="707">
        <f>'2-ORÇAMENTO'!PVL39</f>
        <v>0</v>
      </c>
      <c r="PVK42" s="709">
        <f>'2-ORÇAMENTO'!PVK39</f>
        <v>0</v>
      </c>
      <c r="PVL42" s="707">
        <f>'2-ORÇAMENTO'!PVN39</f>
        <v>0</v>
      </c>
      <c r="PVM42" s="709">
        <f>'2-ORÇAMENTO'!PVM39</f>
        <v>0</v>
      </c>
      <c r="PVN42" s="707">
        <f>'2-ORÇAMENTO'!PVP39</f>
        <v>0</v>
      </c>
      <c r="PVO42" s="709">
        <f>'2-ORÇAMENTO'!PVO39</f>
        <v>0</v>
      </c>
      <c r="PVP42" s="707">
        <f>'2-ORÇAMENTO'!PVR39</f>
        <v>0</v>
      </c>
      <c r="PVQ42" s="709">
        <f>'2-ORÇAMENTO'!PVQ39</f>
        <v>0</v>
      </c>
      <c r="PVR42" s="707">
        <f>'2-ORÇAMENTO'!PVT39</f>
        <v>0</v>
      </c>
      <c r="PVS42" s="709">
        <f>'2-ORÇAMENTO'!PVS39</f>
        <v>0</v>
      </c>
      <c r="PVT42" s="707">
        <f>'2-ORÇAMENTO'!PVV39</f>
        <v>0</v>
      </c>
      <c r="PVU42" s="709">
        <f>'2-ORÇAMENTO'!PVU39</f>
        <v>0</v>
      </c>
      <c r="PVV42" s="707">
        <f>'2-ORÇAMENTO'!PVX39</f>
        <v>0</v>
      </c>
      <c r="PVW42" s="709">
        <f>'2-ORÇAMENTO'!PVW39</f>
        <v>0</v>
      </c>
      <c r="PVX42" s="707">
        <f>'2-ORÇAMENTO'!PVZ39</f>
        <v>0</v>
      </c>
      <c r="PVY42" s="709">
        <f>'2-ORÇAMENTO'!PVY39</f>
        <v>0</v>
      </c>
      <c r="PVZ42" s="707">
        <f>'2-ORÇAMENTO'!PWB39</f>
        <v>0</v>
      </c>
      <c r="PWA42" s="709">
        <f>'2-ORÇAMENTO'!PWA39</f>
        <v>0</v>
      </c>
      <c r="PWB42" s="707">
        <f>'2-ORÇAMENTO'!PWD39</f>
        <v>0</v>
      </c>
      <c r="PWC42" s="709">
        <f>'2-ORÇAMENTO'!PWC39</f>
        <v>0</v>
      </c>
      <c r="PWD42" s="707">
        <f>'2-ORÇAMENTO'!PWF39</f>
        <v>0</v>
      </c>
      <c r="PWE42" s="709">
        <f>'2-ORÇAMENTO'!PWE39</f>
        <v>0</v>
      </c>
      <c r="PWF42" s="707">
        <f>'2-ORÇAMENTO'!PWH39</f>
        <v>0</v>
      </c>
      <c r="PWG42" s="709">
        <f>'2-ORÇAMENTO'!PWG39</f>
        <v>0</v>
      </c>
      <c r="PWH42" s="707">
        <f>'2-ORÇAMENTO'!PWJ39</f>
        <v>0</v>
      </c>
      <c r="PWI42" s="709">
        <f>'2-ORÇAMENTO'!PWI39</f>
        <v>0</v>
      </c>
      <c r="PWJ42" s="707">
        <f>'2-ORÇAMENTO'!PWL39</f>
        <v>0</v>
      </c>
      <c r="PWK42" s="709">
        <f>'2-ORÇAMENTO'!PWK39</f>
        <v>0</v>
      </c>
      <c r="PWL42" s="707">
        <f>'2-ORÇAMENTO'!PWN39</f>
        <v>0</v>
      </c>
      <c r="PWM42" s="709">
        <f>'2-ORÇAMENTO'!PWM39</f>
        <v>0</v>
      </c>
      <c r="PWN42" s="707">
        <f>'2-ORÇAMENTO'!PWP39</f>
        <v>0</v>
      </c>
      <c r="PWO42" s="709">
        <f>'2-ORÇAMENTO'!PWO39</f>
        <v>0</v>
      </c>
      <c r="PWP42" s="707">
        <f>'2-ORÇAMENTO'!PWR39</f>
        <v>0</v>
      </c>
      <c r="PWQ42" s="709">
        <f>'2-ORÇAMENTO'!PWQ39</f>
        <v>0</v>
      </c>
      <c r="PWR42" s="707">
        <f>'2-ORÇAMENTO'!PWT39</f>
        <v>0</v>
      </c>
      <c r="PWS42" s="709">
        <f>'2-ORÇAMENTO'!PWS39</f>
        <v>0</v>
      </c>
      <c r="PWT42" s="707">
        <f>'2-ORÇAMENTO'!PWV39</f>
        <v>0</v>
      </c>
      <c r="PWU42" s="709">
        <f>'2-ORÇAMENTO'!PWU39</f>
        <v>0</v>
      </c>
      <c r="PWV42" s="707">
        <f>'2-ORÇAMENTO'!PWX39</f>
        <v>0</v>
      </c>
      <c r="PWW42" s="709">
        <f>'2-ORÇAMENTO'!PWW39</f>
        <v>0</v>
      </c>
      <c r="PWX42" s="707">
        <f>'2-ORÇAMENTO'!PWZ39</f>
        <v>0</v>
      </c>
      <c r="PWY42" s="709">
        <f>'2-ORÇAMENTO'!PWY39</f>
        <v>0</v>
      </c>
      <c r="PWZ42" s="707">
        <f>'2-ORÇAMENTO'!PXB39</f>
        <v>0</v>
      </c>
      <c r="PXA42" s="709">
        <f>'2-ORÇAMENTO'!PXA39</f>
        <v>0</v>
      </c>
      <c r="PXB42" s="707">
        <f>'2-ORÇAMENTO'!PXD39</f>
        <v>0</v>
      </c>
      <c r="PXC42" s="709">
        <f>'2-ORÇAMENTO'!PXC39</f>
        <v>0</v>
      </c>
      <c r="PXD42" s="707">
        <f>'2-ORÇAMENTO'!PXF39</f>
        <v>0</v>
      </c>
      <c r="PXE42" s="709">
        <f>'2-ORÇAMENTO'!PXE39</f>
        <v>0</v>
      </c>
      <c r="PXF42" s="707">
        <f>'2-ORÇAMENTO'!PXH39</f>
        <v>0</v>
      </c>
      <c r="PXG42" s="709">
        <f>'2-ORÇAMENTO'!PXG39</f>
        <v>0</v>
      </c>
      <c r="PXH42" s="707">
        <f>'2-ORÇAMENTO'!PXJ39</f>
        <v>0</v>
      </c>
      <c r="PXI42" s="709">
        <f>'2-ORÇAMENTO'!PXI39</f>
        <v>0</v>
      </c>
      <c r="PXJ42" s="707">
        <f>'2-ORÇAMENTO'!PXL39</f>
        <v>0</v>
      </c>
      <c r="PXK42" s="709">
        <f>'2-ORÇAMENTO'!PXK39</f>
        <v>0</v>
      </c>
      <c r="PXL42" s="707">
        <f>'2-ORÇAMENTO'!PXN39</f>
        <v>0</v>
      </c>
      <c r="PXM42" s="709">
        <f>'2-ORÇAMENTO'!PXM39</f>
        <v>0</v>
      </c>
      <c r="PXN42" s="707">
        <f>'2-ORÇAMENTO'!PXP39</f>
        <v>0</v>
      </c>
      <c r="PXO42" s="709">
        <f>'2-ORÇAMENTO'!PXO39</f>
        <v>0</v>
      </c>
      <c r="PXP42" s="707">
        <f>'2-ORÇAMENTO'!PXR39</f>
        <v>0</v>
      </c>
      <c r="PXQ42" s="709">
        <f>'2-ORÇAMENTO'!PXQ39</f>
        <v>0</v>
      </c>
      <c r="PXR42" s="707">
        <f>'2-ORÇAMENTO'!PXT39</f>
        <v>0</v>
      </c>
      <c r="PXS42" s="709">
        <f>'2-ORÇAMENTO'!PXS39</f>
        <v>0</v>
      </c>
      <c r="PXT42" s="707">
        <f>'2-ORÇAMENTO'!PXV39</f>
        <v>0</v>
      </c>
      <c r="PXU42" s="709">
        <f>'2-ORÇAMENTO'!PXU39</f>
        <v>0</v>
      </c>
      <c r="PXV42" s="707">
        <f>'2-ORÇAMENTO'!PXX39</f>
        <v>0</v>
      </c>
      <c r="PXW42" s="709">
        <f>'2-ORÇAMENTO'!PXW39</f>
        <v>0</v>
      </c>
      <c r="PXX42" s="707">
        <f>'2-ORÇAMENTO'!PXZ39</f>
        <v>0</v>
      </c>
      <c r="PXY42" s="709">
        <f>'2-ORÇAMENTO'!PXY39</f>
        <v>0</v>
      </c>
      <c r="PXZ42" s="707">
        <f>'2-ORÇAMENTO'!PYB39</f>
        <v>0</v>
      </c>
      <c r="PYA42" s="709">
        <f>'2-ORÇAMENTO'!PYA39</f>
        <v>0</v>
      </c>
      <c r="PYB42" s="707">
        <f>'2-ORÇAMENTO'!PYD39</f>
        <v>0</v>
      </c>
      <c r="PYC42" s="709">
        <f>'2-ORÇAMENTO'!PYC39</f>
        <v>0</v>
      </c>
      <c r="PYD42" s="707">
        <f>'2-ORÇAMENTO'!PYF39</f>
        <v>0</v>
      </c>
      <c r="PYE42" s="709">
        <f>'2-ORÇAMENTO'!PYE39</f>
        <v>0</v>
      </c>
      <c r="PYF42" s="707">
        <f>'2-ORÇAMENTO'!PYH39</f>
        <v>0</v>
      </c>
      <c r="PYG42" s="709">
        <f>'2-ORÇAMENTO'!PYG39</f>
        <v>0</v>
      </c>
      <c r="PYH42" s="707">
        <f>'2-ORÇAMENTO'!PYJ39</f>
        <v>0</v>
      </c>
      <c r="PYI42" s="709">
        <f>'2-ORÇAMENTO'!PYI39</f>
        <v>0</v>
      </c>
      <c r="PYJ42" s="707">
        <f>'2-ORÇAMENTO'!PYL39</f>
        <v>0</v>
      </c>
      <c r="PYK42" s="709">
        <f>'2-ORÇAMENTO'!PYK39</f>
        <v>0</v>
      </c>
      <c r="PYL42" s="707">
        <f>'2-ORÇAMENTO'!PYN39</f>
        <v>0</v>
      </c>
      <c r="PYM42" s="709">
        <f>'2-ORÇAMENTO'!PYM39</f>
        <v>0</v>
      </c>
      <c r="PYN42" s="707">
        <f>'2-ORÇAMENTO'!PYP39</f>
        <v>0</v>
      </c>
      <c r="PYO42" s="709">
        <f>'2-ORÇAMENTO'!PYO39</f>
        <v>0</v>
      </c>
      <c r="PYP42" s="707">
        <f>'2-ORÇAMENTO'!PYR39</f>
        <v>0</v>
      </c>
      <c r="PYQ42" s="709">
        <f>'2-ORÇAMENTO'!PYQ39</f>
        <v>0</v>
      </c>
      <c r="PYR42" s="707">
        <f>'2-ORÇAMENTO'!PYT39</f>
        <v>0</v>
      </c>
      <c r="PYS42" s="709">
        <f>'2-ORÇAMENTO'!PYS39</f>
        <v>0</v>
      </c>
      <c r="PYT42" s="707">
        <f>'2-ORÇAMENTO'!PYV39</f>
        <v>0</v>
      </c>
      <c r="PYU42" s="709">
        <f>'2-ORÇAMENTO'!PYU39</f>
        <v>0</v>
      </c>
      <c r="PYV42" s="707">
        <f>'2-ORÇAMENTO'!PYX39</f>
        <v>0</v>
      </c>
      <c r="PYW42" s="709">
        <f>'2-ORÇAMENTO'!PYW39</f>
        <v>0</v>
      </c>
      <c r="PYX42" s="707">
        <f>'2-ORÇAMENTO'!PYZ39</f>
        <v>0</v>
      </c>
      <c r="PYY42" s="709">
        <f>'2-ORÇAMENTO'!PYY39</f>
        <v>0</v>
      </c>
      <c r="PYZ42" s="707">
        <f>'2-ORÇAMENTO'!PZB39</f>
        <v>0</v>
      </c>
      <c r="PZA42" s="709">
        <f>'2-ORÇAMENTO'!PZA39</f>
        <v>0</v>
      </c>
      <c r="PZB42" s="707">
        <f>'2-ORÇAMENTO'!PZD39</f>
        <v>0</v>
      </c>
      <c r="PZC42" s="709">
        <f>'2-ORÇAMENTO'!PZC39</f>
        <v>0</v>
      </c>
      <c r="PZD42" s="707">
        <f>'2-ORÇAMENTO'!PZF39</f>
        <v>0</v>
      </c>
      <c r="PZE42" s="709">
        <f>'2-ORÇAMENTO'!PZE39</f>
        <v>0</v>
      </c>
      <c r="PZF42" s="707">
        <f>'2-ORÇAMENTO'!PZH39</f>
        <v>0</v>
      </c>
      <c r="PZG42" s="709">
        <f>'2-ORÇAMENTO'!PZG39</f>
        <v>0</v>
      </c>
      <c r="PZH42" s="707">
        <f>'2-ORÇAMENTO'!PZJ39</f>
        <v>0</v>
      </c>
      <c r="PZI42" s="709">
        <f>'2-ORÇAMENTO'!PZI39</f>
        <v>0</v>
      </c>
      <c r="PZJ42" s="707">
        <f>'2-ORÇAMENTO'!PZL39</f>
        <v>0</v>
      </c>
      <c r="PZK42" s="709">
        <f>'2-ORÇAMENTO'!PZK39</f>
        <v>0</v>
      </c>
      <c r="PZL42" s="707">
        <f>'2-ORÇAMENTO'!PZN39</f>
        <v>0</v>
      </c>
      <c r="PZM42" s="709">
        <f>'2-ORÇAMENTO'!PZM39</f>
        <v>0</v>
      </c>
      <c r="PZN42" s="707">
        <f>'2-ORÇAMENTO'!PZP39</f>
        <v>0</v>
      </c>
      <c r="PZO42" s="709">
        <f>'2-ORÇAMENTO'!PZO39</f>
        <v>0</v>
      </c>
      <c r="PZP42" s="707">
        <f>'2-ORÇAMENTO'!PZR39</f>
        <v>0</v>
      </c>
      <c r="PZQ42" s="709">
        <f>'2-ORÇAMENTO'!PZQ39</f>
        <v>0</v>
      </c>
      <c r="PZR42" s="707">
        <f>'2-ORÇAMENTO'!PZT39</f>
        <v>0</v>
      </c>
      <c r="PZS42" s="709">
        <f>'2-ORÇAMENTO'!PZS39</f>
        <v>0</v>
      </c>
      <c r="PZT42" s="707">
        <f>'2-ORÇAMENTO'!PZV39</f>
        <v>0</v>
      </c>
      <c r="PZU42" s="709">
        <f>'2-ORÇAMENTO'!PZU39</f>
        <v>0</v>
      </c>
      <c r="PZV42" s="707">
        <f>'2-ORÇAMENTO'!PZX39</f>
        <v>0</v>
      </c>
      <c r="PZW42" s="709">
        <f>'2-ORÇAMENTO'!PZW39</f>
        <v>0</v>
      </c>
      <c r="PZX42" s="707">
        <f>'2-ORÇAMENTO'!PZZ39</f>
        <v>0</v>
      </c>
      <c r="PZY42" s="709">
        <f>'2-ORÇAMENTO'!PZY39</f>
        <v>0</v>
      </c>
      <c r="PZZ42" s="707">
        <f>'2-ORÇAMENTO'!QAB39</f>
        <v>0</v>
      </c>
      <c r="QAA42" s="709">
        <f>'2-ORÇAMENTO'!QAA39</f>
        <v>0</v>
      </c>
      <c r="QAB42" s="707">
        <f>'2-ORÇAMENTO'!QAD39</f>
        <v>0</v>
      </c>
      <c r="QAC42" s="709">
        <f>'2-ORÇAMENTO'!QAC39</f>
        <v>0</v>
      </c>
      <c r="QAD42" s="707">
        <f>'2-ORÇAMENTO'!QAF39</f>
        <v>0</v>
      </c>
      <c r="QAE42" s="709">
        <f>'2-ORÇAMENTO'!QAE39</f>
        <v>0</v>
      </c>
      <c r="QAF42" s="707">
        <f>'2-ORÇAMENTO'!QAH39</f>
        <v>0</v>
      </c>
      <c r="QAG42" s="709">
        <f>'2-ORÇAMENTO'!QAG39</f>
        <v>0</v>
      </c>
      <c r="QAH42" s="707">
        <f>'2-ORÇAMENTO'!QAJ39</f>
        <v>0</v>
      </c>
      <c r="QAI42" s="709">
        <f>'2-ORÇAMENTO'!QAI39</f>
        <v>0</v>
      </c>
      <c r="QAJ42" s="707">
        <f>'2-ORÇAMENTO'!QAL39</f>
        <v>0</v>
      </c>
      <c r="QAK42" s="709">
        <f>'2-ORÇAMENTO'!QAK39</f>
        <v>0</v>
      </c>
      <c r="QAL42" s="707">
        <f>'2-ORÇAMENTO'!QAN39</f>
        <v>0</v>
      </c>
      <c r="QAM42" s="709">
        <f>'2-ORÇAMENTO'!QAM39</f>
        <v>0</v>
      </c>
      <c r="QAN42" s="707">
        <f>'2-ORÇAMENTO'!QAP39</f>
        <v>0</v>
      </c>
      <c r="QAO42" s="709">
        <f>'2-ORÇAMENTO'!QAO39</f>
        <v>0</v>
      </c>
      <c r="QAP42" s="707">
        <f>'2-ORÇAMENTO'!QAR39</f>
        <v>0</v>
      </c>
      <c r="QAQ42" s="709">
        <f>'2-ORÇAMENTO'!QAQ39</f>
        <v>0</v>
      </c>
      <c r="QAR42" s="707">
        <f>'2-ORÇAMENTO'!QAT39</f>
        <v>0</v>
      </c>
      <c r="QAS42" s="709">
        <f>'2-ORÇAMENTO'!QAS39</f>
        <v>0</v>
      </c>
      <c r="QAT42" s="707">
        <f>'2-ORÇAMENTO'!QAV39</f>
        <v>0</v>
      </c>
      <c r="QAU42" s="709">
        <f>'2-ORÇAMENTO'!QAU39</f>
        <v>0</v>
      </c>
      <c r="QAV42" s="707">
        <f>'2-ORÇAMENTO'!QAX39</f>
        <v>0</v>
      </c>
      <c r="QAW42" s="709">
        <f>'2-ORÇAMENTO'!QAW39</f>
        <v>0</v>
      </c>
      <c r="QAX42" s="707">
        <f>'2-ORÇAMENTO'!QAZ39</f>
        <v>0</v>
      </c>
      <c r="QAY42" s="709">
        <f>'2-ORÇAMENTO'!QAY39</f>
        <v>0</v>
      </c>
      <c r="QAZ42" s="707">
        <f>'2-ORÇAMENTO'!QBB39</f>
        <v>0</v>
      </c>
      <c r="QBA42" s="709">
        <f>'2-ORÇAMENTO'!QBA39</f>
        <v>0</v>
      </c>
      <c r="QBB42" s="707">
        <f>'2-ORÇAMENTO'!QBD39</f>
        <v>0</v>
      </c>
      <c r="QBC42" s="709">
        <f>'2-ORÇAMENTO'!QBC39</f>
        <v>0</v>
      </c>
      <c r="QBD42" s="707">
        <f>'2-ORÇAMENTO'!QBF39</f>
        <v>0</v>
      </c>
      <c r="QBE42" s="709">
        <f>'2-ORÇAMENTO'!QBE39</f>
        <v>0</v>
      </c>
      <c r="QBF42" s="707">
        <f>'2-ORÇAMENTO'!QBH39</f>
        <v>0</v>
      </c>
      <c r="QBG42" s="709">
        <f>'2-ORÇAMENTO'!QBG39</f>
        <v>0</v>
      </c>
      <c r="QBH42" s="707">
        <f>'2-ORÇAMENTO'!QBJ39</f>
        <v>0</v>
      </c>
      <c r="QBI42" s="709">
        <f>'2-ORÇAMENTO'!QBI39</f>
        <v>0</v>
      </c>
      <c r="QBJ42" s="707">
        <f>'2-ORÇAMENTO'!QBL39</f>
        <v>0</v>
      </c>
      <c r="QBK42" s="709">
        <f>'2-ORÇAMENTO'!QBK39</f>
        <v>0</v>
      </c>
      <c r="QBL42" s="707">
        <f>'2-ORÇAMENTO'!QBN39</f>
        <v>0</v>
      </c>
      <c r="QBM42" s="709">
        <f>'2-ORÇAMENTO'!QBM39</f>
        <v>0</v>
      </c>
      <c r="QBN42" s="707">
        <f>'2-ORÇAMENTO'!QBP39</f>
        <v>0</v>
      </c>
      <c r="QBO42" s="709">
        <f>'2-ORÇAMENTO'!QBO39</f>
        <v>0</v>
      </c>
      <c r="QBP42" s="707">
        <f>'2-ORÇAMENTO'!QBR39</f>
        <v>0</v>
      </c>
      <c r="QBQ42" s="709">
        <f>'2-ORÇAMENTO'!QBQ39</f>
        <v>0</v>
      </c>
      <c r="QBR42" s="707">
        <f>'2-ORÇAMENTO'!QBT39</f>
        <v>0</v>
      </c>
      <c r="QBS42" s="709">
        <f>'2-ORÇAMENTO'!QBS39</f>
        <v>0</v>
      </c>
      <c r="QBT42" s="707">
        <f>'2-ORÇAMENTO'!QBV39</f>
        <v>0</v>
      </c>
      <c r="QBU42" s="709">
        <f>'2-ORÇAMENTO'!QBU39</f>
        <v>0</v>
      </c>
      <c r="QBV42" s="707">
        <f>'2-ORÇAMENTO'!QBX39</f>
        <v>0</v>
      </c>
      <c r="QBW42" s="709">
        <f>'2-ORÇAMENTO'!QBW39</f>
        <v>0</v>
      </c>
      <c r="QBX42" s="707">
        <f>'2-ORÇAMENTO'!QBZ39</f>
        <v>0</v>
      </c>
      <c r="QBY42" s="709">
        <f>'2-ORÇAMENTO'!QBY39</f>
        <v>0</v>
      </c>
      <c r="QBZ42" s="707">
        <f>'2-ORÇAMENTO'!QCB39</f>
        <v>0</v>
      </c>
      <c r="QCA42" s="709">
        <f>'2-ORÇAMENTO'!QCA39</f>
        <v>0</v>
      </c>
      <c r="QCB42" s="707">
        <f>'2-ORÇAMENTO'!QCD39</f>
        <v>0</v>
      </c>
      <c r="QCC42" s="709">
        <f>'2-ORÇAMENTO'!QCC39</f>
        <v>0</v>
      </c>
      <c r="QCD42" s="707">
        <f>'2-ORÇAMENTO'!QCF39</f>
        <v>0</v>
      </c>
      <c r="QCE42" s="709">
        <f>'2-ORÇAMENTO'!QCE39</f>
        <v>0</v>
      </c>
      <c r="QCF42" s="707">
        <f>'2-ORÇAMENTO'!QCH39</f>
        <v>0</v>
      </c>
      <c r="QCG42" s="709">
        <f>'2-ORÇAMENTO'!QCG39</f>
        <v>0</v>
      </c>
      <c r="QCH42" s="707">
        <f>'2-ORÇAMENTO'!QCJ39</f>
        <v>0</v>
      </c>
      <c r="QCI42" s="709">
        <f>'2-ORÇAMENTO'!QCI39</f>
        <v>0</v>
      </c>
      <c r="QCJ42" s="707">
        <f>'2-ORÇAMENTO'!QCL39</f>
        <v>0</v>
      </c>
      <c r="QCK42" s="709">
        <f>'2-ORÇAMENTO'!QCK39</f>
        <v>0</v>
      </c>
      <c r="QCL42" s="707">
        <f>'2-ORÇAMENTO'!QCN39</f>
        <v>0</v>
      </c>
      <c r="QCM42" s="709">
        <f>'2-ORÇAMENTO'!QCM39</f>
        <v>0</v>
      </c>
      <c r="QCN42" s="707">
        <f>'2-ORÇAMENTO'!QCP39</f>
        <v>0</v>
      </c>
      <c r="QCO42" s="709">
        <f>'2-ORÇAMENTO'!QCO39</f>
        <v>0</v>
      </c>
      <c r="QCP42" s="707">
        <f>'2-ORÇAMENTO'!QCR39</f>
        <v>0</v>
      </c>
      <c r="QCQ42" s="709">
        <f>'2-ORÇAMENTO'!QCQ39</f>
        <v>0</v>
      </c>
      <c r="QCR42" s="707">
        <f>'2-ORÇAMENTO'!QCT39</f>
        <v>0</v>
      </c>
      <c r="QCS42" s="709">
        <f>'2-ORÇAMENTO'!QCS39</f>
        <v>0</v>
      </c>
      <c r="QCT42" s="707">
        <f>'2-ORÇAMENTO'!QCV39</f>
        <v>0</v>
      </c>
      <c r="QCU42" s="709">
        <f>'2-ORÇAMENTO'!QCU39</f>
        <v>0</v>
      </c>
      <c r="QCV42" s="707">
        <f>'2-ORÇAMENTO'!QCX39</f>
        <v>0</v>
      </c>
      <c r="QCW42" s="709">
        <f>'2-ORÇAMENTO'!QCW39</f>
        <v>0</v>
      </c>
      <c r="QCX42" s="707">
        <f>'2-ORÇAMENTO'!QCZ39</f>
        <v>0</v>
      </c>
      <c r="QCY42" s="709">
        <f>'2-ORÇAMENTO'!QCY39</f>
        <v>0</v>
      </c>
      <c r="QCZ42" s="707">
        <f>'2-ORÇAMENTO'!QDB39</f>
        <v>0</v>
      </c>
      <c r="QDA42" s="709">
        <f>'2-ORÇAMENTO'!QDA39</f>
        <v>0</v>
      </c>
      <c r="QDB42" s="707">
        <f>'2-ORÇAMENTO'!QDD39</f>
        <v>0</v>
      </c>
      <c r="QDC42" s="709">
        <f>'2-ORÇAMENTO'!QDC39</f>
        <v>0</v>
      </c>
      <c r="QDD42" s="707">
        <f>'2-ORÇAMENTO'!QDF39</f>
        <v>0</v>
      </c>
      <c r="QDE42" s="709">
        <f>'2-ORÇAMENTO'!QDE39</f>
        <v>0</v>
      </c>
      <c r="QDF42" s="707">
        <f>'2-ORÇAMENTO'!QDH39</f>
        <v>0</v>
      </c>
      <c r="QDG42" s="709">
        <f>'2-ORÇAMENTO'!QDG39</f>
        <v>0</v>
      </c>
      <c r="QDH42" s="707">
        <f>'2-ORÇAMENTO'!QDJ39</f>
        <v>0</v>
      </c>
      <c r="QDI42" s="709">
        <f>'2-ORÇAMENTO'!QDI39</f>
        <v>0</v>
      </c>
      <c r="QDJ42" s="707">
        <f>'2-ORÇAMENTO'!QDL39</f>
        <v>0</v>
      </c>
      <c r="QDK42" s="709">
        <f>'2-ORÇAMENTO'!QDK39</f>
        <v>0</v>
      </c>
      <c r="QDL42" s="707">
        <f>'2-ORÇAMENTO'!QDN39</f>
        <v>0</v>
      </c>
      <c r="QDM42" s="709">
        <f>'2-ORÇAMENTO'!QDM39</f>
        <v>0</v>
      </c>
      <c r="QDN42" s="707">
        <f>'2-ORÇAMENTO'!QDP39</f>
        <v>0</v>
      </c>
      <c r="QDO42" s="709">
        <f>'2-ORÇAMENTO'!QDO39</f>
        <v>0</v>
      </c>
      <c r="QDP42" s="707">
        <f>'2-ORÇAMENTO'!QDR39</f>
        <v>0</v>
      </c>
      <c r="QDQ42" s="709">
        <f>'2-ORÇAMENTO'!QDQ39</f>
        <v>0</v>
      </c>
      <c r="QDR42" s="707">
        <f>'2-ORÇAMENTO'!QDT39</f>
        <v>0</v>
      </c>
      <c r="QDS42" s="709">
        <f>'2-ORÇAMENTO'!QDS39</f>
        <v>0</v>
      </c>
      <c r="QDT42" s="707">
        <f>'2-ORÇAMENTO'!QDV39</f>
        <v>0</v>
      </c>
      <c r="QDU42" s="709">
        <f>'2-ORÇAMENTO'!QDU39</f>
        <v>0</v>
      </c>
      <c r="QDV42" s="707">
        <f>'2-ORÇAMENTO'!QDX39</f>
        <v>0</v>
      </c>
      <c r="QDW42" s="709">
        <f>'2-ORÇAMENTO'!QDW39</f>
        <v>0</v>
      </c>
      <c r="QDX42" s="707">
        <f>'2-ORÇAMENTO'!QDZ39</f>
        <v>0</v>
      </c>
      <c r="QDY42" s="709">
        <f>'2-ORÇAMENTO'!QDY39</f>
        <v>0</v>
      </c>
      <c r="QDZ42" s="707">
        <f>'2-ORÇAMENTO'!QEB39</f>
        <v>0</v>
      </c>
      <c r="QEA42" s="709">
        <f>'2-ORÇAMENTO'!QEA39</f>
        <v>0</v>
      </c>
      <c r="QEB42" s="707">
        <f>'2-ORÇAMENTO'!QED39</f>
        <v>0</v>
      </c>
      <c r="QEC42" s="709">
        <f>'2-ORÇAMENTO'!QEC39</f>
        <v>0</v>
      </c>
      <c r="QED42" s="707">
        <f>'2-ORÇAMENTO'!QEF39</f>
        <v>0</v>
      </c>
      <c r="QEE42" s="709">
        <f>'2-ORÇAMENTO'!QEE39</f>
        <v>0</v>
      </c>
      <c r="QEF42" s="707">
        <f>'2-ORÇAMENTO'!QEH39</f>
        <v>0</v>
      </c>
      <c r="QEG42" s="709">
        <f>'2-ORÇAMENTO'!QEG39</f>
        <v>0</v>
      </c>
      <c r="QEH42" s="707">
        <f>'2-ORÇAMENTO'!QEJ39</f>
        <v>0</v>
      </c>
      <c r="QEI42" s="709">
        <f>'2-ORÇAMENTO'!QEI39</f>
        <v>0</v>
      </c>
      <c r="QEJ42" s="707">
        <f>'2-ORÇAMENTO'!QEL39</f>
        <v>0</v>
      </c>
      <c r="QEK42" s="709">
        <f>'2-ORÇAMENTO'!QEK39</f>
        <v>0</v>
      </c>
      <c r="QEL42" s="707">
        <f>'2-ORÇAMENTO'!QEN39</f>
        <v>0</v>
      </c>
      <c r="QEM42" s="709">
        <f>'2-ORÇAMENTO'!QEM39</f>
        <v>0</v>
      </c>
      <c r="QEN42" s="707">
        <f>'2-ORÇAMENTO'!QEP39</f>
        <v>0</v>
      </c>
      <c r="QEO42" s="709">
        <f>'2-ORÇAMENTO'!QEO39</f>
        <v>0</v>
      </c>
      <c r="QEP42" s="707">
        <f>'2-ORÇAMENTO'!QER39</f>
        <v>0</v>
      </c>
      <c r="QEQ42" s="709">
        <f>'2-ORÇAMENTO'!QEQ39</f>
        <v>0</v>
      </c>
      <c r="QER42" s="707">
        <f>'2-ORÇAMENTO'!QET39</f>
        <v>0</v>
      </c>
      <c r="QES42" s="709">
        <f>'2-ORÇAMENTO'!QES39</f>
        <v>0</v>
      </c>
      <c r="QET42" s="707">
        <f>'2-ORÇAMENTO'!QEV39</f>
        <v>0</v>
      </c>
      <c r="QEU42" s="709">
        <f>'2-ORÇAMENTO'!QEU39</f>
        <v>0</v>
      </c>
      <c r="QEV42" s="707">
        <f>'2-ORÇAMENTO'!QEX39</f>
        <v>0</v>
      </c>
      <c r="QEW42" s="709">
        <f>'2-ORÇAMENTO'!QEW39</f>
        <v>0</v>
      </c>
      <c r="QEX42" s="707">
        <f>'2-ORÇAMENTO'!QEZ39</f>
        <v>0</v>
      </c>
      <c r="QEY42" s="709">
        <f>'2-ORÇAMENTO'!QEY39</f>
        <v>0</v>
      </c>
      <c r="QEZ42" s="707">
        <f>'2-ORÇAMENTO'!QFB39</f>
        <v>0</v>
      </c>
      <c r="QFA42" s="709">
        <f>'2-ORÇAMENTO'!QFA39</f>
        <v>0</v>
      </c>
      <c r="QFB42" s="707">
        <f>'2-ORÇAMENTO'!QFD39</f>
        <v>0</v>
      </c>
      <c r="QFC42" s="709">
        <f>'2-ORÇAMENTO'!QFC39</f>
        <v>0</v>
      </c>
      <c r="QFD42" s="707">
        <f>'2-ORÇAMENTO'!QFF39</f>
        <v>0</v>
      </c>
      <c r="QFE42" s="709">
        <f>'2-ORÇAMENTO'!QFE39</f>
        <v>0</v>
      </c>
      <c r="QFF42" s="707">
        <f>'2-ORÇAMENTO'!QFH39</f>
        <v>0</v>
      </c>
      <c r="QFG42" s="709">
        <f>'2-ORÇAMENTO'!QFG39</f>
        <v>0</v>
      </c>
      <c r="QFH42" s="707">
        <f>'2-ORÇAMENTO'!QFJ39</f>
        <v>0</v>
      </c>
      <c r="QFI42" s="709">
        <f>'2-ORÇAMENTO'!QFI39</f>
        <v>0</v>
      </c>
      <c r="QFJ42" s="707">
        <f>'2-ORÇAMENTO'!QFL39</f>
        <v>0</v>
      </c>
      <c r="QFK42" s="709">
        <f>'2-ORÇAMENTO'!QFK39</f>
        <v>0</v>
      </c>
      <c r="QFL42" s="707">
        <f>'2-ORÇAMENTO'!QFN39</f>
        <v>0</v>
      </c>
      <c r="QFM42" s="709">
        <f>'2-ORÇAMENTO'!QFM39</f>
        <v>0</v>
      </c>
      <c r="QFN42" s="707">
        <f>'2-ORÇAMENTO'!QFP39</f>
        <v>0</v>
      </c>
      <c r="QFO42" s="709">
        <f>'2-ORÇAMENTO'!QFO39</f>
        <v>0</v>
      </c>
      <c r="QFP42" s="707">
        <f>'2-ORÇAMENTO'!QFR39</f>
        <v>0</v>
      </c>
      <c r="QFQ42" s="709">
        <f>'2-ORÇAMENTO'!QFQ39</f>
        <v>0</v>
      </c>
      <c r="QFR42" s="707">
        <f>'2-ORÇAMENTO'!QFT39</f>
        <v>0</v>
      </c>
      <c r="QFS42" s="709">
        <f>'2-ORÇAMENTO'!QFS39</f>
        <v>0</v>
      </c>
      <c r="QFT42" s="707">
        <f>'2-ORÇAMENTO'!QFV39</f>
        <v>0</v>
      </c>
      <c r="QFU42" s="709">
        <f>'2-ORÇAMENTO'!QFU39</f>
        <v>0</v>
      </c>
      <c r="QFV42" s="707">
        <f>'2-ORÇAMENTO'!QFX39</f>
        <v>0</v>
      </c>
      <c r="QFW42" s="709">
        <f>'2-ORÇAMENTO'!QFW39</f>
        <v>0</v>
      </c>
      <c r="QFX42" s="707">
        <f>'2-ORÇAMENTO'!QFZ39</f>
        <v>0</v>
      </c>
      <c r="QFY42" s="709">
        <f>'2-ORÇAMENTO'!QFY39</f>
        <v>0</v>
      </c>
      <c r="QFZ42" s="707">
        <f>'2-ORÇAMENTO'!QGB39</f>
        <v>0</v>
      </c>
      <c r="QGA42" s="709">
        <f>'2-ORÇAMENTO'!QGA39</f>
        <v>0</v>
      </c>
      <c r="QGB42" s="707">
        <f>'2-ORÇAMENTO'!QGD39</f>
        <v>0</v>
      </c>
      <c r="QGC42" s="709">
        <f>'2-ORÇAMENTO'!QGC39</f>
        <v>0</v>
      </c>
      <c r="QGD42" s="707">
        <f>'2-ORÇAMENTO'!QGF39</f>
        <v>0</v>
      </c>
      <c r="QGE42" s="709">
        <f>'2-ORÇAMENTO'!QGE39</f>
        <v>0</v>
      </c>
      <c r="QGF42" s="707">
        <f>'2-ORÇAMENTO'!QGH39</f>
        <v>0</v>
      </c>
      <c r="QGG42" s="709">
        <f>'2-ORÇAMENTO'!QGG39</f>
        <v>0</v>
      </c>
      <c r="QGH42" s="707">
        <f>'2-ORÇAMENTO'!QGJ39</f>
        <v>0</v>
      </c>
      <c r="QGI42" s="709">
        <f>'2-ORÇAMENTO'!QGI39</f>
        <v>0</v>
      </c>
      <c r="QGJ42" s="707">
        <f>'2-ORÇAMENTO'!QGL39</f>
        <v>0</v>
      </c>
      <c r="QGK42" s="709">
        <f>'2-ORÇAMENTO'!QGK39</f>
        <v>0</v>
      </c>
      <c r="QGL42" s="707">
        <f>'2-ORÇAMENTO'!QGN39</f>
        <v>0</v>
      </c>
      <c r="QGM42" s="709">
        <f>'2-ORÇAMENTO'!QGM39</f>
        <v>0</v>
      </c>
      <c r="QGN42" s="707">
        <f>'2-ORÇAMENTO'!QGP39</f>
        <v>0</v>
      </c>
      <c r="QGO42" s="709">
        <f>'2-ORÇAMENTO'!QGO39</f>
        <v>0</v>
      </c>
      <c r="QGP42" s="707">
        <f>'2-ORÇAMENTO'!QGR39</f>
        <v>0</v>
      </c>
      <c r="QGQ42" s="709">
        <f>'2-ORÇAMENTO'!QGQ39</f>
        <v>0</v>
      </c>
      <c r="QGR42" s="707">
        <f>'2-ORÇAMENTO'!QGT39</f>
        <v>0</v>
      </c>
      <c r="QGS42" s="709">
        <f>'2-ORÇAMENTO'!QGS39</f>
        <v>0</v>
      </c>
      <c r="QGT42" s="707">
        <f>'2-ORÇAMENTO'!QGV39</f>
        <v>0</v>
      </c>
      <c r="QGU42" s="709">
        <f>'2-ORÇAMENTO'!QGU39</f>
        <v>0</v>
      </c>
      <c r="QGV42" s="707">
        <f>'2-ORÇAMENTO'!QGX39</f>
        <v>0</v>
      </c>
      <c r="QGW42" s="709">
        <f>'2-ORÇAMENTO'!QGW39</f>
        <v>0</v>
      </c>
      <c r="QGX42" s="707">
        <f>'2-ORÇAMENTO'!QGZ39</f>
        <v>0</v>
      </c>
      <c r="QGY42" s="709">
        <f>'2-ORÇAMENTO'!QGY39</f>
        <v>0</v>
      </c>
      <c r="QGZ42" s="707">
        <f>'2-ORÇAMENTO'!QHB39</f>
        <v>0</v>
      </c>
      <c r="QHA42" s="709">
        <f>'2-ORÇAMENTO'!QHA39</f>
        <v>0</v>
      </c>
      <c r="QHB42" s="707">
        <f>'2-ORÇAMENTO'!QHD39</f>
        <v>0</v>
      </c>
      <c r="QHC42" s="709">
        <f>'2-ORÇAMENTO'!QHC39</f>
        <v>0</v>
      </c>
      <c r="QHD42" s="707">
        <f>'2-ORÇAMENTO'!QHF39</f>
        <v>0</v>
      </c>
      <c r="QHE42" s="709">
        <f>'2-ORÇAMENTO'!QHE39</f>
        <v>0</v>
      </c>
      <c r="QHF42" s="707">
        <f>'2-ORÇAMENTO'!QHH39</f>
        <v>0</v>
      </c>
      <c r="QHG42" s="709">
        <f>'2-ORÇAMENTO'!QHG39</f>
        <v>0</v>
      </c>
      <c r="QHH42" s="707">
        <f>'2-ORÇAMENTO'!QHJ39</f>
        <v>0</v>
      </c>
      <c r="QHI42" s="709">
        <f>'2-ORÇAMENTO'!QHI39</f>
        <v>0</v>
      </c>
      <c r="QHJ42" s="707">
        <f>'2-ORÇAMENTO'!QHL39</f>
        <v>0</v>
      </c>
      <c r="QHK42" s="709">
        <f>'2-ORÇAMENTO'!QHK39</f>
        <v>0</v>
      </c>
      <c r="QHL42" s="707">
        <f>'2-ORÇAMENTO'!QHN39</f>
        <v>0</v>
      </c>
      <c r="QHM42" s="709">
        <f>'2-ORÇAMENTO'!QHM39</f>
        <v>0</v>
      </c>
      <c r="QHN42" s="707">
        <f>'2-ORÇAMENTO'!QHP39</f>
        <v>0</v>
      </c>
      <c r="QHO42" s="709">
        <f>'2-ORÇAMENTO'!QHO39</f>
        <v>0</v>
      </c>
      <c r="QHP42" s="707">
        <f>'2-ORÇAMENTO'!QHR39</f>
        <v>0</v>
      </c>
      <c r="QHQ42" s="709">
        <f>'2-ORÇAMENTO'!QHQ39</f>
        <v>0</v>
      </c>
      <c r="QHR42" s="707">
        <f>'2-ORÇAMENTO'!QHT39</f>
        <v>0</v>
      </c>
      <c r="QHS42" s="709">
        <f>'2-ORÇAMENTO'!QHS39</f>
        <v>0</v>
      </c>
      <c r="QHT42" s="707">
        <f>'2-ORÇAMENTO'!QHV39</f>
        <v>0</v>
      </c>
      <c r="QHU42" s="709">
        <f>'2-ORÇAMENTO'!QHU39</f>
        <v>0</v>
      </c>
      <c r="QHV42" s="707">
        <f>'2-ORÇAMENTO'!QHX39</f>
        <v>0</v>
      </c>
      <c r="QHW42" s="709">
        <f>'2-ORÇAMENTO'!QHW39</f>
        <v>0</v>
      </c>
      <c r="QHX42" s="707">
        <f>'2-ORÇAMENTO'!QHZ39</f>
        <v>0</v>
      </c>
      <c r="QHY42" s="709">
        <f>'2-ORÇAMENTO'!QHY39</f>
        <v>0</v>
      </c>
      <c r="QHZ42" s="707">
        <f>'2-ORÇAMENTO'!QIB39</f>
        <v>0</v>
      </c>
      <c r="QIA42" s="709">
        <f>'2-ORÇAMENTO'!QIA39</f>
        <v>0</v>
      </c>
      <c r="QIB42" s="707">
        <f>'2-ORÇAMENTO'!QID39</f>
        <v>0</v>
      </c>
      <c r="QIC42" s="709">
        <f>'2-ORÇAMENTO'!QIC39</f>
        <v>0</v>
      </c>
      <c r="QID42" s="707">
        <f>'2-ORÇAMENTO'!QIF39</f>
        <v>0</v>
      </c>
      <c r="QIE42" s="709">
        <f>'2-ORÇAMENTO'!QIE39</f>
        <v>0</v>
      </c>
      <c r="QIF42" s="707">
        <f>'2-ORÇAMENTO'!QIH39</f>
        <v>0</v>
      </c>
      <c r="QIG42" s="709">
        <f>'2-ORÇAMENTO'!QIG39</f>
        <v>0</v>
      </c>
      <c r="QIH42" s="707">
        <f>'2-ORÇAMENTO'!QIJ39</f>
        <v>0</v>
      </c>
      <c r="QII42" s="709">
        <f>'2-ORÇAMENTO'!QII39</f>
        <v>0</v>
      </c>
      <c r="QIJ42" s="707">
        <f>'2-ORÇAMENTO'!QIL39</f>
        <v>0</v>
      </c>
      <c r="QIK42" s="709">
        <f>'2-ORÇAMENTO'!QIK39</f>
        <v>0</v>
      </c>
      <c r="QIL42" s="707">
        <f>'2-ORÇAMENTO'!QIN39</f>
        <v>0</v>
      </c>
      <c r="QIM42" s="709">
        <f>'2-ORÇAMENTO'!QIM39</f>
        <v>0</v>
      </c>
      <c r="QIN42" s="707">
        <f>'2-ORÇAMENTO'!QIP39</f>
        <v>0</v>
      </c>
      <c r="QIO42" s="709">
        <f>'2-ORÇAMENTO'!QIO39</f>
        <v>0</v>
      </c>
      <c r="QIP42" s="707">
        <f>'2-ORÇAMENTO'!QIR39</f>
        <v>0</v>
      </c>
      <c r="QIQ42" s="709">
        <f>'2-ORÇAMENTO'!QIQ39</f>
        <v>0</v>
      </c>
      <c r="QIR42" s="707">
        <f>'2-ORÇAMENTO'!QIT39</f>
        <v>0</v>
      </c>
      <c r="QIS42" s="709">
        <f>'2-ORÇAMENTO'!QIS39</f>
        <v>0</v>
      </c>
      <c r="QIT42" s="707">
        <f>'2-ORÇAMENTO'!QIV39</f>
        <v>0</v>
      </c>
      <c r="QIU42" s="709">
        <f>'2-ORÇAMENTO'!QIU39</f>
        <v>0</v>
      </c>
      <c r="QIV42" s="707">
        <f>'2-ORÇAMENTO'!QIX39</f>
        <v>0</v>
      </c>
      <c r="QIW42" s="709">
        <f>'2-ORÇAMENTO'!QIW39</f>
        <v>0</v>
      </c>
      <c r="QIX42" s="707">
        <f>'2-ORÇAMENTO'!QIZ39</f>
        <v>0</v>
      </c>
      <c r="QIY42" s="709">
        <f>'2-ORÇAMENTO'!QIY39</f>
        <v>0</v>
      </c>
      <c r="QIZ42" s="707">
        <f>'2-ORÇAMENTO'!QJB39</f>
        <v>0</v>
      </c>
      <c r="QJA42" s="709">
        <f>'2-ORÇAMENTO'!QJA39</f>
        <v>0</v>
      </c>
      <c r="QJB42" s="707">
        <f>'2-ORÇAMENTO'!QJD39</f>
        <v>0</v>
      </c>
      <c r="QJC42" s="709">
        <f>'2-ORÇAMENTO'!QJC39</f>
        <v>0</v>
      </c>
      <c r="QJD42" s="707">
        <f>'2-ORÇAMENTO'!QJF39</f>
        <v>0</v>
      </c>
      <c r="QJE42" s="709">
        <f>'2-ORÇAMENTO'!QJE39</f>
        <v>0</v>
      </c>
      <c r="QJF42" s="707">
        <f>'2-ORÇAMENTO'!QJH39</f>
        <v>0</v>
      </c>
      <c r="QJG42" s="709">
        <f>'2-ORÇAMENTO'!QJG39</f>
        <v>0</v>
      </c>
      <c r="QJH42" s="707">
        <f>'2-ORÇAMENTO'!QJJ39</f>
        <v>0</v>
      </c>
      <c r="QJI42" s="709">
        <f>'2-ORÇAMENTO'!QJI39</f>
        <v>0</v>
      </c>
      <c r="QJJ42" s="707">
        <f>'2-ORÇAMENTO'!QJL39</f>
        <v>0</v>
      </c>
      <c r="QJK42" s="709">
        <f>'2-ORÇAMENTO'!QJK39</f>
        <v>0</v>
      </c>
      <c r="QJL42" s="707">
        <f>'2-ORÇAMENTO'!QJN39</f>
        <v>0</v>
      </c>
      <c r="QJM42" s="709">
        <f>'2-ORÇAMENTO'!QJM39</f>
        <v>0</v>
      </c>
      <c r="QJN42" s="707">
        <f>'2-ORÇAMENTO'!QJP39</f>
        <v>0</v>
      </c>
      <c r="QJO42" s="709">
        <f>'2-ORÇAMENTO'!QJO39</f>
        <v>0</v>
      </c>
      <c r="QJP42" s="707">
        <f>'2-ORÇAMENTO'!QJR39</f>
        <v>0</v>
      </c>
      <c r="QJQ42" s="709">
        <f>'2-ORÇAMENTO'!QJQ39</f>
        <v>0</v>
      </c>
      <c r="QJR42" s="707">
        <f>'2-ORÇAMENTO'!QJT39</f>
        <v>0</v>
      </c>
      <c r="QJS42" s="709">
        <f>'2-ORÇAMENTO'!QJS39</f>
        <v>0</v>
      </c>
      <c r="QJT42" s="707">
        <f>'2-ORÇAMENTO'!QJV39</f>
        <v>0</v>
      </c>
      <c r="QJU42" s="709">
        <f>'2-ORÇAMENTO'!QJU39</f>
        <v>0</v>
      </c>
      <c r="QJV42" s="707">
        <f>'2-ORÇAMENTO'!QJX39</f>
        <v>0</v>
      </c>
      <c r="QJW42" s="709">
        <f>'2-ORÇAMENTO'!QJW39</f>
        <v>0</v>
      </c>
      <c r="QJX42" s="707">
        <f>'2-ORÇAMENTO'!QJZ39</f>
        <v>0</v>
      </c>
      <c r="QJY42" s="709">
        <f>'2-ORÇAMENTO'!QJY39</f>
        <v>0</v>
      </c>
      <c r="QJZ42" s="707">
        <f>'2-ORÇAMENTO'!QKB39</f>
        <v>0</v>
      </c>
      <c r="QKA42" s="709">
        <f>'2-ORÇAMENTO'!QKA39</f>
        <v>0</v>
      </c>
      <c r="QKB42" s="707">
        <f>'2-ORÇAMENTO'!QKD39</f>
        <v>0</v>
      </c>
      <c r="QKC42" s="709">
        <f>'2-ORÇAMENTO'!QKC39</f>
        <v>0</v>
      </c>
      <c r="QKD42" s="707">
        <f>'2-ORÇAMENTO'!QKF39</f>
        <v>0</v>
      </c>
      <c r="QKE42" s="709">
        <f>'2-ORÇAMENTO'!QKE39</f>
        <v>0</v>
      </c>
      <c r="QKF42" s="707">
        <f>'2-ORÇAMENTO'!QKH39</f>
        <v>0</v>
      </c>
      <c r="QKG42" s="709">
        <f>'2-ORÇAMENTO'!QKG39</f>
        <v>0</v>
      </c>
      <c r="QKH42" s="707">
        <f>'2-ORÇAMENTO'!QKJ39</f>
        <v>0</v>
      </c>
      <c r="QKI42" s="709">
        <f>'2-ORÇAMENTO'!QKI39</f>
        <v>0</v>
      </c>
      <c r="QKJ42" s="707">
        <f>'2-ORÇAMENTO'!QKL39</f>
        <v>0</v>
      </c>
      <c r="QKK42" s="709">
        <f>'2-ORÇAMENTO'!QKK39</f>
        <v>0</v>
      </c>
      <c r="QKL42" s="707">
        <f>'2-ORÇAMENTO'!QKN39</f>
        <v>0</v>
      </c>
      <c r="QKM42" s="709">
        <f>'2-ORÇAMENTO'!QKM39</f>
        <v>0</v>
      </c>
      <c r="QKN42" s="707">
        <f>'2-ORÇAMENTO'!QKP39</f>
        <v>0</v>
      </c>
      <c r="QKO42" s="709">
        <f>'2-ORÇAMENTO'!QKO39</f>
        <v>0</v>
      </c>
      <c r="QKP42" s="707">
        <f>'2-ORÇAMENTO'!QKR39</f>
        <v>0</v>
      </c>
      <c r="QKQ42" s="709">
        <f>'2-ORÇAMENTO'!QKQ39</f>
        <v>0</v>
      </c>
      <c r="QKR42" s="707">
        <f>'2-ORÇAMENTO'!QKT39</f>
        <v>0</v>
      </c>
      <c r="QKS42" s="709">
        <f>'2-ORÇAMENTO'!QKS39</f>
        <v>0</v>
      </c>
      <c r="QKT42" s="707">
        <f>'2-ORÇAMENTO'!QKV39</f>
        <v>0</v>
      </c>
      <c r="QKU42" s="709">
        <f>'2-ORÇAMENTO'!QKU39</f>
        <v>0</v>
      </c>
      <c r="QKV42" s="707">
        <f>'2-ORÇAMENTO'!QKX39</f>
        <v>0</v>
      </c>
      <c r="QKW42" s="709">
        <f>'2-ORÇAMENTO'!QKW39</f>
        <v>0</v>
      </c>
      <c r="QKX42" s="707">
        <f>'2-ORÇAMENTO'!QKZ39</f>
        <v>0</v>
      </c>
      <c r="QKY42" s="709">
        <f>'2-ORÇAMENTO'!QKY39</f>
        <v>0</v>
      </c>
      <c r="QKZ42" s="707">
        <f>'2-ORÇAMENTO'!QLB39</f>
        <v>0</v>
      </c>
      <c r="QLA42" s="709">
        <f>'2-ORÇAMENTO'!QLA39</f>
        <v>0</v>
      </c>
      <c r="QLB42" s="707">
        <f>'2-ORÇAMENTO'!QLD39</f>
        <v>0</v>
      </c>
      <c r="QLC42" s="709">
        <f>'2-ORÇAMENTO'!QLC39</f>
        <v>0</v>
      </c>
      <c r="QLD42" s="707">
        <f>'2-ORÇAMENTO'!QLF39</f>
        <v>0</v>
      </c>
      <c r="QLE42" s="709">
        <f>'2-ORÇAMENTO'!QLE39</f>
        <v>0</v>
      </c>
      <c r="QLF42" s="707">
        <f>'2-ORÇAMENTO'!QLH39</f>
        <v>0</v>
      </c>
      <c r="QLG42" s="709">
        <f>'2-ORÇAMENTO'!QLG39</f>
        <v>0</v>
      </c>
      <c r="QLH42" s="707">
        <f>'2-ORÇAMENTO'!QLJ39</f>
        <v>0</v>
      </c>
      <c r="QLI42" s="709">
        <f>'2-ORÇAMENTO'!QLI39</f>
        <v>0</v>
      </c>
      <c r="QLJ42" s="707">
        <f>'2-ORÇAMENTO'!QLL39</f>
        <v>0</v>
      </c>
      <c r="QLK42" s="709">
        <f>'2-ORÇAMENTO'!QLK39</f>
        <v>0</v>
      </c>
      <c r="QLL42" s="707">
        <f>'2-ORÇAMENTO'!QLN39</f>
        <v>0</v>
      </c>
      <c r="QLM42" s="709">
        <f>'2-ORÇAMENTO'!QLM39</f>
        <v>0</v>
      </c>
      <c r="QLN42" s="707">
        <f>'2-ORÇAMENTO'!QLP39</f>
        <v>0</v>
      </c>
      <c r="QLO42" s="709">
        <f>'2-ORÇAMENTO'!QLO39</f>
        <v>0</v>
      </c>
      <c r="QLP42" s="707">
        <f>'2-ORÇAMENTO'!QLR39</f>
        <v>0</v>
      </c>
      <c r="QLQ42" s="709">
        <f>'2-ORÇAMENTO'!QLQ39</f>
        <v>0</v>
      </c>
      <c r="QLR42" s="707">
        <f>'2-ORÇAMENTO'!QLT39</f>
        <v>0</v>
      </c>
      <c r="QLS42" s="709">
        <f>'2-ORÇAMENTO'!QLS39</f>
        <v>0</v>
      </c>
      <c r="QLT42" s="707">
        <f>'2-ORÇAMENTO'!QLV39</f>
        <v>0</v>
      </c>
      <c r="QLU42" s="709">
        <f>'2-ORÇAMENTO'!QLU39</f>
        <v>0</v>
      </c>
      <c r="QLV42" s="707">
        <f>'2-ORÇAMENTO'!QLX39</f>
        <v>0</v>
      </c>
      <c r="QLW42" s="709">
        <f>'2-ORÇAMENTO'!QLW39</f>
        <v>0</v>
      </c>
      <c r="QLX42" s="707">
        <f>'2-ORÇAMENTO'!QLZ39</f>
        <v>0</v>
      </c>
      <c r="QLY42" s="709">
        <f>'2-ORÇAMENTO'!QLY39</f>
        <v>0</v>
      </c>
      <c r="QLZ42" s="707">
        <f>'2-ORÇAMENTO'!QMB39</f>
        <v>0</v>
      </c>
      <c r="QMA42" s="709">
        <f>'2-ORÇAMENTO'!QMA39</f>
        <v>0</v>
      </c>
      <c r="QMB42" s="707">
        <f>'2-ORÇAMENTO'!QMD39</f>
        <v>0</v>
      </c>
      <c r="QMC42" s="709">
        <f>'2-ORÇAMENTO'!QMC39</f>
        <v>0</v>
      </c>
      <c r="QMD42" s="707">
        <f>'2-ORÇAMENTO'!QMF39</f>
        <v>0</v>
      </c>
      <c r="QME42" s="709">
        <f>'2-ORÇAMENTO'!QME39</f>
        <v>0</v>
      </c>
      <c r="QMF42" s="707">
        <f>'2-ORÇAMENTO'!QMH39</f>
        <v>0</v>
      </c>
      <c r="QMG42" s="709">
        <f>'2-ORÇAMENTO'!QMG39</f>
        <v>0</v>
      </c>
      <c r="QMH42" s="707">
        <f>'2-ORÇAMENTO'!QMJ39</f>
        <v>0</v>
      </c>
      <c r="QMI42" s="709">
        <f>'2-ORÇAMENTO'!QMI39</f>
        <v>0</v>
      </c>
      <c r="QMJ42" s="707">
        <f>'2-ORÇAMENTO'!QML39</f>
        <v>0</v>
      </c>
      <c r="QMK42" s="709">
        <f>'2-ORÇAMENTO'!QMK39</f>
        <v>0</v>
      </c>
      <c r="QML42" s="707">
        <f>'2-ORÇAMENTO'!QMN39</f>
        <v>0</v>
      </c>
      <c r="QMM42" s="709">
        <f>'2-ORÇAMENTO'!QMM39</f>
        <v>0</v>
      </c>
      <c r="QMN42" s="707">
        <f>'2-ORÇAMENTO'!QMP39</f>
        <v>0</v>
      </c>
      <c r="QMO42" s="709">
        <f>'2-ORÇAMENTO'!QMO39</f>
        <v>0</v>
      </c>
      <c r="QMP42" s="707">
        <f>'2-ORÇAMENTO'!QMR39</f>
        <v>0</v>
      </c>
      <c r="QMQ42" s="709">
        <f>'2-ORÇAMENTO'!QMQ39</f>
        <v>0</v>
      </c>
      <c r="QMR42" s="707">
        <f>'2-ORÇAMENTO'!QMT39</f>
        <v>0</v>
      </c>
      <c r="QMS42" s="709">
        <f>'2-ORÇAMENTO'!QMS39</f>
        <v>0</v>
      </c>
      <c r="QMT42" s="707">
        <f>'2-ORÇAMENTO'!QMV39</f>
        <v>0</v>
      </c>
      <c r="QMU42" s="709">
        <f>'2-ORÇAMENTO'!QMU39</f>
        <v>0</v>
      </c>
      <c r="QMV42" s="707">
        <f>'2-ORÇAMENTO'!QMX39</f>
        <v>0</v>
      </c>
      <c r="QMW42" s="709">
        <f>'2-ORÇAMENTO'!QMW39</f>
        <v>0</v>
      </c>
      <c r="QMX42" s="707">
        <f>'2-ORÇAMENTO'!QMZ39</f>
        <v>0</v>
      </c>
      <c r="QMY42" s="709">
        <f>'2-ORÇAMENTO'!QMY39</f>
        <v>0</v>
      </c>
      <c r="QMZ42" s="707">
        <f>'2-ORÇAMENTO'!QNB39</f>
        <v>0</v>
      </c>
      <c r="QNA42" s="709">
        <f>'2-ORÇAMENTO'!QNA39</f>
        <v>0</v>
      </c>
      <c r="QNB42" s="707">
        <f>'2-ORÇAMENTO'!QND39</f>
        <v>0</v>
      </c>
      <c r="QNC42" s="709">
        <f>'2-ORÇAMENTO'!QNC39</f>
        <v>0</v>
      </c>
      <c r="QND42" s="707">
        <f>'2-ORÇAMENTO'!QNF39</f>
        <v>0</v>
      </c>
      <c r="QNE42" s="709">
        <f>'2-ORÇAMENTO'!QNE39</f>
        <v>0</v>
      </c>
      <c r="QNF42" s="707">
        <f>'2-ORÇAMENTO'!QNH39</f>
        <v>0</v>
      </c>
      <c r="QNG42" s="709">
        <f>'2-ORÇAMENTO'!QNG39</f>
        <v>0</v>
      </c>
      <c r="QNH42" s="707">
        <f>'2-ORÇAMENTO'!QNJ39</f>
        <v>0</v>
      </c>
      <c r="QNI42" s="709">
        <f>'2-ORÇAMENTO'!QNI39</f>
        <v>0</v>
      </c>
      <c r="QNJ42" s="707">
        <f>'2-ORÇAMENTO'!QNL39</f>
        <v>0</v>
      </c>
      <c r="QNK42" s="709">
        <f>'2-ORÇAMENTO'!QNK39</f>
        <v>0</v>
      </c>
      <c r="QNL42" s="707">
        <f>'2-ORÇAMENTO'!QNN39</f>
        <v>0</v>
      </c>
      <c r="QNM42" s="709">
        <f>'2-ORÇAMENTO'!QNM39</f>
        <v>0</v>
      </c>
      <c r="QNN42" s="707">
        <f>'2-ORÇAMENTO'!QNP39</f>
        <v>0</v>
      </c>
      <c r="QNO42" s="709">
        <f>'2-ORÇAMENTO'!QNO39</f>
        <v>0</v>
      </c>
      <c r="QNP42" s="707">
        <f>'2-ORÇAMENTO'!QNR39</f>
        <v>0</v>
      </c>
      <c r="QNQ42" s="709">
        <f>'2-ORÇAMENTO'!QNQ39</f>
        <v>0</v>
      </c>
      <c r="QNR42" s="707">
        <f>'2-ORÇAMENTO'!QNT39</f>
        <v>0</v>
      </c>
      <c r="QNS42" s="709">
        <f>'2-ORÇAMENTO'!QNS39</f>
        <v>0</v>
      </c>
      <c r="QNT42" s="707">
        <f>'2-ORÇAMENTO'!QNV39</f>
        <v>0</v>
      </c>
      <c r="QNU42" s="709">
        <f>'2-ORÇAMENTO'!QNU39</f>
        <v>0</v>
      </c>
      <c r="QNV42" s="707">
        <f>'2-ORÇAMENTO'!QNX39</f>
        <v>0</v>
      </c>
      <c r="QNW42" s="709">
        <f>'2-ORÇAMENTO'!QNW39</f>
        <v>0</v>
      </c>
      <c r="QNX42" s="707">
        <f>'2-ORÇAMENTO'!QNZ39</f>
        <v>0</v>
      </c>
      <c r="QNY42" s="709">
        <f>'2-ORÇAMENTO'!QNY39</f>
        <v>0</v>
      </c>
      <c r="QNZ42" s="707">
        <f>'2-ORÇAMENTO'!QOB39</f>
        <v>0</v>
      </c>
      <c r="QOA42" s="709">
        <f>'2-ORÇAMENTO'!QOA39</f>
        <v>0</v>
      </c>
      <c r="QOB42" s="707">
        <f>'2-ORÇAMENTO'!QOD39</f>
        <v>0</v>
      </c>
      <c r="QOC42" s="709">
        <f>'2-ORÇAMENTO'!QOC39</f>
        <v>0</v>
      </c>
      <c r="QOD42" s="707">
        <f>'2-ORÇAMENTO'!QOF39</f>
        <v>0</v>
      </c>
      <c r="QOE42" s="709">
        <f>'2-ORÇAMENTO'!QOE39</f>
        <v>0</v>
      </c>
      <c r="QOF42" s="707">
        <f>'2-ORÇAMENTO'!QOH39</f>
        <v>0</v>
      </c>
      <c r="QOG42" s="709">
        <f>'2-ORÇAMENTO'!QOG39</f>
        <v>0</v>
      </c>
      <c r="QOH42" s="707">
        <f>'2-ORÇAMENTO'!QOJ39</f>
        <v>0</v>
      </c>
      <c r="QOI42" s="709">
        <f>'2-ORÇAMENTO'!QOI39</f>
        <v>0</v>
      </c>
      <c r="QOJ42" s="707">
        <f>'2-ORÇAMENTO'!QOL39</f>
        <v>0</v>
      </c>
      <c r="QOK42" s="709">
        <f>'2-ORÇAMENTO'!QOK39</f>
        <v>0</v>
      </c>
      <c r="QOL42" s="707">
        <f>'2-ORÇAMENTO'!QON39</f>
        <v>0</v>
      </c>
      <c r="QOM42" s="709">
        <f>'2-ORÇAMENTO'!QOM39</f>
        <v>0</v>
      </c>
      <c r="QON42" s="707">
        <f>'2-ORÇAMENTO'!QOP39</f>
        <v>0</v>
      </c>
      <c r="QOO42" s="709">
        <f>'2-ORÇAMENTO'!QOO39</f>
        <v>0</v>
      </c>
      <c r="QOP42" s="707">
        <f>'2-ORÇAMENTO'!QOR39</f>
        <v>0</v>
      </c>
      <c r="QOQ42" s="709">
        <f>'2-ORÇAMENTO'!QOQ39</f>
        <v>0</v>
      </c>
      <c r="QOR42" s="707">
        <f>'2-ORÇAMENTO'!QOT39</f>
        <v>0</v>
      </c>
      <c r="QOS42" s="709">
        <f>'2-ORÇAMENTO'!QOS39</f>
        <v>0</v>
      </c>
      <c r="QOT42" s="707">
        <f>'2-ORÇAMENTO'!QOV39</f>
        <v>0</v>
      </c>
      <c r="QOU42" s="709">
        <f>'2-ORÇAMENTO'!QOU39</f>
        <v>0</v>
      </c>
      <c r="QOV42" s="707">
        <f>'2-ORÇAMENTO'!QOX39</f>
        <v>0</v>
      </c>
      <c r="QOW42" s="709">
        <f>'2-ORÇAMENTO'!QOW39</f>
        <v>0</v>
      </c>
      <c r="QOX42" s="707">
        <f>'2-ORÇAMENTO'!QOZ39</f>
        <v>0</v>
      </c>
      <c r="QOY42" s="709">
        <f>'2-ORÇAMENTO'!QOY39</f>
        <v>0</v>
      </c>
      <c r="QOZ42" s="707">
        <f>'2-ORÇAMENTO'!QPB39</f>
        <v>0</v>
      </c>
      <c r="QPA42" s="709">
        <f>'2-ORÇAMENTO'!QPA39</f>
        <v>0</v>
      </c>
      <c r="QPB42" s="707">
        <f>'2-ORÇAMENTO'!QPD39</f>
        <v>0</v>
      </c>
      <c r="QPC42" s="709">
        <f>'2-ORÇAMENTO'!QPC39</f>
        <v>0</v>
      </c>
      <c r="QPD42" s="707">
        <f>'2-ORÇAMENTO'!QPF39</f>
        <v>0</v>
      </c>
      <c r="QPE42" s="709">
        <f>'2-ORÇAMENTO'!QPE39</f>
        <v>0</v>
      </c>
      <c r="QPF42" s="707">
        <f>'2-ORÇAMENTO'!QPH39</f>
        <v>0</v>
      </c>
      <c r="QPG42" s="709">
        <f>'2-ORÇAMENTO'!QPG39</f>
        <v>0</v>
      </c>
      <c r="QPH42" s="707">
        <f>'2-ORÇAMENTO'!QPJ39</f>
        <v>0</v>
      </c>
      <c r="QPI42" s="709">
        <f>'2-ORÇAMENTO'!QPI39</f>
        <v>0</v>
      </c>
      <c r="QPJ42" s="707">
        <f>'2-ORÇAMENTO'!QPL39</f>
        <v>0</v>
      </c>
      <c r="QPK42" s="709">
        <f>'2-ORÇAMENTO'!QPK39</f>
        <v>0</v>
      </c>
      <c r="QPL42" s="707">
        <f>'2-ORÇAMENTO'!QPN39</f>
        <v>0</v>
      </c>
      <c r="QPM42" s="709">
        <f>'2-ORÇAMENTO'!QPM39</f>
        <v>0</v>
      </c>
      <c r="QPN42" s="707">
        <f>'2-ORÇAMENTO'!QPP39</f>
        <v>0</v>
      </c>
      <c r="QPO42" s="709">
        <f>'2-ORÇAMENTO'!QPO39</f>
        <v>0</v>
      </c>
      <c r="QPP42" s="707">
        <f>'2-ORÇAMENTO'!QPR39</f>
        <v>0</v>
      </c>
      <c r="QPQ42" s="709">
        <f>'2-ORÇAMENTO'!QPQ39</f>
        <v>0</v>
      </c>
      <c r="QPR42" s="707">
        <f>'2-ORÇAMENTO'!QPT39</f>
        <v>0</v>
      </c>
      <c r="QPS42" s="709">
        <f>'2-ORÇAMENTO'!QPS39</f>
        <v>0</v>
      </c>
      <c r="QPT42" s="707">
        <f>'2-ORÇAMENTO'!QPV39</f>
        <v>0</v>
      </c>
      <c r="QPU42" s="709">
        <f>'2-ORÇAMENTO'!QPU39</f>
        <v>0</v>
      </c>
      <c r="QPV42" s="707">
        <f>'2-ORÇAMENTO'!QPX39</f>
        <v>0</v>
      </c>
      <c r="QPW42" s="709">
        <f>'2-ORÇAMENTO'!QPW39</f>
        <v>0</v>
      </c>
      <c r="QPX42" s="707">
        <f>'2-ORÇAMENTO'!QPZ39</f>
        <v>0</v>
      </c>
      <c r="QPY42" s="709">
        <f>'2-ORÇAMENTO'!QPY39</f>
        <v>0</v>
      </c>
      <c r="QPZ42" s="707">
        <f>'2-ORÇAMENTO'!QQB39</f>
        <v>0</v>
      </c>
      <c r="QQA42" s="709">
        <f>'2-ORÇAMENTO'!QQA39</f>
        <v>0</v>
      </c>
      <c r="QQB42" s="707">
        <f>'2-ORÇAMENTO'!QQD39</f>
        <v>0</v>
      </c>
      <c r="QQC42" s="709">
        <f>'2-ORÇAMENTO'!QQC39</f>
        <v>0</v>
      </c>
      <c r="QQD42" s="707">
        <f>'2-ORÇAMENTO'!QQF39</f>
        <v>0</v>
      </c>
      <c r="QQE42" s="709">
        <f>'2-ORÇAMENTO'!QQE39</f>
        <v>0</v>
      </c>
      <c r="QQF42" s="707">
        <f>'2-ORÇAMENTO'!QQH39</f>
        <v>0</v>
      </c>
      <c r="QQG42" s="709">
        <f>'2-ORÇAMENTO'!QQG39</f>
        <v>0</v>
      </c>
      <c r="QQH42" s="707">
        <f>'2-ORÇAMENTO'!QQJ39</f>
        <v>0</v>
      </c>
      <c r="QQI42" s="709">
        <f>'2-ORÇAMENTO'!QQI39</f>
        <v>0</v>
      </c>
      <c r="QQJ42" s="707">
        <f>'2-ORÇAMENTO'!QQL39</f>
        <v>0</v>
      </c>
      <c r="QQK42" s="709">
        <f>'2-ORÇAMENTO'!QQK39</f>
        <v>0</v>
      </c>
      <c r="QQL42" s="707">
        <f>'2-ORÇAMENTO'!QQN39</f>
        <v>0</v>
      </c>
      <c r="QQM42" s="709">
        <f>'2-ORÇAMENTO'!QQM39</f>
        <v>0</v>
      </c>
      <c r="QQN42" s="707">
        <f>'2-ORÇAMENTO'!QQP39</f>
        <v>0</v>
      </c>
      <c r="QQO42" s="709">
        <f>'2-ORÇAMENTO'!QQO39</f>
        <v>0</v>
      </c>
      <c r="QQP42" s="707">
        <f>'2-ORÇAMENTO'!QQR39</f>
        <v>0</v>
      </c>
      <c r="QQQ42" s="709">
        <f>'2-ORÇAMENTO'!QQQ39</f>
        <v>0</v>
      </c>
      <c r="QQR42" s="707">
        <f>'2-ORÇAMENTO'!QQT39</f>
        <v>0</v>
      </c>
      <c r="QQS42" s="709">
        <f>'2-ORÇAMENTO'!QQS39</f>
        <v>0</v>
      </c>
      <c r="QQT42" s="707">
        <f>'2-ORÇAMENTO'!QQV39</f>
        <v>0</v>
      </c>
      <c r="QQU42" s="709">
        <f>'2-ORÇAMENTO'!QQU39</f>
        <v>0</v>
      </c>
      <c r="QQV42" s="707">
        <f>'2-ORÇAMENTO'!QQX39</f>
        <v>0</v>
      </c>
      <c r="QQW42" s="709">
        <f>'2-ORÇAMENTO'!QQW39</f>
        <v>0</v>
      </c>
      <c r="QQX42" s="707">
        <f>'2-ORÇAMENTO'!QQZ39</f>
        <v>0</v>
      </c>
      <c r="QQY42" s="709">
        <f>'2-ORÇAMENTO'!QQY39</f>
        <v>0</v>
      </c>
      <c r="QQZ42" s="707">
        <f>'2-ORÇAMENTO'!QRB39</f>
        <v>0</v>
      </c>
      <c r="QRA42" s="709">
        <f>'2-ORÇAMENTO'!QRA39</f>
        <v>0</v>
      </c>
      <c r="QRB42" s="707">
        <f>'2-ORÇAMENTO'!QRD39</f>
        <v>0</v>
      </c>
      <c r="QRC42" s="709">
        <f>'2-ORÇAMENTO'!QRC39</f>
        <v>0</v>
      </c>
      <c r="QRD42" s="707">
        <f>'2-ORÇAMENTO'!QRF39</f>
        <v>0</v>
      </c>
      <c r="QRE42" s="709">
        <f>'2-ORÇAMENTO'!QRE39</f>
        <v>0</v>
      </c>
      <c r="QRF42" s="707">
        <f>'2-ORÇAMENTO'!QRH39</f>
        <v>0</v>
      </c>
      <c r="QRG42" s="709">
        <f>'2-ORÇAMENTO'!QRG39</f>
        <v>0</v>
      </c>
      <c r="QRH42" s="707">
        <f>'2-ORÇAMENTO'!QRJ39</f>
        <v>0</v>
      </c>
      <c r="QRI42" s="709">
        <f>'2-ORÇAMENTO'!QRI39</f>
        <v>0</v>
      </c>
      <c r="QRJ42" s="707">
        <f>'2-ORÇAMENTO'!QRL39</f>
        <v>0</v>
      </c>
      <c r="QRK42" s="709">
        <f>'2-ORÇAMENTO'!QRK39</f>
        <v>0</v>
      </c>
      <c r="QRL42" s="707">
        <f>'2-ORÇAMENTO'!QRN39</f>
        <v>0</v>
      </c>
      <c r="QRM42" s="709">
        <f>'2-ORÇAMENTO'!QRM39</f>
        <v>0</v>
      </c>
      <c r="QRN42" s="707">
        <f>'2-ORÇAMENTO'!QRP39</f>
        <v>0</v>
      </c>
      <c r="QRO42" s="709">
        <f>'2-ORÇAMENTO'!QRO39</f>
        <v>0</v>
      </c>
      <c r="QRP42" s="707">
        <f>'2-ORÇAMENTO'!QRR39</f>
        <v>0</v>
      </c>
      <c r="QRQ42" s="709">
        <f>'2-ORÇAMENTO'!QRQ39</f>
        <v>0</v>
      </c>
      <c r="QRR42" s="707">
        <f>'2-ORÇAMENTO'!QRT39</f>
        <v>0</v>
      </c>
      <c r="QRS42" s="709">
        <f>'2-ORÇAMENTO'!QRS39</f>
        <v>0</v>
      </c>
      <c r="QRT42" s="707">
        <f>'2-ORÇAMENTO'!QRV39</f>
        <v>0</v>
      </c>
      <c r="QRU42" s="709">
        <f>'2-ORÇAMENTO'!QRU39</f>
        <v>0</v>
      </c>
      <c r="QRV42" s="707">
        <f>'2-ORÇAMENTO'!QRX39</f>
        <v>0</v>
      </c>
      <c r="QRW42" s="709">
        <f>'2-ORÇAMENTO'!QRW39</f>
        <v>0</v>
      </c>
      <c r="QRX42" s="707">
        <f>'2-ORÇAMENTO'!QRZ39</f>
        <v>0</v>
      </c>
      <c r="QRY42" s="709">
        <f>'2-ORÇAMENTO'!QRY39</f>
        <v>0</v>
      </c>
      <c r="QRZ42" s="707">
        <f>'2-ORÇAMENTO'!QSB39</f>
        <v>0</v>
      </c>
      <c r="QSA42" s="709">
        <f>'2-ORÇAMENTO'!QSA39</f>
        <v>0</v>
      </c>
      <c r="QSB42" s="707">
        <f>'2-ORÇAMENTO'!QSD39</f>
        <v>0</v>
      </c>
      <c r="QSC42" s="709">
        <f>'2-ORÇAMENTO'!QSC39</f>
        <v>0</v>
      </c>
      <c r="QSD42" s="707">
        <f>'2-ORÇAMENTO'!QSF39</f>
        <v>0</v>
      </c>
      <c r="QSE42" s="709">
        <f>'2-ORÇAMENTO'!QSE39</f>
        <v>0</v>
      </c>
      <c r="QSF42" s="707">
        <f>'2-ORÇAMENTO'!QSH39</f>
        <v>0</v>
      </c>
      <c r="QSG42" s="709">
        <f>'2-ORÇAMENTO'!QSG39</f>
        <v>0</v>
      </c>
      <c r="QSH42" s="707">
        <f>'2-ORÇAMENTO'!QSJ39</f>
        <v>0</v>
      </c>
      <c r="QSI42" s="709">
        <f>'2-ORÇAMENTO'!QSI39</f>
        <v>0</v>
      </c>
      <c r="QSJ42" s="707">
        <f>'2-ORÇAMENTO'!QSL39</f>
        <v>0</v>
      </c>
      <c r="QSK42" s="709">
        <f>'2-ORÇAMENTO'!QSK39</f>
        <v>0</v>
      </c>
      <c r="QSL42" s="707">
        <f>'2-ORÇAMENTO'!QSN39</f>
        <v>0</v>
      </c>
      <c r="QSM42" s="709">
        <f>'2-ORÇAMENTO'!QSM39</f>
        <v>0</v>
      </c>
      <c r="QSN42" s="707">
        <f>'2-ORÇAMENTO'!QSP39</f>
        <v>0</v>
      </c>
      <c r="QSO42" s="709">
        <f>'2-ORÇAMENTO'!QSO39</f>
        <v>0</v>
      </c>
      <c r="QSP42" s="707">
        <f>'2-ORÇAMENTO'!QSR39</f>
        <v>0</v>
      </c>
      <c r="QSQ42" s="709">
        <f>'2-ORÇAMENTO'!QSQ39</f>
        <v>0</v>
      </c>
      <c r="QSR42" s="707">
        <f>'2-ORÇAMENTO'!QST39</f>
        <v>0</v>
      </c>
      <c r="QSS42" s="709">
        <f>'2-ORÇAMENTO'!QSS39</f>
        <v>0</v>
      </c>
      <c r="QST42" s="707">
        <f>'2-ORÇAMENTO'!QSV39</f>
        <v>0</v>
      </c>
      <c r="QSU42" s="709">
        <f>'2-ORÇAMENTO'!QSU39</f>
        <v>0</v>
      </c>
      <c r="QSV42" s="707">
        <f>'2-ORÇAMENTO'!QSX39</f>
        <v>0</v>
      </c>
      <c r="QSW42" s="709">
        <f>'2-ORÇAMENTO'!QSW39</f>
        <v>0</v>
      </c>
      <c r="QSX42" s="707">
        <f>'2-ORÇAMENTO'!QSZ39</f>
        <v>0</v>
      </c>
      <c r="QSY42" s="709">
        <f>'2-ORÇAMENTO'!QSY39</f>
        <v>0</v>
      </c>
      <c r="QSZ42" s="707">
        <f>'2-ORÇAMENTO'!QTB39</f>
        <v>0</v>
      </c>
      <c r="QTA42" s="709">
        <f>'2-ORÇAMENTO'!QTA39</f>
        <v>0</v>
      </c>
      <c r="QTB42" s="707">
        <f>'2-ORÇAMENTO'!QTD39</f>
        <v>0</v>
      </c>
      <c r="QTC42" s="709">
        <f>'2-ORÇAMENTO'!QTC39</f>
        <v>0</v>
      </c>
      <c r="QTD42" s="707">
        <f>'2-ORÇAMENTO'!QTF39</f>
        <v>0</v>
      </c>
      <c r="QTE42" s="709">
        <f>'2-ORÇAMENTO'!QTE39</f>
        <v>0</v>
      </c>
      <c r="QTF42" s="707">
        <f>'2-ORÇAMENTO'!QTH39</f>
        <v>0</v>
      </c>
      <c r="QTG42" s="709">
        <f>'2-ORÇAMENTO'!QTG39</f>
        <v>0</v>
      </c>
      <c r="QTH42" s="707">
        <f>'2-ORÇAMENTO'!QTJ39</f>
        <v>0</v>
      </c>
      <c r="QTI42" s="709">
        <f>'2-ORÇAMENTO'!QTI39</f>
        <v>0</v>
      </c>
      <c r="QTJ42" s="707">
        <f>'2-ORÇAMENTO'!QTL39</f>
        <v>0</v>
      </c>
      <c r="QTK42" s="709">
        <f>'2-ORÇAMENTO'!QTK39</f>
        <v>0</v>
      </c>
      <c r="QTL42" s="707">
        <f>'2-ORÇAMENTO'!QTN39</f>
        <v>0</v>
      </c>
      <c r="QTM42" s="709">
        <f>'2-ORÇAMENTO'!QTM39</f>
        <v>0</v>
      </c>
      <c r="QTN42" s="707">
        <f>'2-ORÇAMENTO'!QTP39</f>
        <v>0</v>
      </c>
      <c r="QTO42" s="709">
        <f>'2-ORÇAMENTO'!QTO39</f>
        <v>0</v>
      </c>
      <c r="QTP42" s="707">
        <f>'2-ORÇAMENTO'!QTR39</f>
        <v>0</v>
      </c>
      <c r="QTQ42" s="709">
        <f>'2-ORÇAMENTO'!QTQ39</f>
        <v>0</v>
      </c>
      <c r="QTR42" s="707">
        <f>'2-ORÇAMENTO'!QTT39</f>
        <v>0</v>
      </c>
      <c r="QTS42" s="709">
        <f>'2-ORÇAMENTO'!QTS39</f>
        <v>0</v>
      </c>
      <c r="QTT42" s="707">
        <f>'2-ORÇAMENTO'!QTV39</f>
        <v>0</v>
      </c>
      <c r="QTU42" s="709">
        <f>'2-ORÇAMENTO'!QTU39</f>
        <v>0</v>
      </c>
      <c r="QTV42" s="707">
        <f>'2-ORÇAMENTO'!QTX39</f>
        <v>0</v>
      </c>
      <c r="QTW42" s="709">
        <f>'2-ORÇAMENTO'!QTW39</f>
        <v>0</v>
      </c>
      <c r="QTX42" s="707">
        <f>'2-ORÇAMENTO'!QTZ39</f>
        <v>0</v>
      </c>
      <c r="QTY42" s="709">
        <f>'2-ORÇAMENTO'!QTY39</f>
        <v>0</v>
      </c>
      <c r="QTZ42" s="707">
        <f>'2-ORÇAMENTO'!QUB39</f>
        <v>0</v>
      </c>
      <c r="QUA42" s="709">
        <f>'2-ORÇAMENTO'!QUA39</f>
        <v>0</v>
      </c>
      <c r="QUB42" s="707">
        <f>'2-ORÇAMENTO'!QUD39</f>
        <v>0</v>
      </c>
      <c r="QUC42" s="709">
        <f>'2-ORÇAMENTO'!QUC39</f>
        <v>0</v>
      </c>
      <c r="QUD42" s="707">
        <f>'2-ORÇAMENTO'!QUF39</f>
        <v>0</v>
      </c>
      <c r="QUE42" s="709">
        <f>'2-ORÇAMENTO'!QUE39</f>
        <v>0</v>
      </c>
      <c r="QUF42" s="707">
        <f>'2-ORÇAMENTO'!QUH39</f>
        <v>0</v>
      </c>
      <c r="QUG42" s="709">
        <f>'2-ORÇAMENTO'!QUG39</f>
        <v>0</v>
      </c>
      <c r="QUH42" s="707">
        <f>'2-ORÇAMENTO'!QUJ39</f>
        <v>0</v>
      </c>
      <c r="QUI42" s="709">
        <f>'2-ORÇAMENTO'!QUI39</f>
        <v>0</v>
      </c>
      <c r="QUJ42" s="707">
        <f>'2-ORÇAMENTO'!QUL39</f>
        <v>0</v>
      </c>
      <c r="QUK42" s="709">
        <f>'2-ORÇAMENTO'!QUK39</f>
        <v>0</v>
      </c>
      <c r="QUL42" s="707">
        <f>'2-ORÇAMENTO'!QUN39</f>
        <v>0</v>
      </c>
      <c r="QUM42" s="709">
        <f>'2-ORÇAMENTO'!QUM39</f>
        <v>0</v>
      </c>
      <c r="QUN42" s="707">
        <f>'2-ORÇAMENTO'!QUP39</f>
        <v>0</v>
      </c>
      <c r="QUO42" s="709">
        <f>'2-ORÇAMENTO'!QUO39</f>
        <v>0</v>
      </c>
      <c r="QUP42" s="707">
        <f>'2-ORÇAMENTO'!QUR39</f>
        <v>0</v>
      </c>
      <c r="QUQ42" s="709">
        <f>'2-ORÇAMENTO'!QUQ39</f>
        <v>0</v>
      </c>
      <c r="QUR42" s="707">
        <f>'2-ORÇAMENTO'!QUT39</f>
        <v>0</v>
      </c>
      <c r="QUS42" s="709">
        <f>'2-ORÇAMENTO'!QUS39</f>
        <v>0</v>
      </c>
      <c r="QUT42" s="707">
        <f>'2-ORÇAMENTO'!QUV39</f>
        <v>0</v>
      </c>
      <c r="QUU42" s="709">
        <f>'2-ORÇAMENTO'!QUU39</f>
        <v>0</v>
      </c>
      <c r="QUV42" s="707">
        <f>'2-ORÇAMENTO'!QUX39</f>
        <v>0</v>
      </c>
      <c r="QUW42" s="709">
        <f>'2-ORÇAMENTO'!QUW39</f>
        <v>0</v>
      </c>
      <c r="QUX42" s="707">
        <f>'2-ORÇAMENTO'!QUZ39</f>
        <v>0</v>
      </c>
      <c r="QUY42" s="709">
        <f>'2-ORÇAMENTO'!QUY39</f>
        <v>0</v>
      </c>
      <c r="QUZ42" s="707">
        <f>'2-ORÇAMENTO'!QVB39</f>
        <v>0</v>
      </c>
      <c r="QVA42" s="709">
        <f>'2-ORÇAMENTO'!QVA39</f>
        <v>0</v>
      </c>
      <c r="QVB42" s="707">
        <f>'2-ORÇAMENTO'!QVD39</f>
        <v>0</v>
      </c>
      <c r="QVC42" s="709">
        <f>'2-ORÇAMENTO'!QVC39</f>
        <v>0</v>
      </c>
      <c r="QVD42" s="707">
        <f>'2-ORÇAMENTO'!QVF39</f>
        <v>0</v>
      </c>
      <c r="QVE42" s="709">
        <f>'2-ORÇAMENTO'!QVE39</f>
        <v>0</v>
      </c>
      <c r="QVF42" s="707">
        <f>'2-ORÇAMENTO'!QVH39</f>
        <v>0</v>
      </c>
      <c r="QVG42" s="709">
        <f>'2-ORÇAMENTO'!QVG39</f>
        <v>0</v>
      </c>
      <c r="QVH42" s="707">
        <f>'2-ORÇAMENTO'!QVJ39</f>
        <v>0</v>
      </c>
      <c r="QVI42" s="709">
        <f>'2-ORÇAMENTO'!QVI39</f>
        <v>0</v>
      </c>
      <c r="QVJ42" s="707">
        <f>'2-ORÇAMENTO'!QVL39</f>
        <v>0</v>
      </c>
      <c r="QVK42" s="709">
        <f>'2-ORÇAMENTO'!QVK39</f>
        <v>0</v>
      </c>
      <c r="QVL42" s="707">
        <f>'2-ORÇAMENTO'!QVN39</f>
        <v>0</v>
      </c>
      <c r="QVM42" s="709">
        <f>'2-ORÇAMENTO'!QVM39</f>
        <v>0</v>
      </c>
      <c r="QVN42" s="707">
        <f>'2-ORÇAMENTO'!QVP39</f>
        <v>0</v>
      </c>
      <c r="QVO42" s="709">
        <f>'2-ORÇAMENTO'!QVO39</f>
        <v>0</v>
      </c>
      <c r="QVP42" s="707">
        <f>'2-ORÇAMENTO'!QVR39</f>
        <v>0</v>
      </c>
      <c r="QVQ42" s="709">
        <f>'2-ORÇAMENTO'!QVQ39</f>
        <v>0</v>
      </c>
      <c r="QVR42" s="707">
        <f>'2-ORÇAMENTO'!QVT39</f>
        <v>0</v>
      </c>
      <c r="QVS42" s="709">
        <f>'2-ORÇAMENTO'!QVS39</f>
        <v>0</v>
      </c>
      <c r="QVT42" s="707">
        <f>'2-ORÇAMENTO'!QVV39</f>
        <v>0</v>
      </c>
      <c r="QVU42" s="709">
        <f>'2-ORÇAMENTO'!QVU39</f>
        <v>0</v>
      </c>
      <c r="QVV42" s="707">
        <f>'2-ORÇAMENTO'!QVX39</f>
        <v>0</v>
      </c>
      <c r="QVW42" s="709">
        <f>'2-ORÇAMENTO'!QVW39</f>
        <v>0</v>
      </c>
      <c r="QVX42" s="707">
        <f>'2-ORÇAMENTO'!QVZ39</f>
        <v>0</v>
      </c>
      <c r="QVY42" s="709">
        <f>'2-ORÇAMENTO'!QVY39</f>
        <v>0</v>
      </c>
      <c r="QVZ42" s="707">
        <f>'2-ORÇAMENTO'!QWB39</f>
        <v>0</v>
      </c>
      <c r="QWA42" s="709">
        <f>'2-ORÇAMENTO'!QWA39</f>
        <v>0</v>
      </c>
      <c r="QWB42" s="707">
        <f>'2-ORÇAMENTO'!QWD39</f>
        <v>0</v>
      </c>
      <c r="QWC42" s="709">
        <f>'2-ORÇAMENTO'!QWC39</f>
        <v>0</v>
      </c>
      <c r="QWD42" s="707">
        <f>'2-ORÇAMENTO'!QWF39</f>
        <v>0</v>
      </c>
      <c r="QWE42" s="709">
        <f>'2-ORÇAMENTO'!QWE39</f>
        <v>0</v>
      </c>
      <c r="QWF42" s="707">
        <f>'2-ORÇAMENTO'!QWH39</f>
        <v>0</v>
      </c>
      <c r="QWG42" s="709">
        <f>'2-ORÇAMENTO'!QWG39</f>
        <v>0</v>
      </c>
      <c r="QWH42" s="707">
        <f>'2-ORÇAMENTO'!QWJ39</f>
        <v>0</v>
      </c>
      <c r="QWI42" s="709">
        <f>'2-ORÇAMENTO'!QWI39</f>
        <v>0</v>
      </c>
      <c r="QWJ42" s="707">
        <f>'2-ORÇAMENTO'!QWL39</f>
        <v>0</v>
      </c>
      <c r="QWK42" s="709">
        <f>'2-ORÇAMENTO'!QWK39</f>
        <v>0</v>
      </c>
      <c r="QWL42" s="707">
        <f>'2-ORÇAMENTO'!QWN39</f>
        <v>0</v>
      </c>
      <c r="QWM42" s="709">
        <f>'2-ORÇAMENTO'!QWM39</f>
        <v>0</v>
      </c>
      <c r="QWN42" s="707">
        <f>'2-ORÇAMENTO'!QWP39</f>
        <v>0</v>
      </c>
      <c r="QWO42" s="709">
        <f>'2-ORÇAMENTO'!QWO39</f>
        <v>0</v>
      </c>
      <c r="QWP42" s="707">
        <f>'2-ORÇAMENTO'!QWR39</f>
        <v>0</v>
      </c>
      <c r="QWQ42" s="709">
        <f>'2-ORÇAMENTO'!QWQ39</f>
        <v>0</v>
      </c>
      <c r="QWR42" s="707">
        <f>'2-ORÇAMENTO'!QWT39</f>
        <v>0</v>
      </c>
      <c r="QWS42" s="709">
        <f>'2-ORÇAMENTO'!QWS39</f>
        <v>0</v>
      </c>
      <c r="QWT42" s="707">
        <f>'2-ORÇAMENTO'!QWV39</f>
        <v>0</v>
      </c>
      <c r="QWU42" s="709">
        <f>'2-ORÇAMENTO'!QWU39</f>
        <v>0</v>
      </c>
      <c r="QWV42" s="707">
        <f>'2-ORÇAMENTO'!QWX39</f>
        <v>0</v>
      </c>
      <c r="QWW42" s="709">
        <f>'2-ORÇAMENTO'!QWW39</f>
        <v>0</v>
      </c>
      <c r="QWX42" s="707">
        <f>'2-ORÇAMENTO'!QWZ39</f>
        <v>0</v>
      </c>
      <c r="QWY42" s="709">
        <f>'2-ORÇAMENTO'!QWY39</f>
        <v>0</v>
      </c>
      <c r="QWZ42" s="707">
        <f>'2-ORÇAMENTO'!QXB39</f>
        <v>0</v>
      </c>
      <c r="QXA42" s="709">
        <f>'2-ORÇAMENTO'!QXA39</f>
        <v>0</v>
      </c>
      <c r="QXB42" s="707">
        <f>'2-ORÇAMENTO'!QXD39</f>
        <v>0</v>
      </c>
      <c r="QXC42" s="709">
        <f>'2-ORÇAMENTO'!QXC39</f>
        <v>0</v>
      </c>
      <c r="QXD42" s="707">
        <f>'2-ORÇAMENTO'!QXF39</f>
        <v>0</v>
      </c>
      <c r="QXE42" s="709">
        <f>'2-ORÇAMENTO'!QXE39</f>
        <v>0</v>
      </c>
      <c r="QXF42" s="707">
        <f>'2-ORÇAMENTO'!QXH39</f>
        <v>0</v>
      </c>
      <c r="QXG42" s="709">
        <f>'2-ORÇAMENTO'!QXG39</f>
        <v>0</v>
      </c>
      <c r="QXH42" s="707">
        <f>'2-ORÇAMENTO'!QXJ39</f>
        <v>0</v>
      </c>
      <c r="QXI42" s="709">
        <f>'2-ORÇAMENTO'!QXI39</f>
        <v>0</v>
      </c>
      <c r="QXJ42" s="707">
        <f>'2-ORÇAMENTO'!QXL39</f>
        <v>0</v>
      </c>
      <c r="QXK42" s="709">
        <f>'2-ORÇAMENTO'!QXK39</f>
        <v>0</v>
      </c>
      <c r="QXL42" s="707">
        <f>'2-ORÇAMENTO'!QXN39</f>
        <v>0</v>
      </c>
      <c r="QXM42" s="709">
        <f>'2-ORÇAMENTO'!QXM39</f>
        <v>0</v>
      </c>
      <c r="QXN42" s="707">
        <f>'2-ORÇAMENTO'!QXP39</f>
        <v>0</v>
      </c>
      <c r="QXO42" s="709">
        <f>'2-ORÇAMENTO'!QXO39</f>
        <v>0</v>
      </c>
      <c r="QXP42" s="707">
        <f>'2-ORÇAMENTO'!QXR39</f>
        <v>0</v>
      </c>
      <c r="QXQ42" s="709">
        <f>'2-ORÇAMENTO'!QXQ39</f>
        <v>0</v>
      </c>
      <c r="QXR42" s="707">
        <f>'2-ORÇAMENTO'!QXT39</f>
        <v>0</v>
      </c>
      <c r="QXS42" s="709">
        <f>'2-ORÇAMENTO'!QXS39</f>
        <v>0</v>
      </c>
      <c r="QXT42" s="707">
        <f>'2-ORÇAMENTO'!QXV39</f>
        <v>0</v>
      </c>
      <c r="QXU42" s="709">
        <f>'2-ORÇAMENTO'!QXU39</f>
        <v>0</v>
      </c>
      <c r="QXV42" s="707">
        <f>'2-ORÇAMENTO'!QXX39</f>
        <v>0</v>
      </c>
      <c r="QXW42" s="709">
        <f>'2-ORÇAMENTO'!QXW39</f>
        <v>0</v>
      </c>
      <c r="QXX42" s="707">
        <f>'2-ORÇAMENTO'!QXZ39</f>
        <v>0</v>
      </c>
      <c r="QXY42" s="709">
        <f>'2-ORÇAMENTO'!QXY39</f>
        <v>0</v>
      </c>
      <c r="QXZ42" s="707">
        <f>'2-ORÇAMENTO'!QYB39</f>
        <v>0</v>
      </c>
      <c r="QYA42" s="709">
        <f>'2-ORÇAMENTO'!QYA39</f>
        <v>0</v>
      </c>
      <c r="QYB42" s="707">
        <f>'2-ORÇAMENTO'!QYD39</f>
        <v>0</v>
      </c>
      <c r="QYC42" s="709">
        <f>'2-ORÇAMENTO'!QYC39</f>
        <v>0</v>
      </c>
      <c r="QYD42" s="707">
        <f>'2-ORÇAMENTO'!QYF39</f>
        <v>0</v>
      </c>
      <c r="QYE42" s="709">
        <f>'2-ORÇAMENTO'!QYE39</f>
        <v>0</v>
      </c>
      <c r="QYF42" s="707">
        <f>'2-ORÇAMENTO'!QYH39</f>
        <v>0</v>
      </c>
      <c r="QYG42" s="709">
        <f>'2-ORÇAMENTO'!QYG39</f>
        <v>0</v>
      </c>
      <c r="QYH42" s="707">
        <f>'2-ORÇAMENTO'!QYJ39</f>
        <v>0</v>
      </c>
      <c r="QYI42" s="709">
        <f>'2-ORÇAMENTO'!QYI39</f>
        <v>0</v>
      </c>
      <c r="QYJ42" s="707">
        <f>'2-ORÇAMENTO'!QYL39</f>
        <v>0</v>
      </c>
      <c r="QYK42" s="709">
        <f>'2-ORÇAMENTO'!QYK39</f>
        <v>0</v>
      </c>
      <c r="QYL42" s="707">
        <f>'2-ORÇAMENTO'!QYN39</f>
        <v>0</v>
      </c>
      <c r="QYM42" s="709">
        <f>'2-ORÇAMENTO'!QYM39</f>
        <v>0</v>
      </c>
      <c r="QYN42" s="707">
        <f>'2-ORÇAMENTO'!QYP39</f>
        <v>0</v>
      </c>
      <c r="QYO42" s="709">
        <f>'2-ORÇAMENTO'!QYO39</f>
        <v>0</v>
      </c>
      <c r="QYP42" s="707">
        <f>'2-ORÇAMENTO'!QYR39</f>
        <v>0</v>
      </c>
      <c r="QYQ42" s="709">
        <f>'2-ORÇAMENTO'!QYQ39</f>
        <v>0</v>
      </c>
      <c r="QYR42" s="707">
        <f>'2-ORÇAMENTO'!QYT39</f>
        <v>0</v>
      </c>
      <c r="QYS42" s="709">
        <f>'2-ORÇAMENTO'!QYS39</f>
        <v>0</v>
      </c>
      <c r="QYT42" s="707">
        <f>'2-ORÇAMENTO'!QYV39</f>
        <v>0</v>
      </c>
      <c r="QYU42" s="709">
        <f>'2-ORÇAMENTO'!QYU39</f>
        <v>0</v>
      </c>
      <c r="QYV42" s="707">
        <f>'2-ORÇAMENTO'!QYX39</f>
        <v>0</v>
      </c>
      <c r="QYW42" s="709">
        <f>'2-ORÇAMENTO'!QYW39</f>
        <v>0</v>
      </c>
      <c r="QYX42" s="707">
        <f>'2-ORÇAMENTO'!QYZ39</f>
        <v>0</v>
      </c>
      <c r="QYY42" s="709">
        <f>'2-ORÇAMENTO'!QYY39</f>
        <v>0</v>
      </c>
      <c r="QYZ42" s="707">
        <f>'2-ORÇAMENTO'!QZB39</f>
        <v>0</v>
      </c>
      <c r="QZA42" s="709">
        <f>'2-ORÇAMENTO'!QZA39</f>
        <v>0</v>
      </c>
      <c r="QZB42" s="707">
        <f>'2-ORÇAMENTO'!QZD39</f>
        <v>0</v>
      </c>
      <c r="QZC42" s="709">
        <f>'2-ORÇAMENTO'!QZC39</f>
        <v>0</v>
      </c>
      <c r="QZD42" s="707">
        <f>'2-ORÇAMENTO'!QZF39</f>
        <v>0</v>
      </c>
      <c r="QZE42" s="709">
        <f>'2-ORÇAMENTO'!QZE39</f>
        <v>0</v>
      </c>
      <c r="QZF42" s="707">
        <f>'2-ORÇAMENTO'!QZH39</f>
        <v>0</v>
      </c>
      <c r="QZG42" s="709">
        <f>'2-ORÇAMENTO'!QZG39</f>
        <v>0</v>
      </c>
      <c r="QZH42" s="707">
        <f>'2-ORÇAMENTO'!QZJ39</f>
        <v>0</v>
      </c>
      <c r="QZI42" s="709">
        <f>'2-ORÇAMENTO'!QZI39</f>
        <v>0</v>
      </c>
      <c r="QZJ42" s="707">
        <f>'2-ORÇAMENTO'!QZL39</f>
        <v>0</v>
      </c>
      <c r="QZK42" s="709">
        <f>'2-ORÇAMENTO'!QZK39</f>
        <v>0</v>
      </c>
      <c r="QZL42" s="707">
        <f>'2-ORÇAMENTO'!QZN39</f>
        <v>0</v>
      </c>
      <c r="QZM42" s="709">
        <f>'2-ORÇAMENTO'!QZM39</f>
        <v>0</v>
      </c>
      <c r="QZN42" s="707">
        <f>'2-ORÇAMENTO'!QZP39</f>
        <v>0</v>
      </c>
      <c r="QZO42" s="709">
        <f>'2-ORÇAMENTO'!QZO39</f>
        <v>0</v>
      </c>
      <c r="QZP42" s="707">
        <f>'2-ORÇAMENTO'!QZR39</f>
        <v>0</v>
      </c>
      <c r="QZQ42" s="709">
        <f>'2-ORÇAMENTO'!QZQ39</f>
        <v>0</v>
      </c>
      <c r="QZR42" s="707">
        <f>'2-ORÇAMENTO'!QZT39</f>
        <v>0</v>
      </c>
      <c r="QZS42" s="709">
        <f>'2-ORÇAMENTO'!QZS39</f>
        <v>0</v>
      </c>
      <c r="QZT42" s="707">
        <f>'2-ORÇAMENTO'!QZV39</f>
        <v>0</v>
      </c>
      <c r="QZU42" s="709">
        <f>'2-ORÇAMENTO'!QZU39</f>
        <v>0</v>
      </c>
      <c r="QZV42" s="707">
        <f>'2-ORÇAMENTO'!QZX39</f>
        <v>0</v>
      </c>
      <c r="QZW42" s="709">
        <f>'2-ORÇAMENTO'!QZW39</f>
        <v>0</v>
      </c>
      <c r="QZX42" s="707">
        <f>'2-ORÇAMENTO'!QZZ39</f>
        <v>0</v>
      </c>
      <c r="QZY42" s="709">
        <f>'2-ORÇAMENTO'!QZY39</f>
        <v>0</v>
      </c>
      <c r="QZZ42" s="707">
        <f>'2-ORÇAMENTO'!RAB39</f>
        <v>0</v>
      </c>
      <c r="RAA42" s="709">
        <f>'2-ORÇAMENTO'!RAA39</f>
        <v>0</v>
      </c>
      <c r="RAB42" s="707">
        <f>'2-ORÇAMENTO'!RAD39</f>
        <v>0</v>
      </c>
      <c r="RAC42" s="709">
        <f>'2-ORÇAMENTO'!RAC39</f>
        <v>0</v>
      </c>
      <c r="RAD42" s="707">
        <f>'2-ORÇAMENTO'!RAF39</f>
        <v>0</v>
      </c>
      <c r="RAE42" s="709">
        <f>'2-ORÇAMENTO'!RAE39</f>
        <v>0</v>
      </c>
      <c r="RAF42" s="707">
        <f>'2-ORÇAMENTO'!RAH39</f>
        <v>0</v>
      </c>
      <c r="RAG42" s="709">
        <f>'2-ORÇAMENTO'!RAG39</f>
        <v>0</v>
      </c>
      <c r="RAH42" s="707">
        <f>'2-ORÇAMENTO'!RAJ39</f>
        <v>0</v>
      </c>
      <c r="RAI42" s="709">
        <f>'2-ORÇAMENTO'!RAI39</f>
        <v>0</v>
      </c>
      <c r="RAJ42" s="707">
        <f>'2-ORÇAMENTO'!RAL39</f>
        <v>0</v>
      </c>
      <c r="RAK42" s="709">
        <f>'2-ORÇAMENTO'!RAK39</f>
        <v>0</v>
      </c>
      <c r="RAL42" s="707">
        <f>'2-ORÇAMENTO'!RAN39</f>
        <v>0</v>
      </c>
      <c r="RAM42" s="709">
        <f>'2-ORÇAMENTO'!RAM39</f>
        <v>0</v>
      </c>
      <c r="RAN42" s="707">
        <f>'2-ORÇAMENTO'!RAP39</f>
        <v>0</v>
      </c>
      <c r="RAO42" s="709">
        <f>'2-ORÇAMENTO'!RAO39</f>
        <v>0</v>
      </c>
      <c r="RAP42" s="707">
        <f>'2-ORÇAMENTO'!RAR39</f>
        <v>0</v>
      </c>
      <c r="RAQ42" s="709">
        <f>'2-ORÇAMENTO'!RAQ39</f>
        <v>0</v>
      </c>
      <c r="RAR42" s="707">
        <f>'2-ORÇAMENTO'!RAT39</f>
        <v>0</v>
      </c>
      <c r="RAS42" s="709">
        <f>'2-ORÇAMENTO'!RAS39</f>
        <v>0</v>
      </c>
      <c r="RAT42" s="707">
        <f>'2-ORÇAMENTO'!RAV39</f>
        <v>0</v>
      </c>
      <c r="RAU42" s="709">
        <f>'2-ORÇAMENTO'!RAU39</f>
        <v>0</v>
      </c>
      <c r="RAV42" s="707">
        <f>'2-ORÇAMENTO'!RAX39</f>
        <v>0</v>
      </c>
      <c r="RAW42" s="709">
        <f>'2-ORÇAMENTO'!RAW39</f>
        <v>0</v>
      </c>
      <c r="RAX42" s="707">
        <f>'2-ORÇAMENTO'!RAZ39</f>
        <v>0</v>
      </c>
      <c r="RAY42" s="709">
        <f>'2-ORÇAMENTO'!RAY39</f>
        <v>0</v>
      </c>
      <c r="RAZ42" s="707">
        <f>'2-ORÇAMENTO'!RBB39</f>
        <v>0</v>
      </c>
      <c r="RBA42" s="709">
        <f>'2-ORÇAMENTO'!RBA39</f>
        <v>0</v>
      </c>
      <c r="RBB42" s="707">
        <f>'2-ORÇAMENTO'!RBD39</f>
        <v>0</v>
      </c>
      <c r="RBC42" s="709">
        <f>'2-ORÇAMENTO'!RBC39</f>
        <v>0</v>
      </c>
      <c r="RBD42" s="707">
        <f>'2-ORÇAMENTO'!RBF39</f>
        <v>0</v>
      </c>
      <c r="RBE42" s="709">
        <f>'2-ORÇAMENTO'!RBE39</f>
        <v>0</v>
      </c>
      <c r="RBF42" s="707">
        <f>'2-ORÇAMENTO'!RBH39</f>
        <v>0</v>
      </c>
      <c r="RBG42" s="709">
        <f>'2-ORÇAMENTO'!RBG39</f>
        <v>0</v>
      </c>
      <c r="RBH42" s="707">
        <f>'2-ORÇAMENTO'!RBJ39</f>
        <v>0</v>
      </c>
      <c r="RBI42" s="709">
        <f>'2-ORÇAMENTO'!RBI39</f>
        <v>0</v>
      </c>
      <c r="RBJ42" s="707">
        <f>'2-ORÇAMENTO'!RBL39</f>
        <v>0</v>
      </c>
      <c r="RBK42" s="709">
        <f>'2-ORÇAMENTO'!RBK39</f>
        <v>0</v>
      </c>
      <c r="RBL42" s="707">
        <f>'2-ORÇAMENTO'!RBN39</f>
        <v>0</v>
      </c>
      <c r="RBM42" s="709">
        <f>'2-ORÇAMENTO'!RBM39</f>
        <v>0</v>
      </c>
      <c r="RBN42" s="707">
        <f>'2-ORÇAMENTO'!RBP39</f>
        <v>0</v>
      </c>
      <c r="RBO42" s="709">
        <f>'2-ORÇAMENTO'!RBO39</f>
        <v>0</v>
      </c>
      <c r="RBP42" s="707">
        <f>'2-ORÇAMENTO'!RBR39</f>
        <v>0</v>
      </c>
      <c r="RBQ42" s="709">
        <f>'2-ORÇAMENTO'!RBQ39</f>
        <v>0</v>
      </c>
      <c r="RBR42" s="707">
        <f>'2-ORÇAMENTO'!RBT39</f>
        <v>0</v>
      </c>
      <c r="RBS42" s="709">
        <f>'2-ORÇAMENTO'!RBS39</f>
        <v>0</v>
      </c>
      <c r="RBT42" s="707">
        <f>'2-ORÇAMENTO'!RBV39</f>
        <v>0</v>
      </c>
      <c r="RBU42" s="709">
        <f>'2-ORÇAMENTO'!RBU39</f>
        <v>0</v>
      </c>
      <c r="RBV42" s="707">
        <f>'2-ORÇAMENTO'!RBX39</f>
        <v>0</v>
      </c>
      <c r="RBW42" s="709">
        <f>'2-ORÇAMENTO'!RBW39</f>
        <v>0</v>
      </c>
      <c r="RBX42" s="707">
        <f>'2-ORÇAMENTO'!RBZ39</f>
        <v>0</v>
      </c>
      <c r="RBY42" s="709">
        <f>'2-ORÇAMENTO'!RBY39</f>
        <v>0</v>
      </c>
      <c r="RBZ42" s="707">
        <f>'2-ORÇAMENTO'!RCB39</f>
        <v>0</v>
      </c>
      <c r="RCA42" s="709">
        <f>'2-ORÇAMENTO'!RCA39</f>
        <v>0</v>
      </c>
      <c r="RCB42" s="707">
        <f>'2-ORÇAMENTO'!RCD39</f>
        <v>0</v>
      </c>
      <c r="RCC42" s="709">
        <f>'2-ORÇAMENTO'!RCC39</f>
        <v>0</v>
      </c>
      <c r="RCD42" s="707">
        <f>'2-ORÇAMENTO'!RCF39</f>
        <v>0</v>
      </c>
      <c r="RCE42" s="709">
        <f>'2-ORÇAMENTO'!RCE39</f>
        <v>0</v>
      </c>
      <c r="RCF42" s="707">
        <f>'2-ORÇAMENTO'!RCH39</f>
        <v>0</v>
      </c>
      <c r="RCG42" s="709">
        <f>'2-ORÇAMENTO'!RCG39</f>
        <v>0</v>
      </c>
      <c r="RCH42" s="707">
        <f>'2-ORÇAMENTO'!RCJ39</f>
        <v>0</v>
      </c>
      <c r="RCI42" s="709">
        <f>'2-ORÇAMENTO'!RCI39</f>
        <v>0</v>
      </c>
      <c r="RCJ42" s="707">
        <f>'2-ORÇAMENTO'!RCL39</f>
        <v>0</v>
      </c>
      <c r="RCK42" s="709">
        <f>'2-ORÇAMENTO'!RCK39</f>
        <v>0</v>
      </c>
      <c r="RCL42" s="707">
        <f>'2-ORÇAMENTO'!RCN39</f>
        <v>0</v>
      </c>
      <c r="RCM42" s="709">
        <f>'2-ORÇAMENTO'!RCM39</f>
        <v>0</v>
      </c>
      <c r="RCN42" s="707">
        <f>'2-ORÇAMENTO'!RCP39</f>
        <v>0</v>
      </c>
      <c r="RCO42" s="709">
        <f>'2-ORÇAMENTO'!RCO39</f>
        <v>0</v>
      </c>
      <c r="RCP42" s="707">
        <f>'2-ORÇAMENTO'!RCR39</f>
        <v>0</v>
      </c>
      <c r="RCQ42" s="709">
        <f>'2-ORÇAMENTO'!RCQ39</f>
        <v>0</v>
      </c>
      <c r="RCR42" s="707">
        <f>'2-ORÇAMENTO'!RCT39</f>
        <v>0</v>
      </c>
      <c r="RCS42" s="709">
        <f>'2-ORÇAMENTO'!RCS39</f>
        <v>0</v>
      </c>
      <c r="RCT42" s="707">
        <f>'2-ORÇAMENTO'!RCV39</f>
        <v>0</v>
      </c>
      <c r="RCU42" s="709">
        <f>'2-ORÇAMENTO'!RCU39</f>
        <v>0</v>
      </c>
      <c r="RCV42" s="707">
        <f>'2-ORÇAMENTO'!RCX39</f>
        <v>0</v>
      </c>
      <c r="RCW42" s="709">
        <f>'2-ORÇAMENTO'!RCW39</f>
        <v>0</v>
      </c>
      <c r="RCX42" s="707">
        <f>'2-ORÇAMENTO'!RCZ39</f>
        <v>0</v>
      </c>
      <c r="RCY42" s="709">
        <f>'2-ORÇAMENTO'!RCY39</f>
        <v>0</v>
      </c>
      <c r="RCZ42" s="707">
        <f>'2-ORÇAMENTO'!RDB39</f>
        <v>0</v>
      </c>
      <c r="RDA42" s="709">
        <f>'2-ORÇAMENTO'!RDA39</f>
        <v>0</v>
      </c>
      <c r="RDB42" s="707">
        <f>'2-ORÇAMENTO'!RDD39</f>
        <v>0</v>
      </c>
      <c r="RDC42" s="709">
        <f>'2-ORÇAMENTO'!RDC39</f>
        <v>0</v>
      </c>
      <c r="RDD42" s="707">
        <f>'2-ORÇAMENTO'!RDF39</f>
        <v>0</v>
      </c>
      <c r="RDE42" s="709">
        <f>'2-ORÇAMENTO'!RDE39</f>
        <v>0</v>
      </c>
      <c r="RDF42" s="707">
        <f>'2-ORÇAMENTO'!RDH39</f>
        <v>0</v>
      </c>
      <c r="RDG42" s="709">
        <f>'2-ORÇAMENTO'!RDG39</f>
        <v>0</v>
      </c>
      <c r="RDH42" s="707">
        <f>'2-ORÇAMENTO'!RDJ39</f>
        <v>0</v>
      </c>
      <c r="RDI42" s="709">
        <f>'2-ORÇAMENTO'!RDI39</f>
        <v>0</v>
      </c>
      <c r="RDJ42" s="707">
        <f>'2-ORÇAMENTO'!RDL39</f>
        <v>0</v>
      </c>
      <c r="RDK42" s="709">
        <f>'2-ORÇAMENTO'!RDK39</f>
        <v>0</v>
      </c>
      <c r="RDL42" s="707">
        <f>'2-ORÇAMENTO'!RDN39</f>
        <v>0</v>
      </c>
      <c r="RDM42" s="709">
        <f>'2-ORÇAMENTO'!RDM39</f>
        <v>0</v>
      </c>
      <c r="RDN42" s="707">
        <f>'2-ORÇAMENTO'!RDP39</f>
        <v>0</v>
      </c>
      <c r="RDO42" s="709">
        <f>'2-ORÇAMENTO'!RDO39</f>
        <v>0</v>
      </c>
      <c r="RDP42" s="707">
        <f>'2-ORÇAMENTO'!RDR39</f>
        <v>0</v>
      </c>
      <c r="RDQ42" s="709">
        <f>'2-ORÇAMENTO'!RDQ39</f>
        <v>0</v>
      </c>
      <c r="RDR42" s="707">
        <f>'2-ORÇAMENTO'!RDT39</f>
        <v>0</v>
      </c>
      <c r="RDS42" s="709">
        <f>'2-ORÇAMENTO'!RDS39</f>
        <v>0</v>
      </c>
      <c r="RDT42" s="707">
        <f>'2-ORÇAMENTO'!RDV39</f>
        <v>0</v>
      </c>
      <c r="RDU42" s="709">
        <f>'2-ORÇAMENTO'!RDU39</f>
        <v>0</v>
      </c>
      <c r="RDV42" s="707">
        <f>'2-ORÇAMENTO'!RDX39</f>
        <v>0</v>
      </c>
      <c r="RDW42" s="709">
        <f>'2-ORÇAMENTO'!RDW39</f>
        <v>0</v>
      </c>
      <c r="RDX42" s="707">
        <f>'2-ORÇAMENTO'!RDZ39</f>
        <v>0</v>
      </c>
      <c r="RDY42" s="709">
        <f>'2-ORÇAMENTO'!RDY39</f>
        <v>0</v>
      </c>
      <c r="RDZ42" s="707">
        <f>'2-ORÇAMENTO'!REB39</f>
        <v>0</v>
      </c>
      <c r="REA42" s="709">
        <f>'2-ORÇAMENTO'!REA39</f>
        <v>0</v>
      </c>
      <c r="REB42" s="707">
        <f>'2-ORÇAMENTO'!RED39</f>
        <v>0</v>
      </c>
      <c r="REC42" s="709">
        <f>'2-ORÇAMENTO'!REC39</f>
        <v>0</v>
      </c>
      <c r="RED42" s="707">
        <f>'2-ORÇAMENTO'!REF39</f>
        <v>0</v>
      </c>
      <c r="REE42" s="709">
        <f>'2-ORÇAMENTO'!REE39</f>
        <v>0</v>
      </c>
      <c r="REF42" s="707">
        <f>'2-ORÇAMENTO'!REH39</f>
        <v>0</v>
      </c>
      <c r="REG42" s="709">
        <f>'2-ORÇAMENTO'!REG39</f>
        <v>0</v>
      </c>
      <c r="REH42" s="707">
        <f>'2-ORÇAMENTO'!REJ39</f>
        <v>0</v>
      </c>
      <c r="REI42" s="709">
        <f>'2-ORÇAMENTO'!REI39</f>
        <v>0</v>
      </c>
      <c r="REJ42" s="707">
        <f>'2-ORÇAMENTO'!REL39</f>
        <v>0</v>
      </c>
      <c r="REK42" s="709">
        <f>'2-ORÇAMENTO'!REK39</f>
        <v>0</v>
      </c>
      <c r="REL42" s="707">
        <f>'2-ORÇAMENTO'!REN39</f>
        <v>0</v>
      </c>
      <c r="REM42" s="709">
        <f>'2-ORÇAMENTO'!REM39</f>
        <v>0</v>
      </c>
      <c r="REN42" s="707">
        <f>'2-ORÇAMENTO'!REP39</f>
        <v>0</v>
      </c>
      <c r="REO42" s="709">
        <f>'2-ORÇAMENTO'!REO39</f>
        <v>0</v>
      </c>
      <c r="REP42" s="707">
        <f>'2-ORÇAMENTO'!RER39</f>
        <v>0</v>
      </c>
      <c r="REQ42" s="709">
        <f>'2-ORÇAMENTO'!REQ39</f>
        <v>0</v>
      </c>
      <c r="RER42" s="707">
        <f>'2-ORÇAMENTO'!RET39</f>
        <v>0</v>
      </c>
      <c r="RES42" s="709">
        <f>'2-ORÇAMENTO'!RES39</f>
        <v>0</v>
      </c>
      <c r="RET42" s="707">
        <f>'2-ORÇAMENTO'!REV39</f>
        <v>0</v>
      </c>
      <c r="REU42" s="709">
        <f>'2-ORÇAMENTO'!REU39</f>
        <v>0</v>
      </c>
      <c r="REV42" s="707">
        <f>'2-ORÇAMENTO'!REX39</f>
        <v>0</v>
      </c>
      <c r="REW42" s="709">
        <f>'2-ORÇAMENTO'!REW39</f>
        <v>0</v>
      </c>
      <c r="REX42" s="707">
        <f>'2-ORÇAMENTO'!REZ39</f>
        <v>0</v>
      </c>
      <c r="REY42" s="709">
        <f>'2-ORÇAMENTO'!REY39</f>
        <v>0</v>
      </c>
      <c r="REZ42" s="707">
        <f>'2-ORÇAMENTO'!RFB39</f>
        <v>0</v>
      </c>
      <c r="RFA42" s="709">
        <f>'2-ORÇAMENTO'!RFA39</f>
        <v>0</v>
      </c>
      <c r="RFB42" s="707">
        <f>'2-ORÇAMENTO'!RFD39</f>
        <v>0</v>
      </c>
      <c r="RFC42" s="709">
        <f>'2-ORÇAMENTO'!RFC39</f>
        <v>0</v>
      </c>
      <c r="RFD42" s="707">
        <f>'2-ORÇAMENTO'!RFF39</f>
        <v>0</v>
      </c>
      <c r="RFE42" s="709">
        <f>'2-ORÇAMENTO'!RFE39</f>
        <v>0</v>
      </c>
      <c r="RFF42" s="707">
        <f>'2-ORÇAMENTO'!RFH39</f>
        <v>0</v>
      </c>
      <c r="RFG42" s="709">
        <f>'2-ORÇAMENTO'!RFG39</f>
        <v>0</v>
      </c>
      <c r="RFH42" s="707">
        <f>'2-ORÇAMENTO'!RFJ39</f>
        <v>0</v>
      </c>
      <c r="RFI42" s="709">
        <f>'2-ORÇAMENTO'!RFI39</f>
        <v>0</v>
      </c>
      <c r="RFJ42" s="707">
        <f>'2-ORÇAMENTO'!RFL39</f>
        <v>0</v>
      </c>
      <c r="RFK42" s="709">
        <f>'2-ORÇAMENTO'!RFK39</f>
        <v>0</v>
      </c>
      <c r="RFL42" s="707">
        <f>'2-ORÇAMENTO'!RFN39</f>
        <v>0</v>
      </c>
      <c r="RFM42" s="709">
        <f>'2-ORÇAMENTO'!RFM39</f>
        <v>0</v>
      </c>
      <c r="RFN42" s="707">
        <f>'2-ORÇAMENTO'!RFP39</f>
        <v>0</v>
      </c>
      <c r="RFO42" s="709">
        <f>'2-ORÇAMENTO'!RFO39</f>
        <v>0</v>
      </c>
      <c r="RFP42" s="707">
        <f>'2-ORÇAMENTO'!RFR39</f>
        <v>0</v>
      </c>
      <c r="RFQ42" s="709">
        <f>'2-ORÇAMENTO'!RFQ39</f>
        <v>0</v>
      </c>
      <c r="RFR42" s="707">
        <f>'2-ORÇAMENTO'!RFT39</f>
        <v>0</v>
      </c>
      <c r="RFS42" s="709">
        <f>'2-ORÇAMENTO'!RFS39</f>
        <v>0</v>
      </c>
      <c r="RFT42" s="707">
        <f>'2-ORÇAMENTO'!RFV39</f>
        <v>0</v>
      </c>
      <c r="RFU42" s="709">
        <f>'2-ORÇAMENTO'!RFU39</f>
        <v>0</v>
      </c>
      <c r="RFV42" s="707">
        <f>'2-ORÇAMENTO'!RFX39</f>
        <v>0</v>
      </c>
      <c r="RFW42" s="709">
        <f>'2-ORÇAMENTO'!RFW39</f>
        <v>0</v>
      </c>
      <c r="RFX42" s="707">
        <f>'2-ORÇAMENTO'!RFZ39</f>
        <v>0</v>
      </c>
      <c r="RFY42" s="709">
        <f>'2-ORÇAMENTO'!RFY39</f>
        <v>0</v>
      </c>
      <c r="RFZ42" s="707">
        <f>'2-ORÇAMENTO'!RGB39</f>
        <v>0</v>
      </c>
      <c r="RGA42" s="709">
        <f>'2-ORÇAMENTO'!RGA39</f>
        <v>0</v>
      </c>
      <c r="RGB42" s="707">
        <f>'2-ORÇAMENTO'!RGD39</f>
        <v>0</v>
      </c>
      <c r="RGC42" s="709">
        <f>'2-ORÇAMENTO'!RGC39</f>
        <v>0</v>
      </c>
      <c r="RGD42" s="707">
        <f>'2-ORÇAMENTO'!RGF39</f>
        <v>0</v>
      </c>
      <c r="RGE42" s="709">
        <f>'2-ORÇAMENTO'!RGE39</f>
        <v>0</v>
      </c>
      <c r="RGF42" s="707">
        <f>'2-ORÇAMENTO'!RGH39</f>
        <v>0</v>
      </c>
      <c r="RGG42" s="709">
        <f>'2-ORÇAMENTO'!RGG39</f>
        <v>0</v>
      </c>
      <c r="RGH42" s="707">
        <f>'2-ORÇAMENTO'!RGJ39</f>
        <v>0</v>
      </c>
      <c r="RGI42" s="709">
        <f>'2-ORÇAMENTO'!RGI39</f>
        <v>0</v>
      </c>
      <c r="RGJ42" s="707">
        <f>'2-ORÇAMENTO'!RGL39</f>
        <v>0</v>
      </c>
      <c r="RGK42" s="709">
        <f>'2-ORÇAMENTO'!RGK39</f>
        <v>0</v>
      </c>
      <c r="RGL42" s="707">
        <f>'2-ORÇAMENTO'!RGN39</f>
        <v>0</v>
      </c>
      <c r="RGM42" s="709">
        <f>'2-ORÇAMENTO'!RGM39</f>
        <v>0</v>
      </c>
      <c r="RGN42" s="707">
        <f>'2-ORÇAMENTO'!RGP39</f>
        <v>0</v>
      </c>
      <c r="RGO42" s="709">
        <f>'2-ORÇAMENTO'!RGO39</f>
        <v>0</v>
      </c>
      <c r="RGP42" s="707">
        <f>'2-ORÇAMENTO'!RGR39</f>
        <v>0</v>
      </c>
      <c r="RGQ42" s="709">
        <f>'2-ORÇAMENTO'!RGQ39</f>
        <v>0</v>
      </c>
      <c r="RGR42" s="707">
        <f>'2-ORÇAMENTO'!RGT39</f>
        <v>0</v>
      </c>
      <c r="RGS42" s="709">
        <f>'2-ORÇAMENTO'!RGS39</f>
        <v>0</v>
      </c>
      <c r="RGT42" s="707">
        <f>'2-ORÇAMENTO'!RGV39</f>
        <v>0</v>
      </c>
      <c r="RGU42" s="709">
        <f>'2-ORÇAMENTO'!RGU39</f>
        <v>0</v>
      </c>
      <c r="RGV42" s="707">
        <f>'2-ORÇAMENTO'!RGX39</f>
        <v>0</v>
      </c>
      <c r="RGW42" s="709">
        <f>'2-ORÇAMENTO'!RGW39</f>
        <v>0</v>
      </c>
      <c r="RGX42" s="707">
        <f>'2-ORÇAMENTO'!RGZ39</f>
        <v>0</v>
      </c>
      <c r="RGY42" s="709">
        <f>'2-ORÇAMENTO'!RGY39</f>
        <v>0</v>
      </c>
      <c r="RGZ42" s="707">
        <f>'2-ORÇAMENTO'!RHB39</f>
        <v>0</v>
      </c>
      <c r="RHA42" s="709">
        <f>'2-ORÇAMENTO'!RHA39</f>
        <v>0</v>
      </c>
      <c r="RHB42" s="707">
        <f>'2-ORÇAMENTO'!RHD39</f>
        <v>0</v>
      </c>
      <c r="RHC42" s="709">
        <f>'2-ORÇAMENTO'!RHC39</f>
        <v>0</v>
      </c>
      <c r="RHD42" s="707">
        <f>'2-ORÇAMENTO'!RHF39</f>
        <v>0</v>
      </c>
      <c r="RHE42" s="709">
        <f>'2-ORÇAMENTO'!RHE39</f>
        <v>0</v>
      </c>
      <c r="RHF42" s="707">
        <f>'2-ORÇAMENTO'!RHH39</f>
        <v>0</v>
      </c>
      <c r="RHG42" s="709">
        <f>'2-ORÇAMENTO'!RHG39</f>
        <v>0</v>
      </c>
      <c r="RHH42" s="707">
        <f>'2-ORÇAMENTO'!RHJ39</f>
        <v>0</v>
      </c>
      <c r="RHI42" s="709">
        <f>'2-ORÇAMENTO'!RHI39</f>
        <v>0</v>
      </c>
      <c r="RHJ42" s="707">
        <f>'2-ORÇAMENTO'!RHL39</f>
        <v>0</v>
      </c>
      <c r="RHK42" s="709">
        <f>'2-ORÇAMENTO'!RHK39</f>
        <v>0</v>
      </c>
      <c r="RHL42" s="707">
        <f>'2-ORÇAMENTO'!RHN39</f>
        <v>0</v>
      </c>
      <c r="RHM42" s="709">
        <f>'2-ORÇAMENTO'!RHM39</f>
        <v>0</v>
      </c>
      <c r="RHN42" s="707">
        <f>'2-ORÇAMENTO'!RHP39</f>
        <v>0</v>
      </c>
      <c r="RHO42" s="709">
        <f>'2-ORÇAMENTO'!RHO39</f>
        <v>0</v>
      </c>
      <c r="RHP42" s="707">
        <f>'2-ORÇAMENTO'!RHR39</f>
        <v>0</v>
      </c>
      <c r="RHQ42" s="709">
        <f>'2-ORÇAMENTO'!RHQ39</f>
        <v>0</v>
      </c>
      <c r="RHR42" s="707">
        <f>'2-ORÇAMENTO'!RHT39</f>
        <v>0</v>
      </c>
      <c r="RHS42" s="709">
        <f>'2-ORÇAMENTO'!RHS39</f>
        <v>0</v>
      </c>
      <c r="RHT42" s="707">
        <f>'2-ORÇAMENTO'!RHV39</f>
        <v>0</v>
      </c>
      <c r="RHU42" s="709">
        <f>'2-ORÇAMENTO'!RHU39</f>
        <v>0</v>
      </c>
      <c r="RHV42" s="707">
        <f>'2-ORÇAMENTO'!RHX39</f>
        <v>0</v>
      </c>
      <c r="RHW42" s="709">
        <f>'2-ORÇAMENTO'!RHW39</f>
        <v>0</v>
      </c>
      <c r="RHX42" s="707">
        <f>'2-ORÇAMENTO'!RHZ39</f>
        <v>0</v>
      </c>
      <c r="RHY42" s="709">
        <f>'2-ORÇAMENTO'!RHY39</f>
        <v>0</v>
      </c>
      <c r="RHZ42" s="707">
        <f>'2-ORÇAMENTO'!RIB39</f>
        <v>0</v>
      </c>
      <c r="RIA42" s="709">
        <f>'2-ORÇAMENTO'!RIA39</f>
        <v>0</v>
      </c>
      <c r="RIB42" s="707">
        <f>'2-ORÇAMENTO'!RID39</f>
        <v>0</v>
      </c>
      <c r="RIC42" s="709">
        <f>'2-ORÇAMENTO'!RIC39</f>
        <v>0</v>
      </c>
      <c r="RID42" s="707">
        <f>'2-ORÇAMENTO'!RIF39</f>
        <v>0</v>
      </c>
      <c r="RIE42" s="709">
        <f>'2-ORÇAMENTO'!RIE39</f>
        <v>0</v>
      </c>
      <c r="RIF42" s="707">
        <f>'2-ORÇAMENTO'!RIH39</f>
        <v>0</v>
      </c>
      <c r="RIG42" s="709">
        <f>'2-ORÇAMENTO'!RIG39</f>
        <v>0</v>
      </c>
      <c r="RIH42" s="707">
        <f>'2-ORÇAMENTO'!RIJ39</f>
        <v>0</v>
      </c>
      <c r="RII42" s="709">
        <f>'2-ORÇAMENTO'!RII39</f>
        <v>0</v>
      </c>
      <c r="RIJ42" s="707">
        <f>'2-ORÇAMENTO'!RIL39</f>
        <v>0</v>
      </c>
      <c r="RIK42" s="709">
        <f>'2-ORÇAMENTO'!RIK39</f>
        <v>0</v>
      </c>
      <c r="RIL42" s="707">
        <f>'2-ORÇAMENTO'!RIN39</f>
        <v>0</v>
      </c>
      <c r="RIM42" s="709">
        <f>'2-ORÇAMENTO'!RIM39</f>
        <v>0</v>
      </c>
      <c r="RIN42" s="707">
        <f>'2-ORÇAMENTO'!RIP39</f>
        <v>0</v>
      </c>
      <c r="RIO42" s="709">
        <f>'2-ORÇAMENTO'!RIO39</f>
        <v>0</v>
      </c>
      <c r="RIP42" s="707">
        <f>'2-ORÇAMENTO'!RIR39</f>
        <v>0</v>
      </c>
      <c r="RIQ42" s="709">
        <f>'2-ORÇAMENTO'!RIQ39</f>
        <v>0</v>
      </c>
      <c r="RIR42" s="707">
        <f>'2-ORÇAMENTO'!RIT39</f>
        <v>0</v>
      </c>
      <c r="RIS42" s="709">
        <f>'2-ORÇAMENTO'!RIS39</f>
        <v>0</v>
      </c>
      <c r="RIT42" s="707">
        <f>'2-ORÇAMENTO'!RIV39</f>
        <v>0</v>
      </c>
      <c r="RIU42" s="709">
        <f>'2-ORÇAMENTO'!RIU39</f>
        <v>0</v>
      </c>
      <c r="RIV42" s="707">
        <f>'2-ORÇAMENTO'!RIX39</f>
        <v>0</v>
      </c>
      <c r="RIW42" s="709">
        <f>'2-ORÇAMENTO'!RIW39</f>
        <v>0</v>
      </c>
      <c r="RIX42" s="707">
        <f>'2-ORÇAMENTO'!RIZ39</f>
        <v>0</v>
      </c>
      <c r="RIY42" s="709">
        <f>'2-ORÇAMENTO'!RIY39</f>
        <v>0</v>
      </c>
      <c r="RIZ42" s="707">
        <f>'2-ORÇAMENTO'!RJB39</f>
        <v>0</v>
      </c>
      <c r="RJA42" s="709">
        <f>'2-ORÇAMENTO'!RJA39</f>
        <v>0</v>
      </c>
      <c r="RJB42" s="707">
        <f>'2-ORÇAMENTO'!RJD39</f>
        <v>0</v>
      </c>
      <c r="RJC42" s="709">
        <f>'2-ORÇAMENTO'!RJC39</f>
        <v>0</v>
      </c>
      <c r="RJD42" s="707">
        <f>'2-ORÇAMENTO'!RJF39</f>
        <v>0</v>
      </c>
      <c r="RJE42" s="709">
        <f>'2-ORÇAMENTO'!RJE39</f>
        <v>0</v>
      </c>
      <c r="RJF42" s="707">
        <f>'2-ORÇAMENTO'!RJH39</f>
        <v>0</v>
      </c>
      <c r="RJG42" s="709">
        <f>'2-ORÇAMENTO'!RJG39</f>
        <v>0</v>
      </c>
      <c r="RJH42" s="707">
        <f>'2-ORÇAMENTO'!RJJ39</f>
        <v>0</v>
      </c>
      <c r="RJI42" s="709">
        <f>'2-ORÇAMENTO'!RJI39</f>
        <v>0</v>
      </c>
      <c r="RJJ42" s="707">
        <f>'2-ORÇAMENTO'!RJL39</f>
        <v>0</v>
      </c>
      <c r="RJK42" s="709">
        <f>'2-ORÇAMENTO'!RJK39</f>
        <v>0</v>
      </c>
      <c r="RJL42" s="707">
        <f>'2-ORÇAMENTO'!RJN39</f>
        <v>0</v>
      </c>
      <c r="RJM42" s="709">
        <f>'2-ORÇAMENTO'!RJM39</f>
        <v>0</v>
      </c>
      <c r="RJN42" s="707">
        <f>'2-ORÇAMENTO'!RJP39</f>
        <v>0</v>
      </c>
      <c r="RJO42" s="709">
        <f>'2-ORÇAMENTO'!RJO39</f>
        <v>0</v>
      </c>
      <c r="RJP42" s="707">
        <f>'2-ORÇAMENTO'!RJR39</f>
        <v>0</v>
      </c>
      <c r="RJQ42" s="709">
        <f>'2-ORÇAMENTO'!RJQ39</f>
        <v>0</v>
      </c>
      <c r="RJR42" s="707">
        <f>'2-ORÇAMENTO'!RJT39</f>
        <v>0</v>
      </c>
      <c r="RJS42" s="709">
        <f>'2-ORÇAMENTO'!RJS39</f>
        <v>0</v>
      </c>
      <c r="RJT42" s="707">
        <f>'2-ORÇAMENTO'!RJV39</f>
        <v>0</v>
      </c>
      <c r="RJU42" s="709">
        <f>'2-ORÇAMENTO'!RJU39</f>
        <v>0</v>
      </c>
      <c r="RJV42" s="707">
        <f>'2-ORÇAMENTO'!RJX39</f>
        <v>0</v>
      </c>
      <c r="RJW42" s="709">
        <f>'2-ORÇAMENTO'!RJW39</f>
        <v>0</v>
      </c>
      <c r="RJX42" s="707">
        <f>'2-ORÇAMENTO'!RJZ39</f>
        <v>0</v>
      </c>
      <c r="RJY42" s="709">
        <f>'2-ORÇAMENTO'!RJY39</f>
        <v>0</v>
      </c>
      <c r="RJZ42" s="707">
        <f>'2-ORÇAMENTO'!RKB39</f>
        <v>0</v>
      </c>
      <c r="RKA42" s="709">
        <f>'2-ORÇAMENTO'!RKA39</f>
        <v>0</v>
      </c>
      <c r="RKB42" s="707">
        <f>'2-ORÇAMENTO'!RKD39</f>
        <v>0</v>
      </c>
      <c r="RKC42" s="709">
        <f>'2-ORÇAMENTO'!RKC39</f>
        <v>0</v>
      </c>
      <c r="RKD42" s="707">
        <f>'2-ORÇAMENTO'!RKF39</f>
        <v>0</v>
      </c>
      <c r="RKE42" s="709">
        <f>'2-ORÇAMENTO'!RKE39</f>
        <v>0</v>
      </c>
      <c r="RKF42" s="707">
        <f>'2-ORÇAMENTO'!RKH39</f>
        <v>0</v>
      </c>
      <c r="RKG42" s="709">
        <f>'2-ORÇAMENTO'!RKG39</f>
        <v>0</v>
      </c>
      <c r="RKH42" s="707">
        <f>'2-ORÇAMENTO'!RKJ39</f>
        <v>0</v>
      </c>
      <c r="RKI42" s="709">
        <f>'2-ORÇAMENTO'!RKI39</f>
        <v>0</v>
      </c>
      <c r="RKJ42" s="707">
        <f>'2-ORÇAMENTO'!RKL39</f>
        <v>0</v>
      </c>
      <c r="RKK42" s="709">
        <f>'2-ORÇAMENTO'!RKK39</f>
        <v>0</v>
      </c>
      <c r="RKL42" s="707">
        <f>'2-ORÇAMENTO'!RKN39</f>
        <v>0</v>
      </c>
      <c r="RKM42" s="709">
        <f>'2-ORÇAMENTO'!RKM39</f>
        <v>0</v>
      </c>
      <c r="RKN42" s="707">
        <f>'2-ORÇAMENTO'!RKP39</f>
        <v>0</v>
      </c>
      <c r="RKO42" s="709">
        <f>'2-ORÇAMENTO'!RKO39</f>
        <v>0</v>
      </c>
      <c r="RKP42" s="707">
        <f>'2-ORÇAMENTO'!RKR39</f>
        <v>0</v>
      </c>
      <c r="RKQ42" s="709">
        <f>'2-ORÇAMENTO'!RKQ39</f>
        <v>0</v>
      </c>
      <c r="RKR42" s="707">
        <f>'2-ORÇAMENTO'!RKT39</f>
        <v>0</v>
      </c>
      <c r="RKS42" s="709">
        <f>'2-ORÇAMENTO'!RKS39</f>
        <v>0</v>
      </c>
      <c r="RKT42" s="707">
        <f>'2-ORÇAMENTO'!RKV39</f>
        <v>0</v>
      </c>
      <c r="RKU42" s="709">
        <f>'2-ORÇAMENTO'!RKU39</f>
        <v>0</v>
      </c>
      <c r="RKV42" s="707">
        <f>'2-ORÇAMENTO'!RKX39</f>
        <v>0</v>
      </c>
      <c r="RKW42" s="709">
        <f>'2-ORÇAMENTO'!RKW39</f>
        <v>0</v>
      </c>
      <c r="RKX42" s="707">
        <f>'2-ORÇAMENTO'!RKZ39</f>
        <v>0</v>
      </c>
      <c r="RKY42" s="709">
        <f>'2-ORÇAMENTO'!RKY39</f>
        <v>0</v>
      </c>
      <c r="RKZ42" s="707">
        <f>'2-ORÇAMENTO'!RLB39</f>
        <v>0</v>
      </c>
      <c r="RLA42" s="709">
        <f>'2-ORÇAMENTO'!RLA39</f>
        <v>0</v>
      </c>
      <c r="RLB42" s="707">
        <f>'2-ORÇAMENTO'!RLD39</f>
        <v>0</v>
      </c>
      <c r="RLC42" s="709">
        <f>'2-ORÇAMENTO'!RLC39</f>
        <v>0</v>
      </c>
      <c r="RLD42" s="707">
        <f>'2-ORÇAMENTO'!RLF39</f>
        <v>0</v>
      </c>
      <c r="RLE42" s="709">
        <f>'2-ORÇAMENTO'!RLE39</f>
        <v>0</v>
      </c>
      <c r="RLF42" s="707">
        <f>'2-ORÇAMENTO'!RLH39</f>
        <v>0</v>
      </c>
      <c r="RLG42" s="709">
        <f>'2-ORÇAMENTO'!RLG39</f>
        <v>0</v>
      </c>
      <c r="RLH42" s="707">
        <f>'2-ORÇAMENTO'!RLJ39</f>
        <v>0</v>
      </c>
      <c r="RLI42" s="709">
        <f>'2-ORÇAMENTO'!RLI39</f>
        <v>0</v>
      </c>
      <c r="RLJ42" s="707">
        <f>'2-ORÇAMENTO'!RLL39</f>
        <v>0</v>
      </c>
      <c r="RLK42" s="709">
        <f>'2-ORÇAMENTO'!RLK39</f>
        <v>0</v>
      </c>
      <c r="RLL42" s="707">
        <f>'2-ORÇAMENTO'!RLN39</f>
        <v>0</v>
      </c>
      <c r="RLM42" s="709">
        <f>'2-ORÇAMENTO'!RLM39</f>
        <v>0</v>
      </c>
      <c r="RLN42" s="707">
        <f>'2-ORÇAMENTO'!RLP39</f>
        <v>0</v>
      </c>
      <c r="RLO42" s="709">
        <f>'2-ORÇAMENTO'!RLO39</f>
        <v>0</v>
      </c>
      <c r="RLP42" s="707">
        <f>'2-ORÇAMENTO'!RLR39</f>
        <v>0</v>
      </c>
      <c r="RLQ42" s="709">
        <f>'2-ORÇAMENTO'!RLQ39</f>
        <v>0</v>
      </c>
      <c r="RLR42" s="707">
        <f>'2-ORÇAMENTO'!RLT39</f>
        <v>0</v>
      </c>
      <c r="RLS42" s="709">
        <f>'2-ORÇAMENTO'!RLS39</f>
        <v>0</v>
      </c>
      <c r="RLT42" s="707">
        <f>'2-ORÇAMENTO'!RLV39</f>
        <v>0</v>
      </c>
      <c r="RLU42" s="709">
        <f>'2-ORÇAMENTO'!RLU39</f>
        <v>0</v>
      </c>
      <c r="RLV42" s="707">
        <f>'2-ORÇAMENTO'!RLX39</f>
        <v>0</v>
      </c>
      <c r="RLW42" s="709">
        <f>'2-ORÇAMENTO'!RLW39</f>
        <v>0</v>
      </c>
      <c r="RLX42" s="707">
        <f>'2-ORÇAMENTO'!RLZ39</f>
        <v>0</v>
      </c>
      <c r="RLY42" s="709">
        <f>'2-ORÇAMENTO'!RLY39</f>
        <v>0</v>
      </c>
      <c r="RLZ42" s="707">
        <f>'2-ORÇAMENTO'!RMB39</f>
        <v>0</v>
      </c>
      <c r="RMA42" s="709">
        <f>'2-ORÇAMENTO'!RMA39</f>
        <v>0</v>
      </c>
      <c r="RMB42" s="707">
        <f>'2-ORÇAMENTO'!RMD39</f>
        <v>0</v>
      </c>
      <c r="RMC42" s="709">
        <f>'2-ORÇAMENTO'!RMC39</f>
        <v>0</v>
      </c>
      <c r="RMD42" s="707">
        <f>'2-ORÇAMENTO'!RMF39</f>
        <v>0</v>
      </c>
      <c r="RME42" s="709">
        <f>'2-ORÇAMENTO'!RME39</f>
        <v>0</v>
      </c>
      <c r="RMF42" s="707">
        <f>'2-ORÇAMENTO'!RMH39</f>
        <v>0</v>
      </c>
      <c r="RMG42" s="709">
        <f>'2-ORÇAMENTO'!RMG39</f>
        <v>0</v>
      </c>
      <c r="RMH42" s="707">
        <f>'2-ORÇAMENTO'!RMJ39</f>
        <v>0</v>
      </c>
      <c r="RMI42" s="709">
        <f>'2-ORÇAMENTO'!RMI39</f>
        <v>0</v>
      </c>
      <c r="RMJ42" s="707">
        <f>'2-ORÇAMENTO'!RML39</f>
        <v>0</v>
      </c>
      <c r="RMK42" s="709">
        <f>'2-ORÇAMENTO'!RMK39</f>
        <v>0</v>
      </c>
      <c r="RML42" s="707">
        <f>'2-ORÇAMENTO'!RMN39</f>
        <v>0</v>
      </c>
      <c r="RMM42" s="709">
        <f>'2-ORÇAMENTO'!RMM39</f>
        <v>0</v>
      </c>
      <c r="RMN42" s="707">
        <f>'2-ORÇAMENTO'!RMP39</f>
        <v>0</v>
      </c>
      <c r="RMO42" s="709">
        <f>'2-ORÇAMENTO'!RMO39</f>
        <v>0</v>
      </c>
      <c r="RMP42" s="707">
        <f>'2-ORÇAMENTO'!RMR39</f>
        <v>0</v>
      </c>
      <c r="RMQ42" s="709">
        <f>'2-ORÇAMENTO'!RMQ39</f>
        <v>0</v>
      </c>
      <c r="RMR42" s="707">
        <f>'2-ORÇAMENTO'!RMT39</f>
        <v>0</v>
      </c>
      <c r="RMS42" s="709">
        <f>'2-ORÇAMENTO'!RMS39</f>
        <v>0</v>
      </c>
      <c r="RMT42" s="707">
        <f>'2-ORÇAMENTO'!RMV39</f>
        <v>0</v>
      </c>
      <c r="RMU42" s="709">
        <f>'2-ORÇAMENTO'!RMU39</f>
        <v>0</v>
      </c>
      <c r="RMV42" s="707">
        <f>'2-ORÇAMENTO'!RMX39</f>
        <v>0</v>
      </c>
      <c r="RMW42" s="709">
        <f>'2-ORÇAMENTO'!RMW39</f>
        <v>0</v>
      </c>
      <c r="RMX42" s="707">
        <f>'2-ORÇAMENTO'!RMZ39</f>
        <v>0</v>
      </c>
      <c r="RMY42" s="709">
        <f>'2-ORÇAMENTO'!RMY39</f>
        <v>0</v>
      </c>
      <c r="RMZ42" s="707">
        <f>'2-ORÇAMENTO'!RNB39</f>
        <v>0</v>
      </c>
      <c r="RNA42" s="709">
        <f>'2-ORÇAMENTO'!RNA39</f>
        <v>0</v>
      </c>
      <c r="RNB42" s="707">
        <f>'2-ORÇAMENTO'!RND39</f>
        <v>0</v>
      </c>
      <c r="RNC42" s="709">
        <f>'2-ORÇAMENTO'!RNC39</f>
        <v>0</v>
      </c>
      <c r="RND42" s="707">
        <f>'2-ORÇAMENTO'!RNF39</f>
        <v>0</v>
      </c>
      <c r="RNE42" s="709">
        <f>'2-ORÇAMENTO'!RNE39</f>
        <v>0</v>
      </c>
      <c r="RNF42" s="707">
        <f>'2-ORÇAMENTO'!RNH39</f>
        <v>0</v>
      </c>
      <c r="RNG42" s="709">
        <f>'2-ORÇAMENTO'!RNG39</f>
        <v>0</v>
      </c>
      <c r="RNH42" s="707">
        <f>'2-ORÇAMENTO'!RNJ39</f>
        <v>0</v>
      </c>
      <c r="RNI42" s="709">
        <f>'2-ORÇAMENTO'!RNI39</f>
        <v>0</v>
      </c>
      <c r="RNJ42" s="707">
        <f>'2-ORÇAMENTO'!RNL39</f>
        <v>0</v>
      </c>
      <c r="RNK42" s="709">
        <f>'2-ORÇAMENTO'!RNK39</f>
        <v>0</v>
      </c>
      <c r="RNL42" s="707">
        <f>'2-ORÇAMENTO'!RNN39</f>
        <v>0</v>
      </c>
      <c r="RNM42" s="709">
        <f>'2-ORÇAMENTO'!RNM39</f>
        <v>0</v>
      </c>
      <c r="RNN42" s="707">
        <f>'2-ORÇAMENTO'!RNP39</f>
        <v>0</v>
      </c>
      <c r="RNO42" s="709">
        <f>'2-ORÇAMENTO'!RNO39</f>
        <v>0</v>
      </c>
      <c r="RNP42" s="707">
        <f>'2-ORÇAMENTO'!RNR39</f>
        <v>0</v>
      </c>
      <c r="RNQ42" s="709">
        <f>'2-ORÇAMENTO'!RNQ39</f>
        <v>0</v>
      </c>
      <c r="RNR42" s="707">
        <f>'2-ORÇAMENTO'!RNT39</f>
        <v>0</v>
      </c>
      <c r="RNS42" s="709">
        <f>'2-ORÇAMENTO'!RNS39</f>
        <v>0</v>
      </c>
      <c r="RNT42" s="707">
        <f>'2-ORÇAMENTO'!RNV39</f>
        <v>0</v>
      </c>
      <c r="RNU42" s="709">
        <f>'2-ORÇAMENTO'!RNU39</f>
        <v>0</v>
      </c>
      <c r="RNV42" s="707">
        <f>'2-ORÇAMENTO'!RNX39</f>
        <v>0</v>
      </c>
      <c r="RNW42" s="709">
        <f>'2-ORÇAMENTO'!RNW39</f>
        <v>0</v>
      </c>
      <c r="RNX42" s="707">
        <f>'2-ORÇAMENTO'!RNZ39</f>
        <v>0</v>
      </c>
      <c r="RNY42" s="709">
        <f>'2-ORÇAMENTO'!RNY39</f>
        <v>0</v>
      </c>
      <c r="RNZ42" s="707">
        <f>'2-ORÇAMENTO'!ROB39</f>
        <v>0</v>
      </c>
      <c r="ROA42" s="709">
        <f>'2-ORÇAMENTO'!ROA39</f>
        <v>0</v>
      </c>
      <c r="ROB42" s="707">
        <f>'2-ORÇAMENTO'!ROD39</f>
        <v>0</v>
      </c>
      <c r="ROC42" s="709">
        <f>'2-ORÇAMENTO'!ROC39</f>
        <v>0</v>
      </c>
      <c r="ROD42" s="707">
        <f>'2-ORÇAMENTO'!ROF39</f>
        <v>0</v>
      </c>
      <c r="ROE42" s="709">
        <f>'2-ORÇAMENTO'!ROE39</f>
        <v>0</v>
      </c>
      <c r="ROF42" s="707">
        <f>'2-ORÇAMENTO'!ROH39</f>
        <v>0</v>
      </c>
      <c r="ROG42" s="709">
        <f>'2-ORÇAMENTO'!ROG39</f>
        <v>0</v>
      </c>
      <c r="ROH42" s="707">
        <f>'2-ORÇAMENTO'!ROJ39</f>
        <v>0</v>
      </c>
      <c r="ROI42" s="709">
        <f>'2-ORÇAMENTO'!ROI39</f>
        <v>0</v>
      </c>
      <c r="ROJ42" s="707">
        <f>'2-ORÇAMENTO'!ROL39</f>
        <v>0</v>
      </c>
      <c r="ROK42" s="709">
        <f>'2-ORÇAMENTO'!ROK39</f>
        <v>0</v>
      </c>
      <c r="ROL42" s="707">
        <f>'2-ORÇAMENTO'!RON39</f>
        <v>0</v>
      </c>
      <c r="ROM42" s="709">
        <f>'2-ORÇAMENTO'!ROM39</f>
        <v>0</v>
      </c>
      <c r="RON42" s="707">
        <f>'2-ORÇAMENTO'!ROP39</f>
        <v>0</v>
      </c>
      <c r="ROO42" s="709">
        <f>'2-ORÇAMENTO'!ROO39</f>
        <v>0</v>
      </c>
      <c r="ROP42" s="707">
        <f>'2-ORÇAMENTO'!ROR39</f>
        <v>0</v>
      </c>
      <c r="ROQ42" s="709">
        <f>'2-ORÇAMENTO'!ROQ39</f>
        <v>0</v>
      </c>
      <c r="ROR42" s="707">
        <f>'2-ORÇAMENTO'!ROT39</f>
        <v>0</v>
      </c>
      <c r="ROS42" s="709">
        <f>'2-ORÇAMENTO'!ROS39</f>
        <v>0</v>
      </c>
      <c r="ROT42" s="707">
        <f>'2-ORÇAMENTO'!ROV39</f>
        <v>0</v>
      </c>
      <c r="ROU42" s="709">
        <f>'2-ORÇAMENTO'!ROU39</f>
        <v>0</v>
      </c>
      <c r="ROV42" s="707">
        <f>'2-ORÇAMENTO'!ROX39</f>
        <v>0</v>
      </c>
      <c r="ROW42" s="709">
        <f>'2-ORÇAMENTO'!ROW39</f>
        <v>0</v>
      </c>
      <c r="ROX42" s="707">
        <f>'2-ORÇAMENTO'!ROZ39</f>
        <v>0</v>
      </c>
      <c r="ROY42" s="709">
        <f>'2-ORÇAMENTO'!ROY39</f>
        <v>0</v>
      </c>
      <c r="ROZ42" s="707">
        <f>'2-ORÇAMENTO'!RPB39</f>
        <v>0</v>
      </c>
      <c r="RPA42" s="709">
        <f>'2-ORÇAMENTO'!RPA39</f>
        <v>0</v>
      </c>
      <c r="RPB42" s="707">
        <f>'2-ORÇAMENTO'!RPD39</f>
        <v>0</v>
      </c>
      <c r="RPC42" s="709">
        <f>'2-ORÇAMENTO'!RPC39</f>
        <v>0</v>
      </c>
      <c r="RPD42" s="707">
        <f>'2-ORÇAMENTO'!RPF39</f>
        <v>0</v>
      </c>
      <c r="RPE42" s="709">
        <f>'2-ORÇAMENTO'!RPE39</f>
        <v>0</v>
      </c>
      <c r="RPF42" s="707">
        <f>'2-ORÇAMENTO'!RPH39</f>
        <v>0</v>
      </c>
      <c r="RPG42" s="709">
        <f>'2-ORÇAMENTO'!RPG39</f>
        <v>0</v>
      </c>
      <c r="RPH42" s="707">
        <f>'2-ORÇAMENTO'!RPJ39</f>
        <v>0</v>
      </c>
      <c r="RPI42" s="709">
        <f>'2-ORÇAMENTO'!RPI39</f>
        <v>0</v>
      </c>
      <c r="RPJ42" s="707">
        <f>'2-ORÇAMENTO'!RPL39</f>
        <v>0</v>
      </c>
      <c r="RPK42" s="709">
        <f>'2-ORÇAMENTO'!RPK39</f>
        <v>0</v>
      </c>
      <c r="RPL42" s="707">
        <f>'2-ORÇAMENTO'!RPN39</f>
        <v>0</v>
      </c>
      <c r="RPM42" s="709">
        <f>'2-ORÇAMENTO'!RPM39</f>
        <v>0</v>
      </c>
      <c r="RPN42" s="707">
        <f>'2-ORÇAMENTO'!RPP39</f>
        <v>0</v>
      </c>
      <c r="RPO42" s="709">
        <f>'2-ORÇAMENTO'!RPO39</f>
        <v>0</v>
      </c>
      <c r="RPP42" s="707">
        <f>'2-ORÇAMENTO'!RPR39</f>
        <v>0</v>
      </c>
      <c r="RPQ42" s="709">
        <f>'2-ORÇAMENTO'!RPQ39</f>
        <v>0</v>
      </c>
      <c r="RPR42" s="707">
        <f>'2-ORÇAMENTO'!RPT39</f>
        <v>0</v>
      </c>
      <c r="RPS42" s="709">
        <f>'2-ORÇAMENTO'!RPS39</f>
        <v>0</v>
      </c>
      <c r="RPT42" s="707">
        <f>'2-ORÇAMENTO'!RPV39</f>
        <v>0</v>
      </c>
      <c r="RPU42" s="709">
        <f>'2-ORÇAMENTO'!RPU39</f>
        <v>0</v>
      </c>
      <c r="RPV42" s="707">
        <f>'2-ORÇAMENTO'!RPX39</f>
        <v>0</v>
      </c>
      <c r="RPW42" s="709">
        <f>'2-ORÇAMENTO'!RPW39</f>
        <v>0</v>
      </c>
      <c r="RPX42" s="707">
        <f>'2-ORÇAMENTO'!RPZ39</f>
        <v>0</v>
      </c>
      <c r="RPY42" s="709">
        <f>'2-ORÇAMENTO'!RPY39</f>
        <v>0</v>
      </c>
      <c r="RPZ42" s="707">
        <f>'2-ORÇAMENTO'!RQB39</f>
        <v>0</v>
      </c>
      <c r="RQA42" s="709">
        <f>'2-ORÇAMENTO'!RQA39</f>
        <v>0</v>
      </c>
      <c r="RQB42" s="707">
        <f>'2-ORÇAMENTO'!RQD39</f>
        <v>0</v>
      </c>
      <c r="RQC42" s="709">
        <f>'2-ORÇAMENTO'!RQC39</f>
        <v>0</v>
      </c>
      <c r="RQD42" s="707">
        <f>'2-ORÇAMENTO'!RQF39</f>
        <v>0</v>
      </c>
      <c r="RQE42" s="709">
        <f>'2-ORÇAMENTO'!RQE39</f>
        <v>0</v>
      </c>
      <c r="RQF42" s="707">
        <f>'2-ORÇAMENTO'!RQH39</f>
        <v>0</v>
      </c>
      <c r="RQG42" s="709">
        <f>'2-ORÇAMENTO'!RQG39</f>
        <v>0</v>
      </c>
      <c r="RQH42" s="707">
        <f>'2-ORÇAMENTO'!RQJ39</f>
        <v>0</v>
      </c>
      <c r="RQI42" s="709">
        <f>'2-ORÇAMENTO'!RQI39</f>
        <v>0</v>
      </c>
      <c r="RQJ42" s="707">
        <f>'2-ORÇAMENTO'!RQL39</f>
        <v>0</v>
      </c>
      <c r="RQK42" s="709">
        <f>'2-ORÇAMENTO'!RQK39</f>
        <v>0</v>
      </c>
      <c r="RQL42" s="707">
        <f>'2-ORÇAMENTO'!RQN39</f>
        <v>0</v>
      </c>
      <c r="RQM42" s="709">
        <f>'2-ORÇAMENTO'!RQM39</f>
        <v>0</v>
      </c>
      <c r="RQN42" s="707">
        <f>'2-ORÇAMENTO'!RQP39</f>
        <v>0</v>
      </c>
      <c r="RQO42" s="709">
        <f>'2-ORÇAMENTO'!RQO39</f>
        <v>0</v>
      </c>
      <c r="RQP42" s="707">
        <f>'2-ORÇAMENTO'!RQR39</f>
        <v>0</v>
      </c>
      <c r="RQQ42" s="709">
        <f>'2-ORÇAMENTO'!RQQ39</f>
        <v>0</v>
      </c>
      <c r="RQR42" s="707">
        <f>'2-ORÇAMENTO'!RQT39</f>
        <v>0</v>
      </c>
      <c r="RQS42" s="709">
        <f>'2-ORÇAMENTO'!RQS39</f>
        <v>0</v>
      </c>
      <c r="RQT42" s="707">
        <f>'2-ORÇAMENTO'!RQV39</f>
        <v>0</v>
      </c>
      <c r="RQU42" s="709">
        <f>'2-ORÇAMENTO'!RQU39</f>
        <v>0</v>
      </c>
      <c r="RQV42" s="707">
        <f>'2-ORÇAMENTO'!RQX39</f>
        <v>0</v>
      </c>
      <c r="RQW42" s="709">
        <f>'2-ORÇAMENTO'!RQW39</f>
        <v>0</v>
      </c>
      <c r="RQX42" s="707">
        <f>'2-ORÇAMENTO'!RQZ39</f>
        <v>0</v>
      </c>
      <c r="RQY42" s="709">
        <f>'2-ORÇAMENTO'!RQY39</f>
        <v>0</v>
      </c>
      <c r="RQZ42" s="707">
        <f>'2-ORÇAMENTO'!RRB39</f>
        <v>0</v>
      </c>
      <c r="RRA42" s="709">
        <f>'2-ORÇAMENTO'!RRA39</f>
        <v>0</v>
      </c>
      <c r="RRB42" s="707">
        <f>'2-ORÇAMENTO'!RRD39</f>
        <v>0</v>
      </c>
      <c r="RRC42" s="709">
        <f>'2-ORÇAMENTO'!RRC39</f>
        <v>0</v>
      </c>
      <c r="RRD42" s="707">
        <f>'2-ORÇAMENTO'!RRF39</f>
        <v>0</v>
      </c>
      <c r="RRE42" s="709">
        <f>'2-ORÇAMENTO'!RRE39</f>
        <v>0</v>
      </c>
      <c r="RRF42" s="707">
        <f>'2-ORÇAMENTO'!RRH39</f>
        <v>0</v>
      </c>
      <c r="RRG42" s="709">
        <f>'2-ORÇAMENTO'!RRG39</f>
        <v>0</v>
      </c>
      <c r="RRH42" s="707">
        <f>'2-ORÇAMENTO'!RRJ39</f>
        <v>0</v>
      </c>
      <c r="RRI42" s="709">
        <f>'2-ORÇAMENTO'!RRI39</f>
        <v>0</v>
      </c>
      <c r="RRJ42" s="707">
        <f>'2-ORÇAMENTO'!RRL39</f>
        <v>0</v>
      </c>
      <c r="RRK42" s="709">
        <f>'2-ORÇAMENTO'!RRK39</f>
        <v>0</v>
      </c>
      <c r="RRL42" s="707">
        <f>'2-ORÇAMENTO'!RRN39</f>
        <v>0</v>
      </c>
      <c r="RRM42" s="709">
        <f>'2-ORÇAMENTO'!RRM39</f>
        <v>0</v>
      </c>
      <c r="RRN42" s="707">
        <f>'2-ORÇAMENTO'!RRP39</f>
        <v>0</v>
      </c>
      <c r="RRO42" s="709">
        <f>'2-ORÇAMENTO'!RRO39</f>
        <v>0</v>
      </c>
      <c r="RRP42" s="707">
        <f>'2-ORÇAMENTO'!RRR39</f>
        <v>0</v>
      </c>
      <c r="RRQ42" s="709">
        <f>'2-ORÇAMENTO'!RRQ39</f>
        <v>0</v>
      </c>
      <c r="RRR42" s="707">
        <f>'2-ORÇAMENTO'!RRT39</f>
        <v>0</v>
      </c>
      <c r="RRS42" s="709">
        <f>'2-ORÇAMENTO'!RRS39</f>
        <v>0</v>
      </c>
      <c r="RRT42" s="707">
        <f>'2-ORÇAMENTO'!RRV39</f>
        <v>0</v>
      </c>
      <c r="RRU42" s="709">
        <f>'2-ORÇAMENTO'!RRU39</f>
        <v>0</v>
      </c>
      <c r="RRV42" s="707">
        <f>'2-ORÇAMENTO'!RRX39</f>
        <v>0</v>
      </c>
      <c r="RRW42" s="709">
        <f>'2-ORÇAMENTO'!RRW39</f>
        <v>0</v>
      </c>
      <c r="RRX42" s="707">
        <f>'2-ORÇAMENTO'!RRZ39</f>
        <v>0</v>
      </c>
      <c r="RRY42" s="709">
        <f>'2-ORÇAMENTO'!RRY39</f>
        <v>0</v>
      </c>
      <c r="RRZ42" s="707">
        <f>'2-ORÇAMENTO'!RSB39</f>
        <v>0</v>
      </c>
      <c r="RSA42" s="709">
        <f>'2-ORÇAMENTO'!RSA39</f>
        <v>0</v>
      </c>
      <c r="RSB42" s="707">
        <f>'2-ORÇAMENTO'!RSD39</f>
        <v>0</v>
      </c>
      <c r="RSC42" s="709">
        <f>'2-ORÇAMENTO'!RSC39</f>
        <v>0</v>
      </c>
      <c r="RSD42" s="707">
        <f>'2-ORÇAMENTO'!RSF39</f>
        <v>0</v>
      </c>
      <c r="RSE42" s="709">
        <f>'2-ORÇAMENTO'!RSE39</f>
        <v>0</v>
      </c>
      <c r="RSF42" s="707">
        <f>'2-ORÇAMENTO'!RSH39</f>
        <v>0</v>
      </c>
      <c r="RSG42" s="709">
        <f>'2-ORÇAMENTO'!RSG39</f>
        <v>0</v>
      </c>
      <c r="RSH42" s="707">
        <f>'2-ORÇAMENTO'!RSJ39</f>
        <v>0</v>
      </c>
      <c r="RSI42" s="709">
        <f>'2-ORÇAMENTO'!RSI39</f>
        <v>0</v>
      </c>
      <c r="RSJ42" s="707">
        <f>'2-ORÇAMENTO'!RSL39</f>
        <v>0</v>
      </c>
      <c r="RSK42" s="709">
        <f>'2-ORÇAMENTO'!RSK39</f>
        <v>0</v>
      </c>
      <c r="RSL42" s="707">
        <f>'2-ORÇAMENTO'!RSN39</f>
        <v>0</v>
      </c>
      <c r="RSM42" s="709">
        <f>'2-ORÇAMENTO'!RSM39</f>
        <v>0</v>
      </c>
      <c r="RSN42" s="707">
        <f>'2-ORÇAMENTO'!RSP39</f>
        <v>0</v>
      </c>
      <c r="RSO42" s="709">
        <f>'2-ORÇAMENTO'!RSO39</f>
        <v>0</v>
      </c>
      <c r="RSP42" s="707">
        <f>'2-ORÇAMENTO'!RSR39</f>
        <v>0</v>
      </c>
      <c r="RSQ42" s="709">
        <f>'2-ORÇAMENTO'!RSQ39</f>
        <v>0</v>
      </c>
      <c r="RSR42" s="707">
        <f>'2-ORÇAMENTO'!RST39</f>
        <v>0</v>
      </c>
      <c r="RSS42" s="709">
        <f>'2-ORÇAMENTO'!RSS39</f>
        <v>0</v>
      </c>
      <c r="RST42" s="707">
        <f>'2-ORÇAMENTO'!RSV39</f>
        <v>0</v>
      </c>
      <c r="RSU42" s="709">
        <f>'2-ORÇAMENTO'!RSU39</f>
        <v>0</v>
      </c>
      <c r="RSV42" s="707">
        <f>'2-ORÇAMENTO'!RSX39</f>
        <v>0</v>
      </c>
      <c r="RSW42" s="709">
        <f>'2-ORÇAMENTO'!RSW39</f>
        <v>0</v>
      </c>
      <c r="RSX42" s="707">
        <f>'2-ORÇAMENTO'!RSZ39</f>
        <v>0</v>
      </c>
      <c r="RSY42" s="709">
        <f>'2-ORÇAMENTO'!RSY39</f>
        <v>0</v>
      </c>
      <c r="RSZ42" s="707">
        <f>'2-ORÇAMENTO'!RTB39</f>
        <v>0</v>
      </c>
      <c r="RTA42" s="709">
        <f>'2-ORÇAMENTO'!RTA39</f>
        <v>0</v>
      </c>
      <c r="RTB42" s="707">
        <f>'2-ORÇAMENTO'!RTD39</f>
        <v>0</v>
      </c>
      <c r="RTC42" s="709">
        <f>'2-ORÇAMENTO'!RTC39</f>
        <v>0</v>
      </c>
      <c r="RTD42" s="707">
        <f>'2-ORÇAMENTO'!RTF39</f>
        <v>0</v>
      </c>
      <c r="RTE42" s="709">
        <f>'2-ORÇAMENTO'!RTE39</f>
        <v>0</v>
      </c>
      <c r="RTF42" s="707">
        <f>'2-ORÇAMENTO'!RTH39</f>
        <v>0</v>
      </c>
      <c r="RTG42" s="709">
        <f>'2-ORÇAMENTO'!RTG39</f>
        <v>0</v>
      </c>
      <c r="RTH42" s="707">
        <f>'2-ORÇAMENTO'!RTJ39</f>
        <v>0</v>
      </c>
      <c r="RTI42" s="709">
        <f>'2-ORÇAMENTO'!RTI39</f>
        <v>0</v>
      </c>
      <c r="RTJ42" s="707">
        <f>'2-ORÇAMENTO'!RTL39</f>
        <v>0</v>
      </c>
      <c r="RTK42" s="709">
        <f>'2-ORÇAMENTO'!RTK39</f>
        <v>0</v>
      </c>
      <c r="RTL42" s="707">
        <f>'2-ORÇAMENTO'!RTN39</f>
        <v>0</v>
      </c>
      <c r="RTM42" s="709">
        <f>'2-ORÇAMENTO'!RTM39</f>
        <v>0</v>
      </c>
      <c r="RTN42" s="707">
        <f>'2-ORÇAMENTO'!RTP39</f>
        <v>0</v>
      </c>
      <c r="RTO42" s="709">
        <f>'2-ORÇAMENTO'!RTO39</f>
        <v>0</v>
      </c>
      <c r="RTP42" s="707">
        <f>'2-ORÇAMENTO'!RTR39</f>
        <v>0</v>
      </c>
      <c r="RTQ42" s="709">
        <f>'2-ORÇAMENTO'!RTQ39</f>
        <v>0</v>
      </c>
      <c r="RTR42" s="707">
        <f>'2-ORÇAMENTO'!RTT39</f>
        <v>0</v>
      </c>
      <c r="RTS42" s="709">
        <f>'2-ORÇAMENTO'!RTS39</f>
        <v>0</v>
      </c>
      <c r="RTT42" s="707">
        <f>'2-ORÇAMENTO'!RTV39</f>
        <v>0</v>
      </c>
      <c r="RTU42" s="709">
        <f>'2-ORÇAMENTO'!RTU39</f>
        <v>0</v>
      </c>
      <c r="RTV42" s="707">
        <f>'2-ORÇAMENTO'!RTX39</f>
        <v>0</v>
      </c>
      <c r="RTW42" s="709">
        <f>'2-ORÇAMENTO'!RTW39</f>
        <v>0</v>
      </c>
      <c r="RTX42" s="707">
        <f>'2-ORÇAMENTO'!RTZ39</f>
        <v>0</v>
      </c>
      <c r="RTY42" s="709">
        <f>'2-ORÇAMENTO'!RTY39</f>
        <v>0</v>
      </c>
      <c r="RTZ42" s="707">
        <f>'2-ORÇAMENTO'!RUB39</f>
        <v>0</v>
      </c>
      <c r="RUA42" s="709">
        <f>'2-ORÇAMENTO'!RUA39</f>
        <v>0</v>
      </c>
      <c r="RUB42" s="707">
        <f>'2-ORÇAMENTO'!RUD39</f>
        <v>0</v>
      </c>
      <c r="RUC42" s="709">
        <f>'2-ORÇAMENTO'!RUC39</f>
        <v>0</v>
      </c>
      <c r="RUD42" s="707">
        <f>'2-ORÇAMENTO'!RUF39</f>
        <v>0</v>
      </c>
      <c r="RUE42" s="709">
        <f>'2-ORÇAMENTO'!RUE39</f>
        <v>0</v>
      </c>
      <c r="RUF42" s="707">
        <f>'2-ORÇAMENTO'!RUH39</f>
        <v>0</v>
      </c>
      <c r="RUG42" s="709">
        <f>'2-ORÇAMENTO'!RUG39</f>
        <v>0</v>
      </c>
      <c r="RUH42" s="707">
        <f>'2-ORÇAMENTO'!RUJ39</f>
        <v>0</v>
      </c>
      <c r="RUI42" s="709">
        <f>'2-ORÇAMENTO'!RUI39</f>
        <v>0</v>
      </c>
      <c r="RUJ42" s="707">
        <f>'2-ORÇAMENTO'!RUL39</f>
        <v>0</v>
      </c>
      <c r="RUK42" s="709">
        <f>'2-ORÇAMENTO'!RUK39</f>
        <v>0</v>
      </c>
      <c r="RUL42" s="707">
        <f>'2-ORÇAMENTO'!RUN39</f>
        <v>0</v>
      </c>
      <c r="RUM42" s="709">
        <f>'2-ORÇAMENTO'!RUM39</f>
        <v>0</v>
      </c>
      <c r="RUN42" s="707">
        <f>'2-ORÇAMENTO'!RUP39</f>
        <v>0</v>
      </c>
      <c r="RUO42" s="709">
        <f>'2-ORÇAMENTO'!RUO39</f>
        <v>0</v>
      </c>
      <c r="RUP42" s="707">
        <f>'2-ORÇAMENTO'!RUR39</f>
        <v>0</v>
      </c>
      <c r="RUQ42" s="709">
        <f>'2-ORÇAMENTO'!RUQ39</f>
        <v>0</v>
      </c>
      <c r="RUR42" s="707">
        <f>'2-ORÇAMENTO'!RUT39</f>
        <v>0</v>
      </c>
      <c r="RUS42" s="709">
        <f>'2-ORÇAMENTO'!RUS39</f>
        <v>0</v>
      </c>
      <c r="RUT42" s="707">
        <f>'2-ORÇAMENTO'!RUV39</f>
        <v>0</v>
      </c>
      <c r="RUU42" s="709">
        <f>'2-ORÇAMENTO'!RUU39</f>
        <v>0</v>
      </c>
      <c r="RUV42" s="707">
        <f>'2-ORÇAMENTO'!RUX39</f>
        <v>0</v>
      </c>
      <c r="RUW42" s="709">
        <f>'2-ORÇAMENTO'!RUW39</f>
        <v>0</v>
      </c>
      <c r="RUX42" s="707">
        <f>'2-ORÇAMENTO'!RUZ39</f>
        <v>0</v>
      </c>
      <c r="RUY42" s="709">
        <f>'2-ORÇAMENTO'!RUY39</f>
        <v>0</v>
      </c>
      <c r="RUZ42" s="707">
        <f>'2-ORÇAMENTO'!RVB39</f>
        <v>0</v>
      </c>
      <c r="RVA42" s="709">
        <f>'2-ORÇAMENTO'!RVA39</f>
        <v>0</v>
      </c>
      <c r="RVB42" s="707">
        <f>'2-ORÇAMENTO'!RVD39</f>
        <v>0</v>
      </c>
      <c r="RVC42" s="709">
        <f>'2-ORÇAMENTO'!RVC39</f>
        <v>0</v>
      </c>
      <c r="RVD42" s="707">
        <f>'2-ORÇAMENTO'!RVF39</f>
        <v>0</v>
      </c>
      <c r="RVE42" s="709">
        <f>'2-ORÇAMENTO'!RVE39</f>
        <v>0</v>
      </c>
      <c r="RVF42" s="707">
        <f>'2-ORÇAMENTO'!RVH39</f>
        <v>0</v>
      </c>
      <c r="RVG42" s="709">
        <f>'2-ORÇAMENTO'!RVG39</f>
        <v>0</v>
      </c>
      <c r="RVH42" s="707">
        <f>'2-ORÇAMENTO'!RVJ39</f>
        <v>0</v>
      </c>
      <c r="RVI42" s="709">
        <f>'2-ORÇAMENTO'!RVI39</f>
        <v>0</v>
      </c>
      <c r="RVJ42" s="707">
        <f>'2-ORÇAMENTO'!RVL39</f>
        <v>0</v>
      </c>
      <c r="RVK42" s="709">
        <f>'2-ORÇAMENTO'!RVK39</f>
        <v>0</v>
      </c>
      <c r="RVL42" s="707">
        <f>'2-ORÇAMENTO'!RVN39</f>
        <v>0</v>
      </c>
      <c r="RVM42" s="709">
        <f>'2-ORÇAMENTO'!RVM39</f>
        <v>0</v>
      </c>
      <c r="RVN42" s="707">
        <f>'2-ORÇAMENTO'!RVP39</f>
        <v>0</v>
      </c>
      <c r="RVO42" s="709">
        <f>'2-ORÇAMENTO'!RVO39</f>
        <v>0</v>
      </c>
      <c r="RVP42" s="707">
        <f>'2-ORÇAMENTO'!RVR39</f>
        <v>0</v>
      </c>
      <c r="RVQ42" s="709">
        <f>'2-ORÇAMENTO'!RVQ39</f>
        <v>0</v>
      </c>
      <c r="RVR42" s="707">
        <f>'2-ORÇAMENTO'!RVT39</f>
        <v>0</v>
      </c>
      <c r="RVS42" s="709">
        <f>'2-ORÇAMENTO'!RVS39</f>
        <v>0</v>
      </c>
      <c r="RVT42" s="707">
        <f>'2-ORÇAMENTO'!RVV39</f>
        <v>0</v>
      </c>
      <c r="RVU42" s="709">
        <f>'2-ORÇAMENTO'!RVU39</f>
        <v>0</v>
      </c>
      <c r="RVV42" s="707">
        <f>'2-ORÇAMENTO'!RVX39</f>
        <v>0</v>
      </c>
      <c r="RVW42" s="709">
        <f>'2-ORÇAMENTO'!RVW39</f>
        <v>0</v>
      </c>
      <c r="RVX42" s="707">
        <f>'2-ORÇAMENTO'!RVZ39</f>
        <v>0</v>
      </c>
      <c r="RVY42" s="709">
        <f>'2-ORÇAMENTO'!RVY39</f>
        <v>0</v>
      </c>
      <c r="RVZ42" s="707">
        <f>'2-ORÇAMENTO'!RWB39</f>
        <v>0</v>
      </c>
      <c r="RWA42" s="709">
        <f>'2-ORÇAMENTO'!RWA39</f>
        <v>0</v>
      </c>
      <c r="RWB42" s="707">
        <f>'2-ORÇAMENTO'!RWD39</f>
        <v>0</v>
      </c>
      <c r="RWC42" s="709">
        <f>'2-ORÇAMENTO'!RWC39</f>
        <v>0</v>
      </c>
      <c r="RWD42" s="707">
        <f>'2-ORÇAMENTO'!RWF39</f>
        <v>0</v>
      </c>
      <c r="RWE42" s="709">
        <f>'2-ORÇAMENTO'!RWE39</f>
        <v>0</v>
      </c>
      <c r="RWF42" s="707">
        <f>'2-ORÇAMENTO'!RWH39</f>
        <v>0</v>
      </c>
      <c r="RWG42" s="709">
        <f>'2-ORÇAMENTO'!RWG39</f>
        <v>0</v>
      </c>
      <c r="RWH42" s="707">
        <f>'2-ORÇAMENTO'!RWJ39</f>
        <v>0</v>
      </c>
      <c r="RWI42" s="709">
        <f>'2-ORÇAMENTO'!RWI39</f>
        <v>0</v>
      </c>
      <c r="RWJ42" s="707">
        <f>'2-ORÇAMENTO'!RWL39</f>
        <v>0</v>
      </c>
      <c r="RWK42" s="709">
        <f>'2-ORÇAMENTO'!RWK39</f>
        <v>0</v>
      </c>
      <c r="RWL42" s="707">
        <f>'2-ORÇAMENTO'!RWN39</f>
        <v>0</v>
      </c>
      <c r="RWM42" s="709">
        <f>'2-ORÇAMENTO'!RWM39</f>
        <v>0</v>
      </c>
      <c r="RWN42" s="707">
        <f>'2-ORÇAMENTO'!RWP39</f>
        <v>0</v>
      </c>
      <c r="RWO42" s="709">
        <f>'2-ORÇAMENTO'!RWO39</f>
        <v>0</v>
      </c>
      <c r="RWP42" s="707">
        <f>'2-ORÇAMENTO'!RWR39</f>
        <v>0</v>
      </c>
      <c r="RWQ42" s="709">
        <f>'2-ORÇAMENTO'!RWQ39</f>
        <v>0</v>
      </c>
      <c r="RWR42" s="707">
        <f>'2-ORÇAMENTO'!RWT39</f>
        <v>0</v>
      </c>
      <c r="RWS42" s="709">
        <f>'2-ORÇAMENTO'!RWS39</f>
        <v>0</v>
      </c>
      <c r="RWT42" s="707">
        <f>'2-ORÇAMENTO'!RWV39</f>
        <v>0</v>
      </c>
      <c r="RWU42" s="709">
        <f>'2-ORÇAMENTO'!RWU39</f>
        <v>0</v>
      </c>
      <c r="RWV42" s="707">
        <f>'2-ORÇAMENTO'!RWX39</f>
        <v>0</v>
      </c>
      <c r="RWW42" s="709">
        <f>'2-ORÇAMENTO'!RWW39</f>
        <v>0</v>
      </c>
      <c r="RWX42" s="707">
        <f>'2-ORÇAMENTO'!RWZ39</f>
        <v>0</v>
      </c>
      <c r="RWY42" s="709">
        <f>'2-ORÇAMENTO'!RWY39</f>
        <v>0</v>
      </c>
      <c r="RWZ42" s="707">
        <f>'2-ORÇAMENTO'!RXB39</f>
        <v>0</v>
      </c>
      <c r="RXA42" s="709">
        <f>'2-ORÇAMENTO'!RXA39</f>
        <v>0</v>
      </c>
      <c r="RXB42" s="707">
        <f>'2-ORÇAMENTO'!RXD39</f>
        <v>0</v>
      </c>
      <c r="RXC42" s="709">
        <f>'2-ORÇAMENTO'!RXC39</f>
        <v>0</v>
      </c>
      <c r="RXD42" s="707">
        <f>'2-ORÇAMENTO'!RXF39</f>
        <v>0</v>
      </c>
      <c r="RXE42" s="709">
        <f>'2-ORÇAMENTO'!RXE39</f>
        <v>0</v>
      </c>
      <c r="RXF42" s="707">
        <f>'2-ORÇAMENTO'!RXH39</f>
        <v>0</v>
      </c>
      <c r="RXG42" s="709">
        <f>'2-ORÇAMENTO'!RXG39</f>
        <v>0</v>
      </c>
      <c r="RXH42" s="707">
        <f>'2-ORÇAMENTO'!RXJ39</f>
        <v>0</v>
      </c>
      <c r="RXI42" s="709">
        <f>'2-ORÇAMENTO'!RXI39</f>
        <v>0</v>
      </c>
      <c r="RXJ42" s="707">
        <f>'2-ORÇAMENTO'!RXL39</f>
        <v>0</v>
      </c>
      <c r="RXK42" s="709">
        <f>'2-ORÇAMENTO'!RXK39</f>
        <v>0</v>
      </c>
      <c r="RXL42" s="707">
        <f>'2-ORÇAMENTO'!RXN39</f>
        <v>0</v>
      </c>
      <c r="RXM42" s="709">
        <f>'2-ORÇAMENTO'!RXM39</f>
        <v>0</v>
      </c>
      <c r="RXN42" s="707">
        <f>'2-ORÇAMENTO'!RXP39</f>
        <v>0</v>
      </c>
      <c r="RXO42" s="709">
        <f>'2-ORÇAMENTO'!RXO39</f>
        <v>0</v>
      </c>
      <c r="RXP42" s="707">
        <f>'2-ORÇAMENTO'!RXR39</f>
        <v>0</v>
      </c>
      <c r="RXQ42" s="709">
        <f>'2-ORÇAMENTO'!RXQ39</f>
        <v>0</v>
      </c>
      <c r="RXR42" s="707">
        <f>'2-ORÇAMENTO'!RXT39</f>
        <v>0</v>
      </c>
      <c r="RXS42" s="709">
        <f>'2-ORÇAMENTO'!RXS39</f>
        <v>0</v>
      </c>
      <c r="RXT42" s="707">
        <f>'2-ORÇAMENTO'!RXV39</f>
        <v>0</v>
      </c>
      <c r="RXU42" s="709">
        <f>'2-ORÇAMENTO'!RXU39</f>
        <v>0</v>
      </c>
      <c r="RXV42" s="707">
        <f>'2-ORÇAMENTO'!RXX39</f>
        <v>0</v>
      </c>
      <c r="RXW42" s="709">
        <f>'2-ORÇAMENTO'!RXW39</f>
        <v>0</v>
      </c>
      <c r="RXX42" s="707">
        <f>'2-ORÇAMENTO'!RXZ39</f>
        <v>0</v>
      </c>
      <c r="RXY42" s="709">
        <f>'2-ORÇAMENTO'!RXY39</f>
        <v>0</v>
      </c>
      <c r="RXZ42" s="707">
        <f>'2-ORÇAMENTO'!RYB39</f>
        <v>0</v>
      </c>
      <c r="RYA42" s="709">
        <f>'2-ORÇAMENTO'!RYA39</f>
        <v>0</v>
      </c>
      <c r="RYB42" s="707">
        <f>'2-ORÇAMENTO'!RYD39</f>
        <v>0</v>
      </c>
      <c r="RYC42" s="709">
        <f>'2-ORÇAMENTO'!RYC39</f>
        <v>0</v>
      </c>
      <c r="RYD42" s="707">
        <f>'2-ORÇAMENTO'!RYF39</f>
        <v>0</v>
      </c>
      <c r="RYE42" s="709">
        <f>'2-ORÇAMENTO'!RYE39</f>
        <v>0</v>
      </c>
      <c r="RYF42" s="707">
        <f>'2-ORÇAMENTO'!RYH39</f>
        <v>0</v>
      </c>
      <c r="RYG42" s="709">
        <f>'2-ORÇAMENTO'!RYG39</f>
        <v>0</v>
      </c>
      <c r="RYH42" s="707">
        <f>'2-ORÇAMENTO'!RYJ39</f>
        <v>0</v>
      </c>
      <c r="RYI42" s="709">
        <f>'2-ORÇAMENTO'!RYI39</f>
        <v>0</v>
      </c>
      <c r="RYJ42" s="707">
        <f>'2-ORÇAMENTO'!RYL39</f>
        <v>0</v>
      </c>
      <c r="RYK42" s="709">
        <f>'2-ORÇAMENTO'!RYK39</f>
        <v>0</v>
      </c>
      <c r="RYL42" s="707">
        <f>'2-ORÇAMENTO'!RYN39</f>
        <v>0</v>
      </c>
      <c r="RYM42" s="709">
        <f>'2-ORÇAMENTO'!RYM39</f>
        <v>0</v>
      </c>
      <c r="RYN42" s="707">
        <f>'2-ORÇAMENTO'!RYP39</f>
        <v>0</v>
      </c>
      <c r="RYO42" s="709">
        <f>'2-ORÇAMENTO'!RYO39</f>
        <v>0</v>
      </c>
      <c r="RYP42" s="707">
        <f>'2-ORÇAMENTO'!RYR39</f>
        <v>0</v>
      </c>
      <c r="RYQ42" s="709">
        <f>'2-ORÇAMENTO'!RYQ39</f>
        <v>0</v>
      </c>
      <c r="RYR42" s="707">
        <f>'2-ORÇAMENTO'!RYT39</f>
        <v>0</v>
      </c>
      <c r="RYS42" s="709">
        <f>'2-ORÇAMENTO'!RYS39</f>
        <v>0</v>
      </c>
      <c r="RYT42" s="707">
        <f>'2-ORÇAMENTO'!RYV39</f>
        <v>0</v>
      </c>
      <c r="RYU42" s="709">
        <f>'2-ORÇAMENTO'!RYU39</f>
        <v>0</v>
      </c>
      <c r="RYV42" s="707">
        <f>'2-ORÇAMENTO'!RYX39</f>
        <v>0</v>
      </c>
      <c r="RYW42" s="709">
        <f>'2-ORÇAMENTO'!RYW39</f>
        <v>0</v>
      </c>
      <c r="RYX42" s="707">
        <f>'2-ORÇAMENTO'!RYZ39</f>
        <v>0</v>
      </c>
      <c r="RYY42" s="709">
        <f>'2-ORÇAMENTO'!RYY39</f>
        <v>0</v>
      </c>
      <c r="RYZ42" s="707">
        <f>'2-ORÇAMENTO'!RZB39</f>
        <v>0</v>
      </c>
      <c r="RZA42" s="709">
        <f>'2-ORÇAMENTO'!RZA39</f>
        <v>0</v>
      </c>
      <c r="RZB42" s="707">
        <f>'2-ORÇAMENTO'!RZD39</f>
        <v>0</v>
      </c>
      <c r="RZC42" s="709">
        <f>'2-ORÇAMENTO'!RZC39</f>
        <v>0</v>
      </c>
      <c r="RZD42" s="707">
        <f>'2-ORÇAMENTO'!RZF39</f>
        <v>0</v>
      </c>
      <c r="RZE42" s="709">
        <f>'2-ORÇAMENTO'!RZE39</f>
        <v>0</v>
      </c>
      <c r="RZF42" s="707">
        <f>'2-ORÇAMENTO'!RZH39</f>
        <v>0</v>
      </c>
      <c r="RZG42" s="709">
        <f>'2-ORÇAMENTO'!RZG39</f>
        <v>0</v>
      </c>
      <c r="RZH42" s="707">
        <f>'2-ORÇAMENTO'!RZJ39</f>
        <v>0</v>
      </c>
      <c r="RZI42" s="709">
        <f>'2-ORÇAMENTO'!RZI39</f>
        <v>0</v>
      </c>
      <c r="RZJ42" s="707">
        <f>'2-ORÇAMENTO'!RZL39</f>
        <v>0</v>
      </c>
      <c r="RZK42" s="709">
        <f>'2-ORÇAMENTO'!RZK39</f>
        <v>0</v>
      </c>
      <c r="RZL42" s="707">
        <f>'2-ORÇAMENTO'!RZN39</f>
        <v>0</v>
      </c>
      <c r="RZM42" s="709">
        <f>'2-ORÇAMENTO'!RZM39</f>
        <v>0</v>
      </c>
      <c r="RZN42" s="707">
        <f>'2-ORÇAMENTO'!RZP39</f>
        <v>0</v>
      </c>
      <c r="RZO42" s="709">
        <f>'2-ORÇAMENTO'!RZO39</f>
        <v>0</v>
      </c>
      <c r="RZP42" s="707">
        <f>'2-ORÇAMENTO'!RZR39</f>
        <v>0</v>
      </c>
      <c r="RZQ42" s="709">
        <f>'2-ORÇAMENTO'!RZQ39</f>
        <v>0</v>
      </c>
      <c r="RZR42" s="707">
        <f>'2-ORÇAMENTO'!RZT39</f>
        <v>0</v>
      </c>
      <c r="RZS42" s="709">
        <f>'2-ORÇAMENTO'!RZS39</f>
        <v>0</v>
      </c>
      <c r="RZT42" s="707">
        <f>'2-ORÇAMENTO'!RZV39</f>
        <v>0</v>
      </c>
      <c r="RZU42" s="709">
        <f>'2-ORÇAMENTO'!RZU39</f>
        <v>0</v>
      </c>
      <c r="RZV42" s="707">
        <f>'2-ORÇAMENTO'!RZX39</f>
        <v>0</v>
      </c>
      <c r="RZW42" s="709">
        <f>'2-ORÇAMENTO'!RZW39</f>
        <v>0</v>
      </c>
      <c r="RZX42" s="707">
        <f>'2-ORÇAMENTO'!RZZ39</f>
        <v>0</v>
      </c>
      <c r="RZY42" s="709">
        <f>'2-ORÇAMENTO'!RZY39</f>
        <v>0</v>
      </c>
      <c r="RZZ42" s="707">
        <f>'2-ORÇAMENTO'!SAB39</f>
        <v>0</v>
      </c>
      <c r="SAA42" s="709">
        <f>'2-ORÇAMENTO'!SAA39</f>
        <v>0</v>
      </c>
      <c r="SAB42" s="707">
        <f>'2-ORÇAMENTO'!SAD39</f>
        <v>0</v>
      </c>
      <c r="SAC42" s="709">
        <f>'2-ORÇAMENTO'!SAC39</f>
        <v>0</v>
      </c>
      <c r="SAD42" s="707">
        <f>'2-ORÇAMENTO'!SAF39</f>
        <v>0</v>
      </c>
      <c r="SAE42" s="709">
        <f>'2-ORÇAMENTO'!SAE39</f>
        <v>0</v>
      </c>
      <c r="SAF42" s="707">
        <f>'2-ORÇAMENTO'!SAH39</f>
        <v>0</v>
      </c>
      <c r="SAG42" s="709">
        <f>'2-ORÇAMENTO'!SAG39</f>
        <v>0</v>
      </c>
      <c r="SAH42" s="707">
        <f>'2-ORÇAMENTO'!SAJ39</f>
        <v>0</v>
      </c>
      <c r="SAI42" s="709">
        <f>'2-ORÇAMENTO'!SAI39</f>
        <v>0</v>
      </c>
      <c r="SAJ42" s="707">
        <f>'2-ORÇAMENTO'!SAL39</f>
        <v>0</v>
      </c>
      <c r="SAK42" s="709">
        <f>'2-ORÇAMENTO'!SAK39</f>
        <v>0</v>
      </c>
      <c r="SAL42" s="707">
        <f>'2-ORÇAMENTO'!SAN39</f>
        <v>0</v>
      </c>
      <c r="SAM42" s="709">
        <f>'2-ORÇAMENTO'!SAM39</f>
        <v>0</v>
      </c>
      <c r="SAN42" s="707">
        <f>'2-ORÇAMENTO'!SAP39</f>
        <v>0</v>
      </c>
      <c r="SAO42" s="709">
        <f>'2-ORÇAMENTO'!SAO39</f>
        <v>0</v>
      </c>
      <c r="SAP42" s="707">
        <f>'2-ORÇAMENTO'!SAR39</f>
        <v>0</v>
      </c>
      <c r="SAQ42" s="709">
        <f>'2-ORÇAMENTO'!SAQ39</f>
        <v>0</v>
      </c>
      <c r="SAR42" s="707">
        <f>'2-ORÇAMENTO'!SAT39</f>
        <v>0</v>
      </c>
      <c r="SAS42" s="709">
        <f>'2-ORÇAMENTO'!SAS39</f>
        <v>0</v>
      </c>
      <c r="SAT42" s="707">
        <f>'2-ORÇAMENTO'!SAV39</f>
        <v>0</v>
      </c>
      <c r="SAU42" s="709">
        <f>'2-ORÇAMENTO'!SAU39</f>
        <v>0</v>
      </c>
      <c r="SAV42" s="707">
        <f>'2-ORÇAMENTO'!SAX39</f>
        <v>0</v>
      </c>
      <c r="SAW42" s="709">
        <f>'2-ORÇAMENTO'!SAW39</f>
        <v>0</v>
      </c>
      <c r="SAX42" s="707">
        <f>'2-ORÇAMENTO'!SAZ39</f>
        <v>0</v>
      </c>
      <c r="SAY42" s="709">
        <f>'2-ORÇAMENTO'!SAY39</f>
        <v>0</v>
      </c>
      <c r="SAZ42" s="707">
        <f>'2-ORÇAMENTO'!SBB39</f>
        <v>0</v>
      </c>
      <c r="SBA42" s="709">
        <f>'2-ORÇAMENTO'!SBA39</f>
        <v>0</v>
      </c>
      <c r="SBB42" s="707">
        <f>'2-ORÇAMENTO'!SBD39</f>
        <v>0</v>
      </c>
      <c r="SBC42" s="709">
        <f>'2-ORÇAMENTO'!SBC39</f>
        <v>0</v>
      </c>
      <c r="SBD42" s="707">
        <f>'2-ORÇAMENTO'!SBF39</f>
        <v>0</v>
      </c>
      <c r="SBE42" s="709">
        <f>'2-ORÇAMENTO'!SBE39</f>
        <v>0</v>
      </c>
      <c r="SBF42" s="707">
        <f>'2-ORÇAMENTO'!SBH39</f>
        <v>0</v>
      </c>
      <c r="SBG42" s="709">
        <f>'2-ORÇAMENTO'!SBG39</f>
        <v>0</v>
      </c>
      <c r="SBH42" s="707">
        <f>'2-ORÇAMENTO'!SBJ39</f>
        <v>0</v>
      </c>
      <c r="SBI42" s="709">
        <f>'2-ORÇAMENTO'!SBI39</f>
        <v>0</v>
      </c>
      <c r="SBJ42" s="707">
        <f>'2-ORÇAMENTO'!SBL39</f>
        <v>0</v>
      </c>
      <c r="SBK42" s="709">
        <f>'2-ORÇAMENTO'!SBK39</f>
        <v>0</v>
      </c>
      <c r="SBL42" s="707">
        <f>'2-ORÇAMENTO'!SBN39</f>
        <v>0</v>
      </c>
      <c r="SBM42" s="709">
        <f>'2-ORÇAMENTO'!SBM39</f>
        <v>0</v>
      </c>
      <c r="SBN42" s="707">
        <f>'2-ORÇAMENTO'!SBP39</f>
        <v>0</v>
      </c>
      <c r="SBO42" s="709">
        <f>'2-ORÇAMENTO'!SBO39</f>
        <v>0</v>
      </c>
      <c r="SBP42" s="707">
        <f>'2-ORÇAMENTO'!SBR39</f>
        <v>0</v>
      </c>
      <c r="SBQ42" s="709">
        <f>'2-ORÇAMENTO'!SBQ39</f>
        <v>0</v>
      </c>
      <c r="SBR42" s="707">
        <f>'2-ORÇAMENTO'!SBT39</f>
        <v>0</v>
      </c>
      <c r="SBS42" s="709">
        <f>'2-ORÇAMENTO'!SBS39</f>
        <v>0</v>
      </c>
      <c r="SBT42" s="707">
        <f>'2-ORÇAMENTO'!SBV39</f>
        <v>0</v>
      </c>
      <c r="SBU42" s="709">
        <f>'2-ORÇAMENTO'!SBU39</f>
        <v>0</v>
      </c>
      <c r="SBV42" s="707">
        <f>'2-ORÇAMENTO'!SBX39</f>
        <v>0</v>
      </c>
      <c r="SBW42" s="709">
        <f>'2-ORÇAMENTO'!SBW39</f>
        <v>0</v>
      </c>
      <c r="SBX42" s="707">
        <f>'2-ORÇAMENTO'!SBZ39</f>
        <v>0</v>
      </c>
      <c r="SBY42" s="709">
        <f>'2-ORÇAMENTO'!SBY39</f>
        <v>0</v>
      </c>
      <c r="SBZ42" s="707">
        <f>'2-ORÇAMENTO'!SCB39</f>
        <v>0</v>
      </c>
      <c r="SCA42" s="709">
        <f>'2-ORÇAMENTO'!SCA39</f>
        <v>0</v>
      </c>
      <c r="SCB42" s="707">
        <f>'2-ORÇAMENTO'!SCD39</f>
        <v>0</v>
      </c>
      <c r="SCC42" s="709">
        <f>'2-ORÇAMENTO'!SCC39</f>
        <v>0</v>
      </c>
      <c r="SCD42" s="707">
        <f>'2-ORÇAMENTO'!SCF39</f>
        <v>0</v>
      </c>
      <c r="SCE42" s="709">
        <f>'2-ORÇAMENTO'!SCE39</f>
        <v>0</v>
      </c>
      <c r="SCF42" s="707">
        <f>'2-ORÇAMENTO'!SCH39</f>
        <v>0</v>
      </c>
      <c r="SCG42" s="709">
        <f>'2-ORÇAMENTO'!SCG39</f>
        <v>0</v>
      </c>
      <c r="SCH42" s="707">
        <f>'2-ORÇAMENTO'!SCJ39</f>
        <v>0</v>
      </c>
      <c r="SCI42" s="709">
        <f>'2-ORÇAMENTO'!SCI39</f>
        <v>0</v>
      </c>
      <c r="SCJ42" s="707">
        <f>'2-ORÇAMENTO'!SCL39</f>
        <v>0</v>
      </c>
      <c r="SCK42" s="709">
        <f>'2-ORÇAMENTO'!SCK39</f>
        <v>0</v>
      </c>
      <c r="SCL42" s="707">
        <f>'2-ORÇAMENTO'!SCN39</f>
        <v>0</v>
      </c>
      <c r="SCM42" s="709">
        <f>'2-ORÇAMENTO'!SCM39</f>
        <v>0</v>
      </c>
      <c r="SCN42" s="707">
        <f>'2-ORÇAMENTO'!SCP39</f>
        <v>0</v>
      </c>
      <c r="SCO42" s="709">
        <f>'2-ORÇAMENTO'!SCO39</f>
        <v>0</v>
      </c>
      <c r="SCP42" s="707">
        <f>'2-ORÇAMENTO'!SCR39</f>
        <v>0</v>
      </c>
      <c r="SCQ42" s="709">
        <f>'2-ORÇAMENTO'!SCQ39</f>
        <v>0</v>
      </c>
      <c r="SCR42" s="707">
        <f>'2-ORÇAMENTO'!SCT39</f>
        <v>0</v>
      </c>
      <c r="SCS42" s="709">
        <f>'2-ORÇAMENTO'!SCS39</f>
        <v>0</v>
      </c>
      <c r="SCT42" s="707">
        <f>'2-ORÇAMENTO'!SCV39</f>
        <v>0</v>
      </c>
      <c r="SCU42" s="709">
        <f>'2-ORÇAMENTO'!SCU39</f>
        <v>0</v>
      </c>
      <c r="SCV42" s="707">
        <f>'2-ORÇAMENTO'!SCX39</f>
        <v>0</v>
      </c>
      <c r="SCW42" s="709">
        <f>'2-ORÇAMENTO'!SCW39</f>
        <v>0</v>
      </c>
      <c r="SCX42" s="707">
        <f>'2-ORÇAMENTO'!SCZ39</f>
        <v>0</v>
      </c>
      <c r="SCY42" s="709">
        <f>'2-ORÇAMENTO'!SCY39</f>
        <v>0</v>
      </c>
      <c r="SCZ42" s="707">
        <f>'2-ORÇAMENTO'!SDB39</f>
        <v>0</v>
      </c>
      <c r="SDA42" s="709">
        <f>'2-ORÇAMENTO'!SDA39</f>
        <v>0</v>
      </c>
      <c r="SDB42" s="707">
        <f>'2-ORÇAMENTO'!SDD39</f>
        <v>0</v>
      </c>
      <c r="SDC42" s="709">
        <f>'2-ORÇAMENTO'!SDC39</f>
        <v>0</v>
      </c>
      <c r="SDD42" s="707">
        <f>'2-ORÇAMENTO'!SDF39</f>
        <v>0</v>
      </c>
      <c r="SDE42" s="709">
        <f>'2-ORÇAMENTO'!SDE39</f>
        <v>0</v>
      </c>
      <c r="SDF42" s="707">
        <f>'2-ORÇAMENTO'!SDH39</f>
        <v>0</v>
      </c>
      <c r="SDG42" s="709">
        <f>'2-ORÇAMENTO'!SDG39</f>
        <v>0</v>
      </c>
      <c r="SDH42" s="707">
        <f>'2-ORÇAMENTO'!SDJ39</f>
        <v>0</v>
      </c>
      <c r="SDI42" s="709">
        <f>'2-ORÇAMENTO'!SDI39</f>
        <v>0</v>
      </c>
      <c r="SDJ42" s="707">
        <f>'2-ORÇAMENTO'!SDL39</f>
        <v>0</v>
      </c>
      <c r="SDK42" s="709">
        <f>'2-ORÇAMENTO'!SDK39</f>
        <v>0</v>
      </c>
      <c r="SDL42" s="707">
        <f>'2-ORÇAMENTO'!SDN39</f>
        <v>0</v>
      </c>
      <c r="SDM42" s="709">
        <f>'2-ORÇAMENTO'!SDM39</f>
        <v>0</v>
      </c>
      <c r="SDN42" s="707">
        <f>'2-ORÇAMENTO'!SDP39</f>
        <v>0</v>
      </c>
      <c r="SDO42" s="709">
        <f>'2-ORÇAMENTO'!SDO39</f>
        <v>0</v>
      </c>
      <c r="SDP42" s="707">
        <f>'2-ORÇAMENTO'!SDR39</f>
        <v>0</v>
      </c>
      <c r="SDQ42" s="709">
        <f>'2-ORÇAMENTO'!SDQ39</f>
        <v>0</v>
      </c>
      <c r="SDR42" s="707">
        <f>'2-ORÇAMENTO'!SDT39</f>
        <v>0</v>
      </c>
      <c r="SDS42" s="709">
        <f>'2-ORÇAMENTO'!SDS39</f>
        <v>0</v>
      </c>
      <c r="SDT42" s="707">
        <f>'2-ORÇAMENTO'!SDV39</f>
        <v>0</v>
      </c>
      <c r="SDU42" s="709">
        <f>'2-ORÇAMENTO'!SDU39</f>
        <v>0</v>
      </c>
      <c r="SDV42" s="707">
        <f>'2-ORÇAMENTO'!SDX39</f>
        <v>0</v>
      </c>
      <c r="SDW42" s="709">
        <f>'2-ORÇAMENTO'!SDW39</f>
        <v>0</v>
      </c>
      <c r="SDX42" s="707">
        <f>'2-ORÇAMENTO'!SDZ39</f>
        <v>0</v>
      </c>
      <c r="SDY42" s="709">
        <f>'2-ORÇAMENTO'!SDY39</f>
        <v>0</v>
      </c>
      <c r="SDZ42" s="707">
        <f>'2-ORÇAMENTO'!SEB39</f>
        <v>0</v>
      </c>
      <c r="SEA42" s="709">
        <f>'2-ORÇAMENTO'!SEA39</f>
        <v>0</v>
      </c>
      <c r="SEB42" s="707">
        <f>'2-ORÇAMENTO'!SED39</f>
        <v>0</v>
      </c>
      <c r="SEC42" s="709">
        <f>'2-ORÇAMENTO'!SEC39</f>
        <v>0</v>
      </c>
      <c r="SED42" s="707">
        <f>'2-ORÇAMENTO'!SEF39</f>
        <v>0</v>
      </c>
      <c r="SEE42" s="709">
        <f>'2-ORÇAMENTO'!SEE39</f>
        <v>0</v>
      </c>
      <c r="SEF42" s="707">
        <f>'2-ORÇAMENTO'!SEH39</f>
        <v>0</v>
      </c>
      <c r="SEG42" s="709">
        <f>'2-ORÇAMENTO'!SEG39</f>
        <v>0</v>
      </c>
      <c r="SEH42" s="707">
        <f>'2-ORÇAMENTO'!SEJ39</f>
        <v>0</v>
      </c>
      <c r="SEI42" s="709">
        <f>'2-ORÇAMENTO'!SEI39</f>
        <v>0</v>
      </c>
      <c r="SEJ42" s="707">
        <f>'2-ORÇAMENTO'!SEL39</f>
        <v>0</v>
      </c>
      <c r="SEK42" s="709">
        <f>'2-ORÇAMENTO'!SEK39</f>
        <v>0</v>
      </c>
      <c r="SEL42" s="707">
        <f>'2-ORÇAMENTO'!SEN39</f>
        <v>0</v>
      </c>
      <c r="SEM42" s="709">
        <f>'2-ORÇAMENTO'!SEM39</f>
        <v>0</v>
      </c>
      <c r="SEN42" s="707">
        <f>'2-ORÇAMENTO'!SEP39</f>
        <v>0</v>
      </c>
      <c r="SEO42" s="709">
        <f>'2-ORÇAMENTO'!SEO39</f>
        <v>0</v>
      </c>
      <c r="SEP42" s="707">
        <f>'2-ORÇAMENTO'!SER39</f>
        <v>0</v>
      </c>
      <c r="SEQ42" s="709">
        <f>'2-ORÇAMENTO'!SEQ39</f>
        <v>0</v>
      </c>
      <c r="SER42" s="707">
        <f>'2-ORÇAMENTO'!SET39</f>
        <v>0</v>
      </c>
      <c r="SES42" s="709">
        <f>'2-ORÇAMENTO'!SES39</f>
        <v>0</v>
      </c>
      <c r="SET42" s="707">
        <f>'2-ORÇAMENTO'!SEV39</f>
        <v>0</v>
      </c>
      <c r="SEU42" s="709">
        <f>'2-ORÇAMENTO'!SEU39</f>
        <v>0</v>
      </c>
      <c r="SEV42" s="707">
        <f>'2-ORÇAMENTO'!SEX39</f>
        <v>0</v>
      </c>
      <c r="SEW42" s="709">
        <f>'2-ORÇAMENTO'!SEW39</f>
        <v>0</v>
      </c>
      <c r="SEX42" s="707">
        <f>'2-ORÇAMENTO'!SEZ39</f>
        <v>0</v>
      </c>
      <c r="SEY42" s="709">
        <f>'2-ORÇAMENTO'!SEY39</f>
        <v>0</v>
      </c>
      <c r="SEZ42" s="707">
        <f>'2-ORÇAMENTO'!SFB39</f>
        <v>0</v>
      </c>
      <c r="SFA42" s="709">
        <f>'2-ORÇAMENTO'!SFA39</f>
        <v>0</v>
      </c>
      <c r="SFB42" s="707">
        <f>'2-ORÇAMENTO'!SFD39</f>
        <v>0</v>
      </c>
      <c r="SFC42" s="709">
        <f>'2-ORÇAMENTO'!SFC39</f>
        <v>0</v>
      </c>
      <c r="SFD42" s="707">
        <f>'2-ORÇAMENTO'!SFF39</f>
        <v>0</v>
      </c>
      <c r="SFE42" s="709">
        <f>'2-ORÇAMENTO'!SFE39</f>
        <v>0</v>
      </c>
      <c r="SFF42" s="707">
        <f>'2-ORÇAMENTO'!SFH39</f>
        <v>0</v>
      </c>
      <c r="SFG42" s="709">
        <f>'2-ORÇAMENTO'!SFG39</f>
        <v>0</v>
      </c>
      <c r="SFH42" s="707">
        <f>'2-ORÇAMENTO'!SFJ39</f>
        <v>0</v>
      </c>
      <c r="SFI42" s="709">
        <f>'2-ORÇAMENTO'!SFI39</f>
        <v>0</v>
      </c>
      <c r="SFJ42" s="707">
        <f>'2-ORÇAMENTO'!SFL39</f>
        <v>0</v>
      </c>
      <c r="SFK42" s="709">
        <f>'2-ORÇAMENTO'!SFK39</f>
        <v>0</v>
      </c>
      <c r="SFL42" s="707">
        <f>'2-ORÇAMENTO'!SFN39</f>
        <v>0</v>
      </c>
      <c r="SFM42" s="709">
        <f>'2-ORÇAMENTO'!SFM39</f>
        <v>0</v>
      </c>
      <c r="SFN42" s="707">
        <f>'2-ORÇAMENTO'!SFP39</f>
        <v>0</v>
      </c>
      <c r="SFO42" s="709">
        <f>'2-ORÇAMENTO'!SFO39</f>
        <v>0</v>
      </c>
      <c r="SFP42" s="707">
        <f>'2-ORÇAMENTO'!SFR39</f>
        <v>0</v>
      </c>
      <c r="SFQ42" s="709">
        <f>'2-ORÇAMENTO'!SFQ39</f>
        <v>0</v>
      </c>
      <c r="SFR42" s="707">
        <f>'2-ORÇAMENTO'!SFT39</f>
        <v>0</v>
      </c>
      <c r="SFS42" s="709">
        <f>'2-ORÇAMENTO'!SFS39</f>
        <v>0</v>
      </c>
      <c r="SFT42" s="707">
        <f>'2-ORÇAMENTO'!SFV39</f>
        <v>0</v>
      </c>
      <c r="SFU42" s="709">
        <f>'2-ORÇAMENTO'!SFU39</f>
        <v>0</v>
      </c>
      <c r="SFV42" s="707">
        <f>'2-ORÇAMENTO'!SFX39</f>
        <v>0</v>
      </c>
      <c r="SFW42" s="709">
        <f>'2-ORÇAMENTO'!SFW39</f>
        <v>0</v>
      </c>
      <c r="SFX42" s="707">
        <f>'2-ORÇAMENTO'!SFZ39</f>
        <v>0</v>
      </c>
      <c r="SFY42" s="709">
        <f>'2-ORÇAMENTO'!SFY39</f>
        <v>0</v>
      </c>
      <c r="SFZ42" s="707">
        <f>'2-ORÇAMENTO'!SGB39</f>
        <v>0</v>
      </c>
      <c r="SGA42" s="709">
        <f>'2-ORÇAMENTO'!SGA39</f>
        <v>0</v>
      </c>
      <c r="SGB42" s="707">
        <f>'2-ORÇAMENTO'!SGD39</f>
        <v>0</v>
      </c>
      <c r="SGC42" s="709">
        <f>'2-ORÇAMENTO'!SGC39</f>
        <v>0</v>
      </c>
      <c r="SGD42" s="707">
        <f>'2-ORÇAMENTO'!SGF39</f>
        <v>0</v>
      </c>
      <c r="SGE42" s="709">
        <f>'2-ORÇAMENTO'!SGE39</f>
        <v>0</v>
      </c>
      <c r="SGF42" s="707">
        <f>'2-ORÇAMENTO'!SGH39</f>
        <v>0</v>
      </c>
      <c r="SGG42" s="709">
        <f>'2-ORÇAMENTO'!SGG39</f>
        <v>0</v>
      </c>
      <c r="SGH42" s="707">
        <f>'2-ORÇAMENTO'!SGJ39</f>
        <v>0</v>
      </c>
      <c r="SGI42" s="709">
        <f>'2-ORÇAMENTO'!SGI39</f>
        <v>0</v>
      </c>
      <c r="SGJ42" s="707">
        <f>'2-ORÇAMENTO'!SGL39</f>
        <v>0</v>
      </c>
      <c r="SGK42" s="709">
        <f>'2-ORÇAMENTO'!SGK39</f>
        <v>0</v>
      </c>
      <c r="SGL42" s="707">
        <f>'2-ORÇAMENTO'!SGN39</f>
        <v>0</v>
      </c>
      <c r="SGM42" s="709">
        <f>'2-ORÇAMENTO'!SGM39</f>
        <v>0</v>
      </c>
      <c r="SGN42" s="707">
        <f>'2-ORÇAMENTO'!SGP39</f>
        <v>0</v>
      </c>
      <c r="SGO42" s="709">
        <f>'2-ORÇAMENTO'!SGO39</f>
        <v>0</v>
      </c>
      <c r="SGP42" s="707">
        <f>'2-ORÇAMENTO'!SGR39</f>
        <v>0</v>
      </c>
      <c r="SGQ42" s="709">
        <f>'2-ORÇAMENTO'!SGQ39</f>
        <v>0</v>
      </c>
      <c r="SGR42" s="707">
        <f>'2-ORÇAMENTO'!SGT39</f>
        <v>0</v>
      </c>
      <c r="SGS42" s="709">
        <f>'2-ORÇAMENTO'!SGS39</f>
        <v>0</v>
      </c>
      <c r="SGT42" s="707">
        <f>'2-ORÇAMENTO'!SGV39</f>
        <v>0</v>
      </c>
      <c r="SGU42" s="709">
        <f>'2-ORÇAMENTO'!SGU39</f>
        <v>0</v>
      </c>
      <c r="SGV42" s="707">
        <f>'2-ORÇAMENTO'!SGX39</f>
        <v>0</v>
      </c>
      <c r="SGW42" s="709">
        <f>'2-ORÇAMENTO'!SGW39</f>
        <v>0</v>
      </c>
      <c r="SGX42" s="707">
        <f>'2-ORÇAMENTO'!SGZ39</f>
        <v>0</v>
      </c>
      <c r="SGY42" s="709">
        <f>'2-ORÇAMENTO'!SGY39</f>
        <v>0</v>
      </c>
      <c r="SGZ42" s="707">
        <f>'2-ORÇAMENTO'!SHB39</f>
        <v>0</v>
      </c>
      <c r="SHA42" s="709">
        <f>'2-ORÇAMENTO'!SHA39</f>
        <v>0</v>
      </c>
      <c r="SHB42" s="707">
        <f>'2-ORÇAMENTO'!SHD39</f>
        <v>0</v>
      </c>
      <c r="SHC42" s="709">
        <f>'2-ORÇAMENTO'!SHC39</f>
        <v>0</v>
      </c>
      <c r="SHD42" s="707">
        <f>'2-ORÇAMENTO'!SHF39</f>
        <v>0</v>
      </c>
      <c r="SHE42" s="709">
        <f>'2-ORÇAMENTO'!SHE39</f>
        <v>0</v>
      </c>
      <c r="SHF42" s="707">
        <f>'2-ORÇAMENTO'!SHH39</f>
        <v>0</v>
      </c>
      <c r="SHG42" s="709">
        <f>'2-ORÇAMENTO'!SHG39</f>
        <v>0</v>
      </c>
      <c r="SHH42" s="707">
        <f>'2-ORÇAMENTO'!SHJ39</f>
        <v>0</v>
      </c>
      <c r="SHI42" s="709">
        <f>'2-ORÇAMENTO'!SHI39</f>
        <v>0</v>
      </c>
      <c r="SHJ42" s="707">
        <f>'2-ORÇAMENTO'!SHL39</f>
        <v>0</v>
      </c>
      <c r="SHK42" s="709">
        <f>'2-ORÇAMENTO'!SHK39</f>
        <v>0</v>
      </c>
      <c r="SHL42" s="707">
        <f>'2-ORÇAMENTO'!SHN39</f>
        <v>0</v>
      </c>
      <c r="SHM42" s="709">
        <f>'2-ORÇAMENTO'!SHM39</f>
        <v>0</v>
      </c>
      <c r="SHN42" s="707">
        <f>'2-ORÇAMENTO'!SHP39</f>
        <v>0</v>
      </c>
      <c r="SHO42" s="709">
        <f>'2-ORÇAMENTO'!SHO39</f>
        <v>0</v>
      </c>
      <c r="SHP42" s="707">
        <f>'2-ORÇAMENTO'!SHR39</f>
        <v>0</v>
      </c>
      <c r="SHQ42" s="709">
        <f>'2-ORÇAMENTO'!SHQ39</f>
        <v>0</v>
      </c>
      <c r="SHR42" s="707">
        <f>'2-ORÇAMENTO'!SHT39</f>
        <v>0</v>
      </c>
      <c r="SHS42" s="709">
        <f>'2-ORÇAMENTO'!SHS39</f>
        <v>0</v>
      </c>
      <c r="SHT42" s="707">
        <f>'2-ORÇAMENTO'!SHV39</f>
        <v>0</v>
      </c>
      <c r="SHU42" s="709">
        <f>'2-ORÇAMENTO'!SHU39</f>
        <v>0</v>
      </c>
      <c r="SHV42" s="707">
        <f>'2-ORÇAMENTO'!SHX39</f>
        <v>0</v>
      </c>
      <c r="SHW42" s="709">
        <f>'2-ORÇAMENTO'!SHW39</f>
        <v>0</v>
      </c>
      <c r="SHX42" s="707">
        <f>'2-ORÇAMENTO'!SHZ39</f>
        <v>0</v>
      </c>
      <c r="SHY42" s="709">
        <f>'2-ORÇAMENTO'!SHY39</f>
        <v>0</v>
      </c>
      <c r="SHZ42" s="707">
        <f>'2-ORÇAMENTO'!SIB39</f>
        <v>0</v>
      </c>
      <c r="SIA42" s="709">
        <f>'2-ORÇAMENTO'!SIA39</f>
        <v>0</v>
      </c>
      <c r="SIB42" s="707">
        <f>'2-ORÇAMENTO'!SID39</f>
        <v>0</v>
      </c>
      <c r="SIC42" s="709">
        <f>'2-ORÇAMENTO'!SIC39</f>
        <v>0</v>
      </c>
      <c r="SID42" s="707">
        <f>'2-ORÇAMENTO'!SIF39</f>
        <v>0</v>
      </c>
      <c r="SIE42" s="709">
        <f>'2-ORÇAMENTO'!SIE39</f>
        <v>0</v>
      </c>
      <c r="SIF42" s="707">
        <f>'2-ORÇAMENTO'!SIH39</f>
        <v>0</v>
      </c>
      <c r="SIG42" s="709">
        <f>'2-ORÇAMENTO'!SIG39</f>
        <v>0</v>
      </c>
      <c r="SIH42" s="707">
        <f>'2-ORÇAMENTO'!SIJ39</f>
        <v>0</v>
      </c>
      <c r="SII42" s="709">
        <f>'2-ORÇAMENTO'!SII39</f>
        <v>0</v>
      </c>
      <c r="SIJ42" s="707">
        <f>'2-ORÇAMENTO'!SIL39</f>
        <v>0</v>
      </c>
      <c r="SIK42" s="709">
        <f>'2-ORÇAMENTO'!SIK39</f>
        <v>0</v>
      </c>
      <c r="SIL42" s="707">
        <f>'2-ORÇAMENTO'!SIN39</f>
        <v>0</v>
      </c>
      <c r="SIM42" s="709">
        <f>'2-ORÇAMENTO'!SIM39</f>
        <v>0</v>
      </c>
      <c r="SIN42" s="707">
        <f>'2-ORÇAMENTO'!SIP39</f>
        <v>0</v>
      </c>
      <c r="SIO42" s="709">
        <f>'2-ORÇAMENTO'!SIO39</f>
        <v>0</v>
      </c>
      <c r="SIP42" s="707">
        <f>'2-ORÇAMENTO'!SIR39</f>
        <v>0</v>
      </c>
      <c r="SIQ42" s="709">
        <f>'2-ORÇAMENTO'!SIQ39</f>
        <v>0</v>
      </c>
      <c r="SIR42" s="707">
        <f>'2-ORÇAMENTO'!SIT39</f>
        <v>0</v>
      </c>
      <c r="SIS42" s="709">
        <f>'2-ORÇAMENTO'!SIS39</f>
        <v>0</v>
      </c>
      <c r="SIT42" s="707">
        <f>'2-ORÇAMENTO'!SIV39</f>
        <v>0</v>
      </c>
      <c r="SIU42" s="709">
        <f>'2-ORÇAMENTO'!SIU39</f>
        <v>0</v>
      </c>
      <c r="SIV42" s="707">
        <f>'2-ORÇAMENTO'!SIX39</f>
        <v>0</v>
      </c>
      <c r="SIW42" s="709">
        <f>'2-ORÇAMENTO'!SIW39</f>
        <v>0</v>
      </c>
      <c r="SIX42" s="707">
        <f>'2-ORÇAMENTO'!SIZ39</f>
        <v>0</v>
      </c>
      <c r="SIY42" s="709">
        <f>'2-ORÇAMENTO'!SIY39</f>
        <v>0</v>
      </c>
      <c r="SIZ42" s="707">
        <f>'2-ORÇAMENTO'!SJB39</f>
        <v>0</v>
      </c>
      <c r="SJA42" s="709">
        <f>'2-ORÇAMENTO'!SJA39</f>
        <v>0</v>
      </c>
      <c r="SJB42" s="707">
        <f>'2-ORÇAMENTO'!SJD39</f>
        <v>0</v>
      </c>
      <c r="SJC42" s="709">
        <f>'2-ORÇAMENTO'!SJC39</f>
        <v>0</v>
      </c>
      <c r="SJD42" s="707">
        <f>'2-ORÇAMENTO'!SJF39</f>
        <v>0</v>
      </c>
      <c r="SJE42" s="709">
        <f>'2-ORÇAMENTO'!SJE39</f>
        <v>0</v>
      </c>
      <c r="SJF42" s="707">
        <f>'2-ORÇAMENTO'!SJH39</f>
        <v>0</v>
      </c>
      <c r="SJG42" s="709">
        <f>'2-ORÇAMENTO'!SJG39</f>
        <v>0</v>
      </c>
      <c r="SJH42" s="707">
        <f>'2-ORÇAMENTO'!SJJ39</f>
        <v>0</v>
      </c>
      <c r="SJI42" s="709">
        <f>'2-ORÇAMENTO'!SJI39</f>
        <v>0</v>
      </c>
      <c r="SJJ42" s="707">
        <f>'2-ORÇAMENTO'!SJL39</f>
        <v>0</v>
      </c>
      <c r="SJK42" s="709">
        <f>'2-ORÇAMENTO'!SJK39</f>
        <v>0</v>
      </c>
      <c r="SJL42" s="707">
        <f>'2-ORÇAMENTO'!SJN39</f>
        <v>0</v>
      </c>
      <c r="SJM42" s="709">
        <f>'2-ORÇAMENTO'!SJM39</f>
        <v>0</v>
      </c>
      <c r="SJN42" s="707">
        <f>'2-ORÇAMENTO'!SJP39</f>
        <v>0</v>
      </c>
      <c r="SJO42" s="709">
        <f>'2-ORÇAMENTO'!SJO39</f>
        <v>0</v>
      </c>
      <c r="SJP42" s="707">
        <f>'2-ORÇAMENTO'!SJR39</f>
        <v>0</v>
      </c>
      <c r="SJQ42" s="709">
        <f>'2-ORÇAMENTO'!SJQ39</f>
        <v>0</v>
      </c>
      <c r="SJR42" s="707">
        <f>'2-ORÇAMENTO'!SJT39</f>
        <v>0</v>
      </c>
      <c r="SJS42" s="709">
        <f>'2-ORÇAMENTO'!SJS39</f>
        <v>0</v>
      </c>
      <c r="SJT42" s="707">
        <f>'2-ORÇAMENTO'!SJV39</f>
        <v>0</v>
      </c>
      <c r="SJU42" s="709">
        <f>'2-ORÇAMENTO'!SJU39</f>
        <v>0</v>
      </c>
      <c r="SJV42" s="707">
        <f>'2-ORÇAMENTO'!SJX39</f>
        <v>0</v>
      </c>
      <c r="SJW42" s="709">
        <f>'2-ORÇAMENTO'!SJW39</f>
        <v>0</v>
      </c>
      <c r="SJX42" s="707">
        <f>'2-ORÇAMENTO'!SJZ39</f>
        <v>0</v>
      </c>
      <c r="SJY42" s="709">
        <f>'2-ORÇAMENTO'!SJY39</f>
        <v>0</v>
      </c>
      <c r="SJZ42" s="707">
        <f>'2-ORÇAMENTO'!SKB39</f>
        <v>0</v>
      </c>
      <c r="SKA42" s="709">
        <f>'2-ORÇAMENTO'!SKA39</f>
        <v>0</v>
      </c>
      <c r="SKB42" s="707">
        <f>'2-ORÇAMENTO'!SKD39</f>
        <v>0</v>
      </c>
      <c r="SKC42" s="709">
        <f>'2-ORÇAMENTO'!SKC39</f>
        <v>0</v>
      </c>
      <c r="SKD42" s="707">
        <f>'2-ORÇAMENTO'!SKF39</f>
        <v>0</v>
      </c>
      <c r="SKE42" s="709">
        <f>'2-ORÇAMENTO'!SKE39</f>
        <v>0</v>
      </c>
      <c r="SKF42" s="707">
        <f>'2-ORÇAMENTO'!SKH39</f>
        <v>0</v>
      </c>
      <c r="SKG42" s="709">
        <f>'2-ORÇAMENTO'!SKG39</f>
        <v>0</v>
      </c>
      <c r="SKH42" s="707">
        <f>'2-ORÇAMENTO'!SKJ39</f>
        <v>0</v>
      </c>
      <c r="SKI42" s="709">
        <f>'2-ORÇAMENTO'!SKI39</f>
        <v>0</v>
      </c>
      <c r="SKJ42" s="707">
        <f>'2-ORÇAMENTO'!SKL39</f>
        <v>0</v>
      </c>
      <c r="SKK42" s="709">
        <f>'2-ORÇAMENTO'!SKK39</f>
        <v>0</v>
      </c>
      <c r="SKL42" s="707">
        <f>'2-ORÇAMENTO'!SKN39</f>
        <v>0</v>
      </c>
      <c r="SKM42" s="709">
        <f>'2-ORÇAMENTO'!SKM39</f>
        <v>0</v>
      </c>
      <c r="SKN42" s="707">
        <f>'2-ORÇAMENTO'!SKP39</f>
        <v>0</v>
      </c>
      <c r="SKO42" s="709">
        <f>'2-ORÇAMENTO'!SKO39</f>
        <v>0</v>
      </c>
      <c r="SKP42" s="707">
        <f>'2-ORÇAMENTO'!SKR39</f>
        <v>0</v>
      </c>
      <c r="SKQ42" s="709">
        <f>'2-ORÇAMENTO'!SKQ39</f>
        <v>0</v>
      </c>
      <c r="SKR42" s="707">
        <f>'2-ORÇAMENTO'!SKT39</f>
        <v>0</v>
      </c>
      <c r="SKS42" s="709">
        <f>'2-ORÇAMENTO'!SKS39</f>
        <v>0</v>
      </c>
      <c r="SKT42" s="707">
        <f>'2-ORÇAMENTO'!SKV39</f>
        <v>0</v>
      </c>
      <c r="SKU42" s="709">
        <f>'2-ORÇAMENTO'!SKU39</f>
        <v>0</v>
      </c>
      <c r="SKV42" s="707">
        <f>'2-ORÇAMENTO'!SKX39</f>
        <v>0</v>
      </c>
      <c r="SKW42" s="709">
        <f>'2-ORÇAMENTO'!SKW39</f>
        <v>0</v>
      </c>
      <c r="SKX42" s="707">
        <f>'2-ORÇAMENTO'!SKZ39</f>
        <v>0</v>
      </c>
      <c r="SKY42" s="709">
        <f>'2-ORÇAMENTO'!SKY39</f>
        <v>0</v>
      </c>
      <c r="SKZ42" s="707">
        <f>'2-ORÇAMENTO'!SLB39</f>
        <v>0</v>
      </c>
      <c r="SLA42" s="709">
        <f>'2-ORÇAMENTO'!SLA39</f>
        <v>0</v>
      </c>
      <c r="SLB42" s="707">
        <f>'2-ORÇAMENTO'!SLD39</f>
        <v>0</v>
      </c>
      <c r="SLC42" s="709">
        <f>'2-ORÇAMENTO'!SLC39</f>
        <v>0</v>
      </c>
      <c r="SLD42" s="707">
        <f>'2-ORÇAMENTO'!SLF39</f>
        <v>0</v>
      </c>
      <c r="SLE42" s="709">
        <f>'2-ORÇAMENTO'!SLE39</f>
        <v>0</v>
      </c>
      <c r="SLF42" s="707">
        <f>'2-ORÇAMENTO'!SLH39</f>
        <v>0</v>
      </c>
      <c r="SLG42" s="709">
        <f>'2-ORÇAMENTO'!SLG39</f>
        <v>0</v>
      </c>
      <c r="SLH42" s="707">
        <f>'2-ORÇAMENTO'!SLJ39</f>
        <v>0</v>
      </c>
      <c r="SLI42" s="709">
        <f>'2-ORÇAMENTO'!SLI39</f>
        <v>0</v>
      </c>
      <c r="SLJ42" s="707">
        <f>'2-ORÇAMENTO'!SLL39</f>
        <v>0</v>
      </c>
      <c r="SLK42" s="709">
        <f>'2-ORÇAMENTO'!SLK39</f>
        <v>0</v>
      </c>
      <c r="SLL42" s="707">
        <f>'2-ORÇAMENTO'!SLN39</f>
        <v>0</v>
      </c>
      <c r="SLM42" s="709">
        <f>'2-ORÇAMENTO'!SLM39</f>
        <v>0</v>
      </c>
      <c r="SLN42" s="707">
        <f>'2-ORÇAMENTO'!SLP39</f>
        <v>0</v>
      </c>
      <c r="SLO42" s="709">
        <f>'2-ORÇAMENTO'!SLO39</f>
        <v>0</v>
      </c>
      <c r="SLP42" s="707">
        <f>'2-ORÇAMENTO'!SLR39</f>
        <v>0</v>
      </c>
      <c r="SLQ42" s="709">
        <f>'2-ORÇAMENTO'!SLQ39</f>
        <v>0</v>
      </c>
      <c r="SLR42" s="707">
        <f>'2-ORÇAMENTO'!SLT39</f>
        <v>0</v>
      </c>
      <c r="SLS42" s="709">
        <f>'2-ORÇAMENTO'!SLS39</f>
        <v>0</v>
      </c>
      <c r="SLT42" s="707">
        <f>'2-ORÇAMENTO'!SLV39</f>
        <v>0</v>
      </c>
      <c r="SLU42" s="709">
        <f>'2-ORÇAMENTO'!SLU39</f>
        <v>0</v>
      </c>
      <c r="SLV42" s="707">
        <f>'2-ORÇAMENTO'!SLX39</f>
        <v>0</v>
      </c>
      <c r="SLW42" s="709">
        <f>'2-ORÇAMENTO'!SLW39</f>
        <v>0</v>
      </c>
      <c r="SLX42" s="707">
        <f>'2-ORÇAMENTO'!SLZ39</f>
        <v>0</v>
      </c>
      <c r="SLY42" s="709">
        <f>'2-ORÇAMENTO'!SLY39</f>
        <v>0</v>
      </c>
      <c r="SLZ42" s="707">
        <f>'2-ORÇAMENTO'!SMB39</f>
        <v>0</v>
      </c>
      <c r="SMA42" s="709">
        <f>'2-ORÇAMENTO'!SMA39</f>
        <v>0</v>
      </c>
      <c r="SMB42" s="707">
        <f>'2-ORÇAMENTO'!SMD39</f>
        <v>0</v>
      </c>
      <c r="SMC42" s="709">
        <f>'2-ORÇAMENTO'!SMC39</f>
        <v>0</v>
      </c>
      <c r="SMD42" s="707">
        <f>'2-ORÇAMENTO'!SMF39</f>
        <v>0</v>
      </c>
      <c r="SME42" s="709">
        <f>'2-ORÇAMENTO'!SME39</f>
        <v>0</v>
      </c>
      <c r="SMF42" s="707">
        <f>'2-ORÇAMENTO'!SMH39</f>
        <v>0</v>
      </c>
      <c r="SMG42" s="709">
        <f>'2-ORÇAMENTO'!SMG39</f>
        <v>0</v>
      </c>
      <c r="SMH42" s="707">
        <f>'2-ORÇAMENTO'!SMJ39</f>
        <v>0</v>
      </c>
      <c r="SMI42" s="709">
        <f>'2-ORÇAMENTO'!SMI39</f>
        <v>0</v>
      </c>
      <c r="SMJ42" s="707">
        <f>'2-ORÇAMENTO'!SML39</f>
        <v>0</v>
      </c>
      <c r="SMK42" s="709">
        <f>'2-ORÇAMENTO'!SMK39</f>
        <v>0</v>
      </c>
      <c r="SML42" s="707">
        <f>'2-ORÇAMENTO'!SMN39</f>
        <v>0</v>
      </c>
      <c r="SMM42" s="709">
        <f>'2-ORÇAMENTO'!SMM39</f>
        <v>0</v>
      </c>
      <c r="SMN42" s="707">
        <f>'2-ORÇAMENTO'!SMP39</f>
        <v>0</v>
      </c>
      <c r="SMO42" s="709">
        <f>'2-ORÇAMENTO'!SMO39</f>
        <v>0</v>
      </c>
      <c r="SMP42" s="707">
        <f>'2-ORÇAMENTO'!SMR39</f>
        <v>0</v>
      </c>
      <c r="SMQ42" s="709">
        <f>'2-ORÇAMENTO'!SMQ39</f>
        <v>0</v>
      </c>
      <c r="SMR42" s="707">
        <f>'2-ORÇAMENTO'!SMT39</f>
        <v>0</v>
      </c>
      <c r="SMS42" s="709">
        <f>'2-ORÇAMENTO'!SMS39</f>
        <v>0</v>
      </c>
      <c r="SMT42" s="707">
        <f>'2-ORÇAMENTO'!SMV39</f>
        <v>0</v>
      </c>
      <c r="SMU42" s="709">
        <f>'2-ORÇAMENTO'!SMU39</f>
        <v>0</v>
      </c>
      <c r="SMV42" s="707">
        <f>'2-ORÇAMENTO'!SMX39</f>
        <v>0</v>
      </c>
      <c r="SMW42" s="709">
        <f>'2-ORÇAMENTO'!SMW39</f>
        <v>0</v>
      </c>
      <c r="SMX42" s="707">
        <f>'2-ORÇAMENTO'!SMZ39</f>
        <v>0</v>
      </c>
      <c r="SMY42" s="709">
        <f>'2-ORÇAMENTO'!SMY39</f>
        <v>0</v>
      </c>
      <c r="SMZ42" s="707">
        <f>'2-ORÇAMENTO'!SNB39</f>
        <v>0</v>
      </c>
      <c r="SNA42" s="709">
        <f>'2-ORÇAMENTO'!SNA39</f>
        <v>0</v>
      </c>
      <c r="SNB42" s="707">
        <f>'2-ORÇAMENTO'!SND39</f>
        <v>0</v>
      </c>
      <c r="SNC42" s="709">
        <f>'2-ORÇAMENTO'!SNC39</f>
        <v>0</v>
      </c>
      <c r="SND42" s="707">
        <f>'2-ORÇAMENTO'!SNF39</f>
        <v>0</v>
      </c>
      <c r="SNE42" s="709">
        <f>'2-ORÇAMENTO'!SNE39</f>
        <v>0</v>
      </c>
      <c r="SNF42" s="707">
        <f>'2-ORÇAMENTO'!SNH39</f>
        <v>0</v>
      </c>
      <c r="SNG42" s="709">
        <f>'2-ORÇAMENTO'!SNG39</f>
        <v>0</v>
      </c>
      <c r="SNH42" s="707">
        <f>'2-ORÇAMENTO'!SNJ39</f>
        <v>0</v>
      </c>
      <c r="SNI42" s="709">
        <f>'2-ORÇAMENTO'!SNI39</f>
        <v>0</v>
      </c>
      <c r="SNJ42" s="707">
        <f>'2-ORÇAMENTO'!SNL39</f>
        <v>0</v>
      </c>
      <c r="SNK42" s="709">
        <f>'2-ORÇAMENTO'!SNK39</f>
        <v>0</v>
      </c>
      <c r="SNL42" s="707">
        <f>'2-ORÇAMENTO'!SNN39</f>
        <v>0</v>
      </c>
      <c r="SNM42" s="709">
        <f>'2-ORÇAMENTO'!SNM39</f>
        <v>0</v>
      </c>
      <c r="SNN42" s="707">
        <f>'2-ORÇAMENTO'!SNP39</f>
        <v>0</v>
      </c>
      <c r="SNO42" s="709">
        <f>'2-ORÇAMENTO'!SNO39</f>
        <v>0</v>
      </c>
      <c r="SNP42" s="707">
        <f>'2-ORÇAMENTO'!SNR39</f>
        <v>0</v>
      </c>
      <c r="SNQ42" s="709">
        <f>'2-ORÇAMENTO'!SNQ39</f>
        <v>0</v>
      </c>
      <c r="SNR42" s="707">
        <f>'2-ORÇAMENTO'!SNT39</f>
        <v>0</v>
      </c>
      <c r="SNS42" s="709">
        <f>'2-ORÇAMENTO'!SNS39</f>
        <v>0</v>
      </c>
      <c r="SNT42" s="707">
        <f>'2-ORÇAMENTO'!SNV39</f>
        <v>0</v>
      </c>
      <c r="SNU42" s="709">
        <f>'2-ORÇAMENTO'!SNU39</f>
        <v>0</v>
      </c>
      <c r="SNV42" s="707">
        <f>'2-ORÇAMENTO'!SNX39</f>
        <v>0</v>
      </c>
      <c r="SNW42" s="709">
        <f>'2-ORÇAMENTO'!SNW39</f>
        <v>0</v>
      </c>
      <c r="SNX42" s="707">
        <f>'2-ORÇAMENTO'!SNZ39</f>
        <v>0</v>
      </c>
      <c r="SNY42" s="709">
        <f>'2-ORÇAMENTO'!SNY39</f>
        <v>0</v>
      </c>
      <c r="SNZ42" s="707">
        <f>'2-ORÇAMENTO'!SOB39</f>
        <v>0</v>
      </c>
      <c r="SOA42" s="709">
        <f>'2-ORÇAMENTO'!SOA39</f>
        <v>0</v>
      </c>
      <c r="SOB42" s="707">
        <f>'2-ORÇAMENTO'!SOD39</f>
        <v>0</v>
      </c>
      <c r="SOC42" s="709">
        <f>'2-ORÇAMENTO'!SOC39</f>
        <v>0</v>
      </c>
      <c r="SOD42" s="707">
        <f>'2-ORÇAMENTO'!SOF39</f>
        <v>0</v>
      </c>
      <c r="SOE42" s="709">
        <f>'2-ORÇAMENTO'!SOE39</f>
        <v>0</v>
      </c>
      <c r="SOF42" s="707">
        <f>'2-ORÇAMENTO'!SOH39</f>
        <v>0</v>
      </c>
      <c r="SOG42" s="709">
        <f>'2-ORÇAMENTO'!SOG39</f>
        <v>0</v>
      </c>
      <c r="SOH42" s="707">
        <f>'2-ORÇAMENTO'!SOJ39</f>
        <v>0</v>
      </c>
      <c r="SOI42" s="709">
        <f>'2-ORÇAMENTO'!SOI39</f>
        <v>0</v>
      </c>
      <c r="SOJ42" s="707">
        <f>'2-ORÇAMENTO'!SOL39</f>
        <v>0</v>
      </c>
      <c r="SOK42" s="709">
        <f>'2-ORÇAMENTO'!SOK39</f>
        <v>0</v>
      </c>
      <c r="SOL42" s="707">
        <f>'2-ORÇAMENTO'!SON39</f>
        <v>0</v>
      </c>
      <c r="SOM42" s="709">
        <f>'2-ORÇAMENTO'!SOM39</f>
        <v>0</v>
      </c>
      <c r="SON42" s="707">
        <f>'2-ORÇAMENTO'!SOP39</f>
        <v>0</v>
      </c>
      <c r="SOO42" s="709">
        <f>'2-ORÇAMENTO'!SOO39</f>
        <v>0</v>
      </c>
      <c r="SOP42" s="707">
        <f>'2-ORÇAMENTO'!SOR39</f>
        <v>0</v>
      </c>
      <c r="SOQ42" s="709">
        <f>'2-ORÇAMENTO'!SOQ39</f>
        <v>0</v>
      </c>
      <c r="SOR42" s="707">
        <f>'2-ORÇAMENTO'!SOT39</f>
        <v>0</v>
      </c>
      <c r="SOS42" s="709">
        <f>'2-ORÇAMENTO'!SOS39</f>
        <v>0</v>
      </c>
      <c r="SOT42" s="707">
        <f>'2-ORÇAMENTO'!SOV39</f>
        <v>0</v>
      </c>
      <c r="SOU42" s="709">
        <f>'2-ORÇAMENTO'!SOU39</f>
        <v>0</v>
      </c>
      <c r="SOV42" s="707">
        <f>'2-ORÇAMENTO'!SOX39</f>
        <v>0</v>
      </c>
      <c r="SOW42" s="709">
        <f>'2-ORÇAMENTO'!SOW39</f>
        <v>0</v>
      </c>
      <c r="SOX42" s="707">
        <f>'2-ORÇAMENTO'!SOZ39</f>
        <v>0</v>
      </c>
      <c r="SOY42" s="709">
        <f>'2-ORÇAMENTO'!SOY39</f>
        <v>0</v>
      </c>
      <c r="SOZ42" s="707">
        <f>'2-ORÇAMENTO'!SPB39</f>
        <v>0</v>
      </c>
      <c r="SPA42" s="709">
        <f>'2-ORÇAMENTO'!SPA39</f>
        <v>0</v>
      </c>
      <c r="SPB42" s="707">
        <f>'2-ORÇAMENTO'!SPD39</f>
        <v>0</v>
      </c>
      <c r="SPC42" s="709">
        <f>'2-ORÇAMENTO'!SPC39</f>
        <v>0</v>
      </c>
      <c r="SPD42" s="707">
        <f>'2-ORÇAMENTO'!SPF39</f>
        <v>0</v>
      </c>
      <c r="SPE42" s="709">
        <f>'2-ORÇAMENTO'!SPE39</f>
        <v>0</v>
      </c>
      <c r="SPF42" s="707">
        <f>'2-ORÇAMENTO'!SPH39</f>
        <v>0</v>
      </c>
      <c r="SPG42" s="709">
        <f>'2-ORÇAMENTO'!SPG39</f>
        <v>0</v>
      </c>
      <c r="SPH42" s="707">
        <f>'2-ORÇAMENTO'!SPJ39</f>
        <v>0</v>
      </c>
      <c r="SPI42" s="709">
        <f>'2-ORÇAMENTO'!SPI39</f>
        <v>0</v>
      </c>
      <c r="SPJ42" s="707">
        <f>'2-ORÇAMENTO'!SPL39</f>
        <v>0</v>
      </c>
      <c r="SPK42" s="709">
        <f>'2-ORÇAMENTO'!SPK39</f>
        <v>0</v>
      </c>
      <c r="SPL42" s="707">
        <f>'2-ORÇAMENTO'!SPN39</f>
        <v>0</v>
      </c>
      <c r="SPM42" s="709">
        <f>'2-ORÇAMENTO'!SPM39</f>
        <v>0</v>
      </c>
      <c r="SPN42" s="707">
        <f>'2-ORÇAMENTO'!SPP39</f>
        <v>0</v>
      </c>
      <c r="SPO42" s="709">
        <f>'2-ORÇAMENTO'!SPO39</f>
        <v>0</v>
      </c>
      <c r="SPP42" s="707">
        <f>'2-ORÇAMENTO'!SPR39</f>
        <v>0</v>
      </c>
      <c r="SPQ42" s="709">
        <f>'2-ORÇAMENTO'!SPQ39</f>
        <v>0</v>
      </c>
      <c r="SPR42" s="707">
        <f>'2-ORÇAMENTO'!SPT39</f>
        <v>0</v>
      </c>
      <c r="SPS42" s="709">
        <f>'2-ORÇAMENTO'!SPS39</f>
        <v>0</v>
      </c>
      <c r="SPT42" s="707">
        <f>'2-ORÇAMENTO'!SPV39</f>
        <v>0</v>
      </c>
      <c r="SPU42" s="709">
        <f>'2-ORÇAMENTO'!SPU39</f>
        <v>0</v>
      </c>
      <c r="SPV42" s="707">
        <f>'2-ORÇAMENTO'!SPX39</f>
        <v>0</v>
      </c>
      <c r="SPW42" s="709">
        <f>'2-ORÇAMENTO'!SPW39</f>
        <v>0</v>
      </c>
      <c r="SPX42" s="707">
        <f>'2-ORÇAMENTO'!SPZ39</f>
        <v>0</v>
      </c>
      <c r="SPY42" s="709">
        <f>'2-ORÇAMENTO'!SPY39</f>
        <v>0</v>
      </c>
      <c r="SPZ42" s="707">
        <f>'2-ORÇAMENTO'!SQB39</f>
        <v>0</v>
      </c>
      <c r="SQA42" s="709">
        <f>'2-ORÇAMENTO'!SQA39</f>
        <v>0</v>
      </c>
      <c r="SQB42" s="707">
        <f>'2-ORÇAMENTO'!SQD39</f>
        <v>0</v>
      </c>
      <c r="SQC42" s="709">
        <f>'2-ORÇAMENTO'!SQC39</f>
        <v>0</v>
      </c>
      <c r="SQD42" s="707">
        <f>'2-ORÇAMENTO'!SQF39</f>
        <v>0</v>
      </c>
      <c r="SQE42" s="709">
        <f>'2-ORÇAMENTO'!SQE39</f>
        <v>0</v>
      </c>
      <c r="SQF42" s="707">
        <f>'2-ORÇAMENTO'!SQH39</f>
        <v>0</v>
      </c>
      <c r="SQG42" s="709">
        <f>'2-ORÇAMENTO'!SQG39</f>
        <v>0</v>
      </c>
      <c r="SQH42" s="707">
        <f>'2-ORÇAMENTO'!SQJ39</f>
        <v>0</v>
      </c>
      <c r="SQI42" s="709">
        <f>'2-ORÇAMENTO'!SQI39</f>
        <v>0</v>
      </c>
      <c r="SQJ42" s="707">
        <f>'2-ORÇAMENTO'!SQL39</f>
        <v>0</v>
      </c>
      <c r="SQK42" s="709">
        <f>'2-ORÇAMENTO'!SQK39</f>
        <v>0</v>
      </c>
      <c r="SQL42" s="707">
        <f>'2-ORÇAMENTO'!SQN39</f>
        <v>0</v>
      </c>
      <c r="SQM42" s="709">
        <f>'2-ORÇAMENTO'!SQM39</f>
        <v>0</v>
      </c>
      <c r="SQN42" s="707">
        <f>'2-ORÇAMENTO'!SQP39</f>
        <v>0</v>
      </c>
      <c r="SQO42" s="709">
        <f>'2-ORÇAMENTO'!SQO39</f>
        <v>0</v>
      </c>
      <c r="SQP42" s="707">
        <f>'2-ORÇAMENTO'!SQR39</f>
        <v>0</v>
      </c>
      <c r="SQQ42" s="709">
        <f>'2-ORÇAMENTO'!SQQ39</f>
        <v>0</v>
      </c>
      <c r="SQR42" s="707">
        <f>'2-ORÇAMENTO'!SQT39</f>
        <v>0</v>
      </c>
      <c r="SQS42" s="709">
        <f>'2-ORÇAMENTO'!SQS39</f>
        <v>0</v>
      </c>
      <c r="SQT42" s="707">
        <f>'2-ORÇAMENTO'!SQV39</f>
        <v>0</v>
      </c>
      <c r="SQU42" s="709">
        <f>'2-ORÇAMENTO'!SQU39</f>
        <v>0</v>
      </c>
      <c r="SQV42" s="707">
        <f>'2-ORÇAMENTO'!SQX39</f>
        <v>0</v>
      </c>
      <c r="SQW42" s="709">
        <f>'2-ORÇAMENTO'!SQW39</f>
        <v>0</v>
      </c>
      <c r="SQX42" s="707">
        <f>'2-ORÇAMENTO'!SQZ39</f>
        <v>0</v>
      </c>
      <c r="SQY42" s="709">
        <f>'2-ORÇAMENTO'!SQY39</f>
        <v>0</v>
      </c>
      <c r="SQZ42" s="707">
        <f>'2-ORÇAMENTO'!SRB39</f>
        <v>0</v>
      </c>
      <c r="SRA42" s="709">
        <f>'2-ORÇAMENTO'!SRA39</f>
        <v>0</v>
      </c>
      <c r="SRB42" s="707">
        <f>'2-ORÇAMENTO'!SRD39</f>
        <v>0</v>
      </c>
      <c r="SRC42" s="709">
        <f>'2-ORÇAMENTO'!SRC39</f>
        <v>0</v>
      </c>
      <c r="SRD42" s="707">
        <f>'2-ORÇAMENTO'!SRF39</f>
        <v>0</v>
      </c>
      <c r="SRE42" s="709">
        <f>'2-ORÇAMENTO'!SRE39</f>
        <v>0</v>
      </c>
      <c r="SRF42" s="707">
        <f>'2-ORÇAMENTO'!SRH39</f>
        <v>0</v>
      </c>
      <c r="SRG42" s="709">
        <f>'2-ORÇAMENTO'!SRG39</f>
        <v>0</v>
      </c>
      <c r="SRH42" s="707">
        <f>'2-ORÇAMENTO'!SRJ39</f>
        <v>0</v>
      </c>
      <c r="SRI42" s="709">
        <f>'2-ORÇAMENTO'!SRI39</f>
        <v>0</v>
      </c>
      <c r="SRJ42" s="707">
        <f>'2-ORÇAMENTO'!SRL39</f>
        <v>0</v>
      </c>
      <c r="SRK42" s="709">
        <f>'2-ORÇAMENTO'!SRK39</f>
        <v>0</v>
      </c>
      <c r="SRL42" s="707">
        <f>'2-ORÇAMENTO'!SRN39</f>
        <v>0</v>
      </c>
      <c r="SRM42" s="709">
        <f>'2-ORÇAMENTO'!SRM39</f>
        <v>0</v>
      </c>
      <c r="SRN42" s="707">
        <f>'2-ORÇAMENTO'!SRP39</f>
        <v>0</v>
      </c>
      <c r="SRO42" s="709">
        <f>'2-ORÇAMENTO'!SRO39</f>
        <v>0</v>
      </c>
      <c r="SRP42" s="707">
        <f>'2-ORÇAMENTO'!SRR39</f>
        <v>0</v>
      </c>
      <c r="SRQ42" s="709">
        <f>'2-ORÇAMENTO'!SRQ39</f>
        <v>0</v>
      </c>
      <c r="SRR42" s="707">
        <f>'2-ORÇAMENTO'!SRT39</f>
        <v>0</v>
      </c>
      <c r="SRS42" s="709">
        <f>'2-ORÇAMENTO'!SRS39</f>
        <v>0</v>
      </c>
      <c r="SRT42" s="707">
        <f>'2-ORÇAMENTO'!SRV39</f>
        <v>0</v>
      </c>
      <c r="SRU42" s="709">
        <f>'2-ORÇAMENTO'!SRU39</f>
        <v>0</v>
      </c>
      <c r="SRV42" s="707">
        <f>'2-ORÇAMENTO'!SRX39</f>
        <v>0</v>
      </c>
      <c r="SRW42" s="709">
        <f>'2-ORÇAMENTO'!SRW39</f>
        <v>0</v>
      </c>
      <c r="SRX42" s="707">
        <f>'2-ORÇAMENTO'!SRZ39</f>
        <v>0</v>
      </c>
      <c r="SRY42" s="709">
        <f>'2-ORÇAMENTO'!SRY39</f>
        <v>0</v>
      </c>
      <c r="SRZ42" s="707">
        <f>'2-ORÇAMENTO'!SSB39</f>
        <v>0</v>
      </c>
      <c r="SSA42" s="709">
        <f>'2-ORÇAMENTO'!SSA39</f>
        <v>0</v>
      </c>
      <c r="SSB42" s="707">
        <f>'2-ORÇAMENTO'!SSD39</f>
        <v>0</v>
      </c>
      <c r="SSC42" s="709">
        <f>'2-ORÇAMENTO'!SSC39</f>
        <v>0</v>
      </c>
      <c r="SSD42" s="707">
        <f>'2-ORÇAMENTO'!SSF39</f>
        <v>0</v>
      </c>
      <c r="SSE42" s="709">
        <f>'2-ORÇAMENTO'!SSE39</f>
        <v>0</v>
      </c>
      <c r="SSF42" s="707">
        <f>'2-ORÇAMENTO'!SSH39</f>
        <v>0</v>
      </c>
      <c r="SSG42" s="709">
        <f>'2-ORÇAMENTO'!SSG39</f>
        <v>0</v>
      </c>
      <c r="SSH42" s="707">
        <f>'2-ORÇAMENTO'!SSJ39</f>
        <v>0</v>
      </c>
      <c r="SSI42" s="709">
        <f>'2-ORÇAMENTO'!SSI39</f>
        <v>0</v>
      </c>
      <c r="SSJ42" s="707">
        <f>'2-ORÇAMENTO'!SSL39</f>
        <v>0</v>
      </c>
      <c r="SSK42" s="709">
        <f>'2-ORÇAMENTO'!SSK39</f>
        <v>0</v>
      </c>
      <c r="SSL42" s="707">
        <f>'2-ORÇAMENTO'!SSN39</f>
        <v>0</v>
      </c>
      <c r="SSM42" s="709">
        <f>'2-ORÇAMENTO'!SSM39</f>
        <v>0</v>
      </c>
      <c r="SSN42" s="707">
        <f>'2-ORÇAMENTO'!SSP39</f>
        <v>0</v>
      </c>
      <c r="SSO42" s="709">
        <f>'2-ORÇAMENTO'!SSO39</f>
        <v>0</v>
      </c>
      <c r="SSP42" s="707">
        <f>'2-ORÇAMENTO'!SSR39</f>
        <v>0</v>
      </c>
      <c r="SSQ42" s="709">
        <f>'2-ORÇAMENTO'!SSQ39</f>
        <v>0</v>
      </c>
      <c r="SSR42" s="707">
        <f>'2-ORÇAMENTO'!SST39</f>
        <v>0</v>
      </c>
      <c r="SSS42" s="709">
        <f>'2-ORÇAMENTO'!SSS39</f>
        <v>0</v>
      </c>
      <c r="SST42" s="707">
        <f>'2-ORÇAMENTO'!SSV39</f>
        <v>0</v>
      </c>
      <c r="SSU42" s="709">
        <f>'2-ORÇAMENTO'!SSU39</f>
        <v>0</v>
      </c>
      <c r="SSV42" s="707">
        <f>'2-ORÇAMENTO'!SSX39</f>
        <v>0</v>
      </c>
      <c r="SSW42" s="709">
        <f>'2-ORÇAMENTO'!SSW39</f>
        <v>0</v>
      </c>
      <c r="SSX42" s="707">
        <f>'2-ORÇAMENTO'!SSZ39</f>
        <v>0</v>
      </c>
      <c r="SSY42" s="709">
        <f>'2-ORÇAMENTO'!SSY39</f>
        <v>0</v>
      </c>
      <c r="SSZ42" s="707">
        <f>'2-ORÇAMENTO'!STB39</f>
        <v>0</v>
      </c>
      <c r="STA42" s="709">
        <f>'2-ORÇAMENTO'!STA39</f>
        <v>0</v>
      </c>
      <c r="STB42" s="707">
        <f>'2-ORÇAMENTO'!STD39</f>
        <v>0</v>
      </c>
      <c r="STC42" s="709">
        <f>'2-ORÇAMENTO'!STC39</f>
        <v>0</v>
      </c>
      <c r="STD42" s="707">
        <f>'2-ORÇAMENTO'!STF39</f>
        <v>0</v>
      </c>
      <c r="STE42" s="709">
        <f>'2-ORÇAMENTO'!STE39</f>
        <v>0</v>
      </c>
      <c r="STF42" s="707">
        <f>'2-ORÇAMENTO'!STH39</f>
        <v>0</v>
      </c>
      <c r="STG42" s="709">
        <f>'2-ORÇAMENTO'!STG39</f>
        <v>0</v>
      </c>
      <c r="STH42" s="707">
        <f>'2-ORÇAMENTO'!STJ39</f>
        <v>0</v>
      </c>
      <c r="STI42" s="709">
        <f>'2-ORÇAMENTO'!STI39</f>
        <v>0</v>
      </c>
      <c r="STJ42" s="707">
        <f>'2-ORÇAMENTO'!STL39</f>
        <v>0</v>
      </c>
      <c r="STK42" s="709">
        <f>'2-ORÇAMENTO'!STK39</f>
        <v>0</v>
      </c>
      <c r="STL42" s="707">
        <f>'2-ORÇAMENTO'!STN39</f>
        <v>0</v>
      </c>
      <c r="STM42" s="709">
        <f>'2-ORÇAMENTO'!STM39</f>
        <v>0</v>
      </c>
      <c r="STN42" s="707">
        <f>'2-ORÇAMENTO'!STP39</f>
        <v>0</v>
      </c>
      <c r="STO42" s="709">
        <f>'2-ORÇAMENTO'!STO39</f>
        <v>0</v>
      </c>
      <c r="STP42" s="707">
        <f>'2-ORÇAMENTO'!STR39</f>
        <v>0</v>
      </c>
      <c r="STQ42" s="709">
        <f>'2-ORÇAMENTO'!STQ39</f>
        <v>0</v>
      </c>
      <c r="STR42" s="707">
        <f>'2-ORÇAMENTO'!STT39</f>
        <v>0</v>
      </c>
      <c r="STS42" s="709">
        <f>'2-ORÇAMENTO'!STS39</f>
        <v>0</v>
      </c>
      <c r="STT42" s="707">
        <f>'2-ORÇAMENTO'!STV39</f>
        <v>0</v>
      </c>
      <c r="STU42" s="709">
        <f>'2-ORÇAMENTO'!STU39</f>
        <v>0</v>
      </c>
      <c r="STV42" s="707">
        <f>'2-ORÇAMENTO'!STX39</f>
        <v>0</v>
      </c>
      <c r="STW42" s="709">
        <f>'2-ORÇAMENTO'!STW39</f>
        <v>0</v>
      </c>
      <c r="STX42" s="707">
        <f>'2-ORÇAMENTO'!STZ39</f>
        <v>0</v>
      </c>
      <c r="STY42" s="709">
        <f>'2-ORÇAMENTO'!STY39</f>
        <v>0</v>
      </c>
      <c r="STZ42" s="707">
        <f>'2-ORÇAMENTO'!SUB39</f>
        <v>0</v>
      </c>
      <c r="SUA42" s="709">
        <f>'2-ORÇAMENTO'!SUA39</f>
        <v>0</v>
      </c>
      <c r="SUB42" s="707">
        <f>'2-ORÇAMENTO'!SUD39</f>
        <v>0</v>
      </c>
      <c r="SUC42" s="709">
        <f>'2-ORÇAMENTO'!SUC39</f>
        <v>0</v>
      </c>
      <c r="SUD42" s="707">
        <f>'2-ORÇAMENTO'!SUF39</f>
        <v>0</v>
      </c>
      <c r="SUE42" s="709">
        <f>'2-ORÇAMENTO'!SUE39</f>
        <v>0</v>
      </c>
      <c r="SUF42" s="707">
        <f>'2-ORÇAMENTO'!SUH39</f>
        <v>0</v>
      </c>
      <c r="SUG42" s="709">
        <f>'2-ORÇAMENTO'!SUG39</f>
        <v>0</v>
      </c>
      <c r="SUH42" s="707">
        <f>'2-ORÇAMENTO'!SUJ39</f>
        <v>0</v>
      </c>
      <c r="SUI42" s="709">
        <f>'2-ORÇAMENTO'!SUI39</f>
        <v>0</v>
      </c>
      <c r="SUJ42" s="707">
        <f>'2-ORÇAMENTO'!SUL39</f>
        <v>0</v>
      </c>
      <c r="SUK42" s="709">
        <f>'2-ORÇAMENTO'!SUK39</f>
        <v>0</v>
      </c>
      <c r="SUL42" s="707">
        <f>'2-ORÇAMENTO'!SUN39</f>
        <v>0</v>
      </c>
      <c r="SUM42" s="709">
        <f>'2-ORÇAMENTO'!SUM39</f>
        <v>0</v>
      </c>
      <c r="SUN42" s="707">
        <f>'2-ORÇAMENTO'!SUP39</f>
        <v>0</v>
      </c>
      <c r="SUO42" s="709">
        <f>'2-ORÇAMENTO'!SUO39</f>
        <v>0</v>
      </c>
      <c r="SUP42" s="707">
        <f>'2-ORÇAMENTO'!SUR39</f>
        <v>0</v>
      </c>
      <c r="SUQ42" s="709">
        <f>'2-ORÇAMENTO'!SUQ39</f>
        <v>0</v>
      </c>
      <c r="SUR42" s="707">
        <f>'2-ORÇAMENTO'!SUT39</f>
        <v>0</v>
      </c>
      <c r="SUS42" s="709">
        <f>'2-ORÇAMENTO'!SUS39</f>
        <v>0</v>
      </c>
      <c r="SUT42" s="707">
        <f>'2-ORÇAMENTO'!SUV39</f>
        <v>0</v>
      </c>
      <c r="SUU42" s="709">
        <f>'2-ORÇAMENTO'!SUU39</f>
        <v>0</v>
      </c>
      <c r="SUV42" s="707">
        <f>'2-ORÇAMENTO'!SUX39</f>
        <v>0</v>
      </c>
      <c r="SUW42" s="709">
        <f>'2-ORÇAMENTO'!SUW39</f>
        <v>0</v>
      </c>
      <c r="SUX42" s="707">
        <f>'2-ORÇAMENTO'!SUZ39</f>
        <v>0</v>
      </c>
      <c r="SUY42" s="709">
        <f>'2-ORÇAMENTO'!SUY39</f>
        <v>0</v>
      </c>
      <c r="SUZ42" s="707">
        <f>'2-ORÇAMENTO'!SVB39</f>
        <v>0</v>
      </c>
      <c r="SVA42" s="709">
        <f>'2-ORÇAMENTO'!SVA39</f>
        <v>0</v>
      </c>
      <c r="SVB42" s="707">
        <f>'2-ORÇAMENTO'!SVD39</f>
        <v>0</v>
      </c>
      <c r="SVC42" s="709">
        <f>'2-ORÇAMENTO'!SVC39</f>
        <v>0</v>
      </c>
      <c r="SVD42" s="707">
        <f>'2-ORÇAMENTO'!SVF39</f>
        <v>0</v>
      </c>
      <c r="SVE42" s="709">
        <f>'2-ORÇAMENTO'!SVE39</f>
        <v>0</v>
      </c>
      <c r="SVF42" s="707">
        <f>'2-ORÇAMENTO'!SVH39</f>
        <v>0</v>
      </c>
      <c r="SVG42" s="709">
        <f>'2-ORÇAMENTO'!SVG39</f>
        <v>0</v>
      </c>
      <c r="SVH42" s="707">
        <f>'2-ORÇAMENTO'!SVJ39</f>
        <v>0</v>
      </c>
      <c r="SVI42" s="709">
        <f>'2-ORÇAMENTO'!SVI39</f>
        <v>0</v>
      </c>
      <c r="SVJ42" s="707">
        <f>'2-ORÇAMENTO'!SVL39</f>
        <v>0</v>
      </c>
      <c r="SVK42" s="709">
        <f>'2-ORÇAMENTO'!SVK39</f>
        <v>0</v>
      </c>
      <c r="SVL42" s="707">
        <f>'2-ORÇAMENTO'!SVN39</f>
        <v>0</v>
      </c>
      <c r="SVM42" s="709">
        <f>'2-ORÇAMENTO'!SVM39</f>
        <v>0</v>
      </c>
      <c r="SVN42" s="707">
        <f>'2-ORÇAMENTO'!SVP39</f>
        <v>0</v>
      </c>
      <c r="SVO42" s="709">
        <f>'2-ORÇAMENTO'!SVO39</f>
        <v>0</v>
      </c>
      <c r="SVP42" s="707">
        <f>'2-ORÇAMENTO'!SVR39</f>
        <v>0</v>
      </c>
      <c r="SVQ42" s="709">
        <f>'2-ORÇAMENTO'!SVQ39</f>
        <v>0</v>
      </c>
      <c r="SVR42" s="707">
        <f>'2-ORÇAMENTO'!SVT39</f>
        <v>0</v>
      </c>
      <c r="SVS42" s="709">
        <f>'2-ORÇAMENTO'!SVS39</f>
        <v>0</v>
      </c>
      <c r="SVT42" s="707">
        <f>'2-ORÇAMENTO'!SVV39</f>
        <v>0</v>
      </c>
      <c r="SVU42" s="709">
        <f>'2-ORÇAMENTO'!SVU39</f>
        <v>0</v>
      </c>
      <c r="SVV42" s="707">
        <f>'2-ORÇAMENTO'!SVX39</f>
        <v>0</v>
      </c>
      <c r="SVW42" s="709">
        <f>'2-ORÇAMENTO'!SVW39</f>
        <v>0</v>
      </c>
      <c r="SVX42" s="707">
        <f>'2-ORÇAMENTO'!SVZ39</f>
        <v>0</v>
      </c>
      <c r="SVY42" s="709">
        <f>'2-ORÇAMENTO'!SVY39</f>
        <v>0</v>
      </c>
      <c r="SVZ42" s="707">
        <f>'2-ORÇAMENTO'!SWB39</f>
        <v>0</v>
      </c>
      <c r="SWA42" s="709">
        <f>'2-ORÇAMENTO'!SWA39</f>
        <v>0</v>
      </c>
      <c r="SWB42" s="707">
        <f>'2-ORÇAMENTO'!SWD39</f>
        <v>0</v>
      </c>
      <c r="SWC42" s="709">
        <f>'2-ORÇAMENTO'!SWC39</f>
        <v>0</v>
      </c>
      <c r="SWD42" s="707">
        <f>'2-ORÇAMENTO'!SWF39</f>
        <v>0</v>
      </c>
      <c r="SWE42" s="709">
        <f>'2-ORÇAMENTO'!SWE39</f>
        <v>0</v>
      </c>
      <c r="SWF42" s="707">
        <f>'2-ORÇAMENTO'!SWH39</f>
        <v>0</v>
      </c>
      <c r="SWG42" s="709">
        <f>'2-ORÇAMENTO'!SWG39</f>
        <v>0</v>
      </c>
      <c r="SWH42" s="707">
        <f>'2-ORÇAMENTO'!SWJ39</f>
        <v>0</v>
      </c>
      <c r="SWI42" s="709">
        <f>'2-ORÇAMENTO'!SWI39</f>
        <v>0</v>
      </c>
      <c r="SWJ42" s="707">
        <f>'2-ORÇAMENTO'!SWL39</f>
        <v>0</v>
      </c>
      <c r="SWK42" s="709">
        <f>'2-ORÇAMENTO'!SWK39</f>
        <v>0</v>
      </c>
      <c r="SWL42" s="707">
        <f>'2-ORÇAMENTO'!SWN39</f>
        <v>0</v>
      </c>
      <c r="SWM42" s="709">
        <f>'2-ORÇAMENTO'!SWM39</f>
        <v>0</v>
      </c>
      <c r="SWN42" s="707">
        <f>'2-ORÇAMENTO'!SWP39</f>
        <v>0</v>
      </c>
      <c r="SWO42" s="709">
        <f>'2-ORÇAMENTO'!SWO39</f>
        <v>0</v>
      </c>
      <c r="SWP42" s="707">
        <f>'2-ORÇAMENTO'!SWR39</f>
        <v>0</v>
      </c>
      <c r="SWQ42" s="709">
        <f>'2-ORÇAMENTO'!SWQ39</f>
        <v>0</v>
      </c>
      <c r="SWR42" s="707">
        <f>'2-ORÇAMENTO'!SWT39</f>
        <v>0</v>
      </c>
      <c r="SWS42" s="709">
        <f>'2-ORÇAMENTO'!SWS39</f>
        <v>0</v>
      </c>
      <c r="SWT42" s="707">
        <f>'2-ORÇAMENTO'!SWV39</f>
        <v>0</v>
      </c>
      <c r="SWU42" s="709">
        <f>'2-ORÇAMENTO'!SWU39</f>
        <v>0</v>
      </c>
      <c r="SWV42" s="707">
        <f>'2-ORÇAMENTO'!SWX39</f>
        <v>0</v>
      </c>
      <c r="SWW42" s="709">
        <f>'2-ORÇAMENTO'!SWW39</f>
        <v>0</v>
      </c>
      <c r="SWX42" s="707">
        <f>'2-ORÇAMENTO'!SWZ39</f>
        <v>0</v>
      </c>
      <c r="SWY42" s="709">
        <f>'2-ORÇAMENTO'!SWY39</f>
        <v>0</v>
      </c>
      <c r="SWZ42" s="707">
        <f>'2-ORÇAMENTO'!SXB39</f>
        <v>0</v>
      </c>
      <c r="SXA42" s="709">
        <f>'2-ORÇAMENTO'!SXA39</f>
        <v>0</v>
      </c>
      <c r="SXB42" s="707">
        <f>'2-ORÇAMENTO'!SXD39</f>
        <v>0</v>
      </c>
      <c r="SXC42" s="709">
        <f>'2-ORÇAMENTO'!SXC39</f>
        <v>0</v>
      </c>
      <c r="SXD42" s="707">
        <f>'2-ORÇAMENTO'!SXF39</f>
        <v>0</v>
      </c>
      <c r="SXE42" s="709">
        <f>'2-ORÇAMENTO'!SXE39</f>
        <v>0</v>
      </c>
      <c r="SXF42" s="707">
        <f>'2-ORÇAMENTO'!SXH39</f>
        <v>0</v>
      </c>
      <c r="SXG42" s="709">
        <f>'2-ORÇAMENTO'!SXG39</f>
        <v>0</v>
      </c>
      <c r="SXH42" s="707">
        <f>'2-ORÇAMENTO'!SXJ39</f>
        <v>0</v>
      </c>
      <c r="SXI42" s="709">
        <f>'2-ORÇAMENTO'!SXI39</f>
        <v>0</v>
      </c>
      <c r="SXJ42" s="707">
        <f>'2-ORÇAMENTO'!SXL39</f>
        <v>0</v>
      </c>
      <c r="SXK42" s="709">
        <f>'2-ORÇAMENTO'!SXK39</f>
        <v>0</v>
      </c>
      <c r="SXL42" s="707">
        <f>'2-ORÇAMENTO'!SXN39</f>
        <v>0</v>
      </c>
      <c r="SXM42" s="709">
        <f>'2-ORÇAMENTO'!SXM39</f>
        <v>0</v>
      </c>
      <c r="SXN42" s="707">
        <f>'2-ORÇAMENTO'!SXP39</f>
        <v>0</v>
      </c>
      <c r="SXO42" s="709">
        <f>'2-ORÇAMENTO'!SXO39</f>
        <v>0</v>
      </c>
      <c r="SXP42" s="707">
        <f>'2-ORÇAMENTO'!SXR39</f>
        <v>0</v>
      </c>
      <c r="SXQ42" s="709">
        <f>'2-ORÇAMENTO'!SXQ39</f>
        <v>0</v>
      </c>
      <c r="SXR42" s="707">
        <f>'2-ORÇAMENTO'!SXT39</f>
        <v>0</v>
      </c>
      <c r="SXS42" s="709">
        <f>'2-ORÇAMENTO'!SXS39</f>
        <v>0</v>
      </c>
      <c r="SXT42" s="707">
        <f>'2-ORÇAMENTO'!SXV39</f>
        <v>0</v>
      </c>
      <c r="SXU42" s="709">
        <f>'2-ORÇAMENTO'!SXU39</f>
        <v>0</v>
      </c>
      <c r="SXV42" s="707">
        <f>'2-ORÇAMENTO'!SXX39</f>
        <v>0</v>
      </c>
      <c r="SXW42" s="709">
        <f>'2-ORÇAMENTO'!SXW39</f>
        <v>0</v>
      </c>
      <c r="SXX42" s="707">
        <f>'2-ORÇAMENTO'!SXZ39</f>
        <v>0</v>
      </c>
      <c r="SXY42" s="709">
        <f>'2-ORÇAMENTO'!SXY39</f>
        <v>0</v>
      </c>
      <c r="SXZ42" s="707">
        <f>'2-ORÇAMENTO'!SYB39</f>
        <v>0</v>
      </c>
      <c r="SYA42" s="709">
        <f>'2-ORÇAMENTO'!SYA39</f>
        <v>0</v>
      </c>
      <c r="SYB42" s="707">
        <f>'2-ORÇAMENTO'!SYD39</f>
        <v>0</v>
      </c>
      <c r="SYC42" s="709">
        <f>'2-ORÇAMENTO'!SYC39</f>
        <v>0</v>
      </c>
      <c r="SYD42" s="707">
        <f>'2-ORÇAMENTO'!SYF39</f>
        <v>0</v>
      </c>
      <c r="SYE42" s="709">
        <f>'2-ORÇAMENTO'!SYE39</f>
        <v>0</v>
      </c>
      <c r="SYF42" s="707">
        <f>'2-ORÇAMENTO'!SYH39</f>
        <v>0</v>
      </c>
      <c r="SYG42" s="709">
        <f>'2-ORÇAMENTO'!SYG39</f>
        <v>0</v>
      </c>
      <c r="SYH42" s="707">
        <f>'2-ORÇAMENTO'!SYJ39</f>
        <v>0</v>
      </c>
      <c r="SYI42" s="709">
        <f>'2-ORÇAMENTO'!SYI39</f>
        <v>0</v>
      </c>
      <c r="SYJ42" s="707">
        <f>'2-ORÇAMENTO'!SYL39</f>
        <v>0</v>
      </c>
      <c r="SYK42" s="709">
        <f>'2-ORÇAMENTO'!SYK39</f>
        <v>0</v>
      </c>
      <c r="SYL42" s="707">
        <f>'2-ORÇAMENTO'!SYN39</f>
        <v>0</v>
      </c>
      <c r="SYM42" s="709">
        <f>'2-ORÇAMENTO'!SYM39</f>
        <v>0</v>
      </c>
      <c r="SYN42" s="707">
        <f>'2-ORÇAMENTO'!SYP39</f>
        <v>0</v>
      </c>
      <c r="SYO42" s="709">
        <f>'2-ORÇAMENTO'!SYO39</f>
        <v>0</v>
      </c>
      <c r="SYP42" s="707">
        <f>'2-ORÇAMENTO'!SYR39</f>
        <v>0</v>
      </c>
      <c r="SYQ42" s="709">
        <f>'2-ORÇAMENTO'!SYQ39</f>
        <v>0</v>
      </c>
      <c r="SYR42" s="707">
        <f>'2-ORÇAMENTO'!SYT39</f>
        <v>0</v>
      </c>
      <c r="SYS42" s="709">
        <f>'2-ORÇAMENTO'!SYS39</f>
        <v>0</v>
      </c>
      <c r="SYT42" s="707">
        <f>'2-ORÇAMENTO'!SYV39</f>
        <v>0</v>
      </c>
      <c r="SYU42" s="709">
        <f>'2-ORÇAMENTO'!SYU39</f>
        <v>0</v>
      </c>
      <c r="SYV42" s="707">
        <f>'2-ORÇAMENTO'!SYX39</f>
        <v>0</v>
      </c>
      <c r="SYW42" s="709">
        <f>'2-ORÇAMENTO'!SYW39</f>
        <v>0</v>
      </c>
      <c r="SYX42" s="707">
        <f>'2-ORÇAMENTO'!SYZ39</f>
        <v>0</v>
      </c>
      <c r="SYY42" s="709">
        <f>'2-ORÇAMENTO'!SYY39</f>
        <v>0</v>
      </c>
      <c r="SYZ42" s="707">
        <f>'2-ORÇAMENTO'!SZB39</f>
        <v>0</v>
      </c>
      <c r="SZA42" s="709">
        <f>'2-ORÇAMENTO'!SZA39</f>
        <v>0</v>
      </c>
      <c r="SZB42" s="707">
        <f>'2-ORÇAMENTO'!SZD39</f>
        <v>0</v>
      </c>
      <c r="SZC42" s="709">
        <f>'2-ORÇAMENTO'!SZC39</f>
        <v>0</v>
      </c>
      <c r="SZD42" s="707">
        <f>'2-ORÇAMENTO'!SZF39</f>
        <v>0</v>
      </c>
      <c r="SZE42" s="709">
        <f>'2-ORÇAMENTO'!SZE39</f>
        <v>0</v>
      </c>
      <c r="SZF42" s="707">
        <f>'2-ORÇAMENTO'!SZH39</f>
        <v>0</v>
      </c>
      <c r="SZG42" s="709">
        <f>'2-ORÇAMENTO'!SZG39</f>
        <v>0</v>
      </c>
      <c r="SZH42" s="707">
        <f>'2-ORÇAMENTO'!SZJ39</f>
        <v>0</v>
      </c>
      <c r="SZI42" s="709">
        <f>'2-ORÇAMENTO'!SZI39</f>
        <v>0</v>
      </c>
      <c r="SZJ42" s="707">
        <f>'2-ORÇAMENTO'!SZL39</f>
        <v>0</v>
      </c>
      <c r="SZK42" s="709">
        <f>'2-ORÇAMENTO'!SZK39</f>
        <v>0</v>
      </c>
      <c r="SZL42" s="707">
        <f>'2-ORÇAMENTO'!SZN39</f>
        <v>0</v>
      </c>
      <c r="SZM42" s="709">
        <f>'2-ORÇAMENTO'!SZM39</f>
        <v>0</v>
      </c>
      <c r="SZN42" s="707">
        <f>'2-ORÇAMENTO'!SZP39</f>
        <v>0</v>
      </c>
      <c r="SZO42" s="709">
        <f>'2-ORÇAMENTO'!SZO39</f>
        <v>0</v>
      </c>
      <c r="SZP42" s="707">
        <f>'2-ORÇAMENTO'!SZR39</f>
        <v>0</v>
      </c>
      <c r="SZQ42" s="709">
        <f>'2-ORÇAMENTO'!SZQ39</f>
        <v>0</v>
      </c>
      <c r="SZR42" s="707">
        <f>'2-ORÇAMENTO'!SZT39</f>
        <v>0</v>
      </c>
      <c r="SZS42" s="709">
        <f>'2-ORÇAMENTO'!SZS39</f>
        <v>0</v>
      </c>
      <c r="SZT42" s="707">
        <f>'2-ORÇAMENTO'!SZV39</f>
        <v>0</v>
      </c>
      <c r="SZU42" s="709">
        <f>'2-ORÇAMENTO'!SZU39</f>
        <v>0</v>
      </c>
      <c r="SZV42" s="707">
        <f>'2-ORÇAMENTO'!SZX39</f>
        <v>0</v>
      </c>
      <c r="SZW42" s="709">
        <f>'2-ORÇAMENTO'!SZW39</f>
        <v>0</v>
      </c>
      <c r="SZX42" s="707">
        <f>'2-ORÇAMENTO'!SZZ39</f>
        <v>0</v>
      </c>
      <c r="SZY42" s="709">
        <f>'2-ORÇAMENTO'!SZY39</f>
        <v>0</v>
      </c>
      <c r="SZZ42" s="707">
        <f>'2-ORÇAMENTO'!TAB39</f>
        <v>0</v>
      </c>
      <c r="TAA42" s="709">
        <f>'2-ORÇAMENTO'!TAA39</f>
        <v>0</v>
      </c>
      <c r="TAB42" s="707">
        <f>'2-ORÇAMENTO'!TAD39</f>
        <v>0</v>
      </c>
      <c r="TAC42" s="709">
        <f>'2-ORÇAMENTO'!TAC39</f>
        <v>0</v>
      </c>
      <c r="TAD42" s="707">
        <f>'2-ORÇAMENTO'!TAF39</f>
        <v>0</v>
      </c>
      <c r="TAE42" s="709">
        <f>'2-ORÇAMENTO'!TAE39</f>
        <v>0</v>
      </c>
      <c r="TAF42" s="707">
        <f>'2-ORÇAMENTO'!TAH39</f>
        <v>0</v>
      </c>
      <c r="TAG42" s="709">
        <f>'2-ORÇAMENTO'!TAG39</f>
        <v>0</v>
      </c>
      <c r="TAH42" s="707">
        <f>'2-ORÇAMENTO'!TAJ39</f>
        <v>0</v>
      </c>
      <c r="TAI42" s="709">
        <f>'2-ORÇAMENTO'!TAI39</f>
        <v>0</v>
      </c>
      <c r="TAJ42" s="707">
        <f>'2-ORÇAMENTO'!TAL39</f>
        <v>0</v>
      </c>
      <c r="TAK42" s="709">
        <f>'2-ORÇAMENTO'!TAK39</f>
        <v>0</v>
      </c>
      <c r="TAL42" s="707">
        <f>'2-ORÇAMENTO'!TAN39</f>
        <v>0</v>
      </c>
      <c r="TAM42" s="709">
        <f>'2-ORÇAMENTO'!TAM39</f>
        <v>0</v>
      </c>
      <c r="TAN42" s="707">
        <f>'2-ORÇAMENTO'!TAP39</f>
        <v>0</v>
      </c>
      <c r="TAO42" s="709">
        <f>'2-ORÇAMENTO'!TAO39</f>
        <v>0</v>
      </c>
      <c r="TAP42" s="707">
        <f>'2-ORÇAMENTO'!TAR39</f>
        <v>0</v>
      </c>
      <c r="TAQ42" s="709">
        <f>'2-ORÇAMENTO'!TAQ39</f>
        <v>0</v>
      </c>
      <c r="TAR42" s="707">
        <f>'2-ORÇAMENTO'!TAT39</f>
        <v>0</v>
      </c>
      <c r="TAS42" s="709">
        <f>'2-ORÇAMENTO'!TAS39</f>
        <v>0</v>
      </c>
      <c r="TAT42" s="707">
        <f>'2-ORÇAMENTO'!TAV39</f>
        <v>0</v>
      </c>
      <c r="TAU42" s="709">
        <f>'2-ORÇAMENTO'!TAU39</f>
        <v>0</v>
      </c>
      <c r="TAV42" s="707">
        <f>'2-ORÇAMENTO'!TAX39</f>
        <v>0</v>
      </c>
      <c r="TAW42" s="709">
        <f>'2-ORÇAMENTO'!TAW39</f>
        <v>0</v>
      </c>
      <c r="TAX42" s="707">
        <f>'2-ORÇAMENTO'!TAZ39</f>
        <v>0</v>
      </c>
      <c r="TAY42" s="709">
        <f>'2-ORÇAMENTO'!TAY39</f>
        <v>0</v>
      </c>
      <c r="TAZ42" s="707">
        <f>'2-ORÇAMENTO'!TBB39</f>
        <v>0</v>
      </c>
      <c r="TBA42" s="709">
        <f>'2-ORÇAMENTO'!TBA39</f>
        <v>0</v>
      </c>
      <c r="TBB42" s="707">
        <f>'2-ORÇAMENTO'!TBD39</f>
        <v>0</v>
      </c>
      <c r="TBC42" s="709">
        <f>'2-ORÇAMENTO'!TBC39</f>
        <v>0</v>
      </c>
      <c r="TBD42" s="707">
        <f>'2-ORÇAMENTO'!TBF39</f>
        <v>0</v>
      </c>
      <c r="TBE42" s="709">
        <f>'2-ORÇAMENTO'!TBE39</f>
        <v>0</v>
      </c>
      <c r="TBF42" s="707">
        <f>'2-ORÇAMENTO'!TBH39</f>
        <v>0</v>
      </c>
      <c r="TBG42" s="709">
        <f>'2-ORÇAMENTO'!TBG39</f>
        <v>0</v>
      </c>
      <c r="TBH42" s="707">
        <f>'2-ORÇAMENTO'!TBJ39</f>
        <v>0</v>
      </c>
      <c r="TBI42" s="709">
        <f>'2-ORÇAMENTO'!TBI39</f>
        <v>0</v>
      </c>
      <c r="TBJ42" s="707">
        <f>'2-ORÇAMENTO'!TBL39</f>
        <v>0</v>
      </c>
      <c r="TBK42" s="709">
        <f>'2-ORÇAMENTO'!TBK39</f>
        <v>0</v>
      </c>
      <c r="TBL42" s="707">
        <f>'2-ORÇAMENTO'!TBN39</f>
        <v>0</v>
      </c>
      <c r="TBM42" s="709">
        <f>'2-ORÇAMENTO'!TBM39</f>
        <v>0</v>
      </c>
      <c r="TBN42" s="707">
        <f>'2-ORÇAMENTO'!TBP39</f>
        <v>0</v>
      </c>
      <c r="TBO42" s="709">
        <f>'2-ORÇAMENTO'!TBO39</f>
        <v>0</v>
      </c>
      <c r="TBP42" s="707">
        <f>'2-ORÇAMENTO'!TBR39</f>
        <v>0</v>
      </c>
      <c r="TBQ42" s="709">
        <f>'2-ORÇAMENTO'!TBQ39</f>
        <v>0</v>
      </c>
      <c r="TBR42" s="707">
        <f>'2-ORÇAMENTO'!TBT39</f>
        <v>0</v>
      </c>
      <c r="TBS42" s="709">
        <f>'2-ORÇAMENTO'!TBS39</f>
        <v>0</v>
      </c>
      <c r="TBT42" s="707">
        <f>'2-ORÇAMENTO'!TBV39</f>
        <v>0</v>
      </c>
      <c r="TBU42" s="709">
        <f>'2-ORÇAMENTO'!TBU39</f>
        <v>0</v>
      </c>
      <c r="TBV42" s="707">
        <f>'2-ORÇAMENTO'!TBX39</f>
        <v>0</v>
      </c>
      <c r="TBW42" s="709">
        <f>'2-ORÇAMENTO'!TBW39</f>
        <v>0</v>
      </c>
      <c r="TBX42" s="707">
        <f>'2-ORÇAMENTO'!TBZ39</f>
        <v>0</v>
      </c>
      <c r="TBY42" s="709">
        <f>'2-ORÇAMENTO'!TBY39</f>
        <v>0</v>
      </c>
      <c r="TBZ42" s="707">
        <f>'2-ORÇAMENTO'!TCB39</f>
        <v>0</v>
      </c>
      <c r="TCA42" s="709">
        <f>'2-ORÇAMENTO'!TCA39</f>
        <v>0</v>
      </c>
      <c r="TCB42" s="707">
        <f>'2-ORÇAMENTO'!TCD39</f>
        <v>0</v>
      </c>
      <c r="TCC42" s="709">
        <f>'2-ORÇAMENTO'!TCC39</f>
        <v>0</v>
      </c>
      <c r="TCD42" s="707">
        <f>'2-ORÇAMENTO'!TCF39</f>
        <v>0</v>
      </c>
      <c r="TCE42" s="709">
        <f>'2-ORÇAMENTO'!TCE39</f>
        <v>0</v>
      </c>
      <c r="TCF42" s="707">
        <f>'2-ORÇAMENTO'!TCH39</f>
        <v>0</v>
      </c>
      <c r="TCG42" s="709">
        <f>'2-ORÇAMENTO'!TCG39</f>
        <v>0</v>
      </c>
      <c r="TCH42" s="707">
        <f>'2-ORÇAMENTO'!TCJ39</f>
        <v>0</v>
      </c>
      <c r="TCI42" s="709">
        <f>'2-ORÇAMENTO'!TCI39</f>
        <v>0</v>
      </c>
      <c r="TCJ42" s="707">
        <f>'2-ORÇAMENTO'!TCL39</f>
        <v>0</v>
      </c>
      <c r="TCK42" s="709">
        <f>'2-ORÇAMENTO'!TCK39</f>
        <v>0</v>
      </c>
      <c r="TCL42" s="707">
        <f>'2-ORÇAMENTO'!TCN39</f>
        <v>0</v>
      </c>
      <c r="TCM42" s="709">
        <f>'2-ORÇAMENTO'!TCM39</f>
        <v>0</v>
      </c>
      <c r="TCN42" s="707">
        <f>'2-ORÇAMENTO'!TCP39</f>
        <v>0</v>
      </c>
      <c r="TCO42" s="709">
        <f>'2-ORÇAMENTO'!TCO39</f>
        <v>0</v>
      </c>
      <c r="TCP42" s="707">
        <f>'2-ORÇAMENTO'!TCR39</f>
        <v>0</v>
      </c>
      <c r="TCQ42" s="709">
        <f>'2-ORÇAMENTO'!TCQ39</f>
        <v>0</v>
      </c>
      <c r="TCR42" s="707">
        <f>'2-ORÇAMENTO'!TCT39</f>
        <v>0</v>
      </c>
      <c r="TCS42" s="709">
        <f>'2-ORÇAMENTO'!TCS39</f>
        <v>0</v>
      </c>
      <c r="TCT42" s="707">
        <f>'2-ORÇAMENTO'!TCV39</f>
        <v>0</v>
      </c>
      <c r="TCU42" s="709">
        <f>'2-ORÇAMENTO'!TCU39</f>
        <v>0</v>
      </c>
      <c r="TCV42" s="707">
        <f>'2-ORÇAMENTO'!TCX39</f>
        <v>0</v>
      </c>
      <c r="TCW42" s="709">
        <f>'2-ORÇAMENTO'!TCW39</f>
        <v>0</v>
      </c>
      <c r="TCX42" s="707">
        <f>'2-ORÇAMENTO'!TCZ39</f>
        <v>0</v>
      </c>
      <c r="TCY42" s="709">
        <f>'2-ORÇAMENTO'!TCY39</f>
        <v>0</v>
      </c>
      <c r="TCZ42" s="707">
        <f>'2-ORÇAMENTO'!TDB39</f>
        <v>0</v>
      </c>
      <c r="TDA42" s="709">
        <f>'2-ORÇAMENTO'!TDA39</f>
        <v>0</v>
      </c>
      <c r="TDB42" s="707">
        <f>'2-ORÇAMENTO'!TDD39</f>
        <v>0</v>
      </c>
      <c r="TDC42" s="709">
        <f>'2-ORÇAMENTO'!TDC39</f>
        <v>0</v>
      </c>
      <c r="TDD42" s="707">
        <f>'2-ORÇAMENTO'!TDF39</f>
        <v>0</v>
      </c>
      <c r="TDE42" s="709">
        <f>'2-ORÇAMENTO'!TDE39</f>
        <v>0</v>
      </c>
      <c r="TDF42" s="707">
        <f>'2-ORÇAMENTO'!TDH39</f>
        <v>0</v>
      </c>
      <c r="TDG42" s="709">
        <f>'2-ORÇAMENTO'!TDG39</f>
        <v>0</v>
      </c>
      <c r="TDH42" s="707">
        <f>'2-ORÇAMENTO'!TDJ39</f>
        <v>0</v>
      </c>
      <c r="TDI42" s="709">
        <f>'2-ORÇAMENTO'!TDI39</f>
        <v>0</v>
      </c>
      <c r="TDJ42" s="707">
        <f>'2-ORÇAMENTO'!TDL39</f>
        <v>0</v>
      </c>
      <c r="TDK42" s="709">
        <f>'2-ORÇAMENTO'!TDK39</f>
        <v>0</v>
      </c>
      <c r="TDL42" s="707">
        <f>'2-ORÇAMENTO'!TDN39</f>
        <v>0</v>
      </c>
      <c r="TDM42" s="709">
        <f>'2-ORÇAMENTO'!TDM39</f>
        <v>0</v>
      </c>
      <c r="TDN42" s="707">
        <f>'2-ORÇAMENTO'!TDP39</f>
        <v>0</v>
      </c>
      <c r="TDO42" s="709">
        <f>'2-ORÇAMENTO'!TDO39</f>
        <v>0</v>
      </c>
      <c r="TDP42" s="707">
        <f>'2-ORÇAMENTO'!TDR39</f>
        <v>0</v>
      </c>
      <c r="TDQ42" s="709">
        <f>'2-ORÇAMENTO'!TDQ39</f>
        <v>0</v>
      </c>
      <c r="TDR42" s="707">
        <f>'2-ORÇAMENTO'!TDT39</f>
        <v>0</v>
      </c>
      <c r="TDS42" s="709">
        <f>'2-ORÇAMENTO'!TDS39</f>
        <v>0</v>
      </c>
      <c r="TDT42" s="707">
        <f>'2-ORÇAMENTO'!TDV39</f>
        <v>0</v>
      </c>
      <c r="TDU42" s="709">
        <f>'2-ORÇAMENTO'!TDU39</f>
        <v>0</v>
      </c>
      <c r="TDV42" s="707">
        <f>'2-ORÇAMENTO'!TDX39</f>
        <v>0</v>
      </c>
      <c r="TDW42" s="709">
        <f>'2-ORÇAMENTO'!TDW39</f>
        <v>0</v>
      </c>
      <c r="TDX42" s="707">
        <f>'2-ORÇAMENTO'!TDZ39</f>
        <v>0</v>
      </c>
      <c r="TDY42" s="709">
        <f>'2-ORÇAMENTO'!TDY39</f>
        <v>0</v>
      </c>
      <c r="TDZ42" s="707">
        <f>'2-ORÇAMENTO'!TEB39</f>
        <v>0</v>
      </c>
      <c r="TEA42" s="709">
        <f>'2-ORÇAMENTO'!TEA39</f>
        <v>0</v>
      </c>
      <c r="TEB42" s="707">
        <f>'2-ORÇAMENTO'!TED39</f>
        <v>0</v>
      </c>
      <c r="TEC42" s="709">
        <f>'2-ORÇAMENTO'!TEC39</f>
        <v>0</v>
      </c>
      <c r="TED42" s="707">
        <f>'2-ORÇAMENTO'!TEF39</f>
        <v>0</v>
      </c>
      <c r="TEE42" s="709">
        <f>'2-ORÇAMENTO'!TEE39</f>
        <v>0</v>
      </c>
      <c r="TEF42" s="707">
        <f>'2-ORÇAMENTO'!TEH39</f>
        <v>0</v>
      </c>
      <c r="TEG42" s="709">
        <f>'2-ORÇAMENTO'!TEG39</f>
        <v>0</v>
      </c>
      <c r="TEH42" s="707">
        <f>'2-ORÇAMENTO'!TEJ39</f>
        <v>0</v>
      </c>
      <c r="TEI42" s="709">
        <f>'2-ORÇAMENTO'!TEI39</f>
        <v>0</v>
      </c>
      <c r="TEJ42" s="707">
        <f>'2-ORÇAMENTO'!TEL39</f>
        <v>0</v>
      </c>
      <c r="TEK42" s="709">
        <f>'2-ORÇAMENTO'!TEK39</f>
        <v>0</v>
      </c>
      <c r="TEL42" s="707">
        <f>'2-ORÇAMENTO'!TEN39</f>
        <v>0</v>
      </c>
      <c r="TEM42" s="709">
        <f>'2-ORÇAMENTO'!TEM39</f>
        <v>0</v>
      </c>
      <c r="TEN42" s="707">
        <f>'2-ORÇAMENTO'!TEP39</f>
        <v>0</v>
      </c>
      <c r="TEO42" s="709">
        <f>'2-ORÇAMENTO'!TEO39</f>
        <v>0</v>
      </c>
      <c r="TEP42" s="707">
        <f>'2-ORÇAMENTO'!TER39</f>
        <v>0</v>
      </c>
      <c r="TEQ42" s="709">
        <f>'2-ORÇAMENTO'!TEQ39</f>
        <v>0</v>
      </c>
      <c r="TER42" s="707">
        <f>'2-ORÇAMENTO'!TET39</f>
        <v>0</v>
      </c>
      <c r="TES42" s="709">
        <f>'2-ORÇAMENTO'!TES39</f>
        <v>0</v>
      </c>
      <c r="TET42" s="707">
        <f>'2-ORÇAMENTO'!TEV39</f>
        <v>0</v>
      </c>
      <c r="TEU42" s="709">
        <f>'2-ORÇAMENTO'!TEU39</f>
        <v>0</v>
      </c>
      <c r="TEV42" s="707">
        <f>'2-ORÇAMENTO'!TEX39</f>
        <v>0</v>
      </c>
      <c r="TEW42" s="709">
        <f>'2-ORÇAMENTO'!TEW39</f>
        <v>0</v>
      </c>
      <c r="TEX42" s="707">
        <f>'2-ORÇAMENTO'!TEZ39</f>
        <v>0</v>
      </c>
      <c r="TEY42" s="709">
        <f>'2-ORÇAMENTO'!TEY39</f>
        <v>0</v>
      </c>
      <c r="TEZ42" s="707">
        <f>'2-ORÇAMENTO'!TFB39</f>
        <v>0</v>
      </c>
      <c r="TFA42" s="709">
        <f>'2-ORÇAMENTO'!TFA39</f>
        <v>0</v>
      </c>
      <c r="TFB42" s="707">
        <f>'2-ORÇAMENTO'!TFD39</f>
        <v>0</v>
      </c>
      <c r="TFC42" s="709">
        <f>'2-ORÇAMENTO'!TFC39</f>
        <v>0</v>
      </c>
      <c r="TFD42" s="707">
        <f>'2-ORÇAMENTO'!TFF39</f>
        <v>0</v>
      </c>
      <c r="TFE42" s="709">
        <f>'2-ORÇAMENTO'!TFE39</f>
        <v>0</v>
      </c>
      <c r="TFF42" s="707">
        <f>'2-ORÇAMENTO'!TFH39</f>
        <v>0</v>
      </c>
      <c r="TFG42" s="709">
        <f>'2-ORÇAMENTO'!TFG39</f>
        <v>0</v>
      </c>
      <c r="TFH42" s="707">
        <f>'2-ORÇAMENTO'!TFJ39</f>
        <v>0</v>
      </c>
      <c r="TFI42" s="709">
        <f>'2-ORÇAMENTO'!TFI39</f>
        <v>0</v>
      </c>
      <c r="TFJ42" s="707">
        <f>'2-ORÇAMENTO'!TFL39</f>
        <v>0</v>
      </c>
      <c r="TFK42" s="709">
        <f>'2-ORÇAMENTO'!TFK39</f>
        <v>0</v>
      </c>
      <c r="TFL42" s="707">
        <f>'2-ORÇAMENTO'!TFN39</f>
        <v>0</v>
      </c>
      <c r="TFM42" s="709">
        <f>'2-ORÇAMENTO'!TFM39</f>
        <v>0</v>
      </c>
      <c r="TFN42" s="707">
        <f>'2-ORÇAMENTO'!TFP39</f>
        <v>0</v>
      </c>
      <c r="TFO42" s="709">
        <f>'2-ORÇAMENTO'!TFO39</f>
        <v>0</v>
      </c>
      <c r="TFP42" s="707">
        <f>'2-ORÇAMENTO'!TFR39</f>
        <v>0</v>
      </c>
      <c r="TFQ42" s="709">
        <f>'2-ORÇAMENTO'!TFQ39</f>
        <v>0</v>
      </c>
      <c r="TFR42" s="707">
        <f>'2-ORÇAMENTO'!TFT39</f>
        <v>0</v>
      </c>
      <c r="TFS42" s="709">
        <f>'2-ORÇAMENTO'!TFS39</f>
        <v>0</v>
      </c>
      <c r="TFT42" s="707">
        <f>'2-ORÇAMENTO'!TFV39</f>
        <v>0</v>
      </c>
      <c r="TFU42" s="709">
        <f>'2-ORÇAMENTO'!TFU39</f>
        <v>0</v>
      </c>
      <c r="TFV42" s="707">
        <f>'2-ORÇAMENTO'!TFX39</f>
        <v>0</v>
      </c>
      <c r="TFW42" s="709">
        <f>'2-ORÇAMENTO'!TFW39</f>
        <v>0</v>
      </c>
      <c r="TFX42" s="707">
        <f>'2-ORÇAMENTO'!TFZ39</f>
        <v>0</v>
      </c>
      <c r="TFY42" s="709">
        <f>'2-ORÇAMENTO'!TFY39</f>
        <v>0</v>
      </c>
      <c r="TFZ42" s="707">
        <f>'2-ORÇAMENTO'!TGB39</f>
        <v>0</v>
      </c>
      <c r="TGA42" s="709">
        <f>'2-ORÇAMENTO'!TGA39</f>
        <v>0</v>
      </c>
      <c r="TGB42" s="707">
        <f>'2-ORÇAMENTO'!TGD39</f>
        <v>0</v>
      </c>
      <c r="TGC42" s="709">
        <f>'2-ORÇAMENTO'!TGC39</f>
        <v>0</v>
      </c>
      <c r="TGD42" s="707">
        <f>'2-ORÇAMENTO'!TGF39</f>
        <v>0</v>
      </c>
      <c r="TGE42" s="709">
        <f>'2-ORÇAMENTO'!TGE39</f>
        <v>0</v>
      </c>
      <c r="TGF42" s="707">
        <f>'2-ORÇAMENTO'!TGH39</f>
        <v>0</v>
      </c>
      <c r="TGG42" s="709">
        <f>'2-ORÇAMENTO'!TGG39</f>
        <v>0</v>
      </c>
      <c r="TGH42" s="707">
        <f>'2-ORÇAMENTO'!TGJ39</f>
        <v>0</v>
      </c>
      <c r="TGI42" s="709">
        <f>'2-ORÇAMENTO'!TGI39</f>
        <v>0</v>
      </c>
      <c r="TGJ42" s="707">
        <f>'2-ORÇAMENTO'!TGL39</f>
        <v>0</v>
      </c>
      <c r="TGK42" s="709">
        <f>'2-ORÇAMENTO'!TGK39</f>
        <v>0</v>
      </c>
      <c r="TGL42" s="707">
        <f>'2-ORÇAMENTO'!TGN39</f>
        <v>0</v>
      </c>
      <c r="TGM42" s="709">
        <f>'2-ORÇAMENTO'!TGM39</f>
        <v>0</v>
      </c>
      <c r="TGN42" s="707">
        <f>'2-ORÇAMENTO'!TGP39</f>
        <v>0</v>
      </c>
      <c r="TGO42" s="709">
        <f>'2-ORÇAMENTO'!TGO39</f>
        <v>0</v>
      </c>
      <c r="TGP42" s="707">
        <f>'2-ORÇAMENTO'!TGR39</f>
        <v>0</v>
      </c>
      <c r="TGQ42" s="709">
        <f>'2-ORÇAMENTO'!TGQ39</f>
        <v>0</v>
      </c>
      <c r="TGR42" s="707">
        <f>'2-ORÇAMENTO'!TGT39</f>
        <v>0</v>
      </c>
      <c r="TGS42" s="709">
        <f>'2-ORÇAMENTO'!TGS39</f>
        <v>0</v>
      </c>
      <c r="TGT42" s="707">
        <f>'2-ORÇAMENTO'!TGV39</f>
        <v>0</v>
      </c>
      <c r="TGU42" s="709">
        <f>'2-ORÇAMENTO'!TGU39</f>
        <v>0</v>
      </c>
      <c r="TGV42" s="707">
        <f>'2-ORÇAMENTO'!TGX39</f>
        <v>0</v>
      </c>
      <c r="TGW42" s="709">
        <f>'2-ORÇAMENTO'!TGW39</f>
        <v>0</v>
      </c>
      <c r="TGX42" s="707">
        <f>'2-ORÇAMENTO'!TGZ39</f>
        <v>0</v>
      </c>
      <c r="TGY42" s="709">
        <f>'2-ORÇAMENTO'!TGY39</f>
        <v>0</v>
      </c>
      <c r="TGZ42" s="707">
        <f>'2-ORÇAMENTO'!THB39</f>
        <v>0</v>
      </c>
      <c r="THA42" s="709">
        <f>'2-ORÇAMENTO'!THA39</f>
        <v>0</v>
      </c>
      <c r="THB42" s="707">
        <f>'2-ORÇAMENTO'!THD39</f>
        <v>0</v>
      </c>
      <c r="THC42" s="709">
        <f>'2-ORÇAMENTO'!THC39</f>
        <v>0</v>
      </c>
      <c r="THD42" s="707">
        <f>'2-ORÇAMENTO'!THF39</f>
        <v>0</v>
      </c>
      <c r="THE42" s="709">
        <f>'2-ORÇAMENTO'!THE39</f>
        <v>0</v>
      </c>
      <c r="THF42" s="707">
        <f>'2-ORÇAMENTO'!THH39</f>
        <v>0</v>
      </c>
      <c r="THG42" s="709">
        <f>'2-ORÇAMENTO'!THG39</f>
        <v>0</v>
      </c>
      <c r="THH42" s="707">
        <f>'2-ORÇAMENTO'!THJ39</f>
        <v>0</v>
      </c>
      <c r="THI42" s="709">
        <f>'2-ORÇAMENTO'!THI39</f>
        <v>0</v>
      </c>
      <c r="THJ42" s="707">
        <f>'2-ORÇAMENTO'!THL39</f>
        <v>0</v>
      </c>
      <c r="THK42" s="709">
        <f>'2-ORÇAMENTO'!THK39</f>
        <v>0</v>
      </c>
      <c r="THL42" s="707">
        <f>'2-ORÇAMENTO'!THN39</f>
        <v>0</v>
      </c>
      <c r="THM42" s="709">
        <f>'2-ORÇAMENTO'!THM39</f>
        <v>0</v>
      </c>
      <c r="THN42" s="707">
        <f>'2-ORÇAMENTO'!THP39</f>
        <v>0</v>
      </c>
      <c r="THO42" s="709">
        <f>'2-ORÇAMENTO'!THO39</f>
        <v>0</v>
      </c>
      <c r="THP42" s="707">
        <f>'2-ORÇAMENTO'!THR39</f>
        <v>0</v>
      </c>
      <c r="THQ42" s="709">
        <f>'2-ORÇAMENTO'!THQ39</f>
        <v>0</v>
      </c>
      <c r="THR42" s="707">
        <f>'2-ORÇAMENTO'!THT39</f>
        <v>0</v>
      </c>
      <c r="THS42" s="709">
        <f>'2-ORÇAMENTO'!THS39</f>
        <v>0</v>
      </c>
      <c r="THT42" s="707">
        <f>'2-ORÇAMENTO'!THV39</f>
        <v>0</v>
      </c>
      <c r="THU42" s="709">
        <f>'2-ORÇAMENTO'!THU39</f>
        <v>0</v>
      </c>
      <c r="THV42" s="707">
        <f>'2-ORÇAMENTO'!THX39</f>
        <v>0</v>
      </c>
      <c r="THW42" s="709">
        <f>'2-ORÇAMENTO'!THW39</f>
        <v>0</v>
      </c>
      <c r="THX42" s="707">
        <f>'2-ORÇAMENTO'!THZ39</f>
        <v>0</v>
      </c>
      <c r="THY42" s="709">
        <f>'2-ORÇAMENTO'!THY39</f>
        <v>0</v>
      </c>
      <c r="THZ42" s="707">
        <f>'2-ORÇAMENTO'!TIB39</f>
        <v>0</v>
      </c>
      <c r="TIA42" s="709">
        <f>'2-ORÇAMENTO'!TIA39</f>
        <v>0</v>
      </c>
      <c r="TIB42" s="707">
        <f>'2-ORÇAMENTO'!TID39</f>
        <v>0</v>
      </c>
      <c r="TIC42" s="709">
        <f>'2-ORÇAMENTO'!TIC39</f>
        <v>0</v>
      </c>
      <c r="TID42" s="707">
        <f>'2-ORÇAMENTO'!TIF39</f>
        <v>0</v>
      </c>
      <c r="TIE42" s="709">
        <f>'2-ORÇAMENTO'!TIE39</f>
        <v>0</v>
      </c>
      <c r="TIF42" s="707">
        <f>'2-ORÇAMENTO'!TIH39</f>
        <v>0</v>
      </c>
      <c r="TIG42" s="709">
        <f>'2-ORÇAMENTO'!TIG39</f>
        <v>0</v>
      </c>
      <c r="TIH42" s="707">
        <f>'2-ORÇAMENTO'!TIJ39</f>
        <v>0</v>
      </c>
      <c r="TII42" s="709">
        <f>'2-ORÇAMENTO'!TII39</f>
        <v>0</v>
      </c>
      <c r="TIJ42" s="707">
        <f>'2-ORÇAMENTO'!TIL39</f>
        <v>0</v>
      </c>
      <c r="TIK42" s="709">
        <f>'2-ORÇAMENTO'!TIK39</f>
        <v>0</v>
      </c>
      <c r="TIL42" s="707">
        <f>'2-ORÇAMENTO'!TIN39</f>
        <v>0</v>
      </c>
      <c r="TIM42" s="709">
        <f>'2-ORÇAMENTO'!TIM39</f>
        <v>0</v>
      </c>
      <c r="TIN42" s="707">
        <f>'2-ORÇAMENTO'!TIP39</f>
        <v>0</v>
      </c>
      <c r="TIO42" s="709">
        <f>'2-ORÇAMENTO'!TIO39</f>
        <v>0</v>
      </c>
      <c r="TIP42" s="707">
        <f>'2-ORÇAMENTO'!TIR39</f>
        <v>0</v>
      </c>
      <c r="TIQ42" s="709">
        <f>'2-ORÇAMENTO'!TIQ39</f>
        <v>0</v>
      </c>
      <c r="TIR42" s="707">
        <f>'2-ORÇAMENTO'!TIT39</f>
        <v>0</v>
      </c>
      <c r="TIS42" s="709">
        <f>'2-ORÇAMENTO'!TIS39</f>
        <v>0</v>
      </c>
      <c r="TIT42" s="707">
        <f>'2-ORÇAMENTO'!TIV39</f>
        <v>0</v>
      </c>
      <c r="TIU42" s="709">
        <f>'2-ORÇAMENTO'!TIU39</f>
        <v>0</v>
      </c>
      <c r="TIV42" s="707">
        <f>'2-ORÇAMENTO'!TIX39</f>
        <v>0</v>
      </c>
      <c r="TIW42" s="709">
        <f>'2-ORÇAMENTO'!TIW39</f>
        <v>0</v>
      </c>
      <c r="TIX42" s="707">
        <f>'2-ORÇAMENTO'!TIZ39</f>
        <v>0</v>
      </c>
      <c r="TIY42" s="709">
        <f>'2-ORÇAMENTO'!TIY39</f>
        <v>0</v>
      </c>
      <c r="TIZ42" s="707">
        <f>'2-ORÇAMENTO'!TJB39</f>
        <v>0</v>
      </c>
      <c r="TJA42" s="709">
        <f>'2-ORÇAMENTO'!TJA39</f>
        <v>0</v>
      </c>
      <c r="TJB42" s="707">
        <f>'2-ORÇAMENTO'!TJD39</f>
        <v>0</v>
      </c>
      <c r="TJC42" s="709">
        <f>'2-ORÇAMENTO'!TJC39</f>
        <v>0</v>
      </c>
      <c r="TJD42" s="707">
        <f>'2-ORÇAMENTO'!TJF39</f>
        <v>0</v>
      </c>
      <c r="TJE42" s="709">
        <f>'2-ORÇAMENTO'!TJE39</f>
        <v>0</v>
      </c>
      <c r="TJF42" s="707">
        <f>'2-ORÇAMENTO'!TJH39</f>
        <v>0</v>
      </c>
      <c r="TJG42" s="709">
        <f>'2-ORÇAMENTO'!TJG39</f>
        <v>0</v>
      </c>
      <c r="TJH42" s="707">
        <f>'2-ORÇAMENTO'!TJJ39</f>
        <v>0</v>
      </c>
      <c r="TJI42" s="709">
        <f>'2-ORÇAMENTO'!TJI39</f>
        <v>0</v>
      </c>
      <c r="TJJ42" s="707">
        <f>'2-ORÇAMENTO'!TJL39</f>
        <v>0</v>
      </c>
      <c r="TJK42" s="709">
        <f>'2-ORÇAMENTO'!TJK39</f>
        <v>0</v>
      </c>
      <c r="TJL42" s="707">
        <f>'2-ORÇAMENTO'!TJN39</f>
        <v>0</v>
      </c>
      <c r="TJM42" s="709">
        <f>'2-ORÇAMENTO'!TJM39</f>
        <v>0</v>
      </c>
      <c r="TJN42" s="707">
        <f>'2-ORÇAMENTO'!TJP39</f>
        <v>0</v>
      </c>
      <c r="TJO42" s="709">
        <f>'2-ORÇAMENTO'!TJO39</f>
        <v>0</v>
      </c>
      <c r="TJP42" s="707">
        <f>'2-ORÇAMENTO'!TJR39</f>
        <v>0</v>
      </c>
      <c r="TJQ42" s="709">
        <f>'2-ORÇAMENTO'!TJQ39</f>
        <v>0</v>
      </c>
      <c r="TJR42" s="707">
        <f>'2-ORÇAMENTO'!TJT39</f>
        <v>0</v>
      </c>
      <c r="TJS42" s="709">
        <f>'2-ORÇAMENTO'!TJS39</f>
        <v>0</v>
      </c>
      <c r="TJT42" s="707">
        <f>'2-ORÇAMENTO'!TJV39</f>
        <v>0</v>
      </c>
      <c r="TJU42" s="709">
        <f>'2-ORÇAMENTO'!TJU39</f>
        <v>0</v>
      </c>
      <c r="TJV42" s="707">
        <f>'2-ORÇAMENTO'!TJX39</f>
        <v>0</v>
      </c>
      <c r="TJW42" s="709">
        <f>'2-ORÇAMENTO'!TJW39</f>
        <v>0</v>
      </c>
      <c r="TJX42" s="707">
        <f>'2-ORÇAMENTO'!TJZ39</f>
        <v>0</v>
      </c>
      <c r="TJY42" s="709">
        <f>'2-ORÇAMENTO'!TJY39</f>
        <v>0</v>
      </c>
      <c r="TJZ42" s="707">
        <f>'2-ORÇAMENTO'!TKB39</f>
        <v>0</v>
      </c>
      <c r="TKA42" s="709">
        <f>'2-ORÇAMENTO'!TKA39</f>
        <v>0</v>
      </c>
      <c r="TKB42" s="707">
        <f>'2-ORÇAMENTO'!TKD39</f>
        <v>0</v>
      </c>
      <c r="TKC42" s="709">
        <f>'2-ORÇAMENTO'!TKC39</f>
        <v>0</v>
      </c>
      <c r="TKD42" s="707">
        <f>'2-ORÇAMENTO'!TKF39</f>
        <v>0</v>
      </c>
      <c r="TKE42" s="709">
        <f>'2-ORÇAMENTO'!TKE39</f>
        <v>0</v>
      </c>
      <c r="TKF42" s="707">
        <f>'2-ORÇAMENTO'!TKH39</f>
        <v>0</v>
      </c>
      <c r="TKG42" s="709">
        <f>'2-ORÇAMENTO'!TKG39</f>
        <v>0</v>
      </c>
      <c r="TKH42" s="707">
        <f>'2-ORÇAMENTO'!TKJ39</f>
        <v>0</v>
      </c>
      <c r="TKI42" s="709">
        <f>'2-ORÇAMENTO'!TKI39</f>
        <v>0</v>
      </c>
      <c r="TKJ42" s="707">
        <f>'2-ORÇAMENTO'!TKL39</f>
        <v>0</v>
      </c>
      <c r="TKK42" s="709">
        <f>'2-ORÇAMENTO'!TKK39</f>
        <v>0</v>
      </c>
      <c r="TKL42" s="707">
        <f>'2-ORÇAMENTO'!TKN39</f>
        <v>0</v>
      </c>
      <c r="TKM42" s="709">
        <f>'2-ORÇAMENTO'!TKM39</f>
        <v>0</v>
      </c>
      <c r="TKN42" s="707">
        <f>'2-ORÇAMENTO'!TKP39</f>
        <v>0</v>
      </c>
      <c r="TKO42" s="709">
        <f>'2-ORÇAMENTO'!TKO39</f>
        <v>0</v>
      </c>
      <c r="TKP42" s="707">
        <f>'2-ORÇAMENTO'!TKR39</f>
        <v>0</v>
      </c>
      <c r="TKQ42" s="709">
        <f>'2-ORÇAMENTO'!TKQ39</f>
        <v>0</v>
      </c>
      <c r="TKR42" s="707">
        <f>'2-ORÇAMENTO'!TKT39</f>
        <v>0</v>
      </c>
      <c r="TKS42" s="709">
        <f>'2-ORÇAMENTO'!TKS39</f>
        <v>0</v>
      </c>
      <c r="TKT42" s="707">
        <f>'2-ORÇAMENTO'!TKV39</f>
        <v>0</v>
      </c>
      <c r="TKU42" s="709">
        <f>'2-ORÇAMENTO'!TKU39</f>
        <v>0</v>
      </c>
      <c r="TKV42" s="707">
        <f>'2-ORÇAMENTO'!TKX39</f>
        <v>0</v>
      </c>
      <c r="TKW42" s="709">
        <f>'2-ORÇAMENTO'!TKW39</f>
        <v>0</v>
      </c>
      <c r="TKX42" s="707">
        <f>'2-ORÇAMENTO'!TKZ39</f>
        <v>0</v>
      </c>
      <c r="TKY42" s="709">
        <f>'2-ORÇAMENTO'!TKY39</f>
        <v>0</v>
      </c>
      <c r="TKZ42" s="707">
        <f>'2-ORÇAMENTO'!TLB39</f>
        <v>0</v>
      </c>
      <c r="TLA42" s="709">
        <f>'2-ORÇAMENTO'!TLA39</f>
        <v>0</v>
      </c>
      <c r="TLB42" s="707">
        <f>'2-ORÇAMENTO'!TLD39</f>
        <v>0</v>
      </c>
      <c r="TLC42" s="709">
        <f>'2-ORÇAMENTO'!TLC39</f>
        <v>0</v>
      </c>
      <c r="TLD42" s="707">
        <f>'2-ORÇAMENTO'!TLF39</f>
        <v>0</v>
      </c>
      <c r="TLE42" s="709">
        <f>'2-ORÇAMENTO'!TLE39</f>
        <v>0</v>
      </c>
      <c r="TLF42" s="707">
        <f>'2-ORÇAMENTO'!TLH39</f>
        <v>0</v>
      </c>
      <c r="TLG42" s="709">
        <f>'2-ORÇAMENTO'!TLG39</f>
        <v>0</v>
      </c>
      <c r="TLH42" s="707">
        <f>'2-ORÇAMENTO'!TLJ39</f>
        <v>0</v>
      </c>
      <c r="TLI42" s="709">
        <f>'2-ORÇAMENTO'!TLI39</f>
        <v>0</v>
      </c>
      <c r="TLJ42" s="707">
        <f>'2-ORÇAMENTO'!TLL39</f>
        <v>0</v>
      </c>
      <c r="TLK42" s="709">
        <f>'2-ORÇAMENTO'!TLK39</f>
        <v>0</v>
      </c>
      <c r="TLL42" s="707">
        <f>'2-ORÇAMENTO'!TLN39</f>
        <v>0</v>
      </c>
      <c r="TLM42" s="709">
        <f>'2-ORÇAMENTO'!TLM39</f>
        <v>0</v>
      </c>
      <c r="TLN42" s="707">
        <f>'2-ORÇAMENTO'!TLP39</f>
        <v>0</v>
      </c>
      <c r="TLO42" s="709">
        <f>'2-ORÇAMENTO'!TLO39</f>
        <v>0</v>
      </c>
      <c r="TLP42" s="707">
        <f>'2-ORÇAMENTO'!TLR39</f>
        <v>0</v>
      </c>
      <c r="TLQ42" s="709">
        <f>'2-ORÇAMENTO'!TLQ39</f>
        <v>0</v>
      </c>
      <c r="TLR42" s="707">
        <f>'2-ORÇAMENTO'!TLT39</f>
        <v>0</v>
      </c>
      <c r="TLS42" s="709">
        <f>'2-ORÇAMENTO'!TLS39</f>
        <v>0</v>
      </c>
      <c r="TLT42" s="707">
        <f>'2-ORÇAMENTO'!TLV39</f>
        <v>0</v>
      </c>
      <c r="TLU42" s="709">
        <f>'2-ORÇAMENTO'!TLU39</f>
        <v>0</v>
      </c>
      <c r="TLV42" s="707">
        <f>'2-ORÇAMENTO'!TLX39</f>
        <v>0</v>
      </c>
      <c r="TLW42" s="709">
        <f>'2-ORÇAMENTO'!TLW39</f>
        <v>0</v>
      </c>
      <c r="TLX42" s="707">
        <f>'2-ORÇAMENTO'!TLZ39</f>
        <v>0</v>
      </c>
      <c r="TLY42" s="709">
        <f>'2-ORÇAMENTO'!TLY39</f>
        <v>0</v>
      </c>
      <c r="TLZ42" s="707">
        <f>'2-ORÇAMENTO'!TMB39</f>
        <v>0</v>
      </c>
      <c r="TMA42" s="709">
        <f>'2-ORÇAMENTO'!TMA39</f>
        <v>0</v>
      </c>
      <c r="TMB42" s="707">
        <f>'2-ORÇAMENTO'!TMD39</f>
        <v>0</v>
      </c>
      <c r="TMC42" s="709">
        <f>'2-ORÇAMENTO'!TMC39</f>
        <v>0</v>
      </c>
      <c r="TMD42" s="707">
        <f>'2-ORÇAMENTO'!TMF39</f>
        <v>0</v>
      </c>
      <c r="TME42" s="709">
        <f>'2-ORÇAMENTO'!TME39</f>
        <v>0</v>
      </c>
      <c r="TMF42" s="707">
        <f>'2-ORÇAMENTO'!TMH39</f>
        <v>0</v>
      </c>
      <c r="TMG42" s="709">
        <f>'2-ORÇAMENTO'!TMG39</f>
        <v>0</v>
      </c>
      <c r="TMH42" s="707">
        <f>'2-ORÇAMENTO'!TMJ39</f>
        <v>0</v>
      </c>
      <c r="TMI42" s="709">
        <f>'2-ORÇAMENTO'!TMI39</f>
        <v>0</v>
      </c>
      <c r="TMJ42" s="707">
        <f>'2-ORÇAMENTO'!TML39</f>
        <v>0</v>
      </c>
      <c r="TMK42" s="709">
        <f>'2-ORÇAMENTO'!TMK39</f>
        <v>0</v>
      </c>
      <c r="TML42" s="707">
        <f>'2-ORÇAMENTO'!TMN39</f>
        <v>0</v>
      </c>
      <c r="TMM42" s="709">
        <f>'2-ORÇAMENTO'!TMM39</f>
        <v>0</v>
      </c>
      <c r="TMN42" s="707">
        <f>'2-ORÇAMENTO'!TMP39</f>
        <v>0</v>
      </c>
      <c r="TMO42" s="709">
        <f>'2-ORÇAMENTO'!TMO39</f>
        <v>0</v>
      </c>
      <c r="TMP42" s="707">
        <f>'2-ORÇAMENTO'!TMR39</f>
        <v>0</v>
      </c>
      <c r="TMQ42" s="709">
        <f>'2-ORÇAMENTO'!TMQ39</f>
        <v>0</v>
      </c>
      <c r="TMR42" s="707">
        <f>'2-ORÇAMENTO'!TMT39</f>
        <v>0</v>
      </c>
      <c r="TMS42" s="709">
        <f>'2-ORÇAMENTO'!TMS39</f>
        <v>0</v>
      </c>
      <c r="TMT42" s="707">
        <f>'2-ORÇAMENTO'!TMV39</f>
        <v>0</v>
      </c>
      <c r="TMU42" s="709">
        <f>'2-ORÇAMENTO'!TMU39</f>
        <v>0</v>
      </c>
      <c r="TMV42" s="707">
        <f>'2-ORÇAMENTO'!TMX39</f>
        <v>0</v>
      </c>
      <c r="TMW42" s="709">
        <f>'2-ORÇAMENTO'!TMW39</f>
        <v>0</v>
      </c>
      <c r="TMX42" s="707">
        <f>'2-ORÇAMENTO'!TMZ39</f>
        <v>0</v>
      </c>
      <c r="TMY42" s="709">
        <f>'2-ORÇAMENTO'!TMY39</f>
        <v>0</v>
      </c>
      <c r="TMZ42" s="707">
        <f>'2-ORÇAMENTO'!TNB39</f>
        <v>0</v>
      </c>
      <c r="TNA42" s="709">
        <f>'2-ORÇAMENTO'!TNA39</f>
        <v>0</v>
      </c>
      <c r="TNB42" s="707">
        <f>'2-ORÇAMENTO'!TND39</f>
        <v>0</v>
      </c>
      <c r="TNC42" s="709">
        <f>'2-ORÇAMENTO'!TNC39</f>
        <v>0</v>
      </c>
      <c r="TND42" s="707">
        <f>'2-ORÇAMENTO'!TNF39</f>
        <v>0</v>
      </c>
      <c r="TNE42" s="709">
        <f>'2-ORÇAMENTO'!TNE39</f>
        <v>0</v>
      </c>
      <c r="TNF42" s="707">
        <f>'2-ORÇAMENTO'!TNH39</f>
        <v>0</v>
      </c>
      <c r="TNG42" s="709">
        <f>'2-ORÇAMENTO'!TNG39</f>
        <v>0</v>
      </c>
      <c r="TNH42" s="707">
        <f>'2-ORÇAMENTO'!TNJ39</f>
        <v>0</v>
      </c>
      <c r="TNI42" s="709">
        <f>'2-ORÇAMENTO'!TNI39</f>
        <v>0</v>
      </c>
      <c r="TNJ42" s="707">
        <f>'2-ORÇAMENTO'!TNL39</f>
        <v>0</v>
      </c>
      <c r="TNK42" s="709">
        <f>'2-ORÇAMENTO'!TNK39</f>
        <v>0</v>
      </c>
      <c r="TNL42" s="707">
        <f>'2-ORÇAMENTO'!TNN39</f>
        <v>0</v>
      </c>
      <c r="TNM42" s="709">
        <f>'2-ORÇAMENTO'!TNM39</f>
        <v>0</v>
      </c>
      <c r="TNN42" s="707">
        <f>'2-ORÇAMENTO'!TNP39</f>
        <v>0</v>
      </c>
      <c r="TNO42" s="709">
        <f>'2-ORÇAMENTO'!TNO39</f>
        <v>0</v>
      </c>
      <c r="TNP42" s="707">
        <f>'2-ORÇAMENTO'!TNR39</f>
        <v>0</v>
      </c>
      <c r="TNQ42" s="709">
        <f>'2-ORÇAMENTO'!TNQ39</f>
        <v>0</v>
      </c>
      <c r="TNR42" s="707">
        <f>'2-ORÇAMENTO'!TNT39</f>
        <v>0</v>
      </c>
      <c r="TNS42" s="709">
        <f>'2-ORÇAMENTO'!TNS39</f>
        <v>0</v>
      </c>
      <c r="TNT42" s="707">
        <f>'2-ORÇAMENTO'!TNV39</f>
        <v>0</v>
      </c>
      <c r="TNU42" s="709">
        <f>'2-ORÇAMENTO'!TNU39</f>
        <v>0</v>
      </c>
      <c r="TNV42" s="707">
        <f>'2-ORÇAMENTO'!TNX39</f>
        <v>0</v>
      </c>
      <c r="TNW42" s="709">
        <f>'2-ORÇAMENTO'!TNW39</f>
        <v>0</v>
      </c>
      <c r="TNX42" s="707">
        <f>'2-ORÇAMENTO'!TNZ39</f>
        <v>0</v>
      </c>
      <c r="TNY42" s="709">
        <f>'2-ORÇAMENTO'!TNY39</f>
        <v>0</v>
      </c>
      <c r="TNZ42" s="707">
        <f>'2-ORÇAMENTO'!TOB39</f>
        <v>0</v>
      </c>
      <c r="TOA42" s="709">
        <f>'2-ORÇAMENTO'!TOA39</f>
        <v>0</v>
      </c>
      <c r="TOB42" s="707">
        <f>'2-ORÇAMENTO'!TOD39</f>
        <v>0</v>
      </c>
      <c r="TOC42" s="709">
        <f>'2-ORÇAMENTO'!TOC39</f>
        <v>0</v>
      </c>
      <c r="TOD42" s="707">
        <f>'2-ORÇAMENTO'!TOF39</f>
        <v>0</v>
      </c>
      <c r="TOE42" s="709">
        <f>'2-ORÇAMENTO'!TOE39</f>
        <v>0</v>
      </c>
      <c r="TOF42" s="707">
        <f>'2-ORÇAMENTO'!TOH39</f>
        <v>0</v>
      </c>
      <c r="TOG42" s="709">
        <f>'2-ORÇAMENTO'!TOG39</f>
        <v>0</v>
      </c>
      <c r="TOH42" s="707">
        <f>'2-ORÇAMENTO'!TOJ39</f>
        <v>0</v>
      </c>
      <c r="TOI42" s="709">
        <f>'2-ORÇAMENTO'!TOI39</f>
        <v>0</v>
      </c>
      <c r="TOJ42" s="707">
        <f>'2-ORÇAMENTO'!TOL39</f>
        <v>0</v>
      </c>
      <c r="TOK42" s="709">
        <f>'2-ORÇAMENTO'!TOK39</f>
        <v>0</v>
      </c>
      <c r="TOL42" s="707">
        <f>'2-ORÇAMENTO'!TON39</f>
        <v>0</v>
      </c>
      <c r="TOM42" s="709">
        <f>'2-ORÇAMENTO'!TOM39</f>
        <v>0</v>
      </c>
      <c r="TON42" s="707">
        <f>'2-ORÇAMENTO'!TOP39</f>
        <v>0</v>
      </c>
      <c r="TOO42" s="709">
        <f>'2-ORÇAMENTO'!TOO39</f>
        <v>0</v>
      </c>
      <c r="TOP42" s="707">
        <f>'2-ORÇAMENTO'!TOR39</f>
        <v>0</v>
      </c>
      <c r="TOQ42" s="709">
        <f>'2-ORÇAMENTO'!TOQ39</f>
        <v>0</v>
      </c>
      <c r="TOR42" s="707">
        <f>'2-ORÇAMENTO'!TOT39</f>
        <v>0</v>
      </c>
      <c r="TOS42" s="709">
        <f>'2-ORÇAMENTO'!TOS39</f>
        <v>0</v>
      </c>
      <c r="TOT42" s="707">
        <f>'2-ORÇAMENTO'!TOV39</f>
        <v>0</v>
      </c>
      <c r="TOU42" s="709">
        <f>'2-ORÇAMENTO'!TOU39</f>
        <v>0</v>
      </c>
      <c r="TOV42" s="707">
        <f>'2-ORÇAMENTO'!TOX39</f>
        <v>0</v>
      </c>
      <c r="TOW42" s="709">
        <f>'2-ORÇAMENTO'!TOW39</f>
        <v>0</v>
      </c>
      <c r="TOX42" s="707">
        <f>'2-ORÇAMENTO'!TOZ39</f>
        <v>0</v>
      </c>
      <c r="TOY42" s="709">
        <f>'2-ORÇAMENTO'!TOY39</f>
        <v>0</v>
      </c>
      <c r="TOZ42" s="707">
        <f>'2-ORÇAMENTO'!TPB39</f>
        <v>0</v>
      </c>
      <c r="TPA42" s="709">
        <f>'2-ORÇAMENTO'!TPA39</f>
        <v>0</v>
      </c>
      <c r="TPB42" s="707">
        <f>'2-ORÇAMENTO'!TPD39</f>
        <v>0</v>
      </c>
      <c r="TPC42" s="709">
        <f>'2-ORÇAMENTO'!TPC39</f>
        <v>0</v>
      </c>
      <c r="TPD42" s="707">
        <f>'2-ORÇAMENTO'!TPF39</f>
        <v>0</v>
      </c>
      <c r="TPE42" s="709">
        <f>'2-ORÇAMENTO'!TPE39</f>
        <v>0</v>
      </c>
      <c r="TPF42" s="707">
        <f>'2-ORÇAMENTO'!TPH39</f>
        <v>0</v>
      </c>
      <c r="TPG42" s="709">
        <f>'2-ORÇAMENTO'!TPG39</f>
        <v>0</v>
      </c>
      <c r="TPH42" s="707">
        <f>'2-ORÇAMENTO'!TPJ39</f>
        <v>0</v>
      </c>
      <c r="TPI42" s="709">
        <f>'2-ORÇAMENTO'!TPI39</f>
        <v>0</v>
      </c>
      <c r="TPJ42" s="707">
        <f>'2-ORÇAMENTO'!TPL39</f>
        <v>0</v>
      </c>
      <c r="TPK42" s="709">
        <f>'2-ORÇAMENTO'!TPK39</f>
        <v>0</v>
      </c>
      <c r="TPL42" s="707">
        <f>'2-ORÇAMENTO'!TPN39</f>
        <v>0</v>
      </c>
      <c r="TPM42" s="709">
        <f>'2-ORÇAMENTO'!TPM39</f>
        <v>0</v>
      </c>
      <c r="TPN42" s="707">
        <f>'2-ORÇAMENTO'!TPP39</f>
        <v>0</v>
      </c>
      <c r="TPO42" s="709">
        <f>'2-ORÇAMENTO'!TPO39</f>
        <v>0</v>
      </c>
      <c r="TPP42" s="707">
        <f>'2-ORÇAMENTO'!TPR39</f>
        <v>0</v>
      </c>
      <c r="TPQ42" s="709">
        <f>'2-ORÇAMENTO'!TPQ39</f>
        <v>0</v>
      </c>
      <c r="TPR42" s="707">
        <f>'2-ORÇAMENTO'!TPT39</f>
        <v>0</v>
      </c>
      <c r="TPS42" s="709">
        <f>'2-ORÇAMENTO'!TPS39</f>
        <v>0</v>
      </c>
      <c r="TPT42" s="707">
        <f>'2-ORÇAMENTO'!TPV39</f>
        <v>0</v>
      </c>
      <c r="TPU42" s="709">
        <f>'2-ORÇAMENTO'!TPU39</f>
        <v>0</v>
      </c>
      <c r="TPV42" s="707">
        <f>'2-ORÇAMENTO'!TPX39</f>
        <v>0</v>
      </c>
      <c r="TPW42" s="709">
        <f>'2-ORÇAMENTO'!TPW39</f>
        <v>0</v>
      </c>
      <c r="TPX42" s="707">
        <f>'2-ORÇAMENTO'!TPZ39</f>
        <v>0</v>
      </c>
      <c r="TPY42" s="709">
        <f>'2-ORÇAMENTO'!TPY39</f>
        <v>0</v>
      </c>
      <c r="TPZ42" s="707">
        <f>'2-ORÇAMENTO'!TQB39</f>
        <v>0</v>
      </c>
      <c r="TQA42" s="709">
        <f>'2-ORÇAMENTO'!TQA39</f>
        <v>0</v>
      </c>
      <c r="TQB42" s="707">
        <f>'2-ORÇAMENTO'!TQD39</f>
        <v>0</v>
      </c>
      <c r="TQC42" s="709">
        <f>'2-ORÇAMENTO'!TQC39</f>
        <v>0</v>
      </c>
      <c r="TQD42" s="707">
        <f>'2-ORÇAMENTO'!TQF39</f>
        <v>0</v>
      </c>
      <c r="TQE42" s="709">
        <f>'2-ORÇAMENTO'!TQE39</f>
        <v>0</v>
      </c>
      <c r="TQF42" s="707">
        <f>'2-ORÇAMENTO'!TQH39</f>
        <v>0</v>
      </c>
      <c r="TQG42" s="709">
        <f>'2-ORÇAMENTO'!TQG39</f>
        <v>0</v>
      </c>
      <c r="TQH42" s="707">
        <f>'2-ORÇAMENTO'!TQJ39</f>
        <v>0</v>
      </c>
      <c r="TQI42" s="709">
        <f>'2-ORÇAMENTO'!TQI39</f>
        <v>0</v>
      </c>
      <c r="TQJ42" s="707">
        <f>'2-ORÇAMENTO'!TQL39</f>
        <v>0</v>
      </c>
      <c r="TQK42" s="709">
        <f>'2-ORÇAMENTO'!TQK39</f>
        <v>0</v>
      </c>
      <c r="TQL42" s="707">
        <f>'2-ORÇAMENTO'!TQN39</f>
        <v>0</v>
      </c>
      <c r="TQM42" s="709">
        <f>'2-ORÇAMENTO'!TQM39</f>
        <v>0</v>
      </c>
      <c r="TQN42" s="707">
        <f>'2-ORÇAMENTO'!TQP39</f>
        <v>0</v>
      </c>
      <c r="TQO42" s="709">
        <f>'2-ORÇAMENTO'!TQO39</f>
        <v>0</v>
      </c>
      <c r="TQP42" s="707">
        <f>'2-ORÇAMENTO'!TQR39</f>
        <v>0</v>
      </c>
      <c r="TQQ42" s="709">
        <f>'2-ORÇAMENTO'!TQQ39</f>
        <v>0</v>
      </c>
      <c r="TQR42" s="707">
        <f>'2-ORÇAMENTO'!TQT39</f>
        <v>0</v>
      </c>
      <c r="TQS42" s="709">
        <f>'2-ORÇAMENTO'!TQS39</f>
        <v>0</v>
      </c>
      <c r="TQT42" s="707">
        <f>'2-ORÇAMENTO'!TQV39</f>
        <v>0</v>
      </c>
      <c r="TQU42" s="709">
        <f>'2-ORÇAMENTO'!TQU39</f>
        <v>0</v>
      </c>
      <c r="TQV42" s="707">
        <f>'2-ORÇAMENTO'!TQX39</f>
        <v>0</v>
      </c>
      <c r="TQW42" s="709">
        <f>'2-ORÇAMENTO'!TQW39</f>
        <v>0</v>
      </c>
      <c r="TQX42" s="707">
        <f>'2-ORÇAMENTO'!TQZ39</f>
        <v>0</v>
      </c>
      <c r="TQY42" s="709">
        <f>'2-ORÇAMENTO'!TQY39</f>
        <v>0</v>
      </c>
      <c r="TQZ42" s="707">
        <f>'2-ORÇAMENTO'!TRB39</f>
        <v>0</v>
      </c>
      <c r="TRA42" s="709">
        <f>'2-ORÇAMENTO'!TRA39</f>
        <v>0</v>
      </c>
      <c r="TRB42" s="707">
        <f>'2-ORÇAMENTO'!TRD39</f>
        <v>0</v>
      </c>
      <c r="TRC42" s="709">
        <f>'2-ORÇAMENTO'!TRC39</f>
        <v>0</v>
      </c>
      <c r="TRD42" s="707">
        <f>'2-ORÇAMENTO'!TRF39</f>
        <v>0</v>
      </c>
      <c r="TRE42" s="709">
        <f>'2-ORÇAMENTO'!TRE39</f>
        <v>0</v>
      </c>
      <c r="TRF42" s="707">
        <f>'2-ORÇAMENTO'!TRH39</f>
        <v>0</v>
      </c>
      <c r="TRG42" s="709">
        <f>'2-ORÇAMENTO'!TRG39</f>
        <v>0</v>
      </c>
      <c r="TRH42" s="707">
        <f>'2-ORÇAMENTO'!TRJ39</f>
        <v>0</v>
      </c>
      <c r="TRI42" s="709">
        <f>'2-ORÇAMENTO'!TRI39</f>
        <v>0</v>
      </c>
      <c r="TRJ42" s="707">
        <f>'2-ORÇAMENTO'!TRL39</f>
        <v>0</v>
      </c>
      <c r="TRK42" s="709">
        <f>'2-ORÇAMENTO'!TRK39</f>
        <v>0</v>
      </c>
      <c r="TRL42" s="707">
        <f>'2-ORÇAMENTO'!TRN39</f>
        <v>0</v>
      </c>
      <c r="TRM42" s="709">
        <f>'2-ORÇAMENTO'!TRM39</f>
        <v>0</v>
      </c>
      <c r="TRN42" s="707">
        <f>'2-ORÇAMENTO'!TRP39</f>
        <v>0</v>
      </c>
      <c r="TRO42" s="709">
        <f>'2-ORÇAMENTO'!TRO39</f>
        <v>0</v>
      </c>
      <c r="TRP42" s="707">
        <f>'2-ORÇAMENTO'!TRR39</f>
        <v>0</v>
      </c>
      <c r="TRQ42" s="709">
        <f>'2-ORÇAMENTO'!TRQ39</f>
        <v>0</v>
      </c>
      <c r="TRR42" s="707">
        <f>'2-ORÇAMENTO'!TRT39</f>
        <v>0</v>
      </c>
      <c r="TRS42" s="709">
        <f>'2-ORÇAMENTO'!TRS39</f>
        <v>0</v>
      </c>
      <c r="TRT42" s="707">
        <f>'2-ORÇAMENTO'!TRV39</f>
        <v>0</v>
      </c>
      <c r="TRU42" s="709">
        <f>'2-ORÇAMENTO'!TRU39</f>
        <v>0</v>
      </c>
      <c r="TRV42" s="707">
        <f>'2-ORÇAMENTO'!TRX39</f>
        <v>0</v>
      </c>
      <c r="TRW42" s="709">
        <f>'2-ORÇAMENTO'!TRW39</f>
        <v>0</v>
      </c>
      <c r="TRX42" s="707">
        <f>'2-ORÇAMENTO'!TRZ39</f>
        <v>0</v>
      </c>
      <c r="TRY42" s="709">
        <f>'2-ORÇAMENTO'!TRY39</f>
        <v>0</v>
      </c>
      <c r="TRZ42" s="707">
        <f>'2-ORÇAMENTO'!TSB39</f>
        <v>0</v>
      </c>
      <c r="TSA42" s="709">
        <f>'2-ORÇAMENTO'!TSA39</f>
        <v>0</v>
      </c>
      <c r="TSB42" s="707">
        <f>'2-ORÇAMENTO'!TSD39</f>
        <v>0</v>
      </c>
      <c r="TSC42" s="709">
        <f>'2-ORÇAMENTO'!TSC39</f>
        <v>0</v>
      </c>
      <c r="TSD42" s="707">
        <f>'2-ORÇAMENTO'!TSF39</f>
        <v>0</v>
      </c>
      <c r="TSE42" s="709">
        <f>'2-ORÇAMENTO'!TSE39</f>
        <v>0</v>
      </c>
      <c r="TSF42" s="707">
        <f>'2-ORÇAMENTO'!TSH39</f>
        <v>0</v>
      </c>
      <c r="TSG42" s="709">
        <f>'2-ORÇAMENTO'!TSG39</f>
        <v>0</v>
      </c>
      <c r="TSH42" s="707">
        <f>'2-ORÇAMENTO'!TSJ39</f>
        <v>0</v>
      </c>
      <c r="TSI42" s="709">
        <f>'2-ORÇAMENTO'!TSI39</f>
        <v>0</v>
      </c>
      <c r="TSJ42" s="707">
        <f>'2-ORÇAMENTO'!TSL39</f>
        <v>0</v>
      </c>
      <c r="TSK42" s="709">
        <f>'2-ORÇAMENTO'!TSK39</f>
        <v>0</v>
      </c>
      <c r="TSL42" s="707">
        <f>'2-ORÇAMENTO'!TSN39</f>
        <v>0</v>
      </c>
      <c r="TSM42" s="709">
        <f>'2-ORÇAMENTO'!TSM39</f>
        <v>0</v>
      </c>
      <c r="TSN42" s="707">
        <f>'2-ORÇAMENTO'!TSP39</f>
        <v>0</v>
      </c>
      <c r="TSO42" s="709">
        <f>'2-ORÇAMENTO'!TSO39</f>
        <v>0</v>
      </c>
      <c r="TSP42" s="707">
        <f>'2-ORÇAMENTO'!TSR39</f>
        <v>0</v>
      </c>
      <c r="TSQ42" s="709">
        <f>'2-ORÇAMENTO'!TSQ39</f>
        <v>0</v>
      </c>
      <c r="TSR42" s="707">
        <f>'2-ORÇAMENTO'!TST39</f>
        <v>0</v>
      </c>
      <c r="TSS42" s="709">
        <f>'2-ORÇAMENTO'!TSS39</f>
        <v>0</v>
      </c>
      <c r="TST42" s="707">
        <f>'2-ORÇAMENTO'!TSV39</f>
        <v>0</v>
      </c>
      <c r="TSU42" s="709">
        <f>'2-ORÇAMENTO'!TSU39</f>
        <v>0</v>
      </c>
      <c r="TSV42" s="707">
        <f>'2-ORÇAMENTO'!TSX39</f>
        <v>0</v>
      </c>
      <c r="TSW42" s="709">
        <f>'2-ORÇAMENTO'!TSW39</f>
        <v>0</v>
      </c>
      <c r="TSX42" s="707">
        <f>'2-ORÇAMENTO'!TSZ39</f>
        <v>0</v>
      </c>
      <c r="TSY42" s="709">
        <f>'2-ORÇAMENTO'!TSY39</f>
        <v>0</v>
      </c>
      <c r="TSZ42" s="707">
        <f>'2-ORÇAMENTO'!TTB39</f>
        <v>0</v>
      </c>
      <c r="TTA42" s="709">
        <f>'2-ORÇAMENTO'!TTA39</f>
        <v>0</v>
      </c>
      <c r="TTB42" s="707">
        <f>'2-ORÇAMENTO'!TTD39</f>
        <v>0</v>
      </c>
      <c r="TTC42" s="709">
        <f>'2-ORÇAMENTO'!TTC39</f>
        <v>0</v>
      </c>
      <c r="TTD42" s="707">
        <f>'2-ORÇAMENTO'!TTF39</f>
        <v>0</v>
      </c>
      <c r="TTE42" s="709">
        <f>'2-ORÇAMENTO'!TTE39</f>
        <v>0</v>
      </c>
      <c r="TTF42" s="707">
        <f>'2-ORÇAMENTO'!TTH39</f>
        <v>0</v>
      </c>
      <c r="TTG42" s="709">
        <f>'2-ORÇAMENTO'!TTG39</f>
        <v>0</v>
      </c>
      <c r="TTH42" s="707">
        <f>'2-ORÇAMENTO'!TTJ39</f>
        <v>0</v>
      </c>
      <c r="TTI42" s="709">
        <f>'2-ORÇAMENTO'!TTI39</f>
        <v>0</v>
      </c>
      <c r="TTJ42" s="707">
        <f>'2-ORÇAMENTO'!TTL39</f>
        <v>0</v>
      </c>
      <c r="TTK42" s="709">
        <f>'2-ORÇAMENTO'!TTK39</f>
        <v>0</v>
      </c>
      <c r="TTL42" s="707">
        <f>'2-ORÇAMENTO'!TTN39</f>
        <v>0</v>
      </c>
      <c r="TTM42" s="709">
        <f>'2-ORÇAMENTO'!TTM39</f>
        <v>0</v>
      </c>
      <c r="TTN42" s="707">
        <f>'2-ORÇAMENTO'!TTP39</f>
        <v>0</v>
      </c>
      <c r="TTO42" s="709">
        <f>'2-ORÇAMENTO'!TTO39</f>
        <v>0</v>
      </c>
      <c r="TTP42" s="707">
        <f>'2-ORÇAMENTO'!TTR39</f>
        <v>0</v>
      </c>
      <c r="TTQ42" s="709">
        <f>'2-ORÇAMENTO'!TTQ39</f>
        <v>0</v>
      </c>
      <c r="TTR42" s="707">
        <f>'2-ORÇAMENTO'!TTT39</f>
        <v>0</v>
      </c>
      <c r="TTS42" s="709">
        <f>'2-ORÇAMENTO'!TTS39</f>
        <v>0</v>
      </c>
      <c r="TTT42" s="707">
        <f>'2-ORÇAMENTO'!TTV39</f>
        <v>0</v>
      </c>
      <c r="TTU42" s="709">
        <f>'2-ORÇAMENTO'!TTU39</f>
        <v>0</v>
      </c>
      <c r="TTV42" s="707">
        <f>'2-ORÇAMENTO'!TTX39</f>
        <v>0</v>
      </c>
      <c r="TTW42" s="709">
        <f>'2-ORÇAMENTO'!TTW39</f>
        <v>0</v>
      </c>
      <c r="TTX42" s="707">
        <f>'2-ORÇAMENTO'!TTZ39</f>
        <v>0</v>
      </c>
      <c r="TTY42" s="709">
        <f>'2-ORÇAMENTO'!TTY39</f>
        <v>0</v>
      </c>
      <c r="TTZ42" s="707">
        <f>'2-ORÇAMENTO'!TUB39</f>
        <v>0</v>
      </c>
      <c r="TUA42" s="709">
        <f>'2-ORÇAMENTO'!TUA39</f>
        <v>0</v>
      </c>
      <c r="TUB42" s="707">
        <f>'2-ORÇAMENTO'!TUD39</f>
        <v>0</v>
      </c>
      <c r="TUC42" s="709">
        <f>'2-ORÇAMENTO'!TUC39</f>
        <v>0</v>
      </c>
      <c r="TUD42" s="707">
        <f>'2-ORÇAMENTO'!TUF39</f>
        <v>0</v>
      </c>
      <c r="TUE42" s="709">
        <f>'2-ORÇAMENTO'!TUE39</f>
        <v>0</v>
      </c>
      <c r="TUF42" s="707">
        <f>'2-ORÇAMENTO'!TUH39</f>
        <v>0</v>
      </c>
      <c r="TUG42" s="709">
        <f>'2-ORÇAMENTO'!TUG39</f>
        <v>0</v>
      </c>
      <c r="TUH42" s="707">
        <f>'2-ORÇAMENTO'!TUJ39</f>
        <v>0</v>
      </c>
      <c r="TUI42" s="709">
        <f>'2-ORÇAMENTO'!TUI39</f>
        <v>0</v>
      </c>
      <c r="TUJ42" s="707">
        <f>'2-ORÇAMENTO'!TUL39</f>
        <v>0</v>
      </c>
      <c r="TUK42" s="709">
        <f>'2-ORÇAMENTO'!TUK39</f>
        <v>0</v>
      </c>
      <c r="TUL42" s="707">
        <f>'2-ORÇAMENTO'!TUN39</f>
        <v>0</v>
      </c>
      <c r="TUM42" s="709">
        <f>'2-ORÇAMENTO'!TUM39</f>
        <v>0</v>
      </c>
      <c r="TUN42" s="707">
        <f>'2-ORÇAMENTO'!TUP39</f>
        <v>0</v>
      </c>
      <c r="TUO42" s="709">
        <f>'2-ORÇAMENTO'!TUO39</f>
        <v>0</v>
      </c>
      <c r="TUP42" s="707">
        <f>'2-ORÇAMENTO'!TUR39</f>
        <v>0</v>
      </c>
      <c r="TUQ42" s="709">
        <f>'2-ORÇAMENTO'!TUQ39</f>
        <v>0</v>
      </c>
      <c r="TUR42" s="707">
        <f>'2-ORÇAMENTO'!TUT39</f>
        <v>0</v>
      </c>
      <c r="TUS42" s="709">
        <f>'2-ORÇAMENTO'!TUS39</f>
        <v>0</v>
      </c>
      <c r="TUT42" s="707">
        <f>'2-ORÇAMENTO'!TUV39</f>
        <v>0</v>
      </c>
      <c r="TUU42" s="709">
        <f>'2-ORÇAMENTO'!TUU39</f>
        <v>0</v>
      </c>
      <c r="TUV42" s="707">
        <f>'2-ORÇAMENTO'!TUX39</f>
        <v>0</v>
      </c>
      <c r="TUW42" s="709">
        <f>'2-ORÇAMENTO'!TUW39</f>
        <v>0</v>
      </c>
      <c r="TUX42" s="707">
        <f>'2-ORÇAMENTO'!TUZ39</f>
        <v>0</v>
      </c>
      <c r="TUY42" s="709">
        <f>'2-ORÇAMENTO'!TUY39</f>
        <v>0</v>
      </c>
      <c r="TUZ42" s="707">
        <f>'2-ORÇAMENTO'!TVB39</f>
        <v>0</v>
      </c>
      <c r="TVA42" s="709">
        <f>'2-ORÇAMENTO'!TVA39</f>
        <v>0</v>
      </c>
      <c r="TVB42" s="707">
        <f>'2-ORÇAMENTO'!TVD39</f>
        <v>0</v>
      </c>
      <c r="TVC42" s="709">
        <f>'2-ORÇAMENTO'!TVC39</f>
        <v>0</v>
      </c>
      <c r="TVD42" s="707">
        <f>'2-ORÇAMENTO'!TVF39</f>
        <v>0</v>
      </c>
      <c r="TVE42" s="709">
        <f>'2-ORÇAMENTO'!TVE39</f>
        <v>0</v>
      </c>
      <c r="TVF42" s="707">
        <f>'2-ORÇAMENTO'!TVH39</f>
        <v>0</v>
      </c>
      <c r="TVG42" s="709">
        <f>'2-ORÇAMENTO'!TVG39</f>
        <v>0</v>
      </c>
      <c r="TVH42" s="707">
        <f>'2-ORÇAMENTO'!TVJ39</f>
        <v>0</v>
      </c>
      <c r="TVI42" s="709">
        <f>'2-ORÇAMENTO'!TVI39</f>
        <v>0</v>
      </c>
      <c r="TVJ42" s="707">
        <f>'2-ORÇAMENTO'!TVL39</f>
        <v>0</v>
      </c>
      <c r="TVK42" s="709">
        <f>'2-ORÇAMENTO'!TVK39</f>
        <v>0</v>
      </c>
      <c r="TVL42" s="707">
        <f>'2-ORÇAMENTO'!TVN39</f>
        <v>0</v>
      </c>
      <c r="TVM42" s="709">
        <f>'2-ORÇAMENTO'!TVM39</f>
        <v>0</v>
      </c>
      <c r="TVN42" s="707">
        <f>'2-ORÇAMENTO'!TVP39</f>
        <v>0</v>
      </c>
      <c r="TVO42" s="709">
        <f>'2-ORÇAMENTO'!TVO39</f>
        <v>0</v>
      </c>
      <c r="TVP42" s="707">
        <f>'2-ORÇAMENTO'!TVR39</f>
        <v>0</v>
      </c>
      <c r="TVQ42" s="709">
        <f>'2-ORÇAMENTO'!TVQ39</f>
        <v>0</v>
      </c>
      <c r="TVR42" s="707">
        <f>'2-ORÇAMENTO'!TVT39</f>
        <v>0</v>
      </c>
      <c r="TVS42" s="709">
        <f>'2-ORÇAMENTO'!TVS39</f>
        <v>0</v>
      </c>
      <c r="TVT42" s="707">
        <f>'2-ORÇAMENTO'!TVV39</f>
        <v>0</v>
      </c>
      <c r="TVU42" s="709">
        <f>'2-ORÇAMENTO'!TVU39</f>
        <v>0</v>
      </c>
      <c r="TVV42" s="707">
        <f>'2-ORÇAMENTO'!TVX39</f>
        <v>0</v>
      </c>
      <c r="TVW42" s="709">
        <f>'2-ORÇAMENTO'!TVW39</f>
        <v>0</v>
      </c>
      <c r="TVX42" s="707">
        <f>'2-ORÇAMENTO'!TVZ39</f>
        <v>0</v>
      </c>
      <c r="TVY42" s="709">
        <f>'2-ORÇAMENTO'!TVY39</f>
        <v>0</v>
      </c>
      <c r="TVZ42" s="707">
        <f>'2-ORÇAMENTO'!TWB39</f>
        <v>0</v>
      </c>
      <c r="TWA42" s="709">
        <f>'2-ORÇAMENTO'!TWA39</f>
        <v>0</v>
      </c>
      <c r="TWB42" s="707">
        <f>'2-ORÇAMENTO'!TWD39</f>
        <v>0</v>
      </c>
      <c r="TWC42" s="709">
        <f>'2-ORÇAMENTO'!TWC39</f>
        <v>0</v>
      </c>
      <c r="TWD42" s="707">
        <f>'2-ORÇAMENTO'!TWF39</f>
        <v>0</v>
      </c>
      <c r="TWE42" s="709">
        <f>'2-ORÇAMENTO'!TWE39</f>
        <v>0</v>
      </c>
      <c r="TWF42" s="707">
        <f>'2-ORÇAMENTO'!TWH39</f>
        <v>0</v>
      </c>
      <c r="TWG42" s="709">
        <f>'2-ORÇAMENTO'!TWG39</f>
        <v>0</v>
      </c>
      <c r="TWH42" s="707">
        <f>'2-ORÇAMENTO'!TWJ39</f>
        <v>0</v>
      </c>
      <c r="TWI42" s="709">
        <f>'2-ORÇAMENTO'!TWI39</f>
        <v>0</v>
      </c>
      <c r="TWJ42" s="707">
        <f>'2-ORÇAMENTO'!TWL39</f>
        <v>0</v>
      </c>
      <c r="TWK42" s="709">
        <f>'2-ORÇAMENTO'!TWK39</f>
        <v>0</v>
      </c>
      <c r="TWL42" s="707">
        <f>'2-ORÇAMENTO'!TWN39</f>
        <v>0</v>
      </c>
      <c r="TWM42" s="709">
        <f>'2-ORÇAMENTO'!TWM39</f>
        <v>0</v>
      </c>
      <c r="TWN42" s="707">
        <f>'2-ORÇAMENTO'!TWP39</f>
        <v>0</v>
      </c>
      <c r="TWO42" s="709">
        <f>'2-ORÇAMENTO'!TWO39</f>
        <v>0</v>
      </c>
      <c r="TWP42" s="707">
        <f>'2-ORÇAMENTO'!TWR39</f>
        <v>0</v>
      </c>
      <c r="TWQ42" s="709">
        <f>'2-ORÇAMENTO'!TWQ39</f>
        <v>0</v>
      </c>
      <c r="TWR42" s="707">
        <f>'2-ORÇAMENTO'!TWT39</f>
        <v>0</v>
      </c>
      <c r="TWS42" s="709">
        <f>'2-ORÇAMENTO'!TWS39</f>
        <v>0</v>
      </c>
      <c r="TWT42" s="707">
        <f>'2-ORÇAMENTO'!TWV39</f>
        <v>0</v>
      </c>
      <c r="TWU42" s="709">
        <f>'2-ORÇAMENTO'!TWU39</f>
        <v>0</v>
      </c>
      <c r="TWV42" s="707">
        <f>'2-ORÇAMENTO'!TWX39</f>
        <v>0</v>
      </c>
      <c r="TWW42" s="709">
        <f>'2-ORÇAMENTO'!TWW39</f>
        <v>0</v>
      </c>
      <c r="TWX42" s="707">
        <f>'2-ORÇAMENTO'!TWZ39</f>
        <v>0</v>
      </c>
      <c r="TWY42" s="709">
        <f>'2-ORÇAMENTO'!TWY39</f>
        <v>0</v>
      </c>
      <c r="TWZ42" s="707">
        <f>'2-ORÇAMENTO'!TXB39</f>
        <v>0</v>
      </c>
      <c r="TXA42" s="709">
        <f>'2-ORÇAMENTO'!TXA39</f>
        <v>0</v>
      </c>
      <c r="TXB42" s="707">
        <f>'2-ORÇAMENTO'!TXD39</f>
        <v>0</v>
      </c>
      <c r="TXC42" s="709">
        <f>'2-ORÇAMENTO'!TXC39</f>
        <v>0</v>
      </c>
      <c r="TXD42" s="707">
        <f>'2-ORÇAMENTO'!TXF39</f>
        <v>0</v>
      </c>
      <c r="TXE42" s="709">
        <f>'2-ORÇAMENTO'!TXE39</f>
        <v>0</v>
      </c>
      <c r="TXF42" s="707">
        <f>'2-ORÇAMENTO'!TXH39</f>
        <v>0</v>
      </c>
      <c r="TXG42" s="709">
        <f>'2-ORÇAMENTO'!TXG39</f>
        <v>0</v>
      </c>
      <c r="TXH42" s="707">
        <f>'2-ORÇAMENTO'!TXJ39</f>
        <v>0</v>
      </c>
      <c r="TXI42" s="709">
        <f>'2-ORÇAMENTO'!TXI39</f>
        <v>0</v>
      </c>
      <c r="TXJ42" s="707">
        <f>'2-ORÇAMENTO'!TXL39</f>
        <v>0</v>
      </c>
      <c r="TXK42" s="709">
        <f>'2-ORÇAMENTO'!TXK39</f>
        <v>0</v>
      </c>
      <c r="TXL42" s="707">
        <f>'2-ORÇAMENTO'!TXN39</f>
        <v>0</v>
      </c>
      <c r="TXM42" s="709">
        <f>'2-ORÇAMENTO'!TXM39</f>
        <v>0</v>
      </c>
      <c r="TXN42" s="707">
        <f>'2-ORÇAMENTO'!TXP39</f>
        <v>0</v>
      </c>
      <c r="TXO42" s="709">
        <f>'2-ORÇAMENTO'!TXO39</f>
        <v>0</v>
      </c>
      <c r="TXP42" s="707">
        <f>'2-ORÇAMENTO'!TXR39</f>
        <v>0</v>
      </c>
      <c r="TXQ42" s="709">
        <f>'2-ORÇAMENTO'!TXQ39</f>
        <v>0</v>
      </c>
      <c r="TXR42" s="707">
        <f>'2-ORÇAMENTO'!TXT39</f>
        <v>0</v>
      </c>
      <c r="TXS42" s="709">
        <f>'2-ORÇAMENTO'!TXS39</f>
        <v>0</v>
      </c>
      <c r="TXT42" s="707">
        <f>'2-ORÇAMENTO'!TXV39</f>
        <v>0</v>
      </c>
      <c r="TXU42" s="709">
        <f>'2-ORÇAMENTO'!TXU39</f>
        <v>0</v>
      </c>
      <c r="TXV42" s="707">
        <f>'2-ORÇAMENTO'!TXX39</f>
        <v>0</v>
      </c>
      <c r="TXW42" s="709">
        <f>'2-ORÇAMENTO'!TXW39</f>
        <v>0</v>
      </c>
      <c r="TXX42" s="707">
        <f>'2-ORÇAMENTO'!TXZ39</f>
        <v>0</v>
      </c>
      <c r="TXY42" s="709">
        <f>'2-ORÇAMENTO'!TXY39</f>
        <v>0</v>
      </c>
      <c r="TXZ42" s="707">
        <f>'2-ORÇAMENTO'!TYB39</f>
        <v>0</v>
      </c>
      <c r="TYA42" s="709">
        <f>'2-ORÇAMENTO'!TYA39</f>
        <v>0</v>
      </c>
      <c r="TYB42" s="707">
        <f>'2-ORÇAMENTO'!TYD39</f>
        <v>0</v>
      </c>
      <c r="TYC42" s="709">
        <f>'2-ORÇAMENTO'!TYC39</f>
        <v>0</v>
      </c>
      <c r="TYD42" s="707">
        <f>'2-ORÇAMENTO'!TYF39</f>
        <v>0</v>
      </c>
      <c r="TYE42" s="709">
        <f>'2-ORÇAMENTO'!TYE39</f>
        <v>0</v>
      </c>
      <c r="TYF42" s="707">
        <f>'2-ORÇAMENTO'!TYH39</f>
        <v>0</v>
      </c>
      <c r="TYG42" s="709">
        <f>'2-ORÇAMENTO'!TYG39</f>
        <v>0</v>
      </c>
      <c r="TYH42" s="707">
        <f>'2-ORÇAMENTO'!TYJ39</f>
        <v>0</v>
      </c>
      <c r="TYI42" s="709">
        <f>'2-ORÇAMENTO'!TYI39</f>
        <v>0</v>
      </c>
      <c r="TYJ42" s="707">
        <f>'2-ORÇAMENTO'!TYL39</f>
        <v>0</v>
      </c>
      <c r="TYK42" s="709">
        <f>'2-ORÇAMENTO'!TYK39</f>
        <v>0</v>
      </c>
      <c r="TYL42" s="707">
        <f>'2-ORÇAMENTO'!TYN39</f>
        <v>0</v>
      </c>
      <c r="TYM42" s="709">
        <f>'2-ORÇAMENTO'!TYM39</f>
        <v>0</v>
      </c>
      <c r="TYN42" s="707">
        <f>'2-ORÇAMENTO'!TYP39</f>
        <v>0</v>
      </c>
      <c r="TYO42" s="709">
        <f>'2-ORÇAMENTO'!TYO39</f>
        <v>0</v>
      </c>
      <c r="TYP42" s="707">
        <f>'2-ORÇAMENTO'!TYR39</f>
        <v>0</v>
      </c>
      <c r="TYQ42" s="709">
        <f>'2-ORÇAMENTO'!TYQ39</f>
        <v>0</v>
      </c>
      <c r="TYR42" s="707">
        <f>'2-ORÇAMENTO'!TYT39</f>
        <v>0</v>
      </c>
      <c r="TYS42" s="709">
        <f>'2-ORÇAMENTO'!TYS39</f>
        <v>0</v>
      </c>
      <c r="TYT42" s="707">
        <f>'2-ORÇAMENTO'!TYV39</f>
        <v>0</v>
      </c>
      <c r="TYU42" s="709">
        <f>'2-ORÇAMENTO'!TYU39</f>
        <v>0</v>
      </c>
      <c r="TYV42" s="707">
        <f>'2-ORÇAMENTO'!TYX39</f>
        <v>0</v>
      </c>
      <c r="TYW42" s="709">
        <f>'2-ORÇAMENTO'!TYW39</f>
        <v>0</v>
      </c>
      <c r="TYX42" s="707">
        <f>'2-ORÇAMENTO'!TYZ39</f>
        <v>0</v>
      </c>
      <c r="TYY42" s="709">
        <f>'2-ORÇAMENTO'!TYY39</f>
        <v>0</v>
      </c>
      <c r="TYZ42" s="707">
        <f>'2-ORÇAMENTO'!TZB39</f>
        <v>0</v>
      </c>
      <c r="TZA42" s="709">
        <f>'2-ORÇAMENTO'!TZA39</f>
        <v>0</v>
      </c>
      <c r="TZB42" s="707">
        <f>'2-ORÇAMENTO'!TZD39</f>
        <v>0</v>
      </c>
      <c r="TZC42" s="709">
        <f>'2-ORÇAMENTO'!TZC39</f>
        <v>0</v>
      </c>
      <c r="TZD42" s="707">
        <f>'2-ORÇAMENTO'!TZF39</f>
        <v>0</v>
      </c>
      <c r="TZE42" s="709">
        <f>'2-ORÇAMENTO'!TZE39</f>
        <v>0</v>
      </c>
      <c r="TZF42" s="707">
        <f>'2-ORÇAMENTO'!TZH39</f>
        <v>0</v>
      </c>
      <c r="TZG42" s="709">
        <f>'2-ORÇAMENTO'!TZG39</f>
        <v>0</v>
      </c>
      <c r="TZH42" s="707">
        <f>'2-ORÇAMENTO'!TZJ39</f>
        <v>0</v>
      </c>
      <c r="TZI42" s="709">
        <f>'2-ORÇAMENTO'!TZI39</f>
        <v>0</v>
      </c>
      <c r="TZJ42" s="707">
        <f>'2-ORÇAMENTO'!TZL39</f>
        <v>0</v>
      </c>
      <c r="TZK42" s="709">
        <f>'2-ORÇAMENTO'!TZK39</f>
        <v>0</v>
      </c>
      <c r="TZL42" s="707">
        <f>'2-ORÇAMENTO'!TZN39</f>
        <v>0</v>
      </c>
      <c r="TZM42" s="709">
        <f>'2-ORÇAMENTO'!TZM39</f>
        <v>0</v>
      </c>
      <c r="TZN42" s="707">
        <f>'2-ORÇAMENTO'!TZP39</f>
        <v>0</v>
      </c>
      <c r="TZO42" s="709">
        <f>'2-ORÇAMENTO'!TZO39</f>
        <v>0</v>
      </c>
      <c r="TZP42" s="707">
        <f>'2-ORÇAMENTO'!TZR39</f>
        <v>0</v>
      </c>
      <c r="TZQ42" s="709">
        <f>'2-ORÇAMENTO'!TZQ39</f>
        <v>0</v>
      </c>
      <c r="TZR42" s="707">
        <f>'2-ORÇAMENTO'!TZT39</f>
        <v>0</v>
      </c>
      <c r="TZS42" s="709">
        <f>'2-ORÇAMENTO'!TZS39</f>
        <v>0</v>
      </c>
      <c r="TZT42" s="707">
        <f>'2-ORÇAMENTO'!TZV39</f>
        <v>0</v>
      </c>
      <c r="TZU42" s="709">
        <f>'2-ORÇAMENTO'!TZU39</f>
        <v>0</v>
      </c>
      <c r="TZV42" s="707">
        <f>'2-ORÇAMENTO'!TZX39</f>
        <v>0</v>
      </c>
      <c r="TZW42" s="709">
        <f>'2-ORÇAMENTO'!TZW39</f>
        <v>0</v>
      </c>
      <c r="TZX42" s="707">
        <f>'2-ORÇAMENTO'!TZZ39</f>
        <v>0</v>
      </c>
      <c r="TZY42" s="709">
        <f>'2-ORÇAMENTO'!TZY39</f>
        <v>0</v>
      </c>
      <c r="TZZ42" s="707">
        <f>'2-ORÇAMENTO'!UAB39</f>
        <v>0</v>
      </c>
      <c r="UAA42" s="709">
        <f>'2-ORÇAMENTO'!UAA39</f>
        <v>0</v>
      </c>
      <c r="UAB42" s="707">
        <f>'2-ORÇAMENTO'!UAD39</f>
        <v>0</v>
      </c>
      <c r="UAC42" s="709">
        <f>'2-ORÇAMENTO'!UAC39</f>
        <v>0</v>
      </c>
      <c r="UAD42" s="707">
        <f>'2-ORÇAMENTO'!UAF39</f>
        <v>0</v>
      </c>
      <c r="UAE42" s="709">
        <f>'2-ORÇAMENTO'!UAE39</f>
        <v>0</v>
      </c>
      <c r="UAF42" s="707">
        <f>'2-ORÇAMENTO'!UAH39</f>
        <v>0</v>
      </c>
      <c r="UAG42" s="709">
        <f>'2-ORÇAMENTO'!UAG39</f>
        <v>0</v>
      </c>
      <c r="UAH42" s="707">
        <f>'2-ORÇAMENTO'!UAJ39</f>
        <v>0</v>
      </c>
      <c r="UAI42" s="709">
        <f>'2-ORÇAMENTO'!UAI39</f>
        <v>0</v>
      </c>
      <c r="UAJ42" s="707">
        <f>'2-ORÇAMENTO'!UAL39</f>
        <v>0</v>
      </c>
      <c r="UAK42" s="709">
        <f>'2-ORÇAMENTO'!UAK39</f>
        <v>0</v>
      </c>
      <c r="UAL42" s="707">
        <f>'2-ORÇAMENTO'!UAN39</f>
        <v>0</v>
      </c>
      <c r="UAM42" s="709">
        <f>'2-ORÇAMENTO'!UAM39</f>
        <v>0</v>
      </c>
      <c r="UAN42" s="707">
        <f>'2-ORÇAMENTO'!UAP39</f>
        <v>0</v>
      </c>
      <c r="UAO42" s="709">
        <f>'2-ORÇAMENTO'!UAO39</f>
        <v>0</v>
      </c>
      <c r="UAP42" s="707">
        <f>'2-ORÇAMENTO'!UAR39</f>
        <v>0</v>
      </c>
      <c r="UAQ42" s="709">
        <f>'2-ORÇAMENTO'!UAQ39</f>
        <v>0</v>
      </c>
      <c r="UAR42" s="707">
        <f>'2-ORÇAMENTO'!UAT39</f>
        <v>0</v>
      </c>
      <c r="UAS42" s="709">
        <f>'2-ORÇAMENTO'!UAS39</f>
        <v>0</v>
      </c>
      <c r="UAT42" s="707">
        <f>'2-ORÇAMENTO'!UAV39</f>
        <v>0</v>
      </c>
      <c r="UAU42" s="709">
        <f>'2-ORÇAMENTO'!UAU39</f>
        <v>0</v>
      </c>
      <c r="UAV42" s="707">
        <f>'2-ORÇAMENTO'!UAX39</f>
        <v>0</v>
      </c>
      <c r="UAW42" s="709">
        <f>'2-ORÇAMENTO'!UAW39</f>
        <v>0</v>
      </c>
      <c r="UAX42" s="707">
        <f>'2-ORÇAMENTO'!UAZ39</f>
        <v>0</v>
      </c>
      <c r="UAY42" s="709">
        <f>'2-ORÇAMENTO'!UAY39</f>
        <v>0</v>
      </c>
      <c r="UAZ42" s="707">
        <f>'2-ORÇAMENTO'!UBB39</f>
        <v>0</v>
      </c>
      <c r="UBA42" s="709">
        <f>'2-ORÇAMENTO'!UBA39</f>
        <v>0</v>
      </c>
      <c r="UBB42" s="707">
        <f>'2-ORÇAMENTO'!UBD39</f>
        <v>0</v>
      </c>
      <c r="UBC42" s="709">
        <f>'2-ORÇAMENTO'!UBC39</f>
        <v>0</v>
      </c>
      <c r="UBD42" s="707">
        <f>'2-ORÇAMENTO'!UBF39</f>
        <v>0</v>
      </c>
      <c r="UBE42" s="709">
        <f>'2-ORÇAMENTO'!UBE39</f>
        <v>0</v>
      </c>
      <c r="UBF42" s="707">
        <f>'2-ORÇAMENTO'!UBH39</f>
        <v>0</v>
      </c>
      <c r="UBG42" s="709">
        <f>'2-ORÇAMENTO'!UBG39</f>
        <v>0</v>
      </c>
      <c r="UBH42" s="707">
        <f>'2-ORÇAMENTO'!UBJ39</f>
        <v>0</v>
      </c>
      <c r="UBI42" s="709">
        <f>'2-ORÇAMENTO'!UBI39</f>
        <v>0</v>
      </c>
      <c r="UBJ42" s="707">
        <f>'2-ORÇAMENTO'!UBL39</f>
        <v>0</v>
      </c>
      <c r="UBK42" s="709">
        <f>'2-ORÇAMENTO'!UBK39</f>
        <v>0</v>
      </c>
      <c r="UBL42" s="707">
        <f>'2-ORÇAMENTO'!UBN39</f>
        <v>0</v>
      </c>
      <c r="UBM42" s="709">
        <f>'2-ORÇAMENTO'!UBM39</f>
        <v>0</v>
      </c>
      <c r="UBN42" s="707">
        <f>'2-ORÇAMENTO'!UBP39</f>
        <v>0</v>
      </c>
      <c r="UBO42" s="709">
        <f>'2-ORÇAMENTO'!UBO39</f>
        <v>0</v>
      </c>
      <c r="UBP42" s="707">
        <f>'2-ORÇAMENTO'!UBR39</f>
        <v>0</v>
      </c>
      <c r="UBQ42" s="709">
        <f>'2-ORÇAMENTO'!UBQ39</f>
        <v>0</v>
      </c>
      <c r="UBR42" s="707">
        <f>'2-ORÇAMENTO'!UBT39</f>
        <v>0</v>
      </c>
      <c r="UBS42" s="709">
        <f>'2-ORÇAMENTO'!UBS39</f>
        <v>0</v>
      </c>
      <c r="UBT42" s="707">
        <f>'2-ORÇAMENTO'!UBV39</f>
        <v>0</v>
      </c>
      <c r="UBU42" s="709">
        <f>'2-ORÇAMENTO'!UBU39</f>
        <v>0</v>
      </c>
      <c r="UBV42" s="707">
        <f>'2-ORÇAMENTO'!UBX39</f>
        <v>0</v>
      </c>
      <c r="UBW42" s="709">
        <f>'2-ORÇAMENTO'!UBW39</f>
        <v>0</v>
      </c>
      <c r="UBX42" s="707">
        <f>'2-ORÇAMENTO'!UBZ39</f>
        <v>0</v>
      </c>
      <c r="UBY42" s="709">
        <f>'2-ORÇAMENTO'!UBY39</f>
        <v>0</v>
      </c>
      <c r="UBZ42" s="707">
        <f>'2-ORÇAMENTO'!UCB39</f>
        <v>0</v>
      </c>
      <c r="UCA42" s="709">
        <f>'2-ORÇAMENTO'!UCA39</f>
        <v>0</v>
      </c>
      <c r="UCB42" s="707">
        <f>'2-ORÇAMENTO'!UCD39</f>
        <v>0</v>
      </c>
      <c r="UCC42" s="709">
        <f>'2-ORÇAMENTO'!UCC39</f>
        <v>0</v>
      </c>
      <c r="UCD42" s="707">
        <f>'2-ORÇAMENTO'!UCF39</f>
        <v>0</v>
      </c>
      <c r="UCE42" s="709">
        <f>'2-ORÇAMENTO'!UCE39</f>
        <v>0</v>
      </c>
      <c r="UCF42" s="707">
        <f>'2-ORÇAMENTO'!UCH39</f>
        <v>0</v>
      </c>
      <c r="UCG42" s="709">
        <f>'2-ORÇAMENTO'!UCG39</f>
        <v>0</v>
      </c>
      <c r="UCH42" s="707">
        <f>'2-ORÇAMENTO'!UCJ39</f>
        <v>0</v>
      </c>
      <c r="UCI42" s="709">
        <f>'2-ORÇAMENTO'!UCI39</f>
        <v>0</v>
      </c>
      <c r="UCJ42" s="707">
        <f>'2-ORÇAMENTO'!UCL39</f>
        <v>0</v>
      </c>
      <c r="UCK42" s="709">
        <f>'2-ORÇAMENTO'!UCK39</f>
        <v>0</v>
      </c>
      <c r="UCL42" s="707">
        <f>'2-ORÇAMENTO'!UCN39</f>
        <v>0</v>
      </c>
      <c r="UCM42" s="709">
        <f>'2-ORÇAMENTO'!UCM39</f>
        <v>0</v>
      </c>
      <c r="UCN42" s="707">
        <f>'2-ORÇAMENTO'!UCP39</f>
        <v>0</v>
      </c>
      <c r="UCO42" s="709">
        <f>'2-ORÇAMENTO'!UCO39</f>
        <v>0</v>
      </c>
      <c r="UCP42" s="707">
        <f>'2-ORÇAMENTO'!UCR39</f>
        <v>0</v>
      </c>
      <c r="UCQ42" s="709">
        <f>'2-ORÇAMENTO'!UCQ39</f>
        <v>0</v>
      </c>
      <c r="UCR42" s="707">
        <f>'2-ORÇAMENTO'!UCT39</f>
        <v>0</v>
      </c>
      <c r="UCS42" s="709">
        <f>'2-ORÇAMENTO'!UCS39</f>
        <v>0</v>
      </c>
      <c r="UCT42" s="707">
        <f>'2-ORÇAMENTO'!UCV39</f>
        <v>0</v>
      </c>
      <c r="UCU42" s="709">
        <f>'2-ORÇAMENTO'!UCU39</f>
        <v>0</v>
      </c>
      <c r="UCV42" s="707">
        <f>'2-ORÇAMENTO'!UCX39</f>
        <v>0</v>
      </c>
      <c r="UCW42" s="709">
        <f>'2-ORÇAMENTO'!UCW39</f>
        <v>0</v>
      </c>
      <c r="UCX42" s="707">
        <f>'2-ORÇAMENTO'!UCZ39</f>
        <v>0</v>
      </c>
      <c r="UCY42" s="709">
        <f>'2-ORÇAMENTO'!UCY39</f>
        <v>0</v>
      </c>
      <c r="UCZ42" s="707">
        <f>'2-ORÇAMENTO'!UDB39</f>
        <v>0</v>
      </c>
      <c r="UDA42" s="709">
        <f>'2-ORÇAMENTO'!UDA39</f>
        <v>0</v>
      </c>
      <c r="UDB42" s="707">
        <f>'2-ORÇAMENTO'!UDD39</f>
        <v>0</v>
      </c>
      <c r="UDC42" s="709">
        <f>'2-ORÇAMENTO'!UDC39</f>
        <v>0</v>
      </c>
      <c r="UDD42" s="707">
        <f>'2-ORÇAMENTO'!UDF39</f>
        <v>0</v>
      </c>
      <c r="UDE42" s="709">
        <f>'2-ORÇAMENTO'!UDE39</f>
        <v>0</v>
      </c>
      <c r="UDF42" s="707">
        <f>'2-ORÇAMENTO'!UDH39</f>
        <v>0</v>
      </c>
      <c r="UDG42" s="709">
        <f>'2-ORÇAMENTO'!UDG39</f>
        <v>0</v>
      </c>
      <c r="UDH42" s="707">
        <f>'2-ORÇAMENTO'!UDJ39</f>
        <v>0</v>
      </c>
      <c r="UDI42" s="709">
        <f>'2-ORÇAMENTO'!UDI39</f>
        <v>0</v>
      </c>
      <c r="UDJ42" s="707">
        <f>'2-ORÇAMENTO'!UDL39</f>
        <v>0</v>
      </c>
      <c r="UDK42" s="709">
        <f>'2-ORÇAMENTO'!UDK39</f>
        <v>0</v>
      </c>
      <c r="UDL42" s="707">
        <f>'2-ORÇAMENTO'!UDN39</f>
        <v>0</v>
      </c>
      <c r="UDM42" s="709">
        <f>'2-ORÇAMENTO'!UDM39</f>
        <v>0</v>
      </c>
      <c r="UDN42" s="707">
        <f>'2-ORÇAMENTO'!UDP39</f>
        <v>0</v>
      </c>
      <c r="UDO42" s="709">
        <f>'2-ORÇAMENTO'!UDO39</f>
        <v>0</v>
      </c>
      <c r="UDP42" s="707">
        <f>'2-ORÇAMENTO'!UDR39</f>
        <v>0</v>
      </c>
      <c r="UDQ42" s="709">
        <f>'2-ORÇAMENTO'!UDQ39</f>
        <v>0</v>
      </c>
      <c r="UDR42" s="707">
        <f>'2-ORÇAMENTO'!UDT39</f>
        <v>0</v>
      </c>
      <c r="UDS42" s="709">
        <f>'2-ORÇAMENTO'!UDS39</f>
        <v>0</v>
      </c>
      <c r="UDT42" s="707">
        <f>'2-ORÇAMENTO'!UDV39</f>
        <v>0</v>
      </c>
      <c r="UDU42" s="709">
        <f>'2-ORÇAMENTO'!UDU39</f>
        <v>0</v>
      </c>
      <c r="UDV42" s="707">
        <f>'2-ORÇAMENTO'!UDX39</f>
        <v>0</v>
      </c>
      <c r="UDW42" s="709">
        <f>'2-ORÇAMENTO'!UDW39</f>
        <v>0</v>
      </c>
      <c r="UDX42" s="707">
        <f>'2-ORÇAMENTO'!UDZ39</f>
        <v>0</v>
      </c>
      <c r="UDY42" s="709">
        <f>'2-ORÇAMENTO'!UDY39</f>
        <v>0</v>
      </c>
      <c r="UDZ42" s="707">
        <f>'2-ORÇAMENTO'!UEB39</f>
        <v>0</v>
      </c>
      <c r="UEA42" s="709">
        <f>'2-ORÇAMENTO'!UEA39</f>
        <v>0</v>
      </c>
      <c r="UEB42" s="707">
        <f>'2-ORÇAMENTO'!UED39</f>
        <v>0</v>
      </c>
      <c r="UEC42" s="709">
        <f>'2-ORÇAMENTO'!UEC39</f>
        <v>0</v>
      </c>
      <c r="UED42" s="707">
        <f>'2-ORÇAMENTO'!UEF39</f>
        <v>0</v>
      </c>
      <c r="UEE42" s="709">
        <f>'2-ORÇAMENTO'!UEE39</f>
        <v>0</v>
      </c>
      <c r="UEF42" s="707">
        <f>'2-ORÇAMENTO'!UEH39</f>
        <v>0</v>
      </c>
      <c r="UEG42" s="709">
        <f>'2-ORÇAMENTO'!UEG39</f>
        <v>0</v>
      </c>
      <c r="UEH42" s="707">
        <f>'2-ORÇAMENTO'!UEJ39</f>
        <v>0</v>
      </c>
      <c r="UEI42" s="709">
        <f>'2-ORÇAMENTO'!UEI39</f>
        <v>0</v>
      </c>
      <c r="UEJ42" s="707">
        <f>'2-ORÇAMENTO'!UEL39</f>
        <v>0</v>
      </c>
      <c r="UEK42" s="709">
        <f>'2-ORÇAMENTO'!UEK39</f>
        <v>0</v>
      </c>
      <c r="UEL42" s="707">
        <f>'2-ORÇAMENTO'!UEN39</f>
        <v>0</v>
      </c>
      <c r="UEM42" s="709">
        <f>'2-ORÇAMENTO'!UEM39</f>
        <v>0</v>
      </c>
      <c r="UEN42" s="707">
        <f>'2-ORÇAMENTO'!UEP39</f>
        <v>0</v>
      </c>
      <c r="UEO42" s="709">
        <f>'2-ORÇAMENTO'!UEO39</f>
        <v>0</v>
      </c>
      <c r="UEP42" s="707">
        <f>'2-ORÇAMENTO'!UER39</f>
        <v>0</v>
      </c>
      <c r="UEQ42" s="709">
        <f>'2-ORÇAMENTO'!UEQ39</f>
        <v>0</v>
      </c>
      <c r="UER42" s="707">
        <f>'2-ORÇAMENTO'!UET39</f>
        <v>0</v>
      </c>
      <c r="UES42" s="709">
        <f>'2-ORÇAMENTO'!UES39</f>
        <v>0</v>
      </c>
      <c r="UET42" s="707">
        <f>'2-ORÇAMENTO'!UEV39</f>
        <v>0</v>
      </c>
      <c r="UEU42" s="709">
        <f>'2-ORÇAMENTO'!UEU39</f>
        <v>0</v>
      </c>
      <c r="UEV42" s="707">
        <f>'2-ORÇAMENTO'!UEX39</f>
        <v>0</v>
      </c>
      <c r="UEW42" s="709">
        <f>'2-ORÇAMENTO'!UEW39</f>
        <v>0</v>
      </c>
      <c r="UEX42" s="707">
        <f>'2-ORÇAMENTO'!UEZ39</f>
        <v>0</v>
      </c>
      <c r="UEY42" s="709">
        <f>'2-ORÇAMENTO'!UEY39</f>
        <v>0</v>
      </c>
      <c r="UEZ42" s="707">
        <f>'2-ORÇAMENTO'!UFB39</f>
        <v>0</v>
      </c>
      <c r="UFA42" s="709">
        <f>'2-ORÇAMENTO'!UFA39</f>
        <v>0</v>
      </c>
      <c r="UFB42" s="707">
        <f>'2-ORÇAMENTO'!UFD39</f>
        <v>0</v>
      </c>
      <c r="UFC42" s="709">
        <f>'2-ORÇAMENTO'!UFC39</f>
        <v>0</v>
      </c>
      <c r="UFD42" s="707">
        <f>'2-ORÇAMENTO'!UFF39</f>
        <v>0</v>
      </c>
      <c r="UFE42" s="709">
        <f>'2-ORÇAMENTO'!UFE39</f>
        <v>0</v>
      </c>
      <c r="UFF42" s="707">
        <f>'2-ORÇAMENTO'!UFH39</f>
        <v>0</v>
      </c>
      <c r="UFG42" s="709">
        <f>'2-ORÇAMENTO'!UFG39</f>
        <v>0</v>
      </c>
      <c r="UFH42" s="707">
        <f>'2-ORÇAMENTO'!UFJ39</f>
        <v>0</v>
      </c>
      <c r="UFI42" s="709">
        <f>'2-ORÇAMENTO'!UFI39</f>
        <v>0</v>
      </c>
      <c r="UFJ42" s="707">
        <f>'2-ORÇAMENTO'!UFL39</f>
        <v>0</v>
      </c>
      <c r="UFK42" s="709">
        <f>'2-ORÇAMENTO'!UFK39</f>
        <v>0</v>
      </c>
      <c r="UFL42" s="707">
        <f>'2-ORÇAMENTO'!UFN39</f>
        <v>0</v>
      </c>
      <c r="UFM42" s="709">
        <f>'2-ORÇAMENTO'!UFM39</f>
        <v>0</v>
      </c>
      <c r="UFN42" s="707">
        <f>'2-ORÇAMENTO'!UFP39</f>
        <v>0</v>
      </c>
      <c r="UFO42" s="709">
        <f>'2-ORÇAMENTO'!UFO39</f>
        <v>0</v>
      </c>
      <c r="UFP42" s="707">
        <f>'2-ORÇAMENTO'!UFR39</f>
        <v>0</v>
      </c>
      <c r="UFQ42" s="709">
        <f>'2-ORÇAMENTO'!UFQ39</f>
        <v>0</v>
      </c>
      <c r="UFR42" s="707">
        <f>'2-ORÇAMENTO'!UFT39</f>
        <v>0</v>
      </c>
      <c r="UFS42" s="709">
        <f>'2-ORÇAMENTO'!UFS39</f>
        <v>0</v>
      </c>
      <c r="UFT42" s="707">
        <f>'2-ORÇAMENTO'!UFV39</f>
        <v>0</v>
      </c>
      <c r="UFU42" s="709">
        <f>'2-ORÇAMENTO'!UFU39</f>
        <v>0</v>
      </c>
      <c r="UFV42" s="707">
        <f>'2-ORÇAMENTO'!UFX39</f>
        <v>0</v>
      </c>
      <c r="UFW42" s="709">
        <f>'2-ORÇAMENTO'!UFW39</f>
        <v>0</v>
      </c>
      <c r="UFX42" s="707">
        <f>'2-ORÇAMENTO'!UFZ39</f>
        <v>0</v>
      </c>
      <c r="UFY42" s="709">
        <f>'2-ORÇAMENTO'!UFY39</f>
        <v>0</v>
      </c>
      <c r="UFZ42" s="707">
        <f>'2-ORÇAMENTO'!UGB39</f>
        <v>0</v>
      </c>
      <c r="UGA42" s="709">
        <f>'2-ORÇAMENTO'!UGA39</f>
        <v>0</v>
      </c>
      <c r="UGB42" s="707">
        <f>'2-ORÇAMENTO'!UGD39</f>
        <v>0</v>
      </c>
      <c r="UGC42" s="709">
        <f>'2-ORÇAMENTO'!UGC39</f>
        <v>0</v>
      </c>
      <c r="UGD42" s="707">
        <f>'2-ORÇAMENTO'!UGF39</f>
        <v>0</v>
      </c>
      <c r="UGE42" s="709">
        <f>'2-ORÇAMENTO'!UGE39</f>
        <v>0</v>
      </c>
      <c r="UGF42" s="707">
        <f>'2-ORÇAMENTO'!UGH39</f>
        <v>0</v>
      </c>
      <c r="UGG42" s="709">
        <f>'2-ORÇAMENTO'!UGG39</f>
        <v>0</v>
      </c>
      <c r="UGH42" s="707">
        <f>'2-ORÇAMENTO'!UGJ39</f>
        <v>0</v>
      </c>
      <c r="UGI42" s="709">
        <f>'2-ORÇAMENTO'!UGI39</f>
        <v>0</v>
      </c>
      <c r="UGJ42" s="707">
        <f>'2-ORÇAMENTO'!UGL39</f>
        <v>0</v>
      </c>
      <c r="UGK42" s="709">
        <f>'2-ORÇAMENTO'!UGK39</f>
        <v>0</v>
      </c>
      <c r="UGL42" s="707">
        <f>'2-ORÇAMENTO'!UGN39</f>
        <v>0</v>
      </c>
      <c r="UGM42" s="709">
        <f>'2-ORÇAMENTO'!UGM39</f>
        <v>0</v>
      </c>
      <c r="UGN42" s="707">
        <f>'2-ORÇAMENTO'!UGP39</f>
        <v>0</v>
      </c>
      <c r="UGO42" s="709">
        <f>'2-ORÇAMENTO'!UGO39</f>
        <v>0</v>
      </c>
      <c r="UGP42" s="707">
        <f>'2-ORÇAMENTO'!UGR39</f>
        <v>0</v>
      </c>
      <c r="UGQ42" s="709">
        <f>'2-ORÇAMENTO'!UGQ39</f>
        <v>0</v>
      </c>
      <c r="UGR42" s="707">
        <f>'2-ORÇAMENTO'!UGT39</f>
        <v>0</v>
      </c>
      <c r="UGS42" s="709">
        <f>'2-ORÇAMENTO'!UGS39</f>
        <v>0</v>
      </c>
      <c r="UGT42" s="707">
        <f>'2-ORÇAMENTO'!UGV39</f>
        <v>0</v>
      </c>
      <c r="UGU42" s="709">
        <f>'2-ORÇAMENTO'!UGU39</f>
        <v>0</v>
      </c>
      <c r="UGV42" s="707">
        <f>'2-ORÇAMENTO'!UGX39</f>
        <v>0</v>
      </c>
      <c r="UGW42" s="709">
        <f>'2-ORÇAMENTO'!UGW39</f>
        <v>0</v>
      </c>
      <c r="UGX42" s="707">
        <f>'2-ORÇAMENTO'!UGZ39</f>
        <v>0</v>
      </c>
      <c r="UGY42" s="709">
        <f>'2-ORÇAMENTO'!UGY39</f>
        <v>0</v>
      </c>
      <c r="UGZ42" s="707">
        <f>'2-ORÇAMENTO'!UHB39</f>
        <v>0</v>
      </c>
      <c r="UHA42" s="709">
        <f>'2-ORÇAMENTO'!UHA39</f>
        <v>0</v>
      </c>
      <c r="UHB42" s="707">
        <f>'2-ORÇAMENTO'!UHD39</f>
        <v>0</v>
      </c>
      <c r="UHC42" s="709">
        <f>'2-ORÇAMENTO'!UHC39</f>
        <v>0</v>
      </c>
      <c r="UHD42" s="707">
        <f>'2-ORÇAMENTO'!UHF39</f>
        <v>0</v>
      </c>
      <c r="UHE42" s="709">
        <f>'2-ORÇAMENTO'!UHE39</f>
        <v>0</v>
      </c>
      <c r="UHF42" s="707">
        <f>'2-ORÇAMENTO'!UHH39</f>
        <v>0</v>
      </c>
      <c r="UHG42" s="709">
        <f>'2-ORÇAMENTO'!UHG39</f>
        <v>0</v>
      </c>
      <c r="UHH42" s="707">
        <f>'2-ORÇAMENTO'!UHJ39</f>
        <v>0</v>
      </c>
      <c r="UHI42" s="709">
        <f>'2-ORÇAMENTO'!UHI39</f>
        <v>0</v>
      </c>
      <c r="UHJ42" s="707">
        <f>'2-ORÇAMENTO'!UHL39</f>
        <v>0</v>
      </c>
      <c r="UHK42" s="709">
        <f>'2-ORÇAMENTO'!UHK39</f>
        <v>0</v>
      </c>
      <c r="UHL42" s="707">
        <f>'2-ORÇAMENTO'!UHN39</f>
        <v>0</v>
      </c>
      <c r="UHM42" s="709">
        <f>'2-ORÇAMENTO'!UHM39</f>
        <v>0</v>
      </c>
      <c r="UHN42" s="707">
        <f>'2-ORÇAMENTO'!UHP39</f>
        <v>0</v>
      </c>
      <c r="UHO42" s="709">
        <f>'2-ORÇAMENTO'!UHO39</f>
        <v>0</v>
      </c>
      <c r="UHP42" s="707">
        <f>'2-ORÇAMENTO'!UHR39</f>
        <v>0</v>
      </c>
      <c r="UHQ42" s="709">
        <f>'2-ORÇAMENTO'!UHQ39</f>
        <v>0</v>
      </c>
      <c r="UHR42" s="707">
        <f>'2-ORÇAMENTO'!UHT39</f>
        <v>0</v>
      </c>
      <c r="UHS42" s="709">
        <f>'2-ORÇAMENTO'!UHS39</f>
        <v>0</v>
      </c>
      <c r="UHT42" s="707">
        <f>'2-ORÇAMENTO'!UHV39</f>
        <v>0</v>
      </c>
      <c r="UHU42" s="709">
        <f>'2-ORÇAMENTO'!UHU39</f>
        <v>0</v>
      </c>
      <c r="UHV42" s="707">
        <f>'2-ORÇAMENTO'!UHX39</f>
        <v>0</v>
      </c>
      <c r="UHW42" s="709">
        <f>'2-ORÇAMENTO'!UHW39</f>
        <v>0</v>
      </c>
      <c r="UHX42" s="707">
        <f>'2-ORÇAMENTO'!UHZ39</f>
        <v>0</v>
      </c>
      <c r="UHY42" s="709">
        <f>'2-ORÇAMENTO'!UHY39</f>
        <v>0</v>
      </c>
      <c r="UHZ42" s="707">
        <f>'2-ORÇAMENTO'!UIB39</f>
        <v>0</v>
      </c>
      <c r="UIA42" s="709">
        <f>'2-ORÇAMENTO'!UIA39</f>
        <v>0</v>
      </c>
      <c r="UIB42" s="707">
        <f>'2-ORÇAMENTO'!UID39</f>
        <v>0</v>
      </c>
      <c r="UIC42" s="709">
        <f>'2-ORÇAMENTO'!UIC39</f>
        <v>0</v>
      </c>
      <c r="UID42" s="707">
        <f>'2-ORÇAMENTO'!UIF39</f>
        <v>0</v>
      </c>
      <c r="UIE42" s="709">
        <f>'2-ORÇAMENTO'!UIE39</f>
        <v>0</v>
      </c>
      <c r="UIF42" s="707">
        <f>'2-ORÇAMENTO'!UIH39</f>
        <v>0</v>
      </c>
      <c r="UIG42" s="709">
        <f>'2-ORÇAMENTO'!UIG39</f>
        <v>0</v>
      </c>
      <c r="UIH42" s="707">
        <f>'2-ORÇAMENTO'!UIJ39</f>
        <v>0</v>
      </c>
      <c r="UII42" s="709">
        <f>'2-ORÇAMENTO'!UII39</f>
        <v>0</v>
      </c>
      <c r="UIJ42" s="707">
        <f>'2-ORÇAMENTO'!UIL39</f>
        <v>0</v>
      </c>
      <c r="UIK42" s="709">
        <f>'2-ORÇAMENTO'!UIK39</f>
        <v>0</v>
      </c>
      <c r="UIL42" s="707">
        <f>'2-ORÇAMENTO'!UIN39</f>
        <v>0</v>
      </c>
      <c r="UIM42" s="709">
        <f>'2-ORÇAMENTO'!UIM39</f>
        <v>0</v>
      </c>
      <c r="UIN42" s="707">
        <f>'2-ORÇAMENTO'!UIP39</f>
        <v>0</v>
      </c>
      <c r="UIO42" s="709">
        <f>'2-ORÇAMENTO'!UIO39</f>
        <v>0</v>
      </c>
      <c r="UIP42" s="707">
        <f>'2-ORÇAMENTO'!UIR39</f>
        <v>0</v>
      </c>
      <c r="UIQ42" s="709">
        <f>'2-ORÇAMENTO'!UIQ39</f>
        <v>0</v>
      </c>
      <c r="UIR42" s="707">
        <f>'2-ORÇAMENTO'!UIT39</f>
        <v>0</v>
      </c>
      <c r="UIS42" s="709">
        <f>'2-ORÇAMENTO'!UIS39</f>
        <v>0</v>
      </c>
      <c r="UIT42" s="707">
        <f>'2-ORÇAMENTO'!UIV39</f>
        <v>0</v>
      </c>
      <c r="UIU42" s="709">
        <f>'2-ORÇAMENTO'!UIU39</f>
        <v>0</v>
      </c>
      <c r="UIV42" s="707">
        <f>'2-ORÇAMENTO'!UIX39</f>
        <v>0</v>
      </c>
      <c r="UIW42" s="709">
        <f>'2-ORÇAMENTO'!UIW39</f>
        <v>0</v>
      </c>
      <c r="UIX42" s="707">
        <f>'2-ORÇAMENTO'!UIZ39</f>
        <v>0</v>
      </c>
      <c r="UIY42" s="709">
        <f>'2-ORÇAMENTO'!UIY39</f>
        <v>0</v>
      </c>
      <c r="UIZ42" s="707">
        <f>'2-ORÇAMENTO'!UJB39</f>
        <v>0</v>
      </c>
      <c r="UJA42" s="709">
        <f>'2-ORÇAMENTO'!UJA39</f>
        <v>0</v>
      </c>
      <c r="UJB42" s="707">
        <f>'2-ORÇAMENTO'!UJD39</f>
        <v>0</v>
      </c>
      <c r="UJC42" s="709">
        <f>'2-ORÇAMENTO'!UJC39</f>
        <v>0</v>
      </c>
      <c r="UJD42" s="707">
        <f>'2-ORÇAMENTO'!UJF39</f>
        <v>0</v>
      </c>
      <c r="UJE42" s="709">
        <f>'2-ORÇAMENTO'!UJE39</f>
        <v>0</v>
      </c>
      <c r="UJF42" s="707">
        <f>'2-ORÇAMENTO'!UJH39</f>
        <v>0</v>
      </c>
      <c r="UJG42" s="709">
        <f>'2-ORÇAMENTO'!UJG39</f>
        <v>0</v>
      </c>
      <c r="UJH42" s="707">
        <f>'2-ORÇAMENTO'!UJJ39</f>
        <v>0</v>
      </c>
      <c r="UJI42" s="709">
        <f>'2-ORÇAMENTO'!UJI39</f>
        <v>0</v>
      </c>
      <c r="UJJ42" s="707">
        <f>'2-ORÇAMENTO'!UJL39</f>
        <v>0</v>
      </c>
      <c r="UJK42" s="709">
        <f>'2-ORÇAMENTO'!UJK39</f>
        <v>0</v>
      </c>
      <c r="UJL42" s="707">
        <f>'2-ORÇAMENTO'!UJN39</f>
        <v>0</v>
      </c>
      <c r="UJM42" s="709">
        <f>'2-ORÇAMENTO'!UJM39</f>
        <v>0</v>
      </c>
      <c r="UJN42" s="707">
        <f>'2-ORÇAMENTO'!UJP39</f>
        <v>0</v>
      </c>
      <c r="UJO42" s="709">
        <f>'2-ORÇAMENTO'!UJO39</f>
        <v>0</v>
      </c>
      <c r="UJP42" s="707">
        <f>'2-ORÇAMENTO'!UJR39</f>
        <v>0</v>
      </c>
      <c r="UJQ42" s="709">
        <f>'2-ORÇAMENTO'!UJQ39</f>
        <v>0</v>
      </c>
      <c r="UJR42" s="707">
        <f>'2-ORÇAMENTO'!UJT39</f>
        <v>0</v>
      </c>
      <c r="UJS42" s="709">
        <f>'2-ORÇAMENTO'!UJS39</f>
        <v>0</v>
      </c>
      <c r="UJT42" s="707">
        <f>'2-ORÇAMENTO'!UJV39</f>
        <v>0</v>
      </c>
      <c r="UJU42" s="709">
        <f>'2-ORÇAMENTO'!UJU39</f>
        <v>0</v>
      </c>
      <c r="UJV42" s="707">
        <f>'2-ORÇAMENTO'!UJX39</f>
        <v>0</v>
      </c>
      <c r="UJW42" s="709">
        <f>'2-ORÇAMENTO'!UJW39</f>
        <v>0</v>
      </c>
      <c r="UJX42" s="707">
        <f>'2-ORÇAMENTO'!UJZ39</f>
        <v>0</v>
      </c>
      <c r="UJY42" s="709">
        <f>'2-ORÇAMENTO'!UJY39</f>
        <v>0</v>
      </c>
      <c r="UJZ42" s="707">
        <f>'2-ORÇAMENTO'!UKB39</f>
        <v>0</v>
      </c>
      <c r="UKA42" s="709">
        <f>'2-ORÇAMENTO'!UKA39</f>
        <v>0</v>
      </c>
      <c r="UKB42" s="707">
        <f>'2-ORÇAMENTO'!UKD39</f>
        <v>0</v>
      </c>
      <c r="UKC42" s="709">
        <f>'2-ORÇAMENTO'!UKC39</f>
        <v>0</v>
      </c>
      <c r="UKD42" s="707">
        <f>'2-ORÇAMENTO'!UKF39</f>
        <v>0</v>
      </c>
      <c r="UKE42" s="709">
        <f>'2-ORÇAMENTO'!UKE39</f>
        <v>0</v>
      </c>
      <c r="UKF42" s="707">
        <f>'2-ORÇAMENTO'!UKH39</f>
        <v>0</v>
      </c>
      <c r="UKG42" s="709">
        <f>'2-ORÇAMENTO'!UKG39</f>
        <v>0</v>
      </c>
      <c r="UKH42" s="707">
        <f>'2-ORÇAMENTO'!UKJ39</f>
        <v>0</v>
      </c>
      <c r="UKI42" s="709">
        <f>'2-ORÇAMENTO'!UKI39</f>
        <v>0</v>
      </c>
      <c r="UKJ42" s="707">
        <f>'2-ORÇAMENTO'!UKL39</f>
        <v>0</v>
      </c>
      <c r="UKK42" s="709">
        <f>'2-ORÇAMENTO'!UKK39</f>
        <v>0</v>
      </c>
      <c r="UKL42" s="707">
        <f>'2-ORÇAMENTO'!UKN39</f>
        <v>0</v>
      </c>
      <c r="UKM42" s="709">
        <f>'2-ORÇAMENTO'!UKM39</f>
        <v>0</v>
      </c>
      <c r="UKN42" s="707">
        <f>'2-ORÇAMENTO'!UKP39</f>
        <v>0</v>
      </c>
      <c r="UKO42" s="709">
        <f>'2-ORÇAMENTO'!UKO39</f>
        <v>0</v>
      </c>
      <c r="UKP42" s="707">
        <f>'2-ORÇAMENTO'!UKR39</f>
        <v>0</v>
      </c>
      <c r="UKQ42" s="709">
        <f>'2-ORÇAMENTO'!UKQ39</f>
        <v>0</v>
      </c>
      <c r="UKR42" s="707">
        <f>'2-ORÇAMENTO'!UKT39</f>
        <v>0</v>
      </c>
      <c r="UKS42" s="709">
        <f>'2-ORÇAMENTO'!UKS39</f>
        <v>0</v>
      </c>
      <c r="UKT42" s="707">
        <f>'2-ORÇAMENTO'!UKV39</f>
        <v>0</v>
      </c>
      <c r="UKU42" s="709">
        <f>'2-ORÇAMENTO'!UKU39</f>
        <v>0</v>
      </c>
      <c r="UKV42" s="707">
        <f>'2-ORÇAMENTO'!UKX39</f>
        <v>0</v>
      </c>
      <c r="UKW42" s="709">
        <f>'2-ORÇAMENTO'!UKW39</f>
        <v>0</v>
      </c>
      <c r="UKX42" s="707">
        <f>'2-ORÇAMENTO'!UKZ39</f>
        <v>0</v>
      </c>
      <c r="UKY42" s="709">
        <f>'2-ORÇAMENTO'!UKY39</f>
        <v>0</v>
      </c>
      <c r="UKZ42" s="707">
        <f>'2-ORÇAMENTO'!ULB39</f>
        <v>0</v>
      </c>
      <c r="ULA42" s="709">
        <f>'2-ORÇAMENTO'!ULA39</f>
        <v>0</v>
      </c>
      <c r="ULB42" s="707">
        <f>'2-ORÇAMENTO'!ULD39</f>
        <v>0</v>
      </c>
      <c r="ULC42" s="709">
        <f>'2-ORÇAMENTO'!ULC39</f>
        <v>0</v>
      </c>
      <c r="ULD42" s="707">
        <f>'2-ORÇAMENTO'!ULF39</f>
        <v>0</v>
      </c>
      <c r="ULE42" s="709">
        <f>'2-ORÇAMENTO'!ULE39</f>
        <v>0</v>
      </c>
      <c r="ULF42" s="707">
        <f>'2-ORÇAMENTO'!ULH39</f>
        <v>0</v>
      </c>
      <c r="ULG42" s="709">
        <f>'2-ORÇAMENTO'!ULG39</f>
        <v>0</v>
      </c>
      <c r="ULH42" s="707">
        <f>'2-ORÇAMENTO'!ULJ39</f>
        <v>0</v>
      </c>
      <c r="ULI42" s="709">
        <f>'2-ORÇAMENTO'!ULI39</f>
        <v>0</v>
      </c>
      <c r="ULJ42" s="707">
        <f>'2-ORÇAMENTO'!ULL39</f>
        <v>0</v>
      </c>
      <c r="ULK42" s="709">
        <f>'2-ORÇAMENTO'!ULK39</f>
        <v>0</v>
      </c>
      <c r="ULL42" s="707">
        <f>'2-ORÇAMENTO'!ULN39</f>
        <v>0</v>
      </c>
      <c r="ULM42" s="709">
        <f>'2-ORÇAMENTO'!ULM39</f>
        <v>0</v>
      </c>
      <c r="ULN42" s="707">
        <f>'2-ORÇAMENTO'!ULP39</f>
        <v>0</v>
      </c>
      <c r="ULO42" s="709">
        <f>'2-ORÇAMENTO'!ULO39</f>
        <v>0</v>
      </c>
      <c r="ULP42" s="707">
        <f>'2-ORÇAMENTO'!ULR39</f>
        <v>0</v>
      </c>
      <c r="ULQ42" s="709">
        <f>'2-ORÇAMENTO'!ULQ39</f>
        <v>0</v>
      </c>
      <c r="ULR42" s="707">
        <f>'2-ORÇAMENTO'!ULT39</f>
        <v>0</v>
      </c>
      <c r="ULS42" s="709">
        <f>'2-ORÇAMENTO'!ULS39</f>
        <v>0</v>
      </c>
      <c r="ULT42" s="707">
        <f>'2-ORÇAMENTO'!ULV39</f>
        <v>0</v>
      </c>
      <c r="ULU42" s="709">
        <f>'2-ORÇAMENTO'!ULU39</f>
        <v>0</v>
      </c>
      <c r="ULV42" s="707">
        <f>'2-ORÇAMENTO'!ULX39</f>
        <v>0</v>
      </c>
      <c r="ULW42" s="709">
        <f>'2-ORÇAMENTO'!ULW39</f>
        <v>0</v>
      </c>
      <c r="ULX42" s="707">
        <f>'2-ORÇAMENTO'!ULZ39</f>
        <v>0</v>
      </c>
      <c r="ULY42" s="709">
        <f>'2-ORÇAMENTO'!ULY39</f>
        <v>0</v>
      </c>
      <c r="ULZ42" s="707">
        <f>'2-ORÇAMENTO'!UMB39</f>
        <v>0</v>
      </c>
      <c r="UMA42" s="709">
        <f>'2-ORÇAMENTO'!UMA39</f>
        <v>0</v>
      </c>
      <c r="UMB42" s="707">
        <f>'2-ORÇAMENTO'!UMD39</f>
        <v>0</v>
      </c>
      <c r="UMC42" s="709">
        <f>'2-ORÇAMENTO'!UMC39</f>
        <v>0</v>
      </c>
      <c r="UMD42" s="707">
        <f>'2-ORÇAMENTO'!UMF39</f>
        <v>0</v>
      </c>
      <c r="UME42" s="709">
        <f>'2-ORÇAMENTO'!UME39</f>
        <v>0</v>
      </c>
      <c r="UMF42" s="707">
        <f>'2-ORÇAMENTO'!UMH39</f>
        <v>0</v>
      </c>
      <c r="UMG42" s="709">
        <f>'2-ORÇAMENTO'!UMG39</f>
        <v>0</v>
      </c>
      <c r="UMH42" s="707">
        <f>'2-ORÇAMENTO'!UMJ39</f>
        <v>0</v>
      </c>
      <c r="UMI42" s="709">
        <f>'2-ORÇAMENTO'!UMI39</f>
        <v>0</v>
      </c>
      <c r="UMJ42" s="707">
        <f>'2-ORÇAMENTO'!UML39</f>
        <v>0</v>
      </c>
      <c r="UMK42" s="709">
        <f>'2-ORÇAMENTO'!UMK39</f>
        <v>0</v>
      </c>
      <c r="UML42" s="707">
        <f>'2-ORÇAMENTO'!UMN39</f>
        <v>0</v>
      </c>
      <c r="UMM42" s="709">
        <f>'2-ORÇAMENTO'!UMM39</f>
        <v>0</v>
      </c>
      <c r="UMN42" s="707">
        <f>'2-ORÇAMENTO'!UMP39</f>
        <v>0</v>
      </c>
      <c r="UMO42" s="709">
        <f>'2-ORÇAMENTO'!UMO39</f>
        <v>0</v>
      </c>
      <c r="UMP42" s="707">
        <f>'2-ORÇAMENTO'!UMR39</f>
        <v>0</v>
      </c>
      <c r="UMQ42" s="709">
        <f>'2-ORÇAMENTO'!UMQ39</f>
        <v>0</v>
      </c>
      <c r="UMR42" s="707">
        <f>'2-ORÇAMENTO'!UMT39</f>
        <v>0</v>
      </c>
      <c r="UMS42" s="709">
        <f>'2-ORÇAMENTO'!UMS39</f>
        <v>0</v>
      </c>
      <c r="UMT42" s="707">
        <f>'2-ORÇAMENTO'!UMV39</f>
        <v>0</v>
      </c>
      <c r="UMU42" s="709">
        <f>'2-ORÇAMENTO'!UMU39</f>
        <v>0</v>
      </c>
      <c r="UMV42" s="707">
        <f>'2-ORÇAMENTO'!UMX39</f>
        <v>0</v>
      </c>
      <c r="UMW42" s="709">
        <f>'2-ORÇAMENTO'!UMW39</f>
        <v>0</v>
      </c>
      <c r="UMX42" s="707">
        <f>'2-ORÇAMENTO'!UMZ39</f>
        <v>0</v>
      </c>
      <c r="UMY42" s="709">
        <f>'2-ORÇAMENTO'!UMY39</f>
        <v>0</v>
      </c>
      <c r="UMZ42" s="707">
        <f>'2-ORÇAMENTO'!UNB39</f>
        <v>0</v>
      </c>
      <c r="UNA42" s="709">
        <f>'2-ORÇAMENTO'!UNA39</f>
        <v>0</v>
      </c>
      <c r="UNB42" s="707">
        <f>'2-ORÇAMENTO'!UND39</f>
        <v>0</v>
      </c>
      <c r="UNC42" s="709">
        <f>'2-ORÇAMENTO'!UNC39</f>
        <v>0</v>
      </c>
      <c r="UND42" s="707">
        <f>'2-ORÇAMENTO'!UNF39</f>
        <v>0</v>
      </c>
      <c r="UNE42" s="709">
        <f>'2-ORÇAMENTO'!UNE39</f>
        <v>0</v>
      </c>
      <c r="UNF42" s="707">
        <f>'2-ORÇAMENTO'!UNH39</f>
        <v>0</v>
      </c>
      <c r="UNG42" s="709">
        <f>'2-ORÇAMENTO'!UNG39</f>
        <v>0</v>
      </c>
      <c r="UNH42" s="707">
        <f>'2-ORÇAMENTO'!UNJ39</f>
        <v>0</v>
      </c>
      <c r="UNI42" s="709">
        <f>'2-ORÇAMENTO'!UNI39</f>
        <v>0</v>
      </c>
      <c r="UNJ42" s="707">
        <f>'2-ORÇAMENTO'!UNL39</f>
        <v>0</v>
      </c>
      <c r="UNK42" s="709">
        <f>'2-ORÇAMENTO'!UNK39</f>
        <v>0</v>
      </c>
      <c r="UNL42" s="707">
        <f>'2-ORÇAMENTO'!UNN39</f>
        <v>0</v>
      </c>
      <c r="UNM42" s="709">
        <f>'2-ORÇAMENTO'!UNM39</f>
        <v>0</v>
      </c>
      <c r="UNN42" s="707">
        <f>'2-ORÇAMENTO'!UNP39</f>
        <v>0</v>
      </c>
      <c r="UNO42" s="709">
        <f>'2-ORÇAMENTO'!UNO39</f>
        <v>0</v>
      </c>
      <c r="UNP42" s="707">
        <f>'2-ORÇAMENTO'!UNR39</f>
        <v>0</v>
      </c>
      <c r="UNQ42" s="709">
        <f>'2-ORÇAMENTO'!UNQ39</f>
        <v>0</v>
      </c>
      <c r="UNR42" s="707">
        <f>'2-ORÇAMENTO'!UNT39</f>
        <v>0</v>
      </c>
      <c r="UNS42" s="709">
        <f>'2-ORÇAMENTO'!UNS39</f>
        <v>0</v>
      </c>
      <c r="UNT42" s="707">
        <f>'2-ORÇAMENTO'!UNV39</f>
        <v>0</v>
      </c>
      <c r="UNU42" s="709">
        <f>'2-ORÇAMENTO'!UNU39</f>
        <v>0</v>
      </c>
      <c r="UNV42" s="707">
        <f>'2-ORÇAMENTO'!UNX39</f>
        <v>0</v>
      </c>
      <c r="UNW42" s="709">
        <f>'2-ORÇAMENTO'!UNW39</f>
        <v>0</v>
      </c>
      <c r="UNX42" s="707">
        <f>'2-ORÇAMENTO'!UNZ39</f>
        <v>0</v>
      </c>
      <c r="UNY42" s="709">
        <f>'2-ORÇAMENTO'!UNY39</f>
        <v>0</v>
      </c>
      <c r="UNZ42" s="707">
        <f>'2-ORÇAMENTO'!UOB39</f>
        <v>0</v>
      </c>
      <c r="UOA42" s="709">
        <f>'2-ORÇAMENTO'!UOA39</f>
        <v>0</v>
      </c>
      <c r="UOB42" s="707">
        <f>'2-ORÇAMENTO'!UOD39</f>
        <v>0</v>
      </c>
      <c r="UOC42" s="709">
        <f>'2-ORÇAMENTO'!UOC39</f>
        <v>0</v>
      </c>
      <c r="UOD42" s="707">
        <f>'2-ORÇAMENTO'!UOF39</f>
        <v>0</v>
      </c>
      <c r="UOE42" s="709">
        <f>'2-ORÇAMENTO'!UOE39</f>
        <v>0</v>
      </c>
      <c r="UOF42" s="707">
        <f>'2-ORÇAMENTO'!UOH39</f>
        <v>0</v>
      </c>
      <c r="UOG42" s="709">
        <f>'2-ORÇAMENTO'!UOG39</f>
        <v>0</v>
      </c>
      <c r="UOH42" s="707">
        <f>'2-ORÇAMENTO'!UOJ39</f>
        <v>0</v>
      </c>
      <c r="UOI42" s="709">
        <f>'2-ORÇAMENTO'!UOI39</f>
        <v>0</v>
      </c>
      <c r="UOJ42" s="707">
        <f>'2-ORÇAMENTO'!UOL39</f>
        <v>0</v>
      </c>
      <c r="UOK42" s="709">
        <f>'2-ORÇAMENTO'!UOK39</f>
        <v>0</v>
      </c>
      <c r="UOL42" s="707">
        <f>'2-ORÇAMENTO'!UON39</f>
        <v>0</v>
      </c>
      <c r="UOM42" s="709">
        <f>'2-ORÇAMENTO'!UOM39</f>
        <v>0</v>
      </c>
      <c r="UON42" s="707">
        <f>'2-ORÇAMENTO'!UOP39</f>
        <v>0</v>
      </c>
      <c r="UOO42" s="709">
        <f>'2-ORÇAMENTO'!UOO39</f>
        <v>0</v>
      </c>
      <c r="UOP42" s="707">
        <f>'2-ORÇAMENTO'!UOR39</f>
        <v>0</v>
      </c>
      <c r="UOQ42" s="709">
        <f>'2-ORÇAMENTO'!UOQ39</f>
        <v>0</v>
      </c>
      <c r="UOR42" s="707">
        <f>'2-ORÇAMENTO'!UOT39</f>
        <v>0</v>
      </c>
      <c r="UOS42" s="709">
        <f>'2-ORÇAMENTO'!UOS39</f>
        <v>0</v>
      </c>
      <c r="UOT42" s="707">
        <f>'2-ORÇAMENTO'!UOV39</f>
        <v>0</v>
      </c>
      <c r="UOU42" s="709">
        <f>'2-ORÇAMENTO'!UOU39</f>
        <v>0</v>
      </c>
      <c r="UOV42" s="707">
        <f>'2-ORÇAMENTO'!UOX39</f>
        <v>0</v>
      </c>
      <c r="UOW42" s="709">
        <f>'2-ORÇAMENTO'!UOW39</f>
        <v>0</v>
      </c>
      <c r="UOX42" s="707">
        <f>'2-ORÇAMENTO'!UOZ39</f>
        <v>0</v>
      </c>
      <c r="UOY42" s="709">
        <f>'2-ORÇAMENTO'!UOY39</f>
        <v>0</v>
      </c>
      <c r="UOZ42" s="707">
        <f>'2-ORÇAMENTO'!UPB39</f>
        <v>0</v>
      </c>
      <c r="UPA42" s="709">
        <f>'2-ORÇAMENTO'!UPA39</f>
        <v>0</v>
      </c>
      <c r="UPB42" s="707">
        <f>'2-ORÇAMENTO'!UPD39</f>
        <v>0</v>
      </c>
      <c r="UPC42" s="709">
        <f>'2-ORÇAMENTO'!UPC39</f>
        <v>0</v>
      </c>
      <c r="UPD42" s="707">
        <f>'2-ORÇAMENTO'!UPF39</f>
        <v>0</v>
      </c>
      <c r="UPE42" s="709">
        <f>'2-ORÇAMENTO'!UPE39</f>
        <v>0</v>
      </c>
      <c r="UPF42" s="707">
        <f>'2-ORÇAMENTO'!UPH39</f>
        <v>0</v>
      </c>
      <c r="UPG42" s="709">
        <f>'2-ORÇAMENTO'!UPG39</f>
        <v>0</v>
      </c>
      <c r="UPH42" s="707">
        <f>'2-ORÇAMENTO'!UPJ39</f>
        <v>0</v>
      </c>
      <c r="UPI42" s="709">
        <f>'2-ORÇAMENTO'!UPI39</f>
        <v>0</v>
      </c>
      <c r="UPJ42" s="707">
        <f>'2-ORÇAMENTO'!UPL39</f>
        <v>0</v>
      </c>
      <c r="UPK42" s="709">
        <f>'2-ORÇAMENTO'!UPK39</f>
        <v>0</v>
      </c>
      <c r="UPL42" s="707">
        <f>'2-ORÇAMENTO'!UPN39</f>
        <v>0</v>
      </c>
      <c r="UPM42" s="709">
        <f>'2-ORÇAMENTO'!UPM39</f>
        <v>0</v>
      </c>
      <c r="UPN42" s="707">
        <f>'2-ORÇAMENTO'!UPP39</f>
        <v>0</v>
      </c>
      <c r="UPO42" s="709">
        <f>'2-ORÇAMENTO'!UPO39</f>
        <v>0</v>
      </c>
      <c r="UPP42" s="707">
        <f>'2-ORÇAMENTO'!UPR39</f>
        <v>0</v>
      </c>
      <c r="UPQ42" s="709">
        <f>'2-ORÇAMENTO'!UPQ39</f>
        <v>0</v>
      </c>
      <c r="UPR42" s="707">
        <f>'2-ORÇAMENTO'!UPT39</f>
        <v>0</v>
      </c>
      <c r="UPS42" s="709">
        <f>'2-ORÇAMENTO'!UPS39</f>
        <v>0</v>
      </c>
      <c r="UPT42" s="707">
        <f>'2-ORÇAMENTO'!UPV39</f>
        <v>0</v>
      </c>
      <c r="UPU42" s="709">
        <f>'2-ORÇAMENTO'!UPU39</f>
        <v>0</v>
      </c>
      <c r="UPV42" s="707">
        <f>'2-ORÇAMENTO'!UPX39</f>
        <v>0</v>
      </c>
      <c r="UPW42" s="709">
        <f>'2-ORÇAMENTO'!UPW39</f>
        <v>0</v>
      </c>
      <c r="UPX42" s="707">
        <f>'2-ORÇAMENTO'!UPZ39</f>
        <v>0</v>
      </c>
      <c r="UPY42" s="709">
        <f>'2-ORÇAMENTO'!UPY39</f>
        <v>0</v>
      </c>
      <c r="UPZ42" s="707">
        <f>'2-ORÇAMENTO'!UQB39</f>
        <v>0</v>
      </c>
      <c r="UQA42" s="709">
        <f>'2-ORÇAMENTO'!UQA39</f>
        <v>0</v>
      </c>
      <c r="UQB42" s="707">
        <f>'2-ORÇAMENTO'!UQD39</f>
        <v>0</v>
      </c>
      <c r="UQC42" s="709">
        <f>'2-ORÇAMENTO'!UQC39</f>
        <v>0</v>
      </c>
      <c r="UQD42" s="707">
        <f>'2-ORÇAMENTO'!UQF39</f>
        <v>0</v>
      </c>
      <c r="UQE42" s="709">
        <f>'2-ORÇAMENTO'!UQE39</f>
        <v>0</v>
      </c>
      <c r="UQF42" s="707">
        <f>'2-ORÇAMENTO'!UQH39</f>
        <v>0</v>
      </c>
      <c r="UQG42" s="709">
        <f>'2-ORÇAMENTO'!UQG39</f>
        <v>0</v>
      </c>
      <c r="UQH42" s="707">
        <f>'2-ORÇAMENTO'!UQJ39</f>
        <v>0</v>
      </c>
      <c r="UQI42" s="709">
        <f>'2-ORÇAMENTO'!UQI39</f>
        <v>0</v>
      </c>
      <c r="UQJ42" s="707">
        <f>'2-ORÇAMENTO'!UQL39</f>
        <v>0</v>
      </c>
      <c r="UQK42" s="709">
        <f>'2-ORÇAMENTO'!UQK39</f>
        <v>0</v>
      </c>
      <c r="UQL42" s="707">
        <f>'2-ORÇAMENTO'!UQN39</f>
        <v>0</v>
      </c>
      <c r="UQM42" s="709">
        <f>'2-ORÇAMENTO'!UQM39</f>
        <v>0</v>
      </c>
      <c r="UQN42" s="707">
        <f>'2-ORÇAMENTO'!UQP39</f>
        <v>0</v>
      </c>
      <c r="UQO42" s="709">
        <f>'2-ORÇAMENTO'!UQO39</f>
        <v>0</v>
      </c>
      <c r="UQP42" s="707">
        <f>'2-ORÇAMENTO'!UQR39</f>
        <v>0</v>
      </c>
      <c r="UQQ42" s="709">
        <f>'2-ORÇAMENTO'!UQQ39</f>
        <v>0</v>
      </c>
      <c r="UQR42" s="707">
        <f>'2-ORÇAMENTO'!UQT39</f>
        <v>0</v>
      </c>
      <c r="UQS42" s="709">
        <f>'2-ORÇAMENTO'!UQS39</f>
        <v>0</v>
      </c>
      <c r="UQT42" s="707">
        <f>'2-ORÇAMENTO'!UQV39</f>
        <v>0</v>
      </c>
      <c r="UQU42" s="709">
        <f>'2-ORÇAMENTO'!UQU39</f>
        <v>0</v>
      </c>
      <c r="UQV42" s="707">
        <f>'2-ORÇAMENTO'!UQX39</f>
        <v>0</v>
      </c>
      <c r="UQW42" s="709">
        <f>'2-ORÇAMENTO'!UQW39</f>
        <v>0</v>
      </c>
      <c r="UQX42" s="707">
        <f>'2-ORÇAMENTO'!UQZ39</f>
        <v>0</v>
      </c>
      <c r="UQY42" s="709">
        <f>'2-ORÇAMENTO'!UQY39</f>
        <v>0</v>
      </c>
      <c r="UQZ42" s="707">
        <f>'2-ORÇAMENTO'!URB39</f>
        <v>0</v>
      </c>
      <c r="URA42" s="709">
        <f>'2-ORÇAMENTO'!URA39</f>
        <v>0</v>
      </c>
      <c r="URB42" s="707">
        <f>'2-ORÇAMENTO'!URD39</f>
        <v>0</v>
      </c>
      <c r="URC42" s="709">
        <f>'2-ORÇAMENTO'!URC39</f>
        <v>0</v>
      </c>
      <c r="URD42" s="707">
        <f>'2-ORÇAMENTO'!URF39</f>
        <v>0</v>
      </c>
      <c r="URE42" s="709">
        <f>'2-ORÇAMENTO'!URE39</f>
        <v>0</v>
      </c>
      <c r="URF42" s="707">
        <f>'2-ORÇAMENTO'!URH39</f>
        <v>0</v>
      </c>
      <c r="URG42" s="709">
        <f>'2-ORÇAMENTO'!URG39</f>
        <v>0</v>
      </c>
      <c r="URH42" s="707">
        <f>'2-ORÇAMENTO'!URJ39</f>
        <v>0</v>
      </c>
      <c r="URI42" s="709">
        <f>'2-ORÇAMENTO'!URI39</f>
        <v>0</v>
      </c>
      <c r="URJ42" s="707">
        <f>'2-ORÇAMENTO'!URL39</f>
        <v>0</v>
      </c>
      <c r="URK42" s="709">
        <f>'2-ORÇAMENTO'!URK39</f>
        <v>0</v>
      </c>
      <c r="URL42" s="707">
        <f>'2-ORÇAMENTO'!URN39</f>
        <v>0</v>
      </c>
      <c r="URM42" s="709">
        <f>'2-ORÇAMENTO'!URM39</f>
        <v>0</v>
      </c>
      <c r="URN42" s="707">
        <f>'2-ORÇAMENTO'!URP39</f>
        <v>0</v>
      </c>
      <c r="URO42" s="709">
        <f>'2-ORÇAMENTO'!URO39</f>
        <v>0</v>
      </c>
      <c r="URP42" s="707">
        <f>'2-ORÇAMENTO'!URR39</f>
        <v>0</v>
      </c>
      <c r="URQ42" s="709">
        <f>'2-ORÇAMENTO'!URQ39</f>
        <v>0</v>
      </c>
      <c r="URR42" s="707">
        <f>'2-ORÇAMENTO'!URT39</f>
        <v>0</v>
      </c>
      <c r="URS42" s="709">
        <f>'2-ORÇAMENTO'!URS39</f>
        <v>0</v>
      </c>
      <c r="URT42" s="707">
        <f>'2-ORÇAMENTO'!URV39</f>
        <v>0</v>
      </c>
      <c r="URU42" s="709">
        <f>'2-ORÇAMENTO'!URU39</f>
        <v>0</v>
      </c>
      <c r="URV42" s="707">
        <f>'2-ORÇAMENTO'!URX39</f>
        <v>0</v>
      </c>
      <c r="URW42" s="709">
        <f>'2-ORÇAMENTO'!URW39</f>
        <v>0</v>
      </c>
      <c r="URX42" s="707">
        <f>'2-ORÇAMENTO'!URZ39</f>
        <v>0</v>
      </c>
      <c r="URY42" s="709">
        <f>'2-ORÇAMENTO'!URY39</f>
        <v>0</v>
      </c>
      <c r="URZ42" s="707">
        <f>'2-ORÇAMENTO'!USB39</f>
        <v>0</v>
      </c>
      <c r="USA42" s="709">
        <f>'2-ORÇAMENTO'!USA39</f>
        <v>0</v>
      </c>
      <c r="USB42" s="707">
        <f>'2-ORÇAMENTO'!USD39</f>
        <v>0</v>
      </c>
      <c r="USC42" s="709">
        <f>'2-ORÇAMENTO'!USC39</f>
        <v>0</v>
      </c>
      <c r="USD42" s="707">
        <f>'2-ORÇAMENTO'!USF39</f>
        <v>0</v>
      </c>
      <c r="USE42" s="709">
        <f>'2-ORÇAMENTO'!USE39</f>
        <v>0</v>
      </c>
      <c r="USF42" s="707">
        <f>'2-ORÇAMENTO'!USH39</f>
        <v>0</v>
      </c>
      <c r="USG42" s="709">
        <f>'2-ORÇAMENTO'!USG39</f>
        <v>0</v>
      </c>
      <c r="USH42" s="707">
        <f>'2-ORÇAMENTO'!USJ39</f>
        <v>0</v>
      </c>
      <c r="USI42" s="709">
        <f>'2-ORÇAMENTO'!USI39</f>
        <v>0</v>
      </c>
      <c r="USJ42" s="707">
        <f>'2-ORÇAMENTO'!USL39</f>
        <v>0</v>
      </c>
      <c r="USK42" s="709">
        <f>'2-ORÇAMENTO'!USK39</f>
        <v>0</v>
      </c>
      <c r="USL42" s="707">
        <f>'2-ORÇAMENTO'!USN39</f>
        <v>0</v>
      </c>
      <c r="USM42" s="709">
        <f>'2-ORÇAMENTO'!USM39</f>
        <v>0</v>
      </c>
      <c r="USN42" s="707">
        <f>'2-ORÇAMENTO'!USP39</f>
        <v>0</v>
      </c>
      <c r="USO42" s="709">
        <f>'2-ORÇAMENTO'!USO39</f>
        <v>0</v>
      </c>
      <c r="USP42" s="707">
        <f>'2-ORÇAMENTO'!USR39</f>
        <v>0</v>
      </c>
      <c r="USQ42" s="709">
        <f>'2-ORÇAMENTO'!USQ39</f>
        <v>0</v>
      </c>
      <c r="USR42" s="707">
        <f>'2-ORÇAMENTO'!UST39</f>
        <v>0</v>
      </c>
      <c r="USS42" s="709">
        <f>'2-ORÇAMENTO'!USS39</f>
        <v>0</v>
      </c>
      <c r="UST42" s="707">
        <f>'2-ORÇAMENTO'!USV39</f>
        <v>0</v>
      </c>
      <c r="USU42" s="709">
        <f>'2-ORÇAMENTO'!USU39</f>
        <v>0</v>
      </c>
      <c r="USV42" s="707">
        <f>'2-ORÇAMENTO'!USX39</f>
        <v>0</v>
      </c>
      <c r="USW42" s="709">
        <f>'2-ORÇAMENTO'!USW39</f>
        <v>0</v>
      </c>
      <c r="USX42" s="707">
        <f>'2-ORÇAMENTO'!USZ39</f>
        <v>0</v>
      </c>
      <c r="USY42" s="709">
        <f>'2-ORÇAMENTO'!USY39</f>
        <v>0</v>
      </c>
      <c r="USZ42" s="707">
        <f>'2-ORÇAMENTO'!UTB39</f>
        <v>0</v>
      </c>
      <c r="UTA42" s="709">
        <f>'2-ORÇAMENTO'!UTA39</f>
        <v>0</v>
      </c>
      <c r="UTB42" s="707">
        <f>'2-ORÇAMENTO'!UTD39</f>
        <v>0</v>
      </c>
      <c r="UTC42" s="709">
        <f>'2-ORÇAMENTO'!UTC39</f>
        <v>0</v>
      </c>
      <c r="UTD42" s="707">
        <f>'2-ORÇAMENTO'!UTF39</f>
        <v>0</v>
      </c>
      <c r="UTE42" s="709">
        <f>'2-ORÇAMENTO'!UTE39</f>
        <v>0</v>
      </c>
      <c r="UTF42" s="707">
        <f>'2-ORÇAMENTO'!UTH39</f>
        <v>0</v>
      </c>
      <c r="UTG42" s="709">
        <f>'2-ORÇAMENTO'!UTG39</f>
        <v>0</v>
      </c>
      <c r="UTH42" s="707">
        <f>'2-ORÇAMENTO'!UTJ39</f>
        <v>0</v>
      </c>
      <c r="UTI42" s="709">
        <f>'2-ORÇAMENTO'!UTI39</f>
        <v>0</v>
      </c>
      <c r="UTJ42" s="707">
        <f>'2-ORÇAMENTO'!UTL39</f>
        <v>0</v>
      </c>
      <c r="UTK42" s="709">
        <f>'2-ORÇAMENTO'!UTK39</f>
        <v>0</v>
      </c>
      <c r="UTL42" s="707">
        <f>'2-ORÇAMENTO'!UTN39</f>
        <v>0</v>
      </c>
      <c r="UTM42" s="709">
        <f>'2-ORÇAMENTO'!UTM39</f>
        <v>0</v>
      </c>
      <c r="UTN42" s="707">
        <f>'2-ORÇAMENTO'!UTP39</f>
        <v>0</v>
      </c>
      <c r="UTO42" s="709">
        <f>'2-ORÇAMENTO'!UTO39</f>
        <v>0</v>
      </c>
      <c r="UTP42" s="707">
        <f>'2-ORÇAMENTO'!UTR39</f>
        <v>0</v>
      </c>
      <c r="UTQ42" s="709">
        <f>'2-ORÇAMENTO'!UTQ39</f>
        <v>0</v>
      </c>
      <c r="UTR42" s="707">
        <f>'2-ORÇAMENTO'!UTT39</f>
        <v>0</v>
      </c>
      <c r="UTS42" s="709">
        <f>'2-ORÇAMENTO'!UTS39</f>
        <v>0</v>
      </c>
      <c r="UTT42" s="707">
        <f>'2-ORÇAMENTO'!UTV39</f>
        <v>0</v>
      </c>
      <c r="UTU42" s="709">
        <f>'2-ORÇAMENTO'!UTU39</f>
        <v>0</v>
      </c>
      <c r="UTV42" s="707">
        <f>'2-ORÇAMENTO'!UTX39</f>
        <v>0</v>
      </c>
      <c r="UTW42" s="709">
        <f>'2-ORÇAMENTO'!UTW39</f>
        <v>0</v>
      </c>
      <c r="UTX42" s="707">
        <f>'2-ORÇAMENTO'!UTZ39</f>
        <v>0</v>
      </c>
      <c r="UTY42" s="709">
        <f>'2-ORÇAMENTO'!UTY39</f>
        <v>0</v>
      </c>
      <c r="UTZ42" s="707">
        <f>'2-ORÇAMENTO'!UUB39</f>
        <v>0</v>
      </c>
      <c r="UUA42" s="709">
        <f>'2-ORÇAMENTO'!UUA39</f>
        <v>0</v>
      </c>
      <c r="UUB42" s="707">
        <f>'2-ORÇAMENTO'!UUD39</f>
        <v>0</v>
      </c>
      <c r="UUC42" s="709">
        <f>'2-ORÇAMENTO'!UUC39</f>
        <v>0</v>
      </c>
      <c r="UUD42" s="707">
        <f>'2-ORÇAMENTO'!UUF39</f>
        <v>0</v>
      </c>
      <c r="UUE42" s="709">
        <f>'2-ORÇAMENTO'!UUE39</f>
        <v>0</v>
      </c>
      <c r="UUF42" s="707">
        <f>'2-ORÇAMENTO'!UUH39</f>
        <v>0</v>
      </c>
      <c r="UUG42" s="709">
        <f>'2-ORÇAMENTO'!UUG39</f>
        <v>0</v>
      </c>
      <c r="UUH42" s="707">
        <f>'2-ORÇAMENTO'!UUJ39</f>
        <v>0</v>
      </c>
      <c r="UUI42" s="709">
        <f>'2-ORÇAMENTO'!UUI39</f>
        <v>0</v>
      </c>
      <c r="UUJ42" s="707">
        <f>'2-ORÇAMENTO'!UUL39</f>
        <v>0</v>
      </c>
      <c r="UUK42" s="709">
        <f>'2-ORÇAMENTO'!UUK39</f>
        <v>0</v>
      </c>
      <c r="UUL42" s="707">
        <f>'2-ORÇAMENTO'!UUN39</f>
        <v>0</v>
      </c>
      <c r="UUM42" s="709">
        <f>'2-ORÇAMENTO'!UUM39</f>
        <v>0</v>
      </c>
      <c r="UUN42" s="707">
        <f>'2-ORÇAMENTO'!UUP39</f>
        <v>0</v>
      </c>
      <c r="UUO42" s="709">
        <f>'2-ORÇAMENTO'!UUO39</f>
        <v>0</v>
      </c>
      <c r="UUP42" s="707">
        <f>'2-ORÇAMENTO'!UUR39</f>
        <v>0</v>
      </c>
      <c r="UUQ42" s="709">
        <f>'2-ORÇAMENTO'!UUQ39</f>
        <v>0</v>
      </c>
      <c r="UUR42" s="707">
        <f>'2-ORÇAMENTO'!UUT39</f>
        <v>0</v>
      </c>
      <c r="UUS42" s="709">
        <f>'2-ORÇAMENTO'!UUS39</f>
        <v>0</v>
      </c>
      <c r="UUT42" s="707">
        <f>'2-ORÇAMENTO'!UUV39</f>
        <v>0</v>
      </c>
      <c r="UUU42" s="709">
        <f>'2-ORÇAMENTO'!UUU39</f>
        <v>0</v>
      </c>
      <c r="UUV42" s="707">
        <f>'2-ORÇAMENTO'!UUX39</f>
        <v>0</v>
      </c>
      <c r="UUW42" s="709">
        <f>'2-ORÇAMENTO'!UUW39</f>
        <v>0</v>
      </c>
      <c r="UUX42" s="707">
        <f>'2-ORÇAMENTO'!UUZ39</f>
        <v>0</v>
      </c>
      <c r="UUY42" s="709">
        <f>'2-ORÇAMENTO'!UUY39</f>
        <v>0</v>
      </c>
      <c r="UUZ42" s="707">
        <f>'2-ORÇAMENTO'!UVB39</f>
        <v>0</v>
      </c>
      <c r="UVA42" s="709">
        <f>'2-ORÇAMENTO'!UVA39</f>
        <v>0</v>
      </c>
      <c r="UVB42" s="707">
        <f>'2-ORÇAMENTO'!UVD39</f>
        <v>0</v>
      </c>
      <c r="UVC42" s="709">
        <f>'2-ORÇAMENTO'!UVC39</f>
        <v>0</v>
      </c>
      <c r="UVD42" s="707">
        <f>'2-ORÇAMENTO'!UVF39</f>
        <v>0</v>
      </c>
      <c r="UVE42" s="709">
        <f>'2-ORÇAMENTO'!UVE39</f>
        <v>0</v>
      </c>
      <c r="UVF42" s="707">
        <f>'2-ORÇAMENTO'!UVH39</f>
        <v>0</v>
      </c>
      <c r="UVG42" s="709">
        <f>'2-ORÇAMENTO'!UVG39</f>
        <v>0</v>
      </c>
      <c r="UVH42" s="707">
        <f>'2-ORÇAMENTO'!UVJ39</f>
        <v>0</v>
      </c>
      <c r="UVI42" s="709">
        <f>'2-ORÇAMENTO'!UVI39</f>
        <v>0</v>
      </c>
      <c r="UVJ42" s="707">
        <f>'2-ORÇAMENTO'!UVL39</f>
        <v>0</v>
      </c>
      <c r="UVK42" s="709">
        <f>'2-ORÇAMENTO'!UVK39</f>
        <v>0</v>
      </c>
      <c r="UVL42" s="707">
        <f>'2-ORÇAMENTO'!UVN39</f>
        <v>0</v>
      </c>
      <c r="UVM42" s="709">
        <f>'2-ORÇAMENTO'!UVM39</f>
        <v>0</v>
      </c>
      <c r="UVN42" s="707">
        <f>'2-ORÇAMENTO'!UVP39</f>
        <v>0</v>
      </c>
      <c r="UVO42" s="709">
        <f>'2-ORÇAMENTO'!UVO39</f>
        <v>0</v>
      </c>
      <c r="UVP42" s="707">
        <f>'2-ORÇAMENTO'!UVR39</f>
        <v>0</v>
      </c>
      <c r="UVQ42" s="709">
        <f>'2-ORÇAMENTO'!UVQ39</f>
        <v>0</v>
      </c>
      <c r="UVR42" s="707">
        <f>'2-ORÇAMENTO'!UVT39</f>
        <v>0</v>
      </c>
      <c r="UVS42" s="709">
        <f>'2-ORÇAMENTO'!UVS39</f>
        <v>0</v>
      </c>
      <c r="UVT42" s="707">
        <f>'2-ORÇAMENTO'!UVV39</f>
        <v>0</v>
      </c>
      <c r="UVU42" s="709">
        <f>'2-ORÇAMENTO'!UVU39</f>
        <v>0</v>
      </c>
      <c r="UVV42" s="707">
        <f>'2-ORÇAMENTO'!UVX39</f>
        <v>0</v>
      </c>
      <c r="UVW42" s="709">
        <f>'2-ORÇAMENTO'!UVW39</f>
        <v>0</v>
      </c>
      <c r="UVX42" s="707">
        <f>'2-ORÇAMENTO'!UVZ39</f>
        <v>0</v>
      </c>
      <c r="UVY42" s="709">
        <f>'2-ORÇAMENTO'!UVY39</f>
        <v>0</v>
      </c>
      <c r="UVZ42" s="707">
        <f>'2-ORÇAMENTO'!UWB39</f>
        <v>0</v>
      </c>
      <c r="UWA42" s="709">
        <f>'2-ORÇAMENTO'!UWA39</f>
        <v>0</v>
      </c>
      <c r="UWB42" s="707">
        <f>'2-ORÇAMENTO'!UWD39</f>
        <v>0</v>
      </c>
      <c r="UWC42" s="709">
        <f>'2-ORÇAMENTO'!UWC39</f>
        <v>0</v>
      </c>
      <c r="UWD42" s="707">
        <f>'2-ORÇAMENTO'!UWF39</f>
        <v>0</v>
      </c>
      <c r="UWE42" s="709">
        <f>'2-ORÇAMENTO'!UWE39</f>
        <v>0</v>
      </c>
      <c r="UWF42" s="707">
        <f>'2-ORÇAMENTO'!UWH39</f>
        <v>0</v>
      </c>
      <c r="UWG42" s="709">
        <f>'2-ORÇAMENTO'!UWG39</f>
        <v>0</v>
      </c>
      <c r="UWH42" s="707">
        <f>'2-ORÇAMENTO'!UWJ39</f>
        <v>0</v>
      </c>
      <c r="UWI42" s="709">
        <f>'2-ORÇAMENTO'!UWI39</f>
        <v>0</v>
      </c>
      <c r="UWJ42" s="707">
        <f>'2-ORÇAMENTO'!UWL39</f>
        <v>0</v>
      </c>
      <c r="UWK42" s="709">
        <f>'2-ORÇAMENTO'!UWK39</f>
        <v>0</v>
      </c>
      <c r="UWL42" s="707">
        <f>'2-ORÇAMENTO'!UWN39</f>
        <v>0</v>
      </c>
      <c r="UWM42" s="709">
        <f>'2-ORÇAMENTO'!UWM39</f>
        <v>0</v>
      </c>
      <c r="UWN42" s="707">
        <f>'2-ORÇAMENTO'!UWP39</f>
        <v>0</v>
      </c>
      <c r="UWO42" s="709">
        <f>'2-ORÇAMENTO'!UWO39</f>
        <v>0</v>
      </c>
      <c r="UWP42" s="707">
        <f>'2-ORÇAMENTO'!UWR39</f>
        <v>0</v>
      </c>
      <c r="UWQ42" s="709">
        <f>'2-ORÇAMENTO'!UWQ39</f>
        <v>0</v>
      </c>
      <c r="UWR42" s="707">
        <f>'2-ORÇAMENTO'!UWT39</f>
        <v>0</v>
      </c>
      <c r="UWS42" s="709">
        <f>'2-ORÇAMENTO'!UWS39</f>
        <v>0</v>
      </c>
      <c r="UWT42" s="707">
        <f>'2-ORÇAMENTO'!UWV39</f>
        <v>0</v>
      </c>
      <c r="UWU42" s="709">
        <f>'2-ORÇAMENTO'!UWU39</f>
        <v>0</v>
      </c>
      <c r="UWV42" s="707">
        <f>'2-ORÇAMENTO'!UWX39</f>
        <v>0</v>
      </c>
      <c r="UWW42" s="709">
        <f>'2-ORÇAMENTO'!UWW39</f>
        <v>0</v>
      </c>
      <c r="UWX42" s="707">
        <f>'2-ORÇAMENTO'!UWZ39</f>
        <v>0</v>
      </c>
      <c r="UWY42" s="709">
        <f>'2-ORÇAMENTO'!UWY39</f>
        <v>0</v>
      </c>
      <c r="UWZ42" s="707">
        <f>'2-ORÇAMENTO'!UXB39</f>
        <v>0</v>
      </c>
      <c r="UXA42" s="709">
        <f>'2-ORÇAMENTO'!UXA39</f>
        <v>0</v>
      </c>
      <c r="UXB42" s="707">
        <f>'2-ORÇAMENTO'!UXD39</f>
        <v>0</v>
      </c>
      <c r="UXC42" s="709">
        <f>'2-ORÇAMENTO'!UXC39</f>
        <v>0</v>
      </c>
      <c r="UXD42" s="707">
        <f>'2-ORÇAMENTO'!UXF39</f>
        <v>0</v>
      </c>
      <c r="UXE42" s="709">
        <f>'2-ORÇAMENTO'!UXE39</f>
        <v>0</v>
      </c>
      <c r="UXF42" s="707">
        <f>'2-ORÇAMENTO'!UXH39</f>
        <v>0</v>
      </c>
      <c r="UXG42" s="709">
        <f>'2-ORÇAMENTO'!UXG39</f>
        <v>0</v>
      </c>
      <c r="UXH42" s="707">
        <f>'2-ORÇAMENTO'!UXJ39</f>
        <v>0</v>
      </c>
      <c r="UXI42" s="709">
        <f>'2-ORÇAMENTO'!UXI39</f>
        <v>0</v>
      </c>
      <c r="UXJ42" s="707">
        <f>'2-ORÇAMENTO'!UXL39</f>
        <v>0</v>
      </c>
      <c r="UXK42" s="709">
        <f>'2-ORÇAMENTO'!UXK39</f>
        <v>0</v>
      </c>
      <c r="UXL42" s="707">
        <f>'2-ORÇAMENTO'!UXN39</f>
        <v>0</v>
      </c>
      <c r="UXM42" s="709">
        <f>'2-ORÇAMENTO'!UXM39</f>
        <v>0</v>
      </c>
      <c r="UXN42" s="707">
        <f>'2-ORÇAMENTO'!UXP39</f>
        <v>0</v>
      </c>
      <c r="UXO42" s="709">
        <f>'2-ORÇAMENTO'!UXO39</f>
        <v>0</v>
      </c>
      <c r="UXP42" s="707">
        <f>'2-ORÇAMENTO'!UXR39</f>
        <v>0</v>
      </c>
      <c r="UXQ42" s="709">
        <f>'2-ORÇAMENTO'!UXQ39</f>
        <v>0</v>
      </c>
      <c r="UXR42" s="707">
        <f>'2-ORÇAMENTO'!UXT39</f>
        <v>0</v>
      </c>
      <c r="UXS42" s="709">
        <f>'2-ORÇAMENTO'!UXS39</f>
        <v>0</v>
      </c>
      <c r="UXT42" s="707">
        <f>'2-ORÇAMENTO'!UXV39</f>
        <v>0</v>
      </c>
      <c r="UXU42" s="709">
        <f>'2-ORÇAMENTO'!UXU39</f>
        <v>0</v>
      </c>
      <c r="UXV42" s="707">
        <f>'2-ORÇAMENTO'!UXX39</f>
        <v>0</v>
      </c>
      <c r="UXW42" s="709">
        <f>'2-ORÇAMENTO'!UXW39</f>
        <v>0</v>
      </c>
      <c r="UXX42" s="707">
        <f>'2-ORÇAMENTO'!UXZ39</f>
        <v>0</v>
      </c>
      <c r="UXY42" s="709">
        <f>'2-ORÇAMENTO'!UXY39</f>
        <v>0</v>
      </c>
      <c r="UXZ42" s="707">
        <f>'2-ORÇAMENTO'!UYB39</f>
        <v>0</v>
      </c>
      <c r="UYA42" s="709">
        <f>'2-ORÇAMENTO'!UYA39</f>
        <v>0</v>
      </c>
      <c r="UYB42" s="707">
        <f>'2-ORÇAMENTO'!UYD39</f>
        <v>0</v>
      </c>
      <c r="UYC42" s="709">
        <f>'2-ORÇAMENTO'!UYC39</f>
        <v>0</v>
      </c>
      <c r="UYD42" s="707">
        <f>'2-ORÇAMENTO'!UYF39</f>
        <v>0</v>
      </c>
      <c r="UYE42" s="709">
        <f>'2-ORÇAMENTO'!UYE39</f>
        <v>0</v>
      </c>
      <c r="UYF42" s="707">
        <f>'2-ORÇAMENTO'!UYH39</f>
        <v>0</v>
      </c>
      <c r="UYG42" s="709">
        <f>'2-ORÇAMENTO'!UYG39</f>
        <v>0</v>
      </c>
      <c r="UYH42" s="707">
        <f>'2-ORÇAMENTO'!UYJ39</f>
        <v>0</v>
      </c>
      <c r="UYI42" s="709">
        <f>'2-ORÇAMENTO'!UYI39</f>
        <v>0</v>
      </c>
      <c r="UYJ42" s="707">
        <f>'2-ORÇAMENTO'!UYL39</f>
        <v>0</v>
      </c>
      <c r="UYK42" s="709">
        <f>'2-ORÇAMENTO'!UYK39</f>
        <v>0</v>
      </c>
      <c r="UYL42" s="707">
        <f>'2-ORÇAMENTO'!UYN39</f>
        <v>0</v>
      </c>
      <c r="UYM42" s="709">
        <f>'2-ORÇAMENTO'!UYM39</f>
        <v>0</v>
      </c>
      <c r="UYN42" s="707">
        <f>'2-ORÇAMENTO'!UYP39</f>
        <v>0</v>
      </c>
      <c r="UYO42" s="709">
        <f>'2-ORÇAMENTO'!UYO39</f>
        <v>0</v>
      </c>
      <c r="UYP42" s="707">
        <f>'2-ORÇAMENTO'!UYR39</f>
        <v>0</v>
      </c>
      <c r="UYQ42" s="709">
        <f>'2-ORÇAMENTO'!UYQ39</f>
        <v>0</v>
      </c>
      <c r="UYR42" s="707">
        <f>'2-ORÇAMENTO'!UYT39</f>
        <v>0</v>
      </c>
      <c r="UYS42" s="709">
        <f>'2-ORÇAMENTO'!UYS39</f>
        <v>0</v>
      </c>
      <c r="UYT42" s="707">
        <f>'2-ORÇAMENTO'!UYV39</f>
        <v>0</v>
      </c>
      <c r="UYU42" s="709">
        <f>'2-ORÇAMENTO'!UYU39</f>
        <v>0</v>
      </c>
      <c r="UYV42" s="707">
        <f>'2-ORÇAMENTO'!UYX39</f>
        <v>0</v>
      </c>
      <c r="UYW42" s="709">
        <f>'2-ORÇAMENTO'!UYW39</f>
        <v>0</v>
      </c>
      <c r="UYX42" s="707">
        <f>'2-ORÇAMENTO'!UYZ39</f>
        <v>0</v>
      </c>
      <c r="UYY42" s="709">
        <f>'2-ORÇAMENTO'!UYY39</f>
        <v>0</v>
      </c>
      <c r="UYZ42" s="707">
        <f>'2-ORÇAMENTO'!UZB39</f>
        <v>0</v>
      </c>
      <c r="UZA42" s="709">
        <f>'2-ORÇAMENTO'!UZA39</f>
        <v>0</v>
      </c>
      <c r="UZB42" s="707">
        <f>'2-ORÇAMENTO'!UZD39</f>
        <v>0</v>
      </c>
      <c r="UZC42" s="709">
        <f>'2-ORÇAMENTO'!UZC39</f>
        <v>0</v>
      </c>
      <c r="UZD42" s="707">
        <f>'2-ORÇAMENTO'!UZF39</f>
        <v>0</v>
      </c>
      <c r="UZE42" s="709">
        <f>'2-ORÇAMENTO'!UZE39</f>
        <v>0</v>
      </c>
      <c r="UZF42" s="707">
        <f>'2-ORÇAMENTO'!UZH39</f>
        <v>0</v>
      </c>
      <c r="UZG42" s="709">
        <f>'2-ORÇAMENTO'!UZG39</f>
        <v>0</v>
      </c>
      <c r="UZH42" s="707">
        <f>'2-ORÇAMENTO'!UZJ39</f>
        <v>0</v>
      </c>
      <c r="UZI42" s="709">
        <f>'2-ORÇAMENTO'!UZI39</f>
        <v>0</v>
      </c>
      <c r="UZJ42" s="707">
        <f>'2-ORÇAMENTO'!UZL39</f>
        <v>0</v>
      </c>
      <c r="UZK42" s="709">
        <f>'2-ORÇAMENTO'!UZK39</f>
        <v>0</v>
      </c>
      <c r="UZL42" s="707">
        <f>'2-ORÇAMENTO'!UZN39</f>
        <v>0</v>
      </c>
      <c r="UZM42" s="709">
        <f>'2-ORÇAMENTO'!UZM39</f>
        <v>0</v>
      </c>
      <c r="UZN42" s="707">
        <f>'2-ORÇAMENTO'!UZP39</f>
        <v>0</v>
      </c>
      <c r="UZO42" s="709">
        <f>'2-ORÇAMENTO'!UZO39</f>
        <v>0</v>
      </c>
      <c r="UZP42" s="707">
        <f>'2-ORÇAMENTO'!UZR39</f>
        <v>0</v>
      </c>
      <c r="UZQ42" s="709">
        <f>'2-ORÇAMENTO'!UZQ39</f>
        <v>0</v>
      </c>
      <c r="UZR42" s="707">
        <f>'2-ORÇAMENTO'!UZT39</f>
        <v>0</v>
      </c>
      <c r="UZS42" s="709">
        <f>'2-ORÇAMENTO'!UZS39</f>
        <v>0</v>
      </c>
      <c r="UZT42" s="707">
        <f>'2-ORÇAMENTO'!UZV39</f>
        <v>0</v>
      </c>
      <c r="UZU42" s="709">
        <f>'2-ORÇAMENTO'!UZU39</f>
        <v>0</v>
      </c>
      <c r="UZV42" s="707">
        <f>'2-ORÇAMENTO'!UZX39</f>
        <v>0</v>
      </c>
      <c r="UZW42" s="709">
        <f>'2-ORÇAMENTO'!UZW39</f>
        <v>0</v>
      </c>
      <c r="UZX42" s="707">
        <f>'2-ORÇAMENTO'!UZZ39</f>
        <v>0</v>
      </c>
      <c r="UZY42" s="709">
        <f>'2-ORÇAMENTO'!UZY39</f>
        <v>0</v>
      </c>
      <c r="UZZ42" s="707">
        <f>'2-ORÇAMENTO'!VAB39</f>
        <v>0</v>
      </c>
      <c r="VAA42" s="709">
        <f>'2-ORÇAMENTO'!VAA39</f>
        <v>0</v>
      </c>
      <c r="VAB42" s="707">
        <f>'2-ORÇAMENTO'!VAD39</f>
        <v>0</v>
      </c>
      <c r="VAC42" s="709">
        <f>'2-ORÇAMENTO'!VAC39</f>
        <v>0</v>
      </c>
      <c r="VAD42" s="707">
        <f>'2-ORÇAMENTO'!VAF39</f>
        <v>0</v>
      </c>
      <c r="VAE42" s="709">
        <f>'2-ORÇAMENTO'!VAE39</f>
        <v>0</v>
      </c>
      <c r="VAF42" s="707">
        <f>'2-ORÇAMENTO'!VAH39</f>
        <v>0</v>
      </c>
      <c r="VAG42" s="709">
        <f>'2-ORÇAMENTO'!VAG39</f>
        <v>0</v>
      </c>
      <c r="VAH42" s="707">
        <f>'2-ORÇAMENTO'!VAJ39</f>
        <v>0</v>
      </c>
      <c r="VAI42" s="709">
        <f>'2-ORÇAMENTO'!VAI39</f>
        <v>0</v>
      </c>
      <c r="VAJ42" s="707">
        <f>'2-ORÇAMENTO'!VAL39</f>
        <v>0</v>
      </c>
      <c r="VAK42" s="709">
        <f>'2-ORÇAMENTO'!VAK39</f>
        <v>0</v>
      </c>
      <c r="VAL42" s="707">
        <f>'2-ORÇAMENTO'!VAN39</f>
        <v>0</v>
      </c>
      <c r="VAM42" s="709">
        <f>'2-ORÇAMENTO'!VAM39</f>
        <v>0</v>
      </c>
      <c r="VAN42" s="707">
        <f>'2-ORÇAMENTO'!VAP39</f>
        <v>0</v>
      </c>
      <c r="VAO42" s="709">
        <f>'2-ORÇAMENTO'!VAO39</f>
        <v>0</v>
      </c>
      <c r="VAP42" s="707">
        <f>'2-ORÇAMENTO'!VAR39</f>
        <v>0</v>
      </c>
      <c r="VAQ42" s="709">
        <f>'2-ORÇAMENTO'!VAQ39</f>
        <v>0</v>
      </c>
      <c r="VAR42" s="707">
        <f>'2-ORÇAMENTO'!VAT39</f>
        <v>0</v>
      </c>
      <c r="VAS42" s="709">
        <f>'2-ORÇAMENTO'!VAS39</f>
        <v>0</v>
      </c>
      <c r="VAT42" s="707">
        <f>'2-ORÇAMENTO'!VAV39</f>
        <v>0</v>
      </c>
      <c r="VAU42" s="709">
        <f>'2-ORÇAMENTO'!VAU39</f>
        <v>0</v>
      </c>
      <c r="VAV42" s="707">
        <f>'2-ORÇAMENTO'!VAX39</f>
        <v>0</v>
      </c>
      <c r="VAW42" s="709">
        <f>'2-ORÇAMENTO'!VAW39</f>
        <v>0</v>
      </c>
      <c r="VAX42" s="707">
        <f>'2-ORÇAMENTO'!VAZ39</f>
        <v>0</v>
      </c>
      <c r="VAY42" s="709">
        <f>'2-ORÇAMENTO'!VAY39</f>
        <v>0</v>
      </c>
      <c r="VAZ42" s="707">
        <f>'2-ORÇAMENTO'!VBB39</f>
        <v>0</v>
      </c>
      <c r="VBA42" s="709">
        <f>'2-ORÇAMENTO'!VBA39</f>
        <v>0</v>
      </c>
      <c r="VBB42" s="707">
        <f>'2-ORÇAMENTO'!VBD39</f>
        <v>0</v>
      </c>
      <c r="VBC42" s="709">
        <f>'2-ORÇAMENTO'!VBC39</f>
        <v>0</v>
      </c>
      <c r="VBD42" s="707">
        <f>'2-ORÇAMENTO'!VBF39</f>
        <v>0</v>
      </c>
      <c r="VBE42" s="709">
        <f>'2-ORÇAMENTO'!VBE39</f>
        <v>0</v>
      </c>
      <c r="VBF42" s="707">
        <f>'2-ORÇAMENTO'!VBH39</f>
        <v>0</v>
      </c>
      <c r="VBG42" s="709">
        <f>'2-ORÇAMENTO'!VBG39</f>
        <v>0</v>
      </c>
      <c r="VBH42" s="707">
        <f>'2-ORÇAMENTO'!VBJ39</f>
        <v>0</v>
      </c>
      <c r="VBI42" s="709">
        <f>'2-ORÇAMENTO'!VBI39</f>
        <v>0</v>
      </c>
      <c r="VBJ42" s="707">
        <f>'2-ORÇAMENTO'!VBL39</f>
        <v>0</v>
      </c>
      <c r="VBK42" s="709">
        <f>'2-ORÇAMENTO'!VBK39</f>
        <v>0</v>
      </c>
      <c r="VBL42" s="707">
        <f>'2-ORÇAMENTO'!VBN39</f>
        <v>0</v>
      </c>
      <c r="VBM42" s="709">
        <f>'2-ORÇAMENTO'!VBM39</f>
        <v>0</v>
      </c>
      <c r="VBN42" s="707">
        <f>'2-ORÇAMENTO'!VBP39</f>
        <v>0</v>
      </c>
      <c r="VBO42" s="709">
        <f>'2-ORÇAMENTO'!VBO39</f>
        <v>0</v>
      </c>
      <c r="VBP42" s="707">
        <f>'2-ORÇAMENTO'!VBR39</f>
        <v>0</v>
      </c>
      <c r="VBQ42" s="709">
        <f>'2-ORÇAMENTO'!VBQ39</f>
        <v>0</v>
      </c>
      <c r="VBR42" s="707">
        <f>'2-ORÇAMENTO'!VBT39</f>
        <v>0</v>
      </c>
      <c r="VBS42" s="709">
        <f>'2-ORÇAMENTO'!VBS39</f>
        <v>0</v>
      </c>
      <c r="VBT42" s="707">
        <f>'2-ORÇAMENTO'!VBV39</f>
        <v>0</v>
      </c>
      <c r="VBU42" s="709">
        <f>'2-ORÇAMENTO'!VBU39</f>
        <v>0</v>
      </c>
      <c r="VBV42" s="707">
        <f>'2-ORÇAMENTO'!VBX39</f>
        <v>0</v>
      </c>
      <c r="VBW42" s="709">
        <f>'2-ORÇAMENTO'!VBW39</f>
        <v>0</v>
      </c>
      <c r="VBX42" s="707">
        <f>'2-ORÇAMENTO'!VBZ39</f>
        <v>0</v>
      </c>
      <c r="VBY42" s="709">
        <f>'2-ORÇAMENTO'!VBY39</f>
        <v>0</v>
      </c>
      <c r="VBZ42" s="707">
        <f>'2-ORÇAMENTO'!VCB39</f>
        <v>0</v>
      </c>
      <c r="VCA42" s="709">
        <f>'2-ORÇAMENTO'!VCA39</f>
        <v>0</v>
      </c>
      <c r="VCB42" s="707">
        <f>'2-ORÇAMENTO'!VCD39</f>
        <v>0</v>
      </c>
      <c r="VCC42" s="709">
        <f>'2-ORÇAMENTO'!VCC39</f>
        <v>0</v>
      </c>
      <c r="VCD42" s="707">
        <f>'2-ORÇAMENTO'!VCF39</f>
        <v>0</v>
      </c>
      <c r="VCE42" s="709">
        <f>'2-ORÇAMENTO'!VCE39</f>
        <v>0</v>
      </c>
      <c r="VCF42" s="707">
        <f>'2-ORÇAMENTO'!VCH39</f>
        <v>0</v>
      </c>
      <c r="VCG42" s="709">
        <f>'2-ORÇAMENTO'!VCG39</f>
        <v>0</v>
      </c>
      <c r="VCH42" s="707">
        <f>'2-ORÇAMENTO'!VCJ39</f>
        <v>0</v>
      </c>
      <c r="VCI42" s="709">
        <f>'2-ORÇAMENTO'!VCI39</f>
        <v>0</v>
      </c>
      <c r="VCJ42" s="707">
        <f>'2-ORÇAMENTO'!VCL39</f>
        <v>0</v>
      </c>
      <c r="VCK42" s="709">
        <f>'2-ORÇAMENTO'!VCK39</f>
        <v>0</v>
      </c>
      <c r="VCL42" s="707">
        <f>'2-ORÇAMENTO'!VCN39</f>
        <v>0</v>
      </c>
      <c r="VCM42" s="709">
        <f>'2-ORÇAMENTO'!VCM39</f>
        <v>0</v>
      </c>
      <c r="VCN42" s="707">
        <f>'2-ORÇAMENTO'!VCP39</f>
        <v>0</v>
      </c>
      <c r="VCO42" s="709">
        <f>'2-ORÇAMENTO'!VCO39</f>
        <v>0</v>
      </c>
      <c r="VCP42" s="707">
        <f>'2-ORÇAMENTO'!VCR39</f>
        <v>0</v>
      </c>
      <c r="VCQ42" s="709">
        <f>'2-ORÇAMENTO'!VCQ39</f>
        <v>0</v>
      </c>
      <c r="VCR42" s="707">
        <f>'2-ORÇAMENTO'!VCT39</f>
        <v>0</v>
      </c>
      <c r="VCS42" s="709">
        <f>'2-ORÇAMENTO'!VCS39</f>
        <v>0</v>
      </c>
      <c r="VCT42" s="707">
        <f>'2-ORÇAMENTO'!VCV39</f>
        <v>0</v>
      </c>
      <c r="VCU42" s="709">
        <f>'2-ORÇAMENTO'!VCU39</f>
        <v>0</v>
      </c>
      <c r="VCV42" s="707">
        <f>'2-ORÇAMENTO'!VCX39</f>
        <v>0</v>
      </c>
      <c r="VCW42" s="709">
        <f>'2-ORÇAMENTO'!VCW39</f>
        <v>0</v>
      </c>
      <c r="VCX42" s="707">
        <f>'2-ORÇAMENTO'!VCZ39</f>
        <v>0</v>
      </c>
      <c r="VCY42" s="709">
        <f>'2-ORÇAMENTO'!VCY39</f>
        <v>0</v>
      </c>
      <c r="VCZ42" s="707">
        <f>'2-ORÇAMENTO'!VDB39</f>
        <v>0</v>
      </c>
      <c r="VDA42" s="709">
        <f>'2-ORÇAMENTO'!VDA39</f>
        <v>0</v>
      </c>
      <c r="VDB42" s="707">
        <f>'2-ORÇAMENTO'!VDD39</f>
        <v>0</v>
      </c>
      <c r="VDC42" s="709">
        <f>'2-ORÇAMENTO'!VDC39</f>
        <v>0</v>
      </c>
      <c r="VDD42" s="707">
        <f>'2-ORÇAMENTO'!VDF39</f>
        <v>0</v>
      </c>
      <c r="VDE42" s="709">
        <f>'2-ORÇAMENTO'!VDE39</f>
        <v>0</v>
      </c>
      <c r="VDF42" s="707">
        <f>'2-ORÇAMENTO'!VDH39</f>
        <v>0</v>
      </c>
      <c r="VDG42" s="709">
        <f>'2-ORÇAMENTO'!VDG39</f>
        <v>0</v>
      </c>
      <c r="VDH42" s="707">
        <f>'2-ORÇAMENTO'!VDJ39</f>
        <v>0</v>
      </c>
      <c r="VDI42" s="709">
        <f>'2-ORÇAMENTO'!VDI39</f>
        <v>0</v>
      </c>
      <c r="VDJ42" s="707">
        <f>'2-ORÇAMENTO'!VDL39</f>
        <v>0</v>
      </c>
      <c r="VDK42" s="709">
        <f>'2-ORÇAMENTO'!VDK39</f>
        <v>0</v>
      </c>
      <c r="VDL42" s="707">
        <f>'2-ORÇAMENTO'!VDN39</f>
        <v>0</v>
      </c>
      <c r="VDM42" s="709">
        <f>'2-ORÇAMENTO'!VDM39</f>
        <v>0</v>
      </c>
      <c r="VDN42" s="707">
        <f>'2-ORÇAMENTO'!VDP39</f>
        <v>0</v>
      </c>
      <c r="VDO42" s="709">
        <f>'2-ORÇAMENTO'!VDO39</f>
        <v>0</v>
      </c>
      <c r="VDP42" s="707">
        <f>'2-ORÇAMENTO'!VDR39</f>
        <v>0</v>
      </c>
      <c r="VDQ42" s="709">
        <f>'2-ORÇAMENTO'!VDQ39</f>
        <v>0</v>
      </c>
      <c r="VDR42" s="707">
        <f>'2-ORÇAMENTO'!VDT39</f>
        <v>0</v>
      </c>
      <c r="VDS42" s="709">
        <f>'2-ORÇAMENTO'!VDS39</f>
        <v>0</v>
      </c>
      <c r="VDT42" s="707">
        <f>'2-ORÇAMENTO'!VDV39</f>
        <v>0</v>
      </c>
      <c r="VDU42" s="709">
        <f>'2-ORÇAMENTO'!VDU39</f>
        <v>0</v>
      </c>
      <c r="VDV42" s="707">
        <f>'2-ORÇAMENTO'!VDX39</f>
        <v>0</v>
      </c>
      <c r="VDW42" s="709">
        <f>'2-ORÇAMENTO'!VDW39</f>
        <v>0</v>
      </c>
      <c r="VDX42" s="707">
        <f>'2-ORÇAMENTO'!VDZ39</f>
        <v>0</v>
      </c>
      <c r="VDY42" s="709">
        <f>'2-ORÇAMENTO'!VDY39</f>
        <v>0</v>
      </c>
      <c r="VDZ42" s="707">
        <f>'2-ORÇAMENTO'!VEB39</f>
        <v>0</v>
      </c>
      <c r="VEA42" s="709">
        <f>'2-ORÇAMENTO'!VEA39</f>
        <v>0</v>
      </c>
      <c r="VEB42" s="707">
        <f>'2-ORÇAMENTO'!VED39</f>
        <v>0</v>
      </c>
      <c r="VEC42" s="709">
        <f>'2-ORÇAMENTO'!VEC39</f>
        <v>0</v>
      </c>
      <c r="VED42" s="707">
        <f>'2-ORÇAMENTO'!VEF39</f>
        <v>0</v>
      </c>
      <c r="VEE42" s="709">
        <f>'2-ORÇAMENTO'!VEE39</f>
        <v>0</v>
      </c>
      <c r="VEF42" s="707">
        <f>'2-ORÇAMENTO'!VEH39</f>
        <v>0</v>
      </c>
      <c r="VEG42" s="709">
        <f>'2-ORÇAMENTO'!VEG39</f>
        <v>0</v>
      </c>
      <c r="VEH42" s="707">
        <f>'2-ORÇAMENTO'!VEJ39</f>
        <v>0</v>
      </c>
      <c r="VEI42" s="709">
        <f>'2-ORÇAMENTO'!VEI39</f>
        <v>0</v>
      </c>
      <c r="VEJ42" s="707">
        <f>'2-ORÇAMENTO'!VEL39</f>
        <v>0</v>
      </c>
      <c r="VEK42" s="709">
        <f>'2-ORÇAMENTO'!VEK39</f>
        <v>0</v>
      </c>
      <c r="VEL42" s="707">
        <f>'2-ORÇAMENTO'!VEN39</f>
        <v>0</v>
      </c>
      <c r="VEM42" s="709">
        <f>'2-ORÇAMENTO'!VEM39</f>
        <v>0</v>
      </c>
      <c r="VEN42" s="707">
        <f>'2-ORÇAMENTO'!VEP39</f>
        <v>0</v>
      </c>
      <c r="VEO42" s="709">
        <f>'2-ORÇAMENTO'!VEO39</f>
        <v>0</v>
      </c>
      <c r="VEP42" s="707">
        <f>'2-ORÇAMENTO'!VER39</f>
        <v>0</v>
      </c>
      <c r="VEQ42" s="709">
        <f>'2-ORÇAMENTO'!VEQ39</f>
        <v>0</v>
      </c>
      <c r="VER42" s="707">
        <f>'2-ORÇAMENTO'!VET39</f>
        <v>0</v>
      </c>
      <c r="VES42" s="709">
        <f>'2-ORÇAMENTO'!VES39</f>
        <v>0</v>
      </c>
      <c r="VET42" s="707">
        <f>'2-ORÇAMENTO'!VEV39</f>
        <v>0</v>
      </c>
      <c r="VEU42" s="709">
        <f>'2-ORÇAMENTO'!VEU39</f>
        <v>0</v>
      </c>
      <c r="VEV42" s="707">
        <f>'2-ORÇAMENTO'!VEX39</f>
        <v>0</v>
      </c>
      <c r="VEW42" s="709">
        <f>'2-ORÇAMENTO'!VEW39</f>
        <v>0</v>
      </c>
      <c r="VEX42" s="707">
        <f>'2-ORÇAMENTO'!VEZ39</f>
        <v>0</v>
      </c>
      <c r="VEY42" s="709">
        <f>'2-ORÇAMENTO'!VEY39</f>
        <v>0</v>
      </c>
      <c r="VEZ42" s="707">
        <f>'2-ORÇAMENTO'!VFB39</f>
        <v>0</v>
      </c>
      <c r="VFA42" s="709">
        <f>'2-ORÇAMENTO'!VFA39</f>
        <v>0</v>
      </c>
      <c r="VFB42" s="707">
        <f>'2-ORÇAMENTO'!VFD39</f>
        <v>0</v>
      </c>
      <c r="VFC42" s="709">
        <f>'2-ORÇAMENTO'!VFC39</f>
        <v>0</v>
      </c>
      <c r="VFD42" s="707">
        <f>'2-ORÇAMENTO'!VFF39</f>
        <v>0</v>
      </c>
      <c r="VFE42" s="709">
        <f>'2-ORÇAMENTO'!VFE39</f>
        <v>0</v>
      </c>
      <c r="VFF42" s="707">
        <f>'2-ORÇAMENTO'!VFH39</f>
        <v>0</v>
      </c>
      <c r="VFG42" s="709">
        <f>'2-ORÇAMENTO'!VFG39</f>
        <v>0</v>
      </c>
      <c r="VFH42" s="707">
        <f>'2-ORÇAMENTO'!VFJ39</f>
        <v>0</v>
      </c>
      <c r="VFI42" s="709">
        <f>'2-ORÇAMENTO'!VFI39</f>
        <v>0</v>
      </c>
      <c r="VFJ42" s="707">
        <f>'2-ORÇAMENTO'!VFL39</f>
        <v>0</v>
      </c>
      <c r="VFK42" s="709">
        <f>'2-ORÇAMENTO'!VFK39</f>
        <v>0</v>
      </c>
      <c r="VFL42" s="707">
        <f>'2-ORÇAMENTO'!VFN39</f>
        <v>0</v>
      </c>
      <c r="VFM42" s="709">
        <f>'2-ORÇAMENTO'!VFM39</f>
        <v>0</v>
      </c>
      <c r="VFN42" s="707">
        <f>'2-ORÇAMENTO'!VFP39</f>
        <v>0</v>
      </c>
      <c r="VFO42" s="709">
        <f>'2-ORÇAMENTO'!VFO39</f>
        <v>0</v>
      </c>
      <c r="VFP42" s="707">
        <f>'2-ORÇAMENTO'!VFR39</f>
        <v>0</v>
      </c>
      <c r="VFQ42" s="709">
        <f>'2-ORÇAMENTO'!VFQ39</f>
        <v>0</v>
      </c>
      <c r="VFR42" s="707">
        <f>'2-ORÇAMENTO'!VFT39</f>
        <v>0</v>
      </c>
      <c r="VFS42" s="709">
        <f>'2-ORÇAMENTO'!VFS39</f>
        <v>0</v>
      </c>
      <c r="VFT42" s="707">
        <f>'2-ORÇAMENTO'!VFV39</f>
        <v>0</v>
      </c>
      <c r="VFU42" s="709">
        <f>'2-ORÇAMENTO'!VFU39</f>
        <v>0</v>
      </c>
      <c r="VFV42" s="707">
        <f>'2-ORÇAMENTO'!VFX39</f>
        <v>0</v>
      </c>
      <c r="VFW42" s="709">
        <f>'2-ORÇAMENTO'!VFW39</f>
        <v>0</v>
      </c>
      <c r="VFX42" s="707">
        <f>'2-ORÇAMENTO'!VFZ39</f>
        <v>0</v>
      </c>
      <c r="VFY42" s="709">
        <f>'2-ORÇAMENTO'!VFY39</f>
        <v>0</v>
      </c>
      <c r="VFZ42" s="707">
        <f>'2-ORÇAMENTO'!VGB39</f>
        <v>0</v>
      </c>
      <c r="VGA42" s="709">
        <f>'2-ORÇAMENTO'!VGA39</f>
        <v>0</v>
      </c>
      <c r="VGB42" s="707">
        <f>'2-ORÇAMENTO'!VGD39</f>
        <v>0</v>
      </c>
      <c r="VGC42" s="709">
        <f>'2-ORÇAMENTO'!VGC39</f>
        <v>0</v>
      </c>
      <c r="VGD42" s="707">
        <f>'2-ORÇAMENTO'!VGF39</f>
        <v>0</v>
      </c>
      <c r="VGE42" s="709">
        <f>'2-ORÇAMENTO'!VGE39</f>
        <v>0</v>
      </c>
      <c r="VGF42" s="707">
        <f>'2-ORÇAMENTO'!VGH39</f>
        <v>0</v>
      </c>
      <c r="VGG42" s="709">
        <f>'2-ORÇAMENTO'!VGG39</f>
        <v>0</v>
      </c>
      <c r="VGH42" s="707">
        <f>'2-ORÇAMENTO'!VGJ39</f>
        <v>0</v>
      </c>
      <c r="VGI42" s="709">
        <f>'2-ORÇAMENTO'!VGI39</f>
        <v>0</v>
      </c>
      <c r="VGJ42" s="707">
        <f>'2-ORÇAMENTO'!VGL39</f>
        <v>0</v>
      </c>
      <c r="VGK42" s="709">
        <f>'2-ORÇAMENTO'!VGK39</f>
        <v>0</v>
      </c>
      <c r="VGL42" s="707">
        <f>'2-ORÇAMENTO'!VGN39</f>
        <v>0</v>
      </c>
      <c r="VGM42" s="709">
        <f>'2-ORÇAMENTO'!VGM39</f>
        <v>0</v>
      </c>
      <c r="VGN42" s="707">
        <f>'2-ORÇAMENTO'!VGP39</f>
        <v>0</v>
      </c>
      <c r="VGO42" s="709">
        <f>'2-ORÇAMENTO'!VGO39</f>
        <v>0</v>
      </c>
      <c r="VGP42" s="707">
        <f>'2-ORÇAMENTO'!VGR39</f>
        <v>0</v>
      </c>
      <c r="VGQ42" s="709">
        <f>'2-ORÇAMENTO'!VGQ39</f>
        <v>0</v>
      </c>
      <c r="VGR42" s="707">
        <f>'2-ORÇAMENTO'!VGT39</f>
        <v>0</v>
      </c>
      <c r="VGS42" s="709">
        <f>'2-ORÇAMENTO'!VGS39</f>
        <v>0</v>
      </c>
      <c r="VGT42" s="707">
        <f>'2-ORÇAMENTO'!VGV39</f>
        <v>0</v>
      </c>
      <c r="VGU42" s="709">
        <f>'2-ORÇAMENTO'!VGU39</f>
        <v>0</v>
      </c>
      <c r="VGV42" s="707">
        <f>'2-ORÇAMENTO'!VGX39</f>
        <v>0</v>
      </c>
      <c r="VGW42" s="709">
        <f>'2-ORÇAMENTO'!VGW39</f>
        <v>0</v>
      </c>
      <c r="VGX42" s="707">
        <f>'2-ORÇAMENTO'!VGZ39</f>
        <v>0</v>
      </c>
      <c r="VGY42" s="709">
        <f>'2-ORÇAMENTO'!VGY39</f>
        <v>0</v>
      </c>
      <c r="VGZ42" s="707">
        <f>'2-ORÇAMENTO'!VHB39</f>
        <v>0</v>
      </c>
      <c r="VHA42" s="709">
        <f>'2-ORÇAMENTO'!VHA39</f>
        <v>0</v>
      </c>
      <c r="VHB42" s="707">
        <f>'2-ORÇAMENTO'!VHD39</f>
        <v>0</v>
      </c>
      <c r="VHC42" s="709">
        <f>'2-ORÇAMENTO'!VHC39</f>
        <v>0</v>
      </c>
      <c r="VHD42" s="707">
        <f>'2-ORÇAMENTO'!VHF39</f>
        <v>0</v>
      </c>
      <c r="VHE42" s="709">
        <f>'2-ORÇAMENTO'!VHE39</f>
        <v>0</v>
      </c>
      <c r="VHF42" s="707">
        <f>'2-ORÇAMENTO'!VHH39</f>
        <v>0</v>
      </c>
      <c r="VHG42" s="709">
        <f>'2-ORÇAMENTO'!VHG39</f>
        <v>0</v>
      </c>
      <c r="VHH42" s="707">
        <f>'2-ORÇAMENTO'!VHJ39</f>
        <v>0</v>
      </c>
      <c r="VHI42" s="709">
        <f>'2-ORÇAMENTO'!VHI39</f>
        <v>0</v>
      </c>
      <c r="VHJ42" s="707">
        <f>'2-ORÇAMENTO'!VHL39</f>
        <v>0</v>
      </c>
      <c r="VHK42" s="709">
        <f>'2-ORÇAMENTO'!VHK39</f>
        <v>0</v>
      </c>
      <c r="VHL42" s="707">
        <f>'2-ORÇAMENTO'!VHN39</f>
        <v>0</v>
      </c>
      <c r="VHM42" s="709">
        <f>'2-ORÇAMENTO'!VHM39</f>
        <v>0</v>
      </c>
      <c r="VHN42" s="707">
        <f>'2-ORÇAMENTO'!VHP39</f>
        <v>0</v>
      </c>
      <c r="VHO42" s="709">
        <f>'2-ORÇAMENTO'!VHO39</f>
        <v>0</v>
      </c>
      <c r="VHP42" s="707">
        <f>'2-ORÇAMENTO'!VHR39</f>
        <v>0</v>
      </c>
      <c r="VHQ42" s="709">
        <f>'2-ORÇAMENTO'!VHQ39</f>
        <v>0</v>
      </c>
      <c r="VHR42" s="707">
        <f>'2-ORÇAMENTO'!VHT39</f>
        <v>0</v>
      </c>
      <c r="VHS42" s="709">
        <f>'2-ORÇAMENTO'!VHS39</f>
        <v>0</v>
      </c>
      <c r="VHT42" s="707">
        <f>'2-ORÇAMENTO'!VHV39</f>
        <v>0</v>
      </c>
      <c r="VHU42" s="709">
        <f>'2-ORÇAMENTO'!VHU39</f>
        <v>0</v>
      </c>
      <c r="VHV42" s="707">
        <f>'2-ORÇAMENTO'!VHX39</f>
        <v>0</v>
      </c>
      <c r="VHW42" s="709">
        <f>'2-ORÇAMENTO'!VHW39</f>
        <v>0</v>
      </c>
      <c r="VHX42" s="707">
        <f>'2-ORÇAMENTO'!VHZ39</f>
        <v>0</v>
      </c>
      <c r="VHY42" s="709">
        <f>'2-ORÇAMENTO'!VHY39</f>
        <v>0</v>
      </c>
      <c r="VHZ42" s="707">
        <f>'2-ORÇAMENTO'!VIB39</f>
        <v>0</v>
      </c>
      <c r="VIA42" s="709">
        <f>'2-ORÇAMENTO'!VIA39</f>
        <v>0</v>
      </c>
      <c r="VIB42" s="707">
        <f>'2-ORÇAMENTO'!VID39</f>
        <v>0</v>
      </c>
      <c r="VIC42" s="709">
        <f>'2-ORÇAMENTO'!VIC39</f>
        <v>0</v>
      </c>
      <c r="VID42" s="707">
        <f>'2-ORÇAMENTO'!VIF39</f>
        <v>0</v>
      </c>
      <c r="VIE42" s="709">
        <f>'2-ORÇAMENTO'!VIE39</f>
        <v>0</v>
      </c>
      <c r="VIF42" s="707">
        <f>'2-ORÇAMENTO'!VIH39</f>
        <v>0</v>
      </c>
      <c r="VIG42" s="709">
        <f>'2-ORÇAMENTO'!VIG39</f>
        <v>0</v>
      </c>
      <c r="VIH42" s="707">
        <f>'2-ORÇAMENTO'!VIJ39</f>
        <v>0</v>
      </c>
      <c r="VII42" s="709">
        <f>'2-ORÇAMENTO'!VII39</f>
        <v>0</v>
      </c>
      <c r="VIJ42" s="707">
        <f>'2-ORÇAMENTO'!VIL39</f>
        <v>0</v>
      </c>
      <c r="VIK42" s="709">
        <f>'2-ORÇAMENTO'!VIK39</f>
        <v>0</v>
      </c>
      <c r="VIL42" s="707">
        <f>'2-ORÇAMENTO'!VIN39</f>
        <v>0</v>
      </c>
      <c r="VIM42" s="709">
        <f>'2-ORÇAMENTO'!VIM39</f>
        <v>0</v>
      </c>
      <c r="VIN42" s="707">
        <f>'2-ORÇAMENTO'!VIP39</f>
        <v>0</v>
      </c>
      <c r="VIO42" s="709">
        <f>'2-ORÇAMENTO'!VIO39</f>
        <v>0</v>
      </c>
      <c r="VIP42" s="707">
        <f>'2-ORÇAMENTO'!VIR39</f>
        <v>0</v>
      </c>
      <c r="VIQ42" s="709">
        <f>'2-ORÇAMENTO'!VIQ39</f>
        <v>0</v>
      </c>
      <c r="VIR42" s="707">
        <f>'2-ORÇAMENTO'!VIT39</f>
        <v>0</v>
      </c>
      <c r="VIS42" s="709">
        <f>'2-ORÇAMENTO'!VIS39</f>
        <v>0</v>
      </c>
      <c r="VIT42" s="707">
        <f>'2-ORÇAMENTO'!VIV39</f>
        <v>0</v>
      </c>
      <c r="VIU42" s="709">
        <f>'2-ORÇAMENTO'!VIU39</f>
        <v>0</v>
      </c>
      <c r="VIV42" s="707">
        <f>'2-ORÇAMENTO'!VIX39</f>
        <v>0</v>
      </c>
      <c r="VIW42" s="709">
        <f>'2-ORÇAMENTO'!VIW39</f>
        <v>0</v>
      </c>
      <c r="VIX42" s="707">
        <f>'2-ORÇAMENTO'!VIZ39</f>
        <v>0</v>
      </c>
      <c r="VIY42" s="709">
        <f>'2-ORÇAMENTO'!VIY39</f>
        <v>0</v>
      </c>
      <c r="VIZ42" s="707">
        <f>'2-ORÇAMENTO'!VJB39</f>
        <v>0</v>
      </c>
      <c r="VJA42" s="709">
        <f>'2-ORÇAMENTO'!VJA39</f>
        <v>0</v>
      </c>
      <c r="VJB42" s="707">
        <f>'2-ORÇAMENTO'!VJD39</f>
        <v>0</v>
      </c>
      <c r="VJC42" s="709">
        <f>'2-ORÇAMENTO'!VJC39</f>
        <v>0</v>
      </c>
      <c r="VJD42" s="707">
        <f>'2-ORÇAMENTO'!VJF39</f>
        <v>0</v>
      </c>
      <c r="VJE42" s="709">
        <f>'2-ORÇAMENTO'!VJE39</f>
        <v>0</v>
      </c>
      <c r="VJF42" s="707">
        <f>'2-ORÇAMENTO'!VJH39</f>
        <v>0</v>
      </c>
      <c r="VJG42" s="709">
        <f>'2-ORÇAMENTO'!VJG39</f>
        <v>0</v>
      </c>
      <c r="VJH42" s="707">
        <f>'2-ORÇAMENTO'!VJJ39</f>
        <v>0</v>
      </c>
      <c r="VJI42" s="709">
        <f>'2-ORÇAMENTO'!VJI39</f>
        <v>0</v>
      </c>
      <c r="VJJ42" s="707">
        <f>'2-ORÇAMENTO'!VJL39</f>
        <v>0</v>
      </c>
      <c r="VJK42" s="709">
        <f>'2-ORÇAMENTO'!VJK39</f>
        <v>0</v>
      </c>
      <c r="VJL42" s="707">
        <f>'2-ORÇAMENTO'!VJN39</f>
        <v>0</v>
      </c>
      <c r="VJM42" s="709">
        <f>'2-ORÇAMENTO'!VJM39</f>
        <v>0</v>
      </c>
      <c r="VJN42" s="707">
        <f>'2-ORÇAMENTO'!VJP39</f>
        <v>0</v>
      </c>
      <c r="VJO42" s="709">
        <f>'2-ORÇAMENTO'!VJO39</f>
        <v>0</v>
      </c>
      <c r="VJP42" s="707">
        <f>'2-ORÇAMENTO'!VJR39</f>
        <v>0</v>
      </c>
      <c r="VJQ42" s="709">
        <f>'2-ORÇAMENTO'!VJQ39</f>
        <v>0</v>
      </c>
      <c r="VJR42" s="707">
        <f>'2-ORÇAMENTO'!VJT39</f>
        <v>0</v>
      </c>
      <c r="VJS42" s="709">
        <f>'2-ORÇAMENTO'!VJS39</f>
        <v>0</v>
      </c>
      <c r="VJT42" s="707">
        <f>'2-ORÇAMENTO'!VJV39</f>
        <v>0</v>
      </c>
      <c r="VJU42" s="709">
        <f>'2-ORÇAMENTO'!VJU39</f>
        <v>0</v>
      </c>
      <c r="VJV42" s="707">
        <f>'2-ORÇAMENTO'!VJX39</f>
        <v>0</v>
      </c>
      <c r="VJW42" s="709">
        <f>'2-ORÇAMENTO'!VJW39</f>
        <v>0</v>
      </c>
      <c r="VJX42" s="707">
        <f>'2-ORÇAMENTO'!VJZ39</f>
        <v>0</v>
      </c>
      <c r="VJY42" s="709">
        <f>'2-ORÇAMENTO'!VJY39</f>
        <v>0</v>
      </c>
      <c r="VJZ42" s="707">
        <f>'2-ORÇAMENTO'!VKB39</f>
        <v>0</v>
      </c>
      <c r="VKA42" s="709">
        <f>'2-ORÇAMENTO'!VKA39</f>
        <v>0</v>
      </c>
      <c r="VKB42" s="707">
        <f>'2-ORÇAMENTO'!VKD39</f>
        <v>0</v>
      </c>
      <c r="VKC42" s="709">
        <f>'2-ORÇAMENTO'!VKC39</f>
        <v>0</v>
      </c>
      <c r="VKD42" s="707">
        <f>'2-ORÇAMENTO'!VKF39</f>
        <v>0</v>
      </c>
      <c r="VKE42" s="709">
        <f>'2-ORÇAMENTO'!VKE39</f>
        <v>0</v>
      </c>
      <c r="VKF42" s="707">
        <f>'2-ORÇAMENTO'!VKH39</f>
        <v>0</v>
      </c>
      <c r="VKG42" s="709">
        <f>'2-ORÇAMENTO'!VKG39</f>
        <v>0</v>
      </c>
      <c r="VKH42" s="707">
        <f>'2-ORÇAMENTO'!VKJ39</f>
        <v>0</v>
      </c>
      <c r="VKI42" s="709">
        <f>'2-ORÇAMENTO'!VKI39</f>
        <v>0</v>
      </c>
      <c r="VKJ42" s="707">
        <f>'2-ORÇAMENTO'!VKL39</f>
        <v>0</v>
      </c>
      <c r="VKK42" s="709">
        <f>'2-ORÇAMENTO'!VKK39</f>
        <v>0</v>
      </c>
      <c r="VKL42" s="707">
        <f>'2-ORÇAMENTO'!VKN39</f>
        <v>0</v>
      </c>
      <c r="VKM42" s="709">
        <f>'2-ORÇAMENTO'!VKM39</f>
        <v>0</v>
      </c>
      <c r="VKN42" s="707">
        <f>'2-ORÇAMENTO'!VKP39</f>
        <v>0</v>
      </c>
      <c r="VKO42" s="709">
        <f>'2-ORÇAMENTO'!VKO39</f>
        <v>0</v>
      </c>
      <c r="VKP42" s="707">
        <f>'2-ORÇAMENTO'!VKR39</f>
        <v>0</v>
      </c>
      <c r="VKQ42" s="709">
        <f>'2-ORÇAMENTO'!VKQ39</f>
        <v>0</v>
      </c>
      <c r="VKR42" s="707">
        <f>'2-ORÇAMENTO'!VKT39</f>
        <v>0</v>
      </c>
      <c r="VKS42" s="709">
        <f>'2-ORÇAMENTO'!VKS39</f>
        <v>0</v>
      </c>
      <c r="VKT42" s="707">
        <f>'2-ORÇAMENTO'!VKV39</f>
        <v>0</v>
      </c>
      <c r="VKU42" s="709">
        <f>'2-ORÇAMENTO'!VKU39</f>
        <v>0</v>
      </c>
      <c r="VKV42" s="707">
        <f>'2-ORÇAMENTO'!VKX39</f>
        <v>0</v>
      </c>
      <c r="VKW42" s="709">
        <f>'2-ORÇAMENTO'!VKW39</f>
        <v>0</v>
      </c>
      <c r="VKX42" s="707">
        <f>'2-ORÇAMENTO'!VKZ39</f>
        <v>0</v>
      </c>
      <c r="VKY42" s="709">
        <f>'2-ORÇAMENTO'!VKY39</f>
        <v>0</v>
      </c>
      <c r="VKZ42" s="707">
        <f>'2-ORÇAMENTO'!VLB39</f>
        <v>0</v>
      </c>
      <c r="VLA42" s="709">
        <f>'2-ORÇAMENTO'!VLA39</f>
        <v>0</v>
      </c>
      <c r="VLB42" s="707">
        <f>'2-ORÇAMENTO'!VLD39</f>
        <v>0</v>
      </c>
      <c r="VLC42" s="709">
        <f>'2-ORÇAMENTO'!VLC39</f>
        <v>0</v>
      </c>
      <c r="VLD42" s="707">
        <f>'2-ORÇAMENTO'!VLF39</f>
        <v>0</v>
      </c>
      <c r="VLE42" s="709">
        <f>'2-ORÇAMENTO'!VLE39</f>
        <v>0</v>
      </c>
      <c r="VLF42" s="707">
        <f>'2-ORÇAMENTO'!VLH39</f>
        <v>0</v>
      </c>
      <c r="VLG42" s="709">
        <f>'2-ORÇAMENTO'!VLG39</f>
        <v>0</v>
      </c>
      <c r="VLH42" s="707">
        <f>'2-ORÇAMENTO'!VLJ39</f>
        <v>0</v>
      </c>
      <c r="VLI42" s="709">
        <f>'2-ORÇAMENTO'!VLI39</f>
        <v>0</v>
      </c>
      <c r="VLJ42" s="707">
        <f>'2-ORÇAMENTO'!VLL39</f>
        <v>0</v>
      </c>
      <c r="VLK42" s="709">
        <f>'2-ORÇAMENTO'!VLK39</f>
        <v>0</v>
      </c>
      <c r="VLL42" s="707">
        <f>'2-ORÇAMENTO'!VLN39</f>
        <v>0</v>
      </c>
      <c r="VLM42" s="709">
        <f>'2-ORÇAMENTO'!VLM39</f>
        <v>0</v>
      </c>
      <c r="VLN42" s="707">
        <f>'2-ORÇAMENTO'!VLP39</f>
        <v>0</v>
      </c>
      <c r="VLO42" s="709">
        <f>'2-ORÇAMENTO'!VLO39</f>
        <v>0</v>
      </c>
      <c r="VLP42" s="707">
        <f>'2-ORÇAMENTO'!VLR39</f>
        <v>0</v>
      </c>
      <c r="VLQ42" s="709">
        <f>'2-ORÇAMENTO'!VLQ39</f>
        <v>0</v>
      </c>
      <c r="VLR42" s="707">
        <f>'2-ORÇAMENTO'!VLT39</f>
        <v>0</v>
      </c>
      <c r="VLS42" s="709">
        <f>'2-ORÇAMENTO'!VLS39</f>
        <v>0</v>
      </c>
      <c r="VLT42" s="707">
        <f>'2-ORÇAMENTO'!VLV39</f>
        <v>0</v>
      </c>
      <c r="VLU42" s="709">
        <f>'2-ORÇAMENTO'!VLU39</f>
        <v>0</v>
      </c>
      <c r="VLV42" s="707">
        <f>'2-ORÇAMENTO'!VLX39</f>
        <v>0</v>
      </c>
      <c r="VLW42" s="709">
        <f>'2-ORÇAMENTO'!VLW39</f>
        <v>0</v>
      </c>
      <c r="VLX42" s="707">
        <f>'2-ORÇAMENTO'!VLZ39</f>
        <v>0</v>
      </c>
      <c r="VLY42" s="709">
        <f>'2-ORÇAMENTO'!VLY39</f>
        <v>0</v>
      </c>
      <c r="VLZ42" s="707">
        <f>'2-ORÇAMENTO'!VMB39</f>
        <v>0</v>
      </c>
      <c r="VMA42" s="709">
        <f>'2-ORÇAMENTO'!VMA39</f>
        <v>0</v>
      </c>
      <c r="VMB42" s="707">
        <f>'2-ORÇAMENTO'!VMD39</f>
        <v>0</v>
      </c>
      <c r="VMC42" s="709">
        <f>'2-ORÇAMENTO'!VMC39</f>
        <v>0</v>
      </c>
      <c r="VMD42" s="707">
        <f>'2-ORÇAMENTO'!VMF39</f>
        <v>0</v>
      </c>
      <c r="VME42" s="709">
        <f>'2-ORÇAMENTO'!VME39</f>
        <v>0</v>
      </c>
      <c r="VMF42" s="707">
        <f>'2-ORÇAMENTO'!VMH39</f>
        <v>0</v>
      </c>
      <c r="VMG42" s="709">
        <f>'2-ORÇAMENTO'!VMG39</f>
        <v>0</v>
      </c>
      <c r="VMH42" s="707">
        <f>'2-ORÇAMENTO'!VMJ39</f>
        <v>0</v>
      </c>
      <c r="VMI42" s="709">
        <f>'2-ORÇAMENTO'!VMI39</f>
        <v>0</v>
      </c>
      <c r="VMJ42" s="707">
        <f>'2-ORÇAMENTO'!VML39</f>
        <v>0</v>
      </c>
      <c r="VMK42" s="709">
        <f>'2-ORÇAMENTO'!VMK39</f>
        <v>0</v>
      </c>
      <c r="VML42" s="707">
        <f>'2-ORÇAMENTO'!VMN39</f>
        <v>0</v>
      </c>
      <c r="VMM42" s="709">
        <f>'2-ORÇAMENTO'!VMM39</f>
        <v>0</v>
      </c>
      <c r="VMN42" s="707">
        <f>'2-ORÇAMENTO'!VMP39</f>
        <v>0</v>
      </c>
      <c r="VMO42" s="709">
        <f>'2-ORÇAMENTO'!VMO39</f>
        <v>0</v>
      </c>
      <c r="VMP42" s="707">
        <f>'2-ORÇAMENTO'!VMR39</f>
        <v>0</v>
      </c>
      <c r="VMQ42" s="709">
        <f>'2-ORÇAMENTO'!VMQ39</f>
        <v>0</v>
      </c>
      <c r="VMR42" s="707">
        <f>'2-ORÇAMENTO'!VMT39</f>
        <v>0</v>
      </c>
      <c r="VMS42" s="709">
        <f>'2-ORÇAMENTO'!VMS39</f>
        <v>0</v>
      </c>
      <c r="VMT42" s="707">
        <f>'2-ORÇAMENTO'!VMV39</f>
        <v>0</v>
      </c>
      <c r="VMU42" s="709">
        <f>'2-ORÇAMENTO'!VMU39</f>
        <v>0</v>
      </c>
      <c r="VMV42" s="707">
        <f>'2-ORÇAMENTO'!VMX39</f>
        <v>0</v>
      </c>
      <c r="VMW42" s="709">
        <f>'2-ORÇAMENTO'!VMW39</f>
        <v>0</v>
      </c>
      <c r="VMX42" s="707">
        <f>'2-ORÇAMENTO'!VMZ39</f>
        <v>0</v>
      </c>
      <c r="VMY42" s="709">
        <f>'2-ORÇAMENTO'!VMY39</f>
        <v>0</v>
      </c>
      <c r="VMZ42" s="707">
        <f>'2-ORÇAMENTO'!VNB39</f>
        <v>0</v>
      </c>
      <c r="VNA42" s="709">
        <f>'2-ORÇAMENTO'!VNA39</f>
        <v>0</v>
      </c>
      <c r="VNB42" s="707">
        <f>'2-ORÇAMENTO'!VND39</f>
        <v>0</v>
      </c>
      <c r="VNC42" s="709">
        <f>'2-ORÇAMENTO'!VNC39</f>
        <v>0</v>
      </c>
      <c r="VND42" s="707">
        <f>'2-ORÇAMENTO'!VNF39</f>
        <v>0</v>
      </c>
      <c r="VNE42" s="709">
        <f>'2-ORÇAMENTO'!VNE39</f>
        <v>0</v>
      </c>
      <c r="VNF42" s="707">
        <f>'2-ORÇAMENTO'!VNH39</f>
        <v>0</v>
      </c>
      <c r="VNG42" s="709">
        <f>'2-ORÇAMENTO'!VNG39</f>
        <v>0</v>
      </c>
      <c r="VNH42" s="707">
        <f>'2-ORÇAMENTO'!VNJ39</f>
        <v>0</v>
      </c>
      <c r="VNI42" s="709">
        <f>'2-ORÇAMENTO'!VNI39</f>
        <v>0</v>
      </c>
      <c r="VNJ42" s="707">
        <f>'2-ORÇAMENTO'!VNL39</f>
        <v>0</v>
      </c>
      <c r="VNK42" s="709">
        <f>'2-ORÇAMENTO'!VNK39</f>
        <v>0</v>
      </c>
      <c r="VNL42" s="707">
        <f>'2-ORÇAMENTO'!VNN39</f>
        <v>0</v>
      </c>
      <c r="VNM42" s="709">
        <f>'2-ORÇAMENTO'!VNM39</f>
        <v>0</v>
      </c>
      <c r="VNN42" s="707">
        <f>'2-ORÇAMENTO'!VNP39</f>
        <v>0</v>
      </c>
      <c r="VNO42" s="709">
        <f>'2-ORÇAMENTO'!VNO39</f>
        <v>0</v>
      </c>
      <c r="VNP42" s="707">
        <f>'2-ORÇAMENTO'!VNR39</f>
        <v>0</v>
      </c>
      <c r="VNQ42" s="709">
        <f>'2-ORÇAMENTO'!VNQ39</f>
        <v>0</v>
      </c>
      <c r="VNR42" s="707">
        <f>'2-ORÇAMENTO'!VNT39</f>
        <v>0</v>
      </c>
      <c r="VNS42" s="709">
        <f>'2-ORÇAMENTO'!VNS39</f>
        <v>0</v>
      </c>
      <c r="VNT42" s="707">
        <f>'2-ORÇAMENTO'!VNV39</f>
        <v>0</v>
      </c>
      <c r="VNU42" s="709">
        <f>'2-ORÇAMENTO'!VNU39</f>
        <v>0</v>
      </c>
      <c r="VNV42" s="707">
        <f>'2-ORÇAMENTO'!VNX39</f>
        <v>0</v>
      </c>
      <c r="VNW42" s="709">
        <f>'2-ORÇAMENTO'!VNW39</f>
        <v>0</v>
      </c>
      <c r="VNX42" s="707">
        <f>'2-ORÇAMENTO'!VNZ39</f>
        <v>0</v>
      </c>
      <c r="VNY42" s="709">
        <f>'2-ORÇAMENTO'!VNY39</f>
        <v>0</v>
      </c>
      <c r="VNZ42" s="707">
        <f>'2-ORÇAMENTO'!VOB39</f>
        <v>0</v>
      </c>
      <c r="VOA42" s="709">
        <f>'2-ORÇAMENTO'!VOA39</f>
        <v>0</v>
      </c>
      <c r="VOB42" s="707">
        <f>'2-ORÇAMENTO'!VOD39</f>
        <v>0</v>
      </c>
      <c r="VOC42" s="709">
        <f>'2-ORÇAMENTO'!VOC39</f>
        <v>0</v>
      </c>
      <c r="VOD42" s="707">
        <f>'2-ORÇAMENTO'!VOF39</f>
        <v>0</v>
      </c>
      <c r="VOE42" s="709">
        <f>'2-ORÇAMENTO'!VOE39</f>
        <v>0</v>
      </c>
      <c r="VOF42" s="707">
        <f>'2-ORÇAMENTO'!VOH39</f>
        <v>0</v>
      </c>
      <c r="VOG42" s="709">
        <f>'2-ORÇAMENTO'!VOG39</f>
        <v>0</v>
      </c>
      <c r="VOH42" s="707">
        <f>'2-ORÇAMENTO'!VOJ39</f>
        <v>0</v>
      </c>
      <c r="VOI42" s="709">
        <f>'2-ORÇAMENTO'!VOI39</f>
        <v>0</v>
      </c>
      <c r="VOJ42" s="707">
        <f>'2-ORÇAMENTO'!VOL39</f>
        <v>0</v>
      </c>
      <c r="VOK42" s="709">
        <f>'2-ORÇAMENTO'!VOK39</f>
        <v>0</v>
      </c>
      <c r="VOL42" s="707">
        <f>'2-ORÇAMENTO'!VON39</f>
        <v>0</v>
      </c>
      <c r="VOM42" s="709">
        <f>'2-ORÇAMENTO'!VOM39</f>
        <v>0</v>
      </c>
      <c r="VON42" s="707">
        <f>'2-ORÇAMENTO'!VOP39</f>
        <v>0</v>
      </c>
      <c r="VOO42" s="709">
        <f>'2-ORÇAMENTO'!VOO39</f>
        <v>0</v>
      </c>
      <c r="VOP42" s="707">
        <f>'2-ORÇAMENTO'!VOR39</f>
        <v>0</v>
      </c>
      <c r="VOQ42" s="709">
        <f>'2-ORÇAMENTO'!VOQ39</f>
        <v>0</v>
      </c>
      <c r="VOR42" s="707">
        <f>'2-ORÇAMENTO'!VOT39</f>
        <v>0</v>
      </c>
      <c r="VOS42" s="709">
        <f>'2-ORÇAMENTO'!VOS39</f>
        <v>0</v>
      </c>
      <c r="VOT42" s="707">
        <f>'2-ORÇAMENTO'!VOV39</f>
        <v>0</v>
      </c>
      <c r="VOU42" s="709">
        <f>'2-ORÇAMENTO'!VOU39</f>
        <v>0</v>
      </c>
      <c r="VOV42" s="707">
        <f>'2-ORÇAMENTO'!VOX39</f>
        <v>0</v>
      </c>
      <c r="VOW42" s="709">
        <f>'2-ORÇAMENTO'!VOW39</f>
        <v>0</v>
      </c>
      <c r="VOX42" s="707">
        <f>'2-ORÇAMENTO'!VOZ39</f>
        <v>0</v>
      </c>
      <c r="VOY42" s="709">
        <f>'2-ORÇAMENTO'!VOY39</f>
        <v>0</v>
      </c>
      <c r="VOZ42" s="707">
        <f>'2-ORÇAMENTO'!VPB39</f>
        <v>0</v>
      </c>
      <c r="VPA42" s="709">
        <f>'2-ORÇAMENTO'!VPA39</f>
        <v>0</v>
      </c>
      <c r="VPB42" s="707">
        <f>'2-ORÇAMENTO'!VPD39</f>
        <v>0</v>
      </c>
      <c r="VPC42" s="709">
        <f>'2-ORÇAMENTO'!VPC39</f>
        <v>0</v>
      </c>
      <c r="VPD42" s="707">
        <f>'2-ORÇAMENTO'!VPF39</f>
        <v>0</v>
      </c>
      <c r="VPE42" s="709">
        <f>'2-ORÇAMENTO'!VPE39</f>
        <v>0</v>
      </c>
      <c r="VPF42" s="707">
        <f>'2-ORÇAMENTO'!VPH39</f>
        <v>0</v>
      </c>
      <c r="VPG42" s="709">
        <f>'2-ORÇAMENTO'!VPG39</f>
        <v>0</v>
      </c>
      <c r="VPH42" s="707">
        <f>'2-ORÇAMENTO'!VPJ39</f>
        <v>0</v>
      </c>
      <c r="VPI42" s="709">
        <f>'2-ORÇAMENTO'!VPI39</f>
        <v>0</v>
      </c>
      <c r="VPJ42" s="707">
        <f>'2-ORÇAMENTO'!VPL39</f>
        <v>0</v>
      </c>
      <c r="VPK42" s="709">
        <f>'2-ORÇAMENTO'!VPK39</f>
        <v>0</v>
      </c>
      <c r="VPL42" s="707">
        <f>'2-ORÇAMENTO'!VPN39</f>
        <v>0</v>
      </c>
      <c r="VPM42" s="709">
        <f>'2-ORÇAMENTO'!VPM39</f>
        <v>0</v>
      </c>
      <c r="VPN42" s="707">
        <f>'2-ORÇAMENTO'!VPP39</f>
        <v>0</v>
      </c>
      <c r="VPO42" s="709">
        <f>'2-ORÇAMENTO'!VPO39</f>
        <v>0</v>
      </c>
      <c r="VPP42" s="707">
        <f>'2-ORÇAMENTO'!VPR39</f>
        <v>0</v>
      </c>
      <c r="VPQ42" s="709">
        <f>'2-ORÇAMENTO'!VPQ39</f>
        <v>0</v>
      </c>
      <c r="VPR42" s="707">
        <f>'2-ORÇAMENTO'!VPT39</f>
        <v>0</v>
      </c>
      <c r="VPS42" s="709">
        <f>'2-ORÇAMENTO'!VPS39</f>
        <v>0</v>
      </c>
      <c r="VPT42" s="707">
        <f>'2-ORÇAMENTO'!VPV39</f>
        <v>0</v>
      </c>
      <c r="VPU42" s="709">
        <f>'2-ORÇAMENTO'!VPU39</f>
        <v>0</v>
      </c>
      <c r="VPV42" s="707">
        <f>'2-ORÇAMENTO'!VPX39</f>
        <v>0</v>
      </c>
      <c r="VPW42" s="709">
        <f>'2-ORÇAMENTO'!VPW39</f>
        <v>0</v>
      </c>
      <c r="VPX42" s="707">
        <f>'2-ORÇAMENTO'!VPZ39</f>
        <v>0</v>
      </c>
      <c r="VPY42" s="709">
        <f>'2-ORÇAMENTO'!VPY39</f>
        <v>0</v>
      </c>
      <c r="VPZ42" s="707">
        <f>'2-ORÇAMENTO'!VQB39</f>
        <v>0</v>
      </c>
      <c r="VQA42" s="709">
        <f>'2-ORÇAMENTO'!VQA39</f>
        <v>0</v>
      </c>
      <c r="VQB42" s="707">
        <f>'2-ORÇAMENTO'!VQD39</f>
        <v>0</v>
      </c>
      <c r="VQC42" s="709">
        <f>'2-ORÇAMENTO'!VQC39</f>
        <v>0</v>
      </c>
      <c r="VQD42" s="707">
        <f>'2-ORÇAMENTO'!VQF39</f>
        <v>0</v>
      </c>
      <c r="VQE42" s="709">
        <f>'2-ORÇAMENTO'!VQE39</f>
        <v>0</v>
      </c>
      <c r="VQF42" s="707">
        <f>'2-ORÇAMENTO'!VQH39</f>
        <v>0</v>
      </c>
      <c r="VQG42" s="709">
        <f>'2-ORÇAMENTO'!VQG39</f>
        <v>0</v>
      </c>
      <c r="VQH42" s="707">
        <f>'2-ORÇAMENTO'!VQJ39</f>
        <v>0</v>
      </c>
      <c r="VQI42" s="709">
        <f>'2-ORÇAMENTO'!VQI39</f>
        <v>0</v>
      </c>
      <c r="VQJ42" s="707">
        <f>'2-ORÇAMENTO'!VQL39</f>
        <v>0</v>
      </c>
      <c r="VQK42" s="709">
        <f>'2-ORÇAMENTO'!VQK39</f>
        <v>0</v>
      </c>
      <c r="VQL42" s="707">
        <f>'2-ORÇAMENTO'!VQN39</f>
        <v>0</v>
      </c>
      <c r="VQM42" s="709">
        <f>'2-ORÇAMENTO'!VQM39</f>
        <v>0</v>
      </c>
      <c r="VQN42" s="707">
        <f>'2-ORÇAMENTO'!VQP39</f>
        <v>0</v>
      </c>
      <c r="VQO42" s="709">
        <f>'2-ORÇAMENTO'!VQO39</f>
        <v>0</v>
      </c>
      <c r="VQP42" s="707">
        <f>'2-ORÇAMENTO'!VQR39</f>
        <v>0</v>
      </c>
      <c r="VQQ42" s="709">
        <f>'2-ORÇAMENTO'!VQQ39</f>
        <v>0</v>
      </c>
      <c r="VQR42" s="707">
        <f>'2-ORÇAMENTO'!VQT39</f>
        <v>0</v>
      </c>
      <c r="VQS42" s="709">
        <f>'2-ORÇAMENTO'!VQS39</f>
        <v>0</v>
      </c>
      <c r="VQT42" s="707">
        <f>'2-ORÇAMENTO'!VQV39</f>
        <v>0</v>
      </c>
      <c r="VQU42" s="709">
        <f>'2-ORÇAMENTO'!VQU39</f>
        <v>0</v>
      </c>
      <c r="VQV42" s="707">
        <f>'2-ORÇAMENTO'!VQX39</f>
        <v>0</v>
      </c>
      <c r="VQW42" s="709">
        <f>'2-ORÇAMENTO'!VQW39</f>
        <v>0</v>
      </c>
      <c r="VQX42" s="707">
        <f>'2-ORÇAMENTO'!VQZ39</f>
        <v>0</v>
      </c>
      <c r="VQY42" s="709">
        <f>'2-ORÇAMENTO'!VQY39</f>
        <v>0</v>
      </c>
      <c r="VQZ42" s="707">
        <f>'2-ORÇAMENTO'!VRB39</f>
        <v>0</v>
      </c>
      <c r="VRA42" s="709">
        <f>'2-ORÇAMENTO'!VRA39</f>
        <v>0</v>
      </c>
      <c r="VRB42" s="707">
        <f>'2-ORÇAMENTO'!VRD39</f>
        <v>0</v>
      </c>
      <c r="VRC42" s="709">
        <f>'2-ORÇAMENTO'!VRC39</f>
        <v>0</v>
      </c>
      <c r="VRD42" s="707">
        <f>'2-ORÇAMENTO'!VRF39</f>
        <v>0</v>
      </c>
      <c r="VRE42" s="709">
        <f>'2-ORÇAMENTO'!VRE39</f>
        <v>0</v>
      </c>
      <c r="VRF42" s="707">
        <f>'2-ORÇAMENTO'!VRH39</f>
        <v>0</v>
      </c>
      <c r="VRG42" s="709">
        <f>'2-ORÇAMENTO'!VRG39</f>
        <v>0</v>
      </c>
      <c r="VRH42" s="707">
        <f>'2-ORÇAMENTO'!VRJ39</f>
        <v>0</v>
      </c>
      <c r="VRI42" s="709">
        <f>'2-ORÇAMENTO'!VRI39</f>
        <v>0</v>
      </c>
      <c r="VRJ42" s="707">
        <f>'2-ORÇAMENTO'!VRL39</f>
        <v>0</v>
      </c>
      <c r="VRK42" s="709">
        <f>'2-ORÇAMENTO'!VRK39</f>
        <v>0</v>
      </c>
      <c r="VRL42" s="707">
        <f>'2-ORÇAMENTO'!VRN39</f>
        <v>0</v>
      </c>
      <c r="VRM42" s="709">
        <f>'2-ORÇAMENTO'!VRM39</f>
        <v>0</v>
      </c>
      <c r="VRN42" s="707">
        <f>'2-ORÇAMENTO'!VRP39</f>
        <v>0</v>
      </c>
      <c r="VRO42" s="709">
        <f>'2-ORÇAMENTO'!VRO39</f>
        <v>0</v>
      </c>
      <c r="VRP42" s="707">
        <f>'2-ORÇAMENTO'!VRR39</f>
        <v>0</v>
      </c>
      <c r="VRQ42" s="709">
        <f>'2-ORÇAMENTO'!VRQ39</f>
        <v>0</v>
      </c>
      <c r="VRR42" s="707">
        <f>'2-ORÇAMENTO'!VRT39</f>
        <v>0</v>
      </c>
      <c r="VRS42" s="709">
        <f>'2-ORÇAMENTO'!VRS39</f>
        <v>0</v>
      </c>
      <c r="VRT42" s="707">
        <f>'2-ORÇAMENTO'!VRV39</f>
        <v>0</v>
      </c>
      <c r="VRU42" s="709">
        <f>'2-ORÇAMENTO'!VRU39</f>
        <v>0</v>
      </c>
      <c r="VRV42" s="707">
        <f>'2-ORÇAMENTO'!VRX39</f>
        <v>0</v>
      </c>
      <c r="VRW42" s="709">
        <f>'2-ORÇAMENTO'!VRW39</f>
        <v>0</v>
      </c>
      <c r="VRX42" s="707">
        <f>'2-ORÇAMENTO'!VRZ39</f>
        <v>0</v>
      </c>
      <c r="VRY42" s="709">
        <f>'2-ORÇAMENTO'!VRY39</f>
        <v>0</v>
      </c>
      <c r="VRZ42" s="707">
        <f>'2-ORÇAMENTO'!VSB39</f>
        <v>0</v>
      </c>
      <c r="VSA42" s="709">
        <f>'2-ORÇAMENTO'!VSA39</f>
        <v>0</v>
      </c>
      <c r="VSB42" s="707">
        <f>'2-ORÇAMENTO'!VSD39</f>
        <v>0</v>
      </c>
      <c r="VSC42" s="709">
        <f>'2-ORÇAMENTO'!VSC39</f>
        <v>0</v>
      </c>
      <c r="VSD42" s="707">
        <f>'2-ORÇAMENTO'!VSF39</f>
        <v>0</v>
      </c>
      <c r="VSE42" s="709">
        <f>'2-ORÇAMENTO'!VSE39</f>
        <v>0</v>
      </c>
      <c r="VSF42" s="707">
        <f>'2-ORÇAMENTO'!VSH39</f>
        <v>0</v>
      </c>
      <c r="VSG42" s="709">
        <f>'2-ORÇAMENTO'!VSG39</f>
        <v>0</v>
      </c>
      <c r="VSH42" s="707">
        <f>'2-ORÇAMENTO'!VSJ39</f>
        <v>0</v>
      </c>
      <c r="VSI42" s="709">
        <f>'2-ORÇAMENTO'!VSI39</f>
        <v>0</v>
      </c>
      <c r="VSJ42" s="707">
        <f>'2-ORÇAMENTO'!VSL39</f>
        <v>0</v>
      </c>
      <c r="VSK42" s="709">
        <f>'2-ORÇAMENTO'!VSK39</f>
        <v>0</v>
      </c>
      <c r="VSL42" s="707">
        <f>'2-ORÇAMENTO'!VSN39</f>
        <v>0</v>
      </c>
      <c r="VSM42" s="709">
        <f>'2-ORÇAMENTO'!VSM39</f>
        <v>0</v>
      </c>
      <c r="VSN42" s="707">
        <f>'2-ORÇAMENTO'!VSP39</f>
        <v>0</v>
      </c>
      <c r="VSO42" s="709">
        <f>'2-ORÇAMENTO'!VSO39</f>
        <v>0</v>
      </c>
      <c r="VSP42" s="707">
        <f>'2-ORÇAMENTO'!VSR39</f>
        <v>0</v>
      </c>
      <c r="VSQ42" s="709">
        <f>'2-ORÇAMENTO'!VSQ39</f>
        <v>0</v>
      </c>
      <c r="VSR42" s="707">
        <f>'2-ORÇAMENTO'!VST39</f>
        <v>0</v>
      </c>
      <c r="VSS42" s="709">
        <f>'2-ORÇAMENTO'!VSS39</f>
        <v>0</v>
      </c>
      <c r="VST42" s="707">
        <f>'2-ORÇAMENTO'!VSV39</f>
        <v>0</v>
      </c>
      <c r="VSU42" s="709">
        <f>'2-ORÇAMENTO'!VSU39</f>
        <v>0</v>
      </c>
      <c r="VSV42" s="707">
        <f>'2-ORÇAMENTO'!VSX39</f>
        <v>0</v>
      </c>
      <c r="VSW42" s="709">
        <f>'2-ORÇAMENTO'!VSW39</f>
        <v>0</v>
      </c>
      <c r="VSX42" s="707">
        <f>'2-ORÇAMENTO'!VSZ39</f>
        <v>0</v>
      </c>
      <c r="VSY42" s="709">
        <f>'2-ORÇAMENTO'!VSY39</f>
        <v>0</v>
      </c>
      <c r="VSZ42" s="707">
        <f>'2-ORÇAMENTO'!VTB39</f>
        <v>0</v>
      </c>
      <c r="VTA42" s="709">
        <f>'2-ORÇAMENTO'!VTA39</f>
        <v>0</v>
      </c>
      <c r="VTB42" s="707">
        <f>'2-ORÇAMENTO'!VTD39</f>
        <v>0</v>
      </c>
      <c r="VTC42" s="709">
        <f>'2-ORÇAMENTO'!VTC39</f>
        <v>0</v>
      </c>
      <c r="VTD42" s="707">
        <f>'2-ORÇAMENTO'!VTF39</f>
        <v>0</v>
      </c>
      <c r="VTE42" s="709">
        <f>'2-ORÇAMENTO'!VTE39</f>
        <v>0</v>
      </c>
      <c r="VTF42" s="707">
        <f>'2-ORÇAMENTO'!VTH39</f>
        <v>0</v>
      </c>
      <c r="VTG42" s="709">
        <f>'2-ORÇAMENTO'!VTG39</f>
        <v>0</v>
      </c>
      <c r="VTH42" s="707">
        <f>'2-ORÇAMENTO'!VTJ39</f>
        <v>0</v>
      </c>
      <c r="VTI42" s="709">
        <f>'2-ORÇAMENTO'!VTI39</f>
        <v>0</v>
      </c>
      <c r="VTJ42" s="707">
        <f>'2-ORÇAMENTO'!VTL39</f>
        <v>0</v>
      </c>
      <c r="VTK42" s="709">
        <f>'2-ORÇAMENTO'!VTK39</f>
        <v>0</v>
      </c>
      <c r="VTL42" s="707">
        <f>'2-ORÇAMENTO'!VTN39</f>
        <v>0</v>
      </c>
      <c r="VTM42" s="709">
        <f>'2-ORÇAMENTO'!VTM39</f>
        <v>0</v>
      </c>
      <c r="VTN42" s="707">
        <f>'2-ORÇAMENTO'!VTP39</f>
        <v>0</v>
      </c>
      <c r="VTO42" s="709">
        <f>'2-ORÇAMENTO'!VTO39</f>
        <v>0</v>
      </c>
      <c r="VTP42" s="707">
        <f>'2-ORÇAMENTO'!VTR39</f>
        <v>0</v>
      </c>
      <c r="VTQ42" s="709">
        <f>'2-ORÇAMENTO'!VTQ39</f>
        <v>0</v>
      </c>
      <c r="VTR42" s="707">
        <f>'2-ORÇAMENTO'!VTT39</f>
        <v>0</v>
      </c>
      <c r="VTS42" s="709">
        <f>'2-ORÇAMENTO'!VTS39</f>
        <v>0</v>
      </c>
      <c r="VTT42" s="707">
        <f>'2-ORÇAMENTO'!VTV39</f>
        <v>0</v>
      </c>
      <c r="VTU42" s="709">
        <f>'2-ORÇAMENTO'!VTU39</f>
        <v>0</v>
      </c>
      <c r="VTV42" s="707">
        <f>'2-ORÇAMENTO'!VTX39</f>
        <v>0</v>
      </c>
      <c r="VTW42" s="709">
        <f>'2-ORÇAMENTO'!VTW39</f>
        <v>0</v>
      </c>
      <c r="VTX42" s="707">
        <f>'2-ORÇAMENTO'!VTZ39</f>
        <v>0</v>
      </c>
      <c r="VTY42" s="709">
        <f>'2-ORÇAMENTO'!VTY39</f>
        <v>0</v>
      </c>
      <c r="VTZ42" s="707">
        <f>'2-ORÇAMENTO'!VUB39</f>
        <v>0</v>
      </c>
      <c r="VUA42" s="709">
        <f>'2-ORÇAMENTO'!VUA39</f>
        <v>0</v>
      </c>
      <c r="VUB42" s="707">
        <f>'2-ORÇAMENTO'!VUD39</f>
        <v>0</v>
      </c>
      <c r="VUC42" s="709">
        <f>'2-ORÇAMENTO'!VUC39</f>
        <v>0</v>
      </c>
      <c r="VUD42" s="707">
        <f>'2-ORÇAMENTO'!VUF39</f>
        <v>0</v>
      </c>
      <c r="VUE42" s="709">
        <f>'2-ORÇAMENTO'!VUE39</f>
        <v>0</v>
      </c>
      <c r="VUF42" s="707">
        <f>'2-ORÇAMENTO'!VUH39</f>
        <v>0</v>
      </c>
      <c r="VUG42" s="709">
        <f>'2-ORÇAMENTO'!VUG39</f>
        <v>0</v>
      </c>
      <c r="VUH42" s="707">
        <f>'2-ORÇAMENTO'!VUJ39</f>
        <v>0</v>
      </c>
      <c r="VUI42" s="709">
        <f>'2-ORÇAMENTO'!VUI39</f>
        <v>0</v>
      </c>
      <c r="VUJ42" s="707">
        <f>'2-ORÇAMENTO'!VUL39</f>
        <v>0</v>
      </c>
      <c r="VUK42" s="709">
        <f>'2-ORÇAMENTO'!VUK39</f>
        <v>0</v>
      </c>
      <c r="VUL42" s="707">
        <f>'2-ORÇAMENTO'!VUN39</f>
        <v>0</v>
      </c>
      <c r="VUM42" s="709">
        <f>'2-ORÇAMENTO'!VUM39</f>
        <v>0</v>
      </c>
      <c r="VUN42" s="707">
        <f>'2-ORÇAMENTO'!VUP39</f>
        <v>0</v>
      </c>
      <c r="VUO42" s="709">
        <f>'2-ORÇAMENTO'!VUO39</f>
        <v>0</v>
      </c>
      <c r="VUP42" s="707">
        <f>'2-ORÇAMENTO'!VUR39</f>
        <v>0</v>
      </c>
      <c r="VUQ42" s="709">
        <f>'2-ORÇAMENTO'!VUQ39</f>
        <v>0</v>
      </c>
      <c r="VUR42" s="707">
        <f>'2-ORÇAMENTO'!VUT39</f>
        <v>0</v>
      </c>
      <c r="VUS42" s="709">
        <f>'2-ORÇAMENTO'!VUS39</f>
        <v>0</v>
      </c>
      <c r="VUT42" s="707">
        <f>'2-ORÇAMENTO'!VUV39</f>
        <v>0</v>
      </c>
      <c r="VUU42" s="709">
        <f>'2-ORÇAMENTO'!VUU39</f>
        <v>0</v>
      </c>
      <c r="VUV42" s="707">
        <f>'2-ORÇAMENTO'!VUX39</f>
        <v>0</v>
      </c>
      <c r="VUW42" s="709">
        <f>'2-ORÇAMENTO'!VUW39</f>
        <v>0</v>
      </c>
      <c r="VUX42" s="707">
        <f>'2-ORÇAMENTO'!VUZ39</f>
        <v>0</v>
      </c>
      <c r="VUY42" s="709">
        <f>'2-ORÇAMENTO'!VUY39</f>
        <v>0</v>
      </c>
      <c r="VUZ42" s="707">
        <f>'2-ORÇAMENTO'!VVB39</f>
        <v>0</v>
      </c>
      <c r="VVA42" s="709">
        <f>'2-ORÇAMENTO'!VVA39</f>
        <v>0</v>
      </c>
      <c r="VVB42" s="707">
        <f>'2-ORÇAMENTO'!VVD39</f>
        <v>0</v>
      </c>
      <c r="VVC42" s="709">
        <f>'2-ORÇAMENTO'!VVC39</f>
        <v>0</v>
      </c>
      <c r="VVD42" s="707">
        <f>'2-ORÇAMENTO'!VVF39</f>
        <v>0</v>
      </c>
      <c r="VVE42" s="709">
        <f>'2-ORÇAMENTO'!VVE39</f>
        <v>0</v>
      </c>
      <c r="VVF42" s="707">
        <f>'2-ORÇAMENTO'!VVH39</f>
        <v>0</v>
      </c>
      <c r="VVG42" s="709">
        <f>'2-ORÇAMENTO'!VVG39</f>
        <v>0</v>
      </c>
      <c r="VVH42" s="707">
        <f>'2-ORÇAMENTO'!VVJ39</f>
        <v>0</v>
      </c>
      <c r="VVI42" s="709">
        <f>'2-ORÇAMENTO'!VVI39</f>
        <v>0</v>
      </c>
      <c r="VVJ42" s="707">
        <f>'2-ORÇAMENTO'!VVL39</f>
        <v>0</v>
      </c>
      <c r="VVK42" s="709">
        <f>'2-ORÇAMENTO'!VVK39</f>
        <v>0</v>
      </c>
      <c r="VVL42" s="707">
        <f>'2-ORÇAMENTO'!VVN39</f>
        <v>0</v>
      </c>
      <c r="VVM42" s="709">
        <f>'2-ORÇAMENTO'!VVM39</f>
        <v>0</v>
      </c>
      <c r="VVN42" s="707">
        <f>'2-ORÇAMENTO'!VVP39</f>
        <v>0</v>
      </c>
      <c r="VVO42" s="709">
        <f>'2-ORÇAMENTO'!VVO39</f>
        <v>0</v>
      </c>
      <c r="VVP42" s="707">
        <f>'2-ORÇAMENTO'!VVR39</f>
        <v>0</v>
      </c>
      <c r="VVQ42" s="709">
        <f>'2-ORÇAMENTO'!VVQ39</f>
        <v>0</v>
      </c>
      <c r="VVR42" s="707">
        <f>'2-ORÇAMENTO'!VVT39</f>
        <v>0</v>
      </c>
      <c r="VVS42" s="709">
        <f>'2-ORÇAMENTO'!VVS39</f>
        <v>0</v>
      </c>
      <c r="VVT42" s="707">
        <f>'2-ORÇAMENTO'!VVV39</f>
        <v>0</v>
      </c>
      <c r="VVU42" s="709">
        <f>'2-ORÇAMENTO'!VVU39</f>
        <v>0</v>
      </c>
      <c r="VVV42" s="707">
        <f>'2-ORÇAMENTO'!VVX39</f>
        <v>0</v>
      </c>
      <c r="VVW42" s="709">
        <f>'2-ORÇAMENTO'!VVW39</f>
        <v>0</v>
      </c>
      <c r="VVX42" s="707">
        <f>'2-ORÇAMENTO'!VVZ39</f>
        <v>0</v>
      </c>
      <c r="VVY42" s="709">
        <f>'2-ORÇAMENTO'!VVY39</f>
        <v>0</v>
      </c>
      <c r="VVZ42" s="707">
        <f>'2-ORÇAMENTO'!VWB39</f>
        <v>0</v>
      </c>
      <c r="VWA42" s="709">
        <f>'2-ORÇAMENTO'!VWA39</f>
        <v>0</v>
      </c>
      <c r="VWB42" s="707">
        <f>'2-ORÇAMENTO'!VWD39</f>
        <v>0</v>
      </c>
      <c r="VWC42" s="709">
        <f>'2-ORÇAMENTO'!VWC39</f>
        <v>0</v>
      </c>
      <c r="VWD42" s="707">
        <f>'2-ORÇAMENTO'!VWF39</f>
        <v>0</v>
      </c>
      <c r="VWE42" s="709">
        <f>'2-ORÇAMENTO'!VWE39</f>
        <v>0</v>
      </c>
      <c r="VWF42" s="707">
        <f>'2-ORÇAMENTO'!VWH39</f>
        <v>0</v>
      </c>
      <c r="VWG42" s="709">
        <f>'2-ORÇAMENTO'!VWG39</f>
        <v>0</v>
      </c>
      <c r="VWH42" s="707">
        <f>'2-ORÇAMENTO'!VWJ39</f>
        <v>0</v>
      </c>
      <c r="VWI42" s="709">
        <f>'2-ORÇAMENTO'!VWI39</f>
        <v>0</v>
      </c>
      <c r="VWJ42" s="707">
        <f>'2-ORÇAMENTO'!VWL39</f>
        <v>0</v>
      </c>
      <c r="VWK42" s="709">
        <f>'2-ORÇAMENTO'!VWK39</f>
        <v>0</v>
      </c>
      <c r="VWL42" s="707">
        <f>'2-ORÇAMENTO'!VWN39</f>
        <v>0</v>
      </c>
      <c r="VWM42" s="709">
        <f>'2-ORÇAMENTO'!VWM39</f>
        <v>0</v>
      </c>
      <c r="VWN42" s="707">
        <f>'2-ORÇAMENTO'!VWP39</f>
        <v>0</v>
      </c>
      <c r="VWO42" s="709">
        <f>'2-ORÇAMENTO'!VWO39</f>
        <v>0</v>
      </c>
      <c r="VWP42" s="707">
        <f>'2-ORÇAMENTO'!VWR39</f>
        <v>0</v>
      </c>
      <c r="VWQ42" s="709">
        <f>'2-ORÇAMENTO'!VWQ39</f>
        <v>0</v>
      </c>
      <c r="VWR42" s="707">
        <f>'2-ORÇAMENTO'!VWT39</f>
        <v>0</v>
      </c>
      <c r="VWS42" s="709">
        <f>'2-ORÇAMENTO'!VWS39</f>
        <v>0</v>
      </c>
      <c r="VWT42" s="707">
        <f>'2-ORÇAMENTO'!VWV39</f>
        <v>0</v>
      </c>
      <c r="VWU42" s="709">
        <f>'2-ORÇAMENTO'!VWU39</f>
        <v>0</v>
      </c>
      <c r="VWV42" s="707">
        <f>'2-ORÇAMENTO'!VWX39</f>
        <v>0</v>
      </c>
      <c r="VWW42" s="709">
        <f>'2-ORÇAMENTO'!VWW39</f>
        <v>0</v>
      </c>
      <c r="VWX42" s="707">
        <f>'2-ORÇAMENTO'!VWZ39</f>
        <v>0</v>
      </c>
      <c r="VWY42" s="709">
        <f>'2-ORÇAMENTO'!VWY39</f>
        <v>0</v>
      </c>
      <c r="VWZ42" s="707">
        <f>'2-ORÇAMENTO'!VXB39</f>
        <v>0</v>
      </c>
      <c r="VXA42" s="709">
        <f>'2-ORÇAMENTO'!VXA39</f>
        <v>0</v>
      </c>
      <c r="VXB42" s="707">
        <f>'2-ORÇAMENTO'!VXD39</f>
        <v>0</v>
      </c>
      <c r="VXC42" s="709">
        <f>'2-ORÇAMENTO'!VXC39</f>
        <v>0</v>
      </c>
      <c r="VXD42" s="707">
        <f>'2-ORÇAMENTO'!VXF39</f>
        <v>0</v>
      </c>
      <c r="VXE42" s="709">
        <f>'2-ORÇAMENTO'!VXE39</f>
        <v>0</v>
      </c>
      <c r="VXF42" s="707">
        <f>'2-ORÇAMENTO'!VXH39</f>
        <v>0</v>
      </c>
      <c r="VXG42" s="709">
        <f>'2-ORÇAMENTO'!VXG39</f>
        <v>0</v>
      </c>
      <c r="VXH42" s="707">
        <f>'2-ORÇAMENTO'!VXJ39</f>
        <v>0</v>
      </c>
      <c r="VXI42" s="709">
        <f>'2-ORÇAMENTO'!VXI39</f>
        <v>0</v>
      </c>
      <c r="VXJ42" s="707">
        <f>'2-ORÇAMENTO'!VXL39</f>
        <v>0</v>
      </c>
      <c r="VXK42" s="709">
        <f>'2-ORÇAMENTO'!VXK39</f>
        <v>0</v>
      </c>
      <c r="VXL42" s="707">
        <f>'2-ORÇAMENTO'!VXN39</f>
        <v>0</v>
      </c>
      <c r="VXM42" s="709">
        <f>'2-ORÇAMENTO'!VXM39</f>
        <v>0</v>
      </c>
      <c r="VXN42" s="707">
        <f>'2-ORÇAMENTO'!VXP39</f>
        <v>0</v>
      </c>
      <c r="VXO42" s="709">
        <f>'2-ORÇAMENTO'!VXO39</f>
        <v>0</v>
      </c>
      <c r="VXP42" s="707">
        <f>'2-ORÇAMENTO'!VXR39</f>
        <v>0</v>
      </c>
      <c r="VXQ42" s="709">
        <f>'2-ORÇAMENTO'!VXQ39</f>
        <v>0</v>
      </c>
      <c r="VXR42" s="707">
        <f>'2-ORÇAMENTO'!VXT39</f>
        <v>0</v>
      </c>
      <c r="VXS42" s="709">
        <f>'2-ORÇAMENTO'!VXS39</f>
        <v>0</v>
      </c>
      <c r="VXT42" s="707">
        <f>'2-ORÇAMENTO'!VXV39</f>
        <v>0</v>
      </c>
      <c r="VXU42" s="709">
        <f>'2-ORÇAMENTO'!VXU39</f>
        <v>0</v>
      </c>
      <c r="VXV42" s="707">
        <f>'2-ORÇAMENTO'!VXX39</f>
        <v>0</v>
      </c>
      <c r="VXW42" s="709">
        <f>'2-ORÇAMENTO'!VXW39</f>
        <v>0</v>
      </c>
      <c r="VXX42" s="707">
        <f>'2-ORÇAMENTO'!VXZ39</f>
        <v>0</v>
      </c>
      <c r="VXY42" s="709">
        <f>'2-ORÇAMENTO'!VXY39</f>
        <v>0</v>
      </c>
      <c r="VXZ42" s="707">
        <f>'2-ORÇAMENTO'!VYB39</f>
        <v>0</v>
      </c>
      <c r="VYA42" s="709">
        <f>'2-ORÇAMENTO'!VYA39</f>
        <v>0</v>
      </c>
      <c r="VYB42" s="707">
        <f>'2-ORÇAMENTO'!VYD39</f>
        <v>0</v>
      </c>
      <c r="VYC42" s="709">
        <f>'2-ORÇAMENTO'!VYC39</f>
        <v>0</v>
      </c>
      <c r="VYD42" s="707">
        <f>'2-ORÇAMENTO'!VYF39</f>
        <v>0</v>
      </c>
      <c r="VYE42" s="709">
        <f>'2-ORÇAMENTO'!VYE39</f>
        <v>0</v>
      </c>
      <c r="VYF42" s="707">
        <f>'2-ORÇAMENTO'!VYH39</f>
        <v>0</v>
      </c>
      <c r="VYG42" s="709">
        <f>'2-ORÇAMENTO'!VYG39</f>
        <v>0</v>
      </c>
      <c r="VYH42" s="707">
        <f>'2-ORÇAMENTO'!VYJ39</f>
        <v>0</v>
      </c>
      <c r="VYI42" s="709">
        <f>'2-ORÇAMENTO'!VYI39</f>
        <v>0</v>
      </c>
      <c r="VYJ42" s="707">
        <f>'2-ORÇAMENTO'!VYL39</f>
        <v>0</v>
      </c>
      <c r="VYK42" s="709">
        <f>'2-ORÇAMENTO'!VYK39</f>
        <v>0</v>
      </c>
      <c r="VYL42" s="707">
        <f>'2-ORÇAMENTO'!VYN39</f>
        <v>0</v>
      </c>
      <c r="VYM42" s="709">
        <f>'2-ORÇAMENTO'!VYM39</f>
        <v>0</v>
      </c>
      <c r="VYN42" s="707">
        <f>'2-ORÇAMENTO'!VYP39</f>
        <v>0</v>
      </c>
      <c r="VYO42" s="709">
        <f>'2-ORÇAMENTO'!VYO39</f>
        <v>0</v>
      </c>
      <c r="VYP42" s="707">
        <f>'2-ORÇAMENTO'!VYR39</f>
        <v>0</v>
      </c>
      <c r="VYQ42" s="709">
        <f>'2-ORÇAMENTO'!VYQ39</f>
        <v>0</v>
      </c>
      <c r="VYR42" s="707">
        <f>'2-ORÇAMENTO'!VYT39</f>
        <v>0</v>
      </c>
      <c r="VYS42" s="709">
        <f>'2-ORÇAMENTO'!VYS39</f>
        <v>0</v>
      </c>
      <c r="VYT42" s="707">
        <f>'2-ORÇAMENTO'!VYV39</f>
        <v>0</v>
      </c>
      <c r="VYU42" s="709">
        <f>'2-ORÇAMENTO'!VYU39</f>
        <v>0</v>
      </c>
      <c r="VYV42" s="707">
        <f>'2-ORÇAMENTO'!VYX39</f>
        <v>0</v>
      </c>
      <c r="VYW42" s="709">
        <f>'2-ORÇAMENTO'!VYW39</f>
        <v>0</v>
      </c>
      <c r="VYX42" s="707">
        <f>'2-ORÇAMENTO'!VYZ39</f>
        <v>0</v>
      </c>
      <c r="VYY42" s="709">
        <f>'2-ORÇAMENTO'!VYY39</f>
        <v>0</v>
      </c>
      <c r="VYZ42" s="707">
        <f>'2-ORÇAMENTO'!VZB39</f>
        <v>0</v>
      </c>
      <c r="VZA42" s="709">
        <f>'2-ORÇAMENTO'!VZA39</f>
        <v>0</v>
      </c>
      <c r="VZB42" s="707">
        <f>'2-ORÇAMENTO'!VZD39</f>
        <v>0</v>
      </c>
      <c r="VZC42" s="709">
        <f>'2-ORÇAMENTO'!VZC39</f>
        <v>0</v>
      </c>
      <c r="VZD42" s="707">
        <f>'2-ORÇAMENTO'!VZF39</f>
        <v>0</v>
      </c>
      <c r="VZE42" s="709">
        <f>'2-ORÇAMENTO'!VZE39</f>
        <v>0</v>
      </c>
      <c r="VZF42" s="707">
        <f>'2-ORÇAMENTO'!VZH39</f>
        <v>0</v>
      </c>
      <c r="VZG42" s="709">
        <f>'2-ORÇAMENTO'!VZG39</f>
        <v>0</v>
      </c>
      <c r="VZH42" s="707">
        <f>'2-ORÇAMENTO'!VZJ39</f>
        <v>0</v>
      </c>
      <c r="VZI42" s="709">
        <f>'2-ORÇAMENTO'!VZI39</f>
        <v>0</v>
      </c>
      <c r="VZJ42" s="707">
        <f>'2-ORÇAMENTO'!VZL39</f>
        <v>0</v>
      </c>
      <c r="VZK42" s="709">
        <f>'2-ORÇAMENTO'!VZK39</f>
        <v>0</v>
      </c>
      <c r="VZL42" s="707">
        <f>'2-ORÇAMENTO'!VZN39</f>
        <v>0</v>
      </c>
      <c r="VZM42" s="709">
        <f>'2-ORÇAMENTO'!VZM39</f>
        <v>0</v>
      </c>
      <c r="VZN42" s="707">
        <f>'2-ORÇAMENTO'!VZP39</f>
        <v>0</v>
      </c>
      <c r="VZO42" s="709">
        <f>'2-ORÇAMENTO'!VZO39</f>
        <v>0</v>
      </c>
      <c r="VZP42" s="707">
        <f>'2-ORÇAMENTO'!VZR39</f>
        <v>0</v>
      </c>
      <c r="VZQ42" s="709">
        <f>'2-ORÇAMENTO'!VZQ39</f>
        <v>0</v>
      </c>
      <c r="VZR42" s="707">
        <f>'2-ORÇAMENTO'!VZT39</f>
        <v>0</v>
      </c>
      <c r="VZS42" s="709">
        <f>'2-ORÇAMENTO'!VZS39</f>
        <v>0</v>
      </c>
      <c r="VZT42" s="707">
        <f>'2-ORÇAMENTO'!VZV39</f>
        <v>0</v>
      </c>
      <c r="VZU42" s="709">
        <f>'2-ORÇAMENTO'!VZU39</f>
        <v>0</v>
      </c>
      <c r="VZV42" s="707">
        <f>'2-ORÇAMENTO'!VZX39</f>
        <v>0</v>
      </c>
      <c r="VZW42" s="709">
        <f>'2-ORÇAMENTO'!VZW39</f>
        <v>0</v>
      </c>
      <c r="VZX42" s="707">
        <f>'2-ORÇAMENTO'!VZZ39</f>
        <v>0</v>
      </c>
      <c r="VZY42" s="709">
        <f>'2-ORÇAMENTO'!VZY39</f>
        <v>0</v>
      </c>
      <c r="VZZ42" s="707">
        <f>'2-ORÇAMENTO'!WAB39</f>
        <v>0</v>
      </c>
      <c r="WAA42" s="709">
        <f>'2-ORÇAMENTO'!WAA39</f>
        <v>0</v>
      </c>
      <c r="WAB42" s="707">
        <f>'2-ORÇAMENTO'!WAD39</f>
        <v>0</v>
      </c>
      <c r="WAC42" s="709">
        <f>'2-ORÇAMENTO'!WAC39</f>
        <v>0</v>
      </c>
      <c r="WAD42" s="707">
        <f>'2-ORÇAMENTO'!WAF39</f>
        <v>0</v>
      </c>
      <c r="WAE42" s="709">
        <f>'2-ORÇAMENTO'!WAE39</f>
        <v>0</v>
      </c>
      <c r="WAF42" s="707">
        <f>'2-ORÇAMENTO'!WAH39</f>
        <v>0</v>
      </c>
      <c r="WAG42" s="709">
        <f>'2-ORÇAMENTO'!WAG39</f>
        <v>0</v>
      </c>
      <c r="WAH42" s="707">
        <f>'2-ORÇAMENTO'!WAJ39</f>
        <v>0</v>
      </c>
      <c r="WAI42" s="709">
        <f>'2-ORÇAMENTO'!WAI39</f>
        <v>0</v>
      </c>
      <c r="WAJ42" s="707">
        <f>'2-ORÇAMENTO'!WAL39</f>
        <v>0</v>
      </c>
      <c r="WAK42" s="709">
        <f>'2-ORÇAMENTO'!WAK39</f>
        <v>0</v>
      </c>
      <c r="WAL42" s="707">
        <f>'2-ORÇAMENTO'!WAN39</f>
        <v>0</v>
      </c>
      <c r="WAM42" s="709">
        <f>'2-ORÇAMENTO'!WAM39</f>
        <v>0</v>
      </c>
      <c r="WAN42" s="707">
        <f>'2-ORÇAMENTO'!WAP39</f>
        <v>0</v>
      </c>
      <c r="WAO42" s="709">
        <f>'2-ORÇAMENTO'!WAO39</f>
        <v>0</v>
      </c>
      <c r="WAP42" s="707">
        <f>'2-ORÇAMENTO'!WAR39</f>
        <v>0</v>
      </c>
      <c r="WAQ42" s="709">
        <f>'2-ORÇAMENTO'!WAQ39</f>
        <v>0</v>
      </c>
      <c r="WAR42" s="707">
        <f>'2-ORÇAMENTO'!WAT39</f>
        <v>0</v>
      </c>
      <c r="WAS42" s="709">
        <f>'2-ORÇAMENTO'!WAS39</f>
        <v>0</v>
      </c>
      <c r="WAT42" s="707">
        <f>'2-ORÇAMENTO'!WAV39</f>
        <v>0</v>
      </c>
      <c r="WAU42" s="709">
        <f>'2-ORÇAMENTO'!WAU39</f>
        <v>0</v>
      </c>
      <c r="WAV42" s="707">
        <f>'2-ORÇAMENTO'!WAX39</f>
        <v>0</v>
      </c>
      <c r="WAW42" s="709">
        <f>'2-ORÇAMENTO'!WAW39</f>
        <v>0</v>
      </c>
      <c r="WAX42" s="707">
        <f>'2-ORÇAMENTO'!WAZ39</f>
        <v>0</v>
      </c>
      <c r="WAY42" s="709">
        <f>'2-ORÇAMENTO'!WAY39</f>
        <v>0</v>
      </c>
      <c r="WAZ42" s="707">
        <f>'2-ORÇAMENTO'!WBB39</f>
        <v>0</v>
      </c>
      <c r="WBA42" s="709">
        <f>'2-ORÇAMENTO'!WBA39</f>
        <v>0</v>
      </c>
      <c r="WBB42" s="707">
        <f>'2-ORÇAMENTO'!WBD39</f>
        <v>0</v>
      </c>
      <c r="WBC42" s="709">
        <f>'2-ORÇAMENTO'!WBC39</f>
        <v>0</v>
      </c>
      <c r="WBD42" s="707">
        <f>'2-ORÇAMENTO'!WBF39</f>
        <v>0</v>
      </c>
      <c r="WBE42" s="709">
        <f>'2-ORÇAMENTO'!WBE39</f>
        <v>0</v>
      </c>
      <c r="WBF42" s="707">
        <f>'2-ORÇAMENTO'!WBH39</f>
        <v>0</v>
      </c>
      <c r="WBG42" s="709">
        <f>'2-ORÇAMENTO'!WBG39</f>
        <v>0</v>
      </c>
      <c r="WBH42" s="707">
        <f>'2-ORÇAMENTO'!WBJ39</f>
        <v>0</v>
      </c>
      <c r="WBI42" s="709">
        <f>'2-ORÇAMENTO'!WBI39</f>
        <v>0</v>
      </c>
      <c r="WBJ42" s="707">
        <f>'2-ORÇAMENTO'!WBL39</f>
        <v>0</v>
      </c>
      <c r="WBK42" s="709">
        <f>'2-ORÇAMENTO'!WBK39</f>
        <v>0</v>
      </c>
      <c r="WBL42" s="707">
        <f>'2-ORÇAMENTO'!WBN39</f>
        <v>0</v>
      </c>
      <c r="WBM42" s="709">
        <f>'2-ORÇAMENTO'!WBM39</f>
        <v>0</v>
      </c>
      <c r="WBN42" s="707">
        <f>'2-ORÇAMENTO'!WBP39</f>
        <v>0</v>
      </c>
      <c r="WBO42" s="709">
        <f>'2-ORÇAMENTO'!WBO39</f>
        <v>0</v>
      </c>
      <c r="WBP42" s="707">
        <f>'2-ORÇAMENTO'!WBR39</f>
        <v>0</v>
      </c>
      <c r="WBQ42" s="709">
        <f>'2-ORÇAMENTO'!WBQ39</f>
        <v>0</v>
      </c>
      <c r="WBR42" s="707">
        <f>'2-ORÇAMENTO'!WBT39</f>
        <v>0</v>
      </c>
      <c r="WBS42" s="709">
        <f>'2-ORÇAMENTO'!WBS39</f>
        <v>0</v>
      </c>
      <c r="WBT42" s="707">
        <f>'2-ORÇAMENTO'!WBV39</f>
        <v>0</v>
      </c>
      <c r="WBU42" s="709">
        <f>'2-ORÇAMENTO'!WBU39</f>
        <v>0</v>
      </c>
      <c r="WBV42" s="707">
        <f>'2-ORÇAMENTO'!WBX39</f>
        <v>0</v>
      </c>
      <c r="WBW42" s="709">
        <f>'2-ORÇAMENTO'!WBW39</f>
        <v>0</v>
      </c>
      <c r="WBX42" s="707">
        <f>'2-ORÇAMENTO'!WBZ39</f>
        <v>0</v>
      </c>
      <c r="WBY42" s="709">
        <f>'2-ORÇAMENTO'!WBY39</f>
        <v>0</v>
      </c>
      <c r="WBZ42" s="707">
        <f>'2-ORÇAMENTO'!WCB39</f>
        <v>0</v>
      </c>
      <c r="WCA42" s="709">
        <f>'2-ORÇAMENTO'!WCA39</f>
        <v>0</v>
      </c>
      <c r="WCB42" s="707">
        <f>'2-ORÇAMENTO'!WCD39</f>
        <v>0</v>
      </c>
      <c r="WCC42" s="709">
        <f>'2-ORÇAMENTO'!WCC39</f>
        <v>0</v>
      </c>
      <c r="WCD42" s="707">
        <f>'2-ORÇAMENTO'!WCF39</f>
        <v>0</v>
      </c>
      <c r="WCE42" s="709">
        <f>'2-ORÇAMENTO'!WCE39</f>
        <v>0</v>
      </c>
      <c r="WCF42" s="707">
        <f>'2-ORÇAMENTO'!WCH39</f>
        <v>0</v>
      </c>
      <c r="WCG42" s="709">
        <f>'2-ORÇAMENTO'!WCG39</f>
        <v>0</v>
      </c>
      <c r="WCH42" s="707">
        <f>'2-ORÇAMENTO'!WCJ39</f>
        <v>0</v>
      </c>
      <c r="WCI42" s="709">
        <f>'2-ORÇAMENTO'!WCI39</f>
        <v>0</v>
      </c>
      <c r="WCJ42" s="707">
        <f>'2-ORÇAMENTO'!WCL39</f>
        <v>0</v>
      </c>
      <c r="WCK42" s="709">
        <f>'2-ORÇAMENTO'!WCK39</f>
        <v>0</v>
      </c>
      <c r="WCL42" s="707">
        <f>'2-ORÇAMENTO'!WCN39</f>
        <v>0</v>
      </c>
      <c r="WCM42" s="709">
        <f>'2-ORÇAMENTO'!WCM39</f>
        <v>0</v>
      </c>
      <c r="WCN42" s="707">
        <f>'2-ORÇAMENTO'!WCP39</f>
        <v>0</v>
      </c>
      <c r="WCO42" s="709">
        <f>'2-ORÇAMENTO'!WCO39</f>
        <v>0</v>
      </c>
      <c r="WCP42" s="707">
        <f>'2-ORÇAMENTO'!WCR39</f>
        <v>0</v>
      </c>
      <c r="WCQ42" s="709">
        <f>'2-ORÇAMENTO'!WCQ39</f>
        <v>0</v>
      </c>
      <c r="WCR42" s="707">
        <f>'2-ORÇAMENTO'!WCT39</f>
        <v>0</v>
      </c>
      <c r="WCS42" s="709">
        <f>'2-ORÇAMENTO'!WCS39</f>
        <v>0</v>
      </c>
      <c r="WCT42" s="707">
        <f>'2-ORÇAMENTO'!WCV39</f>
        <v>0</v>
      </c>
      <c r="WCU42" s="709">
        <f>'2-ORÇAMENTO'!WCU39</f>
        <v>0</v>
      </c>
      <c r="WCV42" s="707">
        <f>'2-ORÇAMENTO'!WCX39</f>
        <v>0</v>
      </c>
      <c r="WCW42" s="709">
        <f>'2-ORÇAMENTO'!WCW39</f>
        <v>0</v>
      </c>
      <c r="WCX42" s="707">
        <f>'2-ORÇAMENTO'!WCZ39</f>
        <v>0</v>
      </c>
      <c r="WCY42" s="709">
        <f>'2-ORÇAMENTO'!WCY39</f>
        <v>0</v>
      </c>
      <c r="WCZ42" s="707">
        <f>'2-ORÇAMENTO'!WDB39</f>
        <v>0</v>
      </c>
      <c r="WDA42" s="709">
        <f>'2-ORÇAMENTO'!WDA39</f>
        <v>0</v>
      </c>
      <c r="WDB42" s="707">
        <f>'2-ORÇAMENTO'!WDD39</f>
        <v>0</v>
      </c>
      <c r="WDC42" s="709">
        <f>'2-ORÇAMENTO'!WDC39</f>
        <v>0</v>
      </c>
      <c r="WDD42" s="707">
        <f>'2-ORÇAMENTO'!WDF39</f>
        <v>0</v>
      </c>
      <c r="WDE42" s="709">
        <f>'2-ORÇAMENTO'!WDE39</f>
        <v>0</v>
      </c>
      <c r="WDF42" s="707">
        <f>'2-ORÇAMENTO'!WDH39</f>
        <v>0</v>
      </c>
      <c r="WDG42" s="709">
        <f>'2-ORÇAMENTO'!WDG39</f>
        <v>0</v>
      </c>
      <c r="WDH42" s="707">
        <f>'2-ORÇAMENTO'!WDJ39</f>
        <v>0</v>
      </c>
      <c r="WDI42" s="709">
        <f>'2-ORÇAMENTO'!WDI39</f>
        <v>0</v>
      </c>
      <c r="WDJ42" s="707">
        <f>'2-ORÇAMENTO'!WDL39</f>
        <v>0</v>
      </c>
      <c r="WDK42" s="709">
        <f>'2-ORÇAMENTO'!WDK39</f>
        <v>0</v>
      </c>
      <c r="WDL42" s="707">
        <f>'2-ORÇAMENTO'!WDN39</f>
        <v>0</v>
      </c>
      <c r="WDM42" s="709">
        <f>'2-ORÇAMENTO'!WDM39</f>
        <v>0</v>
      </c>
      <c r="WDN42" s="707">
        <f>'2-ORÇAMENTO'!WDP39</f>
        <v>0</v>
      </c>
      <c r="WDO42" s="709">
        <f>'2-ORÇAMENTO'!WDO39</f>
        <v>0</v>
      </c>
      <c r="WDP42" s="707">
        <f>'2-ORÇAMENTO'!WDR39</f>
        <v>0</v>
      </c>
      <c r="WDQ42" s="709">
        <f>'2-ORÇAMENTO'!WDQ39</f>
        <v>0</v>
      </c>
      <c r="WDR42" s="707">
        <f>'2-ORÇAMENTO'!WDT39</f>
        <v>0</v>
      </c>
      <c r="WDS42" s="709">
        <f>'2-ORÇAMENTO'!WDS39</f>
        <v>0</v>
      </c>
      <c r="WDT42" s="707">
        <f>'2-ORÇAMENTO'!WDV39</f>
        <v>0</v>
      </c>
      <c r="WDU42" s="709">
        <f>'2-ORÇAMENTO'!WDU39</f>
        <v>0</v>
      </c>
      <c r="WDV42" s="707">
        <f>'2-ORÇAMENTO'!WDX39</f>
        <v>0</v>
      </c>
      <c r="WDW42" s="709">
        <f>'2-ORÇAMENTO'!WDW39</f>
        <v>0</v>
      </c>
      <c r="WDX42" s="707">
        <f>'2-ORÇAMENTO'!WDZ39</f>
        <v>0</v>
      </c>
      <c r="WDY42" s="709">
        <f>'2-ORÇAMENTO'!WDY39</f>
        <v>0</v>
      </c>
      <c r="WDZ42" s="707">
        <f>'2-ORÇAMENTO'!WEB39</f>
        <v>0</v>
      </c>
      <c r="WEA42" s="709">
        <f>'2-ORÇAMENTO'!WEA39</f>
        <v>0</v>
      </c>
      <c r="WEB42" s="707">
        <f>'2-ORÇAMENTO'!WED39</f>
        <v>0</v>
      </c>
      <c r="WEC42" s="709">
        <f>'2-ORÇAMENTO'!WEC39</f>
        <v>0</v>
      </c>
      <c r="WED42" s="707">
        <f>'2-ORÇAMENTO'!WEF39</f>
        <v>0</v>
      </c>
      <c r="WEE42" s="709">
        <f>'2-ORÇAMENTO'!WEE39</f>
        <v>0</v>
      </c>
      <c r="WEF42" s="707">
        <f>'2-ORÇAMENTO'!WEH39</f>
        <v>0</v>
      </c>
      <c r="WEG42" s="709">
        <f>'2-ORÇAMENTO'!WEG39</f>
        <v>0</v>
      </c>
      <c r="WEH42" s="707">
        <f>'2-ORÇAMENTO'!WEJ39</f>
        <v>0</v>
      </c>
      <c r="WEI42" s="709">
        <f>'2-ORÇAMENTO'!WEI39</f>
        <v>0</v>
      </c>
      <c r="WEJ42" s="707">
        <f>'2-ORÇAMENTO'!WEL39</f>
        <v>0</v>
      </c>
      <c r="WEK42" s="709">
        <f>'2-ORÇAMENTO'!WEK39</f>
        <v>0</v>
      </c>
      <c r="WEL42" s="707">
        <f>'2-ORÇAMENTO'!WEN39</f>
        <v>0</v>
      </c>
      <c r="WEM42" s="709">
        <f>'2-ORÇAMENTO'!WEM39</f>
        <v>0</v>
      </c>
      <c r="WEN42" s="707">
        <f>'2-ORÇAMENTO'!WEP39</f>
        <v>0</v>
      </c>
      <c r="WEO42" s="709">
        <f>'2-ORÇAMENTO'!WEO39</f>
        <v>0</v>
      </c>
      <c r="WEP42" s="707">
        <f>'2-ORÇAMENTO'!WER39</f>
        <v>0</v>
      </c>
      <c r="WEQ42" s="709">
        <f>'2-ORÇAMENTO'!WEQ39</f>
        <v>0</v>
      </c>
      <c r="WER42" s="707">
        <f>'2-ORÇAMENTO'!WET39</f>
        <v>0</v>
      </c>
      <c r="WES42" s="709">
        <f>'2-ORÇAMENTO'!WES39</f>
        <v>0</v>
      </c>
      <c r="WET42" s="707">
        <f>'2-ORÇAMENTO'!WEV39</f>
        <v>0</v>
      </c>
      <c r="WEU42" s="709">
        <f>'2-ORÇAMENTO'!WEU39</f>
        <v>0</v>
      </c>
      <c r="WEV42" s="707">
        <f>'2-ORÇAMENTO'!WEX39</f>
        <v>0</v>
      </c>
      <c r="WEW42" s="709">
        <f>'2-ORÇAMENTO'!WEW39</f>
        <v>0</v>
      </c>
      <c r="WEX42" s="707">
        <f>'2-ORÇAMENTO'!WEZ39</f>
        <v>0</v>
      </c>
      <c r="WEY42" s="709">
        <f>'2-ORÇAMENTO'!WEY39</f>
        <v>0</v>
      </c>
      <c r="WEZ42" s="707">
        <f>'2-ORÇAMENTO'!WFB39</f>
        <v>0</v>
      </c>
      <c r="WFA42" s="709">
        <f>'2-ORÇAMENTO'!WFA39</f>
        <v>0</v>
      </c>
      <c r="WFB42" s="707">
        <f>'2-ORÇAMENTO'!WFD39</f>
        <v>0</v>
      </c>
      <c r="WFC42" s="709">
        <f>'2-ORÇAMENTO'!WFC39</f>
        <v>0</v>
      </c>
      <c r="WFD42" s="707">
        <f>'2-ORÇAMENTO'!WFF39</f>
        <v>0</v>
      </c>
      <c r="WFE42" s="709">
        <f>'2-ORÇAMENTO'!WFE39</f>
        <v>0</v>
      </c>
      <c r="WFF42" s="707">
        <f>'2-ORÇAMENTO'!WFH39</f>
        <v>0</v>
      </c>
      <c r="WFG42" s="709">
        <f>'2-ORÇAMENTO'!WFG39</f>
        <v>0</v>
      </c>
      <c r="WFH42" s="707">
        <f>'2-ORÇAMENTO'!WFJ39</f>
        <v>0</v>
      </c>
      <c r="WFI42" s="709">
        <f>'2-ORÇAMENTO'!WFI39</f>
        <v>0</v>
      </c>
      <c r="WFJ42" s="707">
        <f>'2-ORÇAMENTO'!WFL39</f>
        <v>0</v>
      </c>
      <c r="WFK42" s="709">
        <f>'2-ORÇAMENTO'!WFK39</f>
        <v>0</v>
      </c>
      <c r="WFL42" s="707">
        <f>'2-ORÇAMENTO'!WFN39</f>
        <v>0</v>
      </c>
      <c r="WFM42" s="709">
        <f>'2-ORÇAMENTO'!WFM39</f>
        <v>0</v>
      </c>
      <c r="WFN42" s="707">
        <f>'2-ORÇAMENTO'!WFP39</f>
        <v>0</v>
      </c>
      <c r="WFO42" s="709">
        <f>'2-ORÇAMENTO'!WFO39</f>
        <v>0</v>
      </c>
      <c r="WFP42" s="707">
        <f>'2-ORÇAMENTO'!WFR39</f>
        <v>0</v>
      </c>
      <c r="WFQ42" s="709">
        <f>'2-ORÇAMENTO'!WFQ39</f>
        <v>0</v>
      </c>
      <c r="WFR42" s="707">
        <f>'2-ORÇAMENTO'!WFT39</f>
        <v>0</v>
      </c>
      <c r="WFS42" s="709">
        <f>'2-ORÇAMENTO'!WFS39</f>
        <v>0</v>
      </c>
      <c r="WFT42" s="707">
        <f>'2-ORÇAMENTO'!WFV39</f>
        <v>0</v>
      </c>
      <c r="WFU42" s="709">
        <f>'2-ORÇAMENTO'!WFU39</f>
        <v>0</v>
      </c>
      <c r="WFV42" s="707">
        <f>'2-ORÇAMENTO'!WFX39</f>
        <v>0</v>
      </c>
      <c r="WFW42" s="709">
        <f>'2-ORÇAMENTO'!WFW39</f>
        <v>0</v>
      </c>
      <c r="WFX42" s="707">
        <f>'2-ORÇAMENTO'!WFZ39</f>
        <v>0</v>
      </c>
      <c r="WFY42" s="709">
        <f>'2-ORÇAMENTO'!WFY39</f>
        <v>0</v>
      </c>
      <c r="WFZ42" s="707">
        <f>'2-ORÇAMENTO'!WGB39</f>
        <v>0</v>
      </c>
      <c r="WGA42" s="709">
        <f>'2-ORÇAMENTO'!WGA39</f>
        <v>0</v>
      </c>
      <c r="WGB42" s="707">
        <f>'2-ORÇAMENTO'!WGD39</f>
        <v>0</v>
      </c>
      <c r="WGC42" s="709">
        <f>'2-ORÇAMENTO'!WGC39</f>
        <v>0</v>
      </c>
      <c r="WGD42" s="707">
        <f>'2-ORÇAMENTO'!WGF39</f>
        <v>0</v>
      </c>
      <c r="WGE42" s="709">
        <f>'2-ORÇAMENTO'!WGE39</f>
        <v>0</v>
      </c>
      <c r="WGF42" s="707">
        <f>'2-ORÇAMENTO'!WGH39</f>
        <v>0</v>
      </c>
      <c r="WGG42" s="709">
        <f>'2-ORÇAMENTO'!WGG39</f>
        <v>0</v>
      </c>
      <c r="WGH42" s="707">
        <f>'2-ORÇAMENTO'!WGJ39</f>
        <v>0</v>
      </c>
      <c r="WGI42" s="709">
        <f>'2-ORÇAMENTO'!WGI39</f>
        <v>0</v>
      </c>
      <c r="WGJ42" s="707">
        <f>'2-ORÇAMENTO'!WGL39</f>
        <v>0</v>
      </c>
      <c r="WGK42" s="709">
        <f>'2-ORÇAMENTO'!WGK39</f>
        <v>0</v>
      </c>
      <c r="WGL42" s="707">
        <f>'2-ORÇAMENTO'!WGN39</f>
        <v>0</v>
      </c>
      <c r="WGM42" s="709">
        <f>'2-ORÇAMENTO'!WGM39</f>
        <v>0</v>
      </c>
      <c r="WGN42" s="707">
        <f>'2-ORÇAMENTO'!WGP39</f>
        <v>0</v>
      </c>
      <c r="WGO42" s="709">
        <f>'2-ORÇAMENTO'!WGO39</f>
        <v>0</v>
      </c>
      <c r="WGP42" s="707">
        <f>'2-ORÇAMENTO'!WGR39</f>
        <v>0</v>
      </c>
      <c r="WGQ42" s="709">
        <f>'2-ORÇAMENTO'!WGQ39</f>
        <v>0</v>
      </c>
      <c r="WGR42" s="707">
        <f>'2-ORÇAMENTO'!WGT39</f>
        <v>0</v>
      </c>
      <c r="WGS42" s="709">
        <f>'2-ORÇAMENTO'!WGS39</f>
        <v>0</v>
      </c>
      <c r="WGT42" s="707">
        <f>'2-ORÇAMENTO'!WGV39</f>
        <v>0</v>
      </c>
      <c r="WGU42" s="709">
        <f>'2-ORÇAMENTO'!WGU39</f>
        <v>0</v>
      </c>
      <c r="WGV42" s="707">
        <f>'2-ORÇAMENTO'!WGX39</f>
        <v>0</v>
      </c>
      <c r="WGW42" s="709">
        <f>'2-ORÇAMENTO'!WGW39</f>
        <v>0</v>
      </c>
      <c r="WGX42" s="707">
        <f>'2-ORÇAMENTO'!WGZ39</f>
        <v>0</v>
      </c>
      <c r="WGY42" s="709">
        <f>'2-ORÇAMENTO'!WGY39</f>
        <v>0</v>
      </c>
      <c r="WGZ42" s="707">
        <f>'2-ORÇAMENTO'!WHB39</f>
        <v>0</v>
      </c>
      <c r="WHA42" s="709">
        <f>'2-ORÇAMENTO'!WHA39</f>
        <v>0</v>
      </c>
      <c r="WHB42" s="707">
        <f>'2-ORÇAMENTO'!WHD39</f>
        <v>0</v>
      </c>
      <c r="WHC42" s="709">
        <f>'2-ORÇAMENTO'!WHC39</f>
        <v>0</v>
      </c>
      <c r="WHD42" s="707">
        <f>'2-ORÇAMENTO'!WHF39</f>
        <v>0</v>
      </c>
      <c r="WHE42" s="709">
        <f>'2-ORÇAMENTO'!WHE39</f>
        <v>0</v>
      </c>
      <c r="WHF42" s="707">
        <f>'2-ORÇAMENTO'!WHH39</f>
        <v>0</v>
      </c>
      <c r="WHG42" s="709">
        <f>'2-ORÇAMENTO'!WHG39</f>
        <v>0</v>
      </c>
      <c r="WHH42" s="707">
        <f>'2-ORÇAMENTO'!WHJ39</f>
        <v>0</v>
      </c>
      <c r="WHI42" s="709">
        <f>'2-ORÇAMENTO'!WHI39</f>
        <v>0</v>
      </c>
      <c r="WHJ42" s="707">
        <f>'2-ORÇAMENTO'!WHL39</f>
        <v>0</v>
      </c>
      <c r="WHK42" s="709">
        <f>'2-ORÇAMENTO'!WHK39</f>
        <v>0</v>
      </c>
      <c r="WHL42" s="707">
        <f>'2-ORÇAMENTO'!WHN39</f>
        <v>0</v>
      </c>
      <c r="WHM42" s="709">
        <f>'2-ORÇAMENTO'!WHM39</f>
        <v>0</v>
      </c>
      <c r="WHN42" s="707">
        <f>'2-ORÇAMENTO'!WHP39</f>
        <v>0</v>
      </c>
      <c r="WHO42" s="709">
        <f>'2-ORÇAMENTO'!WHO39</f>
        <v>0</v>
      </c>
      <c r="WHP42" s="707">
        <f>'2-ORÇAMENTO'!WHR39</f>
        <v>0</v>
      </c>
      <c r="WHQ42" s="709">
        <f>'2-ORÇAMENTO'!WHQ39</f>
        <v>0</v>
      </c>
      <c r="WHR42" s="707">
        <f>'2-ORÇAMENTO'!WHT39</f>
        <v>0</v>
      </c>
      <c r="WHS42" s="709">
        <f>'2-ORÇAMENTO'!WHS39</f>
        <v>0</v>
      </c>
      <c r="WHT42" s="707">
        <f>'2-ORÇAMENTO'!WHV39</f>
        <v>0</v>
      </c>
      <c r="WHU42" s="709">
        <f>'2-ORÇAMENTO'!WHU39</f>
        <v>0</v>
      </c>
      <c r="WHV42" s="707">
        <f>'2-ORÇAMENTO'!WHX39</f>
        <v>0</v>
      </c>
      <c r="WHW42" s="709">
        <f>'2-ORÇAMENTO'!WHW39</f>
        <v>0</v>
      </c>
      <c r="WHX42" s="707">
        <f>'2-ORÇAMENTO'!WHZ39</f>
        <v>0</v>
      </c>
      <c r="WHY42" s="709">
        <f>'2-ORÇAMENTO'!WHY39</f>
        <v>0</v>
      </c>
      <c r="WHZ42" s="707">
        <f>'2-ORÇAMENTO'!WIB39</f>
        <v>0</v>
      </c>
      <c r="WIA42" s="709">
        <f>'2-ORÇAMENTO'!WIA39</f>
        <v>0</v>
      </c>
      <c r="WIB42" s="707">
        <f>'2-ORÇAMENTO'!WID39</f>
        <v>0</v>
      </c>
      <c r="WIC42" s="709">
        <f>'2-ORÇAMENTO'!WIC39</f>
        <v>0</v>
      </c>
      <c r="WID42" s="707">
        <f>'2-ORÇAMENTO'!WIF39</f>
        <v>0</v>
      </c>
      <c r="WIE42" s="709">
        <f>'2-ORÇAMENTO'!WIE39</f>
        <v>0</v>
      </c>
      <c r="WIF42" s="707">
        <f>'2-ORÇAMENTO'!WIH39</f>
        <v>0</v>
      </c>
      <c r="WIG42" s="709">
        <f>'2-ORÇAMENTO'!WIG39</f>
        <v>0</v>
      </c>
      <c r="WIH42" s="707">
        <f>'2-ORÇAMENTO'!WIJ39</f>
        <v>0</v>
      </c>
      <c r="WII42" s="709">
        <f>'2-ORÇAMENTO'!WII39</f>
        <v>0</v>
      </c>
      <c r="WIJ42" s="707">
        <f>'2-ORÇAMENTO'!WIL39</f>
        <v>0</v>
      </c>
      <c r="WIK42" s="709">
        <f>'2-ORÇAMENTO'!WIK39</f>
        <v>0</v>
      </c>
      <c r="WIL42" s="707">
        <f>'2-ORÇAMENTO'!WIN39</f>
        <v>0</v>
      </c>
      <c r="WIM42" s="709">
        <f>'2-ORÇAMENTO'!WIM39</f>
        <v>0</v>
      </c>
      <c r="WIN42" s="707">
        <f>'2-ORÇAMENTO'!WIP39</f>
        <v>0</v>
      </c>
      <c r="WIO42" s="709">
        <f>'2-ORÇAMENTO'!WIO39</f>
        <v>0</v>
      </c>
      <c r="WIP42" s="707">
        <f>'2-ORÇAMENTO'!WIR39</f>
        <v>0</v>
      </c>
      <c r="WIQ42" s="709">
        <f>'2-ORÇAMENTO'!WIQ39</f>
        <v>0</v>
      </c>
      <c r="WIR42" s="707">
        <f>'2-ORÇAMENTO'!WIT39</f>
        <v>0</v>
      </c>
      <c r="WIS42" s="709">
        <f>'2-ORÇAMENTO'!WIS39</f>
        <v>0</v>
      </c>
      <c r="WIT42" s="707">
        <f>'2-ORÇAMENTO'!WIV39</f>
        <v>0</v>
      </c>
      <c r="WIU42" s="709">
        <f>'2-ORÇAMENTO'!WIU39</f>
        <v>0</v>
      </c>
      <c r="WIV42" s="707">
        <f>'2-ORÇAMENTO'!WIX39</f>
        <v>0</v>
      </c>
      <c r="WIW42" s="709">
        <f>'2-ORÇAMENTO'!WIW39</f>
        <v>0</v>
      </c>
      <c r="WIX42" s="707">
        <f>'2-ORÇAMENTO'!WIZ39</f>
        <v>0</v>
      </c>
      <c r="WIY42" s="709">
        <f>'2-ORÇAMENTO'!WIY39</f>
        <v>0</v>
      </c>
      <c r="WIZ42" s="707">
        <f>'2-ORÇAMENTO'!WJB39</f>
        <v>0</v>
      </c>
      <c r="WJA42" s="709">
        <f>'2-ORÇAMENTO'!WJA39</f>
        <v>0</v>
      </c>
      <c r="WJB42" s="707">
        <f>'2-ORÇAMENTO'!WJD39</f>
        <v>0</v>
      </c>
      <c r="WJC42" s="709">
        <f>'2-ORÇAMENTO'!WJC39</f>
        <v>0</v>
      </c>
      <c r="WJD42" s="707">
        <f>'2-ORÇAMENTO'!WJF39</f>
        <v>0</v>
      </c>
      <c r="WJE42" s="709">
        <f>'2-ORÇAMENTO'!WJE39</f>
        <v>0</v>
      </c>
      <c r="WJF42" s="707">
        <f>'2-ORÇAMENTO'!WJH39</f>
        <v>0</v>
      </c>
      <c r="WJG42" s="709">
        <f>'2-ORÇAMENTO'!WJG39</f>
        <v>0</v>
      </c>
      <c r="WJH42" s="707">
        <f>'2-ORÇAMENTO'!WJJ39</f>
        <v>0</v>
      </c>
      <c r="WJI42" s="709">
        <f>'2-ORÇAMENTO'!WJI39</f>
        <v>0</v>
      </c>
      <c r="WJJ42" s="707">
        <f>'2-ORÇAMENTO'!WJL39</f>
        <v>0</v>
      </c>
      <c r="WJK42" s="709">
        <f>'2-ORÇAMENTO'!WJK39</f>
        <v>0</v>
      </c>
      <c r="WJL42" s="707">
        <f>'2-ORÇAMENTO'!WJN39</f>
        <v>0</v>
      </c>
      <c r="WJM42" s="709">
        <f>'2-ORÇAMENTO'!WJM39</f>
        <v>0</v>
      </c>
      <c r="WJN42" s="707">
        <f>'2-ORÇAMENTO'!WJP39</f>
        <v>0</v>
      </c>
      <c r="WJO42" s="709">
        <f>'2-ORÇAMENTO'!WJO39</f>
        <v>0</v>
      </c>
      <c r="WJP42" s="707">
        <f>'2-ORÇAMENTO'!WJR39</f>
        <v>0</v>
      </c>
      <c r="WJQ42" s="709">
        <f>'2-ORÇAMENTO'!WJQ39</f>
        <v>0</v>
      </c>
      <c r="WJR42" s="707">
        <f>'2-ORÇAMENTO'!WJT39</f>
        <v>0</v>
      </c>
      <c r="WJS42" s="709">
        <f>'2-ORÇAMENTO'!WJS39</f>
        <v>0</v>
      </c>
      <c r="WJT42" s="707">
        <f>'2-ORÇAMENTO'!WJV39</f>
        <v>0</v>
      </c>
      <c r="WJU42" s="709">
        <f>'2-ORÇAMENTO'!WJU39</f>
        <v>0</v>
      </c>
      <c r="WJV42" s="707">
        <f>'2-ORÇAMENTO'!WJX39</f>
        <v>0</v>
      </c>
      <c r="WJW42" s="709">
        <f>'2-ORÇAMENTO'!WJW39</f>
        <v>0</v>
      </c>
      <c r="WJX42" s="707">
        <f>'2-ORÇAMENTO'!WJZ39</f>
        <v>0</v>
      </c>
      <c r="WJY42" s="709">
        <f>'2-ORÇAMENTO'!WJY39</f>
        <v>0</v>
      </c>
      <c r="WJZ42" s="707">
        <f>'2-ORÇAMENTO'!WKB39</f>
        <v>0</v>
      </c>
      <c r="WKA42" s="709">
        <f>'2-ORÇAMENTO'!WKA39</f>
        <v>0</v>
      </c>
      <c r="WKB42" s="707">
        <f>'2-ORÇAMENTO'!WKD39</f>
        <v>0</v>
      </c>
      <c r="WKC42" s="709">
        <f>'2-ORÇAMENTO'!WKC39</f>
        <v>0</v>
      </c>
      <c r="WKD42" s="707">
        <f>'2-ORÇAMENTO'!WKF39</f>
        <v>0</v>
      </c>
      <c r="WKE42" s="709">
        <f>'2-ORÇAMENTO'!WKE39</f>
        <v>0</v>
      </c>
      <c r="WKF42" s="707">
        <f>'2-ORÇAMENTO'!WKH39</f>
        <v>0</v>
      </c>
      <c r="WKG42" s="709">
        <f>'2-ORÇAMENTO'!WKG39</f>
        <v>0</v>
      </c>
      <c r="WKH42" s="707">
        <f>'2-ORÇAMENTO'!WKJ39</f>
        <v>0</v>
      </c>
      <c r="WKI42" s="709">
        <f>'2-ORÇAMENTO'!WKI39</f>
        <v>0</v>
      </c>
      <c r="WKJ42" s="707">
        <f>'2-ORÇAMENTO'!WKL39</f>
        <v>0</v>
      </c>
      <c r="WKK42" s="709">
        <f>'2-ORÇAMENTO'!WKK39</f>
        <v>0</v>
      </c>
      <c r="WKL42" s="707">
        <f>'2-ORÇAMENTO'!WKN39</f>
        <v>0</v>
      </c>
      <c r="WKM42" s="709">
        <f>'2-ORÇAMENTO'!WKM39</f>
        <v>0</v>
      </c>
      <c r="WKN42" s="707">
        <f>'2-ORÇAMENTO'!WKP39</f>
        <v>0</v>
      </c>
      <c r="WKO42" s="709">
        <f>'2-ORÇAMENTO'!WKO39</f>
        <v>0</v>
      </c>
      <c r="WKP42" s="707">
        <f>'2-ORÇAMENTO'!WKR39</f>
        <v>0</v>
      </c>
      <c r="WKQ42" s="709">
        <f>'2-ORÇAMENTO'!WKQ39</f>
        <v>0</v>
      </c>
      <c r="WKR42" s="707">
        <f>'2-ORÇAMENTO'!WKT39</f>
        <v>0</v>
      </c>
      <c r="WKS42" s="709">
        <f>'2-ORÇAMENTO'!WKS39</f>
        <v>0</v>
      </c>
      <c r="WKT42" s="707">
        <f>'2-ORÇAMENTO'!WKV39</f>
        <v>0</v>
      </c>
      <c r="WKU42" s="709">
        <f>'2-ORÇAMENTO'!WKU39</f>
        <v>0</v>
      </c>
      <c r="WKV42" s="707">
        <f>'2-ORÇAMENTO'!WKX39</f>
        <v>0</v>
      </c>
      <c r="WKW42" s="709">
        <f>'2-ORÇAMENTO'!WKW39</f>
        <v>0</v>
      </c>
      <c r="WKX42" s="707">
        <f>'2-ORÇAMENTO'!WKZ39</f>
        <v>0</v>
      </c>
      <c r="WKY42" s="709">
        <f>'2-ORÇAMENTO'!WKY39</f>
        <v>0</v>
      </c>
      <c r="WKZ42" s="707">
        <f>'2-ORÇAMENTO'!WLB39</f>
        <v>0</v>
      </c>
      <c r="WLA42" s="709">
        <f>'2-ORÇAMENTO'!WLA39</f>
        <v>0</v>
      </c>
      <c r="WLB42" s="707">
        <f>'2-ORÇAMENTO'!WLD39</f>
        <v>0</v>
      </c>
      <c r="WLC42" s="709">
        <f>'2-ORÇAMENTO'!WLC39</f>
        <v>0</v>
      </c>
      <c r="WLD42" s="707">
        <f>'2-ORÇAMENTO'!WLF39</f>
        <v>0</v>
      </c>
      <c r="WLE42" s="709">
        <f>'2-ORÇAMENTO'!WLE39</f>
        <v>0</v>
      </c>
      <c r="WLF42" s="707">
        <f>'2-ORÇAMENTO'!WLH39</f>
        <v>0</v>
      </c>
      <c r="WLG42" s="709">
        <f>'2-ORÇAMENTO'!WLG39</f>
        <v>0</v>
      </c>
      <c r="WLH42" s="707">
        <f>'2-ORÇAMENTO'!WLJ39</f>
        <v>0</v>
      </c>
      <c r="WLI42" s="709">
        <f>'2-ORÇAMENTO'!WLI39</f>
        <v>0</v>
      </c>
      <c r="WLJ42" s="707">
        <f>'2-ORÇAMENTO'!WLL39</f>
        <v>0</v>
      </c>
      <c r="WLK42" s="709">
        <f>'2-ORÇAMENTO'!WLK39</f>
        <v>0</v>
      </c>
      <c r="WLL42" s="707">
        <f>'2-ORÇAMENTO'!WLN39</f>
        <v>0</v>
      </c>
      <c r="WLM42" s="709">
        <f>'2-ORÇAMENTO'!WLM39</f>
        <v>0</v>
      </c>
      <c r="WLN42" s="707">
        <f>'2-ORÇAMENTO'!WLP39</f>
        <v>0</v>
      </c>
      <c r="WLO42" s="709">
        <f>'2-ORÇAMENTO'!WLO39</f>
        <v>0</v>
      </c>
      <c r="WLP42" s="707">
        <f>'2-ORÇAMENTO'!WLR39</f>
        <v>0</v>
      </c>
      <c r="WLQ42" s="709">
        <f>'2-ORÇAMENTO'!WLQ39</f>
        <v>0</v>
      </c>
      <c r="WLR42" s="707">
        <f>'2-ORÇAMENTO'!WLT39</f>
        <v>0</v>
      </c>
      <c r="WLS42" s="709">
        <f>'2-ORÇAMENTO'!WLS39</f>
        <v>0</v>
      </c>
      <c r="WLT42" s="707">
        <f>'2-ORÇAMENTO'!WLV39</f>
        <v>0</v>
      </c>
      <c r="WLU42" s="709">
        <f>'2-ORÇAMENTO'!WLU39</f>
        <v>0</v>
      </c>
      <c r="WLV42" s="707">
        <f>'2-ORÇAMENTO'!WLX39</f>
        <v>0</v>
      </c>
      <c r="WLW42" s="709">
        <f>'2-ORÇAMENTO'!WLW39</f>
        <v>0</v>
      </c>
      <c r="WLX42" s="707">
        <f>'2-ORÇAMENTO'!WLZ39</f>
        <v>0</v>
      </c>
      <c r="WLY42" s="709">
        <f>'2-ORÇAMENTO'!WLY39</f>
        <v>0</v>
      </c>
      <c r="WLZ42" s="707">
        <f>'2-ORÇAMENTO'!WMB39</f>
        <v>0</v>
      </c>
      <c r="WMA42" s="709">
        <f>'2-ORÇAMENTO'!WMA39</f>
        <v>0</v>
      </c>
      <c r="WMB42" s="707">
        <f>'2-ORÇAMENTO'!WMD39</f>
        <v>0</v>
      </c>
      <c r="WMC42" s="709">
        <f>'2-ORÇAMENTO'!WMC39</f>
        <v>0</v>
      </c>
      <c r="WMD42" s="707">
        <f>'2-ORÇAMENTO'!WMF39</f>
        <v>0</v>
      </c>
      <c r="WME42" s="709">
        <f>'2-ORÇAMENTO'!WME39</f>
        <v>0</v>
      </c>
      <c r="WMF42" s="707">
        <f>'2-ORÇAMENTO'!WMH39</f>
        <v>0</v>
      </c>
      <c r="WMG42" s="709">
        <f>'2-ORÇAMENTO'!WMG39</f>
        <v>0</v>
      </c>
      <c r="WMH42" s="707">
        <f>'2-ORÇAMENTO'!WMJ39</f>
        <v>0</v>
      </c>
      <c r="WMI42" s="709">
        <f>'2-ORÇAMENTO'!WMI39</f>
        <v>0</v>
      </c>
      <c r="WMJ42" s="707">
        <f>'2-ORÇAMENTO'!WML39</f>
        <v>0</v>
      </c>
      <c r="WMK42" s="709">
        <f>'2-ORÇAMENTO'!WMK39</f>
        <v>0</v>
      </c>
      <c r="WML42" s="707">
        <f>'2-ORÇAMENTO'!WMN39</f>
        <v>0</v>
      </c>
      <c r="WMM42" s="709">
        <f>'2-ORÇAMENTO'!WMM39</f>
        <v>0</v>
      </c>
      <c r="WMN42" s="707">
        <f>'2-ORÇAMENTO'!WMP39</f>
        <v>0</v>
      </c>
      <c r="WMO42" s="709">
        <f>'2-ORÇAMENTO'!WMO39</f>
        <v>0</v>
      </c>
      <c r="WMP42" s="707">
        <f>'2-ORÇAMENTO'!WMR39</f>
        <v>0</v>
      </c>
      <c r="WMQ42" s="709">
        <f>'2-ORÇAMENTO'!WMQ39</f>
        <v>0</v>
      </c>
      <c r="WMR42" s="707">
        <f>'2-ORÇAMENTO'!WMT39</f>
        <v>0</v>
      </c>
      <c r="WMS42" s="709">
        <f>'2-ORÇAMENTO'!WMS39</f>
        <v>0</v>
      </c>
      <c r="WMT42" s="707">
        <f>'2-ORÇAMENTO'!WMV39</f>
        <v>0</v>
      </c>
      <c r="WMU42" s="709">
        <f>'2-ORÇAMENTO'!WMU39</f>
        <v>0</v>
      </c>
      <c r="WMV42" s="707">
        <f>'2-ORÇAMENTO'!WMX39</f>
        <v>0</v>
      </c>
      <c r="WMW42" s="709">
        <f>'2-ORÇAMENTO'!WMW39</f>
        <v>0</v>
      </c>
      <c r="WMX42" s="707">
        <f>'2-ORÇAMENTO'!WMZ39</f>
        <v>0</v>
      </c>
      <c r="WMY42" s="709">
        <f>'2-ORÇAMENTO'!WMY39</f>
        <v>0</v>
      </c>
      <c r="WMZ42" s="707">
        <f>'2-ORÇAMENTO'!WNB39</f>
        <v>0</v>
      </c>
      <c r="WNA42" s="709">
        <f>'2-ORÇAMENTO'!WNA39</f>
        <v>0</v>
      </c>
      <c r="WNB42" s="707">
        <f>'2-ORÇAMENTO'!WND39</f>
        <v>0</v>
      </c>
      <c r="WNC42" s="709">
        <f>'2-ORÇAMENTO'!WNC39</f>
        <v>0</v>
      </c>
      <c r="WND42" s="707">
        <f>'2-ORÇAMENTO'!WNF39</f>
        <v>0</v>
      </c>
      <c r="WNE42" s="709">
        <f>'2-ORÇAMENTO'!WNE39</f>
        <v>0</v>
      </c>
      <c r="WNF42" s="707">
        <f>'2-ORÇAMENTO'!WNH39</f>
        <v>0</v>
      </c>
      <c r="WNG42" s="709">
        <f>'2-ORÇAMENTO'!WNG39</f>
        <v>0</v>
      </c>
      <c r="WNH42" s="707">
        <f>'2-ORÇAMENTO'!WNJ39</f>
        <v>0</v>
      </c>
      <c r="WNI42" s="709">
        <f>'2-ORÇAMENTO'!WNI39</f>
        <v>0</v>
      </c>
      <c r="WNJ42" s="707">
        <f>'2-ORÇAMENTO'!WNL39</f>
        <v>0</v>
      </c>
      <c r="WNK42" s="709">
        <f>'2-ORÇAMENTO'!WNK39</f>
        <v>0</v>
      </c>
      <c r="WNL42" s="707">
        <f>'2-ORÇAMENTO'!WNN39</f>
        <v>0</v>
      </c>
      <c r="WNM42" s="709">
        <f>'2-ORÇAMENTO'!WNM39</f>
        <v>0</v>
      </c>
      <c r="WNN42" s="707">
        <f>'2-ORÇAMENTO'!WNP39</f>
        <v>0</v>
      </c>
      <c r="WNO42" s="709">
        <f>'2-ORÇAMENTO'!WNO39</f>
        <v>0</v>
      </c>
      <c r="WNP42" s="707">
        <f>'2-ORÇAMENTO'!WNR39</f>
        <v>0</v>
      </c>
      <c r="WNQ42" s="709">
        <f>'2-ORÇAMENTO'!WNQ39</f>
        <v>0</v>
      </c>
      <c r="WNR42" s="707">
        <f>'2-ORÇAMENTO'!WNT39</f>
        <v>0</v>
      </c>
      <c r="WNS42" s="709">
        <f>'2-ORÇAMENTO'!WNS39</f>
        <v>0</v>
      </c>
      <c r="WNT42" s="707">
        <f>'2-ORÇAMENTO'!WNV39</f>
        <v>0</v>
      </c>
      <c r="WNU42" s="709">
        <f>'2-ORÇAMENTO'!WNU39</f>
        <v>0</v>
      </c>
      <c r="WNV42" s="707">
        <f>'2-ORÇAMENTO'!WNX39</f>
        <v>0</v>
      </c>
      <c r="WNW42" s="709">
        <f>'2-ORÇAMENTO'!WNW39</f>
        <v>0</v>
      </c>
      <c r="WNX42" s="707">
        <f>'2-ORÇAMENTO'!WNZ39</f>
        <v>0</v>
      </c>
      <c r="WNY42" s="709">
        <f>'2-ORÇAMENTO'!WNY39</f>
        <v>0</v>
      </c>
      <c r="WNZ42" s="707">
        <f>'2-ORÇAMENTO'!WOB39</f>
        <v>0</v>
      </c>
      <c r="WOA42" s="709">
        <f>'2-ORÇAMENTO'!WOA39</f>
        <v>0</v>
      </c>
      <c r="WOB42" s="707">
        <f>'2-ORÇAMENTO'!WOD39</f>
        <v>0</v>
      </c>
      <c r="WOC42" s="709">
        <f>'2-ORÇAMENTO'!WOC39</f>
        <v>0</v>
      </c>
      <c r="WOD42" s="707">
        <f>'2-ORÇAMENTO'!WOF39</f>
        <v>0</v>
      </c>
      <c r="WOE42" s="709">
        <f>'2-ORÇAMENTO'!WOE39</f>
        <v>0</v>
      </c>
      <c r="WOF42" s="707">
        <f>'2-ORÇAMENTO'!WOH39</f>
        <v>0</v>
      </c>
      <c r="WOG42" s="709">
        <f>'2-ORÇAMENTO'!WOG39</f>
        <v>0</v>
      </c>
      <c r="WOH42" s="707">
        <f>'2-ORÇAMENTO'!WOJ39</f>
        <v>0</v>
      </c>
      <c r="WOI42" s="709">
        <f>'2-ORÇAMENTO'!WOI39</f>
        <v>0</v>
      </c>
      <c r="WOJ42" s="707">
        <f>'2-ORÇAMENTO'!WOL39</f>
        <v>0</v>
      </c>
      <c r="WOK42" s="709">
        <f>'2-ORÇAMENTO'!WOK39</f>
        <v>0</v>
      </c>
      <c r="WOL42" s="707">
        <f>'2-ORÇAMENTO'!WON39</f>
        <v>0</v>
      </c>
      <c r="WOM42" s="709">
        <f>'2-ORÇAMENTO'!WOM39</f>
        <v>0</v>
      </c>
      <c r="WON42" s="707">
        <f>'2-ORÇAMENTO'!WOP39</f>
        <v>0</v>
      </c>
      <c r="WOO42" s="709">
        <f>'2-ORÇAMENTO'!WOO39</f>
        <v>0</v>
      </c>
      <c r="WOP42" s="707">
        <f>'2-ORÇAMENTO'!WOR39</f>
        <v>0</v>
      </c>
      <c r="WOQ42" s="709">
        <f>'2-ORÇAMENTO'!WOQ39</f>
        <v>0</v>
      </c>
      <c r="WOR42" s="707">
        <f>'2-ORÇAMENTO'!WOT39</f>
        <v>0</v>
      </c>
      <c r="WOS42" s="709">
        <f>'2-ORÇAMENTO'!WOS39</f>
        <v>0</v>
      </c>
      <c r="WOT42" s="707">
        <f>'2-ORÇAMENTO'!WOV39</f>
        <v>0</v>
      </c>
      <c r="WOU42" s="709">
        <f>'2-ORÇAMENTO'!WOU39</f>
        <v>0</v>
      </c>
      <c r="WOV42" s="707">
        <f>'2-ORÇAMENTO'!WOX39</f>
        <v>0</v>
      </c>
      <c r="WOW42" s="709">
        <f>'2-ORÇAMENTO'!WOW39</f>
        <v>0</v>
      </c>
      <c r="WOX42" s="707">
        <f>'2-ORÇAMENTO'!WOZ39</f>
        <v>0</v>
      </c>
      <c r="WOY42" s="709">
        <f>'2-ORÇAMENTO'!WOY39</f>
        <v>0</v>
      </c>
      <c r="WOZ42" s="707">
        <f>'2-ORÇAMENTO'!WPB39</f>
        <v>0</v>
      </c>
      <c r="WPA42" s="709">
        <f>'2-ORÇAMENTO'!WPA39</f>
        <v>0</v>
      </c>
      <c r="WPB42" s="707">
        <f>'2-ORÇAMENTO'!WPD39</f>
        <v>0</v>
      </c>
      <c r="WPC42" s="709">
        <f>'2-ORÇAMENTO'!WPC39</f>
        <v>0</v>
      </c>
      <c r="WPD42" s="707">
        <f>'2-ORÇAMENTO'!WPF39</f>
        <v>0</v>
      </c>
      <c r="WPE42" s="709">
        <f>'2-ORÇAMENTO'!WPE39</f>
        <v>0</v>
      </c>
      <c r="WPF42" s="707">
        <f>'2-ORÇAMENTO'!WPH39</f>
        <v>0</v>
      </c>
      <c r="WPG42" s="709">
        <f>'2-ORÇAMENTO'!WPG39</f>
        <v>0</v>
      </c>
      <c r="WPH42" s="707">
        <f>'2-ORÇAMENTO'!WPJ39</f>
        <v>0</v>
      </c>
      <c r="WPI42" s="709">
        <f>'2-ORÇAMENTO'!WPI39</f>
        <v>0</v>
      </c>
      <c r="WPJ42" s="707">
        <f>'2-ORÇAMENTO'!WPL39</f>
        <v>0</v>
      </c>
      <c r="WPK42" s="709">
        <f>'2-ORÇAMENTO'!WPK39</f>
        <v>0</v>
      </c>
      <c r="WPL42" s="707">
        <f>'2-ORÇAMENTO'!WPN39</f>
        <v>0</v>
      </c>
      <c r="WPM42" s="709">
        <f>'2-ORÇAMENTO'!WPM39</f>
        <v>0</v>
      </c>
      <c r="WPN42" s="707">
        <f>'2-ORÇAMENTO'!WPP39</f>
        <v>0</v>
      </c>
      <c r="WPO42" s="709">
        <f>'2-ORÇAMENTO'!WPO39</f>
        <v>0</v>
      </c>
      <c r="WPP42" s="707">
        <f>'2-ORÇAMENTO'!WPR39</f>
        <v>0</v>
      </c>
      <c r="WPQ42" s="709">
        <f>'2-ORÇAMENTO'!WPQ39</f>
        <v>0</v>
      </c>
      <c r="WPR42" s="707">
        <f>'2-ORÇAMENTO'!WPT39</f>
        <v>0</v>
      </c>
      <c r="WPS42" s="709">
        <f>'2-ORÇAMENTO'!WPS39</f>
        <v>0</v>
      </c>
      <c r="WPT42" s="707">
        <f>'2-ORÇAMENTO'!WPV39</f>
        <v>0</v>
      </c>
      <c r="WPU42" s="709">
        <f>'2-ORÇAMENTO'!WPU39</f>
        <v>0</v>
      </c>
      <c r="WPV42" s="707">
        <f>'2-ORÇAMENTO'!WPX39</f>
        <v>0</v>
      </c>
      <c r="WPW42" s="709">
        <f>'2-ORÇAMENTO'!WPW39</f>
        <v>0</v>
      </c>
      <c r="WPX42" s="707">
        <f>'2-ORÇAMENTO'!WPZ39</f>
        <v>0</v>
      </c>
      <c r="WPY42" s="709">
        <f>'2-ORÇAMENTO'!WPY39</f>
        <v>0</v>
      </c>
      <c r="WPZ42" s="707">
        <f>'2-ORÇAMENTO'!WQB39</f>
        <v>0</v>
      </c>
      <c r="WQA42" s="709">
        <f>'2-ORÇAMENTO'!WQA39</f>
        <v>0</v>
      </c>
      <c r="WQB42" s="707">
        <f>'2-ORÇAMENTO'!WQD39</f>
        <v>0</v>
      </c>
      <c r="WQC42" s="709">
        <f>'2-ORÇAMENTO'!WQC39</f>
        <v>0</v>
      </c>
      <c r="WQD42" s="707">
        <f>'2-ORÇAMENTO'!WQF39</f>
        <v>0</v>
      </c>
      <c r="WQE42" s="709">
        <f>'2-ORÇAMENTO'!WQE39</f>
        <v>0</v>
      </c>
      <c r="WQF42" s="707">
        <f>'2-ORÇAMENTO'!WQH39</f>
        <v>0</v>
      </c>
      <c r="WQG42" s="709">
        <f>'2-ORÇAMENTO'!WQG39</f>
        <v>0</v>
      </c>
      <c r="WQH42" s="707">
        <f>'2-ORÇAMENTO'!WQJ39</f>
        <v>0</v>
      </c>
      <c r="WQI42" s="709">
        <f>'2-ORÇAMENTO'!WQI39</f>
        <v>0</v>
      </c>
      <c r="WQJ42" s="707">
        <f>'2-ORÇAMENTO'!WQL39</f>
        <v>0</v>
      </c>
      <c r="WQK42" s="709">
        <f>'2-ORÇAMENTO'!WQK39</f>
        <v>0</v>
      </c>
      <c r="WQL42" s="707">
        <f>'2-ORÇAMENTO'!WQN39</f>
        <v>0</v>
      </c>
      <c r="WQM42" s="709">
        <f>'2-ORÇAMENTO'!WQM39</f>
        <v>0</v>
      </c>
      <c r="WQN42" s="707">
        <f>'2-ORÇAMENTO'!WQP39</f>
        <v>0</v>
      </c>
      <c r="WQO42" s="709">
        <f>'2-ORÇAMENTO'!WQO39</f>
        <v>0</v>
      </c>
      <c r="WQP42" s="707">
        <f>'2-ORÇAMENTO'!WQR39</f>
        <v>0</v>
      </c>
      <c r="WQQ42" s="709">
        <f>'2-ORÇAMENTO'!WQQ39</f>
        <v>0</v>
      </c>
      <c r="WQR42" s="707">
        <f>'2-ORÇAMENTO'!WQT39</f>
        <v>0</v>
      </c>
      <c r="WQS42" s="709">
        <f>'2-ORÇAMENTO'!WQS39</f>
        <v>0</v>
      </c>
      <c r="WQT42" s="707">
        <f>'2-ORÇAMENTO'!WQV39</f>
        <v>0</v>
      </c>
      <c r="WQU42" s="709">
        <f>'2-ORÇAMENTO'!WQU39</f>
        <v>0</v>
      </c>
      <c r="WQV42" s="707">
        <f>'2-ORÇAMENTO'!WQX39</f>
        <v>0</v>
      </c>
      <c r="WQW42" s="709">
        <f>'2-ORÇAMENTO'!WQW39</f>
        <v>0</v>
      </c>
      <c r="WQX42" s="707">
        <f>'2-ORÇAMENTO'!WQZ39</f>
        <v>0</v>
      </c>
      <c r="WQY42" s="709">
        <f>'2-ORÇAMENTO'!WQY39</f>
        <v>0</v>
      </c>
      <c r="WQZ42" s="707">
        <f>'2-ORÇAMENTO'!WRB39</f>
        <v>0</v>
      </c>
      <c r="WRA42" s="709">
        <f>'2-ORÇAMENTO'!WRA39</f>
        <v>0</v>
      </c>
      <c r="WRB42" s="707">
        <f>'2-ORÇAMENTO'!WRD39</f>
        <v>0</v>
      </c>
      <c r="WRC42" s="709">
        <f>'2-ORÇAMENTO'!WRC39</f>
        <v>0</v>
      </c>
      <c r="WRD42" s="707">
        <f>'2-ORÇAMENTO'!WRF39</f>
        <v>0</v>
      </c>
      <c r="WRE42" s="709">
        <f>'2-ORÇAMENTO'!WRE39</f>
        <v>0</v>
      </c>
      <c r="WRF42" s="707">
        <f>'2-ORÇAMENTO'!WRH39</f>
        <v>0</v>
      </c>
      <c r="WRG42" s="709">
        <f>'2-ORÇAMENTO'!WRG39</f>
        <v>0</v>
      </c>
      <c r="WRH42" s="707">
        <f>'2-ORÇAMENTO'!WRJ39</f>
        <v>0</v>
      </c>
      <c r="WRI42" s="709">
        <f>'2-ORÇAMENTO'!WRI39</f>
        <v>0</v>
      </c>
      <c r="WRJ42" s="707">
        <f>'2-ORÇAMENTO'!WRL39</f>
        <v>0</v>
      </c>
      <c r="WRK42" s="709">
        <f>'2-ORÇAMENTO'!WRK39</f>
        <v>0</v>
      </c>
      <c r="WRL42" s="707">
        <f>'2-ORÇAMENTO'!WRN39</f>
        <v>0</v>
      </c>
      <c r="WRM42" s="709">
        <f>'2-ORÇAMENTO'!WRM39</f>
        <v>0</v>
      </c>
      <c r="WRN42" s="707">
        <f>'2-ORÇAMENTO'!WRP39</f>
        <v>0</v>
      </c>
      <c r="WRO42" s="709">
        <f>'2-ORÇAMENTO'!WRO39</f>
        <v>0</v>
      </c>
      <c r="WRP42" s="707">
        <f>'2-ORÇAMENTO'!WRR39</f>
        <v>0</v>
      </c>
      <c r="WRQ42" s="709">
        <f>'2-ORÇAMENTO'!WRQ39</f>
        <v>0</v>
      </c>
      <c r="WRR42" s="707">
        <f>'2-ORÇAMENTO'!WRT39</f>
        <v>0</v>
      </c>
      <c r="WRS42" s="709">
        <f>'2-ORÇAMENTO'!WRS39</f>
        <v>0</v>
      </c>
      <c r="WRT42" s="707">
        <f>'2-ORÇAMENTO'!WRV39</f>
        <v>0</v>
      </c>
      <c r="WRU42" s="709">
        <f>'2-ORÇAMENTO'!WRU39</f>
        <v>0</v>
      </c>
      <c r="WRV42" s="707">
        <f>'2-ORÇAMENTO'!WRX39</f>
        <v>0</v>
      </c>
      <c r="WRW42" s="709">
        <f>'2-ORÇAMENTO'!WRW39</f>
        <v>0</v>
      </c>
      <c r="WRX42" s="707">
        <f>'2-ORÇAMENTO'!WRZ39</f>
        <v>0</v>
      </c>
      <c r="WRY42" s="709">
        <f>'2-ORÇAMENTO'!WRY39</f>
        <v>0</v>
      </c>
      <c r="WRZ42" s="707">
        <f>'2-ORÇAMENTO'!WSB39</f>
        <v>0</v>
      </c>
      <c r="WSA42" s="709">
        <f>'2-ORÇAMENTO'!WSA39</f>
        <v>0</v>
      </c>
      <c r="WSB42" s="707">
        <f>'2-ORÇAMENTO'!WSD39</f>
        <v>0</v>
      </c>
      <c r="WSC42" s="709">
        <f>'2-ORÇAMENTO'!WSC39</f>
        <v>0</v>
      </c>
      <c r="WSD42" s="707">
        <f>'2-ORÇAMENTO'!WSF39</f>
        <v>0</v>
      </c>
      <c r="WSE42" s="709">
        <f>'2-ORÇAMENTO'!WSE39</f>
        <v>0</v>
      </c>
      <c r="WSF42" s="707">
        <f>'2-ORÇAMENTO'!WSH39</f>
        <v>0</v>
      </c>
      <c r="WSG42" s="709">
        <f>'2-ORÇAMENTO'!WSG39</f>
        <v>0</v>
      </c>
      <c r="WSH42" s="707">
        <f>'2-ORÇAMENTO'!WSJ39</f>
        <v>0</v>
      </c>
      <c r="WSI42" s="709">
        <f>'2-ORÇAMENTO'!WSI39</f>
        <v>0</v>
      </c>
      <c r="WSJ42" s="707">
        <f>'2-ORÇAMENTO'!WSL39</f>
        <v>0</v>
      </c>
      <c r="WSK42" s="709">
        <f>'2-ORÇAMENTO'!WSK39</f>
        <v>0</v>
      </c>
      <c r="WSL42" s="707">
        <f>'2-ORÇAMENTO'!WSN39</f>
        <v>0</v>
      </c>
      <c r="WSM42" s="709">
        <f>'2-ORÇAMENTO'!WSM39</f>
        <v>0</v>
      </c>
      <c r="WSN42" s="707">
        <f>'2-ORÇAMENTO'!WSP39</f>
        <v>0</v>
      </c>
      <c r="WSO42" s="709">
        <f>'2-ORÇAMENTO'!WSO39</f>
        <v>0</v>
      </c>
      <c r="WSP42" s="707">
        <f>'2-ORÇAMENTO'!WSR39</f>
        <v>0</v>
      </c>
      <c r="WSQ42" s="709">
        <f>'2-ORÇAMENTO'!WSQ39</f>
        <v>0</v>
      </c>
      <c r="WSR42" s="707">
        <f>'2-ORÇAMENTO'!WST39</f>
        <v>0</v>
      </c>
      <c r="WSS42" s="709">
        <f>'2-ORÇAMENTO'!WSS39</f>
        <v>0</v>
      </c>
      <c r="WST42" s="707">
        <f>'2-ORÇAMENTO'!WSV39</f>
        <v>0</v>
      </c>
      <c r="WSU42" s="709">
        <f>'2-ORÇAMENTO'!WSU39</f>
        <v>0</v>
      </c>
      <c r="WSV42" s="707">
        <f>'2-ORÇAMENTO'!WSX39</f>
        <v>0</v>
      </c>
      <c r="WSW42" s="709">
        <f>'2-ORÇAMENTO'!WSW39</f>
        <v>0</v>
      </c>
      <c r="WSX42" s="707">
        <f>'2-ORÇAMENTO'!WSZ39</f>
        <v>0</v>
      </c>
      <c r="WSY42" s="709">
        <f>'2-ORÇAMENTO'!WSY39</f>
        <v>0</v>
      </c>
      <c r="WSZ42" s="707">
        <f>'2-ORÇAMENTO'!WTB39</f>
        <v>0</v>
      </c>
      <c r="WTA42" s="709">
        <f>'2-ORÇAMENTO'!WTA39</f>
        <v>0</v>
      </c>
      <c r="WTB42" s="707">
        <f>'2-ORÇAMENTO'!WTD39</f>
        <v>0</v>
      </c>
      <c r="WTC42" s="709">
        <f>'2-ORÇAMENTO'!WTC39</f>
        <v>0</v>
      </c>
      <c r="WTD42" s="707">
        <f>'2-ORÇAMENTO'!WTF39</f>
        <v>0</v>
      </c>
      <c r="WTE42" s="709">
        <f>'2-ORÇAMENTO'!WTE39</f>
        <v>0</v>
      </c>
      <c r="WTF42" s="707">
        <f>'2-ORÇAMENTO'!WTH39</f>
        <v>0</v>
      </c>
      <c r="WTG42" s="709">
        <f>'2-ORÇAMENTO'!WTG39</f>
        <v>0</v>
      </c>
      <c r="WTH42" s="707">
        <f>'2-ORÇAMENTO'!WTJ39</f>
        <v>0</v>
      </c>
      <c r="WTI42" s="709">
        <f>'2-ORÇAMENTO'!WTI39</f>
        <v>0</v>
      </c>
      <c r="WTJ42" s="707">
        <f>'2-ORÇAMENTO'!WTL39</f>
        <v>0</v>
      </c>
      <c r="WTK42" s="709">
        <f>'2-ORÇAMENTO'!WTK39</f>
        <v>0</v>
      </c>
      <c r="WTL42" s="707">
        <f>'2-ORÇAMENTO'!WTN39</f>
        <v>0</v>
      </c>
      <c r="WTM42" s="709">
        <f>'2-ORÇAMENTO'!WTM39</f>
        <v>0</v>
      </c>
      <c r="WTN42" s="707">
        <f>'2-ORÇAMENTO'!WTP39</f>
        <v>0</v>
      </c>
      <c r="WTO42" s="709">
        <f>'2-ORÇAMENTO'!WTO39</f>
        <v>0</v>
      </c>
      <c r="WTP42" s="707">
        <f>'2-ORÇAMENTO'!WTR39</f>
        <v>0</v>
      </c>
      <c r="WTQ42" s="709">
        <f>'2-ORÇAMENTO'!WTQ39</f>
        <v>0</v>
      </c>
      <c r="WTR42" s="707">
        <f>'2-ORÇAMENTO'!WTT39</f>
        <v>0</v>
      </c>
      <c r="WTS42" s="709">
        <f>'2-ORÇAMENTO'!WTS39</f>
        <v>0</v>
      </c>
      <c r="WTT42" s="707">
        <f>'2-ORÇAMENTO'!WTV39</f>
        <v>0</v>
      </c>
      <c r="WTU42" s="709">
        <f>'2-ORÇAMENTO'!WTU39</f>
        <v>0</v>
      </c>
      <c r="WTV42" s="707">
        <f>'2-ORÇAMENTO'!WTX39</f>
        <v>0</v>
      </c>
      <c r="WTW42" s="709">
        <f>'2-ORÇAMENTO'!WTW39</f>
        <v>0</v>
      </c>
      <c r="WTX42" s="707">
        <f>'2-ORÇAMENTO'!WTZ39</f>
        <v>0</v>
      </c>
      <c r="WTY42" s="709">
        <f>'2-ORÇAMENTO'!WTY39</f>
        <v>0</v>
      </c>
      <c r="WTZ42" s="707">
        <f>'2-ORÇAMENTO'!WUB39</f>
        <v>0</v>
      </c>
      <c r="WUA42" s="709">
        <f>'2-ORÇAMENTO'!WUA39</f>
        <v>0</v>
      </c>
      <c r="WUB42" s="707">
        <f>'2-ORÇAMENTO'!WUD39</f>
        <v>0</v>
      </c>
      <c r="WUC42" s="709">
        <f>'2-ORÇAMENTO'!WUC39</f>
        <v>0</v>
      </c>
      <c r="WUD42" s="707">
        <f>'2-ORÇAMENTO'!WUF39</f>
        <v>0</v>
      </c>
      <c r="WUE42" s="709">
        <f>'2-ORÇAMENTO'!WUE39</f>
        <v>0</v>
      </c>
      <c r="WUF42" s="707">
        <f>'2-ORÇAMENTO'!WUH39</f>
        <v>0</v>
      </c>
      <c r="WUG42" s="709">
        <f>'2-ORÇAMENTO'!WUG39</f>
        <v>0</v>
      </c>
      <c r="WUH42" s="707">
        <f>'2-ORÇAMENTO'!WUJ39</f>
        <v>0</v>
      </c>
      <c r="WUI42" s="709">
        <f>'2-ORÇAMENTO'!WUI39</f>
        <v>0</v>
      </c>
      <c r="WUJ42" s="707">
        <f>'2-ORÇAMENTO'!WUL39</f>
        <v>0</v>
      </c>
      <c r="WUK42" s="709">
        <f>'2-ORÇAMENTO'!WUK39</f>
        <v>0</v>
      </c>
      <c r="WUL42" s="707">
        <f>'2-ORÇAMENTO'!WUN39</f>
        <v>0</v>
      </c>
      <c r="WUM42" s="709">
        <f>'2-ORÇAMENTO'!WUM39</f>
        <v>0</v>
      </c>
      <c r="WUN42" s="707">
        <f>'2-ORÇAMENTO'!WUP39</f>
        <v>0</v>
      </c>
      <c r="WUO42" s="709">
        <f>'2-ORÇAMENTO'!WUO39</f>
        <v>0</v>
      </c>
      <c r="WUP42" s="707">
        <f>'2-ORÇAMENTO'!WUR39</f>
        <v>0</v>
      </c>
      <c r="WUQ42" s="709">
        <f>'2-ORÇAMENTO'!WUQ39</f>
        <v>0</v>
      </c>
      <c r="WUR42" s="707">
        <f>'2-ORÇAMENTO'!WUT39</f>
        <v>0</v>
      </c>
      <c r="WUS42" s="709">
        <f>'2-ORÇAMENTO'!WUS39</f>
        <v>0</v>
      </c>
      <c r="WUT42" s="707">
        <f>'2-ORÇAMENTO'!WUV39</f>
        <v>0</v>
      </c>
      <c r="WUU42" s="709">
        <f>'2-ORÇAMENTO'!WUU39</f>
        <v>0</v>
      </c>
      <c r="WUV42" s="707">
        <f>'2-ORÇAMENTO'!WUX39</f>
        <v>0</v>
      </c>
      <c r="WUW42" s="709">
        <f>'2-ORÇAMENTO'!WUW39</f>
        <v>0</v>
      </c>
      <c r="WUX42" s="707">
        <f>'2-ORÇAMENTO'!WUZ39</f>
        <v>0</v>
      </c>
      <c r="WUY42" s="709">
        <f>'2-ORÇAMENTO'!WUY39</f>
        <v>0</v>
      </c>
      <c r="WUZ42" s="707">
        <f>'2-ORÇAMENTO'!WVB39</f>
        <v>0</v>
      </c>
      <c r="WVA42" s="709">
        <f>'2-ORÇAMENTO'!WVA39</f>
        <v>0</v>
      </c>
      <c r="WVB42" s="707">
        <f>'2-ORÇAMENTO'!WVD39</f>
        <v>0</v>
      </c>
      <c r="WVC42" s="709">
        <f>'2-ORÇAMENTO'!WVC39</f>
        <v>0</v>
      </c>
      <c r="WVD42" s="707">
        <f>'2-ORÇAMENTO'!WVF39</f>
        <v>0</v>
      </c>
      <c r="WVE42" s="709">
        <f>'2-ORÇAMENTO'!WVE39</f>
        <v>0</v>
      </c>
      <c r="WVF42" s="707">
        <f>'2-ORÇAMENTO'!WVH39</f>
        <v>0</v>
      </c>
      <c r="WVG42" s="709">
        <f>'2-ORÇAMENTO'!WVG39</f>
        <v>0</v>
      </c>
      <c r="WVH42" s="707">
        <f>'2-ORÇAMENTO'!WVJ39</f>
        <v>0</v>
      </c>
      <c r="WVI42" s="709">
        <f>'2-ORÇAMENTO'!WVI39</f>
        <v>0</v>
      </c>
      <c r="WVJ42" s="707">
        <f>'2-ORÇAMENTO'!WVL39</f>
        <v>0</v>
      </c>
      <c r="WVK42" s="709">
        <f>'2-ORÇAMENTO'!WVK39</f>
        <v>0</v>
      </c>
      <c r="WVL42" s="707">
        <f>'2-ORÇAMENTO'!WVN39</f>
        <v>0</v>
      </c>
      <c r="WVM42" s="709">
        <f>'2-ORÇAMENTO'!WVM39</f>
        <v>0</v>
      </c>
      <c r="WVN42" s="707">
        <f>'2-ORÇAMENTO'!WVP39</f>
        <v>0</v>
      </c>
      <c r="WVO42" s="709">
        <f>'2-ORÇAMENTO'!WVO39</f>
        <v>0</v>
      </c>
      <c r="WVP42" s="707">
        <f>'2-ORÇAMENTO'!WVR39</f>
        <v>0</v>
      </c>
      <c r="WVQ42" s="709">
        <f>'2-ORÇAMENTO'!WVQ39</f>
        <v>0</v>
      </c>
      <c r="WVR42" s="707">
        <f>'2-ORÇAMENTO'!WVT39</f>
        <v>0</v>
      </c>
      <c r="WVS42" s="709">
        <f>'2-ORÇAMENTO'!WVS39</f>
        <v>0</v>
      </c>
      <c r="WVT42" s="707">
        <f>'2-ORÇAMENTO'!WVV39</f>
        <v>0</v>
      </c>
      <c r="WVU42" s="709">
        <f>'2-ORÇAMENTO'!WVU39</f>
        <v>0</v>
      </c>
      <c r="WVV42" s="707">
        <f>'2-ORÇAMENTO'!WVX39</f>
        <v>0</v>
      </c>
      <c r="WVW42" s="709">
        <f>'2-ORÇAMENTO'!WVW39</f>
        <v>0</v>
      </c>
      <c r="WVX42" s="707">
        <f>'2-ORÇAMENTO'!WVZ39</f>
        <v>0</v>
      </c>
      <c r="WVY42" s="709">
        <f>'2-ORÇAMENTO'!WVY39</f>
        <v>0</v>
      </c>
      <c r="WVZ42" s="707">
        <f>'2-ORÇAMENTO'!WWB39</f>
        <v>0</v>
      </c>
      <c r="WWA42" s="709">
        <f>'2-ORÇAMENTO'!WWA39</f>
        <v>0</v>
      </c>
      <c r="WWB42" s="707">
        <f>'2-ORÇAMENTO'!WWD39</f>
        <v>0</v>
      </c>
      <c r="WWC42" s="709">
        <f>'2-ORÇAMENTO'!WWC39</f>
        <v>0</v>
      </c>
      <c r="WWD42" s="707">
        <f>'2-ORÇAMENTO'!WWF39</f>
        <v>0</v>
      </c>
      <c r="WWE42" s="709">
        <f>'2-ORÇAMENTO'!WWE39</f>
        <v>0</v>
      </c>
      <c r="WWF42" s="707">
        <f>'2-ORÇAMENTO'!WWH39</f>
        <v>0</v>
      </c>
      <c r="WWG42" s="709">
        <f>'2-ORÇAMENTO'!WWG39</f>
        <v>0</v>
      </c>
      <c r="WWH42" s="707">
        <f>'2-ORÇAMENTO'!WWJ39</f>
        <v>0</v>
      </c>
      <c r="WWI42" s="709">
        <f>'2-ORÇAMENTO'!WWI39</f>
        <v>0</v>
      </c>
      <c r="WWJ42" s="707">
        <f>'2-ORÇAMENTO'!WWL39</f>
        <v>0</v>
      </c>
      <c r="WWK42" s="709">
        <f>'2-ORÇAMENTO'!WWK39</f>
        <v>0</v>
      </c>
      <c r="WWL42" s="707">
        <f>'2-ORÇAMENTO'!WWN39</f>
        <v>0</v>
      </c>
      <c r="WWM42" s="709">
        <f>'2-ORÇAMENTO'!WWM39</f>
        <v>0</v>
      </c>
      <c r="WWN42" s="707">
        <f>'2-ORÇAMENTO'!WWP39</f>
        <v>0</v>
      </c>
      <c r="WWO42" s="709">
        <f>'2-ORÇAMENTO'!WWO39</f>
        <v>0</v>
      </c>
      <c r="WWP42" s="707">
        <f>'2-ORÇAMENTO'!WWR39</f>
        <v>0</v>
      </c>
      <c r="WWQ42" s="709">
        <f>'2-ORÇAMENTO'!WWQ39</f>
        <v>0</v>
      </c>
      <c r="WWR42" s="707">
        <f>'2-ORÇAMENTO'!WWT39</f>
        <v>0</v>
      </c>
      <c r="WWS42" s="709">
        <f>'2-ORÇAMENTO'!WWS39</f>
        <v>0</v>
      </c>
      <c r="WWT42" s="707">
        <f>'2-ORÇAMENTO'!WWV39</f>
        <v>0</v>
      </c>
      <c r="WWU42" s="709">
        <f>'2-ORÇAMENTO'!WWU39</f>
        <v>0</v>
      </c>
      <c r="WWV42" s="707">
        <f>'2-ORÇAMENTO'!WWX39</f>
        <v>0</v>
      </c>
      <c r="WWW42" s="709">
        <f>'2-ORÇAMENTO'!WWW39</f>
        <v>0</v>
      </c>
      <c r="WWX42" s="707">
        <f>'2-ORÇAMENTO'!WWZ39</f>
        <v>0</v>
      </c>
      <c r="WWY42" s="709">
        <f>'2-ORÇAMENTO'!WWY39</f>
        <v>0</v>
      </c>
      <c r="WWZ42" s="707">
        <f>'2-ORÇAMENTO'!WXB39</f>
        <v>0</v>
      </c>
      <c r="WXA42" s="709">
        <f>'2-ORÇAMENTO'!WXA39</f>
        <v>0</v>
      </c>
      <c r="WXB42" s="707">
        <f>'2-ORÇAMENTO'!WXD39</f>
        <v>0</v>
      </c>
      <c r="WXC42" s="709">
        <f>'2-ORÇAMENTO'!WXC39</f>
        <v>0</v>
      </c>
      <c r="WXD42" s="707">
        <f>'2-ORÇAMENTO'!WXF39</f>
        <v>0</v>
      </c>
      <c r="WXE42" s="709">
        <f>'2-ORÇAMENTO'!WXE39</f>
        <v>0</v>
      </c>
      <c r="WXF42" s="707">
        <f>'2-ORÇAMENTO'!WXH39</f>
        <v>0</v>
      </c>
      <c r="WXG42" s="709">
        <f>'2-ORÇAMENTO'!WXG39</f>
        <v>0</v>
      </c>
      <c r="WXH42" s="707">
        <f>'2-ORÇAMENTO'!WXJ39</f>
        <v>0</v>
      </c>
      <c r="WXI42" s="709">
        <f>'2-ORÇAMENTO'!WXI39</f>
        <v>0</v>
      </c>
      <c r="WXJ42" s="707">
        <f>'2-ORÇAMENTO'!WXL39</f>
        <v>0</v>
      </c>
      <c r="WXK42" s="709">
        <f>'2-ORÇAMENTO'!WXK39</f>
        <v>0</v>
      </c>
      <c r="WXL42" s="707">
        <f>'2-ORÇAMENTO'!WXN39</f>
        <v>0</v>
      </c>
      <c r="WXM42" s="709">
        <f>'2-ORÇAMENTO'!WXM39</f>
        <v>0</v>
      </c>
      <c r="WXN42" s="707">
        <f>'2-ORÇAMENTO'!WXP39</f>
        <v>0</v>
      </c>
      <c r="WXO42" s="709">
        <f>'2-ORÇAMENTO'!WXO39</f>
        <v>0</v>
      </c>
      <c r="WXP42" s="707">
        <f>'2-ORÇAMENTO'!WXR39</f>
        <v>0</v>
      </c>
      <c r="WXQ42" s="709">
        <f>'2-ORÇAMENTO'!WXQ39</f>
        <v>0</v>
      </c>
      <c r="WXR42" s="707">
        <f>'2-ORÇAMENTO'!WXT39</f>
        <v>0</v>
      </c>
      <c r="WXS42" s="709">
        <f>'2-ORÇAMENTO'!WXS39</f>
        <v>0</v>
      </c>
      <c r="WXT42" s="707">
        <f>'2-ORÇAMENTO'!WXV39</f>
        <v>0</v>
      </c>
      <c r="WXU42" s="709">
        <f>'2-ORÇAMENTO'!WXU39</f>
        <v>0</v>
      </c>
      <c r="WXV42" s="707">
        <f>'2-ORÇAMENTO'!WXX39</f>
        <v>0</v>
      </c>
      <c r="WXW42" s="709">
        <f>'2-ORÇAMENTO'!WXW39</f>
        <v>0</v>
      </c>
      <c r="WXX42" s="707">
        <f>'2-ORÇAMENTO'!WXZ39</f>
        <v>0</v>
      </c>
      <c r="WXY42" s="709">
        <f>'2-ORÇAMENTO'!WXY39</f>
        <v>0</v>
      </c>
      <c r="WXZ42" s="707">
        <f>'2-ORÇAMENTO'!WYB39</f>
        <v>0</v>
      </c>
      <c r="WYA42" s="709">
        <f>'2-ORÇAMENTO'!WYA39</f>
        <v>0</v>
      </c>
      <c r="WYB42" s="707">
        <f>'2-ORÇAMENTO'!WYD39</f>
        <v>0</v>
      </c>
      <c r="WYC42" s="709">
        <f>'2-ORÇAMENTO'!WYC39</f>
        <v>0</v>
      </c>
      <c r="WYD42" s="707">
        <f>'2-ORÇAMENTO'!WYF39</f>
        <v>0</v>
      </c>
      <c r="WYE42" s="709">
        <f>'2-ORÇAMENTO'!WYE39</f>
        <v>0</v>
      </c>
      <c r="WYF42" s="707">
        <f>'2-ORÇAMENTO'!WYH39</f>
        <v>0</v>
      </c>
      <c r="WYG42" s="709">
        <f>'2-ORÇAMENTO'!WYG39</f>
        <v>0</v>
      </c>
      <c r="WYH42" s="707">
        <f>'2-ORÇAMENTO'!WYJ39</f>
        <v>0</v>
      </c>
      <c r="WYI42" s="709">
        <f>'2-ORÇAMENTO'!WYI39</f>
        <v>0</v>
      </c>
      <c r="WYJ42" s="707">
        <f>'2-ORÇAMENTO'!WYL39</f>
        <v>0</v>
      </c>
      <c r="WYK42" s="709">
        <f>'2-ORÇAMENTO'!WYK39</f>
        <v>0</v>
      </c>
      <c r="WYL42" s="707">
        <f>'2-ORÇAMENTO'!WYN39</f>
        <v>0</v>
      </c>
      <c r="WYM42" s="709">
        <f>'2-ORÇAMENTO'!WYM39</f>
        <v>0</v>
      </c>
      <c r="WYN42" s="707">
        <f>'2-ORÇAMENTO'!WYP39</f>
        <v>0</v>
      </c>
      <c r="WYO42" s="709">
        <f>'2-ORÇAMENTO'!WYO39</f>
        <v>0</v>
      </c>
      <c r="WYP42" s="707">
        <f>'2-ORÇAMENTO'!WYR39</f>
        <v>0</v>
      </c>
      <c r="WYQ42" s="709">
        <f>'2-ORÇAMENTO'!WYQ39</f>
        <v>0</v>
      </c>
      <c r="WYR42" s="707">
        <f>'2-ORÇAMENTO'!WYT39</f>
        <v>0</v>
      </c>
      <c r="WYS42" s="709">
        <f>'2-ORÇAMENTO'!WYS39</f>
        <v>0</v>
      </c>
      <c r="WYT42" s="707">
        <f>'2-ORÇAMENTO'!WYV39</f>
        <v>0</v>
      </c>
      <c r="WYU42" s="709">
        <f>'2-ORÇAMENTO'!WYU39</f>
        <v>0</v>
      </c>
      <c r="WYV42" s="707">
        <f>'2-ORÇAMENTO'!WYX39</f>
        <v>0</v>
      </c>
      <c r="WYW42" s="709">
        <f>'2-ORÇAMENTO'!WYW39</f>
        <v>0</v>
      </c>
      <c r="WYX42" s="707">
        <f>'2-ORÇAMENTO'!WYZ39</f>
        <v>0</v>
      </c>
      <c r="WYY42" s="709">
        <f>'2-ORÇAMENTO'!WYY39</f>
        <v>0</v>
      </c>
      <c r="WYZ42" s="707">
        <f>'2-ORÇAMENTO'!WZB39</f>
        <v>0</v>
      </c>
      <c r="WZA42" s="709">
        <f>'2-ORÇAMENTO'!WZA39</f>
        <v>0</v>
      </c>
      <c r="WZB42" s="707">
        <f>'2-ORÇAMENTO'!WZD39</f>
        <v>0</v>
      </c>
      <c r="WZC42" s="709">
        <f>'2-ORÇAMENTO'!WZC39</f>
        <v>0</v>
      </c>
      <c r="WZD42" s="707">
        <f>'2-ORÇAMENTO'!WZF39</f>
        <v>0</v>
      </c>
      <c r="WZE42" s="709">
        <f>'2-ORÇAMENTO'!WZE39</f>
        <v>0</v>
      </c>
      <c r="WZF42" s="707">
        <f>'2-ORÇAMENTO'!WZH39</f>
        <v>0</v>
      </c>
      <c r="WZG42" s="709">
        <f>'2-ORÇAMENTO'!WZG39</f>
        <v>0</v>
      </c>
      <c r="WZH42" s="707">
        <f>'2-ORÇAMENTO'!WZJ39</f>
        <v>0</v>
      </c>
      <c r="WZI42" s="709">
        <f>'2-ORÇAMENTO'!WZI39</f>
        <v>0</v>
      </c>
      <c r="WZJ42" s="707">
        <f>'2-ORÇAMENTO'!WZL39</f>
        <v>0</v>
      </c>
      <c r="WZK42" s="709">
        <f>'2-ORÇAMENTO'!WZK39</f>
        <v>0</v>
      </c>
      <c r="WZL42" s="707">
        <f>'2-ORÇAMENTO'!WZN39</f>
        <v>0</v>
      </c>
      <c r="WZM42" s="709">
        <f>'2-ORÇAMENTO'!WZM39</f>
        <v>0</v>
      </c>
      <c r="WZN42" s="707">
        <f>'2-ORÇAMENTO'!WZP39</f>
        <v>0</v>
      </c>
      <c r="WZO42" s="709">
        <f>'2-ORÇAMENTO'!WZO39</f>
        <v>0</v>
      </c>
      <c r="WZP42" s="707">
        <f>'2-ORÇAMENTO'!WZR39</f>
        <v>0</v>
      </c>
      <c r="WZQ42" s="709">
        <f>'2-ORÇAMENTO'!WZQ39</f>
        <v>0</v>
      </c>
      <c r="WZR42" s="707">
        <f>'2-ORÇAMENTO'!WZT39</f>
        <v>0</v>
      </c>
      <c r="WZS42" s="709">
        <f>'2-ORÇAMENTO'!WZS39</f>
        <v>0</v>
      </c>
      <c r="WZT42" s="707">
        <f>'2-ORÇAMENTO'!WZV39</f>
        <v>0</v>
      </c>
      <c r="WZU42" s="709">
        <f>'2-ORÇAMENTO'!WZU39</f>
        <v>0</v>
      </c>
      <c r="WZV42" s="707">
        <f>'2-ORÇAMENTO'!WZX39</f>
        <v>0</v>
      </c>
      <c r="WZW42" s="709">
        <f>'2-ORÇAMENTO'!WZW39</f>
        <v>0</v>
      </c>
      <c r="WZX42" s="707">
        <f>'2-ORÇAMENTO'!WZZ39</f>
        <v>0</v>
      </c>
      <c r="WZY42" s="709">
        <f>'2-ORÇAMENTO'!WZY39</f>
        <v>0</v>
      </c>
      <c r="WZZ42" s="707">
        <f>'2-ORÇAMENTO'!XAB39</f>
        <v>0</v>
      </c>
      <c r="XAA42" s="709">
        <f>'2-ORÇAMENTO'!XAA39</f>
        <v>0</v>
      </c>
      <c r="XAB42" s="707">
        <f>'2-ORÇAMENTO'!XAD39</f>
        <v>0</v>
      </c>
      <c r="XAC42" s="709">
        <f>'2-ORÇAMENTO'!XAC39</f>
        <v>0</v>
      </c>
      <c r="XAD42" s="707">
        <f>'2-ORÇAMENTO'!XAF39</f>
        <v>0</v>
      </c>
      <c r="XAE42" s="709">
        <f>'2-ORÇAMENTO'!XAE39</f>
        <v>0</v>
      </c>
      <c r="XAF42" s="707">
        <f>'2-ORÇAMENTO'!XAH39</f>
        <v>0</v>
      </c>
      <c r="XAG42" s="709">
        <f>'2-ORÇAMENTO'!XAG39</f>
        <v>0</v>
      </c>
      <c r="XAH42" s="707">
        <f>'2-ORÇAMENTO'!XAJ39</f>
        <v>0</v>
      </c>
      <c r="XAI42" s="709">
        <f>'2-ORÇAMENTO'!XAI39</f>
        <v>0</v>
      </c>
      <c r="XAJ42" s="707">
        <f>'2-ORÇAMENTO'!XAL39</f>
        <v>0</v>
      </c>
      <c r="XAK42" s="709">
        <f>'2-ORÇAMENTO'!XAK39</f>
        <v>0</v>
      </c>
      <c r="XAL42" s="707">
        <f>'2-ORÇAMENTO'!XAN39</f>
        <v>0</v>
      </c>
      <c r="XAM42" s="709">
        <f>'2-ORÇAMENTO'!XAM39</f>
        <v>0</v>
      </c>
      <c r="XAN42" s="707">
        <f>'2-ORÇAMENTO'!XAP39</f>
        <v>0</v>
      </c>
      <c r="XAO42" s="709">
        <f>'2-ORÇAMENTO'!XAO39</f>
        <v>0</v>
      </c>
      <c r="XAP42" s="707">
        <f>'2-ORÇAMENTO'!XAR39</f>
        <v>0</v>
      </c>
      <c r="XAQ42" s="709">
        <f>'2-ORÇAMENTO'!XAQ39</f>
        <v>0</v>
      </c>
      <c r="XAR42" s="707">
        <f>'2-ORÇAMENTO'!XAT39</f>
        <v>0</v>
      </c>
      <c r="XAS42" s="709">
        <f>'2-ORÇAMENTO'!XAS39</f>
        <v>0</v>
      </c>
      <c r="XAT42" s="707">
        <f>'2-ORÇAMENTO'!XAV39</f>
        <v>0</v>
      </c>
      <c r="XAU42" s="709">
        <f>'2-ORÇAMENTO'!XAU39</f>
        <v>0</v>
      </c>
      <c r="XAV42" s="707">
        <f>'2-ORÇAMENTO'!XAX39</f>
        <v>0</v>
      </c>
      <c r="XAW42" s="709">
        <f>'2-ORÇAMENTO'!XAW39</f>
        <v>0</v>
      </c>
      <c r="XAX42" s="707">
        <f>'2-ORÇAMENTO'!XAZ39</f>
        <v>0</v>
      </c>
      <c r="XAY42" s="709">
        <f>'2-ORÇAMENTO'!XAY39</f>
        <v>0</v>
      </c>
      <c r="XAZ42" s="707">
        <f>'2-ORÇAMENTO'!XBB39</f>
        <v>0</v>
      </c>
      <c r="XBA42" s="709">
        <f>'2-ORÇAMENTO'!XBA39</f>
        <v>0</v>
      </c>
      <c r="XBB42" s="707">
        <f>'2-ORÇAMENTO'!XBD39</f>
        <v>0</v>
      </c>
      <c r="XBC42" s="709">
        <f>'2-ORÇAMENTO'!XBC39</f>
        <v>0</v>
      </c>
      <c r="XBD42" s="707">
        <f>'2-ORÇAMENTO'!XBF39</f>
        <v>0</v>
      </c>
      <c r="XBE42" s="709">
        <f>'2-ORÇAMENTO'!XBE39</f>
        <v>0</v>
      </c>
      <c r="XBF42" s="707">
        <f>'2-ORÇAMENTO'!XBH39</f>
        <v>0</v>
      </c>
      <c r="XBG42" s="709">
        <f>'2-ORÇAMENTO'!XBG39</f>
        <v>0</v>
      </c>
      <c r="XBH42" s="707">
        <f>'2-ORÇAMENTO'!XBJ39</f>
        <v>0</v>
      </c>
      <c r="XBI42" s="709">
        <f>'2-ORÇAMENTO'!XBI39</f>
        <v>0</v>
      </c>
      <c r="XBJ42" s="707">
        <f>'2-ORÇAMENTO'!XBL39</f>
        <v>0</v>
      </c>
      <c r="XBK42" s="709">
        <f>'2-ORÇAMENTO'!XBK39</f>
        <v>0</v>
      </c>
      <c r="XBL42" s="707">
        <f>'2-ORÇAMENTO'!XBN39</f>
        <v>0</v>
      </c>
      <c r="XBM42" s="709">
        <f>'2-ORÇAMENTO'!XBM39</f>
        <v>0</v>
      </c>
      <c r="XBN42" s="707">
        <f>'2-ORÇAMENTO'!XBP39</f>
        <v>0</v>
      </c>
      <c r="XBO42" s="709">
        <f>'2-ORÇAMENTO'!XBO39</f>
        <v>0</v>
      </c>
      <c r="XBP42" s="707">
        <f>'2-ORÇAMENTO'!XBR39</f>
        <v>0</v>
      </c>
      <c r="XBQ42" s="709">
        <f>'2-ORÇAMENTO'!XBQ39</f>
        <v>0</v>
      </c>
      <c r="XBR42" s="707">
        <f>'2-ORÇAMENTO'!XBT39</f>
        <v>0</v>
      </c>
      <c r="XBS42" s="709">
        <f>'2-ORÇAMENTO'!XBS39</f>
        <v>0</v>
      </c>
      <c r="XBT42" s="707">
        <f>'2-ORÇAMENTO'!XBV39</f>
        <v>0</v>
      </c>
      <c r="XBU42" s="709">
        <f>'2-ORÇAMENTO'!XBU39</f>
        <v>0</v>
      </c>
      <c r="XBV42" s="707">
        <f>'2-ORÇAMENTO'!XBX39</f>
        <v>0</v>
      </c>
      <c r="XBW42" s="709">
        <f>'2-ORÇAMENTO'!XBW39</f>
        <v>0</v>
      </c>
      <c r="XBX42" s="707">
        <f>'2-ORÇAMENTO'!XBZ39</f>
        <v>0</v>
      </c>
      <c r="XBY42" s="709">
        <f>'2-ORÇAMENTO'!XBY39</f>
        <v>0</v>
      </c>
      <c r="XBZ42" s="707">
        <f>'2-ORÇAMENTO'!XCB39</f>
        <v>0</v>
      </c>
      <c r="XCA42" s="709">
        <f>'2-ORÇAMENTO'!XCA39</f>
        <v>0</v>
      </c>
      <c r="XCB42" s="707">
        <f>'2-ORÇAMENTO'!XCD39</f>
        <v>0</v>
      </c>
      <c r="XCC42" s="709">
        <f>'2-ORÇAMENTO'!XCC39</f>
        <v>0</v>
      </c>
      <c r="XCD42" s="707">
        <f>'2-ORÇAMENTO'!XCF39</f>
        <v>0</v>
      </c>
      <c r="XCE42" s="709">
        <f>'2-ORÇAMENTO'!XCE39</f>
        <v>0</v>
      </c>
      <c r="XCF42" s="707">
        <f>'2-ORÇAMENTO'!XCH39</f>
        <v>0</v>
      </c>
      <c r="XCG42" s="709">
        <f>'2-ORÇAMENTO'!XCG39</f>
        <v>0</v>
      </c>
      <c r="XCH42" s="707">
        <f>'2-ORÇAMENTO'!XCJ39</f>
        <v>0</v>
      </c>
      <c r="XCI42" s="709">
        <f>'2-ORÇAMENTO'!XCI39</f>
        <v>0</v>
      </c>
      <c r="XCJ42" s="707">
        <f>'2-ORÇAMENTO'!XCL39</f>
        <v>0</v>
      </c>
      <c r="XCK42" s="709">
        <f>'2-ORÇAMENTO'!XCK39</f>
        <v>0</v>
      </c>
      <c r="XCL42" s="707">
        <f>'2-ORÇAMENTO'!XCN39</f>
        <v>0</v>
      </c>
      <c r="XCM42" s="709">
        <f>'2-ORÇAMENTO'!XCM39</f>
        <v>0</v>
      </c>
      <c r="XCN42" s="707">
        <f>'2-ORÇAMENTO'!XCP39</f>
        <v>0</v>
      </c>
      <c r="XCO42" s="709">
        <f>'2-ORÇAMENTO'!XCO39</f>
        <v>0</v>
      </c>
      <c r="XCP42" s="707">
        <f>'2-ORÇAMENTO'!XCR39</f>
        <v>0</v>
      </c>
      <c r="XCQ42" s="709">
        <f>'2-ORÇAMENTO'!XCQ39</f>
        <v>0</v>
      </c>
      <c r="XCR42" s="707">
        <f>'2-ORÇAMENTO'!XCT39</f>
        <v>0</v>
      </c>
      <c r="XCS42" s="709">
        <f>'2-ORÇAMENTO'!XCS39</f>
        <v>0</v>
      </c>
      <c r="XCT42" s="707">
        <f>'2-ORÇAMENTO'!XCV39</f>
        <v>0</v>
      </c>
      <c r="XCU42" s="709">
        <f>'2-ORÇAMENTO'!XCU39</f>
        <v>0</v>
      </c>
      <c r="XCV42" s="707">
        <f>'2-ORÇAMENTO'!XCX39</f>
        <v>0</v>
      </c>
      <c r="XCW42" s="709">
        <f>'2-ORÇAMENTO'!XCW39</f>
        <v>0</v>
      </c>
      <c r="XCX42" s="707">
        <f>'2-ORÇAMENTO'!XCZ39</f>
        <v>0</v>
      </c>
      <c r="XCY42" s="709">
        <f>'2-ORÇAMENTO'!XCY39</f>
        <v>0</v>
      </c>
      <c r="XCZ42" s="707">
        <f>'2-ORÇAMENTO'!XDB39</f>
        <v>0</v>
      </c>
      <c r="XDA42" s="709">
        <f>'2-ORÇAMENTO'!XDA39</f>
        <v>0</v>
      </c>
      <c r="XDB42" s="707">
        <f>'2-ORÇAMENTO'!XDD39</f>
        <v>0</v>
      </c>
      <c r="XDC42" s="709">
        <f>'2-ORÇAMENTO'!XDC39</f>
        <v>0</v>
      </c>
      <c r="XDD42" s="707">
        <f>'2-ORÇAMENTO'!XDF39</f>
        <v>0</v>
      </c>
      <c r="XDE42" s="709">
        <f>'2-ORÇAMENTO'!XDE39</f>
        <v>0</v>
      </c>
      <c r="XDF42" s="707">
        <f>'2-ORÇAMENTO'!XDH39</f>
        <v>0</v>
      </c>
      <c r="XDG42" s="709">
        <f>'2-ORÇAMENTO'!XDG39</f>
        <v>0</v>
      </c>
      <c r="XDH42" s="707">
        <f>'2-ORÇAMENTO'!XDJ39</f>
        <v>0</v>
      </c>
      <c r="XDI42" s="709">
        <f>'2-ORÇAMENTO'!XDI39</f>
        <v>0</v>
      </c>
      <c r="XDJ42" s="707">
        <f>'2-ORÇAMENTO'!XDL39</f>
        <v>0</v>
      </c>
      <c r="XDK42" s="709">
        <f>'2-ORÇAMENTO'!XDK39</f>
        <v>0</v>
      </c>
      <c r="XDL42" s="707">
        <f>'2-ORÇAMENTO'!XDN39</f>
        <v>0</v>
      </c>
      <c r="XDM42" s="709">
        <f>'2-ORÇAMENTO'!XDM39</f>
        <v>0</v>
      </c>
      <c r="XDN42" s="707">
        <f>'2-ORÇAMENTO'!XDP39</f>
        <v>0</v>
      </c>
      <c r="XDO42" s="709">
        <f>'2-ORÇAMENTO'!XDO39</f>
        <v>0</v>
      </c>
      <c r="XDP42" s="707">
        <f>'2-ORÇAMENTO'!XDR39</f>
        <v>0</v>
      </c>
      <c r="XDQ42" s="709">
        <f>'2-ORÇAMENTO'!XDQ39</f>
        <v>0</v>
      </c>
      <c r="XDR42" s="707">
        <f>'2-ORÇAMENTO'!XDT39</f>
        <v>0</v>
      </c>
      <c r="XDS42" s="709">
        <f>'2-ORÇAMENTO'!XDS39</f>
        <v>0</v>
      </c>
      <c r="XDT42" s="707">
        <f>'2-ORÇAMENTO'!XDV39</f>
        <v>0</v>
      </c>
      <c r="XDU42" s="709">
        <f>'2-ORÇAMENTO'!XDU39</f>
        <v>0</v>
      </c>
      <c r="XDV42" s="707">
        <f>'2-ORÇAMENTO'!XDX39</f>
        <v>0</v>
      </c>
      <c r="XDW42" s="709">
        <f>'2-ORÇAMENTO'!XDW39</f>
        <v>0</v>
      </c>
      <c r="XDX42" s="707">
        <f>'2-ORÇAMENTO'!XDZ39</f>
        <v>0</v>
      </c>
      <c r="XDY42" s="709">
        <f>'2-ORÇAMENTO'!XDY39</f>
        <v>0</v>
      </c>
      <c r="XDZ42" s="707">
        <f>'2-ORÇAMENTO'!XEB39</f>
        <v>0</v>
      </c>
      <c r="XEA42" s="709">
        <f>'2-ORÇAMENTO'!XEA39</f>
        <v>0</v>
      </c>
      <c r="XEB42" s="707">
        <f>'2-ORÇAMENTO'!XED39</f>
        <v>0</v>
      </c>
      <c r="XEC42" s="709">
        <f>'2-ORÇAMENTO'!XEC39</f>
        <v>0</v>
      </c>
      <c r="XED42" s="707">
        <f>'2-ORÇAMENTO'!XEF39</f>
        <v>0</v>
      </c>
      <c r="XEE42" s="709">
        <f>'2-ORÇAMENTO'!XEE39</f>
        <v>0</v>
      </c>
      <c r="XEF42" s="707">
        <f>'2-ORÇAMENTO'!XEH39</f>
        <v>0</v>
      </c>
      <c r="XEG42" s="709">
        <f>'2-ORÇAMENTO'!XEG39</f>
        <v>0</v>
      </c>
      <c r="XEH42" s="707">
        <f>'2-ORÇAMENTO'!XEJ39</f>
        <v>0</v>
      </c>
      <c r="XEI42" s="709">
        <f>'2-ORÇAMENTO'!XEI39</f>
        <v>0</v>
      </c>
      <c r="XEJ42" s="707">
        <f>'2-ORÇAMENTO'!XEL39</f>
        <v>0</v>
      </c>
      <c r="XEK42" s="709">
        <f>'2-ORÇAMENTO'!XEK39</f>
        <v>0</v>
      </c>
      <c r="XEL42" s="707">
        <f>'2-ORÇAMENTO'!XEN39</f>
        <v>0</v>
      </c>
      <c r="XEM42" s="709">
        <f>'2-ORÇAMENTO'!XEM39</f>
        <v>0</v>
      </c>
      <c r="XEN42" s="707">
        <f>'2-ORÇAMENTO'!XEP39</f>
        <v>0</v>
      </c>
      <c r="XEO42" s="709">
        <f>'2-ORÇAMENTO'!XEO39</f>
        <v>0</v>
      </c>
      <c r="XEP42" s="707">
        <f>'2-ORÇAMENTO'!XER39</f>
        <v>0</v>
      </c>
      <c r="XEQ42" s="709">
        <f>'2-ORÇAMENTO'!XEQ39</f>
        <v>0</v>
      </c>
      <c r="XER42" s="707">
        <f>'2-ORÇAMENTO'!XET39</f>
        <v>0</v>
      </c>
      <c r="XES42" s="709">
        <f>'2-ORÇAMENTO'!XES39</f>
        <v>0</v>
      </c>
      <c r="XET42" s="707">
        <f>'2-ORÇAMENTO'!XEV39</f>
        <v>0</v>
      </c>
      <c r="XEU42" s="709">
        <f>'2-ORÇAMENTO'!XEU39</f>
        <v>0</v>
      </c>
      <c r="XEV42" s="707">
        <f>'2-ORÇAMENTO'!XEX39</f>
        <v>0</v>
      </c>
      <c r="XEW42" s="709">
        <f>'2-ORÇAMENTO'!XEW39</f>
        <v>0</v>
      </c>
      <c r="XEX42" s="707">
        <f>'2-ORÇAMENTO'!XEZ39</f>
        <v>0</v>
      </c>
      <c r="XEY42" s="709">
        <f>'2-ORÇAMENTO'!XEY39</f>
        <v>0</v>
      </c>
      <c r="XEZ42" s="707" t="e">
        <f>'2-ORÇAMENTO'!#REF!</f>
        <v>#REF!</v>
      </c>
      <c r="XFA42" s="709" t="e">
        <f>'2-ORÇAMENTO'!#REF!</f>
        <v>#REF!</v>
      </c>
      <c r="XFB42" s="707" t="e">
        <f>'2-ORÇAMENTO'!#REF!</f>
        <v>#REF!</v>
      </c>
      <c r="XFC42" s="709" t="e">
        <f>'2-ORÇAMENTO'!#REF!</f>
        <v>#REF!</v>
      </c>
      <c r="XFD42" s="707" t="e">
        <f>'2-ORÇAMENTO'!#REF!</f>
        <v>#REF!</v>
      </c>
    </row>
    <row r="43" spans="1:16384" s="277" customFormat="1" ht="12.75" customHeight="1" x14ac:dyDescent="0.2">
      <c r="A43" s="710"/>
      <c r="B43" s="719" t="str">
        <f>'2-ORÇAMENTO'!B463</f>
        <v>18.0</v>
      </c>
      <c r="C43" s="720" t="str">
        <f>'2-ORÇAMENTO'!E463</f>
        <v>LIMPEZA GERAL DA OBRA</v>
      </c>
      <c r="D43" s="721">
        <f>'2-ORÇAMENTO'!K468</f>
        <v>3965.53</v>
      </c>
      <c r="E43" s="722">
        <f>D43/$D$45</f>
        <v>3.3010959947041016E-3</v>
      </c>
      <c r="F43" s="711"/>
      <c r="G43" s="710"/>
      <c r="H43" s="711"/>
      <c r="I43" s="710"/>
      <c r="J43" s="711"/>
      <c r="K43" s="710"/>
      <c r="L43" s="711"/>
      <c r="M43" s="710"/>
      <c r="N43" s="711"/>
      <c r="O43" s="710"/>
      <c r="P43" s="711"/>
      <c r="Q43" s="710"/>
      <c r="R43" s="711"/>
      <c r="S43" s="710"/>
      <c r="T43" s="711"/>
      <c r="U43" s="710"/>
      <c r="V43" s="711"/>
      <c r="W43" s="710"/>
      <c r="X43" s="711"/>
      <c r="Y43" s="710"/>
      <c r="Z43" s="711"/>
      <c r="AA43" s="710"/>
      <c r="AB43" s="711"/>
      <c r="AC43" s="710"/>
      <c r="AD43" s="711"/>
      <c r="AE43" s="710"/>
      <c r="AF43" s="711"/>
      <c r="AG43" s="710"/>
      <c r="AH43" s="711"/>
      <c r="AI43" s="710"/>
      <c r="AJ43" s="711"/>
      <c r="AK43" s="710"/>
      <c r="AL43" s="711"/>
      <c r="AM43" s="710"/>
      <c r="AN43" s="711"/>
      <c r="AO43" s="710"/>
      <c r="AP43" s="711"/>
      <c r="AQ43" s="710"/>
      <c r="AR43" s="711"/>
      <c r="AS43" s="710"/>
      <c r="AT43" s="711"/>
      <c r="AU43" s="710"/>
      <c r="AV43" s="711"/>
      <c r="AW43" s="710"/>
      <c r="AX43" s="711"/>
      <c r="AY43" s="710"/>
      <c r="AZ43" s="711"/>
      <c r="BA43" s="710"/>
      <c r="BB43" s="711"/>
      <c r="BC43" s="710"/>
      <c r="BD43" s="711"/>
      <c r="BE43" s="710"/>
      <c r="BF43" s="711"/>
      <c r="BG43" s="710"/>
      <c r="BH43" s="711"/>
      <c r="BI43" s="710"/>
      <c r="BJ43" s="711"/>
      <c r="BK43" s="710"/>
      <c r="BL43" s="711"/>
      <c r="BM43" s="710"/>
      <c r="BN43" s="711"/>
      <c r="BO43" s="710"/>
      <c r="BP43" s="711"/>
      <c r="BQ43" s="710"/>
      <c r="BR43" s="711"/>
      <c r="BS43" s="710"/>
      <c r="BT43" s="711"/>
      <c r="BU43" s="710"/>
      <c r="BV43" s="711"/>
      <c r="BW43" s="710"/>
      <c r="BX43" s="711"/>
      <c r="BY43" s="710"/>
      <c r="BZ43" s="711"/>
      <c r="CA43" s="710"/>
      <c r="CB43" s="711"/>
      <c r="CC43" s="710"/>
      <c r="CD43" s="711"/>
      <c r="CE43" s="710"/>
      <c r="CF43" s="711"/>
      <c r="CG43" s="710"/>
      <c r="CH43" s="711"/>
      <c r="CI43" s="710"/>
      <c r="CJ43" s="711"/>
      <c r="CK43" s="710"/>
      <c r="CL43" s="711"/>
      <c r="CM43" s="710"/>
      <c r="CN43" s="711"/>
      <c r="CO43" s="710"/>
      <c r="CP43" s="711"/>
      <c r="CQ43" s="710"/>
      <c r="CR43" s="711"/>
      <c r="CS43" s="710"/>
      <c r="CT43" s="711"/>
      <c r="CU43" s="710"/>
      <c r="CV43" s="711"/>
      <c r="CW43" s="710"/>
      <c r="CX43" s="711"/>
      <c r="CY43" s="710"/>
      <c r="CZ43" s="711"/>
      <c r="DA43" s="710"/>
      <c r="DB43" s="711"/>
      <c r="DC43" s="710"/>
      <c r="DD43" s="711"/>
      <c r="DE43" s="710"/>
      <c r="DF43" s="711"/>
      <c r="DG43" s="710"/>
      <c r="DH43" s="711"/>
      <c r="DI43" s="710"/>
      <c r="DJ43" s="711"/>
      <c r="DK43" s="710"/>
      <c r="DL43" s="711"/>
      <c r="DM43" s="710"/>
      <c r="DN43" s="711"/>
      <c r="DO43" s="710"/>
      <c r="DP43" s="711"/>
      <c r="DQ43" s="710"/>
      <c r="DR43" s="711"/>
      <c r="DS43" s="710"/>
      <c r="DT43" s="711"/>
      <c r="DU43" s="710"/>
      <c r="DV43" s="711"/>
      <c r="DW43" s="710"/>
      <c r="DX43" s="711"/>
      <c r="DY43" s="710"/>
      <c r="DZ43" s="711"/>
      <c r="EA43" s="710"/>
      <c r="EB43" s="711"/>
      <c r="EC43" s="710"/>
      <c r="ED43" s="711"/>
      <c r="EE43" s="710"/>
      <c r="EF43" s="711"/>
      <c r="EG43" s="710"/>
      <c r="EH43" s="711"/>
      <c r="EI43" s="710"/>
      <c r="EJ43" s="711"/>
      <c r="EK43" s="710"/>
      <c r="EL43" s="711"/>
      <c r="EM43" s="710"/>
      <c r="EN43" s="711"/>
      <c r="EO43" s="710"/>
      <c r="EP43" s="711"/>
      <c r="EQ43" s="710"/>
      <c r="ER43" s="711"/>
      <c r="ES43" s="710"/>
      <c r="ET43" s="711"/>
      <c r="EU43" s="710"/>
      <c r="EV43" s="711"/>
      <c r="EW43" s="710"/>
      <c r="EX43" s="711"/>
      <c r="EY43" s="710"/>
      <c r="EZ43" s="711"/>
      <c r="FA43" s="710"/>
      <c r="FB43" s="711"/>
      <c r="FC43" s="710"/>
      <c r="FD43" s="711"/>
      <c r="FE43" s="710"/>
      <c r="FF43" s="711"/>
      <c r="FG43" s="710"/>
      <c r="FH43" s="711"/>
      <c r="FI43" s="710"/>
      <c r="FJ43" s="711"/>
      <c r="FK43" s="710"/>
      <c r="FL43" s="711"/>
      <c r="FM43" s="712"/>
      <c r="FN43" s="708"/>
      <c r="FO43" s="709"/>
      <c r="FP43" s="708"/>
      <c r="FQ43" s="709"/>
      <c r="FR43" s="708"/>
      <c r="FS43" s="709"/>
      <c r="FT43" s="708"/>
      <c r="FU43" s="709"/>
      <c r="FV43" s="708"/>
      <c r="FW43" s="709"/>
      <c r="FX43" s="708"/>
      <c r="FY43" s="709"/>
      <c r="FZ43" s="708"/>
      <c r="GA43" s="709"/>
      <c r="GB43" s="708"/>
      <c r="GC43" s="709"/>
      <c r="GD43" s="708"/>
      <c r="GE43" s="709"/>
      <c r="GF43" s="708"/>
      <c r="GG43" s="709"/>
      <c r="GH43" s="708"/>
      <c r="GI43" s="709"/>
      <c r="GJ43" s="708"/>
      <c r="GK43" s="709"/>
      <c r="GL43" s="708"/>
      <c r="GM43" s="709"/>
      <c r="GN43" s="708"/>
      <c r="GO43" s="709"/>
      <c r="GP43" s="708"/>
      <c r="GQ43" s="709"/>
      <c r="GR43" s="708"/>
      <c r="GS43" s="709"/>
      <c r="GT43" s="708"/>
      <c r="GU43" s="709"/>
      <c r="GV43" s="708"/>
      <c r="GW43" s="709"/>
      <c r="GX43" s="708"/>
      <c r="GY43" s="709"/>
      <c r="GZ43" s="708"/>
      <c r="HA43" s="709"/>
      <c r="HB43" s="708"/>
      <c r="HC43" s="709"/>
      <c r="HD43" s="708"/>
      <c r="HE43" s="709"/>
      <c r="HF43" s="708"/>
      <c r="HG43" s="709"/>
      <c r="HH43" s="708"/>
      <c r="HI43" s="709"/>
      <c r="HJ43" s="708"/>
      <c r="HK43" s="709"/>
      <c r="HL43" s="708"/>
      <c r="HM43" s="709"/>
      <c r="HN43" s="708"/>
      <c r="HO43" s="709"/>
      <c r="HP43" s="708"/>
      <c r="HQ43" s="709"/>
      <c r="HR43" s="708"/>
      <c r="HS43" s="709"/>
      <c r="HT43" s="708"/>
      <c r="HU43" s="709"/>
      <c r="HV43" s="708"/>
      <c r="HW43" s="709"/>
      <c r="HX43" s="708"/>
      <c r="HY43" s="709"/>
      <c r="HZ43" s="708"/>
      <c r="IA43" s="709"/>
      <c r="IB43" s="708"/>
      <c r="IC43" s="709"/>
      <c r="ID43" s="708"/>
      <c r="IE43" s="709"/>
      <c r="IF43" s="708"/>
      <c r="IG43" s="709"/>
      <c r="IH43" s="708"/>
      <c r="II43" s="709"/>
      <c r="IJ43" s="708"/>
      <c r="IK43" s="709"/>
      <c r="IL43" s="708"/>
      <c r="IM43" s="709"/>
      <c r="IN43" s="708"/>
      <c r="IO43" s="709"/>
      <c r="IP43" s="708"/>
      <c r="IQ43" s="709"/>
      <c r="IR43" s="708"/>
      <c r="IS43" s="709"/>
      <c r="IT43" s="708"/>
      <c r="IU43" s="709"/>
      <c r="IV43" s="708"/>
      <c r="IW43" s="709"/>
      <c r="IX43" s="708"/>
      <c r="IY43" s="709"/>
      <c r="IZ43" s="708"/>
      <c r="JA43" s="709"/>
      <c r="JB43" s="708"/>
      <c r="JC43" s="709"/>
      <c r="JD43" s="708"/>
      <c r="JE43" s="709"/>
      <c r="JF43" s="708"/>
      <c r="JG43" s="709"/>
      <c r="JH43" s="708"/>
      <c r="JI43" s="709"/>
      <c r="JJ43" s="708"/>
      <c r="JK43" s="709"/>
      <c r="JL43" s="708"/>
      <c r="JM43" s="709"/>
      <c r="JN43" s="708"/>
      <c r="JO43" s="709"/>
      <c r="JP43" s="708"/>
      <c r="JQ43" s="709"/>
      <c r="JR43" s="708"/>
      <c r="JS43" s="709"/>
      <c r="JT43" s="708"/>
      <c r="JU43" s="709"/>
      <c r="JV43" s="708"/>
      <c r="JW43" s="709"/>
      <c r="JX43" s="708"/>
      <c r="JY43" s="709"/>
      <c r="JZ43" s="708"/>
      <c r="KA43" s="709"/>
      <c r="KB43" s="708"/>
      <c r="KC43" s="709"/>
      <c r="KD43" s="708"/>
      <c r="KE43" s="709"/>
      <c r="KF43" s="708"/>
      <c r="KG43" s="709"/>
      <c r="KH43" s="708"/>
      <c r="KI43" s="709"/>
      <c r="KJ43" s="708"/>
      <c r="KK43" s="709"/>
      <c r="KL43" s="708"/>
      <c r="KM43" s="709"/>
      <c r="KN43" s="708"/>
      <c r="KO43" s="709"/>
      <c r="KP43" s="708"/>
      <c r="KQ43" s="709"/>
      <c r="KR43" s="708"/>
      <c r="KS43" s="709"/>
      <c r="KT43" s="708"/>
      <c r="KU43" s="709"/>
      <c r="KV43" s="708"/>
      <c r="KW43" s="709"/>
      <c r="KX43" s="708"/>
      <c r="KY43" s="709"/>
      <c r="KZ43" s="708"/>
      <c r="LA43" s="709"/>
      <c r="LB43" s="708"/>
      <c r="LC43" s="709"/>
      <c r="LD43" s="708"/>
      <c r="LE43" s="709"/>
      <c r="LF43" s="708"/>
      <c r="LG43" s="709"/>
      <c r="LH43" s="708"/>
      <c r="LI43" s="709"/>
      <c r="LJ43" s="708"/>
      <c r="LK43" s="709"/>
      <c r="LL43" s="708"/>
      <c r="LM43" s="709"/>
      <c r="LN43" s="708"/>
      <c r="LO43" s="709"/>
      <c r="LP43" s="708"/>
      <c r="LQ43" s="709"/>
      <c r="LR43" s="708"/>
      <c r="LS43" s="709"/>
      <c r="LT43" s="708"/>
      <c r="LU43" s="709"/>
      <c r="LV43" s="708"/>
      <c r="LW43" s="709"/>
      <c r="LX43" s="708"/>
      <c r="LY43" s="709"/>
      <c r="LZ43" s="708"/>
      <c r="MA43" s="709"/>
      <c r="MB43" s="708"/>
      <c r="MC43" s="709"/>
      <c r="MD43" s="708"/>
      <c r="ME43" s="709"/>
      <c r="MF43" s="708"/>
      <c r="MG43" s="709"/>
      <c r="MH43" s="708"/>
      <c r="MI43" s="709"/>
      <c r="MJ43" s="708"/>
      <c r="MK43" s="709"/>
      <c r="ML43" s="708"/>
      <c r="MM43" s="709"/>
      <c r="MN43" s="708"/>
      <c r="MO43" s="709"/>
      <c r="MP43" s="708"/>
      <c r="MQ43" s="709"/>
      <c r="MR43" s="708"/>
      <c r="MS43" s="709"/>
      <c r="MT43" s="708"/>
      <c r="MU43" s="709"/>
      <c r="MV43" s="708"/>
      <c r="MW43" s="709"/>
      <c r="MX43" s="708"/>
      <c r="MY43" s="709"/>
      <c r="MZ43" s="708"/>
      <c r="NA43" s="709"/>
      <c r="NB43" s="708"/>
      <c r="NC43" s="709"/>
      <c r="ND43" s="708"/>
      <c r="NE43" s="709"/>
      <c r="NF43" s="708"/>
      <c r="NG43" s="709"/>
      <c r="NH43" s="708"/>
      <c r="NI43" s="709"/>
      <c r="NJ43" s="708"/>
      <c r="NK43" s="709"/>
      <c r="NL43" s="708"/>
      <c r="NM43" s="709"/>
      <c r="NN43" s="708"/>
      <c r="NO43" s="709"/>
      <c r="NP43" s="708"/>
      <c r="NQ43" s="709"/>
      <c r="NR43" s="708"/>
      <c r="NS43" s="709"/>
      <c r="NT43" s="708"/>
      <c r="NU43" s="709"/>
      <c r="NV43" s="708"/>
      <c r="NW43" s="709"/>
      <c r="NX43" s="708"/>
      <c r="NY43" s="709"/>
      <c r="NZ43" s="708"/>
      <c r="OA43" s="709"/>
      <c r="OB43" s="708"/>
      <c r="OC43" s="709"/>
      <c r="OD43" s="708"/>
      <c r="OE43" s="709"/>
      <c r="OF43" s="708"/>
      <c r="OG43" s="709"/>
      <c r="OH43" s="708"/>
      <c r="OI43" s="709"/>
      <c r="OJ43" s="708"/>
      <c r="OK43" s="709"/>
      <c r="OL43" s="708"/>
      <c r="OM43" s="709"/>
      <c r="ON43" s="708"/>
      <c r="OO43" s="709"/>
      <c r="OP43" s="708"/>
      <c r="OQ43" s="709"/>
      <c r="OR43" s="708"/>
      <c r="OS43" s="709"/>
      <c r="OT43" s="708"/>
      <c r="OU43" s="709"/>
      <c r="OV43" s="708"/>
      <c r="OW43" s="709"/>
      <c r="OX43" s="708"/>
      <c r="OY43" s="709"/>
      <c r="OZ43" s="708"/>
      <c r="PA43" s="709"/>
      <c r="PB43" s="708"/>
      <c r="PC43" s="709"/>
      <c r="PD43" s="708"/>
      <c r="PE43" s="709"/>
      <c r="PF43" s="708"/>
      <c r="PG43" s="709"/>
      <c r="PH43" s="708"/>
      <c r="PI43" s="709"/>
      <c r="PJ43" s="708"/>
      <c r="PK43" s="709"/>
      <c r="PL43" s="708"/>
      <c r="PM43" s="709"/>
      <c r="PN43" s="708"/>
      <c r="PO43" s="709"/>
      <c r="PP43" s="708"/>
      <c r="PQ43" s="709"/>
      <c r="PR43" s="708"/>
      <c r="PS43" s="709"/>
      <c r="PT43" s="708"/>
      <c r="PU43" s="709"/>
      <c r="PV43" s="708"/>
      <c r="PW43" s="709"/>
      <c r="PX43" s="708"/>
      <c r="PY43" s="709"/>
      <c r="PZ43" s="708"/>
      <c r="QA43" s="709"/>
      <c r="QB43" s="708"/>
      <c r="QC43" s="709"/>
      <c r="QD43" s="708"/>
      <c r="QE43" s="709"/>
      <c r="QF43" s="708"/>
      <c r="QG43" s="709"/>
      <c r="QH43" s="708"/>
      <c r="QI43" s="709"/>
      <c r="QJ43" s="708"/>
      <c r="QK43" s="709"/>
      <c r="QL43" s="708"/>
      <c r="QM43" s="709"/>
      <c r="QN43" s="708"/>
      <c r="QO43" s="709"/>
      <c r="QP43" s="708"/>
      <c r="QQ43" s="709"/>
      <c r="QR43" s="708"/>
      <c r="QS43" s="709"/>
      <c r="QT43" s="708"/>
      <c r="QU43" s="709"/>
      <c r="QV43" s="708"/>
      <c r="QW43" s="709"/>
      <c r="QX43" s="708"/>
      <c r="QY43" s="709"/>
      <c r="QZ43" s="708"/>
      <c r="RA43" s="709"/>
      <c r="RB43" s="708"/>
      <c r="RC43" s="709"/>
      <c r="RD43" s="708"/>
      <c r="RE43" s="709"/>
      <c r="RF43" s="708"/>
      <c r="RG43" s="709"/>
      <c r="RH43" s="708"/>
      <c r="RI43" s="709"/>
      <c r="RJ43" s="708"/>
      <c r="RK43" s="709"/>
      <c r="RL43" s="708"/>
      <c r="RM43" s="709"/>
      <c r="RN43" s="708"/>
      <c r="RO43" s="709"/>
      <c r="RP43" s="708"/>
      <c r="RQ43" s="709"/>
      <c r="RR43" s="708"/>
      <c r="RS43" s="709"/>
      <c r="RT43" s="708"/>
      <c r="RU43" s="709"/>
      <c r="RV43" s="708"/>
      <c r="RW43" s="709"/>
      <c r="RX43" s="708"/>
      <c r="RY43" s="709"/>
      <c r="RZ43" s="708"/>
      <c r="SA43" s="709"/>
      <c r="SB43" s="708"/>
      <c r="SC43" s="709"/>
      <c r="SD43" s="708"/>
      <c r="SE43" s="709"/>
      <c r="SF43" s="708"/>
      <c r="SG43" s="709"/>
      <c r="SH43" s="708"/>
      <c r="SI43" s="709"/>
      <c r="SJ43" s="708"/>
      <c r="SK43" s="709"/>
      <c r="SL43" s="708"/>
      <c r="SM43" s="709"/>
      <c r="SN43" s="708"/>
      <c r="SO43" s="709"/>
      <c r="SP43" s="708"/>
      <c r="SQ43" s="709"/>
      <c r="SR43" s="708"/>
      <c r="SS43" s="709"/>
      <c r="ST43" s="708"/>
      <c r="SU43" s="709"/>
      <c r="SV43" s="708"/>
      <c r="SW43" s="709"/>
      <c r="SX43" s="708"/>
      <c r="SY43" s="709"/>
      <c r="SZ43" s="708"/>
      <c r="TA43" s="709"/>
      <c r="TB43" s="708"/>
      <c r="TC43" s="709"/>
      <c r="TD43" s="708"/>
      <c r="TE43" s="709"/>
      <c r="TF43" s="708"/>
      <c r="TG43" s="709"/>
      <c r="TH43" s="708"/>
      <c r="TI43" s="709"/>
      <c r="TJ43" s="708"/>
      <c r="TK43" s="709"/>
      <c r="TL43" s="708"/>
      <c r="TM43" s="709"/>
      <c r="TN43" s="708"/>
      <c r="TO43" s="709"/>
      <c r="TP43" s="708"/>
      <c r="TQ43" s="709"/>
      <c r="TR43" s="708"/>
      <c r="TS43" s="709"/>
      <c r="TT43" s="708"/>
      <c r="TU43" s="709"/>
      <c r="TV43" s="708"/>
      <c r="TW43" s="709"/>
      <c r="TX43" s="708"/>
      <c r="TY43" s="709"/>
      <c r="TZ43" s="708"/>
      <c r="UA43" s="709"/>
      <c r="UB43" s="708"/>
      <c r="UC43" s="709"/>
      <c r="UD43" s="708"/>
      <c r="UE43" s="709"/>
      <c r="UF43" s="708"/>
      <c r="UG43" s="709"/>
      <c r="UH43" s="708"/>
      <c r="UI43" s="709"/>
      <c r="UJ43" s="708"/>
      <c r="UK43" s="709"/>
      <c r="UL43" s="708"/>
      <c r="UM43" s="709"/>
      <c r="UN43" s="708"/>
      <c r="UO43" s="709"/>
      <c r="UP43" s="708"/>
      <c r="UQ43" s="709"/>
      <c r="UR43" s="708"/>
      <c r="US43" s="709"/>
      <c r="UT43" s="708"/>
      <c r="UU43" s="709"/>
      <c r="UV43" s="708"/>
      <c r="UW43" s="709"/>
      <c r="UX43" s="708"/>
      <c r="UY43" s="709"/>
      <c r="UZ43" s="708"/>
      <c r="VA43" s="709"/>
      <c r="VB43" s="708"/>
      <c r="VC43" s="709"/>
      <c r="VD43" s="708"/>
      <c r="VE43" s="709"/>
      <c r="VF43" s="708"/>
      <c r="VG43" s="709"/>
      <c r="VH43" s="708"/>
      <c r="VI43" s="709"/>
      <c r="VJ43" s="708"/>
      <c r="VK43" s="709"/>
      <c r="VL43" s="708"/>
      <c r="VM43" s="709"/>
      <c r="VN43" s="708"/>
      <c r="VO43" s="709"/>
      <c r="VP43" s="708"/>
      <c r="VQ43" s="709"/>
      <c r="VR43" s="708"/>
      <c r="VS43" s="709"/>
      <c r="VT43" s="708"/>
      <c r="VU43" s="709"/>
      <c r="VV43" s="708"/>
      <c r="VW43" s="709"/>
      <c r="VX43" s="708"/>
      <c r="VY43" s="709"/>
      <c r="VZ43" s="708"/>
      <c r="WA43" s="709"/>
      <c r="WB43" s="708"/>
      <c r="WC43" s="709"/>
      <c r="WD43" s="708"/>
      <c r="WE43" s="709"/>
      <c r="WF43" s="708"/>
      <c r="WG43" s="709"/>
      <c r="WH43" s="708"/>
      <c r="WI43" s="709"/>
      <c r="WJ43" s="708"/>
      <c r="WK43" s="709"/>
      <c r="WL43" s="708"/>
      <c r="WM43" s="709"/>
      <c r="WN43" s="708"/>
      <c r="WO43" s="709"/>
      <c r="WP43" s="708"/>
      <c r="WQ43" s="709"/>
      <c r="WR43" s="708"/>
      <c r="WS43" s="709"/>
      <c r="WT43" s="708"/>
      <c r="WU43" s="709"/>
      <c r="WV43" s="708"/>
      <c r="WW43" s="709"/>
      <c r="WX43" s="708"/>
      <c r="WY43" s="709"/>
      <c r="WZ43" s="708"/>
      <c r="XA43" s="709"/>
      <c r="XB43" s="708"/>
      <c r="XC43" s="709"/>
      <c r="XD43" s="708"/>
      <c r="XE43" s="709"/>
      <c r="XF43" s="708"/>
      <c r="XG43" s="709"/>
      <c r="XH43" s="708"/>
      <c r="XI43" s="709"/>
      <c r="XJ43" s="708"/>
      <c r="XK43" s="709"/>
      <c r="XL43" s="708"/>
      <c r="XM43" s="709"/>
      <c r="XN43" s="708"/>
      <c r="XO43" s="709"/>
      <c r="XP43" s="708"/>
      <c r="XQ43" s="709"/>
      <c r="XR43" s="708"/>
      <c r="XS43" s="709"/>
      <c r="XT43" s="708"/>
      <c r="XU43" s="709"/>
      <c r="XV43" s="708"/>
      <c r="XW43" s="709"/>
      <c r="XX43" s="708"/>
      <c r="XY43" s="709"/>
      <c r="XZ43" s="708"/>
      <c r="YA43" s="709"/>
      <c r="YB43" s="708"/>
      <c r="YC43" s="709"/>
      <c r="YD43" s="708"/>
      <c r="YE43" s="709"/>
      <c r="YF43" s="708"/>
      <c r="YG43" s="709"/>
      <c r="YH43" s="708"/>
      <c r="YI43" s="709"/>
      <c r="YJ43" s="708"/>
      <c r="YK43" s="709"/>
      <c r="YL43" s="708"/>
      <c r="YM43" s="709"/>
      <c r="YN43" s="708"/>
      <c r="YO43" s="709"/>
      <c r="YP43" s="708"/>
      <c r="YQ43" s="709"/>
      <c r="YR43" s="708"/>
      <c r="YS43" s="709"/>
      <c r="YT43" s="708"/>
      <c r="YU43" s="709"/>
      <c r="YV43" s="708"/>
      <c r="YW43" s="709"/>
      <c r="YX43" s="708"/>
      <c r="YY43" s="709"/>
      <c r="YZ43" s="708"/>
      <c r="ZA43" s="709"/>
      <c r="ZB43" s="708"/>
      <c r="ZC43" s="709"/>
      <c r="ZD43" s="708"/>
      <c r="ZE43" s="709"/>
      <c r="ZF43" s="708"/>
      <c r="ZG43" s="709"/>
      <c r="ZH43" s="708"/>
      <c r="ZI43" s="709"/>
      <c r="ZJ43" s="708"/>
      <c r="ZK43" s="709"/>
      <c r="ZL43" s="708"/>
      <c r="ZM43" s="709"/>
      <c r="ZN43" s="708"/>
      <c r="ZO43" s="709"/>
      <c r="ZP43" s="708"/>
      <c r="ZQ43" s="709"/>
      <c r="ZR43" s="708"/>
      <c r="ZS43" s="709"/>
      <c r="ZT43" s="708"/>
      <c r="ZU43" s="709"/>
      <c r="ZV43" s="708"/>
      <c r="ZW43" s="709"/>
      <c r="ZX43" s="708"/>
      <c r="ZY43" s="709"/>
      <c r="ZZ43" s="708"/>
      <c r="AAA43" s="709"/>
      <c r="AAB43" s="708"/>
      <c r="AAC43" s="709"/>
      <c r="AAD43" s="708"/>
      <c r="AAE43" s="709"/>
      <c r="AAF43" s="708"/>
      <c r="AAG43" s="709"/>
      <c r="AAH43" s="708"/>
      <c r="AAI43" s="709"/>
      <c r="AAJ43" s="708"/>
      <c r="AAK43" s="709"/>
      <c r="AAL43" s="708"/>
      <c r="AAM43" s="709"/>
      <c r="AAN43" s="708"/>
      <c r="AAO43" s="709"/>
      <c r="AAP43" s="708"/>
      <c r="AAQ43" s="709"/>
      <c r="AAR43" s="708"/>
      <c r="AAS43" s="709"/>
      <c r="AAT43" s="708"/>
      <c r="AAU43" s="709"/>
      <c r="AAV43" s="708"/>
      <c r="AAW43" s="709"/>
      <c r="AAX43" s="708"/>
      <c r="AAY43" s="709"/>
      <c r="AAZ43" s="708"/>
      <c r="ABA43" s="709"/>
      <c r="ABB43" s="708"/>
      <c r="ABC43" s="709"/>
      <c r="ABD43" s="708"/>
      <c r="ABE43" s="709"/>
      <c r="ABF43" s="708"/>
      <c r="ABG43" s="709"/>
      <c r="ABH43" s="708"/>
      <c r="ABI43" s="709"/>
      <c r="ABJ43" s="708"/>
      <c r="ABK43" s="709"/>
      <c r="ABL43" s="708"/>
      <c r="ABM43" s="709"/>
      <c r="ABN43" s="708"/>
      <c r="ABO43" s="709"/>
      <c r="ABP43" s="708"/>
      <c r="ABQ43" s="709"/>
      <c r="ABR43" s="708"/>
      <c r="ABS43" s="709"/>
      <c r="ABT43" s="708"/>
      <c r="ABU43" s="709"/>
      <c r="ABV43" s="708"/>
      <c r="ABW43" s="709"/>
      <c r="ABX43" s="708"/>
      <c r="ABY43" s="709"/>
      <c r="ABZ43" s="708"/>
      <c r="ACA43" s="709"/>
      <c r="ACB43" s="708"/>
      <c r="ACC43" s="709"/>
      <c r="ACD43" s="708"/>
      <c r="ACE43" s="709"/>
      <c r="ACF43" s="708"/>
      <c r="ACG43" s="709"/>
      <c r="ACH43" s="708"/>
      <c r="ACI43" s="709"/>
      <c r="ACJ43" s="708"/>
      <c r="ACK43" s="709"/>
      <c r="ACL43" s="708"/>
      <c r="ACM43" s="709"/>
      <c r="ACN43" s="708"/>
      <c r="ACO43" s="709"/>
      <c r="ACP43" s="708"/>
      <c r="ACQ43" s="709"/>
      <c r="ACR43" s="708"/>
      <c r="ACS43" s="709"/>
      <c r="ACT43" s="708"/>
      <c r="ACU43" s="709"/>
      <c r="ACV43" s="708"/>
      <c r="ACW43" s="709"/>
      <c r="ACX43" s="708"/>
      <c r="ACY43" s="709"/>
      <c r="ACZ43" s="708"/>
      <c r="ADA43" s="709"/>
      <c r="ADB43" s="708"/>
      <c r="ADC43" s="709"/>
      <c r="ADD43" s="708"/>
      <c r="ADE43" s="709"/>
      <c r="ADF43" s="708"/>
      <c r="ADG43" s="709"/>
      <c r="ADH43" s="708"/>
      <c r="ADI43" s="709"/>
      <c r="ADJ43" s="708"/>
      <c r="ADK43" s="709"/>
      <c r="ADL43" s="708"/>
      <c r="ADM43" s="709"/>
      <c r="ADN43" s="708"/>
      <c r="ADO43" s="709"/>
      <c r="ADP43" s="708"/>
      <c r="ADQ43" s="709"/>
      <c r="ADR43" s="708"/>
      <c r="ADS43" s="709"/>
      <c r="ADT43" s="708"/>
      <c r="ADU43" s="709"/>
      <c r="ADV43" s="708"/>
      <c r="ADW43" s="709"/>
      <c r="ADX43" s="708"/>
      <c r="ADY43" s="709"/>
      <c r="ADZ43" s="708"/>
      <c r="AEA43" s="709"/>
      <c r="AEB43" s="708"/>
      <c r="AEC43" s="709"/>
      <c r="AED43" s="708"/>
      <c r="AEE43" s="709"/>
      <c r="AEF43" s="708"/>
      <c r="AEG43" s="709"/>
      <c r="AEH43" s="708"/>
      <c r="AEI43" s="709"/>
      <c r="AEJ43" s="708"/>
      <c r="AEK43" s="709"/>
      <c r="AEL43" s="708"/>
      <c r="AEM43" s="709"/>
      <c r="AEN43" s="708"/>
      <c r="AEO43" s="709"/>
      <c r="AEP43" s="708"/>
      <c r="AEQ43" s="709"/>
      <c r="AER43" s="708"/>
      <c r="AES43" s="709"/>
      <c r="AET43" s="708"/>
      <c r="AEU43" s="709"/>
      <c r="AEV43" s="708"/>
      <c r="AEW43" s="709"/>
      <c r="AEX43" s="708"/>
      <c r="AEY43" s="709"/>
      <c r="AEZ43" s="708"/>
      <c r="AFA43" s="709"/>
      <c r="AFB43" s="708"/>
      <c r="AFC43" s="709"/>
      <c r="AFD43" s="708"/>
      <c r="AFE43" s="709"/>
      <c r="AFF43" s="708"/>
      <c r="AFG43" s="709"/>
      <c r="AFH43" s="708"/>
      <c r="AFI43" s="709"/>
      <c r="AFJ43" s="708"/>
      <c r="AFK43" s="709"/>
      <c r="AFL43" s="708"/>
      <c r="AFM43" s="709"/>
      <c r="AFN43" s="708"/>
      <c r="AFO43" s="709"/>
      <c r="AFP43" s="708"/>
      <c r="AFQ43" s="709"/>
      <c r="AFR43" s="708"/>
      <c r="AFS43" s="709"/>
      <c r="AFT43" s="708"/>
      <c r="AFU43" s="709"/>
      <c r="AFV43" s="708"/>
      <c r="AFW43" s="709"/>
      <c r="AFX43" s="708"/>
      <c r="AFY43" s="709"/>
      <c r="AFZ43" s="708"/>
      <c r="AGA43" s="709"/>
      <c r="AGB43" s="708"/>
      <c r="AGC43" s="709"/>
      <c r="AGD43" s="708"/>
      <c r="AGE43" s="709"/>
      <c r="AGF43" s="708"/>
      <c r="AGG43" s="709"/>
      <c r="AGH43" s="708"/>
      <c r="AGI43" s="709"/>
      <c r="AGJ43" s="708"/>
      <c r="AGK43" s="709"/>
      <c r="AGL43" s="708"/>
      <c r="AGM43" s="709"/>
      <c r="AGN43" s="708"/>
      <c r="AGO43" s="709"/>
      <c r="AGP43" s="708"/>
      <c r="AGQ43" s="709"/>
      <c r="AGR43" s="708"/>
      <c r="AGS43" s="709"/>
      <c r="AGT43" s="708"/>
      <c r="AGU43" s="709"/>
      <c r="AGV43" s="708"/>
      <c r="AGW43" s="709"/>
      <c r="AGX43" s="708"/>
      <c r="AGY43" s="709"/>
      <c r="AGZ43" s="708"/>
      <c r="AHA43" s="709"/>
      <c r="AHB43" s="708"/>
      <c r="AHC43" s="709"/>
      <c r="AHD43" s="708"/>
      <c r="AHE43" s="709"/>
      <c r="AHF43" s="708"/>
      <c r="AHG43" s="709"/>
      <c r="AHH43" s="708"/>
      <c r="AHI43" s="709"/>
      <c r="AHJ43" s="708"/>
      <c r="AHK43" s="709"/>
      <c r="AHL43" s="708"/>
      <c r="AHM43" s="709"/>
      <c r="AHN43" s="708"/>
      <c r="AHO43" s="709"/>
      <c r="AHP43" s="708"/>
      <c r="AHQ43" s="709"/>
      <c r="AHR43" s="708"/>
      <c r="AHS43" s="709"/>
      <c r="AHT43" s="708"/>
      <c r="AHU43" s="709"/>
      <c r="AHV43" s="708"/>
      <c r="AHW43" s="709"/>
      <c r="AHX43" s="708"/>
      <c r="AHY43" s="709"/>
      <c r="AHZ43" s="708"/>
      <c r="AIA43" s="709"/>
      <c r="AIB43" s="708"/>
      <c r="AIC43" s="709"/>
      <c r="AID43" s="708"/>
      <c r="AIE43" s="709"/>
      <c r="AIF43" s="708"/>
      <c r="AIG43" s="709"/>
      <c r="AIH43" s="708"/>
      <c r="AII43" s="709"/>
      <c r="AIJ43" s="708"/>
      <c r="AIK43" s="709"/>
      <c r="AIL43" s="708"/>
      <c r="AIM43" s="709"/>
      <c r="AIN43" s="708"/>
      <c r="AIO43" s="709"/>
      <c r="AIP43" s="708"/>
      <c r="AIQ43" s="709"/>
      <c r="AIR43" s="708"/>
      <c r="AIS43" s="709"/>
      <c r="AIT43" s="708"/>
      <c r="AIU43" s="709"/>
      <c r="AIV43" s="708"/>
      <c r="AIW43" s="709"/>
      <c r="AIX43" s="708"/>
      <c r="AIY43" s="709"/>
      <c r="AIZ43" s="708"/>
      <c r="AJA43" s="709"/>
      <c r="AJB43" s="708"/>
      <c r="AJC43" s="709"/>
      <c r="AJD43" s="708"/>
      <c r="AJE43" s="709"/>
      <c r="AJF43" s="708"/>
      <c r="AJG43" s="709"/>
      <c r="AJH43" s="708"/>
      <c r="AJI43" s="709"/>
      <c r="AJJ43" s="708"/>
      <c r="AJK43" s="709"/>
      <c r="AJL43" s="708"/>
      <c r="AJM43" s="709"/>
      <c r="AJN43" s="708"/>
      <c r="AJO43" s="709"/>
      <c r="AJP43" s="708"/>
      <c r="AJQ43" s="709"/>
      <c r="AJR43" s="708"/>
      <c r="AJS43" s="709"/>
      <c r="AJT43" s="708"/>
      <c r="AJU43" s="709"/>
      <c r="AJV43" s="708"/>
      <c r="AJW43" s="709"/>
      <c r="AJX43" s="708"/>
      <c r="AJY43" s="709"/>
      <c r="AJZ43" s="708"/>
      <c r="AKA43" s="709"/>
      <c r="AKB43" s="708"/>
      <c r="AKC43" s="709"/>
      <c r="AKD43" s="708"/>
      <c r="AKE43" s="709"/>
      <c r="AKF43" s="708"/>
      <c r="AKG43" s="709"/>
      <c r="AKH43" s="708"/>
      <c r="AKI43" s="709"/>
      <c r="AKJ43" s="708"/>
      <c r="AKK43" s="709"/>
      <c r="AKL43" s="708"/>
      <c r="AKM43" s="709"/>
      <c r="AKN43" s="708"/>
      <c r="AKO43" s="709"/>
      <c r="AKP43" s="708"/>
      <c r="AKQ43" s="709"/>
      <c r="AKR43" s="708"/>
      <c r="AKS43" s="709"/>
      <c r="AKT43" s="708"/>
      <c r="AKU43" s="709"/>
      <c r="AKV43" s="708"/>
      <c r="AKW43" s="709"/>
      <c r="AKX43" s="708"/>
      <c r="AKY43" s="709"/>
      <c r="AKZ43" s="708"/>
      <c r="ALA43" s="709"/>
      <c r="ALB43" s="708"/>
      <c r="ALC43" s="709"/>
      <c r="ALD43" s="708"/>
      <c r="ALE43" s="709"/>
      <c r="ALF43" s="708"/>
      <c r="ALG43" s="709"/>
      <c r="ALH43" s="708"/>
      <c r="ALI43" s="709"/>
      <c r="ALJ43" s="708"/>
      <c r="ALK43" s="709"/>
      <c r="ALL43" s="708"/>
      <c r="ALM43" s="709"/>
      <c r="ALN43" s="708"/>
      <c r="ALO43" s="709"/>
      <c r="ALP43" s="708"/>
      <c r="ALQ43" s="709"/>
      <c r="ALR43" s="708"/>
      <c r="ALS43" s="709"/>
      <c r="ALT43" s="708"/>
      <c r="ALU43" s="709"/>
      <c r="ALV43" s="708"/>
      <c r="ALW43" s="709"/>
      <c r="ALX43" s="708"/>
      <c r="ALY43" s="709"/>
      <c r="ALZ43" s="708"/>
      <c r="AMA43" s="709"/>
      <c r="AMB43" s="708"/>
      <c r="AMC43" s="709"/>
      <c r="AMD43" s="708"/>
      <c r="AME43" s="709"/>
      <c r="AMF43" s="708"/>
      <c r="AMG43" s="709"/>
      <c r="AMH43" s="708"/>
      <c r="AMI43" s="709"/>
      <c r="AMJ43" s="708"/>
      <c r="AMK43" s="709"/>
      <c r="AML43" s="708"/>
      <c r="AMM43" s="709"/>
      <c r="AMN43" s="708"/>
      <c r="AMO43" s="709"/>
      <c r="AMP43" s="708"/>
      <c r="AMQ43" s="709"/>
      <c r="AMR43" s="708"/>
      <c r="AMS43" s="709"/>
      <c r="AMT43" s="708"/>
      <c r="AMU43" s="709"/>
      <c r="AMV43" s="708"/>
      <c r="AMW43" s="709"/>
      <c r="AMX43" s="708"/>
      <c r="AMY43" s="709"/>
      <c r="AMZ43" s="708"/>
      <c r="ANA43" s="709"/>
      <c r="ANB43" s="708"/>
      <c r="ANC43" s="709"/>
      <c r="AND43" s="708"/>
      <c r="ANE43" s="709"/>
      <c r="ANF43" s="708"/>
      <c r="ANG43" s="709"/>
      <c r="ANH43" s="708"/>
      <c r="ANI43" s="709"/>
      <c r="ANJ43" s="708"/>
      <c r="ANK43" s="709"/>
      <c r="ANL43" s="708"/>
      <c r="ANM43" s="709"/>
      <c r="ANN43" s="708"/>
      <c r="ANO43" s="709"/>
      <c r="ANP43" s="708"/>
      <c r="ANQ43" s="709"/>
      <c r="ANR43" s="708"/>
      <c r="ANS43" s="709"/>
      <c r="ANT43" s="708"/>
      <c r="ANU43" s="709"/>
      <c r="ANV43" s="708"/>
      <c r="ANW43" s="709"/>
      <c r="ANX43" s="708"/>
      <c r="ANY43" s="709"/>
      <c r="ANZ43" s="708"/>
      <c r="AOA43" s="709"/>
      <c r="AOB43" s="708"/>
      <c r="AOC43" s="709"/>
      <c r="AOD43" s="708"/>
      <c r="AOE43" s="709"/>
      <c r="AOF43" s="708"/>
      <c r="AOG43" s="709"/>
      <c r="AOH43" s="708"/>
      <c r="AOI43" s="709"/>
      <c r="AOJ43" s="708"/>
      <c r="AOK43" s="709"/>
      <c r="AOL43" s="708"/>
      <c r="AOM43" s="709"/>
      <c r="AON43" s="708"/>
      <c r="AOO43" s="709"/>
      <c r="AOP43" s="708"/>
      <c r="AOQ43" s="709"/>
      <c r="AOR43" s="708"/>
      <c r="AOS43" s="709"/>
      <c r="AOT43" s="708"/>
      <c r="AOU43" s="709"/>
      <c r="AOV43" s="708"/>
      <c r="AOW43" s="709"/>
      <c r="AOX43" s="708"/>
      <c r="AOY43" s="709"/>
      <c r="AOZ43" s="708"/>
      <c r="APA43" s="709"/>
      <c r="APB43" s="708"/>
      <c r="APC43" s="709"/>
      <c r="APD43" s="708"/>
      <c r="APE43" s="709"/>
      <c r="APF43" s="708"/>
      <c r="APG43" s="709"/>
      <c r="APH43" s="708"/>
      <c r="API43" s="709"/>
      <c r="APJ43" s="708"/>
      <c r="APK43" s="709"/>
      <c r="APL43" s="708"/>
      <c r="APM43" s="709"/>
      <c r="APN43" s="708"/>
      <c r="APO43" s="709"/>
      <c r="APP43" s="708"/>
      <c r="APQ43" s="709"/>
      <c r="APR43" s="708"/>
      <c r="APS43" s="709"/>
      <c r="APT43" s="708"/>
      <c r="APU43" s="709"/>
      <c r="APV43" s="708"/>
      <c r="APW43" s="709"/>
      <c r="APX43" s="708"/>
      <c r="APY43" s="709"/>
      <c r="APZ43" s="708"/>
      <c r="AQA43" s="709"/>
      <c r="AQB43" s="708"/>
      <c r="AQC43" s="709"/>
      <c r="AQD43" s="708"/>
      <c r="AQE43" s="709"/>
      <c r="AQF43" s="708"/>
      <c r="AQG43" s="709"/>
      <c r="AQH43" s="708"/>
      <c r="AQI43" s="709"/>
      <c r="AQJ43" s="708"/>
      <c r="AQK43" s="709"/>
      <c r="AQL43" s="708"/>
      <c r="AQM43" s="709"/>
      <c r="AQN43" s="708"/>
      <c r="AQO43" s="709"/>
      <c r="AQP43" s="708"/>
      <c r="AQQ43" s="709"/>
      <c r="AQR43" s="708"/>
      <c r="AQS43" s="709"/>
      <c r="AQT43" s="708"/>
      <c r="AQU43" s="709"/>
      <c r="AQV43" s="708"/>
      <c r="AQW43" s="709"/>
      <c r="AQX43" s="708"/>
      <c r="AQY43" s="709"/>
      <c r="AQZ43" s="708"/>
      <c r="ARA43" s="709"/>
      <c r="ARB43" s="708"/>
      <c r="ARC43" s="709"/>
      <c r="ARD43" s="708"/>
      <c r="ARE43" s="709"/>
      <c r="ARF43" s="708"/>
      <c r="ARG43" s="709"/>
      <c r="ARH43" s="708"/>
      <c r="ARI43" s="709"/>
      <c r="ARJ43" s="708"/>
      <c r="ARK43" s="709"/>
      <c r="ARL43" s="708"/>
      <c r="ARM43" s="709"/>
      <c r="ARN43" s="708"/>
      <c r="ARO43" s="709"/>
      <c r="ARP43" s="708"/>
      <c r="ARQ43" s="709"/>
      <c r="ARR43" s="708"/>
      <c r="ARS43" s="709"/>
      <c r="ART43" s="708"/>
      <c r="ARU43" s="709"/>
      <c r="ARV43" s="708"/>
      <c r="ARW43" s="709"/>
      <c r="ARX43" s="708"/>
      <c r="ARY43" s="709"/>
      <c r="ARZ43" s="708"/>
      <c r="ASA43" s="709"/>
      <c r="ASB43" s="708"/>
      <c r="ASC43" s="709"/>
      <c r="ASD43" s="708"/>
      <c r="ASE43" s="709"/>
      <c r="ASF43" s="708"/>
      <c r="ASG43" s="709"/>
      <c r="ASH43" s="708"/>
      <c r="ASI43" s="709"/>
      <c r="ASJ43" s="708"/>
      <c r="ASK43" s="709"/>
      <c r="ASL43" s="708"/>
      <c r="ASM43" s="709"/>
      <c r="ASN43" s="708"/>
      <c r="ASO43" s="709"/>
      <c r="ASP43" s="708"/>
      <c r="ASQ43" s="709"/>
      <c r="ASR43" s="708"/>
      <c r="ASS43" s="709"/>
      <c r="AST43" s="708"/>
      <c r="ASU43" s="709"/>
      <c r="ASV43" s="708"/>
      <c r="ASW43" s="709"/>
      <c r="ASX43" s="708"/>
      <c r="ASY43" s="709"/>
      <c r="ASZ43" s="708"/>
      <c r="ATA43" s="709"/>
      <c r="ATB43" s="708"/>
      <c r="ATC43" s="709"/>
      <c r="ATD43" s="708"/>
      <c r="ATE43" s="709"/>
      <c r="ATF43" s="708"/>
      <c r="ATG43" s="709"/>
      <c r="ATH43" s="708"/>
      <c r="ATI43" s="709"/>
      <c r="ATJ43" s="708"/>
      <c r="ATK43" s="709"/>
      <c r="ATL43" s="708"/>
      <c r="ATM43" s="709"/>
      <c r="ATN43" s="708"/>
      <c r="ATO43" s="709"/>
      <c r="ATP43" s="708"/>
      <c r="ATQ43" s="709"/>
      <c r="ATR43" s="708"/>
      <c r="ATS43" s="709"/>
      <c r="ATT43" s="708"/>
      <c r="ATU43" s="709"/>
      <c r="ATV43" s="708"/>
      <c r="ATW43" s="709"/>
      <c r="ATX43" s="708"/>
      <c r="ATY43" s="709"/>
      <c r="ATZ43" s="708"/>
      <c r="AUA43" s="709"/>
      <c r="AUB43" s="708"/>
      <c r="AUC43" s="709"/>
      <c r="AUD43" s="708"/>
      <c r="AUE43" s="709"/>
      <c r="AUF43" s="708"/>
      <c r="AUG43" s="709"/>
      <c r="AUH43" s="708"/>
      <c r="AUI43" s="709"/>
      <c r="AUJ43" s="708"/>
      <c r="AUK43" s="709"/>
      <c r="AUL43" s="708"/>
      <c r="AUM43" s="709"/>
      <c r="AUN43" s="708"/>
      <c r="AUO43" s="709"/>
      <c r="AUP43" s="708"/>
      <c r="AUQ43" s="709"/>
      <c r="AUR43" s="708"/>
      <c r="AUS43" s="709"/>
      <c r="AUT43" s="708"/>
      <c r="AUU43" s="709"/>
      <c r="AUV43" s="708"/>
      <c r="AUW43" s="709"/>
      <c r="AUX43" s="708"/>
      <c r="AUY43" s="709"/>
      <c r="AUZ43" s="708"/>
      <c r="AVA43" s="709"/>
      <c r="AVB43" s="708"/>
      <c r="AVC43" s="709"/>
      <c r="AVD43" s="708"/>
      <c r="AVE43" s="709"/>
      <c r="AVF43" s="708"/>
      <c r="AVG43" s="709"/>
      <c r="AVH43" s="708"/>
      <c r="AVI43" s="709"/>
      <c r="AVJ43" s="708"/>
      <c r="AVK43" s="709"/>
      <c r="AVL43" s="708"/>
      <c r="AVM43" s="709"/>
      <c r="AVN43" s="708"/>
      <c r="AVO43" s="709"/>
      <c r="AVP43" s="708"/>
      <c r="AVQ43" s="709"/>
      <c r="AVR43" s="708"/>
      <c r="AVS43" s="709"/>
      <c r="AVT43" s="708"/>
      <c r="AVU43" s="709"/>
      <c r="AVV43" s="708"/>
      <c r="AVW43" s="709"/>
      <c r="AVX43" s="708"/>
      <c r="AVY43" s="709"/>
      <c r="AVZ43" s="708"/>
      <c r="AWA43" s="709"/>
      <c r="AWB43" s="708"/>
      <c r="AWC43" s="709"/>
      <c r="AWD43" s="708"/>
      <c r="AWE43" s="709"/>
      <c r="AWF43" s="708"/>
      <c r="AWG43" s="709"/>
      <c r="AWH43" s="708"/>
      <c r="AWI43" s="709"/>
      <c r="AWJ43" s="708"/>
      <c r="AWK43" s="709"/>
      <c r="AWL43" s="708"/>
      <c r="AWM43" s="709"/>
      <c r="AWN43" s="708"/>
      <c r="AWO43" s="709"/>
      <c r="AWP43" s="708"/>
      <c r="AWQ43" s="709"/>
      <c r="AWR43" s="708"/>
      <c r="AWS43" s="709"/>
      <c r="AWT43" s="708"/>
      <c r="AWU43" s="709"/>
      <c r="AWV43" s="708"/>
      <c r="AWW43" s="709"/>
      <c r="AWX43" s="708"/>
      <c r="AWY43" s="709"/>
      <c r="AWZ43" s="708"/>
      <c r="AXA43" s="709"/>
      <c r="AXB43" s="708"/>
      <c r="AXC43" s="709"/>
      <c r="AXD43" s="708"/>
      <c r="AXE43" s="709"/>
      <c r="AXF43" s="708"/>
      <c r="AXG43" s="709"/>
      <c r="AXH43" s="708"/>
      <c r="AXI43" s="709"/>
      <c r="AXJ43" s="708"/>
      <c r="AXK43" s="709"/>
      <c r="AXL43" s="708"/>
      <c r="AXM43" s="709"/>
      <c r="AXN43" s="708"/>
      <c r="AXO43" s="709"/>
      <c r="AXP43" s="708"/>
      <c r="AXQ43" s="709"/>
      <c r="AXR43" s="708"/>
      <c r="AXS43" s="709"/>
      <c r="AXT43" s="708"/>
      <c r="AXU43" s="709"/>
      <c r="AXV43" s="708"/>
      <c r="AXW43" s="709"/>
      <c r="AXX43" s="708"/>
      <c r="AXY43" s="709"/>
      <c r="AXZ43" s="708"/>
      <c r="AYA43" s="709"/>
      <c r="AYB43" s="708"/>
      <c r="AYC43" s="709"/>
      <c r="AYD43" s="708"/>
      <c r="AYE43" s="709"/>
      <c r="AYF43" s="708"/>
      <c r="AYG43" s="709"/>
      <c r="AYH43" s="708"/>
      <c r="AYI43" s="709"/>
      <c r="AYJ43" s="708"/>
      <c r="AYK43" s="709"/>
      <c r="AYL43" s="708"/>
      <c r="AYM43" s="709"/>
      <c r="AYN43" s="708"/>
      <c r="AYO43" s="709"/>
      <c r="AYP43" s="708"/>
      <c r="AYQ43" s="709"/>
      <c r="AYR43" s="708"/>
      <c r="AYS43" s="709"/>
      <c r="AYT43" s="708"/>
      <c r="AYU43" s="709"/>
      <c r="AYV43" s="708"/>
      <c r="AYW43" s="709"/>
      <c r="AYX43" s="708"/>
      <c r="AYY43" s="709"/>
      <c r="AYZ43" s="708"/>
      <c r="AZA43" s="709"/>
      <c r="AZB43" s="708"/>
      <c r="AZC43" s="709"/>
      <c r="AZD43" s="708"/>
      <c r="AZE43" s="709"/>
      <c r="AZF43" s="708"/>
      <c r="AZG43" s="709"/>
      <c r="AZH43" s="708"/>
      <c r="AZI43" s="709"/>
      <c r="AZJ43" s="708"/>
      <c r="AZK43" s="709"/>
      <c r="AZL43" s="708"/>
      <c r="AZM43" s="709"/>
      <c r="AZN43" s="708"/>
      <c r="AZO43" s="709"/>
      <c r="AZP43" s="708"/>
      <c r="AZQ43" s="709"/>
      <c r="AZR43" s="708"/>
      <c r="AZS43" s="709"/>
      <c r="AZT43" s="708"/>
      <c r="AZU43" s="709"/>
      <c r="AZV43" s="708"/>
      <c r="AZW43" s="709"/>
      <c r="AZX43" s="708"/>
      <c r="AZY43" s="709"/>
      <c r="AZZ43" s="708"/>
      <c r="BAA43" s="709"/>
      <c r="BAB43" s="708"/>
      <c r="BAC43" s="709"/>
      <c r="BAD43" s="708"/>
      <c r="BAE43" s="709"/>
      <c r="BAF43" s="708"/>
      <c r="BAG43" s="709"/>
      <c r="BAH43" s="708"/>
      <c r="BAI43" s="709"/>
      <c r="BAJ43" s="708"/>
      <c r="BAK43" s="709"/>
      <c r="BAL43" s="708"/>
      <c r="BAM43" s="709"/>
      <c r="BAN43" s="708"/>
      <c r="BAO43" s="709"/>
      <c r="BAP43" s="708"/>
      <c r="BAQ43" s="709"/>
      <c r="BAR43" s="708"/>
      <c r="BAS43" s="709"/>
      <c r="BAT43" s="708"/>
      <c r="BAU43" s="709"/>
      <c r="BAV43" s="708"/>
      <c r="BAW43" s="709"/>
      <c r="BAX43" s="708"/>
      <c r="BAY43" s="709"/>
      <c r="BAZ43" s="708"/>
      <c r="BBA43" s="709"/>
      <c r="BBB43" s="708"/>
      <c r="BBC43" s="709"/>
      <c r="BBD43" s="708"/>
      <c r="BBE43" s="709"/>
      <c r="BBF43" s="708"/>
      <c r="BBG43" s="709"/>
      <c r="BBH43" s="708"/>
      <c r="BBI43" s="709"/>
      <c r="BBJ43" s="708"/>
      <c r="BBK43" s="709"/>
      <c r="BBL43" s="708"/>
      <c r="BBM43" s="709"/>
      <c r="BBN43" s="708"/>
      <c r="BBO43" s="709"/>
      <c r="BBP43" s="708"/>
      <c r="BBQ43" s="709"/>
      <c r="BBR43" s="708"/>
      <c r="BBS43" s="709"/>
      <c r="BBT43" s="708"/>
      <c r="BBU43" s="709"/>
      <c r="BBV43" s="708"/>
      <c r="BBW43" s="709"/>
      <c r="BBX43" s="708"/>
      <c r="BBY43" s="709"/>
      <c r="BBZ43" s="708"/>
      <c r="BCA43" s="709"/>
      <c r="BCB43" s="708"/>
      <c r="BCC43" s="709"/>
      <c r="BCD43" s="708"/>
      <c r="BCE43" s="709"/>
      <c r="BCF43" s="708"/>
      <c r="BCG43" s="709"/>
      <c r="BCH43" s="708"/>
      <c r="BCI43" s="709"/>
      <c r="BCJ43" s="708"/>
      <c r="BCK43" s="709"/>
      <c r="BCL43" s="708"/>
      <c r="BCM43" s="709"/>
      <c r="BCN43" s="708"/>
      <c r="BCO43" s="709"/>
      <c r="BCP43" s="708"/>
      <c r="BCQ43" s="709"/>
      <c r="BCR43" s="708"/>
      <c r="BCS43" s="709"/>
      <c r="BCT43" s="708"/>
      <c r="BCU43" s="709"/>
      <c r="BCV43" s="708"/>
      <c r="BCW43" s="709"/>
      <c r="BCX43" s="708"/>
      <c r="BCY43" s="709"/>
      <c r="BCZ43" s="708"/>
      <c r="BDA43" s="709"/>
      <c r="BDB43" s="708"/>
      <c r="BDC43" s="709"/>
      <c r="BDD43" s="708"/>
      <c r="BDE43" s="709"/>
      <c r="BDF43" s="708"/>
      <c r="BDG43" s="709"/>
      <c r="BDH43" s="708"/>
      <c r="BDI43" s="709"/>
      <c r="BDJ43" s="708"/>
      <c r="BDK43" s="709"/>
      <c r="BDL43" s="708"/>
      <c r="BDM43" s="709"/>
      <c r="BDN43" s="708"/>
      <c r="BDO43" s="709"/>
      <c r="BDP43" s="708"/>
      <c r="BDQ43" s="709"/>
      <c r="BDR43" s="708"/>
      <c r="BDS43" s="709"/>
      <c r="BDT43" s="708"/>
      <c r="BDU43" s="709"/>
      <c r="BDV43" s="708"/>
      <c r="BDW43" s="709"/>
      <c r="BDX43" s="708"/>
      <c r="BDY43" s="709"/>
      <c r="BDZ43" s="708"/>
      <c r="BEA43" s="709"/>
      <c r="BEB43" s="708"/>
      <c r="BEC43" s="709"/>
      <c r="BED43" s="708"/>
      <c r="BEE43" s="709"/>
      <c r="BEF43" s="708"/>
      <c r="BEG43" s="709"/>
      <c r="BEH43" s="708"/>
      <c r="BEI43" s="709"/>
      <c r="BEJ43" s="708"/>
      <c r="BEK43" s="709"/>
      <c r="BEL43" s="708"/>
      <c r="BEM43" s="709"/>
      <c r="BEN43" s="708"/>
      <c r="BEO43" s="709"/>
      <c r="BEP43" s="708"/>
      <c r="BEQ43" s="709"/>
      <c r="BER43" s="708"/>
      <c r="BES43" s="709"/>
      <c r="BET43" s="708"/>
      <c r="BEU43" s="709"/>
      <c r="BEV43" s="708"/>
      <c r="BEW43" s="709"/>
      <c r="BEX43" s="708"/>
      <c r="BEY43" s="709"/>
      <c r="BEZ43" s="708"/>
      <c r="BFA43" s="709"/>
      <c r="BFB43" s="708"/>
      <c r="BFC43" s="709"/>
      <c r="BFD43" s="708"/>
      <c r="BFE43" s="709"/>
      <c r="BFF43" s="708"/>
      <c r="BFG43" s="709"/>
      <c r="BFH43" s="708"/>
      <c r="BFI43" s="709"/>
      <c r="BFJ43" s="708"/>
      <c r="BFK43" s="709"/>
      <c r="BFL43" s="708"/>
      <c r="BFM43" s="709"/>
      <c r="BFN43" s="708"/>
      <c r="BFO43" s="709"/>
      <c r="BFP43" s="708"/>
      <c r="BFQ43" s="709"/>
      <c r="BFR43" s="708"/>
      <c r="BFS43" s="709"/>
      <c r="BFT43" s="708"/>
      <c r="BFU43" s="709"/>
      <c r="BFV43" s="708"/>
      <c r="BFW43" s="709"/>
      <c r="BFX43" s="708"/>
      <c r="BFY43" s="709"/>
      <c r="BFZ43" s="708"/>
      <c r="BGA43" s="709"/>
      <c r="BGB43" s="708"/>
      <c r="BGC43" s="709"/>
      <c r="BGD43" s="708"/>
      <c r="BGE43" s="709"/>
      <c r="BGF43" s="708"/>
      <c r="BGG43" s="709"/>
      <c r="BGH43" s="708"/>
      <c r="BGI43" s="709"/>
      <c r="BGJ43" s="708"/>
      <c r="BGK43" s="709"/>
      <c r="BGL43" s="708"/>
      <c r="BGM43" s="709"/>
      <c r="BGN43" s="708"/>
      <c r="BGO43" s="709"/>
      <c r="BGP43" s="708"/>
      <c r="BGQ43" s="709"/>
      <c r="BGR43" s="708"/>
      <c r="BGS43" s="709"/>
      <c r="BGT43" s="708"/>
      <c r="BGU43" s="709"/>
      <c r="BGV43" s="708"/>
      <c r="BGW43" s="709"/>
      <c r="BGX43" s="708"/>
      <c r="BGY43" s="709"/>
      <c r="BGZ43" s="708"/>
      <c r="BHA43" s="709"/>
      <c r="BHB43" s="708"/>
      <c r="BHC43" s="709"/>
      <c r="BHD43" s="708"/>
      <c r="BHE43" s="709"/>
      <c r="BHF43" s="708"/>
      <c r="BHG43" s="709"/>
      <c r="BHH43" s="708"/>
      <c r="BHI43" s="709"/>
      <c r="BHJ43" s="708"/>
      <c r="BHK43" s="709"/>
      <c r="BHL43" s="708"/>
      <c r="BHM43" s="709"/>
      <c r="BHN43" s="708"/>
      <c r="BHO43" s="709"/>
      <c r="BHP43" s="708"/>
      <c r="BHQ43" s="709"/>
      <c r="BHR43" s="708"/>
      <c r="BHS43" s="709"/>
      <c r="BHT43" s="708"/>
      <c r="BHU43" s="709"/>
      <c r="BHV43" s="708"/>
      <c r="BHW43" s="709"/>
      <c r="BHX43" s="708"/>
      <c r="BHY43" s="709"/>
      <c r="BHZ43" s="708"/>
      <c r="BIA43" s="709"/>
      <c r="BIB43" s="708"/>
      <c r="BIC43" s="709"/>
      <c r="BID43" s="708"/>
      <c r="BIE43" s="709"/>
      <c r="BIF43" s="708"/>
      <c r="BIG43" s="709"/>
      <c r="BIH43" s="708"/>
      <c r="BII43" s="709"/>
      <c r="BIJ43" s="708"/>
      <c r="BIK43" s="709"/>
      <c r="BIL43" s="708"/>
      <c r="BIM43" s="709"/>
      <c r="BIN43" s="708"/>
      <c r="BIO43" s="709"/>
      <c r="BIP43" s="708"/>
      <c r="BIQ43" s="709"/>
      <c r="BIR43" s="708"/>
      <c r="BIS43" s="709"/>
      <c r="BIT43" s="708"/>
      <c r="BIU43" s="709"/>
      <c r="BIV43" s="708"/>
      <c r="BIW43" s="709"/>
      <c r="BIX43" s="708"/>
      <c r="BIY43" s="709"/>
      <c r="BIZ43" s="708"/>
      <c r="BJA43" s="709"/>
      <c r="BJB43" s="708"/>
      <c r="BJC43" s="709"/>
      <c r="BJD43" s="708"/>
      <c r="BJE43" s="709"/>
      <c r="BJF43" s="708"/>
      <c r="BJG43" s="709"/>
      <c r="BJH43" s="708"/>
      <c r="BJI43" s="709"/>
      <c r="BJJ43" s="708"/>
      <c r="BJK43" s="709"/>
      <c r="BJL43" s="708"/>
      <c r="BJM43" s="709"/>
      <c r="BJN43" s="708"/>
      <c r="BJO43" s="709"/>
      <c r="BJP43" s="708"/>
      <c r="BJQ43" s="709"/>
      <c r="BJR43" s="708"/>
      <c r="BJS43" s="709"/>
      <c r="BJT43" s="708"/>
      <c r="BJU43" s="709"/>
      <c r="BJV43" s="708"/>
      <c r="BJW43" s="709"/>
      <c r="BJX43" s="708"/>
      <c r="BJY43" s="709"/>
      <c r="BJZ43" s="708"/>
      <c r="BKA43" s="709"/>
      <c r="BKB43" s="708"/>
      <c r="BKC43" s="709"/>
      <c r="BKD43" s="708"/>
      <c r="BKE43" s="709"/>
      <c r="BKF43" s="708"/>
      <c r="BKG43" s="709"/>
      <c r="BKH43" s="708"/>
      <c r="BKI43" s="709"/>
      <c r="BKJ43" s="708"/>
      <c r="BKK43" s="709"/>
      <c r="BKL43" s="708"/>
      <c r="BKM43" s="709"/>
      <c r="BKN43" s="708"/>
      <c r="BKO43" s="709"/>
      <c r="BKP43" s="708"/>
      <c r="BKQ43" s="709"/>
      <c r="BKR43" s="708"/>
      <c r="BKS43" s="709"/>
      <c r="BKT43" s="708"/>
      <c r="BKU43" s="709"/>
      <c r="BKV43" s="708"/>
      <c r="BKW43" s="709"/>
      <c r="BKX43" s="708"/>
      <c r="BKY43" s="709"/>
      <c r="BKZ43" s="708"/>
      <c r="BLA43" s="709"/>
      <c r="BLB43" s="708"/>
      <c r="BLC43" s="709"/>
      <c r="BLD43" s="708"/>
      <c r="BLE43" s="709"/>
      <c r="BLF43" s="708"/>
      <c r="BLG43" s="709"/>
      <c r="BLH43" s="708"/>
      <c r="BLI43" s="709"/>
      <c r="BLJ43" s="708"/>
      <c r="BLK43" s="709"/>
      <c r="BLL43" s="708"/>
      <c r="BLM43" s="709"/>
      <c r="BLN43" s="708"/>
      <c r="BLO43" s="709"/>
      <c r="BLP43" s="708"/>
      <c r="BLQ43" s="709"/>
      <c r="BLR43" s="708"/>
      <c r="BLS43" s="709"/>
      <c r="BLT43" s="708"/>
      <c r="BLU43" s="709"/>
      <c r="BLV43" s="708"/>
      <c r="BLW43" s="709"/>
      <c r="BLX43" s="708"/>
      <c r="BLY43" s="709"/>
      <c r="BLZ43" s="708"/>
      <c r="BMA43" s="709"/>
      <c r="BMB43" s="708"/>
      <c r="BMC43" s="709"/>
      <c r="BMD43" s="708"/>
      <c r="BME43" s="709"/>
      <c r="BMF43" s="708"/>
      <c r="BMG43" s="709"/>
      <c r="BMH43" s="708"/>
      <c r="BMI43" s="709"/>
      <c r="BMJ43" s="708"/>
      <c r="BMK43" s="709"/>
      <c r="BML43" s="708"/>
      <c r="BMM43" s="709"/>
      <c r="BMN43" s="708"/>
      <c r="BMO43" s="709"/>
      <c r="BMP43" s="708"/>
      <c r="BMQ43" s="709"/>
      <c r="BMR43" s="708"/>
      <c r="BMS43" s="709"/>
      <c r="BMT43" s="708"/>
      <c r="BMU43" s="709"/>
      <c r="BMV43" s="708"/>
      <c r="BMW43" s="709"/>
      <c r="BMX43" s="708"/>
      <c r="BMY43" s="709"/>
      <c r="BMZ43" s="708"/>
      <c r="BNA43" s="709"/>
      <c r="BNB43" s="708"/>
      <c r="BNC43" s="709"/>
      <c r="BND43" s="708"/>
      <c r="BNE43" s="709"/>
      <c r="BNF43" s="708"/>
      <c r="BNG43" s="709"/>
      <c r="BNH43" s="708"/>
      <c r="BNI43" s="709"/>
      <c r="BNJ43" s="708"/>
      <c r="BNK43" s="709"/>
      <c r="BNL43" s="708"/>
      <c r="BNM43" s="709"/>
      <c r="BNN43" s="708"/>
      <c r="BNO43" s="709"/>
      <c r="BNP43" s="708"/>
      <c r="BNQ43" s="709"/>
      <c r="BNR43" s="708"/>
      <c r="BNS43" s="709"/>
      <c r="BNT43" s="708"/>
      <c r="BNU43" s="709"/>
      <c r="BNV43" s="708"/>
      <c r="BNW43" s="709"/>
      <c r="BNX43" s="708"/>
      <c r="BNY43" s="709"/>
      <c r="BNZ43" s="708"/>
      <c r="BOA43" s="709"/>
      <c r="BOB43" s="708"/>
      <c r="BOC43" s="709"/>
      <c r="BOD43" s="708"/>
      <c r="BOE43" s="709"/>
      <c r="BOF43" s="708"/>
      <c r="BOG43" s="709"/>
      <c r="BOH43" s="708"/>
      <c r="BOI43" s="709"/>
      <c r="BOJ43" s="708"/>
      <c r="BOK43" s="709"/>
      <c r="BOL43" s="708"/>
      <c r="BOM43" s="709"/>
      <c r="BON43" s="708"/>
      <c r="BOO43" s="709"/>
      <c r="BOP43" s="708"/>
      <c r="BOQ43" s="709"/>
      <c r="BOR43" s="708"/>
      <c r="BOS43" s="709"/>
      <c r="BOT43" s="708"/>
      <c r="BOU43" s="709"/>
      <c r="BOV43" s="708"/>
      <c r="BOW43" s="709"/>
      <c r="BOX43" s="708"/>
      <c r="BOY43" s="709"/>
      <c r="BOZ43" s="708"/>
      <c r="BPA43" s="709"/>
      <c r="BPB43" s="708"/>
      <c r="BPC43" s="709"/>
      <c r="BPD43" s="708"/>
      <c r="BPE43" s="709"/>
      <c r="BPF43" s="708"/>
      <c r="BPG43" s="709"/>
      <c r="BPH43" s="708"/>
      <c r="BPI43" s="709"/>
      <c r="BPJ43" s="708"/>
      <c r="BPK43" s="709"/>
      <c r="BPL43" s="708"/>
      <c r="BPM43" s="709"/>
      <c r="BPN43" s="708"/>
      <c r="BPO43" s="709"/>
      <c r="BPP43" s="708"/>
      <c r="BPQ43" s="709"/>
      <c r="BPR43" s="708"/>
      <c r="BPS43" s="709"/>
      <c r="BPT43" s="708"/>
      <c r="BPU43" s="709"/>
      <c r="BPV43" s="708"/>
      <c r="BPW43" s="709"/>
      <c r="BPX43" s="708"/>
      <c r="BPY43" s="709"/>
      <c r="BPZ43" s="708"/>
      <c r="BQA43" s="709"/>
      <c r="BQB43" s="708"/>
      <c r="BQC43" s="709"/>
      <c r="BQD43" s="708"/>
      <c r="BQE43" s="709"/>
      <c r="BQF43" s="708"/>
      <c r="BQG43" s="709"/>
      <c r="BQH43" s="708"/>
      <c r="BQI43" s="709"/>
      <c r="BQJ43" s="708"/>
      <c r="BQK43" s="709"/>
      <c r="BQL43" s="708"/>
      <c r="BQM43" s="709"/>
      <c r="BQN43" s="708"/>
      <c r="BQO43" s="709"/>
      <c r="BQP43" s="708"/>
      <c r="BQQ43" s="709"/>
      <c r="BQR43" s="708"/>
      <c r="BQS43" s="709"/>
      <c r="BQT43" s="708"/>
      <c r="BQU43" s="709"/>
      <c r="BQV43" s="708"/>
      <c r="BQW43" s="709"/>
      <c r="BQX43" s="708"/>
      <c r="BQY43" s="709"/>
      <c r="BQZ43" s="708"/>
      <c r="BRA43" s="709"/>
      <c r="BRB43" s="708"/>
      <c r="BRC43" s="709"/>
      <c r="BRD43" s="708"/>
      <c r="BRE43" s="709"/>
      <c r="BRF43" s="708"/>
      <c r="BRG43" s="709"/>
      <c r="BRH43" s="708"/>
      <c r="BRI43" s="709"/>
      <c r="BRJ43" s="708"/>
      <c r="BRK43" s="709"/>
      <c r="BRL43" s="708"/>
      <c r="BRM43" s="709"/>
      <c r="BRN43" s="708"/>
      <c r="BRO43" s="709"/>
      <c r="BRP43" s="708"/>
      <c r="BRQ43" s="709"/>
      <c r="BRR43" s="708"/>
      <c r="BRS43" s="709"/>
      <c r="BRT43" s="708"/>
      <c r="BRU43" s="709"/>
      <c r="BRV43" s="708"/>
      <c r="BRW43" s="709"/>
      <c r="BRX43" s="708"/>
      <c r="BRY43" s="709"/>
      <c r="BRZ43" s="708"/>
      <c r="BSA43" s="709"/>
      <c r="BSB43" s="708"/>
      <c r="BSC43" s="709"/>
      <c r="BSD43" s="708"/>
      <c r="BSE43" s="709"/>
      <c r="BSF43" s="708"/>
      <c r="BSG43" s="709"/>
      <c r="BSH43" s="708"/>
      <c r="BSI43" s="709"/>
      <c r="BSJ43" s="708"/>
      <c r="BSK43" s="709"/>
      <c r="BSL43" s="708"/>
      <c r="BSM43" s="709"/>
      <c r="BSN43" s="708"/>
      <c r="BSO43" s="709"/>
      <c r="BSP43" s="708"/>
      <c r="BSQ43" s="709"/>
      <c r="BSR43" s="708"/>
      <c r="BSS43" s="709"/>
      <c r="BST43" s="708"/>
      <c r="BSU43" s="709"/>
      <c r="BSV43" s="708"/>
      <c r="BSW43" s="709"/>
      <c r="BSX43" s="708"/>
      <c r="BSY43" s="709"/>
      <c r="BSZ43" s="708"/>
      <c r="BTA43" s="709"/>
      <c r="BTB43" s="708"/>
      <c r="BTC43" s="709"/>
      <c r="BTD43" s="708"/>
      <c r="BTE43" s="709"/>
      <c r="BTF43" s="708"/>
      <c r="BTG43" s="709"/>
      <c r="BTH43" s="708"/>
      <c r="BTI43" s="709"/>
      <c r="BTJ43" s="708"/>
      <c r="BTK43" s="709"/>
      <c r="BTL43" s="708"/>
      <c r="BTM43" s="709"/>
      <c r="BTN43" s="708"/>
      <c r="BTO43" s="709"/>
      <c r="BTP43" s="708"/>
      <c r="BTQ43" s="709"/>
      <c r="BTR43" s="708"/>
      <c r="BTS43" s="709"/>
      <c r="BTT43" s="708"/>
      <c r="BTU43" s="709"/>
      <c r="BTV43" s="708"/>
      <c r="BTW43" s="709"/>
      <c r="BTX43" s="708"/>
      <c r="BTY43" s="709"/>
      <c r="BTZ43" s="708"/>
      <c r="BUA43" s="709"/>
      <c r="BUB43" s="708"/>
      <c r="BUC43" s="709"/>
      <c r="BUD43" s="708"/>
      <c r="BUE43" s="709"/>
      <c r="BUF43" s="708"/>
      <c r="BUG43" s="709"/>
      <c r="BUH43" s="708"/>
      <c r="BUI43" s="709"/>
      <c r="BUJ43" s="708"/>
      <c r="BUK43" s="709"/>
      <c r="BUL43" s="708"/>
      <c r="BUM43" s="709"/>
      <c r="BUN43" s="708"/>
      <c r="BUO43" s="709"/>
      <c r="BUP43" s="708"/>
      <c r="BUQ43" s="709"/>
      <c r="BUR43" s="708"/>
      <c r="BUS43" s="709"/>
      <c r="BUT43" s="708"/>
      <c r="BUU43" s="709"/>
      <c r="BUV43" s="708"/>
      <c r="BUW43" s="709"/>
      <c r="BUX43" s="708"/>
      <c r="BUY43" s="709"/>
      <c r="BUZ43" s="708"/>
      <c r="BVA43" s="709"/>
      <c r="BVB43" s="708"/>
      <c r="BVC43" s="709"/>
      <c r="BVD43" s="708"/>
      <c r="BVE43" s="709"/>
      <c r="BVF43" s="708"/>
      <c r="BVG43" s="709"/>
      <c r="BVH43" s="708"/>
      <c r="BVI43" s="709"/>
      <c r="BVJ43" s="708"/>
      <c r="BVK43" s="709"/>
      <c r="BVL43" s="708"/>
      <c r="BVM43" s="709"/>
      <c r="BVN43" s="708"/>
      <c r="BVO43" s="709"/>
      <c r="BVP43" s="708"/>
      <c r="BVQ43" s="709"/>
      <c r="BVR43" s="708"/>
      <c r="BVS43" s="709"/>
      <c r="BVT43" s="708"/>
      <c r="BVU43" s="709"/>
      <c r="BVV43" s="708"/>
      <c r="BVW43" s="709"/>
      <c r="BVX43" s="708"/>
      <c r="BVY43" s="709"/>
      <c r="BVZ43" s="708"/>
      <c r="BWA43" s="709"/>
      <c r="BWB43" s="708"/>
      <c r="BWC43" s="709"/>
      <c r="BWD43" s="708"/>
      <c r="BWE43" s="709"/>
      <c r="BWF43" s="708"/>
      <c r="BWG43" s="709"/>
      <c r="BWH43" s="708"/>
      <c r="BWI43" s="709"/>
      <c r="BWJ43" s="708"/>
      <c r="BWK43" s="709"/>
      <c r="BWL43" s="708"/>
      <c r="BWM43" s="709"/>
      <c r="BWN43" s="708"/>
      <c r="BWO43" s="709"/>
      <c r="BWP43" s="708"/>
      <c r="BWQ43" s="709"/>
      <c r="BWR43" s="708"/>
      <c r="BWS43" s="709"/>
      <c r="BWT43" s="708"/>
      <c r="BWU43" s="709"/>
      <c r="BWV43" s="708"/>
      <c r="BWW43" s="709"/>
      <c r="BWX43" s="708"/>
      <c r="BWY43" s="709"/>
      <c r="BWZ43" s="708"/>
      <c r="BXA43" s="709"/>
      <c r="BXB43" s="708"/>
      <c r="BXC43" s="709"/>
      <c r="BXD43" s="708"/>
      <c r="BXE43" s="709"/>
      <c r="BXF43" s="708"/>
      <c r="BXG43" s="709"/>
      <c r="BXH43" s="708"/>
      <c r="BXI43" s="709"/>
      <c r="BXJ43" s="708"/>
      <c r="BXK43" s="709"/>
      <c r="BXL43" s="708"/>
      <c r="BXM43" s="709"/>
      <c r="BXN43" s="708"/>
      <c r="BXO43" s="709"/>
      <c r="BXP43" s="708"/>
      <c r="BXQ43" s="709"/>
      <c r="BXR43" s="708"/>
      <c r="BXS43" s="709"/>
      <c r="BXT43" s="708"/>
      <c r="BXU43" s="709"/>
      <c r="BXV43" s="708"/>
      <c r="BXW43" s="709"/>
      <c r="BXX43" s="708"/>
      <c r="BXY43" s="709"/>
      <c r="BXZ43" s="708"/>
      <c r="BYA43" s="709"/>
      <c r="BYB43" s="708"/>
      <c r="BYC43" s="709"/>
      <c r="BYD43" s="708"/>
      <c r="BYE43" s="709"/>
      <c r="BYF43" s="708"/>
      <c r="BYG43" s="709"/>
      <c r="BYH43" s="708"/>
      <c r="BYI43" s="709"/>
      <c r="BYJ43" s="708"/>
      <c r="BYK43" s="709"/>
      <c r="BYL43" s="708"/>
      <c r="BYM43" s="709"/>
      <c r="BYN43" s="708"/>
      <c r="BYO43" s="709"/>
      <c r="BYP43" s="708"/>
      <c r="BYQ43" s="709"/>
      <c r="BYR43" s="708"/>
      <c r="BYS43" s="709"/>
      <c r="BYT43" s="708"/>
      <c r="BYU43" s="709"/>
      <c r="BYV43" s="708"/>
      <c r="BYW43" s="709"/>
      <c r="BYX43" s="708"/>
      <c r="BYY43" s="709"/>
      <c r="BYZ43" s="708"/>
      <c r="BZA43" s="709"/>
      <c r="BZB43" s="708"/>
      <c r="BZC43" s="709"/>
      <c r="BZD43" s="708"/>
      <c r="BZE43" s="709"/>
      <c r="BZF43" s="708"/>
      <c r="BZG43" s="709"/>
      <c r="BZH43" s="708"/>
      <c r="BZI43" s="709"/>
      <c r="BZJ43" s="708"/>
      <c r="BZK43" s="709"/>
      <c r="BZL43" s="708"/>
      <c r="BZM43" s="709"/>
      <c r="BZN43" s="708"/>
      <c r="BZO43" s="709"/>
      <c r="BZP43" s="708"/>
      <c r="BZQ43" s="709"/>
      <c r="BZR43" s="708"/>
      <c r="BZS43" s="709"/>
      <c r="BZT43" s="708"/>
      <c r="BZU43" s="709"/>
      <c r="BZV43" s="708"/>
      <c r="BZW43" s="709"/>
      <c r="BZX43" s="708"/>
      <c r="BZY43" s="709"/>
      <c r="BZZ43" s="708"/>
      <c r="CAA43" s="709"/>
      <c r="CAB43" s="708"/>
      <c r="CAC43" s="709"/>
      <c r="CAD43" s="708"/>
      <c r="CAE43" s="709"/>
      <c r="CAF43" s="708"/>
      <c r="CAG43" s="709"/>
      <c r="CAH43" s="708"/>
      <c r="CAI43" s="709"/>
      <c r="CAJ43" s="708"/>
      <c r="CAK43" s="709"/>
      <c r="CAL43" s="708"/>
      <c r="CAM43" s="709"/>
      <c r="CAN43" s="708"/>
      <c r="CAO43" s="709"/>
      <c r="CAP43" s="708"/>
      <c r="CAQ43" s="709"/>
      <c r="CAR43" s="708"/>
      <c r="CAS43" s="709"/>
      <c r="CAT43" s="708"/>
      <c r="CAU43" s="709"/>
      <c r="CAV43" s="708"/>
      <c r="CAW43" s="709"/>
      <c r="CAX43" s="708"/>
      <c r="CAY43" s="709"/>
      <c r="CAZ43" s="708"/>
      <c r="CBA43" s="709"/>
      <c r="CBB43" s="708"/>
      <c r="CBC43" s="709"/>
      <c r="CBD43" s="708"/>
      <c r="CBE43" s="709"/>
      <c r="CBF43" s="708"/>
      <c r="CBG43" s="709"/>
      <c r="CBH43" s="708"/>
      <c r="CBI43" s="709"/>
      <c r="CBJ43" s="708"/>
      <c r="CBK43" s="709"/>
      <c r="CBL43" s="708"/>
      <c r="CBM43" s="709"/>
      <c r="CBN43" s="708"/>
      <c r="CBO43" s="709"/>
      <c r="CBP43" s="708"/>
      <c r="CBQ43" s="709"/>
      <c r="CBR43" s="708"/>
      <c r="CBS43" s="709"/>
      <c r="CBT43" s="708"/>
      <c r="CBU43" s="709"/>
      <c r="CBV43" s="708"/>
      <c r="CBW43" s="709"/>
      <c r="CBX43" s="708"/>
      <c r="CBY43" s="709"/>
      <c r="CBZ43" s="708"/>
      <c r="CCA43" s="709"/>
      <c r="CCB43" s="708"/>
      <c r="CCC43" s="709"/>
      <c r="CCD43" s="708"/>
      <c r="CCE43" s="709"/>
      <c r="CCF43" s="708"/>
      <c r="CCG43" s="709"/>
      <c r="CCH43" s="708"/>
      <c r="CCI43" s="709"/>
      <c r="CCJ43" s="708"/>
      <c r="CCK43" s="709"/>
      <c r="CCL43" s="708"/>
      <c r="CCM43" s="709"/>
      <c r="CCN43" s="708"/>
      <c r="CCO43" s="709"/>
      <c r="CCP43" s="708"/>
      <c r="CCQ43" s="709"/>
      <c r="CCR43" s="708"/>
      <c r="CCS43" s="709"/>
      <c r="CCT43" s="708"/>
      <c r="CCU43" s="709"/>
      <c r="CCV43" s="708"/>
      <c r="CCW43" s="709"/>
      <c r="CCX43" s="708"/>
      <c r="CCY43" s="709"/>
      <c r="CCZ43" s="708"/>
      <c r="CDA43" s="709"/>
      <c r="CDB43" s="708"/>
      <c r="CDC43" s="709"/>
      <c r="CDD43" s="708"/>
      <c r="CDE43" s="709"/>
      <c r="CDF43" s="708"/>
      <c r="CDG43" s="709"/>
      <c r="CDH43" s="708"/>
      <c r="CDI43" s="709"/>
      <c r="CDJ43" s="708"/>
      <c r="CDK43" s="709"/>
      <c r="CDL43" s="708"/>
      <c r="CDM43" s="709"/>
      <c r="CDN43" s="708"/>
      <c r="CDO43" s="709"/>
      <c r="CDP43" s="708"/>
      <c r="CDQ43" s="709"/>
      <c r="CDR43" s="708"/>
      <c r="CDS43" s="709"/>
      <c r="CDT43" s="708"/>
      <c r="CDU43" s="709"/>
      <c r="CDV43" s="708"/>
      <c r="CDW43" s="709"/>
      <c r="CDX43" s="708"/>
      <c r="CDY43" s="709"/>
      <c r="CDZ43" s="708"/>
      <c r="CEA43" s="709"/>
      <c r="CEB43" s="708"/>
      <c r="CEC43" s="709"/>
      <c r="CED43" s="708"/>
      <c r="CEE43" s="709"/>
      <c r="CEF43" s="708"/>
      <c r="CEG43" s="709"/>
      <c r="CEH43" s="708"/>
      <c r="CEI43" s="709"/>
      <c r="CEJ43" s="708"/>
      <c r="CEK43" s="709"/>
      <c r="CEL43" s="708"/>
      <c r="CEM43" s="709"/>
      <c r="CEN43" s="708"/>
      <c r="CEO43" s="709"/>
      <c r="CEP43" s="708"/>
      <c r="CEQ43" s="709"/>
      <c r="CER43" s="708"/>
      <c r="CES43" s="709"/>
      <c r="CET43" s="708"/>
      <c r="CEU43" s="709"/>
      <c r="CEV43" s="708"/>
      <c r="CEW43" s="709"/>
      <c r="CEX43" s="708"/>
      <c r="CEY43" s="709"/>
      <c r="CEZ43" s="708"/>
      <c r="CFA43" s="709"/>
      <c r="CFB43" s="708"/>
      <c r="CFC43" s="709"/>
      <c r="CFD43" s="708"/>
      <c r="CFE43" s="709"/>
      <c r="CFF43" s="708"/>
      <c r="CFG43" s="709"/>
      <c r="CFH43" s="708"/>
      <c r="CFI43" s="709"/>
      <c r="CFJ43" s="708"/>
      <c r="CFK43" s="709"/>
      <c r="CFL43" s="708"/>
      <c r="CFM43" s="709"/>
      <c r="CFN43" s="708"/>
      <c r="CFO43" s="709"/>
      <c r="CFP43" s="708"/>
      <c r="CFQ43" s="709"/>
      <c r="CFR43" s="708"/>
      <c r="CFS43" s="709"/>
      <c r="CFT43" s="708"/>
      <c r="CFU43" s="709"/>
      <c r="CFV43" s="708"/>
      <c r="CFW43" s="709"/>
      <c r="CFX43" s="708"/>
      <c r="CFY43" s="709"/>
      <c r="CFZ43" s="708"/>
      <c r="CGA43" s="709"/>
      <c r="CGB43" s="708"/>
      <c r="CGC43" s="709"/>
      <c r="CGD43" s="708"/>
      <c r="CGE43" s="709"/>
      <c r="CGF43" s="708"/>
      <c r="CGG43" s="709"/>
      <c r="CGH43" s="708"/>
      <c r="CGI43" s="709"/>
      <c r="CGJ43" s="708"/>
      <c r="CGK43" s="709"/>
      <c r="CGL43" s="708"/>
      <c r="CGM43" s="709"/>
      <c r="CGN43" s="708"/>
      <c r="CGO43" s="709"/>
      <c r="CGP43" s="708"/>
      <c r="CGQ43" s="709"/>
      <c r="CGR43" s="708"/>
      <c r="CGS43" s="709"/>
      <c r="CGT43" s="708"/>
      <c r="CGU43" s="709"/>
      <c r="CGV43" s="708"/>
      <c r="CGW43" s="709"/>
      <c r="CGX43" s="708"/>
      <c r="CGY43" s="709"/>
      <c r="CGZ43" s="708"/>
      <c r="CHA43" s="709"/>
      <c r="CHB43" s="708"/>
      <c r="CHC43" s="709"/>
      <c r="CHD43" s="708"/>
      <c r="CHE43" s="709"/>
      <c r="CHF43" s="708"/>
      <c r="CHG43" s="709"/>
      <c r="CHH43" s="708"/>
      <c r="CHI43" s="709"/>
      <c r="CHJ43" s="708"/>
      <c r="CHK43" s="709"/>
      <c r="CHL43" s="708"/>
      <c r="CHM43" s="709"/>
      <c r="CHN43" s="708"/>
      <c r="CHO43" s="709"/>
      <c r="CHP43" s="708"/>
      <c r="CHQ43" s="709"/>
      <c r="CHR43" s="708"/>
      <c r="CHS43" s="709"/>
      <c r="CHT43" s="708"/>
      <c r="CHU43" s="709"/>
      <c r="CHV43" s="708"/>
      <c r="CHW43" s="709"/>
      <c r="CHX43" s="708"/>
      <c r="CHY43" s="709"/>
      <c r="CHZ43" s="708"/>
      <c r="CIA43" s="709"/>
      <c r="CIB43" s="708"/>
      <c r="CIC43" s="709"/>
      <c r="CID43" s="708"/>
      <c r="CIE43" s="709"/>
      <c r="CIF43" s="708"/>
      <c r="CIG43" s="709"/>
      <c r="CIH43" s="708"/>
      <c r="CII43" s="709"/>
      <c r="CIJ43" s="708"/>
      <c r="CIK43" s="709"/>
      <c r="CIL43" s="708"/>
      <c r="CIM43" s="709"/>
      <c r="CIN43" s="708"/>
      <c r="CIO43" s="709"/>
      <c r="CIP43" s="708"/>
      <c r="CIQ43" s="709"/>
      <c r="CIR43" s="708"/>
      <c r="CIS43" s="709"/>
      <c r="CIT43" s="708"/>
      <c r="CIU43" s="709"/>
      <c r="CIV43" s="708"/>
      <c r="CIW43" s="709"/>
      <c r="CIX43" s="708"/>
      <c r="CIY43" s="709"/>
      <c r="CIZ43" s="708"/>
      <c r="CJA43" s="709"/>
      <c r="CJB43" s="708"/>
      <c r="CJC43" s="709"/>
      <c r="CJD43" s="708"/>
      <c r="CJE43" s="709"/>
      <c r="CJF43" s="708"/>
      <c r="CJG43" s="709"/>
      <c r="CJH43" s="708"/>
      <c r="CJI43" s="709"/>
      <c r="CJJ43" s="708"/>
      <c r="CJK43" s="709"/>
      <c r="CJL43" s="708"/>
      <c r="CJM43" s="709"/>
      <c r="CJN43" s="708"/>
      <c r="CJO43" s="709"/>
      <c r="CJP43" s="708"/>
      <c r="CJQ43" s="709"/>
      <c r="CJR43" s="708"/>
      <c r="CJS43" s="709"/>
      <c r="CJT43" s="708"/>
      <c r="CJU43" s="709"/>
      <c r="CJV43" s="708"/>
      <c r="CJW43" s="709"/>
      <c r="CJX43" s="708"/>
      <c r="CJY43" s="709"/>
      <c r="CJZ43" s="708"/>
      <c r="CKA43" s="709"/>
      <c r="CKB43" s="708"/>
      <c r="CKC43" s="709"/>
      <c r="CKD43" s="708"/>
      <c r="CKE43" s="709"/>
      <c r="CKF43" s="708"/>
      <c r="CKG43" s="709"/>
      <c r="CKH43" s="708"/>
      <c r="CKI43" s="709"/>
      <c r="CKJ43" s="708"/>
      <c r="CKK43" s="709"/>
      <c r="CKL43" s="708"/>
      <c r="CKM43" s="709"/>
      <c r="CKN43" s="708"/>
      <c r="CKO43" s="709"/>
      <c r="CKP43" s="708"/>
      <c r="CKQ43" s="709"/>
      <c r="CKR43" s="708"/>
      <c r="CKS43" s="709"/>
      <c r="CKT43" s="708"/>
      <c r="CKU43" s="709"/>
      <c r="CKV43" s="708"/>
      <c r="CKW43" s="709"/>
      <c r="CKX43" s="708"/>
      <c r="CKY43" s="709"/>
      <c r="CKZ43" s="708"/>
      <c r="CLA43" s="709"/>
      <c r="CLB43" s="708"/>
      <c r="CLC43" s="709"/>
      <c r="CLD43" s="708"/>
      <c r="CLE43" s="709"/>
      <c r="CLF43" s="708"/>
      <c r="CLG43" s="709"/>
      <c r="CLH43" s="708"/>
      <c r="CLI43" s="709"/>
      <c r="CLJ43" s="708"/>
      <c r="CLK43" s="709"/>
      <c r="CLL43" s="708"/>
      <c r="CLM43" s="709"/>
      <c r="CLN43" s="708"/>
      <c r="CLO43" s="709"/>
      <c r="CLP43" s="708"/>
      <c r="CLQ43" s="709"/>
      <c r="CLR43" s="708"/>
      <c r="CLS43" s="709"/>
      <c r="CLT43" s="708"/>
      <c r="CLU43" s="709"/>
      <c r="CLV43" s="708"/>
      <c r="CLW43" s="709"/>
      <c r="CLX43" s="708"/>
      <c r="CLY43" s="709"/>
      <c r="CLZ43" s="708"/>
      <c r="CMA43" s="709"/>
      <c r="CMB43" s="708"/>
      <c r="CMC43" s="709"/>
      <c r="CMD43" s="708"/>
      <c r="CME43" s="709"/>
      <c r="CMF43" s="708"/>
      <c r="CMG43" s="709"/>
      <c r="CMH43" s="708"/>
      <c r="CMI43" s="709"/>
      <c r="CMJ43" s="708"/>
      <c r="CMK43" s="709"/>
      <c r="CML43" s="708"/>
      <c r="CMM43" s="709"/>
      <c r="CMN43" s="708"/>
      <c r="CMO43" s="709"/>
      <c r="CMP43" s="708"/>
      <c r="CMQ43" s="709"/>
      <c r="CMR43" s="708"/>
      <c r="CMS43" s="709"/>
      <c r="CMT43" s="708"/>
      <c r="CMU43" s="709"/>
      <c r="CMV43" s="708"/>
      <c r="CMW43" s="709"/>
      <c r="CMX43" s="708"/>
      <c r="CMY43" s="709"/>
      <c r="CMZ43" s="708"/>
      <c r="CNA43" s="709"/>
      <c r="CNB43" s="708"/>
      <c r="CNC43" s="709"/>
      <c r="CND43" s="708"/>
      <c r="CNE43" s="709"/>
      <c r="CNF43" s="708"/>
      <c r="CNG43" s="709"/>
      <c r="CNH43" s="708"/>
      <c r="CNI43" s="709"/>
      <c r="CNJ43" s="708"/>
      <c r="CNK43" s="709"/>
      <c r="CNL43" s="708"/>
      <c r="CNM43" s="709"/>
      <c r="CNN43" s="708"/>
      <c r="CNO43" s="709"/>
      <c r="CNP43" s="708"/>
      <c r="CNQ43" s="709"/>
      <c r="CNR43" s="708"/>
      <c r="CNS43" s="709"/>
      <c r="CNT43" s="708"/>
      <c r="CNU43" s="709"/>
      <c r="CNV43" s="708"/>
      <c r="CNW43" s="709"/>
      <c r="CNX43" s="708"/>
      <c r="CNY43" s="709"/>
      <c r="CNZ43" s="708"/>
      <c r="COA43" s="709"/>
      <c r="COB43" s="708"/>
      <c r="COC43" s="709"/>
      <c r="COD43" s="708"/>
      <c r="COE43" s="709"/>
      <c r="COF43" s="708"/>
      <c r="COG43" s="709"/>
      <c r="COH43" s="708"/>
      <c r="COI43" s="709"/>
      <c r="COJ43" s="708"/>
      <c r="COK43" s="709"/>
      <c r="COL43" s="708"/>
      <c r="COM43" s="709"/>
      <c r="CON43" s="708"/>
      <c r="COO43" s="709"/>
      <c r="COP43" s="708"/>
      <c r="COQ43" s="709"/>
      <c r="COR43" s="708"/>
      <c r="COS43" s="709"/>
      <c r="COT43" s="708"/>
      <c r="COU43" s="709"/>
      <c r="COV43" s="708"/>
      <c r="COW43" s="709"/>
      <c r="COX43" s="708"/>
      <c r="COY43" s="709"/>
      <c r="COZ43" s="708"/>
      <c r="CPA43" s="709"/>
      <c r="CPB43" s="708"/>
      <c r="CPC43" s="709"/>
      <c r="CPD43" s="708"/>
      <c r="CPE43" s="709"/>
      <c r="CPF43" s="708"/>
      <c r="CPG43" s="709"/>
      <c r="CPH43" s="708"/>
      <c r="CPI43" s="709"/>
      <c r="CPJ43" s="708"/>
      <c r="CPK43" s="709"/>
      <c r="CPL43" s="708"/>
      <c r="CPM43" s="709"/>
      <c r="CPN43" s="708"/>
      <c r="CPO43" s="709"/>
      <c r="CPP43" s="708"/>
      <c r="CPQ43" s="709"/>
      <c r="CPR43" s="708"/>
      <c r="CPS43" s="709"/>
      <c r="CPT43" s="708"/>
      <c r="CPU43" s="709"/>
      <c r="CPV43" s="708"/>
      <c r="CPW43" s="709"/>
      <c r="CPX43" s="708"/>
      <c r="CPY43" s="709"/>
      <c r="CPZ43" s="708"/>
      <c r="CQA43" s="709"/>
      <c r="CQB43" s="708"/>
      <c r="CQC43" s="709"/>
      <c r="CQD43" s="708"/>
      <c r="CQE43" s="709"/>
      <c r="CQF43" s="708"/>
      <c r="CQG43" s="709"/>
      <c r="CQH43" s="708"/>
      <c r="CQI43" s="709"/>
      <c r="CQJ43" s="708"/>
      <c r="CQK43" s="709"/>
      <c r="CQL43" s="708"/>
      <c r="CQM43" s="709"/>
      <c r="CQN43" s="708"/>
      <c r="CQO43" s="709"/>
      <c r="CQP43" s="708"/>
      <c r="CQQ43" s="709"/>
      <c r="CQR43" s="708"/>
      <c r="CQS43" s="709"/>
      <c r="CQT43" s="708"/>
      <c r="CQU43" s="709"/>
      <c r="CQV43" s="708"/>
      <c r="CQW43" s="709"/>
      <c r="CQX43" s="708"/>
      <c r="CQY43" s="709"/>
      <c r="CQZ43" s="708"/>
      <c r="CRA43" s="709"/>
      <c r="CRB43" s="708"/>
      <c r="CRC43" s="709"/>
      <c r="CRD43" s="708"/>
      <c r="CRE43" s="709"/>
      <c r="CRF43" s="708"/>
      <c r="CRG43" s="709"/>
      <c r="CRH43" s="708"/>
      <c r="CRI43" s="709"/>
      <c r="CRJ43" s="708"/>
      <c r="CRK43" s="709"/>
      <c r="CRL43" s="708"/>
      <c r="CRM43" s="709"/>
      <c r="CRN43" s="708"/>
      <c r="CRO43" s="709"/>
      <c r="CRP43" s="708"/>
      <c r="CRQ43" s="709"/>
      <c r="CRR43" s="708"/>
      <c r="CRS43" s="709"/>
      <c r="CRT43" s="708"/>
      <c r="CRU43" s="709"/>
      <c r="CRV43" s="708"/>
      <c r="CRW43" s="709"/>
      <c r="CRX43" s="708"/>
      <c r="CRY43" s="709"/>
      <c r="CRZ43" s="708"/>
      <c r="CSA43" s="709"/>
      <c r="CSB43" s="708"/>
      <c r="CSC43" s="709"/>
      <c r="CSD43" s="708"/>
      <c r="CSE43" s="709"/>
      <c r="CSF43" s="708"/>
      <c r="CSG43" s="709"/>
      <c r="CSH43" s="708"/>
      <c r="CSI43" s="709"/>
      <c r="CSJ43" s="708"/>
      <c r="CSK43" s="709"/>
      <c r="CSL43" s="708"/>
      <c r="CSM43" s="709"/>
      <c r="CSN43" s="708"/>
      <c r="CSO43" s="709"/>
      <c r="CSP43" s="708"/>
      <c r="CSQ43" s="709"/>
      <c r="CSR43" s="708"/>
      <c r="CSS43" s="709"/>
      <c r="CST43" s="708"/>
      <c r="CSU43" s="709"/>
      <c r="CSV43" s="708"/>
      <c r="CSW43" s="709"/>
      <c r="CSX43" s="708"/>
      <c r="CSY43" s="709"/>
      <c r="CSZ43" s="708"/>
      <c r="CTA43" s="709"/>
      <c r="CTB43" s="708"/>
      <c r="CTC43" s="709"/>
      <c r="CTD43" s="708"/>
      <c r="CTE43" s="709"/>
      <c r="CTF43" s="708"/>
      <c r="CTG43" s="709"/>
      <c r="CTH43" s="708"/>
      <c r="CTI43" s="709"/>
      <c r="CTJ43" s="708"/>
      <c r="CTK43" s="709"/>
      <c r="CTL43" s="708"/>
      <c r="CTM43" s="709"/>
      <c r="CTN43" s="708"/>
      <c r="CTO43" s="709"/>
      <c r="CTP43" s="708"/>
      <c r="CTQ43" s="709"/>
      <c r="CTR43" s="708"/>
      <c r="CTS43" s="709"/>
      <c r="CTT43" s="708"/>
      <c r="CTU43" s="709"/>
      <c r="CTV43" s="708"/>
      <c r="CTW43" s="709"/>
      <c r="CTX43" s="708"/>
      <c r="CTY43" s="709"/>
      <c r="CTZ43" s="708"/>
      <c r="CUA43" s="709"/>
      <c r="CUB43" s="708"/>
      <c r="CUC43" s="709"/>
      <c r="CUD43" s="708"/>
      <c r="CUE43" s="709"/>
      <c r="CUF43" s="708"/>
      <c r="CUG43" s="709"/>
      <c r="CUH43" s="708"/>
      <c r="CUI43" s="709"/>
      <c r="CUJ43" s="708"/>
      <c r="CUK43" s="709"/>
      <c r="CUL43" s="708"/>
      <c r="CUM43" s="709"/>
      <c r="CUN43" s="708"/>
      <c r="CUO43" s="709"/>
      <c r="CUP43" s="708"/>
      <c r="CUQ43" s="709"/>
      <c r="CUR43" s="708"/>
      <c r="CUS43" s="709"/>
      <c r="CUT43" s="708"/>
      <c r="CUU43" s="709"/>
      <c r="CUV43" s="708"/>
      <c r="CUW43" s="709"/>
      <c r="CUX43" s="708"/>
      <c r="CUY43" s="709"/>
      <c r="CUZ43" s="708"/>
      <c r="CVA43" s="709"/>
      <c r="CVB43" s="708"/>
      <c r="CVC43" s="709"/>
      <c r="CVD43" s="708"/>
      <c r="CVE43" s="709"/>
      <c r="CVF43" s="708"/>
      <c r="CVG43" s="709"/>
      <c r="CVH43" s="708"/>
      <c r="CVI43" s="709"/>
      <c r="CVJ43" s="708"/>
      <c r="CVK43" s="709"/>
      <c r="CVL43" s="708"/>
      <c r="CVM43" s="709"/>
      <c r="CVN43" s="708"/>
      <c r="CVO43" s="709"/>
      <c r="CVP43" s="708"/>
      <c r="CVQ43" s="709"/>
      <c r="CVR43" s="708"/>
      <c r="CVS43" s="709"/>
      <c r="CVT43" s="708"/>
      <c r="CVU43" s="709"/>
      <c r="CVV43" s="708"/>
      <c r="CVW43" s="709"/>
      <c r="CVX43" s="708"/>
      <c r="CVY43" s="709"/>
      <c r="CVZ43" s="708"/>
      <c r="CWA43" s="709"/>
      <c r="CWB43" s="708"/>
      <c r="CWC43" s="709"/>
      <c r="CWD43" s="708"/>
      <c r="CWE43" s="709"/>
      <c r="CWF43" s="708"/>
      <c r="CWG43" s="709"/>
      <c r="CWH43" s="708"/>
      <c r="CWI43" s="709"/>
      <c r="CWJ43" s="708"/>
      <c r="CWK43" s="709"/>
      <c r="CWL43" s="708"/>
      <c r="CWM43" s="709"/>
      <c r="CWN43" s="708"/>
      <c r="CWO43" s="709"/>
      <c r="CWP43" s="708"/>
      <c r="CWQ43" s="709"/>
      <c r="CWR43" s="708"/>
      <c r="CWS43" s="709"/>
      <c r="CWT43" s="708"/>
      <c r="CWU43" s="709"/>
      <c r="CWV43" s="708"/>
      <c r="CWW43" s="709"/>
      <c r="CWX43" s="708"/>
      <c r="CWY43" s="709"/>
      <c r="CWZ43" s="708"/>
      <c r="CXA43" s="709"/>
      <c r="CXB43" s="708"/>
      <c r="CXC43" s="709"/>
      <c r="CXD43" s="708"/>
      <c r="CXE43" s="709"/>
      <c r="CXF43" s="708"/>
      <c r="CXG43" s="709"/>
      <c r="CXH43" s="708"/>
      <c r="CXI43" s="709"/>
      <c r="CXJ43" s="708"/>
      <c r="CXK43" s="709"/>
      <c r="CXL43" s="708"/>
      <c r="CXM43" s="709"/>
      <c r="CXN43" s="708"/>
      <c r="CXO43" s="709"/>
      <c r="CXP43" s="708"/>
      <c r="CXQ43" s="709"/>
      <c r="CXR43" s="708"/>
      <c r="CXS43" s="709"/>
      <c r="CXT43" s="708"/>
      <c r="CXU43" s="709"/>
      <c r="CXV43" s="708"/>
      <c r="CXW43" s="709"/>
      <c r="CXX43" s="708"/>
      <c r="CXY43" s="709"/>
      <c r="CXZ43" s="708"/>
      <c r="CYA43" s="709"/>
      <c r="CYB43" s="708"/>
      <c r="CYC43" s="709"/>
      <c r="CYD43" s="708"/>
      <c r="CYE43" s="709"/>
      <c r="CYF43" s="708"/>
      <c r="CYG43" s="709"/>
      <c r="CYH43" s="708"/>
      <c r="CYI43" s="709"/>
      <c r="CYJ43" s="708"/>
      <c r="CYK43" s="709"/>
      <c r="CYL43" s="708"/>
      <c r="CYM43" s="709"/>
      <c r="CYN43" s="708"/>
      <c r="CYO43" s="709"/>
      <c r="CYP43" s="708"/>
      <c r="CYQ43" s="709"/>
      <c r="CYR43" s="708"/>
      <c r="CYS43" s="709"/>
      <c r="CYT43" s="708"/>
      <c r="CYU43" s="709"/>
      <c r="CYV43" s="708"/>
      <c r="CYW43" s="709"/>
      <c r="CYX43" s="708"/>
      <c r="CYY43" s="709"/>
      <c r="CYZ43" s="708"/>
      <c r="CZA43" s="709"/>
      <c r="CZB43" s="708"/>
      <c r="CZC43" s="709"/>
      <c r="CZD43" s="708"/>
      <c r="CZE43" s="709"/>
      <c r="CZF43" s="708"/>
      <c r="CZG43" s="709"/>
      <c r="CZH43" s="708"/>
      <c r="CZI43" s="709"/>
      <c r="CZJ43" s="708"/>
      <c r="CZK43" s="709"/>
      <c r="CZL43" s="708"/>
      <c r="CZM43" s="709"/>
      <c r="CZN43" s="708"/>
      <c r="CZO43" s="709"/>
      <c r="CZP43" s="708"/>
      <c r="CZQ43" s="709"/>
      <c r="CZR43" s="708"/>
      <c r="CZS43" s="709"/>
      <c r="CZT43" s="708"/>
      <c r="CZU43" s="709"/>
      <c r="CZV43" s="708"/>
      <c r="CZW43" s="709"/>
      <c r="CZX43" s="708"/>
      <c r="CZY43" s="709"/>
      <c r="CZZ43" s="708"/>
      <c r="DAA43" s="709"/>
      <c r="DAB43" s="708"/>
      <c r="DAC43" s="709"/>
      <c r="DAD43" s="708"/>
      <c r="DAE43" s="709"/>
      <c r="DAF43" s="708"/>
      <c r="DAG43" s="709"/>
      <c r="DAH43" s="708"/>
      <c r="DAI43" s="709"/>
      <c r="DAJ43" s="708"/>
      <c r="DAK43" s="709"/>
      <c r="DAL43" s="708"/>
      <c r="DAM43" s="709"/>
      <c r="DAN43" s="708"/>
      <c r="DAO43" s="709"/>
      <c r="DAP43" s="708"/>
      <c r="DAQ43" s="709"/>
      <c r="DAR43" s="708"/>
      <c r="DAS43" s="709"/>
      <c r="DAT43" s="708"/>
      <c r="DAU43" s="709"/>
      <c r="DAV43" s="708"/>
      <c r="DAW43" s="709"/>
      <c r="DAX43" s="708"/>
      <c r="DAY43" s="709"/>
      <c r="DAZ43" s="708"/>
      <c r="DBA43" s="709"/>
      <c r="DBB43" s="708"/>
      <c r="DBC43" s="709"/>
      <c r="DBD43" s="708"/>
      <c r="DBE43" s="709"/>
      <c r="DBF43" s="708"/>
      <c r="DBG43" s="709"/>
      <c r="DBH43" s="708"/>
      <c r="DBI43" s="709"/>
      <c r="DBJ43" s="708"/>
      <c r="DBK43" s="709"/>
      <c r="DBL43" s="708"/>
      <c r="DBM43" s="709"/>
      <c r="DBN43" s="708"/>
      <c r="DBO43" s="709"/>
      <c r="DBP43" s="708"/>
      <c r="DBQ43" s="709"/>
      <c r="DBR43" s="708"/>
      <c r="DBS43" s="709"/>
      <c r="DBT43" s="708"/>
      <c r="DBU43" s="709"/>
      <c r="DBV43" s="708"/>
      <c r="DBW43" s="709"/>
      <c r="DBX43" s="708"/>
      <c r="DBY43" s="709"/>
      <c r="DBZ43" s="708"/>
      <c r="DCA43" s="709"/>
      <c r="DCB43" s="708"/>
      <c r="DCC43" s="709"/>
      <c r="DCD43" s="708"/>
      <c r="DCE43" s="709"/>
      <c r="DCF43" s="708"/>
      <c r="DCG43" s="709"/>
      <c r="DCH43" s="708"/>
      <c r="DCI43" s="709"/>
      <c r="DCJ43" s="708"/>
      <c r="DCK43" s="709"/>
      <c r="DCL43" s="708"/>
      <c r="DCM43" s="709"/>
      <c r="DCN43" s="708"/>
      <c r="DCO43" s="709"/>
      <c r="DCP43" s="708"/>
      <c r="DCQ43" s="709"/>
      <c r="DCR43" s="708"/>
      <c r="DCS43" s="709"/>
      <c r="DCT43" s="708"/>
      <c r="DCU43" s="709"/>
      <c r="DCV43" s="708"/>
      <c r="DCW43" s="709"/>
      <c r="DCX43" s="708"/>
      <c r="DCY43" s="709"/>
      <c r="DCZ43" s="708"/>
      <c r="DDA43" s="709"/>
      <c r="DDB43" s="708"/>
      <c r="DDC43" s="709"/>
      <c r="DDD43" s="708"/>
      <c r="DDE43" s="709"/>
      <c r="DDF43" s="708"/>
      <c r="DDG43" s="709"/>
      <c r="DDH43" s="708"/>
      <c r="DDI43" s="709"/>
      <c r="DDJ43" s="708"/>
      <c r="DDK43" s="709"/>
      <c r="DDL43" s="708"/>
      <c r="DDM43" s="709"/>
      <c r="DDN43" s="708"/>
      <c r="DDO43" s="709"/>
      <c r="DDP43" s="708"/>
      <c r="DDQ43" s="709"/>
      <c r="DDR43" s="708"/>
      <c r="DDS43" s="709"/>
      <c r="DDT43" s="708"/>
      <c r="DDU43" s="709"/>
      <c r="DDV43" s="708"/>
      <c r="DDW43" s="709"/>
      <c r="DDX43" s="708"/>
      <c r="DDY43" s="709"/>
      <c r="DDZ43" s="708"/>
      <c r="DEA43" s="709"/>
      <c r="DEB43" s="708"/>
      <c r="DEC43" s="709"/>
      <c r="DED43" s="708"/>
      <c r="DEE43" s="709"/>
      <c r="DEF43" s="708"/>
      <c r="DEG43" s="709"/>
      <c r="DEH43" s="708"/>
      <c r="DEI43" s="709"/>
      <c r="DEJ43" s="708"/>
      <c r="DEK43" s="709"/>
      <c r="DEL43" s="708"/>
      <c r="DEM43" s="709"/>
      <c r="DEN43" s="708"/>
      <c r="DEO43" s="709"/>
      <c r="DEP43" s="708"/>
      <c r="DEQ43" s="709"/>
      <c r="DER43" s="708"/>
      <c r="DES43" s="709"/>
      <c r="DET43" s="708"/>
      <c r="DEU43" s="709"/>
      <c r="DEV43" s="708"/>
      <c r="DEW43" s="709"/>
      <c r="DEX43" s="708"/>
      <c r="DEY43" s="709"/>
      <c r="DEZ43" s="708"/>
      <c r="DFA43" s="709"/>
      <c r="DFB43" s="708"/>
      <c r="DFC43" s="709"/>
      <c r="DFD43" s="708"/>
      <c r="DFE43" s="709"/>
      <c r="DFF43" s="708"/>
      <c r="DFG43" s="709"/>
      <c r="DFH43" s="708"/>
      <c r="DFI43" s="709"/>
      <c r="DFJ43" s="708"/>
      <c r="DFK43" s="709"/>
      <c r="DFL43" s="708"/>
      <c r="DFM43" s="709"/>
      <c r="DFN43" s="708"/>
      <c r="DFO43" s="709"/>
      <c r="DFP43" s="708"/>
      <c r="DFQ43" s="709"/>
      <c r="DFR43" s="708"/>
      <c r="DFS43" s="709"/>
      <c r="DFT43" s="708"/>
      <c r="DFU43" s="709"/>
      <c r="DFV43" s="708"/>
      <c r="DFW43" s="709"/>
      <c r="DFX43" s="708"/>
      <c r="DFY43" s="709"/>
      <c r="DFZ43" s="708"/>
      <c r="DGA43" s="709"/>
      <c r="DGB43" s="708"/>
      <c r="DGC43" s="709"/>
      <c r="DGD43" s="708"/>
      <c r="DGE43" s="709"/>
      <c r="DGF43" s="708"/>
      <c r="DGG43" s="709"/>
      <c r="DGH43" s="708"/>
      <c r="DGI43" s="709"/>
      <c r="DGJ43" s="708"/>
      <c r="DGK43" s="709"/>
      <c r="DGL43" s="708"/>
      <c r="DGM43" s="709"/>
      <c r="DGN43" s="708"/>
      <c r="DGO43" s="709"/>
      <c r="DGP43" s="708"/>
      <c r="DGQ43" s="709"/>
      <c r="DGR43" s="708"/>
      <c r="DGS43" s="709"/>
      <c r="DGT43" s="708"/>
      <c r="DGU43" s="709"/>
      <c r="DGV43" s="708"/>
      <c r="DGW43" s="709"/>
      <c r="DGX43" s="708"/>
      <c r="DGY43" s="709"/>
      <c r="DGZ43" s="708"/>
      <c r="DHA43" s="709"/>
      <c r="DHB43" s="708"/>
      <c r="DHC43" s="709"/>
      <c r="DHD43" s="708"/>
      <c r="DHE43" s="709"/>
      <c r="DHF43" s="708"/>
      <c r="DHG43" s="709"/>
      <c r="DHH43" s="708"/>
      <c r="DHI43" s="709"/>
      <c r="DHJ43" s="708"/>
      <c r="DHK43" s="709"/>
      <c r="DHL43" s="708"/>
      <c r="DHM43" s="709"/>
      <c r="DHN43" s="708"/>
      <c r="DHO43" s="709"/>
      <c r="DHP43" s="708"/>
      <c r="DHQ43" s="709"/>
      <c r="DHR43" s="708"/>
      <c r="DHS43" s="709"/>
      <c r="DHT43" s="708"/>
      <c r="DHU43" s="709"/>
      <c r="DHV43" s="708"/>
      <c r="DHW43" s="709"/>
      <c r="DHX43" s="708"/>
      <c r="DHY43" s="709"/>
      <c r="DHZ43" s="708"/>
      <c r="DIA43" s="709"/>
      <c r="DIB43" s="708"/>
      <c r="DIC43" s="709"/>
      <c r="DID43" s="708"/>
      <c r="DIE43" s="709"/>
      <c r="DIF43" s="708"/>
      <c r="DIG43" s="709"/>
      <c r="DIH43" s="708"/>
      <c r="DII43" s="709"/>
      <c r="DIJ43" s="708"/>
      <c r="DIK43" s="709"/>
      <c r="DIL43" s="708"/>
      <c r="DIM43" s="709"/>
      <c r="DIN43" s="708"/>
      <c r="DIO43" s="709"/>
      <c r="DIP43" s="708"/>
      <c r="DIQ43" s="709"/>
      <c r="DIR43" s="708"/>
      <c r="DIS43" s="709"/>
      <c r="DIT43" s="708"/>
      <c r="DIU43" s="709"/>
      <c r="DIV43" s="708"/>
      <c r="DIW43" s="709"/>
      <c r="DIX43" s="708"/>
      <c r="DIY43" s="709"/>
      <c r="DIZ43" s="708"/>
      <c r="DJA43" s="709"/>
      <c r="DJB43" s="708"/>
      <c r="DJC43" s="709"/>
      <c r="DJD43" s="708"/>
      <c r="DJE43" s="709"/>
      <c r="DJF43" s="708"/>
      <c r="DJG43" s="709"/>
      <c r="DJH43" s="708"/>
      <c r="DJI43" s="709"/>
      <c r="DJJ43" s="708"/>
      <c r="DJK43" s="709"/>
      <c r="DJL43" s="708"/>
      <c r="DJM43" s="709"/>
      <c r="DJN43" s="708"/>
      <c r="DJO43" s="709"/>
      <c r="DJP43" s="708"/>
      <c r="DJQ43" s="709"/>
      <c r="DJR43" s="708"/>
      <c r="DJS43" s="709"/>
      <c r="DJT43" s="708"/>
      <c r="DJU43" s="709"/>
      <c r="DJV43" s="708"/>
      <c r="DJW43" s="709"/>
      <c r="DJX43" s="708"/>
      <c r="DJY43" s="709"/>
      <c r="DJZ43" s="708"/>
      <c r="DKA43" s="709"/>
      <c r="DKB43" s="708"/>
      <c r="DKC43" s="709"/>
      <c r="DKD43" s="708"/>
      <c r="DKE43" s="709"/>
      <c r="DKF43" s="708"/>
      <c r="DKG43" s="709"/>
      <c r="DKH43" s="708"/>
      <c r="DKI43" s="709"/>
      <c r="DKJ43" s="708"/>
      <c r="DKK43" s="709"/>
      <c r="DKL43" s="708"/>
      <c r="DKM43" s="709"/>
      <c r="DKN43" s="708"/>
      <c r="DKO43" s="709"/>
      <c r="DKP43" s="708"/>
      <c r="DKQ43" s="709"/>
      <c r="DKR43" s="708"/>
      <c r="DKS43" s="709"/>
      <c r="DKT43" s="708"/>
      <c r="DKU43" s="709"/>
      <c r="DKV43" s="708"/>
      <c r="DKW43" s="709"/>
      <c r="DKX43" s="708"/>
      <c r="DKY43" s="709"/>
      <c r="DKZ43" s="708"/>
      <c r="DLA43" s="709"/>
      <c r="DLB43" s="708"/>
      <c r="DLC43" s="709"/>
      <c r="DLD43" s="708"/>
      <c r="DLE43" s="709"/>
      <c r="DLF43" s="708"/>
      <c r="DLG43" s="709"/>
      <c r="DLH43" s="708"/>
      <c r="DLI43" s="709"/>
      <c r="DLJ43" s="708"/>
      <c r="DLK43" s="709"/>
      <c r="DLL43" s="708"/>
      <c r="DLM43" s="709"/>
      <c r="DLN43" s="708"/>
      <c r="DLO43" s="709"/>
      <c r="DLP43" s="708"/>
      <c r="DLQ43" s="709"/>
      <c r="DLR43" s="708"/>
      <c r="DLS43" s="709"/>
      <c r="DLT43" s="708"/>
      <c r="DLU43" s="709"/>
      <c r="DLV43" s="708"/>
      <c r="DLW43" s="709"/>
      <c r="DLX43" s="708"/>
      <c r="DLY43" s="709"/>
      <c r="DLZ43" s="708"/>
      <c r="DMA43" s="709"/>
      <c r="DMB43" s="708"/>
      <c r="DMC43" s="709"/>
      <c r="DMD43" s="708"/>
      <c r="DME43" s="709"/>
      <c r="DMF43" s="708"/>
      <c r="DMG43" s="709"/>
      <c r="DMH43" s="708"/>
      <c r="DMI43" s="709"/>
      <c r="DMJ43" s="708"/>
      <c r="DMK43" s="709"/>
      <c r="DML43" s="708"/>
      <c r="DMM43" s="709"/>
      <c r="DMN43" s="708"/>
      <c r="DMO43" s="709"/>
      <c r="DMP43" s="708"/>
      <c r="DMQ43" s="709"/>
      <c r="DMR43" s="708"/>
      <c r="DMS43" s="709"/>
      <c r="DMT43" s="708"/>
      <c r="DMU43" s="709"/>
      <c r="DMV43" s="708"/>
      <c r="DMW43" s="709"/>
      <c r="DMX43" s="708"/>
      <c r="DMY43" s="709"/>
      <c r="DMZ43" s="708"/>
      <c r="DNA43" s="709"/>
      <c r="DNB43" s="708"/>
      <c r="DNC43" s="709"/>
      <c r="DND43" s="708"/>
      <c r="DNE43" s="709"/>
      <c r="DNF43" s="708"/>
      <c r="DNG43" s="709"/>
      <c r="DNH43" s="708"/>
      <c r="DNI43" s="709"/>
      <c r="DNJ43" s="708"/>
      <c r="DNK43" s="709"/>
      <c r="DNL43" s="708"/>
      <c r="DNM43" s="709"/>
      <c r="DNN43" s="708"/>
      <c r="DNO43" s="709"/>
      <c r="DNP43" s="708"/>
      <c r="DNQ43" s="709"/>
      <c r="DNR43" s="708"/>
      <c r="DNS43" s="709"/>
      <c r="DNT43" s="708"/>
      <c r="DNU43" s="709"/>
      <c r="DNV43" s="708"/>
      <c r="DNW43" s="709"/>
      <c r="DNX43" s="708"/>
      <c r="DNY43" s="709"/>
      <c r="DNZ43" s="708"/>
      <c r="DOA43" s="709"/>
      <c r="DOB43" s="708"/>
      <c r="DOC43" s="709"/>
      <c r="DOD43" s="708"/>
      <c r="DOE43" s="709"/>
      <c r="DOF43" s="708"/>
      <c r="DOG43" s="709"/>
      <c r="DOH43" s="708"/>
      <c r="DOI43" s="709"/>
      <c r="DOJ43" s="708"/>
      <c r="DOK43" s="709"/>
      <c r="DOL43" s="708"/>
      <c r="DOM43" s="709"/>
      <c r="DON43" s="708"/>
      <c r="DOO43" s="709"/>
      <c r="DOP43" s="708"/>
      <c r="DOQ43" s="709"/>
      <c r="DOR43" s="708"/>
      <c r="DOS43" s="709"/>
      <c r="DOT43" s="708"/>
      <c r="DOU43" s="709"/>
      <c r="DOV43" s="708"/>
      <c r="DOW43" s="709"/>
      <c r="DOX43" s="708"/>
      <c r="DOY43" s="709"/>
      <c r="DOZ43" s="708"/>
      <c r="DPA43" s="709"/>
      <c r="DPB43" s="708"/>
      <c r="DPC43" s="709"/>
      <c r="DPD43" s="708"/>
      <c r="DPE43" s="709"/>
      <c r="DPF43" s="708"/>
      <c r="DPG43" s="709"/>
      <c r="DPH43" s="708"/>
      <c r="DPI43" s="709"/>
      <c r="DPJ43" s="708"/>
      <c r="DPK43" s="709"/>
      <c r="DPL43" s="708"/>
      <c r="DPM43" s="709"/>
      <c r="DPN43" s="708"/>
      <c r="DPO43" s="709"/>
      <c r="DPP43" s="708"/>
      <c r="DPQ43" s="709"/>
      <c r="DPR43" s="708"/>
      <c r="DPS43" s="709"/>
      <c r="DPT43" s="708"/>
      <c r="DPU43" s="709"/>
      <c r="DPV43" s="708"/>
      <c r="DPW43" s="709"/>
      <c r="DPX43" s="708"/>
      <c r="DPY43" s="709"/>
      <c r="DPZ43" s="708"/>
      <c r="DQA43" s="709"/>
      <c r="DQB43" s="708"/>
      <c r="DQC43" s="709"/>
      <c r="DQD43" s="708"/>
      <c r="DQE43" s="709"/>
      <c r="DQF43" s="708"/>
      <c r="DQG43" s="709"/>
      <c r="DQH43" s="708"/>
      <c r="DQI43" s="709"/>
      <c r="DQJ43" s="708"/>
      <c r="DQK43" s="709"/>
      <c r="DQL43" s="708"/>
      <c r="DQM43" s="709"/>
      <c r="DQN43" s="708"/>
      <c r="DQO43" s="709"/>
      <c r="DQP43" s="708"/>
      <c r="DQQ43" s="709"/>
      <c r="DQR43" s="708"/>
      <c r="DQS43" s="709"/>
      <c r="DQT43" s="708"/>
      <c r="DQU43" s="709"/>
      <c r="DQV43" s="708"/>
      <c r="DQW43" s="709"/>
      <c r="DQX43" s="708"/>
      <c r="DQY43" s="709"/>
      <c r="DQZ43" s="708"/>
      <c r="DRA43" s="709"/>
      <c r="DRB43" s="708"/>
      <c r="DRC43" s="709"/>
      <c r="DRD43" s="708"/>
      <c r="DRE43" s="709"/>
      <c r="DRF43" s="708"/>
      <c r="DRG43" s="709"/>
      <c r="DRH43" s="708"/>
      <c r="DRI43" s="709"/>
      <c r="DRJ43" s="708"/>
      <c r="DRK43" s="709"/>
      <c r="DRL43" s="708"/>
      <c r="DRM43" s="709"/>
      <c r="DRN43" s="708"/>
      <c r="DRO43" s="709"/>
      <c r="DRP43" s="708"/>
      <c r="DRQ43" s="709"/>
      <c r="DRR43" s="708"/>
      <c r="DRS43" s="709"/>
      <c r="DRT43" s="708"/>
      <c r="DRU43" s="709"/>
      <c r="DRV43" s="708"/>
      <c r="DRW43" s="709"/>
      <c r="DRX43" s="708"/>
      <c r="DRY43" s="709"/>
      <c r="DRZ43" s="708"/>
      <c r="DSA43" s="709"/>
      <c r="DSB43" s="708"/>
      <c r="DSC43" s="709"/>
      <c r="DSD43" s="708"/>
      <c r="DSE43" s="709"/>
      <c r="DSF43" s="708"/>
      <c r="DSG43" s="709"/>
      <c r="DSH43" s="708"/>
      <c r="DSI43" s="709"/>
      <c r="DSJ43" s="708"/>
      <c r="DSK43" s="709"/>
      <c r="DSL43" s="708"/>
      <c r="DSM43" s="709"/>
      <c r="DSN43" s="708"/>
      <c r="DSO43" s="709"/>
      <c r="DSP43" s="708"/>
      <c r="DSQ43" s="709"/>
      <c r="DSR43" s="708"/>
      <c r="DSS43" s="709"/>
      <c r="DST43" s="708"/>
      <c r="DSU43" s="709"/>
      <c r="DSV43" s="708"/>
      <c r="DSW43" s="709"/>
      <c r="DSX43" s="708"/>
      <c r="DSY43" s="709"/>
      <c r="DSZ43" s="708"/>
      <c r="DTA43" s="709"/>
      <c r="DTB43" s="708"/>
      <c r="DTC43" s="709"/>
      <c r="DTD43" s="708"/>
      <c r="DTE43" s="709"/>
      <c r="DTF43" s="708"/>
      <c r="DTG43" s="709"/>
      <c r="DTH43" s="708"/>
      <c r="DTI43" s="709"/>
      <c r="DTJ43" s="708"/>
      <c r="DTK43" s="709"/>
      <c r="DTL43" s="708"/>
      <c r="DTM43" s="709"/>
      <c r="DTN43" s="708"/>
      <c r="DTO43" s="709"/>
      <c r="DTP43" s="708"/>
      <c r="DTQ43" s="709"/>
      <c r="DTR43" s="708"/>
      <c r="DTS43" s="709"/>
      <c r="DTT43" s="708"/>
      <c r="DTU43" s="709"/>
      <c r="DTV43" s="708"/>
      <c r="DTW43" s="709"/>
      <c r="DTX43" s="708"/>
      <c r="DTY43" s="709"/>
      <c r="DTZ43" s="708"/>
      <c r="DUA43" s="709"/>
      <c r="DUB43" s="708"/>
      <c r="DUC43" s="709"/>
      <c r="DUD43" s="708"/>
      <c r="DUE43" s="709"/>
      <c r="DUF43" s="708"/>
      <c r="DUG43" s="709"/>
      <c r="DUH43" s="708"/>
      <c r="DUI43" s="709"/>
      <c r="DUJ43" s="708"/>
      <c r="DUK43" s="709"/>
      <c r="DUL43" s="708"/>
      <c r="DUM43" s="709"/>
      <c r="DUN43" s="708"/>
      <c r="DUO43" s="709"/>
      <c r="DUP43" s="708"/>
      <c r="DUQ43" s="709"/>
      <c r="DUR43" s="708"/>
      <c r="DUS43" s="709"/>
      <c r="DUT43" s="708"/>
      <c r="DUU43" s="709"/>
      <c r="DUV43" s="708"/>
      <c r="DUW43" s="709"/>
      <c r="DUX43" s="708"/>
      <c r="DUY43" s="709"/>
      <c r="DUZ43" s="708"/>
      <c r="DVA43" s="709"/>
      <c r="DVB43" s="708"/>
      <c r="DVC43" s="709"/>
      <c r="DVD43" s="708"/>
      <c r="DVE43" s="709"/>
      <c r="DVF43" s="708"/>
      <c r="DVG43" s="709"/>
      <c r="DVH43" s="708"/>
      <c r="DVI43" s="709"/>
      <c r="DVJ43" s="708"/>
      <c r="DVK43" s="709"/>
      <c r="DVL43" s="708"/>
      <c r="DVM43" s="709"/>
      <c r="DVN43" s="708"/>
      <c r="DVO43" s="709"/>
      <c r="DVP43" s="708"/>
      <c r="DVQ43" s="709"/>
      <c r="DVR43" s="708"/>
      <c r="DVS43" s="709"/>
      <c r="DVT43" s="708"/>
      <c r="DVU43" s="709"/>
      <c r="DVV43" s="708"/>
      <c r="DVW43" s="709"/>
      <c r="DVX43" s="708"/>
      <c r="DVY43" s="709"/>
      <c r="DVZ43" s="708"/>
      <c r="DWA43" s="709"/>
      <c r="DWB43" s="708"/>
      <c r="DWC43" s="709"/>
      <c r="DWD43" s="708"/>
      <c r="DWE43" s="709"/>
      <c r="DWF43" s="708"/>
      <c r="DWG43" s="709"/>
      <c r="DWH43" s="708"/>
      <c r="DWI43" s="709"/>
      <c r="DWJ43" s="708"/>
      <c r="DWK43" s="709"/>
      <c r="DWL43" s="708"/>
      <c r="DWM43" s="709"/>
      <c r="DWN43" s="708"/>
      <c r="DWO43" s="709"/>
      <c r="DWP43" s="708"/>
      <c r="DWQ43" s="709"/>
      <c r="DWR43" s="708"/>
      <c r="DWS43" s="709"/>
      <c r="DWT43" s="708"/>
      <c r="DWU43" s="709"/>
      <c r="DWV43" s="708"/>
      <c r="DWW43" s="709"/>
      <c r="DWX43" s="708"/>
      <c r="DWY43" s="709"/>
      <c r="DWZ43" s="708"/>
      <c r="DXA43" s="709"/>
      <c r="DXB43" s="708"/>
      <c r="DXC43" s="709"/>
      <c r="DXD43" s="708"/>
      <c r="DXE43" s="709"/>
      <c r="DXF43" s="708"/>
      <c r="DXG43" s="709"/>
      <c r="DXH43" s="708"/>
      <c r="DXI43" s="709"/>
      <c r="DXJ43" s="708"/>
      <c r="DXK43" s="709"/>
      <c r="DXL43" s="708"/>
      <c r="DXM43" s="709"/>
      <c r="DXN43" s="708"/>
      <c r="DXO43" s="709"/>
      <c r="DXP43" s="708"/>
      <c r="DXQ43" s="709"/>
      <c r="DXR43" s="708"/>
      <c r="DXS43" s="709"/>
      <c r="DXT43" s="708"/>
      <c r="DXU43" s="709"/>
      <c r="DXV43" s="708"/>
      <c r="DXW43" s="709"/>
      <c r="DXX43" s="708"/>
      <c r="DXY43" s="709"/>
      <c r="DXZ43" s="708"/>
      <c r="DYA43" s="709"/>
      <c r="DYB43" s="708"/>
      <c r="DYC43" s="709"/>
      <c r="DYD43" s="708"/>
      <c r="DYE43" s="709"/>
      <c r="DYF43" s="708"/>
      <c r="DYG43" s="709"/>
      <c r="DYH43" s="708"/>
      <c r="DYI43" s="709"/>
      <c r="DYJ43" s="708"/>
      <c r="DYK43" s="709"/>
      <c r="DYL43" s="708"/>
      <c r="DYM43" s="709"/>
      <c r="DYN43" s="708"/>
      <c r="DYO43" s="709"/>
      <c r="DYP43" s="708"/>
      <c r="DYQ43" s="709"/>
      <c r="DYR43" s="708"/>
      <c r="DYS43" s="709"/>
      <c r="DYT43" s="708"/>
      <c r="DYU43" s="709"/>
      <c r="DYV43" s="708"/>
      <c r="DYW43" s="709"/>
      <c r="DYX43" s="708"/>
      <c r="DYY43" s="709"/>
      <c r="DYZ43" s="708"/>
      <c r="DZA43" s="709"/>
      <c r="DZB43" s="708"/>
      <c r="DZC43" s="709"/>
      <c r="DZD43" s="708"/>
      <c r="DZE43" s="709"/>
      <c r="DZF43" s="708"/>
      <c r="DZG43" s="709"/>
      <c r="DZH43" s="708"/>
      <c r="DZI43" s="709"/>
      <c r="DZJ43" s="708"/>
      <c r="DZK43" s="709"/>
      <c r="DZL43" s="708"/>
      <c r="DZM43" s="709"/>
      <c r="DZN43" s="708"/>
      <c r="DZO43" s="709"/>
      <c r="DZP43" s="708"/>
      <c r="DZQ43" s="709"/>
      <c r="DZR43" s="708"/>
      <c r="DZS43" s="709"/>
      <c r="DZT43" s="708"/>
      <c r="DZU43" s="709"/>
      <c r="DZV43" s="708"/>
      <c r="DZW43" s="709"/>
      <c r="DZX43" s="708"/>
      <c r="DZY43" s="709"/>
      <c r="DZZ43" s="708"/>
      <c r="EAA43" s="709"/>
      <c r="EAB43" s="708"/>
      <c r="EAC43" s="709"/>
      <c r="EAD43" s="708"/>
      <c r="EAE43" s="709"/>
      <c r="EAF43" s="708"/>
      <c r="EAG43" s="709"/>
      <c r="EAH43" s="708"/>
      <c r="EAI43" s="709"/>
      <c r="EAJ43" s="708"/>
      <c r="EAK43" s="709"/>
      <c r="EAL43" s="708"/>
      <c r="EAM43" s="709"/>
      <c r="EAN43" s="708"/>
      <c r="EAO43" s="709"/>
      <c r="EAP43" s="708"/>
      <c r="EAQ43" s="709"/>
      <c r="EAR43" s="708"/>
      <c r="EAS43" s="709"/>
      <c r="EAT43" s="708"/>
      <c r="EAU43" s="709"/>
      <c r="EAV43" s="708"/>
      <c r="EAW43" s="709"/>
      <c r="EAX43" s="708"/>
      <c r="EAY43" s="709"/>
      <c r="EAZ43" s="708"/>
      <c r="EBA43" s="709"/>
      <c r="EBB43" s="708"/>
      <c r="EBC43" s="709"/>
      <c r="EBD43" s="708"/>
      <c r="EBE43" s="709"/>
      <c r="EBF43" s="708"/>
      <c r="EBG43" s="709"/>
      <c r="EBH43" s="708"/>
      <c r="EBI43" s="709"/>
      <c r="EBJ43" s="708"/>
      <c r="EBK43" s="709"/>
      <c r="EBL43" s="708"/>
      <c r="EBM43" s="709"/>
      <c r="EBN43" s="708"/>
      <c r="EBO43" s="709"/>
      <c r="EBP43" s="708"/>
      <c r="EBQ43" s="709"/>
      <c r="EBR43" s="708"/>
      <c r="EBS43" s="709"/>
      <c r="EBT43" s="708"/>
      <c r="EBU43" s="709"/>
      <c r="EBV43" s="708"/>
      <c r="EBW43" s="709"/>
      <c r="EBX43" s="708"/>
      <c r="EBY43" s="709"/>
      <c r="EBZ43" s="708"/>
      <c r="ECA43" s="709"/>
      <c r="ECB43" s="708"/>
      <c r="ECC43" s="709"/>
      <c r="ECD43" s="708"/>
      <c r="ECE43" s="709"/>
      <c r="ECF43" s="708"/>
      <c r="ECG43" s="709"/>
      <c r="ECH43" s="708"/>
      <c r="ECI43" s="709"/>
      <c r="ECJ43" s="708"/>
      <c r="ECK43" s="709"/>
      <c r="ECL43" s="708"/>
      <c r="ECM43" s="709"/>
      <c r="ECN43" s="708"/>
      <c r="ECO43" s="709"/>
      <c r="ECP43" s="708"/>
      <c r="ECQ43" s="709"/>
      <c r="ECR43" s="708"/>
      <c r="ECS43" s="709"/>
      <c r="ECT43" s="708"/>
      <c r="ECU43" s="709"/>
      <c r="ECV43" s="708"/>
      <c r="ECW43" s="709"/>
      <c r="ECX43" s="708"/>
      <c r="ECY43" s="709"/>
      <c r="ECZ43" s="708"/>
      <c r="EDA43" s="709"/>
      <c r="EDB43" s="708"/>
      <c r="EDC43" s="709"/>
      <c r="EDD43" s="708"/>
      <c r="EDE43" s="709"/>
      <c r="EDF43" s="708"/>
      <c r="EDG43" s="709"/>
      <c r="EDH43" s="708"/>
      <c r="EDI43" s="709"/>
      <c r="EDJ43" s="708"/>
      <c r="EDK43" s="709"/>
      <c r="EDL43" s="708"/>
      <c r="EDM43" s="709"/>
      <c r="EDN43" s="708"/>
      <c r="EDO43" s="709"/>
      <c r="EDP43" s="708"/>
      <c r="EDQ43" s="709"/>
      <c r="EDR43" s="708"/>
      <c r="EDS43" s="709"/>
      <c r="EDT43" s="708"/>
      <c r="EDU43" s="709"/>
      <c r="EDV43" s="708"/>
      <c r="EDW43" s="709"/>
      <c r="EDX43" s="708"/>
      <c r="EDY43" s="709"/>
      <c r="EDZ43" s="708"/>
      <c r="EEA43" s="709"/>
      <c r="EEB43" s="708"/>
      <c r="EEC43" s="709"/>
      <c r="EED43" s="708"/>
      <c r="EEE43" s="709"/>
      <c r="EEF43" s="708"/>
      <c r="EEG43" s="709"/>
      <c r="EEH43" s="708"/>
      <c r="EEI43" s="709"/>
      <c r="EEJ43" s="708"/>
      <c r="EEK43" s="709"/>
      <c r="EEL43" s="708"/>
      <c r="EEM43" s="709"/>
      <c r="EEN43" s="708"/>
      <c r="EEO43" s="709"/>
      <c r="EEP43" s="708"/>
      <c r="EEQ43" s="709"/>
      <c r="EER43" s="708"/>
      <c r="EES43" s="709"/>
      <c r="EET43" s="708"/>
      <c r="EEU43" s="709"/>
      <c r="EEV43" s="708"/>
      <c r="EEW43" s="709"/>
      <c r="EEX43" s="708"/>
      <c r="EEY43" s="709"/>
      <c r="EEZ43" s="708"/>
      <c r="EFA43" s="709"/>
      <c r="EFB43" s="708"/>
      <c r="EFC43" s="709"/>
      <c r="EFD43" s="708"/>
      <c r="EFE43" s="709"/>
      <c r="EFF43" s="708"/>
      <c r="EFG43" s="709"/>
      <c r="EFH43" s="708"/>
      <c r="EFI43" s="709"/>
      <c r="EFJ43" s="708"/>
      <c r="EFK43" s="709"/>
      <c r="EFL43" s="708"/>
      <c r="EFM43" s="709"/>
      <c r="EFN43" s="708"/>
      <c r="EFO43" s="709"/>
      <c r="EFP43" s="708"/>
      <c r="EFQ43" s="709"/>
      <c r="EFR43" s="708"/>
      <c r="EFS43" s="709"/>
      <c r="EFT43" s="708"/>
      <c r="EFU43" s="709"/>
      <c r="EFV43" s="708"/>
      <c r="EFW43" s="709"/>
      <c r="EFX43" s="708"/>
      <c r="EFY43" s="709"/>
      <c r="EFZ43" s="708"/>
      <c r="EGA43" s="709"/>
      <c r="EGB43" s="708"/>
      <c r="EGC43" s="709"/>
      <c r="EGD43" s="708"/>
      <c r="EGE43" s="709"/>
      <c r="EGF43" s="708"/>
      <c r="EGG43" s="709"/>
      <c r="EGH43" s="708"/>
      <c r="EGI43" s="709"/>
      <c r="EGJ43" s="708"/>
      <c r="EGK43" s="709"/>
      <c r="EGL43" s="708"/>
      <c r="EGM43" s="709"/>
      <c r="EGN43" s="708"/>
      <c r="EGO43" s="709"/>
      <c r="EGP43" s="708"/>
      <c r="EGQ43" s="709"/>
      <c r="EGR43" s="708"/>
      <c r="EGS43" s="709"/>
      <c r="EGT43" s="708"/>
      <c r="EGU43" s="709"/>
      <c r="EGV43" s="708"/>
      <c r="EGW43" s="709"/>
      <c r="EGX43" s="708"/>
      <c r="EGY43" s="709"/>
      <c r="EGZ43" s="708"/>
      <c r="EHA43" s="709"/>
      <c r="EHB43" s="708"/>
      <c r="EHC43" s="709"/>
      <c r="EHD43" s="708"/>
      <c r="EHE43" s="709"/>
      <c r="EHF43" s="708"/>
      <c r="EHG43" s="709"/>
      <c r="EHH43" s="708"/>
      <c r="EHI43" s="709"/>
      <c r="EHJ43" s="708"/>
      <c r="EHK43" s="709"/>
      <c r="EHL43" s="708"/>
      <c r="EHM43" s="709"/>
      <c r="EHN43" s="708"/>
      <c r="EHO43" s="709"/>
      <c r="EHP43" s="708"/>
      <c r="EHQ43" s="709"/>
      <c r="EHR43" s="708"/>
      <c r="EHS43" s="709"/>
      <c r="EHT43" s="708"/>
      <c r="EHU43" s="709"/>
      <c r="EHV43" s="708"/>
      <c r="EHW43" s="709"/>
      <c r="EHX43" s="708"/>
      <c r="EHY43" s="709"/>
      <c r="EHZ43" s="708"/>
      <c r="EIA43" s="709"/>
      <c r="EIB43" s="708"/>
      <c r="EIC43" s="709"/>
      <c r="EID43" s="708"/>
      <c r="EIE43" s="709"/>
      <c r="EIF43" s="708"/>
      <c r="EIG43" s="709"/>
      <c r="EIH43" s="708"/>
      <c r="EII43" s="709"/>
      <c r="EIJ43" s="708"/>
      <c r="EIK43" s="709"/>
      <c r="EIL43" s="708"/>
      <c r="EIM43" s="709"/>
      <c r="EIN43" s="708"/>
      <c r="EIO43" s="709"/>
      <c r="EIP43" s="708"/>
      <c r="EIQ43" s="709"/>
      <c r="EIR43" s="708"/>
      <c r="EIS43" s="709"/>
      <c r="EIT43" s="708"/>
      <c r="EIU43" s="709"/>
      <c r="EIV43" s="708"/>
      <c r="EIW43" s="709"/>
      <c r="EIX43" s="708"/>
      <c r="EIY43" s="709"/>
      <c r="EIZ43" s="708"/>
      <c r="EJA43" s="709"/>
      <c r="EJB43" s="708"/>
      <c r="EJC43" s="709"/>
      <c r="EJD43" s="708"/>
      <c r="EJE43" s="709"/>
      <c r="EJF43" s="708"/>
      <c r="EJG43" s="709"/>
      <c r="EJH43" s="708"/>
      <c r="EJI43" s="709"/>
      <c r="EJJ43" s="708"/>
      <c r="EJK43" s="709"/>
      <c r="EJL43" s="708"/>
      <c r="EJM43" s="709"/>
      <c r="EJN43" s="708"/>
      <c r="EJO43" s="709"/>
      <c r="EJP43" s="708"/>
      <c r="EJQ43" s="709"/>
      <c r="EJR43" s="708"/>
      <c r="EJS43" s="709"/>
      <c r="EJT43" s="708"/>
      <c r="EJU43" s="709"/>
      <c r="EJV43" s="708"/>
      <c r="EJW43" s="709"/>
      <c r="EJX43" s="708"/>
      <c r="EJY43" s="709"/>
      <c r="EJZ43" s="708"/>
      <c r="EKA43" s="709"/>
      <c r="EKB43" s="708"/>
      <c r="EKC43" s="709"/>
      <c r="EKD43" s="708"/>
      <c r="EKE43" s="709"/>
      <c r="EKF43" s="708"/>
      <c r="EKG43" s="709"/>
      <c r="EKH43" s="708"/>
      <c r="EKI43" s="709"/>
      <c r="EKJ43" s="708"/>
      <c r="EKK43" s="709"/>
      <c r="EKL43" s="708"/>
      <c r="EKM43" s="709"/>
      <c r="EKN43" s="708"/>
      <c r="EKO43" s="709"/>
      <c r="EKP43" s="708"/>
      <c r="EKQ43" s="709"/>
      <c r="EKR43" s="708"/>
      <c r="EKS43" s="709"/>
      <c r="EKT43" s="708"/>
      <c r="EKU43" s="709"/>
      <c r="EKV43" s="708"/>
      <c r="EKW43" s="709"/>
      <c r="EKX43" s="708"/>
      <c r="EKY43" s="709"/>
      <c r="EKZ43" s="708"/>
      <c r="ELA43" s="709"/>
      <c r="ELB43" s="708"/>
      <c r="ELC43" s="709"/>
      <c r="ELD43" s="708"/>
      <c r="ELE43" s="709"/>
      <c r="ELF43" s="708"/>
      <c r="ELG43" s="709"/>
      <c r="ELH43" s="708"/>
      <c r="ELI43" s="709"/>
      <c r="ELJ43" s="708"/>
      <c r="ELK43" s="709"/>
      <c r="ELL43" s="708"/>
      <c r="ELM43" s="709"/>
      <c r="ELN43" s="708"/>
      <c r="ELO43" s="709"/>
      <c r="ELP43" s="708"/>
      <c r="ELQ43" s="709"/>
      <c r="ELR43" s="708"/>
      <c r="ELS43" s="709"/>
      <c r="ELT43" s="708"/>
      <c r="ELU43" s="709"/>
      <c r="ELV43" s="708"/>
      <c r="ELW43" s="709"/>
      <c r="ELX43" s="708"/>
      <c r="ELY43" s="709"/>
      <c r="ELZ43" s="708"/>
      <c r="EMA43" s="709"/>
      <c r="EMB43" s="708"/>
      <c r="EMC43" s="709"/>
      <c r="EMD43" s="708"/>
      <c r="EME43" s="709"/>
      <c r="EMF43" s="708"/>
      <c r="EMG43" s="709"/>
      <c r="EMH43" s="708"/>
      <c r="EMI43" s="709"/>
      <c r="EMJ43" s="708"/>
      <c r="EMK43" s="709"/>
      <c r="EML43" s="708"/>
      <c r="EMM43" s="709"/>
      <c r="EMN43" s="708"/>
      <c r="EMO43" s="709"/>
      <c r="EMP43" s="708"/>
      <c r="EMQ43" s="709"/>
      <c r="EMR43" s="708"/>
      <c r="EMS43" s="709"/>
      <c r="EMT43" s="708"/>
      <c r="EMU43" s="709"/>
      <c r="EMV43" s="708"/>
      <c r="EMW43" s="709"/>
      <c r="EMX43" s="708"/>
      <c r="EMY43" s="709"/>
      <c r="EMZ43" s="708"/>
      <c r="ENA43" s="709"/>
      <c r="ENB43" s="708"/>
      <c r="ENC43" s="709"/>
      <c r="END43" s="708"/>
      <c r="ENE43" s="709"/>
      <c r="ENF43" s="708"/>
      <c r="ENG43" s="709"/>
      <c r="ENH43" s="708"/>
      <c r="ENI43" s="709"/>
      <c r="ENJ43" s="708"/>
      <c r="ENK43" s="709"/>
      <c r="ENL43" s="708"/>
      <c r="ENM43" s="709"/>
      <c r="ENN43" s="708"/>
      <c r="ENO43" s="709"/>
      <c r="ENP43" s="708"/>
      <c r="ENQ43" s="709"/>
      <c r="ENR43" s="708"/>
      <c r="ENS43" s="709"/>
      <c r="ENT43" s="708"/>
      <c r="ENU43" s="709"/>
      <c r="ENV43" s="708"/>
      <c r="ENW43" s="709"/>
      <c r="ENX43" s="708"/>
      <c r="ENY43" s="709"/>
      <c r="ENZ43" s="708"/>
      <c r="EOA43" s="709"/>
      <c r="EOB43" s="708"/>
      <c r="EOC43" s="709"/>
      <c r="EOD43" s="708"/>
      <c r="EOE43" s="709"/>
      <c r="EOF43" s="708"/>
      <c r="EOG43" s="709"/>
      <c r="EOH43" s="708"/>
      <c r="EOI43" s="709"/>
      <c r="EOJ43" s="708"/>
      <c r="EOK43" s="709"/>
      <c r="EOL43" s="708"/>
      <c r="EOM43" s="709"/>
      <c r="EON43" s="708"/>
      <c r="EOO43" s="709"/>
      <c r="EOP43" s="708"/>
      <c r="EOQ43" s="709"/>
      <c r="EOR43" s="708"/>
      <c r="EOS43" s="709"/>
      <c r="EOT43" s="708"/>
      <c r="EOU43" s="709"/>
      <c r="EOV43" s="708"/>
      <c r="EOW43" s="709"/>
      <c r="EOX43" s="708"/>
      <c r="EOY43" s="709"/>
      <c r="EOZ43" s="708"/>
      <c r="EPA43" s="709"/>
      <c r="EPB43" s="708"/>
      <c r="EPC43" s="709"/>
      <c r="EPD43" s="708"/>
      <c r="EPE43" s="709"/>
      <c r="EPF43" s="708"/>
      <c r="EPG43" s="709"/>
      <c r="EPH43" s="708"/>
      <c r="EPI43" s="709"/>
      <c r="EPJ43" s="708"/>
      <c r="EPK43" s="709"/>
      <c r="EPL43" s="708"/>
      <c r="EPM43" s="709"/>
      <c r="EPN43" s="708"/>
      <c r="EPO43" s="709"/>
      <c r="EPP43" s="708"/>
      <c r="EPQ43" s="709"/>
      <c r="EPR43" s="708"/>
      <c r="EPS43" s="709"/>
      <c r="EPT43" s="708"/>
      <c r="EPU43" s="709"/>
      <c r="EPV43" s="708"/>
      <c r="EPW43" s="709"/>
      <c r="EPX43" s="708"/>
      <c r="EPY43" s="709"/>
      <c r="EPZ43" s="708"/>
      <c r="EQA43" s="709"/>
      <c r="EQB43" s="708"/>
      <c r="EQC43" s="709"/>
      <c r="EQD43" s="708"/>
      <c r="EQE43" s="709"/>
      <c r="EQF43" s="708"/>
      <c r="EQG43" s="709"/>
      <c r="EQH43" s="708"/>
      <c r="EQI43" s="709"/>
      <c r="EQJ43" s="708"/>
      <c r="EQK43" s="709"/>
      <c r="EQL43" s="708"/>
      <c r="EQM43" s="709"/>
      <c r="EQN43" s="708"/>
      <c r="EQO43" s="709"/>
      <c r="EQP43" s="708"/>
      <c r="EQQ43" s="709"/>
      <c r="EQR43" s="708"/>
      <c r="EQS43" s="709"/>
      <c r="EQT43" s="708"/>
      <c r="EQU43" s="709"/>
      <c r="EQV43" s="708"/>
      <c r="EQW43" s="709"/>
      <c r="EQX43" s="708"/>
      <c r="EQY43" s="709"/>
      <c r="EQZ43" s="708"/>
      <c r="ERA43" s="709"/>
      <c r="ERB43" s="708"/>
      <c r="ERC43" s="709"/>
      <c r="ERD43" s="708"/>
      <c r="ERE43" s="709"/>
      <c r="ERF43" s="708"/>
      <c r="ERG43" s="709"/>
      <c r="ERH43" s="708"/>
      <c r="ERI43" s="709"/>
      <c r="ERJ43" s="708"/>
      <c r="ERK43" s="709"/>
      <c r="ERL43" s="708"/>
      <c r="ERM43" s="709"/>
      <c r="ERN43" s="708"/>
      <c r="ERO43" s="709"/>
      <c r="ERP43" s="708"/>
      <c r="ERQ43" s="709"/>
      <c r="ERR43" s="708"/>
      <c r="ERS43" s="709"/>
      <c r="ERT43" s="708"/>
      <c r="ERU43" s="709"/>
      <c r="ERV43" s="708"/>
      <c r="ERW43" s="709"/>
      <c r="ERX43" s="708"/>
      <c r="ERY43" s="709"/>
      <c r="ERZ43" s="708"/>
      <c r="ESA43" s="709"/>
      <c r="ESB43" s="708"/>
      <c r="ESC43" s="709"/>
      <c r="ESD43" s="708"/>
      <c r="ESE43" s="709"/>
      <c r="ESF43" s="708"/>
      <c r="ESG43" s="709"/>
      <c r="ESH43" s="708"/>
      <c r="ESI43" s="709"/>
      <c r="ESJ43" s="708"/>
      <c r="ESK43" s="709"/>
      <c r="ESL43" s="708"/>
      <c r="ESM43" s="709"/>
      <c r="ESN43" s="708"/>
      <c r="ESO43" s="709"/>
      <c r="ESP43" s="708"/>
      <c r="ESQ43" s="709"/>
      <c r="ESR43" s="708"/>
      <c r="ESS43" s="709"/>
      <c r="EST43" s="708"/>
      <c r="ESU43" s="709"/>
      <c r="ESV43" s="708"/>
      <c r="ESW43" s="709"/>
      <c r="ESX43" s="708"/>
      <c r="ESY43" s="709"/>
      <c r="ESZ43" s="708"/>
      <c r="ETA43" s="709"/>
      <c r="ETB43" s="708"/>
      <c r="ETC43" s="709"/>
      <c r="ETD43" s="708"/>
      <c r="ETE43" s="709"/>
      <c r="ETF43" s="708"/>
      <c r="ETG43" s="709"/>
      <c r="ETH43" s="708"/>
      <c r="ETI43" s="709"/>
      <c r="ETJ43" s="708"/>
      <c r="ETK43" s="709"/>
      <c r="ETL43" s="708"/>
      <c r="ETM43" s="709"/>
      <c r="ETN43" s="708"/>
      <c r="ETO43" s="709"/>
      <c r="ETP43" s="708"/>
      <c r="ETQ43" s="709"/>
      <c r="ETR43" s="708"/>
      <c r="ETS43" s="709"/>
      <c r="ETT43" s="708"/>
      <c r="ETU43" s="709"/>
      <c r="ETV43" s="708"/>
      <c r="ETW43" s="709"/>
      <c r="ETX43" s="708"/>
      <c r="ETY43" s="709"/>
      <c r="ETZ43" s="708"/>
      <c r="EUA43" s="709"/>
      <c r="EUB43" s="708"/>
      <c r="EUC43" s="709"/>
      <c r="EUD43" s="708"/>
      <c r="EUE43" s="709"/>
      <c r="EUF43" s="708"/>
      <c r="EUG43" s="709"/>
      <c r="EUH43" s="708"/>
      <c r="EUI43" s="709"/>
      <c r="EUJ43" s="708"/>
      <c r="EUK43" s="709"/>
      <c r="EUL43" s="708"/>
      <c r="EUM43" s="709"/>
      <c r="EUN43" s="708"/>
      <c r="EUO43" s="709"/>
      <c r="EUP43" s="708"/>
      <c r="EUQ43" s="709"/>
      <c r="EUR43" s="708"/>
      <c r="EUS43" s="709"/>
      <c r="EUT43" s="708"/>
      <c r="EUU43" s="709"/>
      <c r="EUV43" s="708"/>
      <c r="EUW43" s="709"/>
      <c r="EUX43" s="708"/>
      <c r="EUY43" s="709"/>
      <c r="EUZ43" s="708"/>
      <c r="EVA43" s="709"/>
      <c r="EVB43" s="708"/>
      <c r="EVC43" s="709"/>
      <c r="EVD43" s="708"/>
      <c r="EVE43" s="709"/>
      <c r="EVF43" s="708"/>
      <c r="EVG43" s="709"/>
      <c r="EVH43" s="708"/>
      <c r="EVI43" s="709"/>
      <c r="EVJ43" s="708"/>
      <c r="EVK43" s="709"/>
      <c r="EVL43" s="708"/>
      <c r="EVM43" s="709"/>
      <c r="EVN43" s="708"/>
      <c r="EVO43" s="709"/>
      <c r="EVP43" s="708"/>
      <c r="EVQ43" s="709"/>
      <c r="EVR43" s="708"/>
      <c r="EVS43" s="709"/>
      <c r="EVT43" s="708"/>
      <c r="EVU43" s="709"/>
      <c r="EVV43" s="708"/>
      <c r="EVW43" s="709"/>
      <c r="EVX43" s="708"/>
      <c r="EVY43" s="709"/>
      <c r="EVZ43" s="708"/>
      <c r="EWA43" s="709"/>
      <c r="EWB43" s="708"/>
      <c r="EWC43" s="709"/>
      <c r="EWD43" s="708"/>
      <c r="EWE43" s="709"/>
      <c r="EWF43" s="708"/>
      <c r="EWG43" s="709"/>
      <c r="EWH43" s="708"/>
      <c r="EWI43" s="709"/>
      <c r="EWJ43" s="708"/>
      <c r="EWK43" s="709"/>
      <c r="EWL43" s="708"/>
      <c r="EWM43" s="709"/>
      <c r="EWN43" s="708"/>
      <c r="EWO43" s="709"/>
      <c r="EWP43" s="708"/>
      <c r="EWQ43" s="709"/>
      <c r="EWR43" s="708"/>
      <c r="EWS43" s="709"/>
      <c r="EWT43" s="708"/>
      <c r="EWU43" s="709"/>
      <c r="EWV43" s="708"/>
      <c r="EWW43" s="709"/>
      <c r="EWX43" s="708"/>
      <c r="EWY43" s="709"/>
      <c r="EWZ43" s="708"/>
      <c r="EXA43" s="709"/>
      <c r="EXB43" s="708"/>
      <c r="EXC43" s="709"/>
      <c r="EXD43" s="708"/>
      <c r="EXE43" s="709"/>
      <c r="EXF43" s="708"/>
      <c r="EXG43" s="709"/>
      <c r="EXH43" s="708"/>
      <c r="EXI43" s="709"/>
      <c r="EXJ43" s="708"/>
      <c r="EXK43" s="709"/>
      <c r="EXL43" s="708"/>
      <c r="EXM43" s="709"/>
      <c r="EXN43" s="708"/>
      <c r="EXO43" s="709"/>
      <c r="EXP43" s="708"/>
      <c r="EXQ43" s="709"/>
      <c r="EXR43" s="708"/>
      <c r="EXS43" s="709"/>
      <c r="EXT43" s="708"/>
      <c r="EXU43" s="709"/>
      <c r="EXV43" s="708"/>
      <c r="EXW43" s="709"/>
      <c r="EXX43" s="708"/>
      <c r="EXY43" s="709"/>
      <c r="EXZ43" s="708"/>
      <c r="EYA43" s="709"/>
      <c r="EYB43" s="708"/>
      <c r="EYC43" s="709"/>
      <c r="EYD43" s="708"/>
      <c r="EYE43" s="709"/>
      <c r="EYF43" s="708"/>
      <c r="EYG43" s="709"/>
      <c r="EYH43" s="708"/>
      <c r="EYI43" s="709"/>
      <c r="EYJ43" s="708"/>
      <c r="EYK43" s="709"/>
      <c r="EYL43" s="708"/>
      <c r="EYM43" s="709"/>
      <c r="EYN43" s="708"/>
      <c r="EYO43" s="709"/>
      <c r="EYP43" s="708"/>
      <c r="EYQ43" s="709"/>
      <c r="EYR43" s="708"/>
      <c r="EYS43" s="709"/>
      <c r="EYT43" s="708"/>
      <c r="EYU43" s="709"/>
      <c r="EYV43" s="708"/>
      <c r="EYW43" s="709"/>
      <c r="EYX43" s="708"/>
      <c r="EYY43" s="709"/>
      <c r="EYZ43" s="708"/>
      <c r="EZA43" s="709"/>
      <c r="EZB43" s="708"/>
      <c r="EZC43" s="709"/>
      <c r="EZD43" s="708"/>
      <c r="EZE43" s="709"/>
      <c r="EZF43" s="708"/>
      <c r="EZG43" s="709"/>
      <c r="EZH43" s="708"/>
      <c r="EZI43" s="709"/>
      <c r="EZJ43" s="708"/>
      <c r="EZK43" s="709"/>
      <c r="EZL43" s="708"/>
      <c r="EZM43" s="709"/>
      <c r="EZN43" s="708"/>
      <c r="EZO43" s="709"/>
      <c r="EZP43" s="708"/>
      <c r="EZQ43" s="709"/>
      <c r="EZR43" s="708"/>
      <c r="EZS43" s="709"/>
      <c r="EZT43" s="708"/>
      <c r="EZU43" s="709"/>
      <c r="EZV43" s="708"/>
      <c r="EZW43" s="709"/>
      <c r="EZX43" s="708"/>
      <c r="EZY43" s="709"/>
      <c r="EZZ43" s="708"/>
      <c r="FAA43" s="709"/>
      <c r="FAB43" s="708"/>
      <c r="FAC43" s="709"/>
      <c r="FAD43" s="708"/>
      <c r="FAE43" s="709"/>
      <c r="FAF43" s="708"/>
      <c r="FAG43" s="709"/>
      <c r="FAH43" s="708"/>
      <c r="FAI43" s="709"/>
      <c r="FAJ43" s="708"/>
      <c r="FAK43" s="709"/>
      <c r="FAL43" s="708"/>
      <c r="FAM43" s="709"/>
      <c r="FAN43" s="708"/>
      <c r="FAO43" s="709"/>
      <c r="FAP43" s="708"/>
      <c r="FAQ43" s="709"/>
      <c r="FAR43" s="708"/>
      <c r="FAS43" s="709"/>
      <c r="FAT43" s="708"/>
      <c r="FAU43" s="709"/>
      <c r="FAV43" s="708"/>
      <c r="FAW43" s="709"/>
      <c r="FAX43" s="708"/>
      <c r="FAY43" s="709"/>
      <c r="FAZ43" s="708"/>
      <c r="FBA43" s="709"/>
      <c r="FBB43" s="708"/>
      <c r="FBC43" s="709"/>
      <c r="FBD43" s="708"/>
      <c r="FBE43" s="709"/>
      <c r="FBF43" s="708"/>
      <c r="FBG43" s="709"/>
      <c r="FBH43" s="708"/>
      <c r="FBI43" s="709"/>
      <c r="FBJ43" s="708"/>
      <c r="FBK43" s="709"/>
      <c r="FBL43" s="708"/>
      <c r="FBM43" s="709"/>
      <c r="FBN43" s="708"/>
      <c r="FBO43" s="709"/>
      <c r="FBP43" s="708"/>
      <c r="FBQ43" s="709"/>
      <c r="FBR43" s="708"/>
      <c r="FBS43" s="709"/>
      <c r="FBT43" s="708"/>
      <c r="FBU43" s="709"/>
      <c r="FBV43" s="708"/>
      <c r="FBW43" s="709"/>
      <c r="FBX43" s="708"/>
      <c r="FBY43" s="709"/>
      <c r="FBZ43" s="708"/>
      <c r="FCA43" s="709"/>
      <c r="FCB43" s="708"/>
      <c r="FCC43" s="709"/>
      <c r="FCD43" s="708"/>
      <c r="FCE43" s="709"/>
      <c r="FCF43" s="708"/>
      <c r="FCG43" s="709"/>
      <c r="FCH43" s="708"/>
      <c r="FCI43" s="709"/>
      <c r="FCJ43" s="708"/>
      <c r="FCK43" s="709"/>
      <c r="FCL43" s="708"/>
      <c r="FCM43" s="709"/>
      <c r="FCN43" s="708"/>
      <c r="FCO43" s="709"/>
      <c r="FCP43" s="708"/>
      <c r="FCQ43" s="709"/>
      <c r="FCR43" s="708"/>
      <c r="FCS43" s="709"/>
      <c r="FCT43" s="708"/>
      <c r="FCU43" s="709"/>
      <c r="FCV43" s="708"/>
      <c r="FCW43" s="709"/>
      <c r="FCX43" s="708"/>
      <c r="FCY43" s="709"/>
      <c r="FCZ43" s="708"/>
      <c r="FDA43" s="709"/>
      <c r="FDB43" s="708"/>
      <c r="FDC43" s="709"/>
      <c r="FDD43" s="708"/>
      <c r="FDE43" s="709"/>
      <c r="FDF43" s="708"/>
      <c r="FDG43" s="709"/>
      <c r="FDH43" s="708"/>
      <c r="FDI43" s="709"/>
      <c r="FDJ43" s="708"/>
      <c r="FDK43" s="709"/>
      <c r="FDL43" s="708"/>
      <c r="FDM43" s="709"/>
      <c r="FDN43" s="708"/>
      <c r="FDO43" s="709"/>
      <c r="FDP43" s="708"/>
      <c r="FDQ43" s="709"/>
      <c r="FDR43" s="708"/>
      <c r="FDS43" s="709"/>
      <c r="FDT43" s="708"/>
      <c r="FDU43" s="709"/>
      <c r="FDV43" s="708"/>
      <c r="FDW43" s="709"/>
      <c r="FDX43" s="708"/>
      <c r="FDY43" s="709"/>
      <c r="FDZ43" s="708"/>
      <c r="FEA43" s="709"/>
      <c r="FEB43" s="708"/>
      <c r="FEC43" s="709"/>
      <c r="FED43" s="708"/>
      <c r="FEE43" s="709"/>
      <c r="FEF43" s="708"/>
      <c r="FEG43" s="709"/>
      <c r="FEH43" s="708"/>
      <c r="FEI43" s="709"/>
      <c r="FEJ43" s="708"/>
      <c r="FEK43" s="709"/>
      <c r="FEL43" s="708"/>
      <c r="FEM43" s="709"/>
      <c r="FEN43" s="708"/>
      <c r="FEO43" s="709"/>
      <c r="FEP43" s="708"/>
      <c r="FEQ43" s="709"/>
      <c r="FER43" s="708"/>
      <c r="FES43" s="709"/>
      <c r="FET43" s="708"/>
      <c r="FEU43" s="709"/>
      <c r="FEV43" s="708"/>
      <c r="FEW43" s="709"/>
      <c r="FEX43" s="708"/>
      <c r="FEY43" s="709"/>
      <c r="FEZ43" s="708"/>
      <c r="FFA43" s="709"/>
      <c r="FFB43" s="708"/>
      <c r="FFC43" s="709"/>
      <c r="FFD43" s="708"/>
      <c r="FFE43" s="709"/>
      <c r="FFF43" s="708"/>
      <c r="FFG43" s="709"/>
      <c r="FFH43" s="708"/>
      <c r="FFI43" s="709"/>
      <c r="FFJ43" s="708"/>
      <c r="FFK43" s="709"/>
      <c r="FFL43" s="708"/>
      <c r="FFM43" s="709"/>
      <c r="FFN43" s="708"/>
      <c r="FFO43" s="709"/>
      <c r="FFP43" s="708"/>
      <c r="FFQ43" s="709"/>
      <c r="FFR43" s="708"/>
      <c r="FFS43" s="709"/>
      <c r="FFT43" s="708"/>
      <c r="FFU43" s="709"/>
      <c r="FFV43" s="708"/>
      <c r="FFW43" s="709"/>
      <c r="FFX43" s="708"/>
      <c r="FFY43" s="709"/>
      <c r="FFZ43" s="708"/>
      <c r="FGA43" s="709"/>
      <c r="FGB43" s="708"/>
      <c r="FGC43" s="709"/>
      <c r="FGD43" s="708"/>
      <c r="FGE43" s="709"/>
      <c r="FGF43" s="708"/>
      <c r="FGG43" s="709"/>
      <c r="FGH43" s="708"/>
      <c r="FGI43" s="709"/>
      <c r="FGJ43" s="708"/>
      <c r="FGK43" s="709"/>
      <c r="FGL43" s="708"/>
      <c r="FGM43" s="709"/>
      <c r="FGN43" s="708"/>
      <c r="FGO43" s="709"/>
      <c r="FGP43" s="708"/>
      <c r="FGQ43" s="709"/>
      <c r="FGR43" s="708"/>
      <c r="FGS43" s="709"/>
      <c r="FGT43" s="708"/>
      <c r="FGU43" s="709"/>
      <c r="FGV43" s="708"/>
      <c r="FGW43" s="709"/>
      <c r="FGX43" s="708"/>
      <c r="FGY43" s="709"/>
      <c r="FGZ43" s="708"/>
      <c r="FHA43" s="709"/>
      <c r="FHB43" s="708"/>
      <c r="FHC43" s="709"/>
      <c r="FHD43" s="708"/>
      <c r="FHE43" s="709"/>
      <c r="FHF43" s="708"/>
      <c r="FHG43" s="709"/>
      <c r="FHH43" s="708"/>
      <c r="FHI43" s="709"/>
      <c r="FHJ43" s="708"/>
      <c r="FHK43" s="709"/>
      <c r="FHL43" s="708"/>
      <c r="FHM43" s="709"/>
      <c r="FHN43" s="708"/>
      <c r="FHO43" s="709"/>
      <c r="FHP43" s="708"/>
      <c r="FHQ43" s="709"/>
      <c r="FHR43" s="708"/>
      <c r="FHS43" s="709"/>
      <c r="FHT43" s="708"/>
      <c r="FHU43" s="709"/>
      <c r="FHV43" s="708"/>
      <c r="FHW43" s="709"/>
      <c r="FHX43" s="708"/>
      <c r="FHY43" s="709"/>
      <c r="FHZ43" s="708"/>
      <c r="FIA43" s="709"/>
      <c r="FIB43" s="708"/>
      <c r="FIC43" s="709"/>
      <c r="FID43" s="708"/>
      <c r="FIE43" s="709"/>
      <c r="FIF43" s="708"/>
      <c r="FIG43" s="709"/>
      <c r="FIH43" s="708"/>
      <c r="FII43" s="709"/>
      <c r="FIJ43" s="708"/>
      <c r="FIK43" s="709"/>
      <c r="FIL43" s="708"/>
      <c r="FIM43" s="709"/>
      <c r="FIN43" s="708"/>
      <c r="FIO43" s="709"/>
      <c r="FIP43" s="708"/>
      <c r="FIQ43" s="709"/>
      <c r="FIR43" s="708"/>
      <c r="FIS43" s="709"/>
      <c r="FIT43" s="708"/>
      <c r="FIU43" s="709"/>
      <c r="FIV43" s="708"/>
      <c r="FIW43" s="709"/>
      <c r="FIX43" s="708"/>
      <c r="FIY43" s="709"/>
      <c r="FIZ43" s="708"/>
      <c r="FJA43" s="709"/>
      <c r="FJB43" s="708"/>
      <c r="FJC43" s="709"/>
      <c r="FJD43" s="708"/>
      <c r="FJE43" s="709"/>
      <c r="FJF43" s="708"/>
      <c r="FJG43" s="709"/>
      <c r="FJH43" s="708"/>
      <c r="FJI43" s="709"/>
      <c r="FJJ43" s="708"/>
      <c r="FJK43" s="709"/>
      <c r="FJL43" s="708"/>
      <c r="FJM43" s="709"/>
      <c r="FJN43" s="708"/>
      <c r="FJO43" s="709"/>
      <c r="FJP43" s="708"/>
      <c r="FJQ43" s="709"/>
      <c r="FJR43" s="708"/>
      <c r="FJS43" s="709"/>
      <c r="FJT43" s="708"/>
      <c r="FJU43" s="709"/>
      <c r="FJV43" s="708"/>
      <c r="FJW43" s="709"/>
      <c r="FJX43" s="708"/>
      <c r="FJY43" s="709"/>
      <c r="FJZ43" s="708"/>
      <c r="FKA43" s="709"/>
      <c r="FKB43" s="708"/>
      <c r="FKC43" s="709"/>
      <c r="FKD43" s="708"/>
      <c r="FKE43" s="709"/>
      <c r="FKF43" s="708"/>
      <c r="FKG43" s="709"/>
      <c r="FKH43" s="708"/>
      <c r="FKI43" s="709"/>
      <c r="FKJ43" s="708"/>
      <c r="FKK43" s="709"/>
      <c r="FKL43" s="708"/>
      <c r="FKM43" s="709"/>
      <c r="FKN43" s="708"/>
      <c r="FKO43" s="709"/>
      <c r="FKP43" s="708"/>
      <c r="FKQ43" s="709"/>
      <c r="FKR43" s="708"/>
      <c r="FKS43" s="709"/>
      <c r="FKT43" s="708"/>
      <c r="FKU43" s="709"/>
      <c r="FKV43" s="708"/>
      <c r="FKW43" s="709"/>
      <c r="FKX43" s="708"/>
      <c r="FKY43" s="709"/>
      <c r="FKZ43" s="708"/>
      <c r="FLA43" s="709"/>
      <c r="FLB43" s="708"/>
      <c r="FLC43" s="709"/>
      <c r="FLD43" s="708"/>
      <c r="FLE43" s="709"/>
      <c r="FLF43" s="708"/>
      <c r="FLG43" s="709"/>
      <c r="FLH43" s="708"/>
      <c r="FLI43" s="709"/>
      <c r="FLJ43" s="708"/>
      <c r="FLK43" s="709"/>
      <c r="FLL43" s="708"/>
      <c r="FLM43" s="709"/>
      <c r="FLN43" s="708"/>
      <c r="FLO43" s="709"/>
      <c r="FLP43" s="708"/>
      <c r="FLQ43" s="709"/>
      <c r="FLR43" s="708"/>
      <c r="FLS43" s="709"/>
      <c r="FLT43" s="708"/>
      <c r="FLU43" s="709"/>
      <c r="FLV43" s="708"/>
      <c r="FLW43" s="709"/>
      <c r="FLX43" s="708"/>
      <c r="FLY43" s="709"/>
      <c r="FLZ43" s="708"/>
      <c r="FMA43" s="709"/>
      <c r="FMB43" s="708"/>
      <c r="FMC43" s="709"/>
      <c r="FMD43" s="708"/>
      <c r="FME43" s="709"/>
      <c r="FMF43" s="708"/>
      <c r="FMG43" s="709"/>
      <c r="FMH43" s="708"/>
      <c r="FMI43" s="709"/>
      <c r="FMJ43" s="708"/>
      <c r="FMK43" s="709"/>
      <c r="FML43" s="708"/>
      <c r="FMM43" s="709"/>
      <c r="FMN43" s="708"/>
      <c r="FMO43" s="709"/>
      <c r="FMP43" s="708"/>
      <c r="FMQ43" s="709"/>
      <c r="FMR43" s="708"/>
      <c r="FMS43" s="709"/>
      <c r="FMT43" s="708"/>
      <c r="FMU43" s="709"/>
      <c r="FMV43" s="708"/>
      <c r="FMW43" s="709"/>
      <c r="FMX43" s="708"/>
      <c r="FMY43" s="709"/>
      <c r="FMZ43" s="708"/>
      <c r="FNA43" s="709"/>
      <c r="FNB43" s="708"/>
      <c r="FNC43" s="709"/>
      <c r="FND43" s="708"/>
      <c r="FNE43" s="709"/>
      <c r="FNF43" s="708"/>
      <c r="FNG43" s="709"/>
      <c r="FNH43" s="708"/>
      <c r="FNI43" s="709"/>
      <c r="FNJ43" s="708"/>
      <c r="FNK43" s="709"/>
      <c r="FNL43" s="708"/>
      <c r="FNM43" s="709"/>
      <c r="FNN43" s="708"/>
      <c r="FNO43" s="709"/>
      <c r="FNP43" s="708"/>
      <c r="FNQ43" s="709"/>
      <c r="FNR43" s="708"/>
      <c r="FNS43" s="709"/>
      <c r="FNT43" s="708"/>
      <c r="FNU43" s="709"/>
      <c r="FNV43" s="708"/>
      <c r="FNW43" s="709"/>
      <c r="FNX43" s="708"/>
      <c r="FNY43" s="709"/>
      <c r="FNZ43" s="708"/>
      <c r="FOA43" s="709"/>
      <c r="FOB43" s="708"/>
      <c r="FOC43" s="709"/>
      <c r="FOD43" s="708"/>
      <c r="FOE43" s="709"/>
      <c r="FOF43" s="708"/>
      <c r="FOG43" s="709"/>
      <c r="FOH43" s="708"/>
      <c r="FOI43" s="709"/>
      <c r="FOJ43" s="708"/>
      <c r="FOK43" s="709"/>
      <c r="FOL43" s="708"/>
      <c r="FOM43" s="709"/>
      <c r="FON43" s="708"/>
      <c r="FOO43" s="709"/>
      <c r="FOP43" s="708"/>
      <c r="FOQ43" s="709"/>
      <c r="FOR43" s="708"/>
      <c r="FOS43" s="709"/>
      <c r="FOT43" s="708"/>
      <c r="FOU43" s="709"/>
      <c r="FOV43" s="708"/>
      <c r="FOW43" s="709"/>
      <c r="FOX43" s="708"/>
      <c r="FOY43" s="709"/>
      <c r="FOZ43" s="708"/>
      <c r="FPA43" s="709"/>
      <c r="FPB43" s="708"/>
      <c r="FPC43" s="709"/>
      <c r="FPD43" s="708"/>
      <c r="FPE43" s="709"/>
      <c r="FPF43" s="708"/>
      <c r="FPG43" s="709"/>
      <c r="FPH43" s="708"/>
      <c r="FPI43" s="709"/>
      <c r="FPJ43" s="708"/>
      <c r="FPK43" s="709"/>
      <c r="FPL43" s="708"/>
      <c r="FPM43" s="709"/>
      <c r="FPN43" s="708"/>
      <c r="FPO43" s="709"/>
      <c r="FPP43" s="708"/>
      <c r="FPQ43" s="709"/>
      <c r="FPR43" s="708"/>
      <c r="FPS43" s="709"/>
      <c r="FPT43" s="708"/>
      <c r="FPU43" s="709"/>
      <c r="FPV43" s="708"/>
      <c r="FPW43" s="709"/>
      <c r="FPX43" s="708"/>
      <c r="FPY43" s="709"/>
      <c r="FPZ43" s="708"/>
      <c r="FQA43" s="709"/>
      <c r="FQB43" s="708"/>
      <c r="FQC43" s="709"/>
      <c r="FQD43" s="708"/>
      <c r="FQE43" s="709"/>
      <c r="FQF43" s="708"/>
      <c r="FQG43" s="709"/>
      <c r="FQH43" s="708"/>
      <c r="FQI43" s="709"/>
      <c r="FQJ43" s="708"/>
      <c r="FQK43" s="709"/>
      <c r="FQL43" s="708"/>
      <c r="FQM43" s="709"/>
      <c r="FQN43" s="708"/>
      <c r="FQO43" s="709"/>
      <c r="FQP43" s="708"/>
      <c r="FQQ43" s="709"/>
      <c r="FQR43" s="708"/>
      <c r="FQS43" s="709"/>
      <c r="FQT43" s="708"/>
      <c r="FQU43" s="709"/>
      <c r="FQV43" s="708"/>
      <c r="FQW43" s="709"/>
      <c r="FQX43" s="708"/>
      <c r="FQY43" s="709"/>
      <c r="FQZ43" s="708"/>
      <c r="FRA43" s="709"/>
      <c r="FRB43" s="708"/>
      <c r="FRC43" s="709"/>
      <c r="FRD43" s="708"/>
      <c r="FRE43" s="709"/>
      <c r="FRF43" s="708"/>
      <c r="FRG43" s="709"/>
      <c r="FRH43" s="708"/>
      <c r="FRI43" s="709"/>
      <c r="FRJ43" s="708"/>
      <c r="FRK43" s="709"/>
      <c r="FRL43" s="708"/>
      <c r="FRM43" s="709"/>
      <c r="FRN43" s="708"/>
      <c r="FRO43" s="709"/>
      <c r="FRP43" s="708"/>
      <c r="FRQ43" s="709"/>
      <c r="FRR43" s="708"/>
      <c r="FRS43" s="709"/>
      <c r="FRT43" s="708"/>
      <c r="FRU43" s="709"/>
      <c r="FRV43" s="708"/>
      <c r="FRW43" s="709"/>
      <c r="FRX43" s="708"/>
      <c r="FRY43" s="709"/>
      <c r="FRZ43" s="708"/>
      <c r="FSA43" s="709"/>
      <c r="FSB43" s="708"/>
      <c r="FSC43" s="709"/>
      <c r="FSD43" s="708"/>
      <c r="FSE43" s="709"/>
      <c r="FSF43" s="708"/>
      <c r="FSG43" s="709"/>
      <c r="FSH43" s="708"/>
      <c r="FSI43" s="709"/>
      <c r="FSJ43" s="708"/>
      <c r="FSK43" s="709"/>
      <c r="FSL43" s="708"/>
      <c r="FSM43" s="709"/>
      <c r="FSN43" s="708"/>
      <c r="FSO43" s="709"/>
      <c r="FSP43" s="708"/>
      <c r="FSQ43" s="709"/>
      <c r="FSR43" s="708"/>
      <c r="FSS43" s="709"/>
      <c r="FST43" s="708"/>
      <c r="FSU43" s="709"/>
      <c r="FSV43" s="708"/>
      <c r="FSW43" s="709"/>
      <c r="FSX43" s="708"/>
      <c r="FSY43" s="709"/>
      <c r="FSZ43" s="708"/>
      <c r="FTA43" s="709"/>
      <c r="FTB43" s="708"/>
      <c r="FTC43" s="709"/>
      <c r="FTD43" s="708"/>
      <c r="FTE43" s="709"/>
      <c r="FTF43" s="708"/>
      <c r="FTG43" s="709"/>
      <c r="FTH43" s="708"/>
      <c r="FTI43" s="709"/>
      <c r="FTJ43" s="708"/>
      <c r="FTK43" s="709"/>
      <c r="FTL43" s="708"/>
      <c r="FTM43" s="709"/>
      <c r="FTN43" s="708"/>
      <c r="FTO43" s="709"/>
      <c r="FTP43" s="708"/>
      <c r="FTQ43" s="709"/>
      <c r="FTR43" s="708"/>
      <c r="FTS43" s="709"/>
      <c r="FTT43" s="708"/>
      <c r="FTU43" s="709"/>
      <c r="FTV43" s="708"/>
      <c r="FTW43" s="709"/>
      <c r="FTX43" s="708"/>
      <c r="FTY43" s="709"/>
      <c r="FTZ43" s="708"/>
      <c r="FUA43" s="709"/>
      <c r="FUB43" s="708"/>
      <c r="FUC43" s="709"/>
      <c r="FUD43" s="708"/>
      <c r="FUE43" s="709"/>
      <c r="FUF43" s="708"/>
      <c r="FUG43" s="709"/>
      <c r="FUH43" s="708"/>
      <c r="FUI43" s="709"/>
      <c r="FUJ43" s="708"/>
      <c r="FUK43" s="709"/>
      <c r="FUL43" s="708"/>
      <c r="FUM43" s="709"/>
      <c r="FUN43" s="708"/>
      <c r="FUO43" s="709"/>
      <c r="FUP43" s="708"/>
      <c r="FUQ43" s="709"/>
      <c r="FUR43" s="708"/>
      <c r="FUS43" s="709"/>
      <c r="FUT43" s="708"/>
      <c r="FUU43" s="709"/>
      <c r="FUV43" s="708"/>
      <c r="FUW43" s="709"/>
      <c r="FUX43" s="708"/>
      <c r="FUY43" s="709"/>
      <c r="FUZ43" s="708"/>
      <c r="FVA43" s="709"/>
      <c r="FVB43" s="708"/>
      <c r="FVC43" s="709"/>
      <c r="FVD43" s="708"/>
      <c r="FVE43" s="709"/>
      <c r="FVF43" s="708"/>
      <c r="FVG43" s="709"/>
      <c r="FVH43" s="708"/>
      <c r="FVI43" s="709"/>
      <c r="FVJ43" s="708"/>
      <c r="FVK43" s="709"/>
      <c r="FVL43" s="708"/>
      <c r="FVM43" s="709"/>
      <c r="FVN43" s="708"/>
      <c r="FVO43" s="709"/>
      <c r="FVP43" s="708"/>
      <c r="FVQ43" s="709"/>
      <c r="FVR43" s="708"/>
      <c r="FVS43" s="709"/>
      <c r="FVT43" s="708"/>
      <c r="FVU43" s="709"/>
      <c r="FVV43" s="708"/>
      <c r="FVW43" s="709"/>
      <c r="FVX43" s="708"/>
      <c r="FVY43" s="709"/>
      <c r="FVZ43" s="708"/>
      <c r="FWA43" s="709"/>
      <c r="FWB43" s="708"/>
      <c r="FWC43" s="709"/>
      <c r="FWD43" s="708"/>
      <c r="FWE43" s="709"/>
      <c r="FWF43" s="708"/>
      <c r="FWG43" s="709"/>
      <c r="FWH43" s="708"/>
      <c r="FWI43" s="709"/>
      <c r="FWJ43" s="708"/>
      <c r="FWK43" s="709"/>
      <c r="FWL43" s="708"/>
      <c r="FWM43" s="709"/>
      <c r="FWN43" s="708"/>
      <c r="FWO43" s="709"/>
      <c r="FWP43" s="708"/>
      <c r="FWQ43" s="709"/>
      <c r="FWR43" s="708"/>
      <c r="FWS43" s="709"/>
      <c r="FWT43" s="708"/>
      <c r="FWU43" s="709"/>
      <c r="FWV43" s="708"/>
      <c r="FWW43" s="709"/>
      <c r="FWX43" s="708"/>
      <c r="FWY43" s="709"/>
      <c r="FWZ43" s="708"/>
      <c r="FXA43" s="709"/>
      <c r="FXB43" s="708"/>
      <c r="FXC43" s="709"/>
      <c r="FXD43" s="708"/>
      <c r="FXE43" s="709"/>
      <c r="FXF43" s="708"/>
      <c r="FXG43" s="709"/>
      <c r="FXH43" s="708"/>
      <c r="FXI43" s="709"/>
      <c r="FXJ43" s="708"/>
      <c r="FXK43" s="709"/>
      <c r="FXL43" s="708"/>
      <c r="FXM43" s="709"/>
      <c r="FXN43" s="708"/>
      <c r="FXO43" s="709"/>
      <c r="FXP43" s="708"/>
      <c r="FXQ43" s="709"/>
      <c r="FXR43" s="708"/>
      <c r="FXS43" s="709"/>
      <c r="FXT43" s="708"/>
      <c r="FXU43" s="709"/>
      <c r="FXV43" s="708"/>
      <c r="FXW43" s="709"/>
      <c r="FXX43" s="708"/>
      <c r="FXY43" s="709"/>
      <c r="FXZ43" s="708"/>
      <c r="FYA43" s="709"/>
      <c r="FYB43" s="708"/>
      <c r="FYC43" s="709"/>
      <c r="FYD43" s="708"/>
      <c r="FYE43" s="709"/>
      <c r="FYF43" s="708"/>
      <c r="FYG43" s="709"/>
      <c r="FYH43" s="708"/>
      <c r="FYI43" s="709"/>
      <c r="FYJ43" s="708"/>
      <c r="FYK43" s="709"/>
      <c r="FYL43" s="708"/>
      <c r="FYM43" s="709"/>
      <c r="FYN43" s="708"/>
      <c r="FYO43" s="709"/>
      <c r="FYP43" s="708"/>
      <c r="FYQ43" s="709"/>
      <c r="FYR43" s="708"/>
      <c r="FYS43" s="709"/>
      <c r="FYT43" s="708"/>
      <c r="FYU43" s="709"/>
      <c r="FYV43" s="708"/>
      <c r="FYW43" s="709"/>
      <c r="FYX43" s="708"/>
      <c r="FYY43" s="709"/>
      <c r="FYZ43" s="708"/>
      <c r="FZA43" s="709"/>
      <c r="FZB43" s="708"/>
      <c r="FZC43" s="709"/>
      <c r="FZD43" s="708"/>
      <c r="FZE43" s="709"/>
      <c r="FZF43" s="708"/>
      <c r="FZG43" s="709"/>
      <c r="FZH43" s="708"/>
      <c r="FZI43" s="709"/>
      <c r="FZJ43" s="708"/>
      <c r="FZK43" s="709"/>
      <c r="FZL43" s="708"/>
      <c r="FZM43" s="709"/>
      <c r="FZN43" s="708"/>
      <c r="FZO43" s="709"/>
      <c r="FZP43" s="708"/>
      <c r="FZQ43" s="709"/>
      <c r="FZR43" s="708"/>
      <c r="FZS43" s="709"/>
      <c r="FZT43" s="708"/>
      <c r="FZU43" s="709"/>
      <c r="FZV43" s="708"/>
      <c r="FZW43" s="709"/>
      <c r="FZX43" s="708"/>
      <c r="FZY43" s="709"/>
      <c r="FZZ43" s="708"/>
      <c r="GAA43" s="709"/>
      <c r="GAB43" s="708"/>
      <c r="GAC43" s="709"/>
      <c r="GAD43" s="708"/>
      <c r="GAE43" s="709"/>
      <c r="GAF43" s="708"/>
      <c r="GAG43" s="709"/>
      <c r="GAH43" s="708"/>
      <c r="GAI43" s="709"/>
      <c r="GAJ43" s="708"/>
      <c r="GAK43" s="709"/>
      <c r="GAL43" s="708"/>
      <c r="GAM43" s="709"/>
      <c r="GAN43" s="708"/>
      <c r="GAO43" s="709"/>
      <c r="GAP43" s="708"/>
      <c r="GAQ43" s="709"/>
      <c r="GAR43" s="708"/>
      <c r="GAS43" s="709"/>
      <c r="GAT43" s="708"/>
      <c r="GAU43" s="709"/>
      <c r="GAV43" s="708"/>
      <c r="GAW43" s="709"/>
      <c r="GAX43" s="708"/>
      <c r="GAY43" s="709"/>
      <c r="GAZ43" s="708"/>
      <c r="GBA43" s="709"/>
      <c r="GBB43" s="708"/>
      <c r="GBC43" s="709"/>
      <c r="GBD43" s="708"/>
      <c r="GBE43" s="709"/>
      <c r="GBF43" s="708"/>
      <c r="GBG43" s="709"/>
      <c r="GBH43" s="708"/>
      <c r="GBI43" s="709"/>
      <c r="GBJ43" s="708"/>
      <c r="GBK43" s="709"/>
      <c r="GBL43" s="708"/>
      <c r="GBM43" s="709"/>
      <c r="GBN43" s="708"/>
      <c r="GBO43" s="709"/>
      <c r="GBP43" s="708"/>
      <c r="GBQ43" s="709"/>
      <c r="GBR43" s="708"/>
      <c r="GBS43" s="709"/>
      <c r="GBT43" s="708"/>
      <c r="GBU43" s="709"/>
      <c r="GBV43" s="708"/>
      <c r="GBW43" s="709"/>
      <c r="GBX43" s="708"/>
      <c r="GBY43" s="709"/>
      <c r="GBZ43" s="708"/>
      <c r="GCA43" s="709"/>
      <c r="GCB43" s="708"/>
      <c r="GCC43" s="709"/>
      <c r="GCD43" s="708"/>
      <c r="GCE43" s="709"/>
      <c r="GCF43" s="708"/>
      <c r="GCG43" s="709"/>
      <c r="GCH43" s="708"/>
      <c r="GCI43" s="709"/>
      <c r="GCJ43" s="708"/>
      <c r="GCK43" s="709"/>
      <c r="GCL43" s="708"/>
      <c r="GCM43" s="709"/>
      <c r="GCN43" s="708"/>
      <c r="GCO43" s="709"/>
      <c r="GCP43" s="708"/>
      <c r="GCQ43" s="709"/>
      <c r="GCR43" s="708"/>
      <c r="GCS43" s="709"/>
      <c r="GCT43" s="708"/>
      <c r="GCU43" s="709"/>
      <c r="GCV43" s="708"/>
      <c r="GCW43" s="709"/>
      <c r="GCX43" s="708"/>
      <c r="GCY43" s="709"/>
      <c r="GCZ43" s="708"/>
      <c r="GDA43" s="709"/>
      <c r="GDB43" s="708"/>
      <c r="GDC43" s="709"/>
      <c r="GDD43" s="708"/>
      <c r="GDE43" s="709"/>
      <c r="GDF43" s="708"/>
      <c r="GDG43" s="709"/>
      <c r="GDH43" s="708"/>
      <c r="GDI43" s="709"/>
      <c r="GDJ43" s="708"/>
      <c r="GDK43" s="709"/>
      <c r="GDL43" s="708"/>
      <c r="GDM43" s="709"/>
      <c r="GDN43" s="708"/>
      <c r="GDO43" s="709"/>
      <c r="GDP43" s="708"/>
      <c r="GDQ43" s="709"/>
      <c r="GDR43" s="708"/>
      <c r="GDS43" s="709"/>
      <c r="GDT43" s="708"/>
      <c r="GDU43" s="709"/>
      <c r="GDV43" s="708"/>
      <c r="GDW43" s="709"/>
      <c r="GDX43" s="708"/>
      <c r="GDY43" s="709"/>
      <c r="GDZ43" s="708"/>
      <c r="GEA43" s="709"/>
      <c r="GEB43" s="708"/>
      <c r="GEC43" s="709"/>
      <c r="GED43" s="708"/>
      <c r="GEE43" s="709"/>
      <c r="GEF43" s="708"/>
      <c r="GEG43" s="709"/>
      <c r="GEH43" s="708"/>
      <c r="GEI43" s="709"/>
      <c r="GEJ43" s="708"/>
      <c r="GEK43" s="709"/>
      <c r="GEL43" s="708"/>
      <c r="GEM43" s="709"/>
      <c r="GEN43" s="708"/>
      <c r="GEO43" s="709"/>
      <c r="GEP43" s="708"/>
      <c r="GEQ43" s="709"/>
      <c r="GER43" s="708"/>
      <c r="GES43" s="709"/>
      <c r="GET43" s="708"/>
      <c r="GEU43" s="709"/>
      <c r="GEV43" s="708"/>
      <c r="GEW43" s="709"/>
      <c r="GEX43" s="708"/>
      <c r="GEY43" s="709"/>
      <c r="GEZ43" s="708"/>
      <c r="GFA43" s="709"/>
      <c r="GFB43" s="708"/>
      <c r="GFC43" s="709"/>
      <c r="GFD43" s="708"/>
      <c r="GFE43" s="709"/>
      <c r="GFF43" s="708"/>
      <c r="GFG43" s="709"/>
      <c r="GFH43" s="708"/>
      <c r="GFI43" s="709"/>
      <c r="GFJ43" s="708"/>
      <c r="GFK43" s="709"/>
      <c r="GFL43" s="708"/>
      <c r="GFM43" s="709"/>
      <c r="GFN43" s="708"/>
      <c r="GFO43" s="709"/>
      <c r="GFP43" s="708"/>
      <c r="GFQ43" s="709"/>
      <c r="GFR43" s="708"/>
      <c r="GFS43" s="709"/>
      <c r="GFT43" s="708"/>
      <c r="GFU43" s="709"/>
      <c r="GFV43" s="708"/>
      <c r="GFW43" s="709"/>
      <c r="GFX43" s="708"/>
      <c r="GFY43" s="709"/>
      <c r="GFZ43" s="708"/>
      <c r="GGA43" s="709"/>
      <c r="GGB43" s="708"/>
      <c r="GGC43" s="709"/>
      <c r="GGD43" s="708"/>
      <c r="GGE43" s="709"/>
      <c r="GGF43" s="708"/>
      <c r="GGG43" s="709"/>
      <c r="GGH43" s="708"/>
      <c r="GGI43" s="709"/>
      <c r="GGJ43" s="708"/>
      <c r="GGK43" s="709"/>
      <c r="GGL43" s="708"/>
      <c r="GGM43" s="709"/>
      <c r="GGN43" s="708"/>
      <c r="GGO43" s="709"/>
      <c r="GGP43" s="708"/>
      <c r="GGQ43" s="709"/>
      <c r="GGR43" s="708"/>
      <c r="GGS43" s="709"/>
      <c r="GGT43" s="708"/>
      <c r="GGU43" s="709"/>
      <c r="GGV43" s="708"/>
      <c r="GGW43" s="709"/>
      <c r="GGX43" s="708"/>
      <c r="GGY43" s="709"/>
      <c r="GGZ43" s="708"/>
      <c r="GHA43" s="709"/>
      <c r="GHB43" s="708"/>
      <c r="GHC43" s="709"/>
      <c r="GHD43" s="708"/>
      <c r="GHE43" s="709"/>
      <c r="GHF43" s="708"/>
      <c r="GHG43" s="709"/>
      <c r="GHH43" s="708"/>
      <c r="GHI43" s="709"/>
      <c r="GHJ43" s="708"/>
      <c r="GHK43" s="709"/>
      <c r="GHL43" s="708"/>
      <c r="GHM43" s="709"/>
      <c r="GHN43" s="708"/>
      <c r="GHO43" s="709"/>
      <c r="GHP43" s="708"/>
      <c r="GHQ43" s="709"/>
      <c r="GHR43" s="708"/>
      <c r="GHS43" s="709"/>
      <c r="GHT43" s="708"/>
      <c r="GHU43" s="709"/>
      <c r="GHV43" s="708"/>
      <c r="GHW43" s="709"/>
      <c r="GHX43" s="708"/>
      <c r="GHY43" s="709"/>
      <c r="GHZ43" s="708"/>
      <c r="GIA43" s="709"/>
      <c r="GIB43" s="708"/>
      <c r="GIC43" s="709"/>
      <c r="GID43" s="708"/>
      <c r="GIE43" s="709"/>
      <c r="GIF43" s="708"/>
      <c r="GIG43" s="709"/>
      <c r="GIH43" s="708"/>
      <c r="GII43" s="709"/>
      <c r="GIJ43" s="708"/>
      <c r="GIK43" s="709"/>
      <c r="GIL43" s="708"/>
      <c r="GIM43" s="709"/>
      <c r="GIN43" s="708"/>
      <c r="GIO43" s="709"/>
      <c r="GIP43" s="708"/>
      <c r="GIQ43" s="709"/>
      <c r="GIR43" s="708"/>
      <c r="GIS43" s="709"/>
      <c r="GIT43" s="708"/>
      <c r="GIU43" s="709"/>
      <c r="GIV43" s="708"/>
      <c r="GIW43" s="709"/>
      <c r="GIX43" s="708"/>
      <c r="GIY43" s="709"/>
      <c r="GIZ43" s="708"/>
      <c r="GJA43" s="709"/>
      <c r="GJB43" s="708"/>
      <c r="GJC43" s="709"/>
      <c r="GJD43" s="708"/>
      <c r="GJE43" s="709"/>
      <c r="GJF43" s="708"/>
      <c r="GJG43" s="709"/>
      <c r="GJH43" s="708"/>
      <c r="GJI43" s="709"/>
      <c r="GJJ43" s="708"/>
      <c r="GJK43" s="709"/>
      <c r="GJL43" s="708"/>
      <c r="GJM43" s="709"/>
      <c r="GJN43" s="708"/>
      <c r="GJO43" s="709"/>
      <c r="GJP43" s="708"/>
      <c r="GJQ43" s="709"/>
      <c r="GJR43" s="708"/>
      <c r="GJS43" s="709"/>
      <c r="GJT43" s="708"/>
      <c r="GJU43" s="709"/>
      <c r="GJV43" s="708"/>
      <c r="GJW43" s="709"/>
      <c r="GJX43" s="708"/>
      <c r="GJY43" s="709"/>
      <c r="GJZ43" s="708"/>
      <c r="GKA43" s="709"/>
      <c r="GKB43" s="708"/>
      <c r="GKC43" s="709"/>
      <c r="GKD43" s="708"/>
      <c r="GKE43" s="709"/>
      <c r="GKF43" s="708"/>
      <c r="GKG43" s="709"/>
      <c r="GKH43" s="708"/>
      <c r="GKI43" s="709"/>
      <c r="GKJ43" s="708"/>
      <c r="GKK43" s="709"/>
      <c r="GKL43" s="708"/>
      <c r="GKM43" s="709"/>
      <c r="GKN43" s="708"/>
      <c r="GKO43" s="709"/>
      <c r="GKP43" s="708"/>
      <c r="GKQ43" s="709"/>
      <c r="GKR43" s="708"/>
      <c r="GKS43" s="709"/>
      <c r="GKT43" s="708"/>
      <c r="GKU43" s="709"/>
      <c r="GKV43" s="708"/>
      <c r="GKW43" s="709"/>
      <c r="GKX43" s="708"/>
      <c r="GKY43" s="709"/>
      <c r="GKZ43" s="708"/>
      <c r="GLA43" s="709"/>
      <c r="GLB43" s="708"/>
      <c r="GLC43" s="709"/>
      <c r="GLD43" s="708"/>
      <c r="GLE43" s="709"/>
      <c r="GLF43" s="708"/>
      <c r="GLG43" s="709"/>
      <c r="GLH43" s="708"/>
      <c r="GLI43" s="709"/>
      <c r="GLJ43" s="708"/>
      <c r="GLK43" s="709"/>
      <c r="GLL43" s="708"/>
      <c r="GLM43" s="709"/>
      <c r="GLN43" s="708"/>
      <c r="GLO43" s="709"/>
      <c r="GLP43" s="708"/>
      <c r="GLQ43" s="709"/>
      <c r="GLR43" s="708"/>
      <c r="GLS43" s="709"/>
      <c r="GLT43" s="708"/>
      <c r="GLU43" s="709"/>
      <c r="GLV43" s="708"/>
      <c r="GLW43" s="709"/>
      <c r="GLX43" s="708"/>
      <c r="GLY43" s="709"/>
      <c r="GLZ43" s="708"/>
      <c r="GMA43" s="709"/>
      <c r="GMB43" s="708"/>
      <c r="GMC43" s="709"/>
      <c r="GMD43" s="708"/>
      <c r="GME43" s="709"/>
      <c r="GMF43" s="708"/>
      <c r="GMG43" s="709"/>
      <c r="GMH43" s="708"/>
      <c r="GMI43" s="709"/>
      <c r="GMJ43" s="708"/>
      <c r="GMK43" s="709"/>
      <c r="GML43" s="708"/>
      <c r="GMM43" s="709"/>
      <c r="GMN43" s="708"/>
      <c r="GMO43" s="709"/>
      <c r="GMP43" s="708"/>
      <c r="GMQ43" s="709"/>
      <c r="GMR43" s="708"/>
      <c r="GMS43" s="709"/>
      <c r="GMT43" s="708"/>
      <c r="GMU43" s="709"/>
      <c r="GMV43" s="708"/>
      <c r="GMW43" s="709"/>
      <c r="GMX43" s="708"/>
      <c r="GMY43" s="709"/>
      <c r="GMZ43" s="708"/>
      <c r="GNA43" s="709"/>
      <c r="GNB43" s="708"/>
      <c r="GNC43" s="709"/>
      <c r="GND43" s="708"/>
      <c r="GNE43" s="709"/>
      <c r="GNF43" s="708"/>
      <c r="GNG43" s="709"/>
      <c r="GNH43" s="708"/>
      <c r="GNI43" s="709"/>
      <c r="GNJ43" s="708"/>
      <c r="GNK43" s="709"/>
      <c r="GNL43" s="708"/>
      <c r="GNM43" s="709"/>
      <c r="GNN43" s="708"/>
      <c r="GNO43" s="709"/>
      <c r="GNP43" s="708"/>
      <c r="GNQ43" s="709"/>
      <c r="GNR43" s="708"/>
      <c r="GNS43" s="709"/>
      <c r="GNT43" s="708"/>
      <c r="GNU43" s="709"/>
      <c r="GNV43" s="708"/>
      <c r="GNW43" s="709"/>
      <c r="GNX43" s="708"/>
      <c r="GNY43" s="709"/>
      <c r="GNZ43" s="708"/>
      <c r="GOA43" s="709"/>
      <c r="GOB43" s="708"/>
      <c r="GOC43" s="709"/>
      <c r="GOD43" s="708"/>
      <c r="GOE43" s="709"/>
      <c r="GOF43" s="708"/>
      <c r="GOG43" s="709"/>
      <c r="GOH43" s="708"/>
      <c r="GOI43" s="709"/>
      <c r="GOJ43" s="708"/>
      <c r="GOK43" s="709"/>
      <c r="GOL43" s="708"/>
      <c r="GOM43" s="709"/>
      <c r="GON43" s="708"/>
      <c r="GOO43" s="709"/>
      <c r="GOP43" s="708"/>
      <c r="GOQ43" s="709"/>
      <c r="GOR43" s="708"/>
      <c r="GOS43" s="709"/>
      <c r="GOT43" s="708"/>
      <c r="GOU43" s="709"/>
      <c r="GOV43" s="708"/>
      <c r="GOW43" s="709"/>
      <c r="GOX43" s="708"/>
      <c r="GOY43" s="709"/>
      <c r="GOZ43" s="708"/>
      <c r="GPA43" s="709"/>
      <c r="GPB43" s="708"/>
      <c r="GPC43" s="709"/>
      <c r="GPD43" s="708"/>
      <c r="GPE43" s="709"/>
      <c r="GPF43" s="708"/>
      <c r="GPG43" s="709"/>
      <c r="GPH43" s="708"/>
      <c r="GPI43" s="709"/>
      <c r="GPJ43" s="708"/>
      <c r="GPK43" s="709"/>
      <c r="GPL43" s="708"/>
      <c r="GPM43" s="709"/>
      <c r="GPN43" s="708"/>
      <c r="GPO43" s="709"/>
      <c r="GPP43" s="708"/>
      <c r="GPQ43" s="709"/>
      <c r="GPR43" s="708"/>
      <c r="GPS43" s="709"/>
      <c r="GPT43" s="708"/>
      <c r="GPU43" s="709"/>
      <c r="GPV43" s="708"/>
      <c r="GPW43" s="709"/>
      <c r="GPX43" s="708"/>
      <c r="GPY43" s="709"/>
      <c r="GPZ43" s="708"/>
      <c r="GQA43" s="709"/>
      <c r="GQB43" s="708"/>
      <c r="GQC43" s="709"/>
      <c r="GQD43" s="708"/>
      <c r="GQE43" s="709"/>
      <c r="GQF43" s="708"/>
      <c r="GQG43" s="709"/>
      <c r="GQH43" s="708"/>
      <c r="GQI43" s="709"/>
      <c r="GQJ43" s="708"/>
      <c r="GQK43" s="709"/>
      <c r="GQL43" s="708"/>
      <c r="GQM43" s="709"/>
      <c r="GQN43" s="708"/>
      <c r="GQO43" s="709"/>
      <c r="GQP43" s="708"/>
      <c r="GQQ43" s="709"/>
      <c r="GQR43" s="708"/>
      <c r="GQS43" s="709"/>
      <c r="GQT43" s="708"/>
      <c r="GQU43" s="709"/>
      <c r="GQV43" s="708"/>
      <c r="GQW43" s="709"/>
      <c r="GQX43" s="708"/>
      <c r="GQY43" s="709"/>
      <c r="GQZ43" s="708"/>
      <c r="GRA43" s="709"/>
      <c r="GRB43" s="708"/>
      <c r="GRC43" s="709"/>
      <c r="GRD43" s="708"/>
      <c r="GRE43" s="709"/>
      <c r="GRF43" s="708"/>
      <c r="GRG43" s="709"/>
      <c r="GRH43" s="708"/>
      <c r="GRI43" s="709"/>
      <c r="GRJ43" s="708"/>
      <c r="GRK43" s="709"/>
      <c r="GRL43" s="708"/>
      <c r="GRM43" s="709"/>
      <c r="GRN43" s="708"/>
      <c r="GRO43" s="709"/>
      <c r="GRP43" s="708"/>
      <c r="GRQ43" s="709"/>
      <c r="GRR43" s="708"/>
      <c r="GRS43" s="709"/>
      <c r="GRT43" s="708"/>
      <c r="GRU43" s="709"/>
      <c r="GRV43" s="708"/>
      <c r="GRW43" s="709"/>
      <c r="GRX43" s="708"/>
      <c r="GRY43" s="709"/>
      <c r="GRZ43" s="708"/>
      <c r="GSA43" s="709"/>
      <c r="GSB43" s="708"/>
      <c r="GSC43" s="709"/>
      <c r="GSD43" s="708"/>
      <c r="GSE43" s="709"/>
      <c r="GSF43" s="708"/>
      <c r="GSG43" s="709"/>
      <c r="GSH43" s="708"/>
      <c r="GSI43" s="709"/>
      <c r="GSJ43" s="708"/>
      <c r="GSK43" s="709"/>
      <c r="GSL43" s="708"/>
      <c r="GSM43" s="709"/>
      <c r="GSN43" s="708"/>
      <c r="GSO43" s="709"/>
      <c r="GSP43" s="708"/>
      <c r="GSQ43" s="709"/>
      <c r="GSR43" s="708"/>
      <c r="GSS43" s="709"/>
      <c r="GST43" s="708"/>
      <c r="GSU43" s="709"/>
      <c r="GSV43" s="708"/>
      <c r="GSW43" s="709"/>
      <c r="GSX43" s="708"/>
      <c r="GSY43" s="709"/>
      <c r="GSZ43" s="708"/>
      <c r="GTA43" s="709"/>
      <c r="GTB43" s="708"/>
      <c r="GTC43" s="709"/>
      <c r="GTD43" s="708"/>
      <c r="GTE43" s="709"/>
      <c r="GTF43" s="708"/>
      <c r="GTG43" s="709"/>
      <c r="GTH43" s="708"/>
      <c r="GTI43" s="709"/>
      <c r="GTJ43" s="708"/>
      <c r="GTK43" s="709"/>
      <c r="GTL43" s="708"/>
      <c r="GTM43" s="709"/>
      <c r="GTN43" s="708"/>
      <c r="GTO43" s="709"/>
      <c r="GTP43" s="708"/>
      <c r="GTQ43" s="709"/>
      <c r="GTR43" s="708"/>
      <c r="GTS43" s="709"/>
      <c r="GTT43" s="708"/>
      <c r="GTU43" s="709"/>
      <c r="GTV43" s="708"/>
      <c r="GTW43" s="709"/>
      <c r="GTX43" s="708"/>
      <c r="GTY43" s="709"/>
      <c r="GTZ43" s="708"/>
      <c r="GUA43" s="709"/>
      <c r="GUB43" s="708"/>
      <c r="GUC43" s="709"/>
      <c r="GUD43" s="708"/>
      <c r="GUE43" s="709"/>
      <c r="GUF43" s="708"/>
      <c r="GUG43" s="709"/>
      <c r="GUH43" s="708"/>
      <c r="GUI43" s="709"/>
      <c r="GUJ43" s="708"/>
      <c r="GUK43" s="709"/>
      <c r="GUL43" s="708"/>
      <c r="GUM43" s="709"/>
      <c r="GUN43" s="708"/>
      <c r="GUO43" s="709"/>
      <c r="GUP43" s="708"/>
      <c r="GUQ43" s="709"/>
      <c r="GUR43" s="708"/>
      <c r="GUS43" s="709"/>
      <c r="GUT43" s="708"/>
      <c r="GUU43" s="709"/>
      <c r="GUV43" s="708"/>
      <c r="GUW43" s="709"/>
      <c r="GUX43" s="708"/>
      <c r="GUY43" s="709"/>
      <c r="GUZ43" s="708"/>
      <c r="GVA43" s="709"/>
      <c r="GVB43" s="708"/>
      <c r="GVC43" s="709"/>
      <c r="GVD43" s="708"/>
      <c r="GVE43" s="709"/>
      <c r="GVF43" s="708"/>
      <c r="GVG43" s="709"/>
      <c r="GVH43" s="708"/>
      <c r="GVI43" s="709"/>
      <c r="GVJ43" s="708"/>
      <c r="GVK43" s="709"/>
      <c r="GVL43" s="708"/>
      <c r="GVM43" s="709"/>
      <c r="GVN43" s="708"/>
      <c r="GVO43" s="709"/>
      <c r="GVP43" s="708"/>
      <c r="GVQ43" s="709"/>
      <c r="GVR43" s="708"/>
      <c r="GVS43" s="709"/>
      <c r="GVT43" s="708"/>
      <c r="GVU43" s="709"/>
      <c r="GVV43" s="708"/>
      <c r="GVW43" s="709"/>
      <c r="GVX43" s="708"/>
      <c r="GVY43" s="709"/>
      <c r="GVZ43" s="708"/>
      <c r="GWA43" s="709"/>
      <c r="GWB43" s="708"/>
      <c r="GWC43" s="709"/>
      <c r="GWD43" s="708"/>
      <c r="GWE43" s="709"/>
      <c r="GWF43" s="708"/>
      <c r="GWG43" s="709"/>
      <c r="GWH43" s="708"/>
      <c r="GWI43" s="709"/>
      <c r="GWJ43" s="708"/>
      <c r="GWK43" s="709"/>
      <c r="GWL43" s="708"/>
      <c r="GWM43" s="709"/>
      <c r="GWN43" s="708"/>
      <c r="GWO43" s="709"/>
      <c r="GWP43" s="708"/>
      <c r="GWQ43" s="709"/>
      <c r="GWR43" s="708"/>
      <c r="GWS43" s="709"/>
      <c r="GWT43" s="708"/>
      <c r="GWU43" s="709"/>
      <c r="GWV43" s="708"/>
      <c r="GWW43" s="709"/>
      <c r="GWX43" s="708"/>
      <c r="GWY43" s="709"/>
      <c r="GWZ43" s="708"/>
      <c r="GXA43" s="709"/>
      <c r="GXB43" s="708"/>
      <c r="GXC43" s="709"/>
      <c r="GXD43" s="708"/>
      <c r="GXE43" s="709"/>
      <c r="GXF43" s="708"/>
      <c r="GXG43" s="709"/>
      <c r="GXH43" s="708"/>
      <c r="GXI43" s="709"/>
      <c r="GXJ43" s="708"/>
      <c r="GXK43" s="709"/>
      <c r="GXL43" s="708"/>
      <c r="GXM43" s="709"/>
      <c r="GXN43" s="708"/>
      <c r="GXO43" s="709"/>
      <c r="GXP43" s="708"/>
      <c r="GXQ43" s="709"/>
      <c r="GXR43" s="708"/>
      <c r="GXS43" s="709"/>
      <c r="GXT43" s="708"/>
      <c r="GXU43" s="709"/>
      <c r="GXV43" s="708"/>
      <c r="GXW43" s="709"/>
      <c r="GXX43" s="708"/>
      <c r="GXY43" s="709"/>
      <c r="GXZ43" s="708"/>
      <c r="GYA43" s="709"/>
      <c r="GYB43" s="708"/>
      <c r="GYC43" s="709"/>
      <c r="GYD43" s="708"/>
      <c r="GYE43" s="709"/>
      <c r="GYF43" s="708"/>
      <c r="GYG43" s="709"/>
      <c r="GYH43" s="708"/>
      <c r="GYI43" s="709"/>
      <c r="GYJ43" s="708"/>
      <c r="GYK43" s="709"/>
      <c r="GYL43" s="708"/>
      <c r="GYM43" s="709"/>
      <c r="GYN43" s="708"/>
      <c r="GYO43" s="709"/>
      <c r="GYP43" s="708"/>
      <c r="GYQ43" s="709"/>
      <c r="GYR43" s="708"/>
      <c r="GYS43" s="709"/>
      <c r="GYT43" s="708"/>
      <c r="GYU43" s="709"/>
      <c r="GYV43" s="708"/>
      <c r="GYW43" s="709"/>
      <c r="GYX43" s="708"/>
      <c r="GYY43" s="709"/>
      <c r="GYZ43" s="708"/>
      <c r="GZA43" s="709"/>
      <c r="GZB43" s="708"/>
      <c r="GZC43" s="709"/>
      <c r="GZD43" s="708"/>
      <c r="GZE43" s="709"/>
      <c r="GZF43" s="708"/>
      <c r="GZG43" s="709"/>
      <c r="GZH43" s="708"/>
      <c r="GZI43" s="709"/>
      <c r="GZJ43" s="708"/>
      <c r="GZK43" s="709"/>
      <c r="GZL43" s="708"/>
      <c r="GZM43" s="709"/>
      <c r="GZN43" s="708"/>
      <c r="GZO43" s="709"/>
      <c r="GZP43" s="708"/>
      <c r="GZQ43" s="709"/>
      <c r="GZR43" s="708"/>
      <c r="GZS43" s="709"/>
      <c r="GZT43" s="708"/>
      <c r="GZU43" s="709"/>
      <c r="GZV43" s="708"/>
      <c r="GZW43" s="709"/>
      <c r="GZX43" s="708"/>
      <c r="GZY43" s="709"/>
      <c r="GZZ43" s="708"/>
      <c r="HAA43" s="709"/>
      <c r="HAB43" s="708"/>
      <c r="HAC43" s="709"/>
      <c r="HAD43" s="708"/>
      <c r="HAE43" s="709"/>
      <c r="HAF43" s="708"/>
      <c r="HAG43" s="709"/>
      <c r="HAH43" s="708"/>
      <c r="HAI43" s="709"/>
      <c r="HAJ43" s="708"/>
      <c r="HAK43" s="709"/>
      <c r="HAL43" s="708"/>
      <c r="HAM43" s="709"/>
      <c r="HAN43" s="708"/>
      <c r="HAO43" s="709"/>
      <c r="HAP43" s="708"/>
      <c r="HAQ43" s="709"/>
      <c r="HAR43" s="708"/>
      <c r="HAS43" s="709"/>
      <c r="HAT43" s="708"/>
      <c r="HAU43" s="709"/>
      <c r="HAV43" s="708"/>
      <c r="HAW43" s="709"/>
      <c r="HAX43" s="708"/>
      <c r="HAY43" s="709"/>
      <c r="HAZ43" s="708"/>
      <c r="HBA43" s="709"/>
      <c r="HBB43" s="708"/>
      <c r="HBC43" s="709"/>
      <c r="HBD43" s="708"/>
      <c r="HBE43" s="709"/>
      <c r="HBF43" s="708"/>
      <c r="HBG43" s="709"/>
      <c r="HBH43" s="708"/>
      <c r="HBI43" s="709"/>
      <c r="HBJ43" s="708"/>
      <c r="HBK43" s="709"/>
      <c r="HBL43" s="708"/>
      <c r="HBM43" s="709"/>
      <c r="HBN43" s="708"/>
      <c r="HBO43" s="709"/>
      <c r="HBP43" s="708"/>
      <c r="HBQ43" s="709"/>
      <c r="HBR43" s="708"/>
      <c r="HBS43" s="709"/>
      <c r="HBT43" s="708"/>
      <c r="HBU43" s="709"/>
      <c r="HBV43" s="708"/>
      <c r="HBW43" s="709"/>
      <c r="HBX43" s="708"/>
      <c r="HBY43" s="709"/>
      <c r="HBZ43" s="708"/>
      <c r="HCA43" s="709"/>
      <c r="HCB43" s="708"/>
      <c r="HCC43" s="709"/>
      <c r="HCD43" s="708"/>
      <c r="HCE43" s="709"/>
      <c r="HCF43" s="708"/>
      <c r="HCG43" s="709"/>
      <c r="HCH43" s="708"/>
      <c r="HCI43" s="709"/>
      <c r="HCJ43" s="708"/>
      <c r="HCK43" s="709"/>
      <c r="HCL43" s="708"/>
      <c r="HCM43" s="709"/>
      <c r="HCN43" s="708"/>
      <c r="HCO43" s="709"/>
      <c r="HCP43" s="708"/>
      <c r="HCQ43" s="709"/>
      <c r="HCR43" s="708"/>
      <c r="HCS43" s="709"/>
      <c r="HCT43" s="708"/>
      <c r="HCU43" s="709"/>
      <c r="HCV43" s="708"/>
      <c r="HCW43" s="709"/>
      <c r="HCX43" s="708"/>
      <c r="HCY43" s="709"/>
      <c r="HCZ43" s="708"/>
      <c r="HDA43" s="709"/>
      <c r="HDB43" s="708"/>
      <c r="HDC43" s="709"/>
      <c r="HDD43" s="708"/>
      <c r="HDE43" s="709"/>
      <c r="HDF43" s="708"/>
      <c r="HDG43" s="709"/>
      <c r="HDH43" s="708"/>
      <c r="HDI43" s="709"/>
      <c r="HDJ43" s="708"/>
      <c r="HDK43" s="709"/>
      <c r="HDL43" s="708"/>
      <c r="HDM43" s="709"/>
      <c r="HDN43" s="708"/>
      <c r="HDO43" s="709"/>
      <c r="HDP43" s="708"/>
      <c r="HDQ43" s="709"/>
      <c r="HDR43" s="708"/>
      <c r="HDS43" s="709"/>
      <c r="HDT43" s="708"/>
      <c r="HDU43" s="709"/>
      <c r="HDV43" s="708"/>
      <c r="HDW43" s="709"/>
      <c r="HDX43" s="708"/>
      <c r="HDY43" s="709"/>
      <c r="HDZ43" s="708"/>
      <c r="HEA43" s="709"/>
      <c r="HEB43" s="708"/>
      <c r="HEC43" s="709"/>
      <c r="HED43" s="708"/>
      <c r="HEE43" s="709"/>
      <c r="HEF43" s="708"/>
      <c r="HEG43" s="709"/>
      <c r="HEH43" s="708"/>
      <c r="HEI43" s="709"/>
      <c r="HEJ43" s="708"/>
      <c r="HEK43" s="709"/>
      <c r="HEL43" s="708"/>
      <c r="HEM43" s="709"/>
      <c r="HEN43" s="708"/>
      <c r="HEO43" s="709"/>
      <c r="HEP43" s="708"/>
      <c r="HEQ43" s="709"/>
      <c r="HER43" s="708"/>
      <c r="HES43" s="709"/>
      <c r="HET43" s="708"/>
      <c r="HEU43" s="709"/>
      <c r="HEV43" s="708"/>
      <c r="HEW43" s="709"/>
      <c r="HEX43" s="708"/>
      <c r="HEY43" s="709"/>
      <c r="HEZ43" s="708"/>
      <c r="HFA43" s="709"/>
      <c r="HFB43" s="708"/>
      <c r="HFC43" s="709"/>
      <c r="HFD43" s="708"/>
      <c r="HFE43" s="709"/>
      <c r="HFF43" s="708"/>
      <c r="HFG43" s="709"/>
      <c r="HFH43" s="708"/>
      <c r="HFI43" s="709"/>
      <c r="HFJ43" s="708"/>
      <c r="HFK43" s="709"/>
      <c r="HFL43" s="708"/>
      <c r="HFM43" s="709"/>
      <c r="HFN43" s="708"/>
      <c r="HFO43" s="709"/>
      <c r="HFP43" s="708"/>
      <c r="HFQ43" s="709"/>
      <c r="HFR43" s="708"/>
      <c r="HFS43" s="709"/>
      <c r="HFT43" s="708"/>
      <c r="HFU43" s="709"/>
      <c r="HFV43" s="708"/>
      <c r="HFW43" s="709"/>
      <c r="HFX43" s="708"/>
      <c r="HFY43" s="709"/>
      <c r="HFZ43" s="708"/>
      <c r="HGA43" s="709"/>
      <c r="HGB43" s="708"/>
      <c r="HGC43" s="709"/>
      <c r="HGD43" s="708"/>
      <c r="HGE43" s="709"/>
      <c r="HGF43" s="708"/>
      <c r="HGG43" s="709"/>
      <c r="HGH43" s="708"/>
      <c r="HGI43" s="709"/>
      <c r="HGJ43" s="708"/>
      <c r="HGK43" s="709"/>
      <c r="HGL43" s="708"/>
      <c r="HGM43" s="709"/>
      <c r="HGN43" s="708"/>
      <c r="HGO43" s="709"/>
      <c r="HGP43" s="708"/>
      <c r="HGQ43" s="709"/>
      <c r="HGR43" s="708"/>
      <c r="HGS43" s="709"/>
      <c r="HGT43" s="708"/>
      <c r="HGU43" s="709"/>
      <c r="HGV43" s="708"/>
      <c r="HGW43" s="709"/>
      <c r="HGX43" s="708"/>
      <c r="HGY43" s="709"/>
      <c r="HGZ43" s="708"/>
      <c r="HHA43" s="709"/>
      <c r="HHB43" s="708"/>
      <c r="HHC43" s="709"/>
      <c r="HHD43" s="708"/>
      <c r="HHE43" s="709"/>
      <c r="HHF43" s="708"/>
      <c r="HHG43" s="709"/>
      <c r="HHH43" s="708"/>
      <c r="HHI43" s="709"/>
      <c r="HHJ43" s="708"/>
      <c r="HHK43" s="709"/>
      <c r="HHL43" s="708"/>
      <c r="HHM43" s="709"/>
      <c r="HHN43" s="708"/>
      <c r="HHO43" s="709"/>
      <c r="HHP43" s="708"/>
      <c r="HHQ43" s="709"/>
      <c r="HHR43" s="708"/>
      <c r="HHS43" s="709"/>
      <c r="HHT43" s="708"/>
      <c r="HHU43" s="709"/>
      <c r="HHV43" s="708"/>
      <c r="HHW43" s="709"/>
      <c r="HHX43" s="708"/>
      <c r="HHY43" s="709"/>
      <c r="HHZ43" s="708"/>
      <c r="HIA43" s="709"/>
      <c r="HIB43" s="708"/>
      <c r="HIC43" s="709"/>
      <c r="HID43" s="708"/>
      <c r="HIE43" s="709"/>
      <c r="HIF43" s="708"/>
      <c r="HIG43" s="709"/>
      <c r="HIH43" s="708"/>
      <c r="HII43" s="709"/>
      <c r="HIJ43" s="708"/>
      <c r="HIK43" s="709"/>
      <c r="HIL43" s="708"/>
      <c r="HIM43" s="709"/>
      <c r="HIN43" s="708"/>
      <c r="HIO43" s="709"/>
      <c r="HIP43" s="708"/>
      <c r="HIQ43" s="709"/>
      <c r="HIR43" s="708"/>
      <c r="HIS43" s="709"/>
      <c r="HIT43" s="708"/>
      <c r="HIU43" s="709"/>
      <c r="HIV43" s="708"/>
      <c r="HIW43" s="709"/>
      <c r="HIX43" s="708"/>
      <c r="HIY43" s="709"/>
      <c r="HIZ43" s="708"/>
      <c r="HJA43" s="709"/>
      <c r="HJB43" s="708"/>
      <c r="HJC43" s="709"/>
      <c r="HJD43" s="708"/>
      <c r="HJE43" s="709"/>
      <c r="HJF43" s="708"/>
      <c r="HJG43" s="709"/>
      <c r="HJH43" s="708"/>
      <c r="HJI43" s="709"/>
      <c r="HJJ43" s="708"/>
      <c r="HJK43" s="709"/>
      <c r="HJL43" s="708"/>
      <c r="HJM43" s="709"/>
      <c r="HJN43" s="708"/>
      <c r="HJO43" s="709"/>
      <c r="HJP43" s="708"/>
      <c r="HJQ43" s="709"/>
      <c r="HJR43" s="708"/>
      <c r="HJS43" s="709"/>
      <c r="HJT43" s="708"/>
      <c r="HJU43" s="709"/>
      <c r="HJV43" s="708"/>
      <c r="HJW43" s="709"/>
      <c r="HJX43" s="708"/>
      <c r="HJY43" s="709"/>
      <c r="HJZ43" s="708"/>
      <c r="HKA43" s="709"/>
      <c r="HKB43" s="708"/>
      <c r="HKC43" s="709"/>
      <c r="HKD43" s="708"/>
      <c r="HKE43" s="709"/>
      <c r="HKF43" s="708"/>
      <c r="HKG43" s="709"/>
      <c r="HKH43" s="708"/>
      <c r="HKI43" s="709"/>
      <c r="HKJ43" s="708"/>
      <c r="HKK43" s="709"/>
      <c r="HKL43" s="708"/>
      <c r="HKM43" s="709"/>
      <c r="HKN43" s="708"/>
      <c r="HKO43" s="709"/>
      <c r="HKP43" s="708"/>
      <c r="HKQ43" s="709"/>
      <c r="HKR43" s="708"/>
      <c r="HKS43" s="709"/>
      <c r="HKT43" s="708"/>
      <c r="HKU43" s="709"/>
      <c r="HKV43" s="708"/>
      <c r="HKW43" s="709"/>
      <c r="HKX43" s="708"/>
      <c r="HKY43" s="709"/>
      <c r="HKZ43" s="708"/>
      <c r="HLA43" s="709"/>
      <c r="HLB43" s="708"/>
      <c r="HLC43" s="709"/>
      <c r="HLD43" s="708"/>
      <c r="HLE43" s="709"/>
      <c r="HLF43" s="708"/>
      <c r="HLG43" s="709"/>
      <c r="HLH43" s="708"/>
      <c r="HLI43" s="709"/>
      <c r="HLJ43" s="708"/>
      <c r="HLK43" s="709"/>
      <c r="HLL43" s="708"/>
      <c r="HLM43" s="709"/>
      <c r="HLN43" s="708"/>
      <c r="HLO43" s="709"/>
      <c r="HLP43" s="708"/>
      <c r="HLQ43" s="709"/>
      <c r="HLR43" s="708"/>
      <c r="HLS43" s="709"/>
      <c r="HLT43" s="708"/>
      <c r="HLU43" s="709"/>
      <c r="HLV43" s="708"/>
      <c r="HLW43" s="709"/>
      <c r="HLX43" s="708"/>
      <c r="HLY43" s="709"/>
      <c r="HLZ43" s="708"/>
      <c r="HMA43" s="709"/>
      <c r="HMB43" s="708"/>
      <c r="HMC43" s="709"/>
      <c r="HMD43" s="708"/>
      <c r="HME43" s="709"/>
      <c r="HMF43" s="708"/>
      <c r="HMG43" s="709"/>
      <c r="HMH43" s="708"/>
      <c r="HMI43" s="709"/>
      <c r="HMJ43" s="708"/>
      <c r="HMK43" s="709"/>
      <c r="HML43" s="708"/>
      <c r="HMM43" s="709"/>
      <c r="HMN43" s="708"/>
      <c r="HMO43" s="709"/>
      <c r="HMP43" s="708"/>
      <c r="HMQ43" s="709"/>
      <c r="HMR43" s="708"/>
      <c r="HMS43" s="709"/>
      <c r="HMT43" s="708"/>
      <c r="HMU43" s="709"/>
      <c r="HMV43" s="708"/>
      <c r="HMW43" s="709"/>
      <c r="HMX43" s="708"/>
      <c r="HMY43" s="709"/>
      <c r="HMZ43" s="708"/>
      <c r="HNA43" s="709"/>
      <c r="HNB43" s="708"/>
      <c r="HNC43" s="709"/>
      <c r="HND43" s="708"/>
      <c r="HNE43" s="709"/>
      <c r="HNF43" s="708"/>
      <c r="HNG43" s="709"/>
      <c r="HNH43" s="708"/>
      <c r="HNI43" s="709"/>
      <c r="HNJ43" s="708"/>
      <c r="HNK43" s="709"/>
      <c r="HNL43" s="708"/>
      <c r="HNM43" s="709"/>
      <c r="HNN43" s="708"/>
      <c r="HNO43" s="709"/>
      <c r="HNP43" s="708"/>
      <c r="HNQ43" s="709"/>
      <c r="HNR43" s="708"/>
      <c r="HNS43" s="709"/>
      <c r="HNT43" s="708"/>
      <c r="HNU43" s="709"/>
      <c r="HNV43" s="708"/>
      <c r="HNW43" s="709"/>
      <c r="HNX43" s="708"/>
      <c r="HNY43" s="709"/>
      <c r="HNZ43" s="708"/>
      <c r="HOA43" s="709"/>
      <c r="HOB43" s="708"/>
      <c r="HOC43" s="709"/>
      <c r="HOD43" s="708"/>
      <c r="HOE43" s="709"/>
      <c r="HOF43" s="708"/>
      <c r="HOG43" s="709"/>
      <c r="HOH43" s="708"/>
      <c r="HOI43" s="709"/>
      <c r="HOJ43" s="708"/>
      <c r="HOK43" s="709"/>
      <c r="HOL43" s="708"/>
      <c r="HOM43" s="709"/>
      <c r="HON43" s="708"/>
      <c r="HOO43" s="709"/>
      <c r="HOP43" s="708"/>
      <c r="HOQ43" s="709"/>
      <c r="HOR43" s="708"/>
      <c r="HOS43" s="709"/>
      <c r="HOT43" s="708"/>
      <c r="HOU43" s="709"/>
      <c r="HOV43" s="708"/>
      <c r="HOW43" s="709"/>
      <c r="HOX43" s="708"/>
      <c r="HOY43" s="709"/>
      <c r="HOZ43" s="708"/>
      <c r="HPA43" s="709"/>
      <c r="HPB43" s="708"/>
      <c r="HPC43" s="709"/>
      <c r="HPD43" s="708"/>
      <c r="HPE43" s="709"/>
      <c r="HPF43" s="708"/>
      <c r="HPG43" s="709"/>
      <c r="HPH43" s="708"/>
      <c r="HPI43" s="709"/>
      <c r="HPJ43" s="708"/>
      <c r="HPK43" s="709"/>
      <c r="HPL43" s="708"/>
      <c r="HPM43" s="709"/>
      <c r="HPN43" s="708"/>
      <c r="HPO43" s="709"/>
      <c r="HPP43" s="708"/>
      <c r="HPQ43" s="709"/>
      <c r="HPR43" s="708"/>
      <c r="HPS43" s="709"/>
      <c r="HPT43" s="708"/>
      <c r="HPU43" s="709"/>
      <c r="HPV43" s="708"/>
      <c r="HPW43" s="709"/>
      <c r="HPX43" s="708"/>
      <c r="HPY43" s="709"/>
      <c r="HPZ43" s="708"/>
      <c r="HQA43" s="709"/>
      <c r="HQB43" s="708"/>
      <c r="HQC43" s="709"/>
      <c r="HQD43" s="708"/>
      <c r="HQE43" s="709"/>
      <c r="HQF43" s="708"/>
      <c r="HQG43" s="709"/>
      <c r="HQH43" s="708"/>
      <c r="HQI43" s="709"/>
      <c r="HQJ43" s="708"/>
      <c r="HQK43" s="709"/>
      <c r="HQL43" s="708"/>
      <c r="HQM43" s="709"/>
      <c r="HQN43" s="708"/>
      <c r="HQO43" s="709"/>
      <c r="HQP43" s="708"/>
      <c r="HQQ43" s="709"/>
      <c r="HQR43" s="708"/>
      <c r="HQS43" s="709"/>
      <c r="HQT43" s="708"/>
      <c r="HQU43" s="709"/>
      <c r="HQV43" s="708"/>
      <c r="HQW43" s="709"/>
      <c r="HQX43" s="708"/>
      <c r="HQY43" s="709"/>
      <c r="HQZ43" s="708"/>
      <c r="HRA43" s="709"/>
      <c r="HRB43" s="708"/>
      <c r="HRC43" s="709"/>
      <c r="HRD43" s="708"/>
      <c r="HRE43" s="709"/>
      <c r="HRF43" s="708"/>
      <c r="HRG43" s="709"/>
      <c r="HRH43" s="708"/>
      <c r="HRI43" s="709"/>
      <c r="HRJ43" s="708"/>
      <c r="HRK43" s="709"/>
      <c r="HRL43" s="708"/>
      <c r="HRM43" s="709"/>
      <c r="HRN43" s="708"/>
      <c r="HRO43" s="709"/>
      <c r="HRP43" s="708"/>
      <c r="HRQ43" s="709"/>
      <c r="HRR43" s="708"/>
      <c r="HRS43" s="709"/>
      <c r="HRT43" s="708"/>
      <c r="HRU43" s="709"/>
      <c r="HRV43" s="708"/>
      <c r="HRW43" s="709"/>
      <c r="HRX43" s="708"/>
      <c r="HRY43" s="709"/>
      <c r="HRZ43" s="708"/>
      <c r="HSA43" s="709"/>
      <c r="HSB43" s="708"/>
      <c r="HSC43" s="709"/>
      <c r="HSD43" s="708"/>
      <c r="HSE43" s="709"/>
      <c r="HSF43" s="708"/>
      <c r="HSG43" s="709"/>
      <c r="HSH43" s="708"/>
      <c r="HSI43" s="709"/>
      <c r="HSJ43" s="708"/>
      <c r="HSK43" s="709"/>
      <c r="HSL43" s="708"/>
      <c r="HSM43" s="709"/>
      <c r="HSN43" s="708"/>
      <c r="HSO43" s="709"/>
      <c r="HSP43" s="708"/>
      <c r="HSQ43" s="709"/>
      <c r="HSR43" s="708"/>
      <c r="HSS43" s="709"/>
      <c r="HST43" s="708"/>
      <c r="HSU43" s="709"/>
      <c r="HSV43" s="708"/>
      <c r="HSW43" s="709"/>
      <c r="HSX43" s="708"/>
      <c r="HSY43" s="709"/>
      <c r="HSZ43" s="708"/>
      <c r="HTA43" s="709"/>
      <c r="HTB43" s="708"/>
      <c r="HTC43" s="709"/>
      <c r="HTD43" s="708"/>
      <c r="HTE43" s="709"/>
      <c r="HTF43" s="708"/>
      <c r="HTG43" s="709"/>
      <c r="HTH43" s="708"/>
      <c r="HTI43" s="709"/>
      <c r="HTJ43" s="708"/>
      <c r="HTK43" s="709"/>
      <c r="HTL43" s="708"/>
      <c r="HTM43" s="709"/>
      <c r="HTN43" s="708"/>
      <c r="HTO43" s="709"/>
      <c r="HTP43" s="708"/>
      <c r="HTQ43" s="709"/>
      <c r="HTR43" s="708"/>
      <c r="HTS43" s="709"/>
      <c r="HTT43" s="708"/>
      <c r="HTU43" s="709"/>
      <c r="HTV43" s="708"/>
      <c r="HTW43" s="709"/>
      <c r="HTX43" s="708"/>
      <c r="HTY43" s="709"/>
      <c r="HTZ43" s="708"/>
      <c r="HUA43" s="709"/>
      <c r="HUB43" s="708"/>
      <c r="HUC43" s="709"/>
      <c r="HUD43" s="708"/>
      <c r="HUE43" s="709"/>
      <c r="HUF43" s="708"/>
      <c r="HUG43" s="709"/>
      <c r="HUH43" s="708"/>
      <c r="HUI43" s="709"/>
      <c r="HUJ43" s="708"/>
      <c r="HUK43" s="709"/>
      <c r="HUL43" s="708"/>
      <c r="HUM43" s="709"/>
      <c r="HUN43" s="708"/>
      <c r="HUO43" s="709"/>
      <c r="HUP43" s="708"/>
      <c r="HUQ43" s="709"/>
      <c r="HUR43" s="708"/>
      <c r="HUS43" s="709"/>
      <c r="HUT43" s="708"/>
      <c r="HUU43" s="709"/>
      <c r="HUV43" s="708"/>
      <c r="HUW43" s="709"/>
      <c r="HUX43" s="708"/>
      <c r="HUY43" s="709"/>
      <c r="HUZ43" s="708"/>
      <c r="HVA43" s="709"/>
      <c r="HVB43" s="708"/>
      <c r="HVC43" s="709"/>
      <c r="HVD43" s="708"/>
      <c r="HVE43" s="709"/>
      <c r="HVF43" s="708"/>
      <c r="HVG43" s="709"/>
      <c r="HVH43" s="708"/>
      <c r="HVI43" s="709"/>
      <c r="HVJ43" s="708"/>
      <c r="HVK43" s="709"/>
      <c r="HVL43" s="708"/>
      <c r="HVM43" s="709"/>
      <c r="HVN43" s="708"/>
      <c r="HVO43" s="709"/>
      <c r="HVP43" s="708"/>
      <c r="HVQ43" s="709"/>
      <c r="HVR43" s="708"/>
      <c r="HVS43" s="709"/>
      <c r="HVT43" s="708"/>
      <c r="HVU43" s="709"/>
      <c r="HVV43" s="708"/>
      <c r="HVW43" s="709"/>
      <c r="HVX43" s="708"/>
      <c r="HVY43" s="709"/>
      <c r="HVZ43" s="708"/>
      <c r="HWA43" s="709"/>
      <c r="HWB43" s="708"/>
      <c r="HWC43" s="709"/>
      <c r="HWD43" s="708"/>
      <c r="HWE43" s="709"/>
      <c r="HWF43" s="708"/>
      <c r="HWG43" s="709"/>
      <c r="HWH43" s="708"/>
      <c r="HWI43" s="709"/>
      <c r="HWJ43" s="708"/>
      <c r="HWK43" s="709"/>
      <c r="HWL43" s="708"/>
      <c r="HWM43" s="709"/>
      <c r="HWN43" s="708"/>
      <c r="HWO43" s="709"/>
      <c r="HWP43" s="708"/>
      <c r="HWQ43" s="709"/>
      <c r="HWR43" s="708"/>
      <c r="HWS43" s="709"/>
      <c r="HWT43" s="708"/>
      <c r="HWU43" s="709"/>
      <c r="HWV43" s="708"/>
      <c r="HWW43" s="709"/>
      <c r="HWX43" s="708"/>
      <c r="HWY43" s="709"/>
      <c r="HWZ43" s="708"/>
      <c r="HXA43" s="709"/>
      <c r="HXB43" s="708"/>
      <c r="HXC43" s="709"/>
      <c r="HXD43" s="708"/>
      <c r="HXE43" s="709"/>
      <c r="HXF43" s="708"/>
      <c r="HXG43" s="709"/>
      <c r="HXH43" s="708"/>
      <c r="HXI43" s="709"/>
      <c r="HXJ43" s="708"/>
      <c r="HXK43" s="709"/>
      <c r="HXL43" s="708"/>
      <c r="HXM43" s="709"/>
      <c r="HXN43" s="708"/>
      <c r="HXO43" s="709"/>
      <c r="HXP43" s="708"/>
      <c r="HXQ43" s="709"/>
      <c r="HXR43" s="708"/>
      <c r="HXS43" s="709"/>
      <c r="HXT43" s="708"/>
      <c r="HXU43" s="709"/>
      <c r="HXV43" s="708"/>
      <c r="HXW43" s="709"/>
      <c r="HXX43" s="708"/>
      <c r="HXY43" s="709"/>
      <c r="HXZ43" s="708"/>
      <c r="HYA43" s="709"/>
      <c r="HYB43" s="708"/>
      <c r="HYC43" s="709"/>
      <c r="HYD43" s="708"/>
      <c r="HYE43" s="709"/>
      <c r="HYF43" s="708"/>
      <c r="HYG43" s="709"/>
      <c r="HYH43" s="708"/>
      <c r="HYI43" s="709"/>
      <c r="HYJ43" s="708"/>
      <c r="HYK43" s="709"/>
      <c r="HYL43" s="708"/>
      <c r="HYM43" s="709"/>
      <c r="HYN43" s="708"/>
      <c r="HYO43" s="709"/>
      <c r="HYP43" s="708"/>
      <c r="HYQ43" s="709"/>
      <c r="HYR43" s="708"/>
      <c r="HYS43" s="709"/>
      <c r="HYT43" s="708"/>
      <c r="HYU43" s="709"/>
      <c r="HYV43" s="708"/>
      <c r="HYW43" s="709"/>
      <c r="HYX43" s="708"/>
      <c r="HYY43" s="709"/>
      <c r="HYZ43" s="708"/>
      <c r="HZA43" s="709"/>
      <c r="HZB43" s="708"/>
      <c r="HZC43" s="709"/>
      <c r="HZD43" s="708"/>
      <c r="HZE43" s="709"/>
      <c r="HZF43" s="708"/>
      <c r="HZG43" s="709"/>
      <c r="HZH43" s="708"/>
      <c r="HZI43" s="709"/>
      <c r="HZJ43" s="708"/>
      <c r="HZK43" s="709"/>
      <c r="HZL43" s="708"/>
      <c r="HZM43" s="709"/>
      <c r="HZN43" s="708"/>
      <c r="HZO43" s="709"/>
      <c r="HZP43" s="708"/>
      <c r="HZQ43" s="709"/>
      <c r="HZR43" s="708"/>
      <c r="HZS43" s="709"/>
      <c r="HZT43" s="708"/>
      <c r="HZU43" s="709"/>
      <c r="HZV43" s="708"/>
      <c r="HZW43" s="709"/>
      <c r="HZX43" s="708"/>
      <c r="HZY43" s="709"/>
      <c r="HZZ43" s="708"/>
      <c r="IAA43" s="709"/>
      <c r="IAB43" s="708"/>
      <c r="IAC43" s="709"/>
      <c r="IAD43" s="708"/>
      <c r="IAE43" s="709"/>
      <c r="IAF43" s="708"/>
      <c r="IAG43" s="709"/>
      <c r="IAH43" s="708"/>
      <c r="IAI43" s="709"/>
      <c r="IAJ43" s="708"/>
      <c r="IAK43" s="709"/>
      <c r="IAL43" s="708"/>
      <c r="IAM43" s="709"/>
      <c r="IAN43" s="708"/>
      <c r="IAO43" s="709"/>
      <c r="IAP43" s="708"/>
      <c r="IAQ43" s="709"/>
      <c r="IAR43" s="708"/>
      <c r="IAS43" s="709"/>
      <c r="IAT43" s="708"/>
      <c r="IAU43" s="709"/>
      <c r="IAV43" s="708"/>
      <c r="IAW43" s="709"/>
      <c r="IAX43" s="708"/>
      <c r="IAY43" s="709"/>
      <c r="IAZ43" s="708"/>
      <c r="IBA43" s="709"/>
      <c r="IBB43" s="708"/>
      <c r="IBC43" s="709"/>
      <c r="IBD43" s="708"/>
      <c r="IBE43" s="709"/>
      <c r="IBF43" s="708"/>
      <c r="IBG43" s="709"/>
      <c r="IBH43" s="708"/>
      <c r="IBI43" s="709"/>
      <c r="IBJ43" s="708"/>
      <c r="IBK43" s="709"/>
      <c r="IBL43" s="708"/>
      <c r="IBM43" s="709"/>
      <c r="IBN43" s="708"/>
      <c r="IBO43" s="709"/>
      <c r="IBP43" s="708"/>
      <c r="IBQ43" s="709"/>
      <c r="IBR43" s="708"/>
      <c r="IBS43" s="709"/>
      <c r="IBT43" s="708"/>
      <c r="IBU43" s="709"/>
      <c r="IBV43" s="708"/>
      <c r="IBW43" s="709"/>
      <c r="IBX43" s="708"/>
      <c r="IBY43" s="709"/>
      <c r="IBZ43" s="708"/>
      <c r="ICA43" s="709"/>
      <c r="ICB43" s="708"/>
      <c r="ICC43" s="709"/>
      <c r="ICD43" s="708"/>
      <c r="ICE43" s="709"/>
      <c r="ICF43" s="708"/>
      <c r="ICG43" s="709"/>
      <c r="ICH43" s="708"/>
      <c r="ICI43" s="709"/>
      <c r="ICJ43" s="708"/>
      <c r="ICK43" s="709"/>
      <c r="ICL43" s="708"/>
      <c r="ICM43" s="709"/>
      <c r="ICN43" s="708"/>
      <c r="ICO43" s="709"/>
      <c r="ICP43" s="708"/>
      <c r="ICQ43" s="709"/>
      <c r="ICR43" s="708"/>
      <c r="ICS43" s="709"/>
      <c r="ICT43" s="708"/>
      <c r="ICU43" s="709"/>
      <c r="ICV43" s="708"/>
      <c r="ICW43" s="709"/>
      <c r="ICX43" s="708"/>
      <c r="ICY43" s="709"/>
      <c r="ICZ43" s="708"/>
      <c r="IDA43" s="709"/>
      <c r="IDB43" s="708"/>
      <c r="IDC43" s="709"/>
      <c r="IDD43" s="708"/>
      <c r="IDE43" s="709"/>
      <c r="IDF43" s="708"/>
      <c r="IDG43" s="709"/>
      <c r="IDH43" s="708"/>
      <c r="IDI43" s="709"/>
      <c r="IDJ43" s="708"/>
      <c r="IDK43" s="709"/>
      <c r="IDL43" s="708"/>
      <c r="IDM43" s="709"/>
      <c r="IDN43" s="708"/>
      <c r="IDO43" s="709"/>
      <c r="IDP43" s="708"/>
      <c r="IDQ43" s="709"/>
      <c r="IDR43" s="708"/>
      <c r="IDS43" s="709"/>
      <c r="IDT43" s="708"/>
      <c r="IDU43" s="709"/>
      <c r="IDV43" s="708"/>
      <c r="IDW43" s="709"/>
      <c r="IDX43" s="708"/>
      <c r="IDY43" s="709"/>
      <c r="IDZ43" s="708"/>
      <c r="IEA43" s="709"/>
      <c r="IEB43" s="708"/>
      <c r="IEC43" s="709"/>
      <c r="IED43" s="708"/>
      <c r="IEE43" s="709"/>
      <c r="IEF43" s="708"/>
      <c r="IEG43" s="709"/>
      <c r="IEH43" s="708"/>
      <c r="IEI43" s="709"/>
      <c r="IEJ43" s="708"/>
      <c r="IEK43" s="709"/>
      <c r="IEL43" s="708"/>
      <c r="IEM43" s="709"/>
      <c r="IEN43" s="708"/>
      <c r="IEO43" s="709"/>
      <c r="IEP43" s="708"/>
      <c r="IEQ43" s="709"/>
      <c r="IER43" s="708"/>
      <c r="IES43" s="709"/>
      <c r="IET43" s="708"/>
      <c r="IEU43" s="709"/>
      <c r="IEV43" s="708"/>
      <c r="IEW43" s="709"/>
      <c r="IEX43" s="708"/>
      <c r="IEY43" s="709"/>
      <c r="IEZ43" s="708"/>
      <c r="IFA43" s="709"/>
      <c r="IFB43" s="708"/>
      <c r="IFC43" s="709"/>
      <c r="IFD43" s="708"/>
      <c r="IFE43" s="709"/>
      <c r="IFF43" s="708"/>
      <c r="IFG43" s="709"/>
      <c r="IFH43" s="708"/>
      <c r="IFI43" s="709"/>
      <c r="IFJ43" s="708"/>
      <c r="IFK43" s="709"/>
      <c r="IFL43" s="708"/>
      <c r="IFM43" s="709"/>
      <c r="IFN43" s="708"/>
      <c r="IFO43" s="709"/>
      <c r="IFP43" s="708"/>
      <c r="IFQ43" s="709"/>
      <c r="IFR43" s="708"/>
      <c r="IFS43" s="709"/>
      <c r="IFT43" s="708"/>
      <c r="IFU43" s="709"/>
      <c r="IFV43" s="708"/>
      <c r="IFW43" s="709"/>
      <c r="IFX43" s="708"/>
      <c r="IFY43" s="709"/>
      <c r="IFZ43" s="708"/>
      <c r="IGA43" s="709"/>
      <c r="IGB43" s="708"/>
      <c r="IGC43" s="709"/>
      <c r="IGD43" s="708"/>
      <c r="IGE43" s="709"/>
      <c r="IGF43" s="708"/>
      <c r="IGG43" s="709"/>
      <c r="IGH43" s="708"/>
      <c r="IGI43" s="709"/>
      <c r="IGJ43" s="708"/>
      <c r="IGK43" s="709"/>
      <c r="IGL43" s="708"/>
      <c r="IGM43" s="709"/>
      <c r="IGN43" s="708"/>
      <c r="IGO43" s="709"/>
      <c r="IGP43" s="708"/>
      <c r="IGQ43" s="709"/>
      <c r="IGR43" s="708"/>
      <c r="IGS43" s="709"/>
      <c r="IGT43" s="708"/>
      <c r="IGU43" s="709"/>
      <c r="IGV43" s="708"/>
      <c r="IGW43" s="709"/>
      <c r="IGX43" s="708"/>
      <c r="IGY43" s="709"/>
      <c r="IGZ43" s="708"/>
      <c r="IHA43" s="709"/>
      <c r="IHB43" s="708"/>
      <c r="IHC43" s="709"/>
      <c r="IHD43" s="708"/>
      <c r="IHE43" s="709"/>
      <c r="IHF43" s="708"/>
      <c r="IHG43" s="709"/>
      <c r="IHH43" s="708"/>
      <c r="IHI43" s="709"/>
      <c r="IHJ43" s="708"/>
      <c r="IHK43" s="709"/>
      <c r="IHL43" s="708"/>
      <c r="IHM43" s="709"/>
      <c r="IHN43" s="708"/>
      <c r="IHO43" s="709"/>
      <c r="IHP43" s="708"/>
      <c r="IHQ43" s="709"/>
      <c r="IHR43" s="708"/>
      <c r="IHS43" s="709"/>
      <c r="IHT43" s="708"/>
      <c r="IHU43" s="709"/>
      <c r="IHV43" s="708"/>
      <c r="IHW43" s="709"/>
      <c r="IHX43" s="708"/>
      <c r="IHY43" s="709"/>
      <c r="IHZ43" s="708"/>
      <c r="IIA43" s="709"/>
      <c r="IIB43" s="708"/>
      <c r="IIC43" s="709"/>
      <c r="IID43" s="708"/>
      <c r="IIE43" s="709"/>
      <c r="IIF43" s="708"/>
      <c r="IIG43" s="709"/>
      <c r="IIH43" s="708"/>
      <c r="III43" s="709"/>
      <c r="IIJ43" s="708"/>
      <c r="IIK43" s="709"/>
      <c r="IIL43" s="708"/>
      <c r="IIM43" s="709"/>
      <c r="IIN43" s="708"/>
      <c r="IIO43" s="709"/>
      <c r="IIP43" s="708"/>
      <c r="IIQ43" s="709"/>
      <c r="IIR43" s="708"/>
      <c r="IIS43" s="709"/>
      <c r="IIT43" s="708"/>
      <c r="IIU43" s="709"/>
      <c r="IIV43" s="708"/>
      <c r="IIW43" s="709"/>
      <c r="IIX43" s="708"/>
      <c r="IIY43" s="709"/>
      <c r="IIZ43" s="708"/>
      <c r="IJA43" s="709"/>
      <c r="IJB43" s="708"/>
      <c r="IJC43" s="709"/>
      <c r="IJD43" s="708"/>
      <c r="IJE43" s="709"/>
      <c r="IJF43" s="708"/>
      <c r="IJG43" s="709"/>
      <c r="IJH43" s="708"/>
      <c r="IJI43" s="709"/>
      <c r="IJJ43" s="708"/>
      <c r="IJK43" s="709"/>
      <c r="IJL43" s="708"/>
      <c r="IJM43" s="709"/>
      <c r="IJN43" s="708"/>
      <c r="IJO43" s="709"/>
      <c r="IJP43" s="708"/>
      <c r="IJQ43" s="709"/>
      <c r="IJR43" s="708"/>
      <c r="IJS43" s="709"/>
      <c r="IJT43" s="708"/>
      <c r="IJU43" s="709"/>
      <c r="IJV43" s="708"/>
      <c r="IJW43" s="709"/>
      <c r="IJX43" s="708"/>
      <c r="IJY43" s="709"/>
      <c r="IJZ43" s="708"/>
      <c r="IKA43" s="709"/>
      <c r="IKB43" s="708"/>
      <c r="IKC43" s="709"/>
      <c r="IKD43" s="708"/>
      <c r="IKE43" s="709"/>
      <c r="IKF43" s="708"/>
      <c r="IKG43" s="709"/>
      <c r="IKH43" s="708"/>
      <c r="IKI43" s="709"/>
      <c r="IKJ43" s="708"/>
      <c r="IKK43" s="709"/>
      <c r="IKL43" s="708"/>
      <c r="IKM43" s="709"/>
      <c r="IKN43" s="708"/>
      <c r="IKO43" s="709"/>
      <c r="IKP43" s="708"/>
      <c r="IKQ43" s="709"/>
      <c r="IKR43" s="708"/>
      <c r="IKS43" s="709"/>
      <c r="IKT43" s="708"/>
      <c r="IKU43" s="709"/>
      <c r="IKV43" s="708"/>
      <c r="IKW43" s="709"/>
      <c r="IKX43" s="708"/>
      <c r="IKY43" s="709"/>
      <c r="IKZ43" s="708"/>
      <c r="ILA43" s="709"/>
      <c r="ILB43" s="708"/>
      <c r="ILC43" s="709"/>
      <c r="ILD43" s="708"/>
      <c r="ILE43" s="709"/>
      <c r="ILF43" s="708"/>
      <c r="ILG43" s="709"/>
      <c r="ILH43" s="708"/>
      <c r="ILI43" s="709"/>
      <c r="ILJ43" s="708"/>
      <c r="ILK43" s="709"/>
      <c r="ILL43" s="708"/>
      <c r="ILM43" s="709"/>
      <c r="ILN43" s="708"/>
      <c r="ILO43" s="709"/>
      <c r="ILP43" s="708"/>
      <c r="ILQ43" s="709"/>
      <c r="ILR43" s="708"/>
      <c r="ILS43" s="709"/>
      <c r="ILT43" s="708"/>
      <c r="ILU43" s="709"/>
      <c r="ILV43" s="708"/>
      <c r="ILW43" s="709"/>
      <c r="ILX43" s="708"/>
      <c r="ILY43" s="709"/>
      <c r="ILZ43" s="708"/>
      <c r="IMA43" s="709"/>
      <c r="IMB43" s="708"/>
      <c r="IMC43" s="709"/>
      <c r="IMD43" s="708"/>
      <c r="IME43" s="709"/>
      <c r="IMF43" s="708"/>
      <c r="IMG43" s="709"/>
      <c r="IMH43" s="708"/>
      <c r="IMI43" s="709"/>
      <c r="IMJ43" s="708"/>
      <c r="IMK43" s="709"/>
      <c r="IML43" s="708"/>
      <c r="IMM43" s="709"/>
      <c r="IMN43" s="708"/>
      <c r="IMO43" s="709"/>
      <c r="IMP43" s="708"/>
      <c r="IMQ43" s="709"/>
      <c r="IMR43" s="708"/>
      <c r="IMS43" s="709"/>
      <c r="IMT43" s="708"/>
      <c r="IMU43" s="709"/>
      <c r="IMV43" s="708"/>
      <c r="IMW43" s="709"/>
      <c r="IMX43" s="708"/>
      <c r="IMY43" s="709"/>
      <c r="IMZ43" s="708"/>
      <c r="INA43" s="709"/>
      <c r="INB43" s="708"/>
      <c r="INC43" s="709"/>
      <c r="IND43" s="708"/>
      <c r="INE43" s="709"/>
      <c r="INF43" s="708"/>
      <c r="ING43" s="709"/>
      <c r="INH43" s="708"/>
      <c r="INI43" s="709"/>
      <c r="INJ43" s="708"/>
      <c r="INK43" s="709"/>
      <c r="INL43" s="708"/>
      <c r="INM43" s="709"/>
      <c r="INN43" s="708"/>
      <c r="INO43" s="709"/>
      <c r="INP43" s="708"/>
      <c r="INQ43" s="709"/>
      <c r="INR43" s="708"/>
      <c r="INS43" s="709"/>
      <c r="INT43" s="708"/>
      <c r="INU43" s="709"/>
      <c r="INV43" s="708"/>
      <c r="INW43" s="709"/>
      <c r="INX43" s="708"/>
      <c r="INY43" s="709"/>
      <c r="INZ43" s="708"/>
      <c r="IOA43" s="709"/>
      <c r="IOB43" s="708"/>
      <c r="IOC43" s="709"/>
      <c r="IOD43" s="708"/>
      <c r="IOE43" s="709"/>
      <c r="IOF43" s="708"/>
      <c r="IOG43" s="709"/>
      <c r="IOH43" s="708"/>
      <c r="IOI43" s="709"/>
      <c r="IOJ43" s="708"/>
      <c r="IOK43" s="709"/>
      <c r="IOL43" s="708"/>
      <c r="IOM43" s="709"/>
      <c r="ION43" s="708"/>
      <c r="IOO43" s="709"/>
      <c r="IOP43" s="708"/>
      <c r="IOQ43" s="709"/>
      <c r="IOR43" s="708"/>
      <c r="IOS43" s="709"/>
      <c r="IOT43" s="708"/>
      <c r="IOU43" s="709"/>
      <c r="IOV43" s="708"/>
      <c r="IOW43" s="709"/>
      <c r="IOX43" s="708"/>
      <c r="IOY43" s="709"/>
      <c r="IOZ43" s="708"/>
      <c r="IPA43" s="709"/>
      <c r="IPB43" s="708"/>
      <c r="IPC43" s="709"/>
      <c r="IPD43" s="708"/>
      <c r="IPE43" s="709"/>
      <c r="IPF43" s="708"/>
      <c r="IPG43" s="709"/>
      <c r="IPH43" s="708"/>
      <c r="IPI43" s="709"/>
      <c r="IPJ43" s="708"/>
      <c r="IPK43" s="709"/>
      <c r="IPL43" s="708"/>
      <c r="IPM43" s="709"/>
      <c r="IPN43" s="708"/>
      <c r="IPO43" s="709"/>
      <c r="IPP43" s="708"/>
      <c r="IPQ43" s="709"/>
      <c r="IPR43" s="708"/>
      <c r="IPS43" s="709"/>
      <c r="IPT43" s="708"/>
      <c r="IPU43" s="709"/>
      <c r="IPV43" s="708"/>
      <c r="IPW43" s="709"/>
      <c r="IPX43" s="708"/>
      <c r="IPY43" s="709"/>
      <c r="IPZ43" s="708"/>
      <c r="IQA43" s="709"/>
      <c r="IQB43" s="708"/>
      <c r="IQC43" s="709"/>
      <c r="IQD43" s="708"/>
      <c r="IQE43" s="709"/>
      <c r="IQF43" s="708"/>
      <c r="IQG43" s="709"/>
      <c r="IQH43" s="708"/>
      <c r="IQI43" s="709"/>
      <c r="IQJ43" s="708"/>
      <c r="IQK43" s="709"/>
      <c r="IQL43" s="708"/>
      <c r="IQM43" s="709"/>
      <c r="IQN43" s="708"/>
      <c r="IQO43" s="709"/>
      <c r="IQP43" s="708"/>
      <c r="IQQ43" s="709"/>
      <c r="IQR43" s="708"/>
      <c r="IQS43" s="709"/>
      <c r="IQT43" s="708"/>
      <c r="IQU43" s="709"/>
      <c r="IQV43" s="708"/>
      <c r="IQW43" s="709"/>
      <c r="IQX43" s="708"/>
      <c r="IQY43" s="709"/>
      <c r="IQZ43" s="708"/>
      <c r="IRA43" s="709"/>
      <c r="IRB43" s="708"/>
      <c r="IRC43" s="709"/>
      <c r="IRD43" s="708"/>
      <c r="IRE43" s="709"/>
      <c r="IRF43" s="708"/>
      <c r="IRG43" s="709"/>
      <c r="IRH43" s="708"/>
      <c r="IRI43" s="709"/>
      <c r="IRJ43" s="708"/>
      <c r="IRK43" s="709"/>
      <c r="IRL43" s="708"/>
      <c r="IRM43" s="709"/>
      <c r="IRN43" s="708"/>
      <c r="IRO43" s="709"/>
      <c r="IRP43" s="708"/>
      <c r="IRQ43" s="709"/>
      <c r="IRR43" s="708"/>
      <c r="IRS43" s="709"/>
      <c r="IRT43" s="708"/>
      <c r="IRU43" s="709"/>
      <c r="IRV43" s="708"/>
      <c r="IRW43" s="709"/>
      <c r="IRX43" s="708"/>
      <c r="IRY43" s="709"/>
      <c r="IRZ43" s="708"/>
      <c r="ISA43" s="709"/>
      <c r="ISB43" s="708"/>
      <c r="ISC43" s="709"/>
      <c r="ISD43" s="708"/>
      <c r="ISE43" s="709"/>
      <c r="ISF43" s="708"/>
      <c r="ISG43" s="709"/>
      <c r="ISH43" s="708"/>
      <c r="ISI43" s="709"/>
      <c r="ISJ43" s="708"/>
      <c r="ISK43" s="709"/>
      <c r="ISL43" s="708"/>
      <c r="ISM43" s="709"/>
      <c r="ISN43" s="708"/>
      <c r="ISO43" s="709"/>
      <c r="ISP43" s="708"/>
      <c r="ISQ43" s="709"/>
      <c r="ISR43" s="708"/>
      <c r="ISS43" s="709"/>
      <c r="IST43" s="708"/>
      <c r="ISU43" s="709"/>
      <c r="ISV43" s="708"/>
      <c r="ISW43" s="709"/>
      <c r="ISX43" s="708"/>
      <c r="ISY43" s="709"/>
      <c r="ISZ43" s="708"/>
      <c r="ITA43" s="709"/>
      <c r="ITB43" s="708"/>
      <c r="ITC43" s="709"/>
      <c r="ITD43" s="708"/>
      <c r="ITE43" s="709"/>
      <c r="ITF43" s="708"/>
      <c r="ITG43" s="709"/>
      <c r="ITH43" s="708"/>
      <c r="ITI43" s="709"/>
      <c r="ITJ43" s="708"/>
      <c r="ITK43" s="709"/>
      <c r="ITL43" s="708"/>
      <c r="ITM43" s="709"/>
      <c r="ITN43" s="708"/>
      <c r="ITO43" s="709"/>
      <c r="ITP43" s="708"/>
      <c r="ITQ43" s="709"/>
      <c r="ITR43" s="708"/>
      <c r="ITS43" s="709"/>
      <c r="ITT43" s="708"/>
      <c r="ITU43" s="709"/>
      <c r="ITV43" s="708"/>
      <c r="ITW43" s="709"/>
      <c r="ITX43" s="708"/>
      <c r="ITY43" s="709"/>
      <c r="ITZ43" s="708"/>
      <c r="IUA43" s="709"/>
      <c r="IUB43" s="708"/>
      <c r="IUC43" s="709"/>
      <c r="IUD43" s="708"/>
      <c r="IUE43" s="709"/>
      <c r="IUF43" s="708"/>
      <c r="IUG43" s="709"/>
      <c r="IUH43" s="708"/>
      <c r="IUI43" s="709"/>
      <c r="IUJ43" s="708"/>
      <c r="IUK43" s="709"/>
      <c r="IUL43" s="708"/>
      <c r="IUM43" s="709"/>
      <c r="IUN43" s="708"/>
      <c r="IUO43" s="709"/>
      <c r="IUP43" s="708"/>
      <c r="IUQ43" s="709"/>
      <c r="IUR43" s="708"/>
      <c r="IUS43" s="709"/>
      <c r="IUT43" s="708"/>
      <c r="IUU43" s="709"/>
      <c r="IUV43" s="708"/>
      <c r="IUW43" s="709"/>
      <c r="IUX43" s="708"/>
      <c r="IUY43" s="709"/>
      <c r="IUZ43" s="708"/>
      <c r="IVA43" s="709"/>
      <c r="IVB43" s="708"/>
      <c r="IVC43" s="709"/>
      <c r="IVD43" s="708"/>
      <c r="IVE43" s="709"/>
      <c r="IVF43" s="708"/>
      <c r="IVG43" s="709"/>
      <c r="IVH43" s="708"/>
      <c r="IVI43" s="709"/>
      <c r="IVJ43" s="708"/>
      <c r="IVK43" s="709"/>
      <c r="IVL43" s="708"/>
      <c r="IVM43" s="709"/>
      <c r="IVN43" s="708"/>
      <c r="IVO43" s="709"/>
      <c r="IVP43" s="708"/>
      <c r="IVQ43" s="709"/>
      <c r="IVR43" s="708"/>
      <c r="IVS43" s="709"/>
      <c r="IVT43" s="708"/>
      <c r="IVU43" s="709"/>
      <c r="IVV43" s="708"/>
      <c r="IVW43" s="709"/>
      <c r="IVX43" s="708"/>
      <c r="IVY43" s="709"/>
      <c r="IVZ43" s="708"/>
      <c r="IWA43" s="709"/>
      <c r="IWB43" s="708"/>
      <c r="IWC43" s="709"/>
      <c r="IWD43" s="708"/>
      <c r="IWE43" s="709"/>
      <c r="IWF43" s="708"/>
      <c r="IWG43" s="709"/>
      <c r="IWH43" s="708"/>
      <c r="IWI43" s="709"/>
      <c r="IWJ43" s="708"/>
      <c r="IWK43" s="709"/>
      <c r="IWL43" s="708"/>
      <c r="IWM43" s="709"/>
      <c r="IWN43" s="708"/>
      <c r="IWO43" s="709"/>
      <c r="IWP43" s="708"/>
      <c r="IWQ43" s="709"/>
      <c r="IWR43" s="708"/>
      <c r="IWS43" s="709"/>
      <c r="IWT43" s="708"/>
      <c r="IWU43" s="709"/>
      <c r="IWV43" s="708"/>
      <c r="IWW43" s="709"/>
      <c r="IWX43" s="708"/>
      <c r="IWY43" s="709"/>
      <c r="IWZ43" s="708"/>
      <c r="IXA43" s="709"/>
      <c r="IXB43" s="708"/>
      <c r="IXC43" s="709"/>
      <c r="IXD43" s="708"/>
      <c r="IXE43" s="709"/>
      <c r="IXF43" s="708"/>
      <c r="IXG43" s="709"/>
      <c r="IXH43" s="708"/>
      <c r="IXI43" s="709"/>
      <c r="IXJ43" s="708"/>
      <c r="IXK43" s="709"/>
      <c r="IXL43" s="708"/>
      <c r="IXM43" s="709"/>
      <c r="IXN43" s="708"/>
      <c r="IXO43" s="709"/>
      <c r="IXP43" s="708"/>
      <c r="IXQ43" s="709"/>
      <c r="IXR43" s="708"/>
      <c r="IXS43" s="709"/>
      <c r="IXT43" s="708"/>
      <c r="IXU43" s="709"/>
      <c r="IXV43" s="708"/>
      <c r="IXW43" s="709"/>
      <c r="IXX43" s="708"/>
      <c r="IXY43" s="709"/>
      <c r="IXZ43" s="708"/>
      <c r="IYA43" s="709"/>
      <c r="IYB43" s="708"/>
      <c r="IYC43" s="709"/>
      <c r="IYD43" s="708"/>
      <c r="IYE43" s="709"/>
      <c r="IYF43" s="708"/>
      <c r="IYG43" s="709"/>
      <c r="IYH43" s="708"/>
      <c r="IYI43" s="709"/>
      <c r="IYJ43" s="708"/>
      <c r="IYK43" s="709"/>
      <c r="IYL43" s="708"/>
      <c r="IYM43" s="709"/>
      <c r="IYN43" s="708"/>
      <c r="IYO43" s="709"/>
      <c r="IYP43" s="708"/>
      <c r="IYQ43" s="709"/>
      <c r="IYR43" s="708"/>
      <c r="IYS43" s="709"/>
      <c r="IYT43" s="708"/>
      <c r="IYU43" s="709"/>
      <c r="IYV43" s="708"/>
      <c r="IYW43" s="709"/>
      <c r="IYX43" s="708"/>
      <c r="IYY43" s="709"/>
      <c r="IYZ43" s="708"/>
      <c r="IZA43" s="709"/>
      <c r="IZB43" s="708"/>
      <c r="IZC43" s="709"/>
      <c r="IZD43" s="708"/>
      <c r="IZE43" s="709"/>
      <c r="IZF43" s="708"/>
      <c r="IZG43" s="709"/>
      <c r="IZH43" s="708"/>
      <c r="IZI43" s="709"/>
      <c r="IZJ43" s="708"/>
      <c r="IZK43" s="709"/>
      <c r="IZL43" s="708"/>
      <c r="IZM43" s="709"/>
      <c r="IZN43" s="708"/>
      <c r="IZO43" s="709"/>
      <c r="IZP43" s="708"/>
      <c r="IZQ43" s="709"/>
      <c r="IZR43" s="708"/>
      <c r="IZS43" s="709"/>
      <c r="IZT43" s="708"/>
      <c r="IZU43" s="709"/>
      <c r="IZV43" s="708"/>
      <c r="IZW43" s="709"/>
      <c r="IZX43" s="708"/>
      <c r="IZY43" s="709"/>
      <c r="IZZ43" s="708"/>
      <c r="JAA43" s="709"/>
      <c r="JAB43" s="708"/>
      <c r="JAC43" s="709"/>
      <c r="JAD43" s="708"/>
      <c r="JAE43" s="709"/>
      <c r="JAF43" s="708"/>
      <c r="JAG43" s="709"/>
      <c r="JAH43" s="708"/>
      <c r="JAI43" s="709"/>
      <c r="JAJ43" s="708"/>
      <c r="JAK43" s="709"/>
      <c r="JAL43" s="708"/>
      <c r="JAM43" s="709"/>
      <c r="JAN43" s="708"/>
      <c r="JAO43" s="709"/>
      <c r="JAP43" s="708"/>
      <c r="JAQ43" s="709"/>
      <c r="JAR43" s="708"/>
      <c r="JAS43" s="709"/>
      <c r="JAT43" s="708"/>
      <c r="JAU43" s="709"/>
      <c r="JAV43" s="708"/>
      <c r="JAW43" s="709"/>
      <c r="JAX43" s="708"/>
      <c r="JAY43" s="709"/>
      <c r="JAZ43" s="708"/>
      <c r="JBA43" s="709"/>
      <c r="JBB43" s="708"/>
      <c r="JBC43" s="709"/>
      <c r="JBD43" s="708"/>
      <c r="JBE43" s="709"/>
      <c r="JBF43" s="708"/>
      <c r="JBG43" s="709"/>
      <c r="JBH43" s="708"/>
      <c r="JBI43" s="709"/>
      <c r="JBJ43" s="708"/>
      <c r="JBK43" s="709"/>
      <c r="JBL43" s="708"/>
      <c r="JBM43" s="709"/>
      <c r="JBN43" s="708"/>
      <c r="JBO43" s="709"/>
      <c r="JBP43" s="708"/>
      <c r="JBQ43" s="709"/>
      <c r="JBR43" s="708"/>
      <c r="JBS43" s="709"/>
      <c r="JBT43" s="708"/>
      <c r="JBU43" s="709"/>
      <c r="JBV43" s="708"/>
      <c r="JBW43" s="709"/>
      <c r="JBX43" s="708"/>
      <c r="JBY43" s="709"/>
      <c r="JBZ43" s="708"/>
      <c r="JCA43" s="709"/>
      <c r="JCB43" s="708"/>
      <c r="JCC43" s="709"/>
      <c r="JCD43" s="708"/>
      <c r="JCE43" s="709"/>
      <c r="JCF43" s="708"/>
      <c r="JCG43" s="709"/>
      <c r="JCH43" s="708"/>
      <c r="JCI43" s="709"/>
      <c r="JCJ43" s="708"/>
      <c r="JCK43" s="709"/>
      <c r="JCL43" s="708"/>
      <c r="JCM43" s="709"/>
      <c r="JCN43" s="708"/>
      <c r="JCO43" s="709"/>
      <c r="JCP43" s="708"/>
      <c r="JCQ43" s="709"/>
      <c r="JCR43" s="708"/>
      <c r="JCS43" s="709"/>
      <c r="JCT43" s="708"/>
      <c r="JCU43" s="709"/>
      <c r="JCV43" s="708"/>
      <c r="JCW43" s="709"/>
      <c r="JCX43" s="708"/>
      <c r="JCY43" s="709"/>
      <c r="JCZ43" s="708"/>
      <c r="JDA43" s="709"/>
      <c r="JDB43" s="708"/>
      <c r="JDC43" s="709"/>
      <c r="JDD43" s="708"/>
      <c r="JDE43" s="709"/>
      <c r="JDF43" s="708"/>
      <c r="JDG43" s="709"/>
      <c r="JDH43" s="708"/>
      <c r="JDI43" s="709"/>
      <c r="JDJ43" s="708"/>
      <c r="JDK43" s="709"/>
      <c r="JDL43" s="708"/>
      <c r="JDM43" s="709"/>
      <c r="JDN43" s="708"/>
      <c r="JDO43" s="709"/>
      <c r="JDP43" s="708"/>
      <c r="JDQ43" s="709"/>
      <c r="JDR43" s="708"/>
      <c r="JDS43" s="709"/>
      <c r="JDT43" s="708"/>
      <c r="JDU43" s="709"/>
      <c r="JDV43" s="708"/>
      <c r="JDW43" s="709"/>
      <c r="JDX43" s="708"/>
      <c r="JDY43" s="709"/>
      <c r="JDZ43" s="708"/>
      <c r="JEA43" s="709"/>
      <c r="JEB43" s="708"/>
      <c r="JEC43" s="709"/>
      <c r="JED43" s="708"/>
      <c r="JEE43" s="709"/>
      <c r="JEF43" s="708"/>
      <c r="JEG43" s="709"/>
      <c r="JEH43" s="708"/>
      <c r="JEI43" s="709"/>
      <c r="JEJ43" s="708"/>
      <c r="JEK43" s="709"/>
      <c r="JEL43" s="708"/>
      <c r="JEM43" s="709"/>
      <c r="JEN43" s="708"/>
      <c r="JEO43" s="709"/>
      <c r="JEP43" s="708"/>
      <c r="JEQ43" s="709"/>
      <c r="JER43" s="708"/>
      <c r="JES43" s="709"/>
      <c r="JET43" s="708"/>
      <c r="JEU43" s="709"/>
      <c r="JEV43" s="708"/>
      <c r="JEW43" s="709"/>
      <c r="JEX43" s="708"/>
      <c r="JEY43" s="709"/>
      <c r="JEZ43" s="708"/>
      <c r="JFA43" s="709"/>
      <c r="JFB43" s="708"/>
      <c r="JFC43" s="709"/>
      <c r="JFD43" s="708"/>
      <c r="JFE43" s="709"/>
      <c r="JFF43" s="708"/>
      <c r="JFG43" s="709"/>
      <c r="JFH43" s="708"/>
      <c r="JFI43" s="709"/>
      <c r="JFJ43" s="708"/>
      <c r="JFK43" s="709"/>
      <c r="JFL43" s="708"/>
      <c r="JFM43" s="709"/>
      <c r="JFN43" s="708"/>
      <c r="JFO43" s="709"/>
      <c r="JFP43" s="708"/>
      <c r="JFQ43" s="709"/>
      <c r="JFR43" s="708"/>
      <c r="JFS43" s="709"/>
      <c r="JFT43" s="708"/>
      <c r="JFU43" s="709"/>
      <c r="JFV43" s="708"/>
      <c r="JFW43" s="709"/>
      <c r="JFX43" s="708"/>
      <c r="JFY43" s="709"/>
      <c r="JFZ43" s="708"/>
      <c r="JGA43" s="709"/>
      <c r="JGB43" s="708"/>
      <c r="JGC43" s="709"/>
      <c r="JGD43" s="708"/>
      <c r="JGE43" s="709"/>
      <c r="JGF43" s="708"/>
      <c r="JGG43" s="709"/>
      <c r="JGH43" s="708"/>
      <c r="JGI43" s="709"/>
      <c r="JGJ43" s="708"/>
      <c r="JGK43" s="709"/>
      <c r="JGL43" s="708"/>
      <c r="JGM43" s="709"/>
      <c r="JGN43" s="708"/>
      <c r="JGO43" s="709"/>
      <c r="JGP43" s="708"/>
      <c r="JGQ43" s="709"/>
      <c r="JGR43" s="708"/>
      <c r="JGS43" s="709"/>
      <c r="JGT43" s="708"/>
      <c r="JGU43" s="709"/>
      <c r="JGV43" s="708"/>
      <c r="JGW43" s="709"/>
      <c r="JGX43" s="708"/>
      <c r="JGY43" s="709"/>
      <c r="JGZ43" s="708"/>
      <c r="JHA43" s="709"/>
      <c r="JHB43" s="708"/>
      <c r="JHC43" s="709"/>
      <c r="JHD43" s="708"/>
      <c r="JHE43" s="709"/>
      <c r="JHF43" s="708"/>
      <c r="JHG43" s="709"/>
      <c r="JHH43" s="708"/>
      <c r="JHI43" s="709"/>
      <c r="JHJ43" s="708"/>
      <c r="JHK43" s="709"/>
      <c r="JHL43" s="708"/>
      <c r="JHM43" s="709"/>
      <c r="JHN43" s="708"/>
      <c r="JHO43" s="709"/>
      <c r="JHP43" s="708"/>
      <c r="JHQ43" s="709"/>
      <c r="JHR43" s="708"/>
      <c r="JHS43" s="709"/>
      <c r="JHT43" s="708"/>
      <c r="JHU43" s="709"/>
      <c r="JHV43" s="708"/>
      <c r="JHW43" s="709"/>
      <c r="JHX43" s="708"/>
      <c r="JHY43" s="709"/>
      <c r="JHZ43" s="708"/>
      <c r="JIA43" s="709"/>
      <c r="JIB43" s="708"/>
      <c r="JIC43" s="709"/>
      <c r="JID43" s="708"/>
      <c r="JIE43" s="709"/>
      <c r="JIF43" s="708"/>
      <c r="JIG43" s="709"/>
      <c r="JIH43" s="708"/>
      <c r="JII43" s="709"/>
      <c r="JIJ43" s="708"/>
      <c r="JIK43" s="709"/>
      <c r="JIL43" s="708"/>
      <c r="JIM43" s="709"/>
      <c r="JIN43" s="708"/>
      <c r="JIO43" s="709"/>
      <c r="JIP43" s="708"/>
      <c r="JIQ43" s="709"/>
      <c r="JIR43" s="708"/>
      <c r="JIS43" s="709"/>
      <c r="JIT43" s="708"/>
      <c r="JIU43" s="709"/>
      <c r="JIV43" s="708"/>
      <c r="JIW43" s="709"/>
      <c r="JIX43" s="708"/>
      <c r="JIY43" s="709"/>
      <c r="JIZ43" s="708"/>
      <c r="JJA43" s="709"/>
      <c r="JJB43" s="708"/>
      <c r="JJC43" s="709"/>
      <c r="JJD43" s="708"/>
      <c r="JJE43" s="709"/>
      <c r="JJF43" s="708"/>
      <c r="JJG43" s="709"/>
      <c r="JJH43" s="708"/>
      <c r="JJI43" s="709"/>
      <c r="JJJ43" s="708"/>
      <c r="JJK43" s="709"/>
      <c r="JJL43" s="708"/>
      <c r="JJM43" s="709"/>
      <c r="JJN43" s="708"/>
      <c r="JJO43" s="709"/>
      <c r="JJP43" s="708"/>
      <c r="JJQ43" s="709"/>
      <c r="JJR43" s="708"/>
      <c r="JJS43" s="709"/>
      <c r="JJT43" s="708"/>
      <c r="JJU43" s="709"/>
      <c r="JJV43" s="708"/>
      <c r="JJW43" s="709"/>
      <c r="JJX43" s="708"/>
      <c r="JJY43" s="709"/>
      <c r="JJZ43" s="708"/>
      <c r="JKA43" s="709"/>
      <c r="JKB43" s="708"/>
      <c r="JKC43" s="709"/>
      <c r="JKD43" s="708"/>
      <c r="JKE43" s="709"/>
      <c r="JKF43" s="708"/>
      <c r="JKG43" s="709"/>
      <c r="JKH43" s="708"/>
      <c r="JKI43" s="709"/>
      <c r="JKJ43" s="708"/>
      <c r="JKK43" s="709"/>
      <c r="JKL43" s="708"/>
      <c r="JKM43" s="709"/>
      <c r="JKN43" s="708"/>
      <c r="JKO43" s="709"/>
      <c r="JKP43" s="708"/>
      <c r="JKQ43" s="709"/>
      <c r="JKR43" s="708"/>
      <c r="JKS43" s="709"/>
      <c r="JKT43" s="708"/>
      <c r="JKU43" s="709"/>
      <c r="JKV43" s="708"/>
      <c r="JKW43" s="709"/>
      <c r="JKX43" s="708"/>
      <c r="JKY43" s="709"/>
      <c r="JKZ43" s="708"/>
      <c r="JLA43" s="709"/>
      <c r="JLB43" s="708"/>
      <c r="JLC43" s="709"/>
      <c r="JLD43" s="708"/>
      <c r="JLE43" s="709"/>
      <c r="JLF43" s="708"/>
      <c r="JLG43" s="709"/>
      <c r="JLH43" s="708"/>
      <c r="JLI43" s="709"/>
      <c r="JLJ43" s="708"/>
      <c r="JLK43" s="709"/>
      <c r="JLL43" s="708"/>
      <c r="JLM43" s="709"/>
      <c r="JLN43" s="708"/>
      <c r="JLO43" s="709"/>
      <c r="JLP43" s="708"/>
      <c r="JLQ43" s="709"/>
      <c r="JLR43" s="708"/>
      <c r="JLS43" s="709"/>
      <c r="JLT43" s="708"/>
      <c r="JLU43" s="709"/>
      <c r="JLV43" s="708"/>
      <c r="JLW43" s="709"/>
      <c r="JLX43" s="708"/>
      <c r="JLY43" s="709"/>
      <c r="JLZ43" s="708"/>
      <c r="JMA43" s="709"/>
      <c r="JMB43" s="708"/>
      <c r="JMC43" s="709"/>
      <c r="JMD43" s="708"/>
      <c r="JME43" s="709"/>
      <c r="JMF43" s="708"/>
      <c r="JMG43" s="709"/>
      <c r="JMH43" s="708"/>
      <c r="JMI43" s="709"/>
      <c r="JMJ43" s="708"/>
      <c r="JMK43" s="709"/>
      <c r="JML43" s="708"/>
      <c r="JMM43" s="709"/>
      <c r="JMN43" s="708"/>
      <c r="JMO43" s="709"/>
      <c r="JMP43" s="708"/>
      <c r="JMQ43" s="709"/>
      <c r="JMR43" s="708"/>
      <c r="JMS43" s="709"/>
      <c r="JMT43" s="708"/>
      <c r="JMU43" s="709"/>
      <c r="JMV43" s="708"/>
      <c r="JMW43" s="709"/>
      <c r="JMX43" s="708"/>
      <c r="JMY43" s="709"/>
      <c r="JMZ43" s="708"/>
      <c r="JNA43" s="709"/>
      <c r="JNB43" s="708"/>
      <c r="JNC43" s="709"/>
      <c r="JND43" s="708"/>
      <c r="JNE43" s="709"/>
      <c r="JNF43" s="708"/>
      <c r="JNG43" s="709"/>
      <c r="JNH43" s="708"/>
      <c r="JNI43" s="709"/>
      <c r="JNJ43" s="708"/>
      <c r="JNK43" s="709"/>
      <c r="JNL43" s="708"/>
      <c r="JNM43" s="709"/>
      <c r="JNN43" s="708"/>
      <c r="JNO43" s="709"/>
      <c r="JNP43" s="708"/>
      <c r="JNQ43" s="709"/>
      <c r="JNR43" s="708"/>
      <c r="JNS43" s="709"/>
      <c r="JNT43" s="708"/>
      <c r="JNU43" s="709"/>
      <c r="JNV43" s="708"/>
      <c r="JNW43" s="709"/>
      <c r="JNX43" s="708"/>
      <c r="JNY43" s="709"/>
      <c r="JNZ43" s="708"/>
      <c r="JOA43" s="709"/>
      <c r="JOB43" s="708"/>
      <c r="JOC43" s="709"/>
      <c r="JOD43" s="708"/>
      <c r="JOE43" s="709"/>
      <c r="JOF43" s="708"/>
      <c r="JOG43" s="709"/>
      <c r="JOH43" s="708"/>
      <c r="JOI43" s="709"/>
      <c r="JOJ43" s="708"/>
      <c r="JOK43" s="709"/>
      <c r="JOL43" s="708"/>
      <c r="JOM43" s="709"/>
      <c r="JON43" s="708"/>
      <c r="JOO43" s="709"/>
      <c r="JOP43" s="708"/>
      <c r="JOQ43" s="709"/>
      <c r="JOR43" s="708"/>
      <c r="JOS43" s="709"/>
      <c r="JOT43" s="708"/>
      <c r="JOU43" s="709"/>
      <c r="JOV43" s="708"/>
      <c r="JOW43" s="709"/>
      <c r="JOX43" s="708"/>
      <c r="JOY43" s="709"/>
      <c r="JOZ43" s="708"/>
      <c r="JPA43" s="709"/>
      <c r="JPB43" s="708"/>
      <c r="JPC43" s="709"/>
      <c r="JPD43" s="708"/>
      <c r="JPE43" s="709"/>
      <c r="JPF43" s="708"/>
      <c r="JPG43" s="709"/>
      <c r="JPH43" s="708"/>
      <c r="JPI43" s="709"/>
      <c r="JPJ43" s="708"/>
      <c r="JPK43" s="709"/>
      <c r="JPL43" s="708"/>
      <c r="JPM43" s="709"/>
      <c r="JPN43" s="708"/>
      <c r="JPO43" s="709"/>
      <c r="JPP43" s="708"/>
      <c r="JPQ43" s="709"/>
      <c r="JPR43" s="708"/>
      <c r="JPS43" s="709"/>
      <c r="JPT43" s="708"/>
      <c r="JPU43" s="709"/>
      <c r="JPV43" s="708"/>
      <c r="JPW43" s="709"/>
      <c r="JPX43" s="708"/>
      <c r="JPY43" s="709"/>
      <c r="JPZ43" s="708"/>
      <c r="JQA43" s="709"/>
      <c r="JQB43" s="708"/>
      <c r="JQC43" s="709"/>
      <c r="JQD43" s="708"/>
      <c r="JQE43" s="709"/>
      <c r="JQF43" s="708"/>
      <c r="JQG43" s="709"/>
      <c r="JQH43" s="708"/>
      <c r="JQI43" s="709"/>
      <c r="JQJ43" s="708"/>
      <c r="JQK43" s="709"/>
      <c r="JQL43" s="708"/>
      <c r="JQM43" s="709"/>
      <c r="JQN43" s="708"/>
      <c r="JQO43" s="709"/>
      <c r="JQP43" s="708"/>
      <c r="JQQ43" s="709"/>
      <c r="JQR43" s="708"/>
      <c r="JQS43" s="709"/>
      <c r="JQT43" s="708"/>
      <c r="JQU43" s="709"/>
      <c r="JQV43" s="708"/>
      <c r="JQW43" s="709"/>
      <c r="JQX43" s="708"/>
      <c r="JQY43" s="709"/>
      <c r="JQZ43" s="708"/>
      <c r="JRA43" s="709"/>
      <c r="JRB43" s="708"/>
      <c r="JRC43" s="709"/>
      <c r="JRD43" s="708"/>
      <c r="JRE43" s="709"/>
      <c r="JRF43" s="708"/>
      <c r="JRG43" s="709"/>
      <c r="JRH43" s="708"/>
      <c r="JRI43" s="709"/>
      <c r="JRJ43" s="708"/>
      <c r="JRK43" s="709"/>
      <c r="JRL43" s="708"/>
      <c r="JRM43" s="709"/>
      <c r="JRN43" s="708"/>
      <c r="JRO43" s="709"/>
      <c r="JRP43" s="708"/>
      <c r="JRQ43" s="709"/>
      <c r="JRR43" s="708"/>
      <c r="JRS43" s="709"/>
      <c r="JRT43" s="708"/>
      <c r="JRU43" s="709"/>
      <c r="JRV43" s="708"/>
      <c r="JRW43" s="709"/>
      <c r="JRX43" s="708"/>
      <c r="JRY43" s="709"/>
      <c r="JRZ43" s="708"/>
      <c r="JSA43" s="709"/>
      <c r="JSB43" s="708"/>
      <c r="JSC43" s="709"/>
      <c r="JSD43" s="708"/>
      <c r="JSE43" s="709"/>
      <c r="JSF43" s="708"/>
      <c r="JSG43" s="709"/>
      <c r="JSH43" s="708"/>
      <c r="JSI43" s="709"/>
      <c r="JSJ43" s="708"/>
      <c r="JSK43" s="709"/>
      <c r="JSL43" s="708"/>
      <c r="JSM43" s="709"/>
      <c r="JSN43" s="708"/>
      <c r="JSO43" s="709"/>
      <c r="JSP43" s="708"/>
      <c r="JSQ43" s="709"/>
      <c r="JSR43" s="708"/>
      <c r="JSS43" s="709"/>
      <c r="JST43" s="708"/>
      <c r="JSU43" s="709"/>
      <c r="JSV43" s="708"/>
      <c r="JSW43" s="709"/>
      <c r="JSX43" s="708"/>
      <c r="JSY43" s="709"/>
      <c r="JSZ43" s="708"/>
      <c r="JTA43" s="709"/>
      <c r="JTB43" s="708"/>
      <c r="JTC43" s="709"/>
      <c r="JTD43" s="708"/>
      <c r="JTE43" s="709"/>
      <c r="JTF43" s="708"/>
      <c r="JTG43" s="709"/>
      <c r="JTH43" s="708"/>
      <c r="JTI43" s="709"/>
      <c r="JTJ43" s="708"/>
      <c r="JTK43" s="709"/>
      <c r="JTL43" s="708"/>
      <c r="JTM43" s="709"/>
      <c r="JTN43" s="708"/>
      <c r="JTO43" s="709"/>
      <c r="JTP43" s="708"/>
      <c r="JTQ43" s="709"/>
      <c r="JTR43" s="708"/>
      <c r="JTS43" s="709"/>
      <c r="JTT43" s="708"/>
      <c r="JTU43" s="709"/>
      <c r="JTV43" s="708"/>
      <c r="JTW43" s="709"/>
      <c r="JTX43" s="708"/>
      <c r="JTY43" s="709"/>
      <c r="JTZ43" s="708"/>
      <c r="JUA43" s="709"/>
      <c r="JUB43" s="708"/>
      <c r="JUC43" s="709"/>
      <c r="JUD43" s="708"/>
      <c r="JUE43" s="709"/>
      <c r="JUF43" s="708"/>
      <c r="JUG43" s="709"/>
      <c r="JUH43" s="708"/>
      <c r="JUI43" s="709"/>
      <c r="JUJ43" s="708"/>
      <c r="JUK43" s="709"/>
      <c r="JUL43" s="708"/>
      <c r="JUM43" s="709"/>
      <c r="JUN43" s="708"/>
      <c r="JUO43" s="709"/>
      <c r="JUP43" s="708"/>
      <c r="JUQ43" s="709"/>
      <c r="JUR43" s="708"/>
      <c r="JUS43" s="709"/>
      <c r="JUT43" s="708"/>
      <c r="JUU43" s="709"/>
      <c r="JUV43" s="708"/>
      <c r="JUW43" s="709"/>
      <c r="JUX43" s="708"/>
      <c r="JUY43" s="709"/>
      <c r="JUZ43" s="708"/>
      <c r="JVA43" s="709"/>
      <c r="JVB43" s="708"/>
      <c r="JVC43" s="709"/>
      <c r="JVD43" s="708"/>
      <c r="JVE43" s="709"/>
      <c r="JVF43" s="708"/>
      <c r="JVG43" s="709"/>
      <c r="JVH43" s="708"/>
      <c r="JVI43" s="709"/>
      <c r="JVJ43" s="708"/>
      <c r="JVK43" s="709"/>
      <c r="JVL43" s="708"/>
      <c r="JVM43" s="709"/>
      <c r="JVN43" s="708"/>
      <c r="JVO43" s="709"/>
      <c r="JVP43" s="708"/>
      <c r="JVQ43" s="709"/>
      <c r="JVR43" s="708"/>
      <c r="JVS43" s="709"/>
      <c r="JVT43" s="708"/>
      <c r="JVU43" s="709"/>
      <c r="JVV43" s="708"/>
      <c r="JVW43" s="709"/>
      <c r="JVX43" s="708"/>
      <c r="JVY43" s="709"/>
      <c r="JVZ43" s="708"/>
      <c r="JWA43" s="709"/>
      <c r="JWB43" s="708"/>
      <c r="JWC43" s="709"/>
      <c r="JWD43" s="708"/>
      <c r="JWE43" s="709"/>
      <c r="JWF43" s="708"/>
      <c r="JWG43" s="709"/>
      <c r="JWH43" s="708"/>
      <c r="JWI43" s="709"/>
      <c r="JWJ43" s="708"/>
      <c r="JWK43" s="709"/>
      <c r="JWL43" s="708"/>
      <c r="JWM43" s="709"/>
      <c r="JWN43" s="708"/>
      <c r="JWO43" s="709"/>
      <c r="JWP43" s="708"/>
      <c r="JWQ43" s="709"/>
      <c r="JWR43" s="708"/>
      <c r="JWS43" s="709"/>
      <c r="JWT43" s="708"/>
      <c r="JWU43" s="709"/>
      <c r="JWV43" s="708"/>
      <c r="JWW43" s="709"/>
      <c r="JWX43" s="708"/>
      <c r="JWY43" s="709"/>
      <c r="JWZ43" s="708"/>
      <c r="JXA43" s="709"/>
      <c r="JXB43" s="708"/>
      <c r="JXC43" s="709"/>
      <c r="JXD43" s="708"/>
      <c r="JXE43" s="709"/>
      <c r="JXF43" s="708"/>
      <c r="JXG43" s="709"/>
      <c r="JXH43" s="708"/>
      <c r="JXI43" s="709"/>
      <c r="JXJ43" s="708"/>
      <c r="JXK43" s="709"/>
      <c r="JXL43" s="708"/>
      <c r="JXM43" s="709"/>
      <c r="JXN43" s="708"/>
      <c r="JXO43" s="709"/>
      <c r="JXP43" s="708"/>
      <c r="JXQ43" s="709"/>
      <c r="JXR43" s="708"/>
      <c r="JXS43" s="709"/>
      <c r="JXT43" s="708"/>
      <c r="JXU43" s="709"/>
      <c r="JXV43" s="708"/>
      <c r="JXW43" s="709"/>
      <c r="JXX43" s="708"/>
      <c r="JXY43" s="709"/>
      <c r="JXZ43" s="708"/>
      <c r="JYA43" s="709"/>
      <c r="JYB43" s="708"/>
      <c r="JYC43" s="709"/>
      <c r="JYD43" s="708"/>
      <c r="JYE43" s="709"/>
      <c r="JYF43" s="708"/>
      <c r="JYG43" s="709"/>
      <c r="JYH43" s="708"/>
      <c r="JYI43" s="709"/>
      <c r="JYJ43" s="708"/>
      <c r="JYK43" s="709"/>
      <c r="JYL43" s="708"/>
      <c r="JYM43" s="709"/>
      <c r="JYN43" s="708"/>
      <c r="JYO43" s="709"/>
      <c r="JYP43" s="708"/>
      <c r="JYQ43" s="709"/>
      <c r="JYR43" s="708"/>
      <c r="JYS43" s="709"/>
      <c r="JYT43" s="708"/>
      <c r="JYU43" s="709"/>
      <c r="JYV43" s="708"/>
      <c r="JYW43" s="709"/>
      <c r="JYX43" s="708"/>
      <c r="JYY43" s="709"/>
      <c r="JYZ43" s="708"/>
      <c r="JZA43" s="709"/>
      <c r="JZB43" s="708"/>
      <c r="JZC43" s="709"/>
      <c r="JZD43" s="708"/>
      <c r="JZE43" s="709"/>
      <c r="JZF43" s="708"/>
      <c r="JZG43" s="709"/>
      <c r="JZH43" s="708"/>
      <c r="JZI43" s="709"/>
      <c r="JZJ43" s="708"/>
      <c r="JZK43" s="709"/>
      <c r="JZL43" s="708"/>
      <c r="JZM43" s="709"/>
      <c r="JZN43" s="708"/>
      <c r="JZO43" s="709"/>
      <c r="JZP43" s="708"/>
      <c r="JZQ43" s="709"/>
      <c r="JZR43" s="708"/>
      <c r="JZS43" s="709"/>
      <c r="JZT43" s="708"/>
      <c r="JZU43" s="709"/>
      <c r="JZV43" s="708"/>
      <c r="JZW43" s="709"/>
      <c r="JZX43" s="708"/>
      <c r="JZY43" s="709"/>
      <c r="JZZ43" s="708"/>
      <c r="KAA43" s="709"/>
      <c r="KAB43" s="708"/>
      <c r="KAC43" s="709"/>
      <c r="KAD43" s="708"/>
      <c r="KAE43" s="709"/>
      <c r="KAF43" s="708"/>
      <c r="KAG43" s="709"/>
      <c r="KAH43" s="708"/>
      <c r="KAI43" s="709"/>
      <c r="KAJ43" s="708"/>
      <c r="KAK43" s="709"/>
      <c r="KAL43" s="708"/>
      <c r="KAM43" s="709"/>
      <c r="KAN43" s="708"/>
      <c r="KAO43" s="709"/>
      <c r="KAP43" s="708"/>
      <c r="KAQ43" s="709"/>
      <c r="KAR43" s="708"/>
      <c r="KAS43" s="709"/>
      <c r="KAT43" s="708"/>
      <c r="KAU43" s="709"/>
      <c r="KAV43" s="708"/>
      <c r="KAW43" s="709"/>
      <c r="KAX43" s="708"/>
      <c r="KAY43" s="709"/>
      <c r="KAZ43" s="708"/>
      <c r="KBA43" s="709"/>
      <c r="KBB43" s="708"/>
      <c r="KBC43" s="709"/>
      <c r="KBD43" s="708"/>
      <c r="KBE43" s="709"/>
      <c r="KBF43" s="708"/>
      <c r="KBG43" s="709"/>
      <c r="KBH43" s="708"/>
      <c r="KBI43" s="709"/>
      <c r="KBJ43" s="708"/>
      <c r="KBK43" s="709"/>
      <c r="KBL43" s="708"/>
      <c r="KBM43" s="709"/>
      <c r="KBN43" s="708"/>
      <c r="KBO43" s="709"/>
      <c r="KBP43" s="708"/>
      <c r="KBQ43" s="709"/>
      <c r="KBR43" s="708"/>
      <c r="KBS43" s="709"/>
      <c r="KBT43" s="708"/>
      <c r="KBU43" s="709"/>
      <c r="KBV43" s="708"/>
      <c r="KBW43" s="709"/>
      <c r="KBX43" s="708"/>
      <c r="KBY43" s="709"/>
      <c r="KBZ43" s="708"/>
      <c r="KCA43" s="709"/>
      <c r="KCB43" s="708"/>
      <c r="KCC43" s="709"/>
      <c r="KCD43" s="708"/>
      <c r="KCE43" s="709"/>
      <c r="KCF43" s="708"/>
      <c r="KCG43" s="709"/>
      <c r="KCH43" s="708"/>
      <c r="KCI43" s="709"/>
      <c r="KCJ43" s="708"/>
      <c r="KCK43" s="709"/>
      <c r="KCL43" s="708"/>
      <c r="KCM43" s="709"/>
      <c r="KCN43" s="708"/>
      <c r="KCO43" s="709"/>
      <c r="KCP43" s="708"/>
      <c r="KCQ43" s="709"/>
      <c r="KCR43" s="708"/>
      <c r="KCS43" s="709"/>
      <c r="KCT43" s="708"/>
      <c r="KCU43" s="709"/>
      <c r="KCV43" s="708"/>
      <c r="KCW43" s="709"/>
      <c r="KCX43" s="708"/>
      <c r="KCY43" s="709"/>
      <c r="KCZ43" s="708"/>
      <c r="KDA43" s="709"/>
      <c r="KDB43" s="708"/>
      <c r="KDC43" s="709"/>
      <c r="KDD43" s="708"/>
      <c r="KDE43" s="709"/>
      <c r="KDF43" s="708"/>
      <c r="KDG43" s="709"/>
      <c r="KDH43" s="708"/>
      <c r="KDI43" s="709"/>
      <c r="KDJ43" s="708"/>
      <c r="KDK43" s="709"/>
      <c r="KDL43" s="708"/>
      <c r="KDM43" s="709"/>
      <c r="KDN43" s="708"/>
      <c r="KDO43" s="709"/>
      <c r="KDP43" s="708"/>
      <c r="KDQ43" s="709"/>
      <c r="KDR43" s="708"/>
      <c r="KDS43" s="709"/>
      <c r="KDT43" s="708"/>
      <c r="KDU43" s="709"/>
      <c r="KDV43" s="708"/>
      <c r="KDW43" s="709"/>
      <c r="KDX43" s="708"/>
      <c r="KDY43" s="709"/>
      <c r="KDZ43" s="708"/>
      <c r="KEA43" s="709"/>
      <c r="KEB43" s="708"/>
      <c r="KEC43" s="709"/>
      <c r="KED43" s="708"/>
      <c r="KEE43" s="709"/>
      <c r="KEF43" s="708"/>
      <c r="KEG43" s="709"/>
      <c r="KEH43" s="708"/>
      <c r="KEI43" s="709"/>
      <c r="KEJ43" s="708"/>
      <c r="KEK43" s="709"/>
      <c r="KEL43" s="708"/>
      <c r="KEM43" s="709"/>
      <c r="KEN43" s="708"/>
      <c r="KEO43" s="709"/>
      <c r="KEP43" s="708"/>
      <c r="KEQ43" s="709"/>
      <c r="KER43" s="708"/>
      <c r="KES43" s="709"/>
      <c r="KET43" s="708"/>
      <c r="KEU43" s="709"/>
      <c r="KEV43" s="708"/>
      <c r="KEW43" s="709"/>
      <c r="KEX43" s="708"/>
      <c r="KEY43" s="709"/>
      <c r="KEZ43" s="708"/>
      <c r="KFA43" s="709"/>
      <c r="KFB43" s="708"/>
      <c r="KFC43" s="709"/>
      <c r="KFD43" s="708"/>
      <c r="KFE43" s="709"/>
      <c r="KFF43" s="708"/>
      <c r="KFG43" s="709"/>
      <c r="KFH43" s="708"/>
      <c r="KFI43" s="709"/>
      <c r="KFJ43" s="708"/>
      <c r="KFK43" s="709"/>
      <c r="KFL43" s="708"/>
      <c r="KFM43" s="709"/>
      <c r="KFN43" s="708"/>
      <c r="KFO43" s="709"/>
      <c r="KFP43" s="708"/>
      <c r="KFQ43" s="709"/>
      <c r="KFR43" s="708"/>
      <c r="KFS43" s="709"/>
      <c r="KFT43" s="708"/>
      <c r="KFU43" s="709"/>
      <c r="KFV43" s="708"/>
      <c r="KFW43" s="709"/>
      <c r="KFX43" s="708"/>
      <c r="KFY43" s="709"/>
      <c r="KFZ43" s="708"/>
      <c r="KGA43" s="709"/>
      <c r="KGB43" s="708"/>
      <c r="KGC43" s="709"/>
      <c r="KGD43" s="708"/>
      <c r="KGE43" s="709"/>
      <c r="KGF43" s="708"/>
      <c r="KGG43" s="709"/>
      <c r="KGH43" s="708"/>
      <c r="KGI43" s="709"/>
      <c r="KGJ43" s="708"/>
      <c r="KGK43" s="709"/>
      <c r="KGL43" s="708"/>
      <c r="KGM43" s="709"/>
      <c r="KGN43" s="708"/>
      <c r="KGO43" s="709"/>
      <c r="KGP43" s="708"/>
      <c r="KGQ43" s="709"/>
      <c r="KGR43" s="708"/>
      <c r="KGS43" s="709"/>
      <c r="KGT43" s="708"/>
      <c r="KGU43" s="709"/>
      <c r="KGV43" s="708"/>
      <c r="KGW43" s="709"/>
      <c r="KGX43" s="708"/>
      <c r="KGY43" s="709"/>
      <c r="KGZ43" s="708"/>
      <c r="KHA43" s="709"/>
      <c r="KHB43" s="708"/>
      <c r="KHC43" s="709"/>
      <c r="KHD43" s="708"/>
      <c r="KHE43" s="709"/>
      <c r="KHF43" s="708"/>
      <c r="KHG43" s="709"/>
      <c r="KHH43" s="708"/>
      <c r="KHI43" s="709"/>
      <c r="KHJ43" s="708"/>
      <c r="KHK43" s="709"/>
      <c r="KHL43" s="708"/>
      <c r="KHM43" s="709"/>
      <c r="KHN43" s="708"/>
      <c r="KHO43" s="709"/>
      <c r="KHP43" s="708"/>
      <c r="KHQ43" s="709"/>
      <c r="KHR43" s="708"/>
      <c r="KHS43" s="709"/>
      <c r="KHT43" s="708"/>
      <c r="KHU43" s="709"/>
      <c r="KHV43" s="708"/>
      <c r="KHW43" s="709"/>
      <c r="KHX43" s="708"/>
      <c r="KHY43" s="709"/>
      <c r="KHZ43" s="708"/>
      <c r="KIA43" s="709"/>
      <c r="KIB43" s="708"/>
      <c r="KIC43" s="709"/>
      <c r="KID43" s="708"/>
      <c r="KIE43" s="709"/>
      <c r="KIF43" s="708"/>
      <c r="KIG43" s="709"/>
      <c r="KIH43" s="708"/>
      <c r="KII43" s="709"/>
      <c r="KIJ43" s="708"/>
      <c r="KIK43" s="709"/>
      <c r="KIL43" s="708"/>
      <c r="KIM43" s="709"/>
      <c r="KIN43" s="708"/>
      <c r="KIO43" s="709"/>
      <c r="KIP43" s="708"/>
      <c r="KIQ43" s="709"/>
      <c r="KIR43" s="708"/>
      <c r="KIS43" s="709"/>
      <c r="KIT43" s="708"/>
      <c r="KIU43" s="709"/>
      <c r="KIV43" s="708"/>
      <c r="KIW43" s="709"/>
      <c r="KIX43" s="708"/>
      <c r="KIY43" s="709"/>
      <c r="KIZ43" s="708"/>
      <c r="KJA43" s="709"/>
      <c r="KJB43" s="708"/>
      <c r="KJC43" s="709"/>
      <c r="KJD43" s="708"/>
      <c r="KJE43" s="709"/>
      <c r="KJF43" s="708"/>
      <c r="KJG43" s="709"/>
      <c r="KJH43" s="708"/>
      <c r="KJI43" s="709"/>
      <c r="KJJ43" s="708"/>
      <c r="KJK43" s="709"/>
      <c r="KJL43" s="708"/>
      <c r="KJM43" s="709"/>
      <c r="KJN43" s="708"/>
      <c r="KJO43" s="709"/>
      <c r="KJP43" s="708"/>
      <c r="KJQ43" s="709"/>
      <c r="KJR43" s="708"/>
      <c r="KJS43" s="709"/>
      <c r="KJT43" s="708"/>
      <c r="KJU43" s="709"/>
      <c r="KJV43" s="708"/>
      <c r="KJW43" s="709"/>
      <c r="KJX43" s="708"/>
      <c r="KJY43" s="709"/>
      <c r="KJZ43" s="708"/>
      <c r="KKA43" s="709"/>
      <c r="KKB43" s="708"/>
      <c r="KKC43" s="709"/>
      <c r="KKD43" s="708"/>
      <c r="KKE43" s="709"/>
      <c r="KKF43" s="708"/>
      <c r="KKG43" s="709"/>
      <c r="KKH43" s="708"/>
      <c r="KKI43" s="709"/>
      <c r="KKJ43" s="708"/>
      <c r="KKK43" s="709"/>
      <c r="KKL43" s="708"/>
      <c r="KKM43" s="709"/>
      <c r="KKN43" s="708"/>
      <c r="KKO43" s="709"/>
      <c r="KKP43" s="708"/>
      <c r="KKQ43" s="709"/>
      <c r="KKR43" s="708"/>
      <c r="KKS43" s="709"/>
      <c r="KKT43" s="708"/>
      <c r="KKU43" s="709"/>
      <c r="KKV43" s="708"/>
      <c r="KKW43" s="709"/>
      <c r="KKX43" s="708"/>
      <c r="KKY43" s="709"/>
      <c r="KKZ43" s="708"/>
      <c r="KLA43" s="709"/>
      <c r="KLB43" s="708"/>
      <c r="KLC43" s="709"/>
      <c r="KLD43" s="708"/>
      <c r="KLE43" s="709"/>
      <c r="KLF43" s="708"/>
      <c r="KLG43" s="709"/>
      <c r="KLH43" s="708"/>
      <c r="KLI43" s="709"/>
      <c r="KLJ43" s="708"/>
      <c r="KLK43" s="709"/>
      <c r="KLL43" s="708"/>
      <c r="KLM43" s="709"/>
      <c r="KLN43" s="708"/>
      <c r="KLO43" s="709"/>
      <c r="KLP43" s="708"/>
      <c r="KLQ43" s="709"/>
      <c r="KLR43" s="708"/>
      <c r="KLS43" s="709"/>
      <c r="KLT43" s="708"/>
      <c r="KLU43" s="709"/>
      <c r="KLV43" s="708"/>
      <c r="KLW43" s="709"/>
      <c r="KLX43" s="708"/>
      <c r="KLY43" s="709"/>
      <c r="KLZ43" s="708"/>
      <c r="KMA43" s="709"/>
      <c r="KMB43" s="708"/>
      <c r="KMC43" s="709"/>
      <c r="KMD43" s="708"/>
      <c r="KME43" s="709"/>
      <c r="KMF43" s="708"/>
      <c r="KMG43" s="709"/>
      <c r="KMH43" s="708"/>
      <c r="KMI43" s="709"/>
      <c r="KMJ43" s="708"/>
      <c r="KMK43" s="709"/>
      <c r="KML43" s="708"/>
      <c r="KMM43" s="709"/>
      <c r="KMN43" s="708"/>
      <c r="KMO43" s="709"/>
      <c r="KMP43" s="708"/>
      <c r="KMQ43" s="709"/>
      <c r="KMR43" s="708"/>
      <c r="KMS43" s="709"/>
      <c r="KMT43" s="708"/>
      <c r="KMU43" s="709"/>
      <c r="KMV43" s="708"/>
      <c r="KMW43" s="709"/>
      <c r="KMX43" s="708"/>
      <c r="KMY43" s="709"/>
      <c r="KMZ43" s="708"/>
      <c r="KNA43" s="709"/>
      <c r="KNB43" s="708"/>
      <c r="KNC43" s="709"/>
      <c r="KND43" s="708"/>
      <c r="KNE43" s="709"/>
      <c r="KNF43" s="708"/>
      <c r="KNG43" s="709"/>
      <c r="KNH43" s="708"/>
      <c r="KNI43" s="709"/>
      <c r="KNJ43" s="708"/>
      <c r="KNK43" s="709"/>
      <c r="KNL43" s="708"/>
      <c r="KNM43" s="709"/>
      <c r="KNN43" s="708"/>
      <c r="KNO43" s="709"/>
      <c r="KNP43" s="708"/>
      <c r="KNQ43" s="709"/>
      <c r="KNR43" s="708"/>
      <c r="KNS43" s="709"/>
      <c r="KNT43" s="708"/>
      <c r="KNU43" s="709"/>
      <c r="KNV43" s="708"/>
      <c r="KNW43" s="709"/>
      <c r="KNX43" s="708"/>
      <c r="KNY43" s="709"/>
      <c r="KNZ43" s="708"/>
      <c r="KOA43" s="709"/>
      <c r="KOB43" s="708"/>
      <c r="KOC43" s="709"/>
      <c r="KOD43" s="708"/>
      <c r="KOE43" s="709"/>
      <c r="KOF43" s="708"/>
      <c r="KOG43" s="709"/>
      <c r="KOH43" s="708"/>
      <c r="KOI43" s="709"/>
      <c r="KOJ43" s="708"/>
      <c r="KOK43" s="709"/>
      <c r="KOL43" s="708"/>
      <c r="KOM43" s="709"/>
      <c r="KON43" s="708"/>
      <c r="KOO43" s="709"/>
      <c r="KOP43" s="708"/>
      <c r="KOQ43" s="709"/>
      <c r="KOR43" s="708"/>
      <c r="KOS43" s="709"/>
      <c r="KOT43" s="708"/>
      <c r="KOU43" s="709"/>
      <c r="KOV43" s="708"/>
      <c r="KOW43" s="709"/>
      <c r="KOX43" s="708"/>
      <c r="KOY43" s="709"/>
      <c r="KOZ43" s="708"/>
      <c r="KPA43" s="709"/>
      <c r="KPB43" s="708"/>
      <c r="KPC43" s="709"/>
      <c r="KPD43" s="708"/>
      <c r="KPE43" s="709"/>
      <c r="KPF43" s="708"/>
      <c r="KPG43" s="709"/>
      <c r="KPH43" s="708"/>
      <c r="KPI43" s="709"/>
      <c r="KPJ43" s="708"/>
      <c r="KPK43" s="709"/>
      <c r="KPL43" s="708"/>
      <c r="KPM43" s="709"/>
      <c r="KPN43" s="708"/>
      <c r="KPO43" s="709"/>
      <c r="KPP43" s="708"/>
      <c r="KPQ43" s="709"/>
      <c r="KPR43" s="708"/>
      <c r="KPS43" s="709"/>
      <c r="KPT43" s="708"/>
      <c r="KPU43" s="709"/>
      <c r="KPV43" s="708"/>
      <c r="KPW43" s="709"/>
      <c r="KPX43" s="708"/>
      <c r="KPY43" s="709"/>
      <c r="KPZ43" s="708"/>
      <c r="KQA43" s="709"/>
      <c r="KQB43" s="708"/>
      <c r="KQC43" s="709"/>
      <c r="KQD43" s="708"/>
      <c r="KQE43" s="709"/>
      <c r="KQF43" s="708"/>
      <c r="KQG43" s="709"/>
      <c r="KQH43" s="708"/>
      <c r="KQI43" s="709"/>
      <c r="KQJ43" s="708"/>
      <c r="KQK43" s="709"/>
      <c r="KQL43" s="708"/>
      <c r="KQM43" s="709"/>
      <c r="KQN43" s="708"/>
      <c r="KQO43" s="709"/>
      <c r="KQP43" s="708"/>
      <c r="KQQ43" s="709"/>
      <c r="KQR43" s="708"/>
      <c r="KQS43" s="709"/>
      <c r="KQT43" s="708"/>
      <c r="KQU43" s="709"/>
      <c r="KQV43" s="708"/>
      <c r="KQW43" s="709"/>
      <c r="KQX43" s="708"/>
      <c r="KQY43" s="709"/>
      <c r="KQZ43" s="708"/>
      <c r="KRA43" s="709"/>
      <c r="KRB43" s="708"/>
      <c r="KRC43" s="709"/>
      <c r="KRD43" s="708"/>
      <c r="KRE43" s="709"/>
      <c r="KRF43" s="708"/>
      <c r="KRG43" s="709"/>
      <c r="KRH43" s="708"/>
      <c r="KRI43" s="709"/>
      <c r="KRJ43" s="708"/>
      <c r="KRK43" s="709"/>
      <c r="KRL43" s="708"/>
      <c r="KRM43" s="709"/>
      <c r="KRN43" s="708"/>
      <c r="KRO43" s="709"/>
      <c r="KRP43" s="708"/>
      <c r="KRQ43" s="709"/>
      <c r="KRR43" s="708"/>
      <c r="KRS43" s="709"/>
      <c r="KRT43" s="708"/>
      <c r="KRU43" s="709"/>
      <c r="KRV43" s="708"/>
      <c r="KRW43" s="709"/>
      <c r="KRX43" s="708"/>
      <c r="KRY43" s="709"/>
      <c r="KRZ43" s="708"/>
      <c r="KSA43" s="709"/>
      <c r="KSB43" s="708"/>
      <c r="KSC43" s="709"/>
      <c r="KSD43" s="708"/>
      <c r="KSE43" s="709"/>
      <c r="KSF43" s="708"/>
      <c r="KSG43" s="709"/>
      <c r="KSH43" s="708"/>
      <c r="KSI43" s="709"/>
      <c r="KSJ43" s="708"/>
      <c r="KSK43" s="709"/>
      <c r="KSL43" s="708"/>
      <c r="KSM43" s="709"/>
      <c r="KSN43" s="708"/>
      <c r="KSO43" s="709"/>
      <c r="KSP43" s="708"/>
      <c r="KSQ43" s="709"/>
      <c r="KSR43" s="708"/>
      <c r="KSS43" s="709"/>
      <c r="KST43" s="708"/>
      <c r="KSU43" s="709"/>
      <c r="KSV43" s="708"/>
      <c r="KSW43" s="709"/>
      <c r="KSX43" s="708"/>
      <c r="KSY43" s="709"/>
      <c r="KSZ43" s="708"/>
      <c r="KTA43" s="709"/>
      <c r="KTB43" s="708"/>
      <c r="KTC43" s="709"/>
      <c r="KTD43" s="708"/>
      <c r="KTE43" s="709"/>
      <c r="KTF43" s="708"/>
      <c r="KTG43" s="709"/>
      <c r="KTH43" s="708"/>
      <c r="KTI43" s="709"/>
      <c r="KTJ43" s="708"/>
      <c r="KTK43" s="709"/>
      <c r="KTL43" s="708"/>
      <c r="KTM43" s="709"/>
      <c r="KTN43" s="708"/>
      <c r="KTO43" s="709"/>
      <c r="KTP43" s="708"/>
      <c r="KTQ43" s="709"/>
      <c r="KTR43" s="708"/>
      <c r="KTS43" s="709"/>
      <c r="KTT43" s="708"/>
      <c r="KTU43" s="709"/>
      <c r="KTV43" s="708"/>
      <c r="KTW43" s="709"/>
      <c r="KTX43" s="708"/>
      <c r="KTY43" s="709"/>
      <c r="KTZ43" s="708"/>
      <c r="KUA43" s="709"/>
      <c r="KUB43" s="708"/>
      <c r="KUC43" s="709"/>
      <c r="KUD43" s="708"/>
      <c r="KUE43" s="709"/>
      <c r="KUF43" s="708"/>
      <c r="KUG43" s="709"/>
      <c r="KUH43" s="708"/>
      <c r="KUI43" s="709"/>
      <c r="KUJ43" s="708"/>
      <c r="KUK43" s="709"/>
      <c r="KUL43" s="708"/>
      <c r="KUM43" s="709"/>
      <c r="KUN43" s="708"/>
      <c r="KUO43" s="709"/>
      <c r="KUP43" s="708"/>
      <c r="KUQ43" s="709"/>
      <c r="KUR43" s="708"/>
      <c r="KUS43" s="709"/>
      <c r="KUT43" s="708"/>
      <c r="KUU43" s="709"/>
      <c r="KUV43" s="708"/>
      <c r="KUW43" s="709"/>
      <c r="KUX43" s="708"/>
      <c r="KUY43" s="709"/>
      <c r="KUZ43" s="708"/>
      <c r="KVA43" s="709"/>
      <c r="KVB43" s="708"/>
      <c r="KVC43" s="709"/>
      <c r="KVD43" s="708"/>
      <c r="KVE43" s="709"/>
      <c r="KVF43" s="708"/>
      <c r="KVG43" s="709"/>
      <c r="KVH43" s="708"/>
      <c r="KVI43" s="709"/>
      <c r="KVJ43" s="708"/>
      <c r="KVK43" s="709"/>
      <c r="KVL43" s="708"/>
      <c r="KVM43" s="709"/>
      <c r="KVN43" s="708"/>
      <c r="KVO43" s="709"/>
      <c r="KVP43" s="708"/>
      <c r="KVQ43" s="709"/>
      <c r="KVR43" s="708"/>
      <c r="KVS43" s="709"/>
      <c r="KVT43" s="708"/>
      <c r="KVU43" s="709"/>
      <c r="KVV43" s="708"/>
      <c r="KVW43" s="709"/>
      <c r="KVX43" s="708"/>
      <c r="KVY43" s="709"/>
      <c r="KVZ43" s="708"/>
      <c r="KWA43" s="709"/>
      <c r="KWB43" s="708"/>
      <c r="KWC43" s="709"/>
      <c r="KWD43" s="708"/>
      <c r="KWE43" s="709"/>
      <c r="KWF43" s="708"/>
      <c r="KWG43" s="709"/>
      <c r="KWH43" s="708"/>
      <c r="KWI43" s="709"/>
      <c r="KWJ43" s="708"/>
      <c r="KWK43" s="709"/>
      <c r="KWL43" s="708"/>
      <c r="KWM43" s="709"/>
      <c r="KWN43" s="708"/>
      <c r="KWO43" s="709"/>
      <c r="KWP43" s="708"/>
      <c r="KWQ43" s="709"/>
      <c r="KWR43" s="708"/>
      <c r="KWS43" s="709"/>
      <c r="KWT43" s="708"/>
      <c r="KWU43" s="709"/>
      <c r="KWV43" s="708"/>
      <c r="KWW43" s="709"/>
      <c r="KWX43" s="708"/>
      <c r="KWY43" s="709"/>
      <c r="KWZ43" s="708"/>
      <c r="KXA43" s="709"/>
      <c r="KXB43" s="708"/>
      <c r="KXC43" s="709"/>
      <c r="KXD43" s="708"/>
      <c r="KXE43" s="709"/>
      <c r="KXF43" s="708"/>
      <c r="KXG43" s="709"/>
      <c r="KXH43" s="708"/>
      <c r="KXI43" s="709"/>
      <c r="KXJ43" s="708"/>
      <c r="KXK43" s="709"/>
      <c r="KXL43" s="708"/>
      <c r="KXM43" s="709"/>
      <c r="KXN43" s="708"/>
      <c r="KXO43" s="709"/>
      <c r="KXP43" s="708"/>
      <c r="KXQ43" s="709"/>
      <c r="KXR43" s="708"/>
      <c r="KXS43" s="709"/>
      <c r="KXT43" s="708"/>
      <c r="KXU43" s="709"/>
      <c r="KXV43" s="708"/>
      <c r="KXW43" s="709"/>
      <c r="KXX43" s="708"/>
      <c r="KXY43" s="709"/>
      <c r="KXZ43" s="708"/>
      <c r="KYA43" s="709"/>
      <c r="KYB43" s="708"/>
      <c r="KYC43" s="709"/>
      <c r="KYD43" s="708"/>
      <c r="KYE43" s="709"/>
      <c r="KYF43" s="708"/>
      <c r="KYG43" s="709"/>
      <c r="KYH43" s="708"/>
      <c r="KYI43" s="709"/>
      <c r="KYJ43" s="708"/>
      <c r="KYK43" s="709"/>
      <c r="KYL43" s="708"/>
      <c r="KYM43" s="709"/>
      <c r="KYN43" s="708"/>
      <c r="KYO43" s="709"/>
      <c r="KYP43" s="708"/>
      <c r="KYQ43" s="709"/>
      <c r="KYR43" s="708"/>
      <c r="KYS43" s="709"/>
      <c r="KYT43" s="708"/>
      <c r="KYU43" s="709"/>
      <c r="KYV43" s="708"/>
      <c r="KYW43" s="709"/>
      <c r="KYX43" s="708"/>
      <c r="KYY43" s="709"/>
      <c r="KYZ43" s="708"/>
      <c r="KZA43" s="709"/>
      <c r="KZB43" s="708"/>
      <c r="KZC43" s="709"/>
      <c r="KZD43" s="708"/>
      <c r="KZE43" s="709"/>
      <c r="KZF43" s="708"/>
      <c r="KZG43" s="709"/>
      <c r="KZH43" s="708"/>
      <c r="KZI43" s="709"/>
      <c r="KZJ43" s="708"/>
      <c r="KZK43" s="709"/>
      <c r="KZL43" s="708"/>
      <c r="KZM43" s="709"/>
      <c r="KZN43" s="708"/>
      <c r="KZO43" s="709"/>
      <c r="KZP43" s="708"/>
      <c r="KZQ43" s="709"/>
      <c r="KZR43" s="708"/>
      <c r="KZS43" s="709"/>
      <c r="KZT43" s="708"/>
      <c r="KZU43" s="709"/>
      <c r="KZV43" s="708"/>
      <c r="KZW43" s="709"/>
      <c r="KZX43" s="708"/>
      <c r="KZY43" s="709"/>
      <c r="KZZ43" s="708"/>
      <c r="LAA43" s="709"/>
      <c r="LAB43" s="708"/>
      <c r="LAC43" s="709"/>
      <c r="LAD43" s="708"/>
      <c r="LAE43" s="709"/>
      <c r="LAF43" s="708"/>
      <c r="LAG43" s="709"/>
      <c r="LAH43" s="708"/>
      <c r="LAI43" s="709"/>
      <c r="LAJ43" s="708"/>
      <c r="LAK43" s="709"/>
      <c r="LAL43" s="708"/>
      <c r="LAM43" s="709"/>
      <c r="LAN43" s="708"/>
      <c r="LAO43" s="709"/>
      <c r="LAP43" s="708"/>
      <c r="LAQ43" s="709"/>
      <c r="LAR43" s="708"/>
      <c r="LAS43" s="709"/>
      <c r="LAT43" s="708"/>
      <c r="LAU43" s="709"/>
      <c r="LAV43" s="708"/>
      <c r="LAW43" s="709"/>
      <c r="LAX43" s="708"/>
      <c r="LAY43" s="709"/>
      <c r="LAZ43" s="708"/>
      <c r="LBA43" s="709"/>
      <c r="LBB43" s="708"/>
      <c r="LBC43" s="709"/>
      <c r="LBD43" s="708"/>
      <c r="LBE43" s="709"/>
      <c r="LBF43" s="708"/>
      <c r="LBG43" s="709"/>
      <c r="LBH43" s="708"/>
      <c r="LBI43" s="709"/>
      <c r="LBJ43" s="708"/>
      <c r="LBK43" s="709"/>
      <c r="LBL43" s="708"/>
      <c r="LBM43" s="709"/>
      <c r="LBN43" s="708"/>
      <c r="LBO43" s="709"/>
      <c r="LBP43" s="708"/>
      <c r="LBQ43" s="709"/>
      <c r="LBR43" s="708"/>
      <c r="LBS43" s="709"/>
      <c r="LBT43" s="708"/>
      <c r="LBU43" s="709"/>
      <c r="LBV43" s="708"/>
      <c r="LBW43" s="709"/>
      <c r="LBX43" s="708"/>
      <c r="LBY43" s="709"/>
      <c r="LBZ43" s="708"/>
      <c r="LCA43" s="709"/>
      <c r="LCB43" s="708"/>
      <c r="LCC43" s="709"/>
      <c r="LCD43" s="708"/>
      <c r="LCE43" s="709"/>
      <c r="LCF43" s="708"/>
      <c r="LCG43" s="709"/>
      <c r="LCH43" s="708"/>
      <c r="LCI43" s="709"/>
      <c r="LCJ43" s="708"/>
      <c r="LCK43" s="709"/>
      <c r="LCL43" s="708"/>
      <c r="LCM43" s="709"/>
      <c r="LCN43" s="708"/>
      <c r="LCO43" s="709"/>
      <c r="LCP43" s="708"/>
      <c r="LCQ43" s="709"/>
      <c r="LCR43" s="708"/>
      <c r="LCS43" s="709"/>
      <c r="LCT43" s="708"/>
      <c r="LCU43" s="709"/>
      <c r="LCV43" s="708"/>
      <c r="LCW43" s="709"/>
      <c r="LCX43" s="708"/>
      <c r="LCY43" s="709"/>
      <c r="LCZ43" s="708"/>
      <c r="LDA43" s="709"/>
      <c r="LDB43" s="708"/>
      <c r="LDC43" s="709"/>
      <c r="LDD43" s="708"/>
      <c r="LDE43" s="709"/>
      <c r="LDF43" s="708"/>
      <c r="LDG43" s="709"/>
      <c r="LDH43" s="708"/>
      <c r="LDI43" s="709"/>
      <c r="LDJ43" s="708"/>
      <c r="LDK43" s="709"/>
      <c r="LDL43" s="708"/>
      <c r="LDM43" s="709"/>
      <c r="LDN43" s="708"/>
      <c r="LDO43" s="709"/>
      <c r="LDP43" s="708"/>
      <c r="LDQ43" s="709"/>
      <c r="LDR43" s="708"/>
      <c r="LDS43" s="709"/>
      <c r="LDT43" s="708"/>
      <c r="LDU43" s="709"/>
      <c r="LDV43" s="708"/>
      <c r="LDW43" s="709"/>
      <c r="LDX43" s="708"/>
      <c r="LDY43" s="709"/>
      <c r="LDZ43" s="708"/>
      <c r="LEA43" s="709"/>
      <c r="LEB43" s="708"/>
      <c r="LEC43" s="709"/>
      <c r="LED43" s="708"/>
      <c r="LEE43" s="709"/>
      <c r="LEF43" s="708"/>
      <c r="LEG43" s="709"/>
      <c r="LEH43" s="708"/>
      <c r="LEI43" s="709"/>
      <c r="LEJ43" s="708"/>
      <c r="LEK43" s="709"/>
      <c r="LEL43" s="708"/>
      <c r="LEM43" s="709"/>
      <c r="LEN43" s="708"/>
      <c r="LEO43" s="709"/>
      <c r="LEP43" s="708"/>
      <c r="LEQ43" s="709"/>
      <c r="LER43" s="708"/>
      <c r="LES43" s="709"/>
      <c r="LET43" s="708"/>
      <c r="LEU43" s="709"/>
      <c r="LEV43" s="708"/>
      <c r="LEW43" s="709"/>
      <c r="LEX43" s="708"/>
      <c r="LEY43" s="709"/>
      <c r="LEZ43" s="708"/>
      <c r="LFA43" s="709"/>
      <c r="LFB43" s="708"/>
      <c r="LFC43" s="709"/>
      <c r="LFD43" s="708"/>
      <c r="LFE43" s="709"/>
      <c r="LFF43" s="708"/>
      <c r="LFG43" s="709"/>
      <c r="LFH43" s="708"/>
      <c r="LFI43" s="709"/>
      <c r="LFJ43" s="708"/>
      <c r="LFK43" s="709"/>
      <c r="LFL43" s="708"/>
      <c r="LFM43" s="709"/>
      <c r="LFN43" s="708"/>
      <c r="LFO43" s="709"/>
      <c r="LFP43" s="708"/>
      <c r="LFQ43" s="709"/>
      <c r="LFR43" s="708"/>
      <c r="LFS43" s="709"/>
      <c r="LFT43" s="708"/>
      <c r="LFU43" s="709"/>
      <c r="LFV43" s="708"/>
      <c r="LFW43" s="709"/>
      <c r="LFX43" s="708"/>
      <c r="LFY43" s="709"/>
      <c r="LFZ43" s="708"/>
      <c r="LGA43" s="709"/>
      <c r="LGB43" s="708"/>
      <c r="LGC43" s="709"/>
      <c r="LGD43" s="708"/>
      <c r="LGE43" s="709"/>
      <c r="LGF43" s="708"/>
      <c r="LGG43" s="709"/>
      <c r="LGH43" s="708"/>
      <c r="LGI43" s="709"/>
      <c r="LGJ43" s="708"/>
      <c r="LGK43" s="709"/>
      <c r="LGL43" s="708"/>
      <c r="LGM43" s="709"/>
      <c r="LGN43" s="708"/>
      <c r="LGO43" s="709"/>
      <c r="LGP43" s="708"/>
      <c r="LGQ43" s="709"/>
      <c r="LGR43" s="708"/>
      <c r="LGS43" s="709"/>
      <c r="LGT43" s="708"/>
      <c r="LGU43" s="709"/>
      <c r="LGV43" s="708"/>
      <c r="LGW43" s="709"/>
      <c r="LGX43" s="708"/>
      <c r="LGY43" s="709"/>
      <c r="LGZ43" s="708"/>
      <c r="LHA43" s="709"/>
      <c r="LHB43" s="708"/>
      <c r="LHC43" s="709"/>
      <c r="LHD43" s="708"/>
      <c r="LHE43" s="709"/>
      <c r="LHF43" s="708"/>
      <c r="LHG43" s="709"/>
      <c r="LHH43" s="708"/>
      <c r="LHI43" s="709"/>
      <c r="LHJ43" s="708"/>
      <c r="LHK43" s="709"/>
      <c r="LHL43" s="708"/>
      <c r="LHM43" s="709"/>
      <c r="LHN43" s="708"/>
      <c r="LHO43" s="709"/>
      <c r="LHP43" s="708"/>
      <c r="LHQ43" s="709"/>
      <c r="LHR43" s="708"/>
      <c r="LHS43" s="709"/>
      <c r="LHT43" s="708"/>
      <c r="LHU43" s="709"/>
      <c r="LHV43" s="708"/>
      <c r="LHW43" s="709"/>
      <c r="LHX43" s="708"/>
      <c r="LHY43" s="709"/>
      <c r="LHZ43" s="708"/>
      <c r="LIA43" s="709"/>
      <c r="LIB43" s="708"/>
      <c r="LIC43" s="709"/>
      <c r="LID43" s="708"/>
      <c r="LIE43" s="709"/>
      <c r="LIF43" s="708"/>
      <c r="LIG43" s="709"/>
      <c r="LIH43" s="708"/>
      <c r="LII43" s="709"/>
      <c r="LIJ43" s="708"/>
      <c r="LIK43" s="709"/>
      <c r="LIL43" s="708"/>
      <c r="LIM43" s="709"/>
      <c r="LIN43" s="708"/>
      <c r="LIO43" s="709"/>
      <c r="LIP43" s="708"/>
      <c r="LIQ43" s="709"/>
      <c r="LIR43" s="708"/>
      <c r="LIS43" s="709"/>
      <c r="LIT43" s="708"/>
      <c r="LIU43" s="709"/>
      <c r="LIV43" s="708"/>
      <c r="LIW43" s="709"/>
      <c r="LIX43" s="708"/>
      <c r="LIY43" s="709"/>
      <c r="LIZ43" s="708"/>
      <c r="LJA43" s="709"/>
      <c r="LJB43" s="708"/>
      <c r="LJC43" s="709"/>
      <c r="LJD43" s="708"/>
      <c r="LJE43" s="709"/>
      <c r="LJF43" s="708"/>
      <c r="LJG43" s="709"/>
      <c r="LJH43" s="708"/>
      <c r="LJI43" s="709"/>
      <c r="LJJ43" s="708"/>
      <c r="LJK43" s="709"/>
      <c r="LJL43" s="708"/>
      <c r="LJM43" s="709"/>
      <c r="LJN43" s="708"/>
      <c r="LJO43" s="709"/>
      <c r="LJP43" s="708"/>
      <c r="LJQ43" s="709"/>
      <c r="LJR43" s="708"/>
      <c r="LJS43" s="709"/>
      <c r="LJT43" s="708"/>
      <c r="LJU43" s="709"/>
      <c r="LJV43" s="708"/>
      <c r="LJW43" s="709"/>
      <c r="LJX43" s="708"/>
      <c r="LJY43" s="709"/>
      <c r="LJZ43" s="708"/>
      <c r="LKA43" s="709"/>
      <c r="LKB43" s="708"/>
      <c r="LKC43" s="709"/>
      <c r="LKD43" s="708"/>
      <c r="LKE43" s="709"/>
      <c r="LKF43" s="708"/>
      <c r="LKG43" s="709"/>
      <c r="LKH43" s="708"/>
      <c r="LKI43" s="709"/>
      <c r="LKJ43" s="708"/>
      <c r="LKK43" s="709"/>
      <c r="LKL43" s="708"/>
      <c r="LKM43" s="709"/>
      <c r="LKN43" s="708"/>
      <c r="LKO43" s="709"/>
      <c r="LKP43" s="708"/>
      <c r="LKQ43" s="709"/>
      <c r="LKR43" s="708"/>
      <c r="LKS43" s="709"/>
      <c r="LKT43" s="708"/>
      <c r="LKU43" s="709"/>
      <c r="LKV43" s="708"/>
      <c r="LKW43" s="709"/>
      <c r="LKX43" s="708"/>
      <c r="LKY43" s="709"/>
      <c r="LKZ43" s="708"/>
      <c r="LLA43" s="709"/>
      <c r="LLB43" s="708"/>
      <c r="LLC43" s="709"/>
      <c r="LLD43" s="708"/>
      <c r="LLE43" s="709"/>
      <c r="LLF43" s="708"/>
      <c r="LLG43" s="709"/>
      <c r="LLH43" s="708"/>
      <c r="LLI43" s="709"/>
      <c r="LLJ43" s="708"/>
      <c r="LLK43" s="709"/>
      <c r="LLL43" s="708"/>
      <c r="LLM43" s="709"/>
      <c r="LLN43" s="708"/>
      <c r="LLO43" s="709"/>
      <c r="LLP43" s="708"/>
      <c r="LLQ43" s="709"/>
      <c r="LLR43" s="708"/>
      <c r="LLS43" s="709"/>
      <c r="LLT43" s="708"/>
      <c r="LLU43" s="709"/>
      <c r="LLV43" s="708"/>
      <c r="LLW43" s="709"/>
      <c r="LLX43" s="708"/>
      <c r="LLY43" s="709"/>
      <c r="LLZ43" s="708"/>
      <c r="LMA43" s="709"/>
      <c r="LMB43" s="708"/>
      <c r="LMC43" s="709"/>
      <c r="LMD43" s="708"/>
      <c r="LME43" s="709"/>
      <c r="LMF43" s="708"/>
      <c r="LMG43" s="709"/>
      <c r="LMH43" s="708"/>
      <c r="LMI43" s="709"/>
      <c r="LMJ43" s="708"/>
      <c r="LMK43" s="709"/>
      <c r="LML43" s="708"/>
      <c r="LMM43" s="709"/>
      <c r="LMN43" s="708"/>
      <c r="LMO43" s="709"/>
      <c r="LMP43" s="708"/>
      <c r="LMQ43" s="709"/>
      <c r="LMR43" s="708"/>
      <c r="LMS43" s="709"/>
      <c r="LMT43" s="708"/>
      <c r="LMU43" s="709"/>
      <c r="LMV43" s="708"/>
      <c r="LMW43" s="709"/>
      <c r="LMX43" s="708"/>
      <c r="LMY43" s="709"/>
      <c r="LMZ43" s="708"/>
      <c r="LNA43" s="709"/>
      <c r="LNB43" s="708"/>
      <c r="LNC43" s="709"/>
      <c r="LND43" s="708"/>
      <c r="LNE43" s="709"/>
      <c r="LNF43" s="708"/>
      <c r="LNG43" s="709"/>
      <c r="LNH43" s="708"/>
      <c r="LNI43" s="709"/>
      <c r="LNJ43" s="708"/>
      <c r="LNK43" s="709"/>
      <c r="LNL43" s="708"/>
      <c r="LNM43" s="709"/>
      <c r="LNN43" s="708"/>
      <c r="LNO43" s="709"/>
      <c r="LNP43" s="708"/>
      <c r="LNQ43" s="709"/>
      <c r="LNR43" s="708"/>
      <c r="LNS43" s="709"/>
      <c r="LNT43" s="708"/>
      <c r="LNU43" s="709"/>
      <c r="LNV43" s="708"/>
      <c r="LNW43" s="709"/>
      <c r="LNX43" s="708"/>
      <c r="LNY43" s="709"/>
      <c r="LNZ43" s="708"/>
      <c r="LOA43" s="709"/>
      <c r="LOB43" s="708"/>
      <c r="LOC43" s="709"/>
      <c r="LOD43" s="708"/>
      <c r="LOE43" s="709"/>
      <c r="LOF43" s="708"/>
      <c r="LOG43" s="709"/>
      <c r="LOH43" s="708"/>
      <c r="LOI43" s="709"/>
      <c r="LOJ43" s="708"/>
      <c r="LOK43" s="709"/>
      <c r="LOL43" s="708"/>
      <c r="LOM43" s="709"/>
      <c r="LON43" s="708"/>
      <c r="LOO43" s="709"/>
      <c r="LOP43" s="708"/>
      <c r="LOQ43" s="709"/>
      <c r="LOR43" s="708"/>
      <c r="LOS43" s="709"/>
      <c r="LOT43" s="708"/>
      <c r="LOU43" s="709"/>
      <c r="LOV43" s="708"/>
      <c r="LOW43" s="709"/>
      <c r="LOX43" s="708"/>
      <c r="LOY43" s="709"/>
      <c r="LOZ43" s="708"/>
      <c r="LPA43" s="709"/>
      <c r="LPB43" s="708"/>
      <c r="LPC43" s="709"/>
      <c r="LPD43" s="708"/>
      <c r="LPE43" s="709"/>
      <c r="LPF43" s="708"/>
      <c r="LPG43" s="709"/>
      <c r="LPH43" s="708"/>
      <c r="LPI43" s="709"/>
      <c r="LPJ43" s="708"/>
      <c r="LPK43" s="709"/>
      <c r="LPL43" s="708"/>
      <c r="LPM43" s="709"/>
      <c r="LPN43" s="708"/>
      <c r="LPO43" s="709"/>
      <c r="LPP43" s="708"/>
      <c r="LPQ43" s="709"/>
      <c r="LPR43" s="708"/>
      <c r="LPS43" s="709"/>
      <c r="LPT43" s="708"/>
      <c r="LPU43" s="709"/>
      <c r="LPV43" s="708"/>
      <c r="LPW43" s="709"/>
      <c r="LPX43" s="708"/>
      <c r="LPY43" s="709"/>
      <c r="LPZ43" s="708"/>
      <c r="LQA43" s="709"/>
      <c r="LQB43" s="708"/>
      <c r="LQC43" s="709"/>
      <c r="LQD43" s="708"/>
      <c r="LQE43" s="709"/>
      <c r="LQF43" s="708"/>
      <c r="LQG43" s="709"/>
      <c r="LQH43" s="708"/>
      <c r="LQI43" s="709"/>
      <c r="LQJ43" s="708"/>
      <c r="LQK43" s="709"/>
      <c r="LQL43" s="708"/>
      <c r="LQM43" s="709"/>
      <c r="LQN43" s="708"/>
      <c r="LQO43" s="709"/>
      <c r="LQP43" s="708"/>
      <c r="LQQ43" s="709"/>
      <c r="LQR43" s="708"/>
      <c r="LQS43" s="709"/>
      <c r="LQT43" s="708"/>
      <c r="LQU43" s="709"/>
      <c r="LQV43" s="708"/>
      <c r="LQW43" s="709"/>
      <c r="LQX43" s="708"/>
      <c r="LQY43" s="709"/>
      <c r="LQZ43" s="708"/>
      <c r="LRA43" s="709"/>
      <c r="LRB43" s="708"/>
      <c r="LRC43" s="709"/>
      <c r="LRD43" s="708"/>
      <c r="LRE43" s="709"/>
      <c r="LRF43" s="708"/>
      <c r="LRG43" s="709"/>
      <c r="LRH43" s="708"/>
      <c r="LRI43" s="709"/>
      <c r="LRJ43" s="708"/>
      <c r="LRK43" s="709"/>
      <c r="LRL43" s="708"/>
      <c r="LRM43" s="709"/>
      <c r="LRN43" s="708"/>
      <c r="LRO43" s="709"/>
      <c r="LRP43" s="708"/>
      <c r="LRQ43" s="709"/>
      <c r="LRR43" s="708"/>
      <c r="LRS43" s="709"/>
      <c r="LRT43" s="708"/>
      <c r="LRU43" s="709"/>
      <c r="LRV43" s="708"/>
      <c r="LRW43" s="709"/>
      <c r="LRX43" s="708"/>
      <c r="LRY43" s="709"/>
      <c r="LRZ43" s="708"/>
      <c r="LSA43" s="709"/>
      <c r="LSB43" s="708"/>
      <c r="LSC43" s="709"/>
      <c r="LSD43" s="708"/>
      <c r="LSE43" s="709"/>
      <c r="LSF43" s="708"/>
      <c r="LSG43" s="709"/>
      <c r="LSH43" s="708"/>
      <c r="LSI43" s="709"/>
      <c r="LSJ43" s="708"/>
      <c r="LSK43" s="709"/>
      <c r="LSL43" s="708"/>
      <c r="LSM43" s="709"/>
      <c r="LSN43" s="708"/>
      <c r="LSO43" s="709"/>
      <c r="LSP43" s="708"/>
      <c r="LSQ43" s="709"/>
      <c r="LSR43" s="708"/>
      <c r="LSS43" s="709"/>
      <c r="LST43" s="708"/>
      <c r="LSU43" s="709"/>
      <c r="LSV43" s="708"/>
      <c r="LSW43" s="709"/>
      <c r="LSX43" s="708"/>
      <c r="LSY43" s="709"/>
      <c r="LSZ43" s="708"/>
      <c r="LTA43" s="709"/>
      <c r="LTB43" s="708"/>
      <c r="LTC43" s="709"/>
      <c r="LTD43" s="708"/>
      <c r="LTE43" s="709"/>
      <c r="LTF43" s="708"/>
      <c r="LTG43" s="709"/>
      <c r="LTH43" s="708"/>
      <c r="LTI43" s="709"/>
      <c r="LTJ43" s="708"/>
      <c r="LTK43" s="709"/>
      <c r="LTL43" s="708"/>
      <c r="LTM43" s="709"/>
      <c r="LTN43" s="708"/>
      <c r="LTO43" s="709"/>
      <c r="LTP43" s="708"/>
      <c r="LTQ43" s="709"/>
      <c r="LTR43" s="708"/>
      <c r="LTS43" s="709"/>
      <c r="LTT43" s="708"/>
      <c r="LTU43" s="709"/>
      <c r="LTV43" s="708"/>
      <c r="LTW43" s="709"/>
      <c r="LTX43" s="708"/>
      <c r="LTY43" s="709"/>
      <c r="LTZ43" s="708"/>
      <c r="LUA43" s="709"/>
      <c r="LUB43" s="708"/>
      <c r="LUC43" s="709"/>
      <c r="LUD43" s="708"/>
      <c r="LUE43" s="709"/>
      <c r="LUF43" s="708"/>
      <c r="LUG43" s="709"/>
      <c r="LUH43" s="708"/>
      <c r="LUI43" s="709"/>
      <c r="LUJ43" s="708"/>
      <c r="LUK43" s="709"/>
      <c r="LUL43" s="708"/>
      <c r="LUM43" s="709"/>
      <c r="LUN43" s="708"/>
      <c r="LUO43" s="709"/>
      <c r="LUP43" s="708"/>
      <c r="LUQ43" s="709"/>
      <c r="LUR43" s="708"/>
      <c r="LUS43" s="709"/>
      <c r="LUT43" s="708"/>
      <c r="LUU43" s="709"/>
      <c r="LUV43" s="708"/>
      <c r="LUW43" s="709"/>
      <c r="LUX43" s="708"/>
      <c r="LUY43" s="709"/>
      <c r="LUZ43" s="708"/>
      <c r="LVA43" s="709"/>
      <c r="LVB43" s="708"/>
      <c r="LVC43" s="709"/>
      <c r="LVD43" s="708"/>
      <c r="LVE43" s="709"/>
      <c r="LVF43" s="708"/>
      <c r="LVG43" s="709"/>
      <c r="LVH43" s="708"/>
      <c r="LVI43" s="709"/>
      <c r="LVJ43" s="708"/>
      <c r="LVK43" s="709"/>
      <c r="LVL43" s="708"/>
      <c r="LVM43" s="709"/>
      <c r="LVN43" s="708"/>
      <c r="LVO43" s="709"/>
      <c r="LVP43" s="708"/>
      <c r="LVQ43" s="709"/>
      <c r="LVR43" s="708"/>
      <c r="LVS43" s="709"/>
      <c r="LVT43" s="708"/>
      <c r="LVU43" s="709"/>
      <c r="LVV43" s="708"/>
      <c r="LVW43" s="709"/>
      <c r="LVX43" s="708"/>
      <c r="LVY43" s="709"/>
      <c r="LVZ43" s="708"/>
      <c r="LWA43" s="709"/>
      <c r="LWB43" s="708"/>
      <c r="LWC43" s="709"/>
      <c r="LWD43" s="708"/>
      <c r="LWE43" s="709"/>
      <c r="LWF43" s="708"/>
      <c r="LWG43" s="709"/>
      <c r="LWH43" s="708"/>
      <c r="LWI43" s="709"/>
      <c r="LWJ43" s="708"/>
      <c r="LWK43" s="709"/>
      <c r="LWL43" s="708"/>
      <c r="LWM43" s="709"/>
      <c r="LWN43" s="708"/>
      <c r="LWO43" s="709"/>
      <c r="LWP43" s="708"/>
      <c r="LWQ43" s="709"/>
      <c r="LWR43" s="708"/>
      <c r="LWS43" s="709"/>
      <c r="LWT43" s="708"/>
      <c r="LWU43" s="709"/>
      <c r="LWV43" s="708"/>
      <c r="LWW43" s="709"/>
      <c r="LWX43" s="708"/>
      <c r="LWY43" s="709"/>
      <c r="LWZ43" s="708"/>
      <c r="LXA43" s="709"/>
      <c r="LXB43" s="708"/>
      <c r="LXC43" s="709"/>
      <c r="LXD43" s="708"/>
      <c r="LXE43" s="709"/>
      <c r="LXF43" s="708"/>
      <c r="LXG43" s="709"/>
      <c r="LXH43" s="708"/>
      <c r="LXI43" s="709"/>
      <c r="LXJ43" s="708"/>
      <c r="LXK43" s="709"/>
      <c r="LXL43" s="708"/>
      <c r="LXM43" s="709"/>
      <c r="LXN43" s="708"/>
      <c r="LXO43" s="709"/>
      <c r="LXP43" s="708"/>
      <c r="LXQ43" s="709"/>
      <c r="LXR43" s="708"/>
      <c r="LXS43" s="709"/>
      <c r="LXT43" s="708"/>
      <c r="LXU43" s="709"/>
      <c r="LXV43" s="708"/>
      <c r="LXW43" s="709"/>
      <c r="LXX43" s="708"/>
      <c r="LXY43" s="709"/>
      <c r="LXZ43" s="708"/>
      <c r="LYA43" s="709"/>
      <c r="LYB43" s="708"/>
      <c r="LYC43" s="709"/>
      <c r="LYD43" s="708"/>
      <c r="LYE43" s="709"/>
      <c r="LYF43" s="708"/>
      <c r="LYG43" s="709"/>
      <c r="LYH43" s="708"/>
      <c r="LYI43" s="709"/>
      <c r="LYJ43" s="708"/>
      <c r="LYK43" s="709"/>
      <c r="LYL43" s="708"/>
      <c r="LYM43" s="709"/>
      <c r="LYN43" s="708"/>
      <c r="LYO43" s="709"/>
      <c r="LYP43" s="708"/>
      <c r="LYQ43" s="709"/>
      <c r="LYR43" s="708"/>
      <c r="LYS43" s="709"/>
      <c r="LYT43" s="708"/>
      <c r="LYU43" s="709"/>
      <c r="LYV43" s="708"/>
      <c r="LYW43" s="709"/>
      <c r="LYX43" s="708"/>
      <c r="LYY43" s="709"/>
      <c r="LYZ43" s="708"/>
      <c r="LZA43" s="709"/>
      <c r="LZB43" s="708"/>
      <c r="LZC43" s="709"/>
      <c r="LZD43" s="708"/>
      <c r="LZE43" s="709"/>
      <c r="LZF43" s="708"/>
      <c r="LZG43" s="709"/>
      <c r="LZH43" s="708"/>
      <c r="LZI43" s="709"/>
      <c r="LZJ43" s="708"/>
      <c r="LZK43" s="709"/>
      <c r="LZL43" s="708"/>
      <c r="LZM43" s="709"/>
      <c r="LZN43" s="708"/>
      <c r="LZO43" s="709"/>
      <c r="LZP43" s="708"/>
      <c r="LZQ43" s="709"/>
      <c r="LZR43" s="708"/>
      <c r="LZS43" s="709"/>
      <c r="LZT43" s="708"/>
      <c r="LZU43" s="709"/>
      <c r="LZV43" s="708"/>
      <c r="LZW43" s="709"/>
      <c r="LZX43" s="708"/>
      <c r="LZY43" s="709"/>
      <c r="LZZ43" s="708"/>
      <c r="MAA43" s="709"/>
      <c r="MAB43" s="708"/>
      <c r="MAC43" s="709"/>
      <c r="MAD43" s="708"/>
      <c r="MAE43" s="709"/>
      <c r="MAF43" s="708"/>
      <c r="MAG43" s="709"/>
      <c r="MAH43" s="708"/>
      <c r="MAI43" s="709"/>
      <c r="MAJ43" s="708"/>
      <c r="MAK43" s="709"/>
      <c r="MAL43" s="708"/>
      <c r="MAM43" s="709"/>
      <c r="MAN43" s="708"/>
      <c r="MAO43" s="709"/>
      <c r="MAP43" s="708"/>
      <c r="MAQ43" s="709"/>
      <c r="MAR43" s="708"/>
      <c r="MAS43" s="709"/>
      <c r="MAT43" s="708"/>
      <c r="MAU43" s="709"/>
      <c r="MAV43" s="708"/>
      <c r="MAW43" s="709"/>
      <c r="MAX43" s="708"/>
      <c r="MAY43" s="709"/>
      <c r="MAZ43" s="708"/>
      <c r="MBA43" s="709"/>
      <c r="MBB43" s="708"/>
      <c r="MBC43" s="709"/>
      <c r="MBD43" s="708"/>
      <c r="MBE43" s="709"/>
      <c r="MBF43" s="708"/>
      <c r="MBG43" s="709"/>
      <c r="MBH43" s="708"/>
      <c r="MBI43" s="709"/>
      <c r="MBJ43" s="708"/>
      <c r="MBK43" s="709"/>
      <c r="MBL43" s="708"/>
      <c r="MBM43" s="709"/>
      <c r="MBN43" s="708"/>
      <c r="MBO43" s="709"/>
      <c r="MBP43" s="708"/>
      <c r="MBQ43" s="709"/>
      <c r="MBR43" s="708"/>
      <c r="MBS43" s="709"/>
      <c r="MBT43" s="708"/>
      <c r="MBU43" s="709"/>
      <c r="MBV43" s="708"/>
      <c r="MBW43" s="709"/>
      <c r="MBX43" s="708"/>
      <c r="MBY43" s="709"/>
      <c r="MBZ43" s="708"/>
      <c r="MCA43" s="709"/>
      <c r="MCB43" s="708"/>
      <c r="MCC43" s="709"/>
      <c r="MCD43" s="708"/>
      <c r="MCE43" s="709"/>
      <c r="MCF43" s="708"/>
      <c r="MCG43" s="709"/>
      <c r="MCH43" s="708"/>
      <c r="MCI43" s="709"/>
      <c r="MCJ43" s="708"/>
      <c r="MCK43" s="709"/>
      <c r="MCL43" s="708"/>
      <c r="MCM43" s="709"/>
      <c r="MCN43" s="708"/>
      <c r="MCO43" s="709"/>
      <c r="MCP43" s="708"/>
      <c r="MCQ43" s="709"/>
      <c r="MCR43" s="708"/>
      <c r="MCS43" s="709"/>
      <c r="MCT43" s="708"/>
      <c r="MCU43" s="709"/>
      <c r="MCV43" s="708"/>
      <c r="MCW43" s="709"/>
      <c r="MCX43" s="708"/>
      <c r="MCY43" s="709"/>
      <c r="MCZ43" s="708"/>
      <c r="MDA43" s="709"/>
      <c r="MDB43" s="708"/>
      <c r="MDC43" s="709"/>
      <c r="MDD43" s="708"/>
      <c r="MDE43" s="709"/>
      <c r="MDF43" s="708"/>
      <c r="MDG43" s="709"/>
      <c r="MDH43" s="708"/>
      <c r="MDI43" s="709"/>
      <c r="MDJ43" s="708"/>
      <c r="MDK43" s="709"/>
      <c r="MDL43" s="708"/>
      <c r="MDM43" s="709"/>
      <c r="MDN43" s="708"/>
      <c r="MDO43" s="709"/>
      <c r="MDP43" s="708"/>
      <c r="MDQ43" s="709"/>
      <c r="MDR43" s="708"/>
      <c r="MDS43" s="709"/>
      <c r="MDT43" s="708"/>
      <c r="MDU43" s="709"/>
      <c r="MDV43" s="708"/>
      <c r="MDW43" s="709"/>
      <c r="MDX43" s="708"/>
      <c r="MDY43" s="709"/>
      <c r="MDZ43" s="708"/>
      <c r="MEA43" s="709"/>
      <c r="MEB43" s="708"/>
      <c r="MEC43" s="709"/>
      <c r="MED43" s="708"/>
      <c r="MEE43" s="709"/>
      <c r="MEF43" s="708"/>
      <c r="MEG43" s="709"/>
      <c r="MEH43" s="708"/>
      <c r="MEI43" s="709"/>
      <c r="MEJ43" s="708"/>
      <c r="MEK43" s="709"/>
      <c r="MEL43" s="708"/>
      <c r="MEM43" s="709"/>
      <c r="MEN43" s="708"/>
      <c r="MEO43" s="709"/>
      <c r="MEP43" s="708"/>
      <c r="MEQ43" s="709"/>
      <c r="MER43" s="708"/>
      <c r="MES43" s="709"/>
      <c r="MET43" s="708"/>
      <c r="MEU43" s="709"/>
      <c r="MEV43" s="708"/>
      <c r="MEW43" s="709"/>
      <c r="MEX43" s="708"/>
      <c r="MEY43" s="709"/>
      <c r="MEZ43" s="708"/>
      <c r="MFA43" s="709"/>
      <c r="MFB43" s="708"/>
      <c r="MFC43" s="709"/>
      <c r="MFD43" s="708"/>
      <c r="MFE43" s="709"/>
      <c r="MFF43" s="708"/>
      <c r="MFG43" s="709"/>
      <c r="MFH43" s="708"/>
      <c r="MFI43" s="709"/>
      <c r="MFJ43" s="708"/>
      <c r="MFK43" s="709"/>
      <c r="MFL43" s="708"/>
      <c r="MFM43" s="709"/>
      <c r="MFN43" s="708"/>
      <c r="MFO43" s="709"/>
      <c r="MFP43" s="708"/>
      <c r="MFQ43" s="709"/>
      <c r="MFR43" s="708"/>
      <c r="MFS43" s="709"/>
      <c r="MFT43" s="708"/>
      <c r="MFU43" s="709"/>
      <c r="MFV43" s="708"/>
      <c r="MFW43" s="709"/>
      <c r="MFX43" s="708"/>
      <c r="MFY43" s="709"/>
      <c r="MFZ43" s="708"/>
      <c r="MGA43" s="709"/>
      <c r="MGB43" s="708"/>
      <c r="MGC43" s="709"/>
      <c r="MGD43" s="708"/>
      <c r="MGE43" s="709"/>
      <c r="MGF43" s="708"/>
      <c r="MGG43" s="709"/>
      <c r="MGH43" s="708"/>
      <c r="MGI43" s="709"/>
      <c r="MGJ43" s="708"/>
      <c r="MGK43" s="709"/>
      <c r="MGL43" s="708"/>
      <c r="MGM43" s="709"/>
      <c r="MGN43" s="708"/>
      <c r="MGO43" s="709"/>
      <c r="MGP43" s="708"/>
      <c r="MGQ43" s="709"/>
      <c r="MGR43" s="708"/>
      <c r="MGS43" s="709"/>
      <c r="MGT43" s="708"/>
      <c r="MGU43" s="709"/>
      <c r="MGV43" s="708"/>
      <c r="MGW43" s="709"/>
      <c r="MGX43" s="708"/>
      <c r="MGY43" s="709"/>
      <c r="MGZ43" s="708"/>
      <c r="MHA43" s="709"/>
      <c r="MHB43" s="708"/>
      <c r="MHC43" s="709"/>
      <c r="MHD43" s="708"/>
      <c r="MHE43" s="709"/>
      <c r="MHF43" s="708"/>
      <c r="MHG43" s="709"/>
      <c r="MHH43" s="708"/>
      <c r="MHI43" s="709"/>
      <c r="MHJ43" s="708"/>
      <c r="MHK43" s="709"/>
      <c r="MHL43" s="708"/>
      <c r="MHM43" s="709"/>
      <c r="MHN43" s="708"/>
      <c r="MHO43" s="709"/>
      <c r="MHP43" s="708"/>
      <c r="MHQ43" s="709"/>
      <c r="MHR43" s="708"/>
      <c r="MHS43" s="709"/>
      <c r="MHT43" s="708"/>
      <c r="MHU43" s="709"/>
      <c r="MHV43" s="708"/>
      <c r="MHW43" s="709"/>
      <c r="MHX43" s="708"/>
      <c r="MHY43" s="709"/>
      <c r="MHZ43" s="708"/>
      <c r="MIA43" s="709"/>
      <c r="MIB43" s="708"/>
      <c r="MIC43" s="709"/>
      <c r="MID43" s="708"/>
      <c r="MIE43" s="709"/>
      <c r="MIF43" s="708"/>
      <c r="MIG43" s="709"/>
      <c r="MIH43" s="708"/>
      <c r="MII43" s="709"/>
      <c r="MIJ43" s="708"/>
      <c r="MIK43" s="709"/>
      <c r="MIL43" s="708"/>
      <c r="MIM43" s="709"/>
      <c r="MIN43" s="708"/>
      <c r="MIO43" s="709"/>
      <c r="MIP43" s="708"/>
      <c r="MIQ43" s="709"/>
      <c r="MIR43" s="708"/>
      <c r="MIS43" s="709"/>
      <c r="MIT43" s="708"/>
      <c r="MIU43" s="709"/>
      <c r="MIV43" s="708"/>
      <c r="MIW43" s="709"/>
      <c r="MIX43" s="708"/>
      <c r="MIY43" s="709"/>
      <c r="MIZ43" s="708"/>
      <c r="MJA43" s="709"/>
      <c r="MJB43" s="708"/>
      <c r="MJC43" s="709"/>
      <c r="MJD43" s="708"/>
      <c r="MJE43" s="709"/>
      <c r="MJF43" s="708"/>
      <c r="MJG43" s="709"/>
      <c r="MJH43" s="708"/>
      <c r="MJI43" s="709"/>
      <c r="MJJ43" s="708"/>
      <c r="MJK43" s="709"/>
      <c r="MJL43" s="708"/>
      <c r="MJM43" s="709"/>
      <c r="MJN43" s="708"/>
      <c r="MJO43" s="709"/>
      <c r="MJP43" s="708"/>
      <c r="MJQ43" s="709"/>
      <c r="MJR43" s="708"/>
      <c r="MJS43" s="709"/>
      <c r="MJT43" s="708"/>
      <c r="MJU43" s="709"/>
      <c r="MJV43" s="708"/>
      <c r="MJW43" s="709"/>
      <c r="MJX43" s="708"/>
      <c r="MJY43" s="709"/>
      <c r="MJZ43" s="708"/>
      <c r="MKA43" s="709"/>
      <c r="MKB43" s="708"/>
      <c r="MKC43" s="709"/>
      <c r="MKD43" s="708"/>
      <c r="MKE43" s="709"/>
      <c r="MKF43" s="708"/>
      <c r="MKG43" s="709"/>
      <c r="MKH43" s="708"/>
      <c r="MKI43" s="709"/>
      <c r="MKJ43" s="708"/>
      <c r="MKK43" s="709"/>
      <c r="MKL43" s="708"/>
      <c r="MKM43" s="709"/>
      <c r="MKN43" s="708"/>
      <c r="MKO43" s="709"/>
      <c r="MKP43" s="708"/>
      <c r="MKQ43" s="709"/>
      <c r="MKR43" s="708"/>
      <c r="MKS43" s="709"/>
      <c r="MKT43" s="708"/>
      <c r="MKU43" s="709"/>
      <c r="MKV43" s="708"/>
      <c r="MKW43" s="709"/>
      <c r="MKX43" s="708"/>
      <c r="MKY43" s="709"/>
      <c r="MKZ43" s="708"/>
      <c r="MLA43" s="709"/>
      <c r="MLB43" s="708"/>
      <c r="MLC43" s="709"/>
      <c r="MLD43" s="708"/>
      <c r="MLE43" s="709"/>
      <c r="MLF43" s="708"/>
      <c r="MLG43" s="709"/>
      <c r="MLH43" s="708"/>
      <c r="MLI43" s="709"/>
      <c r="MLJ43" s="708"/>
      <c r="MLK43" s="709"/>
      <c r="MLL43" s="708"/>
      <c r="MLM43" s="709"/>
      <c r="MLN43" s="708"/>
      <c r="MLO43" s="709"/>
      <c r="MLP43" s="708"/>
      <c r="MLQ43" s="709"/>
      <c r="MLR43" s="708"/>
      <c r="MLS43" s="709"/>
      <c r="MLT43" s="708"/>
      <c r="MLU43" s="709"/>
      <c r="MLV43" s="708"/>
      <c r="MLW43" s="709"/>
      <c r="MLX43" s="708"/>
      <c r="MLY43" s="709"/>
      <c r="MLZ43" s="708"/>
      <c r="MMA43" s="709"/>
      <c r="MMB43" s="708"/>
      <c r="MMC43" s="709"/>
      <c r="MMD43" s="708"/>
      <c r="MME43" s="709"/>
      <c r="MMF43" s="708"/>
      <c r="MMG43" s="709"/>
      <c r="MMH43" s="708"/>
      <c r="MMI43" s="709"/>
      <c r="MMJ43" s="708"/>
      <c r="MMK43" s="709"/>
      <c r="MML43" s="708"/>
      <c r="MMM43" s="709"/>
      <c r="MMN43" s="708"/>
      <c r="MMO43" s="709"/>
      <c r="MMP43" s="708"/>
      <c r="MMQ43" s="709"/>
      <c r="MMR43" s="708"/>
      <c r="MMS43" s="709"/>
      <c r="MMT43" s="708"/>
      <c r="MMU43" s="709"/>
      <c r="MMV43" s="708"/>
      <c r="MMW43" s="709"/>
      <c r="MMX43" s="708"/>
      <c r="MMY43" s="709"/>
      <c r="MMZ43" s="708"/>
      <c r="MNA43" s="709"/>
      <c r="MNB43" s="708"/>
      <c r="MNC43" s="709"/>
      <c r="MND43" s="708"/>
      <c r="MNE43" s="709"/>
      <c r="MNF43" s="708"/>
      <c r="MNG43" s="709"/>
      <c r="MNH43" s="708"/>
      <c r="MNI43" s="709"/>
      <c r="MNJ43" s="708"/>
      <c r="MNK43" s="709"/>
      <c r="MNL43" s="708"/>
      <c r="MNM43" s="709"/>
      <c r="MNN43" s="708"/>
      <c r="MNO43" s="709"/>
      <c r="MNP43" s="708"/>
      <c r="MNQ43" s="709"/>
      <c r="MNR43" s="708"/>
      <c r="MNS43" s="709"/>
      <c r="MNT43" s="708"/>
      <c r="MNU43" s="709"/>
      <c r="MNV43" s="708"/>
      <c r="MNW43" s="709"/>
      <c r="MNX43" s="708"/>
      <c r="MNY43" s="709"/>
      <c r="MNZ43" s="708"/>
      <c r="MOA43" s="709"/>
      <c r="MOB43" s="708"/>
      <c r="MOC43" s="709"/>
      <c r="MOD43" s="708"/>
      <c r="MOE43" s="709"/>
      <c r="MOF43" s="708"/>
      <c r="MOG43" s="709"/>
      <c r="MOH43" s="708"/>
      <c r="MOI43" s="709"/>
      <c r="MOJ43" s="708"/>
      <c r="MOK43" s="709"/>
      <c r="MOL43" s="708"/>
      <c r="MOM43" s="709"/>
      <c r="MON43" s="708"/>
      <c r="MOO43" s="709"/>
      <c r="MOP43" s="708"/>
      <c r="MOQ43" s="709"/>
      <c r="MOR43" s="708"/>
      <c r="MOS43" s="709"/>
      <c r="MOT43" s="708"/>
      <c r="MOU43" s="709"/>
      <c r="MOV43" s="708"/>
      <c r="MOW43" s="709"/>
      <c r="MOX43" s="708"/>
      <c r="MOY43" s="709"/>
      <c r="MOZ43" s="708"/>
      <c r="MPA43" s="709"/>
      <c r="MPB43" s="708"/>
      <c r="MPC43" s="709"/>
      <c r="MPD43" s="708"/>
      <c r="MPE43" s="709"/>
      <c r="MPF43" s="708"/>
      <c r="MPG43" s="709"/>
      <c r="MPH43" s="708"/>
      <c r="MPI43" s="709"/>
      <c r="MPJ43" s="708"/>
      <c r="MPK43" s="709"/>
      <c r="MPL43" s="708"/>
      <c r="MPM43" s="709"/>
      <c r="MPN43" s="708"/>
      <c r="MPO43" s="709"/>
      <c r="MPP43" s="708"/>
      <c r="MPQ43" s="709"/>
      <c r="MPR43" s="708"/>
      <c r="MPS43" s="709"/>
      <c r="MPT43" s="708"/>
      <c r="MPU43" s="709"/>
      <c r="MPV43" s="708"/>
      <c r="MPW43" s="709"/>
      <c r="MPX43" s="708"/>
      <c r="MPY43" s="709"/>
      <c r="MPZ43" s="708"/>
      <c r="MQA43" s="709"/>
      <c r="MQB43" s="708"/>
      <c r="MQC43" s="709"/>
      <c r="MQD43" s="708"/>
      <c r="MQE43" s="709"/>
      <c r="MQF43" s="708"/>
      <c r="MQG43" s="709"/>
      <c r="MQH43" s="708"/>
      <c r="MQI43" s="709"/>
      <c r="MQJ43" s="708"/>
      <c r="MQK43" s="709"/>
      <c r="MQL43" s="708"/>
      <c r="MQM43" s="709"/>
      <c r="MQN43" s="708"/>
      <c r="MQO43" s="709"/>
      <c r="MQP43" s="708"/>
      <c r="MQQ43" s="709"/>
      <c r="MQR43" s="708"/>
      <c r="MQS43" s="709"/>
      <c r="MQT43" s="708"/>
      <c r="MQU43" s="709"/>
      <c r="MQV43" s="708"/>
      <c r="MQW43" s="709"/>
      <c r="MQX43" s="708"/>
      <c r="MQY43" s="709"/>
      <c r="MQZ43" s="708"/>
      <c r="MRA43" s="709"/>
      <c r="MRB43" s="708"/>
      <c r="MRC43" s="709"/>
      <c r="MRD43" s="708"/>
      <c r="MRE43" s="709"/>
      <c r="MRF43" s="708"/>
      <c r="MRG43" s="709"/>
      <c r="MRH43" s="708"/>
      <c r="MRI43" s="709"/>
      <c r="MRJ43" s="708"/>
      <c r="MRK43" s="709"/>
      <c r="MRL43" s="708"/>
      <c r="MRM43" s="709"/>
      <c r="MRN43" s="708"/>
      <c r="MRO43" s="709"/>
      <c r="MRP43" s="708"/>
      <c r="MRQ43" s="709"/>
      <c r="MRR43" s="708"/>
      <c r="MRS43" s="709"/>
      <c r="MRT43" s="708"/>
      <c r="MRU43" s="709"/>
      <c r="MRV43" s="708"/>
      <c r="MRW43" s="709"/>
      <c r="MRX43" s="708"/>
      <c r="MRY43" s="709"/>
      <c r="MRZ43" s="708"/>
      <c r="MSA43" s="709"/>
      <c r="MSB43" s="708"/>
      <c r="MSC43" s="709"/>
      <c r="MSD43" s="708"/>
      <c r="MSE43" s="709"/>
      <c r="MSF43" s="708"/>
      <c r="MSG43" s="709"/>
      <c r="MSH43" s="708"/>
      <c r="MSI43" s="709"/>
      <c r="MSJ43" s="708"/>
      <c r="MSK43" s="709"/>
      <c r="MSL43" s="708"/>
      <c r="MSM43" s="709"/>
      <c r="MSN43" s="708"/>
      <c r="MSO43" s="709"/>
      <c r="MSP43" s="708"/>
      <c r="MSQ43" s="709"/>
      <c r="MSR43" s="708"/>
      <c r="MSS43" s="709"/>
      <c r="MST43" s="708"/>
      <c r="MSU43" s="709"/>
      <c r="MSV43" s="708"/>
      <c r="MSW43" s="709"/>
      <c r="MSX43" s="708"/>
      <c r="MSY43" s="709"/>
      <c r="MSZ43" s="708"/>
      <c r="MTA43" s="709"/>
      <c r="MTB43" s="708"/>
      <c r="MTC43" s="709"/>
      <c r="MTD43" s="708"/>
      <c r="MTE43" s="709"/>
      <c r="MTF43" s="708"/>
      <c r="MTG43" s="709"/>
      <c r="MTH43" s="708"/>
      <c r="MTI43" s="709"/>
      <c r="MTJ43" s="708"/>
      <c r="MTK43" s="709"/>
      <c r="MTL43" s="708"/>
      <c r="MTM43" s="709"/>
      <c r="MTN43" s="708"/>
      <c r="MTO43" s="709"/>
      <c r="MTP43" s="708"/>
      <c r="MTQ43" s="709"/>
      <c r="MTR43" s="708"/>
      <c r="MTS43" s="709"/>
      <c r="MTT43" s="708"/>
      <c r="MTU43" s="709"/>
      <c r="MTV43" s="708"/>
      <c r="MTW43" s="709"/>
      <c r="MTX43" s="708"/>
      <c r="MTY43" s="709"/>
      <c r="MTZ43" s="708"/>
      <c r="MUA43" s="709"/>
      <c r="MUB43" s="708"/>
      <c r="MUC43" s="709"/>
      <c r="MUD43" s="708"/>
      <c r="MUE43" s="709"/>
      <c r="MUF43" s="708"/>
      <c r="MUG43" s="709"/>
      <c r="MUH43" s="708"/>
      <c r="MUI43" s="709"/>
      <c r="MUJ43" s="708"/>
      <c r="MUK43" s="709"/>
      <c r="MUL43" s="708"/>
      <c r="MUM43" s="709"/>
      <c r="MUN43" s="708"/>
      <c r="MUO43" s="709"/>
      <c r="MUP43" s="708"/>
      <c r="MUQ43" s="709"/>
      <c r="MUR43" s="708"/>
      <c r="MUS43" s="709"/>
      <c r="MUT43" s="708"/>
      <c r="MUU43" s="709"/>
      <c r="MUV43" s="708"/>
      <c r="MUW43" s="709"/>
      <c r="MUX43" s="708"/>
      <c r="MUY43" s="709"/>
      <c r="MUZ43" s="708"/>
      <c r="MVA43" s="709"/>
      <c r="MVB43" s="708"/>
      <c r="MVC43" s="709"/>
      <c r="MVD43" s="708"/>
      <c r="MVE43" s="709"/>
      <c r="MVF43" s="708"/>
      <c r="MVG43" s="709"/>
      <c r="MVH43" s="708"/>
      <c r="MVI43" s="709"/>
      <c r="MVJ43" s="708"/>
      <c r="MVK43" s="709"/>
      <c r="MVL43" s="708"/>
      <c r="MVM43" s="709"/>
      <c r="MVN43" s="708"/>
      <c r="MVO43" s="709"/>
      <c r="MVP43" s="708"/>
      <c r="MVQ43" s="709"/>
      <c r="MVR43" s="708"/>
      <c r="MVS43" s="709"/>
      <c r="MVT43" s="708"/>
      <c r="MVU43" s="709"/>
      <c r="MVV43" s="708"/>
      <c r="MVW43" s="709"/>
      <c r="MVX43" s="708"/>
      <c r="MVY43" s="709"/>
      <c r="MVZ43" s="708"/>
      <c r="MWA43" s="709"/>
      <c r="MWB43" s="708"/>
      <c r="MWC43" s="709"/>
      <c r="MWD43" s="708"/>
      <c r="MWE43" s="709"/>
      <c r="MWF43" s="708"/>
      <c r="MWG43" s="709"/>
      <c r="MWH43" s="708"/>
      <c r="MWI43" s="709"/>
      <c r="MWJ43" s="708"/>
      <c r="MWK43" s="709"/>
      <c r="MWL43" s="708"/>
      <c r="MWM43" s="709"/>
      <c r="MWN43" s="708"/>
      <c r="MWO43" s="709"/>
      <c r="MWP43" s="708"/>
      <c r="MWQ43" s="709"/>
      <c r="MWR43" s="708"/>
      <c r="MWS43" s="709"/>
      <c r="MWT43" s="708"/>
      <c r="MWU43" s="709"/>
      <c r="MWV43" s="708"/>
      <c r="MWW43" s="709"/>
      <c r="MWX43" s="708"/>
      <c r="MWY43" s="709"/>
      <c r="MWZ43" s="708"/>
      <c r="MXA43" s="709"/>
      <c r="MXB43" s="708"/>
      <c r="MXC43" s="709"/>
      <c r="MXD43" s="708"/>
      <c r="MXE43" s="709"/>
      <c r="MXF43" s="708"/>
      <c r="MXG43" s="709"/>
      <c r="MXH43" s="708"/>
      <c r="MXI43" s="709"/>
      <c r="MXJ43" s="708"/>
      <c r="MXK43" s="709"/>
      <c r="MXL43" s="708"/>
      <c r="MXM43" s="709"/>
      <c r="MXN43" s="708"/>
      <c r="MXO43" s="709"/>
      <c r="MXP43" s="708"/>
      <c r="MXQ43" s="709"/>
      <c r="MXR43" s="708"/>
      <c r="MXS43" s="709"/>
      <c r="MXT43" s="708"/>
      <c r="MXU43" s="709"/>
      <c r="MXV43" s="708"/>
      <c r="MXW43" s="709"/>
      <c r="MXX43" s="708"/>
      <c r="MXY43" s="709"/>
      <c r="MXZ43" s="708"/>
      <c r="MYA43" s="709"/>
      <c r="MYB43" s="708"/>
      <c r="MYC43" s="709"/>
      <c r="MYD43" s="708"/>
      <c r="MYE43" s="709"/>
      <c r="MYF43" s="708"/>
      <c r="MYG43" s="709"/>
      <c r="MYH43" s="708"/>
      <c r="MYI43" s="709"/>
      <c r="MYJ43" s="708"/>
      <c r="MYK43" s="709"/>
      <c r="MYL43" s="708"/>
      <c r="MYM43" s="709"/>
      <c r="MYN43" s="708"/>
      <c r="MYO43" s="709"/>
      <c r="MYP43" s="708"/>
      <c r="MYQ43" s="709"/>
      <c r="MYR43" s="708"/>
      <c r="MYS43" s="709"/>
      <c r="MYT43" s="708"/>
      <c r="MYU43" s="709"/>
      <c r="MYV43" s="708"/>
      <c r="MYW43" s="709"/>
      <c r="MYX43" s="708"/>
      <c r="MYY43" s="709"/>
      <c r="MYZ43" s="708"/>
      <c r="MZA43" s="709"/>
      <c r="MZB43" s="708"/>
      <c r="MZC43" s="709"/>
      <c r="MZD43" s="708"/>
      <c r="MZE43" s="709"/>
      <c r="MZF43" s="708"/>
      <c r="MZG43" s="709"/>
      <c r="MZH43" s="708"/>
      <c r="MZI43" s="709"/>
      <c r="MZJ43" s="708"/>
      <c r="MZK43" s="709"/>
      <c r="MZL43" s="708"/>
      <c r="MZM43" s="709"/>
      <c r="MZN43" s="708"/>
      <c r="MZO43" s="709"/>
      <c r="MZP43" s="708"/>
      <c r="MZQ43" s="709"/>
      <c r="MZR43" s="708"/>
      <c r="MZS43" s="709"/>
      <c r="MZT43" s="708"/>
      <c r="MZU43" s="709"/>
      <c r="MZV43" s="708"/>
      <c r="MZW43" s="709"/>
      <c r="MZX43" s="708"/>
      <c r="MZY43" s="709"/>
      <c r="MZZ43" s="708"/>
      <c r="NAA43" s="709"/>
      <c r="NAB43" s="708"/>
      <c r="NAC43" s="709"/>
      <c r="NAD43" s="708"/>
      <c r="NAE43" s="709"/>
      <c r="NAF43" s="708"/>
      <c r="NAG43" s="709"/>
      <c r="NAH43" s="708"/>
      <c r="NAI43" s="709"/>
      <c r="NAJ43" s="708"/>
      <c r="NAK43" s="709"/>
      <c r="NAL43" s="708"/>
      <c r="NAM43" s="709"/>
      <c r="NAN43" s="708"/>
      <c r="NAO43" s="709"/>
      <c r="NAP43" s="708"/>
      <c r="NAQ43" s="709"/>
      <c r="NAR43" s="708"/>
      <c r="NAS43" s="709"/>
      <c r="NAT43" s="708"/>
      <c r="NAU43" s="709"/>
      <c r="NAV43" s="708"/>
      <c r="NAW43" s="709"/>
      <c r="NAX43" s="708"/>
      <c r="NAY43" s="709"/>
      <c r="NAZ43" s="708"/>
      <c r="NBA43" s="709"/>
      <c r="NBB43" s="708"/>
      <c r="NBC43" s="709"/>
      <c r="NBD43" s="708"/>
      <c r="NBE43" s="709"/>
      <c r="NBF43" s="708"/>
      <c r="NBG43" s="709"/>
      <c r="NBH43" s="708"/>
      <c r="NBI43" s="709"/>
      <c r="NBJ43" s="708"/>
      <c r="NBK43" s="709"/>
      <c r="NBL43" s="708"/>
      <c r="NBM43" s="709"/>
      <c r="NBN43" s="708"/>
      <c r="NBO43" s="709"/>
      <c r="NBP43" s="708"/>
      <c r="NBQ43" s="709"/>
      <c r="NBR43" s="708"/>
      <c r="NBS43" s="709"/>
      <c r="NBT43" s="708"/>
      <c r="NBU43" s="709"/>
      <c r="NBV43" s="708"/>
      <c r="NBW43" s="709"/>
      <c r="NBX43" s="708"/>
      <c r="NBY43" s="709"/>
      <c r="NBZ43" s="708"/>
      <c r="NCA43" s="709"/>
      <c r="NCB43" s="708"/>
      <c r="NCC43" s="709"/>
      <c r="NCD43" s="708"/>
      <c r="NCE43" s="709"/>
      <c r="NCF43" s="708"/>
      <c r="NCG43" s="709"/>
      <c r="NCH43" s="708"/>
      <c r="NCI43" s="709"/>
      <c r="NCJ43" s="708"/>
      <c r="NCK43" s="709"/>
      <c r="NCL43" s="708"/>
      <c r="NCM43" s="709"/>
      <c r="NCN43" s="708"/>
      <c r="NCO43" s="709"/>
      <c r="NCP43" s="708"/>
      <c r="NCQ43" s="709"/>
      <c r="NCR43" s="708"/>
      <c r="NCS43" s="709"/>
      <c r="NCT43" s="708"/>
      <c r="NCU43" s="709"/>
      <c r="NCV43" s="708"/>
      <c r="NCW43" s="709"/>
      <c r="NCX43" s="708"/>
      <c r="NCY43" s="709"/>
      <c r="NCZ43" s="708"/>
      <c r="NDA43" s="709"/>
      <c r="NDB43" s="708"/>
      <c r="NDC43" s="709"/>
      <c r="NDD43" s="708"/>
      <c r="NDE43" s="709"/>
      <c r="NDF43" s="708"/>
      <c r="NDG43" s="709"/>
      <c r="NDH43" s="708"/>
      <c r="NDI43" s="709"/>
      <c r="NDJ43" s="708"/>
      <c r="NDK43" s="709"/>
      <c r="NDL43" s="708"/>
      <c r="NDM43" s="709"/>
      <c r="NDN43" s="708"/>
      <c r="NDO43" s="709"/>
      <c r="NDP43" s="708"/>
      <c r="NDQ43" s="709"/>
      <c r="NDR43" s="708"/>
      <c r="NDS43" s="709"/>
      <c r="NDT43" s="708"/>
      <c r="NDU43" s="709"/>
      <c r="NDV43" s="708"/>
      <c r="NDW43" s="709"/>
      <c r="NDX43" s="708"/>
      <c r="NDY43" s="709"/>
      <c r="NDZ43" s="708"/>
      <c r="NEA43" s="709"/>
      <c r="NEB43" s="708"/>
      <c r="NEC43" s="709"/>
      <c r="NED43" s="708"/>
      <c r="NEE43" s="709"/>
      <c r="NEF43" s="708"/>
      <c r="NEG43" s="709"/>
      <c r="NEH43" s="708"/>
      <c r="NEI43" s="709"/>
      <c r="NEJ43" s="708"/>
      <c r="NEK43" s="709"/>
      <c r="NEL43" s="708"/>
      <c r="NEM43" s="709"/>
      <c r="NEN43" s="708"/>
      <c r="NEO43" s="709"/>
      <c r="NEP43" s="708"/>
      <c r="NEQ43" s="709"/>
      <c r="NER43" s="708"/>
      <c r="NES43" s="709"/>
      <c r="NET43" s="708"/>
      <c r="NEU43" s="709"/>
      <c r="NEV43" s="708"/>
      <c r="NEW43" s="709"/>
      <c r="NEX43" s="708"/>
      <c r="NEY43" s="709"/>
      <c r="NEZ43" s="708"/>
      <c r="NFA43" s="709"/>
      <c r="NFB43" s="708"/>
      <c r="NFC43" s="709"/>
      <c r="NFD43" s="708"/>
      <c r="NFE43" s="709"/>
      <c r="NFF43" s="708"/>
      <c r="NFG43" s="709"/>
      <c r="NFH43" s="708"/>
      <c r="NFI43" s="709"/>
      <c r="NFJ43" s="708"/>
      <c r="NFK43" s="709"/>
      <c r="NFL43" s="708"/>
      <c r="NFM43" s="709"/>
      <c r="NFN43" s="708"/>
      <c r="NFO43" s="709"/>
      <c r="NFP43" s="708"/>
      <c r="NFQ43" s="709"/>
      <c r="NFR43" s="708"/>
      <c r="NFS43" s="709"/>
      <c r="NFT43" s="708"/>
      <c r="NFU43" s="709"/>
      <c r="NFV43" s="708"/>
      <c r="NFW43" s="709"/>
      <c r="NFX43" s="708"/>
      <c r="NFY43" s="709"/>
      <c r="NFZ43" s="708"/>
      <c r="NGA43" s="709"/>
      <c r="NGB43" s="708"/>
      <c r="NGC43" s="709"/>
      <c r="NGD43" s="708"/>
      <c r="NGE43" s="709"/>
      <c r="NGF43" s="708"/>
      <c r="NGG43" s="709"/>
      <c r="NGH43" s="708"/>
      <c r="NGI43" s="709"/>
      <c r="NGJ43" s="708"/>
      <c r="NGK43" s="709"/>
      <c r="NGL43" s="708"/>
      <c r="NGM43" s="709"/>
      <c r="NGN43" s="708"/>
      <c r="NGO43" s="709"/>
      <c r="NGP43" s="708"/>
      <c r="NGQ43" s="709"/>
      <c r="NGR43" s="708"/>
      <c r="NGS43" s="709"/>
      <c r="NGT43" s="708"/>
      <c r="NGU43" s="709"/>
      <c r="NGV43" s="708"/>
      <c r="NGW43" s="709"/>
      <c r="NGX43" s="708"/>
      <c r="NGY43" s="709"/>
      <c r="NGZ43" s="708"/>
      <c r="NHA43" s="709"/>
      <c r="NHB43" s="708"/>
      <c r="NHC43" s="709"/>
      <c r="NHD43" s="708"/>
      <c r="NHE43" s="709"/>
      <c r="NHF43" s="708"/>
      <c r="NHG43" s="709"/>
      <c r="NHH43" s="708"/>
      <c r="NHI43" s="709"/>
      <c r="NHJ43" s="708"/>
      <c r="NHK43" s="709"/>
      <c r="NHL43" s="708"/>
      <c r="NHM43" s="709"/>
      <c r="NHN43" s="708"/>
      <c r="NHO43" s="709"/>
      <c r="NHP43" s="708"/>
      <c r="NHQ43" s="709"/>
      <c r="NHR43" s="708"/>
      <c r="NHS43" s="709"/>
      <c r="NHT43" s="708"/>
      <c r="NHU43" s="709"/>
      <c r="NHV43" s="708"/>
      <c r="NHW43" s="709"/>
      <c r="NHX43" s="708"/>
      <c r="NHY43" s="709"/>
      <c r="NHZ43" s="708"/>
      <c r="NIA43" s="709"/>
      <c r="NIB43" s="708"/>
      <c r="NIC43" s="709"/>
      <c r="NID43" s="708"/>
      <c r="NIE43" s="709"/>
      <c r="NIF43" s="708"/>
      <c r="NIG43" s="709"/>
      <c r="NIH43" s="708"/>
      <c r="NII43" s="709"/>
      <c r="NIJ43" s="708"/>
      <c r="NIK43" s="709"/>
      <c r="NIL43" s="708"/>
      <c r="NIM43" s="709"/>
      <c r="NIN43" s="708"/>
      <c r="NIO43" s="709"/>
      <c r="NIP43" s="708"/>
      <c r="NIQ43" s="709"/>
      <c r="NIR43" s="708"/>
      <c r="NIS43" s="709"/>
      <c r="NIT43" s="708"/>
      <c r="NIU43" s="709"/>
      <c r="NIV43" s="708"/>
      <c r="NIW43" s="709"/>
      <c r="NIX43" s="708"/>
      <c r="NIY43" s="709"/>
      <c r="NIZ43" s="708"/>
      <c r="NJA43" s="709"/>
      <c r="NJB43" s="708"/>
      <c r="NJC43" s="709"/>
      <c r="NJD43" s="708"/>
      <c r="NJE43" s="709"/>
      <c r="NJF43" s="708"/>
      <c r="NJG43" s="709"/>
      <c r="NJH43" s="708"/>
      <c r="NJI43" s="709"/>
      <c r="NJJ43" s="708"/>
      <c r="NJK43" s="709"/>
      <c r="NJL43" s="708"/>
      <c r="NJM43" s="709"/>
      <c r="NJN43" s="708"/>
      <c r="NJO43" s="709"/>
      <c r="NJP43" s="708"/>
      <c r="NJQ43" s="709"/>
      <c r="NJR43" s="708"/>
      <c r="NJS43" s="709"/>
      <c r="NJT43" s="708"/>
      <c r="NJU43" s="709"/>
      <c r="NJV43" s="708"/>
      <c r="NJW43" s="709"/>
      <c r="NJX43" s="708"/>
      <c r="NJY43" s="709"/>
      <c r="NJZ43" s="708"/>
      <c r="NKA43" s="709"/>
      <c r="NKB43" s="708"/>
      <c r="NKC43" s="709"/>
      <c r="NKD43" s="708"/>
      <c r="NKE43" s="709"/>
      <c r="NKF43" s="708"/>
      <c r="NKG43" s="709"/>
      <c r="NKH43" s="708"/>
      <c r="NKI43" s="709"/>
      <c r="NKJ43" s="708"/>
      <c r="NKK43" s="709"/>
      <c r="NKL43" s="708"/>
      <c r="NKM43" s="709"/>
      <c r="NKN43" s="708"/>
      <c r="NKO43" s="709"/>
      <c r="NKP43" s="708"/>
      <c r="NKQ43" s="709"/>
      <c r="NKR43" s="708"/>
      <c r="NKS43" s="709"/>
      <c r="NKT43" s="708"/>
      <c r="NKU43" s="709"/>
      <c r="NKV43" s="708"/>
      <c r="NKW43" s="709"/>
      <c r="NKX43" s="708"/>
      <c r="NKY43" s="709"/>
      <c r="NKZ43" s="708"/>
      <c r="NLA43" s="709"/>
      <c r="NLB43" s="708"/>
      <c r="NLC43" s="709"/>
      <c r="NLD43" s="708"/>
      <c r="NLE43" s="709"/>
      <c r="NLF43" s="708"/>
      <c r="NLG43" s="709"/>
      <c r="NLH43" s="708"/>
      <c r="NLI43" s="709"/>
      <c r="NLJ43" s="708"/>
      <c r="NLK43" s="709"/>
      <c r="NLL43" s="708"/>
      <c r="NLM43" s="709"/>
      <c r="NLN43" s="708"/>
      <c r="NLO43" s="709"/>
      <c r="NLP43" s="708"/>
      <c r="NLQ43" s="709"/>
      <c r="NLR43" s="708"/>
      <c r="NLS43" s="709"/>
      <c r="NLT43" s="708"/>
      <c r="NLU43" s="709"/>
      <c r="NLV43" s="708"/>
      <c r="NLW43" s="709"/>
      <c r="NLX43" s="708"/>
      <c r="NLY43" s="709"/>
      <c r="NLZ43" s="708"/>
      <c r="NMA43" s="709"/>
      <c r="NMB43" s="708"/>
      <c r="NMC43" s="709"/>
      <c r="NMD43" s="708"/>
      <c r="NME43" s="709"/>
      <c r="NMF43" s="708"/>
      <c r="NMG43" s="709"/>
      <c r="NMH43" s="708"/>
      <c r="NMI43" s="709"/>
      <c r="NMJ43" s="708"/>
      <c r="NMK43" s="709"/>
      <c r="NML43" s="708"/>
      <c r="NMM43" s="709"/>
      <c r="NMN43" s="708"/>
      <c r="NMO43" s="709"/>
      <c r="NMP43" s="708"/>
      <c r="NMQ43" s="709"/>
      <c r="NMR43" s="708"/>
      <c r="NMS43" s="709"/>
      <c r="NMT43" s="708"/>
      <c r="NMU43" s="709"/>
      <c r="NMV43" s="708"/>
      <c r="NMW43" s="709"/>
      <c r="NMX43" s="708"/>
      <c r="NMY43" s="709"/>
      <c r="NMZ43" s="708"/>
      <c r="NNA43" s="709"/>
      <c r="NNB43" s="708"/>
      <c r="NNC43" s="709"/>
      <c r="NND43" s="708"/>
      <c r="NNE43" s="709"/>
      <c r="NNF43" s="708"/>
      <c r="NNG43" s="709"/>
      <c r="NNH43" s="708"/>
      <c r="NNI43" s="709"/>
      <c r="NNJ43" s="708"/>
      <c r="NNK43" s="709"/>
      <c r="NNL43" s="708"/>
      <c r="NNM43" s="709"/>
      <c r="NNN43" s="708"/>
      <c r="NNO43" s="709"/>
      <c r="NNP43" s="708"/>
      <c r="NNQ43" s="709"/>
      <c r="NNR43" s="708"/>
      <c r="NNS43" s="709"/>
      <c r="NNT43" s="708"/>
      <c r="NNU43" s="709"/>
      <c r="NNV43" s="708"/>
      <c r="NNW43" s="709"/>
      <c r="NNX43" s="708"/>
      <c r="NNY43" s="709"/>
      <c r="NNZ43" s="708"/>
      <c r="NOA43" s="709"/>
      <c r="NOB43" s="708"/>
      <c r="NOC43" s="709"/>
      <c r="NOD43" s="708"/>
      <c r="NOE43" s="709"/>
      <c r="NOF43" s="708"/>
      <c r="NOG43" s="709"/>
      <c r="NOH43" s="708"/>
      <c r="NOI43" s="709"/>
      <c r="NOJ43" s="708"/>
      <c r="NOK43" s="709"/>
      <c r="NOL43" s="708"/>
      <c r="NOM43" s="709"/>
      <c r="NON43" s="708"/>
      <c r="NOO43" s="709"/>
      <c r="NOP43" s="708"/>
      <c r="NOQ43" s="709"/>
      <c r="NOR43" s="708"/>
      <c r="NOS43" s="709"/>
      <c r="NOT43" s="708"/>
      <c r="NOU43" s="709"/>
      <c r="NOV43" s="708"/>
      <c r="NOW43" s="709"/>
      <c r="NOX43" s="708"/>
      <c r="NOY43" s="709"/>
      <c r="NOZ43" s="708"/>
      <c r="NPA43" s="709"/>
      <c r="NPB43" s="708"/>
      <c r="NPC43" s="709"/>
      <c r="NPD43" s="708"/>
      <c r="NPE43" s="709"/>
      <c r="NPF43" s="708"/>
      <c r="NPG43" s="709"/>
      <c r="NPH43" s="708"/>
      <c r="NPI43" s="709"/>
      <c r="NPJ43" s="708"/>
      <c r="NPK43" s="709"/>
      <c r="NPL43" s="708"/>
      <c r="NPM43" s="709"/>
      <c r="NPN43" s="708"/>
      <c r="NPO43" s="709"/>
      <c r="NPP43" s="708"/>
      <c r="NPQ43" s="709"/>
      <c r="NPR43" s="708"/>
      <c r="NPS43" s="709"/>
      <c r="NPT43" s="708"/>
      <c r="NPU43" s="709"/>
      <c r="NPV43" s="708"/>
      <c r="NPW43" s="709"/>
      <c r="NPX43" s="708"/>
      <c r="NPY43" s="709"/>
      <c r="NPZ43" s="708"/>
      <c r="NQA43" s="709"/>
      <c r="NQB43" s="708"/>
      <c r="NQC43" s="709"/>
      <c r="NQD43" s="708"/>
      <c r="NQE43" s="709"/>
      <c r="NQF43" s="708"/>
      <c r="NQG43" s="709"/>
      <c r="NQH43" s="708"/>
      <c r="NQI43" s="709"/>
      <c r="NQJ43" s="708"/>
      <c r="NQK43" s="709"/>
      <c r="NQL43" s="708"/>
      <c r="NQM43" s="709"/>
      <c r="NQN43" s="708"/>
      <c r="NQO43" s="709"/>
      <c r="NQP43" s="708"/>
      <c r="NQQ43" s="709"/>
      <c r="NQR43" s="708"/>
      <c r="NQS43" s="709"/>
      <c r="NQT43" s="708"/>
      <c r="NQU43" s="709"/>
      <c r="NQV43" s="708"/>
      <c r="NQW43" s="709"/>
      <c r="NQX43" s="708"/>
      <c r="NQY43" s="709"/>
      <c r="NQZ43" s="708"/>
      <c r="NRA43" s="709"/>
      <c r="NRB43" s="708"/>
      <c r="NRC43" s="709"/>
      <c r="NRD43" s="708"/>
      <c r="NRE43" s="709"/>
      <c r="NRF43" s="708"/>
      <c r="NRG43" s="709"/>
      <c r="NRH43" s="708"/>
      <c r="NRI43" s="709"/>
      <c r="NRJ43" s="708"/>
      <c r="NRK43" s="709"/>
      <c r="NRL43" s="708"/>
      <c r="NRM43" s="709"/>
      <c r="NRN43" s="708"/>
      <c r="NRO43" s="709"/>
      <c r="NRP43" s="708"/>
      <c r="NRQ43" s="709"/>
      <c r="NRR43" s="708"/>
      <c r="NRS43" s="709"/>
      <c r="NRT43" s="708"/>
      <c r="NRU43" s="709"/>
      <c r="NRV43" s="708"/>
      <c r="NRW43" s="709"/>
      <c r="NRX43" s="708"/>
      <c r="NRY43" s="709"/>
      <c r="NRZ43" s="708"/>
      <c r="NSA43" s="709"/>
      <c r="NSB43" s="708"/>
      <c r="NSC43" s="709"/>
      <c r="NSD43" s="708"/>
      <c r="NSE43" s="709"/>
      <c r="NSF43" s="708"/>
      <c r="NSG43" s="709"/>
      <c r="NSH43" s="708"/>
      <c r="NSI43" s="709"/>
      <c r="NSJ43" s="708"/>
      <c r="NSK43" s="709"/>
      <c r="NSL43" s="708"/>
      <c r="NSM43" s="709"/>
      <c r="NSN43" s="708"/>
      <c r="NSO43" s="709"/>
      <c r="NSP43" s="708"/>
      <c r="NSQ43" s="709"/>
      <c r="NSR43" s="708"/>
      <c r="NSS43" s="709"/>
      <c r="NST43" s="708"/>
      <c r="NSU43" s="709"/>
      <c r="NSV43" s="708"/>
      <c r="NSW43" s="709"/>
      <c r="NSX43" s="708"/>
      <c r="NSY43" s="709"/>
      <c r="NSZ43" s="708"/>
      <c r="NTA43" s="709"/>
      <c r="NTB43" s="708"/>
      <c r="NTC43" s="709"/>
      <c r="NTD43" s="708"/>
      <c r="NTE43" s="709"/>
      <c r="NTF43" s="708"/>
      <c r="NTG43" s="709"/>
      <c r="NTH43" s="708"/>
      <c r="NTI43" s="709"/>
      <c r="NTJ43" s="708"/>
      <c r="NTK43" s="709"/>
      <c r="NTL43" s="708"/>
      <c r="NTM43" s="709"/>
      <c r="NTN43" s="708"/>
      <c r="NTO43" s="709"/>
      <c r="NTP43" s="708"/>
      <c r="NTQ43" s="709"/>
      <c r="NTR43" s="708"/>
      <c r="NTS43" s="709"/>
      <c r="NTT43" s="708"/>
      <c r="NTU43" s="709"/>
      <c r="NTV43" s="708"/>
      <c r="NTW43" s="709"/>
      <c r="NTX43" s="708"/>
      <c r="NTY43" s="709"/>
      <c r="NTZ43" s="708"/>
      <c r="NUA43" s="709"/>
      <c r="NUB43" s="708"/>
      <c r="NUC43" s="709"/>
      <c r="NUD43" s="708"/>
      <c r="NUE43" s="709"/>
      <c r="NUF43" s="708"/>
      <c r="NUG43" s="709"/>
      <c r="NUH43" s="708"/>
      <c r="NUI43" s="709"/>
      <c r="NUJ43" s="708"/>
      <c r="NUK43" s="709"/>
      <c r="NUL43" s="708"/>
      <c r="NUM43" s="709"/>
      <c r="NUN43" s="708"/>
      <c r="NUO43" s="709"/>
      <c r="NUP43" s="708"/>
      <c r="NUQ43" s="709"/>
      <c r="NUR43" s="708"/>
      <c r="NUS43" s="709"/>
      <c r="NUT43" s="708"/>
      <c r="NUU43" s="709"/>
      <c r="NUV43" s="708"/>
      <c r="NUW43" s="709"/>
      <c r="NUX43" s="708"/>
      <c r="NUY43" s="709"/>
      <c r="NUZ43" s="708"/>
      <c r="NVA43" s="709"/>
      <c r="NVB43" s="708"/>
      <c r="NVC43" s="709"/>
      <c r="NVD43" s="708"/>
      <c r="NVE43" s="709"/>
      <c r="NVF43" s="708"/>
      <c r="NVG43" s="709"/>
      <c r="NVH43" s="708"/>
      <c r="NVI43" s="709"/>
      <c r="NVJ43" s="708"/>
      <c r="NVK43" s="709"/>
      <c r="NVL43" s="708"/>
      <c r="NVM43" s="709"/>
      <c r="NVN43" s="708"/>
      <c r="NVO43" s="709"/>
      <c r="NVP43" s="708"/>
      <c r="NVQ43" s="709"/>
      <c r="NVR43" s="708"/>
      <c r="NVS43" s="709"/>
      <c r="NVT43" s="708"/>
      <c r="NVU43" s="709"/>
      <c r="NVV43" s="708"/>
      <c r="NVW43" s="709"/>
      <c r="NVX43" s="708"/>
      <c r="NVY43" s="709"/>
      <c r="NVZ43" s="708"/>
      <c r="NWA43" s="709"/>
      <c r="NWB43" s="708"/>
      <c r="NWC43" s="709"/>
      <c r="NWD43" s="708"/>
      <c r="NWE43" s="709"/>
      <c r="NWF43" s="708"/>
      <c r="NWG43" s="709"/>
      <c r="NWH43" s="708"/>
      <c r="NWI43" s="709"/>
      <c r="NWJ43" s="708"/>
      <c r="NWK43" s="709"/>
      <c r="NWL43" s="708"/>
      <c r="NWM43" s="709"/>
      <c r="NWN43" s="708"/>
      <c r="NWO43" s="709"/>
      <c r="NWP43" s="708"/>
      <c r="NWQ43" s="709"/>
      <c r="NWR43" s="708"/>
      <c r="NWS43" s="709"/>
      <c r="NWT43" s="708"/>
      <c r="NWU43" s="709"/>
      <c r="NWV43" s="708"/>
      <c r="NWW43" s="709"/>
      <c r="NWX43" s="708"/>
      <c r="NWY43" s="709"/>
      <c r="NWZ43" s="708"/>
      <c r="NXA43" s="709"/>
      <c r="NXB43" s="708"/>
      <c r="NXC43" s="709"/>
      <c r="NXD43" s="708"/>
      <c r="NXE43" s="709"/>
      <c r="NXF43" s="708"/>
      <c r="NXG43" s="709"/>
      <c r="NXH43" s="708"/>
      <c r="NXI43" s="709"/>
      <c r="NXJ43" s="708"/>
      <c r="NXK43" s="709"/>
      <c r="NXL43" s="708"/>
      <c r="NXM43" s="709"/>
      <c r="NXN43" s="708"/>
      <c r="NXO43" s="709"/>
      <c r="NXP43" s="708"/>
      <c r="NXQ43" s="709"/>
      <c r="NXR43" s="708"/>
      <c r="NXS43" s="709"/>
      <c r="NXT43" s="708"/>
      <c r="NXU43" s="709"/>
      <c r="NXV43" s="708"/>
      <c r="NXW43" s="709"/>
      <c r="NXX43" s="708"/>
      <c r="NXY43" s="709"/>
      <c r="NXZ43" s="708"/>
      <c r="NYA43" s="709"/>
      <c r="NYB43" s="708"/>
      <c r="NYC43" s="709"/>
      <c r="NYD43" s="708"/>
      <c r="NYE43" s="709"/>
      <c r="NYF43" s="708"/>
      <c r="NYG43" s="709"/>
      <c r="NYH43" s="708"/>
      <c r="NYI43" s="709"/>
      <c r="NYJ43" s="708"/>
      <c r="NYK43" s="709"/>
      <c r="NYL43" s="708"/>
      <c r="NYM43" s="709"/>
      <c r="NYN43" s="708"/>
      <c r="NYO43" s="709"/>
      <c r="NYP43" s="708"/>
      <c r="NYQ43" s="709"/>
      <c r="NYR43" s="708"/>
      <c r="NYS43" s="709"/>
      <c r="NYT43" s="708"/>
      <c r="NYU43" s="709"/>
      <c r="NYV43" s="708"/>
      <c r="NYW43" s="709"/>
      <c r="NYX43" s="708"/>
      <c r="NYY43" s="709"/>
      <c r="NYZ43" s="708"/>
      <c r="NZA43" s="709"/>
      <c r="NZB43" s="708"/>
      <c r="NZC43" s="709"/>
      <c r="NZD43" s="708"/>
      <c r="NZE43" s="709"/>
      <c r="NZF43" s="708"/>
      <c r="NZG43" s="709"/>
      <c r="NZH43" s="708"/>
      <c r="NZI43" s="709"/>
      <c r="NZJ43" s="708"/>
      <c r="NZK43" s="709"/>
      <c r="NZL43" s="708"/>
      <c r="NZM43" s="709"/>
      <c r="NZN43" s="708"/>
      <c r="NZO43" s="709"/>
      <c r="NZP43" s="708"/>
      <c r="NZQ43" s="709"/>
      <c r="NZR43" s="708"/>
      <c r="NZS43" s="709"/>
      <c r="NZT43" s="708"/>
      <c r="NZU43" s="709"/>
      <c r="NZV43" s="708"/>
      <c r="NZW43" s="709"/>
      <c r="NZX43" s="708"/>
      <c r="NZY43" s="709"/>
      <c r="NZZ43" s="708"/>
      <c r="OAA43" s="709"/>
      <c r="OAB43" s="708"/>
      <c r="OAC43" s="709"/>
      <c r="OAD43" s="708"/>
      <c r="OAE43" s="709"/>
      <c r="OAF43" s="708"/>
      <c r="OAG43" s="709"/>
      <c r="OAH43" s="708"/>
      <c r="OAI43" s="709"/>
      <c r="OAJ43" s="708"/>
      <c r="OAK43" s="709"/>
      <c r="OAL43" s="708"/>
      <c r="OAM43" s="709"/>
      <c r="OAN43" s="708"/>
      <c r="OAO43" s="709"/>
      <c r="OAP43" s="708"/>
      <c r="OAQ43" s="709"/>
      <c r="OAR43" s="708"/>
      <c r="OAS43" s="709"/>
      <c r="OAT43" s="708"/>
      <c r="OAU43" s="709"/>
      <c r="OAV43" s="708"/>
      <c r="OAW43" s="709"/>
      <c r="OAX43" s="708"/>
      <c r="OAY43" s="709"/>
      <c r="OAZ43" s="708"/>
      <c r="OBA43" s="709"/>
      <c r="OBB43" s="708"/>
      <c r="OBC43" s="709"/>
      <c r="OBD43" s="708"/>
      <c r="OBE43" s="709"/>
      <c r="OBF43" s="708"/>
      <c r="OBG43" s="709"/>
      <c r="OBH43" s="708"/>
      <c r="OBI43" s="709"/>
      <c r="OBJ43" s="708"/>
      <c r="OBK43" s="709"/>
      <c r="OBL43" s="708"/>
      <c r="OBM43" s="709"/>
      <c r="OBN43" s="708"/>
      <c r="OBO43" s="709"/>
      <c r="OBP43" s="708"/>
      <c r="OBQ43" s="709"/>
      <c r="OBR43" s="708"/>
      <c r="OBS43" s="709"/>
      <c r="OBT43" s="708"/>
      <c r="OBU43" s="709"/>
      <c r="OBV43" s="708"/>
      <c r="OBW43" s="709"/>
      <c r="OBX43" s="708"/>
      <c r="OBY43" s="709"/>
      <c r="OBZ43" s="708"/>
      <c r="OCA43" s="709"/>
      <c r="OCB43" s="708"/>
      <c r="OCC43" s="709"/>
      <c r="OCD43" s="708"/>
      <c r="OCE43" s="709"/>
      <c r="OCF43" s="708"/>
      <c r="OCG43" s="709"/>
      <c r="OCH43" s="708"/>
      <c r="OCI43" s="709"/>
      <c r="OCJ43" s="708"/>
      <c r="OCK43" s="709"/>
      <c r="OCL43" s="708"/>
      <c r="OCM43" s="709"/>
      <c r="OCN43" s="708"/>
      <c r="OCO43" s="709"/>
      <c r="OCP43" s="708"/>
      <c r="OCQ43" s="709"/>
      <c r="OCR43" s="708"/>
      <c r="OCS43" s="709"/>
      <c r="OCT43" s="708"/>
      <c r="OCU43" s="709"/>
      <c r="OCV43" s="708"/>
      <c r="OCW43" s="709"/>
      <c r="OCX43" s="708"/>
      <c r="OCY43" s="709"/>
      <c r="OCZ43" s="708"/>
      <c r="ODA43" s="709"/>
      <c r="ODB43" s="708"/>
      <c r="ODC43" s="709"/>
      <c r="ODD43" s="708"/>
      <c r="ODE43" s="709"/>
      <c r="ODF43" s="708"/>
      <c r="ODG43" s="709"/>
      <c r="ODH43" s="708"/>
      <c r="ODI43" s="709"/>
      <c r="ODJ43" s="708"/>
      <c r="ODK43" s="709"/>
      <c r="ODL43" s="708"/>
      <c r="ODM43" s="709"/>
      <c r="ODN43" s="708"/>
      <c r="ODO43" s="709"/>
      <c r="ODP43" s="708"/>
      <c r="ODQ43" s="709"/>
      <c r="ODR43" s="708"/>
      <c r="ODS43" s="709"/>
      <c r="ODT43" s="708"/>
      <c r="ODU43" s="709"/>
      <c r="ODV43" s="708"/>
      <c r="ODW43" s="709"/>
      <c r="ODX43" s="708"/>
      <c r="ODY43" s="709"/>
      <c r="ODZ43" s="708"/>
      <c r="OEA43" s="709"/>
      <c r="OEB43" s="708"/>
      <c r="OEC43" s="709"/>
      <c r="OED43" s="708"/>
      <c r="OEE43" s="709"/>
      <c r="OEF43" s="708"/>
      <c r="OEG43" s="709"/>
      <c r="OEH43" s="708"/>
      <c r="OEI43" s="709"/>
      <c r="OEJ43" s="708"/>
      <c r="OEK43" s="709"/>
      <c r="OEL43" s="708"/>
      <c r="OEM43" s="709"/>
      <c r="OEN43" s="708"/>
      <c r="OEO43" s="709"/>
      <c r="OEP43" s="708"/>
      <c r="OEQ43" s="709"/>
      <c r="OER43" s="708"/>
      <c r="OES43" s="709"/>
      <c r="OET43" s="708"/>
      <c r="OEU43" s="709"/>
      <c r="OEV43" s="708"/>
      <c r="OEW43" s="709"/>
      <c r="OEX43" s="708"/>
      <c r="OEY43" s="709"/>
      <c r="OEZ43" s="708"/>
      <c r="OFA43" s="709"/>
      <c r="OFB43" s="708"/>
      <c r="OFC43" s="709"/>
      <c r="OFD43" s="708"/>
      <c r="OFE43" s="709"/>
      <c r="OFF43" s="708"/>
      <c r="OFG43" s="709"/>
      <c r="OFH43" s="708"/>
      <c r="OFI43" s="709"/>
      <c r="OFJ43" s="708"/>
      <c r="OFK43" s="709"/>
      <c r="OFL43" s="708"/>
      <c r="OFM43" s="709"/>
      <c r="OFN43" s="708"/>
      <c r="OFO43" s="709"/>
      <c r="OFP43" s="708"/>
      <c r="OFQ43" s="709"/>
      <c r="OFR43" s="708"/>
      <c r="OFS43" s="709"/>
      <c r="OFT43" s="708"/>
      <c r="OFU43" s="709"/>
      <c r="OFV43" s="708"/>
      <c r="OFW43" s="709"/>
      <c r="OFX43" s="708"/>
      <c r="OFY43" s="709"/>
      <c r="OFZ43" s="708"/>
      <c r="OGA43" s="709"/>
      <c r="OGB43" s="708"/>
      <c r="OGC43" s="709"/>
      <c r="OGD43" s="708"/>
      <c r="OGE43" s="709"/>
      <c r="OGF43" s="708"/>
      <c r="OGG43" s="709"/>
      <c r="OGH43" s="708"/>
      <c r="OGI43" s="709"/>
      <c r="OGJ43" s="708"/>
      <c r="OGK43" s="709"/>
      <c r="OGL43" s="708"/>
      <c r="OGM43" s="709"/>
      <c r="OGN43" s="708"/>
      <c r="OGO43" s="709"/>
      <c r="OGP43" s="708"/>
      <c r="OGQ43" s="709"/>
      <c r="OGR43" s="708"/>
      <c r="OGS43" s="709"/>
      <c r="OGT43" s="708"/>
      <c r="OGU43" s="709"/>
      <c r="OGV43" s="708"/>
      <c r="OGW43" s="709"/>
      <c r="OGX43" s="708"/>
      <c r="OGY43" s="709"/>
      <c r="OGZ43" s="708"/>
      <c r="OHA43" s="709"/>
      <c r="OHB43" s="708"/>
      <c r="OHC43" s="709"/>
      <c r="OHD43" s="708"/>
      <c r="OHE43" s="709"/>
      <c r="OHF43" s="708"/>
      <c r="OHG43" s="709"/>
      <c r="OHH43" s="708"/>
      <c r="OHI43" s="709"/>
      <c r="OHJ43" s="708"/>
      <c r="OHK43" s="709"/>
      <c r="OHL43" s="708"/>
      <c r="OHM43" s="709"/>
      <c r="OHN43" s="708"/>
      <c r="OHO43" s="709"/>
      <c r="OHP43" s="708"/>
      <c r="OHQ43" s="709"/>
      <c r="OHR43" s="708"/>
      <c r="OHS43" s="709"/>
      <c r="OHT43" s="708"/>
      <c r="OHU43" s="709"/>
      <c r="OHV43" s="708"/>
      <c r="OHW43" s="709"/>
      <c r="OHX43" s="708"/>
      <c r="OHY43" s="709"/>
      <c r="OHZ43" s="708"/>
      <c r="OIA43" s="709"/>
      <c r="OIB43" s="708"/>
      <c r="OIC43" s="709"/>
      <c r="OID43" s="708"/>
      <c r="OIE43" s="709"/>
      <c r="OIF43" s="708"/>
      <c r="OIG43" s="709"/>
      <c r="OIH43" s="708"/>
      <c r="OII43" s="709"/>
      <c r="OIJ43" s="708"/>
      <c r="OIK43" s="709"/>
      <c r="OIL43" s="708"/>
      <c r="OIM43" s="709"/>
      <c r="OIN43" s="708"/>
      <c r="OIO43" s="709"/>
      <c r="OIP43" s="708"/>
      <c r="OIQ43" s="709"/>
      <c r="OIR43" s="708"/>
      <c r="OIS43" s="709"/>
      <c r="OIT43" s="708"/>
      <c r="OIU43" s="709"/>
      <c r="OIV43" s="708"/>
      <c r="OIW43" s="709"/>
      <c r="OIX43" s="708"/>
      <c r="OIY43" s="709"/>
      <c r="OIZ43" s="708"/>
      <c r="OJA43" s="709"/>
      <c r="OJB43" s="708"/>
      <c r="OJC43" s="709"/>
      <c r="OJD43" s="708"/>
      <c r="OJE43" s="709"/>
      <c r="OJF43" s="708"/>
      <c r="OJG43" s="709"/>
      <c r="OJH43" s="708"/>
      <c r="OJI43" s="709"/>
      <c r="OJJ43" s="708"/>
      <c r="OJK43" s="709"/>
      <c r="OJL43" s="708"/>
      <c r="OJM43" s="709"/>
      <c r="OJN43" s="708"/>
      <c r="OJO43" s="709"/>
      <c r="OJP43" s="708"/>
      <c r="OJQ43" s="709"/>
      <c r="OJR43" s="708"/>
      <c r="OJS43" s="709"/>
      <c r="OJT43" s="708"/>
      <c r="OJU43" s="709"/>
      <c r="OJV43" s="708"/>
      <c r="OJW43" s="709"/>
      <c r="OJX43" s="708"/>
      <c r="OJY43" s="709"/>
      <c r="OJZ43" s="708"/>
      <c r="OKA43" s="709"/>
      <c r="OKB43" s="708"/>
      <c r="OKC43" s="709"/>
      <c r="OKD43" s="708"/>
      <c r="OKE43" s="709"/>
      <c r="OKF43" s="708"/>
      <c r="OKG43" s="709"/>
      <c r="OKH43" s="708"/>
      <c r="OKI43" s="709"/>
      <c r="OKJ43" s="708"/>
      <c r="OKK43" s="709"/>
      <c r="OKL43" s="708"/>
      <c r="OKM43" s="709"/>
      <c r="OKN43" s="708"/>
      <c r="OKO43" s="709"/>
      <c r="OKP43" s="708"/>
      <c r="OKQ43" s="709"/>
      <c r="OKR43" s="708"/>
      <c r="OKS43" s="709"/>
      <c r="OKT43" s="708"/>
      <c r="OKU43" s="709"/>
      <c r="OKV43" s="708"/>
      <c r="OKW43" s="709"/>
      <c r="OKX43" s="708"/>
      <c r="OKY43" s="709"/>
      <c r="OKZ43" s="708"/>
      <c r="OLA43" s="709"/>
      <c r="OLB43" s="708"/>
      <c r="OLC43" s="709"/>
      <c r="OLD43" s="708"/>
      <c r="OLE43" s="709"/>
      <c r="OLF43" s="708"/>
      <c r="OLG43" s="709"/>
      <c r="OLH43" s="708"/>
      <c r="OLI43" s="709"/>
      <c r="OLJ43" s="708"/>
      <c r="OLK43" s="709"/>
      <c r="OLL43" s="708"/>
      <c r="OLM43" s="709"/>
      <c r="OLN43" s="708"/>
      <c r="OLO43" s="709"/>
      <c r="OLP43" s="708"/>
      <c r="OLQ43" s="709"/>
      <c r="OLR43" s="708"/>
      <c r="OLS43" s="709"/>
      <c r="OLT43" s="708"/>
      <c r="OLU43" s="709"/>
      <c r="OLV43" s="708"/>
      <c r="OLW43" s="709"/>
      <c r="OLX43" s="708"/>
      <c r="OLY43" s="709"/>
      <c r="OLZ43" s="708"/>
      <c r="OMA43" s="709"/>
      <c r="OMB43" s="708"/>
      <c r="OMC43" s="709"/>
      <c r="OMD43" s="708"/>
      <c r="OME43" s="709"/>
      <c r="OMF43" s="708"/>
      <c r="OMG43" s="709"/>
      <c r="OMH43" s="708"/>
      <c r="OMI43" s="709"/>
      <c r="OMJ43" s="708"/>
      <c r="OMK43" s="709"/>
      <c r="OML43" s="708"/>
      <c r="OMM43" s="709"/>
      <c r="OMN43" s="708"/>
      <c r="OMO43" s="709"/>
      <c r="OMP43" s="708"/>
      <c r="OMQ43" s="709"/>
      <c r="OMR43" s="708"/>
      <c r="OMS43" s="709"/>
      <c r="OMT43" s="708"/>
      <c r="OMU43" s="709"/>
      <c r="OMV43" s="708"/>
      <c r="OMW43" s="709"/>
      <c r="OMX43" s="708"/>
      <c r="OMY43" s="709"/>
      <c r="OMZ43" s="708"/>
      <c r="ONA43" s="709"/>
      <c r="ONB43" s="708"/>
      <c r="ONC43" s="709"/>
      <c r="OND43" s="708"/>
      <c r="ONE43" s="709"/>
      <c r="ONF43" s="708"/>
      <c r="ONG43" s="709"/>
      <c r="ONH43" s="708"/>
      <c r="ONI43" s="709"/>
      <c r="ONJ43" s="708"/>
      <c r="ONK43" s="709"/>
      <c r="ONL43" s="708"/>
      <c r="ONM43" s="709"/>
      <c r="ONN43" s="708"/>
      <c r="ONO43" s="709"/>
      <c r="ONP43" s="708"/>
      <c r="ONQ43" s="709"/>
      <c r="ONR43" s="708"/>
      <c r="ONS43" s="709"/>
      <c r="ONT43" s="708"/>
      <c r="ONU43" s="709"/>
      <c r="ONV43" s="708"/>
      <c r="ONW43" s="709"/>
      <c r="ONX43" s="708"/>
      <c r="ONY43" s="709"/>
      <c r="ONZ43" s="708"/>
      <c r="OOA43" s="709"/>
      <c r="OOB43" s="708"/>
      <c r="OOC43" s="709"/>
      <c r="OOD43" s="708"/>
      <c r="OOE43" s="709"/>
      <c r="OOF43" s="708"/>
      <c r="OOG43" s="709"/>
      <c r="OOH43" s="708"/>
      <c r="OOI43" s="709"/>
      <c r="OOJ43" s="708"/>
      <c r="OOK43" s="709"/>
      <c r="OOL43" s="708"/>
      <c r="OOM43" s="709"/>
      <c r="OON43" s="708"/>
      <c r="OOO43" s="709"/>
      <c r="OOP43" s="708"/>
      <c r="OOQ43" s="709"/>
      <c r="OOR43" s="708"/>
      <c r="OOS43" s="709"/>
      <c r="OOT43" s="708"/>
      <c r="OOU43" s="709"/>
      <c r="OOV43" s="708"/>
      <c r="OOW43" s="709"/>
      <c r="OOX43" s="708"/>
      <c r="OOY43" s="709"/>
      <c r="OOZ43" s="708"/>
      <c r="OPA43" s="709"/>
      <c r="OPB43" s="708"/>
      <c r="OPC43" s="709"/>
      <c r="OPD43" s="708"/>
      <c r="OPE43" s="709"/>
      <c r="OPF43" s="708"/>
      <c r="OPG43" s="709"/>
      <c r="OPH43" s="708"/>
      <c r="OPI43" s="709"/>
      <c r="OPJ43" s="708"/>
      <c r="OPK43" s="709"/>
      <c r="OPL43" s="708"/>
      <c r="OPM43" s="709"/>
      <c r="OPN43" s="708"/>
      <c r="OPO43" s="709"/>
      <c r="OPP43" s="708"/>
      <c r="OPQ43" s="709"/>
      <c r="OPR43" s="708"/>
      <c r="OPS43" s="709"/>
      <c r="OPT43" s="708"/>
      <c r="OPU43" s="709"/>
      <c r="OPV43" s="708"/>
      <c r="OPW43" s="709"/>
      <c r="OPX43" s="708"/>
      <c r="OPY43" s="709"/>
      <c r="OPZ43" s="708"/>
      <c r="OQA43" s="709"/>
      <c r="OQB43" s="708"/>
      <c r="OQC43" s="709"/>
      <c r="OQD43" s="708"/>
      <c r="OQE43" s="709"/>
      <c r="OQF43" s="708"/>
      <c r="OQG43" s="709"/>
      <c r="OQH43" s="708"/>
      <c r="OQI43" s="709"/>
      <c r="OQJ43" s="708"/>
      <c r="OQK43" s="709"/>
      <c r="OQL43" s="708"/>
      <c r="OQM43" s="709"/>
      <c r="OQN43" s="708"/>
      <c r="OQO43" s="709"/>
      <c r="OQP43" s="708"/>
      <c r="OQQ43" s="709"/>
      <c r="OQR43" s="708"/>
      <c r="OQS43" s="709"/>
      <c r="OQT43" s="708"/>
      <c r="OQU43" s="709"/>
      <c r="OQV43" s="708"/>
      <c r="OQW43" s="709"/>
      <c r="OQX43" s="708"/>
      <c r="OQY43" s="709"/>
      <c r="OQZ43" s="708"/>
      <c r="ORA43" s="709"/>
      <c r="ORB43" s="708"/>
      <c r="ORC43" s="709"/>
      <c r="ORD43" s="708"/>
      <c r="ORE43" s="709"/>
      <c r="ORF43" s="708"/>
      <c r="ORG43" s="709"/>
      <c r="ORH43" s="708"/>
      <c r="ORI43" s="709"/>
      <c r="ORJ43" s="708"/>
      <c r="ORK43" s="709"/>
      <c r="ORL43" s="708"/>
      <c r="ORM43" s="709"/>
      <c r="ORN43" s="708"/>
      <c r="ORO43" s="709"/>
      <c r="ORP43" s="708"/>
      <c r="ORQ43" s="709"/>
      <c r="ORR43" s="708"/>
      <c r="ORS43" s="709"/>
      <c r="ORT43" s="708"/>
      <c r="ORU43" s="709"/>
      <c r="ORV43" s="708"/>
      <c r="ORW43" s="709"/>
      <c r="ORX43" s="708"/>
      <c r="ORY43" s="709"/>
      <c r="ORZ43" s="708"/>
      <c r="OSA43" s="709"/>
      <c r="OSB43" s="708"/>
      <c r="OSC43" s="709"/>
      <c r="OSD43" s="708"/>
      <c r="OSE43" s="709"/>
      <c r="OSF43" s="708"/>
      <c r="OSG43" s="709"/>
      <c r="OSH43" s="708"/>
      <c r="OSI43" s="709"/>
      <c r="OSJ43" s="708"/>
      <c r="OSK43" s="709"/>
      <c r="OSL43" s="708"/>
      <c r="OSM43" s="709"/>
      <c r="OSN43" s="708"/>
      <c r="OSO43" s="709"/>
      <c r="OSP43" s="708"/>
      <c r="OSQ43" s="709"/>
      <c r="OSR43" s="708"/>
      <c r="OSS43" s="709"/>
      <c r="OST43" s="708"/>
      <c r="OSU43" s="709"/>
      <c r="OSV43" s="708"/>
      <c r="OSW43" s="709"/>
      <c r="OSX43" s="708"/>
      <c r="OSY43" s="709"/>
      <c r="OSZ43" s="708"/>
      <c r="OTA43" s="709"/>
      <c r="OTB43" s="708"/>
      <c r="OTC43" s="709"/>
      <c r="OTD43" s="708"/>
      <c r="OTE43" s="709"/>
      <c r="OTF43" s="708"/>
      <c r="OTG43" s="709"/>
      <c r="OTH43" s="708"/>
      <c r="OTI43" s="709"/>
      <c r="OTJ43" s="708"/>
      <c r="OTK43" s="709"/>
      <c r="OTL43" s="708"/>
      <c r="OTM43" s="709"/>
      <c r="OTN43" s="708"/>
      <c r="OTO43" s="709"/>
      <c r="OTP43" s="708"/>
      <c r="OTQ43" s="709"/>
      <c r="OTR43" s="708"/>
      <c r="OTS43" s="709"/>
      <c r="OTT43" s="708"/>
      <c r="OTU43" s="709"/>
      <c r="OTV43" s="708"/>
      <c r="OTW43" s="709"/>
      <c r="OTX43" s="708"/>
      <c r="OTY43" s="709"/>
      <c r="OTZ43" s="708"/>
      <c r="OUA43" s="709"/>
      <c r="OUB43" s="708"/>
      <c r="OUC43" s="709"/>
      <c r="OUD43" s="708"/>
      <c r="OUE43" s="709"/>
      <c r="OUF43" s="708"/>
      <c r="OUG43" s="709"/>
      <c r="OUH43" s="708"/>
      <c r="OUI43" s="709"/>
      <c r="OUJ43" s="708"/>
      <c r="OUK43" s="709"/>
      <c r="OUL43" s="708"/>
      <c r="OUM43" s="709"/>
      <c r="OUN43" s="708"/>
      <c r="OUO43" s="709"/>
      <c r="OUP43" s="708"/>
      <c r="OUQ43" s="709"/>
      <c r="OUR43" s="708"/>
      <c r="OUS43" s="709"/>
      <c r="OUT43" s="708"/>
      <c r="OUU43" s="709"/>
      <c r="OUV43" s="708"/>
      <c r="OUW43" s="709"/>
      <c r="OUX43" s="708"/>
      <c r="OUY43" s="709"/>
      <c r="OUZ43" s="708"/>
      <c r="OVA43" s="709"/>
      <c r="OVB43" s="708"/>
      <c r="OVC43" s="709"/>
      <c r="OVD43" s="708"/>
      <c r="OVE43" s="709"/>
      <c r="OVF43" s="708"/>
      <c r="OVG43" s="709"/>
      <c r="OVH43" s="708"/>
      <c r="OVI43" s="709"/>
      <c r="OVJ43" s="708"/>
      <c r="OVK43" s="709"/>
      <c r="OVL43" s="708"/>
      <c r="OVM43" s="709"/>
      <c r="OVN43" s="708"/>
      <c r="OVO43" s="709"/>
      <c r="OVP43" s="708"/>
      <c r="OVQ43" s="709"/>
      <c r="OVR43" s="708"/>
      <c r="OVS43" s="709"/>
      <c r="OVT43" s="708"/>
      <c r="OVU43" s="709"/>
      <c r="OVV43" s="708"/>
      <c r="OVW43" s="709"/>
      <c r="OVX43" s="708"/>
      <c r="OVY43" s="709"/>
      <c r="OVZ43" s="708"/>
      <c r="OWA43" s="709"/>
      <c r="OWB43" s="708"/>
      <c r="OWC43" s="709"/>
      <c r="OWD43" s="708"/>
      <c r="OWE43" s="709"/>
      <c r="OWF43" s="708"/>
      <c r="OWG43" s="709"/>
      <c r="OWH43" s="708"/>
      <c r="OWI43" s="709"/>
      <c r="OWJ43" s="708"/>
      <c r="OWK43" s="709"/>
      <c r="OWL43" s="708"/>
      <c r="OWM43" s="709"/>
      <c r="OWN43" s="708"/>
      <c r="OWO43" s="709"/>
      <c r="OWP43" s="708"/>
      <c r="OWQ43" s="709"/>
      <c r="OWR43" s="708"/>
      <c r="OWS43" s="709"/>
      <c r="OWT43" s="708"/>
      <c r="OWU43" s="709"/>
      <c r="OWV43" s="708"/>
      <c r="OWW43" s="709"/>
      <c r="OWX43" s="708"/>
      <c r="OWY43" s="709"/>
      <c r="OWZ43" s="708"/>
      <c r="OXA43" s="709"/>
      <c r="OXB43" s="708"/>
      <c r="OXC43" s="709"/>
      <c r="OXD43" s="708"/>
      <c r="OXE43" s="709"/>
      <c r="OXF43" s="708"/>
      <c r="OXG43" s="709"/>
      <c r="OXH43" s="708"/>
      <c r="OXI43" s="709"/>
      <c r="OXJ43" s="708"/>
      <c r="OXK43" s="709"/>
      <c r="OXL43" s="708"/>
      <c r="OXM43" s="709"/>
      <c r="OXN43" s="708"/>
      <c r="OXO43" s="709"/>
      <c r="OXP43" s="708"/>
      <c r="OXQ43" s="709"/>
      <c r="OXR43" s="708"/>
      <c r="OXS43" s="709"/>
      <c r="OXT43" s="708"/>
      <c r="OXU43" s="709"/>
      <c r="OXV43" s="708"/>
      <c r="OXW43" s="709"/>
      <c r="OXX43" s="708"/>
      <c r="OXY43" s="709"/>
      <c r="OXZ43" s="708"/>
      <c r="OYA43" s="709"/>
      <c r="OYB43" s="708"/>
      <c r="OYC43" s="709"/>
      <c r="OYD43" s="708"/>
      <c r="OYE43" s="709"/>
      <c r="OYF43" s="708"/>
      <c r="OYG43" s="709"/>
      <c r="OYH43" s="708"/>
      <c r="OYI43" s="709"/>
      <c r="OYJ43" s="708"/>
      <c r="OYK43" s="709"/>
      <c r="OYL43" s="708"/>
      <c r="OYM43" s="709"/>
      <c r="OYN43" s="708"/>
      <c r="OYO43" s="709"/>
      <c r="OYP43" s="708"/>
      <c r="OYQ43" s="709"/>
      <c r="OYR43" s="708"/>
      <c r="OYS43" s="709"/>
      <c r="OYT43" s="708"/>
      <c r="OYU43" s="709"/>
      <c r="OYV43" s="708"/>
      <c r="OYW43" s="709"/>
      <c r="OYX43" s="708"/>
      <c r="OYY43" s="709"/>
      <c r="OYZ43" s="708"/>
      <c r="OZA43" s="709"/>
      <c r="OZB43" s="708"/>
      <c r="OZC43" s="709"/>
      <c r="OZD43" s="708"/>
      <c r="OZE43" s="709"/>
      <c r="OZF43" s="708"/>
      <c r="OZG43" s="709"/>
      <c r="OZH43" s="708"/>
      <c r="OZI43" s="709"/>
      <c r="OZJ43" s="708"/>
      <c r="OZK43" s="709"/>
      <c r="OZL43" s="708"/>
      <c r="OZM43" s="709"/>
      <c r="OZN43" s="708"/>
      <c r="OZO43" s="709"/>
      <c r="OZP43" s="708"/>
      <c r="OZQ43" s="709"/>
      <c r="OZR43" s="708"/>
      <c r="OZS43" s="709"/>
      <c r="OZT43" s="708"/>
      <c r="OZU43" s="709"/>
      <c r="OZV43" s="708"/>
      <c r="OZW43" s="709"/>
      <c r="OZX43" s="708"/>
      <c r="OZY43" s="709"/>
      <c r="OZZ43" s="708"/>
      <c r="PAA43" s="709"/>
      <c r="PAB43" s="708"/>
      <c r="PAC43" s="709"/>
      <c r="PAD43" s="708"/>
      <c r="PAE43" s="709"/>
      <c r="PAF43" s="708"/>
      <c r="PAG43" s="709"/>
      <c r="PAH43" s="708"/>
      <c r="PAI43" s="709"/>
      <c r="PAJ43" s="708"/>
      <c r="PAK43" s="709"/>
      <c r="PAL43" s="708"/>
      <c r="PAM43" s="709"/>
      <c r="PAN43" s="708"/>
      <c r="PAO43" s="709"/>
      <c r="PAP43" s="708"/>
      <c r="PAQ43" s="709"/>
      <c r="PAR43" s="708"/>
      <c r="PAS43" s="709"/>
      <c r="PAT43" s="708"/>
      <c r="PAU43" s="709"/>
      <c r="PAV43" s="708"/>
      <c r="PAW43" s="709"/>
      <c r="PAX43" s="708"/>
      <c r="PAY43" s="709"/>
      <c r="PAZ43" s="708"/>
      <c r="PBA43" s="709"/>
      <c r="PBB43" s="708"/>
      <c r="PBC43" s="709"/>
      <c r="PBD43" s="708"/>
      <c r="PBE43" s="709"/>
      <c r="PBF43" s="708"/>
      <c r="PBG43" s="709"/>
      <c r="PBH43" s="708"/>
      <c r="PBI43" s="709"/>
      <c r="PBJ43" s="708"/>
      <c r="PBK43" s="709"/>
      <c r="PBL43" s="708"/>
      <c r="PBM43" s="709"/>
      <c r="PBN43" s="708"/>
      <c r="PBO43" s="709"/>
      <c r="PBP43" s="708"/>
      <c r="PBQ43" s="709"/>
      <c r="PBR43" s="708"/>
      <c r="PBS43" s="709"/>
      <c r="PBT43" s="708"/>
      <c r="PBU43" s="709"/>
      <c r="PBV43" s="708"/>
      <c r="PBW43" s="709"/>
      <c r="PBX43" s="708"/>
      <c r="PBY43" s="709"/>
      <c r="PBZ43" s="708"/>
      <c r="PCA43" s="709"/>
      <c r="PCB43" s="708"/>
      <c r="PCC43" s="709"/>
      <c r="PCD43" s="708"/>
      <c r="PCE43" s="709"/>
      <c r="PCF43" s="708"/>
      <c r="PCG43" s="709"/>
      <c r="PCH43" s="708"/>
      <c r="PCI43" s="709"/>
      <c r="PCJ43" s="708"/>
      <c r="PCK43" s="709"/>
      <c r="PCL43" s="708"/>
      <c r="PCM43" s="709"/>
      <c r="PCN43" s="708"/>
      <c r="PCO43" s="709"/>
      <c r="PCP43" s="708"/>
      <c r="PCQ43" s="709"/>
      <c r="PCR43" s="708"/>
      <c r="PCS43" s="709"/>
      <c r="PCT43" s="708"/>
      <c r="PCU43" s="709"/>
      <c r="PCV43" s="708"/>
      <c r="PCW43" s="709"/>
      <c r="PCX43" s="708"/>
      <c r="PCY43" s="709"/>
      <c r="PCZ43" s="708"/>
      <c r="PDA43" s="709"/>
      <c r="PDB43" s="708"/>
      <c r="PDC43" s="709"/>
      <c r="PDD43" s="708"/>
      <c r="PDE43" s="709"/>
      <c r="PDF43" s="708"/>
      <c r="PDG43" s="709"/>
      <c r="PDH43" s="708"/>
      <c r="PDI43" s="709"/>
      <c r="PDJ43" s="708"/>
      <c r="PDK43" s="709"/>
      <c r="PDL43" s="708"/>
      <c r="PDM43" s="709"/>
      <c r="PDN43" s="708"/>
      <c r="PDO43" s="709"/>
      <c r="PDP43" s="708"/>
      <c r="PDQ43" s="709"/>
      <c r="PDR43" s="708"/>
      <c r="PDS43" s="709"/>
      <c r="PDT43" s="708"/>
      <c r="PDU43" s="709"/>
      <c r="PDV43" s="708"/>
      <c r="PDW43" s="709"/>
      <c r="PDX43" s="708"/>
      <c r="PDY43" s="709"/>
      <c r="PDZ43" s="708"/>
      <c r="PEA43" s="709"/>
      <c r="PEB43" s="708"/>
      <c r="PEC43" s="709"/>
      <c r="PED43" s="708"/>
      <c r="PEE43" s="709"/>
      <c r="PEF43" s="708"/>
      <c r="PEG43" s="709"/>
      <c r="PEH43" s="708"/>
      <c r="PEI43" s="709"/>
      <c r="PEJ43" s="708"/>
      <c r="PEK43" s="709"/>
      <c r="PEL43" s="708"/>
      <c r="PEM43" s="709"/>
      <c r="PEN43" s="708"/>
      <c r="PEO43" s="709"/>
      <c r="PEP43" s="708"/>
      <c r="PEQ43" s="709"/>
      <c r="PER43" s="708"/>
      <c r="PES43" s="709"/>
      <c r="PET43" s="708"/>
      <c r="PEU43" s="709"/>
      <c r="PEV43" s="708"/>
      <c r="PEW43" s="709"/>
      <c r="PEX43" s="708"/>
      <c r="PEY43" s="709"/>
      <c r="PEZ43" s="708"/>
      <c r="PFA43" s="709"/>
      <c r="PFB43" s="708"/>
      <c r="PFC43" s="709"/>
      <c r="PFD43" s="708"/>
      <c r="PFE43" s="709"/>
      <c r="PFF43" s="708"/>
      <c r="PFG43" s="709"/>
      <c r="PFH43" s="708"/>
      <c r="PFI43" s="709"/>
      <c r="PFJ43" s="708"/>
      <c r="PFK43" s="709"/>
      <c r="PFL43" s="708"/>
      <c r="PFM43" s="709"/>
      <c r="PFN43" s="708"/>
      <c r="PFO43" s="709"/>
      <c r="PFP43" s="708"/>
      <c r="PFQ43" s="709"/>
      <c r="PFR43" s="708"/>
      <c r="PFS43" s="709"/>
      <c r="PFT43" s="708"/>
      <c r="PFU43" s="709"/>
      <c r="PFV43" s="708"/>
      <c r="PFW43" s="709"/>
      <c r="PFX43" s="708"/>
      <c r="PFY43" s="709"/>
      <c r="PFZ43" s="708"/>
      <c r="PGA43" s="709"/>
      <c r="PGB43" s="708"/>
      <c r="PGC43" s="709"/>
      <c r="PGD43" s="708"/>
      <c r="PGE43" s="709"/>
      <c r="PGF43" s="708"/>
      <c r="PGG43" s="709"/>
      <c r="PGH43" s="708"/>
      <c r="PGI43" s="709"/>
      <c r="PGJ43" s="708"/>
      <c r="PGK43" s="709"/>
      <c r="PGL43" s="708"/>
      <c r="PGM43" s="709"/>
      <c r="PGN43" s="708"/>
      <c r="PGO43" s="709"/>
      <c r="PGP43" s="708"/>
      <c r="PGQ43" s="709"/>
      <c r="PGR43" s="708"/>
      <c r="PGS43" s="709"/>
      <c r="PGT43" s="708"/>
      <c r="PGU43" s="709"/>
      <c r="PGV43" s="708"/>
      <c r="PGW43" s="709"/>
      <c r="PGX43" s="708"/>
      <c r="PGY43" s="709"/>
      <c r="PGZ43" s="708"/>
      <c r="PHA43" s="709"/>
      <c r="PHB43" s="708"/>
      <c r="PHC43" s="709"/>
      <c r="PHD43" s="708"/>
      <c r="PHE43" s="709"/>
      <c r="PHF43" s="708"/>
      <c r="PHG43" s="709"/>
      <c r="PHH43" s="708"/>
      <c r="PHI43" s="709"/>
      <c r="PHJ43" s="708"/>
      <c r="PHK43" s="709"/>
      <c r="PHL43" s="708"/>
      <c r="PHM43" s="709"/>
      <c r="PHN43" s="708"/>
      <c r="PHO43" s="709"/>
      <c r="PHP43" s="708"/>
      <c r="PHQ43" s="709"/>
      <c r="PHR43" s="708"/>
      <c r="PHS43" s="709"/>
      <c r="PHT43" s="708"/>
      <c r="PHU43" s="709"/>
      <c r="PHV43" s="708"/>
      <c r="PHW43" s="709"/>
      <c r="PHX43" s="708"/>
      <c r="PHY43" s="709"/>
      <c r="PHZ43" s="708"/>
      <c r="PIA43" s="709"/>
      <c r="PIB43" s="708"/>
      <c r="PIC43" s="709"/>
      <c r="PID43" s="708"/>
      <c r="PIE43" s="709"/>
      <c r="PIF43" s="708"/>
      <c r="PIG43" s="709"/>
      <c r="PIH43" s="708"/>
      <c r="PII43" s="709"/>
      <c r="PIJ43" s="708"/>
      <c r="PIK43" s="709"/>
      <c r="PIL43" s="708"/>
      <c r="PIM43" s="709"/>
      <c r="PIN43" s="708"/>
      <c r="PIO43" s="709"/>
      <c r="PIP43" s="708"/>
      <c r="PIQ43" s="709"/>
      <c r="PIR43" s="708"/>
      <c r="PIS43" s="709"/>
      <c r="PIT43" s="708"/>
      <c r="PIU43" s="709"/>
      <c r="PIV43" s="708"/>
      <c r="PIW43" s="709"/>
      <c r="PIX43" s="708"/>
      <c r="PIY43" s="709"/>
      <c r="PIZ43" s="708"/>
      <c r="PJA43" s="709"/>
      <c r="PJB43" s="708"/>
      <c r="PJC43" s="709"/>
      <c r="PJD43" s="708"/>
      <c r="PJE43" s="709"/>
      <c r="PJF43" s="708"/>
      <c r="PJG43" s="709"/>
      <c r="PJH43" s="708"/>
      <c r="PJI43" s="709"/>
      <c r="PJJ43" s="708"/>
      <c r="PJK43" s="709"/>
      <c r="PJL43" s="708"/>
      <c r="PJM43" s="709"/>
      <c r="PJN43" s="708"/>
      <c r="PJO43" s="709"/>
      <c r="PJP43" s="708"/>
      <c r="PJQ43" s="709"/>
      <c r="PJR43" s="708"/>
      <c r="PJS43" s="709"/>
      <c r="PJT43" s="708"/>
      <c r="PJU43" s="709"/>
      <c r="PJV43" s="708"/>
      <c r="PJW43" s="709"/>
      <c r="PJX43" s="708"/>
      <c r="PJY43" s="709"/>
      <c r="PJZ43" s="708"/>
      <c r="PKA43" s="709"/>
      <c r="PKB43" s="708"/>
      <c r="PKC43" s="709"/>
      <c r="PKD43" s="708"/>
      <c r="PKE43" s="709"/>
      <c r="PKF43" s="708"/>
      <c r="PKG43" s="709"/>
      <c r="PKH43" s="708"/>
      <c r="PKI43" s="709"/>
      <c r="PKJ43" s="708"/>
      <c r="PKK43" s="709"/>
      <c r="PKL43" s="708"/>
      <c r="PKM43" s="709"/>
      <c r="PKN43" s="708"/>
      <c r="PKO43" s="709"/>
      <c r="PKP43" s="708"/>
      <c r="PKQ43" s="709"/>
      <c r="PKR43" s="708"/>
      <c r="PKS43" s="709"/>
      <c r="PKT43" s="708"/>
      <c r="PKU43" s="709"/>
      <c r="PKV43" s="708"/>
      <c r="PKW43" s="709"/>
      <c r="PKX43" s="708"/>
      <c r="PKY43" s="709"/>
      <c r="PKZ43" s="708"/>
      <c r="PLA43" s="709"/>
      <c r="PLB43" s="708"/>
      <c r="PLC43" s="709"/>
      <c r="PLD43" s="708"/>
      <c r="PLE43" s="709"/>
      <c r="PLF43" s="708"/>
      <c r="PLG43" s="709"/>
      <c r="PLH43" s="708"/>
      <c r="PLI43" s="709"/>
      <c r="PLJ43" s="708"/>
      <c r="PLK43" s="709"/>
      <c r="PLL43" s="708"/>
      <c r="PLM43" s="709"/>
      <c r="PLN43" s="708"/>
      <c r="PLO43" s="709"/>
      <c r="PLP43" s="708"/>
      <c r="PLQ43" s="709"/>
      <c r="PLR43" s="708"/>
      <c r="PLS43" s="709"/>
      <c r="PLT43" s="708"/>
      <c r="PLU43" s="709"/>
      <c r="PLV43" s="708"/>
      <c r="PLW43" s="709"/>
      <c r="PLX43" s="708"/>
      <c r="PLY43" s="709"/>
      <c r="PLZ43" s="708"/>
      <c r="PMA43" s="709"/>
      <c r="PMB43" s="708"/>
      <c r="PMC43" s="709"/>
      <c r="PMD43" s="708"/>
      <c r="PME43" s="709"/>
      <c r="PMF43" s="708"/>
      <c r="PMG43" s="709"/>
      <c r="PMH43" s="708"/>
      <c r="PMI43" s="709"/>
      <c r="PMJ43" s="708"/>
      <c r="PMK43" s="709"/>
      <c r="PML43" s="708"/>
      <c r="PMM43" s="709"/>
      <c r="PMN43" s="708"/>
      <c r="PMO43" s="709"/>
      <c r="PMP43" s="708"/>
      <c r="PMQ43" s="709"/>
      <c r="PMR43" s="708"/>
      <c r="PMS43" s="709"/>
      <c r="PMT43" s="708"/>
      <c r="PMU43" s="709"/>
      <c r="PMV43" s="708"/>
      <c r="PMW43" s="709"/>
      <c r="PMX43" s="708"/>
      <c r="PMY43" s="709"/>
      <c r="PMZ43" s="708"/>
      <c r="PNA43" s="709"/>
      <c r="PNB43" s="708"/>
      <c r="PNC43" s="709"/>
      <c r="PND43" s="708"/>
      <c r="PNE43" s="709"/>
      <c r="PNF43" s="708"/>
      <c r="PNG43" s="709"/>
      <c r="PNH43" s="708"/>
      <c r="PNI43" s="709"/>
      <c r="PNJ43" s="708"/>
      <c r="PNK43" s="709"/>
      <c r="PNL43" s="708"/>
      <c r="PNM43" s="709"/>
      <c r="PNN43" s="708"/>
      <c r="PNO43" s="709"/>
      <c r="PNP43" s="708"/>
      <c r="PNQ43" s="709"/>
      <c r="PNR43" s="708"/>
      <c r="PNS43" s="709"/>
      <c r="PNT43" s="708"/>
      <c r="PNU43" s="709"/>
      <c r="PNV43" s="708"/>
      <c r="PNW43" s="709"/>
      <c r="PNX43" s="708"/>
      <c r="PNY43" s="709"/>
      <c r="PNZ43" s="708"/>
      <c r="POA43" s="709"/>
      <c r="POB43" s="708"/>
      <c r="POC43" s="709"/>
      <c r="POD43" s="708"/>
      <c r="POE43" s="709"/>
      <c r="POF43" s="708"/>
      <c r="POG43" s="709"/>
      <c r="POH43" s="708"/>
      <c r="POI43" s="709"/>
      <c r="POJ43" s="708"/>
      <c r="POK43" s="709"/>
      <c r="POL43" s="708"/>
      <c r="POM43" s="709"/>
      <c r="PON43" s="708"/>
      <c r="POO43" s="709"/>
      <c r="POP43" s="708"/>
      <c r="POQ43" s="709"/>
      <c r="POR43" s="708"/>
      <c r="POS43" s="709"/>
      <c r="POT43" s="708"/>
      <c r="POU43" s="709"/>
      <c r="POV43" s="708"/>
      <c r="POW43" s="709"/>
      <c r="POX43" s="708"/>
      <c r="POY43" s="709"/>
      <c r="POZ43" s="708"/>
      <c r="PPA43" s="709"/>
      <c r="PPB43" s="708"/>
      <c r="PPC43" s="709"/>
      <c r="PPD43" s="708"/>
      <c r="PPE43" s="709"/>
      <c r="PPF43" s="708"/>
      <c r="PPG43" s="709"/>
      <c r="PPH43" s="708"/>
      <c r="PPI43" s="709"/>
      <c r="PPJ43" s="708"/>
      <c r="PPK43" s="709"/>
      <c r="PPL43" s="708"/>
      <c r="PPM43" s="709"/>
      <c r="PPN43" s="708"/>
      <c r="PPO43" s="709"/>
      <c r="PPP43" s="708"/>
      <c r="PPQ43" s="709"/>
      <c r="PPR43" s="708"/>
      <c r="PPS43" s="709"/>
      <c r="PPT43" s="708"/>
      <c r="PPU43" s="709"/>
      <c r="PPV43" s="708"/>
      <c r="PPW43" s="709"/>
      <c r="PPX43" s="708"/>
      <c r="PPY43" s="709"/>
      <c r="PPZ43" s="708"/>
      <c r="PQA43" s="709"/>
      <c r="PQB43" s="708"/>
      <c r="PQC43" s="709"/>
      <c r="PQD43" s="708"/>
      <c r="PQE43" s="709"/>
      <c r="PQF43" s="708"/>
      <c r="PQG43" s="709"/>
      <c r="PQH43" s="708"/>
      <c r="PQI43" s="709"/>
      <c r="PQJ43" s="708"/>
      <c r="PQK43" s="709"/>
      <c r="PQL43" s="708"/>
      <c r="PQM43" s="709"/>
      <c r="PQN43" s="708"/>
      <c r="PQO43" s="709"/>
      <c r="PQP43" s="708"/>
      <c r="PQQ43" s="709"/>
      <c r="PQR43" s="708"/>
      <c r="PQS43" s="709"/>
      <c r="PQT43" s="708"/>
      <c r="PQU43" s="709"/>
      <c r="PQV43" s="708"/>
      <c r="PQW43" s="709"/>
      <c r="PQX43" s="708"/>
      <c r="PQY43" s="709"/>
      <c r="PQZ43" s="708"/>
      <c r="PRA43" s="709"/>
      <c r="PRB43" s="708"/>
      <c r="PRC43" s="709"/>
      <c r="PRD43" s="708"/>
      <c r="PRE43" s="709"/>
      <c r="PRF43" s="708"/>
      <c r="PRG43" s="709"/>
      <c r="PRH43" s="708"/>
      <c r="PRI43" s="709"/>
      <c r="PRJ43" s="708"/>
      <c r="PRK43" s="709"/>
      <c r="PRL43" s="708"/>
      <c r="PRM43" s="709"/>
      <c r="PRN43" s="708"/>
      <c r="PRO43" s="709"/>
      <c r="PRP43" s="708"/>
      <c r="PRQ43" s="709"/>
      <c r="PRR43" s="708"/>
      <c r="PRS43" s="709"/>
      <c r="PRT43" s="708"/>
      <c r="PRU43" s="709"/>
      <c r="PRV43" s="708"/>
      <c r="PRW43" s="709"/>
      <c r="PRX43" s="708"/>
      <c r="PRY43" s="709"/>
      <c r="PRZ43" s="708"/>
      <c r="PSA43" s="709"/>
      <c r="PSB43" s="708"/>
      <c r="PSC43" s="709"/>
      <c r="PSD43" s="708"/>
      <c r="PSE43" s="709"/>
      <c r="PSF43" s="708"/>
      <c r="PSG43" s="709"/>
      <c r="PSH43" s="708"/>
      <c r="PSI43" s="709"/>
      <c r="PSJ43" s="708"/>
      <c r="PSK43" s="709"/>
      <c r="PSL43" s="708"/>
      <c r="PSM43" s="709"/>
      <c r="PSN43" s="708"/>
      <c r="PSO43" s="709"/>
      <c r="PSP43" s="708"/>
      <c r="PSQ43" s="709"/>
      <c r="PSR43" s="708"/>
      <c r="PSS43" s="709"/>
      <c r="PST43" s="708"/>
      <c r="PSU43" s="709"/>
      <c r="PSV43" s="708"/>
      <c r="PSW43" s="709"/>
      <c r="PSX43" s="708"/>
      <c r="PSY43" s="709"/>
      <c r="PSZ43" s="708"/>
      <c r="PTA43" s="709"/>
      <c r="PTB43" s="708"/>
      <c r="PTC43" s="709"/>
      <c r="PTD43" s="708"/>
      <c r="PTE43" s="709"/>
      <c r="PTF43" s="708"/>
      <c r="PTG43" s="709"/>
      <c r="PTH43" s="708"/>
      <c r="PTI43" s="709"/>
      <c r="PTJ43" s="708"/>
      <c r="PTK43" s="709"/>
      <c r="PTL43" s="708"/>
      <c r="PTM43" s="709"/>
      <c r="PTN43" s="708"/>
      <c r="PTO43" s="709"/>
      <c r="PTP43" s="708"/>
      <c r="PTQ43" s="709"/>
      <c r="PTR43" s="708"/>
      <c r="PTS43" s="709"/>
      <c r="PTT43" s="708"/>
      <c r="PTU43" s="709"/>
      <c r="PTV43" s="708"/>
      <c r="PTW43" s="709"/>
      <c r="PTX43" s="708"/>
      <c r="PTY43" s="709"/>
      <c r="PTZ43" s="708"/>
      <c r="PUA43" s="709"/>
      <c r="PUB43" s="708"/>
      <c r="PUC43" s="709"/>
      <c r="PUD43" s="708"/>
      <c r="PUE43" s="709"/>
      <c r="PUF43" s="708"/>
      <c r="PUG43" s="709"/>
      <c r="PUH43" s="708"/>
      <c r="PUI43" s="709"/>
      <c r="PUJ43" s="708"/>
      <c r="PUK43" s="709"/>
      <c r="PUL43" s="708"/>
      <c r="PUM43" s="709"/>
      <c r="PUN43" s="708"/>
      <c r="PUO43" s="709"/>
      <c r="PUP43" s="708"/>
      <c r="PUQ43" s="709"/>
      <c r="PUR43" s="708"/>
      <c r="PUS43" s="709"/>
      <c r="PUT43" s="708"/>
      <c r="PUU43" s="709"/>
      <c r="PUV43" s="708"/>
      <c r="PUW43" s="709"/>
      <c r="PUX43" s="708"/>
      <c r="PUY43" s="709"/>
      <c r="PUZ43" s="708"/>
      <c r="PVA43" s="709"/>
      <c r="PVB43" s="708"/>
      <c r="PVC43" s="709"/>
      <c r="PVD43" s="708"/>
      <c r="PVE43" s="709"/>
      <c r="PVF43" s="708"/>
      <c r="PVG43" s="709"/>
      <c r="PVH43" s="708"/>
      <c r="PVI43" s="709"/>
      <c r="PVJ43" s="708"/>
      <c r="PVK43" s="709"/>
      <c r="PVL43" s="708"/>
      <c r="PVM43" s="709"/>
      <c r="PVN43" s="708"/>
      <c r="PVO43" s="709"/>
      <c r="PVP43" s="708"/>
      <c r="PVQ43" s="709"/>
      <c r="PVR43" s="708"/>
      <c r="PVS43" s="709"/>
      <c r="PVT43" s="708"/>
      <c r="PVU43" s="709"/>
      <c r="PVV43" s="708"/>
      <c r="PVW43" s="709"/>
      <c r="PVX43" s="708"/>
      <c r="PVY43" s="709"/>
      <c r="PVZ43" s="708"/>
      <c r="PWA43" s="709"/>
      <c r="PWB43" s="708"/>
      <c r="PWC43" s="709"/>
      <c r="PWD43" s="708"/>
      <c r="PWE43" s="709"/>
      <c r="PWF43" s="708"/>
      <c r="PWG43" s="709"/>
      <c r="PWH43" s="708"/>
      <c r="PWI43" s="709"/>
      <c r="PWJ43" s="708"/>
      <c r="PWK43" s="709"/>
      <c r="PWL43" s="708"/>
      <c r="PWM43" s="709"/>
      <c r="PWN43" s="708"/>
      <c r="PWO43" s="709"/>
      <c r="PWP43" s="708"/>
      <c r="PWQ43" s="709"/>
      <c r="PWR43" s="708"/>
      <c r="PWS43" s="709"/>
      <c r="PWT43" s="708"/>
      <c r="PWU43" s="709"/>
      <c r="PWV43" s="708"/>
      <c r="PWW43" s="709"/>
      <c r="PWX43" s="708"/>
      <c r="PWY43" s="709"/>
      <c r="PWZ43" s="708"/>
      <c r="PXA43" s="709"/>
      <c r="PXB43" s="708"/>
      <c r="PXC43" s="709"/>
      <c r="PXD43" s="708"/>
      <c r="PXE43" s="709"/>
      <c r="PXF43" s="708"/>
      <c r="PXG43" s="709"/>
      <c r="PXH43" s="708"/>
      <c r="PXI43" s="709"/>
      <c r="PXJ43" s="708"/>
      <c r="PXK43" s="709"/>
      <c r="PXL43" s="708"/>
      <c r="PXM43" s="709"/>
      <c r="PXN43" s="708"/>
      <c r="PXO43" s="709"/>
      <c r="PXP43" s="708"/>
      <c r="PXQ43" s="709"/>
      <c r="PXR43" s="708"/>
      <c r="PXS43" s="709"/>
      <c r="PXT43" s="708"/>
      <c r="PXU43" s="709"/>
      <c r="PXV43" s="708"/>
      <c r="PXW43" s="709"/>
      <c r="PXX43" s="708"/>
      <c r="PXY43" s="709"/>
      <c r="PXZ43" s="708"/>
      <c r="PYA43" s="709"/>
      <c r="PYB43" s="708"/>
      <c r="PYC43" s="709"/>
      <c r="PYD43" s="708"/>
      <c r="PYE43" s="709"/>
      <c r="PYF43" s="708"/>
      <c r="PYG43" s="709"/>
      <c r="PYH43" s="708"/>
      <c r="PYI43" s="709"/>
      <c r="PYJ43" s="708"/>
      <c r="PYK43" s="709"/>
      <c r="PYL43" s="708"/>
      <c r="PYM43" s="709"/>
      <c r="PYN43" s="708"/>
      <c r="PYO43" s="709"/>
      <c r="PYP43" s="708"/>
      <c r="PYQ43" s="709"/>
      <c r="PYR43" s="708"/>
      <c r="PYS43" s="709"/>
      <c r="PYT43" s="708"/>
      <c r="PYU43" s="709"/>
      <c r="PYV43" s="708"/>
      <c r="PYW43" s="709"/>
      <c r="PYX43" s="708"/>
      <c r="PYY43" s="709"/>
      <c r="PYZ43" s="708"/>
      <c r="PZA43" s="709"/>
      <c r="PZB43" s="708"/>
      <c r="PZC43" s="709"/>
      <c r="PZD43" s="708"/>
      <c r="PZE43" s="709"/>
      <c r="PZF43" s="708"/>
      <c r="PZG43" s="709"/>
      <c r="PZH43" s="708"/>
      <c r="PZI43" s="709"/>
      <c r="PZJ43" s="708"/>
      <c r="PZK43" s="709"/>
      <c r="PZL43" s="708"/>
      <c r="PZM43" s="709"/>
      <c r="PZN43" s="708"/>
      <c r="PZO43" s="709"/>
      <c r="PZP43" s="708"/>
      <c r="PZQ43" s="709"/>
      <c r="PZR43" s="708"/>
      <c r="PZS43" s="709"/>
      <c r="PZT43" s="708"/>
      <c r="PZU43" s="709"/>
      <c r="PZV43" s="708"/>
      <c r="PZW43" s="709"/>
      <c r="PZX43" s="708"/>
      <c r="PZY43" s="709"/>
      <c r="PZZ43" s="708"/>
      <c r="QAA43" s="709"/>
      <c r="QAB43" s="708"/>
      <c r="QAC43" s="709"/>
      <c r="QAD43" s="708"/>
      <c r="QAE43" s="709"/>
      <c r="QAF43" s="708"/>
      <c r="QAG43" s="709"/>
      <c r="QAH43" s="708"/>
      <c r="QAI43" s="709"/>
      <c r="QAJ43" s="708"/>
      <c r="QAK43" s="709"/>
      <c r="QAL43" s="708"/>
      <c r="QAM43" s="709"/>
      <c r="QAN43" s="708"/>
      <c r="QAO43" s="709"/>
      <c r="QAP43" s="708"/>
      <c r="QAQ43" s="709"/>
      <c r="QAR43" s="708"/>
      <c r="QAS43" s="709"/>
      <c r="QAT43" s="708"/>
      <c r="QAU43" s="709"/>
      <c r="QAV43" s="708"/>
      <c r="QAW43" s="709"/>
      <c r="QAX43" s="708"/>
      <c r="QAY43" s="709"/>
      <c r="QAZ43" s="708"/>
      <c r="QBA43" s="709"/>
      <c r="QBB43" s="708"/>
      <c r="QBC43" s="709"/>
      <c r="QBD43" s="708"/>
      <c r="QBE43" s="709"/>
      <c r="QBF43" s="708"/>
      <c r="QBG43" s="709"/>
      <c r="QBH43" s="708"/>
      <c r="QBI43" s="709"/>
      <c r="QBJ43" s="708"/>
      <c r="QBK43" s="709"/>
      <c r="QBL43" s="708"/>
      <c r="QBM43" s="709"/>
      <c r="QBN43" s="708"/>
      <c r="QBO43" s="709"/>
      <c r="QBP43" s="708"/>
      <c r="QBQ43" s="709"/>
      <c r="QBR43" s="708"/>
      <c r="QBS43" s="709"/>
      <c r="QBT43" s="708"/>
      <c r="QBU43" s="709"/>
      <c r="QBV43" s="708"/>
      <c r="QBW43" s="709"/>
      <c r="QBX43" s="708"/>
      <c r="QBY43" s="709"/>
      <c r="QBZ43" s="708"/>
      <c r="QCA43" s="709"/>
      <c r="QCB43" s="708"/>
      <c r="QCC43" s="709"/>
      <c r="QCD43" s="708"/>
      <c r="QCE43" s="709"/>
      <c r="QCF43" s="708"/>
      <c r="QCG43" s="709"/>
      <c r="QCH43" s="708"/>
      <c r="QCI43" s="709"/>
      <c r="QCJ43" s="708"/>
      <c r="QCK43" s="709"/>
      <c r="QCL43" s="708"/>
      <c r="QCM43" s="709"/>
      <c r="QCN43" s="708"/>
      <c r="QCO43" s="709"/>
      <c r="QCP43" s="708"/>
      <c r="QCQ43" s="709"/>
      <c r="QCR43" s="708"/>
      <c r="QCS43" s="709"/>
      <c r="QCT43" s="708"/>
      <c r="QCU43" s="709"/>
      <c r="QCV43" s="708"/>
      <c r="QCW43" s="709"/>
      <c r="QCX43" s="708"/>
      <c r="QCY43" s="709"/>
      <c r="QCZ43" s="708"/>
      <c r="QDA43" s="709"/>
      <c r="QDB43" s="708"/>
      <c r="QDC43" s="709"/>
      <c r="QDD43" s="708"/>
      <c r="QDE43" s="709"/>
      <c r="QDF43" s="708"/>
      <c r="QDG43" s="709"/>
      <c r="QDH43" s="708"/>
      <c r="QDI43" s="709"/>
      <c r="QDJ43" s="708"/>
      <c r="QDK43" s="709"/>
      <c r="QDL43" s="708"/>
      <c r="QDM43" s="709"/>
      <c r="QDN43" s="708"/>
      <c r="QDO43" s="709"/>
      <c r="QDP43" s="708"/>
      <c r="QDQ43" s="709"/>
      <c r="QDR43" s="708"/>
      <c r="QDS43" s="709"/>
      <c r="QDT43" s="708"/>
      <c r="QDU43" s="709"/>
      <c r="QDV43" s="708"/>
      <c r="QDW43" s="709"/>
      <c r="QDX43" s="708"/>
      <c r="QDY43" s="709"/>
      <c r="QDZ43" s="708"/>
      <c r="QEA43" s="709"/>
      <c r="QEB43" s="708"/>
      <c r="QEC43" s="709"/>
      <c r="QED43" s="708"/>
      <c r="QEE43" s="709"/>
      <c r="QEF43" s="708"/>
      <c r="QEG43" s="709"/>
      <c r="QEH43" s="708"/>
      <c r="QEI43" s="709"/>
      <c r="QEJ43" s="708"/>
      <c r="QEK43" s="709"/>
      <c r="QEL43" s="708"/>
      <c r="QEM43" s="709"/>
      <c r="QEN43" s="708"/>
      <c r="QEO43" s="709"/>
      <c r="QEP43" s="708"/>
      <c r="QEQ43" s="709"/>
      <c r="QER43" s="708"/>
      <c r="QES43" s="709"/>
      <c r="QET43" s="708"/>
      <c r="QEU43" s="709"/>
      <c r="QEV43" s="708"/>
      <c r="QEW43" s="709"/>
      <c r="QEX43" s="708"/>
      <c r="QEY43" s="709"/>
      <c r="QEZ43" s="708"/>
      <c r="QFA43" s="709"/>
      <c r="QFB43" s="708"/>
      <c r="QFC43" s="709"/>
      <c r="QFD43" s="708"/>
      <c r="QFE43" s="709"/>
      <c r="QFF43" s="708"/>
      <c r="QFG43" s="709"/>
      <c r="QFH43" s="708"/>
      <c r="QFI43" s="709"/>
      <c r="QFJ43" s="708"/>
      <c r="QFK43" s="709"/>
      <c r="QFL43" s="708"/>
      <c r="QFM43" s="709"/>
      <c r="QFN43" s="708"/>
      <c r="QFO43" s="709"/>
      <c r="QFP43" s="708"/>
      <c r="QFQ43" s="709"/>
      <c r="QFR43" s="708"/>
      <c r="QFS43" s="709"/>
      <c r="QFT43" s="708"/>
      <c r="QFU43" s="709"/>
      <c r="QFV43" s="708"/>
      <c r="QFW43" s="709"/>
      <c r="QFX43" s="708"/>
      <c r="QFY43" s="709"/>
      <c r="QFZ43" s="708"/>
      <c r="QGA43" s="709"/>
      <c r="QGB43" s="708"/>
      <c r="QGC43" s="709"/>
      <c r="QGD43" s="708"/>
      <c r="QGE43" s="709"/>
      <c r="QGF43" s="708"/>
      <c r="QGG43" s="709"/>
      <c r="QGH43" s="708"/>
      <c r="QGI43" s="709"/>
      <c r="QGJ43" s="708"/>
      <c r="QGK43" s="709"/>
      <c r="QGL43" s="708"/>
      <c r="QGM43" s="709"/>
      <c r="QGN43" s="708"/>
      <c r="QGO43" s="709"/>
      <c r="QGP43" s="708"/>
      <c r="QGQ43" s="709"/>
      <c r="QGR43" s="708"/>
      <c r="QGS43" s="709"/>
      <c r="QGT43" s="708"/>
      <c r="QGU43" s="709"/>
      <c r="QGV43" s="708"/>
      <c r="QGW43" s="709"/>
      <c r="QGX43" s="708"/>
      <c r="QGY43" s="709"/>
      <c r="QGZ43" s="708"/>
      <c r="QHA43" s="709"/>
      <c r="QHB43" s="708"/>
      <c r="QHC43" s="709"/>
      <c r="QHD43" s="708"/>
      <c r="QHE43" s="709"/>
      <c r="QHF43" s="708"/>
      <c r="QHG43" s="709"/>
      <c r="QHH43" s="708"/>
      <c r="QHI43" s="709"/>
      <c r="QHJ43" s="708"/>
      <c r="QHK43" s="709"/>
      <c r="QHL43" s="708"/>
      <c r="QHM43" s="709"/>
      <c r="QHN43" s="708"/>
      <c r="QHO43" s="709"/>
      <c r="QHP43" s="708"/>
      <c r="QHQ43" s="709"/>
      <c r="QHR43" s="708"/>
      <c r="QHS43" s="709"/>
      <c r="QHT43" s="708"/>
      <c r="QHU43" s="709"/>
      <c r="QHV43" s="708"/>
      <c r="QHW43" s="709"/>
      <c r="QHX43" s="708"/>
      <c r="QHY43" s="709"/>
      <c r="QHZ43" s="708"/>
      <c r="QIA43" s="709"/>
      <c r="QIB43" s="708"/>
      <c r="QIC43" s="709"/>
      <c r="QID43" s="708"/>
      <c r="QIE43" s="709"/>
      <c r="QIF43" s="708"/>
      <c r="QIG43" s="709"/>
      <c r="QIH43" s="708"/>
      <c r="QII43" s="709"/>
      <c r="QIJ43" s="708"/>
      <c r="QIK43" s="709"/>
      <c r="QIL43" s="708"/>
      <c r="QIM43" s="709"/>
      <c r="QIN43" s="708"/>
      <c r="QIO43" s="709"/>
      <c r="QIP43" s="708"/>
      <c r="QIQ43" s="709"/>
      <c r="QIR43" s="708"/>
      <c r="QIS43" s="709"/>
      <c r="QIT43" s="708"/>
      <c r="QIU43" s="709"/>
      <c r="QIV43" s="708"/>
      <c r="QIW43" s="709"/>
      <c r="QIX43" s="708"/>
      <c r="QIY43" s="709"/>
      <c r="QIZ43" s="708"/>
      <c r="QJA43" s="709"/>
      <c r="QJB43" s="708"/>
      <c r="QJC43" s="709"/>
      <c r="QJD43" s="708"/>
      <c r="QJE43" s="709"/>
      <c r="QJF43" s="708"/>
      <c r="QJG43" s="709"/>
      <c r="QJH43" s="708"/>
      <c r="QJI43" s="709"/>
      <c r="QJJ43" s="708"/>
      <c r="QJK43" s="709"/>
      <c r="QJL43" s="708"/>
      <c r="QJM43" s="709"/>
      <c r="QJN43" s="708"/>
      <c r="QJO43" s="709"/>
      <c r="QJP43" s="708"/>
      <c r="QJQ43" s="709"/>
      <c r="QJR43" s="708"/>
      <c r="QJS43" s="709"/>
      <c r="QJT43" s="708"/>
      <c r="QJU43" s="709"/>
      <c r="QJV43" s="708"/>
      <c r="QJW43" s="709"/>
      <c r="QJX43" s="708"/>
      <c r="QJY43" s="709"/>
      <c r="QJZ43" s="708"/>
      <c r="QKA43" s="709"/>
      <c r="QKB43" s="708"/>
      <c r="QKC43" s="709"/>
      <c r="QKD43" s="708"/>
      <c r="QKE43" s="709"/>
      <c r="QKF43" s="708"/>
      <c r="QKG43" s="709"/>
      <c r="QKH43" s="708"/>
      <c r="QKI43" s="709"/>
      <c r="QKJ43" s="708"/>
      <c r="QKK43" s="709"/>
      <c r="QKL43" s="708"/>
      <c r="QKM43" s="709"/>
      <c r="QKN43" s="708"/>
      <c r="QKO43" s="709"/>
      <c r="QKP43" s="708"/>
      <c r="QKQ43" s="709"/>
      <c r="QKR43" s="708"/>
      <c r="QKS43" s="709"/>
      <c r="QKT43" s="708"/>
      <c r="QKU43" s="709"/>
      <c r="QKV43" s="708"/>
      <c r="QKW43" s="709"/>
      <c r="QKX43" s="708"/>
      <c r="QKY43" s="709"/>
      <c r="QKZ43" s="708"/>
      <c r="QLA43" s="709"/>
      <c r="QLB43" s="708"/>
      <c r="QLC43" s="709"/>
      <c r="QLD43" s="708"/>
      <c r="QLE43" s="709"/>
      <c r="QLF43" s="708"/>
      <c r="QLG43" s="709"/>
      <c r="QLH43" s="708"/>
      <c r="QLI43" s="709"/>
      <c r="QLJ43" s="708"/>
      <c r="QLK43" s="709"/>
      <c r="QLL43" s="708"/>
      <c r="QLM43" s="709"/>
      <c r="QLN43" s="708"/>
      <c r="QLO43" s="709"/>
      <c r="QLP43" s="708"/>
      <c r="QLQ43" s="709"/>
      <c r="QLR43" s="708"/>
      <c r="QLS43" s="709"/>
      <c r="QLT43" s="708"/>
      <c r="QLU43" s="709"/>
      <c r="QLV43" s="708"/>
      <c r="QLW43" s="709"/>
      <c r="QLX43" s="708"/>
      <c r="QLY43" s="709"/>
      <c r="QLZ43" s="708"/>
      <c r="QMA43" s="709"/>
      <c r="QMB43" s="708"/>
      <c r="QMC43" s="709"/>
      <c r="QMD43" s="708"/>
      <c r="QME43" s="709"/>
      <c r="QMF43" s="708"/>
      <c r="QMG43" s="709"/>
      <c r="QMH43" s="708"/>
      <c r="QMI43" s="709"/>
      <c r="QMJ43" s="708"/>
      <c r="QMK43" s="709"/>
      <c r="QML43" s="708"/>
      <c r="QMM43" s="709"/>
      <c r="QMN43" s="708"/>
      <c r="QMO43" s="709"/>
      <c r="QMP43" s="708"/>
      <c r="QMQ43" s="709"/>
      <c r="QMR43" s="708"/>
      <c r="QMS43" s="709"/>
      <c r="QMT43" s="708"/>
      <c r="QMU43" s="709"/>
      <c r="QMV43" s="708"/>
      <c r="QMW43" s="709"/>
      <c r="QMX43" s="708"/>
      <c r="QMY43" s="709"/>
      <c r="QMZ43" s="708"/>
      <c r="QNA43" s="709"/>
      <c r="QNB43" s="708"/>
      <c r="QNC43" s="709"/>
      <c r="QND43" s="708"/>
      <c r="QNE43" s="709"/>
      <c r="QNF43" s="708"/>
      <c r="QNG43" s="709"/>
      <c r="QNH43" s="708"/>
      <c r="QNI43" s="709"/>
      <c r="QNJ43" s="708"/>
      <c r="QNK43" s="709"/>
      <c r="QNL43" s="708"/>
      <c r="QNM43" s="709"/>
      <c r="QNN43" s="708"/>
      <c r="QNO43" s="709"/>
      <c r="QNP43" s="708"/>
      <c r="QNQ43" s="709"/>
      <c r="QNR43" s="708"/>
      <c r="QNS43" s="709"/>
      <c r="QNT43" s="708"/>
      <c r="QNU43" s="709"/>
      <c r="QNV43" s="708"/>
      <c r="QNW43" s="709"/>
      <c r="QNX43" s="708"/>
      <c r="QNY43" s="709"/>
      <c r="QNZ43" s="708"/>
      <c r="QOA43" s="709"/>
      <c r="QOB43" s="708"/>
      <c r="QOC43" s="709"/>
      <c r="QOD43" s="708"/>
      <c r="QOE43" s="709"/>
      <c r="QOF43" s="708"/>
      <c r="QOG43" s="709"/>
      <c r="QOH43" s="708"/>
      <c r="QOI43" s="709"/>
      <c r="QOJ43" s="708"/>
      <c r="QOK43" s="709"/>
      <c r="QOL43" s="708"/>
      <c r="QOM43" s="709"/>
      <c r="QON43" s="708"/>
      <c r="QOO43" s="709"/>
      <c r="QOP43" s="708"/>
      <c r="QOQ43" s="709"/>
      <c r="QOR43" s="708"/>
      <c r="QOS43" s="709"/>
      <c r="QOT43" s="708"/>
      <c r="QOU43" s="709"/>
      <c r="QOV43" s="708"/>
      <c r="QOW43" s="709"/>
      <c r="QOX43" s="708"/>
      <c r="QOY43" s="709"/>
      <c r="QOZ43" s="708"/>
      <c r="QPA43" s="709"/>
      <c r="QPB43" s="708"/>
      <c r="QPC43" s="709"/>
      <c r="QPD43" s="708"/>
      <c r="QPE43" s="709"/>
      <c r="QPF43" s="708"/>
      <c r="QPG43" s="709"/>
      <c r="QPH43" s="708"/>
      <c r="QPI43" s="709"/>
      <c r="QPJ43" s="708"/>
      <c r="QPK43" s="709"/>
      <c r="QPL43" s="708"/>
      <c r="QPM43" s="709"/>
      <c r="QPN43" s="708"/>
      <c r="QPO43" s="709"/>
      <c r="QPP43" s="708"/>
      <c r="QPQ43" s="709"/>
      <c r="QPR43" s="708"/>
      <c r="QPS43" s="709"/>
      <c r="QPT43" s="708"/>
      <c r="QPU43" s="709"/>
      <c r="QPV43" s="708"/>
      <c r="QPW43" s="709"/>
      <c r="QPX43" s="708"/>
      <c r="QPY43" s="709"/>
      <c r="QPZ43" s="708"/>
      <c r="QQA43" s="709"/>
      <c r="QQB43" s="708"/>
      <c r="QQC43" s="709"/>
      <c r="QQD43" s="708"/>
      <c r="QQE43" s="709"/>
      <c r="QQF43" s="708"/>
      <c r="QQG43" s="709"/>
      <c r="QQH43" s="708"/>
      <c r="QQI43" s="709"/>
      <c r="QQJ43" s="708"/>
      <c r="QQK43" s="709"/>
      <c r="QQL43" s="708"/>
      <c r="QQM43" s="709"/>
      <c r="QQN43" s="708"/>
      <c r="QQO43" s="709"/>
      <c r="QQP43" s="708"/>
      <c r="QQQ43" s="709"/>
      <c r="QQR43" s="708"/>
      <c r="QQS43" s="709"/>
      <c r="QQT43" s="708"/>
      <c r="QQU43" s="709"/>
      <c r="QQV43" s="708"/>
      <c r="QQW43" s="709"/>
      <c r="QQX43" s="708"/>
      <c r="QQY43" s="709"/>
      <c r="QQZ43" s="708"/>
      <c r="QRA43" s="709"/>
      <c r="QRB43" s="708"/>
      <c r="QRC43" s="709"/>
      <c r="QRD43" s="708"/>
      <c r="QRE43" s="709"/>
      <c r="QRF43" s="708"/>
      <c r="QRG43" s="709"/>
      <c r="QRH43" s="708"/>
      <c r="QRI43" s="709"/>
      <c r="QRJ43" s="708"/>
      <c r="QRK43" s="709"/>
      <c r="QRL43" s="708"/>
      <c r="QRM43" s="709"/>
      <c r="QRN43" s="708"/>
      <c r="QRO43" s="709"/>
      <c r="QRP43" s="708"/>
      <c r="QRQ43" s="709"/>
      <c r="QRR43" s="708"/>
      <c r="QRS43" s="709"/>
      <c r="QRT43" s="708"/>
      <c r="QRU43" s="709"/>
      <c r="QRV43" s="708"/>
      <c r="QRW43" s="709"/>
      <c r="QRX43" s="708"/>
      <c r="QRY43" s="709"/>
      <c r="QRZ43" s="708"/>
      <c r="QSA43" s="709"/>
      <c r="QSB43" s="708"/>
      <c r="QSC43" s="709"/>
      <c r="QSD43" s="708"/>
      <c r="QSE43" s="709"/>
      <c r="QSF43" s="708"/>
      <c r="QSG43" s="709"/>
      <c r="QSH43" s="708"/>
      <c r="QSI43" s="709"/>
      <c r="QSJ43" s="708"/>
      <c r="QSK43" s="709"/>
      <c r="QSL43" s="708"/>
      <c r="QSM43" s="709"/>
      <c r="QSN43" s="708"/>
      <c r="QSO43" s="709"/>
      <c r="QSP43" s="708"/>
      <c r="QSQ43" s="709"/>
      <c r="QSR43" s="708"/>
      <c r="QSS43" s="709"/>
      <c r="QST43" s="708"/>
      <c r="QSU43" s="709"/>
      <c r="QSV43" s="708"/>
      <c r="QSW43" s="709"/>
      <c r="QSX43" s="708"/>
      <c r="QSY43" s="709"/>
      <c r="QSZ43" s="708"/>
      <c r="QTA43" s="709"/>
      <c r="QTB43" s="708"/>
      <c r="QTC43" s="709"/>
      <c r="QTD43" s="708"/>
      <c r="QTE43" s="709"/>
      <c r="QTF43" s="708"/>
      <c r="QTG43" s="709"/>
      <c r="QTH43" s="708"/>
      <c r="QTI43" s="709"/>
      <c r="QTJ43" s="708"/>
      <c r="QTK43" s="709"/>
      <c r="QTL43" s="708"/>
      <c r="QTM43" s="709"/>
      <c r="QTN43" s="708"/>
      <c r="QTO43" s="709"/>
      <c r="QTP43" s="708"/>
      <c r="QTQ43" s="709"/>
      <c r="QTR43" s="708"/>
      <c r="QTS43" s="709"/>
      <c r="QTT43" s="708"/>
      <c r="QTU43" s="709"/>
      <c r="QTV43" s="708"/>
      <c r="QTW43" s="709"/>
      <c r="QTX43" s="708"/>
      <c r="QTY43" s="709"/>
      <c r="QTZ43" s="708"/>
      <c r="QUA43" s="709"/>
      <c r="QUB43" s="708"/>
      <c r="QUC43" s="709"/>
      <c r="QUD43" s="708"/>
      <c r="QUE43" s="709"/>
      <c r="QUF43" s="708"/>
      <c r="QUG43" s="709"/>
      <c r="QUH43" s="708"/>
      <c r="QUI43" s="709"/>
      <c r="QUJ43" s="708"/>
      <c r="QUK43" s="709"/>
      <c r="QUL43" s="708"/>
      <c r="QUM43" s="709"/>
      <c r="QUN43" s="708"/>
      <c r="QUO43" s="709"/>
      <c r="QUP43" s="708"/>
      <c r="QUQ43" s="709"/>
      <c r="QUR43" s="708"/>
      <c r="QUS43" s="709"/>
      <c r="QUT43" s="708"/>
      <c r="QUU43" s="709"/>
      <c r="QUV43" s="708"/>
      <c r="QUW43" s="709"/>
      <c r="QUX43" s="708"/>
      <c r="QUY43" s="709"/>
      <c r="QUZ43" s="708"/>
      <c r="QVA43" s="709"/>
      <c r="QVB43" s="708"/>
      <c r="QVC43" s="709"/>
      <c r="QVD43" s="708"/>
      <c r="QVE43" s="709"/>
      <c r="QVF43" s="708"/>
      <c r="QVG43" s="709"/>
      <c r="QVH43" s="708"/>
      <c r="QVI43" s="709"/>
      <c r="QVJ43" s="708"/>
      <c r="QVK43" s="709"/>
      <c r="QVL43" s="708"/>
      <c r="QVM43" s="709"/>
      <c r="QVN43" s="708"/>
      <c r="QVO43" s="709"/>
      <c r="QVP43" s="708"/>
      <c r="QVQ43" s="709"/>
      <c r="QVR43" s="708"/>
      <c r="QVS43" s="709"/>
      <c r="QVT43" s="708"/>
      <c r="QVU43" s="709"/>
      <c r="QVV43" s="708"/>
      <c r="QVW43" s="709"/>
      <c r="QVX43" s="708"/>
      <c r="QVY43" s="709"/>
      <c r="QVZ43" s="708"/>
      <c r="QWA43" s="709"/>
      <c r="QWB43" s="708"/>
      <c r="QWC43" s="709"/>
      <c r="QWD43" s="708"/>
      <c r="QWE43" s="709"/>
      <c r="QWF43" s="708"/>
      <c r="QWG43" s="709"/>
      <c r="QWH43" s="708"/>
      <c r="QWI43" s="709"/>
      <c r="QWJ43" s="708"/>
      <c r="QWK43" s="709"/>
      <c r="QWL43" s="708"/>
      <c r="QWM43" s="709"/>
      <c r="QWN43" s="708"/>
      <c r="QWO43" s="709"/>
      <c r="QWP43" s="708"/>
      <c r="QWQ43" s="709"/>
      <c r="QWR43" s="708"/>
      <c r="QWS43" s="709"/>
      <c r="QWT43" s="708"/>
      <c r="QWU43" s="709"/>
      <c r="QWV43" s="708"/>
      <c r="QWW43" s="709"/>
      <c r="QWX43" s="708"/>
      <c r="QWY43" s="709"/>
      <c r="QWZ43" s="708"/>
      <c r="QXA43" s="709"/>
      <c r="QXB43" s="708"/>
      <c r="QXC43" s="709"/>
      <c r="QXD43" s="708"/>
      <c r="QXE43" s="709"/>
      <c r="QXF43" s="708"/>
      <c r="QXG43" s="709"/>
      <c r="QXH43" s="708"/>
      <c r="QXI43" s="709"/>
      <c r="QXJ43" s="708"/>
      <c r="QXK43" s="709"/>
      <c r="QXL43" s="708"/>
      <c r="QXM43" s="709"/>
      <c r="QXN43" s="708"/>
      <c r="QXO43" s="709"/>
      <c r="QXP43" s="708"/>
      <c r="QXQ43" s="709"/>
      <c r="QXR43" s="708"/>
      <c r="QXS43" s="709"/>
      <c r="QXT43" s="708"/>
      <c r="QXU43" s="709"/>
      <c r="QXV43" s="708"/>
      <c r="QXW43" s="709"/>
      <c r="QXX43" s="708"/>
      <c r="QXY43" s="709"/>
      <c r="QXZ43" s="708"/>
      <c r="QYA43" s="709"/>
      <c r="QYB43" s="708"/>
      <c r="QYC43" s="709"/>
      <c r="QYD43" s="708"/>
      <c r="QYE43" s="709"/>
      <c r="QYF43" s="708"/>
      <c r="QYG43" s="709"/>
      <c r="QYH43" s="708"/>
      <c r="QYI43" s="709"/>
      <c r="QYJ43" s="708"/>
      <c r="QYK43" s="709"/>
      <c r="QYL43" s="708"/>
      <c r="QYM43" s="709"/>
      <c r="QYN43" s="708"/>
      <c r="QYO43" s="709"/>
      <c r="QYP43" s="708"/>
      <c r="QYQ43" s="709"/>
      <c r="QYR43" s="708"/>
      <c r="QYS43" s="709"/>
      <c r="QYT43" s="708"/>
      <c r="QYU43" s="709"/>
      <c r="QYV43" s="708"/>
      <c r="QYW43" s="709"/>
      <c r="QYX43" s="708"/>
      <c r="QYY43" s="709"/>
      <c r="QYZ43" s="708"/>
      <c r="QZA43" s="709"/>
      <c r="QZB43" s="708"/>
      <c r="QZC43" s="709"/>
      <c r="QZD43" s="708"/>
      <c r="QZE43" s="709"/>
      <c r="QZF43" s="708"/>
      <c r="QZG43" s="709"/>
      <c r="QZH43" s="708"/>
      <c r="QZI43" s="709"/>
      <c r="QZJ43" s="708"/>
      <c r="QZK43" s="709"/>
      <c r="QZL43" s="708"/>
      <c r="QZM43" s="709"/>
      <c r="QZN43" s="708"/>
      <c r="QZO43" s="709"/>
      <c r="QZP43" s="708"/>
      <c r="QZQ43" s="709"/>
      <c r="QZR43" s="708"/>
      <c r="QZS43" s="709"/>
      <c r="QZT43" s="708"/>
      <c r="QZU43" s="709"/>
      <c r="QZV43" s="708"/>
      <c r="QZW43" s="709"/>
      <c r="QZX43" s="708"/>
      <c r="QZY43" s="709"/>
      <c r="QZZ43" s="708"/>
      <c r="RAA43" s="709"/>
      <c r="RAB43" s="708"/>
      <c r="RAC43" s="709"/>
      <c r="RAD43" s="708"/>
      <c r="RAE43" s="709"/>
      <c r="RAF43" s="708"/>
      <c r="RAG43" s="709"/>
      <c r="RAH43" s="708"/>
      <c r="RAI43" s="709"/>
      <c r="RAJ43" s="708"/>
      <c r="RAK43" s="709"/>
      <c r="RAL43" s="708"/>
      <c r="RAM43" s="709"/>
      <c r="RAN43" s="708"/>
      <c r="RAO43" s="709"/>
      <c r="RAP43" s="708"/>
      <c r="RAQ43" s="709"/>
      <c r="RAR43" s="708"/>
      <c r="RAS43" s="709"/>
      <c r="RAT43" s="708"/>
      <c r="RAU43" s="709"/>
      <c r="RAV43" s="708"/>
      <c r="RAW43" s="709"/>
      <c r="RAX43" s="708"/>
      <c r="RAY43" s="709"/>
      <c r="RAZ43" s="708"/>
      <c r="RBA43" s="709"/>
      <c r="RBB43" s="708"/>
      <c r="RBC43" s="709"/>
      <c r="RBD43" s="708"/>
      <c r="RBE43" s="709"/>
      <c r="RBF43" s="708"/>
      <c r="RBG43" s="709"/>
      <c r="RBH43" s="708"/>
      <c r="RBI43" s="709"/>
      <c r="RBJ43" s="708"/>
      <c r="RBK43" s="709"/>
      <c r="RBL43" s="708"/>
      <c r="RBM43" s="709"/>
      <c r="RBN43" s="708"/>
      <c r="RBO43" s="709"/>
      <c r="RBP43" s="708"/>
      <c r="RBQ43" s="709"/>
      <c r="RBR43" s="708"/>
      <c r="RBS43" s="709"/>
      <c r="RBT43" s="708"/>
      <c r="RBU43" s="709"/>
      <c r="RBV43" s="708"/>
      <c r="RBW43" s="709"/>
      <c r="RBX43" s="708"/>
      <c r="RBY43" s="709"/>
      <c r="RBZ43" s="708"/>
      <c r="RCA43" s="709"/>
      <c r="RCB43" s="708"/>
      <c r="RCC43" s="709"/>
      <c r="RCD43" s="708"/>
      <c r="RCE43" s="709"/>
      <c r="RCF43" s="708"/>
      <c r="RCG43" s="709"/>
      <c r="RCH43" s="708"/>
      <c r="RCI43" s="709"/>
      <c r="RCJ43" s="708"/>
      <c r="RCK43" s="709"/>
      <c r="RCL43" s="708"/>
      <c r="RCM43" s="709"/>
      <c r="RCN43" s="708"/>
      <c r="RCO43" s="709"/>
      <c r="RCP43" s="708"/>
      <c r="RCQ43" s="709"/>
      <c r="RCR43" s="708"/>
      <c r="RCS43" s="709"/>
      <c r="RCT43" s="708"/>
      <c r="RCU43" s="709"/>
      <c r="RCV43" s="708"/>
      <c r="RCW43" s="709"/>
      <c r="RCX43" s="708"/>
      <c r="RCY43" s="709"/>
      <c r="RCZ43" s="708"/>
      <c r="RDA43" s="709"/>
      <c r="RDB43" s="708"/>
      <c r="RDC43" s="709"/>
      <c r="RDD43" s="708"/>
      <c r="RDE43" s="709"/>
      <c r="RDF43" s="708"/>
      <c r="RDG43" s="709"/>
      <c r="RDH43" s="708"/>
      <c r="RDI43" s="709"/>
      <c r="RDJ43" s="708"/>
      <c r="RDK43" s="709"/>
      <c r="RDL43" s="708"/>
      <c r="RDM43" s="709"/>
      <c r="RDN43" s="708"/>
      <c r="RDO43" s="709"/>
      <c r="RDP43" s="708"/>
      <c r="RDQ43" s="709"/>
      <c r="RDR43" s="708"/>
      <c r="RDS43" s="709"/>
      <c r="RDT43" s="708"/>
      <c r="RDU43" s="709"/>
      <c r="RDV43" s="708"/>
      <c r="RDW43" s="709"/>
      <c r="RDX43" s="708"/>
      <c r="RDY43" s="709"/>
      <c r="RDZ43" s="708"/>
      <c r="REA43" s="709"/>
      <c r="REB43" s="708"/>
      <c r="REC43" s="709"/>
      <c r="RED43" s="708"/>
      <c r="REE43" s="709"/>
      <c r="REF43" s="708"/>
      <c r="REG43" s="709"/>
      <c r="REH43" s="708"/>
      <c r="REI43" s="709"/>
      <c r="REJ43" s="708"/>
      <c r="REK43" s="709"/>
      <c r="REL43" s="708"/>
      <c r="REM43" s="709"/>
      <c r="REN43" s="708"/>
      <c r="REO43" s="709"/>
      <c r="REP43" s="708"/>
      <c r="REQ43" s="709"/>
      <c r="RER43" s="708"/>
      <c r="RES43" s="709"/>
      <c r="RET43" s="708"/>
      <c r="REU43" s="709"/>
      <c r="REV43" s="708"/>
      <c r="REW43" s="709"/>
      <c r="REX43" s="708"/>
      <c r="REY43" s="709"/>
      <c r="REZ43" s="708"/>
      <c r="RFA43" s="709"/>
      <c r="RFB43" s="708"/>
      <c r="RFC43" s="709"/>
      <c r="RFD43" s="708"/>
      <c r="RFE43" s="709"/>
      <c r="RFF43" s="708"/>
      <c r="RFG43" s="709"/>
      <c r="RFH43" s="708"/>
      <c r="RFI43" s="709"/>
      <c r="RFJ43" s="708"/>
      <c r="RFK43" s="709"/>
      <c r="RFL43" s="708"/>
      <c r="RFM43" s="709"/>
      <c r="RFN43" s="708"/>
      <c r="RFO43" s="709"/>
      <c r="RFP43" s="708"/>
      <c r="RFQ43" s="709"/>
      <c r="RFR43" s="708"/>
      <c r="RFS43" s="709"/>
      <c r="RFT43" s="708"/>
      <c r="RFU43" s="709"/>
      <c r="RFV43" s="708"/>
      <c r="RFW43" s="709"/>
      <c r="RFX43" s="708"/>
      <c r="RFY43" s="709"/>
      <c r="RFZ43" s="708"/>
      <c r="RGA43" s="709"/>
      <c r="RGB43" s="708"/>
      <c r="RGC43" s="709"/>
      <c r="RGD43" s="708"/>
      <c r="RGE43" s="709"/>
      <c r="RGF43" s="708"/>
      <c r="RGG43" s="709"/>
      <c r="RGH43" s="708"/>
      <c r="RGI43" s="709"/>
      <c r="RGJ43" s="708"/>
      <c r="RGK43" s="709"/>
      <c r="RGL43" s="708"/>
      <c r="RGM43" s="709"/>
      <c r="RGN43" s="708"/>
      <c r="RGO43" s="709"/>
      <c r="RGP43" s="708"/>
      <c r="RGQ43" s="709"/>
      <c r="RGR43" s="708"/>
      <c r="RGS43" s="709"/>
      <c r="RGT43" s="708"/>
      <c r="RGU43" s="709"/>
      <c r="RGV43" s="708"/>
      <c r="RGW43" s="709"/>
      <c r="RGX43" s="708"/>
      <c r="RGY43" s="709"/>
      <c r="RGZ43" s="708"/>
      <c r="RHA43" s="709"/>
      <c r="RHB43" s="708"/>
      <c r="RHC43" s="709"/>
      <c r="RHD43" s="708"/>
      <c r="RHE43" s="709"/>
      <c r="RHF43" s="708"/>
      <c r="RHG43" s="709"/>
      <c r="RHH43" s="708"/>
      <c r="RHI43" s="709"/>
      <c r="RHJ43" s="708"/>
      <c r="RHK43" s="709"/>
      <c r="RHL43" s="708"/>
      <c r="RHM43" s="709"/>
      <c r="RHN43" s="708"/>
      <c r="RHO43" s="709"/>
      <c r="RHP43" s="708"/>
      <c r="RHQ43" s="709"/>
      <c r="RHR43" s="708"/>
      <c r="RHS43" s="709"/>
      <c r="RHT43" s="708"/>
      <c r="RHU43" s="709"/>
      <c r="RHV43" s="708"/>
      <c r="RHW43" s="709"/>
      <c r="RHX43" s="708"/>
      <c r="RHY43" s="709"/>
      <c r="RHZ43" s="708"/>
      <c r="RIA43" s="709"/>
      <c r="RIB43" s="708"/>
      <c r="RIC43" s="709"/>
      <c r="RID43" s="708"/>
      <c r="RIE43" s="709"/>
      <c r="RIF43" s="708"/>
      <c r="RIG43" s="709"/>
      <c r="RIH43" s="708"/>
      <c r="RII43" s="709"/>
      <c r="RIJ43" s="708"/>
      <c r="RIK43" s="709"/>
      <c r="RIL43" s="708"/>
      <c r="RIM43" s="709"/>
      <c r="RIN43" s="708"/>
      <c r="RIO43" s="709"/>
      <c r="RIP43" s="708"/>
      <c r="RIQ43" s="709"/>
      <c r="RIR43" s="708"/>
      <c r="RIS43" s="709"/>
      <c r="RIT43" s="708"/>
      <c r="RIU43" s="709"/>
      <c r="RIV43" s="708"/>
      <c r="RIW43" s="709"/>
      <c r="RIX43" s="708"/>
      <c r="RIY43" s="709"/>
      <c r="RIZ43" s="708"/>
      <c r="RJA43" s="709"/>
      <c r="RJB43" s="708"/>
      <c r="RJC43" s="709"/>
      <c r="RJD43" s="708"/>
      <c r="RJE43" s="709"/>
      <c r="RJF43" s="708"/>
      <c r="RJG43" s="709"/>
      <c r="RJH43" s="708"/>
      <c r="RJI43" s="709"/>
      <c r="RJJ43" s="708"/>
      <c r="RJK43" s="709"/>
      <c r="RJL43" s="708"/>
      <c r="RJM43" s="709"/>
      <c r="RJN43" s="708"/>
      <c r="RJO43" s="709"/>
      <c r="RJP43" s="708"/>
      <c r="RJQ43" s="709"/>
      <c r="RJR43" s="708"/>
      <c r="RJS43" s="709"/>
      <c r="RJT43" s="708"/>
      <c r="RJU43" s="709"/>
      <c r="RJV43" s="708"/>
      <c r="RJW43" s="709"/>
      <c r="RJX43" s="708"/>
      <c r="RJY43" s="709"/>
      <c r="RJZ43" s="708"/>
      <c r="RKA43" s="709"/>
      <c r="RKB43" s="708"/>
      <c r="RKC43" s="709"/>
      <c r="RKD43" s="708"/>
      <c r="RKE43" s="709"/>
      <c r="RKF43" s="708"/>
      <c r="RKG43" s="709"/>
      <c r="RKH43" s="708"/>
      <c r="RKI43" s="709"/>
      <c r="RKJ43" s="708"/>
      <c r="RKK43" s="709"/>
      <c r="RKL43" s="708"/>
      <c r="RKM43" s="709"/>
      <c r="RKN43" s="708"/>
      <c r="RKO43" s="709"/>
      <c r="RKP43" s="708"/>
      <c r="RKQ43" s="709"/>
      <c r="RKR43" s="708"/>
      <c r="RKS43" s="709"/>
      <c r="RKT43" s="708"/>
      <c r="RKU43" s="709"/>
      <c r="RKV43" s="708"/>
      <c r="RKW43" s="709"/>
      <c r="RKX43" s="708"/>
      <c r="RKY43" s="709"/>
      <c r="RKZ43" s="708"/>
      <c r="RLA43" s="709"/>
      <c r="RLB43" s="708"/>
      <c r="RLC43" s="709"/>
      <c r="RLD43" s="708"/>
      <c r="RLE43" s="709"/>
      <c r="RLF43" s="708"/>
      <c r="RLG43" s="709"/>
      <c r="RLH43" s="708"/>
      <c r="RLI43" s="709"/>
      <c r="RLJ43" s="708"/>
      <c r="RLK43" s="709"/>
      <c r="RLL43" s="708"/>
      <c r="RLM43" s="709"/>
      <c r="RLN43" s="708"/>
      <c r="RLO43" s="709"/>
      <c r="RLP43" s="708"/>
      <c r="RLQ43" s="709"/>
      <c r="RLR43" s="708"/>
      <c r="RLS43" s="709"/>
      <c r="RLT43" s="708"/>
      <c r="RLU43" s="709"/>
      <c r="RLV43" s="708"/>
      <c r="RLW43" s="709"/>
      <c r="RLX43" s="708"/>
      <c r="RLY43" s="709"/>
      <c r="RLZ43" s="708"/>
      <c r="RMA43" s="709"/>
      <c r="RMB43" s="708"/>
      <c r="RMC43" s="709"/>
      <c r="RMD43" s="708"/>
      <c r="RME43" s="709"/>
      <c r="RMF43" s="708"/>
      <c r="RMG43" s="709"/>
      <c r="RMH43" s="708"/>
      <c r="RMI43" s="709"/>
      <c r="RMJ43" s="708"/>
      <c r="RMK43" s="709"/>
      <c r="RML43" s="708"/>
      <c r="RMM43" s="709"/>
      <c r="RMN43" s="708"/>
      <c r="RMO43" s="709"/>
      <c r="RMP43" s="708"/>
      <c r="RMQ43" s="709"/>
      <c r="RMR43" s="708"/>
      <c r="RMS43" s="709"/>
      <c r="RMT43" s="708"/>
      <c r="RMU43" s="709"/>
      <c r="RMV43" s="708"/>
      <c r="RMW43" s="709"/>
      <c r="RMX43" s="708"/>
      <c r="RMY43" s="709"/>
      <c r="RMZ43" s="708"/>
      <c r="RNA43" s="709"/>
      <c r="RNB43" s="708"/>
      <c r="RNC43" s="709"/>
      <c r="RND43" s="708"/>
      <c r="RNE43" s="709"/>
      <c r="RNF43" s="708"/>
      <c r="RNG43" s="709"/>
      <c r="RNH43" s="708"/>
      <c r="RNI43" s="709"/>
      <c r="RNJ43" s="708"/>
      <c r="RNK43" s="709"/>
      <c r="RNL43" s="708"/>
      <c r="RNM43" s="709"/>
      <c r="RNN43" s="708"/>
      <c r="RNO43" s="709"/>
      <c r="RNP43" s="708"/>
      <c r="RNQ43" s="709"/>
      <c r="RNR43" s="708"/>
      <c r="RNS43" s="709"/>
      <c r="RNT43" s="708"/>
      <c r="RNU43" s="709"/>
      <c r="RNV43" s="708"/>
      <c r="RNW43" s="709"/>
      <c r="RNX43" s="708"/>
      <c r="RNY43" s="709"/>
      <c r="RNZ43" s="708"/>
      <c r="ROA43" s="709"/>
      <c r="ROB43" s="708"/>
      <c r="ROC43" s="709"/>
      <c r="ROD43" s="708"/>
      <c r="ROE43" s="709"/>
      <c r="ROF43" s="708"/>
      <c r="ROG43" s="709"/>
      <c r="ROH43" s="708"/>
      <c r="ROI43" s="709"/>
      <c r="ROJ43" s="708"/>
      <c r="ROK43" s="709"/>
      <c r="ROL43" s="708"/>
      <c r="ROM43" s="709"/>
      <c r="RON43" s="708"/>
      <c r="ROO43" s="709"/>
      <c r="ROP43" s="708"/>
      <c r="ROQ43" s="709"/>
      <c r="ROR43" s="708"/>
      <c r="ROS43" s="709"/>
      <c r="ROT43" s="708"/>
      <c r="ROU43" s="709"/>
      <c r="ROV43" s="708"/>
      <c r="ROW43" s="709"/>
      <c r="ROX43" s="708"/>
      <c r="ROY43" s="709"/>
      <c r="ROZ43" s="708"/>
      <c r="RPA43" s="709"/>
      <c r="RPB43" s="708"/>
      <c r="RPC43" s="709"/>
      <c r="RPD43" s="708"/>
      <c r="RPE43" s="709"/>
      <c r="RPF43" s="708"/>
      <c r="RPG43" s="709"/>
      <c r="RPH43" s="708"/>
      <c r="RPI43" s="709"/>
      <c r="RPJ43" s="708"/>
      <c r="RPK43" s="709"/>
      <c r="RPL43" s="708"/>
      <c r="RPM43" s="709"/>
      <c r="RPN43" s="708"/>
      <c r="RPO43" s="709"/>
      <c r="RPP43" s="708"/>
      <c r="RPQ43" s="709"/>
      <c r="RPR43" s="708"/>
      <c r="RPS43" s="709"/>
      <c r="RPT43" s="708"/>
      <c r="RPU43" s="709"/>
      <c r="RPV43" s="708"/>
      <c r="RPW43" s="709"/>
      <c r="RPX43" s="708"/>
      <c r="RPY43" s="709"/>
      <c r="RPZ43" s="708"/>
      <c r="RQA43" s="709"/>
      <c r="RQB43" s="708"/>
      <c r="RQC43" s="709"/>
      <c r="RQD43" s="708"/>
      <c r="RQE43" s="709"/>
      <c r="RQF43" s="708"/>
      <c r="RQG43" s="709"/>
      <c r="RQH43" s="708"/>
      <c r="RQI43" s="709"/>
      <c r="RQJ43" s="708"/>
      <c r="RQK43" s="709"/>
      <c r="RQL43" s="708"/>
      <c r="RQM43" s="709"/>
      <c r="RQN43" s="708"/>
      <c r="RQO43" s="709"/>
      <c r="RQP43" s="708"/>
      <c r="RQQ43" s="709"/>
      <c r="RQR43" s="708"/>
      <c r="RQS43" s="709"/>
      <c r="RQT43" s="708"/>
      <c r="RQU43" s="709"/>
      <c r="RQV43" s="708"/>
      <c r="RQW43" s="709"/>
      <c r="RQX43" s="708"/>
      <c r="RQY43" s="709"/>
      <c r="RQZ43" s="708"/>
      <c r="RRA43" s="709"/>
      <c r="RRB43" s="708"/>
      <c r="RRC43" s="709"/>
      <c r="RRD43" s="708"/>
      <c r="RRE43" s="709"/>
      <c r="RRF43" s="708"/>
      <c r="RRG43" s="709"/>
      <c r="RRH43" s="708"/>
      <c r="RRI43" s="709"/>
      <c r="RRJ43" s="708"/>
      <c r="RRK43" s="709"/>
      <c r="RRL43" s="708"/>
      <c r="RRM43" s="709"/>
      <c r="RRN43" s="708"/>
      <c r="RRO43" s="709"/>
      <c r="RRP43" s="708"/>
      <c r="RRQ43" s="709"/>
      <c r="RRR43" s="708"/>
      <c r="RRS43" s="709"/>
      <c r="RRT43" s="708"/>
      <c r="RRU43" s="709"/>
      <c r="RRV43" s="708"/>
      <c r="RRW43" s="709"/>
      <c r="RRX43" s="708"/>
      <c r="RRY43" s="709"/>
      <c r="RRZ43" s="708"/>
      <c r="RSA43" s="709"/>
      <c r="RSB43" s="708"/>
      <c r="RSC43" s="709"/>
      <c r="RSD43" s="708"/>
      <c r="RSE43" s="709"/>
      <c r="RSF43" s="708"/>
      <c r="RSG43" s="709"/>
      <c r="RSH43" s="708"/>
      <c r="RSI43" s="709"/>
      <c r="RSJ43" s="708"/>
      <c r="RSK43" s="709"/>
      <c r="RSL43" s="708"/>
      <c r="RSM43" s="709"/>
      <c r="RSN43" s="708"/>
      <c r="RSO43" s="709"/>
      <c r="RSP43" s="708"/>
      <c r="RSQ43" s="709"/>
      <c r="RSR43" s="708"/>
      <c r="RSS43" s="709"/>
      <c r="RST43" s="708"/>
      <c r="RSU43" s="709"/>
      <c r="RSV43" s="708"/>
      <c r="RSW43" s="709"/>
      <c r="RSX43" s="708"/>
      <c r="RSY43" s="709"/>
      <c r="RSZ43" s="708"/>
      <c r="RTA43" s="709"/>
      <c r="RTB43" s="708"/>
      <c r="RTC43" s="709"/>
      <c r="RTD43" s="708"/>
      <c r="RTE43" s="709"/>
      <c r="RTF43" s="708"/>
      <c r="RTG43" s="709"/>
      <c r="RTH43" s="708"/>
      <c r="RTI43" s="709"/>
      <c r="RTJ43" s="708"/>
      <c r="RTK43" s="709"/>
      <c r="RTL43" s="708"/>
      <c r="RTM43" s="709"/>
      <c r="RTN43" s="708"/>
      <c r="RTO43" s="709"/>
      <c r="RTP43" s="708"/>
      <c r="RTQ43" s="709"/>
      <c r="RTR43" s="708"/>
      <c r="RTS43" s="709"/>
      <c r="RTT43" s="708"/>
      <c r="RTU43" s="709"/>
      <c r="RTV43" s="708"/>
      <c r="RTW43" s="709"/>
      <c r="RTX43" s="708"/>
      <c r="RTY43" s="709"/>
      <c r="RTZ43" s="708"/>
      <c r="RUA43" s="709"/>
      <c r="RUB43" s="708"/>
      <c r="RUC43" s="709"/>
      <c r="RUD43" s="708"/>
      <c r="RUE43" s="709"/>
      <c r="RUF43" s="708"/>
      <c r="RUG43" s="709"/>
      <c r="RUH43" s="708"/>
      <c r="RUI43" s="709"/>
      <c r="RUJ43" s="708"/>
      <c r="RUK43" s="709"/>
      <c r="RUL43" s="708"/>
      <c r="RUM43" s="709"/>
      <c r="RUN43" s="708"/>
      <c r="RUO43" s="709"/>
      <c r="RUP43" s="708"/>
      <c r="RUQ43" s="709"/>
      <c r="RUR43" s="708"/>
      <c r="RUS43" s="709"/>
      <c r="RUT43" s="708"/>
      <c r="RUU43" s="709"/>
      <c r="RUV43" s="708"/>
      <c r="RUW43" s="709"/>
      <c r="RUX43" s="708"/>
      <c r="RUY43" s="709"/>
      <c r="RUZ43" s="708"/>
      <c r="RVA43" s="709"/>
      <c r="RVB43" s="708"/>
      <c r="RVC43" s="709"/>
      <c r="RVD43" s="708"/>
      <c r="RVE43" s="709"/>
      <c r="RVF43" s="708"/>
      <c r="RVG43" s="709"/>
      <c r="RVH43" s="708"/>
      <c r="RVI43" s="709"/>
      <c r="RVJ43" s="708"/>
      <c r="RVK43" s="709"/>
      <c r="RVL43" s="708"/>
      <c r="RVM43" s="709"/>
      <c r="RVN43" s="708"/>
      <c r="RVO43" s="709"/>
      <c r="RVP43" s="708"/>
      <c r="RVQ43" s="709"/>
      <c r="RVR43" s="708"/>
      <c r="RVS43" s="709"/>
      <c r="RVT43" s="708"/>
      <c r="RVU43" s="709"/>
      <c r="RVV43" s="708"/>
      <c r="RVW43" s="709"/>
      <c r="RVX43" s="708"/>
      <c r="RVY43" s="709"/>
      <c r="RVZ43" s="708"/>
      <c r="RWA43" s="709"/>
      <c r="RWB43" s="708"/>
      <c r="RWC43" s="709"/>
      <c r="RWD43" s="708"/>
      <c r="RWE43" s="709"/>
      <c r="RWF43" s="708"/>
      <c r="RWG43" s="709"/>
      <c r="RWH43" s="708"/>
      <c r="RWI43" s="709"/>
      <c r="RWJ43" s="708"/>
      <c r="RWK43" s="709"/>
      <c r="RWL43" s="708"/>
      <c r="RWM43" s="709"/>
      <c r="RWN43" s="708"/>
      <c r="RWO43" s="709"/>
      <c r="RWP43" s="708"/>
      <c r="RWQ43" s="709"/>
      <c r="RWR43" s="708"/>
      <c r="RWS43" s="709"/>
      <c r="RWT43" s="708"/>
      <c r="RWU43" s="709"/>
      <c r="RWV43" s="708"/>
      <c r="RWW43" s="709"/>
      <c r="RWX43" s="708"/>
      <c r="RWY43" s="709"/>
      <c r="RWZ43" s="708"/>
      <c r="RXA43" s="709"/>
      <c r="RXB43" s="708"/>
      <c r="RXC43" s="709"/>
      <c r="RXD43" s="708"/>
      <c r="RXE43" s="709"/>
      <c r="RXF43" s="708"/>
      <c r="RXG43" s="709"/>
      <c r="RXH43" s="708"/>
      <c r="RXI43" s="709"/>
      <c r="RXJ43" s="708"/>
      <c r="RXK43" s="709"/>
      <c r="RXL43" s="708"/>
      <c r="RXM43" s="709"/>
      <c r="RXN43" s="708"/>
      <c r="RXO43" s="709"/>
      <c r="RXP43" s="708"/>
      <c r="RXQ43" s="709"/>
      <c r="RXR43" s="708"/>
      <c r="RXS43" s="709"/>
      <c r="RXT43" s="708"/>
      <c r="RXU43" s="709"/>
      <c r="RXV43" s="708"/>
      <c r="RXW43" s="709"/>
      <c r="RXX43" s="708"/>
      <c r="RXY43" s="709"/>
      <c r="RXZ43" s="708"/>
      <c r="RYA43" s="709"/>
      <c r="RYB43" s="708"/>
      <c r="RYC43" s="709"/>
      <c r="RYD43" s="708"/>
      <c r="RYE43" s="709"/>
      <c r="RYF43" s="708"/>
      <c r="RYG43" s="709"/>
      <c r="RYH43" s="708"/>
      <c r="RYI43" s="709"/>
      <c r="RYJ43" s="708"/>
      <c r="RYK43" s="709"/>
      <c r="RYL43" s="708"/>
      <c r="RYM43" s="709"/>
      <c r="RYN43" s="708"/>
      <c r="RYO43" s="709"/>
      <c r="RYP43" s="708"/>
      <c r="RYQ43" s="709"/>
      <c r="RYR43" s="708"/>
      <c r="RYS43" s="709"/>
      <c r="RYT43" s="708"/>
      <c r="RYU43" s="709"/>
      <c r="RYV43" s="708"/>
      <c r="RYW43" s="709"/>
      <c r="RYX43" s="708"/>
      <c r="RYY43" s="709"/>
      <c r="RYZ43" s="708"/>
      <c r="RZA43" s="709"/>
      <c r="RZB43" s="708"/>
      <c r="RZC43" s="709"/>
      <c r="RZD43" s="708"/>
      <c r="RZE43" s="709"/>
      <c r="RZF43" s="708"/>
      <c r="RZG43" s="709"/>
      <c r="RZH43" s="708"/>
      <c r="RZI43" s="709"/>
      <c r="RZJ43" s="708"/>
      <c r="RZK43" s="709"/>
      <c r="RZL43" s="708"/>
      <c r="RZM43" s="709"/>
      <c r="RZN43" s="708"/>
      <c r="RZO43" s="709"/>
      <c r="RZP43" s="708"/>
      <c r="RZQ43" s="709"/>
      <c r="RZR43" s="708"/>
      <c r="RZS43" s="709"/>
      <c r="RZT43" s="708"/>
      <c r="RZU43" s="709"/>
      <c r="RZV43" s="708"/>
      <c r="RZW43" s="709"/>
      <c r="RZX43" s="708"/>
      <c r="RZY43" s="709"/>
      <c r="RZZ43" s="708"/>
      <c r="SAA43" s="709"/>
      <c r="SAB43" s="708"/>
      <c r="SAC43" s="709"/>
      <c r="SAD43" s="708"/>
      <c r="SAE43" s="709"/>
      <c r="SAF43" s="708"/>
      <c r="SAG43" s="709"/>
      <c r="SAH43" s="708"/>
      <c r="SAI43" s="709"/>
      <c r="SAJ43" s="708"/>
      <c r="SAK43" s="709"/>
      <c r="SAL43" s="708"/>
      <c r="SAM43" s="709"/>
      <c r="SAN43" s="708"/>
      <c r="SAO43" s="709"/>
      <c r="SAP43" s="708"/>
      <c r="SAQ43" s="709"/>
      <c r="SAR43" s="708"/>
      <c r="SAS43" s="709"/>
      <c r="SAT43" s="708"/>
      <c r="SAU43" s="709"/>
      <c r="SAV43" s="708"/>
      <c r="SAW43" s="709"/>
      <c r="SAX43" s="708"/>
      <c r="SAY43" s="709"/>
      <c r="SAZ43" s="708"/>
      <c r="SBA43" s="709"/>
      <c r="SBB43" s="708"/>
      <c r="SBC43" s="709"/>
      <c r="SBD43" s="708"/>
      <c r="SBE43" s="709"/>
      <c r="SBF43" s="708"/>
      <c r="SBG43" s="709"/>
      <c r="SBH43" s="708"/>
      <c r="SBI43" s="709"/>
      <c r="SBJ43" s="708"/>
      <c r="SBK43" s="709"/>
      <c r="SBL43" s="708"/>
      <c r="SBM43" s="709"/>
      <c r="SBN43" s="708"/>
      <c r="SBO43" s="709"/>
      <c r="SBP43" s="708"/>
      <c r="SBQ43" s="709"/>
      <c r="SBR43" s="708"/>
      <c r="SBS43" s="709"/>
      <c r="SBT43" s="708"/>
      <c r="SBU43" s="709"/>
      <c r="SBV43" s="708"/>
      <c r="SBW43" s="709"/>
      <c r="SBX43" s="708"/>
      <c r="SBY43" s="709"/>
      <c r="SBZ43" s="708"/>
      <c r="SCA43" s="709"/>
      <c r="SCB43" s="708"/>
      <c r="SCC43" s="709"/>
      <c r="SCD43" s="708"/>
      <c r="SCE43" s="709"/>
      <c r="SCF43" s="708"/>
      <c r="SCG43" s="709"/>
      <c r="SCH43" s="708"/>
      <c r="SCI43" s="709"/>
      <c r="SCJ43" s="708"/>
      <c r="SCK43" s="709"/>
      <c r="SCL43" s="708"/>
      <c r="SCM43" s="709"/>
      <c r="SCN43" s="708"/>
      <c r="SCO43" s="709"/>
      <c r="SCP43" s="708"/>
      <c r="SCQ43" s="709"/>
      <c r="SCR43" s="708"/>
      <c r="SCS43" s="709"/>
      <c r="SCT43" s="708"/>
      <c r="SCU43" s="709"/>
      <c r="SCV43" s="708"/>
      <c r="SCW43" s="709"/>
      <c r="SCX43" s="708"/>
      <c r="SCY43" s="709"/>
      <c r="SCZ43" s="708"/>
      <c r="SDA43" s="709"/>
      <c r="SDB43" s="708"/>
      <c r="SDC43" s="709"/>
      <c r="SDD43" s="708"/>
      <c r="SDE43" s="709"/>
      <c r="SDF43" s="708"/>
      <c r="SDG43" s="709"/>
      <c r="SDH43" s="708"/>
      <c r="SDI43" s="709"/>
      <c r="SDJ43" s="708"/>
      <c r="SDK43" s="709"/>
      <c r="SDL43" s="708"/>
      <c r="SDM43" s="709"/>
      <c r="SDN43" s="708"/>
      <c r="SDO43" s="709"/>
      <c r="SDP43" s="708"/>
      <c r="SDQ43" s="709"/>
      <c r="SDR43" s="708"/>
      <c r="SDS43" s="709"/>
      <c r="SDT43" s="708"/>
      <c r="SDU43" s="709"/>
      <c r="SDV43" s="708"/>
      <c r="SDW43" s="709"/>
      <c r="SDX43" s="708"/>
      <c r="SDY43" s="709"/>
      <c r="SDZ43" s="708"/>
      <c r="SEA43" s="709"/>
      <c r="SEB43" s="708"/>
      <c r="SEC43" s="709"/>
      <c r="SED43" s="708"/>
      <c r="SEE43" s="709"/>
      <c r="SEF43" s="708"/>
      <c r="SEG43" s="709"/>
      <c r="SEH43" s="708"/>
      <c r="SEI43" s="709"/>
      <c r="SEJ43" s="708"/>
      <c r="SEK43" s="709"/>
      <c r="SEL43" s="708"/>
      <c r="SEM43" s="709"/>
      <c r="SEN43" s="708"/>
      <c r="SEO43" s="709"/>
      <c r="SEP43" s="708"/>
      <c r="SEQ43" s="709"/>
      <c r="SER43" s="708"/>
      <c r="SES43" s="709"/>
      <c r="SET43" s="708"/>
      <c r="SEU43" s="709"/>
      <c r="SEV43" s="708"/>
      <c r="SEW43" s="709"/>
      <c r="SEX43" s="708"/>
      <c r="SEY43" s="709"/>
      <c r="SEZ43" s="708"/>
      <c r="SFA43" s="709"/>
      <c r="SFB43" s="708"/>
      <c r="SFC43" s="709"/>
      <c r="SFD43" s="708"/>
      <c r="SFE43" s="709"/>
      <c r="SFF43" s="708"/>
      <c r="SFG43" s="709"/>
      <c r="SFH43" s="708"/>
      <c r="SFI43" s="709"/>
      <c r="SFJ43" s="708"/>
      <c r="SFK43" s="709"/>
      <c r="SFL43" s="708"/>
      <c r="SFM43" s="709"/>
      <c r="SFN43" s="708"/>
      <c r="SFO43" s="709"/>
      <c r="SFP43" s="708"/>
      <c r="SFQ43" s="709"/>
      <c r="SFR43" s="708"/>
      <c r="SFS43" s="709"/>
      <c r="SFT43" s="708"/>
      <c r="SFU43" s="709"/>
      <c r="SFV43" s="708"/>
      <c r="SFW43" s="709"/>
      <c r="SFX43" s="708"/>
      <c r="SFY43" s="709"/>
      <c r="SFZ43" s="708"/>
      <c r="SGA43" s="709"/>
      <c r="SGB43" s="708"/>
      <c r="SGC43" s="709"/>
      <c r="SGD43" s="708"/>
      <c r="SGE43" s="709"/>
      <c r="SGF43" s="708"/>
      <c r="SGG43" s="709"/>
      <c r="SGH43" s="708"/>
      <c r="SGI43" s="709"/>
      <c r="SGJ43" s="708"/>
      <c r="SGK43" s="709"/>
      <c r="SGL43" s="708"/>
      <c r="SGM43" s="709"/>
      <c r="SGN43" s="708"/>
      <c r="SGO43" s="709"/>
      <c r="SGP43" s="708"/>
      <c r="SGQ43" s="709"/>
      <c r="SGR43" s="708"/>
      <c r="SGS43" s="709"/>
      <c r="SGT43" s="708"/>
      <c r="SGU43" s="709"/>
      <c r="SGV43" s="708"/>
      <c r="SGW43" s="709"/>
      <c r="SGX43" s="708"/>
      <c r="SGY43" s="709"/>
      <c r="SGZ43" s="708"/>
      <c r="SHA43" s="709"/>
      <c r="SHB43" s="708"/>
      <c r="SHC43" s="709"/>
      <c r="SHD43" s="708"/>
      <c r="SHE43" s="709"/>
      <c r="SHF43" s="708"/>
      <c r="SHG43" s="709"/>
      <c r="SHH43" s="708"/>
      <c r="SHI43" s="709"/>
      <c r="SHJ43" s="708"/>
      <c r="SHK43" s="709"/>
      <c r="SHL43" s="708"/>
      <c r="SHM43" s="709"/>
      <c r="SHN43" s="708"/>
      <c r="SHO43" s="709"/>
      <c r="SHP43" s="708"/>
      <c r="SHQ43" s="709"/>
      <c r="SHR43" s="708"/>
      <c r="SHS43" s="709"/>
      <c r="SHT43" s="708"/>
      <c r="SHU43" s="709"/>
      <c r="SHV43" s="708"/>
      <c r="SHW43" s="709"/>
      <c r="SHX43" s="708"/>
      <c r="SHY43" s="709"/>
      <c r="SHZ43" s="708"/>
      <c r="SIA43" s="709"/>
      <c r="SIB43" s="708"/>
      <c r="SIC43" s="709"/>
      <c r="SID43" s="708"/>
      <c r="SIE43" s="709"/>
      <c r="SIF43" s="708"/>
      <c r="SIG43" s="709"/>
      <c r="SIH43" s="708"/>
      <c r="SII43" s="709"/>
      <c r="SIJ43" s="708"/>
      <c r="SIK43" s="709"/>
      <c r="SIL43" s="708"/>
      <c r="SIM43" s="709"/>
      <c r="SIN43" s="708"/>
      <c r="SIO43" s="709"/>
      <c r="SIP43" s="708"/>
      <c r="SIQ43" s="709"/>
      <c r="SIR43" s="708"/>
      <c r="SIS43" s="709"/>
      <c r="SIT43" s="708"/>
      <c r="SIU43" s="709"/>
      <c r="SIV43" s="708"/>
      <c r="SIW43" s="709"/>
      <c r="SIX43" s="708"/>
      <c r="SIY43" s="709"/>
      <c r="SIZ43" s="708"/>
      <c r="SJA43" s="709"/>
      <c r="SJB43" s="708"/>
      <c r="SJC43" s="709"/>
      <c r="SJD43" s="708"/>
      <c r="SJE43" s="709"/>
      <c r="SJF43" s="708"/>
      <c r="SJG43" s="709"/>
      <c r="SJH43" s="708"/>
      <c r="SJI43" s="709"/>
      <c r="SJJ43" s="708"/>
      <c r="SJK43" s="709"/>
      <c r="SJL43" s="708"/>
      <c r="SJM43" s="709"/>
      <c r="SJN43" s="708"/>
      <c r="SJO43" s="709"/>
      <c r="SJP43" s="708"/>
      <c r="SJQ43" s="709"/>
      <c r="SJR43" s="708"/>
      <c r="SJS43" s="709"/>
      <c r="SJT43" s="708"/>
      <c r="SJU43" s="709"/>
      <c r="SJV43" s="708"/>
      <c r="SJW43" s="709"/>
      <c r="SJX43" s="708"/>
      <c r="SJY43" s="709"/>
      <c r="SJZ43" s="708"/>
      <c r="SKA43" s="709"/>
      <c r="SKB43" s="708"/>
      <c r="SKC43" s="709"/>
      <c r="SKD43" s="708"/>
      <c r="SKE43" s="709"/>
      <c r="SKF43" s="708"/>
      <c r="SKG43" s="709"/>
      <c r="SKH43" s="708"/>
      <c r="SKI43" s="709"/>
      <c r="SKJ43" s="708"/>
      <c r="SKK43" s="709"/>
      <c r="SKL43" s="708"/>
      <c r="SKM43" s="709"/>
      <c r="SKN43" s="708"/>
      <c r="SKO43" s="709"/>
      <c r="SKP43" s="708"/>
      <c r="SKQ43" s="709"/>
      <c r="SKR43" s="708"/>
      <c r="SKS43" s="709"/>
      <c r="SKT43" s="708"/>
      <c r="SKU43" s="709"/>
      <c r="SKV43" s="708"/>
      <c r="SKW43" s="709"/>
      <c r="SKX43" s="708"/>
      <c r="SKY43" s="709"/>
      <c r="SKZ43" s="708"/>
      <c r="SLA43" s="709"/>
      <c r="SLB43" s="708"/>
      <c r="SLC43" s="709"/>
      <c r="SLD43" s="708"/>
      <c r="SLE43" s="709"/>
      <c r="SLF43" s="708"/>
      <c r="SLG43" s="709"/>
      <c r="SLH43" s="708"/>
      <c r="SLI43" s="709"/>
      <c r="SLJ43" s="708"/>
      <c r="SLK43" s="709"/>
      <c r="SLL43" s="708"/>
      <c r="SLM43" s="709"/>
      <c r="SLN43" s="708"/>
      <c r="SLO43" s="709"/>
      <c r="SLP43" s="708"/>
      <c r="SLQ43" s="709"/>
      <c r="SLR43" s="708"/>
      <c r="SLS43" s="709"/>
      <c r="SLT43" s="708"/>
      <c r="SLU43" s="709"/>
      <c r="SLV43" s="708"/>
      <c r="SLW43" s="709"/>
      <c r="SLX43" s="708"/>
      <c r="SLY43" s="709"/>
      <c r="SLZ43" s="708"/>
      <c r="SMA43" s="709"/>
      <c r="SMB43" s="708"/>
      <c r="SMC43" s="709"/>
      <c r="SMD43" s="708"/>
      <c r="SME43" s="709"/>
      <c r="SMF43" s="708"/>
      <c r="SMG43" s="709"/>
      <c r="SMH43" s="708"/>
      <c r="SMI43" s="709"/>
      <c r="SMJ43" s="708"/>
      <c r="SMK43" s="709"/>
      <c r="SML43" s="708"/>
      <c r="SMM43" s="709"/>
      <c r="SMN43" s="708"/>
      <c r="SMO43" s="709"/>
      <c r="SMP43" s="708"/>
      <c r="SMQ43" s="709"/>
      <c r="SMR43" s="708"/>
      <c r="SMS43" s="709"/>
      <c r="SMT43" s="708"/>
      <c r="SMU43" s="709"/>
      <c r="SMV43" s="708"/>
      <c r="SMW43" s="709"/>
      <c r="SMX43" s="708"/>
      <c r="SMY43" s="709"/>
      <c r="SMZ43" s="708"/>
      <c r="SNA43" s="709"/>
      <c r="SNB43" s="708"/>
      <c r="SNC43" s="709"/>
      <c r="SND43" s="708"/>
      <c r="SNE43" s="709"/>
      <c r="SNF43" s="708"/>
      <c r="SNG43" s="709"/>
      <c r="SNH43" s="708"/>
      <c r="SNI43" s="709"/>
      <c r="SNJ43" s="708"/>
      <c r="SNK43" s="709"/>
      <c r="SNL43" s="708"/>
      <c r="SNM43" s="709"/>
      <c r="SNN43" s="708"/>
      <c r="SNO43" s="709"/>
      <c r="SNP43" s="708"/>
      <c r="SNQ43" s="709"/>
      <c r="SNR43" s="708"/>
      <c r="SNS43" s="709"/>
      <c r="SNT43" s="708"/>
      <c r="SNU43" s="709"/>
      <c r="SNV43" s="708"/>
      <c r="SNW43" s="709"/>
      <c r="SNX43" s="708"/>
      <c r="SNY43" s="709"/>
      <c r="SNZ43" s="708"/>
      <c r="SOA43" s="709"/>
      <c r="SOB43" s="708"/>
      <c r="SOC43" s="709"/>
      <c r="SOD43" s="708"/>
      <c r="SOE43" s="709"/>
      <c r="SOF43" s="708"/>
      <c r="SOG43" s="709"/>
      <c r="SOH43" s="708"/>
      <c r="SOI43" s="709"/>
      <c r="SOJ43" s="708"/>
      <c r="SOK43" s="709"/>
      <c r="SOL43" s="708"/>
      <c r="SOM43" s="709"/>
      <c r="SON43" s="708"/>
      <c r="SOO43" s="709"/>
      <c r="SOP43" s="708"/>
      <c r="SOQ43" s="709"/>
      <c r="SOR43" s="708"/>
      <c r="SOS43" s="709"/>
      <c r="SOT43" s="708"/>
      <c r="SOU43" s="709"/>
      <c r="SOV43" s="708"/>
      <c r="SOW43" s="709"/>
      <c r="SOX43" s="708"/>
      <c r="SOY43" s="709"/>
      <c r="SOZ43" s="708"/>
      <c r="SPA43" s="709"/>
      <c r="SPB43" s="708"/>
      <c r="SPC43" s="709"/>
      <c r="SPD43" s="708"/>
      <c r="SPE43" s="709"/>
      <c r="SPF43" s="708"/>
      <c r="SPG43" s="709"/>
      <c r="SPH43" s="708"/>
      <c r="SPI43" s="709"/>
      <c r="SPJ43" s="708"/>
      <c r="SPK43" s="709"/>
      <c r="SPL43" s="708"/>
      <c r="SPM43" s="709"/>
      <c r="SPN43" s="708"/>
      <c r="SPO43" s="709"/>
      <c r="SPP43" s="708"/>
      <c r="SPQ43" s="709"/>
      <c r="SPR43" s="708"/>
      <c r="SPS43" s="709"/>
      <c r="SPT43" s="708"/>
      <c r="SPU43" s="709"/>
      <c r="SPV43" s="708"/>
      <c r="SPW43" s="709"/>
      <c r="SPX43" s="708"/>
      <c r="SPY43" s="709"/>
      <c r="SPZ43" s="708"/>
      <c r="SQA43" s="709"/>
      <c r="SQB43" s="708"/>
      <c r="SQC43" s="709"/>
      <c r="SQD43" s="708"/>
      <c r="SQE43" s="709"/>
      <c r="SQF43" s="708"/>
      <c r="SQG43" s="709"/>
      <c r="SQH43" s="708"/>
      <c r="SQI43" s="709"/>
      <c r="SQJ43" s="708"/>
      <c r="SQK43" s="709"/>
      <c r="SQL43" s="708"/>
      <c r="SQM43" s="709"/>
      <c r="SQN43" s="708"/>
      <c r="SQO43" s="709"/>
      <c r="SQP43" s="708"/>
      <c r="SQQ43" s="709"/>
      <c r="SQR43" s="708"/>
      <c r="SQS43" s="709"/>
      <c r="SQT43" s="708"/>
      <c r="SQU43" s="709"/>
      <c r="SQV43" s="708"/>
      <c r="SQW43" s="709"/>
      <c r="SQX43" s="708"/>
      <c r="SQY43" s="709"/>
      <c r="SQZ43" s="708"/>
      <c r="SRA43" s="709"/>
      <c r="SRB43" s="708"/>
      <c r="SRC43" s="709"/>
      <c r="SRD43" s="708"/>
      <c r="SRE43" s="709"/>
      <c r="SRF43" s="708"/>
      <c r="SRG43" s="709"/>
      <c r="SRH43" s="708"/>
      <c r="SRI43" s="709"/>
      <c r="SRJ43" s="708"/>
      <c r="SRK43" s="709"/>
      <c r="SRL43" s="708"/>
      <c r="SRM43" s="709"/>
      <c r="SRN43" s="708"/>
      <c r="SRO43" s="709"/>
      <c r="SRP43" s="708"/>
      <c r="SRQ43" s="709"/>
      <c r="SRR43" s="708"/>
      <c r="SRS43" s="709"/>
      <c r="SRT43" s="708"/>
      <c r="SRU43" s="709"/>
      <c r="SRV43" s="708"/>
      <c r="SRW43" s="709"/>
      <c r="SRX43" s="708"/>
      <c r="SRY43" s="709"/>
      <c r="SRZ43" s="708"/>
      <c r="SSA43" s="709"/>
      <c r="SSB43" s="708"/>
      <c r="SSC43" s="709"/>
      <c r="SSD43" s="708"/>
      <c r="SSE43" s="709"/>
      <c r="SSF43" s="708"/>
      <c r="SSG43" s="709"/>
      <c r="SSH43" s="708"/>
      <c r="SSI43" s="709"/>
      <c r="SSJ43" s="708"/>
      <c r="SSK43" s="709"/>
      <c r="SSL43" s="708"/>
      <c r="SSM43" s="709"/>
      <c r="SSN43" s="708"/>
      <c r="SSO43" s="709"/>
      <c r="SSP43" s="708"/>
      <c r="SSQ43" s="709"/>
      <c r="SSR43" s="708"/>
      <c r="SSS43" s="709"/>
      <c r="SST43" s="708"/>
      <c r="SSU43" s="709"/>
      <c r="SSV43" s="708"/>
      <c r="SSW43" s="709"/>
      <c r="SSX43" s="708"/>
      <c r="SSY43" s="709"/>
      <c r="SSZ43" s="708"/>
      <c r="STA43" s="709"/>
      <c r="STB43" s="708"/>
      <c r="STC43" s="709"/>
      <c r="STD43" s="708"/>
      <c r="STE43" s="709"/>
      <c r="STF43" s="708"/>
      <c r="STG43" s="709"/>
      <c r="STH43" s="708"/>
      <c r="STI43" s="709"/>
      <c r="STJ43" s="708"/>
      <c r="STK43" s="709"/>
      <c r="STL43" s="708"/>
      <c r="STM43" s="709"/>
      <c r="STN43" s="708"/>
      <c r="STO43" s="709"/>
      <c r="STP43" s="708"/>
      <c r="STQ43" s="709"/>
      <c r="STR43" s="708"/>
      <c r="STS43" s="709"/>
      <c r="STT43" s="708"/>
      <c r="STU43" s="709"/>
      <c r="STV43" s="708"/>
      <c r="STW43" s="709"/>
      <c r="STX43" s="708"/>
      <c r="STY43" s="709"/>
      <c r="STZ43" s="708"/>
      <c r="SUA43" s="709"/>
      <c r="SUB43" s="708"/>
      <c r="SUC43" s="709"/>
      <c r="SUD43" s="708"/>
      <c r="SUE43" s="709"/>
      <c r="SUF43" s="708"/>
      <c r="SUG43" s="709"/>
      <c r="SUH43" s="708"/>
      <c r="SUI43" s="709"/>
      <c r="SUJ43" s="708"/>
      <c r="SUK43" s="709"/>
      <c r="SUL43" s="708"/>
      <c r="SUM43" s="709"/>
      <c r="SUN43" s="708"/>
      <c r="SUO43" s="709"/>
      <c r="SUP43" s="708"/>
      <c r="SUQ43" s="709"/>
      <c r="SUR43" s="708"/>
      <c r="SUS43" s="709"/>
      <c r="SUT43" s="708"/>
      <c r="SUU43" s="709"/>
      <c r="SUV43" s="708"/>
      <c r="SUW43" s="709"/>
      <c r="SUX43" s="708"/>
      <c r="SUY43" s="709"/>
      <c r="SUZ43" s="708"/>
      <c r="SVA43" s="709"/>
      <c r="SVB43" s="708"/>
      <c r="SVC43" s="709"/>
      <c r="SVD43" s="708"/>
      <c r="SVE43" s="709"/>
      <c r="SVF43" s="708"/>
      <c r="SVG43" s="709"/>
      <c r="SVH43" s="708"/>
      <c r="SVI43" s="709"/>
      <c r="SVJ43" s="708"/>
      <c r="SVK43" s="709"/>
      <c r="SVL43" s="708"/>
      <c r="SVM43" s="709"/>
      <c r="SVN43" s="708"/>
      <c r="SVO43" s="709"/>
      <c r="SVP43" s="708"/>
      <c r="SVQ43" s="709"/>
      <c r="SVR43" s="708"/>
      <c r="SVS43" s="709"/>
      <c r="SVT43" s="708"/>
      <c r="SVU43" s="709"/>
      <c r="SVV43" s="708"/>
      <c r="SVW43" s="709"/>
      <c r="SVX43" s="708"/>
      <c r="SVY43" s="709"/>
      <c r="SVZ43" s="708"/>
      <c r="SWA43" s="709"/>
      <c r="SWB43" s="708"/>
      <c r="SWC43" s="709"/>
      <c r="SWD43" s="708"/>
      <c r="SWE43" s="709"/>
      <c r="SWF43" s="708"/>
      <c r="SWG43" s="709"/>
      <c r="SWH43" s="708"/>
      <c r="SWI43" s="709"/>
      <c r="SWJ43" s="708"/>
      <c r="SWK43" s="709"/>
      <c r="SWL43" s="708"/>
      <c r="SWM43" s="709"/>
      <c r="SWN43" s="708"/>
      <c r="SWO43" s="709"/>
      <c r="SWP43" s="708"/>
      <c r="SWQ43" s="709"/>
      <c r="SWR43" s="708"/>
      <c r="SWS43" s="709"/>
      <c r="SWT43" s="708"/>
      <c r="SWU43" s="709"/>
      <c r="SWV43" s="708"/>
      <c r="SWW43" s="709"/>
      <c r="SWX43" s="708"/>
      <c r="SWY43" s="709"/>
      <c r="SWZ43" s="708"/>
      <c r="SXA43" s="709"/>
      <c r="SXB43" s="708"/>
      <c r="SXC43" s="709"/>
      <c r="SXD43" s="708"/>
      <c r="SXE43" s="709"/>
      <c r="SXF43" s="708"/>
      <c r="SXG43" s="709"/>
      <c r="SXH43" s="708"/>
      <c r="SXI43" s="709"/>
      <c r="SXJ43" s="708"/>
      <c r="SXK43" s="709"/>
      <c r="SXL43" s="708"/>
      <c r="SXM43" s="709"/>
      <c r="SXN43" s="708"/>
      <c r="SXO43" s="709"/>
      <c r="SXP43" s="708"/>
      <c r="SXQ43" s="709"/>
      <c r="SXR43" s="708"/>
      <c r="SXS43" s="709"/>
      <c r="SXT43" s="708"/>
      <c r="SXU43" s="709"/>
      <c r="SXV43" s="708"/>
      <c r="SXW43" s="709"/>
      <c r="SXX43" s="708"/>
      <c r="SXY43" s="709"/>
      <c r="SXZ43" s="708"/>
      <c r="SYA43" s="709"/>
      <c r="SYB43" s="708"/>
      <c r="SYC43" s="709"/>
      <c r="SYD43" s="708"/>
      <c r="SYE43" s="709"/>
      <c r="SYF43" s="708"/>
      <c r="SYG43" s="709"/>
      <c r="SYH43" s="708"/>
      <c r="SYI43" s="709"/>
      <c r="SYJ43" s="708"/>
      <c r="SYK43" s="709"/>
      <c r="SYL43" s="708"/>
      <c r="SYM43" s="709"/>
      <c r="SYN43" s="708"/>
      <c r="SYO43" s="709"/>
      <c r="SYP43" s="708"/>
      <c r="SYQ43" s="709"/>
      <c r="SYR43" s="708"/>
      <c r="SYS43" s="709"/>
      <c r="SYT43" s="708"/>
      <c r="SYU43" s="709"/>
      <c r="SYV43" s="708"/>
      <c r="SYW43" s="709"/>
      <c r="SYX43" s="708"/>
      <c r="SYY43" s="709"/>
      <c r="SYZ43" s="708"/>
      <c r="SZA43" s="709"/>
      <c r="SZB43" s="708"/>
      <c r="SZC43" s="709"/>
      <c r="SZD43" s="708"/>
      <c r="SZE43" s="709"/>
      <c r="SZF43" s="708"/>
      <c r="SZG43" s="709"/>
      <c r="SZH43" s="708"/>
      <c r="SZI43" s="709"/>
      <c r="SZJ43" s="708"/>
      <c r="SZK43" s="709"/>
      <c r="SZL43" s="708"/>
      <c r="SZM43" s="709"/>
      <c r="SZN43" s="708"/>
      <c r="SZO43" s="709"/>
      <c r="SZP43" s="708"/>
      <c r="SZQ43" s="709"/>
      <c r="SZR43" s="708"/>
      <c r="SZS43" s="709"/>
      <c r="SZT43" s="708"/>
      <c r="SZU43" s="709"/>
      <c r="SZV43" s="708"/>
      <c r="SZW43" s="709"/>
      <c r="SZX43" s="708"/>
      <c r="SZY43" s="709"/>
      <c r="SZZ43" s="708"/>
      <c r="TAA43" s="709"/>
      <c r="TAB43" s="708"/>
      <c r="TAC43" s="709"/>
      <c r="TAD43" s="708"/>
      <c r="TAE43" s="709"/>
      <c r="TAF43" s="708"/>
      <c r="TAG43" s="709"/>
      <c r="TAH43" s="708"/>
      <c r="TAI43" s="709"/>
      <c r="TAJ43" s="708"/>
      <c r="TAK43" s="709"/>
      <c r="TAL43" s="708"/>
      <c r="TAM43" s="709"/>
      <c r="TAN43" s="708"/>
      <c r="TAO43" s="709"/>
      <c r="TAP43" s="708"/>
      <c r="TAQ43" s="709"/>
      <c r="TAR43" s="708"/>
      <c r="TAS43" s="709"/>
      <c r="TAT43" s="708"/>
      <c r="TAU43" s="709"/>
      <c r="TAV43" s="708"/>
      <c r="TAW43" s="709"/>
      <c r="TAX43" s="708"/>
      <c r="TAY43" s="709"/>
      <c r="TAZ43" s="708"/>
      <c r="TBA43" s="709"/>
      <c r="TBB43" s="708"/>
      <c r="TBC43" s="709"/>
      <c r="TBD43" s="708"/>
      <c r="TBE43" s="709"/>
      <c r="TBF43" s="708"/>
      <c r="TBG43" s="709"/>
      <c r="TBH43" s="708"/>
      <c r="TBI43" s="709"/>
      <c r="TBJ43" s="708"/>
      <c r="TBK43" s="709"/>
      <c r="TBL43" s="708"/>
      <c r="TBM43" s="709"/>
      <c r="TBN43" s="708"/>
      <c r="TBO43" s="709"/>
      <c r="TBP43" s="708"/>
      <c r="TBQ43" s="709"/>
      <c r="TBR43" s="708"/>
      <c r="TBS43" s="709"/>
      <c r="TBT43" s="708"/>
      <c r="TBU43" s="709"/>
      <c r="TBV43" s="708"/>
      <c r="TBW43" s="709"/>
      <c r="TBX43" s="708"/>
      <c r="TBY43" s="709"/>
      <c r="TBZ43" s="708"/>
      <c r="TCA43" s="709"/>
      <c r="TCB43" s="708"/>
      <c r="TCC43" s="709"/>
      <c r="TCD43" s="708"/>
      <c r="TCE43" s="709"/>
      <c r="TCF43" s="708"/>
      <c r="TCG43" s="709"/>
      <c r="TCH43" s="708"/>
      <c r="TCI43" s="709"/>
      <c r="TCJ43" s="708"/>
      <c r="TCK43" s="709"/>
      <c r="TCL43" s="708"/>
      <c r="TCM43" s="709"/>
      <c r="TCN43" s="708"/>
      <c r="TCO43" s="709"/>
      <c r="TCP43" s="708"/>
      <c r="TCQ43" s="709"/>
      <c r="TCR43" s="708"/>
      <c r="TCS43" s="709"/>
      <c r="TCT43" s="708"/>
      <c r="TCU43" s="709"/>
      <c r="TCV43" s="708"/>
      <c r="TCW43" s="709"/>
      <c r="TCX43" s="708"/>
      <c r="TCY43" s="709"/>
      <c r="TCZ43" s="708"/>
      <c r="TDA43" s="709"/>
      <c r="TDB43" s="708"/>
      <c r="TDC43" s="709"/>
      <c r="TDD43" s="708"/>
      <c r="TDE43" s="709"/>
      <c r="TDF43" s="708"/>
      <c r="TDG43" s="709"/>
      <c r="TDH43" s="708"/>
      <c r="TDI43" s="709"/>
      <c r="TDJ43" s="708"/>
      <c r="TDK43" s="709"/>
      <c r="TDL43" s="708"/>
      <c r="TDM43" s="709"/>
      <c r="TDN43" s="708"/>
      <c r="TDO43" s="709"/>
      <c r="TDP43" s="708"/>
      <c r="TDQ43" s="709"/>
      <c r="TDR43" s="708"/>
      <c r="TDS43" s="709"/>
      <c r="TDT43" s="708"/>
      <c r="TDU43" s="709"/>
      <c r="TDV43" s="708"/>
      <c r="TDW43" s="709"/>
      <c r="TDX43" s="708"/>
      <c r="TDY43" s="709"/>
      <c r="TDZ43" s="708"/>
      <c r="TEA43" s="709"/>
      <c r="TEB43" s="708"/>
      <c r="TEC43" s="709"/>
      <c r="TED43" s="708"/>
      <c r="TEE43" s="709"/>
      <c r="TEF43" s="708"/>
      <c r="TEG43" s="709"/>
      <c r="TEH43" s="708"/>
      <c r="TEI43" s="709"/>
      <c r="TEJ43" s="708"/>
      <c r="TEK43" s="709"/>
      <c r="TEL43" s="708"/>
      <c r="TEM43" s="709"/>
      <c r="TEN43" s="708"/>
      <c r="TEO43" s="709"/>
      <c r="TEP43" s="708"/>
      <c r="TEQ43" s="709"/>
      <c r="TER43" s="708"/>
      <c r="TES43" s="709"/>
      <c r="TET43" s="708"/>
      <c r="TEU43" s="709"/>
      <c r="TEV43" s="708"/>
      <c r="TEW43" s="709"/>
      <c r="TEX43" s="708"/>
      <c r="TEY43" s="709"/>
      <c r="TEZ43" s="708"/>
      <c r="TFA43" s="709"/>
      <c r="TFB43" s="708"/>
      <c r="TFC43" s="709"/>
      <c r="TFD43" s="708"/>
      <c r="TFE43" s="709"/>
      <c r="TFF43" s="708"/>
      <c r="TFG43" s="709"/>
      <c r="TFH43" s="708"/>
      <c r="TFI43" s="709"/>
      <c r="TFJ43" s="708"/>
      <c r="TFK43" s="709"/>
      <c r="TFL43" s="708"/>
      <c r="TFM43" s="709"/>
      <c r="TFN43" s="708"/>
      <c r="TFO43" s="709"/>
      <c r="TFP43" s="708"/>
      <c r="TFQ43" s="709"/>
      <c r="TFR43" s="708"/>
      <c r="TFS43" s="709"/>
      <c r="TFT43" s="708"/>
      <c r="TFU43" s="709"/>
      <c r="TFV43" s="708"/>
      <c r="TFW43" s="709"/>
      <c r="TFX43" s="708"/>
      <c r="TFY43" s="709"/>
      <c r="TFZ43" s="708"/>
      <c r="TGA43" s="709"/>
      <c r="TGB43" s="708"/>
      <c r="TGC43" s="709"/>
      <c r="TGD43" s="708"/>
      <c r="TGE43" s="709"/>
      <c r="TGF43" s="708"/>
      <c r="TGG43" s="709"/>
      <c r="TGH43" s="708"/>
      <c r="TGI43" s="709"/>
      <c r="TGJ43" s="708"/>
      <c r="TGK43" s="709"/>
      <c r="TGL43" s="708"/>
      <c r="TGM43" s="709"/>
      <c r="TGN43" s="708"/>
      <c r="TGO43" s="709"/>
      <c r="TGP43" s="708"/>
      <c r="TGQ43" s="709"/>
      <c r="TGR43" s="708"/>
      <c r="TGS43" s="709"/>
      <c r="TGT43" s="708"/>
      <c r="TGU43" s="709"/>
      <c r="TGV43" s="708"/>
      <c r="TGW43" s="709"/>
      <c r="TGX43" s="708"/>
      <c r="TGY43" s="709"/>
      <c r="TGZ43" s="708"/>
      <c r="THA43" s="709"/>
      <c r="THB43" s="708"/>
      <c r="THC43" s="709"/>
      <c r="THD43" s="708"/>
      <c r="THE43" s="709"/>
      <c r="THF43" s="708"/>
      <c r="THG43" s="709"/>
      <c r="THH43" s="708"/>
      <c r="THI43" s="709"/>
      <c r="THJ43" s="708"/>
      <c r="THK43" s="709"/>
      <c r="THL43" s="708"/>
      <c r="THM43" s="709"/>
      <c r="THN43" s="708"/>
      <c r="THO43" s="709"/>
      <c r="THP43" s="708"/>
      <c r="THQ43" s="709"/>
      <c r="THR43" s="708"/>
      <c r="THS43" s="709"/>
      <c r="THT43" s="708"/>
      <c r="THU43" s="709"/>
      <c r="THV43" s="708"/>
      <c r="THW43" s="709"/>
      <c r="THX43" s="708"/>
      <c r="THY43" s="709"/>
      <c r="THZ43" s="708"/>
      <c r="TIA43" s="709"/>
      <c r="TIB43" s="708"/>
      <c r="TIC43" s="709"/>
      <c r="TID43" s="708"/>
      <c r="TIE43" s="709"/>
      <c r="TIF43" s="708"/>
      <c r="TIG43" s="709"/>
      <c r="TIH43" s="708"/>
      <c r="TII43" s="709"/>
      <c r="TIJ43" s="708"/>
      <c r="TIK43" s="709"/>
      <c r="TIL43" s="708"/>
      <c r="TIM43" s="709"/>
      <c r="TIN43" s="708"/>
      <c r="TIO43" s="709"/>
      <c r="TIP43" s="708"/>
      <c r="TIQ43" s="709"/>
      <c r="TIR43" s="708"/>
      <c r="TIS43" s="709"/>
      <c r="TIT43" s="708"/>
      <c r="TIU43" s="709"/>
      <c r="TIV43" s="708"/>
      <c r="TIW43" s="709"/>
      <c r="TIX43" s="708"/>
      <c r="TIY43" s="709"/>
      <c r="TIZ43" s="708"/>
      <c r="TJA43" s="709"/>
      <c r="TJB43" s="708"/>
      <c r="TJC43" s="709"/>
      <c r="TJD43" s="708"/>
      <c r="TJE43" s="709"/>
      <c r="TJF43" s="708"/>
      <c r="TJG43" s="709"/>
      <c r="TJH43" s="708"/>
      <c r="TJI43" s="709"/>
      <c r="TJJ43" s="708"/>
      <c r="TJK43" s="709"/>
      <c r="TJL43" s="708"/>
      <c r="TJM43" s="709"/>
      <c r="TJN43" s="708"/>
      <c r="TJO43" s="709"/>
      <c r="TJP43" s="708"/>
      <c r="TJQ43" s="709"/>
      <c r="TJR43" s="708"/>
      <c r="TJS43" s="709"/>
      <c r="TJT43" s="708"/>
      <c r="TJU43" s="709"/>
      <c r="TJV43" s="708"/>
      <c r="TJW43" s="709"/>
      <c r="TJX43" s="708"/>
      <c r="TJY43" s="709"/>
      <c r="TJZ43" s="708"/>
      <c r="TKA43" s="709"/>
      <c r="TKB43" s="708"/>
      <c r="TKC43" s="709"/>
      <c r="TKD43" s="708"/>
      <c r="TKE43" s="709"/>
      <c r="TKF43" s="708"/>
      <c r="TKG43" s="709"/>
      <c r="TKH43" s="708"/>
      <c r="TKI43" s="709"/>
      <c r="TKJ43" s="708"/>
      <c r="TKK43" s="709"/>
      <c r="TKL43" s="708"/>
      <c r="TKM43" s="709"/>
      <c r="TKN43" s="708"/>
      <c r="TKO43" s="709"/>
      <c r="TKP43" s="708"/>
      <c r="TKQ43" s="709"/>
      <c r="TKR43" s="708"/>
      <c r="TKS43" s="709"/>
      <c r="TKT43" s="708"/>
      <c r="TKU43" s="709"/>
      <c r="TKV43" s="708"/>
      <c r="TKW43" s="709"/>
      <c r="TKX43" s="708"/>
      <c r="TKY43" s="709"/>
      <c r="TKZ43" s="708"/>
      <c r="TLA43" s="709"/>
      <c r="TLB43" s="708"/>
      <c r="TLC43" s="709"/>
      <c r="TLD43" s="708"/>
      <c r="TLE43" s="709"/>
      <c r="TLF43" s="708"/>
      <c r="TLG43" s="709"/>
      <c r="TLH43" s="708"/>
      <c r="TLI43" s="709"/>
      <c r="TLJ43" s="708"/>
      <c r="TLK43" s="709"/>
      <c r="TLL43" s="708"/>
      <c r="TLM43" s="709"/>
      <c r="TLN43" s="708"/>
      <c r="TLO43" s="709"/>
      <c r="TLP43" s="708"/>
      <c r="TLQ43" s="709"/>
      <c r="TLR43" s="708"/>
      <c r="TLS43" s="709"/>
      <c r="TLT43" s="708"/>
      <c r="TLU43" s="709"/>
      <c r="TLV43" s="708"/>
      <c r="TLW43" s="709"/>
      <c r="TLX43" s="708"/>
      <c r="TLY43" s="709"/>
      <c r="TLZ43" s="708"/>
      <c r="TMA43" s="709"/>
      <c r="TMB43" s="708"/>
      <c r="TMC43" s="709"/>
      <c r="TMD43" s="708"/>
      <c r="TME43" s="709"/>
      <c r="TMF43" s="708"/>
      <c r="TMG43" s="709"/>
      <c r="TMH43" s="708"/>
      <c r="TMI43" s="709"/>
      <c r="TMJ43" s="708"/>
      <c r="TMK43" s="709"/>
      <c r="TML43" s="708"/>
      <c r="TMM43" s="709"/>
      <c r="TMN43" s="708"/>
      <c r="TMO43" s="709"/>
      <c r="TMP43" s="708"/>
      <c r="TMQ43" s="709"/>
      <c r="TMR43" s="708"/>
      <c r="TMS43" s="709"/>
      <c r="TMT43" s="708"/>
      <c r="TMU43" s="709"/>
      <c r="TMV43" s="708"/>
      <c r="TMW43" s="709"/>
      <c r="TMX43" s="708"/>
      <c r="TMY43" s="709"/>
      <c r="TMZ43" s="708"/>
      <c r="TNA43" s="709"/>
      <c r="TNB43" s="708"/>
      <c r="TNC43" s="709"/>
      <c r="TND43" s="708"/>
      <c r="TNE43" s="709"/>
      <c r="TNF43" s="708"/>
      <c r="TNG43" s="709"/>
      <c r="TNH43" s="708"/>
      <c r="TNI43" s="709"/>
      <c r="TNJ43" s="708"/>
      <c r="TNK43" s="709"/>
      <c r="TNL43" s="708"/>
      <c r="TNM43" s="709"/>
      <c r="TNN43" s="708"/>
      <c r="TNO43" s="709"/>
      <c r="TNP43" s="708"/>
      <c r="TNQ43" s="709"/>
      <c r="TNR43" s="708"/>
      <c r="TNS43" s="709"/>
      <c r="TNT43" s="708"/>
      <c r="TNU43" s="709"/>
      <c r="TNV43" s="708"/>
      <c r="TNW43" s="709"/>
      <c r="TNX43" s="708"/>
      <c r="TNY43" s="709"/>
      <c r="TNZ43" s="708"/>
      <c r="TOA43" s="709"/>
      <c r="TOB43" s="708"/>
      <c r="TOC43" s="709"/>
      <c r="TOD43" s="708"/>
      <c r="TOE43" s="709"/>
      <c r="TOF43" s="708"/>
      <c r="TOG43" s="709"/>
      <c r="TOH43" s="708"/>
      <c r="TOI43" s="709"/>
      <c r="TOJ43" s="708"/>
      <c r="TOK43" s="709"/>
      <c r="TOL43" s="708"/>
      <c r="TOM43" s="709"/>
      <c r="TON43" s="708"/>
      <c r="TOO43" s="709"/>
      <c r="TOP43" s="708"/>
      <c r="TOQ43" s="709"/>
      <c r="TOR43" s="708"/>
      <c r="TOS43" s="709"/>
      <c r="TOT43" s="708"/>
      <c r="TOU43" s="709"/>
      <c r="TOV43" s="708"/>
      <c r="TOW43" s="709"/>
      <c r="TOX43" s="708"/>
      <c r="TOY43" s="709"/>
      <c r="TOZ43" s="708"/>
      <c r="TPA43" s="709"/>
      <c r="TPB43" s="708"/>
      <c r="TPC43" s="709"/>
      <c r="TPD43" s="708"/>
      <c r="TPE43" s="709"/>
      <c r="TPF43" s="708"/>
      <c r="TPG43" s="709"/>
      <c r="TPH43" s="708"/>
      <c r="TPI43" s="709"/>
      <c r="TPJ43" s="708"/>
      <c r="TPK43" s="709"/>
      <c r="TPL43" s="708"/>
      <c r="TPM43" s="709"/>
      <c r="TPN43" s="708"/>
      <c r="TPO43" s="709"/>
      <c r="TPP43" s="708"/>
      <c r="TPQ43" s="709"/>
      <c r="TPR43" s="708"/>
      <c r="TPS43" s="709"/>
      <c r="TPT43" s="708"/>
      <c r="TPU43" s="709"/>
      <c r="TPV43" s="708"/>
      <c r="TPW43" s="709"/>
      <c r="TPX43" s="708"/>
      <c r="TPY43" s="709"/>
      <c r="TPZ43" s="708"/>
      <c r="TQA43" s="709"/>
      <c r="TQB43" s="708"/>
      <c r="TQC43" s="709"/>
      <c r="TQD43" s="708"/>
      <c r="TQE43" s="709"/>
      <c r="TQF43" s="708"/>
      <c r="TQG43" s="709"/>
      <c r="TQH43" s="708"/>
      <c r="TQI43" s="709"/>
      <c r="TQJ43" s="708"/>
      <c r="TQK43" s="709"/>
      <c r="TQL43" s="708"/>
      <c r="TQM43" s="709"/>
      <c r="TQN43" s="708"/>
      <c r="TQO43" s="709"/>
      <c r="TQP43" s="708"/>
      <c r="TQQ43" s="709"/>
      <c r="TQR43" s="708"/>
      <c r="TQS43" s="709"/>
      <c r="TQT43" s="708"/>
      <c r="TQU43" s="709"/>
      <c r="TQV43" s="708"/>
      <c r="TQW43" s="709"/>
      <c r="TQX43" s="708"/>
      <c r="TQY43" s="709"/>
      <c r="TQZ43" s="708"/>
      <c r="TRA43" s="709"/>
      <c r="TRB43" s="708"/>
      <c r="TRC43" s="709"/>
      <c r="TRD43" s="708"/>
      <c r="TRE43" s="709"/>
      <c r="TRF43" s="708"/>
      <c r="TRG43" s="709"/>
      <c r="TRH43" s="708"/>
      <c r="TRI43" s="709"/>
      <c r="TRJ43" s="708"/>
      <c r="TRK43" s="709"/>
      <c r="TRL43" s="708"/>
      <c r="TRM43" s="709"/>
      <c r="TRN43" s="708"/>
      <c r="TRO43" s="709"/>
      <c r="TRP43" s="708"/>
      <c r="TRQ43" s="709"/>
      <c r="TRR43" s="708"/>
      <c r="TRS43" s="709"/>
      <c r="TRT43" s="708"/>
      <c r="TRU43" s="709"/>
      <c r="TRV43" s="708"/>
      <c r="TRW43" s="709"/>
      <c r="TRX43" s="708"/>
      <c r="TRY43" s="709"/>
      <c r="TRZ43" s="708"/>
      <c r="TSA43" s="709"/>
      <c r="TSB43" s="708"/>
      <c r="TSC43" s="709"/>
      <c r="TSD43" s="708"/>
      <c r="TSE43" s="709"/>
      <c r="TSF43" s="708"/>
      <c r="TSG43" s="709"/>
      <c r="TSH43" s="708"/>
      <c r="TSI43" s="709"/>
      <c r="TSJ43" s="708"/>
      <c r="TSK43" s="709"/>
      <c r="TSL43" s="708"/>
      <c r="TSM43" s="709"/>
      <c r="TSN43" s="708"/>
      <c r="TSO43" s="709"/>
      <c r="TSP43" s="708"/>
      <c r="TSQ43" s="709"/>
      <c r="TSR43" s="708"/>
      <c r="TSS43" s="709"/>
      <c r="TST43" s="708"/>
      <c r="TSU43" s="709"/>
      <c r="TSV43" s="708"/>
      <c r="TSW43" s="709"/>
      <c r="TSX43" s="708"/>
      <c r="TSY43" s="709"/>
      <c r="TSZ43" s="708"/>
      <c r="TTA43" s="709"/>
      <c r="TTB43" s="708"/>
      <c r="TTC43" s="709"/>
      <c r="TTD43" s="708"/>
      <c r="TTE43" s="709"/>
      <c r="TTF43" s="708"/>
      <c r="TTG43" s="709"/>
      <c r="TTH43" s="708"/>
      <c r="TTI43" s="709"/>
      <c r="TTJ43" s="708"/>
      <c r="TTK43" s="709"/>
      <c r="TTL43" s="708"/>
      <c r="TTM43" s="709"/>
      <c r="TTN43" s="708"/>
      <c r="TTO43" s="709"/>
      <c r="TTP43" s="708"/>
      <c r="TTQ43" s="709"/>
      <c r="TTR43" s="708"/>
      <c r="TTS43" s="709"/>
      <c r="TTT43" s="708"/>
      <c r="TTU43" s="709"/>
      <c r="TTV43" s="708"/>
      <c r="TTW43" s="709"/>
      <c r="TTX43" s="708"/>
      <c r="TTY43" s="709"/>
      <c r="TTZ43" s="708"/>
      <c r="TUA43" s="709"/>
      <c r="TUB43" s="708"/>
      <c r="TUC43" s="709"/>
      <c r="TUD43" s="708"/>
      <c r="TUE43" s="709"/>
      <c r="TUF43" s="708"/>
      <c r="TUG43" s="709"/>
      <c r="TUH43" s="708"/>
      <c r="TUI43" s="709"/>
      <c r="TUJ43" s="708"/>
      <c r="TUK43" s="709"/>
      <c r="TUL43" s="708"/>
      <c r="TUM43" s="709"/>
      <c r="TUN43" s="708"/>
      <c r="TUO43" s="709"/>
      <c r="TUP43" s="708"/>
      <c r="TUQ43" s="709"/>
      <c r="TUR43" s="708"/>
      <c r="TUS43" s="709"/>
      <c r="TUT43" s="708"/>
      <c r="TUU43" s="709"/>
      <c r="TUV43" s="708"/>
      <c r="TUW43" s="709"/>
      <c r="TUX43" s="708"/>
      <c r="TUY43" s="709"/>
      <c r="TUZ43" s="708"/>
      <c r="TVA43" s="709"/>
      <c r="TVB43" s="708"/>
      <c r="TVC43" s="709"/>
      <c r="TVD43" s="708"/>
      <c r="TVE43" s="709"/>
      <c r="TVF43" s="708"/>
      <c r="TVG43" s="709"/>
      <c r="TVH43" s="708"/>
      <c r="TVI43" s="709"/>
      <c r="TVJ43" s="708"/>
      <c r="TVK43" s="709"/>
      <c r="TVL43" s="708"/>
      <c r="TVM43" s="709"/>
      <c r="TVN43" s="708"/>
      <c r="TVO43" s="709"/>
      <c r="TVP43" s="708"/>
      <c r="TVQ43" s="709"/>
      <c r="TVR43" s="708"/>
      <c r="TVS43" s="709"/>
      <c r="TVT43" s="708"/>
      <c r="TVU43" s="709"/>
      <c r="TVV43" s="708"/>
      <c r="TVW43" s="709"/>
      <c r="TVX43" s="708"/>
      <c r="TVY43" s="709"/>
      <c r="TVZ43" s="708"/>
      <c r="TWA43" s="709"/>
      <c r="TWB43" s="708"/>
      <c r="TWC43" s="709"/>
      <c r="TWD43" s="708"/>
      <c r="TWE43" s="709"/>
      <c r="TWF43" s="708"/>
      <c r="TWG43" s="709"/>
      <c r="TWH43" s="708"/>
      <c r="TWI43" s="709"/>
      <c r="TWJ43" s="708"/>
      <c r="TWK43" s="709"/>
      <c r="TWL43" s="708"/>
      <c r="TWM43" s="709"/>
      <c r="TWN43" s="708"/>
      <c r="TWO43" s="709"/>
      <c r="TWP43" s="708"/>
      <c r="TWQ43" s="709"/>
      <c r="TWR43" s="708"/>
      <c r="TWS43" s="709"/>
      <c r="TWT43" s="708"/>
      <c r="TWU43" s="709"/>
      <c r="TWV43" s="708"/>
      <c r="TWW43" s="709"/>
      <c r="TWX43" s="708"/>
      <c r="TWY43" s="709"/>
      <c r="TWZ43" s="708"/>
      <c r="TXA43" s="709"/>
      <c r="TXB43" s="708"/>
      <c r="TXC43" s="709"/>
      <c r="TXD43" s="708"/>
      <c r="TXE43" s="709"/>
      <c r="TXF43" s="708"/>
      <c r="TXG43" s="709"/>
      <c r="TXH43" s="708"/>
      <c r="TXI43" s="709"/>
      <c r="TXJ43" s="708"/>
      <c r="TXK43" s="709"/>
      <c r="TXL43" s="708"/>
      <c r="TXM43" s="709"/>
      <c r="TXN43" s="708"/>
      <c r="TXO43" s="709"/>
      <c r="TXP43" s="708"/>
      <c r="TXQ43" s="709"/>
      <c r="TXR43" s="708"/>
      <c r="TXS43" s="709"/>
      <c r="TXT43" s="708"/>
      <c r="TXU43" s="709"/>
      <c r="TXV43" s="708"/>
      <c r="TXW43" s="709"/>
      <c r="TXX43" s="708"/>
      <c r="TXY43" s="709"/>
      <c r="TXZ43" s="708"/>
      <c r="TYA43" s="709"/>
      <c r="TYB43" s="708"/>
      <c r="TYC43" s="709"/>
      <c r="TYD43" s="708"/>
      <c r="TYE43" s="709"/>
      <c r="TYF43" s="708"/>
      <c r="TYG43" s="709"/>
      <c r="TYH43" s="708"/>
      <c r="TYI43" s="709"/>
      <c r="TYJ43" s="708"/>
      <c r="TYK43" s="709"/>
      <c r="TYL43" s="708"/>
      <c r="TYM43" s="709"/>
      <c r="TYN43" s="708"/>
      <c r="TYO43" s="709"/>
      <c r="TYP43" s="708"/>
      <c r="TYQ43" s="709"/>
      <c r="TYR43" s="708"/>
      <c r="TYS43" s="709"/>
      <c r="TYT43" s="708"/>
      <c r="TYU43" s="709"/>
      <c r="TYV43" s="708"/>
      <c r="TYW43" s="709"/>
      <c r="TYX43" s="708"/>
      <c r="TYY43" s="709"/>
      <c r="TYZ43" s="708"/>
      <c r="TZA43" s="709"/>
      <c r="TZB43" s="708"/>
      <c r="TZC43" s="709"/>
      <c r="TZD43" s="708"/>
      <c r="TZE43" s="709"/>
      <c r="TZF43" s="708"/>
      <c r="TZG43" s="709"/>
      <c r="TZH43" s="708"/>
      <c r="TZI43" s="709"/>
      <c r="TZJ43" s="708"/>
      <c r="TZK43" s="709"/>
      <c r="TZL43" s="708"/>
      <c r="TZM43" s="709"/>
      <c r="TZN43" s="708"/>
      <c r="TZO43" s="709"/>
      <c r="TZP43" s="708"/>
      <c r="TZQ43" s="709"/>
      <c r="TZR43" s="708"/>
      <c r="TZS43" s="709"/>
      <c r="TZT43" s="708"/>
      <c r="TZU43" s="709"/>
      <c r="TZV43" s="708"/>
      <c r="TZW43" s="709"/>
      <c r="TZX43" s="708"/>
      <c r="TZY43" s="709"/>
      <c r="TZZ43" s="708"/>
      <c r="UAA43" s="709"/>
      <c r="UAB43" s="708"/>
      <c r="UAC43" s="709"/>
      <c r="UAD43" s="708"/>
      <c r="UAE43" s="709"/>
      <c r="UAF43" s="708"/>
      <c r="UAG43" s="709"/>
      <c r="UAH43" s="708"/>
      <c r="UAI43" s="709"/>
      <c r="UAJ43" s="708"/>
      <c r="UAK43" s="709"/>
      <c r="UAL43" s="708"/>
      <c r="UAM43" s="709"/>
      <c r="UAN43" s="708"/>
      <c r="UAO43" s="709"/>
      <c r="UAP43" s="708"/>
      <c r="UAQ43" s="709"/>
      <c r="UAR43" s="708"/>
      <c r="UAS43" s="709"/>
      <c r="UAT43" s="708"/>
      <c r="UAU43" s="709"/>
      <c r="UAV43" s="708"/>
      <c r="UAW43" s="709"/>
      <c r="UAX43" s="708"/>
      <c r="UAY43" s="709"/>
      <c r="UAZ43" s="708"/>
      <c r="UBA43" s="709"/>
      <c r="UBB43" s="708"/>
      <c r="UBC43" s="709"/>
      <c r="UBD43" s="708"/>
      <c r="UBE43" s="709"/>
      <c r="UBF43" s="708"/>
      <c r="UBG43" s="709"/>
      <c r="UBH43" s="708"/>
      <c r="UBI43" s="709"/>
      <c r="UBJ43" s="708"/>
      <c r="UBK43" s="709"/>
      <c r="UBL43" s="708"/>
      <c r="UBM43" s="709"/>
      <c r="UBN43" s="708"/>
      <c r="UBO43" s="709"/>
      <c r="UBP43" s="708"/>
      <c r="UBQ43" s="709"/>
      <c r="UBR43" s="708"/>
      <c r="UBS43" s="709"/>
      <c r="UBT43" s="708"/>
      <c r="UBU43" s="709"/>
      <c r="UBV43" s="708"/>
      <c r="UBW43" s="709"/>
      <c r="UBX43" s="708"/>
      <c r="UBY43" s="709"/>
      <c r="UBZ43" s="708"/>
      <c r="UCA43" s="709"/>
      <c r="UCB43" s="708"/>
      <c r="UCC43" s="709"/>
      <c r="UCD43" s="708"/>
      <c r="UCE43" s="709"/>
      <c r="UCF43" s="708"/>
      <c r="UCG43" s="709"/>
      <c r="UCH43" s="708"/>
      <c r="UCI43" s="709"/>
      <c r="UCJ43" s="708"/>
      <c r="UCK43" s="709"/>
      <c r="UCL43" s="708"/>
      <c r="UCM43" s="709"/>
      <c r="UCN43" s="708"/>
      <c r="UCO43" s="709"/>
      <c r="UCP43" s="708"/>
      <c r="UCQ43" s="709"/>
      <c r="UCR43" s="708"/>
      <c r="UCS43" s="709"/>
      <c r="UCT43" s="708"/>
      <c r="UCU43" s="709"/>
      <c r="UCV43" s="708"/>
      <c r="UCW43" s="709"/>
      <c r="UCX43" s="708"/>
      <c r="UCY43" s="709"/>
      <c r="UCZ43" s="708"/>
      <c r="UDA43" s="709"/>
      <c r="UDB43" s="708"/>
      <c r="UDC43" s="709"/>
      <c r="UDD43" s="708"/>
      <c r="UDE43" s="709"/>
      <c r="UDF43" s="708"/>
      <c r="UDG43" s="709"/>
      <c r="UDH43" s="708"/>
      <c r="UDI43" s="709"/>
      <c r="UDJ43" s="708"/>
      <c r="UDK43" s="709"/>
      <c r="UDL43" s="708"/>
      <c r="UDM43" s="709"/>
      <c r="UDN43" s="708"/>
      <c r="UDO43" s="709"/>
      <c r="UDP43" s="708"/>
      <c r="UDQ43" s="709"/>
      <c r="UDR43" s="708"/>
      <c r="UDS43" s="709"/>
      <c r="UDT43" s="708"/>
      <c r="UDU43" s="709"/>
      <c r="UDV43" s="708"/>
      <c r="UDW43" s="709"/>
      <c r="UDX43" s="708"/>
      <c r="UDY43" s="709"/>
      <c r="UDZ43" s="708"/>
      <c r="UEA43" s="709"/>
      <c r="UEB43" s="708"/>
      <c r="UEC43" s="709"/>
      <c r="UED43" s="708"/>
      <c r="UEE43" s="709"/>
      <c r="UEF43" s="708"/>
      <c r="UEG43" s="709"/>
      <c r="UEH43" s="708"/>
      <c r="UEI43" s="709"/>
      <c r="UEJ43" s="708"/>
      <c r="UEK43" s="709"/>
      <c r="UEL43" s="708"/>
      <c r="UEM43" s="709"/>
      <c r="UEN43" s="708"/>
      <c r="UEO43" s="709"/>
      <c r="UEP43" s="708"/>
      <c r="UEQ43" s="709"/>
      <c r="UER43" s="708"/>
      <c r="UES43" s="709"/>
      <c r="UET43" s="708"/>
      <c r="UEU43" s="709"/>
      <c r="UEV43" s="708"/>
      <c r="UEW43" s="709"/>
      <c r="UEX43" s="708"/>
      <c r="UEY43" s="709"/>
      <c r="UEZ43" s="708"/>
      <c r="UFA43" s="709"/>
      <c r="UFB43" s="708"/>
      <c r="UFC43" s="709"/>
      <c r="UFD43" s="708"/>
      <c r="UFE43" s="709"/>
      <c r="UFF43" s="708"/>
      <c r="UFG43" s="709"/>
      <c r="UFH43" s="708"/>
      <c r="UFI43" s="709"/>
      <c r="UFJ43" s="708"/>
      <c r="UFK43" s="709"/>
      <c r="UFL43" s="708"/>
      <c r="UFM43" s="709"/>
      <c r="UFN43" s="708"/>
      <c r="UFO43" s="709"/>
      <c r="UFP43" s="708"/>
      <c r="UFQ43" s="709"/>
      <c r="UFR43" s="708"/>
      <c r="UFS43" s="709"/>
      <c r="UFT43" s="708"/>
      <c r="UFU43" s="709"/>
      <c r="UFV43" s="708"/>
      <c r="UFW43" s="709"/>
      <c r="UFX43" s="708"/>
      <c r="UFY43" s="709"/>
      <c r="UFZ43" s="708"/>
      <c r="UGA43" s="709"/>
      <c r="UGB43" s="708"/>
      <c r="UGC43" s="709"/>
      <c r="UGD43" s="708"/>
      <c r="UGE43" s="709"/>
      <c r="UGF43" s="708"/>
      <c r="UGG43" s="709"/>
      <c r="UGH43" s="708"/>
      <c r="UGI43" s="709"/>
      <c r="UGJ43" s="708"/>
      <c r="UGK43" s="709"/>
      <c r="UGL43" s="708"/>
      <c r="UGM43" s="709"/>
      <c r="UGN43" s="708"/>
      <c r="UGO43" s="709"/>
      <c r="UGP43" s="708"/>
      <c r="UGQ43" s="709"/>
      <c r="UGR43" s="708"/>
      <c r="UGS43" s="709"/>
      <c r="UGT43" s="708"/>
      <c r="UGU43" s="709"/>
      <c r="UGV43" s="708"/>
      <c r="UGW43" s="709"/>
      <c r="UGX43" s="708"/>
      <c r="UGY43" s="709"/>
      <c r="UGZ43" s="708"/>
      <c r="UHA43" s="709"/>
      <c r="UHB43" s="708"/>
      <c r="UHC43" s="709"/>
      <c r="UHD43" s="708"/>
      <c r="UHE43" s="709"/>
      <c r="UHF43" s="708"/>
      <c r="UHG43" s="709"/>
      <c r="UHH43" s="708"/>
      <c r="UHI43" s="709"/>
      <c r="UHJ43" s="708"/>
      <c r="UHK43" s="709"/>
      <c r="UHL43" s="708"/>
      <c r="UHM43" s="709"/>
      <c r="UHN43" s="708"/>
      <c r="UHO43" s="709"/>
      <c r="UHP43" s="708"/>
      <c r="UHQ43" s="709"/>
      <c r="UHR43" s="708"/>
      <c r="UHS43" s="709"/>
      <c r="UHT43" s="708"/>
      <c r="UHU43" s="709"/>
      <c r="UHV43" s="708"/>
      <c r="UHW43" s="709"/>
      <c r="UHX43" s="708"/>
      <c r="UHY43" s="709"/>
      <c r="UHZ43" s="708"/>
      <c r="UIA43" s="709"/>
      <c r="UIB43" s="708"/>
      <c r="UIC43" s="709"/>
      <c r="UID43" s="708"/>
      <c r="UIE43" s="709"/>
      <c r="UIF43" s="708"/>
      <c r="UIG43" s="709"/>
      <c r="UIH43" s="708"/>
      <c r="UII43" s="709"/>
      <c r="UIJ43" s="708"/>
      <c r="UIK43" s="709"/>
      <c r="UIL43" s="708"/>
      <c r="UIM43" s="709"/>
      <c r="UIN43" s="708"/>
      <c r="UIO43" s="709"/>
      <c r="UIP43" s="708"/>
      <c r="UIQ43" s="709"/>
      <c r="UIR43" s="708"/>
      <c r="UIS43" s="709"/>
      <c r="UIT43" s="708"/>
      <c r="UIU43" s="709"/>
      <c r="UIV43" s="708"/>
      <c r="UIW43" s="709"/>
      <c r="UIX43" s="708"/>
      <c r="UIY43" s="709"/>
      <c r="UIZ43" s="708"/>
      <c r="UJA43" s="709"/>
      <c r="UJB43" s="708"/>
      <c r="UJC43" s="709"/>
      <c r="UJD43" s="708"/>
      <c r="UJE43" s="709"/>
      <c r="UJF43" s="708"/>
      <c r="UJG43" s="709"/>
      <c r="UJH43" s="708"/>
      <c r="UJI43" s="709"/>
      <c r="UJJ43" s="708"/>
      <c r="UJK43" s="709"/>
      <c r="UJL43" s="708"/>
      <c r="UJM43" s="709"/>
      <c r="UJN43" s="708"/>
      <c r="UJO43" s="709"/>
      <c r="UJP43" s="708"/>
      <c r="UJQ43" s="709"/>
      <c r="UJR43" s="708"/>
      <c r="UJS43" s="709"/>
      <c r="UJT43" s="708"/>
      <c r="UJU43" s="709"/>
      <c r="UJV43" s="708"/>
      <c r="UJW43" s="709"/>
      <c r="UJX43" s="708"/>
      <c r="UJY43" s="709"/>
      <c r="UJZ43" s="708"/>
      <c r="UKA43" s="709"/>
      <c r="UKB43" s="708"/>
      <c r="UKC43" s="709"/>
      <c r="UKD43" s="708"/>
      <c r="UKE43" s="709"/>
      <c r="UKF43" s="708"/>
      <c r="UKG43" s="709"/>
      <c r="UKH43" s="708"/>
      <c r="UKI43" s="709"/>
      <c r="UKJ43" s="708"/>
      <c r="UKK43" s="709"/>
      <c r="UKL43" s="708"/>
      <c r="UKM43" s="709"/>
      <c r="UKN43" s="708"/>
      <c r="UKO43" s="709"/>
      <c r="UKP43" s="708"/>
      <c r="UKQ43" s="709"/>
      <c r="UKR43" s="708"/>
      <c r="UKS43" s="709"/>
      <c r="UKT43" s="708"/>
      <c r="UKU43" s="709"/>
      <c r="UKV43" s="708"/>
      <c r="UKW43" s="709"/>
      <c r="UKX43" s="708"/>
      <c r="UKY43" s="709"/>
      <c r="UKZ43" s="708"/>
      <c r="ULA43" s="709"/>
      <c r="ULB43" s="708"/>
      <c r="ULC43" s="709"/>
      <c r="ULD43" s="708"/>
      <c r="ULE43" s="709"/>
      <c r="ULF43" s="708"/>
      <c r="ULG43" s="709"/>
      <c r="ULH43" s="708"/>
      <c r="ULI43" s="709"/>
      <c r="ULJ43" s="708"/>
      <c r="ULK43" s="709"/>
      <c r="ULL43" s="708"/>
      <c r="ULM43" s="709"/>
      <c r="ULN43" s="708"/>
      <c r="ULO43" s="709"/>
      <c r="ULP43" s="708"/>
      <c r="ULQ43" s="709"/>
      <c r="ULR43" s="708"/>
      <c r="ULS43" s="709"/>
      <c r="ULT43" s="708"/>
      <c r="ULU43" s="709"/>
      <c r="ULV43" s="708"/>
      <c r="ULW43" s="709"/>
      <c r="ULX43" s="708"/>
      <c r="ULY43" s="709"/>
      <c r="ULZ43" s="708"/>
      <c r="UMA43" s="709"/>
      <c r="UMB43" s="708"/>
      <c r="UMC43" s="709"/>
      <c r="UMD43" s="708"/>
      <c r="UME43" s="709"/>
      <c r="UMF43" s="708"/>
      <c r="UMG43" s="709"/>
      <c r="UMH43" s="708"/>
      <c r="UMI43" s="709"/>
      <c r="UMJ43" s="708"/>
      <c r="UMK43" s="709"/>
      <c r="UML43" s="708"/>
      <c r="UMM43" s="709"/>
      <c r="UMN43" s="708"/>
      <c r="UMO43" s="709"/>
      <c r="UMP43" s="708"/>
      <c r="UMQ43" s="709"/>
      <c r="UMR43" s="708"/>
      <c r="UMS43" s="709"/>
      <c r="UMT43" s="708"/>
      <c r="UMU43" s="709"/>
      <c r="UMV43" s="708"/>
      <c r="UMW43" s="709"/>
      <c r="UMX43" s="708"/>
      <c r="UMY43" s="709"/>
      <c r="UMZ43" s="708"/>
      <c r="UNA43" s="709"/>
      <c r="UNB43" s="708"/>
      <c r="UNC43" s="709"/>
      <c r="UND43" s="708"/>
      <c r="UNE43" s="709"/>
      <c r="UNF43" s="708"/>
      <c r="UNG43" s="709"/>
      <c r="UNH43" s="708"/>
      <c r="UNI43" s="709"/>
      <c r="UNJ43" s="708"/>
      <c r="UNK43" s="709"/>
      <c r="UNL43" s="708"/>
      <c r="UNM43" s="709"/>
      <c r="UNN43" s="708"/>
      <c r="UNO43" s="709"/>
      <c r="UNP43" s="708"/>
      <c r="UNQ43" s="709"/>
      <c r="UNR43" s="708"/>
      <c r="UNS43" s="709"/>
      <c r="UNT43" s="708"/>
      <c r="UNU43" s="709"/>
      <c r="UNV43" s="708"/>
      <c r="UNW43" s="709"/>
      <c r="UNX43" s="708"/>
      <c r="UNY43" s="709"/>
      <c r="UNZ43" s="708"/>
      <c r="UOA43" s="709"/>
      <c r="UOB43" s="708"/>
      <c r="UOC43" s="709"/>
      <c r="UOD43" s="708"/>
      <c r="UOE43" s="709"/>
      <c r="UOF43" s="708"/>
      <c r="UOG43" s="709"/>
      <c r="UOH43" s="708"/>
      <c r="UOI43" s="709"/>
      <c r="UOJ43" s="708"/>
      <c r="UOK43" s="709"/>
      <c r="UOL43" s="708"/>
      <c r="UOM43" s="709"/>
      <c r="UON43" s="708"/>
      <c r="UOO43" s="709"/>
      <c r="UOP43" s="708"/>
      <c r="UOQ43" s="709"/>
      <c r="UOR43" s="708"/>
      <c r="UOS43" s="709"/>
      <c r="UOT43" s="708"/>
      <c r="UOU43" s="709"/>
      <c r="UOV43" s="708"/>
      <c r="UOW43" s="709"/>
      <c r="UOX43" s="708"/>
      <c r="UOY43" s="709"/>
      <c r="UOZ43" s="708"/>
      <c r="UPA43" s="709"/>
      <c r="UPB43" s="708"/>
      <c r="UPC43" s="709"/>
      <c r="UPD43" s="708"/>
      <c r="UPE43" s="709"/>
      <c r="UPF43" s="708"/>
      <c r="UPG43" s="709"/>
      <c r="UPH43" s="708"/>
      <c r="UPI43" s="709"/>
      <c r="UPJ43" s="708"/>
      <c r="UPK43" s="709"/>
      <c r="UPL43" s="708"/>
      <c r="UPM43" s="709"/>
      <c r="UPN43" s="708"/>
      <c r="UPO43" s="709"/>
      <c r="UPP43" s="708"/>
      <c r="UPQ43" s="709"/>
      <c r="UPR43" s="708"/>
      <c r="UPS43" s="709"/>
      <c r="UPT43" s="708"/>
      <c r="UPU43" s="709"/>
      <c r="UPV43" s="708"/>
      <c r="UPW43" s="709"/>
      <c r="UPX43" s="708"/>
      <c r="UPY43" s="709"/>
      <c r="UPZ43" s="708"/>
      <c r="UQA43" s="709"/>
      <c r="UQB43" s="708"/>
      <c r="UQC43" s="709"/>
      <c r="UQD43" s="708"/>
      <c r="UQE43" s="709"/>
      <c r="UQF43" s="708"/>
      <c r="UQG43" s="709"/>
      <c r="UQH43" s="708"/>
      <c r="UQI43" s="709"/>
      <c r="UQJ43" s="708"/>
      <c r="UQK43" s="709"/>
      <c r="UQL43" s="708"/>
      <c r="UQM43" s="709"/>
      <c r="UQN43" s="708"/>
      <c r="UQO43" s="709"/>
      <c r="UQP43" s="708"/>
      <c r="UQQ43" s="709"/>
      <c r="UQR43" s="708"/>
      <c r="UQS43" s="709"/>
      <c r="UQT43" s="708"/>
      <c r="UQU43" s="709"/>
      <c r="UQV43" s="708"/>
      <c r="UQW43" s="709"/>
      <c r="UQX43" s="708"/>
      <c r="UQY43" s="709"/>
      <c r="UQZ43" s="708"/>
      <c r="URA43" s="709"/>
      <c r="URB43" s="708"/>
      <c r="URC43" s="709"/>
      <c r="URD43" s="708"/>
      <c r="URE43" s="709"/>
      <c r="URF43" s="708"/>
      <c r="URG43" s="709"/>
      <c r="URH43" s="708"/>
      <c r="URI43" s="709"/>
      <c r="URJ43" s="708"/>
      <c r="URK43" s="709"/>
      <c r="URL43" s="708"/>
      <c r="URM43" s="709"/>
      <c r="URN43" s="708"/>
      <c r="URO43" s="709"/>
      <c r="URP43" s="708"/>
      <c r="URQ43" s="709"/>
      <c r="URR43" s="708"/>
      <c r="URS43" s="709"/>
      <c r="URT43" s="708"/>
      <c r="URU43" s="709"/>
      <c r="URV43" s="708"/>
      <c r="URW43" s="709"/>
      <c r="URX43" s="708"/>
      <c r="URY43" s="709"/>
      <c r="URZ43" s="708"/>
      <c r="USA43" s="709"/>
      <c r="USB43" s="708"/>
      <c r="USC43" s="709"/>
      <c r="USD43" s="708"/>
      <c r="USE43" s="709"/>
      <c r="USF43" s="708"/>
      <c r="USG43" s="709"/>
      <c r="USH43" s="708"/>
      <c r="USI43" s="709"/>
      <c r="USJ43" s="708"/>
      <c r="USK43" s="709"/>
      <c r="USL43" s="708"/>
      <c r="USM43" s="709"/>
      <c r="USN43" s="708"/>
      <c r="USO43" s="709"/>
      <c r="USP43" s="708"/>
      <c r="USQ43" s="709"/>
      <c r="USR43" s="708"/>
      <c r="USS43" s="709"/>
      <c r="UST43" s="708"/>
      <c r="USU43" s="709"/>
      <c r="USV43" s="708"/>
      <c r="USW43" s="709"/>
      <c r="USX43" s="708"/>
      <c r="USY43" s="709"/>
      <c r="USZ43" s="708"/>
      <c r="UTA43" s="709"/>
      <c r="UTB43" s="708"/>
      <c r="UTC43" s="709"/>
      <c r="UTD43" s="708"/>
      <c r="UTE43" s="709"/>
      <c r="UTF43" s="708"/>
      <c r="UTG43" s="709"/>
      <c r="UTH43" s="708"/>
      <c r="UTI43" s="709"/>
      <c r="UTJ43" s="708"/>
      <c r="UTK43" s="709"/>
      <c r="UTL43" s="708"/>
      <c r="UTM43" s="709"/>
      <c r="UTN43" s="708"/>
      <c r="UTO43" s="709"/>
      <c r="UTP43" s="708"/>
      <c r="UTQ43" s="709"/>
      <c r="UTR43" s="708"/>
      <c r="UTS43" s="709"/>
      <c r="UTT43" s="708"/>
      <c r="UTU43" s="709"/>
      <c r="UTV43" s="708"/>
      <c r="UTW43" s="709"/>
      <c r="UTX43" s="708"/>
      <c r="UTY43" s="709"/>
      <c r="UTZ43" s="708"/>
      <c r="UUA43" s="709"/>
      <c r="UUB43" s="708"/>
      <c r="UUC43" s="709"/>
      <c r="UUD43" s="708"/>
      <c r="UUE43" s="709"/>
      <c r="UUF43" s="708"/>
      <c r="UUG43" s="709"/>
      <c r="UUH43" s="708"/>
      <c r="UUI43" s="709"/>
      <c r="UUJ43" s="708"/>
      <c r="UUK43" s="709"/>
      <c r="UUL43" s="708"/>
      <c r="UUM43" s="709"/>
      <c r="UUN43" s="708"/>
      <c r="UUO43" s="709"/>
      <c r="UUP43" s="708"/>
      <c r="UUQ43" s="709"/>
      <c r="UUR43" s="708"/>
      <c r="UUS43" s="709"/>
      <c r="UUT43" s="708"/>
      <c r="UUU43" s="709"/>
      <c r="UUV43" s="708"/>
      <c r="UUW43" s="709"/>
      <c r="UUX43" s="708"/>
      <c r="UUY43" s="709"/>
      <c r="UUZ43" s="708"/>
      <c r="UVA43" s="709"/>
      <c r="UVB43" s="708"/>
      <c r="UVC43" s="709"/>
      <c r="UVD43" s="708"/>
      <c r="UVE43" s="709"/>
      <c r="UVF43" s="708"/>
      <c r="UVG43" s="709"/>
      <c r="UVH43" s="708"/>
      <c r="UVI43" s="709"/>
      <c r="UVJ43" s="708"/>
      <c r="UVK43" s="709"/>
      <c r="UVL43" s="708"/>
      <c r="UVM43" s="709"/>
      <c r="UVN43" s="708"/>
      <c r="UVO43" s="709"/>
      <c r="UVP43" s="708"/>
      <c r="UVQ43" s="709"/>
      <c r="UVR43" s="708"/>
      <c r="UVS43" s="709"/>
      <c r="UVT43" s="708"/>
      <c r="UVU43" s="709"/>
      <c r="UVV43" s="708"/>
      <c r="UVW43" s="709"/>
      <c r="UVX43" s="708"/>
      <c r="UVY43" s="709"/>
      <c r="UVZ43" s="708"/>
      <c r="UWA43" s="709"/>
      <c r="UWB43" s="708"/>
      <c r="UWC43" s="709"/>
      <c r="UWD43" s="708"/>
      <c r="UWE43" s="709"/>
      <c r="UWF43" s="708"/>
      <c r="UWG43" s="709"/>
      <c r="UWH43" s="708"/>
      <c r="UWI43" s="709"/>
      <c r="UWJ43" s="708"/>
      <c r="UWK43" s="709"/>
      <c r="UWL43" s="708"/>
      <c r="UWM43" s="709"/>
      <c r="UWN43" s="708"/>
      <c r="UWO43" s="709"/>
      <c r="UWP43" s="708"/>
      <c r="UWQ43" s="709"/>
      <c r="UWR43" s="708"/>
      <c r="UWS43" s="709"/>
      <c r="UWT43" s="708"/>
      <c r="UWU43" s="709"/>
      <c r="UWV43" s="708"/>
      <c r="UWW43" s="709"/>
      <c r="UWX43" s="708"/>
      <c r="UWY43" s="709"/>
      <c r="UWZ43" s="708"/>
      <c r="UXA43" s="709"/>
      <c r="UXB43" s="708"/>
      <c r="UXC43" s="709"/>
      <c r="UXD43" s="708"/>
      <c r="UXE43" s="709"/>
      <c r="UXF43" s="708"/>
      <c r="UXG43" s="709"/>
      <c r="UXH43" s="708"/>
      <c r="UXI43" s="709"/>
      <c r="UXJ43" s="708"/>
      <c r="UXK43" s="709"/>
      <c r="UXL43" s="708"/>
      <c r="UXM43" s="709"/>
      <c r="UXN43" s="708"/>
      <c r="UXO43" s="709"/>
      <c r="UXP43" s="708"/>
      <c r="UXQ43" s="709"/>
      <c r="UXR43" s="708"/>
      <c r="UXS43" s="709"/>
      <c r="UXT43" s="708"/>
      <c r="UXU43" s="709"/>
      <c r="UXV43" s="708"/>
      <c r="UXW43" s="709"/>
      <c r="UXX43" s="708"/>
      <c r="UXY43" s="709"/>
      <c r="UXZ43" s="708"/>
      <c r="UYA43" s="709"/>
      <c r="UYB43" s="708"/>
      <c r="UYC43" s="709"/>
      <c r="UYD43" s="708"/>
      <c r="UYE43" s="709"/>
      <c r="UYF43" s="708"/>
      <c r="UYG43" s="709"/>
      <c r="UYH43" s="708"/>
      <c r="UYI43" s="709"/>
      <c r="UYJ43" s="708"/>
      <c r="UYK43" s="709"/>
      <c r="UYL43" s="708"/>
      <c r="UYM43" s="709"/>
      <c r="UYN43" s="708"/>
      <c r="UYO43" s="709"/>
      <c r="UYP43" s="708"/>
      <c r="UYQ43" s="709"/>
      <c r="UYR43" s="708"/>
      <c r="UYS43" s="709"/>
      <c r="UYT43" s="708"/>
      <c r="UYU43" s="709"/>
      <c r="UYV43" s="708"/>
      <c r="UYW43" s="709"/>
      <c r="UYX43" s="708"/>
      <c r="UYY43" s="709"/>
      <c r="UYZ43" s="708"/>
      <c r="UZA43" s="709"/>
      <c r="UZB43" s="708"/>
      <c r="UZC43" s="709"/>
      <c r="UZD43" s="708"/>
      <c r="UZE43" s="709"/>
      <c r="UZF43" s="708"/>
      <c r="UZG43" s="709"/>
      <c r="UZH43" s="708"/>
      <c r="UZI43" s="709"/>
      <c r="UZJ43" s="708"/>
      <c r="UZK43" s="709"/>
      <c r="UZL43" s="708"/>
      <c r="UZM43" s="709"/>
      <c r="UZN43" s="708"/>
      <c r="UZO43" s="709"/>
      <c r="UZP43" s="708"/>
      <c r="UZQ43" s="709"/>
      <c r="UZR43" s="708"/>
      <c r="UZS43" s="709"/>
      <c r="UZT43" s="708"/>
      <c r="UZU43" s="709"/>
      <c r="UZV43" s="708"/>
      <c r="UZW43" s="709"/>
      <c r="UZX43" s="708"/>
      <c r="UZY43" s="709"/>
      <c r="UZZ43" s="708"/>
      <c r="VAA43" s="709"/>
      <c r="VAB43" s="708"/>
      <c r="VAC43" s="709"/>
      <c r="VAD43" s="708"/>
      <c r="VAE43" s="709"/>
      <c r="VAF43" s="708"/>
      <c r="VAG43" s="709"/>
      <c r="VAH43" s="708"/>
      <c r="VAI43" s="709"/>
      <c r="VAJ43" s="708"/>
      <c r="VAK43" s="709"/>
      <c r="VAL43" s="708"/>
      <c r="VAM43" s="709"/>
      <c r="VAN43" s="708"/>
      <c r="VAO43" s="709"/>
      <c r="VAP43" s="708"/>
      <c r="VAQ43" s="709"/>
      <c r="VAR43" s="708"/>
      <c r="VAS43" s="709"/>
      <c r="VAT43" s="708"/>
      <c r="VAU43" s="709"/>
      <c r="VAV43" s="708"/>
      <c r="VAW43" s="709"/>
      <c r="VAX43" s="708"/>
      <c r="VAY43" s="709"/>
      <c r="VAZ43" s="708"/>
      <c r="VBA43" s="709"/>
      <c r="VBB43" s="708"/>
      <c r="VBC43" s="709"/>
      <c r="VBD43" s="708"/>
      <c r="VBE43" s="709"/>
      <c r="VBF43" s="708"/>
      <c r="VBG43" s="709"/>
      <c r="VBH43" s="708"/>
      <c r="VBI43" s="709"/>
      <c r="VBJ43" s="708"/>
      <c r="VBK43" s="709"/>
      <c r="VBL43" s="708"/>
      <c r="VBM43" s="709"/>
      <c r="VBN43" s="708"/>
      <c r="VBO43" s="709"/>
      <c r="VBP43" s="708"/>
      <c r="VBQ43" s="709"/>
      <c r="VBR43" s="708"/>
      <c r="VBS43" s="709"/>
      <c r="VBT43" s="708"/>
      <c r="VBU43" s="709"/>
      <c r="VBV43" s="708"/>
      <c r="VBW43" s="709"/>
      <c r="VBX43" s="708"/>
      <c r="VBY43" s="709"/>
      <c r="VBZ43" s="708"/>
      <c r="VCA43" s="709"/>
      <c r="VCB43" s="708"/>
      <c r="VCC43" s="709"/>
      <c r="VCD43" s="708"/>
      <c r="VCE43" s="709"/>
      <c r="VCF43" s="708"/>
      <c r="VCG43" s="709"/>
      <c r="VCH43" s="708"/>
      <c r="VCI43" s="709"/>
      <c r="VCJ43" s="708"/>
      <c r="VCK43" s="709"/>
      <c r="VCL43" s="708"/>
      <c r="VCM43" s="709"/>
      <c r="VCN43" s="708"/>
      <c r="VCO43" s="709"/>
      <c r="VCP43" s="708"/>
      <c r="VCQ43" s="709"/>
      <c r="VCR43" s="708"/>
      <c r="VCS43" s="709"/>
      <c r="VCT43" s="708"/>
      <c r="VCU43" s="709"/>
      <c r="VCV43" s="708"/>
      <c r="VCW43" s="709"/>
      <c r="VCX43" s="708"/>
      <c r="VCY43" s="709"/>
      <c r="VCZ43" s="708"/>
      <c r="VDA43" s="709"/>
      <c r="VDB43" s="708"/>
      <c r="VDC43" s="709"/>
      <c r="VDD43" s="708"/>
      <c r="VDE43" s="709"/>
      <c r="VDF43" s="708"/>
      <c r="VDG43" s="709"/>
      <c r="VDH43" s="708"/>
      <c r="VDI43" s="709"/>
      <c r="VDJ43" s="708"/>
      <c r="VDK43" s="709"/>
      <c r="VDL43" s="708"/>
      <c r="VDM43" s="709"/>
      <c r="VDN43" s="708"/>
      <c r="VDO43" s="709"/>
      <c r="VDP43" s="708"/>
      <c r="VDQ43" s="709"/>
      <c r="VDR43" s="708"/>
      <c r="VDS43" s="709"/>
      <c r="VDT43" s="708"/>
      <c r="VDU43" s="709"/>
      <c r="VDV43" s="708"/>
      <c r="VDW43" s="709"/>
      <c r="VDX43" s="708"/>
      <c r="VDY43" s="709"/>
      <c r="VDZ43" s="708"/>
      <c r="VEA43" s="709"/>
      <c r="VEB43" s="708"/>
      <c r="VEC43" s="709"/>
      <c r="VED43" s="708"/>
      <c r="VEE43" s="709"/>
      <c r="VEF43" s="708"/>
      <c r="VEG43" s="709"/>
      <c r="VEH43" s="708"/>
      <c r="VEI43" s="709"/>
      <c r="VEJ43" s="708"/>
      <c r="VEK43" s="709"/>
      <c r="VEL43" s="708"/>
      <c r="VEM43" s="709"/>
      <c r="VEN43" s="708"/>
      <c r="VEO43" s="709"/>
      <c r="VEP43" s="708"/>
      <c r="VEQ43" s="709"/>
      <c r="VER43" s="708"/>
      <c r="VES43" s="709"/>
      <c r="VET43" s="708"/>
      <c r="VEU43" s="709"/>
      <c r="VEV43" s="708"/>
      <c r="VEW43" s="709"/>
      <c r="VEX43" s="708"/>
      <c r="VEY43" s="709"/>
      <c r="VEZ43" s="708"/>
      <c r="VFA43" s="709"/>
      <c r="VFB43" s="708"/>
      <c r="VFC43" s="709"/>
      <c r="VFD43" s="708"/>
      <c r="VFE43" s="709"/>
      <c r="VFF43" s="708"/>
      <c r="VFG43" s="709"/>
      <c r="VFH43" s="708"/>
      <c r="VFI43" s="709"/>
      <c r="VFJ43" s="708"/>
      <c r="VFK43" s="709"/>
      <c r="VFL43" s="708"/>
      <c r="VFM43" s="709"/>
      <c r="VFN43" s="708"/>
      <c r="VFO43" s="709"/>
      <c r="VFP43" s="708"/>
      <c r="VFQ43" s="709"/>
      <c r="VFR43" s="708"/>
      <c r="VFS43" s="709"/>
      <c r="VFT43" s="708"/>
      <c r="VFU43" s="709"/>
      <c r="VFV43" s="708"/>
      <c r="VFW43" s="709"/>
      <c r="VFX43" s="708"/>
      <c r="VFY43" s="709"/>
      <c r="VFZ43" s="708"/>
      <c r="VGA43" s="709"/>
      <c r="VGB43" s="708"/>
      <c r="VGC43" s="709"/>
      <c r="VGD43" s="708"/>
      <c r="VGE43" s="709"/>
      <c r="VGF43" s="708"/>
      <c r="VGG43" s="709"/>
      <c r="VGH43" s="708"/>
      <c r="VGI43" s="709"/>
      <c r="VGJ43" s="708"/>
      <c r="VGK43" s="709"/>
      <c r="VGL43" s="708"/>
      <c r="VGM43" s="709"/>
      <c r="VGN43" s="708"/>
      <c r="VGO43" s="709"/>
      <c r="VGP43" s="708"/>
      <c r="VGQ43" s="709"/>
      <c r="VGR43" s="708"/>
      <c r="VGS43" s="709"/>
      <c r="VGT43" s="708"/>
      <c r="VGU43" s="709"/>
      <c r="VGV43" s="708"/>
      <c r="VGW43" s="709"/>
      <c r="VGX43" s="708"/>
      <c r="VGY43" s="709"/>
      <c r="VGZ43" s="708"/>
      <c r="VHA43" s="709"/>
      <c r="VHB43" s="708"/>
      <c r="VHC43" s="709"/>
      <c r="VHD43" s="708"/>
      <c r="VHE43" s="709"/>
      <c r="VHF43" s="708"/>
      <c r="VHG43" s="709"/>
      <c r="VHH43" s="708"/>
      <c r="VHI43" s="709"/>
      <c r="VHJ43" s="708"/>
      <c r="VHK43" s="709"/>
      <c r="VHL43" s="708"/>
      <c r="VHM43" s="709"/>
      <c r="VHN43" s="708"/>
      <c r="VHO43" s="709"/>
      <c r="VHP43" s="708"/>
      <c r="VHQ43" s="709"/>
      <c r="VHR43" s="708"/>
      <c r="VHS43" s="709"/>
      <c r="VHT43" s="708"/>
      <c r="VHU43" s="709"/>
      <c r="VHV43" s="708"/>
      <c r="VHW43" s="709"/>
      <c r="VHX43" s="708"/>
      <c r="VHY43" s="709"/>
      <c r="VHZ43" s="708"/>
      <c r="VIA43" s="709"/>
      <c r="VIB43" s="708"/>
      <c r="VIC43" s="709"/>
      <c r="VID43" s="708"/>
      <c r="VIE43" s="709"/>
      <c r="VIF43" s="708"/>
      <c r="VIG43" s="709"/>
      <c r="VIH43" s="708"/>
      <c r="VII43" s="709"/>
      <c r="VIJ43" s="708"/>
      <c r="VIK43" s="709"/>
      <c r="VIL43" s="708"/>
      <c r="VIM43" s="709"/>
      <c r="VIN43" s="708"/>
      <c r="VIO43" s="709"/>
      <c r="VIP43" s="708"/>
      <c r="VIQ43" s="709"/>
      <c r="VIR43" s="708"/>
      <c r="VIS43" s="709"/>
      <c r="VIT43" s="708"/>
      <c r="VIU43" s="709"/>
      <c r="VIV43" s="708"/>
      <c r="VIW43" s="709"/>
      <c r="VIX43" s="708"/>
      <c r="VIY43" s="709"/>
      <c r="VIZ43" s="708"/>
      <c r="VJA43" s="709"/>
      <c r="VJB43" s="708"/>
      <c r="VJC43" s="709"/>
      <c r="VJD43" s="708"/>
      <c r="VJE43" s="709"/>
      <c r="VJF43" s="708"/>
      <c r="VJG43" s="709"/>
      <c r="VJH43" s="708"/>
      <c r="VJI43" s="709"/>
      <c r="VJJ43" s="708"/>
      <c r="VJK43" s="709"/>
      <c r="VJL43" s="708"/>
      <c r="VJM43" s="709"/>
      <c r="VJN43" s="708"/>
      <c r="VJO43" s="709"/>
      <c r="VJP43" s="708"/>
      <c r="VJQ43" s="709"/>
      <c r="VJR43" s="708"/>
      <c r="VJS43" s="709"/>
      <c r="VJT43" s="708"/>
      <c r="VJU43" s="709"/>
      <c r="VJV43" s="708"/>
      <c r="VJW43" s="709"/>
      <c r="VJX43" s="708"/>
      <c r="VJY43" s="709"/>
      <c r="VJZ43" s="708"/>
      <c r="VKA43" s="709"/>
      <c r="VKB43" s="708"/>
      <c r="VKC43" s="709"/>
      <c r="VKD43" s="708"/>
      <c r="VKE43" s="709"/>
      <c r="VKF43" s="708"/>
      <c r="VKG43" s="709"/>
      <c r="VKH43" s="708"/>
      <c r="VKI43" s="709"/>
      <c r="VKJ43" s="708"/>
      <c r="VKK43" s="709"/>
      <c r="VKL43" s="708"/>
      <c r="VKM43" s="709"/>
      <c r="VKN43" s="708"/>
      <c r="VKO43" s="709"/>
      <c r="VKP43" s="708"/>
      <c r="VKQ43" s="709"/>
      <c r="VKR43" s="708"/>
      <c r="VKS43" s="709"/>
      <c r="VKT43" s="708"/>
      <c r="VKU43" s="709"/>
      <c r="VKV43" s="708"/>
      <c r="VKW43" s="709"/>
      <c r="VKX43" s="708"/>
      <c r="VKY43" s="709"/>
      <c r="VKZ43" s="708"/>
      <c r="VLA43" s="709"/>
      <c r="VLB43" s="708"/>
      <c r="VLC43" s="709"/>
      <c r="VLD43" s="708"/>
      <c r="VLE43" s="709"/>
      <c r="VLF43" s="708"/>
      <c r="VLG43" s="709"/>
      <c r="VLH43" s="708"/>
      <c r="VLI43" s="709"/>
      <c r="VLJ43" s="708"/>
      <c r="VLK43" s="709"/>
      <c r="VLL43" s="708"/>
      <c r="VLM43" s="709"/>
      <c r="VLN43" s="708"/>
      <c r="VLO43" s="709"/>
      <c r="VLP43" s="708"/>
      <c r="VLQ43" s="709"/>
      <c r="VLR43" s="708"/>
      <c r="VLS43" s="709"/>
      <c r="VLT43" s="708"/>
      <c r="VLU43" s="709"/>
      <c r="VLV43" s="708"/>
      <c r="VLW43" s="709"/>
      <c r="VLX43" s="708"/>
      <c r="VLY43" s="709"/>
      <c r="VLZ43" s="708"/>
      <c r="VMA43" s="709"/>
      <c r="VMB43" s="708"/>
      <c r="VMC43" s="709"/>
      <c r="VMD43" s="708"/>
      <c r="VME43" s="709"/>
      <c r="VMF43" s="708"/>
      <c r="VMG43" s="709"/>
      <c r="VMH43" s="708"/>
      <c r="VMI43" s="709"/>
      <c r="VMJ43" s="708"/>
      <c r="VMK43" s="709"/>
      <c r="VML43" s="708"/>
      <c r="VMM43" s="709"/>
      <c r="VMN43" s="708"/>
      <c r="VMO43" s="709"/>
      <c r="VMP43" s="708"/>
      <c r="VMQ43" s="709"/>
      <c r="VMR43" s="708"/>
      <c r="VMS43" s="709"/>
      <c r="VMT43" s="708"/>
      <c r="VMU43" s="709"/>
      <c r="VMV43" s="708"/>
      <c r="VMW43" s="709"/>
      <c r="VMX43" s="708"/>
      <c r="VMY43" s="709"/>
      <c r="VMZ43" s="708"/>
      <c r="VNA43" s="709"/>
      <c r="VNB43" s="708"/>
      <c r="VNC43" s="709"/>
      <c r="VND43" s="708"/>
      <c r="VNE43" s="709"/>
      <c r="VNF43" s="708"/>
      <c r="VNG43" s="709"/>
      <c r="VNH43" s="708"/>
      <c r="VNI43" s="709"/>
      <c r="VNJ43" s="708"/>
      <c r="VNK43" s="709"/>
      <c r="VNL43" s="708"/>
      <c r="VNM43" s="709"/>
      <c r="VNN43" s="708"/>
      <c r="VNO43" s="709"/>
      <c r="VNP43" s="708"/>
      <c r="VNQ43" s="709"/>
      <c r="VNR43" s="708"/>
      <c r="VNS43" s="709"/>
      <c r="VNT43" s="708"/>
      <c r="VNU43" s="709"/>
      <c r="VNV43" s="708"/>
      <c r="VNW43" s="709"/>
      <c r="VNX43" s="708"/>
      <c r="VNY43" s="709"/>
      <c r="VNZ43" s="708"/>
      <c r="VOA43" s="709"/>
      <c r="VOB43" s="708"/>
      <c r="VOC43" s="709"/>
      <c r="VOD43" s="708"/>
      <c r="VOE43" s="709"/>
      <c r="VOF43" s="708"/>
      <c r="VOG43" s="709"/>
      <c r="VOH43" s="708"/>
      <c r="VOI43" s="709"/>
      <c r="VOJ43" s="708"/>
      <c r="VOK43" s="709"/>
      <c r="VOL43" s="708"/>
      <c r="VOM43" s="709"/>
      <c r="VON43" s="708"/>
      <c r="VOO43" s="709"/>
      <c r="VOP43" s="708"/>
      <c r="VOQ43" s="709"/>
      <c r="VOR43" s="708"/>
      <c r="VOS43" s="709"/>
      <c r="VOT43" s="708"/>
      <c r="VOU43" s="709"/>
      <c r="VOV43" s="708"/>
      <c r="VOW43" s="709"/>
      <c r="VOX43" s="708"/>
      <c r="VOY43" s="709"/>
      <c r="VOZ43" s="708"/>
      <c r="VPA43" s="709"/>
      <c r="VPB43" s="708"/>
      <c r="VPC43" s="709"/>
      <c r="VPD43" s="708"/>
      <c r="VPE43" s="709"/>
      <c r="VPF43" s="708"/>
      <c r="VPG43" s="709"/>
      <c r="VPH43" s="708"/>
      <c r="VPI43" s="709"/>
      <c r="VPJ43" s="708"/>
      <c r="VPK43" s="709"/>
      <c r="VPL43" s="708"/>
      <c r="VPM43" s="709"/>
      <c r="VPN43" s="708"/>
      <c r="VPO43" s="709"/>
      <c r="VPP43" s="708"/>
      <c r="VPQ43" s="709"/>
      <c r="VPR43" s="708"/>
      <c r="VPS43" s="709"/>
      <c r="VPT43" s="708"/>
      <c r="VPU43" s="709"/>
      <c r="VPV43" s="708"/>
      <c r="VPW43" s="709"/>
      <c r="VPX43" s="708"/>
      <c r="VPY43" s="709"/>
      <c r="VPZ43" s="708"/>
      <c r="VQA43" s="709"/>
      <c r="VQB43" s="708"/>
      <c r="VQC43" s="709"/>
      <c r="VQD43" s="708"/>
      <c r="VQE43" s="709"/>
      <c r="VQF43" s="708"/>
      <c r="VQG43" s="709"/>
      <c r="VQH43" s="708"/>
      <c r="VQI43" s="709"/>
      <c r="VQJ43" s="708"/>
      <c r="VQK43" s="709"/>
      <c r="VQL43" s="708"/>
      <c r="VQM43" s="709"/>
      <c r="VQN43" s="708"/>
      <c r="VQO43" s="709"/>
      <c r="VQP43" s="708"/>
      <c r="VQQ43" s="709"/>
      <c r="VQR43" s="708"/>
      <c r="VQS43" s="709"/>
      <c r="VQT43" s="708"/>
      <c r="VQU43" s="709"/>
      <c r="VQV43" s="708"/>
      <c r="VQW43" s="709"/>
      <c r="VQX43" s="708"/>
      <c r="VQY43" s="709"/>
      <c r="VQZ43" s="708"/>
      <c r="VRA43" s="709"/>
      <c r="VRB43" s="708"/>
      <c r="VRC43" s="709"/>
      <c r="VRD43" s="708"/>
      <c r="VRE43" s="709"/>
      <c r="VRF43" s="708"/>
      <c r="VRG43" s="709"/>
      <c r="VRH43" s="708"/>
      <c r="VRI43" s="709"/>
      <c r="VRJ43" s="708"/>
      <c r="VRK43" s="709"/>
      <c r="VRL43" s="708"/>
      <c r="VRM43" s="709"/>
      <c r="VRN43" s="708"/>
      <c r="VRO43" s="709"/>
      <c r="VRP43" s="708"/>
      <c r="VRQ43" s="709"/>
      <c r="VRR43" s="708"/>
      <c r="VRS43" s="709"/>
      <c r="VRT43" s="708"/>
      <c r="VRU43" s="709"/>
      <c r="VRV43" s="708"/>
      <c r="VRW43" s="709"/>
      <c r="VRX43" s="708"/>
      <c r="VRY43" s="709"/>
      <c r="VRZ43" s="708"/>
      <c r="VSA43" s="709"/>
      <c r="VSB43" s="708"/>
      <c r="VSC43" s="709"/>
      <c r="VSD43" s="708"/>
      <c r="VSE43" s="709"/>
      <c r="VSF43" s="708"/>
      <c r="VSG43" s="709"/>
      <c r="VSH43" s="708"/>
      <c r="VSI43" s="709"/>
      <c r="VSJ43" s="708"/>
      <c r="VSK43" s="709"/>
      <c r="VSL43" s="708"/>
      <c r="VSM43" s="709"/>
      <c r="VSN43" s="708"/>
      <c r="VSO43" s="709"/>
      <c r="VSP43" s="708"/>
      <c r="VSQ43" s="709"/>
      <c r="VSR43" s="708"/>
      <c r="VSS43" s="709"/>
      <c r="VST43" s="708"/>
      <c r="VSU43" s="709"/>
      <c r="VSV43" s="708"/>
      <c r="VSW43" s="709"/>
      <c r="VSX43" s="708"/>
      <c r="VSY43" s="709"/>
      <c r="VSZ43" s="708"/>
      <c r="VTA43" s="709"/>
      <c r="VTB43" s="708"/>
      <c r="VTC43" s="709"/>
      <c r="VTD43" s="708"/>
      <c r="VTE43" s="709"/>
      <c r="VTF43" s="708"/>
      <c r="VTG43" s="709"/>
      <c r="VTH43" s="708"/>
      <c r="VTI43" s="709"/>
      <c r="VTJ43" s="708"/>
      <c r="VTK43" s="709"/>
      <c r="VTL43" s="708"/>
      <c r="VTM43" s="709"/>
      <c r="VTN43" s="708"/>
      <c r="VTO43" s="709"/>
      <c r="VTP43" s="708"/>
      <c r="VTQ43" s="709"/>
      <c r="VTR43" s="708"/>
      <c r="VTS43" s="709"/>
      <c r="VTT43" s="708"/>
      <c r="VTU43" s="709"/>
      <c r="VTV43" s="708"/>
      <c r="VTW43" s="709"/>
      <c r="VTX43" s="708"/>
      <c r="VTY43" s="709"/>
      <c r="VTZ43" s="708"/>
      <c r="VUA43" s="709"/>
      <c r="VUB43" s="708"/>
      <c r="VUC43" s="709"/>
      <c r="VUD43" s="708"/>
      <c r="VUE43" s="709"/>
      <c r="VUF43" s="708"/>
      <c r="VUG43" s="709"/>
      <c r="VUH43" s="708"/>
      <c r="VUI43" s="709"/>
      <c r="VUJ43" s="708"/>
      <c r="VUK43" s="709"/>
      <c r="VUL43" s="708"/>
      <c r="VUM43" s="709"/>
      <c r="VUN43" s="708"/>
      <c r="VUO43" s="709"/>
      <c r="VUP43" s="708"/>
      <c r="VUQ43" s="709"/>
      <c r="VUR43" s="708"/>
      <c r="VUS43" s="709"/>
      <c r="VUT43" s="708"/>
      <c r="VUU43" s="709"/>
      <c r="VUV43" s="708"/>
      <c r="VUW43" s="709"/>
      <c r="VUX43" s="708"/>
      <c r="VUY43" s="709"/>
      <c r="VUZ43" s="708"/>
      <c r="VVA43" s="709"/>
      <c r="VVB43" s="708"/>
      <c r="VVC43" s="709"/>
      <c r="VVD43" s="708"/>
      <c r="VVE43" s="709"/>
      <c r="VVF43" s="708"/>
      <c r="VVG43" s="709"/>
      <c r="VVH43" s="708"/>
      <c r="VVI43" s="709"/>
      <c r="VVJ43" s="708"/>
      <c r="VVK43" s="709"/>
      <c r="VVL43" s="708"/>
      <c r="VVM43" s="709"/>
      <c r="VVN43" s="708"/>
      <c r="VVO43" s="709"/>
      <c r="VVP43" s="708"/>
      <c r="VVQ43" s="709"/>
      <c r="VVR43" s="708"/>
      <c r="VVS43" s="709"/>
      <c r="VVT43" s="708"/>
      <c r="VVU43" s="709"/>
      <c r="VVV43" s="708"/>
      <c r="VVW43" s="709"/>
      <c r="VVX43" s="708"/>
      <c r="VVY43" s="709"/>
      <c r="VVZ43" s="708"/>
      <c r="VWA43" s="709"/>
      <c r="VWB43" s="708"/>
      <c r="VWC43" s="709"/>
      <c r="VWD43" s="708"/>
      <c r="VWE43" s="709"/>
      <c r="VWF43" s="708"/>
      <c r="VWG43" s="709"/>
      <c r="VWH43" s="708"/>
      <c r="VWI43" s="709"/>
      <c r="VWJ43" s="708"/>
      <c r="VWK43" s="709"/>
      <c r="VWL43" s="708"/>
      <c r="VWM43" s="709"/>
      <c r="VWN43" s="708"/>
      <c r="VWO43" s="709"/>
      <c r="VWP43" s="708"/>
      <c r="VWQ43" s="709"/>
      <c r="VWR43" s="708"/>
      <c r="VWS43" s="709"/>
      <c r="VWT43" s="708"/>
      <c r="VWU43" s="709"/>
      <c r="VWV43" s="708"/>
      <c r="VWW43" s="709"/>
      <c r="VWX43" s="708"/>
      <c r="VWY43" s="709"/>
      <c r="VWZ43" s="708"/>
      <c r="VXA43" s="709"/>
      <c r="VXB43" s="708"/>
      <c r="VXC43" s="709"/>
      <c r="VXD43" s="708"/>
      <c r="VXE43" s="709"/>
      <c r="VXF43" s="708"/>
      <c r="VXG43" s="709"/>
      <c r="VXH43" s="708"/>
      <c r="VXI43" s="709"/>
      <c r="VXJ43" s="708"/>
      <c r="VXK43" s="709"/>
      <c r="VXL43" s="708"/>
      <c r="VXM43" s="709"/>
      <c r="VXN43" s="708"/>
      <c r="VXO43" s="709"/>
      <c r="VXP43" s="708"/>
      <c r="VXQ43" s="709"/>
      <c r="VXR43" s="708"/>
      <c r="VXS43" s="709"/>
      <c r="VXT43" s="708"/>
      <c r="VXU43" s="709"/>
      <c r="VXV43" s="708"/>
      <c r="VXW43" s="709"/>
      <c r="VXX43" s="708"/>
      <c r="VXY43" s="709"/>
      <c r="VXZ43" s="708"/>
      <c r="VYA43" s="709"/>
      <c r="VYB43" s="708"/>
      <c r="VYC43" s="709"/>
      <c r="VYD43" s="708"/>
      <c r="VYE43" s="709"/>
      <c r="VYF43" s="708"/>
      <c r="VYG43" s="709"/>
      <c r="VYH43" s="708"/>
      <c r="VYI43" s="709"/>
      <c r="VYJ43" s="708"/>
      <c r="VYK43" s="709"/>
      <c r="VYL43" s="708"/>
      <c r="VYM43" s="709"/>
      <c r="VYN43" s="708"/>
      <c r="VYO43" s="709"/>
      <c r="VYP43" s="708"/>
      <c r="VYQ43" s="709"/>
      <c r="VYR43" s="708"/>
      <c r="VYS43" s="709"/>
      <c r="VYT43" s="708"/>
      <c r="VYU43" s="709"/>
      <c r="VYV43" s="708"/>
      <c r="VYW43" s="709"/>
      <c r="VYX43" s="708"/>
      <c r="VYY43" s="709"/>
      <c r="VYZ43" s="708"/>
      <c r="VZA43" s="709"/>
      <c r="VZB43" s="708"/>
      <c r="VZC43" s="709"/>
      <c r="VZD43" s="708"/>
      <c r="VZE43" s="709"/>
      <c r="VZF43" s="708"/>
      <c r="VZG43" s="709"/>
      <c r="VZH43" s="708"/>
      <c r="VZI43" s="709"/>
      <c r="VZJ43" s="708"/>
      <c r="VZK43" s="709"/>
      <c r="VZL43" s="708"/>
      <c r="VZM43" s="709"/>
      <c r="VZN43" s="708"/>
      <c r="VZO43" s="709"/>
      <c r="VZP43" s="708"/>
      <c r="VZQ43" s="709"/>
      <c r="VZR43" s="708"/>
      <c r="VZS43" s="709"/>
      <c r="VZT43" s="708"/>
      <c r="VZU43" s="709"/>
      <c r="VZV43" s="708"/>
      <c r="VZW43" s="709"/>
      <c r="VZX43" s="708"/>
      <c r="VZY43" s="709"/>
      <c r="VZZ43" s="708"/>
      <c r="WAA43" s="709"/>
      <c r="WAB43" s="708"/>
      <c r="WAC43" s="709"/>
      <c r="WAD43" s="708"/>
      <c r="WAE43" s="709"/>
      <c r="WAF43" s="708"/>
      <c r="WAG43" s="709"/>
      <c r="WAH43" s="708"/>
      <c r="WAI43" s="709"/>
      <c r="WAJ43" s="708"/>
      <c r="WAK43" s="709"/>
      <c r="WAL43" s="708"/>
      <c r="WAM43" s="709"/>
      <c r="WAN43" s="708"/>
      <c r="WAO43" s="709"/>
      <c r="WAP43" s="708"/>
      <c r="WAQ43" s="709"/>
      <c r="WAR43" s="708"/>
      <c r="WAS43" s="709"/>
      <c r="WAT43" s="708"/>
      <c r="WAU43" s="709"/>
      <c r="WAV43" s="708"/>
      <c r="WAW43" s="709"/>
      <c r="WAX43" s="708"/>
      <c r="WAY43" s="709"/>
      <c r="WAZ43" s="708"/>
      <c r="WBA43" s="709"/>
      <c r="WBB43" s="708"/>
      <c r="WBC43" s="709"/>
      <c r="WBD43" s="708"/>
      <c r="WBE43" s="709"/>
      <c r="WBF43" s="708"/>
      <c r="WBG43" s="709"/>
      <c r="WBH43" s="708"/>
      <c r="WBI43" s="709"/>
      <c r="WBJ43" s="708"/>
      <c r="WBK43" s="709"/>
      <c r="WBL43" s="708"/>
      <c r="WBM43" s="709"/>
      <c r="WBN43" s="708"/>
      <c r="WBO43" s="709"/>
      <c r="WBP43" s="708"/>
      <c r="WBQ43" s="709"/>
      <c r="WBR43" s="708"/>
      <c r="WBS43" s="709"/>
      <c r="WBT43" s="708"/>
      <c r="WBU43" s="709"/>
      <c r="WBV43" s="708"/>
      <c r="WBW43" s="709"/>
      <c r="WBX43" s="708"/>
      <c r="WBY43" s="709"/>
      <c r="WBZ43" s="708"/>
      <c r="WCA43" s="709"/>
      <c r="WCB43" s="708"/>
      <c r="WCC43" s="709"/>
      <c r="WCD43" s="708"/>
      <c r="WCE43" s="709"/>
      <c r="WCF43" s="708"/>
      <c r="WCG43" s="709"/>
      <c r="WCH43" s="708"/>
      <c r="WCI43" s="709"/>
      <c r="WCJ43" s="708"/>
      <c r="WCK43" s="709"/>
      <c r="WCL43" s="708"/>
      <c r="WCM43" s="709"/>
      <c r="WCN43" s="708"/>
      <c r="WCO43" s="709"/>
      <c r="WCP43" s="708"/>
      <c r="WCQ43" s="709"/>
      <c r="WCR43" s="708"/>
      <c r="WCS43" s="709"/>
      <c r="WCT43" s="708"/>
      <c r="WCU43" s="709"/>
      <c r="WCV43" s="708"/>
      <c r="WCW43" s="709"/>
      <c r="WCX43" s="708"/>
      <c r="WCY43" s="709"/>
      <c r="WCZ43" s="708"/>
      <c r="WDA43" s="709"/>
      <c r="WDB43" s="708"/>
      <c r="WDC43" s="709"/>
      <c r="WDD43" s="708"/>
      <c r="WDE43" s="709"/>
      <c r="WDF43" s="708"/>
      <c r="WDG43" s="709"/>
      <c r="WDH43" s="708"/>
      <c r="WDI43" s="709"/>
      <c r="WDJ43" s="708"/>
      <c r="WDK43" s="709"/>
      <c r="WDL43" s="708"/>
      <c r="WDM43" s="709"/>
      <c r="WDN43" s="708"/>
      <c r="WDO43" s="709"/>
      <c r="WDP43" s="708"/>
      <c r="WDQ43" s="709"/>
      <c r="WDR43" s="708"/>
      <c r="WDS43" s="709"/>
      <c r="WDT43" s="708"/>
      <c r="WDU43" s="709"/>
      <c r="WDV43" s="708"/>
      <c r="WDW43" s="709"/>
      <c r="WDX43" s="708"/>
      <c r="WDY43" s="709"/>
      <c r="WDZ43" s="708"/>
      <c r="WEA43" s="709"/>
      <c r="WEB43" s="708"/>
      <c r="WEC43" s="709"/>
      <c r="WED43" s="708"/>
      <c r="WEE43" s="709"/>
      <c r="WEF43" s="708"/>
      <c r="WEG43" s="709"/>
      <c r="WEH43" s="708"/>
      <c r="WEI43" s="709"/>
      <c r="WEJ43" s="708"/>
      <c r="WEK43" s="709"/>
      <c r="WEL43" s="708"/>
      <c r="WEM43" s="709"/>
      <c r="WEN43" s="708"/>
      <c r="WEO43" s="709"/>
      <c r="WEP43" s="708"/>
      <c r="WEQ43" s="709"/>
      <c r="WER43" s="708"/>
      <c r="WES43" s="709"/>
      <c r="WET43" s="708"/>
      <c r="WEU43" s="709"/>
      <c r="WEV43" s="708"/>
      <c r="WEW43" s="709"/>
      <c r="WEX43" s="708"/>
      <c r="WEY43" s="709"/>
      <c r="WEZ43" s="708"/>
      <c r="WFA43" s="709"/>
      <c r="WFB43" s="708"/>
      <c r="WFC43" s="709"/>
      <c r="WFD43" s="708"/>
      <c r="WFE43" s="709"/>
      <c r="WFF43" s="708"/>
      <c r="WFG43" s="709"/>
      <c r="WFH43" s="708"/>
      <c r="WFI43" s="709"/>
      <c r="WFJ43" s="708"/>
      <c r="WFK43" s="709"/>
      <c r="WFL43" s="708"/>
      <c r="WFM43" s="709"/>
      <c r="WFN43" s="708"/>
      <c r="WFO43" s="709"/>
      <c r="WFP43" s="708"/>
      <c r="WFQ43" s="709"/>
      <c r="WFR43" s="708"/>
      <c r="WFS43" s="709"/>
      <c r="WFT43" s="708"/>
      <c r="WFU43" s="709"/>
      <c r="WFV43" s="708"/>
      <c r="WFW43" s="709"/>
      <c r="WFX43" s="708"/>
      <c r="WFY43" s="709"/>
      <c r="WFZ43" s="708"/>
      <c r="WGA43" s="709"/>
      <c r="WGB43" s="708"/>
      <c r="WGC43" s="709"/>
      <c r="WGD43" s="708"/>
      <c r="WGE43" s="709"/>
      <c r="WGF43" s="708"/>
      <c r="WGG43" s="709"/>
      <c r="WGH43" s="708"/>
      <c r="WGI43" s="709"/>
      <c r="WGJ43" s="708"/>
      <c r="WGK43" s="709"/>
      <c r="WGL43" s="708"/>
      <c r="WGM43" s="709"/>
      <c r="WGN43" s="708"/>
      <c r="WGO43" s="709"/>
      <c r="WGP43" s="708"/>
      <c r="WGQ43" s="709"/>
      <c r="WGR43" s="708"/>
      <c r="WGS43" s="709"/>
      <c r="WGT43" s="708"/>
      <c r="WGU43" s="709"/>
      <c r="WGV43" s="708"/>
      <c r="WGW43" s="709"/>
      <c r="WGX43" s="708"/>
      <c r="WGY43" s="709"/>
      <c r="WGZ43" s="708"/>
      <c r="WHA43" s="709"/>
      <c r="WHB43" s="708"/>
      <c r="WHC43" s="709"/>
      <c r="WHD43" s="708"/>
      <c r="WHE43" s="709"/>
      <c r="WHF43" s="708"/>
      <c r="WHG43" s="709"/>
      <c r="WHH43" s="708"/>
      <c r="WHI43" s="709"/>
      <c r="WHJ43" s="708"/>
      <c r="WHK43" s="709"/>
      <c r="WHL43" s="708"/>
      <c r="WHM43" s="709"/>
      <c r="WHN43" s="708"/>
      <c r="WHO43" s="709"/>
      <c r="WHP43" s="708"/>
      <c r="WHQ43" s="709"/>
      <c r="WHR43" s="708"/>
      <c r="WHS43" s="709"/>
      <c r="WHT43" s="708"/>
      <c r="WHU43" s="709"/>
      <c r="WHV43" s="708"/>
      <c r="WHW43" s="709"/>
      <c r="WHX43" s="708"/>
      <c r="WHY43" s="709"/>
      <c r="WHZ43" s="708"/>
      <c r="WIA43" s="709"/>
      <c r="WIB43" s="708"/>
      <c r="WIC43" s="709"/>
      <c r="WID43" s="708"/>
      <c r="WIE43" s="709"/>
      <c r="WIF43" s="708"/>
      <c r="WIG43" s="709"/>
      <c r="WIH43" s="708"/>
      <c r="WII43" s="709"/>
      <c r="WIJ43" s="708"/>
      <c r="WIK43" s="709"/>
      <c r="WIL43" s="708"/>
      <c r="WIM43" s="709"/>
      <c r="WIN43" s="708"/>
      <c r="WIO43" s="709"/>
      <c r="WIP43" s="708"/>
      <c r="WIQ43" s="709"/>
      <c r="WIR43" s="708"/>
      <c r="WIS43" s="709"/>
      <c r="WIT43" s="708"/>
      <c r="WIU43" s="709"/>
      <c r="WIV43" s="708"/>
      <c r="WIW43" s="709"/>
      <c r="WIX43" s="708"/>
      <c r="WIY43" s="709"/>
      <c r="WIZ43" s="708"/>
      <c r="WJA43" s="709"/>
      <c r="WJB43" s="708"/>
      <c r="WJC43" s="709"/>
      <c r="WJD43" s="708"/>
      <c r="WJE43" s="709"/>
      <c r="WJF43" s="708"/>
      <c r="WJG43" s="709"/>
      <c r="WJH43" s="708"/>
      <c r="WJI43" s="709"/>
      <c r="WJJ43" s="708"/>
      <c r="WJK43" s="709"/>
      <c r="WJL43" s="708"/>
      <c r="WJM43" s="709"/>
      <c r="WJN43" s="708"/>
      <c r="WJO43" s="709"/>
      <c r="WJP43" s="708"/>
      <c r="WJQ43" s="709"/>
      <c r="WJR43" s="708"/>
      <c r="WJS43" s="709"/>
      <c r="WJT43" s="708"/>
      <c r="WJU43" s="709"/>
      <c r="WJV43" s="708"/>
      <c r="WJW43" s="709"/>
      <c r="WJX43" s="708"/>
      <c r="WJY43" s="709"/>
      <c r="WJZ43" s="708"/>
      <c r="WKA43" s="709"/>
      <c r="WKB43" s="708"/>
      <c r="WKC43" s="709"/>
      <c r="WKD43" s="708"/>
      <c r="WKE43" s="709"/>
      <c r="WKF43" s="708"/>
      <c r="WKG43" s="709"/>
      <c r="WKH43" s="708"/>
      <c r="WKI43" s="709"/>
      <c r="WKJ43" s="708"/>
      <c r="WKK43" s="709"/>
      <c r="WKL43" s="708"/>
      <c r="WKM43" s="709"/>
      <c r="WKN43" s="708"/>
      <c r="WKO43" s="709"/>
      <c r="WKP43" s="708"/>
      <c r="WKQ43" s="709"/>
      <c r="WKR43" s="708"/>
      <c r="WKS43" s="709"/>
      <c r="WKT43" s="708"/>
      <c r="WKU43" s="709"/>
      <c r="WKV43" s="708"/>
      <c r="WKW43" s="709"/>
      <c r="WKX43" s="708"/>
      <c r="WKY43" s="709"/>
      <c r="WKZ43" s="708"/>
      <c r="WLA43" s="709"/>
      <c r="WLB43" s="708"/>
      <c r="WLC43" s="709"/>
      <c r="WLD43" s="708"/>
      <c r="WLE43" s="709"/>
      <c r="WLF43" s="708"/>
      <c r="WLG43" s="709"/>
      <c r="WLH43" s="708"/>
      <c r="WLI43" s="709"/>
      <c r="WLJ43" s="708"/>
      <c r="WLK43" s="709"/>
      <c r="WLL43" s="708"/>
      <c r="WLM43" s="709"/>
      <c r="WLN43" s="708"/>
      <c r="WLO43" s="709"/>
      <c r="WLP43" s="708"/>
      <c r="WLQ43" s="709"/>
      <c r="WLR43" s="708"/>
      <c r="WLS43" s="709"/>
      <c r="WLT43" s="708"/>
      <c r="WLU43" s="709"/>
      <c r="WLV43" s="708"/>
      <c r="WLW43" s="709"/>
      <c r="WLX43" s="708"/>
      <c r="WLY43" s="709"/>
      <c r="WLZ43" s="708"/>
      <c r="WMA43" s="709"/>
      <c r="WMB43" s="708"/>
      <c r="WMC43" s="709"/>
      <c r="WMD43" s="708"/>
      <c r="WME43" s="709"/>
      <c r="WMF43" s="708"/>
      <c r="WMG43" s="709"/>
      <c r="WMH43" s="708"/>
      <c r="WMI43" s="709"/>
      <c r="WMJ43" s="708"/>
      <c r="WMK43" s="709"/>
      <c r="WML43" s="708"/>
      <c r="WMM43" s="709"/>
      <c r="WMN43" s="708"/>
      <c r="WMO43" s="709"/>
      <c r="WMP43" s="708"/>
      <c r="WMQ43" s="709"/>
      <c r="WMR43" s="708"/>
      <c r="WMS43" s="709"/>
      <c r="WMT43" s="708"/>
      <c r="WMU43" s="709"/>
      <c r="WMV43" s="708"/>
      <c r="WMW43" s="709"/>
      <c r="WMX43" s="708"/>
      <c r="WMY43" s="709"/>
      <c r="WMZ43" s="708"/>
      <c r="WNA43" s="709"/>
      <c r="WNB43" s="708"/>
      <c r="WNC43" s="709"/>
      <c r="WND43" s="708"/>
      <c r="WNE43" s="709"/>
      <c r="WNF43" s="708"/>
      <c r="WNG43" s="709"/>
      <c r="WNH43" s="708"/>
      <c r="WNI43" s="709"/>
      <c r="WNJ43" s="708"/>
      <c r="WNK43" s="709"/>
      <c r="WNL43" s="708"/>
      <c r="WNM43" s="709"/>
      <c r="WNN43" s="708"/>
      <c r="WNO43" s="709"/>
      <c r="WNP43" s="708"/>
      <c r="WNQ43" s="709"/>
      <c r="WNR43" s="708"/>
      <c r="WNS43" s="709"/>
      <c r="WNT43" s="708"/>
      <c r="WNU43" s="709"/>
      <c r="WNV43" s="708"/>
      <c r="WNW43" s="709"/>
      <c r="WNX43" s="708"/>
      <c r="WNY43" s="709"/>
      <c r="WNZ43" s="708"/>
      <c r="WOA43" s="709"/>
      <c r="WOB43" s="708"/>
      <c r="WOC43" s="709"/>
      <c r="WOD43" s="708"/>
      <c r="WOE43" s="709"/>
      <c r="WOF43" s="708"/>
      <c r="WOG43" s="709"/>
      <c r="WOH43" s="708"/>
      <c r="WOI43" s="709"/>
      <c r="WOJ43" s="708"/>
      <c r="WOK43" s="709"/>
      <c r="WOL43" s="708"/>
      <c r="WOM43" s="709"/>
      <c r="WON43" s="708"/>
      <c r="WOO43" s="709"/>
      <c r="WOP43" s="708"/>
      <c r="WOQ43" s="709"/>
      <c r="WOR43" s="708"/>
      <c r="WOS43" s="709"/>
      <c r="WOT43" s="708"/>
      <c r="WOU43" s="709"/>
      <c r="WOV43" s="708"/>
      <c r="WOW43" s="709"/>
      <c r="WOX43" s="708"/>
      <c r="WOY43" s="709"/>
      <c r="WOZ43" s="708"/>
      <c r="WPA43" s="709"/>
      <c r="WPB43" s="708"/>
      <c r="WPC43" s="709"/>
      <c r="WPD43" s="708"/>
      <c r="WPE43" s="709"/>
      <c r="WPF43" s="708"/>
      <c r="WPG43" s="709"/>
      <c r="WPH43" s="708"/>
      <c r="WPI43" s="709"/>
      <c r="WPJ43" s="708"/>
      <c r="WPK43" s="709"/>
      <c r="WPL43" s="708"/>
      <c r="WPM43" s="709"/>
      <c r="WPN43" s="708"/>
      <c r="WPO43" s="709"/>
      <c r="WPP43" s="708"/>
      <c r="WPQ43" s="709"/>
      <c r="WPR43" s="708"/>
      <c r="WPS43" s="709"/>
      <c r="WPT43" s="708"/>
      <c r="WPU43" s="709"/>
      <c r="WPV43" s="708"/>
      <c r="WPW43" s="709"/>
      <c r="WPX43" s="708"/>
      <c r="WPY43" s="709"/>
      <c r="WPZ43" s="708"/>
      <c r="WQA43" s="709"/>
      <c r="WQB43" s="708"/>
      <c r="WQC43" s="709"/>
      <c r="WQD43" s="708"/>
      <c r="WQE43" s="709"/>
      <c r="WQF43" s="708"/>
      <c r="WQG43" s="709"/>
      <c r="WQH43" s="708"/>
      <c r="WQI43" s="709"/>
      <c r="WQJ43" s="708"/>
      <c r="WQK43" s="709"/>
      <c r="WQL43" s="708"/>
      <c r="WQM43" s="709"/>
      <c r="WQN43" s="708"/>
      <c r="WQO43" s="709"/>
      <c r="WQP43" s="708"/>
      <c r="WQQ43" s="709"/>
      <c r="WQR43" s="708"/>
      <c r="WQS43" s="709"/>
      <c r="WQT43" s="708"/>
      <c r="WQU43" s="709"/>
      <c r="WQV43" s="708"/>
      <c r="WQW43" s="709"/>
      <c r="WQX43" s="708"/>
      <c r="WQY43" s="709"/>
      <c r="WQZ43" s="708"/>
      <c r="WRA43" s="709"/>
      <c r="WRB43" s="708"/>
      <c r="WRC43" s="709"/>
      <c r="WRD43" s="708"/>
      <c r="WRE43" s="709"/>
      <c r="WRF43" s="708"/>
      <c r="WRG43" s="709"/>
      <c r="WRH43" s="708"/>
      <c r="WRI43" s="709"/>
      <c r="WRJ43" s="708"/>
      <c r="WRK43" s="709"/>
      <c r="WRL43" s="708"/>
      <c r="WRM43" s="709"/>
      <c r="WRN43" s="708"/>
      <c r="WRO43" s="709"/>
      <c r="WRP43" s="708"/>
      <c r="WRQ43" s="709"/>
      <c r="WRR43" s="708"/>
      <c r="WRS43" s="709"/>
      <c r="WRT43" s="708"/>
      <c r="WRU43" s="709"/>
      <c r="WRV43" s="708"/>
      <c r="WRW43" s="709"/>
      <c r="WRX43" s="708"/>
      <c r="WRY43" s="709"/>
      <c r="WRZ43" s="708"/>
      <c r="WSA43" s="709"/>
      <c r="WSB43" s="708"/>
      <c r="WSC43" s="709"/>
      <c r="WSD43" s="708"/>
      <c r="WSE43" s="709"/>
      <c r="WSF43" s="708"/>
      <c r="WSG43" s="709"/>
      <c r="WSH43" s="708"/>
      <c r="WSI43" s="709"/>
      <c r="WSJ43" s="708"/>
      <c r="WSK43" s="709"/>
      <c r="WSL43" s="708"/>
      <c r="WSM43" s="709"/>
      <c r="WSN43" s="708"/>
      <c r="WSO43" s="709"/>
      <c r="WSP43" s="708"/>
      <c r="WSQ43" s="709"/>
      <c r="WSR43" s="708"/>
      <c r="WSS43" s="709"/>
      <c r="WST43" s="708"/>
      <c r="WSU43" s="709"/>
      <c r="WSV43" s="708"/>
      <c r="WSW43" s="709"/>
      <c r="WSX43" s="708"/>
      <c r="WSY43" s="709"/>
      <c r="WSZ43" s="708"/>
      <c r="WTA43" s="709"/>
      <c r="WTB43" s="708"/>
      <c r="WTC43" s="709"/>
      <c r="WTD43" s="708"/>
      <c r="WTE43" s="709"/>
      <c r="WTF43" s="708"/>
      <c r="WTG43" s="709"/>
      <c r="WTH43" s="708"/>
      <c r="WTI43" s="709"/>
      <c r="WTJ43" s="708"/>
      <c r="WTK43" s="709"/>
      <c r="WTL43" s="708"/>
      <c r="WTM43" s="709"/>
      <c r="WTN43" s="708"/>
      <c r="WTO43" s="709"/>
      <c r="WTP43" s="708"/>
      <c r="WTQ43" s="709"/>
      <c r="WTR43" s="708"/>
      <c r="WTS43" s="709"/>
      <c r="WTT43" s="708"/>
      <c r="WTU43" s="709"/>
      <c r="WTV43" s="708"/>
      <c r="WTW43" s="709"/>
      <c r="WTX43" s="708"/>
      <c r="WTY43" s="709"/>
      <c r="WTZ43" s="708"/>
      <c r="WUA43" s="709"/>
      <c r="WUB43" s="708"/>
      <c r="WUC43" s="709"/>
      <c r="WUD43" s="708"/>
      <c r="WUE43" s="709"/>
      <c r="WUF43" s="708"/>
      <c r="WUG43" s="709"/>
      <c r="WUH43" s="708"/>
      <c r="WUI43" s="709"/>
      <c r="WUJ43" s="708"/>
      <c r="WUK43" s="709"/>
      <c r="WUL43" s="708"/>
      <c r="WUM43" s="709"/>
      <c r="WUN43" s="708"/>
      <c r="WUO43" s="709"/>
      <c r="WUP43" s="708"/>
      <c r="WUQ43" s="709"/>
      <c r="WUR43" s="708"/>
      <c r="WUS43" s="709"/>
      <c r="WUT43" s="708"/>
      <c r="WUU43" s="709"/>
      <c r="WUV43" s="708"/>
      <c r="WUW43" s="709"/>
      <c r="WUX43" s="708"/>
      <c r="WUY43" s="709"/>
      <c r="WUZ43" s="708"/>
      <c r="WVA43" s="709"/>
      <c r="WVB43" s="708"/>
      <c r="WVC43" s="709"/>
      <c r="WVD43" s="708"/>
      <c r="WVE43" s="709"/>
      <c r="WVF43" s="708"/>
      <c r="WVG43" s="709"/>
      <c r="WVH43" s="708"/>
      <c r="WVI43" s="709"/>
      <c r="WVJ43" s="708"/>
      <c r="WVK43" s="709"/>
      <c r="WVL43" s="708"/>
      <c r="WVM43" s="709"/>
      <c r="WVN43" s="708"/>
      <c r="WVO43" s="709"/>
      <c r="WVP43" s="708"/>
      <c r="WVQ43" s="709"/>
      <c r="WVR43" s="708"/>
      <c r="WVS43" s="709"/>
      <c r="WVT43" s="708"/>
      <c r="WVU43" s="709"/>
      <c r="WVV43" s="708"/>
      <c r="WVW43" s="709"/>
      <c r="WVX43" s="708"/>
      <c r="WVY43" s="709"/>
      <c r="WVZ43" s="708"/>
      <c r="WWA43" s="709"/>
      <c r="WWB43" s="708"/>
      <c r="WWC43" s="709"/>
      <c r="WWD43" s="708"/>
      <c r="WWE43" s="709"/>
      <c r="WWF43" s="708"/>
      <c r="WWG43" s="709"/>
      <c r="WWH43" s="708"/>
      <c r="WWI43" s="709"/>
      <c r="WWJ43" s="708"/>
      <c r="WWK43" s="709"/>
      <c r="WWL43" s="708"/>
      <c r="WWM43" s="709"/>
      <c r="WWN43" s="708"/>
      <c r="WWO43" s="709"/>
      <c r="WWP43" s="708"/>
      <c r="WWQ43" s="709"/>
      <c r="WWR43" s="708"/>
      <c r="WWS43" s="709"/>
      <c r="WWT43" s="708"/>
      <c r="WWU43" s="709"/>
      <c r="WWV43" s="708"/>
      <c r="WWW43" s="709"/>
      <c r="WWX43" s="708"/>
      <c r="WWY43" s="709"/>
      <c r="WWZ43" s="708"/>
      <c r="WXA43" s="709"/>
      <c r="WXB43" s="708"/>
      <c r="WXC43" s="709"/>
      <c r="WXD43" s="708"/>
      <c r="WXE43" s="709"/>
      <c r="WXF43" s="708"/>
      <c r="WXG43" s="709"/>
      <c r="WXH43" s="708"/>
      <c r="WXI43" s="709"/>
      <c r="WXJ43" s="708"/>
      <c r="WXK43" s="709"/>
      <c r="WXL43" s="708"/>
      <c r="WXM43" s="709"/>
      <c r="WXN43" s="708"/>
      <c r="WXO43" s="709"/>
      <c r="WXP43" s="708"/>
      <c r="WXQ43" s="709"/>
      <c r="WXR43" s="708"/>
      <c r="WXS43" s="709"/>
      <c r="WXT43" s="708"/>
      <c r="WXU43" s="709"/>
      <c r="WXV43" s="708"/>
      <c r="WXW43" s="709"/>
      <c r="WXX43" s="708"/>
      <c r="WXY43" s="709"/>
      <c r="WXZ43" s="708"/>
      <c r="WYA43" s="709"/>
      <c r="WYB43" s="708"/>
      <c r="WYC43" s="709"/>
      <c r="WYD43" s="708"/>
      <c r="WYE43" s="709"/>
      <c r="WYF43" s="708"/>
      <c r="WYG43" s="709"/>
      <c r="WYH43" s="708"/>
      <c r="WYI43" s="709"/>
      <c r="WYJ43" s="708"/>
      <c r="WYK43" s="709"/>
      <c r="WYL43" s="708"/>
      <c r="WYM43" s="709"/>
      <c r="WYN43" s="708"/>
      <c r="WYO43" s="709"/>
      <c r="WYP43" s="708"/>
      <c r="WYQ43" s="709"/>
      <c r="WYR43" s="708"/>
      <c r="WYS43" s="709"/>
      <c r="WYT43" s="708"/>
      <c r="WYU43" s="709"/>
      <c r="WYV43" s="708"/>
      <c r="WYW43" s="709"/>
      <c r="WYX43" s="708"/>
      <c r="WYY43" s="709"/>
      <c r="WYZ43" s="708"/>
      <c r="WZA43" s="709"/>
      <c r="WZB43" s="708"/>
      <c r="WZC43" s="709"/>
      <c r="WZD43" s="708"/>
      <c r="WZE43" s="709"/>
      <c r="WZF43" s="708"/>
      <c r="WZG43" s="709"/>
      <c r="WZH43" s="708"/>
      <c r="WZI43" s="709"/>
      <c r="WZJ43" s="708"/>
      <c r="WZK43" s="709"/>
      <c r="WZL43" s="708"/>
      <c r="WZM43" s="709"/>
      <c r="WZN43" s="708"/>
      <c r="WZO43" s="709"/>
      <c r="WZP43" s="708"/>
      <c r="WZQ43" s="709"/>
      <c r="WZR43" s="708"/>
      <c r="WZS43" s="709"/>
      <c r="WZT43" s="708"/>
      <c r="WZU43" s="709"/>
      <c r="WZV43" s="708"/>
      <c r="WZW43" s="709"/>
      <c r="WZX43" s="708"/>
      <c r="WZY43" s="709"/>
      <c r="WZZ43" s="708"/>
      <c r="XAA43" s="709"/>
      <c r="XAB43" s="708"/>
      <c r="XAC43" s="709"/>
      <c r="XAD43" s="708"/>
      <c r="XAE43" s="709"/>
      <c r="XAF43" s="708"/>
      <c r="XAG43" s="709"/>
      <c r="XAH43" s="708"/>
      <c r="XAI43" s="709"/>
      <c r="XAJ43" s="708"/>
      <c r="XAK43" s="709"/>
      <c r="XAL43" s="708"/>
      <c r="XAM43" s="709"/>
      <c r="XAN43" s="708"/>
      <c r="XAO43" s="709"/>
      <c r="XAP43" s="708"/>
      <c r="XAQ43" s="709"/>
      <c r="XAR43" s="708"/>
      <c r="XAS43" s="709"/>
      <c r="XAT43" s="708"/>
      <c r="XAU43" s="709"/>
      <c r="XAV43" s="708"/>
      <c r="XAW43" s="709"/>
      <c r="XAX43" s="708"/>
      <c r="XAY43" s="709"/>
      <c r="XAZ43" s="708"/>
      <c r="XBA43" s="709"/>
      <c r="XBB43" s="708"/>
      <c r="XBC43" s="709"/>
      <c r="XBD43" s="708"/>
      <c r="XBE43" s="709"/>
      <c r="XBF43" s="708"/>
      <c r="XBG43" s="709"/>
      <c r="XBH43" s="708"/>
      <c r="XBI43" s="709"/>
      <c r="XBJ43" s="708"/>
      <c r="XBK43" s="709"/>
      <c r="XBL43" s="708"/>
      <c r="XBM43" s="709"/>
      <c r="XBN43" s="708"/>
      <c r="XBO43" s="709"/>
      <c r="XBP43" s="708"/>
      <c r="XBQ43" s="709"/>
      <c r="XBR43" s="708"/>
      <c r="XBS43" s="709"/>
      <c r="XBT43" s="708"/>
      <c r="XBU43" s="709"/>
      <c r="XBV43" s="708"/>
      <c r="XBW43" s="709"/>
      <c r="XBX43" s="708"/>
      <c r="XBY43" s="709"/>
      <c r="XBZ43" s="708"/>
      <c r="XCA43" s="709"/>
      <c r="XCB43" s="708"/>
      <c r="XCC43" s="709"/>
      <c r="XCD43" s="708"/>
      <c r="XCE43" s="709"/>
      <c r="XCF43" s="708"/>
      <c r="XCG43" s="709"/>
      <c r="XCH43" s="708"/>
      <c r="XCI43" s="709"/>
      <c r="XCJ43" s="708"/>
      <c r="XCK43" s="709"/>
      <c r="XCL43" s="708"/>
      <c r="XCM43" s="709"/>
      <c r="XCN43" s="708"/>
      <c r="XCO43" s="709"/>
      <c r="XCP43" s="708"/>
      <c r="XCQ43" s="709"/>
      <c r="XCR43" s="708"/>
      <c r="XCS43" s="709"/>
      <c r="XCT43" s="708"/>
      <c r="XCU43" s="709"/>
      <c r="XCV43" s="708"/>
      <c r="XCW43" s="709"/>
      <c r="XCX43" s="708"/>
      <c r="XCY43" s="709"/>
      <c r="XCZ43" s="708"/>
      <c r="XDA43" s="709"/>
      <c r="XDB43" s="708"/>
      <c r="XDC43" s="709"/>
      <c r="XDD43" s="708"/>
      <c r="XDE43" s="709"/>
      <c r="XDF43" s="708"/>
      <c r="XDG43" s="709"/>
      <c r="XDH43" s="708"/>
      <c r="XDI43" s="709"/>
      <c r="XDJ43" s="708"/>
      <c r="XDK43" s="709"/>
      <c r="XDL43" s="708"/>
      <c r="XDM43" s="709"/>
      <c r="XDN43" s="708"/>
      <c r="XDO43" s="709"/>
      <c r="XDP43" s="708"/>
      <c r="XDQ43" s="709"/>
      <c r="XDR43" s="708"/>
      <c r="XDS43" s="709"/>
      <c r="XDT43" s="708"/>
      <c r="XDU43" s="709"/>
      <c r="XDV43" s="708"/>
      <c r="XDW43" s="709"/>
      <c r="XDX43" s="708"/>
      <c r="XDY43" s="709"/>
      <c r="XDZ43" s="708"/>
      <c r="XEA43" s="709"/>
      <c r="XEB43" s="708"/>
      <c r="XEC43" s="709"/>
      <c r="XED43" s="708"/>
      <c r="XEE43" s="709"/>
      <c r="XEF43" s="708"/>
      <c r="XEG43" s="709"/>
      <c r="XEH43" s="708"/>
      <c r="XEI43" s="709"/>
      <c r="XEJ43" s="708"/>
      <c r="XEK43" s="709"/>
      <c r="XEL43" s="708"/>
      <c r="XEM43" s="709"/>
      <c r="XEN43" s="708"/>
      <c r="XEO43" s="709"/>
      <c r="XEP43" s="708"/>
      <c r="XEQ43" s="709"/>
      <c r="XER43" s="708"/>
      <c r="XES43" s="709"/>
      <c r="XET43" s="708"/>
      <c r="XEU43" s="709"/>
      <c r="XEV43" s="708"/>
      <c r="XEW43" s="709"/>
      <c r="XEX43" s="708"/>
      <c r="XEY43" s="709"/>
      <c r="XEZ43" s="708"/>
      <c r="XFA43" s="709"/>
      <c r="XFB43" s="708"/>
      <c r="XFC43" s="709"/>
      <c r="XFD43" s="708"/>
    </row>
    <row r="44" spans="1:16384" s="277" customFormat="1" ht="21" customHeight="1" x14ac:dyDescent="0.2">
      <c r="A44" s="294"/>
      <c r="B44" s="719"/>
      <c r="C44" s="715"/>
      <c r="D44" s="721"/>
      <c r="E44" s="722"/>
      <c r="F44" s="295"/>
      <c r="G44" s="310"/>
      <c r="H44" s="311"/>
      <c r="I44" s="310"/>
      <c r="J44" s="311"/>
      <c r="K44" s="310"/>
      <c r="L44" s="311"/>
      <c r="M44" s="310"/>
      <c r="N44" s="311"/>
      <c r="O44" s="310"/>
      <c r="P44" s="311"/>
      <c r="Q44" s="310"/>
      <c r="R44" s="311"/>
      <c r="S44" s="310"/>
      <c r="T44" s="311"/>
      <c r="U44" s="310"/>
      <c r="V44" s="311"/>
      <c r="W44" s="310"/>
      <c r="X44" s="311"/>
      <c r="Y44" s="310"/>
      <c r="Z44" s="311"/>
      <c r="AA44" s="310"/>
      <c r="AB44" s="311"/>
      <c r="AC44" s="294"/>
      <c r="AD44" s="295"/>
      <c r="AE44" s="294"/>
      <c r="AF44" s="295"/>
      <c r="AG44" s="294"/>
      <c r="AH44" s="295"/>
      <c r="AI44" s="294"/>
      <c r="AJ44" s="295"/>
      <c r="AK44" s="294"/>
      <c r="AL44" s="295"/>
      <c r="AM44" s="294"/>
      <c r="AN44" s="295"/>
      <c r="AO44" s="294"/>
      <c r="AP44" s="295"/>
      <c r="AQ44" s="294"/>
      <c r="AR44" s="295"/>
      <c r="AS44" s="294"/>
      <c r="AT44" s="295"/>
      <c r="AU44" s="294"/>
      <c r="AV44" s="295"/>
      <c r="AW44" s="294"/>
      <c r="AX44" s="295"/>
      <c r="AY44" s="294"/>
      <c r="AZ44" s="295"/>
      <c r="BA44" s="294"/>
      <c r="BB44" s="295"/>
      <c r="BC44" s="294"/>
      <c r="BD44" s="295"/>
      <c r="BE44" s="294"/>
      <c r="BF44" s="295"/>
      <c r="BG44" s="294"/>
      <c r="BH44" s="295"/>
      <c r="BI44" s="294"/>
      <c r="BJ44" s="295"/>
      <c r="BK44" s="294"/>
      <c r="BL44" s="295"/>
      <c r="BM44" s="294"/>
      <c r="BN44" s="295"/>
      <c r="BO44" s="294"/>
      <c r="BP44" s="295"/>
      <c r="BQ44" s="294"/>
      <c r="BR44" s="295"/>
      <c r="BS44" s="294"/>
      <c r="BT44" s="295"/>
      <c r="BU44" s="294"/>
      <c r="BV44" s="295"/>
      <c r="BW44" s="294"/>
      <c r="BX44" s="295"/>
      <c r="BY44" s="294"/>
      <c r="BZ44" s="295"/>
      <c r="CA44" s="294"/>
      <c r="CB44" s="295"/>
      <c r="CC44" s="294"/>
      <c r="CD44" s="295"/>
      <c r="CE44" s="294"/>
      <c r="CF44" s="295"/>
      <c r="CG44" s="294"/>
      <c r="CH44" s="295"/>
      <c r="CI44" s="294"/>
      <c r="CJ44" s="295"/>
      <c r="CK44" s="294"/>
      <c r="CL44" s="295"/>
      <c r="CM44" s="294"/>
      <c r="CN44" s="295"/>
      <c r="CO44" s="294"/>
      <c r="CP44" s="295"/>
      <c r="CQ44" s="294"/>
      <c r="CR44" s="295"/>
      <c r="CS44" s="294"/>
      <c r="CT44" s="295"/>
      <c r="CU44" s="294"/>
      <c r="CV44" s="295"/>
      <c r="CW44" s="294"/>
      <c r="CX44" s="295"/>
      <c r="CY44" s="294"/>
      <c r="CZ44" s="295"/>
      <c r="DA44" s="294"/>
      <c r="DB44" s="295"/>
      <c r="DC44" s="294"/>
      <c r="DD44" s="295"/>
      <c r="DE44" s="294"/>
      <c r="DF44" s="295"/>
      <c r="DG44" s="294"/>
      <c r="DH44" s="295"/>
      <c r="DI44" s="294"/>
      <c r="DJ44" s="295"/>
      <c r="DK44" s="294"/>
      <c r="DL44" s="295"/>
      <c r="DM44" s="294"/>
      <c r="DN44" s="295"/>
      <c r="DO44" s="294"/>
      <c r="DP44" s="295"/>
      <c r="DQ44" s="294"/>
      <c r="DR44" s="295"/>
      <c r="DS44" s="294"/>
      <c r="DT44" s="295"/>
      <c r="DU44" s="294"/>
      <c r="DV44" s="295"/>
      <c r="DW44" s="294"/>
      <c r="DX44" s="295"/>
      <c r="DY44" s="294"/>
      <c r="DZ44" s="295"/>
      <c r="EA44" s="294"/>
      <c r="EB44" s="295"/>
      <c r="EC44" s="294"/>
      <c r="ED44" s="295"/>
      <c r="EE44" s="294"/>
      <c r="EF44" s="295"/>
      <c r="EG44" s="294"/>
      <c r="EH44" s="295"/>
      <c r="EI44" s="294"/>
      <c r="EJ44" s="295"/>
      <c r="EK44" s="294"/>
      <c r="EL44" s="295"/>
      <c r="EM44" s="294"/>
      <c r="EN44" s="295"/>
      <c r="EO44" s="294"/>
      <c r="EP44" s="295"/>
      <c r="EQ44" s="294"/>
      <c r="ER44" s="295"/>
      <c r="ES44" s="294"/>
      <c r="ET44" s="295"/>
      <c r="EU44" s="294"/>
      <c r="EV44" s="295"/>
      <c r="EW44" s="294"/>
      <c r="EX44" s="295"/>
      <c r="EY44" s="294"/>
      <c r="EZ44" s="295"/>
      <c r="FA44" s="294"/>
      <c r="FB44" s="295"/>
      <c r="FC44" s="294"/>
      <c r="FD44" s="295"/>
      <c r="FE44" s="294"/>
      <c r="FF44" s="295"/>
      <c r="FG44" s="294"/>
      <c r="FH44" s="295"/>
      <c r="FI44" s="294"/>
      <c r="FJ44" s="295"/>
      <c r="FK44" s="294"/>
      <c r="FL44" s="295"/>
      <c r="FM44" s="296">
        <f>'2-ORÇAMENTO'!FM44</f>
        <v>0</v>
      </c>
      <c r="FN44" s="224">
        <f>'2-ORÇAMENTO'!FP44</f>
        <v>0</v>
      </c>
      <c r="FO44" s="225">
        <f>'2-ORÇAMENTO'!FO44</f>
        <v>0</v>
      </c>
      <c r="FP44" s="224">
        <f>'2-ORÇAMENTO'!FR44</f>
        <v>0</v>
      </c>
      <c r="FQ44" s="225">
        <f>'2-ORÇAMENTO'!FQ44</f>
        <v>0</v>
      </c>
      <c r="FR44" s="224">
        <f>'2-ORÇAMENTO'!FT44</f>
        <v>0</v>
      </c>
      <c r="FS44" s="225">
        <f>'2-ORÇAMENTO'!FS44</f>
        <v>0</v>
      </c>
      <c r="FT44" s="224">
        <f>'2-ORÇAMENTO'!FV44</f>
        <v>0</v>
      </c>
      <c r="FU44" s="225">
        <f>'2-ORÇAMENTO'!FU44</f>
        <v>0</v>
      </c>
      <c r="FV44" s="224">
        <f>'2-ORÇAMENTO'!FX44</f>
        <v>0</v>
      </c>
      <c r="FW44" s="225">
        <f>'2-ORÇAMENTO'!FW44</f>
        <v>0</v>
      </c>
      <c r="FX44" s="224">
        <f>'2-ORÇAMENTO'!FZ44</f>
        <v>0</v>
      </c>
      <c r="FY44" s="225">
        <f>'2-ORÇAMENTO'!FY44</f>
        <v>0</v>
      </c>
      <c r="FZ44" s="224">
        <f>'2-ORÇAMENTO'!GB44</f>
        <v>0</v>
      </c>
      <c r="GA44" s="225">
        <f>'2-ORÇAMENTO'!GA44</f>
        <v>0</v>
      </c>
      <c r="GB44" s="224">
        <f>'2-ORÇAMENTO'!GD44</f>
        <v>0</v>
      </c>
      <c r="GC44" s="225">
        <f>'2-ORÇAMENTO'!GC44</f>
        <v>0</v>
      </c>
      <c r="GD44" s="224">
        <f>'2-ORÇAMENTO'!GF44</f>
        <v>0</v>
      </c>
      <c r="GE44" s="225">
        <f>'2-ORÇAMENTO'!GE44</f>
        <v>0</v>
      </c>
      <c r="GF44" s="224">
        <f>'2-ORÇAMENTO'!GH44</f>
        <v>0</v>
      </c>
      <c r="GG44" s="225">
        <f>'2-ORÇAMENTO'!GG44</f>
        <v>0</v>
      </c>
      <c r="GH44" s="224">
        <f>'2-ORÇAMENTO'!GJ44</f>
        <v>0</v>
      </c>
      <c r="GI44" s="225">
        <f>'2-ORÇAMENTO'!GI44</f>
        <v>0</v>
      </c>
      <c r="GJ44" s="224">
        <f>'2-ORÇAMENTO'!GL44</f>
        <v>0</v>
      </c>
      <c r="GK44" s="225">
        <f>'2-ORÇAMENTO'!GK44</f>
        <v>0</v>
      </c>
      <c r="GL44" s="224">
        <f>'2-ORÇAMENTO'!GN44</f>
        <v>0</v>
      </c>
      <c r="GM44" s="225">
        <f>'2-ORÇAMENTO'!GM44</f>
        <v>0</v>
      </c>
      <c r="GN44" s="224">
        <f>'2-ORÇAMENTO'!GP44</f>
        <v>0</v>
      </c>
      <c r="GO44" s="225">
        <f>'2-ORÇAMENTO'!GO44</f>
        <v>0</v>
      </c>
      <c r="GP44" s="224">
        <f>'2-ORÇAMENTO'!GR44</f>
        <v>0</v>
      </c>
      <c r="GQ44" s="225">
        <f>'2-ORÇAMENTO'!GQ44</f>
        <v>0</v>
      </c>
      <c r="GR44" s="224">
        <f>'2-ORÇAMENTO'!GT44</f>
        <v>0</v>
      </c>
      <c r="GS44" s="225">
        <f>'2-ORÇAMENTO'!GS44</f>
        <v>0</v>
      </c>
      <c r="GT44" s="224">
        <f>'2-ORÇAMENTO'!GV44</f>
        <v>0</v>
      </c>
      <c r="GU44" s="225">
        <f>'2-ORÇAMENTO'!GU44</f>
        <v>0</v>
      </c>
      <c r="GV44" s="224">
        <f>'2-ORÇAMENTO'!GX44</f>
        <v>0</v>
      </c>
      <c r="GW44" s="225">
        <f>'2-ORÇAMENTO'!GW44</f>
        <v>0</v>
      </c>
      <c r="GX44" s="224">
        <f>'2-ORÇAMENTO'!GZ44</f>
        <v>0</v>
      </c>
      <c r="GY44" s="225">
        <f>'2-ORÇAMENTO'!GY44</f>
        <v>0</v>
      </c>
      <c r="GZ44" s="224">
        <f>'2-ORÇAMENTO'!HB44</f>
        <v>0</v>
      </c>
      <c r="HA44" s="225">
        <f>'2-ORÇAMENTO'!HA44</f>
        <v>0</v>
      </c>
      <c r="HB44" s="224">
        <f>'2-ORÇAMENTO'!HD44</f>
        <v>0</v>
      </c>
      <c r="HC44" s="225">
        <f>'2-ORÇAMENTO'!HC44</f>
        <v>0</v>
      </c>
      <c r="HD44" s="224">
        <f>'2-ORÇAMENTO'!HF44</f>
        <v>0</v>
      </c>
      <c r="HE44" s="225">
        <f>'2-ORÇAMENTO'!HE44</f>
        <v>0</v>
      </c>
      <c r="HF44" s="224">
        <f>'2-ORÇAMENTO'!HH44</f>
        <v>0</v>
      </c>
      <c r="HG44" s="225">
        <f>'2-ORÇAMENTO'!HG44</f>
        <v>0</v>
      </c>
      <c r="HH44" s="224">
        <f>'2-ORÇAMENTO'!HJ44</f>
        <v>0</v>
      </c>
      <c r="HI44" s="225">
        <f>'2-ORÇAMENTO'!HI44</f>
        <v>0</v>
      </c>
      <c r="HJ44" s="224">
        <f>'2-ORÇAMENTO'!HL44</f>
        <v>0</v>
      </c>
      <c r="HK44" s="225">
        <f>'2-ORÇAMENTO'!HK44</f>
        <v>0</v>
      </c>
      <c r="HL44" s="224">
        <f>'2-ORÇAMENTO'!HN44</f>
        <v>0</v>
      </c>
      <c r="HM44" s="225">
        <f>'2-ORÇAMENTO'!HM44</f>
        <v>0</v>
      </c>
      <c r="HN44" s="224">
        <f>'2-ORÇAMENTO'!HP44</f>
        <v>0</v>
      </c>
      <c r="HO44" s="225">
        <f>'2-ORÇAMENTO'!HO44</f>
        <v>0</v>
      </c>
      <c r="HP44" s="224">
        <f>'2-ORÇAMENTO'!HR44</f>
        <v>0</v>
      </c>
      <c r="HQ44" s="225">
        <f>'2-ORÇAMENTO'!HQ44</f>
        <v>0</v>
      </c>
      <c r="HR44" s="224">
        <f>'2-ORÇAMENTO'!HT44</f>
        <v>0</v>
      </c>
      <c r="HS44" s="225">
        <f>'2-ORÇAMENTO'!HS44</f>
        <v>0</v>
      </c>
      <c r="HT44" s="224">
        <f>'2-ORÇAMENTO'!HV44</f>
        <v>0</v>
      </c>
      <c r="HU44" s="225">
        <f>'2-ORÇAMENTO'!HU44</f>
        <v>0</v>
      </c>
      <c r="HV44" s="224">
        <f>'2-ORÇAMENTO'!HX44</f>
        <v>0</v>
      </c>
      <c r="HW44" s="225">
        <f>'2-ORÇAMENTO'!HW44</f>
        <v>0</v>
      </c>
      <c r="HX44" s="224">
        <f>'2-ORÇAMENTO'!HZ44</f>
        <v>0</v>
      </c>
      <c r="HY44" s="225">
        <f>'2-ORÇAMENTO'!HY44</f>
        <v>0</v>
      </c>
      <c r="HZ44" s="224">
        <f>'2-ORÇAMENTO'!IB44</f>
        <v>0</v>
      </c>
      <c r="IA44" s="225">
        <f>'2-ORÇAMENTO'!IA44</f>
        <v>0</v>
      </c>
      <c r="IB44" s="224">
        <f>'2-ORÇAMENTO'!ID44</f>
        <v>0</v>
      </c>
      <c r="IC44" s="225">
        <f>'2-ORÇAMENTO'!IC44</f>
        <v>0</v>
      </c>
      <c r="ID44" s="224">
        <f>'2-ORÇAMENTO'!IF44</f>
        <v>0</v>
      </c>
      <c r="IE44" s="225">
        <f>'2-ORÇAMENTO'!IE44</f>
        <v>0</v>
      </c>
      <c r="IF44" s="224">
        <f>'2-ORÇAMENTO'!IH44</f>
        <v>0</v>
      </c>
      <c r="IG44" s="225">
        <f>'2-ORÇAMENTO'!IG44</f>
        <v>0</v>
      </c>
      <c r="IH44" s="224">
        <f>'2-ORÇAMENTO'!IJ44</f>
        <v>0</v>
      </c>
      <c r="II44" s="225">
        <f>'2-ORÇAMENTO'!II44</f>
        <v>0</v>
      </c>
      <c r="IJ44" s="224">
        <f>'2-ORÇAMENTO'!IL44</f>
        <v>0</v>
      </c>
      <c r="IK44" s="225">
        <f>'2-ORÇAMENTO'!IK44</f>
        <v>0</v>
      </c>
      <c r="IL44" s="224">
        <f>'2-ORÇAMENTO'!IN44</f>
        <v>0</v>
      </c>
      <c r="IM44" s="225">
        <f>'2-ORÇAMENTO'!IM44</f>
        <v>0</v>
      </c>
      <c r="IN44" s="224">
        <f>'2-ORÇAMENTO'!IP44</f>
        <v>0</v>
      </c>
      <c r="IO44" s="225">
        <f>'2-ORÇAMENTO'!IO44</f>
        <v>0</v>
      </c>
      <c r="IP44" s="224">
        <f>'2-ORÇAMENTO'!IR44</f>
        <v>0</v>
      </c>
      <c r="IQ44" s="225">
        <f>'2-ORÇAMENTO'!IQ44</f>
        <v>0</v>
      </c>
      <c r="IR44" s="224">
        <f>'2-ORÇAMENTO'!IT44</f>
        <v>0</v>
      </c>
      <c r="IS44" s="225">
        <f>'2-ORÇAMENTO'!IS44</f>
        <v>0</v>
      </c>
      <c r="IT44" s="224">
        <f>'2-ORÇAMENTO'!IV44</f>
        <v>0</v>
      </c>
      <c r="IU44" s="225">
        <f>'2-ORÇAMENTO'!IU44</f>
        <v>0</v>
      </c>
      <c r="IV44" s="224">
        <f>'2-ORÇAMENTO'!IX44</f>
        <v>0</v>
      </c>
      <c r="IW44" s="225">
        <f>'2-ORÇAMENTO'!IW44</f>
        <v>0</v>
      </c>
      <c r="IX44" s="224">
        <f>'2-ORÇAMENTO'!IZ44</f>
        <v>0</v>
      </c>
      <c r="IY44" s="225">
        <f>'2-ORÇAMENTO'!IY44</f>
        <v>0</v>
      </c>
      <c r="IZ44" s="224">
        <f>'2-ORÇAMENTO'!JB44</f>
        <v>0</v>
      </c>
      <c r="JA44" s="225">
        <f>'2-ORÇAMENTO'!JA44</f>
        <v>0</v>
      </c>
      <c r="JB44" s="224">
        <f>'2-ORÇAMENTO'!JD44</f>
        <v>0</v>
      </c>
      <c r="JC44" s="225">
        <f>'2-ORÇAMENTO'!JC44</f>
        <v>0</v>
      </c>
      <c r="JD44" s="224">
        <f>'2-ORÇAMENTO'!JF44</f>
        <v>0</v>
      </c>
      <c r="JE44" s="225">
        <f>'2-ORÇAMENTO'!JE44</f>
        <v>0</v>
      </c>
      <c r="JF44" s="224">
        <f>'2-ORÇAMENTO'!JH44</f>
        <v>0</v>
      </c>
      <c r="JG44" s="225">
        <f>'2-ORÇAMENTO'!JG44</f>
        <v>0</v>
      </c>
      <c r="JH44" s="224">
        <f>'2-ORÇAMENTO'!JJ44</f>
        <v>0</v>
      </c>
      <c r="JI44" s="225">
        <f>'2-ORÇAMENTO'!JI44</f>
        <v>0</v>
      </c>
      <c r="JJ44" s="224">
        <f>'2-ORÇAMENTO'!JL44</f>
        <v>0</v>
      </c>
      <c r="JK44" s="225">
        <f>'2-ORÇAMENTO'!JK44</f>
        <v>0</v>
      </c>
      <c r="JL44" s="224">
        <f>'2-ORÇAMENTO'!JN44</f>
        <v>0</v>
      </c>
      <c r="JM44" s="225">
        <f>'2-ORÇAMENTO'!JM44</f>
        <v>0</v>
      </c>
      <c r="JN44" s="224">
        <f>'2-ORÇAMENTO'!JP44</f>
        <v>0</v>
      </c>
      <c r="JO44" s="225">
        <f>'2-ORÇAMENTO'!JO44</f>
        <v>0</v>
      </c>
      <c r="JP44" s="224">
        <f>'2-ORÇAMENTO'!JR44</f>
        <v>0</v>
      </c>
      <c r="JQ44" s="225">
        <f>'2-ORÇAMENTO'!JQ44</f>
        <v>0</v>
      </c>
      <c r="JR44" s="224">
        <f>'2-ORÇAMENTO'!JT44</f>
        <v>0</v>
      </c>
      <c r="JS44" s="225">
        <f>'2-ORÇAMENTO'!JS44</f>
        <v>0</v>
      </c>
      <c r="JT44" s="224">
        <f>'2-ORÇAMENTO'!JV44</f>
        <v>0</v>
      </c>
      <c r="JU44" s="225">
        <f>'2-ORÇAMENTO'!JU44</f>
        <v>0</v>
      </c>
      <c r="JV44" s="224">
        <f>'2-ORÇAMENTO'!JX44</f>
        <v>0</v>
      </c>
      <c r="JW44" s="225">
        <f>'2-ORÇAMENTO'!JW44</f>
        <v>0</v>
      </c>
      <c r="JX44" s="224">
        <f>'2-ORÇAMENTO'!JZ44</f>
        <v>0</v>
      </c>
      <c r="JY44" s="225">
        <f>'2-ORÇAMENTO'!JY44</f>
        <v>0</v>
      </c>
      <c r="JZ44" s="224">
        <f>'2-ORÇAMENTO'!KB44</f>
        <v>0</v>
      </c>
      <c r="KA44" s="225">
        <f>'2-ORÇAMENTO'!KA44</f>
        <v>0</v>
      </c>
      <c r="KB44" s="224">
        <f>'2-ORÇAMENTO'!KD44</f>
        <v>0</v>
      </c>
      <c r="KC44" s="225">
        <f>'2-ORÇAMENTO'!KC44</f>
        <v>0</v>
      </c>
      <c r="KD44" s="224">
        <f>'2-ORÇAMENTO'!KF44</f>
        <v>0</v>
      </c>
      <c r="KE44" s="225">
        <f>'2-ORÇAMENTO'!KE44</f>
        <v>0</v>
      </c>
      <c r="KF44" s="224">
        <f>'2-ORÇAMENTO'!KH44</f>
        <v>0</v>
      </c>
      <c r="KG44" s="225">
        <f>'2-ORÇAMENTO'!KG44</f>
        <v>0</v>
      </c>
      <c r="KH44" s="224">
        <f>'2-ORÇAMENTO'!KJ44</f>
        <v>0</v>
      </c>
      <c r="KI44" s="225">
        <f>'2-ORÇAMENTO'!KI44</f>
        <v>0</v>
      </c>
      <c r="KJ44" s="224">
        <f>'2-ORÇAMENTO'!KL44</f>
        <v>0</v>
      </c>
      <c r="KK44" s="225">
        <f>'2-ORÇAMENTO'!KK44</f>
        <v>0</v>
      </c>
      <c r="KL44" s="224">
        <f>'2-ORÇAMENTO'!KN44</f>
        <v>0</v>
      </c>
      <c r="KM44" s="225">
        <f>'2-ORÇAMENTO'!KM44</f>
        <v>0</v>
      </c>
      <c r="KN44" s="224">
        <f>'2-ORÇAMENTO'!KP44</f>
        <v>0</v>
      </c>
      <c r="KO44" s="225">
        <f>'2-ORÇAMENTO'!KO44</f>
        <v>0</v>
      </c>
      <c r="KP44" s="224">
        <f>'2-ORÇAMENTO'!KR44</f>
        <v>0</v>
      </c>
      <c r="KQ44" s="225">
        <f>'2-ORÇAMENTO'!KQ44</f>
        <v>0</v>
      </c>
      <c r="KR44" s="224">
        <f>'2-ORÇAMENTO'!KT44</f>
        <v>0</v>
      </c>
      <c r="KS44" s="225">
        <f>'2-ORÇAMENTO'!KS44</f>
        <v>0</v>
      </c>
      <c r="KT44" s="224">
        <f>'2-ORÇAMENTO'!KV44</f>
        <v>0</v>
      </c>
      <c r="KU44" s="225">
        <f>'2-ORÇAMENTO'!KU44</f>
        <v>0</v>
      </c>
      <c r="KV44" s="224">
        <f>'2-ORÇAMENTO'!KX44</f>
        <v>0</v>
      </c>
      <c r="KW44" s="225">
        <f>'2-ORÇAMENTO'!KW44</f>
        <v>0</v>
      </c>
      <c r="KX44" s="224">
        <f>'2-ORÇAMENTO'!KZ44</f>
        <v>0</v>
      </c>
      <c r="KY44" s="225">
        <f>'2-ORÇAMENTO'!KY44</f>
        <v>0</v>
      </c>
      <c r="KZ44" s="224">
        <f>'2-ORÇAMENTO'!LB44</f>
        <v>0</v>
      </c>
      <c r="LA44" s="225">
        <f>'2-ORÇAMENTO'!LA44</f>
        <v>0</v>
      </c>
      <c r="LB44" s="224">
        <f>'2-ORÇAMENTO'!LD44</f>
        <v>0</v>
      </c>
      <c r="LC44" s="225">
        <f>'2-ORÇAMENTO'!LC44</f>
        <v>0</v>
      </c>
      <c r="LD44" s="224">
        <f>'2-ORÇAMENTO'!LF44</f>
        <v>0</v>
      </c>
      <c r="LE44" s="225">
        <f>'2-ORÇAMENTO'!LE44</f>
        <v>0</v>
      </c>
      <c r="LF44" s="224">
        <f>'2-ORÇAMENTO'!LH44</f>
        <v>0</v>
      </c>
      <c r="LG44" s="225">
        <f>'2-ORÇAMENTO'!LG44</f>
        <v>0</v>
      </c>
      <c r="LH44" s="224">
        <f>'2-ORÇAMENTO'!LJ44</f>
        <v>0</v>
      </c>
      <c r="LI44" s="225">
        <f>'2-ORÇAMENTO'!LI44</f>
        <v>0</v>
      </c>
      <c r="LJ44" s="224">
        <f>'2-ORÇAMENTO'!LL44</f>
        <v>0</v>
      </c>
      <c r="LK44" s="225">
        <f>'2-ORÇAMENTO'!LK44</f>
        <v>0</v>
      </c>
      <c r="LL44" s="224">
        <f>'2-ORÇAMENTO'!LN44</f>
        <v>0</v>
      </c>
      <c r="LM44" s="225">
        <f>'2-ORÇAMENTO'!LM44</f>
        <v>0</v>
      </c>
      <c r="LN44" s="224">
        <f>'2-ORÇAMENTO'!LP44</f>
        <v>0</v>
      </c>
      <c r="LO44" s="225">
        <f>'2-ORÇAMENTO'!LO44</f>
        <v>0</v>
      </c>
      <c r="LP44" s="224">
        <f>'2-ORÇAMENTO'!LR44</f>
        <v>0</v>
      </c>
      <c r="LQ44" s="225">
        <f>'2-ORÇAMENTO'!LQ44</f>
        <v>0</v>
      </c>
      <c r="LR44" s="224">
        <f>'2-ORÇAMENTO'!LT44</f>
        <v>0</v>
      </c>
      <c r="LS44" s="225">
        <f>'2-ORÇAMENTO'!LS44</f>
        <v>0</v>
      </c>
      <c r="LT44" s="224">
        <f>'2-ORÇAMENTO'!LV44</f>
        <v>0</v>
      </c>
      <c r="LU44" s="225">
        <f>'2-ORÇAMENTO'!LU44</f>
        <v>0</v>
      </c>
      <c r="LV44" s="224">
        <f>'2-ORÇAMENTO'!LX44</f>
        <v>0</v>
      </c>
      <c r="LW44" s="225">
        <f>'2-ORÇAMENTO'!LW44</f>
        <v>0</v>
      </c>
      <c r="LX44" s="224">
        <f>'2-ORÇAMENTO'!LZ44</f>
        <v>0</v>
      </c>
      <c r="LY44" s="225">
        <f>'2-ORÇAMENTO'!LY44</f>
        <v>0</v>
      </c>
      <c r="LZ44" s="224">
        <f>'2-ORÇAMENTO'!MB44</f>
        <v>0</v>
      </c>
      <c r="MA44" s="225">
        <f>'2-ORÇAMENTO'!MA44</f>
        <v>0</v>
      </c>
      <c r="MB44" s="224">
        <f>'2-ORÇAMENTO'!MD44</f>
        <v>0</v>
      </c>
      <c r="MC44" s="225">
        <f>'2-ORÇAMENTO'!MC44</f>
        <v>0</v>
      </c>
      <c r="MD44" s="224">
        <f>'2-ORÇAMENTO'!MF44</f>
        <v>0</v>
      </c>
      <c r="ME44" s="225">
        <f>'2-ORÇAMENTO'!ME44</f>
        <v>0</v>
      </c>
      <c r="MF44" s="224">
        <f>'2-ORÇAMENTO'!MH44</f>
        <v>0</v>
      </c>
      <c r="MG44" s="225">
        <f>'2-ORÇAMENTO'!MG44</f>
        <v>0</v>
      </c>
      <c r="MH44" s="224">
        <f>'2-ORÇAMENTO'!MJ44</f>
        <v>0</v>
      </c>
      <c r="MI44" s="225">
        <f>'2-ORÇAMENTO'!MI44</f>
        <v>0</v>
      </c>
      <c r="MJ44" s="224">
        <f>'2-ORÇAMENTO'!ML44</f>
        <v>0</v>
      </c>
      <c r="MK44" s="225">
        <f>'2-ORÇAMENTO'!MK44</f>
        <v>0</v>
      </c>
      <c r="ML44" s="224">
        <f>'2-ORÇAMENTO'!MN44</f>
        <v>0</v>
      </c>
      <c r="MM44" s="225">
        <f>'2-ORÇAMENTO'!MM44</f>
        <v>0</v>
      </c>
      <c r="MN44" s="224">
        <f>'2-ORÇAMENTO'!MP44</f>
        <v>0</v>
      </c>
      <c r="MO44" s="225">
        <f>'2-ORÇAMENTO'!MO44</f>
        <v>0</v>
      </c>
      <c r="MP44" s="224">
        <f>'2-ORÇAMENTO'!MR44</f>
        <v>0</v>
      </c>
      <c r="MQ44" s="225">
        <f>'2-ORÇAMENTO'!MQ44</f>
        <v>0</v>
      </c>
      <c r="MR44" s="224">
        <f>'2-ORÇAMENTO'!MT44</f>
        <v>0</v>
      </c>
      <c r="MS44" s="225">
        <f>'2-ORÇAMENTO'!MS44</f>
        <v>0</v>
      </c>
      <c r="MT44" s="224">
        <f>'2-ORÇAMENTO'!MV44</f>
        <v>0</v>
      </c>
      <c r="MU44" s="225">
        <f>'2-ORÇAMENTO'!MU44</f>
        <v>0</v>
      </c>
      <c r="MV44" s="224">
        <f>'2-ORÇAMENTO'!MX44</f>
        <v>0</v>
      </c>
      <c r="MW44" s="225">
        <f>'2-ORÇAMENTO'!MW44</f>
        <v>0</v>
      </c>
      <c r="MX44" s="224">
        <f>'2-ORÇAMENTO'!MZ44</f>
        <v>0</v>
      </c>
      <c r="MY44" s="225">
        <f>'2-ORÇAMENTO'!MY44</f>
        <v>0</v>
      </c>
      <c r="MZ44" s="224">
        <f>'2-ORÇAMENTO'!NB44</f>
        <v>0</v>
      </c>
      <c r="NA44" s="225">
        <f>'2-ORÇAMENTO'!NA44</f>
        <v>0</v>
      </c>
      <c r="NB44" s="224">
        <f>'2-ORÇAMENTO'!ND44</f>
        <v>0</v>
      </c>
      <c r="NC44" s="225">
        <f>'2-ORÇAMENTO'!NC44</f>
        <v>0</v>
      </c>
      <c r="ND44" s="224">
        <f>'2-ORÇAMENTO'!NF44</f>
        <v>0</v>
      </c>
      <c r="NE44" s="225">
        <f>'2-ORÇAMENTO'!NE44</f>
        <v>0</v>
      </c>
      <c r="NF44" s="224">
        <f>'2-ORÇAMENTO'!NH44</f>
        <v>0</v>
      </c>
      <c r="NG44" s="225">
        <f>'2-ORÇAMENTO'!NG44</f>
        <v>0</v>
      </c>
      <c r="NH44" s="224">
        <f>'2-ORÇAMENTO'!NJ44</f>
        <v>0</v>
      </c>
      <c r="NI44" s="225">
        <f>'2-ORÇAMENTO'!NI44</f>
        <v>0</v>
      </c>
      <c r="NJ44" s="224">
        <f>'2-ORÇAMENTO'!NL44</f>
        <v>0</v>
      </c>
      <c r="NK44" s="225">
        <f>'2-ORÇAMENTO'!NK44</f>
        <v>0</v>
      </c>
      <c r="NL44" s="224">
        <f>'2-ORÇAMENTO'!NN44</f>
        <v>0</v>
      </c>
      <c r="NM44" s="225">
        <f>'2-ORÇAMENTO'!NM44</f>
        <v>0</v>
      </c>
      <c r="NN44" s="224">
        <f>'2-ORÇAMENTO'!NP44</f>
        <v>0</v>
      </c>
      <c r="NO44" s="225">
        <f>'2-ORÇAMENTO'!NO44</f>
        <v>0</v>
      </c>
      <c r="NP44" s="224">
        <f>'2-ORÇAMENTO'!NR44</f>
        <v>0</v>
      </c>
      <c r="NQ44" s="225">
        <f>'2-ORÇAMENTO'!NQ44</f>
        <v>0</v>
      </c>
      <c r="NR44" s="224">
        <f>'2-ORÇAMENTO'!NT44</f>
        <v>0</v>
      </c>
      <c r="NS44" s="225">
        <f>'2-ORÇAMENTO'!NS44</f>
        <v>0</v>
      </c>
      <c r="NT44" s="224">
        <f>'2-ORÇAMENTO'!NV44</f>
        <v>0</v>
      </c>
      <c r="NU44" s="225">
        <f>'2-ORÇAMENTO'!NU44</f>
        <v>0</v>
      </c>
      <c r="NV44" s="224">
        <f>'2-ORÇAMENTO'!NX44</f>
        <v>0</v>
      </c>
      <c r="NW44" s="225">
        <f>'2-ORÇAMENTO'!NW44</f>
        <v>0</v>
      </c>
      <c r="NX44" s="224">
        <f>'2-ORÇAMENTO'!NZ44</f>
        <v>0</v>
      </c>
      <c r="NY44" s="225">
        <f>'2-ORÇAMENTO'!NY44</f>
        <v>0</v>
      </c>
      <c r="NZ44" s="224">
        <f>'2-ORÇAMENTO'!OB44</f>
        <v>0</v>
      </c>
      <c r="OA44" s="225">
        <f>'2-ORÇAMENTO'!OA44</f>
        <v>0</v>
      </c>
      <c r="OB44" s="224">
        <f>'2-ORÇAMENTO'!OD44</f>
        <v>0</v>
      </c>
      <c r="OC44" s="225">
        <f>'2-ORÇAMENTO'!OC44</f>
        <v>0</v>
      </c>
      <c r="OD44" s="224">
        <f>'2-ORÇAMENTO'!OF44</f>
        <v>0</v>
      </c>
      <c r="OE44" s="225">
        <f>'2-ORÇAMENTO'!OE44</f>
        <v>0</v>
      </c>
      <c r="OF44" s="224">
        <f>'2-ORÇAMENTO'!OH44</f>
        <v>0</v>
      </c>
      <c r="OG44" s="225">
        <f>'2-ORÇAMENTO'!OG44</f>
        <v>0</v>
      </c>
      <c r="OH44" s="224">
        <f>'2-ORÇAMENTO'!OJ44</f>
        <v>0</v>
      </c>
      <c r="OI44" s="225">
        <f>'2-ORÇAMENTO'!OI44</f>
        <v>0</v>
      </c>
      <c r="OJ44" s="224">
        <f>'2-ORÇAMENTO'!OL44</f>
        <v>0</v>
      </c>
      <c r="OK44" s="225">
        <f>'2-ORÇAMENTO'!OK44</f>
        <v>0</v>
      </c>
      <c r="OL44" s="224">
        <f>'2-ORÇAMENTO'!ON44</f>
        <v>0</v>
      </c>
      <c r="OM44" s="225">
        <f>'2-ORÇAMENTO'!OM44</f>
        <v>0</v>
      </c>
      <c r="ON44" s="224">
        <f>'2-ORÇAMENTO'!OP44</f>
        <v>0</v>
      </c>
      <c r="OO44" s="225">
        <f>'2-ORÇAMENTO'!OO44</f>
        <v>0</v>
      </c>
      <c r="OP44" s="224">
        <f>'2-ORÇAMENTO'!OR44</f>
        <v>0</v>
      </c>
      <c r="OQ44" s="225">
        <f>'2-ORÇAMENTO'!OQ44</f>
        <v>0</v>
      </c>
      <c r="OR44" s="224">
        <f>'2-ORÇAMENTO'!OT44</f>
        <v>0</v>
      </c>
      <c r="OS44" s="225">
        <f>'2-ORÇAMENTO'!OS44</f>
        <v>0</v>
      </c>
      <c r="OT44" s="224">
        <f>'2-ORÇAMENTO'!OV44</f>
        <v>0</v>
      </c>
      <c r="OU44" s="225">
        <f>'2-ORÇAMENTO'!OU44</f>
        <v>0</v>
      </c>
      <c r="OV44" s="224">
        <f>'2-ORÇAMENTO'!OX44</f>
        <v>0</v>
      </c>
      <c r="OW44" s="225">
        <f>'2-ORÇAMENTO'!OW44</f>
        <v>0</v>
      </c>
      <c r="OX44" s="224">
        <f>'2-ORÇAMENTO'!OZ44</f>
        <v>0</v>
      </c>
      <c r="OY44" s="225">
        <f>'2-ORÇAMENTO'!OY44</f>
        <v>0</v>
      </c>
      <c r="OZ44" s="224">
        <f>'2-ORÇAMENTO'!PB44</f>
        <v>0</v>
      </c>
      <c r="PA44" s="225">
        <f>'2-ORÇAMENTO'!PA44</f>
        <v>0</v>
      </c>
      <c r="PB44" s="224">
        <f>'2-ORÇAMENTO'!PD44</f>
        <v>0</v>
      </c>
      <c r="PC44" s="225">
        <f>'2-ORÇAMENTO'!PC44</f>
        <v>0</v>
      </c>
      <c r="PD44" s="224">
        <f>'2-ORÇAMENTO'!PF44</f>
        <v>0</v>
      </c>
      <c r="PE44" s="225">
        <f>'2-ORÇAMENTO'!PE44</f>
        <v>0</v>
      </c>
      <c r="PF44" s="224">
        <f>'2-ORÇAMENTO'!PH44</f>
        <v>0</v>
      </c>
      <c r="PG44" s="225">
        <f>'2-ORÇAMENTO'!PG44</f>
        <v>0</v>
      </c>
      <c r="PH44" s="224">
        <f>'2-ORÇAMENTO'!PJ44</f>
        <v>0</v>
      </c>
      <c r="PI44" s="225">
        <f>'2-ORÇAMENTO'!PI44</f>
        <v>0</v>
      </c>
      <c r="PJ44" s="224">
        <f>'2-ORÇAMENTO'!PL44</f>
        <v>0</v>
      </c>
      <c r="PK44" s="225">
        <f>'2-ORÇAMENTO'!PK44</f>
        <v>0</v>
      </c>
      <c r="PL44" s="224">
        <f>'2-ORÇAMENTO'!PN44</f>
        <v>0</v>
      </c>
      <c r="PM44" s="225">
        <f>'2-ORÇAMENTO'!PM44</f>
        <v>0</v>
      </c>
      <c r="PN44" s="224">
        <f>'2-ORÇAMENTO'!PP44</f>
        <v>0</v>
      </c>
      <c r="PO44" s="225">
        <f>'2-ORÇAMENTO'!PO44</f>
        <v>0</v>
      </c>
      <c r="PP44" s="224">
        <f>'2-ORÇAMENTO'!PR44</f>
        <v>0</v>
      </c>
      <c r="PQ44" s="225">
        <f>'2-ORÇAMENTO'!PQ44</f>
        <v>0</v>
      </c>
      <c r="PR44" s="224">
        <f>'2-ORÇAMENTO'!PT44</f>
        <v>0</v>
      </c>
      <c r="PS44" s="225">
        <f>'2-ORÇAMENTO'!PS44</f>
        <v>0</v>
      </c>
      <c r="PT44" s="224">
        <f>'2-ORÇAMENTO'!PV44</f>
        <v>0</v>
      </c>
      <c r="PU44" s="225">
        <f>'2-ORÇAMENTO'!PU44</f>
        <v>0</v>
      </c>
      <c r="PV44" s="224">
        <f>'2-ORÇAMENTO'!PX44</f>
        <v>0</v>
      </c>
      <c r="PW44" s="225">
        <f>'2-ORÇAMENTO'!PW44</f>
        <v>0</v>
      </c>
      <c r="PX44" s="224">
        <f>'2-ORÇAMENTO'!PZ44</f>
        <v>0</v>
      </c>
      <c r="PY44" s="225">
        <f>'2-ORÇAMENTO'!PY44</f>
        <v>0</v>
      </c>
      <c r="PZ44" s="224">
        <f>'2-ORÇAMENTO'!QB44</f>
        <v>0</v>
      </c>
      <c r="QA44" s="225">
        <f>'2-ORÇAMENTO'!QA44</f>
        <v>0</v>
      </c>
      <c r="QB44" s="224">
        <f>'2-ORÇAMENTO'!QD44</f>
        <v>0</v>
      </c>
      <c r="QC44" s="225">
        <f>'2-ORÇAMENTO'!QC44</f>
        <v>0</v>
      </c>
      <c r="QD44" s="224">
        <f>'2-ORÇAMENTO'!QF44</f>
        <v>0</v>
      </c>
      <c r="QE44" s="225">
        <f>'2-ORÇAMENTO'!QE44</f>
        <v>0</v>
      </c>
      <c r="QF44" s="224">
        <f>'2-ORÇAMENTO'!QH44</f>
        <v>0</v>
      </c>
      <c r="QG44" s="225">
        <f>'2-ORÇAMENTO'!QG44</f>
        <v>0</v>
      </c>
      <c r="QH44" s="224">
        <f>'2-ORÇAMENTO'!QJ44</f>
        <v>0</v>
      </c>
      <c r="QI44" s="225">
        <f>'2-ORÇAMENTO'!QI44</f>
        <v>0</v>
      </c>
      <c r="QJ44" s="224">
        <f>'2-ORÇAMENTO'!QL44</f>
        <v>0</v>
      </c>
      <c r="QK44" s="225">
        <f>'2-ORÇAMENTO'!QK44</f>
        <v>0</v>
      </c>
      <c r="QL44" s="224">
        <f>'2-ORÇAMENTO'!QN44</f>
        <v>0</v>
      </c>
      <c r="QM44" s="225">
        <f>'2-ORÇAMENTO'!QM44</f>
        <v>0</v>
      </c>
      <c r="QN44" s="224">
        <f>'2-ORÇAMENTO'!QP44</f>
        <v>0</v>
      </c>
      <c r="QO44" s="225">
        <f>'2-ORÇAMENTO'!QO44</f>
        <v>0</v>
      </c>
      <c r="QP44" s="224">
        <f>'2-ORÇAMENTO'!QR44</f>
        <v>0</v>
      </c>
      <c r="QQ44" s="225">
        <f>'2-ORÇAMENTO'!QQ44</f>
        <v>0</v>
      </c>
      <c r="QR44" s="224">
        <f>'2-ORÇAMENTO'!QT44</f>
        <v>0</v>
      </c>
      <c r="QS44" s="225">
        <f>'2-ORÇAMENTO'!QS44</f>
        <v>0</v>
      </c>
      <c r="QT44" s="224">
        <f>'2-ORÇAMENTO'!QV44</f>
        <v>0</v>
      </c>
      <c r="QU44" s="225">
        <f>'2-ORÇAMENTO'!QU44</f>
        <v>0</v>
      </c>
      <c r="QV44" s="224">
        <f>'2-ORÇAMENTO'!QX44</f>
        <v>0</v>
      </c>
      <c r="QW44" s="225">
        <f>'2-ORÇAMENTO'!QW44</f>
        <v>0</v>
      </c>
      <c r="QX44" s="224">
        <f>'2-ORÇAMENTO'!QZ44</f>
        <v>0</v>
      </c>
      <c r="QY44" s="225">
        <f>'2-ORÇAMENTO'!QY44</f>
        <v>0</v>
      </c>
      <c r="QZ44" s="224">
        <f>'2-ORÇAMENTO'!RB44</f>
        <v>0</v>
      </c>
      <c r="RA44" s="225">
        <f>'2-ORÇAMENTO'!RA44</f>
        <v>0</v>
      </c>
      <c r="RB44" s="224">
        <f>'2-ORÇAMENTO'!RD44</f>
        <v>0</v>
      </c>
      <c r="RC44" s="225">
        <f>'2-ORÇAMENTO'!RC44</f>
        <v>0</v>
      </c>
      <c r="RD44" s="224">
        <f>'2-ORÇAMENTO'!RF44</f>
        <v>0</v>
      </c>
      <c r="RE44" s="225">
        <f>'2-ORÇAMENTO'!RE44</f>
        <v>0</v>
      </c>
      <c r="RF44" s="224">
        <f>'2-ORÇAMENTO'!RH44</f>
        <v>0</v>
      </c>
      <c r="RG44" s="225">
        <f>'2-ORÇAMENTO'!RG44</f>
        <v>0</v>
      </c>
      <c r="RH44" s="224">
        <f>'2-ORÇAMENTO'!RJ44</f>
        <v>0</v>
      </c>
      <c r="RI44" s="225">
        <f>'2-ORÇAMENTO'!RI44</f>
        <v>0</v>
      </c>
      <c r="RJ44" s="224">
        <f>'2-ORÇAMENTO'!RL44</f>
        <v>0</v>
      </c>
      <c r="RK44" s="225">
        <f>'2-ORÇAMENTO'!RK44</f>
        <v>0</v>
      </c>
      <c r="RL44" s="224">
        <f>'2-ORÇAMENTO'!RN44</f>
        <v>0</v>
      </c>
      <c r="RM44" s="225">
        <f>'2-ORÇAMENTO'!RM44</f>
        <v>0</v>
      </c>
      <c r="RN44" s="224">
        <f>'2-ORÇAMENTO'!RP44</f>
        <v>0</v>
      </c>
      <c r="RO44" s="225">
        <f>'2-ORÇAMENTO'!RO44</f>
        <v>0</v>
      </c>
      <c r="RP44" s="224">
        <f>'2-ORÇAMENTO'!RR44</f>
        <v>0</v>
      </c>
      <c r="RQ44" s="225">
        <f>'2-ORÇAMENTO'!RQ44</f>
        <v>0</v>
      </c>
      <c r="RR44" s="224">
        <f>'2-ORÇAMENTO'!RT44</f>
        <v>0</v>
      </c>
      <c r="RS44" s="225">
        <f>'2-ORÇAMENTO'!RS44</f>
        <v>0</v>
      </c>
      <c r="RT44" s="224">
        <f>'2-ORÇAMENTO'!RV44</f>
        <v>0</v>
      </c>
      <c r="RU44" s="225">
        <f>'2-ORÇAMENTO'!RU44</f>
        <v>0</v>
      </c>
      <c r="RV44" s="224">
        <f>'2-ORÇAMENTO'!RX44</f>
        <v>0</v>
      </c>
      <c r="RW44" s="225">
        <f>'2-ORÇAMENTO'!RW44</f>
        <v>0</v>
      </c>
      <c r="RX44" s="224">
        <f>'2-ORÇAMENTO'!RZ44</f>
        <v>0</v>
      </c>
      <c r="RY44" s="225">
        <f>'2-ORÇAMENTO'!RY44</f>
        <v>0</v>
      </c>
      <c r="RZ44" s="224">
        <f>'2-ORÇAMENTO'!SB44</f>
        <v>0</v>
      </c>
      <c r="SA44" s="225">
        <f>'2-ORÇAMENTO'!SA44</f>
        <v>0</v>
      </c>
      <c r="SB44" s="224">
        <f>'2-ORÇAMENTO'!SD44</f>
        <v>0</v>
      </c>
      <c r="SC44" s="225">
        <f>'2-ORÇAMENTO'!SC44</f>
        <v>0</v>
      </c>
      <c r="SD44" s="224">
        <f>'2-ORÇAMENTO'!SF44</f>
        <v>0</v>
      </c>
      <c r="SE44" s="225">
        <f>'2-ORÇAMENTO'!SE44</f>
        <v>0</v>
      </c>
      <c r="SF44" s="224">
        <f>'2-ORÇAMENTO'!SH44</f>
        <v>0</v>
      </c>
      <c r="SG44" s="225">
        <f>'2-ORÇAMENTO'!SG44</f>
        <v>0</v>
      </c>
      <c r="SH44" s="224">
        <f>'2-ORÇAMENTO'!SJ44</f>
        <v>0</v>
      </c>
      <c r="SI44" s="225">
        <f>'2-ORÇAMENTO'!SI44</f>
        <v>0</v>
      </c>
      <c r="SJ44" s="224">
        <f>'2-ORÇAMENTO'!SL44</f>
        <v>0</v>
      </c>
      <c r="SK44" s="225">
        <f>'2-ORÇAMENTO'!SK44</f>
        <v>0</v>
      </c>
      <c r="SL44" s="224">
        <f>'2-ORÇAMENTO'!SN44</f>
        <v>0</v>
      </c>
      <c r="SM44" s="225">
        <f>'2-ORÇAMENTO'!SM44</f>
        <v>0</v>
      </c>
      <c r="SN44" s="224">
        <f>'2-ORÇAMENTO'!SP44</f>
        <v>0</v>
      </c>
      <c r="SO44" s="225">
        <f>'2-ORÇAMENTO'!SO44</f>
        <v>0</v>
      </c>
      <c r="SP44" s="224">
        <f>'2-ORÇAMENTO'!SR44</f>
        <v>0</v>
      </c>
      <c r="SQ44" s="225">
        <f>'2-ORÇAMENTO'!SQ44</f>
        <v>0</v>
      </c>
      <c r="SR44" s="224">
        <f>'2-ORÇAMENTO'!ST44</f>
        <v>0</v>
      </c>
      <c r="SS44" s="225">
        <f>'2-ORÇAMENTO'!SS44</f>
        <v>0</v>
      </c>
      <c r="ST44" s="224">
        <f>'2-ORÇAMENTO'!SV44</f>
        <v>0</v>
      </c>
      <c r="SU44" s="225">
        <f>'2-ORÇAMENTO'!SU44</f>
        <v>0</v>
      </c>
      <c r="SV44" s="224">
        <f>'2-ORÇAMENTO'!SX44</f>
        <v>0</v>
      </c>
      <c r="SW44" s="225">
        <f>'2-ORÇAMENTO'!SW44</f>
        <v>0</v>
      </c>
      <c r="SX44" s="224">
        <f>'2-ORÇAMENTO'!SZ44</f>
        <v>0</v>
      </c>
      <c r="SY44" s="225">
        <f>'2-ORÇAMENTO'!SY44</f>
        <v>0</v>
      </c>
      <c r="SZ44" s="224">
        <f>'2-ORÇAMENTO'!TB44</f>
        <v>0</v>
      </c>
      <c r="TA44" s="225">
        <f>'2-ORÇAMENTO'!TA44</f>
        <v>0</v>
      </c>
      <c r="TB44" s="224">
        <f>'2-ORÇAMENTO'!TD44</f>
        <v>0</v>
      </c>
      <c r="TC44" s="225">
        <f>'2-ORÇAMENTO'!TC44</f>
        <v>0</v>
      </c>
      <c r="TD44" s="224">
        <f>'2-ORÇAMENTO'!TF44</f>
        <v>0</v>
      </c>
      <c r="TE44" s="225">
        <f>'2-ORÇAMENTO'!TE44</f>
        <v>0</v>
      </c>
      <c r="TF44" s="224">
        <f>'2-ORÇAMENTO'!TH44</f>
        <v>0</v>
      </c>
      <c r="TG44" s="225">
        <f>'2-ORÇAMENTO'!TG44</f>
        <v>0</v>
      </c>
      <c r="TH44" s="224">
        <f>'2-ORÇAMENTO'!TJ44</f>
        <v>0</v>
      </c>
      <c r="TI44" s="225">
        <f>'2-ORÇAMENTO'!TI44</f>
        <v>0</v>
      </c>
      <c r="TJ44" s="224">
        <f>'2-ORÇAMENTO'!TL44</f>
        <v>0</v>
      </c>
      <c r="TK44" s="225">
        <f>'2-ORÇAMENTO'!TK44</f>
        <v>0</v>
      </c>
      <c r="TL44" s="224">
        <f>'2-ORÇAMENTO'!TN44</f>
        <v>0</v>
      </c>
      <c r="TM44" s="225">
        <f>'2-ORÇAMENTO'!TM44</f>
        <v>0</v>
      </c>
      <c r="TN44" s="224">
        <f>'2-ORÇAMENTO'!TP44</f>
        <v>0</v>
      </c>
      <c r="TO44" s="225">
        <f>'2-ORÇAMENTO'!TO44</f>
        <v>0</v>
      </c>
      <c r="TP44" s="224">
        <f>'2-ORÇAMENTO'!TR44</f>
        <v>0</v>
      </c>
      <c r="TQ44" s="225">
        <f>'2-ORÇAMENTO'!TQ44</f>
        <v>0</v>
      </c>
      <c r="TR44" s="224">
        <f>'2-ORÇAMENTO'!TT44</f>
        <v>0</v>
      </c>
      <c r="TS44" s="225">
        <f>'2-ORÇAMENTO'!TS44</f>
        <v>0</v>
      </c>
      <c r="TT44" s="224">
        <f>'2-ORÇAMENTO'!TV44</f>
        <v>0</v>
      </c>
      <c r="TU44" s="225">
        <f>'2-ORÇAMENTO'!TU44</f>
        <v>0</v>
      </c>
      <c r="TV44" s="224">
        <f>'2-ORÇAMENTO'!TX44</f>
        <v>0</v>
      </c>
      <c r="TW44" s="225">
        <f>'2-ORÇAMENTO'!TW44</f>
        <v>0</v>
      </c>
      <c r="TX44" s="224">
        <f>'2-ORÇAMENTO'!TZ44</f>
        <v>0</v>
      </c>
      <c r="TY44" s="225">
        <f>'2-ORÇAMENTO'!TY44</f>
        <v>0</v>
      </c>
      <c r="TZ44" s="224">
        <f>'2-ORÇAMENTO'!UB44</f>
        <v>0</v>
      </c>
      <c r="UA44" s="225">
        <f>'2-ORÇAMENTO'!UA44</f>
        <v>0</v>
      </c>
      <c r="UB44" s="224">
        <f>'2-ORÇAMENTO'!UD44</f>
        <v>0</v>
      </c>
      <c r="UC44" s="225">
        <f>'2-ORÇAMENTO'!UC44</f>
        <v>0</v>
      </c>
      <c r="UD44" s="224">
        <f>'2-ORÇAMENTO'!UF44</f>
        <v>0</v>
      </c>
      <c r="UE44" s="225">
        <f>'2-ORÇAMENTO'!UE44</f>
        <v>0</v>
      </c>
      <c r="UF44" s="224">
        <f>'2-ORÇAMENTO'!UH44</f>
        <v>0</v>
      </c>
      <c r="UG44" s="225">
        <f>'2-ORÇAMENTO'!UG44</f>
        <v>0</v>
      </c>
      <c r="UH44" s="224">
        <f>'2-ORÇAMENTO'!UJ44</f>
        <v>0</v>
      </c>
      <c r="UI44" s="225">
        <f>'2-ORÇAMENTO'!UI44</f>
        <v>0</v>
      </c>
      <c r="UJ44" s="224">
        <f>'2-ORÇAMENTO'!UL44</f>
        <v>0</v>
      </c>
      <c r="UK44" s="225">
        <f>'2-ORÇAMENTO'!UK44</f>
        <v>0</v>
      </c>
      <c r="UL44" s="224">
        <f>'2-ORÇAMENTO'!UN44</f>
        <v>0</v>
      </c>
      <c r="UM44" s="225">
        <f>'2-ORÇAMENTO'!UM44</f>
        <v>0</v>
      </c>
      <c r="UN44" s="224">
        <f>'2-ORÇAMENTO'!UP44</f>
        <v>0</v>
      </c>
      <c r="UO44" s="225">
        <f>'2-ORÇAMENTO'!UO44</f>
        <v>0</v>
      </c>
      <c r="UP44" s="224">
        <f>'2-ORÇAMENTO'!UR44</f>
        <v>0</v>
      </c>
      <c r="UQ44" s="225">
        <f>'2-ORÇAMENTO'!UQ44</f>
        <v>0</v>
      </c>
      <c r="UR44" s="224">
        <f>'2-ORÇAMENTO'!UT44</f>
        <v>0</v>
      </c>
      <c r="US44" s="225">
        <f>'2-ORÇAMENTO'!US44</f>
        <v>0</v>
      </c>
      <c r="UT44" s="224">
        <f>'2-ORÇAMENTO'!UV44</f>
        <v>0</v>
      </c>
      <c r="UU44" s="225">
        <f>'2-ORÇAMENTO'!UU44</f>
        <v>0</v>
      </c>
      <c r="UV44" s="224">
        <f>'2-ORÇAMENTO'!UX44</f>
        <v>0</v>
      </c>
      <c r="UW44" s="225">
        <f>'2-ORÇAMENTO'!UW44</f>
        <v>0</v>
      </c>
      <c r="UX44" s="224">
        <f>'2-ORÇAMENTO'!UZ44</f>
        <v>0</v>
      </c>
      <c r="UY44" s="225">
        <f>'2-ORÇAMENTO'!UY44</f>
        <v>0</v>
      </c>
      <c r="UZ44" s="224">
        <f>'2-ORÇAMENTO'!VB44</f>
        <v>0</v>
      </c>
      <c r="VA44" s="225">
        <f>'2-ORÇAMENTO'!VA44</f>
        <v>0</v>
      </c>
      <c r="VB44" s="224">
        <f>'2-ORÇAMENTO'!VD44</f>
        <v>0</v>
      </c>
      <c r="VC44" s="225">
        <f>'2-ORÇAMENTO'!VC44</f>
        <v>0</v>
      </c>
      <c r="VD44" s="224">
        <f>'2-ORÇAMENTO'!VF44</f>
        <v>0</v>
      </c>
      <c r="VE44" s="225">
        <f>'2-ORÇAMENTO'!VE44</f>
        <v>0</v>
      </c>
      <c r="VF44" s="224">
        <f>'2-ORÇAMENTO'!VH44</f>
        <v>0</v>
      </c>
      <c r="VG44" s="225">
        <f>'2-ORÇAMENTO'!VG44</f>
        <v>0</v>
      </c>
      <c r="VH44" s="224">
        <f>'2-ORÇAMENTO'!VJ44</f>
        <v>0</v>
      </c>
      <c r="VI44" s="225">
        <f>'2-ORÇAMENTO'!VI44</f>
        <v>0</v>
      </c>
      <c r="VJ44" s="224">
        <f>'2-ORÇAMENTO'!VL44</f>
        <v>0</v>
      </c>
      <c r="VK44" s="225">
        <f>'2-ORÇAMENTO'!VK44</f>
        <v>0</v>
      </c>
      <c r="VL44" s="224">
        <f>'2-ORÇAMENTO'!VN44</f>
        <v>0</v>
      </c>
      <c r="VM44" s="225">
        <f>'2-ORÇAMENTO'!VM44</f>
        <v>0</v>
      </c>
      <c r="VN44" s="224">
        <f>'2-ORÇAMENTO'!VP44</f>
        <v>0</v>
      </c>
      <c r="VO44" s="225">
        <f>'2-ORÇAMENTO'!VO44</f>
        <v>0</v>
      </c>
      <c r="VP44" s="224">
        <f>'2-ORÇAMENTO'!VR44</f>
        <v>0</v>
      </c>
      <c r="VQ44" s="225">
        <f>'2-ORÇAMENTO'!VQ44</f>
        <v>0</v>
      </c>
      <c r="VR44" s="224">
        <f>'2-ORÇAMENTO'!VT44</f>
        <v>0</v>
      </c>
      <c r="VS44" s="225">
        <f>'2-ORÇAMENTO'!VS44</f>
        <v>0</v>
      </c>
      <c r="VT44" s="224">
        <f>'2-ORÇAMENTO'!VV44</f>
        <v>0</v>
      </c>
      <c r="VU44" s="225">
        <f>'2-ORÇAMENTO'!VU44</f>
        <v>0</v>
      </c>
      <c r="VV44" s="224">
        <f>'2-ORÇAMENTO'!VX44</f>
        <v>0</v>
      </c>
      <c r="VW44" s="225">
        <f>'2-ORÇAMENTO'!VW44</f>
        <v>0</v>
      </c>
      <c r="VX44" s="224">
        <f>'2-ORÇAMENTO'!VZ44</f>
        <v>0</v>
      </c>
      <c r="VY44" s="225">
        <f>'2-ORÇAMENTO'!VY44</f>
        <v>0</v>
      </c>
      <c r="VZ44" s="224">
        <f>'2-ORÇAMENTO'!WB44</f>
        <v>0</v>
      </c>
      <c r="WA44" s="225">
        <f>'2-ORÇAMENTO'!WA44</f>
        <v>0</v>
      </c>
      <c r="WB44" s="224">
        <f>'2-ORÇAMENTO'!WD44</f>
        <v>0</v>
      </c>
      <c r="WC44" s="225">
        <f>'2-ORÇAMENTO'!WC44</f>
        <v>0</v>
      </c>
      <c r="WD44" s="224">
        <f>'2-ORÇAMENTO'!WF44</f>
        <v>0</v>
      </c>
      <c r="WE44" s="225">
        <f>'2-ORÇAMENTO'!WE44</f>
        <v>0</v>
      </c>
      <c r="WF44" s="224">
        <f>'2-ORÇAMENTO'!WH44</f>
        <v>0</v>
      </c>
      <c r="WG44" s="225">
        <f>'2-ORÇAMENTO'!WG44</f>
        <v>0</v>
      </c>
      <c r="WH44" s="224">
        <f>'2-ORÇAMENTO'!WJ44</f>
        <v>0</v>
      </c>
      <c r="WI44" s="225">
        <f>'2-ORÇAMENTO'!WI44</f>
        <v>0</v>
      </c>
      <c r="WJ44" s="224">
        <f>'2-ORÇAMENTO'!WL44</f>
        <v>0</v>
      </c>
      <c r="WK44" s="225">
        <f>'2-ORÇAMENTO'!WK44</f>
        <v>0</v>
      </c>
      <c r="WL44" s="224">
        <f>'2-ORÇAMENTO'!WN44</f>
        <v>0</v>
      </c>
      <c r="WM44" s="225">
        <f>'2-ORÇAMENTO'!WM44</f>
        <v>0</v>
      </c>
      <c r="WN44" s="224">
        <f>'2-ORÇAMENTO'!WP44</f>
        <v>0</v>
      </c>
      <c r="WO44" s="225">
        <f>'2-ORÇAMENTO'!WO44</f>
        <v>0</v>
      </c>
      <c r="WP44" s="224">
        <f>'2-ORÇAMENTO'!WR44</f>
        <v>0</v>
      </c>
      <c r="WQ44" s="225">
        <f>'2-ORÇAMENTO'!WQ44</f>
        <v>0</v>
      </c>
      <c r="WR44" s="224">
        <f>'2-ORÇAMENTO'!WT44</f>
        <v>0</v>
      </c>
      <c r="WS44" s="225">
        <f>'2-ORÇAMENTO'!WS44</f>
        <v>0</v>
      </c>
      <c r="WT44" s="224">
        <f>'2-ORÇAMENTO'!WV44</f>
        <v>0</v>
      </c>
      <c r="WU44" s="225">
        <f>'2-ORÇAMENTO'!WU44</f>
        <v>0</v>
      </c>
      <c r="WV44" s="224">
        <f>'2-ORÇAMENTO'!WX44</f>
        <v>0</v>
      </c>
      <c r="WW44" s="225">
        <f>'2-ORÇAMENTO'!WW44</f>
        <v>0</v>
      </c>
      <c r="WX44" s="224">
        <f>'2-ORÇAMENTO'!WZ44</f>
        <v>0</v>
      </c>
      <c r="WY44" s="225">
        <f>'2-ORÇAMENTO'!WY44</f>
        <v>0</v>
      </c>
      <c r="WZ44" s="224">
        <f>'2-ORÇAMENTO'!XB44</f>
        <v>0</v>
      </c>
      <c r="XA44" s="225">
        <f>'2-ORÇAMENTO'!XA44</f>
        <v>0</v>
      </c>
      <c r="XB44" s="224">
        <f>'2-ORÇAMENTO'!XD44</f>
        <v>0</v>
      </c>
      <c r="XC44" s="225">
        <f>'2-ORÇAMENTO'!XC44</f>
        <v>0</v>
      </c>
      <c r="XD44" s="224">
        <f>'2-ORÇAMENTO'!XF44</f>
        <v>0</v>
      </c>
      <c r="XE44" s="225">
        <f>'2-ORÇAMENTO'!XE44</f>
        <v>0</v>
      </c>
      <c r="XF44" s="224">
        <f>'2-ORÇAMENTO'!XH44</f>
        <v>0</v>
      </c>
      <c r="XG44" s="225">
        <f>'2-ORÇAMENTO'!XG44</f>
        <v>0</v>
      </c>
      <c r="XH44" s="224">
        <f>'2-ORÇAMENTO'!XJ44</f>
        <v>0</v>
      </c>
      <c r="XI44" s="225">
        <f>'2-ORÇAMENTO'!XI44</f>
        <v>0</v>
      </c>
      <c r="XJ44" s="224">
        <f>'2-ORÇAMENTO'!XL44</f>
        <v>0</v>
      </c>
      <c r="XK44" s="225">
        <f>'2-ORÇAMENTO'!XK44</f>
        <v>0</v>
      </c>
      <c r="XL44" s="224">
        <f>'2-ORÇAMENTO'!XN44</f>
        <v>0</v>
      </c>
      <c r="XM44" s="225">
        <f>'2-ORÇAMENTO'!XM44</f>
        <v>0</v>
      </c>
      <c r="XN44" s="224">
        <f>'2-ORÇAMENTO'!XP44</f>
        <v>0</v>
      </c>
      <c r="XO44" s="225">
        <f>'2-ORÇAMENTO'!XO44</f>
        <v>0</v>
      </c>
      <c r="XP44" s="224">
        <f>'2-ORÇAMENTO'!XR44</f>
        <v>0</v>
      </c>
      <c r="XQ44" s="225">
        <f>'2-ORÇAMENTO'!XQ44</f>
        <v>0</v>
      </c>
      <c r="XR44" s="224">
        <f>'2-ORÇAMENTO'!XT44</f>
        <v>0</v>
      </c>
      <c r="XS44" s="225">
        <f>'2-ORÇAMENTO'!XS44</f>
        <v>0</v>
      </c>
      <c r="XT44" s="224">
        <f>'2-ORÇAMENTO'!XV44</f>
        <v>0</v>
      </c>
      <c r="XU44" s="225">
        <f>'2-ORÇAMENTO'!XU44</f>
        <v>0</v>
      </c>
      <c r="XV44" s="224">
        <f>'2-ORÇAMENTO'!XX44</f>
        <v>0</v>
      </c>
      <c r="XW44" s="225">
        <f>'2-ORÇAMENTO'!XW44</f>
        <v>0</v>
      </c>
      <c r="XX44" s="224">
        <f>'2-ORÇAMENTO'!XZ44</f>
        <v>0</v>
      </c>
      <c r="XY44" s="225">
        <f>'2-ORÇAMENTO'!XY44</f>
        <v>0</v>
      </c>
      <c r="XZ44" s="224">
        <f>'2-ORÇAMENTO'!YB44</f>
        <v>0</v>
      </c>
      <c r="YA44" s="225">
        <f>'2-ORÇAMENTO'!YA44</f>
        <v>0</v>
      </c>
      <c r="YB44" s="224">
        <f>'2-ORÇAMENTO'!YD44</f>
        <v>0</v>
      </c>
      <c r="YC44" s="225">
        <f>'2-ORÇAMENTO'!YC44</f>
        <v>0</v>
      </c>
      <c r="YD44" s="224">
        <f>'2-ORÇAMENTO'!YF44</f>
        <v>0</v>
      </c>
      <c r="YE44" s="225">
        <f>'2-ORÇAMENTO'!YE44</f>
        <v>0</v>
      </c>
      <c r="YF44" s="224">
        <f>'2-ORÇAMENTO'!YH44</f>
        <v>0</v>
      </c>
      <c r="YG44" s="225">
        <f>'2-ORÇAMENTO'!YG44</f>
        <v>0</v>
      </c>
      <c r="YH44" s="224">
        <f>'2-ORÇAMENTO'!YJ44</f>
        <v>0</v>
      </c>
      <c r="YI44" s="225">
        <f>'2-ORÇAMENTO'!YI44</f>
        <v>0</v>
      </c>
      <c r="YJ44" s="224">
        <f>'2-ORÇAMENTO'!YL44</f>
        <v>0</v>
      </c>
      <c r="YK44" s="225">
        <f>'2-ORÇAMENTO'!YK44</f>
        <v>0</v>
      </c>
      <c r="YL44" s="224">
        <f>'2-ORÇAMENTO'!YN44</f>
        <v>0</v>
      </c>
      <c r="YM44" s="225">
        <f>'2-ORÇAMENTO'!YM44</f>
        <v>0</v>
      </c>
      <c r="YN44" s="224">
        <f>'2-ORÇAMENTO'!YP44</f>
        <v>0</v>
      </c>
      <c r="YO44" s="225">
        <f>'2-ORÇAMENTO'!YO44</f>
        <v>0</v>
      </c>
      <c r="YP44" s="224">
        <f>'2-ORÇAMENTO'!YR44</f>
        <v>0</v>
      </c>
      <c r="YQ44" s="225">
        <f>'2-ORÇAMENTO'!YQ44</f>
        <v>0</v>
      </c>
      <c r="YR44" s="224">
        <f>'2-ORÇAMENTO'!YT44</f>
        <v>0</v>
      </c>
      <c r="YS44" s="225">
        <f>'2-ORÇAMENTO'!YS44</f>
        <v>0</v>
      </c>
      <c r="YT44" s="224">
        <f>'2-ORÇAMENTO'!YV44</f>
        <v>0</v>
      </c>
      <c r="YU44" s="225">
        <f>'2-ORÇAMENTO'!YU44</f>
        <v>0</v>
      </c>
      <c r="YV44" s="224">
        <f>'2-ORÇAMENTO'!YX44</f>
        <v>0</v>
      </c>
      <c r="YW44" s="225">
        <f>'2-ORÇAMENTO'!YW44</f>
        <v>0</v>
      </c>
      <c r="YX44" s="224">
        <f>'2-ORÇAMENTO'!YZ44</f>
        <v>0</v>
      </c>
      <c r="YY44" s="225">
        <f>'2-ORÇAMENTO'!YY44</f>
        <v>0</v>
      </c>
      <c r="YZ44" s="224">
        <f>'2-ORÇAMENTO'!ZB44</f>
        <v>0</v>
      </c>
      <c r="ZA44" s="225">
        <f>'2-ORÇAMENTO'!ZA44</f>
        <v>0</v>
      </c>
      <c r="ZB44" s="224">
        <f>'2-ORÇAMENTO'!ZD44</f>
        <v>0</v>
      </c>
      <c r="ZC44" s="225">
        <f>'2-ORÇAMENTO'!ZC44</f>
        <v>0</v>
      </c>
      <c r="ZD44" s="224">
        <f>'2-ORÇAMENTO'!ZF44</f>
        <v>0</v>
      </c>
      <c r="ZE44" s="225">
        <f>'2-ORÇAMENTO'!ZE44</f>
        <v>0</v>
      </c>
      <c r="ZF44" s="224">
        <f>'2-ORÇAMENTO'!ZH44</f>
        <v>0</v>
      </c>
      <c r="ZG44" s="225">
        <f>'2-ORÇAMENTO'!ZG44</f>
        <v>0</v>
      </c>
      <c r="ZH44" s="224">
        <f>'2-ORÇAMENTO'!ZJ44</f>
        <v>0</v>
      </c>
      <c r="ZI44" s="225">
        <f>'2-ORÇAMENTO'!ZI44</f>
        <v>0</v>
      </c>
      <c r="ZJ44" s="224">
        <f>'2-ORÇAMENTO'!ZL44</f>
        <v>0</v>
      </c>
      <c r="ZK44" s="225">
        <f>'2-ORÇAMENTO'!ZK44</f>
        <v>0</v>
      </c>
      <c r="ZL44" s="224">
        <f>'2-ORÇAMENTO'!ZN44</f>
        <v>0</v>
      </c>
      <c r="ZM44" s="225">
        <f>'2-ORÇAMENTO'!ZM44</f>
        <v>0</v>
      </c>
      <c r="ZN44" s="224">
        <f>'2-ORÇAMENTO'!ZP44</f>
        <v>0</v>
      </c>
      <c r="ZO44" s="225">
        <f>'2-ORÇAMENTO'!ZO44</f>
        <v>0</v>
      </c>
      <c r="ZP44" s="224">
        <f>'2-ORÇAMENTO'!ZR44</f>
        <v>0</v>
      </c>
      <c r="ZQ44" s="225">
        <f>'2-ORÇAMENTO'!ZQ44</f>
        <v>0</v>
      </c>
      <c r="ZR44" s="224">
        <f>'2-ORÇAMENTO'!ZT44</f>
        <v>0</v>
      </c>
      <c r="ZS44" s="225">
        <f>'2-ORÇAMENTO'!ZS44</f>
        <v>0</v>
      </c>
      <c r="ZT44" s="224">
        <f>'2-ORÇAMENTO'!ZV44</f>
        <v>0</v>
      </c>
      <c r="ZU44" s="225">
        <f>'2-ORÇAMENTO'!ZU44</f>
        <v>0</v>
      </c>
      <c r="ZV44" s="224">
        <f>'2-ORÇAMENTO'!ZX44</f>
        <v>0</v>
      </c>
      <c r="ZW44" s="225">
        <f>'2-ORÇAMENTO'!ZW44</f>
        <v>0</v>
      </c>
      <c r="ZX44" s="224">
        <f>'2-ORÇAMENTO'!ZZ44</f>
        <v>0</v>
      </c>
      <c r="ZY44" s="225">
        <f>'2-ORÇAMENTO'!ZY44</f>
        <v>0</v>
      </c>
      <c r="ZZ44" s="224">
        <f>'2-ORÇAMENTO'!AAB44</f>
        <v>0</v>
      </c>
      <c r="AAA44" s="225">
        <f>'2-ORÇAMENTO'!AAA44</f>
        <v>0</v>
      </c>
      <c r="AAB44" s="224">
        <f>'2-ORÇAMENTO'!AAD44</f>
        <v>0</v>
      </c>
      <c r="AAC44" s="225">
        <f>'2-ORÇAMENTO'!AAC44</f>
        <v>0</v>
      </c>
      <c r="AAD44" s="224">
        <f>'2-ORÇAMENTO'!AAF44</f>
        <v>0</v>
      </c>
      <c r="AAE44" s="225">
        <f>'2-ORÇAMENTO'!AAE44</f>
        <v>0</v>
      </c>
      <c r="AAF44" s="224">
        <f>'2-ORÇAMENTO'!AAH44</f>
        <v>0</v>
      </c>
      <c r="AAG44" s="225">
        <f>'2-ORÇAMENTO'!AAG44</f>
        <v>0</v>
      </c>
      <c r="AAH44" s="224">
        <f>'2-ORÇAMENTO'!AAJ44</f>
        <v>0</v>
      </c>
      <c r="AAI44" s="225">
        <f>'2-ORÇAMENTO'!AAI44</f>
        <v>0</v>
      </c>
      <c r="AAJ44" s="224">
        <f>'2-ORÇAMENTO'!AAL44</f>
        <v>0</v>
      </c>
      <c r="AAK44" s="225">
        <f>'2-ORÇAMENTO'!AAK44</f>
        <v>0</v>
      </c>
      <c r="AAL44" s="224">
        <f>'2-ORÇAMENTO'!AAN44</f>
        <v>0</v>
      </c>
      <c r="AAM44" s="225">
        <f>'2-ORÇAMENTO'!AAM44</f>
        <v>0</v>
      </c>
      <c r="AAN44" s="224">
        <f>'2-ORÇAMENTO'!AAP44</f>
        <v>0</v>
      </c>
      <c r="AAO44" s="225">
        <f>'2-ORÇAMENTO'!AAO44</f>
        <v>0</v>
      </c>
      <c r="AAP44" s="224">
        <f>'2-ORÇAMENTO'!AAR44</f>
        <v>0</v>
      </c>
      <c r="AAQ44" s="225">
        <f>'2-ORÇAMENTO'!AAQ44</f>
        <v>0</v>
      </c>
      <c r="AAR44" s="224">
        <f>'2-ORÇAMENTO'!AAT44</f>
        <v>0</v>
      </c>
      <c r="AAS44" s="225">
        <f>'2-ORÇAMENTO'!AAS44</f>
        <v>0</v>
      </c>
      <c r="AAT44" s="224">
        <f>'2-ORÇAMENTO'!AAV44</f>
        <v>0</v>
      </c>
      <c r="AAU44" s="225">
        <f>'2-ORÇAMENTO'!AAU44</f>
        <v>0</v>
      </c>
      <c r="AAV44" s="224">
        <f>'2-ORÇAMENTO'!AAX44</f>
        <v>0</v>
      </c>
      <c r="AAW44" s="225">
        <f>'2-ORÇAMENTO'!AAW44</f>
        <v>0</v>
      </c>
      <c r="AAX44" s="224">
        <f>'2-ORÇAMENTO'!AAZ44</f>
        <v>0</v>
      </c>
      <c r="AAY44" s="225">
        <f>'2-ORÇAMENTO'!AAY44</f>
        <v>0</v>
      </c>
      <c r="AAZ44" s="224">
        <f>'2-ORÇAMENTO'!ABB44</f>
        <v>0</v>
      </c>
      <c r="ABA44" s="225">
        <f>'2-ORÇAMENTO'!ABA44</f>
        <v>0</v>
      </c>
      <c r="ABB44" s="224">
        <f>'2-ORÇAMENTO'!ABD44</f>
        <v>0</v>
      </c>
      <c r="ABC44" s="225">
        <f>'2-ORÇAMENTO'!ABC44</f>
        <v>0</v>
      </c>
      <c r="ABD44" s="224">
        <f>'2-ORÇAMENTO'!ABF44</f>
        <v>0</v>
      </c>
      <c r="ABE44" s="225">
        <f>'2-ORÇAMENTO'!ABE44</f>
        <v>0</v>
      </c>
      <c r="ABF44" s="224">
        <f>'2-ORÇAMENTO'!ABH44</f>
        <v>0</v>
      </c>
      <c r="ABG44" s="225">
        <f>'2-ORÇAMENTO'!ABG44</f>
        <v>0</v>
      </c>
      <c r="ABH44" s="224">
        <f>'2-ORÇAMENTO'!ABJ44</f>
        <v>0</v>
      </c>
      <c r="ABI44" s="225">
        <f>'2-ORÇAMENTO'!ABI44</f>
        <v>0</v>
      </c>
      <c r="ABJ44" s="224">
        <f>'2-ORÇAMENTO'!ABL44</f>
        <v>0</v>
      </c>
      <c r="ABK44" s="225">
        <f>'2-ORÇAMENTO'!ABK44</f>
        <v>0</v>
      </c>
      <c r="ABL44" s="224">
        <f>'2-ORÇAMENTO'!ABN44</f>
        <v>0</v>
      </c>
      <c r="ABM44" s="225">
        <f>'2-ORÇAMENTO'!ABM44</f>
        <v>0</v>
      </c>
      <c r="ABN44" s="224">
        <f>'2-ORÇAMENTO'!ABP44</f>
        <v>0</v>
      </c>
      <c r="ABO44" s="225">
        <f>'2-ORÇAMENTO'!ABO44</f>
        <v>0</v>
      </c>
      <c r="ABP44" s="224">
        <f>'2-ORÇAMENTO'!ABR44</f>
        <v>0</v>
      </c>
      <c r="ABQ44" s="225">
        <f>'2-ORÇAMENTO'!ABQ44</f>
        <v>0</v>
      </c>
      <c r="ABR44" s="224">
        <f>'2-ORÇAMENTO'!ABT44</f>
        <v>0</v>
      </c>
      <c r="ABS44" s="225">
        <f>'2-ORÇAMENTO'!ABS44</f>
        <v>0</v>
      </c>
      <c r="ABT44" s="224">
        <f>'2-ORÇAMENTO'!ABV44</f>
        <v>0</v>
      </c>
      <c r="ABU44" s="225">
        <f>'2-ORÇAMENTO'!ABU44</f>
        <v>0</v>
      </c>
      <c r="ABV44" s="224">
        <f>'2-ORÇAMENTO'!ABX44</f>
        <v>0</v>
      </c>
      <c r="ABW44" s="225">
        <f>'2-ORÇAMENTO'!ABW44</f>
        <v>0</v>
      </c>
      <c r="ABX44" s="224">
        <f>'2-ORÇAMENTO'!ABZ44</f>
        <v>0</v>
      </c>
      <c r="ABY44" s="225">
        <f>'2-ORÇAMENTO'!ABY44</f>
        <v>0</v>
      </c>
      <c r="ABZ44" s="224">
        <f>'2-ORÇAMENTO'!ACB44</f>
        <v>0</v>
      </c>
      <c r="ACA44" s="225">
        <f>'2-ORÇAMENTO'!ACA44</f>
        <v>0</v>
      </c>
      <c r="ACB44" s="224">
        <f>'2-ORÇAMENTO'!ACD44</f>
        <v>0</v>
      </c>
      <c r="ACC44" s="225">
        <f>'2-ORÇAMENTO'!ACC44</f>
        <v>0</v>
      </c>
      <c r="ACD44" s="224">
        <f>'2-ORÇAMENTO'!ACF44</f>
        <v>0</v>
      </c>
      <c r="ACE44" s="225">
        <f>'2-ORÇAMENTO'!ACE44</f>
        <v>0</v>
      </c>
      <c r="ACF44" s="224">
        <f>'2-ORÇAMENTO'!ACH44</f>
        <v>0</v>
      </c>
      <c r="ACG44" s="225">
        <f>'2-ORÇAMENTO'!ACG44</f>
        <v>0</v>
      </c>
      <c r="ACH44" s="224">
        <f>'2-ORÇAMENTO'!ACJ44</f>
        <v>0</v>
      </c>
      <c r="ACI44" s="225">
        <f>'2-ORÇAMENTO'!ACI44</f>
        <v>0</v>
      </c>
      <c r="ACJ44" s="224">
        <f>'2-ORÇAMENTO'!ACL44</f>
        <v>0</v>
      </c>
      <c r="ACK44" s="225">
        <f>'2-ORÇAMENTO'!ACK44</f>
        <v>0</v>
      </c>
      <c r="ACL44" s="224">
        <f>'2-ORÇAMENTO'!ACN44</f>
        <v>0</v>
      </c>
      <c r="ACM44" s="225">
        <f>'2-ORÇAMENTO'!ACM44</f>
        <v>0</v>
      </c>
      <c r="ACN44" s="224">
        <f>'2-ORÇAMENTO'!ACP44</f>
        <v>0</v>
      </c>
      <c r="ACO44" s="225">
        <f>'2-ORÇAMENTO'!ACO44</f>
        <v>0</v>
      </c>
      <c r="ACP44" s="224">
        <f>'2-ORÇAMENTO'!ACR44</f>
        <v>0</v>
      </c>
      <c r="ACQ44" s="225">
        <f>'2-ORÇAMENTO'!ACQ44</f>
        <v>0</v>
      </c>
      <c r="ACR44" s="224">
        <f>'2-ORÇAMENTO'!ACT44</f>
        <v>0</v>
      </c>
      <c r="ACS44" s="225">
        <f>'2-ORÇAMENTO'!ACS44</f>
        <v>0</v>
      </c>
      <c r="ACT44" s="224">
        <f>'2-ORÇAMENTO'!ACV44</f>
        <v>0</v>
      </c>
      <c r="ACU44" s="225">
        <f>'2-ORÇAMENTO'!ACU44</f>
        <v>0</v>
      </c>
      <c r="ACV44" s="224">
        <f>'2-ORÇAMENTO'!ACX44</f>
        <v>0</v>
      </c>
      <c r="ACW44" s="225">
        <f>'2-ORÇAMENTO'!ACW44</f>
        <v>0</v>
      </c>
      <c r="ACX44" s="224">
        <f>'2-ORÇAMENTO'!ACZ44</f>
        <v>0</v>
      </c>
      <c r="ACY44" s="225">
        <f>'2-ORÇAMENTO'!ACY44</f>
        <v>0</v>
      </c>
      <c r="ACZ44" s="224">
        <f>'2-ORÇAMENTO'!ADB44</f>
        <v>0</v>
      </c>
      <c r="ADA44" s="225">
        <f>'2-ORÇAMENTO'!ADA44</f>
        <v>0</v>
      </c>
      <c r="ADB44" s="224">
        <f>'2-ORÇAMENTO'!ADD44</f>
        <v>0</v>
      </c>
      <c r="ADC44" s="225">
        <f>'2-ORÇAMENTO'!ADC44</f>
        <v>0</v>
      </c>
      <c r="ADD44" s="224">
        <f>'2-ORÇAMENTO'!ADF44</f>
        <v>0</v>
      </c>
      <c r="ADE44" s="225">
        <f>'2-ORÇAMENTO'!ADE44</f>
        <v>0</v>
      </c>
      <c r="ADF44" s="224">
        <f>'2-ORÇAMENTO'!ADH44</f>
        <v>0</v>
      </c>
      <c r="ADG44" s="225">
        <f>'2-ORÇAMENTO'!ADG44</f>
        <v>0</v>
      </c>
      <c r="ADH44" s="224">
        <f>'2-ORÇAMENTO'!ADJ44</f>
        <v>0</v>
      </c>
      <c r="ADI44" s="225">
        <f>'2-ORÇAMENTO'!ADI44</f>
        <v>0</v>
      </c>
      <c r="ADJ44" s="224">
        <f>'2-ORÇAMENTO'!ADL44</f>
        <v>0</v>
      </c>
      <c r="ADK44" s="225">
        <f>'2-ORÇAMENTO'!ADK44</f>
        <v>0</v>
      </c>
      <c r="ADL44" s="224">
        <f>'2-ORÇAMENTO'!ADN44</f>
        <v>0</v>
      </c>
      <c r="ADM44" s="225">
        <f>'2-ORÇAMENTO'!ADM44</f>
        <v>0</v>
      </c>
      <c r="ADN44" s="224">
        <f>'2-ORÇAMENTO'!ADP44</f>
        <v>0</v>
      </c>
      <c r="ADO44" s="225">
        <f>'2-ORÇAMENTO'!ADO44</f>
        <v>0</v>
      </c>
      <c r="ADP44" s="224">
        <f>'2-ORÇAMENTO'!ADR44</f>
        <v>0</v>
      </c>
      <c r="ADQ44" s="225">
        <f>'2-ORÇAMENTO'!ADQ44</f>
        <v>0</v>
      </c>
      <c r="ADR44" s="224">
        <f>'2-ORÇAMENTO'!ADT44</f>
        <v>0</v>
      </c>
      <c r="ADS44" s="225">
        <f>'2-ORÇAMENTO'!ADS44</f>
        <v>0</v>
      </c>
      <c r="ADT44" s="224">
        <f>'2-ORÇAMENTO'!ADV44</f>
        <v>0</v>
      </c>
      <c r="ADU44" s="225">
        <f>'2-ORÇAMENTO'!ADU44</f>
        <v>0</v>
      </c>
      <c r="ADV44" s="224">
        <f>'2-ORÇAMENTO'!ADX44</f>
        <v>0</v>
      </c>
      <c r="ADW44" s="225">
        <f>'2-ORÇAMENTO'!ADW44</f>
        <v>0</v>
      </c>
      <c r="ADX44" s="224">
        <f>'2-ORÇAMENTO'!ADZ44</f>
        <v>0</v>
      </c>
      <c r="ADY44" s="225">
        <f>'2-ORÇAMENTO'!ADY44</f>
        <v>0</v>
      </c>
      <c r="ADZ44" s="224">
        <f>'2-ORÇAMENTO'!AEB44</f>
        <v>0</v>
      </c>
      <c r="AEA44" s="225">
        <f>'2-ORÇAMENTO'!AEA44</f>
        <v>0</v>
      </c>
      <c r="AEB44" s="224">
        <f>'2-ORÇAMENTO'!AED44</f>
        <v>0</v>
      </c>
      <c r="AEC44" s="225">
        <f>'2-ORÇAMENTO'!AEC44</f>
        <v>0</v>
      </c>
      <c r="AED44" s="224">
        <f>'2-ORÇAMENTO'!AEF44</f>
        <v>0</v>
      </c>
      <c r="AEE44" s="225">
        <f>'2-ORÇAMENTO'!AEE44</f>
        <v>0</v>
      </c>
      <c r="AEF44" s="224">
        <f>'2-ORÇAMENTO'!AEH44</f>
        <v>0</v>
      </c>
      <c r="AEG44" s="225">
        <f>'2-ORÇAMENTO'!AEG44</f>
        <v>0</v>
      </c>
      <c r="AEH44" s="224">
        <f>'2-ORÇAMENTO'!AEJ44</f>
        <v>0</v>
      </c>
      <c r="AEI44" s="225">
        <f>'2-ORÇAMENTO'!AEI44</f>
        <v>0</v>
      </c>
      <c r="AEJ44" s="224">
        <f>'2-ORÇAMENTO'!AEL44</f>
        <v>0</v>
      </c>
      <c r="AEK44" s="225">
        <f>'2-ORÇAMENTO'!AEK44</f>
        <v>0</v>
      </c>
      <c r="AEL44" s="224">
        <f>'2-ORÇAMENTO'!AEN44</f>
        <v>0</v>
      </c>
      <c r="AEM44" s="225">
        <f>'2-ORÇAMENTO'!AEM44</f>
        <v>0</v>
      </c>
      <c r="AEN44" s="224">
        <f>'2-ORÇAMENTO'!AEP44</f>
        <v>0</v>
      </c>
      <c r="AEO44" s="225">
        <f>'2-ORÇAMENTO'!AEO44</f>
        <v>0</v>
      </c>
      <c r="AEP44" s="224">
        <f>'2-ORÇAMENTO'!AER44</f>
        <v>0</v>
      </c>
      <c r="AEQ44" s="225">
        <f>'2-ORÇAMENTO'!AEQ44</f>
        <v>0</v>
      </c>
      <c r="AER44" s="224">
        <f>'2-ORÇAMENTO'!AET44</f>
        <v>0</v>
      </c>
      <c r="AES44" s="225">
        <f>'2-ORÇAMENTO'!AES44</f>
        <v>0</v>
      </c>
      <c r="AET44" s="224">
        <f>'2-ORÇAMENTO'!AEV44</f>
        <v>0</v>
      </c>
      <c r="AEU44" s="225">
        <f>'2-ORÇAMENTO'!AEU44</f>
        <v>0</v>
      </c>
      <c r="AEV44" s="224">
        <f>'2-ORÇAMENTO'!AEX44</f>
        <v>0</v>
      </c>
      <c r="AEW44" s="225">
        <f>'2-ORÇAMENTO'!AEW44</f>
        <v>0</v>
      </c>
      <c r="AEX44" s="224">
        <f>'2-ORÇAMENTO'!AEZ44</f>
        <v>0</v>
      </c>
      <c r="AEY44" s="225">
        <f>'2-ORÇAMENTO'!AEY44</f>
        <v>0</v>
      </c>
      <c r="AEZ44" s="224">
        <f>'2-ORÇAMENTO'!AFB44</f>
        <v>0</v>
      </c>
      <c r="AFA44" s="225">
        <f>'2-ORÇAMENTO'!AFA44</f>
        <v>0</v>
      </c>
      <c r="AFB44" s="224">
        <f>'2-ORÇAMENTO'!AFD44</f>
        <v>0</v>
      </c>
      <c r="AFC44" s="225">
        <f>'2-ORÇAMENTO'!AFC44</f>
        <v>0</v>
      </c>
      <c r="AFD44" s="224">
        <f>'2-ORÇAMENTO'!AFF44</f>
        <v>0</v>
      </c>
      <c r="AFE44" s="225">
        <f>'2-ORÇAMENTO'!AFE44</f>
        <v>0</v>
      </c>
      <c r="AFF44" s="224">
        <f>'2-ORÇAMENTO'!AFH44</f>
        <v>0</v>
      </c>
      <c r="AFG44" s="225">
        <f>'2-ORÇAMENTO'!AFG44</f>
        <v>0</v>
      </c>
      <c r="AFH44" s="224">
        <f>'2-ORÇAMENTO'!AFJ44</f>
        <v>0</v>
      </c>
      <c r="AFI44" s="225">
        <f>'2-ORÇAMENTO'!AFI44</f>
        <v>0</v>
      </c>
      <c r="AFJ44" s="224">
        <f>'2-ORÇAMENTO'!AFL44</f>
        <v>0</v>
      </c>
      <c r="AFK44" s="225">
        <f>'2-ORÇAMENTO'!AFK44</f>
        <v>0</v>
      </c>
      <c r="AFL44" s="224">
        <f>'2-ORÇAMENTO'!AFN44</f>
        <v>0</v>
      </c>
      <c r="AFM44" s="225">
        <f>'2-ORÇAMENTO'!AFM44</f>
        <v>0</v>
      </c>
      <c r="AFN44" s="224">
        <f>'2-ORÇAMENTO'!AFP44</f>
        <v>0</v>
      </c>
      <c r="AFO44" s="225">
        <f>'2-ORÇAMENTO'!AFO44</f>
        <v>0</v>
      </c>
      <c r="AFP44" s="224">
        <f>'2-ORÇAMENTO'!AFR44</f>
        <v>0</v>
      </c>
      <c r="AFQ44" s="225">
        <f>'2-ORÇAMENTO'!AFQ44</f>
        <v>0</v>
      </c>
      <c r="AFR44" s="224">
        <f>'2-ORÇAMENTO'!AFT44</f>
        <v>0</v>
      </c>
      <c r="AFS44" s="225">
        <f>'2-ORÇAMENTO'!AFS44</f>
        <v>0</v>
      </c>
      <c r="AFT44" s="224">
        <f>'2-ORÇAMENTO'!AFV44</f>
        <v>0</v>
      </c>
      <c r="AFU44" s="225">
        <f>'2-ORÇAMENTO'!AFU44</f>
        <v>0</v>
      </c>
      <c r="AFV44" s="224">
        <f>'2-ORÇAMENTO'!AFX44</f>
        <v>0</v>
      </c>
      <c r="AFW44" s="225">
        <f>'2-ORÇAMENTO'!AFW44</f>
        <v>0</v>
      </c>
      <c r="AFX44" s="224">
        <f>'2-ORÇAMENTO'!AFZ44</f>
        <v>0</v>
      </c>
      <c r="AFY44" s="225">
        <f>'2-ORÇAMENTO'!AFY44</f>
        <v>0</v>
      </c>
      <c r="AFZ44" s="224">
        <f>'2-ORÇAMENTO'!AGB44</f>
        <v>0</v>
      </c>
      <c r="AGA44" s="225">
        <f>'2-ORÇAMENTO'!AGA44</f>
        <v>0</v>
      </c>
      <c r="AGB44" s="224">
        <f>'2-ORÇAMENTO'!AGD44</f>
        <v>0</v>
      </c>
      <c r="AGC44" s="225">
        <f>'2-ORÇAMENTO'!AGC44</f>
        <v>0</v>
      </c>
      <c r="AGD44" s="224">
        <f>'2-ORÇAMENTO'!AGF44</f>
        <v>0</v>
      </c>
      <c r="AGE44" s="225">
        <f>'2-ORÇAMENTO'!AGE44</f>
        <v>0</v>
      </c>
      <c r="AGF44" s="224">
        <f>'2-ORÇAMENTO'!AGH44</f>
        <v>0</v>
      </c>
      <c r="AGG44" s="225">
        <f>'2-ORÇAMENTO'!AGG44</f>
        <v>0</v>
      </c>
      <c r="AGH44" s="224">
        <f>'2-ORÇAMENTO'!AGJ44</f>
        <v>0</v>
      </c>
      <c r="AGI44" s="225">
        <f>'2-ORÇAMENTO'!AGI44</f>
        <v>0</v>
      </c>
      <c r="AGJ44" s="224">
        <f>'2-ORÇAMENTO'!AGL44</f>
        <v>0</v>
      </c>
      <c r="AGK44" s="225">
        <f>'2-ORÇAMENTO'!AGK44</f>
        <v>0</v>
      </c>
      <c r="AGL44" s="224">
        <f>'2-ORÇAMENTO'!AGN44</f>
        <v>0</v>
      </c>
      <c r="AGM44" s="225">
        <f>'2-ORÇAMENTO'!AGM44</f>
        <v>0</v>
      </c>
      <c r="AGN44" s="224">
        <f>'2-ORÇAMENTO'!AGP44</f>
        <v>0</v>
      </c>
      <c r="AGO44" s="225">
        <f>'2-ORÇAMENTO'!AGO44</f>
        <v>0</v>
      </c>
      <c r="AGP44" s="224">
        <f>'2-ORÇAMENTO'!AGR44</f>
        <v>0</v>
      </c>
      <c r="AGQ44" s="225">
        <f>'2-ORÇAMENTO'!AGQ44</f>
        <v>0</v>
      </c>
      <c r="AGR44" s="224">
        <f>'2-ORÇAMENTO'!AGT44</f>
        <v>0</v>
      </c>
      <c r="AGS44" s="225">
        <f>'2-ORÇAMENTO'!AGS44</f>
        <v>0</v>
      </c>
      <c r="AGT44" s="224">
        <f>'2-ORÇAMENTO'!AGV44</f>
        <v>0</v>
      </c>
      <c r="AGU44" s="225">
        <f>'2-ORÇAMENTO'!AGU44</f>
        <v>0</v>
      </c>
      <c r="AGV44" s="224">
        <f>'2-ORÇAMENTO'!AGX44</f>
        <v>0</v>
      </c>
      <c r="AGW44" s="225">
        <f>'2-ORÇAMENTO'!AGW44</f>
        <v>0</v>
      </c>
      <c r="AGX44" s="224">
        <f>'2-ORÇAMENTO'!AGZ44</f>
        <v>0</v>
      </c>
      <c r="AGY44" s="225">
        <f>'2-ORÇAMENTO'!AGY44</f>
        <v>0</v>
      </c>
      <c r="AGZ44" s="224">
        <f>'2-ORÇAMENTO'!AHB44</f>
        <v>0</v>
      </c>
      <c r="AHA44" s="225">
        <f>'2-ORÇAMENTO'!AHA44</f>
        <v>0</v>
      </c>
      <c r="AHB44" s="224">
        <f>'2-ORÇAMENTO'!AHD44</f>
        <v>0</v>
      </c>
      <c r="AHC44" s="225">
        <f>'2-ORÇAMENTO'!AHC44</f>
        <v>0</v>
      </c>
      <c r="AHD44" s="224">
        <f>'2-ORÇAMENTO'!AHF44</f>
        <v>0</v>
      </c>
      <c r="AHE44" s="225">
        <f>'2-ORÇAMENTO'!AHE44</f>
        <v>0</v>
      </c>
      <c r="AHF44" s="224">
        <f>'2-ORÇAMENTO'!AHH44</f>
        <v>0</v>
      </c>
      <c r="AHG44" s="225">
        <f>'2-ORÇAMENTO'!AHG44</f>
        <v>0</v>
      </c>
      <c r="AHH44" s="224">
        <f>'2-ORÇAMENTO'!AHJ44</f>
        <v>0</v>
      </c>
      <c r="AHI44" s="225">
        <f>'2-ORÇAMENTO'!AHI44</f>
        <v>0</v>
      </c>
      <c r="AHJ44" s="224">
        <f>'2-ORÇAMENTO'!AHL44</f>
        <v>0</v>
      </c>
      <c r="AHK44" s="225">
        <f>'2-ORÇAMENTO'!AHK44</f>
        <v>0</v>
      </c>
      <c r="AHL44" s="224">
        <f>'2-ORÇAMENTO'!AHN44</f>
        <v>0</v>
      </c>
      <c r="AHM44" s="225">
        <f>'2-ORÇAMENTO'!AHM44</f>
        <v>0</v>
      </c>
      <c r="AHN44" s="224">
        <f>'2-ORÇAMENTO'!AHP44</f>
        <v>0</v>
      </c>
      <c r="AHO44" s="225">
        <f>'2-ORÇAMENTO'!AHO44</f>
        <v>0</v>
      </c>
      <c r="AHP44" s="224">
        <f>'2-ORÇAMENTO'!AHR44</f>
        <v>0</v>
      </c>
      <c r="AHQ44" s="225">
        <f>'2-ORÇAMENTO'!AHQ44</f>
        <v>0</v>
      </c>
      <c r="AHR44" s="224">
        <f>'2-ORÇAMENTO'!AHT44</f>
        <v>0</v>
      </c>
      <c r="AHS44" s="225">
        <f>'2-ORÇAMENTO'!AHS44</f>
        <v>0</v>
      </c>
      <c r="AHT44" s="224">
        <f>'2-ORÇAMENTO'!AHV44</f>
        <v>0</v>
      </c>
      <c r="AHU44" s="225">
        <f>'2-ORÇAMENTO'!AHU44</f>
        <v>0</v>
      </c>
      <c r="AHV44" s="224">
        <f>'2-ORÇAMENTO'!AHX44</f>
        <v>0</v>
      </c>
      <c r="AHW44" s="225">
        <f>'2-ORÇAMENTO'!AHW44</f>
        <v>0</v>
      </c>
      <c r="AHX44" s="224">
        <f>'2-ORÇAMENTO'!AHZ44</f>
        <v>0</v>
      </c>
      <c r="AHY44" s="225">
        <f>'2-ORÇAMENTO'!AHY44</f>
        <v>0</v>
      </c>
      <c r="AHZ44" s="224">
        <f>'2-ORÇAMENTO'!AIB44</f>
        <v>0</v>
      </c>
      <c r="AIA44" s="225">
        <f>'2-ORÇAMENTO'!AIA44</f>
        <v>0</v>
      </c>
      <c r="AIB44" s="224">
        <f>'2-ORÇAMENTO'!AID44</f>
        <v>0</v>
      </c>
      <c r="AIC44" s="225">
        <f>'2-ORÇAMENTO'!AIC44</f>
        <v>0</v>
      </c>
      <c r="AID44" s="224">
        <f>'2-ORÇAMENTO'!AIF44</f>
        <v>0</v>
      </c>
      <c r="AIE44" s="225">
        <f>'2-ORÇAMENTO'!AIE44</f>
        <v>0</v>
      </c>
      <c r="AIF44" s="224">
        <f>'2-ORÇAMENTO'!AIH44</f>
        <v>0</v>
      </c>
      <c r="AIG44" s="225">
        <f>'2-ORÇAMENTO'!AIG44</f>
        <v>0</v>
      </c>
      <c r="AIH44" s="224">
        <f>'2-ORÇAMENTO'!AIJ44</f>
        <v>0</v>
      </c>
      <c r="AII44" s="225">
        <f>'2-ORÇAMENTO'!AII44</f>
        <v>0</v>
      </c>
      <c r="AIJ44" s="224">
        <f>'2-ORÇAMENTO'!AIL44</f>
        <v>0</v>
      </c>
      <c r="AIK44" s="225">
        <f>'2-ORÇAMENTO'!AIK44</f>
        <v>0</v>
      </c>
      <c r="AIL44" s="224">
        <f>'2-ORÇAMENTO'!AIN44</f>
        <v>0</v>
      </c>
      <c r="AIM44" s="225">
        <f>'2-ORÇAMENTO'!AIM44</f>
        <v>0</v>
      </c>
      <c r="AIN44" s="224">
        <f>'2-ORÇAMENTO'!AIP44</f>
        <v>0</v>
      </c>
      <c r="AIO44" s="225">
        <f>'2-ORÇAMENTO'!AIO44</f>
        <v>0</v>
      </c>
      <c r="AIP44" s="224">
        <f>'2-ORÇAMENTO'!AIR44</f>
        <v>0</v>
      </c>
      <c r="AIQ44" s="225">
        <f>'2-ORÇAMENTO'!AIQ44</f>
        <v>0</v>
      </c>
      <c r="AIR44" s="224">
        <f>'2-ORÇAMENTO'!AIT44</f>
        <v>0</v>
      </c>
      <c r="AIS44" s="225">
        <f>'2-ORÇAMENTO'!AIS44</f>
        <v>0</v>
      </c>
      <c r="AIT44" s="224">
        <f>'2-ORÇAMENTO'!AIV44</f>
        <v>0</v>
      </c>
      <c r="AIU44" s="225">
        <f>'2-ORÇAMENTO'!AIU44</f>
        <v>0</v>
      </c>
      <c r="AIV44" s="224">
        <f>'2-ORÇAMENTO'!AIX44</f>
        <v>0</v>
      </c>
      <c r="AIW44" s="225">
        <f>'2-ORÇAMENTO'!AIW44</f>
        <v>0</v>
      </c>
      <c r="AIX44" s="224">
        <f>'2-ORÇAMENTO'!AIZ44</f>
        <v>0</v>
      </c>
      <c r="AIY44" s="225">
        <f>'2-ORÇAMENTO'!AIY44</f>
        <v>0</v>
      </c>
      <c r="AIZ44" s="224">
        <f>'2-ORÇAMENTO'!AJB44</f>
        <v>0</v>
      </c>
      <c r="AJA44" s="225">
        <f>'2-ORÇAMENTO'!AJA44</f>
        <v>0</v>
      </c>
      <c r="AJB44" s="224">
        <f>'2-ORÇAMENTO'!AJD44</f>
        <v>0</v>
      </c>
      <c r="AJC44" s="225">
        <f>'2-ORÇAMENTO'!AJC44</f>
        <v>0</v>
      </c>
      <c r="AJD44" s="224">
        <f>'2-ORÇAMENTO'!AJF44</f>
        <v>0</v>
      </c>
      <c r="AJE44" s="225">
        <f>'2-ORÇAMENTO'!AJE44</f>
        <v>0</v>
      </c>
      <c r="AJF44" s="224">
        <f>'2-ORÇAMENTO'!AJH44</f>
        <v>0</v>
      </c>
      <c r="AJG44" s="225">
        <f>'2-ORÇAMENTO'!AJG44</f>
        <v>0</v>
      </c>
      <c r="AJH44" s="224">
        <f>'2-ORÇAMENTO'!AJJ44</f>
        <v>0</v>
      </c>
      <c r="AJI44" s="225">
        <f>'2-ORÇAMENTO'!AJI44</f>
        <v>0</v>
      </c>
      <c r="AJJ44" s="224">
        <f>'2-ORÇAMENTO'!AJL44</f>
        <v>0</v>
      </c>
      <c r="AJK44" s="225">
        <f>'2-ORÇAMENTO'!AJK44</f>
        <v>0</v>
      </c>
      <c r="AJL44" s="224">
        <f>'2-ORÇAMENTO'!AJN44</f>
        <v>0</v>
      </c>
      <c r="AJM44" s="225">
        <f>'2-ORÇAMENTO'!AJM44</f>
        <v>0</v>
      </c>
      <c r="AJN44" s="224">
        <f>'2-ORÇAMENTO'!AJP44</f>
        <v>0</v>
      </c>
      <c r="AJO44" s="225">
        <f>'2-ORÇAMENTO'!AJO44</f>
        <v>0</v>
      </c>
      <c r="AJP44" s="224">
        <f>'2-ORÇAMENTO'!AJR44</f>
        <v>0</v>
      </c>
      <c r="AJQ44" s="225">
        <f>'2-ORÇAMENTO'!AJQ44</f>
        <v>0</v>
      </c>
      <c r="AJR44" s="224">
        <f>'2-ORÇAMENTO'!AJT44</f>
        <v>0</v>
      </c>
      <c r="AJS44" s="225">
        <f>'2-ORÇAMENTO'!AJS44</f>
        <v>0</v>
      </c>
      <c r="AJT44" s="224">
        <f>'2-ORÇAMENTO'!AJV44</f>
        <v>0</v>
      </c>
      <c r="AJU44" s="225">
        <f>'2-ORÇAMENTO'!AJU44</f>
        <v>0</v>
      </c>
      <c r="AJV44" s="224">
        <f>'2-ORÇAMENTO'!AJX44</f>
        <v>0</v>
      </c>
      <c r="AJW44" s="225">
        <f>'2-ORÇAMENTO'!AJW44</f>
        <v>0</v>
      </c>
      <c r="AJX44" s="224">
        <f>'2-ORÇAMENTO'!AJZ44</f>
        <v>0</v>
      </c>
      <c r="AJY44" s="225">
        <f>'2-ORÇAMENTO'!AJY44</f>
        <v>0</v>
      </c>
      <c r="AJZ44" s="224">
        <f>'2-ORÇAMENTO'!AKB44</f>
        <v>0</v>
      </c>
      <c r="AKA44" s="225">
        <f>'2-ORÇAMENTO'!AKA44</f>
        <v>0</v>
      </c>
      <c r="AKB44" s="224">
        <f>'2-ORÇAMENTO'!AKD44</f>
        <v>0</v>
      </c>
      <c r="AKC44" s="225">
        <f>'2-ORÇAMENTO'!AKC44</f>
        <v>0</v>
      </c>
      <c r="AKD44" s="224">
        <f>'2-ORÇAMENTO'!AKF44</f>
        <v>0</v>
      </c>
      <c r="AKE44" s="225">
        <f>'2-ORÇAMENTO'!AKE44</f>
        <v>0</v>
      </c>
      <c r="AKF44" s="224">
        <f>'2-ORÇAMENTO'!AKH44</f>
        <v>0</v>
      </c>
      <c r="AKG44" s="225">
        <f>'2-ORÇAMENTO'!AKG44</f>
        <v>0</v>
      </c>
      <c r="AKH44" s="224">
        <f>'2-ORÇAMENTO'!AKJ44</f>
        <v>0</v>
      </c>
      <c r="AKI44" s="225">
        <f>'2-ORÇAMENTO'!AKI44</f>
        <v>0</v>
      </c>
      <c r="AKJ44" s="224">
        <f>'2-ORÇAMENTO'!AKL44</f>
        <v>0</v>
      </c>
      <c r="AKK44" s="225">
        <f>'2-ORÇAMENTO'!AKK44</f>
        <v>0</v>
      </c>
      <c r="AKL44" s="224">
        <f>'2-ORÇAMENTO'!AKN44</f>
        <v>0</v>
      </c>
      <c r="AKM44" s="225">
        <f>'2-ORÇAMENTO'!AKM44</f>
        <v>0</v>
      </c>
      <c r="AKN44" s="224">
        <f>'2-ORÇAMENTO'!AKP44</f>
        <v>0</v>
      </c>
      <c r="AKO44" s="225">
        <f>'2-ORÇAMENTO'!AKO44</f>
        <v>0</v>
      </c>
      <c r="AKP44" s="224">
        <f>'2-ORÇAMENTO'!AKR44</f>
        <v>0</v>
      </c>
      <c r="AKQ44" s="225">
        <f>'2-ORÇAMENTO'!AKQ44</f>
        <v>0</v>
      </c>
      <c r="AKR44" s="224">
        <f>'2-ORÇAMENTO'!AKT44</f>
        <v>0</v>
      </c>
      <c r="AKS44" s="225">
        <f>'2-ORÇAMENTO'!AKS44</f>
        <v>0</v>
      </c>
      <c r="AKT44" s="224">
        <f>'2-ORÇAMENTO'!AKV44</f>
        <v>0</v>
      </c>
      <c r="AKU44" s="225">
        <f>'2-ORÇAMENTO'!AKU44</f>
        <v>0</v>
      </c>
      <c r="AKV44" s="224">
        <f>'2-ORÇAMENTO'!AKX44</f>
        <v>0</v>
      </c>
      <c r="AKW44" s="225">
        <f>'2-ORÇAMENTO'!AKW44</f>
        <v>0</v>
      </c>
      <c r="AKX44" s="224">
        <f>'2-ORÇAMENTO'!AKZ44</f>
        <v>0</v>
      </c>
      <c r="AKY44" s="225">
        <f>'2-ORÇAMENTO'!AKY44</f>
        <v>0</v>
      </c>
      <c r="AKZ44" s="224">
        <f>'2-ORÇAMENTO'!ALB44</f>
        <v>0</v>
      </c>
      <c r="ALA44" s="225">
        <f>'2-ORÇAMENTO'!ALA44</f>
        <v>0</v>
      </c>
      <c r="ALB44" s="224">
        <f>'2-ORÇAMENTO'!ALD44</f>
        <v>0</v>
      </c>
      <c r="ALC44" s="225">
        <f>'2-ORÇAMENTO'!ALC44</f>
        <v>0</v>
      </c>
      <c r="ALD44" s="224">
        <f>'2-ORÇAMENTO'!ALF44</f>
        <v>0</v>
      </c>
      <c r="ALE44" s="225">
        <f>'2-ORÇAMENTO'!ALE44</f>
        <v>0</v>
      </c>
      <c r="ALF44" s="224">
        <f>'2-ORÇAMENTO'!ALH44</f>
        <v>0</v>
      </c>
      <c r="ALG44" s="225">
        <f>'2-ORÇAMENTO'!ALG44</f>
        <v>0</v>
      </c>
      <c r="ALH44" s="224">
        <f>'2-ORÇAMENTO'!ALJ44</f>
        <v>0</v>
      </c>
      <c r="ALI44" s="225">
        <f>'2-ORÇAMENTO'!ALI44</f>
        <v>0</v>
      </c>
      <c r="ALJ44" s="224">
        <f>'2-ORÇAMENTO'!ALL44</f>
        <v>0</v>
      </c>
      <c r="ALK44" s="225">
        <f>'2-ORÇAMENTO'!ALK44</f>
        <v>0</v>
      </c>
      <c r="ALL44" s="224">
        <f>'2-ORÇAMENTO'!ALN44</f>
        <v>0</v>
      </c>
      <c r="ALM44" s="225">
        <f>'2-ORÇAMENTO'!ALM44</f>
        <v>0</v>
      </c>
      <c r="ALN44" s="224">
        <f>'2-ORÇAMENTO'!ALP44</f>
        <v>0</v>
      </c>
      <c r="ALO44" s="225">
        <f>'2-ORÇAMENTO'!ALO44</f>
        <v>0</v>
      </c>
      <c r="ALP44" s="224">
        <f>'2-ORÇAMENTO'!ALR44</f>
        <v>0</v>
      </c>
      <c r="ALQ44" s="225">
        <f>'2-ORÇAMENTO'!ALQ44</f>
        <v>0</v>
      </c>
      <c r="ALR44" s="224">
        <f>'2-ORÇAMENTO'!ALT44</f>
        <v>0</v>
      </c>
      <c r="ALS44" s="225">
        <f>'2-ORÇAMENTO'!ALS44</f>
        <v>0</v>
      </c>
      <c r="ALT44" s="224">
        <f>'2-ORÇAMENTO'!ALV44</f>
        <v>0</v>
      </c>
      <c r="ALU44" s="225">
        <f>'2-ORÇAMENTO'!ALU44</f>
        <v>0</v>
      </c>
      <c r="ALV44" s="224">
        <f>'2-ORÇAMENTO'!ALX44</f>
        <v>0</v>
      </c>
      <c r="ALW44" s="225">
        <f>'2-ORÇAMENTO'!ALW44</f>
        <v>0</v>
      </c>
      <c r="ALX44" s="224">
        <f>'2-ORÇAMENTO'!ALZ44</f>
        <v>0</v>
      </c>
      <c r="ALY44" s="225">
        <f>'2-ORÇAMENTO'!ALY44</f>
        <v>0</v>
      </c>
      <c r="ALZ44" s="224">
        <f>'2-ORÇAMENTO'!AMB44</f>
        <v>0</v>
      </c>
      <c r="AMA44" s="225">
        <f>'2-ORÇAMENTO'!AMA44</f>
        <v>0</v>
      </c>
      <c r="AMB44" s="224">
        <f>'2-ORÇAMENTO'!AMD44</f>
        <v>0</v>
      </c>
      <c r="AMC44" s="225">
        <f>'2-ORÇAMENTO'!AMC44</f>
        <v>0</v>
      </c>
      <c r="AMD44" s="224">
        <f>'2-ORÇAMENTO'!AMF44</f>
        <v>0</v>
      </c>
      <c r="AME44" s="225">
        <f>'2-ORÇAMENTO'!AME44</f>
        <v>0</v>
      </c>
      <c r="AMF44" s="224">
        <f>'2-ORÇAMENTO'!AMH44</f>
        <v>0</v>
      </c>
      <c r="AMG44" s="225">
        <f>'2-ORÇAMENTO'!AMG44</f>
        <v>0</v>
      </c>
      <c r="AMH44" s="224">
        <f>'2-ORÇAMENTO'!AMJ44</f>
        <v>0</v>
      </c>
      <c r="AMI44" s="225">
        <f>'2-ORÇAMENTO'!AMI44</f>
        <v>0</v>
      </c>
      <c r="AMJ44" s="224">
        <f>'2-ORÇAMENTO'!AML44</f>
        <v>0</v>
      </c>
      <c r="AMK44" s="225">
        <f>'2-ORÇAMENTO'!AMK44</f>
        <v>0</v>
      </c>
      <c r="AML44" s="224">
        <f>'2-ORÇAMENTO'!AMN44</f>
        <v>0</v>
      </c>
      <c r="AMM44" s="225">
        <f>'2-ORÇAMENTO'!AMM44</f>
        <v>0</v>
      </c>
      <c r="AMN44" s="224">
        <f>'2-ORÇAMENTO'!AMP44</f>
        <v>0</v>
      </c>
      <c r="AMO44" s="225">
        <f>'2-ORÇAMENTO'!AMO44</f>
        <v>0</v>
      </c>
      <c r="AMP44" s="224">
        <f>'2-ORÇAMENTO'!AMR44</f>
        <v>0</v>
      </c>
      <c r="AMQ44" s="225">
        <f>'2-ORÇAMENTO'!AMQ44</f>
        <v>0</v>
      </c>
      <c r="AMR44" s="224">
        <f>'2-ORÇAMENTO'!AMT44</f>
        <v>0</v>
      </c>
      <c r="AMS44" s="225">
        <f>'2-ORÇAMENTO'!AMS44</f>
        <v>0</v>
      </c>
      <c r="AMT44" s="224">
        <f>'2-ORÇAMENTO'!AMV44</f>
        <v>0</v>
      </c>
      <c r="AMU44" s="225">
        <f>'2-ORÇAMENTO'!AMU44</f>
        <v>0</v>
      </c>
      <c r="AMV44" s="224">
        <f>'2-ORÇAMENTO'!AMX44</f>
        <v>0</v>
      </c>
      <c r="AMW44" s="225">
        <f>'2-ORÇAMENTO'!AMW44</f>
        <v>0</v>
      </c>
      <c r="AMX44" s="224">
        <f>'2-ORÇAMENTO'!AMZ44</f>
        <v>0</v>
      </c>
      <c r="AMY44" s="225">
        <f>'2-ORÇAMENTO'!AMY44</f>
        <v>0</v>
      </c>
      <c r="AMZ44" s="224">
        <f>'2-ORÇAMENTO'!ANB44</f>
        <v>0</v>
      </c>
      <c r="ANA44" s="225">
        <f>'2-ORÇAMENTO'!ANA44</f>
        <v>0</v>
      </c>
      <c r="ANB44" s="224">
        <f>'2-ORÇAMENTO'!AND44</f>
        <v>0</v>
      </c>
      <c r="ANC44" s="225">
        <f>'2-ORÇAMENTO'!ANC44</f>
        <v>0</v>
      </c>
      <c r="AND44" s="224">
        <f>'2-ORÇAMENTO'!ANF44</f>
        <v>0</v>
      </c>
      <c r="ANE44" s="225">
        <f>'2-ORÇAMENTO'!ANE44</f>
        <v>0</v>
      </c>
      <c r="ANF44" s="224">
        <f>'2-ORÇAMENTO'!ANH44</f>
        <v>0</v>
      </c>
      <c r="ANG44" s="225">
        <f>'2-ORÇAMENTO'!ANG44</f>
        <v>0</v>
      </c>
      <c r="ANH44" s="224">
        <f>'2-ORÇAMENTO'!ANJ44</f>
        <v>0</v>
      </c>
      <c r="ANI44" s="225">
        <f>'2-ORÇAMENTO'!ANI44</f>
        <v>0</v>
      </c>
      <c r="ANJ44" s="224">
        <f>'2-ORÇAMENTO'!ANL44</f>
        <v>0</v>
      </c>
      <c r="ANK44" s="225">
        <f>'2-ORÇAMENTO'!ANK44</f>
        <v>0</v>
      </c>
      <c r="ANL44" s="224">
        <f>'2-ORÇAMENTO'!ANN44</f>
        <v>0</v>
      </c>
      <c r="ANM44" s="225">
        <f>'2-ORÇAMENTO'!ANM44</f>
        <v>0</v>
      </c>
      <c r="ANN44" s="224">
        <f>'2-ORÇAMENTO'!ANP44</f>
        <v>0</v>
      </c>
      <c r="ANO44" s="225">
        <f>'2-ORÇAMENTO'!ANO44</f>
        <v>0</v>
      </c>
      <c r="ANP44" s="224">
        <f>'2-ORÇAMENTO'!ANR44</f>
        <v>0</v>
      </c>
      <c r="ANQ44" s="225">
        <f>'2-ORÇAMENTO'!ANQ44</f>
        <v>0</v>
      </c>
      <c r="ANR44" s="224">
        <f>'2-ORÇAMENTO'!ANT44</f>
        <v>0</v>
      </c>
      <c r="ANS44" s="225">
        <f>'2-ORÇAMENTO'!ANS44</f>
        <v>0</v>
      </c>
      <c r="ANT44" s="224">
        <f>'2-ORÇAMENTO'!ANV44</f>
        <v>0</v>
      </c>
      <c r="ANU44" s="225">
        <f>'2-ORÇAMENTO'!ANU44</f>
        <v>0</v>
      </c>
      <c r="ANV44" s="224">
        <f>'2-ORÇAMENTO'!ANX44</f>
        <v>0</v>
      </c>
      <c r="ANW44" s="225">
        <f>'2-ORÇAMENTO'!ANW44</f>
        <v>0</v>
      </c>
      <c r="ANX44" s="224">
        <f>'2-ORÇAMENTO'!ANZ44</f>
        <v>0</v>
      </c>
      <c r="ANY44" s="225">
        <f>'2-ORÇAMENTO'!ANY44</f>
        <v>0</v>
      </c>
      <c r="ANZ44" s="224">
        <f>'2-ORÇAMENTO'!AOB44</f>
        <v>0</v>
      </c>
      <c r="AOA44" s="225">
        <f>'2-ORÇAMENTO'!AOA44</f>
        <v>0</v>
      </c>
      <c r="AOB44" s="224">
        <f>'2-ORÇAMENTO'!AOD44</f>
        <v>0</v>
      </c>
      <c r="AOC44" s="225">
        <f>'2-ORÇAMENTO'!AOC44</f>
        <v>0</v>
      </c>
      <c r="AOD44" s="224">
        <f>'2-ORÇAMENTO'!AOF44</f>
        <v>0</v>
      </c>
      <c r="AOE44" s="225">
        <f>'2-ORÇAMENTO'!AOE44</f>
        <v>0</v>
      </c>
      <c r="AOF44" s="224">
        <f>'2-ORÇAMENTO'!AOH44</f>
        <v>0</v>
      </c>
      <c r="AOG44" s="225">
        <f>'2-ORÇAMENTO'!AOG44</f>
        <v>0</v>
      </c>
      <c r="AOH44" s="224">
        <f>'2-ORÇAMENTO'!AOJ44</f>
        <v>0</v>
      </c>
      <c r="AOI44" s="225">
        <f>'2-ORÇAMENTO'!AOI44</f>
        <v>0</v>
      </c>
      <c r="AOJ44" s="224">
        <f>'2-ORÇAMENTO'!AOL44</f>
        <v>0</v>
      </c>
      <c r="AOK44" s="225">
        <f>'2-ORÇAMENTO'!AOK44</f>
        <v>0</v>
      </c>
      <c r="AOL44" s="224">
        <f>'2-ORÇAMENTO'!AON44</f>
        <v>0</v>
      </c>
      <c r="AOM44" s="225">
        <f>'2-ORÇAMENTO'!AOM44</f>
        <v>0</v>
      </c>
      <c r="AON44" s="224">
        <f>'2-ORÇAMENTO'!AOP44</f>
        <v>0</v>
      </c>
      <c r="AOO44" s="225">
        <f>'2-ORÇAMENTO'!AOO44</f>
        <v>0</v>
      </c>
      <c r="AOP44" s="224">
        <f>'2-ORÇAMENTO'!AOR44</f>
        <v>0</v>
      </c>
      <c r="AOQ44" s="225">
        <f>'2-ORÇAMENTO'!AOQ44</f>
        <v>0</v>
      </c>
      <c r="AOR44" s="224">
        <f>'2-ORÇAMENTO'!AOT44</f>
        <v>0</v>
      </c>
      <c r="AOS44" s="225">
        <f>'2-ORÇAMENTO'!AOS44</f>
        <v>0</v>
      </c>
      <c r="AOT44" s="224">
        <f>'2-ORÇAMENTO'!AOV44</f>
        <v>0</v>
      </c>
      <c r="AOU44" s="225">
        <f>'2-ORÇAMENTO'!AOU44</f>
        <v>0</v>
      </c>
      <c r="AOV44" s="224">
        <f>'2-ORÇAMENTO'!AOX44</f>
        <v>0</v>
      </c>
      <c r="AOW44" s="225">
        <f>'2-ORÇAMENTO'!AOW44</f>
        <v>0</v>
      </c>
      <c r="AOX44" s="224">
        <f>'2-ORÇAMENTO'!AOZ44</f>
        <v>0</v>
      </c>
      <c r="AOY44" s="225">
        <f>'2-ORÇAMENTO'!AOY44</f>
        <v>0</v>
      </c>
      <c r="AOZ44" s="224">
        <f>'2-ORÇAMENTO'!APB44</f>
        <v>0</v>
      </c>
      <c r="APA44" s="225">
        <f>'2-ORÇAMENTO'!APA44</f>
        <v>0</v>
      </c>
      <c r="APB44" s="224">
        <f>'2-ORÇAMENTO'!APD44</f>
        <v>0</v>
      </c>
      <c r="APC44" s="225">
        <f>'2-ORÇAMENTO'!APC44</f>
        <v>0</v>
      </c>
      <c r="APD44" s="224">
        <f>'2-ORÇAMENTO'!APF44</f>
        <v>0</v>
      </c>
      <c r="APE44" s="225">
        <f>'2-ORÇAMENTO'!APE44</f>
        <v>0</v>
      </c>
      <c r="APF44" s="224">
        <f>'2-ORÇAMENTO'!APH44</f>
        <v>0</v>
      </c>
      <c r="APG44" s="225">
        <f>'2-ORÇAMENTO'!APG44</f>
        <v>0</v>
      </c>
      <c r="APH44" s="224">
        <f>'2-ORÇAMENTO'!APJ44</f>
        <v>0</v>
      </c>
      <c r="API44" s="225">
        <f>'2-ORÇAMENTO'!API44</f>
        <v>0</v>
      </c>
      <c r="APJ44" s="224">
        <f>'2-ORÇAMENTO'!APL44</f>
        <v>0</v>
      </c>
      <c r="APK44" s="225">
        <f>'2-ORÇAMENTO'!APK44</f>
        <v>0</v>
      </c>
      <c r="APL44" s="224">
        <f>'2-ORÇAMENTO'!APN44</f>
        <v>0</v>
      </c>
      <c r="APM44" s="225">
        <f>'2-ORÇAMENTO'!APM44</f>
        <v>0</v>
      </c>
      <c r="APN44" s="224">
        <f>'2-ORÇAMENTO'!APP44</f>
        <v>0</v>
      </c>
      <c r="APO44" s="225">
        <f>'2-ORÇAMENTO'!APO44</f>
        <v>0</v>
      </c>
      <c r="APP44" s="224">
        <f>'2-ORÇAMENTO'!APR44</f>
        <v>0</v>
      </c>
      <c r="APQ44" s="225">
        <f>'2-ORÇAMENTO'!APQ44</f>
        <v>0</v>
      </c>
      <c r="APR44" s="224">
        <f>'2-ORÇAMENTO'!APT44</f>
        <v>0</v>
      </c>
      <c r="APS44" s="225">
        <f>'2-ORÇAMENTO'!APS44</f>
        <v>0</v>
      </c>
      <c r="APT44" s="224">
        <f>'2-ORÇAMENTO'!APV44</f>
        <v>0</v>
      </c>
      <c r="APU44" s="225">
        <f>'2-ORÇAMENTO'!APU44</f>
        <v>0</v>
      </c>
      <c r="APV44" s="224">
        <f>'2-ORÇAMENTO'!APX44</f>
        <v>0</v>
      </c>
      <c r="APW44" s="225">
        <f>'2-ORÇAMENTO'!APW44</f>
        <v>0</v>
      </c>
      <c r="APX44" s="224">
        <f>'2-ORÇAMENTO'!APZ44</f>
        <v>0</v>
      </c>
      <c r="APY44" s="225">
        <f>'2-ORÇAMENTO'!APY44</f>
        <v>0</v>
      </c>
      <c r="APZ44" s="224">
        <f>'2-ORÇAMENTO'!AQB44</f>
        <v>0</v>
      </c>
      <c r="AQA44" s="225">
        <f>'2-ORÇAMENTO'!AQA44</f>
        <v>0</v>
      </c>
      <c r="AQB44" s="224">
        <f>'2-ORÇAMENTO'!AQD44</f>
        <v>0</v>
      </c>
      <c r="AQC44" s="225">
        <f>'2-ORÇAMENTO'!AQC44</f>
        <v>0</v>
      </c>
      <c r="AQD44" s="224">
        <f>'2-ORÇAMENTO'!AQF44</f>
        <v>0</v>
      </c>
      <c r="AQE44" s="225">
        <f>'2-ORÇAMENTO'!AQE44</f>
        <v>0</v>
      </c>
      <c r="AQF44" s="224">
        <f>'2-ORÇAMENTO'!AQH44</f>
        <v>0</v>
      </c>
      <c r="AQG44" s="225">
        <f>'2-ORÇAMENTO'!AQG44</f>
        <v>0</v>
      </c>
      <c r="AQH44" s="224">
        <f>'2-ORÇAMENTO'!AQJ44</f>
        <v>0</v>
      </c>
      <c r="AQI44" s="225">
        <f>'2-ORÇAMENTO'!AQI44</f>
        <v>0</v>
      </c>
      <c r="AQJ44" s="224">
        <f>'2-ORÇAMENTO'!AQL44</f>
        <v>0</v>
      </c>
      <c r="AQK44" s="225">
        <f>'2-ORÇAMENTO'!AQK44</f>
        <v>0</v>
      </c>
      <c r="AQL44" s="224">
        <f>'2-ORÇAMENTO'!AQN44</f>
        <v>0</v>
      </c>
      <c r="AQM44" s="225">
        <f>'2-ORÇAMENTO'!AQM44</f>
        <v>0</v>
      </c>
      <c r="AQN44" s="224">
        <f>'2-ORÇAMENTO'!AQP44</f>
        <v>0</v>
      </c>
      <c r="AQO44" s="225">
        <f>'2-ORÇAMENTO'!AQO44</f>
        <v>0</v>
      </c>
      <c r="AQP44" s="224">
        <f>'2-ORÇAMENTO'!AQR44</f>
        <v>0</v>
      </c>
      <c r="AQQ44" s="225">
        <f>'2-ORÇAMENTO'!AQQ44</f>
        <v>0</v>
      </c>
      <c r="AQR44" s="224">
        <f>'2-ORÇAMENTO'!AQT44</f>
        <v>0</v>
      </c>
      <c r="AQS44" s="225">
        <f>'2-ORÇAMENTO'!AQS44</f>
        <v>0</v>
      </c>
      <c r="AQT44" s="224">
        <f>'2-ORÇAMENTO'!AQV44</f>
        <v>0</v>
      </c>
      <c r="AQU44" s="225">
        <f>'2-ORÇAMENTO'!AQU44</f>
        <v>0</v>
      </c>
      <c r="AQV44" s="224">
        <f>'2-ORÇAMENTO'!AQX44</f>
        <v>0</v>
      </c>
      <c r="AQW44" s="225">
        <f>'2-ORÇAMENTO'!AQW44</f>
        <v>0</v>
      </c>
      <c r="AQX44" s="224">
        <f>'2-ORÇAMENTO'!AQZ44</f>
        <v>0</v>
      </c>
      <c r="AQY44" s="225">
        <f>'2-ORÇAMENTO'!AQY44</f>
        <v>0</v>
      </c>
      <c r="AQZ44" s="224">
        <f>'2-ORÇAMENTO'!ARB44</f>
        <v>0</v>
      </c>
      <c r="ARA44" s="225">
        <f>'2-ORÇAMENTO'!ARA44</f>
        <v>0</v>
      </c>
      <c r="ARB44" s="224">
        <f>'2-ORÇAMENTO'!ARD44</f>
        <v>0</v>
      </c>
      <c r="ARC44" s="225">
        <f>'2-ORÇAMENTO'!ARC44</f>
        <v>0</v>
      </c>
      <c r="ARD44" s="224">
        <f>'2-ORÇAMENTO'!ARF44</f>
        <v>0</v>
      </c>
      <c r="ARE44" s="225">
        <f>'2-ORÇAMENTO'!ARE44</f>
        <v>0</v>
      </c>
      <c r="ARF44" s="224">
        <f>'2-ORÇAMENTO'!ARH44</f>
        <v>0</v>
      </c>
      <c r="ARG44" s="225">
        <f>'2-ORÇAMENTO'!ARG44</f>
        <v>0</v>
      </c>
      <c r="ARH44" s="224">
        <f>'2-ORÇAMENTO'!ARJ44</f>
        <v>0</v>
      </c>
      <c r="ARI44" s="225">
        <f>'2-ORÇAMENTO'!ARI44</f>
        <v>0</v>
      </c>
      <c r="ARJ44" s="224">
        <f>'2-ORÇAMENTO'!ARL44</f>
        <v>0</v>
      </c>
      <c r="ARK44" s="225">
        <f>'2-ORÇAMENTO'!ARK44</f>
        <v>0</v>
      </c>
      <c r="ARL44" s="224">
        <f>'2-ORÇAMENTO'!ARN44</f>
        <v>0</v>
      </c>
      <c r="ARM44" s="225">
        <f>'2-ORÇAMENTO'!ARM44</f>
        <v>0</v>
      </c>
      <c r="ARN44" s="224">
        <f>'2-ORÇAMENTO'!ARP44</f>
        <v>0</v>
      </c>
      <c r="ARO44" s="225">
        <f>'2-ORÇAMENTO'!ARO44</f>
        <v>0</v>
      </c>
      <c r="ARP44" s="224">
        <f>'2-ORÇAMENTO'!ARR44</f>
        <v>0</v>
      </c>
      <c r="ARQ44" s="225">
        <f>'2-ORÇAMENTO'!ARQ44</f>
        <v>0</v>
      </c>
      <c r="ARR44" s="224">
        <f>'2-ORÇAMENTO'!ART44</f>
        <v>0</v>
      </c>
      <c r="ARS44" s="225">
        <f>'2-ORÇAMENTO'!ARS44</f>
        <v>0</v>
      </c>
      <c r="ART44" s="224">
        <f>'2-ORÇAMENTO'!ARV44</f>
        <v>0</v>
      </c>
      <c r="ARU44" s="225">
        <f>'2-ORÇAMENTO'!ARU44</f>
        <v>0</v>
      </c>
      <c r="ARV44" s="224">
        <f>'2-ORÇAMENTO'!ARX44</f>
        <v>0</v>
      </c>
      <c r="ARW44" s="225">
        <f>'2-ORÇAMENTO'!ARW44</f>
        <v>0</v>
      </c>
      <c r="ARX44" s="224">
        <f>'2-ORÇAMENTO'!ARZ44</f>
        <v>0</v>
      </c>
      <c r="ARY44" s="225">
        <f>'2-ORÇAMENTO'!ARY44</f>
        <v>0</v>
      </c>
      <c r="ARZ44" s="224">
        <f>'2-ORÇAMENTO'!ASB44</f>
        <v>0</v>
      </c>
      <c r="ASA44" s="225">
        <f>'2-ORÇAMENTO'!ASA44</f>
        <v>0</v>
      </c>
      <c r="ASB44" s="224">
        <f>'2-ORÇAMENTO'!ASD44</f>
        <v>0</v>
      </c>
      <c r="ASC44" s="225">
        <f>'2-ORÇAMENTO'!ASC44</f>
        <v>0</v>
      </c>
      <c r="ASD44" s="224">
        <f>'2-ORÇAMENTO'!ASF44</f>
        <v>0</v>
      </c>
      <c r="ASE44" s="225">
        <f>'2-ORÇAMENTO'!ASE44</f>
        <v>0</v>
      </c>
      <c r="ASF44" s="224">
        <f>'2-ORÇAMENTO'!ASH44</f>
        <v>0</v>
      </c>
      <c r="ASG44" s="225">
        <f>'2-ORÇAMENTO'!ASG44</f>
        <v>0</v>
      </c>
      <c r="ASH44" s="224">
        <f>'2-ORÇAMENTO'!ASJ44</f>
        <v>0</v>
      </c>
      <c r="ASI44" s="225">
        <f>'2-ORÇAMENTO'!ASI44</f>
        <v>0</v>
      </c>
      <c r="ASJ44" s="224">
        <f>'2-ORÇAMENTO'!ASL44</f>
        <v>0</v>
      </c>
      <c r="ASK44" s="225">
        <f>'2-ORÇAMENTO'!ASK44</f>
        <v>0</v>
      </c>
      <c r="ASL44" s="224">
        <f>'2-ORÇAMENTO'!ASN44</f>
        <v>0</v>
      </c>
      <c r="ASM44" s="225">
        <f>'2-ORÇAMENTO'!ASM44</f>
        <v>0</v>
      </c>
      <c r="ASN44" s="224">
        <f>'2-ORÇAMENTO'!ASP44</f>
        <v>0</v>
      </c>
      <c r="ASO44" s="225">
        <f>'2-ORÇAMENTO'!ASO44</f>
        <v>0</v>
      </c>
      <c r="ASP44" s="224">
        <f>'2-ORÇAMENTO'!ASR44</f>
        <v>0</v>
      </c>
      <c r="ASQ44" s="225">
        <f>'2-ORÇAMENTO'!ASQ44</f>
        <v>0</v>
      </c>
      <c r="ASR44" s="224">
        <f>'2-ORÇAMENTO'!AST44</f>
        <v>0</v>
      </c>
      <c r="ASS44" s="225">
        <f>'2-ORÇAMENTO'!ASS44</f>
        <v>0</v>
      </c>
      <c r="AST44" s="224">
        <f>'2-ORÇAMENTO'!ASV44</f>
        <v>0</v>
      </c>
      <c r="ASU44" s="225">
        <f>'2-ORÇAMENTO'!ASU44</f>
        <v>0</v>
      </c>
      <c r="ASV44" s="224">
        <f>'2-ORÇAMENTO'!ASX44</f>
        <v>0</v>
      </c>
      <c r="ASW44" s="225">
        <f>'2-ORÇAMENTO'!ASW44</f>
        <v>0</v>
      </c>
      <c r="ASX44" s="224">
        <f>'2-ORÇAMENTO'!ASZ44</f>
        <v>0</v>
      </c>
      <c r="ASY44" s="225">
        <f>'2-ORÇAMENTO'!ASY44</f>
        <v>0</v>
      </c>
      <c r="ASZ44" s="224">
        <f>'2-ORÇAMENTO'!ATB44</f>
        <v>0</v>
      </c>
      <c r="ATA44" s="225">
        <f>'2-ORÇAMENTO'!ATA44</f>
        <v>0</v>
      </c>
      <c r="ATB44" s="224">
        <f>'2-ORÇAMENTO'!ATD44</f>
        <v>0</v>
      </c>
      <c r="ATC44" s="225">
        <f>'2-ORÇAMENTO'!ATC44</f>
        <v>0</v>
      </c>
      <c r="ATD44" s="224">
        <f>'2-ORÇAMENTO'!ATF44</f>
        <v>0</v>
      </c>
      <c r="ATE44" s="225">
        <f>'2-ORÇAMENTO'!ATE44</f>
        <v>0</v>
      </c>
      <c r="ATF44" s="224">
        <f>'2-ORÇAMENTO'!ATH44</f>
        <v>0</v>
      </c>
      <c r="ATG44" s="225">
        <f>'2-ORÇAMENTO'!ATG44</f>
        <v>0</v>
      </c>
      <c r="ATH44" s="224">
        <f>'2-ORÇAMENTO'!ATJ44</f>
        <v>0</v>
      </c>
      <c r="ATI44" s="225">
        <f>'2-ORÇAMENTO'!ATI44</f>
        <v>0</v>
      </c>
      <c r="ATJ44" s="224">
        <f>'2-ORÇAMENTO'!ATL44</f>
        <v>0</v>
      </c>
      <c r="ATK44" s="225">
        <f>'2-ORÇAMENTO'!ATK44</f>
        <v>0</v>
      </c>
      <c r="ATL44" s="224">
        <f>'2-ORÇAMENTO'!ATN44</f>
        <v>0</v>
      </c>
      <c r="ATM44" s="225">
        <f>'2-ORÇAMENTO'!ATM44</f>
        <v>0</v>
      </c>
      <c r="ATN44" s="224">
        <f>'2-ORÇAMENTO'!ATP44</f>
        <v>0</v>
      </c>
      <c r="ATO44" s="225">
        <f>'2-ORÇAMENTO'!ATO44</f>
        <v>0</v>
      </c>
      <c r="ATP44" s="224">
        <f>'2-ORÇAMENTO'!ATR44</f>
        <v>0</v>
      </c>
      <c r="ATQ44" s="225">
        <f>'2-ORÇAMENTO'!ATQ44</f>
        <v>0</v>
      </c>
      <c r="ATR44" s="224">
        <f>'2-ORÇAMENTO'!ATT44</f>
        <v>0</v>
      </c>
      <c r="ATS44" s="225">
        <f>'2-ORÇAMENTO'!ATS44</f>
        <v>0</v>
      </c>
      <c r="ATT44" s="224">
        <f>'2-ORÇAMENTO'!ATV44</f>
        <v>0</v>
      </c>
      <c r="ATU44" s="225">
        <f>'2-ORÇAMENTO'!ATU44</f>
        <v>0</v>
      </c>
      <c r="ATV44" s="224">
        <f>'2-ORÇAMENTO'!ATX44</f>
        <v>0</v>
      </c>
      <c r="ATW44" s="225">
        <f>'2-ORÇAMENTO'!ATW44</f>
        <v>0</v>
      </c>
      <c r="ATX44" s="224">
        <f>'2-ORÇAMENTO'!ATZ44</f>
        <v>0</v>
      </c>
      <c r="ATY44" s="225">
        <f>'2-ORÇAMENTO'!ATY44</f>
        <v>0</v>
      </c>
      <c r="ATZ44" s="224">
        <f>'2-ORÇAMENTO'!AUB44</f>
        <v>0</v>
      </c>
      <c r="AUA44" s="225">
        <f>'2-ORÇAMENTO'!AUA44</f>
        <v>0</v>
      </c>
      <c r="AUB44" s="224">
        <f>'2-ORÇAMENTO'!AUD44</f>
        <v>0</v>
      </c>
      <c r="AUC44" s="225">
        <f>'2-ORÇAMENTO'!AUC44</f>
        <v>0</v>
      </c>
      <c r="AUD44" s="224">
        <f>'2-ORÇAMENTO'!AUF44</f>
        <v>0</v>
      </c>
      <c r="AUE44" s="225">
        <f>'2-ORÇAMENTO'!AUE44</f>
        <v>0</v>
      </c>
      <c r="AUF44" s="224">
        <f>'2-ORÇAMENTO'!AUH44</f>
        <v>0</v>
      </c>
      <c r="AUG44" s="225">
        <f>'2-ORÇAMENTO'!AUG44</f>
        <v>0</v>
      </c>
      <c r="AUH44" s="224">
        <f>'2-ORÇAMENTO'!AUJ44</f>
        <v>0</v>
      </c>
      <c r="AUI44" s="225">
        <f>'2-ORÇAMENTO'!AUI44</f>
        <v>0</v>
      </c>
      <c r="AUJ44" s="224">
        <f>'2-ORÇAMENTO'!AUL44</f>
        <v>0</v>
      </c>
      <c r="AUK44" s="225">
        <f>'2-ORÇAMENTO'!AUK44</f>
        <v>0</v>
      </c>
      <c r="AUL44" s="224">
        <f>'2-ORÇAMENTO'!AUN44</f>
        <v>0</v>
      </c>
      <c r="AUM44" s="225">
        <f>'2-ORÇAMENTO'!AUM44</f>
        <v>0</v>
      </c>
      <c r="AUN44" s="224">
        <f>'2-ORÇAMENTO'!AUP44</f>
        <v>0</v>
      </c>
      <c r="AUO44" s="225">
        <f>'2-ORÇAMENTO'!AUO44</f>
        <v>0</v>
      </c>
      <c r="AUP44" s="224">
        <f>'2-ORÇAMENTO'!AUR44</f>
        <v>0</v>
      </c>
      <c r="AUQ44" s="225">
        <f>'2-ORÇAMENTO'!AUQ44</f>
        <v>0</v>
      </c>
      <c r="AUR44" s="224">
        <f>'2-ORÇAMENTO'!AUT44</f>
        <v>0</v>
      </c>
      <c r="AUS44" s="225">
        <f>'2-ORÇAMENTO'!AUS44</f>
        <v>0</v>
      </c>
      <c r="AUT44" s="224">
        <f>'2-ORÇAMENTO'!AUV44</f>
        <v>0</v>
      </c>
      <c r="AUU44" s="225">
        <f>'2-ORÇAMENTO'!AUU44</f>
        <v>0</v>
      </c>
      <c r="AUV44" s="224">
        <f>'2-ORÇAMENTO'!AUX44</f>
        <v>0</v>
      </c>
      <c r="AUW44" s="225">
        <f>'2-ORÇAMENTO'!AUW44</f>
        <v>0</v>
      </c>
      <c r="AUX44" s="224">
        <f>'2-ORÇAMENTO'!AUZ44</f>
        <v>0</v>
      </c>
      <c r="AUY44" s="225">
        <f>'2-ORÇAMENTO'!AUY44</f>
        <v>0</v>
      </c>
      <c r="AUZ44" s="224">
        <f>'2-ORÇAMENTO'!AVB44</f>
        <v>0</v>
      </c>
      <c r="AVA44" s="225">
        <f>'2-ORÇAMENTO'!AVA44</f>
        <v>0</v>
      </c>
      <c r="AVB44" s="224">
        <f>'2-ORÇAMENTO'!AVD44</f>
        <v>0</v>
      </c>
      <c r="AVC44" s="225">
        <f>'2-ORÇAMENTO'!AVC44</f>
        <v>0</v>
      </c>
      <c r="AVD44" s="224">
        <f>'2-ORÇAMENTO'!AVF44</f>
        <v>0</v>
      </c>
      <c r="AVE44" s="225">
        <f>'2-ORÇAMENTO'!AVE44</f>
        <v>0</v>
      </c>
      <c r="AVF44" s="224">
        <f>'2-ORÇAMENTO'!AVH44</f>
        <v>0</v>
      </c>
      <c r="AVG44" s="225">
        <f>'2-ORÇAMENTO'!AVG44</f>
        <v>0</v>
      </c>
      <c r="AVH44" s="224">
        <f>'2-ORÇAMENTO'!AVJ44</f>
        <v>0</v>
      </c>
      <c r="AVI44" s="225">
        <f>'2-ORÇAMENTO'!AVI44</f>
        <v>0</v>
      </c>
      <c r="AVJ44" s="224">
        <f>'2-ORÇAMENTO'!AVL44</f>
        <v>0</v>
      </c>
      <c r="AVK44" s="225">
        <f>'2-ORÇAMENTO'!AVK44</f>
        <v>0</v>
      </c>
      <c r="AVL44" s="224">
        <f>'2-ORÇAMENTO'!AVN44</f>
        <v>0</v>
      </c>
      <c r="AVM44" s="225">
        <f>'2-ORÇAMENTO'!AVM44</f>
        <v>0</v>
      </c>
      <c r="AVN44" s="224">
        <f>'2-ORÇAMENTO'!AVP44</f>
        <v>0</v>
      </c>
      <c r="AVO44" s="225">
        <f>'2-ORÇAMENTO'!AVO44</f>
        <v>0</v>
      </c>
      <c r="AVP44" s="224">
        <f>'2-ORÇAMENTO'!AVR44</f>
        <v>0</v>
      </c>
      <c r="AVQ44" s="225">
        <f>'2-ORÇAMENTO'!AVQ44</f>
        <v>0</v>
      </c>
      <c r="AVR44" s="224">
        <f>'2-ORÇAMENTO'!AVT44</f>
        <v>0</v>
      </c>
      <c r="AVS44" s="225">
        <f>'2-ORÇAMENTO'!AVS44</f>
        <v>0</v>
      </c>
      <c r="AVT44" s="224">
        <f>'2-ORÇAMENTO'!AVV44</f>
        <v>0</v>
      </c>
      <c r="AVU44" s="225">
        <f>'2-ORÇAMENTO'!AVU44</f>
        <v>0</v>
      </c>
      <c r="AVV44" s="224">
        <f>'2-ORÇAMENTO'!AVX44</f>
        <v>0</v>
      </c>
      <c r="AVW44" s="225">
        <f>'2-ORÇAMENTO'!AVW44</f>
        <v>0</v>
      </c>
      <c r="AVX44" s="224">
        <f>'2-ORÇAMENTO'!AVZ44</f>
        <v>0</v>
      </c>
      <c r="AVY44" s="225">
        <f>'2-ORÇAMENTO'!AVY44</f>
        <v>0</v>
      </c>
      <c r="AVZ44" s="224">
        <f>'2-ORÇAMENTO'!AWB44</f>
        <v>0</v>
      </c>
      <c r="AWA44" s="225">
        <f>'2-ORÇAMENTO'!AWA44</f>
        <v>0</v>
      </c>
      <c r="AWB44" s="224">
        <f>'2-ORÇAMENTO'!AWD44</f>
        <v>0</v>
      </c>
      <c r="AWC44" s="225">
        <f>'2-ORÇAMENTO'!AWC44</f>
        <v>0</v>
      </c>
      <c r="AWD44" s="224">
        <f>'2-ORÇAMENTO'!AWF44</f>
        <v>0</v>
      </c>
      <c r="AWE44" s="225">
        <f>'2-ORÇAMENTO'!AWE44</f>
        <v>0</v>
      </c>
      <c r="AWF44" s="224">
        <f>'2-ORÇAMENTO'!AWH44</f>
        <v>0</v>
      </c>
      <c r="AWG44" s="225">
        <f>'2-ORÇAMENTO'!AWG44</f>
        <v>0</v>
      </c>
      <c r="AWH44" s="224">
        <f>'2-ORÇAMENTO'!AWJ44</f>
        <v>0</v>
      </c>
      <c r="AWI44" s="225">
        <f>'2-ORÇAMENTO'!AWI44</f>
        <v>0</v>
      </c>
      <c r="AWJ44" s="224">
        <f>'2-ORÇAMENTO'!AWL44</f>
        <v>0</v>
      </c>
      <c r="AWK44" s="225">
        <f>'2-ORÇAMENTO'!AWK44</f>
        <v>0</v>
      </c>
      <c r="AWL44" s="224">
        <f>'2-ORÇAMENTO'!AWN44</f>
        <v>0</v>
      </c>
      <c r="AWM44" s="225">
        <f>'2-ORÇAMENTO'!AWM44</f>
        <v>0</v>
      </c>
      <c r="AWN44" s="224">
        <f>'2-ORÇAMENTO'!AWP44</f>
        <v>0</v>
      </c>
      <c r="AWO44" s="225">
        <f>'2-ORÇAMENTO'!AWO44</f>
        <v>0</v>
      </c>
      <c r="AWP44" s="224">
        <f>'2-ORÇAMENTO'!AWR44</f>
        <v>0</v>
      </c>
      <c r="AWQ44" s="225">
        <f>'2-ORÇAMENTO'!AWQ44</f>
        <v>0</v>
      </c>
      <c r="AWR44" s="224">
        <f>'2-ORÇAMENTO'!AWT44</f>
        <v>0</v>
      </c>
      <c r="AWS44" s="225">
        <f>'2-ORÇAMENTO'!AWS44</f>
        <v>0</v>
      </c>
      <c r="AWT44" s="224">
        <f>'2-ORÇAMENTO'!AWV44</f>
        <v>0</v>
      </c>
      <c r="AWU44" s="225">
        <f>'2-ORÇAMENTO'!AWU44</f>
        <v>0</v>
      </c>
      <c r="AWV44" s="224">
        <f>'2-ORÇAMENTO'!AWX44</f>
        <v>0</v>
      </c>
      <c r="AWW44" s="225">
        <f>'2-ORÇAMENTO'!AWW44</f>
        <v>0</v>
      </c>
      <c r="AWX44" s="224">
        <f>'2-ORÇAMENTO'!AWZ44</f>
        <v>0</v>
      </c>
      <c r="AWY44" s="225">
        <f>'2-ORÇAMENTO'!AWY44</f>
        <v>0</v>
      </c>
      <c r="AWZ44" s="224">
        <f>'2-ORÇAMENTO'!AXB44</f>
        <v>0</v>
      </c>
      <c r="AXA44" s="225">
        <f>'2-ORÇAMENTO'!AXA44</f>
        <v>0</v>
      </c>
      <c r="AXB44" s="224">
        <f>'2-ORÇAMENTO'!AXD44</f>
        <v>0</v>
      </c>
      <c r="AXC44" s="225">
        <f>'2-ORÇAMENTO'!AXC44</f>
        <v>0</v>
      </c>
      <c r="AXD44" s="224">
        <f>'2-ORÇAMENTO'!AXF44</f>
        <v>0</v>
      </c>
      <c r="AXE44" s="225">
        <f>'2-ORÇAMENTO'!AXE44</f>
        <v>0</v>
      </c>
      <c r="AXF44" s="224">
        <f>'2-ORÇAMENTO'!AXH44</f>
        <v>0</v>
      </c>
      <c r="AXG44" s="225">
        <f>'2-ORÇAMENTO'!AXG44</f>
        <v>0</v>
      </c>
      <c r="AXH44" s="224">
        <f>'2-ORÇAMENTO'!AXJ44</f>
        <v>0</v>
      </c>
      <c r="AXI44" s="225">
        <f>'2-ORÇAMENTO'!AXI44</f>
        <v>0</v>
      </c>
      <c r="AXJ44" s="224">
        <f>'2-ORÇAMENTO'!AXL44</f>
        <v>0</v>
      </c>
      <c r="AXK44" s="225">
        <f>'2-ORÇAMENTO'!AXK44</f>
        <v>0</v>
      </c>
      <c r="AXL44" s="224">
        <f>'2-ORÇAMENTO'!AXN44</f>
        <v>0</v>
      </c>
      <c r="AXM44" s="225">
        <f>'2-ORÇAMENTO'!AXM44</f>
        <v>0</v>
      </c>
      <c r="AXN44" s="224">
        <f>'2-ORÇAMENTO'!AXP44</f>
        <v>0</v>
      </c>
      <c r="AXO44" s="225">
        <f>'2-ORÇAMENTO'!AXO44</f>
        <v>0</v>
      </c>
      <c r="AXP44" s="224">
        <f>'2-ORÇAMENTO'!AXR44</f>
        <v>0</v>
      </c>
      <c r="AXQ44" s="225">
        <f>'2-ORÇAMENTO'!AXQ44</f>
        <v>0</v>
      </c>
      <c r="AXR44" s="224">
        <f>'2-ORÇAMENTO'!AXT44</f>
        <v>0</v>
      </c>
      <c r="AXS44" s="225">
        <f>'2-ORÇAMENTO'!AXS44</f>
        <v>0</v>
      </c>
      <c r="AXT44" s="224">
        <f>'2-ORÇAMENTO'!AXV44</f>
        <v>0</v>
      </c>
      <c r="AXU44" s="225">
        <f>'2-ORÇAMENTO'!AXU44</f>
        <v>0</v>
      </c>
      <c r="AXV44" s="224">
        <f>'2-ORÇAMENTO'!AXX44</f>
        <v>0</v>
      </c>
      <c r="AXW44" s="225">
        <f>'2-ORÇAMENTO'!AXW44</f>
        <v>0</v>
      </c>
      <c r="AXX44" s="224">
        <f>'2-ORÇAMENTO'!AXZ44</f>
        <v>0</v>
      </c>
      <c r="AXY44" s="225">
        <f>'2-ORÇAMENTO'!AXY44</f>
        <v>0</v>
      </c>
      <c r="AXZ44" s="224">
        <f>'2-ORÇAMENTO'!AYB44</f>
        <v>0</v>
      </c>
      <c r="AYA44" s="225">
        <f>'2-ORÇAMENTO'!AYA44</f>
        <v>0</v>
      </c>
      <c r="AYB44" s="224">
        <f>'2-ORÇAMENTO'!AYD44</f>
        <v>0</v>
      </c>
      <c r="AYC44" s="225">
        <f>'2-ORÇAMENTO'!AYC44</f>
        <v>0</v>
      </c>
      <c r="AYD44" s="224">
        <f>'2-ORÇAMENTO'!AYF44</f>
        <v>0</v>
      </c>
      <c r="AYE44" s="225">
        <f>'2-ORÇAMENTO'!AYE44</f>
        <v>0</v>
      </c>
      <c r="AYF44" s="224">
        <f>'2-ORÇAMENTO'!AYH44</f>
        <v>0</v>
      </c>
      <c r="AYG44" s="225">
        <f>'2-ORÇAMENTO'!AYG44</f>
        <v>0</v>
      </c>
      <c r="AYH44" s="224">
        <f>'2-ORÇAMENTO'!AYJ44</f>
        <v>0</v>
      </c>
      <c r="AYI44" s="225">
        <f>'2-ORÇAMENTO'!AYI44</f>
        <v>0</v>
      </c>
      <c r="AYJ44" s="224">
        <f>'2-ORÇAMENTO'!AYL44</f>
        <v>0</v>
      </c>
      <c r="AYK44" s="225">
        <f>'2-ORÇAMENTO'!AYK44</f>
        <v>0</v>
      </c>
      <c r="AYL44" s="224">
        <f>'2-ORÇAMENTO'!AYN44</f>
        <v>0</v>
      </c>
      <c r="AYM44" s="225">
        <f>'2-ORÇAMENTO'!AYM44</f>
        <v>0</v>
      </c>
      <c r="AYN44" s="224">
        <f>'2-ORÇAMENTO'!AYP44</f>
        <v>0</v>
      </c>
      <c r="AYO44" s="225">
        <f>'2-ORÇAMENTO'!AYO44</f>
        <v>0</v>
      </c>
      <c r="AYP44" s="224">
        <f>'2-ORÇAMENTO'!AYR44</f>
        <v>0</v>
      </c>
      <c r="AYQ44" s="225">
        <f>'2-ORÇAMENTO'!AYQ44</f>
        <v>0</v>
      </c>
      <c r="AYR44" s="224">
        <f>'2-ORÇAMENTO'!AYT44</f>
        <v>0</v>
      </c>
      <c r="AYS44" s="225">
        <f>'2-ORÇAMENTO'!AYS44</f>
        <v>0</v>
      </c>
      <c r="AYT44" s="224">
        <f>'2-ORÇAMENTO'!AYV44</f>
        <v>0</v>
      </c>
      <c r="AYU44" s="225">
        <f>'2-ORÇAMENTO'!AYU44</f>
        <v>0</v>
      </c>
      <c r="AYV44" s="224">
        <f>'2-ORÇAMENTO'!AYX44</f>
        <v>0</v>
      </c>
      <c r="AYW44" s="225">
        <f>'2-ORÇAMENTO'!AYW44</f>
        <v>0</v>
      </c>
      <c r="AYX44" s="224">
        <f>'2-ORÇAMENTO'!AYZ44</f>
        <v>0</v>
      </c>
      <c r="AYY44" s="225">
        <f>'2-ORÇAMENTO'!AYY44</f>
        <v>0</v>
      </c>
      <c r="AYZ44" s="224">
        <f>'2-ORÇAMENTO'!AZB44</f>
        <v>0</v>
      </c>
      <c r="AZA44" s="225">
        <f>'2-ORÇAMENTO'!AZA44</f>
        <v>0</v>
      </c>
      <c r="AZB44" s="224">
        <f>'2-ORÇAMENTO'!AZD44</f>
        <v>0</v>
      </c>
      <c r="AZC44" s="225">
        <f>'2-ORÇAMENTO'!AZC44</f>
        <v>0</v>
      </c>
      <c r="AZD44" s="224">
        <f>'2-ORÇAMENTO'!AZF44</f>
        <v>0</v>
      </c>
      <c r="AZE44" s="225">
        <f>'2-ORÇAMENTO'!AZE44</f>
        <v>0</v>
      </c>
      <c r="AZF44" s="224">
        <f>'2-ORÇAMENTO'!AZH44</f>
        <v>0</v>
      </c>
      <c r="AZG44" s="225">
        <f>'2-ORÇAMENTO'!AZG44</f>
        <v>0</v>
      </c>
      <c r="AZH44" s="224">
        <f>'2-ORÇAMENTO'!AZJ44</f>
        <v>0</v>
      </c>
      <c r="AZI44" s="225">
        <f>'2-ORÇAMENTO'!AZI44</f>
        <v>0</v>
      </c>
      <c r="AZJ44" s="224">
        <f>'2-ORÇAMENTO'!AZL44</f>
        <v>0</v>
      </c>
      <c r="AZK44" s="225">
        <f>'2-ORÇAMENTO'!AZK44</f>
        <v>0</v>
      </c>
      <c r="AZL44" s="224">
        <f>'2-ORÇAMENTO'!AZN44</f>
        <v>0</v>
      </c>
      <c r="AZM44" s="225">
        <f>'2-ORÇAMENTO'!AZM44</f>
        <v>0</v>
      </c>
      <c r="AZN44" s="224">
        <f>'2-ORÇAMENTO'!AZP44</f>
        <v>0</v>
      </c>
      <c r="AZO44" s="225">
        <f>'2-ORÇAMENTO'!AZO44</f>
        <v>0</v>
      </c>
      <c r="AZP44" s="224">
        <f>'2-ORÇAMENTO'!AZR44</f>
        <v>0</v>
      </c>
      <c r="AZQ44" s="225">
        <f>'2-ORÇAMENTO'!AZQ44</f>
        <v>0</v>
      </c>
      <c r="AZR44" s="224">
        <f>'2-ORÇAMENTO'!AZT44</f>
        <v>0</v>
      </c>
      <c r="AZS44" s="225">
        <f>'2-ORÇAMENTO'!AZS44</f>
        <v>0</v>
      </c>
      <c r="AZT44" s="224">
        <f>'2-ORÇAMENTO'!AZV44</f>
        <v>0</v>
      </c>
      <c r="AZU44" s="225">
        <f>'2-ORÇAMENTO'!AZU44</f>
        <v>0</v>
      </c>
      <c r="AZV44" s="224">
        <f>'2-ORÇAMENTO'!AZX44</f>
        <v>0</v>
      </c>
      <c r="AZW44" s="225">
        <f>'2-ORÇAMENTO'!AZW44</f>
        <v>0</v>
      </c>
      <c r="AZX44" s="224">
        <f>'2-ORÇAMENTO'!AZZ44</f>
        <v>0</v>
      </c>
      <c r="AZY44" s="225">
        <f>'2-ORÇAMENTO'!AZY44</f>
        <v>0</v>
      </c>
      <c r="AZZ44" s="224">
        <f>'2-ORÇAMENTO'!BAB44</f>
        <v>0</v>
      </c>
      <c r="BAA44" s="225">
        <f>'2-ORÇAMENTO'!BAA44</f>
        <v>0</v>
      </c>
      <c r="BAB44" s="224">
        <f>'2-ORÇAMENTO'!BAD44</f>
        <v>0</v>
      </c>
      <c r="BAC44" s="225">
        <f>'2-ORÇAMENTO'!BAC44</f>
        <v>0</v>
      </c>
      <c r="BAD44" s="224">
        <f>'2-ORÇAMENTO'!BAF44</f>
        <v>0</v>
      </c>
      <c r="BAE44" s="225">
        <f>'2-ORÇAMENTO'!BAE44</f>
        <v>0</v>
      </c>
      <c r="BAF44" s="224">
        <f>'2-ORÇAMENTO'!BAH44</f>
        <v>0</v>
      </c>
      <c r="BAG44" s="225">
        <f>'2-ORÇAMENTO'!BAG44</f>
        <v>0</v>
      </c>
      <c r="BAH44" s="224">
        <f>'2-ORÇAMENTO'!BAJ44</f>
        <v>0</v>
      </c>
      <c r="BAI44" s="225">
        <f>'2-ORÇAMENTO'!BAI44</f>
        <v>0</v>
      </c>
      <c r="BAJ44" s="224">
        <f>'2-ORÇAMENTO'!BAL44</f>
        <v>0</v>
      </c>
      <c r="BAK44" s="225">
        <f>'2-ORÇAMENTO'!BAK44</f>
        <v>0</v>
      </c>
      <c r="BAL44" s="224">
        <f>'2-ORÇAMENTO'!BAN44</f>
        <v>0</v>
      </c>
      <c r="BAM44" s="225">
        <f>'2-ORÇAMENTO'!BAM44</f>
        <v>0</v>
      </c>
      <c r="BAN44" s="224">
        <f>'2-ORÇAMENTO'!BAP44</f>
        <v>0</v>
      </c>
      <c r="BAO44" s="225">
        <f>'2-ORÇAMENTO'!BAO44</f>
        <v>0</v>
      </c>
      <c r="BAP44" s="224">
        <f>'2-ORÇAMENTO'!BAR44</f>
        <v>0</v>
      </c>
      <c r="BAQ44" s="225">
        <f>'2-ORÇAMENTO'!BAQ44</f>
        <v>0</v>
      </c>
      <c r="BAR44" s="224">
        <f>'2-ORÇAMENTO'!BAT44</f>
        <v>0</v>
      </c>
      <c r="BAS44" s="225">
        <f>'2-ORÇAMENTO'!BAS44</f>
        <v>0</v>
      </c>
      <c r="BAT44" s="224">
        <f>'2-ORÇAMENTO'!BAV44</f>
        <v>0</v>
      </c>
      <c r="BAU44" s="225">
        <f>'2-ORÇAMENTO'!BAU44</f>
        <v>0</v>
      </c>
      <c r="BAV44" s="224">
        <f>'2-ORÇAMENTO'!BAX44</f>
        <v>0</v>
      </c>
      <c r="BAW44" s="225">
        <f>'2-ORÇAMENTO'!BAW44</f>
        <v>0</v>
      </c>
      <c r="BAX44" s="224">
        <f>'2-ORÇAMENTO'!BAZ44</f>
        <v>0</v>
      </c>
      <c r="BAY44" s="225">
        <f>'2-ORÇAMENTO'!BAY44</f>
        <v>0</v>
      </c>
      <c r="BAZ44" s="224">
        <f>'2-ORÇAMENTO'!BBB44</f>
        <v>0</v>
      </c>
      <c r="BBA44" s="225">
        <f>'2-ORÇAMENTO'!BBA44</f>
        <v>0</v>
      </c>
      <c r="BBB44" s="224">
        <f>'2-ORÇAMENTO'!BBD44</f>
        <v>0</v>
      </c>
      <c r="BBC44" s="225">
        <f>'2-ORÇAMENTO'!BBC44</f>
        <v>0</v>
      </c>
      <c r="BBD44" s="224">
        <f>'2-ORÇAMENTO'!BBF44</f>
        <v>0</v>
      </c>
      <c r="BBE44" s="225">
        <f>'2-ORÇAMENTO'!BBE44</f>
        <v>0</v>
      </c>
      <c r="BBF44" s="224">
        <f>'2-ORÇAMENTO'!BBH44</f>
        <v>0</v>
      </c>
      <c r="BBG44" s="225">
        <f>'2-ORÇAMENTO'!BBG44</f>
        <v>0</v>
      </c>
      <c r="BBH44" s="224">
        <f>'2-ORÇAMENTO'!BBJ44</f>
        <v>0</v>
      </c>
      <c r="BBI44" s="225">
        <f>'2-ORÇAMENTO'!BBI44</f>
        <v>0</v>
      </c>
      <c r="BBJ44" s="224">
        <f>'2-ORÇAMENTO'!BBL44</f>
        <v>0</v>
      </c>
      <c r="BBK44" s="225">
        <f>'2-ORÇAMENTO'!BBK44</f>
        <v>0</v>
      </c>
      <c r="BBL44" s="224">
        <f>'2-ORÇAMENTO'!BBN44</f>
        <v>0</v>
      </c>
      <c r="BBM44" s="225">
        <f>'2-ORÇAMENTO'!BBM44</f>
        <v>0</v>
      </c>
      <c r="BBN44" s="224">
        <f>'2-ORÇAMENTO'!BBP44</f>
        <v>0</v>
      </c>
      <c r="BBO44" s="225">
        <f>'2-ORÇAMENTO'!BBO44</f>
        <v>0</v>
      </c>
      <c r="BBP44" s="224">
        <f>'2-ORÇAMENTO'!BBR44</f>
        <v>0</v>
      </c>
      <c r="BBQ44" s="225">
        <f>'2-ORÇAMENTO'!BBQ44</f>
        <v>0</v>
      </c>
      <c r="BBR44" s="224">
        <f>'2-ORÇAMENTO'!BBT44</f>
        <v>0</v>
      </c>
      <c r="BBS44" s="225">
        <f>'2-ORÇAMENTO'!BBS44</f>
        <v>0</v>
      </c>
      <c r="BBT44" s="224">
        <f>'2-ORÇAMENTO'!BBV44</f>
        <v>0</v>
      </c>
      <c r="BBU44" s="225">
        <f>'2-ORÇAMENTO'!BBU44</f>
        <v>0</v>
      </c>
      <c r="BBV44" s="224">
        <f>'2-ORÇAMENTO'!BBX44</f>
        <v>0</v>
      </c>
      <c r="BBW44" s="225">
        <f>'2-ORÇAMENTO'!BBW44</f>
        <v>0</v>
      </c>
      <c r="BBX44" s="224">
        <f>'2-ORÇAMENTO'!BBZ44</f>
        <v>0</v>
      </c>
      <c r="BBY44" s="225">
        <f>'2-ORÇAMENTO'!BBY44</f>
        <v>0</v>
      </c>
      <c r="BBZ44" s="224">
        <f>'2-ORÇAMENTO'!BCB44</f>
        <v>0</v>
      </c>
      <c r="BCA44" s="225">
        <f>'2-ORÇAMENTO'!BCA44</f>
        <v>0</v>
      </c>
      <c r="BCB44" s="224">
        <f>'2-ORÇAMENTO'!BCD44</f>
        <v>0</v>
      </c>
      <c r="BCC44" s="225">
        <f>'2-ORÇAMENTO'!BCC44</f>
        <v>0</v>
      </c>
      <c r="BCD44" s="224">
        <f>'2-ORÇAMENTO'!BCF44</f>
        <v>0</v>
      </c>
      <c r="BCE44" s="225">
        <f>'2-ORÇAMENTO'!BCE44</f>
        <v>0</v>
      </c>
      <c r="BCF44" s="224">
        <f>'2-ORÇAMENTO'!BCH44</f>
        <v>0</v>
      </c>
      <c r="BCG44" s="225">
        <f>'2-ORÇAMENTO'!BCG44</f>
        <v>0</v>
      </c>
      <c r="BCH44" s="224">
        <f>'2-ORÇAMENTO'!BCJ44</f>
        <v>0</v>
      </c>
      <c r="BCI44" s="225">
        <f>'2-ORÇAMENTO'!BCI44</f>
        <v>0</v>
      </c>
      <c r="BCJ44" s="224">
        <f>'2-ORÇAMENTO'!BCL44</f>
        <v>0</v>
      </c>
      <c r="BCK44" s="225">
        <f>'2-ORÇAMENTO'!BCK44</f>
        <v>0</v>
      </c>
      <c r="BCL44" s="224">
        <f>'2-ORÇAMENTO'!BCN44</f>
        <v>0</v>
      </c>
      <c r="BCM44" s="225">
        <f>'2-ORÇAMENTO'!BCM44</f>
        <v>0</v>
      </c>
      <c r="BCN44" s="224">
        <f>'2-ORÇAMENTO'!BCP44</f>
        <v>0</v>
      </c>
      <c r="BCO44" s="225">
        <f>'2-ORÇAMENTO'!BCO44</f>
        <v>0</v>
      </c>
      <c r="BCP44" s="224">
        <f>'2-ORÇAMENTO'!BCR44</f>
        <v>0</v>
      </c>
      <c r="BCQ44" s="225">
        <f>'2-ORÇAMENTO'!BCQ44</f>
        <v>0</v>
      </c>
      <c r="BCR44" s="224">
        <f>'2-ORÇAMENTO'!BCT44</f>
        <v>0</v>
      </c>
      <c r="BCS44" s="225">
        <f>'2-ORÇAMENTO'!BCS44</f>
        <v>0</v>
      </c>
      <c r="BCT44" s="224">
        <f>'2-ORÇAMENTO'!BCV44</f>
        <v>0</v>
      </c>
      <c r="BCU44" s="225">
        <f>'2-ORÇAMENTO'!BCU44</f>
        <v>0</v>
      </c>
      <c r="BCV44" s="224">
        <f>'2-ORÇAMENTO'!BCX44</f>
        <v>0</v>
      </c>
      <c r="BCW44" s="225">
        <f>'2-ORÇAMENTO'!BCW44</f>
        <v>0</v>
      </c>
      <c r="BCX44" s="224">
        <f>'2-ORÇAMENTO'!BCZ44</f>
        <v>0</v>
      </c>
      <c r="BCY44" s="225">
        <f>'2-ORÇAMENTO'!BCY44</f>
        <v>0</v>
      </c>
      <c r="BCZ44" s="224">
        <f>'2-ORÇAMENTO'!BDB44</f>
        <v>0</v>
      </c>
      <c r="BDA44" s="225">
        <f>'2-ORÇAMENTO'!BDA44</f>
        <v>0</v>
      </c>
      <c r="BDB44" s="224">
        <f>'2-ORÇAMENTO'!BDD44</f>
        <v>0</v>
      </c>
      <c r="BDC44" s="225">
        <f>'2-ORÇAMENTO'!BDC44</f>
        <v>0</v>
      </c>
      <c r="BDD44" s="224">
        <f>'2-ORÇAMENTO'!BDF44</f>
        <v>0</v>
      </c>
      <c r="BDE44" s="225">
        <f>'2-ORÇAMENTO'!BDE44</f>
        <v>0</v>
      </c>
      <c r="BDF44" s="224">
        <f>'2-ORÇAMENTO'!BDH44</f>
        <v>0</v>
      </c>
      <c r="BDG44" s="225">
        <f>'2-ORÇAMENTO'!BDG44</f>
        <v>0</v>
      </c>
      <c r="BDH44" s="224">
        <f>'2-ORÇAMENTO'!BDJ44</f>
        <v>0</v>
      </c>
      <c r="BDI44" s="225">
        <f>'2-ORÇAMENTO'!BDI44</f>
        <v>0</v>
      </c>
      <c r="BDJ44" s="224">
        <f>'2-ORÇAMENTO'!BDL44</f>
        <v>0</v>
      </c>
      <c r="BDK44" s="225">
        <f>'2-ORÇAMENTO'!BDK44</f>
        <v>0</v>
      </c>
      <c r="BDL44" s="224">
        <f>'2-ORÇAMENTO'!BDN44</f>
        <v>0</v>
      </c>
      <c r="BDM44" s="225">
        <f>'2-ORÇAMENTO'!BDM44</f>
        <v>0</v>
      </c>
      <c r="BDN44" s="224">
        <f>'2-ORÇAMENTO'!BDP44</f>
        <v>0</v>
      </c>
      <c r="BDO44" s="225">
        <f>'2-ORÇAMENTO'!BDO44</f>
        <v>0</v>
      </c>
      <c r="BDP44" s="224">
        <f>'2-ORÇAMENTO'!BDR44</f>
        <v>0</v>
      </c>
      <c r="BDQ44" s="225">
        <f>'2-ORÇAMENTO'!BDQ44</f>
        <v>0</v>
      </c>
      <c r="BDR44" s="224">
        <f>'2-ORÇAMENTO'!BDT44</f>
        <v>0</v>
      </c>
      <c r="BDS44" s="225">
        <f>'2-ORÇAMENTO'!BDS44</f>
        <v>0</v>
      </c>
      <c r="BDT44" s="224">
        <f>'2-ORÇAMENTO'!BDV44</f>
        <v>0</v>
      </c>
      <c r="BDU44" s="225">
        <f>'2-ORÇAMENTO'!BDU44</f>
        <v>0</v>
      </c>
      <c r="BDV44" s="224">
        <f>'2-ORÇAMENTO'!BDX44</f>
        <v>0</v>
      </c>
      <c r="BDW44" s="225">
        <f>'2-ORÇAMENTO'!BDW44</f>
        <v>0</v>
      </c>
      <c r="BDX44" s="224">
        <f>'2-ORÇAMENTO'!BDZ44</f>
        <v>0</v>
      </c>
      <c r="BDY44" s="225">
        <f>'2-ORÇAMENTO'!BDY44</f>
        <v>0</v>
      </c>
      <c r="BDZ44" s="224">
        <f>'2-ORÇAMENTO'!BEB44</f>
        <v>0</v>
      </c>
      <c r="BEA44" s="225">
        <f>'2-ORÇAMENTO'!BEA44</f>
        <v>0</v>
      </c>
      <c r="BEB44" s="224">
        <f>'2-ORÇAMENTO'!BED44</f>
        <v>0</v>
      </c>
      <c r="BEC44" s="225">
        <f>'2-ORÇAMENTO'!BEC44</f>
        <v>0</v>
      </c>
      <c r="BED44" s="224">
        <f>'2-ORÇAMENTO'!BEF44</f>
        <v>0</v>
      </c>
      <c r="BEE44" s="225">
        <f>'2-ORÇAMENTO'!BEE44</f>
        <v>0</v>
      </c>
      <c r="BEF44" s="224">
        <f>'2-ORÇAMENTO'!BEH44</f>
        <v>0</v>
      </c>
      <c r="BEG44" s="225">
        <f>'2-ORÇAMENTO'!BEG44</f>
        <v>0</v>
      </c>
      <c r="BEH44" s="224">
        <f>'2-ORÇAMENTO'!BEJ44</f>
        <v>0</v>
      </c>
      <c r="BEI44" s="225">
        <f>'2-ORÇAMENTO'!BEI44</f>
        <v>0</v>
      </c>
      <c r="BEJ44" s="224">
        <f>'2-ORÇAMENTO'!BEL44</f>
        <v>0</v>
      </c>
      <c r="BEK44" s="225">
        <f>'2-ORÇAMENTO'!BEK44</f>
        <v>0</v>
      </c>
      <c r="BEL44" s="224">
        <f>'2-ORÇAMENTO'!BEN44</f>
        <v>0</v>
      </c>
      <c r="BEM44" s="225">
        <f>'2-ORÇAMENTO'!BEM44</f>
        <v>0</v>
      </c>
      <c r="BEN44" s="224">
        <f>'2-ORÇAMENTO'!BEP44</f>
        <v>0</v>
      </c>
      <c r="BEO44" s="225">
        <f>'2-ORÇAMENTO'!BEO44</f>
        <v>0</v>
      </c>
      <c r="BEP44" s="224">
        <f>'2-ORÇAMENTO'!BER44</f>
        <v>0</v>
      </c>
      <c r="BEQ44" s="225">
        <f>'2-ORÇAMENTO'!BEQ44</f>
        <v>0</v>
      </c>
      <c r="BER44" s="224">
        <f>'2-ORÇAMENTO'!BET44</f>
        <v>0</v>
      </c>
      <c r="BES44" s="225">
        <f>'2-ORÇAMENTO'!BES44</f>
        <v>0</v>
      </c>
      <c r="BET44" s="224">
        <f>'2-ORÇAMENTO'!BEV44</f>
        <v>0</v>
      </c>
      <c r="BEU44" s="225">
        <f>'2-ORÇAMENTO'!BEU44</f>
        <v>0</v>
      </c>
      <c r="BEV44" s="224">
        <f>'2-ORÇAMENTO'!BEX44</f>
        <v>0</v>
      </c>
      <c r="BEW44" s="225">
        <f>'2-ORÇAMENTO'!BEW44</f>
        <v>0</v>
      </c>
      <c r="BEX44" s="224">
        <f>'2-ORÇAMENTO'!BEZ44</f>
        <v>0</v>
      </c>
      <c r="BEY44" s="225">
        <f>'2-ORÇAMENTO'!BEY44</f>
        <v>0</v>
      </c>
      <c r="BEZ44" s="224">
        <f>'2-ORÇAMENTO'!BFB44</f>
        <v>0</v>
      </c>
      <c r="BFA44" s="225">
        <f>'2-ORÇAMENTO'!BFA44</f>
        <v>0</v>
      </c>
      <c r="BFB44" s="224">
        <f>'2-ORÇAMENTO'!BFD44</f>
        <v>0</v>
      </c>
      <c r="BFC44" s="225">
        <f>'2-ORÇAMENTO'!BFC44</f>
        <v>0</v>
      </c>
      <c r="BFD44" s="224">
        <f>'2-ORÇAMENTO'!BFF44</f>
        <v>0</v>
      </c>
      <c r="BFE44" s="225">
        <f>'2-ORÇAMENTO'!BFE44</f>
        <v>0</v>
      </c>
      <c r="BFF44" s="224">
        <f>'2-ORÇAMENTO'!BFH44</f>
        <v>0</v>
      </c>
      <c r="BFG44" s="225">
        <f>'2-ORÇAMENTO'!BFG44</f>
        <v>0</v>
      </c>
      <c r="BFH44" s="224">
        <f>'2-ORÇAMENTO'!BFJ44</f>
        <v>0</v>
      </c>
      <c r="BFI44" s="225">
        <f>'2-ORÇAMENTO'!BFI44</f>
        <v>0</v>
      </c>
      <c r="BFJ44" s="224">
        <f>'2-ORÇAMENTO'!BFL44</f>
        <v>0</v>
      </c>
      <c r="BFK44" s="225">
        <f>'2-ORÇAMENTO'!BFK44</f>
        <v>0</v>
      </c>
      <c r="BFL44" s="224">
        <f>'2-ORÇAMENTO'!BFN44</f>
        <v>0</v>
      </c>
      <c r="BFM44" s="225">
        <f>'2-ORÇAMENTO'!BFM44</f>
        <v>0</v>
      </c>
      <c r="BFN44" s="224">
        <f>'2-ORÇAMENTO'!BFP44</f>
        <v>0</v>
      </c>
      <c r="BFO44" s="225">
        <f>'2-ORÇAMENTO'!BFO44</f>
        <v>0</v>
      </c>
      <c r="BFP44" s="224">
        <f>'2-ORÇAMENTO'!BFR44</f>
        <v>0</v>
      </c>
      <c r="BFQ44" s="225">
        <f>'2-ORÇAMENTO'!BFQ44</f>
        <v>0</v>
      </c>
      <c r="BFR44" s="224">
        <f>'2-ORÇAMENTO'!BFT44</f>
        <v>0</v>
      </c>
      <c r="BFS44" s="225">
        <f>'2-ORÇAMENTO'!BFS44</f>
        <v>0</v>
      </c>
      <c r="BFT44" s="224">
        <f>'2-ORÇAMENTO'!BFV44</f>
        <v>0</v>
      </c>
      <c r="BFU44" s="225">
        <f>'2-ORÇAMENTO'!BFU44</f>
        <v>0</v>
      </c>
      <c r="BFV44" s="224">
        <f>'2-ORÇAMENTO'!BFX44</f>
        <v>0</v>
      </c>
      <c r="BFW44" s="225">
        <f>'2-ORÇAMENTO'!BFW44</f>
        <v>0</v>
      </c>
      <c r="BFX44" s="224">
        <f>'2-ORÇAMENTO'!BFZ44</f>
        <v>0</v>
      </c>
      <c r="BFY44" s="225">
        <f>'2-ORÇAMENTO'!BFY44</f>
        <v>0</v>
      </c>
      <c r="BFZ44" s="224">
        <f>'2-ORÇAMENTO'!BGB44</f>
        <v>0</v>
      </c>
      <c r="BGA44" s="225">
        <f>'2-ORÇAMENTO'!BGA44</f>
        <v>0</v>
      </c>
      <c r="BGB44" s="224">
        <f>'2-ORÇAMENTO'!BGD44</f>
        <v>0</v>
      </c>
      <c r="BGC44" s="225">
        <f>'2-ORÇAMENTO'!BGC44</f>
        <v>0</v>
      </c>
      <c r="BGD44" s="224">
        <f>'2-ORÇAMENTO'!BGF44</f>
        <v>0</v>
      </c>
      <c r="BGE44" s="225">
        <f>'2-ORÇAMENTO'!BGE44</f>
        <v>0</v>
      </c>
      <c r="BGF44" s="224">
        <f>'2-ORÇAMENTO'!BGH44</f>
        <v>0</v>
      </c>
      <c r="BGG44" s="225">
        <f>'2-ORÇAMENTO'!BGG44</f>
        <v>0</v>
      </c>
      <c r="BGH44" s="224">
        <f>'2-ORÇAMENTO'!BGJ44</f>
        <v>0</v>
      </c>
      <c r="BGI44" s="225">
        <f>'2-ORÇAMENTO'!BGI44</f>
        <v>0</v>
      </c>
      <c r="BGJ44" s="224">
        <f>'2-ORÇAMENTO'!BGL44</f>
        <v>0</v>
      </c>
      <c r="BGK44" s="225">
        <f>'2-ORÇAMENTO'!BGK44</f>
        <v>0</v>
      </c>
      <c r="BGL44" s="224">
        <f>'2-ORÇAMENTO'!BGN44</f>
        <v>0</v>
      </c>
      <c r="BGM44" s="225">
        <f>'2-ORÇAMENTO'!BGM44</f>
        <v>0</v>
      </c>
      <c r="BGN44" s="224">
        <f>'2-ORÇAMENTO'!BGP44</f>
        <v>0</v>
      </c>
      <c r="BGO44" s="225">
        <f>'2-ORÇAMENTO'!BGO44</f>
        <v>0</v>
      </c>
      <c r="BGP44" s="224">
        <f>'2-ORÇAMENTO'!BGR44</f>
        <v>0</v>
      </c>
      <c r="BGQ44" s="225">
        <f>'2-ORÇAMENTO'!BGQ44</f>
        <v>0</v>
      </c>
      <c r="BGR44" s="224">
        <f>'2-ORÇAMENTO'!BGT44</f>
        <v>0</v>
      </c>
      <c r="BGS44" s="225">
        <f>'2-ORÇAMENTO'!BGS44</f>
        <v>0</v>
      </c>
      <c r="BGT44" s="224">
        <f>'2-ORÇAMENTO'!BGV44</f>
        <v>0</v>
      </c>
      <c r="BGU44" s="225">
        <f>'2-ORÇAMENTO'!BGU44</f>
        <v>0</v>
      </c>
      <c r="BGV44" s="224">
        <f>'2-ORÇAMENTO'!BGX44</f>
        <v>0</v>
      </c>
      <c r="BGW44" s="225">
        <f>'2-ORÇAMENTO'!BGW44</f>
        <v>0</v>
      </c>
      <c r="BGX44" s="224">
        <f>'2-ORÇAMENTO'!BGZ44</f>
        <v>0</v>
      </c>
      <c r="BGY44" s="225">
        <f>'2-ORÇAMENTO'!BGY44</f>
        <v>0</v>
      </c>
      <c r="BGZ44" s="224">
        <f>'2-ORÇAMENTO'!BHB44</f>
        <v>0</v>
      </c>
      <c r="BHA44" s="225">
        <f>'2-ORÇAMENTO'!BHA44</f>
        <v>0</v>
      </c>
      <c r="BHB44" s="224">
        <f>'2-ORÇAMENTO'!BHD44</f>
        <v>0</v>
      </c>
      <c r="BHC44" s="225">
        <f>'2-ORÇAMENTO'!BHC44</f>
        <v>0</v>
      </c>
      <c r="BHD44" s="224">
        <f>'2-ORÇAMENTO'!BHF44</f>
        <v>0</v>
      </c>
      <c r="BHE44" s="225">
        <f>'2-ORÇAMENTO'!BHE44</f>
        <v>0</v>
      </c>
      <c r="BHF44" s="224">
        <f>'2-ORÇAMENTO'!BHH44</f>
        <v>0</v>
      </c>
      <c r="BHG44" s="225">
        <f>'2-ORÇAMENTO'!BHG44</f>
        <v>0</v>
      </c>
      <c r="BHH44" s="224">
        <f>'2-ORÇAMENTO'!BHJ44</f>
        <v>0</v>
      </c>
      <c r="BHI44" s="225">
        <f>'2-ORÇAMENTO'!BHI44</f>
        <v>0</v>
      </c>
      <c r="BHJ44" s="224">
        <f>'2-ORÇAMENTO'!BHL44</f>
        <v>0</v>
      </c>
      <c r="BHK44" s="225">
        <f>'2-ORÇAMENTO'!BHK44</f>
        <v>0</v>
      </c>
      <c r="BHL44" s="224">
        <f>'2-ORÇAMENTO'!BHN44</f>
        <v>0</v>
      </c>
      <c r="BHM44" s="225">
        <f>'2-ORÇAMENTO'!BHM44</f>
        <v>0</v>
      </c>
      <c r="BHN44" s="224">
        <f>'2-ORÇAMENTO'!BHP44</f>
        <v>0</v>
      </c>
      <c r="BHO44" s="225">
        <f>'2-ORÇAMENTO'!BHO44</f>
        <v>0</v>
      </c>
      <c r="BHP44" s="224">
        <f>'2-ORÇAMENTO'!BHR44</f>
        <v>0</v>
      </c>
      <c r="BHQ44" s="225">
        <f>'2-ORÇAMENTO'!BHQ44</f>
        <v>0</v>
      </c>
      <c r="BHR44" s="224">
        <f>'2-ORÇAMENTO'!BHT44</f>
        <v>0</v>
      </c>
      <c r="BHS44" s="225">
        <f>'2-ORÇAMENTO'!BHS44</f>
        <v>0</v>
      </c>
      <c r="BHT44" s="224">
        <f>'2-ORÇAMENTO'!BHV44</f>
        <v>0</v>
      </c>
      <c r="BHU44" s="225">
        <f>'2-ORÇAMENTO'!BHU44</f>
        <v>0</v>
      </c>
      <c r="BHV44" s="224">
        <f>'2-ORÇAMENTO'!BHX44</f>
        <v>0</v>
      </c>
      <c r="BHW44" s="225">
        <f>'2-ORÇAMENTO'!BHW44</f>
        <v>0</v>
      </c>
      <c r="BHX44" s="224">
        <f>'2-ORÇAMENTO'!BHZ44</f>
        <v>0</v>
      </c>
      <c r="BHY44" s="225">
        <f>'2-ORÇAMENTO'!BHY44</f>
        <v>0</v>
      </c>
      <c r="BHZ44" s="224">
        <f>'2-ORÇAMENTO'!BIB44</f>
        <v>0</v>
      </c>
      <c r="BIA44" s="225">
        <f>'2-ORÇAMENTO'!BIA44</f>
        <v>0</v>
      </c>
      <c r="BIB44" s="224">
        <f>'2-ORÇAMENTO'!BID44</f>
        <v>0</v>
      </c>
      <c r="BIC44" s="225">
        <f>'2-ORÇAMENTO'!BIC44</f>
        <v>0</v>
      </c>
      <c r="BID44" s="224">
        <f>'2-ORÇAMENTO'!BIF44</f>
        <v>0</v>
      </c>
      <c r="BIE44" s="225">
        <f>'2-ORÇAMENTO'!BIE44</f>
        <v>0</v>
      </c>
      <c r="BIF44" s="224">
        <f>'2-ORÇAMENTO'!BIH44</f>
        <v>0</v>
      </c>
      <c r="BIG44" s="225">
        <f>'2-ORÇAMENTO'!BIG44</f>
        <v>0</v>
      </c>
      <c r="BIH44" s="224">
        <f>'2-ORÇAMENTO'!BIJ44</f>
        <v>0</v>
      </c>
      <c r="BII44" s="225">
        <f>'2-ORÇAMENTO'!BII44</f>
        <v>0</v>
      </c>
      <c r="BIJ44" s="224">
        <f>'2-ORÇAMENTO'!BIL44</f>
        <v>0</v>
      </c>
      <c r="BIK44" s="225">
        <f>'2-ORÇAMENTO'!BIK44</f>
        <v>0</v>
      </c>
      <c r="BIL44" s="224">
        <f>'2-ORÇAMENTO'!BIN44</f>
        <v>0</v>
      </c>
      <c r="BIM44" s="225">
        <f>'2-ORÇAMENTO'!BIM44</f>
        <v>0</v>
      </c>
      <c r="BIN44" s="224">
        <f>'2-ORÇAMENTO'!BIP44</f>
        <v>0</v>
      </c>
      <c r="BIO44" s="225">
        <f>'2-ORÇAMENTO'!BIO44</f>
        <v>0</v>
      </c>
      <c r="BIP44" s="224">
        <f>'2-ORÇAMENTO'!BIR44</f>
        <v>0</v>
      </c>
      <c r="BIQ44" s="225">
        <f>'2-ORÇAMENTO'!BIQ44</f>
        <v>0</v>
      </c>
      <c r="BIR44" s="224">
        <f>'2-ORÇAMENTO'!BIT44</f>
        <v>0</v>
      </c>
      <c r="BIS44" s="225">
        <f>'2-ORÇAMENTO'!BIS44</f>
        <v>0</v>
      </c>
      <c r="BIT44" s="224">
        <f>'2-ORÇAMENTO'!BIV44</f>
        <v>0</v>
      </c>
      <c r="BIU44" s="225">
        <f>'2-ORÇAMENTO'!BIU44</f>
        <v>0</v>
      </c>
      <c r="BIV44" s="224">
        <f>'2-ORÇAMENTO'!BIX44</f>
        <v>0</v>
      </c>
      <c r="BIW44" s="225">
        <f>'2-ORÇAMENTO'!BIW44</f>
        <v>0</v>
      </c>
      <c r="BIX44" s="224">
        <f>'2-ORÇAMENTO'!BIZ44</f>
        <v>0</v>
      </c>
      <c r="BIY44" s="225">
        <f>'2-ORÇAMENTO'!BIY44</f>
        <v>0</v>
      </c>
      <c r="BIZ44" s="224">
        <f>'2-ORÇAMENTO'!BJB44</f>
        <v>0</v>
      </c>
      <c r="BJA44" s="225">
        <f>'2-ORÇAMENTO'!BJA44</f>
        <v>0</v>
      </c>
      <c r="BJB44" s="224">
        <f>'2-ORÇAMENTO'!BJD44</f>
        <v>0</v>
      </c>
      <c r="BJC44" s="225">
        <f>'2-ORÇAMENTO'!BJC44</f>
        <v>0</v>
      </c>
      <c r="BJD44" s="224">
        <f>'2-ORÇAMENTO'!BJF44</f>
        <v>0</v>
      </c>
      <c r="BJE44" s="225">
        <f>'2-ORÇAMENTO'!BJE44</f>
        <v>0</v>
      </c>
      <c r="BJF44" s="224">
        <f>'2-ORÇAMENTO'!BJH44</f>
        <v>0</v>
      </c>
      <c r="BJG44" s="225">
        <f>'2-ORÇAMENTO'!BJG44</f>
        <v>0</v>
      </c>
      <c r="BJH44" s="224">
        <f>'2-ORÇAMENTO'!BJJ44</f>
        <v>0</v>
      </c>
      <c r="BJI44" s="225">
        <f>'2-ORÇAMENTO'!BJI44</f>
        <v>0</v>
      </c>
      <c r="BJJ44" s="224">
        <f>'2-ORÇAMENTO'!BJL44</f>
        <v>0</v>
      </c>
      <c r="BJK44" s="225">
        <f>'2-ORÇAMENTO'!BJK44</f>
        <v>0</v>
      </c>
      <c r="BJL44" s="224">
        <f>'2-ORÇAMENTO'!BJN44</f>
        <v>0</v>
      </c>
      <c r="BJM44" s="225">
        <f>'2-ORÇAMENTO'!BJM44</f>
        <v>0</v>
      </c>
      <c r="BJN44" s="224">
        <f>'2-ORÇAMENTO'!BJP44</f>
        <v>0</v>
      </c>
      <c r="BJO44" s="225">
        <f>'2-ORÇAMENTO'!BJO44</f>
        <v>0</v>
      </c>
      <c r="BJP44" s="224">
        <f>'2-ORÇAMENTO'!BJR44</f>
        <v>0</v>
      </c>
      <c r="BJQ44" s="225">
        <f>'2-ORÇAMENTO'!BJQ44</f>
        <v>0</v>
      </c>
      <c r="BJR44" s="224">
        <f>'2-ORÇAMENTO'!BJT44</f>
        <v>0</v>
      </c>
      <c r="BJS44" s="225">
        <f>'2-ORÇAMENTO'!BJS44</f>
        <v>0</v>
      </c>
      <c r="BJT44" s="224">
        <f>'2-ORÇAMENTO'!BJV44</f>
        <v>0</v>
      </c>
      <c r="BJU44" s="225">
        <f>'2-ORÇAMENTO'!BJU44</f>
        <v>0</v>
      </c>
      <c r="BJV44" s="224">
        <f>'2-ORÇAMENTO'!BJX44</f>
        <v>0</v>
      </c>
      <c r="BJW44" s="225">
        <f>'2-ORÇAMENTO'!BJW44</f>
        <v>0</v>
      </c>
      <c r="BJX44" s="224">
        <f>'2-ORÇAMENTO'!BJZ44</f>
        <v>0</v>
      </c>
      <c r="BJY44" s="225">
        <f>'2-ORÇAMENTO'!BJY44</f>
        <v>0</v>
      </c>
      <c r="BJZ44" s="224">
        <f>'2-ORÇAMENTO'!BKB44</f>
        <v>0</v>
      </c>
      <c r="BKA44" s="225">
        <f>'2-ORÇAMENTO'!BKA44</f>
        <v>0</v>
      </c>
      <c r="BKB44" s="224">
        <f>'2-ORÇAMENTO'!BKD44</f>
        <v>0</v>
      </c>
      <c r="BKC44" s="225">
        <f>'2-ORÇAMENTO'!BKC44</f>
        <v>0</v>
      </c>
      <c r="BKD44" s="224">
        <f>'2-ORÇAMENTO'!BKF44</f>
        <v>0</v>
      </c>
      <c r="BKE44" s="225">
        <f>'2-ORÇAMENTO'!BKE44</f>
        <v>0</v>
      </c>
      <c r="BKF44" s="224">
        <f>'2-ORÇAMENTO'!BKH44</f>
        <v>0</v>
      </c>
      <c r="BKG44" s="225">
        <f>'2-ORÇAMENTO'!BKG44</f>
        <v>0</v>
      </c>
      <c r="BKH44" s="224">
        <f>'2-ORÇAMENTO'!BKJ44</f>
        <v>0</v>
      </c>
      <c r="BKI44" s="225">
        <f>'2-ORÇAMENTO'!BKI44</f>
        <v>0</v>
      </c>
      <c r="BKJ44" s="224">
        <f>'2-ORÇAMENTO'!BKL44</f>
        <v>0</v>
      </c>
      <c r="BKK44" s="225">
        <f>'2-ORÇAMENTO'!BKK44</f>
        <v>0</v>
      </c>
      <c r="BKL44" s="224">
        <f>'2-ORÇAMENTO'!BKN44</f>
        <v>0</v>
      </c>
      <c r="BKM44" s="225">
        <f>'2-ORÇAMENTO'!BKM44</f>
        <v>0</v>
      </c>
      <c r="BKN44" s="224">
        <f>'2-ORÇAMENTO'!BKP44</f>
        <v>0</v>
      </c>
      <c r="BKO44" s="225">
        <f>'2-ORÇAMENTO'!BKO44</f>
        <v>0</v>
      </c>
      <c r="BKP44" s="224">
        <f>'2-ORÇAMENTO'!BKR44</f>
        <v>0</v>
      </c>
      <c r="BKQ44" s="225">
        <f>'2-ORÇAMENTO'!BKQ44</f>
        <v>0</v>
      </c>
      <c r="BKR44" s="224">
        <f>'2-ORÇAMENTO'!BKT44</f>
        <v>0</v>
      </c>
      <c r="BKS44" s="225">
        <f>'2-ORÇAMENTO'!BKS44</f>
        <v>0</v>
      </c>
      <c r="BKT44" s="224">
        <f>'2-ORÇAMENTO'!BKV44</f>
        <v>0</v>
      </c>
      <c r="BKU44" s="225">
        <f>'2-ORÇAMENTO'!BKU44</f>
        <v>0</v>
      </c>
      <c r="BKV44" s="224">
        <f>'2-ORÇAMENTO'!BKX44</f>
        <v>0</v>
      </c>
      <c r="BKW44" s="225">
        <f>'2-ORÇAMENTO'!BKW44</f>
        <v>0</v>
      </c>
      <c r="BKX44" s="224">
        <f>'2-ORÇAMENTO'!BKZ44</f>
        <v>0</v>
      </c>
      <c r="BKY44" s="225">
        <f>'2-ORÇAMENTO'!BKY44</f>
        <v>0</v>
      </c>
      <c r="BKZ44" s="224">
        <f>'2-ORÇAMENTO'!BLB44</f>
        <v>0</v>
      </c>
      <c r="BLA44" s="225">
        <f>'2-ORÇAMENTO'!BLA44</f>
        <v>0</v>
      </c>
      <c r="BLB44" s="224">
        <f>'2-ORÇAMENTO'!BLD44</f>
        <v>0</v>
      </c>
      <c r="BLC44" s="225">
        <f>'2-ORÇAMENTO'!BLC44</f>
        <v>0</v>
      </c>
      <c r="BLD44" s="224">
        <f>'2-ORÇAMENTO'!BLF44</f>
        <v>0</v>
      </c>
      <c r="BLE44" s="225">
        <f>'2-ORÇAMENTO'!BLE44</f>
        <v>0</v>
      </c>
      <c r="BLF44" s="224">
        <f>'2-ORÇAMENTO'!BLH44</f>
        <v>0</v>
      </c>
      <c r="BLG44" s="225">
        <f>'2-ORÇAMENTO'!BLG44</f>
        <v>0</v>
      </c>
      <c r="BLH44" s="224">
        <f>'2-ORÇAMENTO'!BLJ44</f>
        <v>0</v>
      </c>
      <c r="BLI44" s="225">
        <f>'2-ORÇAMENTO'!BLI44</f>
        <v>0</v>
      </c>
      <c r="BLJ44" s="224">
        <f>'2-ORÇAMENTO'!BLL44</f>
        <v>0</v>
      </c>
      <c r="BLK44" s="225">
        <f>'2-ORÇAMENTO'!BLK44</f>
        <v>0</v>
      </c>
      <c r="BLL44" s="224">
        <f>'2-ORÇAMENTO'!BLN44</f>
        <v>0</v>
      </c>
      <c r="BLM44" s="225">
        <f>'2-ORÇAMENTO'!BLM44</f>
        <v>0</v>
      </c>
      <c r="BLN44" s="224">
        <f>'2-ORÇAMENTO'!BLP44</f>
        <v>0</v>
      </c>
      <c r="BLO44" s="225">
        <f>'2-ORÇAMENTO'!BLO44</f>
        <v>0</v>
      </c>
      <c r="BLP44" s="224">
        <f>'2-ORÇAMENTO'!BLR44</f>
        <v>0</v>
      </c>
      <c r="BLQ44" s="225">
        <f>'2-ORÇAMENTO'!BLQ44</f>
        <v>0</v>
      </c>
      <c r="BLR44" s="224">
        <f>'2-ORÇAMENTO'!BLT44</f>
        <v>0</v>
      </c>
      <c r="BLS44" s="225">
        <f>'2-ORÇAMENTO'!BLS44</f>
        <v>0</v>
      </c>
      <c r="BLT44" s="224">
        <f>'2-ORÇAMENTO'!BLV44</f>
        <v>0</v>
      </c>
      <c r="BLU44" s="225">
        <f>'2-ORÇAMENTO'!BLU44</f>
        <v>0</v>
      </c>
      <c r="BLV44" s="224">
        <f>'2-ORÇAMENTO'!BLX44</f>
        <v>0</v>
      </c>
      <c r="BLW44" s="225">
        <f>'2-ORÇAMENTO'!BLW44</f>
        <v>0</v>
      </c>
      <c r="BLX44" s="224">
        <f>'2-ORÇAMENTO'!BLZ44</f>
        <v>0</v>
      </c>
      <c r="BLY44" s="225">
        <f>'2-ORÇAMENTO'!BLY44</f>
        <v>0</v>
      </c>
      <c r="BLZ44" s="224">
        <f>'2-ORÇAMENTO'!BMB44</f>
        <v>0</v>
      </c>
      <c r="BMA44" s="225">
        <f>'2-ORÇAMENTO'!BMA44</f>
        <v>0</v>
      </c>
      <c r="BMB44" s="224">
        <f>'2-ORÇAMENTO'!BMD44</f>
        <v>0</v>
      </c>
      <c r="BMC44" s="225">
        <f>'2-ORÇAMENTO'!BMC44</f>
        <v>0</v>
      </c>
      <c r="BMD44" s="224">
        <f>'2-ORÇAMENTO'!BMF44</f>
        <v>0</v>
      </c>
      <c r="BME44" s="225">
        <f>'2-ORÇAMENTO'!BME44</f>
        <v>0</v>
      </c>
      <c r="BMF44" s="224">
        <f>'2-ORÇAMENTO'!BMH44</f>
        <v>0</v>
      </c>
      <c r="BMG44" s="225">
        <f>'2-ORÇAMENTO'!BMG44</f>
        <v>0</v>
      </c>
      <c r="BMH44" s="224">
        <f>'2-ORÇAMENTO'!BMJ44</f>
        <v>0</v>
      </c>
      <c r="BMI44" s="225">
        <f>'2-ORÇAMENTO'!BMI44</f>
        <v>0</v>
      </c>
      <c r="BMJ44" s="224">
        <f>'2-ORÇAMENTO'!BML44</f>
        <v>0</v>
      </c>
      <c r="BMK44" s="225">
        <f>'2-ORÇAMENTO'!BMK44</f>
        <v>0</v>
      </c>
      <c r="BML44" s="224">
        <f>'2-ORÇAMENTO'!BMN44</f>
        <v>0</v>
      </c>
      <c r="BMM44" s="225">
        <f>'2-ORÇAMENTO'!BMM44</f>
        <v>0</v>
      </c>
      <c r="BMN44" s="224">
        <f>'2-ORÇAMENTO'!BMP44</f>
        <v>0</v>
      </c>
      <c r="BMO44" s="225">
        <f>'2-ORÇAMENTO'!BMO44</f>
        <v>0</v>
      </c>
      <c r="BMP44" s="224">
        <f>'2-ORÇAMENTO'!BMR44</f>
        <v>0</v>
      </c>
      <c r="BMQ44" s="225">
        <f>'2-ORÇAMENTO'!BMQ44</f>
        <v>0</v>
      </c>
      <c r="BMR44" s="224">
        <f>'2-ORÇAMENTO'!BMT44</f>
        <v>0</v>
      </c>
      <c r="BMS44" s="225">
        <f>'2-ORÇAMENTO'!BMS44</f>
        <v>0</v>
      </c>
      <c r="BMT44" s="224">
        <f>'2-ORÇAMENTO'!BMV44</f>
        <v>0</v>
      </c>
      <c r="BMU44" s="225">
        <f>'2-ORÇAMENTO'!BMU44</f>
        <v>0</v>
      </c>
      <c r="BMV44" s="224">
        <f>'2-ORÇAMENTO'!BMX44</f>
        <v>0</v>
      </c>
      <c r="BMW44" s="225">
        <f>'2-ORÇAMENTO'!BMW44</f>
        <v>0</v>
      </c>
      <c r="BMX44" s="224">
        <f>'2-ORÇAMENTO'!BMZ44</f>
        <v>0</v>
      </c>
      <c r="BMY44" s="225">
        <f>'2-ORÇAMENTO'!BMY44</f>
        <v>0</v>
      </c>
      <c r="BMZ44" s="224">
        <f>'2-ORÇAMENTO'!BNB44</f>
        <v>0</v>
      </c>
      <c r="BNA44" s="225">
        <f>'2-ORÇAMENTO'!BNA44</f>
        <v>0</v>
      </c>
      <c r="BNB44" s="224">
        <f>'2-ORÇAMENTO'!BND44</f>
        <v>0</v>
      </c>
      <c r="BNC44" s="225">
        <f>'2-ORÇAMENTO'!BNC44</f>
        <v>0</v>
      </c>
      <c r="BND44" s="224">
        <f>'2-ORÇAMENTO'!BNF44</f>
        <v>0</v>
      </c>
      <c r="BNE44" s="225">
        <f>'2-ORÇAMENTO'!BNE44</f>
        <v>0</v>
      </c>
      <c r="BNF44" s="224">
        <f>'2-ORÇAMENTO'!BNH44</f>
        <v>0</v>
      </c>
      <c r="BNG44" s="225">
        <f>'2-ORÇAMENTO'!BNG44</f>
        <v>0</v>
      </c>
      <c r="BNH44" s="224">
        <f>'2-ORÇAMENTO'!BNJ44</f>
        <v>0</v>
      </c>
      <c r="BNI44" s="225">
        <f>'2-ORÇAMENTO'!BNI44</f>
        <v>0</v>
      </c>
      <c r="BNJ44" s="224">
        <f>'2-ORÇAMENTO'!BNL44</f>
        <v>0</v>
      </c>
      <c r="BNK44" s="225">
        <f>'2-ORÇAMENTO'!BNK44</f>
        <v>0</v>
      </c>
      <c r="BNL44" s="224">
        <f>'2-ORÇAMENTO'!BNN44</f>
        <v>0</v>
      </c>
      <c r="BNM44" s="225">
        <f>'2-ORÇAMENTO'!BNM44</f>
        <v>0</v>
      </c>
      <c r="BNN44" s="224">
        <f>'2-ORÇAMENTO'!BNP44</f>
        <v>0</v>
      </c>
      <c r="BNO44" s="225">
        <f>'2-ORÇAMENTO'!BNO44</f>
        <v>0</v>
      </c>
      <c r="BNP44" s="224">
        <f>'2-ORÇAMENTO'!BNR44</f>
        <v>0</v>
      </c>
      <c r="BNQ44" s="225">
        <f>'2-ORÇAMENTO'!BNQ44</f>
        <v>0</v>
      </c>
      <c r="BNR44" s="224">
        <f>'2-ORÇAMENTO'!BNT44</f>
        <v>0</v>
      </c>
      <c r="BNS44" s="225">
        <f>'2-ORÇAMENTO'!BNS44</f>
        <v>0</v>
      </c>
      <c r="BNT44" s="224">
        <f>'2-ORÇAMENTO'!BNV44</f>
        <v>0</v>
      </c>
      <c r="BNU44" s="225">
        <f>'2-ORÇAMENTO'!BNU44</f>
        <v>0</v>
      </c>
      <c r="BNV44" s="224">
        <f>'2-ORÇAMENTO'!BNX44</f>
        <v>0</v>
      </c>
      <c r="BNW44" s="225">
        <f>'2-ORÇAMENTO'!BNW44</f>
        <v>0</v>
      </c>
      <c r="BNX44" s="224">
        <f>'2-ORÇAMENTO'!BNZ44</f>
        <v>0</v>
      </c>
      <c r="BNY44" s="225">
        <f>'2-ORÇAMENTO'!BNY44</f>
        <v>0</v>
      </c>
      <c r="BNZ44" s="224">
        <f>'2-ORÇAMENTO'!BOB44</f>
        <v>0</v>
      </c>
      <c r="BOA44" s="225">
        <f>'2-ORÇAMENTO'!BOA44</f>
        <v>0</v>
      </c>
      <c r="BOB44" s="224">
        <f>'2-ORÇAMENTO'!BOD44</f>
        <v>0</v>
      </c>
      <c r="BOC44" s="225">
        <f>'2-ORÇAMENTO'!BOC44</f>
        <v>0</v>
      </c>
      <c r="BOD44" s="224">
        <f>'2-ORÇAMENTO'!BOF44</f>
        <v>0</v>
      </c>
      <c r="BOE44" s="225">
        <f>'2-ORÇAMENTO'!BOE44</f>
        <v>0</v>
      </c>
      <c r="BOF44" s="224">
        <f>'2-ORÇAMENTO'!BOH44</f>
        <v>0</v>
      </c>
      <c r="BOG44" s="225">
        <f>'2-ORÇAMENTO'!BOG44</f>
        <v>0</v>
      </c>
      <c r="BOH44" s="224">
        <f>'2-ORÇAMENTO'!BOJ44</f>
        <v>0</v>
      </c>
      <c r="BOI44" s="225">
        <f>'2-ORÇAMENTO'!BOI44</f>
        <v>0</v>
      </c>
      <c r="BOJ44" s="224">
        <f>'2-ORÇAMENTO'!BOL44</f>
        <v>0</v>
      </c>
      <c r="BOK44" s="225">
        <f>'2-ORÇAMENTO'!BOK44</f>
        <v>0</v>
      </c>
      <c r="BOL44" s="224">
        <f>'2-ORÇAMENTO'!BON44</f>
        <v>0</v>
      </c>
      <c r="BOM44" s="225">
        <f>'2-ORÇAMENTO'!BOM44</f>
        <v>0</v>
      </c>
      <c r="BON44" s="224">
        <f>'2-ORÇAMENTO'!BOP44</f>
        <v>0</v>
      </c>
      <c r="BOO44" s="225">
        <f>'2-ORÇAMENTO'!BOO44</f>
        <v>0</v>
      </c>
      <c r="BOP44" s="224">
        <f>'2-ORÇAMENTO'!BOR44</f>
        <v>0</v>
      </c>
      <c r="BOQ44" s="225">
        <f>'2-ORÇAMENTO'!BOQ44</f>
        <v>0</v>
      </c>
      <c r="BOR44" s="224">
        <f>'2-ORÇAMENTO'!BOT44</f>
        <v>0</v>
      </c>
      <c r="BOS44" s="225">
        <f>'2-ORÇAMENTO'!BOS44</f>
        <v>0</v>
      </c>
      <c r="BOT44" s="224">
        <f>'2-ORÇAMENTO'!BOV44</f>
        <v>0</v>
      </c>
      <c r="BOU44" s="225">
        <f>'2-ORÇAMENTO'!BOU44</f>
        <v>0</v>
      </c>
      <c r="BOV44" s="224">
        <f>'2-ORÇAMENTO'!BOX44</f>
        <v>0</v>
      </c>
      <c r="BOW44" s="225">
        <f>'2-ORÇAMENTO'!BOW44</f>
        <v>0</v>
      </c>
      <c r="BOX44" s="224">
        <f>'2-ORÇAMENTO'!BOZ44</f>
        <v>0</v>
      </c>
      <c r="BOY44" s="225">
        <f>'2-ORÇAMENTO'!BOY44</f>
        <v>0</v>
      </c>
      <c r="BOZ44" s="224">
        <f>'2-ORÇAMENTO'!BPB44</f>
        <v>0</v>
      </c>
      <c r="BPA44" s="225">
        <f>'2-ORÇAMENTO'!BPA44</f>
        <v>0</v>
      </c>
      <c r="BPB44" s="224">
        <f>'2-ORÇAMENTO'!BPD44</f>
        <v>0</v>
      </c>
      <c r="BPC44" s="225">
        <f>'2-ORÇAMENTO'!BPC44</f>
        <v>0</v>
      </c>
      <c r="BPD44" s="224">
        <f>'2-ORÇAMENTO'!BPF44</f>
        <v>0</v>
      </c>
      <c r="BPE44" s="225">
        <f>'2-ORÇAMENTO'!BPE44</f>
        <v>0</v>
      </c>
      <c r="BPF44" s="224">
        <f>'2-ORÇAMENTO'!BPH44</f>
        <v>0</v>
      </c>
      <c r="BPG44" s="225">
        <f>'2-ORÇAMENTO'!BPG44</f>
        <v>0</v>
      </c>
      <c r="BPH44" s="224">
        <f>'2-ORÇAMENTO'!BPJ44</f>
        <v>0</v>
      </c>
      <c r="BPI44" s="225">
        <f>'2-ORÇAMENTO'!BPI44</f>
        <v>0</v>
      </c>
      <c r="BPJ44" s="224">
        <f>'2-ORÇAMENTO'!BPL44</f>
        <v>0</v>
      </c>
      <c r="BPK44" s="225">
        <f>'2-ORÇAMENTO'!BPK44</f>
        <v>0</v>
      </c>
      <c r="BPL44" s="224">
        <f>'2-ORÇAMENTO'!BPN44</f>
        <v>0</v>
      </c>
      <c r="BPM44" s="225">
        <f>'2-ORÇAMENTO'!BPM44</f>
        <v>0</v>
      </c>
      <c r="BPN44" s="224">
        <f>'2-ORÇAMENTO'!BPP44</f>
        <v>0</v>
      </c>
      <c r="BPO44" s="225">
        <f>'2-ORÇAMENTO'!BPO44</f>
        <v>0</v>
      </c>
      <c r="BPP44" s="224">
        <f>'2-ORÇAMENTO'!BPR44</f>
        <v>0</v>
      </c>
      <c r="BPQ44" s="225">
        <f>'2-ORÇAMENTO'!BPQ44</f>
        <v>0</v>
      </c>
      <c r="BPR44" s="224">
        <f>'2-ORÇAMENTO'!BPT44</f>
        <v>0</v>
      </c>
      <c r="BPS44" s="225">
        <f>'2-ORÇAMENTO'!BPS44</f>
        <v>0</v>
      </c>
      <c r="BPT44" s="224">
        <f>'2-ORÇAMENTO'!BPV44</f>
        <v>0</v>
      </c>
      <c r="BPU44" s="225">
        <f>'2-ORÇAMENTO'!BPU44</f>
        <v>0</v>
      </c>
      <c r="BPV44" s="224">
        <f>'2-ORÇAMENTO'!BPX44</f>
        <v>0</v>
      </c>
      <c r="BPW44" s="225">
        <f>'2-ORÇAMENTO'!BPW44</f>
        <v>0</v>
      </c>
      <c r="BPX44" s="224">
        <f>'2-ORÇAMENTO'!BPZ44</f>
        <v>0</v>
      </c>
      <c r="BPY44" s="225">
        <f>'2-ORÇAMENTO'!BPY44</f>
        <v>0</v>
      </c>
      <c r="BPZ44" s="224">
        <f>'2-ORÇAMENTO'!BQB44</f>
        <v>0</v>
      </c>
      <c r="BQA44" s="225">
        <f>'2-ORÇAMENTO'!BQA44</f>
        <v>0</v>
      </c>
      <c r="BQB44" s="224">
        <f>'2-ORÇAMENTO'!BQD44</f>
        <v>0</v>
      </c>
      <c r="BQC44" s="225">
        <f>'2-ORÇAMENTO'!BQC44</f>
        <v>0</v>
      </c>
      <c r="BQD44" s="224">
        <f>'2-ORÇAMENTO'!BQF44</f>
        <v>0</v>
      </c>
      <c r="BQE44" s="225">
        <f>'2-ORÇAMENTO'!BQE44</f>
        <v>0</v>
      </c>
      <c r="BQF44" s="224">
        <f>'2-ORÇAMENTO'!BQH44</f>
        <v>0</v>
      </c>
      <c r="BQG44" s="225">
        <f>'2-ORÇAMENTO'!BQG44</f>
        <v>0</v>
      </c>
      <c r="BQH44" s="224">
        <f>'2-ORÇAMENTO'!BQJ44</f>
        <v>0</v>
      </c>
      <c r="BQI44" s="225">
        <f>'2-ORÇAMENTO'!BQI44</f>
        <v>0</v>
      </c>
      <c r="BQJ44" s="224">
        <f>'2-ORÇAMENTO'!BQL44</f>
        <v>0</v>
      </c>
      <c r="BQK44" s="225">
        <f>'2-ORÇAMENTO'!BQK44</f>
        <v>0</v>
      </c>
      <c r="BQL44" s="224">
        <f>'2-ORÇAMENTO'!BQN44</f>
        <v>0</v>
      </c>
      <c r="BQM44" s="225">
        <f>'2-ORÇAMENTO'!BQM44</f>
        <v>0</v>
      </c>
      <c r="BQN44" s="224">
        <f>'2-ORÇAMENTO'!BQP44</f>
        <v>0</v>
      </c>
      <c r="BQO44" s="225">
        <f>'2-ORÇAMENTO'!BQO44</f>
        <v>0</v>
      </c>
      <c r="BQP44" s="224">
        <f>'2-ORÇAMENTO'!BQR44</f>
        <v>0</v>
      </c>
      <c r="BQQ44" s="225">
        <f>'2-ORÇAMENTO'!BQQ44</f>
        <v>0</v>
      </c>
      <c r="BQR44" s="224">
        <f>'2-ORÇAMENTO'!BQT44</f>
        <v>0</v>
      </c>
      <c r="BQS44" s="225">
        <f>'2-ORÇAMENTO'!BQS44</f>
        <v>0</v>
      </c>
      <c r="BQT44" s="224">
        <f>'2-ORÇAMENTO'!BQV44</f>
        <v>0</v>
      </c>
      <c r="BQU44" s="225">
        <f>'2-ORÇAMENTO'!BQU44</f>
        <v>0</v>
      </c>
      <c r="BQV44" s="224">
        <f>'2-ORÇAMENTO'!BQX44</f>
        <v>0</v>
      </c>
      <c r="BQW44" s="225">
        <f>'2-ORÇAMENTO'!BQW44</f>
        <v>0</v>
      </c>
      <c r="BQX44" s="224">
        <f>'2-ORÇAMENTO'!BQZ44</f>
        <v>0</v>
      </c>
      <c r="BQY44" s="225">
        <f>'2-ORÇAMENTO'!BQY44</f>
        <v>0</v>
      </c>
      <c r="BQZ44" s="224">
        <f>'2-ORÇAMENTO'!BRB44</f>
        <v>0</v>
      </c>
      <c r="BRA44" s="225">
        <f>'2-ORÇAMENTO'!BRA44</f>
        <v>0</v>
      </c>
      <c r="BRB44" s="224">
        <f>'2-ORÇAMENTO'!BRD44</f>
        <v>0</v>
      </c>
      <c r="BRC44" s="225">
        <f>'2-ORÇAMENTO'!BRC44</f>
        <v>0</v>
      </c>
      <c r="BRD44" s="224">
        <f>'2-ORÇAMENTO'!BRF44</f>
        <v>0</v>
      </c>
      <c r="BRE44" s="225">
        <f>'2-ORÇAMENTO'!BRE44</f>
        <v>0</v>
      </c>
      <c r="BRF44" s="224">
        <f>'2-ORÇAMENTO'!BRH44</f>
        <v>0</v>
      </c>
      <c r="BRG44" s="225">
        <f>'2-ORÇAMENTO'!BRG44</f>
        <v>0</v>
      </c>
      <c r="BRH44" s="224">
        <f>'2-ORÇAMENTO'!BRJ44</f>
        <v>0</v>
      </c>
      <c r="BRI44" s="225">
        <f>'2-ORÇAMENTO'!BRI44</f>
        <v>0</v>
      </c>
      <c r="BRJ44" s="224">
        <f>'2-ORÇAMENTO'!BRL44</f>
        <v>0</v>
      </c>
      <c r="BRK44" s="225">
        <f>'2-ORÇAMENTO'!BRK44</f>
        <v>0</v>
      </c>
      <c r="BRL44" s="224">
        <f>'2-ORÇAMENTO'!BRN44</f>
        <v>0</v>
      </c>
      <c r="BRM44" s="225">
        <f>'2-ORÇAMENTO'!BRM44</f>
        <v>0</v>
      </c>
      <c r="BRN44" s="224">
        <f>'2-ORÇAMENTO'!BRP44</f>
        <v>0</v>
      </c>
      <c r="BRO44" s="225">
        <f>'2-ORÇAMENTO'!BRO44</f>
        <v>0</v>
      </c>
      <c r="BRP44" s="224">
        <f>'2-ORÇAMENTO'!BRR44</f>
        <v>0</v>
      </c>
      <c r="BRQ44" s="225">
        <f>'2-ORÇAMENTO'!BRQ44</f>
        <v>0</v>
      </c>
      <c r="BRR44" s="224">
        <f>'2-ORÇAMENTO'!BRT44</f>
        <v>0</v>
      </c>
      <c r="BRS44" s="225">
        <f>'2-ORÇAMENTO'!BRS44</f>
        <v>0</v>
      </c>
      <c r="BRT44" s="224">
        <f>'2-ORÇAMENTO'!BRV44</f>
        <v>0</v>
      </c>
      <c r="BRU44" s="225">
        <f>'2-ORÇAMENTO'!BRU44</f>
        <v>0</v>
      </c>
      <c r="BRV44" s="224">
        <f>'2-ORÇAMENTO'!BRX44</f>
        <v>0</v>
      </c>
      <c r="BRW44" s="225">
        <f>'2-ORÇAMENTO'!BRW44</f>
        <v>0</v>
      </c>
      <c r="BRX44" s="224">
        <f>'2-ORÇAMENTO'!BRZ44</f>
        <v>0</v>
      </c>
      <c r="BRY44" s="225">
        <f>'2-ORÇAMENTO'!BRY44</f>
        <v>0</v>
      </c>
      <c r="BRZ44" s="224">
        <f>'2-ORÇAMENTO'!BSB44</f>
        <v>0</v>
      </c>
      <c r="BSA44" s="225">
        <f>'2-ORÇAMENTO'!BSA44</f>
        <v>0</v>
      </c>
      <c r="BSB44" s="224">
        <f>'2-ORÇAMENTO'!BSD44</f>
        <v>0</v>
      </c>
      <c r="BSC44" s="225">
        <f>'2-ORÇAMENTO'!BSC44</f>
        <v>0</v>
      </c>
      <c r="BSD44" s="224">
        <f>'2-ORÇAMENTO'!BSF44</f>
        <v>0</v>
      </c>
      <c r="BSE44" s="225">
        <f>'2-ORÇAMENTO'!BSE44</f>
        <v>0</v>
      </c>
      <c r="BSF44" s="224">
        <f>'2-ORÇAMENTO'!BSH44</f>
        <v>0</v>
      </c>
      <c r="BSG44" s="225">
        <f>'2-ORÇAMENTO'!BSG44</f>
        <v>0</v>
      </c>
      <c r="BSH44" s="224">
        <f>'2-ORÇAMENTO'!BSJ44</f>
        <v>0</v>
      </c>
      <c r="BSI44" s="225">
        <f>'2-ORÇAMENTO'!BSI44</f>
        <v>0</v>
      </c>
      <c r="BSJ44" s="224">
        <f>'2-ORÇAMENTO'!BSL44</f>
        <v>0</v>
      </c>
      <c r="BSK44" s="225">
        <f>'2-ORÇAMENTO'!BSK44</f>
        <v>0</v>
      </c>
      <c r="BSL44" s="224">
        <f>'2-ORÇAMENTO'!BSN44</f>
        <v>0</v>
      </c>
      <c r="BSM44" s="225">
        <f>'2-ORÇAMENTO'!BSM44</f>
        <v>0</v>
      </c>
      <c r="BSN44" s="224">
        <f>'2-ORÇAMENTO'!BSP44</f>
        <v>0</v>
      </c>
      <c r="BSO44" s="225">
        <f>'2-ORÇAMENTO'!BSO44</f>
        <v>0</v>
      </c>
      <c r="BSP44" s="224">
        <f>'2-ORÇAMENTO'!BSR44</f>
        <v>0</v>
      </c>
      <c r="BSQ44" s="225">
        <f>'2-ORÇAMENTO'!BSQ44</f>
        <v>0</v>
      </c>
      <c r="BSR44" s="224">
        <f>'2-ORÇAMENTO'!BST44</f>
        <v>0</v>
      </c>
      <c r="BSS44" s="225">
        <f>'2-ORÇAMENTO'!BSS44</f>
        <v>0</v>
      </c>
      <c r="BST44" s="224">
        <f>'2-ORÇAMENTO'!BSV44</f>
        <v>0</v>
      </c>
      <c r="BSU44" s="225">
        <f>'2-ORÇAMENTO'!BSU44</f>
        <v>0</v>
      </c>
      <c r="BSV44" s="224">
        <f>'2-ORÇAMENTO'!BSX44</f>
        <v>0</v>
      </c>
      <c r="BSW44" s="225">
        <f>'2-ORÇAMENTO'!BSW44</f>
        <v>0</v>
      </c>
      <c r="BSX44" s="224">
        <f>'2-ORÇAMENTO'!BSZ44</f>
        <v>0</v>
      </c>
      <c r="BSY44" s="225">
        <f>'2-ORÇAMENTO'!BSY44</f>
        <v>0</v>
      </c>
      <c r="BSZ44" s="224">
        <f>'2-ORÇAMENTO'!BTB44</f>
        <v>0</v>
      </c>
      <c r="BTA44" s="225">
        <f>'2-ORÇAMENTO'!BTA44</f>
        <v>0</v>
      </c>
      <c r="BTB44" s="224">
        <f>'2-ORÇAMENTO'!BTD44</f>
        <v>0</v>
      </c>
      <c r="BTC44" s="225">
        <f>'2-ORÇAMENTO'!BTC44</f>
        <v>0</v>
      </c>
      <c r="BTD44" s="224">
        <f>'2-ORÇAMENTO'!BTF44</f>
        <v>0</v>
      </c>
      <c r="BTE44" s="225">
        <f>'2-ORÇAMENTO'!BTE44</f>
        <v>0</v>
      </c>
      <c r="BTF44" s="224">
        <f>'2-ORÇAMENTO'!BTH44</f>
        <v>0</v>
      </c>
      <c r="BTG44" s="225">
        <f>'2-ORÇAMENTO'!BTG44</f>
        <v>0</v>
      </c>
      <c r="BTH44" s="224">
        <f>'2-ORÇAMENTO'!BTJ44</f>
        <v>0</v>
      </c>
      <c r="BTI44" s="225">
        <f>'2-ORÇAMENTO'!BTI44</f>
        <v>0</v>
      </c>
      <c r="BTJ44" s="224">
        <f>'2-ORÇAMENTO'!BTL44</f>
        <v>0</v>
      </c>
      <c r="BTK44" s="225">
        <f>'2-ORÇAMENTO'!BTK44</f>
        <v>0</v>
      </c>
      <c r="BTL44" s="224">
        <f>'2-ORÇAMENTO'!BTN44</f>
        <v>0</v>
      </c>
      <c r="BTM44" s="225">
        <f>'2-ORÇAMENTO'!BTM44</f>
        <v>0</v>
      </c>
      <c r="BTN44" s="224">
        <f>'2-ORÇAMENTO'!BTP44</f>
        <v>0</v>
      </c>
      <c r="BTO44" s="225">
        <f>'2-ORÇAMENTO'!BTO44</f>
        <v>0</v>
      </c>
      <c r="BTP44" s="224">
        <f>'2-ORÇAMENTO'!BTR44</f>
        <v>0</v>
      </c>
      <c r="BTQ44" s="225">
        <f>'2-ORÇAMENTO'!BTQ44</f>
        <v>0</v>
      </c>
      <c r="BTR44" s="224">
        <f>'2-ORÇAMENTO'!BTT44</f>
        <v>0</v>
      </c>
      <c r="BTS44" s="225">
        <f>'2-ORÇAMENTO'!BTS44</f>
        <v>0</v>
      </c>
      <c r="BTT44" s="224">
        <f>'2-ORÇAMENTO'!BTV44</f>
        <v>0</v>
      </c>
      <c r="BTU44" s="225">
        <f>'2-ORÇAMENTO'!BTU44</f>
        <v>0</v>
      </c>
      <c r="BTV44" s="224">
        <f>'2-ORÇAMENTO'!BTX44</f>
        <v>0</v>
      </c>
      <c r="BTW44" s="225">
        <f>'2-ORÇAMENTO'!BTW44</f>
        <v>0</v>
      </c>
      <c r="BTX44" s="224">
        <f>'2-ORÇAMENTO'!BTZ44</f>
        <v>0</v>
      </c>
      <c r="BTY44" s="225">
        <f>'2-ORÇAMENTO'!BTY44</f>
        <v>0</v>
      </c>
      <c r="BTZ44" s="224">
        <f>'2-ORÇAMENTO'!BUB44</f>
        <v>0</v>
      </c>
      <c r="BUA44" s="225">
        <f>'2-ORÇAMENTO'!BUA44</f>
        <v>0</v>
      </c>
      <c r="BUB44" s="224">
        <f>'2-ORÇAMENTO'!BUD44</f>
        <v>0</v>
      </c>
      <c r="BUC44" s="225">
        <f>'2-ORÇAMENTO'!BUC44</f>
        <v>0</v>
      </c>
      <c r="BUD44" s="224">
        <f>'2-ORÇAMENTO'!BUF44</f>
        <v>0</v>
      </c>
      <c r="BUE44" s="225">
        <f>'2-ORÇAMENTO'!BUE44</f>
        <v>0</v>
      </c>
      <c r="BUF44" s="224">
        <f>'2-ORÇAMENTO'!BUH44</f>
        <v>0</v>
      </c>
      <c r="BUG44" s="225">
        <f>'2-ORÇAMENTO'!BUG44</f>
        <v>0</v>
      </c>
      <c r="BUH44" s="224">
        <f>'2-ORÇAMENTO'!BUJ44</f>
        <v>0</v>
      </c>
      <c r="BUI44" s="225">
        <f>'2-ORÇAMENTO'!BUI44</f>
        <v>0</v>
      </c>
      <c r="BUJ44" s="224">
        <f>'2-ORÇAMENTO'!BUL44</f>
        <v>0</v>
      </c>
      <c r="BUK44" s="225">
        <f>'2-ORÇAMENTO'!BUK44</f>
        <v>0</v>
      </c>
      <c r="BUL44" s="224">
        <f>'2-ORÇAMENTO'!BUN44</f>
        <v>0</v>
      </c>
      <c r="BUM44" s="225">
        <f>'2-ORÇAMENTO'!BUM44</f>
        <v>0</v>
      </c>
      <c r="BUN44" s="224">
        <f>'2-ORÇAMENTO'!BUP44</f>
        <v>0</v>
      </c>
      <c r="BUO44" s="225">
        <f>'2-ORÇAMENTO'!BUO44</f>
        <v>0</v>
      </c>
      <c r="BUP44" s="224">
        <f>'2-ORÇAMENTO'!BUR44</f>
        <v>0</v>
      </c>
      <c r="BUQ44" s="225">
        <f>'2-ORÇAMENTO'!BUQ44</f>
        <v>0</v>
      </c>
      <c r="BUR44" s="224">
        <f>'2-ORÇAMENTO'!BUT44</f>
        <v>0</v>
      </c>
      <c r="BUS44" s="225">
        <f>'2-ORÇAMENTO'!BUS44</f>
        <v>0</v>
      </c>
      <c r="BUT44" s="224">
        <f>'2-ORÇAMENTO'!BUV44</f>
        <v>0</v>
      </c>
      <c r="BUU44" s="225">
        <f>'2-ORÇAMENTO'!BUU44</f>
        <v>0</v>
      </c>
      <c r="BUV44" s="224">
        <f>'2-ORÇAMENTO'!BUX44</f>
        <v>0</v>
      </c>
      <c r="BUW44" s="225">
        <f>'2-ORÇAMENTO'!BUW44</f>
        <v>0</v>
      </c>
      <c r="BUX44" s="224">
        <f>'2-ORÇAMENTO'!BUZ44</f>
        <v>0</v>
      </c>
      <c r="BUY44" s="225">
        <f>'2-ORÇAMENTO'!BUY44</f>
        <v>0</v>
      </c>
      <c r="BUZ44" s="224">
        <f>'2-ORÇAMENTO'!BVB44</f>
        <v>0</v>
      </c>
      <c r="BVA44" s="225">
        <f>'2-ORÇAMENTO'!BVA44</f>
        <v>0</v>
      </c>
      <c r="BVB44" s="224">
        <f>'2-ORÇAMENTO'!BVD44</f>
        <v>0</v>
      </c>
      <c r="BVC44" s="225">
        <f>'2-ORÇAMENTO'!BVC44</f>
        <v>0</v>
      </c>
      <c r="BVD44" s="224">
        <f>'2-ORÇAMENTO'!BVF44</f>
        <v>0</v>
      </c>
      <c r="BVE44" s="225">
        <f>'2-ORÇAMENTO'!BVE44</f>
        <v>0</v>
      </c>
      <c r="BVF44" s="224">
        <f>'2-ORÇAMENTO'!BVH44</f>
        <v>0</v>
      </c>
      <c r="BVG44" s="225">
        <f>'2-ORÇAMENTO'!BVG44</f>
        <v>0</v>
      </c>
      <c r="BVH44" s="224">
        <f>'2-ORÇAMENTO'!BVJ44</f>
        <v>0</v>
      </c>
      <c r="BVI44" s="225">
        <f>'2-ORÇAMENTO'!BVI44</f>
        <v>0</v>
      </c>
      <c r="BVJ44" s="224">
        <f>'2-ORÇAMENTO'!BVL44</f>
        <v>0</v>
      </c>
      <c r="BVK44" s="225">
        <f>'2-ORÇAMENTO'!BVK44</f>
        <v>0</v>
      </c>
      <c r="BVL44" s="224">
        <f>'2-ORÇAMENTO'!BVN44</f>
        <v>0</v>
      </c>
      <c r="BVM44" s="225">
        <f>'2-ORÇAMENTO'!BVM44</f>
        <v>0</v>
      </c>
      <c r="BVN44" s="224">
        <f>'2-ORÇAMENTO'!BVP44</f>
        <v>0</v>
      </c>
      <c r="BVO44" s="225">
        <f>'2-ORÇAMENTO'!BVO44</f>
        <v>0</v>
      </c>
      <c r="BVP44" s="224">
        <f>'2-ORÇAMENTO'!BVR44</f>
        <v>0</v>
      </c>
      <c r="BVQ44" s="225">
        <f>'2-ORÇAMENTO'!BVQ44</f>
        <v>0</v>
      </c>
      <c r="BVR44" s="224">
        <f>'2-ORÇAMENTO'!BVT44</f>
        <v>0</v>
      </c>
      <c r="BVS44" s="225">
        <f>'2-ORÇAMENTO'!BVS44</f>
        <v>0</v>
      </c>
      <c r="BVT44" s="224">
        <f>'2-ORÇAMENTO'!BVV44</f>
        <v>0</v>
      </c>
      <c r="BVU44" s="225">
        <f>'2-ORÇAMENTO'!BVU44</f>
        <v>0</v>
      </c>
      <c r="BVV44" s="224">
        <f>'2-ORÇAMENTO'!BVX44</f>
        <v>0</v>
      </c>
      <c r="BVW44" s="225">
        <f>'2-ORÇAMENTO'!BVW44</f>
        <v>0</v>
      </c>
      <c r="BVX44" s="224">
        <f>'2-ORÇAMENTO'!BVZ44</f>
        <v>0</v>
      </c>
      <c r="BVY44" s="225">
        <f>'2-ORÇAMENTO'!BVY44</f>
        <v>0</v>
      </c>
      <c r="BVZ44" s="224">
        <f>'2-ORÇAMENTO'!BWB44</f>
        <v>0</v>
      </c>
      <c r="BWA44" s="225">
        <f>'2-ORÇAMENTO'!BWA44</f>
        <v>0</v>
      </c>
      <c r="BWB44" s="224">
        <f>'2-ORÇAMENTO'!BWD44</f>
        <v>0</v>
      </c>
      <c r="BWC44" s="225">
        <f>'2-ORÇAMENTO'!BWC44</f>
        <v>0</v>
      </c>
      <c r="BWD44" s="224">
        <f>'2-ORÇAMENTO'!BWF44</f>
        <v>0</v>
      </c>
      <c r="BWE44" s="225">
        <f>'2-ORÇAMENTO'!BWE44</f>
        <v>0</v>
      </c>
      <c r="BWF44" s="224">
        <f>'2-ORÇAMENTO'!BWH44</f>
        <v>0</v>
      </c>
      <c r="BWG44" s="225">
        <f>'2-ORÇAMENTO'!BWG44</f>
        <v>0</v>
      </c>
      <c r="BWH44" s="224">
        <f>'2-ORÇAMENTO'!BWJ44</f>
        <v>0</v>
      </c>
      <c r="BWI44" s="225">
        <f>'2-ORÇAMENTO'!BWI44</f>
        <v>0</v>
      </c>
      <c r="BWJ44" s="224">
        <f>'2-ORÇAMENTO'!BWL44</f>
        <v>0</v>
      </c>
      <c r="BWK44" s="225">
        <f>'2-ORÇAMENTO'!BWK44</f>
        <v>0</v>
      </c>
      <c r="BWL44" s="224">
        <f>'2-ORÇAMENTO'!BWN44</f>
        <v>0</v>
      </c>
      <c r="BWM44" s="225">
        <f>'2-ORÇAMENTO'!BWM44</f>
        <v>0</v>
      </c>
      <c r="BWN44" s="224">
        <f>'2-ORÇAMENTO'!BWP44</f>
        <v>0</v>
      </c>
      <c r="BWO44" s="225">
        <f>'2-ORÇAMENTO'!BWO44</f>
        <v>0</v>
      </c>
      <c r="BWP44" s="224">
        <f>'2-ORÇAMENTO'!BWR44</f>
        <v>0</v>
      </c>
      <c r="BWQ44" s="225">
        <f>'2-ORÇAMENTO'!BWQ44</f>
        <v>0</v>
      </c>
      <c r="BWR44" s="224">
        <f>'2-ORÇAMENTO'!BWT44</f>
        <v>0</v>
      </c>
      <c r="BWS44" s="225">
        <f>'2-ORÇAMENTO'!BWS44</f>
        <v>0</v>
      </c>
      <c r="BWT44" s="224">
        <f>'2-ORÇAMENTO'!BWV44</f>
        <v>0</v>
      </c>
      <c r="BWU44" s="225">
        <f>'2-ORÇAMENTO'!BWU44</f>
        <v>0</v>
      </c>
      <c r="BWV44" s="224">
        <f>'2-ORÇAMENTO'!BWX44</f>
        <v>0</v>
      </c>
      <c r="BWW44" s="225">
        <f>'2-ORÇAMENTO'!BWW44</f>
        <v>0</v>
      </c>
      <c r="BWX44" s="224">
        <f>'2-ORÇAMENTO'!BWZ44</f>
        <v>0</v>
      </c>
      <c r="BWY44" s="225">
        <f>'2-ORÇAMENTO'!BWY44</f>
        <v>0</v>
      </c>
      <c r="BWZ44" s="224">
        <f>'2-ORÇAMENTO'!BXB44</f>
        <v>0</v>
      </c>
      <c r="BXA44" s="225">
        <f>'2-ORÇAMENTO'!BXA44</f>
        <v>0</v>
      </c>
      <c r="BXB44" s="224">
        <f>'2-ORÇAMENTO'!BXD44</f>
        <v>0</v>
      </c>
      <c r="BXC44" s="225">
        <f>'2-ORÇAMENTO'!BXC44</f>
        <v>0</v>
      </c>
      <c r="BXD44" s="224">
        <f>'2-ORÇAMENTO'!BXF44</f>
        <v>0</v>
      </c>
      <c r="BXE44" s="225">
        <f>'2-ORÇAMENTO'!BXE44</f>
        <v>0</v>
      </c>
      <c r="BXF44" s="224">
        <f>'2-ORÇAMENTO'!BXH44</f>
        <v>0</v>
      </c>
      <c r="BXG44" s="225">
        <f>'2-ORÇAMENTO'!BXG44</f>
        <v>0</v>
      </c>
      <c r="BXH44" s="224">
        <f>'2-ORÇAMENTO'!BXJ44</f>
        <v>0</v>
      </c>
      <c r="BXI44" s="225">
        <f>'2-ORÇAMENTO'!BXI44</f>
        <v>0</v>
      </c>
      <c r="BXJ44" s="224">
        <f>'2-ORÇAMENTO'!BXL44</f>
        <v>0</v>
      </c>
      <c r="BXK44" s="225">
        <f>'2-ORÇAMENTO'!BXK44</f>
        <v>0</v>
      </c>
      <c r="BXL44" s="224">
        <f>'2-ORÇAMENTO'!BXN44</f>
        <v>0</v>
      </c>
      <c r="BXM44" s="225">
        <f>'2-ORÇAMENTO'!BXM44</f>
        <v>0</v>
      </c>
      <c r="BXN44" s="224">
        <f>'2-ORÇAMENTO'!BXP44</f>
        <v>0</v>
      </c>
      <c r="BXO44" s="225">
        <f>'2-ORÇAMENTO'!BXO44</f>
        <v>0</v>
      </c>
      <c r="BXP44" s="224">
        <f>'2-ORÇAMENTO'!BXR44</f>
        <v>0</v>
      </c>
      <c r="BXQ44" s="225">
        <f>'2-ORÇAMENTO'!BXQ44</f>
        <v>0</v>
      </c>
      <c r="BXR44" s="224">
        <f>'2-ORÇAMENTO'!BXT44</f>
        <v>0</v>
      </c>
      <c r="BXS44" s="225">
        <f>'2-ORÇAMENTO'!BXS44</f>
        <v>0</v>
      </c>
      <c r="BXT44" s="224">
        <f>'2-ORÇAMENTO'!BXV44</f>
        <v>0</v>
      </c>
      <c r="BXU44" s="225">
        <f>'2-ORÇAMENTO'!BXU44</f>
        <v>0</v>
      </c>
      <c r="BXV44" s="224">
        <f>'2-ORÇAMENTO'!BXX44</f>
        <v>0</v>
      </c>
      <c r="BXW44" s="225">
        <f>'2-ORÇAMENTO'!BXW44</f>
        <v>0</v>
      </c>
      <c r="BXX44" s="224">
        <f>'2-ORÇAMENTO'!BXZ44</f>
        <v>0</v>
      </c>
      <c r="BXY44" s="225">
        <f>'2-ORÇAMENTO'!BXY44</f>
        <v>0</v>
      </c>
      <c r="BXZ44" s="224">
        <f>'2-ORÇAMENTO'!BYB44</f>
        <v>0</v>
      </c>
      <c r="BYA44" s="225">
        <f>'2-ORÇAMENTO'!BYA44</f>
        <v>0</v>
      </c>
      <c r="BYB44" s="224">
        <f>'2-ORÇAMENTO'!BYD44</f>
        <v>0</v>
      </c>
      <c r="BYC44" s="225">
        <f>'2-ORÇAMENTO'!BYC44</f>
        <v>0</v>
      </c>
      <c r="BYD44" s="224">
        <f>'2-ORÇAMENTO'!BYF44</f>
        <v>0</v>
      </c>
      <c r="BYE44" s="225">
        <f>'2-ORÇAMENTO'!BYE44</f>
        <v>0</v>
      </c>
      <c r="BYF44" s="224">
        <f>'2-ORÇAMENTO'!BYH44</f>
        <v>0</v>
      </c>
      <c r="BYG44" s="225">
        <f>'2-ORÇAMENTO'!BYG44</f>
        <v>0</v>
      </c>
      <c r="BYH44" s="224">
        <f>'2-ORÇAMENTO'!BYJ44</f>
        <v>0</v>
      </c>
      <c r="BYI44" s="225">
        <f>'2-ORÇAMENTO'!BYI44</f>
        <v>0</v>
      </c>
      <c r="BYJ44" s="224">
        <f>'2-ORÇAMENTO'!BYL44</f>
        <v>0</v>
      </c>
      <c r="BYK44" s="225">
        <f>'2-ORÇAMENTO'!BYK44</f>
        <v>0</v>
      </c>
      <c r="BYL44" s="224">
        <f>'2-ORÇAMENTO'!BYN44</f>
        <v>0</v>
      </c>
      <c r="BYM44" s="225">
        <f>'2-ORÇAMENTO'!BYM44</f>
        <v>0</v>
      </c>
      <c r="BYN44" s="224">
        <f>'2-ORÇAMENTO'!BYP44</f>
        <v>0</v>
      </c>
      <c r="BYO44" s="225">
        <f>'2-ORÇAMENTO'!BYO44</f>
        <v>0</v>
      </c>
      <c r="BYP44" s="224">
        <f>'2-ORÇAMENTO'!BYR44</f>
        <v>0</v>
      </c>
      <c r="BYQ44" s="225">
        <f>'2-ORÇAMENTO'!BYQ44</f>
        <v>0</v>
      </c>
      <c r="BYR44" s="224">
        <f>'2-ORÇAMENTO'!BYT44</f>
        <v>0</v>
      </c>
      <c r="BYS44" s="225">
        <f>'2-ORÇAMENTO'!BYS44</f>
        <v>0</v>
      </c>
      <c r="BYT44" s="224">
        <f>'2-ORÇAMENTO'!BYV44</f>
        <v>0</v>
      </c>
      <c r="BYU44" s="225">
        <f>'2-ORÇAMENTO'!BYU44</f>
        <v>0</v>
      </c>
      <c r="BYV44" s="224">
        <f>'2-ORÇAMENTO'!BYX44</f>
        <v>0</v>
      </c>
      <c r="BYW44" s="225">
        <f>'2-ORÇAMENTO'!BYW44</f>
        <v>0</v>
      </c>
      <c r="BYX44" s="224">
        <f>'2-ORÇAMENTO'!BYZ44</f>
        <v>0</v>
      </c>
      <c r="BYY44" s="225">
        <f>'2-ORÇAMENTO'!BYY44</f>
        <v>0</v>
      </c>
      <c r="BYZ44" s="224">
        <f>'2-ORÇAMENTO'!BZB44</f>
        <v>0</v>
      </c>
      <c r="BZA44" s="225">
        <f>'2-ORÇAMENTO'!BZA44</f>
        <v>0</v>
      </c>
      <c r="BZB44" s="224">
        <f>'2-ORÇAMENTO'!BZD44</f>
        <v>0</v>
      </c>
      <c r="BZC44" s="225">
        <f>'2-ORÇAMENTO'!BZC44</f>
        <v>0</v>
      </c>
      <c r="BZD44" s="224">
        <f>'2-ORÇAMENTO'!BZF44</f>
        <v>0</v>
      </c>
      <c r="BZE44" s="225">
        <f>'2-ORÇAMENTO'!BZE44</f>
        <v>0</v>
      </c>
      <c r="BZF44" s="224">
        <f>'2-ORÇAMENTO'!BZH44</f>
        <v>0</v>
      </c>
      <c r="BZG44" s="225">
        <f>'2-ORÇAMENTO'!BZG44</f>
        <v>0</v>
      </c>
      <c r="BZH44" s="224">
        <f>'2-ORÇAMENTO'!BZJ44</f>
        <v>0</v>
      </c>
      <c r="BZI44" s="225">
        <f>'2-ORÇAMENTO'!BZI44</f>
        <v>0</v>
      </c>
      <c r="BZJ44" s="224">
        <f>'2-ORÇAMENTO'!BZL44</f>
        <v>0</v>
      </c>
      <c r="BZK44" s="225">
        <f>'2-ORÇAMENTO'!BZK44</f>
        <v>0</v>
      </c>
      <c r="BZL44" s="224">
        <f>'2-ORÇAMENTO'!BZN44</f>
        <v>0</v>
      </c>
      <c r="BZM44" s="225">
        <f>'2-ORÇAMENTO'!BZM44</f>
        <v>0</v>
      </c>
      <c r="BZN44" s="224">
        <f>'2-ORÇAMENTO'!BZP44</f>
        <v>0</v>
      </c>
      <c r="BZO44" s="225">
        <f>'2-ORÇAMENTO'!BZO44</f>
        <v>0</v>
      </c>
      <c r="BZP44" s="224">
        <f>'2-ORÇAMENTO'!BZR44</f>
        <v>0</v>
      </c>
      <c r="BZQ44" s="225">
        <f>'2-ORÇAMENTO'!BZQ44</f>
        <v>0</v>
      </c>
      <c r="BZR44" s="224">
        <f>'2-ORÇAMENTO'!BZT44</f>
        <v>0</v>
      </c>
      <c r="BZS44" s="225">
        <f>'2-ORÇAMENTO'!BZS44</f>
        <v>0</v>
      </c>
      <c r="BZT44" s="224">
        <f>'2-ORÇAMENTO'!BZV44</f>
        <v>0</v>
      </c>
      <c r="BZU44" s="225">
        <f>'2-ORÇAMENTO'!BZU44</f>
        <v>0</v>
      </c>
      <c r="BZV44" s="224">
        <f>'2-ORÇAMENTO'!BZX44</f>
        <v>0</v>
      </c>
      <c r="BZW44" s="225">
        <f>'2-ORÇAMENTO'!BZW44</f>
        <v>0</v>
      </c>
      <c r="BZX44" s="224">
        <f>'2-ORÇAMENTO'!BZZ44</f>
        <v>0</v>
      </c>
      <c r="BZY44" s="225">
        <f>'2-ORÇAMENTO'!BZY44</f>
        <v>0</v>
      </c>
      <c r="BZZ44" s="224">
        <f>'2-ORÇAMENTO'!CAB44</f>
        <v>0</v>
      </c>
      <c r="CAA44" s="225">
        <f>'2-ORÇAMENTO'!CAA44</f>
        <v>0</v>
      </c>
      <c r="CAB44" s="224">
        <f>'2-ORÇAMENTO'!CAD44</f>
        <v>0</v>
      </c>
      <c r="CAC44" s="225">
        <f>'2-ORÇAMENTO'!CAC44</f>
        <v>0</v>
      </c>
      <c r="CAD44" s="224">
        <f>'2-ORÇAMENTO'!CAF44</f>
        <v>0</v>
      </c>
      <c r="CAE44" s="225">
        <f>'2-ORÇAMENTO'!CAE44</f>
        <v>0</v>
      </c>
      <c r="CAF44" s="224">
        <f>'2-ORÇAMENTO'!CAH44</f>
        <v>0</v>
      </c>
      <c r="CAG44" s="225">
        <f>'2-ORÇAMENTO'!CAG44</f>
        <v>0</v>
      </c>
      <c r="CAH44" s="224">
        <f>'2-ORÇAMENTO'!CAJ44</f>
        <v>0</v>
      </c>
      <c r="CAI44" s="225">
        <f>'2-ORÇAMENTO'!CAI44</f>
        <v>0</v>
      </c>
      <c r="CAJ44" s="224">
        <f>'2-ORÇAMENTO'!CAL44</f>
        <v>0</v>
      </c>
      <c r="CAK44" s="225">
        <f>'2-ORÇAMENTO'!CAK44</f>
        <v>0</v>
      </c>
      <c r="CAL44" s="224">
        <f>'2-ORÇAMENTO'!CAN44</f>
        <v>0</v>
      </c>
      <c r="CAM44" s="225">
        <f>'2-ORÇAMENTO'!CAM44</f>
        <v>0</v>
      </c>
      <c r="CAN44" s="224">
        <f>'2-ORÇAMENTO'!CAP44</f>
        <v>0</v>
      </c>
      <c r="CAO44" s="225">
        <f>'2-ORÇAMENTO'!CAO44</f>
        <v>0</v>
      </c>
      <c r="CAP44" s="224">
        <f>'2-ORÇAMENTO'!CAR44</f>
        <v>0</v>
      </c>
      <c r="CAQ44" s="225">
        <f>'2-ORÇAMENTO'!CAQ44</f>
        <v>0</v>
      </c>
      <c r="CAR44" s="224">
        <f>'2-ORÇAMENTO'!CAT44</f>
        <v>0</v>
      </c>
      <c r="CAS44" s="225">
        <f>'2-ORÇAMENTO'!CAS44</f>
        <v>0</v>
      </c>
      <c r="CAT44" s="224">
        <f>'2-ORÇAMENTO'!CAV44</f>
        <v>0</v>
      </c>
      <c r="CAU44" s="225">
        <f>'2-ORÇAMENTO'!CAU44</f>
        <v>0</v>
      </c>
      <c r="CAV44" s="224">
        <f>'2-ORÇAMENTO'!CAX44</f>
        <v>0</v>
      </c>
      <c r="CAW44" s="225">
        <f>'2-ORÇAMENTO'!CAW44</f>
        <v>0</v>
      </c>
      <c r="CAX44" s="224">
        <f>'2-ORÇAMENTO'!CAZ44</f>
        <v>0</v>
      </c>
      <c r="CAY44" s="225">
        <f>'2-ORÇAMENTO'!CAY44</f>
        <v>0</v>
      </c>
      <c r="CAZ44" s="224">
        <f>'2-ORÇAMENTO'!CBB44</f>
        <v>0</v>
      </c>
      <c r="CBA44" s="225">
        <f>'2-ORÇAMENTO'!CBA44</f>
        <v>0</v>
      </c>
      <c r="CBB44" s="224">
        <f>'2-ORÇAMENTO'!CBD44</f>
        <v>0</v>
      </c>
      <c r="CBC44" s="225">
        <f>'2-ORÇAMENTO'!CBC44</f>
        <v>0</v>
      </c>
      <c r="CBD44" s="224">
        <f>'2-ORÇAMENTO'!CBF44</f>
        <v>0</v>
      </c>
      <c r="CBE44" s="225">
        <f>'2-ORÇAMENTO'!CBE44</f>
        <v>0</v>
      </c>
      <c r="CBF44" s="224">
        <f>'2-ORÇAMENTO'!CBH44</f>
        <v>0</v>
      </c>
      <c r="CBG44" s="225">
        <f>'2-ORÇAMENTO'!CBG44</f>
        <v>0</v>
      </c>
      <c r="CBH44" s="224">
        <f>'2-ORÇAMENTO'!CBJ44</f>
        <v>0</v>
      </c>
      <c r="CBI44" s="225">
        <f>'2-ORÇAMENTO'!CBI44</f>
        <v>0</v>
      </c>
      <c r="CBJ44" s="224">
        <f>'2-ORÇAMENTO'!CBL44</f>
        <v>0</v>
      </c>
      <c r="CBK44" s="225">
        <f>'2-ORÇAMENTO'!CBK44</f>
        <v>0</v>
      </c>
      <c r="CBL44" s="224">
        <f>'2-ORÇAMENTO'!CBN44</f>
        <v>0</v>
      </c>
      <c r="CBM44" s="225">
        <f>'2-ORÇAMENTO'!CBM44</f>
        <v>0</v>
      </c>
      <c r="CBN44" s="224">
        <f>'2-ORÇAMENTO'!CBP44</f>
        <v>0</v>
      </c>
      <c r="CBO44" s="225">
        <f>'2-ORÇAMENTO'!CBO44</f>
        <v>0</v>
      </c>
      <c r="CBP44" s="224">
        <f>'2-ORÇAMENTO'!CBR44</f>
        <v>0</v>
      </c>
      <c r="CBQ44" s="225">
        <f>'2-ORÇAMENTO'!CBQ44</f>
        <v>0</v>
      </c>
      <c r="CBR44" s="224">
        <f>'2-ORÇAMENTO'!CBT44</f>
        <v>0</v>
      </c>
      <c r="CBS44" s="225">
        <f>'2-ORÇAMENTO'!CBS44</f>
        <v>0</v>
      </c>
      <c r="CBT44" s="224">
        <f>'2-ORÇAMENTO'!CBV44</f>
        <v>0</v>
      </c>
      <c r="CBU44" s="225">
        <f>'2-ORÇAMENTO'!CBU44</f>
        <v>0</v>
      </c>
      <c r="CBV44" s="224">
        <f>'2-ORÇAMENTO'!CBX44</f>
        <v>0</v>
      </c>
      <c r="CBW44" s="225">
        <f>'2-ORÇAMENTO'!CBW44</f>
        <v>0</v>
      </c>
      <c r="CBX44" s="224">
        <f>'2-ORÇAMENTO'!CBZ44</f>
        <v>0</v>
      </c>
      <c r="CBY44" s="225">
        <f>'2-ORÇAMENTO'!CBY44</f>
        <v>0</v>
      </c>
      <c r="CBZ44" s="224">
        <f>'2-ORÇAMENTO'!CCB44</f>
        <v>0</v>
      </c>
      <c r="CCA44" s="225">
        <f>'2-ORÇAMENTO'!CCA44</f>
        <v>0</v>
      </c>
      <c r="CCB44" s="224">
        <f>'2-ORÇAMENTO'!CCD44</f>
        <v>0</v>
      </c>
      <c r="CCC44" s="225">
        <f>'2-ORÇAMENTO'!CCC44</f>
        <v>0</v>
      </c>
      <c r="CCD44" s="224">
        <f>'2-ORÇAMENTO'!CCF44</f>
        <v>0</v>
      </c>
      <c r="CCE44" s="225">
        <f>'2-ORÇAMENTO'!CCE44</f>
        <v>0</v>
      </c>
      <c r="CCF44" s="224">
        <f>'2-ORÇAMENTO'!CCH44</f>
        <v>0</v>
      </c>
      <c r="CCG44" s="225">
        <f>'2-ORÇAMENTO'!CCG44</f>
        <v>0</v>
      </c>
      <c r="CCH44" s="224">
        <f>'2-ORÇAMENTO'!CCJ44</f>
        <v>0</v>
      </c>
      <c r="CCI44" s="225">
        <f>'2-ORÇAMENTO'!CCI44</f>
        <v>0</v>
      </c>
      <c r="CCJ44" s="224">
        <f>'2-ORÇAMENTO'!CCL44</f>
        <v>0</v>
      </c>
      <c r="CCK44" s="225">
        <f>'2-ORÇAMENTO'!CCK44</f>
        <v>0</v>
      </c>
      <c r="CCL44" s="224">
        <f>'2-ORÇAMENTO'!CCN44</f>
        <v>0</v>
      </c>
      <c r="CCM44" s="225">
        <f>'2-ORÇAMENTO'!CCM44</f>
        <v>0</v>
      </c>
      <c r="CCN44" s="224">
        <f>'2-ORÇAMENTO'!CCP44</f>
        <v>0</v>
      </c>
      <c r="CCO44" s="225">
        <f>'2-ORÇAMENTO'!CCO44</f>
        <v>0</v>
      </c>
      <c r="CCP44" s="224">
        <f>'2-ORÇAMENTO'!CCR44</f>
        <v>0</v>
      </c>
      <c r="CCQ44" s="225">
        <f>'2-ORÇAMENTO'!CCQ44</f>
        <v>0</v>
      </c>
      <c r="CCR44" s="224">
        <f>'2-ORÇAMENTO'!CCT44</f>
        <v>0</v>
      </c>
      <c r="CCS44" s="225">
        <f>'2-ORÇAMENTO'!CCS44</f>
        <v>0</v>
      </c>
      <c r="CCT44" s="224">
        <f>'2-ORÇAMENTO'!CCV44</f>
        <v>0</v>
      </c>
      <c r="CCU44" s="225">
        <f>'2-ORÇAMENTO'!CCU44</f>
        <v>0</v>
      </c>
      <c r="CCV44" s="224">
        <f>'2-ORÇAMENTO'!CCX44</f>
        <v>0</v>
      </c>
      <c r="CCW44" s="225">
        <f>'2-ORÇAMENTO'!CCW44</f>
        <v>0</v>
      </c>
      <c r="CCX44" s="224">
        <f>'2-ORÇAMENTO'!CCZ44</f>
        <v>0</v>
      </c>
      <c r="CCY44" s="225">
        <f>'2-ORÇAMENTO'!CCY44</f>
        <v>0</v>
      </c>
      <c r="CCZ44" s="224">
        <f>'2-ORÇAMENTO'!CDB44</f>
        <v>0</v>
      </c>
      <c r="CDA44" s="225">
        <f>'2-ORÇAMENTO'!CDA44</f>
        <v>0</v>
      </c>
      <c r="CDB44" s="224">
        <f>'2-ORÇAMENTO'!CDD44</f>
        <v>0</v>
      </c>
      <c r="CDC44" s="225">
        <f>'2-ORÇAMENTO'!CDC44</f>
        <v>0</v>
      </c>
      <c r="CDD44" s="224">
        <f>'2-ORÇAMENTO'!CDF44</f>
        <v>0</v>
      </c>
      <c r="CDE44" s="225">
        <f>'2-ORÇAMENTO'!CDE44</f>
        <v>0</v>
      </c>
      <c r="CDF44" s="224">
        <f>'2-ORÇAMENTO'!CDH44</f>
        <v>0</v>
      </c>
      <c r="CDG44" s="225">
        <f>'2-ORÇAMENTO'!CDG44</f>
        <v>0</v>
      </c>
      <c r="CDH44" s="224">
        <f>'2-ORÇAMENTO'!CDJ44</f>
        <v>0</v>
      </c>
      <c r="CDI44" s="225">
        <f>'2-ORÇAMENTO'!CDI44</f>
        <v>0</v>
      </c>
      <c r="CDJ44" s="224">
        <f>'2-ORÇAMENTO'!CDL44</f>
        <v>0</v>
      </c>
      <c r="CDK44" s="225">
        <f>'2-ORÇAMENTO'!CDK44</f>
        <v>0</v>
      </c>
      <c r="CDL44" s="224">
        <f>'2-ORÇAMENTO'!CDN44</f>
        <v>0</v>
      </c>
      <c r="CDM44" s="225">
        <f>'2-ORÇAMENTO'!CDM44</f>
        <v>0</v>
      </c>
      <c r="CDN44" s="224">
        <f>'2-ORÇAMENTO'!CDP44</f>
        <v>0</v>
      </c>
      <c r="CDO44" s="225">
        <f>'2-ORÇAMENTO'!CDO44</f>
        <v>0</v>
      </c>
      <c r="CDP44" s="224">
        <f>'2-ORÇAMENTO'!CDR44</f>
        <v>0</v>
      </c>
      <c r="CDQ44" s="225">
        <f>'2-ORÇAMENTO'!CDQ44</f>
        <v>0</v>
      </c>
      <c r="CDR44" s="224">
        <f>'2-ORÇAMENTO'!CDT44</f>
        <v>0</v>
      </c>
      <c r="CDS44" s="225">
        <f>'2-ORÇAMENTO'!CDS44</f>
        <v>0</v>
      </c>
      <c r="CDT44" s="224">
        <f>'2-ORÇAMENTO'!CDV44</f>
        <v>0</v>
      </c>
      <c r="CDU44" s="225">
        <f>'2-ORÇAMENTO'!CDU44</f>
        <v>0</v>
      </c>
      <c r="CDV44" s="224">
        <f>'2-ORÇAMENTO'!CDX44</f>
        <v>0</v>
      </c>
      <c r="CDW44" s="225">
        <f>'2-ORÇAMENTO'!CDW44</f>
        <v>0</v>
      </c>
      <c r="CDX44" s="224">
        <f>'2-ORÇAMENTO'!CDZ44</f>
        <v>0</v>
      </c>
      <c r="CDY44" s="225">
        <f>'2-ORÇAMENTO'!CDY44</f>
        <v>0</v>
      </c>
      <c r="CDZ44" s="224">
        <f>'2-ORÇAMENTO'!CEB44</f>
        <v>0</v>
      </c>
      <c r="CEA44" s="225">
        <f>'2-ORÇAMENTO'!CEA44</f>
        <v>0</v>
      </c>
      <c r="CEB44" s="224">
        <f>'2-ORÇAMENTO'!CED44</f>
        <v>0</v>
      </c>
      <c r="CEC44" s="225">
        <f>'2-ORÇAMENTO'!CEC44</f>
        <v>0</v>
      </c>
      <c r="CED44" s="224">
        <f>'2-ORÇAMENTO'!CEF44</f>
        <v>0</v>
      </c>
      <c r="CEE44" s="225">
        <f>'2-ORÇAMENTO'!CEE44</f>
        <v>0</v>
      </c>
      <c r="CEF44" s="224">
        <f>'2-ORÇAMENTO'!CEH44</f>
        <v>0</v>
      </c>
      <c r="CEG44" s="225">
        <f>'2-ORÇAMENTO'!CEG44</f>
        <v>0</v>
      </c>
      <c r="CEH44" s="224">
        <f>'2-ORÇAMENTO'!CEJ44</f>
        <v>0</v>
      </c>
      <c r="CEI44" s="225">
        <f>'2-ORÇAMENTO'!CEI44</f>
        <v>0</v>
      </c>
      <c r="CEJ44" s="224">
        <f>'2-ORÇAMENTO'!CEL44</f>
        <v>0</v>
      </c>
      <c r="CEK44" s="225">
        <f>'2-ORÇAMENTO'!CEK44</f>
        <v>0</v>
      </c>
      <c r="CEL44" s="224">
        <f>'2-ORÇAMENTO'!CEN44</f>
        <v>0</v>
      </c>
      <c r="CEM44" s="225">
        <f>'2-ORÇAMENTO'!CEM44</f>
        <v>0</v>
      </c>
      <c r="CEN44" s="224">
        <f>'2-ORÇAMENTO'!CEP44</f>
        <v>0</v>
      </c>
      <c r="CEO44" s="225">
        <f>'2-ORÇAMENTO'!CEO44</f>
        <v>0</v>
      </c>
      <c r="CEP44" s="224">
        <f>'2-ORÇAMENTO'!CER44</f>
        <v>0</v>
      </c>
      <c r="CEQ44" s="225">
        <f>'2-ORÇAMENTO'!CEQ44</f>
        <v>0</v>
      </c>
      <c r="CER44" s="224">
        <f>'2-ORÇAMENTO'!CET44</f>
        <v>0</v>
      </c>
      <c r="CES44" s="225">
        <f>'2-ORÇAMENTO'!CES44</f>
        <v>0</v>
      </c>
      <c r="CET44" s="224">
        <f>'2-ORÇAMENTO'!CEV44</f>
        <v>0</v>
      </c>
      <c r="CEU44" s="225">
        <f>'2-ORÇAMENTO'!CEU44</f>
        <v>0</v>
      </c>
      <c r="CEV44" s="224">
        <f>'2-ORÇAMENTO'!CEX44</f>
        <v>0</v>
      </c>
      <c r="CEW44" s="225">
        <f>'2-ORÇAMENTO'!CEW44</f>
        <v>0</v>
      </c>
      <c r="CEX44" s="224">
        <f>'2-ORÇAMENTO'!CEZ44</f>
        <v>0</v>
      </c>
      <c r="CEY44" s="225">
        <f>'2-ORÇAMENTO'!CEY44</f>
        <v>0</v>
      </c>
      <c r="CEZ44" s="224">
        <f>'2-ORÇAMENTO'!CFB44</f>
        <v>0</v>
      </c>
      <c r="CFA44" s="225">
        <f>'2-ORÇAMENTO'!CFA44</f>
        <v>0</v>
      </c>
      <c r="CFB44" s="224">
        <f>'2-ORÇAMENTO'!CFD44</f>
        <v>0</v>
      </c>
      <c r="CFC44" s="225">
        <f>'2-ORÇAMENTO'!CFC44</f>
        <v>0</v>
      </c>
      <c r="CFD44" s="224">
        <f>'2-ORÇAMENTO'!CFF44</f>
        <v>0</v>
      </c>
      <c r="CFE44" s="225">
        <f>'2-ORÇAMENTO'!CFE44</f>
        <v>0</v>
      </c>
      <c r="CFF44" s="224">
        <f>'2-ORÇAMENTO'!CFH44</f>
        <v>0</v>
      </c>
      <c r="CFG44" s="225">
        <f>'2-ORÇAMENTO'!CFG44</f>
        <v>0</v>
      </c>
      <c r="CFH44" s="224">
        <f>'2-ORÇAMENTO'!CFJ44</f>
        <v>0</v>
      </c>
      <c r="CFI44" s="225">
        <f>'2-ORÇAMENTO'!CFI44</f>
        <v>0</v>
      </c>
      <c r="CFJ44" s="224">
        <f>'2-ORÇAMENTO'!CFL44</f>
        <v>0</v>
      </c>
      <c r="CFK44" s="225">
        <f>'2-ORÇAMENTO'!CFK44</f>
        <v>0</v>
      </c>
      <c r="CFL44" s="224">
        <f>'2-ORÇAMENTO'!CFN44</f>
        <v>0</v>
      </c>
      <c r="CFM44" s="225">
        <f>'2-ORÇAMENTO'!CFM44</f>
        <v>0</v>
      </c>
      <c r="CFN44" s="224">
        <f>'2-ORÇAMENTO'!CFP44</f>
        <v>0</v>
      </c>
      <c r="CFO44" s="225">
        <f>'2-ORÇAMENTO'!CFO44</f>
        <v>0</v>
      </c>
      <c r="CFP44" s="224">
        <f>'2-ORÇAMENTO'!CFR44</f>
        <v>0</v>
      </c>
      <c r="CFQ44" s="225">
        <f>'2-ORÇAMENTO'!CFQ44</f>
        <v>0</v>
      </c>
      <c r="CFR44" s="224">
        <f>'2-ORÇAMENTO'!CFT44</f>
        <v>0</v>
      </c>
      <c r="CFS44" s="225">
        <f>'2-ORÇAMENTO'!CFS44</f>
        <v>0</v>
      </c>
      <c r="CFT44" s="224">
        <f>'2-ORÇAMENTO'!CFV44</f>
        <v>0</v>
      </c>
      <c r="CFU44" s="225">
        <f>'2-ORÇAMENTO'!CFU44</f>
        <v>0</v>
      </c>
      <c r="CFV44" s="224">
        <f>'2-ORÇAMENTO'!CFX44</f>
        <v>0</v>
      </c>
      <c r="CFW44" s="225">
        <f>'2-ORÇAMENTO'!CFW44</f>
        <v>0</v>
      </c>
      <c r="CFX44" s="224">
        <f>'2-ORÇAMENTO'!CFZ44</f>
        <v>0</v>
      </c>
      <c r="CFY44" s="225">
        <f>'2-ORÇAMENTO'!CFY44</f>
        <v>0</v>
      </c>
      <c r="CFZ44" s="224">
        <f>'2-ORÇAMENTO'!CGB44</f>
        <v>0</v>
      </c>
      <c r="CGA44" s="225">
        <f>'2-ORÇAMENTO'!CGA44</f>
        <v>0</v>
      </c>
      <c r="CGB44" s="224">
        <f>'2-ORÇAMENTO'!CGD44</f>
        <v>0</v>
      </c>
      <c r="CGC44" s="225">
        <f>'2-ORÇAMENTO'!CGC44</f>
        <v>0</v>
      </c>
      <c r="CGD44" s="224">
        <f>'2-ORÇAMENTO'!CGF44</f>
        <v>0</v>
      </c>
      <c r="CGE44" s="225">
        <f>'2-ORÇAMENTO'!CGE44</f>
        <v>0</v>
      </c>
      <c r="CGF44" s="224">
        <f>'2-ORÇAMENTO'!CGH44</f>
        <v>0</v>
      </c>
      <c r="CGG44" s="225">
        <f>'2-ORÇAMENTO'!CGG44</f>
        <v>0</v>
      </c>
      <c r="CGH44" s="224">
        <f>'2-ORÇAMENTO'!CGJ44</f>
        <v>0</v>
      </c>
      <c r="CGI44" s="225">
        <f>'2-ORÇAMENTO'!CGI44</f>
        <v>0</v>
      </c>
      <c r="CGJ44" s="224">
        <f>'2-ORÇAMENTO'!CGL44</f>
        <v>0</v>
      </c>
      <c r="CGK44" s="225">
        <f>'2-ORÇAMENTO'!CGK44</f>
        <v>0</v>
      </c>
      <c r="CGL44" s="224">
        <f>'2-ORÇAMENTO'!CGN44</f>
        <v>0</v>
      </c>
      <c r="CGM44" s="225">
        <f>'2-ORÇAMENTO'!CGM44</f>
        <v>0</v>
      </c>
      <c r="CGN44" s="224">
        <f>'2-ORÇAMENTO'!CGP44</f>
        <v>0</v>
      </c>
      <c r="CGO44" s="225">
        <f>'2-ORÇAMENTO'!CGO44</f>
        <v>0</v>
      </c>
      <c r="CGP44" s="224">
        <f>'2-ORÇAMENTO'!CGR44</f>
        <v>0</v>
      </c>
      <c r="CGQ44" s="225">
        <f>'2-ORÇAMENTO'!CGQ44</f>
        <v>0</v>
      </c>
      <c r="CGR44" s="224">
        <f>'2-ORÇAMENTO'!CGT44</f>
        <v>0</v>
      </c>
      <c r="CGS44" s="225">
        <f>'2-ORÇAMENTO'!CGS44</f>
        <v>0</v>
      </c>
      <c r="CGT44" s="224">
        <f>'2-ORÇAMENTO'!CGV44</f>
        <v>0</v>
      </c>
      <c r="CGU44" s="225">
        <f>'2-ORÇAMENTO'!CGU44</f>
        <v>0</v>
      </c>
      <c r="CGV44" s="224">
        <f>'2-ORÇAMENTO'!CGX44</f>
        <v>0</v>
      </c>
      <c r="CGW44" s="225">
        <f>'2-ORÇAMENTO'!CGW44</f>
        <v>0</v>
      </c>
      <c r="CGX44" s="224">
        <f>'2-ORÇAMENTO'!CGZ44</f>
        <v>0</v>
      </c>
      <c r="CGY44" s="225">
        <f>'2-ORÇAMENTO'!CGY44</f>
        <v>0</v>
      </c>
      <c r="CGZ44" s="224">
        <f>'2-ORÇAMENTO'!CHB44</f>
        <v>0</v>
      </c>
      <c r="CHA44" s="225">
        <f>'2-ORÇAMENTO'!CHA44</f>
        <v>0</v>
      </c>
      <c r="CHB44" s="224">
        <f>'2-ORÇAMENTO'!CHD44</f>
        <v>0</v>
      </c>
      <c r="CHC44" s="225">
        <f>'2-ORÇAMENTO'!CHC44</f>
        <v>0</v>
      </c>
      <c r="CHD44" s="224">
        <f>'2-ORÇAMENTO'!CHF44</f>
        <v>0</v>
      </c>
      <c r="CHE44" s="225">
        <f>'2-ORÇAMENTO'!CHE44</f>
        <v>0</v>
      </c>
      <c r="CHF44" s="224">
        <f>'2-ORÇAMENTO'!CHH44</f>
        <v>0</v>
      </c>
      <c r="CHG44" s="225">
        <f>'2-ORÇAMENTO'!CHG44</f>
        <v>0</v>
      </c>
      <c r="CHH44" s="224">
        <f>'2-ORÇAMENTO'!CHJ44</f>
        <v>0</v>
      </c>
      <c r="CHI44" s="225">
        <f>'2-ORÇAMENTO'!CHI44</f>
        <v>0</v>
      </c>
      <c r="CHJ44" s="224">
        <f>'2-ORÇAMENTO'!CHL44</f>
        <v>0</v>
      </c>
      <c r="CHK44" s="225">
        <f>'2-ORÇAMENTO'!CHK44</f>
        <v>0</v>
      </c>
      <c r="CHL44" s="224">
        <f>'2-ORÇAMENTO'!CHN44</f>
        <v>0</v>
      </c>
      <c r="CHM44" s="225">
        <f>'2-ORÇAMENTO'!CHM44</f>
        <v>0</v>
      </c>
      <c r="CHN44" s="224">
        <f>'2-ORÇAMENTO'!CHP44</f>
        <v>0</v>
      </c>
      <c r="CHO44" s="225">
        <f>'2-ORÇAMENTO'!CHO44</f>
        <v>0</v>
      </c>
      <c r="CHP44" s="224">
        <f>'2-ORÇAMENTO'!CHR44</f>
        <v>0</v>
      </c>
      <c r="CHQ44" s="225">
        <f>'2-ORÇAMENTO'!CHQ44</f>
        <v>0</v>
      </c>
      <c r="CHR44" s="224">
        <f>'2-ORÇAMENTO'!CHT44</f>
        <v>0</v>
      </c>
      <c r="CHS44" s="225">
        <f>'2-ORÇAMENTO'!CHS44</f>
        <v>0</v>
      </c>
      <c r="CHT44" s="224">
        <f>'2-ORÇAMENTO'!CHV44</f>
        <v>0</v>
      </c>
      <c r="CHU44" s="225">
        <f>'2-ORÇAMENTO'!CHU44</f>
        <v>0</v>
      </c>
      <c r="CHV44" s="224">
        <f>'2-ORÇAMENTO'!CHX44</f>
        <v>0</v>
      </c>
      <c r="CHW44" s="225">
        <f>'2-ORÇAMENTO'!CHW44</f>
        <v>0</v>
      </c>
      <c r="CHX44" s="224">
        <f>'2-ORÇAMENTO'!CHZ44</f>
        <v>0</v>
      </c>
      <c r="CHY44" s="225">
        <f>'2-ORÇAMENTO'!CHY44</f>
        <v>0</v>
      </c>
      <c r="CHZ44" s="224">
        <f>'2-ORÇAMENTO'!CIB44</f>
        <v>0</v>
      </c>
      <c r="CIA44" s="225">
        <f>'2-ORÇAMENTO'!CIA44</f>
        <v>0</v>
      </c>
      <c r="CIB44" s="224">
        <f>'2-ORÇAMENTO'!CID44</f>
        <v>0</v>
      </c>
      <c r="CIC44" s="225">
        <f>'2-ORÇAMENTO'!CIC44</f>
        <v>0</v>
      </c>
      <c r="CID44" s="224">
        <f>'2-ORÇAMENTO'!CIF44</f>
        <v>0</v>
      </c>
      <c r="CIE44" s="225">
        <f>'2-ORÇAMENTO'!CIE44</f>
        <v>0</v>
      </c>
      <c r="CIF44" s="224">
        <f>'2-ORÇAMENTO'!CIH44</f>
        <v>0</v>
      </c>
      <c r="CIG44" s="225">
        <f>'2-ORÇAMENTO'!CIG44</f>
        <v>0</v>
      </c>
      <c r="CIH44" s="224">
        <f>'2-ORÇAMENTO'!CIJ44</f>
        <v>0</v>
      </c>
      <c r="CII44" s="225">
        <f>'2-ORÇAMENTO'!CII44</f>
        <v>0</v>
      </c>
      <c r="CIJ44" s="224">
        <f>'2-ORÇAMENTO'!CIL44</f>
        <v>0</v>
      </c>
      <c r="CIK44" s="225">
        <f>'2-ORÇAMENTO'!CIK44</f>
        <v>0</v>
      </c>
      <c r="CIL44" s="224">
        <f>'2-ORÇAMENTO'!CIN44</f>
        <v>0</v>
      </c>
      <c r="CIM44" s="225">
        <f>'2-ORÇAMENTO'!CIM44</f>
        <v>0</v>
      </c>
      <c r="CIN44" s="224">
        <f>'2-ORÇAMENTO'!CIP44</f>
        <v>0</v>
      </c>
      <c r="CIO44" s="225">
        <f>'2-ORÇAMENTO'!CIO44</f>
        <v>0</v>
      </c>
      <c r="CIP44" s="224">
        <f>'2-ORÇAMENTO'!CIR44</f>
        <v>0</v>
      </c>
      <c r="CIQ44" s="225">
        <f>'2-ORÇAMENTO'!CIQ44</f>
        <v>0</v>
      </c>
      <c r="CIR44" s="224">
        <f>'2-ORÇAMENTO'!CIT44</f>
        <v>0</v>
      </c>
      <c r="CIS44" s="225">
        <f>'2-ORÇAMENTO'!CIS44</f>
        <v>0</v>
      </c>
      <c r="CIT44" s="224">
        <f>'2-ORÇAMENTO'!CIV44</f>
        <v>0</v>
      </c>
      <c r="CIU44" s="225">
        <f>'2-ORÇAMENTO'!CIU44</f>
        <v>0</v>
      </c>
      <c r="CIV44" s="224">
        <f>'2-ORÇAMENTO'!CIX44</f>
        <v>0</v>
      </c>
      <c r="CIW44" s="225">
        <f>'2-ORÇAMENTO'!CIW44</f>
        <v>0</v>
      </c>
      <c r="CIX44" s="224">
        <f>'2-ORÇAMENTO'!CIZ44</f>
        <v>0</v>
      </c>
      <c r="CIY44" s="225">
        <f>'2-ORÇAMENTO'!CIY44</f>
        <v>0</v>
      </c>
      <c r="CIZ44" s="224">
        <f>'2-ORÇAMENTO'!CJB44</f>
        <v>0</v>
      </c>
      <c r="CJA44" s="225">
        <f>'2-ORÇAMENTO'!CJA44</f>
        <v>0</v>
      </c>
      <c r="CJB44" s="224">
        <f>'2-ORÇAMENTO'!CJD44</f>
        <v>0</v>
      </c>
      <c r="CJC44" s="225">
        <f>'2-ORÇAMENTO'!CJC44</f>
        <v>0</v>
      </c>
      <c r="CJD44" s="224">
        <f>'2-ORÇAMENTO'!CJF44</f>
        <v>0</v>
      </c>
      <c r="CJE44" s="225">
        <f>'2-ORÇAMENTO'!CJE44</f>
        <v>0</v>
      </c>
      <c r="CJF44" s="224">
        <f>'2-ORÇAMENTO'!CJH44</f>
        <v>0</v>
      </c>
      <c r="CJG44" s="225">
        <f>'2-ORÇAMENTO'!CJG44</f>
        <v>0</v>
      </c>
      <c r="CJH44" s="224">
        <f>'2-ORÇAMENTO'!CJJ44</f>
        <v>0</v>
      </c>
      <c r="CJI44" s="225">
        <f>'2-ORÇAMENTO'!CJI44</f>
        <v>0</v>
      </c>
      <c r="CJJ44" s="224">
        <f>'2-ORÇAMENTO'!CJL44</f>
        <v>0</v>
      </c>
      <c r="CJK44" s="225">
        <f>'2-ORÇAMENTO'!CJK44</f>
        <v>0</v>
      </c>
      <c r="CJL44" s="224">
        <f>'2-ORÇAMENTO'!CJN44</f>
        <v>0</v>
      </c>
      <c r="CJM44" s="225">
        <f>'2-ORÇAMENTO'!CJM44</f>
        <v>0</v>
      </c>
      <c r="CJN44" s="224">
        <f>'2-ORÇAMENTO'!CJP44</f>
        <v>0</v>
      </c>
      <c r="CJO44" s="225">
        <f>'2-ORÇAMENTO'!CJO44</f>
        <v>0</v>
      </c>
      <c r="CJP44" s="224">
        <f>'2-ORÇAMENTO'!CJR44</f>
        <v>0</v>
      </c>
      <c r="CJQ44" s="225">
        <f>'2-ORÇAMENTO'!CJQ44</f>
        <v>0</v>
      </c>
      <c r="CJR44" s="224">
        <f>'2-ORÇAMENTO'!CJT44</f>
        <v>0</v>
      </c>
      <c r="CJS44" s="225">
        <f>'2-ORÇAMENTO'!CJS44</f>
        <v>0</v>
      </c>
      <c r="CJT44" s="224">
        <f>'2-ORÇAMENTO'!CJV44</f>
        <v>0</v>
      </c>
      <c r="CJU44" s="225">
        <f>'2-ORÇAMENTO'!CJU44</f>
        <v>0</v>
      </c>
      <c r="CJV44" s="224">
        <f>'2-ORÇAMENTO'!CJX44</f>
        <v>0</v>
      </c>
      <c r="CJW44" s="225">
        <f>'2-ORÇAMENTO'!CJW44</f>
        <v>0</v>
      </c>
      <c r="CJX44" s="224">
        <f>'2-ORÇAMENTO'!CJZ44</f>
        <v>0</v>
      </c>
      <c r="CJY44" s="225">
        <f>'2-ORÇAMENTO'!CJY44</f>
        <v>0</v>
      </c>
      <c r="CJZ44" s="224">
        <f>'2-ORÇAMENTO'!CKB44</f>
        <v>0</v>
      </c>
      <c r="CKA44" s="225">
        <f>'2-ORÇAMENTO'!CKA44</f>
        <v>0</v>
      </c>
      <c r="CKB44" s="224">
        <f>'2-ORÇAMENTO'!CKD44</f>
        <v>0</v>
      </c>
      <c r="CKC44" s="225">
        <f>'2-ORÇAMENTO'!CKC44</f>
        <v>0</v>
      </c>
      <c r="CKD44" s="224">
        <f>'2-ORÇAMENTO'!CKF44</f>
        <v>0</v>
      </c>
      <c r="CKE44" s="225">
        <f>'2-ORÇAMENTO'!CKE44</f>
        <v>0</v>
      </c>
      <c r="CKF44" s="224">
        <f>'2-ORÇAMENTO'!CKH44</f>
        <v>0</v>
      </c>
      <c r="CKG44" s="225">
        <f>'2-ORÇAMENTO'!CKG44</f>
        <v>0</v>
      </c>
      <c r="CKH44" s="224">
        <f>'2-ORÇAMENTO'!CKJ44</f>
        <v>0</v>
      </c>
      <c r="CKI44" s="225">
        <f>'2-ORÇAMENTO'!CKI44</f>
        <v>0</v>
      </c>
      <c r="CKJ44" s="224">
        <f>'2-ORÇAMENTO'!CKL44</f>
        <v>0</v>
      </c>
      <c r="CKK44" s="225">
        <f>'2-ORÇAMENTO'!CKK44</f>
        <v>0</v>
      </c>
      <c r="CKL44" s="224">
        <f>'2-ORÇAMENTO'!CKN44</f>
        <v>0</v>
      </c>
      <c r="CKM44" s="225">
        <f>'2-ORÇAMENTO'!CKM44</f>
        <v>0</v>
      </c>
      <c r="CKN44" s="224">
        <f>'2-ORÇAMENTO'!CKP44</f>
        <v>0</v>
      </c>
      <c r="CKO44" s="225">
        <f>'2-ORÇAMENTO'!CKO44</f>
        <v>0</v>
      </c>
      <c r="CKP44" s="224">
        <f>'2-ORÇAMENTO'!CKR44</f>
        <v>0</v>
      </c>
      <c r="CKQ44" s="225">
        <f>'2-ORÇAMENTO'!CKQ44</f>
        <v>0</v>
      </c>
      <c r="CKR44" s="224">
        <f>'2-ORÇAMENTO'!CKT44</f>
        <v>0</v>
      </c>
      <c r="CKS44" s="225">
        <f>'2-ORÇAMENTO'!CKS44</f>
        <v>0</v>
      </c>
      <c r="CKT44" s="224">
        <f>'2-ORÇAMENTO'!CKV44</f>
        <v>0</v>
      </c>
      <c r="CKU44" s="225">
        <f>'2-ORÇAMENTO'!CKU44</f>
        <v>0</v>
      </c>
      <c r="CKV44" s="224">
        <f>'2-ORÇAMENTO'!CKX44</f>
        <v>0</v>
      </c>
      <c r="CKW44" s="225">
        <f>'2-ORÇAMENTO'!CKW44</f>
        <v>0</v>
      </c>
      <c r="CKX44" s="224">
        <f>'2-ORÇAMENTO'!CKZ44</f>
        <v>0</v>
      </c>
      <c r="CKY44" s="225">
        <f>'2-ORÇAMENTO'!CKY44</f>
        <v>0</v>
      </c>
      <c r="CKZ44" s="224">
        <f>'2-ORÇAMENTO'!CLB44</f>
        <v>0</v>
      </c>
      <c r="CLA44" s="225">
        <f>'2-ORÇAMENTO'!CLA44</f>
        <v>0</v>
      </c>
      <c r="CLB44" s="224">
        <f>'2-ORÇAMENTO'!CLD44</f>
        <v>0</v>
      </c>
      <c r="CLC44" s="225">
        <f>'2-ORÇAMENTO'!CLC44</f>
        <v>0</v>
      </c>
      <c r="CLD44" s="224">
        <f>'2-ORÇAMENTO'!CLF44</f>
        <v>0</v>
      </c>
      <c r="CLE44" s="225">
        <f>'2-ORÇAMENTO'!CLE44</f>
        <v>0</v>
      </c>
      <c r="CLF44" s="224">
        <f>'2-ORÇAMENTO'!CLH44</f>
        <v>0</v>
      </c>
      <c r="CLG44" s="225">
        <f>'2-ORÇAMENTO'!CLG44</f>
        <v>0</v>
      </c>
      <c r="CLH44" s="224">
        <f>'2-ORÇAMENTO'!CLJ44</f>
        <v>0</v>
      </c>
      <c r="CLI44" s="225">
        <f>'2-ORÇAMENTO'!CLI44</f>
        <v>0</v>
      </c>
      <c r="CLJ44" s="224">
        <f>'2-ORÇAMENTO'!CLL44</f>
        <v>0</v>
      </c>
      <c r="CLK44" s="225">
        <f>'2-ORÇAMENTO'!CLK44</f>
        <v>0</v>
      </c>
      <c r="CLL44" s="224">
        <f>'2-ORÇAMENTO'!CLN44</f>
        <v>0</v>
      </c>
      <c r="CLM44" s="225">
        <f>'2-ORÇAMENTO'!CLM44</f>
        <v>0</v>
      </c>
      <c r="CLN44" s="224">
        <f>'2-ORÇAMENTO'!CLP44</f>
        <v>0</v>
      </c>
      <c r="CLO44" s="225">
        <f>'2-ORÇAMENTO'!CLO44</f>
        <v>0</v>
      </c>
      <c r="CLP44" s="224">
        <f>'2-ORÇAMENTO'!CLR44</f>
        <v>0</v>
      </c>
      <c r="CLQ44" s="225">
        <f>'2-ORÇAMENTO'!CLQ44</f>
        <v>0</v>
      </c>
      <c r="CLR44" s="224">
        <f>'2-ORÇAMENTO'!CLT44</f>
        <v>0</v>
      </c>
      <c r="CLS44" s="225">
        <f>'2-ORÇAMENTO'!CLS44</f>
        <v>0</v>
      </c>
      <c r="CLT44" s="224">
        <f>'2-ORÇAMENTO'!CLV44</f>
        <v>0</v>
      </c>
      <c r="CLU44" s="225">
        <f>'2-ORÇAMENTO'!CLU44</f>
        <v>0</v>
      </c>
      <c r="CLV44" s="224">
        <f>'2-ORÇAMENTO'!CLX44</f>
        <v>0</v>
      </c>
      <c r="CLW44" s="225">
        <f>'2-ORÇAMENTO'!CLW44</f>
        <v>0</v>
      </c>
      <c r="CLX44" s="224">
        <f>'2-ORÇAMENTO'!CLZ44</f>
        <v>0</v>
      </c>
      <c r="CLY44" s="225">
        <f>'2-ORÇAMENTO'!CLY44</f>
        <v>0</v>
      </c>
      <c r="CLZ44" s="224">
        <f>'2-ORÇAMENTO'!CMB44</f>
        <v>0</v>
      </c>
      <c r="CMA44" s="225">
        <f>'2-ORÇAMENTO'!CMA44</f>
        <v>0</v>
      </c>
      <c r="CMB44" s="224">
        <f>'2-ORÇAMENTO'!CMD44</f>
        <v>0</v>
      </c>
      <c r="CMC44" s="225">
        <f>'2-ORÇAMENTO'!CMC44</f>
        <v>0</v>
      </c>
      <c r="CMD44" s="224">
        <f>'2-ORÇAMENTO'!CMF44</f>
        <v>0</v>
      </c>
      <c r="CME44" s="225">
        <f>'2-ORÇAMENTO'!CME44</f>
        <v>0</v>
      </c>
      <c r="CMF44" s="224">
        <f>'2-ORÇAMENTO'!CMH44</f>
        <v>0</v>
      </c>
      <c r="CMG44" s="225">
        <f>'2-ORÇAMENTO'!CMG44</f>
        <v>0</v>
      </c>
      <c r="CMH44" s="224">
        <f>'2-ORÇAMENTO'!CMJ44</f>
        <v>0</v>
      </c>
      <c r="CMI44" s="225">
        <f>'2-ORÇAMENTO'!CMI44</f>
        <v>0</v>
      </c>
      <c r="CMJ44" s="224">
        <f>'2-ORÇAMENTO'!CML44</f>
        <v>0</v>
      </c>
      <c r="CMK44" s="225">
        <f>'2-ORÇAMENTO'!CMK44</f>
        <v>0</v>
      </c>
      <c r="CML44" s="224">
        <f>'2-ORÇAMENTO'!CMN44</f>
        <v>0</v>
      </c>
      <c r="CMM44" s="225">
        <f>'2-ORÇAMENTO'!CMM44</f>
        <v>0</v>
      </c>
      <c r="CMN44" s="224">
        <f>'2-ORÇAMENTO'!CMP44</f>
        <v>0</v>
      </c>
      <c r="CMO44" s="225">
        <f>'2-ORÇAMENTO'!CMO44</f>
        <v>0</v>
      </c>
      <c r="CMP44" s="224">
        <f>'2-ORÇAMENTO'!CMR44</f>
        <v>0</v>
      </c>
      <c r="CMQ44" s="225">
        <f>'2-ORÇAMENTO'!CMQ44</f>
        <v>0</v>
      </c>
      <c r="CMR44" s="224">
        <f>'2-ORÇAMENTO'!CMT44</f>
        <v>0</v>
      </c>
      <c r="CMS44" s="225">
        <f>'2-ORÇAMENTO'!CMS44</f>
        <v>0</v>
      </c>
      <c r="CMT44" s="224">
        <f>'2-ORÇAMENTO'!CMV44</f>
        <v>0</v>
      </c>
      <c r="CMU44" s="225">
        <f>'2-ORÇAMENTO'!CMU44</f>
        <v>0</v>
      </c>
      <c r="CMV44" s="224">
        <f>'2-ORÇAMENTO'!CMX44</f>
        <v>0</v>
      </c>
      <c r="CMW44" s="225">
        <f>'2-ORÇAMENTO'!CMW44</f>
        <v>0</v>
      </c>
      <c r="CMX44" s="224">
        <f>'2-ORÇAMENTO'!CMZ44</f>
        <v>0</v>
      </c>
      <c r="CMY44" s="225">
        <f>'2-ORÇAMENTO'!CMY44</f>
        <v>0</v>
      </c>
      <c r="CMZ44" s="224">
        <f>'2-ORÇAMENTO'!CNB44</f>
        <v>0</v>
      </c>
      <c r="CNA44" s="225">
        <f>'2-ORÇAMENTO'!CNA44</f>
        <v>0</v>
      </c>
      <c r="CNB44" s="224">
        <f>'2-ORÇAMENTO'!CND44</f>
        <v>0</v>
      </c>
      <c r="CNC44" s="225">
        <f>'2-ORÇAMENTO'!CNC44</f>
        <v>0</v>
      </c>
      <c r="CND44" s="224">
        <f>'2-ORÇAMENTO'!CNF44</f>
        <v>0</v>
      </c>
      <c r="CNE44" s="225">
        <f>'2-ORÇAMENTO'!CNE44</f>
        <v>0</v>
      </c>
      <c r="CNF44" s="224">
        <f>'2-ORÇAMENTO'!CNH44</f>
        <v>0</v>
      </c>
      <c r="CNG44" s="225">
        <f>'2-ORÇAMENTO'!CNG44</f>
        <v>0</v>
      </c>
      <c r="CNH44" s="224">
        <f>'2-ORÇAMENTO'!CNJ44</f>
        <v>0</v>
      </c>
      <c r="CNI44" s="225">
        <f>'2-ORÇAMENTO'!CNI44</f>
        <v>0</v>
      </c>
      <c r="CNJ44" s="224">
        <f>'2-ORÇAMENTO'!CNL44</f>
        <v>0</v>
      </c>
      <c r="CNK44" s="225">
        <f>'2-ORÇAMENTO'!CNK44</f>
        <v>0</v>
      </c>
      <c r="CNL44" s="224">
        <f>'2-ORÇAMENTO'!CNN44</f>
        <v>0</v>
      </c>
      <c r="CNM44" s="225">
        <f>'2-ORÇAMENTO'!CNM44</f>
        <v>0</v>
      </c>
      <c r="CNN44" s="224">
        <f>'2-ORÇAMENTO'!CNP44</f>
        <v>0</v>
      </c>
      <c r="CNO44" s="225">
        <f>'2-ORÇAMENTO'!CNO44</f>
        <v>0</v>
      </c>
      <c r="CNP44" s="224">
        <f>'2-ORÇAMENTO'!CNR44</f>
        <v>0</v>
      </c>
      <c r="CNQ44" s="225">
        <f>'2-ORÇAMENTO'!CNQ44</f>
        <v>0</v>
      </c>
      <c r="CNR44" s="224">
        <f>'2-ORÇAMENTO'!CNT44</f>
        <v>0</v>
      </c>
      <c r="CNS44" s="225">
        <f>'2-ORÇAMENTO'!CNS44</f>
        <v>0</v>
      </c>
      <c r="CNT44" s="224">
        <f>'2-ORÇAMENTO'!CNV44</f>
        <v>0</v>
      </c>
      <c r="CNU44" s="225">
        <f>'2-ORÇAMENTO'!CNU44</f>
        <v>0</v>
      </c>
      <c r="CNV44" s="224">
        <f>'2-ORÇAMENTO'!CNX44</f>
        <v>0</v>
      </c>
      <c r="CNW44" s="225">
        <f>'2-ORÇAMENTO'!CNW44</f>
        <v>0</v>
      </c>
      <c r="CNX44" s="224">
        <f>'2-ORÇAMENTO'!CNZ44</f>
        <v>0</v>
      </c>
      <c r="CNY44" s="225">
        <f>'2-ORÇAMENTO'!CNY44</f>
        <v>0</v>
      </c>
      <c r="CNZ44" s="224">
        <f>'2-ORÇAMENTO'!COB44</f>
        <v>0</v>
      </c>
      <c r="COA44" s="225">
        <f>'2-ORÇAMENTO'!COA44</f>
        <v>0</v>
      </c>
      <c r="COB44" s="224">
        <f>'2-ORÇAMENTO'!COD44</f>
        <v>0</v>
      </c>
      <c r="COC44" s="225">
        <f>'2-ORÇAMENTO'!COC44</f>
        <v>0</v>
      </c>
      <c r="COD44" s="224">
        <f>'2-ORÇAMENTO'!COF44</f>
        <v>0</v>
      </c>
      <c r="COE44" s="225">
        <f>'2-ORÇAMENTO'!COE44</f>
        <v>0</v>
      </c>
      <c r="COF44" s="224">
        <f>'2-ORÇAMENTO'!COH44</f>
        <v>0</v>
      </c>
      <c r="COG44" s="225">
        <f>'2-ORÇAMENTO'!COG44</f>
        <v>0</v>
      </c>
      <c r="COH44" s="224">
        <f>'2-ORÇAMENTO'!COJ44</f>
        <v>0</v>
      </c>
      <c r="COI44" s="225">
        <f>'2-ORÇAMENTO'!COI44</f>
        <v>0</v>
      </c>
      <c r="COJ44" s="224">
        <f>'2-ORÇAMENTO'!COL44</f>
        <v>0</v>
      </c>
      <c r="COK44" s="225">
        <f>'2-ORÇAMENTO'!COK44</f>
        <v>0</v>
      </c>
      <c r="COL44" s="224">
        <f>'2-ORÇAMENTO'!CON44</f>
        <v>0</v>
      </c>
      <c r="COM44" s="225">
        <f>'2-ORÇAMENTO'!COM44</f>
        <v>0</v>
      </c>
      <c r="CON44" s="224">
        <f>'2-ORÇAMENTO'!COP44</f>
        <v>0</v>
      </c>
      <c r="COO44" s="225">
        <f>'2-ORÇAMENTO'!COO44</f>
        <v>0</v>
      </c>
      <c r="COP44" s="224">
        <f>'2-ORÇAMENTO'!COR44</f>
        <v>0</v>
      </c>
      <c r="COQ44" s="225">
        <f>'2-ORÇAMENTO'!COQ44</f>
        <v>0</v>
      </c>
      <c r="COR44" s="224">
        <f>'2-ORÇAMENTO'!COT44</f>
        <v>0</v>
      </c>
      <c r="COS44" s="225">
        <f>'2-ORÇAMENTO'!COS44</f>
        <v>0</v>
      </c>
      <c r="COT44" s="224">
        <f>'2-ORÇAMENTO'!COV44</f>
        <v>0</v>
      </c>
      <c r="COU44" s="225">
        <f>'2-ORÇAMENTO'!COU44</f>
        <v>0</v>
      </c>
      <c r="COV44" s="224">
        <f>'2-ORÇAMENTO'!COX44</f>
        <v>0</v>
      </c>
      <c r="COW44" s="225">
        <f>'2-ORÇAMENTO'!COW44</f>
        <v>0</v>
      </c>
      <c r="COX44" s="224">
        <f>'2-ORÇAMENTO'!COZ44</f>
        <v>0</v>
      </c>
      <c r="COY44" s="225">
        <f>'2-ORÇAMENTO'!COY44</f>
        <v>0</v>
      </c>
      <c r="COZ44" s="224">
        <f>'2-ORÇAMENTO'!CPB44</f>
        <v>0</v>
      </c>
      <c r="CPA44" s="225">
        <f>'2-ORÇAMENTO'!CPA44</f>
        <v>0</v>
      </c>
      <c r="CPB44" s="224">
        <f>'2-ORÇAMENTO'!CPD44</f>
        <v>0</v>
      </c>
      <c r="CPC44" s="225">
        <f>'2-ORÇAMENTO'!CPC44</f>
        <v>0</v>
      </c>
      <c r="CPD44" s="224">
        <f>'2-ORÇAMENTO'!CPF44</f>
        <v>0</v>
      </c>
      <c r="CPE44" s="225">
        <f>'2-ORÇAMENTO'!CPE44</f>
        <v>0</v>
      </c>
      <c r="CPF44" s="224">
        <f>'2-ORÇAMENTO'!CPH44</f>
        <v>0</v>
      </c>
      <c r="CPG44" s="225">
        <f>'2-ORÇAMENTO'!CPG44</f>
        <v>0</v>
      </c>
      <c r="CPH44" s="224">
        <f>'2-ORÇAMENTO'!CPJ44</f>
        <v>0</v>
      </c>
      <c r="CPI44" s="225">
        <f>'2-ORÇAMENTO'!CPI44</f>
        <v>0</v>
      </c>
      <c r="CPJ44" s="224">
        <f>'2-ORÇAMENTO'!CPL44</f>
        <v>0</v>
      </c>
      <c r="CPK44" s="225">
        <f>'2-ORÇAMENTO'!CPK44</f>
        <v>0</v>
      </c>
      <c r="CPL44" s="224">
        <f>'2-ORÇAMENTO'!CPN44</f>
        <v>0</v>
      </c>
      <c r="CPM44" s="225">
        <f>'2-ORÇAMENTO'!CPM44</f>
        <v>0</v>
      </c>
      <c r="CPN44" s="224">
        <f>'2-ORÇAMENTO'!CPP44</f>
        <v>0</v>
      </c>
      <c r="CPO44" s="225">
        <f>'2-ORÇAMENTO'!CPO44</f>
        <v>0</v>
      </c>
      <c r="CPP44" s="224">
        <f>'2-ORÇAMENTO'!CPR44</f>
        <v>0</v>
      </c>
      <c r="CPQ44" s="225">
        <f>'2-ORÇAMENTO'!CPQ44</f>
        <v>0</v>
      </c>
      <c r="CPR44" s="224">
        <f>'2-ORÇAMENTO'!CPT44</f>
        <v>0</v>
      </c>
      <c r="CPS44" s="225">
        <f>'2-ORÇAMENTO'!CPS44</f>
        <v>0</v>
      </c>
      <c r="CPT44" s="224">
        <f>'2-ORÇAMENTO'!CPV44</f>
        <v>0</v>
      </c>
      <c r="CPU44" s="225">
        <f>'2-ORÇAMENTO'!CPU44</f>
        <v>0</v>
      </c>
      <c r="CPV44" s="224">
        <f>'2-ORÇAMENTO'!CPX44</f>
        <v>0</v>
      </c>
      <c r="CPW44" s="225">
        <f>'2-ORÇAMENTO'!CPW44</f>
        <v>0</v>
      </c>
      <c r="CPX44" s="224">
        <f>'2-ORÇAMENTO'!CPZ44</f>
        <v>0</v>
      </c>
      <c r="CPY44" s="225">
        <f>'2-ORÇAMENTO'!CPY44</f>
        <v>0</v>
      </c>
      <c r="CPZ44" s="224">
        <f>'2-ORÇAMENTO'!CQB44</f>
        <v>0</v>
      </c>
      <c r="CQA44" s="225">
        <f>'2-ORÇAMENTO'!CQA44</f>
        <v>0</v>
      </c>
      <c r="CQB44" s="224">
        <f>'2-ORÇAMENTO'!CQD44</f>
        <v>0</v>
      </c>
      <c r="CQC44" s="225">
        <f>'2-ORÇAMENTO'!CQC44</f>
        <v>0</v>
      </c>
      <c r="CQD44" s="224">
        <f>'2-ORÇAMENTO'!CQF44</f>
        <v>0</v>
      </c>
      <c r="CQE44" s="225">
        <f>'2-ORÇAMENTO'!CQE44</f>
        <v>0</v>
      </c>
      <c r="CQF44" s="224">
        <f>'2-ORÇAMENTO'!CQH44</f>
        <v>0</v>
      </c>
      <c r="CQG44" s="225">
        <f>'2-ORÇAMENTO'!CQG44</f>
        <v>0</v>
      </c>
      <c r="CQH44" s="224">
        <f>'2-ORÇAMENTO'!CQJ44</f>
        <v>0</v>
      </c>
      <c r="CQI44" s="225">
        <f>'2-ORÇAMENTO'!CQI44</f>
        <v>0</v>
      </c>
      <c r="CQJ44" s="224">
        <f>'2-ORÇAMENTO'!CQL44</f>
        <v>0</v>
      </c>
      <c r="CQK44" s="225">
        <f>'2-ORÇAMENTO'!CQK44</f>
        <v>0</v>
      </c>
      <c r="CQL44" s="224">
        <f>'2-ORÇAMENTO'!CQN44</f>
        <v>0</v>
      </c>
      <c r="CQM44" s="225">
        <f>'2-ORÇAMENTO'!CQM44</f>
        <v>0</v>
      </c>
      <c r="CQN44" s="224">
        <f>'2-ORÇAMENTO'!CQP44</f>
        <v>0</v>
      </c>
      <c r="CQO44" s="225">
        <f>'2-ORÇAMENTO'!CQO44</f>
        <v>0</v>
      </c>
      <c r="CQP44" s="224">
        <f>'2-ORÇAMENTO'!CQR44</f>
        <v>0</v>
      </c>
      <c r="CQQ44" s="225">
        <f>'2-ORÇAMENTO'!CQQ44</f>
        <v>0</v>
      </c>
      <c r="CQR44" s="224">
        <f>'2-ORÇAMENTO'!CQT44</f>
        <v>0</v>
      </c>
      <c r="CQS44" s="225">
        <f>'2-ORÇAMENTO'!CQS44</f>
        <v>0</v>
      </c>
      <c r="CQT44" s="224">
        <f>'2-ORÇAMENTO'!CQV44</f>
        <v>0</v>
      </c>
      <c r="CQU44" s="225">
        <f>'2-ORÇAMENTO'!CQU44</f>
        <v>0</v>
      </c>
      <c r="CQV44" s="224">
        <f>'2-ORÇAMENTO'!CQX44</f>
        <v>0</v>
      </c>
      <c r="CQW44" s="225">
        <f>'2-ORÇAMENTO'!CQW44</f>
        <v>0</v>
      </c>
      <c r="CQX44" s="224">
        <f>'2-ORÇAMENTO'!CQZ44</f>
        <v>0</v>
      </c>
      <c r="CQY44" s="225">
        <f>'2-ORÇAMENTO'!CQY44</f>
        <v>0</v>
      </c>
      <c r="CQZ44" s="224">
        <f>'2-ORÇAMENTO'!CRB44</f>
        <v>0</v>
      </c>
      <c r="CRA44" s="225">
        <f>'2-ORÇAMENTO'!CRA44</f>
        <v>0</v>
      </c>
      <c r="CRB44" s="224">
        <f>'2-ORÇAMENTO'!CRD44</f>
        <v>0</v>
      </c>
      <c r="CRC44" s="225">
        <f>'2-ORÇAMENTO'!CRC44</f>
        <v>0</v>
      </c>
      <c r="CRD44" s="224">
        <f>'2-ORÇAMENTO'!CRF44</f>
        <v>0</v>
      </c>
      <c r="CRE44" s="225">
        <f>'2-ORÇAMENTO'!CRE44</f>
        <v>0</v>
      </c>
      <c r="CRF44" s="224">
        <f>'2-ORÇAMENTO'!CRH44</f>
        <v>0</v>
      </c>
      <c r="CRG44" s="225">
        <f>'2-ORÇAMENTO'!CRG44</f>
        <v>0</v>
      </c>
      <c r="CRH44" s="224">
        <f>'2-ORÇAMENTO'!CRJ44</f>
        <v>0</v>
      </c>
      <c r="CRI44" s="225">
        <f>'2-ORÇAMENTO'!CRI44</f>
        <v>0</v>
      </c>
      <c r="CRJ44" s="224">
        <f>'2-ORÇAMENTO'!CRL44</f>
        <v>0</v>
      </c>
      <c r="CRK44" s="225">
        <f>'2-ORÇAMENTO'!CRK44</f>
        <v>0</v>
      </c>
      <c r="CRL44" s="224">
        <f>'2-ORÇAMENTO'!CRN44</f>
        <v>0</v>
      </c>
      <c r="CRM44" s="225">
        <f>'2-ORÇAMENTO'!CRM44</f>
        <v>0</v>
      </c>
      <c r="CRN44" s="224">
        <f>'2-ORÇAMENTO'!CRP44</f>
        <v>0</v>
      </c>
      <c r="CRO44" s="225">
        <f>'2-ORÇAMENTO'!CRO44</f>
        <v>0</v>
      </c>
      <c r="CRP44" s="224">
        <f>'2-ORÇAMENTO'!CRR44</f>
        <v>0</v>
      </c>
      <c r="CRQ44" s="225">
        <f>'2-ORÇAMENTO'!CRQ44</f>
        <v>0</v>
      </c>
      <c r="CRR44" s="224">
        <f>'2-ORÇAMENTO'!CRT44</f>
        <v>0</v>
      </c>
      <c r="CRS44" s="225">
        <f>'2-ORÇAMENTO'!CRS44</f>
        <v>0</v>
      </c>
      <c r="CRT44" s="224">
        <f>'2-ORÇAMENTO'!CRV44</f>
        <v>0</v>
      </c>
      <c r="CRU44" s="225">
        <f>'2-ORÇAMENTO'!CRU44</f>
        <v>0</v>
      </c>
      <c r="CRV44" s="224">
        <f>'2-ORÇAMENTO'!CRX44</f>
        <v>0</v>
      </c>
      <c r="CRW44" s="225">
        <f>'2-ORÇAMENTO'!CRW44</f>
        <v>0</v>
      </c>
      <c r="CRX44" s="224">
        <f>'2-ORÇAMENTO'!CRZ44</f>
        <v>0</v>
      </c>
      <c r="CRY44" s="225">
        <f>'2-ORÇAMENTO'!CRY44</f>
        <v>0</v>
      </c>
      <c r="CRZ44" s="224">
        <f>'2-ORÇAMENTO'!CSB44</f>
        <v>0</v>
      </c>
      <c r="CSA44" s="225">
        <f>'2-ORÇAMENTO'!CSA44</f>
        <v>0</v>
      </c>
      <c r="CSB44" s="224">
        <f>'2-ORÇAMENTO'!CSD44</f>
        <v>0</v>
      </c>
      <c r="CSC44" s="225">
        <f>'2-ORÇAMENTO'!CSC44</f>
        <v>0</v>
      </c>
      <c r="CSD44" s="224">
        <f>'2-ORÇAMENTO'!CSF44</f>
        <v>0</v>
      </c>
      <c r="CSE44" s="225">
        <f>'2-ORÇAMENTO'!CSE44</f>
        <v>0</v>
      </c>
      <c r="CSF44" s="224">
        <f>'2-ORÇAMENTO'!CSH44</f>
        <v>0</v>
      </c>
      <c r="CSG44" s="225">
        <f>'2-ORÇAMENTO'!CSG44</f>
        <v>0</v>
      </c>
      <c r="CSH44" s="224">
        <f>'2-ORÇAMENTO'!CSJ44</f>
        <v>0</v>
      </c>
      <c r="CSI44" s="225">
        <f>'2-ORÇAMENTO'!CSI44</f>
        <v>0</v>
      </c>
      <c r="CSJ44" s="224">
        <f>'2-ORÇAMENTO'!CSL44</f>
        <v>0</v>
      </c>
      <c r="CSK44" s="225">
        <f>'2-ORÇAMENTO'!CSK44</f>
        <v>0</v>
      </c>
      <c r="CSL44" s="224">
        <f>'2-ORÇAMENTO'!CSN44</f>
        <v>0</v>
      </c>
      <c r="CSM44" s="225">
        <f>'2-ORÇAMENTO'!CSM44</f>
        <v>0</v>
      </c>
      <c r="CSN44" s="224">
        <f>'2-ORÇAMENTO'!CSP44</f>
        <v>0</v>
      </c>
      <c r="CSO44" s="225">
        <f>'2-ORÇAMENTO'!CSO44</f>
        <v>0</v>
      </c>
      <c r="CSP44" s="224">
        <f>'2-ORÇAMENTO'!CSR44</f>
        <v>0</v>
      </c>
      <c r="CSQ44" s="225">
        <f>'2-ORÇAMENTO'!CSQ44</f>
        <v>0</v>
      </c>
      <c r="CSR44" s="224">
        <f>'2-ORÇAMENTO'!CST44</f>
        <v>0</v>
      </c>
      <c r="CSS44" s="225">
        <f>'2-ORÇAMENTO'!CSS44</f>
        <v>0</v>
      </c>
      <c r="CST44" s="224">
        <f>'2-ORÇAMENTO'!CSV44</f>
        <v>0</v>
      </c>
      <c r="CSU44" s="225">
        <f>'2-ORÇAMENTO'!CSU44</f>
        <v>0</v>
      </c>
      <c r="CSV44" s="224">
        <f>'2-ORÇAMENTO'!CSX44</f>
        <v>0</v>
      </c>
      <c r="CSW44" s="225">
        <f>'2-ORÇAMENTO'!CSW44</f>
        <v>0</v>
      </c>
      <c r="CSX44" s="224">
        <f>'2-ORÇAMENTO'!CSZ44</f>
        <v>0</v>
      </c>
      <c r="CSY44" s="225">
        <f>'2-ORÇAMENTO'!CSY44</f>
        <v>0</v>
      </c>
      <c r="CSZ44" s="224">
        <f>'2-ORÇAMENTO'!CTB44</f>
        <v>0</v>
      </c>
      <c r="CTA44" s="225">
        <f>'2-ORÇAMENTO'!CTA44</f>
        <v>0</v>
      </c>
      <c r="CTB44" s="224">
        <f>'2-ORÇAMENTO'!CTD44</f>
        <v>0</v>
      </c>
      <c r="CTC44" s="225">
        <f>'2-ORÇAMENTO'!CTC44</f>
        <v>0</v>
      </c>
      <c r="CTD44" s="224">
        <f>'2-ORÇAMENTO'!CTF44</f>
        <v>0</v>
      </c>
      <c r="CTE44" s="225">
        <f>'2-ORÇAMENTO'!CTE44</f>
        <v>0</v>
      </c>
      <c r="CTF44" s="224">
        <f>'2-ORÇAMENTO'!CTH44</f>
        <v>0</v>
      </c>
      <c r="CTG44" s="225">
        <f>'2-ORÇAMENTO'!CTG44</f>
        <v>0</v>
      </c>
      <c r="CTH44" s="224">
        <f>'2-ORÇAMENTO'!CTJ44</f>
        <v>0</v>
      </c>
      <c r="CTI44" s="225">
        <f>'2-ORÇAMENTO'!CTI44</f>
        <v>0</v>
      </c>
      <c r="CTJ44" s="224">
        <f>'2-ORÇAMENTO'!CTL44</f>
        <v>0</v>
      </c>
      <c r="CTK44" s="225">
        <f>'2-ORÇAMENTO'!CTK44</f>
        <v>0</v>
      </c>
      <c r="CTL44" s="224">
        <f>'2-ORÇAMENTO'!CTN44</f>
        <v>0</v>
      </c>
      <c r="CTM44" s="225">
        <f>'2-ORÇAMENTO'!CTM44</f>
        <v>0</v>
      </c>
      <c r="CTN44" s="224">
        <f>'2-ORÇAMENTO'!CTP44</f>
        <v>0</v>
      </c>
      <c r="CTO44" s="225">
        <f>'2-ORÇAMENTO'!CTO44</f>
        <v>0</v>
      </c>
      <c r="CTP44" s="224">
        <f>'2-ORÇAMENTO'!CTR44</f>
        <v>0</v>
      </c>
      <c r="CTQ44" s="225">
        <f>'2-ORÇAMENTO'!CTQ44</f>
        <v>0</v>
      </c>
      <c r="CTR44" s="224">
        <f>'2-ORÇAMENTO'!CTT44</f>
        <v>0</v>
      </c>
      <c r="CTS44" s="225">
        <f>'2-ORÇAMENTO'!CTS44</f>
        <v>0</v>
      </c>
      <c r="CTT44" s="224">
        <f>'2-ORÇAMENTO'!CTV44</f>
        <v>0</v>
      </c>
      <c r="CTU44" s="225">
        <f>'2-ORÇAMENTO'!CTU44</f>
        <v>0</v>
      </c>
      <c r="CTV44" s="224">
        <f>'2-ORÇAMENTO'!CTX44</f>
        <v>0</v>
      </c>
      <c r="CTW44" s="225">
        <f>'2-ORÇAMENTO'!CTW44</f>
        <v>0</v>
      </c>
      <c r="CTX44" s="224">
        <f>'2-ORÇAMENTO'!CTZ44</f>
        <v>0</v>
      </c>
      <c r="CTY44" s="225">
        <f>'2-ORÇAMENTO'!CTY44</f>
        <v>0</v>
      </c>
      <c r="CTZ44" s="224">
        <f>'2-ORÇAMENTO'!CUB44</f>
        <v>0</v>
      </c>
      <c r="CUA44" s="225">
        <f>'2-ORÇAMENTO'!CUA44</f>
        <v>0</v>
      </c>
      <c r="CUB44" s="224">
        <f>'2-ORÇAMENTO'!CUD44</f>
        <v>0</v>
      </c>
      <c r="CUC44" s="225">
        <f>'2-ORÇAMENTO'!CUC44</f>
        <v>0</v>
      </c>
      <c r="CUD44" s="224">
        <f>'2-ORÇAMENTO'!CUF44</f>
        <v>0</v>
      </c>
      <c r="CUE44" s="225">
        <f>'2-ORÇAMENTO'!CUE44</f>
        <v>0</v>
      </c>
      <c r="CUF44" s="224">
        <f>'2-ORÇAMENTO'!CUH44</f>
        <v>0</v>
      </c>
      <c r="CUG44" s="225">
        <f>'2-ORÇAMENTO'!CUG44</f>
        <v>0</v>
      </c>
      <c r="CUH44" s="224">
        <f>'2-ORÇAMENTO'!CUJ44</f>
        <v>0</v>
      </c>
      <c r="CUI44" s="225">
        <f>'2-ORÇAMENTO'!CUI44</f>
        <v>0</v>
      </c>
      <c r="CUJ44" s="224">
        <f>'2-ORÇAMENTO'!CUL44</f>
        <v>0</v>
      </c>
      <c r="CUK44" s="225">
        <f>'2-ORÇAMENTO'!CUK44</f>
        <v>0</v>
      </c>
      <c r="CUL44" s="224">
        <f>'2-ORÇAMENTO'!CUN44</f>
        <v>0</v>
      </c>
      <c r="CUM44" s="225">
        <f>'2-ORÇAMENTO'!CUM44</f>
        <v>0</v>
      </c>
      <c r="CUN44" s="224">
        <f>'2-ORÇAMENTO'!CUP44</f>
        <v>0</v>
      </c>
      <c r="CUO44" s="225">
        <f>'2-ORÇAMENTO'!CUO44</f>
        <v>0</v>
      </c>
      <c r="CUP44" s="224">
        <f>'2-ORÇAMENTO'!CUR44</f>
        <v>0</v>
      </c>
      <c r="CUQ44" s="225">
        <f>'2-ORÇAMENTO'!CUQ44</f>
        <v>0</v>
      </c>
      <c r="CUR44" s="224">
        <f>'2-ORÇAMENTO'!CUT44</f>
        <v>0</v>
      </c>
      <c r="CUS44" s="225">
        <f>'2-ORÇAMENTO'!CUS44</f>
        <v>0</v>
      </c>
      <c r="CUT44" s="224">
        <f>'2-ORÇAMENTO'!CUV44</f>
        <v>0</v>
      </c>
      <c r="CUU44" s="225">
        <f>'2-ORÇAMENTO'!CUU44</f>
        <v>0</v>
      </c>
      <c r="CUV44" s="224">
        <f>'2-ORÇAMENTO'!CUX44</f>
        <v>0</v>
      </c>
      <c r="CUW44" s="225">
        <f>'2-ORÇAMENTO'!CUW44</f>
        <v>0</v>
      </c>
      <c r="CUX44" s="224">
        <f>'2-ORÇAMENTO'!CUZ44</f>
        <v>0</v>
      </c>
      <c r="CUY44" s="225">
        <f>'2-ORÇAMENTO'!CUY44</f>
        <v>0</v>
      </c>
      <c r="CUZ44" s="224">
        <f>'2-ORÇAMENTO'!CVB44</f>
        <v>0</v>
      </c>
      <c r="CVA44" s="225">
        <f>'2-ORÇAMENTO'!CVA44</f>
        <v>0</v>
      </c>
      <c r="CVB44" s="224">
        <f>'2-ORÇAMENTO'!CVD44</f>
        <v>0</v>
      </c>
      <c r="CVC44" s="225">
        <f>'2-ORÇAMENTO'!CVC44</f>
        <v>0</v>
      </c>
      <c r="CVD44" s="224">
        <f>'2-ORÇAMENTO'!CVF44</f>
        <v>0</v>
      </c>
      <c r="CVE44" s="225">
        <f>'2-ORÇAMENTO'!CVE44</f>
        <v>0</v>
      </c>
      <c r="CVF44" s="224">
        <f>'2-ORÇAMENTO'!CVH44</f>
        <v>0</v>
      </c>
      <c r="CVG44" s="225">
        <f>'2-ORÇAMENTO'!CVG44</f>
        <v>0</v>
      </c>
      <c r="CVH44" s="224">
        <f>'2-ORÇAMENTO'!CVJ44</f>
        <v>0</v>
      </c>
      <c r="CVI44" s="225">
        <f>'2-ORÇAMENTO'!CVI44</f>
        <v>0</v>
      </c>
      <c r="CVJ44" s="224">
        <f>'2-ORÇAMENTO'!CVL44</f>
        <v>0</v>
      </c>
      <c r="CVK44" s="225">
        <f>'2-ORÇAMENTO'!CVK44</f>
        <v>0</v>
      </c>
      <c r="CVL44" s="224">
        <f>'2-ORÇAMENTO'!CVN44</f>
        <v>0</v>
      </c>
      <c r="CVM44" s="225">
        <f>'2-ORÇAMENTO'!CVM44</f>
        <v>0</v>
      </c>
      <c r="CVN44" s="224">
        <f>'2-ORÇAMENTO'!CVP44</f>
        <v>0</v>
      </c>
      <c r="CVO44" s="225">
        <f>'2-ORÇAMENTO'!CVO44</f>
        <v>0</v>
      </c>
      <c r="CVP44" s="224">
        <f>'2-ORÇAMENTO'!CVR44</f>
        <v>0</v>
      </c>
      <c r="CVQ44" s="225">
        <f>'2-ORÇAMENTO'!CVQ44</f>
        <v>0</v>
      </c>
      <c r="CVR44" s="224">
        <f>'2-ORÇAMENTO'!CVT44</f>
        <v>0</v>
      </c>
      <c r="CVS44" s="225">
        <f>'2-ORÇAMENTO'!CVS44</f>
        <v>0</v>
      </c>
      <c r="CVT44" s="224">
        <f>'2-ORÇAMENTO'!CVV44</f>
        <v>0</v>
      </c>
      <c r="CVU44" s="225">
        <f>'2-ORÇAMENTO'!CVU44</f>
        <v>0</v>
      </c>
      <c r="CVV44" s="224">
        <f>'2-ORÇAMENTO'!CVX44</f>
        <v>0</v>
      </c>
      <c r="CVW44" s="225">
        <f>'2-ORÇAMENTO'!CVW44</f>
        <v>0</v>
      </c>
      <c r="CVX44" s="224">
        <f>'2-ORÇAMENTO'!CVZ44</f>
        <v>0</v>
      </c>
      <c r="CVY44" s="225">
        <f>'2-ORÇAMENTO'!CVY44</f>
        <v>0</v>
      </c>
      <c r="CVZ44" s="224">
        <f>'2-ORÇAMENTO'!CWB44</f>
        <v>0</v>
      </c>
      <c r="CWA44" s="225">
        <f>'2-ORÇAMENTO'!CWA44</f>
        <v>0</v>
      </c>
      <c r="CWB44" s="224">
        <f>'2-ORÇAMENTO'!CWD44</f>
        <v>0</v>
      </c>
      <c r="CWC44" s="225">
        <f>'2-ORÇAMENTO'!CWC44</f>
        <v>0</v>
      </c>
      <c r="CWD44" s="224">
        <f>'2-ORÇAMENTO'!CWF44</f>
        <v>0</v>
      </c>
      <c r="CWE44" s="225">
        <f>'2-ORÇAMENTO'!CWE44</f>
        <v>0</v>
      </c>
      <c r="CWF44" s="224">
        <f>'2-ORÇAMENTO'!CWH44</f>
        <v>0</v>
      </c>
      <c r="CWG44" s="225">
        <f>'2-ORÇAMENTO'!CWG44</f>
        <v>0</v>
      </c>
      <c r="CWH44" s="224">
        <f>'2-ORÇAMENTO'!CWJ44</f>
        <v>0</v>
      </c>
      <c r="CWI44" s="225">
        <f>'2-ORÇAMENTO'!CWI44</f>
        <v>0</v>
      </c>
      <c r="CWJ44" s="224">
        <f>'2-ORÇAMENTO'!CWL44</f>
        <v>0</v>
      </c>
      <c r="CWK44" s="225">
        <f>'2-ORÇAMENTO'!CWK44</f>
        <v>0</v>
      </c>
      <c r="CWL44" s="224">
        <f>'2-ORÇAMENTO'!CWN44</f>
        <v>0</v>
      </c>
      <c r="CWM44" s="225">
        <f>'2-ORÇAMENTO'!CWM44</f>
        <v>0</v>
      </c>
      <c r="CWN44" s="224">
        <f>'2-ORÇAMENTO'!CWP44</f>
        <v>0</v>
      </c>
      <c r="CWO44" s="225">
        <f>'2-ORÇAMENTO'!CWO44</f>
        <v>0</v>
      </c>
      <c r="CWP44" s="224">
        <f>'2-ORÇAMENTO'!CWR44</f>
        <v>0</v>
      </c>
      <c r="CWQ44" s="225">
        <f>'2-ORÇAMENTO'!CWQ44</f>
        <v>0</v>
      </c>
      <c r="CWR44" s="224">
        <f>'2-ORÇAMENTO'!CWT44</f>
        <v>0</v>
      </c>
      <c r="CWS44" s="225">
        <f>'2-ORÇAMENTO'!CWS44</f>
        <v>0</v>
      </c>
      <c r="CWT44" s="224">
        <f>'2-ORÇAMENTO'!CWV44</f>
        <v>0</v>
      </c>
      <c r="CWU44" s="225">
        <f>'2-ORÇAMENTO'!CWU44</f>
        <v>0</v>
      </c>
      <c r="CWV44" s="224">
        <f>'2-ORÇAMENTO'!CWX44</f>
        <v>0</v>
      </c>
      <c r="CWW44" s="225">
        <f>'2-ORÇAMENTO'!CWW44</f>
        <v>0</v>
      </c>
      <c r="CWX44" s="224">
        <f>'2-ORÇAMENTO'!CWZ44</f>
        <v>0</v>
      </c>
      <c r="CWY44" s="225">
        <f>'2-ORÇAMENTO'!CWY44</f>
        <v>0</v>
      </c>
      <c r="CWZ44" s="224">
        <f>'2-ORÇAMENTO'!CXB44</f>
        <v>0</v>
      </c>
      <c r="CXA44" s="225">
        <f>'2-ORÇAMENTO'!CXA44</f>
        <v>0</v>
      </c>
      <c r="CXB44" s="224">
        <f>'2-ORÇAMENTO'!CXD44</f>
        <v>0</v>
      </c>
      <c r="CXC44" s="225">
        <f>'2-ORÇAMENTO'!CXC44</f>
        <v>0</v>
      </c>
      <c r="CXD44" s="224">
        <f>'2-ORÇAMENTO'!CXF44</f>
        <v>0</v>
      </c>
      <c r="CXE44" s="225">
        <f>'2-ORÇAMENTO'!CXE44</f>
        <v>0</v>
      </c>
      <c r="CXF44" s="224">
        <f>'2-ORÇAMENTO'!CXH44</f>
        <v>0</v>
      </c>
      <c r="CXG44" s="225">
        <f>'2-ORÇAMENTO'!CXG44</f>
        <v>0</v>
      </c>
      <c r="CXH44" s="224">
        <f>'2-ORÇAMENTO'!CXJ44</f>
        <v>0</v>
      </c>
      <c r="CXI44" s="225">
        <f>'2-ORÇAMENTO'!CXI44</f>
        <v>0</v>
      </c>
      <c r="CXJ44" s="224">
        <f>'2-ORÇAMENTO'!CXL44</f>
        <v>0</v>
      </c>
      <c r="CXK44" s="225">
        <f>'2-ORÇAMENTO'!CXK44</f>
        <v>0</v>
      </c>
      <c r="CXL44" s="224">
        <f>'2-ORÇAMENTO'!CXN44</f>
        <v>0</v>
      </c>
      <c r="CXM44" s="225">
        <f>'2-ORÇAMENTO'!CXM44</f>
        <v>0</v>
      </c>
      <c r="CXN44" s="224">
        <f>'2-ORÇAMENTO'!CXP44</f>
        <v>0</v>
      </c>
      <c r="CXO44" s="225">
        <f>'2-ORÇAMENTO'!CXO44</f>
        <v>0</v>
      </c>
      <c r="CXP44" s="224">
        <f>'2-ORÇAMENTO'!CXR44</f>
        <v>0</v>
      </c>
      <c r="CXQ44" s="225">
        <f>'2-ORÇAMENTO'!CXQ44</f>
        <v>0</v>
      </c>
      <c r="CXR44" s="224">
        <f>'2-ORÇAMENTO'!CXT44</f>
        <v>0</v>
      </c>
      <c r="CXS44" s="225">
        <f>'2-ORÇAMENTO'!CXS44</f>
        <v>0</v>
      </c>
      <c r="CXT44" s="224">
        <f>'2-ORÇAMENTO'!CXV44</f>
        <v>0</v>
      </c>
      <c r="CXU44" s="225">
        <f>'2-ORÇAMENTO'!CXU44</f>
        <v>0</v>
      </c>
      <c r="CXV44" s="224">
        <f>'2-ORÇAMENTO'!CXX44</f>
        <v>0</v>
      </c>
      <c r="CXW44" s="225">
        <f>'2-ORÇAMENTO'!CXW44</f>
        <v>0</v>
      </c>
      <c r="CXX44" s="224">
        <f>'2-ORÇAMENTO'!CXZ44</f>
        <v>0</v>
      </c>
      <c r="CXY44" s="225">
        <f>'2-ORÇAMENTO'!CXY44</f>
        <v>0</v>
      </c>
      <c r="CXZ44" s="224">
        <f>'2-ORÇAMENTO'!CYB44</f>
        <v>0</v>
      </c>
      <c r="CYA44" s="225">
        <f>'2-ORÇAMENTO'!CYA44</f>
        <v>0</v>
      </c>
      <c r="CYB44" s="224">
        <f>'2-ORÇAMENTO'!CYD44</f>
        <v>0</v>
      </c>
      <c r="CYC44" s="225">
        <f>'2-ORÇAMENTO'!CYC44</f>
        <v>0</v>
      </c>
      <c r="CYD44" s="224">
        <f>'2-ORÇAMENTO'!CYF44</f>
        <v>0</v>
      </c>
      <c r="CYE44" s="225">
        <f>'2-ORÇAMENTO'!CYE44</f>
        <v>0</v>
      </c>
      <c r="CYF44" s="224">
        <f>'2-ORÇAMENTO'!CYH44</f>
        <v>0</v>
      </c>
      <c r="CYG44" s="225">
        <f>'2-ORÇAMENTO'!CYG44</f>
        <v>0</v>
      </c>
      <c r="CYH44" s="224">
        <f>'2-ORÇAMENTO'!CYJ44</f>
        <v>0</v>
      </c>
      <c r="CYI44" s="225">
        <f>'2-ORÇAMENTO'!CYI44</f>
        <v>0</v>
      </c>
      <c r="CYJ44" s="224">
        <f>'2-ORÇAMENTO'!CYL44</f>
        <v>0</v>
      </c>
      <c r="CYK44" s="225">
        <f>'2-ORÇAMENTO'!CYK44</f>
        <v>0</v>
      </c>
      <c r="CYL44" s="224">
        <f>'2-ORÇAMENTO'!CYN44</f>
        <v>0</v>
      </c>
      <c r="CYM44" s="225">
        <f>'2-ORÇAMENTO'!CYM44</f>
        <v>0</v>
      </c>
      <c r="CYN44" s="224">
        <f>'2-ORÇAMENTO'!CYP44</f>
        <v>0</v>
      </c>
      <c r="CYO44" s="225">
        <f>'2-ORÇAMENTO'!CYO44</f>
        <v>0</v>
      </c>
      <c r="CYP44" s="224">
        <f>'2-ORÇAMENTO'!CYR44</f>
        <v>0</v>
      </c>
      <c r="CYQ44" s="225">
        <f>'2-ORÇAMENTO'!CYQ44</f>
        <v>0</v>
      </c>
      <c r="CYR44" s="224">
        <f>'2-ORÇAMENTO'!CYT44</f>
        <v>0</v>
      </c>
      <c r="CYS44" s="225">
        <f>'2-ORÇAMENTO'!CYS44</f>
        <v>0</v>
      </c>
      <c r="CYT44" s="224">
        <f>'2-ORÇAMENTO'!CYV44</f>
        <v>0</v>
      </c>
      <c r="CYU44" s="225">
        <f>'2-ORÇAMENTO'!CYU44</f>
        <v>0</v>
      </c>
      <c r="CYV44" s="224">
        <f>'2-ORÇAMENTO'!CYX44</f>
        <v>0</v>
      </c>
      <c r="CYW44" s="225">
        <f>'2-ORÇAMENTO'!CYW44</f>
        <v>0</v>
      </c>
      <c r="CYX44" s="224">
        <f>'2-ORÇAMENTO'!CYZ44</f>
        <v>0</v>
      </c>
      <c r="CYY44" s="225">
        <f>'2-ORÇAMENTO'!CYY44</f>
        <v>0</v>
      </c>
      <c r="CYZ44" s="224">
        <f>'2-ORÇAMENTO'!CZB44</f>
        <v>0</v>
      </c>
      <c r="CZA44" s="225">
        <f>'2-ORÇAMENTO'!CZA44</f>
        <v>0</v>
      </c>
      <c r="CZB44" s="224">
        <f>'2-ORÇAMENTO'!CZD44</f>
        <v>0</v>
      </c>
      <c r="CZC44" s="225">
        <f>'2-ORÇAMENTO'!CZC44</f>
        <v>0</v>
      </c>
      <c r="CZD44" s="224">
        <f>'2-ORÇAMENTO'!CZF44</f>
        <v>0</v>
      </c>
      <c r="CZE44" s="225">
        <f>'2-ORÇAMENTO'!CZE44</f>
        <v>0</v>
      </c>
      <c r="CZF44" s="224">
        <f>'2-ORÇAMENTO'!CZH44</f>
        <v>0</v>
      </c>
      <c r="CZG44" s="225">
        <f>'2-ORÇAMENTO'!CZG44</f>
        <v>0</v>
      </c>
      <c r="CZH44" s="224">
        <f>'2-ORÇAMENTO'!CZJ44</f>
        <v>0</v>
      </c>
      <c r="CZI44" s="225">
        <f>'2-ORÇAMENTO'!CZI44</f>
        <v>0</v>
      </c>
      <c r="CZJ44" s="224">
        <f>'2-ORÇAMENTO'!CZL44</f>
        <v>0</v>
      </c>
      <c r="CZK44" s="225">
        <f>'2-ORÇAMENTO'!CZK44</f>
        <v>0</v>
      </c>
      <c r="CZL44" s="224">
        <f>'2-ORÇAMENTO'!CZN44</f>
        <v>0</v>
      </c>
      <c r="CZM44" s="225">
        <f>'2-ORÇAMENTO'!CZM44</f>
        <v>0</v>
      </c>
      <c r="CZN44" s="224">
        <f>'2-ORÇAMENTO'!CZP44</f>
        <v>0</v>
      </c>
      <c r="CZO44" s="225">
        <f>'2-ORÇAMENTO'!CZO44</f>
        <v>0</v>
      </c>
      <c r="CZP44" s="224">
        <f>'2-ORÇAMENTO'!CZR44</f>
        <v>0</v>
      </c>
      <c r="CZQ44" s="225">
        <f>'2-ORÇAMENTO'!CZQ44</f>
        <v>0</v>
      </c>
      <c r="CZR44" s="224">
        <f>'2-ORÇAMENTO'!CZT44</f>
        <v>0</v>
      </c>
      <c r="CZS44" s="225">
        <f>'2-ORÇAMENTO'!CZS44</f>
        <v>0</v>
      </c>
      <c r="CZT44" s="224">
        <f>'2-ORÇAMENTO'!CZV44</f>
        <v>0</v>
      </c>
      <c r="CZU44" s="225">
        <f>'2-ORÇAMENTO'!CZU44</f>
        <v>0</v>
      </c>
      <c r="CZV44" s="224">
        <f>'2-ORÇAMENTO'!CZX44</f>
        <v>0</v>
      </c>
      <c r="CZW44" s="225">
        <f>'2-ORÇAMENTO'!CZW44</f>
        <v>0</v>
      </c>
      <c r="CZX44" s="224">
        <f>'2-ORÇAMENTO'!CZZ44</f>
        <v>0</v>
      </c>
      <c r="CZY44" s="225">
        <f>'2-ORÇAMENTO'!CZY44</f>
        <v>0</v>
      </c>
      <c r="CZZ44" s="224">
        <f>'2-ORÇAMENTO'!DAB44</f>
        <v>0</v>
      </c>
      <c r="DAA44" s="225">
        <f>'2-ORÇAMENTO'!DAA44</f>
        <v>0</v>
      </c>
      <c r="DAB44" s="224">
        <f>'2-ORÇAMENTO'!DAD44</f>
        <v>0</v>
      </c>
      <c r="DAC44" s="225">
        <f>'2-ORÇAMENTO'!DAC44</f>
        <v>0</v>
      </c>
      <c r="DAD44" s="224">
        <f>'2-ORÇAMENTO'!DAF44</f>
        <v>0</v>
      </c>
      <c r="DAE44" s="225">
        <f>'2-ORÇAMENTO'!DAE44</f>
        <v>0</v>
      </c>
      <c r="DAF44" s="224">
        <f>'2-ORÇAMENTO'!DAH44</f>
        <v>0</v>
      </c>
      <c r="DAG44" s="225">
        <f>'2-ORÇAMENTO'!DAG44</f>
        <v>0</v>
      </c>
      <c r="DAH44" s="224">
        <f>'2-ORÇAMENTO'!DAJ44</f>
        <v>0</v>
      </c>
      <c r="DAI44" s="225">
        <f>'2-ORÇAMENTO'!DAI44</f>
        <v>0</v>
      </c>
      <c r="DAJ44" s="224">
        <f>'2-ORÇAMENTO'!DAL44</f>
        <v>0</v>
      </c>
      <c r="DAK44" s="225">
        <f>'2-ORÇAMENTO'!DAK44</f>
        <v>0</v>
      </c>
      <c r="DAL44" s="224">
        <f>'2-ORÇAMENTO'!DAN44</f>
        <v>0</v>
      </c>
      <c r="DAM44" s="225">
        <f>'2-ORÇAMENTO'!DAM44</f>
        <v>0</v>
      </c>
      <c r="DAN44" s="224">
        <f>'2-ORÇAMENTO'!DAP44</f>
        <v>0</v>
      </c>
      <c r="DAO44" s="225">
        <f>'2-ORÇAMENTO'!DAO44</f>
        <v>0</v>
      </c>
      <c r="DAP44" s="224">
        <f>'2-ORÇAMENTO'!DAR44</f>
        <v>0</v>
      </c>
      <c r="DAQ44" s="225">
        <f>'2-ORÇAMENTO'!DAQ44</f>
        <v>0</v>
      </c>
      <c r="DAR44" s="224">
        <f>'2-ORÇAMENTO'!DAT44</f>
        <v>0</v>
      </c>
      <c r="DAS44" s="225">
        <f>'2-ORÇAMENTO'!DAS44</f>
        <v>0</v>
      </c>
      <c r="DAT44" s="224">
        <f>'2-ORÇAMENTO'!DAV44</f>
        <v>0</v>
      </c>
      <c r="DAU44" s="225">
        <f>'2-ORÇAMENTO'!DAU44</f>
        <v>0</v>
      </c>
      <c r="DAV44" s="224">
        <f>'2-ORÇAMENTO'!DAX44</f>
        <v>0</v>
      </c>
      <c r="DAW44" s="225">
        <f>'2-ORÇAMENTO'!DAW44</f>
        <v>0</v>
      </c>
      <c r="DAX44" s="224">
        <f>'2-ORÇAMENTO'!DAZ44</f>
        <v>0</v>
      </c>
      <c r="DAY44" s="225">
        <f>'2-ORÇAMENTO'!DAY44</f>
        <v>0</v>
      </c>
      <c r="DAZ44" s="224">
        <f>'2-ORÇAMENTO'!DBB44</f>
        <v>0</v>
      </c>
      <c r="DBA44" s="225">
        <f>'2-ORÇAMENTO'!DBA44</f>
        <v>0</v>
      </c>
      <c r="DBB44" s="224">
        <f>'2-ORÇAMENTO'!DBD44</f>
        <v>0</v>
      </c>
      <c r="DBC44" s="225">
        <f>'2-ORÇAMENTO'!DBC44</f>
        <v>0</v>
      </c>
      <c r="DBD44" s="224">
        <f>'2-ORÇAMENTO'!DBF44</f>
        <v>0</v>
      </c>
      <c r="DBE44" s="225">
        <f>'2-ORÇAMENTO'!DBE44</f>
        <v>0</v>
      </c>
      <c r="DBF44" s="224">
        <f>'2-ORÇAMENTO'!DBH44</f>
        <v>0</v>
      </c>
      <c r="DBG44" s="225">
        <f>'2-ORÇAMENTO'!DBG44</f>
        <v>0</v>
      </c>
      <c r="DBH44" s="224">
        <f>'2-ORÇAMENTO'!DBJ44</f>
        <v>0</v>
      </c>
      <c r="DBI44" s="225">
        <f>'2-ORÇAMENTO'!DBI44</f>
        <v>0</v>
      </c>
      <c r="DBJ44" s="224">
        <f>'2-ORÇAMENTO'!DBL44</f>
        <v>0</v>
      </c>
      <c r="DBK44" s="225">
        <f>'2-ORÇAMENTO'!DBK44</f>
        <v>0</v>
      </c>
      <c r="DBL44" s="224">
        <f>'2-ORÇAMENTO'!DBN44</f>
        <v>0</v>
      </c>
      <c r="DBM44" s="225">
        <f>'2-ORÇAMENTO'!DBM44</f>
        <v>0</v>
      </c>
      <c r="DBN44" s="224">
        <f>'2-ORÇAMENTO'!DBP44</f>
        <v>0</v>
      </c>
      <c r="DBO44" s="225">
        <f>'2-ORÇAMENTO'!DBO44</f>
        <v>0</v>
      </c>
      <c r="DBP44" s="224">
        <f>'2-ORÇAMENTO'!DBR44</f>
        <v>0</v>
      </c>
      <c r="DBQ44" s="225">
        <f>'2-ORÇAMENTO'!DBQ44</f>
        <v>0</v>
      </c>
      <c r="DBR44" s="224">
        <f>'2-ORÇAMENTO'!DBT44</f>
        <v>0</v>
      </c>
      <c r="DBS44" s="225">
        <f>'2-ORÇAMENTO'!DBS44</f>
        <v>0</v>
      </c>
      <c r="DBT44" s="224">
        <f>'2-ORÇAMENTO'!DBV44</f>
        <v>0</v>
      </c>
      <c r="DBU44" s="225">
        <f>'2-ORÇAMENTO'!DBU44</f>
        <v>0</v>
      </c>
      <c r="DBV44" s="224">
        <f>'2-ORÇAMENTO'!DBX44</f>
        <v>0</v>
      </c>
      <c r="DBW44" s="225">
        <f>'2-ORÇAMENTO'!DBW44</f>
        <v>0</v>
      </c>
      <c r="DBX44" s="224">
        <f>'2-ORÇAMENTO'!DBZ44</f>
        <v>0</v>
      </c>
      <c r="DBY44" s="225">
        <f>'2-ORÇAMENTO'!DBY44</f>
        <v>0</v>
      </c>
      <c r="DBZ44" s="224">
        <f>'2-ORÇAMENTO'!DCB44</f>
        <v>0</v>
      </c>
      <c r="DCA44" s="225">
        <f>'2-ORÇAMENTO'!DCA44</f>
        <v>0</v>
      </c>
      <c r="DCB44" s="224">
        <f>'2-ORÇAMENTO'!DCD44</f>
        <v>0</v>
      </c>
      <c r="DCC44" s="225">
        <f>'2-ORÇAMENTO'!DCC44</f>
        <v>0</v>
      </c>
      <c r="DCD44" s="224">
        <f>'2-ORÇAMENTO'!DCF44</f>
        <v>0</v>
      </c>
      <c r="DCE44" s="225">
        <f>'2-ORÇAMENTO'!DCE44</f>
        <v>0</v>
      </c>
      <c r="DCF44" s="224">
        <f>'2-ORÇAMENTO'!DCH44</f>
        <v>0</v>
      </c>
      <c r="DCG44" s="225">
        <f>'2-ORÇAMENTO'!DCG44</f>
        <v>0</v>
      </c>
      <c r="DCH44" s="224">
        <f>'2-ORÇAMENTO'!DCJ44</f>
        <v>0</v>
      </c>
      <c r="DCI44" s="225">
        <f>'2-ORÇAMENTO'!DCI44</f>
        <v>0</v>
      </c>
      <c r="DCJ44" s="224">
        <f>'2-ORÇAMENTO'!DCL44</f>
        <v>0</v>
      </c>
      <c r="DCK44" s="225">
        <f>'2-ORÇAMENTO'!DCK44</f>
        <v>0</v>
      </c>
      <c r="DCL44" s="224">
        <f>'2-ORÇAMENTO'!DCN44</f>
        <v>0</v>
      </c>
      <c r="DCM44" s="225">
        <f>'2-ORÇAMENTO'!DCM44</f>
        <v>0</v>
      </c>
      <c r="DCN44" s="224">
        <f>'2-ORÇAMENTO'!DCP44</f>
        <v>0</v>
      </c>
      <c r="DCO44" s="225">
        <f>'2-ORÇAMENTO'!DCO44</f>
        <v>0</v>
      </c>
      <c r="DCP44" s="224">
        <f>'2-ORÇAMENTO'!DCR44</f>
        <v>0</v>
      </c>
      <c r="DCQ44" s="225">
        <f>'2-ORÇAMENTO'!DCQ44</f>
        <v>0</v>
      </c>
      <c r="DCR44" s="224">
        <f>'2-ORÇAMENTO'!DCT44</f>
        <v>0</v>
      </c>
      <c r="DCS44" s="225">
        <f>'2-ORÇAMENTO'!DCS44</f>
        <v>0</v>
      </c>
      <c r="DCT44" s="224">
        <f>'2-ORÇAMENTO'!DCV44</f>
        <v>0</v>
      </c>
      <c r="DCU44" s="225">
        <f>'2-ORÇAMENTO'!DCU44</f>
        <v>0</v>
      </c>
      <c r="DCV44" s="224">
        <f>'2-ORÇAMENTO'!DCX44</f>
        <v>0</v>
      </c>
      <c r="DCW44" s="225">
        <f>'2-ORÇAMENTO'!DCW44</f>
        <v>0</v>
      </c>
      <c r="DCX44" s="224">
        <f>'2-ORÇAMENTO'!DCZ44</f>
        <v>0</v>
      </c>
      <c r="DCY44" s="225">
        <f>'2-ORÇAMENTO'!DCY44</f>
        <v>0</v>
      </c>
      <c r="DCZ44" s="224">
        <f>'2-ORÇAMENTO'!DDB44</f>
        <v>0</v>
      </c>
      <c r="DDA44" s="225">
        <f>'2-ORÇAMENTO'!DDA44</f>
        <v>0</v>
      </c>
      <c r="DDB44" s="224">
        <f>'2-ORÇAMENTO'!DDD44</f>
        <v>0</v>
      </c>
      <c r="DDC44" s="225">
        <f>'2-ORÇAMENTO'!DDC44</f>
        <v>0</v>
      </c>
      <c r="DDD44" s="224">
        <f>'2-ORÇAMENTO'!DDF44</f>
        <v>0</v>
      </c>
      <c r="DDE44" s="225">
        <f>'2-ORÇAMENTO'!DDE44</f>
        <v>0</v>
      </c>
      <c r="DDF44" s="224">
        <f>'2-ORÇAMENTO'!DDH44</f>
        <v>0</v>
      </c>
      <c r="DDG44" s="225">
        <f>'2-ORÇAMENTO'!DDG44</f>
        <v>0</v>
      </c>
      <c r="DDH44" s="224">
        <f>'2-ORÇAMENTO'!DDJ44</f>
        <v>0</v>
      </c>
      <c r="DDI44" s="225">
        <f>'2-ORÇAMENTO'!DDI44</f>
        <v>0</v>
      </c>
      <c r="DDJ44" s="224">
        <f>'2-ORÇAMENTO'!DDL44</f>
        <v>0</v>
      </c>
      <c r="DDK44" s="225">
        <f>'2-ORÇAMENTO'!DDK44</f>
        <v>0</v>
      </c>
      <c r="DDL44" s="224">
        <f>'2-ORÇAMENTO'!DDN44</f>
        <v>0</v>
      </c>
      <c r="DDM44" s="225">
        <f>'2-ORÇAMENTO'!DDM44</f>
        <v>0</v>
      </c>
      <c r="DDN44" s="224">
        <f>'2-ORÇAMENTO'!DDP44</f>
        <v>0</v>
      </c>
      <c r="DDO44" s="225">
        <f>'2-ORÇAMENTO'!DDO44</f>
        <v>0</v>
      </c>
      <c r="DDP44" s="224">
        <f>'2-ORÇAMENTO'!DDR44</f>
        <v>0</v>
      </c>
      <c r="DDQ44" s="225">
        <f>'2-ORÇAMENTO'!DDQ44</f>
        <v>0</v>
      </c>
      <c r="DDR44" s="224">
        <f>'2-ORÇAMENTO'!DDT44</f>
        <v>0</v>
      </c>
      <c r="DDS44" s="225">
        <f>'2-ORÇAMENTO'!DDS44</f>
        <v>0</v>
      </c>
      <c r="DDT44" s="224">
        <f>'2-ORÇAMENTO'!DDV44</f>
        <v>0</v>
      </c>
      <c r="DDU44" s="225">
        <f>'2-ORÇAMENTO'!DDU44</f>
        <v>0</v>
      </c>
      <c r="DDV44" s="224">
        <f>'2-ORÇAMENTO'!DDX44</f>
        <v>0</v>
      </c>
      <c r="DDW44" s="225">
        <f>'2-ORÇAMENTO'!DDW44</f>
        <v>0</v>
      </c>
      <c r="DDX44" s="224">
        <f>'2-ORÇAMENTO'!DDZ44</f>
        <v>0</v>
      </c>
      <c r="DDY44" s="225">
        <f>'2-ORÇAMENTO'!DDY44</f>
        <v>0</v>
      </c>
      <c r="DDZ44" s="224">
        <f>'2-ORÇAMENTO'!DEB44</f>
        <v>0</v>
      </c>
      <c r="DEA44" s="225">
        <f>'2-ORÇAMENTO'!DEA44</f>
        <v>0</v>
      </c>
      <c r="DEB44" s="224">
        <f>'2-ORÇAMENTO'!DED44</f>
        <v>0</v>
      </c>
      <c r="DEC44" s="225">
        <f>'2-ORÇAMENTO'!DEC44</f>
        <v>0</v>
      </c>
      <c r="DED44" s="224">
        <f>'2-ORÇAMENTO'!DEF44</f>
        <v>0</v>
      </c>
      <c r="DEE44" s="225">
        <f>'2-ORÇAMENTO'!DEE44</f>
        <v>0</v>
      </c>
      <c r="DEF44" s="224">
        <f>'2-ORÇAMENTO'!DEH44</f>
        <v>0</v>
      </c>
      <c r="DEG44" s="225">
        <f>'2-ORÇAMENTO'!DEG44</f>
        <v>0</v>
      </c>
      <c r="DEH44" s="224">
        <f>'2-ORÇAMENTO'!DEJ44</f>
        <v>0</v>
      </c>
      <c r="DEI44" s="225">
        <f>'2-ORÇAMENTO'!DEI44</f>
        <v>0</v>
      </c>
      <c r="DEJ44" s="224">
        <f>'2-ORÇAMENTO'!DEL44</f>
        <v>0</v>
      </c>
      <c r="DEK44" s="225">
        <f>'2-ORÇAMENTO'!DEK44</f>
        <v>0</v>
      </c>
      <c r="DEL44" s="224">
        <f>'2-ORÇAMENTO'!DEN44</f>
        <v>0</v>
      </c>
      <c r="DEM44" s="225">
        <f>'2-ORÇAMENTO'!DEM44</f>
        <v>0</v>
      </c>
      <c r="DEN44" s="224">
        <f>'2-ORÇAMENTO'!DEP44</f>
        <v>0</v>
      </c>
      <c r="DEO44" s="225">
        <f>'2-ORÇAMENTO'!DEO44</f>
        <v>0</v>
      </c>
      <c r="DEP44" s="224">
        <f>'2-ORÇAMENTO'!DER44</f>
        <v>0</v>
      </c>
      <c r="DEQ44" s="225">
        <f>'2-ORÇAMENTO'!DEQ44</f>
        <v>0</v>
      </c>
      <c r="DER44" s="224">
        <f>'2-ORÇAMENTO'!DET44</f>
        <v>0</v>
      </c>
      <c r="DES44" s="225">
        <f>'2-ORÇAMENTO'!DES44</f>
        <v>0</v>
      </c>
      <c r="DET44" s="224">
        <f>'2-ORÇAMENTO'!DEV44</f>
        <v>0</v>
      </c>
      <c r="DEU44" s="225">
        <f>'2-ORÇAMENTO'!DEU44</f>
        <v>0</v>
      </c>
      <c r="DEV44" s="224">
        <f>'2-ORÇAMENTO'!DEX44</f>
        <v>0</v>
      </c>
      <c r="DEW44" s="225">
        <f>'2-ORÇAMENTO'!DEW44</f>
        <v>0</v>
      </c>
      <c r="DEX44" s="224">
        <f>'2-ORÇAMENTO'!DEZ44</f>
        <v>0</v>
      </c>
      <c r="DEY44" s="225">
        <f>'2-ORÇAMENTO'!DEY44</f>
        <v>0</v>
      </c>
      <c r="DEZ44" s="224">
        <f>'2-ORÇAMENTO'!DFB44</f>
        <v>0</v>
      </c>
      <c r="DFA44" s="225">
        <f>'2-ORÇAMENTO'!DFA44</f>
        <v>0</v>
      </c>
      <c r="DFB44" s="224">
        <f>'2-ORÇAMENTO'!DFD44</f>
        <v>0</v>
      </c>
      <c r="DFC44" s="225">
        <f>'2-ORÇAMENTO'!DFC44</f>
        <v>0</v>
      </c>
      <c r="DFD44" s="224">
        <f>'2-ORÇAMENTO'!DFF44</f>
        <v>0</v>
      </c>
      <c r="DFE44" s="225">
        <f>'2-ORÇAMENTO'!DFE44</f>
        <v>0</v>
      </c>
      <c r="DFF44" s="224">
        <f>'2-ORÇAMENTO'!DFH44</f>
        <v>0</v>
      </c>
      <c r="DFG44" s="225">
        <f>'2-ORÇAMENTO'!DFG44</f>
        <v>0</v>
      </c>
      <c r="DFH44" s="224">
        <f>'2-ORÇAMENTO'!DFJ44</f>
        <v>0</v>
      </c>
      <c r="DFI44" s="225">
        <f>'2-ORÇAMENTO'!DFI44</f>
        <v>0</v>
      </c>
      <c r="DFJ44" s="224">
        <f>'2-ORÇAMENTO'!DFL44</f>
        <v>0</v>
      </c>
      <c r="DFK44" s="225">
        <f>'2-ORÇAMENTO'!DFK44</f>
        <v>0</v>
      </c>
      <c r="DFL44" s="224">
        <f>'2-ORÇAMENTO'!DFN44</f>
        <v>0</v>
      </c>
      <c r="DFM44" s="225">
        <f>'2-ORÇAMENTO'!DFM44</f>
        <v>0</v>
      </c>
      <c r="DFN44" s="224">
        <f>'2-ORÇAMENTO'!DFP44</f>
        <v>0</v>
      </c>
      <c r="DFO44" s="225">
        <f>'2-ORÇAMENTO'!DFO44</f>
        <v>0</v>
      </c>
      <c r="DFP44" s="224">
        <f>'2-ORÇAMENTO'!DFR44</f>
        <v>0</v>
      </c>
      <c r="DFQ44" s="225">
        <f>'2-ORÇAMENTO'!DFQ44</f>
        <v>0</v>
      </c>
      <c r="DFR44" s="224">
        <f>'2-ORÇAMENTO'!DFT44</f>
        <v>0</v>
      </c>
      <c r="DFS44" s="225">
        <f>'2-ORÇAMENTO'!DFS44</f>
        <v>0</v>
      </c>
      <c r="DFT44" s="224">
        <f>'2-ORÇAMENTO'!DFV44</f>
        <v>0</v>
      </c>
      <c r="DFU44" s="225">
        <f>'2-ORÇAMENTO'!DFU44</f>
        <v>0</v>
      </c>
      <c r="DFV44" s="224">
        <f>'2-ORÇAMENTO'!DFX44</f>
        <v>0</v>
      </c>
      <c r="DFW44" s="225">
        <f>'2-ORÇAMENTO'!DFW44</f>
        <v>0</v>
      </c>
      <c r="DFX44" s="224">
        <f>'2-ORÇAMENTO'!DFZ44</f>
        <v>0</v>
      </c>
      <c r="DFY44" s="225">
        <f>'2-ORÇAMENTO'!DFY44</f>
        <v>0</v>
      </c>
      <c r="DFZ44" s="224">
        <f>'2-ORÇAMENTO'!DGB44</f>
        <v>0</v>
      </c>
      <c r="DGA44" s="225">
        <f>'2-ORÇAMENTO'!DGA44</f>
        <v>0</v>
      </c>
      <c r="DGB44" s="224">
        <f>'2-ORÇAMENTO'!DGD44</f>
        <v>0</v>
      </c>
      <c r="DGC44" s="225">
        <f>'2-ORÇAMENTO'!DGC44</f>
        <v>0</v>
      </c>
      <c r="DGD44" s="224">
        <f>'2-ORÇAMENTO'!DGF44</f>
        <v>0</v>
      </c>
      <c r="DGE44" s="225">
        <f>'2-ORÇAMENTO'!DGE44</f>
        <v>0</v>
      </c>
      <c r="DGF44" s="224">
        <f>'2-ORÇAMENTO'!DGH44</f>
        <v>0</v>
      </c>
      <c r="DGG44" s="225">
        <f>'2-ORÇAMENTO'!DGG44</f>
        <v>0</v>
      </c>
      <c r="DGH44" s="224">
        <f>'2-ORÇAMENTO'!DGJ44</f>
        <v>0</v>
      </c>
      <c r="DGI44" s="225">
        <f>'2-ORÇAMENTO'!DGI44</f>
        <v>0</v>
      </c>
      <c r="DGJ44" s="224">
        <f>'2-ORÇAMENTO'!DGL44</f>
        <v>0</v>
      </c>
      <c r="DGK44" s="225">
        <f>'2-ORÇAMENTO'!DGK44</f>
        <v>0</v>
      </c>
      <c r="DGL44" s="224">
        <f>'2-ORÇAMENTO'!DGN44</f>
        <v>0</v>
      </c>
      <c r="DGM44" s="225">
        <f>'2-ORÇAMENTO'!DGM44</f>
        <v>0</v>
      </c>
      <c r="DGN44" s="224">
        <f>'2-ORÇAMENTO'!DGP44</f>
        <v>0</v>
      </c>
      <c r="DGO44" s="225">
        <f>'2-ORÇAMENTO'!DGO44</f>
        <v>0</v>
      </c>
      <c r="DGP44" s="224">
        <f>'2-ORÇAMENTO'!DGR44</f>
        <v>0</v>
      </c>
      <c r="DGQ44" s="225">
        <f>'2-ORÇAMENTO'!DGQ44</f>
        <v>0</v>
      </c>
      <c r="DGR44" s="224">
        <f>'2-ORÇAMENTO'!DGT44</f>
        <v>0</v>
      </c>
      <c r="DGS44" s="225">
        <f>'2-ORÇAMENTO'!DGS44</f>
        <v>0</v>
      </c>
      <c r="DGT44" s="224">
        <f>'2-ORÇAMENTO'!DGV44</f>
        <v>0</v>
      </c>
      <c r="DGU44" s="225">
        <f>'2-ORÇAMENTO'!DGU44</f>
        <v>0</v>
      </c>
      <c r="DGV44" s="224">
        <f>'2-ORÇAMENTO'!DGX44</f>
        <v>0</v>
      </c>
      <c r="DGW44" s="225">
        <f>'2-ORÇAMENTO'!DGW44</f>
        <v>0</v>
      </c>
      <c r="DGX44" s="224">
        <f>'2-ORÇAMENTO'!DGZ44</f>
        <v>0</v>
      </c>
      <c r="DGY44" s="225">
        <f>'2-ORÇAMENTO'!DGY44</f>
        <v>0</v>
      </c>
      <c r="DGZ44" s="224">
        <f>'2-ORÇAMENTO'!DHB44</f>
        <v>0</v>
      </c>
      <c r="DHA44" s="225">
        <f>'2-ORÇAMENTO'!DHA44</f>
        <v>0</v>
      </c>
      <c r="DHB44" s="224">
        <f>'2-ORÇAMENTO'!DHD44</f>
        <v>0</v>
      </c>
      <c r="DHC44" s="225">
        <f>'2-ORÇAMENTO'!DHC44</f>
        <v>0</v>
      </c>
      <c r="DHD44" s="224">
        <f>'2-ORÇAMENTO'!DHF44</f>
        <v>0</v>
      </c>
      <c r="DHE44" s="225">
        <f>'2-ORÇAMENTO'!DHE44</f>
        <v>0</v>
      </c>
      <c r="DHF44" s="224">
        <f>'2-ORÇAMENTO'!DHH44</f>
        <v>0</v>
      </c>
      <c r="DHG44" s="225">
        <f>'2-ORÇAMENTO'!DHG44</f>
        <v>0</v>
      </c>
      <c r="DHH44" s="224">
        <f>'2-ORÇAMENTO'!DHJ44</f>
        <v>0</v>
      </c>
      <c r="DHI44" s="225">
        <f>'2-ORÇAMENTO'!DHI44</f>
        <v>0</v>
      </c>
      <c r="DHJ44" s="224">
        <f>'2-ORÇAMENTO'!DHL44</f>
        <v>0</v>
      </c>
      <c r="DHK44" s="225">
        <f>'2-ORÇAMENTO'!DHK44</f>
        <v>0</v>
      </c>
      <c r="DHL44" s="224">
        <f>'2-ORÇAMENTO'!DHN44</f>
        <v>0</v>
      </c>
      <c r="DHM44" s="225">
        <f>'2-ORÇAMENTO'!DHM44</f>
        <v>0</v>
      </c>
      <c r="DHN44" s="224">
        <f>'2-ORÇAMENTO'!DHP44</f>
        <v>0</v>
      </c>
      <c r="DHO44" s="225">
        <f>'2-ORÇAMENTO'!DHO44</f>
        <v>0</v>
      </c>
      <c r="DHP44" s="224">
        <f>'2-ORÇAMENTO'!DHR44</f>
        <v>0</v>
      </c>
      <c r="DHQ44" s="225">
        <f>'2-ORÇAMENTO'!DHQ44</f>
        <v>0</v>
      </c>
      <c r="DHR44" s="224">
        <f>'2-ORÇAMENTO'!DHT44</f>
        <v>0</v>
      </c>
      <c r="DHS44" s="225">
        <f>'2-ORÇAMENTO'!DHS44</f>
        <v>0</v>
      </c>
      <c r="DHT44" s="224">
        <f>'2-ORÇAMENTO'!DHV44</f>
        <v>0</v>
      </c>
      <c r="DHU44" s="225">
        <f>'2-ORÇAMENTO'!DHU44</f>
        <v>0</v>
      </c>
      <c r="DHV44" s="224">
        <f>'2-ORÇAMENTO'!DHX44</f>
        <v>0</v>
      </c>
      <c r="DHW44" s="225">
        <f>'2-ORÇAMENTO'!DHW44</f>
        <v>0</v>
      </c>
      <c r="DHX44" s="224">
        <f>'2-ORÇAMENTO'!DHZ44</f>
        <v>0</v>
      </c>
      <c r="DHY44" s="225">
        <f>'2-ORÇAMENTO'!DHY44</f>
        <v>0</v>
      </c>
      <c r="DHZ44" s="224">
        <f>'2-ORÇAMENTO'!DIB44</f>
        <v>0</v>
      </c>
      <c r="DIA44" s="225">
        <f>'2-ORÇAMENTO'!DIA44</f>
        <v>0</v>
      </c>
      <c r="DIB44" s="224">
        <f>'2-ORÇAMENTO'!DID44</f>
        <v>0</v>
      </c>
      <c r="DIC44" s="225">
        <f>'2-ORÇAMENTO'!DIC44</f>
        <v>0</v>
      </c>
      <c r="DID44" s="224">
        <f>'2-ORÇAMENTO'!DIF44</f>
        <v>0</v>
      </c>
      <c r="DIE44" s="225">
        <f>'2-ORÇAMENTO'!DIE44</f>
        <v>0</v>
      </c>
      <c r="DIF44" s="224">
        <f>'2-ORÇAMENTO'!DIH44</f>
        <v>0</v>
      </c>
      <c r="DIG44" s="225">
        <f>'2-ORÇAMENTO'!DIG44</f>
        <v>0</v>
      </c>
      <c r="DIH44" s="224">
        <f>'2-ORÇAMENTO'!DIJ44</f>
        <v>0</v>
      </c>
      <c r="DII44" s="225">
        <f>'2-ORÇAMENTO'!DII44</f>
        <v>0</v>
      </c>
      <c r="DIJ44" s="224">
        <f>'2-ORÇAMENTO'!DIL44</f>
        <v>0</v>
      </c>
      <c r="DIK44" s="225">
        <f>'2-ORÇAMENTO'!DIK44</f>
        <v>0</v>
      </c>
      <c r="DIL44" s="224">
        <f>'2-ORÇAMENTO'!DIN44</f>
        <v>0</v>
      </c>
      <c r="DIM44" s="225">
        <f>'2-ORÇAMENTO'!DIM44</f>
        <v>0</v>
      </c>
      <c r="DIN44" s="224">
        <f>'2-ORÇAMENTO'!DIP44</f>
        <v>0</v>
      </c>
      <c r="DIO44" s="225">
        <f>'2-ORÇAMENTO'!DIO44</f>
        <v>0</v>
      </c>
      <c r="DIP44" s="224">
        <f>'2-ORÇAMENTO'!DIR44</f>
        <v>0</v>
      </c>
      <c r="DIQ44" s="225">
        <f>'2-ORÇAMENTO'!DIQ44</f>
        <v>0</v>
      </c>
      <c r="DIR44" s="224">
        <f>'2-ORÇAMENTO'!DIT44</f>
        <v>0</v>
      </c>
      <c r="DIS44" s="225">
        <f>'2-ORÇAMENTO'!DIS44</f>
        <v>0</v>
      </c>
      <c r="DIT44" s="224">
        <f>'2-ORÇAMENTO'!DIV44</f>
        <v>0</v>
      </c>
      <c r="DIU44" s="225">
        <f>'2-ORÇAMENTO'!DIU44</f>
        <v>0</v>
      </c>
      <c r="DIV44" s="224">
        <f>'2-ORÇAMENTO'!DIX44</f>
        <v>0</v>
      </c>
      <c r="DIW44" s="225">
        <f>'2-ORÇAMENTO'!DIW44</f>
        <v>0</v>
      </c>
      <c r="DIX44" s="224">
        <f>'2-ORÇAMENTO'!DIZ44</f>
        <v>0</v>
      </c>
      <c r="DIY44" s="225">
        <f>'2-ORÇAMENTO'!DIY44</f>
        <v>0</v>
      </c>
      <c r="DIZ44" s="224">
        <f>'2-ORÇAMENTO'!DJB44</f>
        <v>0</v>
      </c>
      <c r="DJA44" s="225">
        <f>'2-ORÇAMENTO'!DJA44</f>
        <v>0</v>
      </c>
      <c r="DJB44" s="224">
        <f>'2-ORÇAMENTO'!DJD44</f>
        <v>0</v>
      </c>
      <c r="DJC44" s="225">
        <f>'2-ORÇAMENTO'!DJC44</f>
        <v>0</v>
      </c>
      <c r="DJD44" s="224">
        <f>'2-ORÇAMENTO'!DJF44</f>
        <v>0</v>
      </c>
      <c r="DJE44" s="225">
        <f>'2-ORÇAMENTO'!DJE44</f>
        <v>0</v>
      </c>
      <c r="DJF44" s="224">
        <f>'2-ORÇAMENTO'!DJH44</f>
        <v>0</v>
      </c>
      <c r="DJG44" s="225">
        <f>'2-ORÇAMENTO'!DJG44</f>
        <v>0</v>
      </c>
      <c r="DJH44" s="224">
        <f>'2-ORÇAMENTO'!DJJ44</f>
        <v>0</v>
      </c>
      <c r="DJI44" s="225">
        <f>'2-ORÇAMENTO'!DJI44</f>
        <v>0</v>
      </c>
      <c r="DJJ44" s="224">
        <f>'2-ORÇAMENTO'!DJL44</f>
        <v>0</v>
      </c>
      <c r="DJK44" s="225">
        <f>'2-ORÇAMENTO'!DJK44</f>
        <v>0</v>
      </c>
      <c r="DJL44" s="224">
        <f>'2-ORÇAMENTO'!DJN44</f>
        <v>0</v>
      </c>
      <c r="DJM44" s="225">
        <f>'2-ORÇAMENTO'!DJM44</f>
        <v>0</v>
      </c>
      <c r="DJN44" s="224">
        <f>'2-ORÇAMENTO'!DJP44</f>
        <v>0</v>
      </c>
      <c r="DJO44" s="225">
        <f>'2-ORÇAMENTO'!DJO44</f>
        <v>0</v>
      </c>
      <c r="DJP44" s="224">
        <f>'2-ORÇAMENTO'!DJR44</f>
        <v>0</v>
      </c>
      <c r="DJQ44" s="225">
        <f>'2-ORÇAMENTO'!DJQ44</f>
        <v>0</v>
      </c>
      <c r="DJR44" s="224">
        <f>'2-ORÇAMENTO'!DJT44</f>
        <v>0</v>
      </c>
      <c r="DJS44" s="225">
        <f>'2-ORÇAMENTO'!DJS44</f>
        <v>0</v>
      </c>
      <c r="DJT44" s="224">
        <f>'2-ORÇAMENTO'!DJV44</f>
        <v>0</v>
      </c>
      <c r="DJU44" s="225">
        <f>'2-ORÇAMENTO'!DJU44</f>
        <v>0</v>
      </c>
      <c r="DJV44" s="224">
        <f>'2-ORÇAMENTO'!DJX44</f>
        <v>0</v>
      </c>
      <c r="DJW44" s="225">
        <f>'2-ORÇAMENTO'!DJW44</f>
        <v>0</v>
      </c>
      <c r="DJX44" s="224">
        <f>'2-ORÇAMENTO'!DJZ44</f>
        <v>0</v>
      </c>
      <c r="DJY44" s="225">
        <f>'2-ORÇAMENTO'!DJY44</f>
        <v>0</v>
      </c>
      <c r="DJZ44" s="224">
        <f>'2-ORÇAMENTO'!DKB44</f>
        <v>0</v>
      </c>
      <c r="DKA44" s="225">
        <f>'2-ORÇAMENTO'!DKA44</f>
        <v>0</v>
      </c>
      <c r="DKB44" s="224">
        <f>'2-ORÇAMENTO'!DKD44</f>
        <v>0</v>
      </c>
      <c r="DKC44" s="225">
        <f>'2-ORÇAMENTO'!DKC44</f>
        <v>0</v>
      </c>
      <c r="DKD44" s="224">
        <f>'2-ORÇAMENTO'!DKF44</f>
        <v>0</v>
      </c>
      <c r="DKE44" s="225">
        <f>'2-ORÇAMENTO'!DKE44</f>
        <v>0</v>
      </c>
      <c r="DKF44" s="224">
        <f>'2-ORÇAMENTO'!DKH44</f>
        <v>0</v>
      </c>
      <c r="DKG44" s="225">
        <f>'2-ORÇAMENTO'!DKG44</f>
        <v>0</v>
      </c>
      <c r="DKH44" s="224">
        <f>'2-ORÇAMENTO'!DKJ44</f>
        <v>0</v>
      </c>
      <c r="DKI44" s="225">
        <f>'2-ORÇAMENTO'!DKI44</f>
        <v>0</v>
      </c>
      <c r="DKJ44" s="224">
        <f>'2-ORÇAMENTO'!DKL44</f>
        <v>0</v>
      </c>
      <c r="DKK44" s="225">
        <f>'2-ORÇAMENTO'!DKK44</f>
        <v>0</v>
      </c>
      <c r="DKL44" s="224">
        <f>'2-ORÇAMENTO'!DKN44</f>
        <v>0</v>
      </c>
      <c r="DKM44" s="225">
        <f>'2-ORÇAMENTO'!DKM44</f>
        <v>0</v>
      </c>
      <c r="DKN44" s="224">
        <f>'2-ORÇAMENTO'!DKP44</f>
        <v>0</v>
      </c>
      <c r="DKO44" s="225">
        <f>'2-ORÇAMENTO'!DKO44</f>
        <v>0</v>
      </c>
      <c r="DKP44" s="224">
        <f>'2-ORÇAMENTO'!DKR44</f>
        <v>0</v>
      </c>
      <c r="DKQ44" s="225">
        <f>'2-ORÇAMENTO'!DKQ44</f>
        <v>0</v>
      </c>
      <c r="DKR44" s="224">
        <f>'2-ORÇAMENTO'!DKT44</f>
        <v>0</v>
      </c>
      <c r="DKS44" s="225">
        <f>'2-ORÇAMENTO'!DKS44</f>
        <v>0</v>
      </c>
      <c r="DKT44" s="224">
        <f>'2-ORÇAMENTO'!DKV44</f>
        <v>0</v>
      </c>
      <c r="DKU44" s="225">
        <f>'2-ORÇAMENTO'!DKU44</f>
        <v>0</v>
      </c>
      <c r="DKV44" s="224">
        <f>'2-ORÇAMENTO'!DKX44</f>
        <v>0</v>
      </c>
      <c r="DKW44" s="225">
        <f>'2-ORÇAMENTO'!DKW44</f>
        <v>0</v>
      </c>
      <c r="DKX44" s="224">
        <f>'2-ORÇAMENTO'!DKZ44</f>
        <v>0</v>
      </c>
      <c r="DKY44" s="225">
        <f>'2-ORÇAMENTO'!DKY44</f>
        <v>0</v>
      </c>
      <c r="DKZ44" s="224">
        <f>'2-ORÇAMENTO'!DLB44</f>
        <v>0</v>
      </c>
      <c r="DLA44" s="225">
        <f>'2-ORÇAMENTO'!DLA44</f>
        <v>0</v>
      </c>
      <c r="DLB44" s="224">
        <f>'2-ORÇAMENTO'!DLD44</f>
        <v>0</v>
      </c>
      <c r="DLC44" s="225">
        <f>'2-ORÇAMENTO'!DLC44</f>
        <v>0</v>
      </c>
      <c r="DLD44" s="224">
        <f>'2-ORÇAMENTO'!DLF44</f>
        <v>0</v>
      </c>
      <c r="DLE44" s="225">
        <f>'2-ORÇAMENTO'!DLE44</f>
        <v>0</v>
      </c>
      <c r="DLF44" s="224">
        <f>'2-ORÇAMENTO'!DLH44</f>
        <v>0</v>
      </c>
      <c r="DLG44" s="225">
        <f>'2-ORÇAMENTO'!DLG44</f>
        <v>0</v>
      </c>
      <c r="DLH44" s="224">
        <f>'2-ORÇAMENTO'!DLJ44</f>
        <v>0</v>
      </c>
      <c r="DLI44" s="225">
        <f>'2-ORÇAMENTO'!DLI44</f>
        <v>0</v>
      </c>
      <c r="DLJ44" s="224">
        <f>'2-ORÇAMENTO'!DLL44</f>
        <v>0</v>
      </c>
      <c r="DLK44" s="225">
        <f>'2-ORÇAMENTO'!DLK44</f>
        <v>0</v>
      </c>
      <c r="DLL44" s="224">
        <f>'2-ORÇAMENTO'!DLN44</f>
        <v>0</v>
      </c>
      <c r="DLM44" s="225">
        <f>'2-ORÇAMENTO'!DLM44</f>
        <v>0</v>
      </c>
      <c r="DLN44" s="224">
        <f>'2-ORÇAMENTO'!DLP44</f>
        <v>0</v>
      </c>
      <c r="DLO44" s="225">
        <f>'2-ORÇAMENTO'!DLO44</f>
        <v>0</v>
      </c>
      <c r="DLP44" s="224">
        <f>'2-ORÇAMENTO'!DLR44</f>
        <v>0</v>
      </c>
      <c r="DLQ44" s="225">
        <f>'2-ORÇAMENTO'!DLQ44</f>
        <v>0</v>
      </c>
      <c r="DLR44" s="224">
        <f>'2-ORÇAMENTO'!DLT44</f>
        <v>0</v>
      </c>
      <c r="DLS44" s="225">
        <f>'2-ORÇAMENTO'!DLS44</f>
        <v>0</v>
      </c>
      <c r="DLT44" s="224">
        <f>'2-ORÇAMENTO'!DLV44</f>
        <v>0</v>
      </c>
      <c r="DLU44" s="225">
        <f>'2-ORÇAMENTO'!DLU44</f>
        <v>0</v>
      </c>
      <c r="DLV44" s="224">
        <f>'2-ORÇAMENTO'!DLX44</f>
        <v>0</v>
      </c>
      <c r="DLW44" s="225">
        <f>'2-ORÇAMENTO'!DLW44</f>
        <v>0</v>
      </c>
      <c r="DLX44" s="224">
        <f>'2-ORÇAMENTO'!DLZ44</f>
        <v>0</v>
      </c>
      <c r="DLY44" s="225">
        <f>'2-ORÇAMENTO'!DLY44</f>
        <v>0</v>
      </c>
      <c r="DLZ44" s="224">
        <f>'2-ORÇAMENTO'!DMB44</f>
        <v>0</v>
      </c>
      <c r="DMA44" s="225">
        <f>'2-ORÇAMENTO'!DMA44</f>
        <v>0</v>
      </c>
      <c r="DMB44" s="224">
        <f>'2-ORÇAMENTO'!DMD44</f>
        <v>0</v>
      </c>
      <c r="DMC44" s="225">
        <f>'2-ORÇAMENTO'!DMC44</f>
        <v>0</v>
      </c>
      <c r="DMD44" s="224">
        <f>'2-ORÇAMENTO'!DMF44</f>
        <v>0</v>
      </c>
      <c r="DME44" s="225">
        <f>'2-ORÇAMENTO'!DME44</f>
        <v>0</v>
      </c>
      <c r="DMF44" s="224">
        <f>'2-ORÇAMENTO'!DMH44</f>
        <v>0</v>
      </c>
      <c r="DMG44" s="225">
        <f>'2-ORÇAMENTO'!DMG44</f>
        <v>0</v>
      </c>
      <c r="DMH44" s="224">
        <f>'2-ORÇAMENTO'!DMJ44</f>
        <v>0</v>
      </c>
      <c r="DMI44" s="225">
        <f>'2-ORÇAMENTO'!DMI44</f>
        <v>0</v>
      </c>
      <c r="DMJ44" s="224">
        <f>'2-ORÇAMENTO'!DML44</f>
        <v>0</v>
      </c>
      <c r="DMK44" s="225">
        <f>'2-ORÇAMENTO'!DMK44</f>
        <v>0</v>
      </c>
      <c r="DML44" s="224">
        <f>'2-ORÇAMENTO'!DMN44</f>
        <v>0</v>
      </c>
      <c r="DMM44" s="225">
        <f>'2-ORÇAMENTO'!DMM44</f>
        <v>0</v>
      </c>
      <c r="DMN44" s="224">
        <f>'2-ORÇAMENTO'!DMP44</f>
        <v>0</v>
      </c>
      <c r="DMO44" s="225">
        <f>'2-ORÇAMENTO'!DMO44</f>
        <v>0</v>
      </c>
      <c r="DMP44" s="224">
        <f>'2-ORÇAMENTO'!DMR44</f>
        <v>0</v>
      </c>
      <c r="DMQ44" s="225">
        <f>'2-ORÇAMENTO'!DMQ44</f>
        <v>0</v>
      </c>
      <c r="DMR44" s="224">
        <f>'2-ORÇAMENTO'!DMT44</f>
        <v>0</v>
      </c>
      <c r="DMS44" s="225">
        <f>'2-ORÇAMENTO'!DMS44</f>
        <v>0</v>
      </c>
      <c r="DMT44" s="224">
        <f>'2-ORÇAMENTO'!DMV44</f>
        <v>0</v>
      </c>
      <c r="DMU44" s="225">
        <f>'2-ORÇAMENTO'!DMU44</f>
        <v>0</v>
      </c>
      <c r="DMV44" s="224">
        <f>'2-ORÇAMENTO'!DMX44</f>
        <v>0</v>
      </c>
      <c r="DMW44" s="225">
        <f>'2-ORÇAMENTO'!DMW44</f>
        <v>0</v>
      </c>
      <c r="DMX44" s="224">
        <f>'2-ORÇAMENTO'!DMZ44</f>
        <v>0</v>
      </c>
      <c r="DMY44" s="225">
        <f>'2-ORÇAMENTO'!DMY44</f>
        <v>0</v>
      </c>
      <c r="DMZ44" s="224">
        <f>'2-ORÇAMENTO'!DNB44</f>
        <v>0</v>
      </c>
      <c r="DNA44" s="225">
        <f>'2-ORÇAMENTO'!DNA44</f>
        <v>0</v>
      </c>
      <c r="DNB44" s="224">
        <f>'2-ORÇAMENTO'!DND44</f>
        <v>0</v>
      </c>
      <c r="DNC44" s="225">
        <f>'2-ORÇAMENTO'!DNC44</f>
        <v>0</v>
      </c>
      <c r="DND44" s="224">
        <f>'2-ORÇAMENTO'!DNF44</f>
        <v>0</v>
      </c>
      <c r="DNE44" s="225">
        <f>'2-ORÇAMENTO'!DNE44</f>
        <v>0</v>
      </c>
      <c r="DNF44" s="224">
        <f>'2-ORÇAMENTO'!DNH44</f>
        <v>0</v>
      </c>
      <c r="DNG44" s="225">
        <f>'2-ORÇAMENTO'!DNG44</f>
        <v>0</v>
      </c>
      <c r="DNH44" s="224">
        <f>'2-ORÇAMENTO'!DNJ44</f>
        <v>0</v>
      </c>
      <c r="DNI44" s="225">
        <f>'2-ORÇAMENTO'!DNI44</f>
        <v>0</v>
      </c>
      <c r="DNJ44" s="224">
        <f>'2-ORÇAMENTO'!DNL44</f>
        <v>0</v>
      </c>
      <c r="DNK44" s="225">
        <f>'2-ORÇAMENTO'!DNK44</f>
        <v>0</v>
      </c>
      <c r="DNL44" s="224">
        <f>'2-ORÇAMENTO'!DNN44</f>
        <v>0</v>
      </c>
      <c r="DNM44" s="225">
        <f>'2-ORÇAMENTO'!DNM44</f>
        <v>0</v>
      </c>
      <c r="DNN44" s="224">
        <f>'2-ORÇAMENTO'!DNP44</f>
        <v>0</v>
      </c>
      <c r="DNO44" s="225">
        <f>'2-ORÇAMENTO'!DNO44</f>
        <v>0</v>
      </c>
      <c r="DNP44" s="224">
        <f>'2-ORÇAMENTO'!DNR44</f>
        <v>0</v>
      </c>
      <c r="DNQ44" s="225">
        <f>'2-ORÇAMENTO'!DNQ44</f>
        <v>0</v>
      </c>
      <c r="DNR44" s="224">
        <f>'2-ORÇAMENTO'!DNT44</f>
        <v>0</v>
      </c>
      <c r="DNS44" s="225">
        <f>'2-ORÇAMENTO'!DNS44</f>
        <v>0</v>
      </c>
      <c r="DNT44" s="224">
        <f>'2-ORÇAMENTO'!DNV44</f>
        <v>0</v>
      </c>
      <c r="DNU44" s="225">
        <f>'2-ORÇAMENTO'!DNU44</f>
        <v>0</v>
      </c>
      <c r="DNV44" s="224">
        <f>'2-ORÇAMENTO'!DNX44</f>
        <v>0</v>
      </c>
      <c r="DNW44" s="225">
        <f>'2-ORÇAMENTO'!DNW44</f>
        <v>0</v>
      </c>
      <c r="DNX44" s="224">
        <f>'2-ORÇAMENTO'!DNZ44</f>
        <v>0</v>
      </c>
      <c r="DNY44" s="225">
        <f>'2-ORÇAMENTO'!DNY44</f>
        <v>0</v>
      </c>
      <c r="DNZ44" s="224">
        <f>'2-ORÇAMENTO'!DOB44</f>
        <v>0</v>
      </c>
      <c r="DOA44" s="225">
        <f>'2-ORÇAMENTO'!DOA44</f>
        <v>0</v>
      </c>
      <c r="DOB44" s="224">
        <f>'2-ORÇAMENTO'!DOD44</f>
        <v>0</v>
      </c>
      <c r="DOC44" s="225">
        <f>'2-ORÇAMENTO'!DOC44</f>
        <v>0</v>
      </c>
      <c r="DOD44" s="224">
        <f>'2-ORÇAMENTO'!DOF44</f>
        <v>0</v>
      </c>
      <c r="DOE44" s="225">
        <f>'2-ORÇAMENTO'!DOE44</f>
        <v>0</v>
      </c>
      <c r="DOF44" s="224">
        <f>'2-ORÇAMENTO'!DOH44</f>
        <v>0</v>
      </c>
      <c r="DOG44" s="225">
        <f>'2-ORÇAMENTO'!DOG44</f>
        <v>0</v>
      </c>
      <c r="DOH44" s="224">
        <f>'2-ORÇAMENTO'!DOJ44</f>
        <v>0</v>
      </c>
      <c r="DOI44" s="225">
        <f>'2-ORÇAMENTO'!DOI44</f>
        <v>0</v>
      </c>
      <c r="DOJ44" s="224">
        <f>'2-ORÇAMENTO'!DOL44</f>
        <v>0</v>
      </c>
      <c r="DOK44" s="225">
        <f>'2-ORÇAMENTO'!DOK44</f>
        <v>0</v>
      </c>
      <c r="DOL44" s="224">
        <f>'2-ORÇAMENTO'!DON44</f>
        <v>0</v>
      </c>
      <c r="DOM44" s="225">
        <f>'2-ORÇAMENTO'!DOM44</f>
        <v>0</v>
      </c>
      <c r="DON44" s="224">
        <f>'2-ORÇAMENTO'!DOP44</f>
        <v>0</v>
      </c>
      <c r="DOO44" s="225">
        <f>'2-ORÇAMENTO'!DOO44</f>
        <v>0</v>
      </c>
      <c r="DOP44" s="224">
        <f>'2-ORÇAMENTO'!DOR44</f>
        <v>0</v>
      </c>
      <c r="DOQ44" s="225">
        <f>'2-ORÇAMENTO'!DOQ44</f>
        <v>0</v>
      </c>
      <c r="DOR44" s="224">
        <f>'2-ORÇAMENTO'!DOT44</f>
        <v>0</v>
      </c>
      <c r="DOS44" s="225">
        <f>'2-ORÇAMENTO'!DOS44</f>
        <v>0</v>
      </c>
      <c r="DOT44" s="224">
        <f>'2-ORÇAMENTO'!DOV44</f>
        <v>0</v>
      </c>
      <c r="DOU44" s="225">
        <f>'2-ORÇAMENTO'!DOU44</f>
        <v>0</v>
      </c>
      <c r="DOV44" s="224">
        <f>'2-ORÇAMENTO'!DOX44</f>
        <v>0</v>
      </c>
      <c r="DOW44" s="225">
        <f>'2-ORÇAMENTO'!DOW44</f>
        <v>0</v>
      </c>
      <c r="DOX44" s="224">
        <f>'2-ORÇAMENTO'!DOZ44</f>
        <v>0</v>
      </c>
      <c r="DOY44" s="225">
        <f>'2-ORÇAMENTO'!DOY44</f>
        <v>0</v>
      </c>
      <c r="DOZ44" s="224">
        <f>'2-ORÇAMENTO'!DPB44</f>
        <v>0</v>
      </c>
      <c r="DPA44" s="225">
        <f>'2-ORÇAMENTO'!DPA44</f>
        <v>0</v>
      </c>
      <c r="DPB44" s="224">
        <f>'2-ORÇAMENTO'!DPD44</f>
        <v>0</v>
      </c>
      <c r="DPC44" s="225">
        <f>'2-ORÇAMENTO'!DPC44</f>
        <v>0</v>
      </c>
      <c r="DPD44" s="224">
        <f>'2-ORÇAMENTO'!DPF44</f>
        <v>0</v>
      </c>
      <c r="DPE44" s="225">
        <f>'2-ORÇAMENTO'!DPE44</f>
        <v>0</v>
      </c>
      <c r="DPF44" s="224">
        <f>'2-ORÇAMENTO'!DPH44</f>
        <v>0</v>
      </c>
      <c r="DPG44" s="225">
        <f>'2-ORÇAMENTO'!DPG44</f>
        <v>0</v>
      </c>
      <c r="DPH44" s="224">
        <f>'2-ORÇAMENTO'!DPJ44</f>
        <v>0</v>
      </c>
      <c r="DPI44" s="225">
        <f>'2-ORÇAMENTO'!DPI44</f>
        <v>0</v>
      </c>
      <c r="DPJ44" s="224">
        <f>'2-ORÇAMENTO'!DPL44</f>
        <v>0</v>
      </c>
      <c r="DPK44" s="225">
        <f>'2-ORÇAMENTO'!DPK44</f>
        <v>0</v>
      </c>
      <c r="DPL44" s="224">
        <f>'2-ORÇAMENTO'!DPN44</f>
        <v>0</v>
      </c>
      <c r="DPM44" s="225">
        <f>'2-ORÇAMENTO'!DPM44</f>
        <v>0</v>
      </c>
      <c r="DPN44" s="224">
        <f>'2-ORÇAMENTO'!DPP44</f>
        <v>0</v>
      </c>
      <c r="DPO44" s="225">
        <f>'2-ORÇAMENTO'!DPO44</f>
        <v>0</v>
      </c>
      <c r="DPP44" s="224">
        <f>'2-ORÇAMENTO'!DPR44</f>
        <v>0</v>
      </c>
      <c r="DPQ44" s="225">
        <f>'2-ORÇAMENTO'!DPQ44</f>
        <v>0</v>
      </c>
      <c r="DPR44" s="224">
        <f>'2-ORÇAMENTO'!DPT44</f>
        <v>0</v>
      </c>
      <c r="DPS44" s="225">
        <f>'2-ORÇAMENTO'!DPS44</f>
        <v>0</v>
      </c>
      <c r="DPT44" s="224">
        <f>'2-ORÇAMENTO'!DPV44</f>
        <v>0</v>
      </c>
      <c r="DPU44" s="225">
        <f>'2-ORÇAMENTO'!DPU44</f>
        <v>0</v>
      </c>
      <c r="DPV44" s="224">
        <f>'2-ORÇAMENTO'!DPX44</f>
        <v>0</v>
      </c>
      <c r="DPW44" s="225">
        <f>'2-ORÇAMENTO'!DPW44</f>
        <v>0</v>
      </c>
      <c r="DPX44" s="224">
        <f>'2-ORÇAMENTO'!DPZ44</f>
        <v>0</v>
      </c>
      <c r="DPY44" s="225">
        <f>'2-ORÇAMENTO'!DPY44</f>
        <v>0</v>
      </c>
      <c r="DPZ44" s="224">
        <f>'2-ORÇAMENTO'!DQB44</f>
        <v>0</v>
      </c>
      <c r="DQA44" s="225">
        <f>'2-ORÇAMENTO'!DQA44</f>
        <v>0</v>
      </c>
      <c r="DQB44" s="224">
        <f>'2-ORÇAMENTO'!DQD44</f>
        <v>0</v>
      </c>
      <c r="DQC44" s="225">
        <f>'2-ORÇAMENTO'!DQC44</f>
        <v>0</v>
      </c>
      <c r="DQD44" s="224">
        <f>'2-ORÇAMENTO'!DQF44</f>
        <v>0</v>
      </c>
      <c r="DQE44" s="225">
        <f>'2-ORÇAMENTO'!DQE44</f>
        <v>0</v>
      </c>
      <c r="DQF44" s="224">
        <f>'2-ORÇAMENTO'!DQH44</f>
        <v>0</v>
      </c>
      <c r="DQG44" s="225">
        <f>'2-ORÇAMENTO'!DQG44</f>
        <v>0</v>
      </c>
      <c r="DQH44" s="224">
        <f>'2-ORÇAMENTO'!DQJ44</f>
        <v>0</v>
      </c>
      <c r="DQI44" s="225">
        <f>'2-ORÇAMENTO'!DQI44</f>
        <v>0</v>
      </c>
      <c r="DQJ44" s="224">
        <f>'2-ORÇAMENTO'!DQL44</f>
        <v>0</v>
      </c>
      <c r="DQK44" s="225">
        <f>'2-ORÇAMENTO'!DQK44</f>
        <v>0</v>
      </c>
      <c r="DQL44" s="224">
        <f>'2-ORÇAMENTO'!DQN44</f>
        <v>0</v>
      </c>
      <c r="DQM44" s="225">
        <f>'2-ORÇAMENTO'!DQM44</f>
        <v>0</v>
      </c>
      <c r="DQN44" s="224">
        <f>'2-ORÇAMENTO'!DQP44</f>
        <v>0</v>
      </c>
      <c r="DQO44" s="225">
        <f>'2-ORÇAMENTO'!DQO44</f>
        <v>0</v>
      </c>
      <c r="DQP44" s="224">
        <f>'2-ORÇAMENTO'!DQR44</f>
        <v>0</v>
      </c>
      <c r="DQQ44" s="225">
        <f>'2-ORÇAMENTO'!DQQ44</f>
        <v>0</v>
      </c>
      <c r="DQR44" s="224">
        <f>'2-ORÇAMENTO'!DQT44</f>
        <v>0</v>
      </c>
      <c r="DQS44" s="225">
        <f>'2-ORÇAMENTO'!DQS44</f>
        <v>0</v>
      </c>
      <c r="DQT44" s="224">
        <f>'2-ORÇAMENTO'!DQV44</f>
        <v>0</v>
      </c>
      <c r="DQU44" s="225">
        <f>'2-ORÇAMENTO'!DQU44</f>
        <v>0</v>
      </c>
      <c r="DQV44" s="224">
        <f>'2-ORÇAMENTO'!DQX44</f>
        <v>0</v>
      </c>
      <c r="DQW44" s="225">
        <f>'2-ORÇAMENTO'!DQW44</f>
        <v>0</v>
      </c>
      <c r="DQX44" s="224">
        <f>'2-ORÇAMENTO'!DQZ44</f>
        <v>0</v>
      </c>
      <c r="DQY44" s="225">
        <f>'2-ORÇAMENTO'!DQY44</f>
        <v>0</v>
      </c>
      <c r="DQZ44" s="224">
        <f>'2-ORÇAMENTO'!DRB44</f>
        <v>0</v>
      </c>
      <c r="DRA44" s="225">
        <f>'2-ORÇAMENTO'!DRA44</f>
        <v>0</v>
      </c>
      <c r="DRB44" s="224">
        <f>'2-ORÇAMENTO'!DRD44</f>
        <v>0</v>
      </c>
      <c r="DRC44" s="225">
        <f>'2-ORÇAMENTO'!DRC44</f>
        <v>0</v>
      </c>
      <c r="DRD44" s="224">
        <f>'2-ORÇAMENTO'!DRF44</f>
        <v>0</v>
      </c>
      <c r="DRE44" s="225">
        <f>'2-ORÇAMENTO'!DRE44</f>
        <v>0</v>
      </c>
      <c r="DRF44" s="224">
        <f>'2-ORÇAMENTO'!DRH44</f>
        <v>0</v>
      </c>
      <c r="DRG44" s="225">
        <f>'2-ORÇAMENTO'!DRG44</f>
        <v>0</v>
      </c>
      <c r="DRH44" s="224">
        <f>'2-ORÇAMENTO'!DRJ44</f>
        <v>0</v>
      </c>
      <c r="DRI44" s="225">
        <f>'2-ORÇAMENTO'!DRI44</f>
        <v>0</v>
      </c>
      <c r="DRJ44" s="224">
        <f>'2-ORÇAMENTO'!DRL44</f>
        <v>0</v>
      </c>
      <c r="DRK44" s="225">
        <f>'2-ORÇAMENTO'!DRK44</f>
        <v>0</v>
      </c>
      <c r="DRL44" s="224">
        <f>'2-ORÇAMENTO'!DRN44</f>
        <v>0</v>
      </c>
      <c r="DRM44" s="225">
        <f>'2-ORÇAMENTO'!DRM44</f>
        <v>0</v>
      </c>
      <c r="DRN44" s="224">
        <f>'2-ORÇAMENTO'!DRP44</f>
        <v>0</v>
      </c>
      <c r="DRO44" s="225">
        <f>'2-ORÇAMENTO'!DRO44</f>
        <v>0</v>
      </c>
      <c r="DRP44" s="224">
        <f>'2-ORÇAMENTO'!DRR44</f>
        <v>0</v>
      </c>
      <c r="DRQ44" s="225">
        <f>'2-ORÇAMENTO'!DRQ44</f>
        <v>0</v>
      </c>
      <c r="DRR44" s="224">
        <f>'2-ORÇAMENTO'!DRT44</f>
        <v>0</v>
      </c>
      <c r="DRS44" s="225">
        <f>'2-ORÇAMENTO'!DRS44</f>
        <v>0</v>
      </c>
      <c r="DRT44" s="224">
        <f>'2-ORÇAMENTO'!DRV44</f>
        <v>0</v>
      </c>
      <c r="DRU44" s="225">
        <f>'2-ORÇAMENTO'!DRU44</f>
        <v>0</v>
      </c>
      <c r="DRV44" s="224">
        <f>'2-ORÇAMENTO'!DRX44</f>
        <v>0</v>
      </c>
      <c r="DRW44" s="225">
        <f>'2-ORÇAMENTO'!DRW44</f>
        <v>0</v>
      </c>
      <c r="DRX44" s="224">
        <f>'2-ORÇAMENTO'!DRZ44</f>
        <v>0</v>
      </c>
      <c r="DRY44" s="225">
        <f>'2-ORÇAMENTO'!DRY44</f>
        <v>0</v>
      </c>
      <c r="DRZ44" s="224">
        <f>'2-ORÇAMENTO'!DSB44</f>
        <v>0</v>
      </c>
      <c r="DSA44" s="225">
        <f>'2-ORÇAMENTO'!DSA44</f>
        <v>0</v>
      </c>
      <c r="DSB44" s="224">
        <f>'2-ORÇAMENTO'!DSD44</f>
        <v>0</v>
      </c>
      <c r="DSC44" s="225">
        <f>'2-ORÇAMENTO'!DSC44</f>
        <v>0</v>
      </c>
      <c r="DSD44" s="224">
        <f>'2-ORÇAMENTO'!DSF44</f>
        <v>0</v>
      </c>
      <c r="DSE44" s="225">
        <f>'2-ORÇAMENTO'!DSE44</f>
        <v>0</v>
      </c>
      <c r="DSF44" s="224">
        <f>'2-ORÇAMENTO'!DSH44</f>
        <v>0</v>
      </c>
      <c r="DSG44" s="225">
        <f>'2-ORÇAMENTO'!DSG44</f>
        <v>0</v>
      </c>
      <c r="DSH44" s="224">
        <f>'2-ORÇAMENTO'!DSJ44</f>
        <v>0</v>
      </c>
      <c r="DSI44" s="225">
        <f>'2-ORÇAMENTO'!DSI44</f>
        <v>0</v>
      </c>
      <c r="DSJ44" s="224">
        <f>'2-ORÇAMENTO'!DSL44</f>
        <v>0</v>
      </c>
      <c r="DSK44" s="225">
        <f>'2-ORÇAMENTO'!DSK44</f>
        <v>0</v>
      </c>
      <c r="DSL44" s="224">
        <f>'2-ORÇAMENTO'!DSN44</f>
        <v>0</v>
      </c>
      <c r="DSM44" s="225">
        <f>'2-ORÇAMENTO'!DSM44</f>
        <v>0</v>
      </c>
      <c r="DSN44" s="224">
        <f>'2-ORÇAMENTO'!DSP44</f>
        <v>0</v>
      </c>
      <c r="DSO44" s="225">
        <f>'2-ORÇAMENTO'!DSO44</f>
        <v>0</v>
      </c>
      <c r="DSP44" s="224">
        <f>'2-ORÇAMENTO'!DSR44</f>
        <v>0</v>
      </c>
      <c r="DSQ44" s="225">
        <f>'2-ORÇAMENTO'!DSQ44</f>
        <v>0</v>
      </c>
      <c r="DSR44" s="224">
        <f>'2-ORÇAMENTO'!DST44</f>
        <v>0</v>
      </c>
      <c r="DSS44" s="225">
        <f>'2-ORÇAMENTO'!DSS44</f>
        <v>0</v>
      </c>
      <c r="DST44" s="224">
        <f>'2-ORÇAMENTO'!DSV44</f>
        <v>0</v>
      </c>
      <c r="DSU44" s="225">
        <f>'2-ORÇAMENTO'!DSU44</f>
        <v>0</v>
      </c>
      <c r="DSV44" s="224">
        <f>'2-ORÇAMENTO'!DSX44</f>
        <v>0</v>
      </c>
      <c r="DSW44" s="225">
        <f>'2-ORÇAMENTO'!DSW44</f>
        <v>0</v>
      </c>
      <c r="DSX44" s="224">
        <f>'2-ORÇAMENTO'!DSZ44</f>
        <v>0</v>
      </c>
      <c r="DSY44" s="225">
        <f>'2-ORÇAMENTO'!DSY44</f>
        <v>0</v>
      </c>
      <c r="DSZ44" s="224">
        <f>'2-ORÇAMENTO'!DTB44</f>
        <v>0</v>
      </c>
      <c r="DTA44" s="225">
        <f>'2-ORÇAMENTO'!DTA44</f>
        <v>0</v>
      </c>
      <c r="DTB44" s="224">
        <f>'2-ORÇAMENTO'!DTD44</f>
        <v>0</v>
      </c>
      <c r="DTC44" s="225">
        <f>'2-ORÇAMENTO'!DTC44</f>
        <v>0</v>
      </c>
      <c r="DTD44" s="224">
        <f>'2-ORÇAMENTO'!DTF44</f>
        <v>0</v>
      </c>
      <c r="DTE44" s="225">
        <f>'2-ORÇAMENTO'!DTE44</f>
        <v>0</v>
      </c>
      <c r="DTF44" s="224">
        <f>'2-ORÇAMENTO'!DTH44</f>
        <v>0</v>
      </c>
      <c r="DTG44" s="225">
        <f>'2-ORÇAMENTO'!DTG44</f>
        <v>0</v>
      </c>
      <c r="DTH44" s="224">
        <f>'2-ORÇAMENTO'!DTJ44</f>
        <v>0</v>
      </c>
      <c r="DTI44" s="225">
        <f>'2-ORÇAMENTO'!DTI44</f>
        <v>0</v>
      </c>
      <c r="DTJ44" s="224">
        <f>'2-ORÇAMENTO'!DTL44</f>
        <v>0</v>
      </c>
      <c r="DTK44" s="225">
        <f>'2-ORÇAMENTO'!DTK44</f>
        <v>0</v>
      </c>
      <c r="DTL44" s="224">
        <f>'2-ORÇAMENTO'!DTN44</f>
        <v>0</v>
      </c>
      <c r="DTM44" s="225">
        <f>'2-ORÇAMENTO'!DTM44</f>
        <v>0</v>
      </c>
      <c r="DTN44" s="224">
        <f>'2-ORÇAMENTO'!DTP44</f>
        <v>0</v>
      </c>
      <c r="DTO44" s="225">
        <f>'2-ORÇAMENTO'!DTO44</f>
        <v>0</v>
      </c>
      <c r="DTP44" s="224">
        <f>'2-ORÇAMENTO'!DTR44</f>
        <v>0</v>
      </c>
      <c r="DTQ44" s="225">
        <f>'2-ORÇAMENTO'!DTQ44</f>
        <v>0</v>
      </c>
      <c r="DTR44" s="224">
        <f>'2-ORÇAMENTO'!DTT44</f>
        <v>0</v>
      </c>
      <c r="DTS44" s="225">
        <f>'2-ORÇAMENTO'!DTS44</f>
        <v>0</v>
      </c>
      <c r="DTT44" s="224">
        <f>'2-ORÇAMENTO'!DTV44</f>
        <v>0</v>
      </c>
      <c r="DTU44" s="225">
        <f>'2-ORÇAMENTO'!DTU44</f>
        <v>0</v>
      </c>
      <c r="DTV44" s="224">
        <f>'2-ORÇAMENTO'!DTX44</f>
        <v>0</v>
      </c>
      <c r="DTW44" s="225">
        <f>'2-ORÇAMENTO'!DTW44</f>
        <v>0</v>
      </c>
      <c r="DTX44" s="224">
        <f>'2-ORÇAMENTO'!DTZ44</f>
        <v>0</v>
      </c>
      <c r="DTY44" s="225">
        <f>'2-ORÇAMENTO'!DTY44</f>
        <v>0</v>
      </c>
      <c r="DTZ44" s="224">
        <f>'2-ORÇAMENTO'!DUB44</f>
        <v>0</v>
      </c>
      <c r="DUA44" s="225">
        <f>'2-ORÇAMENTO'!DUA44</f>
        <v>0</v>
      </c>
      <c r="DUB44" s="224">
        <f>'2-ORÇAMENTO'!DUD44</f>
        <v>0</v>
      </c>
      <c r="DUC44" s="225">
        <f>'2-ORÇAMENTO'!DUC44</f>
        <v>0</v>
      </c>
      <c r="DUD44" s="224">
        <f>'2-ORÇAMENTO'!DUF44</f>
        <v>0</v>
      </c>
      <c r="DUE44" s="225">
        <f>'2-ORÇAMENTO'!DUE44</f>
        <v>0</v>
      </c>
      <c r="DUF44" s="224">
        <f>'2-ORÇAMENTO'!DUH44</f>
        <v>0</v>
      </c>
      <c r="DUG44" s="225">
        <f>'2-ORÇAMENTO'!DUG44</f>
        <v>0</v>
      </c>
      <c r="DUH44" s="224">
        <f>'2-ORÇAMENTO'!DUJ44</f>
        <v>0</v>
      </c>
      <c r="DUI44" s="225">
        <f>'2-ORÇAMENTO'!DUI44</f>
        <v>0</v>
      </c>
      <c r="DUJ44" s="224">
        <f>'2-ORÇAMENTO'!DUL44</f>
        <v>0</v>
      </c>
      <c r="DUK44" s="225">
        <f>'2-ORÇAMENTO'!DUK44</f>
        <v>0</v>
      </c>
      <c r="DUL44" s="224">
        <f>'2-ORÇAMENTO'!DUN44</f>
        <v>0</v>
      </c>
      <c r="DUM44" s="225">
        <f>'2-ORÇAMENTO'!DUM44</f>
        <v>0</v>
      </c>
      <c r="DUN44" s="224">
        <f>'2-ORÇAMENTO'!DUP44</f>
        <v>0</v>
      </c>
      <c r="DUO44" s="225">
        <f>'2-ORÇAMENTO'!DUO44</f>
        <v>0</v>
      </c>
      <c r="DUP44" s="224">
        <f>'2-ORÇAMENTO'!DUR44</f>
        <v>0</v>
      </c>
      <c r="DUQ44" s="225">
        <f>'2-ORÇAMENTO'!DUQ44</f>
        <v>0</v>
      </c>
      <c r="DUR44" s="224">
        <f>'2-ORÇAMENTO'!DUT44</f>
        <v>0</v>
      </c>
      <c r="DUS44" s="225">
        <f>'2-ORÇAMENTO'!DUS44</f>
        <v>0</v>
      </c>
      <c r="DUT44" s="224">
        <f>'2-ORÇAMENTO'!DUV44</f>
        <v>0</v>
      </c>
      <c r="DUU44" s="225">
        <f>'2-ORÇAMENTO'!DUU44</f>
        <v>0</v>
      </c>
      <c r="DUV44" s="224">
        <f>'2-ORÇAMENTO'!DUX44</f>
        <v>0</v>
      </c>
      <c r="DUW44" s="225">
        <f>'2-ORÇAMENTO'!DUW44</f>
        <v>0</v>
      </c>
      <c r="DUX44" s="224">
        <f>'2-ORÇAMENTO'!DUZ44</f>
        <v>0</v>
      </c>
      <c r="DUY44" s="225">
        <f>'2-ORÇAMENTO'!DUY44</f>
        <v>0</v>
      </c>
      <c r="DUZ44" s="224">
        <f>'2-ORÇAMENTO'!DVB44</f>
        <v>0</v>
      </c>
      <c r="DVA44" s="225">
        <f>'2-ORÇAMENTO'!DVA44</f>
        <v>0</v>
      </c>
      <c r="DVB44" s="224">
        <f>'2-ORÇAMENTO'!DVD44</f>
        <v>0</v>
      </c>
      <c r="DVC44" s="225">
        <f>'2-ORÇAMENTO'!DVC44</f>
        <v>0</v>
      </c>
      <c r="DVD44" s="224">
        <f>'2-ORÇAMENTO'!DVF44</f>
        <v>0</v>
      </c>
      <c r="DVE44" s="225">
        <f>'2-ORÇAMENTO'!DVE44</f>
        <v>0</v>
      </c>
      <c r="DVF44" s="224">
        <f>'2-ORÇAMENTO'!DVH44</f>
        <v>0</v>
      </c>
      <c r="DVG44" s="225">
        <f>'2-ORÇAMENTO'!DVG44</f>
        <v>0</v>
      </c>
      <c r="DVH44" s="224">
        <f>'2-ORÇAMENTO'!DVJ44</f>
        <v>0</v>
      </c>
      <c r="DVI44" s="225">
        <f>'2-ORÇAMENTO'!DVI44</f>
        <v>0</v>
      </c>
      <c r="DVJ44" s="224">
        <f>'2-ORÇAMENTO'!DVL44</f>
        <v>0</v>
      </c>
      <c r="DVK44" s="225">
        <f>'2-ORÇAMENTO'!DVK44</f>
        <v>0</v>
      </c>
      <c r="DVL44" s="224">
        <f>'2-ORÇAMENTO'!DVN44</f>
        <v>0</v>
      </c>
      <c r="DVM44" s="225">
        <f>'2-ORÇAMENTO'!DVM44</f>
        <v>0</v>
      </c>
      <c r="DVN44" s="224">
        <f>'2-ORÇAMENTO'!DVP44</f>
        <v>0</v>
      </c>
      <c r="DVO44" s="225">
        <f>'2-ORÇAMENTO'!DVO44</f>
        <v>0</v>
      </c>
      <c r="DVP44" s="224">
        <f>'2-ORÇAMENTO'!DVR44</f>
        <v>0</v>
      </c>
      <c r="DVQ44" s="225">
        <f>'2-ORÇAMENTO'!DVQ44</f>
        <v>0</v>
      </c>
      <c r="DVR44" s="224">
        <f>'2-ORÇAMENTO'!DVT44</f>
        <v>0</v>
      </c>
      <c r="DVS44" s="225">
        <f>'2-ORÇAMENTO'!DVS44</f>
        <v>0</v>
      </c>
      <c r="DVT44" s="224">
        <f>'2-ORÇAMENTO'!DVV44</f>
        <v>0</v>
      </c>
      <c r="DVU44" s="225">
        <f>'2-ORÇAMENTO'!DVU44</f>
        <v>0</v>
      </c>
      <c r="DVV44" s="224">
        <f>'2-ORÇAMENTO'!DVX44</f>
        <v>0</v>
      </c>
      <c r="DVW44" s="225">
        <f>'2-ORÇAMENTO'!DVW44</f>
        <v>0</v>
      </c>
      <c r="DVX44" s="224">
        <f>'2-ORÇAMENTO'!DVZ44</f>
        <v>0</v>
      </c>
      <c r="DVY44" s="225">
        <f>'2-ORÇAMENTO'!DVY44</f>
        <v>0</v>
      </c>
      <c r="DVZ44" s="224">
        <f>'2-ORÇAMENTO'!DWB44</f>
        <v>0</v>
      </c>
      <c r="DWA44" s="225">
        <f>'2-ORÇAMENTO'!DWA44</f>
        <v>0</v>
      </c>
      <c r="DWB44" s="224">
        <f>'2-ORÇAMENTO'!DWD44</f>
        <v>0</v>
      </c>
      <c r="DWC44" s="225">
        <f>'2-ORÇAMENTO'!DWC44</f>
        <v>0</v>
      </c>
      <c r="DWD44" s="224">
        <f>'2-ORÇAMENTO'!DWF44</f>
        <v>0</v>
      </c>
      <c r="DWE44" s="225">
        <f>'2-ORÇAMENTO'!DWE44</f>
        <v>0</v>
      </c>
      <c r="DWF44" s="224">
        <f>'2-ORÇAMENTO'!DWH44</f>
        <v>0</v>
      </c>
      <c r="DWG44" s="225">
        <f>'2-ORÇAMENTO'!DWG44</f>
        <v>0</v>
      </c>
      <c r="DWH44" s="224">
        <f>'2-ORÇAMENTO'!DWJ44</f>
        <v>0</v>
      </c>
      <c r="DWI44" s="225">
        <f>'2-ORÇAMENTO'!DWI44</f>
        <v>0</v>
      </c>
      <c r="DWJ44" s="224">
        <f>'2-ORÇAMENTO'!DWL44</f>
        <v>0</v>
      </c>
      <c r="DWK44" s="225">
        <f>'2-ORÇAMENTO'!DWK44</f>
        <v>0</v>
      </c>
      <c r="DWL44" s="224">
        <f>'2-ORÇAMENTO'!DWN44</f>
        <v>0</v>
      </c>
      <c r="DWM44" s="225">
        <f>'2-ORÇAMENTO'!DWM44</f>
        <v>0</v>
      </c>
      <c r="DWN44" s="224">
        <f>'2-ORÇAMENTO'!DWP44</f>
        <v>0</v>
      </c>
      <c r="DWO44" s="225">
        <f>'2-ORÇAMENTO'!DWO44</f>
        <v>0</v>
      </c>
      <c r="DWP44" s="224">
        <f>'2-ORÇAMENTO'!DWR44</f>
        <v>0</v>
      </c>
      <c r="DWQ44" s="225">
        <f>'2-ORÇAMENTO'!DWQ44</f>
        <v>0</v>
      </c>
      <c r="DWR44" s="224">
        <f>'2-ORÇAMENTO'!DWT44</f>
        <v>0</v>
      </c>
      <c r="DWS44" s="225">
        <f>'2-ORÇAMENTO'!DWS44</f>
        <v>0</v>
      </c>
      <c r="DWT44" s="224">
        <f>'2-ORÇAMENTO'!DWV44</f>
        <v>0</v>
      </c>
      <c r="DWU44" s="225">
        <f>'2-ORÇAMENTO'!DWU44</f>
        <v>0</v>
      </c>
      <c r="DWV44" s="224">
        <f>'2-ORÇAMENTO'!DWX44</f>
        <v>0</v>
      </c>
      <c r="DWW44" s="225">
        <f>'2-ORÇAMENTO'!DWW44</f>
        <v>0</v>
      </c>
      <c r="DWX44" s="224">
        <f>'2-ORÇAMENTO'!DWZ44</f>
        <v>0</v>
      </c>
      <c r="DWY44" s="225">
        <f>'2-ORÇAMENTO'!DWY44</f>
        <v>0</v>
      </c>
      <c r="DWZ44" s="224">
        <f>'2-ORÇAMENTO'!DXB44</f>
        <v>0</v>
      </c>
      <c r="DXA44" s="225">
        <f>'2-ORÇAMENTO'!DXA44</f>
        <v>0</v>
      </c>
      <c r="DXB44" s="224">
        <f>'2-ORÇAMENTO'!DXD44</f>
        <v>0</v>
      </c>
      <c r="DXC44" s="225">
        <f>'2-ORÇAMENTO'!DXC44</f>
        <v>0</v>
      </c>
      <c r="DXD44" s="224">
        <f>'2-ORÇAMENTO'!DXF44</f>
        <v>0</v>
      </c>
      <c r="DXE44" s="225">
        <f>'2-ORÇAMENTO'!DXE44</f>
        <v>0</v>
      </c>
      <c r="DXF44" s="224">
        <f>'2-ORÇAMENTO'!DXH44</f>
        <v>0</v>
      </c>
      <c r="DXG44" s="225">
        <f>'2-ORÇAMENTO'!DXG44</f>
        <v>0</v>
      </c>
      <c r="DXH44" s="224">
        <f>'2-ORÇAMENTO'!DXJ44</f>
        <v>0</v>
      </c>
      <c r="DXI44" s="225">
        <f>'2-ORÇAMENTO'!DXI44</f>
        <v>0</v>
      </c>
      <c r="DXJ44" s="224">
        <f>'2-ORÇAMENTO'!DXL44</f>
        <v>0</v>
      </c>
      <c r="DXK44" s="225">
        <f>'2-ORÇAMENTO'!DXK44</f>
        <v>0</v>
      </c>
      <c r="DXL44" s="224">
        <f>'2-ORÇAMENTO'!DXN44</f>
        <v>0</v>
      </c>
      <c r="DXM44" s="225">
        <f>'2-ORÇAMENTO'!DXM44</f>
        <v>0</v>
      </c>
      <c r="DXN44" s="224">
        <f>'2-ORÇAMENTO'!DXP44</f>
        <v>0</v>
      </c>
      <c r="DXO44" s="225">
        <f>'2-ORÇAMENTO'!DXO44</f>
        <v>0</v>
      </c>
      <c r="DXP44" s="224">
        <f>'2-ORÇAMENTO'!DXR44</f>
        <v>0</v>
      </c>
      <c r="DXQ44" s="225">
        <f>'2-ORÇAMENTO'!DXQ44</f>
        <v>0</v>
      </c>
      <c r="DXR44" s="224">
        <f>'2-ORÇAMENTO'!DXT44</f>
        <v>0</v>
      </c>
      <c r="DXS44" s="225">
        <f>'2-ORÇAMENTO'!DXS44</f>
        <v>0</v>
      </c>
      <c r="DXT44" s="224">
        <f>'2-ORÇAMENTO'!DXV44</f>
        <v>0</v>
      </c>
      <c r="DXU44" s="225">
        <f>'2-ORÇAMENTO'!DXU44</f>
        <v>0</v>
      </c>
      <c r="DXV44" s="224">
        <f>'2-ORÇAMENTO'!DXX44</f>
        <v>0</v>
      </c>
      <c r="DXW44" s="225">
        <f>'2-ORÇAMENTO'!DXW44</f>
        <v>0</v>
      </c>
      <c r="DXX44" s="224">
        <f>'2-ORÇAMENTO'!DXZ44</f>
        <v>0</v>
      </c>
      <c r="DXY44" s="225">
        <f>'2-ORÇAMENTO'!DXY44</f>
        <v>0</v>
      </c>
      <c r="DXZ44" s="224">
        <f>'2-ORÇAMENTO'!DYB44</f>
        <v>0</v>
      </c>
      <c r="DYA44" s="225">
        <f>'2-ORÇAMENTO'!DYA44</f>
        <v>0</v>
      </c>
      <c r="DYB44" s="224">
        <f>'2-ORÇAMENTO'!DYD44</f>
        <v>0</v>
      </c>
      <c r="DYC44" s="225">
        <f>'2-ORÇAMENTO'!DYC44</f>
        <v>0</v>
      </c>
      <c r="DYD44" s="224">
        <f>'2-ORÇAMENTO'!DYF44</f>
        <v>0</v>
      </c>
      <c r="DYE44" s="225">
        <f>'2-ORÇAMENTO'!DYE44</f>
        <v>0</v>
      </c>
      <c r="DYF44" s="224">
        <f>'2-ORÇAMENTO'!DYH44</f>
        <v>0</v>
      </c>
      <c r="DYG44" s="225">
        <f>'2-ORÇAMENTO'!DYG44</f>
        <v>0</v>
      </c>
      <c r="DYH44" s="224">
        <f>'2-ORÇAMENTO'!DYJ44</f>
        <v>0</v>
      </c>
      <c r="DYI44" s="225">
        <f>'2-ORÇAMENTO'!DYI44</f>
        <v>0</v>
      </c>
      <c r="DYJ44" s="224">
        <f>'2-ORÇAMENTO'!DYL44</f>
        <v>0</v>
      </c>
      <c r="DYK44" s="225">
        <f>'2-ORÇAMENTO'!DYK44</f>
        <v>0</v>
      </c>
      <c r="DYL44" s="224">
        <f>'2-ORÇAMENTO'!DYN44</f>
        <v>0</v>
      </c>
      <c r="DYM44" s="225">
        <f>'2-ORÇAMENTO'!DYM44</f>
        <v>0</v>
      </c>
      <c r="DYN44" s="224">
        <f>'2-ORÇAMENTO'!DYP44</f>
        <v>0</v>
      </c>
      <c r="DYO44" s="225">
        <f>'2-ORÇAMENTO'!DYO44</f>
        <v>0</v>
      </c>
      <c r="DYP44" s="224">
        <f>'2-ORÇAMENTO'!DYR44</f>
        <v>0</v>
      </c>
      <c r="DYQ44" s="225">
        <f>'2-ORÇAMENTO'!DYQ44</f>
        <v>0</v>
      </c>
      <c r="DYR44" s="224">
        <f>'2-ORÇAMENTO'!DYT44</f>
        <v>0</v>
      </c>
      <c r="DYS44" s="225">
        <f>'2-ORÇAMENTO'!DYS44</f>
        <v>0</v>
      </c>
      <c r="DYT44" s="224">
        <f>'2-ORÇAMENTO'!DYV44</f>
        <v>0</v>
      </c>
      <c r="DYU44" s="225">
        <f>'2-ORÇAMENTO'!DYU44</f>
        <v>0</v>
      </c>
      <c r="DYV44" s="224">
        <f>'2-ORÇAMENTO'!DYX44</f>
        <v>0</v>
      </c>
      <c r="DYW44" s="225">
        <f>'2-ORÇAMENTO'!DYW44</f>
        <v>0</v>
      </c>
      <c r="DYX44" s="224">
        <f>'2-ORÇAMENTO'!DYZ44</f>
        <v>0</v>
      </c>
      <c r="DYY44" s="225">
        <f>'2-ORÇAMENTO'!DYY44</f>
        <v>0</v>
      </c>
      <c r="DYZ44" s="224">
        <f>'2-ORÇAMENTO'!DZB44</f>
        <v>0</v>
      </c>
      <c r="DZA44" s="225">
        <f>'2-ORÇAMENTO'!DZA44</f>
        <v>0</v>
      </c>
      <c r="DZB44" s="224">
        <f>'2-ORÇAMENTO'!DZD44</f>
        <v>0</v>
      </c>
      <c r="DZC44" s="225">
        <f>'2-ORÇAMENTO'!DZC44</f>
        <v>0</v>
      </c>
      <c r="DZD44" s="224">
        <f>'2-ORÇAMENTO'!DZF44</f>
        <v>0</v>
      </c>
      <c r="DZE44" s="225">
        <f>'2-ORÇAMENTO'!DZE44</f>
        <v>0</v>
      </c>
      <c r="DZF44" s="224">
        <f>'2-ORÇAMENTO'!DZH44</f>
        <v>0</v>
      </c>
      <c r="DZG44" s="225">
        <f>'2-ORÇAMENTO'!DZG44</f>
        <v>0</v>
      </c>
      <c r="DZH44" s="224">
        <f>'2-ORÇAMENTO'!DZJ44</f>
        <v>0</v>
      </c>
      <c r="DZI44" s="225">
        <f>'2-ORÇAMENTO'!DZI44</f>
        <v>0</v>
      </c>
      <c r="DZJ44" s="224">
        <f>'2-ORÇAMENTO'!DZL44</f>
        <v>0</v>
      </c>
      <c r="DZK44" s="225">
        <f>'2-ORÇAMENTO'!DZK44</f>
        <v>0</v>
      </c>
      <c r="DZL44" s="224">
        <f>'2-ORÇAMENTO'!DZN44</f>
        <v>0</v>
      </c>
      <c r="DZM44" s="225">
        <f>'2-ORÇAMENTO'!DZM44</f>
        <v>0</v>
      </c>
      <c r="DZN44" s="224">
        <f>'2-ORÇAMENTO'!DZP44</f>
        <v>0</v>
      </c>
      <c r="DZO44" s="225">
        <f>'2-ORÇAMENTO'!DZO44</f>
        <v>0</v>
      </c>
      <c r="DZP44" s="224">
        <f>'2-ORÇAMENTO'!DZR44</f>
        <v>0</v>
      </c>
      <c r="DZQ44" s="225">
        <f>'2-ORÇAMENTO'!DZQ44</f>
        <v>0</v>
      </c>
      <c r="DZR44" s="224">
        <f>'2-ORÇAMENTO'!DZT44</f>
        <v>0</v>
      </c>
      <c r="DZS44" s="225">
        <f>'2-ORÇAMENTO'!DZS44</f>
        <v>0</v>
      </c>
      <c r="DZT44" s="224">
        <f>'2-ORÇAMENTO'!DZV44</f>
        <v>0</v>
      </c>
      <c r="DZU44" s="225">
        <f>'2-ORÇAMENTO'!DZU44</f>
        <v>0</v>
      </c>
      <c r="DZV44" s="224">
        <f>'2-ORÇAMENTO'!DZX44</f>
        <v>0</v>
      </c>
      <c r="DZW44" s="225">
        <f>'2-ORÇAMENTO'!DZW44</f>
        <v>0</v>
      </c>
      <c r="DZX44" s="224">
        <f>'2-ORÇAMENTO'!DZZ44</f>
        <v>0</v>
      </c>
      <c r="DZY44" s="225">
        <f>'2-ORÇAMENTO'!DZY44</f>
        <v>0</v>
      </c>
      <c r="DZZ44" s="224">
        <f>'2-ORÇAMENTO'!EAB44</f>
        <v>0</v>
      </c>
      <c r="EAA44" s="225">
        <f>'2-ORÇAMENTO'!EAA44</f>
        <v>0</v>
      </c>
      <c r="EAB44" s="224">
        <f>'2-ORÇAMENTO'!EAD44</f>
        <v>0</v>
      </c>
      <c r="EAC44" s="225">
        <f>'2-ORÇAMENTO'!EAC44</f>
        <v>0</v>
      </c>
      <c r="EAD44" s="224">
        <f>'2-ORÇAMENTO'!EAF44</f>
        <v>0</v>
      </c>
      <c r="EAE44" s="225">
        <f>'2-ORÇAMENTO'!EAE44</f>
        <v>0</v>
      </c>
      <c r="EAF44" s="224">
        <f>'2-ORÇAMENTO'!EAH44</f>
        <v>0</v>
      </c>
      <c r="EAG44" s="225">
        <f>'2-ORÇAMENTO'!EAG44</f>
        <v>0</v>
      </c>
      <c r="EAH44" s="224">
        <f>'2-ORÇAMENTO'!EAJ44</f>
        <v>0</v>
      </c>
      <c r="EAI44" s="225">
        <f>'2-ORÇAMENTO'!EAI44</f>
        <v>0</v>
      </c>
      <c r="EAJ44" s="224">
        <f>'2-ORÇAMENTO'!EAL44</f>
        <v>0</v>
      </c>
      <c r="EAK44" s="225">
        <f>'2-ORÇAMENTO'!EAK44</f>
        <v>0</v>
      </c>
      <c r="EAL44" s="224">
        <f>'2-ORÇAMENTO'!EAN44</f>
        <v>0</v>
      </c>
      <c r="EAM44" s="225">
        <f>'2-ORÇAMENTO'!EAM44</f>
        <v>0</v>
      </c>
      <c r="EAN44" s="224">
        <f>'2-ORÇAMENTO'!EAP44</f>
        <v>0</v>
      </c>
      <c r="EAO44" s="225">
        <f>'2-ORÇAMENTO'!EAO44</f>
        <v>0</v>
      </c>
      <c r="EAP44" s="224">
        <f>'2-ORÇAMENTO'!EAR44</f>
        <v>0</v>
      </c>
      <c r="EAQ44" s="225">
        <f>'2-ORÇAMENTO'!EAQ44</f>
        <v>0</v>
      </c>
      <c r="EAR44" s="224">
        <f>'2-ORÇAMENTO'!EAT44</f>
        <v>0</v>
      </c>
      <c r="EAS44" s="225">
        <f>'2-ORÇAMENTO'!EAS44</f>
        <v>0</v>
      </c>
      <c r="EAT44" s="224">
        <f>'2-ORÇAMENTO'!EAV44</f>
        <v>0</v>
      </c>
      <c r="EAU44" s="225">
        <f>'2-ORÇAMENTO'!EAU44</f>
        <v>0</v>
      </c>
      <c r="EAV44" s="224">
        <f>'2-ORÇAMENTO'!EAX44</f>
        <v>0</v>
      </c>
      <c r="EAW44" s="225">
        <f>'2-ORÇAMENTO'!EAW44</f>
        <v>0</v>
      </c>
      <c r="EAX44" s="224">
        <f>'2-ORÇAMENTO'!EAZ44</f>
        <v>0</v>
      </c>
      <c r="EAY44" s="225">
        <f>'2-ORÇAMENTO'!EAY44</f>
        <v>0</v>
      </c>
      <c r="EAZ44" s="224">
        <f>'2-ORÇAMENTO'!EBB44</f>
        <v>0</v>
      </c>
      <c r="EBA44" s="225">
        <f>'2-ORÇAMENTO'!EBA44</f>
        <v>0</v>
      </c>
      <c r="EBB44" s="224">
        <f>'2-ORÇAMENTO'!EBD44</f>
        <v>0</v>
      </c>
      <c r="EBC44" s="225">
        <f>'2-ORÇAMENTO'!EBC44</f>
        <v>0</v>
      </c>
      <c r="EBD44" s="224">
        <f>'2-ORÇAMENTO'!EBF44</f>
        <v>0</v>
      </c>
      <c r="EBE44" s="225">
        <f>'2-ORÇAMENTO'!EBE44</f>
        <v>0</v>
      </c>
      <c r="EBF44" s="224">
        <f>'2-ORÇAMENTO'!EBH44</f>
        <v>0</v>
      </c>
      <c r="EBG44" s="225">
        <f>'2-ORÇAMENTO'!EBG44</f>
        <v>0</v>
      </c>
      <c r="EBH44" s="224">
        <f>'2-ORÇAMENTO'!EBJ44</f>
        <v>0</v>
      </c>
      <c r="EBI44" s="225">
        <f>'2-ORÇAMENTO'!EBI44</f>
        <v>0</v>
      </c>
      <c r="EBJ44" s="224">
        <f>'2-ORÇAMENTO'!EBL44</f>
        <v>0</v>
      </c>
      <c r="EBK44" s="225">
        <f>'2-ORÇAMENTO'!EBK44</f>
        <v>0</v>
      </c>
      <c r="EBL44" s="224">
        <f>'2-ORÇAMENTO'!EBN44</f>
        <v>0</v>
      </c>
      <c r="EBM44" s="225">
        <f>'2-ORÇAMENTO'!EBM44</f>
        <v>0</v>
      </c>
      <c r="EBN44" s="224">
        <f>'2-ORÇAMENTO'!EBP44</f>
        <v>0</v>
      </c>
      <c r="EBO44" s="225">
        <f>'2-ORÇAMENTO'!EBO44</f>
        <v>0</v>
      </c>
      <c r="EBP44" s="224">
        <f>'2-ORÇAMENTO'!EBR44</f>
        <v>0</v>
      </c>
      <c r="EBQ44" s="225">
        <f>'2-ORÇAMENTO'!EBQ44</f>
        <v>0</v>
      </c>
      <c r="EBR44" s="224">
        <f>'2-ORÇAMENTO'!EBT44</f>
        <v>0</v>
      </c>
      <c r="EBS44" s="225">
        <f>'2-ORÇAMENTO'!EBS44</f>
        <v>0</v>
      </c>
      <c r="EBT44" s="224">
        <f>'2-ORÇAMENTO'!EBV44</f>
        <v>0</v>
      </c>
      <c r="EBU44" s="225">
        <f>'2-ORÇAMENTO'!EBU44</f>
        <v>0</v>
      </c>
      <c r="EBV44" s="224">
        <f>'2-ORÇAMENTO'!EBX44</f>
        <v>0</v>
      </c>
      <c r="EBW44" s="225">
        <f>'2-ORÇAMENTO'!EBW44</f>
        <v>0</v>
      </c>
      <c r="EBX44" s="224">
        <f>'2-ORÇAMENTO'!EBZ44</f>
        <v>0</v>
      </c>
      <c r="EBY44" s="225">
        <f>'2-ORÇAMENTO'!EBY44</f>
        <v>0</v>
      </c>
      <c r="EBZ44" s="224">
        <f>'2-ORÇAMENTO'!ECB44</f>
        <v>0</v>
      </c>
      <c r="ECA44" s="225">
        <f>'2-ORÇAMENTO'!ECA44</f>
        <v>0</v>
      </c>
      <c r="ECB44" s="224">
        <f>'2-ORÇAMENTO'!ECD44</f>
        <v>0</v>
      </c>
      <c r="ECC44" s="225">
        <f>'2-ORÇAMENTO'!ECC44</f>
        <v>0</v>
      </c>
      <c r="ECD44" s="224">
        <f>'2-ORÇAMENTO'!ECF44</f>
        <v>0</v>
      </c>
      <c r="ECE44" s="225">
        <f>'2-ORÇAMENTO'!ECE44</f>
        <v>0</v>
      </c>
      <c r="ECF44" s="224">
        <f>'2-ORÇAMENTO'!ECH44</f>
        <v>0</v>
      </c>
      <c r="ECG44" s="225">
        <f>'2-ORÇAMENTO'!ECG44</f>
        <v>0</v>
      </c>
      <c r="ECH44" s="224">
        <f>'2-ORÇAMENTO'!ECJ44</f>
        <v>0</v>
      </c>
      <c r="ECI44" s="225">
        <f>'2-ORÇAMENTO'!ECI44</f>
        <v>0</v>
      </c>
      <c r="ECJ44" s="224">
        <f>'2-ORÇAMENTO'!ECL44</f>
        <v>0</v>
      </c>
      <c r="ECK44" s="225">
        <f>'2-ORÇAMENTO'!ECK44</f>
        <v>0</v>
      </c>
      <c r="ECL44" s="224">
        <f>'2-ORÇAMENTO'!ECN44</f>
        <v>0</v>
      </c>
      <c r="ECM44" s="225">
        <f>'2-ORÇAMENTO'!ECM44</f>
        <v>0</v>
      </c>
      <c r="ECN44" s="224">
        <f>'2-ORÇAMENTO'!ECP44</f>
        <v>0</v>
      </c>
      <c r="ECO44" s="225">
        <f>'2-ORÇAMENTO'!ECO44</f>
        <v>0</v>
      </c>
      <c r="ECP44" s="224">
        <f>'2-ORÇAMENTO'!ECR44</f>
        <v>0</v>
      </c>
      <c r="ECQ44" s="225">
        <f>'2-ORÇAMENTO'!ECQ44</f>
        <v>0</v>
      </c>
      <c r="ECR44" s="224">
        <f>'2-ORÇAMENTO'!ECT44</f>
        <v>0</v>
      </c>
      <c r="ECS44" s="225">
        <f>'2-ORÇAMENTO'!ECS44</f>
        <v>0</v>
      </c>
      <c r="ECT44" s="224">
        <f>'2-ORÇAMENTO'!ECV44</f>
        <v>0</v>
      </c>
      <c r="ECU44" s="225">
        <f>'2-ORÇAMENTO'!ECU44</f>
        <v>0</v>
      </c>
      <c r="ECV44" s="224">
        <f>'2-ORÇAMENTO'!ECX44</f>
        <v>0</v>
      </c>
      <c r="ECW44" s="225">
        <f>'2-ORÇAMENTO'!ECW44</f>
        <v>0</v>
      </c>
      <c r="ECX44" s="224">
        <f>'2-ORÇAMENTO'!ECZ44</f>
        <v>0</v>
      </c>
      <c r="ECY44" s="225">
        <f>'2-ORÇAMENTO'!ECY44</f>
        <v>0</v>
      </c>
      <c r="ECZ44" s="224">
        <f>'2-ORÇAMENTO'!EDB44</f>
        <v>0</v>
      </c>
      <c r="EDA44" s="225">
        <f>'2-ORÇAMENTO'!EDA44</f>
        <v>0</v>
      </c>
      <c r="EDB44" s="224">
        <f>'2-ORÇAMENTO'!EDD44</f>
        <v>0</v>
      </c>
      <c r="EDC44" s="225">
        <f>'2-ORÇAMENTO'!EDC44</f>
        <v>0</v>
      </c>
      <c r="EDD44" s="224">
        <f>'2-ORÇAMENTO'!EDF44</f>
        <v>0</v>
      </c>
      <c r="EDE44" s="225">
        <f>'2-ORÇAMENTO'!EDE44</f>
        <v>0</v>
      </c>
      <c r="EDF44" s="224">
        <f>'2-ORÇAMENTO'!EDH44</f>
        <v>0</v>
      </c>
      <c r="EDG44" s="225">
        <f>'2-ORÇAMENTO'!EDG44</f>
        <v>0</v>
      </c>
      <c r="EDH44" s="224">
        <f>'2-ORÇAMENTO'!EDJ44</f>
        <v>0</v>
      </c>
      <c r="EDI44" s="225">
        <f>'2-ORÇAMENTO'!EDI44</f>
        <v>0</v>
      </c>
      <c r="EDJ44" s="224">
        <f>'2-ORÇAMENTO'!EDL44</f>
        <v>0</v>
      </c>
      <c r="EDK44" s="225">
        <f>'2-ORÇAMENTO'!EDK44</f>
        <v>0</v>
      </c>
      <c r="EDL44" s="224">
        <f>'2-ORÇAMENTO'!EDN44</f>
        <v>0</v>
      </c>
      <c r="EDM44" s="225">
        <f>'2-ORÇAMENTO'!EDM44</f>
        <v>0</v>
      </c>
      <c r="EDN44" s="224">
        <f>'2-ORÇAMENTO'!EDP44</f>
        <v>0</v>
      </c>
      <c r="EDO44" s="225">
        <f>'2-ORÇAMENTO'!EDO44</f>
        <v>0</v>
      </c>
      <c r="EDP44" s="224">
        <f>'2-ORÇAMENTO'!EDR44</f>
        <v>0</v>
      </c>
      <c r="EDQ44" s="225">
        <f>'2-ORÇAMENTO'!EDQ44</f>
        <v>0</v>
      </c>
      <c r="EDR44" s="224">
        <f>'2-ORÇAMENTO'!EDT44</f>
        <v>0</v>
      </c>
      <c r="EDS44" s="225">
        <f>'2-ORÇAMENTO'!EDS44</f>
        <v>0</v>
      </c>
      <c r="EDT44" s="224">
        <f>'2-ORÇAMENTO'!EDV44</f>
        <v>0</v>
      </c>
      <c r="EDU44" s="225">
        <f>'2-ORÇAMENTO'!EDU44</f>
        <v>0</v>
      </c>
      <c r="EDV44" s="224">
        <f>'2-ORÇAMENTO'!EDX44</f>
        <v>0</v>
      </c>
      <c r="EDW44" s="225">
        <f>'2-ORÇAMENTO'!EDW44</f>
        <v>0</v>
      </c>
      <c r="EDX44" s="224">
        <f>'2-ORÇAMENTO'!EDZ44</f>
        <v>0</v>
      </c>
      <c r="EDY44" s="225">
        <f>'2-ORÇAMENTO'!EDY44</f>
        <v>0</v>
      </c>
      <c r="EDZ44" s="224">
        <f>'2-ORÇAMENTO'!EEB44</f>
        <v>0</v>
      </c>
      <c r="EEA44" s="225">
        <f>'2-ORÇAMENTO'!EEA44</f>
        <v>0</v>
      </c>
      <c r="EEB44" s="224">
        <f>'2-ORÇAMENTO'!EED44</f>
        <v>0</v>
      </c>
      <c r="EEC44" s="225">
        <f>'2-ORÇAMENTO'!EEC44</f>
        <v>0</v>
      </c>
      <c r="EED44" s="224">
        <f>'2-ORÇAMENTO'!EEF44</f>
        <v>0</v>
      </c>
      <c r="EEE44" s="225">
        <f>'2-ORÇAMENTO'!EEE44</f>
        <v>0</v>
      </c>
      <c r="EEF44" s="224">
        <f>'2-ORÇAMENTO'!EEH44</f>
        <v>0</v>
      </c>
      <c r="EEG44" s="225">
        <f>'2-ORÇAMENTO'!EEG44</f>
        <v>0</v>
      </c>
      <c r="EEH44" s="224">
        <f>'2-ORÇAMENTO'!EEJ44</f>
        <v>0</v>
      </c>
      <c r="EEI44" s="225">
        <f>'2-ORÇAMENTO'!EEI44</f>
        <v>0</v>
      </c>
      <c r="EEJ44" s="224">
        <f>'2-ORÇAMENTO'!EEL44</f>
        <v>0</v>
      </c>
      <c r="EEK44" s="225">
        <f>'2-ORÇAMENTO'!EEK44</f>
        <v>0</v>
      </c>
      <c r="EEL44" s="224">
        <f>'2-ORÇAMENTO'!EEN44</f>
        <v>0</v>
      </c>
      <c r="EEM44" s="225">
        <f>'2-ORÇAMENTO'!EEM44</f>
        <v>0</v>
      </c>
      <c r="EEN44" s="224">
        <f>'2-ORÇAMENTO'!EEP44</f>
        <v>0</v>
      </c>
      <c r="EEO44" s="225">
        <f>'2-ORÇAMENTO'!EEO44</f>
        <v>0</v>
      </c>
      <c r="EEP44" s="224">
        <f>'2-ORÇAMENTO'!EER44</f>
        <v>0</v>
      </c>
      <c r="EEQ44" s="225">
        <f>'2-ORÇAMENTO'!EEQ44</f>
        <v>0</v>
      </c>
      <c r="EER44" s="224">
        <f>'2-ORÇAMENTO'!EET44</f>
        <v>0</v>
      </c>
      <c r="EES44" s="225">
        <f>'2-ORÇAMENTO'!EES44</f>
        <v>0</v>
      </c>
      <c r="EET44" s="224">
        <f>'2-ORÇAMENTO'!EEV44</f>
        <v>0</v>
      </c>
      <c r="EEU44" s="225">
        <f>'2-ORÇAMENTO'!EEU44</f>
        <v>0</v>
      </c>
      <c r="EEV44" s="224">
        <f>'2-ORÇAMENTO'!EEX44</f>
        <v>0</v>
      </c>
      <c r="EEW44" s="225">
        <f>'2-ORÇAMENTO'!EEW44</f>
        <v>0</v>
      </c>
      <c r="EEX44" s="224">
        <f>'2-ORÇAMENTO'!EEZ44</f>
        <v>0</v>
      </c>
      <c r="EEY44" s="225">
        <f>'2-ORÇAMENTO'!EEY44</f>
        <v>0</v>
      </c>
      <c r="EEZ44" s="224">
        <f>'2-ORÇAMENTO'!EFB44</f>
        <v>0</v>
      </c>
      <c r="EFA44" s="225">
        <f>'2-ORÇAMENTO'!EFA44</f>
        <v>0</v>
      </c>
      <c r="EFB44" s="224">
        <f>'2-ORÇAMENTO'!EFD44</f>
        <v>0</v>
      </c>
      <c r="EFC44" s="225">
        <f>'2-ORÇAMENTO'!EFC44</f>
        <v>0</v>
      </c>
      <c r="EFD44" s="224">
        <f>'2-ORÇAMENTO'!EFF44</f>
        <v>0</v>
      </c>
      <c r="EFE44" s="225">
        <f>'2-ORÇAMENTO'!EFE44</f>
        <v>0</v>
      </c>
      <c r="EFF44" s="224">
        <f>'2-ORÇAMENTO'!EFH44</f>
        <v>0</v>
      </c>
      <c r="EFG44" s="225">
        <f>'2-ORÇAMENTO'!EFG44</f>
        <v>0</v>
      </c>
      <c r="EFH44" s="224">
        <f>'2-ORÇAMENTO'!EFJ44</f>
        <v>0</v>
      </c>
      <c r="EFI44" s="225">
        <f>'2-ORÇAMENTO'!EFI44</f>
        <v>0</v>
      </c>
      <c r="EFJ44" s="224">
        <f>'2-ORÇAMENTO'!EFL44</f>
        <v>0</v>
      </c>
      <c r="EFK44" s="225">
        <f>'2-ORÇAMENTO'!EFK44</f>
        <v>0</v>
      </c>
      <c r="EFL44" s="224">
        <f>'2-ORÇAMENTO'!EFN44</f>
        <v>0</v>
      </c>
      <c r="EFM44" s="225">
        <f>'2-ORÇAMENTO'!EFM44</f>
        <v>0</v>
      </c>
      <c r="EFN44" s="224">
        <f>'2-ORÇAMENTO'!EFP44</f>
        <v>0</v>
      </c>
      <c r="EFO44" s="225">
        <f>'2-ORÇAMENTO'!EFO44</f>
        <v>0</v>
      </c>
      <c r="EFP44" s="224">
        <f>'2-ORÇAMENTO'!EFR44</f>
        <v>0</v>
      </c>
      <c r="EFQ44" s="225">
        <f>'2-ORÇAMENTO'!EFQ44</f>
        <v>0</v>
      </c>
      <c r="EFR44" s="224">
        <f>'2-ORÇAMENTO'!EFT44</f>
        <v>0</v>
      </c>
      <c r="EFS44" s="225">
        <f>'2-ORÇAMENTO'!EFS44</f>
        <v>0</v>
      </c>
      <c r="EFT44" s="224">
        <f>'2-ORÇAMENTO'!EFV44</f>
        <v>0</v>
      </c>
      <c r="EFU44" s="225">
        <f>'2-ORÇAMENTO'!EFU44</f>
        <v>0</v>
      </c>
      <c r="EFV44" s="224">
        <f>'2-ORÇAMENTO'!EFX44</f>
        <v>0</v>
      </c>
      <c r="EFW44" s="225">
        <f>'2-ORÇAMENTO'!EFW44</f>
        <v>0</v>
      </c>
      <c r="EFX44" s="224">
        <f>'2-ORÇAMENTO'!EFZ44</f>
        <v>0</v>
      </c>
      <c r="EFY44" s="225">
        <f>'2-ORÇAMENTO'!EFY44</f>
        <v>0</v>
      </c>
      <c r="EFZ44" s="224">
        <f>'2-ORÇAMENTO'!EGB44</f>
        <v>0</v>
      </c>
      <c r="EGA44" s="225">
        <f>'2-ORÇAMENTO'!EGA44</f>
        <v>0</v>
      </c>
      <c r="EGB44" s="224">
        <f>'2-ORÇAMENTO'!EGD44</f>
        <v>0</v>
      </c>
      <c r="EGC44" s="225">
        <f>'2-ORÇAMENTO'!EGC44</f>
        <v>0</v>
      </c>
      <c r="EGD44" s="224">
        <f>'2-ORÇAMENTO'!EGF44</f>
        <v>0</v>
      </c>
      <c r="EGE44" s="225">
        <f>'2-ORÇAMENTO'!EGE44</f>
        <v>0</v>
      </c>
      <c r="EGF44" s="224">
        <f>'2-ORÇAMENTO'!EGH44</f>
        <v>0</v>
      </c>
      <c r="EGG44" s="225">
        <f>'2-ORÇAMENTO'!EGG44</f>
        <v>0</v>
      </c>
      <c r="EGH44" s="224">
        <f>'2-ORÇAMENTO'!EGJ44</f>
        <v>0</v>
      </c>
      <c r="EGI44" s="225">
        <f>'2-ORÇAMENTO'!EGI44</f>
        <v>0</v>
      </c>
      <c r="EGJ44" s="224">
        <f>'2-ORÇAMENTO'!EGL44</f>
        <v>0</v>
      </c>
      <c r="EGK44" s="225">
        <f>'2-ORÇAMENTO'!EGK44</f>
        <v>0</v>
      </c>
      <c r="EGL44" s="224">
        <f>'2-ORÇAMENTO'!EGN44</f>
        <v>0</v>
      </c>
      <c r="EGM44" s="225">
        <f>'2-ORÇAMENTO'!EGM44</f>
        <v>0</v>
      </c>
      <c r="EGN44" s="224">
        <f>'2-ORÇAMENTO'!EGP44</f>
        <v>0</v>
      </c>
      <c r="EGO44" s="225">
        <f>'2-ORÇAMENTO'!EGO44</f>
        <v>0</v>
      </c>
      <c r="EGP44" s="224">
        <f>'2-ORÇAMENTO'!EGR44</f>
        <v>0</v>
      </c>
      <c r="EGQ44" s="225">
        <f>'2-ORÇAMENTO'!EGQ44</f>
        <v>0</v>
      </c>
      <c r="EGR44" s="224">
        <f>'2-ORÇAMENTO'!EGT44</f>
        <v>0</v>
      </c>
      <c r="EGS44" s="225">
        <f>'2-ORÇAMENTO'!EGS44</f>
        <v>0</v>
      </c>
      <c r="EGT44" s="224">
        <f>'2-ORÇAMENTO'!EGV44</f>
        <v>0</v>
      </c>
      <c r="EGU44" s="225">
        <f>'2-ORÇAMENTO'!EGU44</f>
        <v>0</v>
      </c>
      <c r="EGV44" s="224">
        <f>'2-ORÇAMENTO'!EGX44</f>
        <v>0</v>
      </c>
      <c r="EGW44" s="225">
        <f>'2-ORÇAMENTO'!EGW44</f>
        <v>0</v>
      </c>
      <c r="EGX44" s="224">
        <f>'2-ORÇAMENTO'!EGZ44</f>
        <v>0</v>
      </c>
      <c r="EGY44" s="225">
        <f>'2-ORÇAMENTO'!EGY44</f>
        <v>0</v>
      </c>
      <c r="EGZ44" s="224">
        <f>'2-ORÇAMENTO'!EHB44</f>
        <v>0</v>
      </c>
      <c r="EHA44" s="225">
        <f>'2-ORÇAMENTO'!EHA44</f>
        <v>0</v>
      </c>
      <c r="EHB44" s="224">
        <f>'2-ORÇAMENTO'!EHD44</f>
        <v>0</v>
      </c>
      <c r="EHC44" s="225">
        <f>'2-ORÇAMENTO'!EHC44</f>
        <v>0</v>
      </c>
      <c r="EHD44" s="224">
        <f>'2-ORÇAMENTO'!EHF44</f>
        <v>0</v>
      </c>
      <c r="EHE44" s="225">
        <f>'2-ORÇAMENTO'!EHE44</f>
        <v>0</v>
      </c>
      <c r="EHF44" s="224">
        <f>'2-ORÇAMENTO'!EHH44</f>
        <v>0</v>
      </c>
      <c r="EHG44" s="225">
        <f>'2-ORÇAMENTO'!EHG44</f>
        <v>0</v>
      </c>
      <c r="EHH44" s="224">
        <f>'2-ORÇAMENTO'!EHJ44</f>
        <v>0</v>
      </c>
      <c r="EHI44" s="225">
        <f>'2-ORÇAMENTO'!EHI44</f>
        <v>0</v>
      </c>
      <c r="EHJ44" s="224">
        <f>'2-ORÇAMENTO'!EHL44</f>
        <v>0</v>
      </c>
      <c r="EHK44" s="225">
        <f>'2-ORÇAMENTO'!EHK44</f>
        <v>0</v>
      </c>
      <c r="EHL44" s="224">
        <f>'2-ORÇAMENTO'!EHN44</f>
        <v>0</v>
      </c>
      <c r="EHM44" s="225">
        <f>'2-ORÇAMENTO'!EHM44</f>
        <v>0</v>
      </c>
      <c r="EHN44" s="224">
        <f>'2-ORÇAMENTO'!EHP44</f>
        <v>0</v>
      </c>
      <c r="EHO44" s="225">
        <f>'2-ORÇAMENTO'!EHO44</f>
        <v>0</v>
      </c>
      <c r="EHP44" s="224">
        <f>'2-ORÇAMENTO'!EHR44</f>
        <v>0</v>
      </c>
      <c r="EHQ44" s="225">
        <f>'2-ORÇAMENTO'!EHQ44</f>
        <v>0</v>
      </c>
      <c r="EHR44" s="224">
        <f>'2-ORÇAMENTO'!EHT44</f>
        <v>0</v>
      </c>
      <c r="EHS44" s="225">
        <f>'2-ORÇAMENTO'!EHS44</f>
        <v>0</v>
      </c>
      <c r="EHT44" s="224">
        <f>'2-ORÇAMENTO'!EHV44</f>
        <v>0</v>
      </c>
      <c r="EHU44" s="225">
        <f>'2-ORÇAMENTO'!EHU44</f>
        <v>0</v>
      </c>
      <c r="EHV44" s="224">
        <f>'2-ORÇAMENTO'!EHX44</f>
        <v>0</v>
      </c>
      <c r="EHW44" s="225">
        <f>'2-ORÇAMENTO'!EHW44</f>
        <v>0</v>
      </c>
      <c r="EHX44" s="224">
        <f>'2-ORÇAMENTO'!EHZ44</f>
        <v>0</v>
      </c>
      <c r="EHY44" s="225">
        <f>'2-ORÇAMENTO'!EHY44</f>
        <v>0</v>
      </c>
      <c r="EHZ44" s="224">
        <f>'2-ORÇAMENTO'!EIB44</f>
        <v>0</v>
      </c>
      <c r="EIA44" s="225">
        <f>'2-ORÇAMENTO'!EIA44</f>
        <v>0</v>
      </c>
      <c r="EIB44" s="224">
        <f>'2-ORÇAMENTO'!EID44</f>
        <v>0</v>
      </c>
      <c r="EIC44" s="225">
        <f>'2-ORÇAMENTO'!EIC44</f>
        <v>0</v>
      </c>
      <c r="EID44" s="224">
        <f>'2-ORÇAMENTO'!EIF44</f>
        <v>0</v>
      </c>
      <c r="EIE44" s="225">
        <f>'2-ORÇAMENTO'!EIE44</f>
        <v>0</v>
      </c>
      <c r="EIF44" s="224">
        <f>'2-ORÇAMENTO'!EIH44</f>
        <v>0</v>
      </c>
      <c r="EIG44" s="225">
        <f>'2-ORÇAMENTO'!EIG44</f>
        <v>0</v>
      </c>
      <c r="EIH44" s="224">
        <f>'2-ORÇAMENTO'!EIJ44</f>
        <v>0</v>
      </c>
      <c r="EII44" s="225">
        <f>'2-ORÇAMENTO'!EII44</f>
        <v>0</v>
      </c>
      <c r="EIJ44" s="224">
        <f>'2-ORÇAMENTO'!EIL44</f>
        <v>0</v>
      </c>
      <c r="EIK44" s="225">
        <f>'2-ORÇAMENTO'!EIK44</f>
        <v>0</v>
      </c>
      <c r="EIL44" s="224">
        <f>'2-ORÇAMENTO'!EIN44</f>
        <v>0</v>
      </c>
      <c r="EIM44" s="225">
        <f>'2-ORÇAMENTO'!EIM44</f>
        <v>0</v>
      </c>
      <c r="EIN44" s="224">
        <f>'2-ORÇAMENTO'!EIP44</f>
        <v>0</v>
      </c>
      <c r="EIO44" s="225">
        <f>'2-ORÇAMENTO'!EIO44</f>
        <v>0</v>
      </c>
      <c r="EIP44" s="224">
        <f>'2-ORÇAMENTO'!EIR44</f>
        <v>0</v>
      </c>
      <c r="EIQ44" s="225">
        <f>'2-ORÇAMENTO'!EIQ44</f>
        <v>0</v>
      </c>
      <c r="EIR44" s="224">
        <f>'2-ORÇAMENTO'!EIT44</f>
        <v>0</v>
      </c>
      <c r="EIS44" s="225">
        <f>'2-ORÇAMENTO'!EIS44</f>
        <v>0</v>
      </c>
      <c r="EIT44" s="224">
        <f>'2-ORÇAMENTO'!EIV44</f>
        <v>0</v>
      </c>
      <c r="EIU44" s="225">
        <f>'2-ORÇAMENTO'!EIU44</f>
        <v>0</v>
      </c>
      <c r="EIV44" s="224">
        <f>'2-ORÇAMENTO'!EIX44</f>
        <v>0</v>
      </c>
      <c r="EIW44" s="225">
        <f>'2-ORÇAMENTO'!EIW44</f>
        <v>0</v>
      </c>
      <c r="EIX44" s="224">
        <f>'2-ORÇAMENTO'!EIZ44</f>
        <v>0</v>
      </c>
      <c r="EIY44" s="225">
        <f>'2-ORÇAMENTO'!EIY44</f>
        <v>0</v>
      </c>
      <c r="EIZ44" s="224">
        <f>'2-ORÇAMENTO'!EJB44</f>
        <v>0</v>
      </c>
      <c r="EJA44" s="225">
        <f>'2-ORÇAMENTO'!EJA44</f>
        <v>0</v>
      </c>
      <c r="EJB44" s="224">
        <f>'2-ORÇAMENTO'!EJD44</f>
        <v>0</v>
      </c>
      <c r="EJC44" s="225">
        <f>'2-ORÇAMENTO'!EJC44</f>
        <v>0</v>
      </c>
      <c r="EJD44" s="224">
        <f>'2-ORÇAMENTO'!EJF44</f>
        <v>0</v>
      </c>
      <c r="EJE44" s="225">
        <f>'2-ORÇAMENTO'!EJE44</f>
        <v>0</v>
      </c>
      <c r="EJF44" s="224">
        <f>'2-ORÇAMENTO'!EJH44</f>
        <v>0</v>
      </c>
      <c r="EJG44" s="225">
        <f>'2-ORÇAMENTO'!EJG44</f>
        <v>0</v>
      </c>
      <c r="EJH44" s="224">
        <f>'2-ORÇAMENTO'!EJJ44</f>
        <v>0</v>
      </c>
      <c r="EJI44" s="225">
        <f>'2-ORÇAMENTO'!EJI44</f>
        <v>0</v>
      </c>
      <c r="EJJ44" s="224">
        <f>'2-ORÇAMENTO'!EJL44</f>
        <v>0</v>
      </c>
      <c r="EJK44" s="225">
        <f>'2-ORÇAMENTO'!EJK44</f>
        <v>0</v>
      </c>
      <c r="EJL44" s="224">
        <f>'2-ORÇAMENTO'!EJN44</f>
        <v>0</v>
      </c>
      <c r="EJM44" s="225">
        <f>'2-ORÇAMENTO'!EJM44</f>
        <v>0</v>
      </c>
      <c r="EJN44" s="224">
        <f>'2-ORÇAMENTO'!EJP44</f>
        <v>0</v>
      </c>
      <c r="EJO44" s="225">
        <f>'2-ORÇAMENTO'!EJO44</f>
        <v>0</v>
      </c>
      <c r="EJP44" s="224">
        <f>'2-ORÇAMENTO'!EJR44</f>
        <v>0</v>
      </c>
      <c r="EJQ44" s="225">
        <f>'2-ORÇAMENTO'!EJQ44</f>
        <v>0</v>
      </c>
      <c r="EJR44" s="224">
        <f>'2-ORÇAMENTO'!EJT44</f>
        <v>0</v>
      </c>
      <c r="EJS44" s="225">
        <f>'2-ORÇAMENTO'!EJS44</f>
        <v>0</v>
      </c>
      <c r="EJT44" s="224">
        <f>'2-ORÇAMENTO'!EJV44</f>
        <v>0</v>
      </c>
      <c r="EJU44" s="225">
        <f>'2-ORÇAMENTO'!EJU44</f>
        <v>0</v>
      </c>
      <c r="EJV44" s="224">
        <f>'2-ORÇAMENTO'!EJX44</f>
        <v>0</v>
      </c>
      <c r="EJW44" s="225">
        <f>'2-ORÇAMENTO'!EJW44</f>
        <v>0</v>
      </c>
      <c r="EJX44" s="224">
        <f>'2-ORÇAMENTO'!EJZ44</f>
        <v>0</v>
      </c>
      <c r="EJY44" s="225">
        <f>'2-ORÇAMENTO'!EJY44</f>
        <v>0</v>
      </c>
      <c r="EJZ44" s="224">
        <f>'2-ORÇAMENTO'!EKB44</f>
        <v>0</v>
      </c>
      <c r="EKA44" s="225">
        <f>'2-ORÇAMENTO'!EKA44</f>
        <v>0</v>
      </c>
      <c r="EKB44" s="224">
        <f>'2-ORÇAMENTO'!EKD44</f>
        <v>0</v>
      </c>
      <c r="EKC44" s="225">
        <f>'2-ORÇAMENTO'!EKC44</f>
        <v>0</v>
      </c>
      <c r="EKD44" s="224">
        <f>'2-ORÇAMENTO'!EKF44</f>
        <v>0</v>
      </c>
      <c r="EKE44" s="225">
        <f>'2-ORÇAMENTO'!EKE44</f>
        <v>0</v>
      </c>
      <c r="EKF44" s="224">
        <f>'2-ORÇAMENTO'!EKH44</f>
        <v>0</v>
      </c>
      <c r="EKG44" s="225">
        <f>'2-ORÇAMENTO'!EKG44</f>
        <v>0</v>
      </c>
      <c r="EKH44" s="224">
        <f>'2-ORÇAMENTO'!EKJ44</f>
        <v>0</v>
      </c>
      <c r="EKI44" s="225">
        <f>'2-ORÇAMENTO'!EKI44</f>
        <v>0</v>
      </c>
      <c r="EKJ44" s="224">
        <f>'2-ORÇAMENTO'!EKL44</f>
        <v>0</v>
      </c>
      <c r="EKK44" s="225">
        <f>'2-ORÇAMENTO'!EKK44</f>
        <v>0</v>
      </c>
      <c r="EKL44" s="224">
        <f>'2-ORÇAMENTO'!EKN44</f>
        <v>0</v>
      </c>
      <c r="EKM44" s="225">
        <f>'2-ORÇAMENTO'!EKM44</f>
        <v>0</v>
      </c>
      <c r="EKN44" s="224">
        <f>'2-ORÇAMENTO'!EKP44</f>
        <v>0</v>
      </c>
      <c r="EKO44" s="225">
        <f>'2-ORÇAMENTO'!EKO44</f>
        <v>0</v>
      </c>
      <c r="EKP44" s="224">
        <f>'2-ORÇAMENTO'!EKR44</f>
        <v>0</v>
      </c>
      <c r="EKQ44" s="225">
        <f>'2-ORÇAMENTO'!EKQ44</f>
        <v>0</v>
      </c>
      <c r="EKR44" s="224">
        <f>'2-ORÇAMENTO'!EKT44</f>
        <v>0</v>
      </c>
      <c r="EKS44" s="225">
        <f>'2-ORÇAMENTO'!EKS44</f>
        <v>0</v>
      </c>
      <c r="EKT44" s="224">
        <f>'2-ORÇAMENTO'!EKV44</f>
        <v>0</v>
      </c>
      <c r="EKU44" s="225">
        <f>'2-ORÇAMENTO'!EKU44</f>
        <v>0</v>
      </c>
      <c r="EKV44" s="224">
        <f>'2-ORÇAMENTO'!EKX44</f>
        <v>0</v>
      </c>
      <c r="EKW44" s="225">
        <f>'2-ORÇAMENTO'!EKW44</f>
        <v>0</v>
      </c>
      <c r="EKX44" s="224">
        <f>'2-ORÇAMENTO'!EKZ44</f>
        <v>0</v>
      </c>
      <c r="EKY44" s="225">
        <f>'2-ORÇAMENTO'!EKY44</f>
        <v>0</v>
      </c>
      <c r="EKZ44" s="224">
        <f>'2-ORÇAMENTO'!ELB44</f>
        <v>0</v>
      </c>
      <c r="ELA44" s="225">
        <f>'2-ORÇAMENTO'!ELA44</f>
        <v>0</v>
      </c>
      <c r="ELB44" s="224">
        <f>'2-ORÇAMENTO'!ELD44</f>
        <v>0</v>
      </c>
      <c r="ELC44" s="225">
        <f>'2-ORÇAMENTO'!ELC44</f>
        <v>0</v>
      </c>
      <c r="ELD44" s="224">
        <f>'2-ORÇAMENTO'!ELF44</f>
        <v>0</v>
      </c>
      <c r="ELE44" s="225">
        <f>'2-ORÇAMENTO'!ELE44</f>
        <v>0</v>
      </c>
      <c r="ELF44" s="224">
        <f>'2-ORÇAMENTO'!ELH44</f>
        <v>0</v>
      </c>
      <c r="ELG44" s="225">
        <f>'2-ORÇAMENTO'!ELG44</f>
        <v>0</v>
      </c>
      <c r="ELH44" s="224">
        <f>'2-ORÇAMENTO'!ELJ44</f>
        <v>0</v>
      </c>
      <c r="ELI44" s="225">
        <f>'2-ORÇAMENTO'!ELI44</f>
        <v>0</v>
      </c>
      <c r="ELJ44" s="224">
        <f>'2-ORÇAMENTO'!ELL44</f>
        <v>0</v>
      </c>
      <c r="ELK44" s="225">
        <f>'2-ORÇAMENTO'!ELK44</f>
        <v>0</v>
      </c>
      <c r="ELL44" s="224">
        <f>'2-ORÇAMENTO'!ELN44</f>
        <v>0</v>
      </c>
      <c r="ELM44" s="225">
        <f>'2-ORÇAMENTO'!ELM44</f>
        <v>0</v>
      </c>
      <c r="ELN44" s="224">
        <f>'2-ORÇAMENTO'!ELP44</f>
        <v>0</v>
      </c>
      <c r="ELO44" s="225">
        <f>'2-ORÇAMENTO'!ELO44</f>
        <v>0</v>
      </c>
      <c r="ELP44" s="224">
        <f>'2-ORÇAMENTO'!ELR44</f>
        <v>0</v>
      </c>
      <c r="ELQ44" s="225">
        <f>'2-ORÇAMENTO'!ELQ44</f>
        <v>0</v>
      </c>
      <c r="ELR44" s="224">
        <f>'2-ORÇAMENTO'!ELT44</f>
        <v>0</v>
      </c>
      <c r="ELS44" s="225">
        <f>'2-ORÇAMENTO'!ELS44</f>
        <v>0</v>
      </c>
      <c r="ELT44" s="224">
        <f>'2-ORÇAMENTO'!ELV44</f>
        <v>0</v>
      </c>
      <c r="ELU44" s="225">
        <f>'2-ORÇAMENTO'!ELU44</f>
        <v>0</v>
      </c>
      <c r="ELV44" s="224">
        <f>'2-ORÇAMENTO'!ELX44</f>
        <v>0</v>
      </c>
      <c r="ELW44" s="225">
        <f>'2-ORÇAMENTO'!ELW44</f>
        <v>0</v>
      </c>
      <c r="ELX44" s="224">
        <f>'2-ORÇAMENTO'!ELZ44</f>
        <v>0</v>
      </c>
      <c r="ELY44" s="225">
        <f>'2-ORÇAMENTO'!ELY44</f>
        <v>0</v>
      </c>
      <c r="ELZ44" s="224">
        <f>'2-ORÇAMENTO'!EMB44</f>
        <v>0</v>
      </c>
      <c r="EMA44" s="225">
        <f>'2-ORÇAMENTO'!EMA44</f>
        <v>0</v>
      </c>
      <c r="EMB44" s="224">
        <f>'2-ORÇAMENTO'!EMD44</f>
        <v>0</v>
      </c>
      <c r="EMC44" s="225">
        <f>'2-ORÇAMENTO'!EMC44</f>
        <v>0</v>
      </c>
      <c r="EMD44" s="224">
        <f>'2-ORÇAMENTO'!EMF44</f>
        <v>0</v>
      </c>
      <c r="EME44" s="225">
        <f>'2-ORÇAMENTO'!EME44</f>
        <v>0</v>
      </c>
      <c r="EMF44" s="224">
        <f>'2-ORÇAMENTO'!EMH44</f>
        <v>0</v>
      </c>
      <c r="EMG44" s="225">
        <f>'2-ORÇAMENTO'!EMG44</f>
        <v>0</v>
      </c>
      <c r="EMH44" s="224">
        <f>'2-ORÇAMENTO'!EMJ44</f>
        <v>0</v>
      </c>
      <c r="EMI44" s="225">
        <f>'2-ORÇAMENTO'!EMI44</f>
        <v>0</v>
      </c>
      <c r="EMJ44" s="224">
        <f>'2-ORÇAMENTO'!EML44</f>
        <v>0</v>
      </c>
      <c r="EMK44" s="225">
        <f>'2-ORÇAMENTO'!EMK44</f>
        <v>0</v>
      </c>
      <c r="EML44" s="224">
        <f>'2-ORÇAMENTO'!EMN44</f>
        <v>0</v>
      </c>
      <c r="EMM44" s="225">
        <f>'2-ORÇAMENTO'!EMM44</f>
        <v>0</v>
      </c>
      <c r="EMN44" s="224">
        <f>'2-ORÇAMENTO'!EMP44</f>
        <v>0</v>
      </c>
      <c r="EMO44" s="225">
        <f>'2-ORÇAMENTO'!EMO44</f>
        <v>0</v>
      </c>
      <c r="EMP44" s="224">
        <f>'2-ORÇAMENTO'!EMR44</f>
        <v>0</v>
      </c>
      <c r="EMQ44" s="225">
        <f>'2-ORÇAMENTO'!EMQ44</f>
        <v>0</v>
      </c>
      <c r="EMR44" s="224">
        <f>'2-ORÇAMENTO'!EMT44</f>
        <v>0</v>
      </c>
      <c r="EMS44" s="225">
        <f>'2-ORÇAMENTO'!EMS44</f>
        <v>0</v>
      </c>
      <c r="EMT44" s="224">
        <f>'2-ORÇAMENTO'!EMV44</f>
        <v>0</v>
      </c>
      <c r="EMU44" s="225">
        <f>'2-ORÇAMENTO'!EMU44</f>
        <v>0</v>
      </c>
      <c r="EMV44" s="224">
        <f>'2-ORÇAMENTO'!EMX44</f>
        <v>0</v>
      </c>
      <c r="EMW44" s="225">
        <f>'2-ORÇAMENTO'!EMW44</f>
        <v>0</v>
      </c>
      <c r="EMX44" s="224">
        <f>'2-ORÇAMENTO'!EMZ44</f>
        <v>0</v>
      </c>
      <c r="EMY44" s="225">
        <f>'2-ORÇAMENTO'!EMY44</f>
        <v>0</v>
      </c>
      <c r="EMZ44" s="224">
        <f>'2-ORÇAMENTO'!ENB44</f>
        <v>0</v>
      </c>
      <c r="ENA44" s="225">
        <f>'2-ORÇAMENTO'!ENA44</f>
        <v>0</v>
      </c>
      <c r="ENB44" s="224">
        <f>'2-ORÇAMENTO'!END44</f>
        <v>0</v>
      </c>
      <c r="ENC44" s="225">
        <f>'2-ORÇAMENTO'!ENC44</f>
        <v>0</v>
      </c>
      <c r="END44" s="224">
        <f>'2-ORÇAMENTO'!ENF44</f>
        <v>0</v>
      </c>
      <c r="ENE44" s="225">
        <f>'2-ORÇAMENTO'!ENE44</f>
        <v>0</v>
      </c>
      <c r="ENF44" s="224">
        <f>'2-ORÇAMENTO'!ENH44</f>
        <v>0</v>
      </c>
      <c r="ENG44" s="225">
        <f>'2-ORÇAMENTO'!ENG44</f>
        <v>0</v>
      </c>
      <c r="ENH44" s="224">
        <f>'2-ORÇAMENTO'!ENJ44</f>
        <v>0</v>
      </c>
      <c r="ENI44" s="225">
        <f>'2-ORÇAMENTO'!ENI44</f>
        <v>0</v>
      </c>
      <c r="ENJ44" s="224">
        <f>'2-ORÇAMENTO'!ENL44</f>
        <v>0</v>
      </c>
      <c r="ENK44" s="225">
        <f>'2-ORÇAMENTO'!ENK44</f>
        <v>0</v>
      </c>
      <c r="ENL44" s="224">
        <f>'2-ORÇAMENTO'!ENN44</f>
        <v>0</v>
      </c>
      <c r="ENM44" s="225">
        <f>'2-ORÇAMENTO'!ENM44</f>
        <v>0</v>
      </c>
      <c r="ENN44" s="224">
        <f>'2-ORÇAMENTO'!ENP44</f>
        <v>0</v>
      </c>
      <c r="ENO44" s="225">
        <f>'2-ORÇAMENTO'!ENO44</f>
        <v>0</v>
      </c>
      <c r="ENP44" s="224">
        <f>'2-ORÇAMENTO'!ENR44</f>
        <v>0</v>
      </c>
      <c r="ENQ44" s="225">
        <f>'2-ORÇAMENTO'!ENQ44</f>
        <v>0</v>
      </c>
      <c r="ENR44" s="224">
        <f>'2-ORÇAMENTO'!ENT44</f>
        <v>0</v>
      </c>
      <c r="ENS44" s="225">
        <f>'2-ORÇAMENTO'!ENS44</f>
        <v>0</v>
      </c>
      <c r="ENT44" s="224">
        <f>'2-ORÇAMENTO'!ENV44</f>
        <v>0</v>
      </c>
      <c r="ENU44" s="225">
        <f>'2-ORÇAMENTO'!ENU44</f>
        <v>0</v>
      </c>
      <c r="ENV44" s="224">
        <f>'2-ORÇAMENTO'!ENX44</f>
        <v>0</v>
      </c>
      <c r="ENW44" s="225">
        <f>'2-ORÇAMENTO'!ENW44</f>
        <v>0</v>
      </c>
      <c r="ENX44" s="224">
        <f>'2-ORÇAMENTO'!ENZ44</f>
        <v>0</v>
      </c>
      <c r="ENY44" s="225">
        <f>'2-ORÇAMENTO'!ENY44</f>
        <v>0</v>
      </c>
      <c r="ENZ44" s="224">
        <f>'2-ORÇAMENTO'!EOB44</f>
        <v>0</v>
      </c>
      <c r="EOA44" s="225">
        <f>'2-ORÇAMENTO'!EOA44</f>
        <v>0</v>
      </c>
      <c r="EOB44" s="224">
        <f>'2-ORÇAMENTO'!EOD44</f>
        <v>0</v>
      </c>
      <c r="EOC44" s="225">
        <f>'2-ORÇAMENTO'!EOC44</f>
        <v>0</v>
      </c>
      <c r="EOD44" s="224">
        <f>'2-ORÇAMENTO'!EOF44</f>
        <v>0</v>
      </c>
      <c r="EOE44" s="225">
        <f>'2-ORÇAMENTO'!EOE44</f>
        <v>0</v>
      </c>
      <c r="EOF44" s="224">
        <f>'2-ORÇAMENTO'!EOH44</f>
        <v>0</v>
      </c>
      <c r="EOG44" s="225">
        <f>'2-ORÇAMENTO'!EOG44</f>
        <v>0</v>
      </c>
      <c r="EOH44" s="224">
        <f>'2-ORÇAMENTO'!EOJ44</f>
        <v>0</v>
      </c>
      <c r="EOI44" s="225">
        <f>'2-ORÇAMENTO'!EOI44</f>
        <v>0</v>
      </c>
      <c r="EOJ44" s="224">
        <f>'2-ORÇAMENTO'!EOL44</f>
        <v>0</v>
      </c>
      <c r="EOK44" s="225">
        <f>'2-ORÇAMENTO'!EOK44</f>
        <v>0</v>
      </c>
      <c r="EOL44" s="224">
        <f>'2-ORÇAMENTO'!EON44</f>
        <v>0</v>
      </c>
      <c r="EOM44" s="225">
        <f>'2-ORÇAMENTO'!EOM44</f>
        <v>0</v>
      </c>
      <c r="EON44" s="224">
        <f>'2-ORÇAMENTO'!EOP44</f>
        <v>0</v>
      </c>
      <c r="EOO44" s="225">
        <f>'2-ORÇAMENTO'!EOO44</f>
        <v>0</v>
      </c>
      <c r="EOP44" s="224">
        <f>'2-ORÇAMENTO'!EOR44</f>
        <v>0</v>
      </c>
      <c r="EOQ44" s="225">
        <f>'2-ORÇAMENTO'!EOQ44</f>
        <v>0</v>
      </c>
      <c r="EOR44" s="224">
        <f>'2-ORÇAMENTO'!EOT44</f>
        <v>0</v>
      </c>
      <c r="EOS44" s="225">
        <f>'2-ORÇAMENTO'!EOS44</f>
        <v>0</v>
      </c>
      <c r="EOT44" s="224">
        <f>'2-ORÇAMENTO'!EOV44</f>
        <v>0</v>
      </c>
      <c r="EOU44" s="225">
        <f>'2-ORÇAMENTO'!EOU44</f>
        <v>0</v>
      </c>
      <c r="EOV44" s="224">
        <f>'2-ORÇAMENTO'!EOX44</f>
        <v>0</v>
      </c>
      <c r="EOW44" s="225">
        <f>'2-ORÇAMENTO'!EOW44</f>
        <v>0</v>
      </c>
      <c r="EOX44" s="224">
        <f>'2-ORÇAMENTO'!EOZ44</f>
        <v>0</v>
      </c>
      <c r="EOY44" s="225">
        <f>'2-ORÇAMENTO'!EOY44</f>
        <v>0</v>
      </c>
      <c r="EOZ44" s="224">
        <f>'2-ORÇAMENTO'!EPB44</f>
        <v>0</v>
      </c>
      <c r="EPA44" s="225">
        <f>'2-ORÇAMENTO'!EPA44</f>
        <v>0</v>
      </c>
      <c r="EPB44" s="224">
        <f>'2-ORÇAMENTO'!EPD44</f>
        <v>0</v>
      </c>
      <c r="EPC44" s="225">
        <f>'2-ORÇAMENTO'!EPC44</f>
        <v>0</v>
      </c>
      <c r="EPD44" s="224">
        <f>'2-ORÇAMENTO'!EPF44</f>
        <v>0</v>
      </c>
      <c r="EPE44" s="225">
        <f>'2-ORÇAMENTO'!EPE44</f>
        <v>0</v>
      </c>
      <c r="EPF44" s="224">
        <f>'2-ORÇAMENTO'!EPH44</f>
        <v>0</v>
      </c>
      <c r="EPG44" s="225">
        <f>'2-ORÇAMENTO'!EPG44</f>
        <v>0</v>
      </c>
      <c r="EPH44" s="224">
        <f>'2-ORÇAMENTO'!EPJ44</f>
        <v>0</v>
      </c>
      <c r="EPI44" s="225">
        <f>'2-ORÇAMENTO'!EPI44</f>
        <v>0</v>
      </c>
      <c r="EPJ44" s="224">
        <f>'2-ORÇAMENTO'!EPL44</f>
        <v>0</v>
      </c>
      <c r="EPK44" s="225">
        <f>'2-ORÇAMENTO'!EPK44</f>
        <v>0</v>
      </c>
      <c r="EPL44" s="224">
        <f>'2-ORÇAMENTO'!EPN44</f>
        <v>0</v>
      </c>
      <c r="EPM44" s="225">
        <f>'2-ORÇAMENTO'!EPM44</f>
        <v>0</v>
      </c>
      <c r="EPN44" s="224">
        <f>'2-ORÇAMENTO'!EPP44</f>
        <v>0</v>
      </c>
      <c r="EPO44" s="225">
        <f>'2-ORÇAMENTO'!EPO44</f>
        <v>0</v>
      </c>
      <c r="EPP44" s="224">
        <f>'2-ORÇAMENTO'!EPR44</f>
        <v>0</v>
      </c>
      <c r="EPQ44" s="225">
        <f>'2-ORÇAMENTO'!EPQ44</f>
        <v>0</v>
      </c>
      <c r="EPR44" s="224">
        <f>'2-ORÇAMENTO'!EPT44</f>
        <v>0</v>
      </c>
      <c r="EPS44" s="225">
        <f>'2-ORÇAMENTO'!EPS44</f>
        <v>0</v>
      </c>
      <c r="EPT44" s="224">
        <f>'2-ORÇAMENTO'!EPV44</f>
        <v>0</v>
      </c>
      <c r="EPU44" s="225">
        <f>'2-ORÇAMENTO'!EPU44</f>
        <v>0</v>
      </c>
      <c r="EPV44" s="224">
        <f>'2-ORÇAMENTO'!EPX44</f>
        <v>0</v>
      </c>
      <c r="EPW44" s="225">
        <f>'2-ORÇAMENTO'!EPW44</f>
        <v>0</v>
      </c>
      <c r="EPX44" s="224">
        <f>'2-ORÇAMENTO'!EPZ44</f>
        <v>0</v>
      </c>
      <c r="EPY44" s="225">
        <f>'2-ORÇAMENTO'!EPY44</f>
        <v>0</v>
      </c>
      <c r="EPZ44" s="224">
        <f>'2-ORÇAMENTO'!EQB44</f>
        <v>0</v>
      </c>
      <c r="EQA44" s="225">
        <f>'2-ORÇAMENTO'!EQA44</f>
        <v>0</v>
      </c>
      <c r="EQB44" s="224">
        <f>'2-ORÇAMENTO'!EQD44</f>
        <v>0</v>
      </c>
      <c r="EQC44" s="225">
        <f>'2-ORÇAMENTO'!EQC44</f>
        <v>0</v>
      </c>
      <c r="EQD44" s="224">
        <f>'2-ORÇAMENTO'!EQF44</f>
        <v>0</v>
      </c>
      <c r="EQE44" s="225">
        <f>'2-ORÇAMENTO'!EQE44</f>
        <v>0</v>
      </c>
      <c r="EQF44" s="224">
        <f>'2-ORÇAMENTO'!EQH44</f>
        <v>0</v>
      </c>
      <c r="EQG44" s="225">
        <f>'2-ORÇAMENTO'!EQG44</f>
        <v>0</v>
      </c>
      <c r="EQH44" s="224">
        <f>'2-ORÇAMENTO'!EQJ44</f>
        <v>0</v>
      </c>
      <c r="EQI44" s="225">
        <f>'2-ORÇAMENTO'!EQI44</f>
        <v>0</v>
      </c>
      <c r="EQJ44" s="224">
        <f>'2-ORÇAMENTO'!EQL44</f>
        <v>0</v>
      </c>
      <c r="EQK44" s="225">
        <f>'2-ORÇAMENTO'!EQK44</f>
        <v>0</v>
      </c>
      <c r="EQL44" s="224">
        <f>'2-ORÇAMENTO'!EQN44</f>
        <v>0</v>
      </c>
      <c r="EQM44" s="225">
        <f>'2-ORÇAMENTO'!EQM44</f>
        <v>0</v>
      </c>
      <c r="EQN44" s="224">
        <f>'2-ORÇAMENTO'!EQP44</f>
        <v>0</v>
      </c>
      <c r="EQO44" s="225">
        <f>'2-ORÇAMENTO'!EQO44</f>
        <v>0</v>
      </c>
      <c r="EQP44" s="224">
        <f>'2-ORÇAMENTO'!EQR44</f>
        <v>0</v>
      </c>
      <c r="EQQ44" s="225">
        <f>'2-ORÇAMENTO'!EQQ44</f>
        <v>0</v>
      </c>
      <c r="EQR44" s="224">
        <f>'2-ORÇAMENTO'!EQT44</f>
        <v>0</v>
      </c>
      <c r="EQS44" s="225">
        <f>'2-ORÇAMENTO'!EQS44</f>
        <v>0</v>
      </c>
      <c r="EQT44" s="224">
        <f>'2-ORÇAMENTO'!EQV44</f>
        <v>0</v>
      </c>
      <c r="EQU44" s="225">
        <f>'2-ORÇAMENTO'!EQU44</f>
        <v>0</v>
      </c>
      <c r="EQV44" s="224">
        <f>'2-ORÇAMENTO'!EQX44</f>
        <v>0</v>
      </c>
      <c r="EQW44" s="225">
        <f>'2-ORÇAMENTO'!EQW44</f>
        <v>0</v>
      </c>
      <c r="EQX44" s="224">
        <f>'2-ORÇAMENTO'!EQZ44</f>
        <v>0</v>
      </c>
      <c r="EQY44" s="225">
        <f>'2-ORÇAMENTO'!EQY44</f>
        <v>0</v>
      </c>
      <c r="EQZ44" s="224">
        <f>'2-ORÇAMENTO'!ERB44</f>
        <v>0</v>
      </c>
      <c r="ERA44" s="225">
        <f>'2-ORÇAMENTO'!ERA44</f>
        <v>0</v>
      </c>
      <c r="ERB44" s="224">
        <f>'2-ORÇAMENTO'!ERD44</f>
        <v>0</v>
      </c>
      <c r="ERC44" s="225">
        <f>'2-ORÇAMENTO'!ERC44</f>
        <v>0</v>
      </c>
      <c r="ERD44" s="224">
        <f>'2-ORÇAMENTO'!ERF44</f>
        <v>0</v>
      </c>
      <c r="ERE44" s="225">
        <f>'2-ORÇAMENTO'!ERE44</f>
        <v>0</v>
      </c>
      <c r="ERF44" s="224">
        <f>'2-ORÇAMENTO'!ERH44</f>
        <v>0</v>
      </c>
      <c r="ERG44" s="225">
        <f>'2-ORÇAMENTO'!ERG44</f>
        <v>0</v>
      </c>
      <c r="ERH44" s="224">
        <f>'2-ORÇAMENTO'!ERJ44</f>
        <v>0</v>
      </c>
      <c r="ERI44" s="225">
        <f>'2-ORÇAMENTO'!ERI44</f>
        <v>0</v>
      </c>
      <c r="ERJ44" s="224">
        <f>'2-ORÇAMENTO'!ERL44</f>
        <v>0</v>
      </c>
      <c r="ERK44" s="225">
        <f>'2-ORÇAMENTO'!ERK44</f>
        <v>0</v>
      </c>
      <c r="ERL44" s="224">
        <f>'2-ORÇAMENTO'!ERN44</f>
        <v>0</v>
      </c>
      <c r="ERM44" s="225">
        <f>'2-ORÇAMENTO'!ERM44</f>
        <v>0</v>
      </c>
      <c r="ERN44" s="224">
        <f>'2-ORÇAMENTO'!ERP44</f>
        <v>0</v>
      </c>
      <c r="ERO44" s="225">
        <f>'2-ORÇAMENTO'!ERO44</f>
        <v>0</v>
      </c>
      <c r="ERP44" s="224">
        <f>'2-ORÇAMENTO'!ERR44</f>
        <v>0</v>
      </c>
      <c r="ERQ44" s="225">
        <f>'2-ORÇAMENTO'!ERQ44</f>
        <v>0</v>
      </c>
      <c r="ERR44" s="224">
        <f>'2-ORÇAMENTO'!ERT44</f>
        <v>0</v>
      </c>
      <c r="ERS44" s="225">
        <f>'2-ORÇAMENTO'!ERS44</f>
        <v>0</v>
      </c>
      <c r="ERT44" s="224">
        <f>'2-ORÇAMENTO'!ERV44</f>
        <v>0</v>
      </c>
      <c r="ERU44" s="225">
        <f>'2-ORÇAMENTO'!ERU44</f>
        <v>0</v>
      </c>
      <c r="ERV44" s="224">
        <f>'2-ORÇAMENTO'!ERX44</f>
        <v>0</v>
      </c>
      <c r="ERW44" s="225">
        <f>'2-ORÇAMENTO'!ERW44</f>
        <v>0</v>
      </c>
      <c r="ERX44" s="224">
        <f>'2-ORÇAMENTO'!ERZ44</f>
        <v>0</v>
      </c>
      <c r="ERY44" s="225">
        <f>'2-ORÇAMENTO'!ERY44</f>
        <v>0</v>
      </c>
      <c r="ERZ44" s="224">
        <f>'2-ORÇAMENTO'!ESB44</f>
        <v>0</v>
      </c>
      <c r="ESA44" s="225">
        <f>'2-ORÇAMENTO'!ESA44</f>
        <v>0</v>
      </c>
      <c r="ESB44" s="224">
        <f>'2-ORÇAMENTO'!ESD44</f>
        <v>0</v>
      </c>
      <c r="ESC44" s="225">
        <f>'2-ORÇAMENTO'!ESC44</f>
        <v>0</v>
      </c>
      <c r="ESD44" s="224">
        <f>'2-ORÇAMENTO'!ESF44</f>
        <v>0</v>
      </c>
      <c r="ESE44" s="225">
        <f>'2-ORÇAMENTO'!ESE44</f>
        <v>0</v>
      </c>
      <c r="ESF44" s="224">
        <f>'2-ORÇAMENTO'!ESH44</f>
        <v>0</v>
      </c>
      <c r="ESG44" s="225">
        <f>'2-ORÇAMENTO'!ESG44</f>
        <v>0</v>
      </c>
      <c r="ESH44" s="224">
        <f>'2-ORÇAMENTO'!ESJ44</f>
        <v>0</v>
      </c>
      <c r="ESI44" s="225">
        <f>'2-ORÇAMENTO'!ESI44</f>
        <v>0</v>
      </c>
      <c r="ESJ44" s="224">
        <f>'2-ORÇAMENTO'!ESL44</f>
        <v>0</v>
      </c>
      <c r="ESK44" s="225">
        <f>'2-ORÇAMENTO'!ESK44</f>
        <v>0</v>
      </c>
      <c r="ESL44" s="224">
        <f>'2-ORÇAMENTO'!ESN44</f>
        <v>0</v>
      </c>
      <c r="ESM44" s="225">
        <f>'2-ORÇAMENTO'!ESM44</f>
        <v>0</v>
      </c>
      <c r="ESN44" s="224">
        <f>'2-ORÇAMENTO'!ESP44</f>
        <v>0</v>
      </c>
      <c r="ESO44" s="225">
        <f>'2-ORÇAMENTO'!ESO44</f>
        <v>0</v>
      </c>
      <c r="ESP44" s="224">
        <f>'2-ORÇAMENTO'!ESR44</f>
        <v>0</v>
      </c>
      <c r="ESQ44" s="225">
        <f>'2-ORÇAMENTO'!ESQ44</f>
        <v>0</v>
      </c>
      <c r="ESR44" s="224">
        <f>'2-ORÇAMENTO'!EST44</f>
        <v>0</v>
      </c>
      <c r="ESS44" s="225">
        <f>'2-ORÇAMENTO'!ESS44</f>
        <v>0</v>
      </c>
      <c r="EST44" s="224">
        <f>'2-ORÇAMENTO'!ESV44</f>
        <v>0</v>
      </c>
      <c r="ESU44" s="225">
        <f>'2-ORÇAMENTO'!ESU44</f>
        <v>0</v>
      </c>
      <c r="ESV44" s="224">
        <f>'2-ORÇAMENTO'!ESX44</f>
        <v>0</v>
      </c>
      <c r="ESW44" s="225">
        <f>'2-ORÇAMENTO'!ESW44</f>
        <v>0</v>
      </c>
      <c r="ESX44" s="224">
        <f>'2-ORÇAMENTO'!ESZ44</f>
        <v>0</v>
      </c>
      <c r="ESY44" s="225">
        <f>'2-ORÇAMENTO'!ESY44</f>
        <v>0</v>
      </c>
      <c r="ESZ44" s="224">
        <f>'2-ORÇAMENTO'!ETB44</f>
        <v>0</v>
      </c>
      <c r="ETA44" s="225">
        <f>'2-ORÇAMENTO'!ETA44</f>
        <v>0</v>
      </c>
      <c r="ETB44" s="224">
        <f>'2-ORÇAMENTO'!ETD44</f>
        <v>0</v>
      </c>
      <c r="ETC44" s="225">
        <f>'2-ORÇAMENTO'!ETC44</f>
        <v>0</v>
      </c>
      <c r="ETD44" s="224">
        <f>'2-ORÇAMENTO'!ETF44</f>
        <v>0</v>
      </c>
      <c r="ETE44" s="225">
        <f>'2-ORÇAMENTO'!ETE44</f>
        <v>0</v>
      </c>
      <c r="ETF44" s="224">
        <f>'2-ORÇAMENTO'!ETH44</f>
        <v>0</v>
      </c>
      <c r="ETG44" s="225">
        <f>'2-ORÇAMENTO'!ETG44</f>
        <v>0</v>
      </c>
      <c r="ETH44" s="224">
        <f>'2-ORÇAMENTO'!ETJ44</f>
        <v>0</v>
      </c>
      <c r="ETI44" s="225">
        <f>'2-ORÇAMENTO'!ETI44</f>
        <v>0</v>
      </c>
      <c r="ETJ44" s="224">
        <f>'2-ORÇAMENTO'!ETL44</f>
        <v>0</v>
      </c>
      <c r="ETK44" s="225">
        <f>'2-ORÇAMENTO'!ETK44</f>
        <v>0</v>
      </c>
      <c r="ETL44" s="224">
        <f>'2-ORÇAMENTO'!ETN44</f>
        <v>0</v>
      </c>
      <c r="ETM44" s="225">
        <f>'2-ORÇAMENTO'!ETM44</f>
        <v>0</v>
      </c>
      <c r="ETN44" s="224">
        <f>'2-ORÇAMENTO'!ETP44</f>
        <v>0</v>
      </c>
      <c r="ETO44" s="225">
        <f>'2-ORÇAMENTO'!ETO44</f>
        <v>0</v>
      </c>
      <c r="ETP44" s="224">
        <f>'2-ORÇAMENTO'!ETR44</f>
        <v>0</v>
      </c>
      <c r="ETQ44" s="225">
        <f>'2-ORÇAMENTO'!ETQ44</f>
        <v>0</v>
      </c>
      <c r="ETR44" s="224">
        <f>'2-ORÇAMENTO'!ETT44</f>
        <v>0</v>
      </c>
      <c r="ETS44" s="225">
        <f>'2-ORÇAMENTO'!ETS44</f>
        <v>0</v>
      </c>
      <c r="ETT44" s="224">
        <f>'2-ORÇAMENTO'!ETV44</f>
        <v>0</v>
      </c>
      <c r="ETU44" s="225">
        <f>'2-ORÇAMENTO'!ETU44</f>
        <v>0</v>
      </c>
      <c r="ETV44" s="224">
        <f>'2-ORÇAMENTO'!ETX44</f>
        <v>0</v>
      </c>
      <c r="ETW44" s="225">
        <f>'2-ORÇAMENTO'!ETW44</f>
        <v>0</v>
      </c>
      <c r="ETX44" s="224">
        <f>'2-ORÇAMENTO'!ETZ44</f>
        <v>0</v>
      </c>
      <c r="ETY44" s="225">
        <f>'2-ORÇAMENTO'!ETY44</f>
        <v>0</v>
      </c>
      <c r="ETZ44" s="224">
        <f>'2-ORÇAMENTO'!EUB44</f>
        <v>0</v>
      </c>
      <c r="EUA44" s="225">
        <f>'2-ORÇAMENTO'!EUA44</f>
        <v>0</v>
      </c>
      <c r="EUB44" s="224">
        <f>'2-ORÇAMENTO'!EUD44</f>
        <v>0</v>
      </c>
      <c r="EUC44" s="225">
        <f>'2-ORÇAMENTO'!EUC44</f>
        <v>0</v>
      </c>
      <c r="EUD44" s="224">
        <f>'2-ORÇAMENTO'!EUF44</f>
        <v>0</v>
      </c>
      <c r="EUE44" s="225">
        <f>'2-ORÇAMENTO'!EUE44</f>
        <v>0</v>
      </c>
      <c r="EUF44" s="224">
        <f>'2-ORÇAMENTO'!EUH44</f>
        <v>0</v>
      </c>
      <c r="EUG44" s="225">
        <f>'2-ORÇAMENTO'!EUG44</f>
        <v>0</v>
      </c>
      <c r="EUH44" s="224">
        <f>'2-ORÇAMENTO'!EUJ44</f>
        <v>0</v>
      </c>
      <c r="EUI44" s="225">
        <f>'2-ORÇAMENTO'!EUI44</f>
        <v>0</v>
      </c>
      <c r="EUJ44" s="224">
        <f>'2-ORÇAMENTO'!EUL44</f>
        <v>0</v>
      </c>
      <c r="EUK44" s="225">
        <f>'2-ORÇAMENTO'!EUK44</f>
        <v>0</v>
      </c>
      <c r="EUL44" s="224">
        <f>'2-ORÇAMENTO'!EUN44</f>
        <v>0</v>
      </c>
      <c r="EUM44" s="225">
        <f>'2-ORÇAMENTO'!EUM44</f>
        <v>0</v>
      </c>
      <c r="EUN44" s="224">
        <f>'2-ORÇAMENTO'!EUP44</f>
        <v>0</v>
      </c>
      <c r="EUO44" s="225">
        <f>'2-ORÇAMENTO'!EUO44</f>
        <v>0</v>
      </c>
      <c r="EUP44" s="224">
        <f>'2-ORÇAMENTO'!EUR44</f>
        <v>0</v>
      </c>
      <c r="EUQ44" s="225">
        <f>'2-ORÇAMENTO'!EUQ44</f>
        <v>0</v>
      </c>
      <c r="EUR44" s="224">
        <f>'2-ORÇAMENTO'!EUT44</f>
        <v>0</v>
      </c>
      <c r="EUS44" s="225">
        <f>'2-ORÇAMENTO'!EUS44</f>
        <v>0</v>
      </c>
      <c r="EUT44" s="224">
        <f>'2-ORÇAMENTO'!EUV44</f>
        <v>0</v>
      </c>
      <c r="EUU44" s="225">
        <f>'2-ORÇAMENTO'!EUU44</f>
        <v>0</v>
      </c>
      <c r="EUV44" s="224">
        <f>'2-ORÇAMENTO'!EUX44</f>
        <v>0</v>
      </c>
      <c r="EUW44" s="225">
        <f>'2-ORÇAMENTO'!EUW44</f>
        <v>0</v>
      </c>
      <c r="EUX44" s="224">
        <f>'2-ORÇAMENTO'!EUZ44</f>
        <v>0</v>
      </c>
      <c r="EUY44" s="225">
        <f>'2-ORÇAMENTO'!EUY44</f>
        <v>0</v>
      </c>
      <c r="EUZ44" s="224">
        <f>'2-ORÇAMENTO'!EVB44</f>
        <v>0</v>
      </c>
      <c r="EVA44" s="225">
        <f>'2-ORÇAMENTO'!EVA44</f>
        <v>0</v>
      </c>
      <c r="EVB44" s="224">
        <f>'2-ORÇAMENTO'!EVD44</f>
        <v>0</v>
      </c>
      <c r="EVC44" s="225">
        <f>'2-ORÇAMENTO'!EVC44</f>
        <v>0</v>
      </c>
      <c r="EVD44" s="224">
        <f>'2-ORÇAMENTO'!EVF44</f>
        <v>0</v>
      </c>
      <c r="EVE44" s="225">
        <f>'2-ORÇAMENTO'!EVE44</f>
        <v>0</v>
      </c>
      <c r="EVF44" s="224">
        <f>'2-ORÇAMENTO'!EVH44</f>
        <v>0</v>
      </c>
      <c r="EVG44" s="225">
        <f>'2-ORÇAMENTO'!EVG44</f>
        <v>0</v>
      </c>
      <c r="EVH44" s="224">
        <f>'2-ORÇAMENTO'!EVJ44</f>
        <v>0</v>
      </c>
      <c r="EVI44" s="225">
        <f>'2-ORÇAMENTO'!EVI44</f>
        <v>0</v>
      </c>
      <c r="EVJ44" s="224">
        <f>'2-ORÇAMENTO'!EVL44</f>
        <v>0</v>
      </c>
      <c r="EVK44" s="225">
        <f>'2-ORÇAMENTO'!EVK44</f>
        <v>0</v>
      </c>
      <c r="EVL44" s="224">
        <f>'2-ORÇAMENTO'!EVN44</f>
        <v>0</v>
      </c>
      <c r="EVM44" s="225">
        <f>'2-ORÇAMENTO'!EVM44</f>
        <v>0</v>
      </c>
      <c r="EVN44" s="224">
        <f>'2-ORÇAMENTO'!EVP44</f>
        <v>0</v>
      </c>
      <c r="EVO44" s="225">
        <f>'2-ORÇAMENTO'!EVO44</f>
        <v>0</v>
      </c>
      <c r="EVP44" s="224">
        <f>'2-ORÇAMENTO'!EVR44</f>
        <v>0</v>
      </c>
      <c r="EVQ44" s="225">
        <f>'2-ORÇAMENTO'!EVQ44</f>
        <v>0</v>
      </c>
      <c r="EVR44" s="224">
        <f>'2-ORÇAMENTO'!EVT44</f>
        <v>0</v>
      </c>
      <c r="EVS44" s="225">
        <f>'2-ORÇAMENTO'!EVS44</f>
        <v>0</v>
      </c>
      <c r="EVT44" s="224">
        <f>'2-ORÇAMENTO'!EVV44</f>
        <v>0</v>
      </c>
      <c r="EVU44" s="225">
        <f>'2-ORÇAMENTO'!EVU44</f>
        <v>0</v>
      </c>
      <c r="EVV44" s="224">
        <f>'2-ORÇAMENTO'!EVX44</f>
        <v>0</v>
      </c>
      <c r="EVW44" s="225">
        <f>'2-ORÇAMENTO'!EVW44</f>
        <v>0</v>
      </c>
      <c r="EVX44" s="224">
        <f>'2-ORÇAMENTO'!EVZ44</f>
        <v>0</v>
      </c>
      <c r="EVY44" s="225">
        <f>'2-ORÇAMENTO'!EVY44</f>
        <v>0</v>
      </c>
      <c r="EVZ44" s="224">
        <f>'2-ORÇAMENTO'!EWB44</f>
        <v>0</v>
      </c>
      <c r="EWA44" s="225">
        <f>'2-ORÇAMENTO'!EWA44</f>
        <v>0</v>
      </c>
      <c r="EWB44" s="224">
        <f>'2-ORÇAMENTO'!EWD44</f>
        <v>0</v>
      </c>
      <c r="EWC44" s="225">
        <f>'2-ORÇAMENTO'!EWC44</f>
        <v>0</v>
      </c>
      <c r="EWD44" s="224">
        <f>'2-ORÇAMENTO'!EWF44</f>
        <v>0</v>
      </c>
      <c r="EWE44" s="225">
        <f>'2-ORÇAMENTO'!EWE44</f>
        <v>0</v>
      </c>
      <c r="EWF44" s="224">
        <f>'2-ORÇAMENTO'!EWH44</f>
        <v>0</v>
      </c>
      <c r="EWG44" s="225">
        <f>'2-ORÇAMENTO'!EWG44</f>
        <v>0</v>
      </c>
      <c r="EWH44" s="224">
        <f>'2-ORÇAMENTO'!EWJ44</f>
        <v>0</v>
      </c>
      <c r="EWI44" s="225">
        <f>'2-ORÇAMENTO'!EWI44</f>
        <v>0</v>
      </c>
      <c r="EWJ44" s="224">
        <f>'2-ORÇAMENTO'!EWL44</f>
        <v>0</v>
      </c>
      <c r="EWK44" s="225">
        <f>'2-ORÇAMENTO'!EWK44</f>
        <v>0</v>
      </c>
      <c r="EWL44" s="224">
        <f>'2-ORÇAMENTO'!EWN44</f>
        <v>0</v>
      </c>
      <c r="EWM44" s="225">
        <f>'2-ORÇAMENTO'!EWM44</f>
        <v>0</v>
      </c>
      <c r="EWN44" s="224">
        <f>'2-ORÇAMENTO'!EWP44</f>
        <v>0</v>
      </c>
      <c r="EWO44" s="225">
        <f>'2-ORÇAMENTO'!EWO44</f>
        <v>0</v>
      </c>
      <c r="EWP44" s="224">
        <f>'2-ORÇAMENTO'!EWR44</f>
        <v>0</v>
      </c>
      <c r="EWQ44" s="225">
        <f>'2-ORÇAMENTO'!EWQ44</f>
        <v>0</v>
      </c>
      <c r="EWR44" s="224">
        <f>'2-ORÇAMENTO'!EWT44</f>
        <v>0</v>
      </c>
      <c r="EWS44" s="225">
        <f>'2-ORÇAMENTO'!EWS44</f>
        <v>0</v>
      </c>
      <c r="EWT44" s="224">
        <f>'2-ORÇAMENTO'!EWV44</f>
        <v>0</v>
      </c>
      <c r="EWU44" s="225">
        <f>'2-ORÇAMENTO'!EWU44</f>
        <v>0</v>
      </c>
      <c r="EWV44" s="224">
        <f>'2-ORÇAMENTO'!EWX44</f>
        <v>0</v>
      </c>
      <c r="EWW44" s="225">
        <f>'2-ORÇAMENTO'!EWW44</f>
        <v>0</v>
      </c>
      <c r="EWX44" s="224">
        <f>'2-ORÇAMENTO'!EWZ44</f>
        <v>0</v>
      </c>
      <c r="EWY44" s="225">
        <f>'2-ORÇAMENTO'!EWY44</f>
        <v>0</v>
      </c>
      <c r="EWZ44" s="224">
        <f>'2-ORÇAMENTO'!EXB44</f>
        <v>0</v>
      </c>
      <c r="EXA44" s="225">
        <f>'2-ORÇAMENTO'!EXA44</f>
        <v>0</v>
      </c>
      <c r="EXB44" s="224">
        <f>'2-ORÇAMENTO'!EXD44</f>
        <v>0</v>
      </c>
      <c r="EXC44" s="225">
        <f>'2-ORÇAMENTO'!EXC44</f>
        <v>0</v>
      </c>
      <c r="EXD44" s="224">
        <f>'2-ORÇAMENTO'!EXF44</f>
        <v>0</v>
      </c>
      <c r="EXE44" s="225">
        <f>'2-ORÇAMENTO'!EXE44</f>
        <v>0</v>
      </c>
      <c r="EXF44" s="224">
        <f>'2-ORÇAMENTO'!EXH44</f>
        <v>0</v>
      </c>
      <c r="EXG44" s="225">
        <f>'2-ORÇAMENTO'!EXG44</f>
        <v>0</v>
      </c>
      <c r="EXH44" s="224">
        <f>'2-ORÇAMENTO'!EXJ44</f>
        <v>0</v>
      </c>
      <c r="EXI44" s="225">
        <f>'2-ORÇAMENTO'!EXI44</f>
        <v>0</v>
      </c>
      <c r="EXJ44" s="224">
        <f>'2-ORÇAMENTO'!EXL44</f>
        <v>0</v>
      </c>
      <c r="EXK44" s="225">
        <f>'2-ORÇAMENTO'!EXK44</f>
        <v>0</v>
      </c>
      <c r="EXL44" s="224">
        <f>'2-ORÇAMENTO'!EXN44</f>
        <v>0</v>
      </c>
      <c r="EXM44" s="225">
        <f>'2-ORÇAMENTO'!EXM44</f>
        <v>0</v>
      </c>
      <c r="EXN44" s="224">
        <f>'2-ORÇAMENTO'!EXP44</f>
        <v>0</v>
      </c>
      <c r="EXO44" s="225">
        <f>'2-ORÇAMENTO'!EXO44</f>
        <v>0</v>
      </c>
      <c r="EXP44" s="224">
        <f>'2-ORÇAMENTO'!EXR44</f>
        <v>0</v>
      </c>
      <c r="EXQ44" s="225">
        <f>'2-ORÇAMENTO'!EXQ44</f>
        <v>0</v>
      </c>
      <c r="EXR44" s="224">
        <f>'2-ORÇAMENTO'!EXT44</f>
        <v>0</v>
      </c>
      <c r="EXS44" s="225">
        <f>'2-ORÇAMENTO'!EXS44</f>
        <v>0</v>
      </c>
      <c r="EXT44" s="224">
        <f>'2-ORÇAMENTO'!EXV44</f>
        <v>0</v>
      </c>
      <c r="EXU44" s="225">
        <f>'2-ORÇAMENTO'!EXU44</f>
        <v>0</v>
      </c>
      <c r="EXV44" s="224">
        <f>'2-ORÇAMENTO'!EXX44</f>
        <v>0</v>
      </c>
      <c r="EXW44" s="225">
        <f>'2-ORÇAMENTO'!EXW44</f>
        <v>0</v>
      </c>
      <c r="EXX44" s="224">
        <f>'2-ORÇAMENTO'!EXZ44</f>
        <v>0</v>
      </c>
      <c r="EXY44" s="225">
        <f>'2-ORÇAMENTO'!EXY44</f>
        <v>0</v>
      </c>
      <c r="EXZ44" s="224">
        <f>'2-ORÇAMENTO'!EYB44</f>
        <v>0</v>
      </c>
      <c r="EYA44" s="225">
        <f>'2-ORÇAMENTO'!EYA44</f>
        <v>0</v>
      </c>
      <c r="EYB44" s="224">
        <f>'2-ORÇAMENTO'!EYD44</f>
        <v>0</v>
      </c>
      <c r="EYC44" s="225">
        <f>'2-ORÇAMENTO'!EYC44</f>
        <v>0</v>
      </c>
      <c r="EYD44" s="224">
        <f>'2-ORÇAMENTO'!EYF44</f>
        <v>0</v>
      </c>
      <c r="EYE44" s="225">
        <f>'2-ORÇAMENTO'!EYE44</f>
        <v>0</v>
      </c>
      <c r="EYF44" s="224">
        <f>'2-ORÇAMENTO'!EYH44</f>
        <v>0</v>
      </c>
      <c r="EYG44" s="225">
        <f>'2-ORÇAMENTO'!EYG44</f>
        <v>0</v>
      </c>
      <c r="EYH44" s="224">
        <f>'2-ORÇAMENTO'!EYJ44</f>
        <v>0</v>
      </c>
      <c r="EYI44" s="225">
        <f>'2-ORÇAMENTO'!EYI44</f>
        <v>0</v>
      </c>
      <c r="EYJ44" s="224">
        <f>'2-ORÇAMENTO'!EYL44</f>
        <v>0</v>
      </c>
      <c r="EYK44" s="225">
        <f>'2-ORÇAMENTO'!EYK44</f>
        <v>0</v>
      </c>
      <c r="EYL44" s="224">
        <f>'2-ORÇAMENTO'!EYN44</f>
        <v>0</v>
      </c>
      <c r="EYM44" s="225">
        <f>'2-ORÇAMENTO'!EYM44</f>
        <v>0</v>
      </c>
      <c r="EYN44" s="224">
        <f>'2-ORÇAMENTO'!EYP44</f>
        <v>0</v>
      </c>
      <c r="EYO44" s="225">
        <f>'2-ORÇAMENTO'!EYO44</f>
        <v>0</v>
      </c>
      <c r="EYP44" s="224">
        <f>'2-ORÇAMENTO'!EYR44</f>
        <v>0</v>
      </c>
      <c r="EYQ44" s="225">
        <f>'2-ORÇAMENTO'!EYQ44</f>
        <v>0</v>
      </c>
      <c r="EYR44" s="224">
        <f>'2-ORÇAMENTO'!EYT44</f>
        <v>0</v>
      </c>
      <c r="EYS44" s="225">
        <f>'2-ORÇAMENTO'!EYS44</f>
        <v>0</v>
      </c>
      <c r="EYT44" s="224">
        <f>'2-ORÇAMENTO'!EYV44</f>
        <v>0</v>
      </c>
      <c r="EYU44" s="225">
        <f>'2-ORÇAMENTO'!EYU44</f>
        <v>0</v>
      </c>
      <c r="EYV44" s="224">
        <f>'2-ORÇAMENTO'!EYX44</f>
        <v>0</v>
      </c>
      <c r="EYW44" s="225">
        <f>'2-ORÇAMENTO'!EYW44</f>
        <v>0</v>
      </c>
      <c r="EYX44" s="224">
        <f>'2-ORÇAMENTO'!EYZ44</f>
        <v>0</v>
      </c>
      <c r="EYY44" s="225">
        <f>'2-ORÇAMENTO'!EYY44</f>
        <v>0</v>
      </c>
      <c r="EYZ44" s="224">
        <f>'2-ORÇAMENTO'!EZB44</f>
        <v>0</v>
      </c>
      <c r="EZA44" s="225">
        <f>'2-ORÇAMENTO'!EZA44</f>
        <v>0</v>
      </c>
      <c r="EZB44" s="224">
        <f>'2-ORÇAMENTO'!EZD44</f>
        <v>0</v>
      </c>
      <c r="EZC44" s="225">
        <f>'2-ORÇAMENTO'!EZC44</f>
        <v>0</v>
      </c>
      <c r="EZD44" s="224">
        <f>'2-ORÇAMENTO'!EZF44</f>
        <v>0</v>
      </c>
      <c r="EZE44" s="225">
        <f>'2-ORÇAMENTO'!EZE44</f>
        <v>0</v>
      </c>
      <c r="EZF44" s="224">
        <f>'2-ORÇAMENTO'!EZH44</f>
        <v>0</v>
      </c>
      <c r="EZG44" s="225">
        <f>'2-ORÇAMENTO'!EZG44</f>
        <v>0</v>
      </c>
      <c r="EZH44" s="224">
        <f>'2-ORÇAMENTO'!EZJ44</f>
        <v>0</v>
      </c>
      <c r="EZI44" s="225">
        <f>'2-ORÇAMENTO'!EZI44</f>
        <v>0</v>
      </c>
      <c r="EZJ44" s="224">
        <f>'2-ORÇAMENTO'!EZL44</f>
        <v>0</v>
      </c>
      <c r="EZK44" s="225">
        <f>'2-ORÇAMENTO'!EZK44</f>
        <v>0</v>
      </c>
      <c r="EZL44" s="224">
        <f>'2-ORÇAMENTO'!EZN44</f>
        <v>0</v>
      </c>
      <c r="EZM44" s="225">
        <f>'2-ORÇAMENTO'!EZM44</f>
        <v>0</v>
      </c>
      <c r="EZN44" s="224">
        <f>'2-ORÇAMENTO'!EZP44</f>
        <v>0</v>
      </c>
      <c r="EZO44" s="225">
        <f>'2-ORÇAMENTO'!EZO44</f>
        <v>0</v>
      </c>
      <c r="EZP44" s="224">
        <f>'2-ORÇAMENTO'!EZR44</f>
        <v>0</v>
      </c>
      <c r="EZQ44" s="225">
        <f>'2-ORÇAMENTO'!EZQ44</f>
        <v>0</v>
      </c>
      <c r="EZR44" s="224">
        <f>'2-ORÇAMENTO'!EZT44</f>
        <v>0</v>
      </c>
      <c r="EZS44" s="225">
        <f>'2-ORÇAMENTO'!EZS44</f>
        <v>0</v>
      </c>
      <c r="EZT44" s="224">
        <f>'2-ORÇAMENTO'!EZV44</f>
        <v>0</v>
      </c>
      <c r="EZU44" s="225">
        <f>'2-ORÇAMENTO'!EZU44</f>
        <v>0</v>
      </c>
      <c r="EZV44" s="224">
        <f>'2-ORÇAMENTO'!EZX44</f>
        <v>0</v>
      </c>
      <c r="EZW44" s="225">
        <f>'2-ORÇAMENTO'!EZW44</f>
        <v>0</v>
      </c>
      <c r="EZX44" s="224">
        <f>'2-ORÇAMENTO'!EZZ44</f>
        <v>0</v>
      </c>
      <c r="EZY44" s="225">
        <f>'2-ORÇAMENTO'!EZY44</f>
        <v>0</v>
      </c>
      <c r="EZZ44" s="224">
        <f>'2-ORÇAMENTO'!FAB44</f>
        <v>0</v>
      </c>
      <c r="FAA44" s="225">
        <f>'2-ORÇAMENTO'!FAA44</f>
        <v>0</v>
      </c>
      <c r="FAB44" s="224">
        <f>'2-ORÇAMENTO'!FAD44</f>
        <v>0</v>
      </c>
      <c r="FAC44" s="225">
        <f>'2-ORÇAMENTO'!FAC44</f>
        <v>0</v>
      </c>
      <c r="FAD44" s="224">
        <f>'2-ORÇAMENTO'!FAF44</f>
        <v>0</v>
      </c>
      <c r="FAE44" s="225">
        <f>'2-ORÇAMENTO'!FAE44</f>
        <v>0</v>
      </c>
      <c r="FAF44" s="224">
        <f>'2-ORÇAMENTO'!FAH44</f>
        <v>0</v>
      </c>
      <c r="FAG44" s="225">
        <f>'2-ORÇAMENTO'!FAG44</f>
        <v>0</v>
      </c>
      <c r="FAH44" s="224">
        <f>'2-ORÇAMENTO'!FAJ44</f>
        <v>0</v>
      </c>
      <c r="FAI44" s="225">
        <f>'2-ORÇAMENTO'!FAI44</f>
        <v>0</v>
      </c>
      <c r="FAJ44" s="224">
        <f>'2-ORÇAMENTO'!FAL44</f>
        <v>0</v>
      </c>
      <c r="FAK44" s="225">
        <f>'2-ORÇAMENTO'!FAK44</f>
        <v>0</v>
      </c>
      <c r="FAL44" s="224">
        <f>'2-ORÇAMENTO'!FAN44</f>
        <v>0</v>
      </c>
      <c r="FAM44" s="225">
        <f>'2-ORÇAMENTO'!FAM44</f>
        <v>0</v>
      </c>
      <c r="FAN44" s="224">
        <f>'2-ORÇAMENTO'!FAP44</f>
        <v>0</v>
      </c>
      <c r="FAO44" s="225">
        <f>'2-ORÇAMENTO'!FAO44</f>
        <v>0</v>
      </c>
      <c r="FAP44" s="224">
        <f>'2-ORÇAMENTO'!FAR44</f>
        <v>0</v>
      </c>
      <c r="FAQ44" s="225">
        <f>'2-ORÇAMENTO'!FAQ44</f>
        <v>0</v>
      </c>
      <c r="FAR44" s="224">
        <f>'2-ORÇAMENTO'!FAT44</f>
        <v>0</v>
      </c>
      <c r="FAS44" s="225">
        <f>'2-ORÇAMENTO'!FAS44</f>
        <v>0</v>
      </c>
      <c r="FAT44" s="224">
        <f>'2-ORÇAMENTO'!FAV44</f>
        <v>0</v>
      </c>
      <c r="FAU44" s="225">
        <f>'2-ORÇAMENTO'!FAU44</f>
        <v>0</v>
      </c>
      <c r="FAV44" s="224">
        <f>'2-ORÇAMENTO'!FAX44</f>
        <v>0</v>
      </c>
      <c r="FAW44" s="225">
        <f>'2-ORÇAMENTO'!FAW44</f>
        <v>0</v>
      </c>
      <c r="FAX44" s="224">
        <f>'2-ORÇAMENTO'!FAZ44</f>
        <v>0</v>
      </c>
      <c r="FAY44" s="225">
        <f>'2-ORÇAMENTO'!FAY44</f>
        <v>0</v>
      </c>
      <c r="FAZ44" s="224">
        <f>'2-ORÇAMENTO'!FBB44</f>
        <v>0</v>
      </c>
      <c r="FBA44" s="225">
        <f>'2-ORÇAMENTO'!FBA44</f>
        <v>0</v>
      </c>
      <c r="FBB44" s="224">
        <f>'2-ORÇAMENTO'!FBD44</f>
        <v>0</v>
      </c>
      <c r="FBC44" s="225">
        <f>'2-ORÇAMENTO'!FBC44</f>
        <v>0</v>
      </c>
      <c r="FBD44" s="224">
        <f>'2-ORÇAMENTO'!FBF44</f>
        <v>0</v>
      </c>
      <c r="FBE44" s="225">
        <f>'2-ORÇAMENTO'!FBE44</f>
        <v>0</v>
      </c>
      <c r="FBF44" s="224">
        <f>'2-ORÇAMENTO'!FBH44</f>
        <v>0</v>
      </c>
      <c r="FBG44" s="225">
        <f>'2-ORÇAMENTO'!FBG44</f>
        <v>0</v>
      </c>
      <c r="FBH44" s="224">
        <f>'2-ORÇAMENTO'!FBJ44</f>
        <v>0</v>
      </c>
      <c r="FBI44" s="225">
        <f>'2-ORÇAMENTO'!FBI44</f>
        <v>0</v>
      </c>
      <c r="FBJ44" s="224">
        <f>'2-ORÇAMENTO'!FBL44</f>
        <v>0</v>
      </c>
      <c r="FBK44" s="225">
        <f>'2-ORÇAMENTO'!FBK44</f>
        <v>0</v>
      </c>
      <c r="FBL44" s="224">
        <f>'2-ORÇAMENTO'!FBN44</f>
        <v>0</v>
      </c>
      <c r="FBM44" s="225">
        <f>'2-ORÇAMENTO'!FBM44</f>
        <v>0</v>
      </c>
      <c r="FBN44" s="224">
        <f>'2-ORÇAMENTO'!FBP44</f>
        <v>0</v>
      </c>
      <c r="FBO44" s="225">
        <f>'2-ORÇAMENTO'!FBO44</f>
        <v>0</v>
      </c>
      <c r="FBP44" s="224">
        <f>'2-ORÇAMENTO'!FBR44</f>
        <v>0</v>
      </c>
      <c r="FBQ44" s="225">
        <f>'2-ORÇAMENTO'!FBQ44</f>
        <v>0</v>
      </c>
      <c r="FBR44" s="224">
        <f>'2-ORÇAMENTO'!FBT44</f>
        <v>0</v>
      </c>
      <c r="FBS44" s="225">
        <f>'2-ORÇAMENTO'!FBS44</f>
        <v>0</v>
      </c>
      <c r="FBT44" s="224">
        <f>'2-ORÇAMENTO'!FBV44</f>
        <v>0</v>
      </c>
      <c r="FBU44" s="225">
        <f>'2-ORÇAMENTO'!FBU44</f>
        <v>0</v>
      </c>
      <c r="FBV44" s="224">
        <f>'2-ORÇAMENTO'!FBX44</f>
        <v>0</v>
      </c>
      <c r="FBW44" s="225">
        <f>'2-ORÇAMENTO'!FBW44</f>
        <v>0</v>
      </c>
      <c r="FBX44" s="224">
        <f>'2-ORÇAMENTO'!FBZ44</f>
        <v>0</v>
      </c>
      <c r="FBY44" s="225">
        <f>'2-ORÇAMENTO'!FBY44</f>
        <v>0</v>
      </c>
      <c r="FBZ44" s="224">
        <f>'2-ORÇAMENTO'!FCB44</f>
        <v>0</v>
      </c>
      <c r="FCA44" s="225">
        <f>'2-ORÇAMENTO'!FCA44</f>
        <v>0</v>
      </c>
      <c r="FCB44" s="224">
        <f>'2-ORÇAMENTO'!FCD44</f>
        <v>0</v>
      </c>
      <c r="FCC44" s="225">
        <f>'2-ORÇAMENTO'!FCC44</f>
        <v>0</v>
      </c>
      <c r="FCD44" s="224">
        <f>'2-ORÇAMENTO'!FCF44</f>
        <v>0</v>
      </c>
      <c r="FCE44" s="225">
        <f>'2-ORÇAMENTO'!FCE44</f>
        <v>0</v>
      </c>
      <c r="FCF44" s="224">
        <f>'2-ORÇAMENTO'!FCH44</f>
        <v>0</v>
      </c>
      <c r="FCG44" s="225">
        <f>'2-ORÇAMENTO'!FCG44</f>
        <v>0</v>
      </c>
      <c r="FCH44" s="224">
        <f>'2-ORÇAMENTO'!FCJ44</f>
        <v>0</v>
      </c>
      <c r="FCI44" s="225">
        <f>'2-ORÇAMENTO'!FCI44</f>
        <v>0</v>
      </c>
      <c r="FCJ44" s="224">
        <f>'2-ORÇAMENTO'!FCL44</f>
        <v>0</v>
      </c>
      <c r="FCK44" s="225">
        <f>'2-ORÇAMENTO'!FCK44</f>
        <v>0</v>
      </c>
      <c r="FCL44" s="224">
        <f>'2-ORÇAMENTO'!FCN44</f>
        <v>0</v>
      </c>
      <c r="FCM44" s="225">
        <f>'2-ORÇAMENTO'!FCM44</f>
        <v>0</v>
      </c>
      <c r="FCN44" s="224">
        <f>'2-ORÇAMENTO'!FCP44</f>
        <v>0</v>
      </c>
      <c r="FCO44" s="225">
        <f>'2-ORÇAMENTO'!FCO44</f>
        <v>0</v>
      </c>
      <c r="FCP44" s="224">
        <f>'2-ORÇAMENTO'!FCR44</f>
        <v>0</v>
      </c>
      <c r="FCQ44" s="225">
        <f>'2-ORÇAMENTO'!FCQ44</f>
        <v>0</v>
      </c>
      <c r="FCR44" s="224">
        <f>'2-ORÇAMENTO'!FCT44</f>
        <v>0</v>
      </c>
      <c r="FCS44" s="225">
        <f>'2-ORÇAMENTO'!FCS44</f>
        <v>0</v>
      </c>
      <c r="FCT44" s="224">
        <f>'2-ORÇAMENTO'!FCV44</f>
        <v>0</v>
      </c>
      <c r="FCU44" s="225">
        <f>'2-ORÇAMENTO'!FCU44</f>
        <v>0</v>
      </c>
      <c r="FCV44" s="224">
        <f>'2-ORÇAMENTO'!FCX44</f>
        <v>0</v>
      </c>
      <c r="FCW44" s="225">
        <f>'2-ORÇAMENTO'!FCW44</f>
        <v>0</v>
      </c>
      <c r="FCX44" s="224">
        <f>'2-ORÇAMENTO'!FCZ44</f>
        <v>0</v>
      </c>
      <c r="FCY44" s="225">
        <f>'2-ORÇAMENTO'!FCY44</f>
        <v>0</v>
      </c>
      <c r="FCZ44" s="224">
        <f>'2-ORÇAMENTO'!FDB44</f>
        <v>0</v>
      </c>
      <c r="FDA44" s="225">
        <f>'2-ORÇAMENTO'!FDA44</f>
        <v>0</v>
      </c>
      <c r="FDB44" s="224">
        <f>'2-ORÇAMENTO'!FDD44</f>
        <v>0</v>
      </c>
      <c r="FDC44" s="225">
        <f>'2-ORÇAMENTO'!FDC44</f>
        <v>0</v>
      </c>
      <c r="FDD44" s="224">
        <f>'2-ORÇAMENTO'!FDF44</f>
        <v>0</v>
      </c>
      <c r="FDE44" s="225">
        <f>'2-ORÇAMENTO'!FDE44</f>
        <v>0</v>
      </c>
      <c r="FDF44" s="224">
        <f>'2-ORÇAMENTO'!FDH44</f>
        <v>0</v>
      </c>
      <c r="FDG44" s="225">
        <f>'2-ORÇAMENTO'!FDG44</f>
        <v>0</v>
      </c>
      <c r="FDH44" s="224">
        <f>'2-ORÇAMENTO'!FDJ44</f>
        <v>0</v>
      </c>
      <c r="FDI44" s="225">
        <f>'2-ORÇAMENTO'!FDI44</f>
        <v>0</v>
      </c>
      <c r="FDJ44" s="224">
        <f>'2-ORÇAMENTO'!FDL44</f>
        <v>0</v>
      </c>
      <c r="FDK44" s="225">
        <f>'2-ORÇAMENTO'!FDK44</f>
        <v>0</v>
      </c>
      <c r="FDL44" s="224">
        <f>'2-ORÇAMENTO'!FDN44</f>
        <v>0</v>
      </c>
      <c r="FDM44" s="225">
        <f>'2-ORÇAMENTO'!FDM44</f>
        <v>0</v>
      </c>
      <c r="FDN44" s="224">
        <f>'2-ORÇAMENTO'!FDP44</f>
        <v>0</v>
      </c>
      <c r="FDO44" s="225">
        <f>'2-ORÇAMENTO'!FDO44</f>
        <v>0</v>
      </c>
      <c r="FDP44" s="224">
        <f>'2-ORÇAMENTO'!FDR44</f>
        <v>0</v>
      </c>
      <c r="FDQ44" s="225">
        <f>'2-ORÇAMENTO'!FDQ44</f>
        <v>0</v>
      </c>
      <c r="FDR44" s="224">
        <f>'2-ORÇAMENTO'!FDT44</f>
        <v>0</v>
      </c>
      <c r="FDS44" s="225">
        <f>'2-ORÇAMENTO'!FDS44</f>
        <v>0</v>
      </c>
      <c r="FDT44" s="224">
        <f>'2-ORÇAMENTO'!FDV44</f>
        <v>0</v>
      </c>
      <c r="FDU44" s="225">
        <f>'2-ORÇAMENTO'!FDU44</f>
        <v>0</v>
      </c>
      <c r="FDV44" s="224">
        <f>'2-ORÇAMENTO'!FDX44</f>
        <v>0</v>
      </c>
      <c r="FDW44" s="225">
        <f>'2-ORÇAMENTO'!FDW44</f>
        <v>0</v>
      </c>
      <c r="FDX44" s="224">
        <f>'2-ORÇAMENTO'!FDZ44</f>
        <v>0</v>
      </c>
      <c r="FDY44" s="225">
        <f>'2-ORÇAMENTO'!FDY44</f>
        <v>0</v>
      </c>
      <c r="FDZ44" s="224">
        <f>'2-ORÇAMENTO'!FEB44</f>
        <v>0</v>
      </c>
      <c r="FEA44" s="225">
        <f>'2-ORÇAMENTO'!FEA44</f>
        <v>0</v>
      </c>
      <c r="FEB44" s="224">
        <f>'2-ORÇAMENTO'!FED44</f>
        <v>0</v>
      </c>
      <c r="FEC44" s="225">
        <f>'2-ORÇAMENTO'!FEC44</f>
        <v>0</v>
      </c>
      <c r="FED44" s="224">
        <f>'2-ORÇAMENTO'!FEF44</f>
        <v>0</v>
      </c>
      <c r="FEE44" s="225">
        <f>'2-ORÇAMENTO'!FEE44</f>
        <v>0</v>
      </c>
      <c r="FEF44" s="224">
        <f>'2-ORÇAMENTO'!FEH44</f>
        <v>0</v>
      </c>
      <c r="FEG44" s="225">
        <f>'2-ORÇAMENTO'!FEG44</f>
        <v>0</v>
      </c>
      <c r="FEH44" s="224">
        <f>'2-ORÇAMENTO'!FEJ44</f>
        <v>0</v>
      </c>
      <c r="FEI44" s="225">
        <f>'2-ORÇAMENTO'!FEI44</f>
        <v>0</v>
      </c>
      <c r="FEJ44" s="224">
        <f>'2-ORÇAMENTO'!FEL44</f>
        <v>0</v>
      </c>
      <c r="FEK44" s="225">
        <f>'2-ORÇAMENTO'!FEK44</f>
        <v>0</v>
      </c>
      <c r="FEL44" s="224">
        <f>'2-ORÇAMENTO'!FEN44</f>
        <v>0</v>
      </c>
      <c r="FEM44" s="225">
        <f>'2-ORÇAMENTO'!FEM44</f>
        <v>0</v>
      </c>
      <c r="FEN44" s="224">
        <f>'2-ORÇAMENTO'!FEP44</f>
        <v>0</v>
      </c>
      <c r="FEO44" s="225">
        <f>'2-ORÇAMENTO'!FEO44</f>
        <v>0</v>
      </c>
      <c r="FEP44" s="224">
        <f>'2-ORÇAMENTO'!FER44</f>
        <v>0</v>
      </c>
      <c r="FEQ44" s="225">
        <f>'2-ORÇAMENTO'!FEQ44</f>
        <v>0</v>
      </c>
      <c r="FER44" s="224">
        <f>'2-ORÇAMENTO'!FET44</f>
        <v>0</v>
      </c>
      <c r="FES44" s="225">
        <f>'2-ORÇAMENTO'!FES44</f>
        <v>0</v>
      </c>
      <c r="FET44" s="224">
        <f>'2-ORÇAMENTO'!FEV44</f>
        <v>0</v>
      </c>
      <c r="FEU44" s="225">
        <f>'2-ORÇAMENTO'!FEU44</f>
        <v>0</v>
      </c>
      <c r="FEV44" s="224">
        <f>'2-ORÇAMENTO'!FEX44</f>
        <v>0</v>
      </c>
      <c r="FEW44" s="225">
        <f>'2-ORÇAMENTO'!FEW44</f>
        <v>0</v>
      </c>
      <c r="FEX44" s="224">
        <f>'2-ORÇAMENTO'!FEZ44</f>
        <v>0</v>
      </c>
      <c r="FEY44" s="225">
        <f>'2-ORÇAMENTO'!FEY44</f>
        <v>0</v>
      </c>
      <c r="FEZ44" s="224">
        <f>'2-ORÇAMENTO'!FFB44</f>
        <v>0</v>
      </c>
      <c r="FFA44" s="225">
        <f>'2-ORÇAMENTO'!FFA44</f>
        <v>0</v>
      </c>
      <c r="FFB44" s="224">
        <f>'2-ORÇAMENTO'!FFD44</f>
        <v>0</v>
      </c>
      <c r="FFC44" s="225">
        <f>'2-ORÇAMENTO'!FFC44</f>
        <v>0</v>
      </c>
      <c r="FFD44" s="224">
        <f>'2-ORÇAMENTO'!FFF44</f>
        <v>0</v>
      </c>
      <c r="FFE44" s="225">
        <f>'2-ORÇAMENTO'!FFE44</f>
        <v>0</v>
      </c>
      <c r="FFF44" s="224">
        <f>'2-ORÇAMENTO'!FFH44</f>
        <v>0</v>
      </c>
      <c r="FFG44" s="225">
        <f>'2-ORÇAMENTO'!FFG44</f>
        <v>0</v>
      </c>
      <c r="FFH44" s="224">
        <f>'2-ORÇAMENTO'!FFJ44</f>
        <v>0</v>
      </c>
      <c r="FFI44" s="225">
        <f>'2-ORÇAMENTO'!FFI44</f>
        <v>0</v>
      </c>
      <c r="FFJ44" s="224">
        <f>'2-ORÇAMENTO'!FFL44</f>
        <v>0</v>
      </c>
      <c r="FFK44" s="225">
        <f>'2-ORÇAMENTO'!FFK44</f>
        <v>0</v>
      </c>
      <c r="FFL44" s="224">
        <f>'2-ORÇAMENTO'!FFN44</f>
        <v>0</v>
      </c>
      <c r="FFM44" s="225">
        <f>'2-ORÇAMENTO'!FFM44</f>
        <v>0</v>
      </c>
      <c r="FFN44" s="224">
        <f>'2-ORÇAMENTO'!FFP44</f>
        <v>0</v>
      </c>
      <c r="FFO44" s="225">
        <f>'2-ORÇAMENTO'!FFO44</f>
        <v>0</v>
      </c>
      <c r="FFP44" s="224">
        <f>'2-ORÇAMENTO'!FFR44</f>
        <v>0</v>
      </c>
      <c r="FFQ44" s="225">
        <f>'2-ORÇAMENTO'!FFQ44</f>
        <v>0</v>
      </c>
      <c r="FFR44" s="224">
        <f>'2-ORÇAMENTO'!FFT44</f>
        <v>0</v>
      </c>
      <c r="FFS44" s="225">
        <f>'2-ORÇAMENTO'!FFS44</f>
        <v>0</v>
      </c>
      <c r="FFT44" s="224">
        <f>'2-ORÇAMENTO'!FFV44</f>
        <v>0</v>
      </c>
      <c r="FFU44" s="225">
        <f>'2-ORÇAMENTO'!FFU44</f>
        <v>0</v>
      </c>
      <c r="FFV44" s="224">
        <f>'2-ORÇAMENTO'!FFX44</f>
        <v>0</v>
      </c>
      <c r="FFW44" s="225">
        <f>'2-ORÇAMENTO'!FFW44</f>
        <v>0</v>
      </c>
      <c r="FFX44" s="224">
        <f>'2-ORÇAMENTO'!FFZ44</f>
        <v>0</v>
      </c>
      <c r="FFY44" s="225">
        <f>'2-ORÇAMENTO'!FFY44</f>
        <v>0</v>
      </c>
      <c r="FFZ44" s="224">
        <f>'2-ORÇAMENTO'!FGB44</f>
        <v>0</v>
      </c>
      <c r="FGA44" s="225">
        <f>'2-ORÇAMENTO'!FGA44</f>
        <v>0</v>
      </c>
      <c r="FGB44" s="224">
        <f>'2-ORÇAMENTO'!FGD44</f>
        <v>0</v>
      </c>
      <c r="FGC44" s="225">
        <f>'2-ORÇAMENTO'!FGC44</f>
        <v>0</v>
      </c>
      <c r="FGD44" s="224">
        <f>'2-ORÇAMENTO'!FGF44</f>
        <v>0</v>
      </c>
      <c r="FGE44" s="225">
        <f>'2-ORÇAMENTO'!FGE44</f>
        <v>0</v>
      </c>
      <c r="FGF44" s="224">
        <f>'2-ORÇAMENTO'!FGH44</f>
        <v>0</v>
      </c>
      <c r="FGG44" s="225">
        <f>'2-ORÇAMENTO'!FGG44</f>
        <v>0</v>
      </c>
      <c r="FGH44" s="224">
        <f>'2-ORÇAMENTO'!FGJ44</f>
        <v>0</v>
      </c>
      <c r="FGI44" s="225">
        <f>'2-ORÇAMENTO'!FGI44</f>
        <v>0</v>
      </c>
      <c r="FGJ44" s="224">
        <f>'2-ORÇAMENTO'!FGL44</f>
        <v>0</v>
      </c>
      <c r="FGK44" s="225">
        <f>'2-ORÇAMENTO'!FGK44</f>
        <v>0</v>
      </c>
      <c r="FGL44" s="224">
        <f>'2-ORÇAMENTO'!FGN44</f>
        <v>0</v>
      </c>
      <c r="FGM44" s="225">
        <f>'2-ORÇAMENTO'!FGM44</f>
        <v>0</v>
      </c>
      <c r="FGN44" s="224">
        <f>'2-ORÇAMENTO'!FGP44</f>
        <v>0</v>
      </c>
      <c r="FGO44" s="225">
        <f>'2-ORÇAMENTO'!FGO44</f>
        <v>0</v>
      </c>
      <c r="FGP44" s="224">
        <f>'2-ORÇAMENTO'!FGR44</f>
        <v>0</v>
      </c>
      <c r="FGQ44" s="225">
        <f>'2-ORÇAMENTO'!FGQ44</f>
        <v>0</v>
      </c>
      <c r="FGR44" s="224">
        <f>'2-ORÇAMENTO'!FGT44</f>
        <v>0</v>
      </c>
      <c r="FGS44" s="225">
        <f>'2-ORÇAMENTO'!FGS44</f>
        <v>0</v>
      </c>
      <c r="FGT44" s="224">
        <f>'2-ORÇAMENTO'!FGV44</f>
        <v>0</v>
      </c>
      <c r="FGU44" s="225">
        <f>'2-ORÇAMENTO'!FGU44</f>
        <v>0</v>
      </c>
      <c r="FGV44" s="224">
        <f>'2-ORÇAMENTO'!FGX44</f>
        <v>0</v>
      </c>
      <c r="FGW44" s="225">
        <f>'2-ORÇAMENTO'!FGW44</f>
        <v>0</v>
      </c>
      <c r="FGX44" s="224">
        <f>'2-ORÇAMENTO'!FGZ44</f>
        <v>0</v>
      </c>
      <c r="FGY44" s="225">
        <f>'2-ORÇAMENTO'!FGY44</f>
        <v>0</v>
      </c>
      <c r="FGZ44" s="224">
        <f>'2-ORÇAMENTO'!FHB44</f>
        <v>0</v>
      </c>
      <c r="FHA44" s="225">
        <f>'2-ORÇAMENTO'!FHA44</f>
        <v>0</v>
      </c>
      <c r="FHB44" s="224">
        <f>'2-ORÇAMENTO'!FHD44</f>
        <v>0</v>
      </c>
      <c r="FHC44" s="225">
        <f>'2-ORÇAMENTO'!FHC44</f>
        <v>0</v>
      </c>
      <c r="FHD44" s="224">
        <f>'2-ORÇAMENTO'!FHF44</f>
        <v>0</v>
      </c>
      <c r="FHE44" s="225">
        <f>'2-ORÇAMENTO'!FHE44</f>
        <v>0</v>
      </c>
      <c r="FHF44" s="224">
        <f>'2-ORÇAMENTO'!FHH44</f>
        <v>0</v>
      </c>
      <c r="FHG44" s="225">
        <f>'2-ORÇAMENTO'!FHG44</f>
        <v>0</v>
      </c>
      <c r="FHH44" s="224">
        <f>'2-ORÇAMENTO'!FHJ44</f>
        <v>0</v>
      </c>
      <c r="FHI44" s="225">
        <f>'2-ORÇAMENTO'!FHI44</f>
        <v>0</v>
      </c>
      <c r="FHJ44" s="224">
        <f>'2-ORÇAMENTO'!FHL44</f>
        <v>0</v>
      </c>
      <c r="FHK44" s="225">
        <f>'2-ORÇAMENTO'!FHK44</f>
        <v>0</v>
      </c>
      <c r="FHL44" s="224">
        <f>'2-ORÇAMENTO'!FHN44</f>
        <v>0</v>
      </c>
      <c r="FHM44" s="225">
        <f>'2-ORÇAMENTO'!FHM44</f>
        <v>0</v>
      </c>
      <c r="FHN44" s="224">
        <f>'2-ORÇAMENTO'!FHP44</f>
        <v>0</v>
      </c>
      <c r="FHO44" s="225">
        <f>'2-ORÇAMENTO'!FHO44</f>
        <v>0</v>
      </c>
      <c r="FHP44" s="224">
        <f>'2-ORÇAMENTO'!FHR44</f>
        <v>0</v>
      </c>
      <c r="FHQ44" s="225">
        <f>'2-ORÇAMENTO'!FHQ44</f>
        <v>0</v>
      </c>
      <c r="FHR44" s="224">
        <f>'2-ORÇAMENTO'!FHT44</f>
        <v>0</v>
      </c>
      <c r="FHS44" s="225">
        <f>'2-ORÇAMENTO'!FHS44</f>
        <v>0</v>
      </c>
      <c r="FHT44" s="224">
        <f>'2-ORÇAMENTO'!FHV44</f>
        <v>0</v>
      </c>
      <c r="FHU44" s="225">
        <f>'2-ORÇAMENTO'!FHU44</f>
        <v>0</v>
      </c>
      <c r="FHV44" s="224">
        <f>'2-ORÇAMENTO'!FHX44</f>
        <v>0</v>
      </c>
      <c r="FHW44" s="225">
        <f>'2-ORÇAMENTO'!FHW44</f>
        <v>0</v>
      </c>
      <c r="FHX44" s="224">
        <f>'2-ORÇAMENTO'!FHZ44</f>
        <v>0</v>
      </c>
      <c r="FHY44" s="225">
        <f>'2-ORÇAMENTO'!FHY44</f>
        <v>0</v>
      </c>
      <c r="FHZ44" s="224">
        <f>'2-ORÇAMENTO'!FIB44</f>
        <v>0</v>
      </c>
      <c r="FIA44" s="225">
        <f>'2-ORÇAMENTO'!FIA44</f>
        <v>0</v>
      </c>
      <c r="FIB44" s="224">
        <f>'2-ORÇAMENTO'!FID44</f>
        <v>0</v>
      </c>
      <c r="FIC44" s="225">
        <f>'2-ORÇAMENTO'!FIC44</f>
        <v>0</v>
      </c>
      <c r="FID44" s="224">
        <f>'2-ORÇAMENTO'!FIF44</f>
        <v>0</v>
      </c>
      <c r="FIE44" s="225">
        <f>'2-ORÇAMENTO'!FIE44</f>
        <v>0</v>
      </c>
      <c r="FIF44" s="224">
        <f>'2-ORÇAMENTO'!FIH44</f>
        <v>0</v>
      </c>
      <c r="FIG44" s="225">
        <f>'2-ORÇAMENTO'!FIG44</f>
        <v>0</v>
      </c>
      <c r="FIH44" s="224">
        <f>'2-ORÇAMENTO'!FIJ44</f>
        <v>0</v>
      </c>
      <c r="FII44" s="225">
        <f>'2-ORÇAMENTO'!FII44</f>
        <v>0</v>
      </c>
      <c r="FIJ44" s="224">
        <f>'2-ORÇAMENTO'!FIL44</f>
        <v>0</v>
      </c>
      <c r="FIK44" s="225">
        <f>'2-ORÇAMENTO'!FIK44</f>
        <v>0</v>
      </c>
      <c r="FIL44" s="224">
        <f>'2-ORÇAMENTO'!FIN44</f>
        <v>0</v>
      </c>
      <c r="FIM44" s="225">
        <f>'2-ORÇAMENTO'!FIM44</f>
        <v>0</v>
      </c>
      <c r="FIN44" s="224">
        <f>'2-ORÇAMENTO'!FIP44</f>
        <v>0</v>
      </c>
      <c r="FIO44" s="225">
        <f>'2-ORÇAMENTO'!FIO44</f>
        <v>0</v>
      </c>
      <c r="FIP44" s="224">
        <f>'2-ORÇAMENTO'!FIR44</f>
        <v>0</v>
      </c>
      <c r="FIQ44" s="225">
        <f>'2-ORÇAMENTO'!FIQ44</f>
        <v>0</v>
      </c>
      <c r="FIR44" s="224">
        <f>'2-ORÇAMENTO'!FIT44</f>
        <v>0</v>
      </c>
      <c r="FIS44" s="225">
        <f>'2-ORÇAMENTO'!FIS44</f>
        <v>0</v>
      </c>
      <c r="FIT44" s="224">
        <f>'2-ORÇAMENTO'!FIV44</f>
        <v>0</v>
      </c>
      <c r="FIU44" s="225">
        <f>'2-ORÇAMENTO'!FIU44</f>
        <v>0</v>
      </c>
      <c r="FIV44" s="224">
        <f>'2-ORÇAMENTO'!FIX44</f>
        <v>0</v>
      </c>
      <c r="FIW44" s="225">
        <f>'2-ORÇAMENTO'!FIW44</f>
        <v>0</v>
      </c>
      <c r="FIX44" s="224">
        <f>'2-ORÇAMENTO'!FIZ44</f>
        <v>0</v>
      </c>
      <c r="FIY44" s="225">
        <f>'2-ORÇAMENTO'!FIY44</f>
        <v>0</v>
      </c>
      <c r="FIZ44" s="224">
        <f>'2-ORÇAMENTO'!FJB44</f>
        <v>0</v>
      </c>
      <c r="FJA44" s="225">
        <f>'2-ORÇAMENTO'!FJA44</f>
        <v>0</v>
      </c>
      <c r="FJB44" s="224">
        <f>'2-ORÇAMENTO'!FJD44</f>
        <v>0</v>
      </c>
      <c r="FJC44" s="225">
        <f>'2-ORÇAMENTO'!FJC44</f>
        <v>0</v>
      </c>
      <c r="FJD44" s="224">
        <f>'2-ORÇAMENTO'!FJF44</f>
        <v>0</v>
      </c>
      <c r="FJE44" s="225">
        <f>'2-ORÇAMENTO'!FJE44</f>
        <v>0</v>
      </c>
      <c r="FJF44" s="224">
        <f>'2-ORÇAMENTO'!FJH44</f>
        <v>0</v>
      </c>
      <c r="FJG44" s="225">
        <f>'2-ORÇAMENTO'!FJG44</f>
        <v>0</v>
      </c>
      <c r="FJH44" s="224">
        <f>'2-ORÇAMENTO'!FJJ44</f>
        <v>0</v>
      </c>
      <c r="FJI44" s="225">
        <f>'2-ORÇAMENTO'!FJI44</f>
        <v>0</v>
      </c>
      <c r="FJJ44" s="224">
        <f>'2-ORÇAMENTO'!FJL44</f>
        <v>0</v>
      </c>
      <c r="FJK44" s="225">
        <f>'2-ORÇAMENTO'!FJK44</f>
        <v>0</v>
      </c>
      <c r="FJL44" s="224">
        <f>'2-ORÇAMENTO'!FJN44</f>
        <v>0</v>
      </c>
      <c r="FJM44" s="225">
        <f>'2-ORÇAMENTO'!FJM44</f>
        <v>0</v>
      </c>
      <c r="FJN44" s="224">
        <f>'2-ORÇAMENTO'!FJP44</f>
        <v>0</v>
      </c>
      <c r="FJO44" s="225">
        <f>'2-ORÇAMENTO'!FJO44</f>
        <v>0</v>
      </c>
      <c r="FJP44" s="224">
        <f>'2-ORÇAMENTO'!FJR44</f>
        <v>0</v>
      </c>
      <c r="FJQ44" s="225">
        <f>'2-ORÇAMENTO'!FJQ44</f>
        <v>0</v>
      </c>
      <c r="FJR44" s="224">
        <f>'2-ORÇAMENTO'!FJT44</f>
        <v>0</v>
      </c>
      <c r="FJS44" s="225">
        <f>'2-ORÇAMENTO'!FJS44</f>
        <v>0</v>
      </c>
      <c r="FJT44" s="224">
        <f>'2-ORÇAMENTO'!FJV44</f>
        <v>0</v>
      </c>
      <c r="FJU44" s="225">
        <f>'2-ORÇAMENTO'!FJU44</f>
        <v>0</v>
      </c>
      <c r="FJV44" s="224">
        <f>'2-ORÇAMENTO'!FJX44</f>
        <v>0</v>
      </c>
      <c r="FJW44" s="225">
        <f>'2-ORÇAMENTO'!FJW44</f>
        <v>0</v>
      </c>
      <c r="FJX44" s="224">
        <f>'2-ORÇAMENTO'!FJZ44</f>
        <v>0</v>
      </c>
      <c r="FJY44" s="225">
        <f>'2-ORÇAMENTO'!FJY44</f>
        <v>0</v>
      </c>
      <c r="FJZ44" s="224">
        <f>'2-ORÇAMENTO'!FKB44</f>
        <v>0</v>
      </c>
      <c r="FKA44" s="225">
        <f>'2-ORÇAMENTO'!FKA44</f>
        <v>0</v>
      </c>
      <c r="FKB44" s="224">
        <f>'2-ORÇAMENTO'!FKD44</f>
        <v>0</v>
      </c>
      <c r="FKC44" s="225">
        <f>'2-ORÇAMENTO'!FKC44</f>
        <v>0</v>
      </c>
      <c r="FKD44" s="224">
        <f>'2-ORÇAMENTO'!FKF44</f>
        <v>0</v>
      </c>
      <c r="FKE44" s="225">
        <f>'2-ORÇAMENTO'!FKE44</f>
        <v>0</v>
      </c>
      <c r="FKF44" s="224">
        <f>'2-ORÇAMENTO'!FKH44</f>
        <v>0</v>
      </c>
      <c r="FKG44" s="225">
        <f>'2-ORÇAMENTO'!FKG44</f>
        <v>0</v>
      </c>
      <c r="FKH44" s="224">
        <f>'2-ORÇAMENTO'!FKJ44</f>
        <v>0</v>
      </c>
      <c r="FKI44" s="225">
        <f>'2-ORÇAMENTO'!FKI44</f>
        <v>0</v>
      </c>
      <c r="FKJ44" s="224">
        <f>'2-ORÇAMENTO'!FKL44</f>
        <v>0</v>
      </c>
      <c r="FKK44" s="225">
        <f>'2-ORÇAMENTO'!FKK44</f>
        <v>0</v>
      </c>
      <c r="FKL44" s="224">
        <f>'2-ORÇAMENTO'!FKN44</f>
        <v>0</v>
      </c>
      <c r="FKM44" s="225">
        <f>'2-ORÇAMENTO'!FKM44</f>
        <v>0</v>
      </c>
      <c r="FKN44" s="224">
        <f>'2-ORÇAMENTO'!FKP44</f>
        <v>0</v>
      </c>
      <c r="FKO44" s="225">
        <f>'2-ORÇAMENTO'!FKO44</f>
        <v>0</v>
      </c>
      <c r="FKP44" s="224">
        <f>'2-ORÇAMENTO'!FKR44</f>
        <v>0</v>
      </c>
      <c r="FKQ44" s="225">
        <f>'2-ORÇAMENTO'!FKQ44</f>
        <v>0</v>
      </c>
      <c r="FKR44" s="224">
        <f>'2-ORÇAMENTO'!FKT44</f>
        <v>0</v>
      </c>
      <c r="FKS44" s="225">
        <f>'2-ORÇAMENTO'!FKS44</f>
        <v>0</v>
      </c>
      <c r="FKT44" s="224">
        <f>'2-ORÇAMENTO'!FKV44</f>
        <v>0</v>
      </c>
      <c r="FKU44" s="225">
        <f>'2-ORÇAMENTO'!FKU44</f>
        <v>0</v>
      </c>
      <c r="FKV44" s="224">
        <f>'2-ORÇAMENTO'!FKX44</f>
        <v>0</v>
      </c>
      <c r="FKW44" s="225">
        <f>'2-ORÇAMENTO'!FKW44</f>
        <v>0</v>
      </c>
      <c r="FKX44" s="224">
        <f>'2-ORÇAMENTO'!FKZ44</f>
        <v>0</v>
      </c>
      <c r="FKY44" s="225">
        <f>'2-ORÇAMENTO'!FKY44</f>
        <v>0</v>
      </c>
      <c r="FKZ44" s="224">
        <f>'2-ORÇAMENTO'!FLB44</f>
        <v>0</v>
      </c>
      <c r="FLA44" s="225">
        <f>'2-ORÇAMENTO'!FLA44</f>
        <v>0</v>
      </c>
      <c r="FLB44" s="224">
        <f>'2-ORÇAMENTO'!FLD44</f>
        <v>0</v>
      </c>
      <c r="FLC44" s="225">
        <f>'2-ORÇAMENTO'!FLC44</f>
        <v>0</v>
      </c>
      <c r="FLD44" s="224">
        <f>'2-ORÇAMENTO'!FLF44</f>
        <v>0</v>
      </c>
      <c r="FLE44" s="225">
        <f>'2-ORÇAMENTO'!FLE44</f>
        <v>0</v>
      </c>
      <c r="FLF44" s="224">
        <f>'2-ORÇAMENTO'!FLH44</f>
        <v>0</v>
      </c>
      <c r="FLG44" s="225">
        <f>'2-ORÇAMENTO'!FLG44</f>
        <v>0</v>
      </c>
      <c r="FLH44" s="224">
        <f>'2-ORÇAMENTO'!FLJ44</f>
        <v>0</v>
      </c>
      <c r="FLI44" s="225">
        <f>'2-ORÇAMENTO'!FLI44</f>
        <v>0</v>
      </c>
      <c r="FLJ44" s="224">
        <f>'2-ORÇAMENTO'!FLL44</f>
        <v>0</v>
      </c>
      <c r="FLK44" s="225">
        <f>'2-ORÇAMENTO'!FLK44</f>
        <v>0</v>
      </c>
      <c r="FLL44" s="224">
        <f>'2-ORÇAMENTO'!FLN44</f>
        <v>0</v>
      </c>
      <c r="FLM44" s="225">
        <f>'2-ORÇAMENTO'!FLM44</f>
        <v>0</v>
      </c>
      <c r="FLN44" s="224">
        <f>'2-ORÇAMENTO'!FLP44</f>
        <v>0</v>
      </c>
      <c r="FLO44" s="225">
        <f>'2-ORÇAMENTO'!FLO44</f>
        <v>0</v>
      </c>
      <c r="FLP44" s="224">
        <f>'2-ORÇAMENTO'!FLR44</f>
        <v>0</v>
      </c>
      <c r="FLQ44" s="225">
        <f>'2-ORÇAMENTO'!FLQ44</f>
        <v>0</v>
      </c>
      <c r="FLR44" s="224">
        <f>'2-ORÇAMENTO'!FLT44</f>
        <v>0</v>
      </c>
      <c r="FLS44" s="225">
        <f>'2-ORÇAMENTO'!FLS44</f>
        <v>0</v>
      </c>
      <c r="FLT44" s="224">
        <f>'2-ORÇAMENTO'!FLV44</f>
        <v>0</v>
      </c>
      <c r="FLU44" s="225">
        <f>'2-ORÇAMENTO'!FLU44</f>
        <v>0</v>
      </c>
      <c r="FLV44" s="224">
        <f>'2-ORÇAMENTO'!FLX44</f>
        <v>0</v>
      </c>
      <c r="FLW44" s="225">
        <f>'2-ORÇAMENTO'!FLW44</f>
        <v>0</v>
      </c>
      <c r="FLX44" s="224">
        <f>'2-ORÇAMENTO'!FLZ44</f>
        <v>0</v>
      </c>
      <c r="FLY44" s="225">
        <f>'2-ORÇAMENTO'!FLY44</f>
        <v>0</v>
      </c>
      <c r="FLZ44" s="224">
        <f>'2-ORÇAMENTO'!FMB44</f>
        <v>0</v>
      </c>
      <c r="FMA44" s="225">
        <f>'2-ORÇAMENTO'!FMA44</f>
        <v>0</v>
      </c>
      <c r="FMB44" s="224">
        <f>'2-ORÇAMENTO'!FMD44</f>
        <v>0</v>
      </c>
      <c r="FMC44" s="225">
        <f>'2-ORÇAMENTO'!FMC44</f>
        <v>0</v>
      </c>
      <c r="FMD44" s="224">
        <f>'2-ORÇAMENTO'!FMF44</f>
        <v>0</v>
      </c>
      <c r="FME44" s="225">
        <f>'2-ORÇAMENTO'!FME44</f>
        <v>0</v>
      </c>
      <c r="FMF44" s="224">
        <f>'2-ORÇAMENTO'!FMH44</f>
        <v>0</v>
      </c>
      <c r="FMG44" s="225">
        <f>'2-ORÇAMENTO'!FMG44</f>
        <v>0</v>
      </c>
      <c r="FMH44" s="224">
        <f>'2-ORÇAMENTO'!FMJ44</f>
        <v>0</v>
      </c>
      <c r="FMI44" s="225">
        <f>'2-ORÇAMENTO'!FMI44</f>
        <v>0</v>
      </c>
      <c r="FMJ44" s="224">
        <f>'2-ORÇAMENTO'!FML44</f>
        <v>0</v>
      </c>
      <c r="FMK44" s="225">
        <f>'2-ORÇAMENTO'!FMK44</f>
        <v>0</v>
      </c>
      <c r="FML44" s="224">
        <f>'2-ORÇAMENTO'!FMN44</f>
        <v>0</v>
      </c>
      <c r="FMM44" s="225">
        <f>'2-ORÇAMENTO'!FMM44</f>
        <v>0</v>
      </c>
      <c r="FMN44" s="224">
        <f>'2-ORÇAMENTO'!FMP44</f>
        <v>0</v>
      </c>
      <c r="FMO44" s="225">
        <f>'2-ORÇAMENTO'!FMO44</f>
        <v>0</v>
      </c>
      <c r="FMP44" s="224">
        <f>'2-ORÇAMENTO'!FMR44</f>
        <v>0</v>
      </c>
      <c r="FMQ44" s="225">
        <f>'2-ORÇAMENTO'!FMQ44</f>
        <v>0</v>
      </c>
      <c r="FMR44" s="224">
        <f>'2-ORÇAMENTO'!FMT44</f>
        <v>0</v>
      </c>
      <c r="FMS44" s="225">
        <f>'2-ORÇAMENTO'!FMS44</f>
        <v>0</v>
      </c>
      <c r="FMT44" s="224">
        <f>'2-ORÇAMENTO'!FMV44</f>
        <v>0</v>
      </c>
      <c r="FMU44" s="225">
        <f>'2-ORÇAMENTO'!FMU44</f>
        <v>0</v>
      </c>
      <c r="FMV44" s="224">
        <f>'2-ORÇAMENTO'!FMX44</f>
        <v>0</v>
      </c>
      <c r="FMW44" s="225">
        <f>'2-ORÇAMENTO'!FMW44</f>
        <v>0</v>
      </c>
      <c r="FMX44" s="224">
        <f>'2-ORÇAMENTO'!FMZ44</f>
        <v>0</v>
      </c>
      <c r="FMY44" s="225">
        <f>'2-ORÇAMENTO'!FMY44</f>
        <v>0</v>
      </c>
      <c r="FMZ44" s="224">
        <f>'2-ORÇAMENTO'!FNB44</f>
        <v>0</v>
      </c>
      <c r="FNA44" s="225">
        <f>'2-ORÇAMENTO'!FNA44</f>
        <v>0</v>
      </c>
      <c r="FNB44" s="224">
        <f>'2-ORÇAMENTO'!FND44</f>
        <v>0</v>
      </c>
      <c r="FNC44" s="225">
        <f>'2-ORÇAMENTO'!FNC44</f>
        <v>0</v>
      </c>
      <c r="FND44" s="224">
        <f>'2-ORÇAMENTO'!FNF44</f>
        <v>0</v>
      </c>
      <c r="FNE44" s="225">
        <f>'2-ORÇAMENTO'!FNE44</f>
        <v>0</v>
      </c>
      <c r="FNF44" s="224">
        <f>'2-ORÇAMENTO'!FNH44</f>
        <v>0</v>
      </c>
      <c r="FNG44" s="225">
        <f>'2-ORÇAMENTO'!FNG44</f>
        <v>0</v>
      </c>
      <c r="FNH44" s="224">
        <f>'2-ORÇAMENTO'!FNJ44</f>
        <v>0</v>
      </c>
      <c r="FNI44" s="225">
        <f>'2-ORÇAMENTO'!FNI44</f>
        <v>0</v>
      </c>
      <c r="FNJ44" s="224">
        <f>'2-ORÇAMENTO'!FNL44</f>
        <v>0</v>
      </c>
      <c r="FNK44" s="225">
        <f>'2-ORÇAMENTO'!FNK44</f>
        <v>0</v>
      </c>
      <c r="FNL44" s="224">
        <f>'2-ORÇAMENTO'!FNN44</f>
        <v>0</v>
      </c>
      <c r="FNM44" s="225">
        <f>'2-ORÇAMENTO'!FNM44</f>
        <v>0</v>
      </c>
      <c r="FNN44" s="224">
        <f>'2-ORÇAMENTO'!FNP44</f>
        <v>0</v>
      </c>
      <c r="FNO44" s="225">
        <f>'2-ORÇAMENTO'!FNO44</f>
        <v>0</v>
      </c>
      <c r="FNP44" s="224">
        <f>'2-ORÇAMENTO'!FNR44</f>
        <v>0</v>
      </c>
      <c r="FNQ44" s="225">
        <f>'2-ORÇAMENTO'!FNQ44</f>
        <v>0</v>
      </c>
      <c r="FNR44" s="224">
        <f>'2-ORÇAMENTO'!FNT44</f>
        <v>0</v>
      </c>
      <c r="FNS44" s="225">
        <f>'2-ORÇAMENTO'!FNS44</f>
        <v>0</v>
      </c>
      <c r="FNT44" s="224">
        <f>'2-ORÇAMENTO'!FNV44</f>
        <v>0</v>
      </c>
      <c r="FNU44" s="225">
        <f>'2-ORÇAMENTO'!FNU44</f>
        <v>0</v>
      </c>
      <c r="FNV44" s="224">
        <f>'2-ORÇAMENTO'!FNX44</f>
        <v>0</v>
      </c>
      <c r="FNW44" s="225">
        <f>'2-ORÇAMENTO'!FNW44</f>
        <v>0</v>
      </c>
      <c r="FNX44" s="224">
        <f>'2-ORÇAMENTO'!FNZ44</f>
        <v>0</v>
      </c>
      <c r="FNY44" s="225">
        <f>'2-ORÇAMENTO'!FNY44</f>
        <v>0</v>
      </c>
      <c r="FNZ44" s="224">
        <f>'2-ORÇAMENTO'!FOB44</f>
        <v>0</v>
      </c>
      <c r="FOA44" s="225">
        <f>'2-ORÇAMENTO'!FOA44</f>
        <v>0</v>
      </c>
      <c r="FOB44" s="224">
        <f>'2-ORÇAMENTO'!FOD44</f>
        <v>0</v>
      </c>
      <c r="FOC44" s="225">
        <f>'2-ORÇAMENTO'!FOC44</f>
        <v>0</v>
      </c>
      <c r="FOD44" s="224">
        <f>'2-ORÇAMENTO'!FOF44</f>
        <v>0</v>
      </c>
      <c r="FOE44" s="225">
        <f>'2-ORÇAMENTO'!FOE44</f>
        <v>0</v>
      </c>
      <c r="FOF44" s="224">
        <f>'2-ORÇAMENTO'!FOH44</f>
        <v>0</v>
      </c>
      <c r="FOG44" s="225">
        <f>'2-ORÇAMENTO'!FOG44</f>
        <v>0</v>
      </c>
      <c r="FOH44" s="224">
        <f>'2-ORÇAMENTO'!FOJ44</f>
        <v>0</v>
      </c>
      <c r="FOI44" s="225">
        <f>'2-ORÇAMENTO'!FOI44</f>
        <v>0</v>
      </c>
      <c r="FOJ44" s="224">
        <f>'2-ORÇAMENTO'!FOL44</f>
        <v>0</v>
      </c>
      <c r="FOK44" s="225">
        <f>'2-ORÇAMENTO'!FOK44</f>
        <v>0</v>
      </c>
      <c r="FOL44" s="224">
        <f>'2-ORÇAMENTO'!FON44</f>
        <v>0</v>
      </c>
      <c r="FOM44" s="225">
        <f>'2-ORÇAMENTO'!FOM44</f>
        <v>0</v>
      </c>
      <c r="FON44" s="224">
        <f>'2-ORÇAMENTO'!FOP44</f>
        <v>0</v>
      </c>
      <c r="FOO44" s="225">
        <f>'2-ORÇAMENTO'!FOO44</f>
        <v>0</v>
      </c>
      <c r="FOP44" s="224">
        <f>'2-ORÇAMENTO'!FOR44</f>
        <v>0</v>
      </c>
      <c r="FOQ44" s="225">
        <f>'2-ORÇAMENTO'!FOQ44</f>
        <v>0</v>
      </c>
      <c r="FOR44" s="224">
        <f>'2-ORÇAMENTO'!FOT44</f>
        <v>0</v>
      </c>
      <c r="FOS44" s="225">
        <f>'2-ORÇAMENTO'!FOS44</f>
        <v>0</v>
      </c>
      <c r="FOT44" s="224">
        <f>'2-ORÇAMENTO'!FOV44</f>
        <v>0</v>
      </c>
      <c r="FOU44" s="225">
        <f>'2-ORÇAMENTO'!FOU44</f>
        <v>0</v>
      </c>
      <c r="FOV44" s="224">
        <f>'2-ORÇAMENTO'!FOX44</f>
        <v>0</v>
      </c>
      <c r="FOW44" s="225">
        <f>'2-ORÇAMENTO'!FOW44</f>
        <v>0</v>
      </c>
      <c r="FOX44" s="224">
        <f>'2-ORÇAMENTO'!FOZ44</f>
        <v>0</v>
      </c>
      <c r="FOY44" s="225">
        <f>'2-ORÇAMENTO'!FOY44</f>
        <v>0</v>
      </c>
      <c r="FOZ44" s="224">
        <f>'2-ORÇAMENTO'!FPB44</f>
        <v>0</v>
      </c>
      <c r="FPA44" s="225">
        <f>'2-ORÇAMENTO'!FPA44</f>
        <v>0</v>
      </c>
      <c r="FPB44" s="224">
        <f>'2-ORÇAMENTO'!FPD44</f>
        <v>0</v>
      </c>
      <c r="FPC44" s="225">
        <f>'2-ORÇAMENTO'!FPC44</f>
        <v>0</v>
      </c>
      <c r="FPD44" s="224">
        <f>'2-ORÇAMENTO'!FPF44</f>
        <v>0</v>
      </c>
      <c r="FPE44" s="225">
        <f>'2-ORÇAMENTO'!FPE44</f>
        <v>0</v>
      </c>
      <c r="FPF44" s="224">
        <f>'2-ORÇAMENTO'!FPH44</f>
        <v>0</v>
      </c>
      <c r="FPG44" s="225">
        <f>'2-ORÇAMENTO'!FPG44</f>
        <v>0</v>
      </c>
      <c r="FPH44" s="224">
        <f>'2-ORÇAMENTO'!FPJ44</f>
        <v>0</v>
      </c>
      <c r="FPI44" s="225">
        <f>'2-ORÇAMENTO'!FPI44</f>
        <v>0</v>
      </c>
      <c r="FPJ44" s="224">
        <f>'2-ORÇAMENTO'!FPL44</f>
        <v>0</v>
      </c>
      <c r="FPK44" s="225">
        <f>'2-ORÇAMENTO'!FPK44</f>
        <v>0</v>
      </c>
      <c r="FPL44" s="224">
        <f>'2-ORÇAMENTO'!FPN44</f>
        <v>0</v>
      </c>
      <c r="FPM44" s="225">
        <f>'2-ORÇAMENTO'!FPM44</f>
        <v>0</v>
      </c>
      <c r="FPN44" s="224">
        <f>'2-ORÇAMENTO'!FPP44</f>
        <v>0</v>
      </c>
      <c r="FPO44" s="225">
        <f>'2-ORÇAMENTO'!FPO44</f>
        <v>0</v>
      </c>
      <c r="FPP44" s="224">
        <f>'2-ORÇAMENTO'!FPR44</f>
        <v>0</v>
      </c>
      <c r="FPQ44" s="225">
        <f>'2-ORÇAMENTO'!FPQ44</f>
        <v>0</v>
      </c>
      <c r="FPR44" s="224">
        <f>'2-ORÇAMENTO'!FPT44</f>
        <v>0</v>
      </c>
      <c r="FPS44" s="225">
        <f>'2-ORÇAMENTO'!FPS44</f>
        <v>0</v>
      </c>
      <c r="FPT44" s="224">
        <f>'2-ORÇAMENTO'!FPV44</f>
        <v>0</v>
      </c>
      <c r="FPU44" s="225">
        <f>'2-ORÇAMENTO'!FPU44</f>
        <v>0</v>
      </c>
      <c r="FPV44" s="224">
        <f>'2-ORÇAMENTO'!FPX44</f>
        <v>0</v>
      </c>
      <c r="FPW44" s="225">
        <f>'2-ORÇAMENTO'!FPW44</f>
        <v>0</v>
      </c>
      <c r="FPX44" s="224">
        <f>'2-ORÇAMENTO'!FPZ44</f>
        <v>0</v>
      </c>
      <c r="FPY44" s="225">
        <f>'2-ORÇAMENTO'!FPY44</f>
        <v>0</v>
      </c>
      <c r="FPZ44" s="224">
        <f>'2-ORÇAMENTO'!FQB44</f>
        <v>0</v>
      </c>
      <c r="FQA44" s="225">
        <f>'2-ORÇAMENTO'!FQA44</f>
        <v>0</v>
      </c>
      <c r="FQB44" s="224">
        <f>'2-ORÇAMENTO'!FQD44</f>
        <v>0</v>
      </c>
      <c r="FQC44" s="225">
        <f>'2-ORÇAMENTO'!FQC44</f>
        <v>0</v>
      </c>
      <c r="FQD44" s="224">
        <f>'2-ORÇAMENTO'!FQF44</f>
        <v>0</v>
      </c>
      <c r="FQE44" s="225">
        <f>'2-ORÇAMENTO'!FQE44</f>
        <v>0</v>
      </c>
      <c r="FQF44" s="224">
        <f>'2-ORÇAMENTO'!FQH44</f>
        <v>0</v>
      </c>
      <c r="FQG44" s="225">
        <f>'2-ORÇAMENTO'!FQG44</f>
        <v>0</v>
      </c>
      <c r="FQH44" s="224">
        <f>'2-ORÇAMENTO'!FQJ44</f>
        <v>0</v>
      </c>
      <c r="FQI44" s="225">
        <f>'2-ORÇAMENTO'!FQI44</f>
        <v>0</v>
      </c>
      <c r="FQJ44" s="224">
        <f>'2-ORÇAMENTO'!FQL44</f>
        <v>0</v>
      </c>
      <c r="FQK44" s="225">
        <f>'2-ORÇAMENTO'!FQK44</f>
        <v>0</v>
      </c>
      <c r="FQL44" s="224">
        <f>'2-ORÇAMENTO'!FQN44</f>
        <v>0</v>
      </c>
      <c r="FQM44" s="225">
        <f>'2-ORÇAMENTO'!FQM44</f>
        <v>0</v>
      </c>
      <c r="FQN44" s="224">
        <f>'2-ORÇAMENTO'!FQP44</f>
        <v>0</v>
      </c>
      <c r="FQO44" s="225">
        <f>'2-ORÇAMENTO'!FQO44</f>
        <v>0</v>
      </c>
      <c r="FQP44" s="224">
        <f>'2-ORÇAMENTO'!FQR44</f>
        <v>0</v>
      </c>
      <c r="FQQ44" s="225">
        <f>'2-ORÇAMENTO'!FQQ44</f>
        <v>0</v>
      </c>
      <c r="FQR44" s="224">
        <f>'2-ORÇAMENTO'!FQT44</f>
        <v>0</v>
      </c>
      <c r="FQS44" s="225">
        <f>'2-ORÇAMENTO'!FQS44</f>
        <v>0</v>
      </c>
      <c r="FQT44" s="224">
        <f>'2-ORÇAMENTO'!FQV44</f>
        <v>0</v>
      </c>
      <c r="FQU44" s="225">
        <f>'2-ORÇAMENTO'!FQU44</f>
        <v>0</v>
      </c>
      <c r="FQV44" s="224">
        <f>'2-ORÇAMENTO'!FQX44</f>
        <v>0</v>
      </c>
      <c r="FQW44" s="225">
        <f>'2-ORÇAMENTO'!FQW44</f>
        <v>0</v>
      </c>
      <c r="FQX44" s="224">
        <f>'2-ORÇAMENTO'!FQZ44</f>
        <v>0</v>
      </c>
      <c r="FQY44" s="225">
        <f>'2-ORÇAMENTO'!FQY44</f>
        <v>0</v>
      </c>
      <c r="FQZ44" s="224">
        <f>'2-ORÇAMENTO'!FRB44</f>
        <v>0</v>
      </c>
      <c r="FRA44" s="225">
        <f>'2-ORÇAMENTO'!FRA44</f>
        <v>0</v>
      </c>
      <c r="FRB44" s="224">
        <f>'2-ORÇAMENTO'!FRD44</f>
        <v>0</v>
      </c>
      <c r="FRC44" s="225">
        <f>'2-ORÇAMENTO'!FRC44</f>
        <v>0</v>
      </c>
      <c r="FRD44" s="224">
        <f>'2-ORÇAMENTO'!FRF44</f>
        <v>0</v>
      </c>
      <c r="FRE44" s="225">
        <f>'2-ORÇAMENTO'!FRE44</f>
        <v>0</v>
      </c>
      <c r="FRF44" s="224">
        <f>'2-ORÇAMENTO'!FRH44</f>
        <v>0</v>
      </c>
      <c r="FRG44" s="225">
        <f>'2-ORÇAMENTO'!FRG44</f>
        <v>0</v>
      </c>
      <c r="FRH44" s="224">
        <f>'2-ORÇAMENTO'!FRJ44</f>
        <v>0</v>
      </c>
      <c r="FRI44" s="225">
        <f>'2-ORÇAMENTO'!FRI44</f>
        <v>0</v>
      </c>
      <c r="FRJ44" s="224">
        <f>'2-ORÇAMENTO'!FRL44</f>
        <v>0</v>
      </c>
      <c r="FRK44" s="225">
        <f>'2-ORÇAMENTO'!FRK44</f>
        <v>0</v>
      </c>
      <c r="FRL44" s="224">
        <f>'2-ORÇAMENTO'!FRN44</f>
        <v>0</v>
      </c>
      <c r="FRM44" s="225">
        <f>'2-ORÇAMENTO'!FRM44</f>
        <v>0</v>
      </c>
      <c r="FRN44" s="224">
        <f>'2-ORÇAMENTO'!FRP44</f>
        <v>0</v>
      </c>
      <c r="FRO44" s="225">
        <f>'2-ORÇAMENTO'!FRO44</f>
        <v>0</v>
      </c>
      <c r="FRP44" s="224">
        <f>'2-ORÇAMENTO'!FRR44</f>
        <v>0</v>
      </c>
      <c r="FRQ44" s="225">
        <f>'2-ORÇAMENTO'!FRQ44</f>
        <v>0</v>
      </c>
      <c r="FRR44" s="224">
        <f>'2-ORÇAMENTO'!FRT44</f>
        <v>0</v>
      </c>
      <c r="FRS44" s="225">
        <f>'2-ORÇAMENTO'!FRS44</f>
        <v>0</v>
      </c>
      <c r="FRT44" s="224">
        <f>'2-ORÇAMENTO'!FRV44</f>
        <v>0</v>
      </c>
      <c r="FRU44" s="225">
        <f>'2-ORÇAMENTO'!FRU44</f>
        <v>0</v>
      </c>
      <c r="FRV44" s="224">
        <f>'2-ORÇAMENTO'!FRX44</f>
        <v>0</v>
      </c>
      <c r="FRW44" s="225">
        <f>'2-ORÇAMENTO'!FRW44</f>
        <v>0</v>
      </c>
      <c r="FRX44" s="224">
        <f>'2-ORÇAMENTO'!FRZ44</f>
        <v>0</v>
      </c>
      <c r="FRY44" s="225">
        <f>'2-ORÇAMENTO'!FRY44</f>
        <v>0</v>
      </c>
      <c r="FRZ44" s="224">
        <f>'2-ORÇAMENTO'!FSB44</f>
        <v>0</v>
      </c>
      <c r="FSA44" s="225">
        <f>'2-ORÇAMENTO'!FSA44</f>
        <v>0</v>
      </c>
      <c r="FSB44" s="224">
        <f>'2-ORÇAMENTO'!FSD44</f>
        <v>0</v>
      </c>
      <c r="FSC44" s="225">
        <f>'2-ORÇAMENTO'!FSC44</f>
        <v>0</v>
      </c>
      <c r="FSD44" s="224">
        <f>'2-ORÇAMENTO'!FSF44</f>
        <v>0</v>
      </c>
      <c r="FSE44" s="225">
        <f>'2-ORÇAMENTO'!FSE44</f>
        <v>0</v>
      </c>
      <c r="FSF44" s="224">
        <f>'2-ORÇAMENTO'!FSH44</f>
        <v>0</v>
      </c>
      <c r="FSG44" s="225">
        <f>'2-ORÇAMENTO'!FSG44</f>
        <v>0</v>
      </c>
      <c r="FSH44" s="224">
        <f>'2-ORÇAMENTO'!FSJ44</f>
        <v>0</v>
      </c>
      <c r="FSI44" s="225">
        <f>'2-ORÇAMENTO'!FSI44</f>
        <v>0</v>
      </c>
      <c r="FSJ44" s="224">
        <f>'2-ORÇAMENTO'!FSL44</f>
        <v>0</v>
      </c>
      <c r="FSK44" s="225">
        <f>'2-ORÇAMENTO'!FSK44</f>
        <v>0</v>
      </c>
      <c r="FSL44" s="224">
        <f>'2-ORÇAMENTO'!FSN44</f>
        <v>0</v>
      </c>
      <c r="FSM44" s="225">
        <f>'2-ORÇAMENTO'!FSM44</f>
        <v>0</v>
      </c>
      <c r="FSN44" s="224">
        <f>'2-ORÇAMENTO'!FSP44</f>
        <v>0</v>
      </c>
      <c r="FSO44" s="225">
        <f>'2-ORÇAMENTO'!FSO44</f>
        <v>0</v>
      </c>
      <c r="FSP44" s="224">
        <f>'2-ORÇAMENTO'!FSR44</f>
        <v>0</v>
      </c>
      <c r="FSQ44" s="225">
        <f>'2-ORÇAMENTO'!FSQ44</f>
        <v>0</v>
      </c>
      <c r="FSR44" s="224">
        <f>'2-ORÇAMENTO'!FST44</f>
        <v>0</v>
      </c>
      <c r="FSS44" s="225">
        <f>'2-ORÇAMENTO'!FSS44</f>
        <v>0</v>
      </c>
      <c r="FST44" s="224">
        <f>'2-ORÇAMENTO'!FSV44</f>
        <v>0</v>
      </c>
      <c r="FSU44" s="225">
        <f>'2-ORÇAMENTO'!FSU44</f>
        <v>0</v>
      </c>
      <c r="FSV44" s="224">
        <f>'2-ORÇAMENTO'!FSX44</f>
        <v>0</v>
      </c>
      <c r="FSW44" s="225">
        <f>'2-ORÇAMENTO'!FSW44</f>
        <v>0</v>
      </c>
      <c r="FSX44" s="224">
        <f>'2-ORÇAMENTO'!FSZ44</f>
        <v>0</v>
      </c>
      <c r="FSY44" s="225">
        <f>'2-ORÇAMENTO'!FSY44</f>
        <v>0</v>
      </c>
      <c r="FSZ44" s="224">
        <f>'2-ORÇAMENTO'!FTB44</f>
        <v>0</v>
      </c>
      <c r="FTA44" s="225">
        <f>'2-ORÇAMENTO'!FTA44</f>
        <v>0</v>
      </c>
      <c r="FTB44" s="224">
        <f>'2-ORÇAMENTO'!FTD44</f>
        <v>0</v>
      </c>
      <c r="FTC44" s="225">
        <f>'2-ORÇAMENTO'!FTC44</f>
        <v>0</v>
      </c>
      <c r="FTD44" s="224">
        <f>'2-ORÇAMENTO'!FTF44</f>
        <v>0</v>
      </c>
      <c r="FTE44" s="225">
        <f>'2-ORÇAMENTO'!FTE44</f>
        <v>0</v>
      </c>
      <c r="FTF44" s="224">
        <f>'2-ORÇAMENTO'!FTH44</f>
        <v>0</v>
      </c>
      <c r="FTG44" s="225">
        <f>'2-ORÇAMENTO'!FTG44</f>
        <v>0</v>
      </c>
      <c r="FTH44" s="224">
        <f>'2-ORÇAMENTO'!FTJ44</f>
        <v>0</v>
      </c>
      <c r="FTI44" s="225">
        <f>'2-ORÇAMENTO'!FTI44</f>
        <v>0</v>
      </c>
      <c r="FTJ44" s="224">
        <f>'2-ORÇAMENTO'!FTL44</f>
        <v>0</v>
      </c>
      <c r="FTK44" s="225">
        <f>'2-ORÇAMENTO'!FTK44</f>
        <v>0</v>
      </c>
      <c r="FTL44" s="224">
        <f>'2-ORÇAMENTO'!FTN44</f>
        <v>0</v>
      </c>
      <c r="FTM44" s="225">
        <f>'2-ORÇAMENTO'!FTM44</f>
        <v>0</v>
      </c>
      <c r="FTN44" s="224">
        <f>'2-ORÇAMENTO'!FTP44</f>
        <v>0</v>
      </c>
      <c r="FTO44" s="225">
        <f>'2-ORÇAMENTO'!FTO44</f>
        <v>0</v>
      </c>
      <c r="FTP44" s="224">
        <f>'2-ORÇAMENTO'!FTR44</f>
        <v>0</v>
      </c>
      <c r="FTQ44" s="225">
        <f>'2-ORÇAMENTO'!FTQ44</f>
        <v>0</v>
      </c>
      <c r="FTR44" s="224">
        <f>'2-ORÇAMENTO'!FTT44</f>
        <v>0</v>
      </c>
      <c r="FTS44" s="225">
        <f>'2-ORÇAMENTO'!FTS44</f>
        <v>0</v>
      </c>
      <c r="FTT44" s="224">
        <f>'2-ORÇAMENTO'!FTV44</f>
        <v>0</v>
      </c>
      <c r="FTU44" s="225">
        <f>'2-ORÇAMENTO'!FTU44</f>
        <v>0</v>
      </c>
      <c r="FTV44" s="224">
        <f>'2-ORÇAMENTO'!FTX44</f>
        <v>0</v>
      </c>
      <c r="FTW44" s="225">
        <f>'2-ORÇAMENTO'!FTW44</f>
        <v>0</v>
      </c>
      <c r="FTX44" s="224">
        <f>'2-ORÇAMENTO'!FTZ44</f>
        <v>0</v>
      </c>
      <c r="FTY44" s="225">
        <f>'2-ORÇAMENTO'!FTY44</f>
        <v>0</v>
      </c>
      <c r="FTZ44" s="224">
        <f>'2-ORÇAMENTO'!FUB44</f>
        <v>0</v>
      </c>
      <c r="FUA44" s="225">
        <f>'2-ORÇAMENTO'!FUA44</f>
        <v>0</v>
      </c>
      <c r="FUB44" s="224">
        <f>'2-ORÇAMENTO'!FUD44</f>
        <v>0</v>
      </c>
      <c r="FUC44" s="225">
        <f>'2-ORÇAMENTO'!FUC44</f>
        <v>0</v>
      </c>
      <c r="FUD44" s="224">
        <f>'2-ORÇAMENTO'!FUF44</f>
        <v>0</v>
      </c>
      <c r="FUE44" s="225">
        <f>'2-ORÇAMENTO'!FUE44</f>
        <v>0</v>
      </c>
      <c r="FUF44" s="224">
        <f>'2-ORÇAMENTO'!FUH44</f>
        <v>0</v>
      </c>
      <c r="FUG44" s="225">
        <f>'2-ORÇAMENTO'!FUG44</f>
        <v>0</v>
      </c>
      <c r="FUH44" s="224">
        <f>'2-ORÇAMENTO'!FUJ44</f>
        <v>0</v>
      </c>
      <c r="FUI44" s="225">
        <f>'2-ORÇAMENTO'!FUI44</f>
        <v>0</v>
      </c>
      <c r="FUJ44" s="224">
        <f>'2-ORÇAMENTO'!FUL44</f>
        <v>0</v>
      </c>
      <c r="FUK44" s="225">
        <f>'2-ORÇAMENTO'!FUK44</f>
        <v>0</v>
      </c>
      <c r="FUL44" s="224">
        <f>'2-ORÇAMENTO'!FUN44</f>
        <v>0</v>
      </c>
      <c r="FUM44" s="225">
        <f>'2-ORÇAMENTO'!FUM44</f>
        <v>0</v>
      </c>
      <c r="FUN44" s="224">
        <f>'2-ORÇAMENTO'!FUP44</f>
        <v>0</v>
      </c>
      <c r="FUO44" s="225">
        <f>'2-ORÇAMENTO'!FUO44</f>
        <v>0</v>
      </c>
      <c r="FUP44" s="224">
        <f>'2-ORÇAMENTO'!FUR44</f>
        <v>0</v>
      </c>
      <c r="FUQ44" s="225">
        <f>'2-ORÇAMENTO'!FUQ44</f>
        <v>0</v>
      </c>
      <c r="FUR44" s="224">
        <f>'2-ORÇAMENTO'!FUT44</f>
        <v>0</v>
      </c>
      <c r="FUS44" s="225">
        <f>'2-ORÇAMENTO'!FUS44</f>
        <v>0</v>
      </c>
      <c r="FUT44" s="224">
        <f>'2-ORÇAMENTO'!FUV44</f>
        <v>0</v>
      </c>
      <c r="FUU44" s="225">
        <f>'2-ORÇAMENTO'!FUU44</f>
        <v>0</v>
      </c>
      <c r="FUV44" s="224">
        <f>'2-ORÇAMENTO'!FUX44</f>
        <v>0</v>
      </c>
      <c r="FUW44" s="225">
        <f>'2-ORÇAMENTO'!FUW44</f>
        <v>0</v>
      </c>
      <c r="FUX44" s="224">
        <f>'2-ORÇAMENTO'!FUZ44</f>
        <v>0</v>
      </c>
      <c r="FUY44" s="225">
        <f>'2-ORÇAMENTO'!FUY44</f>
        <v>0</v>
      </c>
      <c r="FUZ44" s="224">
        <f>'2-ORÇAMENTO'!FVB44</f>
        <v>0</v>
      </c>
      <c r="FVA44" s="225">
        <f>'2-ORÇAMENTO'!FVA44</f>
        <v>0</v>
      </c>
      <c r="FVB44" s="224">
        <f>'2-ORÇAMENTO'!FVD44</f>
        <v>0</v>
      </c>
      <c r="FVC44" s="225">
        <f>'2-ORÇAMENTO'!FVC44</f>
        <v>0</v>
      </c>
      <c r="FVD44" s="224">
        <f>'2-ORÇAMENTO'!FVF44</f>
        <v>0</v>
      </c>
      <c r="FVE44" s="225">
        <f>'2-ORÇAMENTO'!FVE44</f>
        <v>0</v>
      </c>
      <c r="FVF44" s="224">
        <f>'2-ORÇAMENTO'!FVH44</f>
        <v>0</v>
      </c>
      <c r="FVG44" s="225">
        <f>'2-ORÇAMENTO'!FVG44</f>
        <v>0</v>
      </c>
      <c r="FVH44" s="224">
        <f>'2-ORÇAMENTO'!FVJ44</f>
        <v>0</v>
      </c>
      <c r="FVI44" s="225">
        <f>'2-ORÇAMENTO'!FVI44</f>
        <v>0</v>
      </c>
      <c r="FVJ44" s="224">
        <f>'2-ORÇAMENTO'!FVL44</f>
        <v>0</v>
      </c>
      <c r="FVK44" s="225">
        <f>'2-ORÇAMENTO'!FVK44</f>
        <v>0</v>
      </c>
      <c r="FVL44" s="224">
        <f>'2-ORÇAMENTO'!FVN44</f>
        <v>0</v>
      </c>
      <c r="FVM44" s="225">
        <f>'2-ORÇAMENTO'!FVM44</f>
        <v>0</v>
      </c>
      <c r="FVN44" s="224">
        <f>'2-ORÇAMENTO'!FVP44</f>
        <v>0</v>
      </c>
      <c r="FVO44" s="225">
        <f>'2-ORÇAMENTO'!FVO44</f>
        <v>0</v>
      </c>
      <c r="FVP44" s="224">
        <f>'2-ORÇAMENTO'!FVR44</f>
        <v>0</v>
      </c>
      <c r="FVQ44" s="225">
        <f>'2-ORÇAMENTO'!FVQ44</f>
        <v>0</v>
      </c>
      <c r="FVR44" s="224">
        <f>'2-ORÇAMENTO'!FVT44</f>
        <v>0</v>
      </c>
      <c r="FVS44" s="225">
        <f>'2-ORÇAMENTO'!FVS44</f>
        <v>0</v>
      </c>
      <c r="FVT44" s="224">
        <f>'2-ORÇAMENTO'!FVV44</f>
        <v>0</v>
      </c>
      <c r="FVU44" s="225">
        <f>'2-ORÇAMENTO'!FVU44</f>
        <v>0</v>
      </c>
      <c r="FVV44" s="224">
        <f>'2-ORÇAMENTO'!FVX44</f>
        <v>0</v>
      </c>
      <c r="FVW44" s="225">
        <f>'2-ORÇAMENTO'!FVW44</f>
        <v>0</v>
      </c>
      <c r="FVX44" s="224">
        <f>'2-ORÇAMENTO'!FVZ44</f>
        <v>0</v>
      </c>
      <c r="FVY44" s="225">
        <f>'2-ORÇAMENTO'!FVY44</f>
        <v>0</v>
      </c>
      <c r="FVZ44" s="224">
        <f>'2-ORÇAMENTO'!FWB44</f>
        <v>0</v>
      </c>
      <c r="FWA44" s="225">
        <f>'2-ORÇAMENTO'!FWA44</f>
        <v>0</v>
      </c>
      <c r="FWB44" s="224">
        <f>'2-ORÇAMENTO'!FWD44</f>
        <v>0</v>
      </c>
      <c r="FWC44" s="225">
        <f>'2-ORÇAMENTO'!FWC44</f>
        <v>0</v>
      </c>
      <c r="FWD44" s="224">
        <f>'2-ORÇAMENTO'!FWF44</f>
        <v>0</v>
      </c>
      <c r="FWE44" s="225">
        <f>'2-ORÇAMENTO'!FWE44</f>
        <v>0</v>
      </c>
      <c r="FWF44" s="224">
        <f>'2-ORÇAMENTO'!FWH44</f>
        <v>0</v>
      </c>
      <c r="FWG44" s="225">
        <f>'2-ORÇAMENTO'!FWG44</f>
        <v>0</v>
      </c>
      <c r="FWH44" s="224">
        <f>'2-ORÇAMENTO'!FWJ44</f>
        <v>0</v>
      </c>
      <c r="FWI44" s="225">
        <f>'2-ORÇAMENTO'!FWI44</f>
        <v>0</v>
      </c>
      <c r="FWJ44" s="224">
        <f>'2-ORÇAMENTO'!FWL44</f>
        <v>0</v>
      </c>
      <c r="FWK44" s="225">
        <f>'2-ORÇAMENTO'!FWK44</f>
        <v>0</v>
      </c>
      <c r="FWL44" s="224">
        <f>'2-ORÇAMENTO'!FWN44</f>
        <v>0</v>
      </c>
      <c r="FWM44" s="225">
        <f>'2-ORÇAMENTO'!FWM44</f>
        <v>0</v>
      </c>
      <c r="FWN44" s="224">
        <f>'2-ORÇAMENTO'!FWP44</f>
        <v>0</v>
      </c>
      <c r="FWO44" s="225">
        <f>'2-ORÇAMENTO'!FWO44</f>
        <v>0</v>
      </c>
      <c r="FWP44" s="224">
        <f>'2-ORÇAMENTO'!FWR44</f>
        <v>0</v>
      </c>
      <c r="FWQ44" s="225">
        <f>'2-ORÇAMENTO'!FWQ44</f>
        <v>0</v>
      </c>
      <c r="FWR44" s="224">
        <f>'2-ORÇAMENTO'!FWT44</f>
        <v>0</v>
      </c>
      <c r="FWS44" s="225">
        <f>'2-ORÇAMENTO'!FWS44</f>
        <v>0</v>
      </c>
      <c r="FWT44" s="224">
        <f>'2-ORÇAMENTO'!FWV44</f>
        <v>0</v>
      </c>
      <c r="FWU44" s="225">
        <f>'2-ORÇAMENTO'!FWU44</f>
        <v>0</v>
      </c>
      <c r="FWV44" s="224">
        <f>'2-ORÇAMENTO'!FWX44</f>
        <v>0</v>
      </c>
      <c r="FWW44" s="225">
        <f>'2-ORÇAMENTO'!FWW44</f>
        <v>0</v>
      </c>
      <c r="FWX44" s="224">
        <f>'2-ORÇAMENTO'!FWZ44</f>
        <v>0</v>
      </c>
      <c r="FWY44" s="225">
        <f>'2-ORÇAMENTO'!FWY44</f>
        <v>0</v>
      </c>
      <c r="FWZ44" s="224">
        <f>'2-ORÇAMENTO'!FXB44</f>
        <v>0</v>
      </c>
      <c r="FXA44" s="225">
        <f>'2-ORÇAMENTO'!FXA44</f>
        <v>0</v>
      </c>
      <c r="FXB44" s="224">
        <f>'2-ORÇAMENTO'!FXD44</f>
        <v>0</v>
      </c>
      <c r="FXC44" s="225">
        <f>'2-ORÇAMENTO'!FXC44</f>
        <v>0</v>
      </c>
      <c r="FXD44" s="224">
        <f>'2-ORÇAMENTO'!FXF44</f>
        <v>0</v>
      </c>
      <c r="FXE44" s="225">
        <f>'2-ORÇAMENTO'!FXE44</f>
        <v>0</v>
      </c>
      <c r="FXF44" s="224">
        <f>'2-ORÇAMENTO'!FXH44</f>
        <v>0</v>
      </c>
      <c r="FXG44" s="225">
        <f>'2-ORÇAMENTO'!FXG44</f>
        <v>0</v>
      </c>
      <c r="FXH44" s="224">
        <f>'2-ORÇAMENTO'!FXJ44</f>
        <v>0</v>
      </c>
      <c r="FXI44" s="225">
        <f>'2-ORÇAMENTO'!FXI44</f>
        <v>0</v>
      </c>
      <c r="FXJ44" s="224">
        <f>'2-ORÇAMENTO'!FXL44</f>
        <v>0</v>
      </c>
      <c r="FXK44" s="225">
        <f>'2-ORÇAMENTO'!FXK44</f>
        <v>0</v>
      </c>
      <c r="FXL44" s="224">
        <f>'2-ORÇAMENTO'!FXN44</f>
        <v>0</v>
      </c>
      <c r="FXM44" s="225">
        <f>'2-ORÇAMENTO'!FXM44</f>
        <v>0</v>
      </c>
      <c r="FXN44" s="224">
        <f>'2-ORÇAMENTO'!FXP44</f>
        <v>0</v>
      </c>
      <c r="FXO44" s="225">
        <f>'2-ORÇAMENTO'!FXO44</f>
        <v>0</v>
      </c>
      <c r="FXP44" s="224">
        <f>'2-ORÇAMENTO'!FXR44</f>
        <v>0</v>
      </c>
      <c r="FXQ44" s="225">
        <f>'2-ORÇAMENTO'!FXQ44</f>
        <v>0</v>
      </c>
      <c r="FXR44" s="224">
        <f>'2-ORÇAMENTO'!FXT44</f>
        <v>0</v>
      </c>
      <c r="FXS44" s="225">
        <f>'2-ORÇAMENTO'!FXS44</f>
        <v>0</v>
      </c>
      <c r="FXT44" s="224">
        <f>'2-ORÇAMENTO'!FXV44</f>
        <v>0</v>
      </c>
      <c r="FXU44" s="225">
        <f>'2-ORÇAMENTO'!FXU44</f>
        <v>0</v>
      </c>
      <c r="FXV44" s="224">
        <f>'2-ORÇAMENTO'!FXX44</f>
        <v>0</v>
      </c>
      <c r="FXW44" s="225">
        <f>'2-ORÇAMENTO'!FXW44</f>
        <v>0</v>
      </c>
      <c r="FXX44" s="224">
        <f>'2-ORÇAMENTO'!FXZ44</f>
        <v>0</v>
      </c>
      <c r="FXY44" s="225">
        <f>'2-ORÇAMENTO'!FXY44</f>
        <v>0</v>
      </c>
      <c r="FXZ44" s="224">
        <f>'2-ORÇAMENTO'!FYB44</f>
        <v>0</v>
      </c>
      <c r="FYA44" s="225">
        <f>'2-ORÇAMENTO'!FYA44</f>
        <v>0</v>
      </c>
      <c r="FYB44" s="224">
        <f>'2-ORÇAMENTO'!FYD44</f>
        <v>0</v>
      </c>
      <c r="FYC44" s="225">
        <f>'2-ORÇAMENTO'!FYC44</f>
        <v>0</v>
      </c>
      <c r="FYD44" s="224">
        <f>'2-ORÇAMENTO'!FYF44</f>
        <v>0</v>
      </c>
      <c r="FYE44" s="225">
        <f>'2-ORÇAMENTO'!FYE44</f>
        <v>0</v>
      </c>
      <c r="FYF44" s="224">
        <f>'2-ORÇAMENTO'!FYH44</f>
        <v>0</v>
      </c>
      <c r="FYG44" s="225">
        <f>'2-ORÇAMENTO'!FYG44</f>
        <v>0</v>
      </c>
      <c r="FYH44" s="224">
        <f>'2-ORÇAMENTO'!FYJ44</f>
        <v>0</v>
      </c>
      <c r="FYI44" s="225">
        <f>'2-ORÇAMENTO'!FYI44</f>
        <v>0</v>
      </c>
      <c r="FYJ44" s="224">
        <f>'2-ORÇAMENTO'!FYL44</f>
        <v>0</v>
      </c>
      <c r="FYK44" s="225">
        <f>'2-ORÇAMENTO'!FYK44</f>
        <v>0</v>
      </c>
      <c r="FYL44" s="224">
        <f>'2-ORÇAMENTO'!FYN44</f>
        <v>0</v>
      </c>
      <c r="FYM44" s="225">
        <f>'2-ORÇAMENTO'!FYM44</f>
        <v>0</v>
      </c>
      <c r="FYN44" s="224">
        <f>'2-ORÇAMENTO'!FYP44</f>
        <v>0</v>
      </c>
      <c r="FYO44" s="225">
        <f>'2-ORÇAMENTO'!FYO44</f>
        <v>0</v>
      </c>
      <c r="FYP44" s="224">
        <f>'2-ORÇAMENTO'!FYR44</f>
        <v>0</v>
      </c>
      <c r="FYQ44" s="225">
        <f>'2-ORÇAMENTO'!FYQ44</f>
        <v>0</v>
      </c>
      <c r="FYR44" s="224">
        <f>'2-ORÇAMENTO'!FYT44</f>
        <v>0</v>
      </c>
      <c r="FYS44" s="225">
        <f>'2-ORÇAMENTO'!FYS44</f>
        <v>0</v>
      </c>
      <c r="FYT44" s="224">
        <f>'2-ORÇAMENTO'!FYV44</f>
        <v>0</v>
      </c>
      <c r="FYU44" s="225">
        <f>'2-ORÇAMENTO'!FYU44</f>
        <v>0</v>
      </c>
      <c r="FYV44" s="224">
        <f>'2-ORÇAMENTO'!FYX44</f>
        <v>0</v>
      </c>
      <c r="FYW44" s="225">
        <f>'2-ORÇAMENTO'!FYW44</f>
        <v>0</v>
      </c>
      <c r="FYX44" s="224">
        <f>'2-ORÇAMENTO'!FYZ44</f>
        <v>0</v>
      </c>
      <c r="FYY44" s="225">
        <f>'2-ORÇAMENTO'!FYY44</f>
        <v>0</v>
      </c>
      <c r="FYZ44" s="224">
        <f>'2-ORÇAMENTO'!FZB44</f>
        <v>0</v>
      </c>
      <c r="FZA44" s="225">
        <f>'2-ORÇAMENTO'!FZA44</f>
        <v>0</v>
      </c>
      <c r="FZB44" s="224">
        <f>'2-ORÇAMENTO'!FZD44</f>
        <v>0</v>
      </c>
      <c r="FZC44" s="225">
        <f>'2-ORÇAMENTO'!FZC44</f>
        <v>0</v>
      </c>
      <c r="FZD44" s="224">
        <f>'2-ORÇAMENTO'!FZF44</f>
        <v>0</v>
      </c>
      <c r="FZE44" s="225">
        <f>'2-ORÇAMENTO'!FZE44</f>
        <v>0</v>
      </c>
      <c r="FZF44" s="224">
        <f>'2-ORÇAMENTO'!FZH44</f>
        <v>0</v>
      </c>
      <c r="FZG44" s="225">
        <f>'2-ORÇAMENTO'!FZG44</f>
        <v>0</v>
      </c>
      <c r="FZH44" s="224">
        <f>'2-ORÇAMENTO'!FZJ44</f>
        <v>0</v>
      </c>
      <c r="FZI44" s="225">
        <f>'2-ORÇAMENTO'!FZI44</f>
        <v>0</v>
      </c>
      <c r="FZJ44" s="224">
        <f>'2-ORÇAMENTO'!FZL44</f>
        <v>0</v>
      </c>
      <c r="FZK44" s="225">
        <f>'2-ORÇAMENTO'!FZK44</f>
        <v>0</v>
      </c>
      <c r="FZL44" s="224">
        <f>'2-ORÇAMENTO'!FZN44</f>
        <v>0</v>
      </c>
      <c r="FZM44" s="225">
        <f>'2-ORÇAMENTO'!FZM44</f>
        <v>0</v>
      </c>
      <c r="FZN44" s="224">
        <f>'2-ORÇAMENTO'!FZP44</f>
        <v>0</v>
      </c>
      <c r="FZO44" s="225">
        <f>'2-ORÇAMENTO'!FZO44</f>
        <v>0</v>
      </c>
      <c r="FZP44" s="224">
        <f>'2-ORÇAMENTO'!FZR44</f>
        <v>0</v>
      </c>
      <c r="FZQ44" s="225">
        <f>'2-ORÇAMENTO'!FZQ44</f>
        <v>0</v>
      </c>
      <c r="FZR44" s="224">
        <f>'2-ORÇAMENTO'!FZT44</f>
        <v>0</v>
      </c>
      <c r="FZS44" s="225">
        <f>'2-ORÇAMENTO'!FZS44</f>
        <v>0</v>
      </c>
      <c r="FZT44" s="224">
        <f>'2-ORÇAMENTO'!FZV44</f>
        <v>0</v>
      </c>
      <c r="FZU44" s="225">
        <f>'2-ORÇAMENTO'!FZU44</f>
        <v>0</v>
      </c>
      <c r="FZV44" s="224">
        <f>'2-ORÇAMENTO'!FZX44</f>
        <v>0</v>
      </c>
      <c r="FZW44" s="225">
        <f>'2-ORÇAMENTO'!FZW44</f>
        <v>0</v>
      </c>
      <c r="FZX44" s="224">
        <f>'2-ORÇAMENTO'!FZZ44</f>
        <v>0</v>
      </c>
      <c r="FZY44" s="225">
        <f>'2-ORÇAMENTO'!FZY44</f>
        <v>0</v>
      </c>
      <c r="FZZ44" s="224">
        <f>'2-ORÇAMENTO'!GAB44</f>
        <v>0</v>
      </c>
      <c r="GAA44" s="225">
        <f>'2-ORÇAMENTO'!GAA44</f>
        <v>0</v>
      </c>
      <c r="GAB44" s="224">
        <f>'2-ORÇAMENTO'!GAD44</f>
        <v>0</v>
      </c>
      <c r="GAC44" s="225">
        <f>'2-ORÇAMENTO'!GAC44</f>
        <v>0</v>
      </c>
      <c r="GAD44" s="224">
        <f>'2-ORÇAMENTO'!GAF44</f>
        <v>0</v>
      </c>
      <c r="GAE44" s="225">
        <f>'2-ORÇAMENTO'!GAE44</f>
        <v>0</v>
      </c>
      <c r="GAF44" s="224">
        <f>'2-ORÇAMENTO'!GAH44</f>
        <v>0</v>
      </c>
      <c r="GAG44" s="225">
        <f>'2-ORÇAMENTO'!GAG44</f>
        <v>0</v>
      </c>
      <c r="GAH44" s="224">
        <f>'2-ORÇAMENTO'!GAJ44</f>
        <v>0</v>
      </c>
      <c r="GAI44" s="225">
        <f>'2-ORÇAMENTO'!GAI44</f>
        <v>0</v>
      </c>
      <c r="GAJ44" s="224">
        <f>'2-ORÇAMENTO'!GAL44</f>
        <v>0</v>
      </c>
      <c r="GAK44" s="225">
        <f>'2-ORÇAMENTO'!GAK44</f>
        <v>0</v>
      </c>
      <c r="GAL44" s="224">
        <f>'2-ORÇAMENTO'!GAN44</f>
        <v>0</v>
      </c>
      <c r="GAM44" s="225">
        <f>'2-ORÇAMENTO'!GAM44</f>
        <v>0</v>
      </c>
      <c r="GAN44" s="224">
        <f>'2-ORÇAMENTO'!GAP44</f>
        <v>0</v>
      </c>
      <c r="GAO44" s="225">
        <f>'2-ORÇAMENTO'!GAO44</f>
        <v>0</v>
      </c>
      <c r="GAP44" s="224">
        <f>'2-ORÇAMENTO'!GAR44</f>
        <v>0</v>
      </c>
      <c r="GAQ44" s="225">
        <f>'2-ORÇAMENTO'!GAQ44</f>
        <v>0</v>
      </c>
      <c r="GAR44" s="224">
        <f>'2-ORÇAMENTO'!GAT44</f>
        <v>0</v>
      </c>
      <c r="GAS44" s="225">
        <f>'2-ORÇAMENTO'!GAS44</f>
        <v>0</v>
      </c>
      <c r="GAT44" s="224">
        <f>'2-ORÇAMENTO'!GAV44</f>
        <v>0</v>
      </c>
      <c r="GAU44" s="225">
        <f>'2-ORÇAMENTO'!GAU44</f>
        <v>0</v>
      </c>
      <c r="GAV44" s="224">
        <f>'2-ORÇAMENTO'!GAX44</f>
        <v>0</v>
      </c>
      <c r="GAW44" s="225">
        <f>'2-ORÇAMENTO'!GAW44</f>
        <v>0</v>
      </c>
      <c r="GAX44" s="224">
        <f>'2-ORÇAMENTO'!GAZ44</f>
        <v>0</v>
      </c>
      <c r="GAY44" s="225">
        <f>'2-ORÇAMENTO'!GAY44</f>
        <v>0</v>
      </c>
      <c r="GAZ44" s="224">
        <f>'2-ORÇAMENTO'!GBB44</f>
        <v>0</v>
      </c>
      <c r="GBA44" s="225">
        <f>'2-ORÇAMENTO'!GBA44</f>
        <v>0</v>
      </c>
      <c r="GBB44" s="224">
        <f>'2-ORÇAMENTO'!GBD44</f>
        <v>0</v>
      </c>
      <c r="GBC44" s="225">
        <f>'2-ORÇAMENTO'!GBC44</f>
        <v>0</v>
      </c>
      <c r="GBD44" s="224">
        <f>'2-ORÇAMENTO'!GBF44</f>
        <v>0</v>
      </c>
      <c r="GBE44" s="225">
        <f>'2-ORÇAMENTO'!GBE44</f>
        <v>0</v>
      </c>
      <c r="GBF44" s="224">
        <f>'2-ORÇAMENTO'!GBH44</f>
        <v>0</v>
      </c>
      <c r="GBG44" s="225">
        <f>'2-ORÇAMENTO'!GBG44</f>
        <v>0</v>
      </c>
      <c r="GBH44" s="224">
        <f>'2-ORÇAMENTO'!GBJ44</f>
        <v>0</v>
      </c>
      <c r="GBI44" s="225">
        <f>'2-ORÇAMENTO'!GBI44</f>
        <v>0</v>
      </c>
      <c r="GBJ44" s="224">
        <f>'2-ORÇAMENTO'!GBL44</f>
        <v>0</v>
      </c>
      <c r="GBK44" s="225">
        <f>'2-ORÇAMENTO'!GBK44</f>
        <v>0</v>
      </c>
      <c r="GBL44" s="224">
        <f>'2-ORÇAMENTO'!GBN44</f>
        <v>0</v>
      </c>
      <c r="GBM44" s="225">
        <f>'2-ORÇAMENTO'!GBM44</f>
        <v>0</v>
      </c>
      <c r="GBN44" s="224">
        <f>'2-ORÇAMENTO'!GBP44</f>
        <v>0</v>
      </c>
      <c r="GBO44" s="225">
        <f>'2-ORÇAMENTO'!GBO44</f>
        <v>0</v>
      </c>
      <c r="GBP44" s="224">
        <f>'2-ORÇAMENTO'!GBR44</f>
        <v>0</v>
      </c>
      <c r="GBQ44" s="225">
        <f>'2-ORÇAMENTO'!GBQ44</f>
        <v>0</v>
      </c>
      <c r="GBR44" s="224">
        <f>'2-ORÇAMENTO'!GBT44</f>
        <v>0</v>
      </c>
      <c r="GBS44" s="225">
        <f>'2-ORÇAMENTO'!GBS44</f>
        <v>0</v>
      </c>
      <c r="GBT44" s="224">
        <f>'2-ORÇAMENTO'!GBV44</f>
        <v>0</v>
      </c>
      <c r="GBU44" s="225">
        <f>'2-ORÇAMENTO'!GBU44</f>
        <v>0</v>
      </c>
      <c r="GBV44" s="224">
        <f>'2-ORÇAMENTO'!GBX44</f>
        <v>0</v>
      </c>
      <c r="GBW44" s="225">
        <f>'2-ORÇAMENTO'!GBW44</f>
        <v>0</v>
      </c>
      <c r="GBX44" s="224">
        <f>'2-ORÇAMENTO'!GBZ44</f>
        <v>0</v>
      </c>
      <c r="GBY44" s="225">
        <f>'2-ORÇAMENTO'!GBY44</f>
        <v>0</v>
      </c>
      <c r="GBZ44" s="224">
        <f>'2-ORÇAMENTO'!GCB44</f>
        <v>0</v>
      </c>
      <c r="GCA44" s="225">
        <f>'2-ORÇAMENTO'!GCA44</f>
        <v>0</v>
      </c>
      <c r="GCB44" s="224">
        <f>'2-ORÇAMENTO'!GCD44</f>
        <v>0</v>
      </c>
      <c r="GCC44" s="225">
        <f>'2-ORÇAMENTO'!GCC44</f>
        <v>0</v>
      </c>
      <c r="GCD44" s="224">
        <f>'2-ORÇAMENTO'!GCF44</f>
        <v>0</v>
      </c>
      <c r="GCE44" s="225">
        <f>'2-ORÇAMENTO'!GCE44</f>
        <v>0</v>
      </c>
      <c r="GCF44" s="224">
        <f>'2-ORÇAMENTO'!GCH44</f>
        <v>0</v>
      </c>
      <c r="GCG44" s="225">
        <f>'2-ORÇAMENTO'!GCG44</f>
        <v>0</v>
      </c>
      <c r="GCH44" s="224">
        <f>'2-ORÇAMENTO'!GCJ44</f>
        <v>0</v>
      </c>
      <c r="GCI44" s="225">
        <f>'2-ORÇAMENTO'!GCI44</f>
        <v>0</v>
      </c>
      <c r="GCJ44" s="224">
        <f>'2-ORÇAMENTO'!GCL44</f>
        <v>0</v>
      </c>
      <c r="GCK44" s="225">
        <f>'2-ORÇAMENTO'!GCK44</f>
        <v>0</v>
      </c>
      <c r="GCL44" s="224">
        <f>'2-ORÇAMENTO'!GCN44</f>
        <v>0</v>
      </c>
      <c r="GCM44" s="225">
        <f>'2-ORÇAMENTO'!GCM44</f>
        <v>0</v>
      </c>
      <c r="GCN44" s="224">
        <f>'2-ORÇAMENTO'!GCP44</f>
        <v>0</v>
      </c>
      <c r="GCO44" s="225">
        <f>'2-ORÇAMENTO'!GCO44</f>
        <v>0</v>
      </c>
      <c r="GCP44" s="224">
        <f>'2-ORÇAMENTO'!GCR44</f>
        <v>0</v>
      </c>
      <c r="GCQ44" s="225">
        <f>'2-ORÇAMENTO'!GCQ44</f>
        <v>0</v>
      </c>
      <c r="GCR44" s="224">
        <f>'2-ORÇAMENTO'!GCT44</f>
        <v>0</v>
      </c>
      <c r="GCS44" s="225">
        <f>'2-ORÇAMENTO'!GCS44</f>
        <v>0</v>
      </c>
      <c r="GCT44" s="224">
        <f>'2-ORÇAMENTO'!GCV44</f>
        <v>0</v>
      </c>
      <c r="GCU44" s="225">
        <f>'2-ORÇAMENTO'!GCU44</f>
        <v>0</v>
      </c>
      <c r="GCV44" s="224">
        <f>'2-ORÇAMENTO'!GCX44</f>
        <v>0</v>
      </c>
      <c r="GCW44" s="225">
        <f>'2-ORÇAMENTO'!GCW44</f>
        <v>0</v>
      </c>
      <c r="GCX44" s="224">
        <f>'2-ORÇAMENTO'!GCZ44</f>
        <v>0</v>
      </c>
      <c r="GCY44" s="225">
        <f>'2-ORÇAMENTO'!GCY44</f>
        <v>0</v>
      </c>
      <c r="GCZ44" s="224">
        <f>'2-ORÇAMENTO'!GDB44</f>
        <v>0</v>
      </c>
      <c r="GDA44" s="225">
        <f>'2-ORÇAMENTO'!GDA44</f>
        <v>0</v>
      </c>
      <c r="GDB44" s="224">
        <f>'2-ORÇAMENTO'!GDD44</f>
        <v>0</v>
      </c>
      <c r="GDC44" s="225">
        <f>'2-ORÇAMENTO'!GDC44</f>
        <v>0</v>
      </c>
      <c r="GDD44" s="224">
        <f>'2-ORÇAMENTO'!GDF44</f>
        <v>0</v>
      </c>
      <c r="GDE44" s="225">
        <f>'2-ORÇAMENTO'!GDE44</f>
        <v>0</v>
      </c>
      <c r="GDF44" s="224">
        <f>'2-ORÇAMENTO'!GDH44</f>
        <v>0</v>
      </c>
      <c r="GDG44" s="225">
        <f>'2-ORÇAMENTO'!GDG44</f>
        <v>0</v>
      </c>
      <c r="GDH44" s="224">
        <f>'2-ORÇAMENTO'!GDJ44</f>
        <v>0</v>
      </c>
      <c r="GDI44" s="225">
        <f>'2-ORÇAMENTO'!GDI44</f>
        <v>0</v>
      </c>
      <c r="GDJ44" s="224">
        <f>'2-ORÇAMENTO'!GDL44</f>
        <v>0</v>
      </c>
      <c r="GDK44" s="225">
        <f>'2-ORÇAMENTO'!GDK44</f>
        <v>0</v>
      </c>
      <c r="GDL44" s="224">
        <f>'2-ORÇAMENTO'!GDN44</f>
        <v>0</v>
      </c>
      <c r="GDM44" s="225">
        <f>'2-ORÇAMENTO'!GDM44</f>
        <v>0</v>
      </c>
      <c r="GDN44" s="224">
        <f>'2-ORÇAMENTO'!GDP44</f>
        <v>0</v>
      </c>
      <c r="GDO44" s="225">
        <f>'2-ORÇAMENTO'!GDO44</f>
        <v>0</v>
      </c>
      <c r="GDP44" s="224">
        <f>'2-ORÇAMENTO'!GDR44</f>
        <v>0</v>
      </c>
      <c r="GDQ44" s="225">
        <f>'2-ORÇAMENTO'!GDQ44</f>
        <v>0</v>
      </c>
      <c r="GDR44" s="224">
        <f>'2-ORÇAMENTO'!GDT44</f>
        <v>0</v>
      </c>
      <c r="GDS44" s="225">
        <f>'2-ORÇAMENTO'!GDS44</f>
        <v>0</v>
      </c>
      <c r="GDT44" s="224">
        <f>'2-ORÇAMENTO'!GDV44</f>
        <v>0</v>
      </c>
      <c r="GDU44" s="225">
        <f>'2-ORÇAMENTO'!GDU44</f>
        <v>0</v>
      </c>
      <c r="GDV44" s="224">
        <f>'2-ORÇAMENTO'!GDX44</f>
        <v>0</v>
      </c>
      <c r="GDW44" s="225">
        <f>'2-ORÇAMENTO'!GDW44</f>
        <v>0</v>
      </c>
      <c r="GDX44" s="224">
        <f>'2-ORÇAMENTO'!GDZ44</f>
        <v>0</v>
      </c>
      <c r="GDY44" s="225">
        <f>'2-ORÇAMENTO'!GDY44</f>
        <v>0</v>
      </c>
      <c r="GDZ44" s="224">
        <f>'2-ORÇAMENTO'!GEB44</f>
        <v>0</v>
      </c>
      <c r="GEA44" s="225">
        <f>'2-ORÇAMENTO'!GEA44</f>
        <v>0</v>
      </c>
      <c r="GEB44" s="224">
        <f>'2-ORÇAMENTO'!GED44</f>
        <v>0</v>
      </c>
      <c r="GEC44" s="225">
        <f>'2-ORÇAMENTO'!GEC44</f>
        <v>0</v>
      </c>
      <c r="GED44" s="224">
        <f>'2-ORÇAMENTO'!GEF44</f>
        <v>0</v>
      </c>
      <c r="GEE44" s="225">
        <f>'2-ORÇAMENTO'!GEE44</f>
        <v>0</v>
      </c>
      <c r="GEF44" s="224">
        <f>'2-ORÇAMENTO'!GEH44</f>
        <v>0</v>
      </c>
      <c r="GEG44" s="225">
        <f>'2-ORÇAMENTO'!GEG44</f>
        <v>0</v>
      </c>
      <c r="GEH44" s="224">
        <f>'2-ORÇAMENTO'!GEJ44</f>
        <v>0</v>
      </c>
      <c r="GEI44" s="225">
        <f>'2-ORÇAMENTO'!GEI44</f>
        <v>0</v>
      </c>
      <c r="GEJ44" s="224">
        <f>'2-ORÇAMENTO'!GEL44</f>
        <v>0</v>
      </c>
      <c r="GEK44" s="225">
        <f>'2-ORÇAMENTO'!GEK44</f>
        <v>0</v>
      </c>
      <c r="GEL44" s="224">
        <f>'2-ORÇAMENTO'!GEN44</f>
        <v>0</v>
      </c>
      <c r="GEM44" s="225">
        <f>'2-ORÇAMENTO'!GEM44</f>
        <v>0</v>
      </c>
      <c r="GEN44" s="224">
        <f>'2-ORÇAMENTO'!GEP44</f>
        <v>0</v>
      </c>
      <c r="GEO44" s="225">
        <f>'2-ORÇAMENTO'!GEO44</f>
        <v>0</v>
      </c>
      <c r="GEP44" s="224">
        <f>'2-ORÇAMENTO'!GER44</f>
        <v>0</v>
      </c>
      <c r="GEQ44" s="225">
        <f>'2-ORÇAMENTO'!GEQ44</f>
        <v>0</v>
      </c>
      <c r="GER44" s="224">
        <f>'2-ORÇAMENTO'!GET44</f>
        <v>0</v>
      </c>
      <c r="GES44" s="225">
        <f>'2-ORÇAMENTO'!GES44</f>
        <v>0</v>
      </c>
      <c r="GET44" s="224">
        <f>'2-ORÇAMENTO'!GEV44</f>
        <v>0</v>
      </c>
      <c r="GEU44" s="225">
        <f>'2-ORÇAMENTO'!GEU44</f>
        <v>0</v>
      </c>
      <c r="GEV44" s="224">
        <f>'2-ORÇAMENTO'!GEX44</f>
        <v>0</v>
      </c>
      <c r="GEW44" s="225">
        <f>'2-ORÇAMENTO'!GEW44</f>
        <v>0</v>
      </c>
      <c r="GEX44" s="224">
        <f>'2-ORÇAMENTO'!GEZ44</f>
        <v>0</v>
      </c>
      <c r="GEY44" s="225">
        <f>'2-ORÇAMENTO'!GEY44</f>
        <v>0</v>
      </c>
      <c r="GEZ44" s="224">
        <f>'2-ORÇAMENTO'!GFB44</f>
        <v>0</v>
      </c>
      <c r="GFA44" s="225">
        <f>'2-ORÇAMENTO'!GFA44</f>
        <v>0</v>
      </c>
      <c r="GFB44" s="224">
        <f>'2-ORÇAMENTO'!GFD44</f>
        <v>0</v>
      </c>
      <c r="GFC44" s="225">
        <f>'2-ORÇAMENTO'!GFC44</f>
        <v>0</v>
      </c>
      <c r="GFD44" s="224">
        <f>'2-ORÇAMENTO'!GFF44</f>
        <v>0</v>
      </c>
      <c r="GFE44" s="225">
        <f>'2-ORÇAMENTO'!GFE44</f>
        <v>0</v>
      </c>
      <c r="GFF44" s="224">
        <f>'2-ORÇAMENTO'!GFH44</f>
        <v>0</v>
      </c>
      <c r="GFG44" s="225">
        <f>'2-ORÇAMENTO'!GFG44</f>
        <v>0</v>
      </c>
      <c r="GFH44" s="224">
        <f>'2-ORÇAMENTO'!GFJ44</f>
        <v>0</v>
      </c>
      <c r="GFI44" s="225">
        <f>'2-ORÇAMENTO'!GFI44</f>
        <v>0</v>
      </c>
      <c r="GFJ44" s="224">
        <f>'2-ORÇAMENTO'!GFL44</f>
        <v>0</v>
      </c>
      <c r="GFK44" s="225">
        <f>'2-ORÇAMENTO'!GFK44</f>
        <v>0</v>
      </c>
      <c r="GFL44" s="224">
        <f>'2-ORÇAMENTO'!GFN44</f>
        <v>0</v>
      </c>
      <c r="GFM44" s="225">
        <f>'2-ORÇAMENTO'!GFM44</f>
        <v>0</v>
      </c>
      <c r="GFN44" s="224">
        <f>'2-ORÇAMENTO'!GFP44</f>
        <v>0</v>
      </c>
      <c r="GFO44" s="225">
        <f>'2-ORÇAMENTO'!GFO44</f>
        <v>0</v>
      </c>
      <c r="GFP44" s="224">
        <f>'2-ORÇAMENTO'!GFR44</f>
        <v>0</v>
      </c>
      <c r="GFQ44" s="225">
        <f>'2-ORÇAMENTO'!GFQ44</f>
        <v>0</v>
      </c>
      <c r="GFR44" s="224">
        <f>'2-ORÇAMENTO'!GFT44</f>
        <v>0</v>
      </c>
      <c r="GFS44" s="225">
        <f>'2-ORÇAMENTO'!GFS44</f>
        <v>0</v>
      </c>
      <c r="GFT44" s="224">
        <f>'2-ORÇAMENTO'!GFV44</f>
        <v>0</v>
      </c>
      <c r="GFU44" s="225">
        <f>'2-ORÇAMENTO'!GFU44</f>
        <v>0</v>
      </c>
      <c r="GFV44" s="224">
        <f>'2-ORÇAMENTO'!GFX44</f>
        <v>0</v>
      </c>
      <c r="GFW44" s="225">
        <f>'2-ORÇAMENTO'!GFW44</f>
        <v>0</v>
      </c>
      <c r="GFX44" s="224">
        <f>'2-ORÇAMENTO'!GFZ44</f>
        <v>0</v>
      </c>
      <c r="GFY44" s="225">
        <f>'2-ORÇAMENTO'!GFY44</f>
        <v>0</v>
      </c>
      <c r="GFZ44" s="224">
        <f>'2-ORÇAMENTO'!GGB44</f>
        <v>0</v>
      </c>
      <c r="GGA44" s="225">
        <f>'2-ORÇAMENTO'!GGA44</f>
        <v>0</v>
      </c>
      <c r="GGB44" s="224">
        <f>'2-ORÇAMENTO'!GGD44</f>
        <v>0</v>
      </c>
      <c r="GGC44" s="225">
        <f>'2-ORÇAMENTO'!GGC44</f>
        <v>0</v>
      </c>
      <c r="GGD44" s="224">
        <f>'2-ORÇAMENTO'!GGF44</f>
        <v>0</v>
      </c>
      <c r="GGE44" s="225">
        <f>'2-ORÇAMENTO'!GGE44</f>
        <v>0</v>
      </c>
      <c r="GGF44" s="224">
        <f>'2-ORÇAMENTO'!GGH44</f>
        <v>0</v>
      </c>
      <c r="GGG44" s="225">
        <f>'2-ORÇAMENTO'!GGG44</f>
        <v>0</v>
      </c>
      <c r="GGH44" s="224">
        <f>'2-ORÇAMENTO'!GGJ44</f>
        <v>0</v>
      </c>
      <c r="GGI44" s="225">
        <f>'2-ORÇAMENTO'!GGI44</f>
        <v>0</v>
      </c>
      <c r="GGJ44" s="224">
        <f>'2-ORÇAMENTO'!GGL44</f>
        <v>0</v>
      </c>
      <c r="GGK44" s="225">
        <f>'2-ORÇAMENTO'!GGK44</f>
        <v>0</v>
      </c>
      <c r="GGL44" s="224">
        <f>'2-ORÇAMENTO'!GGN44</f>
        <v>0</v>
      </c>
      <c r="GGM44" s="225">
        <f>'2-ORÇAMENTO'!GGM44</f>
        <v>0</v>
      </c>
      <c r="GGN44" s="224">
        <f>'2-ORÇAMENTO'!GGP44</f>
        <v>0</v>
      </c>
      <c r="GGO44" s="225">
        <f>'2-ORÇAMENTO'!GGO44</f>
        <v>0</v>
      </c>
      <c r="GGP44" s="224">
        <f>'2-ORÇAMENTO'!GGR44</f>
        <v>0</v>
      </c>
      <c r="GGQ44" s="225">
        <f>'2-ORÇAMENTO'!GGQ44</f>
        <v>0</v>
      </c>
      <c r="GGR44" s="224">
        <f>'2-ORÇAMENTO'!GGT44</f>
        <v>0</v>
      </c>
      <c r="GGS44" s="225">
        <f>'2-ORÇAMENTO'!GGS44</f>
        <v>0</v>
      </c>
      <c r="GGT44" s="224">
        <f>'2-ORÇAMENTO'!GGV44</f>
        <v>0</v>
      </c>
      <c r="GGU44" s="225">
        <f>'2-ORÇAMENTO'!GGU44</f>
        <v>0</v>
      </c>
      <c r="GGV44" s="224">
        <f>'2-ORÇAMENTO'!GGX44</f>
        <v>0</v>
      </c>
      <c r="GGW44" s="225">
        <f>'2-ORÇAMENTO'!GGW44</f>
        <v>0</v>
      </c>
      <c r="GGX44" s="224">
        <f>'2-ORÇAMENTO'!GGZ44</f>
        <v>0</v>
      </c>
      <c r="GGY44" s="225">
        <f>'2-ORÇAMENTO'!GGY44</f>
        <v>0</v>
      </c>
      <c r="GGZ44" s="224">
        <f>'2-ORÇAMENTO'!GHB44</f>
        <v>0</v>
      </c>
      <c r="GHA44" s="225">
        <f>'2-ORÇAMENTO'!GHA44</f>
        <v>0</v>
      </c>
      <c r="GHB44" s="224">
        <f>'2-ORÇAMENTO'!GHD44</f>
        <v>0</v>
      </c>
      <c r="GHC44" s="225">
        <f>'2-ORÇAMENTO'!GHC44</f>
        <v>0</v>
      </c>
      <c r="GHD44" s="224">
        <f>'2-ORÇAMENTO'!GHF44</f>
        <v>0</v>
      </c>
      <c r="GHE44" s="225">
        <f>'2-ORÇAMENTO'!GHE44</f>
        <v>0</v>
      </c>
      <c r="GHF44" s="224">
        <f>'2-ORÇAMENTO'!GHH44</f>
        <v>0</v>
      </c>
      <c r="GHG44" s="225">
        <f>'2-ORÇAMENTO'!GHG44</f>
        <v>0</v>
      </c>
      <c r="GHH44" s="224">
        <f>'2-ORÇAMENTO'!GHJ44</f>
        <v>0</v>
      </c>
      <c r="GHI44" s="225">
        <f>'2-ORÇAMENTO'!GHI44</f>
        <v>0</v>
      </c>
      <c r="GHJ44" s="224">
        <f>'2-ORÇAMENTO'!GHL44</f>
        <v>0</v>
      </c>
      <c r="GHK44" s="225">
        <f>'2-ORÇAMENTO'!GHK44</f>
        <v>0</v>
      </c>
      <c r="GHL44" s="224">
        <f>'2-ORÇAMENTO'!GHN44</f>
        <v>0</v>
      </c>
      <c r="GHM44" s="225">
        <f>'2-ORÇAMENTO'!GHM44</f>
        <v>0</v>
      </c>
      <c r="GHN44" s="224">
        <f>'2-ORÇAMENTO'!GHP44</f>
        <v>0</v>
      </c>
      <c r="GHO44" s="225">
        <f>'2-ORÇAMENTO'!GHO44</f>
        <v>0</v>
      </c>
      <c r="GHP44" s="224">
        <f>'2-ORÇAMENTO'!GHR44</f>
        <v>0</v>
      </c>
      <c r="GHQ44" s="225">
        <f>'2-ORÇAMENTO'!GHQ44</f>
        <v>0</v>
      </c>
      <c r="GHR44" s="224">
        <f>'2-ORÇAMENTO'!GHT44</f>
        <v>0</v>
      </c>
      <c r="GHS44" s="225">
        <f>'2-ORÇAMENTO'!GHS44</f>
        <v>0</v>
      </c>
      <c r="GHT44" s="224">
        <f>'2-ORÇAMENTO'!GHV44</f>
        <v>0</v>
      </c>
      <c r="GHU44" s="225">
        <f>'2-ORÇAMENTO'!GHU44</f>
        <v>0</v>
      </c>
      <c r="GHV44" s="224">
        <f>'2-ORÇAMENTO'!GHX44</f>
        <v>0</v>
      </c>
      <c r="GHW44" s="225">
        <f>'2-ORÇAMENTO'!GHW44</f>
        <v>0</v>
      </c>
      <c r="GHX44" s="224">
        <f>'2-ORÇAMENTO'!GHZ44</f>
        <v>0</v>
      </c>
      <c r="GHY44" s="225">
        <f>'2-ORÇAMENTO'!GHY44</f>
        <v>0</v>
      </c>
      <c r="GHZ44" s="224">
        <f>'2-ORÇAMENTO'!GIB44</f>
        <v>0</v>
      </c>
      <c r="GIA44" s="225">
        <f>'2-ORÇAMENTO'!GIA44</f>
        <v>0</v>
      </c>
      <c r="GIB44" s="224">
        <f>'2-ORÇAMENTO'!GID44</f>
        <v>0</v>
      </c>
      <c r="GIC44" s="225">
        <f>'2-ORÇAMENTO'!GIC44</f>
        <v>0</v>
      </c>
      <c r="GID44" s="224">
        <f>'2-ORÇAMENTO'!GIF44</f>
        <v>0</v>
      </c>
      <c r="GIE44" s="225">
        <f>'2-ORÇAMENTO'!GIE44</f>
        <v>0</v>
      </c>
      <c r="GIF44" s="224">
        <f>'2-ORÇAMENTO'!GIH44</f>
        <v>0</v>
      </c>
      <c r="GIG44" s="225">
        <f>'2-ORÇAMENTO'!GIG44</f>
        <v>0</v>
      </c>
      <c r="GIH44" s="224">
        <f>'2-ORÇAMENTO'!GIJ44</f>
        <v>0</v>
      </c>
      <c r="GII44" s="225">
        <f>'2-ORÇAMENTO'!GII44</f>
        <v>0</v>
      </c>
      <c r="GIJ44" s="224">
        <f>'2-ORÇAMENTO'!GIL44</f>
        <v>0</v>
      </c>
      <c r="GIK44" s="225">
        <f>'2-ORÇAMENTO'!GIK44</f>
        <v>0</v>
      </c>
      <c r="GIL44" s="224">
        <f>'2-ORÇAMENTO'!GIN44</f>
        <v>0</v>
      </c>
      <c r="GIM44" s="225">
        <f>'2-ORÇAMENTO'!GIM44</f>
        <v>0</v>
      </c>
      <c r="GIN44" s="224">
        <f>'2-ORÇAMENTO'!GIP44</f>
        <v>0</v>
      </c>
      <c r="GIO44" s="225">
        <f>'2-ORÇAMENTO'!GIO44</f>
        <v>0</v>
      </c>
      <c r="GIP44" s="224">
        <f>'2-ORÇAMENTO'!GIR44</f>
        <v>0</v>
      </c>
      <c r="GIQ44" s="225">
        <f>'2-ORÇAMENTO'!GIQ44</f>
        <v>0</v>
      </c>
      <c r="GIR44" s="224">
        <f>'2-ORÇAMENTO'!GIT44</f>
        <v>0</v>
      </c>
      <c r="GIS44" s="225">
        <f>'2-ORÇAMENTO'!GIS44</f>
        <v>0</v>
      </c>
      <c r="GIT44" s="224">
        <f>'2-ORÇAMENTO'!GIV44</f>
        <v>0</v>
      </c>
      <c r="GIU44" s="225">
        <f>'2-ORÇAMENTO'!GIU44</f>
        <v>0</v>
      </c>
      <c r="GIV44" s="224">
        <f>'2-ORÇAMENTO'!GIX44</f>
        <v>0</v>
      </c>
      <c r="GIW44" s="225">
        <f>'2-ORÇAMENTO'!GIW44</f>
        <v>0</v>
      </c>
      <c r="GIX44" s="224">
        <f>'2-ORÇAMENTO'!GIZ44</f>
        <v>0</v>
      </c>
      <c r="GIY44" s="225">
        <f>'2-ORÇAMENTO'!GIY44</f>
        <v>0</v>
      </c>
      <c r="GIZ44" s="224">
        <f>'2-ORÇAMENTO'!GJB44</f>
        <v>0</v>
      </c>
      <c r="GJA44" s="225">
        <f>'2-ORÇAMENTO'!GJA44</f>
        <v>0</v>
      </c>
      <c r="GJB44" s="224">
        <f>'2-ORÇAMENTO'!GJD44</f>
        <v>0</v>
      </c>
      <c r="GJC44" s="225">
        <f>'2-ORÇAMENTO'!GJC44</f>
        <v>0</v>
      </c>
      <c r="GJD44" s="224">
        <f>'2-ORÇAMENTO'!GJF44</f>
        <v>0</v>
      </c>
      <c r="GJE44" s="225">
        <f>'2-ORÇAMENTO'!GJE44</f>
        <v>0</v>
      </c>
      <c r="GJF44" s="224">
        <f>'2-ORÇAMENTO'!GJH44</f>
        <v>0</v>
      </c>
      <c r="GJG44" s="225">
        <f>'2-ORÇAMENTO'!GJG44</f>
        <v>0</v>
      </c>
      <c r="GJH44" s="224">
        <f>'2-ORÇAMENTO'!GJJ44</f>
        <v>0</v>
      </c>
      <c r="GJI44" s="225">
        <f>'2-ORÇAMENTO'!GJI44</f>
        <v>0</v>
      </c>
      <c r="GJJ44" s="224">
        <f>'2-ORÇAMENTO'!GJL44</f>
        <v>0</v>
      </c>
      <c r="GJK44" s="225">
        <f>'2-ORÇAMENTO'!GJK44</f>
        <v>0</v>
      </c>
      <c r="GJL44" s="224">
        <f>'2-ORÇAMENTO'!GJN44</f>
        <v>0</v>
      </c>
      <c r="GJM44" s="225">
        <f>'2-ORÇAMENTO'!GJM44</f>
        <v>0</v>
      </c>
      <c r="GJN44" s="224">
        <f>'2-ORÇAMENTO'!GJP44</f>
        <v>0</v>
      </c>
      <c r="GJO44" s="225">
        <f>'2-ORÇAMENTO'!GJO44</f>
        <v>0</v>
      </c>
      <c r="GJP44" s="224">
        <f>'2-ORÇAMENTO'!GJR44</f>
        <v>0</v>
      </c>
      <c r="GJQ44" s="225">
        <f>'2-ORÇAMENTO'!GJQ44</f>
        <v>0</v>
      </c>
      <c r="GJR44" s="224">
        <f>'2-ORÇAMENTO'!GJT44</f>
        <v>0</v>
      </c>
      <c r="GJS44" s="225">
        <f>'2-ORÇAMENTO'!GJS44</f>
        <v>0</v>
      </c>
      <c r="GJT44" s="224">
        <f>'2-ORÇAMENTO'!GJV44</f>
        <v>0</v>
      </c>
      <c r="GJU44" s="225">
        <f>'2-ORÇAMENTO'!GJU44</f>
        <v>0</v>
      </c>
      <c r="GJV44" s="224">
        <f>'2-ORÇAMENTO'!GJX44</f>
        <v>0</v>
      </c>
      <c r="GJW44" s="225">
        <f>'2-ORÇAMENTO'!GJW44</f>
        <v>0</v>
      </c>
      <c r="GJX44" s="224">
        <f>'2-ORÇAMENTO'!GJZ44</f>
        <v>0</v>
      </c>
      <c r="GJY44" s="225">
        <f>'2-ORÇAMENTO'!GJY44</f>
        <v>0</v>
      </c>
      <c r="GJZ44" s="224">
        <f>'2-ORÇAMENTO'!GKB44</f>
        <v>0</v>
      </c>
      <c r="GKA44" s="225">
        <f>'2-ORÇAMENTO'!GKA44</f>
        <v>0</v>
      </c>
      <c r="GKB44" s="224">
        <f>'2-ORÇAMENTO'!GKD44</f>
        <v>0</v>
      </c>
      <c r="GKC44" s="225">
        <f>'2-ORÇAMENTO'!GKC44</f>
        <v>0</v>
      </c>
      <c r="GKD44" s="224">
        <f>'2-ORÇAMENTO'!GKF44</f>
        <v>0</v>
      </c>
      <c r="GKE44" s="225">
        <f>'2-ORÇAMENTO'!GKE44</f>
        <v>0</v>
      </c>
      <c r="GKF44" s="224">
        <f>'2-ORÇAMENTO'!GKH44</f>
        <v>0</v>
      </c>
      <c r="GKG44" s="225">
        <f>'2-ORÇAMENTO'!GKG44</f>
        <v>0</v>
      </c>
      <c r="GKH44" s="224">
        <f>'2-ORÇAMENTO'!GKJ44</f>
        <v>0</v>
      </c>
      <c r="GKI44" s="225">
        <f>'2-ORÇAMENTO'!GKI44</f>
        <v>0</v>
      </c>
      <c r="GKJ44" s="224">
        <f>'2-ORÇAMENTO'!GKL44</f>
        <v>0</v>
      </c>
      <c r="GKK44" s="225">
        <f>'2-ORÇAMENTO'!GKK44</f>
        <v>0</v>
      </c>
      <c r="GKL44" s="224">
        <f>'2-ORÇAMENTO'!GKN44</f>
        <v>0</v>
      </c>
      <c r="GKM44" s="225">
        <f>'2-ORÇAMENTO'!GKM44</f>
        <v>0</v>
      </c>
      <c r="GKN44" s="224">
        <f>'2-ORÇAMENTO'!GKP44</f>
        <v>0</v>
      </c>
      <c r="GKO44" s="225">
        <f>'2-ORÇAMENTO'!GKO44</f>
        <v>0</v>
      </c>
      <c r="GKP44" s="224">
        <f>'2-ORÇAMENTO'!GKR44</f>
        <v>0</v>
      </c>
      <c r="GKQ44" s="225">
        <f>'2-ORÇAMENTO'!GKQ44</f>
        <v>0</v>
      </c>
      <c r="GKR44" s="224">
        <f>'2-ORÇAMENTO'!GKT44</f>
        <v>0</v>
      </c>
      <c r="GKS44" s="225">
        <f>'2-ORÇAMENTO'!GKS44</f>
        <v>0</v>
      </c>
      <c r="GKT44" s="224">
        <f>'2-ORÇAMENTO'!GKV44</f>
        <v>0</v>
      </c>
      <c r="GKU44" s="225">
        <f>'2-ORÇAMENTO'!GKU44</f>
        <v>0</v>
      </c>
      <c r="GKV44" s="224">
        <f>'2-ORÇAMENTO'!GKX44</f>
        <v>0</v>
      </c>
      <c r="GKW44" s="225">
        <f>'2-ORÇAMENTO'!GKW44</f>
        <v>0</v>
      </c>
      <c r="GKX44" s="224">
        <f>'2-ORÇAMENTO'!GKZ44</f>
        <v>0</v>
      </c>
      <c r="GKY44" s="225">
        <f>'2-ORÇAMENTO'!GKY44</f>
        <v>0</v>
      </c>
      <c r="GKZ44" s="224">
        <f>'2-ORÇAMENTO'!GLB44</f>
        <v>0</v>
      </c>
      <c r="GLA44" s="225">
        <f>'2-ORÇAMENTO'!GLA44</f>
        <v>0</v>
      </c>
      <c r="GLB44" s="224">
        <f>'2-ORÇAMENTO'!GLD44</f>
        <v>0</v>
      </c>
      <c r="GLC44" s="225">
        <f>'2-ORÇAMENTO'!GLC44</f>
        <v>0</v>
      </c>
      <c r="GLD44" s="224">
        <f>'2-ORÇAMENTO'!GLF44</f>
        <v>0</v>
      </c>
      <c r="GLE44" s="225">
        <f>'2-ORÇAMENTO'!GLE44</f>
        <v>0</v>
      </c>
      <c r="GLF44" s="224">
        <f>'2-ORÇAMENTO'!GLH44</f>
        <v>0</v>
      </c>
      <c r="GLG44" s="225">
        <f>'2-ORÇAMENTO'!GLG44</f>
        <v>0</v>
      </c>
      <c r="GLH44" s="224">
        <f>'2-ORÇAMENTO'!GLJ44</f>
        <v>0</v>
      </c>
      <c r="GLI44" s="225">
        <f>'2-ORÇAMENTO'!GLI44</f>
        <v>0</v>
      </c>
      <c r="GLJ44" s="224">
        <f>'2-ORÇAMENTO'!GLL44</f>
        <v>0</v>
      </c>
      <c r="GLK44" s="225">
        <f>'2-ORÇAMENTO'!GLK44</f>
        <v>0</v>
      </c>
      <c r="GLL44" s="224">
        <f>'2-ORÇAMENTO'!GLN44</f>
        <v>0</v>
      </c>
      <c r="GLM44" s="225">
        <f>'2-ORÇAMENTO'!GLM44</f>
        <v>0</v>
      </c>
      <c r="GLN44" s="224">
        <f>'2-ORÇAMENTO'!GLP44</f>
        <v>0</v>
      </c>
      <c r="GLO44" s="225">
        <f>'2-ORÇAMENTO'!GLO44</f>
        <v>0</v>
      </c>
      <c r="GLP44" s="224">
        <f>'2-ORÇAMENTO'!GLR44</f>
        <v>0</v>
      </c>
      <c r="GLQ44" s="225">
        <f>'2-ORÇAMENTO'!GLQ44</f>
        <v>0</v>
      </c>
      <c r="GLR44" s="224">
        <f>'2-ORÇAMENTO'!GLT44</f>
        <v>0</v>
      </c>
      <c r="GLS44" s="225">
        <f>'2-ORÇAMENTO'!GLS44</f>
        <v>0</v>
      </c>
      <c r="GLT44" s="224">
        <f>'2-ORÇAMENTO'!GLV44</f>
        <v>0</v>
      </c>
      <c r="GLU44" s="225">
        <f>'2-ORÇAMENTO'!GLU44</f>
        <v>0</v>
      </c>
      <c r="GLV44" s="224">
        <f>'2-ORÇAMENTO'!GLX44</f>
        <v>0</v>
      </c>
      <c r="GLW44" s="225">
        <f>'2-ORÇAMENTO'!GLW44</f>
        <v>0</v>
      </c>
      <c r="GLX44" s="224">
        <f>'2-ORÇAMENTO'!GLZ44</f>
        <v>0</v>
      </c>
      <c r="GLY44" s="225">
        <f>'2-ORÇAMENTO'!GLY44</f>
        <v>0</v>
      </c>
      <c r="GLZ44" s="224">
        <f>'2-ORÇAMENTO'!GMB44</f>
        <v>0</v>
      </c>
      <c r="GMA44" s="225">
        <f>'2-ORÇAMENTO'!GMA44</f>
        <v>0</v>
      </c>
      <c r="GMB44" s="224">
        <f>'2-ORÇAMENTO'!GMD44</f>
        <v>0</v>
      </c>
      <c r="GMC44" s="225">
        <f>'2-ORÇAMENTO'!GMC44</f>
        <v>0</v>
      </c>
      <c r="GMD44" s="224">
        <f>'2-ORÇAMENTO'!GMF44</f>
        <v>0</v>
      </c>
      <c r="GME44" s="225">
        <f>'2-ORÇAMENTO'!GME44</f>
        <v>0</v>
      </c>
      <c r="GMF44" s="224">
        <f>'2-ORÇAMENTO'!GMH44</f>
        <v>0</v>
      </c>
      <c r="GMG44" s="225">
        <f>'2-ORÇAMENTO'!GMG44</f>
        <v>0</v>
      </c>
      <c r="GMH44" s="224">
        <f>'2-ORÇAMENTO'!GMJ44</f>
        <v>0</v>
      </c>
      <c r="GMI44" s="225">
        <f>'2-ORÇAMENTO'!GMI44</f>
        <v>0</v>
      </c>
      <c r="GMJ44" s="224">
        <f>'2-ORÇAMENTO'!GML44</f>
        <v>0</v>
      </c>
      <c r="GMK44" s="225">
        <f>'2-ORÇAMENTO'!GMK44</f>
        <v>0</v>
      </c>
      <c r="GML44" s="224">
        <f>'2-ORÇAMENTO'!GMN44</f>
        <v>0</v>
      </c>
      <c r="GMM44" s="225">
        <f>'2-ORÇAMENTO'!GMM44</f>
        <v>0</v>
      </c>
      <c r="GMN44" s="224">
        <f>'2-ORÇAMENTO'!GMP44</f>
        <v>0</v>
      </c>
      <c r="GMO44" s="225">
        <f>'2-ORÇAMENTO'!GMO44</f>
        <v>0</v>
      </c>
      <c r="GMP44" s="224">
        <f>'2-ORÇAMENTO'!GMR44</f>
        <v>0</v>
      </c>
      <c r="GMQ44" s="225">
        <f>'2-ORÇAMENTO'!GMQ44</f>
        <v>0</v>
      </c>
      <c r="GMR44" s="224">
        <f>'2-ORÇAMENTO'!GMT44</f>
        <v>0</v>
      </c>
      <c r="GMS44" s="225">
        <f>'2-ORÇAMENTO'!GMS44</f>
        <v>0</v>
      </c>
      <c r="GMT44" s="224">
        <f>'2-ORÇAMENTO'!GMV44</f>
        <v>0</v>
      </c>
      <c r="GMU44" s="225">
        <f>'2-ORÇAMENTO'!GMU44</f>
        <v>0</v>
      </c>
      <c r="GMV44" s="224">
        <f>'2-ORÇAMENTO'!GMX44</f>
        <v>0</v>
      </c>
      <c r="GMW44" s="225">
        <f>'2-ORÇAMENTO'!GMW44</f>
        <v>0</v>
      </c>
      <c r="GMX44" s="224">
        <f>'2-ORÇAMENTO'!GMZ44</f>
        <v>0</v>
      </c>
      <c r="GMY44" s="225">
        <f>'2-ORÇAMENTO'!GMY44</f>
        <v>0</v>
      </c>
      <c r="GMZ44" s="224">
        <f>'2-ORÇAMENTO'!GNB44</f>
        <v>0</v>
      </c>
      <c r="GNA44" s="225">
        <f>'2-ORÇAMENTO'!GNA44</f>
        <v>0</v>
      </c>
      <c r="GNB44" s="224">
        <f>'2-ORÇAMENTO'!GND44</f>
        <v>0</v>
      </c>
      <c r="GNC44" s="225">
        <f>'2-ORÇAMENTO'!GNC44</f>
        <v>0</v>
      </c>
      <c r="GND44" s="224">
        <f>'2-ORÇAMENTO'!GNF44</f>
        <v>0</v>
      </c>
      <c r="GNE44" s="225">
        <f>'2-ORÇAMENTO'!GNE44</f>
        <v>0</v>
      </c>
      <c r="GNF44" s="224">
        <f>'2-ORÇAMENTO'!GNH44</f>
        <v>0</v>
      </c>
      <c r="GNG44" s="225">
        <f>'2-ORÇAMENTO'!GNG44</f>
        <v>0</v>
      </c>
      <c r="GNH44" s="224">
        <f>'2-ORÇAMENTO'!GNJ44</f>
        <v>0</v>
      </c>
      <c r="GNI44" s="225">
        <f>'2-ORÇAMENTO'!GNI44</f>
        <v>0</v>
      </c>
      <c r="GNJ44" s="224">
        <f>'2-ORÇAMENTO'!GNL44</f>
        <v>0</v>
      </c>
      <c r="GNK44" s="225">
        <f>'2-ORÇAMENTO'!GNK44</f>
        <v>0</v>
      </c>
      <c r="GNL44" s="224">
        <f>'2-ORÇAMENTO'!GNN44</f>
        <v>0</v>
      </c>
      <c r="GNM44" s="225">
        <f>'2-ORÇAMENTO'!GNM44</f>
        <v>0</v>
      </c>
      <c r="GNN44" s="224">
        <f>'2-ORÇAMENTO'!GNP44</f>
        <v>0</v>
      </c>
      <c r="GNO44" s="225">
        <f>'2-ORÇAMENTO'!GNO44</f>
        <v>0</v>
      </c>
      <c r="GNP44" s="224">
        <f>'2-ORÇAMENTO'!GNR44</f>
        <v>0</v>
      </c>
      <c r="GNQ44" s="225">
        <f>'2-ORÇAMENTO'!GNQ44</f>
        <v>0</v>
      </c>
      <c r="GNR44" s="224">
        <f>'2-ORÇAMENTO'!GNT44</f>
        <v>0</v>
      </c>
      <c r="GNS44" s="225">
        <f>'2-ORÇAMENTO'!GNS44</f>
        <v>0</v>
      </c>
      <c r="GNT44" s="224">
        <f>'2-ORÇAMENTO'!GNV44</f>
        <v>0</v>
      </c>
      <c r="GNU44" s="225">
        <f>'2-ORÇAMENTO'!GNU44</f>
        <v>0</v>
      </c>
      <c r="GNV44" s="224">
        <f>'2-ORÇAMENTO'!GNX44</f>
        <v>0</v>
      </c>
      <c r="GNW44" s="225">
        <f>'2-ORÇAMENTO'!GNW44</f>
        <v>0</v>
      </c>
      <c r="GNX44" s="224">
        <f>'2-ORÇAMENTO'!GNZ44</f>
        <v>0</v>
      </c>
      <c r="GNY44" s="225">
        <f>'2-ORÇAMENTO'!GNY44</f>
        <v>0</v>
      </c>
      <c r="GNZ44" s="224">
        <f>'2-ORÇAMENTO'!GOB44</f>
        <v>0</v>
      </c>
      <c r="GOA44" s="225">
        <f>'2-ORÇAMENTO'!GOA44</f>
        <v>0</v>
      </c>
      <c r="GOB44" s="224">
        <f>'2-ORÇAMENTO'!GOD44</f>
        <v>0</v>
      </c>
      <c r="GOC44" s="225">
        <f>'2-ORÇAMENTO'!GOC44</f>
        <v>0</v>
      </c>
      <c r="GOD44" s="224">
        <f>'2-ORÇAMENTO'!GOF44</f>
        <v>0</v>
      </c>
      <c r="GOE44" s="225">
        <f>'2-ORÇAMENTO'!GOE44</f>
        <v>0</v>
      </c>
      <c r="GOF44" s="224">
        <f>'2-ORÇAMENTO'!GOH44</f>
        <v>0</v>
      </c>
      <c r="GOG44" s="225">
        <f>'2-ORÇAMENTO'!GOG44</f>
        <v>0</v>
      </c>
      <c r="GOH44" s="224">
        <f>'2-ORÇAMENTO'!GOJ44</f>
        <v>0</v>
      </c>
      <c r="GOI44" s="225">
        <f>'2-ORÇAMENTO'!GOI44</f>
        <v>0</v>
      </c>
      <c r="GOJ44" s="224">
        <f>'2-ORÇAMENTO'!GOL44</f>
        <v>0</v>
      </c>
      <c r="GOK44" s="225">
        <f>'2-ORÇAMENTO'!GOK44</f>
        <v>0</v>
      </c>
      <c r="GOL44" s="224">
        <f>'2-ORÇAMENTO'!GON44</f>
        <v>0</v>
      </c>
      <c r="GOM44" s="225">
        <f>'2-ORÇAMENTO'!GOM44</f>
        <v>0</v>
      </c>
      <c r="GON44" s="224">
        <f>'2-ORÇAMENTO'!GOP44</f>
        <v>0</v>
      </c>
      <c r="GOO44" s="225">
        <f>'2-ORÇAMENTO'!GOO44</f>
        <v>0</v>
      </c>
      <c r="GOP44" s="224">
        <f>'2-ORÇAMENTO'!GOR44</f>
        <v>0</v>
      </c>
      <c r="GOQ44" s="225">
        <f>'2-ORÇAMENTO'!GOQ44</f>
        <v>0</v>
      </c>
      <c r="GOR44" s="224">
        <f>'2-ORÇAMENTO'!GOT44</f>
        <v>0</v>
      </c>
      <c r="GOS44" s="225">
        <f>'2-ORÇAMENTO'!GOS44</f>
        <v>0</v>
      </c>
      <c r="GOT44" s="224">
        <f>'2-ORÇAMENTO'!GOV44</f>
        <v>0</v>
      </c>
      <c r="GOU44" s="225">
        <f>'2-ORÇAMENTO'!GOU44</f>
        <v>0</v>
      </c>
      <c r="GOV44" s="224">
        <f>'2-ORÇAMENTO'!GOX44</f>
        <v>0</v>
      </c>
      <c r="GOW44" s="225">
        <f>'2-ORÇAMENTO'!GOW44</f>
        <v>0</v>
      </c>
      <c r="GOX44" s="224">
        <f>'2-ORÇAMENTO'!GOZ44</f>
        <v>0</v>
      </c>
      <c r="GOY44" s="225">
        <f>'2-ORÇAMENTO'!GOY44</f>
        <v>0</v>
      </c>
      <c r="GOZ44" s="224">
        <f>'2-ORÇAMENTO'!GPB44</f>
        <v>0</v>
      </c>
      <c r="GPA44" s="225">
        <f>'2-ORÇAMENTO'!GPA44</f>
        <v>0</v>
      </c>
      <c r="GPB44" s="224">
        <f>'2-ORÇAMENTO'!GPD44</f>
        <v>0</v>
      </c>
      <c r="GPC44" s="225">
        <f>'2-ORÇAMENTO'!GPC44</f>
        <v>0</v>
      </c>
      <c r="GPD44" s="224">
        <f>'2-ORÇAMENTO'!GPF44</f>
        <v>0</v>
      </c>
      <c r="GPE44" s="225">
        <f>'2-ORÇAMENTO'!GPE44</f>
        <v>0</v>
      </c>
      <c r="GPF44" s="224">
        <f>'2-ORÇAMENTO'!GPH44</f>
        <v>0</v>
      </c>
      <c r="GPG44" s="225">
        <f>'2-ORÇAMENTO'!GPG44</f>
        <v>0</v>
      </c>
      <c r="GPH44" s="224">
        <f>'2-ORÇAMENTO'!GPJ44</f>
        <v>0</v>
      </c>
      <c r="GPI44" s="225">
        <f>'2-ORÇAMENTO'!GPI44</f>
        <v>0</v>
      </c>
      <c r="GPJ44" s="224">
        <f>'2-ORÇAMENTO'!GPL44</f>
        <v>0</v>
      </c>
      <c r="GPK44" s="225">
        <f>'2-ORÇAMENTO'!GPK44</f>
        <v>0</v>
      </c>
      <c r="GPL44" s="224">
        <f>'2-ORÇAMENTO'!GPN44</f>
        <v>0</v>
      </c>
      <c r="GPM44" s="225">
        <f>'2-ORÇAMENTO'!GPM44</f>
        <v>0</v>
      </c>
      <c r="GPN44" s="224">
        <f>'2-ORÇAMENTO'!GPP44</f>
        <v>0</v>
      </c>
      <c r="GPO44" s="225">
        <f>'2-ORÇAMENTO'!GPO44</f>
        <v>0</v>
      </c>
      <c r="GPP44" s="224">
        <f>'2-ORÇAMENTO'!GPR44</f>
        <v>0</v>
      </c>
      <c r="GPQ44" s="225">
        <f>'2-ORÇAMENTO'!GPQ44</f>
        <v>0</v>
      </c>
      <c r="GPR44" s="224">
        <f>'2-ORÇAMENTO'!GPT44</f>
        <v>0</v>
      </c>
      <c r="GPS44" s="225">
        <f>'2-ORÇAMENTO'!GPS44</f>
        <v>0</v>
      </c>
      <c r="GPT44" s="224">
        <f>'2-ORÇAMENTO'!GPV44</f>
        <v>0</v>
      </c>
      <c r="GPU44" s="225">
        <f>'2-ORÇAMENTO'!GPU44</f>
        <v>0</v>
      </c>
      <c r="GPV44" s="224">
        <f>'2-ORÇAMENTO'!GPX44</f>
        <v>0</v>
      </c>
      <c r="GPW44" s="225">
        <f>'2-ORÇAMENTO'!GPW44</f>
        <v>0</v>
      </c>
      <c r="GPX44" s="224">
        <f>'2-ORÇAMENTO'!GPZ44</f>
        <v>0</v>
      </c>
      <c r="GPY44" s="225">
        <f>'2-ORÇAMENTO'!GPY44</f>
        <v>0</v>
      </c>
      <c r="GPZ44" s="224">
        <f>'2-ORÇAMENTO'!GQB44</f>
        <v>0</v>
      </c>
      <c r="GQA44" s="225">
        <f>'2-ORÇAMENTO'!GQA44</f>
        <v>0</v>
      </c>
      <c r="GQB44" s="224">
        <f>'2-ORÇAMENTO'!GQD44</f>
        <v>0</v>
      </c>
      <c r="GQC44" s="225">
        <f>'2-ORÇAMENTO'!GQC44</f>
        <v>0</v>
      </c>
      <c r="GQD44" s="224">
        <f>'2-ORÇAMENTO'!GQF44</f>
        <v>0</v>
      </c>
      <c r="GQE44" s="225">
        <f>'2-ORÇAMENTO'!GQE44</f>
        <v>0</v>
      </c>
      <c r="GQF44" s="224">
        <f>'2-ORÇAMENTO'!GQH44</f>
        <v>0</v>
      </c>
      <c r="GQG44" s="225">
        <f>'2-ORÇAMENTO'!GQG44</f>
        <v>0</v>
      </c>
      <c r="GQH44" s="224">
        <f>'2-ORÇAMENTO'!GQJ44</f>
        <v>0</v>
      </c>
      <c r="GQI44" s="225">
        <f>'2-ORÇAMENTO'!GQI44</f>
        <v>0</v>
      </c>
      <c r="GQJ44" s="224">
        <f>'2-ORÇAMENTO'!GQL44</f>
        <v>0</v>
      </c>
      <c r="GQK44" s="225">
        <f>'2-ORÇAMENTO'!GQK44</f>
        <v>0</v>
      </c>
      <c r="GQL44" s="224">
        <f>'2-ORÇAMENTO'!GQN44</f>
        <v>0</v>
      </c>
      <c r="GQM44" s="225">
        <f>'2-ORÇAMENTO'!GQM44</f>
        <v>0</v>
      </c>
      <c r="GQN44" s="224">
        <f>'2-ORÇAMENTO'!GQP44</f>
        <v>0</v>
      </c>
      <c r="GQO44" s="225">
        <f>'2-ORÇAMENTO'!GQO44</f>
        <v>0</v>
      </c>
      <c r="GQP44" s="224">
        <f>'2-ORÇAMENTO'!GQR44</f>
        <v>0</v>
      </c>
      <c r="GQQ44" s="225">
        <f>'2-ORÇAMENTO'!GQQ44</f>
        <v>0</v>
      </c>
      <c r="GQR44" s="224">
        <f>'2-ORÇAMENTO'!GQT44</f>
        <v>0</v>
      </c>
      <c r="GQS44" s="225">
        <f>'2-ORÇAMENTO'!GQS44</f>
        <v>0</v>
      </c>
      <c r="GQT44" s="224">
        <f>'2-ORÇAMENTO'!GQV44</f>
        <v>0</v>
      </c>
      <c r="GQU44" s="225">
        <f>'2-ORÇAMENTO'!GQU44</f>
        <v>0</v>
      </c>
      <c r="GQV44" s="224">
        <f>'2-ORÇAMENTO'!GQX44</f>
        <v>0</v>
      </c>
      <c r="GQW44" s="225">
        <f>'2-ORÇAMENTO'!GQW44</f>
        <v>0</v>
      </c>
      <c r="GQX44" s="224">
        <f>'2-ORÇAMENTO'!GQZ44</f>
        <v>0</v>
      </c>
      <c r="GQY44" s="225">
        <f>'2-ORÇAMENTO'!GQY44</f>
        <v>0</v>
      </c>
      <c r="GQZ44" s="224">
        <f>'2-ORÇAMENTO'!GRB44</f>
        <v>0</v>
      </c>
      <c r="GRA44" s="225">
        <f>'2-ORÇAMENTO'!GRA44</f>
        <v>0</v>
      </c>
      <c r="GRB44" s="224">
        <f>'2-ORÇAMENTO'!GRD44</f>
        <v>0</v>
      </c>
      <c r="GRC44" s="225">
        <f>'2-ORÇAMENTO'!GRC44</f>
        <v>0</v>
      </c>
      <c r="GRD44" s="224">
        <f>'2-ORÇAMENTO'!GRF44</f>
        <v>0</v>
      </c>
      <c r="GRE44" s="225">
        <f>'2-ORÇAMENTO'!GRE44</f>
        <v>0</v>
      </c>
      <c r="GRF44" s="224">
        <f>'2-ORÇAMENTO'!GRH44</f>
        <v>0</v>
      </c>
      <c r="GRG44" s="225">
        <f>'2-ORÇAMENTO'!GRG44</f>
        <v>0</v>
      </c>
      <c r="GRH44" s="224">
        <f>'2-ORÇAMENTO'!GRJ44</f>
        <v>0</v>
      </c>
      <c r="GRI44" s="225">
        <f>'2-ORÇAMENTO'!GRI44</f>
        <v>0</v>
      </c>
      <c r="GRJ44" s="224">
        <f>'2-ORÇAMENTO'!GRL44</f>
        <v>0</v>
      </c>
      <c r="GRK44" s="225">
        <f>'2-ORÇAMENTO'!GRK44</f>
        <v>0</v>
      </c>
      <c r="GRL44" s="224">
        <f>'2-ORÇAMENTO'!GRN44</f>
        <v>0</v>
      </c>
      <c r="GRM44" s="225">
        <f>'2-ORÇAMENTO'!GRM44</f>
        <v>0</v>
      </c>
      <c r="GRN44" s="224">
        <f>'2-ORÇAMENTO'!GRP44</f>
        <v>0</v>
      </c>
      <c r="GRO44" s="225">
        <f>'2-ORÇAMENTO'!GRO44</f>
        <v>0</v>
      </c>
      <c r="GRP44" s="224">
        <f>'2-ORÇAMENTO'!GRR44</f>
        <v>0</v>
      </c>
      <c r="GRQ44" s="225">
        <f>'2-ORÇAMENTO'!GRQ44</f>
        <v>0</v>
      </c>
      <c r="GRR44" s="224">
        <f>'2-ORÇAMENTO'!GRT44</f>
        <v>0</v>
      </c>
      <c r="GRS44" s="225">
        <f>'2-ORÇAMENTO'!GRS44</f>
        <v>0</v>
      </c>
      <c r="GRT44" s="224">
        <f>'2-ORÇAMENTO'!GRV44</f>
        <v>0</v>
      </c>
      <c r="GRU44" s="225">
        <f>'2-ORÇAMENTO'!GRU44</f>
        <v>0</v>
      </c>
      <c r="GRV44" s="224">
        <f>'2-ORÇAMENTO'!GRX44</f>
        <v>0</v>
      </c>
      <c r="GRW44" s="225">
        <f>'2-ORÇAMENTO'!GRW44</f>
        <v>0</v>
      </c>
      <c r="GRX44" s="224">
        <f>'2-ORÇAMENTO'!GRZ44</f>
        <v>0</v>
      </c>
      <c r="GRY44" s="225">
        <f>'2-ORÇAMENTO'!GRY44</f>
        <v>0</v>
      </c>
      <c r="GRZ44" s="224">
        <f>'2-ORÇAMENTO'!GSB44</f>
        <v>0</v>
      </c>
      <c r="GSA44" s="225">
        <f>'2-ORÇAMENTO'!GSA44</f>
        <v>0</v>
      </c>
      <c r="GSB44" s="224">
        <f>'2-ORÇAMENTO'!GSD44</f>
        <v>0</v>
      </c>
      <c r="GSC44" s="225">
        <f>'2-ORÇAMENTO'!GSC44</f>
        <v>0</v>
      </c>
      <c r="GSD44" s="224">
        <f>'2-ORÇAMENTO'!GSF44</f>
        <v>0</v>
      </c>
      <c r="GSE44" s="225">
        <f>'2-ORÇAMENTO'!GSE44</f>
        <v>0</v>
      </c>
      <c r="GSF44" s="224">
        <f>'2-ORÇAMENTO'!GSH44</f>
        <v>0</v>
      </c>
      <c r="GSG44" s="225">
        <f>'2-ORÇAMENTO'!GSG44</f>
        <v>0</v>
      </c>
      <c r="GSH44" s="224">
        <f>'2-ORÇAMENTO'!GSJ44</f>
        <v>0</v>
      </c>
      <c r="GSI44" s="225">
        <f>'2-ORÇAMENTO'!GSI44</f>
        <v>0</v>
      </c>
      <c r="GSJ44" s="224">
        <f>'2-ORÇAMENTO'!GSL44</f>
        <v>0</v>
      </c>
      <c r="GSK44" s="225">
        <f>'2-ORÇAMENTO'!GSK44</f>
        <v>0</v>
      </c>
      <c r="GSL44" s="224">
        <f>'2-ORÇAMENTO'!GSN44</f>
        <v>0</v>
      </c>
      <c r="GSM44" s="225">
        <f>'2-ORÇAMENTO'!GSM44</f>
        <v>0</v>
      </c>
      <c r="GSN44" s="224">
        <f>'2-ORÇAMENTO'!GSP44</f>
        <v>0</v>
      </c>
      <c r="GSO44" s="225">
        <f>'2-ORÇAMENTO'!GSO44</f>
        <v>0</v>
      </c>
      <c r="GSP44" s="224">
        <f>'2-ORÇAMENTO'!GSR44</f>
        <v>0</v>
      </c>
      <c r="GSQ44" s="225">
        <f>'2-ORÇAMENTO'!GSQ44</f>
        <v>0</v>
      </c>
      <c r="GSR44" s="224">
        <f>'2-ORÇAMENTO'!GST44</f>
        <v>0</v>
      </c>
      <c r="GSS44" s="225">
        <f>'2-ORÇAMENTO'!GSS44</f>
        <v>0</v>
      </c>
      <c r="GST44" s="224">
        <f>'2-ORÇAMENTO'!GSV44</f>
        <v>0</v>
      </c>
      <c r="GSU44" s="225">
        <f>'2-ORÇAMENTO'!GSU44</f>
        <v>0</v>
      </c>
      <c r="GSV44" s="224">
        <f>'2-ORÇAMENTO'!GSX44</f>
        <v>0</v>
      </c>
      <c r="GSW44" s="225">
        <f>'2-ORÇAMENTO'!GSW44</f>
        <v>0</v>
      </c>
      <c r="GSX44" s="224">
        <f>'2-ORÇAMENTO'!GSZ44</f>
        <v>0</v>
      </c>
      <c r="GSY44" s="225">
        <f>'2-ORÇAMENTO'!GSY44</f>
        <v>0</v>
      </c>
      <c r="GSZ44" s="224">
        <f>'2-ORÇAMENTO'!GTB44</f>
        <v>0</v>
      </c>
      <c r="GTA44" s="225">
        <f>'2-ORÇAMENTO'!GTA44</f>
        <v>0</v>
      </c>
      <c r="GTB44" s="224">
        <f>'2-ORÇAMENTO'!GTD44</f>
        <v>0</v>
      </c>
      <c r="GTC44" s="225">
        <f>'2-ORÇAMENTO'!GTC44</f>
        <v>0</v>
      </c>
      <c r="GTD44" s="224">
        <f>'2-ORÇAMENTO'!GTF44</f>
        <v>0</v>
      </c>
      <c r="GTE44" s="225">
        <f>'2-ORÇAMENTO'!GTE44</f>
        <v>0</v>
      </c>
      <c r="GTF44" s="224">
        <f>'2-ORÇAMENTO'!GTH44</f>
        <v>0</v>
      </c>
      <c r="GTG44" s="225">
        <f>'2-ORÇAMENTO'!GTG44</f>
        <v>0</v>
      </c>
      <c r="GTH44" s="224">
        <f>'2-ORÇAMENTO'!GTJ44</f>
        <v>0</v>
      </c>
      <c r="GTI44" s="225">
        <f>'2-ORÇAMENTO'!GTI44</f>
        <v>0</v>
      </c>
      <c r="GTJ44" s="224">
        <f>'2-ORÇAMENTO'!GTL44</f>
        <v>0</v>
      </c>
      <c r="GTK44" s="225">
        <f>'2-ORÇAMENTO'!GTK44</f>
        <v>0</v>
      </c>
      <c r="GTL44" s="224">
        <f>'2-ORÇAMENTO'!GTN44</f>
        <v>0</v>
      </c>
      <c r="GTM44" s="225">
        <f>'2-ORÇAMENTO'!GTM44</f>
        <v>0</v>
      </c>
      <c r="GTN44" s="224">
        <f>'2-ORÇAMENTO'!GTP44</f>
        <v>0</v>
      </c>
      <c r="GTO44" s="225">
        <f>'2-ORÇAMENTO'!GTO44</f>
        <v>0</v>
      </c>
      <c r="GTP44" s="224">
        <f>'2-ORÇAMENTO'!GTR44</f>
        <v>0</v>
      </c>
      <c r="GTQ44" s="225">
        <f>'2-ORÇAMENTO'!GTQ44</f>
        <v>0</v>
      </c>
      <c r="GTR44" s="224">
        <f>'2-ORÇAMENTO'!GTT44</f>
        <v>0</v>
      </c>
      <c r="GTS44" s="225">
        <f>'2-ORÇAMENTO'!GTS44</f>
        <v>0</v>
      </c>
      <c r="GTT44" s="224">
        <f>'2-ORÇAMENTO'!GTV44</f>
        <v>0</v>
      </c>
      <c r="GTU44" s="225">
        <f>'2-ORÇAMENTO'!GTU44</f>
        <v>0</v>
      </c>
      <c r="GTV44" s="224">
        <f>'2-ORÇAMENTO'!GTX44</f>
        <v>0</v>
      </c>
      <c r="GTW44" s="225">
        <f>'2-ORÇAMENTO'!GTW44</f>
        <v>0</v>
      </c>
      <c r="GTX44" s="224">
        <f>'2-ORÇAMENTO'!GTZ44</f>
        <v>0</v>
      </c>
      <c r="GTY44" s="225">
        <f>'2-ORÇAMENTO'!GTY44</f>
        <v>0</v>
      </c>
      <c r="GTZ44" s="224">
        <f>'2-ORÇAMENTO'!GUB44</f>
        <v>0</v>
      </c>
      <c r="GUA44" s="225">
        <f>'2-ORÇAMENTO'!GUA44</f>
        <v>0</v>
      </c>
      <c r="GUB44" s="224">
        <f>'2-ORÇAMENTO'!GUD44</f>
        <v>0</v>
      </c>
      <c r="GUC44" s="225">
        <f>'2-ORÇAMENTO'!GUC44</f>
        <v>0</v>
      </c>
      <c r="GUD44" s="224">
        <f>'2-ORÇAMENTO'!GUF44</f>
        <v>0</v>
      </c>
      <c r="GUE44" s="225">
        <f>'2-ORÇAMENTO'!GUE44</f>
        <v>0</v>
      </c>
      <c r="GUF44" s="224">
        <f>'2-ORÇAMENTO'!GUH44</f>
        <v>0</v>
      </c>
      <c r="GUG44" s="225">
        <f>'2-ORÇAMENTO'!GUG44</f>
        <v>0</v>
      </c>
      <c r="GUH44" s="224">
        <f>'2-ORÇAMENTO'!GUJ44</f>
        <v>0</v>
      </c>
      <c r="GUI44" s="225">
        <f>'2-ORÇAMENTO'!GUI44</f>
        <v>0</v>
      </c>
      <c r="GUJ44" s="224">
        <f>'2-ORÇAMENTO'!GUL44</f>
        <v>0</v>
      </c>
      <c r="GUK44" s="225">
        <f>'2-ORÇAMENTO'!GUK44</f>
        <v>0</v>
      </c>
      <c r="GUL44" s="224">
        <f>'2-ORÇAMENTO'!GUN44</f>
        <v>0</v>
      </c>
      <c r="GUM44" s="225">
        <f>'2-ORÇAMENTO'!GUM44</f>
        <v>0</v>
      </c>
      <c r="GUN44" s="224">
        <f>'2-ORÇAMENTO'!GUP44</f>
        <v>0</v>
      </c>
      <c r="GUO44" s="225">
        <f>'2-ORÇAMENTO'!GUO44</f>
        <v>0</v>
      </c>
      <c r="GUP44" s="224">
        <f>'2-ORÇAMENTO'!GUR44</f>
        <v>0</v>
      </c>
      <c r="GUQ44" s="225">
        <f>'2-ORÇAMENTO'!GUQ44</f>
        <v>0</v>
      </c>
      <c r="GUR44" s="224">
        <f>'2-ORÇAMENTO'!GUT44</f>
        <v>0</v>
      </c>
      <c r="GUS44" s="225">
        <f>'2-ORÇAMENTO'!GUS44</f>
        <v>0</v>
      </c>
      <c r="GUT44" s="224">
        <f>'2-ORÇAMENTO'!GUV44</f>
        <v>0</v>
      </c>
      <c r="GUU44" s="225">
        <f>'2-ORÇAMENTO'!GUU44</f>
        <v>0</v>
      </c>
      <c r="GUV44" s="224">
        <f>'2-ORÇAMENTO'!GUX44</f>
        <v>0</v>
      </c>
      <c r="GUW44" s="225">
        <f>'2-ORÇAMENTO'!GUW44</f>
        <v>0</v>
      </c>
      <c r="GUX44" s="224">
        <f>'2-ORÇAMENTO'!GUZ44</f>
        <v>0</v>
      </c>
      <c r="GUY44" s="225">
        <f>'2-ORÇAMENTO'!GUY44</f>
        <v>0</v>
      </c>
      <c r="GUZ44" s="224">
        <f>'2-ORÇAMENTO'!GVB44</f>
        <v>0</v>
      </c>
      <c r="GVA44" s="225">
        <f>'2-ORÇAMENTO'!GVA44</f>
        <v>0</v>
      </c>
      <c r="GVB44" s="224">
        <f>'2-ORÇAMENTO'!GVD44</f>
        <v>0</v>
      </c>
      <c r="GVC44" s="225">
        <f>'2-ORÇAMENTO'!GVC44</f>
        <v>0</v>
      </c>
      <c r="GVD44" s="224">
        <f>'2-ORÇAMENTO'!GVF44</f>
        <v>0</v>
      </c>
      <c r="GVE44" s="225">
        <f>'2-ORÇAMENTO'!GVE44</f>
        <v>0</v>
      </c>
      <c r="GVF44" s="224">
        <f>'2-ORÇAMENTO'!GVH44</f>
        <v>0</v>
      </c>
      <c r="GVG44" s="225">
        <f>'2-ORÇAMENTO'!GVG44</f>
        <v>0</v>
      </c>
      <c r="GVH44" s="224">
        <f>'2-ORÇAMENTO'!GVJ44</f>
        <v>0</v>
      </c>
      <c r="GVI44" s="225">
        <f>'2-ORÇAMENTO'!GVI44</f>
        <v>0</v>
      </c>
      <c r="GVJ44" s="224">
        <f>'2-ORÇAMENTO'!GVL44</f>
        <v>0</v>
      </c>
      <c r="GVK44" s="225">
        <f>'2-ORÇAMENTO'!GVK44</f>
        <v>0</v>
      </c>
      <c r="GVL44" s="224">
        <f>'2-ORÇAMENTO'!GVN44</f>
        <v>0</v>
      </c>
      <c r="GVM44" s="225">
        <f>'2-ORÇAMENTO'!GVM44</f>
        <v>0</v>
      </c>
      <c r="GVN44" s="224">
        <f>'2-ORÇAMENTO'!GVP44</f>
        <v>0</v>
      </c>
      <c r="GVO44" s="225">
        <f>'2-ORÇAMENTO'!GVO44</f>
        <v>0</v>
      </c>
      <c r="GVP44" s="224">
        <f>'2-ORÇAMENTO'!GVR44</f>
        <v>0</v>
      </c>
      <c r="GVQ44" s="225">
        <f>'2-ORÇAMENTO'!GVQ44</f>
        <v>0</v>
      </c>
      <c r="GVR44" s="224">
        <f>'2-ORÇAMENTO'!GVT44</f>
        <v>0</v>
      </c>
      <c r="GVS44" s="225">
        <f>'2-ORÇAMENTO'!GVS44</f>
        <v>0</v>
      </c>
      <c r="GVT44" s="224">
        <f>'2-ORÇAMENTO'!GVV44</f>
        <v>0</v>
      </c>
      <c r="GVU44" s="225">
        <f>'2-ORÇAMENTO'!GVU44</f>
        <v>0</v>
      </c>
      <c r="GVV44" s="224">
        <f>'2-ORÇAMENTO'!GVX44</f>
        <v>0</v>
      </c>
      <c r="GVW44" s="225">
        <f>'2-ORÇAMENTO'!GVW44</f>
        <v>0</v>
      </c>
      <c r="GVX44" s="224">
        <f>'2-ORÇAMENTO'!GVZ44</f>
        <v>0</v>
      </c>
      <c r="GVY44" s="225">
        <f>'2-ORÇAMENTO'!GVY44</f>
        <v>0</v>
      </c>
      <c r="GVZ44" s="224">
        <f>'2-ORÇAMENTO'!GWB44</f>
        <v>0</v>
      </c>
      <c r="GWA44" s="225">
        <f>'2-ORÇAMENTO'!GWA44</f>
        <v>0</v>
      </c>
      <c r="GWB44" s="224">
        <f>'2-ORÇAMENTO'!GWD44</f>
        <v>0</v>
      </c>
      <c r="GWC44" s="225">
        <f>'2-ORÇAMENTO'!GWC44</f>
        <v>0</v>
      </c>
      <c r="GWD44" s="224">
        <f>'2-ORÇAMENTO'!GWF44</f>
        <v>0</v>
      </c>
      <c r="GWE44" s="225">
        <f>'2-ORÇAMENTO'!GWE44</f>
        <v>0</v>
      </c>
      <c r="GWF44" s="224">
        <f>'2-ORÇAMENTO'!GWH44</f>
        <v>0</v>
      </c>
      <c r="GWG44" s="225">
        <f>'2-ORÇAMENTO'!GWG44</f>
        <v>0</v>
      </c>
      <c r="GWH44" s="224">
        <f>'2-ORÇAMENTO'!GWJ44</f>
        <v>0</v>
      </c>
      <c r="GWI44" s="225">
        <f>'2-ORÇAMENTO'!GWI44</f>
        <v>0</v>
      </c>
      <c r="GWJ44" s="224">
        <f>'2-ORÇAMENTO'!GWL44</f>
        <v>0</v>
      </c>
      <c r="GWK44" s="225">
        <f>'2-ORÇAMENTO'!GWK44</f>
        <v>0</v>
      </c>
      <c r="GWL44" s="224">
        <f>'2-ORÇAMENTO'!GWN44</f>
        <v>0</v>
      </c>
      <c r="GWM44" s="225">
        <f>'2-ORÇAMENTO'!GWM44</f>
        <v>0</v>
      </c>
      <c r="GWN44" s="224">
        <f>'2-ORÇAMENTO'!GWP44</f>
        <v>0</v>
      </c>
      <c r="GWO44" s="225">
        <f>'2-ORÇAMENTO'!GWO44</f>
        <v>0</v>
      </c>
      <c r="GWP44" s="224">
        <f>'2-ORÇAMENTO'!GWR44</f>
        <v>0</v>
      </c>
      <c r="GWQ44" s="225">
        <f>'2-ORÇAMENTO'!GWQ44</f>
        <v>0</v>
      </c>
      <c r="GWR44" s="224">
        <f>'2-ORÇAMENTO'!GWT44</f>
        <v>0</v>
      </c>
      <c r="GWS44" s="225">
        <f>'2-ORÇAMENTO'!GWS44</f>
        <v>0</v>
      </c>
      <c r="GWT44" s="224">
        <f>'2-ORÇAMENTO'!GWV44</f>
        <v>0</v>
      </c>
      <c r="GWU44" s="225">
        <f>'2-ORÇAMENTO'!GWU44</f>
        <v>0</v>
      </c>
      <c r="GWV44" s="224">
        <f>'2-ORÇAMENTO'!GWX44</f>
        <v>0</v>
      </c>
      <c r="GWW44" s="225">
        <f>'2-ORÇAMENTO'!GWW44</f>
        <v>0</v>
      </c>
      <c r="GWX44" s="224">
        <f>'2-ORÇAMENTO'!GWZ44</f>
        <v>0</v>
      </c>
      <c r="GWY44" s="225">
        <f>'2-ORÇAMENTO'!GWY44</f>
        <v>0</v>
      </c>
      <c r="GWZ44" s="224">
        <f>'2-ORÇAMENTO'!GXB44</f>
        <v>0</v>
      </c>
      <c r="GXA44" s="225">
        <f>'2-ORÇAMENTO'!GXA44</f>
        <v>0</v>
      </c>
      <c r="GXB44" s="224">
        <f>'2-ORÇAMENTO'!GXD44</f>
        <v>0</v>
      </c>
      <c r="GXC44" s="225">
        <f>'2-ORÇAMENTO'!GXC44</f>
        <v>0</v>
      </c>
      <c r="GXD44" s="224">
        <f>'2-ORÇAMENTO'!GXF44</f>
        <v>0</v>
      </c>
      <c r="GXE44" s="225">
        <f>'2-ORÇAMENTO'!GXE44</f>
        <v>0</v>
      </c>
      <c r="GXF44" s="224">
        <f>'2-ORÇAMENTO'!GXH44</f>
        <v>0</v>
      </c>
      <c r="GXG44" s="225">
        <f>'2-ORÇAMENTO'!GXG44</f>
        <v>0</v>
      </c>
      <c r="GXH44" s="224">
        <f>'2-ORÇAMENTO'!GXJ44</f>
        <v>0</v>
      </c>
      <c r="GXI44" s="225">
        <f>'2-ORÇAMENTO'!GXI44</f>
        <v>0</v>
      </c>
      <c r="GXJ44" s="224">
        <f>'2-ORÇAMENTO'!GXL44</f>
        <v>0</v>
      </c>
      <c r="GXK44" s="225">
        <f>'2-ORÇAMENTO'!GXK44</f>
        <v>0</v>
      </c>
      <c r="GXL44" s="224">
        <f>'2-ORÇAMENTO'!GXN44</f>
        <v>0</v>
      </c>
      <c r="GXM44" s="225">
        <f>'2-ORÇAMENTO'!GXM44</f>
        <v>0</v>
      </c>
      <c r="GXN44" s="224">
        <f>'2-ORÇAMENTO'!GXP44</f>
        <v>0</v>
      </c>
      <c r="GXO44" s="225">
        <f>'2-ORÇAMENTO'!GXO44</f>
        <v>0</v>
      </c>
      <c r="GXP44" s="224">
        <f>'2-ORÇAMENTO'!GXR44</f>
        <v>0</v>
      </c>
      <c r="GXQ44" s="225">
        <f>'2-ORÇAMENTO'!GXQ44</f>
        <v>0</v>
      </c>
      <c r="GXR44" s="224">
        <f>'2-ORÇAMENTO'!GXT44</f>
        <v>0</v>
      </c>
      <c r="GXS44" s="225">
        <f>'2-ORÇAMENTO'!GXS44</f>
        <v>0</v>
      </c>
      <c r="GXT44" s="224">
        <f>'2-ORÇAMENTO'!GXV44</f>
        <v>0</v>
      </c>
      <c r="GXU44" s="225">
        <f>'2-ORÇAMENTO'!GXU44</f>
        <v>0</v>
      </c>
      <c r="GXV44" s="224">
        <f>'2-ORÇAMENTO'!GXX44</f>
        <v>0</v>
      </c>
      <c r="GXW44" s="225">
        <f>'2-ORÇAMENTO'!GXW44</f>
        <v>0</v>
      </c>
      <c r="GXX44" s="224">
        <f>'2-ORÇAMENTO'!GXZ44</f>
        <v>0</v>
      </c>
      <c r="GXY44" s="225">
        <f>'2-ORÇAMENTO'!GXY44</f>
        <v>0</v>
      </c>
      <c r="GXZ44" s="224">
        <f>'2-ORÇAMENTO'!GYB44</f>
        <v>0</v>
      </c>
      <c r="GYA44" s="225">
        <f>'2-ORÇAMENTO'!GYA44</f>
        <v>0</v>
      </c>
      <c r="GYB44" s="224">
        <f>'2-ORÇAMENTO'!GYD44</f>
        <v>0</v>
      </c>
      <c r="GYC44" s="225">
        <f>'2-ORÇAMENTO'!GYC44</f>
        <v>0</v>
      </c>
      <c r="GYD44" s="224">
        <f>'2-ORÇAMENTO'!GYF44</f>
        <v>0</v>
      </c>
      <c r="GYE44" s="225">
        <f>'2-ORÇAMENTO'!GYE44</f>
        <v>0</v>
      </c>
      <c r="GYF44" s="224">
        <f>'2-ORÇAMENTO'!GYH44</f>
        <v>0</v>
      </c>
      <c r="GYG44" s="225">
        <f>'2-ORÇAMENTO'!GYG44</f>
        <v>0</v>
      </c>
      <c r="GYH44" s="224">
        <f>'2-ORÇAMENTO'!GYJ44</f>
        <v>0</v>
      </c>
      <c r="GYI44" s="225">
        <f>'2-ORÇAMENTO'!GYI44</f>
        <v>0</v>
      </c>
      <c r="GYJ44" s="224">
        <f>'2-ORÇAMENTO'!GYL44</f>
        <v>0</v>
      </c>
      <c r="GYK44" s="225">
        <f>'2-ORÇAMENTO'!GYK44</f>
        <v>0</v>
      </c>
      <c r="GYL44" s="224">
        <f>'2-ORÇAMENTO'!GYN44</f>
        <v>0</v>
      </c>
      <c r="GYM44" s="225">
        <f>'2-ORÇAMENTO'!GYM44</f>
        <v>0</v>
      </c>
      <c r="GYN44" s="224">
        <f>'2-ORÇAMENTO'!GYP44</f>
        <v>0</v>
      </c>
      <c r="GYO44" s="225">
        <f>'2-ORÇAMENTO'!GYO44</f>
        <v>0</v>
      </c>
      <c r="GYP44" s="224">
        <f>'2-ORÇAMENTO'!GYR44</f>
        <v>0</v>
      </c>
      <c r="GYQ44" s="225">
        <f>'2-ORÇAMENTO'!GYQ44</f>
        <v>0</v>
      </c>
      <c r="GYR44" s="224">
        <f>'2-ORÇAMENTO'!GYT44</f>
        <v>0</v>
      </c>
      <c r="GYS44" s="225">
        <f>'2-ORÇAMENTO'!GYS44</f>
        <v>0</v>
      </c>
      <c r="GYT44" s="224">
        <f>'2-ORÇAMENTO'!GYV44</f>
        <v>0</v>
      </c>
      <c r="GYU44" s="225">
        <f>'2-ORÇAMENTO'!GYU44</f>
        <v>0</v>
      </c>
      <c r="GYV44" s="224">
        <f>'2-ORÇAMENTO'!GYX44</f>
        <v>0</v>
      </c>
      <c r="GYW44" s="225">
        <f>'2-ORÇAMENTO'!GYW44</f>
        <v>0</v>
      </c>
      <c r="GYX44" s="224">
        <f>'2-ORÇAMENTO'!GYZ44</f>
        <v>0</v>
      </c>
      <c r="GYY44" s="225">
        <f>'2-ORÇAMENTO'!GYY44</f>
        <v>0</v>
      </c>
      <c r="GYZ44" s="224">
        <f>'2-ORÇAMENTO'!GZB44</f>
        <v>0</v>
      </c>
      <c r="GZA44" s="225">
        <f>'2-ORÇAMENTO'!GZA44</f>
        <v>0</v>
      </c>
      <c r="GZB44" s="224">
        <f>'2-ORÇAMENTO'!GZD44</f>
        <v>0</v>
      </c>
      <c r="GZC44" s="225">
        <f>'2-ORÇAMENTO'!GZC44</f>
        <v>0</v>
      </c>
      <c r="GZD44" s="224">
        <f>'2-ORÇAMENTO'!GZF44</f>
        <v>0</v>
      </c>
      <c r="GZE44" s="225">
        <f>'2-ORÇAMENTO'!GZE44</f>
        <v>0</v>
      </c>
      <c r="GZF44" s="224">
        <f>'2-ORÇAMENTO'!GZH44</f>
        <v>0</v>
      </c>
      <c r="GZG44" s="225">
        <f>'2-ORÇAMENTO'!GZG44</f>
        <v>0</v>
      </c>
      <c r="GZH44" s="224">
        <f>'2-ORÇAMENTO'!GZJ44</f>
        <v>0</v>
      </c>
      <c r="GZI44" s="225">
        <f>'2-ORÇAMENTO'!GZI44</f>
        <v>0</v>
      </c>
      <c r="GZJ44" s="224">
        <f>'2-ORÇAMENTO'!GZL44</f>
        <v>0</v>
      </c>
      <c r="GZK44" s="225">
        <f>'2-ORÇAMENTO'!GZK44</f>
        <v>0</v>
      </c>
      <c r="GZL44" s="224">
        <f>'2-ORÇAMENTO'!GZN44</f>
        <v>0</v>
      </c>
      <c r="GZM44" s="225">
        <f>'2-ORÇAMENTO'!GZM44</f>
        <v>0</v>
      </c>
      <c r="GZN44" s="224">
        <f>'2-ORÇAMENTO'!GZP44</f>
        <v>0</v>
      </c>
      <c r="GZO44" s="225">
        <f>'2-ORÇAMENTO'!GZO44</f>
        <v>0</v>
      </c>
      <c r="GZP44" s="224">
        <f>'2-ORÇAMENTO'!GZR44</f>
        <v>0</v>
      </c>
      <c r="GZQ44" s="225">
        <f>'2-ORÇAMENTO'!GZQ44</f>
        <v>0</v>
      </c>
      <c r="GZR44" s="224">
        <f>'2-ORÇAMENTO'!GZT44</f>
        <v>0</v>
      </c>
      <c r="GZS44" s="225">
        <f>'2-ORÇAMENTO'!GZS44</f>
        <v>0</v>
      </c>
      <c r="GZT44" s="224">
        <f>'2-ORÇAMENTO'!GZV44</f>
        <v>0</v>
      </c>
      <c r="GZU44" s="225">
        <f>'2-ORÇAMENTO'!GZU44</f>
        <v>0</v>
      </c>
      <c r="GZV44" s="224">
        <f>'2-ORÇAMENTO'!GZX44</f>
        <v>0</v>
      </c>
      <c r="GZW44" s="225">
        <f>'2-ORÇAMENTO'!GZW44</f>
        <v>0</v>
      </c>
      <c r="GZX44" s="224">
        <f>'2-ORÇAMENTO'!GZZ44</f>
        <v>0</v>
      </c>
      <c r="GZY44" s="225">
        <f>'2-ORÇAMENTO'!GZY44</f>
        <v>0</v>
      </c>
      <c r="GZZ44" s="224">
        <f>'2-ORÇAMENTO'!HAB44</f>
        <v>0</v>
      </c>
      <c r="HAA44" s="225">
        <f>'2-ORÇAMENTO'!HAA44</f>
        <v>0</v>
      </c>
      <c r="HAB44" s="224">
        <f>'2-ORÇAMENTO'!HAD44</f>
        <v>0</v>
      </c>
      <c r="HAC44" s="225">
        <f>'2-ORÇAMENTO'!HAC44</f>
        <v>0</v>
      </c>
      <c r="HAD44" s="224">
        <f>'2-ORÇAMENTO'!HAF44</f>
        <v>0</v>
      </c>
      <c r="HAE44" s="225">
        <f>'2-ORÇAMENTO'!HAE44</f>
        <v>0</v>
      </c>
      <c r="HAF44" s="224">
        <f>'2-ORÇAMENTO'!HAH44</f>
        <v>0</v>
      </c>
      <c r="HAG44" s="225">
        <f>'2-ORÇAMENTO'!HAG44</f>
        <v>0</v>
      </c>
      <c r="HAH44" s="224">
        <f>'2-ORÇAMENTO'!HAJ44</f>
        <v>0</v>
      </c>
      <c r="HAI44" s="225">
        <f>'2-ORÇAMENTO'!HAI44</f>
        <v>0</v>
      </c>
      <c r="HAJ44" s="224">
        <f>'2-ORÇAMENTO'!HAL44</f>
        <v>0</v>
      </c>
      <c r="HAK44" s="225">
        <f>'2-ORÇAMENTO'!HAK44</f>
        <v>0</v>
      </c>
      <c r="HAL44" s="224">
        <f>'2-ORÇAMENTO'!HAN44</f>
        <v>0</v>
      </c>
      <c r="HAM44" s="225">
        <f>'2-ORÇAMENTO'!HAM44</f>
        <v>0</v>
      </c>
      <c r="HAN44" s="224">
        <f>'2-ORÇAMENTO'!HAP44</f>
        <v>0</v>
      </c>
      <c r="HAO44" s="225">
        <f>'2-ORÇAMENTO'!HAO44</f>
        <v>0</v>
      </c>
      <c r="HAP44" s="224">
        <f>'2-ORÇAMENTO'!HAR44</f>
        <v>0</v>
      </c>
      <c r="HAQ44" s="225">
        <f>'2-ORÇAMENTO'!HAQ44</f>
        <v>0</v>
      </c>
      <c r="HAR44" s="224">
        <f>'2-ORÇAMENTO'!HAT44</f>
        <v>0</v>
      </c>
      <c r="HAS44" s="225">
        <f>'2-ORÇAMENTO'!HAS44</f>
        <v>0</v>
      </c>
      <c r="HAT44" s="224">
        <f>'2-ORÇAMENTO'!HAV44</f>
        <v>0</v>
      </c>
      <c r="HAU44" s="225">
        <f>'2-ORÇAMENTO'!HAU44</f>
        <v>0</v>
      </c>
      <c r="HAV44" s="224">
        <f>'2-ORÇAMENTO'!HAX44</f>
        <v>0</v>
      </c>
      <c r="HAW44" s="225">
        <f>'2-ORÇAMENTO'!HAW44</f>
        <v>0</v>
      </c>
      <c r="HAX44" s="224">
        <f>'2-ORÇAMENTO'!HAZ44</f>
        <v>0</v>
      </c>
      <c r="HAY44" s="225">
        <f>'2-ORÇAMENTO'!HAY44</f>
        <v>0</v>
      </c>
      <c r="HAZ44" s="224">
        <f>'2-ORÇAMENTO'!HBB44</f>
        <v>0</v>
      </c>
      <c r="HBA44" s="225">
        <f>'2-ORÇAMENTO'!HBA44</f>
        <v>0</v>
      </c>
      <c r="HBB44" s="224">
        <f>'2-ORÇAMENTO'!HBD44</f>
        <v>0</v>
      </c>
      <c r="HBC44" s="225">
        <f>'2-ORÇAMENTO'!HBC44</f>
        <v>0</v>
      </c>
      <c r="HBD44" s="224">
        <f>'2-ORÇAMENTO'!HBF44</f>
        <v>0</v>
      </c>
      <c r="HBE44" s="225">
        <f>'2-ORÇAMENTO'!HBE44</f>
        <v>0</v>
      </c>
      <c r="HBF44" s="224">
        <f>'2-ORÇAMENTO'!HBH44</f>
        <v>0</v>
      </c>
      <c r="HBG44" s="225">
        <f>'2-ORÇAMENTO'!HBG44</f>
        <v>0</v>
      </c>
      <c r="HBH44" s="224">
        <f>'2-ORÇAMENTO'!HBJ44</f>
        <v>0</v>
      </c>
      <c r="HBI44" s="225">
        <f>'2-ORÇAMENTO'!HBI44</f>
        <v>0</v>
      </c>
      <c r="HBJ44" s="224">
        <f>'2-ORÇAMENTO'!HBL44</f>
        <v>0</v>
      </c>
      <c r="HBK44" s="225">
        <f>'2-ORÇAMENTO'!HBK44</f>
        <v>0</v>
      </c>
      <c r="HBL44" s="224">
        <f>'2-ORÇAMENTO'!HBN44</f>
        <v>0</v>
      </c>
      <c r="HBM44" s="225">
        <f>'2-ORÇAMENTO'!HBM44</f>
        <v>0</v>
      </c>
      <c r="HBN44" s="224">
        <f>'2-ORÇAMENTO'!HBP44</f>
        <v>0</v>
      </c>
      <c r="HBO44" s="225">
        <f>'2-ORÇAMENTO'!HBO44</f>
        <v>0</v>
      </c>
      <c r="HBP44" s="224">
        <f>'2-ORÇAMENTO'!HBR44</f>
        <v>0</v>
      </c>
      <c r="HBQ44" s="225">
        <f>'2-ORÇAMENTO'!HBQ44</f>
        <v>0</v>
      </c>
      <c r="HBR44" s="224">
        <f>'2-ORÇAMENTO'!HBT44</f>
        <v>0</v>
      </c>
      <c r="HBS44" s="225">
        <f>'2-ORÇAMENTO'!HBS44</f>
        <v>0</v>
      </c>
      <c r="HBT44" s="224">
        <f>'2-ORÇAMENTO'!HBV44</f>
        <v>0</v>
      </c>
      <c r="HBU44" s="225">
        <f>'2-ORÇAMENTO'!HBU44</f>
        <v>0</v>
      </c>
      <c r="HBV44" s="224">
        <f>'2-ORÇAMENTO'!HBX44</f>
        <v>0</v>
      </c>
      <c r="HBW44" s="225">
        <f>'2-ORÇAMENTO'!HBW44</f>
        <v>0</v>
      </c>
      <c r="HBX44" s="224">
        <f>'2-ORÇAMENTO'!HBZ44</f>
        <v>0</v>
      </c>
      <c r="HBY44" s="225">
        <f>'2-ORÇAMENTO'!HBY44</f>
        <v>0</v>
      </c>
      <c r="HBZ44" s="224">
        <f>'2-ORÇAMENTO'!HCB44</f>
        <v>0</v>
      </c>
      <c r="HCA44" s="225">
        <f>'2-ORÇAMENTO'!HCA44</f>
        <v>0</v>
      </c>
      <c r="HCB44" s="224">
        <f>'2-ORÇAMENTO'!HCD44</f>
        <v>0</v>
      </c>
      <c r="HCC44" s="225">
        <f>'2-ORÇAMENTO'!HCC44</f>
        <v>0</v>
      </c>
      <c r="HCD44" s="224">
        <f>'2-ORÇAMENTO'!HCF44</f>
        <v>0</v>
      </c>
      <c r="HCE44" s="225">
        <f>'2-ORÇAMENTO'!HCE44</f>
        <v>0</v>
      </c>
      <c r="HCF44" s="224">
        <f>'2-ORÇAMENTO'!HCH44</f>
        <v>0</v>
      </c>
      <c r="HCG44" s="225">
        <f>'2-ORÇAMENTO'!HCG44</f>
        <v>0</v>
      </c>
      <c r="HCH44" s="224">
        <f>'2-ORÇAMENTO'!HCJ44</f>
        <v>0</v>
      </c>
      <c r="HCI44" s="225">
        <f>'2-ORÇAMENTO'!HCI44</f>
        <v>0</v>
      </c>
      <c r="HCJ44" s="224">
        <f>'2-ORÇAMENTO'!HCL44</f>
        <v>0</v>
      </c>
      <c r="HCK44" s="225">
        <f>'2-ORÇAMENTO'!HCK44</f>
        <v>0</v>
      </c>
      <c r="HCL44" s="224">
        <f>'2-ORÇAMENTO'!HCN44</f>
        <v>0</v>
      </c>
      <c r="HCM44" s="225">
        <f>'2-ORÇAMENTO'!HCM44</f>
        <v>0</v>
      </c>
      <c r="HCN44" s="224">
        <f>'2-ORÇAMENTO'!HCP44</f>
        <v>0</v>
      </c>
      <c r="HCO44" s="225">
        <f>'2-ORÇAMENTO'!HCO44</f>
        <v>0</v>
      </c>
      <c r="HCP44" s="224">
        <f>'2-ORÇAMENTO'!HCR44</f>
        <v>0</v>
      </c>
      <c r="HCQ44" s="225">
        <f>'2-ORÇAMENTO'!HCQ44</f>
        <v>0</v>
      </c>
      <c r="HCR44" s="224">
        <f>'2-ORÇAMENTO'!HCT44</f>
        <v>0</v>
      </c>
      <c r="HCS44" s="225">
        <f>'2-ORÇAMENTO'!HCS44</f>
        <v>0</v>
      </c>
      <c r="HCT44" s="224">
        <f>'2-ORÇAMENTO'!HCV44</f>
        <v>0</v>
      </c>
      <c r="HCU44" s="225">
        <f>'2-ORÇAMENTO'!HCU44</f>
        <v>0</v>
      </c>
      <c r="HCV44" s="224">
        <f>'2-ORÇAMENTO'!HCX44</f>
        <v>0</v>
      </c>
      <c r="HCW44" s="225">
        <f>'2-ORÇAMENTO'!HCW44</f>
        <v>0</v>
      </c>
      <c r="HCX44" s="224">
        <f>'2-ORÇAMENTO'!HCZ44</f>
        <v>0</v>
      </c>
      <c r="HCY44" s="225">
        <f>'2-ORÇAMENTO'!HCY44</f>
        <v>0</v>
      </c>
      <c r="HCZ44" s="224">
        <f>'2-ORÇAMENTO'!HDB44</f>
        <v>0</v>
      </c>
      <c r="HDA44" s="225">
        <f>'2-ORÇAMENTO'!HDA44</f>
        <v>0</v>
      </c>
      <c r="HDB44" s="224">
        <f>'2-ORÇAMENTO'!HDD44</f>
        <v>0</v>
      </c>
      <c r="HDC44" s="225">
        <f>'2-ORÇAMENTO'!HDC44</f>
        <v>0</v>
      </c>
      <c r="HDD44" s="224">
        <f>'2-ORÇAMENTO'!HDF44</f>
        <v>0</v>
      </c>
      <c r="HDE44" s="225">
        <f>'2-ORÇAMENTO'!HDE44</f>
        <v>0</v>
      </c>
      <c r="HDF44" s="224">
        <f>'2-ORÇAMENTO'!HDH44</f>
        <v>0</v>
      </c>
      <c r="HDG44" s="225">
        <f>'2-ORÇAMENTO'!HDG44</f>
        <v>0</v>
      </c>
      <c r="HDH44" s="224">
        <f>'2-ORÇAMENTO'!HDJ44</f>
        <v>0</v>
      </c>
      <c r="HDI44" s="225">
        <f>'2-ORÇAMENTO'!HDI44</f>
        <v>0</v>
      </c>
      <c r="HDJ44" s="224">
        <f>'2-ORÇAMENTO'!HDL44</f>
        <v>0</v>
      </c>
      <c r="HDK44" s="225">
        <f>'2-ORÇAMENTO'!HDK44</f>
        <v>0</v>
      </c>
      <c r="HDL44" s="224">
        <f>'2-ORÇAMENTO'!HDN44</f>
        <v>0</v>
      </c>
      <c r="HDM44" s="225">
        <f>'2-ORÇAMENTO'!HDM44</f>
        <v>0</v>
      </c>
      <c r="HDN44" s="224">
        <f>'2-ORÇAMENTO'!HDP44</f>
        <v>0</v>
      </c>
      <c r="HDO44" s="225">
        <f>'2-ORÇAMENTO'!HDO44</f>
        <v>0</v>
      </c>
      <c r="HDP44" s="224">
        <f>'2-ORÇAMENTO'!HDR44</f>
        <v>0</v>
      </c>
      <c r="HDQ44" s="225">
        <f>'2-ORÇAMENTO'!HDQ44</f>
        <v>0</v>
      </c>
      <c r="HDR44" s="224">
        <f>'2-ORÇAMENTO'!HDT44</f>
        <v>0</v>
      </c>
      <c r="HDS44" s="225">
        <f>'2-ORÇAMENTO'!HDS44</f>
        <v>0</v>
      </c>
      <c r="HDT44" s="224">
        <f>'2-ORÇAMENTO'!HDV44</f>
        <v>0</v>
      </c>
      <c r="HDU44" s="225">
        <f>'2-ORÇAMENTO'!HDU44</f>
        <v>0</v>
      </c>
      <c r="HDV44" s="224">
        <f>'2-ORÇAMENTO'!HDX44</f>
        <v>0</v>
      </c>
      <c r="HDW44" s="225">
        <f>'2-ORÇAMENTO'!HDW44</f>
        <v>0</v>
      </c>
      <c r="HDX44" s="224">
        <f>'2-ORÇAMENTO'!HDZ44</f>
        <v>0</v>
      </c>
      <c r="HDY44" s="225">
        <f>'2-ORÇAMENTO'!HDY44</f>
        <v>0</v>
      </c>
      <c r="HDZ44" s="224">
        <f>'2-ORÇAMENTO'!HEB44</f>
        <v>0</v>
      </c>
      <c r="HEA44" s="225">
        <f>'2-ORÇAMENTO'!HEA44</f>
        <v>0</v>
      </c>
      <c r="HEB44" s="224">
        <f>'2-ORÇAMENTO'!HED44</f>
        <v>0</v>
      </c>
      <c r="HEC44" s="225">
        <f>'2-ORÇAMENTO'!HEC44</f>
        <v>0</v>
      </c>
      <c r="HED44" s="224">
        <f>'2-ORÇAMENTO'!HEF44</f>
        <v>0</v>
      </c>
      <c r="HEE44" s="225">
        <f>'2-ORÇAMENTO'!HEE44</f>
        <v>0</v>
      </c>
      <c r="HEF44" s="224">
        <f>'2-ORÇAMENTO'!HEH44</f>
        <v>0</v>
      </c>
      <c r="HEG44" s="225">
        <f>'2-ORÇAMENTO'!HEG44</f>
        <v>0</v>
      </c>
      <c r="HEH44" s="224">
        <f>'2-ORÇAMENTO'!HEJ44</f>
        <v>0</v>
      </c>
      <c r="HEI44" s="225">
        <f>'2-ORÇAMENTO'!HEI44</f>
        <v>0</v>
      </c>
      <c r="HEJ44" s="224">
        <f>'2-ORÇAMENTO'!HEL44</f>
        <v>0</v>
      </c>
      <c r="HEK44" s="225">
        <f>'2-ORÇAMENTO'!HEK44</f>
        <v>0</v>
      </c>
      <c r="HEL44" s="224">
        <f>'2-ORÇAMENTO'!HEN44</f>
        <v>0</v>
      </c>
      <c r="HEM44" s="225">
        <f>'2-ORÇAMENTO'!HEM44</f>
        <v>0</v>
      </c>
      <c r="HEN44" s="224">
        <f>'2-ORÇAMENTO'!HEP44</f>
        <v>0</v>
      </c>
      <c r="HEO44" s="225">
        <f>'2-ORÇAMENTO'!HEO44</f>
        <v>0</v>
      </c>
      <c r="HEP44" s="224">
        <f>'2-ORÇAMENTO'!HER44</f>
        <v>0</v>
      </c>
      <c r="HEQ44" s="225">
        <f>'2-ORÇAMENTO'!HEQ44</f>
        <v>0</v>
      </c>
      <c r="HER44" s="224">
        <f>'2-ORÇAMENTO'!HET44</f>
        <v>0</v>
      </c>
      <c r="HES44" s="225">
        <f>'2-ORÇAMENTO'!HES44</f>
        <v>0</v>
      </c>
      <c r="HET44" s="224">
        <f>'2-ORÇAMENTO'!HEV44</f>
        <v>0</v>
      </c>
      <c r="HEU44" s="225">
        <f>'2-ORÇAMENTO'!HEU44</f>
        <v>0</v>
      </c>
      <c r="HEV44" s="224">
        <f>'2-ORÇAMENTO'!HEX44</f>
        <v>0</v>
      </c>
      <c r="HEW44" s="225">
        <f>'2-ORÇAMENTO'!HEW44</f>
        <v>0</v>
      </c>
      <c r="HEX44" s="224">
        <f>'2-ORÇAMENTO'!HEZ44</f>
        <v>0</v>
      </c>
      <c r="HEY44" s="225">
        <f>'2-ORÇAMENTO'!HEY44</f>
        <v>0</v>
      </c>
      <c r="HEZ44" s="224">
        <f>'2-ORÇAMENTO'!HFB44</f>
        <v>0</v>
      </c>
      <c r="HFA44" s="225">
        <f>'2-ORÇAMENTO'!HFA44</f>
        <v>0</v>
      </c>
      <c r="HFB44" s="224">
        <f>'2-ORÇAMENTO'!HFD44</f>
        <v>0</v>
      </c>
      <c r="HFC44" s="225">
        <f>'2-ORÇAMENTO'!HFC44</f>
        <v>0</v>
      </c>
      <c r="HFD44" s="224">
        <f>'2-ORÇAMENTO'!HFF44</f>
        <v>0</v>
      </c>
      <c r="HFE44" s="225">
        <f>'2-ORÇAMENTO'!HFE44</f>
        <v>0</v>
      </c>
      <c r="HFF44" s="224">
        <f>'2-ORÇAMENTO'!HFH44</f>
        <v>0</v>
      </c>
      <c r="HFG44" s="225">
        <f>'2-ORÇAMENTO'!HFG44</f>
        <v>0</v>
      </c>
      <c r="HFH44" s="224">
        <f>'2-ORÇAMENTO'!HFJ44</f>
        <v>0</v>
      </c>
      <c r="HFI44" s="225">
        <f>'2-ORÇAMENTO'!HFI44</f>
        <v>0</v>
      </c>
      <c r="HFJ44" s="224">
        <f>'2-ORÇAMENTO'!HFL44</f>
        <v>0</v>
      </c>
      <c r="HFK44" s="225">
        <f>'2-ORÇAMENTO'!HFK44</f>
        <v>0</v>
      </c>
      <c r="HFL44" s="224">
        <f>'2-ORÇAMENTO'!HFN44</f>
        <v>0</v>
      </c>
      <c r="HFM44" s="225">
        <f>'2-ORÇAMENTO'!HFM44</f>
        <v>0</v>
      </c>
      <c r="HFN44" s="224">
        <f>'2-ORÇAMENTO'!HFP44</f>
        <v>0</v>
      </c>
      <c r="HFO44" s="225">
        <f>'2-ORÇAMENTO'!HFO44</f>
        <v>0</v>
      </c>
      <c r="HFP44" s="224">
        <f>'2-ORÇAMENTO'!HFR44</f>
        <v>0</v>
      </c>
      <c r="HFQ44" s="225">
        <f>'2-ORÇAMENTO'!HFQ44</f>
        <v>0</v>
      </c>
      <c r="HFR44" s="224">
        <f>'2-ORÇAMENTO'!HFT44</f>
        <v>0</v>
      </c>
      <c r="HFS44" s="225">
        <f>'2-ORÇAMENTO'!HFS44</f>
        <v>0</v>
      </c>
      <c r="HFT44" s="224">
        <f>'2-ORÇAMENTO'!HFV44</f>
        <v>0</v>
      </c>
      <c r="HFU44" s="225">
        <f>'2-ORÇAMENTO'!HFU44</f>
        <v>0</v>
      </c>
      <c r="HFV44" s="224">
        <f>'2-ORÇAMENTO'!HFX44</f>
        <v>0</v>
      </c>
      <c r="HFW44" s="225">
        <f>'2-ORÇAMENTO'!HFW44</f>
        <v>0</v>
      </c>
      <c r="HFX44" s="224">
        <f>'2-ORÇAMENTO'!HFZ44</f>
        <v>0</v>
      </c>
      <c r="HFY44" s="225">
        <f>'2-ORÇAMENTO'!HFY44</f>
        <v>0</v>
      </c>
      <c r="HFZ44" s="224">
        <f>'2-ORÇAMENTO'!HGB44</f>
        <v>0</v>
      </c>
      <c r="HGA44" s="225">
        <f>'2-ORÇAMENTO'!HGA44</f>
        <v>0</v>
      </c>
      <c r="HGB44" s="224">
        <f>'2-ORÇAMENTO'!HGD44</f>
        <v>0</v>
      </c>
      <c r="HGC44" s="225">
        <f>'2-ORÇAMENTO'!HGC44</f>
        <v>0</v>
      </c>
      <c r="HGD44" s="224">
        <f>'2-ORÇAMENTO'!HGF44</f>
        <v>0</v>
      </c>
      <c r="HGE44" s="225">
        <f>'2-ORÇAMENTO'!HGE44</f>
        <v>0</v>
      </c>
      <c r="HGF44" s="224">
        <f>'2-ORÇAMENTO'!HGH44</f>
        <v>0</v>
      </c>
      <c r="HGG44" s="225">
        <f>'2-ORÇAMENTO'!HGG44</f>
        <v>0</v>
      </c>
      <c r="HGH44" s="224">
        <f>'2-ORÇAMENTO'!HGJ44</f>
        <v>0</v>
      </c>
      <c r="HGI44" s="225">
        <f>'2-ORÇAMENTO'!HGI44</f>
        <v>0</v>
      </c>
      <c r="HGJ44" s="224">
        <f>'2-ORÇAMENTO'!HGL44</f>
        <v>0</v>
      </c>
      <c r="HGK44" s="225">
        <f>'2-ORÇAMENTO'!HGK44</f>
        <v>0</v>
      </c>
      <c r="HGL44" s="224">
        <f>'2-ORÇAMENTO'!HGN44</f>
        <v>0</v>
      </c>
      <c r="HGM44" s="225">
        <f>'2-ORÇAMENTO'!HGM44</f>
        <v>0</v>
      </c>
      <c r="HGN44" s="224">
        <f>'2-ORÇAMENTO'!HGP44</f>
        <v>0</v>
      </c>
      <c r="HGO44" s="225">
        <f>'2-ORÇAMENTO'!HGO44</f>
        <v>0</v>
      </c>
      <c r="HGP44" s="224">
        <f>'2-ORÇAMENTO'!HGR44</f>
        <v>0</v>
      </c>
      <c r="HGQ44" s="225">
        <f>'2-ORÇAMENTO'!HGQ44</f>
        <v>0</v>
      </c>
      <c r="HGR44" s="224">
        <f>'2-ORÇAMENTO'!HGT44</f>
        <v>0</v>
      </c>
      <c r="HGS44" s="225">
        <f>'2-ORÇAMENTO'!HGS44</f>
        <v>0</v>
      </c>
      <c r="HGT44" s="224">
        <f>'2-ORÇAMENTO'!HGV44</f>
        <v>0</v>
      </c>
      <c r="HGU44" s="225">
        <f>'2-ORÇAMENTO'!HGU44</f>
        <v>0</v>
      </c>
      <c r="HGV44" s="224">
        <f>'2-ORÇAMENTO'!HGX44</f>
        <v>0</v>
      </c>
      <c r="HGW44" s="225">
        <f>'2-ORÇAMENTO'!HGW44</f>
        <v>0</v>
      </c>
      <c r="HGX44" s="224">
        <f>'2-ORÇAMENTO'!HGZ44</f>
        <v>0</v>
      </c>
      <c r="HGY44" s="225">
        <f>'2-ORÇAMENTO'!HGY44</f>
        <v>0</v>
      </c>
      <c r="HGZ44" s="224">
        <f>'2-ORÇAMENTO'!HHB44</f>
        <v>0</v>
      </c>
      <c r="HHA44" s="225">
        <f>'2-ORÇAMENTO'!HHA44</f>
        <v>0</v>
      </c>
      <c r="HHB44" s="224">
        <f>'2-ORÇAMENTO'!HHD44</f>
        <v>0</v>
      </c>
      <c r="HHC44" s="225">
        <f>'2-ORÇAMENTO'!HHC44</f>
        <v>0</v>
      </c>
      <c r="HHD44" s="224">
        <f>'2-ORÇAMENTO'!HHF44</f>
        <v>0</v>
      </c>
      <c r="HHE44" s="225">
        <f>'2-ORÇAMENTO'!HHE44</f>
        <v>0</v>
      </c>
      <c r="HHF44" s="224">
        <f>'2-ORÇAMENTO'!HHH44</f>
        <v>0</v>
      </c>
      <c r="HHG44" s="225">
        <f>'2-ORÇAMENTO'!HHG44</f>
        <v>0</v>
      </c>
      <c r="HHH44" s="224">
        <f>'2-ORÇAMENTO'!HHJ44</f>
        <v>0</v>
      </c>
      <c r="HHI44" s="225">
        <f>'2-ORÇAMENTO'!HHI44</f>
        <v>0</v>
      </c>
      <c r="HHJ44" s="224">
        <f>'2-ORÇAMENTO'!HHL44</f>
        <v>0</v>
      </c>
      <c r="HHK44" s="225">
        <f>'2-ORÇAMENTO'!HHK44</f>
        <v>0</v>
      </c>
      <c r="HHL44" s="224">
        <f>'2-ORÇAMENTO'!HHN44</f>
        <v>0</v>
      </c>
      <c r="HHM44" s="225">
        <f>'2-ORÇAMENTO'!HHM44</f>
        <v>0</v>
      </c>
      <c r="HHN44" s="224">
        <f>'2-ORÇAMENTO'!HHP44</f>
        <v>0</v>
      </c>
      <c r="HHO44" s="225">
        <f>'2-ORÇAMENTO'!HHO44</f>
        <v>0</v>
      </c>
      <c r="HHP44" s="224">
        <f>'2-ORÇAMENTO'!HHR44</f>
        <v>0</v>
      </c>
      <c r="HHQ44" s="225">
        <f>'2-ORÇAMENTO'!HHQ44</f>
        <v>0</v>
      </c>
      <c r="HHR44" s="224">
        <f>'2-ORÇAMENTO'!HHT44</f>
        <v>0</v>
      </c>
      <c r="HHS44" s="225">
        <f>'2-ORÇAMENTO'!HHS44</f>
        <v>0</v>
      </c>
      <c r="HHT44" s="224">
        <f>'2-ORÇAMENTO'!HHV44</f>
        <v>0</v>
      </c>
      <c r="HHU44" s="225">
        <f>'2-ORÇAMENTO'!HHU44</f>
        <v>0</v>
      </c>
      <c r="HHV44" s="224">
        <f>'2-ORÇAMENTO'!HHX44</f>
        <v>0</v>
      </c>
      <c r="HHW44" s="225">
        <f>'2-ORÇAMENTO'!HHW44</f>
        <v>0</v>
      </c>
      <c r="HHX44" s="224">
        <f>'2-ORÇAMENTO'!HHZ44</f>
        <v>0</v>
      </c>
      <c r="HHY44" s="225">
        <f>'2-ORÇAMENTO'!HHY44</f>
        <v>0</v>
      </c>
      <c r="HHZ44" s="224">
        <f>'2-ORÇAMENTO'!HIB44</f>
        <v>0</v>
      </c>
      <c r="HIA44" s="225">
        <f>'2-ORÇAMENTO'!HIA44</f>
        <v>0</v>
      </c>
      <c r="HIB44" s="224">
        <f>'2-ORÇAMENTO'!HID44</f>
        <v>0</v>
      </c>
      <c r="HIC44" s="225">
        <f>'2-ORÇAMENTO'!HIC44</f>
        <v>0</v>
      </c>
      <c r="HID44" s="224">
        <f>'2-ORÇAMENTO'!HIF44</f>
        <v>0</v>
      </c>
      <c r="HIE44" s="225">
        <f>'2-ORÇAMENTO'!HIE44</f>
        <v>0</v>
      </c>
      <c r="HIF44" s="224">
        <f>'2-ORÇAMENTO'!HIH44</f>
        <v>0</v>
      </c>
      <c r="HIG44" s="225">
        <f>'2-ORÇAMENTO'!HIG44</f>
        <v>0</v>
      </c>
      <c r="HIH44" s="224">
        <f>'2-ORÇAMENTO'!HIJ44</f>
        <v>0</v>
      </c>
      <c r="HII44" s="225">
        <f>'2-ORÇAMENTO'!HII44</f>
        <v>0</v>
      </c>
      <c r="HIJ44" s="224">
        <f>'2-ORÇAMENTO'!HIL44</f>
        <v>0</v>
      </c>
      <c r="HIK44" s="225">
        <f>'2-ORÇAMENTO'!HIK44</f>
        <v>0</v>
      </c>
      <c r="HIL44" s="224">
        <f>'2-ORÇAMENTO'!HIN44</f>
        <v>0</v>
      </c>
      <c r="HIM44" s="225">
        <f>'2-ORÇAMENTO'!HIM44</f>
        <v>0</v>
      </c>
      <c r="HIN44" s="224">
        <f>'2-ORÇAMENTO'!HIP44</f>
        <v>0</v>
      </c>
      <c r="HIO44" s="225">
        <f>'2-ORÇAMENTO'!HIO44</f>
        <v>0</v>
      </c>
      <c r="HIP44" s="224">
        <f>'2-ORÇAMENTO'!HIR44</f>
        <v>0</v>
      </c>
      <c r="HIQ44" s="225">
        <f>'2-ORÇAMENTO'!HIQ44</f>
        <v>0</v>
      </c>
      <c r="HIR44" s="224">
        <f>'2-ORÇAMENTO'!HIT44</f>
        <v>0</v>
      </c>
      <c r="HIS44" s="225">
        <f>'2-ORÇAMENTO'!HIS44</f>
        <v>0</v>
      </c>
      <c r="HIT44" s="224">
        <f>'2-ORÇAMENTO'!HIV44</f>
        <v>0</v>
      </c>
      <c r="HIU44" s="225">
        <f>'2-ORÇAMENTO'!HIU44</f>
        <v>0</v>
      </c>
      <c r="HIV44" s="224">
        <f>'2-ORÇAMENTO'!HIX44</f>
        <v>0</v>
      </c>
      <c r="HIW44" s="225">
        <f>'2-ORÇAMENTO'!HIW44</f>
        <v>0</v>
      </c>
      <c r="HIX44" s="224">
        <f>'2-ORÇAMENTO'!HIZ44</f>
        <v>0</v>
      </c>
      <c r="HIY44" s="225">
        <f>'2-ORÇAMENTO'!HIY44</f>
        <v>0</v>
      </c>
      <c r="HIZ44" s="224">
        <f>'2-ORÇAMENTO'!HJB44</f>
        <v>0</v>
      </c>
      <c r="HJA44" s="225">
        <f>'2-ORÇAMENTO'!HJA44</f>
        <v>0</v>
      </c>
      <c r="HJB44" s="224">
        <f>'2-ORÇAMENTO'!HJD44</f>
        <v>0</v>
      </c>
      <c r="HJC44" s="225">
        <f>'2-ORÇAMENTO'!HJC44</f>
        <v>0</v>
      </c>
      <c r="HJD44" s="224">
        <f>'2-ORÇAMENTO'!HJF44</f>
        <v>0</v>
      </c>
      <c r="HJE44" s="225">
        <f>'2-ORÇAMENTO'!HJE44</f>
        <v>0</v>
      </c>
      <c r="HJF44" s="224">
        <f>'2-ORÇAMENTO'!HJH44</f>
        <v>0</v>
      </c>
      <c r="HJG44" s="225">
        <f>'2-ORÇAMENTO'!HJG44</f>
        <v>0</v>
      </c>
      <c r="HJH44" s="224">
        <f>'2-ORÇAMENTO'!HJJ44</f>
        <v>0</v>
      </c>
      <c r="HJI44" s="225">
        <f>'2-ORÇAMENTO'!HJI44</f>
        <v>0</v>
      </c>
      <c r="HJJ44" s="224">
        <f>'2-ORÇAMENTO'!HJL44</f>
        <v>0</v>
      </c>
      <c r="HJK44" s="225">
        <f>'2-ORÇAMENTO'!HJK44</f>
        <v>0</v>
      </c>
      <c r="HJL44" s="224">
        <f>'2-ORÇAMENTO'!HJN44</f>
        <v>0</v>
      </c>
      <c r="HJM44" s="225">
        <f>'2-ORÇAMENTO'!HJM44</f>
        <v>0</v>
      </c>
      <c r="HJN44" s="224">
        <f>'2-ORÇAMENTO'!HJP44</f>
        <v>0</v>
      </c>
      <c r="HJO44" s="225">
        <f>'2-ORÇAMENTO'!HJO44</f>
        <v>0</v>
      </c>
      <c r="HJP44" s="224">
        <f>'2-ORÇAMENTO'!HJR44</f>
        <v>0</v>
      </c>
      <c r="HJQ44" s="225">
        <f>'2-ORÇAMENTO'!HJQ44</f>
        <v>0</v>
      </c>
      <c r="HJR44" s="224">
        <f>'2-ORÇAMENTO'!HJT44</f>
        <v>0</v>
      </c>
      <c r="HJS44" s="225">
        <f>'2-ORÇAMENTO'!HJS44</f>
        <v>0</v>
      </c>
      <c r="HJT44" s="224">
        <f>'2-ORÇAMENTO'!HJV44</f>
        <v>0</v>
      </c>
      <c r="HJU44" s="225">
        <f>'2-ORÇAMENTO'!HJU44</f>
        <v>0</v>
      </c>
      <c r="HJV44" s="224">
        <f>'2-ORÇAMENTO'!HJX44</f>
        <v>0</v>
      </c>
      <c r="HJW44" s="225">
        <f>'2-ORÇAMENTO'!HJW44</f>
        <v>0</v>
      </c>
      <c r="HJX44" s="224">
        <f>'2-ORÇAMENTO'!HJZ44</f>
        <v>0</v>
      </c>
      <c r="HJY44" s="225">
        <f>'2-ORÇAMENTO'!HJY44</f>
        <v>0</v>
      </c>
      <c r="HJZ44" s="224">
        <f>'2-ORÇAMENTO'!HKB44</f>
        <v>0</v>
      </c>
      <c r="HKA44" s="225">
        <f>'2-ORÇAMENTO'!HKA44</f>
        <v>0</v>
      </c>
      <c r="HKB44" s="224">
        <f>'2-ORÇAMENTO'!HKD44</f>
        <v>0</v>
      </c>
      <c r="HKC44" s="225">
        <f>'2-ORÇAMENTO'!HKC44</f>
        <v>0</v>
      </c>
      <c r="HKD44" s="224">
        <f>'2-ORÇAMENTO'!HKF44</f>
        <v>0</v>
      </c>
      <c r="HKE44" s="225">
        <f>'2-ORÇAMENTO'!HKE44</f>
        <v>0</v>
      </c>
      <c r="HKF44" s="224">
        <f>'2-ORÇAMENTO'!HKH44</f>
        <v>0</v>
      </c>
      <c r="HKG44" s="225">
        <f>'2-ORÇAMENTO'!HKG44</f>
        <v>0</v>
      </c>
      <c r="HKH44" s="224">
        <f>'2-ORÇAMENTO'!HKJ44</f>
        <v>0</v>
      </c>
      <c r="HKI44" s="225">
        <f>'2-ORÇAMENTO'!HKI44</f>
        <v>0</v>
      </c>
      <c r="HKJ44" s="224">
        <f>'2-ORÇAMENTO'!HKL44</f>
        <v>0</v>
      </c>
      <c r="HKK44" s="225">
        <f>'2-ORÇAMENTO'!HKK44</f>
        <v>0</v>
      </c>
      <c r="HKL44" s="224">
        <f>'2-ORÇAMENTO'!HKN44</f>
        <v>0</v>
      </c>
      <c r="HKM44" s="225">
        <f>'2-ORÇAMENTO'!HKM44</f>
        <v>0</v>
      </c>
      <c r="HKN44" s="224">
        <f>'2-ORÇAMENTO'!HKP44</f>
        <v>0</v>
      </c>
      <c r="HKO44" s="225">
        <f>'2-ORÇAMENTO'!HKO44</f>
        <v>0</v>
      </c>
      <c r="HKP44" s="224">
        <f>'2-ORÇAMENTO'!HKR44</f>
        <v>0</v>
      </c>
      <c r="HKQ44" s="225">
        <f>'2-ORÇAMENTO'!HKQ44</f>
        <v>0</v>
      </c>
      <c r="HKR44" s="224">
        <f>'2-ORÇAMENTO'!HKT44</f>
        <v>0</v>
      </c>
      <c r="HKS44" s="225">
        <f>'2-ORÇAMENTO'!HKS44</f>
        <v>0</v>
      </c>
      <c r="HKT44" s="224">
        <f>'2-ORÇAMENTO'!HKV44</f>
        <v>0</v>
      </c>
      <c r="HKU44" s="225">
        <f>'2-ORÇAMENTO'!HKU44</f>
        <v>0</v>
      </c>
      <c r="HKV44" s="224">
        <f>'2-ORÇAMENTO'!HKX44</f>
        <v>0</v>
      </c>
      <c r="HKW44" s="225">
        <f>'2-ORÇAMENTO'!HKW44</f>
        <v>0</v>
      </c>
      <c r="HKX44" s="224">
        <f>'2-ORÇAMENTO'!HKZ44</f>
        <v>0</v>
      </c>
      <c r="HKY44" s="225">
        <f>'2-ORÇAMENTO'!HKY44</f>
        <v>0</v>
      </c>
      <c r="HKZ44" s="224">
        <f>'2-ORÇAMENTO'!HLB44</f>
        <v>0</v>
      </c>
      <c r="HLA44" s="225">
        <f>'2-ORÇAMENTO'!HLA44</f>
        <v>0</v>
      </c>
      <c r="HLB44" s="224">
        <f>'2-ORÇAMENTO'!HLD44</f>
        <v>0</v>
      </c>
      <c r="HLC44" s="225">
        <f>'2-ORÇAMENTO'!HLC44</f>
        <v>0</v>
      </c>
      <c r="HLD44" s="224">
        <f>'2-ORÇAMENTO'!HLF44</f>
        <v>0</v>
      </c>
      <c r="HLE44" s="225">
        <f>'2-ORÇAMENTO'!HLE44</f>
        <v>0</v>
      </c>
      <c r="HLF44" s="224">
        <f>'2-ORÇAMENTO'!HLH44</f>
        <v>0</v>
      </c>
      <c r="HLG44" s="225">
        <f>'2-ORÇAMENTO'!HLG44</f>
        <v>0</v>
      </c>
      <c r="HLH44" s="224">
        <f>'2-ORÇAMENTO'!HLJ44</f>
        <v>0</v>
      </c>
      <c r="HLI44" s="225">
        <f>'2-ORÇAMENTO'!HLI44</f>
        <v>0</v>
      </c>
      <c r="HLJ44" s="224">
        <f>'2-ORÇAMENTO'!HLL44</f>
        <v>0</v>
      </c>
      <c r="HLK44" s="225">
        <f>'2-ORÇAMENTO'!HLK44</f>
        <v>0</v>
      </c>
      <c r="HLL44" s="224">
        <f>'2-ORÇAMENTO'!HLN44</f>
        <v>0</v>
      </c>
      <c r="HLM44" s="225">
        <f>'2-ORÇAMENTO'!HLM44</f>
        <v>0</v>
      </c>
      <c r="HLN44" s="224">
        <f>'2-ORÇAMENTO'!HLP44</f>
        <v>0</v>
      </c>
      <c r="HLO44" s="225">
        <f>'2-ORÇAMENTO'!HLO44</f>
        <v>0</v>
      </c>
      <c r="HLP44" s="224">
        <f>'2-ORÇAMENTO'!HLR44</f>
        <v>0</v>
      </c>
      <c r="HLQ44" s="225">
        <f>'2-ORÇAMENTO'!HLQ44</f>
        <v>0</v>
      </c>
      <c r="HLR44" s="224">
        <f>'2-ORÇAMENTO'!HLT44</f>
        <v>0</v>
      </c>
      <c r="HLS44" s="225">
        <f>'2-ORÇAMENTO'!HLS44</f>
        <v>0</v>
      </c>
      <c r="HLT44" s="224">
        <f>'2-ORÇAMENTO'!HLV44</f>
        <v>0</v>
      </c>
      <c r="HLU44" s="225">
        <f>'2-ORÇAMENTO'!HLU44</f>
        <v>0</v>
      </c>
      <c r="HLV44" s="224">
        <f>'2-ORÇAMENTO'!HLX44</f>
        <v>0</v>
      </c>
      <c r="HLW44" s="225">
        <f>'2-ORÇAMENTO'!HLW44</f>
        <v>0</v>
      </c>
      <c r="HLX44" s="224">
        <f>'2-ORÇAMENTO'!HLZ44</f>
        <v>0</v>
      </c>
      <c r="HLY44" s="225">
        <f>'2-ORÇAMENTO'!HLY44</f>
        <v>0</v>
      </c>
      <c r="HLZ44" s="224">
        <f>'2-ORÇAMENTO'!HMB44</f>
        <v>0</v>
      </c>
      <c r="HMA44" s="225">
        <f>'2-ORÇAMENTO'!HMA44</f>
        <v>0</v>
      </c>
      <c r="HMB44" s="224">
        <f>'2-ORÇAMENTO'!HMD44</f>
        <v>0</v>
      </c>
      <c r="HMC44" s="225">
        <f>'2-ORÇAMENTO'!HMC44</f>
        <v>0</v>
      </c>
      <c r="HMD44" s="224">
        <f>'2-ORÇAMENTO'!HMF44</f>
        <v>0</v>
      </c>
      <c r="HME44" s="225">
        <f>'2-ORÇAMENTO'!HME44</f>
        <v>0</v>
      </c>
      <c r="HMF44" s="224">
        <f>'2-ORÇAMENTO'!HMH44</f>
        <v>0</v>
      </c>
      <c r="HMG44" s="225">
        <f>'2-ORÇAMENTO'!HMG44</f>
        <v>0</v>
      </c>
      <c r="HMH44" s="224">
        <f>'2-ORÇAMENTO'!HMJ44</f>
        <v>0</v>
      </c>
      <c r="HMI44" s="225">
        <f>'2-ORÇAMENTO'!HMI44</f>
        <v>0</v>
      </c>
      <c r="HMJ44" s="224">
        <f>'2-ORÇAMENTO'!HML44</f>
        <v>0</v>
      </c>
      <c r="HMK44" s="225">
        <f>'2-ORÇAMENTO'!HMK44</f>
        <v>0</v>
      </c>
      <c r="HML44" s="224">
        <f>'2-ORÇAMENTO'!HMN44</f>
        <v>0</v>
      </c>
      <c r="HMM44" s="225">
        <f>'2-ORÇAMENTO'!HMM44</f>
        <v>0</v>
      </c>
      <c r="HMN44" s="224">
        <f>'2-ORÇAMENTO'!HMP44</f>
        <v>0</v>
      </c>
      <c r="HMO44" s="225">
        <f>'2-ORÇAMENTO'!HMO44</f>
        <v>0</v>
      </c>
      <c r="HMP44" s="224">
        <f>'2-ORÇAMENTO'!HMR44</f>
        <v>0</v>
      </c>
      <c r="HMQ44" s="225">
        <f>'2-ORÇAMENTO'!HMQ44</f>
        <v>0</v>
      </c>
      <c r="HMR44" s="224">
        <f>'2-ORÇAMENTO'!HMT44</f>
        <v>0</v>
      </c>
      <c r="HMS44" s="225">
        <f>'2-ORÇAMENTO'!HMS44</f>
        <v>0</v>
      </c>
      <c r="HMT44" s="224">
        <f>'2-ORÇAMENTO'!HMV44</f>
        <v>0</v>
      </c>
      <c r="HMU44" s="225">
        <f>'2-ORÇAMENTO'!HMU44</f>
        <v>0</v>
      </c>
      <c r="HMV44" s="224">
        <f>'2-ORÇAMENTO'!HMX44</f>
        <v>0</v>
      </c>
      <c r="HMW44" s="225">
        <f>'2-ORÇAMENTO'!HMW44</f>
        <v>0</v>
      </c>
      <c r="HMX44" s="224">
        <f>'2-ORÇAMENTO'!HMZ44</f>
        <v>0</v>
      </c>
      <c r="HMY44" s="225">
        <f>'2-ORÇAMENTO'!HMY44</f>
        <v>0</v>
      </c>
      <c r="HMZ44" s="224">
        <f>'2-ORÇAMENTO'!HNB44</f>
        <v>0</v>
      </c>
      <c r="HNA44" s="225">
        <f>'2-ORÇAMENTO'!HNA44</f>
        <v>0</v>
      </c>
      <c r="HNB44" s="224">
        <f>'2-ORÇAMENTO'!HND44</f>
        <v>0</v>
      </c>
      <c r="HNC44" s="225">
        <f>'2-ORÇAMENTO'!HNC44</f>
        <v>0</v>
      </c>
      <c r="HND44" s="224">
        <f>'2-ORÇAMENTO'!HNF44</f>
        <v>0</v>
      </c>
      <c r="HNE44" s="225">
        <f>'2-ORÇAMENTO'!HNE44</f>
        <v>0</v>
      </c>
      <c r="HNF44" s="224">
        <f>'2-ORÇAMENTO'!HNH44</f>
        <v>0</v>
      </c>
      <c r="HNG44" s="225">
        <f>'2-ORÇAMENTO'!HNG44</f>
        <v>0</v>
      </c>
      <c r="HNH44" s="224">
        <f>'2-ORÇAMENTO'!HNJ44</f>
        <v>0</v>
      </c>
      <c r="HNI44" s="225">
        <f>'2-ORÇAMENTO'!HNI44</f>
        <v>0</v>
      </c>
      <c r="HNJ44" s="224">
        <f>'2-ORÇAMENTO'!HNL44</f>
        <v>0</v>
      </c>
      <c r="HNK44" s="225">
        <f>'2-ORÇAMENTO'!HNK44</f>
        <v>0</v>
      </c>
      <c r="HNL44" s="224">
        <f>'2-ORÇAMENTO'!HNN44</f>
        <v>0</v>
      </c>
      <c r="HNM44" s="225">
        <f>'2-ORÇAMENTO'!HNM44</f>
        <v>0</v>
      </c>
      <c r="HNN44" s="224">
        <f>'2-ORÇAMENTO'!HNP44</f>
        <v>0</v>
      </c>
      <c r="HNO44" s="225">
        <f>'2-ORÇAMENTO'!HNO44</f>
        <v>0</v>
      </c>
      <c r="HNP44" s="224">
        <f>'2-ORÇAMENTO'!HNR44</f>
        <v>0</v>
      </c>
      <c r="HNQ44" s="225">
        <f>'2-ORÇAMENTO'!HNQ44</f>
        <v>0</v>
      </c>
      <c r="HNR44" s="224">
        <f>'2-ORÇAMENTO'!HNT44</f>
        <v>0</v>
      </c>
      <c r="HNS44" s="225">
        <f>'2-ORÇAMENTO'!HNS44</f>
        <v>0</v>
      </c>
      <c r="HNT44" s="224">
        <f>'2-ORÇAMENTO'!HNV44</f>
        <v>0</v>
      </c>
      <c r="HNU44" s="225">
        <f>'2-ORÇAMENTO'!HNU44</f>
        <v>0</v>
      </c>
      <c r="HNV44" s="224">
        <f>'2-ORÇAMENTO'!HNX44</f>
        <v>0</v>
      </c>
      <c r="HNW44" s="225">
        <f>'2-ORÇAMENTO'!HNW44</f>
        <v>0</v>
      </c>
      <c r="HNX44" s="224">
        <f>'2-ORÇAMENTO'!HNZ44</f>
        <v>0</v>
      </c>
      <c r="HNY44" s="225">
        <f>'2-ORÇAMENTO'!HNY44</f>
        <v>0</v>
      </c>
      <c r="HNZ44" s="224">
        <f>'2-ORÇAMENTO'!HOB44</f>
        <v>0</v>
      </c>
      <c r="HOA44" s="225">
        <f>'2-ORÇAMENTO'!HOA44</f>
        <v>0</v>
      </c>
      <c r="HOB44" s="224">
        <f>'2-ORÇAMENTO'!HOD44</f>
        <v>0</v>
      </c>
      <c r="HOC44" s="225">
        <f>'2-ORÇAMENTO'!HOC44</f>
        <v>0</v>
      </c>
      <c r="HOD44" s="224">
        <f>'2-ORÇAMENTO'!HOF44</f>
        <v>0</v>
      </c>
      <c r="HOE44" s="225">
        <f>'2-ORÇAMENTO'!HOE44</f>
        <v>0</v>
      </c>
      <c r="HOF44" s="224">
        <f>'2-ORÇAMENTO'!HOH44</f>
        <v>0</v>
      </c>
      <c r="HOG44" s="225">
        <f>'2-ORÇAMENTO'!HOG44</f>
        <v>0</v>
      </c>
      <c r="HOH44" s="224">
        <f>'2-ORÇAMENTO'!HOJ44</f>
        <v>0</v>
      </c>
      <c r="HOI44" s="225">
        <f>'2-ORÇAMENTO'!HOI44</f>
        <v>0</v>
      </c>
      <c r="HOJ44" s="224">
        <f>'2-ORÇAMENTO'!HOL44</f>
        <v>0</v>
      </c>
      <c r="HOK44" s="225">
        <f>'2-ORÇAMENTO'!HOK44</f>
        <v>0</v>
      </c>
      <c r="HOL44" s="224">
        <f>'2-ORÇAMENTO'!HON44</f>
        <v>0</v>
      </c>
      <c r="HOM44" s="225">
        <f>'2-ORÇAMENTO'!HOM44</f>
        <v>0</v>
      </c>
      <c r="HON44" s="224">
        <f>'2-ORÇAMENTO'!HOP44</f>
        <v>0</v>
      </c>
      <c r="HOO44" s="225">
        <f>'2-ORÇAMENTO'!HOO44</f>
        <v>0</v>
      </c>
      <c r="HOP44" s="224">
        <f>'2-ORÇAMENTO'!HOR44</f>
        <v>0</v>
      </c>
      <c r="HOQ44" s="225">
        <f>'2-ORÇAMENTO'!HOQ44</f>
        <v>0</v>
      </c>
      <c r="HOR44" s="224">
        <f>'2-ORÇAMENTO'!HOT44</f>
        <v>0</v>
      </c>
      <c r="HOS44" s="225">
        <f>'2-ORÇAMENTO'!HOS44</f>
        <v>0</v>
      </c>
      <c r="HOT44" s="224">
        <f>'2-ORÇAMENTO'!HOV44</f>
        <v>0</v>
      </c>
      <c r="HOU44" s="225">
        <f>'2-ORÇAMENTO'!HOU44</f>
        <v>0</v>
      </c>
      <c r="HOV44" s="224">
        <f>'2-ORÇAMENTO'!HOX44</f>
        <v>0</v>
      </c>
      <c r="HOW44" s="225">
        <f>'2-ORÇAMENTO'!HOW44</f>
        <v>0</v>
      </c>
      <c r="HOX44" s="224">
        <f>'2-ORÇAMENTO'!HOZ44</f>
        <v>0</v>
      </c>
      <c r="HOY44" s="225">
        <f>'2-ORÇAMENTO'!HOY44</f>
        <v>0</v>
      </c>
      <c r="HOZ44" s="224">
        <f>'2-ORÇAMENTO'!HPB44</f>
        <v>0</v>
      </c>
      <c r="HPA44" s="225">
        <f>'2-ORÇAMENTO'!HPA44</f>
        <v>0</v>
      </c>
      <c r="HPB44" s="224">
        <f>'2-ORÇAMENTO'!HPD44</f>
        <v>0</v>
      </c>
      <c r="HPC44" s="225">
        <f>'2-ORÇAMENTO'!HPC44</f>
        <v>0</v>
      </c>
      <c r="HPD44" s="224">
        <f>'2-ORÇAMENTO'!HPF44</f>
        <v>0</v>
      </c>
      <c r="HPE44" s="225">
        <f>'2-ORÇAMENTO'!HPE44</f>
        <v>0</v>
      </c>
      <c r="HPF44" s="224">
        <f>'2-ORÇAMENTO'!HPH44</f>
        <v>0</v>
      </c>
      <c r="HPG44" s="225">
        <f>'2-ORÇAMENTO'!HPG44</f>
        <v>0</v>
      </c>
      <c r="HPH44" s="224">
        <f>'2-ORÇAMENTO'!HPJ44</f>
        <v>0</v>
      </c>
      <c r="HPI44" s="225">
        <f>'2-ORÇAMENTO'!HPI44</f>
        <v>0</v>
      </c>
      <c r="HPJ44" s="224">
        <f>'2-ORÇAMENTO'!HPL44</f>
        <v>0</v>
      </c>
      <c r="HPK44" s="225">
        <f>'2-ORÇAMENTO'!HPK44</f>
        <v>0</v>
      </c>
      <c r="HPL44" s="224">
        <f>'2-ORÇAMENTO'!HPN44</f>
        <v>0</v>
      </c>
      <c r="HPM44" s="225">
        <f>'2-ORÇAMENTO'!HPM44</f>
        <v>0</v>
      </c>
      <c r="HPN44" s="224">
        <f>'2-ORÇAMENTO'!HPP44</f>
        <v>0</v>
      </c>
      <c r="HPO44" s="225">
        <f>'2-ORÇAMENTO'!HPO44</f>
        <v>0</v>
      </c>
      <c r="HPP44" s="224">
        <f>'2-ORÇAMENTO'!HPR44</f>
        <v>0</v>
      </c>
      <c r="HPQ44" s="225">
        <f>'2-ORÇAMENTO'!HPQ44</f>
        <v>0</v>
      </c>
      <c r="HPR44" s="224">
        <f>'2-ORÇAMENTO'!HPT44</f>
        <v>0</v>
      </c>
      <c r="HPS44" s="225">
        <f>'2-ORÇAMENTO'!HPS44</f>
        <v>0</v>
      </c>
      <c r="HPT44" s="224">
        <f>'2-ORÇAMENTO'!HPV44</f>
        <v>0</v>
      </c>
      <c r="HPU44" s="225">
        <f>'2-ORÇAMENTO'!HPU44</f>
        <v>0</v>
      </c>
      <c r="HPV44" s="224">
        <f>'2-ORÇAMENTO'!HPX44</f>
        <v>0</v>
      </c>
      <c r="HPW44" s="225">
        <f>'2-ORÇAMENTO'!HPW44</f>
        <v>0</v>
      </c>
      <c r="HPX44" s="224">
        <f>'2-ORÇAMENTO'!HPZ44</f>
        <v>0</v>
      </c>
      <c r="HPY44" s="225">
        <f>'2-ORÇAMENTO'!HPY44</f>
        <v>0</v>
      </c>
      <c r="HPZ44" s="224">
        <f>'2-ORÇAMENTO'!HQB44</f>
        <v>0</v>
      </c>
      <c r="HQA44" s="225">
        <f>'2-ORÇAMENTO'!HQA44</f>
        <v>0</v>
      </c>
      <c r="HQB44" s="224">
        <f>'2-ORÇAMENTO'!HQD44</f>
        <v>0</v>
      </c>
      <c r="HQC44" s="225">
        <f>'2-ORÇAMENTO'!HQC44</f>
        <v>0</v>
      </c>
      <c r="HQD44" s="224">
        <f>'2-ORÇAMENTO'!HQF44</f>
        <v>0</v>
      </c>
      <c r="HQE44" s="225">
        <f>'2-ORÇAMENTO'!HQE44</f>
        <v>0</v>
      </c>
      <c r="HQF44" s="224">
        <f>'2-ORÇAMENTO'!HQH44</f>
        <v>0</v>
      </c>
      <c r="HQG44" s="225">
        <f>'2-ORÇAMENTO'!HQG44</f>
        <v>0</v>
      </c>
      <c r="HQH44" s="224">
        <f>'2-ORÇAMENTO'!HQJ44</f>
        <v>0</v>
      </c>
      <c r="HQI44" s="225">
        <f>'2-ORÇAMENTO'!HQI44</f>
        <v>0</v>
      </c>
      <c r="HQJ44" s="224">
        <f>'2-ORÇAMENTO'!HQL44</f>
        <v>0</v>
      </c>
      <c r="HQK44" s="225">
        <f>'2-ORÇAMENTO'!HQK44</f>
        <v>0</v>
      </c>
      <c r="HQL44" s="224">
        <f>'2-ORÇAMENTO'!HQN44</f>
        <v>0</v>
      </c>
      <c r="HQM44" s="225">
        <f>'2-ORÇAMENTO'!HQM44</f>
        <v>0</v>
      </c>
      <c r="HQN44" s="224">
        <f>'2-ORÇAMENTO'!HQP44</f>
        <v>0</v>
      </c>
      <c r="HQO44" s="225">
        <f>'2-ORÇAMENTO'!HQO44</f>
        <v>0</v>
      </c>
      <c r="HQP44" s="224">
        <f>'2-ORÇAMENTO'!HQR44</f>
        <v>0</v>
      </c>
      <c r="HQQ44" s="225">
        <f>'2-ORÇAMENTO'!HQQ44</f>
        <v>0</v>
      </c>
      <c r="HQR44" s="224">
        <f>'2-ORÇAMENTO'!HQT44</f>
        <v>0</v>
      </c>
      <c r="HQS44" s="225">
        <f>'2-ORÇAMENTO'!HQS44</f>
        <v>0</v>
      </c>
      <c r="HQT44" s="224">
        <f>'2-ORÇAMENTO'!HQV44</f>
        <v>0</v>
      </c>
      <c r="HQU44" s="225">
        <f>'2-ORÇAMENTO'!HQU44</f>
        <v>0</v>
      </c>
      <c r="HQV44" s="224">
        <f>'2-ORÇAMENTO'!HQX44</f>
        <v>0</v>
      </c>
      <c r="HQW44" s="225">
        <f>'2-ORÇAMENTO'!HQW44</f>
        <v>0</v>
      </c>
      <c r="HQX44" s="224">
        <f>'2-ORÇAMENTO'!HQZ44</f>
        <v>0</v>
      </c>
      <c r="HQY44" s="225">
        <f>'2-ORÇAMENTO'!HQY44</f>
        <v>0</v>
      </c>
      <c r="HQZ44" s="224">
        <f>'2-ORÇAMENTO'!HRB44</f>
        <v>0</v>
      </c>
      <c r="HRA44" s="225">
        <f>'2-ORÇAMENTO'!HRA44</f>
        <v>0</v>
      </c>
      <c r="HRB44" s="224">
        <f>'2-ORÇAMENTO'!HRD44</f>
        <v>0</v>
      </c>
      <c r="HRC44" s="225">
        <f>'2-ORÇAMENTO'!HRC44</f>
        <v>0</v>
      </c>
      <c r="HRD44" s="224">
        <f>'2-ORÇAMENTO'!HRF44</f>
        <v>0</v>
      </c>
      <c r="HRE44" s="225">
        <f>'2-ORÇAMENTO'!HRE44</f>
        <v>0</v>
      </c>
      <c r="HRF44" s="224">
        <f>'2-ORÇAMENTO'!HRH44</f>
        <v>0</v>
      </c>
      <c r="HRG44" s="225">
        <f>'2-ORÇAMENTO'!HRG44</f>
        <v>0</v>
      </c>
      <c r="HRH44" s="224">
        <f>'2-ORÇAMENTO'!HRJ44</f>
        <v>0</v>
      </c>
      <c r="HRI44" s="225">
        <f>'2-ORÇAMENTO'!HRI44</f>
        <v>0</v>
      </c>
      <c r="HRJ44" s="224">
        <f>'2-ORÇAMENTO'!HRL44</f>
        <v>0</v>
      </c>
      <c r="HRK44" s="225">
        <f>'2-ORÇAMENTO'!HRK44</f>
        <v>0</v>
      </c>
      <c r="HRL44" s="224">
        <f>'2-ORÇAMENTO'!HRN44</f>
        <v>0</v>
      </c>
      <c r="HRM44" s="225">
        <f>'2-ORÇAMENTO'!HRM44</f>
        <v>0</v>
      </c>
      <c r="HRN44" s="224">
        <f>'2-ORÇAMENTO'!HRP44</f>
        <v>0</v>
      </c>
      <c r="HRO44" s="225">
        <f>'2-ORÇAMENTO'!HRO44</f>
        <v>0</v>
      </c>
      <c r="HRP44" s="224">
        <f>'2-ORÇAMENTO'!HRR44</f>
        <v>0</v>
      </c>
      <c r="HRQ44" s="225">
        <f>'2-ORÇAMENTO'!HRQ44</f>
        <v>0</v>
      </c>
      <c r="HRR44" s="224">
        <f>'2-ORÇAMENTO'!HRT44</f>
        <v>0</v>
      </c>
      <c r="HRS44" s="225">
        <f>'2-ORÇAMENTO'!HRS44</f>
        <v>0</v>
      </c>
      <c r="HRT44" s="224">
        <f>'2-ORÇAMENTO'!HRV44</f>
        <v>0</v>
      </c>
      <c r="HRU44" s="225">
        <f>'2-ORÇAMENTO'!HRU44</f>
        <v>0</v>
      </c>
      <c r="HRV44" s="224">
        <f>'2-ORÇAMENTO'!HRX44</f>
        <v>0</v>
      </c>
      <c r="HRW44" s="225">
        <f>'2-ORÇAMENTO'!HRW44</f>
        <v>0</v>
      </c>
      <c r="HRX44" s="224">
        <f>'2-ORÇAMENTO'!HRZ44</f>
        <v>0</v>
      </c>
      <c r="HRY44" s="225">
        <f>'2-ORÇAMENTO'!HRY44</f>
        <v>0</v>
      </c>
      <c r="HRZ44" s="224">
        <f>'2-ORÇAMENTO'!HSB44</f>
        <v>0</v>
      </c>
      <c r="HSA44" s="225">
        <f>'2-ORÇAMENTO'!HSA44</f>
        <v>0</v>
      </c>
      <c r="HSB44" s="224">
        <f>'2-ORÇAMENTO'!HSD44</f>
        <v>0</v>
      </c>
      <c r="HSC44" s="225">
        <f>'2-ORÇAMENTO'!HSC44</f>
        <v>0</v>
      </c>
      <c r="HSD44" s="224">
        <f>'2-ORÇAMENTO'!HSF44</f>
        <v>0</v>
      </c>
      <c r="HSE44" s="225">
        <f>'2-ORÇAMENTO'!HSE44</f>
        <v>0</v>
      </c>
      <c r="HSF44" s="224">
        <f>'2-ORÇAMENTO'!HSH44</f>
        <v>0</v>
      </c>
      <c r="HSG44" s="225">
        <f>'2-ORÇAMENTO'!HSG44</f>
        <v>0</v>
      </c>
      <c r="HSH44" s="224">
        <f>'2-ORÇAMENTO'!HSJ44</f>
        <v>0</v>
      </c>
      <c r="HSI44" s="225">
        <f>'2-ORÇAMENTO'!HSI44</f>
        <v>0</v>
      </c>
      <c r="HSJ44" s="224">
        <f>'2-ORÇAMENTO'!HSL44</f>
        <v>0</v>
      </c>
      <c r="HSK44" s="225">
        <f>'2-ORÇAMENTO'!HSK44</f>
        <v>0</v>
      </c>
      <c r="HSL44" s="224">
        <f>'2-ORÇAMENTO'!HSN44</f>
        <v>0</v>
      </c>
      <c r="HSM44" s="225">
        <f>'2-ORÇAMENTO'!HSM44</f>
        <v>0</v>
      </c>
      <c r="HSN44" s="224">
        <f>'2-ORÇAMENTO'!HSP44</f>
        <v>0</v>
      </c>
      <c r="HSO44" s="225">
        <f>'2-ORÇAMENTO'!HSO44</f>
        <v>0</v>
      </c>
      <c r="HSP44" s="224">
        <f>'2-ORÇAMENTO'!HSR44</f>
        <v>0</v>
      </c>
      <c r="HSQ44" s="225">
        <f>'2-ORÇAMENTO'!HSQ44</f>
        <v>0</v>
      </c>
      <c r="HSR44" s="224">
        <f>'2-ORÇAMENTO'!HST44</f>
        <v>0</v>
      </c>
      <c r="HSS44" s="225">
        <f>'2-ORÇAMENTO'!HSS44</f>
        <v>0</v>
      </c>
      <c r="HST44" s="224">
        <f>'2-ORÇAMENTO'!HSV44</f>
        <v>0</v>
      </c>
      <c r="HSU44" s="225">
        <f>'2-ORÇAMENTO'!HSU44</f>
        <v>0</v>
      </c>
      <c r="HSV44" s="224">
        <f>'2-ORÇAMENTO'!HSX44</f>
        <v>0</v>
      </c>
      <c r="HSW44" s="225">
        <f>'2-ORÇAMENTO'!HSW44</f>
        <v>0</v>
      </c>
      <c r="HSX44" s="224">
        <f>'2-ORÇAMENTO'!HSZ44</f>
        <v>0</v>
      </c>
      <c r="HSY44" s="225">
        <f>'2-ORÇAMENTO'!HSY44</f>
        <v>0</v>
      </c>
      <c r="HSZ44" s="224">
        <f>'2-ORÇAMENTO'!HTB44</f>
        <v>0</v>
      </c>
      <c r="HTA44" s="225">
        <f>'2-ORÇAMENTO'!HTA44</f>
        <v>0</v>
      </c>
      <c r="HTB44" s="224">
        <f>'2-ORÇAMENTO'!HTD44</f>
        <v>0</v>
      </c>
      <c r="HTC44" s="225">
        <f>'2-ORÇAMENTO'!HTC44</f>
        <v>0</v>
      </c>
      <c r="HTD44" s="224">
        <f>'2-ORÇAMENTO'!HTF44</f>
        <v>0</v>
      </c>
      <c r="HTE44" s="225">
        <f>'2-ORÇAMENTO'!HTE44</f>
        <v>0</v>
      </c>
      <c r="HTF44" s="224">
        <f>'2-ORÇAMENTO'!HTH44</f>
        <v>0</v>
      </c>
      <c r="HTG44" s="225">
        <f>'2-ORÇAMENTO'!HTG44</f>
        <v>0</v>
      </c>
      <c r="HTH44" s="224">
        <f>'2-ORÇAMENTO'!HTJ44</f>
        <v>0</v>
      </c>
      <c r="HTI44" s="225">
        <f>'2-ORÇAMENTO'!HTI44</f>
        <v>0</v>
      </c>
      <c r="HTJ44" s="224">
        <f>'2-ORÇAMENTO'!HTL44</f>
        <v>0</v>
      </c>
      <c r="HTK44" s="225">
        <f>'2-ORÇAMENTO'!HTK44</f>
        <v>0</v>
      </c>
      <c r="HTL44" s="224">
        <f>'2-ORÇAMENTO'!HTN44</f>
        <v>0</v>
      </c>
      <c r="HTM44" s="225">
        <f>'2-ORÇAMENTO'!HTM44</f>
        <v>0</v>
      </c>
      <c r="HTN44" s="224">
        <f>'2-ORÇAMENTO'!HTP44</f>
        <v>0</v>
      </c>
      <c r="HTO44" s="225">
        <f>'2-ORÇAMENTO'!HTO44</f>
        <v>0</v>
      </c>
      <c r="HTP44" s="224">
        <f>'2-ORÇAMENTO'!HTR44</f>
        <v>0</v>
      </c>
      <c r="HTQ44" s="225">
        <f>'2-ORÇAMENTO'!HTQ44</f>
        <v>0</v>
      </c>
      <c r="HTR44" s="224">
        <f>'2-ORÇAMENTO'!HTT44</f>
        <v>0</v>
      </c>
      <c r="HTS44" s="225">
        <f>'2-ORÇAMENTO'!HTS44</f>
        <v>0</v>
      </c>
      <c r="HTT44" s="224">
        <f>'2-ORÇAMENTO'!HTV44</f>
        <v>0</v>
      </c>
      <c r="HTU44" s="225">
        <f>'2-ORÇAMENTO'!HTU44</f>
        <v>0</v>
      </c>
      <c r="HTV44" s="224">
        <f>'2-ORÇAMENTO'!HTX44</f>
        <v>0</v>
      </c>
      <c r="HTW44" s="225">
        <f>'2-ORÇAMENTO'!HTW44</f>
        <v>0</v>
      </c>
      <c r="HTX44" s="224">
        <f>'2-ORÇAMENTO'!HTZ44</f>
        <v>0</v>
      </c>
      <c r="HTY44" s="225">
        <f>'2-ORÇAMENTO'!HTY44</f>
        <v>0</v>
      </c>
      <c r="HTZ44" s="224">
        <f>'2-ORÇAMENTO'!HUB44</f>
        <v>0</v>
      </c>
      <c r="HUA44" s="225">
        <f>'2-ORÇAMENTO'!HUA44</f>
        <v>0</v>
      </c>
      <c r="HUB44" s="224">
        <f>'2-ORÇAMENTO'!HUD44</f>
        <v>0</v>
      </c>
      <c r="HUC44" s="225">
        <f>'2-ORÇAMENTO'!HUC44</f>
        <v>0</v>
      </c>
      <c r="HUD44" s="224">
        <f>'2-ORÇAMENTO'!HUF44</f>
        <v>0</v>
      </c>
      <c r="HUE44" s="225">
        <f>'2-ORÇAMENTO'!HUE44</f>
        <v>0</v>
      </c>
      <c r="HUF44" s="224">
        <f>'2-ORÇAMENTO'!HUH44</f>
        <v>0</v>
      </c>
      <c r="HUG44" s="225">
        <f>'2-ORÇAMENTO'!HUG44</f>
        <v>0</v>
      </c>
      <c r="HUH44" s="224">
        <f>'2-ORÇAMENTO'!HUJ44</f>
        <v>0</v>
      </c>
      <c r="HUI44" s="225">
        <f>'2-ORÇAMENTO'!HUI44</f>
        <v>0</v>
      </c>
      <c r="HUJ44" s="224">
        <f>'2-ORÇAMENTO'!HUL44</f>
        <v>0</v>
      </c>
      <c r="HUK44" s="225">
        <f>'2-ORÇAMENTO'!HUK44</f>
        <v>0</v>
      </c>
      <c r="HUL44" s="224">
        <f>'2-ORÇAMENTO'!HUN44</f>
        <v>0</v>
      </c>
      <c r="HUM44" s="225">
        <f>'2-ORÇAMENTO'!HUM44</f>
        <v>0</v>
      </c>
      <c r="HUN44" s="224">
        <f>'2-ORÇAMENTO'!HUP44</f>
        <v>0</v>
      </c>
      <c r="HUO44" s="225">
        <f>'2-ORÇAMENTO'!HUO44</f>
        <v>0</v>
      </c>
      <c r="HUP44" s="224">
        <f>'2-ORÇAMENTO'!HUR44</f>
        <v>0</v>
      </c>
      <c r="HUQ44" s="225">
        <f>'2-ORÇAMENTO'!HUQ44</f>
        <v>0</v>
      </c>
      <c r="HUR44" s="224">
        <f>'2-ORÇAMENTO'!HUT44</f>
        <v>0</v>
      </c>
      <c r="HUS44" s="225">
        <f>'2-ORÇAMENTO'!HUS44</f>
        <v>0</v>
      </c>
      <c r="HUT44" s="224">
        <f>'2-ORÇAMENTO'!HUV44</f>
        <v>0</v>
      </c>
      <c r="HUU44" s="225">
        <f>'2-ORÇAMENTO'!HUU44</f>
        <v>0</v>
      </c>
      <c r="HUV44" s="224">
        <f>'2-ORÇAMENTO'!HUX44</f>
        <v>0</v>
      </c>
      <c r="HUW44" s="225">
        <f>'2-ORÇAMENTO'!HUW44</f>
        <v>0</v>
      </c>
      <c r="HUX44" s="224">
        <f>'2-ORÇAMENTO'!HUZ44</f>
        <v>0</v>
      </c>
      <c r="HUY44" s="225">
        <f>'2-ORÇAMENTO'!HUY44</f>
        <v>0</v>
      </c>
      <c r="HUZ44" s="224">
        <f>'2-ORÇAMENTO'!HVB44</f>
        <v>0</v>
      </c>
      <c r="HVA44" s="225">
        <f>'2-ORÇAMENTO'!HVA44</f>
        <v>0</v>
      </c>
      <c r="HVB44" s="224">
        <f>'2-ORÇAMENTO'!HVD44</f>
        <v>0</v>
      </c>
      <c r="HVC44" s="225">
        <f>'2-ORÇAMENTO'!HVC44</f>
        <v>0</v>
      </c>
      <c r="HVD44" s="224">
        <f>'2-ORÇAMENTO'!HVF44</f>
        <v>0</v>
      </c>
      <c r="HVE44" s="225">
        <f>'2-ORÇAMENTO'!HVE44</f>
        <v>0</v>
      </c>
      <c r="HVF44" s="224">
        <f>'2-ORÇAMENTO'!HVH44</f>
        <v>0</v>
      </c>
      <c r="HVG44" s="225">
        <f>'2-ORÇAMENTO'!HVG44</f>
        <v>0</v>
      </c>
      <c r="HVH44" s="224">
        <f>'2-ORÇAMENTO'!HVJ44</f>
        <v>0</v>
      </c>
      <c r="HVI44" s="225">
        <f>'2-ORÇAMENTO'!HVI44</f>
        <v>0</v>
      </c>
      <c r="HVJ44" s="224">
        <f>'2-ORÇAMENTO'!HVL44</f>
        <v>0</v>
      </c>
      <c r="HVK44" s="225">
        <f>'2-ORÇAMENTO'!HVK44</f>
        <v>0</v>
      </c>
      <c r="HVL44" s="224">
        <f>'2-ORÇAMENTO'!HVN44</f>
        <v>0</v>
      </c>
      <c r="HVM44" s="225">
        <f>'2-ORÇAMENTO'!HVM44</f>
        <v>0</v>
      </c>
      <c r="HVN44" s="224">
        <f>'2-ORÇAMENTO'!HVP44</f>
        <v>0</v>
      </c>
      <c r="HVO44" s="225">
        <f>'2-ORÇAMENTO'!HVO44</f>
        <v>0</v>
      </c>
      <c r="HVP44" s="224">
        <f>'2-ORÇAMENTO'!HVR44</f>
        <v>0</v>
      </c>
      <c r="HVQ44" s="225">
        <f>'2-ORÇAMENTO'!HVQ44</f>
        <v>0</v>
      </c>
      <c r="HVR44" s="224">
        <f>'2-ORÇAMENTO'!HVT44</f>
        <v>0</v>
      </c>
      <c r="HVS44" s="225">
        <f>'2-ORÇAMENTO'!HVS44</f>
        <v>0</v>
      </c>
      <c r="HVT44" s="224">
        <f>'2-ORÇAMENTO'!HVV44</f>
        <v>0</v>
      </c>
      <c r="HVU44" s="225">
        <f>'2-ORÇAMENTO'!HVU44</f>
        <v>0</v>
      </c>
      <c r="HVV44" s="224">
        <f>'2-ORÇAMENTO'!HVX44</f>
        <v>0</v>
      </c>
      <c r="HVW44" s="225">
        <f>'2-ORÇAMENTO'!HVW44</f>
        <v>0</v>
      </c>
      <c r="HVX44" s="224">
        <f>'2-ORÇAMENTO'!HVZ44</f>
        <v>0</v>
      </c>
      <c r="HVY44" s="225">
        <f>'2-ORÇAMENTO'!HVY44</f>
        <v>0</v>
      </c>
      <c r="HVZ44" s="224">
        <f>'2-ORÇAMENTO'!HWB44</f>
        <v>0</v>
      </c>
      <c r="HWA44" s="225">
        <f>'2-ORÇAMENTO'!HWA44</f>
        <v>0</v>
      </c>
      <c r="HWB44" s="224">
        <f>'2-ORÇAMENTO'!HWD44</f>
        <v>0</v>
      </c>
      <c r="HWC44" s="225">
        <f>'2-ORÇAMENTO'!HWC44</f>
        <v>0</v>
      </c>
      <c r="HWD44" s="224">
        <f>'2-ORÇAMENTO'!HWF44</f>
        <v>0</v>
      </c>
      <c r="HWE44" s="225">
        <f>'2-ORÇAMENTO'!HWE44</f>
        <v>0</v>
      </c>
      <c r="HWF44" s="224">
        <f>'2-ORÇAMENTO'!HWH44</f>
        <v>0</v>
      </c>
      <c r="HWG44" s="225">
        <f>'2-ORÇAMENTO'!HWG44</f>
        <v>0</v>
      </c>
      <c r="HWH44" s="224">
        <f>'2-ORÇAMENTO'!HWJ44</f>
        <v>0</v>
      </c>
      <c r="HWI44" s="225">
        <f>'2-ORÇAMENTO'!HWI44</f>
        <v>0</v>
      </c>
      <c r="HWJ44" s="224">
        <f>'2-ORÇAMENTO'!HWL44</f>
        <v>0</v>
      </c>
      <c r="HWK44" s="225">
        <f>'2-ORÇAMENTO'!HWK44</f>
        <v>0</v>
      </c>
      <c r="HWL44" s="224">
        <f>'2-ORÇAMENTO'!HWN44</f>
        <v>0</v>
      </c>
      <c r="HWM44" s="225">
        <f>'2-ORÇAMENTO'!HWM44</f>
        <v>0</v>
      </c>
      <c r="HWN44" s="224">
        <f>'2-ORÇAMENTO'!HWP44</f>
        <v>0</v>
      </c>
      <c r="HWO44" s="225">
        <f>'2-ORÇAMENTO'!HWO44</f>
        <v>0</v>
      </c>
      <c r="HWP44" s="224">
        <f>'2-ORÇAMENTO'!HWR44</f>
        <v>0</v>
      </c>
      <c r="HWQ44" s="225">
        <f>'2-ORÇAMENTO'!HWQ44</f>
        <v>0</v>
      </c>
      <c r="HWR44" s="224">
        <f>'2-ORÇAMENTO'!HWT44</f>
        <v>0</v>
      </c>
      <c r="HWS44" s="225">
        <f>'2-ORÇAMENTO'!HWS44</f>
        <v>0</v>
      </c>
      <c r="HWT44" s="224">
        <f>'2-ORÇAMENTO'!HWV44</f>
        <v>0</v>
      </c>
      <c r="HWU44" s="225">
        <f>'2-ORÇAMENTO'!HWU44</f>
        <v>0</v>
      </c>
      <c r="HWV44" s="224">
        <f>'2-ORÇAMENTO'!HWX44</f>
        <v>0</v>
      </c>
      <c r="HWW44" s="225">
        <f>'2-ORÇAMENTO'!HWW44</f>
        <v>0</v>
      </c>
      <c r="HWX44" s="224">
        <f>'2-ORÇAMENTO'!HWZ44</f>
        <v>0</v>
      </c>
      <c r="HWY44" s="225">
        <f>'2-ORÇAMENTO'!HWY44</f>
        <v>0</v>
      </c>
      <c r="HWZ44" s="224">
        <f>'2-ORÇAMENTO'!HXB44</f>
        <v>0</v>
      </c>
      <c r="HXA44" s="225">
        <f>'2-ORÇAMENTO'!HXA44</f>
        <v>0</v>
      </c>
      <c r="HXB44" s="224">
        <f>'2-ORÇAMENTO'!HXD44</f>
        <v>0</v>
      </c>
      <c r="HXC44" s="225">
        <f>'2-ORÇAMENTO'!HXC44</f>
        <v>0</v>
      </c>
      <c r="HXD44" s="224">
        <f>'2-ORÇAMENTO'!HXF44</f>
        <v>0</v>
      </c>
      <c r="HXE44" s="225">
        <f>'2-ORÇAMENTO'!HXE44</f>
        <v>0</v>
      </c>
      <c r="HXF44" s="224">
        <f>'2-ORÇAMENTO'!HXH44</f>
        <v>0</v>
      </c>
      <c r="HXG44" s="225">
        <f>'2-ORÇAMENTO'!HXG44</f>
        <v>0</v>
      </c>
      <c r="HXH44" s="224">
        <f>'2-ORÇAMENTO'!HXJ44</f>
        <v>0</v>
      </c>
      <c r="HXI44" s="225">
        <f>'2-ORÇAMENTO'!HXI44</f>
        <v>0</v>
      </c>
      <c r="HXJ44" s="224">
        <f>'2-ORÇAMENTO'!HXL44</f>
        <v>0</v>
      </c>
      <c r="HXK44" s="225">
        <f>'2-ORÇAMENTO'!HXK44</f>
        <v>0</v>
      </c>
      <c r="HXL44" s="224">
        <f>'2-ORÇAMENTO'!HXN44</f>
        <v>0</v>
      </c>
      <c r="HXM44" s="225">
        <f>'2-ORÇAMENTO'!HXM44</f>
        <v>0</v>
      </c>
      <c r="HXN44" s="224">
        <f>'2-ORÇAMENTO'!HXP44</f>
        <v>0</v>
      </c>
      <c r="HXO44" s="225">
        <f>'2-ORÇAMENTO'!HXO44</f>
        <v>0</v>
      </c>
      <c r="HXP44" s="224">
        <f>'2-ORÇAMENTO'!HXR44</f>
        <v>0</v>
      </c>
      <c r="HXQ44" s="225">
        <f>'2-ORÇAMENTO'!HXQ44</f>
        <v>0</v>
      </c>
      <c r="HXR44" s="224">
        <f>'2-ORÇAMENTO'!HXT44</f>
        <v>0</v>
      </c>
      <c r="HXS44" s="225">
        <f>'2-ORÇAMENTO'!HXS44</f>
        <v>0</v>
      </c>
      <c r="HXT44" s="224">
        <f>'2-ORÇAMENTO'!HXV44</f>
        <v>0</v>
      </c>
      <c r="HXU44" s="225">
        <f>'2-ORÇAMENTO'!HXU44</f>
        <v>0</v>
      </c>
      <c r="HXV44" s="224">
        <f>'2-ORÇAMENTO'!HXX44</f>
        <v>0</v>
      </c>
      <c r="HXW44" s="225">
        <f>'2-ORÇAMENTO'!HXW44</f>
        <v>0</v>
      </c>
      <c r="HXX44" s="224">
        <f>'2-ORÇAMENTO'!HXZ44</f>
        <v>0</v>
      </c>
      <c r="HXY44" s="225">
        <f>'2-ORÇAMENTO'!HXY44</f>
        <v>0</v>
      </c>
      <c r="HXZ44" s="224">
        <f>'2-ORÇAMENTO'!HYB44</f>
        <v>0</v>
      </c>
      <c r="HYA44" s="225">
        <f>'2-ORÇAMENTO'!HYA44</f>
        <v>0</v>
      </c>
      <c r="HYB44" s="224">
        <f>'2-ORÇAMENTO'!HYD44</f>
        <v>0</v>
      </c>
      <c r="HYC44" s="225">
        <f>'2-ORÇAMENTO'!HYC44</f>
        <v>0</v>
      </c>
      <c r="HYD44" s="224">
        <f>'2-ORÇAMENTO'!HYF44</f>
        <v>0</v>
      </c>
      <c r="HYE44" s="225">
        <f>'2-ORÇAMENTO'!HYE44</f>
        <v>0</v>
      </c>
      <c r="HYF44" s="224">
        <f>'2-ORÇAMENTO'!HYH44</f>
        <v>0</v>
      </c>
      <c r="HYG44" s="225">
        <f>'2-ORÇAMENTO'!HYG44</f>
        <v>0</v>
      </c>
      <c r="HYH44" s="224">
        <f>'2-ORÇAMENTO'!HYJ44</f>
        <v>0</v>
      </c>
      <c r="HYI44" s="225">
        <f>'2-ORÇAMENTO'!HYI44</f>
        <v>0</v>
      </c>
      <c r="HYJ44" s="224">
        <f>'2-ORÇAMENTO'!HYL44</f>
        <v>0</v>
      </c>
      <c r="HYK44" s="225">
        <f>'2-ORÇAMENTO'!HYK44</f>
        <v>0</v>
      </c>
      <c r="HYL44" s="224">
        <f>'2-ORÇAMENTO'!HYN44</f>
        <v>0</v>
      </c>
      <c r="HYM44" s="225">
        <f>'2-ORÇAMENTO'!HYM44</f>
        <v>0</v>
      </c>
      <c r="HYN44" s="224">
        <f>'2-ORÇAMENTO'!HYP44</f>
        <v>0</v>
      </c>
      <c r="HYO44" s="225">
        <f>'2-ORÇAMENTO'!HYO44</f>
        <v>0</v>
      </c>
      <c r="HYP44" s="224">
        <f>'2-ORÇAMENTO'!HYR44</f>
        <v>0</v>
      </c>
      <c r="HYQ44" s="225">
        <f>'2-ORÇAMENTO'!HYQ44</f>
        <v>0</v>
      </c>
      <c r="HYR44" s="224">
        <f>'2-ORÇAMENTO'!HYT44</f>
        <v>0</v>
      </c>
      <c r="HYS44" s="225">
        <f>'2-ORÇAMENTO'!HYS44</f>
        <v>0</v>
      </c>
      <c r="HYT44" s="224">
        <f>'2-ORÇAMENTO'!HYV44</f>
        <v>0</v>
      </c>
      <c r="HYU44" s="225">
        <f>'2-ORÇAMENTO'!HYU44</f>
        <v>0</v>
      </c>
      <c r="HYV44" s="224">
        <f>'2-ORÇAMENTO'!HYX44</f>
        <v>0</v>
      </c>
      <c r="HYW44" s="225">
        <f>'2-ORÇAMENTO'!HYW44</f>
        <v>0</v>
      </c>
      <c r="HYX44" s="224">
        <f>'2-ORÇAMENTO'!HYZ44</f>
        <v>0</v>
      </c>
      <c r="HYY44" s="225">
        <f>'2-ORÇAMENTO'!HYY44</f>
        <v>0</v>
      </c>
      <c r="HYZ44" s="224">
        <f>'2-ORÇAMENTO'!HZB44</f>
        <v>0</v>
      </c>
      <c r="HZA44" s="225">
        <f>'2-ORÇAMENTO'!HZA44</f>
        <v>0</v>
      </c>
      <c r="HZB44" s="224">
        <f>'2-ORÇAMENTO'!HZD44</f>
        <v>0</v>
      </c>
      <c r="HZC44" s="225">
        <f>'2-ORÇAMENTO'!HZC44</f>
        <v>0</v>
      </c>
      <c r="HZD44" s="224">
        <f>'2-ORÇAMENTO'!HZF44</f>
        <v>0</v>
      </c>
      <c r="HZE44" s="225">
        <f>'2-ORÇAMENTO'!HZE44</f>
        <v>0</v>
      </c>
      <c r="HZF44" s="224">
        <f>'2-ORÇAMENTO'!HZH44</f>
        <v>0</v>
      </c>
      <c r="HZG44" s="225">
        <f>'2-ORÇAMENTO'!HZG44</f>
        <v>0</v>
      </c>
      <c r="HZH44" s="224">
        <f>'2-ORÇAMENTO'!HZJ44</f>
        <v>0</v>
      </c>
      <c r="HZI44" s="225">
        <f>'2-ORÇAMENTO'!HZI44</f>
        <v>0</v>
      </c>
      <c r="HZJ44" s="224">
        <f>'2-ORÇAMENTO'!HZL44</f>
        <v>0</v>
      </c>
      <c r="HZK44" s="225">
        <f>'2-ORÇAMENTO'!HZK44</f>
        <v>0</v>
      </c>
      <c r="HZL44" s="224">
        <f>'2-ORÇAMENTO'!HZN44</f>
        <v>0</v>
      </c>
      <c r="HZM44" s="225">
        <f>'2-ORÇAMENTO'!HZM44</f>
        <v>0</v>
      </c>
      <c r="HZN44" s="224">
        <f>'2-ORÇAMENTO'!HZP44</f>
        <v>0</v>
      </c>
      <c r="HZO44" s="225">
        <f>'2-ORÇAMENTO'!HZO44</f>
        <v>0</v>
      </c>
      <c r="HZP44" s="224">
        <f>'2-ORÇAMENTO'!HZR44</f>
        <v>0</v>
      </c>
      <c r="HZQ44" s="225">
        <f>'2-ORÇAMENTO'!HZQ44</f>
        <v>0</v>
      </c>
      <c r="HZR44" s="224">
        <f>'2-ORÇAMENTO'!HZT44</f>
        <v>0</v>
      </c>
      <c r="HZS44" s="225">
        <f>'2-ORÇAMENTO'!HZS44</f>
        <v>0</v>
      </c>
      <c r="HZT44" s="224">
        <f>'2-ORÇAMENTO'!HZV44</f>
        <v>0</v>
      </c>
      <c r="HZU44" s="225">
        <f>'2-ORÇAMENTO'!HZU44</f>
        <v>0</v>
      </c>
      <c r="HZV44" s="224">
        <f>'2-ORÇAMENTO'!HZX44</f>
        <v>0</v>
      </c>
      <c r="HZW44" s="225">
        <f>'2-ORÇAMENTO'!HZW44</f>
        <v>0</v>
      </c>
      <c r="HZX44" s="224">
        <f>'2-ORÇAMENTO'!HZZ44</f>
        <v>0</v>
      </c>
      <c r="HZY44" s="225">
        <f>'2-ORÇAMENTO'!HZY44</f>
        <v>0</v>
      </c>
      <c r="HZZ44" s="224">
        <f>'2-ORÇAMENTO'!IAB44</f>
        <v>0</v>
      </c>
      <c r="IAA44" s="225">
        <f>'2-ORÇAMENTO'!IAA44</f>
        <v>0</v>
      </c>
      <c r="IAB44" s="224">
        <f>'2-ORÇAMENTO'!IAD44</f>
        <v>0</v>
      </c>
      <c r="IAC44" s="225">
        <f>'2-ORÇAMENTO'!IAC44</f>
        <v>0</v>
      </c>
      <c r="IAD44" s="224">
        <f>'2-ORÇAMENTO'!IAF44</f>
        <v>0</v>
      </c>
      <c r="IAE44" s="225">
        <f>'2-ORÇAMENTO'!IAE44</f>
        <v>0</v>
      </c>
      <c r="IAF44" s="224">
        <f>'2-ORÇAMENTO'!IAH44</f>
        <v>0</v>
      </c>
      <c r="IAG44" s="225">
        <f>'2-ORÇAMENTO'!IAG44</f>
        <v>0</v>
      </c>
      <c r="IAH44" s="224">
        <f>'2-ORÇAMENTO'!IAJ44</f>
        <v>0</v>
      </c>
      <c r="IAI44" s="225">
        <f>'2-ORÇAMENTO'!IAI44</f>
        <v>0</v>
      </c>
      <c r="IAJ44" s="224">
        <f>'2-ORÇAMENTO'!IAL44</f>
        <v>0</v>
      </c>
      <c r="IAK44" s="225">
        <f>'2-ORÇAMENTO'!IAK44</f>
        <v>0</v>
      </c>
      <c r="IAL44" s="224">
        <f>'2-ORÇAMENTO'!IAN44</f>
        <v>0</v>
      </c>
      <c r="IAM44" s="225">
        <f>'2-ORÇAMENTO'!IAM44</f>
        <v>0</v>
      </c>
      <c r="IAN44" s="224">
        <f>'2-ORÇAMENTO'!IAP44</f>
        <v>0</v>
      </c>
      <c r="IAO44" s="225">
        <f>'2-ORÇAMENTO'!IAO44</f>
        <v>0</v>
      </c>
      <c r="IAP44" s="224">
        <f>'2-ORÇAMENTO'!IAR44</f>
        <v>0</v>
      </c>
      <c r="IAQ44" s="225">
        <f>'2-ORÇAMENTO'!IAQ44</f>
        <v>0</v>
      </c>
      <c r="IAR44" s="224">
        <f>'2-ORÇAMENTO'!IAT44</f>
        <v>0</v>
      </c>
      <c r="IAS44" s="225">
        <f>'2-ORÇAMENTO'!IAS44</f>
        <v>0</v>
      </c>
      <c r="IAT44" s="224">
        <f>'2-ORÇAMENTO'!IAV44</f>
        <v>0</v>
      </c>
      <c r="IAU44" s="225">
        <f>'2-ORÇAMENTO'!IAU44</f>
        <v>0</v>
      </c>
      <c r="IAV44" s="224">
        <f>'2-ORÇAMENTO'!IAX44</f>
        <v>0</v>
      </c>
      <c r="IAW44" s="225">
        <f>'2-ORÇAMENTO'!IAW44</f>
        <v>0</v>
      </c>
      <c r="IAX44" s="224">
        <f>'2-ORÇAMENTO'!IAZ44</f>
        <v>0</v>
      </c>
      <c r="IAY44" s="225">
        <f>'2-ORÇAMENTO'!IAY44</f>
        <v>0</v>
      </c>
      <c r="IAZ44" s="224">
        <f>'2-ORÇAMENTO'!IBB44</f>
        <v>0</v>
      </c>
      <c r="IBA44" s="225">
        <f>'2-ORÇAMENTO'!IBA44</f>
        <v>0</v>
      </c>
      <c r="IBB44" s="224">
        <f>'2-ORÇAMENTO'!IBD44</f>
        <v>0</v>
      </c>
      <c r="IBC44" s="225">
        <f>'2-ORÇAMENTO'!IBC44</f>
        <v>0</v>
      </c>
      <c r="IBD44" s="224">
        <f>'2-ORÇAMENTO'!IBF44</f>
        <v>0</v>
      </c>
      <c r="IBE44" s="225">
        <f>'2-ORÇAMENTO'!IBE44</f>
        <v>0</v>
      </c>
      <c r="IBF44" s="224">
        <f>'2-ORÇAMENTO'!IBH44</f>
        <v>0</v>
      </c>
      <c r="IBG44" s="225">
        <f>'2-ORÇAMENTO'!IBG44</f>
        <v>0</v>
      </c>
      <c r="IBH44" s="224">
        <f>'2-ORÇAMENTO'!IBJ44</f>
        <v>0</v>
      </c>
      <c r="IBI44" s="225">
        <f>'2-ORÇAMENTO'!IBI44</f>
        <v>0</v>
      </c>
      <c r="IBJ44" s="224">
        <f>'2-ORÇAMENTO'!IBL44</f>
        <v>0</v>
      </c>
      <c r="IBK44" s="225">
        <f>'2-ORÇAMENTO'!IBK44</f>
        <v>0</v>
      </c>
      <c r="IBL44" s="224">
        <f>'2-ORÇAMENTO'!IBN44</f>
        <v>0</v>
      </c>
      <c r="IBM44" s="225">
        <f>'2-ORÇAMENTO'!IBM44</f>
        <v>0</v>
      </c>
      <c r="IBN44" s="224">
        <f>'2-ORÇAMENTO'!IBP44</f>
        <v>0</v>
      </c>
      <c r="IBO44" s="225">
        <f>'2-ORÇAMENTO'!IBO44</f>
        <v>0</v>
      </c>
      <c r="IBP44" s="224">
        <f>'2-ORÇAMENTO'!IBR44</f>
        <v>0</v>
      </c>
      <c r="IBQ44" s="225">
        <f>'2-ORÇAMENTO'!IBQ44</f>
        <v>0</v>
      </c>
      <c r="IBR44" s="224">
        <f>'2-ORÇAMENTO'!IBT44</f>
        <v>0</v>
      </c>
      <c r="IBS44" s="225">
        <f>'2-ORÇAMENTO'!IBS44</f>
        <v>0</v>
      </c>
      <c r="IBT44" s="224">
        <f>'2-ORÇAMENTO'!IBV44</f>
        <v>0</v>
      </c>
      <c r="IBU44" s="225">
        <f>'2-ORÇAMENTO'!IBU44</f>
        <v>0</v>
      </c>
      <c r="IBV44" s="224">
        <f>'2-ORÇAMENTO'!IBX44</f>
        <v>0</v>
      </c>
      <c r="IBW44" s="225">
        <f>'2-ORÇAMENTO'!IBW44</f>
        <v>0</v>
      </c>
      <c r="IBX44" s="224">
        <f>'2-ORÇAMENTO'!IBZ44</f>
        <v>0</v>
      </c>
      <c r="IBY44" s="225">
        <f>'2-ORÇAMENTO'!IBY44</f>
        <v>0</v>
      </c>
      <c r="IBZ44" s="224">
        <f>'2-ORÇAMENTO'!ICB44</f>
        <v>0</v>
      </c>
      <c r="ICA44" s="225">
        <f>'2-ORÇAMENTO'!ICA44</f>
        <v>0</v>
      </c>
      <c r="ICB44" s="224">
        <f>'2-ORÇAMENTO'!ICD44</f>
        <v>0</v>
      </c>
      <c r="ICC44" s="225">
        <f>'2-ORÇAMENTO'!ICC44</f>
        <v>0</v>
      </c>
      <c r="ICD44" s="224">
        <f>'2-ORÇAMENTO'!ICF44</f>
        <v>0</v>
      </c>
      <c r="ICE44" s="225">
        <f>'2-ORÇAMENTO'!ICE44</f>
        <v>0</v>
      </c>
      <c r="ICF44" s="224">
        <f>'2-ORÇAMENTO'!ICH44</f>
        <v>0</v>
      </c>
      <c r="ICG44" s="225">
        <f>'2-ORÇAMENTO'!ICG44</f>
        <v>0</v>
      </c>
      <c r="ICH44" s="224">
        <f>'2-ORÇAMENTO'!ICJ44</f>
        <v>0</v>
      </c>
      <c r="ICI44" s="225">
        <f>'2-ORÇAMENTO'!ICI44</f>
        <v>0</v>
      </c>
      <c r="ICJ44" s="224">
        <f>'2-ORÇAMENTO'!ICL44</f>
        <v>0</v>
      </c>
      <c r="ICK44" s="225">
        <f>'2-ORÇAMENTO'!ICK44</f>
        <v>0</v>
      </c>
      <c r="ICL44" s="224">
        <f>'2-ORÇAMENTO'!ICN44</f>
        <v>0</v>
      </c>
      <c r="ICM44" s="225">
        <f>'2-ORÇAMENTO'!ICM44</f>
        <v>0</v>
      </c>
      <c r="ICN44" s="224">
        <f>'2-ORÇAMENTO'!ICP44</f>
        <v>0</v>
      </c>
      <c r="ICO44" s="225">
        <f>'2-ORÇAMENTO'!ICO44</f>
        <v>0</v>
      </c>
      <c r="ICP44" s="224">
        <f>'2-ORÇAMENTO'!ICR44</f>
        <v>0</v>
      </c>
      <c r="ICQ44" s="225">
        <f>'2-ORÇAMENTO'!ICQ44</f>
        <v>0</v>
      </c>
      <c r="ICR44" s="224">
        <f>'2-ORÇAMENTO'!ICT44</f>
        <v>0</v>
      </c>
      <c r="ICS44" s="225">
        <f>'2-ORÇAMENTO'!ICS44</f>
        <v>0</v>
      </c>
      <c r="ICT44" s="224">
        <f>'2-ORÇAMENTO'!ICV44</f>
        <v>0</v>
      </c>
      <c r="ICU44" s="225">
        <f>'2-ORÇAMENTO'!ICU44</f>
        <v>0</v>
      </c>
      <c r="ICV44" s="224">
        <f>'2-ORÇAMENTO'!ICX44</f>
        <v>0</v>
      </c>
      <c r="ICW44" s="225">
        <f>'2-ORÇAMENTO'!ICW44</f>
        <v>0</v>
      </c>
      <c r="ICX44" s="224">
        <f>'2-ORÇAMENTO'!ICZ44</f>
        <v>0</v>
      </c>
      <c r="ICY44" s="225">
        <f>'2-ORÇAMENTO'!ICY44</f>
        <v>0</v>
      </c>
      <c r="ICZ44" s="224">
        <f>'2-ORÇAMENTO'!IDB44</f>
        <v>0</v>
      </c>
      <c r="IDA44" s="225">
        <f>'2-ORÇAMENTO'!IDA44</f>
        <v>0</v>
      </c>
      <c r="IDB44" s="224">
        <f>'2-ORÇAMENTO'!IDD44</f>
        <v>0</v>
      </c>
      <c r="IDC44" s="225">
        <f>'2-ORÇAMENTO'!IDC44</f>
        <v>0</v>
      </c>
      <c r="IDD44" s="224">
        <f>'2-ORÇAMENTO'!IDF44</f>
        <v>0</v>
      </c>
      <c r="IDE44" s="225">
        <f>'2-ORÇAMENTO'!IDE44</f>
        <v>0</v>
      </c>
      <c r="IDF44" s="224">
        <f>'2-ORÇAMENTO'!IDH44</f>
        <v>0</v>
      </c>
      <c r="IDG44" s="225">
        <f>'2-ORÇAMENTO'!IDG44</f>
        <v>0</v>
      </c>
      <c r="IDH44" s="224">
        <f>'2-ORÇAMENTO'!IDJ44</f>
        <v>0</v>
      </c>
      <c r="IDI44" s="225">
        <f>'2-ORÇAMENTO'!IDI44</f>
        <v>0</v>
      </c>
      <c r="IDJ44" s="224">
        <f>'2-ORÇAMENTO'!IDL44</f>
        <v>0</v>
      </c>
      <c r="IDK44" s="225">
        <f>'2-ORÇAMENTO'!IDK44</f>
        <v>0</v>
      </c>
      <c r="IDL44" s="224">
        <f>'2-ORÇAMENTO'!IDN44</f>
        <v>0</v>
      </c>
      <c r="IDM44" s="225">
        <f>'2-ORÇAMENTO'!IDM44</f>
        <v>0</v>
      </c>
      <c r="IDN44" s="224">
        <f>'2-ORÇAMENTO'!IDP44</f>
        <v>0</v>
      </c>
      <c r="IDO44" s="225">
        <f>'2-ORÇAMENTO'!IDO44</f>
        <v>0</v>
      </c>
      <c r="IDP44" s="224">
        <f>'2-ORÇAMENTO'!IDR44</f>
        <v>0</v>
      </c>
      <c r="IDQ44" s="225">
        <f>'2-ORÇAMENTO'!IDQ44</f>
        <v>0</v>
      </c>
      <c r="IDR44" s="224">
        <f>'2-ORÇAMENTO'!IDT44</f>
        <v>0</v>
      </c>
      <c r="IDS44" s="225">
        <f>'2-ORÇAMENTO'!IDS44</f>
        <v>0</v>
      </c>
      <c r="IDT44" s="224">
        <f>'2-ORÇAMENTO'!IDV44</f>
        <v>0</v>
      </c>
      <c r="IDU44" s="225">
        <f>'2-ORÇAMENTO'!IDU44</f>
        <v>0</v>
      </c>
      <c r="IDV44" s="224">
        <f>'2-ORÇAMENTO'!IDX44</f>
        <v>0</v>
      </c>
      <c r="IDW44" s="225">
        <f>'2-ORÇAMENTO'!IDW44</f>
        <v>0</v>
      </c>
      <c r="IDX44" s="224">
        <f>'2-ORÇAMENTO'!IDZ44</f>
        <v>0</v>
      </c>
      <c r="IDY44" s="225">
        <f>'2-ORÇAMENTO'!IDY44</f>
        <v>0</v>
      </c>
      <c r="IDZ44" s="224">
        <f>'2-ORÇAMENTO'!IEB44</f>
        <v>0</v>
      </c>
      <c r="IEA44" s="225">
        <f>'2-ORÇAMENTO'!IEA44</f>
        <v>0</v>
      </c>
      <c r="IEB44" s="224">
        <f>'2-ORÇAMENTO'!IED44</f>
        <v>0</v>
      </c>
      <c r="IEC44" s="225">
        <f>'2-ORÇAMENTO'!IEC44</f>
        <v>0</v>
      </c>
      <c r="IED44" s="224">
        <f>'2-ORÇAMENTO'!IEF44</f>
        <v>0</v>
      </c>
      <c r="IEE44" s="225">
        <f>'2-ORÇAMENTO'!IEE44</f>
        <v>0</v>
      </c>
      <c r="IEF44" s="224">
        <f>'2-ORÇAMENTO'!IEH44</f>
        <v>0</v>
      </c>
      <c r="IEG44" s="225">
        <f>'2-ORÇAMENTO'!IEG44</f>
        <v>0</v>
      </c>
      <c r="IEH44" s="224">
        <f>'2-ORÇAMENTO'!IEJ44</f>
        <v>0</v>
      </c>
      <c r="IEI44" s="225">
        <f>'2-ORÇAMENTO'!IEI44</f>
        <v>0</v>
      </c>
      <c r="IEJ44" s="224">
        <f>'2-ORÇAMENTO'!IEL44</f>
        <v>0</v>
      </c>
      <c r="IEK44" s="225">
        <f>'2-ORÇAMENTO'!IEK44</f>
        <v>0</v>
      </c>
      <c r="IEL44" s="224">
        <f>'2-ORÇAMENTO'!IEN44</f>
        <v>0</v>
      </c>
      <c r="IEM44" s="225">
        <f>'2-ORÇAMENTO'!IEM44</f>
        <v>0</v>
      </c>
      <c r="IEN44" s="224">
        <f>'2-ORÇAMENTO'!IEP44</f>
        <v>0</v>
      </c>
      <c r="IEO44" s="225">
        <f>'2-ORÇAMENTO'!IEO44</f>
        <v>0</v>
      </c>
      <c r="IEP44" s="224">
        <f>'2-ORÇAMENTO'!IER44</f>
        <v>0</v>
      </c>
      <c r="IEQ44" s="225">
        <f>'2-ORÇAMENTO'!IEQ44</f>
        <v>0</v>
      </c>
      <c r="IER44" s="224">
        <f>'2-ORÇAMENTO'!IET44</f>
        <v>0</v>
      </c>
      <c r="IES44" s="225">
        <f>'2-ORÇAMENTO'!IES44</f>
        <v>0</v>
      </c>
      <c r="IET44" s="224">
        <f>'2-ORÇAMENTO'!IEV44</f>
        <v>0</v>
      </c>
      <c r="IEU44" s="225">
        <f>'2-ORÇAMENTO'!IEU44</f>
        <v>0</v>
      </c>
      <c r="IEV44" s="224">
        <f>'2-ORÇAMENTO'!IEX44</f>
        <v>0</v>
      </c>
      <c r="IEW44" s="225">
        <f>'2-ORÇAMENTO'!IEW44</f>
        <v>0</v>
      </c>
      <c r="IEX44" s="224">
        <f>'2-ORÇAMENTO'!IEZ44</f>
        <v>0</v>
      </c>
      <c r="IEY44" s="225">
        <f>'2-ORÇAMENTO'!IEY44</f>
        <v>0</v>
      </c>
      <c r="IEZ44" s="224">
        <f>'2-ORÇAMENTO'!IFB44</f>
        <v>0</v>
      </c>
      <c r="IFA44" s="225">
        <f>'2-ORÇAMENTO'!IFA44</f>
        <v>0</v>
      </c>
      <c r="IFB44" s="224">
        <f>'2-ORÇAMENTO'!IFD44</f>
        <v>0</v>
      </c>
      <c r="IFC44" s="225">
        <f>'2-ORÇAMENTO'!IFC44</f>
        <v>0</v>
      </c>
      <c r="IFD44" s="224">
        <f>'2-ORÇAMENTO'!IFF44</f>
        <v>0</v>
      </c>
      <c r="IFE44" s="225">
        <f>'2-ORÇAMENTO'!IFE44</f>
        <v>0</v>
      </c>
      <c r="IFF44" s="224">
        <f>'2-ORÇAMENTO'!IFH44</f>
        <v>0</v>
      </c>
      <c r="IFG44" s="225">
        <f>'2-ORÇAMENTO'!IFG44</f>
        <v>0</v>
      </c>
      <c r="IFH44" s="224">
        <f>'2-ORÇAMENTO'!IFJ44</f>
        <v>0</v>
      </c>
      <c r="IFI44" s="225">
        <f>'2-ORÇAMENTO'!IFI44</f>
        <v>0</v>
      </c>
      <c r="IFJ44" s="224">
        <f>'2-ORÇAMENTO'!IFL44</f>
        <v>0</v>
      </c>
      <c r="IFK44" s="225">
        <f>'2-ORÇAMENTO'!IFK44</f>
        <v>0</v>
      </c>
      <c r="IFL44" s="224">
        <f>'2-ORÇAMENTO'!IFN44</f>
        <v>0</v>
      </c>
      <c r="IFM44" s="225">
        <f>'2-ORÇAMENTO'!IFM44</f>
        <v>0</v>
      </c>
      <c r="IFN44" s="224">
        <f>'2-ORÇAMENTO'!IFP44</f>
        <v>0</v>
      </c>
      <c r="IFO44" s="225">
        <f>'2-ORÇAMENTO'!IFO44</f>
        <v>0</v>
      </c>
      <c r="IFP44" s="224">
        <f>'2-ORÇAMENTO'!IFR44</f>
        <v>0</v>
      </c>
      <c r="IFQ44" s="225">
        <f>'2-ORÇAMENTO'!IFQ44</f>
        <v>0</v>
      </c>
      <c r="IFR44" s="224">
        <f>'2-ORÇAMENTO'!IFT44</f>
        <v>0</v>
      </c>
      <c r="IFS44" s="225">
        <f>'2-ORÇAMENTO'!IFS44</f>
        <v>0</v>
      </c>
      <c r="IFT44" s="224">
        <f>'2-ORÇAMENTO'!IFV44</f>
        <v>0</v>
      </c>
      <c r="IFU44" s="225">
        <f>'2-ORÇAMENTO'!IFU44</f>
        <v>0</v>
      </c>
      <c r="IFV44" s="224">
        <f>'2-ORÇAMENTO'!IFX44</f>
        <v>0</v>
      </c>
      <c r="IFW44" s="225">
        <f>'2-ORÇAMENTO'!IFW44</f>
        <v>0</v>
      </c>
      <c r="IFX44" s="224">
        <f>'2-ORÇAMENTO'!IFZ44</f>
        <v>0</v>
      </c>
      <c r="IFY44" s="225">
        <f>'2-ORÇAMENTO'!IFY44</f>
        <v>0</v>
      </c>
      <c r="IFZ44" s="224">
        <f>'2-ORÇAMENTO'!IGB44</f>
        <v>0</v>
      </c>
      <c r="IGA44" s="225">
        <f>'2-ORÇAMENTO'!IGA44</f>
        <v>0</v>
      </c>
      <c r="IGB44" s="224">
        <f>'2-ORÇAMENTO'!IGD44</f>
        <v>0</v>
      </c>
      <c r="IGC44" s="225">
        <f>'2-ORÇAMENTO'!IGC44</f>
        <v>0</v>
      </c>
      <c r="IGD44" s="224">
        <f>'2-ORÇAMENTO'!IGF44</f>
        <v>0</v>
      </c>
      <c r="IGE44" s="225">
        <f>'2-ORÇAMENTO'!IGE44</f>
        <v>0</v>
      </c>
      <c r="IGF44" s="224">
        <f>'2-ORÇAMENTO'!IGH44</f>
        <v>0</v>
      </c>
      <c r="IGG44" s="225">
        <f>'2-ORÇAMENTO'!IGG44</f>
        <v>0</v>
      </c>
      <c r="IGH44" s="224">
        <f>'2-ORÇAMENTO'!IGJ44</f>
        <v>0</v>
      </c>
      <c r="IGI44" s="225">
        <f>'2-ORÇAMENTO'!IGI44</f>
        <v>0</v>
      </c>
      <c r="IGJ44" s="224">
        <f>'2-ORÇAMENTO'!IGL44</f>
        <v>0</v>
      </c>
      <c r="IGK44" s="225">
        <f>'2-ORÇAMENTO'!IGK44</f>
        <v>0</v>
      </c>
      <c r="IGL44" s="224">
        <f>'2-ORÇAMENTO'!IGN44</f>
        <v>0</v>
      </c>
      <c r="IGM44" s="225">
        <f>'2-ORÇAMENTO'!IGM44</f>
        <v>0</v>
      </c>
      <c r="IGN44" s="224">
        <f>'2-ORÇAMENTO'!IGP44</f>
        <v>0</v>
      </c>
      <c r="IGO44" s="225">
        <f>'2-ORÇAMENTO'!IGO44</f>
        <v>0</v>
      </c>
      <c r="IGP44" s="224">
        <f>'2-ORÇAMENTO'!IGR44</f>
        <v>0</v>
      </c>
      <c r="IGQ44" s="225">
        <f>'2-ORÇAMENTO'!IGQ44</f>
        <v>0</v>
      </c>
      <c r="IGR44" s="224">
        <f>'2-ORÇAMENTO'!IGT44</f>
        <v>0</v>
      </c>
      <c r="IGS44" s="225">
        <f>'2-ORÇAMENTO'!IGS44</f>
        <v>0</v>
      </c>
      <c r="IGT44" s="224">
        <f>'2-ORÇAMENTO'!IGV44</f>
        <v>0</v>
      </c>
      <c r="IGU44" s="225">
        <f>'2-ORÇAMENTO'!IGU44</f>
        <v>0</v>
      </c>
      <c r="IGV44" s="224">
        <f>'2-ORÇAMENTO'!IGX44</f>
        <v>0</v>
      </c>
      <c r="IGW44" s="225">
        <f>'2-ORÇAMENTO'!IGW44</f>
        <v>0</v>
      </c>
      <c r="IGX44" s="224">
        <f>'2-ORÇAMENTO'!IGZ44</f>
        <v>0</v>
      </c>
      <c r="IGY44" s="225">
        <f>'2-ORÇAMENTO'!IGY44</f>
        <v>0</v>
      </c>
      <c r="IGZ44" s="224">
        <f>'2-ORÇAMENTO'!IHB44</f>
        <v>0</v>
      </c>
      <c r="IHA44" s="225">
        <f>'2-ORÇAMENTO'!IHA44</f>
        <v>0</v>
      </c>
      <c r="IHB44" s="224">
        <f>'2-ORÇAMENTO'!IHD44</f>
        <v>0</v>
      </c>
      <c r="IHC44" s="225">
        <f>'2-ORÇAMENTO'!IHC44</f>
        <v>0</v>
      </c>
      <c r="IHD44" s="224">
        <f>'2-ORÇAMENTO'!IHF44</f>
        <v>0</v>
      </c>
      <c r="IHE44" s="225">
        <f>'2-ORÇAMENTO'!IHE44</f>
        <v>0</v>
      </c>
      <c r="IHF44" s="224">
        <f>'2-ORÇAMENTO'!IHH44</f>
        <v>0</v>
      </c>
      <c r="IHG44" s="225">
        <f>'2-ORÇAMENTO'!IHG44</f>
        <v>0</v>
      </c>
      <c r="IHH44" s="224">
        <f>'2-ORÇAMENTO'!IHJ44</f>
        <v>0</v>
      </c>
      <c r="IHI44" s="225">
        <f>'2-ORÇAMENTO'!IHI44</f>
        <v>0</v>
      </c>
      <c r="IHJ44" s="224">
        <f>'2-ORÇAMENTO'!IHL44</f>
        <v>0</v>
      </c>
      <c r="IHK44" s="225">
        <f>'2-ORÇAMENTO'!IHK44</f>
        <v>0</v>
      </c>
      <c r="IHL44" s="224">
        <f>'2-ORÇAMENTO'!IHN44</f>
        <v>0</v>
      </c>
      <c r="IHM44" s="225">
        <f>'2-ORÇAMENTO'!IHM44</f>
        <v>0</v>
      </c>
      <c r="IHN44" s="224">
        <f>'2-ORÇAMENTO'!IHP44</f>
        <v>0</v>
      </c>
      <c r="IHO44" s="225">
        <f>'2-ORÇAMENTO'!IHO44</f>
        <v>0</v>
      </c>
      <c r="IHP44" s="224">
        <f>'2-ORÇAMENTO'!IHR44</f>
        <v>0</v>
      </c>
      <c r="IHQ44" s="225">
        <f>'2-ORÇAMENTO'!IHQ44</f>
        <v>0</v>
      </c>
      <c r="IHR44" s="224">
        <f>'2-ORÇAMENTO'!IHT44</f>
        <v>0</v>
      </c>
      <c r="IHS44" s="225">
        <f>'2-ORÇAMENTO'!IHS44</f>
        <v>0</v>
      </c>
      <c r="IHT44" s="224">
        <f>'2-ORÇAMENTO'!IHV44</f>
        <v>0</v>
      </c>
      <c r="IHU44" s="225">
        <f>'2-ORÇAMENTO'!IHU44</f>
        <v>0</v>
      </c>
      <c r="IHV44" s="224">
        <f>'2-ORÇAMENTO'!IHX44</f>
        <v>0</v>
      </c>
      <c r="IHW44" s="225">
        <f>'2-ORÇAMENTO'!IHW44</f>
        <v>0</v>
      </c>
      <c r="IHX44" s="224">
        <f>'2-ORÇAMENTO'!IHZ44</f>
        <v>0</v>
      </c>
      <c r="IHY44" s="225">
        <f>'2-ORÇAMENTO'!IHY44</f>
        <v>0</v>
      </c>
      <c r="IHZ44" s="224">
        <f>'2-ORÇAMENTO'!IIB44</f>
        <v>0</v>
      </c>
      <c r="IIA44" s="225">
        <f>'2-ORÇAMENTO'!IIA44</f>
        <v>0</v>
      </c>
      <c r="IIB44" s="224">
        <f>'2-ORÇAMENTO'!IID44</f>
        <v>0</v>
      </c>
      <c r="IIC44" s="225">
        <f>'2-ORÇAMENTO'!IIC44</f>
        <v>0</v>
      </c>
      <c r="IID44" s="224">
        <f>'2-ORÇAMENTO'!IIF44</f>
        <v>0</v>
      </c>
      <c r="IIE44" s="225">
        <f>'2-ORÇAMENTO'!IIE44</f>
        <v>0</v>
      </c>
      <c r="IIF44" s="224">
        <f>'2-ORÇAMENTO'!IIH44</f>
        <v>0</v>
      </c>
      <c r="IIG44" s="225">
        <f>'2-ORÇAMENTO'!IIG44</f>
        <v>0</v>
      </c>
      <c r="IIH44" s="224">
        <f>'2-ORÇAMENTO'!IIJ44</f>
        <v>0</v>
      </c>
      <c r="III44" s="225">
        <f>'2-ORÇAMENTO'!III44</f>
        <v>0</v>
      </c>
      <c r="IIJ44" s="224">
        <f>'2-ORÇAMENTO'!IIL44</f>
        <v>0</v>
      </c>
      <c r="IIK44" s="225">
        <f>'2-ORÇAMENTO'!IIK44</f>
        <v>0</v>
      </c>
      <c r="IIL44" s="224">
        <f>'2-ORÇAMENTO'!IIN44</f>
        <v>0</v>
      </c>
      <c r="IIM44" s="225">
        <f>'2-ORÇAMENTO'!IIM44</f>
        <v>0</v>
      </c>
      <c r="IIN44" s="224">
        <f>'2-ORÇAMENTO'!IIP44</f>
        <v>0</v>
      </c>
      <c r="IIO44" s="225">
        <f>'2-ORÇAMENTO'!IIO44</f>
        <v>0</v>
      </c>
      <c r="IIP44" s="224">
        <f>'2-ORÇAMENTO'!IIR44</f>
        <v>0</v>
      </c>
      <c r="IIQ44" s="225">
        <f>'2-ORÇAMENTO'!IIQ44</f>
        <v>0</v>
      </c>
      <c r="IIR44" s="224">
        <f>'2-ORÇAMENTO'!IIT44</f>
        <v>0</v>
      </c>
      <c r="IIS44" s="225">
        <f>'2-ORÇAMENTO'!IIS44</f>
        <v>0</v>
      </c>
      <c r="IIT44" s="224">
        <f>'2-ORÇAMENTO'!IIV44</f>
        <v>0</v>
      </c>
      <c r="IIU44" s="225">
        <f>'2-ORÇAMENTO'!IIU44</f>
        <v>0</v>
      </c>
      <c r="IIV44" s="224">
        <f>'2-ORÇAMENTO'!IIX44</f>
        <v>0</v>
      </c>
      <c r="IIW44" s="225">
        <f>'2-ORÇAMENTO'!IIW44</f>
        <v>0</v>
      </c>
      <c r="IIX44" s="224">
        <f>'2-ORÇAMENTO'!IIZ44</f>
        <v>0</v>
      </c>
      <c r="IIY44" s="225">
        <f>'2-ORÇAMENTO'!IIY44</f>
        <v>0</v>
      </c>
      <c r="IIZ44" s="224">
        <f>'2-ORÇAMENTO'!IJB44</f>
        <v>0</v>
      </c>
      <c r="IJA44" s="225">
        <f>'2-ORÇAMENTO'!IJA44</f>
        <v>0</v>
      </c>
      <c r="IJB44" s="224">
        <f>'2-ORÇAMENTO'!IJD44</f>
        <v>0</v>
      </c>
      <c r="IJC44" s="225">
        <f>'2-ORÇAMENTO'!IJC44</f>
        <v>0</v>
      </c>
      <c r="IJD44" s="224">
        <f>'2-ORÇAMENTO'!IJF44</f>
        <v>0</v>
      </c>
      <c r="IJE44" s="225">
        <f>'2-ORÇAMENTO'!IJE44</f>
        <v>0</v>
      </c>
      <c r="IJF44" s="224">
        <f>'2-ORÇAMENTO'!IJH44</f>
        <v>0</v>
      </c>
      <c r="IJG44" s="225">
        <f>'2-ORÇAMENTO'!IJG44</f>
        <v>0</v>
      </c>
      <c r="IJH44" s="224">
        <f>'2-ORÇAMENTO'!IJJ44</f>
        <v>0</v>
      </c>
      <c r="IJI44" s="225">
        <f>'2-ORÇAMENTO'!IJI44</f>
        <v>0</v>
      </c>
      <c r="IJJ44" s="224">
        <f>'2-ORÇAMENTO'!IJL44</f>
        <v>0</v>
      </c>
      <c r="IJK44" s="225">
        <f>'2-ORÇAMENTO'!IJK44</f>
        <v>0</v>
      </c>
      <c r="IJL44" s="224">
        <f>'2-ORÇAMENTO'!IJN44</f>
        <v>0</v>
      </c>
      <c r="IJM44" s="225">
        <f>'2-ORÇAMENTO'!IJM44</f>
        <v>0</v>
      </c>
      <c r="IJN44" s="224">
        <f>'2-ORÇAMENTO'!IJP44</f>
        <v>0</v>
      </c>
      <c r="IJO44" s="225">
        <f>'2-ORÇAMENTO'!IJO44</f>
        <v>0</v>
      </c>
      <c r="IJP44" s="224">
        <f>'2-ORÇAMENTO'!IJR44</f>
        <v>0</v>
      </c>
      <c r="IJQ44" s="225">
        <f>'2-ORÇAMENTO'!IJQ44</f>
        <v>0</v>
      </c>
      <c r="IJR44" s="224">
        <f>'2-ORÇAMENTO'!IJT44</f>
        <v>0</v>
      </c>
      <c r="IJS44" s="225">
        <f>'2-ORÇAMENTO'!IJS44</f>
        <v>0</v>
      </c>
      <c r="IJT44" s="224">
        <f>'2-ORÇAMENTO'!IJV44</f>
        <v>0</v>
      </c>
      <c r="IJU44" s="225">
        <f>'2-ORÇAMENTO'!IJU44</f>
        <v>0</v>
      </c>
      <c r="IJV44" s="224">
        <f>'2-ORÇAMENTO'!IJX44</f>
        <v>0</v>
      </c>
      <c r="IJW44" s="225">
        <f>'2-ORÇAMENTO'!IJW44</f>
        <v>0</v>
      </c>
      <c r="IJX44" s="224">
        <f>'2-ORÇAMENTO'!IJZ44</f>
        <v>0</v>
      </c>
      <c r="IJY44" s="225">
        <f>'2-ORÇAMENTO'!IJY44</f>
        <v>0</v>
      </c>
      <c r="IJZ44" s="224">
        <f>'2-ORÇAMENTO'!IKB44</f>
        <v>0</v>
      </c>
      <c r="IKA44" s="225">
        <f>'2-ORÇAMENTO'!IKA44</f>
        <v>0</v>
      </c>
      <c r="IKB44" s="224">
        <f>'2-ORÇAMENTO'!IKD44</f>
        <v>0</v>
      </c>
      <c r="IKC44" s="225">
        <f>'2-ORÇAMENTO'!IKC44</f>
        <v>0</v>
      </c>
      <c r="IKD44" s="224">
        <f>'2-ORÇAMENTO'!IKF44</f>
        <v>0</v>
      </c>
      <c r="IKE44" s="225">
        <f>'2-ORÇAMENTO'!IKE44</f>
        <v>0</v>
      </c>
      <c r="IKF44" s="224">
        <f>'2-ORÇAMENTO'!IKH44</f>
        <v>0</v>
      </c>
      <c r="IKG44" s="225">
        <f>'2-ORÇAMENTO'!IKG44</f>
        <v>0</v>
      </c>
      <c r="IKH44" s="224">
        <f>'2-ORÇAMENTO'!IKJ44</f>
        <v>0</v>
      </c>
      <c r="IKI44" s="225">
        <f>'2-ORÇAMENTO'!IKI44</f>
        <v>0</v>
      </c>
      <c r="IKJ44" s="224">
        <f>'2-ORÇAMENTO'!IKL44</f>
        <v>0</v>
      </c>
      <c r="IKK44" s="225">
        <f>'2-ORÇAMENTO'!IKK44</f>
        <v>0</v>
      </c>
      <c r="IKL44" s="224">
        <f>'2-ORÇAMENTO'!IKN44</f>
        <v>0</v>
      </c>
      <c r="IKM44" s="225">
        <f>'2-ORÇAMENTO'!IKM44</f>
        <v>0</v>
      </c>
      <c r="IKN44" s="224">
        <f>'2-ORÇAMENTO'!IKP44</f>
        <v>0</v>
      </c>
      <c r="IKO44" s="225">
        <f>'2-ORÇAMENTO'!IKO44</f>
        <v>0</v>
      </c>
      <c r="IKP44" s="224">
        <f>'2-ORÇAMENTO'!IKR44</f>
        <v>0</v>
      </c>
      <c r="IKQ44" s="225">
        <f>'2-ORÇAMENTO'!IKQ44</f>
        <v>0</v>
      </c>
      <c r="IKR44" s="224">
        <f>'2-ORÇAMENTO'!IKT44</f>
        <v>0</v>
      </c>
      <c r="IKS44" s="225">
        <f>'2-ORÇAMENTO'!IKS44</f>
        <v>0</v>
      </c>
      <c r="IKT44" s="224">
        <f>'2-ORÇAMENTO'!IKV44</f>
        <v>0</v>
      </c>
      <c r="IKU44" s="225">
        <f>'2-ORÇAMENTO'!IKU44</f>
        <v>0</v>
      </c>
      <c r="IKV44" s="224">
        <f>'2-ORÇAMENTO'!IKX44</f>
        <v>0</v>
      </c>
      <c r="IKW44" s="225">
        <f>'2-ORÇAMENTO'!IKW44</f>
        <v>0</v>
      </c>
      <c r="IKX44" s="224">
        <f>'2-ORÇAMENTO'!IKZ44</f>
        <v>0</v>
      </c>
      <c r="IKY44" s="225">
        <f>'2-ORÇAMENTO'!IKY44</f>
        <v>0</v>
      </c>
      <c r="IKZ44" s="224">
        <f>'2-ORÇAMENTO'!ILB44</f>
        <v>0</v>
      </c>
      <c r="ILA44" s="225">
        <f>'2-ORÇAMENTO'!ILA44</f>
        <v>0</v>
      </c>
      <c r="ILB44" s="224">
        <f>'2-ORÇAMENTO'!ILD44</f>
        <v>0</v>
      </c>
      <c r="ILC44" s="225">
        <f>'2-ORÇAMENTO'!ILC44</f>
        <v>0</v>
      </c>
      <c r="ILD44" s="224">
        <f>'2-ORÇAMENTO'!ILF44</f>
        <v>0</v>
      </c>
      <c r="ILE44" s="225">
        <f>'2-ORÇAMENTO'!ILE44</f>
        <v>0</v>
      </c>
      <c r="ILF44" s="224">
        <f>'2-ORÇAMENTO'!ILH44</f>
        <v>0</v>
      </c>
      <c r="ILG44" s="225">
        <f>'2-ORÇAMENTO'!ILG44</f>
        <v>0</v>
      </c>
      <c r="ILH44" s="224">
        <f>'2-ORÇAMENTO'!ILJ44</f>
        <v>0</v>
      </c>
      <c r="ILI44" s="225">
        <f>'2-ORÇAMENTO'!ILI44</f>
        <v>0</v>
      </c>
      <c r="ILJ44" s="224">
        <f>'2-ORÇAMENTO'!ILL44</f>
        <v>0</v>
      </c>
      <c r="ILK44" s="225">
        <f>'2-ORÇAMENTO'!ILK44</f>
        <v>0</v>
      </c>
      <c r="ILL44" s="224">
        <f>'2-ORÇAMENTO'!ILN44</f>
        <v>0</v>
      </c>
      <c r="ILM44" s="225">
        <f>'2-ORÇAMENTO'!ILM44</f>
        <v>0</v>
      </c>
      <c r="ILN44" s="224">
        <f>'2-ORÇAMENTO'!ILP44</f>
        <v>0</v>
      </c>
      <c r="ILO44" s="225">
        <f>'2-ORÇAMENTO'!ILO44</f>
        <v>0</v>
      </c>
      <c r="ILP44" s="224">
        <f>'2-ORÇAMENTO'!ILR44</f>
        <v>0</v>
      </c>
      <c r="ILQ44" s="225">
        <f>'2-ORÇAMENTO'!ILQ44</f>
        <v>0</v>
      </c>
      <c r="ILR44" s="224">
        <f>'2-ORÇAMENTO'!ILT44</f>
        <v>0</v>
      </c>
      <c r="ILS44" s="225">
        <f>'2-ORÇAMENTO'!ILS44</f>
        <v>0</v>
      </c>
      <c r="ILT44" s="224">
        <f>'2-ORÇAMENTO'!ILV44</f>
        <v>0</v>
      </c>
      <c r="ILU44" s="225">
        <f>'2-ORÇAMENTO'!ILU44</f>
        <v>0</v>
      </c>
      <c r="ILV44" s="224">
        <f>'2-ORÇAMENTO'!ILX44</f>
        <v>0</v>
      </c>
      <c r="ILW44" s="225">
        <f>'2-ORÇAMENTO'!ILW44</f>
        <v>0</v>
      </c>
      <c r="ILX44" s="224">
        <f>'2-ORÇAMENTO'!ILZ44</f>
        <v>0</v>
      </c>
      <c r="ILY44" s="225">
        <f>'2-ORÇAMENTO'!ILY44</f>
        <v>0</v>
      </c>
      <c r="ILZ44" s="224">
        <f>'2-ORÇAMENTO'!IMB44</f>
        <v>0</v>
      </c>
      <c r="IMA44" s="225">
        <f>'2-ORÇAMENTO'!IMA44</f>
        <v>0</v>
      </c>
      <c r="IMB44" s="224">
        <f>'2-ORÇAMENTO'!IMD44</f>
        <v>0</v>
      </c>
      <c r="IMC44" s="225">
        <f>'2-ORÇAMENTO'!IMC44</f>
        <v>0</v>
      </c>
      <c r="IMD44" s="224">
        <f>'2-ORÇAMENTO'!IMF44</f>
        <v>0</v>
      </c>
      <c r="IME44" s="225">
        <f>'2-ORÇAMENTO'!IME44</f>
        <v>0</v>
      </c>
      <c r="IMF44" s="224">
        <f>'2-ORÇAMENTO'!IMH44</f>
        <v>0</v>
      </c>
      <c r="IMG44" s="225">
        <f>'2-ORÇAMENTO'!IMG44</f>
        <v>0</v>
      </c>
      <c r="IMH44" s="224">
        <f>'2-ORÇAMENTO'!IMJ44</f>
        <v>0</v>
      </c>
      <c r="IMI44" s="225">
        <f>'2-ORÇAMENTO'!IMI44</f>
        <v>0</v>
      </c>
      <c r="IMJ44" s="224">
        <f>'2-ORÇAMENTO'!IML44</f>
        <v>0</v>
      </c>
      <c r="IMK44" s="225">
        <f>'2-ORÇAMENTO'!IMK44</f>
        <v>0</v>
      </c>
      <c r="IML44" s="224">
        <f>'2-ORÇAMENTO'!IMN44</f>
        <v>0</v>
      </c>
      <c r="IMM44" s="225">
        <f>'2-ORÇAMENTO'!IMM44</f>
        <v>0</v>
      </c>
      <c r="IMN44" s="224">
        <f>'2-ORÇAMENTO'!IMP44</f>
        <v>0</v>
      </c>
      <c r="IMO44" s="225">
        <f>'2-ORÇAMENTO'!IMO44</f>
        <v>0</v>
      </c>
      <c r="IMP44" s="224">
        <f>'2-ORÇAMENTO'!IMR44</f>
        <v>0</v>
      </c>
      <c r="IMQ44" s="225">
        <f>'2-ORÇAMENTO'!IMQ44</f>
        <v>0</v>
      </c>
      <c r="IMR44" s="224">
        <f>'2-ORÇAMENTO'!IMT44</f>
        <v>0</v>
      </c>
      <c r="IMS44" s="225">
        <f>'2-ORÇAMENTO'!IMS44</f>
        <v>0</v>
      </c>
      <c r="IMT44" s="224">
        <f>'2-ORÇAMENTO'!IMV44</f>
        <v>0</v>
      </c>
      <c r="IMU44" s="225">
        <f>'2-ORÇAMENTO'!IMU44</f>
        <v>0</v>
      </c>
      <c r="IMV44" s="224">
        <f>'2-ORÇAMENTO'!IMX44</f>
        <v>0</v>
      </c>
      <c r="IMW44" s="225">
        <f>'2-ORÇAMENTO'!IMW44</f>
        <v>0</v>
      </c>
      <c r="IMX44" s="224">
        <f>'2-ORÇAMENTO'!IMZ44</f>
        <v>0</v>
      </c>
      <c r="IMY44" s="225">
        <f>'2-ORÇAMENTO'!IMY44</f>
        <v>0</v>
      </c>
      <c r="IMZ44" s="224">
        <f>'2-ORÇAMENTO'!INB44</f>
        <v>0</v>
      </c>
      <c r="INA44" s="225">
        <f>'2-ORÇAMENTO'!INA44</f>
        <v>0</v>
      </c>
      <c r="INB44" s="224">
        <f>'2-ORÇAMENTO'!IND44</f>
        <v>0</v>
      </c>
      <c r="INC44" s="225">
        <f>'2-ORÇAMENTO'!INC44</f>
        <v>0</v>
      </c>
      <c r="IND44" s="224">
        <f>'2-ORÇAMENTO'!INF44</f>
        <v>0</v>
      </c>
      <c r="INE44" s="225">
        <f>'2-ORÇAMENTO'!INE44</f>
        <v>0</v>
      </c>
      <c r="INF44" s="224">
        <f>'2-ORÇAMENTO'!INH44</f>
        <v>0</v>
      </c>
      <c r="ING44" s="225">
        <f>'2-ORÇAMENTO'!ING44</f>
        <v>0</v>
      </c>
      <c r="INH44" s="224">
        <f>'2-ORÇAMENTO'!INJ44</f>
        <v>0</v>
      </c>
      <c r="INI44" s="225">
        <f>'2-ORÇAMENTO'!INI44</f>
        <v>0</v>
      </c>
      <c r="INJ44" s="224">
        <f>'2-ORÇAMENTO'!INL44</f>
        <v>0</v>
      </c>
      <c r="INK44" s="225">
        <f>'2-ORÇAMENTO'!INK44</f>
        <v>0</v>
      </c>
      <c r="INL44" s="224">
        <f>'2-ORÇAMENTO'!INN44</f>
        <v>0</v>
      </c>
      <c r="INM44" s="225">
        <f>'2-ORÇAMENTO'!INM44</f>
        <v>0</v>
      </c>
      <c r="INN44" s="224">
        <f>'2-ORÇAMENTO'!INP44</f>
        <v>0</v>
      </c>
      <c r="INO44" s="225">
        <f>'2-ORÇAMENTO'!INO44</f>
        <v>0</v>
      </c>
      <c r="INP44" s="224">
        <f>'2-ORÇAMENTO'!INR44</f>
        <v>0</v>
      </c>
      <c r="INQ44" s="225">
        <f>'2-ORÇAMENTO'!INQ44</f>
        <v>0</v>
      </c>
      <c r="INR44" s="224">
        <f>'2-ORÇAMENTO'!INT44</f>
        <v>0</v>
      </c>
      <c r="INS44" s="225">
        <f>'2-ORÇAMENTO'!INS44</f>
        <v>0</v>
      </c>
      <c r="INT44" s="224">
        <f>'2-ORÇAMENTO'!INV44</f>
        <v>0</v>
      </c>
      <c r="INU44" s="225">
        <f>'2-ORÇAMENTO'!INU44</f>
        <v>0</v>
      </c>
      <c r="INV44" s="224">
        <f>'2-ORÇAMENTO'!INX44</f>
        <v>0</v>
      </c>
      <c r="INW44" s="225">
        <f>'2-ORÇAMENTO'!INW44</f>
        <v>0</v>
      </c>
      <c r="INX44" s="224">
        <f>'2-ORÇAMENTO'!INZ44</f>
        <v>0</v>
      </c>
      <c r="INY44" s="225">
        <f>'2-ORÇAMENTO'!INY44</f>
        <v>0</v>
      </c>
      <c r="INZ44" s="224">
        <f>'2-ORÇAMENTO'!IOB44</f>
        <v>0</v>
      </c>
      <c r="IOA44" s="225">
        <f>'2-ORÇAMENTO'!IOA44</f>
        <v>0</v>
      </c>
      <c r="IOB44" s="224">
        <f>'2-ORÇAMENTO'!IOD44</f>
        <v>0</v>
      </c>
      <c r="IOC44" s="225">
        <f>'2-ORÇAMENTO'!IOC44</f>
        <v>0</v>
      </c>
      <c r="IOD44" s="224">
        <f>'2-ORÇAMENTO'!IOF44</f>
        <v>0</v>
      </c>
      <c r="IOE44" s="225">
        <f>'2-ORÇAMENTO'!IOE44</f>
        <v>0</v>
      </c>
      <c r="IOF44" s="224">
        <f>'2-ORÇAMENTO'!IOH44</f>
        <v>0</v>
      </c>
      <c r="IOG44" s="225">
        <f>'2-ORÇAMENTO'!IOG44</f>
        <v>0</v>
      </c>
      <c r="IOH44" s="224">
        <f>'2-ORÇAMENTO'!IOJ44</f>
        <v>0</v>
      </c>
      <c r="IOI44" s="225">
        <f>'2-ORÇAMENTO'!IOI44</f>
        <v>0</v>
      </c>
      <c r="IOJ44" s="224">
        <f>'2-ORÇAMENTO'!IOL44</f>
        <v>0</v>
      </c>
      <c r="IOK44" s="225">
        <f>'2-ORÇAMENTO'!IOK44</f>
        <v>0</v>
      </c>
      <c r="IOL44" s="224">
        <f>'2-ORÇAMENTO'!ION44</f>
        <v>0</v>
      </c>
      <c r="IOM44" s="225">
        <f>'2-ORÇAMENTO'!IOM44</f>
        <v>0</v>
      </c>
      <c r="ION44" s="224">
        <f>'2-ORÇAMENTO'!IOP44</f>
        <v>0</v>
      </c>
      <c r="IOO44" s="225">
        <f>'2-ORÇAMENTO'!IOO44</f>
        <v>0</v>
      </c>
      <c r="IOP44" s="224">
        <f>'2-ORÇAMENTO'!IOR44</f>
        <v>0</v>
      </c>
      <c r="IOQ44" s="225">
        <f>'2-ORÇAMENTO'!IOQ44</f>
        <v>0</v>
      </c>
      <c r="IOR44" s="224">
        <f>'2-ORÇAMENTO'!IOT44</f>
        <v>0</v>
      </c>
      <c r="IOS44" s="225">
        <f>'2-ORÇAMENTO'!IOS44</f>
        <v>0</v>
      </c>
      <c r="IOT44" s="224">
        <f>'2-ORÇAMENTO'!IOV44</f>
        <v>0</v>
      </c>
      <c r="IOU44" s="225">
        <f>'2-ORÇAMENTO'!IOU44</f>
        <v>0</v>
      </c>
      <c r="IOV44" s="224">
        <f>'2-ORÇAMENTO'!IOX44</f>
        <v>0</v>
      </c>
      <c r="IOW44" s="225">
        <f>'2-ORÇAMENTO'!IOW44</f>
        <v>0</v>
      </c>
      <c r="IOX44" s="224">
        <f>'2-ORÇAMENTO'!IOZ44</f>
        <v>0</v>
      </c>
      <c r="IOY44" s="225">
        <f>'2-ORÇAMENTO'!IOY44</f>
        <v>0</v>
      </c>
      <c r="IOZ44" s="224">
        <f>'2-ORÇAMENTO'!IPB44</f>
        <v>0</v>
      </c>
      <c r="IPA44" s="225">
        <f>'2-ORÇAMENTO'!IPA44</f>
        <v>0</v>
      </c>
      <c r="IPB44" s="224">
        <f>'2-ORÇAMENTO'!IPD44</f>
        <v>0</v>
      </c>
      <c r="IPC44" s="225">
        <f>'2-ORÇAMENTO'!IPC44</f>
        <v>0</v>
      </c>
      <c r="IPD44" s="224">
        <f>'2-ORÇAMENTO'!IPF44</f>
        <v>0</v>
      </c>
      <c r="IPE44" s="225">
        <f>'2-ORÇAMENTO'!IPE44</f>
        <v>0</v>
      </c>
      <c r="IPF44" s="224">
        <f>'2-ORÇAMENTO'!IPH44</f>
        <v>0</v>
      </c>
      <c r="IPG44" s="225">
        <f>'2-ORÇAMENTO'!IPG44</f>
        <v>0</v>
      </c>
      <c r="IPH44" s="224">
        <f>'2-ORÇAMENTO'!IPJ44</f>
        <v>0</v>
      </c>
      <c r="IPI44" s="225">
        <f>'2-ORÇAMENTO'!IPI44</f>
        <v>0</v>
      </c>
      <c r="IPJ44" s="224">
        <f>'2-ORÇAMENTO'!IPL44</f>
        <v>0</v>
      </c>
      <c r="IPK44" s="225">
        <f>'2-ORÇAMENTO'!IPK44</f>
        <v>0</v>
      </c>
      <c r="IPL44" s="224">
        <f>'2-ORÇAMENTO'!IPN44</f>
        <v>0</v>
      </c>
      <c r="IPM44" s="225">
        <f>'2-ORÇAMENTO'!IPM44</f>
        <v>0</v>
      </c>
      <c r="IPN44" s="224">
        <f>'2-ORÇAMENTO'!IPP44</f>
        <v>0</v>
      </c>
      <c r="IPO44" s="225">
        <f>'2-ORÇAMENTO'!IPO44</f>
        <v>0</v>
      </c>
      <c r="IPP44" s="224">
        <f>'2-ORÇAMENTO'!IPR44</f>
        <v>0</v>
      </c>
      <c r="IPQ44" s="225">
        <f>'2-ORÇAMENTO'!IPQ44</f>
        <v>0</v>
      </c>
      <c r="IPR44" s="224">
        <f>'2-ORÇAMENTO'!IPT44</f>
        <v>0</v>
      </c>
      <c r="IPS44" s="225">
        <f>'2-ORÇAMENTO'!IPS44</f>
        <v>0</v>
      </c>
      <c r="IPT44" s="224">
        <f>'2-ORÇAMENTO'!IPV44</f>
        <v>0</v>
      </c>
      <c r="IPU44" s="225">
        <f>'2-ORÇAMENTO'!IPU44</f>
        <v>0</v>
      </c>
      <c r="IPV44" s="224">
        <f>'2-ORÇAMENTO'!IPX44</f>
        <v>0</v>
      </c>
      <c r="IPW44" s="225">
        <f>'2-ORÇAMENTO'!IPW44</f>
        <v>0</v>
      </c>
      <c r="IPX44" s="224">
        <f>'2-ORÇAMENTO'!IPZ44</f>
        <v>0</v>
      </c>
      <c r="IPY44" s="225">
        <f>'2-ORÇAMENTO'!IPY44</f>
        <v>0</v>
      </c>
      <c r="IPZ44" s="224">
        <f>'2-ORÇAMENTO'!IQB44</f>
        <v>0</v>
      </c>
      <c r="IQA44" s="225">
        <f>'2-ORÇAMENTO'!IQA44</f>
        <v>0</v>
      </c>
      <c r="IQB44" s="224">
        <f>'2-ORÇAMENTO'!IQD44</f>
        <v>0</v>
      </c>
      <c r="IQC44" s="225">
        <f>'2-ORÇAMENTO'!IQC44</f>
        <v>0</v>
      </c>
      <c r="IQD44" s="224">
        <f>'2-ORÇAMENTO'!IQF44</f>
        <v>0</v>
      </c>
      <c r="IQE44" s="225">
        <f>'2-ORÇAMENTO'!IQE44</f>
        <v>0</v>
      </c>
      <c r="IQF44" s="224">
        <f>'2-ORÇAMENTO'!IQH44</f>
        <v>0</v>
      </c>
      <c r="IQG44" s="225">
        <f>'2-ORÇAMENTO'!IQG44</f>
        <v>0</v>
      </c>
      <c r="IQH44" s="224">
        <f>'2-ORÇAMENTO'!IQJ44</f>
        <v>0</v>
      </c>
      <c r="IQI44" s="225">
        <f>'2-ORÇAMENTO'!IQI44</f>
        <v>0</v>
      </c>
      <c r="IQJ44" s="224">
        <f>'2-ORÇAMENTO'!IQL44</f>
        <v>0</v>
      </c>
      <c r="IQK44" s="225">
        <f>'2-ORÇAMENTO'!IQK44</f>
        <v>0</v>
      </c>
      <c r="IQL44" s="224">
        <f>'2-ORÇAMENTO'!IQN44</f>
        <v>0</v>
      </c>
      <c r="IQM44" s="225">
        <f>'2-ORÇAMENTO'!IQM44</f>
        <v>0</v>
      </c>
      <c r="IQN44" s="224">
        <f>'2-ORÇAMENTO'!IQP44</f>
        <v>0</v>
      </c>
      <c r="IQO44" s="225">
        <f>'2-ORÇAMENTO'!IQO44</f>
        <v>0</v>
      </c>
      <c r="IQP44" s="224">
        <f>'2-ORÇAMENTO'!IQR44</f>
        <v>0</v>
      </c>
      <c r="IQQ44" s="225">
        <f>'2-ORÇAMENTO'!IQQ44</f>
        <v>0</v>
      </c>
      <c r="IQR44" s="224">
        <f>'2-ORÇAMENTO'!IQT44</f>
        <v>0</v>
      </c>
      <c r="IQS44" s="225">
        <f>'2-ORÇAMENTO'!IQS44</f>
        <v>0</v>
      </c>
      <c r="IQT44" s="224">
        <f>'2-ORÇAMENTO'!IQV44</f>
        <v>0</v>
      </c>
      <c r="IQU44" s="225">
        <f>'2-ORÇAMENTO'!IQU44</f>
        <v>0</v>
      </c>
      <c r="IQV44" s="224">
        <f>'2-ORÇAMENTO'!IQX44</f>
        <v>0</v>
      </c>
      <c r="IQW44" s="225">
        <f>'2-ORÇAMENTO'!IQW44</f>
        <v>0</v>
      </c>
      <c r="IQX44" s="224">
        <f>'2-ORÇAMENTO'!IQZ44</f>
        <v>0</v>
      </c>
      <c r="IQY44" s="225">
        <f>'2-ORÇAMENTO'!IQY44</f>
        <v>0</v>
      </c>
      <c r="IQZ44" s="224">
        <f>'2-ORÇAMENTO'!IRB44</f>
        <v>0</v>
      </c>
      <c r="IRA44" s="225">
        <f>'2-ORÇAMENTO'!IRA44</f>
        <v>0</v>
      </c>
      <c r="IRB44" s="224">
        <f>'2-ORÇAMENTO'!IRD44</f>
        <v>0</v>
      </c>
      <c r="IRC44" s="225">
        <f>'2-ORÇAMENTO'!IRC44</f>
        <v>0</v>
      </c>
      <c r="IRD44" s="224">
        <f>'2-ORÇAMENTO'!IRF44</f>
        <v>0</v>
      </c>
      <c r="IRE44" s="225">
        <f>'2-ORÇAMENTO'!IRE44</f>
        <v>0</v>
      </c>
      <c r="IRF44" s="224">
        <f>'2-ORÇAMENTO'!IRH44</f>
        <v>0</v>
      </c>
      <c r="IRG44" s="225">
        <f>'2-ORÇAMENTO'!IRG44</f>
        <v>0</v>
      </c>
      <c r="IRH44" s="224">
        <f>'2-ORÇAMENTO'!IRJ44</f>
        <v>0</v>
      </c>
      <c r="IRI44" s="225">
        <f>'2-ORÇAMENTO'!IRI44</f>
        <v>0</v>
      </c>
      <c r="IRJ44" s="224">
        <f>'2-ORÇAMENTO'!IRL44</f>
        <v>0</v>
      </c>
      <c r="IRK44" s="225">
        <f>'2-ORÇAMENTO'!IRK44</f>
        <v>0</v>
      </c>
      <c r="IRL44" s="224">
        <f>'2-ORÇAMENTO'!IRN44</f>
        <v>0</v>
      </c>
      <c r="IRM44" s="225">
        <f>'2-ORÇAMENTO'!IRM44</f>
        <v>0</v>
      </c>
      <c r="IRN44" s="224">
        <f>'2-ORÇAMENTO'!IRP44</f>
        <v>0</v>
      </c>
      <c r="IRO44" s="225">
        <f>'2-ORÇAMENTO'!IRO44</f>
        <v>0</v>
      </c>
      <c r="IRP44" s="224">
        <f>'2-ORÇAMENTO'!IRR44</f>
        <v>0</v>
      </c>
      <c r="IRQ44" s="225">
        <f>'2-ORÇAMENTO'!IRQ44</f>
        <v>0</v>
      </c>
      <c r="IRR44" s="224">
        <f>'2-ORÇAMENTO'!IRT44</f>
        <v>0</v>
      </c>
      <c r="IRS44" s="225">
        <f>'2-ORÇAMENTO'!IRS44</f>
        <v>0</v>
      </c>
      <c r="IRT44" s="224">
        <f>'2-ORÇAMENTO'!IRV44</f>
        <v>0</v>
      </c>
      <c r="IRU44" s="225">
        <f>'2-ORÇAMENTO'!IRU44</f>
        <v>0</v>
      </c>
      <c r="IRV44" s="224">
        <f>'2-ORÇAMENTO'!IRX44</f>
        <v>0</v>
      </c>
      <c r="IRW44" s="225">
        <f>'2-ORÇAMENTO'!IRW44</f>
        <v>0</v>
      </c>
      <c r="IRX44" s="224">
        <f>'2-ORÇAMENTO'!IRZ44</f>
        <v>0</v>
      </c>
      <c r="IRY44" s="225">
        <f>'2-ORÇAMENTO'!IRY44</f>
        <v>0</v>
      </c>
      <c r="IRZ44" s="224">
        <f>'2-ORÇAMENTO'!ISB44</f>
        <v>0</v>
      </c>
      <c r="ISA44" s="225">
        <f>'2-ORÇAMENTO'!ISA44</f>
        <v>0</v>
      </c>
      <c r="ISB44" s="224">
        <f>'2-ORÇAMENTO'!ISD44</f>
        <v>0</v>
      </c>
      <c r="ISC44" s="225">
        <f>'2-ORÇAMENTO'!ISC44</f>
        <v>0</v>
      </c>
      <c r="ISD44" s="224">
        <f>'2-ORÇAMENTO'!ISF44</f>
        <v>0</v>
      </c>
      <c r="ISE44" s="225">
        <f>'2-ORÇAMENTO'!ISE44</f>
        <v>0</v>
      </c>
      <c r="ISF44" s="224">
        <f>'2-ORÇAMENTO'!ISH44</f>
        <v>0</v>
      </c>
      <c r="ISG44" s="225">
        <f>'2-ORÇAMENTO'!ISG44</f>
        <v>0</v>
      </c>
      <c r="ISH44" s="224">
        <f>'2-ORÇAMENTO'!ISJ44</f>
        <v>0</v>
      </c>
      <c r="ISI44" s="225">
        <f>'2-ORÇAMENTO'!ISI44</f>
        <v>0</v>
      </c>
      <c r="ISJ44" s="224">
        <f>'2-ORÇAMENTO'!ISL44</f>
        <v>0</v>
      </c>
      <c r="ISK44" s="225">
        <f>'2-ORÇAMENTO'!ISK44</f>
        <v>0</v>
      </c>
      <c r="ISL44" s="224">
        <f>'2-ORÇAMENTO'!ISN44</f>
        <v>0</v>
      </c>
      <c r="ISM44" s="225">
        <f>'2-ORÇAMENTO'!ISM44</f>
        <v>0</v>
      </c>
      <c r="ISN44" s="224">
        <f>'2-ORÇAMENTO'!ISP44</f>
        <v>0</v>
      </c>
      <c r="ISO44" s="225">
        <f>'2-ORÇAMENTO'!ISO44</f>
        <v>0</v>
      </c>
      <c r="ISP44" s="224">
        <f>'2-ORÇAMENTO'!ISR44</f>
        <v>0</v>
      </c>
      <c r="ISQ44" s="225">
        <f>'2-ORÇAMENTO'!ISQ44</f>
        <v>0</v>
      </c>
      <c r="ISR44" s="224">
        <f>'2-ORÇAMENTO'!IST44</f>
        <v>0</v>
      </c>
      <c r="ISS44" s="225">
        <f>'2-ORÇAMENTO'!ISS44</f>
        <v>0</v>
      </c>
      <c r="IST44" s="224">
        <f>'2-ORÇAMENTO'!ISV44</f>
        <v>0</v>
      </c>
      <c r="ISU44" s="225">
        <f>'2-ORÇAMENTO'!ISU44</f>
        <v>0</v>
      </c>
      <c r="ISV44" s="224">
        <f>'2-ORÇAMENTO'!ISX44</f>
        <v>0</v>
      </c>
      <c r="ISW44" s="225">
        <f>'2-ORÇAMENTO'!ISW44</f>
        <v>0</v>
      </c>
      <c r="ISX44" s="224">
        <f>'2-ORÇAMENTO'!ISZ44</f>
        <v>0</v>
      </c>
      <c r="ISY44" s="225">
        <f>'2-ORÇAMENTO'!ISY44</f>
        <v>0</v>
      </c>
      <c r="ISZ44" s="224">
        <f>'2-ORÇAMENTO'!ITB44</f>
        <v>0</v>
      </c>
      <c r="ITA44" s="225">
        <f>'2-ORÇAMENTO'!ITA44</f>
        <v>0</v>
      </c>
      <c r="ITB44" s="224">
        <f>'2-ORÇAMENTO'!ITD44</f>
        <v>0</v>
      </c>
      <c r="ITC44" s="225">
        <f>'2-ORÇAMENTO'!ITC44</f>
        <v>0</v>
      </c>
      <c r="ITD44" s="224">
        <f>'2-ORÇAMENTO'!ITF44</f>
        <v>0</v>
      </c>
      <c r="ITE44" s="225">
        <f>'2-ORÇAMENTO'!ITE44</f>
        <v>0</v>
      </c>
      <c r="ITF44" s="224">
        <f>'2-ORÇAMENTO'!ITH44</f>
        <v>0</v>
      </c>
      <c r="ITG44" s="225">
        <f>'2-ORÇAMENTO'!ITG44</f>
        <v>0</v>
      </c>
      <c r="ITH44" s="224">
        <f>'2-ORÇAMENTO'!ITJ44</f>
        <v>0</v>
      </c>
      <c r="ITI44" s="225">
        <f>'2-ORÇAMENTO'!ITI44</f>
        <v>0</v>
      </c>
      <c r="ITJ44" s="224">
        <f>'2-ORÇAMENTO'!ITL44</f>
        <v>0</v>
      </c>
      <c r="ITK44" s="225">
        <f>'2-ORÇAMENTO'!ITK44</f>
        <v>0</v>
      </c>
      <c r="ITL44" s="224">
        <f>'2-ORÇAMENTO'!ITN44</f>
        <v>0</v>
      </c>
      <c r="ITM44" s="225">
        <f>'2-ORÇAMENTO'!ITM44</f>
        <v>0</v>
      </c>
      <c r="ITN44" s="224">
        <f>'2-ORÇAMENTO'!ITP44</f>
        <v>0</v>
      </c>
      <c r="ITO44" s="225">
        <f>'2-ORÇAMENTO'!ITO44</f>
        <v>0</v>
      </c>
      <c r="ITP44" s="224">
        <f>'2-ORÇAMENTO'!ITR44</f>
        <v>0</v>
      </c>
      <c r="ITQ44" s="225">
        <f>'2-ORÇAMENTO'!ITQ44</f>
        <v>0</v>
      </c>
      <c r="ITR44" s="224">
        <f>'2-ORÇAMENTO'!ITT44</f>
        <v>0</v>
      </c>
      <c r="ITS44" s="225">
        <f>'2-ORÇAMENTO'!ITS44</f>
        <v>0</v>
      </c>
      <c r="ITT44" s="224">
        <f>'2-ORÇAMENTO'!ITV44</f>
        <v>0</v>
      </c>
      <c r="ITU44" s="225">
        <f>'2-ORÇAMENTO'!ITU44</f>
        <v>0</v>
      </c>
      <c r="ITV44" s="224">
        <f>'2-ORÇAMENTO'!ITX44</f>
        <v>0</v>
      </c>
      <c r="ITW44" s="225">
        <f>'2-ORÇAMENTO'!ITW44</f>
        <v>0</v>
      </c>
      <c r="ITX44" s="224">
        <f>'2-ORÇAMENTO'!ITZ44</f>
        <v>0</v>
      </c>
      <c r="ITY44" s="225">
        <f>'2-ORÇAMENTO'!ITY44</f>
        <v>0</v>
      </c>
      <c r="ITZ44" s="224">
        <f>'2-ORÇAMENTO'!IUB44</f>
        <v>0</v>
      </c>
      <c r="IUA44" s="225">
        <f>'2-ORÇAMENTO'!IUA44</f>
        <v>0</v>
      </c>
      <c r="IUB44" s="224">
        <f>'2-ORÇAMENTO'!IUD44</f>
        <v>0</v>
      </c>
      <c r="IUC44" s="225">
        <f>'2-ORÇAMENTO'!IUC44</f>
        <v>0</v>
      </c>
      <c r="IUD44" s="224">
        <f>'2-ORÇAMENTO'!IUF44</f>
        <v>0</v>
      </c>
      <c r="IUE44" s="225">
        <f>'2-ORÇAMENTO'!IUE44</f>
        <v>0</v>
      </c>
      <c r="IUF44" s="224">
        <f>'2-ORÇAMENTO'!IUH44</f>
        <v>0</v>
      </c>
      <c r="IUG44" s="225">
        <f>'2-ORÇAMENTO'!IUG44</f>
        <v>0</v>
      </c>
      <c r="IUH44" s="224">
        <f>'2-ORÇAMENTO'!IUJ44</f>
        <v>0</v>
      </c>
      <c r="IUI44" s="225">
        <f>'2-ORÇAMENTO'!IUI44</f>
        <v>0</v>
      </c>
      <c r="IUJ44" s="224">
        <f>'2-ORÇAMENTO'!IUL44</f>
        <v>0</v>
      </c>
      <c r="IUK44" s="225">
        <f>'2-ORÇAMENTO'!IUK44</f>
        <v>0</v>
      </c>
      <c r="IUL44" s="224">
        <f>'2-ORÇAMENTO'!IUN44</f>
        <v>0</v>
      </c>
      <c r="IUM44" s="225">
        <f>'2-ORÇAMENTO'!IUM44</f>
        <v>0</v>
      </c>
      <c r="IUN44" s="224">
        <f>'2-ORÇAMENTO'!IUP44</f>
        <v>0</v>
      </c>
      <c r="IUO44" s="225">
        <f>'2-ORÇAMENTO'!IUO44</f>
        <v>0</v>
      </c>
      <c r="IUP44" s="224">
        <f>'2-ORÇAMENTO'!IUR44</f>
        <v>0</v>
      </c>
      <c r="IUQ44" s="225">
        <f>'2-ORÇAMENTO'!IUQ44</f>
        <v>0</v>
      </c>
      <c r="IUR44" s="224">
        <f>'2-ORÇAMENTO'!IUT44</f>
        <v>0</v>
      </c>
      <c r="IUS44" s="225">
        <f>'2-ORÇAMENTO'!IUS44</f>
        <v>0</v>
      </c>
      <c r="IUT44" s="224">
        <f>'2-ORÇAMENTO'!IUV44</f>
        <v>0</v>
      </c>
      <c r="IUU44" s="225">
        <f>'2-ORÇAMENTO'!IUU44</f>
        <v>0</v>
      </c>
      <c r="IUV44" s="224">
        <f>'2-ORÇAMENTO'!IUX44</f>
        <v>0</v>
      </c>
      <c r="IUW44" s="225">
        <f>'2-ORÇAMENTO'!IUW44</f>
        <v>0</v>
      </c>
      <c r="IUX44" s="224">
        <f>'2-ORÇAMENTO'!IUZ44</f>
        <v>0</v>
      </c>
      <c r="IUY44" s="225">
        <f>'2-ORÇAMENTO'!IUY44</f>
        <v>0</v>
      </c>
      <c r="IUZ44" s="224">
        <f>'2-ORÇAMENTO'!IVB44</f>
        <v>0</v>
      </c>
      <c r="IVA44" s="225">
        <f>'2-ORÇAMENTO'!IVA44</f>
        <v>0</v>
      </c>
      <c r="IVB44" s="224">
        <f>'2-ORÇAMENTO'!IVD44</f>
        <v>0</v>
      </c>
      <c r="IVC44" s="225">
        <f>'2-ORÇAMENTO'!IVC44</f>
        <v>0</v>
      </c>
      <c r="IVD44" s="224">
        <f>'2-ORÇAMENTO'!IVF44</f>
        <v>0</v>
      </c>
      <c r="IVE44" s="225">
        <f>'2-ORÇAMENTO'!IVE44</f>
        <v>0</v>
      </c>
      <c r="IVF44" s="224">
        <f>'2-ORÇAMENTO'!IVH44</f>
        <v>0</v>
      </c>
      <c r="IVG44" s="225">
        <f>'2-ORÇAMENTO'!IVG44</f>
        <v>0</v>
      </c>
      <c r="IVH44" s="224">
        <f>'2-ORÇAMENTO'!IVJ44</f>
        <v>0</v>
      </c>
      <c r="IVI44" s="225">
        <f>'2-ORÇAMENTO'!IVI44</f>
        <v>0</v>
      </c>
      <c r="IVJ44" s="224">
        <f>'2-ORÇAMENTO'!IVL44</f>
        <v>0</v>
      </c>
      <c r="IVK44" s="225">
        <f>'2-ORÇAMENTO'!IVK44</f>
        <v>0</v>
      </c>
      <c r="IVL44" s="224">
        <f>'2-ORÇAMENTO'!IVN44</f>
        <v>0</v>
      </c>
      <c r="IVM44" s="225">
        <f>'2-ORÇAMENTO'!IVM44</f>
        <v>0</v>
      </c>
      <c r="IVN44" s="224">
        <f>'2-ORÇAMENTO'!IVP44</f>
        <v>0</v>
      </c>
      <c r="IVO44" s="225">
        <f>'2-ORÇAMENTO'!IVO44</f>
        <v>0</v>
      </c>
      <c r="IVP44" s="224">
        <f>'2-ORÇAMENTO'!IVR44</f>
        <v>0</v>
      </c>
      <c r="IVQ44" s="225">
        <f>'2-ORÇAMENTO'!IVQ44</f>
        <v>0</v>
      </c>
      <c r="IVR44" s="224">
        <f>'2-ORÇAMENTO'!IVT44</f>
        <v>0</v>
      </c>
      <c r="IVS44" s="225">
        <f>'2-ORÇAMENTO'!IVS44</f>
        <v>0</v>
      </c>
      <c r="IVT44" s="224">
        <f>'2-ORÇAMENTO'!IVV44</f>
        <v>0</v>
      </c>
      <c r="IVU44" s="225">
        <f>'2-ORÇAMENTO'!IVU44</f>
        <v>0</v>
      </c>
      <c r="IVV44" s="224">
        <f>'2-ORÇAMENTO'!IVX44</f>
        <v>0</v>
      </c>
      <c r="IVW44" s="225">
        <f>'2-ORÇAMENTO'!IVW44</f>
        <v>0</v>
      </c>
      <c r="IVX44" s="224">
        <f>'2-ORÇAMENTO'!IVZ44</f>
        <v>0</v>
      </c>
      <c r="IVY44" s="225">
        <f>'2-ORÇAMENTO'!IVY44</f>
        <v>0</v>
      </c>
      <c r="IVZ44" s="224">
        <f>'2-ORÇAMENTO'!IWB44</f>
        <v>0</v>
      </c>
      <c r="IWA44" s="225">
        <f>'2-ORÇAMENTO'!IWA44</f>
        <v>0</v>
      </c>
      <c r="IWB44" s="224">
        <f>'2-ORÇAMENTO'!IWD44</f>
        <v>0</v>
      </c>
      <c r="IWC44" s="225">
        <f>'2-ORÇAMENTO'!IWC44</f>
        <v>0</v>
      </c>
      <c r="IWD44" s="224">
        <f>'2-ORÇAMENTO'!IWF44</f>
        <v>0</v>
      </c>
      <c r="IWE44" s="225">
        <f>'2-ORÇAMENTO'!IWE44</f>
        <v>0</v>
      </c>
      <c r="IWF44" s="224">
        <f>'2-ORÇAMENTO'!IWH44</f>
        <v>0</v>
      </c>
      <c r="IWG44" s="225">
        <f>'2-ORÇAMENTO'!IWG44</f>
        <v>0</v>
      </c>
      <c r="IWH44" s="224">
        <f>'2-ORÇAMENTO'!IWJ44</f>
        <v>0</v>
      </c>
      <c r="IWI44" s="225">
        <f>'2-ORÇAMENTO'!IWI44</f>
        <v>0</v>
      </c>
      <c r="IWJ44" s="224">
        <f>'2-ORÇAMENTO'!IWL44</f>
        <v>0</v>
      </c>
      <c r="IWK44" s="225">
        <f>'2-ORÇAMENTO'!IWK44</f>
        <v>0</v>
      </c>
      <c r="IWL44" s="224">
        <f>'2-ORÇAMENTO'!IWN44</f>
        <v>0</v>
      </c>
      <c r="IWM44" s="225">
        <f>'2-ORÇAMENTO'!IWM44</f>
        <v>0</v>
      </c>
      <c r="IWN44" s="224">
        <f>'2-ORÇAMENTO'!IWP44</f>
        <v>0</v>
      </c>
      <c r="IWO44" s="225">
        <f>'2-ORÇAMENTO'!IWO44</f>
        <v>0</v>
      </c>
      <c r="IWP44" s="224">
        <f>'2-ORÇAMENTO'!IWR44</f>
        <v>0</v>
      </c>
      <c r="IWQ44" s="225">
        <f>'2-ORÇAMENTO'!IWQ44</f>
        <v>0</v>
      </c>
      <c r="IWR44" s="224">
        <f>'2-ORÇAMENTO'!IWT44</f>
        <v>0</v>
      </c>
      <c r="IWS44" s="225">
        <f>'2-ORÇAMENTO'!IWS44</f>
        <v>0</v>
      </c>
      <c r="IWT44" s="224">
        <f>'2-ORÇAMENTO'!IWV44</f>
        <v>0</v>
      </c>
      <c r="IWU44" s="225">
        <f>'2-ORÇAMENTO'!IWU44</f>
        <v>0</v>
      </c>
      <c r="IWV44" s="224">
        <f>'2-ORÇAMENTO'!IWX44</f>
        <v>0</v>
      </c>
      <c r="IWW44" s="225">
        <f>'2-ORÇAMENTO'!IWW44</f>
        <v>0</v>
      </c>
      <c r="IWX44" s="224">
        <f>'2-ORÇAMENTO'!IWZ44</f>
        <v>0</v>
      </c>
      <c r="IWY44" s="225">
        <f>'2-ORÇAMENTO'!IWY44</f>
        <v>0</v>
      </c>
      <c r="IWZ44" s="224">
        <f>'2-ORÇAMENTO'!IXB44</f>
        <v>0</v>
      </c>
      <c r="IXA44" s="225">
        <f>'2-ORÇAMENTO'!IXA44</f>
        <v>0</v>
      </c>
      <c r="IXB44" s="224">
        <f>'2-ORÇAMENTO'!IXD44</f>
        <v>0</v>
      </c>
      <c r="IXC44" s="225">
        <f>'2-ORÇAMENTO'!IXC44</f>
        <v>0</v>
      </c>
      <c r="IXD44" s="224">
        <f>'2-ORÇAMENTO'!IXF44</f>
        <v>0</v>
      </c>
      <c r="IXE44" s="225">
        <f>'2-ORÇAMENTO'!IXE44</f>
        <v>0</v>
      </c>
      <c r="IXF44" s="224">
        <f>'2-ORÇAMENTO'!IXH44</f>
        <v>0</v>
      </c>
      <c r="IXG44" s="225">
        <f>'2-ORÇAMENTO'!IXG44</f>
        <v>0</v>
      </c>
      <c r="IXH44" s="224">
        <f>'2-ORÇAMENTO'!IXJ44</f>
        <v>0</v>
      </c>
      <c r="IXI44" s="225">
        <f>'2-ORÇAMENTO'!IXI44</f>
        <v>0</v>
      </c>
      <c r="IXJ44" s="224">
        <f>'2-ORÇAMENTO'!IXL44</f>
        <v>0</v>
      </c>
      <c r="IXK44" s="225">
        <f>'2-ORÇAMENTO'!IXK44</f>
        <v>0</v>
      </c>
      <c r="IXL44" s="224">
        <f>'2-ORÇAMENTO'!IXN44</f>
        <v>0</v>
      </c>
      <c r="IXM44" s="225">
        <f>'2-ORÇAMENTO'!IXM44</f>
        <v>0</v>
      </c>
      <c r="IXN44" s="224">
        <f>'2-ORÇAMENTO'!IXP44</f>
        <v>0</v>
      </c>
      <c r="IXO44" s="225">
        <f>'2-ORÇAMENTO'!IXO44</f>
        <v>0</v>
      </c>
      <c r="IXP44" s="224">
        <f>'2-ORÇAMENTO'!IXR44</f>
        <v>0</v>
      </c>
      <c r="IXQ44" s="225">
        <f>'2-ORÇAMENTO'!IXQ44</f>
        <v>0</v>
      </c>
      <c r="IXR44" s="224">
        <f>'2-ORÇAMENTO'!IXT44</f>
        <v>0</v>
      </c>
      <c r="IXS44" s="225">
        <f>'2-ORÇAMENTO'!IXS44</f>
        <v>0</v>
      </c>
      <c r="IXT44" s="224">
        <f>'2-ORÇAMENTO'!IXV44</f>
        <v>0</v>
      </c>
      <c r="IXU44" s="225">
        <f>'2-ORÇAMENTO'!IXU44</f>
        <v>0</v>
      </c>
      <c r="IXV44" s="224">
        <f>'2-ORÇAMENTO'!IXX44</f>
        <v>0</v>
      </c>
      <c r="IXW44" s="225">
        <f>'2-ORÇAMENTO'!IXW44</f>
        <v>0</v>
      </c>
      <c r="IXX44" s="224">
        <f>'2-ORÇAMENTO'!IXZ44</f>
        <v>0</v>
      </c>
      <c r="IXY44" s="225">
        <f>'2-ORÇAMENTO'!IXY44</f>
        <v>0</v>
      </c>
      <c r="IXZ44" s="224">
        <f>'2-ORÇAMENTO'!IYB44</f>
        <v>0</v>
      </c>
      <c r="IYA44" s="225">
        <f>'2-ORÇAMENTO'!IYA44</f>
        <v>0</v>
      </c>
      <c r="IYB44" s="224">
        <f>'2-ORÇAMENTO'!IYD44</f>
        <v>0</v>
      </c>
      <c r="IYC44" s="225">
        <f>'2-ORÇAMENTO'!IYC44</f>
        <v>0</v>
      </c>
      <c r="IYD44" s="224">
        <f>'2-ORÇAMENTO'!IYF44</f>
        <v>0</v>
      </c>
      <c r="IYE44" s="225">
        <f>'2-ORÇAMENTO'!IYE44</f>
        <v>0</v>
      </c>
      <c r="IYF44" s="224">
        <f>'2-ORÇAMENTO'!IYH44</f>
        <v>0</v>
      </c>
      <c r="IYG44" s="225">
        <f>'2-ORÇAMENTO'!IYG44</f>
        <v>0</v>
      </c>
      <c r="IYH44" s="224">
        <f>'2-ORÇAMENTO'!IYJ44</f>
        <v>0</v>
      </c>
      <c r="IYI44" s="225">
        <f>'2-ORÇAMENTO'!IYI44</f>
        <v>0</v>
      </c>
      <c r="IYJ44" s="224">
        <f>'2-ORÇAMENTO'!IYL44</f>
        <v>0</v>
      </c>
      <c r="IYK44" s="225">
        <f>'2-ORÇAMENTO'!IYK44</f>
        <v>0</v>
      </c>
      <c r="IYL44" s="224">
        <f>'2-ORÇAMENTO'!IYN44</f>
        <v>0</v>
      </c>
      <c r="IYM44" s="225">
        <f>'2-ORÇAMENTO'!IYM44</f>
        <v>0</v>
      </c>
      <c r="IYN44" s="224">
        <f>'2-ORÇAMENTO'!IYP44</f>
        <v>0</v>
      </c>
      <c r="IYO44" s="225">
        <f>'2-ORÇAMENTO'!IYO44</f>
        <v>0</v>
      </c>
      <c r="IYP44" s="224">
        <f>'2-ORÇAMENTO'!IYR44</f>
        <v>0</v>
      </c>
      <c r="IYQ44" s="225">
        <f>'2-ORÇAMENTO'!IYQ44</f>
        <v>0</v>
      </c>
      <c r="IYR44" s="224">
        <f>'2-ORÇAMENTO'!IYT44</f>
        <v>0</v>
      </c>
      <c r="IYS44" s="225">
        <f>'2-ORÇAMENTO'!IYS44</f>
        <v>0</v>
      </c>
      <c r="IYT44" s="224">
        <f>'2-ORÇAMENTO'!IYV44</f>
        <v>0</v>
      </c>
      <c r="IYU44" s="225">
        <f>'2-ORÇAMENTO'!IYU44</f>
        <v>0</v>
      </c>
      <c r="IYV44" s="224">
        <f>'2-ORÇAMENTO'!IYX44</f>
        <v>0</v>
      </c>
      <c r="IYW44" s="225">
        <f>'2-ORÇAMENTO'!IYW44</f>
        <v>0</v>
      </c>
      <c r="IYX44" s="224">
        <f>'2-ORÇAMENTO'!IYZ44</f>
        <v>0</v>
      </c>
      <c r="IYY44" s="225">
        <f>'2-ORÇAMENTO'!IYY44</f>
        <v>0</v>
      </c>
      <c r="IYZ44" s="224">
        <f>'2-ORÇAMENTO'!IZB44</f>
        <v>0</v>
      </c>
      <c r="IZA44" s="225">
        <f>'2-ORÇAMENTO'!IZA44</f>
        <v>0</v>
      </c>
      <c r="IZB44" s="224">
        <f>'2-ORÇAMENTO'!IZD44</f>
        <v>0</v>
      </c>
      <c r="IZC44" s="225">
        <f>'2-ORÇAMENTO'!IZC44</f>
        <v>0</v>
      </c>
      <c r="IZD44" s="224">
        <f>'2-ORÇAMENTO'!IZF44</f>
        <v>0</v>
      </c>
      <c r="IZE44" s="225">
        <f>'2-ORÇAMENTO'!IZE44</f>
        <v>0</v>
      </c>
      <c r="IZF44" s="224">
        <f>'2-ORÇAMENTO'!IZH44</f>
        <v>0</v>
      </c>
      <c r="IZG44" s="225">
        <f>'2-ORÇAMENTO'!IZG44</f>
        <v>0</v>
      </c>
      <c r="IZH44" s="224">
        <f>'2-ORÇAMENTO'!IZJ44</f>
        <v>0</v>
      </c>
      <c r="IZI44" s="225">
        <f>'2-ORÇAMENTO'!IZI44</f>
        <v>0</v>
      </c>
      <c r="IZJ44" s="224">
        <f>'2-ORÇAMENTO'!IZL44</f>
        <v>0</v>
      </c>
      <c r="IZK44" s="225">
        <f>'2-ORÇAMENTO'!IZK44</f>
        <v>0</v>
      </c>
      <c r="IZL44" s="224">
        <f>'2-ORÇAMENTO'!IZN44</f>
        <v>0</v>
      </c>
      <c r="IZM44" s="225">
        <f>'2-ORÇAMENTO'!IZM44</f>
        <v>0</v>
      </c>
      <c r="IZN44" s="224">
        <f>'2-ORÇAMENTO'!IZP44</f>
        <v>0</v>
      </c>
      <c r="IZO44" s="225">
        <f>'2-ORÇAMENTO'!IZO44</f>
        <v>0</v>
      </c>
      <c r="IZP44" s="224">
        <f>'2-ORÇAMENTO'!IZR44</f>
        <v>0</v>
      </c>
      <c r="IZQ44" s="225">
        <f>'2-ORÇAMENTO'!IZQ44</f>
        <v>0</v>
      </c>
      <c r="IZR44" s="224">
        <f>'2-ORÇAMENTO'!IZT44</f>
        <v>0</v>
      </c>
      <c r="IZS44" s="225">
        <f>'2-ORÇAMENTO'!IZS44</f>
        <v>0</v>
      </c>
      <c r="IZT44" s="224">
        <f>'2-ORÇAMENTO'!IZV44</f>
        <v>0</v>
      </c>
      <c r="IZU44" s="225">
        <f>'2-ORÇAMENTO'!IZU44</f>
        <v>0</v>
      </c>
      <c r="IZV44" s="224">
        <f>'2-ORÇAMENTO'!IZX44</f>
        <v>0</v>
      </c>
      <c r="IZW44" s="225">
        <f>'2-ORÇAMENTO'!IZW44</f>
        <v>0</v>
      </c>
      <c r="IZX44" s="224">
        <f>'2-ORÇAMENTO'!IZZ44</f>
        <v>0</v>
      </c>
      <c r="IZY44" s="225">
        <f>'2-ORÇAMENTO'!IZY44</f>
        <v>0</v>
      </c>
      <c r="IZZ44" s="224">
        <f>'2-ORÇAMENTO'!JAB44</f>
        <v>0</v>
      </c>
      <c r="JAA44" s="225">
        <f>'2-ORÇAMENTO'!JAA44</f>
        <v>0</v>
      </c>
      <c r="JAB44" s="224">
        <f>'2-ORÇAMENTO'!JAD44</f>
        <v>0</v>
      </c>
      <c r="JAC44" s="225">
        <f>'2-ORÇAMENTO'!JAC44</f>
        <v>0</v>
      </c>
      <c r="JAD44" s="224">
        <f>'2-ORÇAMENTO'!JAF44</f>
        <v>0</v>
      </c>
      <c r="JAE44" s="225">
        <f>'2-ORÇAMENTO'!JAE44</f>
        <v>0</v>
      </c>
      <c r="JAF44" s="224">
        <f>'2-ORÇAMENTO'!JAH44</f>
        <v>0</v>
      </c>
      <c r="JAG44" s="225">
        <f>'2-ORÇAMENTO'!JAG44</f>
        <v>0</v>
      </c>
      <c r="JAH44" s="224">
        <f>'2-ORÇAMENTO'!JAJ44</f>
        <v>0</v>
      </c>
      <c r="JAI44" s="225">
        <f>'2-ORÇAMENTO'!JAI44</f>
        <v>0</v>
      </c>
      <c r="JAJ44" s="224">
        <f>'2-ORÇAMENTO'!JAL44</f>
        <v>0</v>
      </c>
      <c r="JAK44" s="225">
        <f>'2-ORÇAMENTO'!JAK44</f>
        <v>0</v>
      </c>
      <c r="JAL44" s="224">
        <f>'2-ORÇAMENTO'!JAN44</f>
        <v>0</v>
      </c>
      <c r="JAM44" s="225">
        <f>'2-ORÇAMENTO'!JAM44</f>
        <v>0</v>
      </c>
      <c r="JAN44" s="224">
        <f>'2-ORÇAMENTO'!JAP44</f>
        <v>0</v>
      </c>
      <c r="JAO44" s="225">
        <f>'2-ORÇAMENTO'!JAO44</f>
        <v>0</v>
      </c>
      <c r="JAP44" s="224">
        <f>'2-ORÇAMENTO'!JAR44</f>
        <v>0</v>
      </c>
      <c r="JAQ44" s="225">
        <f>'2-ORÇAMENTO'!JAQ44</f>
        <v>0</v>
      </c>
      <c r="JAR44" s="224">
        <f>'2-ORÇAMENTO'!JAT44</f>
        <v>0</v>
      </c>
      <c r="JAS44" s="225">
        <f>'2-ORÇAMENTO'!JAS44</f>
        <v>0</v>
      </c>
      <c r="JAT44" s="224">
        <f>'2-ORÇAMENTO'!JAV44</f>
        <v>0</v>
      </c>
      <c r="JAU44" s="225">
        <f>'2-ORÇAMENTO'!JAU44</f>
        <v>0</v>
      </c>
      <c r="JAV44" s="224">
        <f>'2-ORÇAMENTO'!JAX44</f>
        <v>0</v>
      </c>
      <c r="JAW44" s="225">
        <f>'2-ORÇAMENTO'!JAW44</f>
        <v>0</v>
      </c>
      <c r="JAX44" s="224">
        <f>'2-ORÇAMENTO'!JAZ44</f>
        <v>0</v>
      </c>
      <c r="JAY44" s="225">
        <f>'2-ORÇAMENTO'!JAY44</f>
        <v>0</v>
      </c>
      <c r="JAZ44" s="224">
        <f>'2-ORÇAMENTO'!JBB44</f>
        <v>0</v>
      </c>
      <c r="JBA44" s="225">
        <f>'2-ORÇAMENTO'!JBA44</f>
        <v>0</v>
      </c>
      <c r="JBB44" s="224">
        <f>'2-ORÇAMENTO'!JBD44</f>
        <v>0</v>
      </c>
      <c r="JBC44" s="225">
        <f>'2-ORÇAMENTO'!JBC44</f>
        <v>0</v>
      </c>
      <c r="JBD44" s="224">
        <f>'2-ORÇAMENTO'!JBF44</f>
        <v>0</v>
      </c>
      <c r="JBE44" s="225">
        <f>'2-ORÇAMENTO'!JBE44</f>
        <v>0</v>
      </c>
      <c r="JBF44" s="224">
        <f>'2-ORÇAMENTO'!JBH44</f>
        <v>0</v>
      </c>
      <c r="JBG44" s="225">
        <f>'2-ORÇAMENTO'!JBG44</f>
        <v>0</v>
      </c>
      <c r="JBH44" s="224">
        <f>'2-ORÇAMENTO'!JBJ44</f>
        <v>0</v>
      </c>
      <c r="JBI44" s="225">
        <f>'2-ORÇAMENTO'!JBI44</f>
        <v>0</v>
      </c>
      <c r="JBJ44" s="224">
        <f>'2-ORÇAMENTO'!JBL44</f>
        <v>0</v>
      </c>
      <c r="JBK44" s="225">
        <f>'2-ORÇAMENTO'!JBK44</f>
        <v>0</v>
      </c>
      <c r="JBL44" s="224">
        <f>'2-ORÇAMENTO'!JBN44</f>
        <v>0</v>
      </c>
      <c r="JBM44" s="225">
        <f>'2-ORÇAMENTO'!JBM44</f>
        <v>0</v>
      </c>
      <c r="JBN44" s="224">
        <f>'2-ORÇAMENTO'!JBP44</f>
        <v>0</v>
      </c>
      <c r="JBO44" s="225">
        <f>'2-ORÇAMENTO'!JBO44</f>
        <v>0</v>
      </c>
      <c r="JBP44" s="224">
        <f>'2-ORÇAMENTO'!JBR44</f>
        <v>0</v>
      </c>
      <c r="JBQ44" s="225">
        <f>'2-ORÇAMENTO'!JBQ44</f>
        <v>0</v>
      </c>
      <c r="JBR44" s="224">
        <f>'2-ORÇAMENTO'!JBT44</f>
        <v>0</v>
      </c>
      <c r="JBS44" s="225">
        <f>'2-ORÇAMENTO'!JBS44</f>
        <v>0</v>
      </c>
      <c r="JBT44" s="224">
        <f>'2-ORÇAMENTO'!JBV44</f>
        <v>0</v>
      </c>
      <c r="JBU44" s="225">
        <f>'2-ORÇAMENTO'!JBU44</f>
        <v>0</v>
      </c>
      <c r="JBV44" s="224">
        <f>'2-ORÇAMENTO'!JBX44</f>
        <v>0</v>
      </c>
      <c r="JBW44" s="225">
        <f>'2-ORÇAMENTO'!JBW44</f>
        <v>0</v>
      </c>
      <c r="JBX44" s="224">
        <f>'2-ORÇAMENTO'!JBZ44</f>
        <v>0</v>
      </c>
      <c r="JBY44" s="225">
        <f>'2-ORÇAMENTO'!JBY44</f>
        <v>0</v>
      </c>
      <c r="JBZ44" s="224">
        <f>'2-ORÇAMENTO'!JCB44</f>
        <v>0</v>
      </c>
      <c r="JCA44" s="225">
        <f>'2-ORÇAMENTO'!JCA44</f>
        <v>0</v>
      </c>
      <c r="JCB44" s="224">
        <f>'2-ORÇAMENTO'!JCD44</f>
        <v>0</v>
      </c>
      <c r="JCC44" s="225">
        <f>'2-ORÇAMENTO'!JCC44</f>
        <v>0</v>
      </c>
      <c r="JCD44" s="224">
        <f>'2-ORÇAMENTO'!JCF44</f>
        <v>0</v>
      </c>
      <c r="JCE44" s="225">
        <f>'2-ORÇAMENTO'!JCE44</f>
        <v>0</v>
      </c>
      <c r="JCF44" s="224">
        <f>'2-ORÇAMENTO'!JCH44</f>
        <v>0</v>
      </c>
      <c r="JCG44" s="225">
        <f>'2-ORÇAMENTO'!JCG44</f>
        <v>0</v>
      </c>
      <c r="JCH44" s="224">
        <f>'2-ORÇAMENTO'!JCJ44</f>
        <v>0</v>
      </c>
      <c r="JCI44" s="225">
        <f>'2-ORÇAMENTO'!JCI44</f>
        <v>0</v>
      </c>
      <c r="JCJ44" s="224">
        <f>'2-ORÇAMENTO'!JCL44</f>
        <v>0</v>
      </c>
      <c r="JCK44" s="225">
        <f>'2-ORÇAMENTO'!JCK44</f>
        <v>0</v>
      </c>
      <c r="JCL44" s="224">
        <f>'2-ORÇAMENTO'!JCN44</f>
        <v>0</v>
      </c>
      <c r="JCM44" s="225">
        <f>'2-ORÇAMENTO'!JCM44</f>
        <v>0</v>
      </c>
      <c r="JCN44" s="224">
        <f>'2-ORÇAMENTO'!JCP44</f>
        <v>0</v>
      </c>
      <c r="JCO44" s="225">
        <f>'2-ORÇAMENTO'!JCO44</f>
        <v>0</v>
      </c>
      <c r="JCP44" s="224">
        <f>'2-ORÇAMENTO'!JCR44</f>
        <v>0</v>
      </c>
      <c r="JCQ44" s="225">
        <f>'2-ORÇAMENTO'!JCQ44</f>
        <v>0</v>
      </c>
      <c r="JCR44" s="224">
        <f>'2-ORÇAMENTO'!JCT44</f>
        <v>0</v>
      </c>
      <c r="JCS44" s="225">
        <f>'2-ORÇAMENTO'!JCS44</f>
        <v>0</v>
      </c>
      <c r="JCT44" s="224">
        <f>'2-ORÇAMENTO'!JCV44</f>
        <v>0</v>
      </c>
      <c r="JCU44" s="225">
        <f>'2-ORÇAMENTO'!JCU44</f>
        <v>0</v>
      </c>
      <c r="JCV44" s="224">
        <f>'2-ORÇAMENTO'!JCX44</f>
        <v>0</v>
      </c>
      <c r="JCW44" s="225">
        <f>'2-ORÇAMENTO'!JCW44</f>
        <v>0</v>
      </c>
      <c r="JCX44" s="224">
        <f>'2-ORÇAMENTO'!JCZ44</f>
        <v>0</v>
      </c>
      <c r="JCY44" s="225">
        <f>'2-ORÇAMENTO'!JCY44</f>
        <v>0</v>
      </c>
      <c r="JCZ44" s="224">
        <f>'2-ORÇAMENTO'!JDB44</f>
        <v>0</v>
      </c>
      <c r="JDA44" s="225">
        <f>'2-ORÇAMENTO'!JDA44</f>
        <v>0</v>
      </c>
      <c r="JDB44" s="224">
        <f>'2-ORÇAMENTO'!JDD44</f>
        <v>0</v>
      </c>
      <c r="JDC44" s="225">
        <f>'2-ORÇAMENTO'!JDC44</f>
        <v>0</v>
      </c>
      <c r="JDD44" s="224">
        <f>'2-ORÇAMENTO'!JDF44</f>
        <v>0</v>
      </c>
      <c r="JDE44" s="225">
        <f>'2-ORÇAMENTO'!JDE44</f>
        <v>0</v>
      </c>
      <c r="JDF44" s="224">
        <f>'2-ORÇAMENTO'!JDH44</f>
        <v>0</v>
      </c>
      <c r="JDG44" s="225">
        <f>'2-ORÇAMENTO'!JDG44</f>
        <v>0</v>
      </c>
      <c r="JDH44" s="224">
        <f>'2-ORÇAMENTO'!JDJ44</f>
        <v>0</v>
      </c>
      <c r="JDI44" s="225">
        <f>'2-ORÇAMENTO'!JDI44</f>
        <v>0</v>
      </c>
      <c r="JDJ44" s="224">
        <f>'2-ORÇAMENTO'!JDL44</f>
        <v>0</v>
      </c>
      <c r="JDK44" s="225">
        <f>'2-ORÇAMENTO'!JDK44</f>
        <v>0</v>
      </c>
      <c r="JDL44" s="224">
        <f>'2-ORÇAMENTO'!JDN44</f>
        <v>0</v>
      </c>
      <c r="JDM44" s="225">
        <f>'2-ORÇAMENTO'!JDM44</f>
        <v>0</v>
      </c>
      <c r="JDN44" s="224">
        <f>'2-ORÇAMENTO'!JDP44</f>
        <v>0</v>
      </c>
      <c r="JDO44" s="225">
        <f>'2-ORÇAMENTO'!JDO44</f>
        <v>0</v>
      </c>
      <c r="JDP44" s="224">
        <f>'2-ORÇAMENTO'!JDR44</f>
        <v>0</v>
      </c>
      <c r="JDQ44" s="225">
        <f>'2-ORÇAMENTO'!JDQ44</f>
        <v>0</v>
      </c>
      <c r="JDR44" s="224">
        <f>'2-ORÇAMENTO'!JDT44</f>
        <v>0</v>
      </c>
      <c r="JDS44" s="225">
        <f>'2-ORÇAMENTO'!JDS44</f>
        <v>0</v>
      </c>
      <c r="JDT44" s="224">
        <f>'2-ORÇAMENTO'!JDV44</f>
        <v>0</v>
      </c>
      <c r="JDU44" s="225">
        <f>'2-ORÇAMENTO'!JDU44</f>
        <v>0</v>
      </c>
      <c r="JDV44" s="224">
        <f>'2-ORÇAMENTO'!JDX44</f>
        <v>0</v>
      </c>
      <c r="JDW44" s="225">
        <f>'2-ORÇAMENTO'!JDW44</f>
        <v>0</v>
      </c>
      <c r="JDX44" s="224">
        <f>'2-ORÇAMENTO'!JDZ44</f>
        <v>0</v>
      </c>
      <c r="JDY44" s="225">
        <f>'2-ORÇAMENTO'!JDY44</f>
        <v>0</v>
      </c>
      <c r="JDZ44" s="224">
        <f>'2-ORÇAMENTO'!JEB44</f>
        <v>0</v>
      </c>
      <c r="JEA44" s="225">
        <f>'2-ORÇAMENTO'!JEA44</f>
        <v>0</v>
      </c>
      <c r="JEB44" s="224">
        <f>'2-ORÇAMENTO'!JED44</f>
        <v>0</v>
      </c>
      <c r="JEC44" s="225">
        <f>'2-ORÇAMENTO'!JEC44</f>
        <v>0</v>
      </c>
      <c r="JED44" s="224">
        <f>'2-ORÇAMENTO'!JEF44</f>
        <v>0</v>
      </c>
      <c r="JEE44" s="225">
        <f>'2-ORÇAMENTO'!JEE44</f>
        <v>0</v>
      </c>
      <c r="JEF44" s="224">
        <f>'2-ORÇAMENTO'!JEH44</f>
        <v>0</v>
      </c>
      <c r="JEG44" s="225">
        <f>'2-ORÇAMENTO'!JEG44</f>
        <v>0</v>
      </c>
      <c r="JEH44" s="224">
        <f>'2-ORÇAMENTO'!JEJ44</f>
        <v>0</v>
      </c>
      <c r="JEI44" s="225">
        <f>'2-ORÇAMENTO'!JEI44</f>
        <v>0</v>
      </c>
      <c r="JEJ44" s="224">
        <f>'2-ORÇAMENTO'!JEL44</f>
        <v>0</v>
      </c>
      <c r="JEK44" s="225">
        <f>'2-ORÇAMENTO'!JEK44</f>
        <v>0</v>
      </c>
      <c r="JEL44" s="224">
        <f>'2-ORÇAMENTO'!JEN44</f>
        <v>0</v>
      </c>
      <c r="JEM44" s="225">
        <f>'2-ORÇAMENTO'!JEM44</f>
        <v>0</v>
      </c>
      <c r="JEN44" s="224">
        <f>'2-ORÇAMENTO'!JEP44</f>
        <v>0</v>
      </c>
      <c r="JEO44" s="225">
        <f>'2-ORÇAMENTO'!JEO44</f>
        <v>0</v>
      </c>
      <c r="JEP44" s="224">
        <f>'2-ORÇAMENTO'!JER44</f>
        <v>0</v>
      </c>
      <c r="JEQ44" s="225">
        <f>'2-ORÇAMENTO'!JEQ44</f>
        <v>0</v>
      </c>
      <c r="JER44" s="224">
        <f>'2-ORÇAMENTO'!JET44</f>
        <v>0</v>
      </c>
      <c r="JES44" s="225">
        <f>'2-ORÇAMENTO'!JES44</f>
        <v>0</v>
      </c>
      <c r="JET44" s="224">
        <f>'2-ORÇAMENTO'!JEV44</f>
        <v>0</v>
      </c>
      <c r="JEU44" s="225">
        <f>'2-ORÇAMENTO'!JEU44</f>
        <v>0</v>
      </c>
      <c r="JEV44" s="224">
        <f>'2-ORÇAMENTO'!JEX44</f>
        <v>0</v>
      </c>
      <c r="JEW44" s="225">
        <f>'2-ORÇAMENTO'!JEW44</f>
        <v>0</v>
      </c>
      <c r="JEX44" s="224">
        <f>'2-ORÇAMENTO'!JEZ44</f>
        <v>0</v>
      </c>
      <c r="JEY44" s="225">
        <f>'2-ORÇAMENTO'!JEY44</f>
        <v>0</v>
      </c>
      <c r="JEZ44" s="224">
        <f>'2-ORÇAMENTO'!JFB44</f>
        <v>0</v>
      </c>
      <c r="JFA44" s="225">
        <f>'2-ORÇAMENTO'!JFA44</f>
        <v>0</v>
      </c>
      <c r="JFB44" s="224">
        <f>'2-ORÇAMENTO'!JFD44</f>
        <v>0</v>
      </c>
      <c r="JFC44" s="225">
        <f>'2-ORÇAMENTO'!JFC44</f>
        <v>0</v>
      </c>
      <c r="JFD44" s="224">
        <f>'2-ORÇAMENTO'!JFF44</f>
        <v>0</v>
      </c>
      <c r="JFE44" s="225">
        <f>'2-ORÇAMENTO'!JFE44</f>
        <v>0</v>
      </c>
      <c r="JFF44" s="224">
        <f>'2-ORÇAMENTO'!JFH44</f>
        <v>0</v>
      </c>
      <c r="JFG44" s="225">
        <f>'2-ORÇAMENTO'!JFG44</f>
        <v>0</v>
      </c>
      <c r="JFH44" s="224">
        <f>'2-ORÇAMENTO'!JFJ44</f>
        <v>0</v>
      </c>
      <c r="JFI44" s="225">
        <f>'2-ORÇAMENTO'!JFI44</f>
        <v>0</v>
      </c>
      <c r="JFJ44" s="224">
        <f>'2-ORÇAMENTO'!JFL44</f>
        <v>0</v>
      </c>
      <c r="JFK44" s="225">
        <f>'2-ORÇAMENTO'!JFK44</f>
        <v>0</v>
      </c>
      <c r="JFL44" s="224">
        <f>'2-ORÇAMENTO'!JFN44</f>
        <v>0</v>
      </c>
      <c r="JFM44" s="225">
        <f>'2-ORÇAMENTO'!JFM44</f>
        <v>0</v>
      </c>
      <c r="JFN44" s="224">
        <f>'2-ORÇAMENTO'!JFP44</f>
        <v>0</v>
      </c>
      <c r="JFO44" s="225">
        <f>'2-ORÇAMENTO'!JFO44</f>
        <v>0</v>
      </c>
      <c r="JFP44" s="224">
        <f>'2-ORÇAMENTO'!JFR44</f>
        <v>0</v>
      </c>
      <c r="JFQ44" s="225">
        <f>'2-ORÇAMENTO'!JFQ44</f>
        <v>0</v>
      </c>
      <c r="JFR44" s="224">
        <f>'2-ORÇAMENTO'!JFT44</f>
        <v>0</v>
      </c>
      <c r="JFS44" s="225">
        <f>'2-ORÇAMENTO'!JFS44</f>
        <v>0</v>
      </c>
      <c r="JFT44" s="224">
        <f>'2-ORÇAMENTO'!JFV44</f>
        <v>0</v>
      </c>
      <c r="JFU44" s="225">
        <f>'2-ORÇAMENTO'!JFU44</f>
        <v>0</v>
      </c>
      <c r="JFV44" s="224">
        <f>'2-ORÇAMENTO'!JFX44</f>
        <v>0</v>
      </c>
      <c r="JFW44" s="225">
        <f>'2-ORÇAMENTO'!JFW44</f>
        <v>0</v>
      </c>
      <c r="JFX44" s="224">
        <f>'2-ORÇAMENTO'!JFZ44</f>
        <v>0</v>
      </c>
      <c r="JFY44" s="225">
        <f>'2-ORÇAMENTO'!JFY44</f>
        <v>0</v>
      </c>
      <c r="JFZ44" s="224">
        <f>'2-ORÇAMENTO'!JGB44</f>
        <v>0</v>
      </c>
      <c r="JGA44" s="225">
        <f>'2-ORÇAMENTO'!JGA44</f>
        <v>0</v>
      </c>
      <c r="JGB44" s="224">
        <f>'2-ORÇAMENTO'!JGD44</f>
        <v>0</v>
      </c>
      <c r="JGC44" s="225">
        <f>'2-ORÇAMENTO'!JGC44</f>
        <v>0</v>
      </c>
      <c r="JGD44" s="224">
        <f>'2-ORÇAMENTO'!JGF44</f>
        <v>0</v>
      </c>
      <c r="JGE44" s="225">
        <f>'2-ORÇAMENTO'!JGE44</f>
        <v>0</v>
      </c>
      <c r="JGF44" s="224">
        <f>'2-ORÇAMENTO'!JGH44</f>
        <v>0</v>
      </c>
      <c r="JGG44" s="225">
        <f>'2-ORÇAMENTO'!JGG44</f>
        <v>0</v>
      </c>
      <c r="JGH44" s="224">
        <f>'2-ORÇAMENTO'!JGJ44</f>
        <v>0</v>
      </c>
      <c r="JGI44" s="225">
        <f>'2-ORÇAMENTO'!JGI44</f>
        <v>0</v>
      </c>
      <c r="JGJ44" s="224">
        <f>'2-ORÇAMENTO'!JGL44</f>
        <v>0</v>
      </c>
      <c r="JGK44" s="225">
        <f>'2-ORÇAMENTO'!JGK44</f>
        <v>0</v>
      </c>
      <c r="JGL44" s="224">
        <f>'2-ORÇAMENTO'!JGN44</f>
        <v>0</v>
      </c>
      <c r="JGM44" s="225">
        <f>'2-ORÇAMENTO'!JGM44</f>
        <v>0</v>
      </c>
      <c r="JGN44" s="224">
        <f>'2-ORÇAMENTO'!JGP44</f>
        <v>0</v>
      </c>
      <c r="JGO44" s="225">
        <f>'2-ORÇAMENTO'!JGO44</f>
        <v>0</v>
      </c>
      <c r="JGP44" s="224">
        <f>'2-ORÇAMENTO'!JGR44</f>
        <v>0</v>
      </c>
      <c r="JGQ44" s="225">
        <f>'2-ORÇAMENTO'!JGQ44</f>
        <v>0</v>
      </c>
      <c r="JGR44" s="224">
        <f>'2-ORÇAMENTO'!JGT44</f>
        <v>0</v>
      </c>
      <c r="JGS44" s="225">
        <f>'2-ORÇAMENTO'!JGS44</f>
        <v>0</v>
      </c>
      <c r="JGT44" s="224">
        <f>'2-ORÇAMENTO'!JGV44</f>
        <v>0</v>
      </c>
      <c r="JGU44" s="225">
        <f>'2-ORÇAMENTO'!JGU44</f>
        <v>0</v>
      </c>
      <c r="JGV44" s="224">
        <f>'2-ORÇAMENTO'!JGX44</f>
        <v>0</v>
      </c>
      <c r="JGW44" s="225">
        <f>'2-ORÇAMENTO'!JGW44</f>
        <v>0</v>
      </c>
      <c r="JGX44" s="224">
        <f>'2-ORÇAMENTO'!JGZ44</f>
        <v>0</v>
      </c>
      <c r="JGY44" s="225">
        <f>'2-ORÇAMENTO'!JGY44</f>
        <v>0</v>
      </c>
      <c r="JGZ44" s="224">
        <f>'2-ORÇAMENTO'!JHB44</f>
        <v>0</v>
      </c>
      <c r="JHA44" s="225">
        <f>'2-ORÇAMENTO'!JHA44</f>
        <v>0</v>
      </c>
      <c r="JHB44" s="224">
        <f>'2-ORÇAMENTO'!JHD44</f>
        <v>0</v>
      </c>
      <c r="JHC44" s="225">
        <f>'2-ORÇAMENTO'!JHC44</f>
        <v>0</v>
      </c>
      <c r="JHD44" s="224">
        <f>'2-ORÇAMENTO'!JHF44</f>
        <v>0</v>
      </c>
      <c r="JHE44" s="225">
        <f>'2-ORÇAMENTO'!JHE44</f>
        <v>0</v>
      </c>
      <c r="JHF44" s="224">
        <f>'2-ORÇAMENTO'!JHH44</f>
        <v>0</v>
      </c>
      <c r="JHG44" s="225">
        <f>'2-ORÇAMENTO'!JHG44</f>
        <v>0</v>
      </c>
      <c r="JHH44" s="224">
        <f>'2-ORÇAMENTO'!JHJ44</f>
        <v>0</v>
      </c>
      <c r="JHI44" s="225">
        <f>'2-ORÇAMENTO'!JHI44</f>
        <v>0</v>
      </c>
      <c r="JHJ44" s="224">
        <f>'2-ORÇAMENTO'!JHL44</f>
        <v>0</v>
      </c>
      <c r="JHK44" s="225">
        <f>'2-ORÇAMENTO'!JHK44</f>
        <v>0</v>
      </c>
      <c r="JHL44" s="224">
        <f>'2-ORÇAMENTO'!JHN44</f>
        <v>0</v>
      </c>
      <c r="JHM44" s="225">
        <f>'2-ORÇAMENTO'!JHM44</f>
        <v>0</v>
      </c>
      <c r="JHN44" s="224">
        <f>'2-ORÇAMENTO'!JHP44</f>
        <v>0</v>
      </c>
      <c r="JHO44" s="225">
        <f>'2-ORÇAMENTO'!JHO44</f>
        <v>0</v>
      </c>
      <c r="JHP44" s="224">
        <f>'2-ORÇAMENTO'!JHR44</f>
        <v>0</v>
      </c>
      <c r="JHQ44" s="225">
        <f>'2-ORÇAMENTO'!JHQ44</f>
        <v>0</v>
      </c>
      <c r="JHR44" s="224">
        <f>'2-ORÇAMENTO'!JHT44</f>
        <v>0</v>
      </c>
      <c r="JHS44" s="225">
        <f>'2-ORÇAMENTO'!JHS44</f>
        <v>0</v>
      </c>
      <c r="JHT44" s="224">
        <f>'2-ORÇAMENTO'!JHV44</f>
        <v>0</v>
      </c>
      <c r="JHU44" s="225">
        <f>'2-ORÇAMENTO'!JHU44</f>
        <v>0</v>
      </c>
      <c r="JHV44" s="224">
        <f>'2-ORÇAMENTO'!JHX44</f>
        <v>0</v>
      </c>
      <c r="JHW44" s="225">
        <f>'2-ORÇAMENTO'!JHW44</f>
        <v>0</v>
      </c>
      <c r="JHX44" s="224">
        <f>'2-ORÇAMENTO'!JHZ44</f>
        <v>0</v>
      </c>
      <c r="JHY44" s="225">
        <f>'2-ORÇAMENTO'!JHY44</f>
        <v>0</v>
      </c>
      <c r="JHZ44" s="224">
        <f>'2-ORÇAMENTO'!JIB44</f>
        <v>0</v>
      </c>
      <c r="JIA44" s="225">
        <f>'2-ORÇAMENTO'!JIA44</f>
        <v>0</v>
      </c>
      <c r="JIB44" s="224">
        <f>'2-ORÇAMENTO'!JID44</f>
        <v>0</v>
      </c>
      <c r="JIC44" s="225">
        <f>'2-ORÇAMENTO'!JIC44</f>
        <v>0</v>
      </c>
      <c r="JID44" s="224">
        <f>'2-ORÇAMENTO'!JIF44</f>
        <v>0</v>
      </c>
      <c r="JIE44" s="225">
        <f>'2-ORÇAMENTO'!JIE44</f>
        <v>0</v>
      </c>
      <c r="JIF44" s="224">
        <f>'2-ORÇAMENTO'!JIH44</f>
        <v>0</v>
      </c>
      <c r="JIG44" s="225">
        <f>'2-ORÇAMENTO'!JIG44</f>
        <v>0</v>
      </c>
      <c r="JIH44" s="224">
        <f>'2-ORÇAMENTO'!JIJ44</f>
        <v>0</v>
      </c>
      <c r="JII44" s="225">
        <f>'2-ORÇAMENTO'!JII44</f>
        <v>0</v>
      </c>
      <c r="JIJ44" s="224">
        <f>'2-ORÇAMENTO'!JIL44</f>
        <v>0</v>
      </c>
      <c r="JIK44" s="225">
        <f>'2-ORÇAMENTO'!JIK44</f>
        <v>0</v>
      </c>
      <c r="JIL44" s="224">
        <f>'2-ORÇAMENTO'!JIN44</f>
        <v>0</v>
      </c>
      <c r="JIM44" s="225">
        <f>'2-ORÇAMENTO'!JIM44</f>
        <v>0</v>
      </c>
      <c r="JIN44" s="224">
        <f>'2-ORÇAMENTO'!JIP44</f>
        <v>0</v>
      </c>
      <c r="JIO44" s="225">
        <f>'2-ORÇAMENTO'!JIO44</f>
        <v>0</v>
      </c>
      <c r="JIP44" s="224">
        <f>'2-ORÇAMENTO'!JIR44</f>
        <v>0</v>
      </c>
      <c r="JIQ44" s="225">
        <f>'2-ORÇAMENTO'!JIQ44</f>
        <v>0</v>
      </c>
      <c r="JIR44" s="224">
        <f>'2-ORÇAMENTO'!JIT44</f>
        <v>0</v>
      </c>
      <c r="JIS44" s="225">
        <f>'2-ORÇAMENTO'!JIS44</f>
        <v>0</v>
      </c>
      <c r="JIT44" s="224">
        <f>'2-ORÇAMENTO'!JIV44</f>
        <v>0</v>
      </c>
      <c r="JIU44" s="225">
        <f>'2-ORÇAMENTO'!JIU44</f>
        <v>0</v>
      </c>
      <c r="JIV44" s="224">
        <f>'2-ORÇAMENTO'!JIX44</f>
        <v>0</v>
      </c>
      <c r="JIW44" s="225">
        <f>'2-ORÇAMENTO'!JIW44</f>
        <v>0</v>
      </c>
      <c r="JIX44" s="224">
        <f>'2-ORÇAMENTO'!JIZ44</f>
        <v>0</v>
      </c>
      <c r="JIY44" s="225">
        <f>'2-ORÇAMENTO'!JIY44</f>
        <v>0</v>
      </c>
      <c r="JIZ44" s="224">
        <f>'2-ORÇAMENTO'!JJB44</f>
        <v>0</v>
      </c>
      <c r="JJA44" s="225">
        <f>'2-ORÇAMENTO'!JJA44</f>
        <v>0</v>
      </c>
      <c r="JJB44" s="224">
        <f>'2-ORÇAMENTO'!JJD44</f>
        <v>0</v>
      </c>
      <c r="JJC44" s="225">
        <f>'2-ORÇAMENTO'!JJC44</f>
        <v>0</v>
      </c>
      <c r="JJD44" s="224">
        <f>'2-ORÇAMENTO'!JJF44</f>
        <v>0</v>
      </c>
      <c r="JJE44" s="225">
        <f>'2-ORÇAMENTO'!JJE44</f>
        <v>0</v>
      </c>
      <c r="JJF44" s="224">
        <f>'2-ORÇAMENTO'!JJH44</f>
        <v>0</v>
      </c>
      <c r="JJG44" s="225">
        <f>'2-ORÇAMENTO'!JJG44</f>
        <v>0</v>
      </c>
      <c r="JJH44" s="224">
        <f>'2-ORÇAMENTO'!JJJ44</f>
        <v>0</v>
      </c>
      <c r="JJI44" s="225">
        <f>'2-ORÇAMENTO'!JJI44</f>
        <v>0</v>
      </c>
      <c r="JJJ44" s="224">
        <f>'2-ORÇAMENTO'!JJL44</f>
        <v>0</v>
      </c>
      <c r="JJK44" s="225">
        <f>'2-ORÇAMENTO'!JJK44</f>
        <v>0</v>
      </c>
      <c r="JJL44" s="224">
        <f>'2-ORÇAMENTO'!JJN44</f>
        <v>0</v>
      </c>
      <c r="JJM44" s="225">
        <f>'2-ORÇAMENTO'!JJM44</f>
        <v>0</v>
      </c>
      <c r="JJN44" s="224">
        <f>'2-ORÇAMENTO'!JJP44</f>
        <v>0</v>
      </c>
      <c r="JJO44" s="225">
        <f>'2-ORÇAMENTO'!JJO44</f>
        <v>0</v>
      </c>
      <c r="JJP44" s="224">
        <f>'2-ORÇAMENTO'!JJR44</f>
        <v>0</v>
      </c>
      <c r="JJQ44" s="225">
        <f>'2-ORÇAMENTO'!JJQ44</f>
        <v>0</v>
      </c>
      <c r="JJR44" s="224">
        <f>'2-ORÇAMENTO'!JJT44</f>
        <v>0</v>
      </c>
      <c r="JJS44" s="225">
        <f>'2-ORÇAMENTO'!JJS44</f>
        <v>0</v>
      </c>
      <c r="JJT44" s="224">
        <f>'2-ORÇAMENTO'!JJV44</f>
        <v>0</v>
      </c>
      <c r="JJU44" s="225">
        <f>'2-ORÇAMENTO'!JJU44</f>
        <v>0</v>
      </c>
      <c r="JJV44" s="224">
        <f>'2-ORÇAMENTO'!JJX44</f>
        <v>0</v>
      </c>
      <c r="JJW44" s="225">
        <f>'2-ORÇAMENTO'!JJW44</f>
        <v>0</v>
      </c>
      <c r="JJX44" s="224">
        <f>'2-ORÇAMENTO'!JJZ44</f>
        <v>0</v>
      </c>
      <c r="JJY44" s="225">
        <f>'2-ORÇAMENTO'!JJY44</f>
        <v>0</v>
      </c>
      <c r="JJZ44" s="224">
        <f>'2-ORÇAMENTO'!JKB44</f>
        <v>0</v>
      </c>
      <c r="JKA44" s="225">
        <f>'2-ORÇAMENTO'!JKA44</f>
        <v>0</v>
      </c>
      <c r="JKB44" s="224">
        <f>'2-ORÇAMENTO'!JKD44</f>
        <v>0</v>
      </c>
      <c r="JKC44" s="225">
        <f>'2-ORÇAMENTO'!JKC44</f>
        <v>0</v>
      </c>
      <c r="JKD44" s="224">
        <f>'2-ORÇAMENTO'!JKF44</f>
        <v>0</v>
      </c>
      <c r="JKE44" s="225">
        <f>'2-ORÇAMENTO'!JKE44</f>
        <v>0</v>
      </c>
      <c r="JKF44" s="224">
        <f>'2-ORÇAMENTO'!JKH44</f>
        <v>0</v>
      </c>
      <c r="JKG44" s="225">
        <f>'2-ORÇAMENTO'!JKG44</f>
        <v>0</v>
      </c>
      <c r="JKH44" s="224">
        <f>'2-ORÇAMENTO'!JKJ44</f>
        <v>0</v>
      </c>
      <c r="JKI44" s="225">
        <f>'2-ORÇAMENTO'!JKI44</f>
        <v>0</v>
      </c>
      <c r="JKJ44" s="224">
        <f>'2-ORÇAMENTO'!JKL44</f>
        <v>0</v>
      </c>
      <c r="JKK44" s="225">
        <f>'2-ORÇAMENTO'!JKK44</f>
        <v>0</v>
      </c>
      <c r="JKL44" s="224">
        <f>'2-ORÇAMENTO'!JKN44</f>
        <v>0</v>
      </c>
      <c r="JKM44" s="225">
        <f>'2-ORÇAMENTO'!JKM44</f>
        <v>0</v>
      </c>
      <c r="JKN44" s="224">
        <f>'2-ORÇAMENTO'!JKP44</f>
        <v>0</v>
      </c>
      <c r="JKO44" s="225">
        <f>'2-ORÇAMENTO'!JKO44</f>
        <v>0</v>
      </c>
      <c r="JKP44" s="224">
        <f>'2-ORÇAMENTO'!JKR44</f>
        <v>0</v>
      </c>
      <c r="JKQ44" s="225">
        <f>'2-ORÇAMENTO'!JKQ44</f>
        <v>0</v>
      </c>
      <c r="JKR44" s="224">
        <f>'2-ORÇAMENTO'!JKT44</f>
        <v>0</v>
      </c>
      <c r="JKS44" s="225">
        <f>'2-ORÇAMENTO'!JKS44</f>
        <v>0</v>
      </c>
      <c r="JKT44" s="224">
        <f>'2-ORÇAMENTO'!JKV44</f>
        <v>0</v>
      </c>
      <c r="JKU44" s="225">
        <f>'2-ORÇAMENTO'!JKU44</f>
        <v>0</v>
      </c>
      <c r="JKV44" s="224">
        <f>'2-ORÇAMENTO'!JKX44</f>
        <v>0</v>
      </c>
      <c r="JKW44" s="225">
        <f>'2-ORÇAMENTO'!JKW44</f>
        <v>0</v>
      </c>
      <c r="JKX44" s="224">
        <f>'2-ORÇAMENTO'!JKZ44</f>
        <v>0</v>
      </c>
      <c r="JKY44" s="225">
        <f>'2-ORÇAMENTO'!JKY44</f>
        <v>0</v>
      </c>
      <c r="JKZ44" s="224">
        <f>'2-ORÇAMENTO'!JLB44</f>
        <v>0</v>
      </c>
      <c r="JLA44" s="225">
        <f>'2-ORÇAMENTO'!JLA44</f>
        <v>0</v>
      </c>
      <c r="JLB44" s="224">
        <f>'2-ORÇAMENTO'!JLD44</f>
        <v>0</v>
      </c>
      <c r="JLC44" s="225">
        <f>'2-ORÇAMENTO'!JLC44</f>
        <v>0</v>
      </c>
      <c r="JLD44" s="224">
        <f>'2-ORÇAMENTO'!JLF44</f>
        <v>0</v>
      </c>
      <c r="JLE44" s="225">
        <f>'2-ORÇAMENTO'!JLE44</f>
        <v>0</v>
      </c>
      <c r="JLF44" s="224">
        <f>'2-ORÇAMENTO'!JLH44</f>
        <v>0</v>
      </c>
      <c r="JLG44" s="225">
        <f>'2-ORÇAMENTO'!JLG44</f>
        <v>0</v>
      </c>
      <c r="JLH44" s="224">
        <f>'2-ORÇAMENTO'!JLJ44</f>
        <v>0</v>
      </c>
      <c r="JLI44" s="225">
        <f>'2-ORÇAMENTO'!JLI44</f>
        <v>0</v>
      </c>
      <c r="JLJ44" s="224">
        <f>'2-ORÇAMENTO'!JLL44</f>
        <v>0</v>
      </c>
      <c r="JLK44" s="225">
        <f>'2-ORÇAMENTO'!JLK44</f>
        <v>0</v>
      </c>
      <c r="JLL44" s="224">
        <f>'2-ORÇAMENTO'!JLN44</f>
        <v>0</v>
      </c>
      <c r="JLM44" s="225">
        <f>'2-ORÇAMENTO'!JLM44</f>
        <v>0</v>
      </c>
      <c r="JLN44" s="224">
        <f>'2-ORÇAMENTO'!JLP44</f>
        <v>0</v>
      </c>
      <c r="JLO44" s="225">
        <f>'2-ORÇAMENTO'!JLO44</f>
        <v>0</v>
      </c>
      <c r="JLP44" s="224">
        <f>'2-ORÇAMENTO'!JLR44</f>
        <v>0</v>
      </c>
      <c r="JLQ44" s="225">
        <f>'2-ORÇAMENTO'!JLQ44</f>
        <v>0</v>
      </c>
      <c r="JLR44" s="224">
        <f>'2-ORÇAMENTO'!JLT44</f>
        <v>0</v>
      </c>
      <c r="JLS44" s="225">
        <f>'2-ORÇAMENTO'!JLS44</f>
        <v>0</v>
      </c>
      <c r="JLT44" s="224">
        <f>'2-ORÇAMENTO'!JLV44</f>
        <v>0</v>
      </c>
      <c r="JLU44" s="225">
        <f>'2-ORÇAMENTO'!JLU44</f>
        <v>0</v>
      </c>
      <c r="JLV44" s="224">
        <f>'2-ORÇAMENTO'!JLX44</f>
        <v>0</v>
      </c>
      <c r="JLW44" s="225">
        <f>'2-ORÇAMENTO'!JLW44</f>
        <v>0</v>
      </c>
      <c r="JLX44" s="224">
        <f>'2-ORÇAMENTO'!JLZ44</f>
        <v>0</v>
      </c>
      <c r="JLY44" s="225">
        <f>'2-ORÇAMENTO'!JLY44</f>
        <v>0</v>
      </c>
      <c r="JLZ44" s="224">
        <f>'2-ORÇAMENTO'!JMB44</f>
        <v>0</v>
      </c>
      <c r="JMA44" s="225">
        <f>'2-ORÇAMENTO'!JMA44</f>
        <v>0</v>
      </c>
      <c r="JMB44" s="224">
        <f>'2-ORÇAMENTO'!JMD44</f>
        <v>0</v>
      </c>
      <c r="JMC44" s="225">
        <f>'2-ORÇAMENTO'!JMC44</f>
        <v>0</v>
      </c>
      <c r="JMD44" s="224">
        <f>'2-ORÇAMENTO'!JMF44</f>
        <v>0</v>
      </c>
      <c r="JME44" s="225">
        <f>'2-ORÇAMENTO'!JME44</f>
        <v>0</v>
      </c>
      <c r="JMF44" s="224">
        <f>'2-ORÇAMENTO'!JMH44</f>
        <v>0</v>
      </c>
      <c r="JMG44" s="225">
        <f>'2-ORÇAMENTO'!JMG44</f>
        <v>0</v>
      </c>
      <c r="JMH44" s="224">
        <f>'2-ORÇAMENTO'!JMJ44</f>
        <v>0</v>
      </c>
      <c r="JMI44" s="225">
        <f>'2-ORÇAMENTO'!JMI44</f>
        <v>0</v>
      </c>
      <c r="JMJ44" s="224">
        <f>'2-ORÇAMENTO'!JML44</f>
        <v>0</v>
      </c>
      <c r="JMK44" s="225">
        <f>'2-ORÇAMENTO'!JMK44</f>
        <v>0</v>
      </c>
      <c r="JML44" s="224">
        <f>'2-ORÇAMENTO'!JMN44</f>
        <v>0</v>
      </c>
      <c r="JMM44" s="225">
        <f>'2-ORÇAMENTO'!JMM44</f>
        <v>0</v>
      </c>
      <c r="JMN44" s="224">
        <f>'2-ORÇAMENTO'!JMP44</f>
        <v>0</v>
      </c>
      <c r="JMO44" s="225">
        <f>'2-ORÇAMENTO'!JMO44</f>
        <v>0</v>
      </c>
      <c r="JMP44" s="224">
        <f>'2-ORÇAMENTO'!JMR44</f>
        <v>0</v>
      </c>
      <c r="JMQ44" s="225">
        <f>'2-ORÇAMENTO'!JMQ44</f>
        <v>0</v>
      </c>
      <c r="JMR44" s="224">
        <f>'2-ORÇAMENTO'!JMT44</f>
        <v>0</v>
      </c>
      <c r="JMS44" s="225">
        <f>'2-ORÇAMENTO'!JMS44</f>
        <v>0</v>
      </c>
      <c r="JMT44" s="224">
        <f>'2-ORÇAMENTO'!JMV44</f>
        <v>0</v>
      </c>
      <c r="JMU44" s="225">
        <f>'2-ORÇAMENTO'!JMU44</f>
        <v>0</v>
      </c>
      <c r="JMV44" s="224">
        <f>'2-ORÇAMENTO'!JMX44</f>
        <v>0</v>
      </c>
      <c r="JMW44" s="225">
        <f>'2-ORÇAMENTO'!JMW44</f>
        <v>0</v>
      </c>
      <c r="JMX44" s="224">
        <f>'2-ORÇAMENTO'!JMZ44</f>
        <v>0</v>
      </c>
      <c r="JMY44" s="225">
        <f>'2-ORÇAMENTO'!JMY44</f>
        <v>0</v>
      </c>
      <c r="JMZ44" s="224">
        <f>'2-ORÇAMENTO'!JNB44</f>
        <v>0</v>
      </c>
      <c r="JNA44" s="225">
        <f>'2-ORÇAMENTO'!JNA44</f>
        <v>0</v>
      </c>
      <c r="JNB44" s="224">
        <f>'2-ORÇAMENTO'!JND44</f>
        <v>0</v>
      </c>
      <c r="JNC44" s="225">
        <f>'2-ORÇAMENTO'!JNC44</f>
        <v>0</v>
      </c>
      <c r="JND44" s="224">
        <f>'2-ORÇAMENTO'!JNF44</f>
        <v>0</v>
      </c>
      <c r="JNE44" s="225">
        <f>'2-ORÇAMENTO'!JNE44</f>
        <v>0</v>
      </c>
      <c r="JNF44" s="224">
        <f>'2-ORÇAMENTO'!JNH44</f>
        <v>0</v>
      </c>
      <c r="JNG44" s="225">
        <f>'2-ORÇAMENTO'!JNG44</f>
        <v>0</v>
      </c>
      <c r="JNH44" s="224">
        <f>'2-ORÇAMENTO'!JNJ44</f>
        <v>0</v>
      </c>
      <c r="JNI44" s="225">
        <f>'2-ORÇAMENTO'!JNI44</f>
        <v>0</v>
      </c>
      <c r="JNJ44" s="224">
        <f>'2-ORÇAMENTO'!JNL44</f>
        <v>0</v>
      </c>
      <c r="JNK44" s="225">
        <f>'2-ORÇAMENTO'!JNK44</f>
        <v>0</v>
      </c>
      <c r="JNL44" s="224">
        <f>'2-ORÇAMENTO'!JNN44</f>
        <v>0</v>
      </c>
      <c r="JNM44" s="225">
        <f>'2-ORÇAMENTO'!JNM44</f>
        <v>0</v>
      </c>
      <c r="JNN44" s="224">
        <f>'2-ORÇAMENTO'!JNP44</f>
        <v>0</v>
      </c>
      <c r="JNO44" s="225">
        <f>'2-ORÇAMENTO'!JNO44</f>
        <v>0</v>
      </c>
      <c r="JNP44" s="224">
        <f>'2-ORÇAMENTO'!JNR44</f>
        <v>0</v>
      </c>
      <c r="JNQ44" s="225">
        <f>'2-ORÇAMENTO'!JNQ44</f>
        <v>0</v>
      </c>
      <c r="JNR44" s="224">
        <f>'2-ORÇAMENTO'!JNT44</f>
        <v>0</v>
      </c>
      <c r="JNS44" s="225">
        <f>'2-ORÇAMENTO'!JNS44</f>
        <v>0</v>
      </c>
      <c r="JNT44" s="224">
        <f>'2-ORÇAMENTO'!JNV44</f>
        <v>0</v>
      </c>
      <c r="JNU44" s="225">
        <f>'2-ORÇAMENTO'!JNU44</f>
        <v>0</v>
      </c>
      <c r="JNV44" s="224">
        <f>'2-ORÇAMENTO'!JNX44</f>
        <v>0</v>
      </c>
      <c r="JNW44" s="225">
        <f>'2-ORÇAMENTO'!JNW44</f>
        <v>0</v>
      </c>
      <c r="JNX44" s="224">
        <f>'2-ORÇAMENTO'!JNZ44</f>
        <v>0</v>
      </c>
      <c r="JNY44" s="225">
        <f>'2-ORÇAMENTO'!JNY44</f>
        <v>0</v>
      </c>
      <c r="JNZ44" s="224">
        <f>'2-ORÇAMENTO'!JOB44</f>
        <v>0</v>
      </c>
      <c r="JOA44" s="225">
        <f>'2-ORÇAMENTO'!JOA44</f>
        <v>0</v>
      </c>
      <c r="JOB44" s="224">
        <f>'2-ORÇAMENTO'!JOD44</f>
        <v>0</v>
      </c>
      <c r="JOC44" s="225">
        <f>'2-ORÇAMENTO'!JOC44</f>
        <v>0</v>
      </c>
      <c r="JOD44" s="224">
        <f>'2-ORÇAMENTO'!JOF44</f>
        <v>0</v>
      </c>
      <c r="JOE44" s="225">
        <f>'2-ORÇAMENTO'!JOE44</f>
        <v>0</v>
      </c>
      <c r="JOF44" s="224">
        <f>'2-ORÇAMENTO'!JOH44</f>
        <v>0</v>
      </c>
      <c r="JOG44" s="225">
        <f>'2-ORÇAMENTO'!JOG44</f>
        <v>0</v>
      </c>
      <c r="JOH44" s="224">
        <f>'2-ORÇAMENTO'!JOJ44</f>
        <v>0</v>
      </c>
      <c r="JOI44" s="225">
        <f>'2-ORÇAMENTO'!JOI44</f>
        <v>0</v>
      </c>
      <c r="JOJ44" s="224">
        <f>'2-ORÇAMENTO'!JOL44</f>
        <v>0</v>
      </c>
      <c r="JOK44" s="225">
        <f>'2-ORÇAMENTO'!JOK44</f>
        <v>0</v>
      </c>
      <c r="JOL44" s="224">
        <f>'2-ORÇAMENTO'!JON44</f>
        <v>0</v>
      </c>
      <c r="JOM44" s="225">
        <f>'2-ORÇAMENTO'!JOM44</f>
        <v>0</v>
      </c>
      <c r="JON44" s="224">
        <f>'2-ORÇAMENTO'!JOP44</f>
        <v>0</v>
      </c>
      <c r="JOO44" s="225">
        <f>'2-ORÇAMENTO'!JOO44</f>
        <v>0</v>
      </c>
      <c r="JOP44" s="224">
        <f>'2-ORÇAMENTO'!JOR44</f>
        <v>0</v>
      </c>
      <c r="JOQ44" s="225">
        <f>'2-ORÇAMENTO'!JOQ44</f>
        <v>0</v>
      </c>
      <c r="JOR44" s="224">
        <f>'2-ORÇAMENTO'!JOT44</f>
        <v>0</v>
      </c>
      <c r="JOS44" s="225">
        <f>'2-ORÇAMENTO'!JOS44</f>
        <v>0</v>
      </c>
      <c r="JOT44" s="224">
        <f>'2-ORÇAMENTO'!JOV44</f>
        <v>0</v>
      </c>
      <c r="JOU44" s="225">
        <f>'2-ORÇAMENTO'!JOU44</f>
        <v>0</v>
      </c>
      <c r="JOV44" s="224">
        <f>'2-ORÇAMENTO'!JOX44</f>
        <v>0</v>
      </c>
      <c r="JOW44" s="225">
        <f>'2-ORÇAMENTO'!JOW44</f>
        <v>0</v>
      </c>
      <c r="JOX44" s="224">
        <f>'2-ORÇAMENTO'!JOZ44</f>
        <v>0</v>
      </c>
      <c r="JOY44" s="225">
        <f>'2-ORÇAMENTO'!JOY44</f>
        <v>0</v>
      </c>
      <c r="JOZ44" s="224">
        <f>'2-ORÇAMENTO'!JPB44</f>
        <v>0</v>
      </c>
      <c r="JPA44" s="225">
        <f>'2-ORÇAMENTO'!JPA44</f>
        <v>0</v>
      </c>
      <c r="JPB44" s="224">
        <f>'2-ORÇAMENTO'!JPD44</f>
        <v>0</v>
      </c>
      <c r="JPC44" s="225">
        <f>'2-ORÇAMENTO'!JPC44</f>
        <v>0</v>
      </c>
      <c r="JPD44" s="224">
        <f>'2-ORÇAMENTO'!JPF44</f>
        <v>0</v>
      </c>
      <c r="JPE44" s="225">
        <f>'2-ORÇAMENTO'!JPE44</f>
        <v>0</v>
      </c>
      <c r="JPF44" s="224">
        <f>'2-ORÇAMENTO'!JPH44</f>
        <v>0</v>
      </c>
      <c r="JPG44" s="225">
        <f>'2-ORÇAMENTO'!JPG44</f>
        <v>0</v>
      </c>
      <c r="JPH44" s="224">
        <f>'2-ORÇAMENTO'!JPJ44</f>
        <v>0</v>
      </c>
      <c r="JPI44" s="225">
        <f>'2-ORÇAMENTO'!JPI44</f>
        <v>0</v>
      </c>
      <c r="JPJ44" s="224">
        <f>'2-ORÇAMENTO'!JPL44</f>
        <v>0</v>
      </c>
      <c r="JPK44" s="225">
        <f>'2-ORÇAMENTO'!JPK44</f>
        <v>0</v>
      </c>
      <c r="JPL44" s="224">
        <f>'2-ORÇAMENTO'!JPN44</f>
        <v>0</v>
      </c>
      <c r="JPM44" s="225">
        <f>'2-ORÇAMENTO'!JPM44</f>
        <v>0</v>
      </c>
      <c r="JPN44" s="224">
        <f>'2-ORÇAMENTO'!JPP44</f>
        <v>0</v>
      </c>
      <c r="JPO44" s="225">
        <f>'2-ORÇAMENTO'!JPO44</f>
        <v>0</v>
      </c>
      <c r="JPP44" s="224">
        <f>'2-ORÇAMENTO'!JPR44</f>
        <v>0</v>
      </c>
      <c r="JPQ44" s="225">
        <f>'2-ORÇAMENTO'!JPQ44</f>
        <v>0</v>
      </c>
      <c r="JPR44" s="224">
        <f>'2-ORÇAMENTO'!JPT44</f>
        <v>0</v>
      </c>
      <c r="JPS44" s="225">
        <f>'2-ORÇAMENTO'!JPS44</f>
        <v>0</v>
      </c>
      <c r="JPT44" s="224">
        <f>'2-ORÇAMENTO'!JPV44</f>
        <v>0</v>
      </c>
      <c r="JPU44" s="225">
        <f>'2-ORÇAMENTO'!JPU44</f>
        <v>0</v>
      </c>
      <c r="JPV44" s="224">
        <f>'2-ORÇAMENTO'!JPX44</f>
        <v>0</v>
      </c>
      <c r="JPW44" s="225">
        <f>'2-ORÇAMENTO'!JPW44</f>
        <v>0</v>
      </c>
      <c r="JPX44" s="224">
        <f>'2-ORÇAMENTO'!JPZ44</f>
        <v>0</v>
      </c>
      <c r="JPY44" s="225">
        <f>'2-ORÇAMENTO'!JPY44</f>
        <v>0</v>
      </c>
      <c r="JPZ44" s="224">
        <f>'2-ORÇAMENTO'!JQB44</f>
        <v>0</v>
      </c>
      <c r="JQA44" s="225">
        <f>'2-ORÇAMENTO'!JQA44</f>
        <v>0</v>
      </c>
      <c r="JQB44" s="224">
        <f>'2-ORÇAMENTO'!JQD44</f>
        <v>0</v>
      </c>
      <c r="JQC44" s="225">
        <f>'2-ORÇAMENTO'!JQC44</f>
        <v>0</v>
      </c>
      <c r="JQD44" s="224">
        <f>'2-ORÇAMENTO'!JQF44</f>
        <v>0</v>
      </c>
      <c r="JQE44" s="225">
        <f>'2-ORÇAMENTO'!JQE44</f>
        <v>0</v>
      </c>
      <c r="JQF44" s="224">
        <f>'2-ORÇAMENTO'!JQH44</f>
        <v>0</v>
      </c>
      <c r="JQG44" s="225">
        <f>'2-ORÇAMENTO'!JQG44</f>
        <v>0</v>
      </c>
      <c r="JQH44" s="224">
        <f>'2-ORÇAMENTO'!JQJ44</f>
        <v>0</v>
      </c>
      <c r="JQI44" s="225">
        <f>'2-ORÇAMENTO'!JQI44</f>
        <v>0</v>
      </c>
      <c r="JQJ44" s="224">
        <f>'2-ORÇAMENTO'!JQL44</f>
        <v>0</v>
      </c>
      <c r="JQK44" s="225">
        <f>'2-ORÇAMENTO'!JQK44</f>
        <v>0</v>
      </c>
      <c r="JQL44" s="224">
        <f>'2-ORÇAMENTO'!JQN44</f>
        <v>0</v>
      </c>
      <c r="JQM44" s="225">
        <f>'2-ORÇAMENTO'!JQM44</f>
        <v>0</v>
      </c>
      <c r="JQN44" s="224">
        <f>'2-ORÇAMENTO'!JQP44</f>
        <v>0</v>
      </c>
      <c r="JQO44" s="225">
        <f>'2-ORÇAMENTO'!JQO44</f>
        <v>0</v>
      </c>
      <c r="JQP44" s="224">
        <f>'2-ORÇAMENTO'!JQR44</f>
        <v>0</v>
      </c>
      <c r="JQQ44" s="225">
        <f>'2-ORÇAMENTO'!JQQ44</f>
        <v>0</v>
      </c>
      <c r="JQR44" s="224">
        <f>'2-ORÇAMENTO'!JQT44</f>
        <v>0</v>
      </c>
      <c r="JQS44" s="225">
        <f>'2-ORÇAMENTO'!JQS44</f>
        <v>0</v>
      </c>
      <c r="JQT44" s="224">
        <f>'2-ORÇAMENTO'!JQV44</f>
        <v>0</v>
      </c>
      <c r="JQU44" s="225">
        <f>'2-ORÇAMENTO'!JQU44</f>
        <v>0</v>
      </c>
      <c r="JQV44" s="224">
        <f>'2-ORÇAMENTO'!JQX44</f>
        <v>0</v>
      </c>
      <c r="JQW44" s="225">
        <f>'2-ORÇAMENTO'!JQW44</f>
        <v>0</v>
      </c>
      <c r="JQX44" s="224">
        <f>'2-ORÇAMENTO'!JQZ44</f>
        <v>0</v>
      </c>
      <c r="JQY44" s="225">
        <f>'2-ORÇAMENTO'!JQY44</f>
        <v>0</v>
      </c>
      <c r="JQZ44" s="224">
        <f>'2-ORÇAMENTO'!JRB44</f>
        <v>0</v>
      </c>
      <c r="JRA44" s="225">
        <f>'2-ORÇAMENTO'!JRA44</f>
        <v>0</v>
      </c>
      <c r="JRB44" s="224">
        <f>'2-ORÇAMENTO'!JRD44</f>
        <v>0</v>
      </c>
      <c r="JRC44" s="225">
        <f>'2-ORÇAMENTO'!JRC44</f>
        <v>0</v>
      </c>
      <c r="JRD44" s="224">
        <f>'2-ORÇAMENTO'!JRF44</f>
        <v>0</v>
      </c>
      <c r="JRE44" s="225">
        <f>'2-ORÇAMENTO'!JRE44</f>
        <v>0</v>
      </c>
      <c r="JRF44" s="224">
        <f>'2-ORÇAMENTO'!JRH44</f>
        <v>0</v>
      </c>
      <c r="JRG44" s="225">
        <f>'2-ORÇAMENTO'!JRG44</f>
        <v>0</v>
      </c>
      <c r="JRH44" s="224">
        <f>'2-ORÇAMENTO'!JRJ44</f>
        <v>0</v>
      </c>
      <c r="JRI44" s="225">
        <f>'2-ORÇAMENTO'!JRI44</f>
        <v>0</v>
      </c>
      <c r="JRJ44" s="224">
        <f>'2-ORÇAMENTO'!JRL44</f>
        <v>0</v>
      </c>
      <c r="JRK44" s="225">
        <f>'2-ORÇAMENTO'!JRK44</f>
        <v>0</v>
      </c>
      <c r="JRL44" s="224">
        <f>'2-ORÇAMENTO'!JRN44</f>
        <v>0</v>
      </c>
      <c r="JRM44" s="225">
        <f>'2-ORÇAMENTO'!JRM44</f>
        <v>0</v>
      </c>
      <c r="JRN44" s="224">
        <f>'2-ORÇAMENTO'!JRP44</f>
        <v>0</v>
      </c>
      <c r="JRO44" s="225">
        <f>'2-ORÇAMENTO'!JRO44</f>
        <v>0</v>
      </c>
      <c r="JRP44" s="224">
        <f>'2-ORÇAMENTO'!JRR44</f>
        <v>0</v>
      </c>
      <c r="JRQ44" s="225">
        <f>'2-ORÇAMENTO'!JRQ44</f>
        <v>0</v>
      </c>
      <c r="JRR44" s="224">
        <f>'2-ORÇAMENTO'!JRT44</f>
        <v>0</v>
      </c>
      <c r="JRS44" s="225">
        <f>'2-ORÇAMENTO'!JRS44</f>
        <v>0</v>
      </c>
      <c r="JRT44" s="224">
        <f>'2-ORÇAMENTO'!JRV44</f>
        <v>0</v>
      </c>
      <c r="JRU44" s="225">
        <f>'2-ORÇAMENTO'!JRU44</f>
        <v>0</v>
      </c>
      <c r="JRV44" s="224">
        <f>'2-ORÇAMENTO'!JRX44</f>
        <v>0</v>
      </c>
      <c r="JRW44" s="225">
        <f>'2-ORÇAMENTO'!JRW44</f>
        <v>0</v>
      </c>
      <c r="JRX44" s="224">
        <f>'2-ORÇAMENTO'!JRZ44</f>
        <v>0</v>
      </c>
      <c r="JRY44" s="225">
        <f>'2-ORÇAMENTO'!JRY44</f>
        <v>0</v>
      </c>
      <c r="JRZ44" s="224">
        <f>'2-ORÇAMENTO'!JSB44</f>
        <v>0</v>
      </c>
      <c r="JSA44" s="225">
        <f>'2-ORÇAMENTO'!JSA44</f>
        <v>0</v>
      </c>
      <c r="JSB44" s="224">
        <f>'2-ORÇAMENTO'!JSD44</f>
        <v>0</v>
      </c>
      <c r="JSC44" s="225">
        <f>'2-ORÇAMENTO'!JSC44</f>
        <v>0</v>
      </c>
      <c r="JSD44" s="224">
        <f>'2-ORÇAMENTO'!JSF44</f>
        <v>0</v>
      </c>
      <c r="JSE44" s="225">
        <f>'2-ORÇAMENTO'!JSE44</f>
        <v>0</v>
      </c>
      <c r="JSF44" s="224">
        <f>'2-ORÇAMENTO'!JSH44</f>
        <v>0</v>
      </c>
      <c r="JSG44" s="225">
        <f>'2-ORÇAMENTO'!JSG44</f>
        <v>0</v>
      </c>
      <c r="JSH44" s="224">
        <f>'2-ORÇAMENTO'!JSJ44</f>
        <v>0</v>
      </c>
      <c r="JSI44" s="225">
        <f>'2-ORÇAMENTO'!JSI44</f>
        <v>0</v>
      </c>
      <c r="JSJ44" s="224">
        <f>'2-ORÇAMENTO'!JSL44</f>
        <v>0</v>
      </c>
      <c r="JSK44" s="225">
        <f>'2-ORÇAMENTO'!JSK44</f>
        <v>0</v>
      </c>
      <c r="JSL44" s="224">
        <f>'2-ORÇAMENTO'!JSN44</f>
        <v>0</v>
      </c>
      <c r="JSM44" s="225">
        <f>'2-ORÇAMENTO'!JSM44</f>
        <v>0</v>
      </c>
      <c r="JSN44" s="224">
        <f>'2-ORÇAMENTO'!JSP44</f>
        <v>0</v>
      </c>
      <c r="JSO44" s="225">
        <f>'2-ORÇAMENTO'!JSO44</f>
        <v>0</v>
      </c>
      <c r="JSP44" s="224">
        <f>'2-ORÇAMENTO'!JSR44</f>
        <v>0</v>
      </c>
      <c r="JSQ44" s="225">
        <f>'2-ORÇAMENTO'!JSQ44</f>
        <v>0</v>
      </c>
      <c r="JSR44" s="224">
        <f>'2-ORÇAMENTO'!JST44</f>
        <v>0</v>
      </c>
      <c r="JSS44" s="225">
        <f>'2-ORÇAMENTO'!JSS44</f>
        <v>0</v>
      </c>
      <c r="JST44" s="224">
        <f>'2-ORÇAMENTO'!JSV44</f>
        <v>0</v>
      </c>
      <c r="JSU44" s="225">
        <f>'2-ORÇAMENTO'!JSU44</f>
        <v>0</v>
      </c>
      <c r="JSV44" s="224">
        <f>'2-ORÇAMENTO'!JSX44</f>
        <v>0</v>
      </c>
      <c r="JSW44" s="225">
        <f>'2-ORÇAMENTO'!JSW44</f>
        <v>0</v>
      </c>
      <c r="JSX44" s="224">
        <f>'2-ORÇAMENTO'!JSZ44</f>
        <v>0</v>
      </c>
      <c r="JSY44" s="225">
        <f>'2-ORÇAMENTO'!JSY44</f>
        <v>0</v>
      </c>
      <c r="JSZ44" s="224">
        <f>'2-ORÇAMENTO'!JTB44</f>
        <v>0</v>
      </c>
      <c r="JTA44" s="225">
        <f>'2-ORÇAMENTO'!JTA44</f>
        <v>0</v>
      </c>
      <c r="JTB44" s="224">
        <f>'2-ORÇAMENTO'!JTD44</f>
        <v>0</v>
      </c>
      <c r="JTC44" s="225">
        <f>'2-ORÇAMENTO'!JTC44</f>
        <v>0</v>
      </c>
      <c r="JTD44" s="224">
        <f>'2-ORÇAMENTO'!JTF44</f>
        <v>0</v>
      </c>
      <c r="JTE44" s="225">
        <f>'2-ORÇAMENTO'!JTE44</f>
        <v>0</v>
      </c>
      <c r="JTF44" s="224">
        <f>'2-ORÇAMENTO'!JTH44</f>
        <v>0</v>
      </c>
      <c r="JTG44" s="225">
        <f>'2-ORÇAMENTO'!JTG44</f>
        <v>0</v>
      </c>
      <c r="JTH44" s="224">
        <f>'2-ORÇAMENTO'!JTJ44</f>
        <v>0</v>
      </c>
      <c r="JTI44" s="225">
        <f>'2-ORÇAMENTO'!JTI44</f>
        <v>0</v>
      </c>
      <c r="JTJ44" s="224">
        <f>'2-ORÇAMENTO'!JTL44</f>
        <v>0</v>
      </c>
      <c r="JTK44" s="225">
        <f>'2-ORÇAMENTO'!JTK44</f>
        <v>0</v>
      </c>
      <c r="JTL44" s="224">
        <f>'2-ORÇAMENTO'!JTN44</f>
        <v>0</v>
      </c>
      <c r="JTM44" s="225">
        <f>'2-ORÇAMENTO'!JTM44</f>
        <v>0</v>
      </c>
      <c r="JTN44" s="224">
        <f>'2-ORÇAMENTO'!JTP44</f>
        <v>0</v>
      </c>
      <c r="JTO44" s="225">
        <f>'2-ORÇAMENTO'!JTO44</f>
        <v>0</v>
      </c>
      <c r="JTP44" s="224">
        <f>'2-ORÇAMENTO'!JTR44</f>
        <v>0</v>
      </c>
      <c r="JTQ44" s="225">
        <f>'2-ORÇAMENTO'!JTQ44</f>
        <v>0</v>
      </c>
      <c r="JTR44" s="224">
        <f>'2-ORÇAMENTO'!JTT44</f>
        <v>0</v>
      </c>
      <c r="JTS44" s="225">
        <f>'2-ORÇAMENTO'!JTS44</f>
        <v>0</v>
      </c>
      <c r="JTT44" s="224">
        <f>'2-ORÇAMENTO'!JTV44</f>
        <v>0</v>
      </c>
      <c r="JTU44" s="225">
        <f>'2-ORÇAMENTO'!JTU44</f>
        <v>0</v>
      </c>
      <c r="JTV44" s="224">
        <f>'2-ORÇAMENTO'!JTX44</f>
        <v>0</v>
      </c>
      <c r="JTW44" s="225">
        <f>'2-ORÇAMENTO'!JTW44</f>
        <v>0</v>
      </c>
      <c r="JTX44" s="224">
        <f>'2-ORÇAMENTO'!JTZ44</f>
        <v>0</v>
      </c>
      <c r="JTY44" s="225">
        <f>'2-ORÇAMENTO'!JTY44</f>
        <v>0</v>
      </c>
      <c r="JTZ44" s="224">
        <f>'2-ORÇAMENTO'!JUB44</f>
        <v>0</v>
      </c>
      <c r="JUA44" s="225">
        <f>'2-ORÇAMENTO'!JUA44</f>
        <v>0</v>
      </c>
      <c r="JUB44" s="224">
        <f>'2-ORÇAMENTO'!JUD44</f>
        <v>0</v>
      </c>
      <c r="JUC44" s="225">
        <f>'2-ORÇAMENTO'!JUC44</f>
        <v>0</v>
      </c>
      <c r="JUD44" s="224">
        <f>'2-ORÇAMENTO'!JUF44</f>
        <v>0</v>
      </c>
      <c r="JUE44" s="225">
        <f>'2-ORÇAMENTO'!JUE44</f>
        <v>0</v>
      </c>
      <c r="JUF44" s="224">
        <f>'2-ORÇAMENTO'!JUH44</f>
        <v>0</v>
      </c>
      <c r="JUG44" s="225">
        <f>'2-ORÇAMENTO'!JUG44</f>
        <v>0</v>
      </c>
      <c r="JUH44" s="224">
        <f>'2-ORÇAMENTO'!JUJ44</f>
        <v>0</v>
      </c>
      <c r="JUI44" s="225">
        <f>'2-ORÇAMENTO'!JUI44</f>
        <v>0</v>
      </c>
      <c r="JUJ44" s="224">
        <f>'2-ORÇAMENTO'!JUL44</f>
        <v>0</v>
      </c>
      <c r="JUK44" s="225">
        <f>'2-ORÇAMENTO'!JUK44</f>
        <v>0</v>
      </c>
      <c r="JUL44" s="224">
        <f>'2-ORÇAMENTO'!JUN44</f>
        <v>0</v>
      </c>
      <c r="JUM44" s="225">
        <f>'2-ORÇAMENTO'!JUM44</f>
        <v>0</v>
      </c>
      <c r="JUN44" s="224">
        <f>'2-ORÇAMENTO'!JUP44</f>
        <v>0</v>
      </c>
      <c r="JUO44" s="225">
        <f>'2-ORÇAMENTO'!JUO44</f>
        <v>0</v>
      </c>
      <c r="JUP44" s="224">
        <f>'2-ORÇAMENTO'!JUR44</f>
        <v>0</v>
      </c>
      <c r="JUQ44" s="225">
        <f>'2-ORÇAMENTO'!JUQ44</f>
        <v>0</v>
      </c>
      <c r="JUR44" s="224">
        <f>'2-ORÇAMENTO'!JUT44</f>
        <v>0</v>
      </c>
      <c r="JUS44" s="225">
        <f>'2-ORÇAMENTO'!JUS44</f>
        <v>0</v>
      </c>
      <c r="JUT44" s="224">
        <f>'2-ORÇAMENTO'!JUV44</f>
        <v>0</v>
      </c>
      <c r="JUU44" s="225">
        <f>'2-ORÇAMENTO'!JUU44</f>
        <v>0</v>
      </c>
      <c r="JUV44" s="224">
        <f>'2-ORÇAMENTO'!JUX44</f>
        <v>0</v>
      </c>
      <c r="JUW44" s="225">
        <f>'2-ORÇAMENTO'!JUW44</f>
        <v>0</v>
      </c>
      <c r="JUX44" s="224">
        <f>'2-ORÇAMENTO'!JUZ44</f>
        <v>0</v>
      </c>
      <c r="JUY44" s="225">
        <f>'2-ORÇAMENTO'!JUY44</f>
        <v>0</v>
      </c>
      <c r="JUZ44" s="224">
        <f>'2-ORÇAMENTO'!JVB44</f>
        <v>0</v>
      </c>
      <c r="JVA44" s="225">
        <f>'2-ORÇAMENTO'!JVA44</f>
        <v>0</v>
      </c>
      <c r="JVB44" s="224">
        <f>'2-ORÇAMENTO'!JVD44</f>
        <v>0</v>
      </c>
      <c r="JVC44" s="225">
        <f>'2-ORÇAMENTO'!JVC44</f>
        <v>0</v>
      </c>
      <c r="JVD44" s="224">
        <f>'2-ORÇAMENTO'!JVF44</f>
        <v>0</v>
      </c>
      <c r="JVE44" s="225">
        <f>'2-ORÇAMENTO'!JVE44</f>
        <v>0</v>
      </c>
      <c r="JVF44" s="224">
        <f>'2-ORÇAMENTO'!JVH44</f>
        <v>0</v>
      </c>
      <c r="JVG44" s="225">
        <f>'2-ORÇAMENTO'!JVG44</f>
        <v>0</v>
      </c>
      <c r="JVH44" s="224">
        <f>'2-ORÇAMENTO'!JVJ44</f>
        <v>0</v>
      </c>
      <c r="JVI44" s="225">
        <f>'2-ORÇAMENTO'!JVI44</f>
        <v>0</v>
      </c>
      <c r="JVJ44" s="224">
        <f>'2-ORÇAMENTO'!JVL44</f>
        <v>0</v>
      </c>
      <c r="JVK44" s="225">
        <f>'2-ORÇAMENTO'!JVK44</f>
        <v>0</v>
      </c>
      <c r="JVL44" s="224">
        <f>'2-ORÇAMENTO'!JVN44</f>
        <v>0</v>
      </c>
      <c r="JVM44" s="225">
        <f>'2-ORÇAMENTO'!JVM44</f>
        <v>0</v>
      </c>
      <c r="JVN44" s="224">
        <f>'2-ORÇAMENTO'!JVP44</f>
        <v>0</v>
      </c>
      <c r="JVO44" s="225">
        <f>'2-ORÇAMENTO'!JVO44</f>
        <v>0</v>
      </c>
      <c r="JVP44" s="224">
        <f>'2-ORÇAMENTO'!JVR44</f>
        <v>0</v>
      </c>
      <c r="JVQ44" s="225">
        <f>'2-ORÇAMENTO'!JVQ44</f>
        <v>0</v>
      </c>
      <c r="JVR44" s="224">
        <f>'2-ORÇAMENTO'!JVT44</f>
        <v>0</v>
      </c>
      <c r="JVS44" s="225">
        <f>'2-ORÇAMENTO'!JVS44</f>
        <v>0</v>
      </c>
      <c r="JVT44" s="224">
        <f>'2-ORÇAMENTO'!JVV44</f>
        <v>0</v>
      </c>
      <c r="JVU44" s="225">
        <f>'2-ORÇAMENTO'!JVU44</f>
        <v>0</v>
      </c>
      <c r="JVV44" s="224">
        <f>'2-ORÇAMENTO'!JVX44</f>
        <v>0</v>
      </c>
      <c r="JVW44" s="225">
        <f>'2-ORÇAMENTO'!JVW44</f>
        <v>0</v>
      </c>
      <c r="JVX44" s="224">
        <f>'2-ORÇAMENTO'!JVZ44</f>
        <v>0</v>
      </c>
      <c r="JVY44" s="225">
        <f>'2-ORÇAMENTO'!JVY44</f>
        <v>0</v>
      </c>
      <c r="JVZ44" s="224">
        <f>'2-ORÇAMENTO'!JWB44</f>
        <v>0</v>
      </c>
      <c r="JWA44" s="225">
        <f>'2-ORÇAMENTO'!JWA44</f>
        <v>0</v>
      </c>
      <c r="JWB44" s="224">
        <f>'2-ORÇAMENTO'!JWD44</f>
        <v>0</v>
      </c>
      <c r="JWC44" s="225">
        <f>'2-ORÇAMENTO'!JWC44</f>
        <v>0</v>
      </c>
      <c r="JWD44" s="224">
        <f>'2-ORÇAMENTO'!JWF44</f>
        <v>0</v>
      </c>
      <c r="JWE44" s="225">
        <f>'2-ORÇAMENTO'!JWE44</f>
        <v>0</v>
      </c>
      <c r="JWF44" s="224">
        <f>'2-ORÇAMENTO'!JWH44</f>
        <v>0</v>
      </c>
      <c r="JWG44" s="225">
        <f>'2-ORÇAMENTO'!JWG44</f>
        <v>0</v>
      </c>
      <c r="JWH44" s="224">
        <f>'2-ORÇAMENTO'!JWJ44</f>
        <v>0</v>
      </c>
      <c r="JWI44" s="225">
        <f>'2-ORÇAMENTO'!JWI44</f>
        <v>0</v>
      </c>
      <c r="JWJ44" s="224">
        <f>'2-ORÇAMENTO'!JWL44</f>
        <v>0</v>
      </c>
      <c r="JWK44" s="225">
        <f>'2-ORÇAMENTO'!JWK44</f>
        <v>0</v>
      </c>
      <c r="JWL44" s="224">
        <f>'2-ORÇAMENTO'!JWN44</f>
        <v>0</v>
      </c>
      <c r="JWM44" s="225">
        <f>'2-ORÇAMENTO'!JWM44</f>
        <v>0</v>
      </c>
      <c r="JWN44" s="224">
        <f>'2-ORÇAMENTO'!JWP44</f>
        <v>0</v>
      </c>
      <c r="JWO44" s="225">
        <f>'2-ORÇAMENTO'!JWO44</f>
        <v>0</v>
      </c>
      <c r="JWP44" s="224">
        <f>'2-ORÇAMENTO'!JWR44</f>
        <v>0</v>
      </c>
      <c r="JWQ44" s="225">
        <f>'2-ORÇAMENTO'!JWQ44</f>
        <v>0</v>
      </c>
      <c r="JWR44" s="224">
        <f>'2-ORÇAMENTO'!JWT44</f>
        <v>0</v>
      </c>
      <c r="JWS44" s="225">
        <f>'2-ORÇAMENTO'!JWS44</f>
        <v>0</v>
      </c>
      <c r="JWT44" s="224">
        <f>'2-ORÇAMENTO'!JWV44</f>
        <v>0</v>
      </c>
      <c r="JWU44" s="225">
        <f>'2-ORÇAMENTO'!JWU44</f>
        <v>0</v>
      </c>
      <c r="JWV44" s="224">
        <f>'2-ORÇAMENTO'!JWX44</f>
        <v>0</v>
      </c>
      <c r="JWW44" s="225">
        <f>'2-ORÇAMENTO'!JWW44</f>
        <v>0</v>
      </c>
      <c r="JWX44" s="224">
        <f>'2-ORÇAMENTO'!JWZ44</f>
        <v>0</v>
      </c>
      <c r="JWY44" s="225">
        <f>'2-ORÇAMENTO'!JWY44</f>
        <v>0</v>
      </c>
      <c r="JWZ44" s="224">
        <f>'2-ORÇAMENTO'!JXB44</f>
        <v>0</v>
      </c>
      <c r="JXA44" s="225">
        <f>'2-ORÇAMENTO'!JXA44</f>
        <v>0</v>
      </c>
      <c r="JXB44" s="224">
        <f>'2-ORÇAMENTO'!JXD44</f>
        <v>0</v>
      </c>
      <c r="JXC44" s="225">
        <f>'2-ORÇAMENTO'!JXC44</f>
        <v>0</v>
      </c>
      <c r="JXD44" s="224">
        <f>'2-ORÇAMENTO'!JXF44</f>
        <v>0</v>
      </c>
      <c r="JXE44" s="225">
        <f>'2-ORÇAMENTO'!JXE44</f>
        <v>0</v>
      </c>
      <c r="JXF44" s="224">
        <f>'2-ORÇAMENTO'!JXH44</f>
        <v>0</v>
      </c>
      <c r="JXG44" s="225">
        <f>'2-ORÇAMENTO'!JXG44</f>
        <v>0</v>
      </c>
      <c r="JXH44" s="224">
        <f>'2-ORÇAMENTO'!JXJ44</f>
        <v>0</v>
      </c>
      <c r="JXI44" s="225">
        <f>'2-ORÇAMENTO'!JXI44</f>
        <v>0</v>
      </c>
      <c r="JXJ44" s="224">
        <f>'2-ORÇAMENTO'!JXL44</f>
        <v>0</v>
      </c>
      <c r="JXK44" s="225">
        <f>'2-ORÇAMENTO'!JXK44</f>
        <v>0</v>
      </c>
      <c r="JXL44" s="224">
        <f>'2-ORÇAMENTO'!JXN44</f>
        <v>0</v>
      </c>
      <c r="JXM44" s="225">
        <f>'2-ORÇAMENTO'!JXM44</f>
        <v>0</v>
      </c>
      <c r="JXN44" s="224">
        <f>'2-ORÇAMENTO'!JXP44</f>
        <v>0</v>
      </c>
      <c r="JXO44" s="225">
        <f>'2-ORÇAMENTO'!JXO44</f>
        <v>0</v>
      </c>
      <c r="JXP44" s="224">
        <f>'2-ORÇAMENTO'!JXR44</f>
        <v>0</v>
      </c>
      <c r="JXQ44" s="225">
        <f>'2-ORÇAMENTO'!JXQ44</f>
        <v>0</v>
      </c>
      <c r="JXR44" s="224">
        <f>'2-ORÇAMENTO'!JXT44</f>
        <v>0</v>
      </c>
      <c r="JXS44" s="225">
        <f>'2-ORÇAMENTO'!JXS44</f>
        <v>0</v>
      </c>
      <c r="JXT44" s="224">
        <f>'2-ORÇAMENTO'!JXV44</f>
        <v>0</v>
      </c>
      <c r="JXU44" s="225">
        <f>'2-ORÇAMENTO'!JXU44</f>
        <v>0</v>
      </c>
      <c r="JXV44" s="224">
        <f>'2-ORÇAMENTO'!JXX44</f>
        <v>0</v>
      </c>
      <c r="JXW44" s="225">
        <f>'2-ORÇAMENTO'!JXW44</f>
        <v>0</v>
      </c>
      <c r="JXX44" s="224">
        <f>'2-ORÇAMENTO'!JXZ44</f>
        <v>0</v>
      </c>
      <c r="JXY44" s="225">
        <f>'2-ORÇAMENTO'!JXY44</f>
        <v>0</v>
      </c>
      <c r="JXZ44" s="224">
        <f>'2-ORÇAMENTO'!JYB44</f>
        <v>0</v>
      </c>
      <c r="JYA44" s="225">
        <f>'2-ORÇAMENTO'!JYA44</f>
        <v>0</v>
      </c>
      <c r="JYB44" s="224">
        <f>'2-ORÇAMENTO'!JYD44</f>
        <v>0</v>
      </c>
      <c r="JYC44" s="225">
        <f>'2-ORÇAMENTO'!JYC44</f>
        <v>0</v>
      </c>
      <c r="JYD44" s="224">
        <f>'2-ORÇAMENTO'!JYF44</f>
        <v>0</v>
      </c>
      <c r="JYE44" s="225">
        <f>'2-ORÇAMENTO'!JYE44</f>
        <v>0</v>
      </c>
      <c r="JYF44" s="224">
        <f>'2-ORÇAMENTO'!JYH44</f>
        <v>0</v>
      </c>
      <c r="JYG44" s="225">
        <f>'2-ORÇAMENTO'!JYG44</f>
        <v>0</v>
      </c>
      <c r="JYH44" s="224">
        <f>'2-ORÇAMENTO'!JYJ44</f>
        <v>0</v>
      </c>
      <c r="JYI44" s="225">
        <f>'2-ORÇAMENTO'!JYI44</f>
        <v>0</v>
      </c>
      <c r="JYJ44" s="224">
        <f>'2-ORÇAMENTO'!JYL44</f>
        <v>0</v>
      </c>
      <c r="JYK44" s="225">
        <f>'2-ORÇAMENTO'!JYK44</f>
        <v>0</v>
      </c>
      <c r="JYL44" s="224">
        <f>'2-ORÇAMENTO'!JYN44</f>
        <v>0</v>
      </c>
      <c r="JYM44" s="225">
        <f>'2-ORÇAMENTO'!JYM44</f>
        <v>0</v>
      </c>
      <c r="JYN44" s="224">
        <f>'2-ORÇAMENTO'!JYP44</f>
        <v>0</v>
      </c>
      <c r="JYO44" s="225">
        <f>'2-ORÇAMENTO'!JYO44</f>
        <v>0</v>
      </c>
      <c r="JYP44" s="224">
        <f>'2-ORÇAMENTO'!JYR44</f>
        <v>0</v>
      </c>
      <c r="JYQ44" s="225">
        <f>'2-ORÇAMENTO'!JYQ44</f>
        <v>0</v>
      </c>
      <c r="JYR44" s="224">
        <f>'2-ORÇAMENTO'!JYT44</f>
        <v>0</v>
      </c>
      <c r="JYS44" s="225">
        <f>'2-ORÇAMENTO'!JYS44</f>
        <v>0</v>
      </c>
      <c r="JYT44" s="224">
        <f>'2-ORÇAMENTO'!JYV44</f>
        <v>0</v>
      </c>
      <c r="JYU44" s="225">
        <f>'2-ORÇAMENTO'!JYU44</f>
        <v>0</v>
      </c>
      <c r="JYV44" s="224">
        <f>'2-ORÇAMENTO'!JYX44</f>
        <v>0</v>
      </c>
      <c r="JYW44" s="225">
        <f>'2-ORÇAMENTO'!JYW44</f>
        <v>0</v>
      </c>
      <c r="JYX44" s="224">
        <f>'2-ORÇAMENTO'!JYZ44</f>
        <v>0</v>
      </c>
      <c r="JYY44" s="225">
        <f>'2-ORÇAMENTO'!JYY44</f>
        <v>0</v>
      </c>
      <c r="JYZ44" s="224">
        <f>'2-ORÇAMENTO'!JZB44</f>
        <v>0</v>
      </c>
      <c r="JZA44" s="225">
        <f>'2-ORÇAMENTO'!JZA44</f>
        <v>0</v>
      </c>
      <c r="JZB44" s="224">
        <f>'2-ORÇAMENTO'!JZD44</f>
        <v>0</v>
      </c>
      <c r="JZC44" s="225">
        <f>'2-ORÇAMENTO'!JZC44</f>
        <v>0</v>
      </c>
      <c r="JZD44" s="224">
        <f>'2-ORÇAMENTO'!JZF44</f>
        <v>0</v>
      </c>
      <c r="JZE44" s="225">
        <f>'2-ORÇAMENTO'!JZE44</f>
        <v>0</v>
      </c>
      <c r="JZF44" s="224">
        <f>'2-ORÇAMENTO'!JZH44</f>
        <v>0</v>
      </c>
      <c r="JZG44" s="225">
        <f>'2-ORÇAMENTO'!JZG44</f>
        <v>0</v>
      </c>
      <c r="JZH44" s="224">
        <f>'2-ORÇAMENTO'!JZJ44</f>
        <v>0</v>
      </c>
      <c r="JZI44" s="225">
        <f>'2-ORÇAMENTO'!JZI44</f>
        <v>0</v>
      </c>
      <c r="JZJ44" s="224">
        <f>'2-ORÇAMENTO'!JZL44</f>
        <v>0</v>
      </c>
      <c r="JZK44" s="225">
        <f>'2-ORÇAMENTO'!JZK44</f>
        <v>0</v>
      </c>
      <c r="JZL44" s="224">
        <f>'2-ORÇAMENTO'!JZN44</f>
        <v>0</v>
      </c>
      <c r="JZM44" s="225">
        <f>'2-ORÇAMENTO'!JZM44</f>
        <v>0</v>
      </c>
      <c r="JZN44" s="224">
        <f>'2-ORÇAMENTO'!JZP44</f>
        <v>0</v>
      </c>
      <c r="JZO44" s="225">
        <f>'2-ORÇAMENTO'!JZO44</f>
        <v>0</v>
      </c>
      <c r="JZP44" s="224">
        <f>'2-ORÇAMENTO'!JZR44</f>
        <v>0</v>
      </c>
      <c r="JZQ44" s="225">
        <f>'2-ORÇAMENTO'!JZQ44</f>
        <v>0</v>
      </c>
      <c r="JZR44" s="224">
        <f>'2-ORÇAMENTO'!JZT44</f>
        <v>0</v>
      </c>
      <c r="JZS44" s="225">
        <f>'2-ORÇAMENTO'!JZS44</f>
        <v>0</v>
      </c>
      <c r="JZT44" s="224">
        <f>'2-ORÇAMENTO'!JZV44</f>
        <v>0</v>
      </c>
      <c r="JZU44" s="225">
        <f>'2-ORÇAMENTO'!JZU44</f>
        <v>0</v>
      </c>
      <c r="JZV44" s="224">
        <f>'2-ORÇAMENTO'!JZX44</f>
        <v>0</v>
      </c>
      <c r="JZW44" s="225">
        <f>'2-ORÇAMENTO'!JZW44</f>
        <v>0</v>
      </c>
      <c r="JZX44" s="224">
        <f>'2-ORÇAMENTO'!JZZ44</f>
        <v>0</v>
      </c>
      <c r="JZY44" s="225">
        <f>'2-ORÇAMENTO'!JZY44</f>
        <v>0</v>
      </c>
      <c r="JZZ44" s="224">
        <f>'2-ORÇAMENTO'!KAB44</f>
        <v>0</v>
      </c>
      <c r="KAA44" s="225">
        <f>'2-ORÇAMENTO'!KAA44</f>
        <v>0</v>
      </c>
      <c r="KAB44" s="224">
        <f>'2-ORÇAMENTO'!KAD44</f>
        <v>0</v>
      </c>
      <c r="KAC44" s="225">
        <f>'2-ORÇAMENTO'!KAC44</f>
        <v>0</v>
      </c>
      <c r="KAD44" s="224">
        <f>'2-ORÇAMENTO'!KAF44</f>
        <v>0</v>
      </c>
      <c r="KAE44" s="225">
        <f>'2-ORÇAMENTO'!KAE44</f>
        <v>0</v>
      </c>
      <c r="KAF44" s="224">
        <f>'2-ORÇAMENTO'!KAH44</f>
        <v>0</v>
      </c>
      <c r="KAG44" s="225">
        <f>'2-ORÇAMENTO'!KAG44</f>
        <v>0</v>
      </c>
      <c r="KAH44" s="224">
        <f>'2-ORÇAMENTO'!KAJ44</f>
        <v>0</v>
      </c>
      <c r="KAI44" s="225">
        <f>'2-ORÇAMENTO'!KAI44</f>
        <v>0</v>
      </c>
      <c r="KAJ44" s="224">
        <f>'2-ORÇAMENTO'!KAL44</f>
        <v>0</v>
      </c>
      <c r="KAK44" s="225">
        <f>'2-ORÇAMENTO'!KAK44</f>
        <v>0</v>
      </c>
      <c r="KAL44" s="224">
        <f>'2-ORÇAMENTO'!KAN44</f>
        <v>0</v>
      </c>
      <c r="KAM44" s="225">
        <f>'2-ORÇAMENTO'!KAM44</f>
        <v>0</v>
      </c>
      <c r="KAN44" s="224">
        <f>'2-ORÇAMENTO'!KAP44</f>
        <v>0</v>
      </c>
      <c r="KAO44" s="225">
        <f>'2-ORÇAMENTO'!KAO44</f>
        <v>0</v>
      </c>
      <c r="KAP44" s="224">
        <f>'2-ORÇAMENTO'!KAR44</f>
        <v>0</v>
      </c>
      <c r="KAQ44" s="225">
        <f>'2-ORÇAMENTO'!KAQ44</f>
        <v>0</v>
      </c>
      <c r="KAR44" s="224">
        <f>'2-ORÇAMENTO'!KAT44</f>
        <v>0</v>
      </c>
      <c r="KAS44" s="225">
        <f>'2-ORÇAMENTO'!KAS44</f>
        <v>0</v>
      </c>
      <c r="KAT44" s="224">
        <f>'2-ORÇAMENTO'!KAV44</f>
        <v>0</v>
      </c>
      <c r="KAU44" s="225">
        <f>'2-ORÇAMENTO'!KAU44</f>
        <v>0</v>
      </c>
      <c r="KAV44" s="224">
        <f>'2-ORÇAMENTO'!KAX44</f>
        <v>0</v>
      </c>
      <c r="KAW44" s="225">
        <f>'2-ORÇAMENTO'!KAW44</f>
        <v>0</v>
      </c>
      <c r="KAX44" s="224">
        <f>'2-ORÇAMENTO'!KAZ44</f>
        <v>0</v>
      </c>
      <c r="KAY44" s="225">
        <f>'2-ORÇAMENTO'!KAY44</f>
        <v>0</v>
      </c>
      <c r="KAZ44" s="224">
        <f>'2-ORÇAMENTO'!KBB44</f>
        <v>0</v>
      </c>
      <c r="KBA44" s="225">
        <f>'2-ORÇAMENTO'!KBA44</f>
        <v>0</v>
      </c>
      <c r="KBB44" s="224">
        <f>'2-ORÇAMENTO'!KBD44</f>
        <v>0</v>
      </c>
      <c r="KBC44" s="225">
        <f>'2-ORÇAMENTO'!KBC44</f>
        <v>0</v>
      </c>
      <c r="KBD44" s="224">
        <f>'2-ORÇAMENTO'!KBF44</f>
        <v>0</v>
      </c>
      <c r="KBE44" s="225">
        <f>'2-ORÇAMENTO'!KBE44</f>
        <v>0</v>
      </c>
      <c r="KBF44" s="224">
        <f>'2-ORÇAMENTO'!KBH44</f>
        <v>0</v>
      </c>
      <c r="KBG44" s="225">
        <f>'2-ORÇAMENTO'!KBG44</f>
        <v>0</v>
      </c>
      <c r="KBH44" s="224">
        <f>'2-ORÇAMENTO'!KBJ44</f>
        <v>0</v>
      </c>
      <c r="KBI44" s="225">
        <f>'2-ORÇAMENTO'!KBI44</f>
        <v>0</v>
      </c>
      <c r="KBJ44" s="224">
        <f>'2-ORÇAMENTO'!KBL44</f>
        <v>0</v>
      </c>
      <c r="KBK44" s="225">
        <f>'2-ORÇAMENTO'!KBK44</f>
        <v>0</v>
      </c>
      <c r="KBL44" s="224">
        <f>'2-ORÇAMENTO'!KBN44</f>
        <v>0</v>
      </c>
      <c r="KBM44" s="225">
        <f>'2-ORÇAMENTO'!KBM44</f>
        <v>0</v>
      </c>
      <c r="KBN44" s="224">
        <f>'2-ORÇAMENTO'!KBP44</f>
        <v>0</v>
      </c>
      <c r="KBO44" s="225">
        <f>'2-ORÇAMENTO'!KBO44</f>
        <v>0</v>
      </c>
      <c r="KBP44" s="224">
        <f>'2-ORÇAMENTO'!KBR44</f>
        <v>0</v>
      </c>
      <c r="KBQ44" s="225">
        <f>'2-ORÇAMENTO'!KBQ44</f>
        <v>0</v>
      </c>
      <c r="KBR44" s="224">
        <f>'2-ORÇAMENTO'!KBT44</f>
        <v>0</v>
      </c>
      <c r="KBS44" s="225">
        <f>'2-ORÇAMENTO'!KBS44</f>
        <v>0</v>
      </c>
      <c r="KBT44" s="224">
        <f>'2-ORÇAMENTO'!KBV44</f>
        <v>0</v>
      </c>
      <c r="KBU44" s="225">
        <f>'2-ORÇAMENTO'!KBU44</f>
        <v>0</v>
      </c>
      <c r="KBV44" s="224">
        <f>'2-ORÇAMENTO'!KBX44</f>
        <v>0</v>
      </c>
      <c r="KBW44" s="225">
        <f>'2-ORÇAMENTO'!KBW44</f>
        <v>0</v>
      </c>
      <c r="KBX44" s="224">
        <f>'2-ORÇAMENTO'!KBZ44</f>
        <v>0</v>
      </c>
      <c r="KBY44" s="225">
        <f>'2-ORÇAMENTO'!KBY44</f>
        <v>0</v>
      </c>
      <c r="KBZ44" s="224">
        <f>'2-ORÇAMENTO'!KCB44</f>
        <v>0</v>
      </c>
      <c r="KCA44" s="225">
        <f>'2-ORÇAMENTO'!KCA44</f>
        <v>0</v>
      </c>
      <c r="KCB44" s="224">
        <f>'2-ORÇAMENTO'!KCD44</f>
        <v>0</v>
      </c>
      <c r="KCC44" s="225">
        <f>'2-ORÇAMENTO'!KCC44</f>
        <v>0</v>
      </c>
      <c r="KCD44" s="224">
        <f>'2-ORÇAMENTO'!KCF44</f>
        <v>0</v>
      </c>
      <c r="KCE44" s="225">
        <f>'2-ORÇAMENTO'!KCE44</f>
        <v>0</v>
      </c>
      <c r="KCF44" s="224">
        <f>'2-ORÇAMENTO'!KCH44</f>
        <v>0</v>
      </c>
      <c r="KCG44" s="225">
        <f>'2-ORÇAMENTO'!KCG44</f>
        <v>0</v>
      </c>
      <c r="KCH44" s="224">
        <f>'2-ORÇAMENTO'!KCJ44</f>
        <v>0</v>
      </c>
      <c r="KCI44" s="225">
        <f>'2-ORÇAMENTO'!KCI44</f>
        <v>0</v>
      </c>
      <c r="KCJ44" s="224">
        <f>'2-ORÇAMENTO'!KCL44</f>
        <v>0</v>
      </c>
      <c r="KCK44" s="225">
        <f>'2-ORÇAMENTO'!KCK44</f>
        <v>0</v>
      </c>
      <c r="KCL44" s="224">
        <f>'2-ORÇAMENTO'!KCN44</f>
        <v>0</v>
      </c>
      <c r="KCM44" s="225">
        <f>'2-ORÇAMENTO'!KCM44</f>
        <v>0</v>
      </c>
      <c r="KCN44" s="224">
        <f>'2-ORÇAMENTO'!KCP44</f>
        <v>0</v>
      </c>
      <c r="KCO44" s="225">
        <f>'2-ORÇAMENTO'!KCO44</f>
        <v>0</v>
      </c>
      <c r="KCP44" s="224">
        <f>'2-ORÇAMENTO'!KCR44</f>
        <v>0</v>
      </c>
      <c r="KCQ44" s="225">
        <f>'2-ORÇAMENTO'!KCQ44</f>
        <v>0</v>
      </c>
      <c r="KCR44" s="224">
        <f>'2-ORÇAMENTO'!KCT44</f>
        <v>0</v>
      </c>
      <c r="KCS44" s="225">
        <f>'2-ORÇAMENTO'!KCS44</f>
        <v>0</v>
      </c>
      <c r="KCT44" s="224">
        <f>'2-ORÇAMENTO'!KCV44</f>
        <v>0</v>
      </c>
      <c r="KCU44" s="225">
        <f>'2-ORÇAMENTO'!KCU44</f>
        <v>0</v>
      </c>
      <c r="KCV44" s="224">
        <f>'2-ORÇAMENTO'!KCX44</f>
        <v>0</v>
      </c>
      <c r="KCW44" s="225">
        <f>'2-ORÇAMENTO'!KCW44</f>
        <v>0</v>
      </c>
      <c r="KCX44" s="224">
        <f>'2-ORÇAMENTO'!KCZ44</f>
        <v>0</v>
      </c>
      <c r="KCY44" s="225">
        <f>'2-ORÇAMENTO'!KCY44</f>
        <v>0</v>
      </c>
      <c r="KCZ44" s="224">
        <f>'2-ORÇAMENTO'!KDB44</f>
        <v>0</v>
      </c>
      <c r="KDA44" s="225">
        <f>'2-ORÇAMENTO'!KDA44</f>
        <v>0</v>
      </c>
      <c r="KDB44" s="224">
        <f>'2-ORÇAMENTO'!KDD44</f>
        <v>0</v>
      </c>
      <c r="KDC44" s="225">
        <f>'2-ORÇAMENTO'!KDC44</f>
        <v>0</v>
      </c>
      <c r="KDD44" s="224">
        <f>'2-ORÇAMENTO'!KDF44</f>
        <v>0</v>
      </c>
      <c r="KDE44" s="225">
        <f>'2-ORÇAMENTO'!KDE44</f>
        <v>0</v>
      </c>
      <c r="KDF44" s="224">
        <f>'2-ORÇAMENTO'!KDH44</f>
        <v>0</v>
      </c>
      <c r="KDG44" s="225">
        <f>'2-ORÇAMENTO'!KDG44</f>
        <v>0</v>
      </c>
      <c r="KDH44" s="224">
        <f>'2-ORÇAMENTO'!KDJ44</f>
        <v>0</v>
      </c>
      <c r="KDI44" s="225">
        <f>'2-ORÇAMENTO'!KDI44</f>
        <v>0</v>
      </c>
      <c r="KDJ44" s="224">
        <f>'2-ORÇAMENTO'!KDL44</f>
        <v>0</v>
      </c>
      <c r="KDK44" s="225">
        <f>'2-ORÇAMENTO'!KDK44</f>
        <v>0</v>
      </c>
      <c r="KDL44" s="224">
        <f>'2-ORÇAMENTO'!KDN44</f>
        <v>0</v>
      </c>
      <c r="KDM44" s="225">
        <f>'2-ORÇAMENTO'!KDM44</f>
        <v>0</v>
      </c>
      <c r="KDN44" s="224">
        <f>'2-ORÇAMENTO'!KDP44</f>
        <v>0</v>
      </c>
      <c r="KDO44" s="225">
        <f>'2-ORÇAMENTO'!KDO44</f>
        <v>0</v>
      </c>
      <c r="KDP44" s="224">
        <f>'2-ORÇAMENTO'!KDR44</f>
        <v>0</v>
      </c>
      <c r="KDQ44" s="225">
        <f>'2-ORÇAMENTO'!KDQ44</f>
        <v>0</v>
      </c>
      <c r="KDR44" s="224">
        <f>'2-ORÇAMENTO'!KDT44</f>
        <v>0</v>
      </c>
      <c r="KDS44" s="225">
        <f>'2-ORÇAMENTO'!KDS44</f>
        <v>0</v>
      </c>
      <c r="KDT44" s="224">
        <f>'2-ORÇAMENTO'!KDV44</f>
        <v>0</v>
      </c>
      <c r="KDU44" s="225">
        <f>'2-ORÇAMENTO'!KDU44</f>
        <v>0</v>
      </c>
      <c r="KDV44" s="224">
        <f>'2-ORÇAMENTO'!KDX44</f>
        <v>0</v>
      </c>
      <c r="KDW44" s="225">
        <f>'2-ORÇAMENTO'!KDW44</f>
        <v>0</v>
      </c>
      <c r="KDX44" s="224">
        <f>'2-ORÇAMENTO'!KDZ44</f>
        <v>0</v>
      </c>
      <c r="KDY44" s="225">
        <f>'2-ORÇAMENTO'!KDY44</f>
        <v>0</v>
      </c>
      <c r="KDZ44" s="224">
        <f>'2-ORÇAMENTO'!KEB44</f>
        <v>0</v>
      </c>
      <c r="KEA44" s="225">
        <f>'2-ORÇAMENTO'!KEA44</f>
        <v>0</v>
      </c>
      <c r="KEB44" s="224">
        <f>'2-ORÇAMENTO'!KED44</f>
        <v>0</v>
      </c>
      <c r="KEC44" s="225">
        <f>'2-ORÇAMENTO'!KEC44</f>
        <v>0</v>
      </c>
      <c r="KED44" s="224">
        <f>'2-ORÇAMENTO'!KEF44</f>
        <v>0</v>
      </c>
      <c r="KEE44" s="225">
        <f>'2-ORÇAMENTO'!KEE44</f>
        <v>0</v>
      </c>
      <c r="KEF44" s="224">
        <f>'2-ORÇAMENTO'!KEH44</f>
        <v>0</v>
      </c>
      <c r="KEG44" s="225">
        <f>'2-ORÇAMENTO'!KEG44</f>
        <v>0</v>
      </c>
      <c r="KEH44" s="224">
        <f>'2-ORÇAMENTO'!KEJ44</f>
        <v>0</v>
      </c>
      <c r="KEI44" s="225">
        <f>'2-ORÇAMENTO'!KEI44</f>
        <v>0</v>
      </c>
      <c r="KEJ44" s="224">
        <f>'2-ORÇAMENTO'!KEL44</f>
        <v>0</v>
      </c>
      <c r="KEK44" s="225">
        <f>'2-ORÇAMENTO'!KEK44</f>
        <v>0</v>
      </c>
      <c r="KEL44" s="224">
        <f>'2-ORÇAMENTO'!KEN44</f>
        <v>0</v>
      </c>
      <c r="KEM44" s="225">
        <f>'2-ORÇAMENTO'!KEM44</f>
        <v>0</v>
      </c>
      <c r="KEN44" s="224">
        <f>'2-ORÇAMENTO'!KEP44</f>
        <v>0</v>
      </c>
      <c r="KEO44" s="225">
        <f>'2-ORÇAMENTO'!KEO44</f>
        <v>0</v>
      </c>
      <c r="KEP44" s="224">
        <f>'2-ORÇAMENTO'!KER44</f>
        <v>0</v>
      </c>
      <c r="KEQ44" s="225">
        <f>'2-ORÇAMENTO'!KEQ44</f>
        <v>0</v>
      </c>
      <c r="KER44" s="224">
        <f>'2-ORÇAMENTO'!KET44</f>
        <v>0</v>
      </c>
      <c r="KES44" s="225">
        <f>'2-ORÇAMENTO'!KES44</f>
        <v>0</v>
      </c>
      <c r="KET44" s="224">
        <f>'2-ORÇAMENTO'!KEV44</f>
        <v>0</v>
      </c>
      <c r="KEU44" s="225">
        <f>'2-ORÇAMENTO'!KEU44</f>
        <v>0</v>
      </c>
      <c r="KEV44" s="224">
        <f>'2-ORÇAMENTO'!KEX44</f>
        <v>0</v>
      </c>
      <c r="KEW44" s="225">
        <f>'2-ORÇAMENTO'!KEW44</f>
        <v>0</v>
      </c>
      <c r="KEX44" s="224">
        <f>'2-ORÇAMENTO'!KEZ44</f>
        <v>0</v>
      </c>
      <c r="KEY44" s="225">
        <f>'2-ORÇAMENTO'!KEY44</f>
        <v>0</v>
      </c>
      <c r="KEZ44" s="224">
        <f>'2-ORÇAMENTO'!KFB44</f>
        <v>0</v>
      </c>
      <c r="KFA44" s="225">
        <f>'2-ORÇAMENTO'!KFA44</f>
        <v>0</v>
      </c>
      <c r="KFB44" s="224">
        <f>'2-ORÇAMENTO'!KFD44</f>
        <v>0</v>
      </c>
      <c r="KFC44" s="225">
        <f>'2-ORÇAMENTO'!KFC44</f>
        <v>0</v>
      </c>
      <c r="KFD44" s="224">
        <f>'2-ORÇAMENTO'!KFF44</f>
        <v>0</v>
      </c>
      <c r="KFE44" s="225">
        <f>'2-ORÇAMENTO'!KFE44</f>
        <v>0</v>
      </c>
      <c r="KFF44" s="224">
        <f>'2-ORÇAMENTO'!KFH44</f>
        <v>0</v>
      </c>
      <c r="KFG44" s="225">
        <f>'2-ORÇAMENTO'!KFG44</f>
        <v>0</v>
      </c>
      <c r="KFH44" s="224">
        <f>'2-ORÇAMENTO'!KFJ44</f>
        <v>0</v>
      </c>
      <c r="KFI44" s="225">
        <f>'2-ORÇAMENTO'!KFI44</f>
        <v>0</v>
      </c>
      <c r="KFJ44" s="224">
        <f>'2-ORÇAMENTO'!KFL44</f>
        <v>0</v>
      </c>
      <c r="KFK44" s="225">
        <f>'2-ORÇAMENTO'!KFK44</f>
        <v>0</v>
      </c>
      <c r="KFL44" s="224">
        <f>'2-ORÇAMENTO'!KFN44</f>
        <v>0</v>
      </c>
      <c r="KFM44" s="225">
        <f>'2-ORÇAMENTO'!KFM44</f>
        <v>0</v>
      </c>
      <c r="KFN44" s="224">
        <f>'2-ORÇAMENTO'!KFP44</f>
        <v>0</v>
      </c>
      <c r="KFO44" s="225">
        <f>'2-ORÇAMENTO'!KFO44</f>
        <v>0</v>
      </c>
      <c r="KFP44" s="224">
        <f>'2-ORÇAMENTO'!KFR44</f>
        <v>0</v>
      </c>
      <c r="KFQ44" s="225">
        <f>'2-ORÇAMENTO'!KFQ44</f>
        <v>0</v>
      </c>
      <c r="KFR44" s="224">
        <f>'2-ORÇAMENTO'!KFT44</f>
        <v>0</v>
      </c>
      <c r="KFS44" s="225">
        <f>'2-ORÇAMENTO'!KFS44</f>
        <v>0</v>
      </c>
      <c r="KFT44" s="224">
        <f>'2-ORÇAMENTO'!KFV44</f>
        <v>0</v>
      </c>
      <c r="KFU44" s="225">
        <f>'2-ORÇAMENTO'!KFU44</f>
        <v>0</v>
      </c>
      <c r="KFV44" s="224">
        <f>'2-ORÇAMENTO'!KFX44</f>
        <v>0</v>
      </c>
      <c r="KFW44" s="225">
        <f>'2-ORÇAMENTO'!KFW44</f>
        <v>0</v>
      </c>
      <c r="KFX44" s="224">
        <f>'2-ORÇAMENTO'!KFZ44</f>
        <v>0</v>
      </c>
      <c r="KFY44" s="225">
        <f>'2-ORÇAMENTO'!KFY44</f>
        <v>0</v>
      </c>
      <c r="KFZ44" s="224">
        <f>'2-ORÇAMENTO'!KGB44</f>
        <v>0</v>
      </c>
      <c r="KGA44" s="225">
        <f>'2-ORÇAMENTO'!KGA44</f>
        <v>0</v>
      </c>
      <c r="KGB44" s="224">
        <f>'2-ORÇAMENTO'!KGD44</f>
        <v>0</v>
      </c>
      <c r="KGC44" s="225">
        <f>'2-ORÇAMENTO'!KGC44</f>
        <v>0</v>
      </c>
      <c r="KGD44" s="224">
        <f>'2-ORÇAMENTO'!KGF44</f>
        <v>0</v>
      </c>
      <c r="KGE44" s="225">
        <f>'2-ORÇAMENTO'!KGE44</f>
        <v>0</v>
      </c>
      <c r="KGF44" s="224">
        <f>'2-ORÇAMENTO'!KGH44</f>
        <v>0</v>
      </c>
      <c r="KGG44" s="225">
        <f>'2-ORÇAMENTO'!KGG44</f>
        <v>0</v>
      </c>
      <c r="KGH44" s="224">
        <f>'2-ORÇAMENTO'!KGJ44</f>
        <v>0</v>
      </c>
      <c r="KGI44" s="225">
        <f>'2-ORÇAMENTO'!KGI44</f>
        <v>0</v>
      </c>
      <c r="KGJ44" s="224">
        <f>'2-ORÇAMENTO'!KGL44</f>
        <v>0</v>
      </c>
      <c r="KGK44" s="225">
        <f>'2-ORÇAMENTO'!KGK44</f>
        <v>0</v>
      </c>
      <c r="KGL44" s="224">
        <f>'2-ORÇAMENTO'!KGN44</f>
        <v>0</v>
      </c>
      <c r="KGM44" s="225">
        <f>'2-ORÇAMENTO'!KGM44</f>
        <v>0</v>
      </c>
      <c r="KGN44" s="224">
        <f>'2-ORÇAMENTO'!KGP44</f>
        <v>0</v>
      </c>
      <c r="KGO44" s="225">
        <f>'2-ORÇAMENTO'!KGO44</f>
        <v>0</v>
      </c>
      <c r="KGP44" s="224">
        <f>'2-ORÇAMENTO'!KGR44</f>
        <v>0</v>
      </c>
      <c r="KGQ44" s="225">
        <f>'2-ORÇAMENTO'!KGQ44</f>
        <v>0</v>
      </c>
      <c r="KGR44" s="224">
        <f>'2-ORÇAMENTO'!KGT44</f>
        <v>0</v>
      </c>
      <c r="KGS44" s="225">
        <f>'2-ORÇAMENTO'!KGS44</f>
        <v>0</v>
      </c>
      <c r="KGT44" s="224">
        <f>'2-ORÇAMENTO'!KGV44</f>
        <v>0</v>
      </c>
      <c r="KGU44" s="225">
        <f>'2-ORÇAMENTO'!KGU44</f>
        <v>0</v>
      </c>
      <c r="KGV44" s="224">
        <f>'2-ORÇAMENTO'!KGX44</f>
        <v>0</v>
      </c>
      <c r="KGW44" s="225">
        <f>'2-ORÇAMENTO'!KGW44</f>
        <v>0</v>
      </c>
      <c r="KGX44" s="224">
        <f>'2-ORÇAMENTO'!KGZ44</f>
        <v>0</v>
      </c>
      <c r="KGY44" s="225">
        <f>'2-ORÇAMENTO'!KGY44</f>
        <v>0</v>
      </c>
      <c r="KGZ44" s="224">
        <f>'2-ORÇAMENTO'!KHB44</f>
        <v>0</v>
      </c>
      <c r="KHA44" s="225">
        <f>'2-ORÇAMENTO'!KHA44</f>
        <v>0</v>
      </c>
      <c r="KHB44" s="224">
        <f>'2-ORÇAMENTO'!KHD44</f>
        <v>0</v>
      </c>
      <c r="KHC44" s="225">
        <f>'2-ORÇAMENTO'!KHC44</f>
        <v>0</v>
      </c>
      <c r="KHD44" s="224">
        <f>'2-ORÇAMENTO'!KHF44</f>
        <v>0</v>
      </c>
      <c r="KHE44" s="225">
        <f>'2-ORÇAMENTO'!KHE44</f>
        <v>0</v>
      </c>
      <c r="KHF44" s="224">
        <f>'2-ORÇAMENTO'!KHH44</f>
        <v>0</v>
      </c>
      <c r="KHG44" s="225">
        <f>'2-ORÇAMENTO'!KHG44</f>
        <v>0</v>
      </c>
      <c r="KHH44" s="224">
        <f>'2-ORÇAMENTO'!KHJ44</f>
        <v>0</v>
      </c>
      <c r="KHI44" s="225">
        <f>'2-ORÇAMENTO'!KHI44</f>
        <v>0</v>
      </c>
      <c r="KHJ44" s="224">
        <f>'2-ORÇAMENTO'!KHL44</f>
        <v>0</v>
      </c>
      <c r="KHK44" s="225">
        <f>'2-ORÇAMENTO'!KHK44</f>
        <v>0</v>
      </c>
      <c r="KHL44" s="224">
        <f>'2-ORÇAMENTO'!KHN44</f>
        <v>0</v>
      </c>
      <c r="KHM44" s="225">
        <f>'2-ORÇAMENTO'!KHM44</f>
        <v>0</v>
      </c>
      <c r="KHN44" s="224">
        <f>'2-ORÇAMENTO'!KHP44</f>
        <v>0</v>
      </c>
      <c r="KHO44" s="225">
        <f>'2-ORÇAMENTO'!KHO44</f>
        <v>0</v>
      </c>
      <c r="KHP44" s="224">
        <f>'2-ORÇAMENTO'!KHR44</f>
        <v>0</v>
      </c>
      <c r="KHQ44" s="225">
        <f>'2-ORÇAMENTO'!KHQ44</f>
        <v>0</v>
      </c>
      <c r="KHR44" s="224">
        <f>'2-ORÇAMENTO'!KHT44</f>
        <v>0</v>
      </c>
      <c r="KHS44" s="225">
        <f>'2-ORÇAMENTO'!KHS44</f>
        <v>0</v>
      </c>
      <c r="KHT44" s="224">
        <f>'2-ORÇAMENTO'!KHV44</f>
        <v>0</v>
      </c>
      <c r="KHU44" s="225">
        <f>'2-ORÇAMENTO'!KHU44</f>
        <v>0</v>
      </c>
      <c r="KHV44" s="224">
        <f>'2-ORÇAMENTO'!KHX44</f>
        <v>0</v>
      </c>
      <c r="KHW44" s="225">
        <f>'2-ORÇAMENTO'!KHW44</f>
        <v>0</v>
      </c>
      <c r="KHX44" s="224">
        <f>'2-ORÇAMENTO'!KHZ44</f>
        <v>0</v>
      </c>
      <c r="KHY44" s="225">
        <f>'2-ORÇAMENTO'!KHY44</f>
        <v>0</v>
      </c>
      <c r="KHZ44" s="224">
        <f>'2-ORÇAMENTO'!KIB44</f>
        <v>0</v>
      </c>
      <c r="KIA44" s="225">
        <f>'2-ORÇAMENTO'!KIA44</f>
        <v>0</v>
      </c>
      <c r="KIB44" s="224">
        <f>'2-ORÇAMENTO'!KID44</f>
        <v>0</v>
      </c>
      <c r="KIC44" s="225">
        <f>'2-ORÇAMENTO'!KIC44</f>
        <v>0</v>
      </c>
      <c r="KID44" s="224">
        <f>'2-ORÇAMENTO'!KIF44</f>
        <v>0</v>
      </c>
      <c r="KIE44" s="225">
        <f>'2-ORÇAMENTO'!KIE44</f>
        <v>0</v>
      </c>
      <c r="KIF44" s="224">
        <f>'2-ORÇAMENTO'!KIH44</f>
        <v>0</v>
      </c>
      <c r="KIG44" s="225">
        <f>'2-ORÇAMENTO'!KIG44</f>
        <v>0</v>
      </c>
      <c r="KIH44" s="224">
        <f>'2-ORÇAMENTO'!KIJ44</f>
        <v>0</v>
      </c>
      <c r="KII44" s="225">
        <f>'2-ORÇAMENTO'!KII44</f>
        <v>0</v>
      </c>
      <c r="KIJ44" s="224">
        <f>'2-ORÇAMENTO'!KIL44</f>
        <v>0</v>
      </c>
      <c r="KIK44" s="225">
        <f>'2-ORÇAMENTO'!KIK44</f>
        <v>0</v>
      </c>
      <c r="KIL44" s="224">
        <f>'2-ORÇAMENTO'!KIN44</f>
        <v>0</v>
      </c>
      <c r="KIM44" s="225">
        <f>'2-ORÇAMENTO'!KIM44</f>
        <v>0</v>
      </c>
      <c r="KIN44" s="224">
        <f>'2-ORÇAMENTO'!KIP44</f>
        <v>0</v>
      </c>
      <c r="KIO44" s="225">
        <f>'2-ORÇAMENTO'!KIO44</f>
        <v>0</v>
      </c>
      <c r="KIP44" s="224">
        <f>'2-ORÇAMENTO'!KIR44</f>
        <v>0</v>
      </c>
      <c r="KIQ44" s="225">
        <f>'2-ORÇAMENTO'!KIQ44</f>
        <v>0</v>
      </c>
      <c r="KIR44" s="224">
        <f>'2-ORÇAMENTO'!KIT44</f>
        <v>0</v>
      </c>
      <c r="KIS44" s="225">
        <f>'2-ORÇAMENTO'!KIS44</f>
        <v>0</v>
      </c>
      <c r="KIT44" s="224">
        <f>'2-ORÇAMENTO'!KIV44</f>
        <v>0</v>
      </c>
      <c r="KIU44" s="225">
        <f>'2-ORÇAMENTO'!KIU44</f>
        <v>0</v>
      </c>
      <c r="KIV44" s="224">
        <f>'2-ORÇAMENTO'!KIX44</f>
        <v>0</v>
      </c>
      <c r="KIW44" s="225">
        <f>'2-ORÇAMENTO'!KIW44</f>
        <v>0</v>
      </c>
      <c r="KIX44" s="224">
        <f>'2-ORÇAMENTO'!KIZ44</f>
        <v>0</v>
      </c>
      <c r="KIY44" s="225">
        <f>'2-ORÇAMENTO'!KIY44</f>
        <v>0</v>
      </c>
      <c r="KIZ44" s="224">
        <f>'2-ORÇAMENTO'!KJB44</f>
        <v>0</v>
      </c>
      <c r="KJA44" s="225">
        <f>'2-ORÇAMENTO'!KJA44</f>
        <v>0</v>
      </c>
      <c r="KJB44" s="224">
        <f>'2-ORÇAMENTO'!KJD44</f>
        <v>0</v>
      </c>
      <c r="KJC44" s="225">
        <f>'2-ORÇAMENTO'!KJC44</f>
        <v>0</v>
      </c>
      <c r="KJD44" s="224">
        <f>'2-ORÇAMENTO'!KJF44</f>
        <v>0</v>
      </c>
      <c r="KJE44" s="225">
        <f>'2-ORÇAMENTO'!KJE44</f>
        <v>0</v>
      </c>
      <c r="KJF44" s="224">
        <f>'2-ORÇAMENTO'!KJH44</f>
        <v>0</v>
      </c>
      <c r="KJG44" s="225">
        <f>'2-ORÇAMENTO'!KJG44</f>
        <v>0</v>
      </c>
      <c r="KJH44" s="224">
        <f>'2-ORÇAMENTO'!KJJ44</f>
        <v>0</v>
      </c>
      <c r="KJI44" s="225">
        <f>'2-ORÇAMENTO'!KJI44</f>
        <v>0</v>
      </c>
      <c r="KJJ44" s="224">
        <f>'2-ORÇAMENTO'!KJL44</f>
        <v>0</v>
      </c>
      <c r="KJK44" s="225">
        <f>'2-ORÇAMENTO'!KJK44</f>
        <v>0</v>
      </c>
      <c r="KJL44" s="224">
        <f>'2-ORÇAMENTO'!KJN44</f>
        <v>0</v>
      </c>
      <c r="KJM44" s="225">
        <f>'2-ORÇAMENTO'!KJM44</f>
        <v>0</v>
      </c>
      <c r="KJN44" s="224">
        <f>'2-ORÇAMENTO'!KJP44</f>
        <v>0</v>
      </c>
      <c r="KJO44" s="225">
        <f>'2-ORÇAMENTO'!KJO44</f>
        <v>0</v>
      </c>
      <c r="KJP44" s="224">
        <f>'2-ORÇAMENTO'!KJR44</f>
        <v>0</v>
      </c>
      <c r="KJQ44" s="225">
        <f>'2-ORÇAMENTO'!KJQ44</f>
        <v>0</v>
      </c>
      <c r="KJR44" s="224">
        <f>'2-ORÇAMENTO'!KJT44</f>
        <v>0</v>
      </c>
      <c r="KJS44" s="225">
        <f>'2-ORÇAMENTO'!KJS44</f>
        <v>0</v>
      </c>
      <c r="KJT44" s="224">
        <f>'2-ORÇAMENTO'!KJV44</f>
        <v>0</v>
      </c>
      <c r="KJU44" s="225">
        <f>'2-ORÇAMENTO'!KJU44</f>
        <v>0</v>
      </c>
      <c r="KJV44" s="224">
        <f>'2-ORÇAMENTO'!KJX44</f>
        <v>0</v>
      </c>
      <c r="KJW44" s="225">
        <f>'2-ORÇAMENTO'!KJW44</f>
        <v>0</v>
      </c>
      <c r="KJX44" s="224">
        <f>'2-ORÇAMENTO'!KJZ44</f>
        <v>0</v>
      </c>
      <c r="KJY44" s="225">
        <f>'2-ORÇAMENTO'!KJY44</f>
        <v>0</v>
      </c>
      <c r="KJZ44" s="224">
        <f>'2-ORÇAMENTO'!KKB44</f>
        <v>0</v>
      </c>
      <c r="KKA44" s="225">
        <f>'2-ORÇAMENTO'!KKA44</f>
        <v>0</v>
      </c>
      <c r="KKB44" s="224">
        <f>'2-ORÇAMENTO'!KKD44</f>
        <v>0</v>
      </c>
      <c r="KKC44" s="225">
        <f>'2-ORÇAMENTO'!KKC44</f>
        <v>0</v>
      </c>
      <c r="KKD44" s="224">
        <f>'2-ORÇAMENTO'!KKF44</f>
        <v>0</v>
      </c>
      <c r="KKE44" s="225">
        <f>'2-ORÇAMENTO'!KKE44</f>
        <v>0</v>
      </c>
      <c r="KKF44" s="224">
        <f>'2-ORÇAMENTO'!KKH44</f>
        <v>0</v>
      </c>
      <c r="KKG44" s="225">
        <f>'2-ORÇAMENTO'!KKG44</f>
        <v>0</v>
      </c>
      <c r="KKH44" s="224">
        <f>'2-ORÇAMENTO'!KKJ44</f>
        <v>0</v>
      </c>
      <c r="KKI44" s="225">
        <f>'2-ORÇAMENTO'!KKI44</f>
        <v>0</v>
      </c>
      <c r="KKJ44" s="224">
        <f>'2-ORÇAMENTO'!KKL44</f>
        <v>0</v>
      </c>
      <c r="KKK44" s="225">
        <f>'2-ORÇAMENTO'!KKK44</f>
        <v>0</v>
      </c>
      <c r="KKL44" s="224">
        <f>'2-ORÇAMENTO'!KKN44</f>
        <v>0</v>
      </c>
      <c r="KKM44" s="225">
        <f>'2-ORÇAMENTO'!KKM44</f>
        <v>0</v>
      </c>
      <c r="KKN44" s="224">
        <f>'2-ORÇAMENTO'!KKP44</f>
        <v>0</v>
      </c>
      <c r="KKO44" s="225">
        <f>'2-ORÇAMENTO'!KKO44</f>
        <v>0</v>
      </c>
      <c r="KKP44" s="224">
        <f>'2-ORÇAMENTO'!KKR44</f>
        <v>0</v>
      </c>
      <c r="KKQ44" s="225">
        <f>'2-ORÇAMENTO'!KKQ44</f>
        <v>0</v>
      </c>
      <c r="KKR44" s="224">
        <f>'2-ORÇAMENTO'!KKT44</f>
        <v>0</v>
      </c>
      <c r="KKS44" s="225">
        <f>'2-ORÇAMENTO'!KKS44</f>
        <v>0</v>
      </c>
      <c r="KKT44" s="224">
        <f>'2-ORÇAMENTO'!KKV44</f>
        <v>0</v>
      </c>
      <c r="KKU44" s="225">
        <f>'2-ORÇAMENTO'!KKU44</f>
        <v>0</v>
      </c>
      <c r="KKV44" s="224">
        <f>'2-ORÇAMENTO'!KKX44</f>
        <v>0</v>
      </c>
      <c r="KKW44" s="225">
        <f>'2-ORÇAMENTO'!KKW44</f>
        <v>0</v>
      </c>
      <c r="KKX44" s="224">
        <f>'2-ORÇAMENTO'!KKZ44</f>
        <v>0</v>
      </c>
      <c r="KKY44" s="225">
        <f>'2-ORÇAMENTO'!KKY44</f>
        <v>0</v>
      </c>
      <c r="KKZ44" s="224">
        <f>'2-ORÇAMENTO'!KLB44</f>
        <v>0</v>
      </c>
      <c r="KLA44" s="225">
        <f>'2-ORÇAMENTO'!KLA44</f>
        <v>0</v>
      </c>
      <c r="KLB44" s="224">
        <f>'2-ORÇAMENTO'!KLD44</f>
        <v>0</v>
      </c>
      <c r="KLC44" s="225">
        <f>'2-ORÇAMENTO'!KLC44</f>
        <v>0</v>
      </c>
      <c r="KLD44" s="224">
        <f>'2-ORÇAMENTO'!KLF44</f>
        <v>0</v>
      </c>
      <c r="KLE44" s="225">
        <f>'2-ORÇAMENTO'!KLE44</f>
        <v>0</v>
      </c>
      <c r="KLF44" s="224">
        <f>'2-ORÇAMENTO'!KLH44</f>
        <v>0</v>
      </c>
      <c r="KLG44" s="225">
        <f>'2-ORÇAMENTO'!KLG44</f>
        <v>0</v>
      </c>
      <c r="KLH44" s="224">
        <f>'2-ORÇAMENTO'!KLJ44</f>
        <v>0</v>
      </c>
      <c r="KLI44" s="225">
        <f>'2-ORÇAMENTO'!KLI44</f>
        <v>0</v>
      </c>
      <c r="KLJ44" s="224">
        <f>'2-ORÇAMENTO'!KLL44</f>
        <v>0</v>
      </c>
      <c r="KLK44" s="225">
        <f>'2-ORÇAMENTO'!KLK44</f>
        <v>0</v>
      </c>
      <c r="KLL44" s="224">
        <f>'2-ORÇAMENTO'!KLN44</f>
        <v>0</v>
      </c>
      <c r="KLM44" s="225">
        <f>'2-ORÇAMENTO'!KLM44</f>
        <v>0</v>
      </c>
      <c r="KLN44" s="224">
        <f>'2-ORÇAMENTO'!KLP44</f>
        <v>0</v>
      </c>
      <c r="KLO44" s="225">
        <f>'2-ORÇAMENTO'!KLO44</f>
        <v>0</v>
      </c>
      <c r="KLP44" s="224">
        <f>'2-ORÇAMENTO'!KLR44</f>
        <v>0</v>
      </c>
      <c r="KLQ44" s="225">
        <f>'2-ORÇAMENTO'!KLQ44</f>
        <v>0</v>
      </c>
      <c r="KLR44" s="224">
        <f>'2-ORÇAMENTO'!KLT44</f>
        <v>0</v>
      </c>
      <c r="KLS44" s="225">
        <f>'2-ORÇAMENTO'!KLS44</f>
        <v>0</v>
      </c>
      <c r="KLT44" s="224">
        <f>'2-ORÇAMENTO'!KLV44</f>
        <v>0</v>
      </c>
      <c r="KLU44" s="225">
        <f>'2-ORÇAMENTO'!KLU44</f>
        <v>0</v>
      </c>
      <c r="KLV44" s="224">
        <f>'2-ORÇAMENTO'!KLX44</f>
        <v>0</v>
      </c>
      <c r="KLW44" s="225">
        <f>'2-ORÇAMENTO'!KLW44</f>
        <v>0</v>
      </c>
      <c r="KLX44" s="224">
        <f>'2-ORÇAMENTO'!KLZ44</f>
        <v>0</v>
      </c>
      <c r="KLY44" s="225">
        <f>'2-ORÇAMENTO'!KLY44</f>
        <v>0</v>
      </c>
      <c r="KLZ44" s="224">
        <f>'2-ORÇAMENTO'!KMB44</f>
        <v>0</v>
      </c>
      <c r="KMA44" s="225">
        <f>'2-ORÇAMENTO'!KMA44</f>
        <v>0</v>
      </c>
      <c r="KMB44" s="224">
        <f>'2-ORÇAMENTO'!KMD44</f>
        <v>0</v>
      </c>
      <c r="KMC44" s="225">
        <f>'2-ORÇAMENTO'!KMC44</f>
        <v>0</v>
      </c>
      <c r="KMD44" s="224">
        <f>'2-ORÇAMENTO'!KMF44</f>
        <v>0</v>
      </c>
      <c r="KME44" s="225">
        <f>'2-ORÇAMENTO'!KME44</f>
        <v>0</v>
      </c>
      <c r="KMF44" s="224">
        <f>'2-ORÇAMENTO'!KMH44</f>
        <v>0</v>
      </c>
      <c r="KMG44" s="225">
        <f>'2-ORÇAMENTO'!KMG44</f>
        <v>0</v>
      </c>
      <c r="KMH44" s="224">
        <f>'2-ORÇAMENTO'!KMJ44</f>
        <v>0</v>
      </c>
      <c r="KMI44" s="225">
        <f>'2-ORÇAMENTO'!KMI44</f>
        <v>0</v>
      </c>
      <c r="KMJ44" s="224">
        <f>'2-ORÇAMENTO'!KML44</f>
        <v>0</v>
      </c>
      <c r="KMK44" s="225">
        <f>'2-ORÇAMENTO'!KMK44</f>
        <v>0</v>
      </c>
      <c r="KML44" s="224">
        <f>'2-ORÇAMENTO'!KMN44</f>
        <v>0</v>
      </c>
      <c r="KMM44" s="225">
        <f>'2-ORÇAMENTO'!KMM44</f>
        <v>0</v>
      </c>
      <c r="KMN44" s="224">
        <f>'2-ORÇAMENTO'!KMP44</f>
        <v>0</v>
      </c>
      <c r="KMO44" s="225">
        <f>'2-ORÇAMENTO'!KMO44</f>
        <v>0</v>
      </c>
      <c r="KMP44" s="224">
        <f>'2-ORÇAMENTO'!KMR44</f>
        <v>0</v>
      </c>
      <c r="KMQ44" s="225">
        <f>'2-ORÇAMENTO'!KMQ44</f>
        <v>0</v>
      </c>
      <c r="KMR44" s="224">
        <f>'2-ORÇAMENTO'!KMT44</f>
        <v>0</v>
      </c>
      <c r="KMS44" s="225">
        <f>'2-ORÇAMENTO'!KMS44</f>
        <v>0</v>
      </c>
      <c r="KMT44" s="224">
        <f>'2-ORÇAMENTO'!KMV44</f>
        <v>0</v>
      </c>
      <c r="KMU44" s="225">
        <f>'2-ORÇAMENTO'!KMU44</f>
        <v>0</v>
      </c>
      <c r="KMV44" s="224">
        <f>'2-ORÇAMENTO'!KMX44</f>
        <v>0</v>
      </c>
      <c r="KMW44" s="225">
        <f>'2-ORÇAMENTO'!KMW44</f>
        <v>0</v>
      </c>
      <c r="KMX44" s="224">
        <f>'2-ORÇAMENTO'!KMZ44</f>
        <v>0</v>
      </c>
      <c r="KMY44" s="225">
        <f>'2-ORÇAMENTO'!KMY44</f>
        <v>0</v>
      </c>
      <c r="KMZ44" s="224">
        <f>'2-ORÇAMENTO'!KNB44</f>
        <v>0</v>
      </c>
      <c r="KNA44" s="225">
        <f>'2-ORÇAMENTO'!KNA44</f>
        <v>0</v>
      </c>
      <c r="KNB44" s="224">
        <f>'2-ORÇAMENTO'!KND44</f>
        <v>0</v>
      </c>
      <c r="KNC44" s="225">
        <f>'2-ORÇAMENTO'!KNC44</f>
        <v>0</v>
      </c>
      <c r="KND44" s="224">
        <f>'2-ORÇAMENTO'!KNF44</f>
        <v>0</v>
      </c>
      <c r="KNE44" s="225">
        <f>'2-ORÇAMENTO'!KNE44</f>
        <v>0</v>
      </c>
      <c r="KNF44" s="224">
        <f>'2-ORÇAMENTO'!KNH44</f>
        <v>0</v>
      </c>
      <c r="KNG44" s="225">
        <f>'2-ORÇAMENTO'!KNG44</f>
        <v>0</v>
      </c>
      <c r="KNH44" s="224">
        <f>'2-ORÇAMENTO'!KNJ44</f>
        <v>0</v>
      </c>
      <c r="KNI44" s="225">
        <f>'2-ORÇAMENTO'!KNI44</f>
        <v>0</v>
      </c>
      <c r="KNJ44" s="224">
        <f>'2-ORÇAMENTO'!KNL44</f>
        <v>0</v>
      </c>
      <c r="KNK44" s="225">
        <f>'2-ORÇAMENTO'!KNK44</f>
        <v>0</v>
      </c>
      <c r="KNL44" s="224">
        <f>'2-ORÇAMENTO'!KNN44</f>
        <v>0</v>
      </c>
      <c r="KNM44" s="225">
        <f>'2-ORÇAMENTO'!KNM44</f>
        <v>0</v>
      </c>
      <c r="KNN44" s="224">
        <f>'2-ORÇAMENTO'!KNP44</f>
        <v>0</v>
      </c>
      <c r="KNO44" s="225">
        <f>'2-ORÇAMENTO'!KNO44</f>
        <v>0</v>
      </c>
      <c r="KNP44" s="224">
        <f>'2-ORÇAMENTO'!KNR44</f>
        <v>0</v>
      </c>
      <c r="KNQ44" s="225">
        <f>'2-ORÇAMENTO'!KNQ44</f>
        <v>0</v>
      </c>
      <c r="KNR44" s="224">
        <f>'2-ORÇAMENTO'!KNT44</f>
        <v>0</v>
      </c>
      <c r="KNS44" s="225">
        <f>'2-ORÇAMENTO'!KNS44</f>
        <v>0</v>
      </c>
      <c r="KNT44" s="224">
        <f>'2-ORÇAMENTO'!KNV44</f>
        <v>0</v>
      </c>
      <c r="KNU44" s="225">
        <f>'2-ORÇAMENTO'!KNU44</f>
        <v>0</v>
      </c>
      <c r="KNV44" s="224">
        <f>'2-ORÇAMENTO'!KNX44</f>
        <v>0</v>
      </c>
      <c r="KNW44" s="225">
        <f>'2-ORÇAMENTO'!KNW44</f>
        <v>0</v>
      </c>
      <c r="KNX44" s="224">
        <f>'2-ORÇAMENTO'!KNZ44</f>
        <v>0</v>
      </c>
      <c r="KNY44" s="225">
        <f>'2-ORÇAMENTO'!KNY44</f>
        <v>0</v>
      </c>
      <c r="KNZ44" s="224">
        <f>'2-ORÇAMENTO'!KOB44</f>
        <v>0</v>
      </c>
      <c r="KOA44" s="225">
        <f>'2-ORÇAMENTO'!KOA44</f>
        <v>0</v>
      </c>
      <c r="KOB44" s="224">
        <f>'2-ORÇAMENTO'!KOD44</f>
        <v>0</v>
      </c>
      <c r="KOC44" s="225">
        <f>'2-ORÇAMENTO'!KOC44</f>
        <v>0</v>
      </c>
      <c r="KOD44" s="224">
        <f>'2-ORÇAMENTO'!KOF44</f>
        <v>0</v>
      </c>
      <c r="KOE44" s="225">
        <f>'2-ORÇAMENTO'!KOE44</f>
        <v>0</v>
      </c>
      <c r="KOF44" s="224">
        <f>'2-ORÇAMENTO'!KOH44</f>
        <v>0</v>
      </c>
      <c r="KOG44" s="225">
        <f>'2-ORÇAMENTO'!KOG44</f>
        <v>0</v>
      </c>
      <c r="KOH44" s="224">
        <f>'2-ORÇAMENTO'!KOJ44</f>
        <v>0</v>
      </c>
      <c r="KOI44" s="225">
        <f>'2-ORÇAMENTO'!KOI44</f>
        <v>0</v>
      </c>
      <c r="KOJ44" s="224">
        <f>'2-ORÇAMENTO'!KOL44</f>
        <v>0</v>
      </c>
      <c r="KOK44" s="225">
        <f>'2-ORÇAMENTO'!KOK44</f>
        <v>0</v>
      </c>
      <c r="KOL44" s="224">
        <f>'2-ORÇAMENTO'!KON44</f>
        <v>0</v>
      </c>
      <c r="KOM44" s="225">
        <f>'2-ORÇAMENTO'!KOM44</f>
        <v>0</v>
      </c>
      <c r="KON44" s="224">
        <f>'2-ORÇAMENTO'!KOP44</f>
        <v>0</v>
      </c>
      <c r="KOO44" s="225">
        <f>'2-ORÇAMENTO'!KOO44</f>
        <v>0</v>
      </c>
      <c r="KOP44" s="224">
        <f>'2-ORÇAMENTO'!KOR44</f>
        <v>0</v>
      </c>
      <c r="KOQ44" s="225">
        <f>'2-ORÇAMENTO'!KOQ44</f>
        <v>0</v>
      </c>
      <c r="KOR44" s="224">
        <f>'2-ORÇAMENTO'!KOT44</f>
        <v>0</v>
      </c>
      <c r="KOS44" s="225">
        <f>'2-ORÇAMENTO'!KOS44</f>
        <v>0</v>
      </c>
      <c r="KOT44" s="224">
        <f>'2-ORÇAMENTO'!KOV44</f>
        <v>0</v>
      </c>
      <c r="KOU44" s="225">
        <f>'2-ORÇAMENTO'!KOU44</f>
        <v>0</v>
      </c>
      <c r="KOV44" s="224">
        <f>'2-ORÇAMENTO'!KOX44</f>
        <v>0</v>
      </c>
      <c r="KOW44" s="225">
        <f>'2-ORÇAMENTO'!KOW44</f>
        <v>0</v>
      </c>
      <c r="KOX44" s="224">
        <f>'2-ORÇAMENTO'!KOZ44</f>
        <v>0</v>
      </c>
      <c r="KOY44" s="225">
        <f>'2-ORÇAMENTO'!KOY44</f>
        <v>0</v>
      </c>
      <c r="KOZ44" s="224">
        <f>'2-ORÇAMENTO'!KPB44</f>
        <v>0</v>
      </c>
      <c r="KPA44" s="225">
        <f>'2-ORÇAMENTO'!KPA44</f>
        <v>0</v>
      </c>
      <c r="KPB44" s="224">
        <f>'2-ORÇAMENTO'!KPD44</f>
        <v>0</v>
      </c>
      <c r="KPC44" s="225">
        <f>'2-ORÇAMENTO'!KPC44</f>
        <v>0</v>
      </c>
      <c r="KPD44" s="224">
        <f>'2-ORÇAMENTO'!KPF44</f>
        <v>0</v>
      </c>
      <c r="KPE44" s="225">
        <f>'2-ORÇAMENTO'!KPE44</f>
        <v>0</v>
      </c>
      <c r="KPF44" s="224">
        <f>'2-ORÇAMENTO'!KPH44</f>
        <v>0</v>
      </c>
      <c r="KPG44" s="225">
        <f>'2-ORÇAMENTO'!KPG44</f>
        <v>0</v>
      </c>
      <c r="KPH44" s="224">
        <f>'2-ORÇAMENTO'!KPJ44</f>
        <v>0</v>
      </c>
      <c r="KPI44" s="225">
        <f>'2-ORÇAMENTO'!KPI44</f>
        <v>0</v>
      </c>
      <c r="KPJ44" s="224">
        <f>'2-ORÇAMENTO'!KPL44</f>
        <v>0</v>
      </c>
      <c r="KPK44" s="225">
        <f>'2-ORÇAMENTO'!KPK44</f>
        <v>0</v>
      </c>
      <c r="KPL44" s="224">
        <f>'2-ORÇAMENTO'!KPN44</f>
        <v>0</v>
      </c>
      <c r="KPM44" s="225">
        <f>'2-ORÇAMENTO'!KPM44</f>
        <v>0</v>
      </c>
      <c r="KPN44" s="224">
        <f>'2-ORÇAMENTO'!KPP44</f>
        <v>0</v>
      </c>
      <c r="KPO44" s="225">
        <f>'2-ORÇAMENTO'!KPO44</f>
        <v>0</v>
      </c>
      <c r="KPP44" s="224">
        <f>'2-ORÇAMENTO'!KPR44</f>
        <v>0</v>
      </c>
      <c r="KPQ44" s="225">
        <f>'2-ORÇAMENTO'!KPQ44</f>
        <v>0</v>
      </c>
      <c r="KPR44" s="224">
        <f>'2-ORÇAMENTO'!KPT44</f>
        <v>0</v>
      </c>
      <c r="KPS44" s="225">
        <f>'2-ORÇAMENTO'!KPS44</f>
        <v>0</v>
      </c>
      <c r="KPT44" s="224">
        <f>'2-ORÇAMENTO'!KPV44</f>
        <v>0</v>
      </c>
      <c r="KPU44" s="225">
        <f>'2-ORÇAMENTO'!KPU44</f>
        <v>0</v>
      </c>
      <c r="KPV44" s="224">
        <f>'2-ORÇAMENTO'!KPX44</f>
        <v>0</v>
      </c>
      <c r="KPW44" s="225">
        <f>'2-ORÇAMENTO'!KPW44</f>
        <v>0</v>
      </c>
      <c r="KPX44" s="224">
        <f>'2-ORÇAMENTO'!KPZ44</f>
        <v>0</v>
      </c>
      <c r="KPY44" s="225">
        <f>'2-ORÇAMENTO'!KPY44</f>
        <v>0</v>
      </c>
      <c r="KPZ44" s="224">
        <f>'2-ORÇAMENTO'!KQB44</f>
        <v>0</v>
      </c>
      <c r="KQA44" s="225">
        <f>'2-ORÇAMENTO'!KQA44</f>
        <v>0</v>
      </c>
      <c r="KQB44" s="224">
        <f>'2-ORÇAMENTO'!KQD44</f>
        <v>0</v>
      </c>
      <c r="KQC44" s="225">
        <f>'2-ORÇAMENTO'!KQC44</f>
        <v>0</v>
      </c>
      <c r="KQD44" s="224">
        <f>'2-ORÇAMENTO'!KQF44</f>
        <v>0</v>
      </c>
      <c r="KQE44" s="225">
        <f>'2-ORÇAMENTO'!KQE44</f>
        <v>0</v>
      </c>
      <c r="KQF44" s="224">
        <f>'2-ORÇAMENTO'!KQH44</f>
        <v>0</v>
      </c>
      <c r="KQG44" s="225">
        <f>'2-ORÇAMENTO'!KQG44</f>
        <v>0</v>
      </c>
      <c r="KQH44" s="224">
        <f>'2-ORÇAMENTO'!KQJ44</f>
        <v>0</v>
      </c>
      <c r="KQI44" s="225">
        <f>'2-ORÇAMENTO'!KQI44</f>
        <v>0</v>
      </c>
      <c r="KQJ44" s="224">
        <f>'2-ORÇAMENTO'!KQL44</f>
        <v>0</v>
      </c>
      <c r="KQK44" s="225">
        <f>'2-ORÇAMENTO'!KQK44</f>
        <v>0</v>
      </c>
      <c r="KQL44" s="224">
        <f>'2-ORÇAMENTO'!KQN44</f>
        <v>0</v>
      </c>
      <c r="KQM44" s="225">
        <f>'2-ORÇAMENTO'!KQM44</f>
        <v>0</v>
      </c>
      <c r="KQN44" s="224">
        <f>'2-ORÇAMENTO'!KQP44</f>
        <v>0</v>
      </c>
      <c r="KQO44" s="225">
        <f>'2-ORÇAMENTO'!KQO44</f>
        <v>0</v>
      </c>
      <c r="KQP44" s="224">
        <f>'2-ORÇAMENTO'!KQR44</f>
        <v>0</v>
      </c>
      <c r="KQQ44" s="225">
        <f>'2-ORÇAMENTO'!KQQ44</f>
        <v>0</v>
      </c>
      <c r="KQR44" s="224">
        <f>'2-ORÇAMENTO'!KQT44</f>
        <v>0</v>
      </c>
      <c r="KQS44" s="225">
        <f>'2-ORÇAMENTO'!KQS44</f>
        <v>0</v>
      </c>
      <c r="KQT44" s="224">
        <f>'2-ORÇAMENTO'!KQV44</f>
        <v>0</v>
      </c>
      <c r="KQU44" s="225">
        <f>'2-ORÇAMENTO'!KQU44</f>
        <v>0</v>
      </c>
      <c r="KQV44" s="224">
        <f>'2-ORÇAMENTO'!KQX44</f>
        <v>0</v>
      </c>
      <c r="KQW44" s="225">
        <f>'2-ORÇAMENTO'!KQW44</f>
        <v>0</v>
      </c>
      <c r="KQX44" s="224">
        <f>'2-ORÇAMENTO'!KQZ44</f>
        <v>0</v>
      </c>
      <c r="KQY44" s="225">
        <f>'2-ORÇAMENTO'!KQY44</f>
        <v>0</v>
      </c>
      <c r="KQZ44" s="224">
        <f>'2-ORÇAMENTO'!KRB44</f>
        <v>0</v>
      </c>
      <c r="KRA44" s="225">
        <f>'2-ORÇAMENTO'!KRA44</f>
        <v>0</v>
      </c>
      <c r="KRB44" s="224">
        <f>'2-ORÇAMENTO'!KRD44</f>
        <v>0</v>
      </c>
      <c r="KRC44" s="225">
        <f>'2-ORÇAMENTO'!KRC44</f>
        <v>0</v>
      </c>
      <c r="KRD44" s="224">
        <f>'2-ORÇAMENTO'!KRF44</f>
        <v>0</v>
      </c>
      <c r="KRE44" s="225">
        <f>'2-ORÇAMENTO'!KRE44</f>
        <v>0</v>
      </c>
      <c r="KRF44" s="224">
        <f>'2-ORÇAMENTO'!KRH44</f>
        <v>0</v>
      </c>
      <c r="KRG44" s="225">
        <f>'2-ORÇAMENTO'!KRG44</f>
        <v>0</v>
      </c>
      <c r="KRH44" s="224">
        <f>'2-ORÇAMENTO'!KRJ44</f>
        <v>0</v>
      </c>
      <c r="KRI44" s="225">
        <f>'2-ORÇAMENTO'!KRI44</f>
        <v>0</v>
      </c>
      <c r="KRJ44" s="224">
        <f>'2-ORÇAMENTO'!KRL44</f>
        <v>0</v>
      </c>
      <c r="KRK44" s="225">
        <f>'2-ORÇAMENTO'!KRK44</f>
        <v>0</v>
      </c>
      <c r="KRL44" s="224">
        <f>'2-ORÇAMENTO'!KRN44</f>
        <v>0</v>
      </c>
      <c r="KRM44" s="225">
        <f>'2-ORÇAMENTO'!KRM44</f>
        <v>0</v>
      </c>
      <c r="KRN44" s="224">
        <f>'2-ORÇAMENTO'!KRP44</f>
        <v>0</v>
      </c>
      <c r="KRO44" s="225">
        <f>'2-ORÇAMENTO'!KRO44</f>
        <v>0</v>
      </c>
      <c r="KRP44" s="224">
        <f>'2-ORÇAMENTO'!KRR44</f>
        <v>0</v>
      </c>
      <c r="KRQ44" s="225">
        <f>'2-ORÇAMENTO'!KRQ44</f>
        <v>0</v>
      </c>
      <c r="KRR44" s="224">
        <f>'2-ORÇAMENTO'!KRT44</f>
        <v>0</v>
      </c>
      <c r="KRS44" s="225">
        <f>'2-ORÇAMENTO'!KRS44</f>
        <v>0</v>
      </c>
      <c r="KRT44" s="224">
        <f>'2-ORÇAMENTO'!KRV44</f>
        <v>0</v>
      </c>
      <c r="KRU44" s="225">
        <f>'2-ORÇAMENTO'!KRU44</f>
        <v>0</v>
      </c>
      <c r="KRV44" s="224">
        <f>'2-ORÇAMENTO'!KRX44</f>
        <v>0</v>
      </c>
      <c r="KRW44" s="225">
        <f>'2-ORÇAMENTO'!KRW44</f>
        <v>0</v>
      </c>
      <c r="KRX44" s="224">
        <f>'2-ORÇAMENTO'!KRZ44</f>
        <v>0</v>
      </c>
      <c r="KRY44" s="225">
        <f>'2-ORÇAMENTO'!KRY44</f>
        <v>0</v>
      </c>
      <c r="KRZ44" s="224">
        <f>'2-ORÇAMENTO'!KSB44</f>
        <v>0</v>
      </c>
      <c r="KSA44" s="225">
        <f>'2-ORÇAMENTO'!KSA44</f>
        <v>0</v>
      </c>
      <c r="KSB44" s="224">
        <f>'2-ORÇAMENTO'!KSD44</f>
        <v>0</v>
      </c>
      <c r="KSC44" s="225">
        <f>'2-ORÇAMENTO'!KSC44</f>
        <v>0</v>
      </c>
      <c r="KSD44" s="224">
        <f>'2-ORÇAMENTO'!KSF44</f>
        <v>0</v>
      </c>
      <c r="KSE44" s="225">
        <f>'2-ORÇAMENTO'!KSE44</f>
        <v>0</v>
      </c>
      <c r="KSF44" s="224">
        <f>'2-ORÇAMENTO'!KSH44</f>
        <v>0</v>
      </c>
      <c r="KSG44" s="225">
        <f>'2-ORÇAMENTO'!KSG44</f>
        <v>0</v>
      </c>
      <c r="KSH44" s="224">
        <f>'2-ORÇAMENTO'!KSJ44</f>
        <v>0</v>
      </c>
      <c r="KSI44" s="225">
        <f>'2-ORÇAMENTO'!KSI44</f>
        <v>0</v>
      </c>
      <c r="KSJ44" s="224">
        <f>'2-ORÇAMENTO'!KSL44</f>
        <v>0</v>
      </c>
      <c r="KSK44" s="225">
        <f>'2-ORÇAMENTO'!KSK44</f>
        <v>0</v>
      </c>
      <c r="KSL44" s="224">
        <f>'2-ORÇAMENTO'!KSN44</f>
        <v>0</v>
      </c>
      <c r="KSM44" s="225">
        <f>'2-ORÇAMENTO'!KSM44</f>
        <v>0</v>
      </c>
      <c r="KSN44" s="224">
        <f>'2-ORÇAMENTO'!KSP44</f>
        <v>0</v>
      </c>
      <c r="KSO44" s="225">
        <f>'2-ORÇAMENTO'!KSO44</f>
        <v>0</v>
      </c>
      <c r="KSP44" s="224">
        <f>'2-ORÇAMENTO'!KSR44</f>
        <v>0</v>
      </c>
      <c r="KSQ44" s="225">
        <f>'2-ORÇAMENTO'!KSQ44</f>
        <v>0</v>
      </c>
      <c r="KSR44" s="224">
        <f>'2-ORÇAMENTO'!KST44</f>
        <v>0</v>
      </c>
      <c r="KSS44" s="225">
        <f>'2-ORÇAMENTO'!KSS44</f>
        <v>0</v>
      </c>
      <c r="KST44" s="224">
        <f>'2-ORÇAMENTO'!KSV44</f>
        <v>0</v>
      </c>
      <c r="KSU44" s="225">
        <f>'2-ORÇAMENTO'!KSU44</f>
        <v>0</v>
      </c>
      <c r="KSV44" s="224">
        <f>'2-ORÇAMENTO'!KSX44</f>
        <v>0</v>
      </c>
      <c r="KSW44" s="225">
        <f>'2-ORÇAMENTO'!KSW44</f>
        <v>0</v>
      </c>
      <c r="KSX44" s="224">
        <f>'2-ORÇAMENTO'!KSZ44</f>
        <v>0</v>
      </c>
      <c r="KSY44" s="225">
        <f>'2-ORÇAMENTO'!KSY44</f>
        <v>0</v>
      </c>
      <c r="KSZ44" s="224">
        <f>'2-ORÇAMENTO'!KTB44</f>
        <v>0</v>
      </c>
      <c r="KTA44" s="225">
        <f>'2-ORÇAMENTO'!KTA44</f>
        <v>0</v>
      </c>
      <c r="KTB44" s="224">
        <f>'2-ORÇAMENTO'!KTD44</f>
        <v>0</v>
      </c>
      <c r="KTC44" s="225">
        <f>'2-ORÇAMENTO'!KTC44</f>
        <v>0</v>
      </c>
      <c r="KTD44" s="224">
        <f>'2-ORÇAMENTO'!KTF44</f>
        <v>0</v>
      </c>
      <c r="KTE44" s="225">
        <f>'2-ORÇAMENTO'!KTE44</f>
        <v>0</v>
      </c>
      <c r="KTF44" s="224">
        <f>'2-ORÇAMENTO'!KTH44</f>
        <v>0</v>
      </c>
      <c r="KTG44" s="225">
        <f>'2-ORÇAMENTO'!KTG44</f>
        <v>0</v>
      </c>
      <c r="KTH44" s="224">
        <f>'2-ORÇAMENTO'!KTJ44</f>
        <v>0</v>
      </c>
      <c r="KTI44" s="225">
        <f>'2-ORÇAMENTO'!KTI44</f>
        <v>0</v>
      </c>
      <c r="KTJ44" s="224">
        <f>'2-ORÇAMENTO'!KTL44</f>
        <v>0</v>
      </c>
      <c r="KTK44" s="225">
        <f>'2-ORÇAMENTO'!KTK44</f>
        <v>0</v>
      </c>
      <c r="KTL44" s="224">
        <f>'2-ORÇAMENTO'!KTN44</f>
        <v>0</v>
      </c>
      <c r="KTM44" s="225">
        <f>'2-ORÇAMENTO'!KTM44</f>
        <v>0</v>
      </c>
      <c r="KTN44" s="224">
        <f>'2-ORÇAMENTO'!KTP44</f>
        <v>0</v>
      </c>
      <c r="KTO44" s="225">
        <f>'2-ORÇAMENTO'!KTO44</f>
        <v>0</v>
      </c>
      <c r="KTP44" s="224">
        <f>'2-ORÇAMENTO'!KTR44</f>
        <v>0</v>
      </c>
      <c r="KTQ44" s="225">
        <f>'2-ORÇAMENTO'!KTQ44</f>
        <v>0</v>
      </c>
      <c r="KTR44" s="224">
        <f>'2-ORÇAMENTO'!KTT44</f>
        <v>0</v>
      </c>
      <c r="KTS44" s="225">
        <f>'2-ORÇAMENTO'!KTS44</f>
        <v>0</v>
      </c>
      <c r="KTT44" s="224">
        <f>'2-ORÇAMENTO'!KTV44</f>
        <v>0</v>
      </c>
      <c r="KTU44" s="225">
        <f>'2-ORÇAMENTO'!KTU44</f>
        <v>0</v>
      </c>
      <c r="KTV44" s="224">
        <f>'2-ORÇAMENTO'!KTX44</f>
        <v>0</v>
      </c>
      <c r="KTW44" s="225">
        <f>'2-ORÇAMENTO'!KTW44</f>
        <v>0</v>
      </c>
      <c r="KTX44" s="224">
        <f>'2-ORÇAMENTO'!KTZ44</f>
        <v>0</v>
      </c>
      <c r="KTY44" s="225">
        <f>'2-ORÇAMENTO'!KTY44</f>
        <v>0</v>
      </c>
      <c r="KTZ44" s="224">
        <f>'2-ORÇAMENTO'!KUB44</f>
        <v>0</v>
      </c>
      <c r="KUA44" s="225">
        <f>'2-ORÇAMENTO'!KUA44</f>
        <v>0</v>
      </c>
      <c r="KUB44" s="224">
        <f>'2-ORÇAMENTO'!KUD44</f>
        <v>0</v>
      </c>
      <c r="KUC44" s="225">
        <f>'2-ORÇAMENTO'!KUC44</f>
        <v>0</v>
      </c>
      <c r="KUD44" s="224">
        <f>'2-ORÇAMENTO'!KUF44</f>
        <v>0</v>
      </c>
      <c r="KUE44" s="225">
        <f>'2-ORÇAMENTO'!KUE44</f>
        <v>0</v>
      </c>
      <c r="KUF44" s="224">
        <f>'2-ORÇAMENTO'!KUH44</f>
        <v>0</v>
      </c>
      <c r="KUG44" s="225">
        <f>'2-ORÇAMENTO'!KUG44</f>
        <v>0</v>
      </c>
      <c r="KUH44" s="224">
        <f>'2-ORÇAMENTO'!KUJ44</f>
        <v>0</v>
      </c>
      <c r="KUI44" s="225">
        <f>'2-ORÇAMENTO'!KUI44</f>
        <v>0</v>
      </c>
      <c r="KUJ44" s="224">
        <f>'2-ORÇAMENTO'!KUL44</f>
        <v>0</v>
      </c>
      <c r="KUK44" s="225">
        <f>'2-ORÇAMENTO'!KUK44</f>
        <v>0</v>
      </c>
      <c r="KUL44" s="224">
        <f>'2-ORÇAMENTO'!KUN44</f>
        <v>0</v>
      </c>
      <c r="KUM44" s="225">
        <f>'2-ORÇAMENTO'!KUM44</f>
        <v>0</v>
      </c>
      <c r="KUN44" s="224">
        <f>'2-ORÇAMENTO'!KUP44</f>
        <v>0</v>
      </c>
      <c r="KUO44" s="225">
        <f>'2-ORÇAMENTO'!KUO44</f>
        <v>0</v>
      </c>
      <c r="KUP44" s="224">
        <f>'2-ORÇAMENTO'!KUR44</f>
        <v>0</v>
      </c>
      <c r="KUQ44" s="225">
        <f>'2-ORÇAMENTO'!KUQ44</f>
        <v>0</v>
      </c>
      <c r="KUR44" s="224">
        <f>'2-ORÇAMENTO'!KUT44</f>
        <v>0</v>
      </c>
      <c r="KUS44" s="225">
        <f>'2-ORÇAMENTO'!KUS44</f>
        <v>0</v>
      </c>
      <c r="KUT44" s="224">
        <f>'2-ORÇAMENTO'!KUV44</f>
        <v>0</v>
      </c>
      <c r="KUU44" s="225">
        <f>'2-ORÇAMENTO'!KUU44</f>
        <v>0</v>
      </c>
      <c r="KUV44" s="224">
        <f>'2-ORÇAMENTO'!KUX44</f>
        <v>0</v>
      </c>
      <c r="KUW44" s="225">
        <f>'2-ORÇAMENTO'!KUW44</f>
        <v>0</v>
      </c>
      <c r="KUX44" s="224">
        <f>'2-ORÇAMENTO'!KUZ44</f>
        <v>0</v>
      </c>
      <c r="KUY44" s="225">
        <f>'2-ORÇAMENTO'!KUY44</f>
        <v>0</v>
      </c>
      <c r="KUZ44" s="224">
        <f>'2-ORÇAMENTO'!KVB44</f>
        <v>0</v>
      </c>
      <c r="KVA44" s="225">
        <f>'2-ORÇAMENTO'!KVA44</f>
        <v>0</v>
      </c>
      <c r="KVB44" s="224">
        <f>'2-ORÇAMENTO'!KVD44</f>
        <v>0</v>
      </c>
      <c r="KVC44" s="225">
        <f>'2-ORÇAMENTO'!KVC44</f>
        <v>0</v>
      </c>
      <c r="KVD44" s="224">
        <f>'2-ORÇAMENTO'!KVF44</f>
        <v>0</v>
      </c>
      <c r="KVE44" s="225">
        <f>'2-ORÇAMENTO'!KVE44</f>
        <v>0</v>
      </c>
      <c r="KVF44" s="224">
        <f>'2-ORÇAMENTO'!KVH44</f>
        <v>0</v>
      </c>
      <c r="KVG44" s="225">
        <f>'2-ORÇAMENTO'!KVG44</f>
        <v>0</v>
      </c>
      <c r="KVH44" s="224">
        <f>'2-ORÇAMENTO'!KVJ44</f>
        <v>0</v>
      </c>
      <c r="KVI44" s="225">
        <f>'2-ORÇAMENTO'!KVI44</f>
        <v>0</v>
      </c>
      <c r="KVJ44" s="224">
        <f>'2-ORÇAMENTO'!KVL44</f>
        <v>0</v>
      </c>
      <c r="KVK44" s="225">
        <f>'2-ORÇAMENTO'!KVK44</f>
        <v>0</v>
      </c>
      <c r="KVL44" s="224">
        <f>'2-ORÇAMENTO'!KVN44</f>
        <v>0</v>
      </c>
      <c r="KVM44" s="225">
        <f>'2-ORÇAMENTO'!KVM44</f>
        <v>0</v>
      </c>
      <c r="KVN44" s="224">
        <f>'2-ORÇAMENTO'!KVP44</f>
        <v>0</v>
      </c>
      <c r="KVO44" s="225">
        <f>'2-ORÇAMENTO'!KVO44</f>
        <v>0</v>
      </c>
      <c r="KVP44" s="224">
        <f>'2-ORÇAMENTO'!KVR44</f>
        <v>0</v>
      </c>
      <c r="KVQ44" s="225">
        <f>'2-ORÇAMENTO'!KVQ44</f>
        <v>0</v>
      </c>
      <c r="KVR44" s="224">
        <f>'2-ORÇAMENTO'!KVT44</f>
        <v>0</v>
      </c>
      <c r="KVS44" s="225">
        <f>'2-ORÇAMENTO'!KVS44</f>
        <v>0</v>
      </c>
      <c r="KVT44" s="224">
        <f>'2-ORÇAMENTO'!KVV44</f>
        <v>0</v>
      </c>
      <c r="KVU44" s="225">
        <f>'2-ORÇAMENTO'!KVU44</f>
        <v>0</v>
      </c>
      <c r="KVV44" s="224">
        <f>'2-ORÇAMENTO'!KVX44</f>
        <v>0</v>
      </c>
      <c r="KVW44" s="225">
        <f>'2-ORÇAMENTO'!KVW44</f>
        <v>0</v>
      </c>
      <c r="KVX44" s="224">
        <f>'2-ORÇAMENTO'!KVZ44</f>
        <v>0</v>
      </c>
      <c r="KVY44" s="225">
        <f>'2-ORÇAMENTO'!KVY44</f>
        <v>0</v>
      </c>
      <c r="KVZ44" s="224">
        <f>'2-ORÇAMENTO'!KWB44</f>
        <v>0</v>
      </c>
      <c r="KWA44" s="225">
        <f>'2-ORÇAMENTO'!KWA44</f>
        <v>0</v>
      </c>
      <c r="KWB44" s="224">
        <f>'2-ORÇAMENTO'!KWD44</f>
        <v>0</v>
      </c>
      <c r="KWC44" s="225">
        <f>'2-ORÇAMENTO'!KWC44</f>
        <v>0</v>
      </c>
      <c r="KWD44" s="224">
        <f>'2-ORÇAMENTO'!KWF44</f>
        <v>0</v>
      </c>
      <c r="KWE44" s="225">
        <f>'2-ORÇAMENTO'!KWE44</f>
        <v>0</v>
      </c>
      <c r="KWF44" s="224">
        <f>'2-ORÇAMENTO'!KWH44</f>
        <v>0</v>
      </c>
      <c r="KWG44" s="225">
        <f>'2-ORÇAMENTO'!KWG44</f>
        <v>0</v>
      </c>
      <c r="KWH44" s="224">
        <f>'2-ORÇAMENTO'!KWJ44</f>
        <v>0</v>
      </c>
      <c r="KWI44" s="225">
        <f>'2-ORÇAMENTO'!KWI44</f>
        <v>0</v>
      </c>
      <c r="KWJ44" s="224">
        <f>'2-ORÇAMENTO'!KWL44</f>
        <v>0</v>
      </c>
      <c r="KWK44" s="225">
        <f>'2-ORÇAMENTO'!KWK44</f>
        <v>0</v>
      </c>
      <c r="KWL44" s="224">
        <f>'2-ORÇAMENTO'!KWN44</f>
        <v>0</v>
      </c>
      <c r="KWM44" s="225">
        <f>'2-ORÇAMENTO'!KWM44</f>
        <v>0</v>
      </c>
      <c r="KWN44" s="224">
        <f>'2-ORÇAMENTO'!KWP44</f>
        <v>0</v>
      </c>
      <c r="KWO44" s="225">
        <f>'2-ORÇAMENTO'!KWO44</f>
        <v>0</v>
      </c>
      <c r="KWP44" s="224">
        <f>'2-ORÇAMENTO'!KWR44</f>
        <v>0</v>
      </c>
      <c r="KWQ44" s="225">
        <f>'2-ORÇAMENTO'!KWQ44</f>
        <v>0</v>
      </c>
      <c r="KWR44" s="224">
        <f>'2-ORÇAMENTO'!KWT44</f>
        <v>0</v>
      </c>
      <c r="KWS44" s="225">
        <f>'2-ORÇAMENTO'!KWS44</f>
        <v>0</v>
      </c>
      <c r="KWT44" s="224">
        <f>'2-ORÇAMENTO'!KWV44</f>
        <v>0</v>
      </c>
      <c r="KWU44" s="225">
        <f>'2-ORÇAMENTO'!KWU44</f>
        <v>0</v>
      </c>
      <c r="KWV44" s="224">
        <f>'2-ORÇAMENTO'!KWX44</f>
        <v>0</v>
      </c>
      <c r="KWW44" s="225">
        <f>'2-ORÇAMENTO'!KWW44</f>
        <v>0</v>
      </c>
      <c r="KWX44" s="224">
        <f>'2-ORÇAMENTO'!KWZ44</f>
        <v>0</v>
      </c>
      <c r="KWY44" s="225">
        <f>'2-ORÇAMENTO'!KWY44</f>
        <v>0</v>
      </c>
      <c r="KWZ44" s="224">
        <f>'2-ORÇAMENTO'!KXB44</f>
        <v>0</v>
      </c>
      <c r="KXA44" s="225">
        <f>'2-ORÇAMENTO'!KXA44</f>
        <v>0</v>
      </c>
      <c r="KXB44" s="224">
        <f>'2-ORÇAMENTO'!KXD44</f>
        <v>0</v>
      </c>
      <c r="KXC44" s="225">
        <f>'2-ORÇAMENTO'!KXC44</f>
        <v>0</v>
      </c>
      <c r="KXD44" s="224">
        <f>'2-ORÇAMENTO'!KXF44</f>
        <v>0</v>
      </c>
      <c r="KXE44" s="225">
        <f>'2-ORÇAMENTO'!KXE44</f>
        <v>0</v>
      </c>
      <c r="KXF44" s="224">
        <f>'2-ORÇAMENTO'!KXH44</f>
        <v>0</v>
      </c>
      <c r="KXG44" s="225">
        <f>'2-ORÇAMENTO'!KXG44</f>
        <v>0</v>
      </c>
      <c r="KXH44" s="224">
        <f>'2-ORÇAMENTO'!KXJ44</f>
        <v>0</v>
      </c>
      <c r="KXI44" s="225">
        <f>'2-ORÇAMENTO'!KXI44</f>
        <v>0</v>
      </c>
      <c r="KXJ44" s="224">
        <f>'2-ORÇAMENTO'!KXL44</f>
        <v>0</v>
      </c>
      <c r="KXK44" s="225">
        <f>'2-ORÇAMENTO'!KXK44</f>
        <v>0</v>
      </c>
      <c r="KXL44" s="224">
        <f>'2-ORÇAMENTO'!KXN44</f>
        <v>0</v>
      </c>
      <c r="KXM44" s="225">
        <f>'2-ORÇAMENTO'!KXM44</f>
        <v>0</v>
      </c>
      <c r="KXN44" s="224">
        <f>'2-ORÇAMENTO'!KXP44</f>
        <v>0</v>
      </c>
      <c r="KXO44" s="225">
        <f>'2-ORÇAMENTO'!KXO44</f>
        <v>0</v>
      </c>
      <c r="KXP44" s="224">
        <f>'2-ORÇAMENTO'!KXR44</f>
        <v>0</v>
      </c>
      <c r="KXQ44" s="225">
        <f>'2-ORÇAMENTO'!KXQ44</f>
        <v>0</v>
      </c>
      <c r="KXR44" s="224">
        <f>'2-ORÇAMENTO'!KXT44</f>
        <v>0</v>
      </c>
      <c r="KXS44" s="225">
        <f>'2-ORÇAMENTO'!KXS44</f>
        <v>0</v>
      </c>
      <c r="KXT44" s="224">
        <f>'2-ORÇAMENTO'!KXV44</f>
        <v>0</v>
      </c>
      <c r="KXU44" s="225">
        <f>'2-ORÇAMENTO'!KXU44</f>
        <v>0</v>
      </c>
      <c r="KXV44" s="224">
        <f>'2-ORÇAMENTO'!KXX44</f>
        <v>0</v>
      </c>
      <c r="KXW44" s="225">
        <f>'2-ORÇAMENTO'!KXW44</f>
        <v>0</v>
      </c>
      <c r="KXX44" s="224">
        <f>'2-ORÇAMENTO'!KXZ44</f>
        <v>0</v>
      </c>
      <c r="KXY44" s="225">
        <f>'2-ORÇAMENTO'!KXY44</f>
        <v>0</v>
      </c>
      <c r="KXZ44" s="224">
        <f>'2-ORÇAMENTO'!KYB44</f>
        <v>0</v>
      </c>
      <c r="KYA44" s="225">
        <f>'2-ORÇAMENTO'!KYA44</f>
        <v>0</v>
      </c>
      <c r="KYB44" s="224">
        <f>'2-ORÇAMENTO'!KYD44</f>
        <v>0</v>
      </c>
      <c r="KYC44" s="225">
        <f>'2-ORÇAMENTO'!KYC44</f>
        <v>0</v>
      </c>
      <c r="KYD44" s="224">
        <f>'2-ORÇAMENTO'!KYF44</f>
        <v>0</v>
      </c>
      <c r="KYE44" s="225">
        <f>'2-ORÇAMENTO'!KYE44</f>
        <v>0</v>
      </c>
      <c r="KYF44" s="224">
        <f>'2-ORÇAMENTO'!KYH44</f>
        <v>0</v>
      </c>
      <c r="KYG44" s="225">
        <f>'2-ORÇAMENTO'!KYG44</f>
        <v>0</v>
      </c>
      <c r="KYH44" s="224">
        <f>'2-ORÇAMENTO'!KYJ44</f>
        <v>0</v>
      </c>
      <c r="KYI44" s="225">
        <f>'2-ORÇAMENTO'!KYI44</f>
        <v>0</v>
      </c>
      <c r="KYJ44" s="224">
        <f>'2-ORÇAMENTO'!KYL44</f>
        <v>0</v>
      </c>
      <c r="KYK44" s="225">
        <f>'2-ORÇAMENTO'!KYK44</f>
        <v>0</v>
      </c>
      <c r="KYL44" s="224">
        <f>'2-ORÇAMENTO'!KYN44</f>
        <v>0</v>
      </c>
      <c r="KYM44" s="225">
        <f>'2-ORÇAMENTO'!KYM44</f>
        <v>0</v>
      </c>
      <c r="KYN44" s="224">
        <f>'2-ORÇAMENTO'!KYP44</f>
        <v>0</v>
      </c>
      <c r="KYO44" s="225">
        <f>'2-ORÇAMENTO'!KYO44</f>
        <v>0</v>
      </c>
      <c r="KYP44" s="224">
        <f>'2-ORÇAMENTO'!KYR44</f>
        <v>0</v>
      </c>
      <c r="KYQ44" s="225">
        <f>'2-ORÇAMENTO'!KYQ44</f>
        <v>0</v>
      </c>
      <c r="KYR44" s="224">
        <f>'2-ORÇAMENTO'!KYT44</f>
        <v>0</v>
      </c>
      <c r="KYS44" s="225">
        <f>'2-ORÇAMENTO'!KYS44</f>
        <v>0</v>
      </c>
      <c r="KYT44" s="224">
        <f>'2-ORÇAMENTO'!KYV44</f>
        <v>0</v>
      </c>
      <c r="KYU44" s="225">
        <f>'2-ORÇAMENTO'!KYU44</f>
        <v>0</v>
      </c>
      <c r="KYV44" s="224">
        <f>'2-ORÇAMENTO'!KYX44</f>
        <v>0</v>
      </c>
      <c r="KYW44" s="225">
        <f>'2-ORÇAMENTO'!KYW44</f>
        <v>0</v>
      </c>
      <c r="KYX44" s="224">
        <f>'2-ORÇAMENTO'!KYZ44</f>
        <v>0</v>
      </c>
      <c r="KYY44" s="225">
        <f>'2-ORÇAMENTO'!KYY44</f>
        <v>0</v>
      </c>
      <c r="KYZ44" s="224">
        <f>'2-ORÇAMENTO'!KZB44</f>
        <v>0</v>
      </c>
      <c r="KZA44" s="225">
        <f>'2-ORÇAMENTO'!KZA44</f>
        <v>0</v>
      </c>
      <c r="KZB44" s="224">
        <f>'2-ORÇAMENTO'!KZD44</f>
        <v>0</v>
      </c>
      <c r="KZC44" s="225">
        <f>'2-ORÇAMENTO'!KZC44</f>
        <v>0</v>
      </c>
      <c r="KZD44" s="224">
        <f>'2-ORÇAMENTO'!KZF44</f>
        <v>0</v>
      </c>
      <c r="KZE44" s="225">
        <f>'2-ORÇAMENTO'!KZE44</f>
        <v>0</v>
      </c>
      <c r="KZF44" s="224">
        <f>'2-ORÇAMENTO'!KZH44</f>
        <v>0</v>
      </c>
      <c r="KZG44" s="225">
        <f>'2-ORÇAMENTO'!KZG44</f>
        <v>0</v>
      </c>
      <c r="KZH44" s="224">
        <f>'2-ORÇAMENTO'!KZJ44</f>
        <v>0</v>
      </c>
      <c r="KZI44" s="225">
        <f>'2-ORÇAMENTO'!KZI44</f>
        <v>0</v>
      </c>
      <c r="KZJ44" s="224">
        <f>'2-ORÇAMENTO'!KZL44</f>
        <v>0</v>
      </c>
      <c r="KZK44" s="225">
        <f>'2-ORÇAMENTO'!KZK44</f>
        <v>0</v>
      </c>
      <c r="KZL44" s="224">
        <f>'2-ORÇAMENTO'!KZN44</f>
        <v>0</v>
      </c>
      <c r="KZM44" s="225">
        <f>'2-ORÇAMENTO'!KZM44</f>
        <v>0</v>
      </c>
      <c r="KZN44" s="224">
        <f>'2-ORÇAMENTO'!KZP44</f>
        <v>0</v>
      </c>
      <c r="KZO44" s="225">
        <f>'2-ORÇAMENTO'!KZO44</f>
        <v>0</v>
      </c>
      <c r="KZP44" s="224">
        <f>'2-ORÇAMENTO'!KZR44</f>
        <v>0</v>
      </c>
      <c r="KZQ44" s="225">
        <f>'2-ORÇAMENTO'!KZQ44</f>
        <v>0</v>
      </c>
      <c r="KZR44" s="224">
        <f>'2-ORÇAMENTO'!KZT44</f>
        <v>0</v>
      </c>
      <c r="KZS44" s="225">
        <f>'2-ORÇAMENTO'!KZS44</f>
        <v>0</v>
      </c>
      <c r="KZT44" s="224">
        <f>'2-ORÇAMENTO'!KZV44</f>
        <v>0</v>
      </c>
      <c r="KZU44" s="225">
        <f>'2-ORÇAMENTO'!KZU44</f>
        <v>0</v>
      </c>
      <c r="KZV44" s="224">
        <f>'2-ORÇAMENTO'!KZX44</f>
        <v>0</v>
      </c>
      <c r="KZW44" s="225">
        <f>'2-ORÇAMENTO'!KZW44</f>
        <v>0</v>
      </c>
      <c r="KZX44" s="224">
        <f>'2-ORÇAMENTO'!KZZ44</f>
        <v>0</v>
      </c>
      <c r="KZY44" s="225">
        <f>'2-ORÇAMENTO'!KZY44</f>
        <v>0</v>
      </c>
      <c r="KZZ44" s="224">
        <f>'2-ORÇAMENTO'!LAB44</f>
        <v>0</v>
      </c>
      <c r="LAA44" s="225">
        <f>'2-ORÇAMENTO'!LAA44</f>
        <v>0</v>
      </c>
      <c r="LAB44" s="224">
        <f>'2-ORÇAMENTO'!LAD44</f>
        <v>0</v>
      </c>
      <c r="LAC44" s="225">
        <f>'2-ORÇAMENTO'!LAC44</f>
        <v>0</v>
      </c>
      <c r="LAD44" s="224">
        <f>'2-ORÇAMENTO'!LAF44</f>
        <v>0</v>
      </c>
      <c r="LAE44" s="225">
        <f>'2-ORÇAMENTO'!LAE44</f>
        <v>0</v>
      </c>
      <c r="LAF44" s="224">
        <f>'2-ORÇAMENTO'!LAH44</f>
        <v>0</v>
      </c>
      <c r="LAG44" s="225">
        <f>'2-ORÇAMENTO'!LAG44</f>
        <v>0</v>
      </c>
      <c r="LAH44" s="224">
        <f>'2-ORÇAMENTO'!LAJ44</f>
        <v>0</v>
      </c>
      <c r="LAI44" s="225">
        <f>'2-ORÇAMENTO'!LAI44</f>
        <v>0</v>
      </c>
      <c r="LAJ44" s="224">
        <f>'2-ORÇAMENTO'!LAL44</f>
        <v>0</v>
      </c>
      <c r="LAK44" s="225">
        <f>'2-ORÇAMENTO'!LAK44</f>
        <v>0</v>
      </c>
      <c r="LAL44" s="224">
        <f>'2-ORÇAMENTO'!LAN44</f>
        <v>0</v>
      </c>
      <c r="LAM44" s="225">
        <f>'2-ORÇAMENTO'!LAM44</f>
        <v>0</v>
      </c>
      <c r="LAN44" s="224">
        <f>'2-ORÇAMENTO'!LAP44</f>
        <v>0</v>
      </c>
      <c r="LAO44" s="225">
        <f>'2-ORÇAMENTO'!LAO44</f>
        <v>0</v>
      </c>
      <c r="LAP44" s="224">
        <f>'2-ORÇAMENTO'!LAR44</f>
        <v>0</v>
      </c>
      <c r="LAQ44" s="225">
        <f>'2-ORÇAMENTO'!LAQ44</f>
        <v>0</v>
      </c>
      <c r="LAR44" s="224">
        <f>'2-ORÇAMENTO'!LAT44</f>
        <v>0</v>
      </c>
      <c r="LAS44" s="225">
        <f>'2-ORÇAMENTO'!LAS44</f>
        <v>0</v>
      </c>
      <c r="LAT44" s="224">
        <f>'2-ORÇAMENTO'!LAV44</f>
        <v>0</v>
      </c>
      <c r="LAU44" s="225">
        <f>'2-ORÇAMENTO'!LAU44</f>
        <v>0</v>
      </c>
      <c r="LAV44" s="224">
        <f>'2-ORÇAMENTO'!LAX44</f>
        <v>0</v>
      </c>
      <c r="LAW44" s="225">
        <f>'2-ORÇAMENTO'!LAW44</f>
        <v>0</v>
      </c>
      <c r="LAX44" s="224">
        <f>'2-ORÇAMENTO'!LAZ44</f>
        <v>0</v>
      </c>
      <c r="LAY44" s="225">
        <f>'2-ORÇAMENTO'!LAY44</f>
        <v>0</v>
      </c>
      <c r="LAZ44" s="224">
        <f>'2-ORÇAMENTO'!LBB44</f>
        <v>0</v>
      </c>
      <c r="LBA44" s="225">
        <f>'2-ORÇAMENTO'!LBA44</f>
        <v>0</v>
      </c>
      <c r="LBB44" s="224">
        <f>'2-ORÇAMENTO'!LBD44</f>
        <v>0</v>
      </c>
      <c r="LBC44" s="225">
        <f>'2-ORÇAMENTO'!LBC44</f>
        <v>0</v>
      </c>
      <c r="LBD44" s="224">
        <f>'2-ORÇAMENTO'!LBF44</f>
        <v>0</v>
      </c>
      <c r="LBE44" s="225">
        <f>'2-ORÇAMENTO'!LBE44</f>
        <v>0</v>
      </c>
      <c r="LBF44" s="224">
        <f>'2-ORÇAMENTO'!LBH44</f>
        <v>0</v>
      </c>
      <c r="LBG44" s="225">
        <f>'2-ORÇAMENTO'!LBG44</f>
        <v>0</v>
      </c>
      <c r="LBH44" s="224">
        <f>'2-ORÇAMENTO'!LBJ44</f>
        <v>0</v>
      </c>
      <c r="LBI44" s="225">
        <f>'2-ORÇAMENTO'!LBI44</f>
        <v>0</v>
      </c>
      <c r="LBJ44" s="224">
        <f>'2-ORÇAMENTO'!LBL44</f>
        <v>0</v>
      </c>
      <c r="LBK44" s="225">
        <f>'2-ORÇAMENTO'!LBK44</f>
        <v>0</v>
      </c>
      <c r="LBL44" s="224">
        <f>'2-ORÇAMENTO'!LBN44</f>
        <v>0</v>
      </c>
      <c r="LBM44" s="225">
        <f>'2-ORÇAMENTO'!LBM44</f>
        <v>0</v>
      </c>
      <c r="LBN44" s="224">
        <f>'2-ORÇAMENTO'!LBP44</f>
        <v>0</v>
      </c>
      <c r="LBO44" s="225">
        <f>'2-ORÇAMENTO'!LBO44</f>
        <v>0</v>
      </c>
      <c r="LBP44" s="224">
        <f>'2-ORÇAMENTO'!LBR44</f>
        <v>0</v>
      </c>
      <c r="LBQ44" s="225">
        <f>'2-ORÇAMENTO'!LBQ44</f>
        <v>0</v>
      </c>
      <c r="LBR44" s="224">
        <f>'2-ORÇAMENTO'!LBT44</f>
        <v>0</v>
      </c>
      <c r="LBS44" s="225">
        <f>'2-ORÇAMENTO'!LBS44</f>
        <v>0</v>
      </c>
      <c r="LBT44" s="224">
        <f>'2-ORÇAMENTO'!LBV44</f>
        <v>0</v>
      </c>
      <c r="LBU44" s="225">
        <f>'2-ORÇAMENTO'!LBU44</f>
        <v>0</v>
      </c>
      <c r="LBV44" s="224">
        <f>'2-ORÇAMENTO'!LBX44</f>
        <v>0</v>
      </c>
      <c r="LBW44" s="225">
        <f>'2-ORÇAMENTO'!LBW44</f>
        <v>0</v>
      </c>
      <c r="LBX44" s="224">
        <f>'2-ORÇAMENTO'!LBZ44</f>
        <v>0</v>
      </c>
      <c r="LBY44" s="225">
        <f>'2-ORÇAMENTO'!LBY44</f>
        <v>0</v>
      </c>
      <c r="LBZ44" s="224">
        <f>'2-ORÇAMENTO'!LCB44</f>
        <v>0</v>
      </c>
      <c r="LCA44" s="225">
        <f>'2-ORÇAMENTO'!LCA44</f>
        <v>0</v>
      </c>
      <c r="LCB44" s="224">
        <f>'2-ORÇAMENTO'!LCD44</f>
        <v>0</v>
      </c>
      <c r="LCC44" s="225">
        <f>'2-ORÇAMENTO'!LCC44</f>
        <v>0</v>
      </c>
      <c r="LCD44" s="224">
        <f>'2-ORÇAMENTO'!LCF44</f>
        <v>0</v>
      </c>
      <c r="LCE44" s="225">
        <f>'2-ORÇAMENTO'!LCE44</f>
        <v>0</v>
      </c>
      <c r="LCF44" s="224">
        <f>'2-ORÇAMENTO'!LCH44</f>
        <v>0</v>
      </c>
      <c r="LCG44" s="225">
        <f>'2-ORÇAMENTO'!LCG44</f>
        <v>0</v>
      </c>
      <c r="LCH44" s="224">
        <f>'2-ORÇAMENTO'!LCJ44</f>
        <v>0</v>
      </c>
      <c r="LCI44" s="225">
        <f>'2-ORÇAMENTO'!LCI44</f>
        <v>0</v>
      </c>
      <c r="LCJ44" s="224">
        <f>'2-ORÇAMENTO'!LCL44</f>
        <v>0</v>
      </c>
      <c r="LCK44" s="225">
        <f>'2-ORÇAMENTO'!LCK44</f>
        <v>0</v>
      </c>
      <c r="LCL44" s="224">
        <f>'2-ORÇAMENTO'!LCN44</f>
        <v>0</v>
      </c>
      <c r="LCM44" s="225">
        <f>'2-ORÇAMENTO'!LCM44</f>
        <v>0</v>
      </c>
      <c r="LCN44" s="224">
        <f>'2-ORÇAMENTO'!LCP44</f>
        <v>0</v>
      </c>
      <c r="LCO44" s="225">
        <f>'2-ORÇAMENTO'!LCO44</f>
        <v>0</v>
      </c>
      <c r="LCP44" s="224">
        <f>'2-ORÇAMENTO'!LCR44</f>
        <v>0</v>
      </c>
      <c r="LCQ44" s="225">
        <f>'2-ORÇAMENTO'!LCQ44</f>
        <v>0</v>
      </c>
      <c r="LCR44" s="224">
        <f>'2-ORÇAMENTO'!LCT44</f>
        <v>0</v>
      </c>
      <c r="LCS44" s="225">
        <f>'2-ORÇAMENTO'!LCS44</f>
        <v>0</v>
      </c>
      <c r="LCT44" s="224">
        <f>'2-ORÇAMENTO'!LCV44</f>
        <v>0</v>
      </c>
      <c r="LCU44" s="225">
        <f>'2-ORÇAMENTO'!LCU44</f>
        <v>0</v>
      </c>
      <c r="LCV44" s="224">
        <f>'2-ORÇAMENTO'!LCX44</f>
        <v>0</v>
      </c>
      <c r="LCW44" s="225">
        <f>'2-ORÇAMENTO'!LCW44</f>
        <v>0</v>
      </c>
      <c r="LCX44" s="224">
        <f>'2-ORÇAMENTO'!LCZ44</f>
        <v>0</v>
      </c>
      <c r="LCY44" s="225">
        <f>'2-ORÇAMENTO'!LCY44</f>
        <v>0</v>
      </c>
      <c r="LCZ44" s="224">
        <f>'2-ORÇAMENTO'!LDB44</f>
        <v>0</v>
      </c>
      <c r="LDA44" s="225">
        <f>'2-ORÇAMENTO'!LDA44</f>
        <v>0</v>
      </c>
      <c r="LDB44" s="224">
        <f>'2-ORÇAMENTO'!LDD44</f>
        <v>0</v>
      </c>
      <c r="LDC44" s="225">
        <f>'2-ORÇAMENTO'!LDC44</f>
        <v>0</v>
      </c>
      <c r="LDD44" s="224">
        <f>'2-ORÇAMENTO'!LDF44</f>
        <v>0</v>
      </c>
      <c r="LDE44" s="225">
        <f>'2-ORÇAMENTO'!LDE44</f>
        <v>0</v>
      </c>
      <c r="LDF44" s="224">
        <f>'2-ORÇAMENTO'!LDH44</f>
        <v>0</v>
      </c>
      <c r="LDG44" s="225">
        <f>'2-ORÇAMENTO'!LDG44</f>
        <v>0</v>
      </c>
      <c r="LDH44" s="224">
        <f>'2-ORÇAMENTO'!LDJ44</f>
        <v>0</v>
      </c>
      <c r="LDI44" s="225">
        <f>'2-ORÇAMENTO'!LDI44</f>
        <v>0</v>
      </c>
      <c r="LDJ44" s="224">
        <f>'2-ORÇAMENTO'!LDL44</f>
        <v>0</v>
      </c>
      <c r="LDK44" s="225">
        <f>'2-ORÇAMENTO'!LDK44</f>
        <v>0</v>
      </c>
      <c r="LDL44" s="224">
        <f>'2-ORÇAMENTO'!LDN44</f>
        <v>0</v>
      </c>
      <c r="LDM44" s="225">
        <f>'2-ORÇAMENTO'!LDM44</f>
        <v>0</v>
      </c>
      <c r="LDN44" s="224">
        <f>'2-ORÇAMENTO'!LDP44</f>
        <v>0</v>
      </c>
      <c r="LDO44" s="225">
        <f>'2-ORÇAMENTO'!LDO44</f>
        <v>0</v>
      </c>
      <c r="LDP44" s="224">
        <f>'2-ORÇAMENTO'!LDR44</f>
        <v>0</v>
      </c>
      <c r="LDQ44" s="225">
        <f>'2-ORÇAMENTO'!LDQ44</f>
        <v>0</v>
      </c>
      <c r="LDR44" s="224">
        <f>'2-ORÇAMENTO'!LDT44</f>
        <v>0</v>
      </c>
      <c r="LDS44" s="225">
        <f>'2-ORÇAMENTO'!LDS44</f>
        <v>0</v>
      </c>
      <c r="LDT44" s="224">
        <f>'2-ORÇAMENTO'!LDV44</f>
        <v>0</v>
      </c>
      <c r="LDU44" s="225">
        <f>'2-ORÇAMENTO'!LDU44</f>
        <v>0</v>
      </c>
      <c r="LDV44" s="224">
        <f>'2-ORÇAMENTO'!LDX44</f>
        <v>0</v>
      </c>
      <c r="LDW44" s="225">
        <f>'2-ORÇAMENTO'!LDW44</f>
        <v>0</v>
      </c>
      <c r="LDX44" s="224">
        <f>'2-ORÇAMENTO'!LDZ44</f>
        <v>0</v>
      </c>
      <c r="LDY44" s="225">
        <f>'2-ORÇAMENTO'!LDY44</f>
        <v>0</v>
      </c>
      <c r="LDZ44" s="224">
        <f>'2-ORÇAMENTO'!LEB44</f>
        <v>0</v>
      </c>
      <c r="LEA44" s="225">
        <f>'2-ORÇAMENTO'!LEA44</f>
        <v>0</v>
      </c>
      <c r="LEB44" s="224">
        <f>'2-ORÇAMENTO'!LED44</f>
        <v>0</v>
      </c>
      <c r="LEC44" s="225">
        <f>'2-ORÇAMENTO'!LEC44</f>
        <v>0</v>
      </c>
      <c r="LED44" s="224">
        <f>'2-ORÇAMENTO'!LEF44</f>
        <v>0</v>
      </c>
      <c r="LEE44" s="225">
        <f>'2-ORÇAMENTO'!LEE44</f>
        <v>0</v>
      </c>
      <c r="LEF44" s="224">
        <f>'2-ORÇAMENTO'!LEH44</f>
        <v>0</v>
      </c>
      <c r="LEG44" s="225">
        <f>'2-ORÇAMENTO'!LEG44</f>
        <v>0</v>
      </c>
      <c r="LEH44" s="224">
        <f>'2-ORÇAMENTO'!LEJ44</f>
        <v>0</v>
      </c>
      <c r="LEI44" s="225">
        <f>'2-ORÇAMENTO'!LEI44</f>
        <v>0</v>
      </c>
      <c r="LEJ44" s="224">
        <f>'2-ORÇAMENTO'!LEL44</f>
        <v>0</v>
      </c>
      <c r="LEK44" s="225">
        <f>'2-ORÇAMENTO'!LEK44</f>
        <v>0</v>
      </c>
      <c r="LEL44" s="224">
        <f>'2-ORÇAMENTO'!LEN44</f>
        <v>0</v>
      </c>
      <c r="LEM44" s="225">
        <f>'2-ORÇAMENTO'!LEM44</f>
        <v>0</v>
      </c>
      <c r="LEN44" s="224">
        <f>'2-ORÇAMENTO'!LEP44</f>
        <v>0</v>
      </c>
      <c r="LEO44" s="225">
        <f>'2-ORÇAMENTO'!LEO44</f>
        <v>0</v>
      </c>
      <c r="LEP44" s="224">
        <f>'2-ORÇAMENTO'!LER44</f>
        <v>0</v>
      </c>
      <c r="LEQ44" s="225">
        <f>'2-ORÇAMENTO'!LEQ44</f>
        <v>0</v>
      </c>
      <c r="LER44" s="224">
        <f>'2-ORÇAMENTO'!LET44</f>
        <v>0</v>
      </c>
      <c r="LES44" s="225">
        <f>'2-ORÇAMENTO'!LES44</f>
        <v>0</v>
      </c>
      <c r="LET44" s="224">
        <f>'2-ORÇAMENTO'!LEV44</f>
        <v>0</v>
      </c>
      <c r="LEU44" s="225">
        <f>'2-ORÇAMENTO'!LEU44</f>
        <v>0</v>
      </c>
      <c r="LEV44" s="224">
        <f>'2-ORÇAMENTO'!LEX44</f>
        <v>0</v>
      </c>
      <c r="LEW44" s="225">
        <f>'2-ORÇAMENTO'!LEW44</f>
        <v>0</v>
      </c>
      <c r="LEX44" s="224">
        <f>'2-ORÇAMENTO'!LEZ44</f>
        <v>0</v>
      </c>
      <c r="LEY44" s="225">
        <f>'2-ORÇAMENTO'!LEY44</f>
        <v>0</v>
      </c>
      <c r="LEZ44" s="224">
        <f>'2-ORÇAMENTO'!LFB44</f>
        <v>0</v>
      </c>
      <c r="LFA44" s="225">
        <f>'2-ORÇAMENTO'!LFA44</f>
        <v>0</v>
      </c>
      <c r="LFB44" s="224">
        <f>'2-ORÇAMENTO'!LFD44</f>
        <v>0</v>
      </c>
      <c r="LFC44" s="225">
        <f>'2-ORÇAMENTO'!LFC44</f>
        <v>0</v>
      </c>
      <c r="LFD44" s="224">
        <f>'2-ORÇAMENTO'!LFF44</f>
        <v>0</v>
      </c>
      <c r="LFE44" s="225">
        <f>'2-ORÇAMENTO'!LFE44</f>
        <v>0</v>
      </c>
      <c r="LFF44" s="224">
        <f>'2-ORÇAMENTO'!LFH44</f>
        <v>0</v>
      </c>
      <c r="LFG44" s="225">
        <f>'2-ORÇAMENTO'!LFG44</f>
        <v>0</v>
      </c>
      <c r="LFH44" s="224">
        <f>'2-ORÇAMENTO'!LFJ44</f>
        <v>0</v>
      </c>
      <c r="LFI44" s="225">
        <f>'2-ORÇAMENTO'!LFI44</f>
        <v>0</v>
      </c>
      <c r="LFJ44" s="224">
        <f>'2-ORÇAMENTO'!LFL44</f>
        <v>0</v>
      </c>
      <c r="LFK44" s="225">
        <f>'2-ORÇAMENTO'!LFK44</f>
        <v>0</v>
      </c>
      <c r="LFL44" s="224">
        <f>'2-ORÇAMENTO'!LFN44</f>
        <v>0</v>
      </c>
      <c r="LFM44" s="225">
        <f>'2-ORÇAMENTO'!LFM44</f>
        <v>0</v>
      </c>
      <c r="LFN44" s="224">
        <f>'2-ORÇAMENTO'!LFP44</f>
        <v>0</v>
      </c>
      <c r="LFO44" s="225">
        <f>'2-ORÇAMENTO'!LFO44</f>
        <v>0</v>
      </c>
      <c r="LFP44" s="224">
        <f>'2-ORÇAMENTO'!LFR44</f>
        <v>0</v>
      </c>
      <c r="LFQ44" s="225">
        <f>'2-ORÇAMENTO'!LFQ44</f>
        <v>0</v>
      </c>
      <c r="LFR44" s="224">
        <f>'2-ORÇAMENTO'!LFT44</f>
        <v>0</v>
      </c>
      <c r="LFS44" s="225">
        <f>'2-ORÇAMENTO'!LFS44</f>
        <v>0</v>
      </c>
      <c r="LFT44" s="224">
        <f>'2-ORÇAMENTO'!LFV44</f>
        <v>0</v>
      </c>
      <c r="LFU44" s="225">
        <f>'2-ORÇAMENTO'!LFU44</f>
        <v>0</v>
      </c>
      <c r="LFV44" s="224">
        <f>'2-ORÇAMENTO'!LFX44</f>
        <v>0</v>
      </c>
      <c r="LFW44" s="225">
        <f>'2-ORÇAMENTO'!LFW44</f>
        <v>0</v>
      </c>
      <c r="LFX44" s="224">
        <f>'2-ORÇAMENTO'!LFZ44</f>
        <v>0</v>
      </c>
      <c r="LFY44" s="225">
        <f>'2-ORÇAMENTO'!LFY44</f>
        <v>0</v>
      </c>
      <c r="LFZ44" s="224">
        <f>'2-ORÇAMENTO'!LGB44</f>
        <v>0</v>
      </c>
      <c r="LGA44" s="225">
        <f>'2-ORÇAMENTO'!LGA44</f>
        <v>0</v>
      </c>
      <c r="LGB44" s="224">
        <f>'2-ORÇAMENTO'!LGD44</f>
        <v>0</v>
      </c>
      <c r="LGC44" s="225">
        <f>'2-ORÇAMENTO'!LGC44</f>
        <v>0</v>
      </c>
      <c r="LGD44" s="224">
        <f>'2-ORÇAMENTO'!LGF44</f>
        <v>0</v>
      </c>
      <c r="LGE44" s="225">
        <f>'2-ORÇAMENTO'!LGE44</f>
        <v>0</v>
      </c>
      <c r="LGF44" s="224">
        <f>'2-ORÇAMENTO'!LGH44</f>
        <v>0</v>
      </c>
      <c r="LGG44" s="225">
        <f>'2-ORÇAMENTO'!LGG44</f>
        <v>0</v>
      </c>
      <c r="LGH44" s="224">
        <f>'2-ORÇAMENTO'!LGJ44</f>
        <v>0</v>
      </c>
      <c r="LGI44" s="225">
        <f>'2-ORÇAMENTO'!LGI44</f>
        <v>0</v>
      </c>
      <c r="LGJ44" s="224">
        <f>'2-ORÇAMENTO'!LGL44</f>
        <v>0</v>
      </c>
      <c r="LGK44" s="225">
        <f>'2-ORÇAMENTO'!LGK44</f>
        <v>0</v>
      </c>
      <c r="LGL44" s="224">
        <f>'2-ORÇAMENTO'!LGN44</f>
        <v>0</v>
      </c>
      <c r="LGM44" s="225">
        <f>'2-ORÇAMENTO'!LGM44</f>
        <v>0</v>
      </c>
      <c r="LGN44" s="224">
        <f>'2-ORÇAMENTO'!LGP44</f>
        <v>0</v>
      </c>
      <c r="LGO44" s="225">
        <f>'2-ORÇAMENTO'!LGO44</f>
        <v>0</v>
      </c>
      <c r="LGP44" s="224">
        <f>'2-ORÇAMENTO'!LGR44</f>
        <v>0</v>
      </c>
      <c r="LGQ44" s="225">
        <f>'2-ORÇAMENTO'!LGQ44</f>
        <v>0</v>
      </c>
      <c r="LGR44" s="224">
        <f>'2-ORÇAMENTO'!LGT44</f>
        <v>0</v>
      </c>
      <c r="LGS44" s="225">
        <f>'2-ORÇAMENTO'!LGS44</f>
        <v>0</v>
      </c>
      <c r="LGT44" s="224">
        <f>'2-ORÇAMENTO'!LGV44</f>
        <v>0</v>
      </c>
      <c r="LGU44" s="225">
        <f>'2-ORÇAMENTO'!LGU44</f>
        <v>0</v>
      </c>
      <c r="LGV44" s="224">
        <f>'2-ORÇAMENTO'!LGX44</f>
        <v>0</v>
      </c>
      <c r="LGW44" s="225">
        <f>'2-ORÇAMENTO'!LGW44</f>
        <v>0</v>
      </c>
      <c r="LGX44" s="224">
        <f>'2-ORÇAMENTO'!LGZ44</f>
        <v>0</v>
      </c>
      <c r="LGY44" s="225">
        <f>'2-ORÇAMENTO'!LGY44</f>
        <v>0</v>
      </c>
      <c r="LGZ44" s="224">
        <f>'2-ORÇAMENTO'!LHB44</f>
        <v>0</v>
      </c>
      <c r="LHA44" s="225">
        <f>'2-ORÇAMENTO'!LHA44</f>
        <v>0</v>
      </c>
      <c r="LHB44" s="224">
        <f>'2-ORÇAMENTO'!LHD44</f>
        <v>0</v>
      </c>
      <c r="LHC44" s="225">
        <f>'2-ORÇAMENTO'!LHC44</f>
        <v>0</v>
      </c>
      <c r="LHD44" s="224">
        <f>'2-ORÇAMENTO'!LHF44</f>
        <v>0</v>
      </c>
      <c r="LHE44" s="225">
        <f>'2-ORÇAMENTO'!LHE44</f>
        <v>0</v>
      </c>
      <c r="LHF44" s="224">
        <f>'2-ORÇAMENTO'!LHH44</f>
        <v>0</v>
      </c>
      <c r="LHG44" s="225">
        <f>'2-ORÇAMENTO'!LHG44</f>
        <v>0</v>
      </c>
      <c r="LHH44" s="224">
        <f>'2-ORÇAMENTO'!LHJ44</f>
        <v>0</v>
      </c>
      <c r="LHI44" s="225">
        <f>'2-ORÇAMENTO'!LHI44</f>
        <v>0</v>
      </c>
      <c r="LHJ44" s="224">
        <f>'2-ORÇAMENTO'!LHL44</f>
        <v>0</v>
      </c>
      <c r="LHK44" s="225">
        <f>'2-ORÇAMENTO'!LHK44</f>
        <v>0</v>
      </c>
      <c r="LHL44" s="224">
        <f>'2-ORÇAMENTO'!LHN44</f>
        <v>0</v>
      </c>
      <c r="LHM44" s="225">
        <f>'2-ORÇAMENTO'!LHM44</f>
        <v>0</v>
      </c>
      <c r="LHN44" s="224">
        <f>'2-ORÇAMENTO'!LHP44</f>
        <v>0</v>
      </c>
      <c r="LHO44" s="225">
        <f>'2-ORÇAMENTO'!LHO44</f>
        <v>0</v>
      </c>
      <c r="LHP44" s="224">
        <f>'2-ORÇAMENTO'!LHR44</f>
        <v>0</v>
      </c>
      <c r="LHQ44" s="225">
        <f>'2-ORÇAMENTO'!LHQ44</f>
        <v>0</v>
      </c>
      <c r="LHR44" s="224">
        <f>'2-ORÇAMENTO'!LHT44</f>
        <v>0</v>
      </c>
      <c r="LHS44" s="225">
        <f>'2-ORÇAMENTO'!LHS44</f>
        <v>0</v>
      </c>
      <c r="LHT44" s="224">
        <f>'2-ORÇAMENTO'!LHV44</f>
        <v>0</v>
      </c>
      <c r="LHU44" s="225">
        <f>'2-ORÇAMENTO'!LHU44</f>
        <v>0</v>
      </c>
      <c r="LHV44" s="224">
        <f>'2-ORÇAMENTO'!LHX44</f>
        <v>0</v>
      </c>
      <c r="LHW44" s="225">
        <f>'2-ORÇAMENTO'!LHW44</f>
        <v>0</v>
      </c>
      <c r="LHX44" s="224">
        <f>'2-ORÇAMENTO'!LHZ44</f>
        <v>0</v>
      </c>
      <c r="LHY44" s="225">
        <f>'2-ORÇAMENTO'!LHY44</f>
        <v>0</v>
      </c>
      <c r="LHZ44" s="224">
        <f>'2-ORÇAMENTO'!LIB44</f>
        <v>0</v>
      </c>
      <c r="LIA44" s="225">
        <f>'2-ORÇAMENTO'!LIA44</f>
        <v>0</v>
      </c>
      <c r="LIB44" s="224">
        <f>'2-ORÇAMENTO'!LID44</f>
        <v>0</v>
      </c>
      <c r="LIC44" s="225">
        <f>'2-ORÇAMENTO'!LIC44</f>
        <v>0</v>
      </c>
      <c r="LID44" s="224">
        <f>'2-ORÇAMENTO'!LIF44</f>
        <v>0</v>
      </c>
      <c r="LIE44" s="225">
        <f>'2-ORÇAMENTO'!LIE44</f>
        <v>0</v>
      </c>
      <c r="LIF44" s="224">
        <f>'2-ORÇAMENTO'!LIH44</f>
        <v>0</v>
      </c>
      <c r="LIG44" s="225">
        <f>'2-ORÇAMENTO'!LIG44</f>
        <v>0</v>
      </c>
      <c r="LIH44" s="224">
        <f>'2-ORÇAMENTO'!LIJ44</f>
        <v>0</v>
      </c>
      <c r="LII44" s="225">
        <f>'2-ORÇAMENTO'!LII44</f>
        <v>0</v>
      </c>
      <c r="LIJ44" s="224">
        <f>'2-ORÇAMENTO'!LIL44</f>
        <v>0</v>
      </c>
      <c r="LIK44" s="225">
        <f>'2-ORÇAMENTO'!LIK44</f>
        <v>0</v>
      </c>
      <c r="LIL44" s="224">
        <f>'2-ORÇAMENTO'!LIN44</f>
        <v>0</v>
      </c>
      <c r="LIM44" s="225">
        <f>'2-ORÇAMENTO'!LIM44</f>
        <v>0</v>
      </c>
      <c r="LIN44" s="224">
        <f>'2-ORÇAMENTO'!LIP44</f>
        <v>0</v>
      </c>
      <c r="LIO44" s="225">
        <f>'2-ORÇAMENTO'!LIO44</f>
        <v>0</v>
      </c>
      <c r="LIP44" s="224">
        <f>'2-ORÇAMENTO'!LIR44</f>
        <v>0</v>
      </c>
      <c r="LIQ44" s="225">
        <f>'2-ORÇAMENTO'!LIQ44</f>
        <v>0</v>
      </c>
      <c r="LIR44" s="224">
        <f>'2-ORÇAMENTO'!LIT44</f>
        <v>0</v>
      </c>
      <c r="LIS44" s="225">
        <f>'2-ORÇAMENTO'!LIS44</f>
        <v>0</v>
      </c>
      <c r="LIT44" s="224">
        <f>'2-ORÇAMENTO'!LIV44</f>
        <v>0</v>
      </c>
      <c r="LIU44" s="225">
        <f>'2-ORÇAMENTO'!LIU44</f>
        <v>0</v>
      </c>
      <c r="LIV44" s="224">
        <f>'2-ORÇAMENTO'!LIX44</f>
        <v>0</v>
      </c>
      <c r="LIW44" s="225">
        <f>'2-ORÇAMENTO'!LIW44</f>
        <v>0</v>
      </c>
      <c r="LIX44" s="224">
        <f>'2-ORÇAMENTO'!LIZ44</f>
        <v>0</v>
      </c>
      <c r="LIY44" s="225">
        <f>'2-ORÇAMENTO'!LIY44</f>
        <v>0</v>
      </c>
      <c r="LIZ44" s="224">
        <f>'2-ORÇAMENTO'!LJB44</f>
        <v>0</v>
      </c>
      <c r="LJA44" s="225">
        <f>'2-ORÇAMENTO'!LJA44</f>
        <v>0</v>
      </c>
      <c r="LJB44" s="224">
        <f>'2-ORÇAMENTO'!LJD44</f>
        <v>0</v>
      </c>
      <c r="LJC44" s="225">
        <f>'2-ORÇAMENTO'!LJC44</f>
        <v>0</v>
      </c>
      <c r="LJD44" s="224">
        <f>'2-ORÇAMENTO'!LJF44</f>
        <v>0</v>
      </c>
      <c r="LJE44" s="225">
        <f>'2-ORÇAMENTO'!LJE44</f>
        <v>0</v>
      </c>
      <c r="LJF44" s="224">
        <f>'2-ORÇAMENTO'!LJH44</f>
        <v>0</v>
      </c>
      <c r="LJG44" s="225">
        <f>'2-ORÇAMENTO'!LJG44</f>
        <v>0</v>
      </c>
      <c r="LJH44" s="224">
        <f>'2-ORÇAMENTO'!LJJ44</f>
        <v>0</v>
      </c>
      <c r="LJI44" s="225">
        <f>'2-ORÇAMENTO'!LJI44</f>
        <v>0</v>
      </c>
      <c r="LJJ44" s="224">
        <f>'2-ORÇAMENTO'!LJL44</f>
        <v>0</v>
      </c>
      <c r="LJK44" s="225">
        <f>'2-ORÇAMENTO'!LJK44</f>
        <v>0</v>
      </c>
      <c r="LJL44" s="224">
        <f>'2-ORÇAMENTO'!LJN44</f>
        <v>0</v>
      </c>
      <c r="LJM44" s="225">
        <f>'2-ORÇAMENTO'!LJM44</f>
        <v>0</v>
      </c>
      <c r="LJN44" s="224">
        <f>'2-ORÇAMENTO'!LJP44</f>
        <v>0</v>
      </c>
      <c r="LJO44" s="225">
        <f>'2-ORÇAMENTO'!LJO44</f>
        <v>0</v>
      </c>
      <c r="LJP44" s="224">
        <f>'2-ORÇAMENTO'!LJR44</f>
        <v>0</v>
      </c>
      <c r="LJQ44" s="225">
        <f>'2-ORÇAMENTO'!LJQ44</f>
        <v>0</v>
      </c>
      <c r="LJR44" s="224">
        <f>'2-ORÇAMENTO'!LJT44</f>
        <v>0</v>
      </c>
      <c r="LJS44" s="225">
        <f>'2-ORÇAMENTO'!LJS44</f>
        <v>0</v>
      </c>
      <c r="LJT44" s="224">
        <f>'2-ORÇAMENTO'!LJV44</f>
        <v>0</v>
      </c>
      <c r="LJU44" s="225">
        <f>'2-ORÇAMENTO'!LJU44</f>
        <v>0</v>
      </c>
      <c r="LJV44" s="224">
        <f>'2-ORÇAMENTO'!LJX44</f>
        <v>0</v>
      </c>
      <c r="LJW44" s="225">
        <f>'2-ORÇAMENTO'!LJW44</f>
        <v>0</v>
      </c>
      <c r="LJX44" s="224">
        <f>'2-ORÇAMENTO'!LJZ44</f>
        <v>0</v>
      </c>
      <c r="LJY44" s="225">
        <f>'2-ORÇAMENTO'!LJY44</f>
        <v>0</v>
      </c>
      <c r="LJZ44" s="224">
        <f>'2-ORÇAMENTO'!LKB44</f>
        <v>0</v>
      </c>
      <c r="LKA44" s="225">
        <f>'2-ORÇAMENTO'!LKA44</f>
        <v>0</v>
      </c>
      <c r="LKB44" s="224">
        <f>'2-ORÇAMENTO'!LKD44</f>
        <v>0</v>
      </c>
      <c r="LKC44" s="225">
        <f>'2-ORÇAMENTO'!LKC44</f>
        <v>0</v>
      </c>
      <c r="LKD44" s="224">
        <f>'2-ORÇAMENTO'!LKF44</f>
        <v>0</v>
      </c>
      <c r="LKE44" s="225">
        <f>'2-ORÇAMENTO'!LKE44</f>
        <v>0</v>
      </c>
      <c r="LKF44" s="224">
        <f>'2-ORÇAMENTO'!LKH44</f>
        <v>0</v>
      </c>
      <c r="LKG44" s="225">
        <f>'2-ORÇAMENTO'!LKG44</f>
        <v>0</v>
      </c>
      <c r="LKH44" s="224">
        <f>'2-ORÇAMENTO'!LKJ44</f>
        <v>0</v>
      </c>
      <c r="LKI44" s="225">
        <f>'2-ORÇAMENTO'!LKI44</f>
        <v>0</v>
      </c>
      <c r="LKJ44" s="224">
        <f>'2-ORÇAMENTO'!LKL44</f>
        <v>0</v>
      </c>
      <c r="LKK44" s="225">
        <f>'2-ORÇAMENTO'!LKK44</f>
        <v>0</v>
      </c>
      <c r="LKL44" s="224">
        <f>'2-ORÇAMENTO'!LKN44</f>
        <v>0</v>
      </c>
      <c r="LKM44" s="225">
        <f>'2-ORÇAMENTO'!LKM44</f>
        <v>0</v>
      </c>
      <c r="LKN44" s="224">
        <f>'2-ORÇAMENTO'!LKP44</f>
        <v>0</v>
      </c>
      <c r="LKO44" s="225">
        <f>'2-ORÇAMENTO'!LKO44</f>
        <v>0</v>
      </c>
      <c r="LKP44" s="224">
        <f>'2-ORÇAMENTO'!LKR44</f>
        <v>0</v>
      </c>
      <c r="LKQ44" s="225">
        <f>'2-ORÇAMENTO'!LKQ44</f>
        <v>0</v>
      </c>
      <c r="LKR44" s="224">
        <f>'2-ORÇAMENTO'!LKT44</f>
        <v>0</v>
      </c>
      <c r="LKS44" s="225">
        <f>'2-ORÇAMENTO'!LKS44</f>
        <v>0</v>
      </c>
      <c r="LKT44" s="224">
        <f>'2-ORÇAMENTO'!LKV44</f>
        <v>0</v>
      </c>
      <c r="LKU44" s="225">
        <f>'2-ORÇAMENTO'!LKU44</f>
        <v>0</v>
      </c>
      <c r="LKV44" s="224">
        <f>'2-ORÇAMENTO'!LKX44</f>
        <v>0</v>
      </c>
      <c r="LKW44" s="225">
        <f>'2-ORÇAMENTO'!LKW44</f>
        <v>0</v>
      </c>
      <c r="LKX44" s="224">
        <f>'2-ORÇAMENTO'!LKZ44</f>
        <v>0</v>
      </c>
      <c r="LKY44" s="225">
        <f>'2-ORÇAMENTO'!LKY44</f>
        <v>0</v>
      </c>
      <c r="LKZ44" s="224">
        <f>'2-ORÇAMENTO'!LLB44</f>
        <v>0</v>
      </c>
      <c r="LLA44" s="225">
        <f>'2-ORÇAMENTO'!LLA44</f>
        <v>0</v>
      </c>
      <c r="LLB44" s="224">
        <f>'2-ORÇAMENTO'!LLD44</f>
        <v>0</v>
      </c>
      <c r="LLC44" s="225">
        <f>'2-ORÇAMENTO'!LLC44</f>
        <v>0</v>
      </c>
      <c r="LLD44" s="224">
        <f>'2-ORÇAMENTO'!LLF44</f>
        <v>0</v>
      </c>
      <c r="LLE44" s="225">
        <f>'2-ORÇAMENTO'!LLE44</f>
        <v>0</v>
      </c>
      <c r="LLF44" s="224">
        <f>'2-ORÇAMENTO'!LLH44</f>
        <v>0</v>
      </c>
      <c r="LLG44" s="225">
        <f>'2-ORÇAMENTO'!LLG44</f>
        <v>0</v>
      </c>
      <c r="LLH44" s="224">
        <f>'2-ORÇAMENTO'!LLJ44</f>
        <v>0</v>
      </c>
      <c r="LLI44" s="225">
        <f>'2-ORÇAMENTO'!LLI44</f>
        <v>0</v>
      </c>
      <c r="LLJ44" s="224">
        <f>'2-ORÇAMENTO'!LLL44</f>
        <v>0</v>
      </c>
      <c r="LLK44" s="225">
        <f>'2-ORÇAMENTO'!LLK44</f>
        <v>0</v>
      </c>
      <c r="LLL44" s="224">
        <f>'2-ORÇAMENTO'!LLN44</f>
        <v>0</v>
      </c>
      <c r="LLM44" s="225">
        <f>'2-ORÇAMENTO'!LLM44</f>
        <v>0</v>
      </c>
      <c r="LLN44" s="224">
        <f>'2-ORÇAMENTO'!LLP44</f>
        <v>0</v>
      </c>
      <c r="LLO44" s="225">
        <f>'2-ORÇAMENTO'!LLO44</f>
        <v>0</v>
      </c>
      <c r="LLP44" s="224">
        <f>'2-ORÇAMENTO'!LLR44</f>
        <v>0</v>
      </c>
      <c r="LLQ44" s="225">
        <f>'2-ORÇAMENTO'!LLQ44</f>
        <v>0</v>
      </c>
      <c r="LLR44" s="224">
        <f>'2-ORÇAMENTO'!LLT44</f>
        <v>0</v>
      </c>
      <c r="LLS44" s="225">
        <f>'2-ORÇAMENTO'!LLS44</f>
        <v>0</v>
      </c>
      <c r="LLT44" s="224">
        <f>'2-ORÇAMENTO'!LLV44</f>
        <v>0</v>
      </c>
      <c r="LLU44" s="225">
        <f>'2-ORÇAMENTO'!LLU44</f>
        <v>0</v>
      </c>
      <c r="LLV44" s="224">
        <f>'2-ORÇAMENTO'!LLX44</f>
        <v>0</v>
      </c>
      <c r="LLW44" s="225">
        <f>'2-ORÇAMENTO'!LLW44</f>
        <v>0</v>
      </c>
      <c r="LLX44" s="224">
        <f>'2-ORÇAMENTO'!LLZ44</f>
        <v>0</v>
      </c>
      <c r="LLY44" s="225">
        <f>'2-ORÇAMENTO'!LLY44</f>
        <v>0</v>
      </c>
      <c r="LLZ44" s="224">
        <f>'2-ORÇAMENTO'!LMB44</f>
        <v>0</v>
      </c>
      <c r="LMA44" s="225">
        <f>'2-ORÇAMENTO'!LMA44</f>
        <v>0</v>
      </c>
      <c r="LMB44" s="224">
        <f>'2-ORÇAMENTO'!LMD44</f>
        <v>0</v>
      </c>
      <c r="LMC44" s="225">
        <f>'2-ORÇAMENTO'!LMC44</f>
        <v>0</v>
      </c>
      <c r="LMD44" s="224">
        <f>'2-ORÇAMENTO'!LMF44</f>
        <v>0</v>
      </c>
      <c r="LME44" s="225">
        <f>'2-ORÇAMENTO'!LME44</f>
        <v>0</v>
      </c>
      <c r="LMF44" s="224">
        <f>'2-ORÇAMENTO'!LMH44</f>
        <v>0</v>
      </c>
      <c r="LMG44" s="225">
        <f>'2-ORÇAMENTO'!LMG44</f>
        <v>0</v>
      </c>
      <c r="LMH44" s="224">
        <f>'2-ORÇAMENTO'!LMJ44</f>
        <v>0</v>
      </c>
      <c r="LMI44" s="225">
        <f>'2-ORÇAMENTO'!LMI44</f>
        <v>0</v>
      </c>
      <c r="LMJ44" s="224">
        <f>'2-ORÇAMENTO'!LML44</f>
        <v>0</v>
      </c>
      <c r="LMK44" s="225">
        <f>'2-ORÇAMENTO'!LMK44</f>
        <v>0</v>
      </c>
      <c r="LML44" s="224">
        <f>'2-ORÇAMENTO'!LMN44</f>
        <v>0</v>
      </c>
      <c r="LMM44" s="225">
        <f>'2-ORÇAMENTO'!LMM44</f>
        <v>0</v>
      </c>
      <c r="LMN44" s="224">
        <f>'2-ORÇAMENTO'!LMP44</f>
        <v>0</v>
      </c>
      <c r="LMO44" s="225">
        <f>'2-ORÇAMENTO'!LMO44</f>
        <v>0</v>
      </c>
      <c r="LMP44" s="224">
        <f>'2-ORÇAMENTO'!LMR44</f>
        <v>0</v>
      </c>
      <c r="LMQ44" s="225">
        <f>'2-ORÇAMENTO'!LMQ44</f>
        <v>0</v>
      </c>
      <c r="LMR44" s="224">
        <f>'2-ORÇAMENTO'!LMT44</f>
        <v>0</v>
      </c>
      <c r="LMS44" s="225">
        <f>'2-ORÇAMENTO'!LMS44</f>
        <v>0</v>
      </c>
      <c r="LMT44" s="224">
        <f>'2-ORÇAMENTO'!LMV44</f>
        <v>0</v>
      </c>
      <c r="LMU44" s="225">
        <f>'2-ORÇAMENTO'!LMU44</f>
        <v>0</v>
      </c>
      <c r="LMV44" s="224">
        <f>'2-ORÇAMENTO'!LMX44</f>
        <v>0</v>
      </c>
      <c r="LMW44" s="225">
        <f>'2-ORÇAMENTO'!LMW44</f>
        <v>0</v>
      </c>
      <c r="LMX44" s="224">
        <f>'2-ORÇAMENTO'!LMZ44</f>
        <v>0</v>
      </c>
      <c r="LMY44" s="225">
        <f>'2-ORÇAMENTO'!LMY44</f>
        <v>0</v>
      </c>
      <c r="LMZ44" s="224">
        <f>'2-ORÇAMENTO'!LNB44</f>
        <v>0</v>
      </c>
      <c r="LNA44" s="225">
        <f>'2-ORÇAMENTO'!LNA44</f>
        <v>0</v>
      </c>
      <c r="LNB44" s="224">
        <f>'2-ORÇAMENTO'!LND44</f>
        <v>0</v>
      </c>
      <c r="LNC44" s="225">
        <f>'2-ORÇAMENTO'!LNC44</f>
        <v>0</v>
      </c>
      <c r="LND44" s="224">
        <f>'2-ORÇAMENTO'!LNF44</f>
        <v>0</v>
      </c>
      <c r="LNE44" s="225">
        <f>'2-ORÇAMENTO'!LNE44</f>
        <v>0</v>
      </c>
      <c r="LNF44" s="224">
        <f>'2-ORÇAMENTO'!LNH44</f>
        <v>0</v>
      </c>
      <c r="LNG44" s="225">
        <f>'2-ORÇAMENTO'!LNG44</f>
        <v>0</v>
      </c>
      <c r="LNH44" s="224">
        <f>'2-ORÇAMENTO'!LNJ44</f>
        <v>0</v>
      </c>
      <c r="LNI44" s="225">
        <f>'2-ORÇAMENTO'!LNI44</f>
        <v>0</v>
      </c>
      <c r="LNJ44" s="224">
        <f>'2-ORÇAMENTO'!LNL44</f>
        <v>0</v>
      </c>
      <c r="LNK44" s="225">
        <f>'2-ORÇAMENTO'!LNK44</f>
        <v>0</v>
      </c>
      <c r="LNL44" s="224">
        <f>'2-ORÇAMENTO'!LNN44</f>
        <v>0</v>
      </c>
      <c r="LNM44" s="225">
        <f>'2-ORÇAMENTO'!LNM44</f>
        <v>0</v>
      </c>
      <c r="LNN44" s="224">
        <f>'2-ORÇAMENTO'!LNP44</f>
        <v>0</v>
      </c>
      <c r="LNO44" s="225">
        <f>'2-ORÇAMENTO'!LNO44</f>
        <v>0</v>
      </c>
      <c r="LNP44" s="224">
        <f>'2-ORÇAMENTO'!LNR44</f>
        <v>0</v>
      </c>
      <c r="LNQ44" s="225">
        <f>'2-ORÇAMENTO'!LNQ44</f>
        <v>0</v>
      </c>
      <c r="LNR44" s="224">
        <f>'2-ORÇAMENTO'!LNT44</f>
        <v>0</v>
      </c>
      <c r="LNS44" s="225">
        <f>'2-ORÇAMENTO'!LNS44</f>
        <v>0</v>
      </c>
      <c r="LNT44" s="224">
        <f>'2-ORÇAMENTO'!LNV44</f>
        <v>0</v>
      </c>
      <c r="LNU44" s="225">
        <f>'2-ORÇAMENTO'!LNU44</f>
        <v>0</v>
      </c>
      <c r="LNV44" s="224">
        <f>'2-ORÇAMENTO'!LNX44</f>
        <v>0</v>
      </c>
      <c r="LNW44" s="225">
        <f>'2-ORÇAMENTO'!LNW44</f>
        <v>0</v>
      </c>
      <c r="LNX44" s="224">
        <f>'2-ORÇAMENTO'!LNZ44</f>
        <v>0</v>
      </c>
      <c r="LNY44" s="225">
        <f>'2-ORÇAMENTO'!LNY44</f>
        <v>0</v>
      </c>
      <c r="LNZ44" s="224">
        <f>'2-ORÇAMENTO'!LOB44</f>
        <v>0</v>
      </c>
      <c r="LOA44" s="225">
        <f>'2-ORÇAMENTO'!LOA44</f>
        <v>0</v>
      </c>
      <c r="LOB44" s="224">
        <f>'2-ORÇAMENTO'!LOD44</f>
        <v>0</v>
      </c>
      <c r="LOC44" s="225">
        <f>'2-ORÇAMENTO'!LOC44</f>
        <v>0</v>
      </c>
      <c r="LOD44" s="224">
        <f>'2-ORÇAMENTO'!LOF44</f>
        <v>0</v>
      </c>
      <c r="LOE44" s="225">
        <f>'2-ORÇAMENTO'!LOE44</f>
        <v>0</v>
      </c>
      <c r="LOF44" s="224">
        <f>'2-ORÇAMENTO'!LOH44</f>
        <v>0</v>
      </c>
      <c r="LOG44" s="225">
        <f>'2-ORÇAMENTO'!LOG44</f>
        <v>0</v>
      </c>
      <c r="LOH44" s="224">
        <f>'2-ORÇAMENTO'!LOJ44</f>
        <v>0</v>
      </c>
      <c r="LOI44" s="225">
        <f>'2-ORÇAMENTO'!LOI44</f>
        <v>0</v>
      </c>
      <c r="LOJ44" s="224">
        <f>'2-ORÇAMENTO'!LOL44</f>
        <v>0</v>
      </c>
      <c r="LOK44" s="225">
        <f>'2-ORÇAMENTO'!LOK44</f>
        <v>0</v>
      </c>
      <c r="LOL44" s="224">
        <f>'2-ORÇAMENTO'!LON44</f>
        <v>0</v>
      </c>
      <c r="LOM44" s="225">
        <f>'2-ORÇAMENTO'!LOM44</f>
        <v>0</v>
      </c>
      <c r="LON44" s="224">
        <f>'2-ORÇAMENTO'!LOP44</f>
        <v>0</v>
      </c>
      <c r="LOO44" s="225">
        <f>'2-ORÇAMENTO'!LOO44</f>
        <v>0</v>
      </c>
      <c r="LOP44" s="224">
        <f>'2-ORÇAMENTO'!LOR44</f>
        <v>0</v>
      </c>
      <c r="LOQ44" s="225">
        <f>'2-ORÇAMENTO'!LOQ44</f>
        <v>0</v>
      </c>
      <c r="LOR44" s="224">
        <f>'2-ORÇAMENTO'!LOT44</f>
        <v>0</v>
      </c>
      <c r="LOS44" s="225">
        <f>'2-ORÇAMENTO'!LOS44</f>
        <v>0</v>
      </c>
      <c r="LOT44" s="224">
        <f>'2-ORÇAMENTO'!LOV44</f>
        <v>0</v>
      </c>
      <c r="LOU44" s="225">
        <f>'2-ORÇAMENTO'!LOU44</f>
        <v>0</v>
      </c>
      <c r="LOV44" s="224">
        <f>'2-ORÇAMENTO'!LOX44</f>
        <v>0</v>
      </c>
      <c r="LOW44" s="225">
        <f>'2-ORÇAMENTO'!LOW44</f>
        <v>0</v>
      </c>
      <c r="LOX44" s="224">
        <f>'2-ORÇAMENTO'!LOZ44</f>
        <v>0</v>
      </c>
      <c r="LOY44" s="225">
        <f>'2-ORÇAMENTO'!LOY44</f>
        <v>0</v>
      </c>
      <c r="LOZ44" s="224">
        <f>'2-ORÇAMENTO'!LPB44</f>
        <v>0</v>
      </c>
      <c r="LPA44" s="225">
        <f>'2-ORÇAMENTO'!LPA44</f>
        <v>0</v>
      </c>
      <c r="LPB44" s="224">
        <f>'2-ORÇAMENTO'!LPD44</f>
        <v>0</v>
      </c>
      <c r="LPC44" s="225">
        <f>'2-ORÇAMENTO'!LPC44</f>
        <v>0</v>
      </c>
      <c r="LPD44" s="224">
        <f>'2-ORÇAMENTO'!LPF44</f>
        <v>0</v>
      </c>
      <c r="LPE44" s="225">
        <f>'2-ORÇAMENTO'!LPE44</f>
        <v>0</v>
      </c>
      <c r="LPF44" s="224">
        <f>'2-ORÇAMENTO'!LPH44</f>
        <v>0</v>
      </c>
      <c r="LPG44" s="225">
        <f>'2-ORÇAMENTO'!LPG44</f>
        <v>0</v>
      </c>
      <c r="LPH44" s="224">
        <f>'2-ORÇAMENTO'!LPJ44</f>
        <v>0</v>
      </c>
      <c r="LPI44" s="225">
        <f>'2-ORÇAMENTO'!LPI44</f>
        <v>0</v>
      </c>
      <c r="LPJ44" s="224">
        <f>'2-ORÇAMENTO'!LPL44</f>
        <v>0</v>
      </c>
      <c r="LPK44" s="225">
        <f>'2-ORÇAMENTO'!LPK44</f>
        <v>0</v>
      </c>
      <c r="LPL44" s="224">
        <f>'2-ORÇAMENTO'!LPN44</f>
        <v>0</v>
      </c>
      <c r="LPM44" s="225">
        <f>'2-ORÇAMENTO'!LPM44</f>
        <v>0</v>
      </c>
      <c r="LPN44" s="224">
        <f>'2-ORÇAMENTO'!LPP44</f>
        <v>0</v>
      </c>
      <c r="LPO44" s="225">
        <f>'2-ORÇAMENTO'!LPO44</f>
        <v>0</v>
      </c>
      <c r="LPP44" s="224">
        <f>'2-ORÇAMENTO'!LPR44</f>
        <v>0</v>
      </c>
      <c r="LPQ44" s="225">
        <f>'2-ORÇAMENTO'!LPQ44</f>
        <v>0</v>
      </c>
      <c r="LPR44" s="224">
        <f>'2-ORÇAMENTO'!LPT44</f>
        <v>0</v>
      </c>
      <c r="LPS44" s="225">
        <f>'2-ORÇAMENTO'!LPS44</f>
        <v>0</v>
      </c>
      <c r="LPT44" s="224">
        <f>'2-ORÇAMENTO'!LPV44</f>
        <v>0</v>
      </c>
      <c r="LPU44" s="225">
        <f>'2-ORÇAMENTO'!LPU44</f>
        <v>0</v>
      </c>
      <c r="LPV44" s="224">
        <f>'2-ORÇAMENTO'!LPX44</f>
        <v>0</v>
      </c>
      <c r="LPW44" s="225">
        <f>'2-ORÇAMENTO'!LPW44</f>
        <v>0</v>
      </c>
      <c r="LPX44" s="224">
        <f>'2-ORÇAMENTO'!LPZ44</f>
        <v>0</v>
      </c>
      <c r="LPY44" s="225">
        <f>'2-ORÇAMENTO'!LPY44</f>
        <v>0</v>
      </c>
      <c r="LPZ44" s="224">
        <f>'2-ORÇAMENTO'!LQB44</f>
        <v>0</v>
      </c>
      <c r="LQA44" s="225">
        <f>'2-ORÇAMENTO'!LQA44</f>
        <v>0</v>
      </c>
      <c r="LQB44" s="224">
        <f>'2-ORÇAMENTO'!LQD44</f>
        <v>0</v>
      </c>
      <c r="LQC44" s="225">
        <f>'2-ORÇAMENTO'!LQC44</f>
        <v>0</v>
      </c>
      <c r="LQD44" s="224">
        <f>'2-ORÇAMENTO'!LQF44</f>
        <v>0</v>
      </c>
      <c r="LQE44" s="225">
        <f>'2-ORÇAMENTO'!LQE44</f>
        <v>0</v>
      </c>
      <c r="LQF44" s="224">
        <f>'2-ORÇAMENTO'!LQH44</f>
        <v>0</v>
      </c>
      <c r="LQG44" s="225">
        <f>'2-ORÇAMENTO'!LQG44</f>
        <v>0</v>
      </c>
      <c r="LQH44" s="224">
        <f>'2-ORÇAMENTO'!LQJ44</f>
        <v>0</v>
      </c>
      <c r="LQI44" s="225">
        <f>'2-ORÇAMENTO'!LQI44</f>
        <v>0</v>
      </c>
      <c r="LQJ44" s="224">
        <f>'2-ORÇAMENTO'!LQL44</f>
        <v>0</v>
      </c>
      <c r="LQK44" s="225">
        <f>'2-ORÇAMENTO'!LQK44</f>
        <v>0</v>
      </c>
      <c r="LQL44" s="224">
        <f>'2-ORÇAMENTO'!LQN44</f>
        <v>0</v>
      </c>
      <c r="LQM44" s="225">
        <f>'2-ORÇAMENTO'!LQM44</f>
        <v>0</v>
      </c>
      <c r="LQN44" s="224">
        <f>'2-ORÇAMENTO'!LQP44</f>
        <v>0</v>
      </c>
      <c r="LQO44" s="225">
        <f>'2-ORÇAMENTO'!LQO44</f>
        <v>0</v>
      </c>
      <c r="LQP44" s="224">
        <f>'2-ORÇAMENTO'!LQR44</f>
        <v>0</v>
      </c>
      <c r="LQQ44" s="225">
        <f>'2-ORÇAMENTO'!LQQ44</f>
        <v>0</v>
      </c>
      <c r="LQR44" s="224">
        <f>'2-ORÇAMENTO'!LQT44</f>
        <v>0</v>
      </c>
      <c r="LQS44" s="225">
        <f>'2-ORÇAMENTO'!LQS44</f>
        <v>0</v>
      </c>
      <c r="LQT44" s="224">
        <f>'2-ORÇAMENTO'!LQV44</f>
        <v>0</v>
      </c>
      <c r="LQU44" s="225">
        <f>'2-ORÇAMENTO'!LQU44</f>
        <v>0</v>
      </c>
      <c r="LQV44" s="224">
        <f>'2-ORÇAMENTO'!LQX44</f>
        <v>0</v>
      </c>
      <c r="LQW44" s="225">
        <f>'2-ORÇAMENTO'!LQW44</f>
        <v>0</v>
      </c>
      <c r="LQX44" s="224">
        <f>'2-ORÇAMENTO'!LQZ44</f>
        <v>0</v>
      </c>
      <c r="LQY44" s="225">
        <f>'2-ORÇAMENTO'!LQY44</f>
        <v>0</v>
      </c>
      <c r="LQZ44" s="224">
        <f>'2-ORÇAMENTO'!LRB44</f>
        <v>0</v>
      </c>
      <c r="LRA44" s="225">
        <f>'2-ORÇAMENTO'!LRA44</f>
        <v>0</v>
      </c>
      <c r="LRB44" s="224">
        <f>'2-ORÇAMENTO'!LRD44</f>
        <v>0</v>
      </c>
      <c r="LRC44" s="225">
        <f>'2-ORÇAMENTO'!LRC44</f>
        <v>0</v>
      </c>
      <c r="LRD44" s="224">
        <f>'2-ORÇAMENTO'!LRF44</f>
        <v>0</v>
      </c>
      <c r="LRE44" s="225">
        <f>'2-ORÇAMENTO'!LRE44</f>
        <v>0</v>
      </c>
      <c r="LRF44" s="224">
        <f>'2-ORÇAMENTO'!LRH44</f>
        <v>0</v>
      </c>
      <c r="LRG44" s="225">
        <f>'2-ORÇAMENTO'!LRG44</f>
        <v>0</v>
      </c>
      <c r="LRH44" s="224">
        <f>'2-ORÇAMENTO'!LRJ44</f>
        <v>0</v>
      </c>
      <c r="LRI44" s="225">
        <f>'2-ORÇAMENTO'!LRI44</f>
        <v>0</v>
      </c>
      <c r="LRJ44" s="224">
        <f>'2-ORÇAMENTO'!LRL44</f>
        <v>0</v>
      </c>
      <c r="LRK44" s="225">
        <f>'2-ORÇAMENTO'!LRK44</f>
        <v>0</v>
      </c>
      <c r="LRL44" s="224">
        <f>'2-ORÇAMENTO'!LRN44</f>
        <v>0</v>
      </c>
      <c r="LRM44" s="225">
        <f>'2-ORÇAMENTO'!LRM44</f>
        <v>0</v>
      </c>
      <c r="LRN44" s="224">
        <f>'2-ORÇAMENTO'!LRP44</f>
        <v>0</v>
      </c>
      <c r="LRO44" s="225">
        <f>'2-ORÇAMENTO'!LRO44</f>
        <v>0</v>
      </c>
      <c r="LRP44" s="224">
        <f>'2-ORÇAMENTO'!LRR44</f>
        <v>0</v>
      </c>
      <c r="LRQ44" s="225">
        <f>'2-ORÇAMENTO'!LRQ44</f>
        <v>0</v>
      </c>
      <c r="LRR44" s="224">
        <f>'2-ORÇAMENTO'!LRT44</f>
        <v>0</v>
      </c>
      <c r="LRS44" s="225">
        <f>'2-ORÇAMENTO'!LRS44</f>
        <v>0</v>
      </c>
      <c r="LRT44" s="224">
        <f>'2-ORÇAMENTO'!LRV44</f>
        <v>0</v>
      </c>
      <c r="LRU44" s="225">
        <f>'2-ORÇAMENTO'!LRU44</f>
        <v>0</v>
      </c>
      <c r="LRV44" s="224">
        <f>'2-ORÇAMENTO'!LRX44</f>
        <v>0</v>
      </c>
      <c r="LRW44" s="225">
        <f>'2-ORÇAMENTO'!LRW44</f>
        <v>0</v>
      </c>
      <c r="LRX44" s="224">
        <f>'2-ORÇAMENTO'!LRZ44</f>
        <v>0</v>
      </c>
      <c r="LRY44" s="225">
        <f>'2-ORÇAMENTO'!LRY44</f>
        <v>0</v>
      </c>
      <c r="LRZ44" s="224">
        <f>'2-ORÇAMENTO'!LSB44</f>
        <v>0</v>
      </c>
      <c r="LSA44" s="225">
        <f>'2-ORÇAMENTO'!LSA44</f>
        <v>0</v>
      </c>
      <c r="LSB44" s="224">
        <f>'2-ORÇAMENTO'!LSD44</f>
        <v>0</v>
      </c>
      <c r="LSC44" s="225">
        <f>'2-ORÇAMENTO'!LSC44</f>
        <v>0</v>
      </c>
      <c r="LSD44" s="224">
        <f>'2-ORÇAMENTO'!LSF44</f>
        <v>0</v>
      </c>
      <c r="LSE44" s="225">
        <f>'2-ORÇAMENTO'!LSE44</f>
        <v>0</v>
      </c>
      <c r="LSF44" s="224">
        <f>'2-ORÇAMENTO'!LSH44</f>
        <v>0</v>
      </c>
      <c r="LSG44" s="225">
        <f>'2-ORÇAMENTO'!LSG44</f>
        <v>0</v>
      </c>
      <c r="LSH44" s="224">
        <f>'2-ORÇAMENTO'!LSJ44</f>
        <v>0</v>
      </c>
      <c r="LSI44" s="225">
        <f>'2-ORÇAMENTO'!LSI44</f>
        <v>0</v>
      </c>
      <c r="LSJ44" s="224">
        <f>'2-ORÇAMENTO'!LSL44</f>
        <v>0</v>
      </c>
      <c r="LSK44" s="225">
        <f>'2-ORÇAMENTO'!LSK44</f>
        <v>0</v>
      </c>
      <c r="LSL44" s="224">
        <f>'2-ORÇAMENTO'!LSN44</f>
        <v>0</v>
      </c>
      <c r="LSM44" s="225">
        <f>'2-ORÇAMENTO'!LSM44</f>
        <v>0</v>
      </c>
      <c r="LSN44" s="224">
        <f>'2-ORÇAMENTO'!LSP44</f>
        <v>0</v>
      </c>
      <c r="LSO44" s="225">
        <f>'2-ORÇAMENTO'!LSO44</f>
        <v>0</v>
      </c>
      <c r="LSP44" s="224">
        <f>'2-ORÇAMENTO'!LSR44</f>
        <v>0</v>
      </c>
      <c r="LSQ44" s="225">
        <f>'2-ORÇAMENTO'!LSQ44</f>
        <v>0</v>
      </c>
      <c r="LSR44" s="224">
        <f>'2-ORÇAMENTO'!LST44</f>
        <v>0</v>
      </c>
      <c r="LSS44" s="225">
        <f>'2-ORÇAMENTO'!LSS44</f>
        <v>0</v>
      </c>
      <c r="LST44" s="224">
        <f>'2-ORÇAMENTO'!LSV44</f>
        <v>0</v>
      </c>
      <c r="LSU44" s="225">
        <f>'2-ORÇAMENTO'!LSU44</f>
        <v>0</v>
      </c>
      <c r="LSV44" s="224">
        <f>'2-ORÇAMENTO'!LSX44</f>
        <v>0</v>
      </c>
      <c r="LSW44" s="225">
        <f>'2-ORÇAMENTO'!LSW44</f>
        <v>0</v>
      </c>
      <c r="LSX44" s="224">
        <f>'2-ORÇAMENTO'!LSZ44</f>
        <v>0</v>
      </c>
      <c r="LSY44" s="225">
        <f>'2-ORÇAMENTO'!LSY44</f>
        <v>0</v>
      </c>
      <c r="LSZ44" s="224">
        <f>'2-ORÇAMENTO'!LTB44</f>
        <v>0</v>
      </c>
      <c r="LTA44" s="225">
        <f>'2-ORÇAMENTO'!LTA44</f>
        <v>0</v>
      </c>
      <c r="LTB44" s="224">
        <f>'2-ORÇAMENTO'!LTD44</f>
        <v>0</v>
      </c>
      <c r="LTC44" s="225">
        <f>'2-ORÇAMENTO'!LTC44</f>
        <v>0</v>
      </c>
      <c r="LTD44" s="224">
        <f>'2-ORÇAMENTO'!LTF44</f>
        <v>0</v>
      </c>
      <c r="LTE44" s="225">
        <f>'2-ORÇAMENTO'!LTE44</f>
        <v>0</v>
      </c>
      <c r="LTF44" s="224">
        <f>'2-ORÇAMENTO'!LTH44</f>
        <v>0</v>
      </c>
      <c r="LTG44" s="225">
        <f>'2-ORÇAMENTO'!LTG44</f>
        <v>0</v>
      </c>
      <c r="LTH44" s="224">
        <f>'2-ORÇAMENTO'!LTJ44</f>
        <v>0</v>
      </c>
      <c r="LTI44" s="225">
        <f>'2-ORÇAMENTO'!LTI44</f>
        <v>0</v>
      </c>
      <c r="LTJ44" s="224">
        <f>'2-ORÇAMENTO'!LTL44</f>
        <v>0</v>
      </c>
      <c r="LTK44" s="225">
        <f>'2-ORÇAMENTO'!LTK44</f>
        <v>0</v>
      </c>
      <c r="LTL44" s="224">
        <f>'2-ORÇAMENTO'!LTN44</f>
        <v>0</v>
      </c>
      <c r="LTM44" s="225">
        <f>'2-ORÇAMENTO'!LTM44</f>
        <v>0</v>
      </c>
      <c r="LTN44" s="224">
        <f>'2-ORÇAMENTO'!LTP44</f>
        <v>0</v>
      </c>
      <c r="LTO44" s="225">
        <f>'2-ORÇAMENTO'!LTO44</f>
        <v>0</v>
      </c>
      <c r="LTP44" s="224">
        <f>'2-ORÇAMENTO'!LTR44</f>
        <v>0</v>
      </c>
      <c r="LTQ44" s="225">
        <f>'2-ORÇAMENTO'!LTQ44</f>
        <v>0</v>
      </c>
      <c r="LTR44" s="224">
        <f>'2-ORÇAMENTO'!LTT44</f>
        <v>0</v>
      </c>
      <c r="LTS44" s="225">
        <f>'2-ORÇAMENTO'!LTS44</f>
        <v>0</v>
      </c>
      <c r="LTT44" s="224">
        <f>'2-ORÇAMENTO'!LTV44</f>
        <v>0</v>
      </c>
      <c r="LTU44" s="225">
        <f>'2-ORÇAMENTO'!LTU44</f>
        <v>0</v>
      </c>
      <c r="LTV44" s="224">
        <f>'2-ORÇAMENTO'!LTX44</f>
        <v>0</v>
      </c>
      <c r="LTW44" s="225">
        <f>'2-ORÇAMENTO'!LTW44</f>
        <v>0</v>
      </c>
      <c r="LTX44" s="224">
        <f>'2-ORÇAMENTO'!LTZ44</f>
        <v>0</v>
      </c>
      <c r="LTY44" s="225">
        <f>'2-ORÇAMENTO'!LTY44</f>
        <v>0</v>
      </c>
      <c r="LTZ44" s="224">
        <f>'2-ORÇAMENTO'!LUB44</f>
        <v>0</v>
      </c>
      <c r="LUA44" s="225">
        <f>'2-ORÇAMENTO'!LUA44</f>
        <v>0</v>
      </c>
      <c r="LUB44" s="224">
        <f>'2-ORÇAMENTO'!LUD44</f>
        <v>0</v>
      </c>
      <c r="LUC44" s="225">
        <f>'2-ORÇAMENTO'!LUC44</f>
        <v>0</v>
      </c>
      <c r="LUD44" s="224">
        <f>'2-ORÇAMENTO'!LUF44</f>
        <v>0</v>
      </c>
      <c r="LUE44" s="225">
        <f>'2-ORÇAMENTO'!LUE44</f>
        <v>0</v>
      </c>
      <c r="LUF44" s="224">
        <f>'2-ORÇAMENTO'!LUH44</f>
        <v>0</v>
      </c>
      <c r="LUG44" s="225">
        <f>'2-ORÇAMENTO'!LUG44</f>
        <v>0</v>
      </c>
      <c r="LUH44" s="224">
        <f>'2-ORÇAMENTO'!LUJ44</f>
        <v>0</v>
      </c>
      <c r="LUI44" s="225">
        <f>'2-ORÇAMENTO'!LUI44</f>
        <v>0</v>
      </c>
      <c r="LUJ44" s="224">
        <f>'2-ORÇAMENTO'!LUL44</f>
        <v>0</v>
      </c>
      <c r="LUK44" s="225">
        <f>'2-ORÇAMENTO'!LUK44</f>
        <v>0</v>
      </c>
      <c r="LUL44" s="224">
        <f>'2-ORÇAMENTO'!LUN44</f>
        <v>0</v>
      </c>
      <c r="LUM44" s="225">
        <f>'2-ORÇAMENTO'!LUM44</f>
        <v>0</v>
      </c>
      <c r="LUN44" s="224">
        <f>'2-ORÇAMENTO'!LUP44</f>
        <v>0</v>
      </c>
      <c r="LUO44" s="225">
        <f>'2-ORÇAMENTO'!LUO44</f>
        <v>0</v>
      </c>
      <c r="LUP44" s="224">
        <f>'2-ORÇAMENTO'!LUR44</f>
        <v>0</v>
      </c>
      <c r="LUQ44" s="225">
        <f>'2-ORÇAMENTO'!LUQ44</f>
        <v>0</v>
      </c>
      <c r="LUR44" s="224">
        <f>'2-ORÇAMENTO'!LUT44</f>
        <v>0</v>
      </c>
      <c r="LUS44" s="225">
        <f>'2-ORÇAMENTO'!LUS44</f>
        <v>0</v>
      </c>
      <c r="LUT44" s="224">
        <f>'2-ORÇAMENTO'!LUV44</f>
        <v>0</v>
      </c>
      <c r="LUU44" s="225">
        <f>'2-ORÇAMENTO'!LUU44</f>
        <v>0</v>
      </c>
      <c r="LUV44" s="224">
        <f>'2-ORÇAMENTO'!LUX44</f>
        <v>0</v>
      </c>
      <c r="LUW44" s="225">
        <f>'2-ORÇAMENTO'!LUW44</f>
        <v>0</v>
      </c>
      <c r="LUX44" s="224">
        <f>'2-ORÇAMENTO'!LUZ44</f>
        <v>0</v>
      </c>
      <c r="LUY44" s="225">
        <f>'2-ORÇAMENTO'!LUY44</f>
        <v>0</v>
      </c>
      <c r="LUZ44" s="224">
        <f>'2-ORÇAMENTO'!LVB44</f>
        <v>0</v>
      </c>
      <c r="LVA44" s="225">
        <f>'2-ORÇAMENTO'!LVA44</f>
        <v>0</v>
      </c>
      <c r="LVB44" s="224">
        <f>'2-ORÇAMENTO'!LVD44</f>
        <v>0</v>
      </c>
      <c r="LVC44" s="225">
        <f>'2-ORÇAMENTO'!LVC44</f>
        <v>0</v>
      </c>
      <c r="LVD44" s="224">
        <f>'2-ORÇAMENTO'!LVF44</f>
        <v>0</v>
      </c>
      <c r="LVE44" s="225">
        <f>'2-ORÇAMENTO'!LVE44</f>
        <v>0</v>
      </c>
      <c r="LVF44" s="224">
        <f>'2-ORÇAMENTO'!LVH44</f>
        <v>0</v>
      </c>
      <c r="LVG44" s="225">
        <f>'2-ORÇAMENTO'!LVG44</f>
        <v>0</v>
      </c>
      <c r="LVH44" s="224">
        <f>'2-ORÇAMENTO'!LVJ44</f>
        <v>0</v>
      </c>
      <c r="LVI44" s="225">
        <f>'2-ORÇAMENTO'!LVI44</f>
        <v>0</v>
      </c>
      <c r="LVJ44" s="224">
        <f>'2-ORÇAMENTO'!LVL44</f>
        <v>0</v>
      </c>
      <c r="LVK44" s="225">
        <f>'2-ORÇAMENTO'!LVK44</f>
        <v>0</v>
      </c>
      <c r="LVL44" s="224">
        <f>'2-ORÇAMENTO'!LVN44</f>
        <v>0</v>
      </c>
      <c r="LVM44" s="225">
        <f>'2-ORÇAMENTO'!LVM44</f>
        <v>0</v>
      </c>
      <c r="LVN44" s="224">
        <f>'2-ORÇAMENTO'!LVP44</f>
        <v>0</v>
      </c>
      <c r="LVO44" s="225">
        <f>'2-ORÇAMENTO'!LVO44</f>
        <v>0</v>
      </c>
      <c r="LVP44" s="224">
        <f>'2-ORÇAMENTO'!LVR44</f>
        <v>0</v>
      </c>
      <c r="LVQ44" s="225">
        <f>'2-ORÇAMENTO'!LVQ44</f>
        <v>0</v>
      </c>
      <c r="LVR44" s="224">
        <f>'2-ORÇAMENTO'!LVT44</f>
        <v>0</v>
      </c>
      <c r="LVS44" s="225">
        <f>'2-ORÇAMENTO'!LVS44</f>
        <v>0</v>
      </c>
      <c r="LVT44" s="224">
        <f>'2-ORÇAMENTO'!LVV44</f>
        <v>0</v>
      </c>
      <c r="LVU44" s="225">
        <f>'2-ORÇAMENTO'!LVU44</f>
        <v>0</v>
      </c>
      <c r="LVV44" s="224">
        <f>'2-ORÇAMENTO'!LVX44</f>
        <v>0</v>
      </c>
      <c r="LVW44" s="225">
        <f>'2-ORÇAMENTO'!LVW44</f>
        <v>0</v>
      </c>
      <c r="LVX44" s="224">
        <f>'2-ORÇAMENTO'!LVZ44</f>
        <v>0</v>
      </c>
      <c r="LVY44" s="225">
        <f>'2-ORÇAMENTO'!LVY44</f>
        <v>0</v>
      </c>
      <c r="LVZ44" s="224">
        <f>'2-ORÇAMENTO'!LWB44</f>
        <v>0</v>
      </c>
      <c r="LWA44" s="225">
        <f>'2-ORÇAMENTO'!LWA44</f>
        <v>0</v>
      </c>
      <c r="LWB44" s="224">
        <f>'2-ORÇAMENTO'!LWD44</f>
        <v>0</v>
      </c>
      <c r="LWC44" s="225">
        <f>'2-ORÇAMENTO'!LWC44</f>
        <v>0</v>
      </c>
      <c r="LWD44" s="224">
        <f>'2-ORÇAMENTO'!LWF44</f>
        <v>0</v>
      </c>
      <c r="LWE44" s="225">
        <f>'2-ORÇAMENTO'!LWE44</f>
        <v>0</v>
      </c>
      <c r="LWF44" s="224">
        <f>'2-ORÇAMENTO'!LWH44</f>
        <v>0</v>
      </c>
      <c r="LWG44" s="225">
        <f>'2-ORÇAMENTO'!LWG44</f>
        <v>0</v>
      </c>
      <c r="LWH44" s="224">
        <f>'2-ORÇAMENTO'!LWJ44</f>
        <v>0</v>
      </c>
      <c r="LWI44" s="225">
        <f>'2-ORÇAMENTO'!LWI44</f>
        <v>0</v>
      </c>
      <c r="LWJ44" s="224">
        <f>'2-ORÇAMENTO'!LWL44</f>
        <v>0</v>
      </c>
      <c r="LWK44" s="225">
        <f>'2-ORÇAMENTO'!LWK44</f>
        <v>0</v>
      </c>
      <c r="LWL44" s="224">
        <f>'2-ORÇAMENTO'!LWN44</f>
        <v>0</v>
      </c>
      <c r="LWM44" s="225">
        <f>'2-ORÇAMENTO'!LWM44</f>
        <v>0</v>
      </c>
      <c r="LWN44" s="224">
        <f>'2-ORÇAMENTO'!LWP44</f>
        <v>0</v>
      </c>
      <c r="LWO44" s="225">
        <f>'2-ORÇAMENTO'!LWO44</f>
        <v>0</v>
      </c>
      <c r="LWP44" s="224">
        <f>'2-ORÇAMENTO'!LWR44</f>
        <v>0</v>
      </c>
      <c r="LWQ44" s="225">
        <f>'2-ORÇAMENTO'!LWQ44</f>
        <v>0</v>
      </c>
      <c r="LWR44" s="224">
        <f>'2-ORÇAMENTO'!LWT44</f>
        <v>0</v>
      </c>
      <c r="LWS44" s="225">
        <f>'2-ORÇAMENTO'!LWS44</f>
        <v>0</v>
      </c>
      <c r="LWT44" s="224">
        <f>'2-ORÇAMENTO'!LWV44</f>
        <v>0</v>
      </c>
      <c r="LWU44" s="225">
        <f>'2-ORÇAMENTO'!LWU44</f>
        <v>0</v>
      </c>
      <c r="LWV44" s="224">
        <f>'2-ORÇAMENTO'!LWX44</f>
        <v>0</v>
      </c>
      <c r="LWW44" s="225">
        <f>'2-ORÇAMENTO'!LWW44</f>
        <v>0</v>
      </c>
      <c r="LWX44" s="224">
        <f>'2-ORÇAMENTO'!LWZ44</f>
        <v>0</v>
      </c>
      <c r="LWY44" s="225">
        <f>'2-ORÇAMENTO'!LWY44</f>
        <v>0</v>
      </c>
      <c r="LWZ44" s="224">
        <f>'2-ORÇAMENTO'!LXB44</f>
        <v>0</v>
      </c>
      <c r="LXA44" s="225">
        <f>'2-ORÇAMENTO'!LXA44</f>
        <v>0</v>
      </c>
      <c r="LXB44" s="224">
        <f>'2-ORÇAMENTO'!LXD44</f>
        <v>0</v>
      </c>
      <c r="LXC44" s="225">
        <f>'2-ORÇAMENTO'!LXC44</f>
        <v>0</v>
      </c>
      <c r="LXD44" s="224">
        <f>'2-ORÇAMENTO'!LXF44</f>
        <v>0</v>
      </c>
      <c r="LXE44" s="225">
        <f>'2-ORÇAMENTO'!LXE44</f>
        <v>0</v>
      </c>
      <c r="LXF44" s="224">
        <f>'2-ORÇAMENTO'!LXH44</f>
        <v>0</v>
      </c>
      <c r="LXG44" s="225">
        <f>'2-ORÇAMENTO'!LXG44</f>
        <v>0</v>
      </c>
      <c r="LXH44" s="224">
        <f>'2-ORÇAMENTO'!LXJ44</f>
        <v>0</v>
      </c>
      <c r="LXI44" s="225">
        <f>'2-ORÇAMENTO'!LXI44</f>
        <v>0</v>
      </c>
      <c r="LXJ44" s="224">
        <f>'2-ORÇAMENTO'!LXL44</f>
        <v>0</v>
      </c>
      <c r="LXK44" s="225">
        <f>'2-ORÇAMENTO'!LXK44</f>
        <v>0</v>
      </c>
      <c r="LXL44" s="224">
        <f>'2-ORÇAMENTO'!LXN44</f>
        <v>0</v>
      </c>
      <c r="LXM44" s="225">
        <f>'2-ORÇAMENTO'!LXM44</f>
        <v>0</v>
      </c>
      <c r="LXN44" s="224">
        <f>'2-ORÇAMENTO'!LXP44</f>
        <v>0</v>
      </c>
      <c r="LXO44" s="225">
        <f>'2-ORÇAMENTO'!LXO44</f>
        <v>0</v>
      </c>
      <c r="LXP44" s="224">
        <f>'2-ORÇAMENTO'!LXR44</f>
        <v>0</v>
      </c>
      <c r="LXQ44" s="225">
        <f>'2-ORÇAMENTO'!LXQ44</f>
        <v>0</v>
      </c>
      <c r="LXR44" s="224">
        <f>'2-ORÇAMENTO'!LXT44</f>
        <v>0</v>
      </c>
      <c r="LXS44" s="225">
        <f>'2-ORÇAMENTO'!LXS44</f>
        <v>0</v>
      </c>
      <c r="LXT44" s="224">
        <f>'2-ORÇAMENTO'!LXV44</f>
        <v>0</v>
      </c>
      <c r="LXU44" s="225">
        <f>'2-ORÇAMENTO'!LXU44</f>
        <v>0</v>
      </c>
      <c r="LXV44" s="224">
        <f>'2-ORÇAMENTO'!LXX44</f>
        <v>0</v>
      </c>
      <c r="LXW44" s="225">
        <f>'2-ORÇAMENTO'!LXW44</f>
        <v>0</v>
      </c>
      <c r="LXX44" s="224">
        <f>'2-ORÇAMENTO'!LXZ44</f>
        <v>0</v>
      </c>
      <c r="LXY44" s="225">
        <f>'2-ORÇAMENTO'!LXY44</f>
        <v>0</v>
      </c>
      <c r="LXZ44" s="224">
        <f>'2-ORÇAMENTO'!LYB44</f>
        <v>0</v>
      </c>
      <c r="LYA44" s="225">
        <f>'2-ORÇAMENTO'!LYA44</f>
        <v>0</v>
      </c>
      <c r="LYB44" s="224">
        <f>'2-ORÇAMENTO'!LYD44</f>
        <v>0</v>
      </c>
      <c r="LYC44" s="225">
        <f>'2-ORÇAMENTO'!LYC44</f>
        <v>0</v>
      </c>
      <c r="LYD44" s="224">
        <f>'2-ORÇAMENTO'!LYF44</f>
        <v>0</v>
      </c>
      <c r="LYE44" s="225">
        <f>'2-ORÇAMENTO'!LYE44</f>
        <v>0</v>
      </c>
      <c r="LYF44" s="224">
        <f>'2-ORÇAMENTO'!LYH44</f>
        <v>0</v>
      </c>
      <c r="LYG44" s="225">
        <f>'2-ORÇAMENTO'!LYG44</f>
        <v>0</v>
      </c>
      <c r="LYH44" s="224">
        <f>'2-ORÇAMENTO'!LYJ44</f>
        <v>0</v>
      </c>
      <c r="LYI44" s="225">
        <f>'2-ORÇAMENTO'!LYI44</f>
        <v>0</v>
      </c>
      <c r="LYJ44" s="224">
        <f>'2-ORÇAMENTO'!LYL44</f>
        <v>0</v>
      </c>
      <c r="LYK44" s="225">
        <f>'2-ORÇAMENTO'!LYK44</f>
        <v>0</v>
      </c>
      <c r="LYL44" s="224">
        <f>'2-ORÇAMENTO'!LYN44</f>
        <v>0</v>
      </c>
      <c r="LYM44" s="225">
        <f>'2-ORÇAMENTO'!LYM44</f>
        <v>0</v>
      </c>
      <c r="LYN44" s="224">
        <f>'2-ORÇAMENTO'!LYP44</f>
        <v>0</v>
      </c>
      <c r="LYO44" s="225">
        <f>'2-ORÇAMENTO'!LYO44</f>
        <v>0</v>
      </c>
      <c r="LYP44" s="224">
        <f>'2-ORÇAMENTO'!LYR44</f>
        <v>0</v>
      </c>
      <c r="LYQ44" s="225">
        <f>'2-ORÇAMENTO'!LYQ44</f>
        <v>0</v>
      </c>
      <c r="LYR44" s="224">
        <f>'2-ORÇAMENTO'!LYT44</f>
        <v>0</v>
      </c>
      <c r="LYS44" s="225">
        <f>'2-ORÇAMENTO'!LYS44</f>
        <v>0</v>
      </c>
      <c r="LYT44" s="224">
        <f>'2-ORÇAMENTO'!LYV44</f>
        <v>0</v>
      </c>
      <c r="LYU44" s="225">
        <f>'2-ORÇAMENTO'!LYU44</f>
        <v>0</v>
      </c>
      <c r="LYV44" s="224">
        <f>'2-ORÇAMENTO'!LYX44</f>
        <v>0</v>
      </c>
      <c r="LYW44" s="225">
        <f>'2-ORÇAMENTO'!LYW44</f>
        <v>0</v>
      </c>
      <c r="LYX44" s="224">
        <f>'2-ORÇAMENTO'!LYZ44</f>
        <v>0</v>
      </c>
      <c r="LYY44" s="225">
        <f>'2-ORÇAMENTO'!LYY44</f>
        <v>0</v>
      </c>
      <c r="LYZ44" s="224">
        <f>'2-ORÇAMENTO'!LZB44</f>
        <v>0</v>
      </c>
      <c r="LZA44" s="225">
        <f>'2-ORÇAMENTO'!LZA44</f>
        <v>0</v>
      </c>
      <c r="LZB44" s="224">
        <f>'2-ORÇAMENTO'!LZD44</f>
        <v>0</v>
      </c>
      <c r="LZC44" s="225">
        <f>'2-ORÇAMENTO'!LZC44</f>
        <v>0</v>
      </c>
      <c r="LZD44" s="224">
        <f>'2-ORÇAMENTO'!LZF44</f>
        <v>0</v>
      </c>
      <c r="LZE44" s="225">
        <f>'2-ORÇAMENTO'!LZE44</f>
        <v>0</v>
      </c>
      <c r="LZF44" s="224">
        <f>'2-ORÇAMENTO'!LZH44</f>
        <v>0</v>
      </c>
      <c r="LZG44" s="225">
        <f>'2-ORÇAMENTO'!LZG44</f>
        <v>0</v>
      </c>
      <c r="LZH44" s="224">
        <f>'2-ORÇAMENTO'!LZJ44</f>
        <v>0</v>
      </c>
      <c r="LZI44" s="225">
        <f>'2-ORÇAMENTO'!LZI44</f>
        <v>0</v>
      </c>
      <c r="LZJ44" s="224">
        <f>'2-ORÇAMENTO'!LZL44</f>
        <v>0</v>
      </c>
      <c r="LZK44" s="225">
        <f>'2-ORÇAMENTO'!LZK44</f>
        <v>0</v>
      </c>
      <c r="LZL44" s="224">
        <f>'2-ORÇAMENTO'!LZN44</f>
        <v>0</v>
      </c>
      <c r="LZM44" s="225">
        <f>'2-ORÇAMENTO'!LZM44</f>
        <v>0</v>
      </c>
      <c r="LZN44" s="224">
        <f>'2-ORÇAMENTO'!LZP44</f>
        <v>0</v>
      </c>
      <c r="LZO44" s="225">
        <f>'2-ORÇAMENTO'!LZO44</f>
        <v>0</v>
      </c>
      <c r="LZP44" s="224">
        <f>'2-ORÇAMENTO'!LZR44</f>
        <v>0</v>
      </c>
      <c r="LZQ44" s="225">
        <f>'2-ORÇAMENTO'!LZQ44</f>
        <v>0</v>
      </c>
      <c r="LZR44" s="224">
        <f>'2-ORÇAMENTO'!LZT44</f>
        <v>0</v>
      </c>
      <c r="LZS44" s="225">
        <f>'2-ORÇAMENTO'!LZS44</f>
        <v>0</v>
      </c>
      <c r="LZT44" s="224">
        <f>'2-ORÇAMENTO'!LZV44</f>
        <v>0</v>
      </c>
      <c r="LZU44" s="225">
        <f>'2-ORÇAMENTO'!LZU44</f>
        <v>0</v>
      </c>
      <c r="LZV44" s="224">
        <f>'2-ORÇAMENTO'!LZX44</f>
        <v>0</v>
      </c>
      <c r="LZW44" s="225">
        <f>'2-ORÇAMENTO'!LZW44</f>
        <v>0</v>
      </c>
      <c r="LZX44" s="224">
        <f>'2-ORÇAMENTO'!LZZ44</f>
        <v>0</v>
      </c>
      <c r="LZY44" s="225">
        <f>'2-ORÇAMENTO'!LZY44</f>
        <v>0</v>
      </c>
      <c r="LZZ44" s="224">
        <f>'2-ORÇAMENTO'!MAB44</f>
        <v>0</v>
      </c>
      <c r="MAA44" s="225">
        <f>'2-ORÇAMENTO'!MAA44</f>
        <v>0</v>
      </c>
      <c r="MAB44" s="224">
        <f>'2-ORÇAMENTO'!MAD44</f>
        <v>0</v>
      </c>
      <c r="MAC44" s="225">
        <f>'2-ORÇAMENTO'!MAC44</f>
        <v>0</v>
      </c>
      <c r="MAD44" s="224">
        <f>'2-ORÇAMENTO'!MAF44</f>
        <v>0</v>
      </c>
      <c r="MAE44" s="225">
        <f>'2-ORÇAMENTO'!MAE44</f>
        <v>0</v>
      </c>
      <c r="MAF44" s="224">
        <f>'2-ORÇAMENTO'!MAH44</f>
        <v>0</v>
      </c>
      <c r="MAG44" s="225">
        <f>'2-ORÇAMENTO'!MAG44</f>
        <v>0</v>
      </c>
      <c r="MAH44" s="224">
        <f>'2-ORÇAMENTO'!MAJ44</f>
        <v>0</v>
      </c>
      <c r="MAI44" s="225">
        <f>'2-ORÇAMENTO'!MAI44</f>
        <v>0</v>
      </c>
      <c r="MAJ44" s="224">
        <f>'2-ORÇAMENTO'!MAL44</f>
        <v>0</v>
      </c>
      <c r="MAK44" s="225">
        <f>'2-ORÇAMENTO'!MAK44</f>
        <v>0</v>
      </c>
      <c r="MAL44" s="224">
        <f>'2-ORÇAMENTO'!MAN44</f>
        <v>0</v>
      </c>
      <c r="MAM44" s="225">
        <f>'2-ORÇAMENTO'!MAM44</f>
        <v>0</v>
      </c>
      <c r="MAN44" s="224">
        <f>'2-ORÇAMENTO'!MAP44</f>
        <v>0</v>
      </c>
      <c r="MAO44" s="225">
        <f>'2-ORÇAMENTO'!MAO44</f>
        <v>0</v>
      </c>
      <c r="MAP44" s="224">
        <f>'2-ORÇAMENTO'!MAR44</f>
        <v>0</v>
      </c>
      <c r="MAQ44" s="225">
        <f>'2-ORÇAMENTO'!MAQ44</f>
        <v>0</v>
      </c>
      <c r="MAR44" s="224">
        <f>'2-ORÇAMENTO'!MAT44</f>
        <v>0</v>
      </c>
      <c r="MAS44" s="225">
        <f>'2-ORÇAMENTO'!MAS44</f>
        <v>0</v>
      </c>
      <c r="MAT44" s="224">
        <f>'2-ORÇAMENTO'!MAV44</f>
        <v>0</v>
      </c>
      <c r="MAU44" s="225">
        <f>'2-ORÇAMENTO'!MAU44</f>
        <v>0</v>
      </c>
      <c r="MAV44" s="224">
        <f>'2-ORÇAMENTO'!MAX44</f>
        <v>0</v>
      </c>
      <c r="MAW44" s="225">
        <f>'2-ORÇAMENTO'!MAW44</f>
        <v>0</v>
      </c>
      <c r="MAX44" s="224">
        <f>'2-ORÇAMENTO'!MAZ44</f>
        <v>0</v>
      </c>
      <c r="MAY44" s="225">
        <f>'2-ORÇAMENTO'!MAY44</f>
        <v>0</v>
      </c>
      <c r="MAZ44" s="224">
        <f>'2-ORÇAMENTO'!MBB44</f>
        <v>0</v>
      </c>
      <c r="MBA44" s="225">
        <f>'2-ORÇAMENTO'!MBA44</f>
        <v>0</v>
      </c>
      <c r="MBB44" s="224">
        <f>'2-ORÇAMENTO'!MBD44</f>
        <v>0</v>
      </c>
      <c r="MBC44" s="225">
        <f>'2-ORÇAMENTO'!MBC44</f>
        <v>0</v>
      </c>
      <c r="MBD44" s="224">
        <f>'2-ORÇAMENTO'!MBF44</f>
        <v>0</v>
      </c>
      <c r="MBE44" s="225">
        <f>'2-ORÇAMENTO'!MBE44</f>
        <v>0</v>
      </c>
      <c r="MBF44" s="224">
        <f>'2-ORÇAMENTO'!MBH44</f>
        <v>0</v>
      </c>
      <c r="MBG44" s="225">
        <f>'2-ORÇAMENTO'!MBG44</f>
        <v>0</v>
      </c>
      <c r="MBH44" s="224">
        <f>'2-ORÇAMENTO'!MBJ44</f>
        <v>0</v>
      </c>
      <c r="MBI44" s="225">
        <f>'2-ORÇAMENTO'!MBI44</f>
        <v>0</v>
      </c>
      <c r="MBJ44" s="224">
        <f>'2-ORÇAMENTO'!MBL44</f>
        <v>0</v>
      </c>
      <c r="MBK44" s="225">
        <f>'2-ORÇAMENTO'!MBK44</f>
        <v>0</v>
      </c>
      <c r="MBL44" s="224">
        <f>'2-ORÇAMENTO'!MBN44</f>
        <v>0</v>
      </c>
      <c r="MBM44" s="225">
        <f>'2-ORÇAMENTO'!MBM44</f>
        <v>0</v>
      </c>
      <c r="MBN44" s="224">
        <f>'2-ORÇAMENTO'!MBP44</f>
        <v>0</v>
      </c>
      <c r="MBO44" s="225">
        <f>'2-ORÇAMENTO'!MBO44</f>
        <v>0</v>
      </c>
      <c r="MBP44" s="224">
        <f>'2-ORÇAMENTO'!MBR44</f>
        <v>0</v>
      </c>
      <c r="MBQ44" s="225">
        <f>'2-ORÇAMENTO'!MBQ44</f>
        <v>0</v>
      </c>
      <c r="MBR44" s="224">
        <f>'2-ORÇAMENTO'!MBT44</f>
        <v>0</v>
      </c>
      <c r="MBS44" s="225">
        <f>'2-ORÇAMENTO'!MBS44</f>
        <v>0</v>
      </c>
      <c r="MBT44" s="224">
        <f>'2-ORÇAMENTO'!MBV44</f>
        <v>0</v>
      </c>
      <c r="MBU44" s="225">
        <f>'2-ORÇAMENTO'!MBU44</f>
        <v>0</v>
      </c>
      <c r="MBV44" s="224">
        <f>'2-ORÇAMENTO'!MBX44</f>
        <v>0</v>
      </c>
      <c r="MBW44" s="225">
        <f>'2-ORÇAMENTO'!MBW44</f>
        <v>0</v>
      </c>
      <c r="MBX44" s="224">
        <f>'2-ORÇAMENTO'!MBZ44</f>
        <v>0</v>
      </c>
      <c r="MBY44" s="225">
        <f>'2-ORÇAMENTO'!MBY44</f>
        <v>0</v>
      </c>
      <c r="MBZ44" s="224">
        <f>'2-ORÇAMENTO'!MCB44</f>
        <v>0</v>
      </c>
      <c r="MCA44" s="225">
        <f>'2-ORÇAMENTO'!MCA44</f>
        <v>0</v>
      </c>
      <c r="MCB44" s="224">
        <f>'2-ORÇAMENTO'!MCD44</f>
        <v>0</v>
      </c>
      <c r="MCC44" s="225">
        <f>'2-ORÇAMENTO'!MCC44</f>
        <v>0</v>
      </c>
      <c r="MCD44" s="224">
        <f>'2-ORÇAMENTO'!MCF44</f>
        <v>0</v>
      </c>
      <c r="MCE44" s="225">
        <f>'2-ORÇAMENTO'!MCE44</f>
        <v>0</v>
      </c>
      <c r="MCF44" s="224">
        <f>'2-ORÇAMENTO'!MCH44</f>
        <v>0</v>
      </c>
      <c r="MCG44" s="225">
        <f>'2-ORÇAMENTO'!MCG44</f>
        <v>0</v>
      </c>
      <c r="MCH44" s="224">
        <f>'2-ORÇAMENTO'!MCJ44</f>
        <v>0</v>
      </c>
      <c r="MCI44" s="225">
        <f>'2-ORÇAMENTO'!MCI44</f>
        <v>0</v>
      </c>
      <c r="MCJ44" s="224">
        <f>'2-ORÇAMENTO'!MCL44</f>
        <v>0</v>
      </c>
      <c r="MCK44" s="225">
        <f>'2-ORÇAMENTO'!MCK44</f>
        <v>0</v>
      </c>
      <c r="MCL44" s="224">
        <f>'2-ORÇAMENTO'!MCN44</f>
        <v>0</v>
      </c>
      <c r="MCM44" s="225">
        <f>'2-ORÇAMENTO'!MCM44</f>
        <v>0</v>
      </c>
      <c r="MCN44" s="224">
        <f>'2-ORÇAMENTO'!MCP44</f>
        <v>0</v>
      </c>
      <c r="MCO44" s="225">
        <f>'2-ORÇAMENTO'!MCO44</f>
        <v>0</v>
      </c>
      <c r="MCP44" s="224">
        <f>'2-ORÇAMENTO'!MCR44</f>
        <v>0</v>
      </c>
      <c r="MCQ44" s="225">
        <f>'2-ORÇAMENTO'!MCQ44</f>
        <v>0</v>
      </c>
      <c r="MCR44" s="224">
        <f>'2-ORÇAMENTO'!MCT44</f>
        <v>0</v>
      </c>
      <c r="MCS44" s="225">
        <f>'2-ORÇAMENTO'!MCS44</f>
        <v>0</v>
      </c>
      <c r="MCT44" s="224">
        <f>'2-ORÇAMENTO'!MCV44</f>
        <v>0</v>
      </c>
      <c r="MCU44" s="225">
        <f>'2-ORÇAMENTO'!MCU44</f>
        <v>0</v>
      </c>
      <c r="MCV44" s="224">
        <f>'2-ORÇAMENTO'!MCX44</f>
        <v>0</v>
      </c>
      <c r="MCW44" s="225">
        <f>'2-ORÇAMENTO'!MCW44</f>
        <v>0</v>
      </c>
      <c r="MCX44" s="224">
        <f>'2-ORÇAMENTO'!MCZ44</f>
        <v>0</v>
      </c>
      <c r="MCY44" s="225">
        <f>'2-ORÇAMENTO'!MCY44</f>
        <v>0</v>
      </c>
      <c r="MCZ44" s="224">
        <f>'2-ORÇAMENTO'!MDB44</f>
        <v>0</v>
      </c>
      <c r="MDA44" s="225">
        <f>'2-ORÇAMENTO'!MDA44</f>
        <v>0</v>
      </c>
      <c r="MDB44" s="224">
        <f>'2-ORÇAMENTO'!MDD44</f>
        <v>0</v>
      </c>
      <c r="MDC44" s="225">
        <f>'2-ORÇAMENTO'!MDC44</f>
        <v>0</v>
      </c>
      <c r="MDD44" s="224">
        <f>'2-ORÇAMENTO'!MDF44</f>
        <v>0</v>
      </c>
      <c r="MDE44" s="225">
        <f>'2-ORÇAMENTO'!MDE44</f>
        <v>0</v>
      </c>
      <c r="MDF44" s="224">
        <f>'2-ORÇAMENTO'!MDH44</f>
        <v>0</v>
      </c>
      <c r="MDG44" s="225">
        <f>'2-ORÇAMENTO'!MDG44</f>
        <v>0</v>
      </c>
      <c r="MDH44" s="224">
        <f>'2-ORÇAMENTO'!MDJ44</f>
        <v>0</v>
      </c>
      <c r="MDI44" s="225">
        <f>'2-ORÇAMENTO'!MDI44</f>
        <v>0</v>
      </c>
      <c r="MDJ44" s="224">
        <f>'2-ORÇAMENTO'!MDL44</f>
        <v>0</v>
      </c>
      <c r="MDK44" s="225">
        <f>'2-ORÇAMENTO'!MDK44</f>
        <v>0</v>
      </c>
      <c r="MDL44" s="224">
        <f>'2-ORÇAMENTO'!MDN44</f>
        <v>0</v>
      </c>
      <c r="MDM44" s="225">
        <f>'2-ORÇAMENTO'!MDM44</f>
        <v>0</v>
      </c>
      <c r="MDN44" s="224">
        <f>'2-ORÇAMENTO'!MDP44</f>
        <v>0</v>
      </c>
      <c r="MDO44" s="225">
        <f>'2-ORÇAMENTO'!MDO44</f>
        <v>0</v>
      </c>
      <c r="MDP44" s="224">
        <f>'2-ORÇAMENTO'!MDR44</f>
        <v>0</v>
      </c>
      <c r="MDQ44" s="225">
        <f>'2-ORÇAMENTO'!MDQ44</f>
        <v>0</v>
      </c>
      <c r="MDR44" s="224">
        <f>'2-ORÇAMENTO'!MDT44</f>
        <v>0</v>
      </c>
      <c r="MDS44" s="225">
        <f>'2-ORÇAMENTO'!MDS44</f>
        <v>0</v>
      </c>
      <c r="MDT44" s="224">
        <f>'2-ORÇAMENTO'!MDV44</f>
        <v>0</v>
      </c>
      <c r="MDU44" s="225">
        <f>'2-ORÇAMENTO'!MDU44</f>
        <v>0</v>
      </c>
      <c r="MDV44" s="224">
        <f>'2-ORÇAMENTO'!MDX44</f>
        <v>0</v>
      </c>
      <c r="MDW44" s="225">
        <f>'2-ORÇAMENTO'!MDW44</f>
        <v>0</v>
      </c>
      <c r="MDX44" s="224">
        <f>'2-ORÇAMENTO'!MDZ44</f>
        <v>0</v>
      </c>
      <c r="MDY44" s="225">
        <f>'2-ORÇAMENTO'!MDY44</f>
        <v>0</v>
      </c>
      <c r="MDZ44" s="224">
        <f>'2-ORÇAMENTO'!MEB44</f>
        <v>0</v>
      </c>
      <c r="MEA44" s="225">
        <f>'2-ORÇAMENTO'!MEA44</f>
        <v>0</v>
      </c>
      <c r="MEB44" s="224">
        <f>'2-ORÇAMENTO'!MED44</f>
        <v>0</v>
      </c>
      <c r="MEC44" s="225">
        <f>'2-ORÇAMENTO'!MEC44</f>
        <v>0</v>
      </c>
      <c r="MED44" s="224">
        <f>'2-ORÇAMENTO'!MEF44</f>
        <v>0</v>
      </c>
      <c r="MEE44" s="225">
        <f>'2-ORÇAMENTO'!MEE44</f>
        <v>0</v>
      </c>
      <c r="MEF44" s="224">
        <f>'2-ORÇAMENTO'!MEH44</f>
        <v>0</v>
      </c>
      <c r="MEG44" s="225">
        <f>'2-ORÇAMENTO'!MEG44</f>
        <v>0</v>
      </c>
      <c r="MEH44" s="224">
        <f>'2-ORÇAMENTO'!MEJ44</f>
        <v>0</v>
      </c>
      <c r="MEI44" s="225">
        <f>'2-ORÇAMENTO'!MEI44</f>
        <v>0</v>
      </c>
      <c r="MEJ44" s="224">
        <f>'2-ORÇAMENTO'!MEL44</f>
        <v>0</v>
      </c>
      <c r="MEK44" s="225">
        <f>'2-ORÇAMENTO'!MEK44</f>
        <v>0</v>
      </c>
      <c r="MEL44" s="224">
        <f>'2-ORÇAMENTO'!MEN44</f>
        <v>0</v>
      </c>
      <c r="MEM44" s="225">
        <f>'2-ORÇAMENTO'!MEM44</f>
        <v>0</v>
      </c>
      <c r="MEN44" s="224">
        <f>'2-ORÇAMENTO'!MEP44</f>
        <v>0</v>
      </c>
      <c r="MEO44" s="225">
        <f>'2-ORÇAMENTO'!MEO44</f>
        <v>0</v>
      </c>
      <c r="MEP44" s="224">
        <f>'2-ORÇAMENTO'!MER44</f>
        <v>0</v>
      </c>
      <c r="MEQ44" s="225">
        <f>'2-ORÇAMENTO'!MEQ44</f>
        <v>0</v>
      </c>
      <c r="MER44" s="224">
        <f>'2-ORÇAMENTO'!MET44</f>
        <v>0</v>
      </c>
      <c r="MES44" s="225">
        <f>'2-ORÇAMENTO'!MES44</f>
        <v>0</v>
      </c>
      <c r="MET44" s="224">
        <f>'2-ORÇAMENTO'!MEV44</f>
        <v>0</v>
      </c>
      <c r="MEU44" s="225">
        <f>'2-ORÇAMENTO'!MEU44</f>
        <v>0</v>
      </c>
      <c r="MEV44" s="224">
        <f>'2-ORÇAMENTO'!MEX44</f>
        <v>0</v>
      </c>
      <c r="MEW44" s="225">
        <f>'2-ORÇAMENTO'!MEW44</f>
        <v>0</v>
      </c>
      <c r="MEX44" s="224">
        <f>'2-ORÇAMENTO'!MEZ44</f>
        <v>0</v>
      </c>
      <c r="MEY44" s="225">
        <f>'2-ORÇAMENTO'!MEY44</f>
        <v>0</v>
      </c>
      <c r="MEZ44" s="224">
        <f>'2-ORÇAMENTO'!MFB44</f>
        <v>0</v>
      </c>
      <c r="MFA44" s="225">
        <f>'2-ORÇAMENTO'!MFA44</f>
        <v>0</v>
      </c>
      <c r="MFB44" s="224">
        <f>'2-ORÇAMENTO'!MFD44</f>
        <v>0</v>
      </c>
      <c r="MFC44" s="225">
        <f>'2-ORÇAMENTO'!MFC44</f>
        <v>0</v>
      </c>
      <c r="MFD44" s="224">
        <f>'2-ORÇAMENTO'!MFF44</f>
        <v>0</v>
      </c>
      <c r="MFE44" s="225">
        <f>'2-ORÇAMENTO'!MFE44</f>
        <v>0</v>
      </c>
      <c r="MFF44" s="224">
        <f>'2-ORÇAMENTO'!MFH44</f>
        <v>0</v>
      </c>
      <c r="MFG44" s="225">
        <f>'2-ORÇAMENTO'!MFG44</f>
        <v>0</v>
      </c>
      <c r="MFH44" s="224">
        <f>'2-ORÇAMENTO'!MFJ44</f>
        <v>0</v>
      </c>
      <c r="MFI44" s="225">
        <f>'2-ORÇAMENTO'!MFI44</f>
        <v>0</v>
      </c>
      <c r="MFJ44" s="224">
        <f>'2-ORÇAMENTO'!MFL44</f>
        <v>0</v>
      </c>
      <c r="MFK44" s="225">
        <f>'2-ORÇAMENTO'!MFK44</f>
        <v>0</v>
      </c>
      <c r="MFL44" s="224">
        <f>'2-ORÇAMENTO'!MFN44</f>
        <v>0</v>
      </c>
      <c r="MFM44" s="225">
        <f>'2-ORÇAMENTO'!MFM44</f>
        <v>0</v>
      </c>
      <c r="MFN44" s="224">
        <f>'2-ORÇAMENTO'!MFP44</f>
        <v>0</v>
      </c>
      <c r="MFO44" s="225">
        <f>'2-ORÇAMENTO'!MFO44</f>
        <v>0</v>
      </c>
      <c r="MFP44" s="224">
        <f>'2-ORÇAMENTO'!MFR44</f>
        <v>0</v>
      </c>
      <c r="MFQ44" s="225">
        <f>'2-ORÇAMENTO'!MFQ44</f>
        <v>0</v>
      </c>
      <c r="MFR44" s="224">
        <f>'2-ORÇAMENTO'!MFT44</f>
        <v>0</v>
      </c>
      <c r="MFS44" s="225">
        <f>'2-ORÇAMENTO'!MFS44</f>
        <v>0</v>
      </c>
      <c r="MFT44" s="224">
        <f>'2-ORÇAMENTO'!MFV44</f>
        <v>0</v>
      </c>
      <c r="MFU44" s="225">
        <f>'2-ORÇAMENTO'!MFU44</f>
        <v>0</v>
      </c>
      <c r="MFV44" s="224">
        <f>'2-ORÇAMENTO'!MFX44</f>
        <v>0</v>
      </c>
      <c r="MFW44" s="225">
        <f>'2-ORÇAMENTO'!MFW44</f>
        <v>0</v>
      </c>
      <c r="MFX44" s="224">
        <f>'2-ORÇAMENTO'!MFZ44</f>
        <v>0</v>
      </c>
      <c r="MFY44" s="225">
        <f>'2-ORÇAMENTO'!MFY44</f>
        <v>0</v>
      </c>
      <c r="MFZ44" s="224">
        <f>'2-ORÇAMENTO'!MGB44</f>
        <v>0</v>
      </c>
      <c r="MGA44" s="225">
        <f>'2-ORÇAMENTO'!MGA44</f>
        <v>0</v>
      </c>
      <c r="MGB44" s="224">
        <f>'2-ORÇAMENTO'!MGD44</f>
        <v>0</v>
      </c>
      <c r="MGC44" s="225">
        <f>'2-ORÇAMENTO'!MGC44</f>
        <v>0</v>
      </c>
      <c r="MGD44" s="224">
        <f>'2-ORÇAMENTO'!MGF44</f>
        <v>0</v>
      </c>
      <c r="MGE44" s="225">
        <f>'2-ORÇAMENTO'!MGE44</f>
        <v>0</v>
      </c>
      <c r="MGF44" s="224">
        <f>'2-ORÇAMENTO'!MGH44</f>
        <v>0</v>
      </c>
      <c r="MGG44" s="225">
        <f>'2-ORÇAMENTO'!MGG44</f>
        <v>0</v>
      </c>
      <c r="MGH44" s="224">
        <f>'2-ORÇAMENTO'!MGJ44</f>
        <v>0</v>
      </c>
      <c r="MGI44" s="225">
        <f>'2-ORÇAMENTO'!MGI44</f>
        <v>0</v>
      </c>
      <c r="MGJ44" s="224">
        <f>'2-ORÇAMENTO'!MGL44</f>
        <v>0</v>
      </c>
      <c r="MGK44" s="225">
        <f>'2-ORÇAMENTO'!MGK44</f>
        <v>0</v>
      </c>
      <c r="MGL44" s="224">
        <f>'2-ORÇAMENTO'!MGN44</f>
        <v>0</v>
      </c>
      <c r="MGM44" s="225">
        <f>'2-ORÇAMENTO'!MGM44</f>
        <v>0</v>
      </c>
      <c r="MGN44" s="224">
        <f>'2-ORÇAMENTO'!MGP44</f>
        <v>0</v>
      </c>
      <c r="MGO44" s="225">
        <f>'2-ORÇAMENTO'!MGO44</f>
        <v>0</v>
      </c>
      <c r="MGP44" s="224">
        <f>'2-ORÇAMENTO'!MGR44</f>
        <v>0</v>
      </c>
      <c r="MGQ44" s="225">
        <f>'2-ORÇAMENTO'!MGQ44</f>
        <v>0</v>
      </c>
      <c r="MGR44" s="224">
        <f>'2-ORÇAMENTO'!MGT44</f>
        <v>0</v>
      </c>
      <c r="MGS44" s="225">
        <f>'2-ORÇAMENTO'!MGS44</f>
        <v>0</v>
      </c>
      <c r="MGT44" s="224">
        <f>'2-ORÇAMENTO'!MGV44</f>
        <v>0</v>
      </c>
      <c r="MGU44" s="225">
        <f>'2-ORÇAMENTO'!MGU44</f>
        <v>0</v>
      </c>
      <c r="MGV44" s="224">
        <f>'2-ORÇAMENTO'!MGX44</f>
        <v>0</v>
      </c>
      <c r="MGW44" s="225">
        <f>'2-ORÇAMENTO'!MGW44</f>
        <v>0</v>
      </c>
      <c r="MGX44" s="224">
        <f>'2-ORÇAMENTO'!MGZ44</f>
        <v>0</v>
      </c>
      <c r="MGY44" s="225">
        <f>'2-ORÇAMENTO'!MGY44</f>
        <v>0</v>
      </c>
      <c r="MGZ44" s="224">
        <f>'2-ORÇAMENTO'!MHB44</f>
        <v>0</v>
      </c>
      <c r="MHA44" s="225">
        <f>'2-ORÇAMENTO'!MHA44</f>
        <v>0</v>
      </c>
      <c r="MHB44" s="224">
        <f>'2-ORÇAMENTO'!MHD44</f>
        <v>0</v>
      </c>
      <c r="MHC44" s="225">
        <f>'2-ORÇAMENTO'!MHC44</f>
        <v>0</v>
      </c>
      <c r="MHD44" s="224">
        <f>'2-ORÇAMENTO'!MHF44</f>
        <v>0</v>
      </c>
      <c r="MHE44" s="225">
        <f>'2-ORÇAMENTO'!MHE44</f>
        <v>0</v>
      </c>
      <c r="MHF44" s="224">
        <f>'2-ORÇAMENTO'!MHH44</f>
        <v>0</v>
      </c>
      <c r="MHG44" s="225">
        <f>'2-ORÇAMENTO'!MHG44</f>
        <v>0</v>
      </c>
      <c r="MHH44" s="224">
        <f>'2-ORÇAMENTO'!MHJ44</f>
        <v>0</v>
      </c>
      <c r="MHI44" s="225">
        <f>'2-ORÇAMENTO'!MHI44</f>
        <v>0</v>
      </c>
      <c r="MHJ44" s="224">
        <f>'2-ORÇAMENTO'!MHL44</f>
        <v>0</v>
      </c>
      <c r="MHK44" s="225">
        <f>'2-ORÇAMENTO'!MHK44</f>
        <v>0</v>
      </c>
      <c r="MHL44" s="224">
        <f>'2-ORÇAMENTO'!MHN44</f>
        <v>0</v>
      </c>
      <c r="MHM44" s="225">
        <f>'2-ORÇAMENTO'!MHM44</f>
        <v>0</v>
      </c>
      <c r="MHN44" s="224">
        <f>'2-ORÇAMENTO'!MHP44</f>
        <v>0</v>
      </c>
      <c r="MHO44" s="225">
        <f>'2-ORÇAMENTO'!MHO44</f>
        <v>0</v>
      </c>
      <c r="MHP44" s="224">
        <f>'2-ORÇAMENTO'!MHR44</f>
        <v>0</v>
      </c>
      <c r="MHQ44" s="225">
        <f>'2-ORÇAMENTO'!MHQ44</f>
        <v>0</v>
      </c>
      <c r="MHR44" s="224">
        <f>'2-ORÇAMENTO'!MHT44</f>
        <v>0</v>
      </c>
      <c r="MHS44" s="225">
        <f>'2-ORÇAMENTO'!MHS44</f>
        <v>0</v>
      </c>
      <c r="MHT44" s="224">
        <f>'2-ORÇAMENTO'!MHV44</f>
        <v>0</v>
      </c>
      <c r="MHU44" s="225">
        <f>'2-ORÇAMENTO'!MHU44</f>
        <v>0</v>
      </c>
      <c r="MHV44" s="224">
        <f>'2-ORÇAMENTO'!MHX44</f>
        <v>0</v>
      </c>
      <c r="MHW44" s="225">
        <f>'2-ORÇAMENTO'!MHW44</f>
        <v>0</v>
      </c>
      <c r="MHX44" s="224">
        <f>'2-ORÇAMENTO'!MHZ44</f>
        <v>0</v>
      </c>
      <c r="MHY44" s="225">
        <f>'2-ORÇAMENTO'!MHY44</f>
        <v>0</v>
      </c>
      <c r="MHZ44" s="224">
        <f>'2-ORÇAMENTO'!MIB44</f>
        <v>0</v>
      </c>
      <c r="MIA44" s="225">
        <f>'2-ORÇAMENTO'!MIA44</f>
        <v>0</v>
      </c>
      <c r="MIB44" s="224">
        <f>'2-ORÇAMENTO'!MID44</f>
        <v>0</v>
      </c>
      <c r="MIC44" s="225">
        <f>'2-ORÇAMENTO'!MIC44</f>
        <v>0</v>
      </c>
      <c r="MID44" s="224">
        <f>'2-ORÇAMENTO'!MIF44</f>
        <v>0</v>
      </c>
      <c r="MIE44" s="225">
        <f>'2-ORÇAMENTO'!MIE44</f>
        <v>0</v>
      </c>
      <c r="MIF44" s="224">
        <f>'2-ORÇAMENTO'!MIH44</f>
        <v>0</v>
      </c>
      <c r="MIG44" s="225">
        <f>'2-ORÇAMENTO'!MIG44</f>
        <v>0</v>
      </c>
      <c r="MIH44" s="224">
        <f>'2-ORÇAMENTO'!MIJ44</f>
        <v>0</v>
      </c>
      <c r="MII44" s="225">
        <f>'2-ORÇAMENTO'!MII44</f>
        <v>0</v>
      </c>
      <c r="MIJ44" s="224">
        <f>'2-ORÇAMENTO'!MIL44</f>
        <v>0</v>
      </c>
      <c r="MIK44" s="225">
        <f>'2-ORÇAMENTO'!MIK44</f>
        <v>0</v>
      </c>
      <c r="MIL44" s="224">
        <f>'2-ORÇAMENTO'!MIN44</f>
        <v>0</v>
      </c>
      <c r="MIM44" s="225">
        <f>'2-ORÇAMENTO'!MIM44</f>
        <v>0</v>
      </c>
      <c r="MIN44" s="224">
        <f>'2-ORÇAMENTO'!MIP44</f>
        <v>0</v>
      </c>
      <c r="MIO44" s="225">
        <f>'2-ORÇAMENTO'!MIO44</f>
        <v>0</v>
      </c>
      <c r="MIP44" s="224">
        <f>'2-ORÇAMENTO'!MIR44</f>
        <v>0</v>
      </c>
      <c r="MIQ44" s="225">
        <f>'2-ORÇAMENTO'!MIQ44</f>
        <v>0</v>
      </c>
      <c r="MIR44" s="224">
        <f>'2-ORÇAMENTO'!MIT44</f>
        <v>0</v>
      </c>
      <c r="MIS44" s="225">
        <f>'2-ORÇAMENTO'!MIS44</f>
        <v>0</v>
      </c>
      <c r="MIT44" s="224">
        <f>'2-ORÇAMENTO'!MIV44</f>
        <v>0</v>
      </c>
      <c r="MIU44" s="225">
        <f>'2-ORÇAMENTO'!MIU44</f>
        <v>0</v>
      </c>
      <c r="MIV44" s="224">
        <f>'2-ORÇAMENTO'!MIX44</f>
        <v>0</v>
      </c>
      <c r="MIW44" s="225">
        <f>'2-ORÇAMENTO'!MIW44</f>
        <v>0</v>
      </c>
      <c r="MIX44" s="224">
        <f>'2-ORÇAMENTO'!MIZ44</f>
        <v>0</v>
      </c>
      <c r="MIY44" s="225">
        <f>'2-ORÇAMENTO'!MIY44</f>
        <v>0</v>
      </c>
      <c r="MIZ44" s="224">
        <f>'2-ORÇAMENTO'!MJB44</f>
        <v>0</v>
      </c>
      <c r="MJA44" s="225">
        <f>'2-ORÇAMENTO'!MJA44</f>
        <v>0</v>
      </c>
      <c r="MJB44" s="224">
        <f>'2-ORÇAMENTO'!MJD44</f>
        <v>0</v>
      </c>
      <c r="MJC44" s="225">
        <f>'2-ORÇAMENTO'!MJC44</f>
        <v>0</v>
      </c>
      <c r="MJD44" s="224">
        <f>'2-ORÇAMENTO'!MJF44</f>
        <v>0</v>
      </c>
      <c r="MJE44" s="225">
        <f>'2-ORÇAMENTO'!MJE44</f>
        <v>0</v>
      </c>
      <c r="MJF44" s="224">
        <f>'2-ORÇAMENTO'!MJH44</f>
        <v>0</v>
      </c>
      <c r="MJG44" s="225">
        <f>'2-ORÇAMENTO'!MJG44</f>
        <v>0</v>
      </c>
      <c r="MJH44" s="224">
        <f>'2-ORÇAMENTO'!MJJ44</f>
        <v>0</v>
      </c>
      <c r="MJI44" s="225">
        <f>'2-ORÇAMENTO'!MJI44</f>
        <v>0</v>
      </c>
      <c r="MJJ44" s="224">
        <f>'2-ORÇAMENTO'!MJL44</f>
        <v>0</v>
      </c>
      <c r="MJK44" s="225">
        <f>'2-ORÇAMENTO'!MJK44</f>
        <v>0</v>
      </c>
      <c r="MJL44" s="224">
        <f>'2-ORÇAMENTO'!MJN44</f>
        <v>0</v>
      </c>
      <c r="MJM44" s="225">
        <f>'2-ORÇAMENTO'!MJM44</f>
        <v>0</v>
      </c>
      <c r="MJN44" s="224">
        <f>'2-ORÇAMENTO'!MJP44</f>
        <v>0</v>
      </c>
      <c r="MJO44" s="225">
        <f>'2-ORÇAMENTO'!MJO44</f>
        <v>0</v>
      </c>
      <c r="MJP44" s="224">
        <f>'2-ORÇAMENTO'!MJR44</f>
        <v>0</v>
      </c>
      <c r="MJQ44" s="225">
        <f>'2-ORÇAMENTO'!MJQ44</f>
        <v>0</v>
      </c>
      <c r="MJR44" s="224">
        <f>'2-ORÇAMENTO'!MJT44</f>
        <v>0</v>
      </c>
      <c r="MJS44" s="225">
        <f>'2-ORÇAMENTO'!MJS44</f>
        <v>0</v>
      </c>
      <c r="MJT44" s="224">
        <f>'2-ORÇAMENTO'!MJV44</f>
        <v>0</v>
      </c>
      <c r="MJU44" s="225">
        <f>'2-ORÇAMENTO'!MJU44</f>
        <v>0</v>
      </c>
      <c r="MJV44" s="224">
        <f>'2-ORÇAMENTO'!MJX44</f>
        <v>0</v>
      </c>
      <c r="MJW44" s="225">
        <f>'2-ORÇAMENTO'!MJW44</f>
        <v>0</v>
      </c>
      <c r="MJX44" s="224">
        <f>'2-ORÇAMENTO'!MJZ44</f>
        <v>0</v>
      </c>
      <c r="MJY44" s="225">
        <f>'2-ORÇAMENTO'!MJY44</f>
        <v>0</v>
      </c>
      <c r="MJZ44" s="224">
        <f>'2-ORÇAMENTO'!MKB44</f>
        <v>0</v>
      </c>
      <c r="MKA44" s="225">
        <f>'2-ORÇAMENTO'!MKA44</f>
        <v>0</v>
      </c>
      <c r="MKB44" s="224">
        <f>'2-ORÇAMENTO'!MKD44</f>
        <v>0</v>
      </c>
      <c r="MKC44" s="225">
        <f>'2-ORÇAMENTO'!MKC44</f>
        <v>0</v>
      </c>
      <c r="MKD44" s="224">
        <f>'2-ORÇAMENTO'!MKF44</f>
        <v>0</v>
      </c>
      <c r="MKE44" s="225">
        <f>'2-ORÇAMENTO'!MKE44</f>
        <v>0</v>
      </c>
      <c r="MKF44" s="224">
        <f>'2-ORÇAMENTO'!MKH44</f>
        <v>0</v>
      </c>
      <c r="MKG44" s="225">
        <f>'2-ORÇAMENTO'!MKG44</f>
        <v>0</v>
      </c>
      <c r="MKH44" s="224">
        <f>'2-ORÇAMENTO'!MKJ44</f>
        <v>0</v>
      </c>
      <c r="MKI44" s="225">
        <f>'2-ORÇAMENTO'!MKI44</f>
        <v>0</v>
      </c>
      <c r="MKJ44" s="224">
        <f>'2-ORÇAMENTO'!MKL44</f>
        <v>0</v>
      </c>
      <c r="MKK44" s="225">
        <f>'2-ORÇAMENTO'!MKK44</f>
        <v>0</v>
      </c>
      <c r="MKL44" s="224">
        <f>'2-ORÇAMENTO'!MKN44</f>
        <v>0</v>
      </c>
      <c r="MKM44" s="225">
        <f>'2-ORÇAMENTO'!MKM44</f>
        <v>0</v>
      </c>
      <c r="MKN44" s="224">
        <f>'2-ORÇAMENTO'!MKP44</f>
        <v>0</v>
      </c>
      <c r="MKO44" s="225">
        <f>'2-ORÇAMENTO'!MKO44</f>
        <v>0</v>
      </c>
      <c r="MKP44" s="224">
        <f>'2-ORÇAMENTO'!MKR44</f>
        <v>0</v>
      </c>
      <c r="MKQ44" s="225">
        <f>'2-ORÇAMENTO'!MKQ44</f>
        <v>0</v>
      </c>
      <c r="MKR44" s="224">
        <f>'2-ORÇAMENTO'!MKT44</f>
        <v>0</v>
      </c>
      <c r="MKS44" s="225">
        <f>'2-ORÇAMENTO'!MKS44</f>
        <v>0</v>
      </c>
      <c r="MKT44" s="224">
        <f>'2-ORÇAMENTO'!MKV44</f>
        <v>0</v>
      </c>
      <c r="MKU44" s="225">
        <f>'2-ORÇAMENTO'!MKU44</f>
        <v>0</v>
      </c>
      <c r="MKV44" s="224">
        <f>'2-ORÇAMENTO'!MKX44</f>
        <v>0</v>
      </c>
      <c r="MKW44" s="225">
        <f>'2-ORÇAMENTO'!MKW44</f>
        <v>0</v>
      </c>
      <c r="MKX44" s="224">
        <f>'2-ORÇAMENTO'!MKZ44</f>
        <v>0</v>
      </c>
      <c r="MKY44" s="225">
        <f>'2-ORÇAMENTO'!MKY44</f>
        <v>0</v>
      </c>
      <c r="MKZ44" s="224">
        <f>'2-ORÇAMENTO'!MLB44</f>
        <v>0</v>
      </c>
      <c r="MLA44" s="225">
        <f>'2-ORÇAMENTO'!MLA44</f>
        <v>0</v>
      </c>
      <c r="MLB44" s="224">
        <f>'2-ORÇAMENTO'!MLD44</f>
        <v>0</v>
      </c>
      <c r="MLC44" s="225">
        <f>'2-ORÇAMENTO'!MLC44</f>
        <v>0</v>
      </c>
      <c r="MLD44" s="224">
        <f>'2-ORÇAMENTO'!MLF44</f>
        <v>0</v>
      </c>
      <c r="MLE44" s="225">
        <f>'2-ORÇAMENTO'!MLE44</f>
        <v>0</v>
      </c>
      <c r="MLF44" s="224">
        <f>'2-ORÇAMENTO'!MLH44</f>
        <v>0</v>
      </c>
      <c r="MLG44" s="225">
        <f>'2-ORÇAMENTO'!MLG44</f>
        <v>0</v>
      </c>
      <c r="MLH44" s="224">
        <f>'2-ORÇAMENTO'!MLJ44</f>
        <v>0</v>
      </c>
      <c r="MLI44" s="225">
        <f>'2-ORÇAMENTO'!MLI44</f>
        <v>0</v>
      </c>
      <c r="MLJ44" s="224">
        <f>'2-ORÇAMENTO'!MLL44</f>
        <v>0</v>
      </c>
      <c r="MLK44" s="225">
        <f>'2-ORÇAMENTO'!MLK44</f>
        <v>0</v>
      </c>
      <c r="MLL44" s="224">
        <f>'2-ORÇAMENTO'!MLN44</f>
        <v>0</v>
      </c>
      <c r="MLM44" s="225">
        <f>'2-ORÇAMENTO'!MLM44</f>
        <v>0</v>
      </c>
      <c r="MLN44" s="224">
        <f>'2-ORÇAMENTO'!MLP44</f>
        <v>0</v>
      </c>
      <c r="MLO44" s="225">
        <f>'2-ORÇAMENTO'!MLO44</f>
        <v>0</v>
      </c>
      <c r="MLP44" s="224">
        <f>'2-ORÇAMENTO'!MLR44</f>
        <v>0</v>
      </c>
      <c r="MLQ44" s="225">
        <f>'2-ORÇAMENTO'!MLQ44</f>
        <v>0</v>
      </c>
      <c r="MLR44" s="224">
        <f>'2-ORÇAMENTO'!MLT44</f>
        <v>0</v>
      </c>
      <c r="MLS44" s="225">
        <f>'2-ORÇAMENTO'!MLS44</f>
        <v>0</v>
      </c>
      <c r="MLT44" s="224">
        <f>'2-ORÇAMENTO'!MLV44</f>
        <v>0</v>
      </c>
      <c r="MLU44" s="225">
        <f>'2-ORÇAMENTO'!MLU44</f>
        <v>0</v>
      </c>
      <c r="MLV44" s="224">
        <f>'2-ORÇAMENTO'!MLX44</f>
        <v>0</v>
      </c>
      <c r="MLW44" s="225">
        <f>'2-ORÇAMENTO'!MLW44</f>
        <v>0</v>
      </c>
      <c r="MLX44" s="224">
        <f>'2-ORÇAMENTO'!MLZ44</f>
        <v>0</v>
      </c>
      <c r="MLY44" s="225">
        <f>'2-ORÇAMENTO'!MLY44</f>
        <v>0</v>
      </c>
      <c r="MLZ44" s="224">
        <f>'2-ORÇAMENTO'!MMB44</f>
        <v>0</v>
      </c>
      <c r="MMA44" s="225">
        <f>'2-ORÇAMENTO'!MMA44</f>
        <v>0</v>
      </c>
      <c r="MMB44" s="224">
        <f>'2-ORÇAMENTO'!MMD44</f>
        <v>0</v>
      </c>
      <c r="MMC44" s="225">
        <f>'2-ORÇAMENTO'!MMC44</f>
        <v>0</v>
      </c>
      <c r="MMD44" s="224">
        <f>'2-ORÇAMENTO'!MMF44</f>
        <v>0</v>
      </c>
      <c r="MME44" s="225">
        <f>'2-ORÇAMENTO'!MME44</f>
        <v>0</v>
      </c>
      <c r="MMF44" s="224">
        <f>'2-ORÇAMENTO'!MMH44</f>
        <v>0</v>
      </c>
      <c r="MMG44" s="225">
        <f>'2-ORÇAMENTO'!MMG44</f>
        <v>0</v>
      </c>
      <c r="MMH44" s="224">
        <f>'2-ORÇAMENTO'!MMJ44</f>
        <v>0</v>
      </c>
      <c r="MMI44" s="225">
        <f>'2-ORÇAMENTO'!MMI44</f>
        <v>0</v>
      </c>
      <c r="MMJ44" s="224">
        <f>'2-ORÇAMENTO'!MML44</f>
        <v>0</v>
      </c>
      <c r="MMK44" s="225">
        <f>'2-ORÇAMENTO'!MMK44</f>
        <v>0</v>
      </c>
      <c r="MML44" s="224">
        <f>'2-ORÇAMENTO'!MMN44</f>
        <v>0</v>
      </c>
      <c r="MMM44" s="225">
        <f>'2-ORÇAMENTO'!MMM44</f>
        <v>0</v>
      </c>
      <c r="MMN44" s="224">
        <f>'2-ORÇAMENTO'!MMP44</f>
        <v>0</v>
      </c>
      <c r="MMO44" s="225">
        <f>'2-ORÇAMENTO'!MMO44</f>
        <v>0</v>
      </c>
      <c r="MMP44" s="224">
        <f>'2-ORÇAMENTO'!MMR44</f>
        <v>0</v>
      </c>
      <c r="MMQ44" s="225">
        <f>'2-ORÇAMENTO'!MMQ44</f>
        <v>0</v>
      </c>
      <c r="MMR44" s="224">
        <f>'2-ORÇAMENTO'!MMT44</f>
        <v>0</v>
      </c>
      <c r="MMS44" s="225">
        <f>'2-ORÇAMENTO'!MMS44</f>
        <v>0</v>
      </c>
      <c r="MMT44" s="224">
        <f>'2-ORÇAMENTO'!MMV44</f>
        <v>0</v>
      </c>
      <c r="MMU44" s="225">
        <f>'2-ORÇAMENTO'!MMU44</f>
        <v>0</v>
      </c>
      <c r="MMV44" s="224">
        <f>'2-ORÇAMENTO'!MMX44</f>
        <v>0</v>
      </c>
      <c r="MMW44" s="225">
        <f>'2-ORÇAMENTO'!MMW44</f>
        <v>0</v>
      </c>
      <c r="MMX44" s="224">
        <f>'2-ORÇAMENTO'!MMZ44</f>
        <v>0</v>
      </c>
      <c r="MMY44" s="225">
        <f>'2-ORÇAMENTO'!MMY44</f>
        <v>0</v>
      </c>
      <c r="MMZ44" s="224">
        <f>'2-ORÇAMENTO'!MNB44</f>
        <v>0</v>
      </c>
      <c r="MNA44" s="225">
        <f>'2-ORÇAMENTO'!MNA44</f>
        <v>0</v>
      </c>
      <c r="MNB44" s="224">
        <f>'2-ORÇAMENTO'!MND44</f>
        <v>0</v>
      </c>
      <c r="MNC44" s="225">
        <f>'2-ORÇAMENTO'!MNC44</f>
        <v>0</v>
      </c>
      <c r="MND44" s="224">
        <f>'2-ORÇAMENTO'!MNF44</f>
        <v>0</v>
      </c>
      <c r="MNE44" s="225">
        <f>'2-ORÇAMENTO'!MNE44</f>
        <v>0</v>
      </c>
      <c r="MNF44" s="224">
        <f>'2-ORÇAMENTO'!MNH44</f>
        <v>0</v>
      </c>
      <c r="MNG44" s="225">
        <f>'2-ORÇAMENTO'!MNG44</f>
        <v>0</v>
      </c>
      <c r="MNH44" s="224">
        <f>'2-ORÇAMENTO'!MNJ44</f>
        <v>0</v>
      </c>
      <c r="MNI44" s="225">
        <f>'2-ORÇAMENTO'!MNI44</f>
        <v>0</v>
      </c>
      <c r="MNJ44" s="224">
        <f>'2-ORÇAMENTO'!MNL44</f>
        <v>0</v>
      </c>
      <c r="MNK44" s="225">
        <f>'2-ORÇAMENTO'!MNK44</f>
        <v>0</v>
      </c>
      <c r="MNL44" s="224">
        <f>'2-ORÇAMENTO'!MNN44</f>
        <v>0</v>
      </c>
      <c r="MNM44" s="225">
        <f>'2-ORÇAMENTO'!MNM44</f>
        <v>0</v>
      </c>
      <c r="MNN44" s="224">
        <f>'2-ORÇAMENTO'!MNP44</f>
        <v>0</v>
      </c>
      <c r="MNO44" s="225">
        <f>'2-ORÇAMENTO'!MNO44</f>
        <v>0</v>
      </c>
      <c r="MNP44" s="224">
        <f>'2-ORÇAMENTO'!MNR44</f>
        <v>0</v>
      </c>
      <c r="MNQ44" s="225">
        <f>'2-ORÇAMENTO'!MNQ44</f>
        <v>0</v>
      </c>
      <c r="MNR44" s="224">
        <f>'2-ORÇAMENTO'!MNT44</f>
        <v>0</v>
      </c>
      <c r="MNS44" s="225">
        <f>'2-ORÇAMENTO'!MNS44</f>
        <v>0</v>
      </c>
      <c r="MNT44" s="224">
        <f>'2-ORÇAMENTO'!MNV44</f>
        <v>0</v>
      </c>
      <c r="MNU44" s="225">
        <f>'2-ORÇAMENTO'!MNU44</f>
        <v>0</v>
      </c>
      <c r="MNV44" s="224">
        <f>'2-ORÇAMENTO'!MNX44</f>
        <v>0</v>
      </c>
      <c r="MNW44" s="225">
        <f>'2-ORÇAMENTO'!MNW44</f>
        <v>0</v>
      </c>
      <c r="MNX44" s="224">
        <f>'2-ORÇAMENTO'!MNZ44</f>
        <v>0</v>
      </c>
      <c r="MNY44" s="225">
        <f>'2-ORÇAMENTO'!MNY44</f>
        <v>0</v>
      </c>
      <c r="MNZ44" s="224">
        <f>'2-ORÇAMENTO'!MOB44</f>
        <v>0</v>
      </c>
      <c r="MOA44" s="225">
        <f>'2-ORÇAMENTO'!MOA44</f>
        <v>0</v>
      </c>
      <c r="MOB44" s="224">
        <f>'2-ORÇAMENTO'!MOD44</f>
        <v>0</v>
      </c>
      <c r="MOC44" s="225">
        <f>'2-ORÇAMENTO'!MOC44</f>
        <v>0</v>
      </c>
      <c r="MOD44" s="224">
        <f>'2-ORÇAMENTO'!MOF44</f>
        <v>0</v>
      </c>
      <c r="MOE44" s="225">
        <f>'2-ORÇAMENTO'!MOE44</f>
        <v>0</v>
      </c>
      <c r="MOF44" s="224">
        <f>'2-ORÇAMENTO'!MOH44</f>
        <v>0</v>
      </c>
      <c r="MOG44" s="225">
        <f>'2-ORÇAMENTO'!MOG44</f>
        <v>0</v>
      </c>
      <c r="MOH44" s="224">
        <f>'2-ORÇAMENTO'!MOJ44</f>
        <v>0</v>
      </c>
      <c r="MOI44" s="225">
        <f>'2-ORÇAMENTO'!MOI44</f>
        <v>0</v>
      </c>
      <c r="MOJ44" s="224">
        <f>'2-ORÇAMENTO'!MOL44</f>
        <v>0</v>
      </c>
      <c r="MOK44" s="225">
        <f>'2-ORÇAMENTO'!MOK44</f>
        <v>0</v>
      </c>
      <c r="MOL44" s="224">
        <f>'2-ORÇAMENTO'!MON44</f>
        <v>0</v>
      </c>
      <c r="MOM44" s="225">
        <f>'2-ORÇAMENTO'!MOM44</f>
        <v>0</v>
      </c>
      <c r="MON44" s="224">
        <f>'2-ORÇAMENTO'!MOP44</f>
        <v>0</v>
      </c>
      <c r="MOO44" s="225">
        <f>'2-ORÇAMENTO'!MOO44</f>
        <v>0</v>
      </c>
      <c r="MOP44" s="224">
        <f>'2-ORÇAMENTO'!MOR44</f>
        <v>0</v>
      </c>
      <c r="MOQ44" s="225">
        <f>'2-ORÇAMENTO'!MOQ44</f>
        <v>0</v>
      </c>
      <c r="MOR44" s="224">
        <f>'2-ORÇAMENTO'!MOT44</f>
        <v>0</v>
      </c>
      <c r="MOS44" s="225">
        <f>'2-ORÇAMENTO'!MOS44</f>
        <v>0</v>
      </c>
      <c r="MOT44" s="224">
        <f>'2-ORÇAMENTO'!MOV44</f>
        <v>0</v>
      </c>
      <c r="MOU44" s="225">
        <f>'2-ORÇAMENTO'!MOU44</f>
        <v>0</v>
      </c>
      <c r="MOV44" s="224">
        <f>'2-ORÇAMENTO'!MOX44</f>
        <v>0</v>
      </c>
      <c r="MOW44" s="225">
        <f>'2-ORÇAMENTO'!MOW44</f>
        <v>0</v>
      </c>
      <c r="MOX44" s="224">
        <f>'2-ORÇAMENTO'!MOZ44</f>
        <v>0</v>
      </c>
      <c r="MOY44" s="225">
        <f>'2-ORÇAMENTO'!MOY44</f>
        <v>0</v>
      </c>
      <c r="MOZ44" s="224">
        <f>'2-ORÇAMENTO'!MPB44</f>
        <v>0</v>
      </c>
      <c r="MPA44" s="225">
        <f>'2-ORÇAMENTO'!MPA44</f>
        <v>0</v>
      </c>
      <c r="MPB44" s="224">
        <f>'2-ORÇAMENTO'!MPD44</f>
        <v>0</v>
      </c>
      <c r="MPC44" s="225">
        <f>'2-ORÇAMENTO'!MPC44</f>
        <v>0</v>
      </c>
      <c r="MPD44" s="224">
        <f>'2-ORÇAMENTO'!MPF44</f>
        <v>0</v>
      </c>
      <c r="MPE44" s="225">
        <f>'2-ORÇAMENTO'!MPE44</f>
        <v>0</v>
      </c>
      <c r="MPF44" s="224">
        <f>'2-ORÇAMENTO'!MPH44</f>
        <v>0</v>
      </c>
      <c r="MPG44" s="225">
        <f>'2-ORÇAMENTO'!MPG44</f>
        <v>0</v>
      </c>
      <c r="MPH44" s="224">
        <f>'2-ORÇAMENTO'!MPJ44</f>
        <v>0</v>
      </c>
      <c r="MPI44" s="225">
        <f>'2-ORÇAMENTO'!MPI44</f>
        <v>0</v>
      </c>
      <c r="MPJ44" s="224">
        <f>'2-ORÇAMENTO'!MPL44</f>
        <v>0</v>
      </c>
      <c r="MPK44" s="225">
        <f>'2-ORÇAMENTO'!MPK44</f>
        <v>0</v>
      </c>
      <c r="MPL44" s="224">
        <f>'2-ORÇAMENTO'!MPN44</f>
        <v>0</v>
      </c>
      <c r="MPM44" s="225">
        <f>'2-ORÇAMENTO'!MPM44</f>
        <v>0</v>
      </c>
      <c r="MPN44" s="224">
        <f>'2-ORÇAMENTO'!MPP44</f>
        <v>0</v>
      </c>
      <c r="MPO44" s="225">
        <f>'2-ORÇAMENTO'!MPO44</f>
        <v>0</v>
      </c>
      <c r="MPP44" s="224">
        <f>'2-ORÇAMENTO'!MPR44</f>
        <v>0</v>
      </c>
      <c r="MPQ44" s="225">
        <f>'2-ORÇAMENTO'!MPQ44</f>
        <v>0</v>
      </c>
      <c r="MPR44" s="224">
        <f>'2-ORÇAMENTO'!MPT44</f>
        <v>0</v>
      </c>
      <c r="MPS44" s="225">
        <f>'2-ORÇAMENTO'!MPS44</f>
        <v>0</v>
      </c>
      <c r="MPT44" s="224">
        <f>'2-ORÇAMENTO'!MPV44</f>
        <v>0</v>
      </c>
      <c r="MPU44" s="225">
        <f>'2-ORÇAMENTO'!MPU44</f>
        <v>0</v>
      </c>
      <c r="MPV44" s="224">
        <f>'2-ORÇAMENTO'!MPX44</f>
        <v>0</v>
      </c>
      <c r="MPW44" s="225">
        <f>'2-ORÇAMENTO'!MPW44</f>
        <v>0</v>
      </c>
      <c r="MPX44" s="224">
        <f>'2-ORÇAMENTO'!MPZ44</f>
        <v>0</v>
      </c>
      <c r="MPY44" s="225">
        <f>'2-ORÇAMENTO'!MPY44</f>
        <v>0</v>
      </c>
      <c r="MPZ44" s="224">
        <f>'2-ORÇAMENTO'!MQB44</f>
        <v>0</v>
      </c>
      <c r="MQA44" s="225">
        <f>'2-ORÇAMENTO'!MQA44</f>
        <v>0</v>
      </c>
      <c r="MQB44" s="224">
        <f>'2-ORÇAMENTO'!MQD44</f>
        <v>0</v>
      </c>
      <c r="MQC44" s="225">
        <f>'2-ORÇAMENTO'!MQC44</f>
        <v>0</v>
      </c>
      <c r="MQD44" s="224">
        <f>'2-ORÇAMENTO'!MQF44</f>
        <v>0</v>
      </c>
      <c r="MQE44" s="225">
        <f>'2-ORÇAMENTO'!MQE44</f>
        <v>0</v>
      </c>
      <c r="MQF44" s="224">
        <f>'2-ORÇAMENTO'!MQH44</f>
        <v>0</v>
      </c>
      <c r="MQG44" s="225">
        <f>'2-ORÇAMENTO'!MQG44</f>
        <v>0</v>
      </c>
      <c r="MQH44" s="224">
        <f>'2-ORÇAMENTO'!MQJ44</f>
        <v>0</v>
      </c>
      <c r="MQI44" s="225">
        <f>'2-ORÇAMENTO'!MQI44</f>
        <v>0</v>
      </c>
      <c r="MQJ44" s="224">
        <f>'2-ORÇAMENTO'!MQL44</f>
        <v>0</v>
      </c>
      <c r="MQK44" s="225">
        <f>'2-ORÇAMENTO'!MQK44</f>
        <v>0</v>
      </c>
      <c r="MQL44" s="224">
        <f>'2-ORÇAMENTO'!MQN44</f>
        <v>0</v>
      </c>
      <c r="MQM44" s="225">
        <f>'2-ORÇAMENTO'!MQM44</f>
        <v>0</v>
      </c>
      <c r="MQN44" s="224">
        <f>'2-ORÇAMENTO'!MQP44</f>
        <v>0</v>
      </c>
      <c r="MQO44" s="225">
        <f>'2-ORÇAMENTO'!MQO44</f>
        <v>0</v>
      </c>
      <c r="MQP44" s="224">
        <f>'2-ORÇAMENTO'!MQR44</f>
        <v>0</v>
      </c>
      <c r="MQQ44" s="225">
        <f>'2-ORÇAMENTO'!MQQ44</f>
        <v>0</v>
      </c>
      <c r="MQR44" s="224">
        <f>'2-ORÇAMENTO'!MQT44</f>
        <v>0</v>
      </c>
      <c r="MQS44" s="225">
        <f>'2-ORÇAMENTO'!MQS44</f>
        <v>0</v>
      </c>
      <c r="MQT44" s="224">
        <f>'2-ORÇAMENTO'!MQV44</f>
        <v>0</v>
      </c>
      <c r="MQU44" s="225">
        <f>'2-ORÇAMENTO'!MQU44</f>
        <v>0</v>
      </c>
      <c r="MQV44" s="224">
        <f>'2-ORÇAMENTO'!MQX44</f>
        <v>0</v>
      </c>
      <c r="MQW44" s="225">
        <f>'2-ORÇAMENTO'!MQW44</f>
        <v>0</v>
      </c>
      <c r="MQX44" s="224">
        <f>'2-ORÇAMENTO'!MQZ44</f>
        <v>0</v>
      </c>
      <c r="MQY44" s="225">
        <f>'2-ORÇAMENTO'!MQY44</f>
        <v>0</v>
      </c>
      <c r="MQZ44" s="224">
        <f>'2-ORÇAMENTO'!MRB44</f>
        <v>0</v>
      </c>
      <c r="MRA44" s="225">
        <f>'2-ORÇAMENTO'!MRA44</f>
        <v>0</v>
      </c>
      <c r="MRB44" s="224">
        <f>'2-ORÇAMENTO'!MRD44</f>
        <v>0</v>
      </c>
      <c r="MRC44" s="225">
        <f>'2-ORÇAMENTO'!MRC44</f>
        <v>0</v>
      </c>
      <c r="MRD44" s="224">
        <f>'2-ORÇAMENTO'!MRF44</f>
        <v>0</v>
      </c>
      <c r="MRE44" s="225">
        <f>'2-ORÇAMENTO'!MRE44</f>
        <v>0</v>
      </c>
      <c r="MRF44" s="224">
        <f>'2-ORÇAMENTO'!MRH44</f>
        <v>0</v>
      </c>
      <c r="MRG44" s="225">
        <f>'2-ORÇAMENTO'!MRG44</f>
        <v>0</v>
      </c>
      <c r="MRH44" s="224">
        <f>'2-ORÇAMENTO'!MRJ44</f>
        <v>0</v>
      </c>
      <c r="MRI44" s="225">
        <f>'2-ORÇAMENTO'!MRI44</f>
        <v>0</v>
      </c>
      <c r="MRJ44" s="224">
        <f>'2-ORÇAMENTO'!MRL44</f>
        <v>0</v>
      </c>
      <c r="MRK44" s="225">
        <f>'2-ORÇAMENTO'!MRK44</f>
        <v>0</v>
      </c>
      <c r="MRL44" s="224">
        <f>'2-ORÇAMENTO'!MRN44</f>
        <v>0</v>
      </c>
      <c r="MRM44" s="225">
        <f>'2-ORÇAMENTO'!MRM44</f>
        <v>0</v>
      </c>
      <c r="MRN44" s="224">
        <f>'2-ORÇAMENTO'!MRP44</f>
        <v>0</v>
      </c>
      <c r="MRO44" s="225">
        <f>'2-ORÇAMENTO'!MRO44</f>
        <v>0</v>
      </c>
      <c r="MRP44" s="224">
        <f>'2-ORÇAMENTO'!MRR44</f>
        <v>0</v>
      </c>
      <c r="MRQ44" s="225">
        <f>'2-ORÇAMENTO'!MRQ44</f>
        <v>0</v>
      </c>
      <c r="MRR44" s="224">
        <f>'2-ORÇAMENTO'!MRT44</f>
        <v>0</v>
      </c>
      <c r="MRS44" s="225">
        <f>'2-ORÇAMENTO'!MRS44</f>
        <v>0</v>
      </c>
      <c r="MRT44" s="224">
        <f>'2-ORÇAMENTO'!MRV44</f>
        <v>0</v>
      </c>
      <c r="MRU44" s="225">
        <f>'2-ORÇAMENTO'!MRU44</f>
        <v>0</v>
      </c>
      <c r="MRV44" s="224">
        <f>'2-ORÇAMENTO'!MRX44</f>
        <v>0</v>
      </c>
      <c r="MRW44" s="225">
        <f>'2-ORÇAMENTO'!MRW44</f>
        <v>0</v>
      </c>
      <c r="MRX44" s="224">
        <f>'2-ORÇAMENTO'!MRZ44</f>
        <v>0</v>
      </c>
      <c r="MRY44" s="225">
        <f>'2-ORÇAMENTO'!MRY44</f>
        <v>0</v>
      </c>
      <c r="MRZ44" s="224">
        <f>'2-ORÇAMENTO'!MSB44</f>
        <v>0</v>
      </c>
      <c r="MSA44" s="225">
        <f>'2-ORÇAMENTO'!MSA44</f>
        <v>0</v>
      </c>
      <c r="MSB44" s="224">
        <f>'2-ORÇAMENTO'!MSD44</f>
        <v>0</v>
      </c>
      <c r="MSC44" s="225">
        <f>'2-ORÇAMENTO'!MSC44</f>
        <v>0</v>
      </c>
      <c r="MSD44" s="224">
        <f>'2-ORÇAMENTO'!MSF44</f>
        <v>0</v>
      </c>
      <c r="MSE44" s="225">
        <f>'2-ORÇAMENTO'!MSE44</f>
        <v>0</v>
      </c>
      <c r="MSF44" s="224">
        <f>'2-ORÇAMENTO'!MSH44</f>
        <v>0</v>
      </c>
      <c r="MSG44" s="225">
        <f>'2-ORÇAMENTO'!MSG44</f>
        <v>0</v>
      </c>
      <c r="MSH44" s="224">
        <f>'2-ORÇAMENTO'!MSJ44</f>
        <v>0</v>
      </c>
      <c r="MSI44" s="225">
        <f>'2-ORÇAMENTO'!MSI44</f>
        <v>0</v>
      </c>
      <c r="MSJ44" s="224">
        <f>'2-ORÇAMENTO'!MSL44</f>
        <v>0</v>
      </c>
      <c r="MSK44" s="225">
        <f>'2-ORÇAMENTO'!MSK44</f>
        <v>0</v>
      </c>
      <c r="MSL44" s="224">
        <f>'2-ORÇAMENTO'!MSN44</f>
        <v>0</v>
      </c>
      <c r="MSM44" s="225">
        <f>'2-ORÇAMENTO'!MSM44</f>
        <v>0</v>
      </c>
      <c r="MSN44" s="224">
        <f>'2-ORÇAMENTO'!MSP44</f>
        <v>0</v>
      </c>
      <c r="MSO44" s="225">
        <f>'2-ORÇAMENTO'!MSO44</f>
        <v>0</v>
      </c>
      <c r="MSP44" s="224">
        <f>'2-ORÇAMENTO'!MSR44</f>
        <v>0</v>
      </c>
      <c r="MSQ44" s="225">
        <f>'2-ORÇAMENTO'!MSQ44</f>
        <v>0</v>
      </c>
      <c r="MSR44" s="224">
        <f>'2-ORÇAMENTO'!MST44</f>
        <v>0</v>
      </c>
      <c r="MSS44" s="225">
        <f>'2-ORÇAMENTO'!MSS44</f>
        <v>0</v>
      </c>
      <c r="MST44" s="224">
        <f>'2-ORÇAMENTO'!MSV44</f>
        <v>0</v>
      </c>
      <c r="MSU44" s="225">
        <f>'2-ORÇAMENTO'!MSU44</f>
        <v>0</v>
      </c>
      <c r="MSV44" s="224">
        <f>'2-ORÇAMENTO'!MSX44</f>
        <v>0</v>
      </c>
      <c r="MSW44" s="225">
        <f>'2-ORÇAMENTO'!MSW44</f>
        <v>0</v>
      </c>
      <c r="MSX44" s="224">
        <f>'2-ORÇAMENTO'!MSZ44</f>
        <v>0</v>
      </c>
      <c r="MSY44" s="225">
        <f>'2-ORÇAMENTO'!MSY44</f>
        <v>0</v>
      </c>
      <c r="MSZ44" s="224">
        <f>'2-ORÇAMENTO'!MTB44</f>
        <v>0</v>
      </c>
      <c r="MTA44" s="225">
        <f>'2-ORÇAMENTO'!MTA44</f>
        <v>0</v>
      </c>
      <c r="MTB44" s="224">
        <f>'2-ORÇAMENTO'!MTD44</f>
        <v>0</v>
      </c>
      <c r="MTC44" s="225">
        <f>'2-ORÇAMENTO'!MTC44</f>
        <v>0</v>
      </c>
      <c r="MTD44" s="224">
        <f>'2-ORÇAMENTO'!MTF44</f>
        <v>0</v>
      </c>
      <c r="MTE44" s="225">
        <f>'2-ORÇAMENTO'!MTE44</f>
        <v>0</v>
      </c>
      <c r="MTF44" s="224">
        <f>'2-ORÇAMENTO'!MTH44</f>
        <v>0</v>
      </c>
      <c r="MTG44" s="225">
        <f>'2-ORÇAMENTO'!MTG44</f>
        <v>0</v>
      </c>
      <c r="MTH44" s="224">
        <f>'2-ORÇAMENTO'!MTJ44</f>
        <v>0</v>
      </c>
      <c r="MTI44" s="225">
        <f>'2-ORÇAMENTO'!MTI44</f>
        <v>0</v>
      </c>
      <c r="MTJ44" s="224">
        <f>'2-ORÇAMENTO'!MTL44</f>
        <v>0</v>
      </c>
      <c r="MTK44" s="225">
        <f>'2-ORÇAMENTO'!MTK44</f>
        <v>0</v>
      </c>
      <c r="MTL44" s="224">
        <f>'2-ORÇAMENTO'!MTN44</f>
        <v>0</v>
      </c>
      <c r="MTM44" s="225">
        <f>'2-ORÇAMENTO'!MTM44</f>
        <v>0</v>
      </c>
      <c r="MTN44" s="224">
        <f>'2-ORÇAMENTO'!MTP44</f>
        <v>0</v>
      </c>
      <c r="MTO44" s="225">
        <f>'2-ORÇAMENTO'!MTO44</f>
        <v>0</v>
      </c>
      <c r="MTP44" s="224">
        <f>'2-ORÇAMENTO'!MTR44</f>
        <v>0</v>
      </c>
      <c r="MTQ44" s="225">
        <f>'2-ORÇAMENTO'!MTQ44</f>
        <v>0</v>
      </c>
      <c r="MTR44" s="224">
        <f>'2-ORÇAMENTO'!MTT44</f>
        <v>0</v>
      </c>
      <c r="MTS44" s="225">
        <f>'2-ORÇAMENTO'!MTS44</f>
        <v>0</v>
      </c>
      <c r="MTT44" s="224">
        <f>'2-ORÇAMENTO'!MTV44</f>
        <v>0</v>
      </c>
      <c r="MTU44" s="225">
        <f>'2-ORÇAMENTO'!MTU44</f>
        <v>0</v>
      </c>
      <c r="MTV44" s="224">
        <f>'2-ORÇAMENTO'!MTX44</f>
        <v>0</v>
      </c>
      <c r="MTW44" s="225">
        <f>'2-ORÇAMENTO'!MTW44</f>
        <v>0</v>
      </c>
      <c r="MTX44" s="224">
        <f>'2-ORÇAMENTO'!MTZ44</f>
        <v>0</v>
      </c>
      <c r="MTY44" s="225">
        <f>'2-ORÇAMENTO'!MTY44</f>
        <v>0</v>
      </c>
      <c r="MTZ44" s="224">
        <f>'2-ORÇAMENTO'!MUB44</f>
        <v>0</v>
      </c>
      <c r="MUA44" s="225">
        <f>'2-ORÇAMENTO'!MUA44</f>
        <v>0</v>
      </c>
      <c r="MUB44" s="224">
        <f>'2-ORÇAMENTO'!MUD44</f>
        <v>0</v>
      </c>
      <c r="MUC44" s="225">
        <f>'2-ORÇAMENTO'!MUC44</f>
        <v>0</v>
      </c>
      <c r="MUD44" s="224">
        <f>'2-ORÇAMENTO'!MUF44</f>
        <v>0</v>
      </c>
      <c r="MUE44" s="225">
        <f>'2-ORÇAMENTO'!MUE44</f>
        <v>0</v>
      </c>
      <c r="MUF44" s="224">
        <f>'2-ORÇAMENTO'!MUH44</f>
        <v>0</v>
      </c>
      <c r="MUG44" s="225">
        <f>'2-ORÇAMENTO'!MUG44</f>
        <v>0</v>
      </c>
      <c r="MUH44" s="224">
        <f>'2-ORÇAMENTO'!MUJ44</f>
        <v>0</v>
      </c>
      <c r="MUI44" s="225">
        <f>'2-ORÇAMENTO'!MUI44</f>
        <v>0</v>
      </c>
      <c r="MUJ44" s="224">
        <f>'2-ORÇAMENTO'!MUL44</f>
        <v>0</v>
      </c>
      <c r="MUK44" s="225">
        <f>'2-ORÇAMENTO'!MUK44</f>
        <v>0</v>
      </c>
      <c r="MUL44" s="224">
        <f>'2-ORÇAMENTO'!MUN44</f>
        <v>0</v>
      </c>
      <c r="MUM44" s="225">
        <f>'2-ORÇAMENTO'!MUM44</f>
        <v>0</v>
      </c>
      <c r="MUN44" s="224">
        <f>'2-ORÇAMENTO'!MUP44</f>
        <v>0</v>
      </c>
      <c r="MUO44" s="225">
        <f>'2-ORÇAMENTO'!MUO44</f>
        <v>0</v>
      </c>
      <c r="MUP44" s="224">
        <f>'2-ORÇAMENTO'!MUR44</f>
        <v>0</v>
      </c>
      <c r="MUQ44" s="225">
        <f>'2-ORÇAMENTO'!MUQ44</f>
        <v>0</v>
      </c>
      <c r="MUR44" s="224">
        <f>'2-ORÇAMENTO'!MUT44</f>
        <v>0</v>
      </c>
      <c r="MUS44" s="225">
        <f>'2-ORÇAMENTO'!MUS44</f>
        <v>0</v>
      </c>
      <c r="MUT44" s="224">
        <f>'2-ORÇAMENTO'!MUV44</f>
        <v>0</v>
      </c>
      <c r="MUU44" s="225">
        <f>'2-ORÇAMENTO'!MUU44</f>
        <v>0</v>
      </c>
      <c r="MUV44" s="224">
        <f>'2-ORÇAMENTO'!MUX44</f>
        <v>0</v>
      </c>
      <c r="MUW44" s="225">
        <f>'2-ORÇAMENTO'!MUW44</f>
        <v>0</v>
      </c>
      <c r="MUX44" s="224">
        <f>'2-ORÇAMENTO'!MUZ44</f>
        <v>0</v>
      </c>
      <c r="MUY44" s="225">
        <f>'2-ORÇAMENTO'!MUY44</f>
        <v>0</v>
      </c>
      <c r="MUZ44" s="224">
        <f>'2-ORÇAMENTO'!MVB44</f>
        <v>0</v>
      </c>
      <c r="MVA44" s="225">
        <f>'2-ORÇAMENTO'!MVA44</f>
        <v>0</v>
      </c>
      <c r="MVB44" s="224">
        <f>'2-ORÇAMENTO'!MVD44</f>
        <v>0</v>
      </c>
      <c r="MVC44" s="225">
        <f>'2-ORÇAMENTO'!MVC44</f>
        <v>0</v>
      </c>
      <c r="MVD44" s="224">
        <f>'2-ORÇAMENTO'!MVF44</f>
        <v>0</v>
      </c>
      <c r="MVE44" s="225">
        <f>'2-ORÇAMENTO'!MVE44</f>
        <v>0</v>
      </c>
      <c r="MVF44" s="224">
        <f>'2-ORÇAMENTO'!MVH44</f>
        <v>0</v>
      </c>
      <c r="MVG44" s="225">
        <f>'2-ORÇAMENTO'!MVG44</f>
        <v>0</v>
      </c>
      <c r="MVH44" s="224">
        <f>'2-ORÇAMENTO'!MVJ44</f>
        <v>0</v>
      </c>
      <c r="MVI44" s="225">
        <f>'2-ORÇAMENTO'!MVI44</f>
        <v>0</v>
      </c>
      <c r="MVJ44" s="224">
        <f>'2-ORÇAMENTO'!MVL44</f>
        <v>0</v>
      </c>
      <c r="MVK44" s="225">
        <f>'2-ORÇAMENTO'!MVK44</f>
        <v>0</v>
      </c>
      <c r="MVL44" s="224">
        <f>'2-ORÇAMENTO'!MVN44</f>
        <v>0</v>
      </c>
      <c r="MVM44" s="225">
        <f>'2-ORÇAMENTO'!MVM44</f>
        <v>0</v>
      </c>
      <c r="MVN44" s="224">
        <f>'2-ORÇAMENTO'!MVP44</f>
        <v>0</v>
      </c>
      <c r="MVO44" s="225">
        <f>'2-ORÇAMENTO'!MVO44</f>
        <v>0</v>
      </c>
      <c r="MVP44" s="224">
        <f>'2-ORÇAMENTO'!MVR44</f>
        <v>0</v>
      </c>
      <c r="MVQ44" s="225">
        <f>'2-ORÇAMENTO'!MVQ44</f>
        <v>0</v>
      </c>
      <c r="MVR44" s="224">
        <f>'2-ORÇAMENTO'!MVT44</f>
        <v>0</v>
      </c>
      <c r="MVS44" s="225">
        <f>'2-ORÇAMENTO'!MVS44</f>
        <v>0</v>
      </c>
      <c r="MVT44" s="224">
        <f>'2-ORÇAMENTO'!MVV44</f>
        <v>0</v>
      </c>
      <c r="MVU44" s="225">
        <f>'2-ORÇAMENTO'!MVU44</f>
        <v>0</v>
      </c>
      <c r="MVV44" s="224">
        <f>'2-ORÇAMENTO'!MVX44</f>
        <v>0</v>
      </c>
      <c r="MVW44" s="225">
        <f>'2-ORÇAMENTO'!MVW44</f>
        <v>0</v>
      </c>
      <c r="MVX44" s="224">
        <f>'2-ORÇAMENTO'!MVZ44</f>
        <v>0</v>
      </c>
      <c r="MVY44" s="225">
        <f>'2-ORÇAMENTO'!MVY44</f>
        <v>0</v>
      </c>
      <c r="MVZ44" s="224">
        <f>'2-ORÇAMENTO'!MWB44</f>
        <v>0</v>
      </c>
      <c r="MWA44" s="225">
        <f>'2-ORÇAMENTO'!MWA44</f>
        <v>0</v>
      </c>
      <c r="MWB44" s="224">
        <f>'2-ORÇAMENTO'!MWD44</f>
        <v>0</v>
      </c>
      <c r="MWC44" s="225">
        <f>'2-ORÇAMENTO'!MWC44</f>
        <v>0</v>
      </c>
      <c r="MWD44" s="224">
        <f>'2-ORÇAMENTO'!MWF44</f>
        <v>0</v>
      </c>
      <c r="MWE44" s="225">
        <f>'2-ORÇAMENTO'!MWE44</f>
        <v>0</v>
      </c>
      <c r="MWF44" s="224">
        <f>'2-ORÇAMENTO'!MWH44</f>
        <v>0</v>
      </c>
      <c r="MWG44" s="225">
        <f>'2-ORÇAMENTO'!MWG44</f>
        <v>0</v>
      </c>
      <c r="MWH44" s="224">
        <f>'2-ORÇAMENTO'!MWJ44</f>
        <v>0</v>
      </c>
      <c r="MWI44" s="225">
        <f>'2-ORÇAMENTO'!MWI44</f>
        <v>0</v>
      </c>
      <c r="MWJ44" s="224">
        <f>'2-ORÇAMENTO'!MWL44</f>
        <v>0</v>
      </c>
      <c r="MWK44" s="225">
        <f>'2-ORÇAMENTO'!MWK44</f>
        <v>0</v>
      </c>
      <c r="MWL44" s="224">
        <f>'2-ORÇAMENTO'!MWN44</f>
        <v>0</v>
      </c>
      <c r="MWM44" s="225">
        <f>'2-ORÇAMENTO'!MWM44</f>
        <v>0</v>
      </c>
      <c r="MWN44" s="224">
        <f>'2-ORÇAMENTO'!MWP44</f>
        <v>0</v>
      </c>
      <c r="MWO44" s="225">
        <f>'2-ORÇAMENTO'!MWO44</f>
        <v>0</v>
      </c>
      <c r="MWP44" s="224">
        <f>'2-ORÇAMENTO'!MWR44</f>
        <v>0</v>
      </c>
      <c r="MWQ44" s="225">
        <f>'2-ORÇAMENTO'!MWQ44</f>
        <v>0</v>
      </c>
      <c r="MWR44" s="224">
        <f>'2-ORÇAMENTO'!MWT44</f>
        <v>0</v>
      </c>
      <c r="MWS44" s="225">
        <f>'2-ORÇAMENTO'!MWS44</f>
        <v>0</v>
      </c>
      <c r="MWT44" s="224">
        <f>'2-ORÇAMENTO'!MWV44</f>
        <v>0</v>
      </c>
      <c r="MWU44" s="225">
        <f>'2-ORÇAMENTO'!MWU44</f>
        <v>0</v>
      </c>
      <c r="MWV44" s="224">
        <f>'2-ORÇAMENTO'!MWX44</f>
        <v>0</v>
      </c>
      <c r="MWW44" s="225">
        <f>'2-ORÇAMENTO'!MWW44</f>
        <v>0</v>
      </c>
      <c r="MWX44" s="224">
        <f>'2-ORÇAMENTO'!MWZ44</f>
        <v>0</v>
      </c>
      <c r="MWY44" s="225">
        <f>'2-ORÇAMENTO'!MWY44</f>
        <v>0</v>
      </c>
      <c r="MWZ44" s="224">
        <f>'2-ORÇAMENTO'!MXB44</f>
        <v>0</v>
      </c>
      <c r="MXA44" s="225">
        <f>'2-ORÇAMENTO'!MXA44</f>
        <v>0</v>
      </c>
      <c r="MXB44" s="224">
        <f>'2-ORÇAMENTO'!MXD44</f>
        <v>0</v>
      </c>
      <c r="MXC44" s="225">
        <f>'2-ORÇAMENTO'!MXC44</f>
        <v>0</v>
      </c>
      <c r="MXD44" s="224">
        <f>'2-ORÇAMENTO'!MXF44</f>
        <v>0</v>
      </c>
      <c r="MXE44" s="225">
        <f>'2-ORÇAMENTO'!MXE44</f>
        <v>0</v>
      </c>
      <c r="MXF44" s="224">
        <f>'2-ORÇAMENTO'!MXH44</f>
        <v>0</v>
      </c>
      <c r="MXG44" s="225">
        <f>'2-ORÇAMENTO'!MXG44</f>
        <v>0</v>
      </c>
      <c r="MXH44" s="224">
        <f>'2-ORÇAMENTO'!MXJ44</f>
        <v>0</v>
      </c>
      <c r="MXI44" s="225">
        <f>'2-ORÇAMENTO'!MXI44</f>
        <v>0</v>
      </c>
      <c r="MXJ44" s="224">
        <f>'2-ORÇAMENTO'!MXL44</f>
        <v>0</v>
      </c>
      <c r="MXK44" s="225">
        <f>'2-ORÇAMENTO'!MXK44</f>
        <v>0</v>
      </c>
      <c r="MXL44" s="224">
        <f>'2-ORÇAMENTO'!MXN44</f>
        <v>0</v>
      </c>
      <c r="MXM44" s="225">
        <f>'2-ORÇAMENTO'!MXM44</f>
        <v>0</v>
      </c>
      <c r="MXN44" s="224">
        <f>'2-ORÇAMENTO'!MXP44</f>
        <v>0</v>
      </c>
      <c r="MXO44" s="225">
        <f>'2-ORÇAMENTO'!MXO44</f>
        <v>0</v>
      </c>
      <c r="MXP44" s="224">
        <f>'2-ORÇAMENTO'!MXR44</f>
        <v>0</v>
      </c>
      <c r="MXQ44" s="225">
        <f>'2-ORÇAMENTO'!MXQ44</f>
        <v>0</v>
      </c>
      <c r="MXR44" s="224">
        <f>'2-ORÇAMENTO'!MXT44</f>
        <v>0</v>
      </c>
      <c r="MXS44" s="225">
        <f>'2-ORÇAMENTO'!MXS44</f>
        <v>0</v>
      </c>
      <c r="MXT44" s="224">
        <f>'2-ORÇAMENTO'!MXV44</f>
        <v>0</v>
      </c>
      <c r="MXU44" s="225">
        <f>'2-ORÇAMENTO'!MXU44</f>
        <v>0</v>
      </c>
      <c r="MXV44" s="224">
        <f>'2-ORÇAMENTO'!MXX44</f>
        <v>0</v>
      </c>
      <c r="MXW44" s="225">
        <f>'2-ORÇAMENTO'!MXW44</f>
        <v>0</v>
      </c>
      <c r="MXX44" s="224">
        <f>'2-ORÇAMENTO'!MXZ44</f>
        <v>0</v>
      </c>
      <c r="MXY44" s="225">
        <f>'2-ORÇAMENTO'!MXY44</f>
        <v>0</v>
      </c>
      <c r="MXZ44" s="224">
        <f>'2-ORÇAMENTO'!MYB44</f>
        <v>0</v>
      </c>
      <c r="MYA44" s="225">
        <f>'2-ORÇAMENTO'!MYA44</f>
        <v>0</v>
      </c>
      <c r="MYB44" s="224">
        <f>'2-ORÇAMENTO'!MYD44</f>
        <v>0</v>
      </c>
      <c r="MYC44" s="225">
        <f>'2-ORÇAMENTO'!MYC44</f>
        <v>0</v>
      </c>
      <c r="MYD44" s="224">
        <f>'2-ORÇAMENTO'!MYF44</f>
        <v>0</v>
      </c>
      <c r="MYE44" s="225">
        <f>'2-ORÇAMENTO'!MYE44</f>
        <v>0</v>
      </c>
      <c r="MYF44" s="224">
        <f>'2-ORÇAMENTO'!MYH44</f>
        <v>0</v>
      </c>
      <c r="MYG44" s="225">
        <f>'2-ORÇAMENTO'!MYG44</f>
        <v>0</v>
      </c>
      <c r="MYH44" s="224">
        <f>'2-ORÇAMENTO'!MYJ44</f>
        <v>0</v>
      </c>
      <c r="MYI44" s="225">
        <f>'2-ORÇAMENTO'!MYI44</f>
        <v>0</v>
      </c>
      <c r="MYJ44" s="224">
        <f>'2-ORÇAMENTO'!MYL44</f>
        <v>0</v>
      </c>
      <c r="MYK44" s="225">
        <f>'2-ORÇAMENTO'!MYK44</f>
        <v>0</v>
      </c>
      <c r="MYL44" s="224">
        <f>'2-ORÇAMENTO'!MYN44</f>
        <v>0</v>
      </c>
      <c r="MYM44" s="225">
        <f>'2-ORÇAMENTO'!MYM44</f>
        <v>0</v>
      </c>
      <c r="MYN44" s="224">
        <f>'2-ORÇAMENTO'!MYP44</f>
        <v>0</v>
      </c>
      <c r="MYO44" s="225">
        <f>'2-ORÇAMENTO'!MYO44</f>
        <v>0</v>
      </c>
      <c r="MYP44" s="224">
        <f>'2-ORÇAMENTO'!MYR44</f>
        <v>0</v>
      </c>
      <c r="MYQ44" s="225">
        <f>'2-ORÇAMENTO'!MYQ44</f>
        <v>0</v>
      </c>
      <c r="MYR44" s="224">
        <f>'2-ORÇAMENTO'!MYT44</f>
        <v>0</v>
      </c>
      <c r="MYS44" s="225">
        <f>'2-ORÇAMENTO'!MYS44</f>
        <v>0</v>
      </c>
      <c r="MYT44" s="224">
        <f>'2-ORÇAMENTO'!MYV44</f>
        <v>0</v>
      </c>
      <c r="MYU44" s="225">
        <f>'2-ORÇAMENTO'!MYU44</f>
        <v>0</v>
      </c>
      <c r="MYV44" s="224">
        <f>'2-ORÇAMENTO'!MYX44</f>
        <v>0</v>
      </c>
      <c r="MYW44" s="225">
        <f>'2-ORÇAMENTO'!MYW44</f>
        <v>0</v>
      </c>
      <c r="MYX44" s="224">
        <f>'2-ORÇAMENTO'!MYZ44</f>
        <v>0</v>
      </c>
      <c r="MYY44" s="225">
        <f>'2-ORÇAMENTO'!MYY44</f>
        <v>0</v>
      </c>
      <c r="MYZ44" s="224">
        <f>'2-ORÇAMENTO'!MZB44</f>
        <v>0</v>
      </c>
      <c r="MZA44" s="225">
        <f>'2-ORÇAMENTO'!MZA44</f>
        <v>0</v>
      </c>
      <c r="MZB44" s="224">
        <f>'2-ORÇAMENTO'!MZD44</f>
        <v>0</v>
      </c>
      <c r="MZC44" s="225">
        <f>'2-ORÇAMENTO'!MZC44</f>
        <v>0</v>
      </c>
      <c r="MZD44" s="224">
        <f>'2-ORÇAMENTO'!MZF44</f>
        <v>0</v>
      </c>
      <c r="MZE44" s="225">
        <f>'2-ORÇAMENTO'!MZE44</f>
        <v>0</v>
      </c>
      <c r="MZF44" s="224">
        <f>'2-ORÇAMENTO'!MZH44</f>
        <v>0</v>
      </c>
      <c r="MZG44" s="225">
        <f>'2-ORÇAMENTO'!MZG44</f>
        <v>0</v>
      </c>
      <c r="MZH44" s="224">
        <f>'2-ORÇAMENTO'!MZJ44</f>
        <v>0</v>
      </c>
      <c r="MZI44" s="225">
        <f>'2-ORÇAMENTO'!MZI44</f>
        <v>0</v>
      </c>
      <c r="MZJ44" s="224">
        <f>'2-ORÇAMENTO'!MZL44</f>
        <v>0</v>
      </c>
      <c r="MZK44" s="225">
        <f>'2-ORÇAMENTO'!MZK44</f>
        <v>0</v>
      </c>
      <c r="MZL44" s="224">
        <f>'2-ORÇAMENTO'!MZN44</f>
        <v>0</v>
      </c>
      <c r="MZM44" s="225">
        <f>'2-ORÇAMENTO'!MZM44</f>
        <v>0</v>
      </c>
      <c r="MZN44" s="224">
        <f>'2-ORÇAMENTO'!MZP44</f>
        <v>0</v>
      </c>
      <c r="MZO44" s="225">
        <f>'2-ORÇAMENTO'!MZO44</f>
        <v>0</v>
      </c>
      <c r="MZP44" s="224">
        <f>'2-ORÇAMENTO'!MZR44</f>
        <v>0</v>
      </c>
      <c r="MZQ44" s="225">
        <f>'2-ORÇAMENTO'!MZQ44</f>
        <v>0</v>
      </c>
      <c r="MZR44" s="224">
        <f>'2-ORÇAMENTO'!MZT44</f>
        <v>0</v>
      </c>
      <c r="MZS44" s="225">
        <f>'2-ORÇAMENTO'!MZS44</f>
        <v>0</v>
      </c>
      <c r="MZT44" s="224">
        <f>'2-ORÇAMENTO'!MZV44</f>
        <v>0</v>
      </c>
      <c r="MZU44" s="225">
        <f>'2-ORÇAMENTO'!MZU44</f>
        <v>0</v>
      </c>
      <c r="MZV44" s="224">
        <f>'2-ORÇAMENTO'!MZX44</f>
        <v>0</v>
      </c>
      <c r="MZW44" s="225">
        <f>'2-ORÇAMENTO'!MZW44</f>
        <v>0</v>
      </c>
      <c r="MZX44" s="224">
        <f>'2-ORÇAMENTO'!MZZ44</f>
        <v>0</v>
      </c>
      <c r="MZY44" s="225">
        <f>'2-ORÇAMENTO'!MZY44</f>
        <v>0</v>
      </c>
      <c r="MZZ44" s="224">
        <f>'2-ORÇAMENTO'!NAB44</f>
        <v>0</v>
      </c>
      <c r="NAA44" s="225">
        <f>'2-ORÇAMENTO'!NAA44</f>
        <v>0</v>
      </c>
      <c r="NAB44" s="224">
        <f>'2-ORÇAMENTO'!NAD44</f>
        <v>0</v>
      </c>
      <c r="NAC44" s="225">
        <f>'2-ORÇAMENTO'!NAC44</f>
        <v>0</v>
      </c>
      <c r="NAD44" s="224">
        <f>'2-ORÇAMENTO'!NAF44</f>
        <v>0</v>
      </c>
      <c r="NAE44" s="225">
        <f>'2-ORÇAMENTO'!NAE44</f>
        <v>0</v>
      </c>
      <c r="NAF44" s="224">
        <f>'2-ORÇAMENTO'!NAH44</f>
        <v>0</v>
      </c>
      <c r="NAG44" s="225">
        <f>'2-ORÇAMENTO'!NAG44</f>
        <v>0</v>
      </c>
      <c r="NAH44" s="224">
        <f>'2-ORÇAMENTO'!NAJ44</f>
        <v>0</v>
      </c>
      <c r="NAI44" s="225">
        <f>'2-ORÇAMENTO'!NAI44</f>
        <v>0</v>
      </c>
      <c r="NAJ44" s="224">
        <f>'2-ORÇAMENTO'!NAL44</f>
        <v>0</v>
      </c>
      <c r="NAK44" s="225">
        <f>'2-ORÇAMENTO'!NAK44</f>
        <v>0</v>
      </c>
      <c r="NAL44" s="224">
        <f>'2-ORÇAMENTO'!NAN44</f>
        <v>0</v>
      </c>
      <c r="NAM44" s="225">
        <f>'2-ORÇAMENTO'!NAM44</f>
        <v>0</v>
      </c>
      <c r="NAN44" s="224">
        <f>'2-ORÇAMENTO'!NAP44</f>
        <v>0</v>
      </c>
      <c r="NAO44" s="225">
        <f>'2-ORÇAMENTO'!NAO44</f>
        <v>0</v>
      </c>
      <c r="NAP44" s="224">
        <f>'2-ORÇAMENTO'!NAR44</f>
        <v>0</v>
      </c>
      <c r="NAQ44" s="225">
        <f>'2-ORÇAMENTO'!NAQ44</f>
        <v>0</v>
      </c>
      <c r="NAR44" s="224">
        <f>'2-ORÇAMENTO'!NAT44</f>
        <v>0</v>
      </c>
      <c r="NAS44" s="225">
        <f>'2-ORÇAMENTO'!NAS44</f>
        <v>0</v>
      </c>
      <c r="NAT44" s="224">
        <f>'2-ORÇAMENTO'!NAV44</f>
        <v>0</v>
      </c>
      <c r="NAU44" s="225">
        <f>'2-ORÇAMENTO'!NAU44</f>
        <v>0</v>
      </c>
      <c r="NAV44" s="224">
        <f>'2-ORÇAMENTO'!NAX44</f>
        <v>0</v>
      </c>
      <c r="NAW44" s="225">
        <f>'2-ORÇAMENTO'!NAW44</f>
        <v>0</v>
      </c>
      <c r="NAX44" s="224">
        <f>'2-ORÇAMENTO'!NAZ44</f>
        <v>0</v>
      </c>
      <c r="NAY44" s="225">
        <f>'2-ORÇAMENTO'!NAY44</f>
        <v>0</v>
      </c>
      <c r="NAZ44" s="224">
        <f>'2-ORÇAMENTO'!NBB44</f>
        <v>0</v>
      </c>
      <c r="NBA44" s="225">
        <f>'2-ORÇAMENTO'!NBA44</f>
        <v>0</v>
      </c>
      <c r="NBB44" s="224">
        <f>'2-ORÇAMENTO'!NBD44</f>
        <v>0</v>
      </c>
      <c r="NBC44" s="225">
        <f>'2-ORÇAMENTO'!NBC44</f>
        <v>0</v>
      </c>
      <c r="NBD44" s="224">
        <f>'2-ORÇAMENTO'!NBF44</f>
        <v>0</v>
      </c>
      <c r="NBE44" s="225">
        <f>'2-ORÇAMENTO'!NBE44</f>
        <v>0</v>
      </c>
      <c r="NBF44" s="224">
        <f>'2-ORÇAMENTO'!NBH44</f>
        <v>0</v>
      </c>
      <c r="NBG44" s="225">
        <f>'2-ORÇAMENTO'!NBG44</f>
        <v>0</v>
      </c>
      <c r="NBH44" s="224">
        <f>'2-ORÇAMENTO'!NBJ44</f>
        <v>0</v>
      </c>
      <c r="NBI44" s="225">
        <f>'2-ORÇAMENTO'!NBI44</f>
        <v>0</v>
      </c>
      <c r="NBJ44" s="224">
        <f>'2-ORÇAMENTO'!NBL44</f>
        <v>0</v>
      </c>
      <c r="NBK44" s="225">
        <f>'2-ORÇAMENTO'!NBK44</f>
        <v>0</v>
      </c>
      <c r="NBL44" s="224">
        <f>'2-ORÇAMENTO'!NBN44</f>
        <v>0</v>
      </c>
      <c r="NBM44" s="225">
        <f>'2-ORÇAMENTO'!NBM44</f>
        <v>0</v>
      </c>
      <c r="NBN44" s="224">
        <f>'2-ORÇAMENTO'!NBP44</f>
        <v>0</v>
      </c>
      <c r="NBO44" s="225">
        <f>'2-ORÇAMENTO'!NBO44</f>
        <v>0</v>
      </c>
      <c r="NBP44" s="224">
        <f>'2-ORÇAMENTO'!NBR44</f>
        <v>0</v>
      </c>
      <c r="NBQ44" s="225">
        <f>'2-ORÇAMENTO'!NBQ44</f>
        <v>0</v>
      </c>
      <c r="NBR44" s="224">
        <f>'2-ORÇAMENTO'!NBT44</f>
        <v>0</v>
      </c>
      <c r="NBS44" s="225">
        <f>'2-ORÇAMENTO'!NBS44</f>
        <v>0</v>
      </c>
      <c r="NBT44" s="224">
        <f>'2-ORÇAMENTO'!NBV44</f>
        <v>0</v>
      </c>
      <c r="NBU44" s="225">
        <f>'2-ORÇAMENTO'!NBU44</f>
        <v>0</v>
      </c>
      <c r="NBV44" s="224">
        <f>'2-ORÇAMENTO'!NBX44</f>
        <v>0</v>
      </c>
      <c r="NBW44" s="225">
        <f>'2-ORÇAMENTO'!NBW44</f>
        <v>0</v>
      </c>
      <c r="NBX44" s="224">
        <f>'2-ORÇAMENTO'!NBZ44</f>
        <v>0</v>
      </c>
      <c r="NBY44" s="225">
        <f>'2-ORÇAMENTO'!NBY44</f>
        <v>0</v>
      </c>
      <c r="NBZ44" s="224">
        <f>'2-ORÇAMENTO'!NCB44</f>
        <v>0</v>
      </c>
      <c r="NCA44" s="225">
        <f>'2-ORÇAMENTO'!NCA44</f>
        <v>0</v>
      </c>
      <c r="NCB44" s="224">
        <f>'2-ORÇAMENTO'!NCD44</f>
        <v>0</v>
      </c>
      <c r="NCC44" s="225">
        <f>'2-ORÇAMENTO'!NCC44</f>
        <v>0</v>
      </c>
      <c r="NCD44" s="224">
        <f>'2-ORÇAMENTO'!NCF44</f>
        <v>0</v>
      </c>
      <c r="NCE44" s="225">
        <f>'2-ORÇAMENTO'!NCE44</f>
        <v>0</v>
      </c>
      <c r="NCF44" s="224">
        <f>'2-ORÇAMENTO'!NCH44</f>
        <v>0</v>
      </c>
      <c r="NCG44" s="225">
        <f>'2-ORÇAMENTO'!NCG44</f>
        <v>0</v>
      </c>
      <c r="NCH44" s="224">
        <f>'2-ORÇAMENTO'!NCJ44</f>
        <v>0</v>
      </c>
      <c r="NCI44" s="225">
        <f>'2-ORÇAMENTO'!NCI44</f>
        <v>0</v>
      </c>
      <c r="NCJ44" s="224">
        <f>'2-ORÇAMENTO'!NCL44</f>
        <v>0</v>
      </c>
      <c r="NCK44" s="225">
        <f>'2-ORÇAMENTO'!NCK44</f>
        <v>0</v>
      </c>
      <c r="NCL44" s="224">
        <f>'2-ORÇAMENTO'!NCN44</f>
        <v>0</v>
      </c>
      <c r="NCM44" s="225">
        <f>'2-ORÇAMENTO'!NCM44</f>
        <v>0</v>
      </c>
      <c r="NCN44" s="224">
        <f>'2-ORÇAMENTO'!NCP44</f>
        <v>0</v>
      </c>
      <c r="NCO44" s="225">
        <f>'2-ORÇAMENTO'!NCO44</f>
        <v>0</v>
      </c>
      <c r="NCP44" s="224">
        <f>'2-ORÇAMENTO'!NCR44</f>
        <v>0</v>
      </c>
      <c r="NCQ44" s="225">
        <f>'2-ORÇAMENTO'!NCQ44</f>
        <v>0</v>
      </c>
      <c r="NCR44" s="224">
        <f>'2-ORÇAMENTO'!NCT44</f>
        <v>0</v>
      </c>
      <c r="NCS44" s="225">
        <f>'2-ORÇAMENTO'!NCS44</f>
        <v>0</v>
      </c>
      <c r="NCT44" s="224">
        <f>'2-ORÇAMENTO'!NCV44</f>
        <v>0</v>
      </c>
      <c r="NCU44" s="225">
        <f>'2-ORÇAMENTO'!NCU44</f>
        <v>0</v>
      </c>
      <c r="NCV44" s="224">
        <f>'2-ORÇAMENTO'!NCX44</f>
        <v>0</v>
      </c>
      <c r="NCW44" s="225">
        <f>'2-ORÇAMENTO'!NCW44</f>
        <v>0</v>
      </c>
      <c r="NCX44" s="224">
        <f>'2-ORÇAMENTO'!NCZ44</f>
        <v>0</v>
      </c>
      <c r="NCY44" s="225">
        <f>'2-ORÇAMENTO'!NCY44</f>
        <v>0</v>
      </c>
      <c r="NCZ44" s="224">
        <f>'2-ORÇAMENTO'!NDB44</f>
        <v>0</v>
      </c>
      <c r="NDA44" s="225">
        <f>'2-ORÇAMENTO'!NDA44</f>
        <v>0</v>
      </c>
      <c r="NDB44" s="224">
        <f>'2-ORÇAMENTO'!NDD44</f>
        <v>0</v>
      </c>
      <c r="NDC44" s="225">
        <f>'2-ORÇAMENTO'!NDC44</f>
        <v>0</v>
      </c>
      <c r="NDD44" s="224">
        <f>'2-ORÇAMENTO'!NDF44</f>
        <v>0</v>
      </c>
      <c r="NDE44" s="225">
        <f>'2-ORÇAMENTO'!NDE44</f>
        <v>0</v>
      </c>
      <c r="NDF44" s="224">
        <f>'2-ORÇAMENTO'!NDH44</f>
        <v>0</v>
      </c>
      <c r="NDG44" s="225">
        <f>'2-ORÇAMENTO'!NDG44</f>
        <v>0</v>
      </c>
      <c r="NDH44" s="224">
        <f>'2-ORÇAMENTO'!NDJ44</f>
        <v>0</v>
      </c>
      <c r="NDI44" s="225">
        <f>'2-ORÇAMENTO'!NDI44</f>
        <v>0</v>
      </c>
      <c r="NDJ44" s="224">
        <f>'2-ORÇAMENTO'!NDL44</f>
        <v>0</v>
      </c>
      <c r="NDK44" s="225">
        <f>'2-ORÇAMENTO'!NDK44</f>
        <v>0</v>
      </c>
      <c r="NDL44" s="224">
        <f>'2-ORÇAMENTO'!NDN44</f>
        <v>0</v>
      </c>
      <c r="NDM44" s="225">
        <f>'2-ORÇAMENTO'!NDM44</f>
        <v>0</v>
      </c>
      <c r="NDN44" s="224">
        <f>'2-ORÇAMENTO'!NDP44</f>
        <v>0</v>
      </c>
      <c r="NDO44" s="225">
        <f>'2-ORÇAMENTO'!NDO44</f>
        <v>0</v>
      </c>
      <c r="NDP44" s="224">
        <f>'2-ORÇAMENTO'!NDR44</f>
        <v>0</v>
      </c>
      <c r="NDQ44" s="225">
        <f>'2-ORÇAMENTO'!NDQ44</f>
        <v>0</v>
      </c>
      <c r="NDR44" s="224">
        <f>'2-ORÇAMENTO'!NDT44</f>
        <v>0</v>
      </c>
      <c r="NDS44" s="225">
        <f>'2-ORÇAMENTO'!NDS44</f>
        <v>0</v>
      </c>
      <c r="NDT44" s="224">
        <f>'2-ORÇAMENTO'!NDV44</f>
        <v>0</v>
      </c>
      <c r="NDU44" s="225">
        <f>'2-ORÇAMENTO'!NDU44</f>
        <v>0</v>
      </c>
      <c r="NDV44" s="224">
        <f>'2-ORÇAMENTO'!NDX44</f>
        <v>0</v>
      </c>
      <c r="NDW44" s="225">
        <f>'2-ORÇAMENTO'!NDW44</f>
        <v>0</v>
      </c>
      <c r="NDX44" s="224">
        <f>'2-ORÇAMENTO'!NDZ44</f>
        <v>0</v>
      </c>
      <c r="NDY44" s="225">
        <f>'2-ORÇAMENTO'!NDY44</f>
        <v>0</v>
      </c>
      <c r="NDZ44" s="224">
        <f>'2-ORÇAMENTO'!NEB44</f>
        <v>0</v>
      </c>
      <c r="NEA44" s="225">
        <f>'2-ORÇAMENTO'!NEA44</f>
        <v>0</v>
      </c>
      <c r="NEB44" s="224">
        <f>'2-ORÇAMENTO'!NED44</f>
        <v>0</v>
      </c>
      <c r="NEC44" s="225">
        <f>'2-ORÇAMENTO'!NEC44</f>
        <v>0</v>
      </c>
      <c r="NED44" s="224">
        <f>'2-ORÇAMENTO'!NEF44</f>
        <v>0</v>
      </c>
      <c r="NEE44" s="225">
        <f>'2-ORÇAMENTO'!NEE44</f>
        <v>0</v>
      </c>
      <c r="NEF44" s="224">
        <f>'2-ORÇAMENTO'!NEH44</f>
        <v>0</v>
      </c>
      <c r="NEG44" s="225">
        <f>'2-ORÇAMENTO'!NEG44</f>
        <v>0</v>
      </c>
      <c r="NEH44" s="224">
        <f>'2-ORÇAMENTO'!NEJ44</f>
        <v>0</v>
      </c>
      <c r="NEI44" s="225">
        <f>'2-ORÇAMENTO'!NEI44</f>
        <v>0</v>
      </c>
      <c r="NEJ44" s="224">
        <f>'2-ORÇAMENTO'!NEL44</f>
        <v>0</v>
      </c>
      <c r="NEK44" s="225">
        <f>'2-ORÇAMENTO'!NEK44</f>
        <v>0</v>
      </c>
      <c r="NEL44" s="224">
        <f>'2-ORÇAMENTO'!NEN44</f>
        <v>0</v>
      </c>
      <c r="NEM44" s="225">
        <f>'2-ORÇAMENTO'!NEM44</f>
        <v>0</v>
      </c>
      <c r="NEN44" s="224">
        <f>'2-ORÇAMENTO'!NEP44</f>
        <v>0</v>
      </c>
      <c r="NEO44" s="225">
        <f>'2-ORÇAMENTO'!NEO44</f>
        <v>0</v>
      </c>
      <c r="NEP44" s="224">
        <f>'2-ORÇAMENTO'!NER44</f>
        <v>0</v>
      </c>
      <c r="NEQ44" s="225">
        <f>'2-ORÇAMENTO'!NEQ44</f>
        <v>0</v>
      </c>
      <c r="NER44" s="224">
        <f>'2-ORÇAMENTO'!NET44</f>
        <v>0</v>
      </c>
      <c r="NES44" s="225">
        <f>'2-ORÇAMENTO'!NES44</f>
        <v>0</v>
      </c>
      <c r="NET44" s="224">
        <f>'2-ORÇAMENTO'!NEV44</f>
        <v>0</v>
      </c>
      <c r="NEU44" s="225">
        <f>'2-ORÇAMENTO'!NEU44</f>
        <v>0</v>
      </c>
      <c r="NEV44" s="224">
        <f>'2-ORÇAMENTO'!NEX44</f>
        <v>0</v>
      </c>
      <c r="NEW44" s="225">
        <f>'2-ORÇAMENTO'!NEW44</f>
        <v>0</v>
      </c>
      <c r="NEX44" s="224">
        <f>'2-ORÇAMENTO'!NEZ44</f>
        <v>0</v>
      </c>
      <c r="NEY44" s="225">
        <f>'2-ORÇAMENTO'!NEY44</f>
        <v>0</v>
      </c>
      <c r="NEZ44" s="224">
        <f>'2-ORÇAMENTO'!NFB44</f>
        <v>0</v>
      </c>
      <c r="NFA44" s="225">
        <f>'2-ORÇAMENTO'!NFA44</f>
        <v>0</v>
      </c>
      <c r="NFB44" s="224">
        <f>'2-ORÇAMENTO'!NFD44</f>
        <v>0</v>
      </c>
      <c r="NFC44" s="225">
        <f>'2-ORÇAMENTO'!NFC44</f>
        <v>0</v>
      </c>
      <c r="NFD44" s="224">
        <f>'2-ORÇAMENTO'!NFF44</f>
        <v>0</v>
      </c>
      <c r="NFE44" s="225">
        <f>'2-ORÇAMENTO'!NFE44</f>
        <v>0</v>
      </c>
      <c r="NFF44" s="224">
        <f>'2-ORÇAMENTO'!NFH44</f>
        <v>0</v>
      </c>
      <c r="NFG44" s="225">
        <f>'2-ORÇAMENTO'!NFG44</f>
        <v>0</v>
      </c>
      <c r="NFH44" s="224">
        <f>'2-ORÇAMENTO'!NFJ44</f>
        <v>0</v>
      </c>
      <c r="NFI44" s="225">
        <f>'2-ORÇAMENTO'!NFI44</f>
        <v>0</v>
      </c>
      <c r="NFJ44" s="224">
        <f>'2-ORÇAMENTO'!NFL44</f>
        <v>0</v>
      </c>
      <c r="NFK44" s="225">
        <f>'2-ORÇAMENTO'!NFK44</f>
        <v>0</v>
      </c>
      <c r="NFL44" s="224">
        <f>'2-ORÇAMENTO'!NFN44</f>
        <v>0</v>
      </c>
      <c r="NFM44" s="225">
        <f>'2-ORÇAMENTO'!NFM44</f>
        <v>0</v>
      </c>
      <c r="NFN44" s="224">
        <f>'2-ORÇAMENTO'!NFP44</f>
        <v>0</v>
      </c>
      <c r="NFO44" s="225">
        <f>'2-ORÇAMENTO'!NFO44</f>
        <v>0</v>
      </c>
      <c r="NFP44" s="224">
        <f>'2-ORÇAMENTO'!NFR44</f>
        <v>0</v>
      </c>
      <c r="NFQ44" s="225">
        <f>'2-ORÇAMENTO'!NFQ44</f>
        <v>0</v>
      </c>
      <c r="NFR44" s="224">
        <f>'2-ORÇAMENTO'!NFT44</f>
        <v>0</v>
      </c>
      <c r="NFS44" s="225">
        <f>'2-ORÇAMENTO'!NFS44</f>
        <v>0</v>
      </c>
      <c r="NFT44" s="224">
        <f>'2-ORÇAMENTO'!NFV44</f>
        <v>0</v>
      </c>
      <c r="NFU44" s="225">
        <f>'2-ORÇAMENTO'!NFU44</f>
        <v>0</v>
      </c>
      <c r="NFV44" s="224">
        <f>'2-ORÇAMENTO'!NFX44</f>
        <v>0</v>
      </c>
      <c r="NFW44" s="225">
        <f>'2-ORÇAMENTO'!NFW44</f>
        <v>0</v>
      </c>
      <c r="NFX44" s="224">
        <f>'2-ORÇAMENTO'!NFZ44</f>
        <v>0</v>
      </c>
      <c r="NFY44" s="225">
        <f>'2-ORÇAMENTO'!NFY44</f>
        <v>0</v>
      </c>
      <c r="NFZ44" s="224">
        <f>'2-ORÇAMENTO'!NGB44</f>
        <v>0</v>
      </c>
      <c r="NGA44" s="225">
        <f>'2-ORÇAMENTO'!NGA44</f>
        <v>0</v>
      </c>
      <c r="NGB44" s="224">
        <f>'2-ORÇAMENTO'!NGD44</f>
        <v>0</v>
      </c>
      <c r="NGC44" s="225">
        <f>'2-ORÇAMENTO'!NGC44</f>
        <v>0</v>
      </c>
      <c r="NGD44" s="224">
        <f>'2-ORÇAMENTO'!NGF44</f>
        <v>0</v>
      </c>
      <c r="NGE44" s="225">
        <f>'2-ORÇAMENTO'!NGE44</f>
        <v>0</v>
      </c>
      <c r="NGF44" s="224">
        <f>'2-ORÇAMENTO'!NGH44</f>
        <v>0</v>
      </c>
      <c r="NGG44" s="225">
        <f>'2-ORÇAMENTO'!NGG44</f>
        <v>0</v>
      </c>
      <c r="NGH44" s="224">
        <f>'2-ORÇAMENTO'!NGJ44</f>
        <v>0</v>
      </c>
      <c r="NGI44" s="225">
        <f>'2-ORÇAMENTO'!NGI44</f>
        <v>0</v>
      </c>
      <c r="NGJ44" s="224">
        <f>'2-ORÇAMENTO'!NGL44</f>
        <v>0</v>
      </c>
      <c r="NGK44" s="225">
        <f>'2-ORÇAMENTO'!NGK44</f>
        <v>0</v>
      </c>
      <c r="NGL44" s="224">
        <f>'2-ORÇAMENTO'!NGN44</f>
        <v>0</v>
      </c>
      <c r="NGM44" s="225">
        <f>'2-ORÇAMENTO'!NGM44</f>
        <v>0</v>
      </c>
      <c r="NGN44" s="224">
        <f>'2-ORÇAMENTO'!NGP44</f>
        <v>0</v>
      </c>
      <c r="NGO44" s="225">
        <f>'2-ORÇAMENTO'!NGO44</f>
        <v>0</v>
      </c>
      <c r="NGP44" s="224">
        <f>'2-ORÇAMENTO'!NGR44</f>
        <v>0</v>
      </c>
      <c r="NGQ44" s="225">
        <f>'2-ORÇAMENTO'!NGQ44</f>
        <v>0</v>
      </c>
      <c r="NGR44" s="224">
        <f>'2-ORÇAMENTO'!NGT44</f>
        <v>0</v>
      </c>
      <c r="NGS44" s="225">
        <f>'2-ORÇAMENTO'!NGS44</f>
        <v>0</v>
      </c>
      <c r="NGT44" s="224">
        <f>'2-ORÇAMENTO'!NGV44</f>
        <v>0</v>
      </c>
      <c r="NGU44" s="225">
        <f>'2-ORÇAMENTO'!NGU44</f>
        <v>0</v>
      </c>
      <c r="NGV44" s="224">
        <f>'2-ORÇAMENTO'!NGX44</f>
        <v>0</v>
      </c>
      <c r="NGW44" s="225">
        <f>'2-ORÇAMENTO'!NGW44</f>
        <v>0</v>
      </c>
      <c r="NGX44" s="224">
        <f>'2-ORÇAMENTO'!NGZ44</f>
        <v>0</v>
      </c>
      <c r="NGY44" s="225">
        <f>'2-ORÇAMENTO'!NGY44</f>
        <v>0</v>
      </c>
      <c r="NGZ44" s="224">
        <f>'2-ORÇAMENTO'!NHB44</f>
        <v>0</v>
      </c>
      <c r="NHA44" s="225">
        <f>'2-ORÇAMENTO'!NHA44</f>
        <v>0</v>
      </c>
      <c r="NHB44" s="224">
        <f>'2-ORÇAMENTO'!NHD44</f>
        <v>0</v>
      </c>
      <c r="NHC44" s="225">
        <f>'2-ORÇAMENTO'!NHC44</f>
        <v>0</v>
      </c>
      <c r="NHD44" s="224">
        <f>'2-ORÇAMENTO'!NHF44</f>
        <v>0</v>
      </c>
      <c r="NHE44" s="225">
        <f>'2-ORÇAMENTO'!NHE44</f>
        <v>0</v>
      </c>
      <c r="NHF44" s="224">
        <f>'2-ORÇAMENTO'!NHH44</f>
        <v>0</v>
      </c>
      <c r="NHG44" s="225">
        <f>'2-ORÇAMENTO'!NHG44</f>
        <v>0</v>
      </c>
      <c r="NHH44" s="224">
        <f>'2-ORÇAMENTO'!NHJ44</f>
        <v>0</v>
      </c>
      <c r="NHI44" s="225">
        <f>'2-ORÇAMENTO'!NHI44</f>
        <v>0</v>
      </c>
      <c r="NHJ44" s="224">
        <f>'2-ORÇAMENTO'!NHL44</f>
        <v>0</v>
      </c>
      <c r="NHK44" s="225">
        <f>'2-ORÇAMENTO'!NHK44</f>
        <v>0</v>
      </c>
      <c r="NHL44" s="224">
        <f>'2-ORÇAMENTO'!NHN44</f>
        <v>0</v>
      </c>
      <c r="NHM44" s="225">
        <f>'2-ORÇAMENTO'!NHM44</f>
        <v>0</v>
      </c>
      <c r="NHN44" s="224">
        <f>'2-ORÇAMENTO'!NHP44</f>
        <v>0</v>
      </c>
      <c r="NHO44" s="225">
        <f>'2-ORÇAMENTO'!NHO44</f>
        <v>0</v>
      </c>
      <c r="NHP44" s="224">
        <f>'2-ORÇAMENTO'!NHR44</f>
        <v>0</v>
      </c>
      <c r="NHQ44" s="225">
        <f>'2-ORÇAMENTO'!NHQ44</f>
        <v>0</v>
      </c>
      <c r="NHR44" s="224">
        <f>'2-ORÇAMENTO'!NHT44</f>
        <v>0</v>
      </c>
      <c r="NHS44" s="225">
        <f>'2-ORÇAMENTO'!NHS44</f>
        <v>0</v>
      </c>
      <c r="NHT44" s="224">
        <f>'2-ORÇAMENTO'!NHV44</f>
        <v>0</v>
      </c>
      <c r="NHU44" s="225">
        <f>'2-ORÇAMENTO'!NHU44</f>
        <v>0</v>
      </c>
      <c r="NHV44" s="224">
        <f>'2-ORÇAMENTO'!NHX44</f>
        <v>0</v>
      </c>
      <c r="NHW44" s="225">
        <f>'2-ORÇAMENTO'!NHW44</f>
        <v>0</v>
      </c>
      <c r="NHX44" s="224">
        <f>'2-ORÇAMENTO'!NHZ44</f>
        <v>0</v>
      </c>
      <c r="NHY44" s="225">
        <f>'2-ORÇAMENTO'!NHY44</f>
        <v>0</v>
      </c>
      <c r="NHZ44" s="224">
        <f>'2-ORÇAMENTO'!NIB44</f>
        <v>0</v>
      </c>
      <c r="NIA44" s="225">
        <f>'2-ORÇAMENTO'!NIA44</f>
        <v>0</v>
      </c>
      <c r="NIB44" s="224">
        <f>'2-ORÇAMENTO'!NID44</f>
        <v>0</v>
      </c>
      <c r="NIC44" s="225">
        <f>'2-ORÇAMENTO'!NIC44</f>
        <v>0</v>
      </c>
      <c r="NID44" s="224">
        <f>'2-ORÇAMENTO'!NIF44</f>
        <v>0</v>
      </c>
      <c r="NIE44" s="225">
        <f>'2-ORÇAMENTO'!NIE44</f>
        <v>0</v>
      </c>
      <c r="NIF44" s="224">
        <f>'2-ORÇAMENTO'!NIH44</f>
        <v>0</v>
      </c>
      <c r="NIG44" s="225">
        <f>'2-ORÇAMENTO'!NIG44</f>
        <v>0</v>
      </c>
      <c r="NIH44" s="224">
        <f>'2-ORÇAMENTO'!NIJ44</f>
        <v>0</v>
      </c>
      <c r="NII44" s="225">
        <f>'2-ORÇAMENTO'!NII44</f>
        <v>0</v>
      </c>
      <c r="NIJ44" s="224">
        <f>'2-ORÇAMENTO'!NIL44</f>
        <v>0</v>
      </c>
      <c r="NIK44" s="225">
        <f>'2-ORÇAMENTO'!NIK44</f>
        <v>0</v>
      </c>
      <c r="NIL44" s="224">
        <f>'2-ORÇAMENTO'!NIN44</f>
        <v>0</v>
      </c>
      <c r="NIM44" s="225">
        <f>'2-ORÇAMENTO'!NIM44</f>
        <v>0</v>
      </c>
      <c r="NIN44" s="224">
        <f>'2-ORÇAMENTO'!NIP44</f>
        <v>0</v>
      </c>
      <c r="NIO44" s="225">
        <f>'2-ORÇAMENTO'!NIO44</f>
        <v>0</v>
      </c>
      <c r="NIP44" s="224">
        <f>'2-ORÇAMENTO'!NIR44</f>
        <v>0</v>
      </c>
      <c r="NIQ44" s="225">
        <f>'2-ORÇAMENTO'!NIQ44</f>
        <v>0</v>
      </c>
      <c r="NIR44" s="224">
        <f>'2-ORÇAMENTO'!NIT44</f>
        <v>0</v>
      </c>
      <c r="NIS44" s="225">
        <f>'2-ORÇAMENTO'!NIS44</f>
        <v>0</v>
      </c>
      <c r="NIT44" s="224">
        <f>'2-ORÇAMENTO'!NIV44</f>
        <v>0</v>
      </c>
      <c r="NIU44" s="225">
        <f>'2-ORÇAMENTO'!NIU44</f>
        <v>0</v>
      </c>
      <c r="NIV44" s="224">
        <f>'2-ORÇAMENTO'!NIX44</f>
        <v>0</v>
      </c>
      <c r="NIW44" s="225">
        <f>'2-ORÇAMENTO'!NIW44</f>
        <v>0</v>
      </c>
      <c r="NIX44" s="224">
        <f>'2-ORÇAMENTO'!NIZ44</f>
        <v>0</v>
      </c>
      <c r="NIY44" s="225">
        <f>'2-ORÇAMENTO'!NIY44</f>
        <v>0</v>
      </c>
      <c r="NIZ44" s="224">
        <f>'2-ORÇAMENTO'!NJB44</f>
        <v>0</v>
      </c>
      <c r="NJA44" s="225">
        <f>'2-ORÇAMENTO'!NJA44</f>
        <v>0</v>
      </c>
      <c r="NJB44" s="224">
        <f>'2-ORÇAMENTO'!NJD44</f>
        <v>0</v>
      </c>
      <c r="NJC44" s="225">
        <f>'2-ORÇAMENTO'!NJC44</f>
        <v>0</v>
      </c>
      <c r="NJD44" s="224">
        <f>'2-ORÇAMENTO'!NJF44</f>
        <v>0</v>
      </c>
      <c r="NJE44" s="225">
        <f>'2-ORÇAMENTO'!NJE44</f>
        <v>0</v>
      </c>
      <c r="NJF44" s="224">
        <f>'2-ORÇAMENTO'!NJH44</f>
        <v>0</v>
      </c>
      <c r="NJG44" s="225">
        <f>'2-ORÇAMENTO'!NJG44</f>
        <v>0</v>
      </c>
      <c r="NJH44" s="224">
        <f>'2-ORÇAMENTO'!NJJ44</f>
        <v>0</v>
      </c>
      <c r="NJI44" s="225">
        <f>'2-ORÇAMENTO'!NJI44</f>
        <v>0</v>
      </c>
      <c r="NJJ44" s="224">
        <f>'2-ORÇAMENTO'!NJL44</f>
        <v>0</v>
      </c>
      <c r="NJK44" s="225">
        <f>'2-ORÇAMENTO'!NJK44</f>
        <v>0</v>
      </c>
      <c r="NJL44" s="224">
        <f>'2-ORÇAMENTO'!NJN44</f>
        <v>0</v>
      </c>
      <c r="NJM44" s="225">
        <f>'2-ORÇAMENTO'!NJM44</f>
        <v>0</v>
      </c>
      <c r="NJN44" s="224">
        <f>'2-ORÇAMENTO'!NJP44</f>
        <v>0</v>
      </c>
      <c r="NJO44" s="225">
        <f>'2-ORÇAMENTO'!NJO44</f>
        <v>0</v>
      </c>
      <c r="NJP44" s="224">
        <f>'2-ORÇAMENTO'!NJR44</f>
        <v>0</v>
      </c>
      <c r="NJQ44" s="225">
        <f>'2-ORÇAMENTO'!NJQ44</f>
        <v>0</v>
      </c>
      <c r="NJR44" s="224">
        <f>'2-ORÇAMENTO'!NJT44</f>
        <v>0</v>
      </c>
      <c r="NJS44" s="225">
        <f>'2-ORÇAMENTO'!NJS44</f>
        <v>0</v>
      </c>
      <c r="NJT44" s="224">
        <f>'2-ORÇAMENTO'!NJV44</f>
        <v>0</v>
      </c>
      <c r="NJU44" s="225">
        <f>'2-ORÇAMENTO'!NJU44</f>
        <v>0</v>
      </c>
      <c r="NJV44" s="224">
        <f>'2-ORÇAMENTO'!NJX44</f>
        <v>0</v>
      </c>
      <c r="NJW44" s="225">
        <f>'2-ORÇAMENTO'!NJW44</f>
        <v>0</v>
      </c>
      <c r="NJX44" s="224">
        <f>'2-ORÇAMENTO'!NJZ44</f>
        <v>0</v>
      </c>
      <c r="NJY44" s="225">
        <f>'2-ORÇAMENTO'!NJY44</f>
        <v>0</v>
      </c>
      <c r="NJZ44" s="224">
        <f>'2-ORÇAMENTO'!NKB44</f>
        <v>0</v>
      </c>
      <c r="NKA44" s="225">
        <f>'2-ORÇAMENTO'!NKA44</f>
        <v>0</v>
      </c>
      <c r="NKB44" s="224">
        <f>'2-ORÇAMENTO'!NKD44</f>
        <v>0</v>
      </c>
      <c r="NKC44" s="225">
        <f>'2-ORÇAMENTO'!NKC44</f>
        <v>0</v>
      </c>
      <c r="NKD44" s="224">
        <f>'2-ORÇAMENTO'!NKF44</f>
        <v>0</v>
      </c>
      <c r="NKE44" s="225">
        <f>'2-ORÇAMENTO'!NKE44</f>
        <v>0</v>
      </c>
      <c r="NKF44" s="224">
        <f>'2-ORÇAMENTO'!NKH44</f>
        <v>0</v>
      </c>
      <c r="NKG44" s="225">
        <f>'2-ORÇAMENTO'!NKG44</f>
        <v>0</v>
      </c>
      <c r="NKH44" s="224">
        <f>'2-ORÇAMENTO'!NKJ44</f>
        <v>0</v>
      </c>
      <c r="NKI44" s="225">
        <f>'2-ORÇAMENTO'!NKI44</f>
        <v>0</v>
      </c>
      <c r="NKJ44" s="224">
        <f>'2-ORÇAMENTO'!NKL44</f>
        <v>0</v>
      </c>
      <c r="NKK44" s="225">
        <f>'2-ORÇAMENTO'!NKK44</f>
        <v>0</v>
      </c>
      <c r="NKL44" s="224">
        <f>'2-ORÇAMENTO'!NKN44</f>
        <v>0</v>
      </c>
      <c r="NKM44" s="225">
        <f>'2-ORÇAMENTO'!NKM44</f>
        <v>0</v>
      </c>
      <c r="NKN44" s="224">
        <f>'2-ORÇAMENTO'!NKP44</f>
        <v>0</v>
      </c>
      <c r="NKO44" s="225">
        <f>'2-ORÇAMENTO'!NKO44</f>
        <v>0</v>
      </c>
      <c r="NKP44" s="224">
        <f>'2-ORÇAMENTO'!NKR44</f>
        <v>0</v>
      </c>
      <c r="NKQ44" s="225">
        <f>'2-ORÇAMENTO'!NKQ44</f>
        <v>0</v>
      </c>
      <c r="NKR44" s="224">
        <f>'2-ORÇAMENTO'!NKT44</f>
        <v>0</v>
      </c>
      <c r="NKS44" s="225">
        <f>'2-ORÇAMENTO'!NKS44</f>
        <v>0</v>
      </c>
      <c r="NKT44" s="224">
        <f>'2-ORÇAMENTO'!NKV44</f>
        <v>0</v>
      </c>
      <c r="NKU44" s="225">
        <f>'2-ORÇAMENTO'!NKU44</f>
        <v>0</v>
      </c>
      <c r="NKV44" s="224">
        <f>'2-ORÇAMENTO'!NKX44</f>
        <v>0</v>
      </c>
      <c r="NKW44" s="225">
        <f>'2-ORÇAMENTO'!NKW44</f>
        <v>0</v>
      </c>
      <c r="NKX44" s="224">
        <f>'2-ORÇAMENTO'!NKZ44</f>
        <v>0</v>
      </c>
      <c r="NKY44" s="225">
        <f>'2-ORÇAMENTO'!NKY44</f>
        <v>0</v>
      </c>
      <c r="NKZ44" s="224">
        <f>'2-ORÇAMENTO'!NLB44</f>
        <v>0</v>
      </c>
      <c r="NLA44" s="225">
        <f>'2-ORÇAMENTO'!NLA44</f>
        <v>0</v>
      </c>
      <c r="NLB44" s="224">
        <f>'2-ORÇAMENTO'!NLD44</f>
        <v>0</v>
      </c>
      <c r="NLC44" s="225">
        <f>'2-ORÇAMENTO'!NLC44</f>
        <v>0</v>
      </c>
      <c r="NLD44" s="224">
        <f>'2-ORÇAMENTO'!NLF44</f>
        <v>0</v>
      </c>
      <c r="NLE44" s="225">
        <f>'2-ORÇAMENTO'!NLE44</f>
        <v>0</v>
      </c>
      <c r="NLF44" s="224">
        <f>'2-ORÇAMENTO'!NLH44</f>
        <v>0</v>
      </c>
      <c r="NLG44" s="225">
        <f>'2-ORÇAMENTO'!NLG44</f>
        <v>0</v>
      </c>
      <c r="NLH44" s="224">
        <f>'2-ORÇAMENTO'!NLJ44</f>
        <v>0</v>
      </c>
      <c r="NLI44" s="225">
        <f>'2-ORÇAMENTO'!NLI44</f>
        <v>0</v>
      </c>
      <c r="NLJ44" s="224">
        <f>'2-ORÇAMENTO'!NLL44</f>
        <v>0</v>
      </c>
      <c r="NLK44" s="225">
        <f>'2-ORÇAMENTO'!NLK44</f>
        <v>0</v>
      </c>
      <c r="NLL44" s="224">
        <f>'2-ORÇAMENTO'!NLN44</f>
        <v>0</v>
      </c>
      <c r="NLM44" s="225">
        <f>'2-ORÇAMENTO'!NLM44</f>
        <v>0</v>
      </c>
      <c r="NLN44" s="224">
        <f>'2-ORÇAMENTO'!NLP44</f>
        <v>0</v>
      </c>
      <c r="NLO44" s="225">
        <f>'2-ORÇAMENTO'!NLO44</f>
        <v>0</v>
      </c>
      <c r="NLP44" s="224">
        <f>'2-ORÇAMENTO'!NLR44</f>
        <v>0</v>
      </c>
      <c r="NLQ44" s="225">
        <f>'2-ORÇAMENTO'!NLQ44</f>
        <v>0</v>
      </c>
      <c r="NLR44" s="224">
        <f>'2-ORÇAMENTO'!NLT44</f>
        <v>0</v>
      </c>
      <c r="NLS44" s="225">
        <f>'2-ORÇAMENTO'!NLS44</f>
        <v>0</v>
      </c>
      <c r="NLT44" s="224">
        <f>'2-ORÇAMENTO'!NLV44</f>
        <v>0</v>
      </c>
      <c r="NLU44" s="225">
        <f>'2-ORÇAMENTO'!NLU44</f>
        <v>0</v>
      </c>
      <c r="NLV44" s="224">
        <f>'2-ORÇAMENTO'!NLX44</f>
        <v>0</v>
      </c>
      <c r="NLW44" s="225">
        <f>'2-ORÇAMENTO'!NLW44</f>
        <v>0</v>
      </c>
      <c r="NLX44" s="224">
        <f>'2-ORÇAMENTO'!NLZ44</f>
        <v>0</v>
      </c>
      <c r="NLY44" s="225">
        <f>'2-ORÇAMENTO'!NLY44</f>
        <v>0</v>
      </c>
      <c r="NLZ44" s="224">
        <f>'2-ORÇAMENTO'!NMB44</f>
        <v>0</v>
      </c>
      <c r="NMA44" s="225">
        <f>'2-ORÇAMENTO'!NMA44</f>
        <v>0</v>
      </c>
      <c r="NMB44" s="224">
        <f>'2-ORÇAMENTO'!NMD44</f>
        <v>0</v>
      </c>
      <c r="NMC44" s="225">
        <f>'2-ORÇAMENTO'!NMC44</f>
        <v>0</v>
      </c>
      <c r="NMD44" s="224">
        <f>'2-ORÇAMENTO'!NMF44</f>
        <v>0</v>
      </c>
      <c r="NME44" s="225">
        <f>'2-ORÇAMENTO'!NME44</f>
        <v>0</v>
      </c>
      <c r="NMF44" s="224">
        <f>'2-ORÇAMENTO'!NMH44</f>
        <v>0</v>
      </c>
      <c r="NMG44" s="225">
        <f>'2-ORÇAMENTO'!NMG44</f>
        <v>0</v>
      </c>
      <c r="NMH44" s="224">
        <f>'2-ORÇAMENTO'!NMJ44</f>
        <v>0</v>
      </c>
      <c r="NMI44" s="225">
        <f>'2-ORÇAMENTO'!NMI44</f>
        <v>0</v>
      </c>
      <c r="NMJ44" s="224">
        <f>'2-ORÇAMENTO'!NML44</f>
        <v>0</v>
      </c>
      <c r="NMK44" s="225">
        <f>'2-ORÇAMENTO'!NMK44</f>
        <v>0</v>
      </c>
      <c r="NML44" s="224">
        <f>'2-ORÇAMENTO'!NMN44</f>
        <v>0</v>
      </c>
      <c r="NMM44" s="225">
        <f>'2-ORÇAMENTO'!NMM44</f>
        <v>0</v>
      </c>
      <c r="NMN44" s="224">
        <f>'2-ORÇAMENTO'!NMP44</f>
        <v>0</v>
      </c>
      <c r="NMO44" s="225">
        <f>'2-ORÇAMENTO'!NMO44</f>
        <v>0</v>
      </c>
      <c r="NMP44" s="224">
        <f>'2-ORÇAMENTO'!NMR44</f>
        <v>0</v>
      </c>
      <c r="NMQ44" s="225">
        <f>'2-ORÇAMENTO'!NMQ44</f>
        <v>0</v>
      </c>
      <c r="NMR44" s="224">
        <f>'2-ORÇAMENTO'!NMT44</f>
        <v>0</v>
      </c>
      <c r="NMS44" s="225">
        <f>'2-ORÇAMENTO'!NMS44</f>
        <v>0</v>
      </c>
      <c r="NMT44" s="224">
        <f>'2-ORÇAMENTO'!NMV44</f>
        <v>0</v>
      </c>
      <c r="NMU44" s="225">
        <f>'2-ORÇAMENTO'!NMU44</f>
        <v>0</v>
      </c>
      <c r="NMV44" s="224">
        <f>'2-ORÇAMENTO'!NMX44</f>
        <v>0</v>
      </c>
      <c r="NMW44" s="225">
        <f>'2-ORÇAMENTO'!NMW44</f>
        <v>0</v>
      </c>
      <c r="NMX44" s="224">
        <f>'2-ORÇAMENTO'!NMZ44</f>
        <v>0</v>
      </c>
      <c r="NMY44" s="225">
        <f>'2-ORÇAMENTO'!NMY44</f>
        <v>0</v>
      </c>
      <c r="NMZ44" s="224">
        <f>'2-ORÇAMENTO'!NNB44</f>
        <v>0</v>
      </c>
      <c r="NNA44" s="225">
        <f>'2-ORÇAMENTO'!NNA44</f>
        <v>0</v>
      </c>
      <c r="NNB44" s="224">
        <f>'2-ORÇAMENTO'!NND44</f>
        <v>0</v>
      </c>
      <c r="NNC44" s="225">
        <f>'2-ORÇAMENTO'!NNC44</f>
        <v>0</v>
      </c>
      <c r="NND44" s="224">
        <f>'2-ORÇAMENTO'!NNF44</f>
        <v>0</v>
      </c>
      <c r="NNE44" s="225">
        <f>'2-ORÇAMENTO'!NNE44</f>
        <v>0</v>
      </c>
      <c r="NNF44" s="224">
        <f>'2-ORÇAMENTO'!NNH44</f>
        <v>0</v>
      </c>
      <c r="NNG44" s="225">
        <f>'2-ORÇAMENTO'!NNG44</f>
        <v>0</v>
      </c>
      <c r="NNH44" s="224">
        <f>'2-ORÇAMENTO'!NNJ44</f>
        <v>0</v>
      </c>
      <c r="NNI44" s="225">
        <f>'2-ORÇAMENTO'!NNI44</f>
        <v>0</v>
      </c>
      <c r="NNJ44" s="224">
        <f>'2-ORÇAMENTO'!NNL44</f>
        <v>0</v>
      </c>
      <c r="NNK44" s="225">
        <f>'2-ORÇAMENTO'!NNK44</f>
        <v>0</v>
      </c>
      <c r="NNL44" s="224">
        <f>'2-ORÇAMENTO'!NNN44</f>
        <v>0</v>
      </c>
      <c r="NNM44" s="225">
        <f>'2-ORÇAMENTO'!NNM44</f>
        <v>0</v>
      </c>
      <c r="NNN44" s="224">
        <f>'2-ORÇAMENTO'!NNP44</f>
        <v>0</v>
      </c>
      <c r="NNO44" s="225">
        <f>'2-ORÇAMENTO'!NNO44</f>
        <v>0</v>
      </c>
      <c r="NNP44" s="224">
        <f>'2-ORÇAMENTO'!NNR44</f>
        <v>0</v>
      </c>
      <c r="NNQ44" s="225">
        <f>'2-ORÇAMENTO'!NNQ44</f>
        <v>0</v>
      </c>
      <c r="NNR44" s="224">
        <f>'2-ORÇAMENTO'!NNT44</f>
        <v>0</v>
      </c>
      <c r="NNS44" s="225">
        <f>'2-ORÇAMENTO'!NNS44</f>
        <v>0</v>
      </c>
      <c r="NNT44" s="224">
        <f>'2-ORÇAMENTO'!NNV44</f>
        <v>0</v>
      </c>
      <c r="NNU44" s="225">
        <f>'2-ORÇAMENTO'!NNU44</f>
        <v>0</v>
      </c>
      <c r="NNV44" s="224">
        <f>'2-ORÇAMENTO'!NNX44</f>
        <v>0</v>
      </c>
      <c r="NNW44" s="225">
        <f>'2-ORÇAMENTO'!NNW44</f>
        <v>0</v>
      </c>
      <c r="NNX44" s="224">
        <f>'2-ORÇAMENTO'!NNZ44</f>
        <v>0</v>
      </c>
      <c r="NNY44" s="225">
        <f>'2-ORÇAMENTO'!NNY44</f>
        <v>0</v>
      </c>
      <c r="NNZ44" s="224">
        <f>'2-ORÇAMENTO'!NOB44</f>
        <v>0</v>
      </c>
      <c r="NOA44" s="225">
        <f>'2-ORÇAMENTO'!NOA44</f>
        <v>0</v>
      </c>
      <c r="NOB44" s="224">
        <f>'2-ORÇAMENTO'!NOD44</f>
        <v>0</v>
      </c>
      <c r="NOC44" s="225">
        <f>'2-ORÇAMENTO'!NOC44</f>
        <v>0</v>
      </c>
      <c r="NOD44" s="224">
        <f>'2-ORÇAMENTO'!NOF44</f>
        <v>0</v>
      </c>
      <c r="NOE44" s="225">
        <f>'2-ORÇAMENTO'!NOE44</f>
        <v>0</v>
      </c>
      <c r="NOF44" s="224">
        <f>'2-ORÇAMENTO'!NOH44</f>
        <v>0</v>
      </c>
      <c r="NOG44" s="225">
        <f>'2-ORÇAMENTO'!NOG44</f>
        <v>0</v>
      </c>
      <c r="NOH44" s="224">
        <f>'2-ORÇAMENTO'!NOJ44</f>
        <v>0</v>
      </c>
      <c r="NOI44" s="225">
        <f>'2-ORÇAMENTO'!NOI44</f>
        <v>0</v>
      </c>
      <c r="NOJ44" s="224">
        <f>'2-ORÇAMENTO'!NOL44</f>
        <v>0</v>
      </c>
      <c r="NOK44" s="225">
        <f>'2-ORÇAMENTO'!NOK44</f>
        <v>0</v>
      </c>
      <c r="NOL44" s="224">
        <f>'2-ORÇAMENTO'!NON44</f>
        <v>0</v>
      </c>
      <c r="NOM44" s="225">
        <f>'2-ORÇAMENTO'!NOM44</f>
        <v>0</v>
      </c>
      <c r="NON44" s="224">
        <f>'2-ORÇAMENTO'!NOP44</f>
        <v>0</v>
      </c>
      <c r="NOO44" s="225">
        <f>'2-ORÇAMENTO'!NOO44</f>
        <v>0</v>
      </c>
      <c r="NOP44" s="224">
        <f>'2-ORÇAMENTO'!NOR44</f>
        <v>0</v>
      </c>
      <c r="NOQ44" s="225">
        <f>'2-ORÇAMENTO'!NOQ44</f>
        <v>0</v>
      </c>
      <c r="NOR44" s="224">
        <f>'2-ORÇAMENTO'!NOT44</f>
        <v>0</v>
      </c>
      <c r="NOS44" s="225">
        <f>'2-ORÇAMENTO'!NOS44</f>
        <v>0</v>
      </c>
      <c r="NOT44" s="224">
        <f>'2-ORÇAMENTO'!NOV44</f>
        <v>0</v>
      </c>
      <c r="NOU44" s="225">
        <f>'2-ORÇAMENTO'!NOU44</f>
        <v>0</v>
      </c>
      <c r="NOV44" s="224">
        <f>'2-ORÇAMENTO'!NOX44</f>
        <v>0</v>
      </c>
      <c r="NOW44" s="225">
        <f>'2-ORÇAMENTO'!NOW44</f>
        <v>0</v>
      </c>
      <c r="NOX44" s="224">
        <f>'2-ORÇAMENTO'!NOZ44</f>
        <v>0</v>
      </c>
      <c r="NOY44" s="225">
        <f>'2-ORÇAMENTO'!NOY44</f>
        <v>0</v>
      </c>
      <c r="NOZ44" s="224">
        <f>'2-ORÇAMENTO'!NPB44</f>
        <v>0</v>
      </c>
      <c r="NPA44" s="225">
        <f>'2-ORÇAMENTO'!NPA44</f>
        <v>0</v>
      </c>
      <c r="NPB44" s="224">
        <f>'2-ORÇAMENTO'!NPD44</f>
        <v>0</v>
      </c>
      <c r="NPC44" s="225">
        <f>'2-ORÇAMENTO'!NPC44</f>
        <v>0</v>
      </c>
      <c r="NPD44" s="224">
        <f>'2-ORÇAMENTO'!NPF44</f>
        <v>0</v>
      </c>
      <c r="NPE44" s="225">
        <f>'2-ORÇAMENTO'!NPE44</f>
        <v>0</v>
      </c>
      <c r="NPF44" s="224">
        <f>'2-ORÇAMENTO'!NPH44</f>
        <v>0</v>
      </c>
      <c r="NPG44" s="225">
        <f>'2-ORÇAMENTO'!NPG44</f>
        <v>0</v>
      </c>
      <c r="NPH44" s="224">
        <f>'2-ORÇAMENTO'!NPJ44</f>
        <v>0</v>
      </c>
      <c r="NPI44" s="225">
        <f>'2-ORÇAMENTO'!NPI44</f>
        <v>0</v>
      </c>
      <c r="NPJ44" s="224">
        <f>'2-ORÇAMENTO'!NPL44</f>
        <v>0</v>
      </c>
      <c r="NPK44" s="225">
        <f>'2-ORÇAMENTO'!NPK44</f>
        <v>0</v>
      </c>
      <c r="NPL44" s="224">
        <f>'2-ORÇAMENTO'!NPN44</f>
        <v>0</v>
      </c>
      <c r="NPM44" s="225">
        <f>'2-ORÇAMENTO'!NPM44</f>
        <v>0</v>
      </c>
      <c r="NPN44" s="224">
        <f>'2-ORÇAMENTO'!NPP44</f>
        <v>0</v>
      </c>
      <c r="NPO44" s="225">
        <f>'2-ORÇAMENTO'!NPO44</f>
        <v>0</v>
      </c>
      <c r="NPP44" s="224">
        <f>'2-ORÇAMENTO'!NPR44</f>
        <v>0</v>
      </c>
      <c r="NPQ44" s="225">
        <f>'2-ORÇAMENTO'!NPQ44</f>
        <v>0</v>
      </c>
      <c r="NPR44" s="224">
        <f>'2-ORÇAMENTO'!NPT44</f>
        <v>0</v>
      </c>
      <c r="NPS44" s="225">
        <f>'2-ORÇAMENTO'!NPS44</f>
        <v>0</v>
      </c>
      <c r="NPT44" s="224">
        <f>'2-ORÇAMENTO'!NPV44</f>
        <v>0</v>
      </c>
      <c r="NPU44" s="225">
        <f>'2-ORÇAMENTO'!NPU44</f>
        <v>0</v>
      </c>
      <c r="NPV44" s="224">
        <f>'2-ORÇAMENTO'!NPX44</f>
        <v>0</v>
      </c>
      <c r="NPW44" s="225">
        <f>'2-ORÇAMENTO'!NPW44</f>
        <v>0</v>
      </c>
      <c r="NPX44" s="224">
        <f>'2-ORÇAMENTO'!NPZ44</f>
        <v>0</v>
      </c>
      <c r="NPY44" s="225">
        <f>'2-ORÇAMENTO'!NPY44</f>
        <v>0</v>
      </c>
      <c r="NPZ44" s="224">
        <f>'2-ORÇAMENTO'!NQB44</f>
        <v>0</v>
      </c>
      <c r="NQA44" s="225">
        <f>'2-ORÇAMENTO'!NQA44</f>
        <v>0</v>
      </c>
      <c r="NQB44" s="224">
        <f>'2-ORÇAMENTO'!NQD44</f>
        <v>0</v>
      </c>
      <c r="NQC44" s="225">
        <f>'2-ORÇAMENTO'!NQC44</f>
        <v>0</v>
      </c>
      <c r="NQD44" s="224">
        <f>'2-ORÇAMENTO'!NQF44</f>
        <v>0</v>
      </c>
      <c r="NQE44" s="225">
        <f>'2-ORÇAMENTO'!NQE44</f>
        <v>0</v>
      </c>
      <c r="NQF44" s="224">
        <f>'2-ORÇAMENTO'!NQH44</f>
        <v>0</v>
      </c>
      <c r="NQG44" s="225">
        <f>'2-ORÇAMENTO'!NQG44</f>
        <v>0</v>
      </c>
      <c r="NQH44" s="224">
        <f>'2-ORÇAMENTO'!NQJ44</f>
        <v>0</v>
      </c>
      <c r="NQI44" s="225">
        <f>'2-ORÇAMENTO'!NQI44</f>
        <v>0</v>
      </c>
      <c r="NQJ44" s="224">
        <f>'2-ORÇAMENTO'!NQL44</f>
        <v>0</v>
      </c>
      <c r="NQK44" s="225">
        <f>'2-ORÇAMENTO'!NQK44</f>
        <v>0</v>
      </c>
      <c r="NQL44" s="224">
        <f>'2-ORÇAMENTO'!NQN44</f>
        <v>0</v>
      </c>
      <c r="NQM44" s="225">
        <f>'2-ORÇAMENTO'!NQM44</f>
        <v>0</v>
      </c>
      <c r="NQN44" s="224">
        <f>'2-ORÇAMENTO'!NQP44</f>
        <v>0</v>
      </c>
      <c r="NQO44" s="225">
        <f>'2-ORÇAMENTO'!NQO44</f>
        <v>0</v>
      </c>
      <c r="NQP44" s="224">
        <f>'2-ORÇAMENTO'!NQR44</f>
        <v>0</v>
      </c>
      <c r="NQQ44" s="225">
        <f>'2-ORÇAMENTO'!NQQ44</f>
        <v>0</v>
      </c>
      <c r="NQR44" s="224">
        <f>'2-ORÇAMENTO'!NQT44</f>
        <v>0</v>
      </c>
      <c r="NQS44" s="225">
        <f>'2-ORÇAMENTO'!NQS44</f>
        <v>0</v>
      </c>
      <c r="NQT44" s="224">
        <f>'2-ORÇAMENTO'!NQV44</f>
        <v>0</v>
      </c>
      <c r="NQU44" s="225">
        <f>'2-ORÇAMENTO'!NQU44</f>
        <v>0</v>
      </c>
      <c r="NQV44" s="224">
        <f>'2-ORÇAMENTO'!NQX44</f>
        <v>0</v>
      </c>
      <c r="NQW44" s="225">
        <f>'2-ORÇAMENTO'!NQW44</f>
        <v>0</v>
      </c>
      <c r="NQX44" s="224">
        <f>'2-ORÇAMENTO'!NQZ44</f>
        <v>0</v>
      </c>
      <c r="NQY44" s="225">
        <f>'2-ORÇAMENTO'!NQY44</f>
        <v>0</v>
      </c>
      <c r="NQZ44" s="224">
        <f>'2-ORÇAMENTO'!NRB44</f>
        <v>0</v>
      </c>
      <c r="NRA44" s="225">
        <f>'2-ORÇAMENTO'!NRA44</f>
        <v>0</v>
      </c>
      <c r="NRB44" s="224">
        <f>'2-ORÇAMENTO'!NRD44</f>
        <v>0</v>
      </c>
      <c r="NRC44" s="225">
        <f>'2-ORÇAMENTO'!NRC44</f>
        <v>0</v>
      </c>
      <c r="NRD44" s="224">
        <f>'2-ORÇAMENTO'!NRF44</f>
        <v>0</v>
      </c>
      <c r="NRE44" s="225">
        <f>'2-ORÇAMENTO'!NRE44</f>
        <v>0</v>
      </c>
      <c r="NRF44" s="224">
        <f>'2-ORÇAMENTO'!NRH44</f>
        <v>0</v>
      </c>
      <c r="NRG44" s="225">
        <f>'2-ORÇAMENTO'!NRG44</f>
        <v>0</v>
      </c>
      <c r="NRH44" s="224">
        <f>'2-ORÇAMENTO'!NRJ44</f>
        <v>0</v>
      </c>
      <c r="NRI44" s="225">
        <f>'2-ORÇAMENTO'!NRI44</f>
        <v>0</v>
      </c>
      <c r="NRJ44" s="224">
        <f>'2-ORÇAMENTO'!NRL44</f>
        <v>0</v>
      </c>
      <c r="NRK44" s="225">
        <f>'2-ORÇAMENTO'!NRK44</f>
        <v>0</v>
      </c>
      <c r="NRL44" s="224">
        <f>'2-ORÇAMENTO'!NRN44</f>
        <v>0</v>
      </c>
      <c r="NRM44" s="225">
        <f>'2-ORÇAMENTO'!NRM44</f>
        <v>0</v>
      </c>
      <c r="NRN44" s="224">
        <f>'2-ORÇAMENTO'!NRP44</f>
        <v>0</v>
      </c>
      <c r="NRO44" s="225">
        <f>'2-ORÇAMENTO'!NRO44</f>
        <v>0</v>
      </c>
      <c r="NRP44" s="224">
        <f>'2-ORÇAMENTO'!NRR44</f>
        <v>0</v>
      </c>
      <c r="NRQ44" s="225">
        <f>'2-ORÇAMENTO'!NRQ44</f>
        <v>0</v>
      </c>
      <c r="NRR44" s="224">
        <f>'2-ORÇAMENTO'!NRT44</f>
        <v>0</v>
      </c>
      <c r="NRS44" s="225">
        <f>'2-ORÇAMENTO'!NRS44</f>
        <v>0</v>
      </c>
      <c r="NRT44" s="224">
        <f>'2-ORÇAMENTO'!NRV44</f>
        <v>0</v>
      </c>
      <c r="NRU44" s="225">
        <f>'2-ORÇAMENTO'!NRU44</f>
        <v>0</v>
      </c>
      <c r="NRV44" s="224">
        <f>'2-ORÇAMENTO'!NRX44</f>
        <v>0</v>
      </c>
      <c r="NRW44" s="225">
        <f>'2-ORÇAMENTO'!NRW44</f>
        <v>0</v>
      </c>
      <c r="NRX44" s="224">
        <f>'2-ORÇAMENTO'!NRZ44</f>
        <v>0</v>
      </c>
      <c r="NRY44" s="225">
        <f>'2-ORÇAMENTO'!NRY44</f>
        <v>0</v>
      </c>
      <c r="NRZ44" s="224">
        <f>'2-ORÇAMENTO'!NSB44</f>
        <v>0</v>
      </c>
      <c r="NSA44" s="225">
        <f>'2-ORÇAMENTO'!NSA44</f>
        <v>0</v>
      </c>
      <c r="NSB44" s="224">
        <f>'2-ORÇAMENTO'!NSD44</f>
        <v>0</v>
      </c>
      <c r="NSC44" s="225">
        <f>'2-ORÇAMENTO'!NSC44</f>
        <v>0</v>
      </c>
      <c r="NSD44" s="224">
        <f>'2-ORÇAMENTO'!NSF44</f>
        <v>0</v>
      </c>
      <c r="NSE44" s="225">
        <f>'2-ORÇAMENTO'!NSE44</f>
        <v>0</v>
      </c>
      <c r="NSF44" s="224">
        <f>'2-ORÇAMENTO'!NSH44</f>
        <v>0</v>
      </c>
      <c r="NSG44" s="225">
        <f>'2-ORÇAMENTO'!NSG44</f>
        <v>0</v>
      </c>
      <c r="NSH44" s="224">
        <f>'2-ORÇAMENTO'!NSJ44</f>
        <v>0</v>
      </c>
      <c r="NSI44" s="225">
        <f>'2-ORÇAMENTO'!NSI44</f>
        <v>0</v>
      </c>
      <c r="NSJ44" s="224">
        <f>'2-ORÇAMENTO'!NSL44</f>
        <v>0</v>
      </c>
      <c r="NSK44" s="225">
        <f>'2-ORÇAMENTO'!NSK44</f>
        <v>0</v>
      </c>
      <c r="NSL44" s="224">
        <f>'2-ORÇAMENTO'!NSN44</f>
        <v>0</v>
      </c>
      <c r="NSM44" s="225">
        <f>'2-ORÇAMENTO'!NSM44</f>
        <v>0</v>
      </c>
      <c r="NSN44" s="224">
        <f>'2-ORÇAMENTO'!NSP44</f>
        <v>0</v>
      </c>
      <c r="NSO44" s="225">
        <f>'2-ORÇAMENTO'!NSO44</f>
        <v>0</v>
      </c>
      <c r="NSP44" s="224">
        <f>'2-ORÇAMENTO'!NSR44</f>
        <v>0</v>
      </c>
      <c r="NSQ44" s="225">
        <f>'2-ORÇAMENTO'!NSQ44</f>
        <v>0</v>
      </c>
      <c r="NSR44" s="224">
        <f>'2-ORÇAMENTO'!NST44</f>
        <v>0</v>
      </c>
      <c r="NSS44" s="225">
        <f>'2-ORÇAMENTO'!NSS44</f>
        <v>0</v>
      </c>
      <c r="NST44" s="224">
        <f>'2-ORÇAMENTO'!NSV44</f>
        <v>0</v>
      </c>
      <c r="NSU44" s="225">
        <f>'2-ORÇAMENTO'!NSU44</f>
        <v>0</v>
      </c>
      <c r="NSV44" s="224">
        <f>'2-ORÇAMENTO'!NSX44</f>
        <v>0</v>
      </c>
      <c r="NSW44" s="225">
        <f>'2-ORÇAMENTO'!NSW44</f>
        <v>0</v>
      </c>
      <c r="NSX44" s="224">
        <f>'2-ORÇAMENTO'!NSZ44</f>
        <v>0</v>
      </c>
      <c r="NSY44" s="225">
        <f>'2-ORÇAMENTO'!NSY44</f>
        <v>0</v>
      </c>
      <c r="NSZ44" s="224">
        <f>'2-ORÇAMENTO'!NTB44</f>
        <v>0</v>
      </c>
      <c r="NTA44" s="225">
        <f>'2-ORÇAMENTO'!NTA44</f>
        <v>0</v>
      </c>
      <c r="NTB44" s="224">
        <f>'2-ORÇAMENTO'!NTD44</f>
        <v>0</v>
      </c>
      <c r="NTC44" s="225">
        <f>'2-ORÇAMENTO'!NTC44</f>
        <v>0</v>
      </c>
      <c r="NTD44" s="224">
        <f>'2-ORÇAMENTO'!NTF44</f>
        <v>0</v>
      </c>
      <c r="NTE44" s="225">
        <f>'2-ORÇAMENTO'!NTE44</f>
        <v>0</v>
      </c>
      <c r="NTF44" s="224">
        <f>'2-ORÇAMENTO'!NTH44</f>
        <v>0</v>
      </c>
      <c r="NTG44" s="225">
        <f>'2-ORÇAMENTO'!NTG44</f>
        <v>0</v>
      </c>
      <c r="NTH44" s="224">
        <f>'2-ORÇAMENTO'!NTJ44</f>
        <v>0</v>
      </c>
      <c r="NTI44" s="225">
        <f>'2-ORÇAMENTO'!NTI44</f>
        <v>0</v>
      </c>
      <c r="NTJ44" s="224">
        <f>'2-ORÇAMENTO'!NTL44</f>
        <v>0</v>
      </c>
      <c r="NTK44" s="225">
        <f>'2-ORÇAMENTO'!NTK44</f>
        <v>0</v>
      </c>
      <c r="NTL44" s="224">
        <f>'2-ORÇAMENTO'!NTN44</f>
        <v>0</v>
      </c>
      <c r="NTM44" s="225">
        <f>'2-ORÇAMENTO'!NTM44</f>
        <v>0</v>
      </c>
      <c r="NTN44" s="224">
        <f>'2-ORÇAMENTO'!NTP44</f>
        <v>0</v>
      </c>
      <c r="NTO44" s="225">
        <f>'2-ORÇAMENTO'!NTO44</f>
        <v>0</v>
      </c>
      <c r="NTP44" s="224">
        <f>'2-ORÇAMENTO'!NTR44</f>
        <v>0</v>
      </c>
      <c r="NTQ44" s="225">
        <f>'2-ORÇAMENTO'!NTQ44</f>
        <v>0</v>
      </c>
      <c r="NTR44" s="224">
        <f>'2-ORÇAMENTO'!NTT44</f>
        <v>0</v>
      </c>
      <c r="NTS44" s="225">
        <f>'2-ORÇAMENTO'!NTS44</f>
        <v>0</v>
      </c>
      <c r="NTT44" s="224">
        <f>'2-ORÇAMENTO'!NTV44</f>
        <v>0</v>
      </c>
      <c r="NTU44" s="225">
        <f>'2-ORÇAMENTO'!NTU44</f>
        <v>0</v>
      </c>
      <c r="NTV44" s="224">
        <f>'2-ORÇAMENTO'!NTX44</f>
        <v>0</v>
      </c>
      <c r="NTW44" s="225">
        <f>'2-ORÇAMENTO'!NTW44</f>
        <v>0</v>
      </c>
      <c r="NTX44" s="224">
        <f>'2-ORÇAMENTO'!NTZ44</f>
        <v>0</v>
      </c>
      <c r="NTY44" s="225">
        <f>'2-ORÇAMENTO'!NTY44</f>
        <v>0</v>
      </c>
      <c r="NTZ44" s="224">
        <f>'2-ORÇAMENTO'!NUB44</f>
        <v>0</v>
      </c>
      <c r="NUA44" s="225">
        <f>'2-ORÇAMENTO'!NUA44</f>
        <v>0</v>
      </c>
      <c r="NUB44" s="224">
        <f>'2-ORÇAMENTO'!NUD44</f>
        <v>0</v>
      </c>
      <c r="NUC44" s="225">
        <f>'2-ORÇAMENTO'!NUC44</f>
        <v>0</v>
      </c>
      <c r="NUD44" s="224">
        <f>'2-ORÇAMENTO'!NUF44</f>
        <v>0</v>
      </c>
      <c r="NUE44" s="225">
        <f>'2-ORÇAMENTO'!NUE44</f>
        <v>0</v>
      </c>
      <c r="NUF44" s="224">
        <f>'2-ORÇAMENTO'!NUH44</f>
        <v>0</v>
      </c>
      <c r="NUG44" s="225">
        <f>'2-ORÇAMENTO'!NUG44</f>
        <v>0</v>
      </c>
      <c r="NUH44" s="224">
        <f>'2-ORÇAMENTO'!NUJ44</f>
        <v>0</v>
      </c>
      <c r="NUI44" s="225">
        <f>'2-ORÇAMENTO'!NUI44</f>
        <v>0</v>
      </c>
      <c r="NUJ44" s="224">
        <f>'2-ORÇAMENTO'!NUL44</f>
        <v>0</v>
      </c>
      <c r="NUK44" s="225">
        <f>'2-ORÇAMENTO'!NUK44</f>
        <v>0</v>
      </c>
      <c r="NUL44" s="224">
        <f>'2-ORÇAMENTO'!NUN44</f>
        <v>0</v>
      </c>
      <c r="NUM44" s="225">
        <f>'2-ORÇAMENTO'!NUM44</f>
        <v>0</v>
      </c>
      <c r="NUN44" s="224">
        <f>'2-ORÇAMENTO'!NUP44</f>
        <v>0</v>
      </c>
      <c r="NUO44" s="225">
        <f>'2-ORÇAMENTO'!NUO44</f>
        <v>0</v>
      </c>
      <c r="NUP44" s="224">
        <f>'2-ORÇAMENTO'!NUR44</f>
        <v>0</v>
      </c>
      <c r="NUQ44" s="225">
        <f>'2-ORÇAMENTO'!NUQ44</f>
        <v>0</v>
      </c>
      <c r="NUR44" s="224">
        <f>'2-ORÇAMENTO'!NUT44</f>
        <v>0</v>
      </c>
      <c r="NUS44" s="225">
        <f>'2-ORÇAMENTO'!NUS44</f>
        <v>0</v>
      </c>
      <c r="NUT44" s="224">
        <f>'2-ORÇAMENTO'!NUV44</f>
        <v>0</v>
      </c>
      <c r="NUU44" s="225">
        <f>'2-ORÇAMENTO'!NUU44</f>
        <v>0</v>
      </c>
      <c r="NUV44" s="224">
        <f>'2-ORÇAMENTO'!NUX44</f>
        <v>0</v>
      </c>
      <c r="NUW44" s="225">
        <f>'2-ORÇAMENTO'!NUW44</f>
        <v>0</v>
      </c>
      <c r="NUX44" s="224">
        <f>'2-ORÇAMENTO'!NUZ44</f>
        <v>0</v>
      </c>
      <c r="NUY44" s="225">
        <f>'2-ORÇAMENTO'!NUY44</f>
        <v>0</v>
      </c>
      <c r="NUZ44" s="224">
        <f>'2-ORÇAMENTO'!NVB44</f>
        <v>0</v>
      </c>
      <c r="NVA44" s="225">
        <f>'2-ORÇAMENTO'!NVA44</f>
        <v>0</v>
      </c>
      <c r="NVB44" s="224">
        <f>'2-ORÇAMENTO'!NVD44</f>
        <v>0</v>
      </c>
      <c r="NVC44" s="225">
        <f>'2-ORÇAMENTO'!NVC44</f>
        <v>0</v>
      </c>
      <c r="NVD44" s="224">
        <f>'2-ORÇAMENTO'!NVF44</f>
        <v>0</v>
      </c>
      <c r="NVE44" s="225">
        <f>'2-ORÇAMENTO'!NVE44</f>
        <v>0</v>
      </c>
      <c r="NVF44" s="224">
        <f>'2-ORÇAMENTO'!NVH44</f>
        <v>0</v>
      </c>
      <c r="NVG44" s="225">
        <f>'2-ORÇAMENTO'!NVG44</f>
        <v>0</v>
      </c>
      <c r="NVH44" s="224">
        <f>'2-ORÇAMENTO'!NVJ44</f>
        <v>0</v>
      </c>
      <c r="NVI44" s="225">
        <f>'2-ORÇAMENTO'!NVI44</f>
        <v>0</v>
      </c>
      <c r="NVJ44" s="224">
        <f>'2-ORÇAMENTO'!NVL44</f>
        <v>0</v>
      </c>
      <c r="NVK44" s="225">
        <f>'2-ORÇAMENTO'!NVK44</f>
        <v>0</v>
      </c>
      <c r="NVL44" s="224">
        <f>'2-ORÇAMENTO'!NVN44</f>
        <v>0</v>
      </c>
      <c r="NVM44" s="225">
        <f>'2-ORÇAMENTO'!NVM44</f>
        <v>0</v>
      </c>
      <c r="NVN44" s="224">
        <f>'2-ORÇAMENTO'!NVP44</f>
        <v>0</v>
      </c>
      <c r="NVO44" s="225">
        <f>'2-ORÇAMENTO'!NVO44</f>
        <v>0</v>
      </c>
      <c r="NVP44" s="224">
        <f>'2-ORÇAMENTO'!NVR44</f>
        <v>0</v>
      </c>
      <c r="NVQ44" s="225">
        <f>'2-ORÇAMENTO'!NVQ44</f>
        <v>0</v>
      </c>
      <c r="NVR44" s="224">
        <f>'2-ORÇAMENTO'!NVT44</f>
        <v>0</v>
      </c>
      <c r="NVS44" s="225">
        <f>'2-ORÇAMENTO'!NVS44</f>
        <v>0</v>
      </c>
      <c r="NVT44" s="224">
        <f>'2-ORÇAMENTO'!NVV44</f>
        <v>0</v>
      </c>
      <c r="NVU44" s="225">
        <f>'2-ORÇAMENTO'!NVU44</f>
        <v>0</v>
      </c>
      <c r="NVV44" s="224">
        <f>'2-ORÇAMENTO'!NVX44</f>
        <v>0</v>
      </c>
      <c r="NVW44" s="225">
        <f>'2-ORÇAMENTO'!NVW44</f>
        <v>0</v>
      </c>
      <c r="NVX44" s="224">
        <f>'2-ORÇAMENTO'!NVZ44</f>
        <v>0</v>
      </c>
      <c r="NVY44" s="225">
        <f>'2-ORÇAMENTO'!NVY44</f>
        <v>0</v>
      </c>
      <c r="NVZ44" s="224">
        <f>'2-ORÇAMENTO'!NWB44</f>
        <v>0</v>
      </c>
      <c r="NWA44" s="225">
        <f>'2-ORÇAMENTO'!NWA44</f>
        <v>0</v>
      </c>
      <c r="NWB44" s="224">
        <f>'2-ORÇAMENTO'!NWD44</f>
        <v>0</v>
      </c>
      <c r="NWC44" s="225">
        <f>'2-ORÇAMENTO'!NWC44</f>
        <v>0</v>
      </c>
      <c r="NWD44" s="224">
        <f>'2-ORÇAMENTO'!NWF44</f>
        <v>0</v>
      </c>
      <c r="NWE44" s="225">
        <f>'2-ORÇAMENTO'!NWE44</f>
        <v>0</v>
      </c>
      <c r="NWF44" s="224">
        <f>'2-ORÇAMENTO'!NWH44</f>
        <v>0</v>
      </c>
      <c r="NWG44" s="225">
        <f>'2-ORÇAMENTO'!NWG44</f>
        <v>0</v>
      </c>
      <c r="NWH44" s="224">
        <f>'2-ORÇAMENTO'!NWJ44</f>
        <v>0</v>
      </c>
      <c r="NWI44" s="225">
        <f>'2-ORÇAMENTO'!NWI44</f>
        <v>0</v>
      </c>
      <c r="NWJ44" s="224">
        <f>'2-ORÇAMENTO'!NWL44</f>
        <v>0</v>
      </c>
      <c r="NWK44" s="225">
        <f>'2-ORÇAMENTO'!NWK44</f>
        <v>0</v>
      </c>
      <c r="NWL44" s="224">
        <f>'2-ORÇAMENTO'!NWN44</f>
        <v>0</v>
      </c>
      <c r="NWM44" s="225">
        <f>'2-ORÇAMENTO'!NWM44</f>
        <v>0</v>
      </c>
      <c r="NWN44" s="224">
        <f>'2-ORÇAMENTO'!NWP44</f>
        <v>0</v>
      </c>
      <c r="NWO44" s="225">
        <f>'2-ORÇAMENTO'!NWO44</f>
        <v>0</v>
      </c>
      <c r="NWP44" s="224">
        <f>'2-ORÇAMENTO'!NWR44</f>
        <v>0</v>
      </c>
      <c r="NWQ44" s="225">
        <f>'2-ORÇAMENTO'!NWQ44</f>
        <v>0</v>
      </c>
      <c r="NWR44" s="224">
        <f>'2-ORÇAMENTO'!NWT44</f>
        <v>0</v>
      </c>
      <c r="NWS44" s="225">
        <f>'2-ORÇAMENTO'!NWS44</f>
        <v>0</v>
      </c>
      <c r="NWT44" s="224">
        <f>'2-ORÇAMENTO'!NWV44</f>
        <v>0</v>
      </c>
      <c r="NWU44" s="225">
        <f>'2-ORÇAMENTO'!NWU44</f>
        <v>0</v>
      </c>
      <c r="NWV44" s="224">
        <f>'2-ORÇAMENTO'!NWX44</f>
        <v>0</v>
      </c>
      <c r="NWW44" s="225">
        <f>'2-ORÇAMENTO'!NWW44</f>
        <v>0</v>
      </c>
      <c r="NWX44" s="224">
        <f>'2-ORÇAMENTO'!NWZ44</f>
        <v>0</v>
      </c>
      <c r="NWY44" s="225">
        <f>'2-ORÇAMENTO'!NWY44</f>
        <v>0</v>
      </c>
      <c r="NWZ44" s="224">
        <f>'2-ORÇAMENTO'!NXB44</f>
        <v>0</v>
      </c>
      <c r="NXA44" s="225">
        <f>'2-ORÇAMENTO'!NXA44</f>
        <v>0</v>
      </c>
      <c r="NXB44" s="224">
        <f>'2-ORÇAMENTO'!NXD44</f>
        <v>0</v>
      </c>
      <c r="NXC44" s="225">
        <f>'2-ORÇAMENTO'!NXC44</f>
        <v>0</v>
      </c>
      <c r="NXD44" s="224">
        <f>'2-ORÇAMENTO'!NXF44</f>
        <v>0</v>
      </c>
      <c r="NXE44" s="225">
        <f>'2-ORÇAMENTO'!NXE44</f>
        <v>0</v>
      </c>
      <c r="NXF44" s="224">
        <f>'2-ORÇAMENTO'!NXH44</f>
        <v>0</v>
      </c>
      <c r="NXG44" s="225">
        <f>'2-ORÇAMENTO'!NXG44</f>
        <v>0</v>
      </c>
      <c r="NXH44" s="224">
        <f>'2-ORÇAMENTO'!NXJ44</f>
        <v>0</v>
      </c>
      <c r="NXI44" s="225">
        <f>'2-ORÇAMENTO'!NXI44</f>
        <v>0</v>
      </c>
      <c r="NXJ44" s="224">
        <f>'2-ORÇAMENTO'!NXL44</f>
        <v>0</v>
      </c>
      <c r="NXK44" s="225">
        <f>'2-ORÇAMENTO'!NXK44</f>
        <v>0</v>
      </c>
      <c r="NXL44" s="224">
        <f>'2-ORÇAMENTO'!NXN44</f>
        <v>0</v>
      </c>
      <c r="NXM44" s="225">
        <f>'2-ORÇAMENTO'!NXM44</f>
        <v>0</v>
      </c>
      <c r="NXN44" s="224">
        <f>'2-ORÇAMENTO'!NXP44</f>
        <v>0</v>
      </c>
      <c r="NXO44" s="225">
        <f>'2-ORÇAMENTO'!NXO44</f>
        <v>0</v>
      </c>
      <c r="NXP44" s="224">
        <f>'2-ORÇAMENTO'!NXR44</f>
        <v>0</v>
      </c>
      <c r="NXQ44" s="225">
        <f>'2-ORÇAMENTO'!NXQ44</f>
        <v>0</v>
      </c>
      <c r="NXR44" s="224">
        <f>'2-ORÇAMENTO'!NXT44</f>
        <v>0</v>
      </c>
      <c r="NXS44" s="225">
        <f>'2-ORÇAMENTO'!NXS44</f>
        <v>0</v>
      </c>
      <c r="NXT44" s="224">
        <f>'2-ORÇAMENTO'!NXV44</f>
        <v>0</v>
      </c>
      <c r="NXU44" s="225">
        <f>'2-ORÇAMENTO'!NXU44</f>
        <v>0</v>
      </c>
      <c r="NXV44" s="224">
        <f>'2-ORÇAMENTO'!NXX44</f>
        <v>0</v>
      </c>
      <c r="NXW44" s="225">
        <f>'2-ORÇAMENTO'!NXW44</f>
        <v>0</v>
      </c>
      <c r="NXX44" s="224">
        <f>'2-ORÇAMENTO'!NXZ44</f>
        <v>0</v>
      </c>
      <c r="NXY44" s="225">
        <f>'2-ORÇAMENTO'!NXY44</f>
        <v>0</v>
      </c>
      <c r="NXZ44" s="224">
        <f>'2-ORÇAMENTO'!NYB44</f>
        <v>0</v>
      </c>
      <c r="NYA44" s="225">
        <f>'2-ORÇAMENTO'!NYA44</f>
        <v>0</v>
      </c>
      <c r="NYB44" s="224">
        <f>'2-ORÇAMENTO'!NYD44</f>
        <v>0</v>
      </c>
      <c r="NYC44" s="225">
        <f>'2-ORÇAMENTO'!NYC44</f>
        <v>0</v>
      </c>
      <c r="NYD44" s="224">
        <f>'2-ORÇAMENTO'!NYF44</f>
        <v>0</v>
      </c>
      <c r="NYE44" s="225">
        <f>'2-ORÇAMENTO'!NYE44</f>
        <v>0</v>
      </c>
      <c r="NYF44" s="224">
        <f>'2-ORÇAMENTO'!NYH44</f>
        <v>0</v>
      </c>
      <c r="NYG44" s="225">
        <f>'2-ORÇAMENTO'!NYG44</f>
        <v>0</v>
      </c>
      <c r="NYH44" s="224">
        <f>'2-ORÇAMENTO'!NYJ44</f>
        <v>0</v>
      </c>
      <c r="NYI44" s="225">
        <f>'2-ORÇAMENTO'!NYI44</f>
        <v>0</v>
      </c>
      <c r="NYJ44" s="224">
        <f>'2-ORÇAMENTO'!NYL44</f>
        <v>0</v>
      </c>
      <c r="NYK44" s="225">
        <f>'2-ORÇAMENTO'!NYK44</f>
        <v>0</v>
      </c>
      <c r="NYL44" s="224">
        <f>'2-ORÇAMENTO'!NYN44</f>
        <v>0</v>
      </c>
      <c r="NYM44" s="225">
        <f>'2-ORÇAMENTO'!NYM44</f>
        <v>0</v>
      </c>
      <c r="NYN44" s="224">
        <f>'2-ORÇAMENTO'!NYP44</f>
        <v>0</v>
      </c>
      <c r="NYO44" s="225">
        <f>'2-ORÇAMENTO'!NYO44</f>
        <v>0</v>
      </c>
      <c r="NYP44" s="224">
        <f>'2-ORÇAMENTO'!NYR44</f>
        <v>0</v>
      </c>
      <c r="NYQ44" s="225">
        <f>'2-ORÇAMENTO'!NYQ44</f>
        <v>0</v>
      </c>
      <c r="NYR44" s="224">
        <f>'2-ORÇAMENTO'!NYT44</f>
        <v>0</v>
      </c>
      <c r="NYS44" s="225">
        <f>'2-ORÇAMENTO'!NYS44</f>
        <v>0</v>
      </c>
      <c r="NYT44" s="224">
        <f>'2-ORÇAMENTO'!NYV44</f>
        <v>0</v>
      </c>
      <c r="NYU44" s="225">
        <f>'2-ORÇAMENTO'!NYU44</f>
        <v>0</v>
      </c>
      <c r="NYV44" s="224">
        <f>'2-ORÇAMENTO'!NYX44</f>
        <v>0</v>
      </c>
      <c r="NYW44" s="225">
        <f>'2-ORÇAMENTO'!NYW44</f>
        <v>0</v>
      </c>
      <c r="NYX44" s="224">
        <f>'2-ORÇAMENTO'!NYZ44</f>
        <v>0</v>
      </c>
      <c r="NYY44" s="225">
        <f>'2-ORÇAMENTO'!NYY44</f>
        <v>0</v>
      </c>
      <c r="NYZ44" s="224">
        <f>'2-ORÇAMENTO'!NZB44</f>
        <v>0</v>
      </c>
      <c r="NZA44" s="225">
        <f>'2-ORÇAMENTO'!NZA44</f>
        <v>0</v>
      </c>
      <c r="NZB44" s="224">
        <f>'2-ORÇAMENTO'!NZD44</f>
        <v>0</v>
      </c>
      <c r="NZC44" s="225">
        <f>'2-ORÇAMENTO'!NZC44</f>
        <v>0</v>
      </c>
      <c r="NZD44" s="224">
        <f>'2-ORÇAMENTO'!NZF44</f>
        <v>0</v>
      </c>
      <c r="NZE44" s="225">
        <f>'2-ORÇAMENTO'!NZE44</f>
        <v>0</v>
      </c>
      <c r="NZF44" s="224">
        <f>'2-ORÇAMENTO'!NZH44</f>
        <v>0</v>
      </c>
      <c r="NZG44" s="225">
        <f>'2-ORÇAMENTO'!NZG44</f>
        <v>0</v>
      </c>
      <c r="NZH44" s="224">
        <f>'2-ORÇAMENTO'!NZJ44</f>
        <v>0</v>
      </c>
      <c r="NZI44" s="225">
        <f>'2-ORÇAMENTO'!NZI44</f>
        <v>0</v>
      </c>
      <c r="NZJ44" s="224">
        <f>'2-ORÇAMENTO'!NZL44</f>
        <v>0</v>
      </c>
      <c r="NZK44" s="225">
        <f>'2-ORÇAMENTO'!NZK44</f>
        <v>0</v>
      </c>
      <c r="NZL44" s="224">
        <f>'2-ORÇAMENTO'!NZN44</f>
        <v>0</v>
      </c>
      <c r="NZM44" s="225">
        <f>'2-ORÇAMENTO'!NZM44</f>
        <v>0</v>
      </c>
      <c r="NZN44" s="224">
        <f>'2-ORÇAMENTO'!NZP44</f>
        <v>0</v>
      </c>
      <c r="NZO44" s="225">
        <f>'2-ORÇAMENTO'!NZO44</f>
        <v>0</v>
      </c>
      <c r="NZP44" s="224">
        <f>'2-ORÇAMENTO'!NZR44</f>
        <v>0</v>
      </c>
      <c r="NZQ44" s="225">
        <f>'2-ORÇAMENTO'!NZQ44</f>
        <v>0</v>
      </c>
      <c r="NZR44" s="224">
        <f>'2-ORÇAMENTO'!NZT44</f>
        <v>0</v>
      </c>
      <c r="NZS44" s="225">
        <f>'2-ORÇAMENTO'!NZS44</f>
        <v>0</v>
      </c>
      <c r="NZT44" s="224">
        <f>'2-ORÇAMENTO'!NZV44</f>
        <v>0</v>
      </c>
      <c r="NZU44" s="225">
        <f>'2-ORÇAMENTO'!NZU44</f>
        <v>0</v>
      </c>
      <c r="NZV44" s="224">
        <f>'2-ORÇAMENTO'!NZX44</f>
        <v>0</v>
      </c>
      <c r="NZW44" s="225">
        <f>'2-ORÇAMENTO'!NZW44</f>
        <v>0</v>
      </c>
      <c r="NZX44" s="224">
        <f>'2-ORÇAMENTO'!NZZ44</f>
        <v>0</v>
      </c>
      <c r="NZY44" s="225">
        <f>'2-ORÇAMENTO'!NZY44</f>
        <v>0</v>
      </c>
      <c r="NZZ44" s="224">
        <f>'2-ORÇAMENTO'!OAB44</f>
        <v>0</v>
      </c>
      <c r="OAA44" s="225">
        <f>'2-ORÇAMENTO'!OAA44</f>
        <v>0</v>
      </c>
      <c r="OAB44" s="224">
        <f>'2-ORÇAMENTO'!OAD44</f>
        <v>0</v>
      </c>
      <c r="OAC44" s="225">
        <f>'2-ORÇAMENTO'!OAC44</f>
        <v>0</v>
      </c>
      <c r="OAD44" s="224">
        <f>'2-ORÇAMENTO'!OAF44</f>
        <v>0</v>
      </c>
      <c r="OAE44" s="225">
        <f>'2-ORÇAMENTO'!OAE44</f>
        <v>0</v>
      </c>
      <c r="OAF44" s="224">
        <f>'2-ORÇAMENTO'!OAH44</f>
        <v>0</v>
      </c>
      <c r="OAG44" s="225">
        <f>'2-ORÇAMENTO'!OAG44</f>
        <v>0</v>
      </c>
      <c r="OAH44" s="224">
        <f>'2-ORÇAMENTO'!OAJ44</f>
        <v>0</v>
      </c>
      <c r="OAI44" s="225">
        <f>'2-ORÇAMENTO'!OAI44</f>
        <v>0</v>
      </c>
      <c r="OAJ44" s="224">
        <f>'2-ORÇAMENTO'!OAL44</f>
        <v>0</v>
      </c>
      <c r="OAK44" s="225">
        <f>'2-ORÇAMENTO'!OAK44</f>
        <v>0</v>
      </c>
      <c r="OAL44" s="224">
        <f>'2-ORÇAMENTO'!OAN44</f>
        <v>0</v>
      </c>
      <c r="OAM44" s="225">
        <f>'2-ORÇAMENTO'!OAM44</f>
        <v>0</v>
      </c>
      <c r="OAN44" s="224">
        <f>'2-ORÇAMENTO'!OAP44</f>
        <v>0</v>
      </c>
      <c r="OAO44" s="225">
        <f>'2-ORÇAMENTO'!OAO44</f>
        <v>0</v>
      </c>
      <c r="OAP44" s="224">
        <f>'2-ORÇAMENTO'!OAR44</f>
        <v>0</v>
      </c>
      <c r="OAQ44" s="225">
        <f>'2-ORÇAMENTO'!OAQ44</f>
        <v>0</v>
      </c>
      <c r="OAR44" s="224">
        <f>'2-ORÇAMENTO'!OAT44</f>
        <v>0</v>
      </c>
      <c r="OAS44" s="225">
        <f>'2-ORÇAMENTO'!OAS44</f>
        <v>0</v>
      </c>
      <c r="OAT44" s="224">
        <f>'2-ORÇAMENTO'!OAV44</f>
        <v>0</v>
      </c>
      <c r="OAU44" s="225">
        <f>'2-ORÇAMENTO'!OAU44</f>
        <v>0</v>
      </c>
      <c r="OAV44" s="224">
        <f>'2-ORÇAMENTO'!OAX44</f>
        <v>0</v>
      </c>
      <c r="OAW44" s="225">
        <f>'2-ORÇAMENTO'!OAW44</f>
        <v>0</v>
      </c>
      <c r="OAX44" s="224">
        <f>'2-ORÇAMENTO'!OAZ44</f>
        <v>0</v>
      </c>
      <c r="OAY44" s="225">
        <f>'2-ORÇAMENTO'!OAY44</f>
        <v>0</v>
      </c>
      <c r="OAZ44" s="224">
        <f>'2-ORÇAMENTO'!OBB44</f>
        <v>0</v>
      </c>
      <c r="OBA44" s="225">
        <f>'2-ORÇAMENTO'!OBA44</f>
        <v>0</v>
      </c>
      <c r="OBB44" s="224">
        <f>'2-ORÇAMENTO'!OBD44</f>
        <v>0</v>
      </c>
      <c r="OBC44" s="225">
        <f>'2-ORÇAMENTO'!OBC44</f>
        <v>0</v>
      </c>
      <c r="OBD44" s="224">
        <f>'2-ORÇAMENTO'!OBF44</f>
        <v>0</v>
      </c>
      <c r="OBE44" s="225">
        <f>'2-ORÇAMENTO'!OBE44</f>
        <v>0</v>
      </c>
      <c r="OBF44" s="224">
        <f>'2-ORÇAMENTO'!OBH44</f>
        <v>0</v>
      </c>
      <c r="OBG44" s="225">
        <f>'2-ORÇAMENTO'!OBG44</f>
        <v>0</v>
      </c>
      <c r="OBH44" s="224">
        <f>'2-ORÇAMENTO'!OBJ44</f>
        <v>0</v>
      </c>
      <c r="OBI44" s="225">
        <f>'2-ORÇAMENTO'!OBI44</f>
        <v>0</v>
      </c>
      <c r="OBJ44" s="224">
        <f>'2-ORÇAMENTO'!OBL44</f>
        <v>0</v>
      </c>
      <c r="OBK44" s="225">
        <f>'2-ORÇAMENTO'!OBK44</f>
        <v>0</v>
      </c>
      <c r="OBL44" s="224">
        <f>'2-ORÇAMENTO'!OBN44</f>
        <v>0</v>
      </c>
      <c r="OBM44" s="225">
        <f>'2-ORÇAMENTO'!OBM44</f>
        <v>0</v>
      </c>
      <c r="OBN44" s="224">
        <f>'2-ORÇAMENTO'!OBP44</f>
        <v>0</v>
      </c>
      <c r="OBO44" s="225">
        <f>'2-ORÇAMENTO'!OBO44</f>
        <v>0</v>
      </c>
      <c r="OBP44" s="224">
        <f>'2-ORÇAMENTO'!OBR44</f>
        <v>0</v>
      </c>
      <c r="OBQ44" s="225">
        <f>'2-ORÇAMENTO'!OBQ44</f>
        <v>0</v>
      </c>
      <c r="OBR44" s="224">
        <f>'2-ORÇAMENTO'!OBT44</f>
        <v>0</v>
      </c>
      <c r="OBS44" s="225">
        <f>'2-ORÇAMENTO'!OBS44</f>
        <v>0</v>
      </c>
      <c r="OBT44" s="224">
        <f>'2-ORÇAMENTO'!OBV44</f>
        <v>0</v>
      </c>
      <c r="OBU44" s="225">
        <f>'2-ORÇAMENTO'!OBU44</f>
        <v>0</v>
      </c>
      <c r="OBV44" s="224">
        <f>'2-ORÇAMENTO'!OBX44</f>
        <v>0</v>
      </c>
      <c r="OBW44" s="225">
        <f>'2-ORÇAMENTO'!OBW44</f>
        <v>0</v>
      </c>
      <c r="OBX44" s="224">
        <f>'2-ORÇAMENTO'!OBZ44</f>
        <v>0</v>
      </c>
      <c r="OBY44" s="225">
        <f>'2-ORÇAMENTO'!OBY44</f>
        <v>0</v>
      </c>
      <c r="OBZ44" s="224">
        <f>'2-ORÇAMENTO'!OCB44</f>
        <v>0</v>
      </c>
      <c r="OCA44" s="225">
        <f>'2-ORÇAMENTO'!OCA44</f>
        <v>0</v>
      </c>
      <c r="OCB44" s="224">
        <f>'2-ORÇAMENTO'!OCD44</f>
        <v>0</v>
      </c>
      <c r="OCC44" s="225">
        <f>'2-ORÇAMENTO'!OCC44</f>
        <v>0</v>
      </c>
      <c r="OCD44" s="224">
        <f>'2-ORÇAMENTO'!OCF44</f>
        <v>0</v>
      </c>
      <c r="OCE44" s="225">
        <f>'2-ORÇAMENTO'!OCE44</f>
        <v>0</v>
      </c>
      <c r="OCF44" s="224">
        <f>'2-ORÇAMENTO'!OCH44</f>
        <v>0</v>
      </c>
      <c r="OCG44" s="225">
        <f>'2-ORÇAMENTO'!OCG44</f>
        <v>0</v>
      </c>
      <c r="OCH44" s="224">
        <f>'2-ORÇAMENTO'!OCJ44</f>
        <v>0</v>
      </c>
      <c r="OCI44" s="225">
        <f>'2-ORÇAMENTO'!OCI44</f>
        <v>0</v>
      </c>
      <c r="OCJ44" s="224">
        <f>'2-ORÇAMENTO'!OCL44</f>
        <v>0</v>
      </c>
      <c r="OCK44" s="225">
        <f>'2-ORÇAMENTO'!OCK44</f>
        <v>0</v>
      </c>
      <c r="OCL44" s="224">
        <f>'2-ORÇAMENTO'!OCN44</f>
        <v>0</v>
      </c>
      <c r="OCM44" s="225">
        <f>'2-ORÇAMENTO'!OCM44</f>
        <v>0</v>
      </c>
      <c r="OCN44" s="224">
        <f>'2-ORÇAMENTO'!OCP44</f>
        <v>0</v>
      </c>
      <c r="OCO44" s="225">
        <f>'2-ORÇAMENTO'!OCO44</f>
        <v>0</v>
      </c>
      <c r="OCP44" s="224">
        <f>'2-ORÇAMENTO'!OCR44</f>
        <v>0</v>
      </c>
      <c r="OCQ44" s="225">
        <f>'2-ORÇAMENTO'!OCQ44</f>
        <v>0</v>
      </c>
      <c r="OCR44" s="224">
        <f>'2-ORÇAMENTO'!OCT44</f>
        <v>0</v>
      </c>
      <c r="OCS44" s="225">
        <f>'2-ORÇAMENTO'!OCS44</f>
        <v>0</v>
      </c>
      <c r="OCT44" s="224">
        <f>'2-ORÇAMENTO'!OCV44</f>
        <v>0</v>
      </c>
      <c r="OCU44" s="225">
        <f>'2-ORÇAMENTO'!OCU44</f>
        <v>0</v>
      </c>
      <c r="OCV44" s="224">
        <f>'2-ORÇAMENTO'!OCX44</f>
        <v>0</v>
      </c>
      <c r="OCW44" s="225">
        <f>'2-ORÇAMENTO'!OCW44</f>
        <v>0</v>
      </c>
      <c r="OCX44" s="224">
        <f>'2-ORÇAMENTO'!OCZ44</f>
        <v>0</v>
      </c>
      <c r="OCY44" s="225">
        <f>'2-ORÇAMENTO'!OCY44</f>
        <v>0</v>
      </c>
      <c r="OCZ44" s="224">
        <f>'2-ORÇAMENTO'!ODB44</f>
        <v>0</v>
      </c>
      <c r="ODA44" s="225">
        <f>'2-ORÇAMENTO'!ODA44</f>
        <v>0</v>
      </c>
      <c r="ODB44" s="224">
        <f>'2-ORÇAMENTO'!ODD44</f>
        <v>0</v>
      </c>
      <c r="ODC44" s="225">
        <f>'2-ORÇAMENTO'!ODC44</f>
        <v>0</v>
      </c>
      <c r="ODD44" s="224">
        <f>'2-ORÇAMENTO'!ODF44</f>
        <v>0</v>
      </c>
      <c r="ODE44" s="225">
        <f>'2-ORÇAMENTO'!ODE44</f>
        <v>0</v>
      </c>
      <c r="ODF44" s="224">
        <f>'2-ORÇAMENTO'!ODH44</f>
        <v>0</v>
      </c>
      <c r="ODG44" s="225">
        <f>'2-ORÇAMENTO'!ODG44</f>
        <v>0</v>
      </c>
      <c r="ODH44" s="224">
        <f>'2-ORÇAMENTO'!ODJ44</f>
        <v>0</v>
      </c>
      <c r="ODI44" s="225">
        <f>'2-ORÇAMENTO'!ODI44</f>
        <v>0</v>
      </c>
      <c r="ODJ44" s="224">
        <f>'2-ORÇAMENTO'!ODL44</f>
        <v>0</v>
      </c>
      <c r="ODK44" s="225">
        <f>'2-ORÇAMENTO'!ODK44</f>
        <v>0</v>
      </c>
      <c r="ODL44" s="224">
        <f>'2-ORÇAMENTO'!ODN44</f>
        <v>0</v>
      </c>
      <c r="ODM44" s="225">
        <f>'2-ORÇAMENTO'!ODM44</f>
        <v>0</v>
      </c>
      <c r="ODN44" s="224">
        <f>'2-ORÇAMENTO'!ODP44</f>
        <v>0</v>
      </c>
      <c r="ODO44" s="225">
        <f>'2-ORÇAMENTO'!ODO44</f>
        <v>0</v>
      </c>
      <c r="ODP44" s="224">
        <f>'2-ORÇAMENTO'!ODR44</f>
        <v>0</v>
      </c>
      <c r="ODQ44" s="225">
        <f>'2-ORÇAMENTO'!ODQ44</f>
        <v>0</v>
      </c>
      <c r="ODR44" s="224">
        <f>'2-ORÇAMENTO'!ODT44</f>
        <v>0</v>
      </c>
      <c r="ODS44" s="225">
        <f>'2-ORÇAMENTO'!ODS44</f>
        <v>0</v>
      </c>
      <c r="ODT44" s="224">
        <f>'2-ORÇAMENTO'!ODV44</f>
        <v>0</v>
      </c>
      <c r="ODU44" s="225">
        <f>'2-ORÇAMENTO'!ODU44</f>
        <v>0</v>
      </c>
      <c r="ODV44" s="224">
        <f>'2-ORÇAMENTO'!ODX44</f>
        <v>0</v>
      </c>
      <c r="ODW44" s="225">
        <f>'2-ORÇAMENTO'!ODW44</f>
        <v>0</v>
      </c>
      <c r="ODX44" s="224">
        <f>'2-ORÇAMENTO'!ODZ44</f>
        <v>0</v>
      </c>
      <c r="ODY44" s="225">
        <f>'2-ORÇAMENTO'!ODY44</f>
        <v>0</v>
      </c>
      <c r="ODZ44" s="224">
        <f>'2-ORÇAMENTO'!OEB44</f>
        <v>0</v>
      </c>
      <c r="OEA44" s="225">
        <f>'2-ORÇAMENTO'!OEA44</f>
        <v>0</v>
      </c>
      <c r="OEB44" s="224">
        <f>'2-ORÇAMENTO'!OED44</f>
        <v>0</v>
      </c>
      <c r="OEC44" s="225">
        <f>'2-ORÇAMENTO'!OEC44</f>
        <v>0</v>
      </c>
      <c r="OED44" s="224">
        <f>'2-ORÇAMENTO'!OEF44</f>
        <v>0</v>
      </c>
      <c r="OEE44" s="225">
        <f>'2-ORÇAMENTO'!OEE44</f>
        <v>0</v>
      </c>
      <c r="OEF44" s="224">
        <f>'2-ORÇAMENTO'!OEH44</f>
        <v>0</v>
      </c>
      <c r="OEG44" s="225">
        <f>'2-ORÇAMENTO'!OEG44</f>
        <v>0</v>
      </c>
      <c r="OEH44" s="224">
        <f>'2-ORÇAMENTO'!OEJ44</f>
        <v>0</v>
      </c>
      <c r="OEI44" s="225">
        <f>'2-ORÇAMENTO'!OEI44</f>
        <v>0</v>
      </c>
      <c r="OEJ44" s="224">
        <f>'2-ORÇAMENTO'!OEL44</f>
        <v>0</v>
      </c>
      <c r="OEK44" s="225">
        <f>'2-ORÇAMENTO'!OEK44</f>
        <v>0</v>
      </c>
      <c r="OEL44" s="224">
        <f>'2-ORÇAMENTO'!OEN44</f>
        <v>0</v>
      </c>
      <c r="OEM44" s="225">
        <f>'2-ORÇAMENTO'!OEM44</f>
        <v>0</v>
      </c>
      <c r="OEN44" s="224">
        <f>'2-ORÇAMENTO'!OEP44</f>
        <v>0</v>
      </c>
      <c r="OEO44" s="225">
        <f>'2-ORÇAMENTO'!OEO44</f>
        <v>0</v>
      </c>
      <c r="OEP44" s="224">
        <f>'2-ORÇAMENTO'!OER44</f>
        <v>0</v>
      </c>
      <c r="OEQ44" s="225">
        <f>'2-ORÇAMENTO'!OEQ44</f>
        <v>0</v>
      </c>
      <c r="OER44" s="224">
        <f>'2-ORÇAMENTO'!OET44</f>
        <v>0</v>
      </c>
      <c r="OES44" s="225">
        <f>'2-ORÇAMENTO'!OES44</f>
        <v>0</v>
      </c>
      <c r="OET44" s="224">
        <f>'2-ORÇAMENTO'!OEV44</f>
        <v>0</v>
      </c>
      <c r="OEU44" s="225">
        <f>'2-ORÇAMENTO'!OEU44</f>
        <v>0</v>
      </c>
      <c r="OEV44" s="224">
        <f>'2-ORÇAMENTO'!OEX44</f>
        <v>0</v>
      </c>
      <c r="OEW44" s="225">
        <f>'2-ORÇAMENTO'!OEW44</f>
        <v>0</v>
      </c>
      <c r="OEX44" s="224">
        <f>'2-ORÇAMENTO'!OEZ44</f>
        <v>0</v>
      </c>
      <c r="OEY44" s="225">
        <f>'2-ORÇAMENTO'!OEY44</f>
        <v>0</v>
      </c>
      <c r="OEZ44" s="224">
        <f>'2-ORÇAMENTO'!OFB44</f>
        <v>0</v>
      </c>
      <c r="OFA44" s="225">
        <f>'2-ORÇAMENTO'!OFA44</f>
        <v>0</v>
      </c>
      <c r="OFB44" s="224">
        <f>'2-ORÇAMENTO'!OFD44</f>
        <v>0</v>
      </c>
      <c r="OFC44" s="225">
        <f>'2-ORÇAMENTO'!OFC44</f>
        <v>0</v>
      </c>
      <c r="OFD44" s="224">
        <f>'2-ORÇAMENTO'!OFF44</f>
        <v>0</v>
      </c>
      <c r="OFE44" s="225">
        <f>'2-ORÇAMENTO'!OFE44</f>
        <v>0</v>
      </c>
      <c r="OFF44" s="224">
        <f>'2-ORÇAMENTO'!OFH44</f>
        <v>0</v>
      </c>
      <c r="OFG44" s="225">
        <f>'2-ORÇAMENTO'!OFG44</f>
        <v>0</v>
      </c>
      <c r="OFH44" s="224">
        <f>'2-ORÇAMENTO'!OFJ44</f>
        <v>0</v>
      </c>
      <c r="OFI44" s="225">
        <f>'2-ORÇAMENTO'!OFI44</f>
        <v>0</v>
      </c>
      <c r="OFJ44" s="224">
        <f>'2-ORÇAMENTO'!OFL44</f>
        <v>0</v>
      </c>
      <c r="OFK44" s="225">
        <f>'2-ORÇAMENTO'!OFK44</f>
        <v>0</v>
      </c>
      <c r="OFL44" s="224">
        <f>'2-ORÇAMENTO'!OFN44</f>
        <v>0</v>
      </c>
      <c r="OFM44" s="225">
        <f>'2-ORÇAMENTO'!OFM44</f>
        <v>0</v>
      </c>
      <c r="OFN44" s="224">
        <f>'2-ORÇAMENTO'!OFP44</f>
        <v>0</v>
      </c>
      <c r="OFO44" s="225">
        <f>'2-ORÇAMENTO'!OFO44</f>
        <v>0</v>
      </c>
      <c r="OFP44" s="224">
        <f>'2-ORÇAMENTO'!OFR44</f>
        <v>0</v>
      </c>
      <c r="OFQ44" s="225">
        <f>'2-ORÇAMENTO'!OFQ44</f>
        <v>0</v>
      </c>
      <c r="OFR44" s="224">
        <f>'2-ORÇAMENTO'!OFT44</f>
        <v>0</v>
      </c>
      <c r="OFS44" s="225">
        <f>'2-ORÇAMENTO'!OFS44</f>
        <v>0</v>
      </c>
      <c r="OFT44" s="224">
        <f>'2-ORÇAMENTO'!OFV44</f>
        <v>0</v>
      </c>
      <c r="OFU44" s="225">
        <f>'2-ORÇAMENTO'!OFU44</f>
        <v>0</v>
      </c>
      <c r="OFV44" s="224">
        <f>'2-ORÇAMENTO'!OFX44</f>
        <v>0</v>
      </c>
      <c r="OFW44" s="225">
        <f>'2-ORÇAMENTO'!OFW44</f>
        <v>0</v>
      </c>
      <c r="OFX44" s="224">
        <f>'2-ORÇAMENTO'!OFZ44</f>
        <v>0</v>
      </c>
      <c r="OFY44" s="225">
        <f>'2-ORÇAMENTO'!OFY44</f>
        <v>0</v>
      </c>
      <c r="OFZ44" s="224">
        <f>'2-ORÇAMENTO'!OGB44</f>
        <v>0</v>
      </c>
      <c r="OGA44" s="225">
        <f>'2-ORÇAMENTO'!OGA44</f>
        <v>0</v>
      </c>
      <c r="OGB44" s="224">
        <f>'2-ORÇAMENTO'!OGD44</f>
        <v>0</v>
      </c>
      <c r="OGC44" s="225">
        <f>'2-ORÇAMENTO'!OGC44</f>
        <v>0</v>
      </c>
      <c r="OGD44" s="224">
        <f>'2-ORÇAMENTO'!OGF44</f>
        <v>0</v>
      </c>
      <c r="OGE44" s="225">
        <f>'2-ORÇAMENTO'!OGE44</f>
        <v>0</v>
      </c>
      <c r="OGF44" s="224">
        <f>'2-ORÇAMENTO'!OGH44</f>
        <v>0</v>
      </c>
      <c r="OGG44" s="225">
        <f>'2-ORÇAMENTO'!OGG44</f>
        <v>0</v>
      </c>
      <c r="OGH44" s="224">
        <f>'2-ORÇAMENTO'!OGJ44</f>
        <v>0</v>
      </c>
      <c r="OGI44" s="225">
        <f>'2-ORÇAMENTO'!OGI44</f>
        <v>0</v>
      </c>
      <c r="OGJ44" s="224">
        <f>'2-ORÇAMENTO'!OGL44</f>
        <v>0</v>
      </c>
      <c r="OGK44" s="225">
        <f>'2-ORÇAMENTO'!OGK44</f>
        <v>0</v>
      </c>
      <c r="OGL44" s="224">
        <f>'2-ORÇAMENTO'!OGN44</f>
        <v>0</v>
      </c>
      <c r="OGM44" s="225">
        <f>'2-ORÇAMENTO'!OGM44</f>
        <v>0</v>
      </c>
      <c r="OGN44" s="224">
        <f>'2-ORÇAMENTO'!OGP44</f>
        <v>0</v>
      </c>
      <c r="OGO44" s="225">
        <f>'2-ORÇAMENTO'!OGO44</f>
        <v>0</v>
      </c>
      <c r="OGP44" s="224">
        <f>'2-ORÇAMENTO'!OGR44</f>
        <v>0</v>
      </c>
      <c r="OGQ44" s="225">
        <f>'2-ORÇAMENTO'!OGQ44</f>
        <v>0</v>
      </c>
      <c r="OGR44" s="224">
        <f>'2-ORÇAMENTO'!OGT44</f>
        <v>0</v>
      </c>
      <c r="OGS44" s="225">
        <f>'2-ORÇAMENTO'!OGS44</f>
        <v>0</v>
      </c>
      <c r="OGT44" s="224">
        <f>'2-ORÇAMENTO'!OGV44</f>
        <v>0</v>
      </c>
      <c r="OGU44" s="225">
        <f>'2-ORÇAMENTO'!OGU44</f>
        <v>0</v>
      </c>
      <c r="OGV44" s="224">
        <f>'2-ORÇAMENTO'!OGX44</f>
        <v>0</v>
      </c>
      <c r="OGW44" s="225">
        <f>'2-ORÇAMENTO'!OGW44</f>
        <v>0</v>
      </c>
      <c r="OGX44" s="224">
        <f>'2-ORÇAMENTO'!OGZ44</f>
        <v>0</v>
      </c>
      <c r="OGY44" s="225">
        <f>'2-ORÇAMENTO'!OGY44</f>
        <v>0</v>
      </c>
      <c r="OGZ44" s="224">
        <f>'2-ORÇAMENTO'!OHB44</f>
        <v>0</v>
      </c>
      <c r="OHA44" s="225">
        <f>'2-ORÇAMENTO'!OHA44</f>
        <v>0</v>
      </c>
      <c r="OHB44" s="224">
        <f>'2-ORÇAMENTO'!OHD44</f>
        <v>0</v>
      </c>
      <c r="OHC44" s="225">
        <f>'2-ORÇAMENTO'!OHC44</f>
        <v>0</v>
      </c>
      <c r="OHD44" s="224">
        <f>'2-ORÇAMENTO'!OHF44</f>
        <v>0</v>
      </c>
      <c r="OHE44" s="225">
        <f>'2-ORÇAMENTO'!OHE44</f>
        <v>0</v>
      </c>
      <c r="OHF44" s="224">
        <f>'2-ORÇAMENTO'!OHH44</f>
        <v>0</v>
      </c>
      <c r="OHG44" s="225">
        <f>'2-ORÇAMENTO'!OHG44</f>
        <v>0</v>
      </c>
      <c r="OHH44" s="224">
        <f>'2-ORÇAMENTO'!OHJ44</f>
        <v>0</v>
      </c>
      <c r="OHI44" s="225">
        <f>'2-ORÇAMENTO'!OHI44</f>
        <v>0</v>
      </c>
      <c r="OHJ44" s="224">
        <f>'2-ORÇAMENTO'!OHL44</f>
        <v>0</v>
      </c>
      <c r="OHK44" s="225">
        <f>'2-ORÇAMENTO'!OHK44</f>
        <v>0</v>
      </c>
      <c r="OHL44" s="224">
        <f>'2-ORÇAMENTO'!OHN44</f>
        <v>0</v>
      </c>
      <c r="OHM44" s="225">
        <f>'2-ORÇAMENTO'!OHM44</f>
        <v>0</v>
      </c>
      <c r="OHN44" s="224">
        <f>'2-ORÇAMENTO'!OHP44</f>
        <v>0</v>
      </c>
      <c r="OHO44" s="225">
        <f>'2-ORÇAMENTO'!OHO44</f>
        <v>0</v>
      </c>
      <c r="OHP44" s="224">
        <f>'2-ORÇAMENTO'!OHR44</f>
        <v>0</v>
      </c>
      <c r="OHQ44" s="225">
        <f>'2-ORÇAMENTO'!OHQ44</f>
        <v>0</v>
      </c>
      <c r="OHR44" s="224">
        <f>'2-ORÇAMENTO'!OHT44</f>
        <v>0</v>
      </c>
      <c r="OHS44" s="225">
        <f>'2-ORÇAMENTO'!OHS44</f>
        <v>0</v>
      </c>
      <c r="OHT44" s="224">
        <f>'2-ORÇAMENTO'!OHV44</f>
        <v>0</v>
      </c>
      <c r="OHU44" s="225">
        <f>'2-ORÇAMENTO'!OHU44</f>
        <v>0</v>
      </c>
      <c r="OHV44" s="224">
        <f>'2-ORÇAMENTO'!OHX44</f>
        <v>0</v>
      </c>
      <c r="OHW44" s="225">
        <f>'2-ORÇAMENTO'!OHW44</f>
        <v>0</v>
      </c>
      <c r="OHX44" s="224">
        <f>'2-ORÇAMENTO'!OHZ44</f>
        <v>0</v>
      </c>
      <c r="OHY44" s="225">
        <f>'2-ORÇAMENTO'!OHY44</f>
        <v>0</v>
      </c>
      <c r="OHZ44" s="224">
        <f>'2-ORÇAMENTO'!OIB44</f>
        <v>0</v>
      </c>
      <c r="OIA44" s="225">
        <f>'2-ORÇAMENTO'!OIA44</f>
        <v>0</v>
      </c>
      <c r="OIB44" s="224">
        <f>'2-ORÇAMENTO'!OID44</f>
        <v>0</v>
      </c>
      <c r="OIC44" s="225">
        <f>'2-ORÇAMENTO'!OIC44</f>
        <v>0</v>
      </c>
      <c r="OID44" s="224">
        <f>'2-ORÇAMENTO'!OIF44</f>
        <v>0</v>
      </c>
      <c r="OIE44" s="225">
        <f>'2-ORÇAMENTO'!OIE44</f>
        <v>0</v>
      </c>
      <c r="OIF44" s="224">
        <f>'2-ORÇAMENTO'!OIH44</f>
        <v>0</v>
      </c>
      <c r="OIG44" s="225">
        <f>'2-ORÇAMENTO'!OIG44</f>
        <v>0</v>
      </c>
      <c r="OIH44" s="224">
        <f>'2-ORÇAMENTO'!OIJ44</f>
        <v>0</v>
      </c>
      <c r="OII44" s="225">
        <f>'2-ORÇAMENTO'!OII44</f>
        <v>0</v>
      </c>
      <c r="OIJ44" s="224">
        <f>'2-ORÇAMENTO'!OIL44</f>
        <v>0</v>
      </c>
      <c r="OIK44" s="225">
        <f>'2-ORÇAMENTO'!OIK44</f>
        <v>0</v>
      </c>
      <c r="OIL44" s="224">
        <f>'2-ORÇAMENTO'!OIN44</f>
        <v>0</v>
      </c>
      <c r="OIM44" s="225">
        <f>'2-ORÇAMENTO'!OIM44</f>
        <v>0</v>
      </c>
      <c r="OIN44" s="224">
        <f>'2-ORÇAMENTO'!OIP44</f>
        <v>0</v>
      </c>
      <c r="OIO44" s="225">
        <f>'2-ORÇAMENTO'!OIO44</f>
        <v>0</v>
      </c>
      <c r="OIP44" s="224">
        <f>'2-ORÇAMENTO'!OIR44</f>
        <v>0</v>
      </c>
      <c r="OIQ44" s="225">
        <f>'2-ORÇAMENTO'!OIQ44</f>
        <v>0</v>
      </c>
      <c r="OIR44" s="224">
        <f>'2-ORÇAMENTO'!OIT44</f>
        <v>0</v>
      </c>
      <c r="OIS44" s="225">
        <f>'2-ORÇAMENTO'!OIS44</f>
        <v>0</v>
      </c>
      <c r="OIT44" s="224">
        <f>'2-ORÇAMENTO'!OIV44</f>
        <v>0</v>
      </c>
      <c r="OIU44" s="225">
        <f>'2-ORÇAMENTO'!OIU44</f>
        <v>0</v>
      </c>
      <c r="OIV44" s="224">
        <f>'2-ORÇAMENTO'!OIX44</f>
        <v>0</v>
      </c>
      <c r="OIW44" s="225">
        <f>'2-ORÇAMENTO'!OIW44</f>
        <v>0</v>
      </c>
      <c r="OIX44" s="224">
        <f>'2-ORÇAMENTO'!OIZ44</f>
        <v>0</v>
      </c>
      <c r="OIY44" s="225">
        <f>'2-ORÇAMENTO'!OIY44</f>
        <v>0</v>
      </c>
      <c r="OIZ44" s="224">
        <f>'2-ORÇAMENTO'!OJB44</f>
        <v>0</v>
      </c>
      <c r="OJA44" s="225">
        <f>'2-ORÇAMENTO'!OJA44</f>
        <v>0</v>
      </c>
      <c r="OJB44" s="224">
        <f>'2-ORÇAMENTO'!OJD44</f>
        <v>0</v>
      </c>
      <c r="OJC44" s="225">
        <f>'2-ORÇAMENTO'!OJC44</f>
        <v>0</v>
      </c>
      <c r="OJD44" s="224">
        <f>'2-ORÇAMENTO'!OJF44</f>
        <v>0</v>
      </c>
      <c r="OJE44" s="225">
        <f>'2-ORÇAMENTO'!OJE44</f>
        <v>0</v>
      </c>
      <c r="OJF44" s="224">
        <f>'2-ORÇAMENTO'!OJH44</f>
        <v>0</v>
      </c>
      <c r="OJG44" s="225">
        <f>'2-ORÇAMENTO'!OJG44</f>
        <v>0</v>
      </c>
      <c r="OJH44" s="224">
        <f>'2-ORÇAMENTO'!OJJ44</f>
        <v>0</v>
      </c>
      <c r="OJI44" s="225">
        <f>'2-ORÇAMENTO'!OJI44</f>
        <v>0</v>
      </c>
      <c r="OJJ44" s="224">
        <f>'2-ORÇAMENTO'!OJL44</f>
        <v>0</v>
      </c>
      <c r="OJK44" s="225">
        <f>'2-ORÇAMENTO'!OJK44</f>
        <v>0</v>
      </c>
      <c r="OJL44" s="224">
        <f>'2-ORÇAMENTO'!OJN44</f>
        <v>0</v>
      </c>
      <c r="OJM44" s="225">
        <f>'2-ORÇAMENTO'!OJM44</f>
        <v>0</v>
      </c>
      <c r="OJN44" s="224">
        <f>'2-ORÇAMENTO'!OJP44</f>
        <v>0</v>
      </c>
      <c r="OJO44" s="225">
        <f>'2-ORÇAMENTO'!OJO44</f>
        <v>0</v>
      </c>
      <c r="OJP44" s="224">
        <f>'2-ORÇAMENTO'!OJR44</f>
        <v>0</v>
      </c>
      <c r="OJQ44" s="225">
        <f>'2-ORÇAMENTO'!OJQ44</f>
        <v>0</v>
      </c>
      <c r="OJR44" s="224">
        <f>'2-ORÇAMENTO'!OJT44</f>
        <v>0</v>
      </c>
      <c r="OJS44" s="225">
        <f>'2-ORÇAMENTO'!OJS44</f>
        <v>0</v>
      </c>
      <c r="OJT44" s="224">
        <f>'2-ORÇAMENTO'!OJV44</f>
        <v>0</v>
      </c>
      <c r="OJU44" s="225">
        <f>'2-ORÇAMENTO'!OJU44</f>
        <v>0</v>
      </c>
      <c r="OJV44" s="224">
        <f>'2-ORÇAMENTO'!OJX44</f>
        <v>0</v>
      </c>
      <c r="OJW44" s="225">
        <f>'2-ORÇAMENTO'!OJW44</f>
        <v>0</v>
      </c>
      <c r="OJX44" s="224">
        <f>'2-ORÇAMENTO'!OJZ44</f>
        <v>0</v>
      </c>
      <c r="OJY44" s="225">
        <f>'2-ORÇAMENTO'!OJY44</f>
        <v>0</v>
      </c>
      <c r="OJZ44" s="224">
        <f>'2-ORÇAMENTO'!OKB44</f>
        <v>0</v>
      </c>
      <c r="OKA44" s="225">
        <f>'2-ORÇAMENTO'!OKA44</f>
        <v>0</v>
      </c>
      <c r="OKB44" s="224">
        <f>'2-ORÇAMENTO'!OKD44</f>
        <v>0</v>
      </c>
      <c r="OKC44" s="225">
        <f>'2-ORÇAMENTO'!OKC44</f>
        <v>0</v>
      </c>
      <c r="OKD44" s="224">
        <f>'2-ORÇAMENTO'!OKF44</f>
        <v>0</v>
      </c>
      <c r="OKE44" s="225">
        <f>'2-ORÇAMENTO'!OKE44</f>
        <v>0</v>
      </c>
      <c r="OKF44" s="224">
        <f>'2-ORÇAMENTO'!OKH44</f>
        <v>0</v>
      </c>
      <c r="OKG44" s="225">
        <f>'2-ORÇAMENTO'!OKG44</f>
        <v>0</v>
      </c>
      <c r="OKH44" s="224">
        <f>'2-ORÇAMENTO'!OKJ44</f>
        <v>0</v>
      </c>
      <c r="OKI44" s="225">
        <f>'2-ORÇAMENTO'!OKI44</f>
        <v>0</v>
      </c>
      <c r="OKJ44" s="224">
        <f>'2-ORÇAMENTO'!OKL44</f>
        <v>0</v>
      </c>
      <c r="OKK44" s="225">
        <f>'2-ORÇAMENTO'!OKK44</f>
        <v>0</v>
      </c>
      <c r="OKL44" s="224">
        <f>'2-ORÇAMENTO'!OKN44</f>
        <v>0</v>
      </c>
      <c r="OKM44" s="225">
        <f>'2-ORÇAMENTO'!OKM44</f>
        <v>0</v>
      </c>
      <c r="OKN44" s="224">
        <f>'2-ORÇAMENTO'!OKP44</f>
        <v>0</v>
      </c>
      <c r="OKO44" s="225">
        <f>'2-ORÇAMENTO'!OKO44</f>
        <v>0</v>
      </c>
      <c r="OKP44" s="224">
        <f>'2-ORÇAMENTO'!OKR44</f>
        <v>0</v>
      </c>
      <c r="OKQ44" s="225">
        <f>'2-ORÇAMENTO'!OKQ44</f>
        <v>0</v>
      </c>
      <c r="OKR44" s="224">
        <f>'2-ORÇAMENTO'!OKT44</f>
        <v>0</v>
      </c>
      <c r="OKS44" s="225">
        <f>'2-ORÇAMENTO'!OKS44</f>
        <v>0</v>
      </c>
      <c r="OKT44" s="224">
        <f>'2-ORÇAMENTO'!OKV44</f>
        <v>0</v>
      </c>
      <c r="OKU44" s="225">
        <f>'2-ORÇAMENTO'!OKU44</f>
        <v>0</v>
      </c>
      <c r="OKV44" s="224">
        <f>'2-ORÇAMENTO'!OKX44</f>
        <v>0</v>
      </c>
      <c r="OKW44" s="225">
        <f>'2-ORÇAMENTO'!OKW44</f>
        <v>0</v>
      </c>
      <c r="OKX44" s="224">
        <f>'2-ORÇAMENTO'!OKZ44</f>
        <v>0</v>
      </c>
      <c r="OKY44" s="225">
        <f>'2-ORÇAMENTO'!OKY44</f>
        <v>0</v>
      </c>
      <c r="OKZ44" s="224">
        <f>'2-ORÇAMENTO'!OLB44</f>
        <v>0</v>
      </c>
      <c r="OLA44" s="225">
        <f>'2-ORÇAMENTO'!OLA44</f>
        <v>0</v>
      </c>
      <c r="OLB44" s="224">
        <f>'2-ORÇAMENTO'!OLD44</f>
        <v>0</v>
      </c>
      <c r="OLC44" s="225">
        <f>'2-ORÇAMENTO'!OLC44</f>
        <v>0</v>
      </c>
      <c r="OLD44" s="224">
        <f>'2-ORÇAMENTO'!OLF44</f>
        <v>0</v>
      </c>
      <c r="OLE44" s="225">
        <f>'2-ORÇAMENTO'!OLE44</f>
        <v>0</v>
      </c>
      <c r="OLF44" s="224">
        <f>'2-ORÇAMENTO'!OLH44</f>
        <v>0</v>
      </c>
      <c r="OLG44" s="225">
        <f>'2-ORÇAMENTO'!OLG44</f>
        <v>0</v>
      </c>
      <c r="OLH44" s="224">
        <f>'2-ORÇAMENTO'!OLJ44</f>
        <v>0</v>
      </c>
      <c r="OLI44" s="225">
        <f>'2-ORÇAMENTO'!OLI44</f>
        <v>0</v>
      </c>
      <c r="OLJ44" s="224">
        <f>'2-ORÇAMENTO'!OLL44</f>
        <v>0</v>
      </c>
      <c r="OLK44" s="225">
        <f>'2-ORÇAMENTO'!OLK44</f>
        <v>0</v>
      </c>
      <c r="OLL44" s="224">
        <f>'2-ORÇAMENTO'!OLN44</f>
        <v>0</v>
      </c>
      <c r="OLM44" s="225">
        <f>'2-ORÇAMENTO'!OLM44</f>
        <v>0</v>
      </c>
      <c r="OLN44" s="224">
        <f>'2-ORÇAMENTO'!OLP44</f>
        <v>0</v>
      </c>
      <c r="OLO44" s="225">
        <f>'2-ORÇAMENTO'!OLO44</f>
        <v>0</v>
      </c>
      <c r="OLP44" s="224">
        <f>'2-ORÇAMENTO'!OLR44</f>
        <v>0</v>
      </c>
      <c r="OLQ44" s="225">
        <f>'2-ORÇAMENTO'!OLQ44</f>
        <v>0</v>
      </c>
      <c r="OLR44" s="224">
        <f>'2-ORÇAMENTO'!OLT44</f>
        <v>0</v>
      </c>
      <c r="OLS44" s="225">
        <f>'2-ORÇAMENTO'!OLS44</f>
        <v>0</v>
      </c>
      <c r="OLT44" s="224">
        <f>'2-ORÇAMENTO'!OLV44</f>
        <v>0</v>
      </c>
      <c r="OLU44" s="225">
        <f>'2-ORÇAMENTO'!OLU44</f>
        <v>0</v>
      </c>
      <c r="OLV44" s="224">
        <f>'2-ORÇAMENTO'!OLX44</f>
        <v>0</v>
      </c>
      <c r="OLW44" s="225">
        <f>'2-ORÇAMENTO'!OLW44</f>
        <v>0</v>
      </c>
      <c r="OLX44" s="224">
        <f>'2-ORÇAMENTO'!OLZ44</f>
        <v>0</v>
      </c>
      <c r="OLY44" s="225">
        <f>'2-ORÇAMENTO'!OLY44</f>
        <v>0</v>
      </c>
      <c r="OLZ44" s="224">
        <f>'2-ORÇAMENTO'!OMB44</f>
        <v>0</v>
      </c>
      <c r="OMA44" s="225">
        <f>'2-ORÇAMENTO'!OMA44</f>
        <v>0</v>
      </c>
      <c r="OMB44" s="224">
        <f>'2-ORÇAMENTO'!OMD44</f>
        <v>0</v>
      </c>
      <c r="OMC44" s="225">
        <f>'2-ORÇAMENTO'!OMC44</f>
        <v>0</v>
      </c>
      <c r="OMD44" s="224">
        <f>'2-ORÇAMENTO'!OMF44</f>
        <v>0</v>
      </c>
      <c r="OME44" s="225">
        <f>'2-ORÇAMENTO'!OME44</f>
        <v>0</v>
      </c>
      <c r="OMF44" s="224">
        <f>'2-ORÇAMENTO'!OMH44</f>
        <v>0</v>
      </c>
      <c r="OMG44" s="225">
        <f>'2-ORÇAMENTO'!OMG44</f>
        <v>0</v>
      </c>
      <c r="OMH44" s="224">
        <f>'2-ORÇAMENTO'!OMJ44</f>
        <v>0</v>
      </c>
      <c r="OMI44" s="225">
        <f>'2-ORÇAMENTO'!OMI44</f>
        <v>0</v>
      </c>
      <c r="OMJ44" s="224">
        <f>'2-ORÇAMENTO'!OML44</f>
        <v>0</v>
      </c>
      <c r="OMK44" s="225">
        <f>'2-ORÇAMENTO'!OMK44</f>
        <v>0</v>
      </c>
      <c r="OML44" s="224">
        <f>'2-ORÇAMENTO'!OMN44</f>
        <v>0</v>
      </c>
      <c r="OMM44" s="225">
        <f>'2-ORÇAMENTO'!OMM44</f>
        <v>0</v>
      </c>
      <c r="OMN44" s="224">
        <f>'2-ORÇAMENTO'!OMP44</f>
        <v>0</v>
      </c>
      <c r="OMO44" s="225">
        <f>'2-ORÇAMENTO'!OMO44</f>
        <v>0</v>
      </c>
      <c r="OMP44" s="224">
        <f>'2-ORÇAMENTO'!OMR44</f>
        <v>0</v>
      </c>
      <c r="OMQ44" s="225">
        <f>'2-ORÇAMENTO'!OMQ44</f>
        <v>0</v>
      </c>
      <c r="OMR44" s="224">
        <f>'2-ORÇAMENTO'!OMT44</f>
        <v>0</v>
      </c>
      <c r="OMS44" s="225">
        <f>'2-ORÇAMENTO'!OMS44</f>
        <v>0</v>
      </c>
      <c r="OMT44" s="224">
        <f>'2-ORÇAMENTO'!OMV44</f>
        <v>0</v>
      </c>
      <c r="OMU44" s="225">
        <f>'2-ORÇAMENTO'!OMU44</f>
        <v>0</v>
      </c>
      <c r="OMV44" s="224">
        <f>'2-ORÇAMENTO'!OMX44</f>
        <v>0</v>
      </c>
      <c r="OMW44" s="225">
        <f>'2-ORÇAMENTO'!OMW44</f>
        <v>0</v>
      </c>
      <c r="OMX44" s="224">
        <f>'2-ORÇAMENTO'!OMZ44</f>
        <v>0</v>
      </c>
      <c r="OMY44" s="225">
        <f>'2-ORÇAMENTO'!OMY44</f>
        <v>0</v>
      </c>
      <c r="OMZ44" s="224">
        <f>'2-ORÇAMENTO'!ONB44</f>
        <v>0</v>
      </c>
      <c r="ONA44" s="225">
        <f>'2-ORÇAMENTO'!ONA44</f>
        <v>0</v>
      </c>
      <c r="ONB44" s="224">
        <f>'2-ORÇAMENTO'!OND44</f>
        <v>0</v>
      </c>
      <c r="ONC44" s="225">
        <f>'2-ORÇAMENTO'!ONC44</f>
        <v>0</v>
      </c>
      <c r="OND44" s="224">
        <f>'2-ORÇAMENTO'!ONF44</f>
        <v>0</v>
      </c>
      <c r="ONE44" s="225">
        <f>'2-ORÇAMENTO'!ONE44</f>
        <v>0</v>
      </c>
      <c r="ONF44" s="224">
        <f>'2-ORÇAMENTO'!ONH44</f>
        <v>0</v>
      </c>
      <c r="ONG44" s="225">
        <f>'2-ORÇAMENTO'!ONG44</f>
        <v>0</v>
      </c>
      <c r="ONH44" s="224">
        <f>'2-ORÇAMENTO'!ONJ44</f>
        <v>0</v>
      </c>
      <c r="ONI44" s="225">
        <f>'2-ORÇAMENTO'!ONI44</f>
        <v>0</v>
      </c>
      <c r="ONJ44" s="224">
        <f>'2-ORÇAMENTO'!ONL44</f>
        <v>0</v>
      </c>
      <c r="ONK44" s="225">
        <f>'2-ORÇAMENTO'!ONK44</f>
        <v>0</v>
      </c>
      <c r="ONL44" s="224">
        <f>'2-ORÇAMENTO'!ONN44</f>
        <v>0</v>
      </c>
      <c r="ONM44" s="225">
        <f>'2-ORÇAMENTO'!ONM44</f>
        <v>0</v>
      </c>
      <c r="ONN44" s="224">
        <f>'2-ORÇAMENTO'!ONP44</f>
        <v>0</v>
      </c>
      <c r="ONO44" s="225">
        <f>'2-ORÇAMENTO'!ONO44</f>
        <v>0</v>
      </c>
      <c r="ONP44" s="224">
        <f>'2-ORÇAMENTO'!ONR44</f>
        <v>0</v>
      </c>
      <c r="ONQ44" s="225">
        <f>'2-ORÇAMENTO'!ONQ44</f>
        <v>0</v>
      </c>
      <c r="ONR44" s="224">
        <f>'2-ORÇAMENTO'!ONT44</f>
        <v>0</v>
      </c>
      <c r="ONS44" s="225">
        <f>'2-ORÇAMENTO'!ONS44</f>
        <v>0</v>
      </c>
      <c r="ONT44" s="224">
        <f>'2-ORÇAMENTO'!ONV44</f>
        <v>0</v>
      </c>
      <c r="ONU44" s="225">
        <f>'2-ORÇAMENTO'!ONU44</f>
        <v>0</v>
      </c>
      <c r="ONV44" s="224">
        <f>'2-ORÇAMENTO'!ONX44</f>
        <v>0</v>
      </c>
      <c r="ONW44" s="225">
        <f>'2-ORÇAMENTO'!ONW44</f>
        <v>0</v>
      </c>
      <c r="ONX44" s="224">
        <f>'2-ORÇAMENTO'!ONZ44</f>
        <v>0</v>
      </c>
      <c r="ONY44" s="225">
        <f>'2-ORÇAMENTO'!ONY44</f>
        <v>0</v>
      </c>
      <c r="ONZ44" s="224">
        <f>'2-ORÇAMENTO'!OOB44</f>
        <v>0</v>
      </c>
      <c r="OOA44" s="225">
        <f>'2-ORÇAMENTO'!OOA44</f>
        <v>0</v>
      </c>
      <c r="OOB44" s="224">
        <f>'2-ORÇAMENTO'!OOD44</f>
        <v>0</v>
      </c>
      <c r="OOC44" s="225">
        <f>'2-ORÇAMENTO'!OOC44</f>
        <v>0</v>
      </c>
      <c r="OOD44" s="224">
        <f>'2-ORÇAMENTO'!OOF44</f>
        <v>0</v>
      </c>
      <c r="OOE44" s="225">
        <f>'2-ORÇAMENTO'!OOE44</f>
        <v>0</v>
      </c>
      <c r="OOF44" s="224">
        <f>'2-ORÇAMENTO'!OOH44</f>
        <v>0</v>
      </c>
      <c r="OOG44" s="225">
        <f>'2-ORÇAMENTO'!OOG44</f>
        <v>0</v>
      </c>
      <c r="OOH44" s="224">
        <f>'2-ORÇAMENTO'!OOJ44</f>
        <v>0</v>
      </c>
      <c r="OOI44" s="225">
        <f>'2-ORÇAMENTO'!OOI44</f>
        <v>0</v>
      </c>
      <c r="OOJ44" s="224">
        <f>'2-ORÇAMENTO'!OOL44</f>
        <v>0</v>
      </c>
      <c r="OOK44" s="225">
        <f>'2-ORÇAMENTO'!OOK44</f>
        <v>0</v>
      </c>
      <c r="OOL44" s="224">
        <f>'2-ORÇAMENTO'!OON44</f>
        <v>0</v>
      </c>
      <c r="OOM44" s="225">
        <f>'2-ORÇAMENTO'!OOM44</f>
        <v>0</v>
      </c>
      <c r="OON44" s="224">
        <f>'2-ORÇAMENTO'!OOP44</f>
        <v>0</v>
      </c>
      <c r="OOO44" s="225">
        <f>'2-ORÇAMENTO'!OOO44</f>
        <v>0</v>
      </c>
      <c r="OOP44" s="224">
        <f>'2-ORÇAMENTO'!OOR44</f>
        <v>0</v>
      </c>
      <c r="OOQ44" s="225">
        <f>'2-ORÇAMENTO'!OOQ44</f>
        <v>0</v>
      </c>
      <c r="OOR44" s="224">
        <f>'2-ORÇAMENTO'!OOT44</f>
        <v>0</v>
      </c>
      <c r="OOS44" s="225">
        <f>'2-ORÇAMENTO'!OOS44</f>
        <v>0</v>
      </c>
      <c r="OOT44" s="224">
        <f>'2-ORÇAMENTO'!OOV44</f>
        <v>0</v>
      </c>
      <c r="OOU44" s="225">
        <f>'2-ORÇAMENTO'!OOU44</f>
        <v>0</v>
      </c>
      <c r="OOV44" s="224">
        <f>'2-ORÇAMENTO'!OOX44</f>
        <v>0</v>
      </c>
      <c r="OOW44" s="225">
        <f>'2-ORÇAMENTO'!OOW44</f>
        <v>0</v>
      </c>
      <c r="OOX44" s="224">
        <f>'2-ORÇAMENTO'!OOZ44</f>
        <v>0</v>
      </c>
      <c r="OOY44" s="225">
        <f>'2-ORÇAMENTO'!OOY44</f>
        <v>0</v>
      </c>
      <c r="OOZ44" s="224">
        <f>'2-ORÇAMENTO'!OPB44</f>
        <v>0</v>
      </c>
      <c r="OPA44" s="225">
        <f>'2-ORÇAMENTO'!OPA44</f>
        <v>0</v>
      </c>
      <c r="OPB44" s="224">
        <f>'2-ORÇAMENTO'!OPD44</f>
        <v>0</v>
      </c>
      <c r="OPC44" s="225">
        <f>'2-ORÇAMENTO'!OPC44</f>
        <v>0</v>
      </c>
      <c r="OPD44" s="224">
        <f>'2-ORÇAMENTO'!OPF44</f>
        <v>0</v>
      </c>
      <c r="OPE44" s="225">
        <f>'2-ORÇAMENTO'!OPE44</f>
        <v>0</v>
      </c>
      <c r="OPF44" s="224">
        <f>'2-ORÇAMENTO'!OPH44</f>
        <v>0</v>
      </c>
      <c r="OPG44" s="225">
        <f>'2-ORÇAMENTO'!OPG44</f>
        <v>0</v>
      </c>
      <c r="OPH44" s="224">
        <f>'2-ORÇAMENTO'!OPJ44</f>
        <v>0</v>
      </c>
      <c r="OPI44" s="225">
        <f>'2-ORÇAMENTO'!OPI44</f>
        <v>0</v>
      </c>
      <c r="OPJ44" s="224">
        <f>'2-ORÇAMENTO'!OPL44</f>
        <v>0</v>
      </c>
      <c r="OPK44" s="225">
        <f>'2-ORÇAMENTO'!OPK44</f>
        <v>0</v>
      </c>
      <c r="OPL44" s="224">
        <f>'2-ORÇAMENTO'!OPN44</f>
        <v>0</v>
      </c>
      <c r="OPM44" s="225">
        <f>'2-ORÇAMENTO'!OPM44</f>
        <v>0</v>
      </c>
      <c r="OPN44" s="224">
        <f>'2-ORÇAMENTO'!OPP44</f>
        <v>0</v>
      </c>
      <c r="OPO44" s="225">
        <f>'2-ORÇAMENTO'!OPO44</f>
        <v>0</v>
      </c>
      <c r="OPP44" s="224">
        <f>'2-ORÇAMENTO'!OPR44</f>
        <v>0</v>
      </c>
      <c r="OPQ44" s="225">
        <f>'2-ORÇAMENTO'!OPQ44</f>
        <v>0</v>
      </c>
      <c r="OPR44" s="224">
        <f>'2-ORÇAMENTO'!OPT44</f>
        <v>0</v>
      </c>
      <c r="OPS44" s="225">
        <f>'2-ORÇAMENTO'!OPS44</f>
        <v>0</v>
      </c>
      <c r="OPT44" s="224">
        <f>'2-ORÇAMENTO'!OPV44</f>
        <v>0</v>
      </c>
      <c r="OPU44" s="225">
        <f>'2-ORÇAMENTO'!OPU44</f>
        <v>0</v>
      </c>
      <c r="OPV44" s="224">
        <f>'2-ORÇAMENTO'!OPX44</f>
        <v>0</v>
      </c>
      <c r="OPW44" s="225">
        <f>'2-ORÇAMENTO'!OPW44</f>
        <v>0</v>
      </c>
      <c r="OPX44" s="224">
        <f>'2-ORÇAMENTO'!OPZ44</f>
        <v>0</v>
      </c>
      <c r="OPY44" s="225">
        <f>'2-ORÇAMENTO'!OPY44</f>
        <v>0</v>
      </c>
      <c r="OPZ44" s="224">
        <f>'2-ORÇAMENTO'!OQB44</f>
        <v>0</v>
      </c>
      <c r="OQA44" s="225">
        <f>'2-ORÇAMENTO'!OQA44</f>
        <v>0</v>
      </c>
      <c r="OQB44" s="224">
        <f>'2-ORÇAMENTO'!OQD44</f>
        <v>0</v>
      </c>
      <c r="OQC44" s="225">
        <f>'2-ORÇAMENTO'!OQC44</f>
        <v>0</v>
      </c>
      <c r="OQD44" s="224">
        <f>'2-ORÇAMENTO'!OQF44</f>
        <v>0</v>
      </c>
      <c r="OQE44" s="225">
        <f>'2-ORÇAMENTO'!OQE44</f>
        <v>0</v>
      </c>
      <c r="OQF44" s="224">
        <f>'2-ORÇAMENTO'!OQH44</f>
        <v>0</v>
      </c>
      <c r="OQG44" s="225">
        <f>'2-ORÇAMENTO'!OQG44</f>
        <v>0</v>
      </c>
      <c r="OQH44" s="224">
        <f>'2-ORÇAMENTO'!OQJ44</f>
        <v>0</v>
      </c>
      <c r="OQI44" s="225">
        <f>'2-ORÇAMENTO'!OQI44</f>
        <v>0</v>
      </c>
      <c r="OQJ44" s="224">
        <f>'2-ORÇAMENTO'!OQL44</f>
        <v>0</v>
      </c>
      <c r="OQK44" s="225">
        <f>'2-ORÇAMENTO'!OQK44</f>
        <v>0</v>
      </c>
      <c r="OQL44" s="224">
        <f>'2-ORÇAMENTO'!OQN44</f>
        <v>0</v>
      </c>
      <c r="OQM44" s="225">
        <f>'2-ORÇAMENTO'!OQM44</f>
        <v>0</v>
      </c>
      <c r="OQN44" s="224">
        <f>'2-ORÇAMENTO'!OQP44</f>
        <v>0</v>
      </c>
      <c r="OQO44" s="225">
        <f>'2-ORÇAMENTO'!OQO44</f>
        <v>0</v>
      </c>
      <c r="OQP44" s="224">
        <f>'2-ORÇAMENTO'!OQR44</f>
        <v>0</v>
      </c>
      <c r="OQQ44" s="225">
        <f>'2-ORÇAMENTO'!OQQ44</f>
        <v>0</v>
      </c>
      <c r="OQR44" s="224">
        <f>'2-ORÇAMENTO'!OQT44</f>
        <v>0</v>
      </c>
      <c r="OQS44" s="225">
        <f>'2-ORÇAMENTO'!OQS44</f>
        <v>0</v>
      </c>
      <c r="OQT44" s="224">
        <f>'2-ORÇAMENTO'!OQV44</f>
        <v>0</v>
      </c>
      <c r="OQU44" s="225">
        <f>'2-ORÇAMENTO'!OQU44</f>
        <v>0</v>
      </c>
      <c r="OQV44" s="224">
        <f>'2-ORÇAMENTO'!OQX44</f>
        <v>0</v>
      </c>
      <c r="OQW44" s="225">
        <f>'2-ORÇAMENTO'!OQW44</f>
        <v>0</v>
      </c>
      <c r="OQX44" s="224">
        <f>'2-ORÇAMENTO'!OQZ44</f>
        <v>0</v>
      </c>
      <c r="OQY44" s="225">
        <f>'2-ORÇAMENTO'!OQY44</f>
        <v>0</v>
      </c>
      <c r="OQZ44" s="224">
        <f>'2-ORÇAMENTO'!ORB44</f>
        <v>0</v>
      </c>
      <c r="ORA44" s="225">
        <f>'2-ORÇAMENTO'!ORA44</f>
        <v>0</v>
      </c>
      <c r="ORB44" s="224">
        <f>'2-ORÇAMENTO'!ORD44</f>
        <v>0</v>
      </c>
      <c r="ORC44" s="225">
        <f>'2-ORÇAMENTO'!ORC44</f>
        <v>0</v>
      </c>
      <c r="ORD44" s="224">
        <f>'2-ORÇAMENTO'!ORF44</f>
        <v>0</v>
      </c>
      <c r="ORE44" s="225">
        <f>'2-ORÇAMENTO'!ORE44</f>
        <v>0</v>
      </c>
      <c r="ORF44" s="224">
        <f>'2-ORÇAMENTO'!ORH44</f>
        <v>0</v>
      </c>
      <c r="ORG44" s="225">
        <f>'2-ORÇAMENTO'!ORG44</f>
        <v>0</v>
      </c>
      <c r="ORH44" s="224">
        <f>'2-ORÇAMENTO'!ORJ44</f>
        <v>0</v>
      </c>
      <c r="ORI44" s="225">
        <f>'2-ORÇAMENTO'!ORI44</f>
        <v>0</v>
      </c>
      <c r="ORJ44" s="224">
        <f>'2-ORÇAMENTO'!ORL44</f>
        <v>0</v>
      </c>
      <c r="ORK44" s="225">
        <f>'2-ORÇAMENTO'!ORK44</f>
        <v>0</v>
      </c>
      <c r="ORL44" s="224">
        <f>'2-ORÇAMENTO'!ORN44</f>
        <v>0</v>
      </c>
      <c r="ORM44" s="225">
        <f>'2-ORÇAMENTO'!ORM44</f>
        <v>0</v>
      </c>
      <c r="ORN44" s="224">
        <f>'2-ORÇAMENTO'!ORP44</f>
        <v>0</v>
      </c>
      <c r="ORO44" s="225">
        <f>'2-ORÇAMENTO'!ORO44</f>
        <v>0</v>
      </c>
      <c r="ORP44" s="224">
        <f>'2-ORÇAMENTO'!ORR44</f>
        <v>0</v>
      </c>
      <c r="ORQ44" s="225">
        <f>'2-ORÇAMENTO'!ORQ44</f>
        <v>0</v>
      </c>
      <c r="ORR44" s="224">
        <f>'2-ORÇAMENTO'!ORT44</f>
        <v>0</v>
      </c>
      <c r="ORS44" s="225">
        <f>'2-ORÇAMENTO'!ORS44</f>
        <v>0</v>
      </c>
      <c r="ORT44" s="224">
        <f>'2-ORÇAMENTO'!ORV44</f>
        <v>0</v>
      </c>
      <c r="ORU44" s="225">
        <f>'2-ORÇAMENTO'!ORU44</f>
        <v>0</v>
      </c>
      <c r="ORV44" s="224">
        <f>'2-ORÇAMENTO'!ORX44</f>
        <v>0</v>
      </c>
      <c r="ORW44" s="225">
        <f>'2-ORÇAMENTO'!ORW44</f>
        <v>0</v>
      </c>
      <c r="ORX44" s="224">
        <f>'2-ORÇAMENTO'!ORZ44</f>
        <v>0</v>
      </c>
      <c r="ORY44" s="225">
        <f>'2-ORÇAMENTO'!ORY44</f>
        <v>0</v>
      </c>
      <c r="ORZ44" s="224">
        <f>'2-ORÇAMENTO'!OSB44</f>
        <v>0</v>
      </c>
      <c r="OSA44" s="225">
        <f>'2-ORÇAMENTO'!OSA44</f>
        <v>0</v>
      </c>
      <c r="OSB44" s="224">
        <f>'2-ORÇAMENTO'!OSD44</f>
        <v>0</v>
      </c>
      <c r="OSC44" s="225">
        <f>'2-ORÇAMENTO'!OSC44</f>
        <v>0</v>
      </c>
      <c r="OSD44" s="224">
        <f>'2-ORÇAMENTO'!OSF44</f>
        <v>0</v>
      </c>
      <c r="OSE44" s="225">
        <f>'2-ORÇAMENTO'!OSE44</f>
        <v>0</v>
      </c>
      <c r="OSF44" s="224">
        <f>'2-ORÇAMENTO'!OSH44</f>
        <v>0</v>
      </c>
      <c r="OSG44" s="225">
        <f>'2-ORÇAMENTO'!OSG44</f>
        <v>0</v>
      </c>
      <c r="OSH44" s="224">
        <f>'2-ORÇAMENTO'!OSJ44</f>
        <v>0</v>
      </c>
      <c r="OSI44" s="225">
        <f>'2-ORÇAMENTO'!OSI44</f>
        <v>0</v>
      </c>
      <c r="OSJ44" s="224">
        <f>'2-ORÇAMENTO'!OSL44</f>
        <v>0</v>
      </c>
      <c r="OSK44" s="225">
        <f>'2-ORÇAMENTO'!OSK44</f>
        <v>0</v>
      </c>
      <c r="OSL44" s="224">
        <f>'2-ORÇAMENTO'!OSN44</f>
        <v>0</v>
      </c>
      <c r="OSM44" s="225">
        <f>'2-ORÇAMENTO'!OSM44</f>
        <v>0</v>
      </c>
      <c r="OSN44" s="224">
        <f>'2-ORÇAMENTO'!OSP44</f>
        <v>0</v>
      </c>
      <c r="OSO44" s="225">
        <f>'2-ORÇAMENTO'!OSO44</f>
        <v>0</v>
      </c>
      <c r="OSP44" s="224">
        <f>'2-ORÇAMENTO'!OSR44</f>
        <v>0</v>
      </c>
      <c r="OSQ44" s="225">
        <f>'2-ORÇAMENTO'!OSQ44</f>
        <v>0</v>
      </c>
      <c r="OSR44" s="224">
        <f>'2-ORÇAMENTO'!OST44</f>
        <v>0</v>
      </c>
      <c r="OSS44" s="225">
        <f>'2-ORÇAMENTO'!OSS44</f>
        <v>0</v>
      </c>
      <c r="OST44" s="224">
        <f>'2-ORÇAMENTO'!OSV44</f>
        <v>0</v>
      </c>
      <c r="OSU44" s="225">
        <f>'2-ORÇAMENTO'!OSU44</f>
        <v>0</v>
      </c>
      <c r="OSV44" s="224">
        <f>'2-ORÇAMENTO'!OSX44</f>
        <v>0</v>
      </c>
      <c r="OSW44" s="225">
        <f>'2-ORÇAMENTO'!OSW44</f>
        <v>0</v>
      </c>
      <c r="OSX44" s="224">
        <f>'2-ORÇAMENTO'!OSZ44</f>
        <v>0</v>
      </c>
      <c r="OSY44" s="225">
        <f>'2-ORÇAMENTO'!OSY44</f>
        <v>0</v>
      </c>
      <c r="OSZ44" s="224">
        <f>'2-ORÇAMENTO'!OTB44</f>
        <v>0</v>
      </c>
      <c r="OTA44" s="225">
        <f>'2-ORÇAMENTO'!OTA44</f>
        <v>0</v>
      </c>
      <c r="OTB44" s="224">
        <f>'2-ORÇAMENTO'!OTD44</f>
        <v>0</v>
      </c>
      <c r="OTC44" s="225">
        <f>'2-ORÇAMENTO'!OTC44</f>
        <v>0</v>
      </c>
      <c r="OTD44" s="224">
        <f>'2-ORÇAMENTO'!OTF44</f>
        <v>0</v>
      </c>
      <c r="OTE44" s="225">
        <f>'2-ORÇAMENTO'!OTE44</f>
        <v>0</v>
      </c>
      <c r="OTF44" s="224">
        <f>'2-ORÇAMENTO'!OTH44</f>
        <v>0</v>
      </c>
      <c r="OTG44" s="225">
        <f>'2-ORÇAMENTO'!OTG44</f>
        <v>0</v>
      </c>
      <c r="OTH44" s="224">
        <f>'2-ORÇAMENTO'!OTJ44</f>
        <v>0</v>
      </c>
      <c r="OTI44" s="225">
        <f>'2-ORÇAMENTO'!OTI44</f>
        <v>0</v>
      </c>
      <c r="OTJ44" s="224">
        <f>'2-ORÇAMENTO'!OTL44</f>
        <v>0</v>
      </c>
      <c r="OTK44" s="225">
        <f>'2-ORÇAMENTO'!OTK44</f>
        <v>0</v>
      </c>
      <c r="OTL44" s="224">
        <f>'2-ORÇAMENTO'!OTN44</f>
        <v>0</v>
      </c>
      <c r="OTM44" s="225">
        <f>'2-ORÇAMENTO'!OTM44</f>
        <v>0</v>
      </c>
      <c r="OTN44" s="224">
        <f>'2-ORÇAMENTO'!OTP44</f>
        <v>0</v>
      </c>
      <c r="OTO44" s="225">
        <f>'2-ORÇAMENTO'!OTO44</f>
        <v>0</v>
      </c>
      <c r="OTP44" s="224">
        <f>'2-ORÇAMENTO'!OTR44</f>
        <v>0</v>
      </c>
      <c r="OTQ44" s="225">
        <f>'2-ORÇAMENTO'!OTQ44</f>
        <v>0</v>
      </c>
      <c r="OTR44" s="224">
        <f>'2-ORÇAMENTO'!OTT44</f>
        <v>0</v>
      </c>
      <c r="OTS44" s="225">
        <f>'2-ORÇAMENTO'!OTS44</f>
        <v>0</v>
      </c>
      <c r="OTT44" s="224">
        <f>'2-ORÇAMENTO'!OTV44</f>
        <v>0</v>
      </c>
      <c r="OTU44" s="225">
        <f>'2-ORÇAMENTO'!OTU44</f>
        <v>0</v>
      </c>
      <c r="OTV44" s="224">
        <f>'2-ORÇAMENTO'!OTX44</f>
        <v>0</v>
      </c>
      <c r="OTW44" s="225">
        <f>'2-ORÇAMENTO'!OTW44</f>
        <v>0</v>
      </c>
      <c r="OTX44" s="224">
        <f>'2-ORÇAMENTO'!OTZ44</f>
        <v>0</v>
      </c>
      <c r="OTY44" s="225">
        <f>'2-ORÇAMENTO'!OTY44</f>
        <v>0</v>
      </c>
      <c r="OTZ44" s="224">
        <f>'2-ORÇAMENTO'!OUB44</f>
        <v>0</v>
      </c>
      <c r="OUA44" s="225">
        <f>'2-ORÇAMENTO'!OUA44</f>
        <v>0</v>
      </c>
      <c r="OUB44" s="224">
        <f>'2-ORÇAMENTO'!OUD44</f>
        <v>0</v>
      </c>
      <c r="OUC44" s="225">
        <f>'2-ORÇAMENTO'!OUC44</f>
        <v>0</v>
      </c>
      <c r="OUD44" s="224">
        <f>'2-ORÇAMENTO'!OUF44</f>
        <v>0</v>
      </c>
      <c r="OUE44" s="225">
        <f>'2-ORÇAMENTO'!OUE44</f>
        <v>0</v>
      </c>
      <c r="OUF44" s="224">
        <f>'2-ORÇAMENTO'!OUH44</f>
        <v>0</v>
      </c>
      <c r="OUG44" s="225">
        <f>'2-ORÇAMENTO'!OUG44</f>
        <v>0</v>
      </c>
      <c r="OUH44" s="224">
        <f>'2-ORÇAMENTO'!OUJ44</f>
        <v>0</v>
      </c>
      <c r="OUI44" s="225">
        <f>'2-ORÇAMENTO'!OUI44</f>
        <v>0</v>
      </c>
      <c r="OUJ44" s="224">
        <f>'2-ORÇAMENTO'!OUL44</f>
        <v>0</v>
      </c>
      <c r="OUK44" s="225">
        <f>'2-ORÇAMENTO'!OUK44</f>
        <v>0</v>
      </c>
      <c r="OUL44" s="224">
        <f>'2-ORÇAMENTO'!OUN44</f>
        <v>0</v>
      </c>
      <c r="OUM44" s="225">
        <f>'2-ORÇAMENTO'!OUM44</f>
        <v>0</v>
      </c>
      <c r="OUN44" s="224">
        <f>'2-ORÇAMENTO'!OUP44</f>
        <v>0</v>
      </c>
      <c r="OUO44" s="225">
        <f>'2-ORÇAMENTO'!OUO44</f>
        <v>0</v>
      </c>
      <c r="OUP44" s="224">
        <f>'2-ORÇAMENTO'!OUR44</f>
        <v>0</v>
      </c>
      <c r="OUQ44" s="225">
        <f>'2-ORÇAMENTO'!OUQ44</f>
        <v>0</v>
      </c>
      <c r="OUR44" s="224">
        <f>'2-ORÇAMENTO'!OUT44</f>
        <v>0</v>
      </c>
      <c r="OUS44" s="225">
        <f>'2-ORÇAMENTO'!OUS44</f>
        <v>0</v>
      </c>
      <c r="OUT44" s="224">
        <f>'2-ORÇAMENTO'!OUV44</f>
        <v>0</v>
      </c>
      <c r="OUU44" s="225">
        <f>'2-ORÇAMENTO'!OUU44</f>
        <v>0</v>
      </c>
      <c r="OUV44" s="224">
        <f>'2-ORÇAMENTO'!OUX44</f>
        <v>0</v>
      </c>
      <c r="OUW44" s="225">
        <f>'2-ORÇAMENTO'!OUW44</f>
        <v>0</v>
      </c>
      <c r="OUX44" s="224">
        <f>'2-ORÇAMENTO'!OUZ44</f>
        <v>0</v>
      </c>
      <c r="OUY44" s="225">
        <f>'2-ORÇAMENTO'!OUY44</f>
        <v>0</v>
      </c>
      <c r="OUZ44" s="224">
        <f>'2-ORÇAMENTO'!OVB44</f>
        <v>0</v>
      </c>
      <c r="OVA44" s="225">
        <f>'2-ORÇAMENTO'!OVA44</f>
        <v>0</v>
      </c>
      <c r="OVB44" s="224">
        <f>'2-ORÇAMENTO'!OVD44</f>
        <v>0</v>
      </c>
      <c r="OVC44" s="225">
        <f>'2-ORÇAMENTO'!OVC44</f>
        <v>0</v>
      </c>
      <c r="OVD44" s="224">
        <f>'2-ORÇAMENTO'!OVF44</f>
        <v>0</v>
      </c>
      <c r="OVE44" s="225">
        <f>'2-ORÇAMENTO'!OVE44</f>
        <v>0</v>
      </c>
      <c r="OVF44" s="224">
        <f>'2-ORÇAMENTO'!OVH44</f>
        <v>0</v>
      </c>
      <c r="OVG44" s="225">
        <f>'2-ORÇAMENTO'!OVG44</f>
        <v>0</v>
      </c>
      <c r="OVH44" s="224">
        <f>'2-ORÇAMENTO'!OVJ44</f>
        <v>0</v>
      </c>
      <c r="OVI44" s="225">
        <f>'2-ORÇAMENTO'!OVI44</f>
        <v>0</v>
      </c>
      <c r="OVJ44" s="224">
        <f>'2-ORÇAMENTO'!OVL44</f>
        <v>0</v>
      </c>
      <c r="OVK44" s="225">
        <f>'2-ORÇAMENTO'!OVK44</f>
        <v>0</v>
      </c>
      <c r="OVL44" s="224">
        <f>'2-ORÇAMENTO'!OVN44</f>
        <v>0</v>
      </c>
      <c r="OVM44" s="225">
        <f>'2-ORÇAMENTO'!OVM44</f>
        <v>0</v>
      </c>
      <c r="OVN44" s="224">
        <f>'2-ORÇAMENTO'!OVP44</f>
        <v>0</v>
      </c>
      <c r="OVO44" s="225">
        <f>'2-ORÇAMENTO'!OVO44</f>
        <v>0</v>
      </c>
      <c r="OVP44" s="224">
        <f>'2-ORÇAMENTO'!OVR44</f>
        <v>0</v>
      </c>
      <c r="OVQ44" s="225">
        <f>'2-ORÇAMENTO'!OVQ44</f>
        <v>0</v>
      </c>
      <c r="OVR44" s="224">
        <f>'2-ORÇAMENTO'!OVT44</f>
        <v>0</v>
      </c>
      <c r="OVS44" s="225">
        <f>'2-ORÇAMENTO'!OVS44</f>
        <v>0</v>
      </c>
      <c r="OVT44" s="224">
        <f>'2-ORÇAMENTO'!OVV44</f>
        <v>0</v>
      </c>
      <c r="OVU44" s="225">
        <f>'2-ORÇAMENTO'!OVU44</f>
        <v>0</v>
      </c>
      <c r="OVV44" s="224">
        <f>'2-ORÇAMENTO'!OVX44</f>
        <v>0</v>
      </c>
      <c r="OVW44" s="225">
        <f>'2-ORÇAMENTO'!OVW44</f>
        <v>0</v>
      </c>
      <c r="OVX44" s="224">
        <f>'2-ORÇAMENTO'!OVZ44</f>
        <v>0</v>
      </c>
      <c r="OVY44" s="225">
        <f>'2-ORÇAMENTO'!OVY44</f>
        <v>0</v>
      </c>
      <c r="OVZ44" s="224">
        <f>'2-ORÇAMENTO'!OWB44</f>
        <v>0</v>
      </c>
      <c r="OWA44" s="225">
        <f>'2-ORÇAMENTO'!OWA44</f>
        <v>0</v>
      </c>
      <c r="OWB44" s="224">
        <f>'2-ORÇAMENTO'!OWD44</f>
        <v>0</v>
      </c>
      <c r="OWC44" s="225">
        <f>'2-ORÇAMENTO'!OWC44</f>
        <v>0</v>
      </c>
      <c r="OWD44" s="224">
        <f>'2-ORÇAMENTO'!OWF44</f>
        <v>0</v>
      </c>
      <c r="OWE44" s="225">
        <f>'2-ORÇAMENTO'!OWE44</f>
        <v>0</v>
      </c>
      <c r="OWF44" s="224">
        <f>'2-ORÇAMENTO'!OWH44</f>
        <v>0</v>
      </c>
      <c r="OWG44" s="225">
        <f>'2-ORÇAMENTO'!OWG44</f>
        <v>0</v>
      </c>
      <c r="OWH44" s="224">
        <f>'2-ORÇAMENTO'!OWJ44</f>
        <v>0</v>
      </c>
      <c r="OWI44" s="225">
        <f>'2-ORÇAMENTO'!OWI44</f>
        <v>0</v>
      </c>
      <c r="OWJ44" s="224">
        <f>'2-ORÇAMENTO'!OWL44</f>
        <v>0</v>
      </c>
      <c r="OWK44" s="225">
        <f>'2-ORÇAMENTO'!OWK44</f>
        <v>0</v>
      </c>
      <c r="OWL44" s="224">
        <f>'2-ORÇAMENTO'!OWN44</f>
        <v>0</v>
      </c>
      <c r="OWM44" s="225">
        <f>'2-ORÇAMENTO'!OWM44</f>
        <v>0</v>
      </c>
      <c r="OWN44" s="224">
        <f>'2-ORÇAMENTO'!OWP44</f>
        <v>0</v>
      </c>
      <c r="OWO44" s="225">
        <f>'2-ORÇAMENTO'!OWO44</f>
        <v>0</v>
      </c>
      <c r="OWP44" s="224">
        <f>'2-ORÇAMENTO'!OWR44</f>
        <v>0</v>
      </c>
      <c r="OWQ44" s="225">
        <f>'2-ORÇAMENTO'!OWQ44</f>
        <v>0</v>
      </c>
      <c r="OWR44" s="224">
        <f>'2-ORÇAMENTO'!OWT44</f>
        <v>0</v>
      </c>
      <c r="OWS44" s="225">
        <f>'2-ORÇAMENTO'!OWS44</f>
        <v>0</v>
      </c>
      <c r="OWT44" s="224">
        <f>'2-ORÇAMENTO'!OWV44</f>
        <v>0</v>
      </c>
      <c r="OWU44" s="225">
        <f>'2-ORÇAMENTO'!OWU44</f>
        <v>0</v>
      </c>
      <c r="OWV44" s="224">
        <f>'2-ORÇAMENTO'!OWX44</f>
        <v>0</v>
      </c>
      <c r="OWW44" s="225">
        <f>'2-ORÇAMENTO'!OWW44</f>
        <v>0</v>
      </c>
      <c r="OWX44" s="224">
        <f>'2-ORÇAMENTO'!OWZ44</f>
        <v>0</v>
      </c>
      <c r="OWY44" s="225">
        <f>'2-ORÇAMENTO'!OWY44</f>
        <v>0</v>
      </c>
      <c r="OWZ44" s="224">
        <f>'2-ORÇAMENTO'!OXB44</f>
        <v>0</v>
      </c>
      <c r="OXA44" s="225">
        <f>'2-ORÇAMENTO'!OXA44</f>
        <v>0</v>
      </c>
      <c r="OXB44" s="224">
        <f>'2-ORÇAMENTO'!OXD44</f>
        <v>0</v>
      </c>
      <c r="OXC44" s="225">
        <f>'2-ORÇAMENTO'!OXC44</f>
        <v>0</v>
      </c>
      <c r="OXD44" s="224">
        <f>'2-ORÇAMENTO'!OXF44</f>
        <v>0</v>
      </c>
      <c r="OXE44" s="225">
        <f>'2-ORÇAMENTO'!OXE44</f>
        <v>0</v>
      </c>
      <c r="OXF44" s="224">
        <f>'2-ORÇAMENTO'!OXH44</f>
        <v>0</v>
      </c>
      <c r="OXG44" s="225">
        <f>'2-ORÇAMENTO'!OXG44</f>
        <v>0</v>
      </c>
      <c r="OXH44" s="224">
        <f>'2-ORÇAMENTO'!OXJ44</f>
        <v>0</v>
      </c>
      <c r="OXI44" s="225">
        <f>'2-ORÇAMENTO'!OXI44</f>
        <v>0</v>
      </c>
      <c r="OXJ44" s="224">
        <f>'2-ORÇAMENTO'!OXL44</f>
        <v>0</v>
      </c>
      <c r="OXK44" s="225">
        <f>'2-ORÇAMENTO'!OXK44</f>
        <v>0</v>
      </c>
      <c r="OXL44" s="224">
        <f>'2-ORÇAMENTO'!OXN44</f>
        <v>0</v>
      </c>
      <c r="OXM44" s="225">
        <f>'2-ORÇAMENTO'!OXM44</f>
        <v>0</v>
      </c>
      <c r="OXN44" s="224">
        <f>'2-ORÇAMENTO'!OXP44</f>
        <v>0</v>
      </c>
      <c r="OXO44" s="225">
        <f>'2-ORÇAMENTO'!OXO44</f>
        <v>0</v>
      </c>
      <c r="OXP44" s="224">
        <f>'2-ORÇAMENTO'!OXR44</f>
        <v>0</v>
      </c>
      <c r="OXQ44" s="225">
        <f>'2-ORÇAMENTO'!OXQ44</f>
        <v>0</v>
      </c>
      <c r="OXR44" s="224">
        <f>'2-ORÇAMENTO'!OXT44</f>
        <v>0</v>
      </c>
      <c r="OXS44" s="225">
        <f>'2-ORÇAMENTO'!OXS44</f>
        <v>0</v>
      </c>
      <c r="OXT44" s="224">
        <f>'2-ORÇAMENTO'!OXV44</f>
        <v>0</v>
      </c>
      <c r="OXU44" s="225">
        <f>'2-ORÇAMENTO'!OXU44</f>
        <v>0</v>
      </c>
      <c r="OXV44" s="224">
        <f>'2-ORÇAMENTO'!OXX44</f>
        <v>0</v>
      </c>
      <c r="OXW44" s="225">
        <f>'2-ORÇAMENTO'!OXW44</f>
        <v>0</v>
      </c>
      <c r="OXX44" s="224">
        <f>'2-ORÇAMENTO'!OXZ44</f>
        <v>0</v>
      </c>
      <c r="OXY44" s="225">
        <f>'2-ORÇAMENTO'!OXY44</f>
        <v>0</v>
      </c>
      <c r="OXZ44" s="224">
        <f>'2-ORÇAMENTO'!OYB44</f>
        <v>0</v>
      </c>
      <c r="OYA44" s="225">
        <f>'2-ORÇAMENTO'!OYA44</f>
        <v>0</v>
      </c>
      <c r="OYB44" s="224">
        <f>'2-ORÇAMENTO'!OYD44</f>
        <v>0</v>
      </c>
      <c r="OYC44" s="225">
        <f>'2-ORÇAMENTO'!OYC44</f>
        <v>0</v>
      </c>
      <c r="OYD44" s="224">
        <f>'2-ORÇAMENTO'!OYF44</f>
        <v>0</v>
      </c>
      <c r="OYE44" s="225">
        <f>'2-ORÇAMENTO'!OYE44</f>
        <v>0</v>
      </c>
      <c r="OYF44" s="224">
        <f>'2-ORÇAMENTO'!OYH44</f>
        <v>0</v>
      </c>
      <c r="OYG44" s="225">
        <f>'2-ORÇAMENTO'!OYG44</f>
        <v>0</v>
      </c>
      <c r="OYH44" s="224">
        <f>'2-ORÇAMENTO'!OYJ44</f>
        <v>0</v>
      </c>
      <c r="OYI44" s="225">
        <f>'2-ORÇAMENTO'!OYI44</f>
        <v>0</v>
      </c>
      <c r="OYJ44" s="224">
        <f>'2-ORÇAMENTO'!OYL44</f>
        <v>0</v>
      </c>
      <c r="OYK44" s="225">
        <f>'2-ORÇAMENTO'!OYK44</f>
        <v>0</v>
      </c>
      <c r="OYL44" s="224">
        <f>'2-ORÇAMENTO'!OYN44</f>
        <v>0</v>
      </c>
      <c r="OYM44" s="225">
        <f>'2-ORÇAMENTO'!OYM44</f>
        <v>0</v>
      </c>
      <c r="OYN44" s="224">
        <f>'2-ORÇAMENTO'!OYP44</f>
        <v>0</v>
      </c>
      <c r="OYO44" s="225">
        <f>'2-ORÇAMENTO'!OYO44</f>
        <v>0</v>
      </c>
      <c r="OYP44" s="224">
        <f>'2-ORÇAMENTO'!OYR44</f>
        <v>0</v>
      </c>
      <c r="OYQ44" s="225">
        <f>'2-ORÇAMENTO'!OYQ44</f>
        <v>0</v>
      </c>
      <c r="OYR44" s="224">
        <f>'2-ORÇAMENTO'!OYT44</f>
        <v>0</v>
      </c>
      <c r="OYS44" s="225">
        <f>'2-ORÇAMENTO'!OYS44</f>
        <v>0</v>
      </c>
      <c r="OYT44" s="224">
        <f>'2-ORÇAMENTO'!OYV44</f>
        <v>0</v>
      </c>
      <c r="OYU44" s="225">
        <f>'2-ORÇAMENTO'!OYU44</f>
        <v>0</v>
      </c>
      <c r="OYV44" s="224">
        <f>'2-ORÇAMENTO'!OYX44</f>
        <v>0</v>
      </c>
      <c r="OYW44" s="225">
        <f>'2-ORÇAMENTO'!OYW44</f>
        <v>0</v>
      </c>
      <c r="OYX44" s="224">
        <f>'2-ORÇAMENTO'!OYZ44</f>
        <v>0</v>
      </c>
      <c r="OYY44" s="225">
        <f>'2-ORÇAMENTO'!OYY44</f>
        <v>0</v>
      </c>
      <c r="OYZ44" s="224">
        <f>'2-ORÇAMENTO'!OZB44</f>
        <v>0</v>
      </c>
      <c r="OZA44" s="225">
        <f>'2-ORÇAMENTO'!OZA44</f>
        <v>0</v>
      </c>
      <c r="OZB44" s="224">
        <f>'2-ORÇAMENTO'!OZD44</f>
        <v>0</v>
      </c>
      <c r="OZC44" s="225">
        <f>'2-ORÇAMENTO'!OZC44</f>
        <v>0</v>
      </c>
      <c r="OZD44" s="224">
        <f>'2-ORÇAMENTO'!OZF44</f>
        <v>0</v>
      </c>
      <c r="OZE44" s="225">
        <f>'2-ORÇAMENTO'!OZE44</f>
        <v>0</v>
      </c>
      <c r="OZF44" s="224">
        <f>'2-ORÇAMENTO'!OZH44</f>
        <v>0</v>
      </c>
      <c r="OZG44" s="225">
        <f>'2-ORÇAMENTO'!OZG44</f>
        <v>0</v>
      </c>
      <c r="OZH44" s="224">
        <f>'2-ORÇAMENTO'!OZJ44</f>
        <v>0</v>
      </c>
      <c r="OZI44" s="225">
        <f>'2-ORÇAMENTO'!OZI44</f>
        <v>0</v>
      </c>
      <c r="OZJ44" s="224">
        <f>'2-ORÇAMENTO'!OZL44</f>
        <v>0</v>
      </c>
      <c r="OZK44" s="225">
        <f>'2-ORÇAMENTO'!OZK44</f>
        <v>0</v>
      </c>
      <c r="OZL44" s="224">
        <f>'2-ORÇAMENTO'!OZN44</f>
        <v>0</v>
      </c>
      <c r="OZM44" s="225">
        <f>'2-ORÇAMENTO'!OZM44</f>
        <v>0</v>
      </c>
      <c r="OZN44" s="224">
        <f>'2-ORÇAMENTO'!OZP44</f>
        <v>0</v>
      </c>
      <c r="OZO44" s="225">
        <f>'2-ORÇAMENTO'!OZO44</f>
        <v>0</v>
      </c>
      <c r="OZP44" s="224">
        <f>'2-ORÇAMENTO'!OZR44</f>
        <v>0</v>
      </c>
      <c r="OZQ44" s="225">
        <f>'2-ORÇAMENTO'!OZQ44</f>
        <v>0</v>
      </c>
      <c r="OZR44" s="224">
        <f>'2-ORÇAMENTO'!OZT44</f>
        <v>0</v>
      </c>
      <c r="OZS44" s="225">
        <f>'2-ORÇAMENTO'!OZS44</f>
        <v>0</v>
      </c>
      <c r="OZT44" s="224">
        <f>'2-ORÇAMENTO'!OZV44</f>
        <v>0</v>
      </c>
      <c r="OZU44" s="225">
        <f>'2-ORÇAMENTO'!OZU44</f>
        <v>0</v>
      </c>
      <c r="OZV44" s="224">
        <f>'2-ORÇAMENTO'!OZX44</f>
        <v>0</v>
      </c>
      <c r="OZW44" s="225">
        <f>'2-ORÇAMENTO'!OZW44</f>
        <v>0</v>
      </c>
      <c r="OZX44" s="224">
        <f>'2-ORÇAMENTO'!OZZ44</f>
        <v>0</v>
      </c>
      <c r="OZY44" s="225">
        <f>'2-ORÇAMENTO'!OZY44</f>
        <v>0</v>
      </c>
      <c r="OZZ44" s="224">
        <f>'2-ORÇAMENTO'!PAB44</f>
        <v>0</v>
      </c>
      <c r="PAA44" s="225">
        <f>'2-ORÇAMENTO'!PAA44</f>
        <v>0</v>
      </c>
      <c r="PAB44" s="224">
        <f>'2-ORÇAMENTO'!PAD44</f>
        <v>0</v>
      </c>
      <c r="PAC44" s="225">
        <f>'2-ORÇAMENTO'!PAC44</f>
        <v>0</v>
      </c>
      <c r="PAD44" s="224">
        <f>'2-ORÇAMENTO'!PAF44</f>
        <v>0</v>
      </c>
      <c r="PAE44" s="225">
        <f>'2-ORÇAMENTO'!PAE44</f>
        <v>0</v>
      </c>
      <c r="PAF44" s="224">
        <f>'2-ORÇAMENTO'!PAH44</f>
        <v>0</v>
      </c>
      <c r="PAG44" s="225">
        <f>'2-ORÇAMENTO'!PAG44</f>
        <v>0</v>
      </c>
      <c r="PAH44" s="224">
        <f>'2-ORÇAMENTO'!PAJ44</f>
        <v>0</v>
      </c>
      <c r="PAI44" s="225">
        <f>'2-ORÇAMENTO'!PAI44</f>
        <v>0</v>
      </c>
      <c r="PAJ44" s="224">
        <f>'2-ORÇAMENTO'!PAL44</f>
        <v>0</v>
      </c>
      <c r="PAK44" s="225">
        <f>'2-ORÇAMENTO'!PAK44</f>
        <v>0</v>
      </c>
      <c r="PAL44" s="224">
        <f>'2-ORÇAMENTO'!PAN44</f>
        <v>0</v>
      </c>
      <c r="PAM44" s="225">
        <f>'2-ORÇAMENTO'!PAM44</f>
        <v>0</v>
      </c>
      <c r="PAN44" s="224">
        <f>'2-ORÇAMENTO'!PAP44</f>
        <v>0</v>
      </c>
      <c r="PAO44" s="225">
        <f>'2-ORÇAMENTO'!PAO44</f>
        <v>0</v>
      </c>
      <c r="PAP44" s="224">
        <f>'2-ORÇAMENTO'!PAR44</f>
        <v>0</v>
      </c>
      <c r="PAQ44" s="225">
        <f>'2-ORÇAMENTO'!PAQ44</f>
        <v>0</v>
      </c>
      <c r="PAR44" s="224">
        <f>'2-ORÇAMENTO'!PAT44</f>
        <v>0</v>
      </c>
      <c r="PAS44" s="225">
        <f>'2-ORÇAMENTO'!PAS44</f>
        <v>0</v>
      </c>
      <c r="PAT44" s="224">
        <f>'2-ORÇAMENTO'!PAV44</f>
        <v>0</v>
      </c>
      <c r="PAU44" s="225">
        <f>'2-ORÇAMENTO'!PAU44</f>
        <v>0</v>
      </c>
      <c r="PAV44" s="224">
        <f>'2-ORÇAMENTO'!PAX44</f>
        <v>0</v>
      </c>
      <c r="PAW44" s="225">
        <f>'2-ORÇAMENTO'!PAW44</f>
        <v>0</v>
      </c>
      <c r="PAX44" s="224">
        <f>'2-ORÇAMENTO'!PAZ44</f>
        <v>0</v>
      </c>
      <c r="PAY44" s="225">
        <f>'2-ORÇAMENTO'!PAY44</f>
        <v>0</v>
      </c>
      <c r="PAZ44" s="224">
        <f>'2-ORÇAMENTO'!PBB44</f>
        <v>0</v>
      </c>
      <c r="PBA44" s="225">
        <f>'2-ORÇAMENTO'!PBA44</f>
        <v>0</v>
      </c>
      <c r="PBB44" s="224">
        <f>'2-ORÇAMENTO'!PBD44</f>
        <v>0</v>
      </c>
      <c r="PBC44" s="225">
        <f>'2-ORÇAMENTO'!PBC44</f>
        <v>0</v>
      </c>
      <c r="PBD44" s="224">
        <f>'2-ORÇAMENTO'!PBF44</f>
        <v>0</v>
      </c>
      <c r="PBE44" s="225">
        <f>'2-ORÇAMENTO'!PBE44</f>
        <v>0</v>
      </c>
      <c r="PBF44" s="224">
        <f>'2-ORÇAMENTO'!PBH44</f>
        <v>0</v>
      </c>
      <c r="PBG44" s="225">
        <f>'2-ORÇAMENTO'!PBG44</f>
        <v>0</v>
      </c>
      <c r="PBH44" s="224">
        <f>'2-ORÇAMENTO'!PBJ44</f>
        <v>0</v>
      </c>
      <c r="PBI44" s="225">
        <f>'2-ORÇAMENTO'!PBI44</f>
        <v>0</v>
      </c>
      <c r="PBJ44" s="224">
        <f>'2-ORÇAMENTO'!PBL44</f>
        <v>0</v>
      </c>
      <c r="PBK44" s="225">
        <f>'2-ORÇAMENTO'!PBK44</f>
        <v>0</v>
      </c>
      <c r="PBL44" s="224">
        <f>'2-ORÇAMENTO'!PBN44</f>
        <v>0</v>
      </c>
      <c r="PBM44" s="225">
        <f>'2-ORÇAMENTO'!PBM44</f>
        <v>0</v>
      </c>
      <c r="PBN44" s="224">
        <f>'2-ORÇAMENTO'!PBP44</f>
        <v>0</v>
      </c>
      <c r="PBO44" s="225">
        <f>'2-ORÇAMENTO'!PBO44</f>
        <v>0</v>
      </c>
      <c r="PBP44" s="224">
        <f>'2-ORÇAMENTO'!PBR44</f>
        <v>0</v>
      </c>
      <c r="PBQ44" s="225">
        <f>'2-ORÇAMENTO'!PBQ44</f>
        <v>0</v>
      </c>
      <c r="PBR44" s="224">
        <f>'2-ORÇAMENTO'!PBT44</f>
        <v>0</v>
      </c>
      <c r="PBS44" s="225">
        <f>'2-ORÇAMENTO'!PBS44</f>
        <v>0</v>
      </c>
      <c r="PBT44" s="224">
        <f>'2-ORÇAMENTO'!PBV44</f>
        <v>0</v>
      </c>
      <c r="PBU44" s="225">
        <f>'2-ORÇAMENTO'!PBU44</f>
        <v>0</v>
      </c>
      <c r="PBV44" s="224">
        <f>'2-ORÇAMENTO'!PBX44</f>
        <v>0</v>
      </c>
      <c r="PBW44" s="225">
        <f>'2-ORÇAMENTO'!PBW44</f>
        <v>0</v>
      </c>
      <c r="PBX44" s="224">
        <f>'2-ORÇAMENTO'!PBZ44</f>
        <v>0</v>
      </c>
      <c r="PBY44" s="225">
        <f>'2-ORÇAMENTO'!PBY44</f>
        <v>0</v>
      </c>
      <c r="PBZ44" s="224">
        <f>'2-ORÇAMENTO'!PCB44</f>
        <v>0</v>
      </c>
      <c r="PCA44" s="225">
        <f>'2-ORÇAMENTO'!PCA44</f>
        <v>0</v>
      </c>
      <c r="PCB44" s="224">
        <f>'2-ORÇAMENTO'!PCD44</f>
        <v>0</v>
      </c>
      <c r="PCC44" s="225">
        <f>'2-ORÇAMENTO'!PCC44</f>
        <v>0</v>
      </c>
      <c r="PCD44" s="224">
        <f>'2-ORÇAMENTO'!PCF44</f>
        <v>0</v>
      </c>
      <c r="PCE44" s="225">
        <f>'2-ORÇAMENTO'!PCE44</f>
        <v>0</v>
      </c>
      <c r="PCF44" s="224">
        <f>'2-ORÇAMENTO'!PCH44</f>
        <v>0</v>
      </c>
      <c r="PCG44" s="225">
        <f>'2-ORÇAMENTO'!PCG44</f>
        <v>0</v>
      </c>
      <c r="PCH44" s="224">
        <f>'2-ORÇAMENTO'!PCJ44</f>
        <v>0</v>
      </c>
      <c r="PCI44" s="225">
        <f>'2-ORÇAMENTO'!PCI44</f>
        <v>0</v>
      </c>
      <c r="PCJ44" s="224">
        <f>'2-ORÇAMENTO'!PCL44</f>
        <v>0</v>
      </c>
      <c r="PCK44" s="225">
        <f>'2-ORÇAMENTO'!PCK44</f>
        <v>0</v>
      </c>
      <c r="PCL44" s="224">
        <f>'2-ORÇAMENTO'!PCN44</f>
        <v>0</v>
      </c>
      <c r="PCM44" s="225">
        <f>'2-ORÇAMENTO'!PCM44</f>
        <v>0</v>
      </c>
      <c r="PCN44" s="224">
        <f>'2-ORÇAMENTO'!PCP44</f>
        <v>0</v>
      </c>
      <c r="PCO44" s="225">
        <f>'2-ORÇAMENTO'!PCO44</f>
        <v>0</v>
      </c>
      <c r="PCP44" s="224">
        <f>'2-ORÇAMENTO'!PCR44</f>
        <v>0</v>
      </c>
      <c r="PCQ44" s="225">
        <f>'2-ORÇAMENTO'!PCQ44</f>
        <v>0</v>
      </c>
      <c r="PCR44" s="224">
        <f>'2-ORÇAMENTO'!PCT44</f>
        <v>0</v>
      </c>
      <c r="PCS44" s="225">
        <f>'2-ORÇAMENTO'!PCS44</f>
        <v>0</v>
      </c>
      <c r="PCT44" s="224">
        <f>'2-ORÇAMENTO'!PCV44</f>
        <v>0</v>
      </c>
      <c r="PCU44" s="225">
        <f>'2-ORÇAMENTO'!PCU44</f>
        <v>0</v>
      </c>
      <c r="PCV44" s="224">
        <f>'2-ORÇAMENTO'!PCX44</f>
        <v>0</v>
      </c>
      <c r="PCW44" s="225">
        <f>'2-ORÇAMENTO'!PCW44</f>
        <v>0</v>
      </c>
      <c r="PCX44" s="224">
        <f>'2-ORÇAMENTO'!PCZ44</f>
        <v>0</v>
      </c>
      <c r="PCY44" s="225">
        <f>'2-ORÇAMENTO'!PCY44</f>
        <v>0</v>
      </c>
      <c r="PCZ44" s="224">
        <f>'2-ORÇAMENTO'!PDB44</f>
        <v>0</v>
      </c>
      <c r="PDA44" s="225">
        <f>'2-ORÇAMENTO'!PDA44</f>
        <v>0</v>
      </c>
      <c r="PDB44" s="224">
        <f>'2-ORÇAMENTO'!PDD44</f>
        <v>0</v>
      </c>
      <c r="PDC44" s="225">
        <f>'2-ORÇAMENTO'!PDC44</f>
        <v>0</v>
      </c>
      <c r="PDD44" s="224">
        <f>'2-ORÇAMENTO'!PDF44</f>
        <v>0</v>
      </c>
      <c r="PDE44" s="225">
        <f>'2-ORÇAMENTO'!PDE44</f>
        <v>0</v>
      </c>
      <c r="PDF44" s="224">
        <f>'2-ORÇAMENTO'!PDH44</f>
        <v>0</v>
      </c>
      <c r="PDG44" s="225">
        <f>'2-ORÇAMENTO'!PDG44</f>
        <v>0</v>
      </c>
      <c r="PDH44" s="224">
        <f>'2-ORÇAMENTO'!PDJ44</f>
        <v>0</v>
      </c>
      <c r="PDI44" s="225">
        <f>'2-ORÇAMENTO'!PDI44</f>
        <v>0</v>
      </c>
      <c r="PDJ44" s="224">
        <f>'2-ORÇAMENTO'!PDL44</f>
        <v>0</v>
      </c>
      <c r="PDK44" s="225">
        <f>'2-ORÇAMENTO'!PDK44</f>
        <v>0</v>
      </c>
      <c r="PDL44" s="224">
        <f>'2-ORÇAMENTO'!PDN44</f>
        <v>0</v>
      </c>
      <c r="PDM44" s="225">
        <f>'2-ORÇAMENTO'!PDM44</f>
        <v>0</v>
      </c>
      <c r="PDN44" s="224">
        <f>'2-ORÇAMENTO'!PDP44</f>
        <v>0</v>
      </c>
      <c r="PDO44" s="225">
        <f>'2-ORÇAMENTO'!PDO44</f>
        <v>0</v>
      </c>
      <c r="PDP44" s="224">
        <f>'2-ORÇAMENTO'!PDR44</f>
        <v>0</v>
      </c>
      <c r="PDQ44" s="225">
        <f>'2-ORÇAMENTO'!PDQ44</f>
        <v>0</v>
      </c>
      <c r="PDR44" s="224">
        <f>'2-ORÇAMENTO'!PDT44</f>
        <v>0</v>
      </c>
      <c r="PDS44" s="225">
        <f>'2-ORÇAMENTO'!PDS44</f>
        <v>0</v>
      </c>
      <c r="PDT44" s="224">
        <f>'2-ORÇAMENTO'!PDV44</f>
        <v>0</v>
      </c>
      <c r="PDU44" s="225">
        <f>'2-ORÇAMENTO'!PDU44</f>
        <v>0</v>
      </c>
      <c r="PDV44" s="224">
        <f>'2-ORÇAMENTO'!PDX44</f>
        <v>0</v>
      </c>
      <c r="PDW44" s="225">
        <f>'2-ORÇAMENTO'!PDW44</f>
        <v>0</v>
      </c>
      <c r="PDX44" s="224">
        <f>'2-ORÇAMENTO'!PDZ44</f>
        <v>0</v>
      </c>
      <c r="PDY44" s="225">
        <f>'2-ORÇAMENTO'!PDY44</f>
        <v>0</v>
      </c>
      <c r="PDZ44" s="224">
        <f>'2-ORÇAMENTO'!PEB44</f>
        <v>0</v>
      </c>
      <c r="PEA44" s="225">
        <f>'2-ORÇAMENTO'!PEA44</f>
        <v>0</v>
      </c>
      <c r="PEB44" s="224">
        <f>'2-ORÇAMENTO'!PED44</f>
        <v>0</v>
      </c>
      <c r="PEC44" s="225">
        <f>'2-ORÇAMENTO'!PEC44</f>
        <v>0</v>
      </c>
      <c r="PED44" s="224">
        <f>'2-ORÇAMENTO'!PEF44</f>
        <v>0</v>
      </c>
      <c r="PEE44" s="225">
        <f>'2-ORÇAMENTO'!PEE44</f>
        <v>0</v>
      </c>
      <c r="PEF44" s="224">
        <f>'2-ORÇAMENTO'!PEH44</f>
        <v>0</v>
      </c>
      <c r="PEG44" s="225">
        <f>'2-ORÇAMENTO'!PEG44</f>
        <v>0</v>
      </c>
      <c r="PEH44" s="224">
        <f>'2-ORÇAMENTO'!PEJ44</f>
        <v>0</v>
      </c>
      <c r="PEI44" s="225">
        <f>'2-ORÇAMENTO'!PEI44</f>
        <v>0</v>
      </c>
      <c r="PEJ44" s="224">
        <f>'2-ORÇAMENTO'!PEL44</f>
        <v>0</v>
      </c>
      <c r="PEK44" s="225">
        <f>'2-ORÇAMENTO'!PEK44</f>
        <v>0</v>
      </c>
      <c r="PEL44" s="224">
        <f>'2-ORÇAMENTO'!PEN44</f>
        <v>0</v>
      </c>
      <c r="PEM44" s="225">
        <f>'2-ORÇAMENTO'!PEM44</f>
        <v>0</v>
      </c>
      <c r="PEN44" s="224">
        <f>'2-ORÇAMENTO'!PEP44</f>
        <v>0</v>
      </c>
      <c r="PEO44" s="225">
        <f>'2-ORÇAMENTO'!PEO44</f>
        <v>0</v>
      </c>
      <c r="PEP44" s="224">
        <f>'2-ORÇAMENTO'!PER44</f>
        <v>0</v>
      </c>
      <c r="PEQ44" s="225">
        <f>'2-ORÇAMENTO'!PEQ44</f>
        <v>0</v>
      </c>
      <c r="PER44" s="224">
        <f>'2-ORÇAMENTO'!PET44</f>
        <v>0</v>
      </c>
      <c r="PES44" s="225">
        <f>'2-ORÇAMENTO'!PES44</f>
        <v>0</v>
      </c>
      <c r="PET44" s="224">
        <f>'2-ORÇAMENTO'!PEV44</f>
        <v>0</v>
      </c>
      <c r="PEU44" s="225">
        <f>'2-ORÇAMENTO'!PEU44</f>
        <v>0</v>
      </c>
      <c r="PEV44" s="224">
        <f>'2-ORÇAMENTO'!PEX44</f>
        <v>0</v>
      </c>
      <c r="PEW44" s="225">
        <f>'2-ORÇAMENTO'!PEW44</f>
        <v>0</v>
      </c>
      <c r="PEX44" s="224">
        <f>'2-ORÇAMENTO'!PEZ44</f>
        <v>0</v>
      </c>
      <c r="PEY44" s="225">
        <f>'2-ORÇAMENTO'!PEY44</f>
        <v>0</v>
      </c>
      <c r="PEZ44" s="224">
        <f>'2-ORÇAMENTO'!PFB44</f>
        <v>0</v>
      </c>
      <c r="PFA44" s="225">
        <f>'2-ORÇAMENTO'!PFA44</f>
        <v>0</v>
      </c>
      <c r="PFB44" s="224">
        <f>'2-ORÇAMENTO'!PFD44</f>
        <v>0</v>
      </c>
      <c r="PFC44" s="225">
        <f>'2-ORÇAMENTO'!PFC44</f>
        <v>0</v>
      </c>
      <c r="PFD44" s="224">
        <f>'2-ORÇAMENTO'!PFF44</f>
        <v>0</v>
      </c>
      <c r="PFE44" s="225">
        <f>'2-ORÇAMENTO'!PFE44</f>
        <v>0</v>
      </c>
      <c r="PFF44" s="224">
        <f>'2-ORÇAMENTO'!PFH44</f>
        <v>0</v>
      </c>
      <c r="PFG44" s="225">
        <f>'2-ORÇAMENTO'!PFG44</f>
        <v>0</v>
      </c>
      <c r="PFH44" s="224">
        <f>'2-ORÇAMENTO'!PFJ44</f>
        <v>0</v>
      </c>
      <c r="PFI44" s="225">
        <f>'2-ORÇAMENTO'!PFI44</f>
        <v>0</v>
      </c>
      <c r="PFJ44" s="224">
        <f>'2-ORÇAMENTO'!PFL44</f>
        <v>0</v>
      </c>
      <c r="PFK44" s="225">
        <f>'2-ORÇAMENTO'!PFK44</f>
        <v>0</v>
      </c>
      <c r="PFL44" s="224">
        <f>'2-ORÇAMENTO'!PFN44</f>
        <v>0</v>
      </c>
      <c r="PFM44" s="225">
        <f>'2-ORÇAMENTO'!PFM44</f>
        <v>0</v>
      </c>
      <c r="PFN44" s="224">
        <f>'2-ORÇAMENTO'!PFP44</f>
        <v>0</v>
      </c>
      <c r="PFO44" s="225">
        <f>'2-ORÇAMENTO'!PFO44</f>
        <v>0</v>
      </c>
      <c r="PFP44" s="224">
        <f>'2-ORÇAMENTO'!PFR44</f>
        <v>0</v>
      </c>
      <c r="PFQ44" s="225">
        <f>'2-ORÇAMENTO'!PFQ44</f>
        <v>0</v>
      </c>
      <c r="PFR44" s="224">
        <f>'2-ORÇAMENTO'!PFT44</f>
        <v>0</v>
      </c>
      <c r="PFS44" s="225">
        <f>'2-ORÇAMENTO'!PFS44</f>
        <v>0</v>
      </c>
      <c r="PFT44" s="224">
        <f>'2-ORÇAMENTO'!PFV44</f>
        <v>0</v>
      </c>
      <c r="PFU44" s="225">
        <f>'2-ORÇAMENTO'!PFU44</f>
        <v>0</v>
      </c>
      <c r="PFV44" s="224">
        <f>'2-ORÇAMENTO'!PFX44</f>
        <v>0</v>
      </c>
      <c r="PFW44" s="225">
        <f>'2-ORÇAMENTO'!PFW44</f>
        <v>0</v>
      </c>
      <c r="PFX44" s="224">
        <f>'2-ORÇAMENTO'!PFZ44</f>
        <v>0</v>
      </c>
      <c r="PFY44" s="225">
        <f>'2-ORÇAMENTO'!PFY44</f>
        <v>0</v>
      </c>
      <c r="PFZ44" s="224">
        <f>'2-ORÇAMENTO'!PGB44</f>
        <v>0</v>
      </c>
      <c r="PGA44" s="225">
        <f>'2-ORÇAMENTO'!PGA44</f>
        <v>0</v>
      </c>
      <c r="PGB44" s="224">
        <f>'2-ORÇAMENTO'!PGD44</f>
        <v>0</v>
      </c>
      <c r="PGC44" s="225">
        <f>'2-ORÇAMENTO'!PGC44</f>
        <v>0</v>
      </c>
      <c r="PGD44" s="224">
        <f>'2-ORÇAMENTO'!PGF44</f>
        <v>0</v>
      </c>
      <c r="PGE44" s="225">
        <f>'2-ORÇAMENTO'!PGE44</f>
        <v>0</v>
      </c>
      <c r="PGF44" s="224">
        <f>'2-ORÇAMENTO'!PGH44</f>
        <v>0</v>
      </c>
      <c r="PGG44" s="225">
        <f>'2-ORÇAMENTO'!PGG44</f>
        <v>0</v>
      </c>
      <c r="PGH44" s="224">
        <f>'2-ORÇAMENTO'!PGJ44</f>
        <v>0</v>
      </c>
      <c r="PGI44" s="225">
        <f>'2-ORÇAMENTO'!PGI44</f>
        <v>0</v>
      </c>
      <c r="PGJ44" s="224">
        <f>'2-ORÇAMENTO'!PGL44</f>
        <v>0</v>
      </c>
      <c r="PGK44" s="225">
        <f>'2-ORÇAMENTO'!PGK44</f>
        <v>0</v>
      </c>
      <c r="PGL44" s="224">
        <f>'2-ORÇAMENTO'!PGN44</f>
        <v>0</v>
      </c>
      <c r="PGM44" s="225">
        <f>'2-ORÇAMENTO'!PGM44</f>
        <v>0</v>
      </c>
      <c r="PGN44" s="224">
        <f>'2-ORÇAMENTO'!PGP44</f>
        <v>0</v>
      </c>
      <c r="PGO44" s="225">
        <f>'2-ORÇAMENTO'!PGO44</f>
        <v>0</v>
      </c>
      <c r="PGP44" s="224">
        <f>'2-ORÇAMENTO'!PGR44</f>
        <v>0</v>
      </c>
      <c r="PGQ44" s="225">
        <f>'2-ORÇAMENTO'!PGQ44</f>
        <v>0</v>
      </c>
      <c r="PGR44" s="224">
        <f>'2-ORÇAMENTO'!PGT44</f>
        <v>0</v>
      </c>
      <c r="PGS44" s="225">
        <f>'2-ORÇAMENTO'!PGS44</f>
        <v>0</v>
      </c>
      <c r="PGT44" s="224">
        <f>'2-ORÇAMENTO'!PGV44</f>
        <v>0</v>
      </c>
      <c r="PGU44" s="225">
        <f>'2-ORÇAMENTO'!PGU44</f>
        <v>0</v>
      </c>
      <c r="PGV44" s="224">
        <f>'2-ORÇAMENTO'!PGX44</f>
        <v>0</v>
      </c>
      <c r="PGW44" s="225">
        <f>'2-ORÇAMENTO'!PGW44</f>
        <v>0</v>
      </c>
      <c r="PGX44" s="224">
        <f>'2-ORÇAMENTO'!PGZ44</f>
        <v>0</v>
      </c>
      <c r="PGY44" s="225">
        <f>'2-ORÇAMENTO'!PGY44</f>
        <v>0</v>
      </c>
      <c r="PGZ44" s="224">
        <f>'2-ORÇAMENTO'!PHB44</f>
        <v>0</v>
      </c>
      <c r="PHA44" s="225">
        <f>'2-ORÇAMENTO'!PHA44</f>
        <v>0</v>
      </c>
      <c r="PHB44" s="224">
        <f>'2-ORÇAMENTO'!PHD44</f>
        <v>0</v>
      </c>
      <c r="PHC44" s="225">
        <f>'2-ORÇAMENTO'!PHC44</f>
        <v>0</v>
      </c>
      <c r="PHD44" s="224">
        <f>'2-ORÇAMENTO'!PHF44</f>
        <v>0</v>
      </c>
      <c r="PHE44" s="225">
        <f>'2-ORÇAMENTO'!PHE44</f>
        <v>0</v>
      </c>
      <c r="PHF44" s="224">
        <f>'2-ORÇAMENTO'!PHH44</f>
        <v>0</v>
      </c>
      <c r="PHG44" s="225">
        <f>'2-ORÇAMENTO'!PHG44</f>
        <v>0</v>
      </c>
      <c r="PHH44" s="224">
        <f>'2-ORÇAMENTO'!PHJ44</f>
        <v>0</v>
      </c>
      <c r="PHI44" s="225">
        <f>'2-ORÇAMENTO'!PHI44</f>
        <v>0</v>
      </c>
      <c r="PHJ44" s="224">
        <f>'2-ORÇAMENTO'!PHL44</f>
        <v>0</v>
      </c>
      <c r="PHK44" s="225">
        <f>'2-ORÇAMENTO'!PHK44</f>
        <v>0</v>
      </c>
      <c r="PHL44" s="224">
        <f>'2-ORÇAMENTO'!PHN44</f>
        <v>0</v>
      </c>
      <c r="PHM44" s="225">
        <f>'2-ORÇAMENTO'!PHM44</f>
        <v>0</v>
      </c>
      <c r="PHN44" s="224">
        <f>'2-ORÇAMENTO'!PHP44</f>
        <v>0</v>
      </c>
      <c r="PHO44" s="225">
        <f>'2-ORÇAMENTO'!PHO44</f>
        <v>0</v>
      </c>
      <c r="PHP44" s="224">
        <f>'2-ORÇAMENTO'!PHR44</f>
        <v>0</v>
      </c>
      <c r="PHQ44" s="225">
        <f>'2-ORÇAMENTO'!PHQ44</f>
        <v>0</v>
      </c>
      <c r="PHR44" s="224">
        <f>'2-ORÇAMENTO'!PHT44</f>
        <v>0</v>
      </c>
      <c r="PHS44" s="225">
        <f>'2-ORÇAMENTO'!PHS44</f>
        <v>0</v>
      </c>
      <c r="PHT44" s="224">
        <f>'2-ORÇAMENTO'!PHV44</f>
        <v>0</v>
      </c>
      <c r="PHU44" s="225">
        <f>'2-ORÇAMENTO'!PHU44</f>
        <v>0</v>
      </c>
      <c r="PHV44" s="224">
        <f>'2-ORÇAMENTO'!PHX44</f>
        <v>0</v>
      </c>
      <c r="PHW44" s="225">
        <f>'2-ORÇAMENTO'!PHW44</f>
        <v>0</v>
      </c>
      <c r="PHX44" s="224">
        <f>'2-ORÇAMENTO'!PHZ44</f>
        <v>0</v>
      </c>
      <c r="PHY44" s="225">
        <f>'2-ORÇAMENTO'!PHY44</f>
        <v>0</v>
      </c>
      <c r="PHZ44" s="224">
        <f>'2-ORÇAMENTO'!PIB44</f>
        <v>0</v>
      </c>
      <c r="PIA44" s="225">
        <f>'2-ORÇAMENTO'!PIA44</f>
        <v>0</v>
      </c>
      <c r="PIB44" s="224">
        <f>'2-ORÇAMENTO'!PID44</f>
        <v>0</v>
      </c>
      <c r="PIC44" s="225">
        <f>'2-ORÇAMENTO'!PIC44</f>
        <v>0</v>
      </c>
      <c r="PID44" s="224">
        <f>'2-ORÇAMENTO'!PIF44</f>
        <v>0</v>
      </c>
      <c r="PIE44" s="225">
        <f>'2-ORÇAMENTO'!PIE44</f>
        <v>0</v>
      </c>
      <c r="PIF44" s="224">
        <f>'2-ORÇAMENTO'!PIH44</f>
        <v>0</v>
      </c>
      <c r="PIG44" s="225">
        <f>'2-ORÇAMENTO'!PIG44</f>
        <v>0</v>
      </c>
      <c r="PIH44" s="224">
        <f>'2-ORÇAMENTO'!PIJ44</f>
        <v>0</v>
      </c>
      <c r="PII44" s="225">
        <f>'2-ORÇAMENTO'!PII44</f>
        <v>0</v>
      </c>
      <c r="PIJ44" s="224">
        <f>'2-ORÇAMENTO'!PIL44</f>
        <v>0</v>
      </c>
      <c r="PIK44" s="225">
        <f>'2-ORÇAMENTO'!PIK44</f>
        <v>0</v>
      </c>
      <c r="PIL44" s="224">
        <f>'2-ORÇAMENTO'!PIN44</f>
        <v>0</v>
      </c>
      <c r="PIM44" s="225">
        <f>'2-ORÇAMENTO'!PIM44</f>
        <v>0</v>
      </c>
      <c r="PIN44" s="224">
        <f>'2-ORÇAMENTO'!PIP44</f>
        <v>0</v>
      </c>
      <c r="PIO44" s="225">
        <f>'2-ORÇAMENTO'!PIO44</f>
        <v>0</v>
      </c>
      <c r="PIP44" s="224">
        <f>'2-ORÇAMENTO'!PIR44</f>
        <v>0</v>
      </c>
      <c r="PIQ44" s="225">
        <f>'2-ORÇAMENTO'!PIQ44</f>
        <v>0</v>
      </c>
      <c r="PIR44" s="224">
        <f>'2-ORÇAMENTO'!PIT44</f>
        <v>0</v>
      </c>
      <c r="PIS44" s="225">
        <f>'2-ORÇAMENTO'!PIS44</f>
        <v>0</v>
      </c>
      <c r="PIT44" s="224">
        <f>'2-ORÇAMENTO'!PIV44</f>
        <v>0</v>
      </c>
      <c r="PIU44" s="225">
        <f>'2-ORÇAMENTO'!PIU44</f>
        <v>0</v>
      </c>
      <c r="PIV44" s="224">
        <f>'2-ORÇAMENTO'!PIX44</f>
        <v>0</v>
      </c>
      <c r="PIW44" s="225">
        <f>'2-ORÇAMENTO'!PIW44</f>
        <v>0</v>
      </c>
      <c r="PIX44" s="224">
        <f>'2-ORÇAMENTO'!PIZ44</f>
        <v>0</v>
      </c>
      <c r="PIY44" s="225">
        <f>'2-ORÇAMENTO'!PIY44</f>
        <v>0</v>
      </c>
      <c r="PIZ44" s="224">
        <f>'2-ORÇAMENTO'!PJB44</f>
        <v>0</v>
      </c>
      <c r="PJA44" s="225">
        <f>'2-ORÇAMENTO'!PJA44</f>
        <v>0</v>
      </c>
      <c r="PJB44" s="224">
        <f>'2-ORÇAMENTO'!PJD44</f>
        <v>0</v>
      </c>
      <c r="PJC44" s="225">
        <f>'2-ORÇAMENTO'!PJC44</f>
        <v>0</v>
      </c>
      <c r="PJD44" s="224">
        <f>'2-ORÇAMENTO'!PJF44</f>
        <v>0</v>
      </c>
      <c r="PJE44" s="225">
        <f>'2-ORÇAMENTO'!PJE44</f>
        <v>0</v>
      </c>
      <c r="PJF44" s="224">
        <f>'2-ORÇAMENTO'!PJH44</f>
        <v>0</v>
      </c>
      <c r="PJG44" s="225">
        <f>'2-ORÇAMENTO'!PJG44</f>
        <v>0</v>
      </c>
      <c r="PJH44" s="224">
        <f>'2-ORÇAMENTO'!PJJ44</f>
        <v>0</v>
      </c>
      <c r="PJI44" s="225">
        <f>'2-ORÇAMENTO'!PJI44</f>
        <v>0</v>
      </c>
      <c r="PJJ44" s="224">
        <f>'2-ORÇAMENTO'!PJL44</f>
        <v>0</v>
      </c>
      <c r="PJK44" s="225">
        <f>'2-ORÇAMENTO'!PJK44</f>
        <v>0</v>
      </c>
      <c r="PJL44" s="224">
        <f>'2-ORÇAMENTO'!PJN44</f>
        <v>0</v>
      </c>
      <c r="PJM44" s="225">
        <f>'2-ORÇAMENTO'!PJM44</f>
        <v>0</v>
      </c>
      <c r="PJN44" s="224">
        <f>'2-ORÇAMENTO'!PJP44</f>
        <v>0</v>
      </c>
      <c r="PJO44" s="225">
        <f>'2-ORÇAMENTO'!PJO44</f>
        <v>0</v>
      </c>
      <c r="PJP44" s="224">
        <f>'2-ORÇAMENTO'!PJR44</f>
        <v>0</v>
      </c>
      <c r="PJQ44" s="225">
        <f>'2-ORÇAMENTO'!PJQ44</f>
        <v>0</v>
      </c>
      <c r="PJR44" s="224">
        <f>'2-ORÇAMENTO'!PJT44</f>
        <v>0</v>
      </c>
      <c r="PJS44" s="225">
        <f>'2-ORÇAMENTO'!PJS44</f>
        <v>0</v>
      </c>
      <c r="PJT44" s="224">
        <f>'2-ORÇAMENTO'!PJV44</f>
        <v>0</v>
      </c>
      <c r="PJU44" s="225">
        <f>'2-ORÇAMENTO'!PJU44</f>
        <v>0</v>
      </c>
      <c r="PJV44" s="224">
        <f>'2-ORÇAMENTO'!PJX44</f>
        <v>0</v>
      </c>
      <c r="PJW44" s="225">
        <f>'2-ORÇAMENTO'!PJW44</f>
        <v>0</v>
      </c>
      <c r="PJX44" s="224">
        <f>'2-ORÇAMENTO'!PJZ44</f>
        <v>0</v>
      </c>
      <c r="PJY44" s="225">
        <f>'2-ORÇAMENTO'!PJY44</f>
        <v>0</v>
      </c>
      <c r="PJZ44" s="224">
        <f>'2-ORÇAMENTO'!PKB44</f>
        <v>0</v>
      </c>
      <c r="PKA44" s="225">
        <f>'2-ORÇAMENTO'!PKA44</f>
        <v>0</v>
      </c>
      <c r="PKB44" s="224">
        <f>'2-ORÇAMENTO'!PKD44</f>
        <v>0</v>
      </c>
      <c r="PKC44" s="225">
        <f>'2-ORÇAMENTO'!PKC44</f>
        <v>0</v>
      </c>
      <c r="PKD44" s="224">
        <f>'2-ORÇAMENTO'!PKF44</f>
        <v>0</v>
      </c>
      <c r="PKE44" s="225">
        <f>'2-ORÇAMENTO'!PKE44</f>
        <v>0</v>
      </c>
      <c r="PKF44" s="224">
        <f>'2-ORÇAMENTO'!PKH44</f>
        <v>0</v>
      </c>
      <c r="PKG44" s="225">
        <f>'2-ORÇAMENTO'!PKG44</f>
        <v>0</v>
      </c>
      <c r="PKH44" s="224">
        <f>'2-ORÇAMENTO'!PKJ44</f>
        <v>0</v>
      </c>
      <c r="PKI44" s="225">
        <f>'2-ORÇAMENTO'!PKI44</f>
        <v>0</v>
      </c>
      <c r="PKJ44" s="224">
        <f>'2-ORÇAMENTO'!PKL44</f>
        <v>0</v>
      </c>
      <c r="PKK44" s="225">
        <f>'2-ORÇAMENTO'!PKK44</f>
        <v>0</v>
      </c>
      <c r="PKL44" s="224">
        <f>'2-ORÇAMENTO'!PKN44</f>
        <v>0</v>
      </c>
      <c r="PKM44" s="225">
        <f>'2-ORÇAMENTO'!PKM44</f>
        <v>0</v>
      </c>
      <c r="PKN44" s="224">
        <f>'2-ORÇAMENTO'!PKP44</f>
        <v>0</v>
      </c>
      <c r="PKO44" s="225">
        <f>'2-ORÇAMENTO'!PKO44</f>
        <v>0</v>
      </c>
      <c r="PKP44" s="224">
        <f>'2-ORÇAMENTO'!PKR44</f>
        <v>0</v>
      </c>
      <c r="PKQ44" s="225">
        <f>'2-ORÇAMENTO'!PKQ44</f>
        <v>0</v>
      </c>
      <c r="PKR44" s="224">
        <f>'2-ORÇAMENTO'!PKT44</f>
        <v>0</v>
      </c>
      <c r="PKS44" s="225">
        <f>'2-ORÇAMENTO'!PKS44</f>
        <v>0</v>
      </c>
      <c r="PKT44" s="224">
        <f>'2-ORÇAMENTO'!PKV44</f>
        <v>0</v>
      </c>
      <c r="PKU44" s="225">
        <f>'2-ORÇAMENTO'!PKU44</f>
        <v>0</v>
      </c>
      <c r="PKV44" s="224">
        <f>'2-ORÇAMENTO'!PKX44</f>
        <v>0</v>
      </c>
      <c r="PKW44" s="225">
        <f>'2-ORÇAMENTO'!PKW44</f>
        <v>0</v>
      </c>
      <c r="PKX44" s="224">
        <f>'2-ORÇAMENTO'!PKZ44</f>
        <v>0</v>
      </c>
      <c r="PKY44" s="225">
        <f>'2-ORÇAMENTO'!PKY44</f>
        <v>0</v>
      </c>
      <c r="PKZ44" s="224">
        <f>'2-ORÇAMENTO'!PLB44</f>
        <v>0</v>
      </c>
      <c r="PLA44" s="225">
        <f>'2-ORÇAMENTO'!PLA44</f>
        <v>0</v>
      </c>
      <c r="PLB44" s="224">
        <f>'2-ORÇAMENTO'!PLD44</f>
        <v>0</v>
      </c>
      <c r="PLC44" s="225">
        <f>'2-ORÇAMENTO'!PLC44</f>
        <v>0</v>
      </c>
      <c r="PLD44" s="224">
        <f>'2-ORÇAMENTO'!PLF44</f>
        <v>0</v>
      </c>
      <c r="PLE44" s="225">
        <f>'2-ORÇAMENTO'!PLE44</f>
        <v>0</v>
      </c>
      <c r="PLF44" s="224">
        <f>'2-ORÇAMENTO'!PLH44</f>
        <v>0</v>
      </c>
      <c r="PLG44" s="225">
        <f>'2-ORÇAMENTO'!PLG44</f>
        <v>0</v>
      </c>
      <c r="PLH44" s="224">
        <f>'2-ORÇAMENTO'!PLJ44</f>
        <v>0</v>
      </c>
      <c r="PLI44" s="225">
        <f>'2-ORÇAMENTO'!PLI44</f>
        <v>0</v>
      </c>
      <c r="PLJ44" s="224">
        <f>'2-ORÇAMENTO'!PLL44</f>
        <v>0</v>
      </c>
      <c r="PLK44" s="225">
        <f>'2-ORÇAMENTO'!PLK44</f>
        <v>0</v>
      </c>
      <c r="PLL44" s="224">
        <f>'2-ORÇAMENTO'!PLN44</f>
        <v>0</v>
      </c>
      <c r="PLM44" s="225">
        <f>'2-ORÇAMENTO'!PLM44</f>
        <v>0</v>
      </c>
      <c r="PLN44" s="224">
        <f>'2-ORÇAMENTO'!PLP44</f>
        <v>0</v>
      </c>
      <c r="PLO44" s="225">
        <f>'2-ORÇAMENTO'!PLO44</f>
        <v>0</v>
      </c>
      <c r="PLP44" s="224">
        <f>'2-ORÇAMENTO'!PLR44</f>
        <v>0</v>
      </c>
      <c r="PLQ44" s="225">
        <f>'2-ORÇAMENTO'!PLQ44</f>
        <v>0</v>
      </c>
      <c r="PLR44" s="224">
        <f>'2-ORÇAMENTO'!PLT44</f>
        <v>0</v>
      </c>
      <c r="PLS44" s="225">
        <f>'2-ORÇAMENTO'!PLS44</f>
        <v>0</v>
      </c>
      <c r="PLT44" s="224">
        <f>'2-ORÇAMENTO'!PLV44</f>
        <v>0</v>
      </c>
      <c r="PLU44" s="225">
        <f>'2-ORÇAMENTO'!PLU44</f>
        <v>0</v>
      </c>
      <c r="PLV44" s="224">
        <f>'2-ORÇAMENTO'!PLX44</f>
        <v>0</v>
      </c>
      <c r="PLW44" s="225">
        <f>'2-ORÇAMENTO'!PLW44</f>
        <v>0</v>
      </c>
      <c r="PLX44" s="224">
        <f>'2-ORÇAMENTO'!PLZ44</f>
        <v>0</v>
      </c>
      <c r="PLY44" s="225">
        <f>'2-ORÇAMENTO'!PLY44</f>
        <v>0</v>
      </c>
      <c r="PLZ44" s="224">
        <f>'2-ORÇAMENTO'!PMB44</f>
        <v>0</v>
      </c>
      <c r="PMA44" s="225">
        <f>'2-ORÇAMENTO'!PMA44</f>
        <v>0</v>
      </c>
      <c r="PMB44" s="224">
        <f>'2-ORÇAMENTO'!PMD44</f>
        <v>0</v>
      </c>
      <c r="PMC44" s="225">
        <f>'2-ORÇAMENTO'!PMC44</f>
        <v>0</v>
      </c>
      <c r="PMD44" s="224">
        <f>'2-ORÇAMENTO'!PMF44</f>
        <v>0</v>
      </c>
      <c r="PME44" s="225">
        <f>'2-ORÇAMENTO'!PME44</f>
        <v>0</v>
      </c>
      <c r="PMF44" s="224">
        <f>'2-ORÇAMENTO'!PMH44</f>
        <v>0</v>
      </c>
      <c r="PMG44" s="225">
        <f>'2-ORÇAMENTO'!PMG44</f>
        <v>0</v>
      </c>
      <c r="PMH44" s="224">
        <f>'2-ORÇAMENTO'!PMJ44</f>
        <v>0</v>
      </c>
      <c r="PMI44" s="225">
        <f>'2-ORÇAMENTO'!PMI44</f>
        <v>0</v>
      </c>
      <c r="PMJ44" s="224">
        <f>'2-ORÇAMENTO'!PML44</f>
        <v>0</v>
      </c>
      <c r="PMK44" s="225">
        <f>'2-ORÇAMENTO'!PMK44</f>
        <v>0</v>
      </c>
      <c r="PML44" s="224">
        <f>'2-ORÇAMENTO'!PMN44</f>
        <v>0</v>
      </c>
      <c r="PMM44" s="225">
        <f>'2-ORÇAMENTO'!PMM44</f>
        <v>0</v>
      </c>
      <c r="PMN44" s="224">
        <f>'2-ORÇAMENTO'!PMP44</f>
        <v>0</v>
      </c>
      <c r="PMO44" s="225">
        <f>'2-ORÇAMENTO'!PMO44</f>
        <v>0</v>
      </c>
      <c r="PMP44" s="224">
        <f>'2-ORÇAMENTO'!PMR44</f>
        <v>0</v>
      </c>
      <c r="PMQ44" s="225">
        <f>'2-ORÇAMENTO'!PMQ44</f>
        <v>0</v>
      </c>
      <c r="PMR44" s="224">
        <f>'2-ORÇAMENTO'!PMT44</f>
        <v>0</v>
      </c>
      <c r="PMS44" s="225">
        <f>'2-ORÇAMENTO'!PMS44</f>
        <v>0</v>
      </c>
      <c r="PMT44" s="224">
        <f>'2-ORÇAMENTO'!PMV44</f>
        <v>0</v>
      </c>
      <c r="PMU44" s="225">
        <f>'2-ORÇAMENTO'!PMU44</f>
        <v>0</v>
      </c>
      <c r="PMV44" s="224">
        <f>'2-ORÇAMENTO'!PMX44</f>
        <v>0</v>
      </c>
      <c r="PMW44" s="225">
        <f>'2-ORÇAMENTO'!PMW44</f>
        <v>0</v>
      </c>
      <c r="PMX44" s="224">
        <f>'2-ORÇAMENTO'!PMZ44</f>
        <v>0</v>
      </c>
      <c r="PMY44" s="225">
        <f>'2-ORÇAMENTO'!PMY44</f>
        <v>0</v>
      </c>
      <c r="PMZ44" s="224">
        <f>'2-ORÇAMENTO'!PNB44</f>
        <v>0</v>
      </c>
      <c r="PNA44" s="225">
        <f>'2-ORÇAMENTO'!PNA44</f>
        <v>0</v>
      </c>
      <c r="PNB44" s="224">
        <f>'2-ORÇAMENTO'!PND44</f>
        <v>0</v>
      </c>
      <c r="PNC44" s="225">
        <f>'2-ORÇAMENTO'!PNC44</f>
        <v>0</v>
      </c>
      <c r="PND44" s="224">
        <f>'2-ORÇAMENTO'!PNF44</f>
        <v>0</v>
      </c>
      <c r="PNE44" s="225">
        <f>'2-ORÇAMENTO'!PNE44</f>
        <v>0</v>
      </c>
      <c r="PNF44" s="224">
        <f>'2-ORÇAMENTO'!PNH44</f>
        <v>0</v>
      </c>
      <c r="PNG44" s="225">
        <f>'2-ORÇAMENTO'!PNG44</f>
        <v>0</v>
      </c>
      <c r="PNH44" s="224">
        <f>'2-ORÇAMENTO'!PNJ44</f>
        <v>0</v>
      </c>
      <c r="PNI44" s="225">
        <f>'2-ORÇAMENTO'!PNI44</f>
        <v>0</v>
      </c>
      <c r="PNJ44" s="224">
        <f>'2-ORÇAMENTO'!PNL44</f>
        <v>0</v>
      </c>
      <c r="PNK44" s="225">
        <f>'2-ORÇAMENTO'!PNK44</f>
        <v>0</v>
      </c>
      <c r="PNL44" s="224">
        <f>'2-ORÇAMENTO'!PNN44</f>
        <v>0</v>
      </c>
      <c r="PNM44" s="225">
        <f>'2-ORÇAMENTO'!PNM44</f>
        <v>0</v>
      </c>
      <c r="PNN44" s="224">
        <f>'2-ORÇAMENTO'!PNP44</f>
        <v>0</v>
      </c>
      <c r="PNO44" s="225">
        <f>'2-ORÇAMENTO'!PNO44</f>
        <v>0</v>
      </c>
      <c r="PNP44" s="224">
        <f>'2-ORÇAMENTO'!PNR44</f>
        <v>0</v>
      </c>
      <c r="PNQ44" s="225">
        <f>'2-ORÇAMENTO'!PNQ44</f>
        <v>0</v>
      </c>
      <c r="PNR44" s="224">
        <f>'2-ORÇAMENTO'!PNT44</f>
        <v>0</v>
      </c>
      <c r="PNS44" s="225">
        <f>'2-ORÇAMENTO'!PNS44</f>
        <v>0</v>
      </c>
      <c r="PNT44" s="224">
        <f>'2-ORÇAMENTO'!PNV44</f>
        <v>0</v>
      </c>
      <c r="PNU44" s="225">
        <f>'2-ORÇAMENTO'!PNU44</f>
        <v>0</v>
      </c>
      <c r="PNV44" s="224">
        <f>'2-ORÇAMENTO'!PNX44</f>
        <v>0</v>
      </c>
      <c r="PNW44" s="225">
        <f>'2-ORÇAMENTO'!PNW44</f>
        <v>0</v>
      </c>
      <c r="PNX44" s="224">
        <f>'2-ORÇAMENTO'!PNZ44</f>
        <v>0</v>
      </c>
      <c r="PNY44" s="225">
        <f>'2-ORÇAMENTO'!PNY44</f>
        <v>0</v>
      </c>
      <c r="PNZ44" s="224">
        <f>'2-ORÇAMENTO'!POB44</f>
        <v>0</v>
      </c>
      <c r="POA44" s="225">
        <f>'2-ORÇAMENTO'!POA44</f>
        <v>0</v>
      </c>
      <c r="POB44" s="224">
        <f>'2-ORÇAMENTO'!POD44</f>
        <v>0</v>
      </c>
      <c r="POC44" s="225">
        <f>'2-ORÇAMENTO'!POC44</f>
        <v>0</v>
      </c>
      <c r="POD44" s="224">
        <f>'2-ORÇAMENTO'!POF44</f>
        <v>0</v>
      </c>
      <c r="POE44" s="225">
        <f>'2-ORÇAMENTO'!POE44</f>
        <v>0</v>
      </c>
      <c r="POF44" s="224">
        <f>'2-ORÇAMENTO'!POH44</f>
        <v>0</v>
      </c>
      <c r="POG44" s="225">
        <f>'2-ORÇAMENTO'!POG44</f>
        <v>0</v>
      </c>
      <c r="POH44" s="224">
        <f>'2-ORÇAMENTO'!POJ44</f>
        <v>0</v>
      </c>
      <c r="POI44" s="225">
        <f>'2-ORÇAMENTO'!POI44</f>
        <v>0</v>
      </c>
      <c r="POJ44" s="224">
        <f>'2-ORÇAMENTO'!POL44</f>
        <v>0</v>
      </c>
      <c r="POK44" s="225">
        <f>'2-ORÇAMENTO'!POK44</f>
        <v>0</v>
      </c>
      <c r="POL44" s="224">
        <f>'2-ORÇAMENTO'!PON44</f>
        <v>0</v>
      </c>
      <c r="POM44" s="225">
        <f>'2-ORÇAMENTO'!POM44</f>
        <v>0</v>
      </c>
      <c r="PON44" s="224">
        <f>'2-ORÇAMENTO'!POP44</f>
        <v>0</v>
      </c>
      <c r="POO44" s="225">
        <f>'2-ORÇAMENTO'!POO44</f>
        <v>0</v>
      </c>
      <c r="POP44" s="224">
        <f>'2-ORÇAMENTO'!POR44</f>
        <v>0</v>
      </c>
      <c r="POQ44" s="225">
        <f>'2-ORÇAMENTO'!POQ44</f>
        <v>0</v>
      </c>
      <c r="POR44" s="224">
        <f>'2-ORÇAMENTO'!POT44</f>
        <v>0</v>
      </c>
      <c r="POS44" s="225">
        <f>'2-ORÇAMENTO'!POS44</f>
        <v>0</v>
      </c>
      <c r="POT44" s="224">
        <f>'2-ORÇAMENTO'!POV44</f>
        <v>0</v>
      </c>
      <c r="POU44" s="225">
        <f>'2-ORÇAMENTO'!POU44</f>
        <v>0</v>
      </c>
      <c r="POV44" s="224">
        <f>'2-ORÇAMENTO'!POX44</f>
        <v>0</v>
      </c>
      <c r="POW44" s="225">
        <f>'2-ORÇAMENTO'!POW44</f>
        <v>0</v>
      </c>
      <c r="POX44" s="224">
        <f>'2-ORÇAMENTO'!POZ44</f>
        <v>0</v>
      </c>
      <c r="POY44" s="225">
        <f>'2-ORÇAMENTO'!POY44</f>
        <v>0</v>
      </c>
      <c r="POZ44" s="224">
        <f>'2-ORÇAMENTO'!PPB44</f>
        <v>0</v>
      </c>
      <c r="PPA44" s="225">
        <f>'2-ORÇAMENTO'!PPA44</f>
        <v>0</v>
      </c>
      <c r="PPB44" s="224">
        <f>'2-ORÇAMENTO'!PPD44</f>
        <v>0</v>
      </c>
      <c r="PPC44" s="225">
        <f>'2-ORÇAMENTO'!PPC44</f>
        <v>0</v>
      </c>
      <c r="PPD44" s="224">
        <f>'2-ORÇAMENTO'!PPF44</f>
        <v>0</v>
      </c>
      <c r="PPE44" s="225">
        <f>'2-ORÇAMENTO'!PPE44</f>
        <v>0</v>
      </c>
      <c r="PPF44" s="224">
        <f>'2-ORÇAMENTO'!PPH44</f>
        <v>0</v>
      </c>
      <c r="PPG44" s="225">
        <f>'2-ORÇAMENTO'!PPG44</f>
        <v>0</v>
      </c>
      <c r="PPH44" s="224">
        <f>'2-ORÇAMENTO'!PPJ44</f>
        <v>0</v>
      </c>
      <c r="PPI44" s="225">
        <f>'2-ORÇAMENTO'!PPI44</f>
        <v>0</v>
      </c>
      <c r="PPJ44" s="224">
        <f>'2-ORÇAMENTO'!PPL44</f>
        <v>0</v>
      </c>
      <c r="PPK44" s="225">
        <f>'2-ORÇAMENTO'!PPK44</f>
        <v>0</v>
      </c>
      <c r="PPL44" s="224">
        <f>'2-ORÇAMENTO'!PPN44</f>
        <v>0</v>
      </c>
      <c r="PPM44" s="225">
        <f>'2-ORÇAMENTO'!PPM44</f>
        <v>0</v>
      </c>
      <c r="PPN44" s="224">
        <f>'2-ORÇAMENTO'!PPP44</f>
        <v>0</v>
      </c>
      <c r="PPO44" s="225">
        <f>'2-ORÇAMENTO'!PPO44</f>
        <v>0</v>
      </c>
      <c r="PPP44" s="224">
        <f>'2-ORÇAMENTO'!PPR44</f>
        <v>0</v>
      </c>
      <c r="PPQ44" s="225">
        <f>'2-ORÇAMENTO'!PPQ44</f>
        <v>0</v>
      </c>
      <c r="PPR44" s="224">
        <f>'2-ORÇAMENTO'!PPT44</f>
        <v>0</v>
      </c>
      <c r="PPS44" s="225">
        <f>'2-ORÇAMENTO'!PPS44</f>
        <v>0</v>
      </c>
      <c r="PPT44" s="224">
        <f>'2-ORÇAMENTO'!PPV44</f>
        <v>0</v>
      </c>
      <c r="PPU44" s="225">
        <f>'2-ORÇAMENTO'!PPU44</f>
        <v>0</v>
      </c>
      <c r="PPV44" s="224">
        <f>'2-ORÇAMENTO'!PPX44</f>
        <v>0</v>
      </c>
      <c r="PPW44" s="225">
        <f>'2-ORÇAMENTO'!PPW44</f>
        <v>0</v>
      </c>
      <c r="PPX44" s="224">
        <f>'2-ORÇAMENTO'!PPZ44</f>
        <v>0</v>
      </c>
      <c r="PPY44" s="225">
        <f>'2-ORÇAMENTO'!PPY44</f>
        <v>0</v>
      </c>
      <c r="PPZ44" s="224">
        <f>'2-ORÇAMENTO'!PQB44</f>
        <v>0</v>
      </c>
      <c r="PQA44" s="225">
        <f>'2-ORÇAMENTO'!PQA44</f>
        <v>0</v>
      </c>
      <c r="PQB44" s="224">
        <f>'2-ORÇAMENTO'!PQD44</f>
        <v>0</v>
      </c>
      <c r="PQC44" s="225">
        <f>'2-ORÇAMENTO'!PQC44</f>
        <v>0</v>
      </c>
      <c r="PQD44" s="224">
        <f>'2-ORÇAMENTO'!PQF44</f>
        <v>0</v>
      </c>
      <c r="PQE44" s="225">
        <f>'2-ORÇAMENTO'!PQE44</f>
        <v>0</v>
      </c>
      <c r="PQF44" s="224">
        <f>'2-ORÇAMENTO'!PQH44</f>
        <v>0</v>
      </c>
      <c r="PQG44" s="225">
        <f>'2-ORÇAMENTO'!PQG44</f>
        <v>0</v>
      </c>
      <c r="PQH44" s="224">
        <f>'2-ORÇAMENTO'!PQJ44</f>
        <v>0</v>
      </c>
      <c r="PQI44" s="225">
        <f>'2-ORÇAMENTO'!PQI44</f>
        <v>0</v>
      </c>
      <c r="PQJ44" s="224">
        <f>'2-ORÇAMENTO'!PQL44</f>
        <v>0</v>
      </c>
      <c r="PQK44" s="225">
        <f>'2-ORÇAMENTO'!PQK44</f>
        <v>0</v>
      </c>
      <c r="PQL44" s="224">
        <f>'2-ORÇAMENTO'!PQN44</f>
        <v>0</v>
      </c>
      <c r="PQM44" s="225">
        <f>'2-ORÇAMENTO'!PQM44</f>
        <v>0</v>
      </c>
      <c r="PQN44" s="224">
        <f>'2-ORÇAMENTO'!PQP44</f>
        <v>0</v>
      </c>
      <c r="PQO44" s="225">
        <f>'2-ORÇAMENTO'!PQO44</f>
        <v>0</v>
      </c>
      <c r="PQP44" s="224">
        <f>'2-ORÇAMENTO'!PQR44</f>
        <v>0</v>
      </c>
      <c r="PQQ44" s="225">
        <f>'2-ORÇAMENTO'!PQQ44</f>
        <v>0</v>
      </c>
      <c r="PQR44" s="224">
        <f>'2-ORÇAMENTO'!PQT44</f>
        <v>0</v>
      </c>
      <c r="PQS44" s="225">
        <f>'2-ORÇAMENTO'!PQS44</f>
        <v>0</v>
      </c>
      <c r="PQT44" s="224">
        <f>'2-ORÇAMENTO'!PQV44</f>
        <v>0</v>
      </c>
      <c r="PQU44" s="225">
        <f>'2-ORÇAMENTO'!PQU44</f>
        <v>0</v>
      </c>
      <c r="PQV44" s="224">
        <f>'2-ORÇAMENTO'!PQX44</f>
        <v>0</v>
      </c>
      <c r="PQW44" s="225">
        <f>'2-ORÇAMENTO'!PQW44</f>
        <v>0</v>
      </c>
      <c r="PQX44" s="224">
        <f>'2-ORÇAMENTO'!PQZ44</f>
        <v>0</v>
      </c>
      <c r="PQY44" s="225">
        <f>'2-ORÇAMENTO'!PQY44</f>
        <v>0</v>
      </c>
      <c r="PQZ44" s="224">
        <f>'2-ORÇAMENTO'!PRB44</f>
        <v>0</v>
      </c>
      <c r="PRA44" s="225">
        <f>'2-ORÇAMENTO'!PRA44</f>
        <v>0</v>
      </c>
      <c r="PRB44" s="224">
        <f>'2-ORÇAMENTO'!PRD44</f>
        <v>0</v>
      </c>
      <c r="PRC44" s="225">
        <f>'2-ORÇAMENTO'!PRC44</f>
        <v>0</v>
      </c>
      <c r="PRD44" s="224">
        <f>'2-ORÇAMENTO'!PRF44</f>
        <v>0</v>
      </c>
      <c r="PRE44" s="225">
        <f>'2-ORÇAMENTO'!PRE44</f>
        <v>0</v>
      </c>
      <c r="PRF44" s="224">
        <f>'2-ORÇAMENTO'!PRH44</f>
        <v>0</v>
      </c>
      <c r="PRG44" s="225">
        <f>'2-ORÇAMENTO'!PRG44</f>
        <v>0</v>
      </c>
      <c r="PRH44" s="224">
        <f>'2-ORÇAMENTO'!PRJ44</f>
        <v>0</v>
      </c>
      <c r="PRI44" s="225">
        <f>'2-ORÇAMENTO'!PRI44</f>
        <v>0</v>
      </c>
      <c r="PRJ44" s="224">
        <f>'2-ORÇAMENTO'!PRL44</f>
        <v>0</v>
      </c>
      <c r="PRK44" s="225">
        <f>'2-ORÇAMENTO'!PRK44</f>
        <v>0</v>
      </c>
      <c r="PRL44" s="224">
        <f>'2-ORÇAMENTO'!PRN44</f>
        <v>0</v>
      </c>
      <c r="PRM44" s="225">
        <f>'2-ORÇAMENTO'!PRM44</f>
        <v>0</v>
      </c>
      <c r="PRN44" s="224">
        <f>'2-ORÇAMENTO'!PRP44</f>
        <v>0</v>
      </c>
      <c r="PRO44" s="225">
        <f>'2-ORÇAMENTO'!PRO44</f>
        <v>0</v>
      </c>
      <c r="PRP44" s="224">
        <f>'2-ORÇAMENTO'!PRR44</f>
        <v>0</v>
      </c>
      <c r="PRQ44" s="225">
        <f>'2-ORÇAMENTO'!PRQ44</f>
        <v>0</v>
      </c>
      <c r="PRR44" s="224">
        <f>'2-ORÇAMENTO'!PRT44</f>
        <v>0</v>
      </c>
      <c r="PRS44" s="225">
        <f>'2-ORÇAMENTO'!PRS44</f>
        <v>0</v>
      </c>
      <c r="PRT44" s="224">
        <f>'2-ORÇAMENTO'!PRV44</f>
        <v>0</v>
      </c>
      <c r="PRU44" s="225">
        <f>'2-ORÇAMENTO'!PRU44</f>
        <v>0</v>
      </c>
      <c r="PRV44" s="224">
        <f>'2-ORÇAMENTO'!PRX44</f>
        <v>0</v>
      </c>
      <c r="PRW44" s="225">
        <f>'2-ORÇAMENTO'!PRW44</f>
        <v>0</v>
      </c>
      <c r="PRX44" s="224">
        <f>'2-ORÇAMENTO'!PRZ44</f>
        <v>0</v>
      </c>
      <c r="PRY44" s="225">
        <f>'2-ORÇAMENTO'!PRY44</f>
        <v>0</v>
      </c>
      <c r="PRZ44" s="224">
        <f>'2-ORÇAMENTO'!PSB44</f>
        <v>0</v>
      </c>
      <c r="PSA44" s="225">
        <f>'2-ORÇAMENTO'!PSA44</f>
        <v>0</v>
      </c>
      <c r="PSB44" s="224">
        <f>'2-ORÇAMENTO'!PSD44</f>
        <v>0</v>
      </c>
      <c r="PSC44" s="225">
        <f>'2-ORÇAMENTO'!PSC44</f>
        <v>0</v>
      </c>
      <c r="PSD44" s="224">
        <f>'2-ORÇAMENTO'!PSF44</f>
        <v>0</v>
      </c>
      <c r="PSE44" s="225">
        <f>'2-ORÇAMENTO'!PSE44</f>
        <v>0</v>
      </c>
      <c r="PSF44" s="224">
        <f>'2-ORÇAMENTO'!PSH44</f>
        <v>0</v>
      </c>
      <c r="PSG44" s="225">
        <f>'2-ORÇAMENTO'!PSG44</f>
        <v>0</v>
      </c>
      <c r="PSH44" s="224">
        <f>'2-ORÇAMENTO'!PSJ44</f>
        <v>0</v>
      </c>
      <c r="PSI44" s="225">
        <f>'2-ORÇAMENTO'!PSI44</f>
        <v>0</v>
      </c>
      <c r="PSJ44" s="224">
        <f>'2-ORÇAMENTO'!PSL44</f>
        <v>0</v>
      </c>
      <c r="PSK44" s="225">
        <f>'2-ORÇAMENTO'!PSK44</f>
        <v>0</v>
      </c>
      <c r="PSL44" s="224">
        <f>'2-ORÇAMENTO'!PSN44</f>
        <v>0</v>
      </c>
      <c r="PSM44" s="225">
        <f>'2-ORÇAMENTO'!PSM44</f>
        <v>0</v>
      </c>
      <c r="PSN44" s="224">
        <f>'2-ORÇAMENTO'!PSP44</f>
        <v>0</v>
      </c>
      <c r="PSO44" s="225">
        <f>'2-ORÇAMENTO'!PSO44</f>
        <v>0</v>
      </c>
      <c r="PSP44" s="224">
        <f>'2-ORÇAMENTO'!PSR44</f>
        <v>0</v>
      </c>
      <c r="PSQ44" s="225">
        <f>'2-ORÇAMENTO'!PSQ44</f>
        <v>0</v>
      </c>
      <c r="PSR44" s="224">
        <f>'2-ORÇAMENTO'!PST44</f>
        <v>0</v>
      </c>
      <c r="PSS44" s="225">
        <f>'2-ORÇAMENTO'!PSS44</f>
        <v>0</v>
      </c>
      <c r="PST44" s="224">
        <f>'2-ORÇAMENTO'!PSV44</f>
        <v>0</v>
      </c>
      <c r="PSU44" s="225">
        <f>'2-ORÇAMENTO'!PSU44</f>
        <v>0</v>
      </c>
      <c r="PSV44" s="224">
        <f>'2-ORÇAMENTO'!PSX44</f>
        <v>0</v>
      </c>
      <c r="PSW44" s="225">
        <f>'2-ORÇAMENTO'!PSW44</f>
        <v>0</v>
      </c>
      <c r="PSX44" s="224">
        <f>'2-ORÇAMENTO'!PSZ44</f>
        <v>0</v>
      </c>
      <c r="PSY44" s="225">
        <f>'2-ORÇAMENTO'!PSY44</f>
        <v>0</v>
      </c>
      <c r="PSZ44" s="224">
        <f>'2-ORÇAMENTO'!PTB44</f>
        <v>0</v>
      </c>
      <c r="PTA44" s="225">
        <f>'2-ORÇAMENTO'!PTA44</f>
        <v>0</v>
      </c>
      <c r="PTB44" s="224">
        <f>'2-ORÇAMENTO'!PTD44</f>
        <v>0</v>
      </c>
      <c r="PTC44" s="225">
        <f>'2-ORÇAMENTO'!PTC44</f>
        <v>0</v>
      </c>
      <c r="PTD44" s="224">
        <f>'2-ORÇAMENTO'!PTF44</f>
        <v>0</v>
      </c>
      <c r="PTE44" s="225">
        <f>'2-ORÇAMENTO'!PTE44</f>
        <v>0</v>
      </c>
      <c r="PTF44" s="224">
        <f>'2-ORÇAMENTO'!PTH44</f>
        <v>0</v>
      </c>
      <c r="PTG44" s="225">
        <f>'2-ORÇAMENTO'!PTG44</f>
        <v>0</v>
      </c>
      <c r="PTH44" s="224">
        <f>'2-ORÇAMENTO'!PTJ44</f>
        <v>0</v>
      </c>
      <c r="PTI44" s="225">
        <f>'2-ORÇAMENTO'!PTI44</f>
        <v>0</v>
      </c>
      <c r="PTJ44" s="224">
        <f>'2-ORÇAMENTO'!PTL44</f>
        <v>0</v>
      </c>
      <c r="PTK44" s="225">
        <f>'2-ORÇAMENTO'!PTK44</f>
        <v>0</v>
      </c>
      <c r="PTL44" s="224">
        <f>'2-ORÇAMENTO'!PTN44</f>
        <v>0</v>
      </c>
      <c r="PTM44" s="225">
        <f>'2-ORÇAMENTO'!PTM44</f>
        <v>0</v>
      </c>
      <c r="PTN44" s="224">
        <f>'2-ORÇAMENTO'!PTP44</f>
        <v>0</v>
      </c>
      <c r="PTO44" s="225">
        <f>'2-ORÇAMENTO'!PTO44</f>
        <v>0</v>
      </c>
      <c r="PTP44" s="224">
        <f>'2-ORÇAMENTO'!PTR44</f>
        <v>0</v>
      </c>
      <c r="PTQ44" s="225">
        <f>'2-ORÇAMENTO'!PTQ44</f>
        <v>0</v>
      </c>
      <c r="PTR44" s="224">
        <f>'2-ORÇAMENTO'!PTT44</f>
        <v>0</v>
      </c>
      <c r="PTS44" s="225">
        <f>'2-ORÇAMENTO'!PTS44</f>
        <v>0</v>
      </c>
      <c r="PTT44" s="224">
        <f>'2-ORÇAMENTO'!PTV44</f>
        <v>0</v>
      </c>
      <c r="PTU44" s="225">
        <f>'2-ORÇAMENTO'!PTU44</f>
        <v>0</v>
      </c>
      <c r="PTV44" s="224">
        <f>'2-ORÇAMENTO'!PTX44</f>
        <v>0</v>
      </c>
      <c r="PTW44" s="225">
        <f>'2-ORÇAMENTO'!PTW44</f>
        <v>0</v>
      </c>
      <c r="PTX44" s="224">
        <f>'2-ORÇAMENTO'!PTZ44</f>
        <v>0</v>
      </c>
      <c r="PTY44" s="225">
        <f>'2-ORÇAMENTO'!PTY44</f>
        <v>0</v>
      </c>
      <c r="PTZ44" s="224">
        <f>'2-ORÇAMENTO'!PUB44</f>
        <v>0</v>
      </c>
      <c r="PUA44" s="225">
        <f>'2-ORÇAMENTO'!PUA44</f>
        <v>0</v>
      </c>
      <c r="PUB44" s="224">
        <f>'2-ORÇAMENTO'!PUD44</f>
        <v>0</v>
      </c>
      <c r="PUC44" s="225">
        <f>'2-ORÇAMENTO'!PUC44</f>
        <v>0</v>
      </c>
      <c r="PUD44" s="224">
        <f>'2-ORÇAMENTO'!PUF44</f>
        <v>0</v>
      </c>
      <c r="PUE44" s="225">
        <f>'2-ORÇAMENTO'!PUE44</f>
        <v>0</v>
      </c>
      <c r="PUF44" s="224">
        <f>'2-ORÇAMENTO'!PUH44</f>
        <v>0</v>
      </c>
      <c r="PUG44" s="225">
        <f>'2-ORÇAMENTO'!PUG44</f>
        <v>0</v>
      </c>
      <c r="PUH44" s="224">
        <f>'2-ORÇAMENTO'!PUJ44</f>
        <v>0</v>
      </c>
      <c r="PUI44" s="225">
        <f>'2-ORÇAMENTO'!PUI44</f>
        <v>0</v>
      </c>
      <c r="PUJ44" s="224">
        <f>'2-ORÇAMENTO'!PUL44</f>
        <v>0</v>
      </c>
      <c r="PUK44" s="225">
        <f>'2-ORÇAMENTO'!PUK44</f>
        <v>0</v>
      </c>
      <c r="PUL44" s="224">
        <f>'2-ORÇAMENTO'!PUN44</f>
        <v>0</v>
      </c>
      <c r="PUM44" s="225">
        <f>'2-ORÇAMENTO'!PUM44</f>
        <v>0</v>
      </c>
      <c r="PUN44" s="224">
        <f>'2-ORÇAMENTO'!PUP44</f>
        <v>0</v>
      </c>
      <c r="PUO44" s="225">
        <f>'2-ORÇAMENTO'!PUO44</f>
        <v>0</v>
      </c>
      <c r="PUP44" s="224">
        <f>'2-ORÇAMENTO'!PUR44</f>
        <v>0</v>
      </c>
      <c r="PUQ44" s="225">
        <f>'2-ORÇAMENTO'!PUQ44</f>
        <v>0</v>
      </c>
      <c r="PUR44" s="224">
        <f>'2-ORÇAMENTO'!PUT44</f>
        <v>0</v>
      </c>
      <c r="PUS44" s="225">
        <f>'2-ORÇAMENTO'!PUS44</f>
        <v>0</v>
      </c>
      <c r="PUT44" s="224">
        <f>'2-ORÇAMENTO'!PUV44</f>
        <v>0</v>
      </c>
      <c r="PUU44" s="225">
        <f>'2-ORÇAMENTO'!PUU44</f>
        <v>0</v>
      </c>
      <c r="PUV44" s="224">
        <f>'2-ORÇAMENTO'!PUX44</f>
        <v>0</v>
      </c>
      <c r="PUW44" s="225">
        <f>'2-ORÇAMENTO'!PUW44</f>
        <v>0</v>
      </c>
      <c r="PUX44" s="224">
        <f>'2-ORÇAMENTO'!PUZ44</f>
        <v>0</v>
      </c>
      <c r="PUY44" s="225">
        <f>'2-ORÇAMENTO'!PUY44</f>
        <v>0</v>
      </c>
      <c r="PUZ44" s="224">
        <f>'2-ORÇAMENTO'!PVB44</f>
        <v>0</v>
      </c>
      <c r="PVA44" s="225">
        <f>'2-ORÇAMENTO'!PVA44</f>
        <v>0</v>
      </c>
      <c r="PVB44" s="224">
        <f>'2-ORÇAMENTO'!PVD44</f>
        <v>0</v>
      </c>
      <c r="PVC44" s="225">
        <f>'2-ORÇAMENTO'!PVC44</f>
        <v>0</v>
      </c>
      <c r="PVD44" s="224">
        <f>'2-ORÇAMENTO'!PVF44</f>
        <v>0</v>
      </c>
      <c r="PVE44" s="225">
        <f>'2-ORÇAMENTO'!PVE44</f>
        <v>0</v>
      </c>
      <c r="PVF44" s="224">
        <f>'2-ORÇAMENTO'!PVH44</f>
        <v>0</v>
      </c>
      <c r="PVG44" s="225">
        <f>'2-ORÇAMENTO'!PVG44</f>
        <v>0</v>
      </c>
      <c r="PVH44" s="224">
        <f>'2-ORÇAMENTO'!PVJ44</f>
        <v>0</v>
      </c>
      <c r="PVI44" s="225">
        <f>'2-ORÇAMENTO'!PVI44</f>
        <v>0</v>
      </c>
      <c r="PVJ44" s="224">
        <f>'2-ORÇAMENTO'!PVL44</f>
        <v>0</v>
      </c>
      <c r="PVK44" s="225">
        <f>'2-ORÇAMENTO'!PVK44</f>
        <v>0</v>
      </c>
      <c r="PVL44" s="224">
        <f>'2-ORÇAMENTO'!PVN44</f>
        <v>0</v>
      </c>
      <c r="PVM44" s="225">
        <f>'2-ORÇAMENTO'!PVM44</f>
        <v>0</v>
      </c>
      <c r="PVN44" s="224">
        <f>'2-ORÇAMENTO'!PVP44</f>
        <v>0</v>
      </c>
      <c r="PVO44" s="225">
        <f>'2-ORÇAMENTO'!PVO44</f>
        <v>0</v>
      </c>
      <c r="PVP44" s="224">
        <f>'2-ORÇAMENTO'!PVR44</f>
        <v>0</v>
      </c>
      <c r="PVQ44" s="225">
        <f>'2-ORÇAMENTO'!PVQ44</f>
        <v>0</v>
      </c>
      <c r="PVR44" s="224">
        <f>'2-ORÇAMENTO'!PVT44</f>
        <v>0</v>
      </c>
      <c r="PVS44" s="225">
        <f>'2-ORÇAMENTO'!PVS44</f>
        <v>0</v>
      </c>
      <c r="PVT44" s="224">
        <f>'2-ORÇAMENTO'!PVV44</f>
        <v>0</v>
      </c>
      <c r="PVU44" s="225">
        <f>'2-ORÇAMENTO'!PVU44</f>
        <v>0</v>
      </c>
      <c r="PVV44" s="224">
        <f>'2-ORÇAMENTO'!PVX44</f>
        <v>0</v>
      </c>
      <c r="PVW44" s="225">
        <f>'2-ORÇAMENTO'!PVW44</f>
        <v>0</v>
      </c>
      <c r="PVX44" s="224">
        <f>'2-ORÇAMENTO'!PVZ44</f>
        <v>0</v>
      </c>
      <c r="PVY44" s="225">
        <f>'2-ORÇAMENTO'!PVY44</f>
        <v>0</v>
      </c>
      <c r="PVZ44" s="224">
        <f>'2-ORÇAMENTO'!PWB44</f>
        <v>0</v>
      </c>
      <c r="PWA44" s="225">
        <f>'2-ORÇAMENTO'!PWA44</f>
        <v>0</v>
      </c>
      <c r="PWB44" s="224">
        <f>'2-ORÇAMENTO'!PWD44</f>
        <v>0</v>
      </c>
      <c r="PWC44" s="225">
        <f>'2-ORÇAMENTO'!PWC44</f>
        <v>0</v>
      </c>
      <c r="PWD44" s="224">
        <f>'2-ORÇAMENTO'!PWF44</f>
        <v>0</v>
      </c>
      <c r="PWE44" s="225">
        <f>'2-ORÇAMENTO'!PWE44</f>
        <v>0</v>
      </c>
      <c r="PWF44" s="224">
        <f>'2-ORÇAMENTO'!PWH44</f>
        <v>0</v>
      </c>
      <c r="PWG44" s="225">
        <f>'2-ORÇAMENTO'!PWG44</f>
        <v>0</v>
      </c>
      <c r="PWH44" s="224">
        <f>'2-ORÇAMENTO'!PWJ44</f>
        <v>0</v>
      </c>
      <c r="PWI44" s="225">
        <f>'2-ORÇAMENTO'!PWI44</f>
        <v>0</v>
      </c>
      <c r="PWJ44" s="224">
        <f>'2-ORÇAMENTO'!PWL44</f>
        <v>0</v>
      </c>
      <c r="PWK44" s="225">
        <f>'2-ORÇAMENTO'!PWK44</f>
        <v>0</v>
      </c>
      <c r="PWL44" s="224">
        <f>'2-ORÇAMENTO'!PWN44</f>
        <v>0</v>
      </c>
      <c r="PWM44" s="225">
        <f>'2-ORÇAMENTO'!PWM44</f>
        <v>0</v>
      </c>
      <c r="PWN44" s="224">
        <f>'2-ORÇAMENTO'!PWP44</f>
        <v>0</v>
      </c>
      <c r="PWO44" s="225">
        <f>'2-ORÇAMENTO'!PWO44</f>
        <v>0</v>
      </c>
      <c r="PWP44" s="224">
        <f>'2-ORÇAMENTO'!PWR44</f>
        <v>0</v>
      </c>
      <c r="PWQ44" s="225">
        <f>'2-ORÇAMENTO'!PWQ44</f>
        <v>0</v>
      </c>
      <c r="PWR44" s="224">
        <f>'2-ORÇAMENTO'!PWT44</f>
        <v>0</v>
      </c>
      <c r="PWS44" s="225">
        <f>'2-ORÇAMENTO'!PWS44</f>
        <v>0</v>
      </c>
      <c r="PWT44" s="224">
        <f>'2-ORÇAMENTO'!PWV44</f>
        <v>0</v>
      </c>
      <c r="PWU44" s="225">
        <f>'2-ORÇAMENTO'!PWU44</f>
        <v>0</v>
      </c>
      <c r="PWV44" s="224">
        <f>'2-ORÇAMENTO'!PWX44</f>
        <v>0</v>
      </c>
      <c r="PWW44" s="225">
        <f>'2-ORÇAMENTO'!PWW44</f>
        <v>0</v>
      </c>
      <c r="PWX44" s="224">
        <f>'2-ORÇAMENTO'!PWZ44</f>
        <v>0</v>
      </c>
      <c r="PWY44" s="225">
        <f>'2-ORÇAMENTO'!PWY44</f>
        <v>0</v>
      </c>
      <c r="PWZ44" s="224">
        <f>'2-ORÇAMENTO'!PXB44</f>
        <v>0</v>
      </c>
      <c r="PXA44" s="225">
        <f>'2-ORÇAMENTO'!PXA44</f>
        <v>0</v>
      </c>
      <c r="PXB44" s="224">
        <f>'2-ORÇAMENTO'!PXD44</f>
        <v>0</v>
      </c>
      <c r="PXC44" s="225">
        <f>'2-ORÇAMENTO'!PXC44</f>
        <v>0</v>
      </c>
      <c r="PXD44" s="224">
        <f>'2-ORÇAMENTO'!PXF44</f>
        <v>0</v>
      </c>
      <c r="PXE44" s="225">
        <f>'2-ORÇAMENTO'!PXE44</f>
        <v>0</v>
      </c>
      <c r="PXF44" s="224">
        <f>'2-ORÇAMENTO'!PXH44</f>
        <v>0</v>
      </c>
      <c r="PXG44" s="225">
        <f>'2-ORÇAMENTO'!PXG44</f>
        <v>0</v>
      </c>
      <c r="PXH44" s="224">
        <f>'2-ORÇAMENTO'!PXJ44</f>
        <v>0</v>
      </c>
      <c r="PXI44" s="225">
        <f>'2-ORÇAMENTO'!PXI44</f>
        <v>0</v>
      </c>
      <c r="PXJ44" s="224">
        <f>'2-ORÇAMENTO'!PXL44</f>
        <v>0</v>
      </c>
      <c r="PXK44" s="225">
        <f>'2-ORÇAMENTO'!PXK44</f>
        <v>0</v>
      </c>
      <c r="PXL44" s="224">
        <f>'2-ORÇAMENTO'!PXN44</f>
        <v>0</v>
      </c>
      <c r="PXM44" s="225">
        <f>'2-ORÇAMENTO'!PXM44</f>
        <v>0</v>
      </c>
      <c r="PXN44" s="224">
        <f>'2-ORÇAMENTO'!PXP44</f>
        <v>0</v>
      </c>
      <c r="PXO44" s="225">
        <f>'2-ORÇAMENTO'!PXO44</f>
        <v>0</v>
      </c>
      <c r="PXP44" s="224">
        <f>'2-ORÇAMENTO'!PXR44</f>
        <v>0</v>
      </c>
      <c r="PXQ44" s="225">
        <f>'2-ORÇAMENTO'!PXQ44</f>
        <v>0</v>
      </c>
      <c r="PXR44" s="224">
        <f>'2-ORÇAMENTO'!PXT44</f>
        <v>0</v>
      </c>
      <c r="PXS44" s="225">
        <f>'2-ORÇAMENTO'!PXS44</f>
        <v>0</v>
      </c>
      <c r="PXT44" s="224">
        <f>'2-ORÇAMENTO'!PXV44</f>
        <v>0</v>
      </c>
      <c r="PXU44" s="225">
        <f>'2-ORÇAMENTO'!PXU44</f>
        <v>0</v>
      </c>
      <c r="PXV44" s="224">
        <f>'2-ORÇAMENTO'!PXX44</f>
        <v>0</v>
      </c>
      <c r="PXW44" s="225">
        <f>'2-ORÇAMENTO'!PXW44</f>
        <v>0</v>
      </c>
      <c r="PXX44" s="224">
        <f>'2-ORÇAMENTO'!PXZ44</f>
        <v>0</v>
      </c>
      <c r="PXY44" s="225">
        <f>'2-ORÇAMENTO'!PXY44</f>
        <v>0</v>
      </c>
      <c r="PXZ44" s="224">
        <f>'2-ORÇAMENTO'!PYB44</f>
        <v>0</v>
      </c>
      <c r="PYA44" s="225">
        <f>'2-ORÇAMENTO'!PYA44</f>
        <v>0</v>
      </c>
      <c r="PYB44" s="224">
        <f>'2-ORÇAMENTO'!PYD44</f>
        <v>0</v>
      </c>
      <c r="PYC44" s="225">
        <f>'2-ORÇAMENTO'!PYC44</f>
        <v>0</v>
      </c>
      <c r="PYD44" s="224">
        <f>'2-ORÇAMENTO'!PYF44</f>
        <v>0</v>
      </c>
      <c r="PYE44" s="225">
        <f>'2-ORÇAMENTO'!PYE44</f>
        <v>0</v>
      </c>
      <c r="PYF44" s="224">
        <f>'2-ORÇAMENTO'!PYH44</f>
        <v>0</v>
      </c>
      <c r="PYG44" s="225">
        <f>'2-ORÇAMENTO'!PYG44</f>
        <v>0</v>
      </c>
      <c r="PYH44" s="224">
        <f>'2-ORÇAMENTO'!PYJ44</f>
        <v>0</v>
      </c>
      <c r="PYI44" s="225">
        <f>'2-ORÇAMENTO'!PYI44</f>
        <v>0</v>
      </c>
      <c r="PYJ44" s="224">
        <f>'2-ORÇAMENTO'!PYL44</f>
        <v>0</v>
      </c>
      <c r="PYK44" s="225">
        <f>'2-ORÇAMENTO'!PYK44</f>
        <v>0</v>
      </c>
      <c r="PYL44" s="224">
        <f>'2-ORÇAMENTO'!PYN44</f>
        <v>0</v>
      </c>
      <c r="PYM44" s="225">
        <f>'2-ORÇAMENTO'!PYM44</f>
        <v>0</v>
      </c>
      <c r="PYN44" s="224">
        <f>'2-ORÇAMENTO'!PYP44</f>
        <v>0</v>
      </c>
      <c r="PYO44" s="225">
        <f>'2-ORÇAMENTO'!PYO44</f>
        <v>0</v>
      </c>
      <c r="PYP44" s="224">
        <f>'2-ORÇAMENTO'!PYR44</f>
        <v>0</v>
      </c>
      <c r="PYQ44" s="225">
        <f>'2-ORÇAMENTO'!PYQ44</f>
        <v>0</v>
      </c>
      <c r="PYR44" s="224">
        <f>'2-ORÇAMENTO'!PYT44</f>
        <v>0</v>
      </c>
      <c r="PYS44" s="225">
        <f>'2-ORÇAMENTO'!PYS44</f>
        <v>0</v>
      </c>
      <c r="PYT44" s="224">
        <f>'2-ORÇAMENTO'!PYV44</f>
        <v>0</v>
      </c>
      <c r="PYU44" s="225">
        <f>'2-ORÇAMENTO'!PYU44</f>
        <v>0</v>
      </c>
      <c r="PYV44" s="224">
        <f>'2-ORÇAMENTO'!PYX44</f>
        <v>0</v>
      </c>
      <c r="PYW44" s="225">
        <f>'2-ORÇAMENTO'!PYW44</f>
        <v>0</v>
      </c>
      <c r="PYX44" s="224">
        <f>'2-ORÇAMENTO'!PYZ44</f>
        <v>0</v>
      </c>
      <c r="PYY44" s="225">
        <f>'2-ORÇAMENTO'!PYY44</f>
        <v>0</v>
      </c>
      <c r="PYZ44" s="224">
        <f>'2-ORÇAMENTO'!PZB44</f>
        <v>0</v>
      </c>
      <c r="PZA44" s="225">
        <f>'2-ORÇAMENTO'!PZA44</f>
        <v>0</v>
      </c>
      <c r="PZB44" s="224">
        <f>'2-ORÇAMENTO'!PZD44</f>
        <v>0</v>
      </c>
      <c r="PZC44" s="225">
        <f>'2-ORÇAMENTO'!PZC44</f>
        <v>0</v>
      </c>
      <c r="PZD44" s="224">
        <f>'2-ORÇAMENTO'!PZF44</f>
        <v>0</v>
      </c>
      <c r="PZE44" s="225">
        <f>'2-ORÇAMENTO'!PZE44</f>
        <v>0</v>
      </c>
      <c r="PZF44" s="224">
        <f>'2-ORÇAMENTO'!PZH44</f>
        <v>0</v>
      </c>
      <c r="PZG44" s="225">
        <f>'2-ORÇAMENTO'!PZG44</f>
        <v>0</v>
      </c>
      <c r="PZH44" s="224">
        <f>'2-ORÇAMENTO'!PZJ44</f>
        <v>0</v>
      </c>
      <c r="PZI44" s="225">
        <f>'2-ORÇAMENTO'!PZI44</f>
        <v>0</v>
      </c>
      <c r="PZJ44" s="224">
        <f>'2-ORÇAMENTO'!PZL44</f>
        <v>0</v>
      </c>
      <c r="PZK44" s="225">
        <f>'2-ORÇAMENTO'!PZK44</f>
        <v>0</v>
      </c>
      <c r="PZL44" s="224">
        <f>'2-ORÇAMENTO'!PZN44</f>
        <v>0</v>
      </c>
      <c r="PZM44" s="225">
        <f>'2-ORÇAMENTO'!PZM44</f>
        <v>0</v>
      </c>
      <c r="PZN44" s="224">
        <f>'2-ORÇAMENTO'!PZP44</f>
        <v>0</v>
      </c>
      <c r="PZO44" s="225">
        <f>'2-ORÇAMENTO'!PZO44</f>
        <v>0</v>
      </c>
      <c r="PZP44" s="224">
        <f>'2-ORÇAMENTO'!PZR44</f>
        <v>0</v>
      </c>
      <c r="PZQ44" s="225">
        <f>'2-ORÇAMENTO'!PZQ44</f>
        <v>0</v>
      </c>
      <c r="PZR44" s="224">
        <f>'2-ORÇAMENTO'!PZT44</f>
        <v>0</v>
      </c>
      <c r="PZS44" s="225">
        <f>'2-ORÇAMENTO'!PZS44</f>
        <v>0</v>
      </c>
      <c r="PZT44" s="224">
        <f>'2-ORÇAMENTO'!PZV44</f>
        <v>0</v>
      </c>
      <c r="PZU44" s="225">
        <f>'2-ORÇAMENTO'!PZU44</f>
        <v>0</v>
      </c>
      <c r="PZV44" s="224">
        <f>'2-ORÇAMENTO'!PZX44</f>
        <v>0</v>
      </c>
      <c r="PZW44" s="225">
        <f>'2-ORÇAMENTO'!PZW44</f>
        <v>0</v>
      </c>
      <c r="PZX44" s="224">
        <f>'2-ORÇAMENTO'!PZZ44</f>
        <v>0</v>
      </c>
      <c r="PZY44" s="225">
        <f>'2-ORÇAMENTO'!PZY44</f>
        <v>0</v>
      </c>
      <c r="PZZ44" s="224">
        <f>'2-ORÇAMENTO'!QAB44</f>
        <v>0</v>
      </c>
      <c r="QAA44" s="225">
        <f>'2-ORÇAMENTO'!QAA44</f>
        <v>0</v>
      </c>
      <c r="QAB44" s="224">
        <f>'2-ORÇAMENTO'!QAD44</f>
        <v>0</v>
      </c>
      <c r="QAC44" s="225">
        <f>'2-ORÇAMENTO'!QAC44</f>
        <v>0</v>
      </c>
      <c r="QAD44" s="224">
        <f>'2-ORÇAMENTO'!QAF44</f>
        <v>0</v>
      </c>
      <c r="QAE44" s="225">
        <f>'2-ORÇAMENTO'!QAE44</f>
        <v>0</v>
      </c>
      <c r="QAF44" s="224">
        <f>'2-ORÇAMENTO'!QAH44</f>
        <v>0</v>
      </c>
      <c r="QAG44" s="225">
        <f>'2-ORÇAMENTO'!QAG44</f>
        <v>0</v>
      </c>
      <c r="QAH44" s="224">
        <f>'2-ORÇAMENTO'!QAJ44</f>
        <v>0</v>
      </c>
      <c r="QAI44" s="225">
        <f>'2-ORÇAMENTO'!QAI44</f>
        <v>0</v>
      </c>
      <c r="QAJ44" s="224">
        <f>'2-ORÇAMENTO'!QAL44</f>
        <v>0</v>
      </c>
      <c r="QAK44" s="225">
        <f>'2-ORÇAMENTO'!QAK44</f>
        <v>0</v>
      </c>
      <c r="QAL44" s="224">
        <f>'2-ORÇAMENTO'!QAN44</f>
        <v>0</v>
      </c>
      <c r="QAM44" s="225">
        <f>'2-ORÇAMENTO'!QAM44</f>
        <v>0</v>
      </c>
      <c r="QAN44" s="224">
        <f>'2-ORÇAMENTO'!QAP44</f>
        <v>0</v>
      </c>
      <c r="QAO44" s="225">
        <f>'2-ORÇAMENTO'!QAO44</f>
        <v>0</v>
      </c>
      <c r="QAP44" s="224">
        <f>'2-ORÇAMENTO'!QAR44</f>
        <v>0</v>
      </c>
      <c r="QAQ44" s="225">
        <f>'2-ORÇAMENTO'!QAQ44</f>
        <v>0</v>
      </c>
      <c r="QAR44" s="224">
        <f>'2-ORÇAMENTO'!QAT44</f>
        <v>0</v>
      </c>
      <c r="QAS44" s="225">
        <f>'2-ORÇAMENTO'!QAS44</f>
        <v>0</v>
      </c>
      <c r="QAT44" s="224">
        <f>'2-ORÇAMENTO'!QAV44</f>
        <v>0</v>
      </c>
      <c r="QAU44" s="225">
        <f>'2-ORÇAMENTO'!QAU44</f>
        <v>0</v>
      </c>
      <c r="QAV44" s="224">
        <f>'2-ORÇAMENTO'!QAX44</f>
        <v>0</v>
      </c>
      <c r="QAW44" s="225">
        <f>'2-ORÇAMENTO'!QAW44</f>
        <v>0</v>
      </c>
      <c r="QAX44" s="224">
        <f>'2-ORÇAMENTO'!QAZ44</f>
        <v>0</v>
      </c>
      <c r="QAY44" s="225">
        <f>'2-ORÇAMENTO'!QAY44</f>
        <v>0</v>
      </c>
      <c r="QAZ44" s="224">
        <f>'2-ORÇAMENTO'!QBB44</f>
        <v>0</v>
      </c>
      <c r="QBA44" s="225">
        <f>'2-ORÇAMENTO'!QBA44</f>
        <v>0</v>
      </c>
      <c r="QBB44" s="224">
        <f>'2-ORÇAMENTO'!QBD44</f>
        <v>0</v>
      </c>
      <c r="QBC44" s="225">
        <f>'2-ORÇAMENTO'!QBC44</f>
        <v>0</v>
      </c>
      <c r="QBD44" s="224">
        <f>'2-ORÇAMENTO'!QBF44</f>
        <v>0</v>
      </c>
      <c r="QBE44" s="225">
        <f>'2-ORÇAMENTO'!QBE44</f>
        <v>0</v>
      </c>
      <c r="QBF44" s="224">
        <f>'2-ORÇAMENTO'!QBH44</f>
        <v>0</v>
      </c>
      <c r="QBG44" s="225">
        <f>'2-ORÇAMENTO'!QBG44</f>
        <v>0</v>
      </c>
      <c r="QBH44" s="224">
        <f>'2-ORÇAMENTO'!QBJ44</f>
        <v>0</v>
      </c>
      <c r="QBI44" s="225">
        <f>'2-ORÇAMENTO'!QBI44</f>
        <v>0</v>
      </c>
      <c r="QBJ44" s="224">
        <f>'2-ORÇAMENTO'!QBL44</f>
        <v>0</v>
      </c>
      <c r="QBK44" s="225">
        <f>'2-ORÇAMENTO'!QBK44</f>
        <v>0</v>
      </c>
      <c r="QBL44" s="224">
        <f>'2-ORÇAMENTO'!QBN44</f>
        <v>0</v>
      </c>
      <c r="QBM44" s="225">
        <f>'2-ORÇAMENTO'!QBM44</f>
        <v>0</v>
      </c>
      <c r="QBN44" s="224">
        <f>'2-ORÇAMENTO'!QBP44</f>
        <v>0</v>
      </c>
      <c r="QBO44" s="225">
        <f>'2-ORÇAMENTO'!QBO44</f>
        <v>0</v>
      </c>
      <c r="QBP44" s="224">
        <f>'2-ORÇAMENTO'!QBR44</f>
        <v>0</v>
      </c>
      <c r="QBQ44" s="225">
        <f>'2-ORÇAMENTO'!QBQ44</f>
        <v>0</v>
      </c>
      <c r="QBR44" s="224">
        <f>'2-ORÇAMENTO'!QBT44</f>
        <v>0</v>
      </c>
      <c r="QBS44" s="225">
        <f>'2-ORÇAMENTO'!QBS44</f>
        <v>0</v>
      </c>
      <c r="QBT44" s="224">
        <f>'2-ORÇAMENTO'!QBV44</f>
        <v>0</v>
      </c>
      <c r="QBU44" s="225">
        <f>'2-ORÇAMENTO'!QBU44</f>
        <v>0</v>
      </c>
      <c r="QBV44" s="224">
        <f>'2-ORÇAMENTO'!QBX44</f>
        <v>0</v>
      </c>
      <c r="QBW44" s="225">
        <f>'2-ORÇAMENTO'!QBW44</f>
        <v>0</v>
      </c>
      <c r="QBX44" s="224">
        <f>'2-ORÇAMENTO'!QBZ44</f>
        <v>0</v>
      </c>
      <c r="QBY44" s="225">
        <f>'2-ORÇAMENTO'!QBY44</f>
        <v>0</v>
      </c>
      <c r="QBZ44" s="224">
        <f>'2-ORÇAMENTO'!QCB44</f>
        <v>0</v>
      </c>
      <c r="QCA44" s="225">
        <f>'2-ORÇAMENTO'!QCA44</f>
        <v>0</v>
      </c>
      <c r="QCB44" s="224">
        <f>'2-ORÇAMENTO'!QCD44</f>
        <v>0</v>
      </c>
      <c r="QCC44" s="225">
        <f>'2-ORÇAMENTO'!QCC44</f>
        <v>0</v>
      </c>
      <c r="QCD44" s="224">
        <f>'2-ORÇAMENTO'!QCF44</f>
        <v>0</v>
      </c>
      <c r="QCE44" s="225">
        <f>'2-ORÇAMENTO'!QCE44</f>
        <v>0</v>
      </c>
      <c r="QCF44" s="224">
        <f>'2-ORÇAMENTO'!QCH44</f>
        <v>0</v>
      </c>
      <c r="QCG44" s="225">
        <f>'2-ORÇAMENTO'!QCG44</f>
        <v>0</v>
      </c>
      <c r="QCH44" s="224">
        <f>'2-ORÇAMENTO'!QCJ44</f>
        <v>0</v>
      </c>
      <c r="QCI44" s="225">
        <f>'2-ORÇAMENTO'!QCI44</f>
        <v>0</v>
      </c>
      <c r="QCJ44" s="224">
        <f>'2-ORÇAMENTO'!QCL44</f>
        <v>0</v>
      </c>
      <c r="QCK44" s="225">
        <f>'2-ORÇAMENTO'!QCK44</f>
        <v>0</v>
      </c>
      <c r="QCL44" s="224">
        <f>'2-ORÇAMENTO'!QCN44</f>
        <v>0</v>
      </c>
      <c r="QCM44" s="225">
        <f>'2-ORÇAMENTO'!QCM44</f>
        <v>0</v>
      </c>
      <c r="QCN44" s="224">
        <f>'2-ORÇAMENTO'!QCP44</f>
        <v>0</v>
      </c>
      <c r="QCO44" s="225">
        <f>'2-ORÇAMENTO'!QCO44</f>
        <v>0</v>
      </c>
      <c r="QCP44" s="224">
        <f>'2-ORÇAMENTO'!QCR44</f>
        <v>0</v>
      </c>
      <c r="QCQ44" s="225">
        <f>'2-ORÇAMENTO'!QCQ44</f>
        <v>0</v>
      </c>
      <c r="QCR44" s="224">
        <f>'2-ORÇAMENTO'!QCT44</f>
        <v>0</v>
      </c>
      <c r="QCS44" s="225">
        <f>'2-ORÇAMENTO'!QCS44</f>
        <v>0</v>
      </c>
      <c r="QCT44" s="224">
        <f>'2-ORÇAMENTO'!QCV44</f>
        <v>0</v>
      </c>
      <c r="QCU44" s="225">
        <f>'2-ORÇAMENTO'!QCU44</f>
        <v>0</v>
      </c>
      <c r="QCV44" s="224">
        <f>'2-ORÇAMENTO'!QCX44</f>
        <v>0</v>
      </c>
      <c r="QCW44" s="225">
        <f>'2-ORÇAMENTO'!QCW44</f>
        <v>0</v>
      </c>
      <c r="QCX44" s="224">
        <f>'2-ORÇAMENTO'!QCZ44</f>
        <v>0</v>
      </c>
      <c r="QCY44" s="225">
        <f>'2-ORÇAMENTO'!QCY44</f>
        <v>0</v>
      </c>
      <c r="QCZ44" s="224">
        <f>'2-ORÇAMENTO'!QDB44</f>
        <v>0</v>
      </c>
      <c r="QDA44" s="225">
        <f>'2-ORÇAMENTO'!QDA44</f>
        <v>0</v>
      </c>
      <c r="QDB44" s="224">
        <f>'2-ORÇAMENTO'!QDD44</f>
        <v>0</v>
      </c>
      <c r="QDC44" s="225">
        <f>'2-ORÇAMENTO'!QDC44</f>
        <v>0</v>
      </c>
      <c r="QDD44" s="224">
        <f>'2-ORÇAMENTO'!QDF44</f>
        <v>0</v>
      </c>
      <c r="QDE44" s="225">
        <f>'2-ORÇAMENTO'!QDE44</f>
        <v>0</v>
      </c>
      <c r="QDF44" s="224">
        <f>'2-ORÇAMENTO'!QDH44</f>
        <v>0</v>
      </c>
      <c r="QDG44" s="225">
        <f>'2-ORÇAMENTO'!QDG44</f>
        <v>0</v>
      </c>
      <c r="QDH44" s="224">
        <f>'2-ORÇAMENTO'!QDJ44</f>
        <v>0</v>
      </c>
      <c r="QDI44" s="225">
        <f>'2-ORÇAMENTO'!QDI44</f>
        <v>0</v>
      </c>
      <c r="QDJ44" s="224">
        <f>'2-ORÇAMENTO'!QDL44</f>
        <v>0</v>
      </c>
      <c r="QDK44" s="225">
        <f>'2-ORÇAMENTO'!QDK44</f>
        <v>0</v>
      </c>
      <c r="QDL44" s="224">
        <f>'2-ORÇAMENTO'!QDN44</f>
        <v>0</v>
      </c>
      <c r="QDM44" s="225">
        <f>'2-ORÇAMENTO'!QDM44</f>
        <v>0</v>
      </c>
      <c r="QDN44" s="224">
        <f>'2-ORÇAMENTO'!QDP44</f>
        <v>0</v>
      </c>
      <c r="QDO44" s="225">
        <f>'2-ORÇAMENTO'!QDO44</f>
        <v>0</v>
      </c>
      <c r="QDP44" s="224">
        <f>'2-ORÇAMENTO'!QDR44</f>
        <v>0</v>
      </c>
      <c r="QDQ44" s="225">
        <f>'2-ORÇAMENTO'!QDQ44</f>
        <v>0</v>
      </c>
      <c r="QDR44" s="224">
        <f>'2-ORÇAMENTO'!QDT44</f>
        <v>0</v>
      </c>
      <c r="QDS44" s="225">
        <f>'2-ORÇAMENTO'!QDS44</f>
        <v>0</v>
      </c>
      <c r="QDT44" s="224">
        <f>'2-ORÇAMENTO'!QDV44</f>
        <v>0</v>
      </c>
      <c r="QDU44" s="225">
        <f>'2-ORÇAMENTO'!QDU44</f>
        <v>0</v>
      </c>
      <c r="QDV44" s="224">
        <f>'2-ORÇAMENTO'!QDX44</f>
        <v>0</v>
      </c>
      <c r="QDW44" s="225">
        <f>'2-ORÇAMENTO'!QDW44</f>
        <v>0</v>
      </c>
      <c r="QDX44" s="224">
        <f>'2-ORÇAMENTO'!QDZ44</f>
        <v>0</v>
      </c>
      <c r="QDY44" s="225">
        <f>'2-ORÇAMENTO'!QDY44</f>
        <v>0</v>
      </c>
      <c r="QDZ44" s="224">
        <f>'2-ORÇAMENTO'!QEB44</f>
        <v>0</v>
      </c>
      <c r="QEA44" s="225">
        <f>'2-ORÇAMENTO'!QEA44</f>
        <v>0</v>
      </c>
      <c r="QEB44" s="224">
        <f>'2-ORÇAMENTO'!QED44</f>
        <v>0</v>
      </c>
      <c r="QEC44" s="225">
        <f>'2-ORÇAMENTO'!QEC44</f>
        <v>0</v>
      </c>
      <c r="QED44" s="224">
        <f>'2-ORÇAMENTO'!QEF44</f>
        <v>0</v>
      </c>
      <c r="QEE44" s="225">
        <f>'2-ORÇAMENTO'!QEE44</f>
        <v>0</v>
      </c>
      <c r="QEF44" s="224">
        <f>'2-ORÇAMENTO'!QEH44</f>
        <v>0</v>
      </c>
      <c r="QEG44" s="225">
        <f>'2-ORÇAMENTO'!QEG44</f>
        <v>0</v>
      </c>
      <c r="QEH44" s="224">
        <f>'2-ORÇAMENTO'!QEJ44</f>
        <v>0</v>
      </c>
      <c r="QEI44" s="225">
        <f>'2-ORÇAMENTO'!QEI44</f>
        <v>0</v>
      </c>
      <c r="QEJ44" s="224">
        <f>'2-ORÇAMENTO'!QEL44</f>
        <v>0</v>
      </c>
      <c r="QEK44" s="225">
        <f>'2-ORÇAMENTO'!QEK44</f>
        <v>0</v>
      </c>
      <c r="QEL44" s="224">
        <f>'2-ORÇAMENTO'!QEN44</f>
        <v>0</v>
      </c>
      <c r="QEM44" s="225">
        <f>'2-ORÇAMENTO'!QEM44</f>
        <v>0</v>
      </c>
      <c r="QEN44" s="224">
        <f>'2-ORÇAMENTO'!QEP44</f>
        <v>0</v>
      </c>
      <c r="QEO44" s="225">
        <f>'2-ORÇAMENTO'!QEO44</f>
        <v>0</v>
      </c>
      <c r="QEP44" s="224">
        <f>'2-ORÇAMENTO'!QER44</f>
        <v>0</v>
      </c>
      <c r="QEQ44" s="225">
        <f>'2-ORÇAMENTO'!QEQ44</f>
        <v>0</v>
      </c>
      <c r="QER44" s="224">
        <f>'2-ORÇAMENTO'!QET44</f>
        <v>0</v>
      </c>
      <c r="QES44" s="225">
        <f>'2-ORÇAMENTO'!QES44</f>
        <v>0</v>
      </c>
      <c r="QET44" s="224">
        <f>'2-ORÇAMENTO'!QEV44</f>
        <v>0</v>
      </c>
      <c r="QEU44" s="225">
        <f>'2-ORÇAMENTO'!QEU44</f>
        <v>0</v>
      </c>
      <c r="QEV44" s="224">
        <f>'2-ORÇAMENTO'!QEX44</f>
        <v>0</v>
      </c>
      <c r="QEW44" s="225">
        <f>'2-ORÇAMENTO'!QEW44</f>
        <v>0</v>
      </c>
      <c r="QEX44" s="224">
        <f>'2-ORÇAMENTO'!QEZ44</f>
        <v>0</v>
      </c>
      <c r="QEY44" s="225">
        <f>'2-ORÇAMENTO'!QEY44</f>
        <v>0</v>
      </c>
      <c r="QEZ44" s="224">
        <f>'2-ORÇAMENTO'!QFB44</f>
        <v>0</v>
      </c>
      <c r="QFA44" s="225">
        <f>'2-ORÇAMENTO'!QFA44</f>
        <v>0</v>
      </c>
      <c r="QFB44" s="224">
        <f>'2-ORÇAMENTO'!QFD44</f>
        <v>0</v>
      </c>
      <c r="QFC44" s="225">
        <f>'2-ORÇAMENTO'!QFC44</f>
        <v>0</v>
      </c>
      <c r="QFD44" s="224">
        <f>'2-ORÇAMENTO'!QFF44</f>
        <v>0</v>
      </c>
      <c r="QFE44" s="225">
        <f>'2-ORÇAMENTO'!QFE44</f>
        <v>0</v>
      </c>
      <c r="QFF44" s="224">
        <f>'2-ORÇAMENTO'!QFH44</f>
        <v>0</v>
      </c>
      <c r="QFG44" s="225">
        <f>'2-ORÇAMENTO'!QFG44</f>
        <v>0</v>
      </c>
      <c r="QFH44" s="224">
        <f>'2-ORÇAMENTO'!QFJ44</f>
        <v>0</v>
      </c>
      <c r="QFI44" s="225">
        <f>'2-ORÇAMENTO'!QFI44</f>
        <v>0</v>
      </c>
      <c r="QFJ44" s="224">
        <f>'2-ORÇAMENTO'!QFL44</f>
        <v>0</v>
      </c>
      <c r="QFK44" s="225">
        <f>'2-ORÇAMENTO'!QFK44</f>
        <v>0</v>
      </c>
      <c r="QFL44" s="224">
        <f>'2-ORÇAMENTO'!QFN44</f>
        <v>0</v>
      </c>
      <c r="QFM44" s="225">
        <f>'2-ORÇAMENTO'!QFM44</f>
        <v>0</v>
      </c>
      <c r="QFN44" s="224">
        <f>'2-ORÇAMENTO'!QFP44</f>
        <v>0</v>
      </c>
      <c r="QFO44" s="225">
        <f>'2-ORÇAMENTO'!QFO44</f>
        <v>0</v>
      </c>
      <c r="QFP44" s="224">
        <f>'2-ORÇAMENTO'!QFR44</f>
        <v>0</v>
      </c>
      <c r="QFQ44" s="225">
        <f>'2-ORÇAMENTO'!QFQ44</f>
        <v>0</v>
      </c>
      <c r="QFR44" s="224">
        <f>'2-ORÇAMENTO'!QFT44</f>
        <v>0</v>
      </c>
      <c r="QFS44" s="225">
        <f>'2-ORÇAMENTO'!QFS44</f>
        <v>0</v>
      </c>
      <c r="QFT44" s="224">
        <f>'2-ORÇAMENTO'!QFV44</f>
        <v>0</v>
      </c>
      <c r="QFU44" s="225">
        <f>'2-ORÇAMENTO'!QFU44</f>
        <v>0</v>
      </c>
      <c r="QFV44" s="224">
        <f>'2-ORÇAMENTO'!QFX44</f>
        <v>0</v>
      </c>
      <c r="QFW44" s="225">
        <f>'2-ORÇAMENTO'!QFW44</f>
        <v>0</v>
      </c>
      <c r="QFX44" s="224">
        <f>'2-ORÇAMENTO'!QFZ44</f>
        <v>0</v>
      </c>
      <c r="QFY44" s="225">
        <f>'2-ORÇAMENTO'!QFY44</f>
        <v>0</v>
      </c>
      <c r="QFZ44" s="224">
        <f>'2-ORÇAMENTO'!QGB44</f>
        <v>0</v>
      </c>
      <c r="QGA44" s="225">
        <f>'2-ORÇAMENTO'!QGA44</f>
        <v>0</v>
      </c>
      <c r="QGB44" s="224">
        <f>'2-ORÇAMENTO'!QGD44</f>
        <v>0</v>
      </c>
      <c r="QGC44" s="225">
        <f>'2-ORÇAMENTO'!QGC44</f>
        <v>0</v>
      </c>
      <c r="QGD44" s="224">
        <f>'2-ORÇAMENTO'!QGF44</f>
        <v>0</v>
      </c>
      <c r="QGE44" s="225">
        <f>'2-ORÇAMENTO'!QGE44</f>
        <v>0</v>
      </c>
      <c r="QGF44" s="224">
        <f>'2-ORÇAMENTO'!QGH44</f>
        <v>0</v>
      </c>
      <c r="QGG44" s="225">
        <f>'2-ORÇAMENTO'!QGG44</f>
        <v>0</v>
      </c>
      <c r="QGH44" s="224">
        <f>'2-ORÇAMENTO'!QGJ44</f>
        <v>0</v>
      </c>
      <c r="QGI44" s="225">
        <f>'2-ORÇAMENTO'!QGI44</f>
        <v>0</v>
      </c>
      <c r="QGJ44" s="224">
        <f>'2-ORÇAMENTO'!QGL44</f>
        <v>0</v>
      </c>
      <c r="QGK44" s="225">
        <f>'2-ORÇAMENTO'!QGK44</f>
        <v>0</v>
      </c>
      <c r="QGL44" s="224">
        <f>'2-ORÇAMENTO'!QGN44</f>
        <v>0</v>
      </c>
      <c r="QGM44" s="225">
        <f>'2-ORÇAMENTO'!QGM44</f>
        <v>0</v>
      </c>
      <c r="QGN44" s="224">
        <f>'2-ORÇAMENTO'!QGP44</f>
        <v>0</v>
      </c>
      <c r="QGO44" s="225">
        <f>'2-ORÇAMENTO'!QGO44</f>
        <v>0</v>
      </c>
      <c r="QGP44" s="224">
        <f>'2-ORÇAMENTO'!QGR44</f>
        <v>0</v>
      </c>
      <c r="QGQ44" s="225">
        <f>'2-ORÇAMENTO'!QGQ44</f>
        <v>0</v>
      </c>
      <c r="QGR44" s="224">
        <f>'2-ORÇAMENTO'!QGT44</f>
        <v>0</v>
      </c>
      <c r="QGS44" s="225">
        <f>'2-ORÇAMENTO'!QGS44</f>
        <v>0</v>
      </c>
      <c r="QGT44" s="224">
        <f>'2-ORÇAMENTO'!QGV44</f>
        <v>0</v>
      </c>
      <c r="QGU44" s="225">
        <f>'2-ORÇAMENTO'!QGU44</f>
        <v>0</v>
      </c>
      <c r="QGV44" s="224">
        <f>'2-ORÇAMENTO'!QGX44</f>
        <v>0</v>
      </c>
      <c r="QGW44" s="225">
        <f>'2-ORÇAMENTO'!QGW44</f>
        <v>0</v>
      </c>
      <c r="QGX44" s="224">
        <f>'2-ORÇAMENTO'!QGZ44</f>
        <v>0</v>
      </c>
      <c r="QGY44" s="225">
        <f>'2-ORÇAMENTO'!QGY44</f>
        <v>0</v>
      </c>
      <c r="QGZ44" s="224">
        <f>'2-ORÇAMENTO'!QHB44</f>
        <v>0</v>
      </c>
      <c r="QHA44" s="225">
        <f>'2-ORÇAMENTO'!QHA44</f>
        <v>0</v>
      </c>
      <c r="QHB44" s="224">
        <f>'2-ORÇAMENTO'!QHD44</f>
        <v>0</v>
      </c>
      <c r="QHC44" s="225">
        <f>'2-ORÇAMENTO'!QHC44</f>
        <v>0</v>
      </c>
      <c r="QHD44" s="224">
        <f>'2-ORÇAMENTO'!QHF44</f>
        <v>0</v>
      </c>
      <c r="QHE44" s="225">
        <f>'2-ORÇAMENTO'!QHE44</f>
        <v>0</v>
      </c>
      <c r="QHF44" s="224">
        <f>'2-ORÇAMENTO'!QHH44</f>
        <v>0</v>
      </c>
      <c r="QHG44" s="225">
        <f>'2-ORÇAMENTO'!QHG44</f>
        <v>0</v>
      </c>
      <c r="QHH44" s="224">
        <f>'2-ORÇAMENTO'!QHJ44</f>
        <v>0</v>
      </c>
      <c r="QHI44" s="225">
        <f>'2-ORÇAMENTO'!QHI44</f>
        <v>0</v>
      </c>
      <c r="QHJ44" s="224">
        <f>'2-ORÇAMENTO'!QHL44</f>
        <v>0</v>
      </c>
      <c r="QHK44" s="225">
        <f>'2-ORÇAMENTO'!QHK44</f>
        <v>0</v>
      </c>
      <c r="QHL44" s="224">
        <f>'2-ORÇAMENTO'!QHN44</f>
        <v>0</v>
      </c>
      <c r="QHM44" s="225">
        <f>'2-ORÇAMENTO'!QHM44</f>
        <v>0</v>
      </c>
      <c r="QHN44" s="224">
        <f>'2-ORÇAMENTO'!QHP44</f>
        <v>0</v>
      </c>
      <c r="QHO44" s="225">
        <f>'2-ORÇAMENTO'!QHO44</f>
        <v>0</v>
      </c>
      <c r="QHP44" s="224">
        <f>'2-ORÇAMENTO'!QHR44</f>
        <v>0</v>
      </c>
      <c r="QHQ44" s="225">
        <f>'2-ORÇAMENTO'!QHQ44</f>
        <v>0</v>
      </c>
      <c r="QHR44" s="224">
        <f>'2-ORÇAMENTO'!QHT44</f>
        <v>0</v>
      </c>
      <c r="QHS44" s="225">
        <f>'2-ORÇAMENTO'!QHS44</f>
        <v>0</v>
      </c>
      <c r="QHT44" s="224">
        <f>'2-ORÇAMENTO'!QHV44</f>
        <v>0</v>
      </c>
      <c r="QHU44" s="225">
        <f>'2-ORÇAMENTO'!QHU44</f>
        <v>0</v>
      </c>
      <c r="QHV44" s="224">
        <f>'2-ORÇAMENTO'!QHX44</f>
        <v>0</v>
      </c>
      <c r="QHW44" s="225">
        <f>'2-ORÇAMENTO'!QHW44</f>
        <v>0</v>
      </c>
      <c r="QHX44" s="224">
        <f>'2-ORÇAMENTO'!QHZ44</f>
        <v>0</v>
      </c>
      <c r="QHY44" s="225">
        <f>'2-ORÇAMENTO'!QHY44</f>
        <v>0</v>
      </c>
      <c r="QHZ44" s="224">
        <f>'2-ORÇAMENTO'!QIB44</f>
        <v>0</v>
      </c>
      <c r="QIA44" s="225">
        <f>'2-ORÇAMENTO'!QIA44</f>
        <v>0</v>
      </c>
      <c r="QIB44" s="224">
        <f>'2-ORÇAMENTO'!QID44</f>
        <v>0</v>
      </c>
      <c r="QIC44" s="225">
        <f>'2-ORÇAMENTO'!QIC44</f>
        <v>0</v>
      </c>
      <c r="QID44" s="224">
        <f>'2-ORÇAMENTO'!QIF44</f>
        <v>0</v>
      </c>
      <c r="QIE44" s="225">
        <f>'2-ORÇAMENTO'!QIE44</f>
        <v>0</v>
      </c>
      <c r="QIF44" s="224">
        <f>'2-ORÇAMENTO'!QIH44</f>
        <v>0</v>
      </c>
      <c r="QIG44" s="225">
        <f>'2-ORÇAMENTO'!QIG44</f>
        <v>0</v>
      </c>
      <c r="QIH44" s="224">
        <f>'2-ORÇAMENTO'!QIJ44</f>
        <v>0</v>
      </c>
      <c r="QII44" s="225">
        <f>'2-ORÇAMENTO'!QII44</f>
        <v>0</v>
      </c>
      <c r="QIJ44" s="224">
        <f>'2-ORÇAMENTO'!QIL44</f>
        <v>0</v>
      </c>
      <c r="QIK44" s="225">
        <f>'2-ORÇAMENTO'!QIK44</f>
        <v>0</v>
      </c>
      <c r="QIL44" s="224">
        <f>'2-ORÇAMENTO'!QIN44</f>
        <v>0</v>
      </c>
      <c r="QIM44" s="225">
        <f>'2-ORÇAMENTO'!QIM44</f>
        <v>0</v>
      </c>
      <c r="QIN44" s="224">
        <f>'2-ORÇAMENTO'!QIP44</f>
        <v>0</v>
      </c>
      <c r="QIO44" s="225">
        <f>'2-ORÇAMENTO'!QIO44</f>
        <v>0</v>
      </c>
      <c r="QIP44" s="224">
        <f>'2-ORÇAMENTO'!QIR44</f>
        <v>0</v>
      </c>
      <c r="QIQ44" s="225">
        <f>'2-ORÇAMENTO'!QIQ44</f>
        <v>0</v>
      </c>
      <c r="QIR44" s="224">
        <f>'2-ORÇAMENTO'!QIT44</f>
        <v>0</v>
      </c>
      <c r="QIS44" s="225">
        <f>'2-ORÇAMENTO'!QIS44</f>
        <v>0</v>
      </c>
      <c r="QIT44" s="224">
        <f>'2-ORÇAMENTO'!QIV44</f>
        <v>0</v>
      </c>
      <c r="QIU44" s="225">
        <f>'2-ORÇAMENTO'!QIU44</f>
        <v>0</v>
      </c>
      <c r="QIV44" s="224">
        <f>'2-ORÇAMENTO'!QIX44</f>
        <v>0</v>
      </c>
      <c r="QIW44" s="225">
        <f>'2-ORÇAMENTO'!QIW44</f>
        <v>0</v>
      </c>
      <c r="QIX44" s="224">
        <f>'2-ORÇAMENTO'!QIZ44</f>
        <v>0</v>
      </c>
      <c r="QIY44" s="225">
        <f>'2-ORÇAMENTO'!QIY44</f>
        <v>0</v>
      </c>
      <c r="QIZ44" s="224">
        <f>'2-ORÇAMENTO'!QJB44</f>
        <v>0</v>
      </c>
      <c r="QJA44" s="225">
        <f>'2-ORÇAMENTO'!QJA44</f>
        <v>0</v>
      </c>
      <c r="QJB44" s="224">
        <f>'2-ORÇAMENTO'!QJD44</f>
        <v>0</v>
      </c>
      <c r="QJC44" s="225">
        <f>'2-ORÇAMENTO'!QJC44</f>
        <v>0</v>
      </c>
      <c r="QJD44" s="224">
        <f>'2-ORÇAMENTO'!QJF44</f>
        <v>0</v>
      </c>
      <c r="QJE44" s="225">
        <f>'2-ORÇAMENTO'!QJE44</f>
        <v>0</v>
      </c>
      <c r="QJF44" s="224">
        <f>'2-ORÇAMENTO'!QJH44</f>
        <v>0</v>
      </c>
      <c r="QJG44" s="225">
        <f>'2-ORÇAMENTO'!QJG44</f>
        <v>0</v>
      </c>
      <c r="QJH44" s="224">
        <f>'2-ORÇAMENTO'!QJJ44</f>
        <v>0</v>
      </c>
      <c r="QJI44" s="225">
        <f>'2-ORÇAMENTO'!QJI44</f>
        <v>0</v>
      </c>
      <c r="QJJ44" s="224">
        <f>'2-ORÇAMENTO'!QJL44</f>
        <v>0</v>
      </c>
      <c r="QJK44" s="225">
        <f>'2-ORÇAMENTO'!QJK44</f>
        <v>0</v>
      </c>
      <c r="QJL44" s="224">
        <f>'2-ORÇAMENTO'!QJN44</f>
        <v>0</v>
      </c>
      <c r="QJM44" s="225">
        <f>'2-ORÇAMENTO'!QJM44</f>
        <v>0</v>
      </c>
      <c r="QJN44" s="224">
        <f>'2-ORÇAMENTO'!QJP44</f>
        <v>0</v>
      </c>
      <c r="QJO44" s="225">
        <f>'2-ORÇAMENTO'!QJO44</f>
        <v>0</v>
      </c>
      <c r="QJP44" s="224">
        <f>'2-ORÇAMENTO'!QJR44</f>
        <v>0</v>
      </c>
      <c r="QJQ44" s="225">
        <f>'2-ORÇAMENTO'!QJQ44</f>
        <v>0</v>
      </c>
      <c r="QJR44" s="224">
        <f>'2-ORÇAMENTO'!QJT44</f>
        <v>0</v>
      </c>
      <c r="QJS44" s="225">
        <f>'2-ORÇAMENTO'!QJS44</f>
        <v>0</v>
      </c>
      <c r="QJT44" s="224">
        <f>'2-ORÇAMENTO'!QJV44</f>
        <v>0</v>
      </c>
      <c r="QJU44" s="225">
        <f>'2-ORÇAMENTO'!QJU44</f>
        <v>0</v>
      </c>
      <c r="QJV44" s="224">
        <f>'2-ORÇAMENTO'!QJX44</f>
        <v>0</v>
      </c>
      <c r="QJW44" s="225">
        <f>'2-ORÇAMENTO'!QJW44</f>
        <v>0</v>
      </c>
      <c r="QJX44" s="224">
        <f>'2-ORÇAMENTO'!QJZ44</f>
        <v>0</v>
      </c>
      <c r="QJY44" s="225">
        <f>'2-ORÇAMENTO'!QJY44</f>
        <v>0</v>
      </c>
      <c r="QJZ44" s="224">
        <f>'2-ORÇAMENTO'!QKB44</f>
        <v>0</v>
      </c>
      <c r="QKA44" s="225">
        <f>'2-ORÇAMENTO'!QKA44</f>
        <v>0</v>
      </c>
      <c r="QKB44" s="224">
        <f>'2-ORÇAMENTO'!QKD44</f>
        <v>0</v>
      </c>
      <c r="QKC44" s="225">
        <f>'2-ORÇAMENTO'!QKC44</f>
        <v>0</v>
      </c>
      <c r="QKD44" s="224">
        <f>'2-ORÇAMENTO'!QKF44</f>
        <v>0</v>
      </c>
      <c r="QKE44" s="225">
        <f>'2-ORÇAMENTO'!QKE44</f>
        <v>0</v>
      </c>
      <c r="QKF44" s="224">
        <f>'2-ORÇAMENTO'!QKH44</f>
        <v>0</v>
      </c>
      <c r="QKG44" s="225">
        <f>'2-ORÇAMENTO'!QKG44</f>
        <v>0</v>
      </c>
      <c r="QKH44" s="224">
        <f>'2-ORÇAMENTO'!QKJ44</f>
        <v>0</v>
      </c>
      <c r="QKI44" s="225">
        <f>'2-ORÇAMENTO'!QKI44</f>
        <v>0</v>
      </c>
      <c r="QKJ44" s="224">
        <f>'2-ORÇAMENTO'!QKL44</f>
        <v>0</v>
      </c>
      <c r="QKK44" s="225">
        <f>'2-ORÇAMENTO'!QKK44</f>
        <v>0</v>
      </c>
      <c r="QKL44" s="224">
        <f>'2-ORÇAMENTO'!QKN44</f>
        <v>0</v>
      </c>
      <c r="QKM44" s="225">
        <f>'2-ORÇAMENTO'!QKM44</f>
        <v>0</v>
      </c>
      <c r="QKN44" s="224">
        <f>'2-ORÇAMENTO'!QKP44</f>
        <v>0</v>
      </c>
      <c r="QKO44" s="225">
        <f>'2-ORÇAMENTO'!QKO44</f>
        <v>0</v>
      </c>
      <c r="QKP44" s="224">
        <f>'2-ORÇAMENTO'!QKR44</f>
        <v>0</v>
      </c>
      <c r="QKQ44" s="225">
        <f>'2-ORÇAMENTO'!QKQ44</f>
        <v>0</v>
      </c>
      <c r="QKR44" s="224">
        <f>'2-ORÇAMENTO'!QKT44</f>
        <v>0</v>
      </c>
      <c r="QKS44" s="225">
        <f>'2-ORÇAMENTO'!QKS44</f>
        <v>0</v>
      </c>
      <c r="QKT44" s="224">
        <f>'2-ORÇAMENTO'!QKV44</f>
        <v>0</v>
      </c>
      <c r="QKU44" s="225">
        <f>'2-ORÇAMENTO'!QKU44</f>
        <v>0</v>
      </c>
      <c r="QKV44" s="224">
        <f>'2-ORÇAMENTO'!QKX44</f>
        <v>0</v>
      </c>
      <c r="QKW44" s="225">
        <f>'2-ORÇAMENTO'!QKW44</f>
        <v>0</v>
      </c>
      <c r="QKX44" s="224">
        <f>'2-ORÇAMENTO'!QKZ44</f>
        <v>0</v>
      </c>
      <c r="QKY44" s="225">
        <f>'2-ORÇAMENTO'!QKY44</f>
        <v>0</v>
      </c>
      <c r="QKZ44" s="224">
        <f>'2-ORÇAMENTO'!QLB44</f>
        <v>0</v>
      </c>
      <c r="QLA44" s="225">
        <f>'2-ORÇAMENTO'!QLA44</f>
        <v>0</v>
      </c>
      <c r="QLB44" s="224">
        <f>'2-ORÇAMENTO'!QLD44</f>
        <v>0</v>
      </c>
      <c r="QLC44" s="225">
        <f>'2-ORÇAMENTO'!QLC44</f>
        <v>0</v>
      </c>
      <c r="QLD44" s="224">
        <f>'2-ORÇAMENTO'!QLF44</f>
        <v>0</v>
      </c>
      <c r="QLE44" s="225">
        <f>'2-ORÇAMENTO'!QLE44</f>
        <v>0</v>
      </c>
      <c r="QLF44" s="224">
        <f>'2-ORÇAMENTO'!QLH44</f>
        <v>0</v>
      </c>
      <c r="QLG44" s="225">
        <f>'2-ORÇAMENTO'!QLG44</f>
        <v>0</v>
      </c>
      <c r="QLH44" s="224">
        <f>'2-ORÇAMENTO'!QLJ44</f>
        <v>0</v>
      </c>
      <c r="QLI44" s="225">
        <f>'2-ORÇAMENTO'!QLI44</f>
        <v>0</v>
      </c>
      <c r="QLJ44" s="224">
        <f>'2-ORÇAMENTO'!QLL44</f>
        <v>0</v>
      </c>
      <c r="QLK44" s="225">
        <f>'2-ORÇAMENTO'!QLK44</f>
        <v>0</v>
      </c>
      <c r="QLL44" s="224">
        <f>'2-ORÇAMENTO'!QLN44</f>
        <v>0</v>
      </c>
      <c r="QLM44" s="225">
        <f>'2-ORÇAMENTO'!QLM44</f>
        <v>0</v>
      </c>
      <c r="QLN44" s="224">
        <f>'2-ORÇAMENTO'!QLP44</f>
        <v>0</v>
      </c>
      <c r="QLO44" s="225">
        <f>'2-ORÇAMENTO'!QLO44</f>
        <v>0</v>
      </c>
      <c r="QLP44" s="224">
        <f>'2-ORÇAMENTO'!QLR44</f>
        <v>0</v>
      </c>
      <c r="QLQ44" s="225">
        <f>'2-ORÇAMENTO'!QLQ44</f>
        <v>0</v>
      </c>
      <c r="QLR44" s="224">
        <f>'2-ORÇAMENTO'!QLT44</f>
        <v>0</v>
      </c>
      <c r="QLS44" s="225">
        <f>'2-ORÇAMENTO'!QLS44</f>
        <v>0</v>
      </c>
      <c r="QLT44" s="224">
        <f>'2-ORÇAMENTO'!QLV44</f>
        <v>0</v>
      </c>
      <c r="QLU44" s="225">
        <f>'2-ORÇAMENTO'!QLU44</f>
        <v>0</v>
      </c>
      <c r="QLV44" s="224">
        <f>'2-ORÇAMENTO'!QLX44</f>
        <v>0</v>
      </c>
      <c r="QLW44" s="225">
        <f>'2-ORÇAMENTO'!QLW44</f>
        <v>0</v>
      </c>
      <c r="QLX44" s="224">
        <f>'2-ORÇAMENTO'!QLZ44</f>
        <v>0</v>
      </c>
      <c r="QLY44" s="225">
        <f>'2-ORÇAMENTO'!QLY44</f>
        <v>0</v>
      </c>
      <c r="QLZ44" s="224">
        <f>'2-ORÇAMENTO'!QMB44</f>
        <v>0</v>
      </c>
      <c r="QMA44" s="225">
        <f>'2-ORÇAMENTO'!QMA44</f>
        <v>0</v>
      </c>
      <c r="QMB44" s="224">
        <f>'2-ORÇAMENTO'!QMD44</f>
        <v>0</v>
      </c>
      <c r="QMC44" s="225">
        <f>'2-ORÇAMENTO'!QMC44</f>
        <v>0</v>
      </c>
      <c r="QMD44" s="224">
        <f>'2-ORÇAMENTO'!QMF44</f>
        <v>0</v>
      </c>
      <c r="QME44" s="225">
        <f>'2-ORÇAMENTO'!QME44</f>
        <v>0</v>
      </c>
      <c r="QMF44" s="224">
        <f>'2-ORÇAMENTO'!QMH44</f>
        <v>0</v>
      </c>
      <c r="QMG44" s="225">
        <f>'2-ORÇAMENTO'!QMG44</f>
        <v>0</v>
      </c>
      <c r="QMH44" s="224">
        <f>'2-ORÇAMENTO'!QMJ44</f>
        <v>0</v>
      </c>
      <c r="QMI44" s="225">
        <f>'2-ORÇAMENTO'!QMI44</f>
        <v>0</v>
      </c>
      <c r="QMJ44" s="224">
        <f>'2-ORÇAMENTO'!QML44</f>
        <v>0</v>
      </c>
      <c r="QMK44" s="225">
        <f>'2-ORÇAMENTO'!QMK44</f>
        <v>0</v>
      </c>
      <c r="QML44" s="224">
        <f>'2-ORÇAMENTO'!QMN44</f>
        <v>0</v>
      </c>
      <c r="QMM44" s="225">
        <f>'2-ORÇAMENTO'!QMM44</f>
        <v>0</v>
      </c>
      <c r="QMN44" s="224">
        <f>'2-ORÇAMENTO'!QMP44</f>
        <v>0</v>
      </c>
      <c r="QMO44" s="225">
        <f>'2-ORÇAMENTO'!QMO44</f>
        <v>0</v>
      </c>
      <c r="QMP44" s="224">
        <f>'2-ORÇAMENTO'!QMR44</f>
        <v>0</v>
      </c>
      <c r="QMQ44" s="225">
        <f>'2-ORÇAMENTO'!QMQ44</f>
        <v>0</v>
      </c>
      <c r="QMR44" s="224">
        <f>'2-ORÇAMENTO'!QMT44</f>
        <v>0</v>
      </c>
      <c r="QMS44" s="225">
        <f>'2-ORÇAMENTO'!QMS44</f>
        <v>0</v>
      </c>
      <c r="QMT44" s="224">
        <f>'2-ORÇAMENTO'!QMV44</f>
        <v>0</v>
      </c>
      <c r="QMU44" s="225">
        <f>'2-ORÇAMENTO'!QMU44</f>
        <v>0</v>
      </c>
      <c r="QMV44" s="224">
        <f>'2-ORÇAMENTO'!QMX44</f>
        <v>0</v>
      </c>
      <c r="QMW44" s="225">
        <f>'2-ORÇAMENTO'!QMW44</f>
        <v>0</v>
      </c>
      <c r="QMX44" s="224">
        <f>'2-ORÇAMENTO'!QMZ44</f>
        <v>0</v>
      </c>
      <c r="QMY44" s="225">
        <f>'2-ORÇAMENTO'!QMY44</f>
        <v>0</v>
      </c>
      <c r="QMZ44" s="224">
        <f>'2-ORÇAMENTO'!QNB44</f>
        <v>0</v>
      </c>
      <c r="QNA44" s="225">
        <f>'2-ORÇAMENTO'!QNA44</f>
        <v>0</v>
      </c>
      <c r="QNB44" s="224">
        <f>'2-ORÇAMENTO'!QND44</f>
        <v>0</v>
      </c>
      <c r="QNC44" s="225">
        <f>'2-ORÇAMENTO'!QNC44</f>
        <v>0</v>
      </c>
      <c r="QND44" s="224">
        <f>'2-ORÇAMENTO'!QNF44</f>
        <v>0</v>
      </c>
      <c r="QNE44" s="225">
        <f>'2-ORÇAMENTO'!QNE44</f>
        <v>0</v>
      </c>
      <c r="QNF44" s="224">
        <f>'2-ORÇAMENTO'!QNH44</f>
        <v>0</v>
      </c>
      <c r="QNG44" s="225">
        <f>'2-ORÇAMENTO'!QNG44</f>
        <v>0</v>
      </c>
      <c r="QNH44" s="224">
        <f>'2-ORÇAMENTO'!QNJ44</f>
        <v>0</v>
      </c>
      <c r="QNI44" s="225">
        <f>'2-ORÇAMENTO'!QNI44</f>
        <v>0</v>
      </c>
      <c r="QNJ44" s="224">
        <f>'2-ORÇAMENTO'!QNL44</f>
        <v>0</v>
      </c>
      <c r="QNK44" s="225">
        <f>'2-ORÇAMENTO'!QNK44</f>
        <v>0</v>
      </c>
      <c r="QNL44" s="224">
        <f>'2-ORÇAMENTO'!QNN44</f>
        <v>0</v>
      </c>
      <c r="QNM44" s="225">
        <f>'2-ORÇAMENTO'!QNM44</f>
        <v>0</v>
      </c>
      <c r="QNN44" s="224">
        <f>'2-ORÇAMENTO'!QNP44</f>
        <v>0</v>
      </c>
      <c r="QNO44" s="225">
        <f>'2-ORÇAMENTO'!QNO44</f>
        <v>0</v>
      </c>
      <c r="QNP44" s="224">
        <f>'2-ORÇAMENTO'!QNR44</f>
        <v>0</v>
      </c>
      <c r="QNQ44" s="225">
        <f>'2-ORÇAMENTO'!QNQ44</f>
        <v>0</v>
      </c>
      <c r="QNR44" s="224">
        <f>'2-ORÇAMENTO'!QNT44</f>
        <v>0</v>
      </c>
      <c r="QNS44" s="225">
        <f>'2-ORÇAMENTO'!QNS44</f>
        <v>0</v>
      </c>
      <c r="QNT44" s="224">
        <f>'2-ORÇAMENTO'!QNV44</f>
        <v>0</v>
      </c>
      <c r="QNU44" s="225">
        <f>'2-ORÇAMENTO'!QNU44</f>
        <v>0</v>
      </c>
      <c r="QNV44" s="224">
        <f>'2-ORÇAMENTO'!QNX44</f>
        <v>0</v>
      </c>
      <c r="QNW44" s="225">
        <f>'2-ORÇAMENTO'!QNW44</f>
        <v>0</v>
      </c>
      <c r="QNX44" s="224">
        <f>'2-ORÇAMENTO'!QNZ44</f>
        <v>0</v>
      </c>
      <c r="QNY44" s="225">
        <f>'2-ORÇAMENTO'!QNY44</f>
        <v>0</v>
      </c>
      <c r="QNZ44" s="224">
        <f>'2-ORÇAMENTO'!QOB44</f>
        <v>0</v>
      </c>
      <c r="QOA44" s="225">
        <f>'2-ORÇAMENTO'!QOA44</f>
        <v>0</v>
      </c>
      <c r="QOB44" s="224">
        <f>'2-ORÇAMENTO'!QOD44</f>
        <v>0</v>
      </c>
      <c r="QOC44" s="225">
        <f>'2-ORÇAMENTO'!QOC44</f>
        <v>0</v>
      </c>
      <c r="QOD44" s="224">
        <f>'2-ORÇAMENTO'!QOF44</f>
        <v>0</v>
      </c>
      <c r="QOE44" s="225">
        <f>'2-ORÇAMENTO'!QOE44</f>
        <v>0</v>
      </c>
      <c r="QOF44" s="224">
        <f>'2-ORÇAMENTO'!QOH44</f>
        <v>0</v>
      </c>
      <c r="QOG44" s="225">
        <f>'2-ORÇAMENTO'!QOG44</f>
        <v>0</v>
      </c>
      <c r="QOH44" s="224">
        <f>'2-ORÇAMENTO'!QOJ44</f>
        <v>0</v>
      </c>
      <c r="QOI44" s="225">
        <f>'2-ORÇAMENTO'!QOI44</f>
        <v>0</v>
      </c>
      <c r="QOJ44" s="224">
        <f>'2-ORÇAMENTO'!QOL44</f>
        <v>0</v>
      </c>
      <c r="QOK44" s="225">
        <f>'2-ORÇAMENTO'!QOK44</f>
        <v>0</v>
      </c>
      <c r="QOL44" s="224">
        <f>'2-ORÇAMENTO'!QON44</f>
        <v>0</v>
      </c>
      <c r="QOM44" s="225">
        <f>'2-ORÇAMENTO'!QOM44</f>
        <v>0</v>
      </c>
      <c r="QON44" s="224">
        <f>'2-ORÇAMENTO'!QOP44</f>
        <v>0</v>
      </c>
      <c r="QOO44" s="225">
        <f>'2-ORÇAMENTO'!QOO44</f>
        <v>0</v>
      </c>
      <c r="QOP44" s="224">
        <f>'2-ORÇAMENTO'!QOR44</f>
        <v>0</v>
      </c>
      <c r="QOQ44" s="225">
        <f>'2-ORÇAMENTO'!QOQ44</f>
        <v>0</v>
      </c>
      <c r="QOR44" s="224">
        <f>'2-ORÇAMENTO'!QOT44</f>
        <v>0</v>
      </c>
      <c r="QOS44" s="225">
        <f>'2-ORÇAMENTO'!QOS44</f>
        <v>0</v>
      </c>
      <c r="QOT44" s="224">
        <f>'2-ORÇAMENTO'!QOV44</f>
        <v>0</v>
      </c>
      <c r="QOU44" s="225">
        <f>'2-ORÇAMENTO'!QOU44</f>
        <v>0</v>
      </c>
      <c r="QOV44" s="224">
        <f>'2-ORÇAMENTO'!QOX44</f>
        <v>0</v>
      </c>
      <c r="QOW44" s="225">
        <f>'2-ORÇAMENTO'!QOW44</f>
        <v>0</v>
      </c>
      <c r="QOX44" s="224">
        <f>'2-ORÇAMENTO'!QOZ44</f>
        <v>0</v>
      </c>
      <c r="QOY44" s="225">
        <f>'2-ORÇAMENTO'!QOY44</f>
        <v>0</v>
      </c>
      <c r="QOZ44" s="224">
        <f>'2-ORÇAMENTO'!QPB44</f>
        <v>0</v>
      </c>
      <c r="QPA44" s="225">
        <f>'2-ORÇAMENTO'!QPA44</f>
        <v>0</v>
      </c>
      <c r="QPB44" s="224">
        <f>'2-ORÇAMENTO'!QPD44</f>
        <v>0</v>
      </c>
      <c r="QPC44" s="225">
        <f>'2-ORÇAMENTO'!QPC44</f>
        <v>0</v>
      </c>
      <c r="QPD44" s="224">
        <f>'2-ORÇAMENTO'!QPF44</f>
        <v>0</v>
      </c>
      <c r="QPE44" s="225">
        <f>'2-ORÇAMENTO'!QPE44</f>
        <v>0</v>
      </c>
      <c r="QPF44" s="224">
        <f>'2-ORÇAMENTO'!QPH44</f>
        <v>0</v>
      </c>
      <c r="QPG44" s="225">
        <f>'2-ORÇAMENTO'!QPG44</f>
        <v>0</v>
      </c>
      <c r="QPH44" s="224">
        <f>'2-ORÇAMENTO'!QPJ44</f>
        <v>0</v>
      </c>
      <c r="QPI44" s="225">
        <f>'2-ORÇAMENTO'!QPI44</f>
        <v>0</v>
      </c>
      <c r="QPJ44" s="224">
        <f>'2-ORÇAMENTO'!QPL44</f>
        <v>0</v>
      </c>
      <c r="QPK44" s="225">
        <f>'2-ORÇAMENTO'!QPK44</f>
        <v>0</v>
      </c>
      <c r="QPL44" s="224">
        <f>'2-ORÇAMENTO'!QPN44</f>
        <v>0</v>
      </c>
      <c r="QPM44" s="225">
        <f>'2-ORÇAMENTO'!QPM44</f>
        <v>0</v>
      </c>
      <c r="QPN44" s="224">
        <f>'2-ORÇAMENTO'!QPP44</f>
        <v>0</v>
      </c>
      <c r="QPO44" s="225">
        <f>'2-ORÇAMENTO'!QPO44</f>
        <v>0</v>
      </c>
      <c r="QPP44" s="224">
        <f>'2-ORÇAMENTO'!QPR44</f>
        <v>0</v>
      </c>
      <c r="QPQ44" s="225">
        <f>'2-ORÇAMENTO'!QPQ44</f>
        <v>0</v>
      </c>
      <c r="QPR44" s="224">
        <f>'2-ORÇAMENTO'!QPT44</f>
        <v>0</v>
      </c>
      <c r="QPS44" s="225">
        <f>'2-ORÇAMENTO'!QPS44</f>
        <v>0</v>
      </c>
      <c r="QPT44" s="224">
        <f>'2-ORÇAMENTO'!QPV44</f>
        <v>0</v>
      </c>
      <c r="QPU44" s="225">
        <f>'2-ORÇAMENTO'!QPU44</f>
        <v>0</v>
      </c>
      <c r="QPV44" s="224">
        <f>'2-ORÇAMENTO'!QPX44</f>
        <v>0</v>
      </c>
      <c r="QPW44" s="225">
        <f>'2-ORÇAMENTO'!QPW44</f>
        <v>0</v>
      </c>
      <c r="QPX44" s="224">
        <f>'2-ORÇAMENTO'!QPZ44</f>
        <v>0</v>
      </c>
      <c r="QPY44" s="225">
        <f>'2-ORÇAMENTO'!QPY44</f>
        <v>0</v>
      </c>
      <c r="QPZ44" s="224">
        <f>'2-ORÇAMENTO'!QQB44</f>
        <v>0</v>
      </c>
      <c r="QQA44" s="225">
        <f>'2-ORÇAMENTO'!QQA44</f>
        <v>0</v>
      </c>
      <c r="QQB44" s="224">
        <f>'2-ORÇAMENTO'!QQD44</f>
        <v>0</v>
      </c>
      <c r="QQC44" s="225">
        <f>'2-ORÇAMENTO'!QQC44</f>
        <v>0</v>
      </c>
      <c r="QQD44" s="224">
        <f>'2-ORÇAMENTO'!QQF44</f>
        <v>0</v>
      </c>
      <c r="QQE44" s="225">
        <f>'2-ORÇAMENTO'!QQE44</f>
        <v>0</v>
      </c>
      <c r="QQF44" s="224">
        <f>'2-ORÇAMENTO'!QQH44</f>
        <v>0</v>
      </c>
      <c r="QQG44" s="225">
        <f>'2-ORÇAMENTO'!QQG44</f>
        <v>0</v>
      </c>
      <c r="QQH44" s="224">
        <f>'2-ORÇAMENTO'!QQJ44</f>
        <v>0</v>
      </c>
      <c r="QQI44" s="225">
        <f>'2-ORÇAMENTO'!QQI44</f>
        <v>0</v>
      </c>
      <c r="QQJ44" s="224">
        <f>'2-ORÇAMENTO'!QQL44</f>
        <v>0</v>
      </c>
      <c r="QQK44" s="225">
        <f>'2-ORÇAMENTO'!QQK44</f>
        <v>0</v>
      </c>
      <c r="QQL44" s="224">
        <f>'2-ORÇAMENTO'!QQN44</f>
        <v>0</v>
      </c>
      <c r="QQM44" s="225">
        <f>'2-ORÇAMENTO'!QQM44</f>
        <v>0</v>
      </c>
      <c r="QQN44" s="224">
        <f>'2-ORÇAMENTO'!QQP44</f>
        <v>0</v>
      </c>
      <c r="QQO44" s="225">
        <f>'2-ORÇAMENTO'!QQO44</f>
        <v>0</v>
      </c>
      <c r="QQP44" s="224">
        <f>'2-ORÇAMENTO'!QQR44</f>
        <v>0</v>
      </c>
      <c r="QQQ44" s="225">
        <f>'2-ORÇAMENTO'!QQQ44</f>
        <v>0</v>
      </c>
      <c r="QQR44" s="224">
        <f>'2-ORÇAMENTO'!QQT44</f>
        <v>0</v>
      </c>
      <c r="QQS44" s="225">
        <f>'2-ORÇAMENTO'!QQS44</f>
        <v>0</v>
      </c>
      <c r="QQT44" s="224">
        <f>'2-ORÇAMENTO'!QQV44</f>
        <v>0</v>
      </c>
      <c r="QQU44" s="225">
        <f>'2-ORÇAMENTO'!QQU44</f>
        <v>0</v>
      </c>
      <c r="QQV44" s="224">
        <f>'2-ORÇAMENTO'!QQX44</f>
        <v>0</v>
      </c>
      <c r="QQW44" s="225">
        <f>'2-ORÇAMENTO'!QQW44</f>
        <v>0</v>
      </c>
      <c r="QQX44" s="224">
        <f>'2-ORÇAMENTO'!QQZ44</f>
        <v>0</v>
      </c>
      <c r="QQY44" s="225">
        <f>'2-ORÇAMENTO'!QQY44</f>
        <v>0</v>
      </c>
      <c r="QQZ44" s="224">
        <f>'2-ORÇAMENTO'!QRB44</f>
        <v>0</v>
      </c>
      <c r="QRA44" s="225">
        <f>'2-ORÇAMENTO'!QRA44</f>
        <v>0</v>
      </c>
      <c r="QRB44" s="224">
        <f>'2-ORÇAMENTO'!QRD44</f>
        <v>0</v>
      </c>
      <c r="QRC44" s="225">
        <f>'2-ORÇAMENTO'!QRC44</f>
        <v>0</v>
      </c>
      <c r="QRD44" s="224">
        <f>'2-ORÇAMENTO'!QRF44</f>
        <v>0</v>
      </c>
      <c r="QRE44" s="225">
        <f>'2-ORÇAMENTO'!QRE44</f>
        <v>0</v>
      </c>
      <c r="QRF44" s="224">
        <f>'2-ORÇAMENTO'!QRH44</f>
        <v>0</v>
      </c>
      <c r="QRG44" s="225">
        <f>'2-ORÇAMENTO'!QRG44</f>
        <v>0</v>
      </c>
      <c r="QRH44" s="224">
        <f>'2-ORÇAMENTO'!QRJ44</f>
        <v>0</v>
      </c>
      <c r="QRI44" s="225">
        <f>'2-ORÇAMENTO'!QRI44</f>
        <v>0</v>
      </c>
      <c r="QRJ44" s="224">
        <f>'2-ORÇAMENTO'!QRL44</f>
        <v>0</v>
      </c>
      <c r="QRK44" s="225">
        <f>'2-ORÇAMENTO'!QRK44</f>
        <v>0</v>
      </c>
      <c r="QRL44" s="224">
        <f>'2-ORÇAMENTO'!QRN44</f>
        <v>0</v>
      </c>
      <c r="QRM44" s="225">
        <f>'2-ORÇAMENTO'!QRM44</f>
        <v>0</v>
      </c>
      <c r="QRN44" s="224">
        <f>'2-ORÇAMENTO'!QRP44</f>
        <v>0</v>
      </c>
      <c r="QRO44" s="225">
        <f>'2-ORÇAMENTO'!QRO44</f>
        <v>0</v>
      </c>
      <c r="QRP44" s="224">
        <f>'2-ORÇAMENTO'!QRR44</f>
        <v>0</v>
      </c>
      <c r="QRQ44" s="225">
        <f>'2-ORÇAMENTO'!QRQ44</f>
        <v>0</v>
      </c>
      <c r="QRR44" s="224">
        <f>'2-ORÇAMENTO'!QRT44</f>
        <v>0</v>
      </c>
      <c r="QRS44" s="225">
        <f>'2-ORÇAMENTO'!QRS44</f>
        <v>0</v>
      </c>
      <c r="QRT44" s="224">
        <f>'2-ORÇAMENTO'!QRV44</f>
        <v>0</v>
      </c>
      <c r="QRU44" s="225">
        <f>'2-ORÇAMENTO'!QRU44</f>
        <v>0</v>
      </c>
      <c r="QRV44" s="224">
        <f>'2-ORÇAMENTO'!QRX44</f>
        <v>0</v>
      </c>
      <c r="QRW44" s="225">
        <f>'2-ORÇAMENTO'!QRW44</f>
        <v>0</v>
      </c>
      <c r="QRX44" s="224">
        <f>'2-ORÇAMENTO'!QRZ44</f>
        <v>0</v>
      </c>
      <c r="QRY44" s="225">
        <f>'2-ORÇAMENTO'!QRY44</f>
        <v>0</v>
      </c>
      <c r="QRZ44" s="224">
        <f>'2-ORÇAMENTO'!QSB44</f>
        <v>0</v>
      </c>
      <c r="QSA44" s="225">
        <f>'2-ORÇAMENTO'!QSA44</f>
        <v>0</v>
      </c>
      <c r="QSB44" s="224">
        <f>'2-ORÇAMENTO'!QSD44</f>
        <v>0</v>
      </c>
      <c r="QSC44" s="225">
        <f>'2-ORÇAMENTO'!QSC44</f>
        <v>0</v>
      </c>
      <c r="QSD44" s="224">
        <f>'2-ORÇAMENTO'!QSF44</f>
        <v>0</v>
      </c>
      <c r="QSE44" s="225">
        <f>'2-ORÇAMENTO'!QSE44</f>
        <v>0</v>
      </c>
      <c r="QSF44" s="224">
        <f>'2-ORÇAMENTO'!QSH44</f>
        <v>0</v>
      </c>
      <c r="QSG44" s="225">
        <f>'2-ORÇAMENTO'!QSG44</f>
        <v>0</v>
      </c>
      <c r="QSH44" s="224">
        <f>'2-ORÇAMENTO'!QSJ44</f>
        <v>0</v>
      </c>
      <c r="QSI44" s="225">
        <f>'2-ORÇAMENTO'!QSI44</f>
        <v>0</v>
      </c>
      <c r="QSJ44" s="224">
        <f>'2-ORÇAMENTO'!QSL44</f>
        <v>0</v>
      </c>
      <c r="QSK44" s="225">
        <f>'2-ORÇAMENTO'!QSK44</f>
        <v>0</v>
      </c>
      <c r="QSL44" s="224">
        <f>'2-ORÇAMENTO'!QSN44</f>
        <v>0</v>
      </c>
      <c r="QSM44" s="225">
        <f>'2-ORÇAMENTO'!QSM44</f>
        <v>0</v>
      </c>
      <c r="QSN44" s="224">
        <f>'2-ORÇAMENTO'!QSP44</f>
        <v>0</v>
      </c>
      <c r="QSO44" s="225">
        <f>'2-ORÇAMENTO'!QSO44</f>
        <v>0</v>
      </c>
      <c r="QSP44" s="224">
        <f>'2-ORÇAMENTO'!QSR44</f>
        <v>0</v>
      </c>
      <c r="QSQ44" s="225">
        <f>'2-ORÇAMENTO'!QSQ44</f>
        <v>0</v>
      </c>
      <c r="QSR44" s="224">
        <f>'2-ORÇAMENTO'!QST44</f>
        <v>0</v>
      </c>
      <c r="QSS44" s="225">
        <f>'2-ORÇAMENTO'!QSS44</f>
        <v>0</v>
      </c>
      <c r="QST44" s="224">
        <f>'2-ORÇAMENTO'!QSV44</f>
        <v>0</v>
      </c>
      <c r="QSU44" s="225">
        <f>'2-ORÇAMENTO'!QSU44</f>
        <v>0</v>
      </c>
      <c r="QSV44" s="224">
        <f>'2-ORÇAMENTO'!QSX44</f>
        <v>0</v>
      </c>
      <c r="QSW44" s="225">
        <f>'2-ORÇAMENTO'!QSW44</f>
        <v>0</v>
      </c>
      <c r="QSX44" s="224">
        <f>'2-ORÇAMENTO'!QSZ44</f>
        <v>0</v>
      </c>
      <c r="QSY44" s="225">
        <f>'2-ORÇAMENTO'!QSY44</f>
        <v>0</v>
      </c>
      <c r="QSZ44" s="224">
        <f>'2-ORÇAMENTO'!QTB44</f>
        <v>0</v>
      </c>
      <c r="QTA44" s="225">
        <f>'2-ORÇAMENTO'!QTA44</f>
        <v>0</v>
      </c>
      <c r="QTB44" s="224">
        <f>'2-ORÇAMENTO'!QTD44</f>
        <v>0</v>
      </c>
      <c r="QTC44" s="225">
        <f>'2-ORÇAMENTO'!QTC44</f>
        <v>0</v>
      </c>
      <c r="QTD44" s="224">
        <f>'2-ORÇAMENTO'!QTF44</f>
        <v>0</v>
      </c>
      <c r="QTE44" s="225">
        <f>'2-ORÇAMENTO'!QTE44</f>
        <v>0</v>
      </c>
      <c r="QTF44" s="224">
        <f>'2-ORÇAMENTO'!QTH44</f>
        <v>0</v>
      </c>
      <c r="QTG44" s="225">
        <f>'2-ORÇAMENTO'!QTG44</f>
        <v>0</v>
      </c>
      <c r="QTH44" s="224">
        <f>'2-ORÇAMENTO'!QTJ44</f>
        <v>0</v>
      </c>
      <c r="QTI44" s="225">
        <f>'2-ORÇAMENTO'!QTI44</f>
        <v>0</v>
      </c>
      <c r="QTJ44" s="224">
        <f>'2-ORÇAMENTO'!QTL44</f>
        <v>0</v>
      </c>
      <c r="QTK44" s="225">
        <f>'2-ORÇAMENTO'!QTK44</f>
        <v>0</v>
      </c>
      <c r="QTL44" s="224">
        <f>'2-ORÇAMENTO'!QTN44</f>
        <v>0</v>
      </c>
      <c r="QTM44" s="225">
        <f>'2-ORÇAMENTO'!QTM44</f>
        <v>0</v>
      </c>
      <c r="QTN44" s="224">
        <f>'2-ORÇAMENTO'!QTP44</f>
        <v>0</v>
      </c>
      <c r="QTO44" s="225">
        <f>'2-ORÇAMENTO'!QTO44</f>
        <v>0</v>
      </c>
      <c r="QTP44" s="224">
        <f>'2-ORÇAMENTO'!QTR44</f>
        <v>0</v>
      </c>
      <c r="QTQ44" s="225">
        <f>'2-ORÇAMENTO'!QTQ44</f>
        <v>0</v>
      </c>
      <c r="QTR44" s="224">
        <f>'2-ORÇAMENTO'!QTT44</f>
        <v>0</v>
      </c>
      <c r="QTS44" s="225">
        <f>'2-ORÇAMENTO'!QTS44</f>
        <v>0</v>
      </c>
      <c r="QTT44" s="224">
        <f>'2-ORÇAMENTO'!QTV44</f>
        <v>0</v>
      </c>
      <c r="QTU44" s="225">
        <f>'2-ORÇAMENTO'!QTU44</f>
        <v>0</v>
      </c>
      <c r="QTV44" s="224">
        <f>'2-ORÇAMENTO'!QTX44</f>
        <v>0</v>
      </c>
      <c r="QTW44" s="225">
        <f>'2-ORÇAMENTO'!QTW44</f>
        <v>0</v>
      </c>
      <c r="QTX44" s="224">
        <f>'2-ORÇAMENTO'!QTZ44</f>
        <v>0</v>
      </c>
      <c r="QTY44" s="225">
        <f>'2-ORÇAMENTO'!QTY44</f>
        <v>0</v>
      </c>
      <c r="QTZ44" s="224">
        <f>'2-ORÇAMENTO'!QUB44</f>
        <v>0</v>
      </c>
      <c r="QUA44" s="225">
        <f>'2-ORÇAMENTO'!QUA44</f>
        <v>0</v>
      </c>
      <c r="QUB44" s="224">
        <f>'2-ORÇAMENTO'!QUD44</f>
        <v>0</v>
      </c>
      <c r="QUC44" s="225">
        <f>'2-ORÇAMENTO'!QUC44</f>
        <v>0</v>
      </c>
      <c r="QUD44" s="224">
        <f>'2-ORÇAMENTO'!QUF44</f>
        <v>0</v>
      </c>
      <c r="QUE44" s="225">
        <f>'2-ORÇAMENTO'!QUE44</f>
        <v>0</v>
      </c>
      <c r="QUF44" s="224">
        <f>'2-ORÇAMENTO'!QUH44</f>
        <v>0</v>
      </c>
      <c r="QUG44" s="225">
        <f>'2-ORÇAMENTO'!QUG44</f>
        <v>0</v>
      </c>
      <c r="QUH44" s="224">
        <f>'2-ORÇAMENTO'!QUJ44</f>
        <v>0</v>
      </c>
      <c r="QUI44" s="225">
        <f>'2-ORÇAMENTO'!QUI44</f>
        <v>0</v>
      </c>
      <c r="QUJ44" s="224">
        <f>'2-ORÇAMENTO'!QUL44</f>
        <v>0</v>
      </c>
      <c r="QUK44" s="225">
        <f>'2-ORÇAMENTO'!QUK44</f>
        <v>0</v>
      </c>
      <c r="QUL44" s="224">
        <f>'2-ORÇAMENTO'!QUN44</f>
        <v>0</v>
      </c>
      <c r="QUM44" s="225">
        <f>'2-ORÇAMENTO'!QUM44</f>
        <v>0</v>
      </c>
      <c r="QUN44" s="224">
        <f>'2-ORÇAMENTO'!QUP44</f>
        <v>0</v>
      </c>
      <c r="QUO44" s="225">
        <f>'2-ORÇAMENTO'!QUO44</f>
        <v>0</v>
      </c>
      <c r="QUP44" s="224">
        <f>'2-ORÇAMENTO'!QUR44</f>
        <v>0</v>
      </c>
      <c r="QUQ44" s="225">
        <f>'2-ORÇAMENTO'!QUQ44</f>
        <v>0</v>
      </c>
      <c r="QUR44" s="224">
        <f>'2-ORÇAMENTO'!QUT44</f>
        <v>0</v>
      </c>
      <c r="QUS44" s="225">
        <f>'2-ORÇAMENTO'!QUS44</f>
        <v>0</v>
      </c>
      <c r="QUT44" s="224">
        <f>'2-ORÇAMENTO'!QUV44</f>
        <v>0</v>
      </c>
      <c r="QUU44" s="225">
        <f>'2-ORÇAMENTO'!QUU44</f>
        <v>0</v>
      </c>
      <c r="QUV44" s="224">
        <f>'2-ORÇAMENTO'!QUX44</f>
        <v>0</v>
      </c>
      <c r="QUW44" s="225">
        <f>'2-ORÇAMENTO'!QUW44</f>
        <v>0</v>
      </c>
      <c r="QUX44" s="224">
        <f>'2-ORÇAMENTO'!QUZ44</f>
        <v>0</v>
      </c>
      <c r="QUY44" s="225">
        <f>'2-ORÇAMENTO'!QUY44</f>
        <v>0</v>
      </c>
      <c r="QUZ44" s="224">
        <f>'2-ORÇAMENTO'!QVB44</f>
        <v>0</v>
      </c>
      <c r="QVA44" s="225">
        <f>'2-ORÇAMENTO'!QVA44</f>
        <v>0</v>
      </c>
      <c r="QVB44" s="224">
        <f>'2-ORÇAMENTO'!QVD44</f>
        <v>0</v>
      </c>
      <c r="QVC44" s="225">
        <f>'2-ORÇAMENTO'!QVC44</f>
        <v>0</v>
      </c>
      <c r="QVD44" s="224">
        <f>'2-ORÇAMENTO'!QVF44</f>
        <v>0</v>
      </c>
      <c r="QVE44" s="225">
        <f>'2-ORÇAMENTO'!QVE44</f>
        <v>0</v>
      </c>
      <c r="QVF44" s="224">
        <f>'2-ORÇAMENTO'!QVH44</f>
        <v>0</v>
      </c>
      <c r="QVG44" s="225">
        <f>'2-ORÇAMENTO'!QVG44</f>
        <v>0</v>
      </c>
      <c r="QVH44" s="224">
        <f>'2-ORÇAMENTO'!QVJ44</f>
        <v>0</v>
      </c>
      <c r="QVI44" s="225">
        <f>'2-ORÇAMENTO'!QVI44</f>
        <v>0</v>
      </c>
      <c r="QVJ44" s="224">
        <f>'2-ORÇAMENTO'!QVL44</f>
        <v>0</v>
      </c>
      <c r="QVK44" s="225">
        <f>'2-ORÇAMENTO'!QVK44</f>
        <v>0</v>
      </c>
      <c r="QVL44" s="224">
        <f>'2-ORÇAMENTO'!QVN44</f>
        <v>0</v>
      </c>
      <c r="QVM44" s="225">
        <f>'2-ORÇAMENTO'!QVM44</f>
        <v>0</v>
      </c>
      <c r="QVN44" s="224">
        <f>'2-ORÇAMENTO'!QVP44</f>
        <v>0</v>
      </c>
      <c r="QVO44" s="225">
        <f>'2-ORÇAMENTO'!QVO44</f>
        <v>0</v>
      </c>
      <c r="QVP44" s="224">
        <f>'2-ORÇAMENTO'!QVR44</f>
        <v>0</v>
      </c>
      <c r="QVQ44" s="225">
        <f>'2-ORÇAMENTO'!QVQ44</f>
        <v>0</v>
      </c>
      <c r="QVR44" s="224">
        <f>'2-ORÇAMENTO'!QVT44</f>
        <v>0</v>
      </c>
      <c r="QVS44" s="225">
        <f>'2-ORÇAMENTO'!QVS44</f>
        <v>0</v>
      </c>
      <c r="QVT44" s="224">
        <f>'2-ORÇAMENTO'!QVV44</f>
        <v>0</v>
      </c>
      <c r="QVU44" s="225">
        <f>'2-ORÇAMENTO'!QVU44</f>
        <v>0</v>
      </c>
      <c r="QVV44" s="224">
        <f>'2-ORÇAMENTO'!QVX44</f>
        <v>0</v>
      </c>
      <c r="QVW44" s="225">
        <f>'2-ORÇAMENTO'!QVW44</f>
        <v>0</v>
      </c>
      <c r="QVX44" s="224">
        <f>'2-ORÇAMENTO'!QVZ44</f>
        <v>0</v>
      </c>
      <c r="QVY44" s="225">
        <f>'2-ORÇAMENTO'!QVY44</f>
        <v>0</v>
      </c>
      <c r="QVZ44" s="224">
        <f>'2-ORÇAMENTO'!QWB44</f>
        <v>0</v>
      </c>
      <c r="QWA44" s="225">
        <f>'2-ORÇAMENTO'!QWA44</f>
        <v>0</v>
      </c>
      <c r="QWB44" s="224">
        <f>'2-ORÇAMENTO'!QWD44</f>
        <v>0</v>
      </c>
      <c r="QWC44" s="225">
        <f>'2-ORÇAMENTO'!QWC44</f>
        <v>0</v>
      </c>
      <c r="QWD44" s="224">
        <f>'2-ORÇAMENTO'!QWF44</f>
        <v>0</v>
      </c>
      <c r="QWE44" s="225">
        <f>'2-ORÇAMENTO'!QWE44</f>
        <v>0</v>
      </c>
      <c r="QWF44" s="224">
        <f>'2-ORÇAMENTO'!QWH44</f>
        <v>0</v>
      </c>
      <c r="QWG44" s="225">
        <f>'2-ORÇAMENTO'!QWG44</f>
        <v>0</v>
      </c>
      <c r="QWH44" s="224">
        <f>'2-ORÇAMENTO'!QWJ44</f>
        <v>0</v>
      </c>
      <c r="QWI44" s="225">
        <f>'2-ORÇAMENTO'!QWI44</f>
        <v>0</v>
      </c>
      <c r="QWJ44" s="224">
        <f>'2-ORÇAMENTO'!QWL44</f>
        <v>0</v>
      </c>
      <c r="QWK44" s="225">
        <f>'2-ORÇAMENTO'!QWK44</f>
        <v>0</v>
      </c>
      <c r="QWL44" s="224">
        <f>'2-ORÇAMENTO'!QWN44</f>
        <v>0</v>
      </c>
      <c r="QWM44" s="225">
        <f>'2-ORÇAMENTO'!QWM44</f>
        <v>0</v>
      </c>
      <c r="QWN44" s="224">
        <f>'2-ORÇAMENTO'!QWP44</f>
        <v>0</v>
      </c>
      <c r="QWO44" s="225">
        <f>'2-ORÇAMENTO'!QWO44</f>
        <v>0</v>
      </c>
      <c r="QWP44" s="224">
        <f>'2-ORÇAMENTO'!QWR44</f>
        <v>0</v>
      </c>
      <c r="QWQ44" s="225">
        <f>'2-ORÇAMENTO'!QWQ44</f>
        <v>0</v>
      </c>
      <c r="QWR44" s="224">
        <f>'2-ORÇAMENTO'!QWT44</f>
        <v>0</v>
      </c>
      <c r="QWS44" s="225">
        <f>'2-ORÇAMENTO'!QWS44</f>
        <v>0</v>
      </c>
      <c r="QWT44" s="224">
        <f>'2-ORÇAMENTO'!QWV44</f>
        <v>0</v>
      </c>
      <c r="QWU44" s="225">
        <f>'2-ORÇAMENTO'!QWU44</f>
        <v>0</v>
      </c>
      <c r="QWV44" s="224">
        <f>'2-ORÇAMENTO'!QWX44</f>
        <v>0</v>
      </c>
      <c r="QWW44" s="225">
        <f>'2-ORÇAMENTO'!QWW44</f>
        <v>0</v>
      </c>
      <c r="QWX44" s="224">
        <f>'2-ORÇAMENTO'!QWZ44</f>
        <v>0</v>
      </c>
      <c r="QWY44" s="225">
        <f>'2-ORÇAMENTO'!QWY44</f>
        <v>0</v>
      </c>
      <c r="QWZ44" s="224">
        <f>'2-ORÇAMENTO'!QXB44</f>
        <v>0</v>
      </c>
      <c r="QXA44" s="225">
        <f>'2-ORÇAMENTO'!QXA44</f>
        <v>0</v>
      </c>
      <c r="QXB44" s="224">
        <f>'2-ORÇAMENTO'!QXD44</f>
        <v>0</v>
      </c>
      <c r="QXC44" s="225">
        <f>'2-ORÇAMENTO'!QXC44</f>
        <v>0</v>
      </c>
      <c r="QXD44" s="224">
        <f>'2-ORÇAMENTO'!QXF44</f>
        <v>0</v>
      </c>
      <c r="QXE44" s="225">
        <f>'2-ORÇAMENTO'!QXE44</f>
        <v>0</v>
      </c>
      <c r="QXF44" s="224">
        <f>'2-ORÇAMENTO'!QXH44</f>
        <v>0</v>
      </c>
      <c r="QXG44" s="225">
        <f>'2-ORÇAMENTO'!QXG44</f>
        <v>0</v>
      </c>
      <c r="QXH44" s="224">
        <f>'2-ORÇAMENTO'!QXJ44</f>
        <v>0</v>
      </c>
      <c r="QXI44" s="225">
        <f>'2-ORÇAMENTO'!QXI44</f>
        <v>0</v>
      </c>
      <c r="QXJ44" s="224">
        <f>'2-ORÇAMENTO'!QXL44</f>
        <v>0</v>
      </c>
      <c r="QXK44" s="225">
        <f>'2-ORÇAMENTO'!QXK44</f>
        <v>0</v>
      </c>
      <c r="QXL44" s="224">
        <f>'2-ORÇAMENTO'!QXN44</f>
        <v>0</v>
      </c>
      <c r="QXM44" s="225">
        <f>'2-ORÇAMENTO'!QXM44</f>
        <v>0</v>
      </c>
      <c r="QXN44" s="224">
        <f>'2-ORÇAMENTO'!QXP44</f>
        <v>0</v>
      </c>
      <c r="QXO44" s="225">
        <f>'2-ORÇAMENTO'!QXO44</f>
        <v>0</v>
      </c>
      <c r="QXP44" s="224">
        <f>'2-ORÇAMENTO'!QXR44</f>
        <v>0</v>
      </c>
      <c r="QXQ44" s="225">
        <f>'2-ORÇAMENTO'!QXQ44</f>
        <v>0</v>
      </c>
      <c r="QXR44" s="224">
        <f>'2-ORÇAMENTO'!QXT44</f>
        <v>0</v>
      </c>
      <c r="QXS44" s="225">
        <f>'2-ORÇAMENTO'!QXS44</f>
        <v>0</v>
      </c>
      <c r="QXT44" s="224">
        <f>'2-ORÇAMENTO'!QXV44</f>
        <v>0</v>
      </c>
      <c r="QXU44" s="225">
        <f>'2-ORÇAMENTO'!QXU44</f>
        <v>0</v>
      </c>
      <c r="QXV44" s="224">
        <f>'2-ORÇAMENTO'!QXX44</f>
        <v>0</v>
      </c>
      <c r="QXW44" s="225">
        <f>'2-ORÇAMENTO'!QXW44</f>
        <v>0</v>
      </c>
      <c r="QXX44" s="224">
        <f>'2-ORÇAMENTO'!QXZ44</f>
        <v>0</v>
      </c>
      <c r="QXY44" s="225">
        <f>'2-ORÇAMENTO'!QXY44</f>
        <v>0</v>
      </c>
      <c r="QXZ44" s="224">
        <f>'2-ORÇAMENTO'!QYB44</f>
        <v>0</v>
      </c>
      <c r="QYA44" s="225">
        <f>'2-ORÇAMENTO'!QYA44</f>
        <v>0</v>
      </c>
      <c r="QYB44" s="224">
        <f>'2-ORÇAMENTO'!QYD44</f>
        <v>0</v>
      </c>
      <c r="QYC44" s="225">
        <f>'2-ORÇAMENTO'!QYC44</f>
        <v>0</v>
      </c>
      <c r="QYD44" s="224">
        <f>'2-ORÇAMENTO'!QYF44</f>
        <v>0</v>
      </c>
      <c r="QYE44" s="225">
        <f>'2-ORÇAMENTO'!QYE44</f>
        <v>0</v>
      </c>
      <c r="QYF44" s="224">
        <f>'2-ORÇAMENTO'!QYH44</f>
        <v>0</v>
      </c>
      <c r="QYG44" s="225">
        <f>'2-ORÇAMENTO'!QYG44</f>
        <v>0</v>
      </c>
      <c r="QYH44" s="224">
        <f>'2-ORÇAMENTO'!QYJ44</f>
        <v>0</v>
      </c>
      <c r="QYI44" s="225">
        <f>'2-ORÇAMENTO'!QYI44</f>
        <v>0</v>
      </c>
      <c r="QYJ44" s="224">
        <f>'2-ORÇAMENTO'!QYL44</f>
        <v>0</v>
      </c>
      <c r="QYK44" s="225">
        <f>'2-ORÇAMENTO'!QYK44</f>
        <v>0</v>
      </c>
      <c r="QYL44" s="224">
        <f>'2-ORÇAMENTO'!QYN44</f>
        <v>0</v>
      </c>
      <c r="QYM44" s="225">
        <f>'2-ORÇAMENTO'!QYM44</f>
        <v>0</v>
      </c>
      <c r="QYN44" s="224">
        <f>'2-ORÇAMENTO'!QYP44</f>
        <v>0</v>
      </c>
      <c r="QYO44" s="225">
        <f>'2-ORÇAMENTO'!QYO44</f>
        <v>0</v>
      </c>
      <c r="QYP44" s="224">
        <f>'2-ORÇAMENTO'!QYR44</f>
        <v>0</v>
      </c>
      <c r="QYQ44" s="225">
        <f>'2-ORÇAMENTO'!QYQ44</f>
        <v>0</v>
      </c>
      <c r="QYR44" s="224">
        <f>'2-ORÇAMENTO'!QYT44</f>
        <v>0</v>
      </c>
      <c r="QYS44" s="225">
        <f>'2-ORÇAMENTO'!QYS44</f>
        <v>0</v>
      </c>
      <c r="QYT44" s="224">
        <f>'2-ORÇAMENTO'!QYV44</f>
        <v>0</v>
      </c>
      <c r="QYU44" s="225">
        <f>'2-ORÇAMENTO'!QYU44</f>
        <v>0</v>
      </c>
      <c r="QYV44" s="224">
        <f>'2-ORÇAMENTO'!QYX44</f>
        <v>0</v>
      </c>
      <c r="QYW44" s="225">
        <f>'2-ORÇAMENTO'!QYW44</f>
        <v>0</v>
      </c>
      <c r="QYX44" s="224">
        <f>'2-ORÇAMENTO'!QYZ44</f>
        <v>0</v>
      </c>
      <c r="QYY44" s="225">
        <f>'2-ORÇAMENTO'!QYY44</f>
        <v>0</v>
      </c>
      <c r="QYZ44" s="224">
        <f>'2-ORÇAMENTO'!QZB44</f>
        <v>0</v>
      </c>
      <c r="QZA44" s="225">
        <f>'2-ORÇAMENTO'!QZA44</f>
        <v>0</v>
      </c>
      <c r="QZB44" s="224">
        <f>'2-ORÇAMENTO'!QZD44</f>
        <v>0</v>
      </c>
      <c r="QZC44" s="225">
        <f>'2-ORÇAMENTO'!QZC44</f>
        <v>0</v>
      </c>
      <c r="QZD44" s="224">
        <f>'2-ORÇAMENTO'!QZF44</f>
        <v>0</v>
      </c>
      <c r="QZE44" s="225">
        <f>'2-ORÇAMENTO'!QZE44</f>
        <v>0</v>
      </c>
      <c r="QZF44" s="224">
        <f>'2-ORÇAMENTO'!QZH44</f>
        <v>0</v>
      </c>
      <c r="QZG44" s="225">
        <f>'2-ORÇAMENTO'!QZG44</f>
        <v>0</v>
      </c>
      <c r="QZH44" s="224">
        <f>'2-ORÇAMENTO'!QZJ44</f>
        <v>0</v>
      </c>
      <c r="QZI44" s="225">
        <f>'2-ORÇAMENTO'!QZI44</f>
        <v>0</v>
      </c>
      <c r="QZJ44" s="224">
        <f>'2-ORÇAMENTO'!QZL44</f>
        <v>0</v>
      </c>
      <c r="QZK44" s="225">
        <f>'2-ORÇAMENTO'!QZK44</f>
        <v>0</v>
      </c>
      <c r="QZL44" s="224">
        <f>'2-ORÇAMENTO'!QZN44</f>
        <v>0</v>
      </c>
      <c r="QZM44" s="225">
        <f>'2-ORÇAMENTO'!QZM44</f>
        <v>0</v>
      </c>
      <c r="QZN44" s="224">
        <f>'2-ORÇAMENTO'!QZP44</f>
        <v>0</v>
      </c>
      <c r="QZO44" s="225">
        <f>'2-ORÇAMENTO'!QZO44</f>
        <v>0</v>
      </c>
      <c r="QZP44" s="224">
        <f>'2-ORÇAMENTO'!QZR44</f>
        <v>0</v>
      </c>
      <c r="QZQ44" s="225">
        <f>'2-ORÇAMENTO'!QZQ44</f>
        <v>0</v>
      </c>
      <c r="QZR44" s="224">
        <f>'2-ORÇAMENTO'!QZT44</f>
        <v>0</v>
      </c>
      <c r="QZS44" s="225">
        <f>'2-ORÇAMENTO'!QZS44</f>
        <v>0</v>
      </c>
      <c r="QZT44" s="224">
        <f>'2-ORÇAMENTO'!QZV44</f>
        <v>0</v>
      </c>
      <c r="QZU44" s="225">
        <f>'2-ORÇAMENTO'!QZU44</f>
        <v>0</v>
      </c>
      <c r="QZV44" s="224">
        <f>'2-ORÇAMENTO'!QZX44</f>
        <v>0</v>
      </c>
      <c r="QZW44" s="225">
        <f>'2-ORÇAMENTO'!QZW44</f>
        <v>0</v>
      </c>
      <c r="QZX44" s="224">
        <f>'2-ORÇAMENTO'!QZZ44</f>
        <v>0</v>
      </c>
      <c r="QZY44" s="225">
        <f>'2-ORÇAMENTO'!QZY44</f>
        <v>0</v>
      </c>
      <c r="QZZ44" s="224">
        <f>'2-ORÇAMENTO'!RAB44</f>
        <v>0</v>
      </c>
      <c r="RAA44" s="225">
        <f>'2-ORÇAMENTO'!RAA44</f>
        <v>0</v>
      </c>
      <c r="RAB44" s="224">
        <f>'2-ORÇAMENTO'!RAD44</f>
        <v>0</v>
      </c>
      <c r="RAC44" s="225">
        <f>'2-ORÇAMENTO'!RAC44</f>
        <v>0</v>
      </c>
      <c r="RAD44" s="224">
        <f>'2-ORÇAMENTO'!RAF44</f>
        <v>0</v>
      </c>
      <c r="RAE44" s="225">
        <f>'2-ORÇAMENTO'!RAE44</f>
        <v>0</v>
      </c>
      <c r="RAF44" s="224">
        <f>'2-ORÇAMENTO'!RAH44</f>
        <v>0</v>
      </c>
      <c r="RAG44" s="225">
        <f>'2-ORÇAMENTO'!RAG44</f>
        <v>0</v>
      </c>
      <c r="RAH44" s="224">
        <f>'2-ORÇAMENTO'!RAJ44</f>
        <v>0</v>
      </c>
      <c r="RAI44" s="225">
        <f>'2-ORÇAMENTO'!RAI44</f>
        <v>0</v>
      </c>
      <c r="RAJ44" s="224">
        <f>'2-ORÇAMENTO'!RAL44</f>
        <v>0</v>
      </c>
      <c r="RAK44" s="225">
        <f>'2-ORÇAMENTO'!RAK44</f>
        <v>0</v>
      </c>
      <c r="RAL44" s="224">
        <f>'2-ORÇAMENTO'!RAN44</f>
        <v>0</v>
      </c>
      <c r="RAM44" s="225">
        <f>'2-ORÇAMENTO'!RAM44</f>
        <v>0</v>
      </c>
      <c r="RAN44" s="224">
        <f>'2-ORÇAMENTO'!RAP44</f>
        <v>0</v>
      </c>
      <c r="RAO44" s="225">
        <f>'2-ORÇAMENTO'!RAO44</f>
        <v>0</v>
      </c>
      <c r="RAP44" s="224">
        <f>'2-ORÇAMENTO'!RAR44</f>
        <v>0</v>
      </c>
      <c r="RAQ44" s="225">
        <f>'2-ORÇAMENTO'!RAQ44</f>
        <v>0</v>
      </c>
      <c r="RAR44" s="224">
        <f>'2-ORÇAMENTO'!RAT44</f>
        <v>0</v>
      </c>
      <c r="RAS44" s="225">
        <f>'2-ORÇAMENTO'!RAS44</f>
        <v>0</v>
      </c>
      <c r="RAT44" s="224">
        <f>'2-ORÇAMENTO'!RAV44</f>
        <v>0</v>
      </c>
      <c r="RAU44" s="225">
        <f>'2-ORÇAMENTO'!RAU44</f>
        <v>0</v>
      </c>
      <c r="RAV44" s="224">
        <f>'2-ORÇAMENTO'!RAX44</f>
        <v>0</v>
      </c>
      <c r="RAW44" s="225">
        <f>'2-ORÇAMENTO'!RAW44</f>
        <v>0</v>
      </c>
      <c r="RAX44" s="224">
        <f>'2-ORÇAMENTO'!RAZ44</f>
        <v>0</v>
      </c>
      <c r="RAY44" s="225">
        <f>'2-ORÇAMENTO'!RAY44</f>
        <v>0</v>
      </c>
      <c r="RAZ44" s="224">
        <f>'2-ORÇAMENTO'!RBB44</f>
        <v>0</v>
      </c>
      <c r="RBA44" s="225">
        <f>'2-ORÇAMENTO'!RBA44</f>
        <v>0</v>
      </c>
      <c r="RBB44" s="224">
        <f>'2-ORÇAMENTO'!RBD44</f>
        <v>0</v>
      </c>
      <c r="RBC44" s="225">
        <f>'2-ORÇAMENTO'!RBC44</f>
        <v>0</v>
      </c>
      <c r="RBD44" s="224">
        <f>'2-ORÇAMENTO'!RBF44</f>
        <v>0</v>
      </c>
      <c r="RBE44" s="225">
        <f>'2-ORÇAMENTO'!RBE44</f>
        <v>0</v>
      </c>
      <c r="RBF44" s="224">
        <f>'2-ORÇAMENTO'!RBH44</f>
        <v>0</v>
      </c>
      <c r="RBG44" s="225">
        <f>'2-ORÇAMENTO'!RBG44</f>
        <v>0</v>
      </c>
      <c r="RBH44" s="224">
        <f>'2-ORÇAMENTO'!RBJ44</f>
        <v>0</v>
      </c>
      <c r="RBI44" s="225">
        <f>'2-ORÇAMENTO'!RBI44</f>
        <v>0</v>
      </c>
      <c r="RBJ44" s="224">
        <f>'2-ORÇAMENTO'!RBL44</f>
        <v>0</v>
      </c>
      <c r="RBK44" s="225">
        <f>'2-ORÇAMENTO'!RBK44</f>
        <v>0</v>
      </c>
      <c r="RBL44" s="224">
        <f>'2-ORÇAMENTO'!RBN44</f>
        <v>0</v>
      </c>
      <c r="RBM44" s="225">
        <f>'2-ORÇAMENTO'!RBM44</f>
        <v>0</v>
      </c>
      <c r="RBN44" s="224">
        <f>'2-ORÇAMENTO'!RBP44</f>
        <v>0</v>
      </c>
      <c r="RBO44" s="225">
        <f>'2-ORÇAMENTO'!RBO44</f>
        <v>0</v>
      </c>
      <c r="RBP44" s="224">
        <f>'2-ORÇAMENTO'!RBR44</f>
        <v>0</v>
      </c>
      <c r="RBQ44" s="225">
        <f>'2-ORÇAMENTO'!RBQ44</f>
        <v>0</v>
      </c>
      <c r="RBR44" s="224">
        <f>'2-ORÇAMENTO'!RBT44</f>
        <v>0</v>
      </c>
      <c r="RBS44" s="225">
        <f>'2-ORÇAMENTO'!RBS44</f>
        <v>0</v>
      </c>
      <c r="RBT44" s="224">
        <f>'2-ORÇAMENTO'!RBV44</f>
        <v>0</v>
      </c>
      <c r="RBU44" s="225">
        <f>'2-ORÇAMENTO'!RBU44</f>
        <v>0</v>
      </c>
      <c r="RBV44" s="224">
        <f>'2-ORÇAMENTO'!RBX44</f>
        <v>0</v>
      </c>
      <c r="RBW44" s="225">
        <f>'2-ORÇAMENTO'!RBW44</f>
        <v>0</v>
      </c>
      <c r="RBX44" s="224">
        <f>'2-ORÇAMENTO'!RBZ44</f>
        <v>0</v>
      </c>
      <c r="RBY44" s="225">
        <f>'2-ORÇAMENTO'!RBY44</f>
        <v>0</v>
      </c>
      <c r="RBZ44" s="224">
        <f>'2-ORÇAMENTO'!RCB44</f>
        <v>0</v>
      </c>
      <c r="RCA44" s="225">
        <f>'2-ORÇAMENTO'!RCA44</f>
        <v>0</v>
      </c>
      <c r="RCB44" s="224">
        <f>'2-ORÇAMENTO'!RCD44</f>
        <v>0</v>
      </c>
      <c r="RCC44" s="225">
        <f>'2-ORÇAMENTO'!RCC44</f>
        <v>0</v>
      </c>
      <c r="RCD44" s="224">
        <f>'2-ORÇAMENTO'!RCF44</f>
        <v>0</v>
      </c>
      <c r="RCE44" s="225">
        <f>'2-ORÇAMENTO'!RCE44</f>
        <v>0</v>
      </c>
      <c r="RCF44" s="224">
        <f>'2-ORÇAMENTO'!RCH44</f>
        <v>0</v>
      </c>
      <c r="RCG44" s="225">
        <f>'2-ORÇAMENTO'!RCG44</f>
        <v>0</v>
      </c>
      <c r="RCH44" s="224">
        <f>'2-ORÇAMENTO'!RCJ44</f>
        <v>0</v>
      </c>
      <c r="RCI44" s="225">
        <f>'2-ORÇAMENTO'!RCI44</f>
        <v>0</v>
      </c>
      <c r="RCJ44" s="224">
        <f>'2-ORÇAMENTO'!RCL44</f>
        <v>0</v>
      </c>
      <c r="RCK44" s="225">
        <f>'2-ORÇAMENTO'!RCK44</f>
        <v>0</v>
      </c>
      <c r="RCL44" s="224">
        <f>'2-ORÇAMENTO'!RCN44</f>
        <v>0</v>
      </c>
      <c r="RCM44" s="225">
        <f>'2-ORÇAMENTO'!RCM44</f>
        <v>0</v>
      </c>
      <c r="RCN44" s="224">
        <f>'2-ORÇAMENTO'!RCP44</f>
        <v>0</v>
      </c>
      <c r="RCO44" s="225">
        <f>'2-ORÇAMENTO'!RCO44</f>
        <v>0</v>
      </c>
      <c r="RCP44" s="224">
        <f>'2-ORÇAMENTO'!RCR44</f>
        <v>0</v>
      </c>
      <c r="RCQ44" s="225">
        <f>'2-ORÇAMENTO'!RCQ44</f>
        <v>0</v>
      </c>
      <c r="RCR44" s="224">
        <f>'2-ORÇAMENTO'!RCT44</f>
        <v>0</v>
      </c>
      <c r="RCS44" s="225">
        <f>'2-ORÇAMENTO'!RCS44</f>
        <v>0</v>
      </c>
      <c r="RCT44" s="224">
        <f>'2-ORÇAMENTO'!RCV44</f>
        <v>0</v>
      </c>
      <c r="RCU44" s="225">
        <f>'2-ORÇAMENTO'!RCU44</f>
        <v>0</v>
      </c>
      <c r="RCV44" s="224">
        <f>'2-ORÇAMENTO'!RCX44</f>
        <v>0</v>
      </c>
      <c r="RCW44" s="225">
        <f>'2-ORÇAMENTO'!RCW44</f>
        <v>0</v>
      </c>
      <c r="RCX44" s="224">
        <f>'2-ORÇAMENTO'!RCZ44</f>
        <v>0</v>
      </c>
      <c r="RCY44" s="225">
        <f>'2-ORÇAMENTO'!RCY44</f>
        <v>0</v>
      </c>
      <c r="RCZ44" s="224">
        <f>'2-ORÇAMENTO'!RDB44</f>
        <v>0</v>
      </c>
      <c r="RDA44" s="225">
        <f>'2-ORÇAMENTO'!RDA44</f>
        <v>0</v>
      </c>
      <c r="RDB44" s="224">
        <f>'2-ORÇAMENTO'!RDD44</f>
        <v>0</v>
      </c>
      <c r="RDC44" s="225">
        <f>'2-ORÇAMENTO'!RDC44</f>
        <v>0</v>
      </c>
      <c r="RDD44" s="224">
        <f>'2-ORÇAMENTO'!RDF44</f>
        <v>0</v>
      </c>
      <c r="RDE44" s="225">
        <f>'2-ORÇAMENTO'!RDE44</f>
        <v>0</v>
      </c>
      <c r="RDF44" s="224">
        <f>'2-ORÇAMENTO'!RDH44</f>
        <v>0</v>
      </c>
      <c r="RDG44" s="225">
        <f>'2-ORÇAMENTO'!RDG44</f>
        <v>0</v>
      </c>
      <c r="RDH44" s="224">
        <f>'2-ORÇAMENTO'!RDJ44</f>
        <v>0</v>
      </c>
      <c r="RDI44" s="225">
        <f>'2-ORÇAMENTO'!RDI44</f>
        <v>0</v>
      </c>
      <c r="RDJ44" s="224">
        <f>'2-ORÇAMENTO'!RDL44</f>
        <v>0</v>
      </c>
      <c r="RDK44" s="225">
        <f>'2-ORÇAMENTO'!RDK44</f>
        <v>0</v>
      </c>
      <c r="RDL44" s="224">
        <f>'2-ORÇAMENTO'!RDN44</f>
        <v>0</v>
      </c>
      <c r="RDM44" s="225">
        <f>'2-ORÇAMENTO'!RDM44</f>
        <v>0</v>
      </c>
      <c r="RDN44" s="224">
        <f>'2-ORÇAMENTO'!RDP44</f>
        <v>0</v>
      </c>
      <c r="RDO44" s="225">
        <f>'2-ORÇAMENTO'!RDO44</f>
        <v>0</v>
      </c>
      <c r="RDP44" s="224">
        <f>'2-ORÇAMENTO'!RDR44</f>
        <v>0</v>
      </c>
      <c r="RDQ44" s="225">
        <f>'2-ORÇAMENTO'!RDQ44</f>
        <v>0</v>
      </c>
      <c r="RDR44" s="224">
        <f>'2-ORÇAMENTO'!RDT44</f>
        <v>0</v>
      </c>
      <c r="RDS44" s="225">
        <f>'2-ORÇAMENTO'!RDS44</f>
        <v>0</v>
      </c>
      <c r="RDT44" s="224">
        <f>'2-ORÇAMENTO'!RDV44</f>
        <v>0</v>
      </c>
      <c r="RDU44" s="225">
        <f>'2-ORÇAMENTO'!RDU44</f>
        <v>0</v>
      </c>
      <c r="RDV44" s="224">
        <f>'2-ORÇAMENTO'!RDX44</f>
        <v>0</v>
      </c>
      <c r="RDW44" s="225">
        <f>'2-ORÇAMENTO'!RDW44</f>
        <v>0</v>
      </c>
      <c r="RDX44" s="224">
        <f>'2-ORÇAMENTO'!RDZ44</f>
        <v>0</v>
      </c>
      <c r="RDY44" s="225">
        <f>'2-ORÇAMENTO'!RDY44</f>
        <v>0</v>
      </c>
      <c r="RDZ44" s="224">
        <f>'2-ORÇAMENTO'!REB44</f>
        <v>0</v>
      </c>
      <c r="REA44" s="225">
        <f>'2-ORÇAMENTO'!REA44</f>
        <v>0</v>
      </c>
      <c r="REB44" s="224">
        <f>'2-ORÇAMENTO'!RED44</f>
        <v>0</v>
      </c>
      <c r="REC44" s="225">
        <f>'2-ORÇAMENTO'!REC44</f>
        <v>0</v>
      </c>
      <c r="RED44" s="224">
        <f>'2-ORÇAMENTO'!REF44</f>
        <v>0</v>
      </c>
      <c r="REE44" s="225">
        <f>'2-ORÇAMENTO'!REE44</f>
        <v>0</v>
      </c>
      <c r="REF44" s="224">
        <f>'2-ORÇAMENTO'!REH44</f>
        <v>0</v>
      </c>
      <c r="REG44" s="225">
        <f>'2-ORÇAMENTO'!REG44</f>
        <v>0</v>
      </c>
      <c r="REH44" s="224">
        <f>'2-ORÇAMENTO'!REJ44</f>
        <v>0</v>
      </c>
      <c r="REI44" s="225">
        <f>'2-ORÇAMENTO'!REI44</f>
        <v>0</v>
      </c>
      <c r="REJ44" s="224">
        <f>'2-ORÇAMENTO'!REL44</f>
        <v>0</v>
      </c>
      <c r="REK44" s="225">
        <f>'2-ORÇAMENTO'!REK44</f>
        <v>0</v>
      </c>
      <c r="REL44" s="224">
        <f>'2-ORÇAMENTO'!REN44</f>
        <v>0</v>
      </c>
      <c r="REM44" s="225">
        <f>'2-ORÇAMENTO'!REM44</f>
        <v>0</v>
      </c>
      <c r="REN44" s="224">
        <f>'2-ORÇAMENTO'!REP44</f>
        <v>0</v>
      </c>
      <c r="REO44" s="225">
        <f>'2-ORÇAMENTO'!REO44</f>
        <v>0</v>
      </c>
      <c r="REP44" s="224">
        <f>'2-ORÇAMENTO'!RER44</f>
        <v>0</v>
      </c>
      <c r="REQ44" s="225">
        <f>'2-ORÇAMENTO'!REQ44</f>
        <v>0</v>
      </c>
      <c r="RER44" s="224">
        <f>'2-ORÇAMENTO'!RET44</f>
        <v>0</v>
      </c>
      <c r="RES44" s="225">
        <f>'2-ORÇAMENTO'!RES44</f>
        <v>0</v>
      </c>
      <c r="RET44" s="224">
        <f>'2-ORÇAMENTO'!REV44</f>
        <v>0</v>
      </c>
      <c r="REU44" s="225">
        <f>'2-ORÇAMENTO'!REU44</f>
        <v>0</v>
      </c>
      <c r="REV44" s="224">
        <f>'2-ORÇAMENTO'!REX44</f>
        <v>0</v>
      </c>
      <c r="REW44" s="225">
        <f>'2-ORÇAMENTO'!REW44</f>
        <v>0</v>
      </c>
      <c r="REX44" s="224">
        <f>'2-ORÇAMENTO'!REZ44</f>
        <v>0</v>
      </c>
      <c r="REY44" s="225">
        <f>'2-ORÇAMENTO'!REY44</f>
        <v>0</v>
      </c>
      <c r="REZ44" s="224">
        <f>'2-ORÇAMENTO'!RFB44</f>
        <v>0</v>
      </c>
      <c r="RFA44" s="225">
        <f>'2-ORÇAMENTO'!RFA44</f>
        <v>0</v>
      </c>
      <c r="RFB44" s="224">
        <f>'2-ORÇAMENTO'!RFD44</f>
        <v>0</v>
      </c>
      <c r="RFC44" s="225">
        <f>'2-ORÇAMENTO'!RFC44</f>
        <v>0</v>
      </c>
      <c r="RFD44" s="224">
        <f>'2-ORÇAMENTO'!RFF44</f>
        <v>0</v>
      </c>
      <c r="RFE44" s="225">
        <f>'2-ORÇAMENTO'!RFE44</f>
        <v>0</v>
      </c>
      <c r="RFF44" s="224">
        <f>'2-ORÇAMENTO'!RFH44</f>
        <v>0</v>
      </c>
      <c r="RFG44" s="225">
        <f>'2-ORÇAMENTO'!RFG44</f>
        <v>0</v>
      </c>
      <c r="RFH44" s="224">
        <f>'2-ORÇAMENTO'!RFJ44</f>
        <v>0</v>
      </c>
      <c r="RFI44" s="225">
        <f>'2-ORÇAMENTO'!RFI44</f>
        <v>0</v>
      </c>
      <c r="RFJ44" s="224">
        <f>'2-ORÇAMENTO'!RFL44</f>
        <v>0</v>
      </c>
      <c r="RFK44" s="225">
        <f>'2-ORÇAMENTO'!RFK44</f>
        <v>0</v>
      </c>
      <c r="RFL44" s="224">
        <f>'2-ORÇAMENTO'!RFN44</f>
        <v>0</v>
      </c>
      <c r="RFM44" s="225">
        <f>'2-ORÇAMENTO'!RFM44</f>
        <v>0</v>
      </c>
      <c r="RFN44" s="224">
        <f>'2-ORÇAMENTO'!RFP44</f>
        <v>0</v>
      </c>
      <c r="RFO44" s="225">
        <f>'2-ORÇAMENTO'!RFO44</f>
        <v>0</v>
      </c>
      <c r="RFP44" s="224">
        <f>'2-ORÇAMENTO'!RFR44</f>
        <v>0</v>
      </c>
      <c r="RFQ44" s="225">
        <f>'2-ORÇAMENTO'!RFQ44</f>
        <v>0</v>
      </c>
      <c r="RFR44" s="224">
        <f>'2-ORÇAMENTO'!RFT44</f>
        <v>0</v>
      </c>
      <c r="RFS44" s="225">
        <f>'2-ORÇAMENTO'!RFS44</f>
        <v>0</v>
      </c>
      <c r="RFT44" s="224">
        <f>'2-ORÇAMENTO'!RFV44</f>
        <v>0</v>
      </c>
      <c r="RFU44" s="225">
        <f>'2-ORÇAMENTO'!RFU44</f>
        <v>0</v>
      </c>
      <c r="RFV44" s="224">
        <f>'2-ORÇAMENTO'!RFX44</f>
        <v>0</v>
      </c>
      <c r="RFW44" s="225">
        <f>'2-ORÇAMENTO'!RFW44</f>
        <v>0</v>
      </c>
      <c r="RFX44" s="224">
        <f>'2-ORÇAMENTO'!RFZ44</f>
        <v>0</v>
      </c>
      <c r="RFY44" s="225">
        <f>'2-ORÇAMENTO'!RFY44</f>
        <v>0</v>
      </c>
      <c r="RFZ44" s="224">
        <f>'2-ORÇAMENTO'!RGB44</f>
        <v>0</v>
      </c>
      <c r="RGA44" s="225">
        <f>'2-ORÇAMENTO'!RGA44</f>
        <v>0</v>
      </c>
      <c r="RGB44" s="224">
        <f>'2-ORÇAMENTO'!RGD44</f>
        <v>0</v>
      </c>
      <c r="RGC44" s="225">
        <f>'2-ORÇAMENTO'!RGC44</f>
        <v>0</v>
      </c>
      <c r="RGD44" s="224">
        <f>'2-ORÇAMENTO'!RGF44</f>
        <v>0</v>
      </c>
      <c r="RGE44" s="225">
        <f>'2-ORÇAMENTO'!RGE44</f>
        <v>0</v>
      </c>
      <c r="RGF44" s="224">
        <f>'2-ORÇAMENTO'!RGH44</f>
        <v>0</v>
      </c>
      <c r="RGG44" s="225">
        <f>'2-ORÇAMENTO'!RGG44</f>
        <v>0</v>
      </c>
      <c r="RGH44" s="224">
        <f>'2-ORÇAMENTO'!RGJ44</f>
        <v>0</v>
      </c>
      <c r="RGI44" s="225">
        <f>'2-ORÇAMENTO'!RGI44</f>
        <v>0</v>
      </c>
      <c r="RGJ44" s="224">
        <f>'2-ORÇAMENTO'!RGL44</f>
        <v>0</v>
      </c>
      <c r="RGK44" s="225">
        <f>'2-ORÇAMENTO'!RGK44</f>
        <v>0</v>
      </c>
      <c r="RGL44" s="224">
        <f>'2-ORÇAMENTO'!RGN44</f>
        <v>0</v>
      </c>
      <c r="RGM44" s="225">
        <f>'2-ORÇAMENTO'!RGM44</f>
        <v>0</v>
      </c>
      <c r="RGN44" s="224">
        <f>'2-ORÇAMENTO'!RGP44</f>
        <v>0</v>
      </c>
      <c r="RGO44" s="225">
        <f>'2-ORÇAMENTO'!RGO44</f>
        <v>0</v>
      </c>
      <c r="RGP44" s="224">
        <f>'2-ORÇAMENTO'!RGR44</f>
        <v>0</v>
      </c>
      <c r="RGQ44" s="225">
        <f>'2-ORÇAMENTO'!RGQ44</f>
        <v>0</v>
      </c>
      <c r="RGR44" s="224">
        <f>'2-ORÇAMENTO'!RGT44</f>
        <v>0</v>
      </c>
      <c r="RGS44" s="225">
        <f>'2-ORÇAMENTO'!RGS44</f>
        <v>0</v>
      </c>
      <c r="RGT44" s="224">
        <f>'2-ORÇAMENTO'!RGV44</f>
        <v>0</v>
      </c>
      <c r="RGU44" s="225">
        <f>'2-ORÇAMENTO'!RGU44</f>
        <v>0</v>
      </c>
      <c r="RGV44" s="224">
        <f>'2-ORÇAMENTO'!RGX44</f>
        <v>0</v>
      </c>
      <c r="RGW44" s="225">
        <f>'2-ORÇAMENTO'!RGW44</f>
        <v>0</v>
      </c>
      <c r="RGX44" s="224">
        <f>'2-ORÇAMENTO'!RGZ44</f>
        <v>0</v>
      </c>
      <c r="RGY44" s="225">
        <f>'2-ORÇAMENTO'!RGY44</f>
        <v>0</v>
      </c>
      <c r="RGZ44" s="224">
        <f>'2-ORÇAMENTO'!RHB44</f>
        <v>0</v>
      </c>
      <c r="RHA44" s="225">
        <f>'2-ORÇAMENTO'!RHA44</f>
        <v>0</v>
      </c>
      <c r="RHB44" s="224">
        <f>'2-ORÇAMENTO'!RHD44</f>
        <v>0</v>
      </c>
      <c r="RHC44" s="225">
        <f>'2-ORÇAMENTO'!RHC44</f>
        <v>0</v>
      </c>
      <c r="RHD44" s="224">
        <f>'2-ORÇAMENTO'!RHF44</f>
        <v>0</v>
      </c>
      <c r="RHE44" s="225">
        <f>'2-ORÇAMENTO'!RHE44</f>
        <v>0</v>
      </c>
      <c r="RHF44" s="224">
        <f>'2-ORÇAMENTO'!RHH44</f>
        <v>0</v>
      </c>
      <c r="RHG44" s="225">
        <f>'2-ORÇAMENTO'!RHG44</f>
        <v>0</v>
      </c>
      <c r="RHH44" s="224">
        <f>'2-ORÇAMENTO'!RHJ44</f>
        <v>0</v>
      </c>
      <c r="RHI44" s="225">
        <f>'2-ORÇAMENTO'!RHI44</f>
        <v>0</v>
      </c>
      <c r="RHJ44" s="224">
        <f>'2-ORÇAMENTO'!RHL44</f>
        <v>0</v>
      </c>
      <c r="RHK44" s="225">
        <f>'2-ORÇAMENTO'!RHK44</f>
        <v>0</v>
      </c>
      <c r="RHL44" s="224">
        <f>'2-ORÇAMENTO'!RHN44</f>
        <v>0</v>
      </c>
      <c r="RHM44" s="225">
        <f>'2-ORÇAMENTO'!RHM44</f>
        <v>0</v>
      </c>
      <c r="RHN44" s="224">
        <f>'2-ORÇAMENTO'!RHP44</f>
        <v>0</v>
      </c>
      <c r="RHO44" s="225">
        <f>'2-ORÇAMENTO'!RHO44</f>
        <v>0</v>
      </c>
      <c r="RHP44" s="224">
        <f>'2-ORÇAMENTO'!RHR44</f>
        <v>0</v>
      </c>
      <c r="RHQ44" s="225">
        <f>'2-ORÇAMENTO'!RHQ44</f>
        <v>0</v>
      </c>
      <c r="RHR44" s="224">
        <f>'2-ORÇAMENTO'!RHT44</f>
        <v>0</v>
      </c>
      <c r="RHS44" s="225">
        <f>'2-ORÇAMENTO'!RHS44</f>
        <v>0</v>
      </c>
      <c r="RHT44" s="224">
        <f>'2-ORÇAMENTO'!RHV44</f>
        <v>0</v>
      </c>
      <c r="RHU44" s="225">
        <f>'2-ORÇAMENTO'!RHU44</f>
        <v>0</v>
      </c>
      <c r="RHV44" s="224">
        <f>'2-ORÇAMENTO'!RHX44</f>
        <v>0</v>
      </c>
      <c r="RHW44" s="225">
        <f>'2-ORÇAMENTO'!RHW44</f>
        <v>0</v>
      </c>
      <c r="RHX44" s="224">
        <f>'2-ORÇAMENTO'!RHZ44</f>
        <v>0</v>
      </c>
      <c r="RHY44" s="225">
        <f>'2-ORÇAMENTO'!RHY44</f>
        <v>0</v>
      </c>
      <c r="RHZ44" s="224">
        <f>'2-ORÇAMENTO'!RIB44</f>
        <v>0</v>
      </c>
      <c r="RIA44" s="225">
        <f>'2-ORÇAMENTO'!RIA44</f>
        <v>0</v>
      </c>
      <c r="RIB44" s="224">
        <f>'2-ORÇAMENTO'!RID44</f>
        <v>0</v>
      </c>
      <c r="RIC44" s="225">
        <f>'2-ORÇAMENTO'!RIC44</f>
        <v>0</v>
      </c>
      <c r="RID44" s="224">
        <f>'2-ORÇAMENTO'!RIF44</f>
        <v>0</v>
      </c>
      <c r="RIE44" s="225">
        <f>'2-ORÇAMENTO'!RIE44</f>
        <v>0</v>
      </c>
      <c r="RIF44" s="224">
        <f>'2-ORÇAMENTO'!RIH44</f>
        <v>0</v>
      </c>
      <c r="RIG44" s="225">
        <f>'2-ORÇAMENTO'!RIG44</f>
        <v>0</v>
      </c>
      <c r="RIH44" s="224">
        <f>'2-ORÇAMENTO'!RIJ44</f>
        <v>0</v>
      </c>
      <c r="RII44" s="225">
        <f>'2-ORÇAMENTO'!RII44</f>
        <v>0</v>
      </c>
      <c r="RIJ44" s="224">
        <f>'2-ORÇAMENTO'!RIL44</f>
        <v>0</v>
      </c>
      <c r="RIK44" s="225">
        <f>'2-ORÇAMENTO'!RIK44</f>
        <v>0</v>
      </c>
      <c r="RIL44" s="224">
        <f>'2-ORÇAMENTO'!RIN44</f>
        <v>0</v>
      </c>
      <c r="RIM44" s="225">
        <f>'2-ORÇAMENTO'!RIM44</f>
        <v>0</v>
      </c>
      <c r="RIN44" s="224">
        <f>'2-ORÇAMENTO'!RIP44</f>
        <v>0</v>
      </c>
      <c r="RIO44" s="225">
        <f>'2-ORÇAMENTO'!RIO44</f>
        <v>0</v>
      </c>
      <c r="RIP44" s="224">
        <f>'2-ORÇAMENTO'!RIR44</f>
        <v>0</v>
      </c>
      <c r="RIQ44" s="225">
        <f>'2-ORÇAMENTO'!RIQ44</f>
        <v>0</v>
      </c>
      <c r="RIR44" s="224">
        <f>'2-ORÇAMENTO'!RIT44</f>
        <v>0</v>
      </c>
      <c r="RIS44" s="225">
        <f>'2-ORÇAMENTO'!RIS44</f>
        <v>0</v>
      </c>
      <c r="RIT44" s="224">
        <f>'2-ORÇAMENTO'!RIV44</f>
        <v>0</v>
      </c>
      <c r="RIU44" s="225">
        <f>'2-ORÇAMENTO'!RIU44</f>
        <v>0</v>
      </c>
      <c r="RIV44" s="224">
        <f>'2-ORÇAMENTO'!RIX44</f>
        <v>0</v>
      </c>
      <c r="RIW44" s="225">
        <f>'2-ORÇAMENTO'!RIW44</f>
        <v>0</v>
      </c>
      <c r="RIX44" s="224">
        <f>'2-ORÇAMENTO'!RIZ44</f>
        <v>0</v>
      </c>
      <c r="RIY44" s="225">
        <f>'2-ORÇAMENTO'!RIY44</f>
        <v>0</v>
      </c>
      <c r="RIZ44" s="224">
        <f>'2-ORÇAMENTO'!RJB44</f>
        <v>0</v>
      </c>
      <c r="RJA44" s="225">
        <f>'2-ORÇAMENTO'!RJA44</f>
        <v>0</v>
      </c>
      <c r="RJB44" s="224">
        <f>'2-ORÇAMENTO'!RJD44</f>
        <v>0</v>
      </c>
      <c r="RJC44" s="225">
        <f>'2-ORÇAMENTO'!RJC44</f>
        <v>0</v>
      </c>
      <c r="RJD44" s="224">
        <f>'2-ORÇAMENTO'!RJF44</f>
        <v>0</v>
      </c>
      <c r="RJE44" s="225">
        <f>'2-ORÇAMENTO'!RJE44</f>
        <v>0</v>
      </c>
      <c r="RJF44" s="224">
        <f>'2-ORÇAMENTO'!RJH44</f>
        <v>0</v>
      </c>
      <c r="RJG44" s="225">
        <f>'2-ORÇAMENTO'!RJG44</f>
        <v>0</v>
      </c>
      <c r="RJH44" s="224">
        <f>'2-ORÇAMENTO'!RJJ44</f>
        <v>0</v>
      </c>
      <c r="RJI44" s="225">
        <f>'2-ORÇAMENTO'!RJI44</f>
        <v>0</v>
      </c>
      <c r="RJJ44" s="224">
        <f>'2-ORÇAMENTO'!RJL44</f>
        <v>0</v>
      </c>
      <c r="RJK44" s="225">
        <f>'2-ORÇAMENTO'!RJK44</f>
        <v>0</v>
      </c>
      <c r="RJL44" s="224">
        <f>'2-ORÇAMENTO'!RJN44</f>
        <v>0</v>
      </c>
      <c r="RJM44" s="225">
        <f>'2-ORÇAMENTO'!RJM44</f>
        <v>0</v>
      </c>
      <c r="RJN44" s="224">
        <f>'2-ORÇAMENTO'!RJP44</f>
        <v>0</v>
      </c>
      <c r="RJO44" s="225">
        <f>'2-ORÇAMENTO'!RJO44</f>
        <v>0</v>
      </c>
      <c r="RJP44" s="224">
        <f>'2-ORÇAMENTO'!RJR44</f>
        <v>0</v>
      </c>
      <c r="RJQ44" s="225">
        <f>'2-ORÇAMENTO'!RJQ44</f>
        <v>0</v>
      </c>
      <c r="RJR44" s="224">
        <f>'2-ORÇAMENTO'!RJT44</f>
        <v>0</v>
      </c>
      <c r="RJS44" s="225">
        <f>'2-ORÇAMENTO'!RJS44</f>
        <v>0</v>
      </c>
      <c r="RJT44" s="224">
        <f>'2-ORÇAMENTO'!RJV44</f>
        <v>0</v>
      </c>
      <c r="RJU44" s="225">
        <f>'2-ORÇAMENTO'!RJU44</f>
        <v>0</v>
      </c>
      <c r="RJV44" s="224">
        <f>'2-ORÇAMENTO'!RJX44</f>
        <v>0</v>
      </c>
      <c r="RJW44" s="225">
        <f>'2-ORÇAMENTO'!RJW44</f>
        <v>0</v>
      </c>
      <c r="RJX44" s="224">
        <f>'2-ORÇAMENTO'!RJZ44</f>
        <v>0</v>
      </c>
      <c r="RJY44" s="225">
        <f>'2-ORÇAMENTO'!RJY44</f>
        <v>0</v>
      </c>
      <c r="RJZ44" s="224">
        <f>'2-ORÇAMENTO'!RKB44</f>
        <v>0</v>
      </c>
      <c r="RKA44" s="225">
        <f>'2-ORÇAMENTO'!RKA44</f>
        <v>0</v>
      </c>
      <c r="RKB44" s="224">
        <f>'2-ORÇAMENTO'!RKD44</f>
        <v>0</v>
      </c>
      <c r="RKC44" s="225">
        <f>'2-ORÇAMENTO'!RKC44</f>
        <v>0</v>
      </c>
      <c r="RKD44" s="224">
        <f>'2-ORÇAMENTO'!RKF44</f>
        <v>0</v>
      </c>
      <c r="RKE44" s="225">
        <f>'2-ORÇAMENTO'!RKE44</f>
        <v>0</v>
      </c>
      <c r="RKF44" s="224">
        <f>'2-ORÇAMENTO'!RKH44</f>
        <v>0</v>
      </c>
      <c r="RKG44" s="225">
        <f>'2-ORÇAMENTO'!RKG44</f>
        <v>0</v>
      </c>
      <c r="RKH44" s="224">
        <f>'2-ORÇAMENTO'!RKJ44</f>
        <v>0</v>
      </c>
      <c r="RKI44" s="225">
        <f>'2-ORÇAMENTO'!RKI44</f>
        <v>0</v>
      </c>
      <c r="RKJ44" s="224">
        <f>'2-ORÇAMENTO'!RKL44</f>
        <v>0</v>
      </c>
      <c r="RKK44" s="225">
        <f>'2-ORÇAMENTO'!RKK44</f>
        <v>0</v>
      </c>
      <c r="RKL44" s="224">
        <f>'2-ORÇAMENTO'!RKN44</f>
        <v>0</v>
      </c>
      <c r="RKM44" s="225">
        <f>'2-ORÇAMENTO'!RKM44</f>
        <v>0</v>
      </c>
      <c r="RKN44" s="224">
        <f>'2-ORÇAMENTO'!RKP44</f>
        <v>0</v>
      </c>
      <c r="RKO44" s="225">
        <f>'2-ORÇAMENTO'!RKO44</f>
        <v>0</v>
      </c>
      <c r="RKP44" s="224">
        <f>'2-ORÇAMENTO'!RKR44</f>
        <v>0</v>
      </c>
      <c r="RKQ44" s="225">
        <f>'2-ORÇAMENTO'!RKQ44</f>
        <v>0</v>
      </c>
      <c r="RKR44" s="224">
        <f>'2-ORÇAMENTO'!RKT44</f>
        <v>0</v>
      </c>
      <c r="RKS44" s="225">
        <f>'2-ORÇAMENTO'!RKS44</f>
        <v>0</v>
      </c>
      <c r="RKT44" s="224">
        <f>'2-ORÇAMENTO'!RKV44</f>
        <v>0</v>
      </c>
      <c r="RKU44" s="225">
        <f>'2-ORÇAMENTO'!RKU44</f>
        <v>0</v>
      </c>
      <c r="RKV44" s="224">
        <f>'2-ORÇAMENTO'!RKX44</f>
        <v>0</v>
      </c>
      <c r="RKW44" s="225">
        <f>'2-ORÇAMENTO'!RKW44</f>
        <v>0</v>
      </c>
      <c r="RKX44" s="224">
        <f>'2-ORÇAMENTO'!RKZ44</f>
        <v>0</v>
      </c>
      <c r="RKY44" s="225">
        <f>'2-ORÇAMENTO'!RKY44</f>
        <v>0</v>
      </c>
      <c r="RKZ44" s="224">
        <f>'2-ORÇAMENTO'!RLB44</f>
        <v>0</v>
      </c>
      <c r="RLA44" s="225">
        <f>'2-ORÇAMENTO'!RLA44</f>
        <v>0</v>
      </c>
      <c r="RLB44" s="224">
        <f>'2-ORÇAMENTO'!RLD44</f>
        <v>0</v>
      </c>
      <c r="RLC44" s="225">
        <f>'2-ORÇAMENTO'!RLC44</f>
        <v>0</v>
      </c>
      <c r="RLD44" s="224">
        <f>'2-ORÇAMENTO'!RLF44</f>
        <v>0</v>
      </c>
      <c r="RLE44" s="225">
        <f>'2-ORÇAMENTO'!RLE44</f>
        <v>0</v>
      </c>
      <c r="RLF44" s="224">
        <f>'2-ORÇAMENTO'!RLH44</f>
        <v>0</v>
      </c>
      <c r="RLG44" s="225">
        <f>'2-ORÇAMENTO'!RLG44</f>
        <v>0</v>
      </c>
      <c r="RLH44" s="224">
        <f>'2-ORÇAMENTO'!RLJ44</f>
        <v>0</v>
      </c>
      <c r="RLI44" s="225">
        <f>'2-ORÇAMENTO'!RLI44</f>
        <v>0</v>
      </c>
      <c r="RLJ44" s="224">
        <f>'2-ORÇAMENTO'!RLL44</f>
        <v>0</v>
      </c>
      <c r="RLK44" s="225">
        <f>'2-ORÇAMENTO'!RLK44</f>
        <v>0</v>
      </c>
      <c r="RLL44" s="224">
        <f>'2-ORÇAMENTO'!RLN44</f>
        <v>0</v>
      </c>
      <c r="RLM44" s="225">
        <f>'2-ORÇAMENTO'!RLM44</f>
        <v>0</v>
      </c>
      <c r="RLN44" s="224">
        <f>'2-ORÇAMENTO'!RLP44</f>
        <v>0</v>
      </c>
      <c r="RLO44" s="225">
        <f>'2-ORÇAMENTO'!RLO44</f>
        <v>0</v>
      </c>
      <c r="RLP44" s="224">
        <f>'2-ORÇAMENTO'!RLR44</f>
        <v>0</v>
      </c>
      <c r="RLQ44" s="225">
        <f>'2-ORÇAMENTO'!RLQ44</f>
        <v>0</v>
      </c>
      <c r="RLR44" s="224">
        <f>'2-ORÇAMENTO'!RLT44</f>
        <v>0</v>
      </c>
      <c r="RLS44" s="225">
        <f>'2-ORÇAMENTO'!RLS44</f>
        <v>0</v>
      </c>
      <c r="RLT44" s="224">
        <f>'2-ORÇAMENTO'!RLV44</f>
        <v>0</v>
      </c>
      <c r="RLU44" s="225">
        <f>'2-ORÇAMENTO'!RLU44</f>
        <v>0</v>
      </c>
      <c r="RLV44" s="224">
        <f>'2-ORÇAMENTO'!RLX44</f>
        <v>0</v>
      </c>
      <c r="RLW44" s="225">
        <f>'2-ORÇAMENTO'!RLW44</f>
        <v>0</v>
      </c>
      <c r="RLX44" s="224">
        <f>'2-ORÇAMENTO'!RLZ44</f>
        <v>0</v>
      </c>
      <c r="RLY44" s="225">
        <f>'2-ORÇAMENTO'!RLY44</f>
        <v>0</v>
      </c>
      <c r="RLZ44" s="224">
        <f>'2-ORÇAMENTO'!RMB44</f>
        <v>0</v>
      </c>
      <c r="RMA44" s="225">
        <f>'2-ORÇAMENTO'!RMA44</f>
        <v>0</v>
      </c>
      <c r="RMB44" s="224">
        <f>'2-ORÇAMENTO'!RMD44</f>
        <v>0</v>
      </c>
      <c r="RMC44" s="225">
        <f>'2-ORÇAMENTO'!RMC44</f>
        <v>0</v>
      </c>
      <c r="RMD44" s="224">
        <f>'2-ORÇAMENTO'!RMF44</f>
        <v>0</v>
      </c>
      <c r="RME44" s="225">
        <f>'2-ORÇAMENTO'!RME44</f>
        <v>0</v>
      </c>
      <c r="RMF44" s="224">
        <f>'2-ORÇAMENTO'!RMH44</f>
        <v>0</v>
      </c>
      <c r="RMG44" s="225">
        <f>'2-ORÇAMENTO'!RMG44</f>
        <v>0</v>
      </c>
      <c r="RMH44" s="224">
        <f>'2-ORÇAMENTO'!RMJ44</f>
        <v>0</v>
      </c>
      <c r="RMI44" s="225">
        <f>'2-ORÇAMENTO'!RMI44</f>
        <v>0</v>
      </c>
      <c r="RMJ44" s="224">
        <f>'2-ORÇAMENTO'!RML44</f>
        <v>0</v>
      </c>
      <c r="RMK44" s="225">
        <f>'2-ORÇAMENTO'!RMK44</f>
        <v>0</v>
      </c>
      <c r="RML44" s="224">
        <f>'2-ORÇAMENTO'!RMN44</f>
        <v>0</v>
      </c>
      <c r="RMM44" s="225">
        <f>'2-ORÇAMENTO'!RMM44</f>
        <v>0</v>
      </c>
      <c r="RMN44" s="224">
        <f>'2-ORÇAMENTO'!RMP44</f>
        <v>0</v>
      </c>
      <c r="RMO44" s="225">
        <f>'2-ORÇAMENTO'!RMO44</f>
        <v>0</v>
      </c>
      <c r="RMP44" s="224">
        <f>'2-ORÇAMENTO'!RMR44</f>
        <v>0</v>
      </c>
      <c r="RMQ44" s="225">
        <f>'2-ORÇAMENTO'!RMQ44</f>
        <v>0</v>
      </c>
      <c r="RMR44" s="224">
        <f>'2-ORÇAMENTO'!RMT44</f>
        <v>0</v>
      </c>
      <c r="RMS44" s="225">
        <f>'2-ORÇAMENTO'!RMS44</f>
        <v>0</v>
      </c>
      <c r="RMT44" s="224">
        <f>'2-ORÇAMENTO'!RMV44</f>
        <v>0</v>
      </c>
      <c r="RMU44" s="225">
        <f>'2-ORÇAMENTO'!RMU44</f>
        <v>0</v>
      </c>
      <c r="RMV44" s="224">
        <f>'2-ORÇAMENTO'!RMX44</f>
        <v>0</v>
      </c>
      <c r="RMW44" s="225">
        <f>'2-ORÇAMENTO'!RMW44</f>
        <v>0</v>
      </c>
      <c r="RMX44" s="224">
        <f>'2-ORÇAMENTO'!RMZ44</f>
        <v>0</v>
      </c>
      <c r="RMY44" s="225">
        <f>'2-ORÇAMENTO'!RMY44</f>
        <v>0</v>
      </c>
      <c r="RMZ44" s="224">
        <f>'2-ORÇAMENTO'!RNB44</f>
        <v>0</v>
      </c>
      <c r="RNA44" s="225">
        <f>'2-ORÇAMENTO'!RNA44</f>
        <v>0</v>
      </c>
      <c r="RNB44" s="224">
        <f>'2-ORÇAMENTO'!RND44</f>
        <v>0</v>
      </c>
      <c r="RNC44" s="225">
        <f>'2-ORÇAMENTO'!RNC44</f>
        <v>0</v>
      </c>
      <c r="RND44" s="224">
        <f>'2-ORÇAMENTO'!RNF44</f>
        <v>0</v>
      </c>
      <c r="RNE44" s="225">
        <f>'2-ORÇAMENTO'!RNE44</f>
        <v>0</v>
      </c>
      <c r="RNF44" s="224">
        <f>'2-ORÇAMENTO'!RNH44</f>
        <v>0</v>
      </c>
      <c r="RNG44" s="225">
        <f>'2-ORÇAMENTO'!RNG44</f>
        <v>0</v>
      </c>
      <c r="RNH44" s="224">
        <f>'2-ORÇAMENTO'!RNJ44</f>
        <v>0</v>
      </c>
      <c r="RNI44" s="225">
        <f>'2-ORÇAMENTO'!RNI44</f>
        <v>0</v>
      </c>
      <c r="RNJ44" s="224">
        <f>'2-ORÇAMENTO'!RNL44</f>
        <v>0</v>
      </c>
      <c r="RNK44" s="225">
        <f>'2-ORÇAMENTO'!RNK44</f>
        <v>0</v>
      </c>
      <c r="RNL44" s="224">
        <f>'2-ORÇAMENTO'!RNN44</f>
        <v>0</v>
      </c>
      <c r="RNM44" s="225">
        <f>'2-ORÇAMENTO'!RNM44</f>
        <v>0</v>
      </c>
      <c r="RNN44" s="224">
        <f>'2-ORÇAMENTO'!RNP44</f>
        <v>0</v>
      </c>
      <c r="RNO44" s="225">
        <f>'2-ORÇAMENTO'!RNO44</f>
        <v>0</v>
      </c>
      <c r="RNP44" s="224">
        <f>'2-ORÇAMENTO'!RNR44</f>
        <v>0</v>
      </c>
      <c r="RNQ44" s="225">
        <f>'2-ORÇAMENTO'!RNQ44</f>
        <v>0</v>
      </c>
      <c r="RNR44" s="224">
        <f>'2-ORÇAMENTO'!RNT44</f>
        <v>0</v>
      </c>
      <c r="RNS44" s="225">
        <f>'2-ORÇAMENTO'!RNS44</f>
        <v>0</v>
      </c>
      <c r="RNT44" s="224">
        <f>'2-ORÇAMENTO'!RNV44</f>
        <v>0</v>
      </c>
      <c r="RNU44" s="225">
        <f>'2-ORÇAMENTO'!RNU44</f>
        <v>0</v>
      </c>
      <c r="RNV44" s="224">
        <f>'2-ORÇAMENTO'!RNX44</f>
        <v>0</v>
      </c>
      <c r="RNW44" s="225">
        <f>'2-ORÇAMENTO'!RNW44</f>
        <v>0</v>
      </c>
      <c r="RNX44" s="224">
        <f>'2-ORÇAMENTO'!RNZ44</f>
        <v>0</v>
      </c>
      <c r="RNY44" s="225">
        <f>'2-ORÇAMENTO'!RNY44</f>
        <v>0</v>
      </c>
      <c r="RNZ44" s="224">
        <f>'2-ORÇAMENTO'!ROB44</f>
        <v>0</v>
      </c>
      <c r="ROA44" s="225">
        <f>'2-ORÇAMENTO'!ROA44</f>
        <v>0</v>
      </c>
      <c r="ROB44" s="224">
        <f>'2-ORÇAMENTO'!ROD44</f>
        <v>0</v>
      </c>
      <c r="ROC44" s="225">
        <f>'2-ORÇAMENTO'!ROC44</f>
        <v>0</v>
      </c>
      <c r="ROD44" s="224">
        <f>'2-ORÇAMENTO'!ROF44</f>
        <v>0</v>
      </c>
      <c r="ROE44" s="225">
        <f>'2-ORÇAMENTO'!ROE44</f>
        <v>0</v>
      </c>
      <c r="ROF44" s="224">
        <f>'2-ORÇAMENTO'!ROH44</f>
        <v>0</v>
      </c>
      <c r="ROG44" s="225">
        <f>'2-ORÇAMENTO'!ROG44</f>
        <v>0</v>
      </c>
      <c r="ROH44" s="224">
        <f>'2-ORÇAMENTO'!ROJ44</f>
        <v>0</v>
      </c>
      <c r="ROI44" s="225">
        <f>'2-ORÇAMENTO'!ROI44</f>
        <v>0</v>
      </c>
      <c r="ROJ44" s="224">
        <f>'2-ORÇAMENTO'!ROL44</f>
        <v>0</v>
      </c>
      <c r="ROK44" s="225">
        <f>'2-ORÇAMENTO'!ROK44</f>
        <v>0</v>
      </c>
      <c r="ROL44" s="224">
        <f>'2-ORÇAMENTO'!RON44</f>
        <v>0</v>
      </c>
      <c r="ROM44" s="225">
        <f>'2-ORÇAMENTO'!ROM44</f>
        <v>0</v>
      </c>
      <c r="RON44" s="224">
        <f>'2-ORÇAMENTO'!ROP44</f>
        <v>0</v>
      </c>
      <c r="ROO44" s="225">
        <f>'2-ORÇAMENTO'!ROO44</f>
        <v>0</v>
      </c>
      <c r="ROP44" s="224">
        <f>'2-ORÇAMENTO'!ROR44</f>
        <v>0</v>
      </c>
      <c r="ROQ44" s="225">
        <f>'2-ORÇAMENTO'!ROQ44</f>
        <v>0</v>
      </c>
      <c r="ROR44" s="224">
        <f>'2-ORÇAMENTO'!ROT44</f>
        <v>0</v>
      </c>
      <c r="ROS44" s="225">
        <f>'2-ORÇAMENTO'!ROS44</f>
        <v>0</v>
      </c>
      <c r="ROT44" s="224">
        <f>'2-ORÇAMENTO'!ROV44</f>
        <v>0</v>
      </c>
      <c r="ROU44" s="225">
        <f>'2-ORÇAMENTO'!ROU44</f>
        <v>0</v>
      </c>
      <c r="ROV44" s="224">
        <f>'2-ORÇAMENTO'!ROX44</f>
        <v>0</v>
      </c>
      <c r="ROW44" s="225">
        <f>'2-ORÇAMENTO'!ROW44</f>
        <v>0</v>
      </c>
      <c r="ROX44" s="224">
        <f>'2-ORÇAMENTO'!ROZ44</f>
        <v>0</v>
      </c>
      <c r="ROY44" s="225">
        <f>'2-ORÇAMENTO'!ROY44</f>
        <v>0</v>
      </c>
      <c r="ROZ44" s="224">
        <f>'2-ORÇAMENTO'!RPB44</f>
        <v>0</v>
      </c>
      <c r="RPA44" s="225">
        <f>'2-ORÇAMENTO'!RPA44</f>
        <v>0</v>
      </c>
      <c r="RPB44" s="224">
        <f>'2-ORÇAMENTO'!RPD44</f>
        <v>0</v>
      </c>
      <c r="RPC44" s="225">
        <f>'2-ORÇAMENTO'!RPC44</f>
        <v>0</v>
      </c>
      <c r="RPD44" s="224">
        <f>'2-ORÇAMENTO'!RPF44</f>
        <v>0</v>
      </c>
      <c r="RPE44" s="225">
        <f>'2-ORÇAMENTO'!RPE44</f>
        <v>0</v>
      </c>
      <c r="RPF44" s="224">
        <f>'2-ORÇAMENTO'!RPH44</f>
        <v>0</v>
      </c>
      <c r="RPG44" s="225">
        <f>'2-ORÇAMENTO'!RPG44</f>
        <v>0</v>
      </c>
      <c r="RPH44" s="224">
        <f>'2-ORÇAMENTO'!RPJ44</f>
        <v>0</v>
      </c>
      <c r="RPI44" s="225">
        <f>'2-ORÇAMENTO'!RPI44</f>
        <v>0</v>
      </c>
      <c r="RPJ44" s="224">
        <f>'2-ORÇAMENTO'!RPL44</f>
        <v>0</v>
      </c>
      <c r="RPK44" s="225">
        <f>'2-ORÇAMENTO'!RPK44</f>
        <v>0</v>
      </c>
      <c r="RPL44" s="224">
        <f>'2-ORÇAMENTO'!RPN44</f>
        <v>0</v>
      </c>
      <c r="RPM44" s="225">
        <f>'2-ORÇAMENTO'!RPM44</f>
        <v>0</v>
      </c>
      <c r="RPN44" s="224">
        <f>'2-ORÇAMENTO'!RPP44</f>
        <v>0</v>
      </c>
      <c r="RPO44" s="225">
        <f>'2-ORÇAMENTO'!RPO44</f>
        <v>0</v>
      </c>
      <c r="RPP44" s="224">
        <f>'2-ORÇAMENTO'!RPR44</f>
        <v>0</v>
      </c>
      <c r="RPQ44" s="225">
        <f>'2-ORÇAMENTO'!RPQ44</f>
        <v>0</v>
      </c>
      <c r="RPR44" s="224">
        <f>'2-ORÇAMENTO'!RPT44</f>
        <v>0</v>
      </c>
      <c r="RPS44" s="225">
        <f>'2-ORÇAMENTO'!RPS44</f>
        <v>0</v>
      </c>
      <c r="RPT44" s="224">
        <f>'2-ORÇAMENTO'!RPV44</f>
        <v>0</v>
      </c>
      <c r="RPU44" s="225">
        <f>'2-ORÇAMENTO'!RPU44</f>
        <v>0</v>
      </c>
      <c r="RPV44" s="224">
        <f>'2-ORÇAMENTO'!RPX44</f>
        <v>0</v>
      </c>
      <c r="RPW44" s="225">
        <f>'2-ORÇAMENTO'!RPW44</f>
        <v>0</v>
      </c>
      <c r="RPX44" s="224">
        <f>'2-ORÇAMENTO'!RPZ44</f>
        <v>0</v>
      </c>
      <c r="RPY44" s="225">
        <f>'2-ORÇAMENTO'!RPY44</f>
        <v>0</v>
      </c>
      <c r="RPZ44" s="224">
        <f>'2-ORÇAMENTO'!RQB44</f>
        <v>0</v>
      </c>
      <c r="RQA44" s="225">
        <f>'2-ORÇAMENTO'!RQA44</f>
        <v>0</v>
      </c>
      <c r="RQB44" s="224">
        <f>'2-ORÇAMENTO'!RQD44</f>
        <v>0</v>
      </c>
      <c r="RQC44" s="225">
        <f>'2-ORÇAMENTO'!RQC44</f>
        <v>0</v>
      </c>
      <c r="RQD44" s="224">
        <f>'2-ORÇAMENTO'!RQF44</f>
        <v>0</v>
      </c>
      <c r="RQE44" s="225">
        <f>'2-ORÇAMENTO'!RQE44</f>
        <v>0</v>
      </c>
      <c r="RQF44" s="224">
        <f>'2-ORÇAMENTO'!RQH44</f>
        <v>0</v>
      </c>
      <c r="RQG44" s="225">
        <f>'2-ORÇAMENTO'!RQG44</f>
        <v>0</v>
      </c>
      <c r="RQH44" s="224">
        <f>'2-ORÇAMENTO'!RQJ44</f>
        <v>0</v>
      </c>
      <c r="RQI44" s="225">
        <f>'2-ORÇAMENTO'!RQI44</f>
        <v>0</v>
      </c>
      <c r="RQJ44" s="224">
        <f>'2-ORÇAMENTO'!RQL44</f>
        <v>0</v>
      </c>
      <c r="RQK44" s="225">
        <f>'2-ORÇAMENTO'!RQK44</f>
        <v>0</v>
      </c>
      <c r="RQL44" s="224">
        <f>'2-ORÇAMENTO'!RQN44</f>
        <v>0</v>
      </c>
      <c r="RQM44" s="225">
        <f>'2-ORÇAMENTO'!RQM44</f>
        <v>0</v>
      </c>
      <c r="RQN44" s="224">
        <f>'2-ORÇAMENTO'!RQP44</f>
        <v>0</v>
      </c>
      <c r="RQO44" s="225">
        <f>'2-ORÇAMENTO'!RQO44</f>
        <v>0</v>
      </c>
      <c r="RQP44" s="224">
        <f>'2-ORÇAMENTO'!RQR44</f>
        <v>0</v>
      </c>
      <c r="RQQ44" s="225">
        <f>'2-ORÇAMENTO'!RQQ44</f>
        <v>0</v>
      </c>
      <c r="RQR44" s="224">
        <f>'2-ORÇAMENTO'!RQT44</f>
        <v>0</v>
      </c>
      <c r="RQS44" s="225">
        <f>'2-ORÇAMENTO'!RQS44</f>
        <v>0</v>
      </c>
      <c r="RQT44" s="224">
        <f>'2-ORÇAMENTO'!RQV44</f>
        <v>0</v>
      </c>
      <c r="RQU44" s="225">
        <f>'2-ORÇAMENTO'!RQU44</f>
        <v>0</v>
      </c>
      <c r="RQV44" s="224">
        <f>'2-ORÇAMENTO'!RQX44</f>
        <v>0</v>
      </c>
      <c r="RQW44" s="225">
        <f>'2-ORÇAMENTO'!RQW44</f>
        <v>0</v>
      </c>
      <c r="RQX44" s="224">
        <f>'2-ORÇAMENTO'!RQZ44</f>
        <v>0</v>
      </c>
      <c r="RQY44" s="225">
        <f>'2-ORÇAMENTO'!RQY44</f>
        <v>0</v>
      </c>
      <c r="RQZ44" s="224">
        <f>'2-ORÇAMENTO'!RRB44</f>
        <v>0</v>
      </c>
      <c r="RRA44" s="225">
        <f>'2-ORÇAMENTO'!RRA44</f>
        <v>0</v>
      </c>
      <c r="RRB44" s="224">
        <f>'2-ORÇAMENTO'!RRD44</f>
        <v>0</v>
      </c>
      <c r="RRC44" s="225">
        <f>'2-ORÇAMENTO'!RRC44</f>
        <v>0</v>
      </c>
      <c r="RRD44" s="224">
        <f>'2-ORÇAMENTO'!RRF44</f>
        <v>0</v>
      </c>
      <c r="RRE44" s="225">
        <f>'2-ORÇAMENTO'!RRE44</f>
        <v>0</v>
      </c>
      <c r="RRF44" s="224">
        <f>'2-ORÇAMENTO'!RRH44</f>
        <v>0</v>
      </c>
      <c r="RRG44" s="225">
        <f>'2-ORÇAMENTO'!RRG44</f>
        <v>0</v>
      </c>
      <c r="RRH44" s="224">
        <f>'2-ORÇAMENTO'!RRJ44</f>
        <v>0</v>
      </c>
      <c r="RRI44" s="225">
        <f>'2-ORÇAMENTO'!RRI44</f>
        <v>0</v>
      </c>
      <c r="RRJ44" s="224">
        <f>'2-ORÇAMENTO'!RRL44</f>
        <v>0</v>
      </c>
      <c r="RRK44" s="225">
        <f>'2-ORÇAMENTO'!RRK44</f>
        <v>0</v>
      </c>
      <c r="RRL44" s="224">
        <f>'2-ORÇAMENTO'!RRN44</f>
        <v>0</v>
      </c>
      <c r="RRM44" s="225">
        <f>'2-ORÇAMENTO'!RRM44</f>
        <v>0</v>
      </c>
      <c r="RRN44" s="224">
        <f>'2-ORÇAMENTO'!RRP44</f>
        <v>0</v>
      </c>
      <c r="RRO44" s="225">
        <f>'2-ORÇAMENTO'!RRO44</f>
        <v>0</v>
      </c>
      <c r="RRP44" s="224">
        <f>'2-ORÇAMENTO'!RRR44</f>
        <v>0</v>
      </c>
      <c r="RRQ44" s="225">
        <f>'2-ORÇAMENTO'!RRQ44</f>
        <v>0</v>
      </c>
      <c r="RRR44" s="224">
        <f>'2-ORÇAMENTO'!RRT44</f>
        <v>0</v>
      </c>
      <c r="RRS44" s="225">
        <f>'2-ORÇAMENTO'!RRS44</f>
        <v>0</v>
      </c>
      <c r="RRT44" s="224">
        <f>'2-ORÇAMENTO'!RRV44</f>
        <v>0</v>
      </c>
      <c r="RRU44" s="225">
        <f>'2-ORÇAMENTO'!RRU44</f>
        <v>0</v>
      </c>
      <c r="RRV44" s="224">
        <f>'2-ORÇAMENTO'!RRX44</f>
        <v>0</v>
      </c>
      <c r="RRW44" s="225">
        <f>'2-ORÇAMENTO'!RRW44</f>
        <v>0</v>
      </c>
      <c r="RRX44" s="224">
        <f>'2-ORÇAMENTO'!RRZ44</f>
        <v>0</v>
      </c>
      <c r="RRY44" s="225">
        <f>'2-ORÇAMENTO'!RRY44</f>
        <v>0</v>
      </c>
      <c r="RRZ44" s="224">
        <f>'2-ORÇAMENTO'!RSB44</f>
        <v>0</v>
      </c>
      <c r="RSA44" s="225">
        <f>'2-ORÇAMENTO'!RSA44</f>
        <v>0</v>
      </c>
      <c r="RSB44" s="224">
        <f>'2-ORÇAMENTO'!RSD44</f>
        <v>0</v>
      </c>
      <c r="RSC44" s="225">
        <f>'2-ORÇAMENTO'!RSC44</f>
        <v>0</v>
      </c>
      <c r="RSD44" s="224">
        <f>'2-ORÇAMENTO'!RSF44</f>
        <v>0</v>
      </c>
      <c r="RSE44" s="225">
        <f>'2-ORÇAMENTO'!RSE44</f>
        <v>0</v>
      </c>
      <c r="RSF44" s="224">
        <f>'2-ORÇAMENTO'!RSH44</f>
        <v>0</v>
      </c>
      <c r="RSG44" s="225">
        <f>'2-ORÇAMENTO'!RSG44</f>
        <v>0</v>
      </c>
      <c r="RSH44" s="224">
        <f>'2-ORÇAMENTO'!RSJ44</f>
        <v>0</v>
      </c>
      <c r="RSI44" s="225">
        <f>'2-ORÇAMENTO'!RSI44</f>
        <v>0</v>
      </c>
      <c r="RSJ44" s="224">
        <f>'2-ORÇAMENTO'!RSL44</f>
        <v>0</v>
      </c>
      <c r="RSK44" s="225">
        <f>'2-ORÇAMENTO'!RSK44</f>
        <v>0</v>
      </c>
      <c r="RSL44" s="224">
        <f>'2-ORÇAMENTO'!RSN44</f>
        <v>0</v>
      </c>
      <c r="RSM44" s="225">
        <f>'2-ORÇAMENTO'!RSM44</f>
        <v>0</v>
      </c>
      <c r="RSN44" s="224">
        <f>'2-ORÇAMENTO'!RSP44</f>
        <v>0</v>
      </c>
      <c r="RSO44" s="225">
        <f>'2-ORÇAMENTO'!RSO44</f>
        <v>0</v>
      </c>
      <c r="RSP44" s="224">
        <f>'2-ORÇAMENTO'!RSR44</f>
        <v>0</v>
      </c>
      <c r="RSQ44" s="225">
        <f>'2-ORÇAMENTO'!RSQ44</f>
        <v>0</v>
      </c>
      <c r="RSR44" s="224">
        <f>'2-ORÇAMENTO'!RST44</f>
        <v>0</v>
      </c>
      <c r="RSS44" s="225">
        <f>'2-ORÇAMENTO'!RSS44</f>
        <v>0</v>
      </c>
      <c r="RST44" s="224">
        <f>'2-ORÇAMENTO'!RSV44</f>
        <v>0</v>
      </c>
      <c r="RSU44" s="225">
        <f>'2-ORÇAMENTO'!RSU44</f>
        <v>0</v>
      </c>
      <c r="RSV44" s="224">
        <f>'2-ORÇAMENTO'!RSX44</f>
        <v>0</v>
      </c>
      <c r="RSW44" s="225">
        <f>'2-ORÇAMENTO'!RSW44</f>
        <v>0</v>
      </c>
      <c r="RSX44" s="224">
        <f>'2-ORÇAMENTO'!RSZ44</f>
        <v>0</v>
      </c>
      <c r="RSY44" s="225">
        <f>'2-ORÇAMENTO'!RSY44</f>
        <v>0</v>
      </c>
      <c r="RSZ44" s="224">
        <f>'2-ORÇAMENTO'!RTB44</f>
        <v>0</v>
      </c>
      <c r="RTA44" s="225">
        <f>'2-ORÇAMENTO'!RTA44</f>
        <v>0</v>
      </c>
      <c r="RTB44" s="224">
        <f>'2-ORÇAMENTO'!RTD44</f>
        <v>0</v>
      </c>
      <c r="RTC44" s="225">
        <f>'2-ORÇAMENTO'!RTC44</f>
        <v>0</v>
      </c>
      <c r="RTD44" s="224">
        <f>'2-ORÇAMENTO'!RTF44</f>
        <v>0</v>
      </c>
      <c r="RTE44" s="225">
        <f>'2-ORÇAMENTO'!RTE44</f>
        <v>0</v>
      </c>
      <c r="RTF44" s="224">
        <f>'2-ORÇAMENTO'!RTH44</f>
        <v>0</v>
      </c>
      <c r="RTG44" s="225">
        <f>'2-ORÇAMENTO'!RTG44</f>
        <v>0</v>
      </c>
      <c r="RTH44" s="224">
        <f>'2-ORÇAMENTO'!RTJ44</f>
        <v>0</v>
      </c>
      <c r="RTI44" s="225">
        <f>'2-ORÇAMENTO'!RTI44</f>
        <v>0</v>
      </c>
      <c r="RTJ44" s="224">
        <f>'2-ORÇAMENTO'!RTL44</f>
        <v>0</v>
      </c>
      <c r="RTK44" s="225">
        <f>'2-ORÇAMENTO'!RTK44</f>
        <v>0</v>
      </c>
      <c r="RTL44" s="224">
        <f>'2-ORÇAMENTO'!RTN44</f>
        <v>0</v>
      </c>
      <c r="RTM44" s="225">
        <f>'2-ORÇAMENTO'!RTM44</f>
        <v>0</v>
      </c>
      <c r="RTN44" s="224">
        <f>'2-ORÇAMENTO'!RTP44</f>
        <v>0</v>
      </c>
      <c r="RTO44" s="225">
        <f>'2-ORÇAMENTO'!RTO44</f>
        <v>0</v>
      </c>
      <c r="RTP44" s="224">
        <f>'2-ORÇAMENTO'!RTR44</f>
        <v>0</v>
      </c>
      <c r="RTQ44" s="225">
        <f>'2-ORÇAMENTO'!RTQ44</f>
        <v>0</v>
      </c>
      <c r="RTR44" s="224">
        <f>'2-ORÇAMENTO'!RTT44</f>
        <v>0</v>
      </c>
      <c r="RTS44" s="225">
        <f>'2-ORÇAMENTO'!RTS44</f>
        <v>0</v>
      </c>
      <c r="RTT44" s="224">
        <f>'2-ORÇAMENTO'!RTV44</f>
        <v>0</v>
      </c>
      <c r="RTU44" s="225">
        <f>'2-ORÇAMENTO'!RTU44</f>
        <v>0</v>
      </c>
      <c r="RTV44" s="224">
        <f>'2-ORÇAMENTO'!RTX44</f>
        <v>0</v>
      </c>
      <c r="RTW44" s="225">
        <f>'2-ORÇAMENTO'!RTW44</f>
        <v>0</v>
      </c>
      <c r="RTX44" s="224">
        <f>'2-ORÇAMENTO'!RTZ44</f>
        <v>0</v>
      </c>
      <c r="RTY44" s="225">
        <f>'2-ORÇAMENTO'!RTY44</f>
        <v>0</v>
      </c>
      <c r="RTZ44" s="224">
        <f>'2-ORÇAMENTO'!RUB44</f>
        <v>0</v>
      </c>
      <c r="RUA44" s="225">
        <f>'2-ORÇAMENTO'!RUA44</f>
        <v>0</v>
      </c>
      <c r="RUB44" s="224">
        <f>'2-ORÇAMENTO'!RUD44</f>
        <v>0</v>
      </c>
      <c r="RUC44" s="225">
        <f>'2-ORÇAMENTO'!RUC44</f>
        <v>0</v>
      </c>
      <c r="RUD44" s="224">
        <f>'2-ORÇAMENTO'!RUF44</f>
        <v>0</v>
      </c>
      <c r="RUE44" s="225">
        <f>'2-ORÇAMENTO'!RUE44</f>
        <v>0</v>
      </c>
      <c r="RUF44" s="224">
        <f>'2-ORÇAMENTO'!RUH44</f>
        <v>0</v>
      </c>
      <c r="RUG44" s="225">
        <f>'2-ORÇAMENTO'!RUG44</f>
        <v>0</v>
      </c>
      <c r="RUH44" s="224">
        <f>'2-ORÇAMENTO'!RUJ44</f>
        <v>0</v>
      </c>
      <c r="RUI44" s="225">
        <f>'2-ORÇAMENTO'!RUI44</f>
        <v>0</v>
      </c>
      <c r="RUJ44" s="224">
        <f>'2-ORÇAMENTO'!RUL44</f>
        <v>0</v>
      </c>
      <c r="RUK44" s="225">
        <f>'2-ORÇAMENTO'!RUK44</f>
        <v>0</v>
      </c>
      <c r="RUL44" s="224">
        <f>'2-ORÇAMENTO'!RUN44</f>
        <v>0</v>
      </c>
      <c r="RUM44" s="225">
        <f>'2-ORÇAMENTO'!RUM44</f>
        <v>0</v>
      </c>
      <c r="RUN44" s="224">
        <f>'2-ORÇAMENTO'!RUP44</f>
        <v>0</v>
      </c>
      <c r="RUO44" s="225">
        <f>'2-ORÇAMENTO'!RUO44</f>
        <v>0</v>
      </c>
      <c r="RUP44" s="224">
        <f>'2-ORÇAMENTO'!RUR44</f>
        <v>0</v>
      </c>
      <c r="RUQ44" s="225">
        <f>'2-ORÇAMENTO'!RUQ44</f>
        <v>0</v>
      </c>
      <c r="RUR44" s="224">
        <f>'2-ORÇAMENTO'!RUT44</f>
        <v>0</v>
      </c>
      <c r="RUS44" s="225">
        <f>'2-ORÇAMENTO'!RUS44</f>
        <v>0</v>
      </c>
      <c r="RUT44" s="224">
        <f>'2-ORÇAMENTO'!RUV44</f>
        <v>0</v>
      </c>
      <c r="RUU44" s="225">
        <f>'2-ORÇAMENTO'!RUU44</f>
        <v>0</v>
      </c>
      <c r="RUV44" s="224">
        <f>'2-ORÇAMENTO'!RUX44</f>
        <v>0</v>
      </c>
      <c r="RUW44" s="225">
        <f>'2-ORÇAMENTO'!RUW44</f>
        <v>0</v>
      </c>
      <c r="RUX44" s="224">
        <f>'2-ORÇAMENTO'!RUZ44</f>
        <v>0</v>
      </c>
      <c r="RUY44" s="225">
        <f>'2-ORÇAMENTO'!RUY44</f>
        <v>0</v>
      </c>
      <c r="RUZ44" s="224">
        <f>'2-ORÇAMENTO'!RVB44</f>
        <v>0</v>
      </c>
      <c r="RVA44" s="225">
        <f>'2-ORÇAMENTO'!RVA44</f>
        <v>0</v>
      </c>
      <c r="RVB44" s="224">
        <f>'2-ORÇAMENTO'!RVD44</f>
        <v>0</v>
      </c>
      <c r="RVC44" s="225">
        <f>'2-ORÇAMENTO'!RVC44</f>
        <v>0</v>
      </c>
      <c r="RVD44" s="224">
        <f>'2-ORÇAMENTO'!RVF44</f>
        <v>0</v>
      </c>
      <c r="RVE44" s="225">
        <f>'2-ORÇAMENTO'!RVE44</f>
        <v>0</v>
      </c>
      <c r="RVF44" s="224">
        <f>'2-ORÇAMENTO'!RVH44</f>
        <v>0</v>
      </c>
      <c r="RVG44" s="225">
        <f>'2-ORÇAMENTO'!RVG44</f>
        <v>0</v>
      </c>
      <c r="RVH44" s="224">
        <f>'2-ORÇAMENTO'!RVJ44</f>
        <v>0</v>
      </c>
      <c r="RVI44" s="225">
        <f>'2-ORÇAMENTO'!RVI44</f>
        <v>0</v>
      </c>
      <c r="RVJ44" s="224">
        <f>'2-ORÇAMENTO'!RVL44</f>
        <v>0</v>
      </c>
      <c r="RVK44" s="225">
        <f>'2-ORÇAMENTO'!RVK44</f>
        <v>0</v>
      </c>
      <c r="RVL44" s="224">
        <f>'2-ORÇAMENTO'!RVN44</f>
        <v>0</v>
      </c>
      <c r="RVM44" s="225">
        <f>'2-ORÇAMENTO'!RVM44</f>
        <v>0</v>
      </c>
      <c r="RVN44" s="224">
        <f>'2-ORÇAMENTO'!RVP44</f>
        <v>0</v>
      </c>
      <c r="RVO44" s="225">
        <f>'2-ORÇAMENTO'!RVO44</f>
        <v>0</v>
      </c>
      <c r="RVP44" s="224">
        <f>'2-ORÇAMENTO'!RVR44</f>
        <v>0</v>
      </c>
      <c r="RVQ44" s="225">
        <f>'2-ORÇAMENTO'!RVQ44</f>
        <v>0</v>
      </c>
      <c r="RVR44" s="224">
        <f>'2-ORÇAMENTO'!RVT44</f>
        <v>0</v>
      </c>
      <c r="RVS44" s="225">
        <f>'2-ORÇAMENTO'!RVS44</f>
        <v>0</v>
      </c>
      <c r="RVT44" s="224">
        <f>'2-ORÇAMENTO'!RVV44</f>
        <v>0</v>
      </c>
      <c r="RVU44" s="225">
        <f>'2-ORÇAMENTO'!RVU44</f>
        <v>0</v>
      </c>
      <c r="RVV44" s="224">
        <f>'2-ORÇAMENTO'!RVX44</f>
        <v>0</v>
      </c>
      <c r="RVW44" s="225">
        <f>'2-ORÇAMENTO'!RVW44</f>
        <v>0</v>
      </c>
      <c r="RVX44" s="224">
        <f>'2-ORÇAMENTO'!RVZ44</f>
        <v>0</v>
      </c>
      <c r="RVY44" s="225">
        <f>'2-ORÇAMENTO'!RVY44</f>
        <v>0</v>
      </c>
      <c r="RVZ44" s="224">
        <f>'2-ORÇAMENTO'!RWB44</f>
        <v>0</v>
      </c>
      <c r="RWA44" s="225">
        <f>'2-ORÇAMENTO'!RWA44</f>
        <v>0</v>
      </c>
      <c r="RWB44" s="224">
        <f>'2-ORÇAMENTO'!RWD44</f>
        <v>0</v>
      </c>
      <c r="RWC44" s="225">
        <f>'2-ORÇAMENTO'!RWC44</f>
        <v>0</v>
      </c>
      <c r="RWD44" s="224">
        <f>'2-ORÇAMENTO'!RWF44</f>
        <v>0</v>
      </c>
      <c r="RWE44" s="225">
        <f>'2-ORÇAMENTO'!RWE44</f>
        <v>0</v>
      </c>
      <c r="RWF44" s="224">
        <f>'2-ORÇAMENTO'!RWH44</f>
        <v>0</v>
      </c>
      <c r="RWG44" s="225">
        <f>'2-ORÇAMENTO'!RWG44</f>
        <v>0</v>
      </c>
      <c r="RWH44" s="224">
        <f>'2-ORÇAMENTO'!RWJ44</f>
        <v>0</v>
      </c>
      <c r="RWI44" s="225">
        <f>'2-ORÇAMENTO'!RWI44</f>
        <v>0</v>
      </c>
      <c r="RWJ44" s="224">
        <f>'2-ORÇAMENTO'!RWL44</f>
        <v>0</v>
      </c>
      <c r="RWK44" s="225">
        <f>'2-ORÇAMENTO'!RWK44</f>
        <v>0</v>
      </c>
      <c r="RWL44" s="224">
        <f>'2-ORÇAMENTO'!RWN44</f>
        <v>0</v>
      </c>
      <c r="RWM44" s="225">
        <f>'2-ORÇAMENTO'!RWM44</f>
        <v>0</v>
      </c>
      <c r="RWN44" s="224">
        <f>'2-ORÇAMENTO'!RWP44</f>
        <v>0</v>
      </c>
      <c r="RWO44" s="225">
        <f>'2-ORÇAMENTO'!RWO44</f>
        <v>0</v>
      </c>
      <c r="RWP44" s="224">
        <f>'2-ORÇAMENTO'!RWR44</f>
        <v>0</v>
      </c>
      <c r="RWQ44" s="225">
        <f>'2-ORÇAMENTO'!RWQ44</f>
        <v>0</v>
      </c>
      <c r="RWR44" s="224">
        <f>'2-ORÇAMENTO'!RWT44</f>
        <v>0</v>
      </c>
      <c r="RWS44" s="225">
        <f>'2-ORÇAMENTO'!RWS44</f>
        <v>0</v>
      </c>
      <c r="RWT44" s="224">
        <f>'2-ORÇAMENTO'!RWV44</f>
        <v>0</v>
      </c>
      <c r="RWU44" s="225">
        <f>'2-ORÇAMENTO'!RWU44</f>
        <v>0</v>
      </c>
      <c r="RWV44" s="224">
        <f>'2-ORÇAMENTO'!RWX44</f>
        <v>0</v>
      </c>
      <c r="RWW44" s="225">
        <f>'2-ORÇAMENTO'!RWW44</f>
        <v>0</v>
      </c>
      <c r="RWX44" s="224">
        <f>'2-ORÇAMENTO'!RWZ44</f>
        <v>0</v>
      </c>
      <c r="RWY44" s="225">
        <f>'2-ORÇAMENTO'!RWY44</f>
        <v>0</v>
      </c>
      <c r="RWZ44" s="224">
        <f>'2-ORÇAMENTO'!RXB44</f>
        <v>0</v>
      </c>
      <c r="RXA44" s="225">
        <f>'2-ORÇAMENTO'!RXA44</f>
        <v>0</v>
      </c>
      <c r="RXB44" s="224">
        <f>'2-ORÇAMENTO'!RXD44</f>
        <v>0</v>
      </c>
      <c r="RXC44" s="225">
        <f>'2-ORÇAMENTO'!RXC44</f>
        <v>0</v>
      </c>
      <c r="RXD44" s="224">
        <f>'2-ORÇAMENTO'!RXF44</f>
        <v>0</v>
      </c>
      <c r="RXE44" s="225">
        <f>'2-ORÇAMENTO'!RXE44</f>
        <v>0</v>
      </c>
      <c r="RXF44" s="224">
        <f>'2-ORÇAMENTO'!RXH44</f>
        <v>0</v>
      </c>
      <c r="RXG44" s="225">
        <f>'2-ORÇAMENTO'!RXG44</f>
        <v>0</v>
      </c>
      <c r="RXH44" s="224">
        <f>'2-ORÇAMENTO'!RXJ44</f>
        <v>0</v>
      </c>
      <c r="RXI44" s="225">
        <f>'2-ORÇAMENTO'!RXI44</f>
        <v>0</v>
      </c>
      <c r="RXJ44" s="224">
        <f>'2-ORÇAMENTO'!RXL44</f>
        <v>0</v>
      </c>
      <c r="RXK44" s="225">
        <f>'2-ORÇAMENTO'!RXK44</f>
        <v>0</v>
      </c>
      <c r="RXL44" s="224">
        <f>'2-ORÇAMENTO'!RXN44</f>
        <v>0</v>
      </c>
      <c r="RXM44" s="225">
        <f>'2-ORÇAMENTO'!RXM44</f>
        <v>0</v>
      </c>
      <c r="RXN44" s="224">
        <f>'2-ORÇAMENTO'!RXP44</f>
        <v>0</v>
      </c>
      <c r="RXO44" s="225">
        <f>'2-ORÇAMENTO'!RXO44</f>
        <v>0</v>
      </c>
      <c r="RXP44" s="224">
        <f>'2-ORÇAMENTO'!RXR44</f>
        <v>0</v>
      </c>
      <c r="RXQ44" s="225">
        <f>'2-ORÇAMENTO'!RXQ44</f>
        <v>0</v>
      </c>
      <c r="RXR44" s="224">
        <f>'2-ORÇAMENTO'!RXT44</f>
        <v>0</v>
      </c>
      <c r="RXS44" s="225">
        <f>'2-ORÇAMENTO'!RXS44</f>
        <v>0</v>
      </c>
      <c r="RXT44" s="224">
        <f>'2-ORÇAMENTO'!RXV44</f>
        <v>0</v>
      </c>
      <c r="RXU44" s="225">
        <f>'2-ORÇAMENTO'!RXU44</f>
        <v>0</v>
      </c>
      <c r="RXV44" s="224">
        <f>'2-ORÇAMENTO'!RXX44</f>
        <v>0</v>
      </c>
      <c r="RXW44" s="225">
        <f>'2-ORÇAMENTO'!RXW44</f>
        <v>0</v>
      </c>
      <c r="RXX44" s="224">
        <f>'2-ORÇAMENTO'!RXZ44</f>
        <v>0</v>
      </c>
      <c r="RXY44" s="225">
        <f>'2-ORÇAMENTO'!RXY44</f>
        <v>0</v>
      </c>
      <c r="RXZ44" s="224">
        <f>'2-ORÇAMENTO'!RYB44</f>
        <v>0</v>
      </c>
      <c r="RYA44" s="225">
        <f>'2-ORÇAMENTO'!RYA44</f>
        <v>0</v>
      </c>
      <c r="RYB44" s="224">
        <f>'2-ORÇAMENTO'!RYD44</f>
        <v>0</v>
      </c>
      <c r="RYC44" s="225">
        <f>'2-ORÇAMENTO'!RYC44</f>
        <v>0</v>
      </c>
      <c r="RYD44" s="224">
        <f>'2-ORÇAMENTO'!RYF44</f>
        <v>0</v>
      </c>
      <c r="RYE44" s="225">
        <f>'2-ORÇAMENTO'!RYE44</f>
        <v>0</v>
      </c>
      <c r="RYF44" s="224">
        <f>'2-ORÇAMENTO'!RYH44</f>
        <v>0</v>
      </c>
      <c r="RYG44" s="225">
        <f>'2-ORÇAMENTO'!RYG44</f>
        <v>0</v>
      </c>
      <c r="RYH44" s="224">
        <f>'2-ORÇAMENTO'!RYJ44</f>
        <v>0</v>
      </c>
      <c r="RYI44" s="225">
        <f>'2-ORÇAMENTO'!RYI44</f>
        <v>0</v>
      </c>
      <c r="RYJ44" s="224">
        <f>'2-ORÇAMENTO'!RYL44</f>
        <v>0</v>
      </c>
      <c r="RYK44" s="225">
        <f>'2-ORÇAMENTO'!RYK44</f>
        <v>0</v>
      </c>
      <c r="RYL44" s="224">
        <f>'2-ORÇAMENTO'!RYN44</f>
        <v>0</v>
      </c>
      <c r="RYM44" s="225">
        <f>'2-ORÇAMENTO'!RYM44</f>
        <v>0</v>
      </c>
      <c r="RYN44" s="224">
        <f>'2-ORÇAMENTO'!RYP44</f>
        <v>0</v>
      </c>
      <c r="RYO44" s="225">
        <f>'2-ORÇAMENTO'!RYO44</f>
        <v>0</v>
      </c>
      <c r="RYP44" s="224">
        <f>'2-ORÇAMENTO'!RYR44</f>
        <v>0</v>
      </c>
      <c r="RYQ44" s="225">
        <f>'2-ORÇAMENTO'!RYQ44</f>
        <v>0</v>
      </c>
      <c r="RYR44" s="224">
        <f>'2-ORÇAMENTO'!RYT44</f>
        <v>0</v>
      </c>
      <c r="RYS44" s="225">
        <f>'2-ORÇAMENTO'!RYS44</f>
        <v>0</v>
      </c>
      <c r="RYT44" s="224">
        <f>'2-ORÇAMENTO'!RYV44</f>
        <v>0</v>
      </c>
      <c r="RYU44" s="225">
        <f>'2-ORÇAMENTO'!RYU44</f>
        <v>0</v>
      </c>
      <c r="RYV44" s="224">
        <f>'2-ORÇAMENTO'!RYX44</f>
        <v>0</v>
      </c>
      <c r="RYW44" s="225">
        <f>'2-ORÇAMENTO'!RYW44</f>
        <v>0</v>
      </c>
      <c r="RYX44" s="224">
        <f>'2-ORÇAMENTO'!RYZ44</f>
        <v>0</v>
      </c>
      <c r="RYY44" s="225">
        <f>'2-ORÇAMENTO'!RYY44</f>
        <v>0</v>
      </c>
      <c r="RYZ44" s="224">
        <f>'2-ORÇAMENTO'!RZB44</f>
        <v>0</v>
      </c>
      <c r="RZA44" s="225">
        <f>'2-ORÇAMENTO'!RZA44</f>
        <v>0</v>
      </c>
      <c r="RZB44" s="224">
        <f>'2-ORÇAMENTO'!RZD44</f>
        <v>0</v>
      </c>
      <c r="RZC44" s="225">
        <f>'2-ORÇAMENTO'!RZC44</f>
        <v>0</v>
      </c>
      <c r="RZD44" s="224">
        <f>'2-ORÇAMENTO'!RZF44</f>
        <v>0</v>
      </c>
      <c r="RZE44" s="225">
        <f>'2-ORÇAMENTO'!RZE44</f>
        <v>0</v>
      </c>
      <c r="RZF44" s="224">
        <f>'2-ORÇAMENTO'!RZH44</f>
        <v>0</v>
      </c>
      <c r="RZG44" s="225">
        <f>'2-ORÇAMENTO'!RZG44</f>
        <v>0</v>
      </c>
      <c r="RZH44" s="224">
        <f>'2-ORÇAMENTO'!RZJ44</f>
        <v>0</v>
      </c>
      <c r="RZI44" s="225">
        <f>'2-ORÇAMENTO'!RZI44</f>
        <v>0</v>
      </c>
      <c r="RZJ44" s="224">
        <f>'2-ORÇAMENTO'!RZL44</f>
        <v>0</v>
      </c>
      <c r="RZK44" s="225">
        <f>'2-ORÇAMENTO'!RZK44</f>
        <v>0</v>
      </c>
      <c r="RZL44" s="224">
        <f>'2-ORÇAMENTO'!RZN44</f>
        <v>0</v>
      </c>
      <c r="RZM44" s="225">
        <f>'2-ORÇAMENTO'!RZM44</f>
        <v>0</v>
      </c>
      <c r="RZN44" s="224">
        <f>'2-ORÇAMENTO'!RZP44</f>
        <v>0</v>
      </c>
      <c r="RZO44" s="225">
        <f>'2-ORÇAMENTO'!RZO44</f>
        <v>0</v>
      </c>
      <c r="RZP44" s="224">
        <f>'2-ORÇAMENTO'!RZR44</f>
        <v>0</v>
      </c>
      <c r="RZQ44" s="225">
        <f>'2-ORÇAMENTO'!RZQ44</f>
        <v>0</v>
      </c>
      <c r="RZR44" s="224">
        <f>'2-ORÇAMENTO'!RZT44</f>
        <v>0</v>
      </c>
      <c r="RZS44" s="225">
        <f>'2-ORÇAMENTO'!RZS44</f>
        <v>0</v>
      </c>
      <c r="RZT44" s="224">
        <f>'2-ORÇAMENTO'!RZV44</f>
        <v>0</v>
      </c>
      <c r="RZU44" s="225">
        <f>'2-ORÇAMENTO'!RZU44</f>
        <v>0</v>
      </c>
      <c r="RZV44" s="224">
        <f>'2-ORÇAMENTO'!RZX44</f>
        <v>0</v>
      </c>
      <c r="RZW44" s="225">
        <f>'2-ORÇAMENTO'!RZW44</f>
        <v>0</v>
      </c>
      <c r="RZX44" s="224">
        <f>'2-ORÇAMENTO'!RZZ44</f>
        <v>0</v>
      </c>
      <c r="RZY44" s="225">
        <f>'2-ORÇAMENTO'!RZY44</f>
        <v>0</v>
      </c>
      <c r="RZZ44" s="224">
        <f>'2-ORÇAMENTO'!SAB44</f>
        <v>0</v>
      </c>
      <c r="SAA44" s="225">
        <f>'2-ORÇAMENTO'!SAA44</f>
        <v>0</v>
      </c>
      <c r="SAB44" s="224">
        <f>'2-ORÇAMENTO'!SAD44</f>
        <v>0</v>
      </c>
      <c r="SAC44" s="225">
        <f>'2-ORÇAMENTO'!SAC44</f>
        <v>0</v>
      </c>
      <c r="SAD44" s="224">
        <f>'2-ORÇAMENTO'!SAF44</f>
        <v>0</v>
      </c>
      <c r="SAE44" s="225">
        <f>'2-ORÇAMENTO'!SAE44</f>
        <v>0</v>
      </c>
      <c r="SAF44" s="224">
        <f>'2-ORÇAMENTO'!SAH44</f>
        <v>0</v>
      </c>
      <c r="SAG44" s="225">
        <f>'2-ORÇAMENTO'!SAG44</f>
        <v>0</v>
      </c>
      <c r="SAH44" s="224">
        <f>'2-ORÇAMENTO'!SAJ44</f>
        <v>0</v>
      </c>
      <c r="SAI44" s="225">
        <f>'2-ORÇAMENTO'!SAI44</f>
        <v>0</v>
      </c>
      <c r="SAJ44" s="224">
        <f>'2-ORÇAMENTO'!SAL44</f>
        <v>0</v>
      </c>
      <c r="SAK44" s="225">
        <f>'2-ORÇAMENTO'!SAK44</f>
        <v>0</v>
      </c>
      <c r="SAL44" s="224">
        <f>'2-ORÇAMENTO'!SAN44</f>
        <v>0</v>
      </c>
      <c r="SAM44" s="225">
        <f>'2-ORÇAMENTO'!SAM44</f>
        <v>0</v>
      </c>
      <c r="SAN44" s="224">
        <f>'2-ORÇAMENTO'!SAP44</f>
        <v>0</v>
      </c>
      <c r="SAO44" s="225">
        <f>'2-ORÇAMENTO'!SAO44</f>
        <v>0</v>
      </c>
      <c r="SAP44" s="224">
        <f>'2-ORÇAMENTO'!SAR44</f>
        <v>0</v>
      </c>
      <c r="SAQ44" s="225">
        <f>'2-ORÇAMENTO'!SAQ44</f>
        <v>0</v>
      </c>
      <c r="SAR44" s="224">
        <f>'2-ORÇAMENTO'!SAT44</f>
        <v>0</v>
      </c>
      <c r="SAS44" s="225">
        <f>'2-ORÇAMENTO'!SAS44</f>
        <v>0</v>
      </c>
      <c r="SAT44" s="224">
        <f>'2-ORÇAMENTO'!SAV44</f>
        <v>0</v>
      </c>
      <c r="SAU44" s="225">
        <f>'2-ORÇAMENTO'!SAU44</f>
        <v>0</v>
      </c>
      <c r="SAV44" s="224">
        <f>'2-ORÇAMENTO'!SAX44</f>
        <v>0</v>
      </c>
      <c r="SAW44" s="225">
        <f>'2-ORÇAMENTO'!SAW44</f>
        <v>0</v>
      </c>
      <c r="SAX44" s="224">
        <f>'2-ORÇAMENTO'!SAZ44</f>
        <v>0</v>
      </c>
      <c r="SAY44" s="225">
        <f>'2-ORÇAMENTO'!SAY44</f>
        <v>0</v>
      </c>
      <c r="SAZ44" s="224">
        <f>'2-ORÇAMENTO'!SBB44</f>
        <v>0</v>
      </c>
      <c r="SBA44" s="225">
        <f>'2-ORÇAMENTO'!SBA44</f>
        <v>0</v>
      </c>
      <c r="SBB44" s="224">
        <f>'2-ORÇAMENTO'!SBD44</f>
        <v>0</v>
      </c>
      <c r="SBC44" s="225">
        <f>'2-ORÇAMENTO'!SBC44</f>
        <v>0</v>
      </c>
      <c r="SBD44" s="224">
        <f>'2-ORÇAMENTO'!SBF44</f>
        <v>0</v>
      </c>
      <c r="SBE44" s="225">
        <f>'2-ORÇAMENTO'!SBE44</f>
        <v>0</v>
      </c>
      <c r="SBF44" s="224">
        <f>'2-ORÇAMENTO'!SBH44</f>
        <v>0</v>
      </c>
      <c r="SBG44" s="225">
        <f>'2-ORÇAMENTO'!SBG44</f>
        <v>0</v>
      </c>
      <c r="SBH44" s="224">
        <f>'2-ORÇAMENTO'!SBJ44</f>
        <v>0</v>
      </c>
      <c r="SBI44" s="225">
        <f>'2-ORÇAMENTO'!SBI44</f>
        <v>0</v>
      </c>
      <c r="SBJ44" s="224">
        <f>'2-ORÇAMENTO'!SBL44</f>
        <v>0</v>
      </c>
      <c r="SBK44" s="225">
        <f>'2-ORÇAMENTO'!SBK44</f>
        <v>0</v>
      </c>
      <c r="SBL44" s="224">
        <f>'2-ORÇAMENTO'!SBN44</f>
        <v>0</v>
      </c>
      <c r="SBM44" s="225">
        <f>'2-ORÇAMENTO'!SBM44</f>
        <v>0</v>
      </c>
      <c r="SBN44" s="224">
        <f>'2-ORÇAMENTO'!SBP44</f>
        <v>0</v>
      </c>
      <c r="SBO44" s="225">
        <f>'2-ORÇAMENTO'!SBO44</f>
        <v>0</v>
      </c>
      <c r="SBP44" s="224">
        <f>'2-ORÇAMENTO'!SBR44</f>
        <v>0</v>
      </c>
      <c r="SBQ44" s="225">
        <f>'2-ORÇAMENTO'!SBQ44</f>
        <v>0</v>
      </c>
      <c r="SBR44" s="224">
        <f>'2-ORÇAMENTO'!SBT44</f>
        <v>0</v>
      </c>
      <c r="SBS44" s="225">
        <f>'2-ORÇAMENTO'!SBS44</f>
        <v>0</v>
      </c>
      <c r="SBT44" s="224">
        <f>'2-ORÇAMENTO'!SBV44</f>
        <v>0</v>
      </c>
      <c r="SBU44" s="225">
        <f>'2-ORÇAMENTO'!SBU44</f>
        <v>0</v>
      </c>
      <c r="SBV44" s="224">
        <f>'2-ORÇAMENTO'!SBX44</f>
        <v>0</v>
      </c>
      <c r="SBW44" s="225">
        <f>'2-ORÇAMENTO'!SBW44</f>
        <v>0</v>
      </c>
      <c r="SBX44" s="224">
        <f>'2-ORÇAMENTO'!SBZ44</f>
        <v>0</v>
      </c>
      <c r="SBY44" s="225">
        <f>'2-ORÇAMENTO'!SBY44</f>
        <v>0</v>
      </c>
      <c r="SBZ44" s="224">
        <f>'2-ORÇAMENTO'!SCB44</f>
        <v>0</v>
      </c>
      <c r="SCA44" s="225">
        <f>'2-ORÇAMENTO'!SCA44</f>
        <v>0</v>
      </c>
      <c r="SCB44" s="224">
        <f>'2-ORÇAMENTO'!SCD44</f>
        <v>0</v>
      </c>
      <c r="SCC44" s="225">
        <f>'2-ORÇAMENTO'!SCC44</f>
        <v>0</v>
      </c>
      <c r="SCD44" s="224">
        <f>'2-ORÇAMENTO'!SCF44</f>
        <v>0</v>
      </c>
      <c r="SCE44" s="225">
        <f>'2-ORÇAMENTO'!SCE44</f>
        <v>0</v>
      </c>
      <c r="SCF44" s="224">
        <f>'2-ORÇAMENTO'!SCH44</f>
        <v>0</v>
      </c>
      <c r="SCG44" s="225">
        <f>'2-ORÇAMENTO'!SCG44</f>
        <v>0</v>
      </c>
      <c r="SCH44" s="224">
        <f>'2-ORÇAMENTO'!SCJ44</f>
        <v>0</v>
      </c>
      <c r="SCI44" s="225">
        <f>'2-ORÇAMENTO'!SCI44</f>
        <v>0</v>
      </c>
      <c r="SCJ44" s="224">
        <f>'2-ORÇAMENTO'!SCL44</f>
        <v>0</v>
      </c>
      <c r="SCK44" s="225">
        <f>'2-ORÇAMENTO'!SCK44</f>
        <v>0</v>
      </c>
      <c r="SCL44" s="224">
        <f>'2-ORÇAMENTO'!SCN44</f>
        <v>0</v>
      </c>
      <c r="SCM44" s="225">
        <f>'2-ORÇAMENTO'!SCM44</f>
        <v>0</v>
      </c>
      <c r="SCN44" s="224">
        <f>'2-ORÇAMENTO'!SCP44</f>
        <v>0</v>
      </c>
      <c r="SCO44" s="225">
        <f>'2-ORÇAMENTO'!SCO44</f>
        <v>0</v>
      </c>
      <c r="SCP44" s="224">
        <f>'2-ORÇAMENTO'!SCR44</f>
        <v>0</v>
      </c>
      <c r="SCQ44" s="225">
        <f>'2-ORÇAMENTO'!SCQ44</f>
        <v>0</v>
      </c>
      <c r="SCR44" s="224">
        <f>'2-ORÇAMENTO'!SCT44</f>
        <v>0</v>
      </c>
      <c r="SCS44" s="225">
        <f>'2-ORÇAMENTO'!SCS44</f>
        <v>0</v>
      </c>
      <c r="SCT44" s="224">
        <f>'2-ORÇAMENTO'!SCV44</f>
        <v>0</v>
      </c>
      <c r="SCU44" s="225">
        <f>'2-ORÇAMENTO'!SCU44</f>
        <v>0</v>
      </c>
      <c r="SCV44" s="224">
        <f>'2-ORÇAMENTO'!SCX44</f>
        <v>0</v>
      </c>
      <c r="SCW44" s="225">
        <f>'2-ORÇAMENTO'!SCW44</f>
        <v>0</v>
      </c>
      <c r="SCX44" s="224">
        <f>'2-ORÇAMENTO'!SCZ44</f>
        <v>0</v>
      </c>
      <c r="SCY44" s="225">
        <f>'2-ORÇAMENTO'!SCY44</f>
        <v>0</v>
      </c>
      <c r="SCZ44" s="224">
        <f>'2-ORÇAMENTO'!SDB44</f>
        <v>0</v>
      </c>
      <c r="SDA44" s="225">
        <f>'2-ORÇAMENTO'!SDA44</f>
        <v>0</v>
      </c>
      <c r="SDB44" s="224">
        <f>'2-ORÇAMENTO'!SDD44</f>
        <v>0</v>
      </c>
      <c r="SDC44" s="225">
        <f>'2-ORÇAMENTO'!SDC44</f>
        <v>0</v>
      </c>
      <c r="SDD44" s="224">
        <f>'2-ORÇAMENTO'!SDF44</f>
        <v>0</v>
      </c>
      <c r="SDE44" s="225">
        <f>'2-ORÇAMENTO'!SDE44</f>
        <v>0</v>
      </c>
      <c r="SDF44" s="224">
        <f>'2-ORÇAMENTO'!SDH44</f>
        <v>0</v>
      </c>
      <c r="SDG44" s="225">
        <f>'2-ORÇAMENTO'!SDG44</f>
        <v>0</v>
      </c>
      <c r="SDH44" s="224">
        <f>'2-ORÇAMENTO'!SDJ44</f>
        <v>0</v>
      </c>
      <c r="SDI44" s="225">
        <f>'2-ORÇAMENTO'!SDI44</f>
        <v>0</v>
      </c>
      <c r="SDJ44" s="224">
        <f>'2-ORÇAMENTO'!SDL44</f>
        <v>0</v>
      </c>
      <c r="SDK44" s="225">
        <f>'2-ORÇAMENTO'!SDK44</f>
        <v>0</v>
      </c>
      <c r="SDL44" s="224">
        <f>'2-ORÇAMENTO'!SDN44</f>
        <v>0</v>
      </c>
      <c r="SDM44" s="225">
        <f>'2-ORÇAMENTO'!SDM44</f>
        <v>0</v>
      </c>
      <c r="SDN44" s="224">
        <f>'2-ORÇAMENTO'!SDP44</f>
        <v>0</v>
      </c>
      <c r="SDO44" s="225">
        <f>'2-ORÇAMENTO'!SDO44</f>
        <v>0</v>
      </c>
      <c r="SDP44" s="224">
        <f>'2-ORÇAMENTO'!SDR44</f>
        <v>0</v>
      </c>
      <c r="SDQ44" s="225">
        <f>'2-ORÇAMENTO'!SDQ44</f>
        <v>0</v>
      </c>
      <c r="SDR44" s="224">
        <f>'2-ORÇAMENTO'!SDT44</f>
        <v>0</v>
      </c>
      <c r="SDS44" s="225">
        <f>'2-ORÇAMENTO'!SDS44</f>
        <v>0</v>
      </c>
      <c r="SDT44" s="224">
        <f>'2-ORÇAMENTO'!SDV44</f>
        <v>0</v>
      </c>
      <c r="SDU44" s="225">
        <f>'2-ORÇAMENTO'!SDU44</f>
        <v>0</v>
      </c>
      <c r="SDV44" s="224">
        <f>'2-ORÇAMENTO'!SDX44</f>
        <v>0</v>
      </c>
      <c r="SDW44" s="225">
        <f>'2-ORÇAMENTO'!SDW44</f>
        <v>0</v>
      </c>
      <c r="SDX44" s="224">
        <f>'2-ORÇAMENTO'!SDZ44</f>
        <v>0</v>
      </c>
      <c r="SDY44" s="225">
        <f>'2-ORÇAMENTO'!SDY44</f>
        <v>0</v>
      </c>
      <c r="SDZ44" s="224">
        <f>'2-ORÇAMENTO'!SEB44</f>
        <v>0</v>
      </c>
      <c r="SEA44" s="225">
        <f>'2-ORÇAMENTO'!SEA44</f>
        <v>0</v>
      </c>
      <c r="SEB44" s="224">
        <f>'2-ORÇAMENTO'!SED44</f>
        <v>0</v>
      </c>
      <c r="SEC44" s="225">
        <f>'2-ORÇAMENTO'!SEC44</f>
        <v>0</v>
      </c>
      <c r="SED44" s="224">
        <f>'2-ORÇAMENTO'!SEF44</f>
        <v>0</v>
      </c>
      <c r="SEE44" s="225">
        <f>'2-ORÇAMENTO'!SEE44</f>
        <v>0</v>
      </c>
      <c r="SEF44" s="224">
        <f>'2-ORÇAMENTO'!SEH44</f>
        <v>0</v>
      </c>
      <c r="SEG44" s="225">
        <f>'2-ORÇAMENTO'!SEG44</f>
        <v>0</v>
      </c>
      <c r="SEH44" s="224">
        <f>'2-ORÇAMENTO'!SEJ44</f>
        <v>0</v>
      </c>
      <c r="SEI44" s="225">
        <f>'2-ORÇAMENTO'!SEI44</f>
        <v>0</v>
      </c>
      <c r="SEJ44" s="224">
        <f>'2-ORÇAMENTO'!SEL44</f>
        <v>0</v>
      </c>
      <c r="SEK44" s="225">
        <f>'2-ORÇAMENTO'!SEK44</f>
        <v>0</v>
      </c>
      <c r="SEL44" s="224">
        <f>'2-ORÇAMENTO'!SEN44</f>
        <v>0</v>
      </c>
      <c r="SEM44" s="225">
        <f>'2-ORÇAMENTO'!SEM44</f>
        <v>0</v>
      </c>
      <c r="SEN44" s="224">
        <f>'2-ORÇAMENTO'!SEP44</f>
        <v>0</v>
      </c>
      <c r="SEO44" s="225">
        <f>'2-ORÇAMENTO'!SEO44</f>
        <v>0</v>
      </c>
      <c r="SEP44" s="224">
        <f>'2-ORÇAMENTO'!SER44</f>
        <v>0</v>
      </c>
      <c r="SEQ44" s="225">
        <f>'2-ORÇAMENTO'!SEQ44</f>
        <v>0</v>
      </c>
      <c r="SER44" s="224">
        <f>'2-ORÇAMENTO'!SET44</f>
        <v>0</v>
      </c>
      <c r="SES44" s="225">
        <f>'2-ORÇAMENTO'!SES44</f>
        <v>0</v>
      </c>
      <c r="SET44" s="224">
        <f>'2-ORÇAMENTO'!SEV44</f>
        <v>0</v>
      </c>
      <c r="SEU44" s="225">
        <f>'2-ORÇAMENTO'!SEU44</f>
        <v>0</v>
      </c>
      <c r="SEV44" s="224">
        <f>'2-ORÇAMENTO'!SEX44</f>
        <v>0</v>
      </c>
      <c r="SEW44" s="225">
        <f>'2-ORÇAMENTO'!SEW44</f>
        <v>0</v>
      </c>
      <c r="SEX44" s="224">
        <f>'2-ORÇAMENTO'!SEZ44</f>
        <v>0</v>
      </c>
      <c r="SEY44" s="225">
        <f>'2-ORÇAMENTO'!SEY44</f>
        <v>0</v>
      </c>
      <c r="SEZ44" s="224">
        <f>'2-ORÇAMENTO'!SFB44</f>
        <v>0</v>
      </c>
      <c r="SFA44" s="225">
        <f>'2-ORÇAMENTO'!SFA44</f>
        <v>0</v>
      </c>
      <c r="SFB44" s="224">
        <f>'2-ORÇAMENTO'!SFD44</f>
        <v>0</v>
      </c>
      <c r="SFC44" s="225">
        <f>'2-ORÇAMENTO'!SFC44</f>
        <v>0</v>
      </c>
      <c r="SFD44" s="224">
        <f>'2-ORÇAMENTO'!SFF44</f>
        <v>0</v>
      </c>
      <c r="SFE44" s="225">
        <f>'2-ORÇAMENTO'!SFE44</f>
        <v>0</v>
      </c>
      <c r="SFF44" s="224">
        <f>'2-ORÇAMENTO'!SFH44</f>
        <v>0</v>
      </c>
      <c r="SFG44" s="225">
        <f>'2-ORÇAMENTO'!SFG44</f>
        <v>0</v>
      </c>
      <c r="SFH44" s="224">
        <f>'2-ORÇAMENTO'!SFJ44</f>
        <v>0</v>
      </c>
      <c r="SFI44" s="225">
        <f>'2-ORÇAMENTO'!SFI44</f>
        <v>0</v>
      </c>
      <c r="SFJ44" s="224">
        <f>'2-ORÇAMENTO'!SFL44</f>
        <v>0</v>
      </c>
      <c r="SFK44" s="225">
        <f>'2-ORÇAMENTO'!SFK44</f>
        <v>0</v>
      </c>
      <c r="SFL44" s="224">
        <f>'2-ORÇAMENTO'!SFN44</f>
        <v>0</v>
      </c>
      <c r="SFM44" s="225">
        <f>'2-ORÇAMENTO'!SFM44</f>
        <v>0</v>
      </c>
      <c r="SFN44" s="224">
        <f>'2-ORÇAMENTO'!SFP44</f>
        <v>0</v>
      </c>
      <c r="SFO44" s="225">
        <f>'2-ORÇAMENTO'!SFO44</f>
        <v>0</v>
      </c>
      <c r="SFP44" s="224">
        <f>'2-ORÇAMENTO'!SFR44</f>
        <v>0</v>
      </c>
      <c r="SFQ44" s="225">
        <f>'2-ORÇAMENTO'!SFQ44</f>
        <v>0</v>
      </c>
      <c r="SFR44" s="224">
        <f>'2-ORÇAMENTO'!SFT44</f>
        <v>0</v>
      </c>
      <c r="SFS44" s="225">
        <f>'2-ORÇAMENTO'!SFS44</f>
        <v>0</v>
      </c>
      <c r="SFT44" s="224">
        <f>'2-ORÇAMENTO'!SFV44</f>
        <v>0</v>
      </c>
      <c r="SFU44" s="225">
        <f>'2-ORÇAMENTO'!SFU44</f>
        <v>0</v>
      </c>
      <c r="SFV44" s="224">
        <f>'2-ORÇAMENTO'!SFX44</f>
        <v>0</v>
      </c>
      <c r="SFW44" s="225">
        <f>'2-ORÇAMENTO'!SFW44</f>
        <v>0</v>
      </c>
      <c r="SFX44" s="224">
        <f>'2-ORÇAMENTO'!SFZ44</f>
        <v>0</v>
      </c>
      <c r="SFY44" s="225">
        <f>'2-ORÇAMENTO'!SFY44</f>
        <v>0</v>
      </c>
      <c r="SFZ44" s="224">
        <f>'2-ORÇAMENTO'!SGB44</f>
        <v>0</v>
      </c>
      <c r="SGA44" s="225">
        <f>'2-ORÇAMENTO'!SGA44</f>
        <v>0</v>
      </c>
      <c r="SGB44" s="224">
        <f>'2-ORÇAMENTO'!SGD44</f>
        <v>0</v>
      </c>
      <c r="SGC44" s="225">
        <f>'2-ORÇAMENTO'!SGC44</f>
        <v>0</v>
      </c>
      <c r="SGD44" s="224">
        <f>'2-ORÇAMENTO'!SGF44</f>
        <v>0</v>
      </c>
      <c r="SGE44" s="225">
        <f>'2-ORÇAMENTO'!SGE44</f>
        <v>0</v>
      </c>
      <c r="SGF44" s="224">
        <f>'2-ORÇAMENTO'!SGH44</f>
        <v>0</v>
      </c>
      <c r="SGG44" s="225">
        <f>'2-ORÇAMENTO'!SGG44</f>
        <v>0</v>
      </c>
      <c r="SGH44" s="224">
        <f>'2-ORÇAMENTO'!SGJ44</f>
        <v>0</v>
      </c>
      <c r="SGI44" s="225">
        <f>'2-ORÇAMENTO'!SGI44</f>
        <v>0</v>
      </c>
      <c r="SGJ44" s="224">
        <f>'2-ORÇAMENTO'!SGL44</f>
        <v>0</v>
      </c>
      <c r="SGK44" s="225">
        <f>'2-ORÇAMENTO'!SGK44</f>
        <v>0</v>
      </c>
      <c r="SGL44" s="224">
        <f>'2-ORÇAMENTO'!SGN44</f>
        <v>0</v>
      </c>
      <c r="SGM44" s="225">
        <f>'2-ORÇAMENTO'!SGM44</f>
        <v>0</v>
      </c>
      <c r="SGN44" s="224">
        <f>'2-ORÇAMENTO'!SGP44</f>
        <v>0</v>
      </c>
      <c r="SGO44" s="225">
        <f>'2-ORÇAMENTO'!SGO44</f>
        <v>0</v>
      </c>
      <c r="SGP44" s="224">
        <f>'2-ORÇAMENTO'!SGR44</f>
        <v>0</v>
      </c>
      <c r="SGQ44" s="225">
        <f>'2-ORÇAMENTO'!SGQ44</f>
        <v>0</v>
      </c>
      <c r="SGR44" s="224">
        <f>'2-ORÇAMENTO'!SGT44</f>
        <v>0</v>
      </c>
      <c r="SGS44" s="225">
        <f>'2-ORÇAMENTO'!SGS44</f>
        <v>0</v>
      </c>
      <c r="SGT44" s="224">
        <f>'2-ORÇAMENTO'!SGV44</f>
        <v>0</v>
      </c>
      <c r="SGU44" s="225">
        <f>'2-ORÇAMENTO'!SGU44</f>
        <v>0</v>
      </c>
      <c r="SGV44" s="224">
        <f>'2-ORÇAMENTO'!SGX44</f>
        <v>0</v>
      </c>
      <c r="SGW44" s="225">
        <f>'2-ORÇAMENTO'!SGW44</f>
        <v>0</v>
      </c>
      <c r="SGX44" s="224">
        <f>'2-ORÇAMENTO'!SGZ44</f>
        <v>0</v>
      </c>
      <c r="SGY44" s="225">
        <f>'2-ORÇAMENTO'!SGY44</f>
        <v>0</v>
      </c>
      <c r="SGZ44" s="224">
        <f>'2-ORÇAMENTO'!SHB44</f>
        <v>0</v>
      </c>
      <c r="SHA44" s="225">
        <f>'2-ORÇAMENTO'!SHA44</f>
        <v>0</v>
      </c>
      <c r="SHB44" s="224">
        <f>'2-ORÇAMENTO'!SHD44</f>
        <v>0</v>
      </c>
      <c r="SHC44" s="225">
        <f>'2-ORÇAMENTO'!SHC44</f>
        <v>0</v>
      </c>
      <c r="SHD44" s="224">
        <f>'2-ORÇAMENTO'!SHF44</f>
        <v>0</v>
      </c>
      <c r="SHE44" s="225">
        <f>'2-ORÇAMENTO'!SHE44</f>
        <v>0</v>
      </c>
      <c r="SHF44" s="224">
        <f>'2-ORÇAMENTO'!SHH44</f>
        <v>0</v>
      </c>
      <c r="SHG44" s="225">
        <f>'2-ORÇAMENTO'!SHG44</f>
        <v>0</v>
      </c>
      <c r="SHH44" s="224">
        <f>'2-ORÇAMENTO'!SHJ44</f>
        <v>0</v>
      </c>
      <c r="SHI44" s="225">
        <f>'2-ORÇAMENTO'!SHI44</f>
        <v>0</v>
      </c>
      <c r="SHJ44" s="224">
        <f>'2-ORÇAMENTO'!SHL44</f>
        <v>0</v>
      </c>
      <c r="SHK44" s="225">
        <f>'2-ORÇAMENTO'!SHK44</f>
        <v>0</v>
      </c>
      <c r="SHL44" s="224">
        <f>'2-ORÇAMENTO'!SHN44</f>
        <v>0</v>
      </c>
      <c r="SHM44" s="225">
        <f>'2-ORÇAMENTO'!SHM44</f>
        <v>0</v>
      </c>
      <c r="SHN44" s="224">
        <f>'2-ORÇAMENTO'!SHP44</f>
        <v>0</v>
      </c>
      <c r="SHO44" s="225">
        <f>'2-ORÇAMENTO'!SHO44</f>
        <v>0</v>
      </c>
      <c r="SHP44" s="224">
        <f>'2-ORÇAMENTO'!SHR44</f>
        <v>0</v>
      </c>
      <c r="SHQ44" s="225">
        <f>'2-ORÇAMENTO'!SHQ44</f>
        <v>0</v>
      </c>
      <c r="SHR44" s="224">
        <f>'2-ORÇAMENTO'!SHT44</f>
        <v>0</v>
      </c>
      <c r="SHS44" s="225">
        <f>'2-ORÇAMENTO'!SHS44</f>
        <v>0</v>
      </c>
      <c r="SHT44" s="224">
        <f>'2-ORÇAMENTO'!SHV44</f>
        <v>0</v>
      </c>
      <c r="SHU44" s="225">
        <f>'2-ORÇAMENTO'!SHU44</f>
        <v>0</v>
      </c>
      <c r="SHV44" s="224">
        <f>'2-ORÇAMENTO'!SHX44</f>
        <v>0</v>
      </c>
      <c r="SHW44" s="225">
        <f>'2-ORÇAMENTO'!SHW44</f>
        <v>0</v>
      </c>
      <c r="SHX44" s="224">
        <f>'2-ORÇAMENTO'!SHZ44</f>
        <v>0</v>
      </c>
      <c r="SHY44" s="225">
        <f>'2-ORÇAMENTO'!SHY44</f>
        <v>0</v>
      </c>
      <c r="SHZ44" s="224">
        <f>'2-ORÇAMENTO'!SIB44</f>
        <v>0</v>
      </c>
      <c r="SIA44" s="225">
        <f>'2-ORÇAMENTO'!SIA44</f>
        <v>0</v>
      </c>
      <c r="SIB44" s="224">
        <f>'2-ORÇAMENTO'!SID44</f>
        <v>0</v>
      </c>
      <c r="SIC44" s="225">
        <f>'2-ORÇAMENTO'!SIC44</f>
        <v>0</v>
      </c>
      <c r="SID44" s="224">
        <f>'2-ORÇAMENTO'!SIF44</f>
        <v>0</v>
      </c>
      <c r="SIE44" s="225">
        <f>'2-ORÇAMENTO'!SIE44</f>
        <v>0</v>
      </c>
      <c r="SIF44" s="224">
        <f>'2-ORÇAMENTO'!SIH44</f>
        <v>0</v>
      </c>
      <c r="SIG44" s="225">
        <f>'2-ORÇAMENTO'!SIG44</f>
        <v>0</v>
      </c>
      <c r="SIH44" s="224">
        <f>'2-ORÇAMENTO'!SIJ44</f>
        <v>0</v>
      </c>
      <c r="SII44" s="225">
        <f>'2-ORÇAMENTO'!SII44</f>
        <v>0</v>
      </c>
      <c r="SIJ44" s="224">
        <f>'2-ORÇAMENTO'!SIL44</f>
        <v>0</v>
      </c>
      <c r="SIK44" s="225">
        <f>'2-ORÇAMENTO'!SIK44</f>
        <v>0</v>
      </c>
      <c r="SIL44" s="224">
        <f>'2-ORÇAMENTO'!SIN44</f>
        <v>0</v>
      </c>
      <c r="SIM44" s="225">
        <f>'2-ORÇAMENTO'!SIM44</f>
        <v>0</v>
      </c>
      <c r="SIN44" s="224">
        <f>'2-ORÇAMENTO'!SIP44</f>
        <v>0</v>
      </c>
      <c r="SIO44" s="225">
        <f>'2-ORÇAMENTO'!SIO44</f>
        <v>0</v>
      </c>
      <c r="SIP44" s="224">
        <f>'2-ORÇAMENTO'!SIR44</f>
        <v>0</v>
      </c>
      <c r="SIQ44" s="225">
        <f>'2-ORÇAMENTO'!SIQ44</f>
        <v>0</v>
      </c>
      <c r="SIR44" s="224">
        <f>'2-ORÇAMENTO'!SIT44</f>
        <v>0</v>
      </c>
      <c r="SIS44" s="225">
        <f>'2-ORÇAMENTO'!SIS44</f>
        <v>0</v>
      </c>
      <c r="SIT44" s="224">
        <f>'2-ORÇAMENTO'!SIV44</f>
        <v>0</v>
      </c>
      <c r="SIU44" s="225">
        <f>'2-ORÇAMENTO'!SIU44</f>
        <v>0</v>
      </c>
      <c r="SIV44" s="224">
        <f>'2-ORÇAMENTO'!SIX44</f>
        <v>0</v>
      </c>
      <c r="SIW44" s="225">
        <f>'2-ORÇAMENTO'!SIW44</f>
        <v>0</v>
      </c>
      <c r="SIX44" s="224">
        <f>'2-ORÇAMENTO'!SIZ44</f>
        <v>0</v>
      </c>
      <c r="SIY44" s="225">
        <f>'2-ORÇAMENTO'!SIY44</f>
        <v>0</v>
      </c>
      <c r="SIZ44" s="224">
        <f>'2-ORÇAMENTO'!SJB44</f>
        <v>0</v>
      </c>
      <c r="SJA44" s="225">
        <f>'2-ORÇAMENTO'!SJA44</f>
        <v>0</v>
      </c>
      <c r="SJB44" s="224">
        <f>'2-ORÇAMENTO'!SJD44</f>
        <v>0</v>
      </c>
      <c r="SJC44" s="225">
        <f>'2-ORÇAMENTO'!SJC44</f>
        <v>0</v>
      </c>
      <c r="SJD44" s="224">
        <f>'2-ORÇAMENTO'!SJF44</f>
        <v>0</v>
      </c>
      <c r="SJE44" s="225">
        <f>'2-ORÇAMENTO'!SJE44</f>
        <v>0</v>
      </c>
      <c r="SJF44" s="224">
        <f>'2-ORÇAMENTO'!SJH44</f>
        <v>0</v>
      </c>
      <c r="SJG44" s="225">
        <f>'2-ORÇAMENTO'!SJG44</f>
        <v>0</v>
      </c>
      <c r="SJH44" s="224">
        <f>'2-ORÇAMENTO'!SJJ44</f>
        <v>0</v>
      </c>
      <c r="SJI44" s="225">
        <f>'2-ORÇAMENTO'!SJI44</f>
        <v>0</v>
      </c>
      <c r="SJJ44" s="224">
        <f>'2-ORÇAMENTO'!SJL44</f>
        <v>0</v>
      </c>
      <c r="SJK44" s="225">
        <f>'2-ORÇAMENTO'!SJK44</f>
        <v>0</v>
      </c>
      <c r="SJL44" s="224">
        <f>'2-ORÇAMENTO'!SJN44</f>
        <v>0</v>
      </c>
      <c r="SJM44" s="225">
        <f>'2-ORÇAMENTO'!SJM44</f>
        <v>0</v>
      </c>
      <c r="SJN44" s="224">
        <f>'2-ORÇAMENTO'!SJP44</f>
        <v>0</v>
      </c>
      <c r="SJO44" s="225">
        <f>'2-ORÇAMENTO'!SJO44</f>
        <v>0</v>
      </c>
      <c r="SJP44" s="224">
        <f>'2-ORÇAMENTO'!SJR44</f>
        <v>0</v>
      </c>
      <c r="SJQ44" s="225">
        <f>'2-ORÇAMENTO'!SJQ44</f>
        <v>0</v>
      </c>
      <c r="SJR44" s="224">
        <f>'2-ORÇAMENTO'!SJT44</f>
        <v>0</v>
      </c>
      <c r="SJS44" s="225">
        <f>'2-ORÇAMENTO'!SJS44</f>
        <v>0</v>
      </c>
      <c r="SJT44" s="224">
        <f>'2-ORÇAMENTO'!SJV44</f>
        <v>0</v>
      </c>
      <c r="SJU44" s="225">
        <f>'2-ORÇAMENTO'!SJU44</f>
        <v>0</v>
      </c>
      <c r="SJV44" s="224">
        <f>'2-ORÇAMENTO'!SJX44</f>
        <v>0</v>
      </c>
      <c r="SJW44" s="225">
        <f>'2-ORÇAMENTO'!SJW44</f>
        <v>0</v>
      </c>
      <c r="SJX44" s="224">
        <f>'2-ORÇAMENTO'!SJZ44</f>
        <v>0</v>
      </c>
      <c r="SJY44" s="225">
        <f>'2-ORÇAMENTO'!SJY44</f>
        <v>0</v>
      </c>
      <c r="SJZ44" s="224">
        <f>'2-ORÇAMENTO'!SKB44</f>
        <v>0</v>
      </c>
      <c r="SKA44" s="225">
        <f>'2-ORÇAMENTO'!SKA44</f>
        <v>0</v>
      </c>
      <c r="SKB44" s="224">
        <f>'2-ORÇAMENTO'!SKD44</f>
        <v>0</v>
      </c>
      <c r="SKC44" s="225">
        <f>'2-ORÇAMENTO'!SKC44</f>
        <v>0</v>
      </c>
      <c r="SKD44" s="224">
        <f>'2-ORÇAMENTO'!SKF44</f>
        <v>0</v>
      </c>
      <c r="SKE44" s="225">
        <f>'2-ORÇAMENTO'!SKE44</f>
        <v>0</v>
      </c>
      <c r="SKF44" s="224">
        <f>'2-ORÇAMENTO'!SKH44</f>
        <v>0</v>
      </c>
      <c r="SKG44" s="225">
        <f>'2-ORÇAMENTO'!SKG44</f>
        <v>0</v>
      </c>
      <c r="SKH44" s="224">
        <f>'2-ORÇAMENTO'!SKJ44</f>
        <v>0</v>
      </c>
      <c r="SKI44" s="225">
        <f>'2-ORÇAMENTO'!SKI44</f>
        <v>0</v>
      </c>
      <c r="SKJ44" s="224">
        <f>'2-ORÇAMENTO'!SKL44</f>
        <v>0</v>
      </c>
      <c r="SKK44" s="225">
        <f>'2-ORÇAMENTO'!SKK44</f>
        <v>0</v>
      </c>
      <c r="SKL44" s="224">
        <f>'2-ORÇAMENTO'!SKN44</f>
        <v>0</v>
      </c>
      <c r="SKM44" s="225">
        <f>'2-ORÇAMENTO'!SKM44</f>
        <v>0</v>
      </c>
      <c r="SKN44" s="224">
        <f>'2-ORÇAMENTO'!SKP44</f>
        <v>0</v>
      </c>
      <c r="SKO44" s="225">
        <f>'2-ORÇAMENTO'!SKO44</f>
        <v>0</v>
      </c>
      <c r="SKP44" s="224">
        <f>'2-ORÇAMENTO'!SKR44</f>
        <v>0</v>
      </c>
      <c r="SKQ44" s="225">
        <f>'2-ORÇAMENTO'!SKQ44</f>
        <v>0</v>
      </c>
      <c r="SKR44" s="224">
        <f>'2-ORÇAMENTO'!SKT44</f>
        <v>0</v>
      </c>
      <c r="SKS44" s="225">
        <f>'2-ORÇAMENTO'!SKS44</f>
        <v>0</v>
      </c>
      <c r="SKT44" s="224">
        <f>'2-ORÇAMENTO'!SKV44</f>
        <v>0</v>
      </c>
      <c r="SKU44" s="225">
        <f>'2-ORÇAMENTO'!SKU44</f>
        <v>0</v>
      </c>
      <c r="SKV44" s="224">
        <f>'2-ORÇAMENTO'!SKX44</f>
        <v>0</v>
      </c>
      <c r="SKW44" s="225">
        <f>'2-ORÇAMENTO'!SKW44</f>
        <v>0</v>
      </c>
      <c r="SKX44" s="224">
        <f>'2-ORÇAMENTO'!SKZ44</f>
        <v>0</v>
      </c>
      <c r="SKY44" s="225">
        <f>'2-ORÇAMENTO'!SKY44</f>
        <v>0</v>
      </c>
      <c r="SKZ44" s="224">
        <f>'2-ORÇAMENTO'!SLB44</f>
        <v>0</v>
      </c>
      <c r="SLA44" s="225">
        <f>'2-ORÇAMENTO'!SLA44</f>
        <v>0</v>
      </c>
      <c r="SLB44" s="224">
        <f>'2-ORÇAMENTO'!SLD44</f>
        <v>0</v>
      </c>
      <c r="SLC44" s="225">
        <f>'2-ORÇAMENTO'!SLC44</f>
        <v>0</v>
      </c>
      <c r="SLD44" s="224">
        <f>'2-ORÇAMENTO'!SLF44</f>
        <v>0</v>
      </c>
      <c r="SLE44" s="225">
        <f>'2-ORÇAMENTO'!SLE44</f>
        <v>0</v>
      </c>
      <c r="SLF44" s="224">
        <f>'2-ORÇAMENTO'!SLH44</f>
        <v>0</v>
      </c>
      <c r="SLG44" s="225">
        <f>'2-ORÇAMENTO'!SLG44</f>
        <v>0</v>
      </c>
      <c r="SLH44" s="224">
        <f>'2-ORÇAMENTO'!SLJ44</f>
        <v>0</v>
      </c>
      <c r="SLI44" s="225">
        <f>'2-ORÇAMENTO'!SLI44</f>
        <v>0</v>
      </c>
      <c r="SLJ44" s="224">
        <f>'2-ORÇAMENTO'!SLL44</f>
        <v>0</v>
      </c>
      <c r="SLK44" s="225">
        <f>'2-ORÇAMENTO'!SLK44</f>
        <v>0</v>
      </c>
      <c r="SLL44" s="224">
        <f>'2-ORÇAMENTO'!SLN44</f>
        <v>0</v>
      </c>
      <c r="SLM44" s="225">
        <f>'2-ORÇAMENTO'!SLM44</f>
        <v>0</v>
      </c>
      <c r="SLN44" s="224">
        <f>'2-ORÇAMENTO'!SLP44</f>
        <v>0</v>
      </c>
      <c r="SLO44" s="225">
        <f>'2-ORÇAMENTO'!SLO44</f>
        <v>0</v>
      </c>
      <c r="SLP44" s="224">
        <f>'2-ORÇAMENTO'!SLR44</f>
        <v>0</v>
      </c>
      <c r="SLQ44" s="225">
        <f>'2-ORÇAMENTO'!SLQ44</f>
        <v>0</v>
      </c>
      <c r="SLR44" s="224">
        <f>'2-ORÇAMENTO'!SLT44</f>
        <v>0</v>
      </c>
      <c r="SLS44" s="225">
        <f>'2-ORÇAMENTO'!SLS44</f>
        <v>0</v>
      </c>
      <c r="SLT44" s="224">
        <f>'2-ORÇAMENTO'!SLV44</f>
        <v>0</v>
      </c>
      <c r="SLU44" s="225">
        <f>'2-ORÇAMENTO'!SLU44</f>
        <v>0</v>
      </c>
      <c r="SLV44" s="224">
        <f>'2-ORÇAMENTO'!SLX44</f>
        <v>0</v>
      </c>
      <c r="SLW44" s="225">
        <f>'2-ORÇAMENTO'!SLW44</f>
        <v>0</v>
      </c>
      <c r="SLX44" s="224">
        <f>'2-ORÇAMENTO'!SLZ44</f>
        <v>0</v>
      </c>
      <c r="SLY44" s="225">
        <f>'2-ORÇAMENTO'!SLY44</f>
        <v>0</v>
      </c>
      <c r="SLZ44" s="224">
        <f>'2-ORÇAMENTO'!SMB44</f>
        <v>0</v>
      </c>
      <c r="SMA44" s="225">
        <f>'2-ORÇAMENTO'!SMA44</f>
        <v>0</v>
      </c>
      <c r="SMB44" s="224">
        <f>'2-ORÇAMENTO'!SMD44</f>
        <v>0</v>
      </c>
      <c r="SMC44" s="225">
        <f>'2-ORÇAMENTO'!SMC44</f>
        <v>0</v>
      </c>
      <c r="SMD44" s="224">
        <f>'2-ORÇAMENTO'!SMF44</f>
        <v>0</v>
      </c>
      <c r="SME44" s="225">
        <f>'2-ORÇAMENTO'!SME44</f>
        <v>0</v>
      </c>
      <c r="SMF44" s="224">
        <f>'2-ORÇAMENTO'!SMH44</f>
        <v>0</v>
      </c>
      <c r="SMG44" s="225">
        <f>'2-ORÇAMENTO'!SMG44</f>
        <v>0</v>
      </c>
      <c r="SMH44" s="224">
        <f>'2-ORÇAMENTO'!SMJ44</f>
        <v>0</v>
      </c>
      <c r="SMI44" s="225">
        <f>'2-ORÇAMENTO'!SMI44</f>
        <v>0</v>
      </c>
      <c r="SMJ44" s="224">
        <f>'2-ORÇAMENTO'!SML44</f>
        <v>0</v>
      </c>
      <c r="SMK44" s="225">
        <f>'2-ORÇAMENTO'!SMK44</f>
        <v>0</v>
      </c>
      <c r="SML44" s="224">
        <f>'2-ORÇAMENTO'!SMN44</f>
        <v>0</v>
      </c>
      <c r="SMM44" s="225">
        <f>'2-ORÇAMENTO'!SMM44</f>
        <v>0</v>
      </c>
      <c r="SMN44" s="224">
        <f>'2-ORÇAMENTO'!SMP44</f>
        <v>0</v>
      </c>
      <c r="SMO44" s="225">
        <f>'2-ORÇAMENTO'!SMO44</f>
        <v>0</v>
      </c>
      <c r="SMP44" s="224">
        <f>'2-ORÇAMENTO'!SMR44</f>
        <v>0</v>
      </c>
      <c r="SMQ44" s="225">
        <f>'2-ORÇAMENTO'!SMQ44</f>
        <v>0</v>
      </c>
      <c r="SMR44" s="224">
        <f>'2-ORÇAMENTO'!SMT44</f>
        <v>0</v>
      </c>
      <c r="SMS44" s="225">
        <f>'2-ORÇAMENTO'!SMS44</f>
        <v>0</v>
      </c>
      <c r="SMT44" s="224">
        <f>'2-ORÇAMENTO'!SMV44</f>
        <v>0</v>
      </c>
      <c r="SMU44" s="225">
        <f>'2-ORÇAMENTO'!SMU44</f>
        <v>0</v>
      </c>
      <c r="SMV44" s="224">
        <f>'2-ORÇAMENTO'!SMX44</f>
        <v>0</v>
      </c>
      <c r="SMW44" s="225">
        <f>'2-ORÇAMENTO'!SMW44</f>
        <v>0</v>
      </c>
      <c r="SMX44" s="224">
        <f>'2-ORÇAMENTO'!SMZ44</f>
        <v>0</v>
      </c>
      <c r="SMY44" s="225">
        <f>'2-ORÇAMENTO'!SMY44</f>
        <v>0</v>
      </c>
      <c r="SMZ44" s="224">
        <f>'2-ORÇAMENTO'!SNB44</f>
        <v>0</v>
      </c>
      <c r="SNA44" s="225">
        <f>'2-ORÇAMENTO'!SNA44</f>
        <v>0</v>
      </c>
      <c r="SNB44" s="224">
        <f>'2-ORÇAMENTO'!SND44</f>
        <v>0</v>
      </c>
      <c r="SNC44" s="225">
        <f>'2-ORÇAMENTO'!SNC44</f>
        <v>0</v>
      </c>
      <c r="SND44" s="224">
        <f>'2-ORÇAMENTO'!SNF44</f>
        <v>0</v>
      </c>
      <c r="SNE44" s="225">
        <f>'2-ORÇAMENTO'!SNE44</f>
        <v>0</v>
      </c>
      <c r="SNF44" s="224">
        <f>'2-ORÇAMENTO'!SNH44</f>
        <v>0</v>
      </c>
      <c r="SNG44" s="225">
        <f>'2-ORÇAMENTO'!SNG44</f>
        <v>0</v>
      </c>
      <c r="SNH44" s="224">
        <f>'2-ORÇAMENTO'!SNJ44</f>
        <v>0</v>
      </c>
      <c r="SNI44" s="225">
        <f>'2-ORÇAMENTO'!SNI44</f>
        <v>0</v>
      </c>
      <c r="SNJ44" s="224">
        <f>'2-ORÇAMENTO'!SNL44</f>
        <v>0</v>
      </c>
      <c r="SNK44" s="225">
        <f>'2-ORÇAMENTO'!SNK44</f>
        <v>0</v>
      </c>
      <c r="SNL44" s="224">
        <f>'2-ORÇAMENTO'!SNN44</f>
        <v>0</v>
      </c>
      <c r="SNM44" s="225">
        <f>'2-ORÇAMENTO'!SNM44</f>
        <v>0</v>
      </c>
      <c r="SNN44" s="224">
        <f>'2-ORÇAMENTO'!SNP44</f>
        <v>0</v>
      </c>
      <c r="SNO44" s="225">
        <f>'2-ORÇAMENTO'!SNO44</f>
        <v>0</v>
      </c>
      <c r="SNP44" s="224">
        <f>'2-ORÇAMENTO'!SNR44</f>
        <v>0</v>
      </c>
      <c r="SNQ44" s="225">
        <f>'2-ORÇAMENTO'!SNQ44</f>
        <v>0</v>
      </c>
      <c r="SNR44" s="224">
        <f>'2-ORÇAMENTO'!SNT44</f>
        <v>0</v>
      </c>
      <c r="SNS44" s="225">
        <f>'2-ORÇAMENTO'!SNS44</f>
        <v>0</v>
      </c>
      <c r="SNT44" s="224">
        <f>'2-ORÇAMENTO'!SNV44</f>
        <v>0</v>
      </c>
      <c r="SNU44" s="225">
        <f>'2-ORÇAMENTO'!SNU44</f>
        <v>0</v>
      </c>
      <c r="SNV44" s="224">
        <f>'2-ORÇAMENTO'!SNX44</f>
        <v>0</v>
      </c>
      <c r="SNW44" s="225">
        <f>'2-ORÇAMENTO'!SNW44</f>
        <v>0</v>
      </c>
      <c r="SNX44" s="224">
        <f>'2-ORÇAMENTO'!SNZ44</f>
        <v>0</v>
      </c>
      <c r="SNY44" s="225">
        <f>'2-ORÇAMENTO'!SNY44</f>
        <v>0</v>
      </c>
      <c r="SNZ44" s="224">
        <f>'2-ORÇAMENTO'!SOB44</f>
        <v>0</v>
      </c>
      <c r="SOA44" s="225">
        <f>'2-ORÇAMENTO'!SOA44</f>
        <v>0</v>
      </c>
      <c r="SOB44" s="224">
        <f>'2-ORÇAMENTO'!SOD44</f>
        <v>0</v>
      </c>
      <c r="SOC44" s="225">
        <f>'2-ORÇAMENTO'!SOC44</f>
        <v>0</v>
      </c>
      <c r="SOD44" s="224">
        <f>'2-ORÇAMENTO'!SOF44</f>
        <v>0</v>
      </c>
      <c r="SOE44" s="225">
        <f>'2-ORÇAMENTO'!SOE44</f>
        <v>0</v>
      </c>
      <c r="SOF44" s="224">
        <f>'2-ORÇAMENTO'!SOH44</f>
        <v>0</v>
      </c>
      <c r="SOG44" s="225">
        <f>'2-ORÇAMENTO'!SOG44</f>
        <v>0</v>
      </c>
      <c r="SOH44" s="224">
        <f>'2-ORÇAMENTO'!SOJ44</f>
        <v>0</v>
      </c>
      <c r="SOI44" s="225">
        <f>'2-ORÇAMENTO'!SOI44</f>
        <v>0</v>
      </c>
      <c r="SOJ44" s="224">
        <f>'2-ORÇAMENTO'!SOL44</f>
        <v>0</v>
      </c>
      <c r="SOK44" s="225">
        <f>'2-ORÇAMENTO'!SOK44</f>
        <v>0</v>
      </c>
      <c r="SOL44" s="224">
        <f>'2-ORÇAMENTO'!SON44</f>
        <v>0</v>
      </c>
      <c r="SOM44" s="225">
        <f>'2-ORÇAMENTO'!SOM44</f>
        <v>0</v>
      </c>
      <c r="SON44" s="224">
        <f>'2-ORÇAMENTO'!SOP44</f>
        <v>0</v>
      </c>
      <c r="SOO44" s="225">
        <f>'2-ORÇAMENTO'!SOO44</f>
        <v>0</v>
      </c>
      <c r="SOP44" s="224">
        <f>'2-ORÇAMENTO'!SOR44</f>
        <v>0</v>
      </c>
      <c r="SOQ44" s="225">
        <f>'2-ORÇAMENTO'!SOQ44</f>
        <v>0</v>
      </c>
      <c r="SOR44" s="224">
        <f>'2-ORÇAMENTO'!SOT44</f>
        <v>0</v>
      </c>
      <c r="SOS44" s="225">
        <f>'2-ORÇAMENTO'!SOS44</f>
        <v>0</v>
      </c>
      <c r="SOT44" s="224">
        <f>'2-ORÇAMENTO'!SOV44</f>
        <v>0</v>
      </c>
      <c r="SOU44" s="225">
        <f>'2-ORÇAMENTO'!SOU44</f>
        <v>0</v>
      </c>
      <c r="SOV44" s="224">
        <f>'2-ORÇAMENTO'!SOX44</f>
        <v>0</v>
      </c>
      <c r="SOW44" s="225">
        <f>'2-ORÇAMENTO'!SOW44</f>
        <v>0</v>
      </c>
      <c r="SOX44" s="224">
        <f>'2-ORÇAMENTO'!SOZ44</f>
        <v>0</v>
      </c>
      <c r="SOY44" s="225">
        <f>'2-ORÇAMENTO'!SOY44</f>
        <v>0</v>
      </c>
      <c r="SOZ44" s="224">
        <f>'2-ORÇAMENTO'!SPB44</f>
        <v>0</v>
      </c>
      <c r="SPA44" s="225">
        <f>'2-ORÇAMENTO'!SPA44</f>
        <v>0</v>
      </c>
      <c r="SPB44" s="224">
        <f>'2-ORÇAMENTO'!SPD44</f>
        <v>0</v>
      </c>
      <c r="SPC44" s="225">
        <f>'2-ORÇAMENTO'!SPC44</f>
        <v>0</v>
      </c>
      <c r="SPD44" s="224">
        <f>'2-ORÇAMENTO'!SPF44</f>
        <v>0</v>
      </c>
      <c r="SPE44" s="225">
        <f>'2-ORÇAMENTO'!SPE44</f>
        <v>0</v>
      </c>
      <c r="SPF44" s="224">
        <f>'2-ORÇAMENTO'!SPH44</f>
        <v>0</v>
      </c>
      <c r="SPG44" s="225">
        <f>'2-ORÇAMENTO'!SPG44</f>
        <v>0</v>
      </c>
      <c r="SPH44" s="224">
        <f>'2-ORÇAMENTO'!SPJ44</f>
        <v>0</v>
      </c>
      <c r="SPI44" s="225">
        <f>'2-ORÇAMENTO'!SPI44</f>
        <v>0</v>
      </c>
      <c r="SPJ44" s="224">
        <f>'2-ORÇAMENTO'!SPL44</f>
        <v>0</v>
      </c>
      <c r="SPK44" s="225">
        <f>'2-ORÇAMENTO'!SPK44</f>
        <v>0</v>
      </c>
      <c r="SPL44" s="224">
        <f>'2-ORÇAMENTO'!SPN44</f>
        <v>0</v>
      </c>
      <c r="SPM44" s="225">
        <f>'2-ORÇAMENTO'!SPM44</f>
        <v>0</v>
      </c>
      <c r="SPN44" s="224">
        <f>'2-ORÇAMENTO'!SPP44</f>
        <v>0</v>
      </c>
      <c r="SPO44" s="225">
        <f>'2-ORÇAMENTO'!SPO44</f>
        <v>0</v>
      </c>
      <c r="SPP44" s="224">
        <f>'2-ORÇAMENTO'!SPR44</f>
        <v>0</v>
      </c>
      <c r="SPQ44" s="225">
        <f>'2-ORÇAMENTO'!SPQ44</f>
        <v>0</v>
      </c>
      <c r="SPR44" s="224">
        <f>'2-ORÇAMENTO'!SPT44</f>
        <v>0</v>
      </c>
      <c r="SPS44" s="225">
        <f>'2-ORÇAMENTO'!SPS44</f>
        <v>0</v>
      </c>
      <c r="SPT44" s="224">
        <f>'2-ORÇAMENTO'!SPV44</f>
        <v>0</v>
      </c>
      <c r="SPU44" s="225">
        <f>'2-ORÇAMENTO'!SPU44</f>
        <v>0</v>
      </c>
      <c r="SPV44" s="224">
        <f>'2-ORÇAMENTO'!SPX44</f>
        <v>0</v>
      </c>
      <c r="SPW44" s="225">
        <f>'2-ORÇAMENTO'!SPW44</f>
        <v>0</v>
      </c>
      <c r="SPX44" s="224">
        <f>'2-ORÇAMENTO'!SPZ44</f>
        <v>0</v>
      </c>
      <c r="SPY44" s="225">
        <f>'2-ORÇAMENTO'!SPY44</f>
        <v>0</v>
      </c>
      <c r="SPZ44" s="224">
        <f>'2-ORÇAMENTO'!SQB44</f>
        <v>0</v>
      </c>
      <c r="SQA44" s="225">
        <f>'2-ORÇAMENTO'!SQA44</f>
        <v>0</v>
      </c>
      <c r="SQB44" s="224">
        <f>'2-ORÇAMENTO'!SQD44</f>
        <v>0</v>
      </c>
      <c r="SQC44" s="225">
        <f>'2-ORÇAMENTO'!SQC44</f>
        <v>0</v>
      </c>
      <c r="SQD44" s="224">
        <f>'2-ORÇAMENTO'!SQF44</f>
        <v>0</v>
      </c>
      <c r="SQE44" s="225">
        <f>'2-ORÇAMENTO'!SQE44</f>
        <v>0</v>
      </c>
      <c r="SQF44" s="224">
        <f>'2-ORÇAMENTO'!SQH44</f>
        <v>0</v>
      </c>
      <c r="SQG44" s="225">
        <f>'2-ORÇAMENTO'!SQG44</f>
        <v>0</v>
      </c>
      <c r="SQH44" s="224">
        <f>'2-ORÇAMENTO'!SQJ44</f>
        <v>0</v>
      </c>
      <c r="SQI44" s="225">
        <f>'2-ORÇAMENTO'!SQI44</f>
        <v>0</v>
      </c>
      <c r="SQJ44" s="224">
        <f>'2-ORÇAMENTO'!SQL44</f>
        <v>0</v>
      </c>
      <c r="SQK44" s="225">
        <f>'2-ORÇAMENTO'!SQK44</f>
        <v>0</v>
      </c>
      <c r="SQL44" s="224">
        <f>'2-ORÇAMENTO'!SQN44</f>
        <v>0</v>
      </c>
      <c r="SQM44" s="225">
        <f>'2-ORÇAMENTO'!SQM44</f>
        <v>0</v>
      </c>
      <c r="SQN44" s="224">
        <f>'2-ORÇAMENTO'!SQP44</f>
        <v>0</v>
      </c>
      <c r="SQO44" s="225">
        <f>'2-ORÇAMENTO'!SQO44</f>
        <v>0</v>
      </c>
      <c r="SQP44" s="224">
        <f>'2-ORÇAMENTO'!SQR44</f>
        <v>0</v>
      </c>
      <c r="SQQ44" s="225">
        <f>'2-ORÇAMENTO'!SQQ44</f>
        <v>0</v>
      </c>
      <c r="SQR44" s="224">
        <f>'2-ORÇAMENTO'!SQT44</f>
        <v>0</v>
      </c>
      <c r="SQS44" s="225">
        <f>'2-ORÇAMENTO'!SQS44</f>
        <v>0</v>
      </c>
      <c r="SQT44" s="224">
        <f>'2-ORÇAMENTO'!SQV44</f>
        <v>0</v>
      </c>
      <c r="SQU44" s="225">
        <f>'2-ORÇAMENTO'!SQU44</f>
        <v>0</v>
      </c>
      <c r="SQV44" s="224">
        <f>'2-ORÇAMENTO'!SQX44</f>
        <v>0</v>
      </c>
      <c r="SQW44" s="225">
        <f>'2-ORÇAMENTO'!SQW44</f>
        <v>0</v>
      </c>
      <c r="SQX44" s="224">
        <f>'2-ORÇAMENTO'!SQZ44</f>
        <v>0</v>
      </c>
      <c r="SQY44" s="225">
        <f>'2-ORÇAMENTO'!SQY44</f>
        <v>0</v>
      </c>
      <c r="SQZ44" s="224">
        <f>'2-ORÇAMENTO'!SRB44</f>
        <v>0</v>
      </c>
      <c r="SRA44" s="225">
        <f>'2-ORÇAMENTO'!SRA44</f>
        <v>0</v>
      </c>
      <c r="SRB44" s="224">
        <f>'2-ORÇAMENTO'!SRD44</f>
        <v>0</v>
      </c>
      <c r="SRC44" s="225">
        <f>'2-ORÇAMENTO'!SRC44</f>
        <v>0</v>
      </c>
      <c r="SRD44" s="224">
        <f>'2-ORÇAMENTO'!SRF44</f>
        <v>0</v>
      </c>
      <c r="SRE44" s="225">
        <f>'2-ORÇAMENTO'!SRE44</f>
        <v>0</v>
      </c>
      <c r="SRF44" s="224">
        <f>'2-ORÇAMENTO'!SRH44</f>
        <v>0</v>
      </c>
      <c r="SRG44" s="225">
        <f>'2-ORÇAMENTO'!SRG44</f>
        <v>0</v>
      </c>
      <c r="SRH44" s="224">
        <f>'2-ORÇAMENTO'!SRJ44</f>
        <v>0</v>
      </c>
      <c r="SRI44" s="225">
        <f>'2-ORÇAMENTO'!SRI44</f>
        <v>0</v>
      </c>
      <c r="SRJ44" s="224">
        <f>'2-ORÇAMENTO'!SRL44</f>
        <v>0</v>
      </c>
      <c r="SRK44" s="225">
        <f>'2-ORÇAMENTO'!SRK44</f>
        <v>0</v>
      </c>
      <c r="SRL44" s="224">
        <f>'2-ORÇAMENTO'!SRN44</f>
        <v>0</v>
      </c>
      <c r="SRM44" s="225">
        <f>'2-ORÇAMENTO'!SRM44</f>
        <v>0</v>
      </c>
      <c r="SRN44" s="224">
        <f>'2-ORÇAMENTO'!SRP44</f>
        <v>0</v>
      </c>
      <c r="SRO44" s="225">
        <f>'2-ORÇAMENTO'!SRO44</f>
        <v>0</v>
      </c>
      <c r="SRP44" s="224">
        <f>'2-ORÇAMENTO'!SRR44</f>
        <v>0</v>
      </c>
      <c r="SRQ44" s="225">
        <f>'2-ORÇAMENTO'!SRQ44</f>
        <v>0</v>
      </c>
      <c r="SRR44" s="224">
        <f>'2-ORÇAMENTO'!SRT44</f>
        <v>0</v>
      </c>
      <c r="SRS44" s="225">
        <f>'2-ORÇAMENTO'!SRS44</f>
        <v>0</v>
      </c>
      <c r="SRT44" s="224">
        <f>'2-ORÇAMENTO'!SRV44</f>
        <v>0</v>
      </c>
      <c r="SRU44" s="225">
        <f>'2-ORÇAMENTO'!SRU44</f>
        <v>0</v>
      </c>
      <c r="SRV44" s="224">
        <f>'2-ORÇAMENTO'!SRX44</f>
        <v>0</v>
      </c>
      <c r="SRW44" s="225">
        <f>'2-ORÇAMENTO'!SRW44</f>
        <v>0</v>
      </c>
      <c r="SRX44" s="224">
        <f>'2-ORÇAMENTO'!SRZ44</f>
        <v>0</v>
      </c>
      <c r="SRY44" s="225">
        <f>'2-ORÇAMENTO'!SRY44</f>
        <v>0</v>
      </c>
      <c r="SRZ44" s="224">
        <f>'2-ORÇAMENTO'!SSB44</f>
        <v>0</v>
      </c>
      <c r="SSA44" s="225">
        <f>'2-ORÇAMENTO'!SSA44</f>
        <v>0</v>
      </c>
      <c r="SSB44" s="224">
        <f>'2-ORÇAMENTO'!SSD44</f>
        <v>0</v>
      </c>
      <c r="SSC44" s="225">
        <f>'2-ORÇAMENTO'!SSC44</f>
        <v>0</v>
      </c>
      <c r="SSD44" s="224">
        <f>'2-ORÇAMENTO'!SSF44</f>
        <v>0</v>
      </c>
      <c r="SSE44" s="225">
        <f>'2-ORÇAMENTO'!SSE44</f>
        <v>0</v>
      </c>
      <c r="SSF44" s="224">
        <f>'2-ORÇAMENTO'!SSH44</f>
        <v>0</v>
      </c>
      <c r="SSG44" s="225">
        <f>'2-ORÇAMENTO'!SSG44</f>
        <v>0</v>
      </c>
      <c r="SSH44" s="224">
        <f>'2-ORÇAMENTO'!SSJ44</f>
        <v>0</v>
      </c>
      <c r="SSI44" s="225">
        <f>'2-ORÇAMENTO'!SSI44</f>
        <v>0</v>
      </c>
      <c r="SSJ44" s="224">
        <f>'2-ORÇAMENTO'!SSL44</f>
        <v>0</v>
      </c>
      <c r="SSK44" s="225">
        <f>'2-ORÇAMENTO'!SSK44</f>
        <v>0</v>
      </c>
      <c r="SSL44" s="224">
        <f>'2-ORÇAMENTO'!SSN44</f>
        <v>0</v>
      </c>
      <c r="SSM44" s="225">
        <f>'2-ORÇAMENTO'!SSM44</f>
        <v>0</v>
      </c>
      <c r="SSN44" s="224">
        <f>'2-ORÇAMENTO'!SSP44</f>
        <v>0</v>
      </c>
      <c r="SSO44" s="225">
        <f>'2-ORÇAMENTO'!SSO44</f>
        <v>0</v>
      </c>
      <c r="SSP44" s="224">
        <f>'2-ORÇAMENTO'!SSR44</f>
        <v>0</v>
      </c>
      <c r="SSQ44" s="225">
        <f>'2-ORÇAMENTO'!SSQ44</f>
        <v>0</v>
      </c>
      <c r="SSR44" s="224">
        <f>'2-ORÇAMENTO'!SST44</f>
        <v>0</v>
      </c>
      <c r="SSS44" s="225">
        <f>'2-ORÇAMENTO'!SSS44</f>
        <v>0</v>
      </c>
      <c r="SST44" s="224">
        <f>'2-ORÇAMENTO'!SSV44</f>
        <v>0</v>
      </c>
      <c r="SSU44" s="225">
        <f>'2-ORÇAMENTO'!SSU44</f>
        <v>0</v>
      </c>
      <c r="SSV44" s="224">
        <f>'2-ORÇAMENTO'!SSX44</f>
        <v>0</v>
      </c>
      <c r="SSW44" s="225">
        <f>'2-ORÇAMENTO'!SSW44</f>
        <v>0</v>
      </c>
      <c r="SSX44" s="224">
        <f>'2-ORÇAMENTO'!SSZ44</f>
        <v>0</v>
      </c>
      <c r="SSY44" s="225">
        <f>'2-ORÇAMENTO'!SSY44</f>
        <v>0</v>
      </c>
      <c r="SSZ44" s="224">
        <f>'2-ORÇAMENTO'!STB44</f>
        <v>0</v>
      </c>
      <c r="STA44" s="225">
        <f>'2-ORÇAMENTO'!STA44</f>
        <v>0</v>
      </c>
      <c r="STB44" s="224">
        <f>'2-ORÇAMENTO'!STD44</f>
        <v>0</v>
      </c>
      <c r="STC44" s="225">
        <f>'2-ORÇAMENTO'!STC44</f>
        <v>0</v>
      </c>
      <c r="STD44" s="224">
        <f>'2-ORÇAMENTO'!STF44</f>
        <v>0</v>
      </c>
      <c r="STE44" s="225">
        <f>'2-ORÇAMENTO'!STE44</f>
        <v>0</v>
      </c>
      <c r="STF44" s="224">
        <f>'2-ORÇAMENTO'!STH44</f>
        <v>0</v>
      </c>
      <c r="STG44" s="225">
        <f>'2-ORÇAMENTO'!STG44</f>
        <v>0</v>
      </c>
      <c r="STH44" s="224">
        <f>'2-ORÇAMENTO'!STJ44</f>
        <v>0</v>
      </c>
      <c r="STI44" s="225">
        <f>'2-ORÇAMENTO'!STI44</f>
        <v>0</v>
      </c>
      <c r="STJ44" s="224">
        <f>'2-ORÇAMENTO'!STL44</f>
        <v>0</v>
      </c>
      <c r="STK44" s="225">
        <f>'2-ORÇAMENTO'!STK44</f>
        <v>0</v>
      </c>
      <c r="STL44" s="224">
        <f>'2-ORÇAMENTO'!STN44</f>
        <v>0</v>
      </c>
      <c r="STM44" s="225">
        <f>'2-ORÇAMENTO'!STM44</f>
        <v>0</v>
      </c>
      <c r="STN44" s="224">
        <f>'2-ORÇAMENTO'!STP44</f>
        <v>0</v>
      </c>
      <c r="STO44" s="225">
        <f>'2-ORÇAMENTO'!STO44</f>
        <v>0</v>
      </c>
      <c r="STP44" s="224">
        <f>'2-ORÇAMENTO'!STR44</f>
        <v>0</v>
      </c>
      <c r="STQ44" s="225">
        <f>'2-ORÇAMENTO'!STQ44</f>
        <v>0</v>
      </c>
      <c r="STR44" s="224">
        <f>'2-ORÇAMENTO'!STT44</f>
        <v>0</v>
      </c>
      <c r="STS44" s="225">
        <f>'2-ORÇAMENTO'!STS44</f>
        <v>0</v>
      </c>
      <c r="STT44" s="224">
        <f>'2-ORÇAMENTO'!STV44</f>
        <v>0</v>
      </c>
      <c r="STU44" s="225">
        <f>'2-ORÇAMENTO'!STU44</f>
        <v>0</v>
      </c>
      <c r="STV44" s="224">
        <f>'2-ORÇAMENTO'!STX44</f>
        <v>0</v>
      </c>
      <c r="STW44" s="225">
        <f>'2-ORÇAMENTO'!STW44</f>
        <v>0</v>
      </c>
      <c r="STX44" s="224">
        <f>'2-ORÇAMENTO'!STZ44</f>
        <v>0</v>
      </c>
      <c r="STY44" s="225">
        <f>'2-ORÇAMENTO'!STY44</f>
        <v>0</v>
      </c>
      <c r="STZ44" s="224">
        <f>'2-ORÇAMENTO'!SUB44</f>
        <v>0</v>
      </c>
      <c r="SUA44" s="225">
        <f>'2-ORÇAMENTO'!SUA44</f>
        <v>0</v>
      </c>
      <c r="SUB44" s="224">
        <f>'2-ORÇAMENTO'!SUD44</f>
        <v>0</v>
      </c>
      <c r="SUC44" s="225">
        <f>'2-ORÇAMENTO'!SUC44</f>
        <v>0</v>
      </c>
      <c r="SUD44" s="224">
        <f>'2-ORÇAMENTO'!SUF44</f>
        <v>0</v>
      </c>
      <c r="SUE44" s="225">
        <f>'2-ORÇAMENTO'!SUE44</f>
        <v>0</v>
      </c>
      <c r="SUF44" s="224">
        <f>'2-ORÇAMENTO'!SUH44</f>
        <v>0</v>
      </c>
      <c r="SUG44" s="225">
        <f>'2-ORÇAMENTO'!SUG44</f>
        <v>0</v>
      </c>
      <c r="SUH44" s="224">
        <f>'2-ORÇAMENTO'!SUJ44</f>
        <v>0</v>
      </c>
      <c r="SUI44" s="225">
        <f>'2-ORÇAMENTO'!SUI44</f>
        <v>0</v>
      </c>
      <c r="SUJ44" s="224">
        <f>'2-ORÇAMENTO'!SUL44</f>
        <v>0</v>
      </c>
      <c r="SUK44" s="225">
        <f>'2-ORÇAMENTO'!SUK44</f>
        <v>0</v>
      </c>
      <c r="SUL44" s="224">
        <f>'2-ORÇAMENTO'!SUN44</f>
        <v>0</v>
      </c>
      <c r="SUM44" s="225">
        <f>'2-ORÇAMENTO'!SUM44</f>
        <v>0</v>
      </c>
      <c r="SUN44" s="224">
        <f>'2-ORÇAMENTO'!SUP44</f>
        <v>0</v>
      </c>
      <c r="SUO44" s="225">
        <f>'2-ORÇAMENTO'!SUO44</f>
        <v>0</v>
      </c>
      <c r="SUP44" s="224">
        <f>'2-ORÇAMENTO'!SUR44</f>
        <v>0</v>
      </c>
      <c r="SUQ44" s="225">
        <f>'2-ORÇAMENTO'!SUQ44</f>
        <v>0</v>
      </c>
      <c r="SUR44" s="224">
        <f>'2-ORÇAMENTO'!SUT44</f>
        <v>0</v>
      </c>
      <c r="SUS44" s="225">
        <f>'2-ORÇAMENTO'!SUS44</f>
        <v>0</v>
      </c>
      <c r="SUT44" s="224">
        <f>'2-ORÇAMENTO'!SUV44</f>
        <v>0</v>
      </c>
      <c r="SUU44" s="225">
        <f>'2-ORÇAMENTO'!SUU44</f>
        <v>0</v>
      </c>
      <c r="SUV44" s="224">
        <f>'2-ORÇAMENTO'!SUX44</f>
        <v>0</v>
      </c>
      <c r="SUW44" s="225">
        <f>'2-ORÇAMENTO'!SUW44</f>
        <v>0</v>
      </c>
      <c r="SUX44" s="224">
        <f>'2-ORÇAMENTO'!SUZ44</f>
        <v>0</v>
      </c>
      <c r="SUY44" s="225">
        <f>'2-ORÇAMENTO'!SUY44</f>
        <v>0</v>
      </c>
      <c r="SUZ44" s="224">
        <f>'2-ORÇAMENTO'!SVB44</f>
        <v>0</v>
      </c>
      <c r="SVA44" s="225">
        <f>'2-ORÇAMENTO'!SVA44</f>
        <v>0</v>
      </c>
      <c r="SVB44" s="224">
        <f>'2-ORÇAMENTO'!SVD44</f>
        <v>0</v>
      </c>
      <c r="SVC44" s="225">
        <f>'2-ORÇAMENTO'!SVC44</f>
        <v>0</v>
      </c>
      <c r="SVD44" s="224">
        <f>'2-ORÇAMENTO'!SVF44</f>
        <v>0</v>
      </c>
      <c r="SVE44" s="225">
        <f>'2-ORÇAMENTO'!SVE44</f>
        <v>0</v>
      </c>
      <c r="SVF44" s="224">
        <f>'2-ORÇAMENTO'!SVH44</f>
        <v>0</v>
      </c>
      <c r="SVG44" s="225">
        <f>'2-ORÇAMENTO'!SVG44</f>
        <v>0</v>
      </c>
      <c r="SVH44" s="224">
        <f>'2-ORÇAMENTO'!SVJ44</f>
        <v>0</v>
      </c>
      <c r="SVI44" s="225">
        <f>'2-ORÇAMENTO'!SVI44</f>
        <v>0</v>
      </c>
      <c r="SVJ44" s="224">
        <f>'2-ORÇAMENTO'!SVL44</f>
        <v>0</v>
      </c>
      <c r="SVK44" s="225">
        <f>'2-ORÇAMENTO'!SVK44</f>
        <v>0</v>
      </c>
      <c r="SVL44" s="224">
        <f>'2-ORÇAMENTO'!SVN44</f>
        <v>0</v>
      </c>
      <c r="SVM44" s="225">
        <f>'2-ORÇAMENTO'!SVM44</f>
        <v>0</v>
      </c>
      <c r="SVN44" s="224">
        <f>'2-ORÇAMENTO'!SVP44</f>
        <v>0</v>
      </c>
      <c r="SVO44" s="225">
        <f>'2-ORÇAMENTO'!SVO44</f>
        <v>0</v>
      </c>
      <c r="SVP44" s="224">
        <f>'2-ORÇAMENTO'!SVR44</f>
        <v>0</v>
      </c>
      <c r="SVQ44" s="225">
        <f>'2-ORÇAMENTO'!SVQ44</f>
        <v>0</v>
      </c>
      <c r="SVR44" s="224">
        <f>'2-ORÇAMENTO'!SVT44</f>
        <v>0</v>
      </c>
      <c r="SVS44" s="225">
        <f>'2-ORÇAMENTO'!SVS44</f>
        <v>0</v>
      </c>
      <c r="SVT44" s="224">
        <f>'2-ORÇAMENTO'!SVV44</f>
        <v>0</v>
      </c>
      <c r="SVU44" s="225">
        <f>'2-ORÇAMENTO'!SVU44</f>
        <v>0</v>
      </c>
      <c r="SVV44" s="224">
        <f>'2-ORÇAMENTO'!SVX44</f>
        <v>0</v>
      </c>
      <c r="SVW44" s="225">
        <f>'2-ORÇAMENTO'!SVW44</f>
        <v>0</v>
      </c>
      <c r="SVX44" s="224">
        <f>'2-ORÇAMENTO'!SVZ44</f>
        <v>0</v>
      </c>
      <c r="SVY44" s="225">
        <f>'2-ORÇAMENTO'!SVY44</f>
        <v>0</v>
      </c>
      <c r="SVZ44" s="224">
        <f>'2-ORÇAMENTO'!SWB44</f>
        <v>0</v>
      </c>
      <c r="SWA44" s="225">
        <f>'2-ORÇAMENTO'!SWA44</f>
        <v>0</v>
      </c>
      <c r="SWB44" s="224">
        <f>'2-ORÇAMENTO'!SWD44</f>
        <v>0</v>
      </c>
      <c r="SWC44" s="225">
        <f>'2-ORÇAMENTO'!SWC44</f>
        <v>0</v>
      </c>
      <c r="SWD44" s="224">
        <f>'2-ORÇAMENTO'!SWF44</f>
        <v>0</v>
      </c>
      <c r="SWE44" s="225">
        <f>'2-ORÇAMENTO'!SWE44</f>
        <v>0</v>
      </c>
      <c r="SWF44" s="224">
        <f>'2-ORÇAMENTO'!SWH44</f>
        <v>0</v>
      </c>
      <c r="SWG44" s="225">
        <f>'2-ORÇAMENTO'!SWG44</f>
        <v>0</v>
      </c>
      <c r="SWH44" s="224">
        <f>'2-ORÇAMENTO'!SWJ44</f>
        <v>0</v>
      </c>
      <c r="SWI44" s="225">
        <f>'2-ORÇAMENTO'!SWI44</f>
        <v>0</v>
      </c>
      <c r="SWJ44" s="224">
        <f>'2-ORÇAMENTO'!SWL44</f>
        <v>0</v>
      </c>
      <c r="SWK44" s="225">
        <f>'2-ORÇAMENTO'!SWK44</f>
        <v>0</v>
      </c>
      <c r="SWL44" s="224">
        <f>'2-ORÇAMENTO'!SWN44</f>
        <v>0</v>
      </c>
      <c r="SWM44" s="225">
        <f>'2-ORÇAMENTO'!SWM44</f>
        <v>0</v>
      </c>
      <c r="SWN44" s="224">
        <f>'2-ORÇAMENTO'!SWP44</f>
        <v>0</v>
      </c>
      <c r="SWO44" s="225">
        <f>'2-ORÇAMENTO'!SWO44</f>
        <v>0</v>
      </c>
      <c r="SWP44" s="224">
        <f>'2-ORÇAMENTO'!SWR44</f>
        <v>0</v>
      </c>
      <c r="SWQ44" s="225">
        <f>'2-ORÇAMENTO'!SWQ44</f>
        <v>0</v>
      </c>
      <c r="SWR44" s="224">
        <f>'2-ORÇAMENTO'!SWT44</f>
        <v>0</v>
      </c>
      <c r="SWS44" s="225">
        <f>'2-ORÇAMENTO'!SWS44</f>
        <v>0</v>
      </c>
      <c r="SWT44" s="224">
        <f>'2-ORÇAMENTO'!SWV44</f>
        <v>0</v>
      </c>
      <c r="SWU44" s="225">
        <f>'2-ORÇAMENTO'!SWU44</f>
        <v>0</v>
      </c>
      <c r="SWV44" s="224">
        <f>'2-ORÇAMENTO'!SWX44</f>
        <v>0</v>
      </c>
      <c r="SWW44" s="225">
        <f>'2-ORÇAMENTO'!SWW44</f>
        <v>0</v>
      </c>
      <c r="SWX44" s="224">
        <f>'2-ORÇAMENTO'!SWZ44</f>
        <v>0</v>
      </c>
      <c r="SWY44" s="225">
        <f>'2-ORÇAMENTO'!SWY44</f>
        <v>0</v>
      </c>
      <c r="SWZ44" s="224">
        <f>'2-ORÇAMENTO'!SXB44</f>
        <v>0</v>
      </c>
      <c r="SXA44" s="225">
        <f>'2-ORÇAMENTO'!SXA44</f>
        <v>0</v>
      </c>
      <c r="SXB44" s="224">
        <f>'2-ORÇAMENTO'!SXD44</f>
        <v>0</v>
      </c>
      <c r="SXC44" s="225">
        <f>'2-ORÇAMENTO'!SXC44</f>
        <v>0</v>
      </c>
      <c r="SXD44" s="224">
        <f>'2-ORÇAMENTO'!SXF44</f>
        <v>0</v>
      </c>
      <c r="SXE44" s="225">
        <f>'2-ORÇAMENTO'!SXE44</f>
        <v>0</v>
      </c>
      <c r="SXF44" s="224">
        <f>'2-ORÇAMENTO'!SXH44</f>
        <v>0</v>
      </c>
      <c r="SXG44" s="225">
        <f>'2-ORÇAMENTO'!SXG44</f>
        <v>0</v>
      </c>
      <c r="SXH44" s="224">
        <f>'2-ORÇAMENTO'!SXJ44</f>
        <v>0</v>
      </c>
      <c r="SXI44" s="225">
        <f>'2-ORÇAMENTO'!SXI44</f>
        <v>0</v>
      </c>
      <c r="SXJ44" s="224">
        <f>'2-ORÇAMENTO'!SXL44</f>
        <v>0</v>
      </c>
      <c r="SXK44" s="225">
        <f>'2-ORÇAMENTO'!SXK44</f>
        <v>0</v>
      </c>
      <c r="SXL44" s="224">
        <f>'2-ORÇAMENTO'!SXN44</f>
        <v>0</v>
      </c>
      <c r="SXM44" s="225">
        <f>'2-ORÇAMENTO'!SXM44</f>
        <v>0</v>
      </c>
      <c r="SXN44" s="224">
        <f>'2-ORÇAMENTO'!SXP44</f>
        <v>0</v>
      </c>
      <c r="SXO44" s="225">
        <f>'2-ORÇAMENTO'!SXO44</f>
        <v>0</v>
      </c>
      <c r="SXP44" s="224">
        <f>'2-ORÇAMENTO'!SXR44</f>
        <v>0</v>
      </c>
      <c r="SXQ44" s="225">
        <f>'2-ORÇAMENTO'!SXQ44</f>
        <v>0</v>
      </c>
      <c r="SXR44" s="224">
        <f>'2-ORÇAMENTO'!SXT44</f>
        <v>0</v>
      </c>
      <c r="SXS44" s="225">
        <f>'2-ORÇAMENTO'!SXS44</f>
        <v>0</v>
      </c>
      <c r="SXT44" s="224">
        <f>'2-ORÇAMENTO'!SXV44</f>
        <v>0</v>
      </c>
      <c r="SXU44" s="225">
        <f>'2-ORÇAMENTO'!SXU44</f>
        <v>0</v>
      </c>
      <c r="SXV44" s="224">
        <f>'2-ORÇAMENTO'!SXX44</f>
        <v>0</v>
      </c>
      <c r="SXW44" s="225">
        <f>'2-ORÇAMENTO'!SXW44</f>
        <v>0</v>
      </c>
      <c r="SXX44" s="224">
        <f>'2-ORÇAMENTO'!SXZ44</f>
        <v>0</v>
      </c>
      <c r="SXY44" s="225">
        <f>'2-ORÇAMENTO'!SXY44</f>
        <v>0</v>
      </c>
      <c r="SXZ44" s="224">
        <f>'2-ORÇAMENTO'!SYB44</f>
        <v>0</v>
      </c>
      <c r="SYA44" s="225">
        <f>'2-ORÇAMENTO'!SYA44</f>
        <v>0</v>
      </c>
      <c r="SYB44" s="224">
        <f>'2-ORÇAMENTO'!SYD44</f>
        <v>0</v>
      </c>
      <c r="SYC44" s="225">
        <f>'2-ORÇAMENTO'!SYC44</f>
        <v>0</v>
      </c>
      <c r="SYD44" s="224">
        <f>'2-ORÇAMENTO'!SYF44</f>
        <v>0</v>
      </c>
      <c r="SYE44" s="225">
        <f>'2-ORÇAMENTO'!SYE44</f>
        <v>0</v>
      </c>
      <c r="SYF44" s="224">
        <f>'2-ORÇAMENTO'!SYH44</f>
        <v>0</v>
      </c>
      <c r="SYG44" s="225">
        <f>'2-ORÇAMENTO'!SYG44</f>
        <v>0</v>
      </c>
      <c r="SYH44" s="224">
        <f>'2-ORÇAMENTO'!SYJ44</f>
        <v>0</v>
      </c>
      <c r="SYI44" s="225">
        <f>'2-ORÇAMENTO'!SYI44</f>
        <v>0</v>
      </c>
      <c r="SYJ44" s="224">
        <f>'2-ORÇAMENTO'!SYL44</f>
        <v>0</v>
      </c>
      <c r="SYK44" s="225">
        <f>'2-ORÇAMENTO'!SYK44</f>
        <v>0</v>
      </c>
      <c r="SYL44" s="224">
        <f>'2-ORÇAMENTO'!SYN44</f>
        <v>0</v>
      </c>
      <c r="SYM44" s="225">
        <f>'2-ORÇAMENTO'!SYM44</f>
        <v>0</v>
      </c>
      <c r="SYN44" s="224">
        <f>'2-ORÇAMENTO'!SYP44</f>
        <v>0</v>
      </c>
      <c r="SYO44" s="225">
        <f>'2-ORÇAMENTO'!SYO44</f>
        <v>0</v>
      </c>
      <c r="SYP44" s="224">
        <f>'2-ORÇAMENTO'!SYR44</f>
        <v>0</v>
      </c>
      <c r="SYQ44" s="225">
        <f>'2-ORÇAMENTO'!SYQ44</f>
        <v>0</v>
      </c>
      <c r="SYR44" s="224">
        <f>'2-ORÇAMENTO'!SYT44</f>
        <v>0</v>
      </c>
      <c r="SYS44" s="225">
        <f>'2-ORÇAMENTO'!SYS44</f>
        <v>0</v>
      </c>
      <c r="SYT44" s="224">
        <f>'2-ORÇAMENTO'!SYV44</f>
        <v>0</v>
      </c>
      <c r="SYU44" s="225">
        <f>'2-ORÇAMENTO'!SYU44</f>
        <v>0</v>
      </c>
      <c r="SYV44" s="224">
        <f>'2-ORÇAMENTO'!SYX44</f>
        <v>0</v>
      </c>
      <c r="SYW44" s="225">
        <f>'2-ORÇAMENTO'!SYW44</f>
        <v>0</v>
      </c>
      <c r="SYX44" s="224">
        <f>'2-ORÇAMENTO'!SYZ44</f>
        <v>0</v>
      </c>
      <c r="SYY44" s="225">
        <f>'2-ORÇAMENTO'!SYY44</f>
        <v>0</v>
      </c>
      <c r="SYZ44" s="224">
        <f>'2-ORÇAMENTO'!SZB44</f>
        <v>0</v>
      </c>
      <c r="SZA44" s="225">
        <f>'2-ORÇAMENTO'!SZA44</f>
        <v>0</v>
      </c>
      <c r="SZB44" s="224">
        <f>'2-ORÇAMENTO'!SZD44</f>
        <v>0</v>
      </c>
      <c r="SZC44" s="225">
        <f>'2-ORÇAMENTO'!SZC44</f>
        <v>0</v>
      </c>
      <c r="SZD44" s="224">
        <f>'2-ORÇAMENTO'!SZF44</f>
        <v>0</v>
      </c>
      <c r="SZE44" s="225">
        <f>'2-ORÇAMENTO'!SZE44</f>
        <v>0</v>
      </c>
      <c r="SZF44" s="224">
        <f>'2-ORÇAMENTO'!SZH44</f>
        <v>0</v>
      </c>
      <c r="SZG44" s="225">
        <f>'2-ORÇAMENTO'!SZG44</f>
        <v>0</v>
      </c>
      <c r="SZH44" s="224">
        <f>'2-ORÇAMENTO'!SZJ44</f>
        <v>0</v>
      </c>
      <c r="SZI44" s="225">
        <f>'2-ORÇAMENTO'!SZI44</f>
        <v>0</v>
      </c>
      <c r="SZJ44" s="224">
        <f>'2-ORÇAMENTO'!SZL44</f>
        <v>0</v>
      </c>
      <c r="SZK44" s="225">
        <f>'2-ORÇAMENTO'!SZK44</f>
        <v>0</v>
      </c>
      <c r="SZL44" s="224">
        <f>'2-ORÇAMENTO'!SZN44</f>
        <v>0</v>
      </c>
      <c r="SZM44" s="225">
        <f>'2-ORÇAMENTO'!SZM44</f>
        <v>0</v>
      </c>
      <c r="SZN44" s="224">
        <f>'2-ORÇAMENTO'!SZP44</f>
        <v>0</v>
      </c>
      <c r="SZO44" s="225">
        <f>'2-ORÇAMENTO'!SZO44</f>
        <v>0</v>
      </c>
      <c r="SZP44" s="224">
        <f>'2-ORÇAMENTO'!SZR44</f>
        <v>0</v>
      </c>
      <c r="SZQ44" s="225">
        <f>'2-ORÇAMENTO'!SZQ44</f>
        <v>0</v>
      </c>
      <c r="SZR44" s="224">
        <f>'2-ORÇAMENTO'!SZT44</f>
        <v>0</v>
      </c>
      <c r="SZS44" s="225">
        <f>'2-ORÇAMENTO'!SZS44</f>
        <v>0</v>
      </c>
      <c r="SZT44" s="224">
        <f>'2-ORÇAMENTO'!SZV44</f>
        <v>0</v>
      </c>
      <c r="SZU44" s="225">
        <f>'2-ORÇAMENTO'!SZU44</f>
        <v>0</v>
      </c>
      <c r="SZV44" s="224">
        <f>'2-ORÇAMENTO'!SZX44</f>
        <v>0</v>
      </c>
      <c r="SZW44" s="225">
        <f>'2-ORÇAMENTO'!SZW44</f>
        <v>0</v>
      </c>
      <c r="SZX44" s="224">
        <f>'2-ORÇAMENTO'!SZZ44</f>
        <v>0</v>
      </c>
      <c r="SZY44" s="225">
        <f>'2-ORÇAMENTO'!SZY44</f>
        <v>0</v>
      </c>
      <c r="SZZ44" s="224">
        <f>'2-ORÇAMENTO'!TAB44</f>
        <v>0</v>
      </c>
      <c r="TAA44" s="225">
        <f>'2-ORÇAMENTO'!TAA44</f>
        <v>0</v>
      </c>
      <c r="TAB44" s="224">
        <f>'2-ORÇAMENTO'!TAD44</f>
        <v>0</v>
      </c>
      <c r="TAC44" s="225">
        <f>'2-ORÇAMENTO'!TAC44</f>
        <v>0</v>
      </c>
      <c r="TAD44" s="224">
        <f>'2-ORÇAMENTO'!TAF44</f>
        <v>0</v>
      </c>
      <c r="TAE44" s="225">
        <f>'2-ORÇAMENTO'!TAE44</f>
        <v>0</v>
      </c>
      <c r="TAF44" s="224">
        <f>'2-ORÇAMENTO'!TAH44</f>
        <v>0</v>
      </c>
      <c r="TAG44" s="225">
        <f>'2-ORÇAMENTO'!TAG44</f>
        <v>0</v>
      </c>
      <c r="TAH44" s="224">
        <f>'2-ORÇAMENTO'!TAJ44</f>
        <v>0</v>
      </c>
      <c r="TAI44" s="225">
        <f>'2-ORÇAMENTO'!TAI44</f>
        <v>0</v>
      </c>
      <c r="TAJ44" s="224">
        <f>'2-ORÇAMENTO'!TAL44</f>
        <v>0</v>
      </c>
      <c r="TAK44" s="225">
        <f>'2-ORÇAMENTO'!TAK44</f>
        <v>0</v>
      </c>
      <c r="TAL44" s="224">
        <f>'2-ORÇAMENTO'!TAN44</f>
        <v>0</v>
      </c>
      <c r="TAM44" s="225">
        <f>'2-ORÇAMENTO'!TAM44</f>
        <v>0</v>
      </c>
      <c r="TAN44" s="224">
        <f>'2-ORÇAMENTO'!TAP44</f>
        <v>0</v>
      </c>
      <c r="TAO44" s="225">
        <f>'2-ORÇAMENTO'!TAO44</f>
        <v>0</v>
      </c>
      <c r="TAP44" s="224">
        <f>'2-ORÇAMENTO'!TAR44</f>
        <v>0</v>
      </c>
      <c r="TAQ44" s="225">
        <f>'2-ORÇAMENTO'!TAQ44</f>
        <v>0</v>
      </c>
      <c r="TAR44" s="224">
        <f>'2-ORÇAMENTO'!TAT44</f>
        <v>0</v>
      </c>
      <c r="TAS44" s="225">
        <f>'2-ORÇAMENTO'!TAS44</f>
        <v>0</v>
      </c>
      <c r="TAT44" s="224">
        <f>'2-ORÇAMENTO'!TAV44</f>
        <v>0</v>
      </c>
      <c r="TAU44" s="225">
        <f>'2-ORÇAMENTO'!TAU44</f>
        <v>0</v>
      </c>
      <c r="TAV44" s="224">
        <f>'2-ORÇAMENTO'!TAX44</f>
        <v>0</v>
      </c>
      <c r="TAW44" s="225">
        <f>'2-ORÇAMENTO'!TAW44</f>
        <v>0</v>
      </c>
      <c r="TAX44" s="224">
        <f>'2-ORÇAMENTO'!TAZ44</f>
        <v>0</v>
      </c>
      <c r="TAY44" s="225">
        <f>'2-ORÇAMENTO'!TAY44</f>
        <v>0</v>
      </c>
      <c r="TAZ44" s="224">
        <f>'2-ORÇAMENTO'!TBB44</f>
        <v>0</v>
      </c>
      <c r="TBA44" s="225">
        <f>'2-ORÇAMENTO'!TBA44</f>
        <v>0</v>
      </c>
      <c r="TBB44" s="224">
        <f>'2-ORÇAMENTO'!TBD44</f>
        <v>0</v>
      </c>
      <c r="TBC44" s="225">
        <f>'2-ORÇAMENTO'!TBC44</f>
        <v>0</v>
      </c>
      <c r="TBD44" s="224">
        <f>'2-ORÇAMENTO'!TBF44</f>
        <v>0</v>
      </c>
      <c r="TBE44" s="225">
        <f>'2-ORÇAMENTO'!TBE44</f>
        <v>0</v>
      </c>
      <c r="TBF44" s="224">
        <f>'2-ORÇAMENTO'!TBH44</f>
        <v>0</v>
      </c>
      <c r="TBG44" s="225">
        <f>'2-ORÇAMENTO'!TBG44</f>
        <v>0</v>
      </c>
      <c r="TBH44" s="224">
        <f>'2-ORÇAMENTO'!TBJ44</f>
        <v>0</v>
      </c>
      <c r="TBI44" s="225">
        <f>'2-ORÇAMENTO'!TBI44</f>
        <v>0</v>
      </c>
      <c r="TBJ44" s="224">
        <f>'2-ORÇAMENTO'!TBL44</f>
        <v>0</v>
      </c>
      <c r="TBK44" s="225">
        <f>'2-ORÇAMENTO'!TBK44</f>
        <v>0</v>
      </c>
      <c r="TBL44" s="224">
        <f>'2-ORÇAMENTO'!TBN44</f>
        <v>0</v>
      </c>
      <c r="TBM44" s="225">
        <f>'2-ORÇAMENTO'!TBM44</f>
        <v>0</v>
      </c>
      <c r="TBN44" s="224">
        <f>'2-ORÇAMENTO'!TBP44</f>
        <v>0</v>
      </c>
      <c r="TBO44" s="225">
        <f>'2-ORÇAMENTO'!TBO44</f>
        <v>0</v>
      </c>
      <c r="TBP44" s="224">
        <f>'2-ORÇAMENTO'!TBR44</f>
        <v>0</v>
      </c>
      <c r="TBQ44" s="225">
        <f>'2-ORÇAMENTO'!TBQ44</f>
        <v>0</v>
      </c>
      <c r="TBR44" s="224">
        <f>'2-ORÇAMENTO'!TBT44</f>
        <v>0</v>
      </c>
      <c r="TBS44" s="225">
        <f>'2-ORÇAMENTO'!TBS44</f>
        <v>0</v>
      </c>
      <c r="TBT44" s="224">
        <f>'2-ORÇAMENTO'!TBV44</f>
        <v>0</v>
      </c>
      <c r="TBU44" s="225">
        <f>'2-ORÇAMENTO'!TBU44</f>
        <v>0</v>
      </c>
      <c r="TBV44" s="224">
        <f>'2-ORÇAMENTO'!TBX44</f>
        <v>0</v>
      </c>
      <c r="TBW44" s="225">
        <f>'2-ORÇAMENTO'!TBW44</f>
        <v>0</v>
      </c>
      <c r="TBX44" s="224">
        <f>'2-ORÇAMENTO'!TBZ44</f>
        <v>0</v>
      </c>
      <c r="TBY44" s="225">
        <f>'2-ORÇAMENTO'!TBY44</f>
        <v>0</v>
      </c>
      <c r="TBZ44" s="224">
        <f>'2-ORÇAMENTO'!TCB44</f>
        <v>0</v>
      </c>
      <c r="TCA44" s="225">
        <f>'2-ORÇAMENTO'!TCA44</f>
        <v>0</v>
      </c>
      <c r="TCB44" s="224">
        <f>'2-ORÇAMENTO'!TCD44</f>
        <v>0</v>
      </c>
      <c r="TCC44" s="225">
        <f>'2-ORÇAMENTO'!TCC44</f>
        <v>0</v>
      </c>
      <c r="TCD44" s="224">
        <f>'2-ORÇAMENTO'!TCF44</f>
        <v>0</v>
      </c>
      <c r="TCE44" s="225">
        <f>'2-ORÇAMENTO'!TCE44</f>
        <v>0</v>
      </c>
      <c r="TCF44" s="224">
        <f>'2-ORÇAMENTO'!TCH44</f>
        <v>0</v>
      </c>
      <c r="TCG44" s="225">
        <f>'2-ORÇAMENTO'!TCG44</f>
        <v>0</v>
      </c>
      <c r="TCH44" s="224">
        <f>'2-ORÇAMENTO'!TCJ44</f>
        <v>0</v>
      </c>
      <c r="TCI44" s="225">
        <f>'2-ORÇAMENTO'!TCI44</f>
        <v>0</v>
      </c>
      <c r="TCJ44" s="224">
        <f>'2-ORÇAMENTO'!TCL44</f>
        <v>0</v>
      </c>
      <c r="TCK44" s="225">
        <f>'2-ORÇAMENTO'!TCK44</f>
        <v>0</v>
      </c>
      <c r="TCL44" s="224">
        <f>'2-ORÇAMENTO'!TCN44</f>
        <v>0</v>
      </c>
      <c r="TCM44" s="225">
        <f>'2-ORÇAMENTO'!TCM44</f>
        <v>0</v>
      </c>
      <c r="TCN44" s="224">
        <f>'2-ORÇAMENTO'!TCP44</f>
        <v>0</v>
      </c>
      <c r="TCO44" s="225">
        <f>'2-ORÇAMENTO'!TCO44</f>
        <v>0</v>
      </c>
      <c r="TCP44" s="224">
        <f>'2-ORÇAMENTO'!TCR44</f>
        <v>0</v>
      </c>
      <c r="TCQ44" s="225">
        <f>'2-ORÇAMENTO'!TCQ44</f>
        <v>0</v>
      </c>
      <c r="TCR44" s="224">
        <f>'2-ORÇAMENTO'!TCT44</f>
        <v>0</v>
      </c>
      <c r="TCS44" s="225">
        <f>'2-ORÇAMENTO'!TCS44</f>
        <v>0</v>
      </c>
      <c r="TCT44" s="224">
        <f>'2-ORÇAMENTO'!TCV44</f>
        <v>0</v>
      </c>
      <c r="TCU44" s="225">
        <f>'2-ORÇAMENTO'!TCU44</f>
        <v>0</v>
      </c>
      <c r="TCV44" s="224">
        <f>'2-ORÇAMENTO'!TCX44</f>
        <v>0</v>
      </c>
      <c r="TCW44" s="225">
        <f>'2-ORÇAMENTO'!TCW44</f>
        <v>0</v>
      </c>
      <c r="TCX44" s="224">
        <f>'2-ORÇAMENTO'!TCZ44</f>
        <v>0</v>
      </c>
      <c r="TCY44" s="225">
        <f>'2-ORÇAMENTO'!TCY44</f>
        <v>0</v>
      </c>
      <c r="TCZ44" s="224">
        <f>'2-ORÇAMENTO'!TDB44</f>
        <v>0</v>
      </c>
      <c r="TDA44" s="225">
        <f>'2-ORÇAMENTO'!TDA44</f>
        <v>0</v>
      </c>
      <c r="TDB44" s="224">
        <f>'2-ORÇAMENTO'!TDD44</f>
        <v>0</v>
      </c>
      <c r="TDC44" s="225">
        <f>'2-ORÇAMENTO'!TDC44</f>
        <v>0</v>
      </c>
      <c r="TDD44" s="224">
        <f>'2-ORÇAMENTO'!TDF44</f>
        <v>0</v>
      </c>
      <c r="TDE44" s="225">
        <f>'2-ORÇAMENTO'!TDE44</f>
        <v>0</v>
      </c>
      <c r="TDF44" s="224">
        <f>'2-ORÇAMENTO'!TDH44</f>
        <v>0</v>
      </c>
      <c r="TDG44" s="225">
        <f>'2-ORÇAMENTO'!TDG44</f>
        <v>0</v>
      </c>
      <c r="TDH44" s="224">
        <f>'2-ORÇAMENTO'!TDJ44</f>
        <v>0</v>
      </c>
      <c r="TDI44" s="225">
        <f>'2-ORÇAMENTO'!TDI44</f>
        <v>0</v>
      </c>
      <c r="TDJ44" s="224">
        <f>'2-ORÇAMENTO'!TDL44</f>
        <v>0</v>
      </c>
      <c r="TDK44" s="225">
        <f>'2-ORÇAMENTO'!TDK44</f>
        <v>0</v>
      </c>
      <c r="TDL44" s="224">
        <f>'2-ORÇAMENTO'!TDN44</f>
        <v>0</v>
      </c>
      <c r="TDM44" s="225">
        <f>'2-ORÇAMENTO'!TDM44</f>
        <v>0</v>
      </c>
      <c r="TDN44" s="224">
        <f>'2-ORÇAMENTO'!TDP44</f>
        <v>0</v>
      </c>
      <c r="TDO44" s="225">
        <f>'2-ORÇAMENTO'!TDO44</f>
        <v>0</v>
      </c>
      <c r="TDP44" s="224">
        <f>'2-ORÇAMENTO'!TDR44</f>
        <v>0</v>
      </c>
      <c r="TDQ44" s="225">
        <f>'2-ORÇAMENTO'!TDQ44</f>
        <v>0</v>
      </c>
      <c r="TDR44" s="224">
        <f>'2-ORÇAMENTO'!TDT44</f>
        <v>0</v>
      </c>
      <c r="TDS44" s="225">
        <f>'2-ORÇAMENTO'!TDS44</f>
        <v>0</v>
      </c>
      <c r="TDT44" s="224">
        <f>'2-ORÇAMENTO'!TDV44</f>
        <v>0</v>
      </c>
      <c r="TDU44" s="225">
        <f>'2-ORÇAMENTO'!TDU44</f>
        <v>0</v>
      </c>
      <c r="TDV44" s="224">
        <f>'2-ORÇAMENTO'!TDX44</f>
        <v>0</v>
      </c>
      <c r="TDW44" s="225">
        <f>'2-ORÇAMENTO'!TDW44</f>
        <v>0</v>
      </c>
      <c r="TDX44" s="224">
        <f>'2-ORÇAMENTO'!TDZ44</f>
        <v>0</v>
      </c>
      <c r="TDY44" s="225">
        <f>'2-ORÇAMENTO'!TDY44</f>
        <v>0</v>
      </c>
      <c r="TDZ44" s="224">
        <f>'2-ORÇAMENTO'!TEB44</f>
        <v>0</v>
      </c>
      <c r="TEA44" s="225">
        <f>'2-ORÇAMENTO'!TEA44</f>
        <v>0</v>
      </c>
      <c r="TEB44" s="224">
        <f>'2-ORÇAMENTO'!TED44</f>
        <v>0</v>
      </c>
      <c r="TEC44" s="225">
        <f>'2-ORÇAMENTO'!TEC44</f>
        <v>0</v>
      </c>
      <c r="TED44" s="224">
        <f>'2-ORÇAMENTO'!TEF44</f>
        <v>0</v>
      </c>
      <c r="TEE44" s="225">
        <f>'2-ORÇAMENTO'!TEE44</f>
        <v>0</v>
      </c>
      <c r="TEF44" s="224">
        <f>'2-ORÇAMENTO'!TEH44</f>
        <v>0</v>
      </c>
      <c r="TEG44" s="225">
        <f>'2-ORÇAMENTO'!TEG44</f>
        <v>0</v>
      </c>
      <c r="TEH44" s="224">
        <f>'2-ORÇAMENTO'!TEJ44</f>
        <v>0</v>
      </c>
      <c r="TEI44" s="225">
        <f>'2-ORÇAMENTO'!TEI44</f>
        <v>0</v>
      </c>
      <c r="TEJ44" s="224">
        <f>'2-ORÇAMENTO'!TEL44</f>
        <v>0</v>
      </c>
      <c r="TEK44" s="225">
        <f>'2-ORÇAMENTO'!TEK44</f>
        <v>0</v>
      </c>
      <c r="TEL44" s="224">
        <f>'2-ORÇAMENTO'!TEN44</f>
        <v>0</v>
      </c>
      <c r="TEM44" s="225">
        <f>'2-ORÇAMENTO'!TEM44</f>
        <v>0</v>
      </c>
      <c r="TEN44" s="224">
        <f>'2-ORÇAMENTO'!TEP44</f>
        <v>0</v>
      </c>
      <c r="TEO44" s="225">
        <f>'2-ORÇAMENTO'!TEO44</f>
        <v>0</v>
      </c>
      <c r="TEP44" s="224">
        <f>'2-ORÇAMENTO'!TER44</f>
        <v>0</v>
      </c>
      <c r="TEQ44" s="225">
        <f>'2-ORÇAMENTO'!TEQ44</f>
        <v>0</v>
      </c>
      <c r="TER44" s="224">
        <f>'2-ORÇAMENTO'!TET44</f>
        <v>0</v>
      </c>
      <c r="TES44" s="225">
        <f>'2-ORÇAMENTO'!TES44</f>
        <v>0</v>
      </c>
      <c r="TET44" s="224">
        <f>'2-ORÇAMENTO'!TEV44</f>
        <v>0</v>
      </c>
      <c r="TEU44" s="225">
        <f>'2-ORÇAMENTO'!TEU44</f>
        <v>0</v>
      </c>
      <c r="TEV44" s="224">
        <f>'2-ORÇAMENTO'!TEX44</f>
        <v>0</v>
      </c>
      <c r="TEW44" s="225">
        <f>'2-ORÇAMENTO'!TEW44</f>
        <v>0</v>
      </c>
      <c r="TEX44" s="224">
        <f>'2-ORÇAMENTO'!TEZ44</f>
        <v>0</v>
      </c>
      <c r="TEY44" s="225">
        <f>'2-ORÇAMENTO'!TEY44</f>
        <v>0</v>
      </c>
      <c r="TEZ44" s="224">
        <f>'2-ORÇAMENTO'!TFB44</f>
        <v>0</v>
      </c>
      <c r="TFA44" s="225">
        <f>'2-ORÇAMENTO'!TFA44</f>
        <v>0</v>
      </c>
      <c r="TFB44" s="224">
        <f>'2-ORÇAMENTO'!TFD44</f>
        <v>0</v>
      </c>
      <c r="TFC44" s="225">
        <f>'2-ORÇAMENTO'!TFC44</f>
        <v>0</v>
      </c>
      <c r="TFD44" s="224">
        <f>'2-ORÇAMENTO'!TFF44</f>
        <v>0</v>
      </c>
      <c r="TFE44" s="225">
        <f>'2-ORÇAMENTO'!TFE44</f>
        <v>0</v>
      </c>
      <c r="TFF44" s="224">
        <f>'2-ORÇAMENTO'!TFH44</f>
        <v>0</v>
      </c>
      <c r="TFG44" s="225">
        <f>'2-ORÇAMENTO'!TFG44</f>
        <v>0</v>
      </c>
      <c r="TFH44" s="224">
        <f>'2-ORÇAMENTO'!TFJ44</f>
        <v>0</v>
      </c>
      <c r="TFI44" s="225">
        <f>'2-ORÇAMENTO'!TFI44</f>
        <v>0</v>
      </c>
      <c r="TFJ44" s="224">
        <f>'2-ORÇAMENTO'!TFL44</f>
        <v>0</v>
      </c>
      <c r="TFK44" s="225">
        <f>'2-ORÇAMENTO'!TFK44</f>
        <v>0</v>
      </c>
      <c r="TFL44" s="224">
        <f>'2-ORÇAMENTO'!TFN44</f>
        <v>0</v>
      </c>
      <c r="TFM44" s="225">
        <f>'2-ORÇAMENTO'!TFM44</f>
        <v>0</v>
      </c>
      <c r="TFN44" s="224">
        <f>'2-ORÇAMENTO'!TFP44</f>
        <v>0</v>
      </c>
      <c r="TFO44" s="225">
        <f>'2-ORÇAMENTO'!TFO44</f>
        <v>0</v>
      </c>
      <c r="TFP44" s="224">
        <f>'2-ORÇAMENTO'!TFR44</f>
        <v>0</v>
      </c>
      <c r="TFQ44" s="225">
        <f>'2-ORÇAMENTO'!TFQ44</f>
        <v>0</v>
      </c>
      <c r="TFR44" s="224">
        <f>'2-ORÇAMENTO'!TFT44</f>
        <v>0</v>
      </c>
      <c r="TFS44" s="225">
        <f>'2-ORÇAMENTO'!TFS44</f>
        <v>0</v>
      </c>
      <c r="TFT44" s="224">
        <f>'2-ORÇAMENTO'!TFV44</f>
        <v>0</v>
      </c>
      <c r="TFU44" s="225">
        <f>'2-ORÇAMENTO'!TFU44</f>
        <v>0</v>
      </c>
      <c r="TFV44" s="224">
        <f>'2-ORÇAMENTO'!TFX44</f>
        <v>0</v>
      </c>
      <c r="TFW44" s="225">
        <f>'2-ORÇAMENTO'!TFW44</f>
        <v>0</v>
      </c>
      <c r="TFX44" s="224">
        <f>'2-ORÇAMENTO'!TFZ44</f>
        <v>0</v>
      </c>
      <c r="TFY44" s="225">
        <f>'2-ORÇAMENTO'!TFY44</f>
        <v>0</v>
      </c>
      <c r="TFZ44" s="224">
        <f>'2-ORÇAMENTO'!TGB44</f>
        <v>0</v>
      </c>
      <c r="TGA44" s="225">
        <f>'2-ORÇAMENTO'!TGA44</f>
        <v>0</v>
      </c>
      <c r="TGB44" s="224">
        <f>'2-ORÇAMENTO'!TGD44</f>
        <v>0</v>
      </c>
      <c r="TGC44" s="225">
        <f>'2-ORÇAMENTO'!TGC44</f>
        <v>0</v>
      </c>
      <c r="TGD44" s="224">
        <f>'2-ORÇAMENTO'!TGF44</f>
        <v>0</v>
      </c>
      <c r="TGE44" s="225">
        <f>'2-ORÇAMENTO'!TGE44</f>
        <v>0</v>
      </c>
      <c r="TGF44" s="224">
        <f>'2-ORÇAMENTO'!TGH44</f>
        <v>0</v>
      </c>
      <c r="TGG44" s="225">
        <f>'2-ORÇAMENTO'!TGG44</f>
        <v>0</v>
      </c>
      <c r="TGH44" s="224">
        <f>'2-ORÇAMENTO'!TGJ44</f>
        <v>0</v>
      </c>
      <c r="TGI44" s="225">
        <f>'2-ORÇAMENTO'!TGI44</f>
        <v>0</v>
      </c>
      <c r="TGJ44" s="224">
        <f>'2-ORÇAMENTO'!TGL44</f>
        <v>0</v>
      </c>
      <c r="TGK44" s="225">
        <f>'2-ORÇAMENTO'!TGK44</f>
        <v>0</v>
      </c>
      <c r="TGL44" s="224">
        <f>'2-ORÇAMENTO'!TGN44</f>
        <v>0</v>
      </c>
      <c r="TGM44" s="225">
        <f>'2-ORÇAMENTO'!TGM44</f>
        <v>0</v>
      </c>
      <c r="TGN44" s="224">
        <f>'2-ORÇAMENTO'!TGP44</f>
        <v>0</v>
      </c>
      <c r="TGO44" s="225">
        <f>'2-ORÇAMENTO'!TGO44</f>
        <v>0</v>
      </c>
      <c r="TGP44" s="224">
        <f>'2-ORÇAMENTO'!TGR44</f>
        <v>0</v>
      </c>
      <c r="TGQ44" s="225">
        <f>'2-ORÇAMENTO'!TGQ44</f>
        <v>0</v>
      </c>
      <c r="TGR44" s="224">
        <f>'2-ORÇAMENTO'!TGT44</f>
        <v>0</v>
      </c>
      <c r="TGS44" s="225">
        <f>'2-ORÇAMENTO'!TGS44</f>
        <v>0</v>
      </c>
      <c r="TGT44" s="224">
        <f>'2-ORÇAMENTO'!TGV44</f>
        <v>0</v>
      </c>
      <c r="TGU44" s="225">
        <f>'2-ORÇAMENTO'!TGU44</f>
        <v>0</v>
      </c>
      <c r="TGV44" s="224">
        <f>'2-ORÇAMENTO'!TGX44</f>
        <v>0</v>
      </c>
      <c r="TGW44" s="225">
        <f>'2-ORÇAMENTO'!TGW44</f>
        <v>0</v>
      </c>
      <c r="TGX44" s="224">
        <f>'2-ORÇAMENTO'!TGZ44</f>
        <v>0</v>
      </c>
      <c r="TGY44" s="225">
        <f>'2-ORÇAMENTO'!TGY44</f>
        <v>0</v>
      </c>
      <c r="TGZ44" s="224">
        <f>'2-ORÇAMENTO'!THB44</f>
        <v>0</v>
      </c>
      <c r="THA44" s="225">
        <f>'2-ORÇAMENTO'!THA44</f>
        <v>0</v>
      </c>
      <c r="THB44" s="224">
        <f>'2-ORÇAMENTO'!THD44</f>
        <v>0</v>
      </c>
      <c r="THC44" s="225">
        <f>'2-ORÇAMENTO'!THC44</f>
        <v>0</v>
      </c>
      <c r="THD44" s="224">
        <f>'2-ORÇAMENTO'!THF44</f>
        <v>0</v>
      </c>
      <c r="THE44" s="225">
        <f>'2-ORÇAMENTO'!THE44</f>
        <v>0</v>
      </c>
      <c r="THF44" s="224">
        <f>'2-ORÇAMENTO'!THH44</f>
        <v>0</v>
      </c>
      <c r="THG44" s="225">
        <f>'2-ORÇAMENTO'!THG44</f>
        <v>0</v>
      </c>
      <c r="THH44" s="224">
        <f>'2-ORÇAMENTO'!THJ44</f>
        <v>0</v>
      </c>
      <c r="THI44" s="225">
        <f>'2-ORÇAMENTO'!THI44</f>
        <v>0</v>
      </c>
      <c r="THJ44" s="224">
        <f>'2-ORÇAMENTO'!THL44</f>
        <v>0</v>
      </c>
      <c r="THK44" s="225">
        <f>'2-ORÇAMENTO'!THK44</f>
        <v>0</v>
      </c>
      <c r="THL44" s="224">
        <f>'2-ORÇAMENTO'!THN44</f>
        <v>0</v>
      </c>
      <c r="THM44" s="225">
        <f>'2-ORÇAMENTO'!THM44</f>
        <v>0</v>
      </c>
      <c r="THN44" s="224">
        <f>'2-ORÇAMENTO'!THP44</f>
        <v>0</v>
      </c>
      <c r="THO44" s="225">
        <f>'2-ORÇAMENTO'!THO44</f>
        <v>0</v>
      </c>
      <c r="THP44" s="224">
        <f>'2-ORÇAMENTO'!THR44</f>
        <v>0</v>
      </c>
      <c r="THQ44" s="225">
        <f>'2-ORÇAMENTO'!THQ44</f>
        <v>0</v>
      </c>
      <c r="THR44" s="224">
        <f>'2-ORÇAMENTO'!THT44</f>
        <v>0</v>
      </c>
      <c r="THS44" s="225">
        <f>'2-ORÇAMENTO'!THS44</f>
        <v>0</v>
      </c>
      <c r="THT44" s="224">
        <f>'2-ORÇAMENTO'!THV44</f>
        <v>0</v>
      </c>
      <c r="THU44" s="225">
        <f>'2-ORÇAMENTO'!THU44</f>
        <v>0</v>
      </c>
      <c r="THV44" s="224">
        <f>'2-ORÇAMENTO'!THX44</f>
        <v>0</v>
      </c>
      <c r="THW44" s="225">
        <f>'2-ORÇAMENTO'!THW44</f>
        <v>0</v>
      </c>
      <c r="THX44" s="224">
        <f>'2-ORÇAMENTO'!THZ44</f>
        <v>0</v>
      </c>
      <c r="THY44" s="225">
        <f>'2-ORÇAMENTO'!THY44</f>
        <v>0</v>
      </c>
      <c r="THZ44" s="224">
        <f>'2-ORÇAMENTO'!TIB44</f>
        <v>0</v>
      </c>
      <c r="TIA44" s="225">
        <f>'2-ORÇAMENTO'!TIA44</f>
        <v>0</v>
      </c>
      <c r="TIB44" s="224">
        <f>'2-ORÇAMENTO'!TID44</f>
        <v>0</v>
      </c>
      <c r="TIC44" s="225">
        <f>'2-ORÇAMENTO'!TIC44</f>
        <v>0</v>
      </c>
      <c r="TID44" s="224">
        <f>'2-ORÇAMENTO'!TIF44</f>
        <v>0</v>
      </c>
      <c r="TIE44" s="225">
        <f>'2-ORÇAMENTO'!TIE44</f>
        <v>0</v>
      </c>
      <c r="TIF44" s="224">
        <f>'2-ORÇAMENTO'!TIH44</f>
        <v>0</v>
      </c>
      <c r="TIG44" s="225">
        <f>'2-ORÇAMENTO'!TIG44</f>
        <v>0</v>
      </c>
      <c r="TIH44" s="224">
        <f>'2-ORÇAMENTO'!TIJ44</f>
        <v>0</v>
      </c>
      <c r="TII44" s="225">
        <f>'2-ORÇAMENTO'!TII44</f>
        <v>0</v>
      </c>
      <c r="TIJ44" s="224">
        <f>'2-ORÇAMENTO'!TIL44</f>
        <v>0</v>
      </c>
      <c r="TIK44" s="225">
        <f>'2-ORÇAMENTO'!TIK44</f>
        <v>0</v>
      </c>
      <c r="TIL44" s="224">
        <f>'2-ORÇAMENTO'!TIN44</f>
        <v>0</v>
      </c>
      <c r="TIM44" s="225">
        <f>'2-ORÇAMENTO'!TIM44</f>
        <v>0</v>
      </c>
      <c r="TIN44" s="224">
        <f>'2-ORÇAMENTO'!TIP44</f>
        <v>0</v>
      </c>
      <c r="TIO44" s="225">
        <f>'2-ORÇAMENTO'!TIO44</f>
        <v>0</v>
      </c>
      <c r="TIP44" s="224">
        <f>'2-ORÇAMENTO'!TIR44</f>
        <v>0</v>
      </c>
      <c r="TIQ44" s="225">
        <f>'2-ORÇAMENTO'!TIQ44</f>
        <v>0</v>
      </c>
      <c r="TIR44" s="224">
        <f>'2-ORÇAMENTO'!TIT44</f>
        <v>0</v>
      </c>
      <c r="TIS44" s="225">
        <f>'2-ORÇAMENTO'!TIS44</f>
        <v>0</v>
      </c>
      <c r="TIT44" s="224">
        <f>'2-ORÇAMENTO'!TIV44</f>
        <v>0</v>
      </c>
      <c r="TIU44" s="225">
        <f>'2-ORÇAMENTO'!TIU44</f>
        <v>0</v>
      </c>
      <c r="TIV44" s="224">
        <f>'2-ORÇAMENTO'!TIX44</f>
        <v>0</v>
      </c>
      <c r="TIW44" s="225">
        <f>'2-ORÇAMENTO'!TIW44</f>
        <v>0</v>
      </c>
      <c r="TIX44" s="224">
        <f>'2-ORÇAMENTO'!TIZ44</f>
        <v>0</v>
      </c>
      <c r="TIY44" s="225">
        <f>'2-ORÇAMENTO'!TIY44</f>
        <v>0</v>
      </c>
      <c r="TIZ44" s="224">
        <f>'2-ORÇAMENTO'!TJB44</f>
        <v>0</v>
      </c>
      <c r="TJA44" s="225">
        <f>'2-ORÇAMENTO'!TJA44</f>
        <v>0</v>
      </c>
      <c r="TJB44" s="224">
        <f>'2-ORÇAMENTO'!TJD44</f>
        <v>0</v>
      </c>
      <c r="TJC44" s="225">
        <f>'2-ORÇAMENTO'!TJC44</f>
        <v>0</v>
      </c>
      <c r="TJD44" s="224">
        <f>'2-ORÇAMENTO'!TJF44</f>
        <v>0</v>
      </c>
      <c r="TJE44" s="225">
        <f>'2-ORÇAMENTO'!TJE44</f>
        <v>0</v>
      </c>
      <c r="TJF44" s="224">
        <f>'2-ORÇAMENTO'!TJH44</f>
        <v>0</v>
      </c>
      <c r="TJG44" s="225">
        <f>'2-ORÇAMENTO'!TJG44</f>
        <v>0</v>
      </c>
      <c r="TJH44" s="224">
        <f>'2-ORÇAMENTO'!TJJ44</f>
        <v>0</v>
      </c>
      <c r="TJI44" s="225">
        <f>'2-ORÇAMENTO'!TJI44</f>
        <v>0</v>
      </c>
      <c r="TJJ44" s="224">
        <f>'2-ORÇAMENTO'!TJL44</f>
        <v>0</v>
      </c>
      <c r="TJK44" s="225">
        <f>'2-ORÇAMENTO'!TJK44</f>
        <v>0</v>
      </c>
      <c r="TJL44" s="224">
        <f>'2-ORÇAMENTO'!TJN44</f>
        <v>0</v>
      </c>
      <c r="TJM44" s="225">
        <f>'2-ORÇAMENTO'!TJM44</f>
        <v>0</v>
      </c>
      <c r="TJN44" s="224">
        <f>'2-ORÇAMENTO'!TJP44</f>
        <v>0</v>
      </c>
      <c r="TJO44" s="225">
        <f>'2-ORÇAMENTO'!TJO44</f>
        <v>0</v>
      </c>
      <c r="TJP44" s="224">
        <f>'2-ORÇAMENTO'!TJR44</f>
        <v>0</v>
      </c>
      <c r="TJQ44" s="225">
        <f>'2-ORÇAMENTO'!TJQ44</f>
        <v>0</v>
      </c>
      <c r="TJR44" s="224">
        <f>'2-ORÇAMENTO'!TJT44</f>
        <v>0</v>
      </c>
      <c r="TJS44" s="225">
        <f>'2-ORÇAMENTO'!TJS44</f>
        <v>0</v>
      </c>
      <c r="TJT44" s="224">
        <f>'2-ORÇAMENTO'!TJV44</f>
        <v>0</v>
      </c>
      <c r="TJU44" s="225">
        <f>'2-ORÇAMENTO'!TJU44</f>
        <v>0</v>
      </c>
      <c r="TJV44" s="224">
        <f>'2-ORÇAMENTO'!TJX44</f>
        <v>0</v>
      </c>
      <c r="TJW44" s="225">
        <f>'2-ORÇAMENTO'!TJW44</f>
        <v>0</v>
      </c>
      <c r="TJX44" s="224">
        <f>'2-ORÇAMENTO'!TJZ44</f>
        <v>0</v>
      </c>
      <c r="TJY44" s="225">
        <f>'2-ORÇAMENTO'!TJY44</f>
        <v>0</v>
      </c>
      <c r="TJZ44" s="224">
        <f>'2-ORÇAMENTO'!TKB44</f>
        <v>0</v>
      </c>
      <c r="TKA44" s="225">
        <f>'2-ORÇAMENTO'!TKA44</f>
        <v>0</v>
      </c>
      <c r="TKB44" s="224">
        <f>'2-ORÇAMENTO'!TKD44</f>
        <v>0</v>
      </c>
      <c r="TKC44" s="225">
        <f>'2-ORÇAMENTO'!TKC44</f>
        <v>0</v>
      </c>
      <c r="TKD44" s="224">
        <f>'2-ORÇAMENTO'!TKF44</f>
        <v>0</v>
      </c>
      <c r="TKE44" s="225">
        <f>'2-ORÇAMENTO'!TKE44</f>
        <v>0</v>
      </c>
      <c r="TKF44" s="224">
        <f>'2-ORÇAMENTO'!TKH44</f>
        <v>0</v>
      </c>
      <c r="TKG44" s="225">
        <f>'2-ORÇAMENTO'!TKG44</f>
        <v>0</v>
      </c>
      <c r="TKH44" s="224">
        <f>'2-ORÇAMENTO'!TKJ44</f>
        <v>0</v>
      </c>
      <c r="TKI44" s="225">
        <f>'2-ORÇAMENTO'!TKI44</f>
        <v>0</v>
      </c>
      <c r="TKJ44" s="224">
        <f>'2-ORÇAMENTO'!TKL44</f>
        <v>0</v>
      </c>
      <c r="TKK44" s="225">
        <f>'2-ORÇAMENTO'!TKK44</f>
        <v>0</v>
      </c>
      <c r="TKL44" s="224">
        <f>'2-ORÇAMENTO'!TKN44</f>
        <v>0</v>
      </c>
      <c r="TKM44" s="225">
        <f>'2-ORÇAMENTO'!TKM44</f>
        <v>0</v>
      </c>
      <c r="TKN44" s="224">
        <f>'2-ORÇAMENTO'!TKP44</f>
        <v>0</v>
      </c>
      <c r="TKO44" s="225">
        <f>'2-ORÇAMENTO'!TKO44</f>
        <v>0</v>
      </c>
      <c r="TKP44" s="224">
        <f>'2-ORÇAMENTO'!TKR44</f>
        <v>0</v>
      </c>
      <c r="TKQ44" s="225">
        <f>'2-ORÇAMENTO'!TKQ44</f>
        <v>0</v>
      </c>
      <c r="TKR44" s="224">
        <f>'2-ORÇAMENTO'!TKT44</f>
        <v>0</v>
      </c>
      <c r="TKS44" s="225">
        <f>'2-ORÇAMENTO'!TKS44</f>
        <v>0</v>
      </c>
      <c r="TKT44" s="224">
        <f>'2-ORÇAMENTO'!TKV44</f>
        <v>0</v>
      </c>
      <c r="TKU44" s="225">
        <f>'2-ORÇAMENTO'!TKU44</f>
        <v>0</v>
      </c>
      <c r="TKV44" s="224">
        <f>'2-ORÇAMENTO'!TKX44</f>
        <v>0</v>
      </c>
      <c r="TKW44" s="225">
        <f>'2-ORÇAMENTO'!TKW44</f>
        <v>0</v>
      </c>
      <c r="TKX44" s="224">
        <f>'2-ORÇAMENTO'!TKZ44</f>
        <v>0</v>
      </c>
      <c r="TKY44" s="225">
        <f>'2-ORÇAMENTO'!TKY44</f>
        <v>0</v>
      </c>
      <c r="TKZ44" s="224">
        <f>'2-ORÇAMENTO'!TLB44</f>
        <v>0</v>
      </c>
      <c r="TLA44" s="225">
        <f>'2-ORÇAMENTO'!TLA44</f>
        <v>0</v>
      </c>
      <c r="TLB44" s="224">
        <f>'2-ORÇAMENTO'!TLD44</f>
        <v>0</v>
      </c>
      <c r="TLC44" s="225">
        <f>'2-ORÇAMENTO'!TLC44</f>
        <v>0</v>
      </c>
      <c r="TLD44" s="224">
        <f>'2-ORÇAMENTO'!TLF44</f>
        <v>0</v>
      </c>
      <c r="TLE44" s="225">
        <f>'2-ORÇAMENTO'!TLE44</f>
        <v>0</v>
      </c>
      <c r="TLF44" s="224">
        <f>'2-ORÇAMENTO'!TLH44</f>
        <v>0</v>
      </c>
      <c r="TLG44" s="225">
        <f>'2-ORÇAMENTO'!TLG44</f>
        <v>0</v>
      </c>
      <c r="TLH44" s="224">
        <f>'2-ORÇAMENTO'!TLJ44</f>
        <v>0</v>
      </c>
      <c r="TLI44" s="225">
        <f>'2-ORÇAMENTO'!TLI44</f>
        <v>0</v>
      </c>
      <c r="TLJ44" s="224">
        <f>'2-ORÇAMENTO'!TLL44</f>
        <v>0</v>
      </c>
      <c r="TLK44" s="225">
        <f>'2-ORÇAMENTO'!TLK44</f>
        <v>0</v>
      </c>
      <c r="TLL44" s="224">
        <f>'2-ORÇAMENTO'!TLN44</f>
        <v>0</v>
      </c>
      <c r="TLM44" s="225">
        <f>'2-ORÇAMENTO'!TLM44</f>
        <v>0</v>
      </c>
      <c r="TLN44" s="224">
        <f>'2-ORÇAMENTO'!TLP44</f>
        <v>0</v>
      </c>
      <c r="TLO44" s="225">
        <f>'2-ORÇAMENTO'!TLO44</f>
        <v>0</v>
      </c>
      <c r="TLP44" s="224">
        <f>'2-ORÇAMENTO'!TLR44</f>
        <v>0</v>
      </c>
      <c r="TLQ44" s="225">
        <f>'2-ORÇAMENTO'!TLQ44</f>
        <v>0</v>
      </c>
      <c r="TLR44" s="224">
        <f>'2-ORÇAMENTO'!TLT44</f>
        <v>0</v>
      </c>
      <c r="TLS44" s="225">
        <f>'2-ORÇAMENTO'!TLS44</f>
        <v>0</v>
      </c>
      <c r="TLT44" s="224">
        <f>'2-ORÇAMENTO'!TLV44</f>
        <v>0</v>
      </c>
      <c r="TLU44" s="225">
        <f>'2-ORÇAMENTO'!TLU44</f>
        <v>0</v>
      </c>
      <c r="TLV44" s="224">
        <f>'2-ORÇAMENTO'!TLX44</f>
        <v>0</v>
      </c>
      <c r="TLW44" s="225">
        <f>'2-ORÇAMENTO'!TLW44</f>
        <v>0</v>
      </c>
      <c r="TLX44" s="224">
        <f>'2-ORÇAMENTO'!TLZ44</f>
        <v>0</v>
      </c>
      <c r="TLY44" s="225">
        <f>'2-ORÇAMENTO'!TLY44</f>
        <v>0</v>
      </c>
      <c r="TLZ44" s="224">
        <f>'2-ORÇAMENTO'!TMB44</f>
        <v>0</v>
      </c>
      <c r="TMA44" s="225">
        <f>'2-ORÇAMENTO'!TMA44</f>
        <v>0</v>
      </c>
      <c r="TMB44" s="224">
        <f>'2-ORÇAMENTO'!TMD44</f>
        <v>0</v>
      </c>
      <c r="TMC44" s="225">
        <f>'2-ORÇAMENTO'!TMC44</f>
        <v>0</v>
      </c>
      <c r="TMD44" s="224">
        <f>'2-ORÇAMENTO'!TMF44</f>
        <v>0</v>
      </c>
      <c r="TME44" s="225">
        <f>'2-ORÇAMENTO'!TME44</f>
        <v>0</v>
      </c>
      <c r="TMF44" s="224">
        <f>'2-ORÇAMENTO'!TMH44</f>
        <v>0</v>
      </c>
      <c r="TMG44" s="225">
        <f>'2-ORÇAMENTO'!TMG44</f>
        <v>0</v>
      </c>
      <c r="TMH44" s="224">
        <f>'2-ORÇAMENTO'!TMJ44</f>
        <v>0</v>
      </c>
      <c r="TMI44" s="225">
        <f>'2-ORÇAMENTO'!TMI44</f>
        <v>0</v>
      </c>
      <c r="TMJ44" s="224">
        <f>'2-ORÇAMENTO'!TML44</f>
        <v>0</v>
      </c>
      <c r="TMK44" s="225">
        <f>'2-ORÇAMENTO'!TMK44</f>
        <v>0</v>
      </c>
      <c r="TML44" s="224">
        <f>'2-ORÇAMENTO'!TMN44</f>
        <v>0</v>
      </c>
      <c r="TMM44" s="225">
        <f>'2-ORÇAMENTO'!TMM44</f>
        <v>0</v>
      </c>
      <c r="TMN44" s="224">
        <f>'2-ORÇAMENTO'!TMP44</f>
        <v>0</v>
      </c>
      <c r="TMO44" s="225">
        <f>'2-ORÇAMENTO'!TMO44</f>
        <v>0</v>
      </c>
      <c r="TMP44" s="224">
        <f>'2-ORÇAMENTO'!TMR44</f>
        <v>0</v>
      </c>
      <c r="TMQ44" s="225">
        <f>'2-ORÇAMENTO'!TMQ44</f>
        <v>0</v>
      </c>
      <c r="TMR44" s="224">
        <f>'2-ORÇAMENTO'!TMT44</f>
        <v>0</v>
      </c>
      <c r="TMS44" s="225">
        <f>'2-ORÇAMENTO'!TMS44</f>
        <v>0</v>
      </c>
      <c r="TMT44" s="224">
        <f>'2-ORÇAMENTO'!TMV44</f>
        <v>0</v>
      </c>
      <c r="TMU44" s="225">
        <f>'2-ORÇAMENTO'!TMU44</f>
        <v>0</v>
      </c>
      <c r="TMV44" s="224">
        <f>'2-ORÇAMENTO'!TMX44</f>
        <v>0</v>
      </c>
      <c r="TMW44" s="225">
        <f>'2-ORÇAMENTO'!TMW44</f>
        <v>0</v>
      </c>
      <c r="TMX44" s="224">
        <f>'2-ORÇAMENTO'!TMZ44</f>
        <v>0</v>
      </c>
      <c r="TMY44" s="225">
        <f>'2-ORÇAMENTO'!TMY44</f>
        <v>0</v>
      </c>
      <c r="TMZ44" s="224">
        <f>'2-ORÇAMENTO'!TNB44</f>
        <v>0</v>
      </c>
      <c r="TNA44" s="225">
        <f>'2-ORÇAMENTO'!TNA44</f>
        <v>0</v>
      </c>
      <c r="TNB44" s="224">
        <f>'2-ORÇAMENTO'!TND44</f>
        <v>0</v>
      </c>
      <c r="TNC44" s="225">
        <f>'2-ORÇAMENTO'!TNC44</f>
        <v>0</v>
      </c>
      <c r="TND44" s="224">
        <f>'2-ORÇAMENTO'!TNF44</f>
        <v>0</v>
      </c>
      <c r="TNE44" s="225">
        <f>'2-ORÇAMENTO'!TNE44</f>
        <v>0</v>
      </c>
      <c r="TNF44" s="224">
        <f>'2-ORÇAMENTO'!TNH44</f>
        <v>0</v>
      </c>
      <c r="TNG44" s="225">
        <f>'2-ORÇAMENTO'!TNG44</f>
        <v>0</v>
      </c>
      <c r="TNH44" s="224">
        <f>'2-ORÇAMENTO'!TNJ44</f>
        <v>0</v>
      </c>
      <c r="TNI44" s="225">
        <f>'2-ORÇAMENTO'!TNI44</f>
        <v>0</v>
      </c>
      <c r="TNJ44" s="224">
        <f>'2-ORÇAMENTO'!TNL44</f>
        <v>0</v>
      </c>
      <c r="TNK44" s="225">
        <f>'2-ORÇAMENTO'!TNK44</f>
        <v>0</v>
      </c>
      <c r="TNL44" s="224">
        <f>'2-ORÇAMENTO'!TNN44</f>
        <v>0</v>
      </c>
      <c r="TNM44" s="225">
        <f>'2-ORÇAMENTO'!TNM44</f>
        <v>0</v>
      </c>
      <c r="TNN44" s="224">
        <f>'2-ORÇAMENTO'!TNP44</f>
        <v>0</v>
      </c>
      <c r="TNO44" s="225">
        <f>'2-ORÇAMENTO'!TNO44</f>
        <v>0</v>
      </c>
      <c r="TNP44" s="224">
        <f>'2-ORÇAMENTO'!TNR44</f>
        <v>0</v>
      </c>
      <c r="TNQ44" s="225">
        <f>'2-ORÇAMENTO'!TNQ44</f>
        <v>0</v>
      </c>
      <c r="TNR44" s="224">
        <f>'2-ORÇAMENTO'!TNT44</f>
        <v>0</v>
      </c>
      <c r="TNS44" s="225">
        <f>'2-ORÇAMENTO'!TNS44</f>
        <v>0</v>
      </c>
      <c r="TNT44" s="224">
        <f>'2-ORÇAMENTO'!TNV44</f>
        <v>0</v>
      </c>
      <c r="TNU44" s="225">
        <f>'2-ORÇAMENTO'!TNU44</f>
        <v>0</v>
      </c>
      <c r="TNV44" s="224">
        <f>'2-ORÇAMENTO'!TNX44</f>
        <v>0</v>
      </c>
      <c r="TNW44" s="225">
        <f>'2-ORÇAMENTO'!TNW44</f>
        <v>0</v>
      </c>
      <c r="TNX44" s="224">
        <f>'2-ORÇAMENTO'!TNZ44</f>
        <v>0</v>
      </c>
      <c r="TNY44" s="225">
        <f>'2-ORÇAMENTO'!TNY44</f>
        <v>0</v>
      </c>
      <c r="TNZ44" s="224">
        <f>'2-ORÇAMENTO'!TOB44</f>
        <v>0</v>
      </c>
      <c r="TOA44" s="225">
        <f>'2-ORÇAMENTO'!TOA44</f>
        <v>0</v>
      </c>
      <c r="TOB44" s="224">
        <f>'2-ORÇAMENTO'!TOD44</f>
        <v>0</v>
      </c>
      <c r="TOC44" s="225">
        <f>'2-ORÇAMENTO'!TOC44</f>
        <v>0</v>
      </c>
      <c r="TOD44" s="224">
        <f>'2-ORÇAMENTO'!TOF44</f>
        <v>0</v>
      </c>
      <c r="TOE44" s="225">
        <f>'2-ORÇAMENTO'!TOE44</f>
        <v>0</v>
      </c>
      <c r="TOF44" s="224">
        <f>'2-ORÇAMENTO'!TOH44</f>
        <v>0</v>
      </c>
      <c r="TOG44" s="225">
        <f>'2-ORÇAMENTO'!TOG44</f>
        <v>0</v>
      </c>
      <c r="TOH44" s="224">
        <f>'2-ORÇAMENTO'!TOJ44</f>
        <v>0</v>
      </c>
      <c r="TOI44" s="225">
        <f>'2-ORÇAMENTO'!TOI44</f>
        <v>0</v>
      </c>
      <c r="TOJ44" s="224">
        <f>'2-ORÇAMENTO'!TOL44</f>
        <v>0</v>
      </c>
      <c r="TOK44" s="225">
        <f>'2-ORÇAMENTO'!TOK44</f>
        <v>0</v>
      </c>
      <c r="TOL44" s="224">
        <f>'2-ORÇAMENTO'!TON44</f>
        <v>0</v>
      </c>
      <c r="TOM44" s="225">
        <f>'2-ORÇAMENTO'!TOM44</f>
        <v>0</v>
      </c>
      <c r="TON44" s="224">
        <f>'2-ORÇAMENTO'!TOP44</f>
        <v>0</v>
      </c>
      <c r="TOO44" s="225">
        <f>'2-ORÇAMENTO'!TOO44</f>
        <v>0</v>
      </c>
      <c r="TOP44" s="224">
        <f>'2-ORÇAMENTO'!TOR44</f>
        <v>0</v>
      </c>
      <c r="TOQ44" s="225">
        <f>'2-ORÇAMENTO'!TOQ44</f>
        <v>0</v>
      </c>
      <c r="TOR44" s="224">
        <f>'2-ORÇAMENTO'!TOT44</f>
        <v>0</v>
      </c>
      <c r="TOS44" s="225">
        <f>'2-ORÇAMENTO'!TOS44</f>
        <v>0</v>
      </c>
      <c r="TOT44" s="224">
        <f>'2-ORÇAMENTO'!TOV44</f>
        <v>0</v>
      </c>
      <c r="TOU44" s="225">
        <f>'2-ORÇAMENTO'!TOU44</f>
        <v>0</v>
      </c>
      <c r="TOV44" s="224">
        <f>'2-ORÇAMENTO'!TOX44</f>
        <v>0</v>
      </c>
      <c r="TOW44" s="225">
        <f>'2-ORÇAMENTO'!TOW44</f>
        <v>0</v>
      </c>
      <c r="TOX44" s="224">
        <f>'2-ORÇAMENTO'!TOZ44</f>
        <v>0</v>
      </c>
      <c r="TOY44" s="225">
        <f>'2-ORÇAMENTO'!TOY44</f>
        <v>0</v>
      </c>
      <c r="TOZ44" s="224">
        <f>'2-ORÇAMENTO'!TPB44</f>
        <v>0</v>
      </c>
      <c r="TPA44" s="225">
        <f>'2-ORÇAMENTO'!TPA44</f>
        <v>0</v>
      </c>
      <c r="TPB44" s="224">
        <f>'2-ORÇAMENTO'!TPD44</f>
        <v>0</v>
      </c>
      <c r="TPC44" s="225">
        <f>'2-ORÇAMENTO'!TPC44</f>
        <v>0</v>
      </c>
      <c r="TPD44" s="224">
        <f>'2-ORÇAMENTO'!TPF44</f>
        <v>0</v>
      </c>
      <c r="TPE44" s="225">
        <f>'2-ORÇAMENTO'!TPE44</f>
        <v>0</v>
      </c>
      <c r="TPF44" s="224">
        <f>'2-ORÇAMENTO'!TPH44</f>
        <v>0</v>
      </c>
      <c r="TPG44" s="225">
        <f>'2-ORÇAMENTO'!TPG44</f>
        <v>0</v>
      </c>
      <c r="TPH44" s="224">
        <f>'2-ORÇAMENTO'!TPJ44</f>
        <v>0</v>
      </c>
      <c r="TPI44" s="225">
        <f>'2-ORÇAMENTO'!TPI44</f>
        <v>0</v>
      </c>
      <c r="TPJ44" s="224">
        <f>'2-ORÇAMENTO'!TPL44</f>
        <v>0</v>
      </c>
      <c r="TPK44" s="225">
        <f>'2-ORÇAMENTO'!TPK44</f>
        <v>0</v>
      </c>
      <c r="TPL44" s="224">
        <f>'2-ORÇAMENTO'!TPN44</f>
        <v>0</v>
      </c>
      <c r="TPM44" s="225">
        <f>'2-ORÇAMENTO'!TPM44</f>
        <v>0</v>
      </c>
      <c r="TPN44" s="224">
        <f>'2-ORÇAMENTO'!TPP44</f>
        <v>0</v>
      </c>
      <c r="TPO44" s="225">
        <f>'2-ORÇAMENTO'!TPO44</f>
        <v>0</v>
      </c>
      <c r="TPP44" s="224">
        <f>'2-ORÇAMENTO'!TPR44</f>
        <v>0</v>
      </c>
      <c r="TPQ44" s="225">
        <f>'2-ORÇAMENTO'!TPQ44</f>
        <v>0</v>
      </c>
      <c r="TPR44" s="224">
        <f>'2-ORÇAMENTO'!TPT44</f>
        <v>0</v>
      </c>
      <c r="TPS44" s="225">
        <f>'2-ORÇAMENTO'!TPS44</f>
        <v>0</v>
      </c>
      <c r="TPT44" s="224">
        <f>'2-ORÇAMENTO'!TPV44</f>
        <v>0</v>
      </c>
      <c r="TPU44" s="225">
        <f>'2-ORÇAMENTO'!TPU44</f>
        <v>0</v>
      </c>
      <c r="TPV44" s="224">
        <f>'2-ORÇAMENTO'!TPX44</f>
        <v>0</v>
      </c>
      <c r="TPW44" s="225">
        <f>'2-ORÇAMENTO'!TPW44</f>
        <v>0</v>
      </c>
      <c r="TPX44" s="224">
        <f>'2-ORÇAMENTO'!TPZ44</f>
        <v>0</v>
      </c>
      <c r="TPY44" s="225">
        <f>'2-ORÇAMENTO'!TPY44</f>
        <v>0</v>
      </c>
      <c r="TPZ44" s="224">
        <f>'2-ORÇAMENTO'!TQB44</f>
        <v>0</v>
      </c>
      <c r="TQA44" s="225">
        <f>'2-ORÇAMENTO'!TQA44</f>
        <v>0</v>
      </c>
      <c r="TQB44" s="224">
        <f>'2-ORÇAMENTO'!TQD44</f>
        <v>0</v>
      </c>
      <c r="TQC44" s="225">
        <f>'2-ORÇAMENTO'!TQC44</f>
        <v>0</v>
      </c>
      <c r="TQD44" s="224">
        <f>'2-ORÇAMENTO'!TQF44</f>
        <v>0</v>
      </c>
      <c r="TQE44" s="225">
        <f>'2-ORÇAMENTO'!TQE44</f>
        <v>0</v>
      </c>
      <c r="TQF44" s="224">
        <f>'2-ORÇAMENTO'!TQH44</f>
        <v>0</v>
      </c>
      <c r="TQG44" s="225">
        <f>'2-ORÇAMENTO'!TQG44</f>
        <v>0</v>
      </c>
      <c r="TQH44" s="224">
        <f>'2-ORÇAMENTO'!TQJ44</f>
        <v>0</v>
      </c>
      <c r="TQI44" s="225">
        <f>'2-ORÇAMENTO'!TQI44</f>
        <v>0</v>
      </c>
      <c r="TQJ44" s="224">
        <f>'2-ORÇAMENTO'!TQL44</f>
        <v>0</v>
      </c>
      <c r="TQK44" s="225">
        <f>'2-ORÇAMENTO'!TQK44</f>
        <v>0</v>
      </c>
      <c r="TQL44" s="224">
        <f>'2-ORÇAMENTO'!TQN44</f>
        <v>0</v>
      </c>
      <c r="TQM44" s="225">
        <f>'2-ORÇAMENTO'!TQM44</f>
        <v>0</v>
      </c>
      <c r="TQN44" s="224">
        <f>'2-ORÇAMENTO'!TQP44</f>
        <v>0</v>
      </c>
      <c r="TQO44" s="225">
        <f>'2-ORÇAMENTO'!TQO44</f>
        <v>0</v>
      </c>
      <c r="TQP44" s="224">
        <f>'2-ORÇAMENTO'!TQR44</f>
        <v>0</v>
      </c>
      <c r="TQQ44" s="225">
        <f>'2-ORÇAMENTO'!TQQ44</f>
        <v>0</v>
      </c>
      <c r="TQR44" s="224">
        <f>'2-ORÇAMENTO'!TQT44</f>
        <v>0</v>
      </c>
      <c r="TQS44" s="225">
        <f>'2-ORÇAMENTO'!TQS44</f>
        <v>0</v>
      </c>
      <c r="TQT44" s="224">
        <f>'2-ORÇAMENTO'!TQV44</f>
        <v>0</v>
      </c>
      <c r="TQU44" s="225">
        <f>'2-ORÇAMENTO'!TQU44</f>
        <v>0</v>
      </c>
      <c r="TQV44" s="224">
        <f>'2-ORÇAMENTO'!TQX44</f>
        <v>0</v>
      </c>
      <c r="TQW44" s="225">
        <f>'2-ORÇAMENTO'!TQW44</f>
        <v>0</v>
      </c>
      <c r="TQX44" s="224">
        <f>'2-ORÇAMENTO'!TQZ44</f>
        <v>0</v>
      </c>
      <c r="TQY44" s="225">
        <f>'2-ORÇAMENTO'!TQY44</f>
        <v>0</v>
      </c>
      <c r="TQZ44" s="224">
        <f>'2-ORÇAMENTO'!TRB44</f>
        <v>0</v>
      </c>
      <c r="TRA44" s="225">
        <f>'2-ORÇAMENTO'!TRA44</f>
        <v>0</v>
      </c>
      <c r="TRB44" s="224">
        <f>'2-ORÇAMENTO'!TRD44</f>
        <v>0</v>
      </c>
      <c r="TRC44" s="225">
        <f>'2-ORÇAMENTO'!TRC44</f>
        <v>0</v>
      </c>
      <c r="TRD44" s="224">
        <f>'2-ORÇAMENTO'!TRF44</f>
        <v>0</v>
      </c>
      <c r="TRE44" s="225">
        <f>'2-ORÇAMENTO'!TRE44</f>
        <v>0</v>
      </c>
      <c r="TRF44" s="224">
        <f>'2-ORÇAMENTO'!TRH44</f>
        <v>0</v>
      </c>
      <c r="TRG44" s="225">
        <f>'2-ORÇAMENTO'!TRG44</f>
        <v>0</v>
      </c>
      <c r="TRH44" s="224">
        <f>'2-ORÇAMENTO'!TRJ44</f>
        <v>0</v>
      </c>
      <c r="TRI44" s="225">
        <f>'2-ORÇAMENTO'!TRI44</f>
        <v>0</v>
      </c>
      <c r="TRJ44" s="224">
        <f>'2-ORÇAMENTO'!TRL44</f>
        <v>0</v>
      </c>
      <c r="TRK44" s="225">
        <f>'2-ORÇAMENTO'!TRK44</f>
        <v>0</v>
      </c>
      <c r="TRL44" s="224">
        <f>'2-ORÇAMENTO'!TRN44</f>
        <v>0</v>
      </c>
      <c r="TRM44" s="225">
        <f>'2-ORÇAMENTO'!TRM44</f>
        <v>0</v>
      </c>
      <c r="TRN44" s="224">
        <f>'2-ORÇAMENTO'!TRP44</f>
        <v>0</v>
      </c>
      <c r="TRO44" s="225">
        <f>'2-ORÇAMENTO'!TRO44</f>
        <v>0</v>
      </c>
      <c r="TRP44" s="224">
        <f>'2-ORÇAMENTO'!TRR44</f>
        <v>0</v>
      </c>
      <c r="TRQ44" s="225">
        <f>'2-ORÇAMENTO'!TRQ44</f>
        <v>0</v>
      </c>
      <c r="TRR44" s="224">
        <f>'2-ORÇAMENTO'!TRT44</f>
        <v>0</v>
      </c>
      <c r="TRS44" s="225">
        <f>'2-ORÇAMENTO'!TRS44</f>
        <v>0</v>
      </c>
      <c r="TRT44" s="224">
        <f>'2-ORÇAMENTO'!TRV44</f>
        <v>0</v>
      </c>
      <c r="TRU44" s="225">
        <f>'2-ORÇAMENTO'!TRU44</f>
        <v>0</v>
      </c>
      <c r="TRV44" s="224">
        <f>'2-ORÇAMENTO'!TRX44</f>
        <v>0</v>
      </c>
      <c r="TRW44" s="225">
        <f>'2-ORÇAMENTO'!TRW44</f>
        <v>0</v>
      </c>
      <c r="TRX44" s="224">
        <f>'2-ORÇAMENTO'!TRZ44</f>
        <v>0</v>
      </c>
      <c r="TRY44" s="225">
        <f>'2-ORÇAMENTO'!TRY44</f>
        <v>0</v>
      </c>
      <c r="TRZ44" s="224">
        <f>'2-ORÇAMENTO'!TSB44</f>
        <v>0</v>
      </c>
      <c r="TSA44" s="225">
        <f>'2-ORÇAMENTO'!TSA44</f>
        <v>0</v>
      </c>
      <c r="TSB44" s="224">
        <f>'2-ORÇAMENTO'!TSD44</f>
        <v>0</v>
      </c>
      <c r="TSC44" s="225">
        <f>'2-ORÇAMENTO'!TSC44</f>
        <v>0</v>
      </c>
      <c r="TSD44" s="224">
        <f>'2-ORÇAMENTO'!TSF44</f>
        <v>0</v>
      </c>
      <c r="TSE44" s="225">
        <f>'2-ORÇAMENTO'!TSE44</f>
        <v>0</v>
      </c>
      <c r="TSF44" s="224">
        <f>'2-ORÇAMENTO'!TSH44</f>
        <v>0</v>
      </c>
      <c r="TSG44" s="225">
        <f>'2-ORÇAMENTO'!TSG44</f>
        <v>0</v>
      </c>
      <c r="TSH44" s="224">
        <f>'2-ORÇAMENTO'!TSJ44</f>
        <v>0</v>
      </c>
      <c r="TSI44" s="225">
        <f>'2-ORÇAMENTO'!TSI44</f>
        <v>0</v>
      </c>
      <c r="TSJ44" s="224">
        <f>'2-ORÇAMENTO'!TSL44</f>
        <v>0</v>
      </c>
      <c r="TSK44" s="225">
        <f>'2-ORÇAMENTO'!TSK44</f>
        <v>0</v>
      </c>
      <c r="TSL44" s="224">
        <f>'2-ORÇAMENTO'!TSN44</f>
        <v>0</v>
      </c>
      <c r="TSM44" s="225">
        <f>'2-ORÇAMENTO'!TSM44</f>
        <v>0</v>
      </c>
      <c r="TSN44" s="224">
        <f>'2-ORÇAMENTO'!TSP44</f>
        <v>0</v>
      </c>
      <c r="TSO44" s="225">
        <f>'2-ORÇAMENTO'!TSO44</f>
        <v>0</v>
      </c>
      <c r="TSP44" s="224">
        <f>'2-ORÇAMENTO'!TSR44</f>
        <v>0</v>
      </c>
      <c r="TSQ44" s="225">
        <f>'2-ORÇAMENTO'!TSQ44</f>
        <v>0</v>
      </c>
      <c r="TSR44" s="224">
        <f>'2-ORÇAMENTO'!TST44</f>
        <v>0</v>
      </c>
      <c r="TSS44" s="225">
        <f>'2-ORÇAMENTO'!TSS44</f>
        <v>0</v>
      </c>
      <c r="TST44" s="224">
        <f>'2-ORÇAMENTO'!TSV44</f>
        <v>0</v>
      </c>
      <c r="TSU44" s="225">
        <f>'2-ORÇAMENTO'!TSU44</f>
        <v>0</v>
      </c>
      <c r="TSV44" s="224">
        <f>'2-ORÇAMENTO'!TSX44</f>
        <v>0</v>
      </c>
      <c r="TSW44" s="225">
        <f>'2-ORÇAMENTO'!TSW44</f>
        <v>0</v>
      </c>
      <c r="TSX44" s="224">
        <f>'2-ORÇAMENTO'!TSZ44</f>
        <v>0</v>
      </c>
      <c r="TSY44" s="225">
        <f>'2-ORÇAMENTO'!TSY44</f>
        <v>0</v>
      </c>
      <c r="TSZ44" s="224">
        <f>'2-ORÇAMENTO'!TTB44</f>
        <v>0</v>
      </c>
      <c r="TTA44" s="225">
        <f>'2-ORÇAMENTO'!TTA44</f>
        <v>0</v>
      </c>
      <c r="TTB44" s="224">
        <f>'2-ORÇAMENTO'!TTD44</f>
        <v>0</v>
      </c>
      <c r="TTC44" s="225">
        <f>'2-ORÇAMENTO'!TTC44</f>
        <v>0</v>
      </c>
      <c r="TTD44" s="224">
        <f>'2-ORÇAMENTO'!TTF44</f>
        <v>0</v>
      </c>
      <c r="TTE44" s="225">
        <f>'2-ORÇAMENTO'!TTE44</f>
        <v>0</v>
      </c>
      <c r="TTF44" s="224">
        <f>'2-ORÇAMENTO'!TTH44</f>
        <v>0</v>
      </c>
      <c r="TTG44" s="225">
        <f>'2-ORÇAMENTO'!TTG44</f>
        <v>0</v>
      </c>
      <c r="TTH44" s="224">
        <f>'2-ORÇAMENTO'!TTJ44</f>
        <v>0</v>
      </c>
      <c r="TTI44" s="225">
        <f>'2-ORÇAMENTO'!TTI44</f>
        <v>0</v>
      </c>
      <c r="TTJ44" s="224">
        <f>'2-ORÇAMENTO'!TTL44</f>
        <v>0</v>
      </c>
      <c r="TTK44" s="225">
        <f>'2-ORÇAMENTO'!TTK44</f>
        <v>0</v>
      </c>
      <c r="TTL44" s="224">
        <f>'2-ORÇAMENTO'!TTN44</f>
        <v>0</v>
      </c>
      <c r="TTM44" s="225">
        <f>'2-ORÇAMENTO'!TTM44</f>
        <v>0</v>
      </c>
      <c r="TTN44" s="224">
        <f>'2-ORÇAMENTO'!TTP44</f>
        <v>0</v>
      </c>
      <c r="TTO44" s="225">
        <f>'2-ORÇAMENTO'!TTO44</f>
        <v>0</v>
      </c>
      <c r="TTP44" s="224">
        <f>'2-ORÇAMENTO'!TTR44</f>
        <v>0</v>
      </c>
      <c r="TTQ44" s="225">
        <f>'2-ORÇAMENTO'!TTQ44</f>
        <v>0</v>
      </c>
      <c r="TTR44" s="224">
        <f>'2-ORÇAMENTO'!TTT44</f>
        <v>0</v>
      </c>
      <c r="TTS44" s="225">
        <f>'2-ORÇAMENTO'!TTS44</f>
        <v>0</v>
      </c>
      <c r="TTT44" s="224">
        <f>'2-ORÇAMENTO'!TTV44</f>
        <v>0</v>
      </c>
      <c r="TTU44" s="225">
        <f>'2-ORÇAMENTO'!TTU44</f>
        <v>0</v>
      </c>
      <c r="TTV44" s="224">
        <f>'2-ORÇAMENTO'!TTX44</f>
        <v>0</v>
      </c>
      <c r="TTW44" s="225">
        <f>'2-ORÇAMENTO'!TTW44</f>
        <v>0</v>
      </c>
      <c r="TTX44" s="224">
        <f>'2-ORÇAMENTO'!TTZ44</f>
        <v>0</v>
      </c>
      <c r="TTY44" s="225">
        <f>'2-ORÇAMENTO'!TTY44</f>
        <v>0</v>
      </c>
      <c r="TTZ44" s="224">
        <f>'2-ORÇAMENTO'!TUB44</f>
        <v>0</v>
      </c>
      <c r="TUA44" s="225">
        <f>'2-ORÇAMENTO'!TUA44</f>
        <v>0</v>
      </c>
      <c r="TUB44" s="224">
        <f>'2-ORÇAMENTO'!TUD44</f>
        <v>0</v>
      </c>
      <c r="TUC44" s="225">
        <f>'2-ORÇAMENTO'!TUC44</f>
        <v>0</v>
      </c>
      <c r="TUD44" s="224">
        <f>'2-ORÇAMENTO'!TUF44</f>
        <v>0</v>
      </c>
      <c r="TUE44" s="225">
        <f>'2-ORÇAMENTO'!TUE44</f>
        <v>0</v>
      </c>
      <c r="TUF44" s="224">
        <f>'2-ORÇAMENTO'!TUH44</f>
        <v>0</v>
      </c>
      <c r="TUG44" s="225">
        <f>'2-ORÇAMENTO'!TUG44</f>
        <v>0</v>
      </c>
      <c r="TUH44" s="224">
        <f>'2-ORÇAMENTO'!TUJ44</f>
        <v>0</v>
      </c>
      <c r="TUI44" s="225">
        <f>'2-ORÇAMENTO'!TUI44</f>
        <v>0</v>
      </c>
      <c r="TUJ44" s="224">
        <f>'2-ORÇAMENTO'!TUL44</f>
        <v>0</v>
      </c>
      <c r="TUK44" s="225">
        <f>'2-ORÇAMENTO'!TUK44</f>
        <v>0</v>
      </c>
      <c r="TUL44" s="224">
        <f>'2-ORÇAMENTO'!TUN44</f>
        <v>0</v>
      </c>
      <c r="TUM44" s="225">
        <f>'2-ORÇAMENTO'!TUM44</f>
        <v>0</v>
      </c>
      <c r="TUN44" s="224">
        <f>'2-ORÇAMENTO'!TUP44</f>
        <v>0</v>
      </c>
      <c r="TUO44" s="225">
        <f>'2-ORÇAMENTO'!TUO44</f>
        <v>0</v>
      </c>
      <c r="TUP44" s="224">
        <f>'2-ORÇAMENTO'!TUR44</f>
        <v>0</v>
      </c>
      <c r="TUQ44" s="225">
        <f>'2-ORÇAMENTO'!TUQ44</f>
        <v>0</v>
      </c>
      <c r="TUR44" s="224">
        <f>'2-ORÇAMENTO'!TUT44</f>
        <v>0</v>
      </c>
      <c r="TUS44" s="225">
        <f>'2-ORÇAMENTO'!TUS44</f>
        <v>0</v>
      </c>
      <c r="TUT44" s="224">
        <f>'2-ORÇAMENTO'!TUV44</f>
        <v>0</v>
      </c>
      <c r="TUU44" s="225">
        <f>'2-ORÇAMENTO'!TUU44</f>
        <v>0</v>
      </c>
      <c r="TUV44" s="224">
        <f>'2-ORÇAMENTO'!TUX44</f>
        <v>0</v>
      </c>
      <c r="TUW44" s="225">
        <f>'2-ORÇAMENTO'!TUW44</f>
        <v>0</v>
      </c>
      <c r="TUX44" s="224">
        <f>'2-ORÇAMENTO'!TUZ44</f>
        <v>0</v>
      </c>
      <c r="TUY44" s="225">
        <f>'2-ORÇAMENTO'!TUY44</f>
        <v>0</v>
      </c>
      <c r="TUZ44" s="224">
        <f>'2-ORÇAMENTO'!TVB44</f>
        <v>0</v>
      </c>
      <c r="TVA44" s="225">
        <f>'2-ORÇAMENTO'!TVA44</f>
        <v>0</v>
      </c>
      <c r="TVB44" s="224">
        <f>'2-ORÇAMENTO'!TVD44</f>
        <v>0</v>
      </c>
      <c r="TVC44" s="225">
        <f>'2-ORÇAMENTO'!TVC44</f>
        <v>0</v>
      </c>
      <c r="TVD44" s="224">
        <f>'2-ORÇAMENTO'!TVF44</f>
        <v>0</v>
      </c>
      <c r="TVE44" s="225">
        <f>'2-ORÇAMENTO'!TVE44</f>
        <v>0</v>
      </c>
      <c r="TVF44" s="224">
        <f>'2-ORÇAMENTO'!TVH44</f>
        <v>0</v>
      </c>
      <c r="TVG44" s="225">
        <f>'2-ORÇAMENTO'!TVG44</f>
        <v>0</v>
      </c>
      <c r="TVH44" s="224">
        <f>'2-ORÇAMENTO'!TVJ44</f>
        <v>0</v>
      </c>
      <c r="TVI44" s="225">
        <f>'2-ORÇAMENTO'!TVI44</f>
        <v>0</v>
      </c>
      <c r="TVJ44" s="224">
        <f>'2-ORÇAMENTO'!TVL44</f>
        <v>0</v>
      </c>
      <c r="TVK44" s="225">
        <f>'2-ORÇAMENTO'!TVK44</f>
        <v>0</v>
      </c>
      <c r="TVL44" s="224">
        <f>'2-ORÇAMENTO'!TVN44</f>
        <v>0</v>
      </c>
      <c r="TVM44" s="225">
        <f>'2-ORÇAMENTO'!TVM44</f>
        <v>0</v>
      </c>
      <c r="TVN44" s="224">
        <f>'2-ORÇAMENTO'!TVP44</f>
        <v>0</v>
      </c>
      <c r="TVO44" s="225">
        <f>'2-ORÇAMENTO'!TVO44</f>
        <v>0</v>
      </c>
      <c r="TVP44" s="224">
        <f>'2-ORÇAMENTO'!TVR44</f>
        <v>0</v>
      </c>
      <c r="TVQ44" s="225">
        <f>'2-ORÇAMENTO'!TVQ44</f>
        <v>0</v>
      </c>
      <c r="TVR44" s="224">
        <f>'2-ORÇAMENTO'!TVT44</f>
        <v>0</v>
      </c>
      <c r="TVS44" s="225">
        <f>'2-ORÇAMENTO'!TVS44</f>
        <v>0</v>
      </c>
      <c r="TVT44" s="224">
        <f>'2-ORÇAMENTO'!TVV44</f>
        <v>0</v>
      </c>
      <c r="TVU44" s="225">
        <f>'2-ORÇAMENTO'!TVU44</f>
        <v>0</v>
      </c>
      <c r="TVV44" s="224">
        <f>'2-ORÇAMENTO'!TVX44</f>
        <v>0</v>
      </c>
      <c r="TVW44" s="225">
        <f>'2-ORÇAMENTO'!TVW44</f>
        <v>0</v>
      </c>
      <c r="TVX44" s="224">
        <f>'2-ORÇAMENTO'!TVZ44</f>
        <v>0</v>
      </c>
      <c r="TVY44" s="225">
        <f>'2-ORÇAMENTO'!TVY44</f>
        <v>0</v>
      </c>
      <c r="TVZ44" s="224">
        <f>'2-ORÇAMENTO'!TWB44</f>
        <v>0</v>
      </c>
      <c r="TWA44" s="225">
        <f>'2-ORÇAMENTO'!TWA44</f>
        <v>0</v>
      </c>
      <c r="TWB44" s="224">
        <f>'2-ORÇAMENTO'!TWD44</f>
        <v>0</v>
      </c>
      <c r="TWC44" s="225">
        <f>'2-ORÇAMENTO'!TWC44</f>
        <v>0</v>
      </c>
      <c r="TWD44" s="224">
        <f>'2-ORÇAMENTO'!TWF44</f>
        <v>0</v>
      </c>
      <c r="TWE44" s="225">
        <f>'2-ORÇAMENTO'!TWE44</f>
        <v>0</v>
      </c>
      <c r="TWF44" s="224">
        <f>'2-ORÇAMENTO'!TWH44</f>
        <v>0</v>
      </c>
      <c r="TWG44" s="225">
        <f>'2-ORÇAMENTO'!TWG44</f>
        <v>0</v>
      </c>
      <c r="TWH44" s="224">
        <f>'2-ORÇAMENTO'!TWJ44</f>
        <v>0</v>
      </c>
      <c r="TWI44" s="225">
        <f>'2-ORÇAMENTO'!TWI44</f>
        <v>0</v>
      </c>
      <c r="TWJ44" s="224">
        <f>'2-ORÇAMENTO'!TWL44</f>
        <v>0</v>
      </c>
      <c r="TWK44" s="225">
        <f>'2-ORÇAMENTO'!TWK44</f>
        <v>0</v>
      </c>
      <c r="TWL44" s="224">
        <f>'2-ORÇAMENTO'!TWN44</f>
        <v>0</v>
      </c>
      <c r="TWM44" s="225">
        <f>'2-ORÇAMENTO'!TWM44</f>
        <v>0</v>
      </c>
      <c r="TWN44" s="224">
        <f>'2-ORÇAMENTO'!TWP44</f>
        <v>0</v>
      </c>
      <c r="TWO44" s="225">
        <f>'2-ORÇAMENTO'!TWO44</f>
        <v>0</v>
      </c>
      <c r="TWP44" s="224">
        <f>'2-ORÇAMENTO'!TWR44</f>
        <v>0</v>
      </c>
      <c r="TWQ44" s="225">
        <f>'2-ORÇAMENTO'!TWQ44</f>
        <v>0</v>
      </c>
      <c r="TWR44" s="224">
        <f>'2-ORÇAMENTO'!TWT44</f>
        <v>0</v>
      </c>
      <c r="TWS44" s="225">
        <f>'2-ORÇAMENTO'!TWS44</f>
        <v>0</v>
      </c>
      <c r="TWT44" s="224">
        <f>'2-ORÇAMENTO'!TWV44</f>
        <v>0</v>
      </c>
      <c r="TWU44" s="225">
        <f>'2-ORÇAMENTO'!TWU44</f>
        <v>0</v>
      </c>
      <c r="TWV44" s="224">
        <f>'2-ORÇAMENTO'!TWX44</f>
        <v>0</v>
      </c>
      <c r="TWW44" s="225">
        <f>'2-ORÇAMENTO'!TWW44</f>
        <v>0</v>
      </c>
      <c r="TWX44" s="224">
        <f>'2-ORÇAMENTO'!TWZ44</f>
        <v>0</v>
      </c>
      <c r="TWY44" s="225">
        <f>'2-ORÇAMENTO'!TWY44</f>
        <v>0</v>
      </c>
      <c r="TWZ44" s="224">
        <f>'2-ORÇAMENTO'!TXB44</f>
        <v>0</v>
      </c>
      <c r="TXA44" s="225">
        <f>'2-ORÇAMENTO'!TXA44</f>
        <v>0</v>
      </c>
      <c r="TXB44" s="224">
        <f>'2-ORÇAMENTO'!TXD44</f>
        <v>0</v>
      </c>
      <c r="TXC44" s="225">
        <f>'2-ORÇAMENTO'!TXC44</f>
        <v>0</v>
      </c>
      <c r="TXD44" s="224">
        <f>'2-ORÇAMENTO'!TXF44</f>
        <v>0</v>
      </c>
      <c r="TXE44" s="225">
        <f>'2-ORÇAMENTO'!TXE44</f>
        <v>0</v>
      </c>
      <c r="TXF44" s="224">
        <f>'2-ORÇAMENTO'!TXH44</f>
        <v>0</v>
      </c>
      <c r="TXG44" s="225">
        <f>'2-ORÇAMENTO'!TXG44</f>
        <v>0</v>
      </c>
      <c r="TXH44" s="224">
        <f>'2-ORÇAMENTO'!TXJ44</f>
        <v>0</v>
      </c>
      <c r="TXI44" s="225">
        <f>'2-ORÇAMENTO'!TXI44</f>
        <v>0</v>
      </c>
      <c r="TXJ44" s="224">
        <f>'2-ORÇAMENTO'!TXL44</f>
        <v>0</v>
      </c>
      <c r="TXK44" s="225">
        <f>'2-ORÇAMENTO'!TXK44</f>
        <v>0</v>
      </c>
      <c r="TXL44" s="224">
        <f>'2-ORÇAMENTO'!TXN44</f>
        <v>0</v>
      </c>
      <c r="TXM44" s="225">
        <f>'2-ORÇAMENTO'!TXM44</f>
        <v>0</v>
      </c>
      <c r="TXN44" s="224">
        <f>'2-ORÇAMENTO'!TXP44</f>
        <v>0</v>
      </c>
      <c r="TXO44" s="225">
        <f>'2-ORÇAMENTO'!TXO44</f>
        <v>0</v>
      </c>
      <c r="TXP44" s="224">
        <f>'2-ORÇAMENTO'!TXR44</f>
        <v>0</v>
      </c>
      <c r="TXQ44" s="225">
        <f>'2-ORÇAMENTO'!TXQ44</f>
        <v>0</v>
      </c>
      <c r="TXR44" s="224">
        <f>'2-ORÇAMENTO'!TXT44</f>
        <v>0</v>
      </c>
      <c r="TXS44" s="225">
        <f>'2-ORÇAMENTO'!TXS44</f>
        <v>0</v>
      </c>
      <c r="TXT44" s="224">
        <f>'2-ORÇAMENTO'!TXV44</f>
        <v>0</v>
      </c>
      <c r="TXU44" s="225">
        <f>'2-ORÇAMENTO'!TXU44</f>
        <v>0</v>
      </c>
      <c r="TXV44" s="224">
        <f>'2-ORÇAMENTO'!TXX44</f>
        <v>0</v>
      </c>
      <c r="TXW44" s="225">
        <f>'2-ORÇAMENTO'!TXW44</f>
        <v>0</v>
      </c>
      <c r="TXX44" s="224">
        <f>'2-ORÇAMENTO'!TXZ44</f>
        <v>0</v>
      </c>
      <c r="TXY44" s="225">
        <f>'2-ORÇAMENTO'!TXY44</f>
        <v>0</v>
      </c>
      <c r="TXZ44" s="224">
        <f>'2-ORÇAMENTO'!TYB44</f>
        <v>0</v>
      </c>
      <c r="TYA44" s="225">
        <f>'2-ORÇAMENTO'!TYA44</f>
        <v>0</v>
      </c>
      <c r="TYB44" s="224">
        <f>'2-ORÇAMENTO'!TYD44</f>
        <v>0</v>
      </c>
      <c r="TYC44" s="225">
        <f>'2-ORÇAMENTO'!TYC44</f>
        <v>0</v>
      </c>
      <c r="TYD44" s="224">
        <f>'2-ORÇAMENTO'!TYF44</f>
        <v>0</v>
      </c>
      <c r="TYE44" s="225">
        <f>'2-ORÇAMENTO'!TYE44</f>
        <v>0</v>
      </c>
      <c r="TYF44" s="224">
        <f>'2-ORÇAMENTO'!TYH44</f>
        <v>0</v>
      </c>
      <c r="TYG44" s="225">
        <f>'2-ORÇAMENTO'!TYG44</f>
        <v>0</v>
      </c>
      <c r="TYH44" s="224">
        <f>'2-ORÇAMENTO'!TYJ44</f>
        <v>0</v>
      </c>
      <c r="TYI44" s="225">
        <f>'2-ORÇAMENTO'!TYI44</f>
        <v>0</v>
      </c>
      <c r="TYJ44" s="224">
        <f>'2-ORÇAMENTO'!TYL44</f>
        <v>0</v>
      </c>
      <c r="TYK44" s="225">
        <f>'2-ORÇAMENTO'!TYK44</f>
        <v>0</v>
      </c>
      <c r="TYL44" s="224">
        <f>'2-ORÇAMENTO'!TYN44</f>
        <v>0</v>
      </c>
      <c r="TYM44" s="225">
        <f>'2-ORÇAMENTO'!TYM44</f>
        <v>0</v>
      </c>
      <c r="TYN44" s="224">
        <f>'2-ORÇAMENTO'!TYP44</f>
        <v>0</v>
      </c>
      <c r="TYO44" s="225">
        <f>'2-ORÇAMENTO'!TYO44</f>
        <v>0</v>
      </c>
      <c r="TYP44" s="224">
        <f>'2-ORÇAMENTO'!TYR44</f>
        <v>0</v>
      </c>
      <c r="TYQ44" s="225">
        <f>'2-ORÇAMENTO'!TYQ44</f>
        <v>0</v>
      </c>
      <c r="TYR44" s="224">
        <f>'2-ORÇAMENTO'!TYT44</f>
        <v>0</v>
      </c>
      <c r="TYS44" s="225">
        <f>'2-ORÇAMENTO'!TYS44</f>
        <v>0</v>
      </c>
      <c r="TYT44" s="224">
        <f>'2-ORÇAMENTO'!TYV44</f>
        <v>0</v>
      </c>
      <c r="TYU44" s="225">
        <f>'2-ORÇAMENTO'!TYU44</f>
        <v>0</v>
      </c>
      <c r="TYV44" s="224">
        <f>'2-ORÇAMENTO'!TYX44</f>
        <v>0</v>
      </c>
      <c r="TYW44" s="225">
        <f>'2-ORÇAMENTO'!TYW44</f>
        <v>0</v>
      </c>
      <c r="TYX44" s="224">
        <f>'2-ORÇAMENTO'!TYZ44</f>
        <v>0</v>
      </c>
      <c r="TYY44" s="225">
        <f>'2-ORÇAMENTO'!TYY44</f>
        <v>0</v>
      </c>
      <c r="TYZ44" s="224">
        <f>'2-ORÇAMENTO'!TZB44</f>
        <v>0</v>
      </c>
      <c r="TZA44" s="225">
        <f>'2-ORÇAMENTO'!TZA44</f>
        <v>0</v>
      </c>
      <c r="TZB44" s="224">
        <f>'2-ORÇAMENTO'!TZD44</f>
        <v>0</v>
      </c>
      <c r="TZC44" s="225">
        <f>'2-ORÇAMENTO'!TZC44</f>
        <v>0</v>
      </c>
      <c r="TZD44" s="224">
        <f>'2-ORÇAMENTO'!TZF44</f>
        <v>0</v>
      </c>
      <c r="TZE44" s="225">
        <f>'2-ORÇAMENTO'!TZE44</f>
        <v>0</v>
      </c>
      <c r="TZF44" s="224">
        <f>'2-ORÇAMENTO'!TZH44</f>
        <v>0</v>
      </c>
      <c r="TZG44" s="225">
        <f>'2-ORÇAMENTO'!TZG44</f>
        <v>0</v>
      </c>
      <c r="TZH44" s="224">
        <f>'2-ORÇAMENTO'!TZJ44</f>
        <v>0</v>
      </c>
      <c r="TZI44" s="225">
        <f>'2-ORÇAMENTO'!TZI44</f>
        <v>0</v>
      </c>
      <c r="TZJ44" s="224">
        <f>'2-ORÇAMENTO'!TZL44</f>
        <v>0</v>
      </c>
      <c r="TZK44" s="225">
        <f>'2-ORÇAMENTO'!TZK44</f>
        <v>0</v>
      </c>
      <c r="TZL44" s="224">
        <f>'2-ORÇAMENTO'!TZN44</f>
        <v>0</v>
      </c>
      <c r="TZM44" s="225">
        <f>'2-ORÇAMENTO'!TZM44</f>
        <v>0</v>
      </c>
      <c r="TZN44" s="224">
        <f>'2-ORÇAMENTO'!TZP44</f>
        <v>0</v>
      </c>
      <c r="TZO44" s="225">
        <f>'2-ORÇAMENTO'!TZO44</f>
        <v>0</v>
      </c>
      <c r="TZP44" s="224">
        <f>'2-ORÇAMENTO'!TZR44</f>
        <v>0</v>
      </c>
      <c r="TZQ44" s="225">
        <f>'2-ORÇAMENTO'!TZQ44</f>
        <v>0</v>
      </c>
      <c r="TZR44" s="224">
        <f>'2-ORÇAMENTO'!TZT44</f>
        <v>0</v>
      </c>
      <c r="TZS44" s="225">
        <f>'2-ORÇAMENTO'!TZS44</f>
        <v>0</v>
      </c>
      <c r="TZT44" s="224">
        <f>'2-ORÇAMENTO'!TZV44</f>
        <v>0</v>
      </c>
      <c r="TZU44" s="225">
        <f>'2-ORÇAMENTO'!TZU44</f>
        <v>0</v>
      </c>
      <c r="TZV44" s="224">
        <f>'2-ORÇAMENTO'!TZX44</f>
        <v>0</v>
      </c>
      <c r="TZW44" s="225">
        <f>'2-ORÇAMENTO'!TZW44</f>
        <v>0</v>
      </c>
      <c r="TZX44" s="224">
        <f>'2-ORÇAMENTO'!TZZ44</f>
        <v>0</v>
      </c>
      <c r="TZY44" s="225">
        <f>'2-ORÇAMENTO'!TZY44</f>
        <v>0</v>
      </c>
      <c r="TZZ44" s="224">
        <f>'2-ORÇAMENTO'!UAB44</f>
        <v>0</v>
      </c>
      <c r="UAA44" s="225">
        <f>'2-ORÇAMENTO'!UAA44</f>
        <v>0</v>
      </c>
      <c r="UAB44" s="224">
        <f>'2-ORÇAMENTO'!UAD44</f>
        <v>0</v>
      </c>
      <c r="UAC44" s="225">
        <f>'2-ORÇAMENTO'!UAC44</f>
        <v>0</v>
      </c>
      <c r="UAD44" s="224">
        <f>'2-ORÇAMENTO'!UAF44</f>
        <v>0</v>
      </c>
      <c r="UAE44" s="225">
        <f>'2-ORÇAMENTO'!UAE44</f>
        <v>0</v>
      </c>
      <c r="UAF44" s="224">
        <f>'2-ORÇAMENTO'!UAH44</f>
        <v>0</v>
      </c>
      <c r="UAG44" s="225">
        <f>'2-ORÇAMENTO'!UAG44</f>
        <v>0</v>
      </c>
      <c r="UAH44" s="224">
        <f>'2-ORÇAMENTO'!UAJ44</f>
        <v>0</v>
      </c>
      <c r="UAI44" s="225">
        <f>'2-ORÇAMENTO'!UAI44</f>
        <v>0</v>
      </c>
      <c r="UAJ44" s="224">
        <f>'2-ORÇAMENTO'!UAL44</f>
        <v>0</v>
      </c>
      <c r="UAK44" s="225">
        <f>'2-ORÇAMENTO'!UAK44</f>
        <v>0</v>
      </c>
      <c r="UAL44" s="224">
        <f>'2-ORÇAMENTO'!UAN44</f>
        <v>0</v>
      </c>
      <c r="UAM44" s="225">
        <f>'2-ORÇAMENTO'!UAM44</f>
        <v>0</v>
      </c>
      <c r="UAN44" s="224">
        <f>'2-ORÇAMENTO'!UAP44</f>
        <v>0</v>
      </c>
      <c r="UAO44" s="225">
        <f>'2-ORÇAMENTO'!UAO44</f>
        <v>0</v>
      </c>
      <c r="UAP44" s="224">
        <f>'2-ORÇAMENTO'!UAR44</f>
        <v>0</v>
      </c>
      <c r="UAQ44" s="225">
        <f>'2-ORÇAMENTO'!UAQ44</f>
        <v>0</v>
      </c>
      <c r="UAR44" s="224">
        <f>'2-ORÇAMENTO'!UAT44</f>
        <v>0</v>
      </c>
      <c r="UAS44" s="225">
        <f>'2-ORÇAMENTO'!UAS44</f>
        <v>0</v>
      </c>
      <c r="UAT44" s="224">
        <f>'2-ORÇAMENTO'!UAV44</f>
        <v>0</v>
      </c>
      <c r="UAU44" s="225">
        <f>'2-ORÇAMENTO'!UAU44</f>
        <v>0</v>
      </c>
      <c r="UAV44" s="224">
        <f>'2-ORÇAMENTO'!UAX44</f>
        <v>0</v>
      </c>
      <c r="UAW44" s="225">
        <f>'2-ORÇAMENTO'!UAW44</f>
        <v>0</v>
      </c>
      <c r="UAX44" s="224">
        <f>'2-ORÇAMENTO'!UAZ44</f>
        <v>0</v>
      </c>
      <c r="UAY44" s="225">
        <f>'2-ORÇAMENTO'!UAY44</f>
        <v>0</v>
      </c>
      <c r="UAZ44" s="224">
        <f>'2-ORÇAMENTO'!UBB44</f>
        <v>0</v>
      </c>
      <c r="UBA44" s="225">
        <f>'2-ORÇAMENTO'!UBA44</f>
        <v>0</v>
      </c>
      <c r="UBB44" s="224">
        <f>'2-ORÇAMENTO'!UBD44</f>
        <v>0</v>
      </c>
      <c r="UBC44" s="225">
        <f>'2-ORÇAMENTO'!UBC44</f>
        <v>0</v>
      </c>
      <c r="UBD44" s="224">
        <f>'2-ORÇAMENTO'!UBF44</f>
        <v>0</v>
      </c>
      <c r="UBE44" s="225">
        <f>'2-ORÇAMENTO'!UBE44</f>
        <v>0</v>
      </c>
      <c r="UBF44" s="224">
        <f>'2-ORÇAMENTO'!UBH44</f>
        <v>0</v>
      </c>
      <c r="UBG44" s="225">
        <f>'2-ORÇAMENTO'!UBG44</f>
        <v>0</v>
      </c>
      <c r="UBH44" s="224">
        <f>'2-ORÇAMENTO'!UBJ44</f>
        <v>0</v>
      </c>
      <c r="UBI44" s="225">
        <f>'2-ORÇAMENTO'!UBI44</f>
        <v>0</v>
      </c>
      <c r="UBJ44" s="224">
        <f>'2-ORÇAMENTO'!UBL44</f>
        <v>0</v>
      </c>
      <c r="UBK44" s="225">
        <f>'2-ORÇAMENTO'!UBK44</f>
        <v>0</v>
      </c>
      <c r="UBL44" s="224">
        <f>'2-ORÇAMENTO'!UBN44</f>
        <v>0</v>
      </c>
      <c r="UBM44" s="225">
        <f>'2-ORÇAMENTO'!UBM44</f>
        <v>0</v>
      </c>
      <c r="UBN44" s="224">
        <f>'2-ORÇAMENTO'!UBP44</f>
        <v>0</v>
      </c>
      <c r="UBO44" s="225">
        <f>'2-ORÇAMENTO'!UBO44</f>
        <v>0</v>
      </c>
      <c r="UBP44" s="224">
        <f>'2-ORÇAMENTO'!UBR44</f>
        <v>0</v>
      </c>
      <c r="UBQ44" s="225">
        <f>'2-ORÇAMENTO'!UBQ44</f>
        <v>0</v>
      </c>
      <c r="UBR44" s="224">
        <f>'2-ORÇAMENTO'!UBT44</f>
        <v>0</v>
      </c>
      <c r="UBS44" s="225">
        <f>'2-ORÇAMENTO'!UBS44</f>
        <v>0</v>
      </c>
      <c r="UBT44" s="224">
        <f>'2-ORÇAMENTO'!UBV44</f>
        <v>0</v>
      </c>
      <c r="UBU44" s="225">
        <f>'2-ORÇAMENTO'!UBU44</f>
        <v>0</v>
      </c>
      <c r="UBV44" s="224">
        <f>'2-ORÇAMENTO'!UBX44</f>
        <v>0</v>
      </c>
      <c r="UBW44" s="225">
        <f>'2-ORÇAMENTO'!UBW44</f>
        <v>0</v>
      </c>
      <c r="UBX44" s="224">
        <f>'2-ORÇAMENTO'!UBZ44</f>
        <v>0</v>
      </c>
      <c r="UBY44" s="225">
        <f>'2-ORÇAMENTO'!UBY44</f>
        <v>0</v>
      </c>
      <c r="UBZ44" s="224">
        <f>'2-ORÇAMENTO'!UCB44</f>
        <v>0</v>
      </c>
      <c r="UCA44" s="225">
        <f>'2-ORÇAMENTO'!UCA44</f>
        <v>0</v>
      </c>
      <c r="UCB44" s="224">
        <f>'2-ORÇAMENTO'!UCD44</f>
        <v>0</v>
      </c>
      <c r="UCC44" s="225">
        <f>'2-ORÇAMENTO'!UCC44</f>
        <v>0</v>
      </c>
      <c r="UCD44" s="224">
        <f>'2-ORÇAMENTO'!UCF44</f>
        <v>0</v>
      </c>
      <c r="UCE44" s="225">
        <f>'2-ORÇAMENTO'!UCE44</f>
        <v>0</v>
      </c>
      <c r="UCF44" s="224">
        <f>'2-ORÇAMENTO'!UCH44</f>
        <v>0</v>
      </c>
      <c r="UCG44" s="225">
        <f>'2-ORÇAMENTO'!UCG44</f>
        <v>0</v>
      </c>
      <c r="UCH44" s="224">
        <f>'2-ORÇAMENTO'!UCJ44</f>
        <v>0</v>
      </c>
      <c r="UCI44" s="225">
        <f>'2-ORÇAMENTO'!UCI44</f>
        <v>0</v>
      </c>
      <c r="UCJ44" s="224">
        <f>'2-ORÇAMENTO'!UCL44</f>
        <v>0</v>
      </c>
      <c r="UCK44" s="225">
        <f>'2-ORÇAMENTO'!UCK44</f>
        <v>0</v>
      </c>
      <c r="UCL44" s="224">
        <f>'2-ORÇAMENTO'!UCN44</f>
        <v>0</v>
      </c>
      <c r="UCM44" s="225">
        <f>'2-ORÇAMENTO'!UCM44</f>
        <v>0</v>
      </c>
      <c r="UCN44" s="224">
        <f>'2-ORÇAMENTO'!UCP44</f>
        <v>0</v>
      </c>
      <c r="UCO44" s="225">
        <f>'2-ORÇAMENTO'!UCO44</f>
        <v>0</v>
      </c>
      <c r="UCP44" s="224">
        <f>'2-ORÇAMENTO'!UCR44</f>
        <v>0</v>
      </c>
      <c r="UCQ44" s="225">
        <f>'2-ORÇAMENTO'!UCQ44</f>
        <v>0</v>
      </c>
      <c r="UCR44" s="224">
        <f>'2-ORÇAMENTO'!UCT44</f>
        <v>0</v>
      </c>
      <c r="UCS44" s="225">
        <f>'2-ORÇAMENTO'!UCS44</f>
        <v>0</v>
      </c>
      <c r="UCT44" s="224">
        <f>'2-ORÇAMENTO'!UCV44</f>
        <v>0</v>
      </c>
      <c r="UCU44" s="225">
        <f>'2-ORÇAMENTO'!UCU44</f>
        <v>0</v>
      </c>
      <c r="UCV44" s="224">
        <f>'2-ORÇAMENTO'!UCX44</f>
        <v>0</v>
      </c>
      <c r="UCW44" s="225">
        <f>'2-ORÇAMENTO'!UCW44</f>
        <v>0</v>
      </c>
      <c r="UCX44" s="224">
        <f>'2-ORÇAMENTO'!UCZ44</f>
        <v>0</v>
      </c>
      <c r="UCY44" s="225">
        <f>'2-ORÇAMENTO'!UCY44</f>
        <v>0</v>
      </c>
      <c r="UCZ44" s="224">
        <f>'2-ORÇAMENTO'!UDB44</f>
        <v>0</v>
      </c>
      <c r="UDA44" s="225">
        <f>'2-ORÇAMENTO'!UDA44</f>
        <v>0</v>
      </c>
      <c r="UDB44" s="224">
        <f>'2-ORÇAMENTO'!UDD44</f>
        <v>0</v>
      </c>
      <c r="UDC44" s="225">
        <f>'2-ORÇAMENTO'!UDC44</f>
        <v>0</v>
      </c>
      <c r="UDD44" s="224">
        <f>'2-ORÇAMENTO'!UDF44</f>
        <v>0</v>
      </c>
      <c r="UDE44" s="225">
        <f>'2-ORÇAMENTO'!UDE44</f>
        <v>0</v>
      </c>
      <c r="UDF44" s="224">
        <f>'2-ORÇAMENTO'!UDH44</f>
        <v>0</v>
      </c>
      <c r="UDG44" s="225">
        <f>'2-ORÇAMENTO'!UDG44</f>
        <v>0</v>
      </c>
      <c r="UDH44" s="224">
        <f>'2-ORÇAMENTO'!UDJ44</f>
        <v>0</v>
      </c>
      <c r="UDI44" s="225">
        <f>'2-ORÇAMENTO'!UDI44</f>
        <v>0</v>
      </c>
      <c r="UDJ44" s="224">
        <f>'2-ORÇAMENTO'!UDL44</f>
        <v>0</v>
      </c>
      <c r="UDK44" s="225">
        <f>'2-ORÇAMENTO'!UDK44</f>
        <v>0</v>
      </c>
      <c r="UDL44" s="224">
        <f>'2-ORÇAMENTO'!UDN44</f>
        <v>0</v>
      </c>
      <c r="UDM44" s="225">
        <f>'2-ORÇAMENTO'!UDM44</f>
        <v>0</v>
      </c>
      <c r="UDN44" s="224">
        <f>'2-ORÇAMENTO'!UDP44</f>
        <v>0</v>
      </c>
      <c r="UDO44" s="225">
        <f>'2-ORÇAMENTO'!UDO44</f>
        <v>0</v>
      </c>
      <c r="UDP44" s="224">
        <f>'2-ORÇAMENTO'!UDR44</f>
        <v>0</v>
      </c>
      <c r="UDQ44" s="225">
        <f>'2-ORÇAMENTO'!UDQ44</f>
        <v>0</v>
      </c>
      <c r="UDR44" s="224">
        <f>'2-ORÇAMENTO'!UDT44</f>
        <v>0</v>
      </c>
      <c r="UDS44" s="225">
        <f>'2-ORÇAMENTO'!UDS44</f>
        <v>0</v>
      </c>
      <c r="UDT44" s="224">
        <f>'2-ORÇAMENTO'!UDV44</f>
        <v>0</v>
      </c>
      <c r="UDU44" s="225">
        <f>'2-ORÇAMENTO'!UDU44</f>
        <v>0</v>
      </c>
      <c r="UDV44" s="224">
        <f>'2-ORÇAMENTO'!UDX44</f>
        <v>0</v>
      </c>
      <c r="UDW44" s="225">
        <f>'2-ORÇAMENTO'!UDW44</f>
        <v>0</v>
      </c>
      <c r="UDX44" s="224">
        <f>'2-ORÇAMENTO'!UDZ44</f>
        <v>0</v>
      </c>
      <c r="UDY44" s="225">
        <f>'2-ORÇAMENTO'!UDY44</f>
        <v>0</v>
      </c>
      <c r="UDZ44" s="224">
        <f>'2-ORÇAMENTO'!UEB44</f>
        <v>0</v>
      </c>
      <c r="UEA44" s="225">
        <f>'2-ORÇAMENTO'!UEA44</f>
        <v>0</v>
      </c>
      <c r="UEB44" s="224">
        <f>'2-ORÇAMENTO'!UED44</f>
        <v>0</v>
      </c>
      <c r="UEC44" s="225">
        <f>'2-ORÇAMENTO'!UEC44</f>
        <v>0</v>
      </c>
      <c r="UED44" s="224">
        <f>'2-ORÇAMENTO'!UEF44</f>
        <v>0</v>
      </c>
      <c r="UEE44" s="225">
        <f>'2-ORÇAMENTO'!UEE44</f>
        <v>0</v>
      </c>
      <c r="UEF44" s="224">
        <f>'2-ORÇAMENTO'!UEH44</f>
        <v>0</v>
      </c>
      <c r="UEG44" s="225">
        <f>'2-ORÇAMENTO'!UEG44</f>
        <v>0</v>
      </c>
      <c r="UEH44" s="224">
        <f>'2-ORÇAMENTO'!UEJ44</f>
        <v>0</v>
      </c>
      <c r="UEI44" s="225">
        <f>'2-ORÇAMENTO'!UEI44</f>
        <v>0</v>
      </c>
      <c r="UEJ44" s="224">
        <f>'2-ORÇAMENTO'!UEL44</f>
        <v>0</v>
      </c>
      <c r="UEK44" s="225">
        <f>'2-ORÇAMENTO'!UEK44</f>
        <v>0</v>
      </c>
      <c r="UEL44" s="224">
        <f>'2-ORÇAMENTO'!UEN44</f>
        <v>0</v>
      </c>
      <c r="UEM44" s="225">
        <f>'2-ORÇAMENTO'!UEM44</f>
        <v>0</v>
      </c>
      <c r="UEN44" s="224">
        <f>'2-ORÇAMENTO'!UEP44</f>
        <v>0</v>
      </c>
      <c r="UEO44" s="225">
        <f>'2-ORÇAMENTO'!UEO44</f>
        <v>0</v>
      </c>
      <c r="UEP44" s="224">
        <f>'2-ORÇAMENTO'!UER44</f>
        <v>0</v>
      </c>
      <c r="UEQ44" s="225">
        <f>'2-ORÇAMENTO'!UEQ44</f>
        <v>0</v>
      </c>
      <c r="UER44" s="224">
        <f>'2-ORÇAMENTO'!UET44</f>
        <v>0</v>
      </c>
      <c r="UES44" s="225">
        <f>'2-ORÇAMENTO'!UES44</f>
        <v>0</v>
      </c>
      <c r="UET44" s="224">
        <f>'2-ORÇAMENTO'!UEV44</f>
        <v>0</v>
      </c>
      <c r="UEU44" s="225">
        <f>'2-ORÇAMENTO'!UEU44</f>
        <v>0</v>
      </c>
      <c r="UEV44" s="224">
        <f>'2-ORÇAMENTO'!UEX44</f>
        <v>0</v>
      </c>
      <c r="UEW44" s="225">
        <f>'2-ORÇAMENTO'!UEW44</f>
        <v>0</v>
      </c>
      <c r="UEX44" s="224">
        <f>'2-ORÇAMENTO'!UEZ44</f>
        <v>0</v>
      </c>
      <c r="UEY44" s="225">
        <f>'2-ORÇAMENTO'!UEY44</f>
        <v>0</v>
      </c>
      <c r="UEZ44" s="224">
        <f>'2-ORÇAMENTO'!UFB44</f>
        <v>0</v>
      </c>
      <c r="UFA44" s="225">
        <f>'2-ORÇAMENTO'!UFA44</f>
        <v>0</v>
      </c>
      <c r="UFB44" s="224">
        <f>'2-ORÇAMENTO'!UFD44</f>
        <v>0</v>
      </c>
      <c r="UFC44" s="225">
        <f>'2-ORÇAMENTO'!UFC44</f>
        <v>0</v>
      </c>
      <c r="UFD44" s="224">
        <f>'2-ORÇAMENTO'!UFF44</f>
        <v>0</v>
      </c>
      <c r="UFE44" s="225">
        <f>'2-ORÇAMENTO'!UFE44</f>
        <v>0</v>
      </c>
      <c r="UFF44" s="224">
        <f>'2-ORÇAMENTO'!UFH44</f>
        <v>0</v>
      </c>
      <c r="UFG44" s="225">
        <f>'2-ORÇAMENTO'!UFG44</f>
        <v>0</v>
      </c>
      <c r="UFH44" s="224">
        <f>'2-ORÇAMENTO'!UFJ44</f>
        <v>0</v>
      </c>
      <c r="UFI44" s="225">
        <f>'2-ORÇAMENTO'!UFI44</f>
        <v>0</v>
      </c>
      <c r="UFJ44" s="224">
        <f>'2-ORÇAMENTO'!UFL44</f>
        <v>0</v>
      </c>
      <c r="UFK44" s="225">
        <f>'2-ORÇAMENTO'!UFK44</f>
        <v>0</v>
      </c>
      <c r="UFL44" s="224">
        <f>'2-ORÇAMENTO'!UFN44</f>
        <v>0</v>
      </c>
      <c r="UFM44" s="225">
        <f>'2-ORÇAMENTO'!UFM44</f>
        <v>0</v>
      </c>
      <c r="UFN44" s="224">
        <f>'2-ORÇAMENTO'!UFP44</f>
        <v>0</v>
      </c>
      <c r="UFO44" s="225">
        <f>'2-ORÇAMENTO'!UFO44</f>
        <v>0</v>
      </c>
      <c r="UFP44" s="224">
        <f>'2-ORÇAMENTO'!UFR44</f>
        <v>0</v>
      </c>
      <c r="UFQ44" s="225">
        <f>'2-ORÇAMENTO'!UFQ44</f>
        <v>0</v>
      </c>
      <c r="UFR44" s="224">
        <f>'2-ORÇAMENTO'!UFT44</f>
        <v>0</v>
      </c>
      <c r="UFS44" s="225">
        <f>'2-ORÇAMENTO'!UFS44</f>
        <v>0</v>
      </c>
      <c r="UFT44" s="224">
        <f>'2-ORÇAMENTO'!UFV44</f>
        <v>0</v>
      </c>
      <c r="UFU44" s="225">
        <f>'2-ORÇAMENTO'!UFU44</f>
        <v>0</v>
      </c>
      <c r="UFV44" s="224">
        <f>'2-ORÇAMENTO'!UFX44</f>
        <v>0</v>
      </c>
      <c r="UFW44" s="225">
        <f>'2-ORÇAMENTO'!UFW44</f>
        <v>0</v>
      </c>
      <c r="UFX44" s="224">
        <f>'2-ORÇAMENTO'!UFZ44</f>
        <v>0</v>
      </c>
      <c r="UFY44" s="225">
        <f>'2-ORÇAMENTO'!UFY44</f>
        <v>0</v>
      </c>
      <c r="UFZ44" s="224">
        <f>'2-ORÇAMENTO'!UGB44</f>
        <v>0</v>
      </c>
      <c r="UGA44" s="225">
        <f>'2-ORÇAMENTO'!UGA44</f>
        <v>0</v>
      </c>
      <c r="UGB44" s="224">
        <f>'2-ORÇAMENTO'!UGD44</f>
        <v>0</v>
      </c>
      <c r="UGC44" s="225">
        <f>'2-ORÇAMENTO'!UGC44</f>
        <v>0</v>
      </c>
      <c r="UGD44" s="224">
        <f>'2-ORÇAMENTO'!UGF44</f>
        <v>0</v>
      </c>
      <c r="UGE44" s="225">
        <f>'2-ORÇAMENTO'!UGE44</f>
        <v>0</v>
      </c>
      <c r="UGF44" s="224">
        <f>'2-ORÇAMENTO'!UGH44</f>
        <v>0</v>
      </c>
      <c r="UGG44" s="225">
        <f>'2-ORÇAMENTO'!UGG44</f>
        <v>0</v>
      </c>
      <c r="UGH44" s="224">
        <f>'2-ORÇAMENTO'!UGJ44</f>
        <v>0</v>
      </c>
      <c r="UGI44" s="225">
        <f>'2-ORÇAMENTO'!UGI44</f>
        <v>0</v>
      </c>
      <c r="UGJ44" s="224">
        <f>'2-ORÇAMENTO'!UGL44</f>
        <v>0</v>
      </c>
      <c r="UGK44" s="225">
        <f>'2-ORÇAMENTO'!UGK44</f>
        <v>0</v>
      </c>
      <c r="UGL44" s="224">
        <f>'2-ORÇAMENTO'!UGN44</f>
        <v>0</v>
      </c>
      <c r="UGM44" s="225">
        <f>'2-ORÇAMENTO'!UGM44</f>
        <v>0</v>
      </c>
      <c r="UGN44" s="224">
        <f>'2-ORÇAMENTO'!UGP44</f>
        <v>0</v>
      </c>
      <c r="UGO44" s="225">
        <f>'2-ORÇAMENTO'!UGO44</f>
        <v>0</v>
      </c>
      <c r="UGP44" s="224">
        <f>'2-ORÇAMENTO'!UGR44</f>
        <v>0</v>
      </c>
      <c r="UGQ44" s="225">
        <f>'2-ORÇAMENTO'!UGQ44</f>
        <v>0</v>
      </c>
      <c r="UGR44" s="224">
        <f>'2-ORÇAMENTO'!UGT44</f>
        <v>0</v>
      </c>
      <c r="UGS44" s="225">
        <f>'2-ORÇAMENTO'!UGS44</f>
        <v>0</v>
      </c>
      <c r="UGT44" s="224">
        <f>'2-ORÇAMENTO'!UGV44</f>
        <v>0</v>
      </c>
      <c r="UGU44" s="225">
        <f>'2-ORÇAMENTO'!UGU44</f>
        <v>0</v>
      </c>
      <c r="UGV44" s="224">
        <f>'2-ORÇAMENTO'!UGX44</f>
        <v>0</v>
      </c>
      <c r="UGW44" s="225">
        <f>'2-ORÇAMENTO'!UGW44</f>
        <v>0</v>
      </c>
      <c r="UGX44" s="224">
        <f>'2-ORÇAMENTO'!UGZ44</f>
        <v>0</v>
      </c>
      <c r="UGY44" s="225">
        <f>'2-ORÇAMENTO'!UGY44</f>
        <v>0</v>
      </c>
      <c r="UGZ44" s="224">
        <f>'2-ORÇAMENTO'!UHB44</f>
        <v>0</v>
      </c>
      <c r="UHA44" s="225">
        <f>'2-ORÇAMENTO'!UHA44</f>
        <v>0</v>
      </c>
      <c r="UHB44" s="224">
        <f>'2-ORÇAMENTO'!UHD44</f>
        <v>0</v>
      </c>
      <c r="UHC44" s="225">
        <f>'2-ORÇAMENTO'!UHC44</f>
        <v>0</v>
      </c>
      <c r="UHD44" s="224">
        <f>'2-ORÇAMENTO'!UHF44</f>
        <v>0</v>
      </c>
      <c r="UHE44" s="225">
        <f>'2-ORÇAMENTO'!UHE44</f>
        <v>0</v>
      </c>
      <c r="UHF44" s="224">
        <f>'2-ORÇAMENTO'!UHH44</f>
        <v>0</v>
      </c>
      <c r="UHG44" s="225">
        <f>'2-ORÇAMENTO'!UHG44</f>
        <v>0</v>
      </c>
      <c r="UHH44" s="224">
        <f>'2-ORÇAMENTO'!UHJ44</f>
        <v>0</v>
      </c>
      <c r="UHI44" s="225">
        <f>'2-ORÇAMENTO'!UHI44</f>
        <v>0</v>
      </c>
      <c r="UHJ44" s="224">
        <f>'2-ORÇAMENTO'!UHL44</f>
        <v>0</v>
      </c>
      <c r="UHK44" s="225">
        <f>'2-ORÇAMENTO'!UHK44</f>
        <v>0</v>
      </c>
      <c r="UHL44" s="224">
        <f>'2-ORÇAMENTO'!UHN44</f>
        <v>0</v>
      </c>
      <c r="UHM44" s="225">
        <f>'2-ORÇAMENTO'!UHM44</f>
        <v>0</v>
      </c>
      <c r="UHN44" s="224">
        <f>'2-ORÇAMENTO'!UHP44</f>
        <v>0</v>
      </c>
      <c r="UHO44" s="225">
        <f>'2-ORÇAMENTO'!UHO44</f>
        <v>0</v>
      </c>
      <c r="UHP44" s="224">
        <f>'2-ORÇAMENTO'!UHR44</f>
        <v>0</v>
      </c>
      <c r="UHQ44" s="225">
        <f>'2-ORÇAMENTO'!UHQ44</f>
        <v>0</v>
      </c>
      <c r="UHR44" s="224">
        <f>'2-ORÇAMENTO'!UHT44</f>
        <v>0</v>
      </c>
      <c r="UHS44" s="225">
        <f>'2-ORÇAMENTO'!UHS44</f>
        <v>0</v>
      </c>
      <c r="UHT44" s="224">
        <f>'2-ORÇAMENTO'!UHV44</f>
        <v>0</v>
      </c>
      <c r="UHU44" s="225">
        <f>'2-ORÇAMENTO'!UHU44</f>
        <v>0</v>
      </c>
      <c r="UHV44" s="224">
        <f>'2-ORÇAMENTO'!UHX44</f>
        <v>0</v>
      </c>
      <c r="UHW44" s="225">
        <f>'2-ORÇAMENTO'!UHW44</f>
        <v>0</v>
      </c>
      <c r="UHX44" s="224">
        <f>'2-ORÇAMENTO'!UHZ44</f>
        <v>0</v>
      </c>
      <c r="UHY44" s="225">
        <f>'2-ORÇAMENTO'!UHY44</f>
        <v>0</v>
      </c>
      <c r="UHZ44" s="224">
        <f>'2-ORÇAMENTO'!UIB44</f>
        <v>0</v>
      </c>
      <c r="UIA44" s="225">
        <f>'2-ORÇAMENTO'!UIA44</f>
        <v>0</v>
      </c>
      <c r="UIB44" s="224">
        <f>'2-ORÇAMENTO'!UID44</f>
        <v>0</v>
      </c>
      <c r="UIC44" s="225">
        <f>'2-ORÇAMENTO'!UIC44</f>
        <v>0</v>
      </c>
      <c r="UID44" s="224">
        <f>'2-ORÇAMENTO'!UIF44</f>
        <v>0</v>
      </c>
      <c r="UIE44" s="225">
        <f>'2-ORÇAMENTO'!UIE44</f>
        <v>0</v>
      </c>
      <c r="UIF44" s="224">
        <f>'2-ORÇAMENTO'!UIH44</f>
        <v>0</v>
      </c>
      <c r="UIG44" s="225">
        <f>'2-ORÇAMENTO'!UIG44</f>
        <v>0</v>
      </c>
      <c r="UIH44" s="224">
        <f>'2-ORÇAMENTO'!UIJ44</f>
        <v>0</v>
      </c>
      <c r="UII44" s="225">
        <f>'2-ORÇAMENTO'!UII44</f>
        <v>0</v>
      </c>
      <c r="UIJ44" s="224">
        <f>'2-ORÇAMENTO'!UIL44</f>
        <v>0</v>
      </c>
      <c r="UIK44" s="225">
        <f>'2-ORÇAMENTO'!UIK44</f>
        <v>0</v>
      </c>
      <c r="UIL44" s="224">
        <f>'2-ORÇAMENTO'!UIN44</f>
        <v>0</v>
      </c>
      <c r="UIM44" s="225">
        <f>'2-ORÇAMENTO'!UIM44</f>
        <v>0</v>
      </c>
      <c r="UIN44" s="224">
        <f>'2-ORÇAMENTO'!UIP44</f>
        <v>0</v>
      </c>
      <c r="UIO44" s="225">
        <f>'2-ORÇAMENTO'!UIO44</f>
        <v>0</v>
      </c>
      <c r="UIP44" s="224">
        <f>'2-ORÇAMENTO'!UIR44</f>
        <v>0</v>
      </c>
      <c r="UIQ44" s="225">
        <f>'2-ORÇAMENTO'!UIQ44</f>
        <v>0</v>
      </c>
      <c r="UIR44" s="224">
        <f>'2-ORÇAMENTO'!UIT44</f>
        <v>0</v>
      </c>
      <c r="UIS44" s="225">
        <f>'2-ORÇAMENTO'!UIS44</f>
        <v>0</v>
      </c>
      <c r="UIT44" s="224">
        <f>'2-ORÇAMENTO'!UIV44</f>
        <v>0</v>
      </c>
      <c r="UIU44" s="225">
        <f>'2-ORÇAMENTO'!UIU44</f>
        <v>0</v>
      </c>
      <c r="UIV44" s="224">
        <f>'2-ORÇAMENTO'!UIX44</f>
        <v>0</v>
      </c>
      <c r="UIW44" s="225">
        <f>'2-ORÇAMENTO'!UIW44</f>
        <v>0</v>
      </c>
      <c r="UIX44" s="224">
        <f>'2-ORÇAMENTO'!UIZ44</f>
        <v>0</v>
      </c>
      <c r="UIY44" s="225">
        <f>'2-ORÇAMENTO'!UIY44</f>
        <v>0</v>
      </c>
      <c r="UIZ44" s="224">
        <f>'2-ORÇAMENTO'!UJB44</f>
        <v>0</v>
      </c>
      <c r="UJA44" s="225">
        <f>'2-ORÇAMENTO'!UJA44</f>
        <v>0</v>
      </c>
      <c r="UJB44" s="224">
        <f>'2-ORÇAMENTO'!UJD44</f>
        <v>0</v>
      </c>
      <c r="UJC44" s="225">
        <f>'2-ORÇAMENTO'!UJC44</f>
        <v>0</v>
      </c>
      <c r="UJD44" s="224">
        <f>'2-ORÇAMENTO'!UJF44</f>
        <v>0</v>
      </c>
      <c r="UJE44" s="225">
        <f>'2-ORÇAMENTO'!UJE44</f>
        <v>0</v>
      </c>
      <c r="UJF44" s="224">
        <f>'2-ORÇAMENTO'!UJH44</f>
        <v>0</v>
      </c>
      <c r="UJG44" s="225">
        <f>'2-ORÇAMENTO'!UJG44</f>
        <v>0</v>
      </c>
      <c r="UJH44" s="224">
        <f>'2-ORÇAMENTO'!UJJ44</f>
        <v>0</v>
      </c>
      <c r="UJI44" s="225">
        <f>'2-ORÇAMENTO'!UJI44</f>
        <v>0</v>
      </c>
      <c r="UJJ44" s="224">
        <f>'2-ORÇAMENTO'!UJL44</f>
        <v>0</v>
      </c>
      <c r="UJK44" s="225">
        <f>'2-ORÇAMENTO'!UJK44</f>
        <v>0</v>
      </c>
      <c r="UJL44" s="224">
        <f>'2-ORÇAMENTO'!UJN44</f>
        <v>0</v>
      </c>
      <c r="UJM44" s="225">
        <f>'2-ORÇAMENTO'!UJM44</f>
        <v>0</v>
      </c>
      <c r="UJN44" s="224">
        <f>'2-ORÇAMENTO'!UJP44</f>
        <v>0</v>
      </c>
      <c r="UJO44" s="225">
        <f>'2-ORÇAMENTO'!UJO44</f>
        <v>0</v>
      </c>
      <c r="UJP44" s="224">
        <f>'2-ORÇAMENTO'!UJR44</f>
        <v>0</v>
      </c>
      <c r="UJQ44" s="225">
        <f>'2-ORÇAMENTO'!UJQ44</f>
        <v>0</v>
      </c>
      <c r="UJR44" s="224">
        <f>'2-ORÇAMENTO'!UJT44</f>
        <v>0</v>
      </c>
      <c r="UJS44" s="225">
        <f>'2-ORÇAMENTO'!UJS44</f>
        <v>0</v>
      </c>
      <c r="UJT44" s="224">
        <f>'2-ORÇAMENTO'!UJV44</f>
        <v>0</v>
      </c>
      <c r="UJU44" s="225">
        <f>'2-ORÇAMENTO'!UJU44</f>
        <v>0</v>
      </c>
      <c r="UJV44" s="224">
        <f>'2-ORÇAMENTO'!UJX44</f>
        <v>0</v>
      </c>
      <c r="UJW44" s="225">
        <f>'2-ORÇAMENTO'!UJW44</f>
        <v>0</v>
      </c>
      <c r="UJX44" s="224">
        <f>'2-ORÇAMENTO'!UJZ44</f>
        <v>0</v>
      </c>
      <c r="UJY44" s="225">
        <f>'2-ORÇAMENTO'!UJY44</f>
        <v>0</v>
      </c>
      <c r="UJZ44" s="224">
        <f>'2-ORÇAMENTO'!UKB44</f>
        <v>0</v>
      </c>
      <c r="UKA44" s="225">
        <f>'2-ORÇAMENTO'!UKA44</f>
        <v>0</v>
      </c>
      <c r="UKB44" s="224">
        <f>'2-ORÇAMENTO'!UKD44</f>
        <v>0</v>
      </c>
      <c r="UKC44" s="225">
        <f>'2-ORÇAMENTO'!UKC44</f>
        <v>0</v>
      </c>
      <c r="UKD44" s="224">
        <f>'2-ORÇAMENTO'!UKF44</f>
        <v>0</v>
      </c>
      <c r="UKE44" s="225">
        <f>'2-ORÇAMENTO'!UKE44</f>
        <v>0</v>
      </c>
      <c r="UKF44" s="224">
        <f>'2-ORÇAMENTO'!UKH44</f>
        <v>0</v>
      </c>
      <c r="UKG44" s="225">
        <f>'2-ORÇAMENTO'!UKG44</f>
        <v>0</v>
      </c>
      <c r="UKH44" s="224">
        <f>'2-ORÇAMENTO'!UKJ44</f>
        <v>0</v>
      </c>
      <c r="UKI44" s="225">
        <f>'2-ORÇAMENTO'!UKI44</f>
        <v>0</v>
      </c>
      <c r="UKJ44" s="224">
        <f>'2-ORÇAMENTO'!UKL44</f>
        <v>0</v>
      </c>
      <c r="UKK44" s="225">
        <f>'2-ORÇAMENTO'!UKK44</f>
        <v>0</v>
      </c>
      <c r="UKL44" s="224">
        <f>'2-ORÇAMENTO'!UKN44</f>
        <v>0</v>
      </c>
      <c r="UKM44" s="225">
        <f>'2-ORÇAMENTO'!UKM44</f>
        <v>0</v>
      </c>
      <c r="UKN44" s="224">
        <f>'2-ORÇAMENTO'!UKP44</f>
        <v>0</v>
      </c>
      <c r="UKO44" s="225">
        <f>'2-ORÇAMENTO'!UKO44</f>
        <v>0</v>
      </c>
      <c r="UKP44" s="224">
        <f>'2-ORÇAMENTO'!UKR44</f>
        <v>0</v>
      </c>
      <c r="UKQ44" s="225">
        <f>'2-ORÇAMENTO'!UKQ44</f>
        <v>0</v>
      </c>
      <c r="UKR44" s="224">
        <f>'2-ORÇAMENTO'!UKT44</f>
        <v>0</v>
      </c>
      <c r="UKS44" s="225">
        <f>'2-ORÇAMENTO'!UKS44</f>
        <v>0</v>
      </c>
      <c r="UKT44" s="224">
        <f>'2-ORÇAMENTO'!UKV44</f>
        <v>0</v>
      </c>
      <c r="UKU44" s="225">
        <f>'2-ORÇAMENTO'!UKU44</f>
        <v>0</v>
      </c>
      <c r="UKV44" s="224">
        <f>'2-ORÇAMENTO'!UKX44</f>
        <v>0</v>
      </c>
      <c r="UKW44" s="225">
        <f>'2-ORÇAMENTO'!UKW44</f>
        <v>0</v>
      </c>
      <c r="UKX44" s="224">
        <f>'2-ORÇAMENTO'!UKZ44</f>
        <v>0</v>
      </c>
      <c r="UKY44" s="225">
        <f>'2-ORÇAMENTO'!UKY44</f>
        <v>0</v>
      </c>
      <c r="UKZ44" s="224">
        <f>'2-ORÇAMENTO'!ULB44</f>
        <v>0</v>
      </c>
      <c r="ULA44" s="225">
        <f>'2-ORÇAMENTO'!ULA44</f>
        <v>0</v>
      </c>
      <c r="ULB44" s="224">
        <f>'2-ORÇAMENTO'!ULD44</f>
        <v>0</v>
      </c>
      <c r="ULC44" s="225">
        <f>'2-ORÇAMENTO'!ULC44</f>
        <v>0</v>
      </c>
      <c r="ULD44" s="224">
        <f>'2-ORÇAMENTO'!ULF44</f>
        <v>0</v>
      </c>
      <c r="ULE44" s="225">
        <f>'2-ORÇAMENTO'!ULE44</f>
        <v>0</v>
      </c>
      <c r="ULF44" s="224">
        <f>'2-ORÇAMENTO'!ULH44</f>
        <v>0</v>
      </c>
      <c r="ULG44" s="225">
        <f>'2-ORÇAMENTO'!ULG44</f>
        <v>0</v>
      </c>
      <c r="ULH44" s="224">
        <f>'2-ORÇAMENTO'!ULJ44</f>
        <v>0</v>
      </c>
      <c r="ULI44" s="225">
        <f>'2-ORÇAMENTO'!ULI44</f>
        <v>0</v>
      </c>
      <c r="ULJ44" s="224">
        <f>'2-ORÇAMENTO'!ULL44</f>
        <v>0</v>
      </c>
      <c r="ULK44" s="225">
        <f>'2-ORÇAMENTO'!ULK44</f>
        <v>0</v>
      </c>
      <c r="ULL44" s="224">
        <f>'2-ORÇAMENTO'!ULN44</f>
        <v>0</v>
      </c>
      <c r="ULM44" s="225">
        <f>'2-ORÇAMENTO'!ULM44</f>
        <v>0</v>
      </c>
      <c r="ULN44" s="224">
        <f>'2-ORÇAMENTO'!ULP44</f>
        <v>0</v>
      </c>
      <c r="ULO44" s="225">
        <f>'2-ORÇAMENTO'!ULO44</f>
        <v>0</v>
      </c>
      <c r="ULP44" s="224">
        <f>'2-ORÇAMENTO'!ULR44</f>
        <v>0</v>
      </c>
      <c r="ULQ44" s="225">
        <f>'2-ORÇAMENTO'!ULQ44</f>
        <v>0</v>
      </c>
      <c r="ULR44" s="224">
        <f>'2-ORÇAMENTO'!ULT44</f>
        <v>0</v>
      </c>
      <c r="ULS44" s="225">
        <f>'2-ORÇAMENTO'!ULS44</f>
        <v>0</v>
      </c>
      <c r="ULT44" s="224">
        <f>'2-ORÇAMENTO'!ULV44</f>
        <v>0</v>
      </c>
      <c r="ULU44" s="225">
        <f>'2-ORÇAMENTO'!ULU44</f>
        <v>0</v>
      </c>
      <c r="ULV44" s="224">
        <f>'2-ORÇAMENTO'!ULX44</f>
        <v>0</v>
      </c>
      <c r="ULW44" s="225">
        <f>'2-ORÇAMENTO'!ULW44</f>
        <v>0</v>
      </c>
      <c r="ULX44" s="224">
        <f>'2-ORÇAMENTO'!ULZ44</f>
        <v>0</v>
      </c>
      <c r="ULY44" s="225">
        <f>'2-ORÇAMENTO'!ULY44</f>
        <v>0</v>
      </c>
      <c r="ULZ44" s="224">
        <f>'2-ORÇAMENTO'!UMB44</f>
        <v>0</v>
      </c>
      <c r="UMA44" s="225">
        <f>'2-ORÇAMENTO'!UMA44</f>
        <v>0</v>
      </c>
      <c r="UMB44" s="224">
        <f>'2-ORÇAMENTO'!UMD44</f>
        <v>0</v>
      </c>
      <c r="UMC44" s="225">
        <f>'2-ORÇAMENTO'!UMC44</f>
        <v>0</v>
      </c>
      <c r="UMD44" s="224">
        <f>'2-ORÇAMENTO'!UMF44</f>
        <v>0</v>
      </c>
      <c r="UME44" s="225">
        <f>'2-ORÇAMENTO'!UME44</f>
        <v>0</v>
      </c>
      <c r="UMF44" s="224">
        <f>'2-ORÇAMENTO'!UMH44</f>
        <v>0</v>
      </c>
      <c r="UMG44" s="225">
        <f>'2-ORÇAMENTO'!UMG44</f>
        <v>0</v>
      </c>
      <c r="UMH44" s="224">
        <f>'2-ORÇAMENTO'!UMJ44</f>
        <v>0</v>
      </c>
      <c r="UMI44" s="225">
        <f>'2-ORÇAMENTO'!UMI44</f>
        <v>0</v>
      </c>
      <c r="UMJ44" s="224">
        <f>'2-ORÇAMENTO'!UML44</f>
        <v>0</v>
      </c>
      <c r="UMK44" s="225">
        <f>'2-ORÇAMENTO'!UMK44</f>
        <v>0</v>
      </c>
      <c r="UML44" s="224">
        <f>'2-ORÇAMENTO'!UMN44</f>
        <v>0</v>
      </c>
      <c r="UMM44" s="225">
        <f>'2-ORÇAMENTO'!UMM44</f>
        <v>0</v>
      </c>
      <c r="UMN44" s="224">
        <f>'2-ORÇAMENTO'!UMP44</f>
        <v>0</v>
      </c>
      <c r="UMO44" s="225">
        <f>'2-ORÇAMENTO'!UMO44</f>
        <v>0</v>
      </c>
      <c r="UMP44" s="224">
        <f>'2-ORÇAMENTO'!UMR44</f>
        <v>0</v>
      </c>
      <c r="UMQ44" s="225">
        <f>'2-ORÇAMENTO'!UMQ44</f>
        <v>0</v>
      </c>
      <c r="UMR44" s="224">
        <f>'2-ORÇAMENTO'!UMT44</f>
        <v>0</v>
      </c>
      <c r="UMS44" s="225">
        <f>'2-ORÇAMENTO'!UMS44</f>
        <v>0</v>
      </c>
      <c r="UMT44" s="224">
        <f>'2-ORÇAMENTO'!UMV44</f>
        <v>0</v>
      </c>
      <c r="UMU44" s="225">
        <f>'2-ORÇAMENTO'!UMU44</f>
        <v>0</v>
      </c>
      <c r="UMV44" s="224">
        <f>'2-ORÇAMENTO'!UMX44</f>
        <v>0</v>
      </c>
      <c r="UMW44" s="225">
        <f>'2-ORÇAMENTO'!UMW44</f>
        <v>0</v>
      </c>
      <c r="UMX44" s="224">
        <f>'2-ORÇAMENTO'!UMZ44</f>
        <v>0</v>
      </c>
      <c r="UMY44" s="225">
        <f>'2-ORÇAMENTO'!UMY44</f>
        <v>0</v>
      </c>
      <c r="UMZ44" s="224">
        <f>'2-ORÇAMENTO'!UNB44</f>
        <v>0</v>
      </c>
      <c r="UNA44" s="225">
        <f>'2-ORÇAMENTO'!UNA44</f>
        <v>0</v>
      </c>
      <c r="UNB44" s="224">
        <f>'2-ORÇAMENTO'!UND44</f>
        <v>0</v>
      </c>
      <c r="UNC44" s="225">
        <f>'2-ORÇAMENTO'!UNC44</f>
        <v>0</v>
      </c>
      <c r="UND44" s="224">
        <f>'2-ORÇAMENTO'!UNF44</f>
        <v>0</v>
      </c>
      <c r="UNE44" s="225">
        <f>'2-ORÇAMENTO'!UNE44</f>
        <v>0</v>
      </c>
      <c r="UNF44" s="224">
        <f>'2-ORÇAMENTO'!UNH44</f>
        <v>0</v>
      </c>
      <c r="UNG44" s="225">
        <f>'2-ORÇAMENTO'!UNG44</f>
        <v>0</v>
      </c>
      <c r="UNH44" s="224">
        <f>'2-ORÇAMENTO'!UNJ44</f>
        <v>0</v>
      </c>
      <c r="UNI44" s="225">
        <f>'2-ORÇAMENTO'!UNI44</f>
        <v>0</v>
      </c>
      <c r="UNJ44" s="224">
        <f>'2-ORÇAMENTO'!UNL44</f>
        <v>0</v>
      </c>
      <c r="UNK44" s="225">
        <f>'2-ORÇAMENTO'!UNK44</f>
        <v>0</v>
      </c>
      <c r="UNL44" s="224">
        <f>'2-ORÇAMENTO'!UNN44</f>
        <v>0</v>
      </c>
      <c r="UNM44" s="225">
        <f>'2-ORÇAMENTO'!UNM44</f>
        <v>0</v>
      </c>
      <c r="UNN44" s="224">
        <f>'2-ORÇAMENTO'!UNP44</f>
        <v>0</v>
      </c>
      <c r="UNO44" s="225">
        <f>'2-ORÇAMENTO'!UNO44</f>
        <v>0</v>
      </c>
      <c r="UNP44" s="224">
        <f>'2-ORÇAMENTO'!UNR44</f>
        <v>0</v>
      </c>
      <c r="UNQ44" s="225">
        <f>'2-ORÇAMENTO'!UNQ44</f>
        <v>0</v>
      </c>
      <c r="UNR44" s="224">
        <f>'2-ORÇAMENTO'!UNT44</f>
        <v>0</v>
      </c>
      <c r="UNS44" s="225">
        <f>'2-ORÇAMENTO'!UNS44</f>
        <v>0</v>
      </c>
      <c r="UNT44" s="224">
        <f>'2-ORÇAMENTO'!UNV44</f>
        <v>0</v>
      </c>
      <c r="UNU44" s="225">
        <f>'2-ORÇAMENTO'!UNU44</f>
        <v>0</v>
      </c>
      <c r="UNV44" s="224">
        <f>'2-ORÇAMENTO'!UNX44</f>
        <v>0</v>
      </c>
      <c r="UNW44" s="225">
        <f>'2-ORÇAMENTO'!UNW44</f>
        <v>0</v>
      </c>
      <c r="UNX44" s="224">
        <f>'2-ORÇAMENTO'!UNZ44</f>
        <v>0</v>
      </c>
      <c r="UNY44" s="225">
        <f>'2-ORÇAMENTO'!UNY44</f>
        <v>0</v>
      </c>
      <c r="UNZ44" s="224">
        <f>'2-ORÇAMENTO'!UOB44</f>
        <v>0</v>
      </c>
      <c r="UOA44" s="225">
        <f>'2-ORÇAMENTO'!UOA44</f>
        <v>0</v>
      </c>
      <c r="UOB44" s="224">
        <f>'2-ORÇAMENTO'!UOD44</f>
        <v>0</v>
      </c>
      <c r="UOC44" s="225">
        <f>'2-ORÇAMENTO'!UOC44</f>
        <v>0</v>
      </c>
      <c r="UOD44" s="224">
        <f>'2-ORÇAMENTO'!UOF44</f>
        <v>0</v>
      </c>
      <c r="UOE44" s="225">
        <f>'2-ORÇAMENTO'!UOE44</f>
        <v>0</v>
      </c>
      <c r="UOF44" s="224">
        <f>'2-ORÇAMENTO'!UOH44</f>
        <v>0</v>
      </c>
      <c r="UOG44" s="225">
        <f>'2-ORÇAMENTO'!UOG44</f>
        <v>0</v>
      </c>
      <c r="UOH44" s="224">
        <f>'2-ORÇAMENTO'!UOJ44</f>
        <v>0</v>
      </c>
      <c r="UOI44" s="225">
        <f>'2-ORÇAMENTO'!UOI44</f>
        <v>0</v>
      </c>
      <c r="UOJ44" s="224">
        <f>'2-ORÇAMENTO'!UOL44</f>
        <v>0</v>
      </c>
      <c r="UOK44" s="225">
        <f>'2-ORÇAMENTO'!UOK44</f>
        <v>0</v>
      </c>
      <c r="UOL44" s="224">
        <f>'2-ORÇAMENTO'!UON44</f>
        <v>0</v>
      </c>
      <c r="UOM44" s="225">
        <f>'2-ORÇAMENTO'!UOM44</f>
        <v>0</v>
      </c>
      <c r="UON44" s="224">
        <f>'2-ORÇAMENTO'!UOP44</f>
        <v>0</v>
      </c>
      <c r="UOO44" s="225">
        <f>'2-ORÇAMENTO'!UOO44</f>
        <v>0</v>
      </c>
      <c r="UOP44" s="224">
        <f>'2-ORÇAMENTO'!UOR44</f>
        <v>0</v>
      </c>
      <c r="UOQ44" s="225">
        <f>'2-ORÇAMENTO'!UOQ44</f>
        <v>0</v>
      </c>
      <c r="UOR44" s="224">
        <f>'2-ORÇAMENTO'!UOT44</f>
        <v>0</v>
      </c>
      <c r="UOS44" s="225">
        <f>'2-ORÇAMENTO'!UOS44</f>
        <v>0</v>
      </c>
      <c r="UOT44" s="224">
        <f>'2-ORÇAMENTO'!UOV44</f>
        <v>0</v>
      </c>
      <c r="UOU44" s="225">
        <f>'2-ORÇAMENTO'!UOU44</f>
        <v>0</v>
      </c>
      <c r="UOV44" s="224">
        <f>'2-ORÇAMENTO'!UOX44</f>
        <v>0</v>
      </c>
      <c r="UOW44" s="225">
        <f>'2-ORÇAMENTO'!UOW44</f>
        <v>0</v>
      </c>
      <c r="UOX44" s="224">
        <f>'2-ORÇAMENTO'!UOZ44</f>
        <v>0</v>
      </c>
      <c r="UOY44" s="225">
        <f>'2-ORÇAMENTO'!UOY44</f>
        <v>0</v>
      </c>
      <c r="UOZ44" s="224">
        <f>'2-ORÇAMENTO'!UPB44</f>
        <v>0</v>
      </c>
      <c r="UPA44" s="225">
        <f>'2-ORÇAMENTO'!UPA44</f>
        <v>0</v>
      </c>
      <c r="UPB44" s="224">
        <f>'2-ORÇAMENTO'!UPD44</f>
        <v>0</v>
      </c>
      <c r="UPC44" s="225">
        <f>'2-ORÇAMENTO'!UPC44</f>
        <v>0</v>
      </c>
      <c r="UPD44" s="224">
        <f>'2-ORÇAMENTO'!UPF44</f>
        <v>0</v>
      </c>
      <c r="UPE44" s="225">
        <f>'2-ORÇAMENTO'!UPE44</f>
        <v>0</v>
      </c>
      <c r="UPF44" s="224">
        <f>'2-ORÇAMENTO'!UPH44</f>
        <v>0</v>
      </c>
      <c r="UPG44" s="225">
        <f>'2-ORÇAMENTO'!UPG44</f>
        <v>0</v>
      </c>
      <c r="UPH44" s="224">
        <f>'2-ORÇAMENTO'!UPJ44</f>
        <v>0</v>
      </c>
      <c r="UPI44" s="225">
        <f>'2-ORÇAMENTO'!UPI44</f>
        <v>0</v>
      </c>
      <c r="UPJ44" s="224">
        <f>'2-ORÇAMENTO'!UPL44</f>
        <v>0</v>
      </c>
      <c r="UPK44" s="225">
        <f>'2-ORÇAMENTO'!UPK44</f>
        <v>0</v>
      </c>
      <c r="UPL44" s="224">
        <f>'2-ORÇAMENTO'!UPN44</f>
        <v>0</v>
      </c>
      <c r="UPM44" s="225">
        <f>'2-ORÇAMENTO'!UPM44</f>
        <v>0</v>
      </c>
      <c r="UPN44" s="224">
        <f>'2-ORÇAMENTO'!UPP44</f>
        <v>0</v>
      </c>
      <c r="UPO44" s="225">
        <f>'2-ORÇAMENTO'!UPO44</f>
        <v>0</v>
      </c>
      <c r="UPP44" s="224">
        <f>'2-ORÇAMENTO'!UPR44</f>
        <v>0</v>
      </c>
      <c r="UPQ44" s="225">
        <f>'2-ORÇAMENTO'!UPQ44</f>
        <v>0</v>
      </c>
      <c r="UPR44" s="224">
        <f>'2-ORÇAMENTO'!UPT44</f>
        <v>0</v>
      </c>
      <c r="UPS44" s="225">
        <f>'2-ORÇAMENTO'!UPS44</f>
        <v>0</v>
      </c>
      <c r="UPT44" s="224">
        <f>'2-ORÇAMENTO'!UPV44</f>
        <v>0</v>
      </c>
      <c r="UPU44" s="225">
        <f>'2-ORÇAMENTO'!UPU44</f>
        <v>0</v>
      </c>
      <c r="UPV44" s="224">
        <f>'2-ORÇAMENTO'!UPX44</f>
        <v>0</v>
      </c>
      <c r="UPW44" s="225">
        <f>'2-ORÇAMENTO'!UPW44</f>
        <v>0</v>
      </c>
      <c r="UPX44" s="224">
        <f>'2-ORÇAMENTO'!UPZ44</f>
        <v>0</v>
      </c>
      <c r="UPY44" s="225">
        <f>'2-ORÇAMENTO'!UPY44</f>
        <v>0</v>
      </c>
      <c r="UPZ44" s="224">
        <f>'2-ORÇAMENTO'!UQB44</f>
        <v>0</v>
      </c>
      <c r="UQA44" s="225">
        <f>'2-ORÇAMENTO'!UQA44</f>
        <v>0</v>
      </c>
      <c r="UQB44" s="224">
        <f>'2-ORÇAMENTO'!UQD44</f>
        <v>0</v>
      </c>
      <c r="UQC44" s="225">
        <f>'2-ORÇAMENTO'!UQC44</f>
        <v>0</v>
      </c>
      <c r="UQD44" s="224">
        <f>'2-ORÇAMENTO'!UQF44</f>
        <v>0</v>
      </c>
      <c r="UQE44" s="225">
        <f>'2-ORÇAMENTO'!UQE44</f>
        <v>0</v>
      </c>
      <c r="UQF44" s="224">
        <f>'2-ORÇAMENTO'!UQH44</f>
        <v>0</v>
      </c>
      <c r="UQG44" s="225">
        <f>'2-ORÇAMENTO'!UQG44</f>
        <v>0</v>
      </c>
      <c r="UQH44" s="224">
        <f>'2-ORÇAMENTO'!UQJ44</f>
        <v>0</v>
      </c>
      <c r="UQI44" s="225">
        <f>'2-ORÇAMENTO'!UQI44</f>
        <v>0</v>
      </c>
      <c r="UQJ44" s="224">
        <f>'2-ORÇAMENTO'!UQL44</f>
        <v>0</v>
      </c>
      <c r="UQK44" s="225">
        <f>'2-ORÇAMENTO'!UQK44</f>
        <v>0</v>
      </c>
      <c r="UQL44" s="224">
        <f>'2-ORÇAMENTO'!UQN44</f>
        <v>0</v>
      </c>
      <c r="UQM44" s="225">
        <f>'2-ORÇAMENTO'!UQM44</f>
        <v>0</v>
      </c>
      <c r="UQN44" s="224">
        <f>'2-ORÇAMENTO'!UQP44</f>
        <v>0</v>
      </c>
      <c r="UQO44" s="225">
        <f>'2-ORÇAMENTO'!UQO44</f>
        <v>0</v>
      </c>
      <c r="UQP44" s="224">
        <f>'2-ORÇAMENTO'!UQR44</f>
        <v>0</v>
      </c>
      <c r="UQQ44" s="225">
        <f>'2-ORÇAMENTO'!UQQ44</f>
        <v>0</v>
      </c>
      <c r="UQR44" s="224">
        <f>'2-ORÇAMENTO'!UQT44</f>
        <v>0</v>
      </c>
      <c r="UQS44" s="225">
        <f>'2-ORÇAMENTO'!UQS44</f>
        <v>0</v>
      </c>
      <c r="UQT44" s="224">
        <f>'2-ORÇAMENTO'!UQV44</f>
        <v>0</v>
      </c>
      <c r="UQU44" s="225">
        <f>'2-ORÇAMENTO'!UQU44</f>
        <v>0</v>
      </c>
      <c r="UQV44" s="224">
        <f>'2-ORÇAMENTO'!UQX44</f>
        <v>0</v>
      </c>
      <c r="UQW44" s="225">
        <f>'2-ORÇAMENTO'!UQW44</f>
        <v>0</v>
      </c>
      <c r="UQX44" s="224">
        <f>'2-ORÇAMENTO'!UQZ44</f>
        <v>0</v>
      </c>
      <c r="UQY44" s="225">
        <f>'2-ORÇAMENTO'!UQY44</f>
        <v>0</v>
      </c>
      <c r="UQZ44" s="224">
        <f>'2-ORÇAMENTO'!URB44</f>
        <v>0</v>
      </c>
      <c r="URA44" s="225">
        <f>'2-ORÇAMENTO'!URA44</f>
        <v>0</v>
      </c>
      <c r="URB44" s="224">
        <f>'2-ORÇAMENTO'!URD44</f>
        <v>0</v>
      </c>
      <c r="URC44" s="225">
        <f>'2-ORÇAMENTO'!URC44</f>
        <v>0</v>
      </c>
      <c r="URD44" s="224">
        <f>'2-ORÇAMENTO'!URF44</f>
        <v>0</v>
      </c>
      <c r="URE44" s="225">
        <f>'2-ORÇAMENTO'!URE44</f>
        <v>0</v>
      </c>
      <c r="URF44" s="224">
        <f>'2-ORÇAMENTO'!URH44</f>
        <v>0</v>
      </c>
      <c r="URG44" s="225">
        <f>'2-ORÇAMENTO'!URG44</f>
        <v>0</v>
      </c>
      <c r="URH44" s="224">
        <f>'2-ORÇAMENTO'!URJ44</f>
        <v>0</v>
      </c>
      <c r="URI44" s="225">
        <f>'2-ORÇAMENTO'!URI44</f>
        <v>0</v>
      </c>
      <c r="URJ44" s="224">
        <f>'2-ORÇAMENTO'!URL44</f>
        <v>0</v>
      </c>
      <c r="URK44" s="225">
        <f>'2-ORÇAMENTO'!URK44</f>
        <v>0</v>
      </c>
      <c r="URL44" s="224">
        <f>'2-ORÇAMENTO'!URN44</f>
        <v>0</v>
      </c>
      <c r="URM44" s="225">
        <f>'2-ORÇAMENTO'!URM44</f>
        <v>0</v>
      </c>
      <c r="URN44" s="224">
        <f>'2-ORÇAMENTO'!URP44</f>
        <v>0</v>
      </c>
      <c r="URO44" s="225">
        <f>'2-ORÇAMENTO'!URO44</f>
        <v>0</v>
      </c>
      <c r="URP44" s="224">
        <f>'2-ORÇAMENTO'!URR44</f>
        <v>0</v>
      </c>
      <c r="URQ44" s="225">
        <f>'2-ORÇAMENTO'!URQ44</f>
        <v>0</v>
      </c>
      <c r="URR44" s="224">
        <f>'2-ORÇAMENTO'!URT44</f>
        <v>0</v>
      </c>
      <c r="URS44" s="225">
        <f>'2-ORÇAMENTO'!URS44</f>
        <v>0</v>
      </c>
      <c r="URT44" s="224">
        <f>'2-ORÇAMENTO'!URV44</f>
        <v>0</v>
      </c>
      <c r="URU44" s="225">
        <f>'2-ORÇAMENTO'!URU44</f>
        <v>0</v>
      </c>
      <c r="URV44" s="224">
        <f>'2-ORÇAMENTO'!URX44</f>
        <v>0</v>
      </c>
      <c r="URW44" s="225">
        <f>'2-ORÇAMENTO'!URW44</f>
        <v>0</v>
      </c>
      <c r="URX44" s="224">
        <f>'2-ORÇAMENTO'!URZ44</f>
        <v>0</v>
      </c>
      <c r="URY44" s="225">
        <f>'2-ORÇAMENTO'!URY44</f>
        <v>0</v>
      </c>
      <c r="URZ44" s="224">
        <f>'2-ORÇAMENTO'!USB44</f>
        <v>0</v>
      </c>
      <c r="USA44" s="225">
        <f>'2-ORÇAMENTO'!USA44</f>
        <v>0</v>
      </c>
      <c r="USB44" s="224">
        <f>'2-ORÇAMENTO'!USD44</f>
        <v>0</v>
      </c>
      <c r="USC44" s="225">
        <f>'2-ORÇAMENTO'!USC44</f>
        <v>0</v>
      </c>
      <c r="USD44" s="224">
        <f>'2-ORÇAMENTO'!USF44</f>
        <v>0</v>
      </c>
      <c r="USE44" s="225">
        <f>'2-ORÇAMENTO'!USE44</f>
        <v>0</v>
      </c>
      <c r="USF44" s="224">
        <f>'2-ORÇAMENTO'!USH44</f>
        <v>0</v>
      </c>
      <c r="USG44" s="225">
        <f>'2-ORÇAMENTO'!USG44</f>
        <v>0</v>
      </c>
      <c r="USH44" s="224">
        <f>'2-ORÇAMENTO'!USJ44</f>
        <v>0</v>
      </c>
      <c r="USI44" s="225">
        <f>'2-ORÇAMENTO'!USI44</f>
        <v>0</v>
      </c>
      <c r="USJ44" s="224">
        <f>'2-ORÇAMENTO'!USL44</f>
        <v>0</v>
      </c>
      <c r="USK44" s="225">
        <f>'2-ORÇAMENTO'!USK44</f>
        <v>0</v>
      </c>
      <c r="USL44" s="224">
        <f>'2-ORÇAMENTO'!USN44</f>
        <v>0</v>
      </c>
      <c r="USM44" s="225">
        <f>'2-ORÇAMENTO'!USM44</f>
        <v>0</v>
      </c>
      <c r="USN44" s="224">
        <f>'2-ORÇAMENTO'!USP44</f>
        <v>0</v>
      </c>
      <c r="USO44" s="225">
        <f>'2-ORÇAMENTO'!USO44</f>
        <v>0</v>
      </c>
      <c r="USP44" s="224">
        <f>'2-ORÇAMENTO'!USR44</f>
        <v>0</v>
      </c>
      <c r="USQ44" s="225">
        <f>'2-ORÇAMENTO'!USQ44</f>
        <v>0</v>
      </c>
      <c r="USR44" s="224">
        <f>'2-ORÇAMENTO'!UST44</f>
        <v>0</v>
      </c>
      <c r="USS44" s="225">
        <f>'2-ORÇAMENTO'!USS44</f>
        <v>0</v>
      </c>
      <c r="UST44" s="224">
        <f>'2-ORÇAMENTO'!USV44</f>
        <v>0</v>
      </c>
      <c r="USU44" s="225">
        <f>'2-ORÇAMENTO'!USU44</f>
        <v>0</v>
      </c>
      <c r="USV44" s="224">
        <f>'2-ORÇAMENTO'!USX44</f>
        <v>0</v>
      </c>
      <c r="USW44" s="225">
        <f>'2-ORÇAMENTO'!USW44</f>
        <v>0</v>
      </c>
      <c r="USX44" s="224">
        <f>'2-ORÇAMENTO'!USZ44</f>
        <v>0</v>
      </c>
      <c r="USY44" s="225">
        <f>'2-ORÇAMENTO'!USY44</f>
        <v>0</v>
      </c>
      <c r="USZ44" s="224">
        <f>'2-ORÇAMENTO'!UTB44</f>
        <v>0</v>
      </c>
      <c r="UTA44" s="225">
        <f>'2-ORÇAMENTO'!UTA44</f>
        <v>0</v>
      </c>
      <c r="UTB44" s="224">
        <f>'2-ORÇAMENTO'!UTD44</f>
        <v>0</v>
      </c>
      <c r="UTC44" s="225">
        <f>'2-ORÇAMENTO'!UTC44</f>
        <v>0</v>
      </c>
      <c r="UTD44" s="224">
        <f>'2-ORÇAMENTO'!UTF44</f>
        <v>0</v>
      </c>
      <c r="UTE44" s="225">
        <f>'2-ORÇAMENTO'!UTE44</f>
        <v>0</v>
      </c>
      <c r="UTF44" s="224">
        <f>'2-ORÇAMENTO'!UTH44</f>
        <v>0</v>
      </c>
      <c r="UTG44" s="225">
        <f>'2-ORÇAMENTO'!UTG44</f>
        <v>0</v>
      </c>
      <c r="UTH44" s="224">
        <f>'2-ORÇAMENTO'!UTJ44</f>
        <v>0</v>
      </c>
      <c r="UTI44" s="225">
        <f>'2-ORÇAMENTO'!UTI44</f>
        <v>0</v>
      </c>
      <c r="UTJ44" s="224">
        <f>'2-ORÇAMENTO'!UTL44</f>
        <v>0</v>
      </c>
      <c r="UTK44" s="225">
        <f>'2-ORÇAMENTO'!UTK44</f>
        <v>0</v>
      </c>
      <c r="UTL44" s="224">
        <f>'2-ORÇAMENTO'!UTN44</f>
        <v>0</v>
      </c>
      <c r="UTM44" s="225">
        <f>'2-ORÇAMENTO'!UTM44</f>
        <v>0</v>
      </c>
      <c r="UTN44" s="224">
        <f>'2-ORÇAMENTO'!UTP44</f>
        <v>0</v>
      </c>
      <c r="UTO44" s="225">
        <f>'2-ORÇAMENTO'!UTO44</f>
        <v>0</v>
      </c>
      <c r="UTP44" s="224">
        <f>'2-ORÇAMENTO'!UTR44</f>
        <v>0</v>
      </c>
      <c r="UTQ44" s="225">
        <f>'2-ORÇAMENTO'!UTQ44</f>
        <v>0</v>
      </c>
      <c r="UTR44" s="224">
        <f>'2-ORÇAMENTO'!UTT44</f>
        <v>0</v>
      </c>
      <c r="UTS44" s="225">
        <f>'2-ORÇAMENTO'!UTS44</f>
        <v>0</v>
      </c>
      <c r="UTT44" s="224">
        <f>'2-ORÇAMENTO'!UTV44</f>
        <v>0</v>
      </c>
      <c r="UTU44" s="225">
        <f>'2-ORÇAMENTO'!UTU44</f>
        <v>0</v>
      </c>
      <c r="UTV44" s="224">
        <f>'2-ORÇAMENTO'!UTX44</f>
        <v>0</v>
      </c>
      <c r="UTW44" s="225">
        <f>'2-ORÇAMENTO'!UTW44</f>
        <v>0</v>
      </c>
      <c r="UTX44" s="224">
        <f>'2-ORÇAMENTO'!UTZ44</f>
        <v>0</v>
      </c>
      <c r="UTY44" s="225">
        <f>'2-ORÇAMENTO'!UTY44</f>
        <v>0</v>
      </c>
      <c r="UTZ44" s="224">
        <f>'2-ORÇAMENTO'!UUB44</f>
        <v>0</v>
      </c>
      <c r="UUA44" s="225">
        <f>'2-ORÇAMENTO'!UUA44</f>
        <v>0</v>
      </c>
      <c r="UUB44" s="224">
        <f>'2-ORÇAMENTO'!UUD44</f>
        <v>0</v>
      </c>
      <c r="UUC44" s="225">
        <f>'2-ORÇAMENTO'!UUC44</f>
        <v>0</v>
      </c>
      <c r="UUD44" s="224">
        <f>'2-ORÇAMENTO'!UUF44</f>
        <v>0</v>
      </c>
      <c r="UUE44" s="225">
        <f>'2-ORÇAMENTO'!UUE44</f>
        <v>0</v>
      </c>
      <c r="UUF44" s="224">
        <f>'2-ORÇAMENTO'!UUH44</f>
        <v>0</v>
      </c>
      <c r="UUG44" s="225">
        <f>'2-ORÇAMENTO'!UUG44</f>
        <v>0</v>
      </c>
      <c r="UUH44" s="224">
        <f>'2-ORÇAMENTO'!UUJ44</f>
        <v>0</v>
      </c>
      <c r="UUI44" s="225">
        <f>'2-ORÇAMENTO'!UUI44</f>
        <v>0</v>
      </c>
      <c r="UUJ44" s="224">
        <f>'2-ORÇAMENTO'!UUL44</f>
        <v>0</v>
      </c>
      <c r="UUK44" s="225">
        <f>'2-ORÇAMENTO'!UUK44</f>
        <v>0</v>
      </c>
      <c r="UUL44" s="224">
        <f>'2-ORÇAMENTO'!UUN44</f>
        <v>0</v>
      </c>
      <c r="UUM44" s="225">
        <f>'2-ORÇAMENTO'!UUM44</f>
        <v>0</v>
      </c>
      <c r="UUN44" s="224">
        <f>'2-ORÇAMENTO'!UUP44</f>
        <v>0</v>
      </c>
      <c r="UUO44" s="225">
        <f>'2-ORÇAMENTO'!UUO44</f>
        <v>0</v>
      </c>
      <c r="UUP44" s="224">
        <f>'2-ORÇAMENTO'!UUR44</f>
        <v>0</v>
      </c>
      <c r="UUQ44" s="225">
        <f>'2-ORÇAMENTO'!UUQ44</f>
        <v>0</v>
      </c>
      <c r="UUR44" s="224">
        <f>'2-ORÇAMENTO'!UUT44</f>
        <v>0</v>
      </c>
      <c r="UUS44" s="225">
        <f>'2-ORÇAMENTO'!UUS44</f>
        <v>0</v>
      </c>
      <c r="UUT44" s="224">
        <f>'2-ORÇAMENTO'!UUV44</f>
        <v>0</v>
      </c>
      <c r="UUU44" s="225">
        <f>'2-ORÇAMENTO'!UUU44</f>
        <v>0</v>
      </c>
      <c r="UUV44" s="224">
        <f>'2-ORÇAMENTO'!UUX44</f>
        <v>0</v>
      </c>
      <c r="UUW44" s="225">
        <f>'2-ORÇAMENTO'!UUW44</f>
        <v>0</v>
      </c>
      <c r="UUX44" s="224">
        <f>'2-ORÇAMENTO'!UUZ44</f>
        <v>0</v>
      </c>
      <c r="UUY44" s="225">
        <f>'2-ORÇAMENTO'!UUY44</f>
        <v>0</v>
      </c>
      <c r="UUZ44" s="224">
        <f>'2-ORÇAMENTO'!UVB44</f>
        <v>0</v>
      </c>
      <c r="UVA44" s="225">
        <f>'2-ORÇAMENTO'!UVA44</f>
        <v>0</v>
      </c>
      <c r="UVB44" s="224">
        <f>'2-ORÇAMENTO'!UVD44</f>
        <v>0</v>
      </c>
      <c r="UVC44" s="225">
        <f>'2-ORÇAMENTO'!UVC44</f>
        <v>0</v>
      </c>
      <c r="UVD44" s="224">
        <f>'2-ORÇAMENTO'!UVF44</f>
        <v>0</v>
      </c>
      <c r="UVE44" s="225">
        <f>'2-ORÇAMENTO'!UVE44</f>
        <v>0</v>
      </c>
      <c r="UVF44" s="224">
        <f>'2-ORÇAMENTO'!UVH44</f>
        <v>0</v>
      </c>
      <c r="UVG44" s="225">
        <f>'2-ORÇAMENTO'!UVG44</f>
        <v>0</v>
      </c>
      <c r="UVH44" s="224">
        <f>'2-ORÇAMENTO'!UVJ44</f>
        <v>0</v>
      </c>
      <c r="UVI44" s="225">
        <f>'2-ORÇAMENTO'!UVI44</f>
        <v>0</v>
      </c>
      <c r="UVJ44" s="224">
        <f>'2-ORÇAMENTO'!UVL44</f>
        <v>0</v>
      </c>
      <c r="UVK44" s="225">
        <f>'2-ORÇAMENTO'!UVK44</f>
        <v>0</v>
      </c>
      <c r="UVL44" s="224">
        <f>'2-ORÇAMENTO'!UVN44</f>
        <v>0</v>
      </c>
      <c r="UVM44" s="225">
        <f>'2-ORÇAMENTO'!UVM44</f>
        <v>0</v>
      </c>
      <c r="UVN44" s="224">
        <f>'2-ORÇAMENTO'!UVP44</f>
        <v>0</v>
      </c>
      <c r="UVO44" s="225">
        <f>'2-ORÇAMENTO'!UVO44</f>
        <v>0</v>
      </c>
      <c r="UVP44" s="224">
        <f>'2-ORÇAMENTO'!UVR44</f>
        <v>0</v>
      </c>
      <c r="UVQ44" s="225">
        <f>'2-ORÇAMENTO'!UVQ44</f>
        <v>0</v>
      </c>
      <c r="UVR44" s="224">
        <f>'2-ORÇAMENTO'!UVT44</f>
        <v>0</v>
      </c>
      <c r="UVS44" s="225">
        <f>'2-ORÇAMENTO'!UVS44</f>
        <v>0</v>
      </c>
      <c r="UVT44" s="224">
        <f>'2-ORÇAMENTO'!UVV44</f>
        <v>0</v>
      </c>
      <c r="UVU44" s="225">
        <f>'2-ORÇAMENTO'!UVU44</f>
        <v>0</v>
      </c>
      <c r="UVV44" s="224">
        <f>'2-ORÇAMENTO'!UVX44</f>
        <v>0</v>
      </c>
      <c r="UVW44" s="225">
        <f>'2-ORÇAMENTO'!UVW44</f>
        <v>0</v>
      </c>
      <c r="UVX44" s="224">
        <f>'2-ORÇAMENTO'!UVZ44</f>
        <v>0</v>
      </c>
      <c r="UVY44" s="225">
        <f>'2-ORÇAMENTO'!UVY44</f>
        <v>0</v>
      </c>
      <c r="UVZ44" s="224">
        <f>'2-ORÇAMENTO'!UWB44</f>
        <v>0</v>
      </c>
      <c r="UWA44" s="225">
        <f>'2-ORÇAMENTO'!UWA44</f>
        <v>0</v>
      </c>
      <c r="UWB44" s="224">
        <f>'2-ORÇAMENTO'!UWD44</f>
        <v>0</v>
      </c>
      <c r="UWC44" s="225">
        <f>'2-ORÇAMENTO'!UWC44</f>
        <v>0</v>
      </c>
      <c r="UWD44" s="224">
        <f>'2-ORÇAMENTO'!UWF44</f>
        <v>0</v>
      </c>
      <c r="UWE44" s="225">
        <f>'2-ORÇAMENTO'!UWE44</f>
        <v>0</v>
      </c>
      <c r="UWF44" s="224">
        <f>'2-ORÇAMENTO'!UWH44</f>
        <v>0</v>
      </c>
      <c r="UWG44" s="225">
        <f>'2-ORÇAMENTO'!UWG44</f>
        <v>0</v>
      </c>
      <c r="UWH44" s="224">
        <f>'2-ORÇAMENTO'!UWJ44</f>
        <v>0</v>
      </c>
      <c r="UWI44" s="225">
        <f>'2-ORÇAMENTO'!UWI44</f>
        <v>0</v>
      </c>
      <c r="UWJ44" s="224">
        <f>'2-ORÇAMENTO'!UWL44</f>
        <v>0</v>
      </c>
      <c r="UWK44" s="225">
        <f>'2-ORÇAMENTO'!UWK44</f>
        <v>0</v>
      </c>
      <c r="UWL44" s="224">
        <f>'2-ORÇAMENTO'!UWN44</f>
        <v>0</v>
      </c>
      <c r="UWM44" s="225">
        <f>'2-ORÇAMENTO'!UWM44</f>
        <v>0</v>
      </c>
      <c r="UWN44" s="224">
        <f>'2-ORÇAMENTO'!UWP44</f>
        <v>0</v>
      </c>
      <c r="UWO44" s="225">
        <f>'2-ORÇAMENTO'!UWO44</f>
        <v>0</v>
      </c>
      <c r="UWP44" s="224">
        <f>'2-ORÇAMENTO'!UWR44</f>
        <v>0</v>
      </c>
      <c r="UWQ44" s="225">
        <f>'2-ORÇAMENTO'!UWQ44</f>
        <v>0</v>
      </c>
      <c r="UWR44" s="224">
        <f>'2-ORÇAMENTO'!UWT44</f>
        <v>0</v>
      </c>
      <c r="UWS44" s="225">
        <f>'2-ORÇAMENTO'!UWS44</f>
        <v>0</v>
      </c>
      <c r="UWT44" s="224">
        <f>'2-ORÇAMENTO'!UWV44</f>
        <v>0</v>
      </c>
      <c r="UWU44" s="225">
        <f>'2-ORÇAMENTO'!UWU44</f>
        <v>0</v>
      </c>
      <c r="UWV44" s="224">
        <f>'2-ORÇAMENTO'!UWX44</f>
        <v>0</v>
      </c>
      <c r="UWW44" s="225">
        <f>'2-ORÇAMENTO'!UWW44</f>
        <v>0</v>
      </c>
      <c r="UWX44" s="224">
        <f>'2-ORÇAMENTO'!UWZ44</f>
        <v>0</v>
      </c>
      <c r="UWY44" s="225">
        <f>'2-ORÇAMENTO'!UWY44</f>
        <v>0</v>
      </c>
      <c r="UWZ44" s="224">
        <f>'2-ORÇAMENTO'!UXB44</f>
        <v>0</v>
      </c>
      <c r="UXA44" s="225">
        <f>'2-ORÇAMENTO'!UXA44</f>
        <v>0</v>
      </c>
      <c r="UXB44" s="224">
        <f>'2-ORÇAMENTO'!UXD44</f>
        <v>0</v>
      </c>
      <c r="UXC44" s="225">
        <f>'2-ORÇAMENTO'!UXC44</f>
        <v>0</v>
      </c>
      <c r="UXD44" s="224">
        <f>'2-ORÇAMENTO'!UXF44</f>
        <v>0</v>
      </c>
      <c r="UXE44" s="225">
        <f>'2-ORÇAMENTO'!UXE44</f>
        <v>0</v>
      </c>
      <c r="UXF44" s="224">
        <f>'2-ORÇAMENTO'!UXH44</f>
        <v>0</v>
      </c>
      <c r="UXG44" s="225">
        <f>'2-ORÇAMENTO'!UXG44</f>
        <v>0</v>
      </c>
      <c r="UXH44" s="224">
        <f>'2-ORÇAMENTO'!UXJ44</f>
        <v>0</v>
      </c>
      <c r="UXI44" s="225">
        <f>'2-ORÇAMENTO'!UXI44</f>
        <v>0</v>
      </c>
      <c r="UXJ44" s="224">
        <f>'2-ORÇAMENTO'!UXL44</f>
        <v>0</v>
      </c>
      <c r="UXK44" s="225">
        <f>'2-ORÇAMENTO'!UXK44</f>
        <v>0</v>
      </c>
      <c r="UXL44" s="224">
        <f>'2-ORÇAMENTO'!UXN44</f>
        <v>0</v>
      </c>
      <c r="UXM44" s="225">
        <f>'2-ORÇAMENTO'!UXM44</f>
        <v>0</v>
      </c>
      <c r="UXN44" s="224">
        <f>'2-ORÇAMENTO'!UXP44</f>
        <v>0</v>
      </c>
      <c r="UXO44" s="225">
        <f>'2-ORÇAMENTO'!UXO44</f>
        <v>0</v>
      </c>
      <c r="UXP44" s="224">
        <f>'2-ORÇAMENTO'!UXR44</f>
        <v>0</v>
      </c>
      <c r="UXQ44" s="225">
        <f>'2-ORÇAMENTO'!UXQ44</f>
        <v>0</v>
      </c>
      <c r="UXR44" s="224">
        <f>'2-ORÇAMENTO'!UXT44</f>
        <v>0</v>
      </c>
      <c r="UXS44" s="225">
        <f>'2-ORÇAMENTO'!UXS44</f>
        <v>0</v>
      </c>
      <c r="UXT44" s="224">
        <f>'2-ORÇAMENTO'!UXV44</f>
        <v>0</v>
      </c>
      <c r="UXU44" s="225">
        <f>'2-ORÇAMENTO'!UXU44</f>
        <v>0</v>
      </c>
      <c r="UXV44" s="224">
        <f>'2-ORÇAMENTO'!UXX44</f>
        <v>0</v>
      </c>
      <c r="UXW44" s="225">
        <f>'2-ORÇAMENTO'!UXW44</f>
        <v>0</v>
      </c>
      <c r="UXX44" s="224">
        <f>'2-ORÇAMENTO'!UXZ44</f>
        <v>0</v>
      </c>
      <c r="UXY44" s="225">
        <f>'2-ORÇAMENTO'!UXY44</f>
        <v>0</v>
      </c>
      <c r="UXZ44" s="224">
        <f>'2-ORÇAMENTO'!UYB44</f>
        <v>0</v>
      </c>
      <c r="UYA44" s="225">
        <f>'2-ORÇAMENTO'!UYA44</f>
        <v>0</v>
      </c>
      <c r="UYB44" s="224">
        <f>'2-ORÇAMENTO'!UYD44</f>
        <v>0</v>
      </c>
      <c r="UYC44" s="225">
        <f>'2-ORÇAMENTO'!UYC44</f>
        <v>0</v>
      </c>
      <c r="UYD44" s="224">
        <f>'2-ORÇAMENTO'!UYF44</f>
        <v>0</v>
      </c>
      <c r="UYE44" s="225">
        <f>'2-ORÇAMENTO'!UYE44</f>
        <v>0</v>
      </c>
      <c r="UYF44" s="224">
        <f>'2-ORÇAMENTO'!UYH44</f>
        <v>0</v>
      </c>
      <c r="UYG44" s="225">
        <f>'2-ORÇAMENTO'!UYG44</f>
        <v>0</v>
      </c>
      <c r="UYH44" s="224">
        <f>'2-ORÇAMENTO'!UYJ44</f>
        <v>0</v>
      </c>
      <c r="UYI44" s="225">
        <f>'2-ORÇAMENTO'!UYI44</f>
        <v>0</v>
      </c>
      <c r="UYJ44" s="224">
        <f>'2-ORÇAMENTO'!UYL44</f>
        <v>0</v>
      </c>
      <c r="UYK44" s="225">
        <f>'2-ORÇAMENTO'!UYK44</f>
        <v>0</v>
      </c>
      <c r="UYL44" s="224">
        <f>'2-ORÇAMENTO'!UYN44</f>
        <v>0</v>
      </c>
      <c r="UYM44" s="225">
        <f>'2-ORÇAMENTO'!UYM44</f>
        <v>0</v>
      </c>
      <c r="UYN44" s="224">
        <f>'2-ORÇAMENTO'!UYP44</f>
        <v>0</v>
      </c>
      <c r="UYO44" s="225">
        <f>'2-ORÇAMENTO'!UYO44</f>
        <v>0</v>
      </c>
      <c r="UYP44" s="224">
        <f>'2-ORÇAMENTO'!UYR44</f>
        <v>0</v>
      </c>
      <c r="UYQ44" s="225">
        <f>'2-ORÇAMENTO'!UYQ44</f>
        <v>0</v>
      </c>
      <c r="UYR44" s="224">
        <f>'2-ORÇAMENTO'!UYT44</f>
        <v>0</v>
      </c>
      <c r="UYS44" s="225">
        <f>'2-ORÇAMENTO'!UYS44</f>
        <v>0</v>
      </c>
      <c r="UYT44" s="224">
        <f>'2-ORÇAMENTO'!UYV44</f>
        <v>0</v>
      </c>
      <c r="UYU44" s="225">
        <f>'2-ORÇAMENTO'!UYU44</f>
        <v>0</v>
      </c>
      <c r="UYV44" s="224">
        <f>'2-ORÇAMENTO'!UYX44</f>
        <v>0</v>
      </c>
      <c r="UYW44" s="225">
        <f>'2-ORÇAMENTO'!UYW44</f>
        <v>0</v>
      </c>
      <c r="UYX44" s="224">
        <f>'2-ORÇAMENTO'!UYZ44</f>
        <v>0</v>
      </c>
      <c r="UYY44" s="225">
        <f>'2-ORÇAMENTO'!UYY44</f>
        <v>0</v>
      </c>
      <c r="UYZ44" s="224">
        <f>'2-ORÇAMENTO'!UZB44</f>
        <v>0</v>
      </c>
      <c r="UZA44" s="225">
        <f>'2-ORÇAMENTO'!UZA44</f>
        <v>0</v>
      </c>
      <c r="UZB44" s="224">
        <f>'2-ORÇAMENTO'!UZD44</f>
        <v>0</v>
      </c>
      <c r="UZC44" s="225">
        <f>'2-ORÇAMENTO'!UZC44</f>
        <v>0</v>
      </c>
      <c r="UZD44" s="224">
        <f>'2-ORÇAMENTO'!UZF44</f>
        <v>0</v>
      </c>
      <c r="UZE44" s="225">
        <f>'2-ORÇAMENTO'!UZE44</f>
        <v>0</v>
      </c>
      <c r="UZF44" s="224">
        <f>'2-ORÇAMENTO'!UZH44</f>
        <v>0</v>
      </c>
      <c r="UZG44" s="225">
        <f>'2-ORÇAMENTO'!UZG44</f>
        <v>0</v>
      </c>
      <c r="UZH44" s="224">
        <f>'2-ORÇAMENTO'!UZJ44</f>
        <v>0</v>
      </c>
      <c r="UZI44" s="225">
        <f>'2-ORÇAMENTO'!UZI44</f>
        <v>0</v>
      </c>
      <c r="UZJ44" s="224">
        <f>'2-ORÇAMENTO'!UZL44</f>
        <v>0</v>
      </c>
      <c r="UZK44" s="225">
        <f>'2-ORÇAMENTO'!UZK44</f>
        <v>0</v>
      </c>
      <c r="UZL44" s="224">
        <f>'2-ORÇAMENTO'!UZN44</f>
        <v>0</v>
      </c>
      <c r="UZM44" s="225">
        <f>'2-ORÇAMENTO'!UZM44</f>
        <v>0</v>
      </c>
      <c r="UZN44" s="224">
        <f>'2-ORÇAMENTO'!UZP44</f>
        <v>0</v>
      </c>
      <c r="UZO44" s="225">
        <f>'2-ORÇAMENTO'!UZO44</f>
        <v>0</v>
      </c>
      <c r="UZP44" s="224">
        <f>'2-ORÇAMENTO'!UZR44</f>
        <v>0</v>
      </c>
      <c r="UZQ44" s="225">
        <f>'2-ORÇAMENTO'!UZQ44</f>
        <v>0</v>
      </c>
      <c r="UZR44" s="224">
        <f>'2-ORÇAMENTO'!UZT44</f>
        <v>0</v>
      </c>
      <c r="UZS44" s="225">
        <f>'2-ORÇAMENTO'!UZS44</f>
        <v>0</v>
      </c>
      <c r="UZT44" s="224">
        <f>'2-ORÇAMENTO'!UZV44</f>
        <v>0</v>
      </c>
      <c r="UZU44" s="225">
        <f>'2-ORÇAMENTO'!UZU44</f>
        <v>0</v>
      </c>
      <c r="UZV44" s="224">
        <f>'2-ORÇAMENTO'!UZX44</f>
        <v>0</v>
      </c>
      <c r="UZW44" s="225">
        <f>'2-ORÇAMENTO'!UZW44</f>
        <v>0</v>
      </c>
      <c r="UZX44" s="224">
        <f>'2-ORÇAMENTO'!UZZ44</f>
        <v>0</v>
      </c>
      <c r="UZY44" s="225">
        <f>'2-ORÇAMENTO'!UZY44</f>
        <v>0</v>
      </c>
      <c r="UZZ44" s="224">
        <f>'2-ORÇAMENTO'!VAB44</f>
        <v>0</v>
      </c>
      <c r="VAA44" s="225">
        <f>'2-ORÇAMENTO'!VAA44</f>
        <v>0</v>
      </c>
      <c r="VAB44" s="224">
        <f>'2-ORÇAMENTO'!VAD44</f>
        <v>0</v>
      </c>
      <c r="VAC44" s="225">
        <f>'2-ORÇAMENTO'!VAC44</f>
        <v>0</v>
      </c>
      <c r="VAD44" s="224">
        <f>'2-ORÇAMENTO'!VAF44</f>
        <v>0</v>
      </c>
      <c r="VAE44" s="225">
        <f>'2-ORÇAMENTO'!VAE44</f>
        <v>0</v>
      </c>
      <c r="VAF44" s="224">
        <f>'2-ORÇAMENTO'!VAH44</f>
        <v>0</v>
      </c>
      <c r="VAG44" s="225">
        <f>'2-ORÇAMENTO'!VAG44</f>
        <v>0</v>
      </c>
      <c r="VAH44" s="224">
        <f>'2-ORÇAMENTO'!VAJ44</f>
        <v>0</v>
      </c>
      <c r="VAI44" s="225">
        <f>'2-ORÇAMENTO'!VAI44</f>
        <v>0</v>
      </c>
      <c r="VAJ44" s="224">
        <f>'2-ORÇAMENTO'!VAL44</f>
        <v>0</v>
      </c>
      <c r="VAK44" s="225">
        <f>'2-ORÇAMENTO'!VAK44</f>
        <v>0</v>
      </c>
      <c r="VAL44" s="224">
        <f>'2-ORÇAMENTO'!VAN44</f>
        <v>0</v>
      </c>
      <c r="VAM44" s="225">
        <f>'2-ORÇAMENTO'!VAM44</f>
        <v>0</v>
      </c>
      <c r="VAN44" s="224">
        <f>'2-ORÇAMENTO'!VAP44</f>
        <v>0</v>
      </c>
      <c r="VAO44" s="225">
        <f>'2-ORÇAMENTO'!VAO44</f>
        <v>0</v>
      </c>
      <c r="VAP44" s="224">
        <f>'2-ORÇAMENTO'!VAR44</f>
        <v>0</v>
      </c>
      <c r="VAQ44" s="225">
        <f>'2-ORÇAMENTO'!VAQ44</f>
        <v>0</v>
      </c>
      <c r="VAR44" s="224">
        <f>'2-ORÇAMENTO'!VAT44</f>
        <v>0</v>
      </c>
      <c r="VAS44" s="225">
        <f>'2-ORÇAMENTO'!VAS44</f>
        <v>0</v>
      </c>
      <c r="VAT44" s="224">
        <f>'2-ORÇAMENTO'!VAV44</f>
        <v>0</v>
      </c>
      <c r="VAU44" s="225">
        <f>'2-ORÇAMENTO'!VAU44</f>
        <v>0</v>
      </c>
      <c r="VAV44" s="224">
        <f>'2-ORÇAMENTO'!VAX44</f>
        <v>0</v>
      </c>
      <c r="VAW44" s="225">
        <f>'2-ORÇAMENTO'!VAW44</f>
        <v>0</v>
      </c>
      <c r="VAX44" s="224">
        <f>'2-ORÇAMENTO'!VAZ44</f>
        <v>0</v>
      </c>
      <c r="VAY44" s="225">
        <f>'2-ORÇAMENTO'!VAY44</f>
        <v>0</v>
      </c>
      <c r="VAZ44" s="224">
        <f>'2-ORÇAMENTO'!VBB44</f>
        <v>0</v>
      </c>
      <c r="VBA44" s="225">
        <f>'2-ORÇAMENTO'!VBA44</f>
        <v>0</v>
      </c>
      <c r="VBB44" s="224">
        <f>'2-ORÇAMENTO'!VBD44</f>
        <v>0</v>
      </c>
      <c r="VBC44" s="225">
        <f>'2-ORÇAMENTO'!VBC44</f>
        <v>0</v>
      </c>
      <c r="VBD44" s="224">
        <f>'2-ORÇAMENTO'!VBF44</f>
        <v>0</v>
      </c>
      <c r="VBE44" s="225">
        <f>'2-ORÇAMENTO'!VBE44</f>
        <v>0</v>
      </c>
      <c r="VBF44" s="224">
        <f>'2-ORÇAMENTO'!VBH44</f>
        <v>0</v>
      </c>
      <c r="VBG44" s="225">
        <f>'2-ORÇAMENTO'!VBG44</f>
        <v>0</v>
      </c>
      <c r="VBH44" s="224">
        <f>'2-ORÇAMENTO'!VBJ44</f>
        <v>0</v>
      </c>
      <c r="VBI44" s="225">
        <f>'2-ORÇAMENTO'!VBI44</f>
        <v>0</v>
      </c>
      <c r="VBJ44" s="224">
        <f>'2-ORÇAMENTO'!VBL44</f>
        <v>0</v>
      </c>
      <c r="VBK44" s="225">
        <f>'2-ORÇAMENTO'!VBK44</f>
        <v>0</v>
      </c>
      <c r="VBL44" s="224">
        <f>'2-ORÇAMENTO'!VBN44</f>
        <v>0</v>
      </c>
      <c r="VBM44" s="225">
        <f>'2-ORÇAMENTO'!VBM44</f>
        <v>0</v>
      </c>
      <c r="VBN44" s="224">
        <f>'2-ORÇAMENTO'!VBP44</f>
        <v>0</v>
      </c>
      <c r="VBO44" s="225">
        <f>'2-ORÇAMENTO'!VBO44</f>
        <v>0</v>
      </c>
      <c r="VBP44" s="224">
        <f>'2-ORÇAMENTO'!VBR44</f>
        <v>0</v>
      </c>
      <c r="VBQ44" s="225">
        <f>'2-ORÇAMENTO'!VBQ44</f>
        <v>0</v>
      </c>
      <c r="VBR44" s="224">
        <f>'2-ORÇAMENTO'!VBT44</f>
        <v>0</v>
      </c>
      <c r="VBS44" s="225">
        <f>'2-ORÇAMENTO'!VBS44</f>
        <v>0</v>
      </c>
      <c r="VBT44" s="224">
        <f>'2-ORÇAMENTO'!VBV44</f>
        <v>0</v>
      </c>
      <c r="VBU44" s="225">
        <f>'2-ORÇAMENTO'!VBU44</f>
        <v>0</v>
      </c>
      <c r="VBV44" s="224">
        <f>'2-ORÇAMENTO'!VBX44</f>
        <v>0</v>
      </c>
      <c r="VBW44" s="225">
        <f>'2-ORÇAMENTO'!VBW44</f>
        <v>0</v>
      </c>
      <c r="VBX44" s="224">
        <f>'2-ORÇAMENTO'!VBZ44</f>
        <v>0</v>
      </c>
      <c r="VBY44" s="225">
        <f>'2-ORÇAMENTO'!VBY44</f>
        <v>0</v>
      </c>
      <c r="VBZ44" s="224">
        <f>'2-ORÇAMENTO'!VCB44</f>
        <v>0</v>
      </c>
      <c r="VCA44" s="225">
        <f>'2-ORÇAMENTO'!VCA44</f>
        <v>0</v>
      </c>
      <c r="VCB44" s="224">
        <f>'2-ORÇAMENTO'!VCD44</f>
        <v>0</v>
      </c>
      <c r="VCC44" s="225">
        <f>'2-ORÇAMENTO'!VCC44</f>
        <v>0</v>
      </c>
      <c r="VCD44" s="224">
        <f>'2-ORÇAMENTO'!VCF44</f>
        <v>0</v>
      </c>
      <c r="VCE44" s="225">
        <f>'2-ORÇAMENTO'!VCE44</f>
        <v>0</v>
      </c>
      <c r="VCF44" s="224">
        <f>'2-ORÇAMENTO'!VCH44</f>
        <v>0</v>
      </c>
      <c r="VCG44" s="225">
        <f>'2-ORÇAMENTO'!VCG44</f>
        <v>0</v>
      </c>
      <c r="VCH44" s="224">
        <f>'2-ORÇAMENTO'!VCJ44</f>
        <v>0</v>
      </c>
      <c r="VCI44" s="225">
        <f>'2-ORÇAMENTO'!VCI44</f>
        <v>0</v>
      </c>
      <c r="VCJ44" s="224">
        <f>'2-ORÇAMENTO'!VCL44</f>
        <v>0</v>
      </c>
      <c r="VCK44" s="225">
        <f>'2-ORÇAMENTO'!VCK44</f>
        <v>0</v>
      </c>
      <c r="VCL44" s="224">
        <f>'2-ORÇAMENTO'!VCN44</f>
        <v>0</v>
      </c>
      <c r="VCM44" s="225">
        <f>'2-ORÇAMENTO'!VCM44</f>
        <v>0</v>
      </c>
      <c r="VCN44" s="224">
        <f>'2-ORÇAMENTO'!VCP44</f>
        <v>0</v>
      </c>
      <c r="VCO44" s="225">
        <f>'2-ORÇAMENTO'!VCO44</f>
        <v>0</v>
      </c>
      <c r="VCP44" s="224">
        <f>'2-ORÇAMENTO'!VCR44</f>
        <v>0</v>
      </c>
      <c r="VCQ44" s="225">
        <f>'2-ORÇAMENTO'!VCQ44</f>
        <v>0</v>
      </c>
      <c r="VCR44" s="224">
        <f>'2-ORÇAMENTO'!VCT44</f>
        <v>0</v>
      </c>
      <c r="VCS44" s="225">
        <f>'2-ORÇAMENTO'!VCS44</f>
        <v>0</v>
      </c>
      <c r="VCT44" s="224">
        <f>'2-ORÇAMENTO'!VCV44</f>
        <v>0</v>
      </c>
      <c r="VCU44" s="225">
        <f>'2-ORÇAMENTO'!VCU44</f>
        <v>0</v>
      </c>
      <c r="VCV44" s="224">
        <f>'2-ORÇAMENTO'!VCX44</f>
        <v>0</v>
      </c>
      <c r="VCW44" s="225">
        <f>'2-ORÇAMENTO'!VCW44</f>
        <v>0</v>
      </c>
      <c r="VCX44" s="224">
        <f>'2-ORÇAMENTO'!VCZ44</f>
        <v>0</v>
      </c>
      <c r="VCY44" s="225">
        <f>'2-ORÇAMENTO'!VCY44</f>
        <v>0</v>
      </c>
      <c r="VCZ44" s="224">
        <f>'2-ORÇAMENTO'!VDB44</f>
        <v>0</v>
      </c>
      <c r="VDA44" s="225">
        <f>'2-ORÇAMENTO'!VDA44</f>
        <v>0</v>
      </c>
      <c r="VDB44" s="224">
        <f>'2-ORÇAMENTO'!VDD44</f>
        <v>0</v>
      </c>
      <c r="VDC44" s="225">
        <f>'2-ORÇAMENTO'!VDC44</f>
        <v>0</v>
      </c>
      <c r="VDD44" s="224">
        <f>'2-ORÇAMENTO'!VDF44</f>
        <v>0</v>
      </c>
      <c r="VDE44" s="225">
        <f>'2-ORÇAMENTO'!VDE44</f>
        <v>0</v>
      </c>
      <c r="VDF44" s="224">
        <f>'2-ORÇAMENTO'!VDH44</f>
        <v>0</v>
      </c>
      <c r="VDG44" s="225">
        <f>'2-ORÇAMENTO'!VDG44</f>
        <v>0</v>
      </c>
      <c r="VDH44" s="224">
        <f>'2-ORÇAMENTO'!VDJ44</f>
        <v>0</v>
      </c>
      <c r="VDI44" s="225">
        <f>'2-ORÇAMENTO'!VDI44</f>
        <v>0</v>
      </c>
      <c r="VDJ44" s="224">
        <f>'2-ORÇAMENTO'!VDL44</f>
        <v>0</v>
      </c>
      <c r="VDK44" s="225">
        <f>'2-ORÇAMENTO'!VDK44</f>
        <v>0</v>
      </c>
      <c r="VDL44" s="224">
        <f>'2-ORÇAMENTO'!VDN44</f>
        <v>0</v>
      </c>
      <c r="VDM44" s="225">
        <f>'2-ORÇAMENTO'!VDM44</f>
        <v>0</v>
      </c>
      <c r="VDN44" s="224">
        <f>'2-ORÇAMENTO'!VDP44</f>
        <v>0</v>
      </c>
      <c r="VDO44" s="225">
        <f>'2-ORÇAMENTO'!VDO44</f>
        <v>0</v>
      </c>
      <c r="VDP44" s="224">
        <f>'2-ORÇAMENTO'!VDR44</f>
        <v>0</v>
      </c>
      <c r="VDQ44" s="225">
        <f>'2-ORÇAMENTO'!VDQ44</f>
        <v>0</v>
      </c>
      <c r="VDR44" s="224">
        <f>'2-ORÇAMENTO'!VDT44</f>
        <v>0</v>
      </c>
      <c r="VDS44" s="225">
        <f>'2-ORÇAMENTO'!VDS44</f>
        <v>0</v>
      </c>
      <c r="VDT44" s="224">
        <f>'2-ORÇAMENTO'!VDV44</f>
        <v>0</v>
      </c>
      <c r="VDU44" s="225">
        <f>'2-ORÇAMENTO'!VDU44</f>
        <v>0</v>
      </c>
      <c r="VDV44" s="224">
        <f>'2-ORÇAMENTO'!VDX44</f>
        <v>0</v>
      </c>
      <c r="VDW44" s="225">
        <f>'2-ORÇAMENTO'!VDW44</f>
        <v>0</v>
      </c>
      <c r="VDX44" s="224">
        <f>'2-ORÇAMENTO'!VDZ44</f>
        <v>0</v>
      </c>
      <c r="VDY44" s="225">
        <f>'2-ORÇAMENTO'!VDY44</f>
        <v>0</v>
      </c>
      <c r="VDZ44" s="224">
        <f>'2-ORÇAMENTO'!VEB44</f>
        <v>0</v>
      </c>
      <c r="VEA44" s="225">
        <f>'2-ORÇAMENTO'!VEA44</f>
        <v>0</v>
      </c>
      <c r="VEB44" s="224">
        <f>'2-ORÇAMENTO'!VED44</f>
        <v>0</v>
      </c>
      <c r="VEC44" s="225">
        <f>'2-ORÇAMENTO'!VEC44</f>
        <v>0</v>
      </c>
      <c r="VED44" s="224">
        <f>'2-ORÇAMENTO'!VEF44</f>
        <v>0</v>
      </c>
      <c r="VEE44" s="225">
        <f>'2-ORÇAMENTO'!VEE44</f>
        <v>0</v>
      </c>
      <c r="VEF44" s="224">
        <f>'2-ORÇAMENTO'!VEH44</f>
        <v>0</v>
      </c>
      <c r="VEG44" s="225">
        <f>'2-ORÇAMENTO'!VEG44</f>
        <v>0</v>
      </c>
      <c r="VEH44" s="224">
        <f>'2-ORÇAMENTO'!VEJ44</f>
        <v>0</v>
      </c>
      <c r="VEI44" s="225">
        <f>'2-ORÇAMENTO'!VEI44</f>
        <v>0</v>
      </c>
      <c r="VEJ44" s="224">
        <f>'2-ORÇAMENTO'!VEL44</f>
        <v>0</v>
      </c>
      <c r="VEK44" s="225">
        <f>'2-ORÇAMENTO'!VEK44</f>
        <v>0</v>
      </c>
      <c r="VEL44" s="224">
        <f>'2-ORÇAMENTO'!VEN44</f>
        <v>0</v>
      </c>
      <c r="VEM44" s="225">
        <f>'2-ORÇAMENTO'!VEM44</f>
        <v>0</v>
      </c>
      <c r="VEN44" s="224">
        <f>'2-ORÇAMENTO'!VEP44</f>
        <v>0</v>
      </c>
      <c r="VEO44" s="225">
        <f>'2-ORÇAMENTO'!VEO44</f>
        <v>0</v>
      </c>
      <c r="VEP44" s="224">
        <f>'2-ORÇAMENTO'!VER44</f>
        <v>0</v>
      </c>
      <c r="VEQ44" s="225">
        <f>'2-ORÇAMENTO'!VEQ44</f>
        <v>0</v>
      </c>
      <c r="VER44" s="224">
        <f>'2-ORÇAMENTO'!VET44</f>
        <v>0</v>
      </c>
      <c r="VES44" s="225">
        <f>'2-ORÇAMENTO'!VES44</f>
        <v>0</v>
      </c>
      <c r="VET44" s="224">
        <f>'2-ORÇAMENTO'!VEV44</f>
        <v>0</v>
      </c>
      <c r="VEU44" s="225">
        <f>'2-ORÇAMENTO'!VEU44</f>
        <v>0</v>
      </c>
      <c r="VEV44" s="224">
        <f>'2-ORÇAMENTO'!VEX44</f>
        <v>0</v>
      </c>
      <c r="VEW44" s="225">
        <f>'2-ORÇAMENTO'!VEW44</f>
        <v>0</v>
      </c>
      <c r="VEX44" s="224">
        <f>'2-ORÇAMENTO'!VEZ44</f>
        <v>0</v>
      </c>
      <c r="VEY44" s="225">
        <f>'2-ORÇAMENTO'!VEY44</f>
        <v>0</v>
      </c>
      <c r="VEZ44" s="224">
        <f>'2-ORÇAMENTO'!VFB44</f>
        <v>0</v>
      </c>
      <c r="VFA44" s="225">
        <f>'2-ORÇAMENTO'!VFA44</f>
        <v>0</v>
      </c>
      <c r="VFB44" s="224">
        <f>'2-ORÇAMENTO'!VFD44</f>
        <v>0</v>
      </c>
      <c r="VFC44" s="225">
        <f>'2-ORÇAMENTO'!VFC44</f>
        <v>0</v>
      </c>
      <c r="VFD44" s="224">
        <f>'2-ORÇAMENTO'!VFF44</f>
        <v>0</v>
      </c>
      <c r="VFE44" s="225">
        <f>'2-ORÇAMENTO'!VFE44</f>
        <v>0</v>
      </c>
      <c r="VFF44" s="224">
        <f>'2-ORÇAMENTO'!VFH44</f>
        <v>0</v>
      </c>
      <c r="VFG44" s="225">
        <f>'2-ORÇAMENTO'!VFG44</f>
        <v>0</v>
      </c>
      <c r="VFH44" s="224">
        <f>'2-ORÇAMENTO'!VFJ44</f>
        <v>0</v>
      </c>
      <c r="VFI44" s="225">
        <f>'2-ORÇAMENTO'!VFI44</f>
        <v>0</v>
      </c>
      <c r="VFJ44" s="224">
        <f>'2-ORÇAMENTO'!VFL44</f>
        <v>0</v>
      </c>
      <c r="VFK44" s="225">
        <f>'2-ORÇAMENTO'!VFK44</f>
        <v>0</v>
      </c>
      <c r="VFL44" s="224">
        <f>'2-ORÇAMENTO'!VFN44</f>
        <v>0</v>
      </c>
      <c r="VFM44" s="225">
        <f>'2-ORÇAMENTO'!VFM44</f>
        <v>0</v>
      </c>
      <c r="VFN44" s="224">
        <f>'2-ORÇAMENTO'!VFP44</f>
        <v>0</v>
      </c>
      <c r="VFO44" s="225">
        <f>'2-ORÇAMENTO'!VFO44</f>
        <v>0</v>
      </c>
      <c r="VFP44" s="224">
        <f>'2-ORÇAMENTO'!VFR44</f>
        <v>0</v>
      </c>
      <c r="VFQ44" s="225">
        <f>'2-ORÇAMENTO'!VFQ44</f>
        <v>0</v>
      </c>
      <c r="VFR44" s="224">
        <f>'2-ORÇAMENTO'!VFT44</f>
        <v>0</v>
      </c>
      <c r="VFS44" s="225">
        <f>'2-ORÇAMENTO'!VFS44</f>
        <v>0</v>
      </c>
      <c r="VFT44" s="224">
        <f>'2-ORÇAMENTO'!VFV44</f>
        <v>0</v>
      </c>
      <c r="VFU44" s="225">
        <f>'2-ORÇAMENTO'!VFU44</f>
        <v>0</v>
      </c>
      <c r="VFV44" s="224">
        <f>'2-ORÇAMENTO'!VFX44</f>
        <v>0</v>
      </c>
      <c r="VFW44" s="225">
        <f>'2-ORÇAMENTO'!VFW44</f>
        <v>0</v>
      </c>
      <c r="VFX44" s="224">
        <f>'2-ORÇAMENTO'!VFZ44</f>
        <v>0</v>
      </c>
      <c r="VFY44" s="225">
        <f>'2-ORÇAMENTO'!VFY44</f>
        <v>0</v>
      </c>
      <c r="VFZ44" s="224">
        <f>'2-ORÇAMENTO'!VGB44</f>
        <v>0</v>
      </c>
      <c r="VGA44" s="225">
        <f>'2-ORÇAMENTO'!VGA44</f>
        <v>0</v>
      </c>
      <c r="VGB44" s="224">
        <f>'2-ORÇAMENTO'!VGD44</f>
        <v>0</v>
      </c>
      <c r="VGC44" s="225">
        <f>'2-ORÇAMENTO'!VGC44</f>
        <v>0</v>
      </c>
      <c r="VGD44" s="224">
        <f>'2-ORÇAMENTO'!VGF44</f>
        <v>0</v>
      </c>
      <c r="VGE44" s="225">
        <f>'2-ORÇAMENTO'!VGE44</f>
        <v>0</v>
      </c>
      <c r="VGF44" s="224">
        <f>'2-ORÇAMENTO'!VGH44</f>
        <v>0</v>
      </c>
      <c r="VGG44" s="225">
        <f>'2-ORÇAMENTO'!VGG44</f>
        <v>0</v>
      </c>
      <c r="VGH44" s="224">
        <f>'2-ORÇAMENTO'!VGJ44</f>
        <v>0</v>
      </c>
      <c r="VGI44" s="225">
        <f>'2-ORÇAMENTO'!VGI44</f>
        <v>0</v>
      </c>
      <c r="VGJ44" s="224">
        <f>'2-ORÇAMENTO'!VGL44</f>
        <v>0</v>
      </c>
      <c r="VGK44" s="225">
        <f>'2-ORÇAMENTO'!VGK44</f>
        <v>0</v>
      </c>
      <c r="VGL44" s="224">
        <f>'2-ORÇAMENTO'!VGN44</f>
        <v>0</v>
      </c>
      <c r="VGM44" s="225">
        <f>'2-ORÇAMENTO'!VGM44</f>
        <v>0</v>
      </c>
      <c r="VGN44" s="224">
        <f>'2-ORÇAMENTO'!VGP44</f>
        <v>0</v>
      </c>
      <c r="VGO44" s="225">
        <f>'2-ORÇAMENTO'!VGO44</f>
        <v>0</v>
      </c>
      <c r="VGP44" s="224">
        <f>'2-ORÇAMENTO'!VGR44</f>
        <v>0</v>
      </c>
      <c r="VGQ44" s="225">
        <f>'2-ORÇAMENTO'!VGQ44</f>
        <v>0</v>
      </c>
      <c r="VGR44" s="224">
        <f>'2-ORÇAMENTO'!VGT44</f>
        <v>0</v>
      </c>
      <c r="VGS44" s="225">
        <f>'2-ORÇAMENTO'!VGS44</f>
        <v>0</v>
      </c>
      <c r="VGT44" s="224">
        <f>'2-ORÇAMENTO'!VGV44</f>
        <v>0</v>
      </c>
      <c r="VGU44" s="225">
        <f>'2-ORÇAMENTO'!VGU44</f>
        <v>0</v>
      </c>
      <c r="VGV44" s="224">
        <f>'2-ORÇAMENTO'!VGX44</f>
        <v>0</v>
      </c>
      <c r="VGW44" s="225">
        <f>'2-ORÇAMENTO'!VGW44</f>
        <v>0</v>
      </c>
      <c r="VGX44" s="224">
        <f>'2-ORÇAMENTO'!VGZ44</f>
        <v>0</v>
      </c>
      <c r="VGY44" s="225">
        <f>'2-ORÇAMENTO'!VGY44</f>
        <v>0</v>
      </c>
      <c r="VGZ44" s="224">
        <f>'2-ORÇAMENTO'!VHB44</f>
        <v>0</v>
      </c>
      <c r="VHA44" s="225">
        <f>'2-ORÇAMENTO'!VHA44</f>
        <v>0</v>
      </c>
      <c r="VHB44" s="224">
        <f>'2-ORÇAMENTO'!VHD44</f>
        <v>0</v>
      </c>
      <c r="VHC44" s="225">
        <f>'2-ORÇAMENTO'!VHC44</f>
        <v>0</v>
      </c>
      <c r="VHD44" s="224">
        <f>'2-ORÇAMENTO'!VHF44</f>
        <v>0</v>
      </c>
      <c r="VHE44" s="225">
        <f>'2-ORÇAMENTO'!VHE44</f>
        <v>0</v>
      </c>
      <c r="VHF44" s="224">
        <f>'2-ORÇAMENTO'!VHH44</f>
        <v>0</v>
      </c>
      <c r="VHG44" s="225">
        <f>'2-ORÇAMENTO'!VHG44</f>
        <v>0</v>
      </c>
      <c r="VHH44" s="224">
        <f>'2-ORÇAMENTO'!VHJ44</f>
        <v>0</v>
      </c>
      <c r="VHI44" s="225">
        <f>'2-ORÇAMENTO'!VHI44</f>
        <v>0</v>
      </c>
      <c r="VHJ44" s="224">
        <f>'2-ORÇAMENTO'!VHL44</f>
        <v>0</v>
      </c>
      <c r="VHK44" s="225">
        <f>'2-ORÇAMENTO'!VHK44</f>
        <v>0</v>
      </c>
      <c r="VHL44" s="224">
        <f>'2-ORÇAMENTO'!VHN44</f>
        <v>0</v>
      </c>
      <c r="VHM44" s="225">
        <f>'2-ORÇAMENTO'!VHM44</f>
        <v>0</v>
      </c>
      <c r="VHN44" s="224">
        <f>'2-ORÇAMENTO'!VHP44</f>
        <v>0</v>
      </c>
      <c r="VHO44" s="225">
        <f>'2-ORÇAMENTO'!VHO44</f>
        <v>0</v>
      </c>
      <c r="VHP44" s="224">
        <f>'2-ORÇAMENTO'!VHR44</f>
        <v>0</v>
      </c>
      <c r="VHQ44" s="225">
        <f>'2-ORÇAMENTO'!VHQ44</f>
        <v>0</v>
      </c>
      <c r="VHR44" s="224">
        <f>'2-ORÇAMENTO'!VHT44</f>
        <v>0</v>
      </c>
      <c r="VHS44" s="225">
        <f>'2-ORÇAMENTO'!VHS44</f>
        <v>0</v>
      </c>
      <c r="VHT44" s="224">
        <f>'2-ORÇAMENTO'!VHV44</f>
        <v>0</v>
      </c>
      <c r="VHU44" s="225">
        <f>'2-ORÇAMENTO'!VHU44</f>
        <v>0</v>
      </c>
      <c r="VHV44" s="224">
        <f>'2-ORÇAMENTO'!VHX44</f>
        <v>0</v>
      </c>
      <c r="VHW44" s="225">
        <f>'2-ORÇAMENTO'!VHW44</f>
        <v>0</v>
      </c>
      <c r="VHX44" s="224">
        <f>'2-ORÇAMENTO'!VHZ44</f>
        <v>0</v>
      </c>
      <c r="VHY44" s="225">
        <f>'2-ORÇAMENTO'!VHY44</f>
        <v>0</v>
      </c>
      <c r="VHZ44" s="224">
        <f>'2-ORÇAMENTO'!VIB44</f>
        <v>0</v>
      </c>
      <c r="VIA44" s="225">
        <f>'2-ORÇAMENTO'!VIA44</f>
        <v>0</v>
      </c>
      <c r="VIB44" s="224">
        <f>'2-ORÇAMENTO'!VID44</f>
        <v>0</v>
      </c>
      <c r="VIC44" s="225">
        <f>'2-ORÇAMENTO'!VIC44</f>
        <v>0</v>
      </c>
      <c r="VID44" s="224">
        <f>'2-ORÇAMENTO'!VIF44</f>
        <v>0</v>
      </c>
      <c r="VIE44" s="225">
        <f>'2-ORÇAMENTO'!VIE44</f>
        <v>0</v>
      </c>
      <c r="VIF44" s="224">
        <f>'2-ORÇAMENTO'!VIH44</f>
        <v>0</v>
      </c>
      <c r="VIG44" s="225">
        <f>'2-ORÇAMENTO'!VIG44</f>
        <v>0</v>
      </c>
      <c r="VIH44" s="224">
        <f>'2-ORÇAMENTO'!VIJ44</f>
        <v>0</v>
      </c>
      <c r="VII44" s="225">
        <f>'2-ORÇAMENTO'!VII44</f>
        <v>0</v>
      </c>
      <c r="VIJ44" s="224">
        <f>'2-ORÇAMENTO'!VIL44</f>
        <v>0</v>
      </c>
      <c r="VIK44" s="225">
        <f>'2-ORÇAMENTO'!VIK44</f>
        <v>0</v>
      </c>
      <c r="VIL44" s="224">
        <f>'2-ORÇAMENTO'!VIN44</f>
        <v>0</v>
      </c>
      <c r="VIM44" s="225">
        <f>'2-ORÇAMENTO'!VIM44</f>
        <v>0</v>
      </c>
      <c r="VIN44" s="224">
        <f>'2-ORÇAMENTO'!VIP44</f>
        <v>0</v>
      </c>
      <c r="VIO44" s="225">
        <f>'2-ORÇAMENTO'!VIO44</f>
        <v>0</v>
      </c>
      <c r="VIP44" s="224">
        <f>'2-ORÇAMENTO'!VIR44</f>
        <v>0</v>
      </c>
      <c r="VIQ44" s="225">
        <f>'2-ORÇAMENTO'!VIQ44</f>
        <v>0</v>
      </c>
      <c r="VIR44" s="224">
        <f>'2-ORÇAMENTO'!VIT44</f>
        <v>0</v>
      </c>
      <c r="VIS44" s="225">
        <f>'2-ORÇAMENTO'!VIS44</f>
        <v>0</v>
      </c>
      <c r="VIT44" s="224">
        <f>'2-ORÇAMENTO'!VIV44</f>
        <v>0</v>
      </c>
      <c r="VIU44" s="225">
        <f>'2-ORÇAMENTO'!VIU44</f>
        <v>0</v>
      </c>
      <c r="VIV44" s="224">
        <f>'2-ORÇAMENTO'!VIX44</f>
        <v>0</v>
      </c>
      <c r="VIW44" s="225">
        <f>'2-ORÇAMENTO'!VIW44</f>
        <v>0</v>
      </c>
      <c r="VIX44" s="224">
        <f>'2-ORÇAMENTO'!VIZ44</f>
        <v>0</v>
      </c>
      <c r="VIY44" s="225">
        <f>'2-ORÇAMENTO'!VIY44</f>
        <v>0</v>
      </c>
      <c r="VIZ44" s="224">
        <f>'2-ORÇAMENTO'!VJB44</f>
        <v>0</v>
      </c>
      <c r="VJA44" s="225">
        <f>'2-ORÇAMENTO'!VJA44</f>
        <v>0</v>
      </c>
      <c r="VJB44" s="224">
        <f>'2-ORÇAMENTO'!VJD44</f>
        <v>0</v>
      </c>
      <c r="VJC44" s="225">
        <f>'2-ORÇAMENTO'!VJC44</f>
        <v>0</v>
      </c>
      <c r="VJD44" s="224">
        <f>'2-ORÇAMENTO'!VJF44</f>
        <v>0</v>
      </c>
      <c r="VJE44" s="225">
        <f>'2-ORÇAMENTO'!VJE44</f>
        <v>0</v>
      </c>
      <c r="VJF44" s="224">
        <f>'2-ORÇAMENTO'!VJH44</f>
        <v>0</v>
      </c>
      <c r="VJG44" s="225">
        <f>'2-ORÇAMENTO'!VJG44</f>
        <v>0</v>
      </c>
      <c r="VJH44" s="224">
        <f>'2-ORÇAMENTO'!VJJ44</f>
        <v>0</v>
      </c>
      <c r="VJI44" s="225">
        <f>'2-ORÇAMENTO'!VJI44</f>
        <v>0</v>
      </c>
      <c r="VJJ44" s="224">
        <f>'2-ORÇAMENTO'!VJL44</f>
        <v>0</v>
      </c>
      <c r="VJK44" s="225">
        <f>'2-ORÇAMENTO'!VJK44</f>
        <v>0</v>
      </c>
      <c r="VJL44" s="224">
        <f>'2-ORÇAMENTO'!VJN44</f>
        <v>0</v>
      </c>
      <c r="VJM44" s="225">
        <f>'2-ORÇAMENTO'!VJM44</f>
        <v>0</v>
      </c>
      <c r="VJN44" s="224">
        <f>'2-ORÇAMENTO'!VJP44</f>
        <v>0</v>
      </c>
      <c r="VJO44" s="225">
        <f>'2-ORÇAMENTO'!VJO44</f>
        <v>0</v>
      </c>
      <c r="VJP44" s="224">
        <f>'2-ORÇAMENTO'!VJR44</f>
        <v>0</v>
      </c>
      <c r="VJQ44" s="225">
        <f>'2-ORÇAMENTO'!VJQ44</f>
        <v>0</v>
      </c>
      <c r="VJR44" s="224">
        <f>'2-ORÇAMENTO'!VJT44</f>
        <v>0</v>
      </c>
      <c r="VJS44" s="225">
        <f>'2-ORÇAMENTO'!VJS44</f>
        <v>0</v>
      </c>
      <c r="VJT44" s="224">
        <f>'2-ORÇAMENTO'!VJV44</f>
        <v>0</v>
      </c>
      <c r="VJU44" s="225">
        <f>'2-ORÇAMENTO'!VJU44</f>
        <v>0</v>
      </c>
      <c r="VJV44" s="224">
        <f>'2-ORÇAMENTO'!VJX44</f>
        <v>0</v>
      </c>
      <c r="VJW44" s="225">
        <f>'2-ORÇAMENTO'!VJW44</f>
        <v>0</v>
      </c>
      <c r="VJX44" s="224">
        <f>'2-ORÇAMENTO'!VJZ44</f>
        <v>0</v>
      </c>
      <c r="VJY44" s="225">
        <f>'2-ORÇAMENTO'!VJY44</f>
        <v>0</v>
      </c>
      <c r="VJZ44" s="224">
        <f>'2-ORÇAMENTO'!VKB44</f>
        <v>0</v>
      </c>
      <c r="VKA44" s="225">
        <f>'2-ORÇAMENTO'!VKA44</f>
        <v>0</v>
      </c>
      <c r="VKB44" s="224">
        <f>'2-ORÇAMENTO'!VKD44</f>
        <v>0</v>
      </c>
      <c r="VKC44" s="225">
        <f>'2-ORÇAMENTO'!VKC44</f>
        <v>0</v>
      </c>
      <c r="VKD44" s="224">
        <f>'2-ORÇAMENTO'!VKF44</f>
        <v>0</v>
      </c>
      <c r="VKE44" s="225">
        <f>'2-ORÇAMENTO'!VKE44</f>
        <v>0</v>
      </c>
      <c r="VKF44" s="224">
        <f>'2-ORÇAMENTO'!VKH44</f>
        <v>0</v>
      </c>
      <c r="VKG44" s="225">
        <f>'2-ORÇAMENTO'!VKG44</f>
        <v>0</v>
      </c>
      <c r="VKH44" s="224">
        <f>'2-ORÇAMENTO'!VKJ44</f>
        <v>0</v>
      </c>
      <c r="VKI44" s="225">
        <f>'2-ORÇAMENTO'!VKI44</f>
        <v>0</v>
      </c>
      <c r="VKJ44" s="224">
        <f>'2-ORÇAMENTO'!VKL44</f>
        <v>0</v>
      </c>
      <c r="VKK44" s="225">
        <f>'2-ORÇAMENTO'!VKK44</f>
        <v>0</v>
      </c>
      <c r="VKL44" s="224">
        <f>'2-ORÇAMENTO'!VKN44</f>
        <v>0</v>
      </c>
      <c r="VKM44" s="225">
        <f>'2-ORÇAMENTO'!VKM44</f>
        <v>0</v>
      </c>
      <c r="VKN44" s="224">
        <f>'2-ORÇAMENTO'!VKP44</f>
        <v>0</v>
      </c>
      <c r="VKO44" s="225">
        <f>'2-ORÇAMENTO'!VKO44</f>
        <v>0</v>
      </c>
      <c r="VKP44" s="224">
        <f>'2-ORÇAMENTO'!VKR44</f>
        <v>0</v>
      </c>
      <c r="VKQ44" s="225">
        <f>'2-ORÇAMENTO'!VKQ44</f>
        <v>0</v>
      </c>
      <c r="VKR44" s="224">
        <f>'2-ORÇAMENTO'!VKT44</f>
        <v>0</v>
      </c>
      <c r="VKS44" s="225">
        <f>'2-ORÇAMENTO'!VKS44</f>
        <v>0</v>
      </c>
      <c r="VKT44" s="224">
        <f>'2-ORÇAMENTO'!VKV44</f>
        <v>0</v>
      </c>
      <c r="VKU44" s="225">
        <f>'2-ORÇAMENTO'!VKU44</f>
        <v>0</v>
      </c>
      <c r="VKV44" s="224">
        <f>'2-ORÇAMENTO'!VKX44</f>
        <v>0</v>
      </c>
      <c r="VKW44" s="225">
        <f>'2-ORÇAMENTO'!VKW44</f>
        <v>0</v>
      </c>
      <c r="VKX44" s="224">
        <f>'2-ORÇAMENTO'!VKZ44</f>
        <v>0</v>
      </c>
      <c r="VKY44" s="225">
        <f>'2-ORÇAMENTO'!VKY44</f>
        <v>0</v>
      </c>
      <c r="VKZ44" s="224">
        <f>'2-ORÇAMENTO'!VLB44</f>
        <v>0</v>
      </c>
      <c r="VLA44" s="225">
        <f>'2-ORÇAMENTO'!VLA44</f>
        <v>0</v>
      </c>
      <c r="VLB44" s="224">
        <f>'2-ORÇAMENTO'!VLD44</f>
        <v>0</v>
      </c>
      <c r="VLC44" s="225">
        <f>'2-ORÇAMENTO'!VLC44</f>
        <v>0</v>
      </c>
      <c r="VLD44" s="224">
        <f>'2-ORÇAMENTO'!VLF44</f>
        <v>0</v>
      </c>
      <c r="VLE44" s="225">
        <f>'2-ORÇAMENTO'!VLE44</f>
        <v>0</v>
      </c>
      <c r="VLF44" s="224">
        <f>'2-ORÇAMENTO'!VLH44</f>
        <v>0</v>
      </c>
      <c r="VLG44" s="225">
        <f>'2-ORÇAMENTO'!VLG44</f>
        <v>0</v>
      </c>
      <c r="VLH44" s="224">
        <f>'2-ORÇAMENTO'!VLJ44</f>
        <v>0</v>
      </c>
      <c r="VLI44" s="225">
        <f>'2-ORÇAMENTO'!VLI44</f>
        <v>0</v>
      </c>
      <c r="VLJ44" s="224">
        <f>'2-ORÇAMENTO'!VLL44</f>
        <v>0</v>
      </c>
      <c r="VLK44" s="225">
        <f>'2-ORÇAMENTO'!VLK44</f>
        <v>0</v>
      </c>
      <c r="VLL44" s="224">
        <f>'2-ORÇAMENTO'!VLN44</f>
        <v>0</v>
      </c>
      <c r="VLM44" s="225">
        <f>'2-ORÇAMENTO'!VLM44</f>
        <v>0</v>
      </c>
      <c r="VLN44" s="224">
        <f>'2-ORÇAMENTO'!VLP44</f>
        <v>0</v>
      </c>
      <c r="VLO44" s="225">
        <f>'2-ORÇAMENTO'!VLO44</f>
        <v>0</v>
      </c>
      <c r="VLP44" s="224">
        <f>'2-ORÇAMENTO'!VLR44</f>
        <v>0</v>
      </c>
      <c r="VLQ44" s="225">
        <f>'2-ORÇAMENTO'!VLQ44</f>
        <v>0</v>
      </c>
      <c r="VLR44" s="224">
        <f>'2-ORÇAMENTO'!VLT44</f>
        <v>0</v>
      </c>
      <c r="VLS44" s="225">
        <f>'2-ORÇAMENTO'!VLS44</f>
        <v>0</v>
      </c>
      <c r="VLT44" s="224">
        <f>'2-ORÇAMENTO'!VLV44</f>
        <v>0</v>
      </c>
      <c r="VLU44" s="225">
        <f>'2-ORÇAMENTO'!VLU44</f>
        <v>0</v>
      </c>
      <c r="VLV44" s="224">
        <f>'2-ORÇAMENTO'!VLX44</f>
        <v>0</v>
      </c>
      <c r="VLW44" s="225">
        <f>'2-ORÇAMENTO'!VLW44</f>
        <v>0</v>
      </c>
      <c r="VLX44" s="224">
        <f>'2-ORÇAMENTO'!VLZ44</f>
        <v>0</v>
      </c>
      <c r="VLY44" s="225">
        <f>'2-ORÇAMENTO'!VLY44</f>
        <v>0</v>
      </c>
      <c r="VLZ44" s="224">
        <f>'2-ORÇAMENTO'!VMB44</f>
        <v>0</v>
      </c>
      <c r="VMA44" s="225">
        <f>'2-ORÇAMENTO'!VMA44</f>
        <v>0</v>
      </c>
      <c r="VMB44" s="224">
        <f>'2-ORÇAMENTO'!VMD44</f>
        <v>0</v>
      </c>
      <c r="VMC44" s="225">
        <f>'2-ORÇAMENTO'!VMC44</f>
        <v>0</v>
      </c>
      <c r="VMD44" s="224">
        <f>'2-ORÇAMENTO'!VMF44</f>
        <v>0</v>
      </c>
      <c r="VME44" s="225">
        <f>'2-ORÇAMENTO'!VME44</f>
        <v>0</v>
      </c>
      <c r="VMF44" s="224">
        <f>'2-ORÇAMENTO'!VMH44</f>
        <v>0</v>
      </c>
      <c r="VMG44" s="225">
        <f>'2-ORÇAMENTO'!VMG44</f>
        <v>0</v>
      </c>
      <c r="VMH44" s="224">
        <f>'2-ORÇAMENTO'!VMJ44</f>
        <v>0</v>
      </c>
      <c r="VMI44" s="225">
        <f>'2-ORÇAMENTO'!VMI44</f>
        <v>0</v>
      </c>
      <c r="VMJ44" s="224">
        <f>'2-ORÇAMENTO'!VML44</f>
        <v>0</v>
      </c>
      <c r="VMK44" s="225">
        <f>'2-ORÇAMENTO'!VMK44</f>
        <v>0</v>
      </c>
      <c r="VML44" s="224">
        <f>'2-ORÇAMENTO'!VMN44</f>
        <v>0</v>
      </c>
      <c r="VMM44" s="225">
        <f>'2-ORÇAMENTO'!VMM44</f>
        <v>0</v>
      </c>
      <c r="VMN44" s="224">
        <f>'2-ORÇAMENTO'!VMP44</f>
        <v>0</v>
      </c>
      <c r="VMO44" s="225">
        <f>'2-ORÇAMENTO'!VMO44</f>
        <v>0</v>
      </c>
      <c r="VMP44" s="224">
        <f>'2-ORÇAMENTO'!VMR44</f>
        <v>0</v>
      </c>
      <c r="VMQ44" s="225">
        <f>'2-ORÇAMENTO'!VMQ44</f>
        <v>0</v>
      </c>
      <c r="VMR44" s="224">
        <f>'2-ORÇAMENTO'!VMT44</f>
        <v>0</v>
      </c>
      <c r="VMS44" s="225">
        <f>'2-ORÇAMENTO'!VMS44</f>
        <v>0</v>
      </c>
      <c r="VMT44" s="224">
        <f>'2-ORÇAMENTO'!VMV44</f>
        <v>0</v>
      </c>
      <c r="VMU44" s="225">
        <f>'2-ORÇAMENTO'!VMU44</f>
        <v>0</v>
      </c>
      <c r="VMV44" s="224">
        <f>'2-ORÇAMENTO'!VMX44</f>
        <v>0</v>
      </c>
      <c r="VMW44" s="225">
        <f>'2-ORÇAMENTO'!VMW44</f>
        <v>0</v>
      </c>
      <c r="VMX44" s="224">
        <f>'2-ORÇAMENTO'!VMZ44</f>
        <v>0</v>
      </c>
      <c r="VMY44" s="225">
        <f>'2-ORÇAMENTO'!VMY44</f>
        <v>0</v>
      </c>
      <c r="VMZ44" s="224">
        <f>'2-ORÇAMENTO'!VNB44</f>
        <v>0</v>
      </c>
      <c r="VNA44" s="225">
        <f>'2-ORÇAMENTO'!VNA44</f>
        <v>0</v>
      </c>
      <c r="VNB44" s="224">
        <f>'2-ORÇAMENTO'!VND44</f>
        <v>0</v>
      </c>
      <c r="VNC44" s="225">
        <f>'2-ORÇAMENTO'!VNC44</f>
        <v>0</v>
      </c>
      <c r="VND44" s="224">
        <f>'2-ORÇAMENTO'!VNF44</f>
        <v>0</v>
      </c>
      <c r="VNE44" s="225">
        <f>'2-ORÇAMENTO'!VNE44</f>
        <v>0</v>
      </c>
      <c r="VNF44" s="224">
        <f>'2-ORÇAMENTO'!VNH44</f>
        <v>0</v>
      </c>
      <c r="VNG44" s="225">
        <f>'2-ORÇAMENTO'!VNG44</f>
        <v>0</v>
      </c>
      <c r="VNH44" s="224">
        <f>'2-ORÇAMENTO'!VNJ44</f>
        <v>0</v>
      </c>
      <c r="VNI44" s="225">
        <f>'2-ORÇAMENTO'!VNI44</f>
        <v>0</v>
      </c>
      <c r="VNJ44" s="224">
        <f>'2-ORÇAMENTO'!VNL44</f>
        <v>0</v>
      </c>
      <c r="VNK44" s="225">
        <f>'2-ORÇAMENTO'!VNK44</f>
        <v>0</v>
      </c>
      <c r="VNL44" s="224">
        <f>'2-ORÇAMENTO'!VNN44</f>
        <v>0</v>
      </c>
      <c r="VNM44" s="225">
        <f>'2-ORÇAMENTO'!VNM44</f>
        <v>0</v>
      </c>
      <c r="VNN44" s="224">
        <f>'2-ORÇAMENTO'!VNP44</f>
        <v>0</v>
      </c>
      <c r="VNO44" s="225">
        <f>'2-ORÇAMENTO'!VNO44</f>
        <v>0</v>
      </c>
      <c r="VNP44" s="224">
        <f>'2-ORÇAMENTO'!VNR44</f>
        <v>0</v>
      </c>
      <c r="VNQ44" s="225">
        <f>'2-ORÇAMENTO'!VNQ44</f>
        <v>0</v>
      </c>
      <c r="VNR44" s="224">
        <f>'2-ORÇAMENTO'!VNT44</f>
        <v>0</v>
      </c>
      <c r="VNS44" s="225">
        <f>'2-ORÇAMENTO'!VNS44</f>
        <v>0</v>
      </c>
      <c r="VNT44" s="224">
        <f>'2-ORÇAMENTO'!VNV44</f>
        <v>0</v>
      </c>
      <c r="VNU44" s="225">
        <f>'2-ORÇAMENTO'!VNU44</f>
        <v>0</v>
      </c>
      <c r="VNV44" s="224">
        <f>'2-ORÇAMENTO'!VNX44</f>
        <v>0</v>
      </c>
      <c r="VNW44" s="225">
        <f>'2-ORÇAMENTO'!VNW44</f>
        <v>0</v>
      </c>
      <c r="VNX44" s="224">
        <f>'2-ORÇAMENTO'!VNZ44</f>
        <v>0</v>
      </c>
      <c r="VNY44" s="225">
        <f>'2-ORÇAMENTO'!VNY44</f>
        <v>0</v>
      </c>
      <c r="VNZ44" s="224">
        <f>'2-ORÇAMENTO'!VOB44</f>
        <v>0</v>
      </c>
      <c r="VOA44" s="225">
        <f>'2-ORÇAMENTO'!VOA44</f>
        <v>0</v>
      </c>
      <c r="VOB44" s="224">
        <f>'2-ORÇAMENTO'!VOD44</f>
        <v>0</v>
      </c>
      <c r="VOC44" s="225">
        <f>'2-ORÇAMENTO'!VOC44</f>
        <v>0</v>
      </c>
      <c r="VOD44" s="224">
        <f>'2-ORÇAMENTO'!VOF44</f>
        <v>0</v>
      </c>
      <c r="VOE44" s="225">
        <f>'2-ORÇAMENTO'!VOE44</f>
        <v>0</v>
      </c>
      <c r="VOF44" s="224">
        <f>'2-ORÇAMENTO'!VOH44</f>
        <v>0</v>
      </c>
      <c r="VOG44" s="225">
        <f>'2-ORÇAMENTO'!VOG44</f>
        <v>0</v>
      </c>
      <c r="VOH44" s="224">
        <f>'2-ORÇAMENTO'!VOJ44</f>
        <v>0</v>
      </c>
      <c r="VOI44" s="225">
        <f>'2-ORÇAMENTO'!VOI44</f>
        <v>0</v>
      </c>
      <c r="VOJ44" s="224">
        <f>'2-ORÇAMENTO'!VOL44</f>
        <v>0</v>
      </c>
      <c r="VOK44" s="225">
        <f>'2-ORÇAMENTO'!VOK44</f>
        <v>0</v>
      </c>
      <c r="VOL44" s="224">
        <f>'2-ORÇAMENTO'!VON44</f>
        <v>0</v>
      </c>
      <c r="VOM44" s="225">
        <f>'2-ORÇAMENTO'!VOM44</f>
        <v>0</v>
      </c>
      <c r="VON44" s="224">
        <f>'2-ORÇAMENTO'!VOP44</f>
        <v>0</v>
      </c>
      <c r="VOO44" s="225">
        <f>'2-ORÇAMENTO'!VOO44</f>
        <v>0</v>
      </c>
      <c r="VOP44" s="224">
        <f>'2-ORÇAMENTO'!VOR44</f>
        <v>0</v>
      </c>
      <c r="VOQ44" s="225">
        <f>'2-ORÇAMENTO'!VOQ44</f>
        <v>0</v>
      </c>
      <c r="VOR44" s="224">
        <f>'2-ORÇAMENTO'!VOT44</f>
        <v>0</v>
      </c>
      <c r="VOS44" s="225">
        <f>'2-ORÇAMENTO'!VOS44</f>
        <v>0</v>
      </c>
      <c r="VOT44" s="224">
        <f>'2-ORÇAMENTO'!VOV44</f>
        <v>0</v>
      </c>
      <c r="VOU44" s="225">
        <f>'2-ORÇAMENTO'!VOU44</f>
        <v>0</v>
      </c>
      <c r="VOV44" s="224">
        <f>'2-ORÇAMENTO'!VOX44</f>
        <v>0</v>
      </c>
      <c r="VOW44" s="225">
        <f>'2-ORÇAMENTO'!VOW44</f>
        <v>0</v>
      </c>
      <c r="VOX44" s="224">
        <f>'2-ORÇAMENTO'!VOZ44</f>
        <v>0</v>
      </c>
      <c r="VOY44" s="225">
        <f>'2-ORÇAMENTO'!VOY44</f>
        <v>0</v>
      </c>
      <c r="VOZ44" s="224">
        <f>'2-ORÇAMENTO'!VPB44</f>
        <v>0</v>
      </c>
      <c r="VPA44" s="225">
        <f>'2-ORÇAMENTO'!VPA44</f>
        <v>0</v>
      </c>
      <c r="VPB44" s="224">
        <f>'2-ORÇAMENTO'!VPD44</f>
        <v>0</v>
      </c>
      <c r="VPC44" s="225">
        <f>'2-ORÇAMENTO'!VPC44</f>
        <v>0</v>
      </c>
      <c r="VPD44" s="224">
        <f>'2-ORÇAMENTO'!VPF44</f>
        <v>0</v>
      </c>
      <c r="VPE44" s="225">
        <f>'2-ORÇAMENTO'!VPE44</f>
        <v>0</v>
      </c>
      <c r="VPF44" s="224">
        <f>'2-ORÇAMENTO'!VPH44</f>
        <v>0</v>
      </c>
      <c r="VPG44" s="225">
        <f>'2-ORÇAMENTO'!VPG44</f>
        <v>0</v>
      </c>
      <c r="VPH44" s="224">
        <f>'2-ORÇAMENTO'!VPJ44</f>
        <v>0</v>
      </c>
      <c r="VPI44" s="225">
        <f>'2-ORÇAMENTO'!VPI44</f>
        <v>0</v>
      </c>
      <c r="VPJ44" s="224">
        <f>'2-ORÇAMENTO'!VPL44</f>
        <v>0</v>
      </c>
      <c r="VPK44" s="225">
        <f>'2-ORÇAMENTO'!VPK44</f>
        <v>0</v>
      </c>
      <c r="VPL44" s="224">
        <f>'2-ORÇAMENTO'!VPN44</f>
        <v>0</v>
      </c>
      <c r="VPM44" s="225">
        <f>'2-ORÇAMENTO'!VPM44</f>
        <v>0</v>
      </c>
      <c r="VPN44" s="224">
        <f>'2-ORÇAMENTO'!VPP44</f>
        <v>0</v>
      </c>
      <c r="VPO44" s="225">
        <f>'2-ORÇAMENTO'!VPO44</f>
        <v>0</v>
      </c>
      <c r="VPP44" s="224">
        <f>'2-ORÇAMENTO'!VPR44</f>
        <v>0</v>
      </c>
      <c r="VPQ44" s="225">
        <f>'2-ORÇAMENTO'!VPQ44</f>
        <v>0</v>
      </c>
      <c r="VPR44" s="224">
        <f>'2-ORÇAMENTO'!VPT44</f>
        <v>0</v>
      </c>
      <c r="VPS44" s="225">
        <f>'2-ORÇAMENTO'!VPS44</f>
        <v>0</v>
      </c>
      <c r="VPT44" s="224">
        <f>'2-ORÇAMENTO'!VPV44</f>
        <v>0</v>
      </c>
      <c r="VPU44" s="225">
        <f>'2-ORÇAMENTO'!VPU44</f>
        <v>0</v>
      </c>
      <c r="VPV44" s="224">
        <f>'2-ORÇAMENTO'!VPX44</f>
        <v>0</v>
      </c>
      <c r="VPW44" s="225">
        <f>'2-ORÇAMENTO'!VPW44</f>
        <v>0</v>
      </c>
      <c r="VPX44" s="224">
        <f>'2-ORÇAMENTO'!VPZ44</f>
        <v>0</v>
      </c>
      <c r="VPY44" s="225">
        <f>'2-ORÇAMENTO'!VPY44</f>
        <v>0</v>
      </c>
      <c r="VPZ44" s="224">
        <f>'2-ORÇAMENTO'!VQB44</f>
        <v>0</v>
      </c>
      <c r="VQA44" s="225">
        <f>'2-ORÇAMENTO'!VQA44</f>
        <v>0</v>
      </c>
      <c r="VQB44" s="224">
        <f>'2-ORÇAMENTO'!VQD44</f>
        <v>0</v>
      </c>
      <c r="VQC44" s="225">
        <f>'2-ORÇAMENTO'!VQC44</f>
        <v>0</v>
      </c>
      <c r="VQD44" s="224">
        <f>'2-ORÇAMENTO'!VQF44</f>
        <v>0</v>
      </c>
      <c r="VQE44" s="225">
        <f>'2-ORÇAMENTO'!VQE44</f>
        <v>0</v>
      </c>
      <c r="VQF44" s="224">
        <f>'2-ORÇAMENTO'!VQH44</f>
        <v>0</v>
      </c>
      <c r="VQG44" s="225">
        <f>'2-ORÇAMENTO'!VQG44</f>
        <v>0</v>
      </c>
      <c r="VQH44" s="224">
        <f>'2-ORÇAMENTO'!VQJ44</f>
        <v>0</v>
      </c>
      <c r="VQI44" s="225">
        <f>'2-ORÇAMENTO'!VQI44</f>
        <v>0</v>
      </c>
      <c r="VQJ44" s="224">
        <f>'2-ORÇAMENTO'!VQL44</f>
        <v>0</v>
      </c>
      <c r="VQK44" s="225">
        <f>'2-ORÇAMENTO'!VQK44</f>
        <v>0</v>
      </c>
      <c r="VQL44" s="224">
        <f>'2-ORÇAMENTO'!VQN44</f>
        <v>0</v>
      </c>
      <c r="VQM44" s="225">
        <f>'2-ORÇAMENTO'!VQM44</f>
        <v>0</v>
      </c>
      <c r="VQN44" s="224">
        <f>'2-ORÇAMENTO'!VQP44</f>
        <v>0</v>
      </c>
      <c r="VQO44" s="225">
        <f>'2-ORÇAMENTO'!VQO44</f>
        <v>0</v>
      </c>
      <c r="VQP44" s="224">
        <f>'2-ORÇAMENTO'!VQR44</f>
        <v>0</v>
      </c>
      <c r="VQQ44" s="225">
        <f>'2-ORÇAMENTO'!VQQ44</f>
        <v>0</v>
      </c>
      <c r="VQR44" s="224">
        <f>'2-ORÇAMENTO'!VQT44</f>
        <v>0</v>
      </c>
      <c r="VQS44" s="225">
        <f>'2-ORÇAMENTO'!VQS44</f>
        <v>0</v>
      </c>
      <c r="VQT44" s="224">
        <f>'2-ORÇAMENTO'!VQV44</f>
        <v>0</v>
      </c>
      <c r="VQU44" s="225">
        <f>'2-ORÇAMENTO'!VQU44</f>
        <v>0</v>
      </c>
      <c r="VQV44" s="224">
        <f>'2-ORÇAMENTO'!VQX44</f>
        <v>0</v>
      </c>
      <c r="VQW44" s="225">
        <f>'2-ORÇAMENTO'!VQW44</f>
        <v>0</v>
      </c>
      <c r="VQX44" s="224">
        <f>'2-ORÇAMENTO'!VQZ44</f>
        <v>0</v>
      </c>
      <c r="VQY44" s="225">
        <f>'2-ORÇAMENTO'!VQY44</f>
        <v>0</v>
      </c>
      <c r="VQZ44" s="224">
        <f>'2-ORÇAMENTO'!VRB44</f>
        <v>0</v>
      </c>
      <c r="VRA44" s="225">
        <f>'2-ORÇAMENTO'!VRA44</f>
        <v>0</v>
      </c>
      <c r="VRB44" s="224">
        <f>'2-ORÇAMENTO'!VRD44</f>
        <v>0</v>
      </c>
      <c r="VRC44" s="225">
        <f>'2-ORÇAMENTO'!VRC44</f>
        <v>0</v>
      </c>
      <c r="VRD44" s="224">
        <f>'2-ORÇAMENTO'!VRF44</f>
        <v>0</v>
      </c>
      <c r="VRE44" s="225">
        <f>'2-ORÇAMENTO'!VRE44</f>
        <v>0</v>
      </c>
      <c r="VRF44" s="224">
        <f>'2-ORÇAMENTO'!VRH44</f>
        <v>0</v>
      </c>
      <c r="VRG44" s="225">
        <f>'2-ORÇAMENTO'!VRG44</f>
        <v>0</v>
      </c>
      <c r="VRH44" s="224">
        <f>'2-ORÇAMENTO'!VRJ44</f>
        <v>0</v>
      </c>
      <c r="VRI44" s="225">
        <f>'2-ORÇAMENTO'!VRI44</f>
        <v>0</v>
      </c>
      <c r="VRJ44" s="224">
        <f>'2-ORÇAMENTO'!VRL44</f>
        <v>0</v>
      </c>
      <c r="VRK44" s="225">
        <f>'2-ORÇAMENTO'!VRK44</f>
        <v>0</v>
      </c>
      <c r="VRL44" s="224">
        <f>'2-ORÇAMENTO'!VRN44</f>
        <v>0</v>
      </c>
      <c r="VRM44" s="225">
        <f>'2-ORÇAMENTO'!VRM44</f>
        <v>0</v>
      </c>
      <c r="VRN44" s="224">
        <f>'2-ORÇAMENTO'!VRP44</f>
        <v>0</v>
      </c>
      <c r="VRO44" s="225">
        <f>'2-ORÇAMENTO'!VRO44</f>
        <v>0</v>
      </c>
      <c r="VRP44" s="224">
        <f>'2-ORÇAMENTO'!VRR44</f>
        <v>0</v>
      </c>
      <c r="VRQ44" s="225">
        <f>'2-ORÇAMENTO'!VRQ44</f>
        <v>0</v>
      </c>
      <c r="VRR44" s="224">
        <f>'2-ORÇAMENTO'!VRT44</f>
        <v>0</v>
      </c>
      <c r="VRS44" s="225">
        <f>'2-ORÇAMENTO'!VRS44</f>
        <v>0</v>
      </c>
      <c r="VRT44" s="224">
        <f>'2-ORÇAMENTO'!VRV44</f>
        <v>0</v>
      </c>
      <c r="VRU44" s="225">
        <f>'2-ORÇAMENTO'!VRU44</f>
        <v>0</v>
      </c>
      <c r="VRV44" s="224">
        <f>'2-ORÇAMENTO'!VRX44</f>
        <v>0</v>
      </c>
      <c r="VRW44" s="225">
        <f>'2-ORÇAMENTO'!VRW44</f>
        <v>0</v>
      </c>
      <c r="VRX44" s="224">
        <f>'2-ORÇAMENTO'!VRZ44</f>
        <v>0</v>
      </c>
      <c r="VRY44" s="225">
        <f>'2-ORÇAMENTO'!VRY44</f>
        <v>0</v>
      </c>
      <c r="VRZ44" s="224">
        <f>'2-ORÇAMENTO'!VSB44</f>
        <v>0</v>
      </c>
      <c r="VSA44" s="225">
        <f>'2-ORÇAMENTO'!VSA44</f>
        <v>0</v>
      </c>
      <c r="VSB44" s="224">
        <f>'2-ORÇAMENTO'!VSD44</f>
        <v>0</v>
      </c>
      <c r="VSC44" s="225">
        <f>'2-ORÇAMENTO'!VSC44</f>
        <v>0</v>
      </c>
      <c r="VSD44" s="224">
        <f>'2-ORÇAMENTO'!VSF44</f>
        <v>0</v>
      </c>
      <c r="VSE44" s="225">
        <f>'2-ORÇAMENTO'!VSE44</f>
        <v>0</v>
      </c>
      <c r="VSF44" s="224">
        <f>'2-ORÇAMENTO'!VSH44</f>
        <v>0</v>
      </c>
      <c r="VSG44" s="225">
        <f>'2-ORÇAMENTO'!VSG44</f>
        <v>0</v>
      </c>
      <c r="VSH44" s="224">
        <f>'2-ORÇAMENTO'!VSJ44</f>
        <v>0</v>
      </c>
      <c r="VSI44" s="225">
        <f>'2-ORÇAMENTO'!VSI44</f>
        <v>0</v>
      </c>
      <c r="VSJ44" s="224">
        <f>'2-ORÇAMENTO'!VSL44</f>
        <v>0</v>
      </c>
      <c r="VSK44" s="225">
        <f>'2-ORÇAMENTO'!VSK44</f>
        <v>0</v>
      </c>
      <c r="VSL44" s="224">
        <f>'2-ORÇAMENTO'!VSN44</f>
        <v>0</v>
      </c>
      <c r="VSM44" s="225">
        <f>'2-ORÇAMENTO'!VSM44</f>
        <v>0</v>
      </c>
      <c r="VSN44" s="224">
        <f>'2-ORÇAMENTO'!VSP44</f>
        <v>0</v>
      </c>
      <c r="VSO44" s="225">
        <f>'2-ORÇAMENTO'!VSO44</f>
        <v>0</v>
      </c>
      <c r="VSP44" s="224">
        <f>'2-ORÇAMENTO'!VSR44</f>
        <v>0</v>
      </c>
      <c r="VSQ44" s="225">
        <f>'2-ORÇAMENTO'!VSQ44</f>
        <v>0</v>
      </c>
      <c r="VSR44" s="224">
        <f>'2-ORÇAMENTO'!VST44</f>
        <v>0</v>
      </c>
      <c r="VSS44" s="225">
        <f>'2-ORÇAMENTO'!VSS44</f>
        <v>0</v>
      </c>
      <c r="VST44" s="224">
        <f>'2-ORÇAMENTO'!VSV44</f>
        <v>0</v>
      </c>
      <c r="VSU44" s="225">
        <f>'2-ORÇAMENTO'!VSU44</f>
        <v>0</v>
      </c>
      <c r="VSV44" s="224">
        <f>'2-ORÇAMENTO'!VSX44</f>
        <v>0</v>
      </c>
      <c r="VSW44" s="225">
        <f>'2-ORÇAMENTO'!VSW44</f>
        <v>0</v>
      </c>
      <c r="VSX44" s="224">
        <f>'2-ORÇAMENTO'!VSZ44</f>
        <v>0</v>
      </c>
      <c r="VSY44" s="225">
        <f>'2-ORÇAMENTO'!VSY44</f>
        <v>0</v>
      </c>
      <c r="VSZ44" s="224">
        <f>'2-ORÇAMENTO'!VTB44</f>
        <v>0</v>
      </c>
      <c r="VTA44" s="225">
        <f>'2-ORÇAMENTO'!VTA44</f>
        <v>0</v>
      </c>
      <c r="VTB44" s="224">
        <f>'2-ORÇAMENTO'!VTD44</f>
        <v>0</v>
      </c>
      <c r="VTC44" s="225">
        <f>'2-ORÇAMENTO'!VTC44</f>
        <v>0</v>
      </c>
      <c r="VTD44" s="224">
        <f>'2-ORÇAMENTO'!VTF44</f>
        <v>0</v>
      </c>
      <c r="VTE44" s="225">
        <f>'2-ORÇAMENTO'!VTE44</f>
        <v>0</v>
      </c>
      <c r="VTF44" s="224">
        <f>'2-ORÇAMENTO'!VTH44</f>
        <v>0</v>
      </c>
      <c r="VTG44" s="225">
        <f>'2-ORÇAMENTO'!VTG44</f>
        <v>0</v>
      </c>
      <c r="VTH44" s="224">
        <f>'2-ORÇAMENTO'!VTJ44</f>
        <v>0</v>
      </c>
      <c r="VTI44" s="225">
        <f>'2-ORÇAMENTO'!VTI44</f>
        <v>0</v>
      </c>
      <c r="VTJ44" s="224">
        <f>'2-ORÇAMENTO'!VTL44</f>
        <v>0</v>
      </c>
      <c r="VTK44" s="225">
        <f>'2-ORÇAMENTO'!VTK44</f>
        <v>0</v>
      </c>
      <c r="VTL44" s="224">
        <f>'2-ORÇAMENTO'!VTN44</f>
        <v>0</v>
      </c>
      <c r="VTM44" s="225">
        <f>'2-ORÇAMENTO'!VTM44</f>
        <v>0</v>
      </c>
      <c r="VTN44" s="224">
        <f>'2-ORÇAMENTO'!VTP44</f>
        <v>0</v>
      </c>
      <c r="VTO44" s="225">
        <f>'2-ORÇAMENTO'!VTO44</f>
        <v>0</v>
      </c>
      <c r="VTP44" s="224">
        <f>'2-ORÇAMENTO'!VTR44</f>
        <v>0</v>
      </c>
      <c r="VTQ44" s="225">
        <f>'2-ORÇAMENTO'!VTQ44</f>
        <v>0</v>
      </c>
      <c r="VTR44" s="224">
        <f>'2-ORÇAMENTO'!VTT44</f>
        <v>0</v>
      </c>
      <c r="VTS44" s="225">
        <f>'2-ORÇAMENTO'!VTS44</f>
        <v>0</v>
      </c>
      <c r="VTT44" s="224">
        <f>'2-ORÇAMENTO'!VTV44</f>
        <v>0</v>
      </c>
      <c r="VTU44" s="225">
        <f>'2-ORÇAMENTO'!VTU44</f>
        <v>0</v>
      </c>
      <c r="VTV44" s="224">
        <f>'2-ORÇAMENTO'!VTX44</f>
        <v>0</v>
      </c>
      <c r="VTW44" s="225">
        <f>'2-ORÇAMENTO'!VTW44</f>
        <v>0</v>
      </c>
      <c r="VTX44" s="224">
        <f>'2-ORÇAMENTO'!VTZ44</f>
        <v>0</v>
      </c>
      <c r="VTY44" s="225">
        <f>'2-ORÇAMENTO'!VTY44</f>
        <v>0</v>
      </c>
      <c r="VTZ44" s="224">
        <f>'2-ORÇAMENTO'!VUB44</f>
        <v>0</v>
      </c>
      <c r="VUA44" s="225">
        <f>'2-ORÇAMENTO'!VUA44</f>
        <v>0</v>
      </c>
      <c r="VUB44" s="224">
        <f>'2-ORÇAMENTO'!VUD44</f>
        <v>0</v>
      </c>
      <c r="VUC44" s="225">
        <f>'2-ORÇAMENTO'!VUC44</f>
        <v>0</v>
      </c>
      <c r="VUD44" s="224">
        <f>'2-ORÇAMENTO'!VUF44</f>
        <v>0</v>
      </c>
      <c r="VUE44" s="225">
        <f>'2-ORÇAMENTO'!VUE44</f>
        <v>0</v>
      </c>
      <c r="VUF44" s="224">
        <f>'2-ORÇAMENTO'!VUH44</f>
        <v>0</v>
      </c>
      <c r="VUG44" s="225">
        <f>'2-ORÇAMENTO'!VUG44</f>
        <v>0</v>
      </c>
      <c r="VUH44" s="224">
        <f>'2-ORÇAMENTO'!VUJ44</f>
        <v>0</v>
      </c>
      <c r="VUI44" s="225">
        <f>'2-ORÇAMENTO'!VUI44</f>
        <v>0</v>
      </c>
      <c r="VUJ44" s="224">
        <f>'2-ORÇAMENTO'!VUL44</f>
        <v>0</v>
      </c>
      <c r="VUK44" s="225">
        <f>'2-ORÇAMENTO'!VUK44</f>
        <v>0</v>
      </c>
      <c r="VUL44" s="224">
        <f>'2-ORÇAMENTO'!VUN44</f>
        <v>0</v>
      </c>
      <c r="VUM44" s="225">
        <f>'2-ORÇAMENTO'!VUM44</f>
        <v>0</v>
      </c>
      <c r="VUN44" s="224">
        <f>'2-ORÇAMENTO'!VUP44</f>
        <v>0</v>
      </c>
      <c r="VUO44" s="225">
        <f>'2-ORÇAMENTO'!VUO44</f>
        <v>0</v>
      </c>
      <c r="VUP44" s="224">
        <f>'2-ORÇAMENTO'!VUR44</f>
        <v>0</v>
      </c>
      <c r="VUQ44" s="225">
        <f>'2-ORÇAMENTO'!VUQ44</f>
        <v>0</v>
      </c>
      <c r="VUR44" s="224">
        <f>'2-ORÇAMENTO'!VUT44</f>
        <v>0</v>
      </c>
      <c r="VUS44" s="225">
        <f>'2-ORÇAMENTO'!VUS44</f>
        <v>0</v>
      </c>
      <c r="VUT44" s="224">
        <f>'2-ORÇAMENTO'!VUV44</f>
        <v>0</v>
      </c>
      <c r="VUU44" s="225">
        <f>'2-ORÇAMENTO'!VUU44</f>
        <v>0</v>
      </c>
      <c r="VUV44" s="224">
        <f>'2-ORÇAMENTO'!VUX44</f>
        <v>0</v>
      </c>
      <c r="VUW44" s="225">
        <f>'2-ORÇAMENTO'!VUW44</f>
        <v>0</v>
      </c>
      <c r="VUX44" s="224">
        <f>'2-ORÇAMENTO'!VUZ44</f>
        <v>0</v>
      </c>
      <c r="VUY44" s="225">
        <f>'2-ORÇAMENTO'!VUY44</f>
        <v>0</v>
      </c>
      <c r="VUZ44" s="224">
        <f>'2-ORÇAMENTO'!VVB44</f>
        <v>0</v>
      </c>
      <c r="VVA44" s="225">
        <f>'2-ORÇAMENTO'!VVA44</f>
        <v>0</v>
      </c>
      <c r="VVB44" s="224">
        <f>'2-ORÇAMENTO'!VVD44</f>
        <v>0</v>
      </c>
      <c r="VVC44" s="225">
        <f>'2-ORÇAMENTO'!VVC44</f>
        <v>0</v>
      </c>
      <c r="VVD44" s="224">
        <f>'2-ORÇAMENTO'!VVF44</f>
        <v>0</v>
      </c>
      <c r="VVE44" s="225">
        <f>'2-ORÇAMENTO'!VVE44</f>
        <v>0</v>
      </c>
      <c r="VVF44" s="224">
        <f>'2-ORÇAMENTO'!VVH44</f>
        <v>0</v>
      </c>
      <c r="VVG44" s="225">
        <f>'2-ORÇAMENTO'!VVG44</f>
        <v>0</v>
      </c>
      <c r="VVH44" s="224">
        <f>'2-ORÇAMENTO'!VVJ44</f>
        <v>0</v>
      </c>
      <c r="VVI44" s="225">
        <f>'2-ORÇAMENTO'!VVI44</f>
        <v>0</v>
      </c>
      <c r="VVJ44" s="224">
        <f>'2-ORÇAMENTO'!VVL44</f>
        <v>0</v>
      </c>
      <c r="VVK44" s="225">
        <f>'2-ORÇAMENTO'!VVK44</f>
        <v>0</v>
      </c>
      <c r="VVL44" s="224">
        <f>'2-ORÇAMENTO'!VVN44</f>
        <v>0</v>
      </c>
      <c r="VVM44" s="225">
        <f>'2-ORÇAMENTO'!VVM44</f>
        <v>0</v>
      </c>
      <c r="VVN44" s="224">
        <f>'2-ORÇAMENTO'!VVP44</f>
        <v>0</v>
      </c>
      <c r="VVO44" s="225">
        <f>'2-ORÇAMENTO'!VVO44</f>
        <v>0</v>
      </c>
      <c r="VVP44" s="224">
        <f>'2-ORÇAMENTO'!VVR44</f>
        <v>0</v>
      </c>
      <c r="VVQ44" s="225">
        <f>'2-ORÇAMENTO'!VVQ44</f>
        <v>0</v>
      </c>
      <c r="VVR44" s="224">
        <f>'2-ORÇAMENTO'!VVT44</f>
        <v>0</v>
      </c>
      <c r="VVS44" s="225">
        <f>'2-ORÇAMENTO'!VVS44</f>
        <v>0</v>
      </c>
      <c r="VVT44" s="224">
        <f>'2-ORÇAMENTO'!VVV44</f>
        <v>0</v>
      </c>
      <c r="VVU44" s="225">
        <f>'2-ORÇAMENTO'!VVU44</f>
        <v>0</v>
      </c>
      <c r="VVV44" s="224">
        <f>'2-ORÇAMENTO'!VVX44</f>
        <v>0</v>
      </c>
      <c r="VVW44" s="225">
        <f>'2-ORÇAMENTO'!VVW44</f>
        <v>0</v>
      </c>
      <c r="VVX44" s="224">
        <f>'2-ORÇAMENTO'!VVZ44</f>
        <v>0</v>
      </c>
      <c r="VVY44" s="225">
        <f>'2-ORÇAMENTO'!VVY44</f>
        <v>0</v>
      </c>
      <c r="VVZ44" s="224">
        <f>'2-ORÇAMENTO'!VWB44</f>
        <v>0</v>
      </c>
      <c r="VWA44" s="225">
        <f>'2-ORÇAMENTO'!VWA44</f>
        <v>0</v>
      </c>
      <c r="VWB44" s="224">
        <f>'2-ORÇAMENTO'!VWD44</f>
        <v>0</v>
      </c>
      <c r="VWC44" s="225">
        <f>'2-ORÇAMENTO'!VWC44</f>
        <v>0</v>
      </c>
      <c r="VWD44" s="224">
        <f>'2-ORÇAMENTO'!VWF44</f>
        <v>0</v>
      </c>
      <c r="VWE44" s="225">
        <f>'2-ORÇAMENTO'!VWE44</f>
        <v>0</v>
      </c>
      <c r="VWF44" s="224">
        <f>'2-ORÇAMENTO'!VWH44</f>
        <v>0</v>
      </c>
      <c r="VWG44" s="225">
        <f>'2-ORÇAMENTO'!VWG44</f>
        <v>0</v>
      </c>
      <c r="VWH44" s="224">
        <f>'2-ORÇAMENTO'!VWJ44</f>
        <v>0</v>
      </c>
      <c r="VWI44" s="225">
        <f>'2-ORÇAMENTO'!VWI44</f>
        <v>0</v>
      </c>
      <c r="VWJ44" s="224">
        <f>'2-ORÇAMENTO'!VWL44</f>
        <v>0</v>
      </c>
      <c r="VWK44" s="225">
        <f>'2-ORÇAMENTO'!VWK44</f>
        <v>0</v>
      </c>
      <c r="VWL44" s="224">
        <f>'2-ORÇAMENTO'!VWN44</f>
        <v>0</v>
      </c>
      <c r="VWM44" s="225">
        <f>'2-ORÇAMENTO'!VWM44</f>
        <v>0</v>
      </c>
      <c r="VWN44" s="224">
        <f>'2-ORÇAMENTO'!VWP44</f>
        <v>0</v>
      </c>
      <c r="VWO44" s="225">
        <f>'2-ORÇAMENTO'!VWO44</f>
        <v>0</v>
      </c>
      <c r="VWP44" s="224">
        <f>'2-ORÇAMENTO'!VWR44</f>
        <v>0</v>
      </c>
      <c r="VWQ44" s="225">
        <f>'2-ORÇAMENTO'!VWQ44</f>
        <v>0</v>
      </c>
      <c r="VWR44" s="224">
        <f>'2-ORÇAMENTO'!VWT44</f>
        <v>0</v>
      </c>
      <c r="VWS44" s="225">
        <f>'2-ORÇAMENTO'!VWS44</f>
        <v>0</v>
      </c>
      <c r="VWT44" s="224">
        <f>'2-ORÇAMENTO'!VWV44</f>
        <v>0</v>
      </c>
      <c r="VWU44" s="225">
        <f>'2-ORÇAMENTO'!VWU44</f>
        <v>0</v>
      </c>
      <c r="VWV44" s="224">
        <f>'2-ORÇAMENTO'!VWX44</f>
        <v>0</v>
      </c>
      <c r="VWW44" s="225">
        <f>'2-ORÇAMENTO'!VWW44</f>
        <v>0</v>
      </c>
      <c r="VWX44" s="224">
        <f>'2-ORÇAMENTO'!VWZ44</f>
        <v>0</v>
      </c>
      <c r="VWY44" s="225">
        <f>'2-ORÇAMENTO'!VWY44</f>
        <v>0</v>
      </c>
      <c r="VWZ44" s="224">
        <f>'2-ORÇAMENTO'!VXB44</f>
        <v>0</v>
      </c>
      <c r="VXA44" s="225">
        <f>'2-ORÇAMENTO'!VXA44</f>
        <v>0</v>
      </c>
      <c r="VXB44" s="224">
        <f>'2-ORÇAMENTO'!VXD44</f>
        <v>0</v>
      </c>
      <c r="VXC44" s="225">
        <f>'2-ORÇAMENTO'!VXC44</f>
        <v>0</v>
      </c>
      <c r="VXD44" s="224">
        <f>'2-ORÇAMENTO'!VXF44</f>
        <v>0</v>
      </c>
      <c r="VXE44" s="225">
        <f>'2-ORÇAMENTO'!VXE44</f>
        <v>0</v>
      </c>
      <c r="VXF44" s="224">
        <f>'2-ORÇAMENTO'!VXH44</f>
        <v>0</v>
      </c>
      <c r="VXG44" s="225">
        <f>'2-ORÇAMENTO'!VXG44</f>
        <v>0</v>
      </c>
      <c r="VXH44" s="224">
        <f>'2-ORÇAMENTO'!VXJ44</f>
        <v>0</v>
      </c>
      <c r="VXI44" s="225">
        <f>'2-ORÇAMENTO'!VXI44</f>
        <v>0</v>
      </c>
      <c r="VXJ44" s="224">
        <f>'2-ORÇAMENTO'!VXL44</f>
        <v>0</v>
      </c>
      <c r="VXK44" s="225">
        <f>'2-ORÇAMENTO'!VXK44</f>
        <v>0</v>
      </c>
      <c r="VXL44" s="224">
        <f>'2-ORÇAMENTO'!VXN44</f>
        <v>0</v>
      </c>
      <c r="VXM44" s="225">
        <f>'2-ORÇAMENTO'!VXM44</f>
        <v>0</v>
      </c>
      <c r="VXN44" s="224">
        <f>'2-ORÇAMENTO'!VXP44</f>
        <v>0</v>
      </c>
      <c r="VXO44" s="225">
        <f>'2-ORÇAMENTO'!VXO44</f>
        <v>0</v>
      </c>
      <c r="VXP44" s="224">
        <f>'2-ORÇAMENTO'!VXR44</f>
        <v>0</v>
      </c>
      <c r="VXQ44" s="225">
        <f>'2-ORÇAMENTO'!VXQ44</f>
        <v>0</v>
      </c>
      <c r="VXR44" s="224">
        <f>'2-ORÇAMENTO'!VXT44</f>
        <v>0</v>
      </c>
      <c r="VXS44" s="225">
        <f>'2-ORÇAMENTO'!VXS44</f>
        <v>0</v>
      </c>
      <c r="VXT44" s="224">
        <f>'2-ORÇAMENTO'!VXV44</f>
        <v>0</v>
      </c>
      <c r="VXU44" s="225">
        <f>'2-ORÇAMENTO'!VXU44</f>
        <v>0</v>
      </c>
      <c r="VXV44" s="224">
        <f>'2-ORÇAMENTO'!VXX44</f>
        <v>0</v>
      </c>
      <c r="VXW44" s="225">
        <f>'2-ORÇAMENTO'!VXW44</f>
        <v>0</v>
      </c>
      <c r="VXX44" s="224">
        <f>'2-ORÇAMENTO'!VXZ44</f>
        <v>0</v>
      </c>
      <c r="VXY44" s="225">
        <f>'2-ORÇAMENTO'!VXY44</f>
        <v>0</v>
      </c>
      <c r="VXZ44" s="224">
        <f>'2-ORÇAMENTO'!VYB44</f>
        <v>0</v>
      </c>
      <c r="VYA44" s="225">
        <f>'2-ORÇAMENTO'!VYA44</f>
        <v>0</v>
      </c>
      <c r="VYB44" s="224">
        <f>'2-ORÇAMENTO'!VYD44</f>
        <v>0</v>
      </c>
      <c r="VYC44" s="225">
        <f>'2-ORÇAMENTO'!VYC44</f>
        <v>0</v>
      </c>
      <c r="VYD44" s="224">
        <f>'2-ORÇAMENTO'!VYF44</f>
        <v>0</v>
      </c>
      <c r="VYE44" s="225">
        <f>'2-ORÇAMENTO'!VYE44</f>
        <v>0</v>
      </c>
      <c r="VYF44" s="224">
        <f>'2-ORÇAMENTO'!VYH44</f>
        <v>0</v>
      </c>
      <c r="VYG44" s="225">
        <f>'2-ORÇAMENTO'!VYG44</f>
        <v>0</v>
      </c>
      <c r="VYH44" s="224">
        <f>'2-ORÇAMENTO'!VYJ44</f>
        <v>0</v>
      </c>
      <c r="VYI44" s="225">
        <f>'2-ORÇAMENTO'!VYI44</f>
        <v>0</v>
      </c>
      <c r="VYJ44" s="224">
        <f>'2-ORÇAMENTO'!VYL44</f>
        <v>0</v>
      </c>
      <c r="VYK44" s="225">
        <f>'2-ORÇAMENTO'!VYK44</f>
        <v>0</v>
      </c>
      <c r="VYL44" s="224">
        <f>'2-ORÇAMENTO'!VYN44</f>
        <v>0</v>
      </c>
      <c r="VYM44" s="225">
        <f>'2-ORÇAMENTO'!VYM44</f>
        <v>0</v>
      </c>
      <c r="VYN44" s="224">
        <f>'2-ORÇAMENTO'!VYP44</f>
        <v>0</v>
      </c>
      <c r="VYO44" s="225">
        <f>'2-ORÇAMENTO'!VYO44</f>
        <v>0</v>
      </c>
      <c r="VYP44" s="224">
        <f>'2-ORÇAMENTO'!VYR44</f>
        <v>0</v>
      </c>
      <c r="VYQ44" s="225">
        <f>'2-ORÇAMENTO'!VYQ44</f>
        <v>0</v>
      </c>
      <c r="VYR44" s="224">
        <f>'2-ORÇAMENTO'!VYT44</f>
        <v>0</v>
      </c>
      <c r="VYS44" s="225">
        <f>'2-ORÇAMENTO'!VYS44</f>
        <v>0</v>
      </c>
      <c r="VYT44" s="224">
        <f>'2-ORÇAMENTO'!VYV44</f>
        <v>0</v>
      </c>
      <c r="VYU44" s="225">
        <f>'2-ORÇAMENTO'!VYU44</f>
        <v>0</v>
      </c>
      <c r="VYV44" s="224">
        <f>'2-ORÇAMENTO'!VYX44</f>
        <v>0</v>
      </c>
      <c r="VYW44" s="225">
        <f>'2-ORÇAMENTO'!VYW44</f>
        <v>0</v>
      </c>
      <c r="VYX44" s="224">
        <f>'2-ORÇAMENTO'!VYZ44</f>
        <v>0</v>
      </c>
      <c r="VYY44" s="225">
        <f>'2-ORÇAMENTO'!VYY44</f>
        <v>0</v>
      </c>
      <c r="VYZ44" s="224">
        <f>'2-ORÇAMENTO'!VZB44</f>
        <v>0</v>
      </c>
      <c r="VZA44" s="225">
        <f>'2-ORÇAMENTO'!VZA44</f>
        <v>0</v>
      </c>
      <c r="VZB44" s="224">
        <f>'2-ORÇAMENTO'!VZD44</f>
        <v>0</v>
      </c>
      <c r="VZC44" s="225">
        <f>'2-ORÇAMENTO'!VZC44</f>
        <v>0</v>
      </c>
      <c r="VZD44" s="224">
        <f>'2-ORÇAMENTO'!VZF44</f>
        <v>0</v>
      </c>
      <c r="VZE44" s="225">
        <f>'2-ORÇAMENTO'!VZE44</f>
        <v>0</v>
      </c>
      <c r="VZF44" s="224">
        <f>'2-ORÇAMENTO'!VZH44</f>
        <v>0</v>
      </c>
      <c r="VZG44" s="225">
        <f>'2-ORÇAMENTO'!VZG44</f>
        <v>0</v>
      </c>
      <c r="VZH44" s="224">
        <f>'2-ORÇAMENTO'!VZJ44</f>
        <v>0</v>
      </c>
      <c r="VZI44" s="225">
        <f>'2-ORÇAMENTO'!VZI44</f>
        <v>0</v>
      </c>
      <c r="VZJ44" s="224">
        <f>'2-ORÇAMENTO'!VZL44</f>
        <v>0</v>
      </c>
      <c r="VZK44" s="225">
        <f>'2-ORÇAMENTO'!VZK44</f>
        <v>0</v>
      </c>
      <c r="VZL44" s="224">
        <f>'2-ORÇAMENTO'!VZN44</f>
        <v>0</v>
      </c>
      <c r="VZM44" s="225">
        <f>'2-ORÇAMENTO'!VZM44</f>
        <v>0</v>
      </c>
      <c r="VZN44" s="224">
        <f>'2-ORÇAMENTO'!VZP44</f>
        <v>0</v>
      </c>
      <c r="VZO44" s="225">
        <f>'2-ORÇAMENTO'!VZO44</f>
        <v>0</v>
      </c>
      <c r="VZP44" s="224">
        <f>'2-ORÇAMENTO'!VZR44</f>
        <v>0</v>
      </c>
      <c r="VZQ44" s="225">
        <f>'2-ORÇAMENTO'!VZQ44</f>
        <v>0</v>
      </c>
      <c r="VZR44" s="224">
        <f>'2-ORÇAMENTO'!VZT44</f>
        <v>0</v>
      </c>
      <c r="VZS44" s="225">
        <f>'2-ORÇAMENTO'!VZS44</f>
        <v>0</v>
      </c>
      <c r="VZT44" s="224">
        <f>'2-ORÇAMENTO'!VZV44</f>
        <v>0</v>
      </c>
      <c r="VZU44" s="225">
        <f>'2-ORÇAMENTO'!VZU44</f>
        <v>0</v>
      </c>
      <c r="VZV44" s="224">
        <f>'2-ORÇAMENTO'!VZX44</f>
        <v>0</v>
      </c>
      <c r="VZW44" s="225">
        <f>'2-ORÇAMENTO'!VZW44</f>
        <v>0</v>
      </c>
      <c r="VZX44" s="224">
        <f>'2-ORÇAMENTO'!VZZ44</f>
        <v>0</v>
      </c>
      <c r="VZY44" s="225">
        <f>'2-ORÇAMENTO'!VZY44</f>
        <v>0</v>
      </c>
      <c r="VZZ44" s="224">
        <f>'2-ORÇAMENTO'!WAB44</f>
        <v>0</v>
      </c>
      <c r="WAA44" s="225">
        <f>'2-ORÇAMENTO'!WAA44</f>
        <v>0</v>
      </c>
      <c r="WAB44" s="224">
        <f>'2-ORÇAMENTO'!WAD44</f>
        <v>0</v>
      </c>
      <c r="WAC44" s="225">
        <f>'2-ORÇAMENTO'!WAC44</f>
        <v>0</v>
      </c>
      <c r="WAD44" s="224">
        <f>'2-ORÇAMENTO'!WAF44</f>
        <v>0</v>
      </c>
      <c r="WAE44" s="225">
        <f>'2-ORÇAMENTO'!WAE44</f>
        <v>0</v>
      </c>
      <c r="WAF44" s="224">
        <f>'2-ORÇAMENTO'!WAH44</f>
        <v>0</v>
      </c>
      <c r="WAG44" s="225">
        <f>'2-ORÇAMENTO'!WAG44</f>
        <v>0</v>
      </c>
      <c r="WAH44" s="224">
        <f>'2-ORÇAMENTO'!WAJ44</f>
        <v>0</v>
      </c>
      <c r="WAI44" s="225">
        <f>'2-ORÇAMENTO'!WAI44</f>
        <v>0</v>
      </c>
      <c r="WAJ44" s="224">
        <f>'2-ORÇAMENTO'!WAL44</f>
        <v>0</v>
      </c>
      <c r="WAK44" s="225">
        <f>'2-ORÇAMENTO'!WAK44</f>
        <v>0</v>
      </c>
      <c r="WAL44" s="224">
        <f>'2-ORÇAMENTO'!WAN44</f>
        <v>0</v>
      </c>
      <c r="WAM44" s="225">
        <f>'2-ORÇAMENTO'!WAM44</f>
        <v>0</v>
      </c>
      <c r="WAN44" s="224">
        <f>'2-ORÇAMENTO'!WAP44</f>
        <v>0</v>
      </c>
      <c r="WAO44" s="225">
        <f>'2-ORÇAMENTO'!WAO44</f>
        <v>0</v>
      </c>
      <c r="WAP44" s="224">
        <f>'2-ORÇAMENTO'!WAR44</f>
        <v>0</v>
      </c>
      <c r="WAQ44" s="225">
        <f>'2-ORÇAMENTO'!WAQ44</f>
        <v>0</v>
      </c>
      <c r="WAR44" s="224">
        <f>'2-ORÇAMENTO'!WAT44</f>
        <v>0</v>
      </c>
      <c r="WAS44" s="225">
        <f>'2-ORÇAMENTO'!WAS44</f>
        <v>0</v>
      </c>
      <c r="WAT44" s="224">
        <f>'2-ORÇAMENTO'!WAV44</f>
        <v>0</v>
      </c>
      <c r="WAU44" s="225">
        <f>'2-ORÇAMENTO'!WAU44</f>
        <v>0</v>
      </c>
      <c r="WAV44" s="224">
        <f>'2-ORÇAMENTO'!WAX44</f>
        <v>0</v>
      </c>
      <c r="WAW44" s="225">
        <f>'2-ORÇAMENTO'!WAW44</f>
        <v>0</v>
      </c>
      <c r="WAX44" s="224">
        <f>'2-ORÇAMENTO'!WAZ44</f>
        <v>0</v>
      </c>
      <c r="WAY44" s="225">
        <f>'2-ORÇAMENTO'!WAY44</f>
        <v>0</v>
      </c>
      <c r="WAZ44" s="224">
        <f>'2-ORÇAMENTO'!WBB44</f>
        <v>0</v>
      </c>
      <c r="WBA44" s="225">
        <f>'2-ORÇAMENTO'!WBA44</f>
        <v>0</v>
      </c>
      <c r="WBB44" s="224">
        <f>'2-ORÇAMENTO'!WBD44</f>
        <v>0</v>
      </c>
      <c r="WBC44" s="225">
        <f>'2-ORÇAMENTO'!WBC44</f>
        <v>0</v>
      </c>
      <c r="WBD44" s="224">
        <f>'2-ORÇAMENTO'!WBF44</f>
        <v>0</v>
      </c>
      <c r="WBE44" s="225">
        <f>'2-ORÇAMENTO'!WBE44</f>
        <v>0</v>
      </c>
      <c r="WBF44" s="224">
        <f>'2-ORÇAMENTO'!WBH44</f>
        <v>0</v>
      </c>
      <c r="WBG44" s="225">
        <f>'2-ORÇAMENTO'!WBG44</f>
        <v>0</v>
      </c>
      <c r="WBH44" s="224">
        <f>'2-ORÇAMENTO'!WBJ44</f>
        <v>0</v>
      </c>
      <c r="WBI44" s="225">
        <f>'2-ORÇAMENTO'!WBI44</f>
        <v>0</v>
      </c>
      <c r="WBJ44" s="224">
        <f>'2-ORÇAMENTO'!WBL44</f>
        <v>0</v>
      </c>
      <c r="WBK44" s="225">
        <f>'2-ORÇAMENTO'!WBK44</f>
        <v>0</v>
      </c>
      <c r="WBL44" s="224">
        <f>'2-ORÇAMENTO'!WBN44</f>
        <v>0</v>
      </c>
      <c r="WBM44" s="225">
        <f>'2-ORÇAMENTO'!WBM44</f>
        <v>0</v>
      </c>
      <c r="WBN44" s="224">
        <f>'2-ORÇAMENTO'!WBP44</f>
        <v>0</v>
      </c>
      <c r="WBO44" s="225">
        <f>'2-ORÇAMENTO'!WBO44</f>
        <v>0</v>
      </c>
      <c r="WBP44" s="224">
        <f>'2-ORÇAMENTO'!WBR44</f>
        <v>0</v>
      </c>
      <c r="WBQ44" s="225">
        <f>'2-ORÇAMENTO'!WBQ44</f>
        <v>0</v>
      </c>
      <c r="WBR44" s="224">
        <f>'2-ORÇAMENTO'!WBT44</f>
        <v>0</v>
      </c>
      <c r="WBS44" s="225">
        <f>'2-ORÇAMENTO'!WBS44</f>
        <v>0</v>
      </c>
      <c r="WBT44" s="224">
        <f>'2-ORÇAMENTO'!WBV44</f>
        <v>0</v>
      </c>
      <c r="WBU44" s="225">
        <f>'2-ORÇAMENTO'!WBU44</f>
        <v>0</v>
      </c>
      <c r="WBV44" s="224">
        <f>'2-ORÇAMENTO'!WBX44</f>
        <v>0</v>
      </c>
      <c r="WBW44" s="225">
        <f>'2-ORÇAMENTO'!WBW44</f>
        <v>0</v>
      </c>
      <c r="WBX44" s="224">
        <f>'2-ORÇAMENTO'!WBZ44</f>
        <v>0</v>
      </c>
      <c r="WBY44" s="225">
        <f>'2-ORÇAMENTO'!WBY44</f>
        <v>0</v>
      </c>
      <c r="WBZ44" s="224">
        <f>'2-ORÇAMENTO'!WCB44</f>
        <v>0</v>
      </c>
      <c r="WCA44" s="225">
        <f>'2-ORÇAMENTO'!WCA44</f>
        <v>0</v>
      </c>
      <c r="WCB44" s="224">
        <f>'2-ORÇAMENTO'!WCD44</f>
        <v>0</v>
      </c>
      <c r="WCC44" s="225">
        <f>'2-ORÇAMENTO'!WCC44</f>
        <v>0</v>
      </c>
      <c r="WCD44" s="224">
        <f>'2-ORÇAMENTO'!WCF44</f>
        <v>0</v>
      </c>
      <c r="WCE44" s="225">
        <f>'2-ORÇAMENTO'!WCE44</f>
        <v>0</v>
      </c>
      <c r="WCF44" s="224">
        <f>'2-ORÇAMENTO'!WCH44</f>
        <v>0</v>
      </c>
      <c r="WCG44" s="225">
        <f>'2-ORÇAMENTO'!WCG44</f>
        <v>0</v>
      </c>
      <c r="WCH44" s="224">
        <f>'2-ORÇAMENTO'!WCJ44</f>
        <v>0</v>
      </c>
      <c r="WCI44" s="225">
        <f>'2-ORÇAMENTO'!WCI44</f>
        <v>0</v>
      </c>
      <c r="WCJ44" s="224">
        <f>'2-ORÇAMENTO'!WCL44</f>
        <v>0</v>
      </c>
      <c r="WCK44" s="225">
        <f>'2-ORÇAMENTO'!WCK44</f>
        <v>0</v>
      </c>
      <c r="WCL44" s="224">
        <f>'2-ORÇAMENTO'!WCN44</f>
        <v>0</v>
      </c>
      <c r="WCM44" s="225">
        <f>'2-ORÇAMENTO'!WCM44</f>
        <v>0</v>
      </c>
      <c r="WCN44" s="224">
        <f>'2-ORÇAMENTO'!WCP44</f>
        <v>0</v>
      </c>
      <c r="WCO44" s="225">
        <f>'2-ORÇAMENTO'!WCO44</f>
        <v>0</v>
      </c>
      <c r="WCP44" s="224">
        <f>'2-ORÇAMENTO'!WCR44</f>
        <v>0</v>
      </c>
      <c r="WCQ44" s="225">
        <f>'2-ORÇAMENTO'!WCQ44</f>
        <v>0</v>
      </c>
      <c r="WCR44" s="224">
        <f>'2-ORÇAMENTO'!WCT44</f>
        <v>0</v>
      </c>
      <c r="WCS44" s="225">
        <f>'2-ORÇAMENTO'!WCS44</f>
        <v>0</v>
      </c>
      <c r="WCT44" s="224">
        <f>'2-ORÇAMENTO'!WCV44</f>
        <v>0</v>
      </c>
      <c r="WCU44" s="225">
        <f>'2-ORÇAMENTO'!WCU44</f>
        <v>0</v>
      </c>
      <c r="WCV44" s="224">
        <f>'2-ORÇAMENTO'!WCX44</f>
        <v>0</v>
      </c>
      <c r="WCW44" s="225">
        <f>'2-ORÇAMENTO'!WCW44</f>
        <v>0</v>
      </c>
      <c r="WCX44" s="224">
        <f>'2-ORÇAMENTO'!WCZ44</f>
        <v>0</v>
      </c>
      <c r="WCY44" s="225">
        <f>'2-ORÇAMENTO'!WCY44</f>
        <v>0</v>
      </c>
      <c r="WCZ44" s="224">
        <f>'2-ORÇAMENTO'!WDB44</f>
        <v>0</v>
      </c>
      <c r="WDA44" s="225">
        <f>'2-ORÇAMENTO'!WDA44</f>
        <v>0</v>
      </c>
      <c r="WDB44" s="224">
        <f>'2-ORÇAMENTO'!WDD44</f>
        <v>0</v>
      </c>
      <c r="WDC44" s="225">
        <f>'2-ORÇAMENTO'!WDC44</f>
        <v>0</v>
      </c>
      <c r="WDD44" s="224">
        <f>'2-ORÇAMENTO'!WDF44</f>
        <v>0</v>
      </c>
      <c r="WDE44" s="225">
        <f>'2-ORÇAMENTO'!WDE44</f>
        <v>0</v>
      </c>
      <c r="WDF44" s="224">
        <f>'2-ORÇAMENTO'!WDH44</f>
        <v>0</v>
      </c>
      <c r="WDG44" s="225">
        <f>'2-ORÇAMENTO'!WDG44</f>
        <v>0</v>
      </c>
      <c r="WDH44" s="224">
        <f>'2-ORÇAMENTO'!WDJ44</f>
        <v>0</v>
      </c>
      <c r="WDI44" s="225">
        <f>'2-ORÇAMENTO'!WDI44</f>
        <v>0</v>
      </c>
      <c r="WDJ44" s="224">
        <f>'2-ORÇAMENTO'!WDL44</f>
        <v>0</v>
      </c>
      <c r="WDK44" s="225">
        <f>'2-ORÇAMENTO'!WDK44</f>
        <v>0</v>
      </c>
      <c r="WDL44" s="224">
        <f>'2-ORÇAMENTO'!WDN44</f>
        <v>0</v>
      </c>
      <c r="WDM44" s="225">
        <f>'2-ORÇAMENTO'!WDM44</f>
        <v>0</v>
      </c>
      <c r="WDN44" s="224">
        <f>'2-ORÇAMENTO'!WDP44</f>
        <v>0</v>
      </c>
      <c r="WDO44" s="225">
        <f>'2-ORÇAMENTO'!WDO44</f>
        <v>0</v>
      </c>
      <c r="WDP44" s="224">
        <f>'2-ORÇAMENTO'!WDR44</f>
        <v>0</v>
      </c>
      <c r="WDQ44" s="225">
        <f>'2-ORÇAMENTO'!WDQ44</f>
        <v>0</v>
      </c>
      <c r="WDR44" s="224">
        <f>'2-ORÇAMENTO'!WDT44</f>
        <v>0</v>
      </c>
      <c r="WDS44" s="225">
        <f>'2-ORÇAMENTO'!WDS44</f>
        <v>0</v>
      </c>
      <c r="WDT44" s="224">
        <f>'2-ORÇAMENTO'!WDV44</f>
        <v>0</v>
      </c>
      <c r="WDU44" s="225">
        <f>'2-ORÇAMENTO'!WDU44</f>
        <v>0</v>
      </c>
      <c r="WDV44" s="224">
        <f>'2-ORÇAMENTO'!WDX44</f>
        <v>0</v>
      </c>
      <c r="WDW44" s="225">
        <f>'2-ORÇAMENTO'!WDW44</f>
        <v>0</v>
      </c>
      <c r="WDX44" s="224">
        <f>'2-ORÇAMENTO'!WDZ44</f>
        <v>0</v>
      </c>
      <c r="WDY44" s="225">
        <f>'2-ORÇAMENTO'!WDY44</f>
        <v>0</v>
      </c>
      <c r="WDZ44" s="224">
        <f>'2-ORÇAMENTO'!WEB44</f>
        <v>0</v>
      </c>
      <c r="WEA44" s="225">
        <f>'2-ORÇAMENTO'!WEA44</f>
        <v>0</v>
      </c>
      <c r="WEB44" s="224">
        <f>'2-ORÇAMENTO'!WED44</f>
        <v>0</v>
      </c>
      <c r="WEC44" s="225">
        <f>'2-ORÇAMENTO'!WEC44</f>
        <v>0</v>
      </c>
      <c r="WED44" s="224">
        <f>'2-ORÇAMENTO'!WEF44</f>
        <v>0</v>
      </c>
      <c r="WEE44" s="225">
        <f>'2-ORÇAMENTO'!WEE44</f>
        <v>0</v>
      </c>
      <c r="WEF44" s="224">
        <f>'2-ORÇAMENTO'!WEH44</f>
        <v>0</v>
      </c>
      <c r="WEG44" s="225">
        <f>'2-ORÇAMENTO'!WEG44</f>
        <v>0</v>
      </c>
      <c r="WEH44" s="224">
        <f>'2-ORÇAMENTO'!WEJ44</f>
        <v>0</v>
      </c>
      <c r="WEI44" s="225">
        <f>'2-ORÇAMENTO'!WEI44</f>
        <v>0</v>
      </c>
      <c r="WEJ44" s="224">
        <f>'2-ORÇAMENTO'!WEL44</f>
        <v>0</v>
      </c>
      <c r="WEK44" s="225">
        <f>'2-ORÇAMENTO'!WEK44</f>
        <v>0</v>
      </c>
      <c r="WEL44" s="224">
        <f>'2-ORÇAMENTO'!WEN44</f>
        <v>0</v>
      </c>
      <c r="WEM44" s="225">
        <f>'2-ORÇAMENTO'!WEM44</f>
        <v>0</v>
      </c>
      <c r="WEN44" s="224">
        <f>'2-ORÇAMENTO'!WEP44</f>
        <v>0</v>
      </c>
      <c r="WEO44" s="225">
        <f>'2-ORÇAMENTO'!WEO44</f>
        <v>0</v>
      </c>
      <c r="WEP44" s="224">
        <f>'2-ORÇAMENTO'!WER44</f>
        <v>0</v>
      </c>
      <c r="WEQ44" s="225">
        <f>'2-ORÇAMENTO'!WEQ44</f>
        <v>0</v>
      </c>
      <c r="WER44" s="224">
        <f>'2-ORÇAMENTO'!WET44</f>
        <v>0</v>
      </c>
      <c r="WES44" s="225">
        <f>'2-ORÇAMENTO'!WES44</f>
        <v>0</v>
      </c>
      <c r="WET44" s="224">
        <f>'2-ORÇAMENTO'!WEV44</f>
        <v>0</v>
      </c>
      <c r="WEU44" s="225">
        <f>'2-ORÇAMENTO'!WEU44</f>
        <v>0</v>
      </c>
      <c r="WEV44" s="224">
        <f>'2-ORÇAMENTO'!WEX44</f>
        <v>0</v>
      </c>
      <c r="WEW44" s="225">
        <f>'2-ORÇAMENTO'!WEW44</f>
        <v>0</v>
      </c>
      <c r="WEX44" s="224">
        <f>'2-ORÇAMENTO'!WEZ44</f>
        <v>0</v>
      </c>
      <c r="WEY44" s="225">
        <f>'2-ORÇAMENTO'!WEY44</f>
        <v>0</v>
      </c>
      <c r="WEZ44" s="224">
        <f>'2-ORÇAMENTO'!WFB44</f>
        <v>0</v>
      </c>
      <c r="WFA44" s="225">
        <f>'2-ORÇAMENTO'!WFA44</f>
        <v>0</v>
      </c>
      <c r="WFB44" s="224">
        <f>'2-ORÇAMENTO'!WFD44</f>
        <v>0</v>
      </c>
      <c r="WFC44" s="225">
        <f>'2-ORÇAMENTO'!WFC44</f>
        <v>0</v>
      </c>
      <c r="WFD44" s="224">
        <f>'2-ORÇAMENTO'!WFF44</f>
        <v>0</v>
      </c>
      <c r="WFE44" s="225">
        <f>'2-ORÇAMENTO'!WFE44</f>
        <v>0</v>
      </c>
      <c r="WFF44" s="224">
        <f>'2-ORÇAMENTO'!WFH44</f>
        <v>0</v>
      </c>
      <c r="WFG44" s="225">
        <f>'2-ORÇAMENTO'!WFG44</f>
        <v>0</v>
      </c>
      <c r="WFH44" s="224">
        <f>'2-ORÇAMENTO'!WFJ44</f>
        <v>0</v>
      </c>
      <c r="WFI44" s="225">
        <f>'2-ORÇAMENTO'!WFI44</f>
        <v>0</v>
      </c>
      <c r="WFJ44" s="224">
        <f>'2-ORÇAMENTO'!WFL44</f>
        <v>0</v>
      </c>
      <c r="WFK44" s="225">
        <f>'2-ORÇAMENTO'!WFK44</f>
        <v>0</v>
      </c>
      <c r="WFL44" s="224">
        <f>'2-ORÇAMENTO'!WFN44</f>
        <v>0</v>
      </c>
      <c r="WFM44" s="225">
        <f>'2-ORÇAMENTO'!WFM44</f>
        <v>0</v>
      </c>
      <c r="WFN44" s="224">
        <f>'2-ORÇAMENTO'!WFP44</f>
        <v>0</v>
      </c>
      <c r="WFO44" s="225">
        <f>'2-ORÇAMENTO'!WFO44</f>
        <v>0</v>
      </c>
      <c r="WFP44" s="224">
        <f>'2-ORÇAMENTO'!WFR44</f>
        <v>0</v>
      </c>
      <c r="WFQ44" s="225">
        <f>'2-ORÇAMENTO'!WFQ44</f>
        <v>0</v>
      </c>
      <c r="WFR44" s="224">
        <f>'2-ORÇAMENTO'!WFT44</f>
        <v>0</v>
      </c>
      <c r="WFS44" s="225">
        <f>'2-ORÇAMENTO'!WFS44</f>
        <v>0</v>
      </c>
      <c r="WFT44" s="224">
        <f>'2-ORÇAMENTO'!WFV44</f>
        <v>0</v>
      </c>
      <c r="WFU44" s="225">
        <f>'2-ORÇAMENTO'!WFU44</f>
        <v>0</v>
      </c>
      <c r="WFV44" s="224">
        <f>'2-ORÇAMENTO'!WFX44</f>
        <v>0</v>
      </c>
      <c r="WFW44" s="225">
        <f>'2-ORÇAMENTO'!WFW44</f>
        <v>0</v>
      </c>
      <c r="WFX44" s="224">
        <f>'2-ORÇAMENTO'!WFZ44</f>
        <v>0</v>
      </c>
      <c r="WFY44" s="225">
        <f>'2-ORÇAMENTO'!WFY44</f>
        <v>0</v>
      </c>
      <c r="WFZ44" s="224">
        <f>'2-ORÇAMENTO'!WGB44</f>
        <v>0</v>
      </c>
      <c r="WGA44" s="225">
        <f>'2-ORÇAMENTO'!WGA44</f>
        <v>0</v>
      </c>
      <c r="WGB44" s="224">
        <f>'2-ORÇAMENTO'!WGD44</f>
        <v>0</v>
      </c>
      <c r="WGC44" s="225">
        <f>'2-ORÇAMENTO'!WGC44</f>
        <v>0</v>
      </c>
      <c r="WGD44" s="224">
        <f>'2-ORÇAMENTO'!WGF44</f>
        <v>0</v>
      </c>
      <c r="WGE44" s="225">
        <f>'2-ORÇAMENTO'!WGE44</f>
        <v>0</v>
      </c>
      <c r="WGF44" s="224">
        <f>'2-ORÇAMENTO'!WGH44</f>
        <v>0</v>
      </c>
      <c r="WGG44" s="225">
        <f>'2-ORÇAMENTO'!WGG44</f>
        <v>0</v>
      </c>
      <c r="WGH44" s="224">
        <f>'2-ORÇAMENTO'!WGJ44</f>
        <v>0</v>
      </c>
      <c r="WGI44" s="225">
        <f>'2-ORÇAMENTO'!WGI44</f>
        <v>0</v>
      </c>
      <c r="WGJ44" s="224">
        <f>'2-ORÇAMENTO'!WGL44</f>
        <v>0</v>
      </c>
      <c r="WGK44" s="225">
        <f>'2-ORÇAMENTO'!WGK44</f>
        <v>0</v>
      </c>
      <c r="WGL44" s="224">
        <f>'2-ORÇAMENTO'!WGN44</f>
        <v>0</v>
      </c>
      <c r="WGM44" s="225">
        <f>'2-ORÇAMENTO'!WGM44</f>
        <v>0</v>
      </c>
      <c r="WGN44" s="224">
        <f>'2-ORÇAMENTO'!WGP44</f>
        <v>0</v>
      </c>
      <c r="WGO44" s="225">
        <f>'2-ORÇAMENTO'!WGO44</f>
        <v>0</v>
      </c>
      <c r="WGP44" s="224">
        <f>'2-ORÇAMENTO'!WGR44</f>
        <v>0</v>
      </c>
      <c r="WGQ44" s="225">
        <f>'2-ORÇAMENTO'!WGQ44</f>
        <v>0</v>
      </c>
      <c r="WGR44" s="224">
        <f>'2-ORÇAMENTO'!WGT44</f>
        <v>0</v>
      </c>
      <c r="WGS44" s="225">
        <f>'2-ORÇAMENTO'!WGS44</f>
        <v>0</v>
      </c>
      <c r="WGT44" s="224">
        <f>'2-ORÇAMENTO'!WGV44</f>
        <v>0</v>
      </c>
      <c r="WGU44" s="225">
        <f>'2-ORÇAMENTO'!WGU44</f>
        <v>0</v>
      </c>
      <c r="WGV44" s="224">
        <f>'2-ORÇAMENTO'!WGX44</f>
        <v>0</v>
      </c>
      <c r="WGW44" s="225">
        <f>'2-ORÇAMENTO'!WGW44</f>
        <v>0</v>
      </c>
      <c r="WGX44" s="224">
        <f>'2-ORÇAMENTO'!WGZ44</f>
        <v>0</v>
      </c>
      <c r="WGY44" s="225">
        <f>'2-ORÇAMENTO'!WGY44</f>
        <v>0</v>
      </c>
      <c r="WGZ44" s="224">
        <f>'2-ORÇAMENTO'!WHB44</f>
        <v>0</v>
      </c>
      <c r="WHA44" s="225">
        <f>'2-ORÇAMENTO'!WHA44</f>
        <v>0</v>
      </c>
      <c r="WHB44" s="224">
        <f>'2-ORÇAMENTO'!WHD44</f>
        <v>0</v>
      </c>
      <c r="WHC44" s="225">
        <f>'2-ORÇAMENTO'!WHC44</f>
        <v>0</v>
      </c>
      <c r="WHD44" s="224">
        <f>'2-ORÇAMENTO'!WHF44</f>
        <v>0</v>
      </c>
      <c r="WHE44" s="225">
        <f>'2-ORÇAMENTO'!WHE44</f>
        <v>0</v>
      </c>
      <c r="WHF44" s="224">
        <f>'2-ORÇAMENTO'!WHH44</f>
        <v>0</v>
      </c>
      <c r="WHG44" s="225">
        <f>'2-ORÇAMENTO'!WHG44</f>
        <v>0</v>
      </c>
      <c r="WHH44" s="224">
        <f>'2-ORÇAMENTO'!WHJ44</f>
        <v>0</v>
      </c>
      <c r="WHI44" s="225">
        <f>'2-ORÇAMENTO'!WHI44</f>
        <v>0</v>
      </c>
      <c r="WHJ44" s="224">
        <f>'2-ORÇAMENTO'!WHL44</f>
        <v>0</v>
      </c>
      <c r="WHK44" s="225">
        <f>'2-ORÇAMENTO'!WHK44</f>
        <v>0</v>
      </c>
      <c r="WHL44" s="224">
        <f>'2-ORÇAMENTO'!WHN44</f>
        <v>0</v>
      </c>
      <c r="WHM44" s="225">
        <f>'2-ORÇAMENTO'!WHM44</f>
        <v>0</v>
      </c>
      <c r="WHN44" s="224">
        <f>'2-ORÇAMENTO'!WHP44</f>
        <v>0</v>
      </c>
      <c r="WHO44" s="225">
        <f>'2-ORÇAMENTO'!WHO44</f>
        <v>0</v>
      </c>
      <c r="WHP44" s="224">
        <f>'2-ORÇAMENTO'!WHR44</f>
        <v>0</v>
      </c>
      <c r="WHQ44" s="225">
        <f>'2-ORÇAMENTO'!WHQ44</f>
        <v>0</v>
      </c>
      <c r="WHR44" s="224">
        <f>'2-ORÇAMENTO'!WHT44</f>
        <v>0</v>
      </c>
      <c r="WHS44" s="225">
        <f>'2-ORÇAMENTO'!WHS44</f>
        <v>0</v>
      </c>
      <c r="WHT44" s="224">
        <f>'2-ORÇAMENTO'!WHV44</f>
        <v>0</v>
      </c>
      <c r="WHU44" s="225">
        <f>'2-ORÇAMENTO'!WHU44</f>
        <v>0</v>
      </c>
      <c r="WHV44" s="224">
        <f>'2-ORÇAMENTO'!WHX44</f>
        <v>0</v>
      </c>
      <c r="WHW44" s="225">
        <f>'2-ORÇAMENTO'!WHW44</f>
        <v>0</v>
      </c>
      <c r="WHX44" s="224">
        <f>'2-ORÇAMENTO'!WHZ44</f>
        <v>0</v>
      </c>
      <c r="WHY44" s="225">
        <f>'2-ORÇAMENTO'!WHY44</f>
        <v>0</v>
      </c>
      <c r="WHZ44" s="224">
        <f>'2-ORÇAMENTO'!WIB44</f>
        <v>0</v>
      </c>
      <c r="WIA44" s="225">
        <f>'2-ORÇAMENTO'!WIA44</f>
        <v>0</v>
      </c>
      <c r="WIB44" s="224">
        <f>'2-ORÇAMENTO'!WID44</f>
        <v>0</v>
      </c>
      <c r="WIC44" s="225">
        <f>'2-ORÇAMENTO'!WIC44</f>
        <v>0</v>
      </c>
      <c r="WID44" s="224">
        <f>'2-ORÇAMENTO'!WIF44</f>
        <v>0</v>
      </c>
      <c r="WIE44" s="225">
        <f>'2-ORÇAMENTO'!WIE44</f>
        <v>0</v>
      </c>
      <c r="WIF44" s="224">
        <f>'2-ORÇAMENTO'!WIH44</f>
        <v>0</v>
      </c>
      <c r="WIG44" s="225">
        <f>'2-ORÇAMENTO'!WIG44</f>
        <v>0</v>
      </c>
      <c r="WIH44" s="224">
        <f>'2-ORÇAMENTO'!WIJ44</f>
        <v>0</v>
      </c>
      <c r="WII44" s="225">
        <f>'2-ORÇAMENTO'!WII44</f>
        <v>0</v>
      </c>
      <c r="WIJ44" s="224">
        <f>'2-ORÇAMENTO'!WIL44</f>
        <v>0</v>
      </c>
      <c r="WIK44" s="225">
        <f>'2-ORÇAMENTO'!WIK44</f>
        <v>0</v>
      </c>
      <c r="WIL44" s="224">
        <f>'2-ORÇAMENTO'!WIN44</f>
        <v>0</v>
      </c>
      <c r="WIM44" s="225">
        <f>'2-ORÇAMENTO'!WIM44</f>
        <v>0</v>
      </c>
      <c r="WIN44" s="224">
        <f>'2-ORÇAMENTO'!WIP44</f>
        <v>0</v>
      </c>
      <c r="WIO44" s="225">
        <f>'2-ORÇAMENTO'!WIO44</f>
        <v>0</v>
      </c>
      <c r="WIP44" s="224">
        <f>'2-ORÇAMENTO'!WIR44</f>
        <v>0</v>
      </c>
      <c r="WIQ44" s="225">
        <f>'2-ORÇAMENTO'!WIQ44</f>
        <v>0</v>
      </c>
      <c r="WIR44" s="224">
        <f>'2-ORÇAMENTO'!WIT44</f>
        <v>0</v>
      </c>
      <c r="WIS44" s="225">
        <f>'2-ORÇAMENTO'!WIS44</f>
        <v>0</v>
      </c>
      <c r="WIT44" s="224">
        <f>'2-ORÇAMENTO'!WIV44</f>
        <v>0</v>
      </c>
      <c r="WIU44" s="225">
        <f>'2-ORÇAMENTO'!WIU44</f>
        <v>0</v>
      </c>
      <c r="WIV44" s="224">
        <f>'2-ORÇAMENTO'!WIX44</f>
        <v>0</v>
      </c>
      <c r="WIW44" s="225">
        <f>'2-ORÇAMENTO'!WIW44</f>
        <v>0</v>
      </c>
      <c r="WIX44" s="224">
        <f>'2-ORÇAMENTO'!WIZ44</f>
        <v>0</v>
      </c>
      <c r="WIY44" s="225">
        <f>'2-ORÇAMENTO'!WIY44</f>
        <v>0</v>
      </c>
      <c r="WIZ44" s="224">
        <f>'2-ORÇAMENTO'!WJB44</f>
        <v>0</v>
      </c>
      <c r="WJA44" s="225">
        <f>'2-ORÇAMENTO'!WJA44</f>
        <v>0</v>
      </c>
      <c r="WJB44" s="224">
        <f>'2-ORÇAMENTO'!WJD44</f>
        <v>0</v>
      </c>
      <c r="WJC44" s="225">
        <f>'2-ORÇAMENTO'!WJC44</f>
        <v>0</v>
      </c>
      <c r="WJD44" s="224">
        <f>'2-ORÇAMENTO'!WJF44</f>
        <v>0</v>
      </c>
      <c r="WJE44" s="225">
        <f>'2-ORÇAMENTO'!WJE44</f>
        <v>0</v>
      </c>
      <c r="WJF44" s="224">
        <f>'2-ORÇAMENTO'!WJH44</f>
        <v>0</v>
      </c>
      <c r="WJG44" s="225">
        <f>'2-ORÇAMENTO'!WJG44</f>
        <v>0</v>
      </c>
      <c r="WJH44" s="224">
        <f>'2-ORÇAMENTO'!WJJ44</f>
        <v>0</v>
      </c>
      <c r="WJI44" s="225">
        <f>'2-ORÇAMENTO'!WJI44</f>
        <v>0</v>
      </c>
      <c r="WJJ44" s="224">
        <f>'2-ORÇAMENTO'!WJL44</f>
        <v>0</v>
      </c>
      <c r="WJK44" s="225">
        <f>'2-ORÇAMENTO'!WJK44</f>
        <v>0</v>
      </c>
      <c r="WJL44" s="224">
        <f>'2-ORÇAMENTO'!WJN44</f>
        <v>0</v>
      </c>
      <c r="WJM44" s="225">
        <f>'2-ORÇAMENTO'!WJM44</f>
        <v>0</v>
      </c>
      <c r="WJN44" s="224">
        <f>'2-ORÇAMENTO'!WJP44</f>
        <v>0</v>
      </c>
      <c r="WJO44" s="225">
        <f>'2-ORÇAMENTO'!WJO44</f>
        <v>0</v>
      </c>
      <c r="WJP44" s="224">
        <f>'2-ORÇAMENTO'!WJR44</f>
        <v>0</v>
      </c>
      <c r="WJQ44" s="225">
        <f>'2-ORÇAMENTO'!WJQ44</f>
        <v>0</v>
      </c>
      <c r="WJR44" s="224">
        <f>'2-ORÇAMENTO'!WJT44</f>
        <v>0</v>
      </c>
      <c r="WJS44" s="225">
        <f>'2-ORÇAMENTO'!WJS44</f>
        <v>0</v>
      </c>
      <c r="WJT44" s="224">
        <f>'2-ORÇAMENTO'!WJV44</f>
        <v>0</v>
      </c>
      <c r="WJU44" s="225">
        <f>'2-ORÇAMENTO'!WJU44</f>
        <v>0</v>
      </c>
      <c r="WJV44" s="224">
        <f>'2-ORÇAMENTO'!WJX44</f>
        <v>0</v>
      </c>
      <c r="WJW44" s="225">
        <f>'2-ORÇAMENTO'!WJW44</f>
        <v>0</v>
      </c>
      <c r="WJX44" s="224">
        <f>'2-ORÇAMENTO'!WJZ44</f>
        <v>0</v>
      </c>
      <c r="WJY44" s="225">
        <f>'2-ORÇAMENTO'!WJY44</f>
        <v>0</v>
      </c>
      <c r="WJZ44" s="224">
        <f>'2-ORÇAMENTO'!WKB44</f>
        <v>0</v>
      </c>
      <c r="WKA44" s="225">
        <f>'2-ORÇAMENTO'!WKA44</f>
        <v>0</v>
      </c>
      <c r="WKB44" s="224">
        <f>'2-ORÇAMENTO'!WKD44</f>
        <v>0</v>
      </c>
      <c r="WKC44" s="225">
        <f>'2-ORÇAMENTO'!WKC44</f>
        <v>0</v>
      </c>
      <c r="WKD44" s="224">
        <f>'2-ORÇAMENTO'!WKF44</f>
        <v>0</v>
      </c>
      <c r="WKE44" s="225">
        <f>'2-ORÇAMENTO'!WKE44</f>
        <v>0</v>
      </c>
      <c r="WKF44" s="224">
        <f>'2-ORÇAMENTO'!WKH44</f>
        <v>0</v>
      </c>
      <c r="WKG44" s="225">
        <f>'2-ORÇAMENTO'!WKG44</f>
        <v>0</v>
      </c>
      <c r="WKH44" s="224">
        <f>'2-ORÇAMENTO'!WKJ44</f>
        <v>0</v>
      </c>
      <c r="WKI44" s="225">
        <f>'2-ORÇAMENTO'!WKI44</f>
        <v>0</v>
      </c>
      <c r="WKJ44" s="224">
        <f>'2-ORÇAMENTO'!WKL44</f>
        <v>0</v>
      </c>
      <c r="WKK44" s="225">
        <f>'2-ORÇAMENTO'!WKK44</f>
        <v>0</v>
      </c>
      <c r="WKL44" s="224">
        <f>'2-ORÇAMENTO'!WKN44</f>
        <v>0</v>
      </c>
      <c r="WKM44" s="225">
        <f>'2-ORÇAMENTO'!WKM44</f>
        <v>0</v>
      </c>
      <c r="WKN44" s="224">
        <f>'2-ORÇAMENTO'!WKP44</f>
        <v>0</v>
      </c>
      <c r="WKO44" s="225">
        <f>'2-ORÇAMENTO'!WKO44</f>
        <v>0</v>
      </c>
      <c r="WKP44" s="224">
        <f>'2-ORÇAMENTO'!WKR44</f>
        <v>0</v>
      </c>
      <c r="WKQ44" s="225">
        <f>'2-ORÇAMENTO'!WKQ44</f>
        <v>0</v>
      </c>
      <c r="WKR44" s="224">
        <f>'2-ORÇAMENTO'!WKT44</f>
        <v>0</v>
      </c>
      <c r="WKS44" s="225">
        <f>'2-ORÇAMENTO'!WKS44</f>
        <v>0</v>
      </c>
      <c r="WKT44" s="224">
        <f>'2-ORÇAMENTO'!WKV44</f>
        <v>0</v>
      </c>
      <c r="WKU44" s="225">
        <f>'2-ORÇAMENTO'!WKU44</f>
        <v>0</v>
      </c>
      <c r="WKV44" s="224">
        <f>'2-ORÇAMENTO'!WKX44</f>
        <v>0</v>
      </c>
      <c r="WKW44" s="225">
        <f>'2-ORÇAMENTO'!WKW44</f>
        <v>0</v>
      </c>
      <c r="WKX44" s="224">
        <f>'2-ORÇAMENTO'!WKZ44</f>
        <v>0</v>
      </c>
      <c r="WKY44" s="225">
        <f>'2-ORÇAMENTO'!WKY44</f>
        <v>0</v>
      </c>
      <c r="WKZ44" s="224">
        <f>'2-ORÇAMENTO'!WLB44</f>
        <v>0</v>
      </c>
      <c r="WLA44" s="225">
        <f>'2-ORÇAMENTO'!WLA44</f>
        <v>0</v>
      </c>
      <c r="WLB44" s="224">
        <f>'2-ORÇAMENTO'!WLD44</f>
        <v>0</v>
      </c>
      <c r="WLC44" s="225">
        <f>'2-ORÇAMENTO'!WLC44</f>
        <v>0</v>
      </c>
      <c r="WLD44" s="224">
        <f>'2-ORÇAMENTO'!WLF44</f>
        <v>0</v>
      </c>
      <c r="WLE44" s="225">
        <f>'2-ORÇAMENTO'!WLE44</f>
        <v>0</v>
      </c>
      <c r="WLF44" s="224">
        <f>'2-ORÇAMENTO'!WLH44</f>
        <v>0</v>
      </c>
      <c r="WLG44" s="225">
        <f>'2-ORÇAMENTO'!WLG44</f>
        <v>0</v>
      </c>
      <c r="WLH44" s="224">
        <f>'2-ORÇAMENTO'!WLJ44</f>
        <v>0</v>
      </c>
      <c r="WLI44" s="225">
        <f>'2-ORÇAMENTO'!WLI44</f>
        <v>0</v>
      </c>
      <c r="WLJ44" s="224">
        <f>'2-ORÇAMENTO'!WLL44</f>
        <v>0</v>
      </c>
      <c r="WLK44" s="225">
        <f>'2-ORÇAMENTO'!WLK44</f>
        <v>0</v>
      </c>
      <c r="WLL44" s="224">
        <f>'2-ORÇAMENTO'!WLN44</f>
        <v>0</v>
      </c>
      <c r="WLM44" s="225">
        <f>'2-ORÇAMENTO'!WLM44</f>
        <v>0</v>
      </c>
      <c r="WLN44" s="224">
        <f>'2-ORÇAMENTO'!WLP44</f>
        <v>0</v>
      </c>
      <c r="WLO44" s="225">
        <f>'2-ORÇAMENTO'!WLO44</f>
        <v>0</v>
      </c>
      <c r="WLP44" s="224">
        <f>'2-ORÇAMENTO'!WLR44</f>
        <v>0</v>
      </c>
      <c r="WLQ44" s="225">
        <f>'2-ORÇAMENTO'!WLQ44</f>
        <v>0</v>
      </c>
      <c r="WLR44" s="224">
        <f>'2-ORÇAMENTO'!WLT44</f>
        <v>0</v>
      </c>
      <c r="WLS44" s="225">
        <f>'2-ORÇAMENTO'!WLS44</f>
        <v>0</v>
      </c>
      <c r="WLT44" s="224">
        <f>'2-ORÇAMENTO'!WLV44</f>
        <v>0</v>
      </c>
      <c r="WLU44" s="225">
        <f>'2-ORÇAMENTO'!WLU44</f>
        <v>0</v>
      </c>
      <c r="WLV44" s="224">
        <f>'2-ORÇAMENTO'!WLX44</f>
        <v>0</v>
      </c>
      <c r="WLW44" s="225">
        <f>'2-ORÇAMENTO'!WLW44</f>
        <v>0</v>
      </c>
      <c r="WLX44" s="224">
        <f>'2-ORÇAMENTO'!WLZ44</f>
        <v>0</v>
      </c>
      <c r="WLY44" s="225">
        <f>'2-ORÇAMENTO'!WLY44</f>
        <v>0</v>
      </c>
      <c r="WLZ44" s="224">
        <f>'2-ORÇAMENTO'!WMB44</f>
        <v>0</v>
      </c>
      <c r="WMA44" s="225">
        <f>'2-ORÇAMENTO'!WMA44</f>
        <v>0</v>
      </c>
      <c r="WMB44" s="224">
        <f>'2-ORÇAMENTO'!WMD44</f>
        <v>0</v>
      </c>
      <c r="WMC44" s="225">
        <f>'2-ORÇAMENTO'!WMC44</f>
        <v>0</v>
      </c>
      <c r="WMD44" s="224">
        <f>'2-ORÇAMENTO'!WMF44</f>
        <v>0</v>
      </c>
      <c r="WME44" s="225">
        <f>'2-ORÇAMENTO'!WME44</f>
        <v>0</v>
      </c>
      <c r="WMF44" s="224">
        <f>'2-ORÇAMENTO'!WMH44</f>
        <v>0</v>
      </c>
      <c r="WMG44" s="225">
        <f>'2-ORÇAMENTO'!WMG44</f>
        <v>0</v>
      </c>
      <c r="WMH44" s="224">
        <f>'2-ORÇAMENTO'!WMJ44</f>
        <v>0</v>
      </c>
      <c r="WMI44" s="225">
        <f>'2-ORÇAMENTO'!WMI44</f>
        <v>0</v>
      </c>
      <c r="WMJ44" s="224">
        <f>'2-ORÇAMENTO'!WML44</f>
        <v>0</v>
      </c>
      <c r="WMK44" s="225">
        <f>'2-ORÇAMENTO'!WMK44</f>
        <v>0</v>
      </c>
      <c r="WML44" s="224">
        <f>'2-ORÇAMENTO'!WMN44</f>
        <v>0</v>
      </c>
      <c r="WMM44" s="225">
        <f>'2-ORÇAMENTO'!WMM44</f>
        <v>0</v>
      </c>
      <c r="WMN44" s="224">
        <f>'2-ORÇAMENTO'!WMP44</f>
        <v>0</v>
      </c>
      <c r="WMO44" s="225">
        <f>'2-ORÇAMENTO'!WMO44</f>
        <v>0</v>
      </c>
      <c r="WMP44" s="224">
        <f>'2-ORÇAMENTO'!WMR44</f>
        <v>0</v>
      </c>
      <c r="WMQ44" s="225">
        <f>'2-ORÇAMENTO'!WMQ44</f>
        <v>0</v>
      </c>
      <c r="WMR44" s="224">
        <f>'2-ORÇAMENTO'!WMT44</f>
        <v>0</v>
      </c>
      <c r="WMS44" s="225">
        <f>'2-ORÇAMENTO'!WMS44</f>
        <v>0</v>
      </c>
      <c r="WMT44" s="224">
        <f>'2-ORÇAMENTO'!WMV44</f>
        <v>0</v>
      </c>
      <c r="WMU44" s="225">
        <f>'2-ORÇAMENTO'!WMU44</f>
        <v>0</v>
      </c>
      <c r="WMV44" s="224">
        <f>'2-ORÇAMENTO'!WMX44</f>
        <v>0</v>
      </c>
      <c r="WMW44" s="225">
        <f>'2-ORÇAMENTO'!WMW44</f>
        <v>0</v>
      </c>
      <c r="WMX44" s="224">
        <f>'2-ORÇAMENTO'!WMZ44</f>
        <v>0</v>
      </c>
      <c r="WMY44" s="225">
        <f>'2-ORÇAMENTO'!WMY44</f>
        <v>0</v>
      </c>
      <c r="WMZ44" s="224">
        <f>'2-ORÇAMENTO'!WNB44</f>
        <v>0</v>
      </c>
      <c r="WNA44" s="225">
        <f>'2-ORÇAMENTO'!WNA44</f>
        <v>0</v>
      </c>
      <c r="WNB44" s="224">
        <f>'2-ORÇAMENTO'!WND44</f>
        <v>0</v>
      </c>
      <c r="WNC44" s="225">
        <f>'2-ORÇAMENTO'!WNC44</f>
        <v>0</v>
      </c>
      <c r="WND44" s="224">
        <f>'2-ORÇAMENTO'!WNF44</f>
        <v>0</v>
      </c>
      <c r="WNE44" s="225">
        <f>'2-ORÇAMENTO'!WNE44</f>
        <v>0</v>
      </c>
      <c r="WNF44" s="224">
        <f>'2-ORÇAMENTO'!WNH44</f>
        <v>0</v>
      </c>
      <c r="WNG44" s="225">
        <f>'2-ORÇAMENTO'!WNG44</f>
        <v>0</v>
      </c>
      <c r="WNH44" s="224">
        <f>'2-ORÇAMENTO'!WNJ44</f>
        <v>0</v>
      </c>
      <c r="WNI44" s="225">
        <f>'2-ORÇAMENTO'!WNI44</f>
        <v>0</v>
      </c>
      <c r="WNJ44" s="224">
        <f>'2-ORÇAMENTO'!WNL44</f>
        <v>0</v>
      </c>
      <c r="WNK44" s="225">
        <f>'2-ORÇAMENTO'!WNK44</f>
        <v>0</v>
      </c>
      <c r="WNL44" s="224">
        <f>'2-ORÇAMENTO'!WNN44</f>
        <v>0</v>
      </c>
      <c r="WNM44" s="225">
        <f>'2-ORÇAMENTO'!WNM44</f>
        <v>0</v>
      </c>
      <c r="WNN44" s="224">
        <f>'2-ORÇAMENTO'!WNP44</f>
        <v>0</v>
      </c>
      <c r="WNO44" s="225">
        <f>'2-ORÇAMENTO'!WNO44</f>
        <v>0</v>
      </c>
      <c r="WNP44" s="224">
        <f>'2-ORÇAMENTO'!WNR44</f>
        <v>0</v>
      </c>
      <c r="WNQ44" s="225">
        <f>'2-ORÇAMENTO'!WNQ44</f>
        <v>0</v>
      </c>
      <c r="WNR44" s="224">
        <f>'2-ORÇAMENTO'!WNT44</f>
        <v>0</v>
      </c>
      <c r="WNS44" s="225">
        <f>'2-ORÇAMENTO'!WNS44</f>
        <v>0</v>
      </c>
      <c r="WNT44" s="224">
        <f>'2-ORÇAMENTO'!WNV44</f>
        <v>0</v>
      </c>
      <c r="WNU44" s="225">
        <f>'2-ORÇAMENTO'!WNU44</f>
        <v>0</v>
      </c>
      <c r="WNV44" s="224">
        <f>'2-ORÇAMENTO'!WNX44</f>
        <v>0</v>
      </c>
      <c r="WNW44" s="225">
        <f>'2-ORÇAMENTO'!WNW44</f>
        <v>0</v>
      </c>
      <c r="WNX44" s="224">
        <f>'2-ORÇAMENTO'!WNZ44</f>
        <v>0</v>
      </c>
      <c r="WNY44" s="225">
        <f>'2-ORÇAMENTO'!WNY44</f>
        <v>0</v>
      </c>
      <c r="WNZ44" s="224">
        <f>'2-ORÇAMENTO'!WOB44</f>
        <v>0</v>
      </c>
      <c r="WOA44" s="225">
        <f>'2-ORÇAMENTO'!WOA44</f>
        <v>0</v>
      </c>
      <c r="WOB44" s="224">
        <f>'2-ORÇAMENTO'!WOD44</f>
        <v>0</v>
      </c>
      <c r="WOC44" s="225">
        <f>'2-ORÇAMENTO'!WOC44</f>
        <v>0</v>
      </c>
      <c r="WOD44" s="224">
        <f>'2-ORÇAMENTO'!WOF44</f>
        <v>0</v>
      </c>
      <c r="WOE44" s="225">
        <f>'2-ORÇAMENTO'!WOE44</f>
        <v>0</v>
      </c>
      <c r="WOF44" s="224">
        <f>'2-ORÇAMENTO'!WOH44</f>
        <v>0</v>
      </c>
      <c r="WOG44" s="225">
        <f>'2-ORÇAMENTO'!WOG44</f>
        <v>0</v>
      </c>
      <c r="WOH44" s="224">
        <f>'2-ORÇAMENTO'!WOJ44</f>
        <v>0</v>
      </c>
      <c r="WOI44" s="225">
        <f>'2-ORÇAMENTO'!WOI44</f>
        <v>0</v>
      </c>
      <c r="WOJ44" s="224">
        <f>'2-ORÇAMENTO'!WOL44</f>
        <v>0</v>
      </c>
      <c r="WOK44" s="225">
        <f>'2-ORÇAMENTO'!WOK44</f>
        <v>0</v>
      </c>
      <c r="WOL44" s="224">
        <f>'2-ORÇAMENTO'!WON44</f>
        <v>0</v>
      </c>
      <c r="WOM44" s="225">
        <f>'2-ORÇAMENTO'!WOM44</f>
        <v>0</v>
      </c>
      <c r="WON44" s="224">
        <f>'2-ORÇAMENTO'!WOP44</f>
        <v>0</v>
      </c>
      <c r="WOO44" s="225">
        <f>'2-ORÇAMENTO'!WOO44</f>
        <v>0</v>
      </c>
      <c r="WOP44" s="224">
        <f>'2-ORÇAMENTO'!WOR44</f>
        <v>0</v>
      </c>
      <c r="WOQ44" s="225">
        <f>'2-ORÇAMENTO'!WOQ44</f>
        <v>0</v>
      </c>
      <c r="WOR44" s="224">
        <f>'2-ORÇAMENTO'!WOT44</f>
        <v>0</v>
      </c>
      <c r="WOS44" s="225">
        <f>'2-ORÇAMENTO'!WOS44</f>
        <v>0</v>
      </c>
      <c r="WOT44" s="224">
        <f>'2-ORÇAMENTO'!WOV44</f>
        <v>0</v>
      </c>
      <c r="WOU44" s="225">
        <f>'2-ORÇAMENTO'!WOU44</f>
        <v>0</v>
      </c>
      <c r="WOV44" s="224">
        <f>'2-ORÇAMENTO'!WOX44</f>
        <v>0</v>
      </c>
      <c r="WOW44" s="225">
        <f>'2-ORÇAMENTO'!WOW44</f>
        <v>0</v>
      </c>
      <c r="WOX44" s="224">
        <f>'2-ORÇAMENTO'!WOZ44</f>
        <v>0</v>
      </c>
      <c r="WOY44" s="225">
        <f>'2-ORÇAMENTO'!WOY44</f>
        <v>0</v>
      </c>
      <c r="WOZ44" s="224">
        <f>'2-ORÇAMENTO'!WPB44</f>
        <v>0</v>
      </c>
      <c r="WPA44" s="225">
        <f>'2-ORÇAMENTO'!WPA44</f>
        <v>0</v>
      </c>
      <c r="WPB44" s="224">
        <f>'2-ORÇAMENTO'!WPD44</f>
        <v>0</v>
      </c>
      <c r="WPC44" s="225">
        <f>'2-ORÇAMENTO'!WPC44</f>
        <v>0</v>
      </c>
      <c r="WPD44" s="224">
        <f>'2-ORÇAMENTO'!WPF44</f>
        <v>0</v>
      </c>
      <c r="WPE44" s="225">
        <f>'2-ORÇAMENTO'!WPE44</f>
        <v>0</v>
      </c>
      <c r="WPF44" s="224">
        <f>'2-ORÇAMENTO'!WPH44</f>
        <v>0</v>
      </c>
      <c r="WPG44" s="225">
        <f>'2-ORÇAMENTO'!WPG44</f>
        <v>0</v>
      </c>
      <c r="WPH44" s="224">
        <f>'2-ORÇAMENTO'!WPJ44</f>
        <v>0</v>
      </c>
      <c r="WPI44" s="225">
        <f>'2-ORÇAMENTO'!WPI44</f>
        <v>0</v>
      </c>
      <c r="WPJ44" s="224">
        <f>'2-ORÇAMENTO'!WPL44</f>
        <v>0</v>
      </c>
      <c r="WPK44" s="225">
        <f>'2-ORÇAMENTO'!WPK44</f>
        <v>0</v>
      </c>
      <c r="WPL44" s="224">
        <f>'2-ORÇAMENTO'!WPN44</f>
        <v>0</v>
      </c>
      <c r="WPM44" s="225">
        <f>'2-ORÇAMENTO'!WPM44</f>
        <v>0</v>
      </c>
      <c r="WPN44" s="224">
        <f>'2-ORÇAMENTO'!WPP44</f>
        <v>0</v>
      </c>
      <c r="WPO44" s="225">
        <f>'2-ORÇAMENTO'!WPO44</f>
        <v>0</v>
      </c>
      <c r="WPP44" s="224">
        <f>'2-ORÇAMENTO'!WPR44</f>
        <v>0</v>
      </c>
      <c r="WPQ44" s="225">
        <f>'2-ORÇAMENTO'!WPQ44</f>
        <v>0</v>
      </c>
      <c r="WPR44" s="224">
        <f>'2-ORÇAMENTO'!WPT44</f>
        <v>0</v>
      </c>
      <c r="WPS44" s="225">
        <f>'2-ORÇAMENTO'!WPS44</f>
        <v>0</v>
      </c>
      <c r="WPT44" s="224">
        <f>'2-ORÇAMENTO'!WPV44</f>
        <v>0</v>
      </c>
      <c r="WPU44" s="225">
        <f>'2-ORÇAMENTO'!WPU44</f>
        <v>0</v>
      </c>
      <c r="WPV44" s="224">
        <f>'2-ORÇAMENTO'!WPX44</f>
        <v>0</v>
      </c>
      <c r="WPW44" s="225">
        <f>'2-ORÇAMENTO'!WPW44</f>
        <v>0</v>
      </c>
      <c r="WPX44" s="224">
        <f>'2-ORÇAMENTO'!WPZ44</f>
        <v>0</v>
      </c>
      <c r="WPY44" s="225">
        <f>'2-ORÇAMENTO'!WPY44</f>
        <v>0</v>
      </c>
      <c r="WPZ44" s="224">
        <f>'2-ORÇAMENTO'!WQB44</f>
        <v>0</v>
      </c>
      <c r="WQA44" s="225">
        <f>'2-ORÇAMENTO'!WQA44</f>
        <v>0</v>
      </c>
      <c r="WQB44" s="224">
        <f>'2-ORÇAMENTO'!WQD44</f>
        <v>0</v>
      </c>
      <c r="WQC44" s="225">
        <f>'2-ORÇAMENTO'!WQC44</f>
        <v>0</v>
      </c>
      <c r="WQD44" s="224">
        <f>'2-ORÇAMENTO'!WQF44</f>
        <v>0</v>
      </c>
      <c r="WQE44" s="225">
        <f>'2-ORÇAMENTO'!WQE44</f>
        <v>0</v>
      </c>
      <c r="WQF44" s="224">
        <f>'2-ORÇAMENTO'!WQH44</f>
        <v>0</v>
      </c>
      <c r="WQG44" s="225">
        <f>'2-ORÇAMENTO'!WQG44</f>
        <v>0</v>
      </c>
      <c r="WQH44" s="224">
        <f>'2-ORÇAMENTO'!WQJ44</f>
        <v>0</v>
      </c>
      <c r="WQI44" s="225">
        <f>'2-ORÇAMENTO'!WQI44</f>
        <v>0</v>
      </c>
      <c r="WQJ44" s="224">
        <f>'2-ORÇAMENTO'!WQL44</f>
        <v>0</v>
      </c>
      <c r="WQK44" s="225">
        <f>'2-ORÇAMENTO'!WQK44</f>
        <v>0</v>
      </c>
      <c r="WQL44" s="224">
        <f>'2-ORÇAMENTO'!WQN44</f>
        <v>0</v>
      </c>
      <c r="WQM44" s="225">
        <f>'2-ORÇAMENTO'!WQM44</f>
        <v>0</v>
      </c>
      <c r="WQN44" s="224">
        <f>'2-ORÇAMENTO'!WQP44</f>
        <v>0</v>
      </c>
      <c r="WQO44" s="225">
        <f>'2-ORÇAMENTO'!WQO44</f>
        <v>0</v>
      </c>
      <c r="WQP44" s="224">
        <f>'2-ORÇAMENTO'!WQR44</f>
        <v>0</v>
      </c>
      <c r="WQQ44" s="225">
        <f>'2-ORÇAMENTO'!WQQ44</f>
        <v>0</v>
      </c>
      <c r="WQR44" s="224">
        <f>'2-ORÇAMENTO'!WQT44</f>
        <v>0</v>
      </c>
      <c r="WQS44" s="225">
        <f>'2-ORÇAMENTO'!WQS44</f>
        <v>0</v>
      </c>
      <c r="WQT44" s="224">
        <f>'2-ORÇAMENTO'!WQV44</f>
        <v>0</v>
      </c>
      <c r="WQU44" s="225">
        <f>'2-ORÇAMENTO'!WQU44</f>
        <v>0</v>
      </c>
      <c r="WQV44" s="224">
        <f>'2-ORÇAMENTO'!WQX44</f>
        <v>0</v>
      </c>
      <c r="WQW44" s="225">
        <f>'2-ORÇAMENTO'!WQW44</f>
        <v>0</v>
      </c>
      <c r="WQX44" s="224">
        <f>'2-ORÇAMENTO'!WQZ44</f>
        <v>0</v>
      </c>
      <c r="WQY44" s="225">
        <f>'2-ORÇAMENTO'!WQY44</f>
        <v>0</v>
      </c>
      <c r="WQZ44" s="224">
        <f>'2-ORÇAMENTO'!WRB44</f>
        <v>0</v>
      </c>
      <c r="WRA44" s="225">
        <f>'2-ORÇAMENTO'!WRA44</f>
        <v>0</v>
      </c>
      <c r="WRB44" s="224">
        <f>'2-ORÇAMENTO'!WRD44</f>
        <v>0</v>
      </c>
      <c r="WRC44" s="225">
        <f>'2-ORÇAMENTO'!WRC44</f>
        <v>0</v>
      </c>
      <c r="WRD44" s="224">
        <f>'2-ORÇAMENTO'!WRF44</f>
        <v>0</v>
      </c>
      <c r="WRE44" s="225">
        <f>'2-ORÇAMENTO'!WRE44</f>
        <v>0</v>
      </c>
      <c r="WRF44" s="224">
        <f>'2-ORÇAMENTO'!WRH44</f>
        <v>0</v>
      </c>
      <c r="WRG44" s="225">
        <f>'2-ORÇAMENTO'!WRG44</f>
        <v>0</v>
      </c>
      <c r="WRH44" s="224">
        <f>'2-ORÇAMENTO'!WRJ44</f>
        <v>0</v>
      </c>
      <c r="WRI44" s="225">
        <f>'2-ORÇAMENTO'!WRI44</f>
        <v>0</v>
      </c>
      <c r="WRJ44" s="224">
        <f>'2-ORÇAMENTO'!WRL44</f>
        <v>0</v>
      </c>
      <c r="WRK44" s="225">
        <f>'2-ORÇAMENTO'!WRK44</f>
        <v>0</v>
      </c>
      <c r="WRL44" s="224">
        <f>'2-ORÇAMENTO'!WRN44</f>
        <v>0</v>
      </c>
      <c r="WRM44" s="225">
        <f>'2-ORÇAMENTO'!WRM44</f>
        <v>0</v>
      </c>
      <c r="WRN44" s="224">
        <f>'2-ORÇAMENTO'!WRP44</f>
        <v>0</v>
      </c>
      <c r="WRO44" s="225">
        <f>'2-ORÇAMENTO'!WRO44</f>
        <v>0</v>
      </c>
      <c r="WRP44" s="224">
        <f>'2-ORÇAMENTO'!WRR44</f>
        <v>0</v>
      </c>
      <c r="WRQ44" s="225">
        <f>'2-ORÇAMENTO'!WRQ44</f>
        <v>0</v>
      </c>
      <c r="WRR44" s="224">
        <f>'2-ORÇAMENTO'!WRT44</f>
        <v>0</v>
      </c>
      <c r="WRS44" s="225">
        <f>'2-ORÇAMENTO'!WRS44</f>
        <v>0</v>
      </c>
      <c r="WRT44" s="224">
        <f>'2-ORÇAMENTO'!WRV44</f>
        <v>0</v>
      </c>
      <c r="WRU44" s="225">
        <f>'2-ORÇAMENTO'!WRU44</f>
        <v>0</v>
      </c>
      <c r="WRV44" s="224">
        <f>'2-ORÇAMENTO'!WRX44</f>
        <v>0</v>
      </c>
      <c r="WRW44" s="225">
        <f>'2-ORÇAMENTO'!WRW44</f>
        <v>0</v>
      </c>
      <c r="WRX44" s="224">
        <f>'2-ORÇAMENTO'!WRZ44</f>
        <v>0</v>
      </c>
      <c r="WRY44" s="225">
        <f>'2-ORÇAMENTO'!WRY44</f>
        <v>0</v>
      </c>
      <c r="WRZ44" s="224">
        <f>'2-ORÇAMENTO'!WSB44</f>
        <v>0</v>
      </c>
      <c r="WSA44" s="225">
        <f>'2-ORÇAMENTO'!WSA44</f>
        <v>0</v>
      </c>
      <c r="WSB44" s="224">
        <f>'2-ORÇAMENTO'!WSD44</f>
        <v>0</v>
      </c>
      <c r="WSC44" s="225">
        <f>'2-ORÇAMENTO'!WSC44</f>
        <v>0</v>
      </c>
      <c r="WSD44" s="224">
        <f>'2-ORÇAMENTO'!WSF44</f>
        <v>0</v>
      </c>
      <c r="WSE44" s="225">
        <f>'2-ORÇAMENTO'!WSE44</f>
        <v>0</v>
      </c>
      <c r="WSF44" s="224">
        <f>'2-ORÇAMENTO'!WSH44</f>
        <v>0</v>
      </c>
      <c r="WSG44" s="225">
        <f>'2-ORÇAMENTO'!WSG44</f>
        <v>0</v>
      </c>
      <c r="WSH44" s="224">
        <f>'2-ORÇAMENTO'!WSJ44</f>
        <v>0</v>
      </c>
      <c r="WSI44" s="225">
        <f>'2-ORÇAMENTO'!WSI44</f>
        <v>0</v>
      </c>
      <c r="WSJ44" s="224">
        <f>'2-ORÇAMENTO'!WSL44</f>
        <v>0</v>
      </c>
      <c r="WSK44" s="225">
        <f>'2-ORÇAMENTO'!WSK44</f>
        <v>0</v>
      </c>
      <c r="WSL44" s="224">
        <f>'2-ORÇAMENTO'!WSN44</f>
        <v>0</v>
      </c>
      <c r="WSM44" s="225">
        <f>'2-ORÇAMENTO'!WSM44</f>
        <v>0</v>
      </c>
      <c r="WSN44" s="224">
        <f>'2-ORÇAMENTO'!WSP44</f>
        <v>0</v>
      </c>
      <c r="WSO44" s="225">
        <f>'2-ORÇAMENTO'!WSO44</f>
        <v>0</v>
      </c>
      <c r="WSP44" s="224">
        <f>'2-ORÇAMENTO'!WSR44</f>
        <v>0</v>
      </c>
      <c r="WSQ44" s="225">
        <f>'2-ORÇAMENTO'!WSQ44</f>
        <v>0</v>
      </c>
      <c r="WSR44" s="224">
        <f>'2-ORÇAMENTO'!WST44</f>
        <v>0</v>
      </c>
      <c r="WSS44" s="225">
        <f>'2-ORÇAMENTO'!WSS44</f>
        <v>0</v>
      </c>
      <c r="WST44" s="224">
        <f>'2-ORÇAMENTO'!WSV44</f>
        <v>0</v>
      </c>
      <c r="WSU44" s="225">
        <f>'2-ORÇAMENTO'!WSU44</f>
        <v>0</v>
      </c>
      <c r="WSV44" s="224">
        <f>'2-ORÇAMENTO'!WSX44</f>
        <v>0</v>
      </c>
      <c r="WSW44" s="225">
        <f>'2-ORÇAMENTO'!WSW44</f>
        <v>0</v>
      </c>
      <c r="WSX44" s="224">
        <f>'2-ORÇAMENTO'!WSZ44</f>
        <v>0</v>
      </c>
      <c r="WSY44" s="225">
        <f>'2-ORÇAMENTO'!WSY44</f>
        <v>0</v>
      </c>
      <c r="WSZ44" s="224">
        <f>'2-ORÇAMENTO'!WTB44</f>
        <v>0</v>
      </c>
      <c r="WTA44" s="225">
        <f>'2-ORÇAMENTO'!WTA44</f>
        <v>0</v>
      </c>
      <c r="WTB44" s="224">
        <f>'2-ORÇAMENTO'!WTD44</f>
        <v>0</v>
      </c>
      <c r="WTC44" s="225">
        <f>'2-ORÇAMENTO'!WTC44</f>
        <v>0</v>
      </c>
      <c r="WTD44" s="224">
        <f>'2-ORÇAMENTO'!WTF44</f>
        <v>0</v>
      </c>
      <c r="WTE44" s="225">
        <f>'2-ORÇAMENTO'!WTE44</f>
        <v>0</v>
      </c>
      <c r="WTF44" s="224">
        <f>'2-ORÇAMENTO'!WTH44</f>
        <v>0</v>
      </c>
      <c r="WTG44" s="225">
        <f>'2-ORÇAMENTO'!WTG44</f>
        <v>0</v>
      </c>
      <c r="WTH44" s="224">
        <f>'2-ORÇAMENTO'!WTJ44</f>
        <v>0</v>
      </c>
      <c r="WTI44" s="225">
        <f>'2-ORÇAMENTO'!WTI44</f>
        <v>0</v>
      </c>
      <c r="WTJ44" s="224">
        <f>'2-ORÇAMENTO'!WTL44</f>
        <v>0</v>
      </c>
      <c r="WTK44" s="225">
        <f>'2-ORÇAMENTO'!WTK44</f>
        <v>0</v>
      </c>
      <c r="WTL44" s="224">
        <f>'2-ORÇAMENTO'!WTN44</f>
        <v>0</v>
      </c>
      <c r="WTM44" s="225">
        <f>'2-ORÇAMENTO'!WTM44</f>
        <v>0</v>
      </c>
      <c r="WTN44" s="224">
        <f>'2-ORÇAMENTO'!WTP44</f>
        <v>0</v>
      </c>
      <c r="WTO44" s="225">
        <f>'2-ORÇAMENTO'!WTO44</f>
        <v>0</v>
      </c>
      <c r="WTP44" s="224">
        <f>'2-ORÇAMENTO'!WTR44</f>
        <v>0</v>
      </c>
      <c r="WTQ44" s="225">
        <f>'2-ORÇAMENTO'!WTQ44</f>
        <v>0</v>
      </c>
      <c r="WTR44" s="224">
        <f>'2-ORÇAMENTO'!WTT44</f>
        <v>0</v>
      </c>
      <c r="WTS44" s="225">
        <f>'2-ORÇAMENTO'!WTS44</f>
        <v>0</v>
      </c>
      <c r="WTT44" s="224">
        <f>'2-ORÇAMENTO'!WTV44</f>
        <v>0</v>
      </c>
      <c r="WTU44" s="225">
        <f>'2-ORÇAMENTO'!WTU44</f>
        <v>0</v>
      </c>
      <c r="WTV44" s="224">
        <f>'2-ORÇAMENTO'!WTX44</f>
        <v>0</v>
      </c>
      <c r="WTW44" s="225">
        <f>'2-ORÇAMENTO'!WTW44</f>
        <v>0</v>
      </c>
      <c r="WTX44" s="224">
        <f>'2-ORÇAMENTO'!WTZ44</f>
        <v>0</v>
      </c>
      <c r="WTY44" s="225">
        <f>'2-ORÇAMENTO'!WTY44</f>
        <v>0</v>
      </c>
      <c r="WTZ44" s="224">
        <f>'2-ORÇAMENTO'!WUB44</f>
        <v>0</v>
      </c>
      <c r="WUA44" s="225">
        <f>'2-ORÇAMENTO'!WUA44</f>
        <v>0</v>
      </c>
      <c r="WUB44" s="224">
        <f>'2-ORÇAMENTO'!WUD44</f>
        <v>0</v>
      </c>
      <c r="WUC44" s="225">
        <f>'2-ORÇAMENTO'!WUC44</f>
        <v>0</v>
      </c>
      <c r="WUD44" s="224">
        <f>'2-ORÇAMENTO'!WUF44</f>
        <v>0</v>
      </c>
      <c r="WUE44" s="225">
        <f>'2-ORÇAMENTO'!WUE44</f>
        <v>0</v>
      </c>
      <c r="WUF44" s="224">
        <f>'2-ORÇAMENTO'!WUH44</f>
        <v>0</v>
      </c>
      <c r="WUG44" s="225">
        <f>'2-ORÇAMENTO'!WUG44</f>
        <v>0</v>
      </c>
      <c r="WUH44" s="224">
        <f>'2-ORÇAMENTO'!WUJ44</f>
        <v>0</v>
      </c>
      <c r="WUI44" s="225">
        <f>'2-ORÇAMENTO'!WUI44</f>
        <v>0</v>
      </c>
      <c r="WUJ44" s="224">
        <f>'2-ORÇAMENTO'!WUL44</f>
        <v>0</v>
      </c>
      <c r="WUK44" s="225">
        <f>'2-ORÇAMENTO'!WUK44</f>
        <v>0</v>
      </c>
      <c r="WUL44" s="224">
        <f>'2-ORÇAMENTO'!WUN44</f>
        <v>0</v>
      </c>
      <c r="WUM44" s="225">
        <f>'2-ORÇAMENTO'!WUM44</f>
        <v>0</v>
      </c>
      <c r="WUN44" s="224">
        <f>'2-ORÇAMENTO'!WUP44</f>
        <v>0</v>
      </c>
      <c r="WUO44" s="225">
        <f>'2-ORÇAMENTO'!WUO44</f>
        <v>0</v>
      </c>
      <c r="WUP44" s="224">
        <f>'2-ORÇAMENTO'!WUR44</f>
        <v>0</v>
      </c>
      <c r="WUQ44" s="225">
        <f>'2-ORÇAMENTO'!WUQ44</f>
        <v>0</v>
      </c>
      <c r="WUR44" s="224">
        <f>'2-ORÇAMENTO'!WUT44</f>
        <v>0</v>
      </c>
      <c r="WUS44" s="225">
        <f>'2-ORÇAMENTO'!WUS44</f>
        <v>0</v>
      </c>
      <c r="WUT44" s="224">
        <f>'2-ORÇAMENTO'!WUV44</f>
        <v>0</v>
      </c>
      <c r="WUU44" s="225">
        <f>'2-ORÇAMENTO'!WUU44</f>
        <v>0</v>
      </c>
      <c r="WUV44" s="224">
        <f>'2-ORÇAMENTO'!WUX44</f>
        <v>0</v>
      </c>
      <c r="WUW44" s="225">
        <f>'2-ORÇAMENTO'!WUW44</f>
        <v>0</v>
      </c>
      <c r="WUX44" s="224">
        <f>'2-ORÇAMENTO'!WUZ44</f>
        <v>0</v>
      </c>
      <c r="WUY44" s="225">
        <f>'2-ORÇAMENTO'!WUY44</f>
        <v>0</v>
      </c>
      <c r="WUZ44" s="224">
        <f>'2-ORÇAMENTO'!WVB44</f>
        <v>0</v>
      </c>
      <c r="WVA44" s="225">
        <f>'2-ORÇAMENTO'!WVA44</f>
        <v>0</v>
      </c>
      <c r="WVB44" s="224">
        <f>'2-ORÇAMENTO'!WVD44</f>
        <v>0</v>
      </c>
      <c r="WVC44" s="225">
        <f>'2-ORÇAMENTO'!WVC44</f>
        <v>0</v>
      </c>
      <c r="WVD44" s="224">
        <f>'2-ORÇAMENTO'!WVF44</f>
        <v>0</v>
      </c>
      <c r="WVE44" s="225">
        <f>'2-ORÇAMENTO'!WVE44</f>
        <v>0</v>
      </c>
      <c r="WVF44" s="224">
        <f>'2-ORÇAMENTO'!WVH44</f>
        <v>0</v>
      </c>
      <c r="WVG44" s="225">
        <f>'2-ORÇAMENTO'!WVG44</f>
        <v>0</v>
      </c>
      <c r="WVH44" s="224">
        <f>'2-ORÇAMENTO'!WVJ44</f>
        <v>0</v>
      </c>
      <c r="WVI44" s="225">
        <f>'2-ORÇAMENTO'!WVI44</f>
        <v>0</v>
      </c>
      <c r="WVJ44" s="224">
        <f>'2-ORÇAMENTO'!WVL44</f>
        <v>0</v>
      </c>
      <c r="WVK44" s="225">
        <f>'2-ORÇAMENTO'!WVK44</f>
        <v>0</v>
      </c>
      <c r="WVL44" s="224">
        <f>'2-ORÇAMENTO'!WVN44</f>
        <v>0</v>
      </c>
      <c r="WVM44" s="225">
        <f>'2-ORÇAMENTO'!WVM44</f>
        <v>0</v>
      </c>
      <c r="WVN44" s="224">
        <f>'2-ORÇAMENTO'!WVP44</f>
        <v>0</v>
      </c>
      <c r="WVO44" s="225">
        <f>'2-ORÇAMENTO'!WVO44</f>
        <v>0</v>
      </c>
      <c r="WVP44" s="224">
        <f>'2-ORÇAMENTO'!WVR44</f>
        <v>0</v>
      </c>
      <c r="WVQ44" s="225">
        <f>'2-ORÇAMENTO'!WVQ44</f>
        <v>0</v>
      </c>
      <c r="WVR44" s="224">
        <f>'2-ORÇAMENTO'!WVT44</f>
        <v>0</v>
      </c>
      <c r="WVS44" s="225">
        <f>'2-ORÇAMENTO'!WVS44</f>
        <v>0</v>
      </c>
      <c r="WVT44" s="224">
        <f>'2-ORÇAMENTO'!WVV44</f>
        <v>0</v>
      </c>
      <c r="WVU44" s="225">
        <f>'2-ORÇAMENTO'!WVU44</f>
        <v>0</v>
      </c>
      <c r="WVV44" s="224">
        <f>'2-ORÇAMENTO'!WVX44</f>
        <v>0</v>
      </c>
      <c r="WVW44" s="225">
        <f>'2-ORÇAMENTO'!WVW44</f>
        <v>0</v>
      </c>
      <c r="WVX44" s="224">
        <f>'2-ORÇAMENTO'!WVZ44</f>
        <v>0</v>
      </c>
      <c r="WVY44" s="225">
        <f>'2-ORÇAMENTO'!WVY44</f>
        <v>0</v>
      </c>
      <c r="WVZ44" s="224">
        <f>'2-ORÇAMENTO'!WWB44</f>
        <v>0</v>
      </c>
      <c r="WWA44" s="225">
        <f>'2-ORÇAMENTO'!WWA44</f>
        <v>0</v>
      </c>
      <c r="WWB44" s="224">
        <f>'2-ORÇAMENTO'!WWD44</f>
        <v>0</v>
      </c>
      <c r="WWC44" s="225">
        <f>'2-ORÇAMENTO'!WWC44</f>
        <v>0</v>
      </c>
      <c r="WWD44" s="224">
        <f>'2-ORÇAMENTO'!WWF44</f>
        <v>0</v>
      </c>
      <c r="WWE44" s="225">
        <f>'2-ORÇAMENTO'!WWE44</f>
        <v>0</v>
      </c>
      <c r="WWF44" s="224">
        <f>'2-ORÇAMENTO'!WWH44</f>
        <v>0</v>
      </c>
      <c r="WWG44" s="225">
        <f>'2-ORÇAMENTO'!WWG44</f>
        <v>0</v>
      </c>
      <c r="WWH44" s="224">
        <f>'2-ORÇAMENTO'!WWJ44</f>
        <v>0</v>
      </c>
      <c r="WWI44" s="225">
        <f>'2-ORÇAMENTO'!WWI44</f>
        <v>0</v>
      </c>
      <c r="WWJ44" s="224">
        <f>'2-ORÇAMENTO'!WWL44</f>
        <v>0</v>
      </c>
      <c r="WWK44" s="225">
        <f>'2-ORÇAMENTO'!WWK44</f>
        <v>0</v>
      </c>
      <c r="WWL44" s="224">
        <f>'2-ORÇAMENTO'!WWN44</f>
        <v>0</v>
      </c>
      <c r="WWM44" s="225">
        <f>'2-ORÇAMENTO'!WWM44</f>
        <v>0</v>
      </c>
      <c r="WWN44" s="224">
        <f>'2-ORÇAMENTO'!WWP44</f>
        <v>0</v>
      </c>
      <c r="WWO44" s="225">
        <f>'2-ORÇAMENTO'!WWO44</f>
        <v>0</v>
      </c>
      <c r="WWP44" s="224">
        <f>'2-ORÇAMENTO'!WWR44</f>
        <v>0</v>
      </c>
      <c r="WWQ44" s="225">
        <f>'2-ORÇAMENTO'!WWQ44</f>
        <v>0</v>
      </c>
      <c r="WWR44" s="224">
        <f>'2-ORÇAMENTO'!WWT44</f>
        <v>0</v>
      </c>
      <c r="WWS44" s="225">
        <f>'2-ORÇAMENTO'!WWS44</f>
        <v>0</v>
      </c>
      <c r="WWT44" s="224">
        <f>'2-ORÇAMENTO'!WWV44</f>
        <v>0</v>
      </c>
      <c r="WWU44" s="225">
        <f>'2-ORÇAMENTO'!WWU44</f>
        <v>0</v>
      </c>
      <c r="WWV44" s="224">
        <f>'2-ORÇAMENTO'!WWX44</f>
        <v>0</v>
      </c>
      <c r="WWW44" s="225">
        <f>'2-ORÇAMENTO'!WWW44</f>
        <v>0</v>
      </c>
      <c r="WWX44" s="224">
        <f>'2-ORÇAMENTO'!WWZ44</f>
        <v>0</v>
      </c>
      <c r="WWY44" s="225">
        <f>'2-ORÇAMENTO'!WWY44</f>
        <v>0</v>
      </c>
      <c r="WWZ44" s="224">
        <f>'2-ORÇAMENTO'!WXB44</f>
        <v>0</v>
      </c>
      <c r="WXA44" s="225">
        <f>'2-ORÇAMENTO'!WXA44</f>
        <v>0</v>
      </c>
      <c r="WXB44" s="224">
        <f>'2-ORÇAMENTO'!WXD44</f>
        <v>0</v>
      </c>
      <c r="WXC44" s="225">
        <f>'2-ORÇAMENTO'!WXC44</f>
        <v>0</v>
      </c>
      <c r="WXD44" s="224">
        <f>'2-ORÇAMENTO'!WXF44</f>
        <v>0</v>
      </c>
      <c r="WXE44" s="225">
        <f>'2-ORÇAMENTO'!WXE44</f>
        <v>0</v>
      </c>
      <c r="WXF44" s="224">
        <f>'2-ORÇAMENTO'!WXH44</f>
        <v>0</v>
      </c>
      <c r="WXG44" s="225">
        <f>'2-ORÇAMENTO'!WXG44</f>
        <v>0</v>
      </c>
      <c r="WXH44" s="224">
        <f>'2-ORÇAMENTO'!WXJ44</f>
        <v>0</v>
      </c>
      <c r="WXI44" s="225">
        <f>'2-ORÇAMENTO'!WXI44</f>
        <v>0</v>
      </c>
      <c r="WXJ44" s="224">
        <f>'2-ORÇAMENTO'!WXL44</f>
        <v>0</v>
      </c>
      <c r="WXK44" s="225">
        <f>'2-ORÇAMENTO'!WXK44</f>
        <v>0</v>
      </c>
      <c r="WXL44" s="224">
        <f>'2-ORÇAMENTO'!WXN44</f>
        <v>0</v>
      </c>
      <c r="WXM44" s="225">
        <f>'2-ORÇAMENTO'!WXM44</f>
        <v>0</v>
      </c>
      <c r="WXN44" s="224">
        <f>'2-ORÇAMENTO'!WXP44</f>
        <v>0</v>
      </c>
      <c r="WXO44" s="225">
        <f>'2-ORÇAMENTO'!WXO44</f>
        <v>0</v>
      </c>
      <c r="WXP44" s="224">
        <f>'2-ORÇAMENTO'!WXR44</f>
        <v>0</v>
      </c>
      <c r="WXQ44" s="225">
        <f>'2-ORÇAMENTO'!WXQ44</f>
        <v>0</v>
      </c>
      <c r="WXR44" s="224">
        <f>'2-ORÇAMENTO'!WXT44</f>
        <v>0</v>
      </c>
      <c r="WXS44" s="225">
        <f>'2-ORÇAMENTO'!WXS44</f>
        <v>0</v>
      </c>
      <c r="WXT44" s="224">
        <f>'2-ORÇAMENTO'!WXV44</f>
        <v>0</v>
      </c>
      <c r="WXU44" s="225">
        <f>'2-ORÇAMENTO'!WXU44</f>
        <v>0</v>
      </c>
      <c r="WXV44" s="224">
        <f>'2-ORÇAMENTO'!WXX44</f>
        <v>0</v>
      </c>
      <c r="WXW44" s="225">
        <f>'2-ORÇAMENTO'!WXW44</f>
        <v>0</v>
      </c>
      <c r="WXX44" s="224">
        <f>'2-ORÇAMENTO'!WXZ44</f>
        <v>0</v>
      </c>
      <c r="WXY44" s="225">
        <f>'2-ORÇAMENTO'!WXY44</f>
        <v>0</v>
      </c>
      <c r="WXZ44" s="224">
        <f>'2-ORÇAMENTO'!WYB44</f>
        <v>0</v>
      </c>
      <c r="WYA44" s="225">
        <f>'2-ORÇAMENTO'!WYA44</f>
        <v>0</v>
      </c>
      <c r="WYB44" s="224">
        <f>'2-ORÇAMENTO'!WYD44</f>
        <v>0</v>
      </c>
      <c r="WYC44" s="225">
        <f>'2-ORÇAMENTO'!WYC44</f>
        <v>0</v>
      </c>
      <c r="WYD44" s="224">
        <f>'2-ORÇAMENTO'!WYF44</f>
        <v>0</v>
      </c>
      <c r="WYE44" s="225">
        <f>'2-ORÇAMENTO'!WYE44</f>
        <v>0</v>
      </c>
      <c r="WYF44" s="224">
        <f>'2-ORÇAMENTO'!WYH44</f>
        <v>0</v>
      </c>
      <c r="WYG44" s="225">
        <f>'2-ORÇAMENTO'!WYG44</f>
        <v>0</v>
      </c>
      <c r="WYH44" s="224">
        <f>'2-ORÇAMENTO'!WYJ44</f>
        <v>0</v>
      </c>
      <c r="WYI44" s="225">
        <f>'2-ORÇAMENTO'!WYI44</f>
        <v>0</v>
      </c>
      <c r="WYJ44" s="224">
        <f>'2-ORÇAMENTO'!WYL44</f>
        <v>0</v>
      </c>
      <c r="WYK44" s="225">
        <f>'2-ORÇAMENTO'!WYK44</f>
        <v>0</v>
      </c>
      <c r="WYL44" s="224">
        <f>'2-ORÇAMENTO'!WYN44</f>
        <v>0</v>
      </c>
      <c r="WYM44" s="225">
        <f>'2-ORÇAMENTO'!WYM44</f>
        <v>0</v>
      </c>
      <c r="WYN44" s="224">
        <f>'2-ORÇAMENTO'!WYP44</f>
        <v>0</v>
      </c>
      <c r="WYO44" s="225">
        <f>'2-ORÇAMENTO'!WYO44</f>
        <v>0</v>
      </c>
      <c r="WYP44" s="224">
        <f>'2-ORÇAMENTO'!WYR44</f>
        <v>0</v>
      </c>
      <c r="WYQ44" s="225">
        <f>'2-ORÇAMENTO'!WYQ44</f>
        <v>0</v>
      </c>
      <c r="WYR44" s="224">
        <f>'2-ORÇAMENTO'!WYT44</f>
        <v>0</v>
      </c>
      <c r="WYS44" s="225">
        <f>'2-ORÇAMENTO'!WYS44</f>
        <v>0</v>
      </c>
      <c r="WYT44" s="224">
        <f>'2-ORÇAMENTO'!WYV44</f>
        <v>0</v>
      </c>
      <c r="WYU44" s="225">
        <f>'2-ORÇAMENTO'!WYU44</f>
        <v>0</v>
      </c>
      <c r="WYV44" s="224">
        <f>'2-ORÇAMENTO'!WYX44</f>
        <v>0</v>
      </c>
      <c r="WYW44" s="225">
        <f>'2-ORÇAMENTO'!WYW44</f>
        <v>0</v>
      </c>
      <c r="WYX44" s="224">
        <f>'2-ORÇAMENTO'!WYZ44</f>
        <v>0</v>
      </c>
      <c r="WYY44" s="225">
        <f>'2-ORÇAMENTO'!WYY44</f>
        <v>0</v>
      </c>
      <c r="WYZ44" s="224">
        <f>'2-ORÇAMENTO'!WZB44</f>
        <v>0</v>
      </c>
      <c r="WZA44" s="225">
        <f>'2-ORÇAMENTO'!WZA44</f>
        <v>0</v>
      </c>
      <c r="WZB44" s="224">
        <f>'2-ORÇAMENTO'!WZD44</f>
        <v>0</v>
      </c>
      <c r="WZC44" s="225">
        <f>'2-ORÇAMENTO'!WZC44</f>
        <v>0</v>
      </c>
      <c r="WZD44" s="224">
        <f>'2-ORÇAMENTO'!WZF44</f>
        <v>0</v>
      </c>
      <c r="WZE44" s="225">
        <f>'2-ORÇAMENTO'!WZE44</f>
        <v>0</v>
      </c>
      <c r="WZF44" s="224">
        <f>'2-ORÇAMENTO'!WZH44</f>
        <v>0</v>
      </c>
      <c r="WZG44" s="225">
        <f>'2-ORÇAMENTO'!WZG44</f>
        <v>0</v>
      </c>
      <c r="WZH44" s="224">
        <f>'2-ORÇAMENTO'!WZJ44</f>
        <v>0</v>
      </c>
      <c r="WZI44" s="225">
        <f>'2-ORÇAMENTO'!WZI44</f>
        <v>0</v>
      </c>
      <c r="WZJ44" s="224">
        <f>'2-ORÇAMENTO'!WZL44</f>
        <v>0</v>
      </c>
      <c r="WZK44" s="225">
        <f>'2-ORÇAMENTO'!WZK44</f>
        <v>0</v>
      </c>
      <c r="WZL44" s="224">
        <f>'2-ORÇAMENTO'!WZN44</f>
        <v>0</v>
      </c>
      <c r="WZM44" s="225">
        <f>'2-ORÇAMENTO'!WZM44</f>
        <v>0</v>
      </c>
      <c r="WZN44" s="224">
        <f>'2-ORÇAMENTO'!WZP44</f>
        <v>0</v>
      </c>
      <c r="WZO44" s="225">
        <f>'2-ORÇAMENTO'!WZO44</f>
        <v>0</v>
      </c>
      <c r="WZP44" s="224">
        <f>'2-ORÇAMENTO'!WZR44</f>
        <v>0</v>
      </c>
      <c r="WZQ44" s="225">
        <f>'2-ORÇAMENTO'!WZQ44</f>
        <v>0</v>
      </c>
      <c r="WZR44" s="224">
        <f>'2-ORÇAMENTO'!WZT44</f>
        <v>0</v>
      </c>
      <c r="WZS44" s="225">
        <f>'2-ORÇAMENTO'!WZS44</f>
        <v>0</v>
      </c>
      <c r="WZT44" s="224">
        <f>'2-ORÇAMENTO'!WZV44</f>
        <v>0</v>
      </c>
      <c r="WZU44" s="225">
        <f>'2-ORÇAMENTO'!WZU44</f>
        <v>0</v>
      </c>
      <c r="WZV44" s="224">
        <f>'2-ORÇAMENTO'!WZX44</f>
        <v>0</v>
      </c>
      <c r="WZW44" s="225">
        <f>'2-ORÇAMENTO'!WZW44</f>
        <v>0</v>
      </c>
      <c r="WZX44" s="224">
        <f>'2-ORÇAMENTO'!WZZ44</f>
        <v>0</v>
      </c>
      <c r="WZY44" s="225">
        <f>'2-ORÇAMENTO'!WZY44</f>
        <v>0</v>
      </c>
      <c r="WZZ44" s="224">
        <f>'2-ORÇAMENTO'!XAB44</f>
        <v>0</v>
      </c>
      <c r="XAA44" s="225">
        <f>'2-ORÇAMENTO'!XAA44</f>
        <v>0</v>
      </c>
      <c r="XAB44" s="224">
        <f>'2-ORÇAMENTO'!XAD44</f>
        <v>0</v>
      </c>
      <c r="XAC44" s="225">
        <f>'2-ORÇAMENTO'!XAC44</f>
        <v>0</v>
      </c>
      <c r="XAD44" s="224">
        <f>'2-ORÇAMENTO'!XAF44</f>
        <v>0</v>
      </c>
      <c r="XAE44" s="225">
        <f>'2-ORÇAMENTO'!XAE44</f>
        <v>0</v>
      </c>
      <c r="XAF44" s="224">
        <f>'2-ORÇAMENTO'!XAH44</f>
        <v>0</v>
      </c>
      <c r="XAG44" s="225">
        <f>'2-ORÇAMENTO'!XAG44</f>
        <v>0</v>
      </c>
      <c r="XAH44" s="224">
        <f>'2-ORÇAMENTO'!XAJ44</f>
        <v>0</v>
      </c>
      <c r="XAI44" s="225">
        <f>'2-ORÇAMENTO'!XAI44</f>
        <v>0</v>
      </c>
      <c r="XAJ44" s="224">
        <f>'2-ORÇAMENTO'!XAL44</f>
        <v>0</v>
      </c>
      <c r="XAK44" s="225">
        <f>'2-ORÇAMENTO'!XAK44</f>
        <v>0</v>
      </c>
      <c r="XAL44" s="224">
        <f>'2-ORÇAMENTO'!XAN44</f>
        <v>0</v>
      </c>
      <c r="XAM44" s="225">
        <f>'2-ORÇAMENTO'!XAM44</f>
        <v>0</v>
      </c>
      <c r="XAN44" s="224">
        <f>'2-ORÇAMENTO'!XAP44</f>
        <v>0</v>
      </c>
      <c r="XAO44" s="225">
        <f>'2-ORÇAMENTO'!XAO44</f>
        <v>0</v>
      </c>
      <c r="XAP44" s="224">
        <f>'2-ORÇAMENTO'!XAR44</f>
        <v>0</v>
      </c>
      <c r="XAQ44" s="225">
        <f>'2-ORÇAMENTO'!XAQ44</f>
        <v>0</v>
      </c>
      <c r="XAR44" s="224">
        <f>'2-ORÇAMENTO'!XAT44</f>
        <v>0</v>
      </c>
      <c r="XAS44" s="225">
        <f>'2-ORÇAMENTO'!XAS44</f>
        <v>0</v>
      </c>
      <c r="XAT44" s="224">
        <f>'2-ORÇAMENTO'!XAV44</f>
        <v>0</v>
      </c>
      <c r="XAU44" s="225">
        <f>'2-ORÇAMENTO'!XAU44</f>
        <v>0</v>
      </c>
      <c r="XAV44" s="224">
        <f>'2-ORÇAMENTO'!XAX44</f>
        <v>0</v>
      </c>
      <c r="XAW44" s="225">
        <f>'2-ORÇAMENTO'!XAW44</f>
        <v>0</v>
      </c>
      <c r="XAX44" s="224">
        <f>'2-ORÇAMENTO'!XAZ44</f>
        <v>0</v>
      </c>
      <c r="XAY44" s="225">
        <f>'2-ORÇAMENTO'!XAY44</f>
        <v>0</v>
      </c>
      <c r="XAZ44" s="224">
        <f>'2-ORÇAMENTO'!XBB44</f>
        <v>0</v>
      </c>
      <c r="XBA44" s="225">
        <f>'2-ORÇAMENTO'!XBA44</f>
        <v>0</v>
      </c>
      <c r="XBB44" s="224">
        <f>'2-ORÇAMENTO'!XBD44</f>
        <v>0</v>
      </c>
      <c r="XBC44" s="225">
        <f>'2-ORÇAMENTO'!XBC44</f>
        <v>0</v>
      </c>
      <c r="XBD44" s="224">
        <f>'2-ORÇAMENTO'!XBF44</f>
        <v>0</v>
      </c>
      <c r="XBE44" s="225">
        <f>'2-ORÇAMENTO'!XBE44</f>
        <v>0</v>
      </c>
      <c r="XBF44" s="224">
        <f>'2-ORÇAMENTO'!XBH44</f>
        <v>0</v>
      </c>
      <c r="XBG44" s="225">
        <f>'2-ORÇAMENTO'!XBG44</f>
        <v>0</v>
      </c>
      <c r="XBH44" s="224">
        <f>'2-ORÇAMENTO'!XBJ44</f>
        <v>0</v>
      </c>
      <c r="XBI44" s="225">
        <f>'2-ORÇAMENTO'!XBI44</f>
        <v>0</v>
      </c>
      <c r="XBJ44" s="224">
        <f>'2-ORÇAMENTO'!XBL44</f>
        <v>0</v>
      </c>
      <c r="XBK44" s="225">
        <f>'2-ORÇAMENTO'!XBK44</f>
        <v>0</v>
      </c>
      <c r="XBL44" s="224">
        <f>'2-ORÇAMENTO'!XBN44</f>
        <v>0</v>
      </c>
      <c r="XBM44" s="225">
        <f>'2-ORÇAMENTO'!XBM44</f>
        <v>0</v>
      </c>
      <c r="XBN44" s="224">
        <f>'2-ORÇAMENTO'!XBP44</f>
        <v>0</v>
      </c>
      <c r="XBO44" s="225">
        <f>'2-ORÇAMENTO'!XBO44</f>
        <v>0</v>
      </c>
      <c r="XBP44" s="224">
        <f>'2-ORÇAMENTO'!XBR44</f>
        <v>0</v>
      </c>
      <c r="XBQ44" s="225">
        <f>'2-ORÇAMENTO'!XBQ44</f>
        <v>0</v>
      </c>
      <c r="XBR44" s="224">
        <f>'2-ORÇAMENTO'!XBT44</f>
        <v>0</v>
      </c>
      <c r="XBS44" s="225">
        <f>'2-ORÇAMENTO'!XBS44</f>
        <v>0</v>
      </c>
      <c r="XBT44" s="224">
        <f>'2-ORÇAMENTO'!XBV44</f>
        <v>0</v>
      </c>
      <c r="XBU44" s="225">
        <f>'2-ORÇAMENTO'!XBU44</f>
        <v>0</v>
      </c>
      <c r="XBV44" s="224">
        <f>'2-ORÇAMENTO'!XBX44</f>
        <v>0</v>
      </c>
      <c r="XBW44" s="225">
        <f>'2-ORÇAMENTO'!XBW44</f>
        <v>0</v>
      </c>
      <c r="XBX44" s="224">
        <f>'2-ORÇAMENTO'!XBZ44</f>
        <v>0</v>
      </c>
      <c r="XBY44" s="225">
        <f>'2-ORÇAMENTO'!XBY44</f>
        <v>0</v>
      </c>
      <c r="XBZ44" s="224">
        <f>'2-ORÇAMENTO'!XCB44</f>
        <v>0</v>
      </c>
      <c r="XCA44" s="225">
        <f>'2-ORÇAMENTO'!XCA44</f>
        <v>0</v>
      </c>
      <c r="XCB44" s="224">
        <f>'2-ORÇAMENTO'!XCD44</f>
        <v>0</v>
      </c>
      <c r="XCC44" s="225">
        <f>'2-ORÇAMENTO'!XCC44</f>
        <v>0</v>
      </c>
      <c r="XCD44" s="224">
        <f>'2-ORÇAMENTO'!XCF44</f>
        <v>0</v>
      </c>
      <c r="XCE44" s="225">
        <f>'2-ORÇAMENTO'!XCE44</f>
        <v>0</v>
      </c>
      <c r="XCF44" s="224">
        <f>'2-ORÇAMENTO'!XCH44</f>
        <v>0</v>
      </c>
      <c r="XCG44" s="225">
        <f>'2-ORÇAMENTO'!XCG44</f>
        <v>0</v>
      </c>
      <c r="XCH44" s="224">
        <f>'2-ORÇAMENTO'!XCJ44</f>
        <v>0</v>
      </c>
      <c r="XCI44" s="225">
        <f>'2-ORÇAMENTO'!XCI44</f>
        <v>0</v>
      </c>
      <c r="XCJ44" s="224">
        <f>'2-ORÇAMENTO'!XCL44</f>
        <v>0</v>
      </c>
      <c r="XCK44" s="225">
        <f>'2-ORÇAMENTO'!XCK44</f>
        <v>0</v>
      </c>
      <c r="XCL44" s="224">
        <f>'2-ORÇAMENTO'!XCN44</f>
        <v>0</v>
      </c>
      <c r="XCM44" s="225">
        <f>'2-ORÇAMENTO'!XCM44</f>
        <v>0</v>
      </c>
      <c r="XCN44" s="224">
        <f>'2-ORÇAMENTO'!XCP44</f>
        <v>0</v>
      </c>
      <c r="XCO44" s="225">
        <f>'2-ORÇAMENTO'!XCO44</f>
        <v>0</v>
      </c>
      <c r="XCP44" s="224">
        <f>'2-ORÇAMENTO'!XCR44</f>
        <v>0</v>
      </c>
      <c r="XCQ44" s="225">
        <f>'2-ORÇAMENTO'!XCQ44</f>
        <v>0</v>
      </c>
      <c r="XCR44" s="224">
        <f>'2-ORÇAMENTO'!XCT44</f>
        <v>0</v>
      </c>
      <c r="XCS44" s="225">
        <f>'2-ORÇAMENTO'!XCS44</f>
        <v>0</v>
      </c>
      <c r="XCT44" s="224">
        <f>'2-ORÇAMENTO'!XCV44</f>
        <v>0</v>
      </c>
      <c r="XCU44" s="225">
        <f>'2-ORÇAMENTO'!XCU44</f>
        <v>0</v>
      </c>
      <c r="XCV44" s="224">
        <f>'2-ORÇAMENTO'!XCX44</f>
        <v>0</v>
      </c>
      <c r="XCW44" s="225">
        <f>'2-ORÇAMENTO'!XCW44</f>
        <v>0</v>
      </c>
      <c r="XCX44" s="224">
        <f>'2-ORÇAMENTO'!XCZ44</f>
        <v>0</v>
      </c>
      <c r="XCY44" s="225">
        <f>'2-ORÇAMENTO'!XCY44</f>
        <v>0</v>
      </c>
      <c r="XCZ44" s="224">
        <f>'2-ORÇAMENTO'!XDB44</f>
        <v>0</v>
      </c>
      <c r="XDA44" s="225">
        <f>'2-ORÇAMENTO'!XDA44</f>
        <v>0</v>
      </c>
      <c r="XDB44" s="224">
        <f>'2-ORÇAMENTO'!XDD44</f>
        <v>0</v>
      </c>
      <c r="XDC44" s="225">
        <f>'2-ORÇAMENTO'!XDC44</f>
        <v>0</v>
      </c>
      <c r="XDD44" s="224">
        <f>'2-ORÇAMENTO'!XDF44</f>
        <v>0</v>
      </c>
      <c r="XDE44" s="225">
        <f>'2-ORÇAMENTO'!XDE44</f>
        <v>0</v>
      </c>
      <c r="XDF44" s="224">
        <f>'2-ORÇAMENTO'!XDH44</f>
        <v>0</v>
      </c>
      <c r="XDG44" s="225">
        <f>'2-ORÇAMENTO'!XDG44</f>
        <v>0</v>
      </c>
      <c r="XDH44" s="224">
        <f>'2-ORÇAMENTO'!XDJ44</f>
        <v>0</v>
      </c>
      <c r="XDI44" s="225">
        <f>'2-ORÇAMENTO'!XDI44</f>
        <v>0</v>
      </c>
      <c r="XDJ44" s="224">
        <f>'2-ORÇAMENTO'!XDL44</f>
        <v>0</v>
      </c>
      <c r="XDK44" s="225">
        <f>'2-ORÇAMENTO'!XDK44</f>
        <v>0</v>
      </c>
      <c r="XDL44" s="224">
        <f>'2-ORÇAMENTO'!XDN44</f>
        <v>0</v>
      </c>
      <c r="XDM44" s="225">
        <f>'2-ORÇAMENTO'!XDM44</f>
        <v>0</v>
      </c>
      <c r="XDN44" s="224">
        <f>'2-ORÇAMENTO'!XDP44</f>
        <v>0</v>
      </c>
      <c r="XDO44" s="225">
        <f>'2-ORÇAMENTO'!XDO44</f>
        <v>0</v>
      </c>
      <c r="XDP44" s="224">
        <f>'2-ORÇAMENTO'!XDR44</f>
        <v>0</v>
      </c>
      <c r="XDQ44" s="225">
        <f>'2-ORÇAMENTO'!XDQ44</f>
        <v>0</v>
      </c>
      <c r="XDR44" s="224">
        <f>'2-ORÇAMENTO'!XDT44</f>
        <v>0</v>
      </c>
      <c r="XDS44" s="225">
        <f>'2-ORÇAMENTO'!XDS44</f>
        <v>0</v>
      </c>
      <c r="XDT44" s="224">
        <f>'2-ORÇAMENTO'!XDV44</f>
        <v>0</v>
      </c>
      <c r="XDU44" s="225">
        <f>'2-ORÇAMENTO'!XDU44</f>
        <v>0</v>
      </c>
      <c r="XDV44" s="224">
        <f>'2-ORÇAMENTO'!XDX44</f>
        <v>0</v>
      </c>
      <c r="XDW44" s="225">
        <f>'2-ORÇAMENTO'!XDW44</f>
        <v>0</v>
      </c>
      <c r="XDX44" s="224">
        <f>'2-ORÇAMENTO'!XDZ44</f>
        <v>0</v>
      </c>
      <c r="XDY44" s="225">
        <f>'2-ORÇAMENTO'!XDY44</f>
        <v>0</v>
      </c>
      <c r="XDZ44" s="224">
        <f>'2-ORÇAMENTO'!XEB44</f>
        <v>0</v>
      </c>
      <c r="XEA44" s="225">
        <f>'2-ORÇAMENTO'!XEA44</f>
        <v>0</v>
      </c>
      <c r="XEB44" s="224">
        <f>'2-ORÇAMENTO'!XED44</f>
        <v>0</v>
      </c>
      <c r="XEC44" s="225">
        <f>'2-ORÇAMENTO'!XEC44</f>
        <v>0</v>
      </c>
      <c r="XED44" s="224">
        <f>'2-ORÇAMENTO'!XEF44</f>
        <v>0</v>
      </c>
      <c r="XEE44" s="225">
        <f>'2-ORÇAMENTO'!XEE44</f>
        <v>0</v>
      </c>
      <c r="XEF44" s="224">
        <f>'2-ORÇAMENTO'!XEH44</f>
        <v>0</v>
      </c>
      <c r="XEG44" s="225">
        <f>'2-ORÇAMENTO'!XEG44</f>
        <v>0</v>
      </c>
      <c r="XEH44" s="224">
        <f>'2-ORÇAMENTO'!XEJ44</f>
        <v>0</v>
      </c>
      <c r="XEI44" s="225">
        <f>'2-ORÇAMENTO'!XEI44</f>
        <v>0</v>
      </c>
      <c r="XEJ44" s="224">
        <f>'2-ORÇAMENTO'!XEL44</f>
        <v>0</v>
      </c>
      <c r="XEK44" s="225">
        <f>'2-ORÇAMENTO'!XEK44</f>
        <v>0</v>
      </c>
      <c r="XEL44" s="224">
        <f>'2-ORÇAMENTO'!XEN44</f>
        <v>0</v>
      </c>
      <c r="XEM44" s="225">
        <f>'2-ORÇAMENTO'!XEM44</f>
        <v>0</v>
      </c>
      <c r="XEN44" s="224">
        <f>'2-ORÇAMENTO'!XEP44</f>
        <v>0</v>
      </c>
      <c r="XEO44" s="225">
        <f>'2-ORÇAMENTO'!XEO44</f>
        <v>0</v>
      </c>
      <c r="XEP44" s="224">
        <f>'2-ORÇAMENTO'!XER44</f>
        <v>0</v>
      </c>
      <c r="XEQ44" s="225">
        <f>'2-ORÇAMENTO'!XEQ44</f>
        <v>0</v>
      </c>
      <c r="XER44" s="224">
        <f>'2-ORÇAMENTO'!XET44</f>
        <v>0</v>
      </c>
      <c r="XES44" s="225">
        <f>'2-ORÇAMENTO'!XES44</f>
        <v>0</v>
      </c>
      <c r="XET44" s="224">
        <f>'2-ORÇAMENTO'!XEV44</f>
        <v>0</v>
      </c>
      <c r="XEU44" s="225">
        <f>'2-ORÇAMENTO'!XEU44</f>
        <v>0</v>
      </c>
      <c r="XEV44" s="224">
        <f>'2-ORÇAMENTO'!XEX44</f>
        <v>0</v>
      </c>
      <c r="XEW44" s="225">
        <f>'2-ORÇAMENTO'!XEW44</f>
        <v>0</v>
      </c>
      <c r="XEX44" s="224">
        <f>'2-ORÇAMENTO'!XEZ44</f>
        <v>0</v>
      </c>
      <c r="XEY44" s="225">
        <f>'2-ORÇAMENTO'!XEY44</f>
        <v>0</v>
      </c>
      <c r="XEZ44" s="224" t="e">
        <f>'2-ORÇAMENTO'!#REF!</f>
        <v>#REF!</v>
      </c>
      <c r="XFA44" s="225" t="e">
        <f>'2-ORÇAMENTO'!#REF!</f>
        <v>#REF!</v>
      </c>
      <c r="XFB44" s="224" t="e">
        <f>'2-ORÇAMENTO'!#REF!</f>
        <v>#REF!</v>
      </c>
      <c r="XFC44" s="225" t="e">
        <f>'2-ORÇAMENTO'!#REF!</f>
        <v>#REF!</v>
      </c>
      <c r="XFD44" s="224" t="e">
        <f>'2-ORÇAMENTO'!#REF!</f>
        <v>#REF!</v>
      </c>
    </row>
    <row r="45" spans="1:16384" ht="18" x14ac:dyDescent="0.25">
      <c r="A45" s="87"/>
      <c r="B45" s="717" t="s">
        <v>12367</v>
      </c>
      <c r="C45" s="718"/>
      <c r="D45" s="580">
        <f>SUM(D11:D44)</f>
        <v>1201276.79</v>
      </c>
      <c r="E45" s="542">
        <f>SUM(E11:E44)</f>
        <v>1</v>
      </c>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row>
    <row r="46" spans="1:16384" ht="15" x14ac:dyDescent="0.25">
      <c r="B46" s="290"/>
      <c r="C46" s="235"/>
      <c r="D46" s="581"/>
      <c r="E46" s="14"/>
    </row>
    <row r="47" spans="1:16384" ht="15" x14ac:dyDescent="0.25">
      <c r="B47" s="87"/>
      <c r="C47" s="276"/>
      <c r="D47" s="582"/>
      <c r="E47" s="87"/>
    </row>
    <row r="51" spans="3:4" x14ac:dyDescent="0.2">
      <c r="C51" s="587" t="str">
        <f>'2-ORÇAMENTO'!E476</f>
        <v>PEDRO HENRIQUE FRANÇA ROCHA</v>
      </c>
    </row>
    <row r="52" spans="3:4" x14ac:dyDescent="0.2">
      <c r="C52" s="588" t="str">
        <f>'2-ORÇAMENTO'!E477</f>
        <v>ENGENHEIRO CIVIL</v>
      </c>
    </row>
    <row r="53" spans="3:4" x14ac:dyDescent="0.2">
      <c r="C53" s="588" t="str">
        <f>'2-ORÇAMENTO'!E478</f>
        <v>CREA-MT 046214</v>
      </c>
    </row>
    <row r="55" spans="3:4" x14ac:dyDescent="0.2">
      <c r="D55" s="583"/>
    </row>
  </sheetData>
  <mergeCells count="32835">
    <mergeCell ref="B19:B20"/>
    <mergeCell ref="C19:C20"/>
    <mergeCell ref="D19:D20"/>
    <mergeCell ref="E19:E20"/>
    <mergeCell ref="B23:B24"/>
    <mergeCell ref="C23:C24"/>
    <mergeCell ref="D23:D24"/>
    <mergeCell ref="E23:E24"/>
    <mergeCell ref="B21:B22"/>
    <mergeCell ref="C21:C22"/>
    <mergeCell ref="D21:D22"/>
    <mergeCell ref="E21:E22"/>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B17:B18"/>
    <mergeCell ref="C17:C18"/>
    <mergeCell ref="D17:D18"/>
    <mergeCell ref="E17:E18"/>
    <mergeCell ref="O40:O41"/>
    <mergeCell ref="P40:P41"/>
    <mergeCell ref="Q40:Q41"/>
    <mergeCell ref="R40:R41"/>
    <mergeCell ref="S40:S41"/>
    <mergeCell ref="J40:J41"/>
    <mergeCell ref="K40:K41"/>
    <mergeCell ref="L40:L41"/>
    <mergeCell ref="M40:M41"/>
    <mergeCell ref="N40:N41"/>
    <mergeCell ref="A40:A41"/>
    <mergeCell ref="F40:F41"/>
    <mergeCell ref="G40:G41"/>
    <mergeCell ref="H40:H41"/>
    <mergeCell ref="I40:I41"/>
    <mergeCell ref="B45:C45"/>
    <mergeCell ref="B37:B38"/>
    <mergeCell ref="C37:C38"/>
    <mergeCell ref="D37:D38"/>
    <mergeCell ref="E37:E38"/>
    <mergeCell ref="B29:B30"/>
    <mergeCell ref="C29:C30"/>
    <mergeCell ref="D29:D30"/>
    <mergeCell ref="E29:E30"/>
    <mergeCell ref="B33:B34"/>
    <mergeCell ref="C33:C34"/>
    <mergeCell ref="D33:D34"/>
    <mergeCell ref="E33:E34"/>
    <mergeCell ref="B31:B32"/>
    <mergeCell ref="C31:C32"/>
    <mergeCell ref="D31:D32"/>
    <mergeCell ref="E31:E32"/>
    <mergeCell ref="B25:B26"/>
    <mergeCell ref="C25:C26"/>
    <mergeCell ref="D25:D26"/>
    <mergeCell ref="E25:E26"/>
    <mergeCell ref="B27:B28"/>
    <mergeCell ref="C27:C28"/>
    <mergeCell ref="D27:D28"/>
    <mergeCell ref="E27:E28"/>
    <mergeCell ref="B39:B40"/>
    <mergeCell ref="C39:C40"/>
    <mergeCell ref="D39:D40"/>
    <mergeCell ref="E39:E40"/>
    <mergeCell ref="B41:B42"/>
    <mergeCell ref="C41:C42"/>
    <mergeCell ref="D41:D42"/>
    <mergeCell ref="E41:E42"/>
    <mergeCell ref="B43:B44"/>
    <mergeCell ref="C43:C44"/>
    <mergeCell ref="D43:D44"/>
    <mergeCell ref="E43:E44"/>
    <mergeCell ref="J42:J43"/>
    <mergeCell ref="K42:K43"/>
    <mergeCell ref="L42:L43"/>
    <mergeCell ref="M42:M43"/>
    <mergeCell ref="N42:N43"/>
    <mergeCell ref="A42:A43"/>
    <mergeCell ref="F42:F43"/>
    <mergeCell ref="G42:G43"/>
    <mergeCell ref="H42:H43"/>
    <mergeCell ref="I42:I43"/>
    <mergeCell ref="AX40:AX41"/>
    <mergeCell ref="AY40:AY41"/>
    <mergeCell ref="AZ40:AZ41"/>
    <mergeCell ref="BA40:BA41"/>
    <mergeCell ref="BB40:BB41"/>
    <mergeCell ref="AS40:AS41"/>
    <mergeCell ref="AT40:AT41"/>
    <mergeCell ref="AU40:AU41"/>
    <mergeCell ref="AV40:AV41"/>
    <mergeCell ref="AW40:AW41"/>
    <mergeCell ref="AN40:AN41"/>
    <mergeCell ref="AO40:AO41"/>
    <mergeCell ref="AP40:AP41"/>
    <mergeCell ref="AQ40:AQ41"/>
    <mergeCell ref="AR40:AR41"/>
    <mergeCell ref="AI40:AI41"/>
    <mergeCell ref="AJ40:AJ41"/>
    <mergeCell ref="AK40:AK41"/>
    <mergeCell ref="AL40:AL41"/>
    <mergeCell ref="AM40:AM41"/>
    <mergeCell ref="AD40:AD41"/>
    <mergeCell ref="AE40:AE41"/>
    <mergeCell ref="AF40:AF41"/>
    <mergeCell ref="AG40:AG41"/>
    <mergeCell ref="AH40:AH41"/>
    <mergeCell ref="Y40:Y41"/>
    <mergeCell ref="Z40:Z41"/>
    <mergeCell ref="AA40:AA41"/>
    <mergeCell ref="AB40:AB41"/>
    <mergeCell ref="AC40:AC41"/>
    <mergeCell ref="T40:T41"/>
    <mergeCell ref="U40:U41"/>
    <mergeCell ref="V40:V41"/>
    <mergeCell ref="W40:W41"/>
    <mergeCell ref="X40:X41"/>
    <mergeCell ref="CG40:CG41"/>
    <mergeCell ref="CH40:CH41"/>
    <mergeCell ref="CI40:CI41"/>
    <mergeCell ref="CJ40:CJ41"/>
    <mergeCell ref="CK40:CK41"/>
    <mergeCell ref="CB40:CB41"/>
    <mergeCell ref="CC40:CC41"/>
    <mergeCell ref="CD40:CD41"/>
    <mergeCell ref="CE40:CE41"/>
    <mergeCell ref="CF40:CF41"/>
    <mergeCell ref="BW40:BW41"/>
    <mergeCell ref="BX40:BX41"/>
    <mergeCell ref="BY40:BY41"/>
    <mergeCell ref="BZ40:BZ41"/>
    <mergeCell ref="CA40:CA41"/>
    <mergeCell ref="BR40:BR41"/>
    <mergeCell ref="BS40:BS41"/>
    <mergeCell ref="BT40:BT41"/>
    <mergeCell ref="BU40:BU41"/>
    <mergeCell ref="BV40:BV41"/>
    <mergeCell ref="BM40:BM41"/>
    <mergeCell ref="BN40:BN41"/>
    <mergeCell ref="BO40:BO41"/>
    <mergeCell ref="BP40:BP41"/>
    <mergeCell ref="BQ40:BQ41"/>
    <mergeCell ref="BH40:BH41"/>
    <mergeCell ref="BI40:BI41"/>
    <mergeCell ref="BJ40:BJ41"/>
    <mergeCell ref="BK40:BK41"/>
    <mergeCell ref="BL40:BL41"/>
    <mergeCell ref="BC40:BC41"/>
    <mergeCell ref="BD40:BD41"/>
    <mergeCell ref="BE40:BE41"/>
    <mergeCell ref="BF40:BF41"/>
    <mergeCell ref="BG40:BG41"/>
    <mergeCell ref="DP40:DP41"/>
    <mergeCell ref="DQ40:DQ41"/>
    <mergeCell ref="DR40:DR41"/>
    <mergeCell ref="DS40:DS41"/>
    <mergeCell ref="DT40:DT41"/>
    <mergeCell ref="DK40:DK41"/>
    <mergeCell ref="DL40:DL41"/>
    <mergeCell ref="DM40:DM41"/>
    <mergeCell ref="DN40:DN41"/>
    <mergeCell ref="DO40:DO41"/>
    <mergeCell ref="DF40:DF41"/>
    <mergeCell ref="DG40:DG41"/>
    <mergeCell ref="DH40:DH41"/>
    <mergeCell ref="DI40:DI41"/>
    <mergeCell ref="DJ40:DJ41"/>
    <mergeCell ref="DA40:DA41"/>
    <mergeCell ref="DB40:DB41"/>
    <mergeCell ref="DC40:DC41"/>
    <mergeCell ref="DD40:DD41"/>
    <mergeCell ref="DE40:DE41"/>
    <mergeCell ref="CV40:CV41"/>
    <mergeCell ref="CW40:CW41"/>
    <mergeCell ref="CX40:CX41"/>
    <mergeCell ref="CY40:CY41"/>
    <mergeCell ref="CZ40:CZ41"/>
    <mergeCell ref="CQ40:CQ41"/>
    <mergeCell ref="CR40:CR41"/>
    <mergeCell ref="CS40:CS41"/>
    <mergeCell ref="CT40:CT41"/>
    <mergeCell ref="CU40:CU41"/>
    <mergeCell ref="CL40:CL41"/>
    <mergeCell ref="CM40:CM41"/>
    <mergeCell ref="CN40:CN41"/>
    <mergeCell ref="CO40:CO41"/>
    <mergeCell ref="CP40:CP41"/>
    <mergeCell ref="EY40:EY41"/>
    <mergeCell ref="EZ40:EZ41"/>
    <mergeCell ref="FA40:FA41"/>
    <mergeCell ref="FB40:FB41"/>
    <mergeCell ref="FC40:FC41"/>
    <mergeCell ref="ET40:ET41"/>
    <mergeCell ref="EU40:EU41"/>
    <mergeCell ref="EV40:EV41"/>
    <mergeCell ref="EW40:EW41"/>
    <mergeCell ref="EX40:EX41"/>
    <mergeCell ref="EO40:EO41"/>
    <mergeCell ref="EP40:EP41"/>
    <mergeCell ref="EQ40:EQ41"/>
    <mergeCell ref="ER40:ER41"/>
    <mergeCell ref="ES40:ES41"/>
    <mergeCell ref="EJ40:EJ41"/>
    <mergeCell ref="EK40:EK41"/>
    <mergeCell ref="EL40:EL41"/>
    <mergeCell ref="EM40:EM41"/>
    <mergeCell ref="EN40:EN41"/>
    <mergeCell ref="EE40:EE41"/>
    <mergeCell ref="EF40:EF41"/>
    <mergeCell ref="EG40:EG41"/>
    <mergeCell ref="EH40:EH41"/>
    <mergeCell ref="EI40:EI41"/>
    <mergeCell ref="DZ40:DZ41"/>
    <mergeCell ref="EA40:EA41"/>
    <mergeCell ref="EB40:EB41"/>
    <mergeCell ref="EC40:EC41"/>
    <mergeCell ref="ED40:ED41"/>
    <mergeCell ref="DU40:DU41"/>
    <mergeCell ref="DV40:DV41"/>
    <mergeCell ref="DW40:DW41"/>
    <mergeCell ref="DX40:DX41"/>
    <mergeCell ref="DY40:DY41"/>
    <mergeCell ref="GH40:GH41"/>
    <mergeCell ref="GI40:GI41"/>
    <mergeCell ref="GJ40:GJ41"/>
    <mergeCell ref="GK40:GK41"/>
    <mergeCell ref="GL40:GL41"/>
    <mergeCell ref="GC40:GC41"/>
    <mergeCell ref="GD40:GD41"/>
    <mergeCell ref="GE40:GE41"/>
    <mergeCell ref="GF40:GF41"/>
    <mergeCell ref="GG40:GG41"/>
    <mergeCell ref="FX40:FX41"/>
    <mergeCell ref="FY40:FY41"/>
    <mergeCell ref="FZ40:FZ41"/>
    <mergeCell ref="GA40:GA41"/>
    <mergeCell ref="GB40:GB41"/>
    <mergeCell ref="FS40:FS41"/>
    <mergeCell ref="FT40:FT41"/>
    <mergeCell ref="FU40:FU41"/>
    <mergeCell ref="FV40:FV41"/>
    <mergeCell ref="FW40:FW41"/>
    <mergeCell ref="FN40:FN41"/>
    <mergeCell ref="FO40:FO41"/>
    <mergeCell ref="FP40:FP41"/>
    <mergeCell ref="FQ40:FQ41"/>
    <mergeCell ref="FR40:FR41"/>
    <mergeCell ref="FI40:FI41"/>
    <mergeCell ref="FJ40:FJ41"/>
    <mergeCell ref="FK40:FK41"/>
    <mergeCell ref="FL40:FL41"/>
    <mergeCell ref="FM40:FM41"/>
    <mergeCell ref="FD40:FD41"/>
    <mergeCell ref="FE40:FE41"/>
    <mergeCell ref="FF40:FF41"/>
    <mergeCell ref="FG40:FG41"/>
    <mergeCell ref="FH40:FH41"/>
    <mergeCell ref="HQ40:HQ41"/>
    <mergeCell ref="HR40:HR41"/>
    <mergeCell ref="HS40:HS41"/>
    <mergeCell ref="HT40:HT41"/>
    <mergeCell ref="HU40:HU41"/>
    <mergeCell ref="HL40:HL41"/>
    <mergeCell ref="HM40:HM41"/>
    <mergeCell ref="HN40:HN41"/>
    <mergeCell ref="HO40:HO41"/>
    <mergeCell ref="HP40:HP41"/>
    <mergeCell ref="HG40:HG41"/>
    <mergeCell ref="HH40:HH41"/>
    <mergeCell ref="HI40:HI41"/>
    <mergeCell ref="HJ40:HJ41"/>
    <mergeCell ref="HK40:HK41"/>
    <mergeCell ref="HB40:HB41"/>
    <mergeCell ref="HC40:HC41"/>
    <mergeCell ref="HD40:HD41"/>
    <mergeCell ref="HE40:HE41"/>
    <mergeCell ref="HF40:HF41"/>
    <mergeCell ref="GW40:GW41"/>
    <mergeCell ref="GX40:GX41"/>
    <mergeCell ref="GY40:GY41"/>
    <mergeCell ref="GZ40:GZ41"/>
    <mergeCell ref="HA40:HA41"/>
    <mergeCell ref="GR40:GR41"/>
    <mergeCell ref="GS40:GS41"/>
    <mergeCell ref="GT40:GT41"/>
    <mergeCell ref="GU40:GU41"/>
    <mergeCell ref="GV40:GV41"/>
    <mergeCell ref="GM40:GM41"/>
    <mergeCell ref="GN40:GN41"/>
    <mergeCell ref="GO40:GO41"/>
    <mergeCell ref="GP40:GP41"/>
    <mergeCell ref="GQ40:GQ41"/>
    <mergeCell ref="IZ40:IZ41"/>
    <mergeCell ref="JA40:JA41"/>
    <mergeCell ref="JB40:JB41"/>
    <mergeCell ref="JC40:JC41"/>
    <mergeCell ref="JD40:JD41"/>
    <mergeCell ref="IU40:IU41"/>
    <mergeCell ref="IV40:IV41"/>
    <mergeCell ref="IW40:IW41"/>
    <mergeCell ref="IX40:IX41"/>
    <mergeCell ref="IY40:IY41"/>
    <mergeCell ref="IP40:IP41"/>
    <mergeCell ref="IQ40:IQ41"/>
    <mergeCell ref="IR40:IR41"/>
    <mergeCell ref="IS40:IS41"/>
    <mergeCell ref="IT40:IT41"/>
    <mergeCell ref="IK40:IK41"/>
    <mergeCell ref="IL40:IL41"/>
    <mergeCell ref="IM40:IM41"/>
    <mergeCell ref="IN40:IN41"/>
    <mergeCell ref="IO40:IO41"/>
    <mergeCell ref="IF40:IF41"/>
    <mergeCell ref="IG40:IG41"/>
    <mergeCell ref="IH40:IH41"/>
    <mergeCell ref="II40:II41"/>
    <mergeCell ref="IJ40:IJ41"/>
    <mergeCell ref="IA40:IA41"/>
    <mergeCell ref="IB40:IB41"/>
    <mergeCell ref="IC40:IC41"/>
    <mergeCell ref="ID40:ID41"/>
    <mergeCell ref="IE40:IE41"/>
    <mergeCell ref="HV40:HV41"/>
    <mergeCell ref="HW40:HW41"/>
    <mergeCell ref="HX40:HX41"/>
    <mergeCell ref="HY40:HY41"/>
    <mergeCell ref="HZ40:HZ41"/>
    <mergeCell ref="KI40:KI41"/>
    <mergeCell ref="KJ40:KJ41"/>
    <mergeCell ref="KK40:KK41"/>
    <mergeCell ref="KL40:KL41"/>
    <mergeCell ref="KM40:KM41"/>
    <mergeCell ref="KD40:KD41"/>
    <mergeCell ref="KE40:KE41"/>
    <mergeCell ref="KF40:KF41"/>
    <mergeCell ref="KG40:KG41"/>
    <mergeCell ref="KH40:KH41"/>
    <mergeCell ref="JY40:JY41"/>
    <mergeCell ref="JZ40:JZ41"/>
    <mergeCell ref="KA40:KA41"/>
    <mergeCell ref="KB40:KB41"/>
    <mergeCell ref="KC40:KC41"/>
    <mergeCell ref="JT40:JT41"/>
    <mergeCell ref="JU40:JU41"/>
    <mergeCell ref="JV40:JV41"/>
    <mergeCell ref="JW40:JW41"/>
    <mergeCell ref="JX40:JX41"/>
    <mergeCell ref="JO40:JO41"/>
    <mergeCell ref="JP40:JP41"/>
    <mergeCell ref="JQ40:JQ41"/>
    <mergeCell ref="JR40:JR41"/>
    <mergeCell ref="JS40:JS41"/>
    <mergeCell ref="JJ40:JJ41"/>
    <mergeCell ref="JK40:JK41"/>
    <mergeCell ref="JL40:JL41"/>
    <mergeCell ref="JM40:JM41"/>
    <mergeCell ref="JN40:JN41"/>
    <mergeCell ref="JE40:JE41"/>
    <mergeCell ref="JF40:JF41"/>
    <mergeCell ref="JG40:JG41"/>
    <mergeCell ref="JH40:JH41"/>
    <mergeCell ref="JI40:JI41"/>
    <mergeCell ref="LR40:LR41"/>
    <mergeCell ref="LS40:LS41"/>
    <mergeCell ref="LT40:LT41"/>
    <mergeCell ref="LU40:LU41"/>
    <mergeCell ref="LV40:LV41"/>
    <mergeCell ref="LM40:LM41"/>
    <mergeCell ref="LN40:LN41"/>
    <mergeCell ref="LO40:LO41"/>
    <mergeCell ref="LP40:LP41"/>
    <mergeCell ref="LQ40:LQ41"/>
    <mergeCell ref="LH40:LH41"/>
    <mergeCell ref="LI40:LI41"/>
    <mergeCell ref="LJ40:LJ41"/>
    <mergeCell ref="LK40:LK41"/>
    <mergeCell ref="LL40:LL41"/>
    <mergeCell ref="LC40:LC41"/>
    <mergeCell ref="LD40:LD41"/>
    <mergeCell ref="LE40:LE41"/>
    <mergeCell ref="LF40:LF41"/>
    <mergeCell ref="LG40:LG41"/>
    <mergeCell ref="KX40:KX41"/>
    <mergeCell ref="KY40:KY41"/>
    <mergeCell ref="KZ40:KZ41"/>
    <mergeCell ref="LA40:LA41"/>
    <mergeCell ref="LB40:LB41"/>
    <mergeCell ref="KS40:KS41"/>
    <mergeCell ref="KT40:KT41"/>
    <mergeCell ref="KU40:KU41"/>
    <mergeCell ref="KV40:KV41"/>
    <mergeCell ref="KW40:KW41"/>
    <mergeCell ref="KN40:KN41"/>
    <mergeCell ref="KO40:KO41"/>
    <mergeCell ref="KP40:KP41"/>
    <mergeCell ref="KQ40:KQ41"/>
    <mergeCell ref="KR40:KR41"/>
    <mergeCell ref="NA40:NA41"/>
    <mergeCell ref="NB40:NB41"/>
    <mergeCell ref="NC40:NC41"/>
    <mergeCell ref="ND40:ND41"/>
    <mergeCell ref="NE40:NE41"/>
    <mergeCell ref="MV40:MV41"/>
    <mergeCell ref="MW40:MW41"/>
    <mergeCell ref="MX40:MX41"/>
    <mergeCell ref="MY40:MY41"/>
    <mergeCell ref="MZ40:MZ41"/>
    <mergeCell ref="MQ40:MQ41"/>
    <mergeCell ref="MR40:MR41"/>
    <mergeCell ref="MS40:MS41"/>
    <mergeCell ref="MT40:MT41"/>
    <mergeCell ref="MU40:MU41"/>
    <mergeCell ref="ML40:ML41"/>
    <mergeCell ref="MM40:MM41"/>
    <mergeCell ref="MN40:MN41"/>
    <mergeCell ref="MO40:MO41"/>
    <mergeCell ref="MP40:MP41"/>
    <mergeCell ref="MG40:MG41"/>
    <mergeCell ref="MH40:MH41"/>
    <mergeCell ref="MI40:MI41"/>
    <mergeCell ref="MJ40:MJ41"/>
    <mergeCell ref="MK40:MK41"/>
    <mergeCell ref="MB40:MB41"/>
    <mergeCell ref="MC40:MC41"/>
    <mergeCell ref="MD40:MD41"/>
    <mergeCell ref="ME40:ME41"/>
    <mergeCell ref="MF40:MF41"/>
    <mergeCell ref="LW40:LW41"/>
    <mergeCell ref="LX40:LX41"/>
    <mergeCell ref="LY40:LY41"/>
    <mergeCell ref="LZ40:LZ41"/>
    <mergeCell ref="MA40:MA41"/>
    <mergeCell ref="OJ40:OJ41"/>
    <mergeCell ref="OK40:OK41"/>
    <mergeCell ref="OL40:OL41"/>
    <mergeCell ref="OM40:OM41"/>
    <mergeCell ref="ON40:ON41"/>
    <mergeCell ref="OE40:OE41"/>
    <mergeCell ref="OF40:OF41"/>
    <mergeCell ref="OG40:OG41"/>
    <mergeCell ref="OH40:OH41"/>
    <mergeCell ref="OI40:OI41"/>
    <mergeCell ref="NZ40:NZ41"/>
    <mergeCell ref="OA40:OA41"/>
    <mergeCell ref="OB40:OB41"/>
    <mergeCell ref="OC40:OC41"/>
    <mergeCell ref="OD40:OD41"/>
    <mergeCell ref="NU40:NU41"/>
    <mergeCell ref="NV40:NV41"/>
    <mergeCell ref="NW40:NW41"/>
    <mergeCell ref="NX40:NX41"/>
    <mergeCell ref="NY40:NY41"/>
    <mergeCell ref="NP40:NP41"/>
    <mergeCell ref="NQ40:NQ41"/>
    <mergeCell ref="NR40:NR41"/>
    <mergeCell ref="NS40:NS41"/>
    <mergeCell ref="NT40:NT41"/>
    <mergeCell ref="NK40:NK41"/>
    <mergeCell ref="NL40:NL41"/>
    <mergeCell ref="NM40:NM41"/>
    <mergeCell ref="NN40:NN41"/>
    <mergeCell ref="NO40:NO41"/>
    <mergeCell ref="NF40:NF41"/>
    <mergeCell ref="NG40:NG41"/>
    <mergeCell ref="NH40:NH41"/>
    <mergeCell ref="NI40:NI41"/>
    <mergeCell ref="NJ40:NJ41"/>
    <mergeCell ref="PS40:PS41"/>
    <mergeCell ref="PT40:PT41"/>
    <mergeCell ref="PU40:PU41"/>
    <mergeCell ref="PV40:PV41"/>
    <mergeCell ref="PW40:PW41"/>
    <mergeCell ref="PN40:PN41"/>
    <mergeCell ref="PO40:PO41"/>
    <mergeCell ref="PP40:PP41"/>
    <mergeCell ref="PQ40:PQ41"/>
    <mergeCell ref="PR40:PR41"/>
    <mergeCell ref="PI40:PI41"/>
    <mergeCell ref="PJ40:PJ41"/>
    <mergeCell ref="PK40:PK41"/>
    <mergeCell ref="PL40:PL41"/>
    <mergeCell ref="PM40:PM41"/>
    <mergeCell ref="PD40:PD41"/>
    <mergeCell ref="PE40:PE41"/>
    <mergeCell ref="PF40:PF41"/>
    <mergeCell ref="PG40:PG41"/>
    <mergeCell ref="PH40:PH41"/>
    <mergeCell ref="OY40:OY41"/>
    <mergeCell ref="OZ40:OZ41"/>
    <mergeCell ref="PA40:PA41"/>
    <mergeCell ref="PB40:PB41"/>
    <mergeCell ref="PC40:PC41"/>
    <mergeCell ref="OT40:OT41"/>
    <mergeCell ref="OU40:OU41"/>
    <mergeCell ref="OV40:OV41"/>
    <mergeCell ref="OW40:OW41"/>
    <mergeCell ref="OX40:OX41"/>
    <mergeCell ref="OO40:OO41"/>
    <mergeCell ref="OP40:OP41"/>
    <mergeCell ref="OQ40:OQ41"/>
    <mergeCell ref="OR40:OR41"/>
    <mergeCell ref="OS40:OS41"/>
    <mergeCell ref="RB40:RB41"/>
    <mergeCell ref="RC40:RC41"/>
    <mergeCell ref="RD40:RD41"/>
    <mergeCell ref="RE40:RE41"/>
    <mergeCell ref="RF40:RF41"/>
    <mergeCell ref="QW40:QW41"/>
    <mergeCell ref="QX40:QX41"/>
    <mergeCell ref="QY40:QY41"/>
    <mergeCell ref="QZ40:QZ41"/>
    <mergeCell ref="RA40:RA41"/>
    <mergeCell ref="QR40:QR41"/>
    <mergeCell ref="QS40:QS41"/>
    <mergeCell ref="QT40:QT41"/>
    <mergeCell ref="QU40:QU41"/>
    <mergeCell ref="QV40:QV41"/>
    <mergeCell ref="QM40:QM41"/>
    <mergeCell ref="QN40:QN41"/>
    <mergeCell ref="QO40:QO41"/>
    <mergeCell ref="QP40:QP41"/>
    <mergeCell ref="QQ40:QQ41"/>
    <mergeCell ref="QH40:QH41"/>
    <mergeCell ref="QI40:QI41"/>
    <mergeCell ref="QJ40:QJ41"/>
    <mergeCell ref="QK40:QK41"/>
    <mergeCell ref="QL40:QL41"/>
    <mergeCell ref="QC40:QC41"/>
    <mergeCell ref="QD40:QD41"/>
    <mergeCell ref="QE40:QE41"/>
    <mergeCell ref="QF40:QF41"/>
    <mergeCell ref="QG40:QG41"/>
    <mergeCell ref="PX40:PX41"/>
    <mergeCell ref="PY40:PY41"/>
    <mergeCell ref="PZ40:PZ41"/>
    <mergeCell ref="QA40:QA41"/>
    <mergeCell ref="QB40:QB41"/>
    <mergeCell ref="SK40:SK41"/>
    <mergeCell ref="SL40:SL41"/>
    <mergeCell ref="SM40:SM41"/>
    <mergeCell ref="SN40:SN41"/>
    <mergeCell ref="SO40:SO41"/>
    <mergeCell ref="SF40:SF41"/>
    <mergeCell ref="SG40:SG41"/>
    <mergeCell ref="SH40:SH41"/>
    <mergeCell ref="SI40:SI41"/>
    <mergeCell ref="SJ40:SJ41"/>
    <mergeCell ref="SA40:SA41"/>
    <mergeCell ref="SB40:SB41"/>
    <mergeCell ref="SC40:SC41"/>
    <mergeCell ref="SD40:SD41"/>
    <mergeCell ref="SE40:SE41"/>
    <mergeCell ref="RV40:RV41"/>
    <mergeCell ref="RW40:RW41"/>
    <mergeCell ref="RX40:RX41"/>
    <mergeCell ref="RY40:RY41"/>
    <mergeCell ref="RZ40:RZ41"/>
    <mergeCell ref="RQ40:RQ41"/>
    <mergeCell ref="RR40:RR41"/>
    <mergeCell ref="RS40:RS41"/>
    <mergeCell ref="RT40:RT41"/>
    <mergeCell ref="RU40:RU41"/>
    <mergeCell ref="RL40:RL41"/>
    <mergeCell ref="RM40:RM41"/>
    <mergeCell ref="RN40:RN41"/>
    <mergeCell ref="RO40:RO41"/>
    <mergeCell ref="RP40:RP41"/>
    <mergeCell ref="RG40:RG41"/>
    <mergeCell ref="RH40:RH41"/>
    <mergeCell ref="RI40:RI41"/>
    <mergeCell ref="RJ40:RJ41"/>
    <mergeCell ref="RK40:RK41"/>
    <mergeCell ref="TT40:TT41"/>
    <mergeCell ref="TU40:TU41"/>
    <mergeCell ref="TV40:TV41"/>
    <mergeCell ref="TW40:TW41"/>
    <mergeCell ref="TX40:TX41"/>
    <mergeCell ref="TO40:TO41"/>
    <mergeCell ref="TP40:TP41"/>
    <mergeCell ref="TQ40:TQ41"/>
    <mergeCell ref="TR40:TR41"/>
    <mergeCell ref="TS40:TS41"/>
    <mergeCell ref="TJ40:TJ41"/>
    <mergeCell ref="TK40:TK41"/>
    <mergeCell ref="TL40:TL41"/>
    <mergeCell ref="TM40:TM41"/>
    <mergeCell ref="TN40:TN41"/>
    <mergeCell ref="TE40:TE41"/>
    <mergeCell ref="TF40:TF41"/>
    <mergeCell ref="TG40:TG41"/>
    <mergeCell ref="TH40:TH41"/>
    <mergeCell ref="TI40:TI41"/>
    <mergeCell ref="SZ40:SZ41"/>
    <mergeCell ref="TA40:TA41"/>
    <mergeCell ref="TB40:TB41"/>
    <mergeCell ref="TC40:TC41"/>
    <mergeCell ref="TD40:TD41"/>
    <mergeCell ref="SU40:SU41"/>
    <mergeCell ref="SV40:SV41"/>
    <mergeCell ref="SW40:SW41"/>
    <mergeCell ref="SX40:SX41"/>
    <mergeCell ref="SY40:SY41"/>
    <mergeCell ref="SP40:SP41"/>
    <mergeCell ref="SQ40:SQ41"/>
    <mergeCell ref="SR40:SR41"/>
    <mergeCell ref="SS40:SS41"/>
    <mergeCell ref="ST40:ST41"/>
    <mergeCell ref="VC40:VC41"/>
    <mergeCell ref="VD40:VD41"/>
    <mergeCell ref="VE40:VE41"/>
    <mergeCell ref="VF40:VF41"/>
    <mergeCell ref="VG40:VG41"/>
    <mergeCell ref="UX40:UX41"/>
    <mergeCell ref="UY40:UY41"/>
    <mergeCell ref="UZ40:UZ41"/>
    <mergeCell ref="VA40:VA41"/>
    <mergeCell ref="VB40:VB41"/>
    <mergeCell ref="US40:US41"/>
    <mergeCell ref="UT40:UT41"/>
    <mergeCell ref="UU40:UU41"/>
    <mergeCell ref="UV40:UV41"/>
    <mergeCell ref="UW40:UW41"/>
    <mergeCell ref="UN40:UN41"/>
    <mergeCell ref="UO40:UO41"/>
    <mergeCell ref="UP40:UP41"/>
    <mergeCell ref="UQ40:UQ41"/>
    <mergeCell ref="UR40:UR41"/>
    <mergeCell ref="UI40:UI41"/>
    <mergeCell ref="UJ40:UJ41"/>
    <mergeCell ref="UK40:UK41"/>
    <mergeCell ref="UL40:UL41"/>
    <mergeCell ref="UM40:UM41"/>
    <mergeCell ref="UD40:UD41"/>
    <mergeCell ref="UE40:UE41"/>
    <mergeCell ref="UF40:UF41"/>
    <mergeCell ref="UG40:UG41"/>
    <mergeCell ref="UH40:UH41"/>
    <mergeCell ref="TY40:TY41"/>
    <mergeCell ref="TZ40:TZ41"/>
    <mergeCell ref="UA40:UA41"/>
    <mergeCell ref="UB40:UB41"/>
    <mergeCell ref="UC40:UC41"/>
    <mergeCell ref="WL40:WL41"/>
    <mergeCell ref="WM40:WM41"/>
    <mergeCell ref="WN40:WN41"/>
    <mergeCell ref="WO40:WO41"/>
    <mergeCell ref="WP40:WP41"/>
    <mergeCell ref="WG40:WG41"/>
    <mergeCell ref="WH40:WH41"/>
    <mergeCell ref="WI40:WI41"/>
    <mergeCell ref="WJ40:WJ41"/>
    <mergeCell ref="WK40:WK41"/>
    <mergeCell ref="WB40:WB41"/>
    <mergeCell ref="WC40:WC41"/>
    <mergeCell ref="WD40:WD41"/>
    <mergeCell ref="WE40:WE41"/>
    <mergeCell ref="WF40:WF41"/>
    <mergeCell ref="VW40:VW41"/>
    <mergeCell ref="VX40:VX41"/>
    <mergeCell ref="VY40:VY41"/>
    <mergeCell ref="VZ40:VZ41"/>
    <mergeCell ref="WA40:WA41"/>
    <mergeCell ref="VR40:VR41"/>
    <mergeCell ref="VS40:VS41"/>
    <mergeCell ref="VT40:VT41"/>
    <mergeCell ref="VU40:VU41"/>
    <mergeCell ref="VV40:VV41"/>
    <mergeCell ref="VM40:VM41"/>
    <mergeCell ref="VN40:VN41"/>
    <mergeCell ref="VO40:VO41"/>
    <mergeCell ref="VP40:VP41"/>
    <mergeCell ref="VQ40:VQ41"/>
    <mergeCell ref="VH40:VH41"/>
    <mergeCell ref="VI40:VI41"/>
    <mergeCell ref="VJ40:VJ41"/>
    <mergeCell ref="VK40:VK41"/>
    <mergeCell ref="VL40:VL41"/>
    <mergeCell ref="XU40:XU41"/>
    <mergeCell ref="XV40:XV41"/>
    <mergeCell ref="XW40:XW41"/>
    <mergeCell ref="XX40:XX41"/>
    <mergeCell ref="XY40:XY41"/>
    <mergeCell ref="XP40:XP41"/>
    <mergeCell ref="XQ40:XQ41"/>
    <mergeCell ref="XR40:XR41"/>
    <mergeCell ref="XS40:XS41"/>
    <mergeCell ref="XT40:XT41"/>
    <mergeCell ref="XK40:XK41"/>
    <mergeCell ref="XL40:XL41"/>
    <mergeCell ref="XM40:XM41"/>
    <mergeCell ref="XN40:XN41"/>
    <mergeCell ref="XO40:XO41"/>
    <mergeCell ref="XF40:XF41"/>
    <mergeCell ref="XG40:XG41"/>
    <mergeCell ref="XH40:XH41"/>
    <mergeCell ref="XI40:XI41"/>
    <mergeCell ref="XJ40:XJ41"/>
    <mergeCell ref="XA40:XA41"/>
    <mergeCell ref="XB40:XB41"/>
    <mergeCell ref="XC40:XC41"/>
    <mergeCell ref="XD40:XD41"/>
    <mergeCell ref="XE40:XE41"/>
    <mergeCell ref="WV40:WV41"/>
    <mergeCell ref="WW40:WW41"/>
    <mergeCell ref="WX40:WX41"/>
    <mergeCell ref="WY40:WY41"/>
    <mergeCell ref="WZ40:WZ41"/>
    <mergeCell ref="WQ40:WQ41"/>
    <mergeCell ref="WR40:WR41"/>
    <mergeCell ref="WS40:WS41"/>
    <mergeCell ref="WT40:WT41"/>
    <mergeCell ref="WU40:WU41"/>
    <mergeCell ref="ZD40:ZD41"/>
    <mergeCell ref="ZE40:ZE41"/>
    <mergeCell ref="ZF40:ZF41"/>
    <mergeCell ref="ZG40:ZG41"/>
    <mergeCell ref="ZH40:ZH41"/>
    <mergeCell ref="YY40:YY41"/>
    <mergeCell ref="YZ40:YZ41"/>
    <mergeCell ref="ZA40:ZA41"/>
    <mergeCell ref="ZB40:ZB41"/>
    <mergeCell ref="ZC40:ZC41"/>
    <mergeCell ref="YT40:YT41"/>
    <mergeCell ref="YU40:YU41"/>
    <mergeCell ref="YV40:YV41"/>
    <mergeCell ref="YW40:YW41"/>
    <mergeCell ref="YX40:YX41"/>
    <mergeCell ref="YO40:YO41"/>
    <mergeCell ref="YP40:YP41"/>
    <mergeCell ref="YQ40:YQ41"/>
    <mergeCell ref="YR40:YR41"/>
    <mergeCell ref="YS40:YS41"/>
    <mergeCell ref="YJ40:YJ41"/>
    <mergeCell ref="YK40:YK41"/>
    <mergeCell ref="YL40:YL41"/>
    <mergeCell ref="YM40:YM41"/>
    <mergeCell ref="YN40:YN41"/>
    <mergeCell ref="YE40:YE41"/>
    <mergeCell ref="YF40:YF41"/>
    <mergeCell ref="YG40:YG41"/>
    <mergeCell ref="YH40:YH41"/>
    <mergeCell ref="YI40:YI41"/>
    <mergeCell ref="XZ40:XZ41"/>
    <mergeCell ref="YA40:YA41"/>
    <mergeCell ref="YB40:YB41"/>
    <mergeCell ref="YC40:YC41"/>
    <mergeCell ref="YD40:YD41"/>
    <mergeCell ref="AAM40:AAM41"/>
    <mergeCell ref="AAN40:AAN41"/>
    <mergeCell ref="AAO40:AAO41"/>
    <mergeCell ref="AAP40:AAP41"/>
    <mergeCell ref="AAQ40:AAQ41"/>
    <mergeCell ref="AAH40:AAH41"/>
    <mergeCell ref="AAI40:AAI41"/>
    <mergeCell ref="AAJ40:AAJ41"/>
    <mergeCell ref="AAK40:AAK41"/>
    <mergeCell ref="AAL40:AAL41"/>
    <mergeCell ref="AAC40:AAC41"/>
    <mergeCell ref="AAD40:AAD41"/>
    <mergeCell ref="AAE40:AAE41"/>
    <mergeCell ref="AAF40:AAF41"/>
    <mergeCell ref="AAG40:AAG41"/>
    <mergeCell ref="ZX40:ZX41"/>
    <mergeCell ref="ZY40:ZY41"/>
    <mergeCell ref="ZZ40:ZZ41"/>
    <mergeCell ref="AAA40:AAA41"/>
    <mergeCell ref="AAB40:AAB41"/>
    <mergeCell ref="ZS40:ZS41"/>
    <mergeCell ref="ZT40:ZT41"/>
    <mergeCell ref="ZU40:ZU41"/>
    <mergeCell ref="ZV40:ZV41"/>
    <mergeCell ref="ZW40:ZW41"/>
    <mergeCell ref="ZN40:ZN41"/>
    <mergeCell ref="ZO40:ZO41"/>
    <mergeCell ref="ZP40:ZP41"/>
    <mergeCell ref="ZQ40:ZQ41"/>
    <mergeCell ref="ZR40:ZR41"/>
    <mergeCell ref="ZI40:ZI41"/>
    <mergeCell ref="ZJ40:ZJ41"/>
    <mergeCell ref="ZK40:ZK41"/>
    <mergeCell ref="ZL40:ZL41"/>
    <mergeCell ref="ZM40:ZM41"/>
    <mergeCell ref="ABV40:ABV41"/>
    <mergeCell ref="ABW40:ABW41"/>
    <mergeCell ref="ABX40:ABX41"/>
    <mergeCell ref="ABY40:ABY41"/>
    <mergeCell ref="ABZ40:ABZ41"/>
    <mergeCell ref="ABQ40:ABQ41"/>
    <mergeCell ref="ABR40:ABR41"/>
    <mergeCell ref="ABS40:ABS41"/>
    <mergeCell ref="ABT40:ABT41"/>
    <mergeCell ref="ABU40:ABU41"/>
    <mergeCell ref="ABL40:ABL41"/>
    <mergeCell ref="ABM40:ABM41"/>
    <mergeCell ref="ABN40:ABN41"/>
    <mergeCell ref="ABO40:ABO41"/>
    <mergeCell ref="ABP40:ABP41"/>
    <mergeCell ref="ABG40:ABG41"/>
    <mergeCell ref="ABH40:ABH41"/>
    <mergeCell ref="ABI40:ABI41"/>
    <mergeCell ref="ABJ40:ABJ41"/>
    <mergeCell ref="ABK40:ABK41"/>
    <mergeCell ref="ABB40:ABB41"/>
    <mergeCell ref="ABC40:ABC41"/>
    <mergeCell ref="ABD40:ABD41"/>
    <mergeCell ref="ABE40:ABE41"/>
    <mergeCell ref="ABF40:ABF41"/>
    <mergeCell ref="AAW40:AAW41"/>
    <mergeCell ref="AAX40:AAX41"/>
    <mergeCell ref="AAY40:AAY41"/>
    <mergeCell ref="AAZ40:AAZ41"/>
    <mergeCell ref="ABA40:ABA41"/>
    <mergeCell ref="AAR40:AAR41"/>
    <mergeCell ref="AAS40:AAS41"/>
    <mergeCell ref="AAT40:AAT41"/>
    <mergeCell ref="AAU40:AAU41"/>
    <mergeCell ref="AAV40:AAV41"/>
    <mergeCell ref="ADE40:ADE41"/>
    <mergeCell ref="ADF40:ADF41"/>
    <mergeCell ref="ADG40:ADG41"/>
    <mergeCell ref="ADH40:ADH41"/>
    <mergeCell ref="ADI40:ADI41"/>
    <mergeCell ref="ACZ40:ACZ41"/>
    <mergeCell ref="ADA40:ADA41"/>
    <mergeCell ref="ADB40:ADB41"/>
    <mergeCell ref="ADC40:ADC41"/>
    <mergeCell ref="ADD40:ADD41"/>
    <mergeCell ref="ACU40:ACU41"/>
    <mergeCell ref="ACV40:ACV41"/>
    <mergeCell ref="ACW40:ACW41"/>
    <mergeCell ref="ACX40:ACX41"/>
    <mergeCell ref="ACY40:ACY41"/>
    <mergeCell ref="ACP40:ACP41"/>
    <mergeCell ref="ACQ40:ACQ41"/>
    <mergeCell ref="ACR40:ACR41"/>
    <mergeCell ref="ACS40:ACS41"/>
    <mergeCell ref="ACT40:ACT41"/>
    <mergeCell ref="ACK40:ACK41"/>
    <mergeCell ref="ACL40:ACL41"/>
    <mergeCell ref="ACM40:ACM41"/>
    <mergeCell ref="ACN40:ACN41"/>
    <mergeCell ref="ACO40:ACO41"/>
    <mergeCell ref="ACF40:ACF41"/>
    <mergeCell ref="ACG40:ACG41"/>
    <mergeCell ref="ACH40:ACH41"/>
    <mergeCell ref="ACI40:ACI41"/>
    <mergeCell ref="ACJ40:ACJ41"/>
    <mergeCell ref="ACA40:ACA41"/>
    <mergeCell ref="ACB40:ACB41"/>
    <mergeCell ref="ACC40:ACC41"/>
    <mergeCell ref="ACD40:ACD41"/>
    <mergeCell ref="ACE40:ACE41"/>
    <mergeCell ref="AEN40:AEN41"/>
    <mergeCell ref="AEO40:AEO41"/>
    <mergeCell ref="AEP40:AEP41"/>
    <mergeCell ref="AEQ40:AEQ41"/>
    <mergeCell ref="AER40:AER41"/>
    <mergeCell ref="AEI40:AEI41"/>
    <mergeCell ref="AEJ40:AEJ41"/>
    <mergeCell ref="AEK40:AEK41"/>
    <mergeCell ref="AEL40:AEL41"/>
    <mergeCell ref="AEM40:AEM41"/>
    <mergeCell ref="AED40:AED41"/>
    <mergeCell ref="AEE40:AEE41"/>
    <mergeCell ref="AEF40:AEF41"/>
    <mergeCell ref="AEG40:AEG41"/>
    <mergeCell ref="AEH40:AEH41"/>
    <mergeCell ref="ADY40:ADY41"/>
    <mergeCell ref="ADZ40:ADZ41"/>
    <mergeCell ref="AEA40:AEA41"/>
    <mergeCell ref="AEB40:AEB41"/>
    <mergeCell ref="AEC40:AEC41"/>
    <mergeCell ref="ADT40:ADT41"/>
    <mergeCell ref="ADU40:ADU41"/>
    <mergeCell ref="ADV40:ADV41"/>
    <mergeCell ref="ADW40:ADW41"/>
    <mergeCell ref="ADX40:ADX41"/>
    <mergeCell ref="ADO40:ADO41"/>
    <mergeCell ref="ADP40:ADP41"/>
    <mergeCell ref="ADQ40:ADQ41"/>
    <mergeCell ref="ADR40:ADR41"/>
    <mergeCell ref="ADS40:ADS41"/>
    <mergeCell ref="ADJ40:ADJ41"/>
    <mergeCell ref="ADK40:ADK41"/>
    <mergeCell ref="ADL40:ADL41"/>
    <mergeCell ref="ADM40:ADM41"/>
    <mergeCell ref="ADN40:ADN41"/>
    <mergeCell ref="AFW40:AFW41"/>
    <mergeCell ref="AFX40:AFX41"/>
    <mergeCell ref="AFY40:AFY41"/>
    <mergeCell ref="AFZ40:AFZ41"/>
    <mergeCell ref="AGA40:AGA41"/>
    <mergeCell ref="AFR40:AFR41"/>
    <mergeCell ref="AFS40:AFS41"/>
    <mergeCell ref="AFT40:AFT41"/>
    <mergeCell ref="AFU40:AFU41"/>
    <mergeCell ref="AFV40:AFV41"/>
    <mergeCell ref="AFM40:AFM41"/>
    <mergeCell ref="AFN40:AFN41"/>
    <mergeCell ref="AFO40:AFO41"/>
    <mergeCell ref="AFP40:AFP41"/>
    <mergeCell ref="AFQ40:AFQ41"/>
    <mergeCell ref="AFH40:AFH41"/>
    <mergeCell ref="AFI40:AFI41"/>
    <mergeCell ref="AFJ40:AFJ41"/>
    <mergeCell ref="AFK40:AFK41"/>
    <mergeCell ref="AFL40:AFL41"/>
    <mergeCell ref="AFC40:AFC41"/>
    <mergeCell ref="AFD40:AFD41"/>
    <mergeCell ref="AFE40:AFE41"/>
    <mergeCell ref="AFF40:AFF41"/>
    <mergeCell ref="AFG40:AFG41"/>
    <mergeCell ref="AEX40:AEX41"/>
    <mergeCell ref="AEY40:AEY41"/>
    <mergeCell ref="AEZ40:AEZ41"/>
    <mergeCell ref="AFA40:AFA41"/>
    <mergeCell ref="AFB40:AFB41"/>
    <mergeCell ref="AES40:AES41"/>
    <mergeCell ref="AET40:AET41"/>
    <mergeCell ref="AEU40:AEU41"/>
    <mergeCell ref="AEV40:AEV41"/>
    <mergeCell ref="AEW40:AEW41"/>
    <mergeCell ref="AHF40:AHF41"/>
    <mergeCell ref="AHG40:AHG41"/>
    <mergeCell ref="AHH40:AHH41"/>
    <mergeCell ref="AHI40:AHI41"/>
    <mergeCell ref="AHJ40:AHJ41"/>
    <mergeCell ref="AHA40:AHA41"/>
    <mergeCell ref="AHB40:AHB41"/>
    <mergeCell ref="AHC40:AHC41"/>
    <mergeCell ref="AHD40:AHD41"/>
    <mergeCell ref="AHE40:AHE41"/>
    <mergeCell ref="AGV40:AGV41"/>
    <mergeCell ref="AGW40:AGW41"/>
    <mergeCell ref="AGX40:AGX41"/>
    <mergeCell ref="AGY40:AGY41"/>
    <mergeCell ref="AGZ40:AGZ41"/>
    <mergeCell ref="AGQ40:AGQ41"/>
    <mergeCell ref="AGR40:AGR41"/>
    <mergeCell ref="AGS40:AGS41"/>
    <mergeCell ref="AGT40:AGT41"/>
    <mergeCell ref="AGU40:AGU41"/>
    <mergeCell ref="AGL40:AGL41"/>
    <mergeCell ref="AGM40:AGM41"/>
    <mergeCell ref="AGN40:AGN41"/>
    <mergeCell ref="AGO40:AGO41"/>
    <mergeCell ref="AGP40:AGP41"/>
    <mergeCell ref="AGG40:AGG41"/>
    <mergeCell ref="AGH40:AGH41"/>
    <mergeCell ref="AGI40:AGI41"/>
    <mergeCell ref="AGJ40:AGJ41"/>
    <mergeCell ref="AGK40:AGK41"/>
    <mergeCell ref="AGB40:AGB41"/>
    <mergeCell ref="AGC40:AGC41"/>
    <mergeCell ref="AGD40:AGD41"/>
    <mergeCell ref="AGE40:AGE41"/>
    <mergeCell ref="AGF40:AGF41"/>
    <mergeCell ref="AIO40:AIO41"/>
    <mergeCell ref="AIP40:AIP41"/>
    <mergeCell ref="AIQ40:AIQ41"/>
    <mergeCell ref="AIR40:AIR41"/>
    <mergeCell ref="AIS40:AIS41"/>
    <mergeCell ref="AIJ40:AIJ41"/>
    <mergeCell ref="AIK40:AIK41"/>
    <mergeCell ref="AIL40:AIL41"/>
    <mergeCell ref="AIM40:AIM41"/>
    <mergeCell ref="AIN40:AIN41"/>
    <mergeCell ref="AIE40:AIE41"/>
    <mergeCell ref="AIF40:AIF41"/>
    <mergeCell ref="AIG40:AIG41"/>
    <mergeCell ref="AIH40:AIH41"/>
    <mergeCell ref="AII40:AII41"/>
    <mergeCell ref="AHZ40:AHZ41"/>
    <mergeCell ref="AIA40:AIA41"/>
    <mergeCell ref="AIB40:AIB41"/>
    <mergeCell ref="AIC40:AIC41"/>
    <mergeCell ref="AID40:AID41"/>
    <mergeCell ref="AHU40:AHU41"/>
    <mergeCell ref="AHV40:AHV41"/>
    <mergeCell ref="AHW40:AHW41"/>
    <mergeCell ref="AHX40:AHX41"/>
    <mergeCell ref="AHY40:AHY41"/>
    <mergeCell ref="AHP40:AHP41"/>
    <mergeCell ref="AHQ40:AHQ41"/>
    <mergeCell ref="AHR40:AHR41"/>
    <mergeCell ref="AHS40:AHS41"/>
    <mergeCell ref="AHT40:AHT41"/>
    <mergeCell ref="AHK40:AHK41"/>
    <mergeCell ref="AHL40:AHL41"/>
    <mergeCell ref="AHM40:AHM41"/>
    <mergeCell ref="AHN40:AHN41"/>
    <mergeCell ref="AHO40:AHO41"/>
    <mergeCell ref="AJX40:AJX41"/>
    <mergeCell ref="AJY40:AJY41"/>
    <mergeCell ref="AJZ40:AJZ41"/>
    <mergeCell ref="AKA40:AKA41"/>
    <mergeCell ref="AKB40:AKB41"/>
    <mergeCell ref="AJS40:AJS41"/>
    <mergeCell ref="AJT40:AJT41"/>
    <mergeCell ref="AJU40:AJU41"/>
    <mergeCell ref="AJV40:AJV41"/>
    <mergeCell ref="AJW40:AJW41"/>
    <mergeCell ref="AJN40:AJN41"/>
    <mergeCell ref="AJO40:AJO41"/>
    <mergeCell ref="AJP40:AJP41"/>
    <mergeCell ref="AJQ40:AJQ41"/>
    <mergeCell ref="AJR40:AJR41"/>
    <mergeCell ref="AJI40:AJI41"/>
    <mergeCell ref="AJJ40:AJJ41"/>
    <mergeCell ref="AJK40:AJK41"/>
    <mergeCell ref="AJL40:AJL41"/>
    <mergeCell ref="AJM40:AJM41"/>
    <mergeCell ref="AJD40:AJD41"/>
    <mergeCell ref="AJE40:AJE41"/>
    <mergeCell ref="AJF40:AJF41"/>
    <mergeCell ref="AJG40:AJG41"/>
    <mergeCell ref="AJH40:AJH41"/>
    <mergeCell ref="AIY40:AIY41"/>
    <mergeCell ref="AIZ40:AIZ41"/>
    <mergeCell ref="AJA40:AJA41"/>
    <mergeCell ref="AJB40:AJB41"/>
    <mergeCell ref="AJC40:AJC41"/>
    <mergeCell ref="AIT40:AIT41"/>
    <mergeCell ref="AIU40:AIU41"/>
    <mergeCell ref="AIV40:AIV41"/>
    <mergeCell ref="AIW40:AIW41"/>
    <mergeCell ref="AIX40:AIX41"/>
    <mergeCell ref="ALG40:ALG41"/>
    <mergeCell ref="ALH40:ALH41"/>
    <mergeCell ref="ALI40:ALI41"/>
    <mergeCell ref="ALJ40:ALJ41"/>
    <mergeCell ref="ALK40:ALK41"/>
    <mergeCell ref="ALB40:ALB41"/>
    <mergeCell ref="ALC40:ALC41"/>
    <mergeCell ref="ALD40:ALD41"/>
    <mergeCell ref="ALE40:ALE41"/>
    <mergeCell ref="ALF40:ALF41"/>
    <mergeCell ref="AKW40:AKW41"/>
    <mergeCell ref="AKX40:AKX41"/>
    <mergeCell ref="AKY40:AKY41"/>
    <mergeCell ref="AKZ40:AKZ41"/>
    <mergeCell ref="ALA40:ALA41"/>
    <mergeCell ref="AKR40:AKR41"/>
    <mergeCell ref="AKS40:AKS41"/>
    <mergeCell ref="AKT40:AKT41"/>
    <mergeCell ref="AKU40:AKU41"/>
    <mergeCell ref="AKV40:AKV41"/>
    <mergeCell ref="AKM40:AKM41"/>
    <mergeCell ref="AKN40:AKN41"/>
    <mergeCell ref="AKO40:AKO41"/>
    <mergeCell ref="AKP40:AKP41"/>
    <mergeCell ref="AKQ40:AKQ41"/>
    <mergeCell ref="AKH40:AKH41"/>
    <mergeCell ref="AKI40:AKI41"/>
    <mergeCell ref="AKJ40:AKJ41"/>
    <mergeCell ref="AKK40:AKK41"/>
    <mergeCell ref="AKL40:AKL41"/>
    <mergeCell ref="AKC40:AKC41"/>
    <mergeCell ref="AKD40:AKD41"/>
    <mergeCell ref="AKE40:AKE41"/>
    <mergeCell ref="AKF40:AKF41"/>
    <mergeCell ref="AKG40:AKG41"/>
    <mergeCell ref="AMP40:AMP41"/>
    <mergeCell ref="AMQ40:AMQ41"/>
    <mergeCell ref="AMR40:AMR41"/>
    <mergeCell ref="AMS40:AMS41"/>
    <mergeCell ref="AMT40:AMT41"/>
    <mergeCell ref="AMK40:AMK41"/>
    <mergeCell ref="AML40:AML41"/>
    <mergeCell ref="AMM40:AMM41"/>
    <mergeCell ref="AMN40:AMN41"/>
    <mergeCell ref="AMO40:AMO41"/>
    <mergeCell ref="AMF40:AMF41"/>
    <mergeCell ref="AMG40:AMG41"/>
    <mergeCell ref="AMH40:AMH41"/>
    <mergeCell ref="AMI40:AMI41"/>
    <mergeCell ref="AMJ40:AMJ41"/>
    <mergeCell ref="AMA40:AMA41"/>
    <mergeCell ref="AMB40:AMB41"/>
    <mergeCell ref="AMC40:AMC41"/>
    <mergeCell ref="AMD40:AMD41"/>
    <mergeCell ref="AME40:AME41"/>
    <mergeCell ref="ALV40:ALV41"/>
    <mergeCell ref="ALW40:ALW41"/>
    <mergeCell ref="ALX40:ALX41"/>
    <mergeCell ref="ALY40:ALY41"/>
    <mergeCell ref="ALZ40:ALZ41"/>
    <mergeCell ref="ALQ40:ALQ41"/>
    <mergeCell ref="ALR40:ALR41"/>
    <mergeCell ref="ALS40:ALS41"/>
    <mergeCell ref="ALT40:ALT41"/>
    <mergeCell ref="ALU40:ALU41"/>
    <mergeCell ref="ALL40:ALL41"/>
    <mergeCell ref="ALM40:ALM41"/>
    <mergeCell ref="ALN40:ALN41"/>
    <mergeCell ref="ALO40:ALO41"/>
    <mergeCell ref="ALP40:ALP41"/>
    <mergeCell ref="ANY40:ANY41"/>
    <mergeCell ref="ANZ40:ANZ41"/>
    <mergeCell ref="AOA40:AOA41"/>
    <mergeCell ref="AOB40:AOB41"/>
    <mergeCell ref="AOC40:AOC41"/>
    <mergeCell ref="ANT40:ANT41"/>
    <mergeCell ref="ANU40:ANU41"/>
    <mergeCell ref="ANV40:ANV41"/>
    <mergeCell ref="ANW40:ANW41"/>
    <mergeCell ref="ANX40:ANX41"/>
    <mergeCell ref="ANO40:ANO41"/>
    <mergeCell ref="ANP40:ANP41"/>
    <mergeCell ref="ANQ40:ANQ41"/>
    <mergeCell ref="ANR40:ANR41"/>
    <mergeCell ref="ANS40:ANS41"/>
    <mergeCell ref="ANJ40:ANJ41"/>
    <mergeCell ref="ANK40:ANK41"/>
    <mergeCell ref="ANL40:ANL41"/>
    <mergeCell ref="ANM40:ANM41"/>
    <mergeCell ref="ANN40:ANN41"/>
    <mergeCell ref="ANE40:ANE41"/>
    <mergeCell ref="ANF40:ANF41"/>
    <mergeCell ref="ANG40:ANG41"/>
    <mergeCell ref="ANH40:ANH41"/>
    <mergeCell ref="ANI40:ANI41"/>
    <mergeCell ref="AMZ40:AMZ41"/>
    <mergeCell ref="ANA40:ANA41"/>
    <mergeCell ref="ANB40:ANB41"/>
    <mergeCell ref="ANC40:ANC41"/>
    <mergeCell ref="AND40:AND41"/>
    <mergeCell ref="AMU40:AMU41"/>
    <mergeCell ref="AMV40:AMV41"/>
    <mergeCell ref="AMW40:AMW41"/>
    <mergeCell ref="AMX40:AMX41"/>
    <mergeCell ref="AMY40:AMY41"/>
    <mergeCell ref="APH40:APH41"/>
    <mergeCell ref="API40:API41"/>
    <mergeCell ref="APJ40:APJ41"/>
    <mergeCell ref="APK40:APK41"/>
    <mergeCell ref="APL40:APL41"/>
    <mergeCell ref="APC40:APC41"/>
    <mergeCell ref="APD40:APD41"/>
    <mergeCell ref="APE40:APE41"/>
    <mergeCell ref="APF40:APF41"/>
    <mergeCell ref="APG40:APG41"/>
    <mergeCell ref="AOX40:AOX41"/>
    <mergeCell ref="AOY40:AOY41"/>
    <mergeCell ref="AOZ40:AOZ41"/>
    <mergeCell ref="APA40:APA41"/>
    <mergeCell ref="APB40:APB41"/>
    <mergeCell ref="AOS40:AOS41"/>
    <mergeCell ref="AOT40:AOT41"/>
    <mergeCell ref="AOU40:AOU41"/>
    <mergeCell ref="AOV40:AOV41"/>
    <mergeCell ref="AOW40:AOW41"/>
    <mergeCell ref="AON40:AON41"/>
    <mergeCell ref="AOO40:AOO41"/>
    <mergeCell ref="AOP40:AOP41"/>
    <mergeCell ref="AOQ40:AOQ41"/>
    <mergeCell ref="AOR40:AOR41"/>
    <mergeCell ref="AOI40:AOI41"/>
    <mergeCell ref="AOJ40:AOJ41"/>
    <mergeCell ref="AOK40:AOK41"/>
    <mergeCell ref="AOL40:AOL41"/>
    <mergeCell ref="AOM40:AOM41"/>
    <mergeCell ref="AOD40:AOD41"/>
    <mergeCell ref="AOE40:AOE41"/>
    <mergeCell ref="AOF40:AOF41"/>
    <mergeCell ref="AOG40:AOG41"/>
    <mergeCell ref="AOH40:AOH41"/>
    <mergeCell ref="AQQ40:AQQ41"/>
    <mergeCell ref="AQR40:AQR41"/>
    <mergeCell ref="AQS40:AQS41"/>
    <mergeCell ref="AQT40:AQT41"/>
    <mergeCell ref="AQU40:AQU41"/>
    <mergeCell ref="AQL40:AQL41"/>
    <mergeCell ref="AQM40:AQM41"/>
    <mergeCell ref="AQN40:AQN41"/>
    <mergeCell ref="AQO40:AQO41"/>
    <mergeCell ref="AQP40:AQP41"/>
    <mergeCell ref="AQG40:AQG41"/>
    <mergeCell ref="AQH40:AQH41"/>
    <mergeCell ref="AQI40:AQI41"/>
    <mergeCell ref="AQJ40:AQJ41"/>
    <mergeCell ref="AQK40:AQK41"/>
    <mergeCell ref="AQB40:AQB41"/>
    <mergeCell ref="AQC40:AQC41"/>
    <mergeCell ref="AQD40:AQD41"/>
    <mergeCell ref="AQE40:AQE41"/>
    <mergeCell ref="AQF40:AQF41"/>
    <mergeCell ref="APW40:APW41"/>
    <mergeCell ref="APX40:APX41"/>
    <mergeCell ref="APY40:APY41"/>
    <mergeCell ref="APZ40:APZ41"/>
    <mergeCell ref="AQA40:AQA41"/>
    <mergeCell ref="APR40:APR41"/>
    <mergeCell ref="APS40:APS41"/>
    <mergeCell ref="APT40:APT41"/>
    <mergeCell ref="APU40:APU41"/>
    <mergeCell ref="APV40:APV41"/>
    <mergeCell ref="APM40:APM41"/>
    <mergeCell ref="APN40:APN41"/>
    <mergeCell ref="APO40:APO41"/>
    <mergeCell ref="APP40:APP41"/>
    <mergeCell ref="APQ40:APQ41"/>
    <mergeCell ref="ARZ40:ARZ41"/>
    <mergeCell ref="ASA40:ASA41"/>
    <mergeCell ref="ASB40:ASB41"/>
    <mergeCell ref="ASC40:ASC41"/>
    <mergeCell ref="ASD40:ASD41"/>
    <mergeCell ref="ARU40:ARU41"/>
    <mergeCell ref="ARV40:ARV41"/>
    <mergeCell ref="ARW40:ARW41"/>
    <mergeCell ref="ARX40:ARX41"/>
    <mergeCell ref="ARY40:ARY41"/>
    <mergeCell ref="ARP40:ARP41"/>
    <mergeCell ref="ARQ40:ARQ41"/>
    <mergeCell ref="ARR40:ARR41"/>
    <mergeCell ref="ARS40:ARS41"/>
    <mergeCell ref="ART40:ART41"/>
    <mergeCell ref="ARK40:ARK41"/>
    <mergeCell ref="ARL40:ARL41"/>
    <mergeCell ref="ARM40:ARM41"/>
    <mergeCell ref="ARN40:ARN41"/>
    <mergeCell ref="ARO40:ARO41"/>
    <mergeCell ref="ARF40:ARF41"/>
    <mergeCell ref="ARG40:ARG41"/>
    <mergeCell ref="ARH40:ARH41"/>
    <mergeCell ref="ARI40:ARI41"/>
    <mergeCell ref="ARJ40:ARJ41"/>
    <mergeCell ref="ARA40:ARA41"/>
    <mergeCell ref="ARB40:ARB41"/>
    <mergeCell ref="ARC40:ARC41"/>
    <mergeCell ref="ARD40:ARD41"/>
    <mergeCell ref="ARE40:ARE41"/>
    <mergeCell ref="AQV40:AQV41"/>
    <mergeCell ref="AQW40:AQW41"/>
    <mergeCell ref="AQX40:AQX41"/>
    <mergeCell ref="AQY40:AQY41"/>
    <mergeCell ref="AQZ40:AQZ41"/>
    <mergeCell ref="ATI40:ATI41"/>
    <mergeCell ref="ATJ40:ATJ41"/>
    <mergeCell ref="ATK40:ATK41"/>
    <mergeCell ref="ATL40:ATL41"/>
    <mergeCell ref="ATM40:ATM41"/>
    <mergeCell ref="ATD40:ATD41"/>
    <mergeCell ref="ATE40:ATE41"/>
    <mergeCell ref="ATF40:ATF41"/>
    <mergeCell ref="ATG40:ATG41"/>
    <mergeCell ref="ATH40:ATH41"/>
    <mergeCell ref="ASY40:ASY41"/>
    <mergeCell ref="ASZ40:ASZ41"/>
    <mergeCell ref="ATA40:ATA41"/>
    <mergeCell ref="ATB40:ATB41"/>
    <mergeCell ref="ATC40:ATC41"/>
    <mergeCell ref="AST40:AST41"/>
    <mergeCell ref="ASU40:ASU41"/>
    <mergeCell ref="ASV40:ASV41"/>
    <mergeCell ref="ASW40:ASW41"/>
    <mergeCell ref="ASX40:ASX41"/>
    <mergeCell ref="ASO40:ASO41"/>
    <mergeCell ref="ASP40:ASP41"/>
    <mergeCell ref="ASQ40:ASQ41"/>
    <mergeCell ref="ASR40:ASR41"/>
    <mergeCell ref="ASS40:ASS41"/>
    <mergeCell ref="ASJ40:ASJ41"/>
    <mergeCell ref="ASK40:ASK41"/>
    <mergeCell ref="ASL40:ASL41"/>
    <mergeCell ref="ASM40:ASM41"/>
    <mergeCell ref="ASN40:ASN41"/>
    <mergeCell ref="ASE40:ASE41"/>
    <mergeCell ref="ASF40:ASF41"/>
    <mergeCell ref="ASG40:ASG41"/>
    <mergeCell ref="ASH40:ASH41"/>
    <mergeCell ref="ASI40:ASI41"/>
    <mergeCell ref="AUR40:AUR41"/>
    <mergeCell ref="AUS40:AUS41"/>
    <mergeCell ref="AUT40:AUT41"/>
    <mergeCell ref="AUU40:AUU41"/>
    <mergeCell ref="AUV40:AUV41"/>
    <mergeCell ref="AUM40:AUM41"/>
    <mergeCell ref="AUN40:AUN41"/>
    <mergeCell ref="AUO40:AUO41"/>
    <mergeCell ref="AUP40:AUP41"/>
    <mergeCell ref="AUQ40:AUQ41"/>
    <mergeCell ref="AUH40:AUH41"/>
    <mergeCell ref="AUI40:AUI41"/>
    <mergeCell ref="AUJ40:AUJ41"/>
    <mergeCell ref="AUK40:AUK41"/>
    <mergeCell ref="AUL40:AUL41"/>
    <mergeCell ref="AUC40:AUC41"/>
    <mergeCell ref="AUD40:AUD41"/>
    <mergeCell ref="AUE40:AUE41"/>
    <mergeCell ref="AUF40:AUF41"/>
    <mergeCell ref="AUG40:AUG41"/>
    <mergeCell ref="ATX40:ATX41"/>
    <mergeCell ref="ATY40:ATY41"/>
    <mergeCell ref="ATZ40:ATZ41"/>
    <mergeCell ref="AUA40:AUA41"/>
    <mergeCell ref="AUB40:AUB41"/>
    <mergeCell ref="ATS40:ATS41"/>
    <mergeCell ref="ATT40:ATT41"/>
    <mergeCell ref="ATU40:ATU41"/>
    <mergeCell ref="ATV40:ATV41"/>
    <mergeCell ref="ATW40:ATW41"/>
    <mergeCell ref="ATN40:ATN41"/>
    <mergeCell ref="ATO40:ATO41"/>
    <mergeCell ref="ATP40:ATP41"/>
    <mergeCell ref="ATQ40:ATQ41"/>
    <mergeCell ref="ATR40:ATR41"/>
    <mergeCell ref="AWA40:AWA41"/>
    <mergeCell ref="AWB40:AWB41"/>
    <mergeCell ref="AWC40:AWC41"/>
    <mergeCell ref="AWD40:AWD41"/>
    <mergeCell ref="AWE40:AWE41"/>
    <mergeCell ref="AVV40:AVV41"/>
    <mergeCell ref="AVW40:AVW41"/>
    <mergeCell ref="AVX40:AVX41"/>
    <mergeCell ref="AVY40:AVY41"/>
    <mergeCell ref="AVZ40:AVZ41"/>
    <mergeCell ref="AVQ40:AVQ41"/>
    <mergeCell ref="AVR40:AVR41"/>
    <mergeCell ref="AVS40:AVS41"/>
    <mergeCell ref="AVT40:AVT41"/>
    <mergeCell ref="AVU40:AVU41"/>
    <mergeCell ref="AVL40:AVL41"/>
    <mergeCell ref="AVM40:AVM41"/>
    <mergeCell ref="AVN40:AVN41"/>
    <mergeCell ref="AVO40:AVO41"/>
    <mergeCell ref="AVP40:AVP41"/>
    <mergeCell ref="AVG40:AVG41"/>
    <mergeCell ref="AVH40:AVH41"/>
    <mergeCell ref="AVI40:AVI41"/>
    <mergeCell ref="AVJ40:AVJ41"/>
    <mergeCell ref="AVK40:AVK41"/>
    <mergeCell ref="AVB40:AVB41"/>
    <mergeCell ref="AVC40:AVC41"/>
    <mergeCell ref="AVD40:AVD41"/>
    <mergeCell ref="AVE40:AVE41"/>
    <mergeCell ref="AVF40:AVF41"/>
    <mergeCell ref="AUW40:AUW41"/>
    <mergeCell ref="AUX40:AUX41"/>
    <mergeCell ref="AUY40:AUY41"/>
    <mergeCell ref="AUZ40:AUZ41"/>
    <mergeCell ref="AVA40:AVA41"/>
    <mergeCell ref="AXJ40:AXJ41"/>
    <mergeCell ref="AXK40:AXK41"/>
    <mergeCell ref="AXL40:AXL41"/>
    <mergeCell ref="AXM40:AXM41"/>
    <mergeCell ref="AXN40:AXN41"/>
    <mergeCell ref="AXE40:AXE41"/>
    <mergeCell ref="AXF40:AXF41"/>
    <mergeCell ref="AXG40:AXG41"/>
    <mergeCell ref="AXH40:AXH41"/>
    <mergeCell ref="AXI40:AXI41"/>
    <mergeCell ref="AWZ40:AWZ41"/>
    <mergeCell ref="AXA40:AXA41"/>
    <mergeCell ref="AXB40:AXB41"/>
    <mergeCell ref="AXC40:AXC41"/>
    <mergeCell ref="AXD40:AXD41"/>
    <mergeCell ref="AWU40:AWU41"/>
    <mergeCell ref="AWV40:AWV41"/>
    <mergeCell ref="AWW40:AWW41"/>
    <mergeCell ref="AWX40:AWX41"/>
    <mergeCell ref="AWY40:AWY41"/>
    <mergeCell ref="AWP40:AWP41"/>
    <mergeCell ref="AWQ40:AWQ41"/>
    <mergeCell ref="AWR40:AWR41"/>
    <mergeCell ref="AWS40:AWS41"/>
    <mergeCell ref="AWT40:AWT41"/>
    <mergeCell ref="AWK40:AWK41"/>
    <mergeCell ref="AWL40:AWL41"/>
    <mergeCell ref="AWM40:AWM41"/>
    <mergeCell ref="AWN40:AWN41"/>
    <mergeCell ref="AWO40:AWO41"/>
    <mergeCell ref="AWF40:AWF41"/>
    <mergeCell ref="AWG40:AWG41"/>
    <mergeCell ref="AWH40:AWH41"/>
    <mergeCell ref="AWI40:AWI41"/>
    <mergeCell ref="AWJ40:AWJ41"/>
    <mergeCell ref="AYS40:AYS41"/>
    <mergeCell ref="AYT40:AYT41"/>
    <mergeCell ref="AYU40:AYU41"/>
    <mergeCell ref="AYV40:AYV41"/>
    <mergeCell ref="AYW40:AYW41"/>
    <mergeCell ref="AYN40:AYN41"/>
    <mergeCell ref="AYO40:AYO41"/>
    <mergeCell ref="AYP40:AYP41"/>
    <mergeCell ref="AYQ40:AYQ41"/>
    <mergeCell ref="AYR40:AYR41"/>
    <mergeCell ref="AYI40:AYI41"/>
    <mergeCell ref="AYJ40:AYJ41"/>
    <mergeCell ref="AYK40:AYK41"/>
    <mergeCell ref="AYL40:AYL41"/>
    <mergeCell ref="AYM40:AYM41"/>
    <mergeCell ref="AYD40:AYD41"/>
    <mergeCell ref="AYE40:AYE41"/>
    <mergeCell ref="AYF40:AYF41"/>
    <mergeCell ref="AYG40:AYG41"/>
    <mergeCell ref="AYH40:AYH41"/>
    <mergeCell ref="AXY40:AXY41"/>
    <mergeCell ref="AXZ40:AXZ41"/>
    <mergeCell ref="AYA40:AYA41"/>
    <mergeCell ref="AYB40:AYB41"/>
    <mergeCell ref="AYC40:AYC41"/>
    <mergeCell ref="AXT40:AXT41"/>
    <mergeCell ref="AXU40:AXU41"/>
    <mergeCell ref="AXV40:AXV41"/>
    <mergeCell ref="AXW40:AXW41"/>
    <mergeCell ref="AXX40:AXX41"/>
    <mergeCell ref="AXO40:AXO41"/>
    <mergeCell ref="AXP40:AXP41"/>
    <mergeCell ref="AXQ40:AXQ41"/>
    <mergeCell ref="AXR40:AXR41"/>
    <mergeCell ref="AXS40:AXS41"/>
    <mergeCell ref="BAB40:BAB41"/>
    <mergeCell ref="BAC40:BAC41"/>
    <mergeCell ref="BAD40:BAD41"/>
    <mergeCell ref="BAE40:BAE41"/>
    <mergeCell ref="BAF40:BAF41"/>
    <mergeCell ref="AZW40:AZW41"/>
    <mergeCell ref="AZX40:AZX41"/>
    <mergeCell ref="AZY40:AZY41"/>
    <mergeCell ref="AZZ40:AZZ41"/>
    <mergeCell ref="BAA40:BAA41"/>
    <mergeCell ref="AZR40:AZR41"/>
    <mergeCell ref="AZS40:AZS41"/>
    <mergeCell ref="AZT40:AZT41"/>
    <mergeCell ref="AZU40:AZU41"/>
    <mergeCell ref="AZV40:AZV41"/>
    <mergeCell ref="AZM40:AZM41"/>
    <mergeCell ref="AZN40:AZN41"/>
    <mergeCell ref="AZO40:AZO41"/>
    <mergeCell ref="AZP40:AZP41"/>
    <mergeCell ref="AZQ40:AZQ41"/>
    <mergeCell ref="AZH40:AZH41"/>
    <mergeCell ref="AZI40:AZI41"/>
    <mergeCell ref="AZJ40:AZJ41"/>
    <mergeCell ref="AZK40:AZK41"/>
    <mergeCell ref="AZL40:AZL41"/>
    <mergeCell ref="AZC40:AZC41"/>
    <mergeCell ref="AZD40:AZD41"/>
    <mergeCell ref="AZE40:AZE41"/>
    <mergeCell ref="AZF40:AZF41"/>
    <mergeCell ref="AZG40:AZG41"/>
    <mergeCell ref="AYX40:AYX41"/>
    <mergeCell ref="AYY40:AYY41"/>
    <mergeCell ref="AYZ40:AYZ41"/>
    <mergeCell ref="AZA40:AZA41"/>
    <mergeCell ref="AZB40:AZB41"/>
    <mergeCell ref="BBK40:BBK41"/>
    <mergeCell ref="BBL40:BBL41"/>
    <mergeCell ref="BBM40:BBM41"/>
    <mergeCell ref="BBN40:BBN41"/>
    <mergeCell ref="BBO40:BBO41"/>
    <mergeCell ref="BBF40:BBF41"/>
    <mergeCell ref="BBG40:BBG41"/>
    <mergeCell ref="BBH40:BBH41"/>
    <mergeCell ref="BBI40:BBI41"/>
    <mergeCell ref="BBJ40:BBJ41"/>
    <mergeCell ref="BBA40:BBA41"/>
    <mergeCell ref="BBB40:BBB41"/>
    <mergeCell ref="BBC40:BBC41"/>
    <mergeCell ref="BBD40:BBD41"/>
    <mergeCell ref="BBE40:BBE41"/>
    <mergeCell ref="BAV40:BAV41"/>
    <mergeCell ref="BAW40:BAW41"/>
    <mergeCell ref="BAX40:BAX41"/>
    <mergeCell ref="BAY40:BAY41"/>
    <mergeCell ref="BAZ40:BAZ41"/>
    <mergeCell ref="BAQ40:BAQ41"/>
    <mergeCell ref="BAR40:BAR41"/>
    <mergeCell ref="BAS40:BAS41"/>
    <mergeCell ref="BAT40:BAT41"/>
    <mergeCell ref="BAU40:BAU41"/>
    <mergeCell ref="BAL40:BAL41"/>
    <mergeCell ref="BAM40:BAM41"/>
    <mergeCell ref="BAN40:BAN41"/>
    <mergeCell ref="BAO40:BAO41"/>
    <mergeCell ref="BAP40:BAP41"/>
    <mergeCell ref="BAG40:BAG41"/>
    <mergeCell ref="BAH40:BAH41"/>
    <mergeCell ref="BAI40:BAI41"/>
    <mergeCell ref="BAJ40:BAJ41"/>
    <mergeCell ref="BAK40:BAK41"/>
    <mergeCell ref="BCT40:BCT41"/>
    <mergeCell ref="BCU40:BCU41"/>
    <mergeCell ref="BCV40:BCV41"/>
    <mergeCell ref="BCW40:BCW41"/>
    <mergeCell ref="BCX40:BCX41"/>
    <mergeCell ref="BCO40:BCO41"/>
    <mergeCell ref="BCP40:BCP41"/>
    <mergeCell ref="BCQ40:BCQ41"/>
    <mergeCell ref="BCR40:BCR41"/>
    <mergeCell ref="BCS40:BCS41"/>
    <mergeCell ref="BCJ40:BCJ41"/>
    <mergeCell ref="BCK40:BCK41"/>
    <mergeCell ref="BCL40:BCL41"/>
    <mergeCell ref="BCM40:BCM41"/>
    <mergeCell ref="BCN40:BCN41"/>
    <mergeCell ref="BCE40:BCE41"/>
    <mergeCell ref="BCF40:BCF41"/>
    <mergeCell ref="BCG40:BCG41"/>
    <mergeCell ref="BCH40:BCH41"/>
    <mergeCell ref="BCI40:BCI41"/>
    <mergeCell ref="BBZ40:BBZ41"/>
    <mergeCell ref="BCA40:BCA41"/>
    <mergeCell ref="BCB40:BCB41"/>
    <mergeCell ref="BCC40:BCC41"/>
    <mergeCell ref="BCD40:BCD41"/>
    <mergeCell ref="BBU40:BBU41"/>
    <mergeCell ref="BBV40:BBV41"/>
    <mergeCell ref="BBW40:BBW41"/>
    <mergeCell ref="BBX40:BBX41"/>
    <mergeCell ref="BBY40:BBY41"/>
    <mergeCell ref="BBP40:BBP41"/>
    <mergeCell ref="BBQ40:BBQ41"/>
    <mergeCell ref="BBR40:BBR41"/>
    <mergeCell ref="BBS40:BBS41"/>
    <mergeCell ref="BBT40:BBT41"/>
    <mergeCell ref="BEC40:BEC41"/>
    <mergeCell ref="BED40:BED41"/>
    <mergeCell ref="BEE40:BEE41"/>
    <mergeCell ref="BEF40:BEF41"/>
    <mergeCell ref="BEG40:BEG41"/>
    <mergeCell ref="BDX40:BDX41"/>
    <mergeCell ref="BDY40:BDY41"/>
    <mergeCell ref="BDZ40:BDZ41"/>
    <mergeCell ref="BEA40:BEA41"/>
    <mergeCell ref="BEB40:BEB41"/>
    <mergeCell ref="BDS40:BDS41"/>
    <mergeCell ref="BDT40:BDT41"/>
    <mergeCell ref="BDU40:BDU41"/>
    <mergeCell ref="BDV40:BDV41"/>
    <mergeCell ref="BDW40:BDW41"/>
    <mergeCell ref="BDN40:BDN41"/>
    <mergeCell ref="BDO40:BDO41"/>
    <mergeCell ref="BDP40:BDP41"/>
    <mergeCell ref="BDQ40:BDQ41"/>
    <mergeCell ref="BDR40:BDR41"/>
    <mergeCell ref="BDI40:BDI41"/>
    <mergeCell ref="BDJ40:BDJ41"/>
    <mergeCell ref="BDK40:BDK41"/>
    <mergeCell ref="BDL40:BDL41"/>
    <mergeCell ref="BDM40:BDM41"/>
    <mergeCell ref="BDD40:BDD41"/>
    <mergeCell ref="BDE40:BDE41"/>
    <mergeCell ref="BDF40:BDF41"/>
    <mergeCell ref="BDG40:BDG41"/>
    <mergeCell ref="BDH40:BDH41"/>
    <mergeCell ref="BCY40:BCY41"/>
    <mergeCell ref="BCZ40:BCZ41"/>
    <mergeCell ref="BDA40:BDA41"/>
    <mergeCell ref="BDB40:BDB41"/>
    <mergeCell ref="BDC40:BDC41"/>
    <mergeCell ref="BFL40:BFL41"/>
    <mergeCell ref="BFM40:BFM41"/>
    <mergeCell ref="BFN40:BFN41"/>
    <mergeCell ref="BFO40:BFO41"/>
    <mergeCell ref="BFP40:BFP41"/>
    <mergeCell ref="BFG40:BFG41"/>
    <mergeCell ref="BFH40:BFH41"/>
    <mergeCell ref="BFI40:BFI41"/>
    <mergeCell ref="BFJ40:BFJ41"/>
    <mergeCell ref="BFK40:BFK41"/>
    <mergeCell ref="BFB40:BFB41"/>
    <mergeCell ref="BFC40:BFC41"/>
    <mergeCell ref="BFD40:BFD41"/>
    <mergeCell ref="BFE40:BFE41"/>
    <mergeCell ref="BFF40:BFF41"/>
    <mergeCell ref="BEW40:BEW41"/>
    <mergeCell ref="BEX40:BEX41"/>
    <mergeCell ref="BEY40:BEY41"/>
    <mergeCell ref="BEZ40:BEZ41"/>
    <mergeCell ref="BFA40:BFA41"/>
    <mergeCell ref="BER40:BER41"/>
    <mergeCell ref="BES40:BES41"/>
    <mergeCell ref="BET40:BET41"/>
    <mergeCell ref="BEU40:BEU41"/>
    <mergeCell ref="BEV40:BEV41"/>
    <mergeCell ref="BEM40:BEM41"/>
    <mergeCell ref="BEN40:BEN41"/>
    <mergeCell ref="BEO40:BEO41"/>
    <mergeCell ref="BEP40:BEP41"/>
    <mergeCell ref="BEQ40:BEQ41"/>
    <mergeCell ref="BEH40:BEH41"/>
    <mergeCell ref="BEI40:BEI41"/>
    <mergeCell ref="BEJ40:BEJ41"/>
    <mergeCell ref="BEK40:BEK41"/>
    <mergeCell ref="BEL40:BEL41"/>
    <mergeCell ref="BGU40:BGU41"/>
    <mergeCell ref="BGV40:BGV41"/>
    <mergeCell ref="BGW40:BGW41"/>
    <mergeCell ref="BGX40:BGX41"/>
    <mergeCell ref="BGY40:BGY41"/>
    <mergeCell ref="BGP40:BGP41"/>
    <mergeCell ref="BGQ40:BGQ41"/>
    <mergeCell ref="BGR40:BGR41"/>
    <mergeCell ref="BGS40:BGS41"/>
    <mergeCell ref="BGT40:BGT41"/>
    <mergeCell ref="BGK40:BGK41"/>
    <mergeCell ref="BGL40:BGL41"/>
    <mergeCell ref="BGM40:BGM41"/>
    <mergeCell ref="BGN40:BGN41"/>
    <mergeCell ref="BGO40:BGO41"/>
    <mergeCell ref="BGF40:BGF41"/>
    <mergeCell ref="BGG40:BGG41"/>
    <mergeCell ref="BGH40:BGH41"/>
    <mergeCell ref="BGI40:BGI41"/>
    <mergeCell ref="BGJ40:BGJ41"/>
    <mergeCell ref="BGA40:BGA41"/>
    <mergeCell ref="BGB40:BGB41"/>
    <mergeCell ref="BGC40:BGC41"/>
    <mergeCell ref="BGD40:BGD41"/>
    <mergeCell ref="BGE40:BGE41"/>
    <mergeCell ref="BFV40:BFV41"/>
    <mergeCell ref="BFW40:BFW41"/>
    <mergeCell ref="BFX40:BFX41"/>
    <mergeCell ref="BFY40:BFY41"/>
    <mergeCell ref="BFZ40:BFZ41"/>
    <mergeCell ref="BFQ40:BFQ41"/>
    <mergeCell ref="BFR40:BFR41"/>
    <mergeCell ref="BFS40:BFS41"/>
    <mergeCell ref="BFT40:BFT41"/>
    <mergeCell ref="BFU40:BFU41"/>
    <mergeCell ref="BID40:BID41"/>
    <mergeCell ref="BIE40:BIE41"/>
    <mergeCell ref="BIF40:BIF41"/>
    <mergeCell ref="BIG40:BIG41"/>
    <mergeCell ref="BIH40:BIH41"/>
    <mergeCell ref="BHY40:BHY41"/>
    <mergeCell ref="BHZ40:BHZ41"/>
    <mergeCell ref="BIA40:BIA41"/>
    <mergeCell ref="BIB40:BIB41"/>
    <mergeCell ref="BIC40:BIC41"/>
    <mergeCell ref="BHT40:BHT41"/>
    <mergeCell ref="BHU40:BHU41"/>
    <mergeCell ref="BHV40:BHV41"/>
    <mergeCell ref="BHW40:BHW41"/>
    <mergeCell ref="BHX40:BHX41"/>
    <mergeCell ref="BHO40:BHO41"/>
    <mergeCell ref="BHP40:BHP41"/>
    <mergeCell ref="BHQ40:BHQ41"/>
    <mergeCell ref="BHR40:BHR41"/>
    <mergeCell ref="BHS40:BHS41"/>
    <mergeCell ref="BHJ40:BHJ41"/>
    <mergeCell ref="BHK40:BHK41"/>
    <mergeCell ref="BHL40:BHL41"/>
    <mergeCell ref="BHM40:BHM41"/>
    <mergeCell ref="BHN40:BHN41"/>
    <mergeCell ref="BHE40:BHE41"/>
    <mergeCell ref="BHF40:BHF41"/>
    <mergeCell ref="BHG40:BHG41"/>
    <mergeCell ref="BHH40:BHH41"/>
    <mergeCell ref="BHI40:BHI41"/>
    <mergeCell ref="BGZ40:BGZ41"/>
    <mergeCell ref="BHA40:BHA41"/>
    <mergeCell ref="BHB40:BHB41"/>
    <mergeCell ref="BHC40:BHC41"/>
    <mergeCell ref="BHD40:BHD41"/>
    <mergeCell ref="BJM40:BJM41"/>
    <mergeCell ref="BJN40:BJN41"/>
    <mergeCell ref="BJO40:BJO41"/>
    <mergeCell ref="BJP40:BJP41"/>
    <mergeCell ref="BJQ40:BJQ41"/>
    <mergeCell ref="BJH40:BJH41"/>
    <mergeCell ref="BJI40:BJI41"/>
    <mergeCell ref="BJJ40:BJJ41"/>
    <mergeCell ref="BJK40:BJK41"/>
    <mergeCell ref="BJL40:BJL41"/>
    <mergeCell ref="BJC40:BJC41"/>
    <mergeCell ref="BJD40:BJD41"/>
    <mergeCell ref="BJE40:BJE41"/>
    <mergeCell ref="BJF40:BJF41"/>
    <mergeCell ref="BJG40:BJG41"/>
    <mergeCell ref="BIX40:BIX41"/>
    <mergeCell ref="BIY40:BIY41"/>
    <mergeCell ref="BIZ40:BIZ41"/>
    <mergeCell ref="BJA40:BJA41"/>
    <mergeCell ref="BJB40:BJB41"/>
    <mergeCell ref="BIS40:BIS41"/>
    <mergeCell ref="BIT40:BIT41"/>
    <mergeCell ref="BIU40:BIU41"/>
    <mergeCell ref="BIV40:BIV41"/>
    <mergeCell ref="BIW40:BIW41"/>
    <mergeCell ref="BIN40:BIN41"/>
    <mergeCell ref="BIO40:BIO41"/>
    <mergeCell ref="BIP40:BIP41"/>
    <mergeCell ref="BIQ40:BIQ41"/>
    <mergeCell ref="BIR40:BIR41"/>
    <mergeCell ref="BII40:BII41"/>
    <mergeCell ref="BIJ40:BIJ41"/>
    <mergeCell ref="BIK40:BIK41"/>
    <mergeCell ref="BIL40:BIL41"/>
    <mergeCell ref="BIM40:BIM41"/>
    <mergeCell ref="BKV40:BKV41"/>
    <mergeCell ref="BKW40:BKW41"/>
    <mergeCell ref="BKX40:BKX41"/>
    <mergeCell ref="BKY40:BKY41"/>
    <mergeCell ref="BKZ40:BKZ41"/>
    <mergeCell ref="BKQ40:BKQ41"/>
    <mergeCell ref="BKR40:BKR41"/>
    <mergeCell ref="BKS40:BKS41"/>
    <mergeCell ref="BKT40:BKT41"/>
    <mergeCell ref="BKU40:BKU41"/>
    <mergeCell ref="BKL40:BKL41"/>
    <mergeCell ref="BKM40:BKM41"/>
    <mergeCell ref="BKN40:BKN41"/>
    <mergeCell ref="BKO40:BKO41"/>
    <mergeCell ref="BKP40:BKP41"/>
    <mergeCell ref="BKG40:BKG41"/>
    <mergeCell ref="BKH40:BKH41"/>
    <mergeCell ref="BKI40:BKI41"/>
    <mergeCell ref="BKJ40:BKJ41"/>
    <mergeCell ref="BKK40:BKK41"/>
    <mergeCell ref="BKB40:BKB41"/>
    <mergeCell ref="BKC40:BKC41"/>
    <mergeCell ref="BKD40:BKD41"/>
    <mergeCell ref="BKE40:BKE41"/>
    <mergeCell ref="BKF40:BKF41"/>
    <mergeCell ref="BJW40:BJW41"/>
    <mergeCell ref="BJX40:BJX41"/>
    <mergeCell ref="BJY40:BJY41"/>
    <mergeCell ref="BJZ40:BJZ41"/>
    <mergeCell ref="BKA40:BKA41"/>
    <mergeCell ref="BJR40:BJR41"/>
    <mergeCell ref="BJS40:BJS41"/>
    <mergeCell ref="BJT40:BJT41"/>
    <mergeCell ref="BJU40:BJU41"/>
    <mergeCell ref="BJV40:BJV41"/>
    <mergeCell ref="BME40:BME41"/>
    <mergeCell ref="BMF40:BMF41"/>
    <mergeCell ref="BMG40:BMG41"/>
    <mergeCell ref="BMH40:BMH41"/>
    <mergeCell ref="BMI40:BMI41"/>
    <mergeCell ref="BLZ40:BLZ41"/>
    <mergeCell ref="BMA40:BMA41"/>
    <mergeCell ref="BMB40:BMB41"/>
    <mergeCell ref="BMC40:BMC41"/>
    <mergeCell ref="BMD40:BMD41"/>
    <mergeCell ref="BLU40:BLU41"/>
    <mergeCell ref="BLV40:BLV41"/>
    <mergeCell ref="BLW40:BLW41"/>
    <mergeCell ref="BLX40:BLX41"/>
    <mergeCell ref="BLY40:BLY41"/>
    <mergeCell ref="BLP40:BLP41"/>
    <mergeCell ref="BLQ40:BLQ41"/>
    <mergeCell ref="BLR40:BLR41"/>
    <mergeCell ref="BLS40:BLS41"/>
    <mergeCell ref="BLT40:BLT41"/>
    <mergeCell ref="BLK40:BLK41"/>
    <mergeCell ref="BLL40:BLL41"/>
    <mergeCell ref="BLM40:BLM41"/>
    <mergeCell ref="BLN40:BLN41"/>
    <mergeCell ref="BLO40:BLO41"/>
    <mergeCell ref="BLF40:BLF41"/>
    <mergeCell ref="BLG40:BLG41"/>
    <mergeCell ref="BLH40:BLH41"/>
    <mergeCell ref="BLI40:BLI41"/>
    <mergeCell ref="BLJ40:BLJ41"/>
    <mergeCell ref="BLA40:BLA41"/>
    <mergeCell ref="BLB40:BLB41"/>
    <mergeCell ref="BLC40:BLC41"/>
    <mergeCell ref="BLD40:BLD41"/>
    <mergeCell ref="BLE40:BLE41"/>
    <mergeCell ref="BNN40:BNN41"/>
    <mergeCell ref="BNO40:BNO41"/>
    <mergeCell ref="BNP40:BNP41"/>
    <mergeCell ref="BNQ40:BNQ41"/>
    <mergeCell ref="BNR40:BNR41"/>
    <mergeCell ref="BNI40:BNI41"/>
    <mergeCell ref="BNJ40:BNJ41"/>
    <mergeCell ref="BNK40:BNK41"/>
    <mergeCell ref="BNL40:BNL41"/>
    <mergeCell ref="BNM40:BNM41"/>
    <mergeCell ref="BND40:BND41"/>
    <mergeCell ref="BNE40:BNE41"/>
    <mergeCell ref="BNF40:BNF41"/>
    <mergeCell ref="BNG40:BNG41"/>
    <mergeCell ref="BNH40:BNH41"/>
    <mergeCell ref="BMY40:BMY41"/>
    <mergeCell ref="BMZ40:BMZ41"/>
    <mergeCell ref="BNA40:BNA41"/>
    <mergeCell ref="BNB40:BNB41"/>
    <mergeCell ref="BNC40:BNC41"/>
    <mergeCell ref="BMT40:BMT41"/>
    <mergeCell ref="BMU40:BMU41"/>
    <mergeCell ref="BMV40:BMV41"/>
    <mergeCell ref="BMW40:BMW41"/>
    <mergeCell ref="BMX40:BMX41"/>
    <mergeCell ref="BMO40:BMO41"/>
    <mergeCell ref="BMP40:BMP41"/>
    <mergeCell ref="BMQ40:BMQ41"/>
    <mergeCell ref="BMR40:BMR41"/>
    <mergeCell ref="BMS40:BMS41"/>
    <mergeCell ref="BMJ40:BMJ41"/>
    <mergeCell ref="BMK40:BMK41"/>
    <mergeCell ref="BML40:BML41"/>
    <mergeCell ref="BMM40:BMM41"/>
    <mergeCell ref="BMN40:BMN41"/>
    <mergeCell ref="BOW40:BOW41"/>
    <mergeCell ref="BOX40:BOX41"/>
    <mergeCell ref="BOY40:BOY41"/>
    <mergeCell ref="BOZ40:BOZ41"/>
    <mergeCell ref="BPA40:BPA41"/>
    <mergeCell ref="BOR40:BOR41"/>
    <mergeCell ref="BOS40:BOS41"/>
    <mergeCell ref="BOT40:BOT41"/>
    <mergeCell ref="BOU40:BOU41"/>
    <mergeCell ref="BOV40:BOV41"/>
    <mergeCell ref="BOM40:BOM41"/>
    <mergeCell ref="BON40:BON41"/>
    <mergeCell ref="BOO40:BOO41"/>
    <mergeCell ref="BOP40:BOP41"/>
    <mergeCell ref="BOQ40:BOQ41"/>
    <mergeCell ref="BOH40:BOH41"/>
    <mergeCell ref="BOI40:BOI41"/>
    <mergeCell ref="BOJ40:BOJ41"/>
    <mergeCell ref="BOK40:BOK41"/>
    <mergeCell ref="BOL40:BOL41"/>
    <mergeCell ref="BOC40:BOC41"/>
    <mergeCell ref="BOD40:BOD41"/>
    <mergeCell ref="BOE40:BOE41"/>
    <mergeCell ref="BOF40:BOF41"/>
    <mergeCell ref="BOG40:BOG41"/>
    <mergeCell ref="BNX40:BNX41"/>
    <mergeCell ref="BNY40:BNY41"/>
    <mergeCell ref="BNZ40:BNZ41"/>
    <mergeCell ref="BOA40:BOA41"/>
    <mergeCell ref="BOB40:BOB41"/>
    <mergeCell ref="BNS40:BNS41"/>
    <mergeCell ref="BNT40:BNT41"/>
    <mergeCell ref="BNU40:BNU41"/>
    <mergeCell ref="BNV40:BNV41"/>
    <mergeCell ref="BNW40:BNW41"/>
    <mergeCell ref="BQF40:BQF41"/>
    <mergeCell ref="BQG40:BQG41"/>
    <mergeCell ref="BQH40:BQH41"/>
    <mergeCell ref="BQI40:BQI41"/>
    <mergeCell ref="BQJ40:BQJ41"/>
    <mergeCell ref="BQA40:BQA41"/>
    <mergeCell ref="BQB40:BQB41"/>
    <mergeCell ref="BQC40:BQC41"/>
    <mergeCell ref="BQD40:BQD41"/>
    <mergeCell ref="BQE40:BQE41"/>
    <mergeCell ref="BPV40:BPV41"/>
    <mergeCell ref="BPW40:BPW41"/>
    <mergeCell ref="BPX40:BPX41"/>
    <mergeCell ref="BPY40:BPY41"/>
    <mergeCell ref="BPZ40:BPZ41"/>
    <mergeCell ref="BPQ40:BPQ41"/>
    <mergeCell ref="BPR40:BPR41"/>
    <mergeCell ref="BPS40:BPS41"/>
    <mergeCell ref="BPT40:BPT41"/>
    <mergeCell ref="BPU40:BPU41"/>
    <mergeCell ref="BPL40:BPL41"/>
    <mergeCell ref="BPM40:BPM41"/>
    <mergeCell ref="BPN40:BPN41"/>
    <mergeCell ref="BPO40:BPO41"/>
    <mergeCell ref="BPP40:BPP41"/>
    <mergeCell ref="BPG40:BPG41"/>
    <mergeCell ref="BPH40:BPH41"/>
    <mergeCell ref="BPI40:BPI41"/>
    <mergeCell ref="BPJ40:BPJ41"/>
    <mergeCell ref="BPK40:BPK41"/>
    <mergeCell ref="BPB40:BPB41"/>
    <mergeCell ref="BPC40:BPC41"/>
    <mergeCell ref="BPD40:BPD41"/>
    <mergeCell ref="BPE40:BPE41"/>
    <mergeCell ref="BPF40:BPF41"/>
    <mergeCell ref="BRO40:BRO41"/>
    <mergeCell ref="BRP40:BRP41"/>
    <mergeCell ref="BRQ40:BRQ41"/>
    <mergeCell ref="BRR40:BRR41"/>
    <mergeCell ref="BRS40:BRS41"/>
    <mergeCell ref="BRJ40:BRJ41"/>
    <mergeCell ref="BRK40:BRK41"/>
    <mergeCell ref="BRL40:BRL41"/>
    <mergeCell ref="BRM40:BRM41"/>
    <mergeCell ref="BRN40:BRN41"/>
    <mergeCell ref="BRE40:BRE41"/>
    <mergeCell ref="BRF40:BRF41"/>
    <mergeCell ref="BRG40:BRG41"/>
    <mergeCell ref="BRH40:BRH41"/>
    <mergeCell ref="BRI40:BRI41"/>
    <mergeCell ref="BQZ40:BQZ41"/>
    <mergeCell ref="BRA40:BRA41"/>
    <mergeCell ref="BRB40:BRB41"/>
    <mergeCell ref="BRC40:BRC41"/>
    <mergeCell ref="BRD40:BRD41"/>
    <mergeCell ref="BQU40:BQU41"/>
    <mergeCell ref="BQV40:BQV41"/>
    <mergeCell ref="BQW40:BQW41"/>
    <mergeCell ref="BQX40:BQX41"/>
    <mergeCell ref="BQY40:BQY41"/>
    <mergeCell ref="BQP40:BQP41"/>
    <mergeCell ref="BQQ40:BQQ41"/>
    <mergeCell ref="BQR40:BQR41"/>
    <mergeCell ref="BQS40:BQS41"/>
    <mergeCell ref="BQT40:BQT41"/>
    <mergeCell ref="BQK40:BQK41"/>
    <mergeCell ref="BQL40:BQL41"/>
    <mergeCell ref="BQM40:BQM41"/>
    <mergeCell ref="BQN40:BQN41"/>
    <mergeCell ref="BQO40:BQO41"/>
    <mergeCell ref="BSX40:BSX41"/>
    <mergeCell ref="BSY40:BSY41"/>
    <mergeCell ref="BSZ40:BSZ41"/>
    <mergeCell ref="BTA40:BTA41"/>
    <mergeCell ref="BTB40:BTB41"/>
    <mergeCell ref="BSS40:BSS41"/>
    <mergeCell ref="BST40:BST41"/>
    <mergeCell ref="BSU40:BSU41"/>
    <mergeCell ref="BSV40:BSV41"/>
    <mergeCell ref="BSW40:BSW41"/>
    <mergeCell ref="BSN40:BSN41"/>
    <mergeCell ref="BSO40:BSO41"/>
    <mergeCell ref="BSP40:BSP41"/>
    <mergeCell ref="BSQ40:BSQ41"/>
    <mergeCell ref="BSR40:BSR41"/>
    <mergeCell ref="BSI40:BSI41"/>
    <mergeCell ref="BSJ40:BSJ41"/>
    <mergeCell ref="BSK40:BSK41"/>
    <mergeCell ref="BSL40:BSL41"/>
    <mergeCell ref="BSM40:BSM41"/>
    <mergeCell ref="BSD40:BSD41"/>
    <mergeCell ref="BSE40:BSE41"/>
    <mergeCell ref="BSF40:BSF41"/>
    <mergeCell ref="BSG40:BSG41"/>
    <mergeCell ref="BSH40:BSH41"/>
    <mergeCell ref="BRY40:BRY41"/>
    <mergeCell ref="BRZ40:BRZ41"/>
    <mergeCell ref="BSA40:BSA41"/>
    <mergeCell ref="BSB40:BSB41"/>
    <mergeCell ref="BSC40:BSC41"/>
    <mergeCell ref="BRT40:BRT41"/>
    <mergeCell ref="BRU40:BRU41"/>
    <mergeCell ref="BRV40:BRV41"/>
    <mergeCell ref="BRW40:BRW41"/>
    <mergeCell ref="BRX40:BRX41"/>
    <mergeCell ref="BUG40:BUG41"/>
    <mergeCell ref="BUH40:BUH41"/>
    <mergeCell ref="BUI40:BUI41"/>
    <mergeCell ref="BUJ40:BUJ41"/>
    <mergeCell ref="BUK40:BUK41"/>
    <mergeCell ref="BUB40:BUB41"/>
    <mergeCell ref="BUC40:BUC41"/>
    <mergeCell ref="BUD40:BUD41"/>
    <mergeCell ref="BUE40:BUE41"/>
    <mergeCell ref="BUF40:BUF41"/>
    <mergeCell ref="BTW40:BTW41"/>
    <mergeCell ref="BTX40:BTX41"/>
    <mergeCell ref="BTY40:BTY41"/>
    <mergeCell ref="BTZ40:BTZ41"/>
    <mergeCell ref="BUA40:BUA41"/>
    <mergeCell ref="BTR40:BTR41"/>
    <mergeCell ref="BTS40:BTS41"/>
    <mergeCell ref="BTT40:BTT41"/>
    <mergeCell ref="BTU40:BTU41"/>
    <mergeCell ref="BTV40:BTV41"/>
    <mergeCell ref="BTM40:BTM41"/>
    <mergeCell ref="BTN40:BTN41"/>
    <mergeCell ref="BTO40:BTO41"/>
    <mergeCell ref="BTP40:BTP41"/>
    <mergeCell ref="BTQ40:BTQ41"/>
    <mergeCell ref="BTH40:BTH41"/>
    <mergeCell ref="BTI40:BTI41"/>
    <mergeCell ref="BTJ40:BTJ41"/>
    <mergeCell ref="BTK40:BTK41"/>
    <mergeCell ref="BTL40:BTL41"/>
    <mergeCell ref="BTC40:BTC41"/>
    <mergeCell ref="BTD40:BTD41"/>
    <mergeCell ref="BTE40:BTE41"/>
    <mergeCell ref="BTF40:BTF41"/>
    <mergeCell ref="BTG40:BTG41"/>
    <mergeCell ref="BVP40:BVP41"/>
    <mergeCell ref="BVQ40:BVQ41"/>
    <mergeCell ref="BVR40:BVR41"/>
    <mergeCell ref="BVS40:BVS41"/>
    <mergeCell ref="BVT40:BVT41"/>
    <mergeCell ref="BVK40:BVK41"/>
    <mergeCell ref="BVL40:BVL41"/>
    <mergeCell ref="BVM40:BVM41"/>
    <mergeCell ref="BVN40:BVN41"/>
    <mergeCell ref="BVO40:BVO41"/>
    <mergeCell ref="BVF40:BVF41"/>
    <mergeCell ref="BVG40:BVG41"/>
    <mergeCell ref="BVH40:BVH41"/>
    <mergeCell ref="BVI40:BVI41"/>
    <mergeCell ref="BVJ40:BVJ41"/>
    <mergeCell ref="BVA40:BVA41"/>
    <mergeCell ref="BVB40:BVB41"/>
    <mergeCell ref="BVC40:BVC41"/>
    <mergeCell ref="BVD40:BVD41"/>
    <mergeCell ref="BVE40:BVE41"/>
    <mergeCell ref="BUV40:BUV41"/>
    <mergeCell ref="BUW40:BUW41"/>
    <mergeCell ref="BUX40:BUX41"/>
    <mergeCell ref="BUY40:BUY41"/>
    <mergeCell ref="BUZ40:BUZ41"/>
    <mergeCell ref="BUQ40:BUQ41"/>
    <mergeCell ref="BUR40:BUR41"/>
    <mergeCell ref="BUS40:BUS41"/>
    <mergeCell ref="BUT40:BUT41"/>
    <mergeCell ref="BUU40:BUU41"/>
    <mergeCell ref="BUL40:BUL41"/>
    <mergeCell ref="BUM40:BUM41"/>
    <mergeCell ref="BUN40:BUN41"/>
    <mergeCell ref="BUO40:BUO41"/>
    <mergeCell ref="BUP40:BUP41"/>
    <mergeCell ref="BWY40:BWY41"/>
    <mergeCell ref="BWZ40:BWZ41"/>
    <mergeCell ref="BXA40:BXA41"/>
    <mergeCell ref="BXB40:BXB41"/>
    <mergeCell ref="BXC40:BXC41"/>
    <mergeCell ref="BWT40:BWT41"/>
    <mergeCell ref="BWU40:BWU41"/>
    <mergeCell ref="BWV40:BWV41"/>
    <mergeCell ref="BWW40:BWW41"/>
    <mergeCell ref="BWX40:BWX41"/>
    <mergeCell ref="BWO40:BWO41"/>
    <mergeCell ref="BWP40:BWP41"/>
    <mergeCell ref="BWQ40:BWQ41"/>
    <mergeCell ref="BWR40:BWR41"/>
    <mergeCell ref="BWS40:BWS41"/>
    <mergeCell ref="BWJ40:BWJ41"/>
    <mergeCell ref="BWK40:BWK41"/>
    <mergeCell ref="BWL40:BWL41"/>
    <mergeCell ref="BWM40:BWM41"/>
    <mergeCell ref="BWN40:BWN41"/>
    <mergeCell ref="BWE40:BWE41"/>
    <mergeCell ref="BWF40:BWF41"/>
    <mergeCell ref="BWG40:BWG41"/>
    <mergeCell ref="BWH40:BWH41"/>
    <mergeCell ref="BWI40:BWI41"/>
    <mergeCell ref="BVZ40:BVZ41"/>
    <mergeCell ref="BWA40:BWA41"/>
    <mergeCell ref="BWB40:BWB41"/>
    <mergeCell ref="BWC40:BWC41"/>
    <mergeCell ref="BWD40:BWD41"/>
    <mergeCell ref="BVU40:BVU41"/>
    <mergeCell ref="BVV40:BVV41"/>
    <mergeCell ref="BVW40:BVW41"/>
    <mergeCell ref="BVX40:BVX41"/>
    <mergeCell ref="BVY40:BVY41"/>
    <mergeCell ref="BYH40:BYH41"/>
    <mergeCell ref="BYI40:BYI41"/>
    <mergeCell ref="BYJ40:BYJ41"/>
    <mergeCell ref="BYK40:BYK41"/>
    <mergeCell ref="BYL40:BYL41"/>
    <mergeCell ref="BYC40:BYC41"/>
    <mergeCell ref="BYD40:BYD41"/>
    <mergeCell ref="BYE40:BYE41"/>
    <mergeCell ref="BYF40:BYF41"/>
    <mergeCell ref="BYG40:BYG41"/>
    <mergeCell ref="BXX40:BXX41"/>
    <mergeCell ref="BXY40:BXY41"/>
    <mergeCell ref="BXZ40:BXZ41"/>
    <mergeCell ref="BYA40:BYA41"/>
    <mergeCell ref="BYB40:BYB41"/>
    <mergeCell ref="BXS40:BXS41"/>
    <mergeCell ref="BXT40:BXT41"/>
    <mergeCell ref="BXU40:BXU41"/>
    <mergeCell ref="BXV40:BXV41"/>
    <mergeCell ref="BXW40:BXW41"/>
    <mergeCell ref="BXN40:BXN41"/>
    <mergeCell ref="BXO40:BXO41"/>
    <mergeCell ref="BXP40:BXP41"/>
    <mergeCell ref="BXQ40:BXQ41"/>
    <mergeCell ref="BXR40:BXR41"/>
    <mergeCell ref="BXI40:BXI41"/>
    <mergeCell ref="BXJ40:BXJ41"/>
    <mergeCell ref="BXK40:BXK41"/>
    <mergeCell ref="BXL40:BXL41"/>
    <mergeCell ref="BXM40:BXM41"/>
    <mergeCell ref="BXD40:BXD41"/>
    <mergeCell ref="BXE40:BXE41"/>
    <mergeCell ref="BXF40:BXF41"/>
    <mergeCell ref="BXG40:BXG41"/>
    <mergeCell ref="BXH40:BXH41"/>
    <mergeCell ref="BZQ40:BZQ41"/>
    <mergeCell ref="BZR40:BZR41"/>
    <mergeCell ref="BZS40:BZS41"/>
    <mergeCell ref="BZT40:BZT41"/>
    <mergeCell ref="BZU40:BZU41"/>
    <mergeCell ref="BZL40:BZL41"/>
    <mergeCell ref="BZM40:BZM41"/>
    <mergeCell ref="BZN40:BZN41"/>
    <mergeCell ref="BZO40:BZO41"/>
    <mergeCell ref="BZP40:BZP41"/>
    <mergeCell ref="BZG40:BZG41"/>
    <mergeCell ref="BZH40:BZH41"/>
    <mergeCell ref="BZI40:BZI41"/>
    <mergeCell ref="BZJ40:BZJ41"/>
    <mergeCell ref="BZK40:BZK41"/>
    <mergeCell ref="BZB40:BZB41"/>
    <mergeCell ref="BZC40:BZC41"/>
    <mergeCell ref="BZD40:BZD41"/>
    <mergeCell ref="BZE40:BZE41"/>
    <mergeCell ref="BZF40:BZF41"/>
    <mergeCell ref="BYW40:BYW41"/>
    <mergeCell ref="BYX40:BYX41"/>
    <mergeCell ref="BYY40:BYY41"/>
    <mergeCell ref="BYZ40:BYZ41"/>
    <mergeCell ref="BZA40:BZA41"/>
    <mergeCell ref="BYR40:BYR41"/>
    <mergeCell ref="BYS40:BYS41"/>
    <mergeCell ref="BYT40:BYT41"/>
    <mergeCell ref="BYU40:BYU41"/>
    <mergeCell ref="BYV40:BYV41"/>
    <mergeCell ref="BYM40:BYM41"/>
    <mergeCell ref="BYN40:BYN41"/>
    <mergeCell ref="BYO40:BYO41"/>
    <mergeCell ref="BYP40:BYP41"/>
    <mergeCell ref="BYQ40:BYQ41"/>
    <mergeCell ref="CAZ40:CAZ41"/>
    <mergeCell ref="CBA40:CBA41"/>
    <mergeCell ref="CBB40:CBB41"/>
    <mergeCell ref="CBC40:CBC41"/>
    <mergeCell ref="CBD40:CBD41"/>
    <mergeCell ref="CAU40:CAU41"/>
    <mergeCell ref="CAV40:CAV41"/>
    <mergeCell ref="CAW40:CAW41"/>
    <mergeCell ref="CAX40:CAX41"/>
    <mergeCell ref="CAY40:CAY41"/>
    <mergeCell ref="CAP40:CAP41"/>
    <mergeCell ref="CAQ40:CAQ41"/>
    <mergeCell ref="CAR40:CAR41"/>
    <mergeCell ref="CAS40:CAS41"/>
    <mergeCell ref="CAT40:CAT41"/>
    <mergeCell ref="CAK40:CAK41"/>
    <mergeCell ref="CAL40:CAL41"/>
    <mergeCell ref="CAM40:CAM41"/>
    <mergeCell ref="CAN40:CAN41"/>
    <mergeCell ref="CAO40:CAO41"/>
    <mergeCell ref="CAF40:CAF41"/>
    <mergeCell ref="CAG40:CAG41"/>
    <mergeCell ref="CAH40:CAH41"/>
    <mergeCell ref="CAI40:CAI41"/>
    <mergeCell ref="CAJ40:CAJ41"/>
    <mergeCell ref="CAA40:CAA41"/>
    <mergeCell ref="CAB40:CAB41"/>
    <mergeCell ref="CAC40:CAC41"/>
    <mergeCell ref="CAD40:CAD41"/>
    <mergeCell ref="CAE40:CAE41"/>
    <mergeCell ref="BZV40:BZV41"/>
    <mergeCell ref="BZW40:BZW41"/>
    <mergeCell ref="BZX40:BZX41"/>
    <mergeCell ref="BZY40:BZY41"/>
    <mergeCell ref="BZZ40:BZZ41"/>
    <mergeCell ref="CCI40:CCI41"/>
    <mergeCell ref="CCJ40:CCJ41"/>
    <mergeCell ref="CCK40:CCK41"/>
    <mergeCell ref="CCL40:CCL41"/>
    <mergeCell ref="CCM40:CCM41"/>
    <mergeCell ref="CCD40:CCD41"/>
    <mergeCell ref="CCE40:CCE41"/>
    <mergeCell ref="CCF40:CCF41"/>
    <mergeCell ref="CCG40:CCG41"/>
    <mergeCell ref="CCH40:CCH41"/>
    <mergeCell ref="CBY40:CBY41"/>
    <mergeCell ref="CBZ40:CBZ41"/>
    <mergeCell ref="CCA40:CCA41"/>
    <mergeCell ref="CCB40:CCB41"/>
    <mergeCell ref="CCC40:CCC41"/>
    <mergeCell ref="CBT40:CBT41"/>
    <mergeCell ref="CBU40:CBU41"/>
    <mergeCell ref="CBV40:CBV41"/>
    <mergeCell ref="CBW40:CBW41"/>
    <mergeCell ref="CBX40:CBX41"/>
    <mergeCell ref="CBO40:CBO41"/>
    <mergeCell ref="CBP40:CBP41"/>
    <mergeCell ref="CBQ40:CBQ41"/>
    <mergeCell ref="CBR40:CBR41"/>
    <mergeCell ref="CBS40:CBS41"/>
    <mergeCell ref="CBJ40:CBJ41"/>
    <mergeCell ref="CBK40:CBK41"/>
    <mergeCell ref="CBL40:CBL41"/>
    <mergeCell ref="CBM40:CBM41"/>
    <mergeCell ref="CBN40:CBN41"/>
    <mergeCell ref="CBE40:CBE41"/>
    <mergeCell ref="CBF40:CBF41"/>
    <mergeCell ref="CBG40:CBG41"/>
    <mergeCell ref="CBH40:CBH41"/>
    <mergeCell ref="CBI40:CBI41"/>
    <mergeCell ref="CDR40:CDR41"/>
    <mergeCell ref="CDS40:CDS41"/>
    <mergeCell ref="CDT40:CDT41"/>
    <mergeCell ref="CDU40:CDU41"/>
    <mergeCell ref="CDV40:CDV41"/>
    <mergeCell ref="CDM40:CDM41"/>
    <mergeCell ref="CDN40:CDN41"/>
    <mergeCell ref="CDO40:CDO41"/>
    <mergeCell ref="CDP40:CDP41"/>
    <mergeCell ref="CDQ40:CDQ41"/>
    <mergeCell ref="CDH40:CDH41"/>
    <mergeCell ref="CDI40:CDI41"/>
    <mergeCell ref="CDJ40:CDJ41"/>
    <mergeCell ref="CDK40:CDK41"/>
    <mergeCell ref="CDL40:CDL41"/>
    <mergeCell ref="CDC40:CDC41"/>
    <mergeCell ref="CDD40:CDD41"/>
    <mergeCell ref="CDE40:CDE41"/>
    <mergeCell ref="CDF40:CDF41"/>
    <mergeCell ref="CDG40:CDG41"/>
    <mergeCell ref="CCX40:CCX41"/>
    <mergeCell ref="CCY40:CCY41"/>
    <mergeCell ref="CCZ40:CCZ41"/>
    <mergeCell ref="CDA40:CDA41"/>
    <mergeCell ref="CDB40:CDB41"/>
    <mergeCell ref="CCS40:CCS41"/>
    <mergeCell ref="CCT40:CCT41"/>
    <mergeCell ref="CCU40:CCU41"/>
    <mergeCell ref="CCV40:CCV41"/>
    <mergeCell ref="CCW40:CCW41"/>
    <mergeCell ref="CCN40:CCN41"/>
    <mergeCell ref="CCO40:CCO41"/>
    <mergeCell ref="CCP40:CCP41"/>
    <mergeCell ref="CCQ40:CCQ41"/>
    <mergeCell ref="CCR40:CCR41"/>
    <mergeCell ref="CFA40:CFA41"/>
    <mergeCell ref="CFB40:CFB41"/>
    <mergeCell ref="CFC40:CFC41"/>
    <mergeCell ref="CFD40:CFD41"/>
    <mergeCell ref="CFE40:CFE41"/>
    <mergeCell ref="CEV40:CEV41"/>
    <mergeCell ref="CEW40:CEW41"/>
    <mergeCell ref="CEX40:CEX41"/>
    <mergeCell ref="CEY40:CEY41"/>
    <mergeCell ref="CEZ40:CEZ41"/>
    <mergeCell ref="CEQ40:CEQ41"/>
    <mergeCell ref="CER40:CER41"/>
    <mergeCell ref="CES40:CES41"/>
    <mergeCell ref="CET40:CET41"/>
    <mergeCell ref="CEU40:CEU41"/>
    <mergeCell ref="CEL40:CEL41"/>
    <mergeCell ref="CEM40:CEM41"/>
    <mergeCell ref="CEN40:CEN41"/>
    <mergeCell ref="CEO40:CEO41"/>
    <mergeCell ref="CEP40:CEP41"/>
    <mergeCell ref="CEG40:CEG41"/>
    <mergeCell ref="CEH40:CEH41"/>
    <mergeCell ref="CEI40:CEI41"/>
    <mergeCell ref="CEJ40:CEJ41"/>
    <mergeCell ref="CEK40:CEK41"/>
    <mergeCell ref="CEB40:CEB41"/>
    <mergeCell ref="CEC40:CEC41"/>
    <mergeCell ref="CED40:CED41"/>
    <mergeCell ref="CEE40:CEE41"/>
    <mergeCell ref="CEF40:CEF41"/>
    <mergeCell ref="CDW40:CDW41"/>
    <mergeCell ref="CDX40:CDX41"/>
    <mergeCell ref="CDY40:CDY41"/>
    <mergeCell ref="CDZ40:CDZ41"/>
    <mergeCell ref="CEA40:CEA41"/>
    <mergeCell ref="CGJ40:CGJ41"/>
    <mergeCell ref="CGK40:CGK41"/>
    <mergeCell ref="CGL40:CGL41"/>
    <mergeCell ref="CGM40:CGM41"/>
    <mergeCell ref="CGN40:CGN41"/>
    <mergeCell ref="CGE40:CGE41"/>
    <mergeCell ref="CGF40:CGF41"/>
    <mergeCell ref="CGG40:CGG41"/>
    <mergeCell ref="CGH40:CGH41"/>
    <mergeCell ref="CGI40:CGI41"/>
    <mergeCell ref="CFZ40:CFZ41"/>
    <mergeCell ref="CGA40:CGA41"/>
    <mergeCell ref="CGB40:CGB41"/>
    <mergeCell ref="CGC40:CGC41"/>
    <mergeCell ref="CGD40:CGD41"/>
    <mergeCell ref="CFU40:CFU41"/>
    <mergeCell ref="CFV40:CFV41"/>
    <mergeCell ref="CFW40:CFW41"/>
    <mergeCell ref="CFX40:CFX41"/>
    <mergeCell ref="CFY40:CFY41"/>
    <mergeCell ref="CFP40:CFP41"/>
    <mergeCell ref="CFQ40:CFQ41"/>
    <mergeCell ref="CFR40:CFR41"/>
    <mergeCell ref="CFS40:CFS41"/>
    <mergeCell ref="CFT40:CFT41"/>
    <mergeCell ref="CFK40:CFK41"/>
    <mergeCell ref="CFL40:CFL41"/>
    <mergeCell ref="CFM40:CFM41"/>
    <mergeCell ref="CFN40:CFN41"/>
    <mergeCell ref="CFO40:CFO41"/>
    <mergeCell ref="CFF40:CFF41"/>
    <mergeCell ref="CFG40:CFG41"/>
    <mergeCell ref="CFH40:CFH41"/>
    <mergeCell ref="CFI40:CFI41"/>
    <mergeCell ref="CFJ40:CFJ41"/>
    <mergeCell ref="CHS40:CHS41"/>
    <mergeCell ref="CHT40:CHT41"/>
    <mergeCell ref="CHU40:CHU41"/>
    <mergeCell ref="CHV40:CHV41"/>
    <mergeCell ref="CHW40:CHW41"/>
    <mergeCell ref="CHN40:CHN41"/>
    <mergeCell ref="CHO40:CHO41"/>
    <mergeCell ref="CHP40:CHP41"/>
    <mergeCell ref="CHQ40:CHQ41"/>
    <mergeCell ref="CHR40:CHR41"/>
    <mergeCell ref="CHI40:CHI41"/>
    <mergeCell ref="CHJ40:CHJ41"/>
    <mergeCell ref="CHK40:CHK41"/>
    <mergeCell ref="CHL40:CHL41"/>
    <mergeCell ref="CHM40:CHM41"/>
    <mergeCell ref="CHD40:CHD41"/>
    <mergeCell ref="CHE40:CHE41"/>
    <mergeCell ref="CHF40:CHF41"/>
    <mergeCell ref="CHG40:CHG41"/>
    <mergeCell ref="CHH40:CHH41"/>
    <mergeCell ref="CGY40:CGY41"/>
    <mergeCell ref="CGZ40:CGZ41"/>
    <mergeCell ref="CHA40:CHA41"/>
    <mergeCell ref="CHB40:CHB41"/>
    <mergeCell ref="CHC40:CHC41"/>
    <mergeCell ref="CGT40:CGT41"/>
    <mergeCell ref="CGU40:CGU41"/>
    <mergeCell ref="CGV40:CGV41"/>
    <mergeCell ref="CGW40:CGW41"/>
    <mergeCell ref="CGX40:CGX41"/>
    <mergeCell ref="CGO40:CGO41"/>
    <mergeCell ref="CGP40:CGP41"/>
    <mergeCell ref="CGQ40:CGQ41"/>
    <mergeCell ref="CGR40:CGR41"/>
    <mergeCell ref="CGS40:CGS41"/>
    <mergeCell ref="CJB40:CJB41"/>
    <mergeCell ref="CJC40:CJC41"/>
    <mergeCell ref="CJD40:CJD41"/>
    <mergeCell ref="CJE40:CJE41"/>
    <mergeCell ref="CJF40:CJF41"/>
    <mergeCell ref="CIW40:CIW41"/>
    <mergeCell ref="CIX40:CIX41"/>
    <mergeCell ref="CIY40:CIY41"/>
    <mergeCell ref="CIZ40:CIZ41"/>
    <mergeCell ref="CJA40:CJA41"/>
    <mergeCell ref="CIR40:CIR41"/>
    <mergeCell ref="CIS40:CIS41"/>
    <mergeCell ref="CIT40:CIT41"/>
    <mergeCell ref="CIU40:CIU41"/>
    <mergeCell ref="CIV40:CIV41"/>
    <mergeCell ref="CIM40:CIM41"/>
    <mergeCell ref="CIN40:CIN41"/>
    <mergeCell ref="CIO40:CIO41"/>
    <mergeCell ref="CIP40:CIP41"/>
    <mergeCell ref="CIQ40:CIQ41"/>
    <mergeCell ref="CIH40:CIH41"/>
    <mergeCell ref="CII40:CII41"/>
    <mergeCell ref="CIJ40:CIJ41"/>
    <mergeCell ref="CIK40:CIK41"/>
    <mergeCell ref="CIL40:CIL41"/>
    <mergeCell ref="CIC40:CIC41"/>
    <mergeCell ref="CID40:CID41"/>
    <mergeCell ref="CIE40:CIE41"/>
    <mergeCell ref="CIF40:CIF41"/>
    <mergeCell ref="CIG40:CIG41"/>
    <mergeCell ref="CHX40:CHX41"/>
    <mergeCell ref="CHY40:CHY41"/>
    <mergeCell ref="CHZ40:CHZ41"/>
    <mergeCell ref="CIA40:CIA41"/>
    <mergeCell ref="CIB40:CIB41"/>
    <mergeCell ref="CKK40:CKK41"/>
    <mergeCell ref="CKL40:CKL41"/>
    <mergeCell ref="CKM40:CKM41"/>
    <mergeCell ref="CKN40:CKN41"/>
    <mergeCell ref="CKO40:CKO41"/>
    <mergeCell ref="CKF40:CKF41"/>
    <mergeCell ref="CKG40:CKG41"/>
    <mergeCell ref="CKH40:CKH41"/>
    <mergeCell ref="CKI40:CKI41"/>
    <mergeCell ref="CKJ40:CKJ41"/>
    <mergeCell ref="CKA40:CKA41"/>
    <mergeCell ref="CKB40:CKB41"/>
    <mergeCell ref="CKC40:CKC41"/>
    <mergeCell ref="CKD40:CKD41"/>
    <mergeCell ref="CKE40:CKE41"/>
    <mergeCell ref="CJV40:CJV41"/>
    <mergeCell ref="CJW40:CJW41"/>
    <mergeCell ref="CJX40:CJX41"/>
    <mergeCell ref="CJY40:CJY41"/>
    <mergeCell ref="CJZ40:CJZ41"/>
    <mergeCell ref="CJQ40:CJQ41"/>
    <mergeCell ref="CJR40:CJR41"/>
    <mergeCell ref="CJS40:CJS41"/>
    <mergeCell ref="CJT40:CJT41"/>
    <mergeCell ref="CJU40:CJU41"/>
    <mergeCell ref="CJL40:CJL41"/>
    <mergeCell ref="CJM40:CJM41"/>
    <mergeCell ref="CJN40:CJN41"/>
    <mergeCell ref="CJO40:CJO41"/>
    <mergeCell ref="CJP40:CJP41"/>
    <mergeCell ref="CJG40:CJG41"/>
    <mergeCell ref="CJH40:CJH41"/>
    <mergeCell ref="CJI40:CJI41"/>
    <mergeCell ref="CJJ40:CJJ41"/>
    <mergeCell ref="CJK40:CJK41"/>
    <mergeCell ref="CLT40:CLT41"/>
    <mergeCell ref="CLU40:CLU41"/>
    <mergeCell ref="CLV40:CLV41"/>
    <mergeCell ref="CLW40:CLW41"/>
    <mergeCell ref="CLX40:CLX41"/>
    <mergeCell ref="CLO40:CLO41"/>
    <mergeCell ref="CLP40:CLP41"/>
    <mergeCell ref="CLQ40:CLQ41"/>
    <mergeCell ref="CLR40:CLR41"/>
    <mergeCell ref="CLS40:CLS41"/>
    <mergeCell ref="CLJ40:CLJ41"/>
    <mergeCell ref="CLK40:CLK41"/>
    <mergeCell ref="CLL40:CLL41"/>
    <mergeCell ref="CLM40:CLM41"/>
    <mergeCell ref="CLN40:CLN41"/>
    <mergeCell ref="CLE40:CLE41"/>
    <mergeCell ref="CLF40:CLF41"/>
    <mergeCell ref="CLG40:CLG41"/>
    <mergeCell ref="CLH40:CLH41"/>
    <mergeCell ref="CLI40:CLI41"/>
    <mergeCell ref="CKZ40:CKZ41"/>
    <mergeCell ref="CLA40:CLA41"/>
    <mergeCell ref="CLB40:CLB41"/>
    <mergeCell ref="CLC40:CLC41"/>
    <mergeCell ref="CLD40:CLD41"/>
    <mergeCell ref="CKU40:CKU41"/>
    <mergeCell ref="CKV40:CKV41"/>
    <mergeCell ref="CKW40:CKW41"/>
    <mergeCell ref="CKX40:CKX41"/>
    <mergeCell ref="CKY40:CKY41"/>
    <mergeCell ref="CKP40:CKP41"/>
    <mergeCell ref="CKQ40:CKQ41"/>
    <mergeCell ref="CKR40:CKR41"/>
    <mergeCell ref="CKS40:CKS41"/>
    <mergeCell ref="CKT40:CKT41"/>
    <mergeCell ref="CNC40:CNC41"/>
    <mergeCell ref="CND40:CND41"/>
    <mergeCell ref="CNE40:CNE41"/>
    <mergeCell ref="CNF40:CNF41"/>
    <mergeCell ref="CNG40:CNG41"/>
    <mergeCell ref="CMX40:CMX41"/>
    <mergeCell ref="CMY40:CMY41"/>
    <mergeCell ref="CMZ40:CMZ41"/>
    <mergeCell ref="CNA40:CNA41"/>
    <mergeCell ref="CNB40:CNB41"/>
    <mergeCell ref="CMS40:CMS41"/>
    <mergeCell ref="CMT40:CMT41"/>
    <mergeCell ref="CMU40:CMU41"/>
    <mergeCell ref="CMV40:CMV41"/>
    <mergeCell ref="CMW40:CMW41"/>
    <mergeCell ref="CMN40:CMN41"/>
    <mergeCell ref="CMO40:CMO41"/>
    <mergeCell ref="CMP40:CMP41"/>
    <mergeCell ref="CMQ40:CMQ41"/>
    <mergeCell ref="CMR40:CMR41"/>
    <mergeCell ref="CMI40:CMI41"/>
    <mergeCell ref="CMJ40:CMJ41"/>
    <mergeCell ref="CMK40:CMK41"/>
    <mergeCell ref="CML40:CML41"/>
    <mergeCell ref="CMM40:CMM41"/>
    <mergeCell ref="CMD40:CMD41"/>
    <mergeCell ref="CME40:CME41"/>
    <mergeCell ref="CMF40:CMF41"/>
    <mergeCell ref="CMG40:CMG41"/>
    <mergeCell ref="CMH40:CMH41"/>
    <mergeCell ref="CLY40:CLY41"/>
    <mergeCell ref="CLZ40:CLZ41"/>
    <mergeCell ref="CMA40:CMA41"/>
    <mergeCell ref="CMB40:CMB41"/>
    <mergeCell ref="CMC40:CMC41"/>
    <mergeCell ref="COL40:COL41"/>
    <mergeCell ref="COM40:COM41"/>
    <mergeCell ref="CON40:CON41"/>
    <mergeCell ref="COO40:COO41"/>
    <mergeCell ref="COP40:COP41"/>
    <mergeCell ref="COG40:COG41"/>
    <mergeCell ref="COH40:COH41"/>
    <mergeCell ref="COI40:COI41"/>
    <mergeCell ref="COJ40:COJ41"/>
    <mergeCell ref="COK40:COK41"/>
    <mergeCell ref="COB40:COB41"/>
    <mergeCell ref="COC40:COC41"/>
    <mergeCell ref="COD40:COD41"/>
    <mergeCell ref="COE40:COE41"/>
    <mergeCell ref="COF40:COF41"/>
    <mergeCell ref="CNW40:CNW41"/>
    <mergeCell ref="CNX40:CNX41"/>
    <mergeCell ref="CNY40:CNY41"/>
    <mergeCell ref="CNZ40:CNZ41"/>
    <mergeCell ref="COA40:COA41"/>
    <mergeCell ref="CNR40:CNR41"/>
    <mergeCell ref="CNS40:CNS41"/>
    <mergeCell ref="CNT40:CNT41"/>
    <mergeCell ref="CNU40:CNU41"/>
    <mergeCell ref="CNV40:CNV41"/>
    <mergeCell ref="CNM40:CNM41"/>
    <mergeCell ref="CNN40:CNN41"/>
    <mergeCell ref="CNO40:CNO41"/>
    <mergeCell ref="CNP40:CNP41"/>
    <mergeCell ref="CNQ40:CNQ41"/>
    <mergeCell ref="CNH40:CNH41"/>
    <mergeCell ref="CNI40:CNI41"/>
    <mergeCell ref="CNJ40:CNJ41"/>
    <mergeCell ref="CNK40:CNK41"/>
    <mergeCell ref="CNL40:CNL41"/>
    <mergeCell ref="CPU40:CPU41"/>
    <mergeCell ref="CPV40:CPV41"/>
    <mergeCell ref="CPW40:CPW41"/>
    <mergeCell ref="CPX40:CPX41"/>
    <mergeCell ref="CPY40:CPY41"/>
    <mergeCell ref="CPP40:CPP41"/>
    <mergeCell ref="CPQ40:CPQ41"/>
    <mergeCell ref="CPR40:CPR41"/>
    <mergeCell ref="CPS40:CPS41"/>
    <mergeCell ref="CPT40:CPT41"/>
    <mergeCell ref="CPK40:CPK41"/>
    <mergeCell ref="CPL40:CPL41"/>
    <mergeCell ref="CPM40:CPM41"/>
    <mergeCell ref="CPN40:CPN41"/>
    <mergeCell ref="CPO40:CPO41"/>
    <mergeCell ref="CPF40:CPF41"/>
    <mergeCell ref="CPG40:CPG41"/>
    <mergeCell ref="CPH40:CPH41"/>
    <mergeCell ref="CPI40:CPI41"/>
    <mergeCell ref="CPJ40:CPJ41"/>
    <mergeCell ref="CPA40:CPA41"/>
    <mergeCell ref="CPB40:CPB41"/>
    <mergeCell ref="CPC40:CPC41"/>
    <mergeCell ref="CPD40:CPD41"/>
    <mergeCell ref="CPE40:CPE41"/>
    <mergeCell ref="COV40:COV41"/>
    <mergeCell ref="COW40:COW41"/>
    <mergeCell ref="COX40:COX41"/>
    <mergeCell ref="COY40:COY41"/>
    <mergeCell ref="COZ40:COZ41"/>
    <mergeCell ref="COQ40:COQ41"/>
    <mergeCell ref="COR40:COR41"/>
    <mergeCell ref="COS40:COS41"/>
    <mergeCell ref="COT40:COT41"/>
    <mergeCell ref="COU40:COU41"/>
    <mergeCell ref="CRD40:CRD41"/>
    <mergeCell ref="CRE40:CRE41"/>
    <mergeCell ref="CRF40:CRF41"/>
    <mergeCell ref="CRG40:CRG41"/>
    <mergeCell ref="CRH40:CRH41"/>
    <mergeCell ref="CQY40:CQY41"/>
    <mergeCell ref="CQZ40:CQZ41"/>
    <mergeCell ref="CRA40:CRA41"/>
    <mergeCell ref="CRB40:CRB41"/>
    <mergeCell ref="CRC40:CRC41"/>
    <mergeCell ref="CQT40:CQT41"/>
    <mergeCell ref="CQU40:CQU41"/>
    <mergeCell ref="CQV40:CQV41"/>
    <mergeCell ref="CQW40:CQW41"/>
    <mergeCell ref="CQX40:CQX41"/>
    <mergeCell ref="CQO40:CQO41"/>
    <mergeCell ref="CQP40:CQP41"/>
    <mergeCell ref="CQQ40:CQQ41"/>
    <mergeCell ref="CQR40:CQR41"/>
    <mergeCell ref="CQS40:CQS41"/>
    <mergeCell ref="CQJ40:CQJ41"/>
    <mergeCell ref="CQK40:CQK41"/>
    <mergeCell ref="CQL40:CQL41"/>
    <mergeCell ref="CQM40:CQM41"/>
    <mergeCell ref="CQN40:CQN41"/>
    <mergeCell ref="CQE40:CQE41"/>
    <mergeCell ref="CQF40:CQF41"/>
    <mergeCell ref="CQG40:CQG41"/>
    <mergeCell ref="CQH40:CQH41"/>
    <mergeCell ref="CQI40:CQI41"/>
    <mergeCell ref="CPZ40:CPZ41"/>
    <mergeCell ref="CQA40:CQA41"/>
    <mergeCell ref="CQB40:CQB41"/>
    <mergeCell ref="CQC40:CQC41"/>
    <mergeCell ref="CQD40:CQD41"/>
    <mergeCell ref="CSM40:CSM41"/>
    <mergeCell ref="CSN40:CSN41"/>
    <mergeCell ref="CSO40:CSO41"/>
    <mergeCell ref="CSP40:CSP41"/>
    <mergeCell ref="CSQ40:CSQ41"/>
    <mergeCell ref="CSH40:CSH41"/>
    <mergeCell ref="CSI40:CSI41"/>
    <mergeCell ref="CSJ40:CSJ41"/>
    <mergeCell ref="CSK40:CSK41"/>
    <mergeCell ref="CSL40:CSL41"/>
    <mergeCell ref="CSC40:CSC41"/>
    <mergeCell ref="CSD40:CSD41"/>
    <mergeCell ref="CSE40:CSE41"/>
    <mergeCell ref="CSF40:CSF41"/>
    <mergeCell ref="CSG40:CSG41"/>
    <mergeCell ref="CRX40:CRX41"/>
    <mergeCell ref="CRY40:CRY41"/>
    <mergeCell ref="CRZ40:CRZ41"/>
    <mergeCell ref="CSA40:CSA41"/>
    <mergeCell ref="CSB40:CSB41"/>
    <mergeCell ref="CRS40:CRS41"/>
    <mergeCell ref="CRT40:CRT41"/>
    <mergeCell ref="CRU40:CRU41"/>
    <mergeCell ref="CRV40:CRV41"/>
    <mergeCell ref="CRW40:CRW41"/>
    <mergeCell ref="CRN40:CRN41"/>
    <mergeCell ref="CRO40:CRO41"/>
    <mergeCell ref="CRP40:CRP41"/>
    <mergeCell ref="CRQ40:CRQ41"/>
    <mergeCell ref="CRR40:CRR41"/>
    <mergeCell ref="CRI40:CRI41"/>
    <mergeCell ref="CRJ40:CRJ41"/>
    <mergeCell ref="CRK40:CRK41"/>
    <mergeCell ref="CRL40:CRL41"/>
    <mergeCell ref="CRM40:CRM41"/>
    <mergeCell ref="CTV40:CTV41"/>
    <mergeCell ref="CTW40:CTW41"/>
    <mergeCell ref="CTX40:CTX41"/>
    <mergeCell ref="CTY40:CTY41"/>
    <mergeCell ref="CTZ40:CTZ41"/>
    <mergeCell ref="CTQ40:CTQ41"/>
    <mergeCell ref="CTR40:CTR41"/>
    <mergeCell ref="CTS40:CTS41"/>
    <mergeCell ref="CTT40:CTT41"/>
    <mergeCell ref="CTU40:CTU41"/>
    <mergeCell ref="CTL40:CTL41"/>
    <mergeCell ref="CTM40:CTM41"/>
    <mergeCell ref="CTN40:CTN41"/>
    <mergeCell ref="CTO40:CTO41"/>
    <mergeCell ref="CTP40:CTP41"/>
    <mergeCell ref="CTG40:CTG41"/>
    <mergeCell ref="CTH40:CTH41"/>
    <mergeCell ref="CTI40:CTI41"/>
    <mergeCell ref="CTJ40:CTJ41"/>
    <mergeCell ref="CTK40:CTK41"/>
    <mergeCell ref="CTB40:CTB41"/>
    <mergeCell ref="CTC40:CTC41"/>
    <mergeCell ref="CTD40:CTD41"/>
    <mergeCell ref="CTE40:CTE41"/>
    <mergeCell ref="CTF40:CTF41"/>
    <mergeCell ref="CSW40:CSW41"/>
    <mergeCell ref="CSX40:CSX41"/>
    <mergeCell ref="CSY40:CSY41"/>
    <mergeCell ref="CSZ40:CSZ41"/>
    <mergeCell ref="CTA40:CTA41"/>
    <mergeCell ref="CSR40:CSR41"/>
    <mergeCell ref="CSS40:CSS41"/>
    <mergeCell ref="CST40:CST41"/>
    <mergeCell ref="CSU40:CSU41"/>
    <mergeCell ref="CSV40:CSV41"/>
    <mergeCell ref="CVE40:CVE41"/>
    <mergeCell ref="CVF40:CVF41"/>
    <mergeCell ref="CVG40:CVG41"/>
    <mergeCell ref="CVH40:CVH41"/>
    <mergeCell ref="CVI40:CVI41"/>
    <mergeCell ref="CUZ40:CUZ41"/>
    <mergeCell ref="CVA40:CVA41"/>
    <mergeCell ref="CVB40:CVB41"/>
    <mergeCell ref="CVC40:CVC41"/>
    <mergeCell ref="CVD40:CVD41"/>
    <mergeCell ref="CUU40:CUU41"/>
    <mergeCell ref="CUV40:CUV41"/>
    <mergeCell ref="CUW40:CUW41"/>
    <mergeCell ref="CUX40:CUX41"/>
    <mergeCell ref="CUY40:CUY41"/>
    <mergeCell ref="CUP40:CUP41"/>
    <mergeCell ref="CUQ40:CUQ41"/>
    <mergeCell ref="CUR40:CUR41"/>
    <mergeCell ref="CUS40:CUS41"/>
    <mergeCell ref="CUT40:CUT41"/>
    <mergeCell ref="CUK40:CUK41"/>
    <mergeCell ref="CUL40:CUL41"/>
    <mergeCell ref="CUM40:CUM41"/>
    <mergeCell ref="CUN40:CUN41"/>
    <mergeCell ref="CUO40:CUO41"/>
    <mergeCell ref="CUF40:CUF41"/>
    <mergeCell ref="CUG40:CUG41"/>
    <mergeCell ref="CUH40:CUH41"/>
    <mergeCell ref="CUI40:CUI41"/>
    <mergeCell ref="CUJ40:CUJ41"/>
    <mergeCell ref="CUA40:CUA41"/>
    <mergeCell ref="CUB40:CUB41"/>
    <mergeCell ref="CUC40:CUC41"/>
    <mergeCell ref="CUD40:CUD41"/>
    <mergeCell ref="CUE40:CUE41"/>
    <mergeCell ref="CWN40:CWN41"/>
    <mergeCell ref="CWO40:CWO41"/>
    <mergeCell ref="CWP40:CWP41"/>
    <mergeCell ref="CWQ40:CWQ41"/>
    <mergeCell ref="CWR40:CWR41"/>
    <mergeCell ref="CWI40:CWI41"/>
    <mergeCell ref="CWJ40:CWJ41"/>
    <mergeCell ref="CWK40:CWK41"/>
    <mergeCell ref="CWL40:CWL41"/>
    <mergeCell ref="CWM40:CWM41"/>
    <mergeCell ref="CWD40:CWD41"/>
    <mergeCell ref="CWE40:CWE41"/>
    <mergeCell ref="CWF40:CWF41"/>
    <mergeCell ref="CWG40:CWG41"/>
    <mergeCell ref="CWH40:CWH41"/>
    <mergeCell ref="CVY40:CVY41"/>
    <mergeCell ref="CVZ40:CVZ41"/>
    <mergeCell ref="CWA40:CWA41"/>
    <mergeCell ref="CWB40:CWB41"/>
    <mergeCell ref="CWC40:CWC41"/>
    <mergeCell ref="CVT40:CVT41"/>
    <mergeCell ref="CVU40:CVU41"/>
    <mergeCell ref="CVV40:CVV41"/>
    <mergeCell ref="CVW40:CVW41"/>
    <mergeCell ref="CVX40:CVX41"/>
    <mergeCell ref="CVO40:CVO41"/>
    <mergeCell ref="CVP40:CVP41"/>
    <mergeCell ref="CVQ40:CVQ41"/>
    <mergeCell ref="CVR40:CVR41"/>
    <mergeCell ref="CVS40:CVS41"/>
    <mergeCell ref="CVJ40:CVJ41"/>
    <mergeCell ref="CVK40:CVK41"/>
    <mergeCell ref="CVL40:CVL41"/>
    <mergeCell ref="CVM40:CVM41"/>
    <mergeCell ref="CVN40:CVN41"/>
    <mergeCell ref="CXW40:CXW41"/>
    <mergeCell ref="CXX40:CXX41"/>
    <mergeCell ref="CXY40:CXY41"/>
    <mergeCell ref="CXZ40:CXZ41"/>
    <mergeCell ref="CYA40:CYA41"/>
    <mergeCell ref="CXR40:CXR41"/>
    <mergeCell ref="CXS40:CXS41"/>
    <mergeCell ref="CXT40:CXT41"/>
    <mergeCell ref="CXU40:CXU41"/>
    <mergeCell ref="CXV40:CXV41"/>
    <mergeCell ref="CXM40:CXM41"/>
    <mergeCell ref="CXN40:CXN41"/>
    <mergeCell ref="CXO40:CXO41"/>
    <mergeCell ref="CXP40:CXP41"/>
    <mergeCell ref="CXQ40:CXQ41"/>
    <mergeCell ref="CXH40:CXH41"/>
    <mergeCell ref="CXI40:CXI41"/>
    <mergeCell ref="CXJ40:CXJ41"/>
    <mergeCell ref="CXK40:CXK41"/>
    <mergeCell ref="CXL40:CXL41"/>
    <mergeCell ref="CXC40:CXC41"/>
    <mergeCell ref="CXD40:CXD41"/>
    <mergeCell ref="CXE40:CXE41"/>
    <mergeCell ref="CXF40:CXF41"/>
    <mergeCell ref="CXG40:CXG41"/>
    <mergeCell ref="CWX40:CWX41"/>
    <mergeCell ref="CWY40:CWY41"/>
    <mergeCell ref="CWZ40:CWZ41"/>
    <mergeCell ref="CXA40:CXA41"/>
    <mergeCell ref="CXB40:CXB41"/>
    <mergeCell ref="CWS40:CWS41"/>
    <mergeCell ref="CWT40:CWT41"/>
    <mergeCell ref="CWU40:CWU41"/>
    <mergeCell ref="CWV40:CWV41"/>
    <mergeCell ref="CWW40:CWW41"/>
    <mergeCell ref="CZF40:CZF41"/>
    <mergeCell ref="CZG40:CZG41"/>
    <mergeCell ref="CZH40:CZH41"/>
    <mergeCell ref="CZI40:CZI41"/>
    <mergeCell ref="CZJ40:CZJ41"/>
    <mergeCell ref="CZA40:CZA41"/>
    <mergeCell ref="CZB40:CZB41"/>
    <mergeCell ref="CZC40:CZC41"/>
    <mergeCell ref="CZD40:CZD41"/>
    <mergeCell ref="CZE40:CZE41"/>
    <mergeCell ref="CYV40:CYV41"/>
    <mergeCell ref="CYW40:CYW41"/>
    <mergeCell ref="CYX40:CYX41"/>
    <mergeCell ref="CYY40:CYY41"/>
    <mergeCell ref="CYZ40:CYZ41"/>
    <mergeCell ref="CYQ40:CYQ41"/>
    <mergeCell ref="CYR40:CYR41"/>
    <mergeCell ref="CYS40:CYS41"/>
    <mergeCell ref="CYT40:CYT41"/>
    <mergeCell ref="CYU40:CYU41"/>
    <mergeCell ref="CYL40:CYL41"/>
    <mergeCell ref="CYM40:CYM41"/>
    <mergeCell ref="CYN40:CYN41"/>
    <mergeCell ref="CYO40:CYO41"/>
    <mergeCell ref="CYP40:CYP41"/>
    <mergeCell ref="CYG40:CYG41"/>
    <mergeCell ref="CYH40:CYH41"/>
    <mergeCell ref="CYI40:CYI41"/>
    <mergeCell ref="CYJ40:CYJ41"/>
    <mergeCell ref="CYK40:CYK41"/>
    <mergeCell ref="CYB40:CYB41"/>
    <mergeCell ref="CYC40:CYC41"/>
    <mergeCell ref="CYD40:CYD41"/>
    <mergeCell ref="CYE40:CYE41"/>
    <mergeCell ref="CYF40:CYF41"/>
    <mergeCell ref="DAO40:DAO41"/>
    <mergeCell ref="DAP40:DAP41"/>
    <mergeCell ref="DAQ40:DAQ41"/>
    <mergeCell ref="DAR40:DAR41"/>
    <mergeCell ref="DAS40:DAS41"/>
    <mergeCell ref="DAJ40:DAJ41"/>
    <mergeCell ref="DAK40:DAK41"/>
    <mergeCell ref="DAL40:DAL41"/>
    <mergeCell ref="DAM40:DAM41"/>
    <mergeCell ref="DAN40:DAN41"/>
    <mergeCell ref="DAE40:DAE41"/>
    <mergeCell ref="DAF40:DAF41"/>
    <mergeCell ref="DAG40:DAG41"/>
    <mergeCell ref="DAH40:DAH41"/>
    <mergeCell ref="DAI40:DAI41"/>
    <mergeCell ref="CZZ40:CZZ41"/>
    <mergeCell ref="DAA40:DAA41"/>
    <mergeCell ref="DAB40:DAB41"/>
    <mergeCell ref="DAC40:DAC41"/>
    <mergeCell ref="DAD40:DAD41"/>
    <mergeCell ref="CZU40:CZU41"/>
    <mergeCell ref="CZV40:CZV41"/>
    <mergeCell ref="CZW40:CZW41"/>
    <mergeCell ref="CZX40:CZX41"/>
    <mergeCell ref="CZY40:CZY41"/>
    <mergeCell ref="CZP40:CZP41"/>
    <mergeCell ref="CZQ40:CZQ41"/>
    <mergeCell ref="CZR40:CZR41"/>
    <mergeCell ref="CZS40:CZS41"/>
    <mergeCell ref="CZT40:CZT41"/>
    <mergeCell ref="CZK40:CZK41"/>
    <mergeCell ref="CZL40:CZL41"/>
    <mergeCell ref="CZM40:CZM41"/>
    <mergeCell ref="CZN40:CZN41"/>
    <mergeCell ref="CZO40:CZO41"/>
    <mergeCell ref="DBX40:DBX41"/>
    <mergeCell ref="DBY40:DBY41"/>
    <mergeCell ref="DBZ40:DBZ41"/>
    <mergeCell ref="DCA40:DCA41"/>
    <mergeCell ref="DCB40:DCB41"/>
    <mergeCell ref="DBS40:DBS41"/>
    <mergeCell ref="DBT40:DBT41"/>
    <mergeCell ref="DBU40:DBU41"/>
    <mergeCell ref="DBV40:DBV41"/>
    <mergeCell ref="DBW40:DBW41"/>
    <mergeCell ref="DBN40:DBN41"/>
    <mergeCell ref="DBO40:DBO41"/>
    <mergeCell ref="DBP40:DBP41"/>
    <mergeCell ref="DBQ40:DBQ41"/>
    <mergeCell ref="DBR40:DBR41"/>
    <mergeCell ref="DBI40:DBI41"/>
    <mergeCell ref="DBJ40:DBJ41"/>
    <mergeCell ref="DBK40:DBK41"/>
    <mergeCell ref="DBL40:DBL41"/>
    <mergeCell ref="DBM40:DBM41"/>
    <mergeCell ref="DBD40:DBD41"/>
    <mergeCell ref="DBE40:DBE41"/>
    <mergeCell ref="DBF40:DBF41"/>
    <mergeCell ref="DBG40:DBG41"/>
    <mergeCell ref="DBH40:DBH41"/>
    <mergeCell ref="DAY40:DAY41"/>
    <mergeCell ref="DAZ40:DAZ41"/>
    <mergeCell ref="DBA40:DBA41"/>
    <mergeCell ref="DBB40:DBB41"/>
    <mergeCell ref="DBC40:DBC41"/>
    <mergeCell ref="DAT40:DAT41"/>
    <mergeCell ref="DAU40:DAU41"/>
    <mergeCell ref="DAV40:DAV41"/>
    <mergeCell ref="DAW40:DAW41"/>
    <mergeCell ref="DAX40:DAX41"/>
    <mergeCell ref="DDG40:DDG41"/>
    <mergeCell ref="DDH40:DDH41"/>
    <mergeCell ref="DDI40:DDI41"/>
    <mergeCell ref="DDJ40:DDJ41"/>
    <mergeCell ref="DDK40:DDK41"/>
    <mergeCell ref="DDB40:DDB41"/>
    <mergeCell ref="DDC40:DDC41"/>
    <mergeCell ref="DDD40:DDD41"/>
    <mergeCell ref="DDE40:DDE41"/>
    <mergeCell ref="DDF40:DDF41"/>
    <mergeCell ref="DCW40:DCW41"/>
    <mergeCell ref="DCX40:DCX41"/>
    <mergeCell ref="DCY40:DCY41"/>
    <mergeCell ref="DCZ40:DCZ41"/>
    <mergeCell ref="DDA40:DDA41"/>
    <mergeCell ref="DCR40:DCR41"/>
    <mergeCell ref="DCS40:DCS41"/>
    <mergeCell ref="DCT40:DCT41"/>
    <mergeCell ref="DCU40:DCU41"/>
    <mergeCell ref="DCV40:DCV41"/>
    <mergeCell ref="DCM40:DCM41"/>
    <mergeCell ref="DCN40:DCN41"/>
    <mergeCell ref="DCO40:DCO41"/>
    <mergeCell ref="DCP40:DCP41"/>
    <mergeCell ref="DCQ40:DCQ41"/>
    <mergeCell ref="DCH40:DCH41"/>
    <mergeCell ref="DCI40:DCI41"/>
    <mergeCell ref="DCJ40:DCJ41"/>
    <mergeCell ref="DCK40:DCK41"/>
    <mergeCell ref="DCL40:DCL41"/>
    <mergeCell ref="DCC40:DCC41"/>
    <mergeCell ref="DCD40:DCD41"/>
    <mergeCell ref="DCE40:DCE41"/>
    <mergeCell ref="DCF40:DCF41"/>
    <mergeCell ref="DCG40:DCG41"/>
    <mergeCell ref="DEP40:DEP41"/>
    <mergeCell ref="DEQ40:DEQ41"/>
    <mergeCell ref="DER40:DER41"/>
    <mergeCell ref="DES40:DES41"/>
    <mergeCell ref="DET40:DET41"/>
    <mergeCell ref="DEK40:DEK41"/>
    <mergeCell ref="DEL40:DEL41"/>
    <mergeCell ref="DEM40:DEM41"/>
    <mergeCell ref="DEN40:DEN41"/>
    <mergeCell ref="DEO40:DEO41"/>
    <mergeCell ref="DEF40:DEF41"/>
    <mergeCell ref="DEG40:DEG41"/>
    <mergeCell ref="DEH40:DEH41"/>
    <mergeCell ref="DEI40:DEI41"/>
    <mergeCell ref="DEJ40:DEJ41"/>
    <mergeCell ref="DEA40:DEA41"/>
    <mergeCell ref="DEB40:DEB41"/>
    <mergeCell ref="DEC40:DEC41"/>
    <mergeCell ref="DED40:DED41"/>
    <mergeCell ref="DEE40:DEE41"/>
    <mergeCell ref="DDV40:DDV41"/>
    <mergeCell ref="DDW40:DDW41"/>
    <mergeCell ref="DDX40:DDX41"/>
    <mergeCell ref="DDY40:DDY41"/>
    <mergeCell ref="DDZ40:DDZ41"/>
    <mergeCell ref="DDQ40:DDQ41"/>
    <mergeCell ref="DDR40:DDR41"/>
    <mergeCell ref="DDS40:DDS41"/>
    <mergeCell ref="DDT40:DDT41"/>
    <mergeCell ref="DDU40:DDU41"/>
    <mergeCell ref="DDL40:DDL41"/>
    <mergeCell ref="DDM40:DDM41"/>
    <mergeCell ref="DDN40:DDN41"/>
    <mergeCell ref="DDO40:DDO41"/>
    <mergeCell ref="DDP40:DDP41"/>
    <mergeCell ref="DFY40:DFY41"/>
    <mergeCell ref="DFZ40:DFZ41"/>
    <mergeCell ref="DGA40:DGA41"/>
    <mergeCell ref="DGB40:DGB41"/>
    <mergeCell ref="DGC40:DGC41"/>
    <mergeCell ref="DFT40:DFT41"/>
    <mergeCell ref="DFU40:DFU41"/>
    <mergeCell ref="DFV40:DFV41"/>
    <mergeCell ref="DFW40:DFW41"/>
    <mergeCell ref="DFX40:DFX41"/>
    <mergeCell ref="DFO40:DFO41"/>
    <mergeCell ref="DFP40:DFP41"/>
    <mergeCell ref="DFQ40:DFQ41"/>
    <mergeCell ref="DFR40:DFR41"/>
    <mergeCell ref="DFS40:DFS41"/>
    <mergeCell ref="DFJ40:DFJ41"/>
    <mergeCell ref="DFK40:DFK41"/>
    <mergeCell ref="DFL40:DFL41"/>
    <mergeCell ref="DFM40:DFM41"/>
    <mergeCell ref="DFN40:DFN41"/>
    <mergeCell ref="DFE40:DFE41"/>
    <mergeCell ref="DFF40:DFF41"/>
    <mergeCell ref="DFG40:DFG41"/>
    <mergeCell ref="DFH40:DFH41"/>
    <mergeCell ref="DFI40:DFI41"/>
    <mergeCell ref="DEZ40:DEZ41"/>
    <mergeCell ref="DFA40:DFA41"/>
    <mergeCell ref="DFB40:DFB41"/>
    <mergeCell ref="DFC40:DFC41"/>
    <mergeCell ref="DFD40:DFD41"/>
    <mergeCell ref="DEU40:DEU41"/>
    <mergeCell ref="DEV40:DEV41"/>
    <mergeCell ref="DEW40:DEW41"/>
    <mergeCell ref="DEX40:DEX41"/>
    <mergeCell ref="DEY40:DEY41"/>
    <mergeCell ref="DHH40:DHH41"/>
    <mergeCell ref="DHI40:DHI41"/>
    <mergeCell ref="DHJ40:DHJ41"/>
    <mergeCell ref="DHK40:DHK41"/>
    <mergeCell ref="DHL40:DHL41"/>
    <mergeCell ref="DHC40:DHC41"/>
    <mergeCell ref="DHD40:DHD41"/>
    <mergeCell ref="DHE40:DHE41"/>
    <mergeCell ref="DHF40:DHF41"/>
    <mergeCell ref="DHG40:DHG41"/>
    <mergeCell ref="DGX40:DGX41"/>
    <mergeCell ref="DGY40:DGY41"/>
    <mergeCell ref="DGZ40:DGZ41"/>
    <mergeCell ref="DHA40:DHA41"/>
    <mergeCell ref="DHB40:DHB41"/>
    <mergeCell ref="DGS40:DGS41"/>
    <mergeCell ref="DGT40:DGT41"/>
    <mergeCell ref="DGU40:DGU41"/>
    <mergeCell ref="DGV40:DGV41"/>
    <mergeCell ref="DGW40:DGW41"/>
    <mergeCell ref="DGN40:DGN41"/>
    <mergeCell ref="DGO40:DGO41"/>
    <mergeCell ref="DGP40:DGP41"/>
    <mergeCell ref="DGQ40:DGQ41"/>
    <mergeCell ref="DGR40:DGR41"/>
    <mergeCell ref="DGI40:DGI41"/>
    <mergeCell ref="DGJ40:DGJ41"/>
    <mergeCell ref="DGK40:DGK41"/>
    <mergeCell ref="DGL40:DGL41"/>
    <mergeCell ref="DGM40:DGM41"/>
    <mergeCell ref="DGD40:DGD41"/>
    <mergeCell ref="DGE40:DGE41"/>
    <mergeCell ref="DGF40:DGF41"/>
    <mergeCell ref="DGG40:DGG41"/>
    <mergeCell ref="DGH40:DGH41"/>
    <mergeCell ref="DIQ40:DIQ41"/>
    <mergeCell ref="DIR40:DIR41"/>
    <mergeCell ref="DIS40:DIS41"/>
    <mergeCell ref="DIT40:DIT41"/>
    <mergeCell ref="DIU40:DIU41"/>
    <mergeCell ref="DIL40:DIL41"/>
    <mergeCell ref="DIM40:DIM41"/>
    <mergeCell ref="DIN40:DIN41"/>
    <mergeCell ref="DIO40:DIO41"/>
    <mergeCell ref="DIP40:DIP41"/>
    <mergeCell ref="DIG40:DIG41"/>
    <mergeCell ref="DIH40:DIH41"/>
    <mergeCell ref="DII40:DII41"/>
    <mergeCell ref="DIJ40:DIJ41"/>
    <mergeCell ref="DIK40:DIK41"/>
    <mergeCell ref="DIB40:DIB41"/>
    <mergeCell ref="DIC40:DIC41"/>
    <mergeCell ref="DID40:DID41"/>
    <mergeCell ref="DIE40:DIE41"/>
    <mergeCell ref="DIF40:DIF41"/>
    <mergeCell ref="DHW40:DHW41"/>
    <mergeCell ref="DHX40:DHX41"/>
    <mergeCell ref="DHY40:DHY41"/>
    <mergeCell ref="DHZ40:DHZ41"/>
    <mergeCell ref="DIA40:DIA41"/>
    <mergeCell ref="DHR40:DHR41"/>
    <mergeCell ref="DHS40:DHS41"/>
    <mergeCell ref="DHT40:DHT41"/>
    <mergeCell ref="DHU40:DHU41"/>
    <mergeCell ref="DHV40:DHV41"/>
    <mergeCell ref="DHM40:DHM41"/>
    <mergeCell ref="DHN40:DHN41"/>
    <mergeCell ref="DHO40:DHO41"/>
    <mergeCell ref="DHP40:DHP41"/>
    <mergeCell ref="DHQ40:DHQ41"/>
    <mergeCell ref="DJZ40:DJZ41"/>
    <mergeCell ref="DKA40:DKA41"/>
    <mergeCell ref="DKB40:DKB41"/>
    <mergeCell ref="DKC40:DKC41"/>
    <mergeCell ref="DKD40:DKD41"/>
    <mergeCell ref="DJU40:DJU41"/>
    <mergeCell ref="DJV40:DJV41"/>
    <mergeCell ref="DJW40:DJW41"/>
    <mergeCell ref="DJX40:DJX41"/>
    <mergeCell ref="DJY40:DJY41"/>
    <mergeCell ref="DJP40:DJP41"/>
    <mergeCell ref="DJQ40:DJQ41"/>
    <mergeCell ref="DJR40:DJR41"/>
    <mergeCell ref="DJS40:DJS41"/>
    <mergeCell ref="DJT40:DJT41"/>
    <mergeCell ref="DJK40:DJK41"/>
    <mergeCell ref="DJL40:DJL41"/>
    <mergeCell ref="DJM40:DJM41"/>
    <mergeCell ref="DJN40:DJN41"/>
    <mergeCell ref="DJO40:DJO41"/>
    <mergeCell ref="DJF40:DJF41"/>
    <mergeCell ref="DJG40:DJG41"/>
    <mergeCell ref="DJH40:DJH41"/>
    <mergeCell ref="DJI40:DJI41"/>
    <mergeCell ref="DJJ40:DJJ41"/>
    <mergeCell ref="DJA40:DJA41"/>
    <mergeCell ref="DJB40:DJB41"/>
    <mergeCell ref="DJC40:DJC41"/>
    <mergeCell ref="DJD40:DJD41"/>
    <mergeCell ref="DJE40:DJE41"/>
    <mergeCell ref="DIV40:DIV41"/>
    <mergeCell ref="DIW40:DIW41"/>
    <mergeCell ref="DIX40:DIX41"/>
    <mergeCell ref="DIY40:DIY41"/>
    <mergeCell ref="DIZ40:DIZ41"/>
    <mergeCell ref="DLI40:DLI41"/>
    <mergeCell ref="DLJ40:DLJ41"/>
    <mergeCell ref="DLK40:DLK41"/>
    <mergeCell ref="DLL40:DLL41"/>
    <mergeCell ref="DLM40:DLM41"/>
    <mergeCell ref="DLD40:DLD41"/>
    <mergeCell ref="DLE40:DLE41"/>
    <mergeCell ref="DLF40:DLF41"/>
    <mergeCell ref="DLG40:DLG41"/>
    <mergeCell ref="DLH40:DLH41"/>
    <mergeCell ref="DKY40:DKY41"/>
    <mergeCell ref="DKZ40:DKZ41"/>
    <mergeCell ref="DLA40:DLA41"/>
    <mergeCell ref="DLB40:DLB41"/>
    <mergeCell ref="DLC40:DLC41"/>
    <mergeCell ref="DKT40:DKT41"/>
    <mergeCell ref="DKU40:DKU41"/>
    <mergeCell ref="DKV40:DKV41"/>
    <mergeCell ref="DKW40:DKW41"/>
    <mergeCell ref="DKX40:DKX41"/>
    <mergeCell ref="DKO40:DKO41"/>
    <mergeCell ref="DKP40:DKP41"/>
    <mergeCell ref="DKQ40:DKQ41"/>
    <mergeCell ref="DKR40:DKR41"/>
    <mergeCell ref="DKS40:DKS41"/>
    <mergeCell ref="DKJ40:DKJ41"/>
    <mergeCell ref="DKK40:DKK41"/>
    <mergeCell ref="DKL40:DKL41"/>
    <mergeCell ref="DKM40:DKM41"/>
    <mergeCell ref="DKN40:DKN41"/>
    <mergeCell ref="DKE40:DKE41"/>
    <mergeCell ref="DKF40:DKF41"/>
    <mergeCell ref="DKG40:DKG41"/>
    <mergeCell ref="DKH40:DKH41"/>
    <mergeCell ref="DKI40:DKI41"/>
    <mergeCell ref="DMR40:DMR41"/>
    <mergeCell ref="DMS40:DMS41"/>
    <mergeCell ref="DMT40:DMT41"/>
    <mergeCell ref="DMU40:DMU41"/>
    <mergeCell ref="DMV40:DMV41"/>
    <mergeCell ref="DMM40:DMM41"/>
    <mergeCell ref="DMN40:DMN41"/>
    <mergeCell ref="DMO40:DMO41"/>
    <mergeCell ref="DMP40:DMP41"/>
    <mergeCell ref="DMQ40:DMQ41"/>
    <mergeCell ref="DMH40:DMH41"/>
    <mergeCell ref="DMI40:DMI41"/>
    <mergeCell ref="DMJ40:DMJ41"/>
    <mergeCell ref="DMK40:DMK41"/>
    <mergeCell ref="DML40:DML41"/>
    <mergeCell ref="DMC40:DMC41"/>
    <mergeCell ref="DMD40:DMD41"/>
    <mergeCell ref="DME40:DME41"/>
    <mergeCell ref="DMF40:DMF41"/>
    <mergeCell ref="DMG40:DMG41"/>
    <mergeCell ref="DLX40:DLX41"/>
    <mergeCell ref="DLY40:DLY41"/>
    <mergeCell ref="DLZ40:DLZ41"/>
    <mergeCell ref="DMA40:DMA41"/>
    <mergeCell ref="DMB40:DMB41"/>
    <mergeCell ref="DLS40:DLS41"/>
    <mergeCell ref="DLT40:DLT41"/>
    <mergeCell ref="DLU40:DLU41"/>
    <mergeCell ref="DLV40:DLV41"/>
    <mergeCell ref="DLW40:DLW41"/>
    <mergeCell ref="DLN40:DLN41"/>
    <mergeCell ref="DLO40:DLO41"/>
    <mergeCell ref="DLP40:DLP41"/>
    <mergeCell ref="DLQ40:DLQ41"/>
    <mergeCell ref="DLR40:DLR41"/>
    <mergeCell ref="DOA40:DOA41"/>
    <mergeCell ref="DOB40:DOB41"/>
    <mergeCell ref="DOC40:DOC41"/>
    <mergeCell ref="DOD40:DOD41"/>
    <mergeCell ref="DOE40:DOE41"/>
    <mergeCell ref="DNV40:DNV41"/>
    <mergeCell ref="DNW40:DNW41"/>
    <mergeCell ref="DNX40:DNX41"/>
    <mergeCell ref="DNY40:DNY41"/>
    <mergeCell ref="DNZ40:DNZ41"/>
    <mergeCell ref="DNQ40:DNQ41"/>
    <mergeCell ref="DNR40:DNR41"/>
    <mergeCell ref="DNS40:DNS41"/>
    <mergeCell ref="DNT40:DNT41"/>
    <mergeCell ref="DNU40:DNU41"/>
    <mergeCell ref="DNL40:DNL41"/>
    <mergeCell ref="DNM40:DNM41"/>
    <mergeCell ref="DNN40:DNN41"/>
    <mergeCell ref="DNO40:DNO41"/>
    <mergeCell ref="DNP40:DNP41"/>
    <mergeCell ref="DNG40:DNG41"/>
    <mergeCell ref="DNH40:DNH41"/>
    <mergeCell ref="DNI40:DNI41"/>
    <mergeCell ref="DNJ40:DNJ41"/>
    <mergeCell ref="DNK40:DNK41"/>
    <mergeCell ref="DNB40:DNB41"/>
    <mergeCell ref="DNC40:DNC41"/>
    <mergeCell ref="DND40:DND41"/>
    <mergeCell ref="DNE40:DNE41"/>
    <mergeCell ref="DNF40:DNF41"/>
    <mergeCell ref="DMW40:DMW41"/>
    <mergeCell ref="DMX40:DMX41"/>
    <mergeCell ref="DMY40:DMY41"/>
    <mergeCell ref="DMZ40:DMZ41"/>
    <mergeCell ref="DNA40:DNA41"/>
    <mergeCell ref="DPJ40:DPJ41"/>
    <mergeCell ref="DPK40:DPK41"/>
    <mergeCell ref="DPL40:DPL41"/>
    <mergeCell ref="DPM40:DPM41"/>
    <mergeCell ref="DPN40:DPN41"/>
    <mergeCell ref="DPE40:DPE41"/>
    <mergeCell ref="DPF40:DPF41"/>
    <mergeCell ref="DPG40:DPG41"/>
    <mergeCell ref="DPH40:DPH41"/>
    <mergeCell ref="DPI40:DPI41"/>
    <mergeCell ref="DOZ40:DOZ41"/>
    <mergeCell ref="DPA40:DPA41"/>
    <mergeCell ref="DPB40:DPB41"/>
    <mergeCell ref="DPC40:DPC41"/>
    <mergeCell ref="DPD40:DPD41"/>
    <mergeCell ref="DOU40:DOU41"/>
    <mergeCell ref="DOV40:DOV41"/>
    <mergeCell ref="DOW40:DOW41"/>
    <mergeCell ref="DOX40:DOX41"/>
    <mergeCell ref="DOY40:DOY41"/>
    <mergeCell ref="DOP40:DOP41"/>
    <mergeCell ref="DOQ40:DOQ41"/>
    <mergeCell ref="DOR40:DOR41"/>
    <mergeCell ref="DOS40:DOS41"/>
    <mergeCell ref="DOT40:DOT41"/>
    <mergeCell ref="DOK40:DOK41"/>
    <mergeCell ref="DOL40:DOL41"/>
    <mergeCell ref="DOM40:DOM41"/>
    <mergeCell ref="DON40:DON41"/>
    <mergeCell ref="DOO40:DOO41"/>
    <mergeCell ref="DOF40:DOF41"/>
    <mergeCell ref="DOG40:DOG41"/>
    <mergeCell ref="DOH40:DOH41"/>
    <mergeCell ref="DOI40:DOI41"/>
    <mergeCell ref="DOJ40:DOJ41"/>
    <mergeCell ref="DQS40:DQS41"/>
    <mergeCell ref="DQT40:DQT41"/>
    <mergeCell ref="DQU40:DQU41"/>
    <mergeCell ref="DQV40:DQV41"/>
    <mergeCell ref="DQW40:DQW41"/>
    <mergeCell ref="DQN40:DQN41"/>
    <mergeCell ref="DQO40:DQO41"/>
    <mergeCell ref="DQP40:DQP41"/>
    <mergeCell ref="DQQ40:DQQ41"/>
    <mergeCell ref="DQR40:DQR41"/>
    <mergeCell ref="DQI40:DQI41"/>
    <mergeCell ref="DQJ40:DQJ41"/>
    <mergeCell ref="DQK40:DQK41"/>
    <mergeCell ref="DQL40:DQL41"/>
    <mergeCell ref="DQM40:DQM41"/>
    <mergeCell ref="DQD40:DQD41"/>
    <mergeCell ref="DQE40:DQE41"/>
    <mergeCell ref="DQF40:DQF41"/>
    <mergeCell ref="DQG40:DQG41"/>
    <mergeCell ref="DQH40:DQH41"/>
    <mergeCell ref="DPY40:DPY41"/>
    <mergeCell ref="DPZ40:DPZ41"/>
    <mergeCell ref="DQA40:DQA41"/>
    <mergeCell ref="DQB40:DQB41"/>
    <mergeCell ref="DQC40:DQC41"/>
    <mergeCell ref="DPT40:DPT41"/>
    <mergeCell ref="DPU40:DPU41"/>
    <mergeCell ref="DPV40:DPV41"/>
    <mergeCell ref="DPW40:DPW41"/>
    <mergeCell ref="DPX40:DPX41"/>
    <mergeCell ref="DPO40:DPO41"/>
    <mergeCell ref="DPP40:DPP41"/>
    <mergeCell ref="DPQ40:DPQ41"/>
    <mergeCell ref="DPR40:DPR41"/>
    <mergeCell ref="DPS40:DPS41"/>
    <mergeCell ref="DSB40:DSB41"/>
    <mergeCell ref="DSC40:DSC41"/>
    <mergeCell ref="DSD40:DSD41"/>
    <mergeCell ref="DSE40:DSE41"/>
    <mergeCell ref="DSF40:DSF41"/>
    <mergeCell ref="DRW40:DRW41"/>
    <mergeCell ref="DRX40:DRX41"/>
    <mergeCell ref="DRY40:DRY41"/>
    <mergeCell ref="DRZ40:DRZ41"/>
    <mergeCell ref="DSA40:DSA41"/>
    <mergeCell ref="DRR40:DRR41"/>
    <mergeCell ref="DRS40:DRS41"/>
    <mergeCell ref="DRT40:DRT41"/>
    <mergeCell ref="DRU40:DRU41"/>
    <mergeCell ref="DRV40:DRV41"/>
    <mergeCell ref="DRM40:DRM41"/>
    <mergeCell ref="DRN40:DRN41"/>
    <mergeCell ref="DRO40:DRO41"/>
    <mergeCell ref="DRP40:DRP41"/>
    <mergeCell ref="DRQ40:DRQ41"/>
    <mergeCell ref="DRH40:DRH41"/>
    <mergeCell ref="DRI40:DRI41"/>
    <mergeCell ref="DRJ40:DRJ41"/>
    <mergeCell ref="DRK40:DRK41"/>
    <mergeCell ref="DRL40:DRL41"/>
    <mergeCell ref="DRC40:DRC41"/>
    <mergeCell ref="DRD40:DRD41"/>
    <mergeCell ref="DRE40:DRE41"/>
    <mergeCell ref="DRF40:DRF41"/>
    <mergeCell ref="DRG40:DRG41"/>
    <mergeCell ref="DQX40:DQX41"/>
    <mergeCell ref="DQY40:DQY41"/>
    <mergeCell ref="DQZ40:DQZ41"/>
    <mergeCell ref="DRA40:DRA41"/>
    <mergeCell ref="DRB40:DRB41"/>
    <mergeCell ref="DTK40:DTK41"/>
    <mergeCell ref="DTL40:DTL41"/>
    <mergeCell ref="DTM40:DTM41"/>
    <mergeCell ref="DTN40:DTN41"/>
    <mergeCell ref="DTO40:DTO41"/>
    <mergeCell ref="DTF40:DTF41"/>
    <mergeCell ref="DTG40:DTG41"/>
    <mergeCell ref="DTH40:DTH41"/>
    <mergeCell ref="DTI40:DTI41"/>
    <mergeCell ref="DTJ40:DTJ41"/>
    <mergeCell ref="DTA40:DTA41"/>
    <mergeCell ref="DTB40:DTB41"/>
    <mergeCell ref="DTC40:DTC41"/>
    <mergeCell ref="DTD40:DTD41"/>
    <mergeCell ref="DTE40:DTE41"/>
    <mergeCell ref="DSV40:DSV41"/>
    <mergeCell ref="DSW40:DSW41"/>
    <mergeCell ref="DSX40:DSX41"/>
    <mergeCell ref="DSY40:DSY41"/>
    <mergeCell ref="DSZ40:DSZ41"/>
    <mergeCell ref="DSQ40:DSQ41"/>
    <mergeCell ref="DSR40:DSR41"/>
    <mergeCell ref="DSS40:DSS41"/>
    <mergeCell ref="DST40:DST41"/>
    <mergeCell ref="DSU40:DSU41"/>
    <mergeCell ref="DSL40:DSL41"/>
    <mergeCell ref="DSM40:DSM41"/>
    <mergeCell ref="DSN40:DSN41"/>
    <mergeCell ref="DSO40:DSO41"/>
    <mergeCell ref="DSP40:DSP41"/>
    <mergeCell ref="DSG40:DSG41"/>
    <mergeCell ref="DSH40:DSH41"/>
    <mergeCell ref="DSI40:DSI41"/>
    <mergeCell ref="DSJ40:DSJ41"/>
    <mergeCell ref="DSK40:DSK41"/>
    <mergeCell ref="DUT40:DUT41"/>
    <mergeCell ref="DUU40:DUU41"/>
    <mergeCell ref="DUV40:DUV41"/>
    <mergeCell ref="DUW40:DUW41"/>
    <mergeCell ref="DUX40:DUX41"/>
    <mergeCell ref="DUO40:DUO41"/>
    <mergeCell ref="DUP40:DUP41"/>
    <mergeCell ref="DUQ40:DUQ41"/>
    <mergeCell ref="DUR40:DUR41"/>
    <mergeCell ref="DUS40:DUS41"/>
    <mergeCell ref="DUJ40:DUJ41"/>
    <mergeCell ref="DUK40:DUK41"/>
    <mergeCell ref="DUL40:DUL41"/>
    <mergeCell ref="DUM40:DUM41"/>
    <mergeCell ref="DUN40:DUN41"/>
    <mergeCell ref="DUE40:DUE41"/>
    <mergeCell ref="DUF40:DUF41"/>
    <mergeCell ref="DUG40:DUG41"/>
    <mergeCell ref="DUH40:DUH41"/>
    <mergeCell ref="DUI40:DUI41"/>
    <mergeCell ref="DTZ40:DTZ41"/>
    <mergeCell ref="DUA40:DUA41"/>
    <mergeCell ref="DUB40:DUB41"/>
    <mergeCell ref="DUC40:DUC41"/>
    <mergeCell ref="DUD40:DUD41"/>
    <mergeCell ref="DTU40:DTU41"/>
    <mergeCell ref="DTV40:DTV41"/>
    <mergeCell ref="DTW40:DTW41"/>
    <mergeCell ref="DTX40:DTX41"/>
    <mergeCell ref="DTY40:DTY41"/>
    <mergeCell ref="DTP40:DTP41"/>
    <mergeCell ref="DTQ40:DTQ41"/>
    <mergeCell ref="DTR40:DTR41"/>
    <mergeCell ref="DTS40:DTS41"/>
    <mergeCell ref="DTT40:DTT41"/>
    <mergeCell ref="DWC40:DWC41"/>
    <mergeCell ref="DWD40:DWD41"/>
    <mergeCell ref="DWE40:DWE41"/>
    <mergeCell ref="DWF40:DWF41"/>
    <mergeCell ref="DWG40:DWG41"/>
    <mergeCell ref="DVX40:DVX41"/>
    <mergeCell ref="DVY40:DVY41"/>
    <mergeCell ref="DVZ40:DVZ41"/>
    <mergeCell ref="DWA40:DWA41"/>
    <mergeCell ref="DWB40:DWB41"/>
    <mergeCell ref="DVS40:DVS41"/>
    <mergeCell ref="DVT40:DVT41"/>
    <mergeCell ref="DVU40:DVU41"/>
    <mergeCell ref="DVV40:DVV41"/>
    <mergeCell ref="DVW40:DVW41"/>
    <mergeCell ref="DVN40:DVN41"/>
    <mergeCell ref="DVO40:DVO41"/>
    <mergeCell ref="DVP40:DVP41"/>
    <mergeCell ref="DVQ40:DVQ41"/>
    <mergeCell ref="DVR40:DVR41"/>
    <mergeCell ref="DVI40:DVI41"/>
    <mergeCell ref="DVJ40:DVJ41"/>
    <mergeCell ref="DVK40:DVK41"/>
    <mergeCell ref="DVL40:DVL41"/>
    <mergeCell ref="DVM40:DVM41"/>
    <mergeCell ref="DVD40:DVD41"/>
    <mergeCell ref="DVE40:DVE41"/>
    <mergeCell ref="DVF40:DVF41"/>
    <mergeCell ref="DVG40:DVG41"/>
    <mergeCell ref="DVH40:DVH41"/>
    <mergeCell ref="DUY40:DUY41"/>
    <mergeCell ref="DUZ40:DUZ41"/>
    <mergeCell ref="DVA40:DVA41"/>
    <mergeCell ref="DVB40:DVB41"/>
    <mergeCell ref="DVC40:DVC41"/>
    <mergeCell ref="DXL40:DXL41"/>
    <mergeCell ref="DXM40:DXM41"/>
    <mergeCell ref="DXN40:DXN41"/>
    <mergeCell ref="DXO40:DXO41"/>
    <mergeCell ref="DXP40:DXP41"/>
    <mergeCell ref="DXG40:DXG41"/>
    <mergeCell ref="DXH40:DXH41"/>
    <mergeCell ref="DXI40:DXI41"/>
    <mergeCell ref="DXJ40:DXJ41"/>
    <mergeCell ref="DXK40:DXK41"/>
    <mergeCell ref="DXB40:DXB41"/>
    <mergeCell ref="DXC40:DXC41"/>
    <mergeCell ref="DXD40:DXD41"/>
    <mergeCell ref="DXE40:DXE41"/>
    <mergeCell ref="DXF40:DXF41"/>
    <mergeCell ref="DWW40:DWW41"/>
    <mergeCell ref="DWX40:DWX41"/>
    <mergeCell ref="DWY40:DWY41"/>
    <mergeCell ref="DWZ40:DWZ41"/>
    <mergeCell ref="DXA40:DXA41"/>
    <mergeCell ref="DWR40:DWR41"/>
    <mergeCell ref="DWS40:DWS41"/>
    <mergeCell ref="DWT40:DWT41"/>
    <mergeCell ref="DWU40:DWU41"/>
    <mergeCell ref="DWV40:DWV41"/>
    <mergeCell ref="DWM40:DWM41"/>
    <mergeCell ref="DWN40:DWN41"/>
    <mergeCell ref="DWO40:DWO41"/>
    <mergeCell ref="DWP40:DWP41"/>
    <mergeCell ref="DWQ40:DWQ41"/>
    <mergeCell ref="DWH40:DWH41"/>
    <mergeCell ref="DWI40:DWI41"/>
    <mergeCell ref="DWJ40:DWJ41"/>
    <mergeCell ref="DWK40:DWK41"/>
    <mergeCell ref="DWL40:DWL41"/>
    <mergeCell ref="DYU40:DYU41"/>
    <mergeCell ref="DYV40:DYV41"/>
    <mergeCell ref="DYW40:DYW41"/>
    <mergeCell ref="DYX40:DYX41"/>
    <mergeCell ref="DYY40:DYY41"/>
    <mergeCell ref="DYP40:DYP41"/>
    <mergeCell ref="DYQ40:DYQ41"/>
    <mergeCell ref="DYR40:DYR41"/>
    <mergeCell ref="DYS40:DYS41"/>
    <mergeCell ref="DYT40:DYT41"/>
    <mergeCell ref="DYK40:DYK41"/>
    <mergeCell ref="DYL40:DYL41"/>
    <mergeCell ref="DYM40:DYM41"/>
    <mergeCell ref="DYN40:DYN41"/>
    <mergeCell ref="DYO40:DYO41"/>
    <mergeCell ref="DYF40:DYF41"/>
    <mergeCell ref="DYG40:DYG41"/>
    <mergeCell ref="DYH40:DYH41"/>
    <mergeCell ref="DYI40:DYI41"/>
    <mergeCell ref="DYJ40:DYJ41"/>
    <mergeCell ref="DYA40:DYA41"/>
    <mergeCell ref="DYB40:DYB41"/>
    <mergeCell ref="DYC40:DYC41"/>
    <mergeCell ref="DYD40:DYD41"/>
    <mergeCell ref="DYE40:DYE41"/>
    <mergeCell ref="DXV40:DXV41"/>
    <mergeCell ref="DXW40:DXW41"/>
    <mergeCell ref="DXX40:DXX41"/>
    <mergeCell ref="DXY40:DXY41"/>
    <mergeCell ref="DXZ40:DXZ41"/>
    <mergeCell ref="DXQ40:DXQ41"/>
    <mergeCell ref="DXR40:DXR41"/>
    <mergeCell ref="DXS40:DXS41"/>
    <mergeCell ref="DXT40:DXT41"/>
    <mergeCell ref="DXU40:DXU41"/>
    <mergeCell ref="EAD40:EAD41"/>
    <mergeCell ref="EAE40:EAE41"/>
    <mergeCell ref="EAF40:EAF41"/>
    <mergeCell ref="EAG40:EAG41"/>
    <mergeCell ref="EAH40:EAH41"/>
    <mergeCell ref="DZY40:DZY41"/>
    <mergeCell ref="DZZ40:DZZ41"/>
    <mergeCell ref="EAA40:EAA41"/>
    <mergeCell ref="EAB40:EAB41"/>
    <mergeCell ref="EAC40:EAC41"/>
    <mergeCell ref="DZT40:DZT41"/>
    <mergeCell ref="DZU40:DZU41"/>
    <mergeCell ref="DZV40:DZV41"/>
    <mergeCell ref="DZW40:DZW41"/>
    <mergeCell ref="DZX40:DZX41"/>
    <mergeCell ref="DZO40:DZO41"/>
    <mergeCell ref="DZP40:DZP41"/>
    <mergeCell ref="DZQ40:DZQ41"/>
    <mergeCell ref="DZR40:DZR41"/>
    <mergeCell ref="DZS40:DZS41"/>
    <mergeCell ref="DZJ40:DZJ41"/>
    <mergeCell ref="DZK40:DZK41"/>
    <mergeCell ref="DZL40:DZL41"/>
    <mergeCell ref="DZM40:DZM41"/>
    <mergeCell ref="DZN40:DZN41"/>
    <mergeCell ref="DZE40:DZE41"/>
    <mergeCell ref="DZF40:DZF41"/>
    <mergeCell ref="DZG40:DZG41"/>
    <mergeCell ref="DZH40:DZH41"/>
    <mergeCell ref="DZI40:DZI41"/>
    <mergeCell ref="DYZ40:DYZ41"/>
    <mergeCell ref="DZA40:DZA41"/>
    <mergeCell ref="DZB40:DZB41"/>
    <mergeCell ref="DZC40:DZC41"/>
    <mergeCell ref="DZD40:DZD41"/>
    <mergeCell ref="EBM40:EBM41"/>
    <mergeCell ref="EBN40:EBN41"/>
    <mergeCell ref="EBO40:EBO41"/>
    <mergeCell ref="EBP40:EBP41"/>
    <mergeCell ref="EBQ40:EBQ41"/>
    <mergeCell ref="EBH40:EBH41"/>
    <mergeCell ref="EBI40:EBI41"/>
    <mergeCell ref="EBJ40:EBJ41"/>
    <mergeCell ref="EBK40:EBK41"/>
    <mergeCell ref="EBL40:EBL41"/>
    <mergeCell ref="EBC40:EBC41"/>
    <mergeCell ref="EBD40:EBD41"/>
    <mergeCell ref="EBE40:EBE41"/>
    <mergeCell ref="EBF40:EBF41"/>
    <mergeCell ref="EBG40:EBG41"/>
    <mergeCell ref="EAX40:EAX41"/>
    <mergeCell ref="EAY40:EAY41"/>
    <mergeCell ref="EAZ40:EAZ41"/>
    <mergeCell ref="EBA40:EBA41"/>
    <mergeCell ref="EBB40:EBB41"/>
    <mergeCell ref="EAS40:EAS41"/>
    <mergeCell ref="EAT40:EAT41"/>
    <mergeCell ref="EAU40:EAU41"/>
    <mergeCell ref="EAV40:EAV41"/>
    <mergeCell ref="EAW40:EAW41"/>
    <mergeCell ref="EAN40:EAN41"/>
    <mergeCell ref="EAO40:EAO41"/>
    <mergeCell ref="EAP40:EAP41"/>
    <mergeCell ref="EAQ40:EAQ41"/>
    <mergeCell ref="EAR40:EAR41"/>
    <mergeCell ref="EAI40:EAI41"/>
    <mergeCell ref="EAJ40:EAJ41"/>
    <mergeCell ref="EAK40:EAK41"/>
    <mergeCell ref="EAL40:EAL41"/>
    <mergeCell ref="EAM40:EAM41"/>
    <mergeCell ref="ECV40:ECV41"/>
    <mergeCell ref="ECW40:ECW41"/>
    <mergeCell ref="ECX40:ECX41"/>
    <mergeCell ref="ECY40:ECY41"/>
    <mergeCell ref="ECZ40:ECZ41"/>
    <mergeCell ref="ECQ40:ECQ41"/>
    <mergeCell ref="ECR40:ECR41"/>
    <mergeCell ref="ECS40:ECS41"/>
    <mergeCell ref="ECT40:ECT41"/>
    <mergeCell ref="ECU40:ECU41"/>
    <mergeCell ref="ECL40:ECL41"/>
    <mergeCell ref="ECM40:ECM41"/>
    <mergeCell ref="ECN40:ECN41"/>
    <mergeCell ref="ECO40:ECO41"/>
    <mergeCell ref="ECP40:ECP41"/>
    <mergeCell ref="ECG40:ECG41"/>
    <mergeCell ref="ECH40:ECH41"/>
    <mergeCell ref="ECI40:ECI41"/>
    <mergeCell ref="ECJ40:ECJ41"/>
    <mergeCell ref="ECK40:ECK41"/>
    <mergeCell ref="ECB40:ECB41"/>
    <mergeCell ref="ECC40:ECC41"/>
    <mergeCell ref="ECD40:ECD41"/>
    <mergeCell ref="ECE40:ECE41"/>
    <mergeCell ref="ECF40:ECF41"/>
    <mergeCell ref="EBW40:EBW41"/>
    <mergeCell ref="EBX40:EBX41"/>
    <mergeCell ref="EBY40:EBY41"/>
    <mergeCell ref="EBZ40:EBZ41"/>
    <mergeCell ref="ECA40:ECA41"/>
    <mergeCell ref="EBR40:EBR41"/>
    <mergeCell ref="EBS40:EBS41"/>
    <mergeCell ref="EBT40:EBT41"/>
    <mergeCell ref="EBU40:EBU41"/>
    <mergeCell ref="EBV40:EBV41"/>
    <mergeCell ref="EEE40:EEE41"/>
    <mergeCell ref="EEF40:EEF41"/>
    <mergeCell ref="EEG40:EEG41"/>
    <mergeCell ref="EEH40:EEH41"/>
    <mergeCell ref="EEI40:EEI41"/>
    <mergeCell ref="EDZ40:EDZ41"/>
    <mergeCell ref="EEA40:EEA41"/>
    <mergeCell ref="EEB40:EEB41"/>
    <mergeCell ref="EEC40:EEC41"/>
    <mergeCell ref="EED40:EED41"/>
    <mergeCell ref="EDU40:EDU41"/>
    <mergeCell ref="EDV40:EDV41"/>
    <mergeCell ref="EDW40:EDW41"/>
    <mergeCell ref="EDX40:EDX41"/>
    <mergeCell ref="EDY40:EDY41"/>
    <mergeCell ref="EDP40:EDP41"/>
    <mergeCell ref="EDQ40:EDQ41"/>
    <mergeCell ref="EDR40:EDR41"/>
    <mergeCell ref="EDS40:EDS41"/>
    <mergeCell ref="EDT40:EDT41"/>
    <mergeCell ref="EDK40:EDK41"/>
    <mergeCell ref="EDL40:EDL41"/>
    <mergeCell ref="EDM40:EDM41"/>
    <mergeCell ref="EDN40:EDN41"/>
    <mergeCell ref="EDO40:EDO41"/>
    <mergeCell ref="EDF40:EDF41"/>
    <mergeCell ref="EDG40:EDG41"/>
    <mergeCell ref="EDH40:EDH41"/>
    <mergeCell ref="EDI40:EDI41"/>
    <mergeCell ref="EDJ40:EDJ41"/>
    <mergeCell ref="EDA40:EDA41"/>
    <mergeCell ref="EDB40:EDB41"/>
    <mergeCell ref="EDC40:EDC41"/>
    <mergeCell ref="EDD40:EDD41"/>
    <mergeCell ref="EDE40:EDE41"/>
    <mergeCell ref="EFN40:EFN41"/>
    <mergeCell ref="EFO40:EFO41"/>
    <mergeCell ref="EFP40:EFP41"/>
    <mergeCell ref="EFQ40:EFQ41"/>
    <mergeCell ref="EFR40:EFR41"/>
    <mergeCell ref="EFI40:EFI41"/>
    <mergeCell ref="EFJ40:EFJ41"/>
    <mergeCell ref="EFK40:EFK41"/>
    <mergeCell ref="EFL40:EFL41"/>
    <mergeCell ref="EFM40:EFM41"/>
    <mergeCell ref="EFD40:EFD41"/>
    <mergeCell ref="EFE40:EFE41"/>
    <mergeCell ref="EFF40:EFF41"/>
    <mergeCell ref="EFG40:EFG41"/>
    <mergeCell ref="EFH40:EFH41"/>
    <mergeCell ref="EEY40:EEY41"/>
    <mergeCell ref="EEZ40:EEZ41"/>
    <mergeCell ref="EFA40:EFA41"/>
    <mergeCell ref="EFB40:EFB41"/>
    <mergeCell ref="EFC40:EFC41"/>
    <mergeCell ref="EET40:EET41"/>
    <mergeCell ref="EEU40:EEU41"/>
    <mergeCell ref="EEV40:EEV41"/>
    <mergeCell ref="EEW40:EEW41"/>
    <mergeCell ref="EEX40:EEX41"/>
    <mergeCell ref="EEO40:EEO41"/>
    <mergeCell ref="EEP40:EEP41"/>
    <mergeCell ref="EEQ40:EEQ41"/>
    <mergeCell ref="EER40:EER41"/>
    <mergeCell ref="EES40:EES41"/>
    <mergeCell ref="EEJ40:EEJ41"/>
    <mergeCell ref="EEK40:EEK41"/>
    <mergeCell ref="EEL40:EEL41"/>
    <mergeCell ref="EEM40:EEM41"/>
    <mergeCell ref="EEN40:EEN41"/>
    <mergeCell ref="EGW40:EGW41"/>
    <mergeCell ref="EGX40:EGX41"/>
    <mergeCell ref="EGY40:EGY41"/>
    <mergeCell ref="EGZ40:EGZ41"/>
    <mergeCell ref="EHA40:EHA41"/>
    <mergeCell ref="EGR40:EGR41"/>
    <mergeCell ref="EGS40:EGS41"/>
    <mergeCell ref="EGT40:EGT41"/>
    <mergeCell ref="EGU40:EGU41"/>
    <mergeCell ref="EGV40:EGV41"/>
    <mergeCell ref="EGM40:EGM41"/>
    <mergeCell ref="EGN40:EGN41"/>
    <mergeCell ref="EGO40:EGO41"/>
    <mergeCell ref="EGP40:EGP41"/>
    <mergeCell ref="EGQ40:EGQ41"/>
    <mergeCell ref="EGH40:EGH41"/>
    <mergeCell ref="EGI40:EGI41"/>
    <mergeCell ref="EGJ40:EGJ41"/>
    <mergeCell ref="EGK40:EGK41"/>
    <mergeCell ref="EGL40:EGL41"/>
    <mergeCell ref="EGC40:EGC41"/>
    <mergeCell ref="EGD40:EGD41"/>
    <mergeCell ref="EGE40:EGE41"/>
    <mergeCell ref="EGF40:EGF41"/>
    <mergeCell ref="EGG40:EGG41"/>
    <mergeCell ref="EFX40:EFX41"/>
    <mergeCell ref="EFY40:EFY41"/>
    <mergeCell ref="EFZ40:EFZ41"/>
    <mergeCell ref="EGA40:EGA41"/>
    <mergeCell ref="EGB40:EGB41"/>
    <mergeCell ref="EFS40:EFS41"/>
    <mergeCell ref="EFT40:EFT41"/>
    <mergeCell ref="EFU40:EFU41"/>
    <mergeCell ref="EFV40:EFV41"/>
    <mergeCell ref="EFW40:EFW41"/>
    <mergeCell ref="EIF40:EIF41"/>
    <mergeCell ref="EIG40:EIG41"/>
    <mergeCell ref="EIH40:EIH41"/>
    <mergeCell ref="EII40:EII41"/>
    <mergeCell ref="EIJ40:EIJ41"/>
    <mergeCell ref="EIA40:EIA41"/>
    <mergeCell ref="EIB40:EIB41"/>
    <mergeCell ref="EIC40:EIC41"/>
    <mergeCell ref="EID40:EID41"/>
    <mergeCell ref="EIE40:EIE41"/>
    <mergeCell ref="EHV40:EHV41"/>
    <mergeCell ref="EHW40:EHW41"/>
    <mergeCell ref="EHX40:EHX41"/>
    <mergeCell ref="EHY40:EHY41"/>
    <mergeCell ref="EHZ40:EHZ41"/>
    <mergeCell ref="EHQ40:EHQ41"/>
    <mergeCell ref="EHR40:EHR41"/>
    <mergeCell ref="EHS40:EHS41"/>
    <mergeCell ref="EHT40:EHT41"/>
    <mergeCell ref="EHU40:EHU41"/>
    <mergeCell ref="EHL40:EHL41"/>
    <mergeCell ref="EHM40:EHM41"/>
    <mergeCell ref="EHN40:EHN41"/>
    <mergeCell ref="EHO40:EHO41"/>
    <mergeCell ref="EHP40:EHP41"/>
    <mergeCell ref="EHG40:EHG41"/>
    <mergeCell ref="EHH40:EHH41"/>
    <mergeCell ref="EHI40:EHI41"/>
    <mergeCell ref="EHJ40:EHJ41"/>
    <mergeCell ref="EHK40:EHK41"/>
    <mergeCell ref="EHB40:EHB41"/>
    <mergeCell ref="EHC40:EHC41"/>
    <mergeCell ref="EHD40:EHD41"/>
    <mergeCell ref="EHE40:EHE41"/>
    <mergeCell ref="EHF40:EHF41"/>
    <mergeCell ref="EJO40:EJO41"/>
    <mergeCell ref="EJP40:EJP41"/>
    <mergeCell ref="EJQ40:EJQ41"/>
    <mergeCell ref="EJR40:EJR41"/>
    <mergeCell ref="EJS40:EJS41"/>
    <mergeCell ref="EJJ40:EJJ41"/>
    <mergeCell ref="EJK40:EJK41"/>
    <mergeCell ref="EJL40:EJL41"/>
    <mergeCell ref="EJM40:EJM41"/>
    <mergeCell ref="EJN40:EJN41"/>
    <mergeCell ref="EJE40:EJE41"/>
    <mergeCell ref="EJF40:EJF41"/>
    <mergeCell ref="EJG40:EJG41"/>
    <mergeCell ref="EJH40:EJH41"/>
    <mergeCell ref="EJI40:EJI41"/>
    <mergeCell ref="EIZ40:EIZ41"/>
    <mergeCell ref="EJA40:EJA41"/>
    <mergeCell ref="EJB40:EJB41"/>
    <mergeCell ref="EJC40:EJC41"/>
    <mergeCell ref="EJD40:EJD41"/>
    <mergeCell ref="EIU40:EIU41"/>
    <mergeCell ref="EIV40:EIV41"/>
    <mergeCell ref="EIW40:EIW41"/>
    <mergeCell ref="EIX40:EIX41"/>
    <mergeCell ref="EIY40:EIY41"/>
    <mergeCell ref="EIP40:EIP41"/>
    <mergeCell ref="EIQ40:EIQ41"/>
    <mergeCell ref="EIR40:EIR41"/>
    <mergeCell ref="EIS40:EIS41"/>
    <mergeCell ref="EIT40:EIT41"/>
    <mergeCell ref="EIK40:EIK41"/>
    <mergeCell ref="EIL40:EIL41"/>
    <mergeCell ref="EIM40:EIM41"/>
    <mergeCell ref="EIN40:EIN41"/>
    <mergeCell ref="EIO40:EIO41"/>
    <mergeCell ref="EKX40:EKX41"/>
    <mergeCell ref="EKY40:EKY41"/>
    <mergeCell ref="EKZ40:EKZ41"/>
    <mergeCell ref="ELA40:ELA41"/>
    <mergeCell ref="ELB40:ELB41"/>
    <mergeCell ref="EKS40:EKS41"/>
    <mergeCell ref="EKT40:EKT41"/>
    <mergeCell ref="EKU40:EKU41"/>
    <mergeCell ref="EKV40:EKV41"/>
    <mergeCell ref="EKW40:EKW41"/>
    <mergeCell ref="EKN40:EKN41"/>
    <mergeCell ref="EKO40:EKO41"/>
    <mergeCell ref="EKP40:EKP41"/>
    <mergeCell ref="EKQ40:EKQ41"/>
    <mergeCell ref="EKR40:EKR41"/>
    <mergeCell ref="EKI40:EKI41"/>
    <mergeCell ref="EKJ40:EKJ41"/>
    <mergeCell ref="EKK40:EKK41"/>
    <mergeCell ref="EKL40:EKL41"/>
    <mergeCell ref="EKM40:EKM41"/>
    <mergeCell ref="EKD40:EKD41"/>
    <mergeCell ref="EKE40:EKE41"/>
    <mergeCell ref="EKF40:EKF41"/>
    <mergeCell ref="EKG40:EKG41"/>
    <mergeCell ref="EKH40:EKH41"/>
    <mergeCell ref="EJY40:EJY41"/>
    <mergeCell ref="EJZ40:EJZ41"/>
    <mergeCell ref="EKA40:EKA41"/>
    <mergeCell ref="EKB40:EKB41"/>
    <mergeCell ref="EKC40:EKC41"/>
    <mergeCell ref="EJT40:EJT41"/>
    <mergeCell ref="EJU40:EJU41"/>
    <mergeCell ref="EJV40:EJV41"/>
    <mergeCell ref="EJW40:EJW41"/>
    <mergeCell ref="EJX40:EJX41"/>
    <mergeCell ref="EMG40:EMG41"/>
    <mergeCell ref="EMH40:EMH41"/>
    <mergeCell ref="EMI40:EMI41"/>
    <mergeCell ref="EMJ40:EMJ41"/>
    <mergeCell ref="EMK40:EMK41"/>
    <mergeCell ref="EMB40:EMB41"/>
    <mergeCell ref="EMC40:EMC41"/>
    <mergeCell ref="EMD40:EMD41"/>
    <mergeCell ref="EME40:EME41"/>
    <mergeCell ref="EMF40:EMF41"/>
    <mergeCell ref="ELW40:ELW41"/>
    <mergeCell ref="ELX40:ELX41"/>
    <mergeCell ref="ELY40:ELY41"/>
    <mergeCell ref="ELZ40:ELZ41"/>
    <mergeCell ref="EMA40:EMA41"/>
    <mergeCell ref="ELR40:ELR41"/>
    <mergeCell ref="ELS40:ELS41"/>
    <mergeCell ref="ELT40:ELT41"/>
    <mergeCell ref="ELU40:ELU41"/>
    <mergeCell ref="ELV40:ELV41"/>
    <mergeCell ref="ELM40:ELM41"/>
    <mergeCell ref="ELN40:ELN41"/>
    <mergeCell ref="ELO40:ELO41"/>
    <mergeCell ref="ELP40:ELP41"/>
    <mergeCell ref="ELQ40:ELQ41"/>
    <mergeCell ref="ELH40:ELH41"/>
    <mergeCell ref="ELI40:ELI41"/>
    <mergeCell ref="ELJ40:ELJ41"/>
    <mergeCell ref="ELK40:ELK41"/>
    <mergeCell ref="ELL40:ELL41"/>
    <mergeCell ref="ELC40:ELC41"/>
    <mergeCell ref="ELD40:ELD41"/>
    <mergeCell ref="ELE40:ELE41"/>
    <mergeCell ref="ELF40:ELF41"/>
    <mergeCell ref="ELG40:ELG41"/>
    <mergeCell ref="ENP40:ENP41"/>
    <mergeCell ref="ENQ40:ENQ41"/>
    <mergeCell ref="ENR40:ENR41"/>
    <mergeCell ref="ENS40:ENS41"/>
    <mergeCell ref="ENT40:ENT41"/>
    <mergeCell ref="ENK40:ENK41"/>
    <mergeCell ref="ENL40:ENL41"/>
    <mergeCell ref="ENM40:ENM41"/>
    <mergeCell ref="ENN40:ENN41"/>
    <mergeCell ref="ENO40:ENO41"/>
    <mergeCell ref="ENF40:ENF41"/>
    <mergeCell ref="ENG40:ENG41"/>
    <mergeCell ref="ENH40:ENH41"/>
    <mergeCell ref="ENI40:ENI41"/>
    <mergeCell ref="ENJ40:ENJ41"/>
    <mergeCell ref="ENA40:ENA41"/>
    <mergeCell ref="ENB40:ENB41"/>
    <mergeCell ref="ENC40:ENC41"/>
    <mergeCell ref="END40:END41"/>
    <mergeCell ref="ENE40:ENE41"/>
    <mergeCell ref="EMV40:EMV41"/>
    <mergeCell ref="EMW40:EMW41"/>
    <mergeCell ref="EMX40:EMX41"/>
    <mergeCell ref="EMY40:EMY41"/>
    <mergeCell ref="EMZ40:EMZ41"/>
    <mergeCell ref="EMQ40:EMQ41"/>
    <mergeCell ref="EMR40:EMR41"/>
    <mergeCell ref="EMS40:EMS41"/>
    <mergeCell ref="EMT40:EMT41"/>
    <mergeCell ref="EMU40:EMU41"/>
    <mergeCell ref="EML40:EML41"/>
    <mergeCell ref="EMM40:EMM41"/>
    <mergeCell ref="EMN40:EMN41"/>
    <mergeCell ref="EMO40:EMO41"/>
    <mergeCell ref="EMP40:EMP41"/>
    <mergeCell ref="EOY40:EOY41"/>
    <mergeCell ref="EOZ40:EOZ41"/>
    <mergeCell ref="EPA40:EPA41"/>
    <mergeCell ref="EPB40:EPB41"/>
    <mergeCell ref="EPC40:EPC41"/>
    <mergeCell ref="EOT40:EOT41"/>
    <mergeCell ref="EOU40:EOU41"/>
    <mergeCell ref="EOV40:EOV41"/>
    <mergeCell ref="EOW40:EOW41"/>
    <mergeCell ref="EOX40:EOX41"/>
    <mergeCell ref="EOO40:EOO41"/>
    <mergeCell ref="EOP40:EOP41"/>
    <mergeCell ref="EOQ40:EOQ41"/>
    <mergeCell ref="EOR40:EOR41"/>
    <mergeCell ref="EOS40:EOS41"/>
    <mergeCell ref="EOJ40:EOJ41"/>
    <mergeCell ref="EOK40:EOK41"/>
    <mergeCell ref="EOL40:EOL41"/>
    <mergeCell ref="EOM40:EOM41"/>
    <mergeCell ref="EON40:EON41"/>
    <mergeCell ref="EOE40:EOE41"/>
    <mergeCell ref="EOF40:EOF41"/>
    <mergeCell ref="EOG40:EOG41"/>
    <mergeCell ref="EOH40:EOH41"/>
    <mergeCell ref="EOI40:EOI41"/>
    <mergeCell ref="ENZ40:ENZ41"/>
    <mergeCell ref="EOA40:EOA41"/>
    <mergeCell ref="EOB40:EOB41"/>
    <mergeCell ref="EOC40:EOC41"/>
    <mergeCell ref="EOD40:EOD41"/>
    <mergeCell ref="ENU40:ENU41"/>
    <mergeCell ref="ENV40:ENV41"/>
    <mergeCell ref="ENW40:ENW41"/>
    <mergeCell ref="ENX40:ENX41"/>
    <mergeCell ref="ENY40:ENY41"/>
    <mergeCell ref="EQH40:EQH41"/>
    <mergeCell ref="EQI40:EQI41"/>
    <mergeCell ref="EQJ40:EQJ41"/>
    <mergeCell ref="EQK40:EQK41"/>
    <mergeCell ref="EQL40:EQL41"/>
    <mergeCell ref="EQC40:EQC41"/>
    <mergeCell ref="EQD40:EQD41"/>
    <mergeCell ref="EQE40:EQE41"/>
    <mergeCell ref="EQF40:EQF41"/>
    <mergeCell ref="EQG40:EQG41"/>
    <mergeCell ref="EPX40:EPX41"/>
    <mergeCell ref="EPY40:EPY41"/>
    <mergeCell ref="EPZ40:EPZ41"/>
    <mergeCell ref="EQA40:EQA41"/>
    <mergeCell ref="EQB40:EQB41"/>
    <mergeCell ref="EPS40:EPS41"/>
    <mergeCell ref="EPT40:EPT41"/>
    <mergeCell ref="EPU40:EPU41"/>
    <mergeCell ref="EPV40:EPV41"/>
    <mergeCell ref="EPW40:EPW41"/>
    <mergeCell ref="EPN40:EPN41"/>
    <mergeCell ref="EPO40:EPO41"/>
    <mergeCell ref="EPP40:EPP41"/>
    <mergeCell ref="EPQ40:EPQ41"/>
    <mergeCell ref="EPR40:EPR41"/>
    <mergeCell ref="EPI40:EPI41"/>
    <mergeCell ref="EPJ40:EPJ41"/>
    <mergeCell ref="EPK40:EPK41"/>
    <mergeCell ref="EPL40:EPL41"/>
    <mergeCell ref="EPM40:EPM41"/>
    <mergeCell ref="EPD40:EPD41"/>
    <mergeCell ref="EPE40:EPE41"/>
    <mergeCell ref="EPF40:EPF41"/>
    <mergeCell ref="EPG40:EPG41"/>
    <mergeCell ref="EPH40:EPH41"/>
    <mergeCell ref="ERQ40:ERQ41"/>
    <mergeCell ref="ERR40:ERR41"/>
    <mergeCell ref="ERS40:ERS41"/>
    <mergeCell ref="ERT40:ERT41"/>
    <mergeCell ref="ERU40:ERU41"/>
    <mergeCell ref="ERL40:ERL41"/>
    <mergeCell ref="ERM40:ERM41"/>
    <mergeCell ref="ERN40:ERN41"/>
    <mergeCell ref="ERO40:ERO41"/>
    <mergeCell ref="ERP40:ERP41"/>
    <mergeCell ref="ERG40:ERG41"/>
    <mergeCell ref="ERH40:ERH41"/>
    <mergeCell ref="ERI40:ERI41"/>
    <mergeCell ref="ERJ40:ERJ41"/>
    <mergeCell ref="ERK40:ERK41"/>
    <mergeCell ref="ERB40:ERB41"/>
    <mergeCell ref="ERC40:ERC41"/>
    <mergeCell ref="ERD40:ERD41"/>
    <mergeCell ref="ERE40:ERE41"/>
    <mergeCell ref="ERF40:ERF41"/>
    <mergeCell ref="EQW40:EQW41"/>
    <mergeCell ref="EQX40:EQX41"/>
    <mergeCell ref="EQY40:EQY41"/>
    <mergeCell ref="EQZ40:EQZ41"/>
    <mergeCell ref="ERA40:ERA41"/>
    <mergeCell ref="EQR40:EQR41"/>
    <mergeCell ref="EQS40:EQS41"/>
    <mergeCell ref="EQT40:EQT41"/>
    <mergeCell ref="EQU40:EQU41"/>
    <mergeCell ref="EQV40:EQV41"/>
    <mergeCell ref="EQM40:EQM41"/>
    <mergeCell ref="EQN40:EQN41"/>
    <mergeCell ref="EQO40:EQO41"/>
    <mergeCell ref="EQP40:EQP41"/>
    <mergeCell ref="EQQ40:EQQ41"/>
    <mergeCell ref="ESZ40:ESZ41"/>
    <mergeCell ref="ETA40:ETA41"/>
    <mergeCell ref="ETB40:ETB41"/>
    <mergeCell ref="ETC40:ETC41"/>
    <mergeCell ref="ETD40:ETD41"/>
    <mergeCell ref="ESU40:ESU41"/>
    <mergeCell ref="ESV40:ESV41"/>
    <mergeCell ref="ESW40:ESW41"/>
    <mergeCell ref="ESX40:ESX41"/>
    <mergeCell ref="ESY40:ESY41"/>
    <mergeCell ref="ESP40:ESP41"/>
    <mergeCell ref="ESQ40:ESQ41"/>
    <mergeCell ref="ESR40:ESR41"/>
    <mergeCell ref="ESS40:ESS41"/>
    <mergeCell ref="EST40:EST41"/>
    <mergeCell ref="ESK40:ESK41"/>
    <mergeCell ref="ESL40:ESL41"/>
    <mergeCell ref="ESM40:ESM41"/>
    <mergeCell ref="ESN40:ESN41"/>
    <mergeCell ref="ESO40:ESO41"/>
    <mergeCell ref="ESF40:ESF41"/>
    <mergeCell ref="ESG40:ESG41"/>
    <mergeCell ref="ESH40:ESH41"/>
    <mergeCell ref="ESI40:ESI41"/>
    <mergeCell ref="ESJ40:ESJ41"/>
    <mergeCell ref="ESA40:ESA41"/>
    <mergeCell ref="ESB40:ESB41"/>
    <mergeCell ref="ESC40:ESC41"/>
    <mergeCell ref="ESD40:ESD41"/>
    <mergeCell ref="ESE40:ESE41"/>
    <mergeCell ref="ERV40:ERV41"/>
    <mergeCell ref="ERW40:ERW41"/>
    <mergeCell ref="ERX40:ERX41"/>
    <mergeCell ref="ERY40:ERY41"/>
    <mergeCell ref="ERZ40:ERZ41"/>
    <mergeCell ref="EUI40:EUI41"/>
    <mergeCell ref="EUJ40:EUJ41"/>
    <mergeCell ref="EUK40:EUK41"/>
    <mergeCell ref="EUL40:EUL41"/>
    <mergeCell ref="EUM40:EUM41"/>
    <mergeCell ref="EUD40:EUD41"/>
    <mergeCell ref="EUE40:EUE41"/>
    <mergeCell ref="EUF40:EUF41"/>
    <mergeCell ref="EUG40:EUG41"/>
    <mergeCell ref="EUH40:EUH41"/>
    <mergeCell ref="ETY40:ETY41"/>
    <mergeCell ref="ETZ40:ETZ41"/>
    <mergeCell ref="EUA40:EUA41"/>
    <mergeCell ref="EUB40:EUB41"/>
    <mergeCell ref="EUC40:EUC41"/>
    <mergeCell ref="ETT40:ETT41"/>
    <mergeCell ref="ETU40:ETU41"/>
    <mergeCell ref="ETV40:ETV41"/>
    <mergeCell ref="ETW40:ETW41"/>
    <mergeCell ref="ETX40:ETX41"/>
    <mergeCell ref="ETO40:ETO41"/>
    <mergeCell ref="ETP40:ETP41"/>
    <mergeCell ref="ETQ40:ETQ41"/>
    <mergeCell ref="ETR40:ETR41"/>
    <mergeCell ref="ETS40:ETS41"/>
    <mergeCell ref="ETJ40:ETJ41"/>
    <mergeCell ref="ETK40:ETK41"/>
    <mergeCell ref="ETL40:ETL41"/>
    <mergeCell ref="ETM40:ETM41"/>
    <mergeCell ref="ETN40:ETN41"/>
    <mergeCell ref="ETE40:ETE41"/>
    <mergeCell ref="ETF40:ETF41"/>
    <mergeCell ref="ETG40:ETG41"/>
    <mergeCell ref="ETH40:ETH41"/>
    <mergeCell ref="ETI40:ETI41"/>
    <mergeCell ref="EVR40:EVR41"/>
    <mergeCell ref="EVS40:EVS41"/>
    <mergeCell ref="EVT40:EVT41"/>
    <mergeCell ref="EVU40:EVU41"/>
    <mergeCell ref="EVV40:EVV41"/>
    <mergeCell ref="EVM40:EVM41"/>
    <mergeCell ref="EVN40:EVN41"/>
    <mergeCell ref="EVO40:EVO41"/>
    <mergeCell ref="EVP40:EVP41"/>
    <mergeCell ref="EVQ40:EVQ41"/>
    <mergeCell ref="EVH40:EVH41"/>
    <mergeCell ref="EVI40:EVI41"/>
    <mergeCell ref="EVJ40:EVJ41"/>
    <mergeCell ref="EVK40:EVK41"/>
    <mergeCell ref="EVL40:EVL41"/>
    <mergeCell ref="EVC40:EVC41"/>
    <mergeCell ref="EVD40:EVD41"/>
    <mergeCell ref="EVE40:EVE41"/>
    <mergeCell ref="EVF40:EVF41"/>
    <mergeCell ref="EVG40:EVG41"/>
    <mergeCell ref="EUX40:EUX41"/>
    <mergeCell ref="EUY40:EUY41"/>
    <mergeCell ref="EUZ40:EUZ41"/>
    <mergeCell ref="EVA40:EVA41"/>
    <mergeCell ref="EVB40:EVB41"/>
    <mergeCell ref="EUS40:EUS41"/>
    <mergeCell ref="EUT40:EUT41"/>
    <mergeCell ref="EUU40:EUU41"/>
    <mergeCell ref="EUV40:EUV41"/>
    <mergeCell ref="EUW40:EUW41"/>
    <mergeCell ref="EUN40:EUN41"/>
    <mergeCell ref="EUO40:EUO41"/>
    <mergeCell ref="EUP40:EUP41"/>
    <mergeCell ref="EUQ40:EUQ41"/>
    <mergeCell ref="EUR40:EUR41"/>
    <mergeCell ref="EXA40:EXA41"/>
    <mergeCell ref="EXB40:EXB41"/>
    <mergeCell ref="EXC40:EXC41"/>
    <mergeCell ref="EXD40:EXD41"/>
    <mergeCell ref="EXE40:EXE41"/>
    <mergeCell ref="EWV40:EWV41"/>
    <mergeCell ref="EWW40:EWW41"/>
    <mergeCell ref="EWX40:EWX41"/>
    <mergeCell ref="EWY40:EWY41"/>
    <mergeCell ref="EWZ40:EWZ41"/>
    <mergeCell ref="EWQ40:EWQ41"/>
    <mergeCell ref="EWR40:EWR41"/>
    <mergeCell ref="EWS40:EWS41"/>
    <mergeCell ref="EWT40:EWT41"/>
    <mergeCell ref="EWU40:EWU41"/>
    <mergeCell ref="EWL40:EWL41"/>
    <mergeCell ref="EWM40:EWM41"/>
    <mergeCell ref="EWN40:EWN41"/>
    <mergeCell ref="EWO40:EWO41"/>
    <mergeCell ref="EWP40:EWP41"/>
    <mergeCell ref="EWG40:EWG41"/>
    <mergeCell ref="EWH40:EWH41"/>
    <mergeCell ref="EWI40:EWI41"/>
    <mergeCell ref="EWJ40:EWJ41"/>
    <mergeCell ref="EWK40:EWK41"/>
    <mergeCell ref="EWB40:EWB41"/>
    <mergeCell ref="EWC40:EWC41"/>
    <mergeCell ref="EWD40:EWD41"/>
    <mergeCell ref="EWE40:EWE41"/>
    <mergeCell ref="EWF40:EWF41"/>
    <mergeCell ref="EVW40:EVW41"/>
    <mergeCell ref="EVX40:EVX41"/>
    <mergeCell ref="EVY40:EVY41"/>
    <mergeCell ref="EVZ40:EVZ41"/>
    <mergeCell ref="EWA40:EWA41"/>
    <mergeCell ref="EYJ40:EYJ41"/>
    <mergeCell ref="EYK40:EYK41"/>
    <mergeCell ref="EYL40:EYL41"/>
    <mergeCell ref="EYM40:EYM41"/>
    <mergeCell ref="EYN40:EYN41"/>
    <mergeCell ref="EYE40:EYE41"/>
    <mergeCell ref="EYF40:EYF41"/>
    <mergeCell ref="EYG40:EYG41"/>
    <mergeCell ref="EYH40:EYH41"/>
    <mergeCell ref="EYI40:EYI41"/>
    <mergeCell ref="EXZ40:EXZ41"/>
    <mergeCell ref="EYA40:EYA41"/>
    <mergeCell ref="EYB40:EYB41"/>
    <mergeCell ref="EYC40:EYC41"/>
    <mergeCell ref="EYD40:EYD41"/>
    <mergeCell ref="EXU40:EXU41"/>
    <mergeCell ref="EXV40:EXV41"/>
    <mergeCell ref="EXW40:EXW41"/>
    <mergeCell ref="EXX40:EXX41"/>
    <mergeCell ref="EXY40:EXY41"/>
    <mergeCell ref="EXP40:EXP41"/>
    <mergeCell ref="EXQ40:EXQ41"/>
    <mergeCell ref="EXR40:EXR41"/>
    <mergeCell ref="EXS40:EXS41"/>
    <mergeCell ref="EXT40:EXT41"/>
    <mergeCell ref="EXK40:EXK41"/>
    <mergeCell ref="EXL40:EXL41"/>
    <mergeCell ref="EXM40:EXM41"/>
    <mergeCell ref="EXN40:EXN41"/>
    <mergeCell ref="EXO40:EXO41"/>
    <mergeCell ref="EXF40:EXF41"/>
    <mergeCell ref="EXG40:EXG41"/>
    <mergeCell ref="EXH40:EXH41"/>
    <mergeCell ref="EXI40:EXI41"/>
    <mergeCell ref="EXJ40:EXJ41"/>
    <mergeCell ref="EZS40:EZS41"/>
    <mergeCell ref="EZT40:EZT41"/>
    <mergeCell ref="EZU40:EZU41"/>
    <mergeCell ref="EZV40:EZV41"/>
    <mergeCell ref="EZW40:EZW41"/>
    <mergeCell ref="EZN40:EZN41"/>
    <mergeCell ref="EZO40:EZO41"/>
    <mergeCell ref="EZP40:EZP41"/>
    <mergeCell ref="EZQ40:EZQ41"/>
    <mergeCell ref="EZR40:EZR41"/>
    <mergeCell ref="EZI40:EZI41"/>
    <mergeCell ref="EZJ40:EZJ41"/>
    <mergeCell ref="EZK40:EZK41"/>
    <mergeCell ref="EZL40:EZL41"/>
    <mergeCell ref="EZM40:EZM41"/>
    <mergeCell ref="EZD40:EZD41"/>
    <mergeCell ref="EZE40:EZE41"/>
    <mergeCell ref="EZF40:EZF41"/>
    <mergeCell ref="EZG40:EZG41"/>
    <mergeCell ref="EZH40:EZH41"/>
    <mergeCell ref="EYY40:EYY41"/>
    <mergeCell ref="EYZ40:EYZ41"/>
    <mergeCell ref="EZA40:EZA41"/>
    <mergeCell ref="EZB40:EZB41"/>
    <mergeCell ref="EZC40:EZC41"/>
    <mergeCell ref="EYT40:EYT41"/>
    <mergeCell ref="EYU40:EYU41"/>
    <mergeCell ref="EYV40:EYV41"/>
    <mergeCell ref="EYW40:EYW41"/>
    <mergeCell ref="EYX40:EYX41"/>
    <mergeCell ref="EYO40:EYO41"/>
    <mergeCell ref="EYP40:EYP41"/>
    <mergeCell ref="EYQ40:EYQ41"/>
    <mergeCell ref="EYR40:EYR41"/>
    <mergeCell ref="EYS40:EYS41"/>
    <mergeCell ref="FBB40:FBB41"/>
    <mergeCell ref="FBC40:FBC41"/>
    <mergeCell ref="FBD40:FBD41"/>
    <mergeCell ref="FBE40:FBE41"/>
    <mergeCell ref="FBF40:FBF41"/>
    <mergeCell ref="FAW40:FAW41"/>
    <mergeCell ref="FAX40:FAX41"/>
    <mergeCell ref="FAY40:FAY41"/>
    <mergeCell ref="FAZ40:FAZ41"/>
    <mergeCell ref="FBA40:FBA41"/>
    <mergeCell ref="FAR40:FAR41"/>
    <mergeCell ref="FAS40:FAS41"/>
    <mergeCell ref="FAT40:FAT41"/>
    <mergeCell ref="FAU40:FAU41"/>
    <mergeCell ref="FAV40:FAV41"/>
    <mergeCell ref="FAM40:FAM41"/>
    <mergeCell ref="FAN40:FAN41"/>
    <mergeCell ref="FAO40:FAO41"/>
    <mergeCell ref="FAP40:FAP41"/>
    <mergeCell ref="FAQ40:FAQ41"/>
    <mergeCell ref="FAH40:FAH41"/>
    <mergeCell ref="FAI40:FAI41"/>
    <mergeCell ref="FAJ40:FAJ41"/>
    <mergeCell ref="FAK40:FAK41"/>
    <mergeCell ref="FAL40:FAL41"/>
    <mergeCell ref="FAC40:FAC41"/>
    <mergeCell ref="FAD40:FAD41"/>
    <mergeCell ref="FAE40:FAE41"/>
    <mergeCell ref="FAF40:FAF41"/>
    <mergeCell ref="FAG40:FAG41"/>
    <mergeCell ref="EZX40:EZX41"/>
    <mergeCell ref="EZY40:EZY41"/>
    <mergeCell ref="EZZ40:EZZ41"/>
    <mergeCell ref="FAA40:FAA41"/>
    <mergeCell ref="FAB40:FAB41"/>
    <mergeCell ref="FCK40:FCK41"/>
    <mergeCell ref="FCL40:FCL41"/>
    <mergeCell ref="FCM40:FCM41"/>
    <mergeCell ref="FCN40:FCN41"/>
    <mergeCell ref="FCO40:FCO41"/>
    <mergeCell ref="FCF40:FCF41"/>
    <mergeCell ref="FCG40:FCG41"/>
    <mergeCell ref="FCH40:FCH41"/>
    <mergeCell ref="FCI40:FCI41"/>
    <mergeCell ref="FCJ40:FCJ41"/>
    <mergeCell ref="FCA40:FCA41"/>
    <mergeCell ref="FCB40:FCB41"/>
    <mergeCell ref="FCC40:FCC41"/>
    <mergeCell ref="FCD40:FCD41"/>
    <mergeCell ref="FCE40:FCE41"/>
    <mergeCell ref="FBV40:FBV41"/>
    <mergeCell ref="FBW40:FBW41"/>
    <mergeCell ref="FBX40:FBX41"/>
    <mergeCell ref="FBY40:FBY41"/>
    <mergeCell ref="FBZ40:FBZ41"/>
    <mergeCell ref="FBQ40:FBQ41"/>
    <mergeCell ref="FBR40:FBR41"/>
    <mergeCell ref="FBS40:FBS41"/>
    <mergeCell ref="FBT40:FBT41"/>
    <mergeCell ref="FBU40:FBU41"/>
    <mergeCell ref="FBL40:FBL41"/>
    <mergeCell ref="FBM40:FBM41"/>
    <mergeCell ref="FBN40:FBN41"/>
    <mergeCell ref="FBO40:FBO41"/>
    <mergeCell ref="FBP40:FBP41"/>
    <mergeCell ref="FBG40:FBG41"/>
    <mergeCell ref="FBH40:FBH41"/>
    <mergeCell ref="FBI40:FBI41"/>
    <mergeCell ref="FBJ40:FBJ41"/>
    <mergeCell ref="FBK40:FBK41"/>
    <mergeCell ref="FDT40:FDT41"/>
    <mergeCell ref="FDU40:FDU41"/>
    <mergeCell ref="FDV40:FDV41"/>
    <mergeCell ref="FDW40:FDW41"/>
    <mergeCell ref="FDX40:FDX41"/>
    <mergeCell ref="FDO40:FDO41"/>
    <mergeCell ref="FDP40:FDP41"/>
    <mergeCell ref="FDQ40:FDQ41"/>
    <mergeCell ref="FDR40:FDR41"/>
    <mergeCell ref="FDS40:FDS41"/>
    <mergeCell ref="FDJ40:FDJ41"/>
    <mergeCell ref="FDK40:FDK41"/>
    <mergeCell ref="FDL40:FDL41"/>
    <mergeCell ref="FDM40:FDM41"/>
    <mergeCell ref="FDN40:FDN41"/>
    <mergeCell ref="FDE40:FDE41"/>
    <mergeCell ref="FDF40:FDF41"/>
    <mergeCell ref="FDG40:FDG41"/>
    <mergeCell ref="FDH40:FDH41"/>
    <mergeCell ref="FDI40:FDI41"/>
    <mergeCell ref="FCZ40:FCZ41"/>
    <mergeCell ref="FDA40:FDA41"/>
    <mergeCell ref="FDB40:FDB41"/>
    <mergeCell ref="FDC40:FDC41"/>
    <mergeCell ref="FDD40:FDD41"/>
    <mergeCell ref="FCU40:FCU41"/>
    <mergeCell ref="FCV40:FCV41"/>
    <mergeCell ref="FCW40:FCW41"/>
    <mergeCell ref="FCX40:FCX41"/>
    <mergeCell ref="FCY40:FCY41"/>
    <mergeCell ref="FCP40:FCP41"/>
    <mergeCell ref="FCQ40:FCQ41"/>
    <mergeCell ref="FCR40:FCR41"/>
    <mergeCell ref="FCS40:FCS41"/>
    <mergeCell ref="FCT40:FCT41"/>
    <mergeCell ref="FFC40:FFC41"/>
    <mergeCell ref="FFD40:FFD41"/>
    <mergeCell ref="FFE40:FFE41"/>
    <mergeCell ref="FFF40:FFF41"/>
    <mergeCell ref="FFG40:FFG41"/>
    <mergeCell ref="FEX40:FEX41"/>
    <mergeCell ref="FEY40:FEY41"/>
    <mergeCell ref="FEZ40:FEZ41"/>
    <mergeCell ref="FFA40:FFA41"/>
    <mergeCell ref="FFB40:FFB41"/>
    <mergeCell ref="FES40:FES41"/>
    <mergeCell ref="FET40:FET41"/>
    <mergeCell ref="FEU40:FEU41"/>
    <mergeCell ref="FEV40:FEV41"/>
    <mergeCell ref="FEW40:FEW41"/>
    <mergeCell ref="FEN40:FEN41"/>
    <mergeCell ref="FEO40:FEO41"/>
    <mergeCell ref="FEP40:FEP41"/>
    <mergeCell ref="FEQ40:FEQ41"/>
    <mergeCell ref="FER40:FER41"/>
    <mergeCell ref="FEI40:FEI41"/>
    <mergeCell ref="FEJ40:FEJ41"/>
    <mergeCell ref="FEK40:FEK41"/>
    <mergeCell ref="FEL40:FEL41"/>
    <mergeCell ref="FEM40:FEM41"/>
    <mergeCell ref="FED40:FED41"/>
    <mergeCell ref="FEE40:FEE41"/>
    <mergeCell ref="FEF40:FEF41"/>
    <mergeCell ref="FEG40:FEG41"/>
    <mergeCell ref="FEH40:FEH41"/>
    <mergeCell ref="FDY40:FDY41"/>
    <mergeCell ref="FDZ40:FDZ41"/>
    <mergeCell ref="FEA40:FEA41"/>
    <mergeCell ref="FEB40:FEB41"/>
    <mergeCell ref="FEC40:FEC41"/>
    <mergeCell ref="FGL40:FGL41"/>
    <mergeCell ref="FGM40:FGM41"/>
    <mergeCell ref="FGN40:FGN41"/>
    <mergeCell ref="FGO40:FGO41"/>
    <mergeCell ref="FGP40:FGP41"/>
    <mergeCell ref="FGG40:FGG41"/>
    <mergeCell ref="FGH40:FGH41"/>
    <mergeCell ref="FGI40:FGI41"/>
    <mergeCell ref="FGJ40:FGJ41"/>
    <mergeCell ref="FGK40:FGK41"/>
    <mergeCell ref="FGB40:FGB41"/>
    <mergeCell ref="FGC40:FGC41"/>
    <mergeCell ref="FGD40:FGD41"/>
    <mergeCell ref="FGE40:FGE41"/>
    <mergeCell ref="FGF40:FGF41"/>
    <mergeCell ref="FFW40:FFW41"/>
    <mergeCell ref="FFX40:FFX41"/>
    <mergeCell ref="FFY40:FFY41"/>
    <mergeCell ref="FFZ40:FFZ41"/>
    <mergeCell ref="FGA40:FGA41"/>
    <mergeCell ref="FFR40:FFR41"/>
    <mergeCell ref="FFS40:FFS41"/>
    <mergeCell ref="FFT40:FFT41"/>
    <mergeCell ref="FFU40:FFU41"/>
    <mergeCell ref="FFV40:FFV41"/>
    <mergeCell ref="FFM40:FFM41"/>
    <mergeCell ref="FFN40:FFN41"/>
    <mergeCell ref="FFO40:FFO41"/>
    <mergeCell ref="FFP40:FFP41"/>
    <mergeCell ref="FFQ40:FFQ41"/>
    <mergeCell ref="FFH40:FFH41"/>
    <mergeCell ref="FFI40:FFI41"/>
    <mergeCell ref="FFJ40:FFJ41"/>
    <mergeCell ref="FFK40:FFK41"/>
    <mergeCell ref="FFL40:FFL41"/>
    <mergeCell ref="FHU40:FHU41"/>
    <mergeCell ref="FHV40:FHV41"/>
    <mergeCell ref="FHW40:FHW41"/>
    <mergeCell ref="FHX40:FHX41"/>
    <mergeCell ref="FHY40:FHY41"/>
    <mergeCell ref="FHP40:FHP41"/>
    <mergeCell ref="FHQ40:FHQ41"/>
    <mergeCell ref="FHR40:FHR41"/>
    <mergeCell ref="FHS40:FHS41"/>
    <mergeCell ref="FHT40:FHT41"/>
    <mergeCell ref="FHK40:FHK41"/>
    <mergeCell ref="FHL40:FHL41"/>
    <mergeCell ref="FHM40:FHM41"/>
    <mergeCell ref="FHN40:FHN41"/>
    <mergeCell ref="FHO40:FHO41"/>
    <mergeCell ref="FHF40:FHF41"/>
    <mergeCell ref="FHG40:FHG41"/>
    <mergeCell ref="FHH40:FHH41"/>
    <mergeCell ref="FHI40:FHI41"/>
    <mergeCell ref="FHJ40:FHJ41"/>
    <mergeCell ref="FHA40:FHA41"/>
    <mergeCell ref="FHB40:FHB41"/>
    <mergeCell ref="FHC40:FHC41"/>
    <mergeCell ref="FHD40:FHD41"/>
    <mergeCell ref="FHE40:FHE41"/>
    <mergeCell ref="FGV40:FGV41"/>
    <mergeCell ref="FGW40:FGW41"/>
    <mergeCell ref="FGX40:FGX41"/>
    <mergeCell ref="FGY40:FGY41"/>
    <mergeCell ref="FGZ40:FGZ41"/>
    <mergeCell ref="FGQ40:FGQ41"/>
    <mergeCell ref="FGR40:FGR41"/>
    <mergeCell ref="FGS40:FGS41"/>
    <mergeCell ref="FGT40:FGT41"/>
    <mergeCell ref="FGU40:FGU41"/>
    <mergeCell ref="FJD40:FJD41"/>
    <mergeCell ref="FJE40:FJE41"/>
    <mergeCell ref="FJF40:FJF41"/>
    <mergeCell ref="FJG40:FJG41"/>
    <mergeCell ref="FJH40:FJH41"/>
    <mergeCell ref="FIY40:FIY41"/>
    <mergeCell ref="FIZ40:FIZ41"/>
    <mergeCell ref="FJA40:FJA41"/>
    <mergeCell ref="FJB40:FJB41"/>
    <mergeCell ref="FJC40:FJC41"/>
    <mergeCell ref="FIT40:FIT41"/>
    <mergeCell ref="FIU40:FIU41"/>
    <mergeCell ref="FIV40:FIV41"/>
    <mergeCell ref="FIW40:FIW41"/>
    <mergeCell ref="FIX40:FIX41"/>
    <mergeCell ref="FIO40:FIO41"/>
    <mergeCell ref="FIP40:FIP41"/>
    <mergeCell ref="FIQ40:FIQ41"/>
    <mergeCell ref="FIR40:FIR41"/>
    <mergeCell ref="FIS40:FIS41"/>
    <mergeCell ref="FIJ40:FIJ41"/>
    <mergeCell ref="FIK40:FIK41"/>
    <mergeCell ref="FIL40:FIL41"/>
    <mergeCell ref="FIM40:FIM41"/>
    <mergeCell ref="FIN40:FIN41"/>
    <mergeCell ref="FIE40:FIE41"/>
    <mergeCell ref="FIF40:FIF41"/>
    <mergeCell ref="FIG40:FIG41"/>
    <mergeCell ref="FIH40:FIH41"/>
    <mergeCell ref="FII40:FII41"/>
    <mergeCell ref="FHZ40:FHZ41"/>
    <mergeCell ref="FIA40:FIA41"/>
    <mergeCell ref="FIB40:FIB41"/>
    <mergeCell ref="FIC40:FIC41"/>
    <mergeCell ref="FID40:FID41"/>
    <mergeCell ref="FKM40:FKM41"/>
    <mergeCell ref="FKN40:FKN41"/>
    <mergeCell ref="FKO40:FKO41"/>
    <mergeCell ref="FKP40:FKP41"/>
    <mergeCell ref="FKQ40:FKQ41"/>
    <mergeCell ref="FKH40:FKH41"/>
    <mergeCell ref="FKI40:FKI41"/>
    <mergeCell ref="FKJ40:FKJ41"/>
    <mergeCell ref="FKK40:FKK41"/>
    <mergeCell ref="FKL40:FKL41"/>
    <mergeCell ref="FKC40:FKC41"/>
    <mergeCell ref="FKD40:FKD41"/>
    <mergeCell ref="FKE40:FKE41"/>
    <mergeCell ref="FKF40:FKF41"/>
    <mergeCell ref="FKG40:FKG41"/>
    <mergeCell ref="FJX40:FJX41"/>
    <mergeCell ref="FJY40:FJY41"/>
    <mergeCell ref="FJZ40:FJZ41"/>
    <mergeCell ref="FKA40:FKA41"/>
    <mergeCell ref="FKB40:FKB41"/>
    <mergeCell ref="FJS40:FJS41"/>
    <mergeCell ref="FJT40:FJT41"/>
    <mergeCell ref="FJU40:FJU41"/>
    <mergeCell ref="FJV40:FJV41"/>
    <mergeCell ref="FJW40:FJW41"/>
    <mergeCell ref="FJN40:FJN41"/>
    <mergeCell ref="FJO40:FJO41"/>
    <mergeCell ref="FJP40:FJP41"/>
    <mergeCell ref="FJQ40:FJQ41"/>
    <mergeCell ref="FJR40:FJR41"/>
    <mergeCell ref="FJI40:FJI41"/>
    <mergeCell ref="FJJ40:FJJ41"/>
    <mergeCell ref="FJK40:FJK41"/>
    <mergeCell ref="FJL40:FJL41"/>
    <mergeCell ref="FJM40:FJM41"/>
    <mergeCell ref="FLV40:FLV41"/>
    <mergeCell ref="FLW40:FLW41"/>
    <mergeCell ref="FLX40:FLX41"/>
    <mergeCell ref="FLY40:FLY41"/>
    <mergeCell ref="FLZ40:FLZ41"/>
    <mergeCell ref="FLQ40:FLQ41"/>
    <mergeCell ref="FLR40:FLR41"/>
    <mergeCell ref="FLS40:FLS41"/>
    <mergeCell ref="FLT40:FLT41"/>
    <mergeCell ref="FLU40:FLU41"/>
    <mergeCell ref="FLL40:FLL41"/>
    <mergeCell ref="FLM40:FLM41"/>
    <mergeCell ref="FLN40:FLN41"/>
    <mergeCell ref="FLO40:FLO41"/>
    <mergeCell ref="FLP40:FLP41"/>
    <mergeCell ref="FLG40:FLG41"/>
    <mergeCell ref="FLH40:FLH41"/>
    <mergeCell ref="FLI40:FLI41"/>
    <mergeCell ref="FLJ40:FLJ41"/>
    <mergeCell ref="FLK40:FLK41"/>
    <mergeCell ref="FLB40:FLB41"/>
    <mergeCell ref="FLC40:FLC41"/>
    <mergeCell ref="FLD40:FLD41"/>
    <mergeCell ref="FLE40:FLE41"/>
    <mergeCell ref="FLF40:FLF41"/>
    <mergeCell ref="FKW40:FKW41"/>
    <mergeCell ref="FKX40:FKX41"/>
    <mergeCell ref="FKY40:FKY41"/>
    <mergeCell ref="FKZ40:FKZ41"/>
    <mergeCell ref="FLA40:FLA41"/>
    <mergeCell ref="FKR40:FKR41"/>
    <mergeCell ref="FKS40:FKS41"/>
    <mergeCell ref="FKT40:FKT41"/>
    <mergeCell ref="FKU40:FKU41"/>
    <mergeCell ref="FKV40:FKV41"/>
    <mergeCell ref="FNE40:FNE41"/>
    <mergeCell ref="FNF40:FNF41"/>
    <mergeCell ref="FNG40:FNG41"/>
    <mergeCell ref="FNH40:FNH41"/>
    <mergeCell ref="FNI40:FNI41"/>
    <mergeCell ref="FMZ40:FMZ41"/>
    <mergeCell ref="FNA40:FNA41"/>
    <mergeCell ref="FNB40:FNB41"/>
    <mergeCell ref="FNC40:FNC41"/>
    <mergeCell ref="FND40:FND41"/>
    <mergeCell ref="FMU40:FMU41"/>
    <mergeCell ref="FMV40:FMV41"/>
    <mergeCell ref="FMW40:FMW41"/>
    <mergeCell ref="FMX40:FMX41"/>
    <mergeCell ref="FMY40:FMY41"/>
    <mergeCell ref="FMP40:FMP41"/>
    <mergeCell ref="FMQ40:FMQ41"/>
    <mergeCell ref="FMR40:FMR41"/>
    <mergeCell ref="FMS40:FMS41"/>
    <mergeCell ref="FMT40:FMT41"/>
    <mergeCell ref="FMK40:FMK41"/>
    <mergeCell ref="FML40:FML41"/>
    <mergeCell ref="FMM40:FMM41"/>
    <mergeCell ref="FMN40:FMN41"/>
    <mergeCell ref="FMO40:FMO41"/>
    <mergeCell ref="FMF40:FMF41"/>
    <mergeCell ref="FMG40:FMG41"/>
    <mergeCell ref="FMH40:FMH41"/>
    <mergeCell ref="FMI40:FMI41"/>
    <mergeCell ref="FMJ40:FMJ41"/>
    <mergeCell ref="FMA40:FMA41"/>
    <mergeCell ref="FMB40:FMB41"/>
    <mergeCell ref="FMC40:FMC41"/>
    <mergeCell ref="FMD40:FMD41"/>
    <mergeCell ref="FME40:FME41"/>
    <mergeCell ref="FON40:FON41"/>
    <mergeCell ref="FOO40:FOO41"/>
    <mergeCell ref="FOP40:FOP41"/>
    <mergeCell ref="FOQ40:FOQ41"/>
    <mergeCell ref="FOR40:FOR41"/>
    <mergeCell ref="FOI40:FOI41"/>
    <mergeCell ref="FOJ40:FOJ41"/>
    <mergeCell ref="FOK40:FOK41"/>
    <mergeCell ref="FOL40:FOL41"/>
    <mergeCell ref="FOM40:FOM41"/>
    <mergeCell ref="FOD40:FOD41"/>
    <mergeCell ref="FOE40:FOE41"/>
    <mergeCell ref="FOF40:FOF41"/>
    <mergeCell ref="FOG40:FOG41"/>
    <mergeCell ref="FOH40:FOH41"/>
    <mergeCell ref="FNY40:FNY41"/>
    <mergeCell ref="FNZ40:FNZ41"/>
    <mergeCell ref="FOA40:FOA41"/>
    <mergeCell ref="FOB40:FOB41"/>
    <mergeCell ref="FOC40:FOC41"/>
    <mergeCell ref="FNT40:FNT41"/>
    <mergeCell ref="FNU40:FNU41"/>
    <mergeCell ref="FNV40:FNV41"/>
    <mergeCell ref="FNW40:FNW41"/>
    <mergeCell ref="FNX40:FNX41"/>
    <mergeCell ref="FNO40:FNO41"/>
    <mergeCell ref="FNP40:FNP41"/>
    <mergeCell ref="FNQ40:FNQ41"/>
    <mergeCell ref="FNR40:FNR41"/>
    <mergeCell ref="FNS40:FNS41"/>
    <mergeCell ref="FNJ40:FNJ41"/>
    <mergeCell ref="FNK40:FNK41"/>
    <mergeCell ref="FNL40:FNL41"/>
    <mergeCell ref="FNM40:FNM41"/>
    <mergeCell ref="FNN40:FNN41"/>
    <mergeCell ref="FPW40:FPW41"/>
    <mergeCell ref="FPX40:FPX41"/>
    <mergeCell ref="FPY40:FPY41"/>
    <mergeCell ref="FPZ40:FPZ41"/>
    <mergeCell ref="FQA40:FQA41"/>
    <mergeCell ref="FPR40:FPR41"/>
    <mergeCell ref="FPS40:FPS41"/>
    <mergeCell ref="FPT40:FPT41"/>
    <mergeCell ref="FPU40:FPU41"/>
    <mergeCell ref="FPV40:FPV41"/>
    <mergeCell ref="FPM40:FPM41"/>
    <mergeCell ref="FPN40:FPN41"/>
    <mergeCell ref="FPO40:FPO41"/>
    <mergeCell ref="FPP40:FPP41"/>
    <mergeCell ref="FPQ40:FPQ41"/>
    <mergeCell ref="FPH40:FPH41"/>
    <mergeCell ref="FPI40:FPI41"/>
    <mergeCell ref="FPJ40:FPJ41"/>
    <mergeCell ref="FPK40:FPK41"/>
    <mergeCell ref="FPL40:FPL41"/>
    <mergeCell ref="FPC40:FPC41"/>
    <mergeCell ref="FPD40:FPD41"/>
    <mergeCell ref="FPE40:FPE41"/>
    <mergeCell ref="FPF40:FPF41"/>
    <mergeCell ref="FPG40:FPG41"/>
    <mergeCell ref="FOX40:FOX41"/>
    <mergeCell ref="FOY40:FOY41"/>
    <mergeCell ref="FOZ40:FOZ41"/>
    <mergeCell ref="FPA40:FPA41"/>
    <mergeCell ref="FPB40:FPB41"/>
    <mergeCell ref="FOS40:FOS41"/>
    <mergeCell ref="FOT40:FOT41"/>
    <mergeCell ref="FOU40:FOU41"/>
    <mergeCell ref="FOV40:FOV41"/>
    <mergeCell ref="FOW40:FOW41"/>
    <mergeCell ref="FRF40:FRF41"/>
    <mergeCell ref="FRG40:FRG41"/>
    <mergeCell ref="FRH40:FRH41"/>
    <mergeCell ref="FRI40:FRI41"/>
    <mergeCell ref="FRJ40:FRJ41"/>
    <mergeCell ref="FRA40:FRA41"/>
    <mergeCell ref="FRB40:FRB41"/>
    <mergeCell ref="FRC40:FRC41"/>
    <mergeCell ref="FRD40:FRD41"/>
    <mergeCell ref="FRE40:FRE41"/>
    <mergeCell ref="FQV40:FQV41"/>
    <mergeCell ref="FQW40:FQW41"/>
    <mergeCell ref="FQX40:FQX41"/>
    <mergeCell ref="FQY40:FQY41"/>
    <mergeCell ref="FQZ40:FQZ41"/>
    <mergeCell ref="FQQ40:FQQ41"/>
    <mergeCell ref="FQR40:FQR41"/>
    <mergeCell ref="FQS40:FQS41"/>
    <mergeCell ref="FQT40:FQT41"/>
    <mergeCell ref="FQU40:FQU41"/>
    <mergeCell ref="FQL40:FQL41"/>
    <mergeCell ref="FQM40:FQM41"/>
    <mergeCell ref="FQN40:FQN41"/>
    <mergeCell ref="FQO40:FQO41"/>
    <mergeCell ref="FQP40:FQP41"/>
    <mergeCell ref="FQG40:FQG41"/>
    <mergeCell ref="FQH40:FQH41"/>
    <mergeCell ref="FQI40:FQI41"/>
    <mergeCell ref="FQJ40:FQJ41"/>
    <mergeCell ref="FQK40:FQK41"/>
    <mergeCell ref="FQB40:FQB41"/>
    <mergeCell ref="FQC40:FQC41"/>
    <mergeCell ref="FQD40:FQD41"/>
    <mergeCell ref="FQE40:FQE41"/>
    <mergeCell ref="FQF40:FQF41"/>
    <mergeCell ref="FSO40:FSO41"/>
    <mergeCell ref="FSP40:FSP41"/>
    <mergeCell ref="FSQ40:FSQ41"/>
    <mergeCell ref="FSR40:FSR41"/>
    <mergeCell ref="FSS40:FSS41"/>
    <mergeCell ref="FSJ40:FSJ41"/>
    <mergeCell ref="FSK40:FSK41"/>
    <mergeCell ref="FSL40:FSL41"/>
    <mergeCell ref="FSM40:FSM41"/>
    <mergeCell ref="FSN40:FSN41"/>
    <mergeCell ref="FSE40:FSE41"/>
    <mergeCell ref="FSF40:FSF41"/>
    <mergeCell ref="FSG40:FSG41"/>
    <mergeCell ref="FSH40:FSH41"/>
    <mergeCell ref="FSI40:FSI41"/>
    <mergeCell ref="FRZ40:FRZ41"/>
    <mergeCell ref="FSA40:FSA41"/>
    <mergeCell ref="FSB40:FSB41"/>
    <mergeCell ref="FSC40:FSC41"/>
    <mergeCell ref="FSD40:FSD41"/>
    <mergeCell ref="FRU40:FRU41"/>
    <mergeCell ref="FRV40:FRV41"/>
    <mergeCell ref="FRW40:FRW41"/>
    <mergeCell ref="FRX40:FRX41"/>
    <mergeCell ref="FRY40:FRY41"/>
    <mergeCell ref="FRP40:FRP41"/>
    <mergeCell ref="FRQ40:FRQ41"/>
    <mergeCell ref="FRR40:FRR41"/>
    <mergeCell ref="FRS40:FRS41"/>
    <mergeCell ref="FRT40:FRT41"/>
    <mergeCell ref="FRK40:FRK41"/>
    <mergeCell ref="FRL40:FRL41"/>
    <mergeCell ref="FRM40:FRM41"/>
    <mergeCell ref="FRN40:FRN41"/>
    <mergeCell ref="FRO40:FRO41"/>
    <mergeCell ref="FTX40:FTX41"/>
    <mergeCell ref="FTY40:FTY41"/>
    <mergeCell ref="FTZ40:FTZ41"/>
    <mergeCell ref="FUA40:FUA41"/>
    <mergeCell ref="FUB40:FUB41"/>
    <mergeCell ref="FTS40:FTS41"/>
    <mergeCell ref="FTT40:FTT41"/>
    <mergeCell ref="FTU40:FTU41"/>
    <mergeCell ref="FTV40:FTV41"/>
    <mergeCell ref="FTW40:FTW41"/>
    <mergeCell ref="FTN40:FTN41"/>
    <mergeCell ref="FTO40:FTO41"/>
    <mergeCell ref="FTP40:FTP41"/>
    <mergeCell ref="FTQ40:FTQ41"/>
    <mergeCell ref="FTR40:FTR41"/>
    <mergeCell ref="FTI40:FTI41"/>
    <mergeCell ref="FTJ40:FTJ41"/>
    <mergeCell ref="FTK40:FTK41"/>
    <mergeCell ref="FTL40:FTL41"/>
    <mergeCell ref="FTM40:FTM41"/>
    <mergeCell ref="FTD40:FTD41"/>
    <mergeCell ref="FTE40:FTE41"/>
    <mergeCell ref="FTF40:FTF41"/>
    <mergeCell ref="FTG40:FTG41"/>
    <mergeCell ref="FTH40:FTH41"/>
    <mergeCell ref="FSY40:FSY41"/>
    <mergeCell ref="FSZ40:FSZ41"/>
    <mergeCell ref="FTA40:FTA41"/>
    <mergeCell ref="FTB40:FTB41"/>
    <mergeCell ref="FTC40:FTC41"/>
    <mergeCell ref="FST40:FST41"/>
    <mergeCell ref="FSU40:FSU41"/>
    <mergeCell ref="FSV40:FSV41"/>
    <mergeCell ref="FSW40:FSW41"/>
    <mergeCell ref="FSX40:FSX41"/>
    <mergeCell ref="FVG40:FVG41"/>
    <mergeCell ref="FVH40:FVH41"/>
    <mergeCell ref="FVI40:FVI41"/>
    <mergeCell ref="FVJ40:FVJ41"/>
    <mergeCell ref="FVK40:FVK41"/>
    <mergeCell ref="FVB40:FVB41"/>
    <mergeCell ref="FVC40:FVC41"/>
    <mergeCell ref="FVD40:FVD41"/>
    <mergeCell ref="FVE40:FVE41"/>
    <mergeCell ref="FVF40:FVF41"/>
    <mergeCell ref="FUW40:FUW41"/>
    <mergeCell ref="FUX40:FUX41"/>
    <mergeCell ref="FUY40:FUY41"/>
    <mergeCell ref="FUZ40:FUZ41"/>
    <mergeCell ref="FVA40:FVA41"/>
    <mergeCell ref="FUR40:FUR41"/>
    <mergeCell ref="FUS40:FUS41"/>
    <mergeCell ref="FUT40:FUT41"/>
    <mergeCell ref="FUU40:FUU41"/>
    <mergeCell ref="FUV40:FUV41"/>
    <mergeCell ref="FUM40:FUM41"/>
    <mergeCell ref="FUN40:FUN41"/>
    <mergeCell ref="FUO40:FUO41"/>
    <mergeCell ref="FUP40:FUP41"/>
    <mergeCell ref="FUQ40:FUQ41"/>
    <mergeCell ref="FUH40:FUH41"/>
    <mergeCell ref="FUI40:FUI41"/>
    <mergeCell ref="FUJ40:FUJ41"/>
    <mergeCell ref="FUK40:FUK41"/>
    <mergeCell ref="FUL40:FUL41"/>
    <mergeCell ref="FUC40:FUC41"/>
    <mergeCell ref="FUD40:FUD41"/>
    <mergeCell ref="FUE40:FUE41"/>
    <mergeCell ref="FUF40:FUF41"/>
    <mergeCell ref="FUG40:FUG41"/>
    <mergeCell ref="FWP40:FWP41"/>
    <mergeCell ref="FWQ40:FWQ41"/>
    <mergeCell ref="FWR40:FWR41"/>
    <mergeCell ref="FWS40:FWS41"/>
    <mergeCell ref="FWT40:FWT41"/>
    <mergeCell ref="FWK40:FWK41"/>
    <mergeCell ref="FWL40:FWL41"/>
    <mergeCell ref="FWM40:FWM41"/>
    <mergeCell ref="FWN40:FWN41"/>
    <mergeCell ref="FWO40:FWO41"/>
    <mergeCell ref="FWF40:FWF41"/>
    <mergeCell ref="FWG40:FWG41"/>
    <mergeCell ref="FWH40:FWH41"/>
    <mergeCell ref="FWI40:FWI41"/>
    <mergeCell ref="FWJ40:FWJ41"/>
    <mergeCell ref="FWA40:FWA41"/>
    <mergeCell ref="FWB40:FWB41"/>
    <mergeCell ref="FWC40:FWC41"/>
    <mergeCell ref="FWD40:FWD41"/>
    <mergeCell ref="FWE40:FWE41"/>
    <mergeCell ref="FVV40:FVV41"/>
    <mergeCell ref="FVW40:FVW41"/>
    <mergeCell ref="FVX40:FVX41"/>
    <mergeCell ref="FVY40:FVY41"/>
    <mergeCell ref="FVZ40:FVZ41"/>
    <mergeCell ref="FVQ40:FVQ41"/>
    <mergeCell ref="FVR40:FVR41"/>
    <mergeCell ref="FVS40:FVS41"/>
    <mergeCell ref="FVT40:FVT41"/>
    <mergeCell ref="FVU40:FVU41"/>
    <mergeCell ref="FVL40:FVL41"/>
    <mergeCell ref="FVM40:FVM41"/>
    <mergeCell ref="FVN40:FVN41"/>
    <mergeCell ref="FVO40:FVO41"/>
    <mergeCell ref="FVP40:FVP41"/>
    <mergeCell ref="FXY40:FXY41"/>
    <mergeCell ref="FXZ40:FXZ41"/>
    <mergeCell ref="FYA40:FYA41"/>
    <mergeCell ref="FYB40:FYB41"/>
    <mergeCell ref="FYC40:FYC41"/>
    <mergeCell ref="FXT40:FXT41"/>
    <mergeCell ref="FXU40:FXU41"/>
    <mergeCell ref="FXV40:FXV41"/>
    <mergeCell ref="FXW40:FXW41"/>
    <mergeCell ref="FXX40:FXX41"/>
    <mergeCell ref="FXO40:FXO41"/>
    <mergeCell ref="FXP40:FXP41"/>
    <mergeCell ref="FXQ40:FXQ41"/>
    <mergeCell ref="FXR40:FXR41"/>
    <mergeCell ref="FXS40:FXS41"/>
    <mergeCell ref="FXJ40:FXJ41"/>
    <mergeCell ref="FXK40:FXK41"/>
    <mergeCell ref="FXL40:FXL41"/>
    <mergeCell ref="FXM40:FXM41"/>
    <mergeCell ref="FXN40:FXN41"/>
    <mergeCell ref="FXE40:FXE41"/>
    <mergeCell ref="FXF40:FXF41"/>
    <mergeCell ref="FXG40:FXG41"/>
    <mergeCell ref="FXH40:FXH41"/>
    <mergeCell ref="FXI40:FXI41"/>
    <mergeCell ref="FWZ40:FWZ41"/>
    <mergeCell ref="FXA40:FXA41"/>
    <mergeCell ref="FXB40:FXB41"/>
    <mergeCell ref="FXC40:FXC41"/>
    <mergeCell ref="FXD40:FXD41"/>
    <mergeCell ref="FWU40:FWU41"/>
    <mergeCell ref="FWV40:FWV41"/>
    <mergeCell ref="FWW40:FWW41"/>
    <mergeCell ref="FWX40:FWX41"/>
    <mergeCell ref="FWY40:FWY41"/>
    <mergeCell ref="FZH40:FZH41"/>
    <mergeCell ref="FZI40:FZI41"/>
    <mergeCell ref="FZJ40:FZJ41"/>
    <mergeCell ref="FZK40:FZK41"/>
    <mergeCell ref="FZL40:FZL41"/>
    <mergeCell ref="FZC40:FZC41"/>
    <mergeCell ref="FZD40:FZD41"/>
    <mergeCell ref="FZE40:FZE41"/>
    <mergeCell ref="FZF40:FZF41"/>
    <mergeCell ref="FZG40:FZG41"/>
    <mergeCell ref="FYX40:FYX41"/>
    <mergeCell ref="FYY40:FYY41"/>
    <mergeCell ref="FYZ40:FYZ41"/>
    <mergeCell ref="FZA40:FZA41"/>
    <mergeCell ref="FZB40:FZB41"/>
    <mergeCell ref="FYS40:FYS41"/>
    <mergeCell ref="FYT40:FYT41"/>
    <mergeCell ref="FYU40:FYU41"/>
    <mergeCell ref="FYV40:FYV41"/>
    <mergeCell ref="FYW40:FYW41"/>
    <mergeCell ref="FYN40:FYN41"/>
    <mergeCell ref="FYO40:FYO41"/>
    <mergeCell ref="FYP40:FYP41"/>
    <mergeCell ref="FYQ40:FYQ41"/>
    <mergeCell ref="FYR40:FYR41"/>
    <mergeCell ref="FYI40:FYI41"/>
    <mergeCell ref="FYJ40:FYJ41"/>
    <mergeCell ref="FYK40:FYK41"/>
    <mergeCell ref="FYL40:FYL41"/>
    <mergeCell ref="FYM40:FYM41"/>
    <mergeCell ref="FYD40:FYD41"/>
    <mergeCell ref="FYE40:FYE41"/>
    <mergeCell ref="FYF40:FYF41"/>
    <mergeCell ref="FYG40:FYG41"/>
    <mergeCell ref="FYH40:FYH41"/>
    <mergeCell ref="GAQ40:GAQ41"/>
    <mergeCell ref="GAR40:GAR41"/>
    <mergeCell ref="GAS40:GAS41"/>
    <mergeCell ref="GAT40:GAT41"/>
    <mergeCell ref="GAU40:GAU41"/>
    <mergeCell ref="GAL40:GAL41"/>
    <mergeCell ref="GAM40:GAM41"/>
    <mergeCell ref="GAN40:GAN41"/>
    <mergeCell ref="GAO40:GAO41"/>
    <mergeCell ref="GAP40:GAP41"/>
    <mergeCell ref="GAG40:GAG41"/>
    <mergeCell ref="GAH40:GAH41"/>
    <mergeCell ref="GAI40:GAI41"/>
    <mergeCell ref="GAJ40:GAJ41"/>
    <mergeCell ref="GAK40:GAK41"/>
    <mergeCell ref="GAB40:GAB41"/>
    <mergeCell ref="GAC40:GAC41"/>
    <mergeCell ref="GAD40:GAD41"/>
    <mergeCell ref="GAE40:GAE41"/>
    <mergeCell ref="GAF40:GAF41"/>
    <mergeCell ref="FZW40:FZW41"/>
    <mergeCell ref="FZX40:FZX41"/>
    <mergeCell ref="FZY40:FZY41"/>
    <mergeCell ref="FZZ40:FZZ41"/>
    <mergeCell ref="GAA40:GAA41"/>
    <mergeCell ref="FZR40:FZR41"/>
    <mergeCell ref="FZS40:FZS41"/>
    <mergeCell ref="FZT40:FZT41"/>
    <mergeCell ref="FZU40:FZU41"/>
    <mergeCell ref="FZV40:FZV41"/>
    <mergeCell ref="FZM40:FZM41"/>
    <mergeCell ref="FZN40:FZN41"/>
    <mergeCell ref="FZO40:FZO41"/>
    <mergeCell ref="FZP40:FZP41"/>
    <mergeCell ref="FZQ40:FZQ41"/>
    <mergeCell ref="GBZ40:GBZ41"/>
    <mergeCell ref="GCA40:GCA41"/>
    <mergeCell ref="GCB40:GCB41"/>
    <mergeCell ref="GCC40:GCC41"/>
    <mergeCell ref="GCD40:GCD41"/>
    <mergeCell ref="GBU40:GBU41"/>
    <mergeCell ref="GBV40:GBV41"/>
    <mergeCell ref="GBW40:GBW41"/>
    <mergeCell ref="GBX40:GBX41"/>
    <mergeCell ref="GBY40:GBY41"/>
    <mergeCell ref="GBP40:GBP41"/>
    <mergeCell ref="GBQ40:GBQ41"/>
    <mergeCell ref="GBR40:GBR41"/>
    <mergeCell ref="GBS40:GBS41"/>
    <mergeCell ref="GBT40:GBT41"/>
    <mergeCell ref="GBK40:GBK41"/>
    <mergeCell ref="GBL40:GBL41"/>
    <mergeCell ref="GBM40:GBM41"/>
    <mergeCell ref="GBN40:GBN41"/>
    <mergeCell ref="GBO40:GBO41"/>
    <mergeCell ref="GBF40:GBF41"/>
    <mergeCell ref="GBG40:GBG41"/>
    <mergeCell ref="GBH40:GBH41"/>
    <mergeCell ref="GBI40:GBI41"/>
    <mergeCell ref="GBJ40:GBJ41"/>
    <mergeCell ref="GBA40:GBA41"/>
    <mergeCell ref="GBB40:GBB41"/>
    <mergeCell ref="GBC40:GBC41"/>
    <mergeCell ref="GBD40:GBD41"/>
    <mergeCell ref="GBE40:GBE41"/>
    <mergeCell ref="GAV40:GAV41"/>
    <mergeCell ref="GAW40:GAW41"/>
    <mergeCell ref="GAX40:GAX41"/>
    <mergeCell ref="GAY40:GAY41"/>
    <mergeCell ref="GAZ40:GAZ41"/>
    <mergeCell ref="GDI40:GDI41"/>
    <mergeCell ref="GDJ40:GDJ41"/>
    <mergeCell ref="GDK40:GDK41"/>
    <mergeCell ref="GDL40:GDL41"/>
    <mergeCell ref="GDM40:GDM41"/>
    <mergeCell ref="GDD40:GDD41"/>
    <mergeCell ref="GDE40:GDE41"/>
    <mergeCell ref="GDF40:GDF41"/>
    <mergeCell ref="GDG40:GDG41"/>
    <mergeCell ref="GDH40:GDH41"/>
    <mergeCell ref="GCY40:GCY41"/>
    <mergeCell ref="GCZ40:GCZ41"/>
    <mergeCell ref="GDA40:GDA41"/>
    <mergeCell ref="GDB40:GDB41"/>
    <mergeCell ref="GDC40:GDC41"/>
    <mergeCell ref="GCT40:GCT41"/>
    <mergeCell ref="GCU40:GCU41"/>
    <mergeCell ref="GCV40:GCV41"/>
    <mergeCell ref="GCW40:GCW41"/>
    <mergeCell ref="GCX40:GCX41"/>
    <mergeCell ref="GCO40:GCO41"/>
    <mergeCell ref="GCP40:GCP41"/>
    <mergeCell ref="GCQ40:GCQ41"/>
    <mergeCell ref="GCR40:GCR41"/>
    <mergeCell ref="GCS40:GCS41"/>
    <mergeCell ref="GCJ40:GCJ41"/>
    <mergeCell ref="GCK40:GCK41"/>
    <mergeCell ref="GCL40:GCL41"/>
    <mergeCell ref="GCM40:GCM41"/>
    <mergeCell ref="GCN40:GCN41"/>
    <mergeCell ref="GCE40:GCE41"/>
    <mergeCell ref="GCF40:GCF41"/>
    <mergeCell ref="GCG40:GCG41"/>
    <mergeCell ref="GCH40:GCH41"/>
    <mergeCell ref="GCI40:GCI41"/>
    <mergeCell ref="GER40:GER41"/>
    <mergeCell ref="GES40:GES41"/>
    <mergeCell ref="GET40:GET41"/>
    <mergeCell ref="GEU40:GEU41"/>
    <mergeCell ref="GEV40:GEV41"/>
    <mergeCell ref="GEM40:GEM41"/>
    <mergeCell ref="GEN40:GEN41"/>
    <mergeCell ref="GEO40:GEO41"/>
    <mergeCell ref="GEP40:GEP41"/>
    <mergeCell ref="GEQ40:GEQ41"/>
    <mergeCell ref="GEH40:GEH41"/>
    <mergeCell ref="GEI40:GEI41"/>
    <mergeCell ref="GEJ40:GEJ41"/>
    <mergeCell ref="GEK40:GEK41"/>
    <mergeCell ref="GEL40:GEL41"/>
    <mergeCell ref="GEC40:GEC41"/>
    <mergeCell ref="GED40:GED41"/>
    <mergeCell ref="GEE40:GEE41"/>
    <mergeCell ref="GEF40:GEF41"/>
    <mergeCell ref="GEG40:GEG41"/>
    <mergeCell ref="GDX40:GDX41"/>
    <mergeCell ref="GDY40:GDY41"/>
    <mergeCell ref="GDZ40:GDZ41"/>
    <mergeCell ref="GEA40:GEA41"/>
    <mergeCell ref="GEB40:GEB41"/>
    <mergeCell ref="GDS40:GDS41"/>
    <mergeCell ref="GDT40:GDT41"/>
    <mergeCell ref="GDU40:GDU41"/>
    <mergeCell ref="GDV40:GDV41"/>
    <mergeCell ref="GDW40:GDW41"/>
    <mergeCell ref="GDN40:GDN41"/>
    <mergeCell ref="GDO40:GDO41"/>
    <mergeCell ref="GDP40:GDP41"/>
    <mergeCell ref="GDQ40:GDQ41"/>
    <mergeCell ref="GDR40:GDR41"/>
    <mergeCell ref="GGA40:GGA41"/>
    <mergeCell ref="GGB40:GGB41"/>
    <mergeCell ref="GGC40:GGC41"/>
    <mergeCell ref="GGD40:GGD41"/>
    <mergeCell ref="GGE40:GGE41"/>
    <mergeCell ref="GFV40:GFV41"/>
    <mergeCell ref="GFW40:GFW41"/>
    <mergeCell ref="GFX40:GFX41"/>
    <mergeCell ref="GFY40:GFY41"/>
    <mergeCell ref="GFZ40:GFZ41"/>
    <mergeCell ref="GFQ40:GFQ41"/>
    <mergeCell ref="GFR40:GFR41"/>
    <mergeCell ref="GFS40:GFS41"/>
    <mergeCell ref="GFT40:GFT41"/>
    <mergeCell ref="GFU40:GFU41"/>
    <mergeCell ref="GFL40:GFL41"/>
    <mergeCell ref="GFM40:GFM41"/>
    <mergeCell ref="GFN40:GFN41"/>
    <mergeCell ref="GFO40:GFO41"/>
    <mergeCell ref="GFP40:GFP41"/>
    <mergeCell ref="GFG40:GFG41"/>
    <mergeCell ref="GFH40:GFH41"/>
    <mergeCell ref="GFI40:GFI41"/>
    <mergeCell ref="GFJ40:GFJ41"/>
    <mergeCell ref="GFK40:GFK41"/>
    <mergeCell ref="GFB40:GFB41"/>
    <mergeCell ref="GFC40:GFC41"/>
    <mergeCell ref="GFD40:GFD41"/>
    <mergeCell ref="GFE40:GFE41"/>
    <mergeCell ref="GFF40:GFF41"/>
    <mergeCell ref="GEW40:GEW41"/>
    <mergeCell ref="GEX40:GEX41"/>
    <mergeCell ref="GEY40:GEY41"/>
    <mergeCell ref="GEZ40:GEZ41"/>
    <mergeCell ref="GFA40:GFA41"/>
    <mergeCell ref="GHJ40:GHJ41"/>
    <mergeCell ref="GHK40:GHK41"/>
    <mergeCell ref="GHL40:GHL41"/>
    <mergeCell ref="GHM40:GHM41"/>
    <mergeCell ref="GHN40:GHN41"/>
    <mergeCell ref="GHE40:GHE41"/>
    <mergeCell ref="GHF40:GHF41"/>
    <mergeCell ref="GHG40:GHG41"/>
    <mergeCell ref="GHH40:GHH41"/>
    <mergeCell ref="GHI40:GHI41"/>
    <mergeCell ref="GGZ40:GGZ41"/>
    <mergeCell ref="GHA40:GHA41"/>
    <mergeCell ref="GHB40:GHB41"/>
    <mergeCell ref="GHC40:GHC41"/>
    <mergeCell ref="GHD40:GHD41"/>
    <mergeCell ref="GGU40:GGU41"/>
    <mergeCell ref="GGV40:GGV41"/>
    <mergeCell ref="GGW40:GGW41"/>
    <mergeCell ref="GGX40:GGX41"/>
    <mergeCell ref="GGY40:GGY41"/>
    <mergeCell ref="GGP40:GGP41"/>
    <mergeCell ref="GGQ40:GGQ41"/>
    <mergeCell ref="GGR40:GGR41"/>
    <mergeCell ref="GGS40:GGS41"/>
    <mergeCell ref="GGT40:GGT41"/>
    <mergeCell ref="GGK40:GGK41"/>
    <mergeCell ref="GGL40:GGL41"/>
    <mergeCell ref="GGM40:GGM41"/>
    <mergeCell ref="GGN40:GGN41"/>
    <mergeCell ref="GGO40:GGO41"/>
    <mergeCell ref="GGF40:GGF41"/>
    <mergeCell ref="GGG40:GGG41"/>
    <mergeCell ref="GGH40:GGH41"/>
    <mergeCell ref="GGI40:GGI41"/>
    <mergeCell ref="GGJ40:GGJ41"/>
    <mergeCell ref="GIS40:GIS41"/>
    <mergeCell ref="GIT40:GIT41"/>
    <mergeCell ref="GIU40:GIU41"/>
    <mergeCell ref="GIV40:GIV41"/>
    <mergeCell ref="GIW40:GIW41"/>
    <mergeCell ref="GIN40:GIN41"/>
    <mergeCell ref="GIO40:GIO41"/>
    <mergeCell ref="GIP40:GIP41"/>
    <mergeCell ref="GIQ40:GIQ41"/>
    <mergeCell ref="GIR40:GIR41"/>
    <mergeCell ref="GII40:GII41"/>
    <mergeCell ref="GIJ40:GIJ41"/>
    <mergeCell ref="GIK40:GIK41"/>
    <mergeCell ref="GIL40:GIL41"/>
    <mergeCell ref="GIM40:GIM41"/>
    <mergeCell ref="GID40:GID41"/>
    <mergeCell ref="GIE40:GIE41"/>
    <mergeCell ref="GIF40:GIF41"/>
    <mergeCell ref="GIG40:GIG41"/>
    <mergeCell ref="GIH40:GIH41"/>
    <mergeCell ref="GHY40:GHY41"/>
    <mergeCell ref="GHZ40:GHZ41"/>
    <mergeCell ref="GIA40:GIA41"/>
    <mergeCell ref="GIB40:GIB41"/>
    <mergeCell ref="GIC40:GIC41"/>
    <mergeCell ref="GHT40:GHT41"/>
    <mergeCell ref="GHU40:GHU41"/>
    <mergeCell ref="GHV40:GHV41"/>
    <mergeCell ref="GHW40:GHW41"/>
    <mergeCell ref="GHX40:GHX41"/>
    <mergeCell ref="GHO40:GHO41"/>
    <mergeCell ref="GHP40:GHP41"/>
    <mergeCell ref="GHQ40:GHQ41"/>
    <mergeCell ref="GHR40:GHR41"/>
    <mergeCell ref="GHS40:GHS41"/>
    <mergeCell ref="GKB40:GKB41"/>
    <mergeCell ref="GKC40:GKC41"/>
    <mergeCell ref="GKD40:GKD41"/>
    <mergeCell ref="GKE40:GKE41"/>
    <mergeCell ref="GKF40:GKF41"/>
    <mergeCell ref="GJW40:GJW41"/>
    <mergeCell ref="GJX40:GJX41"/>
    <mergeCell ref="GJY40:GJY41"/>
    <mergeCell ref="GJZ40:GJZ41"/>
    <mergeCell ref="GKA40:GKA41"/>
    <mergeCell ref="GJR40:GJR41"/>
    <mergeCell ref="GJS40:GJS41"/>
    <mergeCell ref="GJT40:GJT41"/>
    <mergeCell ref="GJU40:GJU41"/>
    <mergeCell ref="GJV40:GJV41"/>
    <mergeCell ref="GJM40:GJM41"/>
    <mergeCell ref="GJN40:GJN41"/>
    <mergeCell ref="GJO40:GJO41"/>
    <mergeCell ref="GJP40:GJP41"/>
    <mergeCell ref="GJQ40:GJQ41"/>
    <mergeCell ref="GJH40:GJH41"/>
    <mergeCell ref="GJI40:GJI41"/>
    <mergeCell ref="GJJ40:GJJ41"/>
    <mergeCell ref="GJK40:GJK41"/>
    <mergeCell ref="GJL40:GJL41"/>
    <mergeCell ref="GJC40:GJC41"/>
    <mergeCell ref="GJD40:GJD41"/>
    <mergeCell ref="GJE40:GJE41"/>
    <mergeCell ref="GJF40:GJF41"/>
    <mergeCell ref="GJG40:GJG41"/>
    <mergeCell ref="GIX40:GIX41"/>
    <mergeCell ref="GIY40:GIY41"/>
    <mergeCell ref="GIZ40:GIZ41"/>
    <mergeCell ref="GJA40:GJA41"/>
    <mergeCell ref="GJB40:GJB41"/>
    <mergeCell ref="GLK40:GLK41"/>
    <mergeCell ref="GLL40:GLL41"/>
    <mergeCell ref="GLM40:GLM41"/>
    <mergeCell ref="GLN40:GLN41"/>
    <mergeCell ref="GLO40:GLO41"/>
    <mergeCell ref="GLF40:GLF41"/>
    <mergeCell ref="GLG40:GLG41"/>
    <mergeCell ref="GLH40:GLH41"/>
    <mergeCell ref="GLI40:GLI41"/>
    <mergeCell ref="GLJ40:GLJ41"/>
    <mergeCell ref="GLA40:GLA41"/>
    <mergeCell ref="GLB40:GLB41"/>
    <mergeCell ref="GLC40:GLC41"/>
    <mergeCell ref="GLD40:GLD41"/>
    <mergeCell ref="GLE40:GLE41"/>
    <mergeCell ref="GKV40:GKV41"/>
    <mergeCell ref="GKW40:GKW41"/>
    <mergeCell ref="GKX40:GKX41"/>
    <mergeCell ref="GKY40:GKY41"/>
    <mergeCell ref="GKZ40:GKZ41"/>
    <mergeCell ref="GKQ40:GKQ41"/>
    <mergeCell ref="GKR40:GKR41"/>
    <mergeCell ref="GKS40:GKS41"/>
    <mergeCell ref="GKT40:GKT41"/>
    <mergeCell ref="GKU40:GKU41"/>
    <mergeCell ref="GKL40:GKL41"/>
    <mergeCell ref="GKM40:GKM41"/>
    <mergeCell ref="GKN40:GKN41"/>
    <mergeCell ref="GKO40:GKO41"/>
    <mergeCell ref="GKP40:GKP41"/>
    <mergeCell ref="GKG40:GKG41"/>
    <mergeCell ref="GKH40:GKH41"/>
    <mergeCell ref="GKI40:GKI41"/>
    <mergeCell ref="GKJ40:GKJ41"/>
    <mergeCell ref="GKK40:GKK41"/>
    <mergeCell ref="GMT40:GMT41"/>
    <mergeCell ref="GMU40:GMU41"/>
    <mergeCell ref="GMV40:GMV41"/>
    <mergeCell ref="GMW40:GMW41"/>
    <mergeCell ref="GMX40:GMX41"/>
    <mergeCell ref="GMO40:GMO41"/>
    <mergeCell ref="GMP40:GMP41"/>
    <mergeCell ref="GMQ40:GMQ41"/>
    <mergeCell ref="GMR40:GMR41"/>
    <mergeCell ref="GMS40:GMS41"/>
    <mergeCell ref="GMJ40:GMJ41"/>
    <mergeCell ref="GMK40:GMK41"/>
    <mergeCell ref="GML40:GML41"/>
    <mergeCell ref="GMM40:GMM41"/>
    <mergeCell ref="GMN40:GMN41"/>
    <mergeCell ref="GME40:GME41"/>
    <mergeCell ref="GMF40:GMF41"/>
    <mergeCell ref="GMG40:GMG41"/>
    <mergeCell ref="GMH40:GMH41"/>
    <mergeCell ref="GMI40:GMI41"/>
    <mergeCell ref="GLZ40:GLZ41"/>
    <mergeCell ref="GMA40:GMA41"/>
    <mergeCell ref="GMB40:GMB41"/>
    <mergeCell ref="GMC40:GMC41"/>
    <mergeCell ref="GMD40:GMD41"/>
    <mergeCell ref="GLU40:GLU41"/>
    <mergeCell ref="GLV40:GLV41"/>
    <mergeCell ref="GLW40:GLW41"/>
    <mergeCell ref="GLX40:GLX41"/>
    <mergeCell ref="GLY40:GLY41"/>
    <mergeCell ref="GLP40:GLP41"/>
    <mergeCell ref="GLQ40:GLQ41"/>
    <mergeCell ref="GLR40:GLR41"/>
    <mergeCell ref="GLS40:GLS41"/>
    <mergeCell ref="GLT40:GLT41"/>
    <mergeCell ref="GOC40:GOC41"/>
    <mergeCell ref="GOD40:GOD41"/>
    <mergeCell ref="GOE40:GOE41"/>
    <mergeCell ref="GOF40:GOF41"/>
    <mergeCell ref="GOG40:GOG41"/>
    <mergeCell ref="GNX40:GNX41"/>
    <mergeCell ref="GNY40:GNY41"/>
    <mergeCell ref="GNZ40:GNZ41"/>
    <mergeCell ref="GOA40:GOA41"/>
    <mergeCell ref="GOB40:GOB41"/>
    <mergeCell ref="GNS40:GNS41"/>
    <mergeCell ref="GNT40:GNT41"/>
    <mergeCell ref="GNU40:GNU41"/>
    <mergeCell ref="GNV40:GNV41"/>
    <mergeCell ref="GNW40:GNW41"/>
    <mergeCell ref="GNN40:GNN41"/>
    <mergeCell ref="GNO40:GNO41"/>
    <mergeCell ref="GNP40:GNP41"/>
    <mergeCell ref="GNQ40:GNQ41"/>
    <mergeCell ref="GNR40:GNR41"/>
    <mergeCell ref="GNI40:GNI41"/>
    <mergeCell ref="GNJ40:GNJ41"/>
    <mergeCell ref="GNK40:GNK41"/>
    <mergeCell ref="GNL40:GNL41"/>
    <mergeCell ref="GNM40:GNM41"/>
    <mergeCell ref="GND40:GND41"/>
    <mergeCell ref="GNE40:GNE41"/>
    <mergeCell ref="GNF40:GNF41"/>
    <mergeCell ref="GNG40:GNG41"/>
    <mergeCell ref="GNH40:GNH41"/>
    <mergeCell ref="GMY40:GMY41"/>
    <mergeCell ref="GMZ40:GMZ41"/>
    <mergeCell ref="GNA40:GNA41"/>
    <mergeCell ref="GNB40:GNB41"/>
    <mergeCell ref="GNC40:GNC41"/>
    <mergeCell ref="GPL40:GPL41"/>
    <mergeCell ref="GPM40:GPM41"/>
    <mergeCell ref="GPN40:GPN41"/>
    <mergeCell ref="GPO40:GPO41"/>
    <mergeCell ref="GPP40:GPP41"/>
    <mergeCell ref="GPG40:GPG41"/>
    <mergeCell ref="GPH40:GPH41"/>
    <mergeCell ref="GPI40:GPI41"/>
    <mergeCell ref="GPJ40:GPJ41"/>
    <mergeCell ref="GPK40:GPK41"/>
    <mergeCell ref="GPB40:GPB41"/>
    <mergeCell ref="GPC40:GPC41"/>
    <mergeCell ref="GPD40:GPD41"/>
    <mergeCell ref="GPE40:GPE41"/>
    <mergeCell ref="GPF40:GPF41"/>
    <mergeCell ref="GOW40:GOW41"/>
    <mergeCell ref="GOX40:GOX41"/>
    <mergeCell ref="GOY40:GOY41"/>
    <mergeCell ref="GOZ40:GOZ41"/>
    <mergeCell ref="GPA40:GPA41"/>
    <mergeCell ref="GOR40:GOR41"/>
    <mergeCell ref="GOS40:GOS41"/>
    <mergeCell ref="GOT40:GOT41"/>
    <mergeCell ref="GOU40:GOU41"/>
    <mergeCell ref="GOV40:GOV41"/>
    <mergeCell ref="GOM40:GOM41"/>
    <mergeCell ref="GON40:GON41"/>
    <mergeCell ref="GOO40:GOO41"/>
    <mergeCell ref="GOP40:GOP41"/>
    <mergeCell ref="GOQ40:GOQ41"/>
    <mergeCell ref="GOH40:GOH41"/>
    <mergeCell ref="GOI40:GOI41"/>
    <mergeCell ref="GOJ40:GOJ41"/>
    <mergeCell ref="GOK40:GOK41"/>
    <mergeCell ref="GOL40:GOL41"/>
    <mergeCell ref="GQU40:GQU41"/>
    <mergeCell ref="GQV40:GQV41"/>
    <mergeCell ref="GQW40:GQW41"/>
    <mergeCell ref="GQX40:GQX41"/>
    <mergeCell ref="GQY40:GQY41"/>
    <mergeCell ref="GQP40:GQP41"/>
    <mergeCell ref="GQQ40:GQQ41"/>
    <mergeCell ref="GQR40:GQR41"/>
    <mergeCell ref="GQS40:GQS41"/>
    <mergeCell ref="GQT40:GQT41"/>
    <mergeCell ref="GQK40:GQK41"/>
    <mergeCell ref="GQL40:GQL41"/>
    <mergeCell ref="GQM40:GQM41"/>
    <mergeCell ref="GQN40:GQN41"/>
    <mergeCell ref="GQO40:GQO41"/>
    <mergeCell ref="GQF40:GQF41"/>
    <mergeCell ref="GQG40:GQG41"/>
    <mergeCell ref="GQH40:GQH41"/>
    <mergeCell ref="GQI40:GQI41"/>
    <mergeCell ref="GQJ40:GQJ41"/>
    <mergeCell ref="GQA40:GQA41"/>
    <mergeCell ref="GQB40:GQB41"/>
    <mergeCell ref="GQC40:GQC41"/>
    <mergeCell ref="GQD40:GQD41"/>
    <mergeCell ref="GQE40:GQE41"/>
    <mergeCell ref="GPV40:GPV41"/>
    <mergeCell ref="GPW40:GPW41"/>
    <mergeCell ref="GPX40:GPX41"/>
    <mergeCell ref="GPY40:GPY41"/>
    <mergeCell ref="GPZ40:GPZ41"/>
    <mergeCell ref="GPQ40:GPQ41"/>
    <mergeCell ref="GPR40:GPR41"/>
    <mergeCell ref="GPS40:GPS41"/>
    <mergeCell ref="GPT40:GPT41"/>
    <mergeCell ref="GPU40:GPU41"/>
    <mergeCell ref="GSD40:GSD41"/>
    <mergeCell ref="GSE40:GSE41"/>
    <mergeCell ref="GSF40:GSF41"/>
    <mergeCell ref="GSG40:GSG41"/>
    <mergeCell ref="GSH40:GSH41"/>
    <mergeCell ref="GRY40:GRY41"/>
    <mergeCell ref="GRZ40:GRZ41"/>
    <mergeCell ref="GSA40:GSA41"/>
    <mergeCell ref="GSB40:GSB41"/>
    <mergeCell ref="GSC40:GSC41"/>
    <mergeCell ref="GRT40:GRT41"/>
    <mergeCell ref="GRU40:GRU41"/>
    <mergeCell ref="GRV40:GRV41"/>
    <mergeCell ref="GRW40:GRW41"/>
    <mergeCell ref="GRX40:GRX41"/>
    <mergeCell ref="GRO40:GRO41"/>
    <mergeCell ref="GRP40:GRP41"/>
    <mergeCell ref="GRQ40:GRQ41"/>
    <mergeCell ref="GRR40:GRR41"/>
    <mergeCell ref="GRS40:GRS41"/>
    <mergeCell ref="GRJ40:GRJ41"/>
    <mergeCell ref="GRK40:GRK41"/>
    <mergeCell ref="GRL40:GRL41"/>
    <mergeCell ref="GRM40:GRM41"/>
    <mergeCell ref="GRN40:GRN41"/>
    <mergeCell ref="GRE40:GRE41"/>
    <mergeCell ref="GRF40:GRF41"/>
    <mergeCell ref="GRG40:GRG41"/>
    <mergeCell ref="GRH40:GRH41"/>
    <mergeCell ref="GRI40:GRI41"/>
    <mergeCell ref="GQZ40:GQZ41"/>
    <mergeCell ref="GRA40:GRA41"/>
    <mergeCell ref="GRB40:GRB41"/>
    <mergeCell ref="GRC40:GRC41"/>
    <mergeCell ref="GRD40:GRD41"/>
    <mergeCell ref="GTM40:GTM41"/>
    <mergeCell ref="GTN40:GTN41"/>
    <mergeCell ref="GTO40:GTO41"/>
    <mergeCell ref="GTP40:GTP41"/>
    <mergeCell ref="GTQ40:GTQ41"/>
    <mergeCell ref="GTH40:GTH41"/>
    <mergeCell ref="GTI40:GTI41"/>
    <mergeCell ref="GTJ40:GTJ41"/>
    <mergeCell ref="GTK40:GTK41"/>
    <mergeCell ref="GTL40:GTL41"/>
    <mergeCell ref="GTC40:GTC41"/>
    <mergeCell ref="GTD40:GTD41"/>
    <mergeCell ref="GTE40:GTE41"/>
    <mergeCell ref="GTF40:GTF41"/>
    <mergeCell ref="GTG40:GTG41"/>
    <mergeCell ref="GSX40:GSX41"/>
    <mergeCell ref="GSY40:GSY41"/>
    <mergeCell ref="GSZ40:GSZ41"/>
    <mergeCell ref="GTA40:GTA41"/>
    <mergeCell ref="GTB40:GTB41"/>
    <mergeCell ref="GSS40:GSS41"/>
    <mergeCell ref="GST40:GST41"/>
    <mergeCell ref="GSU40:GSU41"/>
    <mergeCell ref="GSV40:GSV41"/>
    <mergeCell ref="GSW40:GSW41"/>
    <mergeCell ref="GSN40:GSN41"/>
    <mergeCell ref="GSO40:GSO41"/>
    <mergeCell ref="GSP40:GSP41"/>
    <mergeCell ref="GSQ40:GSQ41"/>
    <mergeCell ref="GSR40:GSR41"/>
    <mergeCell ref="GSI40:GSI41"/>
    <mergeCell ref="GSJ40:GSJ41"/>
    <mergeCell ref="GSK40:GSK41"/>
    <mergeCell ref="GSL40:GSL41"/>
    <mergeCell ref="GSM40:GSM41"/>
    <mergeCell ref="GUV40:GUV41"/>
    <mergeCell ref="GUW40:GUW41"/>
    <mergeCell ref="GUX40:GUX41"/>
    <mergeCell ref="GUY40:GUY41"/>
    <mergeCell ref="GUZ40:GUZ41"/>
    <mergeCell ref="GUQ40:GUQ41"/>
    <mergeCell ref="GUR40:GUR41"/>
    <mergeCell ref="GUS40:GUS41"/>
    <mergeCell ref="GUT40:GUT41"/>
    <mergeCell ref="GUU40:GUU41"/>
    <mergeCell ref="GUL40:GUL41"/>
    <mergeCell ref="GUM40:GUM41"/>
    <mergeCell ref="GUN40:GUN41"/>
    <mergeCell ref="GUO40:GUO41"/>
    <mergeCell ref="GUP40:GUP41"/>
    <mergeCell ref="GUG40:GUG41"/>
    <mergeCell ref="GUH40:GUH41"/>
    <mergeCell ref="GUI40:GUI41"/>
    <mergeCell ref="GUJ40:GUJ41"/>
    <mergeCell ref="GUK40:GUK41"/>
    <mergeCell ref="GUB40:GUB41"/>
    <mergeCell ref="GUC40:GUC41"/>
    <mergeCell ref="GUD40:GUD41"/>
    <mergeCell ref="GUE40:GUE41"/>
    <mergeCell ref="GUF40:GUF41"/>
    <mergeCell ref="GTW40:GTW41"/>
    <mergeCell ref="GTX40:GTX41"/>
    <mergeCell ref="GTY40:GTY41"/>
    <mergeCell ref="GTZ40:GTZ41"/>
    <mergeCell ref="GUA40:GUA41"/>
    <mergeCell ref="GTR40:GTR41"/>
    <mergeCell ref="GTS40:GTS41"/>
    <mergeCell ref="GTT40:GTT41"/>
    <mergeCell ref="GTU40:GTU41"/>
    <mergeCell ref="GTV40:GTV41"/>
    <mergeCell ref="GWE40:GWE41"/>
    <mergeCell ref="GWF40:GWF41"/>
    <mergeCell ref="GWG40:GWG41"/>
    <mergeCell ref="GWH40:GWH41"/>
    <mergeCell ref="GWI40:GWI41"/>
    <mergeCell ref="GVZ40:GVZ41"/>
    <mergeCell ref="GWA40:GWA41"/>
    <mergeCell ref="GWB40:GWB41"/>
    <mergeCell ref="GWC40:GWC41"/>
    <mergeCell ref="GWD40:GWD41"/>
    <mergeCell ref="GVU40:GVU41"/>
    <mergeCell ref="GVV40:GVV41"/>
    <mergeCell ref="GVW40:GVW41"/>
    <mergeCell ref="GVX40:GVX41"/>
    <mergeCell ref="GVY40:GVY41"/>
    <mergeCell ref="GVP40:GVP41"/>
    <mergeCell ref="GVQ40:GVQ41"/>
    <mergeCell ref="GVR40:GVR41"/>
    <mergeCell ref="GVS40:GVS41"/>
    <mergeCell ref="GVT40:GVT41"/>
    <mergeCell ref="GVK40:GVK41"/>
    <mergeCell ref="GVL40:GVL41"/>
    <mergeCell ref="GVM40:GVM41"/>
    <mergeCell ref="GVN40:GVN41"/>
    <mergeCell ref="GVO40:GVO41"/>
    <mergeCell ref="GVF40:GVF41"/>
    <mergeCell ref="GVG40:GVG41"/>
    <mergeCell ref="GVH40:GVH41"/>
    <mergeCell ref="GVI40:GVI41"/>
    <mergeCell ref="GVJ40:GVJ41"/>
    <mergeCell ref="GVA40:GVA41"/>
    <mergeCell ref="GVB40:GVB41"/>
    <mergeCell ref="GVC40:GVC41"/>
    <mergeCell ref="GVD40:GVD41"/>
    <mergeCell ref="GVE40:GVE41"/>
    <mergeCell ref="GXN40:GXN41"/>
    <mergeCell ref="GXO40:GXO41"/>
    <mergeCell ref="GXP40:GXP41"/>
    <mergeCell ref="GXQ40:GXQ41"/>
    <mergeCell ref="GXR40:GXR41"/>
    <mergeCell ref="GXI40:GXI41"/>
    <mergeCell ref="GXJ40:GXJ41"/>
    <mergeCell ref="GXK40:GXK41"/>
    <mergeCell ref="GXL40:GXL41"/>
    <mergeCell ref="GXM40:GXM41"/>
    <mergeCell ref="GXD40:GXD41"/>
    <mergeCell ref="GXE40:GXE41"/>
    <mergeCell ref="GXF40:GXF41"/>
    <mergeCell ref="GXG40:GXG41"/>
    <mergeCell ref="GXH40:GXH41"/>
    <mergeCell ref="GWY40:GWY41"/>
    <mergeCell ref="GWZ40:GWZ41"/>
    <mergeCell ref="GXA40:GXA41"/>
    <mergeCell ref="GXB40:GXB41"/>
    <mergeCell ref="GXC40:GXC41"/>
    <mergeCell ref="GWT40:GWT41"/>
    <mergeCell ref="GWU40:GWU41"/>
    <mergeCell ref="GWV40:GWV41"/>
    <mergeCell ref="GWW40:GWW41"/>
    <mergeCell ref="GWX40:GWX41"/>
    <mergeCell ref="GWO40:GWO41"/>
    <mergeCell ref="GWP40:GWP41"/>
    <mergeCell ref="GWQ40:GWQ41"/>
    <mergeCell ref="GWR40:GWR41"/>
    <mergeCell ref="GWS40:GWS41"/>
    <mergeCell ref="GWJ40:GWJ41"/>
    <mergeCell ref="GWK40:GWK41"/>
    <mergeCell ref="GWL40:GWL41"/>
    <mergeCell ref="GWM40:GWM41"/>
    <mergeCell ref="GWN40:GWN41"/>
    <mergeCell ref="GYW40:GYW41"/>
    <mergeCell ref="GYX40:GYX41"/>
    <mergeCell ref="GYY40:GYY41"/>
    <mergeCell ref="GYZ40:GYZ41"/>
    <mergeCell ref="GZA40:GZA41"/>
    <mergeCell ref="GYR40:GYR41"/>
    <mergeCell ref="GYS40:GYS41"/>
    <mergeCell ref="GYT40:GYT41"/>
    <mergeCell ref="GYU40:GYU41"/>
    <mergeCell ref="GYV40:GYV41"/>
    <mergeCell ref="GYM40:GYM41"/>
    <mergeCell ref="GYN40:GYN41"/>
    <mergeCell ref="GYO40:GYO41"/>
    <mergeCell ref="GYP40:GYP41"/>
    <mergeCell ref="GYQ40:GYQ41"/>
    <mergeCell ref="GYH40:GYH41"/>
    <mergeCell ref="GYI40:GYI41"/>
    <mergeCell ref="GYJ40:GYJ41"/>
    <mergeCell ref="GYK40:GYK41"/>
    <mergeCell ref="GYL40:GYL41"/>
    <mergeCell ref="GYC40:GYC41"/>
    <mergeCell ref="GYD40:GYD41"/>
    <mergeCell ref="GYE40:GYE41"/>
    <mergeCell ref="GYF40:GYF41"/>
    <mergeCell ref="GYG40:GYG41"/>
    <mergeCell ref="GXX40:GXX41"/>
    <mergeCell ref="GXY40:GXY41"/>
    <mergeCell ref="GXZ40:GXZ41"/>
    <mergeCell ref="GYA40:GYA41"/>
    <mergeCell ref="GYB40:GYB41"/>
    <mergeCell ref="GXS40:GXS41"/>
    <mergeCell ref="GXT40:GXT41"/>
    <mergeCell ref="GXU40:GXU41"/>
    <mergeCell ref="GXV40:GXV41"/>
    <mergeCell ref="GXW40:GXW41"/>
    <mergeCell ref="HAF40:HAF41"/>
    <mergeCell ref="HAG40:HAG41"/>
    <mergeCell ref="HAH40:HAH41"/>
    <mergeCell ref="HAI40:HAI41"/>
    <mergeCell ref="HAJ40:HAJ41"/>
    <mergeCell ref="HAA40:HAA41"/>
    <mergeCell ref="HAB40:HAB41"/>
    <mergeCell ref="HAC40:HAC41"/>
    <mergeCell ref="HAD40:HAD41"/>
    <mergeCell ref="HAE40:HAE41"/>
    <mergeCell ref="GZV40:GZV41"/>
    <mergeCell ref="GZW40:GZW41"/>
    <mergeCell ref="GZX40:GZX41"/>
    <mergeCell ref="GZY40:GZY41"/>
    <mergeCell ref="GZZ40:GZZ41"/>
    <mergeCell ref="GZQ40:GZQ41"/>
    <mergeCell ref="GZR40:GZR41"/>
    <mergeCell ref="GZS40:GZS41"/>
    <mergeCell ref="GZT40:GZT41"/>
    <mergeCell ref="GZU40:GZU41"/>
    <mergeCell ref="GZL40:GZL41"/>
    <mergeCell ref="GZM40:GZM41"/>
    <mergeCell ref="GZN40:GZN41"/>
    <mergeCell ref="GZO40:GZO41"/>
    <mergeCell ref="GZP40:GZP41"/>
    <mergeCell ref="GZG40:GZG41"/>
    <mergeCell ref="GZH40:GZH41"/>
    <mergeCell ref="GZI40:GZI41"/>
    <mergeCell ref="GZJ40:GZJ41"/>
    <mergeCell ref="GZK40:GZK41"/>
    <mergeCell ref="GZB40:GZB41"/>
    <mergeCell ref="GZC40:GZC41"/>
    <mergeCell ref="GZD40:GZD41"/>
    <mergeCell ref="GZE40:GZE41"/>
    <mergeCell ref="GZF40:GZF41"/>
    <mergeCell ref="HBO40:HBO41"/>
    <mergeCell ref="HBP40:HBP41"/>
    <mergeCell ref="HBQ40:HBQ41"/>
    <mergeCell ref="HBR40:HBR41"/>
    <mergeCell ref="HBS40:HBS41"/>
    <mergeCell ref="HBJ40:HBJ41"/>
    <mergeCell ref="HBK40:HBK41"/>
    <mergeCell ref="HBL40:HBL41"/>
    <mergeCell ref="HBM40:HBM41"/>
    <mergeCell ref="HBN40:HBN41"/>
    <mergeCell ref="HBE40:HBE41"/>
    <mergeCell ref="HBF40:HBF41"/>
    <mergeCell ref="HBG40:HBG41"/>
    <mergeCell ref="HBH40:HBH41"/>
    <mergeCell ref="HBI40:HBI41"/>
    <mergeCell ref="HAZ40:HAZ41"/>
    <mergeCell ref="HBA40:HBA41"/>
    <mergeCell ref="HBB40:HBB41"/>
    <mergeCell ref="HBC40:HBC41"/>
    <mergeCell ref="HBD40:HBD41"/>
    <mergeCell ref="HAU40:HAU41"/>
    <mergeCell ref="HAV40:HAV41"/>
    <mergeCell ref="HAW40:HAW41"/>
    <mergeCell ref="HAX40:HAX41"/>
    <mergeCell ref="HAY40:HAY41"/>
    <mergeCell ref="HAP40:HAP41"/>
    <mergeCell ref="HAQ40:HAQ41"/>
    <mergeCell ref="HAR40:HAR41"/>
    <mergeCell ref="HAS40:HAS41"/>
    <mergeCell ref="HAT40:HAT41"/>
    <mergeCell ref="HAK40:HAK41"/>
    <mergeCell ref="HAL40:HAL41"/>
    <mergeCell ref="HAM40:HAM41"/>
    <mergeCell ref="HAN40:HAN41"/>
    <mergeCell ref="HAO40:HAO41"/>
    <mergeCell ref="HCX40:HCX41"/>
    <mergeCell ref="HCY40:HCY41"/>
    <mergeCell ref="HCZ40:HCZ41"/>
    <mergeCell ref="HDA40:HDA41"/>
    <mergeCell ref="HDB40:HDB41"/>
    <mergeCell ref="HCS40:HCS41"/>
    <mergeCell ref="HCT40:HCT41"/>
    <mergeCell ref="HCU40:HCU41"/>
    <mergeCell ref="HCV40:HCV41"/>
    <mergeCell ref="HCW40:HCW41"/>
    <mergeCell ref="HCN40:HCN41"/>
    <mergeCell ref="HCO40:HCO41"/>
    <mergeCell ref="HCP40:HCP41"/>
    <mergeCell ref="HCQ40:HCQ41"/>
    <mergeCell ref="HCR40:HCR41"/>
    <mergeCell ref="HCI40:HCI41"/>
    <mergeCell ref="HCJ40:HCJ41"/>
    <mergeCell ref="HCK40:HCK41"/>
    <mergeCell ref="HCL40:HCL41"/>
    <mergeCell ref="HCM40:HCM41"/>
    <mergeCell ref="HCD40:HCD41"/>
    <mergeCell ref="HCE40:HCE41"/>
    <mergeCell ref="HCF40:HCF41"/>
    <mergeCell ref="HCG40:HCG41"/>
    <mergeCell ref="HCH40:HCH41"/>
    <mergeCell ref="HBY40:HBY41"/>
    <mergeCell ref="HBZ40:HBZ41"/>
    <mergeCell ref="HCA40:HCA41"/>
    <mergeCell ref="HCB40:HCB41"/>
    <mergeCell ref="HCC40:HCC41"/>
    <mergeCell ref="HBT40:HBT41"/>
    <mergeCell ref="HBU40:HBU41"/>
    <mergeCell ref="HBV40:HBV41"/>
    <mergeCell ref="HBW40:HBW41"/>
    <mergeCell ref="HBX40:HBX41"/>
    <mergeCell ref="HEG40:HEG41"/>
    <mergeCell ref="HEH40:HEH41"/>
    <mergeCell ref="HEI40:HEI41"/>
    <mergeCell ref="HEJ40:HEJ41"/>
    <mergeCell ref="HEK40:HEK41"/>
    <mergeCell ref="HEB40:HEB41"/>
    <mergeCell ref="HEC40:HEC41"/>
    <mergeCell ref="HED40:HED41"/>
    <mergeCell ref="HEE40:HEE41"/>
    <mergeCell ref="HEF40:HEF41"/>
    <mergeCell ref="HDW40:HDW41"/>
    <mergeCell ref="HDX40:HDX41"/>
    <mergeCell ref="HDY40:HDY41"/>
    <mergeCell ref="HDZ40:HDZ41"/>
    <mergeCell ref="HEA40:HEA41"/>
    <mergeCell ref="HDR40:HDR41"/>
    <mergeCell ref="HDS40:HDS41"/>
    <mergeCell ref="HDT40:HDT41"/>
    <mergeCell ref="HDU40:HDU41"/>
    <mergeCell ref="HDV40:HDV41"/>
    <mergeCell ref="HDM40:HDM41"/>
    <mergeCell ref="HDN40:HDN41"/>
    <mergeCell ref="HDO40:HDO41"/>
    <mergeCell ref="HDP40:HDP41"/>
    <mergeCell ref="HDQ40:HDQ41"/>
    <mergeCell ref="HDH40:HDH41"/>
    <mergeCell ref="HDI40:HDI41"/>
    <mergeCell ref="HDJ40:HDJ41"/>
    <mergeCell ref="HDK40:HDK41"/>
    <mergeCell ref="HDL40:HDL41"/>
    <mergeCell ref="HDC40:HDC41"/>
    <mergeCell ref="HDD40:HDD41"/>
    <mergeCell ref="HDE40:HDE41"/>
    <mergeCell ref="HDF40:HDF41"/>
    <mergeCell ref="HDG40:HDG41"/>
    <mergeCell ref="HFP40:HFP41"/>
    <mergeCell ref="HFQ40:HFQ41"/>
    <mergeCell ref="HFR40:HFR41"/>
    <mergeCell ref="HFS40:HFS41"/>
    <mergeCell ref="HFT40:HFT41"/>
    <mergeCell ref="HFK40:HFK41"/>
    <mergeCell ref="HFL40:HFL41"/>
    <mergeCell ref="HFM40:HFM41"/>
    <mergeCell ref="HFN40:HFN41"/>
    <mergeCell ref="HFO40:HFO41"/>
    <mergeCell ref="HFF40:HFF41"/>
    <mergeCell ref="HFG40:HFG41"/>
    <mergeCell ref="HFH40:HFH41"/>
    <mergeCell ref="HFI40:HFI41"/>
    <mergeCell ref="HFJ40:HFJ41"/>
    <mergeCell ref="HFA40:HFA41"/>
    <mergeCell ref="HFB40:HFB41"/>
    <mergeCell ref="HFC40:HFC41"/>
    <mergeCell ref="HFD40:HFD41"/>
    <mergeCell ref="HFE40:HFE41"/>
    <mergeCell ref="HEV40:HEV41"/>
    <mergeCell ref="HEW40:HEW41"/>
    <mergeCell ref="HEX40:HEX41"/>
    <mergeCell ref="HEY40:HEY41"/>
    <mergeCell ref="HEZ40:HEZ41"/>
    <mergeCell ref="HEQ40:HEQ41"/>
    <mergeCell ref="HER40:HER41"/>
    <mergeCell ref="HES40:HES41"/>
    <mergeCell ref="HET40:HET41"/>
    <mergeCell ref="HEU40:HEU41"/>
    <mergeCell ref="HEL40:HEL41"/>
    <mergeCell ref="HEM40:HEM41"/>
    <mergeCell ref="HEN40:HEN41"/>
    <mergeCell ref="HEO40:HEO41"/>
    <mergeCell ref="HEP40:HEP41"/>
    <mergeCell ref="HGY40:HGY41"/>
    <mergeCell ref="HGZ40:HGZ41"/>
    <mergeCell ref="HHA40:HHA41"/>
    <mergeCell ref="HHB40:HHB41"/>
    <mergeCell ref="HHC40:HHC41"/>
    <mergeCell ref="HGT40:HGT41"/>
    <mergeCell ref="HGU40:HGU41"/>
    <mergeCell ref="HGV40:HGV41"/>
    <mergeCell ref="HGW40:HGW41"/>
    <mergeCell ref="HGX40:HGX41"/>
    <mergeCell ref="HGO40:HGO41"/>
    <mergeCell ref="HGP40:HGP41"/>
    <mergeCell ref="HGQ40:HGQ41"/>
    <mergeCell ref="HGR40:HGR41"/>
    <mergeCell ref="HGS40:HGS41"/>
    <mergeCell ref="HGJ40:HGJ41"/>
    <mergeCell ref="HGK40:HGK41"/>
    <mergeCell ref="HGL40:HGL41"/>
    <mergeCell ref="HGM40:HGM41"/>
    <mergeCell ref="HGN40:HGN41"/>
    <mergeCell ref="HGE40:HGE41"/>
    <mergeCell ref="HGF40:HGF41"/>
    <mergeCell ref="HGG40:HGG41"/>
    <mergeCell ref="HGH40:HGH41"/>
    <mergeCell ref="HGI40:HGI41"/>
    <mergeCell ref="HFZ40:HFZ41"/>
    <mergeCell ref="HGA40:HGA41"/>
    <mergeCell ref="HGB40:HGB41"/>
    <mergeCell ref="HGC40:HGC41"/>
    <mergeCell ref="HGD40:HGD41"/>
    <mergeCell ref="HFU40:HFU41"/>
    <mergeCell ref="HFV40:HFV41"/>
    <mergeCell ref="HFW40:HFW41"/>
    <mergeCell ref="HFX40:HFX41"/>
    <mergeCell ref="HFY40:HFY41"/>
    <mergeCell ref="HIH40:HIH41"/>
    <mergeCell ref="HII40:HII41"/>
    <mergeCell ref="HIJ40:HIJ41"/>
    <mergeCell ref="HIK40:HIK41"/>
    <mergeCell ref="HIL40:HIL41"/>
    <mergeCell ref="HIC40:HIC41"/>
    <mergeCell ref="HID40:HID41"/>
    <mergeCell ref="HIE40:HIE41"/>
    <mergeCell ref="HIF40:HIF41"/>
    <mergeCell ref="HIG40:HIG41"/>
    <mergeCell ref="HHX40:HHX41"/>
    <mergeCell ref="HHY40:HHY41"/>
    <mergeCell ref="HHZ40:HHZ41"/>
    <mergeCell ref="HIA40:HIA41"/>
    <mergeCell ref="HIB40:HIB41"/>
    <mergeCell ref="HHS40:HHS41"/>
    <mergeCell ref="HHT40:HHT41"/>
    <mergeCell ref="HHU40:HHU41"/>
    <mergeCell ref="HHV40:HHV41"/>
    <mergeCell ref="HHW40:HHW41"/>
    <mergeCell ref="HHN40:HHN41"/>
    <mergeCell ref="HHO40:HHO41"/>
    <mergeCell ref="HHP40:HHP41"/>
    <mergeCell ref="HHQ40:HHQ41"/>
    <mergeCell ref="HHR40:HHR41"/>
    <mergeCell ref="HHI40:HHI41"/>
    <mergeCell ref="HHJ40:HHJ41"/>
    <mergeCell ref="HHK40:HHK41"/>
    <mergeCell ref="HHL40:HHL41"/>
    <mergeCell ref="HHM40:HHM41"/>
    <mergeCell ref="HHD40:HHD41"/>
    <mergeCell ref="HHE40:HHE41"/>
    <mergeCell ref="HHF40:HHF41"/>
    <mergeCell ref="HHG40:HHG41"/>
    <mergeCell ref="HHH40:HHH41"/>
    <mergeCell ref="HJQ40:HJQ41"/>
    <mergeCell ref="HJR40:HJR41"/>
    <mergeCell ref="HJS40:HJS41"/>
    <mergeCell ref="HJT40:HJT41"/>
    <mergeCell ref="HJU40:HJU41"/>
    <mergeCell ref="HJL40:HJL41"/>
    <mergeCell ref="HJM40:HJM41"/>
    <mergeCell ref="HJN40:HJN41"/>
    <mergeCell ref="HJO40:HJO41"/>
    <mergeCell ref="HJP40:HJP41"/>
    <mergeCell ref="HJG40:HJG41"/>
    <mergeCell ref="HJH40:HJH41"/>
    <mergeCell ref="HJI40:HJI41"/>
    <mergeCell ref="HJJ40:HJJ41"/>
    <mergeCell ref="HJK40:HJK41"/>
    <mergeCell ref="HJB40:HJB41"/>
    <mergeCell ref="HJC40:HJC41"/>
    <mergeCell ref="HJD40:HJD41"/>
    <mergeCell ref="HJE40:HJE41"/>
    <mergeCell ref="HJF40:HJF41"/>
    <mergeCell ref="HIW40:HIW41"/>
    <mergeCell ref="HIX40:HIX41"/>
    <mergeCell ref="HIY40:HIY41"/>
    <mergeCell ref="HIZ40:HIZ41"/>
    <mergeCell ref="HJA40:HJA41"/>
    <mergeCell ref="HIR40:HIR41"/>
    <mergeCell ref="HIS40:HIS41"/>
    <mergeCell ref="HIT40:HIT41"/>
    <mergeCell ref="HIU40:HIU41"/>
    <mergeCell ref="HIV40:HIV41"/>
    <mergeCell ref="HIM40:HIM41"/>
    <mergeCell ref="HIN40:HIN41"/>
    <mergeCell ref="HIO40:HIO41"/>
    <mergeCell ref="HIP40:HIP41"/>
    <mergeCell ref="HIQ40:HIQ41"/>
    <mergeCell ref="HKZ40:HKZ41"/>
    <mergeCell ref="HLA40:HLA41"/>
    <mergeCell ref="HLB40:HLB41"/>
    <mergeCell ref="HLC40:HLC41"/>
    <mergeCell ref="HLD40:HLD41"/>
    <mergeCell ref="HKU40:HKU41"/>
    <mergeCell ref="HKV40:HKV41"/>
    <mergeCell ref="HKW40:HKW41"/>
    <mergeCell ref="HKX40:HKX41"/>
    <mergeCell ref="HKY40:HKY41"/>
    <mergeCell ref="HKP40:HKP41"/>
    <mergeCell ref="HKQ40:HKQ41"/>
    <mergeCell ref="HKR40:HKR41"/>
    <mergeCell ref="HKS40:HKS41"/>
    <mergeCell ref="HKT40:HKT41"/>
    <mergeCell ref="HKK40:HKK41"/>
    <mergeCell ref="HKL40:HKL41"/>
    <mergeCell ref="HKM40:HKM41"/>
    <mergeCell ref="HKN40:HKN41"/>
    <mergeCell ref="HKO40:HKO41"/>
    <mergeCell ref="HKF40:HKF41"/>
    <mergeCell ref="HKG40:HKG41"/>
    <mergeCell ref="HKH40:HKH41"/>
    <mergeCell ref="HKI40:HKI41"/>
    <mergeCell ref="HKJ40:HKJ41"/>
    <mergeCell ref="HKA40:HKA41"/>
    <mergeCell ref="HKB40:HKB41"/>
    <mergeCell ref="HKC40:HKC41"/>
    <mergeCell ref="HKD40:HKD41"/>
    <mergeCell ref="HKE40:HKE41"/>
    <mergeCell ref="HJV40:HJV41"/>
    <mergeCell ref="HJW40:HJW41"/>
    <mergeCell ref="HJX40:HJX41"/>
    <mergeCell ref="HJY40:HJY41"/>
    <mergeCell ref="HJZ40:HJZ41"/>
    <mergeCell ref="HMI40:HMI41"/>
    <mergeCell ref="HMJ40:HMJ41"/>
    <mergeCell ref="HMK40:HMK41"/>
    <mergeCell ref="HML40:HML41"/>
    <mergeCell ref="HMM40:HMM41"/>
    <mergeCell ref="HMD40:HMD41"/>
    <mergeCell ref="HME40:HME41"/>
    <mergeCell ref="HMF40:HMF41"/>
    <mergeCell ref="HMG40:HMG41"/>
    <mergeCell ref="HMH40:HMH41"/>
    <mergeCell ref="HLY40:HLY41"/>
    <mergeCell ref="HLZ40:HLZ41"/>
    <mergeCell ref="HMA40:HMA41"/>
    <mergeCell ref="HMB40:HMB41"/>
    <mergeCell ref="HMC40:HMC41"/>
    <mergeCell ref="HLT40:HLT41"/>
    <mergeCell ref="HLU40:HLU41"/>
    <mergeCell ref="HLV40:HLV41"/>
    <mergeCell ref="HLW40:HLW41"/>
    <mergeCell ref="HLX40:HLX41"/>
    <mergeCell ref="HLO40:HLO41"/>
    <mergeCell ref="HLP40:HLP41"/>
    <mergeCell ref="HLQ40:HLQ41"/>
    <mergeCell ref="HLR40:HLR41"/>
    <mergeCell ref="HLS40:HLS41"/>
    <mergeCell ref="HLJ40:HLJ41"/>
    <mergeCell ref="HLK40:HLK41"/>
    <mergeCell ref="HLL40:HLL41"/>
    <mergeCell ref="HLM40:HLM41"/>
    <mergeCell ref="HLN40:HLN41"/>
    <mergeCell ref="HLE40:HLE41"/>
    <mergeCell ref="HLF40:HLF41"/>
    <mergeCell ref="HLG40:HLG41"/>
    <mergeCell ref="HLH40:HLH41"/>
    <mergeCell ref="HLI40:HLI41"/>
    <mergeCell ref="HNR40:HNR41"/>
    <mergeCell ref="HNS40:HNS41"/>
    <mergeCell ref="HNT40:HNT41"/>
    <mergeCell ref="HNU40:HNU41"/>
    <mergeCell ref="HNV40:HNV41"/>
    <mergeCell ref="HNM40:HNM41"/>
    <mergeCell ref="HNN40:HNN41"/>
    <mergeCell ref="HNO40:HNO41"/>
    <mergeCell ref="HNP40:HNP41"/>
    <mergeCell ref="HNQ40:HNQ41"/>
    <mergeCell ref="HNH40:HNH41"/>
    <mergeCell ref="HNI40:HNI41"/>
    <mergeCell ref="HNJ40:HNJ41"/>
    <mergeCell ref="HNK40:HNK41"/>
    <mergeCell ref="HNL40:HNL41"/>
    <mergeCell ref="HNC40:HNC41"/>
    <mergeCell ref="HND40:HND41"/>
    <mergeCell ref="HNE40:HNE41"/>
    <mergeCell ref="HNF40:HNF41"/>
    <mergeCell ref="HNG40:HNG41"/>
    <mergeCell ref="HMX40:HMX41"/>
    <mergeCell ref="HMY40:HMY41"/>
    <mergeCell ref="HMZ40:HMZ41"/>
    <mergeCell ref="HNA40:HNA41"/>
    <mergeCell ref="HNB40:HNB41"/>
    <mergeCell ref="HMS40:HMS41"/>
    <mergeCell ref="HMT40:HMT41"/>
    <mergeCell ref="HMU40:HMU41"/>
    <mergeCell ref="HMV40:HMV41"/>
    <mergeCell ref="HMW40:HMW41"/>
    <mergeCell ref="HMN40:HMN41"/>
    <mergeCell ref="HMO40:HMO41"/>
    <mergeCell ref="HMP40:HMP41"/>
    <mergeCell ref="HMQ40:HMQ41"/>
    <mergeCell ref="HMR40:HMR41"/>
    <mergeCell ref="HPA40:HPA41"/>
    <mergeCell ref="HPB40:HPB41"/>
    <mergeCell ref="HPC40:HPC41"/>
    <mergeCell ref="HPD40:HPD41"/>
    <mergeCell ref="HPE40:HPE41"/>
    <mergeCell ref="HOV40:HOV41"/>
    <mergeCell ref="HOW40:HOW41"/>
    <mergeCell ref="HOX40:HOX41"/>
    <mergeCell ref="HOY40:HOY41"/>
    <mergeCell ref="HOZ40:HOZ41"/>
    <mergeCell ref="HOQ40:HOQ41"/>
    <mergeCell ref="HOR40:HOR41"/>
    <mergeCell ref="HOS40:HOS41"/>
    <mergeCell ref="HOT40:HOT41"/>
    <mergeCell ref="HOU40:HOU41"/>
    <mergeCell ref="HOL40:HOL41"/>
    <mergeCell ref="HOM40:HOM41"/>
    <mergeCell ref="HON40:HON41"/>
    <mergeCell ref="HOO40:HOO41"/>
    <mergeCell ref="HOP40:HOP41"/>
    <mergeCell ref="HOG40:HOG41"/>
    <mergeCell ref="HOH40:HOH41"/>
    <mergeCell ref="HOI40:HOI41"/>
    <mergeCell ref="HOJ40:HOJ41"/>
    <mergeCell ref="HOK40:HOK41"/>
    <mergeCell ref="HOB40:HOB41"/>
    <mergeCell ref="HOC40:HOC41"/>
    <mergeCell ref="HOD40:HOD41"/>
    <mergeCell ref="HOE40:HOE41"/>
    <mergeCell ref="HOF40:HOF41"/>
    <mergeCell ref="HNW40:HNW41"/>
    <mergeCell ref="HNX40:HNX41"/>
    <mergeCell ref="HNY40:HNY41"/>
    <mergeCell ref="HNZ40:HNZ41"/>
    <mergeCell ref="HOA40:HOA41"/>
    <mergeCell ref="HQJ40:HQJ41"/>
    <mergeCell ref="HQK40:HQK41"/>
    <mergeCell ref="HQL40:HQL41"/>
    <mergeCell ref="HQM40:HQM41"/>
    <mergeCell ref="HQN40:HQN41"/>
    <mergeCell ref="HQE40:HQE41"/>
    <mergeCell ref="HQF40:HQF41"/>
    <mergeCell ref="HQG40:HQG41"/>
    <mergeCell ref="HQH40:HQH41"/>
    <mergeCell ref="HQI40:HQI41"/>
    <mergeCell ref="HPZ40:HPZ41"/>
    <mergeCell ref="HQA40:HQA41"/>
    <mergeCell ref="HQB40:HQB41"/>
    <mergeCell ref="HQC40:HQC41"/>
    <mergeCell ref="HQD40:HQD41"/>
    <mergeCell ref="HPU40:HPU41"/>
    <mergeCell ref="HPV40:HPV41"/>
    <mergeCell ref="HPW40:HPW41"/>
    <mergeCell ref="HPX40:HPX41"/>
    <mergeCell ref="HPY40:HPY41"/>
    <mergeCell ref="HPP40:HPP41"/>
    <mergeCell ref="HPQ40:HPQ41"/>
    <mergeCell ref="HPR40:HPR41"/>
    <mergeCell ref="HPS40:HPS41"/>
    <mergeCell ref="HPT40:HPT41"/>
    <mergeCell ref="HPK40:HPK41"/>
    <mergeCell ref="HPL40:HPL41"/>
    <mergeCell ref="HPM40:HPM41"/>
    <mergeCell ref="HPN40:HPN41"/>
    <mergeCell ref="HPO40:HPO41"/>
    <mergeCell ref="HPF40:HPF41"/>
    <mergeCell ref="HPG40:HPG41"/>
    <mergeCell ref="HPH40:HPH41"/>
    <mergeCell ref="HPI40:HPI41"/>
    <mergeCell ref="HPJ40:HPJ41"/>
    <mergeCell ref="HRS40:HRS41"/>
    <mergeCell ref="HRT40:HRT41"/>
    <mergeCell ref="HRU40:HRU41"/>
    <mergeCell ref="HRV40:HRV41"/>
    <mergeCell ref="HRW40:HRW41"/>
    <mergeCell ref="HRN40:HRN41"/>
    <mergeCell ref="HRO40:HRO41"/>
    <mergeCell ref="HRP40:HRP41"/>
    <mergeCell ref="HRQ40:HRQ41"/>
    <mergeCell ref="HRR40:HRR41"/>
    <mergeCell ref="HRI40:HRI41"/>
    <mergeCell ref="HRJ40:HRJ41"/>
    <mergeCell ref="HRK40:HRK41"/>
    <mergeCell ref="HRL40:HRL41"/>
    <mergeCell ref="HRM40:HRM41"/>
    <mergeCell ref="HRD40:HRD41"/>
    <mergeCell ref="HRE40:HRE41"/>
    <mergeCell ref="HRF40:HRF41"/>
    <mergeCell ref="HRG40:HRG41"/>
    <mergeCell ref="HRH40:HRH41"/>
    <mergeCell ref="HQY40:HQY41"/>
    <mergeCell ref="HQZ40:HQZ41"/>
    <mergeCell ref="HRA40:HRA41"/>
    <mergeCell ref="HRB40:HRB41"/>
    <mergeCell ref="HRC40:HRC41"/>
    <mergeCell ref="HQT40:HQT41"/>
    <mergeCell ref="HQU40:HQU41"/>
    <mergeCell ref="HQV40:HQV41"/>
    <mergeCell ref="HQW40:HQW41"/>
    <mergeCell ref="HQX40:HQX41"/>
    <mergeCell ref="HQO40:HQO41"/>
    <mergeCell ref="HQP40:HQP41"/>
    <mergeCell ref="HQQ40:HQQ41"/>
    <mergeCell ref="HQR40:HQR41"/>
    <mergeCell ref="HQS40:HQS41"/>
    <mergeCell ref="HTB40:HTB41"/>
    <mergeCell ref="HTC40:HTC41"/>
    <mergeCell ref="HTD40:HTD41"/>
    <mergeCell ref="HTE40:HTE41"/>
    <mergeCell ref="HTF40:HTF41"/>
    <mergeCell ref="HSW40:HSW41"/>
    <mergeCell ref="HSX40:HSX41"/>
    <mergeCell ref="HSY40:HSY41"/>
    <mergeCell ref="HSZ40:HSZ41"/>
    <mergeCell ref="HTA40:HTA41"/>
    <mergeCell ref="HSR40:HSR41"/>
    <mergeCell ref="HSS40:HSS41"/>
    <mergeCell ref="HST40:HST41"/>
    <mergeCell ref="HSU40:HSU41"/>
    <mergeCell ref="HSV40:HSV41"/>
    <mergeCell ref="HSM40:HSM41"/>
    <mergeCell ref="HSN40:HSN41"/>
    <mergeCell ref="HSO40:HSO41"/>
    <mergeCell ref="HSP40:HSP41"/>
    <mergeCell ref="HSQ40:HSQ41"/>
    <mergeCell ref="HSH40:HSH41"/>
    <mergeCell ref="HSI40:HSI41"/>
    <mergeCell ref="HSJ40:HSJ41"/>
    <mergeCell ref="HSK40:HSK41"/>
    <mergeCell ref="HSL40:HSL41"/>
    <mergeCell ref="HSC40:HSC41"/>
    <mergeCell ref="HSD40:HSD41"/>
    <mergeCell ref="HSE40:HSE41"/>
    <mergeCell ref="HSF40:HSF41"/>
    <mergeCell ref="HSG40:HSG41"/>
    <mergeCell ref="HRX40:HRX41"/>
    <mergeCell ref="HRY40:HRY41"/>
    <mergeCell ref="HRZ40:HRZ41"/>
    <mergeCell ref="HSA40:HSA41"/>
    <mergeCell ref="HSB40:HSB41"/>
    <mergeCell ref="HUK40:HUK41"/>
    <mergeCell ref="HUL40:HUL41"/>
    <mergeCell ref="HUM40:HUM41"/>
    <mergeCell ref="HUN40:HUN41"/>
    <mergeCell ref="HUO40:HUO41"/>
    <mergeCell ref="HUF40:HUF41"/>
    <mergeCell ref="HUG40:HUG41"/>
    <mergeCell ref="HUH40:HUH41"/>
    <mergeCell ref="HUI40:HUI41"/>
    <mergeCell ref="HUJ40:HUJ41"/>
    <mergeCell ref="HUA40:HUA41"/>
    <mergeCell ref="HUB40:HUB41"/>
    <mergeCell ref="HUC40:HUC41"/>
    <mergeCell ref="HUD40:HUD41"/>
    <mergeCell ref="HUE40:HUE41"/>
    <mergeCell ref="HTV40:HTV41"/>
    <mergeCell ref="HTW40:HTW41"/>
    <mergeCell ref="HTX40:HTX41"/>
    <mergeCell ref="HTY40:HTY41"/>
    <mergeCell ref="HTZ40:HTZ41"/>
    <mergeCell ref="HTQ40:HTQ41"/>
    <mergeCell ref="HTR40:HTR41"/>
    <mergeCell ref="HTS40:HTS41"/>
    <mergeCell ref="HTT40:HTT41"/>
    <mergeCell ref="HTU40:HTU41"/>
    <mergeCell ref="HTL40:HTL41"/>
    <mergeCell ref="HTM40:HTM41"/>
    <mergeCell ref="HTN40:HTN41"/>
    <mergeCell ref="HTO40:HTO41"/>
    <mergeCell ref="HTP40:HTP41"/>
    <mergeCell ref="HTG40:HTG41"/>
    <mergeCell ref="HTH40:HTH41"/>
    <mergeCell ref="HTI40:HTI41"/>
    <mergeCell ref="HTJ40:HTJ41"/>
    <mergeCell ref="HTK40:HTK41"/>
    <mergeCell ref="HVT40:HVT41"/>
    <mergeCell ref="HVU40:HVU41"/>
    <mergeCell ref="HVV40:HVV41"/>
    <mergeCell ref="HVW40:HVW41"/>
    <mergeCell ref="HVX40:HVX41"/>
    <mergeCell ref="HVO40:HVO41"/>
    <mergeCell ref="HVP40:HVP41"/>
    <mergeCell ref="HVQ40:HVQ41"/>
    <mergeCell ref="HVR40:HVR41"/>
    <mergeCell ref="HVS40:HVS41"/>
    <mergeCell ref="HVJ40:HVJ41"/>
    <mergeCell ref="HVK40:HVK41"/>
    <mergeCell ref="HVL40:HVL41"/>
    <mergeCell ref="HVM40:HVM41"/>
    <mergeCell ref="HVN40:HVN41"/>
    <mergeCell ref="HVE40:HVE41"/>
    <mergeCell ref="HVF40:HVF41"/>
    <mergeCell ref="HVG40:HVG41"/>
    <mergeCell ref="HVH40:HVH41"/>
    <mergeCell ref="HVI40:HVI41"/>
    <mergeCell ref="HUZ40:HUZ41"/>
    <mergeCell ref="HVA40:HVA41"/>
    <mergeCell ref="HVB40:HVB41"/>
    <mergeCell ref="HVC40:HVC41"/>
    <mergeCell ref="HVD40:HVD41"/>
    <mergeCell ref="HUU40:HUU41"/>
    <mergeCell ref="HUV40:HUV41"/>
    <mergeCell ref="HUW40:HUW41"/>
    <mergeCell ref="HUX40:HUX41"/>
    <mergeCell ref="HUY40:HUY41"/>
    <mergeCell ref="HUP40:HUP41"/>
    <mergeCell ref="HUQ40:HUQ41"/>
    <mergeCell ref="HUR40:HUR41"/>
    <mergeCell ref="HUS40:HUS41"/>
    <mergeCell ref="HUT40:HUT41"/>
    <mergeCell ref="HXC40:HXC41"/>
    <mergeCell ref="HXD40:HXD41"/>
    <mergeCell ref="HXE40:HXE41"/>
    <mergeCell ref="HXF40:HXF41"/>
    <mergeCell ref="HXG40:HXG41"/>
    <mergeCell ref="HWX40:HWX41"/>
    <mergeCell ref="HWY40:HWY41"/>
    <mergeCell ref="HWZ40:HWZ41"/>
    <mergeCell ref="HXA40:HXA41"/>
    <mergeCell ref="HXB40:HXB41"/>
    <mergeCell ref="HWS40:HWS41"/>
    <mergeCell ref="HWT40:HWT41"/>
    <mergeCell ref="HWU40:HWU41"/>
    <mergeCell ref="HWV40:HWV41"/>
    <mergeCell ref="HWW40:HWW41"/>
    <mergeCell ref="HWN40:HWN41"/>
    <mergeCell ref="HWO40:HWO41"/>
    <mergeCell ref="HWP40:HWP41"/>
    <mergeCell ref="HWQ40:HWQ41"/>
    <mergeCell ref="HWR40:HWR41"/>
    <mergeCell ref="HWI40:HWI41"/>
    <mergeCell ref="HWJ40:HWJ41"/>
    <mergeCell ref="HWK40:HWK41"/>
    <mergeCell ref="HWL40:HWL41"/>
    <mergeCell ref="HWM40:HWM41"/>
    <mergeCell ref="HWD40:HWD41"/>
    <mergeCell ref="HWE40:HWE41"/>
    <mergeCell ref="HWF40:HWF41"/>
    <mergeCell ref="HWG40:HWG41"/>
    <mergeCell ref="HWH40:HWH41"/>
    <mergeCell ref="HVY40:HVY41"/>
    <mergeCell ref="HVZ40:HVZ41"/>
    <mergeCell ref="HWA40:HWA41"/>
    <mergeCell ref="HWB40:HWB41"/>
    <mergeCell ref="HWC40:HWC41"/>
    <mergeCell ref="HYL40:HYL41"/>
    <mergeCell ref="HYM40:HYM41"/>
    <mergeCell ref="HYN40:HYN41"/>
    <mergeCell ref="HYO40:HYO41"/>
    <mergeCell ref="HYP40:HYP41"/>
    <mergeCell ref="HYG40:HYG41"/>
    <mergeCell ref="HYH40:HYH41"/>
    <mergeCell ref="HYI40:HYI41"/>
    <mergeCell ref="HYJ40:HYJ41"/>
    <mergeCell ref="HYK40:HYK41"/>
    <mergeCell ref="HYB40:HYB41"/>
    <mergeCell ref="HYC40:HYC41"/>
    <mergeCell ref="HYD40:HYD41"/>
    <mergeCell ref="HYE40:HYE41"/>
    <mergeCell ref="HYF40:HYF41"/>
    <mergeCell ref="HXW40:HXW41"/>
    <mergeCell ref="HXX40:HXX41"/>
    <mergeCell ref="HXY40:HXY41"/>
    <mergeCell ref="HXZ40:HXZ41"/>
    <mergeCell ref="HYA40:HYA41"/>
    <mergeCell ref="HXR40:HXR41"/>
    <mergeCell ref="HXS40:HXS41"/>
    <mergeCell ref="HXT40:HXT41"/>
    <mergeCell ref="HXU40:HXU41"/>
    <mergeCell ref="HXV40:HXV41"/>
    <mergeCell ref="HXM40:HXM41"/>
    <mergeCell ref="HXN40:HXN41"/>
    <mergeCell ref="HXO40:HXO41"/>
    <mergeCell ref="HXP40:HXP41"/>
    <mergeCell ref="HXQ40:HXQ41"/>
    <mergeCell ref="HXH40:HXH41"/>
    <mergeCell ref="HXI40:HXI41"/>
    <mergeCell ref="HXJ40:HXJ41"/>
    <mergeCell ref="HXK40:HXK41"/>
    <mergeCell ref="HXL40:HXL41"/>
    <mergeCell ref="HZU40:HZU41"/>
    <mergeCell ref="HZV40:HZV41"/>
    <mergeCell ref="HZW40:HZW41"/>
    <mergeCell ref="HZX40:HZX41"/>
    <mergeCell ref="HZY40:HZY41"/>
    <mergeCell ref="HZP40:HZP41"/>
    <mergeCell ref="HZQ40:HZQ41"/>
    <mergeCell ref="HZR40:HZR41"/>
    <mergeCell ref="HZS40:HZS41"/>
    <mergeCell ref="HZT40:HZT41"/>
    <mergeCell ref="HZK40:HZK41"/>
    <mergeCell ref="HZL40:HZL41"/>
    <mergeCell ref="HZM40:HZM41"/>
    <mergeCell ref="HZN40:HZN41"/>
    <mergeCell ref="HZO40:HZO41"/>
    <mergeCell ref="HZF40:HZF41"/>
    <mergeCell ref="HZG40:HZG41"/>
    <mergeCell ref="HZH40:HZH41"/>
    <mergeCell ref="HZI40:HZI41"/>
    <mergeCell ref="HZJ40:HZJ41"/>
    <mergeCell ref="HZA40:HZA41"/>
    <mergeCell ref="HZB40:HZB41"/>
    <mergeCell ref="HZC40:HZC41"/>
    <mergeCell ref="HZD40:HZD41"/>
    <mergeCell ref="HZE40:HZE41"/>
    <mergeCell ref="HYV40:HYV41"/>
    <mergeCell ref="HYW40:HYW41"/>
    <mergeCell ref="HYX40:HYX41"/>
    <mergeCell ref="HYY40:HYY41"/>
    <mergeCell ref="HYZ40:HYZ41"/>
    <mergeCell ref="HYQ40:HYQ41"/>
    <mergeCell ref="HYR40:HYR41"/>
    <mergeCell ref="HYS40:HYS41"/>
    <mergeCell ref="HYT40:HYT41"/>
    <mergeCell ref="HYU40:HYU41"/>
    <mergeCell ref="IBD40:IBD41"/>
    <mergeCell ref="IBE40:IBE41"/>
    <mergeCell ref="IBF40:IBF41"/>
    <mergeCell ref="IBG40:IBG41"/>
    <mergeCell ref="IBH40:IBH41"/>
    <mergeCell ref="IAY40:IAY41"/>
    <mergeCell ref="IAZ40:IAZ41"/>
    <mergeCell ref="IBA40:IBA41"/>
    <mergeCell ref="IBB40:IBB41"/>
    <mergeCell ref="IBC40:IBC41"/>
    <mergeCell ref="IAT40:IAT41"/>
    <mergeCell ref="IAU40:IAU41"/>
    <mergeCell ref="IAV40:IAV41"/>
    <mergeCell ref="IAW40:IAW41"/>
    <mergeCell ref="IAX40:IAX41"/>
    <mergeCell ref="IAO40:IAO41"/>
    <mergeCell ref="IAP40:IAP41"/>
    <mergeCell ref="IAQ40:IAQ41"/>
    <mergeCell ref="IAR40:IAR41"/>
    <mergeCell ref="IAS40:IAS41"/>
    <mergeCell ref="IAJ40:IAJ41"/>
    <mergeCell ref="IAK40:IAK41"/>
    <mergeCell ref="IAL40:IAL41"/>
    <mergeCell ref="IAM40:IAM41"/>
    <mergeCell ref="IAN40:IAN41"/>
    <mergeCell ref="IAE40:IAE41"/>
    <mergeCell ref="IAF40:IAF41"/>
    <mergeCell ref="IAG40:IAG41"/>
    <mergeCell ref="IAH40:IAH41"/>
    <mergeCell ref="IAI40:IAI41"/>
    <mergeCell ref="HZZ40:HZZ41"/>
    <mergeCell ref="IAA40:IAA41"/>
    <mergeCell ref="IAB40:IAB41"/>
    <mergeCell ref="IAC40:IAC41"/>
    <mergeCell ref="IAD40:IAD41"/>
    <mergeCell ref="ICM40:ICM41"/>
    <mergeCell ref="ICN40:ICN41"/>
    <mergeCell ref="ICO40:ICO41"/>
    <mergeCell ref="ICP40:ICP41"/>
    <mergeCell ref="ICQ40:ICQ41"/>
    <mergeCell ref="ICH40:ICH41"/>
    <mergeCell ref="ICI40:ICI41"/>
    <mergeCell ref="ICJ40:ICJ41"/>
    <mergeCell ref="ICK40:ICK41"/>
    <mergeCell ref="ICL40:ICL41"/>
    <mergeCell ref="ICC40:ICC41"/>
    <mergeCell ref="ICD40:ICD41"/>
    <mergeCell ref="ICE40:ICE41"/>
    <mergeCell ref="ICF40:ICF41"/>
    <mergeCell ref="ICG40:ICG41"/>
    <mergeCell ref="IBX40:IBX41"/>
    <mergeCell ref="IBY40:IBY41"/>
    <mergeCell ref="IBZ40:IBZ41"/>
    <mergeCell ref="ICA40:ICA41"/>
    <mergeCell ref="ICB40:ICB41"/>
    <mergeCell ref="IBS40:IBS41"/>
    <mergeCell ref="IBT40:IBT41"/>
    <mergeCell ref="IBU40:IBU41"/>
    <mergeCell ref="IBV40:IBV41"/>
    <mergeCell ref="IBW40:IBW41"/>
    <mergeCell ref="IBN40:IBN41"/>
    <mergeCell ref="IBO40:IBO41"/>
    <mergeCell ref="IBP40:IBP41"/>
    <mergeCell ref="IBQ40:IBQ41"/>
    <mergeCell ref="IBR40:IBR41"/>
    <mergeCell ref="IBI40:IBI41"/>
    <mergeCell ref="IBJ40:IBJ41"/>
    <mergeCell ref="IBK40:IBK41"/>
    <mergeCell ref="IBL40:IBL41"/>
    <mergeCell ref="IBM40:IBM41"/>
    <mergeCell ref="IDV40:IDV41"/>
    <mergeCell ref="IDW40:IDW41"/>
    <mergeCell ref="IDX40:IDX41"/>
    <mergeCell ref="IDY40:IDY41"/>
    <mergeCell ref="IDZ40:IDZ41"/>
    <mergeCell ref="IDQ40:IDQ41"/>
    <mergeCell ref="IDR40:IDR41"/>
    <mergeCell ref="IDS40:IDS41"/>
    <mergeCell ref="IDT40:IDT41"/>
    <mergeCell ref="IDU40:IDU41"/>
    <mergeCell ref="IDL40:IDL41"/>
    <mergeCell ref="IDM40:IDM41"/>
    <mergeCell ref="IDN40:IDN41"/>
    <mergeCell ref="IDO40:IDO41"/>
    <mergeCell ref="IDP40:IDP41"/>
    <mergeCell ref="IDG40:IDG41"/>
    <mergeCell ref="IDH40:IDH41"/>
    <mergeCell ref="IDI40:IDI41"/>
    <mergeCell ref="IDJ40:IDJ41"/>
    <mergeCell ref="IDK40:IDK41"/>
    <mergeCell ref="IDB40:IDB41"/>
    <mergeCell ref="IDC40:IDC41"/>
    <mergeCell ref="IDD40:IDD41"/>
    <mergeCell ref="IDE40:IDE41"/>
    <mergeCell ref="IDF40:IDF41"/>
    <mergeCell ref="ICW40:ICW41"/>
    <mergeCell ref="ICX40:ICX41"/>
    <mergeCell ref="ICY40:ICY41"/>
    <mergeCell ref="ICZ40:ICZ41"/>
    <mergeCell ref="IDA40:IDA41"/>
    <mergeCell ref="ICR40:ICR41"/>
    <mergeCell ref="ICS40:ICS41"/>
    <mergeCell ref="ICT40:ICT41"/>
    <mergeCell ref="ICU40:ICU41"/>
    <mergeCell ref="ICV40:ICV41"/>
    <mergeCell ref="IFE40:IFE41"/>
    <mergeCell ref="IFF40:IFF41"/>
    <mergeCell ref="IFG40:IFG41"/>
    <mergeCell ref="IFH40:IFH41"/>
    <mergeCell ref="IFI40:IFI41"/>
    <mergeCell ref="IEZ40:IEZ41"/>
    <mergeCell ref="IFA40:IFA41"/>
    <mergeCell ref="IFB40:IFB41"/>
    <mergeCell ref="IFC40:IFC41"/>
    <mergeCell ref="IFD40:IFD41"/>
    <mergeCell ref="IEU40:IEU41"/>
    <mergeCell ref="IEV40:IEV41"/>
    <mergeCell ref="IEW40:IEW41"/>
    <mergeCell ref="IEX40:IEX41"/>
    <mergeCell ref="IEY40:IEY41"/>
    <mergeCell ref="IEP40:IEP41"/>
    <mergeCell ref="IEQ40:IEQ41"/>
    <mergeCell ref="IER40:IER41"/>
    <mergeCell ref="IES40:IES41"/>
    <mergeCell ref="IET40:IET41"/>
    <mergeCell ref="IEK40:IEK41"/>
    <mergeCell ref="IEL40:IEL41"/>
    <mergeCell ref="IEM40:IEM41"/>
    <mergeCell ref="IEN40:IEN41"/>
    <mergeCell ref="IEO40:IEO41"/>
    <mergeCell ref="IEF40:IEF41"/>
    <mergeCell ref="IEG40:IEG41"/>
    <mergeCell ref="IEH40:IEH41"/>
    <mergeCell ref="IEI40:IEI41"/>
    <mergeCell ref="IEJ40:IEJ41"/>
    <mergeCell ref="IEA40:IEA41"/>
    <mergeCell ref="IEB40:IEB41"/>
    <mergeCell ref="IEC40:IEC41"/>
    <mergeCell ref="IED40:IED41"/>
    <mergeCell ref="IEE40:IEE41"/>
    <mergeCell ref="IGN40:IGN41"/>
    <mergeCell ref="IGO40:IGO41"/>
    <mergeCell ref="IGP40:IGP41"/>
    <mergeCell ref="IGQ40:IGQ41"/>
    <mergeCell ref="IGR40:IGR41"/>
    <mergeCell ref="IGI40:IGI41"/>
    <mergeCell ref="IGJ40:IGJ41"/>
    <mergeCell ref="IGK40:IGK41"/>
    <mergeCell ref="IGL40:IGL41"/>
    <mergeCell ref="IGM40:IGM41"/>
    <mergeCell ref="IGD40:IGD41"/>
    <mergeCell ref="IGE40:IGE41"/>
    <mergeCell ref="IGF40:IGF41"/>
    <mergeCell ref="IGG40:IGG41"/>
    <mergeCell ref="IGH40:IGH41"/>
    <mergeCell ref="IFY40:IFY41"/>
    <mergeCell ref="IFZ40:IFZ41"/>
    <mergeCell ref="IGA40:IGA41"/>
    <mergeCell ref="IGB40:IGB41"/>
    <mergeCell ref="IGC40:IGC41"/>
    <mergeCell ref="IFT40:IFT41"/>
    <mergeCell ref="IFU40:IFU41"/>
    <mergeCell ref="IFV40:IFV41"/>
    <mergeCell ref="IFW40:IFW41"/>
    <mergeCell ref="IFX40:IFX41"/>
    <mergeCell ref="IFO40:IFO41"/>
    <mergeCell ref="IFP40:IFP41"/>
    <mergeCell ref="IFQ40:IFQ41"/>
    <mergeCell ref="IFR40:IFR41"/>
    <mergeCell ref="IFS40:IFS41"/>
    <mergeCell ref="IFJ40:IFJ41"/>
    <mergeCell ref="IFK40:IFK41"/>
    <mergeCell ref="IFL40:IFL41"/>
    <mergeCell ref="IFM40:IFM41"/>
    <mergeCell ref="IFN40:IFN41"/>
    <mergeCell ref="IHW40:IHW41"/>
    <mergeCell ref="IHX40:IHX41"/>
    <mergeCell ref="IHY40:IHY41"/>
    <mergeCell ref="IHZ40:IHZ41"/>
    <mergeCell ref="IIA40:IIA41"/>
    <mergeCell ref="IHR40:IHR41"/>
    <mergeCell ref="IHS40:IHS41"/>
    <mergeCell ref="IHT40:IHT41"/>
    <mergeCell ref="IHU40:IHU41"/>
    <mergeCell ref="IHV40:IHV41"/>
    <mergeCell ref="IHM40:IHM41"/>
    <mergeCell ref="IHN40:IHN41"/>
    <mergeCell ref="IHO40:IHO41"/>
    <mergeCell ref="IHP40:IHP41"/>
    <mergeCell ref="IHQ40:IHQ41"/>
    <mergeCell ref="IHH40:IHH41"/>
    <mergeCell ref="IHI40:IHI41"/>
    <mergeCell ref="IHJ40:IHJ41"/>
    <mergeCell ref="IHK40:IHK41"/>
    <mergeCell ref="IHL40:IHL41"/>
    <mergeCell ref="IHC40:IHC41"/>
    <mergeCell ref="IHD40:IHD41"/>
    <mergeCell ref="IHE40:IHE41"/>
    <mergeCell ref="IHF40:IHF41"/>
    <mergeCell ref="IHG40:IHG41"/>
    <mergeCell ref="IGX40:IGX41"/>
    <mergeCell ref="IGY40:IGY41"/>
    <mergeCell ref="IGZ40:IGZ41"/>
    <mergeCell ref="IHA40:IHA41"/>
    <mergeCell ref="IHB40:IHB41"/>
    <mergeCell ref="IGS40:IGS41"/>
    <mergeCell ref="IGT40:IGT41"/>
    <mergeCell ref="IGU40:IGU41"/>
    <mergeCell ref="IGV40:IGV41"/>
    <mergeCell ref="IGW40:IGW41"/>
    <mergeCell ref="IJF40:IJF41"/>
    <mergeCell ref="IJG40:IJG41"/>
    <mergeCell ref="IJH40:IJH41"/>
    <mergeCell ref="IJI40:IJI41"/>
    <mergeCell ref="IJJ40:IJJ41"/>
    <mergeCell ref="IJA40:IJA41"/>
    <mergeCell ref="IJB40:IJB41"/>
    <mergeCell ref="IJC40:IJC41"/>
    <mergeCell ref="IJD40:IJD41"/>
    <mergeCell ref="IJE40:IJE41"/>
    <mergeCell ref="IIV40:IIV41"/>
    <mergeCell ref="IIW40:IIW41"/>
    <mergeCell ref="IIX40:IIX41"/>
    <mergeCell ref="IIY40:IIY41"/>
    <mergeCell ref="IIZ40:IIZ41"/>
    <mergeCell ref="IIQ40:IIQ41"/>
    <mergeCell ref="IIR40:IIR41"/>
    <mergeCell ref="IIS40:IIS41"/>
    <mergeCell ref="IIT40:IIT41"/>
    <mergeCell ref="IIU40:IIU41"/>
    <mergeCell ref="IIL40:IIL41"/>
    <mergeCell ref="IIM40:IIM41"/>
    <mergeCell ref="IIN40:IIN41"/>
    <mergeCell ref="IIO40:IIO41"/>
    <mergeCell ref="IIP40:IIP41"/>
    <mergeCell ref="IIG40:IIG41"/>
    <mergeCell ref="IIH40:IIH41"/>
    <mergeCell ref="III40:III41"/>
    <mergeCell ref="IIJ40:IIJ41"/>
    <mergeCell ref="IIK40:IIK41"/>
    <mergeCell ref="IIB40:IIB41"/>
    <mergeCell ref="IIC40:IIC41"/>
    <mergeCell ref="IID40:IID41"/>
    <mergeCell ref="IIE40:IIE41"/>
    <mergeCell ref="IIF40:IIF41"/>
    <mergeCell ref="IKO40:IKO41"/>
    <mergeCell ref="IKP40:IKP41"/>
    <mergeCell ref="IKQ40:IKQ41"/>
    <mergeCell ref="IKR40:IKR41"/>
    <mergeCell ref="IKS40:IKS41"/>
    <mergeCell ref="IKJ40:IKJ41"/>
    <mergeCell ref="IKK40:IKK41"/>
    <mergeCell ref="IKL40:IKL41"/>
    <mergeCell ref="IKM40:IKM41"/>
    <mergeCell ref="IKN40:IKN41"/>
    <mergeCell ref="IKE40:IKE41"/>
    <mergeCell ref="IKF40:IKF41"/>
    <mergeCell ref="IKG40:IKG41"/>
    <mergeCell ref="IKH40:IKH41"/>
    <mergeCell ref="IKI40:IKI41"/>
    <mergeCell ref="IJZ40:IJZ41"/>
    <mergeCell ref="IKA40:IKA41"/>
    <mergeCell ref="IKB40:IKB41"/>
    <mergeCell ref="IKC40:IKC41"/>
    <mergeCell ref="IKD40:IKD41"/>
    <mergeCell ref="IJU40:IJU41"/>
    <mergeCell ref="IJV40:IJV41"/>
    <mergeCell ref="IJW40:IJW41"/>
    <mergeCell ref="IJX40:IJX41"/>
    <mergeCell ref="IJY40:IJY41"/>
    <mergeCell ref="IJP40:IJP41"/>
    <mergeCell ref="IJQ40:IJQ41"/>
    <mergeCell ref="IJR40:IJR41"/>
    <mergeCell ref="IJS40:IJS41"/>
    <mergeCell ref="IJT40:IJT41"/>
    <mergeCell ref="IJK40:IJK41"/>
    <mergeCell ref="IJL40:IJL41"/>
    <mergeCell ref="IJM40:IJM41"/>
    <mergeCell ref="IJN40:IJN41"/>
    <mergeCell ref="IJO40:IJO41"/>
    <mergeCell ref="ILX40:ILX41"/>
    <mergeCell ref="ILY40:ILY41"/>
    <mergeCell ref="ILZ40:ILZ41"/>
    <mergeCell ref="IMA40:IMA41"/>
    <mergeCell ref="IMB40:IMB41"/>
    <mergeCell ref="ILS40:ILS41"/>
    <mergeCell ref="ILT40:ILT41"/>
    <mergeCell ref="ILU40:ILU41"/>
    <mergeCell ref="ILV40:ILV41"/>
    <mergeCell ref="ILW40:ILW41"/>
    <mergeCell ref="ILN40:ILN41"/>
    <mergeCell ref="ILO40:ILO41"/>
    <mergeCell ref="ILP40:ILP41"/>
    <mergeCell ref="ILQ40:ILQ41"/>
    <mergeCell ref="ILR40:ILR41"/>
    <mergeCell ref="ILI40:ILI41"/>
    <mergeCell ref="ILJ40:ILJ41"/>
    <mergeCell ref="ILK40:ILK41"/>
    <mergeCell ref="ILL40:ILL41"/>
    <mergeCell ref="ILM40:ILM41"/>
    <mergeCell ref="ILD40:ILD41"/>
    <mergeCell ref="ILE40:ILE41"/>
    <mergeCell ref="ILF40:ILF41"/>
    <mergeCell ref="ILG40:ILG41"/>
    <mergeCell ref="ILH40:ILH41"/>
    <mergeCell ref="IKY40:IKY41"/>
    <mergeCell ref="IKZ40:IKZ41"/>
    <mergeCell ref="ILA40:ILA41"/>
    <mergeCell ref="ILB40:ILB41"/>
    <mergeCell ref="ILC40:ILC41"/>
    <mergeCell ref="IKT40:IKT41"/>
    <mergeCell ref="IKU40:IKU41"/>
    <mergeCell ref="IKV40:IKV41"/>
    <mergeCell ref="IKW40:IKW41"/>
    <mergeCell ref="IKX40:IKX41"/>
    <mergeCell ref="ING40:ING41"/>
    <mergeCell ref="INH40:INH41"/>
    <mergeCell ref="INI40:INI41"/>
    <mergeCell ref="INJ40:INJ41"/>
    <mergeCell ref="INK40:INK41"/>
    <mergeCell ref="INB40:INB41"/>
    <mergeCell ref="INC40:INC41"/>
    <mergeCell ref="IND40:IND41"/>
    <mergeCell ref="INE40:INE41"/>
    <mergeCell ref="INF40:INF41"/>
    <mergeCell ref="IMW40:IMW41"/>
    <mergeCell ref="IMX40:IMX41"/>
    <mergeCell ref="IMY40:IMY41"/>
    <mergeCell ref="IMZ40:IMZ41"/>
    <mergeCell ref="INA40:INA41"/>
    <mergeCell ref="IMR40:IMR41"/>
    <mergeCell ref="IMS40:IMS41"/>
    <mergeCell ref="IMT40:IMT41"/>
    <mergeCell ref="IMU40:IMU41"/>
    <mergeCell ref="IMV40:IMV41"/>
    <mergeCell ref="IMM40:IMM41"/>
    <mergeCell ref="IMN40:IMN41"/>
    <mergeCell ref="IMO40:IMO41"/>
    <mergeCell ref="IMP40:IMP41"/>
    <mergeCell ref="IMQ40:IMQ41"/>
    <mergeCell ref="IMH40:IMH41"/>
    <mergeCell ref="IMI40:IMI41"/>
    <mergeCell ref="IMJ40:IMJ41"/>
    <mergeCell ref="IMK40:IMK41"/>
    <mergeCell ref="IML40:IML41"/>
    <mergeCell ref="IMC40:IMC41"/>
    <mergeCell ref="IMD40:IMD41"/>
    <mergeCell ref="IME40:IME41"/>
    <mergeCell ref="IMF40:IMF41"/>
    <mergeCell ref="IMG40:IMG41"/>
    <mergeCell ref="IOP40:IOP41"/>
    <mergeCell ref="IOQ40:IOQ41"/>
    <mergeCell ref="IOR40:IOR41"/>
    <mergeCell ref="IOS40:IOS41"/>
    <mergeCell ref="IOT40:IOT41"/>
    <mergeCell ref="IOK40:IOK41"/>
    <mergeCell ref="IOL40:IOL41"/>
    <mergeCell ref="IOM40:IOM41"/>
    <mergeCell ref="ION40:ION41"/>
    <mergeCell ref="IOO40:IOO41"/>
    <mergeCell ref="IOF40:IOF41"/>
    <mergeCell ref="IOG40:IOG41"/>
    <mergeCell ref="IOH40:IOH41"/>
    <mergeCell ref="IOI40:IOI41"/>
    <mergeCell ref="IOJ40:IOJ41"/>
    <mergeCell ref="IOA40:IOA41"/>
    <mergeCell ref="IOB40:IOB41"/>
    <mergeCell ref="IOC40:IOC41"/>
    <mergeCell ref="IOD40:IOD41"/>
    <mergeCell ref="IOE40:IOE41"/>
    <mergeCell ref="INV40:INV41"/>
    <mergeCell ref="INW40:INW41"/>
    <mergeCell ref="INX40:INX41"/>
    <mergeCell ref="INY40:INY41"/>
    <mergeCell ref="INZ40:INZ41"/>
    <mergeCell ref="INQ40:INQ41"/>
    <mergeCell ref="INR40:INR41"/>
    <mergeCell ref="INS40:INS41"/>
    <mergeCell ref="INT40:INT41"/>
    <mergeCell ref="INU40:INU41"/>
    <mergeCell ref="INL40:INL41"/>
    <mergeCell ref="INM40:INM41"/>
    <mergeCell ref="INN40:INN41"/>
    <mergeCell ref="INO40:INO41"/>
    <mergeCell ref="INP40:INP41"/>
    <mergeCell ref="IPY40:IPY41"/>
    <mergeCell ref="IPZ40:IPZ41"/>
    <mergeCell ref="IQA40:IQA41"/>
    <mergeCell ref="IQB40:IQB41"/>
    <mergeCell ref="IQC40:IQC41"/>
    <mergeCell ref="IPT40:IPT41"/>
    <mergeCell ref="IPU40:IPU41"/>
    <mergeCell ref="IPV40:IPV41"/>
    <mergeCell ref="IPW40:IPW41"/>
    <mergeCell ref="IPX40:IPX41"/>
    <mergeCell ref="IPO40:IPO41"/>
    <mergeCell ref="IPP40:IPP41"/>
    <mergeCell ref="IPQ40:IPQ41"/>
    <mergeCell ref="IPR40:IPR41"/>
    <mergeCell ref="IPS40:IPS41"/>
    <mergeCell ref="IPJ40:IPJ41"/>
    <mergeCell ref="IPK40:IPK41"/>
    <mergeCell ref="IPL40:IPL41"/>
    <mergeCell ref="IPM40:IPM41"/>
    <mergeCell ref="IPN40:IPN41"/>
    <mergeCell ref="IPE40:IPE41"/>
    <mergeCell ref="IPF40:IPF41"/>
    <mergeCell ref="IPG40:IPG41"/>
    <mergeCell ref="IPH40:IPH41"/>
    <mergeCell ref="IPI40:IPI41"/>
    <mergeCell ref="IOZ40:IOZ41"/>
    <mergeCell ref="IPA40:IPA41"/>
    <mergeCell ref="IPB40:IPB41"/>
    <mergeCell ref="IPC40:IPC41"/>
    <mergeCell ref="IPD40:IPD41"/>
    <mergeCell ref="IOU40:IOU41"/>
    <mergeCell ref="IOV40:IOV41"/>
    <mergeCell ref="IOW40:IOW41"/>
    <mergeCell ref="IOX40:IOX41"/>
    <mergeCell ref="IOY40:IOY41"/>
    <mergeCell ref="IRH40:IRH41"/>
    <mergeCell ref="IRI40:IRI41"/>
    <mergeCell ref="IRJ40:IRJ41"/>
    <mergeCell ref="IRK40:IRK41"/>
    <mergeCell ref="IRL40:IRL41"/>
    <mergeCell ref="IRC40:IRC41"/>
    <mergeCell ref="IRD40:IRD41"/>
    <mergeCell ref="IRE40:IRE41"/>
    <mergeCell ref="IRF40:IRF41"/>
    <mergeCell ref="IRG40:IRG41"/>
    <mergeCell ref="IQX40:IQX41"/>
    <mergeCell ref="IQY40:IQY41"/>
    <mergeCell ref="IQZ40:IQZ41"/>
    <mergeCell ref="IRA40:IRA41"/>
    <mergeCell ref="IRB40:IRB41"/>
    <mergeCell ref="IQS40:IQS41"/>
    <mergeCell ref="IQT40:IQT41"/>
    <mergeCell ref="IQU40:IQU41"/>
    <mergeCell ref="IQV40:IQV41"/>
    <mergeCell ref="IQW40:IQW41"/>
    <mergeCell ref="IQN40:IQN41"/>
    <mergeCell ref="IQO40:IQO41"/>
    <mergeCell ref="IQP40:IQP41"/>
    <mergeCell ref="IQQ40:IQQ41"/>
    <mergeCell ref="IQR40:IQR41"/>
    <mergeCell ref="IQI40:IQI41"/>
    <mergeCell ref="IQJ40:IQJ41"/>
    <mergeCell ref="IQK40:IQK41"/>
    <mergeCell ref="IQL40:IQL41"/>
    <mergeCell ref="IQM40:IQM41"/>
    <mergeCell ref="IQD40:IQD41"/>
    <mergeCell ref="IQE40:IQE41"/>
    <mergeCell ref="IQF40:IQF41"/>
    <mergeCell ref="IQG40:IQG41"/>
    <mergeCell ref="IQH40:IQH41"/>
    <mergeCell ref="ISQ40:ISQ41"/>
    <mergeCell ref="ISR40:ISR41"/>
    <mergeCell ref="ISS40:ISS41"/>
    <mergeCell ref="IST40:IST41"/>
    <mergeCell ref="ISU40:ISU41"/>
    <mergeCell ref="ISL40:ISL41"/>
    <mergeCell ref="ISM40:ISM41"/>
    <mergeCell ref="ISN40:ISN41"/>
    <mergeCell ref="ISO40:ISO41"/>
    <mergeCell ref="ISP40:ISP41"/>
    <mergeCell ref="ISG40:ISG41"/>
    <mergeCell ref="ISH40:ISH41"/>
    <mergeCell ref="ISI40:ISI41"/>
    <mergeCell ref="ISJ40:ISJ41"/>
    <mergeCell ref="ISK40:ISK41"/>
    <mergeCell ref="ISB40:ISB41"/>
    <mergeCell ref="ISC40:ISC41"/>
    <mergeCell ref="ISD40:ISD41"/>
    <mergeCell ref="ISE40:ISE41"/>
    <mergeCell ref="ISF40:ISF41"/>
    <mergeCell ref="IRW40:IRW41"/>
    <mergeCell ref="IRX40:IRX41"/>
    <mergeCell ref="IRY40:IRY41"/>
    <mergeCell ref="IRZ40:IRZ41"/>
    <mergeCell ref="ISA40:ISA41"/>
    <mergeCell ref="IRR40:IRR41"/>
    <mergeCell ref="IRS40:IRS41"/>
    <mergeCell ref="IRT40:IRT41"/>
    <mergeCell ref="IRU40:IRU41"/>
    <mergeCell ref="IRV40:IRV41"/>
    <mergeCell ref="IRM40:IRM41"/>
    <mergeCell ref="IRN40:IRN41"/>
    <mergeCell ref="IRO40:IRO41"/>
    <mergeCell ref="IRP40:IRP41"/>
    <mergeCell ref="IRQ40:IRQ41"/>
    <mergeCell ref="ITZ40:ITZ41"/>
    <mergeCell ref="IUA40:IUA41"/>
    <mergeCell ref="IUB40:IUB41"/>
    <mergeCell ref="IUC40:IUC41"/>
    <mergeCell ref="IUD40:IUD41"/>
    <mergeCell ref="ITU40:ITU41"/>
    <mergeCell ref="ITV40:ITV41"/>
    <mergeCell ref="ITW40:ITW41"/>
    <mergeCell ref="ITX40:ITX41"/>
    <mergeCell ref="ITY40:ITY41"/>
    <mergeCell ref="ITP40:ITP41"/>
    <mergeCell ref="ITQ40:ITQ41"/>
    <mergeCell ref="ITR40:ITR41"/>
    <mergeCell ref="ITS40:ITS41"/>
    <mergeCell ref="ITT40:ITT41"/>
    <mergeCell ref="ITK40:ITK41"/>
    <mergeCell ref="ITL40:ITL41"/>
    <mergeCell ref="ITM40:ITM41"/>
    <mergeCell ref="ITN40:ITN41"/>
    <mergeCell ref="ITO40:ITO41"/>
    <mergeCell ref="ITF40:ITF41"/>
    <mergeCell ref="ITG40:ITG41"/>
    <mergeCell ref="ITH40:ITH41"/>
    <mergeCell ref="ITI40:ITI41"/>
    <mergeCell ref="ITJ40:ITJ41"/>
    <mergeCell ref="ITA40:ITA41"/>
    <mergeCell ref="ITB40:ITB41"/>
    <mergeCell ref="ITC40:ITC41"/>
    <mergeCell ref="ITD40:ITD41"/>
    <mergeCell ref="ITE40:ITE41"/>
    <mergeCell ref="ISV40:ISV41"/>
    <mergeCell ref="ISW40:ISW41"/>
    <mergeCell ref="ISX40:ISX41"/>
    <mergeCell ref="ISY40:ISY41"/>
    <mergeCell ref="ISZ40:ISZ41"/>
    <mergeCell ref="IVI40:IVI41"/>
    <mergeCell ref="IVJ40:IVJ41"/>
    <mergeCell ref="IVK40:IVK41"/>
    <mergeCell ref="IVL40:IVL41"/>
    <mergeCell ref="IVM40:IVM41"/>
    <mergeCell ref="IVD40:IVD41"/>
    <mergeCell ref="IVE40:IVE41"/>
    <mergeCell ref="IVF40:IVF41"/>
    <mergeCell ref="IVG40:IVG41"/>
    <mergeCell ref="IVH40:IVH41"/>
    <mergeCell ref="IUY40:IUY41"/>
    <mergeCell ref="IUZ40:IUZ41"/>
    <mergeCell ref="IVA40:IVA41"/>
    <mergeCell ref="IVB40:IVB41"/>
    <mergeCell ref="IVC40:IVC41"/>
    <mergeCell ref="IUT40:IUT41"/>
    <mergeCell ref="IUU40:IUU41"/>
    <mergeCell ref="IUV40:IUV41"/>
    <mergeCell ref="IUW40:IUW41"/>
    <mergeCell ref="IUX40:IUX41"/>
    <mergeCell ref="IUO40:IUO41"/>
    <mergeCell ref="IUP40:IUP41"/>
    <mergeCell ref="IUQ40:IUQ41"/>
    <mergeCell ref="IUR40:IUR41"/>
    <mergeCell ref="IUS40:IUS41"/>
    <mergeCell ref="IUJ40:IUJ41"/>
    <mergeCell ref="IUK40:IUK41"/>
    <mergeCell ref="IUL40:IUL41"/>
    <mergeCell ref="IUM40:IUM41"/>
    <mergeCell ref="IUN40:IUN41"/>
    <mergeCell ref="IUE40:IUE41"/>
    <mergeCell ref="IUF40:IUF41"/>
    <mergeCell ref="IUG40:IUG41"/>
    <mergeCell ref="IUH40:IUH41"/>
    <mergeCell ref="IUI40:IUI41"/>
    <mergeCell ref="IWR40:IWR41"/>
    <mergeCell ref="IWS40:IWS41"/>
    <mergeCell ref="IWT40:IWT41"/>
    <mergeCell ref="IWU40:IWU41"/>
    <mergeCell ref="IWV40:IWV41"/>
    <mergeCell ref="IWM40:IWM41"/>
    <mergeCell ref="IWN40:IWN41"/>
    <mergeCell ref="IWO40:IWO41"/>
    <mergeCell ref="IWP40:IWP41"/>
    <mergeCell ref="IWQ40:IWQ41"/>
    <mergeCell ref="IWH40:IWH41"/>
    <mergeCell ref="IWI40:IWI41"/>
    <mergeCell ref="IWJ40:IWJ41"/>
    <mergeCell ref="IWK40:IWK41"/>
    <mergeCell ref="IWL40:IWL41"/>
    <mergeCell ref="IWC40:IWC41"/>
    <mergeCell ref="IWD40:IWD41"/>
    <mergeCell ref="IWE40:IWE41"/>
    <mergeCell ref="IWF40:IWF41"/>
    <mergeCell ref="IWG40:IWG41"/>
    <mergeCell ref="IVX40:IVX41"/>
    <mergeCell ref="IVY40:IVY41"/>
    <mergeCell ref="IVZ40:IVZ41"/>
    <mergeCell ref="IWA40:IWA41"/>
    <mergeCell ref="IWB40:IWB41"/>
    <mergeCell ref="IVS40:IVS41"/>
    <mergeCell ref="IVT40:IVT41"/>
    <mergeCell ref="IVU40:IVU41"/>
    <mergeCell ref="IVV40:IVV41"/>
    <mergeCell ref="IVW40:IVW41"/>
    <mergeCell ref="IVN40:IVN41"/>
    <mergeCell ref="IVO40:IVO41"/>
    <mergeCell ref="IVP40:IVP41"/>
    <mergeCell ref="IVQ40:IVQ41"/>
    <mergeCell ref="IVR40:IVR41"/>
    <mergeCell ref="IYA40:IYA41"/>
    <mergeCell ref="IYB40:IYB41"/>
    <mergeCell ref="IYC40:IYC41"/>
    <mergeCell ref="IYD40:IYD41"/>
    <mergeCell ref="IYE40:IYE41"/>
    <mergeCell ref="IXV40:IXV41"/>
    <mergeCell ref="IXW40:IXW41"/>
    <mergeCell ref="IXX40:IXX41"/>
    <mergeCell ref="IXY40:IXY41"/>
    <mergeCell ref="IXZ40:IXZ41"/>
    <mergeCell ref="IXQ40:IXQ41"/>
    <mergeCell ref="IXR40:IXR41"/>
    <mergeCell ref="IXS40:IXS41"/>
    <mergeCell ref="IXT40:IXT41"/>
    <mergeCell ref="IXU40:IXU41"/>
    <mergeCell ref="IXL40:IXL41"/>
    <mergeCell ref="IXM40:IXM41"/>
    <mergeCell ref="IXN40:IXN41"/>
    <mergeCell ref="IXO40:IXO41"/>
    <mergeCell ref="IXP40:IXP41"/>
    <mergeCell ref="IXG40:IXG41"/>
    <mergeCell ref="IXH40:IXH41"/>
    <mergeCell ref="IXI40:IXI41"/>
    <mergeCell ref="IXJ40:IXJ41"/>
    <mergeCell ref="IXK40:IXK41"/>
    <mergeCell ref="IXB40:IXB41"/>
    <mergeCell ref="IXC40:IXC41"/>
    <mergeCell ref="IXD40:IXD41"/>
    <mergeCell ref="IXE40:IXE41"/>
    <mergeCell ref="IXF40:IXF41"/>
    <mergeCell ref="IWW40:IWW41"/>
    <mergeCell ref="IWX40:IWX41"/>
    <mergeCell ref="IWY40:IWY41"/>
    <mergeCell ref="IWZ40:IWZ41"/>
    <mergeCell ref="IXA40:IXA41"/>
    <mergeCell ref="IZJ40:IZJ41"/>
    <mergeCell ref="IZK40:IZK41"/>
    <mergeCell ref="IZL40:IZL41"/>
    <mergeCell ref="IZM40:IZM41"/>
    <mergeCell ref="IZN40:IZN41"/>
    <mergeCell ref="IZE40:IZE41"/>
    <mergeCell ref="IZF40:IZF41"/>
    <mergeCell ref="IZG40:IZG41"/>
    <mergeCell ref="IZH40:IZH41"/>
    <mergeCell ref="IZI40:IZI41"/>
    <mergeCell ref="IYZ40:IYZ41"/>
    <mergeCell ref="IZA40:IZA41"/>
    <mergeCell ref="IZB40:IZB41"/>
    <mergeCell ref="IZC40:IZC41"/>
    <mergeCell ref="IZD40:IZD41"/>
    <mergeCell ref="IYU40:IYU41"/>
    <mergeCell ref="IYV40:IYV41"/>
    <mergeCell ref="IYW40:IYW41"/>
    <mergeCell ref="IYX40:IYX41"/>
    <mergeCell ref="IYY40:IYY41"/>
    <mergeCell ref="IYP40:IYP41"/>
    <mergeCell ref="IYQ40:IYQ41"/>
    <mergeCell ref="IYR40:IYR41"/>
    <mergeCell ref="IYS40:IYS41"/>
    <mergeCell ref="IYT40:IYT41"/>
    <mergeCell ref="IYK40:IYK41"/>
    <mergeCell ref="IYL40:IYL41"/>
    <mergeCell ref="IYM40:IYM41"/>
    <mergeCell ref="IYN40:IYN41"/>
    <mergeCell ref="IYO40:IYO41"/>
    <mergeCell ref="IYF40:IYF41"/>
    <mergeCell ref="IYG40:IYG41"/>
    <mergeCell ref="IYH40:IYH41"/>
    <mergeCell ref="IYI40:IYI41"/>
    <mergeCell ref="IYJ40:IYJ41"/>
    <mergeCell ref="JAS40:JAS41"/>
    <mergeCell ref="JAT40:JAT41"/>
    <mergeCell ref="JAU40:JAU41"/>
    <mergeCell ref="JAV40:JAV41"/>
    <mergeCell ref="JAW40:JAW41"/>
    <mergeCell ref="JAN40:JAN41"/>
    <mergeCell ref="JAO40:JAO41"/>
    <mergeCell ref="JAP40:JAP41"/>
    <mergeCell ref="JAQ40:JAQ41"/>
    <mergeCell ref="JAR40:JAR41"/>
    <mergeCell ref="JAI40:JAI41"/>
    <mergeCell ref="JAJ40:JAJ41"/>
    <mergeCell ref="JAK40:JAK41"/>
    <mergeCell ref="JAL40:JAL41"/>
    <mergeCell ref="JAM40:JAM41"/>
    <mergeCell ref="JAD40:JAD41"/>
    <mergeCell ref="JAE40:JAE41"/>
    <mergeCell ref="JAF40:JAF41"/>
    <mergeCell ref="JAG40:JAG41"/>
    <mergeCell ref="JAH40:JAH41"/>
    <mergeCell ref="IZY40:IZY41"/>
    <mergeCell ref="IZZ40:IZZ41"/>
    <mergeCell ref="JAA40:JAA41"/>
    <mergeCell ref="JAB40:JAB41"/>
    <mergeCell ref="JAC40:JAC41"/>
    <mergeCell ref="IZT40:IZT41"/>
    <mergeCell ref="IZU40:IZU41"/>
    <mergeCell ref="IZV40:IZV41"/>
    <mergeCell ref="IZW40:IZW41"/>
    <mergeCell ref="IZX40:IZX41"/>
    <mergeCell ref="IZO40:IZO41"/>
    <mergeCell ref="IZP40:IZP41"/>
    <mergeCell ref="IZQ40:IZQ41"/>
    <mergeCell ref="IZR40:IZR41"/>
    <mergeCell ref="IZS40:IZS41"/>
    <mergeCell ref="JCB40:JCB41"/>
    <mergeCell ref="JCC40:JCC41"/>
    <mergeCell ref="JCD40:JCD41"/>
    <mergeCell ref="JCE40:JCE41"/>
    <mergeCell ref="JCF40:JCF41"/>
    <mergeCell ref="JBW40:JBW41"/>
    <mergeCell ref="JBX40:JBX41"/>
    <mergeCell ref="JBY40:JBY41"/>
    <mergeCell ref="JBZ40:JBZ41"/>
    <mergeCell ref="JCA40:JCA41"/>
    <mergeCell ref="JBR40:JBR41"/>
    <mergeCell ref="JBS40:JBS41"/>
    <mergeCell ref="JBT40:JBT41"/>
    <mergeCell ref="JBU40:JBU41"/>
    <mergeCell ref="JBV40:JBV41"/>
    <mergeCell ref="JBM40:JBM41"/>
    <mergeCell ref="JBN40:JBN41"/>
    <mergeCell ref="JBO40:JBO41"/>
    <mergeCell ref="JBP40:JBP41"/>
    <mergeCell ref="JBQ40:JBQ41"/>
    <mergeCell ref="JBH40:JBH41"/>
    <mergeCell ref="JBI40:JBI41"/>
    <mergeCell ref="JBJ40:JBJ41"/>
    <mergeCell ref="JBK40:JBK41"/>
    <mergeCell ref="JBL40:JBL41"/>
    <mergeCell ref="JBC40:JBC41"/>
    <mergeCell ref="JBD40:JBD41"/>
    <mergeCell ref="JBE40:JBE41"/>
    <mergeCell ref="JBF40:JBF41"/>
    <mergeCell ref="JBG40:JBG41"/>
    <mergeCell ref="JAX40:JAX41"/>
    <mergeCell ref="JAY40:JAY41"/>
    <mergeCell ref="JAZ40:JAZ41"/>
    <mergeCell ref="JBA40:JBA41"/>
    <mergeCell ref="JBB40:JBB41"/>
    <mergeCell ref="JDK40:JDK41"/>
    <mergeCell ref="JDL40:JDL41"/>
    <mergeCell ref="JDM40:JDM41"/>
    <mergeCell ref="JDN40:JDN41"/>
    <mergeCell ref="JDO40:JDO41"/>
    <mergeCell ref="JDF40:JDF41"/>
    <mergeCell ref="JDG40:JDG41"/>
    <mergeCell ref="JDH40:JDH41"/>
    <mergeCell ref="JDI40:JDI41"/>
    <mergeCell ref="JDJ40:JDJ41"/>
    <mergeCell ref="JDA40:JDA41"/>
    <mergeCell ref="JDB40:JDB41"/>
    <mergeCell ref="JDC40:JDC41"/>
    <mergeCell ref="JDD40:JDD41"/>
    <mergeCell ref="JDE40:JDE41"/>
    <mergeCell ref="JCV40:JCV41"/>
    <mergeCell ref="JCW40:JCW41"/>
    <mergeCell ref="JCX40:JCX41"/>
    <mergeCell ref="JCY40:JCY41"/>
    <mergeCell ref="JCZ40:JCZ41"/>
    <mergeCell ref="JCQ40:JCQ41"/>
    <mergeCell ref="JCR40:JCR41"/>
    <mergeCell ref="JCS40:JCS41"/>
    <mergeCell ref="JCT40:JCT41"/>
    <mergeCell ref="JCU40:JCU41"/>
    <mergeCell ref="JCL40:JCL41"/>
    <mergeCell ref="JCM40:JCM41"/>
    <mergeCell ref="JCN40:JCN41"/>
    <mergeCell ref="JCO40:JCO41"/>
    <mergeCell ref="JCP40:JCP41"/>
    <mergeCell ref="JCG40:JCG41"/>
    <mergeCell ref="JCH40:JCH41"/>
    <mergeCell ref="JCI40:JCI41"/>
    <mergeCell ref="JCJ40:JCJ41"/>
    <mergeCell ref="JCK40:JCK41"/>
    <mergeCell ref="JET40:JET41"/>
    <mergeCell ref="JEU40:JEU41"/>
    <mergeCell ref="JEV40:JEV41"/>
    <mergeCell ref="JEW40:JEW41"/>
    <mergeCell ref="JEX40:JEX41"/>
    <mergeCell ref="JEO40:JEO41"/>
    <mergeCell ref="JEP40:JEP41"/>
    <mergeCell ref="JEQ40:JEQ41"/>
    <mergeCell ref="JER40:JER41"/>
    <mergeCell ref="JES40:JES41"/>
    <mergeCell ref="JEJ40:JEJ41"/>
    <mergeCell ref="JEK40:JEK41"/>
    <mergeCell ref="JEL40:JEL41"/>
    <mergeCell ref="JEM40:JEM41"/>
    <mergeCell ref="JEN40:JEN41"/>
    <mergeCell ref="JEE40:JEE41"/>
    <mergeCell ref="JEF40:JEF41"/>
    <mergeCell ref="JEG40:JEG41"/>
    <mergeCell ref="JEH40:JEH41"/>
    <mergeCell ref="JEI40:JEI41"/>
    <mergeCell ref="JDZ40:JDZ41"/>
    <mergeCell ref="JEA40:JEA41"/>
    <mergeCell ref="JEB40:JEB41"/>
    <mergeCell ref="JEC40:JEC41"/>
    <mergeCell ref="JED40:JED41"/>
    <mergeCell ref="JDU40:JDU41"/>
    <mergeCell ref="JDV40:JDV41"/>
    <mergeCell ref="JDW40:JDW41"/>
    <mergeCell ref="JDX40:JDX41"/>
    <mergeCell ref="JDY40:JDY41"/>
    <mergeCell ref="JDP40:JDP41"/>
    <mergeCell ref="JDQ40:JDQ41"/>
    <mergeCell ref="JDR40:JDR41"/>
    <mergeCell ref="JDS40:JDS41"/>
    <mergeCell ref="JDT40:JDT41"/>
    <mergeCell ref="JGC40:JGC41"/>
    <mergeCell ref="JGD40:JGD41"/>
    <mergeCell ref="JGE40:JGE41"/>
    <mergeCell ref="JGF40:JGF41"/>
    <mergeCell ref="JGG40:JGG41"/>
    <mergeCell ref="JFX40:JFX41"/>
    <mergeCell ref="JFY40:JFY41"/>
    <mergeCell ref="JFZ40:JFZ41"/>
    <mergeCell ref="JGA40:JGA41"/>
    <mergeCell ref="JGB40:JGB41"/>
    <mergeCell ref="JFS40:JFS41"/>
    <mergeCell ref="JFT40:JFT41"/>
    <mergeCell ref="JFU40:JFU41"/>
    <mergeCell ref="JFV40:JFV41"/>
    <mergeCell ref="JFW40:JFW41"/>
    <mergeCell ref="JFN40:JFN41"/>
    <mergeCell ref="JFO40:JFO41"/>
    <mergeCell ref="JFP40:JFP41"/>
    <mergeCell ref="JFQ40:JFQ41"/>
    <mergeCell ref="JFR40:JFR41"/>
    <mergeCell ref="JFI40:JFI41"/>
    <mergeCell ref="JFJ40:JFJ41"/>
    <mergeCell ref="JFK40:JFK41"/>
    <mergeCell ref="JFL40:JFL41"/>
    <mergeCell ref="JFM40:JFM41"/>
    <mergeCell ref="JFD40:JFD41"/>
    <mergeCell ref="JFE40:JFE41"/>
    <mergeCell ref="JFF40:JFF41"/>
    <mergeCell ref="JFG40:JFG41"/>
    <mergeCell ref="JFH40:JFH41"/>
    <mergeCell ref="JEY40:JEY41"/>
    <mergeCell ref="JEZ40:JEZ41"/>
    <mergeCell ref="JFA40:JFA41"/>
    <mergeCell ref="JFB40:JFB41"/>
    <mergeCell ref="JFC40:JFC41"/>
    <mergeCell ref="JHL40:JHL41"/>
    <mergeCell ref="JHM40:JHM41"/>
    <mergeCell ref="JHN40:JHN41"/>
    <mergeCell ref="JHO40:JHO41"/>
    <mergeCell ref="JHP40:JHP41"/>
    <mergeCell ref="JHG40:JHG41"/>
    <mergeCell ref="JHH40:JHH41"/>
    <mergeCell ref="JHI40:JHI41"/>
    <mergeCell ref="JHJ40:JHJ41"/>
    <mergeCell ref="JHK40:JHK41"/>
    <mergeCell ref="JHB40:JHB41"/>
    <mergeCell ref="JHC40:JHC41"/>
    <mergeCell ref="JHD40:JHD41"/>
    <mergeCell ref="JHE40:JHE41"/>
    <mergeCell ref="JHF40:JHF41"/>
    <mergeCell ref="JGW40:JGW41"/>
    <mergeCell ref="JGX40:JGX41"/>
    <mergeCell ref="JGY40:JGY41"/>
    <mergeCell ref="JGZ40:JGZ41"/>
    <mergeCell ref="JHA40:JHA41"/>
    <mergeCell ref="JGR40:JGR41"/>
    <mergeCell ref="JGS40:JGS41"/>
    <mergeCell ref="JGT40:JGT41"/>
    <mergeCell ref="JGU40:JGU41"/>
    <mergeCell ref="JGV40:JGV41"/>
    <mergeCell ref="JGM40:JGM41"/>
    <mergeCell ref="JGN40:JGN41"/>
    <mergeCell ref="JGO40:JGO41"/>
    <mergeCell ref="JGP40:JGP41"/>
    <mergeCell ref="JGQ40:JGQ41"/>
    <mergeCell ref="JGH40:JGH41"/>
    <mergeCell ref="JGI40:JGI41"/>
    <mergeCell ref="JGJ40:JGJ41"/>
    <mergeCell ref="JGK40:JGK41"/>
    <mergeCell ref="JGL40:JGL41"/>
    <mergeCell ref="JIU40:JIU41"/>
    <mergeCell ref="JIV40:JIV41"/>
    <mergeCell ref="JIW40:JIW41"/>
    <mergeCell ref="JIX40:JIX41"/>
    <mergeCell ref="JIY40:JIY41"/>
    <mergeCell ref="JIP40:JIP41"/>
    <mergeCell ref="JIQ40:JIQ41"/>
    <mergeCell ref="JIR40:JIR41"/>
    <mergeCell ref="JIS40:JIS41"/>
    <mergeCell ref="JIT40:JIT41"/>
    <mergeCell ref="JIK40:JIK41"/>
    <mergeCell ref="JIL40:JIL41"/>
    <mergeCell ref="JIM40:JIM41"/>
    <mergeCell ref="JIN40:JIN41"/>
    <mergeCell ref="JIO40:JIO41"/>
    <mergeCell ref="JIF40:JIF41"/>
    <mergeCell ref="JIG40:JIG41"/>
    <mergeCell ref="JIH40:JIH41"/>
    <mergeCell ref="JII40:JII41"/>
    <mergeCell ref="JIJ40:JIJ41"/>
    <mergeCell ref="JIA40:JIA41"/>
    <mergeCell ref="JIB40:JIB41"/>
    <mergeCell ref="JIC40:JIC41"/>
    <mergeCell ref="JID40:JID41"/>
    <mergeCell ref="JIE40:JIE41"/>
    <mergeCell ref="JHV40:JHV41"/>
    <mergeCell ref="JHW40:JHW41"/>
    <mergeCell ref="JHX40:JHX41"/>
    <mergeCell ref="JHY40:JHY41"/>
    <mergeCell ref="JHZ40:JHZ41"/>
    <mergeCell ref="JHQ40:JHQ41"/>
    <mergeCell ref="JHR40:JHR41"/>
    <mergeCell ref="JHS40:JHS41"/>
    <mergeCell ref="JHT40:JHT41"/>
    <mergeCell ref="JHU40:JHU41"/>
    <mergeCell ref="JKD40:JKD41"/>
    <mergeCell ref="JKE40:JKE41"/>
    <mergeCell ref="JKF40:JKF41"/>
    <mergeCell ref="JKG40:JKG41"/>
    <mergeCell ref="JKH40:JKH41"/>
    <mergeCell ref="JJY40:JJY41"/>
    <mergeCell ref="JJZ40:JJZ41"/>
    <mergeCell ref="JKA40:JKA41"/>
    <mergeCell ref="JKB40:JKB41"/>
    <mergeCell ref="JKC40:JKC41"/>
    <mergeCell ref="JJT40:JJT41"/>
    <mergeCell ref="JJU40:JJU41"/>
    <mergeCell ref="JJV40:JJV41"/>
    <mergeCell ref="JJW40:JJW41"/>
    <mergeCell ref="JJX40:JJX41"/>
    <mergeCell ref="JJO40:JJO41"/>
    <mergeCell ref="JJP40:JJP41"/>
    <mergeCell ref="JJQ40:JJQ41"/>
    <mergeCell ref="JJR40:JJR41"/>
    <mergeCell ref="JJS40:JJS41"/>
    <mergeCell ref="JJJ40:JJJ41"/>
    <mergeCell ref="JJK40:JJK41"/>
    <mergeCell ref="JJL40:JJL41"/>
    <mergeCell ref="JJM40:JJM41"/>
    <mergeCell ref="JJN40:JJN41"/>
    <mergeCell ref="JJE40:JJE41"/>
    <mergeCell ref="JJF40:JJF41"/>
    <mergeCell ref="JJG40:JJG41"/>
    <mergeCell ref="JJH40:JJH41"/>
    <mergeCell ref="JJI40:JJI41"/>
    <mergeCell ref="JIZ40:JIZ41"/>
    <mergeCell ref="JJA40:JJA41"/>
    <mergeCell ref="JJB40:JJB41"/>
    <mergeCell ref="JJC40:JJC41"/>
    <mergeCell ref="JJD40:JJD41"/>
    <mergeCell ref="JLM40:JLM41"/>
    <mergeCell ref="JLN40:JLN41"/>
    <mergeCell ref="JLO40:JLO41"/>
    <mergeCell ref="JLP40:JLP41"/>
    <mergeCell ref="JLQ40:JLQ41"/>
    <mergeCell ref="JLH40:JLH41"/>
    <mergeCell ref="JLI40:JLI41"/>
    <mergeCell ref="JLJ40:JLJ41"/>
    <mergeCell ref="JLK40:JLK41"/>
    <mergeCell ref="JLL40:JLL41"/>
    <mergeCell ref="JLC40:JLC41"/>
    <mergeCell ref="JLD40:JLD41"/>
    <mergeCell ref="JLE40:JLE41"/>
    <mergeCell ref="JLF40:JLF41"/>
    <mergeCell ref="JLG40:JLG41"/>
    <mergeCell ref="JKX40:JKX41"/>
    <mergeCell ref="JKY40:JKY41"/>
    <mergeCell ref="JKZ40:JKZ41"/>
    <mergeCell ref="JLA40:JLA41"/>
    <mergeCell ref="JLB40:JLB41"/>
    <mergeCell ref="JKS40:JKS41"/>
    <mergeCell ref="JKT40:JKT41"/>
    <mergeCell ref="JKU40:JKU41"/>
    <mergeCell ref="JKV40:JKV41"/>
    <mergeCell ref="JKW40:JKW41"/>
    <mergeCell ref="JKN40:JKN41"/>
    <mergeCell ref="JKO40:JKO41"/>
    <mergeCell ref="JKP40:JKP41"/>
    <mergeCell ref="JKQ40:JKQ41"/>
    <mergeCell ref="JKR40:JKR41"/>
    <mergeCell ref="JKI40:JKI41"/>
    <mergeCell ref="JKJ40:JKJ41"/>
    <mergeCell ref="JKK40:JKK41"/>
    <mergeCell ref="JKL40:JKL41"/>
    <mergeCell ref="JKM40:JKM41"/>
    <mergeCell ref="JMV40:JMV41"/>
    <mergeCell ref="JMW40:JMW41"/>
    <mergeCell ref="JMX40:JMX41"/>
    <mergeCell ref="JMY40:JMY41"/>
    <mergeCell ref="JMZ40:JMZ41"/>
    <mergeCell ref="JMQ40:JMQ41"/>
    <mergeCell ref="JMR40:JMR41"/>
    <mergeCell ref="JMS40:JMS41"/>
    <mergeCell ref="JMT40:JMT41"/>
    <mergeCell ref="JMU40:JMU41"/>
    <mergeCell ref="JML40:JML41"/>
    <mergeCell ref="JMM40:JMM41"/>
    <mergeCell ref="JMN40:JMN41"/>
    <mergeCell ref="JMO40:JMO41"/>
    <mergeCell ref="JMP40:JMP41"/>
    <mergeCell ref="JMG40:JMG41"/>
    <mergeCell ref="JMH40:JMH41"/>
    <mergeCell ref="JMI40:JMI41"/>
    <mergeCell ref="JMJ40:JMJ41"/>
    <mergeCell ref="JMK40:JMK41"/>
    <mergeCell ref="JMB40:JMB41"/>
    <mergeCell ref="JMC40:JMC41"/>
    <mergeCell ref="JMD40:JMD41"/>
    <mergeCell ref="JME40:JME41"/>
    <mergeCell ref="JMF40:JMF41"/>
    <mergeCell ref="JLW40:JLW41"/>
    <mergeCell ref="JLX40:JLX41"/>
    <mergeCell ref="JLY40:JLY41"/>
    <mergeCell ref="JLZ40:JLZ41"/>
    <mergeCell ref="JMA40:JMA41"/>
    <mergeCell ref="JLR40:JLR41"/>
    <mergeCell ref="JLS40:JLS41"/>
    <mergeCell ref="JLT40:JLT41"/>
    <mergeCell ref="JLU40:JLU41"/>
    <mergeCell ref="JLV40:JLV41"/>
    <mergeCell ref="JOE40:JOE41"/>
    <mergeCell ref="JOF40:JOF41"/>
    <mergeCell ref="JOG40:JOG41"/>
    <mergeCell ref="JOH40:JOH41"/>
    <mergeCell ref="JOI40:JOI41"/>
    <mergeCell ref="JNZ40:JNZ41"/>
    <mergeCell ref="JOA40:JOA41"/>
    <mergeCell ref="JOB40:JOB41"/>
    <mergeCell ref="JOC40:JOC41"/>
    <mergeCell ref="JOD40:JOD41"/>
    <mergeCell ref="JNU40:JNU41"/>
    <mergeCell ref="JNV40:JNV41"/>
    <mergeCell ref="JNW40:JNW41"/>
    <mergeCell ref="JNX40:JNX41"/>
    <mergeCell ref="JNY40:JNY41"/>
    <mergeCell ref="JNP40:JNP41"/>
    <mergeCell ref="JNQ40:JNQ41"/>
    <mergeCell ref="JNR40:JNR41"/>
    <mergeCell ref="JNS40:JNS41"/>
    <mergeCell ref="JNT40:JNT41"/>
    <mergeCell ref="JNK40:JNK41"/>
    <mergeCell ref="JNL40:JNL41"/>
    <mergeCell ref="JNM40:JNM41"/>
    <mergeCell ref="JNN40:JNN41"/>
    <mergeCell ref="JNO40:JNO41"/>
    <mergeCell ref="JNF40:JNF41"/>
    <mergeCell ref="JNG40:JNG41"/>
    <mergeCell ref="JNH40:JNH41"/>
    <mergeCell ref="JNI40:JNI41"/>
    <mergeCell ref="JNJ40:JNJ41"/>
    <mergeCell ref="JNA40:JNA41"/>
    <mergeCell ref="JNB40:JNB41"/>
    <mergeCell ref="JNC40:JNC41"/>
    <mergeCell ref="JND40:JND41"/>
    <mergeCell ref="JNE40:JNE41"/>
    <mergeCell ref="JPN40:JPN41"/>
    <mergeCell ref="JPO40:JPO41"/>
    <mergeCell ref="JPP40:JPP41"/>
    <mergeCell ref="JPQ40:JPQ41"/>
    <mergeCell ref="JPR40:JPR41"/>
    <mergeCell ref="JPI40:JPI41"/>
    <mergeCell ref="JPJ40:JPJ41"/>
    <mergeCell ref="JPK40:JPK41"/>
    <mergeCell ref="JPL40:JPL41"/>
    <mergeCell ref="JPM40:JPM41"/>
    <mergeCell ref="JPD40:JPD41"/>
    <mergeCell ref="JPE40:JPE41"/>
    <mergeCell ref="JPF40:JPF41"/>
    <mergeCell ref="JPG40:JPG41"/>
    <mergeCell ref="JPH40:JPH41"/>
    <mergeCell ref="JOY40:JOY41"/>
    <mergeCell ref="JOZ40:JOZ41"/>
    <mergeCell ref="JPA40:JPA41"/>
    <mergeCell ref="JPB40:JPB41"/>
    <mergeCell ref="JPC40:JPC41"/>
    <mergeCell ref="JOT40:JOT41"/>
    <mergeCell ref="JOU40:JOU41"/>
    <mergeCell ref="JOV40:JOV41"/>
    <mergeCell ref="JOW40:JOW41"/>
    <mergeCell ref="JOX40:JOX41"/>
    <mergeCell ref="JOO40:JOO41"/>
    <mergeCell ref="JOP40:JOP41"/>
    <mergeCell ref="JOQ40:JOQ41"/>
    <mergeCell ref="JOR40:JOR41"/>
    <mergeCell ref="JOS40:JOS41"/>
    <mergeCell ref="JOJ40:JOJ41"/>
    <mergeCell ref="JOK40:JOK41"/>
    <mergeCell ref="JOL40:JOL41"/>
    <mergeCell ref="JOM40:JOM41"/>
    <mergeCell ref="JON40:JON41"/>
    <mergeCell ref="JQW40:JQW41"/>
    <mergeCell ref="JQX40:JQX41"/>
    <mergeCell ref="JQY40:JQY41"/>
    <mergeCell ref="JQZ40:JQZ41"/>
    <mergeCell ref="JRA40:JRA41"/>
    <mergeCell ref="JQR40:JQR41"/>
    <mergeCell ref="JQS40:JQS41"/>
    <mergeCell ref="JQT40:JQT41"/>
    <mergeCell ref="JQU40:JQU41"/>
    <mergeCell ref="JQV40:JQV41"/>
    <mergeCell ref="JQM40:JQM41"/>
    <mergeCell ref="JQN40:JQN41"/>
    <mergeCell ref="JQO40:JQO41"/>
    <mergeCell ref="JQP40:JQP41"/>
    <mergeCell ref="JQQ40:JQQ41"/>
    <mergeCell ref="JQH40:JQH41"/>
    <mergeCell ref="JQI40:JQI41"/>
    <mergeCell ref="JQJ40:JQJ41"/>
    <mergeCell ref="JQK40:JQK41"/>
    <mergeCell ref="JQL40:JQL41"/>
    <mergeCell ref="JQC40:JQC41"/>
    <mergeCell ref="JQD40:JQD41"/>
    <mergeCell ref="JQE40:JQE41"/>
    <mergeCell ref="JQF40:JQF41"/>
    <mergeCell ref="JQG40:JQG41"/>
    <mergeCell ref="JPX40:JPX41"/>
    <mergeCell ref="JPY40:JPY41"/>
    <mergeCell ref="JPZ40:JPZ41"/>
    <mergeCell ref="JQA40:JQA41"/>
    <mergeCell ref="JQB40:JQB41"/>
    <mergeCell ref="JPS40:JPS41"/>
    <mergeCell ref="JPT40:JPT41"/>
    <mergeCell ref="JPU40:JPU41"/>
    <mergeCell ref="JPV40:JPV41"/>
    <mergeCell ref="JPW40:JPW41"/>
    <mergeCell ref="JSF40:JSF41"/>
    <mergeCell ref="JSG40:JSG41"/>
    <mergeCell ref="JSH40:JSH41"/>
    <mergeCell ref="JSI40:JSI41"/>
    <mergeCell ref="JSJ40:JSJ41"/>
    <mergeCell ref="JSA40:JSA41"/>
    <mergeCell ref="JSB40:JSB41"/>
    <mergeCell ref="JSC40:JSC41"/>
    <mergeCell ref="JSD40:JSD41"/>
    <mergeCell ref="JSE40:JSE41"/>
    <mergeCell ref="JRV40:JRV41"/>
    <mergeCell ref="JRW40:JRW41"/>
    <mergeCell ref="JRX40:JRX41"/>
    <mergeCell ref="JRY40:JRY41"/>
    <mergeCell ref="JRZ40:JRZ41"/>
    <mergeCell ref="JRQ40:JRQ41"/>
    <mergeCell ref="JRR40:JRR41"/>
    <mergeCell ref="JRS40:JRS41"/>
    <mergeCell ref="JRT40:JRT41"/>
    <mergeCell ref="JRU40:JRU41"/>
    <mergeCell ref="JRL40:JRL41"/>
    <mergeCell ref="JRM40:JRM41"/>
    <mergeCell ref="JRN40:JRN41"/>
    <mergeCell ref="JRO40:JRO41"/>
    <mergeCell ref="JRP40:JRP41"/>
    <mergeCell ref="JRG40:JRG41"/>
    <mergeCell ref="JRH40:JRH41"/>
    <mergeCell ref="JRI40:JRI41"/>
    <mergeCell ref="JRJ40:JRJ41"/>
    <mergeCell ref="JRK40:JRK41"/>
    <mergeCell ref="JRB40:JRB41"/>
    <mergeCell ref="JRC40:JRC41"/>
    <mergeCell ref="JRD40:JRD41"/>
    <mergeCell ref="JRE40:JRE41"/>
    <mergeCell ref="JRF40:JRF41"/>
    <mergeCell ref="JTO40:JTO41"/>
    <mergeCell ref="JTP40:JTP41"/>
    <mergeCell ref="JTQ40:JTQ41"/>
    <mergeCell ref="JTR40:JTR41"/>
    <mergeCell ref="JTS40:JTS41"/>
    <mergeCell ref="JTJ40:JTJ41"/>
    <mergeCell ref="JTK40:JTK41"/>
    <mergeCell ref="JTL40:JTL41"/>
    <mergeCell ref="JTM40:JTM41"/>
    <mergeCell ref="JTN40:JTN41"/>
    <mergeCell ref="JTE40:JTE41"/>
    <mergeCell ref="JTF40:JTF41"/>
    <mergeCell ref="JTG40:JTG41"/>
    <mergeCell ref="JTH40:JTH41"/>
    <mergeCell ref="JTI40:JTI41"/>
    <mergeCell ref="JSZ40:JSZ41"/>
    <mergeCell ref="JTA40:JTA41"/>
    <mergeCell ref="JTB40:JTB41"/>
    <mergeCell ref="JTC40:JTC41"/>
    <mergeCell ref="JTD40:JTD41"/>
    <mergeCell ref="JSU40:JSU41"/>
    <mergeCell ref="JSV40:JSV41"/>
    <mergeCell ref="JSW40:JSW41"/>
    <mergeCell ref="JSX40:JSX41"/>
    <mergeCell ref="JSY40:JSY41"/>
    <mergeCell ref="JSP40:JSP41"/>
    <mergeCell ref="JSQ40:JSQ41"/>
    <mergeCell ref="JSR40:JSR41"/>
    <mergeCell ref="JSS40:JSS41"/>
    <mergeCell ref="JST40:JST41"/>
    <mergeCell ref="JSK40:JSK41"/>
    <mergeCell ref="JSL40:JSL41"/>
    <mergeCell ref="JSM40:JSM41"/>
    <mergeCell ref="JSN40:JSN41"/>
    <mergeCell ref="JSO40:JSO41"/>
    <mergeCell ref="JUX40:JUX41"/>
    <mergeCell ref="JUY40:JUY41"/>
    <mergeCell ref="JUZ40:JUZ41"/>
    <mergeCell ref="JVA40:JVA41"/>
    <mergeCell ref="JVB40:JVB41"/>
    <mergeCell ref="JUS40:JUS41"/>
    <mergeCell ref="JUT40:JUT41"/>
    <mergeCell ref="JUU40:JUU41"/>
    <mergeCell ref="JUV40:JUV41"/>
    <mergeCell ref="JUW40:JUW41"/>
    <mergeCell ref="JUN40:JUN41"/>
    <mergeCell ref="JUO40:JUO41"/>
    <mergeCell ref="JUP40:JUP41"/>
    <mergeCell ref="JUQ40:JUQ41"/>
    <mergeCell ref="JUR40:JUR41"/>
    <mergeCell ref="JUI40:JUI41"/>
    <mergeCell ref="JUJ40:JUJ41"/>
    <mergeCell ref="JUK40:JUK41"/>
    <mergeCell ref="JUL40:JUL41"/>
    <mergeCell ref="JUM40:JUM41"/>
    <mergeCell ref="JUD40:JUD41"/>
    <mergeCell ref="JUE40:JUE41"/>
    <mergeCell ref="JUF40:JUF41"/>
    <mergeCell ref="JUG40:JUG41"/>
    <mergeCell ref="JUH40:JUH41"/>
    <mergeCell ref="JTY40:JTY41"/>
    <mergeCell ref="JTZ40:JTZ41"/>
    <mergeCell ref="JUA40:JUA41"/>
    <mergeCell ref="JUB40:JUB41"/>
    <mergeCell ref="JUC40:JUC41"/>
    <mergeCell ref="JTT40:JTT41"/>
    <mergeCell ref="JTU40:JTU41"/>
    <mergeCell ref="JTV40:JTV41"/>
    <mergeCell ref="JTW40:JTW41"/>
    <mergeCell ref="JTX40:JTX41"/>
    <mergeCell ref="JWG40:JWG41"/>
    <mergeCell ref="JWH40:JWH41"/>
    <mergeCell ref="JWI40:JWI41"/>
    <mergeCell ref="JWJ40:JWJ41"/>
    <mergeCell ref="JWK40:JWK41"/>
    <mergeCell ref="JWB40:JWB41"/>
    <mergeCell ref="JWC40:JWC41"/>
    <mergeCell ref="JWD40:JWD41"/>
    <mergeCell ref="JWE40:JWE41"/>
    <mergeCell ref="JWF40:JWF41"/>
    <mergeCell ref="JVW40:JVW41"/>
    <mergeCell ref="JVX40:JVX41"/>
    <mergeCell ref="JVY40:JVY41"/>
    <mergeCell ref="JVZ40:JVZ41"/>
    <mergeCell ref="JWA40:JWA41"/>
    <mergeCell ref="JVR40:JVR41"/>
    <mergeCell ref="JVS40:JVS41"/>
    <mergeCell ref="JVT40:JVT41"/>
    <mergeCell ref="JVU40:JVU41"/>
    <mergeCell ref="JVV40:JVV41"/>
    <mergeCell ref="JVM40:JVM41"/>
    <mergeCell ref="JVN40:JVN41"/>
    <mergeCell ref="JVO40:JVO41"/>
    <mergeCell ref="JVP40:JVP41"/>
    <mergeCell ref="JVQ40:JVQ41"/>
    <mergeCell ref="JVH40:JVH41"/>
    <mergeCell ref="JVI40:JVI41"/>
    <mergeCell ref="JVJ40:JVJ41"/>
    <mergeCell ref="JVK40:JVK41"/>
    <mergeCell ref="JVL40:JVL41"/>
    <mergeCell ref="JVC40:JVC41"/>
    <mergeCell ref="JVD40:JVD41"/>
    <mergeCell ref="JVE40:JVE41"/>
    <mergeCell ref="JVF40:JVF41"/>
    <mergeCell ref="JVG40:JVG41"/>
    <mergeCell ref="JXP40:JXP41"/>
    <mergeCell ref="JXQ40:JXQ41"/>
    <mergeCell ref="JXR40:JXR41"/>
    <mergeCell ref="JXS40:JXS41"/>
    <mergeCell ref="JXT40:JXT41"/>
    <mergeCell ref="JXK40:JXK41"/>
    <mergeCell ref="JXL40:JXL41"/>
    <mergeCell ref="JXM40:JXM41"/>
    <mergeCell ref="JXN40:JXN41"/>
    <mergeCell ref="JXO40:JXO41"/>
    <mergeCell ref="JXF40:JXF41"/>
    <mergeCell ref="JXG40:JXG41"/>
    <mergeCell ref="JXH40:JXH41"/>
    <mergeCell ref="JXI40:JXI41"/>
    <mergeCell ref="JXJ40:JXJ41"/>
    <mergeCell ref="JXA40:JXA41"/>
    <mergeCell ref="JXB40:JXB41"/>
    <mergeCell ref="JXC40:JXC41"/>
    <mergeCell ref="JXD40:JXD41"/>
    <mergeCell ref="JXE40:JXE41"/>
    <mergeCell ref="JWV40:JWV41"/>
    <mergeCell ref="JWW40:JWW41"/>
    <mergeCell ref="JWX40:JWX41"/>
    <mergeCell ref="JWY40:JWY41"/>
    <mergeCell ref="JWZ40:JWZ41"/>
    <mergeCell ref="JWQ40:JWQ41"/>
    <mergeCell ref="JWR40:JWR41"/>
    <mergeCell ref="JWS40:JWS41"/>
    <mergeCell ref="JWT40:JWT41"/>
    <mergeCell ref="JWU40:JWU41"/>
    <mergeCell ref="JWL40:JWL41"/>
    <mergeCell ref="JWM40:JWM41"/>
    <mergeCell ref="JWN40:JWN41"/>
    <mergeCell ref="JWO40:JWO41"/>
    <mergeCell ref="JWP40:JWP41"/>
    <mergeCell ref="JYY40:JYY41"/>
    <mergeCell ref="JYZ40:JYZ41"/>
    <mergeCell ref="JZA40:JZA41"/>
    <mergeCell ref="JZB40:JZB41"/>
    <mergeCell ref="JZC40:JZC41"/>
    <mergeCell ref="JYT40:JYT41"/>
    <mergeCell ref="JYU40:JYU41"/>
    <mergeCell ref="JYV40:JYV41"/>
    <mergeCell ref="JYW40:JYW41"/>
    <mergeCell ref="JYX40:JYX41"/>
    <mergeCell ref="JYO40:JYO41"/>
    <mergeCell ref="JYP40:JYP41"/>
    <mergeCell ref="JYQ40:JYQ41"/>
    <mergeCell ref="JYR40:JYR41"/>
    <mergeCell ref="JYS40:JYS41"/>
    <mergeCell ref="JYJ40:JYJ41"/>
    <mergeCell ref="JYK40:JYK41"/>
    <mergeCell ref="JYL40:JYL41"/>
    <mergeCell ref="JYM40:JYM41"/>
    <mergeCell ref="JYN40:JYN41"/>
    <mergeCell ref="JYE40:JYE41"/>
    <mergeCell ref="JYF40:JYF41"/>
    <mergeCell ref="JYG40:JYG41"/>
    <mergeCell ref="JYH40:JYH41"/>
    <mergeCell ref="JYI40:JYI41"/>
    <mergeCell ref="JXZ40:JXZ41"/>
    <mergeCell ref="JYA40:JYA41"/>
    <mergeCell ref="JYB40:JYB41"/>
    <mergeCell ref="JYC40:JYC41"/>
    <mergeCell ref="JYD40:JYD41"/>
    <mergeCell ref="JXU40:JXU41"/>
    <mergeCell ref="JXV40:JXV41"/>
    <mergeCell ref="JXW40:JXW41"/>
    <mergeCell ref="JXX40:JXX41"/>
    <mergeCell ref="JXY40:JXY41"/>
    <mergeCell ref="KAH40:KAH41"/>
    <mergeCell ref="KAI40:KAI41"/>
    <mergeCell ref="KAJ40:KAJ41"/>
    <mergeCell ref="KAK40:KAK41"/>
    <mergeCell ref="KAL40:KAL41"/>
    <mergeCell ref="KAC40:KAC41"/>
    <mergeCell ref="KAD40:KAD41"/>
    <mergeCell ref="KAE40:KAE41"/>
    <mergeCell ref="KAF40:KAF41"/>
    <mergeCell ref="KAG40:KAG41"/>
    <mergeCell ref="JZX40:JZX41"/>
    <mergeCell ref="JZY40:JZY41"/>
    <mergeCell ref="JZZ40:JZZ41"/>
    <mergeCell ref="KAA40:KAA41"/>
    <mergeCell ref="KAB40:KAB41"/>
    <mergeCell ref="JZS40:JZS41"/>
    <mergeCell ref="JZT40:JZT41"/>
    <mergeCell ref="JZU40:JZU41"/>
    <mergeCell ref="JZV40:JZV41"/>
    <mergeCell ref="JZW40:JZW41"/>
    <mergeCell ref="JZN40:JZN41"/>
    <mergeCell ref="JZO40:JZO41"/>
    <mergeCell ref="JZP40:JZP41"/>
    <mergeCell ref="JZQ40:JZQ41"/>
    <mergeCell ref="JZR40:JZR41"/>
    <mergeCell ref="JZI40:JZI41"/>
    <mergeCell ref="JZJ40:JZJ41"/>
    <mergeCell ref="JZK40:JZK41"/>
    <mergeCell ref="JZL40:JZL41"/>
    <mergeCell ref="JZM40:JZM41"/>
    <mergeCell ref="JZD40:JZD41"/>
    <mergeCell ref="JZE40:JZE41"/>
    <mergeCell ref="JZF40:JZF41"/>
    <mergeCell ref="JZG40:JZG41"/>
    <mergeCell ref="JZH40:JZH41"/>
    <mergeCell ref="KBQ40:KBQ41"/>
    <mergeCell ref="KBR40:KBR41"/>
    <mergeCell ref="KBS40:KBS41"/>
    <mergeCell ref="KBT40:KBT41"/>
    <mergeCell ref="KBU40:KBU41"/>
    <mergeCell ref="KBL40:KBL41"/>
    <mergeCell ref="KBM40:KBM41"/>
    <mergeCell ref="KBN40:KBN41"/>
    <mergeCell ref="KBO40:KBO41"/>
    <mergeCell ref="KBP40:KBP41"/>
    <mergeCell ref="KBG40:KBG41"/>
    <mergeCell ref="KBH40:KBH41"/>
    <mergeCell ref="KBI40:KBI41"/>
    <mergeCell ref="KBJ40:KBJ41"/>
    <mergeCell ref="KBK40:KBK41"/>
    <mergeCell ref="KBB40:KBB41"/>
    <mergeCell ref="KBC40:KBC41"/>
    <mergeCell ref="KBD40:KBD41"/>
    <mergeCell ref="KBE40:KBE41"/>
    <mergeCell ref="KBF40:KBF41"/>
    <mergeCell ref="KAW40:KAW41"/>
    <mergeCell ref="KAX40:KAX41"/>
    <mergeCell ref="KAY40:KAY41"/>
    <mergeCell ref="KAZ40:KAZ41"/>
    <mergeCell ref="KBA40:KBA41"/>
    <mergeCell ref="KAR40:KAR41"/>
    <mergeCell ref="KAS40:KAS41"/>
    <mergeCell ref="KAT40:KAT41"/>
    <mergeCell ref="KAU40:KAU41"/>
    <mergeCell ref="KAV40:KAV41"/>
    <mergeCell ref="KAM40:KAM41"/>
    <mergeCell ref="KAN40:KAN41"/>
    <mergeCell ref="KAO40:KAO41"/>
    <mergeCell ref="KAP40:KAP41"/>
    <mergeCell ref="KAQ40:KAQ41"/>
    <mergeCell ref="KCZ40:KCZ41"/>
    <mergeCell ref="KDA40:KDA41"/>
    <mergeCell ref="KDB40:KDB41"/>
    <mergeCell ref="KDC40:KDC41"/>
    <mergeCell ref="KDD40:KDD41"/>
    <mergeCell ref="KCU40:KCU41"/>
    <mergeCell ref="KCV40:KCV41"/>
    <mergeCell ref="KCW40:KCW41"/>
    <mergeCell ref="KCX40:KCX41"/>
    <mergeCell ref="KCY40:KCY41"/>
    <mergeCell ref="KCP40:KCP41"/>
    <mergeCell ref="KCQ40:KCQ41"/>
    <mergeCell ref="KCR40:KCR41"/>
    <mergeCell ref="KCS40:KCS41"/>
    <mergeCell ref="KCT40:KCT41"/>
    <mergeCell ref="KCK40:KCK41"/>
    <mergeCell ref="KCL40:KCL41"/>
    <mergeCell ref="KCM40:KCM41"/>
    <mergeCell ref="KCN40:KCN41"/>
    <mergeCell ref="KCO40:KCO41"/>
    <mergeCell ref="KCF40:KCF41"/>
    <mergeCell ref="KCG40:KCG41"/>
    <mergeCell ref="KCH40:KCH41"/>
    <mergeCell ref="KCI40:KCI41"/>
    <mergeCell ref="KCJ40:KCJ41"/>
    <mergeCell ref="KCA40:KCA41"/>
    <mergeCell ref="KCB40:KCB41"/>
    <mergeCell ref="KCC40:KCC41"/>
    <mergeCell ref="KCD40:KCD41"/>
    <mergeCell ref="KCE40:KCE41"/>
    <mergeCell ref="KBV40:KBV41"/>
    <mergeCell ref="KBW40:KBW41"/>
    <mergeCell ref="KBX40:KBX41"/>
    <mergeCell ref="KBY40:KBY41"/>
    <mergeCell ref="KBZ40:KBZ41"/>
    <mergeCell ref="KEI40:KEI41"/>
    <mergeCell ref="KEJ40:KEJ41"/>
    <mergeCell ref="KEK40:KEK41"/>
    <mergeCell ref="KEL40:KEL41"/>
    <mergeCell ref="KEM40:KEM41"/>
    <mergeCell ref="KED40:KED41"/>
    <mergeCell ref="KEE40:KEE41"/>
    <mergeCell ref="KEF40:KEF41"/>
    <mergeCell ref="KEG40:KEG41"/>
    <mergeCell ref="KEH40:KEH41"/>
    <mergeCell ref="KDY40:KDY41"/>
    <mergeCell ref="KDZ40:KDZ41"/>
    <mergeCell ref="KEA40:KEA41"/>
    <mergeCell ref="KEB40:KEB41"/>
    <mergeCell ref="KEC40:KEC41"/>
    <mergeCell ref="KDT40:KDT41"/>
    <mergeCell ref="KDU40:KDU41"/>
    <mergeCell ref="KDV40:KDV41"/>
    <mergeCell ref="KDW40:KDW41"/>
    <mergeCell ref="KDX40:KDX41"/>
    <mergeCell ref="KDO40:KDO41"/>
    <mergeCell ref="KDP40:KDP41"/>
    <mergeCell ref="KDQ40:KDQ41"/>
    <mergeCell ref="KDR40:KDR41"/>
    <mergeCell ref="KDS40:KDS41"/>
    <mergeCell ref="KDJ40:KDJ41"/>
    <mergeCell ref="KDK40:KDK41"/>
    <mergeCell ref="KDL40:KDL41"/>
    <mergeCell ref="KDM40:KDM41"/>
    <mergeCell ref="KDN40:KDN41"/>
    <mergeCell ref="KDE40:KDE41"/>
    <mergeCell ref="KDF40:KDF41"/>
    <mergeCell ref="KDG40:KDG41"/>
    <mergeCell ref="KDH40:KDH41"/>
    <mergeCell ref="KDI40:KDI41"/>
    <mergeCell ref="KFR40:KFR41"/>
    <mergeCell ref="KFS40:KFS41"/>
    <mergeCell ref="KFT40:KFT41"/>
    <mergeCell ref="KFU40:KFU41"/>
    <mergeCell ref="KFV40:KFV41"/>
    <mergeCell ref="KFM40:KFM41"/>
    <mergeCell ref="KFN40:KFN41"/>
    <mergeCell ref="KFO40:KFO41"/>
    <mergeCell ref="KFP40:KFP41"/>
    <mergeCell ref="KFQ40:KFQ41"/>
    <mergeCell ref="KFH40:KFH41"/>
    <mergeCell ref="KFI40:KFI41"/>
    <mergeCell ref="KFJ40:KFJ41"/>
    <mergeCell ref="KFK40:KFK41"/>
    <mergeCell ref="KFL40:KFL41"/>
    <mergeCell ref="KFC40:KFC41"/>
    <mergeCell ref="KFD40:KFD41"/>
    <mergeCell ref="KFE40:KFE41"/>
    <mergeCell ref="KFF40:KFF41"/>
    <mergeCell ref="KFG40:KFG41"/>
    <mergeCell ref="KEX40:KEX41"/>
    <mergeCell ref="KEY40:KEY41"/>
    <mergeCell ref="KEZ40:KEZ41"/>
    <mergeCell ref="KFA40:KFA41"/>
    <mergeCell ref="KFB40:KFB41"/>
    <mergeCell ref="KES40:KES41"/>
    <mergeCell ref="KET40:KET41"/>
    <mergeCell ref="KEU40:KEU41"/>
    <mergeCell ref="KEV40:KEV41"/>
    <mergeCell ref="KEW40:KEW41"/>
    <mergeCell ref="KEN40:KEN41"/>
    <mergeCell ref="KEO40:KEO41"/>
    <mergeCell ref="KEP40:KEP41"/>
    <mergeCell ref="KEQ40:KEQ41"/>
    <mergeCell ref="KER40:KER41"/>
    <mergeCell ref="KHA40:KHA41"/>
    <mergeCell ref="KHB40:KHB41"/>
    <mergeCell ref="KHC40:KHC41"/>
    <mergeCell ref="KHD40:KHD41"/>
    <mergeCell ref="KHE40:KHE41"/>
    <mergeCell ref="KGV40:KGV41"/>
    <mergeCell ref="KGW40:KGW41"/>
    <mergeCell ref="KGX40:KGX41"/>
    <mergeCell ref="KGY40:KGY41"/>
    <mergeCell ref="KGZ40:KGZ41"/>
    <mergeCell ref="KGQ40:KGQ41"/>
    <mergeCell ref="KGR40:KGR41"/>
    <mergeCell ref="KGS40:KGS41"/>
    <mergeCell ref="KGT40:KGT41"/>
    <mergeCell ref="KGU40:KGU41"/>
    <mergeCell ref="KGL40:KGL41"/>
    <mergeCell ref="KGM40:KGM41"/>
    <mergeCell ref="KGN40:KGN41"/>
    <mergeCell ref="KGO40:KGO41"/>
    <mergeCell ref="KGP40:KGP41"/>
    <mergeCell ref="KGG40:KGG41"/>
    <mergeCell ref="KGH40:KGH41"/>
    <mergeCell ref="KGI40:KGI41"/>
    <mergeCell ref="KGJ40:KGJ41"/>
    <mergeCell ref="KGK40:KGK41"/>
    <mergeCell ref="KGB40:KGB41"/>
    <mergeCell ref="KGC40:KGC41"/>
    <mergeCell ref="KGD40:KGD41"/>
    <mergeCell ref="KGE40:KGE41"/>
    <mergeCell ref="KGF40:KGF41"/>
    <mergeCell ref="KFW40:KFW41"/>
    <mergeCell ref="KFX40:KFX41"/>
    <mergeCell ref="KFY40:KFY41"/>
    <mergeCell ref="KFZ40:KFZ41"/>
    <mergeCell ref="KGA40:KGA41"/>
    <mergeCell ref="KIJ40:KIJ41"/>
    <mergeCell ref="KIK40:KIK41"/>
    <mergeCell ref="KIL40:KIL41"/>
    <mergeCell ref="KIM40:KIM41"/>
    <mergeCell ref="KIN40:KIN41"/>
    <mergeCell ref="KIE40:KIE41"/>
    <mergeCell ref="KIF40:KIF41"/>
    <mergeCell ref="KIG40:KIG41"/>
    <mergeCell ref="KIH40:KIH41"/>
    <mergeCell ref="KII40:KII41"/>
    <mergeCell ref="KHZ40:KHZ41"/>
    <mergeCell ref="KIA40:KIA41"/>
    <mergeCell ref="KIB40:KIB41"/>
    <mergeCell ref="KIC40:KIC41"/>
    <mergeCell ref="KID40:KID41"/>
    <mergeCell ref="KHU40:KHU41"/>
    <mergeCell ref="KHV40:KHV41"/>
    <mergeCell ref="KHW40:KHW41"/>
    <mergeCell ref="KHX40:KHX41"/>
    <mergeCell ref="KHY40:KHY41"/>
    <mergeCell ref="KHP40:KHP41"/>
    <mergeCell ref="KHQ40:KHQ41"/>
    <mergeCell ref="KHR40:KHR41"/>
    <mergeCell ref="KHS40:KHS41"/>
    <mergeCell ref="KHT40:KHT41"/>
    <mergeCell ref="KHK40:KHK41"/>
    <mergeCell ref="KHL40:KHL41"/>
    <mergeCell ref="KHM40:KHM41"/>
    <mergeCell ref="KHN40:KHN41"/>
    <mergeCell ref="KHO40:KHO41"/>
    <mergeCell ref="KHF40:KHF41"/>
    <mergeCell ref="KHG40:KHG41"/>
    <mergeCell ref="KHH40:KHH41"/>
    <mergeCell ref="KHI40:KHI41"/>
    <mergeCell ref="KHJ40:KHJ41"/>
    <mergeCell ref="KJS40:KJS41"/>
    <mergeCell ref="KJT40:KJT41"/>
    <mergeCell ref="KJU40:KJU41"/>
    <mergeCell ref="KJV40:KJV41"/>
    <mergeCell ref="KJW40:KJW41"/>
    <mergeCell ref="KJN40:KJN41"/>
    <mergeCell ref="KJO40:KJO41"/>
    <mergeCell ref="KJP40:KJP41"/>
    <mergeCell ref="KJQ40:KJQ41"/>
    <mergeCell ref="KJR40:KJR41"/>
    <mergeCell ref="KJI40:KJI41"/>
    <mergeCell ref="KJJ40:KJJ41"/>
    <mergeCell ref="KJK40:KJK41"/>
    <mergeCell ref="KJL40:KJL41"/>
    <mergeCell ref="KJM40:KJM41"/>
    <mergeCell ref="KJD40:KJD41"/>
    <mergeCell ref="KJE40:KJE41"/>
    <mergeCell ref="KJF40:KJF41"/>
    <mergeCell ref="KJG40:KJG41"/>
    <mergeCell ref="KJH40:KJH41"/>
    <mergeCell ref="KIY40:KIY41"/>
    <mergeCell ref="KIZ40:KIZ41"/>
    <mergeCell ref="KJA40:KJA41"/>
    <mergeCell ref="KJB40:KJB41"/>
    <mergeCell ref="KJC40:KJC41"/>
    <mergeCell ref="KIT40:KIT41"/>
    <mergeCell ref="KIU40:KIU41"/>
    <mergeCell ref="KIV40:KIV41"/>
    <mergeCell ref="KIW40:KIW41"/>
    <mergeCell ref="KIX40:KIX41"/>
    <mergeCell ref="KIO40:KIO41"/>
    <mergeCell ref="KIP40:KIP41"/>
    <mergeCell ref="KIQ40:KIQ41"/>
    <mergeCell ref="KIR40:KIR41"/>
    <mergeCell ref="KIS40:KIS41"/>
    <mergeCell ref="KLB40:KLB41"/>
    <mergeCell ref="KLC40:KLC41"/>
    <mergeCell ref="KLD40:KLD41"/>
    <mergeCell ref="KLE40:KLE41"/>
    <mergeCell ref="KLF40:KLF41"/>
    <mergeCell ref="KKW40:KKW41"/>
    <mergeCell ref="KKX40:KKX41"/>
    <mergeCell ref="KKY40:KKY41"/>
    <mergeCell ref="KKZ40:KKZ41"/>
    <mergeCell ref="KLA40:KLA41"/>
    <mergeCell ref="KKR40:KKR41"/>
    <mergeCell ref="KKS40:KKS41"/>
    <mergeCell ref="KKT40:KKT41"/>
    <mergeCell ref="KKU40:KKU41"/>
    <mergeCell ref="KKV40:KKV41"/>
    <mergeCell ref="KKM40:KKM41"/>
    <mergeCell ref="KKN40:KKN41"/>
    <mergeCell ref="KKO40:KKO41"/>
    <mergeCell ref="KKP40:KKP41"/>
    <mergeCell ref="KKQ40:KKQ41"/>
    <mergeCell ref="KKH40:KKH41"/>
    <mergeCell ref="KKI40:KKI41"/>
    <mergeCell ref="KKJ40:KKJ41"/>
    <mergeCell ref="KKK40:KKK41"/>
    <mergeCell ref="KKL40:KKL41"/>
    <mergeCell ref="KKC40:KKC41"/>
    <mergeCell ref="KKD40:KKD41"/>
    <mergeCell ref="KKE40:KKE41"/>
    <mergeCell ref="KKF40:KKF41"/>
    <mergeCell ref="KKG40:KKG41"/>
    <mergeCell ref="KJX40:KJX41"/>
    <mergeCell ref="KJY40:KJY41"/>
    <mergeCell ref="KJZ40:KJZ41"/>
    <mergeCell ref="KKA40:KKA41"/>
    <mergeCell ref="KKB40:KKB41"/>
    <mergeCell ref="KMK40:KMK41"/>
    <mergeCell ref="KML40:KML41"/>
    <mergeCell ref="KMM40:KMM41"/>
    <mergeCell ref="KMN40:KMN41"/>
    <mergeCell ref="KMO40:KMO41"/>
    <mergeCell ref="KMF40:KMF41"/>
    <mergeCell ref="KMG40:KMG41"/>
    <mergeCell ref="KMH40:KMH41"/>
    <mergeCell ref="KMI40:KMI41"/>
    <mergeCell ref="KMJ40:KMJ41"/>
    <mergeCell ref="KMA40:KMA41"/>
    <mergeCell ref="KMB40:KMB41"/>
    <mergeCell ref="KMC40:KMC41"/>
    <mergeCell ref="KMD40:KMD41"/>
    <mergeCell ref="KME40:KME41"/>
    <mergeCell ref="KLV40:KLV41"/>
    <mergeCell ref="KLW40:KLW41"/>
    <mergeCell ref="KLX40:KLX41"/>
    <mergeCell ref="KLY40:KLY41"/>
    <mergeCell ref="KLZ40:KLZ41"/>
    <mergeCell ref="KLQ40:KLQ41"/>
    <mergeCell ref="KLR40:KLR41"/>
    <mergeCell ref="KLS40:KLS41"/>
    <mergeCell ref="KLT40:KLT41"/>
    <mergeCell ref="KLU40:KLU41"/>
    <mergeCell ref="KLL40:KLL41"/>
    <mergeCell ref="KLM40:KLM41"/>
    <mergeCell ref="KLN40:KLN41"/>
    <mergeCell ref="KLO40:KLO41"/>
    <mergeCell ref="KLP40:KLP41"/>
    <mergeCell ref="KLG40:KLG41"/>
    <mergeCell ref="KLH40:KLH41"/>
    <mergeCell ref="KLI40:KLI41"/>
    <mergeCell ref="KLJ40:KLJ41"/>
    <mergeCell ref="KLK40:KLK41"/>
    <mergeCell ref="KNT40:KNT41"/>
    <mergeCell ref="KNU40:KNU41"/>
    <mergeCell ref="KNV40:KNV41"/>
    <mergeCell ref="KNW40:KNW41"/>
    <mergeCell ref="KNX40:KNX41"/>
    <mergeCell ref="KNO40:KNO41"/>
    <mergeCell ref="KNP40:KNP41"/>
    <mergeCell ref="KNQ40:KNQ41"/>
    <mergeCell ref="KNR40:KNR41"/>
    <mergeCell ref="KNS40:KNS41"/>
    <mergeCell ref="KNJ40:KNJ41"/>
    <mergeCell ref="KNK40:KNK41"/>
    <mergeCell ref="KNL40:KNL41"/>
    <mergeCell ref="KNM40:KNM41"/>
    <mergeCell ref="KNN40:KNN41"/>
    <mergeCell ref="KNE40:KNE41"/>
    <mergeCell ref="KNF40:KNF41"/>
    <mergeCell ref="KNG40:KNG41"/>
    <mergeCell ref="KNH40:KNH41"/>
    <mergeCell ref="KNI40:KNI41"/>
    <mergeCell ref="KMZ40:KMZ41"/>
    <mergeCell ref="KNA40:KNA41"/>
    <mergeCell ref="KNB40:KNB41"/>
    <mergeCell ref="KNC40:KNC41"/>
    <mergeCell ref="KND40:KND41"/>
    <mergeCell ref="KMU40:KMU41"/>
    <mergeCell ref="KMV40:KMV41"/>
    <mergeCell ref="KMW40:KMW41"/>
    <mergeCell ref="KMX40:KMX41"/>
    <mergeCell ref="KMY40:KMY41"/>
    <mergeCell ref="KMP40:KMP41"/>
    <mergeCell ref="KMQ40:KMQ41"/>
    <mergeCell ref="KMR40:KMR41"/>
    <mergeCell ref="KMS40:KMS41"/>
    <mergeCell ref="KMT40:KMT41"/>
    <mergeCell ref="KPC40:KPC41"/>
    <mergeCell ref="KPD40:KPD41"/>
    <mergeCell ref="KPE40:KPE41"/>
    <mergeCell ref="KPF40:KPF41"/>
    <mergeCell ref="KPG40:KPG41"/>
    <mergeCell ref="KOX40:KOX41"/>
    <mergeCell ref="KOY40:KOY41"/>
    <mergeCell ref="KOZ40:KOZ41"/>
    <mergeCell ref="KPA40:KPA41"/>
    <mergeCell ref="KPB40:KPB41"/>
    <mergeCell ref="KOS40:KOS41"/>
    <mergeCell ref="KOT40:KOT41"/>
    <mergeCell ref="KOU40:KOU41"/>
    <mergeCell ref="KOV40:KOV41"/>
    <mergeCell ref="KOW40:KOW41"/>
    <mergeCell ref="KON40:KON41"/>
    <mergeCell ref="KOO40:KOO41"/>
    <mergeCell ref="KOP40:KOP41"/>
    <mergeCell ref="KOQ40:KOQ41"/>
    <mergeCell ref="KOR40:KOR41"/>
    <mergeCell ref="KOI40:KOI41"/>
    <mergeCell ref="KOJ40:KOJ41"/>
    <mergeCell ref="KOK40:KOK41"/>
    <mergeCell ref="KOL40:KOL41"/>
    <mergeCell ref="KOM40:KOM41"/>
    <mergeCell ref="KOD40:KOD41"/>
    <mergeCell ref="KOE40:KOE41"/>
    <mergeCell ref="KOF40:KOF41"/>
    <mergeCell ref="KOG40:KOG41"/>
    <mergeCell ref="KOH40:KOH41"/>
    <mergeCell ref="KNY40:KNY41"/>
    <mergeCell ref="KNZ40:KNZ41"/>
    <mergeCell ref="KOA40:KOA41"/>
    <mergeCell ref="KOB40:KOB41"/>
    <mergeCell ref="KOC40:KOC41"/>
    <mergeCell ref="KQL40:KQL41"/>
    <mergeCell ref="KQM40:KQM41"/>
    <mergeCell ref="KQN40:KQN41"/>
    <mergeCell ref="KQO40:KQO41"/>
    <mergeCell ref="KQP40:KQP41"/>
    <mergeCell ref="KQG40:KQG41"/>
    <mergeCell ref="KQH40:KQH41"/>
    <mergeCell ref="KQI40:KQI41"/>
    <mergeCell ref="KQJ40:KQJ41"/>
    <mergeCell ref="KQK40:KQK41"/>
    <mergeCell ref="KQB40:KQB41"/>
    <mergeCell ref="KQC40:KQC41"/>
    <mergeCell ref="KQD40:KQD41"/>
    <mergeCell ref="KQE40:KQE41"/>
    <mergeCell ref="KQF40:KQF41"/>
    <mergeCell ref="KPW40:KPW41"/>
    <mergeCell ref="KPX40:KPX41"/>
    <mergeCell ref="KPY40:KPY41"/>
    <mergeCell ref="KPZ40:KPZ41"/>
    <mergeCell ref="KQA40:KQA41"/>
    <mergeCell ref="KPR40:KPR41"/>
    <mergeCell ref="KPS40:KPS41"/>
    <mergeCell ref="KPT40:KPT41"/>
    <mergeCell ref="KPU40:KPU41"/>
    <mergeCell ref="KPV40:KPV41"/>
    <mergeCell ref="KPM40:KPM41"/>
    <mergeCell ref="KPN40:KPN41"/>
    <mergeCell ref="KPO40:KPO41"/>
    <mergeCell ref="KPP40:KPP41"/>
    <mergeCell ref="KPQ40:KPQ41"/>
    <mergeCell ref="KPH40:KPH41"/>
    <mergeCell ref="KPI40:KPI41"/>
    <mergeCell ref="KPJ40:KPJ41"/>
    <mergeCell ref="KPK40:KPK41"/>
    <mergeCell ref="KPL40:KPL41"/>
    <mergeCell ref="KRU40:KRU41"/>
    <mergeCell ref="KRV40:KRV41"/>
    <mergeCell ref="KRW40:KRW41"/>
    <mergeCell ref="KRX40:KRX41"/>
    <mergeCell ref="KRY40:KRY41"/>
    <mergeCell ref="KRP40:KRP41"/>
    <mergeCell ref="KRQ40:KRQ41"/>
    <mergeCell ref="KRR40:KRR41"/>
    <mergeCell ref="KRS40:KRS41"/>
    <mergeCell ref="KRT40:KRT41"/>
    <mergeCell ref="KRK40:KRK41"/>
    <mergeCell ref="KRL40:KRL41"/>
    <mergeCell ref="KRM40:KRM41"/>
    <mergeCell ref="KRN40:KRN41"/>
    <mergeCell ref="KRO40:KRO41"/>
    <mergeCell ref="KRF40:KRF41"/>
    <mergeCell ref="KRG40:KRG41"/>
    <mergeCell ref="KRH40:KRH41"/>
    <mergeCell ref="KRI40:KRI41"/>
    <mergeCell ref="KRJ40:KRJ41"/>
    <mergeCell ref="KRA40:KRA41"/>
    <mergeCell ref="KRB40:KRB41"/>
    <mergeCell ref="KRC40:KRC41"/>
    <mergeCell ref="KRD40:KRD41"/>
    <mergeCell ref="KRE40:KRE41"/>
    <mergeCell ref="KQV40:KQV41"/>
    <mergeCell ref="KQW40:KQW41"/>
    <mergeCell ref="KQX40:KQX41"/>
    <mergeCell ref="KQY40:KQY41"/>
    <mergeCell ref="KQZ40:KQZ41"/>
    <mergeCell ref="KQQ40:KQQ41"/>
    <mergeCell ref="KQR40:KQR41"/>
    <mergeCell ref="KQS40:KQS41"/>
    <mergeCell ref="KQT40:KQT41"/>
    <mergeCell ref="KQU40:KQU41"/>
    <mergeCell ref="KTD40:KTD41"/>
    <mergeCell ref="KTE40:KTE41"/>
    <mergeCell ref="KTF40:KTF41"/>
    <mergeCell ref="KTG40:KTG41"/>
    <mergeCell ref="KTH40:KTH41"/>
    <mergeCell ref="KSY40:KSY41"/>
    <mergeCell ref="KSZ40:KSZ41"/>
    <mergeCell ref="KTA40:KTA41"/>
    <mergeCell ref="KTB40:KTB41"/>
    <mergeCell ref="KTC40:KTC41"/>
    <mergeCell ref="KST40:KST41"/>
    <mergeCell ref="KSU40:KSU41"/>
    <mergeCell ref="KSV40:KSV41"/>
    <mergeCell ref="KSW40:KSW41"/>
    <mergeCell ref="KSX40:KSX41"/>
    <mergeCell ref="KSO40:KSO41"/>
    <mergeCell ref="KSP40:KSP41"/>
    <mergeCell ref="KSQ40:KSQ41"/>
    <mergeCell ref="KSR40:KSR41"/>
    <mergeCell ref="KSS40:KSS41"/>
    <mergeCell ref="KSJ40:KSJ41"/>
    <mergeCell ref="KSK40:KSK41"/>
    <mergeCell ref="KSL40:KSL41"/>
    <mergeCell ref="KSM40:KSM41"/>
    <mergeCell ref="KSN40:KSN41"/>
    <mergeCell ref="KSE40:KSE41"/>
    <mergeCell ref="KSF40:KSF41"/>
    <mergeCell ref="KSG40:KSG41"/>
    <mergeCell ref="KSH40:KSH41"/>
    <mergeCell ref="KSI40:KSI41"/>
    <mergeCell ref="KRZ40:KRZ41"/>
    <mergeCell ref="KSA40:KSA41"/>
    <mergeCell ref="KSB40:KSB41"/>
    <mergeCell ref="KSC40:KSC41"/>
    <mergeCell ref="KSD40:KSD41"/>
    <mergeCell ref="KUM40:KUM41"/>
    <mergeCell ref="KUN40:KUN41"/>
    <mergeCell ref="KUO40:KUO41"/>
    <mergeCell ref="KUP40:KUP41"/>
    <mergeCell ref="KUQ40:KUQ41"/>
    <mergeCell ref="KUH40:KUH41"/>
    <mergeCell ref="KUI40:KUI41"/>
    <mergeCell ref="KUJ40:KUJ41"/>
    <mergeCell ref="KUK40:KUK41"/>
    <mergeCell ref="KUL40:KUL41"/>
    <mergeCell ref="KUC40:KUC41"/>
    <mergeCell ref="KUD40:KUD41"/>
    <mergeCell ref="KUE40:KUE41"/>
    <mergeCell ref="KUF40:KUF41"/>
    <mergeCell ref="KUG40:KUG41"/>
    <mergeCell ref="KTX40:KTX41"/>
    <mergeCell ref="KTY40:KTY41"/>
    <mergeCell ref="KTZ40:KTZ41"/>
    <mergeCell ref="KUA40:KUA41"/>
    <mergeCell ref="KUB40:KUB41"/>
    <mergeCell ref="KTS40:KTS41"/>
    <mergeCell ref="KTT40:KTT41"/>
    <mergeCell ref="KTU40:KTU41"/>
    <mergeCell ref="KTV40:KTV41"/>
    <mergeCell ref="KTW40:KTW41"/>
    <mergeCell ref="KTN40:KTN41"/>
    <mergeCell ref="KTO40:KTO41"/>
    <mergeCell ref="KTP40:KTP41"/>
    <mergeCell ref="KTQ40:KTQ41"/>
    <mergeCell ref="KTR40:KTR41"/>
    <mergeCell ref="KTI40:KTI41"/>
    <mergeCell ref="KTJ40:KTJ41"/>
    <mergeCell ref="KTK40:KTK41"/>
    <mergeCell ref="KTL40:KTL41"/>
    <mergeCell ref="KTM40:KTM41"/>
    <mergeCell ref="KVV40:KVV41"/>
    <mergeCell ref="KVW40:KVW41"/>
    <mergeCell ref="KVX40:KVX41"/>
    <mergeCell ref="KVY40:KVY41"/>
    <mergeCell ref="KVZ40:KVZ41"/>
    <mergeCell ref="KVQ40:KVQ41"/>
    <mergeCell ref="KVR40:KVR41"/>
    <mergeCell ref="KVS40:KVS41"/>
    <mergeCell ref="KVT40:KVT41"/>
    <mergeCell ref="KVU40:KVU41"/>
    <mergeCell ref="KVL40:KVL41"/>
    <mergeCell ref="KVM40:KVM41"/>
    <mergeCell ref="KVN40:KVN41"/>
    <mergeCell ref="KVO40:KVO41"/>
    <mergeCell ref="KVP40:KVP41"/>
    <mergeCell ref="KVG40:KVG41"/>
    <mergeCell ref="KVH40:KVH41"/>
    <mergeCell ref="KVI40:KVI41"/>
    <mergeCell ref="KVJ40:KVJ41"/>
    <mergeCell ref="KVK40:KVK41"/>
    <mergeCell ref="KVB40:KVB41"/>
    <mergeCell ref="KVC40:KVC41"/>
    <mergeCell ref="KVD40:KVD41"/>
    <mergeCell ref="KVE40:KVE41"/>
    <mergeCell ref="KVF40:KVF41"/>
    <mergeCell ref="KUW40:KUW41"/>
    <mergeCell ref="KUX40:KUX41"/>
    <mergeCell ref="KUY40:KUY41"/>
    <mergeCell ref="KUZ40:KUZ41"/>
    <mergeCell ref="KVA40:KVA41"/>
    <mergeCell ref="KUR40:KUR41"/>
    <mergeCell ref="KUS40:KUS41"/>
    <mergeCell ref="KUT40:KUT41"/>
    <mergeCell ref="KUU40:KUU41"/>
    <mergeCell ref="KUV40:KUV41"/>
    <mergeCell ref="KXE40:KXE41"/>
    <mergeCell ref="KXF40:KXF41"/>
    <mergeCell ref="KXG40:KXG41"/>
    <mergeCell ref="KXH40:KXH41"/>
    <mergeCell ref="KXI40:KXI41"/>
    <mergeCell ref="KWZ40:KWZ41"/>
    <mergeCell ref="KXA40:KXA41"/>
    <mergeCell ref="KXB40:KXB41"/>
    <mergeCell ref="KXC40:KXC41"/>
    <mergeCell ref="KXD40:KXD41"/>
    <mergeCell ref="KWU40:KWU41"/>
    <mergeCell ref="KWV40:KWV41"/>
    <mergeCell ref="KWW40:KWW41"/>
    <mergeCell ref="KWX40:KWX41"/>
    <mergeCell ref="KWY40:KWY41"/>
    <mergeCell ref="KWP40:KWP41"/>
    <mergeCell ref="KWQ40:KWQ41"/>
    <mergeCell ref="KWR40:KWR41"/>
    <mergeCell ref="KWS40:KWS41"/>
    <mergeCell ref="KWT40:KWT41"/>
    <mergeCell ref="KWK40:KWK41"/>
    <mergeCell ref="KWL40:KWL41"/>
    <mergeCell ref="KWM40:KWM41"/>
    <mergeCell ref="KWN40:KWN41"/>
    <mergeCell ref="KWO40:KWO41"/>
    <mergeCell ref="KWF40:KWF41"/>
    <mergeCell ref="KWG40:KWG41"/>
    <mergeCell ref="KWH40:KWH41"/>
    <mergeCell ref="KWI40:KWI41"/>
    <mergeCell ref="KWJ40:KWJ41"/>
    <mergeCell ref="KWA40:KWA41"/>
    <mergeCell ref="KWB40:KWB41"/>
    <mergeCell ref="KWC40:KWC41"/>
    <mergeCell ref="KWD40:KWD41"/>
    <mergeCell ref="KWE40:KWE41"/>
    <mergeCell ref="KYN40:KYN41"/>
    <mergeCell ref="KYO40:KYO41"/>
    <mergeCell ref="KYP40:KYP41"/>
    <mergeCell ref="KYQ40:KYQ41"/>
    <mergeCell ref="KYR40:KYR41"/>
    <mergeCell ref="KYI40:KYI41"/>
    <mergeCell ref="KYJ40:KYJ41"/>
    <mergeCell ref="KYK40:KYK41"/>
    <mergeCell ref="KYL40:KYL41"/>
    <mergeCell ref="KYM40:KYM41"/>
    <mergeCell ref="KYD40:KYD41"/>
    <mergeCell ref="KYE40:KYE41"/>
    <mergeCell ref="KYF40:KYF41"/>
    <mergeCell ref="KYG40:KYG41"/>
    <mergeCell ref="KYH40:KYH41"/>
    <mergeCell ref="KXY40:KXY41"/>
    <mergeCell ref="KXZ40:KXZ41"/>
    <mergeCell ref="KYA40:KYA41"/>
    <mergeCell ref="KYB40:KYB41"/>
    <mergeCell ref="KYC40:KYC41"/>
    <mergeCell ref="KXT40:KXT41"/>
    <mergeCell ref="KXU40:KXU41"/>
    <mergeCell ref="KXV40:KXV41"/>
    <mergeCell ref="KXW40:KXW41"/>
    <mergeCell ref="KXX40:KXX41"/>
    <mergeCell ref="KXO40:KXO41"/>
    <mergeCell ref="KXP40:KXP41"/>
    <mergeCell ref="KXQ40:KXQ41"/>
    <mergeCell ref="KXR40:KXR41"/>
    <mergeCell ref="KXS40:KXS41"/>
    <mergeCell ref="KXJ40:KXJ41"/>
    <mergeCell ref="KXK40:KXK41"/>
    <mergeCell ref="KXL40:KXL41"/>
    <mergeCell ref="KXM40:KXM41"/>
    <mergeCell ref="KXN40:KXN41"/>
    <mergeCell ref="KZW40:KZW41"/>
    <mergeCell ref="KZX40:KZX41"/>
    <mergeCell ref="KZY40:KZY41"/>
    <mergeCell ref="KZZ40:KZZ41"/>
    <mergeCell ref="LAA40:LAA41"/>
    <mergeCell ref="KZR40:KZR41"/>
    <mergeCell ref="KZS40:KZS41"/>
    <mergeCell ref="KZT40:KZT41"/>
    <mergeCell ref="KZU40:KZU41"/>
    <mergeCell ref="KZV40:KZV41"/>
    <mergeCell ref="KZM40:KZM41"/>
    <mergeCell ref="KZN40:KZN41"/>
    <mergeCell ref="KZO40:KZO41"/>
    <mergeCell ref="KZP40:KZP41"/>
    <mergeCell ref="KZQ40:KZQ41"/>
    <mergeCell ref="KZH40:KZH41"/>
    <mergeCell ref="KZI40:KZI41"/>
    <mergeCell ref="KZJ40:KZJ41"/>
    <mergeCell ref="KZK40:KZK41"/>
    <mergeCell ref="KZL40:KZL41"/>
    <mergeCell ref="KZC40:KZC41"/>
    <mergeCell ref="KZD40:KZD41"/>
    <mergeCell ref="KZE40:KZE41"/>
    <mergeCell ref="KZF40:KZF41"/>
    <mergeCell ref="KZG40:KZG41"/>
    <mergeCell ref="KYX40:KYX41"/>
    <mergeCell ref="KYY40:KYY41"/>
    <mergeCell ref="KYZ40:KYZ41"/>
    <mergeCell ref="KZA40:KZA41"/>
    <mergeCell ref="KZB40:KZB41"/>
    <mergeCell ref="KYS40:KYS41"/>
    <mergeCell ref="KYT40:KYT41"/>
    <mergeCell ref="KYU40:KYU41"/>
    <mergeCell ref="KYV40:KYV41"/>
    <mergeCell ref="KYW40:KYW41"/>
    <mergeCell ref="LBF40:LBF41"/>
    <mergeCell ref="LBG40:LBG41"/>
    <mergeCell ref="LBH40:LBH41"/>
    <mergeCell ref="LBI40:LBI41"/>
    <mergeCell ref="LBJ40:LBJ41"/>
    <mergeCell ref="LBA40:LBA41"/>
    <mergeCell ref="LBB40:LBB41"/>
    <mergeCell ref="LBC40:LBC41"/>
    <mergeCell ref="LBD40:LBD41"/>
    <mergeCell ref="LBE40:LBE41"/>
    <mergeCell ref="LAV40:LAV41"/>
    <mergeCell ref="LAW40:LAW41"/>
    <mergeCell ref="LAX40:LAX41"/>
    <mergeCell ref="LAY40:LAY41"/>
    <mergeCell ref="LAZ40:LAZ41"/>
    <mergeCell ref="LAQ40:LAQ41"/>
    <mergeCell ref="LAR40:LAR41"/>
    <mergeCell ref="LAS40:LAS41"/>
    <mergeCell ref="LAT40:LAT41"/>
    <mergeCell ref="LAU40:LAU41"/>
    <mergeCell ref="LAL40:LAL41"/>
    <mergeCell ref="LAM40:LAM41"/>
    <mergeCell ref="LAN40:LAN41"/>
    <mergeCell ref="LAO40:LAO41"/>
    <mergeCell ref="LAP40:LAP41"/>
    <mergeCell ref="LAG40:LAG41"/>
    <mergeCell ref="LAH40:LAH41"/>
    <mergeCell ref="LAI40:LAI41"/>
    <mergeCell ref="LAJ40:LAJ41"/>
    <mergeCell ref="LAK40:LAK41"/>
    <mergeCell ref="LAB40:LAB41"/>
    <mergeCell ref="LAC40:LAC41"/>
    <mergeCell ref="LAD40:LAD41"/>
    <mergeCell ref="LAE40:LAE41"/>
    <mergeCell ref="LAF40:LAF41"/>
    <mergeCell ref="LCO40:LCO41"/>
    <mergeCell ref="LCP40:LCP41"/>
    <mergeCell ref="LCQ40:LCQ41"/>
    <mergeCell ref="LCR40:LCR41"/>
    <mergeCell ref="LCS40:LCS41"/>
    <mergeCell ref="LCJ40:LCJ41"/>
    <mergeCell ref="LCK40:LCK41"/>
    <mergeCell ref="LCL40:LCL41"/>
    <mergeCell ref="LCM40:LCM41"/>
    <mergeCell ref="LCN40:LCN41"/>
    <mergeCell ref="LCE40:LCE41"/>
    <mergeCell ref="LCF40:LCF41"/>
    <mergeCell ref="LCG40:LCG41"/>
    <mergeCell ref="LCH40:LCH41"/>
    <mergeCell ref="LCI40:LCI41"/>
    <mergeCell ref="LBZ40:LBZ41"/>
    <mergeCell ref="LCA40:LCA41"/>
    <mergeCell ref="LCB40:LCB41"/>
    <mergeCell ref="LCC40:LCC41"/>
    <mergeCell ref="LCD40:LCD41"/>
    <mergeCell ref="LBU40:LBU41"/>
    <mergeCell ref="LBV40:LBV41"/>
    <mergeCell ref="LBW40:LBW41"/>
    <mergeCell ref="LBX40:LBX41"/>
    <mergeCell ref="LBY40:LBY41"/>
    <mergeCell ref="LBP40:LBP41"/>
    <mergeCell ref="LBQ40:LBQ41"/>
    <mergeCell ref="LBR40:LBR41"/>
    <mergeCell ref="LBS40:LBS41"/>
    <mergeCell ref="LBT40:LBT41"/>
    <mergeCell ref="LBK40:LBK41"/>
    <mergeCell ref="LBL40:LBL41"/>
    <mergeCell ref="LBM40:LBM41"/>
    <mergeCell ref="LBN40:LBN41"/>
    <mergeCell ref="LBO40:LBO41"/>
    <mergeCell ref="LDX40:LDX41"/>
    <mergeCell ref="LDY40:LDY41"/>
    <mergeCell ref="LDZ40:LDZ41"/>
    <mergeCell ref="LEA40:LEA41"/>
    <mergeCell ref="LEB40:LEB41"/>
    <mergeCell ref="LDS40:LDS41"/>
    <mergeCell ref="LDT40:LDT41"/>
    <mergeCell ref="LDU40:LDU41"/>
    <mergeCell ref="LDV40:LDV41"/>
    <mergeCell ref="LDW40:LDW41"/>
    <mergeCell ref="LDN40:LDN41"/>
    <mergeCell ref="LDO40:LDO41"/>
    <mergeCell ref="LDP40:LDP41"/>
    <mergeCell ref="LDQ40:LDQ41"/>
    <mergeCell ref="LDR40:LDR41"/>
    <mergeCell ref="LDI40:LDI41"/>
    <mergeCell ref="LDJ40:LDJ41"/>
    <mergeCell ref="LDK40:LDK41"/>
    <mergeCell ref="LDL40:LDL41"/>
    <mergeCell ref="LDM40:LDM41"/>
    <mergeCell ref="LDD40:LDD41"/>
    <mergeCell ref="LDE40:LDE41"/>
    <mergeCell ref="LDF40:LDF41"/>
    <mergeCell ref="LDG40:LDG41"/>
    <mergeCell ref="LDH40:LDH41"/>
    <mergeCell ref="LCY40:LCY41"/>
    <mergeCell ref="LCZ40:LCZ41"/>
    <mergeCell ref="LDA40:LDA41"/>
    <mergeCell ref="LDB40:LDB41"/>
    <mergeCell ref="LDC40:LDC41"/>
    <mergeCell ref="LCT40:LCT41"/>
    <mergeCell ref="LCU40:LCU41"/>
    <mergeCell ref="LCV40:LCV41"/>
    <mergeCell ref="LCW40:LCW41"/>
    <mergeCell ref="LCX40:LCX41"/>
    <mergeCell ref="LFG40:LFG41"/>
    <mergeCell ref="LFH40:LFH41"/>
    <mergeCell ref="LFI40:LFI41"/>
    <mergeCell ref="LFJ40:LFJ41"/>
    <mergeCell ref="LFK40:LFK41"/>
    <mergeCell ref="LFB40:LFB41"/>
    <mergeCell ref="LFC40:LFC41"/>
    <mergeCell ref="LFD40:LFD41"/>
    <mergeCell ref="LFE40:LFE41"/>
    <mergeCell ref="LFF40:LFF41"/>
    <mergeCell ref="LEW40:LEW41"/>
    <mergeCell ref="LEX40:LEX41"/>
    <mergeCell ref="LEY40:LEY41"/>
    <mergeCell ref="LEZ40:LEZ41"/>
    <mergeCell ref="LFA40:LFA41"/>
    <mergeCell ref="LER40:LER41"/>
    <mergeCell ref="LES40:LES41"/>
    <mergeCell ref="LET40:LET41"/>
    <mergeCell ref="LEU40:LEU41"/>
    <mergeCell ref="LEV40:LEV41"/>
    <mergeCell ref="LEM40:LEM41"/>
    <mergeCell ref="LEN40:LEN41"/>
    <mergeCell ref="LEO40:LEO41"/>
    <mergeCell ref="LEP40:LEP41"/>
    <mergeCell ref="LEQ40:LEQ41"/>
    <mergeCell ref="LEH40:LEH41"/>
    <mergeCell ref="LEI40:LEI41"/>
    <mergeCell ref="LEJ40:LEJ41"/>
    <mergeCell ref="LEK40:LEK41"/>
    <mergeCell ref="LEL40:LEL41"/>
    <mergeCell ref="LEC40:LEC41"/>
    <mergeCell ref="LED40:LED41"/>
    <mergeCell ref="LEE40:LEE41"/>
    <mergeCell ref="LEF40:LEF41"/>
    <mergeCell ref="LEG40:LEG41"/>
    <mergeCell ref="LGP40:LGP41"/>
    <mergeCell ref="LGQ40:LGQ41"/>
    <mergeCell ref="LGR40:LGR41"/>
    <mergeCell ref="LGS40:LGS41"/>
    <mergeCell ref="LGT40:LGT41"/>
    <mergeCell ref="LGK40:LGK41"/>
    <mergeCell ref="LGL40:LGL41"/>
    <mergeCell ref="LGM40:LGM41"/>
    <mergeCell ref="LGN40:LGN41"/>
    <mergeCell ref="LGO40:LGO41"/>
    <mergeCell ref="LGF40:LGF41"/>
    <mergeCell ref="LGG40:LGG41"/>
    <mergeCell ref="LGH40:LGH41"/>
    <mergeCell ref="LGI40:LGI41"/>
    <mergeCell ref="LGJ40:LGJ41"/>
    <mergeCell ref="LGA40:LGA41"/>
    <mergeCell ref="LGB40:LGB41"/>
    <mergeCell ref="LGC40:LGC41"/>
    <mergeCell ref="LGD40:LGD41"/>
    <mergeCell ref="LGE40:LGE41"/>
    <mergeCell ref="LFV40:LFV41"/>
    <mergeCell ref="LFW40:LFW41"/>
    <mergeCell ref="LFX40:LFX41"/>
    <mergeCell ref="LFY40:LFY41"/>
    <mergeCell ref="LFZ40:LFZ41"/>
    <mergeCell ref="LFQ40:LFQ41"/>
    <mergeCell ref="LFR40:LFR41"/>
    <mergeCell ref="LFS40:LFS41"/>
    <mergeCell ref="LFT40:LFT41"/>
    <mergeCell ref="LFU40:LFU41"/>
    <mergeCell ref="LFL40:LFL41"/>
    <mergeCell ref="LFM40:LFM41"/>
    <mergeCell ref="LFN40:LFN41"/>
    <mergeCell ref="LFO40:LFO41"/>
    <mergeCell ref="LFP40:LFP41"/>
    <mergeCell ref="LHY40:LHY41"/>
    <mergeCell ref="LHZ40:LHZ41"/>
    <mergeCell ref="LIA40:LIA41"/>
    <mergeCell ref="LIB40:LIB41"/>
    <mergeCell ref="LIC40:LIC41"/>
    <mergeCell ref="LHT40:LHT41"/>
    <mergeCell ref="LHU40:LHU41"/>
    <mergeCell ref="LHV40:LHV41"/>
    <mergeCell ref="LHW40:LHW41"/>
    <mergeCell ref="LHX40:LHX41"/>
    <mergeCell ref="LHO40:LHO41"/>
    <mergeCell ref="LHP40:LHP41"/>
    <mergeCell ref="LHQ40:LHQ41"/>
    <mergeCell ref="LHR40:LHR41"/>
    <mergeCell ref="LHS40:LHS41"/>
    <mergeCell ref="LHJ40:LHJ41"/>
    <mergeCell ref="LHK40:LHK41"/>
    <mergeCell ref="LHL40:LHL41"/>
    <mergeCell ref="LHM40:LHM41"/>
    <mergeCell ref="LHN40:LHN41"/>
    <mergeCell ref="LHE40:LHE41"/>
    <mergeCell ref="LHF40:LHF41"/>
    <mergeCell ref="LHG40:LHG41"/>
    <mergeCell ref="LHH40:LHH41"/>
    <mergeCell ref="LHI40:LHI41"/>
    <mergeCell ref="LGZ40:LGZ41"/>
    <mergeCell ref="LHA40:LHA41"/>
    <mergeCell ref="LHB40:LHB41"/>
    <mergeCell ref="LHC40:LHC41"/>
    <mergeCell ref="LHD40:LHD41"/>
    <mergeCell ref="LGU40:LGU41"/>
    <mergeCell ref="LGV40:LGV41"/>
    <mergeCell ref="LGW40:LGW41"/>
    <mergeCell ref="LGX40:LGX41"/>
    <mergeCell ref="LGY40:LGY41"/>
    <mergeCell ref="LJH40:LJH41"/>
    <mergeCell ref="LJI40:LJI41"/>
    <mergeCell ref="LJJ40:LJJ41"/>
    <mergeCell ref="LJK40:LJK41"/>
    <mergeCell ref="LJL40:LJL41"/>
    <mergeCell ref="LJC40:LJC41"/>
    <mergeCell ref="LJD40:LJD41"/>
    <mergeCell ref="LJE40:LJE41"/>
    <mergeCell ref="LJF40:LJF41"/>
    <mergeCell ref="LJG40:LJG41"/>
    <mergeCell ref="LIX40:LIX41"/>
    <mergeCell ref="LIY40:LIY41"/>
    <mergeCell ref="LIZ40:LIZ41"/>
    <mergeCell ref="LJA40:LJA41"/>
    <mergeCell ref="LJB40:LJB41"/>
    <mergeCell ref="LIS40:LIS41"/>
    <mergeCell ref="LIT40:LIT41"/>
    <mergeCell ref="LIU40:LIU41"/>
    <mergeCell ref="LIV40:LIV41"/>
    <mergeCell ref="LIW40:LIW41"/>
    <mergeCell ref="LIN40:LIN41"/>
    <mergeCell ref="LIO40:LIO41"/>
    <mergeCell ref="LIP40:LIP41"/>
    <mergeCell ref="LIQ40:LIQ41"/>
    <mergeCell ref="LIR40:LIR41"/>
    <mergeCell ref="LII40:LII41"/>
    <mergeCell ref="LIJ40:LIJ41"/>
    <mergeCell ref="LIK40:LIK41"/>
    <mergeCell ref="LIL40:LIL41"/>
    <mergeCell ref="LIM40:LIM41"/>
    <mergeCell ref="LID40:LID41"/>
    <mergeCell ref="LIE40:LIE41"/>
    <mergeCell ref="LIF40:LIF41"/>
    <mergeCell ref="LIG40:LIG41"/>
    <mergeCell ref="LIH40:LIH41"/>
    <mergeCell ref="LKQ40:LKQ41"/>
    <mergeCell ref="LKR40:LKR41"/>
    <mergeCell ref="LKS40:LKS41"/>
    <mergeCell ref="LKT40:LKT41"/>
    <mergeCell ref="LKU40:LKU41"/>
    <mergeCell ref="LKL40:LKL41"/>
    <mergeCell ref="LKM40:LKM41"/>
    <mergeCell ref="LKN40:LKN41"/>
    <mergeCell ref="LKO40:LKO41"/>
    <mergeCell ref="LKP40:LKP41"/>
    <mergeCell ref="LKG40:LKG41"/>
    <mergeCell ref="LKH40:LKH41"/>
    <mergeCell ref="LKI40:LKI41"/>
    <mergeCell ref="LKJ40:LKJ41"/>
    <mergeCell ref="LKK40:LKK41"/>
    <mergeCell ref="LKB40:LKB41"/>
    <mergeCell ref="LKC40:LKC41"/>
    <mergeCell ref="LKD40:LKD41"/>
    <mergeCell ref="LKE40:LKE41"/>
    <mergeCell ref="LKF40:LKF41"/>
    <mergeCell ref="LJW40:LJW41"/>
    <mergeCell ref="LJX40:LJX41"/>
    <mergeCell ref="LJY40:LJY41"/>
    <mergeCell ref="LJZ40:LJZ41"/>
    <mergeCell ref="LKA40:LKA41"/>
    <mergeCell ref="LJR40:LJR41"/>
    <mergeCell ref="LJS40:LJS41"/>
    <mergeCell ref="LJT40:LJT41"/>
    <mergeCell ref="LJU40:LJU41"/>
    <mergeCell ref="LJV40:LJV41"/>
    <mergeCell ref="LJM40:LJM41"/>
    <mergeCell ref="LJN40:LJN41"/>
    <mergeCell ref="LJO40:LJO41"/>
    <mergeCell ref="LJP40:LJP41"/>
    <mergeCell ref="LJQ40:LJQ41"/>
    <mergeCell ref="LLZ40:LLZ41"/>
    <mergeCell ref="LMA40:LMA41"/>
    <mergeCell ref="LMB40:LMB41"/>
    <mergeCell ref="LMC40:LMC41"/>
    <mergeCell ref="LMD40:LMD41"/>
    <mergeCell ref="LLU40:LLU41"/>
    <mergeCell ref="LLV40:LLV41"/>
    <mergeCell ref="LLW40:LLW41"/>
    <mergeCell ref="LLX40:LLX41"/>
    <mergeCell ref="LLY40:LLY41"/>
    <mergeCell ref="LLP40:LLP41"/>
    <mergeCell ref="LLQ40:LLQ41"/>
    <mergeCell ref="LLR40:LLR41"/>
    <mergeCell ref="LLS40:LLS41"/>
    <mergeCell ref="LLT40:LLT41"/>
    <mergeCell ref="LLK40:LLK41"/>
    <mergeCell ref="LLL40:LLL41"/>
    <mergeCell ref="LLM40:LLM41"/>
    <mergeCell ref="LLN40:LLN41"/>
    <mergeCell ref="LLO40:LLO41"/>
    <mergeCell ref="LLF40:LLF41"/>
    <mergeCell ref="LLG40:LLG41"/>
    <mergeCell ref="LLH40:LLH41"/>
    <mergeCell ref="LLI40:LLI41"/>
    <mergeCell ref="LLJ40:LLJ41"/>
    <mergeCell ref="LLA40:LLA41"/>
    <mergeCell ref="LLB40:LLB41"/>
    <mergeCell ref="LLC40:LLC41"/>
    <mergeCell ref="LLD40:LLD41"/>
    <mergeCell ref="LLE40:LLE41"/>
    <mergeCell ref="LKV40:LKV41"/>
    <mergeCell ref="LKW40:LKW41"/>
    <mergeCell ref="LKX40:LKX41"/>
    <mergeCell ref="LKY40:LKY41"/>
    <mergeCell ref="LKZ40:LKZ41"/>
    <mergeCell ref="LNI40:LNI41"/>
    <mergeCell ref="LNJ40:LNJ41"/>
    <mergeCell ref="LNK40:LNK41"/>
    <mergeCell ref="LNL40:LNL41"/>
    <mergeCell ref="LNM40:LNM41"/>
    <mergeCell ref="LND40:LND41"/>
    <mergeCell ref="LNE40:LNE41"/>
    <mergeCell ref="LNF40:LNF41"/>
    <mergeCell ref="LNG40:LNG41"/>
    <mergeCell ref="LNH40:LNH41"/>
    <mergeCell ref="LMY40:LMY41"/>
    <mergeCell ref="LMZ40:LMZ41"/>
    <mergeCell ref="LNA40:LNA41"/>
    <mergeCell ref="LNB40:LNB41"/>
    <mergeCell ref="LNC40:LNC41"/>
    <mergeCell ref="LMT40:LMT41"/>
    <mergeCell ref="LMU40:LMU41"/>
    <mergeCell ref="LMV40:LMV41"/>
    <mergeCell ref="LMW40:LMW41"/>
    <mergeCell ref="LMX40:LMX41"/>
    <mergeCell ref="LMO40:LMO41"/>
    <mergeCell ref="LMP40:LMP41"/>
    <mergeCell ref="LMQ40:LMQ41"/>
    <mergeCell ref="LMR40:LMR41"/>
    <mergeCell ref="LMS40:LMS41"/>
    <mergeCell ref="LMJ40:LMJ41"/>
    <mergeCell ref="LMK40:LMK41"/>
    <mergeCell ref="LML40:LML41"/>
    <mergeCell ref="LMM40:LMM41"/>
    <mergeCell ref="LMN40:LMN41"/>
    <mergeCell ref="LME40:LME41"/>
    <mergeCell ref="LMF40:LMF41"/>
    <mergeCell ref="LMG40:LMG41"/>
    <mergeCell ref="LMH40:LMH41"/>
    <mergeCell ref="LMI40:LMI41"/>
    <mergeCell ref="LOR40:LOR41"/>
    <mergeCell ref="LOS40:LOS41"/>
    <mergeCell ref="LOT40:LOT41"/>
    <mergeCell ref="LOU40:LOU41"/>
    <mergeCell ref="LOV40:LOV41"/>
    <mergeCell ref="LOM40:LOM41"/>
    <mergeCell ref="LON40:LON41"/>
    <mergeCell ref="LOO40:LOO41"/>
    <mergeCell ref="LOP40:LOP41"/>
    <mergeCell ref="LOQ40:LOQ41"/>
    <mergeCell ref="LOH40:LOH41"/>
    <mergeCell ref="LOI40:LOI41"/>
    <mergeCell ref="LOJ40:LOJ41"/>
    <mergeCell ref="LOK40:LOK41"/>
    <mergeCell ref="LOL40:LOL41"/>
    <mergeCell ref="LOC40:LOC41"/>
    <mergeCell ref="LOD40:LOD41"/>
    <mergeCell ref="LOE40:LOE41"/>
    <mergeCell ref="LOF40:LOF41"/>
    <mergeCell ref="LOG40:LOG41"/>
    <mergeCell ref="LNX40:LNX41"/>
    <mergeCell ref="LNY40:LNY41"/>
    <mergeCell ref="LNZ40:LNZ41"/>
    <mergeCell ref="LOA40:LOA41"/>
    <mergeCell ref="LOB40:LOB41"/>
    <mergeCell ref="LNS40:LNS41"/>
    <mergeCell ref="LNT40:LNT41"/>
    <mergeCell ref="LNU40:LNU41"/>
    <mergeCell ref="LNV40:LNV41"/>
    <mergeCell ref="LNW40:LNW41"/>
    <mergeCell ref="LNN40:LNN41"/>
    <mergeCell ref="LNO40:LNO41"/>
    <mergeCell ref="LNP40:LNP41"/>
    <mergeCell ref="LNQ40:LNQ41"/>
    <mergeCell ref="LNR40:LNR41"/>
    <mergeCell ref="LQA40:LQA41"/>
    <mergeCell ref="LQB40:LQB41"/>
    <mergeCell ref="LQC40:LQC41"/>
    <mergeCell ref="LQD40:LQD41"/>
    <mergeCell ref="LQE40:LQE41"/>
    <mergeCell ref="LPV40:LPV41"/>
    <mergeCell ref="LPW40:LPW41"/>
    <mergeCell ref="LPX40:LPX41"/>
    <mergeCell ref="LPY40:LPY41"/>
    <mergeCell ref="LPZ40:LPZ41"/>
    <mergeCell ref="LPQ40:LPQ41"/>
    <mergeCell ref="LPR40:LPR41"/>
    <mergeCell ref="LPS40:LPS41"/>
    <mergeCell ref="LPT40:LPT41"/>
    <mergeCell ref="LPU40:LPU41"/>
    <mergeCell ref="LPL40:LPL41"/>
    <mergeCell ref="LPM40:LPM41"/>
    <mergeCell ref="LPN40:LPN41"/>
    <mergeCell ref="LPO40:LPO41"/>
    <mergeCell ref="LPP40:LPP41"/>
    <mergeCell ref="LPG40:LPG41"/>
    <mergeCell ref="LPH40:LPH41"/>
    <mergeCell ref="LPI40:LPI41"/>
    <mergeCell ref="LPJ40:LPJ41"/>
    <mergeCell ref="LPK40:LPK41"/>
    <mergeCell ref="LPB40:LPB41"/>
    <mergeCell ref="LPC40:LPC41"/>
    <mergeCell ref="LPD40:LPD41"/>
    <mergeCell ref="LPE40:LPE41"/>
    <mergeCell ref="LPF40:LPF41"/>
    <mergeCell ref="LOW40:LOW41"/>
    <mergeCell ref="LOX40:LOX41"/>
    <mergeCell ref="LOY40:LOY41"/>
    <mergeCell ref="LOZ40:LOZ41"/>
    <mergeCell ref="LPA40:LPA41"/>
    <mergeCell ref="LRJ40:LRJ41"/>
    <mergeCell ref="LRK40:LRK41"/>
    <mergeCell ref="LRL40:LRL41"/>
    <mergeCell ref="LRM40:LRM41"/>
    <mergeCell ref="LRN40:LRN41"/>
    <mergeCell ref="LRE40:LRE41"/>
    <mergeCell ref="LRF40:LRF41"/>
    <mergeCell ref="LRG40:LRG41"/>
    <mergeCell ref="LRH40:LRH41"/>
    <mergeCell ref="LRI40:LRI41"/>
    <mergeCell ref="LQZ40:LQZ41"/>
    <mergeCell ref="LRA40:LRA41"/>
    <mergeCell ref="LRB40:LRB41"/>
    <mergeCell ref="LRC40:LRC41"/>
    <mergeCell ref="LRD40:LRD41"/>
    <mergeCell ref="LQU40:LQU41"/>
    <mergeCell ref="LQV40:LQV41"/>
    <mergeCell ref="LQW40:LQW41"/>
    <mergeCell ref="LQX40:LQX41"/>
    <mergeCell ref="LQY40:LQY41"/>
    <mergeCell ref="LQP40:LQP41"/>
    <mergeCell ref="LQQ40:LQQ41"/>
    <mergeCell ref="LQR40:LQR41"/>
    <mergeCell ref="LQS40:LQS41"/>
    <mergeCell ref="LQT40:LQT41"/>
    <mergeCell ref="LQK40:LQK41"/>
    <mergeCell ref="LQL40:LQL41"/>
    <mergeCell ref="LQM40:LQM41"/>
    <mergeCell ref="LQN40:LQN41"/>
    <mergeCell ref="LQO40:LQO41"/>
    <mergeCell ref="LQF40:LQF41"/>
    <mergeCell ref="LQG40:LQG41"/>
    <mergeCell ref="LQH40:LQH41"/>
    <mergeCell ref="LQI40:LQI41"/>
    <mergeCell ref="LQJ40:LQJ41"/>
    <mergeCell ref="LSS40:LSS41"/>
    <mergeCell ref="LST40:LST41"/>
    <mergeCell ref="LSU40:LSU41"/>
    <mergeCell ref="LSV40:LSV41"/>
    <mergeCell ref="LSW40:LSW41"/>
    <mergeCell ref="LSN40:LSN41"/>
    <mergeCell ref="LSO40:LSO41"/>
    <mergeCell ref="LSP40:LSP41"/>
    <mergeCell ref="LSQ40:LSQ41"/>
    <mergeCell ref="LSR40:LSR41"/>
    <mergeCell ref="LSI40:LSI41"/>
    <mergeCell ref="LSJ40:LSJ41"/>
    <mergeCell ref="LSK40:LSK41"/>
    <mergeCell ref="LSL40:LSL41"/>
    <mergeCell ref="LSM40:LSM41"/>
    <mergeCell ref="LSD40:LSD41"/>
    <mergeCell ref="LSE40:LSE41"/>
    <mergeCell ref="LSF40:LSF41"/>
    <mergeCell ref="LSG40:LSG41"/>
    <mergeCell ref="LSH40:LSH41"/>
    <mergeCell ref="LRY40:LRY41"/>
    <mergeCell ref="LRZ40:LRZ41"/>
    <mergeCell ref="LSA40:LSA41"/>
    <mergeCell ref="LSB40:LSB41"/>
    <mergeCell ref="LSC40:LSC41"/>
    <mergeCell ref="LRT40:LRT41"/>
    <mergeCell ref="LRU40:LRU41"/>
    <mergeCell ref="LRV40:LRV41"/>
    <mergeCell ref="LRW40:LRW41"/>
    <mergeCell ref="LRX40:LRX41"/>
    <mergeCell ref="LRO40:LRO41"/>
    <mergeCell ref="LRP40:LRP41"/>
    <mergeCell ref="LRQ40:LRQ41"/>
    <mergeCell ref="LRR40:LRR41"/>
    <mergeCell ref="LRS40:LRS41"/>
    <mergeCell ref="LUB40:LUB41"/>
    <mergeCell ref="LUC40:LUC41"/>
    <mergeCell ref="LUD40:LUD41"/>
    <mergeCell ref="LUE40:LUE41"/>
    <mergeCell ref="LUF40:LUF41"/>
    <mergeCell ref="LTW40:LTW41"/>
    <mergeCell ref="LTX40:LTX41"/>
    <mergeCell ref="LTY40:LTY41"/>
    <mergeCell ref="LTZ40:LTZ41"/>
    <mergeCell ref="LUA40:LUA41"/>
    <mergeCell ref="LTR40:LTR41"/>
    <mergeCell ref="LTS40:LTS41"/>
    <mergeCell ref="LTT40:LTT41"/>
    <mergeCell ref="LTU40:LTU41"/>
    <mergeCell ref="LTV40:LTV41"/>
    <mergeCell ref="LTM40:LTM41"/>
    <mergeCell ref="LTN40:LTN41"/>
    <mergeCell ref="LTO40:LTO41"/>
    <mergeCell ref="LTP40:LTP41"/>
    <mergeCell ref="LTQ40:LTQ41"/>
    <mergeCell ref="LTH40:LTH41"/>
    <mergeCell ref="LTI40:LTI41"/>
    <mergeCell ref="LTJ40:LTJ41"/>
    <mergeCell ref="LTK40:LTK41"/>
    <mergeCell ref="LTL40:LTL41"/>
    <mergeCell ref="LTC40:LTC41"/>
    <mergeCell ref="LTD40:LTD41"/>
    <mergeCell ref="LTE40:LTE41"/>
    <mergeCell ref="LTF40:LTF41"/>
    <mergeCell ref="LTG40:LTG41"/>
    <mergeCell ref="LSX40:LSX41"/>
    <mergeCell ref="LSY40:LSY41"/>
    <mergeCell ref="LSZ40:LSZ41"/>
    <mergeCell ref="LTA40:LTA41"/>
    <mergeCell ref="LTB40:LTB41"/>
    <mergeCell ref="LVK40:LVK41"/>
    <mergeCell ref="LVL40:LVL41"/>
    <mergeCell ref="LVM40:LVM41"/>
    <mergeCell ref="LVN40:LVN41"/>
    <mergeCell ref="LVO40:LVO41"/>
    <mergeCell ref="LVF40:LVF41"/>
    <mergeCell ref="LVG40:LVG41"/>
    <mergeCell ref="LVH40:LVH41"/>
    <mergeCell ref="LVI40:LVI41"/>
    <mergeCell ref="LVJ40:LVJ41"/>
    <mergeCell ref="LVA40:LVA41"/>
    <mergeCell ref="LVB40:LVB41"/>
    <mergeCell ref="LVC40:LVC41"/>
    <mergeCell ref="LVD40:LVD41"/>
    <mergeCell ref="LVE40:LVE41"/>
    <mergeCell ref="LUV40:LUV41"/>
    <mergeCell ref="LUW40:LUW41"/>
    <mergeCell ref="LUX40:LUX41"/>
    <mergeCell ref="LUY40:LUY41"/>
    <mergeCell ref="LUZ40:LUZ41"/>
    <mergeCell ref="LUQ40:LUQ41"/>
    <mergeCell ref="LUR40:LUR41"/>
    <mergeCell ref="LUS40:LUS41"/>
    <mergeCell ref="LUT40:LUT41"/>
    <mergeCell ref="LUU40:LUU41"/>
    <mergeCell ref="LUL40:LUL41"/>
    <mergeCell ref="LUM40:LUM41"/>
    <mergeCell ref="LUN40:LUN41"/>
    <mergeCell ref="LUO40:LUO41"/>
    <mergeCell ref="LUP40:LUP41"/>
    <mergeCell ref="LUG40:LUG41"/>
    <mergeCell ref="LUH40:LUH41"/>
    <mergeCell ref="LUI40:LUI41"/>
    <mergeCell ref="LUJ40:LUJ41"/>
    <mergeCell ref="LUK40:LUK41"/>
    <mergeCell ref="LWT40:LWT41"/>
    <mergeCell ref="LWU40:LWU41"/>
    <mergeCell ref="LWV40:LWV41"/>
    <mergeCell ref="LWW40:LWW41"/>
    <mergeCell ref="LWX40:LWX41"/>
    <mergeCell ref="LWO40:LWO41"/>
    <mergeCell ref="LWP40:LWP41"/>
    <mergeCell ref="LWQ40:LWQ41"/>
    <mergeCell ref="LWR40:LWR41"/>
    <mergeCell ref="LWS40:LWS41"/>
    <mergeCell ref="LWJ40:LWJ41"/>
    <mergeCell ref="LWK40:LWK41"/>
    <mergeCell ref="LWL40:LWL41"/>
    <mergeCell ref="LWM40:LWM41"/>
    <mergeCell ref="LWN40:LWN41"/>
    <mergeCell ref="LWE40:LWE41"/>
    <mergeCell ref="LWF40:LWF41"/>
    <mergeCell ref="LWG40:LWG41"/>
    <mergeCell ref="LWH40:LWH41"/>
    <mergeCell ref="LWI40:LWI41"/>
    <mergeCell ref="LVZ40:LVZ41"/>
    <mergeCell ref="LWA40:LWA41"/>
    <mergeCell ref="LWB40:LWB41"/>
    <mergeCell ref="LWC40:LWC41"/>
    <mergeCell ref="LWD40:LWD41"/>
    <mergeCell ref="LVU40:LVU41"/>
    <mergeCell ref="LVV40:LVV41"/>
    <mergeCell ref="LVW40:LVW41"/>
    <mergeCell ref="LVX40:LVX41"/>
    <mergeCell ref="LVY40:LVY41"/>
    <mergeCell ref="LVP40:LVP41"/>
    <mergeCell ref="LVQ40:LVQ41"/>
    <mergeCell ref="LVR40:LVR41"/>
    <mergeCell ref="LVS40:LVS41"/>
    <mergeCell ref="LVT40:LVT41"/>
    <mergeCell ref="LYC40:LYC41"/>
    <mergeCell ref="LYD40:LYD41"/>
    <mergeCell ref="LYE40:LYE41"/>
    <mergeCell ref="LYF40:LYF41"/>
    <mergeCell ref="LYG40:LYG41"/>
    <mergeCell ref="LXX40:LXX41"/>
    <mergeCell ref="LXY40:LXY41"/>
    <mergeCell ref="LXZ40:LXZ41"/>
    <mergeCell ref="LYA40:LYA41"/>
    <mergeCell ref="LYB40:LYB41"/>
    <mergeCell ref="LXS40:LXS41"/>
    <mergeCell ref="LXT40:LXT41"/>
    <mergeCell ref="LXU40:LXU41"/>
    <mergeCell ref="LXV40:LXV41"/>
    <mergeCell ref="LXW40:LXW41"/>
    <mergeCell ref="LXN40:LXN41"/>
    <mergeCell ref="LXO40:LXO41"/>
    <mergeCell ref="LXP40:LXP41"/>
    <mergeCell ref="LXQ40:LXQ41"/>
    <mergeCell ref="LXR40:LXR41"/>
    <mergeCell ref="LXI40:LXI41"/>
    <mergeCell ref="LXJ40:LXJ41"/>
    <mergeCell ref="LXK40:LXK41"/>
    <mergeCell ref="LXL40:LXL41"/>
    <mergeCell ref="LXM40:LXM41"/>
    <mergeCell ref="LXD40:LXD41"/>
    <mergeCell ref="LXE40:LXE41"/>
    <mergeCell ref="LXF40:LXF41"/>
    <mergeCell ref="LXG40:LXG41"/>
    <mergeCell ref="LXH40:LXH41"/>
    <mergeCell ref="LWY40:LWY41"/>
    <mergeCell ref="LWZ40:LWZ41"/>
    <mergeCell ref="LXA40:LXA41"/>
    <mergeCell ref="LXB40:LXB41"/>
    <mergeCell ref="LXC40:LXC41"/>
    <mergeCell ref="LZL40:LZL41"/>
    <mergeCell ref="LZM40:LZM41"/>
    <mergeCell ref="LZN40:LZN41"/>
    <mergeCell ref="LZO40:LZO41"/>
    <mergeCell ref="LZP40:LZP41"/>
    <mergeCell ref="LZG40:LZG41"/>
    <mergeCell ref="LZH40:LZH41"/>
    <mergeCell ref="LZI40:LZI41"/>
    <mergeCell ref="LZJ40:LZJ41"/>
    <mergeCell ref="LZK40:LZK41"/>
    <mergeCell ref="LZB40:LZB41"/>
    <mergeCell ref="LZC40:LZC41"/>
    <mergeCell ref="LZD40:LZD41"/>
    <mergeCell ref="LZE40:LZE41"/>
    <mergeCell ref="LZF40:LZF41"/>
    <mergeCell ref="LYW40:LYW41"/>
    <mergeCell ref="LYX40:LYX41"/>
    <mergeCell ref="LYY40:LYY41"/>
    <mergeCell ref="LYZ40:LYZ41"/>
    <mergeCell ref="LZA40:LZA41"/>
    <mergeCell ref="LYR40:LYR41"/>
    <mergeCell ref="LYS40:LYS41"/>
    <mergeCell ref="LYT40:LYT41"/>
    <mergeCell ref="LYU40:LYU41"/>
    <mergeCell ref="LYV40:LYV41"/>
    <mergeCell ref="LYM40:LYM41"/>
    <mergeCell ref="LYN40:LYN41"/>
    <mergeCell ref="LYO40:LYO41"/>
    <mergeCell ref="LYP40:LYP41"/>
    <mergeCell ref="LYQ40:LYQ41"/>
    <mergeCell ref="LYH40:LYH41"/>
    <mergeCell ref="LYI40:LYI41"/>
    <mergeCell ref="LYJ40:LYJ41"/>
    <mergeCell ref="LYK40:LYK41"/>
    <mergeCell ref="LYL40:LYL41"/>
    <mergeCell ref="MAU40:MAU41"/>
    <mergeCell ref="MAV40:MAV41"/>
    <mergeCell ref="MAW40:MAW41"/>
    <mergeCell ref="MAX40:MAX41"/>
    <mergeCell ref="MAY40:MAY41"/>
    <mergeCell ref="MAP40:MAP41"/>
    <mergeCell ref="MAQ40:MAQ41"/>
    <mergeCell ref="MAR40:MAR41"/>
    <mergeCell ref="MAS40:MAS41"/>
    <mergeCell ref="MAT40:MAT41"/>
    <mergeCell ref="MAK40:MAK41"/>
    <mergeCell ref="MAL40:MAL41"/>
    <mergeCell ref="MAM40:MAM41"/>
    <mergeCell ref="MAN40:MAN41"/>
    <mergeCell ref="MAO40:MAO41"/>
    <mergeCell ref="MAF40:MAF41"/>
    <mergeCell ref="MAG40:MAG41"/>
    <mergeCell ref="MAH40:MAH41"/>
    <mergeCell ref="MAI40:MAI41"/>
    <mergeCell ref="MAJ40:MAJ41"/>
    <mergeCell ref="MAA40:MAA41"/>
    <mergeCell ref="MAB40:MAB41"/>
    <mergeCell ref="MAC40:MAC41"/>
    <mergeCell ref="MAD40:MAD41"/>
    <mergeCell ref="MAE40:MAE41"/>
    <mergeCell ref="LZV40:LZV41"/>
    <mergeCell ref="LZW40:LZW41"/>
    <mergeCell ref="LZX40:LZX41"/>
    <mergeCell ref="LZY40:LZY41"/>
    <mergeCell ref="LZZ40:LZZ41"/>
    <mergeCell ref="LZQ40:LZQ41"/>
    <mergeCell ref="LZR40:LZR41"/>
    <mergeCell ref="LZS40:LZS41"/>
    <mergeCell ref="LZT40:LZT41"/>
    <mergeCell ref="LZU40:LZU41"/>
    <mergeCell ref="MCD40:MCD41"/>
    <mergeCell ref="MCE40:MCE41"/>
    <mergeCell ref="MCF40:MCF41"/>
    <mergeCell ref="MCG40:MCG41"/>
    <mergeCell ref="MCH40:MCH41"/>
    <mergeCell ref="MBY40:MBY41"/>
    <mergeCell ref="MBZ40:MBZ41"/>
    <mergeCell ref="MCA40:MCA41"/>
    <mergeCell ref="MCB40:MCB41"/>
    <mergeCell ref="MCC40:MCC41"/>
    <mergeCell ref="MBT40:MBT41"/>
    <mergeCell ref="MBU40:MBU41"/>
    <mergeCell ref="MBV40:MBV41"/>
    <mergeCell ref="MBW40:MBW41"/>
    <mergeCell ref="MBX40:MBX41"/>
    <mergeCell ref="MBO40:MBO41"/>
    <mergeCell ref="MBP40:MBP41"/>
    <mergeCell ref="MBQ40:MBQ41"/>
    <mergeCell ref="MBR40:MBR41"/>
    <mergeCell ref="MBS40:MBS41"/>
    <mergeCell ref="MBJ40:MBJ41"/>
    <mergeCell ref="MBK40:MBK41"/>
    <mergeCell ref="MBL40:MBL41"/>
    <mergeCell ref="MBM40:MBM41"/>
    <mergeCell ref="MBN40:MBN41"/>
    <mergeCell ref="MBE40:MBE41"/>
    <mergeCell ref="MBF40:MBF41"/>
    <mergeCell ref="MBG40:MBG41"/>
    <mergeCell ref="MBH40:MBH41"/>
    <mergeCell ref="MBI40:MBI41"/>
    <mergeCell ref="MAZ40:MAZ41"/>
    <mergeCell ref="MBA40:MBA41"/>
    <mergeCell ref="MBB40:MBB41"/>
    <mergeCell ref="MBC40:MBC41"/>
    <mergeCell ref="MBD40:MBD41"/>
    <mergeCell ref="MDM40:MDM41"/>
    <mergeCell ref="MDN40:MDN41"/>
    <mergeCell ref="MDO40:MDO41"/>
    <mergeCell ref="MDP40:MDP41"/>
    <mergeCell ref="MDQ40:MDQ41"/>
    <mergeCell ref="MDH40:MDH41"/>
    <mergeCell ref="MDI40:MDI41"/>
    <mergeCell ref="MDJ40:MDJ41"/>
    <mergeCell ref="MDK40:MDK41"/>
    <mergeCell ref="MDL40:MDL41"/>
    <mergeCell ref="MDC40:MDC41"/>
    <mergeCell ref="MDD40:MDD41"/>
    <mergeCell ref="MDE40:MDE41"/>
    <mergeCell ref="MDF40:MDF41"/>
    <mergeCell ref="MDG40:MDG41"/>
    <mergeCell ref="MCX40:MCX41"/>
    <mergeCell ref="MCY40:MCY41"/>
    <mergeCell ref="MCZ40:MCZ41"/>
    <mergeCell ref="MDA40:MDA41"/>
    <mergeCell ref="MDB40:MDB41"/>
    <mergeCell ref="MCS40:MCS41"/>
    <mergeCell ref="MCT40:MCT41"/>
    <mergeCell ref="MCU40:MCU41"/>
    <mergeCell ref="MCV40:MCV41"/>
    <mergeCell ref="MCW40:MCW41"/>
    <mergeCell ref="MCN40:MCN41"/>
    <mergeCell ref="MCO40:MCO41"/>
    <mergeCell ref="MCP40:MCP41"/>
    <mergeCell ref="MCQ40:MCQ41"/>
    <mergeCell ref="MCR40:MCR41"/>
    <mergeCell ref="MCI40:MCI41"/>
    <mergeCell ref="MCJ40:MCJ41"/>
    <mergeCell ref="MCK40:MCK41"/>
    <mergeCell ref="MCL40:MCL41"/>
    <mergeCell ref="MCM40:MCM41"/>
    <mergeCell ref="MEV40:MEV41"/>
    <mergeCell ref="MEW40:MEW41"/>
    <mergeCell ref="MEX40:MEX41"/>
    <mergeCell ref="MEY40:MEY41"/>
    <mergeCell ref="MEZ40:MEZ41"/>
    <mergeCell ref="MEQ40:MEQ41"/>
    <mergeCell ref="MER40:MER41"/>
    <mergeCell ref="MES40:MES41"/>
    <mergeCell ref="MET40:MET41"/>
    <mergeCell ref="MEU40:MEU41"/>
    <mergeCell ref="MEL40:MEL41"/>
    <mergeCell ref="MEM40:MEM41"/>
    <mergeCell ref="MEN40:MEN41"/>
    <mergeCell ref="MEO40:MEO41"/>
    <mergeCell ref="MEP40:MEP41"/>
    <mergeCell ref="MEG40:MEG41"/>
    <mergeCell ref="MEH40:MEH41"/>
    <mergeCell ref="MEI40:MEI41"/>
    <mergeCell ref="MEJ40:MEJ41"/>
    <mergeCell ref="MEK40:MEK41"/>
    <mergeCell ref="MEB40:MEB41"/>
    <mergeCell ref="MEC40:MEC41"/>
    <mergeCell ref="MED40:MED41"/>
    <mergeCell ref="MEE40:MEE41"/>
    <mergeCell ref="MEF40:MEF41"/>
    <mergeCell ref="MDW40:MDW41"/>
    <mergeCell ref="MDX40:MDX41"/>
    <mergeCell ref="MDY40:MDY41"/>
    <mergeCell ref="MDZ40:MDZ41"/>
    <mergeCell ref="MEA40:MEA41"/>
    <mergeCell ref="MDR40:MDR41"/>
    <mergeCell ref="MDS40:MDS41"/>
    <mergeCell ref="MDT40:MDT41"/>
    <mergeCell ref="MDU40:MDU41"/>
    <mergeCell ref="MDV40:MDV41"/>
    <mergeCell ref="MGE40:MGE41"/>
    <mergeCell ref="MGF40:MGF41"/>
    <mergeCell ref="MGG40:MGG41"/>
    <mergeCell ref="MGH40:MGH41"/>
    <mergeCell ref="MGI40:MGI41"/>
    <mergeCell ref="MFZ40:MFZ41"/>
    <mergeCell ref="MGA40:MGA41"/>
    <mergeCell ref="MGB40:MGB41"/>
    <mergeCell ref="MGC40:MGC41"/>
    <mergeCell ref="MGD40:MGD41"/>
    <mergeCell ref="MFU40:MFU41"/>
    <mergeCell ref="MFV40:MFV41"/>
    <mergeCell ref="MFW40:MFW41"/>
    <mergeCell ref="MFX40:MFX41"/>
    <mergeCell ref="MFY40:MFY41"/>
    <mergeCell ref="MFP40:MFP41"/>
    <mergeCell ref="MFQ40:MFQ41"/>
    <mergeCell ref="MFR40:MFR41"/>
    <mergeCell ref="MFS40:MFS41"/>
    <mergeCell ref="MFT40:MFT41"/>
    <mergeCell ref="MFK40:MFK41"/>
    <mergeCell ref="MFL40:MFL41"/>
    <mergeCell ref="MFM40:MFM41"/>
    <mergeCell ref="MFN40:MFN41"/>
    <mergeCell ref="MFO40:MFO41"/>
    <mergeCell ref="MFF40:MFF41"/>
    <mergeCell ref="MFG40:MFG41"/>
    <mergeCell ref="MFH40:MFH41"/>
    <mergeCell ref="MFI40:MFI41"/>
    <mergeCell ref="MFJ40:MFJ41"/>
    <mergeCell ref="MFA40:MFA41"/>
    <mergeCell ref="MFB40:MFB41"/>
    <mergeCell ref="MFC40:MFC41"/>
    <mergeCell ref="MFD40:MFD41"/>
    <mergeCell ref="MFE40:MFE41"/>
    <mergeCell ref="MHN40:MHN41"/>
    <mergeCell ref="MHO40:MHO41"/>
    <mergeCell ref="MHP40:MHP41"/>
    <mergeCell ref="MHQ40:MHQ41"/>
    <mergeCell ref="MHR40:MHR41"/>
    <mergeCell ref="MHI40:MHI41"/>
    <mergeCell ref="MHJ40:MHJ41"/>
    <mergeCell ref="MHK40:MHK41"/>
    <mergeCell ref="MHL40:MHL41"/>
    <mergeCell ref="MHM40:MHM41"/>
    <mergeCell ref="MHD40:MHD41"/>
    <mergeCell ref="MHE40:MHE41"/>
    <mergeCell ref="MHF40:MHF41"/>
    <mergeCell ref="MHG40:MHG41"/>
    <mergeCell ref="MHH40:MHH41"/>
    <mergeCell ref="MGY40:MGY41"/>
    <mergeCell ref="MGZ40:MGZ41"/>
    <mergeCell ref="MHA40:MHA41"/>
    <mergeCell ref="MHB40:MHB41"/>
    <mergeCell ref="MHC40:MHC41"/>
    <mergeCell ref="MGT40:MGT41"/>
    <mergeCell ref="MGU40:MGU41"/>
    <mergeCell ref="MGV40:MGV41"/>
    <mergeCell ref="MGW40:MGW41"/>
    <mergeCell ref="MGX40:MGX41"/>
    <mergeCell ref="MGO40:MGO41"/>
    <mergeCell ref="MGP40:MGP41"/>
    <mergeCell ref="MGQ40:MGQ41"/>
    <mergeCell ref="MGR40:MGR41"/>
    <mergeCell ref="MGS40:MGS41"/>
    <mergeCell ref="MGJ40:MGJ41"/>
    <mergeCell ref="MGK40:MGK41"/>
    <mergeCell ref="MGL40:MGL41"/>
    <mergeCell ref="MGM40:MGM41"/>
    <mergeCell ref="MGN40:MGN41"/>
    <mergeCell ref="MIW40:MIW41"/>
    <mergeCell ref="MIX40:MIX41"/>
    <mergeCell ref="MIY40:MIY41"/>
    <mergeCell ref="MIZ40:MIZ41"/>
    <mergeCell ref="MJA40:MJA41"/>
    <mergeCell ref="MIR40:MIR41"/>
    <mergeCell ref="MIS40:MIS41"/>
    <mergeCell ref="MIT40:MIT41"/>
    <mergeCell ref="MIU40:MIU41"/>
    <mergeCell ref="MIV40:MIV41"/>
    <mergeCell ref="MIM40:MIM41"/>
    <mergeCell ref="MIN40:MIN41"/>
    <mergeCell ref="MIO40:MIO41"/>
    <mergeCell ref="MIP40:MIP41"/>
    <mergeCell ref="MIQ40:MIQ41"/>
    <mergeCell ref="MIH40:MIH41"/>
    <mergeCell ref="MII40:MII41"/>
    <mergeCell ref="MIJ40:MIJ41"/>
    <mergeCell ref="MIK40:MIK41"/>
    <mergeCell ref="MIL40:MIL41"/>
    <mergeCell ref="MIC40:MIC41"/>
    <mergeCell ref="MID40:MID41"/>
    <mergeCell ref="MIE40:MIE41"/>
    <mergeCell ref="MIF40:MIF41"/>
    <mergeCell ref="MIG40:MIG41"/>
    <mergeCell ref="MHX40:MHX41"/>
    <mergeCell ref="MHY40:MHY41"/>
    <mergeCell ref="MHZ40:MHZ41"/>
    <mergeCell ref="MIA40:MIA41"/>
    <mergeCell ref="MIB40:MIB41"/>
    <mergeCell ref="MHS40:MHS41"/>
    <mergeCell ref="MHT40:MHT41"/>
    <mergeCell ref="MHU40:MHU41"/>
    <mergeCell ref="MHV40:MHV41"/>
    <mergeCell ref="MHW40:MHW41"/>
    <mergeCell ref="MKF40:MKF41"/>
    <mergeCell ref="MKG40:MKG41"/>
    <mergeCell ref="MKH40:MKH41"/>
    <mergeCell ref="MKI40:MKI41"/>
    <mergeCell ref="MKJ40:MKJ41"/>
    <mergeCell ref="MKA40:MKA41"/>
    <mergeCell ref="MKB40:MKB41"/>
    <mergeCell ref="MKC40:MKC41"/>
    <mergeCell ref="MKD40:MKD41"/>
    <mergeCell ref="MKE40:MKE41"/>
    <mergeCell ref="MJV40:MJV41"/>
    <mergeCell ref="MJW40:MJW41"/>
    <mergeCell ref="MJX40:MJX41"/>
    <mergeCell ref="MJY40:MJY41"/>
    <mergeCell ref="MJZ40:MJZ41"/>
    <mergeCell ref="MJQ40:MJQ41"/>
    <mergeCell ref="MJR40:MJR41"/>
    <mergeCell ref="MJS40:MJS41"/>
    <mergeCell ref="MJT40:MJT41"/>
    <mergeCell ref="MJU40:MJU41"/>
    <mergeCell ref="MJL40:MJL41"/>
    <mergeCell ref="MJM40:MJM41"/>
    <mergeCell ref="MJN40:MJN41"/>
    <mergeCell ref="MJO40:MJO41"/>
    <mergeCell ref="MJP40:MJP41"/>
    <mergeCell ref="MJG40:MJG41"/>
    <mergeCell ref="MJH40:MJH41"/>
    <mergeCell ref="MJI40:MJI41"/>
    <mergeCell ref="MJJ40:MJJ41"/>
    <mergeCell ref="MJK40:MJK41"/>
    <mergeCell ref="MJB40:MJB41"/>
    <mergeCell ref="MJC40:MJC41"/>
    <mergeCell ref="MJD40:MJD41"/>
    <mergeCell ref="MJE40:MJE41"/>
    <mergeCell ref="MJF40:MJF41"/>
    <mergeCell ref="MLO40:MLO41"/>
    <mergeCell ref="MLP40:MLP41"/>
    <mergeCell ref="MLQ40:MLQ41"/>
    <mergeCell ref="MLR40:MLR41"/>
    <mergeCell ref="MLS40:MLS41"/>
    <mergeCell ref="MLJ40:MLJ41"/>
    <mergeCell ref="MLK40:MLK41"/>
    <mergeCell ref="MLL40:MLL41"/>
    <mergeCell ref="MLM40:MLM41"/>
    <mergeCell ref="MLN40:MLN41"/>
    <mergeCell ref="MLE40:MLE41"/>
    <mergeCell ref="MLF40:MLF41"/>
    <mergeCell ref="MLG40:MLG41"/>
    <mergeCell ref="MLH40:MLH41"/>
    <mergeCell ref="MLI40:MLI41"/>
    <mergeCell ref="MKZ40:MKZ41"/>
    <mergeCell ref="MLA40:MLA41"/>
    <mergeCell ref="MLB40:MLB41"/>
    <mergeCell ref="MLC40:MLC41"/>
    <mergeCell ref="MLD40:MLD41"/>
    <mergeCell ref="MKU40:MKU41"/>
    <mergeCell ref="MKV40:MKV41"/>
    <mergeCell ref="MKW40:MKW41"/>
    <mergeCell ref="MKX40:MKX41"/>
    <mergeCell ref="MKY40:MKY41"/>
    <mergeCell ref="MKP40:MKP41"/>
    <mergeCell ref="MKQ40:MKQ41"/>
    <mergeCell ref="MKR40:MKR41"/>
    <mergeCell ref="MKS40:MKS41"/>
    <mergeCell ref="MKT40:MKT41"/>
    <mergeCell ref="MKK40:MKK41"/>
    <mergeCell ref="MKL40:MKL41"/>
    <mergeCell ref="MKM40:MKM41"/>
    <mergeCell ref="MKN40:MKN41"/>
    <mergeCell ref="MKO40:MKO41"/>
    <mergeCell ref="MMX40:MMX41"/>
    <mergeCell ref="MMY40:MMY41"/>
    <mergeCell ref="MMZ40:MMZ41"/>
    <mergeCell ref="MNA40:MNA41"/>
    <mergeCell ref="MNB40:MNB41"/>
    <mergeCell ref="MMS40:MMS41"/>
    <mergeCell ref="MMT40:MMT41"/>
    <mergeCell ref="MMU40:MMU41"/>
    <mergeCell ref="MMV40:MMV41"/>
    <mergeCell ref="MMW40:MMW41"/>
    <mergeCell ref="MMN40:MMN41"/>
    <mergeCell ref="MMO40:MMO41"/>
    <mergeCell ref="MMP40:MMP41"/>
    <mergeCell ref="MMQ40:MMQ41"/>
    <mergeCell ref="MMR40:MMR41"/>
    <mergeCell ref="MMI40:MMI41"/>
    <mergeCell ref="MMJ40:MMJ41"/>
    <mergeCell ref="MMK40:MMK41"/>
    <mergeCell ref="MML40:MML41"/>
    <mergeCell ref="MMM40:MMM41"/>
    <mergeCell ref="MMD40:MMD41"/>
    <mergeCell ref="MME40:MME41"/>
    <mergeCell ref="MMF40:MMF41"/>
    <mergeCell ref="MMG40:MMG41"/>
    <mergeCell ref="MMH40:MMH41"/>
    <mergeCell ref="MLY40:MLY41"/>
    <mergeCell ref="MLZ40:MLZ41"/>
    <mergeCell ref="MMA40:MMA41"/>
    <mergeCell ref="MMB40:MMB41"/>
    <mergeCell ref="MMC40:MMC41"/>
    <mergeCell ref="MLT40:MLT41"/>
    <mergeCell ref="MLU40:MLU41"/>
    <mergeCell ref="MLV40:MLV41"/>
    <mergeCell ref="MLW40:MLW41"/>
    <mergeCell ref="MLX40:MLX41"/>
    <mergeCell ref="MOG40:MOG41"/>
    <mergeCell ref="MOH40:MOH41"/>
    <mergeCell ref="MOI40:MOI41"/>
    <mergeCell ref="MOJ40:MOJ41"/>
    <mergeCell ref="MOK40:MOK41"/>
    <mergeCell ref="MOB40:MOB41"/>
    <mergeCell ref="MOC40:MOC41"/>
    <mergeCell ref="MOD40:MOD41"/>
    <mergeCell ref="MOE40:MOE41"/>
    <mergeCell ref="MOF40:MOF41"/>
    <mergeCell ref="MNW40:MNW41"/>
    <mergeCell ref="MNX40:MNX41"/>
    <mergeCell ref="MNY40:MNY41"/>
    <mergeCell ref="MNZ40:MNZ41"/>
    <mergeCell ref="MOA40:MOA41"/>
    <mergeCell ref="MNR40:MNR41"/>
    <mergeCell ref="MNS40:MNS41"/>
    <mergeCell ref="MNT40:MNT41"/>
    <mergeCell ref="MNU40:MNU41"/>
    <mergeCell ref="MNV40:MNV41"/>
    <mergeCell ref="MNM40:MNM41"/>
    <mergeCell ref="MNN40:MNN41"/>
    <mergeCell ref="MNO40:MNO41"/>
    <mergeCell ref="MNP40:MNP41"/>
    <mergeCell ref="MNQ40:MNQ41"/>
    <mergeCell ref="MNH40:MNH41"/>
    <mergeCell ref="MNI40:MNI41"/>
    <mergeCell ref="MNJ40:MNJ41"/>
    <mergeCell ref="MNK40:MNK41"/>
    <mergeCell ref="MNL40:MNL41"/>
    <mergeCell ref="MNC40:MNC41"/>
    <mergeCell ref="MND40:MND41"/>
    <mergeCell ref="MNE40:MNE41"/>
    <mergeCell ref="MNF40:MNF41"/>
    <mergeCell ref="MNG40:MNG41"/>
    <mergeCell ref="MPP40:MPP41"/>
    <mergeCell ref="MPQ40:MPQ41"/>
    <mergeCell ref="MPR40:MPR41"/>
    <mergeCell ref="MPS40:MPS41"/>
    <mergeCell ref="MPT40:MPT41"/>
    <mergeCell ref="MPK40:MPK41"/>
    <mergeCell ref="MPL40:MPL41"/>
    <mergeCell ref="MPM40:MPM41"/>
    <mergeCell ref="MPN40:MPN41"/>
    <mergeCell ref="MPO40:MPO41"/>
    <mergeCell ref="MPF40:MPF41"/>
    <mergeCell ref="MPG40:MPG41"/>
    <mergeCell ref="MPH40:MPH41"/>
    <mergeCell ref="MPI40:MPI41"/>
    <mergeCell ref="MPJ40:MPJ41"/>
    <mergeCell ref="MPA40:MPA41"/>
    <mergeCell ref="MPB40:MPB41"/>
    <mergeCell ref="MPC40:MPC41"/>
    <mergeCell ref="MPD40:MPD41"/>
    <mergeCell ref="MPE40:MPE41"/>
    <mergeCell ref="MOV40:MOV41"/>
    <mergeCell ref="MOW40:MOW41"/>
    <mergeCell ref="MOX40:MOX41"/>
    <mergeCell ref="MOY40:MOY41"/>
    <mergeCell ref="MOZ40:MOZ41"/>
    <mergeCell ref="MOQ40:MOQ41"/>
    <mergeCell ref="MOR40:MOR41"/>
    <mergeCell ref="MOS40:MOS41"/>
    <mergeCell ref="MOT40:MOT41"/>
    <mergeCell ref="MOU40:MOU41"/>
    <mergeCell ref="MOL40:MOL41"/>
    <mergeCell ref="MOM40:MOM41"/>
    <mergeCell ref="MON40:MON41"/>
    <mergeCell ref="MOO40:MOO41"/>
    <mergeCell ref="MOP40:MOP41"/>
    <mergeCell ref="MQY40:MQY41"/>
    <mergeCell ref="MQZ40:MQZ41"/>
    <mergeCell ref="MRA40:MRA41"/>
    <mergeCell ref="MRB40:MRB41"/>
    <mergeCell ref="MRC40:MRC41"/>
    <mergeCell ref="MQT40:MQT41"/>
    <mergeCell ref="MQU40:MQU41"/>
    <mergeCell ref="MQV40:MQV41"/>
    <mergeCell ref="MQW40:MQW41"/>
    <mergeCell ref="MQX40:MQX41"/>
    <mergeCell ref="MQO40:MQO41"/>
    <mergeCell ref="MQP40:MQP41"/>
    <mergeCell ref="MQQ40:MQQ41"/>
    <mergeCell ref="MQR40:MQR41"/>
    <mergeCell ref="MQS40:MQS41"/>
    <mergeCell ref="MQJ40:MQJ41"/>
    <mergeCell ref="MQK40:MQK41"/>
    <mergeCell ref="MQL40:MQL41"/>
    <mergeCell ref="MQM40:MQM41"/>
    <mergeCell ref="MQN40:MQN41"/>
    <mergeCell ref="MQE40:MQE41"/>
    <mergeCell ref="MQF40:MQF41"/>
    <mergeCell ref="MQG40:MQG41"/>
    <mergeCell ref="MQH40:MQH41"/>
    <mergeCell ref="MQI40:MQI41"/>
    <mergeCell ref="MPZ40:MPZ41"/>
    <mergeCell ref="MQA40:MQA41"/>
    <mergeCell ref="MQB40:MQB41"/>
    <mergeCell ref="MQC40:MQC41"/>
    <mergeCell ref="MQD40:MQD41"/>
    <mergeCell ref="MPU40:MPU41"/>
    <mergeCell ref="MPV40:MPV41"/>
    <mergeCell ref="MPW40:MPW41"/>
    <mergeCell ref="MPX40:MPX41"/>
    <mergeCell ref="MPY40:MPY41"/>
    <mergeCell ref="MSH40:MSH41"/>
    <mergeCell ref="MSI40:MSI41"/>
    <mergeCell ref="MSJ40:MSJ41"/>
    <mergeCell ref="MSK40:MSK41"/>
    <mergeCell ref="MSL40:MSL41"/>
    <mergeCell ref="MSC40:MSC41"/>
    <mergeCell ref="MSD40:MSD41"/>
    <mergeCell ref="MSE40:MSE41"/>
    <mergeCell ref="MSF40:MSF41"/>
    <mergeCell ref="MSG40:MSG41"/>
    <mergeCell ref="MRX40:MRX41"/>
    <mergeCell ref="MRY40:MRY41"/>
    <mergeCell ref="MRZ40:MRZ41"/>
    <mergeCell ref="MSA40:MSA41"/>
    <mergeCell ref="MSB40:MSB41"/>
    <mergeCell ref="MRS40:MRS41"/>
    <mergeCell ref="MRT40:MRT41"/>
    <mergeCell ref="MRU40:MRU41"/>
    <mergeCell ref="MRV40:MRV41"/>
    <mergeCell ref="MRW40:MRW41"/>
    <mergeCell ref="MRN40:MRN41"/>
    <mergeCell ref="MRO40:MRO41"/>
    <mergeCell ref="MRP40:MRP41"/>
    <mergeCell ref="MRQ40:MRQ41"/>
    <mergeCell ref="MRR40:MRR41"/>
    <mergeCell ref="MRI40:MRI41"/>
    <mergeCell ref="MRJ40:MRJ41"/>
    <mergeCell ref="MRK40:MRK41"/>
    <mergeCell ref="MRL40:MRL41"/>
    <mergeCell ref="MRM40:MRM41"/>
    <mergeCell ref="MRD40:MRD41"/>
    <mergeCell ref="MRE40:MRE41"/>
    <mergeCell ref="MRF40:MRF41"/>
    <mergeCell ref="MRG40:MRG41"/>
    <mergeCell ref="MRH40:MRH41"/>
    <mergeCell ref="MTQ40:MTQ41"/>
    <mergeCell ref="MTR40:MTR41"/>
    <mergeCell ref="MTS40:MTS41"/>
    <mergeCell ref="MTT40:MTT41"/>
    <mergeCell ref="MTU40:MTU41"/>
    <mergeCell ref="MTL40:MTL41"/>
    <mergeCell ref="MTM40:MTM41"/>
    <mergeCell ref="MTN40:MTN41"/>
    <mergeCell ref="MTO40:MTO41"/>
    <mergeCell ref="MTP40:MTP41"/>
    <mergeCell ref="MTG40:MTG41"/>
    <mergeCell ref="MTH40:MTH41"/>
    <mergeCell ref="MTI40:MTI41"/>
    <mergeCell ref="MTJ40:MTJ41"/>
    <mergeCell ref="MTK40:MTK41"/>
    <mergeCell ref="MTB40:MTB41"/>
    <mergeCell ref="MTC40:MTC41"/>
    <mergeCell ref="MTD40:MTD41"/>
    <mergeCell ref="MTE40:MTE41"/>
    <mergeCell ref="MTF40:MTF41"/>
    <mergeCell ref="MSW40:MSW41"/>
    <mergeCell ref="MSX40:MSX41"/>
    <mergeCell ref="MSY40:MSY41"/>
    <mergeCell ref="MSZ40:MSZ41"/>
    <mergeCell ref="MTA40:MTA41"/>
    <mergeCell ref="MSR40:MSR41"/>
    <mergeCell ref="MSS40:MSS41"/>
    <mergeCell ref="MST40:MST41"/>
    <mergeCell ref="MSU40:MSU41"/>
    <mergeCell ref="MSV40:MSV41"/>
    <mergeCell ref="MSM40:MSM41"/>
    <mergeCell ref="MSN40:MSN41"/>
    <mergeCell ref="MSO40:MSO41"/>
    <mergeCell ref="MSP40:MSP41"/>
    <mergeCell ref="MSQ40:MSQ41"/>
    <mergeCell ref="MUZ40:MUZ41"/>
    <mergeCell ref="MVA40:MVA41"/>
    <mergeCell ref="MVB40:MVB41"/>
    <mergeCell ref="MVC40:MVC41"/>
    <mergeCell ref="MVD40:MVD41"/>
    <mergeCell ref="MUU40:MUU41"/>
    <mergeCell ref="MUV40:MUV41"/>
    <mergeCell ref="MUW40:MUW41"/>
    <mergeCell ref="MUX40:MUX41"/>
    <mergeCell ref="MUY40:MUY41"/>
    <mergeCell ref="MUP40:MUP41"/>
    <mergeCell ref="MUQ40:MUQ41"/>
    <mergeCell ref="MUR40:MUR41"/>
    <mergeCell ref="MUS40:MUS41"/>
    <mergeCell ref="MUT40:MUT41"/>
    <mergeCell ref="MUK40:MUK41"/>
    <mergeCell ref="MUL40:MUL41"/>
    <mergeCell ref="MUM40:MUM41"/>
    <mergeCell ref="MUN40:MUN41"/>
    <mergeCell ref="MUO40:MUO41"/>
    <mergeCell ref="MUF40:MUF41"/>
    <mergeCell ref="MUG40:MUG41"/>
    <mergeCell ref="MUH40:MUH41"/>
    <mergeCell ref="MUI40:MUI41"/>
    <mergeCell ref="MUJ40:MUJ41"/>
    <mergeCell ref="MUA40:MUA41"/>
    <mergeCell ref="MUB40:MUB41"/>
    <mergeCell ref="MUC40:MUC41"/>
    <mergeCell ref="MUD40:MUD41"/>
    <mergeCell ref="MUE40:MUE41"/>
    <mergeCell ref="MTV40:MTV41"/>
    <mergeCell ref="MTW40:MTW41"/>
    <mergeCell ref="MTX40:MTX41"/>
    <mergeCell ref="MTY40:MTY41"/>
    <mergeCell ref="MTZ40:MTZ41"/>
    <mergeCell ref="MWI40:MWI41"/>
    <mergeCell ref="MWJ40:MWJ41"/>
    <mergeCell ref="MWK40:MWK41"/>
    <mergeCell ref="MWL40:MWL41"/>
    <mergeCell ref="MWM40:MWM41"/>
    <mergeCell ref="MWD40:MWD41"/>
    <mergeCell ref="MWE40:MWE41"/>
    <mergeCell ref="MWF40:MWF41"/>
    <mergeCell ref="MWG40:MWG41"/>
    <mergeCell ref="MWH40:MWH41"/>
    <mergeCell ref="MVY40:MVY41"/>
    <mergeCell ref="MVZ40:MVZ41"/>
    <mergeCell ref="MWA40:MWA41"/>
    <mergeCell ref="MWB40:MWB41"/>
    <mergeCell ref="MWC40:MWC41"/>
    <mergeCell ref="MVT40:MVT41"/>
    <mergeCell ref="MVU40:MVU41"/>
    <mergeCell ref="MVV40:MVV41"/>
    <mergeCell ref="MVW40:MVW41"/>
    <mergeCell ref="MVX40:MVX41"/>
    <mergeCell ref="MVO40:MVO41"/>
    <mergeCell ref="MVP40:MVP41"/>
    <mergeCell ref="MVQ40:MVQ41"/>
    <mergeCell ref="MVR40:MVR41"/>
    <mergeCell ref="MVS40:MVS41"/>
    <mergeCell ref="MVJ40:MVJ41"/>
    <mergeCell ref="MVK40:MVK41"/>
    <mergeCell ref="MVL40:MVL41"/>
    <mergeCell ref="MVM40:MVM41"/>
    <mergeCell ref="MVN40:MVN41"/>
    <mergeCell ref="MVE40:MVE41"/>
    <mergeCell ref="MVF40:MVF41"/>
    <mergeCell ref="MVG40:MVG41"/>
    <mergeCell ref="MVH40:MVH41"/>
    <mergeCell ref="MVI40:MVI41"/>
    <mergeCell ref="MXR40:MXR41"/>
    <mergeCell ref="MXS40:MXS41"/>
    <mergeCell ref="MXT40:MXT41"/>
    <mergeCell ref="MXU40:MXU41"/>
    <mergeCell ref="MXV40:MXV41"/>
    <mergeCell ref="MXM40:MXM41"/>
    <mergeCell ref="MXN40:MXN41"/>
    <mergeCell ref="MXO40:MXO41"/>
    <mergeCell ref="MXP40:MXP41"/>
    <mergeCell ref="MXQ40:MXQ41"/>
    <mergeCell ref="MXH40:MXH41"/>
    <mergeCell ref="MXI40:MXI41"/>
    <mergeCell ref="MXJ40:MXJ41"/>
    <mergeCell ref="MXK40:MXK41"/>
    <mergeCell ref="MXL40:MXL41"/>
    <mergeCell ref="MXC40:MXC41"/>
    <mergeCell ref="MXD40:MXD41"/>
    <mergeCell ref="MXE40:MXE41"/>
    <mergeCell ref="MXF40:MXF41"/>
    <mergeCell ref="MXG40:MXG41"/>
    <mergeCell ref="MWX40:MWX41"/>
    <mergeCell ref="MWY40:MWY41"/>
    <mergeCell ref="MWZ40:MWZ41"/>
    <mergeCell ref="MXA40:MXA41"/>
    <mergeCell ref="MXB40:MXB41"/>
    <mergeCell ref="MWS40:MWS41"/>
    <mergeCell ref="MWT40:MWT41"/>
    <mergeCell ref="MWU40:MWU41"/>
    <mergeCell ref="MWV40:MWV41"/>
    <mergeCell ref="MWW40:MWW41"/>
    <mergeCell ref="MWN40:MWN41"/>
    <mergeCell ref="MWO40:MWO41"/>
    <mergeCell ref="MWP40:MWP41"/>
    <mergeCell ref="MWQ40:MWQ41"/>
    <mergeCell ref="MWR40:MWR41"/>
    <mergeCell ref="MZA40:MZA41"/>
    <mergeCell ref="MZB40:MZB41"/>
    <mergeCell ref="MZC40:MZC41"/>
    <mergeCell ref="MZD40:MZD41"/>
    <mergeCell ref="MZE40:MZE41"/>
    <mergeCell ref="MYV40:MYV41"/>
    <mergeCell ref="MYW40:MYW41"/>
    <mergeCell ref="MYX40:MYX41"/>
    <mergeCell ref="MYY40:MYY41"/>
    <mergeCell ref="MYZ40:MYZ41"/>
    <mergeCell ref="MYQ40:MYQ41"/>
    <mergeCell ref="MYR40:MYR41"/>
    <mergeCell ref="MYS40:MYS41"/>
    <mergeCell ref="MYT40:MYT41"/>
    <mergeCell ref="MYU40:MYU41"/>
    <mergeCell ref="MYL40:MYL41"/>
    <mergeCell ref="MYM40:MYM41"/>
    <mergeCell ref="MYN40:MYN41"/>
    <mergeCell ref="MYO40:MYO41"/>
    <mergeCell ref="MYP40:MYP41"/>
    <mergeCell ref="MYG40:MYG41"/>
    <mergeCell ref="MYH40:MYH41"/>
    <mergeCell ref="MYI40:MYI41"/>
    <mergeCell ref="MYJ40:MYJ41"/>
    <mergeCell ref="MYK40:MYK41"/>
    <mergeCell ref="MYB40:MYB41"/>
    <mergeCell ref="MYC40:MYC41"/>
    <mergeCell ref="MYD40:MYD41"/>
    <mergeCell ref="MYE40:MYE41"/>
    <mergeCell ref="MYF40:MYF41"/>
    <mergeCell ref="MXW40:MXW41"/>
    <mergeCell ref="MXX40:MXX41"/>
    <mergeCell ref="MXY40:MXY41"/>
    <mergeCell ref="MXZ40:MXZ41"/>
    <mergeCell ref="MYA40:MYA41"/>
    <mergeCell ref="NAJ40:NAJ41"/>
    <mergeCell ref="NAK40:NAK41"/>
    <mergeCell ref="NAL40:NAL41"/>
    <mergeCell ref="NAM40:NAM41"/>
    <mergeCell ref="NAN40:NAN41"/>
    <mergeCell ref="NAE40:NAE41"/>
    <mergeCell ref="NAF40:NAF41"/>
    <mergeCell ref="NAG40:NAG41"/>
    <mergeCell ref="NAH40:NAH41"/>
    <mergeCell ref="NAI40:NAI41"/>
    <mergeCell ref="MZZ40:MZZ41"/>
    <mergeCell ref="NAA40:NAA41"/>
    <mergeCell ref="NAB40:NAB41"/>
    <mergeCell ref="NAC40:NAC41"/>
    <mergeCell ref="NAD40:NAD41"/>
    <mergeCell ref="MZU40:MZU41"/>
    <mergeCell ref="MZV40:MZV41"/>
    <mergeCell ref="MZW40:MZW41"/>
    <mergeCell ref="MZX40:MZX41"/>
    <mergeCell ref="MZY40:MZY41"/>
    <mergeCell ref="MZP40:MZP41"/>
    <mergeCell ref="MZQ40:MZQ41"/>
    <mergeCell ref="MZR40:MZR41"/>
    <mergeCell ref="MZS40:MZS41"/>
    <mergeCell ref="MZT40:MZT41"/>
    <mergeCell ref="MZK40:MZK41"/>
    <mergeCell ref="MZL40:MZL41"/>
    <mergeCell ref="MZM40:MZM41"/>
    <mergeCell ref="MZN40:MZN41"/>
    <mergeCell ref="MZO40:MZO41"/>
    <mergeCell ref="MZF40:MZF41"/>
    <mergeCell ref="MZG40:MZG41"/>
    <mergeCell ref="MZH40:MZH41"/>
    <mergeCell ref="MZI40:MZI41"/>
    <mergeCell ref="MZJ40:MZJ41"/>
    <mergeCell ref="NBS40:NBS41"/>
    <mergeCell ref="NBT40:NBT41"/>
    <mergeCell ref="NBU40:NBU41"/>
    <mergeCell ref="NBV40:NBV41"/>
    <mergeCell ref="NBW40:NBW41"/>
    <mergeCell ref="NBN40:NBN41"/>
    <mergeCell ref="NBO40:NBO41"/>
    <mergeCell ref="NBP40:NBP41"/>
    <mergeCell ref="NBQ40:NBQ41"/>
    <mergeCell ref="NBR40:NBR41"/>
    <mergeCell ref="NBI40:NBI41"/>
    <mergeCell ref="NBJ40:NBJ41"/>
    <mergeCell ref="NBK40:NBK41"/>
    <mergeCell ref="NBL40:NBL41"/>
    <mergeCell ref="NBM40:NBM41"/>
    <mergeCell ref="NBD40:NBD41"/>
    <mergeCell ref="NBE40:NBE41"/>
    <mergeCell ref="NBF40:NBF41"/>
    <mergeCell ref="NBG40:NBG41"/>
    <mergeCell ref="NBH40:NBH41"/>
    <mergeCell ref="NAY40:NAY41"/>
    <mergeCell ref="NAZ40:NAZ41"/>
    <mergeCell ref="NBA40:NBA41"/>
    <mergeCell ref="NBB40:NBB41"/>
    <mergeCell ref="NBC40:NBC41"/>
    <mergeCell ref="NAT40:NAT41"/>
    <mergeCell ref="NAU40:NAU41"/>
    <mergeCell ref="NAV40:NAV41"/>
    <mergeCell ref="NAW40:NAW41"/>
    <mergeCell ref="NAX40:NAX41"/>
    <mergeCell ref="NAO40:NAO41"/>
    <mergeCell ref="NAP40:NAP41"/>
    <mergeCell ref="NAQ40:NAQ41"/>
    <mergeCell ref="NAR40:NAR41"/>
    <mergeCell ref="NAS40:NAS41"/>
    <mergeCell ref="NDB40:NDB41"/>
    <mergeCell ref="NDC40:NDC41"/>
    <mergeCell ref="NDD40:NDD41"/>
    <mergeCell ref="NDE40:NDE41"/>
    <mergeCell ref="NDF40:NDF41"/>
    <mergeCell ref="NCW40:NCW41"/>
    <mergeCell ref="NCX40:NCX41"/>
    <mergeCell ref="NCY40:NCY41"/>
    <mergeCell ref="NCZ40:NCZ41"/>
    <mergeCell ref="NDA40:NDA41"/>
    <mergeCell ref="NCR40:NCR41"/>
    <mergeCell ref="NCS40:NCS41"/>
    <mergeCell ref="NCT40:NCT41"/>
    <mergeCell ref="NCU40:NCU41"/>
    <mergeCell ref="NCV40:NCV41"/>
    <mergeCell ref="NCM40:NCM41"/>
    <mergeCell ref="NCN40:NCN41"/>
    <mergeCell ref="NCO40:NCO41"/>
    <mergeCell ref="NCP40:NCP41"/>
    <mergeCell ref="NCQ40:NCQ41"/>
    <mergeCell ref="NCH40:NCH41"/>
    <mergeCell ref="NCI40:NCI41"/>
    <mergeCell ref="NCJ40:NCJ41"/>
    <mergeCell ref="NCK40:NCK41"/>
    <mergeCell ref="NCL40:NCL41"/>
    <mergeCell ref="NCC40:NCC41"/>
    <mergeCell ref="NCD40:NCD41"/>
    <mergeCell ref="NCE40:NCE41"/>
    <mergeCell ref="NCF40:NCF41"/>
    <mergeCell ref="NCG40:NCG41"/>
    <mergeCell ref="NBX40:NBX41"/>
    <mergeCell ref="NBY40:NBY41"/>
    <mergeCell ref="NBZ40:NBZ41"/>
    <mergeCell ref="NCA40:NCA41"/>
    <mergeCell ref="NCB40:NCB41"/>
    <mergeCell ref="NEK40:NEK41"/>
    <mergeCell ref="NEL40:NEL41"/>
    <mergeCell ref="NEM40:NEM41"/>
    <mergeCell ref="NEN40:NEN41"/>
    <mergeCell ref="NEO40:NEO41"/>
    <mergeCell ref="NEF40:NEF41"/>
    <mergeCell ref="NEG40:NEG41"/>
    <mergeCell ref="NEH40:NEH41"/>
    <mergeCell ref="NEI40:NEI41"/>
    <mergeCell ref="NEJ40:NEJ41"/>
    <mergeCell ref="NEA40:NEA41"/>
    <mergeCell ref="NEB40:NEB41"/>
    <mergeCell ref="NEC40:NEC41"/>
    <mergeCell ref="NED40:NED41"/>
    <mergeCell ref="NEE40:NEE41"/>
    <mergeCell ref="NDV40:NDV41"/>
    <mergeCell ref="NDW40:NDW41"/>
    <mergeCell ref="NDX40:NDX41"/>
    <mergeCell ref="NDY40:NDY41"/>
    <mergeCell ref="NDZ40:NDZ41"/>
    <mergeCell ref="NDQ40:NDQ41"/>
    <mergeCell ref="NDR40:NDR41"/>
    <mergeCell ref="NDS40:NDS41"/>
    <mergeCell ref="NDT40:NDT41"/>
    <mergeCell ref="NDU40:NDU41"/>
    <mergeCell ref="NDL40:NDL41"/>
    <mergeCell ref="NDM40:NDM41"/>
    <mergeCell ref="NDN40:NDN41"/>
    <mergeCell ref="NDO40:NDO41"/>
    <mergeCell ref="NDP40:NDP41"/>
    <mergeCell ref="NDG40:NDG41"/>
    <mergeCell ref="NDH40:NDH41"/>
    <mergeCell ref="NDI40:NDI41"/>
    <mergeCell ref="NDJ40:NDJ41"/>
    <mergeCell ref="NDK40:NDK41"/>
    <mergeCell ref="NFT40:NFT41"/>
    <mergeCell ref="NFU40:NFU41"/>
    <mergeCell ref="NFV40:NFV41"/>
    <mergeCell ref="NFW40:NFW41"/>
    <mergeCell ref="NFX40:NFX41"/>
    <mergeCell ref="NFO40:NFO41"/>
    <mergeCell ref="NFP40:NFP41"/>
    <mergeCell ref="NFQ40:NFQ41"/>
    <mergeCell ref="NFR40:NFR41"/>
    <mergeCell ref="NFS40:NFS41"/>
    <mergeCell ref="NFJ40:NFJ41"/>
    <mergeCell ref="NFK40:NFK41"/>
    <mergeCell ref="NFL40:NFL41"/>
    <mergeCell ref="NFM40:NFM41"/>
    <mergeCell ref="NFN40:NFN41"/>
    <mergeCell ref="NFE40:NFE41"/>
    <mergeCell ref="NFF40:NFF41"/>
    <mergeCell ref="NFG40:NFG41"/>
    <mergeCell ref="NFH40:NFH41"/>
    <mergeCell ref="NFI40:NFI41"/>
    <mergeCell ref="NEZ40:NEZ41"/>
    <mergeCell ref="NFA40:NFA41"/>
    <mergeCell ref="NFB40:NFB41"/>
    <mergeCell ref="NFC40:NFC41"/>
    <mergeCell ref="NFD40:NFD41"/>
    <mergeCell ref="NEU40:NEU41"/>
    <mergeCell ref="NEV40:NEV41"/>
    <mergeCell ref="NEW40:NEW41"/>
    <mergeCell ref="NEX40:NEX41"/>
    <mergeCell ref="NEY40:NEY41"/>
    <mergeCell ref="NEP40:NEP41"/>
    <mergeCell ref="NEQ40:NEQ41"/>
    <mergeCell ref="NER40:NER41"/>
    <mergeCell ref="NES40:NES41"/>
    <mergeCell ref="NET40:NET41"/>
    <mergeCell ref="NHC40:NHC41"/>
    <mergeCell ref="NHD40:NHD41"/>
    <mergeCell ref="NHE40:NHE41"/>
    <mergeCell ref="NHF40:NHF41"/>
    <mergeCell ref="NHG40:NHG41"/>
    <mergeCell ref="NGX40:NGX41"/>
    <mergeCell ref="NGY40:NGY41"/>
    <mergeCell ref="NGZ40:NGZ41"/>
    <mergeCell ref="NHA40:NHA41"/>
    <mergeCell ref="NHB40:NHB41"/>
    <mergeCell ref="NGS40:NGS41"/>
    <mergeCell ref="NGT40:NGT41"/>
    <mergeCell ref="NGU40:NGU41"/>
    <mergeCell ref="NGV40:NGV41"/>
    <mergeCell ref="NGW40:NGW41"/>
    <mergeCell ref="NGN40:NGN41"/>
    <mergeCell ref="NGO40:NGO41"/>
    <mergeCell ref="NGP40:NGP41"/>
    <mergeCell ref="NGQ40:NGQ41"/>
    <mergeCell ref="NGR40:NGR41"/>
    <mergeCell ref="NGI40:NGI41"/>
    <mergeCell ref="NGJ40:NGJ41"/>
    <mergeCell ref="NGK40:NGK41"/>
    <mergeCell ref="NGL40:NGL41"/>
    <mergeCell ref="NGM40:NGM41"/>
    <mergeCell ref="NGD40:NGD41"/>
    <mergeCell ref="NGE40:NGE41"/>
    <mergeCell ref="NGF40:NGF41"/>
    <mergeCell ref="NGG40:NGG41"/>
    <mergeCell ref="NGH40:NGH41"/>
    <mergeCell ref="NFY40:NFY41"/>
    <mergeCell ref="NFZ40:NFZ41"/>
    <mergeCell ref="NGA40:NGA41"/>
    <mergeCell ref="NGB40:NGB41"/>
    <mergeCell ref="NGC40:NGC41"/>
    <mergeCell ref="NIL40:NIL41"/>
    <mergeCell ref="NIM40:NIM41"/>
    <mergeCell ref="NIN40:NIN41"/>
    <mergeCell ref="NIO40:NIO41"/>
    <mergeCell ref="NIP40:NIP41"/>
    <mergeCell ref="NIG40:NIG41"/>
    <mergeCell ref="NIH40:NIH41"/>
    <mergeCell ref="NII40:NII41"/>
    <mergeCell ref="NIJ40:NIJ41"/>
    <mergeCell ref="NIK40:NIK41"/>
    <mergeCell ref="NIB40:NIB41"/>
    <mergeCell ref="NIC40:NIC41"/>
    <mergeCell ref="NID40:NID41"/>
    <mergeCell ref="NIE40:NIE41"/>
    <mergeCell ref="NIF40:NIF41"/>
    <mergeCell ref="NHW40:NHW41"/>
    <mergeCell ref="NHX40:NHX41"/>
    <mergeCell ref="NHY40:NHY41"/>
    <mergeCell ref="NHZ40:NHZ41"/>
    <mergeCell ref="NIA40:NIA41"/>
    <mergeCell ref="NHR40:NHR41"/>
    <mergeCell ref="NHS40:NHS41"/>
    <mergeCell ref="NHT40:NHT41"/>
    <mergeCell ref="NHU40:NHU41"/>
    <mergeCell ref="NHV40:NHV41"/>
    <mergeCell ref="NHM40:NHM41"/>
    <mergeCell ref="NHN40:NHN41"/>
    <mergeCell ref="NHO40:NHO41"/>
    <mergeCell ref="NHP40:NHP41"/>
    <mergeCell ref="NHQ40:NHQ41"/>
    <mergeCell ref="NHH40:NHH41"/>
    <mergeCell ref="NHI40:NHI41"/>
    <mergeCell ref="NHJ40:NHJ41"/>
    <mergeCell ref="NHK40:NHK41"/>
    <mergeCell ref="NHL40:NHL41"/>
    <mergeCell ref="NJU40:NJU41"/>
    <mergeCell ref="NJV40:NJV41"/>
    <mergeCell ref="NJW40:NJW41"/>
    <mergeCell ref="NJX40:NJX41"/>
    <mergeCell ref="NJY40:NJY41"/>
    <mergeCell ref="NJP40:NJP41"/>
    <mergeCell ref="NJQ40:NJQ41"/>
    <mergeCell ref="NJR40:NJR41"/>
    <mergeCell ref="NJS40:NJS41"/>
    <mergeCell ref="NJT40:NJT41"/>
    <mergeCell ref="NJK40:NJK41"/>
    <mergeCell ref="NJL40:NJL41"/>
    <mergeCell ref="NJM40:NJM41"/>
    <mergeCell ref="NJN40:NJN41"/>
    <mergeCell ref="NJO40:NJO41"/>
    <mergeCell ref="NJF40:NJF41"/>
    <mergeCell ref="NJG40:NJG41"/>
    <mergeCell ref="NJH40:NJH41"/>
    <mergeCell ref="NJI40:NJI41"/>
    <mergeCell ref="NJJ40:NJJ41"/>
    <mergeCell ref="NJA40:NJA41"/>
    <mergeCell ref="NJB40:NJB41"/>
    <mergeCell ref="NJC40:NJC41"/>
    <mergeCell ref="NJD40:NJD41"/>
    <mergeCell ref="NJE40:NJE41"/>
    <mergeCell ref="NIV40:NIV41"/>
    <mergeCell ref="NIW40:NIW41"/>
    <mergeCell ref="NIX40:NIX41"/>
    <mergeCell ref="NIY40:NIY41"/>
    <mergeCell ref="NIZ40:NIZ41"/>
    <mergeCell ref="NIQ40:NIQ41"/>
    <mergeCell ref="NIR40:NIR41"/>
    <mergeCell ref="NIS40:NIS41"/>
    <mergeCell ref="NIT40:NIT41"/>
    <mergeCell ref="NIU40:NIU41"/>
    <mergeCell ref="NLD40:NLD41"/>
    <mergeCell ref="NLE40:NLE41"/>
    <mergeCell ref="NLF40:NLF41"/>
    <mergeCell ref="NLG40:NLG41"/>
    <mergeCell ref="NLH40:NLH41"/>
    <mergeCell ref="NKY40:NKY41"/>
    <mergeCell ref="NKZ40:NKZ41"/>
    <mergeCell ref="NLA40:NLA41"/>
    <mergeCell ref="NLB40:NLB41"/>
    <mergeCell ref="NLC40:NLC41"/>
    <mergeCell ref="NKT40:NKT41"/>
    <mergeCell ref="NKU40:NKU41"/>
    <mergeCell ref="NKV40:NKV41"/>
    <mergeCell ref="NKW40:NKW41"/>
    <mergeCell ref="NKX40:NKX41"/>
    <mergeCell ref="NKO40:NKO41"/>
    <mergeCell ref="NKP40:NKP41"/>
    <mergeCell ref="NKQ40:NKQ41"/>
    <mergeCell ref="NKR40:NKR41"/>
    <mergeCell ref="NKS40:NKS41"/>
    <mergeCell ref="NKJ40:NKJ41"/>
    <mergeCell ref="NKK40:NKK41"/>
    <mergeCell ref="NKL40:NKL41"/>
    <mergeCell ref="NKM40:NKM41"/>
    <mergeCell ref="NKN40:NKN41"/>
    <mergeCell ref="NKE40:NKE41"/>
    <mergeCell ref="NKF40:NKF41"/>
    <mergeCell ref="NKG40:NKG41"/>
    <mergeCell ref="NKH40:NKH41"/>
    <mergeCell ref="NKI40:NKI41"/>
    <mergeCell ref="NJZ40:NJZ41"/>
    <mergeCell ref="NKA40:NKA41"/>
    <mergeCell ref="NKB40:NKB41"/>
    <mergeCell ref="NKC40:NKC41"/>
    <mergeCell ref="NKD40:NKD41"/>
    <mergeCell ref="NMM40:NMM41"/>
    <mergeCell ref="NMN40:NMN41"/>
    <mergeCell ref="NMO40:NMO41"/>
    <mergeCell ref="NMP40:NMP41"/>
    <mergeCell ref="NMQ40:NMQ41"/>
    <mergeCell ref="NMH40:NMH41"/>
    <mergeCell ref="NMI40:NMI41"/>
    <mergeCell ref="NMJ40:NMJ41"/>
    <mergeCell ref="NMK40:NMK41"/>
    <mergeCell ref="NML40:NML41"/>
    <mergeCell ref="NMC40:NMC41"/>
    <mergeCell ref="NMD40:NMD41"/>
    <mergeCell ref="NME40:NME41"/>
    <mergeCell ref="NMF40:NMF41"/>
    <mergeCell ref="NMG40:NMG41"/>
    <mergeCell ref="NLX40:NLX41"/>
    <mergeCell ref="NLY40:NLY41"/>
    <mergeCell ref="NLZ40:NLZ41"/>
    <mergeCell ref="NMA40:NMA41"/>
    <mergeCell ref="NMB40:NMB41"/>
    <mergeCell ref="NLS40:NLS41"/>
    <mergeCell ref="NLT40:NLT41"/>
    <mergeCell ref="NLU40:NLU41"/>
    <mergeCell ref="NLV40:NLV41"/>
    <mergeCell ref="NLW40:NLW41"/>
    <mergeCell ref="NLN40:NLN41"/>
    <mergeCell ref="NLO40:NLO41"/>
    <mergeCell ref="NLP40:NLP41"/>
    <mergeCell ref="NLQ40:NLQ41"/>
    <mergeCell ref="NLR40:NLR41"/>
    <mergeCell ref="NLI40:NLI41"/>
    <mergeCell ref="NLJ40:NLJ41"/>
    <mergeCell ref="NLK40:NLK41"/>
    <mergeCell ref="NLL40:NLL41"/>
    <mergeCell ref="NLM40:NLM41"/>
    <mergeCell ref="NNV40:NNV41"/>
    <mergeCell ref="NNW40:NNW41"/>
    <mergeCell ref="NNX40:NNX41"/>
    <mergeCell ref="NNY40:NNY41"/>
    <mergeCell ref="NNZ40:NNZ41"/>
    <mergeCell ref="NNQ40:NNQ41"/>
    <mergeCell ref="NNR40:NNR41"/>
    <mergeCell ref="NNS40:NNS41"/>
    <mergeCell ref="NNT40:NNT41"/>
    <mergeCell ref="NNU40:NNU41"/>
    <mergeCell ref="NNL40:NNL41"/>
    <mergeCell ref="NNM40:NNM41"/>
    <mergeCell ref="NNN40:NNN41"/>
    <mergeCell ref="NNO40:NNO41"/>
    <mergeCell ref="NNP40:NNP41"/>
    <mergeCell ref="NNG40:NNG41"/>
    <mergeCell ref="NNH40:NNH41"/>
    <mergeCell ref="NNI40:NNI41"/>
    <mergeCell ref="NNJ40:NNJ41"/>
    <mergeCell ref="NNK40:NNK41"/>
    <mergeCell ref="NNB40:NNB41"/>
    <mergeCell ref="NNC40:NNC41"/>
    <mergeCell ref="NND40:NND41"/>
    <mergeCell ref="NNE40:NNE41"/>
    <mergeCell ref="NNF40:NNF41"/>
    <mergeCell ref="NMW40:NMW41"/>
    <mergeCell ref="NMX40:NMX41"/>
    <mergeCell ref="NMY40:NMY41"/>
    <mergeCell ref="NMZ40:NMZ41"/>
    <mergeCell ref="NNA40:NNA41"/>
    <mergeCell ref="NMR40:NMR41"/>
    <mergeCell ref="NMS40:NMS41"/>
    <mergeCell ref="NMT40:NMT41"/>
    <mergeCell ref="NMU40:NMU41"/>
    <mergeCell ref="NMV40:NMV41"/>
    <mergeCell ref="NPE40:NPE41"/>
    <mergeCell ref="NPF40:NPF41"/>
    <mergeCell ref="NPG40:NPG41"/>
    <mergeCell ref="NPH40:NPH41"/>
    <mergeCell ref="NPI40:NPI41"/>
    <mergeCell ref="NOZ40:NOZ41"/>
    <mergeCell ref="NPA40:NPA41"/>
    <mergeCell ref="NPB40:NPB41"/>
    <mergeCell ref="NPC40:NPC41"/>
    <mergeCell ref="NPD40:NPD41"/>
    <mergeCell ref="NOU40:NOU41"/>
    <mergeCell ref="NOV40:NOV41"/>
    <mergeCell ref="NOW40:NOW41"/>
    <mergeCell ref="NOX40:NOX41"/>
    <mergeCell ref="NOY40:NOY41"/>
    <mergeCell ref="NOP40:NOP41"/>
    <mergeCell ref="NOQ40:NOQ41"/>
    <mergeCell ref="NOR40:NOR41"/>
    <mergeCell ref="NOS40:NOS41"/>
    <mergeCell ref="NOT40:NOT41"/>
    <mergeCell ref="NOK40:NOK41"/>
    <mergeCell ref="NOL40:NOL41"/>
    <mergeCell ref="NOM40:NOM41"/>
    <mergeCell ref="NON40:NON41"/>
    <mergeCell ref="NOO40:NOO41"/>
    <mergeCell ref="NOF40:NOF41"/>
    <mergeCell ref="NOG40:NOG41"/>
    <mergeCell ref="NOH40:NOH41"/>
    <mergeCell ref="NOI40:NOI41"/>
    <mergeCell ref="NOJ40:NOJ41"/>
    <mergeCell ref="NOA40:NOA41"/>
    <mergeCell ref="NOB40:NOB41"/>
    <mergeCell ref="NOC40:NOC41"/>
    <mergeCell ref="NOD40:NOD41"/>
    <mergeCell ref="NOE40:NOE41"/>
    <mergeCell ref="NQN40:NQN41"/>
    <mergeCell ref="NQO40:NQO41"/>
    <mergeCell ref="NQP40:NQP41"/>
    <mergeCell ref="NQQ40:NQQ41"/>
    <mergeCell ref="NQR40:NQR41"/>
    <mergeCell ref="NQI40:NQI41"/>
    <mergeCell ref="NQJ40:NQJ41"/>
    <mergeCell ref="NQK40:NQK41"/>
    <mergeCell ref="NQL40:NQL41"/>
    <mergeCell ref="NQM40:NQM41"/>
    <mergeCell ref="NQD40:NQD41"/>
    <mergeCell ref="NQE40:NQE41"/>
    <mergeCell ref="NQF40:NQF41"/>
    <mergeCell ref="NQG40:NQG41"/>
    <mergeCell ref="NQH40:NQH41"/>
    <mergeCell ref="NPY40:NPY41"/>
    <mergeCell ref="NPZ40:NPZ41"/>
    <mergeCell ref="NQA40:NQA41"/>
    <mergeCell ref="NQB40:NQB41"/>
    <mergeCell ref="NQC40:NQC41"/>
    <mergeCell ref="NPT40:NPT41"/>
    <mergeCell ref="NPU40:NPU41"/>
    <mergeCell ref="NPV40:NPV41"/>
    <mergeCell ref="NPW40:NPW41"/>
    <mergeCell ref="NPX40:NPX41"/>
    <mergeCell ref="NPO40:NPO41"/>
    <mergeCell ref="NPP40:NPP41"/>
    <mergeCell ref="NPQ40:NPQ41"/>
    <mergeCell ref="NPR40:NPR41"/>
    <mergeCell ref="NPS40:NPS41"/>
    <mergeCell ref="NPJ40:NPJ41"/>
    <mergeCell ref="NPK40:NPK41"/>
    <mergeCell ref="NPL40:NPL41"/>
    <mergeCell ref="NPM40:NPM41"/>
    <mergeCell ref="NPN40:NPN41"/>
    <mergeCell ref="NRW40:NRW41"/>
    <mergeCell ref="NRX40:NRX41"/>
    <mergeCell ref="NRY40:NRY41"/>
    <mergeCell ref="NRZ40:NRZ41"/>
    <mergeCell ref="NSA40:NSA41"/>
    <mergeCell ref="NRR40:NRR41"/>
    <mergeCell ref="NRS40:NRS41"/>
    <mergeCell ref="NRT40:NRT41"/>
    <mergeCell ref="NRU40:NRU41"/>
    <mergeCell ref="NRV40:NRV41"/>
    <mergeCell ref="NRM40:NRM41"/>
    <mergeCell ref="NRN40:NRN41"/>
    <mergeCell ref="NRO40:NRO41"/>
    <mergeCell ref="NRP40:NRP41"/>
    <mergeCell ref="NRQ40:NRQ41"/>
    <mergeCell ref="NRH40:NRH41"/>
    <mergeCell ref="NRI40:NRI41"/>
    <mergeCell ref="NRJ40:NRJ41"/>
    <mergeCell ref="NRK40:NRK41"/>
    <mergeCell ref="NRL40:NRL41"/>
    <mergeCell ref="NRC40:NRC41"/>
    <mergeCell ref="NRD40:NRD41"/>
    <mergeCell ref="NRE40:NRE41"/>
    <mergeCell ref="NRF40:NRF41"/>
    <mergeCell ref="NRG40:NRG41"/>
    <mergeCell ref="NQX40:NQX41"/>
    <mergeCell ref="NQY40:NQY41"/>
    <mergeCell ref="NQZ40:NQZ41"/>
    <mergeCell ref="NRA40:NRA41"/>
    <mergeCell ref="NRB40:NRB41"/>
    <mergeCell ref="NQS40:NQS41"/>
    <mergeCell ref="NQT40:NQT41"/>
    <mergeCell ref="NQU40:NQU41"/>
    <mergeCell ref="NQV40:NQV41"/>
    <mergeCell ref="NQW40:NQW41"/>
    <mergeCell ref="NTF40:NTF41"/>
    <mergeCell ref="NTG40:NTG41"/>
    <mergeCell ref="NTH40:NTH41"/>
    <mergeCell ref="NTI40:NTI41"/>
    <mergeCell ref="NTJ40:NTJ41"/>
    <mergeCell ref="NTA40:NTA41"/>
    <mergeCell ref="NTB40:NTB41"/>
    <mergeCell ref="NTC40:NTC41"/>
    <mergeCell ref="NTD40:NTD41"/>
    <mergeCell ref="NTE40:NTE41"/>
    <mergeCell ref="NSV40:NSV41"/>
    <mergeCell ref="NSW40:NSW41"/>
    <mergeCell ref="NSX40:NSX41"/>
    <mergeCell ref="NSY40:NSY41"/>
    <mergeCell ref="NSZ40:NSZ41"/>
    <mergeCell ref="NSQ40:NSQ41"/>
    <mergeCell ref="NSR40:NSR41"/>
    <mergeCell ref="NSS40:NSS41"/>
    <mergeCell ref="NST40:NST41"/>
    <mergeCell ref="NSU40:NSU41"/>
    <mergeCell ref="NSL40:NSL41"/>
    <mergeCell ref="NSM40:NSM41"/>
    <mergeCell ref="NSN40:NSN41"/>
    <mergeCell ref="NSO40:NSO41"/>
    <mergeCell ref="NSP40:NSP41"/>
    <mergeCell ref="NSG40:NSG41"/>
    <mergeCell ref="NSH40:NSH41"/>
    <mergeCell ref="NSI40:NSI41"/>
    <mergeCell ref="NSJ40:NSJ41"/>
    <mergeCell ref="NSK40:NSK41"/>
    <mergeCell ref="NSB40:NSB41"/>
    <mergeCell ref="NSC40:NSC41"/>
    <mergeCell ref="NSD40:NSD41"/>
    <mergeCell ref="NSE40:NSE41"/>
    <mergeCell ref="NSF40:NSF41"/>
    <mergeCell ref="NUO40:NUO41"/>
    <mergeCell ref="NUP40:NUP41"/>
    <mergeCell ref="NUQ40:NUQ41"/>
    <mergeCell ref="NUR40:NUR41"/>
    <mergeCell ref="NUS40:NUS41"/>
    <mergeCell ref="NUJ40:NUJ41"/>
    <mergeCell ref="NUK40:NUK41"/>
    <mergeCell ref="NUL40:NUL41"/>
    <mergeCell ref="NUM40:NUM41"/>
    <mergeCell ref="NUN40:NUN41"/>
    <mergeCell ref="NUE40:NUE41"/>
    <mergeCell ref="NUF40:NUF41"/>
    <mergeCell ref="NUG40:NUG41"/>
    <mergeCell ref="NUH40:NUH41"/>
    <mergeCell ref="NUI40:NUI41"/>
    <mergeCell ref="NTZ40:NTZ41"/>
    <mergeCell ref="NUA40:NUA41"/>
    <mergeCell ref="NUB40:NUB41"/>
    <mergeCell ref="NUC40:NUC41"/>
    <mergeCell ref="NUD40:NUD41"/>
    <mergeCell ref="NTU40:NTU41"/>
    <mergeCell ref="NTV40:NTV41"/>
    <mergeCell ref="NTW40:NTW41"/>
    <mergeCell ref="NTX40:NTX41"/>
    <mergeCell ref="NTY40:NTY41"/>
    <mergeCell ref="NTP40:NTP41"/>
    <mergeCell ref="NTQ40:NTQ41"/>
    <mergeCell ref="NTR40:NTR41"/>
    <mergeCell ref="NTS40:NTS41"/>
    <mergeCell ref="NTT40:NTT41"/>
    <mergeCell ref="NTK40:NTK41"/>
    <mergeCell ref="NTL40:NTL41"/>
    <mergeCell ref="NTM40:NTM41"/>
    <mergeCell ref="NTN40:NTN41"/>
    <mergeCell ref="NTO40:NTO41"/>
    <mergeCell ref="NVX40:NVX41"/>
    <mergeCell ref="NVY40:NVY41"/>
    <mergeCell ref="NVZ40:NVZ41"/>
    <mergeCell ref="NWA40:NWA41"/>
    <mergeCell ref="NWB40:NWB41"/>
    <mergeCell ref="NVS40:NVS41"/>
    <mergeCell ref="NVT40:NVT41"/>
    <mergeCell ref="NVU40:NVU41"/>
    <mergeCell ref="NVV40:NVV41"/>
    <mergeCell ref="NVW40:NVW41"/>
    <mergeCell ref="NVN40:NVN41"/>
    <mergeCell ref="NVO40:NVO41"/>
    <mergeCell ref="NVP40:NVP41"/>
    <mergeCell ref="NVQ40:NVQ41"/>
    <mergeCell ref="NVR40:NVR41"/>
    <mergeCell ref="NVI40:NVI41"/>
    <mergeCell ref="NVJ40:NVJ41"/>
    <mergeCell ref="NVK40:NVK41"/>
    <mergeCell ref="NVL40:NVL41"/>
    <mergeCell ref="NVM40:NVM41"/>
    <mergeCell ref="NVD40:NVD41"/>
    <mergeCell ref="NVE40:NVE41"/>
    <mergeCell ref="NVF40:NVF41"/>
    <mergeCell ref="NVG40:NVG41"/>
    <mergeCell ref="NVH40:NVH41"/>
    <mergeCell ref="NUY40:NUY41"/>
    <mergeCell ref="NUZ40:NUZ41"/>
    <mergeCell ref="NVA40:NVA41"/>
    <mergeCell ref="NVB40:NVB41"/>
    <mergeCell ref="NVC40:NVC41"/>
    <mergeCell ref="NUT40:NUT41"/>
    <mergeCell ref="NUU40:NUU41"/>
    <mergeCell ref="NUV40:NUV41"/>
    <mergeCell ref="NUW40:NUW41"/>
    <mergeCell ref="NUX40:NUX41"/>
    <mergeCell ref="NXG40:NXG41"/>
    <mergeCell ref="NXH40:NXH41"/>
    <mergeCell ref="NXI40:NXI41"/>
    <mergeCell ref="NXJ40:NXJ41"/>
    <mergeCell ref="NXK40:NXK41"/>
    <mergeCell ref="NXB40:NXB41"/>
    <mergeCell ref="NXC40:NXC41"/>
    <mergeCell ref="NXD40:NXD41"/>
    <mergeCell ref="NXE40:NXE41"/>
    <mergeCell ref="NXF40:NXF41"/>
    <mergeCell ref="NWW40:NWW41"/>
    <mergeCell ref="NWX40:NWX41"/>
    <mergeCell ref="NWY40:NWY41"/>
    <mergeCell ref="NWZ40:NWZ41"/>
    <mergeCell ref="NXA40:NXA41"/>
    <mergeCell ref="NWR40:NWR41"/>
    <mergeCell ref="NWS40:NWS41"/>
    <mergeCell ref="NWT40:NWT41"/>
    <mergeCell ref="NWU40:NWU41"/>
    <mergeCell ref="NWV40:NWV41"/>
    <mergeCell ref="NWM40:NWM41"/>
    <mergeCell ref="NWN40:NWN41"/>
    <mergeCell ref="NWO40:NWO41"/>
    <mergeCell ref="NWP40:NWP41"/>
    <mergeCell ref="NWQ40:NWQ41"/>
    <mergeCell ref="NWH40:NWH41"/>
    <mergeCell ref="NWI40:NWI41"/>
    <mergeCell ref="NWJ40:NWJ41"/>
    <mergeCell ref="NWK40:NWK41"/>
    <mergeCell ref="NWL40:NWL41"/>
    <mergeCell ref="NWC40:NWC41"/>
    <mergeCell ref="NWD40:NWD41"/>
    <mergeCell ref="NWE40:NWE41"/>
    <mergeCell ref="NWF40:NWF41"/>
    <mergeCell ref="NWG40:NWG41"/>
    <mergeCell ref="NYP40:NYP41"/>
    <mergeCell ref="NYQ40:NYQ41"/>
    <mergeCell ref="NYR40:NYR41"/>
    <mergeCell ref="NYS40:NYS41"/>
    <mergeCell ref="NYT40:NYT41"/>
    <mergeCell ref="NYK40:NYK41"/>
    <mergeCell ref="NYL40:NYL41"/>
    <mergeCell ref="NYM40:NYM41"/>
    <mergeCell ref="NYN40:NYN41"/>
    <mergeCell ref="NYO40:NYO41"/>
    <mergeCell ref="NYF40:NYF41"/>
    <mergeCell ref="NYG40:NYG41"/>
    <mergeCell ref="NYH40:NYH41"/>
    <mergeCell ref="NYI40:NYI41"/>
    <mergeCell ref="NYJ40:NYJ41"/>
    <mergeCell ref="NYA40:NYA41"/>
    <mergeCell ref="NYB40:NYB41"/>
    <mergeCell ref="NYC40:NYC41"/>
    <mergeCell ref="NYD40:NYD41"/>
    <mergeCell ref="NYE40:NYE41"/>
    <mergeCell ref="NXV40:NXV41"/>
    <mergeCell ref="NXW40:NXW41"/>
    <mergeCell ref="NXX40:NXX41"/>
    <mergeCell ref="NXY40:NXY41"/>
    <mergeCell ref="NXZ40:NXZ41"/>
    <mergeCell ref="NXQ40:NXQ41"/>
    <mergeCell ref="NXR40:NXR41"/>
    <mergeCell ref="NXS40:NXS41"/>
    <mergeCell ref="NXT40:NXT41"/>
    <mergeCell ref="NXU40:NXU41"/>
    <mergeCell ref="NXL40:NXL41"/>
    <mergeCell ref="NXM40:NXM41"/>
    <mergeCell ref="NXN40:NXN41"/>
    <mergeCell ref="NXO40:NXO41"/>
    <mergeCell ref="NXP40:NXP41"/>
    <mergeCell ref="NZY40:NZY41"/>
    <mergeCell ref="NZZ40:NZZ41"/>
    <mergeCell ref="OAA40:OAA41"/>
    <mergeCell ref="OAB40:OAB41"/>
    <mergeCell ref="OAC40:OAC41"/>
    <mergeCell ref="NZT40:NZT41"/>
    <mergeCell ref="NZU40:NZU41"/>
    <mergeCell ref="NZV40:NZV41"/>
    <mergeCell ref="NZW40:NZW41"/>
    <mergeCell ref="NZX40:NZX41"/>
    <mergeCell ref="NZO40:NZO41"/>
    <mergeCell ref="NZP40:NZP41"/>
    <mergeCell ref="NZQ40:NZQ41"/>
    <mergeCell ref="NZR40:NZR41"/>
    <mergeCell ref="NZS40:NZS41"/>
    <mergeCell ref="NZJ40:NZJ41"/>
    <mergeCell ref="NZK40:NZK41"/>
    <mergeCell ref="NZL40:NZL41"/>
    <mergeCell ref="NZM40:NZM41"/>
    <mergeCell ref="NZN40:NZN41"/>
    <mergeCell ref="NZE40:NZE41"/>
    <mergeCell ref="NZF40:NZF41"/>
    <mergeCell ref="NZG40:NZG41"/>
    <mergeCell ref="NZH40:NZH41"/>
    <mergeCell ref="NZI40:NZI41"/>
    <mergeCell ref="NYZ40:NYZ41"/>
    <mergeCell ref="NZA40:NZA41"/>
    <mergeCell ref="NZB40:NZB41"/>
    <mergeCell ref="NZC40:NZC41"/>
    <mergeCell ref="NZD40:NZD41"/>
    <mergeCell ref="NYU40:NYU41"/>
    <mergeCell ref="NYV40:NYV41"/>
    <mergeCell ref="NYW40:NYW41"/>
    <mergeCell ref="NYX40:NYX41"/>
    <mergeCell ref="NYY40:NYY41"/>
    <mergeCell ref="OBH40:OBH41"/>
    <mergeCell ref="OBI40:OBI41"/>
    <mergeCell ref="OBJ40:OBJ41"/>
    <mergeCell ref="OBK40:OBK41"/>
    <mergeCell ref="OBL40:OBL41"/>
    <mergeCell ref="OBC40:OBC41"/>
    <mergeCell ref="OBD40:OBD41"/>
    <mergeCell ref="OBE40:OBE41"/>
    <mergeCell ref="OBF40:OBF41"/>
    <mergeCell ref="OBG40:OBG41"/>
    <mergeCell ref="OAX40:OAX41"/>
    <mergeCell ref="OAY40:OAY41"/>
    <mergeCell ref="OAZ40:OAZ41"/>
    <mergeCell ref="OBA40:OBA41"/>
    <mergeCell ref="OBB40:OBB41"/>
    <mergeCell ref="OAS40:OAS41"/>
    <mergeCell ref="OAT40:OAT41"/>
    <mergeCell ref="OAU40:OAU41"/>
    <mergeCell ref="OAV40:OAV41"/>
    <mergeCell ref="OAW40:OAW41"/>
    <mergeCell ref="OAN40:OAN41"/>
    <mergeCell ref="OAO40:OAO41"/>
    <mergeCell ref="OAP40:OAP41"/>
    <mergeCell ref="OAQ40:OAQ41"/>
    <mergeCell ref="OAR40:OAR41"/>
    <mergeCell ref="OAI40:OAI41"/>
    <mergeCell ref="OAJ40:OAJ41"/>
    <mergeCell ref="OAK40:OAK41"/>
    <mergeCell ref="OAL40:OAL41"/>
    <mergeCell ref="OAM40:OAM41"/>
    <mergeCell ref="OAD40:OAD41"/>
    <mergeCell ref="OAE40:OAE41"/>
    <mergeCell ref="OAF40:OAF41"/>
    <mergeCell ref="OAG40:OAG41"/>
    <mergeCell ref="OAH40:OAH41"/>
    <mergeCell ref="OCQ40:OCQ41"/>
    <mergeCell ref="OCR40:OCR41"/>
    <mergeCell ref="OCS40:OCS41"/>
    <mergeCell ref="OCT40:OCT41"/>
    <mergeCell ref="OCU40:OCU41"/>
    <mergeCell ref="OCL40:OCL41"/>
    <mergeCell ref="OCM40:OCM41"/>
    <mergeCell ref="OCN40:OCN41"/>
    <mergeCell ref="OCO40:OCO41"/>
    <mergeCell ref="OCP40:OCP41"/>
    <mergeCell ref="OCG40:OCG41"/>
    <mergeCell ref="OCH40:OCH41"/>
    <mergeCell ref="OCI40:OCI41"/>
    <mergeCell ref="OCJ40:OCJ41"/>
    <mergeCell ref="OCK40:OCK41"/>
    <mergeCell ref="OCB40:OCB41"/>
    <mergeCell ref="OCC40:OCC41"/>
    <mergeCell ref="OCD40:OCD41"/>
    <mergeCell ref="OCE40:OCE41"/>
    <mergeCell ref="OCF40:OCF41"/>
    <mergeCell ref="OBW40:OBW41"/>
    <mergeCell ref="OBX40:OBX41"/>
    <mergeCell ref="OBY40:OBY41"/>
    <mergeCell ref="OBZ40:OBZ41"/>
    <mergeCell ref="OCA40:OCA41"/>
    <mergeCell ref="OBR40:OBR41"/>
    <mergeCell ref="OBS40:OBS41"/>
    <mergeCell ref="OBT40:OBT41"/>
    <mergeCell ref="OBU40:OBU41"/>
    <mergeCell ref="OBV40:OBV41"/>
    <mergeCell ref="OBM40:OBM41"/>
    <mergeCell ref="OBN40:OBN41"/>
    <mergeCell ref="OBO40:OBO41"/>
    <mergeCell ref="OBP40:OBP41"/>
    <mergeCell ref="OBQ40:OBQ41"/>
    <mergeCell ref="ODZ40:ODZ41"/>
    <mergeCell ref="OEA40:OEA41"/>
    <mergeCell ref="OEB40:OEB41"/>
    <mergeCell ref="OEC40:OEC41"/>
    <mergeCell ref="OED40:OED41"/>
    <mergeCell ref="ODU40:ODU41"/>
    <mergeCell ref="ODV40:ODV41"/>
    <mergeCell ref="ODW40:ODW41"/>
    <mergeCell ref="ODX40:ODX41"/>
    <mergeCell ref="ODY40:ODY41"/>
    <mergeCell ref="ODP40:ODP41"/>
    <mergeCell ref="ODQ40:ODQ41"/>
    <mergeCell ref="ODR40:ODR41"/>
    <mergeCell ref="ODS40:ODS41"/>
    <mergeCell ref="ODT40:ODT41"/>
    <mergeCell ref="ODK40:ODK41"/>
    <mergeCell ref="ODL40:ODL41"/>
    <mergeCell ref="ODM40:ODM41"/>
    <mergeCell ref="ODN40:ODN41"/>
    <mergeCell ref="ODO40:ODO41"/>
    <mergeCell ref="ODF40:ODF41"/>
    <mergeCell ref="ODG40:ODG41"/>
    <mergeCell ref="ODH40:ODH41"/>
    <mergeCell ref="ODI40:ODI41"/>
    <mergeCell ref="ODJ40:ODJ41"/>
    <mergeCell ref="ODA40:ODA41"/>
    <mergeCell ref="ODB40:ODB41"/>
    <mergeCell ref="ODC40:ODC41"/>
    <mergeCell ref="ODD40:ODD41"/>
    <mergeCell ref="ODE40:ODE41"/>
    <mergeCell ref="OCV40:OCV41"/>
    <mergeCell ref="OCW40:OCW41"/>
    <mergeCell ref="OCX40:OCX41"/>
    <mergeCell ref="OCY40:OCY41"/>
    <mergeCell ref="OCZ40:OCZ41"/>
    <mergeCell ref="OFI40:OFI41"/>
    <mergeCell ref="OFJ40:OFJ41"/>
    <mergeCell ref="OFK40:OFK41"/>
    <mergeCell ref="OFL40:OFL41"/>
    <mergeCell ref="OFM40:OFM41"/>
    <mergeCell ref="OFD40:OFD41"/>
    <mergeCell ref="OFE40:OFE41"/>
    <mergeCell ref="OFF40:OFF41"/>
    <mergeCell ref="OFG40:OFG41"/>
    <mergeCell ref="OFH40:OFH41"/>
    <mergeCell ref="OEY40:OEY41"/>
    <mergeCell ref="OEZ40:OEZ41"/>
    <mergeCell ref="OFA40:OFA41"/>
    <mergeCell ref="OFB40:OFB41"/>
    <mergeCell ref="OFC40:OFC41"/>
    <mergeCell ref="OET40:OET41"/>
    <mergeCell ref="OEU40:OEU41"/>
    <mergeCell ref="OEV40:OEV41"/>
    <mergeCell ref="OEW40:OEW41"/>
    <mergeCell ref="OEX40:OEX41"/>
    <mergeCell ref="OEO40:OEO41"/>
    <mergeCell ref="OEP40:OEP41"/>
    <mergeCell ref="OEQ40:OEQ41"/>
    <mergeCell ref="OER40:OER41"/>
    <mergeCell ref="OES40:OES41"/>
    <mergeCell ref="OEJ40:OEJ41"/>
    <mergeCell ref="OEK40:OEK41"/>
    <mergeCell ref="OEL40:OEL41"/>
    <mergeCell ref="OEM40:OEM41"/>
    <mergeCell ref="OEN40:OEN41"/>
    <mergeCell ref="OEE40:OEE41"/>
    <mergeCell ref="OEF40:OEF41"/>
    <mergeCell ref="OEG40:OEG41"/>
    <mergeCell ref="OEH40:OEH41"/>
    <mergeCell ref="OEI40:OEI41"/>
    <mergeCell ref="OGR40:OGR41"/>
    <mergeCell ref="OGS40:OGS41"/>
    <mergeCell ref="OGT40:OGT41"/>
    <mergeCell ref="OGU40:OGU41"/>
    <mergeCell ref="OGV40:OGV41"/>
    <mergeCell ref="OGM40:OGM41"/>
    <mergeCell ref="OGN40:OGN41"/>
    <mergeCell ref="OGO40:OGO41"/>
    <mergeCell ref="OGP40:OGP41"/>
    <mergeCell ref="OGQ40:OGQ41"/>
    <mergeCell ref="OGH40:OGH41"/>
    <mergeCell ref="OGI40:OGI41"/>
    <mergeCell ref="OGJ40:OGJ41"/>
    <mergeCell ref="OGK40:OGK41"/>
    <mergeCell ref="OGL40:OGL41"/>
    <mergeCell ref="OGC40:OGC41"/>
    <mergeCell ref="OGD40:OGD41"/>
    <mergeCell ref="OGE40:OGE41"/>
    <mergeCell ref="OGF40:OGF41"/>
    <mergeCell ref="OGG40:OGG41"/>
    <mergeCell ref="OFX40:OFX41"/>
    <mergeCell ref="OFY40:OFY41"/>
    <mergeCell ref="OFZ40:OFZ41"/>
    <mergeCell ref="OGA40:OGA41"/>
    <mergeCell ref="OGB40:OGB41"/>
    <mergeCell ref="OFS40:OFS41"/>
    <mergeCell ref="OFT40:OFT41"/>
    <mergeCell ref="OFU40:OFU41"/>
    <mergeCell ref="OFV40:OFV41"/>
    <mergeCell ref="OFW40:OFW41"/>
    <mergeCell ref="OFN40:OFN41"/>
    <mergeCell ref="OFO40:OFO41"/>
    <mergeCell ref="OFP40:OFP41"/>
    <mergeCell ref="OFQ40:OFQ41"/>
    <mergeCell ref="OFR40:OFR41"/>
    <mergeCell ref="OIA40:OIA41"/>
    <mergeCell ref="OIB40:OIB41"/>
    <mergeCell ref="OIC40:OIC41"/>
    <mergeCell ref="OID40:OID41"/>
    <mergeCell ref="OIE40:OIE41"/>
    <mergeCell ref="OHV40:OHV41"/>
    <mergeCell ref="OHW40:OHW41"/>
    <mergeCell ref="OHX40:OHX41"/>
    <mergeCell ref="OHY40:OHY41"/>
    <mergeCell ref="OHZ40:OHZ41"/>
    <mergeCell ref="OHQ40:OHQ41"/>
    <mergeCell ref="OHR40:OHR41"/>
    <mergeCell ref="OHS40:OHS41"/>
    <mergeCell ref="OHT40:OHT41"/>
    <mergeCell ref="OHU40:OHU41"/>
    <mergeCell ref="OHL40:OHL41"/>
    <mergeCell ref="OHM40:OHM41"/>
    <mergeCell ref="OHN40:OHN41"/>
    <mergeCell ref="OHO40:OHO41"/>
    <mergeCell ref="OHP40:OHP41"/>
    <mergeCell ref="OHG40:OHG41"/>
    <mergeCell ref="OHH40:OHH41"/>
    <mergeCell ref="OHI40:OHI41"/>
    <mergeCell ref="OHJ40:OHJ41"/>
    <mergeCell ref="OHK40:OHK41"/>
    <mergeCell ref="OHB40:OHB41"/>
    <mergeCell ref="OHC40:OHC41"/>
    <mergeCell ref="OHD40:OHD41"/>
    <mergeCell ref="OHE40:OHE41"/>
    <mergeCell ref="OHF40:OHF41"/>
    <mergeCell ref="OGW40:OGW41"/>
    <mergeCell ref="OGX40:OGX41"/>
    <mergeCell ref="OGY40:OGY41"/>
    <mergeCell ref="OGZ40:OGZ41"/>
    <mergeCell ref="OHA40:OHA41"/>
    <mergeCell ref="OJJ40:OJJ41"/>
    <mergeCell ref="OJK40:OJK41"/>
    <mergeCell ref="OJL40:OJL41"/>
    <mergeCell ref="OJM40:OJM41"/>
    <mergeCell ref="OJN40:OJN41"/>
    <mergeCell ref="OJE40:OJE41"/>
    <mergeCell ref="OJF40:OJF41"/>
    <mergeCell ref="OJG40:OJG41"/>
    <mergeCell ref="OJH40:OJH41"/>
    <mergeCell ref="OJI40:OJI41"/>
    <mergeCell ref="OIZ40:OIZ41"/>
    <mergeCell ref="OJA40:OJA41"/>
    <mergeCell ref="OJB40:OJB41"/>
    <mergeCell ref="OJC40:OJC41"/>
    <mergeCell ref="OJD40:OJD41"/>
    <mergeCell ref="OIU40:OIU41"/>
    <mergeCell ref="OIV40:OIV41"/>
    <mergeCell ref="OIW40:OIW41"/>
    <mergeCell ref="OIX40:OIX41"/>
    <mergeCell ref="OIY40:OIY41"/>
    <mergeCell ref="OIP40:OIP41"/>
    <mergeCell ref="OIQ40:OIQ41"/>
    <mergeCell ref="OIR40:OIR41"/>
    <mergeCell ref="OIS40:OIS41"/>
    <mergeCell ref="OIT40:OIT41"/>
    <mergeCell ref="OIK40:OIK41"/>
    <mergeCell ref="OIL40:OIL41"/>
    <mergeCell ref="OIM40:OIM41"/>
    <mergeCell ref="OIN40:OIN41"/>
    <mergeCell ref="OIO40:OIO41"/>
    <mergeCell ref="OIF40:OIF41"/>
    <mergeCell ref="OIG40:OIG41"/>
    <mergeCell ref="OIH40:OIH41"/>
    <mergeCell ref="OII40:OII41"/>
    <mergeCell ref="OIJ40:OIJ41"/>
    <mergeCell ref="OKS40:OKS41"/>
    <mergeCell ref="OKT40:OKT41"/>
    <mergeCell ref="OKU40:OKU41"/>
    <mergeCell ref="OKV40:OKV41"/>
    <mergeCell ref="OKW40:OKW41"/>
    <mergeCell ref="OKN40:OKN41"/>
    <mergeCell ref="OKO40:OKO41"/>
    <mergeCell ref="OKP40:OKP41"/>
    <mergeCell ref="OKQ40:OKQ41"/>
    <mergeCell ref="OKR40:OKR41"/>
    <mergeCell ref="OKI40:OKI41"/>
    <mergeCell ref="OKJ40:OKJ41"/>
    <mergeCell ref="OKK40:OKK41"/>
    <mergeCell ref="OKL40:OKL41"/>
    <mergeCell ref="OKM40:OKM41"/>
    <mergeCell ref="OKD40:OKD41"/>
    <mergeCell ref="OKE40:OKE41"/>
    <mergeCell ref="OKF40:OKF41"/>
    <mergeCell ref="OKG40:OKG41"/>
    <mergeCell ref="OKH40:OKH41"/>
    <mergeCell ref="OJY40:OJY41"/>
    <mergeCell ref="OJZ40:OJZ41"/>
    <mergeCell ref="OKA40:OKA41"/>
    <mergeCell ref="OKB40:OKB41"/>
    <mergeCell ref="OKC40:OKC41"/>
    <mergeCell ref="OJT40:OJT41"/>
    <mergeCell ref="OJU40:OJU41"/>
    <mergeCell ref="OJV40:OJV41"/>
    <mergeCell ref="OJW40:OJW41"/>
    <mergeCell ref="OJX40:OJX41"/>
    <mergeCell ref="OJO40:OJO41"/>
    <mergeCell ref="OJP40:OJP41"/>
    <mergeCell ref="OJQ40:OJQ41"/>
    <mergeCell ref="OJR40:OJR41"/>
    <mergeCell ref="OJS40:OJS41"/>
    <mergeCell ref="OMB40:OMB41"/>
    <mergeCell ref="OMC40:OMC41"/>
    <mergeCell ref="OMD40:OMD41"/>
    <mergeCell ref="OME40:OME41"/>
    <mergeCell ref="OMF40:OMF41"/>
    <mergeCell ref="OLW40:OLW41"/>
    <mergeCell ref="OLX40:OLX41"/>
    <mergeCell ref="OLY40:OLY41"/>
    <mergeCell ref="OLZ40:OLZ41"/>
    <mergeCell ref="OMA40:OMA41"/>
    <mergeCell ref="OLR40:OLR41"/>
    <mergeCell ref="OLS40:OLS41"/>
    <mergeCell ref="OLT40:OLT41"/>
    <mergeCell ref="OLU40:OLU41"/>
    <mergeCell ref="OLV40:OLV41"/>
    <mergeCell ref="OLM40:OLM41"/>
    <mergeCell ref="OLN40:OLN41"/>
    <mergeCell ref="OLO40:OLO41"/>
    <mergeCell ref="OLP40:OLP41"/>
    <mergeCell ref="OLQ40:OLQ41"/>
    <mergeCell ref="OLH40:OLH41"/>
    <mergeCell ref="OLI40:OLI41"/>
    <mergeCell ref="OLJ40:OLJ41"/>
    <mergeCell ref="OLK40:OLK41"/>
    <mergeCell ref="OLL40:OLL41"/>
    <mergeCell ref="OLC40:OLC41"/>
    <mergeCell ref="OLD40:OLD41"/>
    <mergeCell ref="OLE40:OLE41"/>
    <mergeCell ref="OLF40:OLF41"/>
    <mergeCell ref="OLG40:OLG41"/>
    <mergeCell ref="OKX40:OKX41"/>
    <mergeCell ref="OKY40:OKY41"/>
    <mergeCell ref="OKZ40:OKZ41"/>
    <mergeCell ref="OLA40:OLA41"/>
    <mergeCell ref="OLB40:OLB41"/>
    <mergeCell ref="ONK40:ONK41"/>
    <mergeCell ref="ONL40:ONL41"/>
    <mergeCell ref="ONM40:ONM41"/>
    <mergeCell ref="ONN40:ONN41"/>
    <mergeCell ref="ONO40:ONO41"/>
    <mergeCell ref="ONF40:ONF41"/>
    <mergeCell ref="ONG40:ONG41"/>
    <mergeCell ref="ONH40:ONH41"/>
    <mergeCell ref="ONI40:ONI41"/>
    <mergeCell ref="ONJ40:ONJ41"/>
    <mergeCell ref="ONA40:ONA41"/>
    <mergeCell ref="ONB40:ONB41"/>
    <mergeCell ref="ONC40:ONC41"/>
    <mergeCell ref="OND40:OND41"/>
    <mergeCell ref="ONE40:ONE41"/>
    <mergeCell ref="OMV40:OMV41"/>
    <mergeCell ref="OMW40:OMW41"/>
    <mergeCell ref="OMX40:OMX41"/>
    <mergeCell ref="OMY40:OMY41"/>
    <mergeCell ref="OMZ40:OMZ41"/>
    <mergeCell ref="OMQ40:OMQ41"/>
    <mergeCell ref="OMR40:OMR41"/>
    <mergeCell ref="OMS40:OMS41"/>
    <mergeCell ref="OMT40:OMT41"/>
    <mergeCell ref="OMU40:OMU41"/>
    <mergeCell ref="OML40:OML41"/>
    <mergeCell ref="OMM40:OMM41"/>
    <mergeCell ref="OMN40:OMN41"/>
    <mergeCell ref="OMO40:OMO41"/>
    <mergeCell ref="OMP40:OMP41"/>
    <mergeCell ref="OMG40:OMG41"/>
    <mergeCell ref="OMH40:OMH41"/>
    <mergeCell ref="OMI40:OMI41"/>
    <mergeCell ref="OMJ40:OMJ41"/>
    <mergeCell ref="OMK40:OMK41"/>
    <mergeCell ref="OOT40:OOT41"/>
    <mergeCell ref="OOU40:OOU41"/>
    <mergeCell ref="OOV40:OOV41"/>
    <mergeCell ref="OOW40:OOW41"/>
    <mergeCell ref="OOX40:OOX41"/>
    <mergeCell ref="OOO40:OOO41"/>
    <mergeCell ref="OOP40:OOP41"/>
    <mergeCell ref="OOQ40:OOQ41"/>
    <mergeCell ref="OOR40:OOR41"/>
    <mergeCell ref="OOS40:OOS41"/>
    <mergeCell ref="OOJ40:OOJ41"/>
    <mergeCell ref="OOK40:OOK41"/>
    <mergeCell ref="OOL40:OOL41"/>
    <mergeCell ref="OOM40:OOM41"/>
    <mergeCell ref="OON40:OON41"/>
    <mergeCell ref="OOE40:OOE41"/>
    <mergeCell ref="OOF40:OOF41"/>
    <mergeCell ref="OOG40:OOG41"/>
    <mergeCell ref="OOH40:OOH41"/>
    <mergeCell ref="OOI40:OOI41"/>
    <mergeCell ref="ONZ40:ONZ41"/>
    <mergeCell ref="OOA40:OOA41"/>
    <mergeCell ref="OOB40:OOB41"/>
    <mergeCell ref="OOC40:OOC41"/>
    <mergeCell ref="OOD40:OOD41"/>
    <mergeCell ref="ONU40:ONU41"/>
    <mergeCell ref="ONV40:ONV41"/>
    <mergeCell ref="ONW40:ONW41"/>
    <mergeCell ref="ONX40:ONX41"/>
    <mergeCell ref="ONY40:ONY41"/>
    <mergeCell ref="ONP40:ONP41"/>
    <mergeCell ref="ONQ40:ONQ41"/>
    <mergeCell ref="ONR40:ONR41"/>
    <mergeCell ref="ONS40:ONS41"/>
    <mergeCell ref="ONT40:ONT41"/>
    <mergeCell ref="OQC40:OQC41"/>
    <mergeCell ref="OQD40:OQD41"/>
    <mergeCell ref="OQE40:OQE41"/>
    <mergeCell ref="OQF40:OQF41"/>
    <mergeCell ref="OQG40:OQG41"/>
    <mergeCell ref="OPX40:OPX41"/>
    <mergeCell ref="OPY40:OPY41"/>
    <mergeCell ref="OPZ40:OPZ41"/>
    <mergeCell ref="OQA40:OQA41"/>
    <mergeCell ref="OQB40:OQB41"/>
    <mergeCell ref="OPS40:OPS41"/>
    <mergeCell ref="OPT40:OPT41"/>
    <mergeCell ref="OPU40:OPU41"/>
    <mergeCell ref="OPV40:OPV41"/>
    <mergeCell ref="OPW40:OPW41"/>
    <mergeCell ref="OPN40:OPN41"/>
    <mergeCell ref="OPO40:OPO41"/>
    <mergeCell ref="OPP40:OPP41"/>
    <mergeCell ref="OPQ40:OPQ41"/>
    <mergeCell ref="OPR40:OPR41"/>
    <mergeCell ref="OPI40:OPI41"/>
    <mergeCell ref="OPJ40:OPJ41"/>
    <mergeCell ref="OPK40:OPK41"/>
    <mergeCell ref="OPL40:OPL41"/>
    <mergeCell ref="OPM40:OPM41"/>
    <mergeCell ref="OPD40:OPD41"/>
    <mergeCell ref="OPE40:OPE41"/>
    <mergeCell ref="OPF40:OPF41"/>
    <mergeCell ref="OPG40:OPG41"/>
    <mergeCell ref="OPH40:OPH41"/>
    <mergeCell ref="OOY40:OOY41"/>
    <mergeCell ref="OOZ40:OOZ41"/>
    <mergeCell ref="OPA40:OPA41"/>
    <mergeCell ref="OPB40:OPB41"/>
    <mergeCell ref="OPC40:OPC41"/>
    <mergeCell ref="ORL40:ORL41"/>
    <mergeCell ref="ORM40:ORM41"/>
    <mergeCell ref="ORN40:ORN41"/>
    <mergeCell ref="ORO40:ORO41"/>
    <mergeCell ref="ORP40:ORP41"/>
    <mergeCell ref="ORG40:ORG41"/>
    <mergeCell ref="ORH40:ORH41"/>
    <mergeCell ref="ORI40:ORI41"/>
    <mergeCell ref="ORJ40:ORJ41"/>
    <mergeCell ref="ORK40:ORK41"/>
    <mergeCell ref="ORB40:ORB41"/>
    <mergeCell ref="ORC40:ORC41"/>
    <mergeCell ref="ORD40:ORD41"/>
    <mergeCell ref="ORE40:ORE41"/>
    <mergeCell ref="ORF40:ORF41"/>
    <mergeCell ref="OQW40:OQW41"/>
    <mergeCell ref="OQX40:OQX41"/>
    <mergeCell ref="OQY40:OQY41"/>
    <mergeCell ref="OQZ40:OQZ41"/>
    <mergeCell ref="ORA40:ORA41"/>
    <mergeCell ref="OQR40:OQR41"/>
    <mergeCell ref="OQS40:OQS41"/>
    <mergeCell ref="OQT40:OQT41"/>
    <mergeCell ref="OQU40:OQU41"/>
    <mergeCell ref="OQV40:OQV41"/>
    <mergeCell ref="OQM40:OQM41"/>
    <mergeCell ref="OQN40:OQN41"/>
    <mergeCell ref="OQO40:OQO41"/>
    <mergeCell ref="OQP40:OQP41"/>
    <mergeCell ref="OQQ40:OQQ41"/>
    <mergeCell ref="OQH40:OQH41"/>
    <mergeCell ref="OQI40:OQI41"/>
    <mergeCell ref="OQJ40:OQJ41"/>
    <mergeCell ref="OQK40:OQK41"/>
    <mergeCell ref="OQL40:OQL41"/>
    <mergeCell ref="OSU40:OSU41"/>
    <mergeCell ref="OSV40:OSV41"/>
    <mergeCell ref="OSW40:OSW41"/>
    <mergeCell ref="OSX40:OSX41"/>
    <mergeCell ref="OSY40:OSY41"/>
    <mergeCell ref="OSP40:OSP41"/>
    <mergeCell ref="OSQ40:OSQ41"/>
    <mergeCell ref="OSR40:OSR41"/>
    <mergeCell ref="OSS40:OSS41"/>
    <mergeCell ref="OST40:OST41"/>
    <mergeCell ref="OSK40:OSK41"/>
    <mergeCell ref="OSL40:OSL41"/>
    <mergeCell ref="OSM40:OSM41"/>
    <mergeCell ref="OSN40:OSN41"/>
    <mergeCell ref="OSO40:OSO41"/>
    <mergeCell ref="OSF40:OSF41"/>
    <mergeCell ref="OSG40:OSG41"/>
    <mergeCell ref="OSH40:OSH41"/>
    <mergeCell ref="OSI40:OSI41"/>
    <mergeCell ref="OSJ40:OSJ41"/>
    <mergeCell ref="OSA40:OSA41"/>
    <mergeCell ref="OSB40:OSB41"/>
    <mergeCell ref="OSC40:OSC41"/>
    <mergeCell ref="OSD40:OSD41"/>
    <mergeCell ref="OSE40:OSE41"/>
    <mergeCell ref="ORV40:ORV41"/>
    <mergeCell ref="ORW40:ORW41"/>
    <mergeCell ref="ORX40:ORX41"/>
    <mergeCell ref="ORY40:ORY41"/>
    <mergeCell ref="ORZ40:ORZ41"/>
    <mergeCell ref="ORQ40:ORQ41"/>
    <mergeCell ref="ORR40:ORR41"/>
    <mergeCell ref="ORS40:ORS41"/>
    <mergeCell ref="ORT40:ORT41"/>
    <mergeCell ref="ORU40:ORU41"/>
    <mergeCell ref="OUD40:OUD41"/>
    <mergeCell ref="OUE40:OUE41"/>
    <mergeCell ref="OUF40:OUF41"/>
    <mergeCell ref="OUG40:OUG41"/>
    <mergeCell ref="OUH40:OUH41"/>
    <mergeCell ref="OTY40:OTY41"/>
    <mergeCell ref="OTZ40:OTZ41"/>
    <mergeCell ref="OUA40:OUA41"/>
    <mergeCell ref="OUB40:OUB41"/>
    <mergeCell ref="OUC40:OUC41"/>
    <mergeCell ref="OTT40:OTT41"/>
    <mergeCell ref="OTU40:OTU41"/>
    <mergeCell ref="OTV40:OTV41"/>
    <mergeCell ref="OTW40:OTW41"/>
    <mergeCell ref="OTX40:OTX41"/>
    <mergeCell ref="OTO40:OTO41"/>
    <mergeCell ref="OTP40:OTP41"/>
    <mergeCell ref="OTQ40:OTQ41"/>
    <mergeCell ref="OTR40:OTR41"/>
    <mergeCell ref="OTS40:OTS41"/>
    <mergeCell ref="OTJ40:OTJ41"/>
    <mergeCell ref="OTK40:OTK41"/>
    <mergeCell ref="OTL40:OTL41"/>
    <mergeCell ref="OTM40:OTM41"/>
    <mergeCell ref="OTN40:OTN41"/>
    <mergeCell ref="OTE40:OTE41"/>
    <mergeCell ref="OTF40:OTF41"/>
    <mergeCell ref="OTG40:OTG41"/>
    <mergeCell ref="OTH40:OTH41"/>
    <mergeCell ref="OTI40:OTI41"/>
    <mergeCell ref="OSZ40:OSZ41"/>
    <mergeCell ref="OTA40:OTA41"/>
    <mergeCell ref="OTB40:OTB41"/>
    <mergeCell ref="OTC40:OTC41"/>
    <mergeCell ref="OTD40:OTD41"/>
    <mergeCell ref="OVM40:OVM41"/>
    <mergeCell ref="OVN40:OVN41"/>
    <mergeCell ref="OVO40:OVO41"/>
    <mergeCell ref="OVP40:OVP41"/>
    <mergeCell ref="OVQ40:OVQ41"/>
    <mergeCell ref="OVH40:OVH41"/>
    <mergeCell ref="OVI40:OVI41"/>
    <mergeCell ref="OVJ40:OVJ41"/>
    <mergeCell ref="OVK40:OVK41"/>
    <mergeCell ref="OVL40:OVL41"/>
    <mergeCell ref="OVC40:OVC41"/>
    <mergeCell ref="OVD40:OVD41"/>
    <mergeCell ref="OVE40:OVE41"/>
    <mergeCell ref="OVF40:OVF41"/>
    <mergeCell ref="OVG40:OVG41"/>
    <mergeCell ref="OUX40:OUX41"/>
    <mergeCell ref="OUY40:OUY41"/>
    <mergeCell ref="OUZ40:OUZ41"/>
    <mergeCell ref="OVA40:OVA41"/>
    <mergeCell ref="OVB40:OVB41"/>
    <mergeCell ref="OUS40:OUS41"/>
    <mergeCell ref="OUT40:OUT41"/>
    <mergeCell ref="OUU40:OUU41"/>
    <mergeCell ref="OUV40:OUV41"/>
    <mergeCell ref="OUW40:OUW41"/>
    <mergeCell ref="OUN40:OUN41"/>
    <mergeCell ref="OUO40:OUO41"/>
    <mergeCell ref="OUP40:OUP41"/>
    <mergeCell ref="OUQ40:OUQ41"/>
    <mergeCell ref="OUR40:OUR41"/>
    <mergeCell ref="OUI40:OUI41"/>
    <mergeCell ref="OUJ40:OUJ41"/>
    <mergeCell ref="OUK40:OUK41"/>
    <mergeCell ref="OUL40:OUL41"/>
    <mergeCell ref="OUM40:OUM41"/>
    <mergeCell ref="OWV40:OWV41"/>
    <mergeCell ref="OWW40:OWW41"/>
    <mergeCell ref="OWX40:OWX41"/>
    <mergeCell ref="OWY40:OWY41"/>
    <mergeCell ref="OWZ40:OWZ41"/>
    <mergeCell ref="OWQ40:OWQ41"/>
    <mergeCell ref="OWR40:OWR41"/>
    <mergeCell ref="OWS40:OWS41"/>
    <mergeCell ref="OWT40:OWT41"/>
    <mergeCell ref="OWU40:OWU41"/>
    <mergeCell ref="OWL40:OWL41"/>
    <mergeCell ref="OWM40:OWM41"/>
    <mergeCell ref="OWN40:OWN41"/>
    <mergeCell ref="OWO40:OWO41"/>
    <mergeCell ref="OWP40:OWP41"/>
    <mergeCell ref="OWG40:OWG41"/>
    <mergeCell ref="OWH40:OWH41"/>
    <mergeCell ref="OWI40:OWI41"/>
    <mergeCell ref="OWJ40:OWJ41"/>
    <mergeCell ref="OWK40:OWK41"/>
    <mergeCell ref="OWB40:OWB41"/>
    <mergeCell ref="OWC40:OWC41"/>
    <mergeCell ref="OWD40:OWD41"/>
    <mergeCell ref="OWE40:OWE41"/>
    <mergeCell ref="OWF40:OWF41"/>
    <mergeCell ref="OVW40:OVW41"/>
    <mergeCell ref="OVX40:OVX41"/>
    <mergeCell ref="OVY40:OVY41"/>
    <mergeCell ref="OVZ40:OVZ41"/>
    <mergeCell ref="OWA40:OWA41"/>
    <mergeCell ref="OVR40:OVR41"/>
    <mergeCell ref="OVS40:OVS41"/>
    <mergeCell ref="OVT40:OVT41"/>
    <mergeCell ref="OVU40:OVU41"/>
    <mergeCell ref="OVV40:OVV41"/>
    <mergeCell ref="OYE40:OYE41"/>
    <mergeCell ref="OYF40:OYF41"/>
    <mergeCell ref="OYG40:OYG41"/>
    <mergeCell ref="OYH40:OYH41"/>
    <mergeCell ref="OYI40:OYI41"/>
    <mergeCell ref="OXZ40:OXZ41"/>
    <mergeCell ref="OYA40:OYA41"/>
    <mergeCell ref="OYB40:OYB41"/>
    <mergeCell ref="OYC40:OYC41"/>
    <mergeCell ref="OYD40:OYD41"/>
    <mergeCell ref="OXU40:OXU41"/>
    <mergeCell ref="OXV40:OXV41"/>
    <mergeCell ref="OXW40:OXW41"/>
    <mergeCell ref="OXX40:OXX41"/>
    <mergeCell ref="OXY40:OXY41"/>
    <mergeCell ref="OXP40:OXP41"/>
    <mergeCell ref="OXQ40:OXQ41"/>
    <mergeCell ref="OXR40:OXR41"/>
    <mergeCell ref="OXS40:OXS41"/>
    <mergeCell ref="OXT40:OXT41"/>
    <mergeCell ref="OXK40:OXK41"/>
    <mergeCell ref="OXL40:OXL41"/>
    <mergeCell ref="OXM40:OXM41"/>
    <mergeCell ref="OXN40:OXN41"/>
    <mergeCell ref="OXO40:OXO41"/>
    <mergeCell ref="OXF40:OXF41"/>
    <mergeCell ref="OXG40:OXG41"/>
    <mergeCell ref="OXH40:OXH41"/>
    <mergeCell ref="OXI40:OXI41"/>
    <mergeCell ref="OXJ40:OXJ41"/>
    <mergeCell ref="OXA40:OXA41"/>
    <mergeCell ref="OXB40:OXB41"/>
    <mergeCell ref="OXC40:OXC41"/>
    <mergeCell ref="OXD40:OXD41"/>
    <mergeCell ref="OXE40:OXE41"/>
    <mergeCell ref="OZN40:OZN41"/>
    <mergeCell ref="OZO40:OZO41"/>
    <mergeCell ref="OZP40:OZP41"/>
    <mergeCell ref="OZQ40:OZQ41"/>
    <mergeCell ref="OZR40:OZR41"/>
    <mergeCell ref="OZI40:OZI41"/>
    <mergeCell ref="OZJ40:OZJ41"/>
    <mergeCell ref="OZK40:OZK41"/>
    <mergeCell ref="OZL40:OZL41"/>
    <mergeCell ref="OZM40:OZM41"/>
    <mergeCell ref="OZD40:OZD41"/>
    <mergeCell ref="OZE40:OZE41"/>
    <mergeCell ref="OZF40:OZF41"/>
    <mergeCell ref="OZG40:OZG41"/>
    <mergeCell ref="OZH40:OZH41"/>
    <mergeCell ref="OYY40:OYY41"/>
    <mergeCell ref="OYZ40:OYZ41"/>
    <mergeCell ref="OZA40:OZA41"/>
    <mergeCell ref="OZB40:OZB41"/>
    <mergeCell ref="OZC40:OZC41"/>
    <mergeCell ref="OYT40:OYT41"/>
    <mergeCell ref="OYU40:OYU41"/>
    <mergeCell ref="OYV40:OYV41"/>
    <mergeCell ref="OYW40:OYW41"/>
    <mergeCell ref="OYX40:OYX41"/>
    <mergeCell ref="OYO40:OYO41"/>
    <mergeCell ref="OYP40:OYP41"/>
    <mergeCell ref="OYQ40:OYQ41"/>
    <mergeCell ref="OYR40:OYR41"/>
    <mergeCell ref="OYS40:OYS41"/>
    <mergeCell ref="OYJ40:OYJ41"/>
    <mergeCell ref="OYK40:OYK41"/>
    <mergeCell ref="OYL40:OYL41"/>
    <mergeCell ref="OYM40:OYM41"/>
    <mergeCell ref="OYN40:OYN41"/>
    <mergeCell ref="PAW40:PAW41"/>
    <mergeCell ref="PAX40:PAX41"/>
    <mergeCell ref="PAY40:PAY41"/>
    <mergeCell ref="PAZ40:PAZ41"/>
    <mergeCell ref="PBA40:PBA41"/>
    <mergeCell ref="PAR40:PAR41"/>
    <mergeCell ref="PAS40:PAS41"/>
    <mergeCell ref="PAT40:PAT41"/>
    <mergeCell ref="PAU40:PAU41"/>
    <mergeCell ref="PAV40:PAV41"/>
    <mergeCell ref="PAM40:PAM41"/>
    <mergeCell ref="PAN40:PAN41"/>
    <mergeCell ref="PAO40:PAO41"/>
    <mergeCell ref="PAP40:PAP41"/>
    <mergeCell ref="PAQ40:PAQ41"/>
    <mergeCell ref="PAH40:PAH41"/>
    <mergeCell ref="PAI40:PAI41"/>
    <mergeCell ref="PAJ40:PAJ41"/>
    <mergeCell ref="PAK40:PAK41"/>
    <mergeCell ref="PAL40:PAL41"/>
    <mergeCell ref="PAC40:PAC41"/>
    <mergeCell ref="PAD40:PAD41"/>
    <mergeCell ref="PAE40:PAE41"/>
    <mergeCell ref="PAF40:PAF41"/>
    <mergeCell ref="PAG40:PAG41"/>
    <mergeCell ref="OZX40:OZX41"/>
    <mergeCell ref="OZY40:OZY41"/>
    <mergeCell ref="OZZ40:OZZ41"/>
    <mergeCell ref="PAA40:PAA41"/>
    <mergeCell ref="PAB40:PAB41"/>
    <mergeCell ref="OZS40:OZS41"/>
    <mergeCell ref="OZT40:OZT41"/>
    <mergeCell ref="OZU40:OZU41"/>
    <mergeCell ref="OZV40:OZV41"/>
    <mergeCell ref="OZW40:OZW41"/>
    <mergeCell ref="PCF40:PCF41"/>
    <mergeCell ref="PCG40:PCG41"/>
    <mergeCell ref="PCH40:PCH41"/>
    <mergeCell ref="PCI40:PCI41"/>
    <mergeCell ref="PCJ40:PCJ41"/>
    <mergeCell ref="PCA40:PCA41"/>
    <mergeCell ref="PCB40:PCB41"/>
    <mergeCell ref="PCC40:PCC41"/>
    <mergeCell ref="PCD40:PCD41"/>
    <mergeCell ref="PCE40:PCE41"/>
    <mergeCell ref="PBV40:PBV41"/>
    <mergeCell ref="PBW40:PBW41"/>
    <mergeCell ref="PBX40:PBX41"/>
    <mergeCell ref="PBY40:PBY41"/>
    <mergeCell ref="PBZ40:PBZ41"/>
    <mergeCell ref="PBQ40:PBQ41"/>
    <mergeCell ref="PBR40:PBR41"/>
    <mergeCell ref="PBS40:PBS41"/>
    <mergeCell ref="PBT40:PBT41"/>
    <mergeCell ref="PBU40:PBU41"/>
    <mergeCell ref="PBL40:PBL41"/>
    <mergeCell ref="PBM40:PBM41"/>
    <mergeCell ref="PBN40:PBN41"/>
    <mergeCell ref="PBO40:PBO41"/>
    <mergeCell ref="PBP40:PBP41"/>
    <mergeCell ref="PBG40:PBG41"/>
    <mergeCell ref="PBH40:PBH41"/>
    <mergeCell ref="PBI40:PBI41"/>
    <mergeCell ref="PBJ40:PBJ41"/>
    <mergeCell ref="PBK40:PBK41"/>
    <mergeCell ref="PBB40:PBB41"/>
    <mergeCell ref="PBC40:PBC41"/>
    <mergeCell ref="PBD40:PBD41"/>
    <mergeCell ref="PBE40:PBE41"/>
    <mergeCell ref="PBF40:PBF41"/>
    <mergeCell ref="PDO40:PDO41"/>
    <mergeCell ref="PDP40:PDP41"/>
    <mergeCell ref="PDQ40:PDQ41"/>
    <mergeCell ref="PDR40:PDR41"/>
    <mergeCell ref="PDS40:PDS41"/>
    <mergeCell ref="PDJ40:PDJ41"/>
    <mergeCell ref="PDK40:PDK41"/>
    <mergeCell ref="PDL40:PDL41"/>
    <mergeCell ref="PDM40:PDM41"/>
    <mergeCell ref="PDN40:PDN41"/>
    <mergeCell ref="PDE40:PDE41"/>
    <mergeCell ref="PDF40:PDF41"/>
    <mergeCell ref="PDG40:PDG41"/>
    <mergeCell ref="PDH40:PDH41"/>
    <mergeCell ref="PDI40:PDI41"/>
    <mergeCell ref="PCZ40:PCZ41"/>
    <mergeCell ref="PDA40:PDA41"/>
    <mergeCell ref="PDB40:PDB41"/>
    <mergeCell ref="PDC40:PDC41"/>
    <mergeCell ref="PDD40:PDD41"/>
    <mergeCell ref="PCU40:PCU41"/>
    <mergeCell ref="PCV40:PCV41"/>
    <mergeCell ref="PCW40:PCW41"/>
    <mergeCell ref="PCX40:PCX41"/>
    <mergeCell ref="PCY40:PCY41"/>
    <mergeCell ref="PCP40:PCP41"/>
    <mergeCell ref="PCQ40:PCQ41"/>
    <mergeCell ref="PCR40:PCR41"/>
    <mergeCell ref="PCS40:PCS41"/>
    <mergeCell ref="PCT40:PCT41"/>
    <mergeCell ref="PCK40:PCK41"/>
    <mergeCell ref="PCL40:PCL41"/>
    <mergeCell ref="PCM40:PCM41"/>
    <mergeCell ref="PCN40:PCN41"/>
    <mergeCell ref="PCO40:PCO41"/>
    <mergeCell ref="PEX40:PEX41"/>
    <mergeCell ref="PEY40:PEY41"/>
    <mergeCell ref="PEZ40:PEZ41"/>
    <mergeCell ref="PFA40:PFA41"/>
    <mergeCell ref="PFB40:PFB41"/>
    <mergeCell ref="PES40:PES41"/>
    <mergeCell ref="PET40:PET41"/>
    <mergeCell ref="PEU40:PEU41"/>
    <mergeCell ref="PEV40:PEV41"/>
    <mergeCell ref="PEW40:PEW41"/>
    <mergeCell ref="PEN40:PEN41"/>
    <mergeCell ref="PEO40:PEO41"/>
    <mergeCell ref="PEP40:PEP41"/>
    <mergeCell ref="PEQ40:PEQ41"/>
    <mergeCell ref="PER40:PER41"/>
    <mergeCell ref="PEI40:PEI41"/>
    <mergeCell ref="PEJ40:PEJ41"/>
    <mergeCell ref="PEK40:PEK41"/>
    <mergeCell ref="PEL40:PEL41"/>
    <mergeCell ref="PEM40:PEM41"/>
    <mergeCell ref="PED40:PED41"/>
    <mergeCell ref="PEE40:PEE41"/>
    <mergeCell ref="PEF40:PEF41"/>
    <mergeCell ref="PEG40:PEG41"/>
    <mergeCell ref="PEH40:PEH41"/>
    <mergeCell ref="PDY40:PDY41"/>
    <mergeCell ref="PDZ40:PDZ41"/>
    <mergeCell ref="PEA40:PEA41"/>
    <mergeCell ref="PEB40:PEB41"/>
    <mergeCell ref="PEC40:PEC41"/>
    <mergeCell ref="PDT40:PDT41"/>
    <mergeCell ref="PDU40:PDU41"/>
    <mergeCell ref="PDV40:PDV41"/>
    <mergeCell ref="PDW40:PDW41"/>
    <mergeCell ref="PDX40:PDX41"/>
    <mergeCell ref="PGG40:PGG41"/>
    <mergeCell ref="PGH40:PGH41"/>
    <mergeCell ref="PGI40:PGI41"/>
    <mergeCell ref="PGJ40:PGJ41"/>
    <mergeCell ref="PGK40:PGK41"/>
    <mergeCell ref="PGB40:PGB41"/>
    <mergeCell ref="PGC40:PGC41"/>
    <mergeCell ref="PGD40:PGD41"/>
    <mergeCell ref="PGE40:PGE41"/>
    <mergeCell ref="PGF40:PGF41"/>
    <mergeCell ref="PFW40:PFW41"/>
    <mergeCell ref="PFX40:PFX41"/>
    <mergeCell ref="PFY40:PFY41"/>
    <mergeCell ref="PFZ40:PFZ41"/>
    <mergeCell ref="PGA40:PGA41"/>
    <mergeCell ref="PFR40:PFR41"/>
    <mergeCell ref="PFS40:PFS41"/>
    <mergeCell ref="PFT40:PFT41"/>
    <mergeCell ref="PFU40:PFU41"/>
    <mergeCell ref="PFV40:PFV41"/>
    <mergeCell ref="PFM40:PFM41"/>
    <mergeCell ref="PFN40:PFN41"/>
    <mergeCell ref="PFO40:PFO41"/>
    <mergeCell ref="PFP40:PFP41"/>
    <mergeCell ref="PFQ40:PFQ41"/>
    <mergeCell ref="PFH40:PFH41"/>
    <mergeCell ref="PFI40:PFI41"/>
    <mergeCell ref="PFJ40:PFJ41"/>
    <mergeCell ref="PFK40:PFK41"/>
    <mergeCell ref="PFL40:PFL41"/>
    <mergeCell ref="PFC40:PFC41"/>
    <mergeCell ref="PFD40:PFD41"/>
    <mergeCell ref="PFE40:PFE41"/>
    <mergeCell ref="PFF40:PFF41"/>
    <mergeCell ref="PFG40:PFG41"/>
    <mergeCell ref="PHP40:PHP41"/>
    <mergeCell ref="PHQ40:PHQ41"/>
    <mergeCell ref="PHR40:PHR41"/>
    <mergeCell ref="PHS40:PHS41"/>
    <mergeCell ref="PHT40:PHT41"/>
    <mergeCell ref="PHK40:PHK41"/>
    <mergeCell ref="PHL40:PHL41"/>
    <mergeCell ref="PHM40:PHM41"/>
    <mergeCell ref="PHN40:PHN41"/>
    <mergeCell ref="PHO40:PHO41"/>
    <mergeCell ref="PHF40:PHF41"/>
    <mergeCell ref="PHG40:PHG41"/>
    <mergeCell ref="PHH40:PHH41"/>
    <mergeCell ref="PHI40:PHI41"/>
    <mergeCell ref="PHJ40:PHJ41"/>
    <mergeCell ref="PHA40:PHA41"/>
    <mergeCell ref="PHB40:PHB41"/>
    <mergeCell ref="PHC40:PHC41"/>
    <mergeCell ref="PHD40:PHD41"/>
    <mergeCell ref="PHE40:PHE41"/>
    <mergeCell ref="PGV40:PGV41"/>
    <mergeCell ref="PGW40:PGW41"/>
    <mergeCell ref="PGX40:PGX41"/>
    <mergeCell ref="PGY40:PGY41"/>
    <mergeCell ref="PGZ40:PGZ41"/>
    <mergeCell ref="PGQ40:PGQ41"/>
    <mergeCell ref="PGR40:PGR41"/>
    <mergeCell ref="PGS40:PGS41"/>
    <mergeCell ref="PGT40:PGT41"/>
    <mergeCell ref="PGU40:PGU41"/>
    <mergeCell ref="PGL40:PGL41"/>
    <mergeCell ref="PGM40:PGM41"/>
    <mergeCell ref="PGN40:PGN41"/>
    <mergeCell ref="PGO40:PGO41"/>
    <mergeCell ref="PGP40:PGP41"/>
    <mergeCell ref="PIY40:PIY41"/>
    <mergeCell ref="PIZ40:PIZ41"/>
    <mergeCell ref="PJA40:PJA41"/>
    <mergeCell ref="PJB40:PJB41"/>
    <mergeCell ref="PJC40:PJC41"/>
    <mergeCell ref="PIT40:PIT41"/>
    <mergeCell ref="PIU40:PIU41"/>
    <mergeCell ref="PIV40:PIV41"/>
    <mergeCell ref="PIW40:PIW41"/>
    <mergeCell ref="PIX40:PIX41"/>
    <mergeCell ref="PIO40:PIO41"/>
    <mergeCell ref="PIP40:PIP41"/>
    <mergeCell ref="PIQ40:PIQ41"/>
    <mergeCell ref="PIR40:PIR41"/>
    <mergeCell ref="PIS40:PIS41"/>
    <mergeCell ref="PIJ40:PIJ41"/>
    <mergeCell ref="PIK40:PIK41"/>
    <mergeCell ref="PIL40:PIL41"/>
    <mergeCell ref="PIM40:PIM41"/>
    <mergeCell ref="PIN40:PIN41"/>
    <mergeCell ref="PIE40:PIE41"/>
    <mergeCell ref="PIF40:PIF41"/>
    <mergeCell ref="PIG40:PIG41"/>
    <mergeCell ref="PIH40:PIH41"/>
    <mergeCell ref="PII40:PII41"/>
    <mergeCell ref="PHZ40:PHZ41"/>
    <mergeCell ref="PIA40:PIA41"/>
    <mergeCell ref="PIB40:PIB41"/>
    <mergeCell ref="PIC40:PIC41"/>
    <mergeCell ref="PID40:PID41"/>
    <mergeCell ref="PHU40:PHU41"/>
    <mergeCell ref="PHV40:PHV41"/>
    <mergeCell ref="PHW40:PHW41"/>
    <mergeCell ref="PHX40:PHX41"/>
    <mergeCell ref="PHY40:PHY41"/>
    <mergeCell ref="PKH40:PKH41"/>
    <mergeCell ref="PKI40:PKI41"/>
    <mergeCell ref="PKJ40:PKJ41"/>
    <mergeCell ref="PKK40:PKK41"/>
    <mergeCell ref="PKL40:PKL41"/>
    <mergeCell ref="PKC40:PKC41"/>
    <mergeCell ref="PKD40:PKD41"/>
    <mergeCell ref="PKE40:PKE41"/>
    <mergeCell ref="PKF40:PKF41"/>
    <mergeCell ref="PKG40:PKG41"/>
    <mergeCell ref="PJX40:PJX41"/>
    <mergeCell ref="PJY40:PJY41"/>
    <mergeCell ref="PJZ40:PJZ41"/>
    <mergeCell ref="PKA40:PKA41"/>
    <mergeCell ref="PKB40:PKB41"/>
    <mergeCell ref="PJS40:PJS41"/>
    <mergeCell ref="PJT40:PJT41"/>
    <mergeCell ref="PJU40:PJU41"/>
    <mergeCell ref="PJV40:PJV41"/>
    <mergeCell ref="PJW40:PJW41"/>
    <mergeCell ref="PJN40:PJN41"/>
    <mergeCell ref="PJO40:PJO41"/>
    <mergeCell ref="PJP40:PJP41"/>
    <mergeCell ref="PJQ40:PJQ41"/>
    <mergeCell ref="PJR40:PJR41"/>
    <mergeCell ref="PJI40:PJI41"/>
    <mergeCell ref="PJJ40:PJJ41"/>
    <mergeCell ref="PJK40:PJK41"/>
    <mergeCell ref="PJL40:PJL41"/>
    <mergeCell ref="PJM40:PJM41"/>
    <mergeCell ref="PJD40:PJD41"/>
    <mergeCell ref="PJE40:PJE41"/>
    <mergeCell ref="PJF40:PJF41"/>
    <mergeCell ref="PJG40:PJG41"/>
    <mergeCell ref="PJH40:PJH41"/>
    <mergeCell ref="PLQ40:PLQ41"/>
    <mergeCell ref="PLR40:PLR41"/>
    <mergeCell ref="PLS40:PLS41"/>
    <mergeCell ref="PLT40:PLT41"/>
    <mergeCell ref="PLU40:PLU41"/>
    <mergeCell ref="PLL40:PLL41"/>
    <mergeCell ref="PLM40:PLM41"/>
    <mergeCell ref="PLN40:PLN41"/>
    <mergeCell ref="PLO40:PLO41"/>
    <mergeCell ref="PLP40:PLP41"/>
    <mergeCell ref="PLG40:PLG41"/>
    <mergeCell ref="PLH40:PLH41"/>
    <mergeCell ref="PLI40:PLI41"/>
    <mergeCell ref="PLJ40:PLJ41"/>
    <mergeCell ref="PLK40:PLK41"/>
    <mergeCell ref="PLB40:PLB41"/>
    <mergeCell ref="PLC40:PLC41"/>
    <mergeCell ref="PLD40:PLD41"/>
    <mergeCell ref="PLE40:PLE41"/>
    <mergeCell ref="PLF40:PLF41"/>
    <mergeCell ref="PKW40:PKW41"/>
    <mergeCell ref="PKX40:PKX41"/>
    <mergeCell ref="PKY40:PKY41"/>
    <mergeCell ref="PKZ40:PKZ41"/>
    <mergeCell ref="PLA40:PLA41"/>
    <mergeCell ref="PKR40:PKR41"/>
    <mergeCell ref="PKS40:PKS41"/>
    <mergeCell ref="PKT40:PKT41"/>
    <mergeCell ref="PKU40:PKU41"/>
    <mergeCell ref="PKV40:PKV41"/>
    <mergeCell ref="PKM40:PKM41"/>
    <mergeCell ref="PKN40:PKN41"/>
    <mergeCell ref="PKO40:PKO41"/>
    <mergeCell ref="PKP40:PKP41"/>
    <mergeCell ref="PKQ40:PKQ41"/>
    <mergeCell ref="PMZ40:PMZ41"/>
    <mergeCell ref="PNA40:PNA41"/>
    <mergeCell ref="PNB40:PNB41"/>
    <mergeCell ref="PNC40:PNC41"/>
    <mergeCell ref="PND40:PND41"/>
    <mergeCell ref="PMU40:PMU41"/>
    <mergeCell ref="PMV40:PMV41"/>
    <mergeCell ref="PMW40:PMW41"/>
    <mergeCell ref="PMX40:PMX41"/>
    <mergeCell ref="PMY40:PMY41"/>
    <mergeCell ref="PMP40:PMP41"/>
    <mergeCell ref="PMQ40:PMQ41"/>
    <mergeCell ref="PMR40:PMR41"/>
    <mergeCell ref="PMS40:PMS41"/>
    <mergeCell ref="PMT40:PMT41"/>
    <mergeCell ref="PMK40:PMK41"/>
    <mergeCell ref="PML40:PML41"/>
    <mergeCell ref="PMM40:PMM41"/>
    <mergeCell ref="PMN40:PMN41"/>
    <mergeCell ref="PMO40:PMO41"/>
    <mergeCell ref="PMF40:PMF41"/>
    <mergeCell ref="PMG40:PMG41"/>
    <mergeCell ref="PMH40:PMH41"/>
    <mergeCell ref="PMI40:PMI41"/>
    <mergeCell ref="PMJ40:PMJ41"/>
    <mergeCell ref="PMA40:PMA41"/>
    <mergeCell ref="PMB40:PMB41"/>
    <mergeCell ref="PMC40:PMC41"/>
    <mergeCell ref="PMD40:PMD41"/>
    <mergeCell ref="PME40:PME41"/>
    <mergeCell ref="PLV40:PLV41"/>
    <mergeCell ref="PLW40:PLW41"/>
    <mergeCell ref="PLX40:PLX41"/>
    <mergeCell ref="PLY40:PLY41"/>
    <mergeCell ref="PLZ40:PLZ41"/>
    <mergeCell ref="POI40:POI41"/>
    <mergeCell ref="POJ40:POJ41"/>
    <mergeCell ref="POK40:POK41"/>
    <mergeCell ref="POL40:POL41"/>
    <mergeCell ref="POM40:POM41"/>
    <mergeCell ref="POD40:POD41"/>
    <mergeCell ref="POE40:POE41"/>
    <mergeCell ref="POF40:POF41"/>
    <mergeCell ref="POG40:POG41"/>
    <mergeCell ref="POH40:POH41"/>
    <mergeCell ref="PNY40:PNY41"/>
    <mergeCell ref="PNZ40:PNZ41"/>
    <mergeCell ref="POA40:POA41"/>
    <mergeCell ref="POB40:POB41"/>
    <mergeCell ref="POC40:POC41"/>
    <mergeCell ref="PNT40:PNT41"/>
    <mergeCell ref="PNU40:PNU41"/>
    <mergeCell ref="PNV40:PNV41"/>
    <mergeCell ref="PNW40:PNW41"/>
    <mergeCell ref="PNX40:PNX41"/>
    <mergeCell ref="PNO40:PNO41"/>
    <mergeCell ref="PNP40:PNP41"/>
    <mergeCell ref="PNQ40:PNQ41"/>
    <mergeCell ref="PNR40:PNR41"/>
    <mergeCell ref="PNS40:PNS41"/>
    <mergeCell ref="PNJ40:PNJ41"/>
    <mergeCell ref="PNK40:PNK41"/>
    <mergeCell ref="PNL40:PNL41"/>
    <mergeCell ref="PNM40:PNM41"/>
    <mergeCell ref="PNN40:PNN41"/>
    <mergeCell ref="PNE40:PNE41"/>
    <mergeCell ref="PNF40:PNF41"/>
    <mergeCell ref="PNG40:PNG41"/>
    <mergeCell ref="PNH40:PNH41"/>
    <mergeCell ref="PNI40:PNI41"/>
    <mergeCell ref="PPR40:PPR41"/>
    <mergeCell ref="PPS40:PPS41"/>
    <mergeCell ref="PPT40:PPT41"/>
    <mergeCell ref="PPU40:PPU41"/>
    <mergeCell ref="PPV40:PPV41"/>
    <mergeCell ref="PPM40:PPM41"/>
    <mergeCell ref="PPN40:PPN41"/>
    <mergeCell ref="PPO40:PPO41"/>
    <mergeCell ref="PPP40:PPP41"/>
    <mergeCell ref="PPQ40:PPQ41"/>
    <mergeCell ref="PPH40:PPH41"/>
    <mergeCell ref="PPI40:PPI41"/>
    <mergeCell ref="PPJ40:PPJ41"/>
    <mergeCell ref="PPK40:PPK41"/>
    <mergeCell ref="PPL40:PPL41"/>
    <mergeCell ref="PPC40:PPC41"/>
    <mergeCell ref="PPD40:PPD41"/>
    <mergeCell ref="PPE40:PPE41"/>
    <mergeCell ref="PPF40:PPF41"/>
    <mergeCell ref="PPG40:PPG41"/>
    <mergeCell ref="POX40:POX41"/>
    <mergeCell ref="POY40:POY41"/>
    <mergeCell ref="POZ40:POZ41"/>
    <mergeCell ref="PPA40:PPA41"/>
    <mergeCell ref="PPB40:PPB41"/>
    <mergeCell ref="POS40:POS41"/>
    <mergeCell ref="POT40:POT41"/>
    <mergeCell ref="POU40:POU41"/>
    <mergeCell ref="POV40:POV41"/>
    <mergeCell ref="POW40:POW41"/>
    <mergeCell ref="PON40:PON41"/>
    <mergeCell ref="POO40:POO41"/>
    <mergeCell ref="POP40:POP41"/>
    <mergeCell ref="POQ40:POQ41"/>
    <mergeCell ref="POR40:POR41"/>
    <mergeCell ref="PRA40:PRA41"/>
    <mergeCell ref="PRB40:PRB41"/>
    <mergeCell ref="PRC40:PRC41"/>
    <mergeCell ref="PRD40:PRD41"/>
    <mergeCell ref="PRE40:PRE41"/>
    <mergeCell ref="PQV40:PQV41"/>
    <mergeCell ref="PQW40:PQW41"/>
    <mergeCell ref="PQX40:PQX41"/>
    <mergeCell ref="PQY40:PQY41"/>
    <mergeCell ref="PQZ40:PQZ41"/>
    <mergeCell ref="PQQ40:PQQ41"/>
    <mergeCell ref="PQR40:PQR41"/>
    <mergeCell ref="PQS40:PQS41"/>
    <mergeCell ref="PQT40:PQT41"/>
    <mergeCell ref="PQU40:PQU41"/>
    <mergeCell ref="PQL40:PQL41"/>
    <mergeCell ref="PQM40:PQM41"/>
    <mergeCell ref="PQN40:PQN41"/>
    <mergeCell ref="PQO40:PQO41"/>
    <mergeCell ref="PQP40:PQP41"/>
    <mergeCell ref="PQG40:PQG41"/>
    <mergeCell ref="PQH40:PQH41"/>
    <mergeCell ref="PQI40:PQI41"/>
    <mergeCell ref="PQJ40:PQJ41"/>
    <mergeCell ref="PQK40:PQK41"/>
    <mergeCell ref="PQB40:PQB41"/>
    <mergeCell ref="PQC40:PQC41"/>
    <mergeCell ref="PQD40:PQD41"/>
    <mergeCell ref="PQE40:PQE41"/>
    <mergeCell ref="PQF40:PQF41"/>
    <mergeCell ref="PPW40:PPW41"/>
    <mergeCell ref="PPX40:PPX41"/>
    <mergeCell ref="PPY40:PPY41"/>
    <mergeCell ref="PPZ40:PPZ41"/>
    <mergeCell ref="PQA40:PQA41"/>
    <mergeCell ref="PSJ40:PSJ41"/>
    <mergeCell ref="PSK40:PSK41"/>
    <mergeCell ref="PSL40:PSL41"/>
    <mergeCell ref="PSM40:PSM41"/>
    <mergeCell ref="PSN40:PSN41"/>
    <mergeCell ref="PSE40:PSE41"/>
    <mergeCell ref="PSF40:PSF41"/>
    <mergeCell ref="PSG40:PSG41"/>
    <mergeCell ref="PSH40:PSH41"/>
    <mergeCell ref="PSI40:PSI41"/>
    <mergeCell ref="PRZ40:PRZ41"/>
    <mergeCell ref="PSA40:PSA41"/>
    <mergeCell ref="PSB40:PSB41"/>
    <mergeCell ref="PSC40:PSC41"/>
    <mergeCell ref="PSD40:PSD41"/>
    <mergeCell ref="PRU40:PRU41"/>
    <mergeCell ref="PRV40:PRV41"/>
    <mergeCell ref="PRW40:PRW41"/>
    <mergeCell ref="PRX40:PRX41"/>
    <mergeCell ref="PRY40:PRY41"/>
    <mergeCell ref="PRP40:PRP41"/>
    <mergeCell ref="PRQ40:PRQ41"/>
    <mergeCell ref="PRR40:PRR41"/>
    <mergeCell ref="PRS40:PRS41"/>
    <mergeCell ref="PRT40:PRT41"/>
    <mergeCell ref="PRK40:PRK41"/>
    <mergeCell ref="PRL40:PRL41"/>
    <mergeCell ref="PRM40:PRM41"/>
    <mergeCell ref="PRN40:PRN41"/>
    <mergeCell ref="PRO40:PRO41"/>
    <mergeCell ref="PRF40:PRF41"/>
    <mergeCell ref="PRG40:PRG41"/>
    <mergeCell ref="PRH40:PRH41"/>
    <mergeCell ref="PRI40:PRI41"/>
    <mergeCell ref="PRJ40:PRJ41"/>
    <mergeCell ref="PTS40:PTS41"/>
    <mergeCell ref="PTT40:PTT41"/>
    <mergeCell ref="PTU40:PTU41"/>
    <mergeCell ref="PTV40:PTV41"/>
    <mergeCell ref="PTW40:PTW41"/>
    <mergeCell ref="PTN40:PTN41"/>
    <mergeCell ref="PTO40:PTO41"/>
    <mergeCell ref="PTP40:PTP41"/>
    <mergeCell ref="PTQ40:PTQ41"/>
    <mergeCell ref="PTR40:PTR41"/>
    <mergeCell ref="PTI40:PTI41"/>
    <mergeCell ref="PTJ40:PTJ41"/>
    <mergeCell ref="PTK40:PTK41"/>
    <mergeCell ref="PTL40:PTL41"/>
    <mergeCell ref="PTM40:PTM41"/>
    <mergeCell ref="PTD40:PTD41"/>
    <mergeCell ref="PTE40:PTE41"/>
    <mergeCell ref="PTF40:PTF41"/>
    <mergeCell ref="PTG40:PTG41"/>
    <mergeCell ref="PTH40:PTH41"/>
    <mergeCell ref="PSY40:PSY41"/>
    <mergeCell ref="PSZ40:PSZ41"/>
    <mergeCell ref="PTA40:PTA41"/>
    <mergeCell ref="PTB40:PTB41"/>
    <mergeCell ref="PTC40:PTC41"/>
    <mergeCell ref="PST40:PST41"/>
    <mergeCell ref="PSU40:PSU41"/>
    <mergeCell ref="PSV40:PSV41"/>
    <mergeCell ref="PSW40:PSW41"/>
    <mergeCell ref="PSX40:PSX41"/>
    <mergeCell ref="PSO40:PSO41"/>
    <mergeCell ref="PSP40:PSP41"/>
    <mergeCell ref="PSQ40:PSQ41"/>
    <mergeCell ref="PSR40:PSR41"/>
    <mergeCell ref="PSS40:PSS41"/>
    <mergeCell ref="PVB40:PVB41"/>
    <mergeCell ref="PVC40:PVC41"/>
    <mergeCell ref="PVD40:PVD41"/>
    <mergeCell ref="PVE40:PVE41"/>
    <mergeCell ref="PVF40:PVF41"/>
    <mergeCell ref="PUW40:PUW41"/>
    <mergeCell ref="PUX40:PUX41"/>
    <mergeCell ref="PUY40:PUY41"/>
    <mergeCell ref="PUZ40:PUZ41"/>
    <mergeCell ref="PVA40:PVA41"/>
    <mergeCell ref="PUR40:PUR41"/>
    <mergeCell ref="PUS40:PUS41"/>
    <mergeCell ref="PUT40:PUT41"/>
    <mergeCell ref="PUU40:PUU41"/>
    <mergeCell ref="PUV40:PUV41"/>
    <mergeCell ref="PUM40:PUM41"/>
    <mergeCell ref="PUN40:PUN41"/>
    <mergeCell ref="PUO40:PUO41"/>
    <mergeCell ref="PUP40:PUP41"/>
    <mergeCell ref="PUQ40:PUQ41"/>
    <mergeCell ref="PUH40:PUH41"/>
    <mergeCell ref="PUI40:PUI41"/>
    <mergeCell ref="PUJ40:PUJ41"/>
    <mergeCell ref="PUK40:PUK41"/>
    <mergeCell ref="PUL40:PUL41"/>
    <mergeCell ref="PUC40:PUC41"/>
    <mergeCell ref="PUD40:PUD41"/>
    <mergeCell ref="PUE40:PUE41"/>
    <mergeCell ref="PUF40:PUF41"/>
    <mergeCell ref="PUG40:PUG41"/>
    <mergeCell ref="PTX40:PTX41"/>
    <mergeCell ref="PTY40:PTY41"/>
    <mergeCell ref="PTZ40:PTZ41"/>
    <mergeCell ref="PUA40:PUA41"/>
    <mergeCell ref="PUB40:PUB41"/>
    <mergeCell ref="PWK40:PWK41"/>
    <mergeCell ref="PWL40:PWL41"/>
    <mergeCell ref="PWM40:PWM41"/>
    <mergeCell ref="PWN40:PWN41"/>
    <mergeCell ref="PWO40:PWO41"/>
    <mergeCell ref="PWF40:PWF41"/>
    <mergeCell ref="PWG40:PWG41"/>
    <mergeCell ref="PWH40:PWH41"/>
    <mergeCell ref="PWI40:PWI41"/>
    <mergeCell ref="PWJ40:PWJ41"/>
    <mergeCell ref="PWA40:PWA41"/>
    <mergeCell ref="PWB40:PWB41"/>
    <mergeCell ref="PWC40:PWC41"/>
    <mergeCell ref="PWD40:PWD41"/>
    <mergeCell ref="PWE40:PWE41"/>
    <mergeCell ref="PVV40:PVV41"/>
    <mergeCell ref="PVW40:PVW41"/>
    <mergeCell ref="PVX40:PVX41"/>
    <mergeCell ref="PVY40:PVY41"/>
    <mergeCell ref="PVZ40:PVZ41"/>
    <mergeCell ref="PVQ40:PVQ41"/>
    <mergeCell ref="PVR40:PVR41"/>
    <mergeCell ref="PVS40:PVS41"/>
    <mergeCell ref="PVT40:PVT41"/>
    <mergeCell ref="PVU40:PVU41"/>
    <mergeCell ref="PVL40:PVL41"/>
    <mergeCell ref="PVM40:PVM41"/>
    <mergeCell ref="PVN40:PVN41"/>
    <mergeCell ref="PVO40:PVO41"/>
    <mergeCell ref="PVP40:PVP41"/>
    <mergeCell ref="PVG40:PVG41"/>
    <mergeCell ref="PVH40:PVH41"/>
    <mergeCell ref="PVI40:PVI41"/>
    <mergeCell ref="PVJ40:PVJ41"/>
    <mergeCell ref="PVK40:PVK41"/>
    <mergeCell ref="PXT40:PXT41"/>
    <mergeCell ref="PXU40:PXU41"/>
    <mergeCell ref="PXV40:PXV41"/>
    <mergeCell ref="PXW40:PXW41"/>
    <mergeCell ref="PXX40:PXX41"/>
    <mergeCell ref="PXO40:PXO41"/>
    <mergeCell ref="PXP40:PXP41"/>
    <mergeCell ref="PXQ40:PXQ41"/>
    <mergeCell ref="PXR40:PXR41"/>
    <mergeCell ref="PXS40:PXS41"/>
    <mergeCell ref="PXJ40:PXJ41"/>
    <mergeCell ref="PXK40:PXK41"/>
    <mergeCell ref="PXL40:PXL41"/>
    <mergeCell ref="PXM40:PXM41"/>
    <mergeCell ref="PXN40:PXN41"/>
    <mergeCell ref="PXE40:PXE41"/>
    <mergeCell ref="PXF40:PXF41"/>
    <mergeCell ref="PXG40:PXG41"/>
    <mergeCell ref="PXH40:PXH41"/>
    <mergeCell ref="PXI40:PXI41"/>
    <mergeCell ref="PWZ40:PWZ41"/>
    <mergeCell ref="PXA40:PXA41"/>
    <mergeCell ref="PXB40:PXB41"/>
    <mergeCell ref="PXC40:PXC41"/>
    <mergeCell ref="PXD40:PXD41"/>
    <mergeCell ref="PWU40:PWU41"/>
    <mergeCell ref="PWV40:PWV41"/>
    <mergeCell ref="PWW40:PWW41"/>
    <mergeCell ref="PWX40:PWX41"/>
    <mergeCell ref="PWY40:PWY41"/>
    <mergeCell ref="PWP40:PWP41"/>
    <mergeCell ref="PWQ40:PWQ41"/>
    <mergeCell ref="PWR40:PWR41"/>
    <mergeCell ref="PWS40:PWS41"/>
    <mergeCell ref="PWT40:PWT41"/>
    <mergeCell ref="PZC40:PZC41"/>
    <mergeCell ref="PZD40:PZD41"/>
    <mergeCell ref="PZE40:PZE41"/>
    <mergeCell ref="PZF40:PZF41"/>
    <mergeCell ref="PZG40:PZG41"/>
    <mergeCell ref="PYX40:PYX41"/>
    <mergeCell ref="PYY40:PYY41"/>
    <mergeCell ref="PYZ40:PYZ41"/>
    <mergeCell ref="PZA40:PZA41"/>
    <mergeCell ref="PZB40:PZB41"/>
    <mergeCell ref="PYS40:PYS41"/>
    <mergeCell ref="PYT40:PYT41"/>
    <mergeCell ref="PYU40:PYU41"/>
    <mergeCell ref="PYV40:PYV41"/>
    <mergeCell ref="PYW40:PYW41"/>
    <mergeCell ref="PYN40:PYN41"/>
    <mergeCell ref="PYO40:PYO41"/>
    <mergeCell ref="PYP40:PYP41"/>
    <mergeCell ref="PYQ40:PYQ41"/>
    <mergeCell ref="PYR40:PYR41"/>
    <mergeCell ref="PYI40:PYI41"/>
    <mergeCell ref="PYJ40:PYJ41"/>
    <mergeCell ref="PYK40:PYK41"/>
    <mergeCell ref="PYL40:PYL41"/>
    <mergeCell ref="PYM40:PYM41"/>
    <mergeCell ref="PYD40:PYD41"/>
    <mergeCell ref="PYE40:PYE41"/>
    <mergeCell ref="PYF40:PYF41"/>
    <mergeCell ref="PYG40:PYG41"/>
    <mergeCell ref="PYH40:PYH41"/>
    <mergeCell ref="PXY40:PXY41"/>
    <mergeCell ref="PXZ40:PXZ41"/>
    <mergeCell ref="PYA40:PYA41"/>
    <mergeCell ref="PYB40:PYB41"/>
    <mergeCell ref="PYC40:PYC41"/>
    <mergeCell ref="QAL40:QAL41"/>
    <mergeCell ref="QAM40:QAM41"/>
    <mergeCell ref="QAN40:QAN41"/>
    <mergeCell ref="QAO40:QAO41"/>
    <mergeCell ref="QAP40:QAP41"/>
    <mergeCell ref="QAG40:QAG41"/>
    <mergeCell ref="QAH40:QAH41"/>
    <mergeCell ref="QAI40:QAI41"/>
    <mergeCell ref="QAJ40:QAJ41"/>
    <mergeCell ref="QAK40:QAK41"/>
    <mergeCell ref="QAB40:QAB41"/>
    <mergeCell ref="QAC40:QAC41"/>
    <mergeCell ref="QAD40:QAD41"/>
    <mergeCell ref="QAE40:QAE41"/>
    <mergeCell ref="QAF40:QAF41"/>
    <mergeCell ref="PZW40:PZW41"/>
    <mergeCell ref="PZX40:PZX41"/>
    <mergeCell ref="PZY40:PZY41"/>
    <mergeCell ref="PZZ40:PZZ41"/>
    <mergeCell ref="QAA40:QAA41"/>
    <mergeCell ref="PZR40:PZR41"/>
    <mergeCell ref="PZS40:PZS41"/>
    <mergeCell ref="PZT40:PZT41"/>
    <mergeCell ref="PZU40:PZU41"/>
    <mergeCell ref="PZV40:PZV41"/>
    <mergeCell ref="PZM40:PZM41"/>
    <mergeCell ref="PZN40:PZN41"/>
    <mergeCell ref="PZO40:PZO41"/>
    <mergeCell ref="PZP40:PZP41"/>
    <mergeCell ref="PZQ40:PZQ41"/>
    <mergeCell ref="PZH40:PZH41"/>
    <mergeCell ref="PZI40:PZI41"/>
    <mergeCell ref="PZJ40:PZJ41"/>
    <mergeCell ref="PZK40:PZK41"/>
    <mergeCell ref="PZL40:PZL41"/>
    <mergeCell ref="QBU40:QBU41"/>
    <mergeCell ref="QBV40:QBV41"/>
    <mergeCell ref="QBW40:QBW41"/>
    <mergeCell ref="QBX40:QBX41"/>
    <mergeCell ref="QBY40:QBY41"/>
    <mergeCell ref="QBP40:QBP41"/>
    <mergeCell ref="QBQ40:QBQ41"/>
    <mergeCell ref="QBR40:QBR41"/>
    <mergeCell ref="QBS40:QBS41"/>
    <mergeCell ref="QBT40:QBT41"/>
    <mergeCell ref="QBK40:QBK41"/>
    <mergeCell ref="QBL40:QBL41"/>
    <mergeCell ref="QBM40:QBM41"/>
    <mergeCell ref="QBN40:QBN41"/>
    <mergeCell ref="QBO40:QBO41"/>
    <mergeCell ref="QBF40:QBF41"/>
    <mergeCell ref="QBG40:QBG41"/>
    <mergeCell ref="QBH40:QBH41"/>
    <mergeCell ref="QBI40:QBI41"/>
    <mergeCell ref="QBJ40:QBJ41"/>
    <mergeCell ref="QBA40:QBA41"/>
    <mergeCell ref="QBB40:QBB41"/>
    <mergeCell ref="QBC40:QBC41"/>
    <mergeCell ref="QBD40:QBD41"/>
    <mergeCell ref="QBE40:QBE41"/>
    <mergeCell ref="QAV40:QAV41"/>
    <mergeCell ref="QAW40:QAW41"/>
    <mergeCell ref="QAX40:QAX41"/>
    <mergeCell ref="QAY40:QAY41"/>
    <mergeCell ref="QAZ40:QAZ41"/>
    <mergeCell ref="QAQ40:QAQ41"/>
    <mergeCell ref="QAR40:QAR41"/>
    <mergeCell ref="QAS40:QAS41"/>
    <mergeCell ref="QAT40:QAT41"/>
    <mergeCell ref="QAU40:QAU41"/>
    <mergeCell ref="QDD40:QDD41"/>
    <mergeCell ref="QDE40:QDE41"/>
    <mergeCell ref="QDF40:QDF41"/>
    <mergeCell ref="QDG40:QDG41"/>
    <mergeCell ref="QDH40:QDH41"/>
    <mergeCell ref="QCY40:QCY41"/>
    <mergeCell ref="QCZ40:QCZ41"/>
    <mergeCell ref="QDA40:QDA41"/>
    <mergeCell ref="QDB40:QDB41"/>
    <mergeCell ref="QDC40:QDC41"/>
    <mergeCell ref="QCT40:QCT41"/>
    <mergeCell ref="QCU40:QCU41"/>
    <mergeCell ref="QCV40:QCV41"/>
    <mergeCell ref="QCW40:QCW41"/>
    <mergeCell ref="QCX40:QCX41"/>
    <mergeCell ref="QCO40:QCO41"/>
    <mergeCell ref="QCP40:QCP41"/>
    <mergeCell ref="QCQ40:QCQ41"/>
    <mergeCell ref="QCR40:QCR41"/>
    <mergeCell ref="QCS40:QCS41"/>
    <mergeCell ref="QCJ40:QCJ41"/>
    <mergeCell ref="QCK40:QCK41"/>
    <mergeCell ref="QCL40:QCL41"/>
    <mergeCell ref="QCM40:QCM41"/>
    <mergeCell ref="QCN40:QCN41"/>
    <mergeCell ref="QCE40:QCE41"/>
    <mergeCell ref="QCF40:QCF41"/>
    <mergeCell ref="QCG40:QCG41"/>
    <mergeCell ref="QCH40:QCH41"/>
    <mergeCell ref="QCI40:QCI41"/>
    <mergeCell ref="QBZ40:QBZ41"/>
    <mergeCell ref="QCA40:QCA41"/>
    <mergeCell ref="QCB40:QCB41"/>
    <mergeCell ref="QCC40:QCC41"/>
    <mergeCell ref="QCD40:QCD41"/>
    <mergeCell ref="QEM40:QEM41"/>
    <mergeCell ref="QEN40:QEN41"/>
    <mergeCell ref="QEO40:QEO41"/>
    <mergeCell ref="QEP40:QEP41"/>
    <mergeCell ref="QEQ40:QEQ41"/>
    <mergeCell ref="QEH40:QEH41"/>
    <mergeCell ref="QEI40:QEI41"/>
    <mergeCell ref="QEJ40:QEJ41"/>
    <mergeCell ref="QEK40:QEK41"/>
    <mergeCell ref="QEL40:QEL41"/>
    <mergeCell ref="QEC40:QEC41"/>
    <mergeCell ref="QED40:QED41"/>
    <mergeCell ref="QEE40:QEE41"/>
    <mergeCell ref="QEF40:QEF41"/>
    <mergeCell ref="QEG40:QEG41"/>
    <mergeCell ref="QDX40:QDX41"/>
    <mergeCell ref="QDY40:QDY41"/>
    <mergeCell ref="QDZ40:QDZ41"/>
    <mergeCell ref="QEA40:QEA41"/>
    <mergeCell ref="QEB40:QEB41"/>
    <mergeCell ref="QDS40:QDS41"/>
    <mergeCell ref="QDT40:QDT41"/>
    <mergeCell ref="QDU40:QDU41"/>
    <mergeCell ref="QDV40:QDV41"/>
    <mergeCell ref="QDW40:QDW41"/>
    <mergeCell ref="QDN40:QDN41"/>
    <mergeCell ref="QDO40:QDO41"/>
    <mergeCell ref="QDP40:QDP41"/>
    <mergeCell ref="QDQ40:QDQ41"/>
    <mergeCell ref="QDR40:QDR41"/>
    <mergeCell ref="QDI40:QDI41"/>
    <mergeCell ref="QDJ40:QDJ41"/>
    <mergeCell ref="QDK40:QDK41"/>
    <mergeCell ref="QDL40:QDL41"/>
    <mergeCell ref="QDM40:QDM41"/>
    <mergeCell ref="QFV40:QFV41"/>
    <mergeCell ref="QFW40:QFW41"/>
    <mergeCell ref="QFX40:QFX41"/>
    <mergeCell ref="QFY40:QFY41"/>
    <mergeCell ref="QFZ40:QFZ41"/>
    <mergeCell ref="QFQ40:QFQ41"/>
    <mergeCell ref="QFR40:QFR41"/>
    <mergeCell ref="QFS40:QFS41"/>
    <mergeCell ref="QFT40:QFT41"/>
    <mergeCell ref="QFU40:QFU41"/>
    <mergeCell ref="QFL40:QFL41"/>
    <mergeCell ref="QFM40:QFM41"/>
    <mergeCell ref="QFN40:QFN41"/>
    <mergeCell ref="QFO40:QFO41"/>
    <mergeCell ref="QFP40:QFP41"/>
    <mergeCell ref="QFG40:QFG41"/>
    <mergeCell ref="QFH40:QFH41"/>
    <mergeCell ref="QFI40:QFI41"/>
    <mergeCell ref="QFJ40:QFJ41"/>
    <mergeCell ref="QFK40:QFK41"/>
    <mergeCell ref="QFB40:QFB41"/>
    <mergeCell ref="QFC40:QFC41"/>
    <mergeCell ref="QFD40:QFD41"/>
    <mergeCell ref="QFE40:QFE41"/>
    <mergeCell ref="QFF40:QFF41"/>
    <mergeCell ref="QEW40:QEW41"/>
    <mergeCell ref="QEX40:QEX41"/>
    <mergeCell ref="QEY40:QEY41"/>
    <mergeCell ref="QEZ40:QEZ41"/>
    <mergeCell ref="QFA40:QFA41"/>
    <mergeCell ref="QER40:QER41"/>
    <mergeCell ref="QES40:QES41"/>
    <mergeCell ref="QET40:QET41"/>
    <mergeCell ref="QEU40:QEU41"/>
    <mergeCell ref="QEV40:QEV41"/>
    <mergeCell ref="QHE40:QHE41"/>
    <mergeCell ref="QHF40:QHF41"/>
    <mergeCell ref="QHG40:QHG41"/>
    <mergeCell ref="QHH40:QHH41"/>
    <mergeCell ref="QHI40:QHI41"/>
    <mergeCell ref="QGZ40:QGZ41"/>
    <mergeCell ref="QHA40:QHA41"/>
    <mergeCell ref="QHB40:QHB41"/>
    <mergeCell ref="QHC40:QHC41"/>
    <mergeCell ref="QHD40:QHD41"/>
    <mergeCell ref="QGU40:QGU41"/>
    <mergeCell ref="QGV40:QGV41"/>
    <mergeCell ref="QGW40:QGW41"/>
    <mergeCell ref="QGX40:QGX41"/>
    <mergeCell ref="QGY40:QGY41"/>
    <mergeCell ref="QGP40:QGP41"/>
    <mergeCell ref="QGQ40:QGQ41"/>
    <mergeCell ref="QGR40:QGR41"/>
    <mergeCell ref="QGS40:QGS41"/>
    <mergeCell ref="QGT40:QGT41"/>
    <mergeCell ref="QGK40:QGK41"/>
    <mergeCell ref="QGL40:QGL41"/>
    <mergeCell ref="QGM40:QGM41"/>
    <mergeCell ref="QGN40:QGN41"/>
    <mergeCell ref="QGO40:QGO41"/>
    <mergeCell ref="QGF40:QGF41"/>
    <mergeCell ref="QGG40:QGG41"/>
    <mergeCell ref="QGH40:QGH41"/>
    <mergeCell ref="QGI40:QGI41"/>
    <mergeCell ref="QGJ40:QGJ41"/>
    <mergeCell ref="QGA40:QGA41"/>
    <mergeCell ref="QGB40:QGB41"/>
    <mergeCell ref="QGC40:QGC41"/>
    <mergeCell ref="QGD40:QGD41"/>
    <mergeCell ref="QGE40:QGE41"/>
    <mergeCell ref="QIN40:QIN41"/>
    <mergeCell ref="QIO40:QIO41"/>
    <mergeCell ref="QIP40:QIP41"/>
    <mergeCell ref="QIQ40:QIQ41"/>
    <mergeCell ref="QIR40:QIR41"/>
    <mergeCell ref="QII40:QII41"/>
    <mergeCell ref="QIJ40:QIJ41"/>
    <mergeCell ref="QIK40:QIK41"/>
    <mergeCell ref="QIL40:QIL41"/>
    <mergeCell ref="QIM40:QIM41"/>
    <mergeCell ref="QID40:QID41"/>
    <mergeCell ref="QIE40:QIE41"/>
    <mergeCell ref="QIF40:QIF41"/>
    <mergeCell ref="QIG40:QIG41"/>
    <mergeCell ref="QIH40:QIH41"/>
    <mergeCell ref="QHY40:QHY41"/>
    <mergeCell ref="QHZ40:QHZ41"/>
    <mergeCell ref="QIA40:QIA41"/>
    <mergeCell ref="QIB40:QIB41"/>
    <mergeCell ref="QIC40:QIC41"/>
    <mergeCell ref="QHT40:QHT41"/>
    <mergeCell ref="QHU40:QHU41"/>
    <mergeCell ref="QHV40:QHV41"/>
    <mergeCell ref="QHW40:QHW41"/>
    <mergeCell ref="QHX40:QHX41"/>
    <mergeCell ref="QHO40:QHO41"/>
    <mergeCell ref="QHP40:QHP41"/>
    <mergeCell ref="QHQ40:QHQ41"/>
    <mergeCell ref="QHR40:QHR41"/>
    <mergeCell ref="QHS40:QHS41"/>
    <mergeCell ref="QHJ40:QHJ41"/>
    <mergeCell ref="QHK40:QHK41"/>
    <mergeCell ref="QHL40:QHL41"/>
    <mergeCell ref="QHM40:QHM41"/>
    <mergeCell ref="QHN40:QHN41"/>
    <mergeCell ref="QJW40:QJW41"/>
    <mergeCell ref="QJX40:QJX41"/>
    <mergeCell ref="QJY40:QJY41"/>
    <mergeCell ref="QJZ40:QJZ41"/>
    <mergeCell ref="QKA40:QKA41"/>
    <mergeCell ref="QJR40:QJR41"/>
    <mergeCell ref="QJS40:QJS41"/>
    <mergeCell ref="QJT40:QJT41"/>
    <mergeCell ref="QJU40:QJU41"/>
    <mergeCell ref="QJV40:QJV41"/>
    <mergeCell ref="QJM40:QJM41"/>
    <mergeCell ref="QJN40:QJN41"/>
    <mergeCell ref="QJO40:QJO41"/>
    <mergeCell ref="QJP40:QJP41"/>
    <mergeCell ref="QJQ40:QJQ41"/>
    <mergeCell ref="QJH40:QJH41"/>
    <mergeCell ref="QJI40:QJI41"/>
    <mergeCell ref="QJJ40:QJJ41"/>
    <mergeCell ref="QJK40:QJK41"/>
    <mergeCell ref="QJL40:QJL41"/>
    <mergeCell ref="QJC40:QJC41"/>
    <mergeCell ref="QJD40:QJD41"/>
    <mergeCell ref="QJE40:QJE41"/>
    <mergeCell ref="QJF40:QJF41"/>
    <mergeCell ref="QJG40:QJG41"/>
    <mergeCell ref="QIX40:QIX41"/>
    <mergeCell ref="QIY40:QIY41"/>
    <mergeCell ref="QIZ40:QIZ41"/>
    <mergeCell ref="QJA40:QJA41"/>
    <mergeCell ref="QJB40:QJB41"/>
    <mergeCell ref="QIS40:QIS41"/>
    <mergeCell ref="QIT40:QIT41"/>
    <mergeCell ref="QIU40:QIU41"/>
    <mergeCell ref="QIV40:QIV41"/>
    <mergeCell ref="QIW40:QIW41"/>
    <mergeCell ref="QLF40:QLF41"/>
    <mergeCell ref="QLG40:QLG41"/>
    <mergeCell ref="QLH40:QLH41"/>
    <mergeCell ref="QLI40:QLI41"/>
    <mergeCell ref="QLJ40:QLJ41"/>
    <mergeCell ref="QLA40:QLA41"/>
    <mergeCell ref="QLB40:QLB41"/>
    <mergeCell ref="QLC40:QLC41"/>
    <mergeCell ref="QLD40:QLD41"/>
    <mergeCell ref="QLE40:QLE41"/>
    <mergeCell ref="QKV40:QKV41"/>
    <mergeCell ref="QKW40:QKW41"/>
    <mergeCell ref="QKX40:QKX41"/>
    <mergeCell ref="QKY40:QKY41"/>
    <mergeCell ref="QKZ40:QKZ41"/>
    <mergeCell ref="QKQ40:QKQ41"/>
    <mergeCell ref="QKR40:QKR41"/>
    <mergeCell ref="QKS40:QKS41"/>
    <mergeCell ref="QKT40:QKT41"/>
    <mergeCell ref="QKU40:QKU41"/>
    <mergeCell ref="QKL40:QKL41"/>
    <mergeCell ref="QKM40:QKM41"/>
    <mergeCell ref="QKN40:QKN41"/>
    <mergeCell ref="QKO40:QKO41"/>
    <mergeCell ref="QKP40:QKP41"/>
    <mergeCell ref="QKG40:QKG41"/>
    <mergeCell ref="QKH40:QKH41"/>
    <mergeCell ref="QKI40:QKI41"/>
    <mergeCell ref="QKJ40:QKJ41"/>
    <mergeCell ref="QKK40:QKK41"/>
    <mergeCell ref="QKB40:QKB41"/>
    <mergeCell ref="QKC40:QKC41"/>
    <mergeCell ref="QKD40:QKD41"/>
    <mergeCell ref="QKE40:QKE41"/>
    <mergeCell ref="QKF40:QKF41"/>
    <mergeCell ref="QMO40:QMO41"/>
    <mergeCell ref="QMP40:QMP41"/>
    <mergeCell ref="QMQ40:QMQ41"/>
    <mergeCell ref="QMR40:QMR41"/>
    <mergeCell ref="QMS40:QMS41"/>
    <mergeCell ref="QMJ40:QMJ41"/>
    <mergeCell ref="QMK40:QMK41"/>
    <mergeCell ref="QML40:QML41"/>
    <mergeCell ref="QMM40:QMM41"/>
    <mergeCell ref="QMN40:QMN41"/>
    <mergeCell ref="QME40:QME41"/>
    <mergeCell ref="QMF40:QMF41"/>
    <mergeCell ref="QMG40:QMG41"/>
    <mergeCell ref="QMH40:QMH41"/>
    <mergeCell ref="QMI40:QMI41"/>
    <mergeCell ref="QLZ40:QLZ41"/>
    <mergeCell ref="QMA40:QMA41"/>
    <mergeCell ref="QMB40:QMB41"/>
    <mergeCell ref="QMC40:QMC41"/>
    <mergeCell ref="QMD40:QMD41"/>
    <mergeCell ref="QLU40:QLU41"/>
    <mergeCell ref="QLV40:QLV41"/>
    <mergeCell ref="QLW40:QLW41"/>
    <mergeCell ref="QLX40:QLX41"/>
    <mergeCell ref="QLY40:QLY41"/>
    <mergeCell ref="QLP40:QLP41"/>
    <mergeCell ref="QLQ40:QLQ41"/>
    <mergeCell ref="QLR40:QLR41"/>
    <mergeCell ref="QLS40:QLS41"/>
    <mergeCell ref="QLT40:QLT41"/>
    <mergeCell ref="QLK40:QLK41"/>
    <mergeCell ref="QLL40:QLL41"/>
    <mergeCell ref="QLM40:QLM41"/>
    <mergeCell ref="QLN40:QLN41"/>
    <mergeCell ref="QLO40:QLO41"/>
    <mergeCell ref="QNX40:QNX41"/>
    <mergeCell ref="QNY40:QNY41"/>
    <mergeCell ref="QNZ40:QNZ41"/>
    <mergeCell ref="QOA40:QOA41"/>
    <mergeCell ref="QOB40:QOB41"/>
    <mergeCell ref="QNS40:QNS41"/>
    <mergeCell ref="QNT40:QNT41"/>
    <mergeCell ref="QNU40:QNU41"/>
    <mergeCell ref="QNV40:QNV41"/>
    <mergeCell ref="QNW40:QNW41"/>
    <mergeCell ref="QNN40:QNN41"/>
    <mergeCell ref="QNO40:QNO41"/>
    <mergeCell ref="QNP40:QNP41"/>
    <mergeCell ref="QNQ40:QNQ41"/>
    <mergeCell ref="QNR40:QNR41"/>
    <mergeCell ref="QNI40:QNI41"/>
    <mergeCell ref="QNJ40:QNJ41"/>
    <mergeCell ref="QNK40:QNK41"/>
    <mergeCell ref="QNL40:QNL41"/>
    <mergeCell ref="QNM40:QNM41"/>
    <mergeCell ref="QND40:QND41"/>
    <mergeCell ref="QNE40:QNE41"/>
    <mergeCell ref="QNF40:QNF41"/>
    <mergeCell ref="QNG40:QNG41"/>
    <mergeCell ref="QNH40:QNH41"/>
    <mergeCell ref="QMY40:QMY41"/>
    <mergeCell ref="QMZ40:QMZ41"/>
    <mergeCell ref="QNA40:QNA41"/>
    <mergeCell ref="QNB40:QNB41"/>
    <mergeCell ref="QNC40:QNC41"/>
    <mergeCell ref="QMT40:QMT41"/>
    <mergeCell ref="QMU40:QMU41"/>
    <mergeCell ref="QMV40:QMV41"/>
    <mergeCell ref="QMW40:QMW41"/>
    <mergeCell ref="QMX40:QMX41"/>
    <mergeCell ref="QPG40:QPG41"/>
    <mergeCell ref="QPH40:QPH41"/>
    <mergeCell ref="QPI40:QPI41"/>
    <mergeCell ref="QPJ40:QPJ41"/>
    <mergeCell ref="QPK40:QPK41"/>
    <mergeCell ref="QPB40:QPB41"/>
    <mergeCell ref="QPC40:QPC41"/>
    <mergeCell ref="QPD40:QPD41"/>
    <mergeCell ref="QPE40:QPE41"/>
    <mergeCell ref="QPF40:QPF41"/>
    <mergeCell ref="QOW40:QOW41"/>
    <mergeCell ref="QOX40:QOX41"/>
    <mergeCell ref="QOY40:QOY41"/>
    <mergeCell ref="QOZ40:QOZ41"/>
    <mergeCell ref="QPA40:QPA41"/>
    <mergeCell ref="QOR40:QOR41"/>
    <mergeCell ref="QOS40:QOS41"/>
    <mergeCell ref="QOT40:QOT41"/>
    <mergeCell ref="QOU40:QOU41"/>
    <mergeCell ref="QOV40:QOV41"/>
    <mergeCell ref="QOM40:QOM41"/>
    <mergeCell ref="QON40:QON41"/>
    <mergeCell ref="QOO40:QOO41"/>
    <mergeCell ref="QOP40:QOP41"/>
    <mergeCell ref="QOQ40:QOQ41"/>
    <mergeCell ref="QOH40:QOH41"/>
    <mergeCell ref="QOI40:QOI41"/>
    <mergeCell ref="QOJ40:QOJ41"/>
    <mergeCell ref="QOK40:QOK41"/>
    <mergeCell ref="QOL40:QOL41"/>
    <mergeCell ref="QOC40:QOC41"/>
    <mergeCell ref="QOD40:QOD41"/>
    <mergeCell ref="QOE40:QOE41"/>
    <mergeCell ref="QOF40:QOF41"/>
    <mergeCell ref="QOG40:QOG41"/>
    <mergeCell ref="QQP40:QQP41"/>
    <mergeCell ref="QQQ40:QQQ41"/>
    <mergeCell ref="QQR40:QQR41"/>
    <mergeCell ref="QQS40:QQS41"/>
    <mergeCell ref="QQT40:QQT41"/>
    <mergeCell ref="QQK40:QQK41"/>
    <mergeCell ref="QQL40:QQL41"/>
    <mergeCell ref="QQM40:QQM41"/>
    <mergeCell ref="QQN40:QQN41"/>
    <mergeCell ref="QQO40:QQO41"/>
    <mergeCell ref="QQF40:QQF41"/>
    <mergeCell ref="QQG40:QQG41"/>
    <mergeCell ref="QQH40:QQH41"/>
    <mergeCell ref="QQI40:QQI41"/>
    <mergeCell ref="QQJ40:QQJ41"/>
    <mergeCell ref="QQA40:QQA41"/>
    <mergeCell ref="QQB40:QQB41"/>
    <mergeCell ref="QQC40:QQC41"/>
    <mergeCell ref="QQD40:QQD41"/>
    <mergeCell ref="QQE40:QQE41"/>
    <mergeCell ref="QPV40:QPV41"/>
    <mergeCell ref="QPW40:QPW41"/>
    <mergeCell ref="QPX40:QPX41"/>
    <mergeCell ref="QPY40:QPY41"/>
    <mergeCell ref="QPZ40:QPZ41"/>
    <mergeCell ref="QPQ40:QPQ41"/>
    <mergeCell ref="QPR40:QPR41"/>
    <mergeCell ref="QPS40:QPS41"/>
    <mergeCell ref="QPT40:QPT41"/>
    <mergeCell ref="QPU40:QPU41"/>
    <mergeCell ref="QPL40:QPL41"/>
    <mergeCell ref="QPM40:QPM41"/>
    <mergeCell ref="QPN40:QPN41"/>
    <mergeCell ref="QPO40:QPO41"/>
    <mergeCell ref="QPP40:QPP41"/>
    <mergeCell ref="QRY40:QRY41"/>
    <mergeCell ref="QRZ40:QRZ41"/>
    <mergeCell ref="QSA40:QSA41"/>
    <mergeCell ref="QSB40:QSB41"/>
    <mergeCell ref="QSC40:QSC41"/>
    <mergeCell ref="QRT40:QRT41"/>
    <mergeCell ref="QRU40:QRU41"/>
    <mergeCell ref="QRV40:QRV41"/>
    <mergeCell ref="QRW40:QRW41"/>
    <mergeCell ref="QRX40:QRX41"/>
    <mergeCell ref="QRO40:QRO41"/>
    <mergeCell ref="QRP40:QRP41"/>
    <mergeCell ref="QRQ40:QRQ41"/>
    <mergeCell ref="QRR40:QRR41"/>
    <mergeCell ref="QRS40:QRS41"/>
    <mergeCell ref="QRJ40:QRJ41"/>
    <mergeCell ref="QRK40:QRK41"/>
    <mergeCell ref="QRL40:QRL41"/>
    <mergeCell ref="QRM40:QRM41"/>
    <mergeCell ref="QRN40:QRN41"/>
    <mergeCell ref="QRE40:QRE41"/>
    <mergeCell ref="QRF40:QRF41"/>
    <mergeCell ref="QRG40:QRG41"/>
    <mergeCell ref="QRH40:QRH41"/>
    <mergeCell ref="QRI40:QRI41"/>
    <mergeCell ref="QQZ40:QQZ41"/>
    <mergeCell ref="QRA40:QRA41"/>
    <mergeCell ref="QRB40:QRB41"/>
    <mergeCell ref="QRC40:QRC41"/>
    <mergeCell ref="QRD40:QRD41"/>
    <mergeCell ref="QQU40:QQU41"/>
    <mergeCell ref="QQV40:QQV41"/>
    <mergeCell ref="QQW40:QQW41"/>
    <mergeCell ref="QQX40:QQX41"/>
    <mergeCell ref="QQY40:QQY41"/>
    <mergeCell ref="QTH40:QTH41"/>
    <mergeCell ref="QTI40:QTI41"/>
    <mergeCell ref="QTJ40:QTJ41"/>
    <mergeCell ref="QTK40:QTK41"/>
    <mergeCell ref="QTL40:QTL41"/>
    <mergeCell ref="QTC40:QTC41"/>
    <mergeCell ref="QTD40:QTD41"/>
    <mergeCell ref="QTE40:QTE41"/>
    <mergeCell ref="QTF40:QTF41"/>
    <mergeCell ref="QTG40:QTG41"/>
    <mergeCell ref="QSX40:QSX41"/>
    <mergeCell ref="QSY40:QSY41"/>
    <mergeCell ref="QSZ40:QSZ41"/>
    <mergeCell ref="QTA40:QTA41"/>
    <mergeCell ref="QTB40:QTB41"/>
    <mergeCell ref="QSS40:QSS41"/>
    <mergeCell ref="QST40:QST41"/>
    <mergeCell ref="QSU40:QSU41"/>
    <mergeCell ref="QSV40:QSV41"/>
    <mergeCell ref="QSW40:QSW41"/>
    <mergeCell ref="QSN40:QSN41"/>
    <mergeCell ref="QSO40:QSO41"/>
    <mergeCell ref="QSP40:QSP41"/>
    <mergeCell ref="QSQ40:QSQ41"/>
    <mergeCell ref="QSR40:QSR41"/>
    <mergeCell ref="QSI40:QSI41"/>
    <mergeCell ref="QSJ40:QSJ41"/>
    <mergeCell ref="QSK40:QSK41"/>
    <mergeCell ref="QSL40:QSL41"/>
    <mergeCell ref="QSM40:QSM41"/>
    <mergeCell ref="QSD40:QSD41"/>
    <mergeCell ref="QSE40:QSE41"/>
    <mergeCell ref="QSF40:QSF41"/>
    <mergeCell ref="QSG40:QSG41"/>
    <mergeCell ref="QSH40:QSH41"/>
    <mergeCell ref="QUQ40:QUQ41"/>
    <mergeCell ref="QUR40:QUR41"/>
    <mergeCell ref="QUS40:QUS41"/>
    <mergeCell ref="QUT40:QUT41"/>
    <mergeCell ref="QUU40:QUU41"/>
    <mergeCell ref="QUL40:QUL41"/>
    <mergeCell ref="QUM40:QUM41"/>
    <mergeCell ref="QUN40:QUN41"/>
    <mergeCell ref="QUO40:QUO41"/>
    <mergeCell ref="QUP40:QUP41"/>
    <mergeCell ref="QUG40:QUG41"/>
    <mergeCell ref="QUH40:QUH41"/>
    <mergeCell ref="QUI40:QUI41"/>
    <mergeCell ref="QUJ40:QUJ41"/>
    <mergeCell ref="QUK40:QUK41"/>
    <mergeCell ref="QUB40:QUB41"/>
    <mergeCell ref="QUC40:QUC41"/>
    <mergeCell ref="QUD40:QUD41"/>
    <mergeCell ref="QUE40:QUE41"/>
    <mergeCell ref="QUF40:QUF41"/>
    <mergeCell ref="QTW40:QTW41"/>
    <mergeCell ref="QTX40:QTX41"/>
    <mergeCell ref="QTY40:QTY41"/>
    <mergeCell ref="QTZ40:QTZ41"/>
    <mergeCell ref="QUA40:QUA41"/>
    <mergeCell ref="QTR40:QTR41"/>
    <mergeCell ref="QTS40:QTS41"/>
    <mergeCell ref="QTT40:QTT41"/>
    <mergeCell ref="QTU40:QTU41"/>
    <mergeCell ref="QTV40:QTV41"/>
    <mergeCell ref="QTM40:QTM41"/>
    <mergeCell ref="QTN40:QTN41"/>
    <mergeCell ref="QTO40:QTO41"/>
    <mergeCell ref="QTP40:QTP41"/>
    <mergeCell ref="QTQ40:QTQ41"/>
    <mergeCell ref="QVZ40:QVZ41"/>
    <mergeCell ref="QWA40:QWA41"/>
    <mergeCell ref="QWB40:QWB41"/>
    <mergeCell ref="QWC40:QWC41"/>
    <mergeCell ref="QWD40:QWD41"/>
    <mergeCell ref="QVU40:QVU41"/>
    <mergeCell ref="QVV40:QVV41"/>
    <mergeCell ref="QVW40:QVW41"/>
    <mergeCell ref="QVX40:QVX41"/>
    <mergeCell ref="QVY40:QVY41"/>
    <mergeCell ref="QVP40:QVP41"/>
    <mergeCell ref="QVQ40:QVQ41"/>
    <mergeCell ref="QVR40:QVR41"/>
    <mergeCell ref="QVS40:QVS41"/>
    <mergeCell ref="QVT40:QVT41"/>
    <mergeCell ref="QVK40:QVK41"/>
    <mergeCell ref="QVL40:QVL41"/>
    <mergeCell ref="QVM40:QVM41"/>
    <mergeCell ref="QVN40:QVN41"/>
    <mergeCell ref="QVO40:QVO41"/>
    <mergeCell ref="QVF40:QVF41"/>
    <mergeCell ref="QVG40:QVG41"/>
    <mergeCell ref="QVH40:QVH41"/>
    <mergeCell ref="QVI40:QVI41"/>
    <mergeCell ref="QVJ40:QVJ41"/>
    <mergeCell ref="QVA40:QVA41"/>
    <mergeCell ref="QVB40:QVB41"/>
    <mergeCell ref="QVC40:QVC41"/>
    <mergeCell ref="QVD40:QVD41"/>
    <mergeCell ref="QVE40:QVE41"/>
    <mergeCell ref="QUV40:QUV41"/>
    <mergeCell ref="QUW40:QUW41"/>
    <mergeCell ref="QUX40:QUX41"/>
    <mergeCell ref="QUY40:QUY41"/>
    <mergeCell ref="QUZ40:QUZ41"/>
    <mergeCell ref="QXI40:QXI41"/>
    <mergeCell ref="QXJ40:QXJ41"/>
    <mergeCell ref="QXK40:QXK41"/>
    <mergeCell ref="QXL40:QXL41"/>
    <mergeCell ref="QXM40:QXM41"/>
    <mergeCell ref="QXD40:QXD41"/>
    <mergeCell ref="QXE40:QXE41"/>
    <mergeCell ref="QXF40:QXF41"/>
    <mergeCell ref="QXG40:QXG41"/>
    <mergeCell ref="QXH40:QXH41"/>
    <mergeCell ref="QWY40:QWY41"/>
    <mergeCell ref="QWZ40:QWZ41"/>
    <mergeCell ref="QXA40:QXA41"/>
    <mergeCell ref="QXB40:QXB41"/>
    <mergeCell ref="QXC40:QXC41"/>
    <mergeCell ref="QWT40:QWT41"/>
    <mergeCell ref="QWU40:QWU41"/>
    <mergeCell ref="QWV40:QWV41"/>
    <mergeCell ref="QWW40:QWW41"/>
    <mergeCell ref="QWX40:QWX41"/>
    <mergeCell ref="QWO40:QWO41"/>
    <mergeCell ref="QWP40:QWP41"/>
    <mergeCell ref="QWQ40:QWQ41"/>
    <mergeCell ref="QWR40:QWR41"/>
    <mergeCell ref="QWS40:QWS41"/>
    <mergeCell ref="QWJ40:QWJ41"/>
    <mergeCell ref="QWK40:QWK41"/>
    <mergeCell ref="QWL40:QWL41"/>
    <mergeCell ref="QWM40:QWM41"/>
    <mergeCell ref="QWN40:QWN41"/>
    <mergeCell ref="QWE40:QWE41"/>
    <mergeCell ref="QWF40:QWF41"/>
    <mergeCell ref="QWG40:QWG41"/>
    <mergeCell ref="QWH40:QWH41"/>
    <mergeCell ref="QWI40:QWI41"/>
    <mergeCell ref="QYR40:QYR41"/>
    <mergeCell ref="QYS40:QYS41"/>
    <mergeCell ref="QYT40:QYT41"/>
    <mergeCell ref="QYU40:QYU41"/>
    <mergeCell ref="QYV40:QYV41"/>
    <mergeCell ref="QYM40:QYM41"/>
    <mergeCell ref="QYN40:QYN41"/>
    <mergeCell ref="QYO40:QYO41"/>
    <mergeCell ref="QYP40:QYP41"/>
    <mergeCell ref="QYQ40:QYQ41"/>
    <mergeCell ref="QYH40:QYH41"/>
    <mergeCell ref="QYI40:QYI41"/>
    <mergeCell ref="QYJ40:QYJ41"/>
    <mergeCell ref="QYK40:QYK41"/>
    <mergeCell ref="QYL40:QYL41"/>
    <mergeCell ref="QYC40:QYC41"/>
    <mergeCell ref="QYD40:QYD41"/>
    <mergeCell ref="QYE40:QYE41"/>
    <mergeCell ref="QYF40:QYF41"/>
    <mergeCell ref="QYG40:QYG41"/>
    <mergeCell ref="QXX40:QXX41"/>
    <mergeCell ref="QXY40:QXY41"/>
    <mergeCell ref="QXZ40:QXZ41"/>
    <mergeCell ref="QYA40:QYA41"/>
    <mergeCell ref="QYB40:QYB41"/>
    <mergeCell ref="QXS40:QXS41"/>
    <mergeCell ref="QXT40:QXT41"/>
    <mergeCell ref="QXU40:QXU41"/>
    <mergeCell ref="QXV40:QXV41"/>
    <mergeCell ref="QXW40:QXW41"/>
    <mergeCell ref="QXN40:QXN41"/>
    <mergeCell ref="QXO40:QXO41"/>
    <mergeCell ref="QXP40:QXP41"/>
    <mergeCell ref="QXQ40:QXQ41"/>
    <mergeCell ref="QXR40:QXR41"/>
    <mergeCell ref="RAA40:RAA41"/>
    <mergeCell ref="RAB40:RAB41"/>
    <mergeCell ref="RAC40:RAC41"/>
    <mergeCell ref="RAD40:RAD41"/>
    <mergeCell ref="RAE40:RAE41"/>
    <mergeCell ref="QZV40:QZV41"/>
    <mergeCell ref="QZW40:QZW41"/>
    <mergeCell ref="QZX40:QZX41"/>
    <mergeCell ref="QZY40:QZY41"/>
    <mergeCell ref="QZZ40:QZZ41"/>
    <mergeCell ref="QZQ40:QZQ41"/>
    <mergeCell ref="QZR40:QZR41"/>
    <mergeCell ref="QZS40:QZS41"/>
    <mergeCell ref="QZT40:QZT41"/>
    <mergeCell ref="QZU40:QZU41"/>
    <mergeCell ref="QZL40:QZL41"/>
    <mergeCell ref="QZM40:QZM41"/>
    <mergeCell ref="QZN40:QZN41"/>
    <mergeCell ref="QZO40:QZO41"/>
    <mergeCell ref="QZP40:QZP41"/>
    <mergeCell ref="QZG40:QZG41"/>
    <mergeCell ref="QZH40:QZH41"/>
    <mergeCell ref="QZI40:QZI41"/>
    <mergeCell ref="QZJ40:QZJ41"/>
    <mergeCell ref="QZK40:QZK41"/>
    <mergeCell ref="QZB40:QZB41"/>
    <mergeCell ref="QZC40:QZC41"/>
    <mergeCell ref="QZD40:QZD41"/>
    <mergeCell ref="QZE40:QZE41"/>
    <mergeCell ref="QZF40:QZF41"/>
    <mergeCell ref="QYW40:QYW41"/>
    <mergeCell ref="QYX40:QYX41"/>
    <mergeCell ref="QYY40:QYY41"/>
    <mergeCell ref="QYZ40:QYZ41"/>
    <mergeCell ref="QZA40:QZA41"/>
    <mergeCell ref="RBJ40:RBJ41"/>
    <mergeCell ref="RBK40:RBK41"/>
    <mergeCell ref="RBL40:RBL41"/>
    <mergeCell ref="RBM40:RBM41"/>
    <mergeCell ref="RBN40:RBN41"/>
    <mergeCell ref="RBE40:RBE41"/>
    <mergeCell ref="RBF40:RBF41"/>
    <mergeCell ref="RBG40:RBG41"/>
    <mergeCell ref="RBH40:RBH41"/>
    <mergeCell ref="RBI40:RBI41"/>
    <mergeCell ref="RAZ40:RAZ41"/>
    <mergeCell ref="RBA40:RBA41"/>
    <mergeCell ref="RBB40:RBB41"/>
    <mergeCell ref="RBC40:RBC41"/>
    <mergeCell ref="RBD40:RBD41"/>
    <mergeCell ref="RAU40:RAU41"/>
    <mergeCell ref="RAV40:RAV41"/>
    <mergeCell ref="RAW40:RAW41"/>
    <mergeCell ref="RAX40:RAX41"/>
    <mergeCell ref="RAY40:RAY41"/>
    <mergeCell ref="RAP40:RAP41"/>
    <mergeCell ref="RAQ40:RAQ41"/>
    <mergeCell ref="RAR40:RAR41"/>
    <mergeCell ref="RAS40:RAS41"/>
    <mergeCell ref="RAT40:RAT41"/>
    <mergeCell ref="RAK40:RAK41"/>
    <mergeCell ref="RAL40:RAL41"/>
    <mergeCell ref="RAM40:RAM41"/>
    <mergeCell ref="RAN40:RAN41"/>
    <mergeCell ref="RAO40:RAO41"/>
    <mergeCell ref="RAF40:RAF41"/>
    <mergeCell ref="RAG40:RAG41"/>
    <mergeCell ref="RAH40:RAH41"/>
    <mergeCell ref="RAI40:RAI41"/>
    <mergeCell ref="RAJ40:RAJ41"/>
    <mergeCell ref="RCS40:RCS41"/>
    <mergeCell ref="RCT40:RCT41"/>
    <mergeCell ref="RCU40:RCU41"/>
    <mergeCell ref="RCV40:RCV41"/>
    <mergeCell ref="RCW40:RCW41"/>
    <mergeCell ref="RCN40:RCN41"/>
    <mergeCell ref="RCO40:RCO41"/>
    <mergeCell ref="RCP40:RCP41"/>
    <mergeCell ref="RCQ40:RCQ41"/>
    <mergeCell ref="RCR40:RCR41"/>
    <mergeCell ref="RCI40:RCI41"/>
    <mergeCell ref="RCJ40:RCJ41"/>
    <mergeCell ref="RCK40:RCK41"/>
    <mergeCell ref="RCL40:RCL41"/>
    <mergeCell ref="RCM40:RCM41"/>
    <mergeCell ref="RCD40:RCD41"/>
    <mergeCell ref="RCE40:RCE41"/>
    <mergeCell ref="RCF40:RCF41"/>
    <mergeCell ref="RCG40:RCG41"/>
    <mergeCell ref="RCH40:RCH41"/>
    <mergeCell ref="RBY40:RBY41"/>
    <mergeCell ref="RBZ40:RBZ41"/>
    <mergeCell ref="RCA40:RCA41"/>
    <mergeCell ref="RCB40:RCB41"/>
    <mergeCell ref="RCC40:RCC41"/>
    <mergeCell ref="RBT40:RBT41"/>
    <mergeCell ref="RBU40:RBU41"/>
    <mergeCell ref="RBV40:RBV41"/>
    <mergeCell ref="RBW40:RBW41"/>
    <mergeCell ref="RBX40:RBX41"/>
    <mergeCell ref="RBO40:RBO41"/>
    <mergeCell ref="RBP40:RBP41"/>
    <mergeCell ref="RBQ40:RBQ41"/>
    <mergeCell ref="RBR40:RBR41"/>
    <mergeCell ref="RBS40:RBS41"/>
    <mergeCell ref="REB40:REB41"/>
    <mergeCell ref="REC40:REC41"/>
    <mergeCell ref="RED40:RED41"/>
    <mergeCell ref="REE40:REE41"/>
    <mergeCell ref="REF40:REF41"/>
    <mergeCell ref="RDW40:RDW41"/>
    <mergeCell ref="RDX40:RDX41"/>
    <mergeCell ref="RDY40:RDY41"/>
    <mergeCell ref="RDZ40:RDZ41"/>
    <mergeCell ref="REA40:REA41"/>
    <mergeCell ref="RDR40:RDR41"/>
    <mergeCell ref="RDS40:RDS41"/>
    <mergeCell ref="RDT40:RDT41"/>
    <mergeCell ref="RDU40:RDU41"/>
    <mergeCell ref="RDV40:RDV41"/>
    <mergeCell ref="RDM40:RDM41"/>
    <mergeCell ref="RDN40:RDN41"/>
    <mergeCell ref="RDO40:RDO41"/>
    <mergeCell ref="RDP40:RDP41"/>
    <mergeCell ref="RDQ40:RDQ41"/>
    <mergeCell ref="RDH40:RDH41"/>
    <mergeCell ref="RDI40:RDI41"/>
    <mergeCell ref="RDJ40:RDJ41"/>
    <mergeCell ref="RDK40:RDK41"/>
    <mergeCell ref="RDL40:RDL41"/>
    <mergeCell ref="RDC40:RDC41"/>
    <mergeCell ref="RDD40:RDD41"/>
    <mergeCell ref="RDE40:RDE41"/>
    <mergeCell ref="RDF40:RDF41"/>
    <mergeCell ref="RDG40:RDG41"/>
    <mergeCell ref="RCX40:RCX41"/>
    <mergeCell ref="RCY40:RCY41"/>
    <mergeCell ref="RCZ40:RCZ41"/>
    <mergeCell ref="RDA40:RDA41"/>
    <mergeCell ref="RDB40:RDB41"/>
    <mergeCell ref="RFK40:RFK41"/>
    <mergeCell ref="RFL40:RFL41"/>
    <mergeCell ref="RFM40:RFM41"/>
    <mergeCell ref="RFN40:RFN41"/>
    <mergeCell ref="RFO40:RFO41"/>
    <mergeCell ref="RFF40:RFF41"/>
    <mergeCell ref="RFG40:RFG41"/>
    <mergeCell ref="RFH40:RFH41"/>
    <mergeCell ref="RFI40:RFI41"/>
    <mergeCell ref="RFJ40:RFJ41"/>
    <mergeCell ref="RFA40:RFA41"/>
    <mergeCell ref="RFB40:RFB41"/>
    <mergeCell ref="RFC40:RFC41"/>
    <mergeCell ref="RFD40:RFD41"/>
    <mergeCell ref="RFE40:RFE41"/>
    <mergeCell ref="REV40:REV41"/>
    <mergeCell ref="REW40:REW41"/>
    <mergeCell ref="REX40:REX41"/>
    <mergeCell ref="REY40:REY41"/>
    <mergeCell ref="REZ40:REZ41"/>
    <mergeCell ref="REQ40:REQ41"/>
    <mergeCell ref="RER40:RER41"/>
    <mergeCell ref="RES40:RES41"/>
    <mergeCell ref="RET40:RET41"/>
    <mergeCell ref="REU40:REU41"/>
    <mergeCell ref="REL40:REL41"/>
    <mergeCell ref="REM40:REM41"/>
    <mergeCell ref="REN40:REN41"/>
    <mergeCell ref="REO40:REO41"/>
    <mergeCell ref="REP40:REP41"/>
    <mergeCell ref="REG40:REG41"/>
    <mergeCell ref="REH40:REH41"/>
    <mergeCell ref="REI40:REI41"/>
    <mergeCell ref="REJ40:REJ41"/>
    <mergeCell ref="REK40:REK41"/>
    <mergeCell ref="RGT40:RGT41"/>
    <mergeCell ref="RGU40:RGU41"/>
    <mergeCell ref="RGV40:RGV41"/>
    <mergeCell ref="RGW40:RGW41"/>
    <mergeCell ref="RGX40:RGX41"/>
    <mergeCell ref="RGO40:RGO41"/>
    <mergeCell ref="RGP40:RGP41"/>
    <mergeCell ref="RGQ40:RGQ41"/>
    <mergeCell ref="RGR40:RGR41"/>
    <mergeCell ref="RGS40:RGS41"/>
    <mergeCell ref="RGJ40:RGJ41"/>
    <mergeCell ref="RGK40:RGK41"/>
    <mergeCell ref="RGL40:RGL41"/>
    <mergeCell ref="RGM40:RGM41"/>
    <mergeCell ref="RGN40:RGN41"/>
    <mergeCell ref="RGE40:RGE41"/>
    <mergeCell ref="RGF40:RGF41"/>
    <mergeCell ref="RGG40:RGG41"/>
    <mergeCell ref="RGH40:RGH41"/>
    <mergeCell ref="RGI40:RGI41"/>
    <mergeCell ref="RFZ40:RFZ41"/>
    <mergeCell ref="RGA40:RGA41"/>
    <mergeCell ref="RGB40:RGB41"/>
    <mergeCell ref="RGC40:RGC41"/>
    <mergeCell ref="RGD40:RGD41"/>
    <mergeCell ref="RFU40:RFU41"/>
    <mergeCell ref="RFV40:RFV41"/>
    <mergeCell ref="RFW40:RFW41"/>
    <mergeCell ref="RFX40:RFX41"/>
    <mergeCell ref="RFY40:RFY41"/>
    <mergeCell ref="RFP40:RFP41"/>
    <mergeCell ref="RFQ40:RFQ41"/>
    <mergeCell ref="RFR40:RFR41"/>
    <mergeCell ref="RFS40:RFS41"/>
    <mergeCell ref="RFT40:RFT41"/>
    <mergeCell ref="RIC40:RIC41"/>
    <mergeCell ref="RID40:RID41"/>
    <mergeCell ref="RIE40:RIE41"/>
    <mergeCell ref="RIF40:RIF41"/>
    <mergeCell ref="RIG40:RIG41"/>
    <mergeCell ref="RHX40:RHX41"/>
    <mergeCell ref="RHY40:RHY41"/>
    <mergeCell ref="RHZ40:RHZ41"/>
    <mergeCell ref="RIA40:RIA41"/>
    <mergeCell ref="RIB40:RIB41"/>
    <mergeCell ref="RHS40:RHS41"/>
    <mergeCell ref="RHT40:RHT41"/>
    <mergeCell ref="RHU40:RHU41"/>
    <mergeCell ref="RHV40:RHV41"/>
    <mergeCell ref="RHW40:RHW41"/>
    <mergeCell ref="RHN40:RHN41"/>
    <mergeCell ref="RHO40:RHO41"/>
    <mergeCell ref="RHP40:RHP41"/>
    <mergeCell ref="RHQ40:RHQ41"/>
    <mergeCell ref="RHR40:RHR41"/>
    <mergeCell ref="RHI40:RHI41"/>
    <mergeCell ref="RHJ40:RHJ41"/>
    <mergeCell ref="RHK40:RHK41"/>
    <mergeCell ref="RHL40:RHL41"/>
    <mergeCell ref="RHM40:RHM41"/>
    <mergeCell ref="RHD40:RHD41"/>
    <mergeCell ref="RHE40:RHE41"/>
    <mergeCell ref="RHF40:RHF41"/>
    <mergeCell ref="RHG40:RHG41"/>
    <mergeCell ref="RHH40:RHH41"/>
    <mergeCell ref="RGY40:RGY41"/>
    <mergeCell ref="RGZ40:RGZ41"/>
    <mergeCell ref="RHA40:RHA41"/>
    <mergeCell ref="RHB40:RHB41"/>
    <mergeCell ref="RHC40:RHC41"/>
    <mergeCell ref="RJL40:RJL41"/>
    <mergeCell ref="RJM40:RJM41"/>
    <mergeCell ref="RJN40:RJN41"/>
    <mergeCell ref="RJO40:RJO41"/>
    <mergeCell ref="RJP40:RJP41"/>
    <mergeCell ref="RJG40:RJG41"/>
    <mergeCell ref="RJH40:RJH41"/>
    <mergeCell ref="RJI40:RJI41"/>
    <mergeCell ref="RJJ40:RJJ41"/>
    <mergeCell ref="RJK40:RJK41"/>
    <mergeCell ref="RJB40:RJB41"/>
    <mergeCell ref="RJC40:RJC41"/>
    <mergeCell ref="RJD40:RJD41"/>
    <mergeCell ref="RJE40:RJE41"/>
    <mergeCell ref="RJF40:RJF41"/>
    <mergeCell ref="RIW40:RIW41"/>
    <mergeCell ref="RIX40:RIX41"/>
    <mergeCell ref="RIY40:RIY41"/>
    <mergeCell ref="RIZ40:RIZ41"/>
    <mergeCell ref="RJA40:RJA41"/>
    <mergeCell ref="RIR40:RIR41"/>
    <mergeCell ref="RIS40:RIS41"/>
    <mergeCell ref="RIT40:RIT41"/>
    <mergeCell ref="RIU40:RIU41"/>
    <mergeCell ref="RIV40:RIV41"/>
    <mergeCell ref="RIM40:RIM41"/>
    <mergeCell ref="RIN40:RIN41"/>
    <mergeCell ref="RIO40:RIO41"/>
    <mergeCell ref="RIP40:RIP41"/>
    <mergeCell ref="RIQ40:RIQ41"/>
    <mergeCell ref="RIH40:RIH41"/>
    <mergeCell ref="RII40:RII41"/>
    <mergeCell ref="RIJ40:RIJ41"/>
    <mergeCell ref="RIK40:RIK41"/>
    <mergeCell ref="RIL40:RIL41"/>
    <mergeCell ref="RKU40:RKU41"/>
    <mergeCell ref="RKV40:RKV41"/>
    <mergeCell ref="RKW40:RKW41"/>
    <mergeCell ref="RKX40:RKX41"/>
    <mergeCell ref="RKY40:RKY41"/>
    <mergeCell ref="RKP40:RKP41"/>
    <mergeCell ref="RKQ40:RKQ41"/>
    <mergeCell ref="RKR40:RKR41"/>
    <mergeCell ref="RKS40:RKS41"/>
    <mergeCell ref="RKT40:RKT41"/>
    <mergeCell ref="RKK40:RKK41"/>
    <mergeCell ref="RKL40:RKL41"/>
    <mergeCell ref="RKM40:RKM41"/>
    <mergeCell ref="RKN40:RKN41"/>
    <mergeCell ref="RKO40:RKO41"/>
    <mergeCell ref="RKF40:RKF41"/>
    <mergeCell ref="RKG40:RKG41"/>
    <mergeCell ref="RKH40:RKH41"/>
    <mergeCell ref="RKI40:RKI41"/>
    <mergeCell ref="RKJ40:RKJ41"/>
    <mergeCell ref="RKA40:RKA41"/>
    <mergeCell ref="RKB40:RKB41"/>
    <mergeCell ref="RKC40:RKC41"/>
    <mergeCell ref="RKD40:RKD41"/>
    <mergeCell ref="RKE40:RKE41"/>
    <mergeCell ref="RJV40:RJV41"/>
    <mergeCell ref="RJW40:RJW41"/>
    <mergeCell ref="RJX40:RJX41"/>
    <mergeCell ref="RJY40:RJY41"/>
    <mergeCell ref="RJZ40:RJZ41"/>
    <mergeCell ref="RJQ40:RJQ41"/>
    <mergeCell ref="RJR40:RJR41"/>
    <mergeCell ref="RJS40:RJS41"/>
    <mergeCell ref="RJT40:RJT41"/>
    <mergeCell ref="RJU40:RJU41"/>
    <mergeCell ref="RMD40:RMD41"/>
    <mergeCell ref="RME40:RME41"/>
    <mergeCell ref="RMF40:RMF41"/>
    <mergeCell ref="RMG40:RMG41"/>
    <mergeCell ref="RMH40:RMH41"/>
    <mergeCell ref="RLY40:RLY41"/>
    <mergeCell ref="RLZ40:RLZ41"/>
    <mergeCell ref="RMA40:RMA41"/>
    <mergeCell ref="RMB40:RMB41"/>
    <mergeCell ref="RMC40:RMC41"/>
    <mergeCell ref="RLT40:RLT41"/>
    <mergeCell ref="RLU40:RLU41"/>
    <mergeCell ref="RLV40:RLV41"/>
    <mergeCell ref="RLW40:RLW41"/>
    <mergeCell ref="RLX40:RLX41"/>
    <mergeCell ref="RLO40:RLO41"/>
    <mergeCell ref="RLP40:RLP41"/>
    <mergeCell ref="RLQ40:RLQ41"/>
    <mergeCell ref="RLR40:RLR41"/>
    <mergeCell ref="RLS40:RLS41"/>
    <mergeCell ref="RLJ40:RLJ41"/>
    <mergeCell ref="RLK40:RLK41"/>
    <mergeCell ref="RLL40:RLL41"/>
    <mergeCell ref="RLM40:RLM41"/>
    <mergeCell ref="RLN40:RLN41"/>
    <mergeCell ref="RLE40:RLE41"/>
    <mergeCell ref="RLF40:RLF41"/>
    <mergeCell ref="RLG40:RLG41"/>
    <mergeCell ref="RLH40:RLH41"/>
    <mergeCell ref="RLI40:RLI41"/>
    <mergeCell ref="RKZ40:RKZ41"/>
    <mergeCell ref="RLA40:RLA41"/>
    <mergeCell ref="RLB40:RLB41"/>
    <mergeCell ref="RLC40:RLC41"/>
    <mergeCell ref="RLD40:RLD41"/>
    <mergeCell ref="RNM40:RNM41"/>
    <mergeCell ref="RNN40:RNN41"/>
    <mergeCell ref="RNO40:RNO41"/>
    <mergeCell ref="RNP40:RNP41"/>
    <mergeCell ref="RNQ40:RNQ41"/>
    <mergeCell ref="RNH40:RNH41"/>
    <mergeCell ref="RNI40:RNI41"/>
    <mergeCell ref="RNJ40:RNJ41"/>
    <mergeCell ref="RNK40:RNK41"/>
    <mergeCell ref="RNL40:RNL41"/>
    <mergeCell ref="RNC40:RNC41"/>
    <mergeCell ref="RND40:RND41"/>
    <mergeCell ref="RNE40:RNE41"/>
    <mergeCell ref="RNF40:RNF41"/>
    <mergeCell ref="RNG40:RNG41"/>
    <mergeCell ref="RMX40:RMX41"/>
    <mergeCell ref="RMY40:RMY41"/>
    <mergeCell ref="RMZ40:RMZ41"/>
    <mergeCell ref="RNA40:RNA41"/>
    <mergeCell ref="RNB40:RNB41"/>
    <mergeCell ref="RMS40:RMS41"/>
    <mergeCell ref="RMT40:RMT41"/>
    <mergeCell ref="RMU40:RMU41"/>
    <mergeCell ref="RMV40:RMV41"/>
    <mergeCell ref="RMW40:RMW41"/>
    <mergeCell ref="RMN40:RMN41"/>
    <mergeCell ref="RMO40:RMO41"/>
    <mergeCell ref="RMP40:RMP41"/>
    <mergeCell ref="RMQ40:RMQ41"/>
    <mergeCell ref="RMR40:RMR41"/>
    <mergeCell ref="RMI40:RMI41"/>
    <mergeCell ref="RMJ40:RMJ41"/>
    <mergeCell ref="RMK40:RMK41"/>
    <mergeCell ref="RML40:RML41"/>
    <mergeCell ref="RMM40:RMM41"/>
    <mergeCell ref="ROV40:ROV41"/>
    <mergeCell ref="ROW40:ROW41"/>
    <mergeCell ref="ROX40:ROX41"/>
    <mergeCell ref="ROY40:ROY41"/>
    <mergeCell ref="ROZ40:ROZ41"/>
    <mergeCell ref="ROQ40:ROQ41"/>
    <mergeCell ref="ROR40:ROR41"/>
    <mergeCell ref="ROS40:ROS41"/>
    <mergeCell ref="ROT40:ROT41"/>
    <mergeCell ref="ROU40:ROU41"/>
    <mergeCell ref="ROL40:ROL41"/>
    <mergeCell ref="ROM40:ROM41"/>
    <mergeCell ref="RON40:RON41"/>
    <mergeCell ref="ROO40:ROO41"/>
    <mergeCell ref="ROP40:ROP41"/>
    <mergeCell ref="ROG40:ROG41"/>
    <mergeCell ref="ROH40:ROH41"/>
    <mergeCell ref="ROI40:ROI41"/>
    <mergeCell ref="ROJ40:ROJ41"/>
    <mergeCell ref="ROK40:ROK41"/>
    <mergeCell ref="ROB40:ROB41"/>
    <mergeCell ref="ROC40:ROC41"/>
    <mergeCell ref="ROD40:ROD41"/>
    <mergeCell ref="ROE40:ROE41"/>
    <mergeCell ref="ROF40:ROF41"/>
    <mergeCell ref="RNW40:RNW41"/>
    <mergeCell ref="RNX40:RNX41"/>
    <mergeCell ref="RNY40:RNY41"/>
    <mergeCell ref="RNZ40:RNZ41"/>
    <mergeCell ref="ROA40:ROA41"/>
    <mergeCell ref="RNR40:RNR41"/>
    <mergeCell ref="RNS40:RNS41"/>
    <mergeCell ref="RNT40:RNT41"/>
    <mergeCell ref="RNU40:RNU41"/>
    <mergeCell ref="RNV40:RNV41"/>
    <mergeCell ref="RQE40:RQE41"/>
    <mergeCell ref="RQF40:RQF41"/>
    <mergeCell ref="RQG40:RQG41"/>
    <mergeCell ref="RQH40:RQH41"/>
    <mergeCell ref="RQI40:RQI41"/>
    <mergeCell ref="RPZ40:RPZ41"/>
    <mergeCell ref="RQA40:RQA41"/>
    <mergeCell ref="RQB40:RQB41"/>
    <mergeCell ref="RQC40:RQC41"/>
    <mergeCell ref="RQD40:RQD41"/>
    <mergeCell ref="RPU40:RPU41"/>
    <mergeCell ref="RPV40:RPV41"/>
    <mergeCell ref="RPW40:RPW41"/>
    <mergeCell ref="RPX40:RPX41"/>
    <mergeCell ref="RPY40:RPY41"/>
    <mergeCell ref="RPP40:RPP41"/>
    <mergeCell ref="RPQ40:RPQ41"/>
    <mergeCell ref="RPR40:RPR41"/>
    <mergeCell ref="RPS40:RPS41"/>
    <mergeCell ref="RPT40:RPT41"/>
    <mergeCell ref="RPK40:RPK41"/>
    <mergeCell ref="RPL40:RPL41"/>
    <mergeCell ref="RPM40:RPM41"/>
    <mergeCell ref="RPN40:RPN41"/>
    <mergeCell ref="RPO40:RPO41"/>
    <mergeCell ref="RPF40:RPF41"/>
    <mergeCell ref="RPG40:RPG41"/>
    <mergeCell ref="RPH40:RPH41"/>
    <mergeCell ref="RPI40:RPI41"/>
    <mergeCell ref="RPJ40:RPJ41"/>
    <mergeCell ref="RPA40:RPA41"/>
    <mergeCell ref="RPB40:RPB41"/>
    <mergeCell ref="RPC40:RPC41"/>
    <mergeCell ref="RPD40:RPD41"/>
    <mergeCell ref="RPE40:RPE41"/>
    <mergeCell ref="RRN40:RRN41"/>
    <mergeCell ref="RRO40:RRO41"/>
    <mergeCell ref="RRP40:RRP41"/>
    <mergeCell ref="RRQ40:RRQ41"/>
    <mergeCell ref="RRR40:RRR41"/>
    <mergeCell ref="RRI40:RRI41"/>
    <mergeCell ref="RRJ40:RRJ41"/>
    <mergeCell ref="RRK40:RRK41"/>
    <mergeCell ref="RRL40:RRL41"/>
    <mergeCell ref="RRM40:RRM41"/>
    <mergeCell ref="RRD40:RRD41"/>
    <mergeCell ref="RRE40:RRE41"/>
    <mergeCell ref="RRF40:RRF41"/>
    <mergeCell ref="RRG40:RRG41"/>
    <mergeCell ref="RRH40:RRH41"/>
    <mergeCell ref="RQY40:RQY41"/>
    <mergeCell ref="RQZ40:RQZ41"/>
    <mergeCell ref="RRA40:RRA41"/>
    <mergeCell ref="RRB40:RRB41"/>
    <mergeCell ref="RRC40:RRC41"/>
    <mergeCell ref="RQT40:RQT41"/>
    <mergeCell ref="RQU40:RQU41"/>
    <mergeCell ref="RQV40:RQV41"/>
    <mergeCell ref="RQW40:RQW41"/>
    <mergeCell ref="RQX40:RQX41"/>
    <mergeCell ref="RQO40:RQO41"/>
    <mergeCell ref="RQP40:RQP41"/>
    <mergeCell ref="RQQ40:RQQ41"/>
    <mergeCell ref="RQR40:RQR41"/>
    <mergeCell ref="RQS40:RQS41"/>
    <mergeCell ref="RQJ40:RQJ41"/>
    <mergeCell ref="RQK40:RQK41"/>
    <mergeCell ref="RQL40:RQL41"/>
    <mergeCell ref="RQM40:RQM41"/>
    <mergeCell ref="RQN40:RQN41"/>
    <mergeCell ref="RSW40:RSW41"/>
    <mergeCell ref="RSX40:RSX41"/>
    <mergeCell ref="RSY40:RSY41"/>
    <mergeCell ref="RSZ40:RSZ41"/>
    <mergeCell ref="RTA40:RTA41"/>
    <mergeCell ref="RSR40:RSR41"/>
    <mergeCell ref="RSS40:RSS41"/>
    <mergeCell ref="RST40:RST41"/>
    <mergeCell ref="RSU40:RSU41"/>
    <mergeCell ref="RSV40:RSV41"/>
    <mergeCell ref="RSM40:RSM41"/>
    <mergeCell ref="RSN40:RSN41"/>
    <mergeCell ref="RSO40:RSO41"/>
    <mergeCell ref="RSP40:RSP41"/>
    <mergeCell ref="RSQ40:RSQ41"/>
    <mergeCell ref="RSH40:RSH41"/>
    <mergeCell ref="RSI40:RSI41"/>
    <mergeCell ref="RSJ40:RSJ41"/>
    <mergeCell ref="RSK40:RSK41"/>
    <mergeCell ref="RSL40:RSL41"/>
    <mergeCell ref="RSC40:RSC41"/>
    <mergeCell ref="RSD40:RSD41"/>
    <mergeCell ref="RSE40:RSE41"/>
    <mergeCell ref="RSF40:RSF41"/>
    <mergeCell ref="RSG40:RSG41"/>
    <mergeCell ref="RRX40:RRX41"/>
    <mergeCell ref="RRY40:RRY41"/>
    <mergeCell ref="RRZ40:RRZ41"/>
    <mergeCell ref="RSA40:RSA41"/>
    <mergeCell ref="RSB40:RSB41"/>
    <mergeCell ref="RRS40:RRS41"/>
    <mergeCell ref="RRT40:RRT41"/>
    <mergeCell ref="RRU40:RRU41"/>
    <mergeCell ref="RRV40:RRV41"/>
    <mergeCell ref="RRW40:RRW41"/>
    <mergeCell ref="RUF40:RUF41"/>
    <mergeCell ref="RUG40:RUG41"/>
    <mergeCell ref="RUH40:RUH41"/>
    <mergeCell ref="RUI40:RUI41"/>
    <mergeCell ref="RUJ40:RUJ41"/>
    <mergeCell ref="RUA40:RUA41"/>
    <mergeCell ref="RUB40:RUB41"/>
    <mergeCell ref="RUC40:RUC41"/>
    <mergeCell ref="RUD40:RUD41"/>
    <mergeCell ref="RUE40:RUE41"/>
    <mergeCell ref="RTV40:RTV41"/>
    <mergeCell ref="RTW40:RTW41"/>
    <mergeCell ref="RTX40:RTX41"/>
    <mergeCell ref="RTY40:RTY41"/>
    <mergeCell ref="RTZ40:RTZ41"/>
    <mergeCell ref="RTQ40:RTQ41"/>
    <mergeCell ref="RTR40:RTR41"/>
    <mergeCell ref="RTS40:RTS41"/>
    <mergeCell ref="RTT40:RTT41"/>
    <mergeCell ref="RTU40:RTU41"/>
    <mergeCell ref="RTL40:RTL41"/>
    <mergeCell ref="RTM40:RTM41"/>
    <mergeCell ref="RTN40:RTN41"/>
    <mergeCell ref="RTO40:RTO41"/>
    <mergeCell ref="RTP40:RTP41"/>
    <mergeCell ref="RTG40:RTG41"/>
    <mergeCell ref="RTH40:RTH41"/>
    <mergeCell ref="RTI40:RTI41"/>
    <mergeCell ref="RTJ40:RTJ41"/>
    <mergeCell ref="RTK40:RTK41"/>
    <mergeCell ref="RTB40:RTB41"/>
    <mergeCell ref="RTC40:RTC41"/>
    <mergeCell ref="RTD40:RTD41"/>
    <mergeCell ref="RTE40:RTE41"/>
    <mergeCell ref="RTF40:RTF41"/>
    <mergeCell ref="RVO40:RVO41"/>
    <mergeCell ref="RVP40:RVP41"/>
    <mergeCell ref="RVQ40:RVQ41"/>
    <mergeCell ref="RVR40:RVR41"/>
    <mergeCell ref="RVS40:RVS41"/>
    <mergeCell ref="RVJ40:RVJ41"/>
    <mergeCell ref="RVK40:RVK41"/>
    <mergeCell ref="RVL40:RVL41"/>
    <mergeCell ref="RVM40:RVM41"/>
    <mergeCell ref="RVN40:RVN41"/>
    <mergeCell ref="RVE40:RVE41"/>
    <mergeCell ref="RVF40:RVF41"/>
    <mergeCell ref="RVG40:RVG41"/>
    <mergeCell ref="RVH40:RVH41"/>
    <mergeCell ref="RVI40:RVI41"/>
    <mergeCell ref="RUZ40:RUZ41"/>
    <mergeCell ref="RVA40:RVA41"/>
    <mergeCell ref="RVB40:RVB41"/>
    <mergeCell ref="RVC40:RVC41"/>
    <mergeCell ref="RVD40:RVD41"/>
    <mergeCell ref="RUU40:RUU41"/>
    <mergeCell ref="RUV40:RUV41"/>
    <mergeCell ref="RUW40:RUW41"/>
    <mergeCell ref="RUX40:RUX41"/>
    <mergeCell ref="RUY40:RUY41"/>
    <mergeCell ref="RUP40:RUP41"/>
    <mergeCell ref="RUQ40:RUQ41"/>
    <mergeCell ref="RUR40:RUR41"/>
    <mergeCell ref="RUS40:RUS41"/>
    <mergeCell ref="RUT40:RUT41"/>
    <mergeCell ref="RUK40:RUK41"/>
    <mergeCell ref="RUL40:RUL41"/>
    <mergeCell ref="RUM40:RUM41"/>
    <mergeCell ref="RUN40:RUN41"/>
    <mergeCell ref="RUO40:RUO41"/>
    <mergeCell ref="RWX40:RWX41"/>
    <mergeCell ref="RWY40:RWY41"/>
    <mergeCell ref="RWZ40:RWZ41"/>
    <mergeCell ref="RXA40:RXA41"/>
    <mergeCell ref="RXB40:RXB41"/>
    <mergeCell ref="RWS40:RWS41"/>
    <mergeCell ref="RWT40:RWT41"/>
    <mergeCell ref="RWU40:RWU41"/>
    <mergeCell ref="RWV40:RWV41"/>
    <mergeCell ref="RWW40:RWW41"/>
    <mergeCell ref="RWN40:RWN41"/>
    <mergeCell ref="RWO40:RWO41"/>
    <mergeCell ref="RWP40:RWP41"/>
    <mergeCell ref="RWQ40:RWQ41"/>
    <mergeCell ref="RWR40:RWR41"/>
    <mergeCell ref="RWI40:RWI41"/>
    <mergeCell ref="RWJ40:RWJ41"/>
    <mergeCell ref="RWK40:RWK41"/>
    <mergeCell ref="RWL40:RWL41"/>
    <mergeCell ref="RWM40:RWM41"/>
    <mergeCell ref="RWD40:RWD41"/>
    <mergeCell ref="RWE40:RWE41"/>
    <mergeCell ref="RWF40:RWF41"/>
    <mergeCell ref="RWG40:RWG41"/>
    <mergeCell ref="RWH40:RWH41"/>
    <mergeCell ref="RVY40:RVY41"/>
    <mergeCell ref="RVZ40:RVZ41"/>
    <mergeCell ref="RWA40:RWA41"/>
    <mergeCell ref="RWB40:RWB41"/>
    <mergeCell ref="RWC40:RWC41"/>
    <mergeCell ref="RVT40:RVT41"/>
    <mergeCell ref="RVU40:RVU41"/>
    <mergeCell ref="RVV40:RVV41"/>
    <mergeCell ref="RVW40:RVW41"/>
    <mergeCell ref="RVX40:RVX41"/>
    <mergeCell ref="RYG40:RYG41"/>
    <mergeCell ref="RYH40:RYH41"/>
    <mergeCell ref="RYI40:RYI41"/>
    <mergeCell ref="RYJ40:RYJ41"/>
    <mergeCell ref="RYK40:RYK41"/>
    <mergeCell ref="RYB40:RYB41"/>
    <mergeCell ref="RYC40:RYC41"/>
    <mergeCell ref="RYD40:RYD41"/>
    <mergeCell ref="RYE40:RYE41"/>
    <mergeCell ref="RYF40:RYF41"/>
    <mergeCell ref="RXW40:RXW41"/>
    <mergeCell ref="RXX40:RXX41"/>
    <mergeCell ref="RXY40:RXY41"/>
    <mergeCell ref="RXZ40:RXZ41"/>
    <mergeCell ref="RYA40:RYA41"/>
    <mergeCell ref="RXR40:RXR41"/>
    <mergeCell ref="RXS40:RXS41"/>
    <mergeCell ref="RXT40:RXT41"/>
    <mergeCell ref="RXU40:RXU41"/>
    <mergeCell ref="RXV40:RXV41"/>
    <mergeCell ref="RXM40:RXM41"/>
    <mergeCell ref="RXN40:RXN41"/>
    <mergeCell ref="RXO40:RXO41"/>
    <mergeCell ref="RXP40:RXP41"/>
    <mergeCell ref="RXQ40:RXQ41"/>
    <mergeCell ref="RXH40:RXH41"/>
    <mergeCell ref="RXI40:RXI41"/>
    <mergeCell ref="RXJ40:RXJ41"/>
    <mergeCell ref="RXK40:RXK41"/>
    <mergeCell ref="RXL40:RXL41"/>
    <mergeCell ref="RXC40:RXC41"/>
    <mergeCell ref="RXD40:RXD41"/>
    <mergeCell ref="RXE40:RXE41"/>
    <mergeCell ref="RXF40:RXF41"/>
    <mergeCell ref="RXG40:RXG41"/>
    <mergeCell ref="RZP40:RZP41"/>
    <mergeCell ref="RZQ40:RZQ41"/>
    <mergeCell ref="RZR40:RZR41"/>
    <mergeCell ref="RZS40:RZS41"/>
    <mergeCell ref="RZT40:RZT41"/>
    <mergeCell ref="RZK40:RZK41"/>
    <mergeCell ref="RZL40:RZL41"/>
    <mergeCell ref="RZM40:RZM41"/>
    <mergeCell ref="RZN40:RZN41"/>
    <mergeCell ref="RZO40:RZO41"/>
    <mergeCell ref="RZF40:RZF41"/>
    <mergeCell ref="RZG40:RZG41"/>
    <mergeCell ref="RZH40:RZH41"/>
    <mergeCell ref="RZI40:RZI41"/>
    <mergeCell ref="RZJ40:RZJ41"/>
    <mergeCell ref="RZA40:RZA41"/>
    <mergeCell ref="RZB40:RZB41"/>
    <mergeCell ref="RZC40:RZC41"/>
    <mergeCell ref="RZD40:RZD41"/>
    <mergeCell ref="RZE40:RZE41"/>
    <mergeCell ref="RYV40:RYV41"/>
    <mergeCell ref="RYW40:RYW41"/>
    <mergeCell ref="RYX40:RYX41"/>
    <mergeCell ref="RYY40:RYY41"/>
    <mergeCell ref="RYZ40:RYZ41"/>
    <mergeCell ref="RYQ40:RYQ41"/>
    <mergeCell ref="RYR40:RYR41"/>
    <mergeCell ref="RYS40:RYS41"/>
    <mergeCell ref="RYT40:RYT41"/>
    <mergeCell ref="RYU40:RYU41"/>
    <mergeCell ref="RYL40:RYL41"/>
    <mergeCell ref="RYM40:RYM41"/>
    <mergeCell ref="RYN40:RYN41"/>
    <mergeCell ref="RYO40:RYO41"/>
    <mergeCell ref="RYP40:RYP41"/>
    <mergeCell ref="SAY40:SAY41"/>
    <mergeCell ref="SAZ40:SAZ41"/>
    <mergeCell ref="SBA40:SBA41"/>
    <mergeCell ref="SBB40:SBB41"/>
    <mergeCell ref="SBC40:SBC41"/>
    <mergeCell ref="SAT40:SAT41"/>
    <mergeCell ref="SAU40:SAU41"/>
    <mergeCell ref="SAV40:SAV41"/>
    <mergeCell ref="SAW40:SAW41"/>
    <mergeCell ref="SAX40:SAX41"/>
    <mergeCell ref="SAO40:SAO41"/>
    <mergeCell ref="SAP40:SAP41"/>
    <mergeCell ref="SAQ40:SAQ41"/>
    <mergeCell ref="SAR40:SAR41"/>
    <mergeCell ref="SAS40:SAS41"/>
    <mergeCell ref="SAJ40:SAJ41"/>
    <mergeCell ref="SAK40:SAK41"/>
    <mergeCell ref="SAL40:SAL41"/>
    <mergeCell ref="SAM40:SAM41"/>
    <mergeCell ref="SAN40:SAN41"/>
    <mergeCell ref="SAE40:SAE41"/>
    <mergeCell ref="SAF40:SAF41"/>
    <mergeCell ref="SAG40:SAG41"/>
    <mergeCell ref="SAH40:SAH41"/>
    <mergeCell ref="SAI40:SAI41"/>
    <mergeCell ref="RZZ40:RZZ41"/>
    <mergeCell ref="SAA40:SAA41"/>
    <mergeCell ref="SAB40:SAB41"/>
    <mergeCell ref="SAC40:SAC41"/>
    <mergeCell ref="SAD40:SAD41"/>
    <mergeCell ref="RZU40:RZU41"/>
    <mergeCell ref="RZV40:RZV41"/>
    <mergeCell ref="RZW40:RZW41"/>
    <mergeCell ref="RZX40:RZX41"/>
    <mergeCell ref="RZY40:RZY41"/>
    <mergeCell ref="SCH40:SCH41"/>
    <mergeCell ref="SCI40:SCI41"/>
    <mergeCell ref="SCJ40:SCJ41"/>
    <mergeCell ref="SCK40:SCK41"/>
    <mergeCell ref="SCL40:SCL41"/>
    <mergeCell ref="SCC40:SCC41"/>
    <mergeCell ref="SCD40:SCD41"/>
    <mergeCell ref="SCE40:SCE41"/>
    <mergeCell ref="SCF40:SCF41"/>
    <mergeCell ref="SCG40:SCG41"/>
    <mergeCell ref="SBX40:SBX41"/>
    <mergeCell ref="SBY40:SBY41"/>
    <mergeCell ref="SBZ40:SBZ41"/>
    <mergeCell ref="SCA40:SCA41"/>
    <mergeCell ref="SCB40:SCB41"/>
    <mergeCell ref="SBS40:SBS41"/>
    <mergeCell ref="SBT40:SBT41"/>
    <mergeCell ref="SBU40:SBU41"/>
    <mergeCell ref="SBV40:SBV41"/>
    <mergeCell ref="SBW40:SBW41"/>
    <mergeCell ref="SBN40:SBN41"/>
    <mergeCell ref="SBO40:SBO41"/>
    <mergeCell ref="SBP40:SBP41"/>
    <mergeCell ref="SBQ40:SBQ41"/>
    <mergeCell ref="SBR40:SBR41"/>
    <mergeCell ref="SBI40:SBI41"/>
    <mergeCell ref="SBJ40:SBJ41"/>
    <mergeCell ref="SBK40:SBK41"/>
    <mergeCell ref="SBL40:SBL41"/>
    <mergeCell ref="SBM40:SBM41"/>
    <mergeCell ref="SBD40:SBD41"/>
    <mergeCell ref="SBE40:SBE41"/>
    <mergeCell ref="SBF40:SBF41"/>
    <mergeCell ref="SBG40:SBG41"/>
    <mergeCell ref="SBH40:SBH41"/>
    <mergeCell ref="SDQ40:SDQ41"/>
    <mergeCell ref="SDR40:SDR41"/>
    <mergeCell ref="SDS40:SDS41"/>
    <mergeCell ref="SDT40:SDT41"/>
    <mergeCell ref="SDU40:SDU41"/>
    <mergeCell ref="SDL40:SDL41"/>
    <mergeCell ref="SDM40:SDM41"/>
    <mergeCell ref="SDN40:SDN41"/>
    <mergeCell ref="SDO40:SDO41"/>
    <mergeCell ref="SDP40:SDP41"/>
    <mergeCell ref="SDG40:SDG41"/>
    <mergeCell ref="SDH40:SDH41"/>
    <mergeCell ref="SDI40:SDI41"/>
    <mergeCell ref="SDJ40:SDJ41"/>
    <mergeCell ref="SDK40:SDK41"/>
    <mergeCell ref="SDB40:SDB41"/>
    <mergeCell ref="SDC40:SDC41"/>
    <mergeCell ref="SDD40:SDD41"/>
    <mergeCell ref="SDE40:SDE41"/>
    <mergeCell ref="SDF40:SDF41"/>
    <mergeCell ref="SCW40:SCW41"/>
    <mergeCell ref="SCX40:SCX41"/>
    <mergeCell ref="SCY40:SCY41"/>
    <mergeCell ref="SCZ40:SCZ41"/>
    <mergeCell ref="SDA40:SDA41"/>
    <mergeCell ref="SCR40:SCR41"/>
    <mergeCell ref="SCS40:SCS41"/>
    <mergeCell ref="SCT40:SCT41"/>
    <mergeCell ref="SCU40:SCU41"/>
    <mergeCell ref="SCV40:SCV41"/>
    <mergeCell ref="SCM40:SCM41"/>
    <mergeCell ref="SCN40:SCN41"/>
    <mergeCell ref="SCO40:SCO41"/>
    <mergeCell ref="SCP40:SCP41"/>
    <mergeCell ref="SCQ40:SCQ41"/>
    <mergeCell ref="SEZ40:SEZ41"/>
    <mergeCell ref="SFA40:SFA41"/>
    <mergeCell ref="SFB40:SFB41"/>
    <mergeCell ref="SFC40:SFC41"/>
    <mergeCell ref="SFD40:SFD41"/>
    <mergeCell ref="SEU40:SEU41"/>
    <mergeCell ref="SEV40:SEV41"/>
    <mergeCell ref="SEW40:SEW41"/>
    <mergeCell ref="SEX40:SEX41"/>
    <mergeCell ref="SEY40:SEY41"/>
    <mergeCell ref="SEP40:SEP41"/>
    <mergeCell ref="SEQ40:SEQ41"/>
    <mergeCell ref="SER40:SER41"/>
    <mergeCell ref="SES40:SES41"/>
    <mergeCell ref="SET40:SET41"/>
    <mergeCell ref="SEK40:SEK41"/>
    <mergeCell ref="SEL40:SEL41"/>
    <mergeCell ref="SEM40:SEM41"/>
    <mergeCell ref="SEN40:SEN41"/>
    <mergeCell ref="SEO40:SEO41"/>
    <mergeCell ref="SEF40:SEF41"/>
    <mergeCell ref="SEG40:SEG41"/>
    <mergeCell ref="SEH40:SEH41"/>
    <mergeCell ref="SEI40:SEI41"/>
    <mergeCell ref="SEJ40:SEJ41"/>
    <mergeCell ref="SEA40:SEA41"/>
    <mergeCell ref="SEB40:SEB41"/>
    <mergeCell ref="SEC40:SEC41"/>
    <mergeCell ref="SED40:SED41"/>
    <mergeCell ref="SEE40:SEE41"/>
    <mergeCell ref="SDV40:SDV41"/>
    <mergeCell ref="SDW40:SDW41"/>
    <mergeCell ref="SDX40:SDX41"/>
    <mergeCell ref="SDY40:SDY41"/>
    <mergeCell ref="SDZ40:SDZ41"/>
    <mergeCell ref="SGI40:SGI41"/>
    <mergeCell ref="SGJ40:SGJ41"/>
    <mergeCell ref="SGK40:SGK41"/>
    <mergeCell ref="SGL40:SGL41"/>
    <mergeCell ref="SGM40:SGM41"/>
    <mergeCell ref="SGD40:SGD41"/>
    <mergeCell ref="SGE40:SGE41"/>
    <mergeCell ref="SGF40:SGF41"/>
    <mergeCell ref="SGG40:SGG41"/>
    <mergeCell ref="SGH40:SGH41"/>
    <mergeCell ref="SFY40:SFY41"/>
    <mergeCell ref="SFZ40:SFZ41"/>
    <mergeCell ref="SGA40:SGA41"/>
    <mergeCell ref="SGB40:SGB41"/>
    <mergeCell ref="SGC40:SGC41"/>
    <mergeCell ref="SFT40:SFT41"/>
    <mergeCell ref="SFU40:SFU41"/>
    <mergeCell ref="SFV40:SFV41"/>
    <mergeCell ref="SFW40:SFW41"/>
    <mergeCell ref="SFX40:SFX41"/>
    <mergeCell ref="SFO40:SFO41"/>
    <mergeCell ref="SFP40:SFP41"/>
    <mergeCell ref="SFQ40:SFQ41"/>
    <mergeCell ref="SFR40:SFR41"/>
    <mergeCell ref="SFS40:SFS41"/>
    <mergeCell ref="SFJ40:SFJ41"/>
    <mergeCell ref="SFK40:SFK41"/>
    <mergeCell ref="SFL40:SFL41"/>
    <mergeCell ref="SFM40:SFM41"/>
    <mergeCell ref="SFN40:SFN41"/>
    <mergeCell ref="SFE40:SFE41"/>
    <mergeCell ref="SFF40:SFF41"/>
    <mergeCell ref="SFG40:SFG41"/>
    <mergeCell ref="SFH40:SFH41"/>
    <mergeCell ref="SFI40:SFI41"/>
    <mergeCell ref="SHR40:SHR41"/>
    <mergeCell ref="SHS40:SHS41"/>
    <mergeCell ref="SHT40:SHT41"/>
    <mergeCell ref="SHU40:SHU41"/>
    <mergeCell ref="SHV40:SHV41"/>
    <mergeCell ref="SHM40:SHM41"/>
    <mergeCell ref="SHN40:SHN41"/>
    <mergeCell ref="SHO40:SHO41"/>
    <mergeCell ref="SHP40:SHP41"/>
    <mergeCell ref="SHQ40:SHQ41"/>
    <mergeCell ref="SHH40:SHH41"/>
    <mergeCell ref="SHI40:SHI41"/>
    <mergeCell ref="SHJ40:SHJ41"/>
    <mergeCell ref="SHK40:SHK41"/>
    <mergeCell ref="SHL40:SHL41"/>
    <mergeCell ref="SHC40:SHC41"/>
    <mergeCell ref="SHD40:SHD41"/>
    <mergeCell ref="SHE40:SHE41"/>
    <mergeCell ref="SHF40:SHF41"/>
    <mergeCell ref="SHG40:SHG41"/>
    <mergeCell ref="SGX40:SGX41"/>
    <mergeCell ref="SGY40:SGY41"/>
    <mergeCell ref="SGZ40:SGZ41"/>
    <mergeCell ref="SHA40:SHA41"/>
    <mergeCell ref="SHB40:SHB41"/>
    <mergeCell ref="SGS40:SGS41"/>
    <mergeCell ref="SGT40:SGT41"/>
    <mergeCell ref="SGU40:SGU41"/>
    <mergeCell ref="SGV40:SGV41"/>
    <mergeCell ref="SGW40:SGW41"/>
    <mergeCell ref="SGN40:SGN41"/>
    <mergeCell ref="SGO40:SGO41"/>
    <mergeCell ref="SGP40:SGP41"/>
    <mergeCell ref="SGQ40:SGQ41"/>
    <mergeCell ref="SGR40:SGR41"/>
    <mergeCell ref="SJA40:SJA41"/>
    <mergeCell ref="SJB40:SJB41"/>
    <mergeCell ref="SJC40:SJC41"/>
    <mergeCell ref="SJD40:SJD41"/>
    <mergeCell ref="SJE40:SJE41"/>
    <mergeCell ref="SIV40:SIV41"/>
    <mergeCell ref="SIW40:SIW41"/>
    <mergeCell ref="SIX40:SIX41"/>
    <mergeCell ref="SIY40:SIY41"/>
    <mergeCell ref="SIZ40:SIZ41"/>
    <mergeCell ref="SIQ40:SIQ41"/>
    <mergeCell ref="SIR40:SIR41"/>
    <mergeCell ref="SIS40:SIS41"/>
    <mergeCell ref="SIT40:SIT41"/>
    <mergeCell ref="SIU40:SIU41"/>
    <mergeCell ref="SIL40:SIL41"/>
    <mergeCell ref="SIM40:SIM41"/>
    <mergeCell ref="SIN40:SIN41"/>
    <mergeCell ref="SIO40:SIO41"/>
    <mergeCell ref="SIP40:SIP41"/>
    <mergeCell ref="SIG40:SIG41"/>
    <mergeCell ref="SIH40:SIH41"/>
    <mergeCell ref="SII40:SII41"/>
    <mergeCell ref="SIJ40:SIJ41"/>
    <mergeCell ref="SIK40:SIK41"/>
    <mergeCell ref="SIB40:SIB41"/>
    <mergeCell ref="SIC40:SIC41"/>
    <mergeCell ref="SID40:SID41"/>
    <mergeCell ref="SIE40:SIE41"/>
    <mergeCell ref="SIF40:SIF41"/>
    <mergeCell ref="SHW40:SHW41"/>
    <mergeCell ref="SHX40:SHX41"/>
    <mergeCell ref="SHY40:SHY41"/>
    <mergeCell ref="SHZ40:SHZ41"/>
    <mergeCell ref="SIA40:SIA41"/>
    <mergeCell ref="SKJ40:SKJ41"/>
    <mergeCell ref="SKK40:SKK41"/>
    <mergeCell ref="SKL40:SKL41"/>
    <mergeCell ref="SKM40:SKM41"/>
    <mergeCell ref="SKN40:SKN41"/>
    <mergeCell ref="SKE40:SKE41"/>
    <mergeCell ref="SKF40:SKF41"/>
    <mergeCell ref="SKG40:SKG41"/>
    <mergeCell ref="SKH40:SKH41"/>
    <mergeCell ref="SKI40:SKI41"/>
    <mergeCell ref="SJZ40:SJZ41"/>
    <mergeCell ref="SKA40:SKA41"/>
    <mergeCell ref="SKB40:SKB41"/>
    <mergeCell ref="SKC40:SKC41"/>
    <mergeCell ref="SKD40:SKD41"/>
    <mergeCell ref="SJU40:SJU41"/>
    <mergeCell ref="SJV40:SJV41"/>
    <mergeCell ref="SJW40:SJW41"/>
    <mergeCell ref="SJX40:SJX41"/>
    <mergeCell ref="SJY40:SJY41"/>
    <mergeCell ref="SJP40:SJP41"/>
    <mergeCell ref="SJQ40:SJQ41"/>
    <mergeCell ref="SJR40:SJR41"/>
    <mergeCell ref="SJS40:SJS41"/>
    <mergeCell ref="SJT40:SJT41"/>
    <mergeCell ref="SJK40:SJK41"/>
    <mergeCell ref="SJL40:SJL41"/>
    <mergeCell ref="SJM40:SJM41"/>
    <mergeCell ref="SJN40:SJN41"/>
    <mergeCell ref="SJO40:SJO41"/>
    <mergeCell ref="SJF40:SJF41"/>
    <mergeCell ref="SJG40:SJG41"/>
    <mergeCell ref="SJH40:SJH41"/>
    <mergeCell ref="SJI40:SJI41"/>
    <mergeCell ref="SJJ40:SJJ41"/>
    <mergeCell ref="SLS40:SLS41"/>
    <mergeCell ref="SLT40:SLT41"/>
    <mergeCell ref="SLU40:SLU41"/>
    <mergeCell ref="SLV40:SLV41"/>
    <mergeCell ref="SLW40:SLW41"/>
    <mergeCell ref="SLN40:SLN41"/>
    <mergeCell ref="SLO40:SLO41"/>
    <mergeCell ref="SLP40:SLP41"/>
    <mergeCell ref="SLQ40:SLQ41"/>
    <mergeCell ref="SLR40:SLR41"/>
    <mergeCell ref="SLI40:SLI41"/>
    <mergeCell ref="SLJ40:SLJ41"/>
    <mergeCell ref="SLK40:SLK41"/>
    <mergeCell ref="SLL40:SLL41"/>
    <mergeCell ref="SLM40:SLM41"/>
    <mergeCell ref="SLD40:SLD41"/>
    <mergeCell ref="SLE40:SLE41"/>
    <mergeCell ref="SLF40:SLF41"/>
    <mergeCell ref="SLG40:SLG41"/>
    <mergeCell ref="SLH40:SLH41"/>
    <mergeCell ref="SKY40:SKY41"/>
    <mergeCell ref="SKZ40:SKZ41"/>
    <mergeCell ref="SLA40:SLA41"/>
    <mergeCell ref="SLB40:SLB41"/>
    <mergeCell ref="SLC40:SLC41"/>
    <mergeCell ref="SKT40:SKT41"/>
    <mergeCell ref="SKU40:SKU41"/>
    <mergeCell ref="SKV40:SKV41"/>
    <mergeCell ref="SKW40:SKW41"/>
    <mergeCell ref="SKX40:SKX41"/>
    <mergeCell ref="SKO40:SKO41"/>
    <mergeCell ref="SKP40:SKP41"/>
    <mergeCell ref="SKQ40:SKQ41"/>
    <mergeCell ref="SKR40:SKR41"/>
    <mergeCell ref="SKS40:SKS41"/>
    <mergeCell ref="SNB40:SNB41"/>
    <mergeCell ref="SNC40:SNC41"/>
    <mergeCell ref="SND40:SND41"/>
    <mergeCell ref="SNE40:SNE41"/>
    <mergeCell ref="SNF40:SNF41"/>
    <mergeCell ref="SMW40:SMW41"/>
    <mergeCell ref="SMX40:SMX41"/>
    <mergeCell ref="SMY40:SMY41"/>
    <mergeCell ref="SMZ40:SMZ41"/>
    <mergeCell ref="SNA40:SNA41"/>
    <mergeCell ref="SMR40:SMR41"/>
    <mergeCell ref="SMS40:SMS41"/>
    <mergeCell ref="SMT40:SMT41"/>
    <mergeCell ref="SMU40:SMU41"/>
    <mergeCell ref="SMV40:SMV41"/>
    <mergeCell ref="SMM40:SMM41"/>
    <mergeCell ref="SMN40:SMN41"/>
    <mergeCell ref="SMO40:SMO41"/>
    <mergeCell ref="SMP40:SMP41"/>
    <mergeCell ref="SMQ40:SMQ41"/>
    <mergeCell ref="SMH40:SMH41"/>
    <mergeCell ref="SMI40:SMI41"/>
    <mergeCell ref="SMJ40:SMJ41"/>
    <mergeCell ref="SMK40:SMK41"/>
    <mergeCell ref="SML40:SML41"/>
    <mergeCell ref="SMC40:SMC41"/>
    <mergeCell ref="SMD40:SMD41"/>
    <mergeCell ref="SME40:SME41"/>
    <mergeCell ref="SMF40:SMF41"/>
    <mergeCell ref="SMG40:SMG41"/>
    <mergeCell ref="SLX40:SLX41"/>
    <mergeCell ref="SLY40:SLY41"/>
    <mergeCell ref="SLZ40:SLZ41"/>
    <mergeCell ref="SMA40:SMA41"/>
    <mergeCell ref="SMB40:SMB41"/>
    <mergeCell ref="SOK40:SOK41"/>
    <mergeCell ref="SOL40:SOL41"/>
    <mergeCell ref="SOM40:SOM41"/>
    <mergeCell ref="SON40:SON41"/>
    <mergeCell ref="SOO40:SOO41"/>
    <mergeCell ref="SOF40:SOF41"/>
    <mergeCell ref="SOG40:SOG41"/>
    <mergeCell ref="SOH40:SOH41"/>
    <mergeCell ref="SOI40:SOI41"/>
    <mergeCell ref="SOJ40:SOJ41"/>
    <mergeCell ref="SOA40:SOA41"/>
    <mergeCell ref="SOB40:SOB41"/>
    <mergeCell ref="SOC40:SOC41"/>
    <mergeCell ref="SOD40:SOD41"/>
    <mergeCell ref="SOE40:SOE41"/>
    <mergeCell ref="SNV40:SNV41"/>
    <mergeCell ref="SNW40:SNW41"/>
    <mergeCell ref="SNX40:SNX41"/>
    <mergeCell ref="SNY40:SNY41"/>
    <mergeCell ref="SNZ40:SNZ41"/>
    <mergeCell ref="SNQ40:SNQ41"/>
    <mergeCell ref="SNR40:SNR41"/>
    <mergeCell ref="SNS40:SNS41"/>
    <mergeCell ref="SNT40:SNT41"/>
    <mergeCell ref="SNU40:SNU41"/>
    <mergeCell ref="SNL40:SNL41"/>
    <mergeCell ref="SNM40:SNM41"/>
    <mergeCell ref="SNN40:SNN41"/>
    <mergeCell ref="SNO40:SNO41"/>
    <mergeCell ref="SNP40:SNP41"/>
    <mergeCell ref="SNG40:SNG41"/>
    <mergeCell ref="SNH40:SNH41"/>
    <mergeCell ref="SNI40:SNI41"/>
    <mergeCell ref="SNJ40:SNJ41"/>
    <mergeCell ref="SNK40:SNK41"/>
    <mergeCell ref="SPT40:SPT41"/>
    <mergeCell ref="SPU40:SPU41"/>
    <mergeCell ref="SPV40:SPV41"/>
    <mergeCell ref="SPW40:SPW41"/>
    <mergeCell ref="SPX40:SPX41"/>
    <mergeCell ref="SPO40:SPO41"/>
    <mergeCell ref="SPP40:SPP41"/>
    <mergeCell ref="SPQ40:SPQ41"/>
    <mergeCell ref="SPR40:SPR41"/>
    <mergeCell ref="SPS40:SPS41"/>
    <mergeCell ref="SPJ40:SPJ41"/>
    <mergeCell ref="SPK40:SPK41"/>
    <mergeCell ref="SPL40:SPL41"/>
    <mergeCell ref="SPM40:SPM41"/>
    <mergeCell ref="SPN40:SPN41"/>
    <mergeCell ref="SPE40:SPE41"/>
    <mergeCell ref="SPF40:SPF41"/>
    <mergeCell ref="SPG40:SPG41"/>
    <mergeCell ref="SPH40:SPH41"/>
    <mergeCell ref="SPI40:SPI41"/>
    <mergeCell ref="SOZ40:SOZ41"/>
    <mergeCell ref="SPA40:SPA41"/>
    <mergeCell ref="SPB40:SPB41"/>
    <mergeCell ref="SPC40:SPC41"/>
    <mergeCell ref="SPD40:SPD41"/>
    <mergeCell ref="SOU40:SOU41"/>
    <mergeCell ref="SOV40:SOV41"/>
    <mergeCell ref="SOW40:SOW41"/>
    <mergeCell ref="SOX40:SOX41"/>
    <mergeCell ref="SOY40:SOY41"/>
    <mergeCell ref="SOP40:SOP41"/>
    <mergeCell ref="SOQ40:SOQ41"/>
    <mergeCell ref="SOR40:SOR41"/>
    <mergeCell ref="SOS40:SOS41"/>
    <mergeCell ref="SOT40:SOT41"/>
    <mergeCell ref="SRC40:SRC41"/>
    <mergeCell ref="SRD40:SRD41"/>
    <mergeCell ref="SRE40:SRE41"/>
    <mergeCell ref="SRF40:SRF41"/>
    <mergeCell ref="SRG40:SRG41"/>
    <mergeCell ref="SQX40:SQX41"/>
    <mergeCell ref="SQY40:SQY41"/>
    <mergeCell ref="SQZ40:SQZ41"/>
    <mergeCell ref="SRA40:SRA41"/>
    <mergeCell ref="SRB40:SRB41"/>
    <mergeCell ref="SQS40:SQS41"/>
    <mergeCell ref="SQT40:SQT41"/>
    <mergeCell ref="SQU40:SQU41"/>
    <mergeCell ref="SQV40:SQV41"/>
    <mergeCell ref="SQW40:SQW41"/>
    <mergeCell ref="SQN40:SQN41"/>
    <mergeCell ref="SQO40:SQO41"/>
    <mergeCell ref="SQP40:SQP41"/>
    <mergeCell ref="SQQ40:SQQ41"/>
    <mergeCell ref="SQR40:SQR41"/>
    <mergeCell ref="SQI40:SQI41"/>
    <mergeCell ref="SQJ40:SQJ41"/>
    <mergeCell ref="SQK40:SQK41"/>
    <mergeCell ref="SQL40:SQL41"/>
    <mergeCell ref="SQM40:SQM41"/>
    <mergeCell ref="SQD40:SQD41"/>
    <mergeCell ref="SQE40:SQE41"/>
    <mergeCell ref="SQF40:SQF41"/>
    <mergeCell ref="SQG40:SQG41"/>
    <mergeCell ref="SQH40:SQH41"/>
    <mergeCell ref="SPY40:SPY41"/>
    <mergeCell ref="SPZ40:SPZ41"/>
    <mergeCell ref="SQA40:SQA41"/>
    <mergeCell ref="SQB40:SQB41"/>
    <mergeCell ref="SQC40:SQC41"/>
    <mergeCell ref="SSL40:SSL41"/>
    <mergeCell ref="SSM40:SSM41"/>
    <mergeCell ref="SSN40:SSN41"/>
    <mergeCell ref="SSO40:SSO41"/>
    <mergeCell ref="SSP40:SSP41"/>
    <mergeCell ref="SSG40:SSG41"/>
    <mergeCell ref="SSH40:SSH41"/>
    <mergeCell ref="SSI40:SSI41"/>
    <mergeCell ref="SSJ40:SSJ41"/>
    <mergeCell ref="SSK40:SSK41"/>
    <mergeCell ref="SSB40:SSB41"/>
    <mergeCell ref="SSC40:SSC41"/>
    <mergeCell ref="SSD40:SSD41"/>
    <mergeCell ref="SSE40:SSE41"/>
    <mergeCell ref="SSF40:SSF41"/>
    <mergeCell ref="SRW40:SRW41"/>
    <mergeCell ref="SRX40:SRX41"/>
    <mergeCell ref="SRY40:SRY41"/>
    <mergeCell ref="SRZ40:SRZ41"/>
    <mergeCell ref="SSA40:SSA41"/>
    <mergeCell ref="SRR40:SRR41"/>
    <mergeCell ref="SRS40:SRS41"/>
    <mergeCell ref="SRT40:SRT41"/>
    <mergeCell ref="SRU40:SRU41"/>
    <mergeCell ref="SRV40:SRV41"/>
    <mergeCell ref="SRM40:SRM41"/>
    <mergeCell ref="SRN40:SRN41"/>
    <mergeCell ref="SRO40:SRO41"/>
    <mergeCell ref="SRP40:SRP41"/>
    <mergeCell ref="SRQ40:SRQ41"/>
    <mergeCell ref="SRH40:SRH41"/>
    <mergeCell ref="SRI40:SRI41"/>
    <mergeCell ref="SRJ40:SRJ41"/>
    <mergeCell ref="SRK40:SRK41"/>
    <mergeCell ref="SRL40:SRL41"/>
    <mergeCell ref="STU40:STU41"/>
    <mergeCell ref="STV40:STV41"/>
    <mergeCell ref="STW40:STW41"/>
    <mergeCell ref="STX40:STX41"/>
    <mergeCell ref="STY40:STY41"/>
    <mergeCell ref="STP40:STP41"/>
    <mergeCell ref="STQ40:STQ41"/>
    <mergeCell ref="STR40:STR41"/>
    <mergeCell ref="STS40:STS41"/>
    <mergeCell ref="STT40:STT41"/>
    <mergeCell ref="STK40:STK41"/>
    <mergeCell ref="STL40:STL41"/>
    <mergeCell ref="STM40:STM41"/>
    <mergeCell ref="STN40:STN41"/>
    <mergeCell ref="STO40:STO41"/>
    <mergeCell ref="STF40:STF41"/>
    <mergeCell ref="STG40:STG41"/>
    <mergeCell ref="STH40:STH41"/>
    <mergeCell ref="STI40:STI41"/>
    <mergeCell ref="STJ40:STJ41"/>
    <mergeCell ref="STA40:STA41"/>
    <mergeCell ref="STB40:STB41"/>
    <mergeCell ref="STC40:STC41"/>
    <mergeCell ref="STD40:STD41"/>
    <mergeCell ref="STE40:STE41"/>
    <mergeCell ref="SSV40:SSV41"/>
    <mergeCell ref="SSW40:SSW41"/>
    <mergeCell ref="SSX40:SSX41"/>
    <mergeCell ref="SSY40:SSY41"/>
    <mergeCell ref="SSZ40:SSZ41"/>
    <mergeCell ref="SSQ40:SSQ41"/>
    <mergeCell ref="SSR40:SSR41"/>
    <mergeCell ref="SSS40:SSS41"/>
    <mergeCell ref="SST40:SST41"/>
    <mergeCell ref="SSU40:SSU41"/>
    <mergeCell ref="SVD40:SVD41"/>
    <mergeCell ref="SVE40:SVE41"/>
    <mergeCell ref="SVF40:SVF41"/>
    <mergeCell ref="SVG40:SVG41"/>
    <mergeCell ref="SVH40:SVH41"/>
    <mergeCell ref="SUY40:SUY41"/>
    <mergeCell ref="SUZ40:SUZ41"/>
    <mergeCell ref="SVA40:SVA41"/>
    <mergeCell ref="SVB40:SVB41"/>
    <mergeCell ref="SVC40:SVC41"/>
    <mergeCell ref="SUT40:SUT41"/>
    <mergeCell ref="SUU40:SUU41"/>
    <mergeCell ref="SUV40:SUV41"/>
    <mergeCell ref="SUW40:SUW41"/>
    <mergeCell ref="SUX40:SUX41"/>
    <mergeCell ref="SUO40:SUO41"/>
    <mergeCell ref="SUP40:SUP41"/>
    <mergeCell ref="SUQ40:SUQ41"/>
    <mergeCell ref="SUR40:SUR41"/>
    <mergeCell ref="SUS40:SUS41"/>
    <mergeCell ref="SUJ40:SUJ41"/>
    <mergeCell ref="SUK40:SUK41"/>
    <mergeCell ref="SUL40:SUL41"/>
    <mergeCell ref="SUM40:SUM41"/>
    <mergeCell ref="SUN40:SUN41"/>
    <mergeCell ref="SUE40:SUE41"/>
    <mergeCell ref="SUF40:SUF41"/>
    <mergeCell ref="SUG40:SUG41"/>
    <mergeCell ref="SUH40:SUH41"/>
    <mergeCell ref="SUI40:SUI41"/>
    <mergeCell ref="STZ40:STZ41"/>
    <mergeCell ref="SUA40:SUA41"/>
    <mergeCell ref="SUB40:SUB41"/>
    <mergeCell ref="SUC40:SUC41"/>
    <mergeCell ref="SUD40:SUD41"/>
    <mergeCell ref="SWM40:SWM41"/>
    <mergeCell ref="SWN40:SWN41"/>
    <mergeCell ref="SWO40:SWO41"/>
    <mergeCell ref="SWP40:SWP41"/>
    <mergeCell ref="SWQ40:SWQ41"/>
    <mergeCell ref="SWH40:SWH41"/>
    <mergeCell ref="SWI40:SWI41"/>
    <mergeCell ref="SWJ40:SWJ41"/>
    <mergeCell ref="SWK40:SWK41"/>
    <mergeCell ref="SWL40:SWL41"/>
    <mergeCell ref="SWC40:SWC41"/>
    <mergeCell ref="SWD40:SWD41"/>
    <mergeCell ref="SWE40:SWE41"/>
    <mergeCell ref="SWF40:SWF41"/>
    <mergeCell ref="SWG40:SWG41"/>
    <mergeCell ref="SVX40:SVX41"/>
    <mergeCell ref="SVY40:SVY41"/>
    <mergeCell ref="SVZ40:SVZ41"/>
    <mergeCell ref="SWA40:SWA41"/>
    <mergeCell ref="SWB40:SWB41"/>
    <mergeCell ref="SVS40:SVS41"/>
    <mergeCell ref="SVT40:SVT41"/>
    <mergeCell ref="SVU40:SVU41"/>
    <mergeCell ref="SVV40:SVV41"/>
    <mergeCell ref="SVW40:SVW41"/>
    <mergeCell ref="SVN40:SVN41"/>
    <mergeCell ref="SVO40:SVO41"/>
    <mergeCell ref="SVP40:SVP41"/>
    <mergeCell ref="SVQ40:SVQ41"/>
    <mergeCell ref="SVR40:SVR41"/>
    <mergeCell ref="SVI40:SVI41"/>
    <mergeCell ref="SVJ40:SVJ41"/>
    <mergeCell ref="SVK40:SVK41"/>
    <mergeCell ref="SVL40:SVL41"/>
    <mergeCell ref="SVM40:SVM41"/>
    <mergeCell ref="SXV40:SXV41"/>
    <mergeCell ref="SXW40:SXW41"/>
    <mergeCell ref="SXX40:SXX41"/>
    <mergeCell ref="SXY40:SXY41"/>
    <mergeCell ref="SXZ40:SXZ41"/>
    <mergeCell ref="SXQ40:SXQ41"/>
    <mergeCell ref="SXR40:SXR41"/>
    <mergeCell ref="SXS40:SXS41"/>
    <mergeCell ref="SXT40:SXT41"/>
    <mergeCell ref="SXU40:SXU41"/>
    <mergeCell ref="SXL40:SXL41"/>
    <mergeCell ref="SXM40:SXM41"/>
    <mergeCell ref="SXN40:SXN41"/>
    <mergeCell ref="SXO40:SXO41"/>
    <mergeCell ref="SXP40:SXP41"/>
    <mergeCell ref="SXG40:SXG41"/>
    <mergeCell ref="SXH40:SXH41"/>
    <mergeCell ref="SXI40:SXI41"/>
    <mergeCell ref="SXJ40:SXJ41"/>
    <mergeCell ref="SXK40:SXK41"/>
    <mergeCell ref="SXB40:SXB41"/>
    <mergeCell ref="SXC40:SXC41"/>
    <mergeCell ref="SXD40:SXD41"/>
    <mergeCell ref="SXE40:SXE41"/>
    <mergeCell ref="SXF40:SXF41"/>
    <mergeCell ref="SWW40:SWW41"/>
    <mergeCell ref="SWX40:SWX41"/>
    <mergeCell ref="SWY40:SWY41"/>
    <mergeCell ref="SWZ40:SWZ41"/>
    <mergeCell ref="SXA40:SXA41"/>
    <mergeCell ref="SWR40:SWR41"/>
    <mergeCell ref="SWS40:SWS41"/>
    <mergeCell ref="SWT40:SWT41"/>
    <mergeCell ref="SWU40:SWU41"/>
    <mergeCell ref="SWV40:SWV41"/>
    <mergeCell ref="SZE40:SZE41"/>
    <mergeCell ref="SZF40:SZF41"/>
    <mergeCell ref="SZG40:SZG41"/>
    <mergeCell ref="SZH40:SZH41"/>
    <mergeCell ref="SZI40:SZI41"/>
    <mergeCell ref="SYZ40:SYZ41"/>
    <mergeCell ref="SZA40:SZA41"/>
    <mergeCell ref="SZB40:SZB41"/>
    <mergeCell ref="SZC40:SZC41"/>
    <mergeCell ref="SZD40:SZD41"/>
    <mergeCell ref="SYU40:SYU41"/>
    <mergeCell ref="SYV40:SYV41"/>
    <mergeCell ref="SYW40:SYW41"/>
    <mergeCell ref="SYX40:SYX41"/>
    <mergeCell ref="SYY40:SYY41"/>
    <mergeCell ref="SYP40:SYP41"/>
    <mergeCell ref="SYQ40:SYQ41"/>
    <mergeCell ref="SYR40:SYR41"/>
    <mergeCell ref="SYS40:SYS41"/>
    <mergeCell ref="SYT40:SYT41"/>
    <mergeCell ref="SYK40:SYK41"/>
    <mergeCell ref="SYL40:SYL41"/>
    <mergeCell ref="SYM40:SYM41"/>
    <mergeCell ref="SYN40:SYN41"/>
    <mergeCell ref="SYO40:SYO41"/>
    <mergeCell ref="SYF40:SYF41"/>
    <mergeCell ref="SYG40:SYG41"/>
    <mergeCell ref="SYH40:SYH41"/>
    <mergeCell ref="SYI40:SYI41"/>
    <mergeCell ref="SYJ40:SYJ41"/>
    <mergeCell ref="SYA40:SYA41"/>
    <mergeCell ref="SYB40:SYB41"/>
    <mergeCell ref="SYC40:SYC41"/>
    <mergeCell ref="SYD40:SYD41"/>
    <mergeCell ref="SYE40:SYE41"/>
    <mergeCell ref="TAN40:TAN41"/>
    <mergeCell ref="TAO40:TAO41"/>
    <mergeCell ref="TAP40:TAP41"/>
    <mergeCell ref="TAQ40:TAQ41"/>
    <mergeCell ref="TAR40:TAR41"/>
    <mergeCell ref="TAI40:TAI41"/>
    <mergeCell ref="TAJ40:TAJ41"/>
    <mergeCell ref="TAK40:TAK41"/>
    <mergeCell ref="TAL40:TAL41"/>
    <mergeCell ref="TAM40:TAM41"/>
    <mergeCell ref="TAD40:TAD41"/>
    <mergeCell ref="TAE40:TAE41"/>
    <mergeCell ref="TAF40:TAF41"/>
    <mergeCell ref="TAG40:TAG41"/>
    <mergeCell ref="TAH40:TAH41"/>
    <mergeCell ref="SZY40:SZY41"/>
    <mergeCell ref="SZZ40:SZZ41"/>
    <mergeCell ref="TAA40:TAA41"/>
    <mergeCell ref="TAB40:TAB41"/>
    <mergeCell ref="TAC40:TAC41"/>
    <mergeCell ref="SZT40:SZT41"/>
    <mergeCell ref="SZU40:SZU41"/>
    <mergeCell ref="SZV40:SZV41"/>
    <mergeCell ref="SZW40:SZW41"/>
    <mergeCell ref="SZX40:SZX41"/>
    <mergeCell ref="SZO40:SZO41"/>
    <mergeCell ref="SZP40:SZP41"/>
    <mergeCell ref="SZQ40:SZQ41"/>
    <mergeCell ref="SZR40:SZR41"/>
    <mergeCell ref="SZS40:SZS41"/>
    <mergeCell ref="SZJ40:SZJ41"/>
    <mergeCell ref="SZK40:SZK41"/>
    <mergeCell ref="SZL40:SZL41"/>
    <mergeCell ref="SZM40:SZM41"/>
    <mergeCell ref="SZN40:SZN41"/>
    <mergeCell ref="TBW40:TBW41"/>
    <mergeCell ref="TBX40:TBX41"/>
    <mergeCell ref="TBY40:TBY41"/>
    <mergeCell ref="TBZ40:TBZ41"/>
    <mergeCell ref="TCA40:TCA41"/>
    <mergeCell ref="TBR40:TBR41"/>
    <mergeCell ref="TBS40:TBS41"/>
    <mergeCell ref="TBT40:TBT41"/>
    <mergeCell ref="TBU40:TBU41"/>
    <mergeCell ref="TBV40:TBV41"/>
    <mergeCell ref="TBM40:TBM41"/>
    <mergeCell ref="TBN40:TBN41"/>
    <mergeCell ref="TBO40:TBO41"/>
    <mergeCell ref="TBP40:TBP41"/>
    <mergeCell ref="TBQ40:TBQ41"/>
    <mergeCell ref="TBH40:TBH41"/>
    <mergeCell ref="TBI40:TBI41"/>
    <mergeCell ref="TBJ40:TBJ41"/>
    <mergeCell ref="TBK40:TBK41"/>
    <mergeCell ref="TBL40:TBL41"/>
    <mergeCell ref="TBC40:TBC41"/>
    <mergeCell ref="TBD40:TBD41"/>
    <mergeCell ref="TBE40:TBE41"/>
    <mergeCell ref="TBF40:TBF41"/>
    <mergeCell ref="TBG40:TBG41"/>
    <mergeCell ref="TAX40:TAX41"/>
    <mergeCell ref="TAY40:TAY41"/>
    <mergeCell ref="TAZ40:TAZ41"/>
    <mergeCell ref="TBA40:TBA41"/>
    <mergeCell ref="TBB40:TBB41"/>
    <mergeCell ref="TAS40:TAS41"/>
    <mergeCell ref="TAT40:TAT41"/>
    <mergeCell ref="TAU40:TAU41"/>
    <mergeCell ref="TAV40:TAV41"/>
    <mergeCell ref="TAW40:TAW41"/>
    <mergeCell ref="TDF40:TDF41"/>
    <mergeCell ref="TDG40:TDG41"/>
    <mergeCell ref="TDH40:TDH41"/>
    <mergeCell ref="TDI40:TDI41"/>
    <mergeCell ref="TDJ40:TDJ41"/>
    <mergeCell ref="TDA40:TDA41"/>
    <mergeCell ref="TDB40:TDB41"/>
    <mergeCell ref="TDC40:TDC41"/>
    <mergeCell ref="TDD40:TDD41"/>
    <mergeCell ref="TDE40:TDE41"/>
    <mergeCell ref="TCV40:TCV41"/>
    <mergeCell ref="TCW40:TCW41"/>
    <mergeCell ref="TCX40:TCX41"/>
    <mergeCell ref="TCY40:TCY41"/>
    <mergeCell ref="TCZ40:TCZ41"/>
    <mergeCell ref="TCQ40:TCQ41"/>
    <mergeCell ref="TCR40:TCR41"/>
    <mergeCell ref="TCS40:TCS41"/>
    <mergeCell ref="TCT40:TCT41"/>
    <mergeCell ref="TCU40:TCU41"/>
    <mergeCell ref="TCL40:TCL41"/>
    <mergeCell ref="TCM40:TCM41"/>
    <mergeCell ref="TCN40:TCN41"/>
    <mergeCell ref="TCO40:TCO41"/>
    <mergeCell ref="TCP40:TCP41"/>
    <mergeCell ref="TCG40:TCG41"/>
    <mergeCell ref="TCH40:TCH41"/>
    <mergeCell ref="TCI40:TCI41"/>
    <mergeCell ref="TCJ40:TCJ41"/>
    <mergeCell ref="TCK40:TCK41"/>
    <mergeCell ref="TCB40:TCB41"/>
    <mergeCell ref="TCC40:TCC41"/>
    <mergeCell ref="TCD40:TCD41"/>
    <mergeCell ref="TCE40:TCE41"/>
    <mergeCell ref="TCF40:TCF41"/>
    <mergeCell ref="TEO40:TEO41"/>
    <mergeCell ref="TEP40:TEP41"/>
    <mergeCell ref="TEQ40:TEQ41"/>
    <mergeCell ref="TER40:TER41"/>
    <mergeCell ref="TES40:TES41"/>
    <mergeCell ref="TEJ40:TEJ41"/>
    <mergeCell ref="TEK40:TEK41"/>
    <mergeCell ref="TEL40:TEL41"/>
    <mergeCell ref="TEM40:TEM41"/>
    <mergeCell ref="TEN40:TEN41"/>
    <mergeCell ref="TEE40:TEE41"/>
    <mergeCell ref="TEF40:TEF41"/>
    <mergeCell ref="TEG40:TEG41"/>
    <mergeCell ref="TEH40:TEH41"/>
    <mergeCell ref="TEI40:TEI41"/>
    <mergeCell ref="TDZ40:TDZ41"/>
    <mergeCell ref="TEA40:TEA41"/>
    <mergeCell ref="TEB40:TEB41"/>
    <mergeCell ref="TEC40:TEC41"/>
    <mergeCell ref="TED40:TED41"/>
    <mergeCell ref="TDU40:TDU41"/>
    <mergeCell ref="TDV40:TDV41"/>
    <mergeCell ref="TDW40:TDW41"/>
    <mergeCell ref="TDX40:TDX41"/>
    <mergeCell ref="TDY40:TDY41"/>
    <mergeCell ref="TDP40:TDP41"/>
    <mergeCell ref="TDQ40:TDQ41"/>
    <mergeCell ref="TDR40:TDR41"/>
    <mergeCell ref="TDS40:TDS41"/>
    <mergeCell ref="TDT40:TDT41"/>
    <mergeCell ref="TDK40:TDK41"/>
    <mergeCell ref="TDL40:TDL41"/>
    <mergeCell ref="TDM40:TDM41"/>
    <mergeCell ref="TDN40:TDN41"/>
    <mergeCell ref="TDO40:TDO41"/>
    <mergeCell ref="TFX40:TFX41"/>
    <mergeCell ref="TFY40:TFY41"/>
    <mergeCell ref="TFZ40:TFZ41"/>
    <mergeCell ref="TGA40:TGA41"/>
    <mergeCell ref="TGB40:TGB41"/>
    <mergeCell ref="TFS40:TFS41"/>
    <mergeCell ref="TFT40:TFT41"/>
    <mergeCell ref="TFU40:TFU41"/>
    <mergeCell ref="TFV40:TFV41"/>
    <mergeCell ref="TFW40:TFW41"/>
    <mergeCell ref="TFN40:TFN41"/>
    <mergeCell ref="TFO40:TFO41"/>
    <mergeCell ref="TFP40:TFP41"/>
    <mergeCell ref="TFQ40:TFQ41"/>
    <mergeCell ref="TFR40:TFR41"/>
    <mergeCell ref="TFI40:TFI41"/>
    <mergeCell ref="TFJ40:TFJ41"/>
    <mergeCell ref="TFK40:TFK41"/>
    <mergeCell ref="TFL40:TFL41"/>
    <mergeCell ref="TFM40:TFM41"/>
    <mergeCell ref="TFD40:TFD41"/>
    <mergeCell ref="TFE40:TFE41"/>
    <mergeCell ref="TFF40:TFF41"/>
    <mergeCell ref="TFG40:TFG41"/>
    <mergeCell ref="TFH40:TFH41"/>
    <mergeCell ref="TEY40:TEY41"/>
    <mergeCell ref="TEZ40:TEZ41"/>
    <mergeCell ref="TFA40:TFA41"/>
    <mergeCell ref="TFB40:TFB41"/>
    <mergeCell ref="TFC40:TFC41"/>
    <mergeCell ref="TET40:TET41"/>
    <mergeCell ref="TEU40:TEU41"/>
    <mergeCell ref="TEV40:TEV41"/>
    <mergeCell ref="TEW40:TEW41"/>
    <mergeCell ref="TEX40:TEX41"/>
    <mergeCell ref="THG40:THG41"/>
    <mergeCell ref="THH40:THH41"/>
    <mergeCell ref="THI40:THI41"/>
    <mergeCell ref="THJ40:THJ41"/>
    <mergeCell ref="THK40:THK41"/>
    <mergeCell ref="THB40:THB41"/>
    <mergeCell ref="THC40:THC41"/>
    <mergeCell ref="THD40:THD41"/>
    <mergeCell ref="THE40:THE41"/>
    <mergeCell ref="THF40:THF41"/>
    <mergeCell ref="TGW40:TGW41"/>
    <mergeCell ref="TGX40:TGX41"/>
    <mergeCell ref="TGY40:TGY41"/>
    <mergeCell ref="TGZ40:TGZ41"/>
    <mergeCell ref="THA40:THA41"/>
    <mergeCell ref="TGR40:TGR41"/>
    <mergeCell ref="TGS40:TGS41"/>
    <mergeCell ref="TGT40:TGT41"/>
    <mergeCell ref="TGU40:TGU41"/>
    <mergeCell ref="TGV40:TGV41"/>
    <mergeCell ref="TGM40:TGM41"/>
    <mergeCell ref="TGN40:TGN41"/>
    <mergeCell ref="TGO40:TGO41"/>
    <mergeCell ref="TGP40:TGP41"/>
    <mergeCell ref="TGQ40:TGQ41"/>
    <mergeCell ref="TGH40:TGH41"/>
    <mergeCell ref="TGI40:TGI41"/>
    <mergeCell ref="TGJ40:TGJ41"/>
    <mergeCell ref="TGK40:TGK41"/>
    <mergeCell ref="TGL40:TGL41"/>
    <mergeCell ref="TGC40:TGC41"/>
    <mergeCell ref="TGD40:TGD41"/>
    <mergeCell ref="TGE40:TGE41"/>
    <mergeCell ref="TGF40:TGF41"/>
    <mergeCell ref="TGG40:TGG41"/>
    <mergeCell ref="TIP40:TIP41"/>
    <mergeCell ref="TIQ40:TIQ41"/>
    <mergeCell ref="TIR40:TIR41"/>
    <mergeCell ref="TIS40:TIS41"/>
    <mergeCell ref="TIT40:TIT41"/>
    <mergeCell ref="TIK40:TIK41"/>
    <mergeCell ref="TIL40:TIL41"/>
    <mergeCell ref="TIM40:TIM41"/>
    <mergeCell ref="TIN40:TIN41"/>
    <mergeCell ref="TIO40:TIO41"/>
    <mergeCell ref="TIF40:TIF41"/>
    <mergeCell ref="TIG40:TIG41"/>
    <mergeCell ref="TIH40:TIH41"/>
    <mergeCell ref="TII40:TII41"/>
    <mergeCell ref="TIJ40:TIJ41"/>
    <mergeCell ref="TIA40:TIA41"/>
    <mergeCell ref="TIB40:TIB41"/>
    <mergeCell ref="TIC40:TIC41"/>
    <mergeCell ref="TID40:TID41"/>
    <mergeCell ref="TIE40:TIE41"/>
    <mergeCell ref="THV40:THV41"/>
    <mergeCell ref="THW40:THW41"/>
    <mergeCell ref="THX40:THX41"/>
    <mergeCell ref="THY40:THY41"/>
    <mergeCell ref="THZ40:THZ41"/>
    <mergeCell ref="THQ40:THQ41"/>
    <mergeCell ref="THR40:THR41"/>
    <mergeCell ref="THS40:THS41"/>
    <mergeCell ref="THT40:THT41"/>
    <mergeCell ref="THU40:THU41"/>
    <mergeCell ref="THL40:THL41"/>
    <mergeCell ref="THM40:THM41"/>
    <mergeCell ref="THN40:THN41"/>
    <mergeCell ref="THO40:THO41"/>
    <mergeCell ref="THP40:THP41"/>
    <mergeCell ref="TJY40:TJY41"/>
    <mergeCell ref="TJZ40:TJZ41"/>
    <mergeCell ref="TKA40:TKA41"/>
    <mergeCell ref="TKB40:TKB41"/>
    <mergeCell ref="TKC40:TKC41"/>
    <mergeCell ref="TJT40:TJT41"/>
    <mergeCell ref="TJU40:TJU41"/>
    <mergeCell ref="TJV40:TJV41"/>
    <mergeCell ref="TJW40:TJW41"/>
    <mergeCell ref="TJX40:TJX41"/>
    <mergeCell ref="TJO40:TJO41"/>
    <mergeCell ref="TJP40:TJP41"/>
    <mergeCell ref="TJQ40:TJQ41"/>
    <mergeCell ref="TJR40:TJR41"/>
    <mergeCell ref="TJS40:TJS41"/>
    <mergeCell ref="TJJ40:TJJ41"/>
    <mergeCell ref="TJK40:TJK41"/>
    <mergeCell ref="TJL40:TJL41"/>
    <mergeCell ref="TJM40:TJM41"/>
    <mergeCell ref="TJN40:TJN41"/>
    <mergeCell ref="TJE40:TJE41"/>
    <mergeCell ref="TJF40:TJF41"/>
    <mergeCell ref="TJG40:TJG41"/>
    <mergeCell ref="TJH40:TJH41"/>
    <mergeCell ref="TJI40:TJI41"/>
    <mergeCell ref="TIZ40:TIZ41"/>
    <mergeCell ref="TJA40:TJA41"/>
    <mergeCell ref="TJB40:TJB41"/>
    <mergeCell ref="TJC40:TJC41"/>
    <mergeCell ref="TJD40:TJD41"/>
    <mergeCell ref="TIU40:TIU41"/>
    <mergeCell ref="TIV40:TIV41"/>
    <mergeCell ref="TIW40:TIW41"/>
    <mergeCell ref="TIX40:TIX41"/>
    <mergeCell ref="TIY40:TIY41"/>
    <mergeCell ref="TLH40:TLH41"/>
    <mergeCell ref="TLI40:TLI41"/>
    <mergeCell ref="TLJ40:TLJ41"/>
    <mergeCell ref="TLK40:TLK41"/>
    <mergeCell ref="TLL40:TLL41"/>
    <mergeCell ref="TLC40:TLC41"/>
    <mergeCell ref="TLD40:TLD41"/>
    <mergeCell ref="TLE40:TLE41"/>
    <mergeCell ref="TLF40:TLF41"/>
    <mergeCell ref="TLG40:TLG41"/>
    <mergeCell ref="TKX40:TKX41"/>
    <mergeCell ref="TKY40:TKY41"/>
    <mergeCell ref="TKZ40:TKZ41"/>
    <mergeCell ref="TLA40:TLA41"/>
    <mergeCell ref="TLB40:TLB41"/>
    <mergeCell ref="TKS40:TKS41"/>
    <mergeCell ref="TKT40:TKT41"/>
    <mergeCell ref="TKU40:TKU41"/>
    <mergeCell ref="TKV40:TKV41"/>
    <mergeCell ref="TKW40:TKW41"/>
    <mergeCell ref="TKN40:TKN41"/>
    <mergeCell ref="TKO40:TKO41"/>
    <mergeCell ref="TKP40:TKP41"/>
    <mergeCell ref="TKQ40:TKQ41"/>
    <mergeCell ref="TKR40:TKR41"/>
    <mergeCell ref="TKI40:TKI41"/>
    <mergeCell ref="TKJ40:TKJ41"/>
    <mergeCell ref="TKK40:TKK41"/>
    <mergeCell ref="TKL40:TKL41"/>
    <mergeCell ref="TKM40:TKM41"/>
    <mergeCell ref="TKD40:TKD41"/>
    <mergeCell ref="TKE40:TKE41"/>
    <mergeCell ref="TKF40:TKF41"/>
    <mergeCell ref="TKG40:TKG41"/>
    <mergeCell ref="TKH40:TKH41"/>
    <mergeCell ref="TMQ40:TMQ41"/>
    <mergeCell ref="TMR40:TMR41"/>
    <mergeCell ref="TMS40:TMS41"/>
    <mergeCell ref="TMT40:TMT41"/>
    <mergeCell ref="TMU40:TMU41"/>
    <mergeCell ref="TML40:TML41"/>
    <mergeCell ref="TMM40:TMM41"/>
    <mergeCell ref="TMN40:TMN41"/>
    <mergeCell ref="TMO40:TMO41"/>
    <mergeCell ref="TMP40:TMP41"/>
    <mergeCell ref="TMG40:TMG41"/>
    <mergeCell ref="TMH40:TMH41"/>
    <mergeCell ref="TMI40:TMI41"/>
    <mergeCell ref="TMJ40:TMJ41"/>
    <mergeCell ref="TMK40:TMK41"/>
    <mergeCell ref="TMB40:TMB41"/>
    <mergeCell ref="TMC40:TMC41"/>
    <mergeCell ref="TMD40:TMD41"/>
    <mergeCell ref="TME40:TME41"/>
    <mergeCell ref="TMF40:TMF41"/>
    <mergeCell ref="TLW40:TLW41"/>
    <mergeCell ref="TLX40:TLX41"/>
    <mergeCell ref="TLY40:TLY41"/>
    <mergeCell ref="TLZ40:TLZ41"/>
    <mergeCell ref="TMA40:TMA41"/>
    <mergeCell ref="TLR40:TLR41"/>
    <mergeCell ref="TLS40:TLS41"/>
    <mergeCell ref="TLT40:TLT41"/>
    <mergeCell ref="TLU40:TLU41"/>
    <mergeCell ref="TLV40:TLV41"/>
    <mergeCell ref="TLM40:TLM41"/>
    <mergeCell ref="TLN40:TLN41"/>
    <mergeCell ref="TLO40:TLO41"/>
    <mergeCell ref="TLP40:TLP41"/>
    <mergeCell ref="TLQ40:TLQ41"/>
    <mergeCell ref="TNZ40:TNZ41"/>
    <mergeCell ref="TOA40:TOA41"/>
    <mergeCell ref="TOB40:TOB41"/>
    <mergeCell ref="TOC40:TOC41"/>
    <mergeCell ref="TOD40:TOD41"/>
    <mergeCell ref="TNU40:TNU41"/>
    <mergeCell ref="TNV40:TNV41"/>
    <mergeCell ref="TNW40:TNW41"/>
    <mergeCell ref="TNX40:TNX41"/>
    <mergeCell ref="TNY40:TNY41"/>
    <mergeCell ref="TNP40:TNP41"/>
    <mergeCell ref="TNQ40:TNQ41"/>
    <mergeCell ref="TNR40:TNR41"/>
    <mergeCell ref="TNS40:TNS41"/>
    <mergeCell ref="TNT40:TNT41"/>
    <mergeCell ref="TNK40:TNK41"/>
    <mergeCell ref="TNL40:TNL41"/>
    <mergeCell ref="TNM40:TNM41"/>
    <mergeCell ref="TNN40:TNN41"/>
    <mergeCell ref="TNO40:TNO41"/>
    <mergeCell ref="TNF40:TNF41"/>
    <mergeCell ref="TNG40:TNG41"/>
    <mergeCell ref="TNH40:TNH41"/>
    <mergeCell ref="TNI40:TNI41"/>
    <mergeCell ref="TNJ40:TNJ41"/>
    <mergeCell ref="TNA40:TNA41"/>
    <mergeCell ref="TNB40:TNB41"/>
    <mergeCell ref="TNC40:TNC41"/>
    <mergeCell ref="TND40:TND41"/>
    <mergeCell ref="TNE40:TNE41"/>
    <mergeCell ref="TMV40:TMV41"/>
    <mergeCell ref="TMW40:TMW41"/>
    <mergeCell ref="TMX40:TMX41"/>
    <mergeCell ref="TMY40:TMY41"/>
    <mergeCell ref="TMZ40:TMZ41"/>
    <mergeCell ref="TPI40:TPI41"/>
    <mergeCell ref="TPJ40:TPJ41"/>
    <mergeCell ref="TPK40:TPK41"/>
    <mergeCell ref="TPL40:TPL41"/>
    <mergeCell ref="TPM40:TPM41"/>
    <mergeCell ref="TPD40:TPD41"/>
    <mergeCell ref="TPE40:TPE41"/>
    <mergeCell ref="TPF40:TPF41"/>
    <mergeCell ref="TPG40:TPG41"/>
    <mergeCell ref="TPH40:TPH41"/>
    <mergeCell ref="TOY40:TOY41"/>
    <mergeCell ref="TOZ40:TOZ41"/>
    <mergeCell ref="TPA40:TPA41"/>
    <mergeCell ref="TPB40:TPB41"/>
    <mergeCell ref="TPC40:TPC41"/>
    <mergeCell ref="TOT40:TOT41"/>
    <mergeCell ref="TOU40:TOU41"/>
    <mergeCell ref="TOV40:TOV41"/>
    <mergeCell ref="TOW40:TOW41"/>
    <mergeCell ref="TOX40:TOX41"/>
    <mergeCell ref="TOO40:TOO41"/>
    <mergeCell ref="TOP40:TOP41"/>
    <mergeCell ref="TOQ40:TOQ41"/>
    <mergeCell ref="TOR40:TOR41"/>
    <mergeCell ref="TOS40:TOS41"/>
    <mergeCell ref="TOJ40:TOJ41"/>
    <mergeCell ref="TOK40:TOK41"/>
    <mergeCell ref="TOL40:TOL41"/>
    <mergeCell ref="TOM40:TOM41"/>
    <mergeCell ref="TON40:TON41"/>
    <mergeCell ref="TOE40:TOE41"/>
    <mergeCell ref="TOF40:TOF41"/>
    <mergeCell ref="TOG40:TOG41"/>
    <mergeCell ref="TOH40:TOH41"/>
    <mergeCell ref="TOI40:TOI41"/>
    <mergeCell ref="TQR40:TQR41"/>
    <mergeCell ref="TQS40:TQS41"/>
    <mergeCell ref="TQT40:TQT41"/>
    <mergeCell ref="TQU40:TQU41"/>
    <mergeCell ref="TQV40:TQV41"/>
    <mergeCell ref="TQM40:TQM41"/>
    <mergeCell ref="TQN40:TQN41"/>
    <mergeCell ref="TQO40:TQO41"/>
    <mergeCell ref="TQP40:TQP41"/>
    <mergeCell ref="TQQ40:TQQ41"/>
    <mergeCell ref="TQH40:TQH41"/>
    <mergeCell ref="TQI40:TQI41"/>
    <mergeCell ref="TQJ40:TQJ41"/>
    <mergeCell ref="TQK40:TQK41"/>
    <mergeCell ref="TQL40:TQL41"/>
    <mergeCell ref="TQC40:TQC41"/>
    <mergeCell ref="TQD40:TQD41"/>
    <mergeCell ref="TQE40:TQE41"/>
    <mergeCell ref="TQF40:TQF41"/>
    <mergeCell ref="TQG40:TQG41"/>
    <mergeCell ref="TPX40:TPX41"/>
    <mergeCell ref="TPY40:TPY41"/>
    <mergeCell ref="TPZ40:TPZ41"/>
    <mergeCell ref="TQA40:TQA41"/>
    <mergeCell ref="TQB40:TQB41"/>
    <mergeCell ref="TPS40:TPS41"/>
    <mergeCell ref="TPT40:TPT41"/>
    <mergeCell ref="TPU40:TPU41"/>
    <mergeCell ref="TPV40:TPV41"/>
    <mergeCell ref="TPW40:TPW41"/>
    <mergeCell ref="TPN40:TPN41"/>
    <mergeCell ref="TPO40:TPO41"/>
    <mergeCell ref="TPP40:TPP41"/>
    <mergeCell ref="TPQ40:TPQ41"/>
    <mergeCell ref="TPR40:TPR41"/>
    <mergeCell ref="TSA40:TSA41"/>
    <mergeCell ref="TSB40:TSB41"/>
    <mergeCell ref="TSC40:TSC41"/>
    <mergeCell ref="TSD40:TSD41"/>
    <mergeCell ref="TSE40:TSE41"/>
    <mergeCell ref="TRV40:TRV41"/>
    <mergeCell ref="TRW40:TRW41"/>
    <mergeCell ref="TRX40:TRX41"/>
    <mergeCell ref="TRY40:TRY41"/>
    <mergeCell ref="TRZ40:TRZ41"/>
    <mergeCell ref="TRQ40:TRQ41"/>
    <mergeCell ref="TRR40:TRR41"/>
    <mergeCell ref="TRS40:TRS41"/>
    <mergeCell ref="TRT40:TRT41"/>
    <mergeCell ref="TRU40:TRU41"/>
    <mergeCell ref="TRL40:TRL41"/>
    <mergeCell ref="TRM40:TRM41"/>
    <mergeCell ref="TRN40:TRN41"/>
    <mergeCell ref="TRO40:TRO41"/>
    <mergeCell ref="TRP40:TRP41"/>
    <mergeCell ref="TRG40:TRG41"/>
    <mergeCell ref="TRH40:TRH41"/>
    <mergeCell ref="TRI40:TRI41"/>
    <mergeCell ref="TRJ40:TRJ41"/>
    <mergeCell ref="TRK40:TRK41"/>
    <mergeCell ref="TRB40:TRB41"/>
    <mergeCell ref="TRC40:TRC41"/>
    <mergeCell ref="TRD40:TRD41"/>
    <mergeCell ref="TRE40:TRE41"/>
    <mergeCell ref="TRF40:TRF41"/>
    <mergeCell ref="TQW40:TQW41"/>
    <mergeCell ref="TQX40:TQX41"/>
    <mergeCell ref="TQY40:TQY41"/>
    <mergeCell ref="TQZ40:TQZ41"/>
    <mergeCell ref="TRA40:TRA41"/>
    <mergeCell ref="TTJ40:TTJ41"/>
    <mergeCell ref="TTK40:TTK41"/>
    <mergeCell ref="TTL40:TTL41"/>
    <mergeCell ref="TTM40:TTM41"/>
    <mergeCell ref="TTN40:TTN41"/>
    <mergeCell ref="TTE40:TTE41"/>
    <mergeCell ref="TTF40:TTF41"/>
    <mergeCell ref="TTG40:TTG41"/>
    <mergeCell ref="TTH40:TTH41"/>
    <mergeCell ref="TTI40:TTI41"/>
    <mergeCell ref="TSZ40:TSZ41"/>
    <mergeCell ref="TTA40:TTA41"/>
    <mergeCell ref="TTB40:TTB41"/>
    <mergeCell ref="TTC40:TTC41"/>
    <mergeCell ref="TTD40:TTD41"/>
    <mergeCell ref="TSU40:TSU41"/>
    <mergeCell ref="TSV40:TSV41"/>
    <mergeCell ref="TSW40:TSW41"/>
    <mergeCell ref="TSX40:TSX41"/>
    <mergeCell ref="TSY40:TSY41"/>
    <mergeCell ref="TSP40:TSP41"/>
    <mergeCell ref="TSQ40:TSQ41"/>
    <mergeCell ref="TSR40:TSR41"/>
    <mergeCell ref="TSS40:TSS41"/>
    <mergeCell ref="TST40:TST41"/>
    <mergeCell ref="TSK40:TSK41"/>
    <mergeCell ref="TSL40:TSL41"/>
    <mergeCell ref="TSM40:TSM41"/>
    <mergeCell ref="TSN40:TSN41"/>
    <mergeCell ref="TSO40:TSO41"/>
    <mergeCell ref="TSF40:TSF41"/>
    <mergeCell ref="TSG40:TSG41"/>
    <mergeCell ref="TSH40:TSH41"/>
    <mergeCell ref="TSI40:TSI41"/>
    <mergeCell ref="TSJ40:TSJ41"/>
    <mergeCell ref="TUS40:TUS41"/>
    <mergeCell ref="TUT40:TUT41"/>
    <mergeCell ref="TUU40:TUU41"/>
    <mergeCell ref="TUV40:TUV41"/>
    <mergeCell ref="TUW40:TUW41"/>
    <mergeCell ref="TUN40:TUN41"/>
    <mergeCell ref="TUO40:TUO41"/>
    <mergeCell ref="TUP40:TUP41"/>
    <mergeCell ref="TUQ40:TUQ41"/>
    <mergeCell ref="TUR40:TUR41"/>
    <mergeCell ref="TUI40:TUI41"/>
    <mergeCell ref="TUJ40:TUJ41"/>
    <mergeCell ref="TUK40:TUK41"/>
    <mergeCell ref="TUL40:TUL41"/>
    <mergeCell ref="TUM40:TUM41"/>
    <mergeCell ref="TUD40:TUD41"/>
    <mergeCell ref="TUE40:TUE41"/>
    <mergeCell ref="TUF40:TUF41"/>
    <mergeCell ref="TUG40:TUG41"/>
    <mergeCell ref="TUH40:TUH41"/>
    <mergeCell ref="TTY40:TTY41"/>
    <mergeCell ref="TTZ40:TTZ41"/>
    <mergeCell ref="TUA40:TUA41"/>
    <mergeCell ref="TUB40:TUB41"/>
    <mergeCell ref="TUC40:TUC41"/>
    <mergeCell ref="TTT40:TTT41"/>
    <mergeCell ref="TTU40:TTU41"/>
    <mergeCell ref="TTV40:TTV41"/>
    <mergeCell ref="TTW40:TTW41"/>
    <mergeCell ref="TTX40:TTX41"/>
    <mergeCell ref="TTO40:TTO41"/>
    <mergeCell ref="TTP40:TTP41"/>
    <mergeCell ref="TTQ40:TTQ41"/>
    <mergeCell ref="TTR40:TTR41"/>
    <mergeCell ref="TTS40:TTS41"/>
    <mergeCell ref="TWB40:TWB41"/>
    <mergeCell ref="TWC40:TWC41"/>
    <mergeCell ref="TWD40:TWD41"/>
    <mergeCell ref="TWE40:TWE41"/>
    <mergeCell ref="TWF40:TWF41"/>
    <mergeCell ref="TVW40:TVW41"/>
    <mergeCell ref="TVX40:TVX41"/>
    <mergeCell ref="TVY40:TVY41"/>
    <mergeCell ref="TVZ40:TVZ41"/>
    <mergeCell ref="TWA40:TWA41"/>
    <mergeCell ref="TVR40:TVR41"/>
    <mergeCell ref="TVS40:TVS41"/>
    <mergeCell ref="TVT40:TVT41"/>
    <mergeCell ref="TVU40:TVU41"/>
    <mergeCell ref="TVV40:TVV41"/>
    <mergeCell ref="TVM40:TVM41"/>
    <mergeCell ref="TVN40:TVN41"/>
    <mergeCell ref="TVO40:TVO41"/>
    <mergeCell ref="TVP40:TVP41"/>
    <mergeCell ref="TVQ40:TVQ41"/>
    <mergeCell ref="TVH40:TVH41"/>
    <mergeCell ref="TVI40:TVI41"/>
    <mergeCell ref="TVJ40:TVJ41"/>
    <mergeCell ref="TVK40:TVK41"/>
    <mergeCell ref="TVL40:TVL41"/>
    <mergeCell ref="TVC40:TVC41"/>
    <mergeCell ref="TVD40:TVD41"/>
    <mergeCell ref="TVE40:TVE41"/>
    <mergeCell ref="TVF40:TVF41"/>
    <mergeCell ref="TVG40:TVG41"/>
    <mergeCell ref="TUX40:TUX41"/>
    <mergeCell ref="TUY40:TUY41"/>
    <mergeCell ref="TUZ40:TUZ41"/>
    <mergeCell ref="TVA40:TVA41"/>
    <mergeCell ref="TVB40:TVB41"/>
    <mergeCell ref="TXK40:TXK41"/>
    <mergeCell ref="TXL40:TXL41"/>
    <mergeCell ref="TXM40:TXM41"/>
    <mergeCell ref="TXN40:TXN41"/>
    <mergeCell ref="TXO40:TXO41"/>
    <mergeCell ref="TXF40:TXF41"/>
    <mergeCell ref="TXG40:TXG41"/>
    <mergeCell ref="TXH40:TXH41"/>
    <mergeCell ref="TXI40:TXI41"/>
    <mergeCell ref="TXJ40:TXJ41"/>
    <mergeCell ref="TXA40:TXA41"/>
    <mergeCell ref="TXB40:TXB41"/>
    <mergeCell ref="TXC40:TXC41"/>
    <mergeCell ref="TXD40:TXD41"/>
    <mergeCell ref="TXE40:TXE41"/>
    <mergeCell ref="TWV40:TWV41"/>
    <mergeCell ref="TWW40:TWW41"/>
    <mergeCell ref="TWX40:TWX41"/>
    <mergeCell ref="TWY40:TWY41"/>
    <mergeCell ref="TWZ40:TWZ41"/>
    <mergeCell ref="TWQ40:TWQ41"/>
    <mergeCell ref="TWR40:TWR41"/>
    <mergeCell ref="TWS40:TWS41"/>
    <mergeCell ref="TWT40:TWT41"/>
    <mergeCell ref="TWU40:TWU41"/>
    <mergeCell ref="TWL40:TWL41"/>
    <mergeCell ref="TWM40:TWM41"/>
    <mergeCell ref="TWN40:TWN41"/>
    <mergeCell ref="TWO40:TWO41"/>
    <mergeCell ref="TWP40:TWP41"/>
    <mergeCell ref="TWG40:TWG41"/>
    <mergeCell ref="TWH40:TWH41"/>
    <mergeCell ref="TWI40:TWI41"/>
    <mergeCell ref="TWJ40:TWJ41"/>
    <mergeCell ref="TWK40:TWK41"/>
    <mergeCell ref="TYT40:TYT41"/>
    <mergeCell ref="TYU40:TYU41"/>
    <mergeCell ref="TYV40:TYV41"/>
    <mergeCell ref="TYW40:TYW41"/>
    <mergeCell ref="TYX40:TYX41"/>
    <mergeCell ref="TYO40:TYO41"/>
    <mergeCell ref="TYP40:TYP41"/>
    <mergeCell ref="TYQ40:TYQ41"/>
    <mergeCell ref="TYR40:TYR41"/>
    <mergeCell ref="TYS40:TYS41"/>
    <mergeCell ref="TYJ40:TYJ41"/>
    <mergeCell ref="TYK40:TYK41"/>
    <mergeCell ref="TYL40:TYL41"/>
    <mergeCell ref="TYM40:TYM41"/>
    <mergeCell ref="TYN40:TYN41"/>
    <mergeCell ref="TYE40:TYE41"/>
    <mergeCell ref="TYF40:TYF41"/>
    <mergeCell ref="TYG40:TYG41"/>
    <mergeCell ref="TYH40:TYH41"/>
    <mergeCell ref="TYI40:TYI41"/>
    <mergeCell ref="TXZ40:TXZ41"/>
    <mergeCell ref="TYA40:TYA41"/>
    <mergeCell ref="TYB40:TYB41"/>
    <mergeCell ref="TYC40:TYC41"/>
    <mergeCell ref="TYD40:TYD41"/>
    <mergeCell ref="TXU40:TXU41"/>
    <mergeCell ref="TXV40:TXV41"/>
    <mergeCell ref="TXW40:TXW41"/>
    <mergeCell ref="TXX40:TXX41"/>
    <mergeCell ref="TXY40:TXY41"/>
    <mergeCell ref="TXP40:TXP41"/>
    <mergeCell ref="TXQ40:TXQ41"/>
    <mergeCell ref="TXR40:TXR41"/>
    <mergeCell ref="TXS40:TXS41"/>
    <mergeCell ref="TXT40:TXT41"/>
    <mergeCell ref="UAC40:UAC41"/>
    <mergeCell ref="UAD40:UAD41"/>
    <mergeCell ref="UAE40:UAE41"/>
    <mergeCell ref="UAF40:UAF41"/>
    <mergeCell ref="UAG40:UAG41"/>
    <mergeCell ref="TZX40:TZX41"/>
    <mergeCell ref="TZY40:TZY41"/>
    <mergeCell ref="TZZ40:TZZ41"/>
    <mergeCell ref="UAA40:UAA41"/>
    <mergeCell ref="UAB40:UAB41"/>
    <mergeCell ref="TZS40:TZS41"/>
    <mergeCell ref="TZT40:TZT41"/>
    <mergeCell ref="TZU40:TZU41"/>
    <mergeCell ref="TZV40:TZV41"/>
    <mergeCell ref="TZW40:TZW41"/>
    <mergeCell ref="TZN40:TZN41"/>
    <mergeCell ref="TZO40:TZO41"/>
    <mergeCell ref="TZP40:TZP41"/>
    <mergeCell ref="TZQ40:TZQ41"/>
    <mergeCell ref="TZR40:TZR41"/>
    <mergeCell ref="TZI40:TZI41"/>
    <mergeCell ref="TZJ40:TZJ41"/>
    <mergeCell ref="TZK40:TZK41"/>
    <mergeCell ref="TZL40:TZL41"/>
    <mergeCell ref="TZM40:TZM41"/>
    <mergeCell ref="TZD40:TZD41"/>
    <mergeCell ref="TZE40:TZE41"/>
    <mergeCell ref="TZF40:TZF41"/>
    <mergeCell ref="TZG40:TZG41"/>
    <mergeCell ref="TZH40:TZH41"/>
    <mergeCell ref="TYY40:TYY41"/>
    <mergeCell ref="TYZ40:TYZ41"/>
    <mergeCell ref="TZA40:TZA41"/>
    <mergeCell ref="TZB40:TZB41"/>
    <mergeCell ref="TZC40:TZC41"/>
    <mergeCell ref="UBL40:UBL41"/>
    <mergeCell ref="UBM40:UBM41"/>
    <mergeCell ref="UBN40:UBN41"/>
    <mergeCell ref="UBO40:UBO41"/>
    <mergeCell ref="UBP40:UBP41"/>
    <mergeCell ref="UBG40:UBG41"/>
    <mergeCell ref="UBH40:UBH41"/>
    <mergeCell ref="UBI40:UBI41"/>
    <mergeCell ref="UBJ40:UBJ41"/>
    <mergeCell ref="UBK40:UBK41"/>
    <mergeCell ref="UBB40:UBB41"/>
    <mergeCell ref="UBC40:UBC41"/>
    <mergeCell ref="UBD40:UBD41"/>
    <mergeCell ref="UBE40:UBE41"/>
    <mergeCell ref="UBF40:UBF41"/>
    <mergeCell ref="UAW40:UAW41"/>
    <mergeCell ref="UAX40:UAX41"/>
    <mergeCell ref="UAY40:UAY41"/>
    <mergeCell ref="UAZ40:UAZ41"/>
    <mergeCell ref="UBA40:UBA41"/>
    <mergeCell ref="UAR40:UAR41"/>
    <mergeCell ref="UAS40:UAS41"/>
    <mergeCell ref="UAT40:UAT41"/>
    <mergeCell ref="UAU40:UAU41"/>
    <mergeCell ref="UAV40:UAV41"/>
    <mergeCell ref="UAM40:UAM41"/>
    <mergeCell ref="UAN40:UAN41"/>
    <mergeCell ref="UAO40:UAO41"/>
    <mergeCell ref="UAP40:UAP41"/>
    <mergeCell ref="UAQ40:UAQ41"/>
    <mergeCell ref="UAH40:UAH41"/>
    <mergeCell ref="UAI40:UAI41"/>
    <mergeCell ref="UAJ40:UAJ41"/>
    <mergeCell ref="UAK40:UAK41"/>
    <mergeCell ref="UAL40:UAL41"/>
    <mergeCell ref="UCU40:UCU41"/>
    <mergeCell ref="UCV40:UCV41"/>
    <mergeCell ref="UCW40:UCW41"/>
    <mergeCell ref="UCX40:UCX41"/>
    <mergeCell ref="UCY40:UCY41"/>
    <mergeCell ref="UCP40:UCP41"/>
    <mergeCell ref="UCQ40:UCQ41"/>
    <mergeCell ref="UCR40:UCR41"/>
    <mergeCell ref="UCS40:UCS41"/>
    <mergeCell ref="UCT40:UCT41"/>
    <mergeCell ref="UCK40:UCK41"/>
    <mergeCell ref="UCL40:UCL41"/>
    <mergeCell ref="UCM40:UCM41"/>
    <mergeCell ref="UCN40:UCN41"/>
    <mergeCell ref="UCO40:UCO41"/>
    <mergeCell ref="UCF40:UCF41"/>
    <mergeCell ref="UCG40:UCG41"/>
    <mergeCell ref="UCH40:UCH41"/>
    <mergeCell ref="UCI40:UCI41"/>
    <mergeCell ref="UCJ40:UCJ41"/>
    <mergeCell ref="UCA40:UCA41"/>
    <mergeCell ref="UCB40:UCB41"/>
    <mergeCell ref="UCC40:UCC41"/>
    <mergeCell ref="UCD40:UCD41"/>
    <mergeCell ref="UCE40:UCE41"/>
    <mergeCell ref="UBV40:UBV41"/>
    <mergeCell ref="UBW40:UBW41"/>
    <mergeCell ref="UBX40:UBX41"/>
    <mergeCell ref="UBY40:UBY41"/>
    <mergeCell ref="UBZ40:UBZ41"/>
    <mergeCell ref="UBQ40:UBQ41"/>
    <mergeCell ref="UBR40:UBR41"/>
    <mergeCell ref="UBS40:UBS41"/>
    <mergeCell ref="UBT40:UBT41"/>
    <mergeCell ref="UBU40:UBU41"/>
    <mergeCell ref="UED40:UED41"/>
    <mergeCell ref="UEE40:UEE41"/>
    <mergeCell ref="UEF40:UEF41"/>
    <mergeCell ref="UEG40:UEG41"/>
    <mergeCell ref="UEH40:UEH41"/>
    <mergeCell ref="UDY40:UDY41"/>
    <mergeCell ref="UDZ40:UDZ41"/>
    <mergeCell ref="UEA40:UEA41"/>
    <mergeCell ref="UEB40:UEB41"/>
    <mergeCell ref="UEC40:UEC41"/>
    <mergeCell ref="UDT40:UDT41"/>
    <mergeCell ref="UDU40:UDU41"/>
    <mergeCell ref="UDV40:UDV41"/>
    <mergeCell ref="UDW40:UDW41"/>
    <mergeCell ref="UDX40:UDX41"/>
    <mergeCell ref="UDO40:UDO41"/>
    <mergeCell ref="UDP40:UDP41"/>
    <mergeCell ref="UDQ40:UDQ41"/>
    <mergeCell ref="UDR40:UDR41"/>
    <mergeCell ref="UDS40:UDS41"/>
    <mergeCell ref="UDJ40:UDJ41"/>
    <mergeCell ref="UDK40:UDK41"/>
    <mergeCell ref="UDL40:UDL41"/>
    <mergeCell ref="UDM40:UDM41"/>
    <mergeCell ref="UDN40:UDN41"/>
    <mergeCell ref="UDE40:UDE41"/>
    <mergeCell ref="UDF40:UDF41"/>
    <mergeCell ref="UDG40:UDG41"/>
    <mergeCell ref="UDH40:UDH41"/>
    <mergeCell ref="UDI40:UDI41"/>
    <mergeCell ref="UCZ40:UCZ41"/>
    <mergeCell ref="UDA40:UDA41"/>
    <mergeCell ref="UDB40:UDB41"/>
    <mergeCell ref="UDC40:UDC41"/>
    <mergeCell ref="UDD40:UDD41"/>
    <mergeCell ref="UFM40:UFM41"/>
    <mergeCell ref="UFN40:UFN41"/>
    <mergeCell ref="UFO40:UFO41"/>
    <mergeCell ref="UFP40:UFP41"/>
    <mergeCell ref="UFQ40:UFQ41"/>
    <mergeCell ref="UFH40:UFH41"/>
    <mergeCell ref="UFI40:UFI41"/>
    <mergeCell ref="UFJ40:UFJ41"/>
    <mergeCell ref="UFK40:UFK41"/>
    <mergeCell ref="UFL40:UFL41"/>
    <mergeCell ref="UFC40:UFC41"/>
    <mergeCell ref="UFD40:UFD41"/>
    <mergeCell ref="UFE40:UFE41"/>
    <mergeCell ref="UFF40:UFF41"/>
    <mergeCell ref="UFG40:UFG41"/>
    <mergeCell ref="UEX40:UEX41"/>
    <mergeCell ref="UEY40:UEY41"/>
    <mergeCell ref="UEZ40:UEZ41"/>
    <mergeCell ref="UFA40:UFA41"/>
    <mergeCell ref="UFB40:UFB41"/>
    <mergeCell ref="UES40:UES41"/>
    <mergeCell ref="UET40:UET41"/>
    <mergeCell ref="UEU40:UEU41"/>
    <mergeCell ref="UEV40:UEV41"/>
    <mergeCell ref="UEW40:UEW41"/>
    <mergeCell ref="UEN40:UEN41"/>
    <mergeCell ref="UEO40:UEO41"/>
    <mergeCell ref="UEP40:UEP41"/>
    <mergeCell ref="UEQ40:UEQ41"/>
    <mergeCell ref="UER40:UER41"/>
    <mergeCell ref="UEI40:UEI41"/>
    <mergeCell ref="UEJ40:UEJ41"/>
    <mergeCell ref="UEK40:UEK41"/>
    <mergeCell ref="UEL40:UEL41"/>
    <mergeCell ref="UEM40:UEM41"/>
    <mergeCell ref="UGV40:UGV41"/>
    <mergeCell ref="UGW40:UGW41"/>
    <mergeCell ref="UGX40:UGX41"/>
    <mergeCell ref="UGY40:UGY41"/>
    <mergeCell ref="UGZ40:UGZ41"/>
    <mergeCell ref="UGQ40:UGQ41"/>
    <mergeCell ref="UGR40:UGR41"/>
    <mergeCell ref="UGS40:UGS41"/>
    <mergeCell ref="UGT40:UGT41"/>
    <mergeCell ref="UGU40:UGU41"/>
    <mergeCell ref="UGL40:UGL41"/>
    <mergeCell ref="UGM40:UGM41"/>
    <mergeCell ref="UGN40:UGN41"/>
    <mergeCell ref="UGO40:UGO41"/>
    <mergeCell ref="UGP40:UGP41"/>
    <mergeCell ref="UGG40:UGG41"/>
    <mergeCell ref="UGH40:UGH41"/>
    <mergeCell ref="UGI40:UGI41"/>
    <mergeCell ref="UGJ40:UGJ41"/>
    <mergeCell ref="UGK40:UGK41"/>
    <mergeCell ref="UGB40:UGB41"/>
    <mergeCell ref="UGC40:UGC41"/>
    <mergeCell ref="UGD40:UGD41"/>
    <mergeCell ref="UGE40:UGE41"/>
    <mergeCell ref="UGF40:UGF41"/>
    <mergeCell ref="UFW40:UFW41"/>
    <mergeCell ref="UFX40:UFX41"/>
    <mergeCell ref="UFY40:UFY41"/>
    <mergeCell ref="UFZ40:UFZ41"/>
    <mergeCell ref="UGA40:UGA41"/>
    <mergeCell ref="UFR40:UFR41"/>
    <mergeCell ref="UFS40:UFS41"/>
    <mergeCell ref="UFT40:UFT41"/>
    <mergeCell ref="UFU40:UFU41"/>
    <mergeCell ref="UFV40:UFV41"/>
    <mergeCell ref="UIE40:UIE41"/>
    <mergeCell ref="UIF40:UIF41"/>
    <mergeCell ref="UIG40:UIG41"/>
    <mergeCell ref="UIH40:UIH41"/>
    <mergeCell ref="UII40:UII41"/>
    <mergeCell ref="UHZ40:UHZ41"/>
    <mergeCell ref="UIA40:UIA41"/>
    <mergeCell ref="UIB40:UIB41"/>
    <mergeCell ref="UIC40:UIC41"/>
    <mergeCell ref="UID40:UID41"/>
    <mergeCell ref="UHU40:UHU41"/>
    <mergeCell ref="UHV40:UHV41"/>
    <mergeCell ref="UHW40:UHW41"/>
    <mergeCell ref="UHX40:UHX41"/>
    <mergeCell ref="UHY40:UHY41"/>
    <mergeCell ref="UHP40:UHP41"/>
    <mergeCell ref="UHQ40:UHQ41"/>
    <mergeCell ref="UHR40:UHR41"/>
    <mergeCell ref="UHS40:UHS41"/>
    <mergeCell ref="UHT40:UHT41"/>
    <mergeCell ref="UHK40:UHK41"/>
    <mergeCell ref="UHL40:UHL41"/>
    <mergeCell ref="UHM40:UHM41"/>
    <mergeCell ref="UHN40:UHN41"/>
    <mergeCell ref="UHO40:UHO41"/>
    <mergeCell ref="UHF40:UHF41"/>
    <mergeCell ref="UHG40:UHG41"/>
    <mergeCell ref="UHH40:UHH41"/>
    <mergeCell ref="UHI40:UHI41"/>
    <mergeCell ref="UHJ40:UHJ41"/>
    <mergeCell ref="UHA40:UHA41"/>
    <mergeCell ref="UHB40:UHB41"/>
    <mergeCell ref="UHC40:UHC41"/>
    <mergeCell ref="UHD40:UHD41"/>
    <mergeCell ref="UHE40:UHE41"/>
    <mergeCell ref="UJN40:UJN41"/>
    <mergeCell ref="UJO40:UJO41"/>
    <mergeCell ref="UJP40:UJP41"/>
    <mergeCell ref="UJQ40:UJQ41"/>
    <mergeCell ref="UJR40:UJR41"/>
    <mergeCell ref="UJI40:UJI41"/>
    <mergeCell ref="UJJ40:UJJ41"/>
    <mergeCell ref="UJK40:UJK41"/>
    <mergeCell ref="UJL40:UJL41"/>
    <mergeCell ref="UJM40:UJM41"/>
    <mergeCell ref="UJD40:UJD41"/>
    <mergeCell ref="UJE40:UJE41"/>
    <mergeCell ref="UJF40:UJF41"/>
    <mergeCell ref="UJG40:UJG41"/>
    <mergeCell ref="UJH40:UJH41"/>
    <mergeCell ref="UIY40:UIY41"/>
    <mergeCell ref="UIZ40:UIZ41"/>
    <mergeCell ref="UJA40:UJA41"/>
    <mergeCell ref="UJB40:UJB41"/>
    <mergeCell ref="UJC40:UJC41"/>
    <mergeCell ref="UIT40:UIT41"/>
    <mergeCell ref="UIU40:UIU41"/>
    <mergeCell ref="UIV40:UIV41"/>
    <mergeCell ref="UIW40:UIW41"/>
    <mergeCell ref="UIX40:UIX41"/>
    <mergeCell ref="UIO40:UIO41"/>
    <mergeCell ref="UIP40:UIP41"/>
    <mergeCell ref="UIQ40:UIQ41"/>
    <mergeCell ref="UIR40:UIR41"/>
    <mergeCell ref="UIS40:UIS41"/>
    <mergeCell ref="UIJ40:UIJ41"/>
    <mergeCell ref="UIK40:UIK41"/>
    <mergeCell ref="UIL40:UIL41"/>
    <mergeCell ref="UIM40:UIM41"/>
    <mergeCell ref="UIN40:UIN41"/>
    <mergeCell ref="UKW40:UKW41"/>
    <mergeCell ref="UKX40:UKX41"/>
    <mergeCell ref="UKY40:UKY41"/>
    <mergeCell ref="UKZ40:UKZ41"/>
    <mergeCell ref="ULA40:ULA41"/>
    <mergeCell ref="UKR40:UKR41"/>
    <mergeCell ref="UKS40:UKS41"/>
    <mergeCell ref="UKT40:UKT41"/>
    <mergeCell ref="UKU40:UKU41"/>
    <mergeCell ref="UKV40:UKV41"/>
    <mergeCell ref="UKM40:UKM41"/>
    <mergeCell ref="UKN40:UKN41"/>
    <mergeCell ref="UKO40:UKO41"/>
    <mergeCell ref="UKP40:UKP41"/>
    <mergeCell ref="UKQ40:UKQ41"/>
    <mergeCell ref="UKH40:UKH41"/>
    <mergeCell ref="UKI40:UKI41"/>
    <mergeCell ref="UKJ40:UKJ41"/>
    <mergeCell ref="UKK40:UKK41"/>
    <mergeCell ref="UKL40:UKL41"/>
    <mergeCell ref="UKC40:UKC41"/>
    <mergeCell ref="UKD40:UKD41"/>
    <mergeCell ref="UKE40:UKE41"/>
    <mergeCell ref="UKF40:UKF41"/>
    <mergeCell ref="UKG40:UKG41"/>
    <mergeCell ref="UJX40:UJX41"/>
    <mergeCell ref="UJY40:UJY41"/>
    <mergeCell ref="UJZ40:UJZ41"/>
    <mergeCell ref="UKA40:UKA41"/>
    <mergeCell ref="UKB40:UKB41"/>
    <mergeCell ref="UJS40:UJS41"/>
    <mergeCell ref="UJT40:UJT41"/>
    <mergeCell ref="UJU40:UJU41"/>
    <mergeCell ref="UJV40:UJV41"/>
    <mergeCell ref="UJW40:UJW41"/>
    <mergeCell ref="UMF40:UMF41"/>
    <mergeCell ref="UMG40:UMG41"/>
    <mergeCell ref="UMH40:UMH41"/>
    <mergeCell ref="UMI40:UMI41"/>
    <mergeCell ref="UMJ40:UMJ41"/>
    <mergeCell ref="UMA40:UMA41"/>
    <mergeCell ref="UMB40:UMB41"/>
    <mergeCell ref="UMC40:UMC41"/>
    <mergeCell ref="UMD40:UMD41"/>
    <mergeCell ref="UME40:UME41"/>
    <mergeCell ref="ULV40:ULV41"/>
    <mergeCell ref="ULW40:ULW41"/>
    <mergeCell ref="ULX40:ULX41"/>
    <mergeCell ref="ULY40:ULY41"/>
    <mergeCell ref="ULZ40:ULZ41"/>
    <mergeCell ref="ULQ40:ULQ41"/>
    <mergeCell ref="ULR40:ULR41"/>
    <mergeCell ref="ULS40:ULS41"/>
    <mergeCell ref="ULT40:ULT41"/>
    <mergeCell ref="ULU40:ULU41"/>
    <mergeCell ref="ULL40:ULL41"/>
    <mergeCell ref="ULM40:ULM41"/>
    <mergeCell ref="ULN40:ULN41"/>
    <mergeCell ref="ULO40:ULO41"/>
    <mergeCell ref="ULP40:ULP41"/>
    <mergeCell ref="ULG40:ULG41"/>
    <mergeCell ref="ULH40:ULH41"/>
    <mergeCell ref="ULI40:ULI41"/>
    <mergeCell ref="ULJ40:ULJ41"/>
    <mergeCell ref="ULK40:ULK41"/>
    <mergeCell ref="ULB40:ULB41"/>
    <mergeCell ref="ULC40:ULC41"/>
    <mergeCell ref="ULD40:ULD41"/>
    <mergeCell ref="ULE40:ULE41"/>
    <mergeCell ref="ULF40:ULF41"/>
    <mergeCell ref="UNO40:UNO41"/>
    <mergeCell ref="UNP40:UNP41"/>
    <mergeCell ref="UNQ40:UNQ41"/>
    <mergeCell ref="UNR40:UNR41"/>
    <mergeCell ref="UNS40:UNS41"/>
    <mergeCell ref="UNJ40:UNJ41"/>
    <mergeCell ref="UNK40:UNK41"/>
    <mergeCell ref="UNL40:UNL41"/>
    <mergeCell ref="UNM40:UNM41"/>
    <mergeCell ref="UNN40:UNN41"/>
    <mergeCell ref="UNE40:UNE41"/>
    <mergeCell ref="UNF40:UNF41"/>
    <mergeCell ref="UNG40:UNG41"/>
    <mergeCell ref="UNH40:UNH41"/>
    <mergeCell ref="UNI40:UNI41"/>
    <mergeCell ref="UMZ40:UMZ41"/>
    <mergeCell ref="UNA40:UNA41"/>
    <mergeCell ref="UNB40:UNB41"/>
    <mergeCell ref="UNC40:UNC41"/>
    <mergeCell ref="UND40:UND41"/>
    <mergeCell ref="UMU40:UMU41"/>
    <mergeCell ref="UMV40:UMV41"/>
    <mergeCell ref="UMW40:UMW41"/>
    <mergeCell ref="UMX40:UMX41"/>
    <mergeCell ref="UMY40:UMY41"/>
    <mergeCell ref="UMP40:UMP41"/>
    <mergeCell ref="UMQ40:UMQ41"/>
    <mergeCell ref="UMR40:UMR41"/>
    <mergeCell ref="UMS40:UMS41"/>
    <mergeCell ref="UMT40:UMT41"/>
    <mergeCell ref="UMK40:UMK41"/>
    <mergeCell ref="UML40:UML41"/>
    <mergeCell ref="UMM40:UMM41"/>
    <mergeCell ref="UMN40:UMN41"/>
    <mergeCell ref="UMO40:UMO41"/>
    <mergeCell ref="UOX40:UOX41"/>
    <mergeCell ref="UOY40:UOY41"/>
    <mergeCell ref="UOZ40:UOZ41"/>
    <mergeCell ref="UPA40:UPA41"/>
    <mergeCell ref="UPB40:UPB41"/>
    <mergeCell ref="UOS40:UOS41"/>
    <mergeCell ref="UOT40:UOT41"/>
    <mergeCell ref="UOU40:UOU41"/>
    <mergeCell ref="UOV40:UOV41"/>
    <mergeCell ref="UOW40:UOW41"/>
    <mergeCell ref="UON40:UON41"/>
    <mergeCell ref="UOO40:UOO41"/>
    <mergeCell ref="UOP40:UOP41"/>
    <mergeCell ref="UOQ40:UOQ41"/>
    <mergeCell ref="UOR40:UOR41"/>
    <mergeCell ref="UOI40:UOI41"/>
    <mergeCell ref="UOJ40:UOJ41"/>
    <mergeCell ref="UOK40:UOK41"/>
    <mergeCell ref="UOL40:UOL41"/>
    <mergeCell ref="UOM40:UOM41"/>
    <mergeCell ref="UOD40:UOD41"/>
    <mergeCell ref="UOE40:UOE41"/>
    <mergeCell ref="UOF40:UOF41"/>
    <mergeCell ref="UOG40:UOG41"/>
    <mergeCell ref="UOH40:UOH41"/>
    <mergeCell ref="UNY40:UNY41"/>
    <mergeCell ref="UNZ40:UNZ41"/>
    <mergeCell ref="UOA40:UOA41"/>
    <mergeCell ref="UOB40:UOB41"/>
    <mergeCell ref="UOC40:UOC41"/>
    <mergeCell ref="UNT40:UNT41"/>
    <mergeCell ref="UNU40:UNU41"/>
    <mergeCell ref="UNV40:UNV41"/>
    <mergeCell ref="UNW40:UNW41"/>
    <mergeCell ref="UNX40:UNX41"/>
    <mergeCell ref="UQG40:UQG41"/>
    <mergeCell ref="UQH40:UQH41"/>
    <mergeCell ref="UQI40:UQI41"/>
    <mergeCell ref="UQJ40:UQJ41"/>
    <mergeCell ref="UQK40:UQK41"/>
    <mergeCell ref="UQB40:UQB41"/>
    <mergeCell ref="UQC40:UQC41"/>
    <mergeCell ref="UQD40:UQD41"/>
    <mergeCell ref="UQE40:UQE41"/>
    <mergeCell ref="UQF40:UQF41"/>
    <mergeCell ref="UPW40:UPW41"/>
    <mergeCell ref="UPX40:UPX41"/>
    <mergeCell ref="UPY40:UPY41"/>
    <mergeCell ref="UPZ40:UPZ41"/>
    <mergeCell ref="UQA40:UQA41"/>
    <mergeCell ref="UPR40:UPR41"/>
    <mergeCell ref="UPS40:UPS41"/>
    <mergeCell ref="UPT40:UPT41"/>
    <mergeCell ref="UPU40:UPU41"/>
    <mergeCell ref="UPV40:UPV41"/>
    <mergeCell ref="UPM40:UPM41"/>
    <mergeCell ref="UPN40:UPN41"/>
    <mergeCell ref="UPO40:UPO41"/>
    <mergeCell ref="UPP40:UPP41"/>
    <mergeCell ref="UPQ40:UPQ41"/>
    <mergeCell ref="UPH40:UPH41"/>
    <mergeCell ref="UPI40:UPI41"/>
    <mergeCell ref="UPJ40:UPJ41"/>
    <mergeCell ref="UPK40:UPK41"/>
    <mergeCell ref="UPL40:UPL41"/>
    <mergeCell ref="UPC40:UPC41"/>
    <mergeCell ref="UPD40:UPD41"/>
    <mergeCell ref="UPE40:UPE41"/>
    <mergeCell ref="UPF40:UPF41"/>
    <mergeCell ref="UPG40:UPG41"/>
    <mergeCell ref="URP40:URP41"/>
    <mergeCell ref="URQ40:URQ41"/>
    <mergeCell ref="URR40:URR41"/>
    <mergeCell ref="URS40:URS41"/>
    <mergeCell ref="URT40:URT41"/>
    <mergeCell ref="URK40:URK41"/>
    <mergeCell ref="URL40:URL41"/>
    <mergeCell ref="URM40:URM41"/>
    <mergeCell ref="URN40:URN41"/>
    <mergeCell ref="URO40:URO41"/>
    <mergeCell ref="URF40:URF41"/>
    <mergeCell ref="URG40:URG41"/>
    <mergeCell ref="URH40:URH41"/>
    <mergeCell ref="URI40:URI41"/>
    <mergeCell ref="URJ40:URJ41"/>
    <mergeCell ref="URA40:URA41"/>
    <mergeCell ref="URB40:URB41"/>
    <mergeCell ref="URC40:URC41"/>
    <mergeCell ref="URD40:URD41"/>
    <mergeCell ref="URE40:URE41"/>
    <mergeCell ref="UQV40:UQV41"/>
    <mergeCell ref="UQW40:UQW41"/>
    <mergeCell ref="UQX40:UQX41"/>
    <mergeCell ref="UQY40:UQY41"/>
    <mergeCell ref="UQZ40:UQZ41"/>
    <mergeCell ref="UQQ40:UQQ41"/>
    <mergeCell ref="UQR40:UQR41"/>
    <mergeCell ref="UQS40:UQS41"/>
    <mergeCell ref="UQT40:UQT41"/>
    <mergeCell ref="UQU40:UQU41"/>
    <mergeCell ref="UQL40:UQL41"/>
    <mergeCell ref="UQM40:UQM41"/>
    <mergeCell ref="UQN40:UQN41"/>
    <mergeCell ref="UQO40:UQO41"/>
    <mergeCell ref="UQP40:UQP41"/>
    <mergeCell ref="USY40:USY41"/>
    <mergeCell ref="USZ40:USZ41"/>
    <mergeCell ref="UTA40:UTA41"/>
    <mergeCell ref="UTB40:UTB41"/>
    <mergeCell ref="UTC40:UTC41"/>
    <mergeCell ref="UST40:UST41"/>
    <mergeCell ref="USU40:USU41"/>
    <mergeCell ref="USV40:USV41"/>
    <mergeCell ref="USW40:USW41"/>
    <mergeCell ref="USX40:USX41"/>
    <mergeCell ref="USO40:USO41"/>
    <mergeCell ref="USP40:USP41"/>
    <mergeCell ref="USQ40:USQ41"/>
    <mergeCell ref="USR40:USR41"/>
    <mergeCell ref="USS40:USS41"/>
    <mergeCell ref="USJ40:USJ41"/>
    <mergeCell ref="USK40:USK41"/>
    <mergeCell ref="USL40:USL41"/>
    <mergeCell ref="USM40:USM41"/>
    <mergeCell ref="USN40:USN41"/>
    <mergeCell ref="USE40:USE41"/>
    <mergeCell ref="USF40:USF41"/>
    <mergeCell ref="USG40:USG41"/>
    <mergeCell ref="USH40:USH41"/>
    <mergeCell ref="USI40:USI41"/>
    <mergeCell ref="URZ40:URZ41"/>
    <mergeCell ref="USA40:USA41"/>
    <mergeCell ref="USB40:USB41"/>
    <mergeCell ref="USC40:USC41"/>
    <mergeCell ref="USD40:USD41"/>
    <mergeCell ref="URU40:URU41"/>
    <mergeCell ref="URV40:URV41"/>
    <mergeCell ref="URW40:URW41"/>
    <mergeCell ref="URX40:URX41"/>
    <mergeCell ref="URY40:URY41"/>
    <mergeCell ref="UUH40:UUH41"/>
    <mergeCell ref="UUI40:UUI41"/>
    <mergeCell ref="UUJ40:UUJ41"/>
    <mergeCell ref="UUK40:UUK41"/>
    <mergeCell ref="UUL40:UUL41"/>
    <mergeCell ref="UUC40:UUC41"/>
    <mergeCell ref="UUD40:UUD41"/>
    <mergeCell ref="UUE40:UUE41"/>
    <mergeCell ref="UUF40:UUF41"/>
    <mergeCell ref="UUG40:UUG41"/>
    <mergeCell ref="UTX40:UTX41"/>
    <mergeCell ref="UTY40:UTY41"/>
    <mergeCell ref="UTZ40:UTZ41"/>
    <mergeCell ref="UUA40:UUA41"/>
    <mergeCell ref="UUB40:UUB41"/>
    <mergeCell ref="UTS40:UTS41"/>
    <mergeCell ref="UTT40:UTT41"/>
    <mergeCell ref="UTU40:UTU41"/>
    <mergeCell ref="UTV40:UTV41"/>
    <mergeCell ref="UTW40:UTW41"/>
    <mergeCell ref="UTN40:UTN41"/>
    <mergeCell ref="UTO40:UTO41"/>
    <mergeCell ref="UTP40:UTP41"/>
    <mergeCell ref="UTQ40:UTQ41"/>
    <mergeCell ref="UTR40:UTR41"/>
    <mergeCell ref="UTI40:UTI41"/>
    <mergeCell ref="UTJ40:UTJ41"/>
    <mergeCell ref="UTK40:UTK41"/>
    <mergeCell ref="UTL40:UTL41"/>
    <mergeCell ref="UTM40:UTM41"/>
    <mergeCell ref="UTD40:UTD41"/>
    <mergeCell ref="UTE40:UTE41"/>
    <mergeCell ref="UTF40:UTF41"/>
    <mergeCell ref="UTG40:UTG41"/>
    <mergeCell ref="UTH40:UTH41"/>
    <mergeCell ref="UVQ40:UVQ41"/>
    <mergeCell ref="UVR40:UVR41"/>
    <mergeCell ref="UVS40:UVS41"/>
    <mergeCell ref="UVT40:UVT41"/>
    <mergeCell ref="UVU40:UVU41"/>
    <mergeCell ref="UVL40:UVL41"/>
    <mergeCell ref="UVM40:UVM41"/>
    <mergeCell ref="UVN40:UVN41"/>
    <mergeCell ref="UVO40:UVO41"/>
    <mergeCell ref="UVP40:UVP41"/>
    <mergeCell ref="UVG40:UVG41"/>
    <mergeCell ref="UVH40:UVH41"/>
    <mergeCell ref="UVI40:UVI41"/>
    <mergeCell ref="UVJ40:UVJ41"/>
    <mergeCell ref="UVK40:UVK41"/>
    <mergeCell ref="UVB40:UVB41"/>
    <mergeCell ref="UVC40:UVC41"/>
    <mergeCell ref="UVD40:UVD41"/>
    <mergeCell ref="UVE40:UVE41"/>
    <mergeCell ref="UVF40:UVF41"/>
    <mergeCell ref="UUW40:UUW41"/>
    <mergeCell ref="UUX40:UUX41"/>
    <mergeCell ref="UUY40:UUY41"/>
    <mergeCell ref="UUZ40:UUZ41"/>
    <mergeCell ref="UVA40:UVA41"/>
    <mergeCell ref="UUR40:UUR41"/>
    <mergeCell ref="UUS40:UUS41"/>
    <mergeCell ref="UUT40:UUT41"/>
    <mergeCell ref="UUU40:UUU41"/>
    <mergeCell ref="UUV40:UUV41"/>
    <mergeCell ref="UUM40:UUM41"/>
    <mergeCell ref="UUN40:UUN41"/>
    <mergeCell ref="UUO40:UUO41"/>
    <mergeCell ref="UUP40:UUP41"/>
    <mergeCell ref="UUQ40:UUQ41"/>
    <mergeCell ref="UWZ40:UWZ41"/>
    <mergeCell ref="UXA40:UXA41"/>
    <mergeCell ref="UXB40:UXB41"/>
    <mergeCell ref="UXC40:UXC41"/>
    <mergeCell ref="UXD40:UXD41"/>
    <mergeCell ref="UWU40:UWU41"/>
    <mergeCell ref="UWV40:UWV41"/>
    <mergeCell ref="UWW40:UWW41"/>
    <mergeCell ref="UWX40:UWX41"/>
    <mergeCell ref="UWY40:UWY41"/>
    <mergeCell ref="UWP40:UWP41"/>
    <mergeCell ref="UWQ40:UWQ41"/>
    <mergeCell ref="UWR40:UWR41"/>
    <mergeCell ref="UWS40:UWS41"/>
    <mergeCell ref="UWT40:UWT41"/>
    <mergeCell ref="UWK40:UWK41"/>
    <mergeCell ref="UWL40:UWL41"/>
    <mergeCell ref="UWM40:UWM41"/>
    <mergeCell ref="UWN40:UWN41"/>
    <mergeCell ref="UWO40:UWO41"/>
    <mergeCell ref="UWF40:UWF41"/>
    <mergeCell ref="UWG40:UWG41"/>
    <mergeCell ref="UWH40:UWH41"/>
    <mergeCell ref="UWI40:UWI41"/>
    <mergeCell ref="UWJ40:UWJ41"/>
    <mergeCell ref="UWA40:UWA41"/>
    <mergeCell ref="UWB40:UWB41"/>
    <mergeCell ref="UWC40:UWC41"/>
    <mergeCell ref="UWD40:UWD41"/>
    <mergeCell ref="UWE40:UWE41"/>
    <mergeCell ref="UVV40:UVV41"/>
    <mergeCell ref="UVW40:UVW41"/>
    <mergeCell ref="UVX40:UVX41"/>
    <mergeCell ref="UVY40:UVY41"/>
    <mergeCell ref="UVZ40:UVZ41"/>
    <mergeCell ref="UYI40:UYI41"/>
    <mergeCell ref="UYJ40:UYJ41"/>
    <mergeCell ref="UYK40:UYK41"/>
    <mergeCell ref="UYL40:UYL41"/>
    <mergeCell ref="UYM40:UYM41"/>
    <mergeCell ref="UYD40:UYD41"/>
    <mergeCell ref="UYE40:UYE41"/>
    <mergeCell ref="UYF40:UYF41"/>
    <mergeCell ref="UYG40:UYG41"/>
    <mergeCell ref="UYH40:UYH41"/>
    <mergeCell ref="UXY40:UXY41"/>
    <mergeCell ref="UXZ40:UXZ41"/>
    <mergeCell ref="UYA40:UYA41"/>
    <mergeCell ref="UYB40:UYB41"/>
    <mergeCell ref="UYC40:UYC41"/>
    <mergeCell ref="UXT40:UXT41"/>
    <mergeCell ref="UXU40:UXU41"/>
    <mergeCell ref="UXV40:UXV41"/>
    <mergeCell ref="UXW40:UXW41"/>
    <mergeCell ref="UXX40:UXX41"/>
    <mergeCell ref="UXO40:UXO41"/>
    <mergeCell ref="UXP40:UXP41"/>
    <mergeCell ref="UXQ40:UXQ41"/>
    <mergeCell ref="UXR40:UXR41"/>
    <mergeCell ref="UXS40:UXS41"/>
    <mergeCell ref="UXJ40:UXJ41"/>
    <mergeCell ref="UXK40:UXK41"/>
    <mergeCell ref="UXL40:UXL41"/>
    <mergeCell ref="UXM40:UXM41"/>
    <mergeCell ref="UXN40:UXN41"/>
    <mergeCell ref="UXE40:UXE41"/>
    <mergeCell ref="UXF40:UXF41"/>
    <mergeCell ref="UXG40:UXG41"/>
    <mergeCell ref="UXH40:UXH41"/>
    <mergeCell ref="UXI40:UXI41"/>
    <mergeCell ref="UZR40:UZR41"/>
    <mergeCell ref="UZS40:UZS41"/>
    <mergeCell ref="UZT40:UZT41"/>
    <mergeCell ref="UZU40:UZU41"/>
    <mergeCell ref="UZV40:UZV41"/>
    <mergeCell ref="UZM40:UZM41"/>
    <mergeCell ref="UZN40:UZN41"/>
    <mergeCell ref="UZO40:UZO41"/>
    <mergeCell ref="UZP40:UZP41"/>
    <mergeCell ref="UZQ40:UZQ41"/>
    <mergeCell ref="UZH40:UZH41"/>
    <mergeCell ref="UZI40:UZI41"/>
    <mergeCell ref="UZJ40:UZJ41"/>
    <mergeCell ref="UZK40:UZK41"/>
    <mergeCell ref="UZL40:UZL41"/>
    <mergeCell ref="UZC40:UZC41"/>
    <mergeCell ref="UZD40:UZD41"/>
    <mergeCell ref="UZE40:UZE41"/>
    <mergeCell ref="UZF40:UZF41"/>
    <mergeCell ref="UZG40:UZG41"/>
    <mergeCell ref="UYX40:UYX41"/>
    <mergeCell ref="UYY40:UYY41"/>
    <mergeCell ref="UYZ40:UYZ41"/>
    <mergeCell ref="UZA40:UZA41"/>
    <mergeCell ref="UZB40:UZB41"/>
    <mergeCell ref="UYS40:UYS41"/>
    <mergeCell ref="UYT40:UYT41"/>
    <mergeCell ref="UYU40:UYU41"/>
    <mergeCell ref="UYV40:UYV41"/>
    <mergeCell ref="UYW40:UYW41"/>
    <mergeCell ref="UYN40:UYN41"/>
    <mergeCell ref="UYO40:UYO41"/>
    <mergeCell ref="UYP40:UYP41"/>
    <mergeCell ref="UYQ40:UYQ41"/>
    <mergeCell ref="UYR40:UYR41"/>
    <mergeCell ref="VBA40:VBA41"/>
    <mergeCell ref="VBB40:VBB41"/>
    <mergeCell ref="VBC40:VBC41"/>
    <mergeCell ref="VBD40:VBD41"/>
    <mergeCell ref="VBE40:VBE41"/>
    <mergeCell ref="VAV40:VAV41"/>
    <mergeCell ref="VAW40:VAW41"/>
    <mergeCell ref="VAX40:VAX41"/>
    <mergeCell ref="VAY40:VAY41"/>
    <mergeCell ref="VAZ40:VAZ41"/>
    <mergeCell ref="VAQ40:VAQ41"/>
    <mergeCell ref="VAR40:VAR41"/>
    <mergeCell ref="VAS40:VAS41"/>
    <mergeCell ref="VAT40:VAT41"/>
    <mergeCell ref="VAU40:VAU41"/>
    <mergeCell ref="VAL40:VAL41"/>
    <mergeCell ref="VAM40:VAM41"/>
    <mergeCell ref="VAN40:VAN41"/>
    <mergeCell ref="VAO40:VAO41"/>
    <mergeCell ref="VAP40:VAP41"/>
    <mergeCell ref="VAG40:VAG41"/>
    <mergeCell ref="VAH40:VAH41"/>
    <mergeCell ref="VAI40:VAI41"/>
    <mergeCell ref="VAJ40:VAJ41"/>
    <mergeCell ref="VAK40:VAK41"/>
    <mergeCell ref="VAB40:VAB41"/>
    <mergeCell ref="VAC40:VAC41"/>
    <mergeCell ref="VAD40:VAD41"/>
    <mergeCell ref="VAE40:VAE41"/>
    <mergeCell ref="VAF40:VAF41"/>
    <mergeCell ref="UZW40:UZW41"/>
    <mergeCell ref="UZX40:UZX41"/>
    <mergeCell ref="UZY40:UZY41"/>
    <mergeCell ref="UZZ40:UZZ41"/>
    <mergeCell ref="VAA40:VAA41"/>
    <mergeCell ref="VCJ40:VCJ41"/>
    <mergeCell ref="VCK40:VCK41"/>
    <mergeCell ref="VCL40:VCL41"/>
    <mergeCell ref="VCM40:VCM41"/>
    <mergeCell ref="VCN40:VCN41"/>
    <mergeCell ref="VCE40:VCE41"/>
    <mergeCell ref="VCF40:VCF41"/>
    <mergeCell ref="VCG40:VCG41"/>
    <mergeCell ref="VCH40:VCH41"/>
    <mergeCell ref="VCI40:VCI41"/>
    <mergeCell ref="VBZ40:VBZ41"/>
    <mergeCell ref="VCA40:VCA41"/>
    <mergeCell ref="VCB40:VCB41"/>
    <mergeCell ref="VCC40:VCC41"/>
    <mergeCell ref="VCD40:VCD41"/>
    <mergeCell ref="VBU40:VBU41"/>
    <mergeCell ref="VBV40:VBV41"/>
    <mergeCell ref="VBW40:VBW41"/>
    <mergeCell ref="VBX40:VBX41"/>
    <mergeCell ref="VBY40:VBY41"/>
    <mergeCell ref="VBP40:VBP41"/>
    <mergeCell ref="VBQ40:VBQ41"/>
    <mergeCell ref="VBR40:VBR41"/>
    <mergeCell ref="VBS40:VBS41"/>
    <mergeCell ref="VBT40:VBT41"/>
    <mergeCell ref="VBK40:VBK41"/>
    <mergeCell ref="VBL40:VBL41"/>
    <mergeCell ref="VBM40:VBM41"/>
    <mergeCell ref="VBN40:VBN41"/>
    <mergeCell ref="VBO40:VBO41"/>
    <mergeCell ref="VBF40:VBF41"/>
    <mergeCell ref="VBG40:VBG41"/>
    <mergeCell ref="VBH40:VBH41"/>
    <mergeCell ref="VBI40:VBI41"/>
    <mergeCell ref="VBJ40:VBJ41"/>
    <mergeCell ref="VDS40:VDS41"/>
    <mergeCell ref="VDT40:VDT41"/>
    <mergeCell ref="VDU40:VDU41"/>
    <mergeCell ref="VDV40:VDV41"/>
    <mergeCell ref="VDW40:VDW41"/>
    <mergeCell ref="VDN40:VDN41"/>
    <mergeCell ref="VDO40:VDO41"/>
    <mergeCell ref="VDP40:VDP41"/>
    <mergeCell ref="VDQ40:VDQ41"/>
    <mergeCell ref="VDR40:VDR41"/>
    <mergeCell ref="VDI40:VDI41"/>
    <mergeCell ref="VDJ40:VDJ41"/>
    <mergeCell ref="VDK40:VDK41"/>
    <mergeCell ref="VDL40:VDL41"/>
    <mergeCell ref="VDM40:VDM41"/>
    <mergeCell ref="VDD40:VDD41"/>
    <mergeCell ref="VDE40:VDE41"/>
    <mergeCell ref="VDF40:VDF41"/>
    <mergeCell ref="VDG40:VDG41"/>
    <mergeCell ref="VDH40:VDH41"/>
    <mergeCell ref="VCY40:VCY41"/>
    <mergeCell ref="VCZ40:VCZ41"/>
    <mergeCell ref="VDA40:VDA41"/>
    <mergeCell ref="VDB40:VDB41"/>
    <mergeCell ref="VDC40:VDC41"/>
    <mergeCell ref="VCT40:VCT41"/>
    <mergeCell ref="VCU40:VCU41"/>
    <mergeCell ref="VCV40:VCV41"/>
    <mergeCell ref="VCW40:VCW41"/>
    <mergeCell ref="VCX40:VCX41"/>
    <mergeCell ref="VCO40:VCO41"/>
    <mergeCell ref="VCP40:VCP41"/>
    <mergeCell ref="VCQ40:VCQ41"/>
    <mergeCell ref="VCR40:VCR41"/>
    <mergeCell ref="VCS40:VCS41"/>
    <mergeCell ref="VFB40:VFB41"/>
    <mergeCell ref="VFC40:VFC41"/>
    <mergeCell ref="VFD40:VFD41"/>
    <mergeCell ref="VFE40:VFE41"/>
    <mergeCell ref="VFF40:VFF41"/>
    <mergeCell ref="VEW40:VEW41"/>
    <mergeCell ref="VEX40:VEX41"/>
    <mergeCell ref="VEY40:VEY41"/>
    <mergeCell ref="VEZ40:VEZ41"/>
    <mergeCell ref="VFA40:VFA41"/>
    <mergeCell ref="VER40:VER41"/>
    <mergeCell ref="VES40:VES41"/>
    <mergeCell ref="VET40:VET41"/>
    <mergeCell ref="VEU40:VEU41"/>
    <mergeCell ref="VEV40:VEV41"/>
    <mergeCell ref="VEM40:VEM41"/>
    <mergeCell ref="VEN40:VEN41"/>
    <mergeCell ref="VEO40:VEO41"/>
    <mergeCell ref="VEP40:VEP41"/>
    <mergeCell ref="VEQ40:VEQ41"/>
    <mergeCell ref="VEH40:VEH41"/>
    <mergeCell ref="VEI40:VEI41"/>
    <mergeCell ref="VEJ40:VEJ41"/>
    <mergeCell ref="VEK40:VEK41"/>
    <mergeCell ref="VEL40:VEL41"/>
    <mergeCell ref="VEC40:VEC41"/>
    <mergeCell ref="VED40:VED41"/>
    <mergeCell ref="VEE40:VEE41"/>
    <mergeCell ref="VEF40:VEF41"/>
    <mergeCell ref="VEG40:VEG41"/>
    <mergeCell ref="VDX40:VDX41"/>
    <mergeCell ref="VDY40:VDY41"/>
    <mergeCell ref="VDZ40:VDZ41"/>
    <mergeCell ref="VEA40:VEA41"/>
    <mergeCell ref="VEB40:VEB41"/>
    <mergeCell ref="VGK40:VGK41"/>
    <mergeCell ref="VGL40:VGL41"/>
    <mergeCell ref="VGM40:VGM41"/>
    <mergeCell ref="VGN40:VGN41"/>
    <mergeCell ref="VGO40:VGO41"/>
    <mergeCell ref="VGF40:VGF41"/>
    <mergeCell ref="VGG40:VGG41"/>
    <mergeCell ref="VGH40:VGH41"/>
    <mergeCell ref="VGI40:VGI41"/>
    <mergeCell ref="VGJ40:VGJ41"/>
    <mergeCell ref="VGA40:VGA41"/>
    <mergeCell ref="VGB40:VGB41"/>
    <mergeCell ref="VGC40:VGC41"/>
    <mergeCell ref="VGD40:VGD41"/>
    <mergeCell ref="VGE40:VGE41"/>
    <mergeCell ref="VFV40:VFV41"/>
    <mergeCell ref="VFW40:VFW41"/>
    <mergeCell ref="VFX40:VFX41"/>
    <mergeCell ref="VFY40:VFY41"/>
    <mergeCell ref="VFZ40:VFZ41"/>
    <mergeCell ref="VFQ40:VFQ41"/>
    <mergeCell ref="VFR40:VFR41"/>
    <mergeCell ref="VFS40:VFS41"/>
    <mergeCell ref="VFT40:VFT41"/>
    <mergeCell ref="VFU40:VFU41"/>
    <mergeCell ref="VFL40:VFL41"/>
    <mergeCell ref="VFM40:VFM41"/>
    <mergeCell ref="VFN40:VFN41"/>
    <mergeCell ref="VFO40:VFO41"/>
    <mergeCell ref="VFP40:VFP41"/>
    <mergeCell ref="VFG40:VFG41"/>
    <mergeCell ref="VFH40:VFH41"/>
    <mergeCell ref="VFI40:VFI41"/>
    <mergeCell ref="VFJ40:VFJ41"/>
    <mergeCell ref="VFK40:VFK41"/>
    <mergeCell ref="VHT40:VHT41"/>
    <mergeCell ref="VHU40:VHU41"/>
    <mergeCell ref="VHV40:VHV41"/>
    <mergeCell ref="VHW40:VHW41"/>
    <mergeCell ref="VHX40:VHX41"/>
    <mergeCell ref="VHO40:VHO41"/>
    <mergeCell ref="VHP40:VHP41"/>
    <mergeCell ref="VHQ40:VHQ41"/>
    <mergeCell ref="VHR40:VHR41"/>
    <mergeCell ref="VHS40:VHS41"/>
    <mergeCell ref="VHJ40:VHJ41"/>
    <mergeCell ref="VHK40:VHK41"/>
    <mergeCell ref="VHL40:VHL41"/>
    <mergeCell ref="VHM40:VHM41"/>
    <mergeCell ref="VHN40:VHN41"/>
    <mergeCell ref="VHE40:VHE41"/>
    <mergeCell ref="VHF40:VHF41"/>
    <mergeCell ref="VHG40:VHG41"/>
    <mergeCell ref="VHH40:VHH41"/>
    <mergeCell ref="VHI40:VHI41"/>
    <mergeCell ref="VGZ40:VGZ41"/>
    <mergeCell ref="VHA40:VHA41"/>
    <mergeCell ref="VHB40:VHB41"/>
    <mergeCell ref="VHC40:VHC41"/>
    <mergeCell ref="VHD40:VHD41"/>
    <mergeCell ref="VGU40:VGU41"/>
    <mergeCell ref="VGV40:VGV41"/>
    <mergeCell ref="VGW40:VGW41"/>
    <mergeCell ref="VGX40:VGX41"/>
    <mergeCell ref="VGY40:VGY41"/>
    <mergeCell ref="VGP40:VGP41"/>
    <mergeCell ref="VGQ40:VGQ41"/>
    <mergeCell ref="VGR40:VGR41"/>
    <mergeCell ref="VGS40:VGS41"/>
    <mergeCell ref="VGT40:VGT41"/>
    <mergeCell ref="VJC40:VJC41"/>
    <mergeCell ref="VJD40:VJD41"/>
    <mergeCell ref="VJE40:VJE41"/>
    <mergeCell ref="VJF40:VJF41"/>
    <mergeCell ref="VJG40:VJG41"/>
    <mergeCell ref="VIX40:VIX41"/>
    <mergeCell ref="VIY40:VIY41"/>
    <mergeCell ref="VIZ40:VIZ41"/>
    <mergeCell ref="VJA40:VJA41"/>
    <mergeCell ref="VJB40:VJB41"/>
    <mergeCell ref="VIS40:VIS41"/>
    <mergeCell ref="VIT40:VIT41"/>
    <mergeCell ref="VIU40:VIU41"/>
    <mergeCell ref="VIV40:VIV41"/>
    <mergeCell ref="VIW40:VIW41"/>
    <mergeCell ref="VIN40:VIN41"/>
    <mergeCell ref="VIO40:VIO41"/>
    <mergeCell ref="VIP40:VIP41"/>
    <mergeCell ref="VIQ40:VIQ41"/>
    <mergeCell ref="VIR40:VIR41"/>
    <mergeCell ref="VII40:VII41"/>
    <mergeCell ref="VIJ40:VIJ41"/>
    <mergeCell ref="VIK40:VIK41"/>
    <mergeCell ref="VIL40:VIL41"/>
    <mergeCell ref="VIM40:VIM41"/>
    <mergeCell ref="VID40:VID41"/>
    <mergeCell ref="VIE40:VIE41"/>
    <mergeCell ref="VIF40:VIF41"/>
    <mergeCell ref="VIG40:VIG41"/>
    <mergeCell ref="VIH40:VIH41"/>
    <mergeCell ref="VHY40:VHY41"/>
    <mergeCell ref="VHZ40:VHZ41"/>
    <mergeCell ref="VIA40:VIA41"/>
    <mergeCell ref="VIB40:VIB41"/>
    <mergeCell ref="VIC40:VIC41"/>
    <mergeCell ref="VKL40:VKL41"/>
    <mergeCell ref="VKM40:VKM41"/>
    <mergeCell ref="VKN40:VKN41"/>
    <mergeCell ref="VKO40:VKO41"/>
    <mergeCell ref="VKP40:VKP41"/>
    <mergeCell ref="VKG40:VKG41"/>
    <mergeCell ref="VKH40:VKH41"/>
    <mergeCell ref="VKI40:VKI41"/>
    <mergeCell ref="VKJ40:VKJ41"/>
    <mergeCell ref="VKK40:VKK41"/>
    <mergeCell ref="VKB40:VKB41"/>
    <mergeCell ref="VKC40:VKC41"/>
    <mergeCell ref="VKD40:VKD41"/>
    <mergeCell ref="VKE40:VKE41"/>
    <mergeCell ref="VKF40:VKF41"/>
    <mergeCell ref="VJW40:VJW41"/>
    <mergeCell ref="VJX40:VJX41"/>
    <mergeCell ref="VJY40:VJY41"/>
    <mergeCell ref="VJZ40:VJZ41"/>
    <mergeCell ref="VKA40:VKA41"/>
    <mergeCell ref="VJR40:VJR41"/>
    <mergeCell ref="VJS40:VJS41"/>
    <mergeCell ref="VJT40:VJT41"/>
    <mergeCell ref="VJU40:VJU41"/>
    <mergeCell ref="VJV40:VJV41"/>
    <mergeCell ref="VJM40:VJM41"/>
    <mergeCell ref="VJN40:VJN41"/>
    <mergeCell ref="VJO40:VJO41"/>
    <mergeCell ref="VJP40:VJP41"/>
    <mergeCell ref="VJQ40:VJQ41"/>
    <mergeCell ref="VJH40:VJH41"/>
    <mergeCell ref="VJI40:VJI41"/>
    <mergeCell ref="VJJ40:VJJ41"/>
    <mergeCell ref="VJK40:VJK41"/>
    <mergeCell ref="VJL40:VJL41"/>
    <mergeCell ref="VLU40:VLU41"/>
    <mergeCell ref="VLV40:VLV41"/>
    <mergeCell ref="VLW40:VLW41"/>
    <mergeCell ref="VLX40:VLX41"/>
    <mergeCell ref="VLY40:VLY41"/>
    <mergeCell ref="VLP40:VLP41"/>
    <mergeCell ref="VLQ40:VLQ41"/>
    <mergeCell ref="VLR40:VLR41"/>
    <mergeCell ref="VLS40:VLS41"/>
    <mergeCell ref="VLT40:VLT41"/>
    <mergeCell ref="VLK40:VLK41"/>
    <mergeCell ref="VLL40:VLL41"/>
    <mergeCell ref="VLM40:VLM41"/>
    <mergeCell ref="VLN40:VLN41"/>
    <mergeCell ref="VLO40:VLO41"/>
    <mergeCell ref="VLF40:VLF41"/>
    <mergeCell ref="VLG40:VLG41"/>
    <mergeCell ref="VLH40:VLH41"/>
    <mergeCell ref="VLI40:VLI41"/>
    <mergeCell ref="VLJ40:VLJ41"/>
    <mergeCell ref="VLA40:VLA41"/>
    <mergeCell ref="VLB40:VLB41"/>
    <mergeCell ref="VLC40:VLC41"/>
    <mergeCell ref="VLD40:VLD41"/>
    <mergeCell ref="VLE40:VLE41"/>
    <mergeCell ref="VKV40:VKV41"/>
    <mergeCell ref="VKW40:VKW41"/>
    <mergeCell ref="VKX40:VKX41"/>
    <mergeCell ref="VKY40:VKY41"/>
    <mergeCell ref="VKZ40:VKZ41"/>
    <mergeCell ref="VKQ40:VKQ41"/>
    <mergeCell ref="VKR40:VKR41"/>
    <mergeCell ref="VKS40:VKS41"/>
    <mergeCell ref="VKT40:VKT41"/>
    <mergeCell ref="VKU40:VKU41"/>
    <mergeCell ref="VND40:VND41"/>
    <mergeCell ref="VNE40:VNE41"/>
    <mergeCell ref="VNF40:VNF41"/>
    <mergeCell ref="VNG40:VNG41"/>
    <mergeCell ref="VNH40:VNH41"/>
    <mergeCell ref="VMY40:VMY41"/>
    <mergeCell ref="VMZ40:VMZ41"/>
    <mergeCell ref="VNA40:VNA41"/>
    <mergeCell ref="VNB40:VNB41"/>
    <mergeCell ref="VNC40:VNC41"/>
    <mergeCell ref="VMT40:VMT41"/>
    <mergeCell ref="VMU40:VMU41"/>
    <mergeCell ref="VMV40:VMV41"/>
    <mergeCell ref="VMW40:VMW41"/>
    <mergeCell ref="VMX40:VMX41"/>
    <mergeCell ref="VMO40:VMO41"/>
    <mergeCell ref="VMP40:VMP41"/>
    <mergeCell ref="VMQ40:VMQ41"/>
    <mergeCell ref="VMR40:VMR41"/>
    <mergeCell ref="VMS40:VMS41"/>
    <mergeCell ref="VMJ40:VMJ41"/>
    <mergeCell ref="VMK40:VMK41"/>
    <mergeCell ref="VML40:VML41"/>
    <mergeCell ref="VMM40:VMM41"/>
    <mergeCell ref="VMN40:VMN41"/>
    <mergeCell ref="VME40:VME41"/>
    <mergeCell ref="VMF40:VMF41"/>
    <mergeCell ref="VMG40:VMG41"/>
    <mergeCell ref="VMH40:VMH41"/>
    <mergeCell ref="VMI40:VMI41"/>
    <mergeCell ref="VLZ40:VLZ41"/>
    <mergeCell ref="VMA40:VMA41"/>
    <mergeCell ref="VMB40:VMB41"/>
    <mergeCell ref="VMC40:VMC41"/>
    <mergeCell ref="VMD40:VMD41"/>
    <mergeCell ref="VOM40:VOM41"/>
    <mergeCell ref="VON40:VON41"/>
    <mergeCell ref="VOO40:VOO41"/>
    <mergeCell ref="VOP40:VOP41"/>
    <mergeCell ref="VOQ40:VOQ41"/>
    <mergeCell ref="VOH40:VOH41"/>
    <mergeCell ref="VOI40:VOI41"/>
    <mergeCell ref="VOJ40:VOJ41"/>
    <mergeCell ref="VOK40:VOK41"/>
    <mergeCell ref="VOL40:VOL41"/>
    <mergeCell ref="VOC40:VOC41"/>
    <mergeCell ref="VOD40:VOD41"/>
    <mergeCell ref="VOE40:VOE41"/>
    <mergeCell ref="VOF40:VOF41"/>
    <mergeCell ref="VOG40:VOG41"/>
    <mergeCell ref="VNX40:VNX41"/>
    <mergeCell ref="VNY40:VNY41"/>
    <mergeCell ref="VNZ40:VNZ41"/>
    <mergeCell ref="VOA40:VOA41"/>
    <mergeCell ref="VOB40:VOB41"/>
    <mergeCell ref="VNS40:VNS41"/>
    <mergeCell ref="VNT40:VNT41"/>
    <mergeCell ref="VNU40:VNU41"/>
    <mergeCell ref="VNV40:VNV41"/>
    <mergeCell ref="VNW40:VNW41"/>
    <mergeCell ref="VNN40:VNN41"/>
    <mergeCell ref="VNO40:VNO41"/>
    <mergeCell ref="VNP40:VNP41"/>
    <mergeCell ref="VNQ40:VNQ41"/>
    <mergeCell ref="VNR40:VNR41"/>
    <mergeCell ref="VNI40:VNI41"/>
    <mergeCell ref="VNJ40:VNJ41"/>
    <mergeCell ref="VNK40:VNK41"/>
    <mergeCell ref="VNL40:VNL41"/>
    <mergeCell ref="VNM40:VNM41"/>
    <mergeCell ref="VPV40:VPV41"/>
    <mergeCell ref="VPW40:VPW41"/>
    <mergeCell ref="VPX40:VPX41"/>
    <mergeCell ref="VPY40:VPY41"/>
    <mergeCell ref="VPZ40:VPZ41"/>
    <mergeCell ref="VPQ40:VPQ41"/>
    <mergeCell ref="VPR40:VPR41"/>
    <mergeCell ref="VPS40:VPS41"/>
    <mergeCell ref="VPT40:VPT41"/>
    <mergeCell ref="VPU40:VPU41"/>
    <mergeCell ref="VPL40:VPL41"/>
    <mergeCell ref="VPM40:VPM41"/>
    <mergeCell ref="VPN40:VPN41"/>
    <mergeCell ref="VPO40:VPO41"/>
    <mergeCell ref="VPP40:VPP41"/>
    <mergeCell ref="VPG40:VPG41"/>
    <mergeCell ref="VPH40:VPH41"/>
    <mergeCell ref="VPI40:VPI41"/>
    <mergeCell ref="VPJ40:VPJ41"/>
    <mergeCell ref="VPK40:VPK41"/>
    <mergeCell ref="VPB40:VPB41"/>
    <mergeCell ref="VPC40:VPC41"/>
    <mergeCell ref="VPD40:VPD41"/>
    <mergeCell ref="VPE40:VPE41"/>
    <mergeCell ref="VPF40:VPF41"/>
    <mergeCell ref="VOW40:VOW41"/>
    <mergeCell ref="VOX40:VOX41"/>
    <mergeCell ref="VOY40:VOY41"/>
    <mergeCell ref="VOZ40:VOZ41"/>
    <mergeCell ref="VPA40:VPA41"/>
    <mergeCell ref="VOR40:VOR41"/>
    <mergeCell ref="VOS40:VOS41"/>
    <mergeCell ref="VOT40:VOT41"/>
    <mergeCell ref="VOU40:VOU41"/>
    <mergeCell ref="VOV40:VOV41"/>
    <mergeCell ref="VRE40:VRE41"/>
    <mergeCell ref="VRF40:VRF41"/>
    <mergeCell ref="VRG40:VRG41"/>
    <mergeCell ref="VRH40:VRH41"/>
    <mergeCell ref="VRI40:VRI41"/>
    <mergeCell ref="VQZ40:VQZ41"/>
    <mergeCell ref="VRA40:VRA41"/>
    <mergeCell ref="VRB40:VRB41"/>
    <mergeCell ref="VRC40:VRC41"/>
    <mergeCell ref="VRD40:VRD41"/>
    <mergeCell ref="VQU40:VQU41"/>
    <mergeCell ref="VQV40:VQV41"/>
    <mergeCell ref="VQW40:VQW41"/>
    <mergeCell ref="VQX40:VQX41"/>
    <mergeCell ref="VQY40:VQY41"/>
    <mergeCell ref="VQP40:VQP41"/>
    <mergeCell ref="VQQ40:VQQ41"/>
    <mergeCell ref="VQR40:VQR41"/>
    <mergeCell ref="VQS40:VQS41"/>
    <mergeCell ref="VQT40:VQT41"/>
    <mergeCell ref="VQK40:VQK41"/>
    <mergeCell ref="VQL40:VQL41"/>
    <mergeCell ref="VQM40:VQM41"/>
    <mergeCell ref="VQN40:VQN41"/>
    <mergeCell ref="VQO40:VQO41"/>
    <mergeCell ref="VQF40:VQF41"/>
    <mergeCell ref="VQG40:VQG41"/>
    <mergeCell ref="VQH40:VQH41"/>
    <mergeCell ref="VQI40:VQI41"/>
    <mergeCell ref="VQJ40:VQJ41"/>
    <mergeCell ref="VQA40:VQA41"/>
    <mergeCell ref="VQB40:VQB41"/>
    <mergeCell ref="VQC40:VQC41"/>
    <mergeCell ref="VQD40:VQD41"/>
    <mergeCell ref="VQE40:VQE41"/>
    <mergeCell ref="VSN40:VSN41"/>
    <mergeCell ref="VSO40:VSO41"/>
    <mergeCell ref="VSP40:VSP41"/>
    <mergeCell ref="VSQ40:VSQ41"/>
    <mergeCell ref="VSR40:VSR41"/>
    <mergeCell ref="VSI40:VSI41"/>
    <mergeCell ref="VSJ40:VSJ41"/>
    <mergeCell ref="VSK40:VSK41"/>
    <mergeCell ref="VSL40:VSL41"/>
    <mergeCell ref="VSM40:VSM41"/>
    <mergeCell ref="VSD40:VSD41"/>
    <mergeCell ref="VSE40:VSE41"/>
    <mergeCell ref="VSF40:VSF41"/>
    <mergeCell ref="VSG40:VSG41"/>
    <mergeCell ref="VSH40:VSH41"/>
    <mergeCell ref="VRY40:VRY41"/>
    <mergeCell ref="VRZ40:VRZ41"/>
    <mergeCell ref="VSA40:VSA41"/>
    <mergeCell ref="VSB40:VSB41"/>
    <mergeCell ref="VSC40:VSC41"/>
    <mergeCell ref="VRT40:VRT41"/>
    <mergeCell ref="VRU40:VRU41"/>
    <mergeCell ref="VRV40:VRV41"/>
    <mergeCell ref="VRW40:VRW41"/>
    <mergeCell ref="VRX40:VRX41"/>
    <mergeCell ref="VRO40:VRO41"/>
    <mergeCell ref="VRP40:VRP41"/>
    <mergeCell ref="VRQ40:VRQ41"/>
    <mergeCell ref="VRR40:VRR41"/>
    <mergeCell ref="VRS40:VRS41"/>
    <mergeCell ref="VRJ40:VRJ41"/>
    <mergeCell ref="VRK40:VRK41"/>
    <mergeCell ref="VRL40:VRL41"/>
    <mergeCell ref="VRM40:VRM41"/>
    <mergeCell ref="VRN40:VRN41"/>
    <mergeCell ref="VTW40:VTW41"/>
    <mergeCell ref="VTX40:VTX41"/>
    <mergeCell ref="VTY40:VTY41"/>
    <mergeCell ref="VTZ40:VTZ41"/>
    <mergeCell ref="VUA40:VUA41"/>
    <mergeCell ref="VTR40:VTR41"/>
    <mergeCell ref="VTS40:VTS41"/>
    <mergeCell ref="VTT40:VTT41"/>
    <mergeCell ref="VTU40:VTU41"/>
    <mergeCell ref="VTV40:VTV41"/>
    <mergeCell ref="VTM40:VTM41"/>
    <mergeCell ref="VTN40:VTN41"/>
    <mergeCell ref="VTO40:VTO41"/>
    <mergeCell ref="VTP40:VTP41"/>
    <mergeCell ref="VTQ40:VTQ41"/>
    <mergeCell ref="VTH40:VTH41"/>
    <mergeCell ref="VTI40:VTI41"/>
    <mergeCell ref="VTJ40:VTJ41"/>
    <mergeCell ref="VTK40:VTK41"/>
    <mergeCell ref="VTL40:VTL41"/>
    <mergeCell ref="VTC40:VTC41"/>
    <mergeCell ref="VTD40:VTD41"/>
    <mergeCell ref="VTE40:VTE41"/>
    <mergeCell ref="VTF40:VTF41"/>
    <mergeCell ref="VTG40:VTG41"/>
    <mergeCell ref="VSX40:VSX41"/>
    <mergeCell ref="VSY40:VSY41"/>
    <mergeCell ref="VSZ40:VSZ41"/>
    <mergeCell ref="VTA40:VTA41"/>
    <mergeCell ref="VTB40:VTB41"/>
    <mergeCell ref="VSS40:VSS41"/>
    <mergeCell ref="VST40:VST41"/>
    <mergeCell ref="VSU40:VSU41"/>
    <mergeCell ref="VSV40:VSV41"/>
    <mergeCell ref="VSW40:VSW41"/>
    <mergeCell ref="VVF40:VVF41"/>
    <mergeCell ref="VVG40:VVG41"/>
    <mergeCell ref="VVH40:VVH41"/>
    <mergeCell ref="VVI40:VVI41"/>
    <mergeCell ref="VVJ40:VVJ41"/>
    <mergeCell ref="VVA40:VVA41"/>
    <mergeCell ref="VVB40:VVB41"/>
    <mergeCell ref="VVC40:VVC41"/>
    <mergeCell ref="VVD40:VVD41"/>
    <mergeCell ref="VVE40:VVE41"/>
    <mergeCell ref="VUV40:VUV41"/>
    <mergeCell ref="VUW40:VUW41"/>
    <mergeCell ref="VUX40:VUX41"/>
    <mergeCell ref="VUY40:VUY41"/>
    <mergeCell ref="VUZ40:VUZ41"/>
    <mergeCell ref="VUQ40:VUQ41"/>
    <mergeCell ref="VUR40:VUR41"/>
    <mergeCell ref="VUS40:VUS41"/>
    <mergeCell ref="VUT40:VUT41"/>
    <mergeCell ref="VUU40:VUU41"/>
    <mergeCell ref="VUL40:VUL41"/>
    <mergeCell ref="VUM40:VUM41"/>
    <mergeCell ref="VUN40:VUN41"/>
    <mergeCell ref="VUO40:VUO41"/>
    <mergeCell ref="VUP40:VUP41"/>
    <mergeCell ref="VUG40:VUG41"/>
    <mergeCell ref="VUH40:VUH41"/>
    <mergeCell ref="VUI40:VUI41"/>
    <mergeCell ref="VUJ40:VUJ41"/>
    <mergeCell ref="VUK40:VUK41"/>
    <mergeCell ref="VUB40:VUB41"/>
    <mergeCell ref="VUC40:VUC41"/>
    <mergeCell ref="VUD40:VUD41"/>
    <mergeCell ref="VUE40:VUE41"/>
    <mergeCell ref="VUF40:VUF41"/>
    <mergeCell ref="VWO40:VWO41"/>
    <mergeCell ref="VWP40:VWP41"/>
    <mergeCell ref="VWQ40:VWQ41"/>
    <mergeCell ref="VWR40:VWR41"/>
    <mergeCell ref="VWS40:VWS41"/>
    <mergeCell ref="VWJ40:VWJ41"/>
    <mergeCell ref="VWK40:VWK41"/>
    <mergeCell ref="VWL40:VWL41"/>
    <mergeCell ref="VWM40:VWM41"/>
    <mergeCell ref="VWN40:VWN41"/>
    <mergeCell ref="VWE40:VWE41"/>
    <mergeCell ref="VWF40:VWF41"/>
    <mergeCell ref="VWG40:VWG41"/>
    <mergeCell ref="VWH40:VWH41"/>
    <mergeCell ref="VWI40:VWI41"/>
    <mergeCell ref="VVZ40:VVZ41"/>
    <mergeCell ref="VWA40:VWA41"/>
    <mergeCell ref="VWB40:VWB41"/>
    <mergeCell ref="VWC40:VWC41"/>
    <mergeCell ref="VWD40:VWD41"/>
    <mergeCell ref="VVU40:VVU41"/>
    <mergeCell ref="VVV40:VVV41"/>
    <mergeCell ref="VVW40:VVW41"/>
    <mergeCell ref="VVX40:VVX41"/>
    <mergeCell ref="VVY40:VVY41"/>
    <mergeCell ref="VVP40:VVP41"/>
    <mergeCell ref="VVQ40:VVQ41"/>
    <mergeCell ref="VVR40:VVR41"/>
    <mergeCell ref="VVS40:VVS41"/>
    <mergeCell ref="VVT40:VVT41"/>
    <mergeCell ref="VVK40:VVK41"/>
    <mergeCell ref="VVL40:VVL41"/>
    <mergeCell ref="VVM40:VVM41"/>
    <mergeCell ref="VVN40:VVN41"/>
    <mergeCell ref="VVO40:VVO41"/>
    <mergeCell ref="VXX40:VXX41"/>
    <mergeCell ref="VXY40:VXY41"/>
    <mergeCell ref="VXZ40:VXZ41"/>
    <mergeCell ref="VYA40:VYA41"/>
    <mergeCell ref="VYB40:VYB41"/>
    <mergeCell ref="VXS40:VXS41"/>
    <mergeCell ref="VXT40:VXT41"/>
    <mergeCell ref="VXU40:VXU41"/>
    <mergeCell ref="VXV40:VXV41"/>
    <mergeCell ref="VXW40:VXW41"/>
    <mergeCell ref="VXN40:VXN41"/>
    <mergeCell ref="VXO40:VXO41"/>
    <mergeCell ref="VXP40:VXP41"/>
    <mergeCell ref="VXQ40:VXQ41"/>
    <mergeCell ref="VXR40:VXR41"/>
    <mergeCell ref="VXI40:VXI41"/>
    <mergeCell ref="VXJ40:VXJ41"/>
    <mergeCell ref="VXK40:VXK41"/>
    <mergeCell ref="VXL40:VXL41"/>
    <mergeCell ref="VXM40:VXM41"/>
    <mergeCell ref="VXD40:VXD41"/>
    <mergeCell ref="VXE40:VXE41"/>
    <mergeCell ref="VXF40:VXF41"/>
    <mergeCell ref="VXG40:VXG41"/>
    <mergeCell ref="VXH40:VXH41"/>
    <mergeCell ref="VWY40:VWY41"/>
    <mergeCell ref="VWZ40:VWZ41"/>
    <mergeCell ref="VXA40:VXA41"/>
    <mergeCell ref="VXB40:VXB41"/>
    <mergeCell ref="VXC40:VXC41"/>
    <mergeCell ref="VWT40:VWT41"/>
    <mergeCell ref="VWU40:VWU41"/>
    <mergeCell ref="VWV40:VWV41"/>
    <mergeCell ref="VWW40:VWW41"/>
    <mergeCell ref="VWX40:VWX41"/>
    <mergeCell ref="VZG40:VZG41"/>
    <mergeCell ref="VZH40:VZH41"/>
    <mergeCell ref="VZI40:VZI41"/>
    <mergeCell ref="VZJ40:VZJ41"/>
    <mergeCell ref="VZK40:VZK41"/>
    <mergeCell ref="VZB40:VZB41"/>
    <mergeCell ref="VZC40:VZC41"/>
    <mergeCell ref="VZD40:VZD41"/>
    <mergeCell ref="VZE40:VZE41"/>
    <mergeCell ref="VZF40:VZF41"/>
    <mergeCell ref="VYW40:VYW41"/>
    <mergeCell ref="VYX40:VYX41"/>
    <mergeCell ref="VYY40:VYY41"/>
    <mergeCell ref="VYZ40:VYZ41"/>
    <mergeCell ref="VZA40:VZA41"/>
    <mergeCell ref="VYR40:VYR41"/>
    <mergeCell ref="VYS40:VYS41"/>
    <mergeCell ref="VYT40:VYT41"/>
    <mergeCell ref="VYU40:VYU41"/>
    <mergeCell ref="VYV40:VYV41"/>
    <mergeCell ref="VYM40:VYM41"/>
    <mergeCell ref="VYN40:VYN41"/>
    <mergeCell ref="VYO40:VYO41"/>
    <mergeCell ref="VYP40:VYP41"/>
    <mergeCell ref="VYQ40:VYQ41"/>
    <mergeCell ref="VYH40:VYH41"/>
    <mergeCell ref="VYI40:VYI41"/>
    <mergeCell ref="VYJ40:VYJ41"/>
    <mergeCell ref="VYK40:VYK41"/>
    <mergeCell ref="VYL40:VYL41"/>
    <mergeCell ref="VYC40:VYC41"/>
    <mergeCell ref="VYD40:VYD41"/>
    <mergeCell ref="VYE40:VYE41"/>
    <mergeCell ref="VYF40:VYF41"/>
    <mergeCell ref="VYG40:VYG41"/>
    <mergeCell ref="WAP40:WAP41"/>
    <mergeCell ref="WAQ40:WAQ41"/>
    <mergeCell ref="WAR40:WAR41"/>
    <mergeCell ref="WAS40:WAS41"/>
    <mergeCell ref="WAT40:WAT41"/>
    <mergeCell ref="WAK40:WAK41"/>
    <mergeCell ref="WAL40:WAL41"/>
    <mergeCell ref="WAM40:WAM41"/>
    <mergeCell ref="WAN40:WAN41"/>
    <mergeCell ref="WAO40:WAO41"/>
    <mergeCell ref="WAF40:WAF41"/>
    <mergeCell ref="WAG40:WAG41"/>
    <mergeCell ref="WAH40:WAH41"/>
    <mergeCell ref="WAI40:WAI41"/>
    <mergeCell ref="WAJ40:WAJ41"/>
    <mergeCell ref="WAA40:WAA41"/>
    <mergeCell ref="WAB40:WAB41"/>
    <mergeCell ref="WAC40:WAC41"/>
    <mergeCell ref="WAD40:WAD41"/>
    <mergeCell ref="WAE40:WAE41"/>
    <mergeCell ref="VZV40:VZV41"/>
    <mergeCell ref="VZW40:VZW41"/>
    <mergeCell ref="VZX40:VZX41"/>
    <mergeCell ref="VZY40:VZY41"/>
    <mergeCell ref="VZZ40:VZZ41"/>
    <mergeCell ref="VZQ40:VZQ41"/>
    <mergeCell ref="VZR40:VZR41"/>
    <mergeCell ref="VZS40:VZS41"/>
    <mergeCell ref="VZT40:VZT41"/>
    <mergeCell ref="VZU40:VZU41"/>
    <mergeCell ref="VZL40:VZL41"/>
    <mergeCell ref="VZM40:VZM41"/>
    <mergeCell ref="VZN40:VZN41"/>
    <mergeCell ref="VZO40:VZO41"/>
    <mergeCell ref="VZP40:VZP41"/>
    <mergeCell ref="WBY40:WBY41"/>
    <mergeCell ref="WBZ40:WBZ41"/>
    <mergeCell ref="WCA40:WCA41"/>
    <mergeCell ref="WCB40:WCB41"/>
    <mergeCell ref="WCC40:WCC41"/>
    <mergeCell ref="WBT40:WBT41"/>
    <mergeCell ref="WBU40:WBU41"/>
    <mergeCell ref="WBV40:WBV41"/>
    <mergeCell ref="WBW40:WBW41"/>
    <mergeCell ref="WBX40:WBX41"/>
    <mergeCell ref="WBO40:WBO41"/>
    <mergeCell ref="WBP40:WBP41"/>
    <mergeCell ref="WBQ40:WBQ41"/>
    <mergeCell ref="WBR40:WBR41"/>
    <mergeCell ref="WBS40:WBS41"/>
    <mergeCell ref="WBJ40:WBJ41"/>
    <mergeCell ref="WBK40:WBK41"/>
    <mergeCell ref="WBL40:WBL41"/>
    <mergeCell ref="WBM40:WBM41"/>
    <mergeCell ref="WBN40:WBN41"/>
    <mergeCell ref="WBE40:WBE41"/>
    <mergeCell ref="WBF40:WBF41"/>
    <mergeCell ref="WBG40:WBG41"/>
    <mergeCell ref="WBH40:WBH41"/>
    <mergeCell ref="WBI40:WBI41"/>
    <mergeCell ref="WAZ40:WAZ41"/>
    <mergeCell ref="WBA40:WBA41"/>
    <mergeCell ref="WBB40:WBB41"/>
    <mergeCell ref="WBC40:WBC41"/>
    <mergeCell ref="WBD40:WBD41"/>
    <mergeCell ref="WAU40:WAU41"/>
    <mergeCell ref="WAV40:WAV41"/>
    <mergeCell ref="WAW40:WAW41"/>
    <mergeCell ref="WAX40:WAX41"/>
    <mergeCell ref="WAY40:WAY41"/>
    <mergeCell ref="WDH40:WDH41"/>
    <mergeCell ref="WDI40:WDI41"/>
    <mergeCell ref="WDJ40:WDJ41"/>
    <mergeCell ref="WDK40:WDK41"/>
    <mergeCell ref="WDL40:WDL41"/>
    <mergeCell ref="WDC40:WDC41"/>
    <mergeCell ref="WDD40:WDD41"/>
    <mergeCell ref="WDE40:WDE41"/>
    <mergeCell ref="WDF40:WDF41"/>
    <mergeCell ref="WDG40:WDG41"/>
    <mergeCell ref="WCX40:WCX41"/>
    <mergeCell ref="WCY40:WCY41"/>
    <mergeCell ref="WCZ40:WCZ41"/>
    <mergeCell ref="WDA40:WDA41"/>
    <mergeCell ref="WDB40:WDB41"/>
    <mergeCell ref="WCS40:WCS41"/>
    <mergeCell ref="WCT40:WCT41"/>
    <mergeCell ref="WCU40:WCU41"/>
    <mergeCell ref="WCV40:WCV41"/>
    <mergeCell ref="WCW40:WCW41"/>
    <mergeCell ref="WCN40:WCN41"/>
    <mergeCell ref="WCO40:WCO41"/>
    <mergeCell ref="WCP40:WCP41"/>
    <mergeCell ref="WCQ40:WCQ41"/>
    <mergeCell ref="WCR40:WCR41"/>
    <mergeCell ref="WCI40:WCI41"/>
    <mergeCell ref="WCJ40:WCJ41"/>
    <mergeCell ref="WCK40:WCK41"/>
    <mergeCell ref="WCL40:WCL41"/>
    <mergeCell ref="WCM40:WCM41"/>
    <mergeCell ref="WCD40:WCD41"/>
    <mergeCell ref="WCE40:WCE41"/>
    <mergeCell ref="WCF40:WCF41"/>
    <mergeCell ref="WCG40:WCG41"/>
    <mergeCell ref="WCH40:WCH41"/>
    <mergeCell ref="WEQ40:WEQ41"/>
    <mergeCell ref="WER40:WER41"/>
    <mergeCell ref="WES40:WES41"/>
    <mergeCell ref="WET40:WET41"/>
    <mergeCell ref="WEU40:WEU41"/>
    <mergeCell ref="WEL40:WEL41"/>
    <mergeCell ref="WEM40:WEM41"/>
    <mergeCell ref="WEN40:WEN41"/>
    <mergeCell ref="WEO40:WEO41"/>
    <mergeCell ref="WEP40:WEP41"/>
    <mergeCell ref="WEG40:WEG41"/>
    <mergeCell ref="WEH40:WEH41"/>
    <mergeCell ref="WEI40:WEI41"/>
    <mergeCell ref="WEJ40:WEJ41"/>
    <mergeCell ref="WEK40:WEK41"/>
    <mergeCell ref="WEB40:WEB41"/>
    <mergeCell ref="WEC40:WEC41"/>
    <mergeCell ref="WED40:WED41"/>
    <mergeCell ref="WEE40:WEE41"/>
    <mergeCell ref="WEF40:WEF41"/>
    <mergeCell ref="WDW40:WDW41"/>
    <mergeCell ref="WDX40:WDX41"/>
    <mergeCell ref="WDY40:WDY41"/>
    <mergeCell ref="WDZ40:WDZ41"/>
    <mergeCell ref="WEA40:WEA41"/>
    <mergeCell ref="WDR40:WDR41"/>
    <mergeCell ref="WDS40:WDS41"/>
    <mergeCell ref="WDT40:WDT41"/>
    <mergeCell ref="WDU40:WDU41"/>
    <mergeCell ref="WDV40:WDV41"/>
    <mergeCell ref="WDM40:WDM41"/>
    <mergeCell ref="WDN40:WDN41"/>
    <mergeCell ref="WDO40:WDO41"/>
    <mergeCell ref="WDP40:WDP41"/>
    <mergeCell ref="WDQ40:WDQ41"/>
    <mergeCell ref="WFZ40:WFZ41"/>
    <mergeCell ref="WGA40:WGA41"/>
    <mergeCell ref="WGB40:WGB41"/>
    <mergeCell ref="WGC40:WGC41"/>
    <mergeCell ref="WGD40:WGD41"/>
    <mergeCell ref="WFU40:WFU41"/>
    <mergeCell ref="WFV40:WFV41"/>
    <mergeCell ref="WFW40:WFW41"/>
    <mergeCell ref="WFX40:WFX41"/>
    <mergeCell ref="WFY40:WFY41"/>
    <mergeCell ref="WFP40:WFP41"/>
    <mergeCell ref="WFQ40:WFQ41"/>
    <mergeCell ref="WFR40:WFR41"/>
    <mergeCell ref="WFS40:WFS41"/>
    <mergeCell ref="WFT40:WFT41"/>
    <mergeCell ref="WFK40:WFK41"/>
    <mergeCell ref="WFL40:WFL41"/>
    <mergeCell ref="WFM40:WFM41"/>
    <mergeCell ref="WFN40:WFN41"/>
    <mergeCell ref="WFO40:WFO41"/>
    <mergeCell ref="WFF40:WFF41"/>
    <mergeCell ref="WFG40:WFG41"/>
    <mergeCell ref="WFH40:WFH41"/>
    <mergeCell ref="WFI40:WFI41"/>
    <mergeCell ref="WFJ40:WFJ41"/>
    <mergeCell ref="WFA40:WFA41"/>
    <mergeCell ref="WFB40:WFB41"/>
    <mergeCell ref="WFC40:WFC41"/>
    <mergeCell ref="WFD40:WFD41"/>
    <mergeCell ref="WFE40:WFE41"/>
    <mergeCell ref="WEV40:WEV41"/>
    <mergeCell ref="WEW40:WEW41"/>
    <mergeCell ref="WEX40:WEX41"/>
    <mergeCell ref="WEY40:WEY41"/>
    <mergeCell ref="WEZ40:WEZ41"/>
    <mergeCell ref="WHI40:WHI41"/>
    <mergeCell ref="WHJ40:WHJ41"/>
    <mergeCell ref="WHK40:WHK41"/>
    <mergeCell ref="WHL40:WHL41"/>
    <mergeCell ref="WHM40:WHM41"/>
    <mergeCell ref="WHD40:WHD41"/>
    <mergeCell ref="WHE40:WHE41"/>
    <mergeCell ref="WHF40:WHF41"/>
    <mergeCell ref="WHG40:WHG41"/>
    <mergeCell ref="WHH40:WHH41"/>
    <mergeCell ref="WGY40:WGY41"/>
    <mergeCell ref="WGZ40:WGZ41"/>
    <mergeCell ref="WHA40:WHA41"/>
    <mergeCell ref="WHB40:WHB41"/>
    <mergeCell ref="WHC40:WHC41"/>
    <mergeCell ref="WGT40:WGT41"/>
    <mergeCell ref="WGU40:WGU41"/>
    <mergeCell ref="WGV40:WGV41"/>
    <mergeCell ref="WGW40:WGW41"/>
    <mergeCell ref="WGX40:WGX41"/>
    <mergeCell ref="WGO40:WGO41"/>
    <mergeCell ref="WGP40:WGP41"/>
    <mergeCell ref="WGQ40:WGQ41"/>
    <mergeCell ref="WGR40:WGR41"/>
    <mergeCell ref="WGS40:WGS41"/>
    <mergeCell ref="WGJ40:WGJ41"/>
    <mergeCell ref="WGK40:WGK41"/>
    <mergeCell ref="WGL40:WGL41"/>
    <mergeCell ref="WGM40:WGM41"/>
    <mergeCell ref="WGN40:WGN41"/>
    <mergeCell ref="WGE40:WGE41"/>
    <mergeCell ref="WGF40:WGF41"/>
    <mergeCell ref="WGG40:WGG41"/>
    <mergeCell ref="WGH40:WGH41"/>
    <mergeCell ref="WGI40:WGI41"/>
    <mergeCell ref="WIR40:WIR41"/>
    <mergeCell ref="WIS40:WIS41"/>
    <mergeCell ref="WIT40:WIT41"/>
    <mergeCell ref="WIU40:WIU41"/>
    <mergeCell ref="WIV40:WIV41"/>
    <mergeCell ref="WIM40:WIM41"/>
    <mergeCell ref="WIN40:WIN41"/>
    <mergeCell ref="WIO40:WIO41"/>
    <mergeCell ref="WIP40:WIP41"/>
    <mergeCell ref="WIQ40:WIQ41"/>
    <mergeCell ref="WIH40:WIH41"/>
    <mergeCell ref="WII40:WII41"/>
    <mergeCell ref="WIJ40:WIJ41"/>
    <mergeCell ref="WIK40:WIK41"/>
    <mergeCell ref="WIL40:WIL41"/>
    <mergeCell ref="WIC40:WIC41"/>
    <mergeCell ref="WID40:WID41"/>
    <mergeCell ref="WIE40:WIE41"/>
    <mergeCell ref="WIF40:WIF41"/>
    <mergeCell ref="WIG40:WIG41"/>
    <mergeCell ref="WHX40:WHX41"/>
    <mergeCell ref="WHY40:WHY41"/>
    <mergeCell ref="WHZ40:WHZ41"/>
    <mergeCell ref="WIA40:WIA41"/>
    <mergeCell ref="WIB40:WIB41"/>
    <mergeCell ref="WHS40:WHS41"/>
    <mergeCell ref="WHT40:WHT41"/>
    <mergeCell ref="WHU40:WHU41"/>
    <mergeCell ref="WHV40:WHV41"/>
    <mergeCell ref="WHW40:WHW41"/>
    <mergeCell ref="WHN40:WHN41"/>
    <mergeCell ref="WHO40:WHO41"/>
    <mergeCell ref="WHP40:WHP41"/>
    <mergeCell ref="WHQ40:WHQ41"/>
    <mergeCell ref="WHR40:WHR41"/>
    <mergeCell ref="WKA40:WKA41"/>
    <mergeCell ref="WKB40:WKB41"/>
    <mergeCell ref="WKC40:WKC41"/>
    <mergeCell ref="WKD40:WKD41"/>
    <mergeCell ref="WKE40:WKE41"/>
    <mergeCell ref="WJV40:WJV41"/>
    <mergeCell ref="WJW40:WJW41"/>
    <mergeCell ref="WJX40:WJX41"/>
    <mergeCell ref="WJY40:WJY41"/>
    <mergeCell ref="WJZ40:WJZ41"/>
    <mergeCell ref="WJQ40:WJQ41"/>
    <mergeCell ref="WJR40:WJR41"/>
    <mergeCell ref="WJS40:WJS41"/>
    <mergeCell ref="WJT40:WJT41"/>
    <mergeCell ref="WJU40:WJU41"/>
    <mergeCell ref="WJL40:WJL41"/>
    <mergeCell ref="WJM40:WJM41"/>
    <mergeCell ref="WJN40:WJN41"/>
    <mergeCell ref="WJO40:WJO41"/>
    <mergeCell ref="WJP40:WJP41"/>
    <mergeCell ref="WJG40:WJG41"/>
    <mergeCell ref="WJH40:WJH41"/>
    <mergeCell ref="WJI40:WJI41"/>
    <mergeCell ref="WJJ40:WJJ41"/>
    <mergeCell ref="WJK40:WJK41"/>
    <mergeCell ref="WJB40:WJB41"/>
    <mergeCell ref="WJC40:WJC41"/>
    <mergeCell ref="WJD40:WJD41"/>
    <mergeCell ref="WJE40:WJE41"/>
    <mergeCell ref="WJF40:WJF41"/>
    <mergeCell ref="WIW40:WIW41"/>
    <mergeCell ref="WIX40:WIX41"/>
    <mergeCell ref="WIY40:WIY41"/>
    <mergeCell ref="WIZ40:WIZ41"/>
    <mergeCell ref="WJA40:WJA41"/>
    <mergeCell ref="WLJ40:WLJ41"/>
    <mergeCell ref="WLK40:WLK41"/>
    <mergeCell ref="WLL40:WLL41"/>
    <mergeCell ref="WLM40:WLM41"/>
    <mergeCell ref="WLN40:WLN41"/>
    <mergeCell ref="WLE40:WLE41"/>
    <mergeCell ref="WLF40:WLF41"/>
    <mergeCell ref="WLG40:WLG41"/>
    <mergeCell ref="WLH40:WLH41"/>
    <mergeCell ref="WLI40:WLI41"/>
    <mergeCell ref="WKZ40:WKZ41"/>
    <mergeCell ref="WLA40:WLA41"/>
    <mergeCell ref="WLB40:WLB41"/>
    <mergeCell ref="WLC40:WLC41"/>
    <mergeCell ref="WLD40:WLD41"/>
    <mergeCell ref="WKU40:WKU41"/>
    <mergeCell ref="WKV40:WKV41"/>
    <mergeCell ref="WKW40:WKW41"/>
    <mergeCell ref="WKX40:WKX41"/>
    <mergeCell ref="WKY40:WKY41"/>
    <mergeCell ref="WKP40:WKP41"/>
    <mergeCell ref="WKQ40:WKQ41"/>
    <mergeCell ref="WKR40:WKR41"/>
    <mergeCell ref="WKS40:WKS41"/>
    <mergeCell ref="WKT40:WKT41"/>
    <mergeCell ref="WKK40:WKK41"/>
    <mergeCell ref="WKL40:WKL41"/>
    <mergeCell ref="WKM40:WKM41"/>
    <mergeCell ref="WKN40:WKN41"/>
    <mergeCell ref="WKO40:WKO41"/>
    <mergeCell ref="WKF40:WKF41"/>
    <mergeCell ref="WKG40:WKG41"/>
    <mergeCell ref="WKH40:WKH41"/>
    <mergeCell ref="WKI40:WKI41"/>
    <mergeCell ref="WKJ40:WKJ41"/>
    <mergeCell ref="WMS40:WMS41"/>
    <mergeCell ref="WMT40:WMT41"/>
    <mergeCell ref="WMU40:WMU41"/>
    <mergeCell ref="WMV40:WMV41"/>
    <mergeCell ref="WMW40:WMW41"/>
    <mergeCell ref="WMN40:WMN41"/>
    <mergeCell ref="WMO40:WMO41"/>
    <mergeCell ref="WMP40:WMP41"/>
    <mergeCell ref="WMQ40:WMQ41"/>
    <mergeCell ref="WMR40:WMR41"/>
    <mergeCell ref="WMI40:WMI41"/>
    <mergeCell ref="WMJ40:WMJ41"/>
    <mergeCell ref="WMK40:WMK41"/>
    <mergeCell ref="WML40:WML41"/>
    <mergeCell ref="WMM40:WMM41"/>
    <mergeCell ref="WMD40:WMD41"/>
    <mergeCell ref="WME40:WME41"/>
    <mergeCell ref="WMF40:WMF41"/>
    <mergeCell ref="WMG40:WMG41"/>
    <mergeCell ref="WMH40:WMH41"/>
    <mergeCell ref="WLY40:WLY41"/>
    <mergeCell ref="WLZ40:WLZ41"/>
    <mergeCell ref="WMA40:WMA41"/>
    <mergeCell ref="WMB40:WMB41"/>
    <mergeCell ref="WMC40:WMC41"/>
    <mergeCell ref="WLT40:WLT41"/>
    <mergeCell ref="WLU40:WLU41"/>
    <mergeCell ref="WLV40:WLV41"/>
    <mergeCell ref="WLW40:WLW41"/>
    <mergeCell ref="WLX40:WLX41"/>
    <mergeCell ref="WLO40:WLO41"/>
    <mergeCell ref="WLP40:WLP41"/>
    <mergeCell ref="WLQ40:WLQ41"/>
    <mergeCell ref="WLR40:WLR41"/>
    <mergeCell ref="WLS40:WLS41"/>
    <mergeCell ref="WOB40:WOB41"/>
    <mergeCell ref="WOC40:WOC41"/>
    <mergeCell ref="WOD40:WOD41"/>
    <mergeCell ref="WOE40:WOE41"/>
    <mergeCell ref="WOF40:WOF41"/>
    <mergeCell ref="WNW40:WNW41"/>
    <mergeCell ref="WNX40:WNX41"/>
    <mergeCell ref="WNY40:WNY41"/>
    <mergeCell ref="WNZ40:WNZ41"/>
    <mergeCell ref="WOA40:WOA41"/>
    <mergeCell ref="WNR40:WNR41"/>
    <mergeCell ref="WNS40:WNS41"/>
    <mergeCell ref="WNT40:WNT41"/>
    <mergeCell ref="WNU40:WNU41"/>
    <mergeCell ref="WNV40:WNV41"/>
    <mergeCell ref="WNM40:WNM41"/>
    <mergeCell ref="WNN40:WNN41"/>
    <mergeCell ref="WNO40:WNO41"/>
    <mergeCell ref="WNP40:WNP41"/>
    <mergeCell ref="WNQ40:WNQ41"/>
    <mergeCell ref="WNH40:WNH41"/>
    <mergeCell ref="WNI40:WNI41"/>
    <mergeCell ref="WNJ40:WNJ41"/>
    <mergeCell ref="WNK40:WNK41"/>
    <mergeCell ref="WNL40:WNL41"/>
    <mergeCell ref="WNC40:WNC41"/>
    <mergeCell ref="WND40:WND41"/>
    <mergeCell ref="WNE40:WNE41"/>
    <mergeCell ref="WNF40:WNF41"/>
    <mergeCell ref="WNG40:WNG41"/>
    <mergeCell ref="WMX40:WMX41"/>
    <mergeCell ref="WMY40:WMY41"/>
    <mergeCell ref="WMZ40:WMZ41"/>
    <mergeCell ref="WNA40:WNA41"/>
    <mergeCell ref="WNB40:WNB41"/>
    <mergeCell ref="WPK40:WPK41"/>
    <mergeCell ref="WPL40:WPL41"/>
    <mergeCell ref="WPM40:WPM41"/>
    <mergeCell ref="WPN40:WPN41"/>
    <mergeCell ref="WPO40:WPO41"/>
    <mergeCell ref="WPF40:WPF41"/>
    <mergeCell ref="WPG40:WPG41"/>
    <mergeCell ref="WPH40:WPH41"/>
    <mergeCell ref="WPI40:WPI41"/>
    <mergeCell ref="WPJ40:WPJ41"/>
    <mergeCell ref="WPA40:WPA41"/>
    <mergeCell ref="WPB40:WPB41"/>
    <mergeCell ref="WPC40:WPC41"/>
    <mergeCell ref="WPD40:WPD41"/>
    <mergeCell ref="WPE40:WPE41"/>
    <mergeCell ref="WOV40:WOV41"/>
    <mergeCell ref="WOW40:WOW41"/>
    <mergeCell ref="WOX40:WOX41"/>
    <mergeCell ref="WOY40:WOY41"/>
    <mergeCell ref="WOZ40:WOZ41"/>
    <mergeCell ref="WOQ40:WOQ41"/>
    <mergeCell ref="WOR40:WOR41"/>
    <mergeCell ref="WOS40:WOS41"/>
    <mergeCell ref="WOT40:WOT41"/>
    <mergeCell ref="WOU40:WOU41"/>
    <mergeCell ref="WOL40:WOL41"/>
    <mergeCell ref="WOM40:WOM41"/>
    <mergeCell ref="WON40:WON41"/>
    <mergeCell ref="WOO40:WOO41"/>
    <mergeCell ref="WOP40:WOP41"/>
    <mergeCell ref="WOG40:WOG41"/>
    <mergeCell ref="WOH40:WOH41"/>
    <mergeCell ref="WOI40:WOI41"/>
    <mergeCell ref="WOJ40:WOJ41"/>
    <mergeCell ref="WOK40:WOK41"/>
    <mergeCell ref="WQT40:WQT41"/>
    <mergeCell ref="WQU40:WQU41"/>
    <mergeCell ref="WQV40:WQV41"/>
    <mergeCell ref="WQW40:WQW41"/>
    <mergeCell ref="WQX40:WQX41"/>
    <mergeCell ref="WQO40:WQO41"/>
    <mergeCell ref="WQP40:WQP41"/>
    <mergeCell ref="WQQ40:WQQ41"/>
    <mergeCell ref="WQR40:WQR41"/>
    <mergeCell ref="WQS40:WQS41"/>
    <mergeCell ref="WQJ40:WQJ41"/>
    <mergeCell ref="WQK40:WQK41"/>
    <mergeCell ref="WQL40:WQL41"/>
    <mergeCell ref="WQM40:WQM41"/>
    <mergeCell ref="WQN40:WQN41"/>
    <mergeCell ref="WQE40:WQE41"/>
    <mergeCell ref="WQF40:WQF41"/>
    <mergeCell ref="WQG40:WQG41"/>
    <mergeCell ref="WQH40:WQH41"/>
    <mergeCell ref="WQI40:WQI41"/>
    <mergeCell ref="WPZ40:WPZ41"/>
    <mergeCell ref="WQA40:WQA41"/>
    <mergeCell ref="WQB40:WQB41"/>
    <mergeCell ref="WQC40:WQC41"/>
    <mergeCell ref="WQD40:WQD41"/>
    <mergeCell ref="WPU40:WPU41"/>
    <mergeCell ref="WPV40:WPV41"/>
    <mergeCell ref="WPW40:WPW41"/>
    <mergeCell ref="WPX40:WPX41"/>
    <mergeCell ref="WPY40:WPY41"/>
    <mergeCell ref="WPP40:WPP41"/>
    <mergeCell ref="WPQ40:WPQ41"/>
    <mergeCell ref="WPR40:WPR41"/>
    <mergeCell ref="WPS40:WPS41"/>
    <mergeCell ref="WPT40:WPT41"/>
    <mergeCell ref="WSC40:WSC41"/>
    <mergeCell ref="WSD40:WSD41"/>
    <mergeCell ref="WSE40:WSE41"/>
    <mergeCell ref="WSF40:WSF41"/>
    <mergeCell ref="WSG40:WSG41"/>
    <mergeCell ref="WRX40:WRX41"/>
    <mergeCell ref="WRY40:WRY41"/>
    <mergeCell ref="WRZ40:WRZ41"/>
    <mergeCell ref="WSA40:WSA41"/>
    <mergeCell ref="WSB40:WSB41"/>
    <mergeCell ref="WRS40:WRS41"/>
    <mergeCell ref="WRT40:WRT41"/>
    <mergeCell ref="WRU40:WRU41"/>
    <mergeCell ref="WRV40:WRV41"/>
    <mergeCell ref="WRW40:WRW41"/>
    <mergeCell ref="WRN40:WRN41"/>
    <mergeCell ref="WRO40:WRO41"/>
    <mergeCell ref="WRP40:WRP41"/>
    <mergeCell ref="WRQ40:WRQ41"/>
    <mergeCell ref="WRR40:WRR41"/>
    <mergeCell ref="WRI40:WRI41"/>
    <mergeCell ref="WRJ40:WRJ41"/>
    <mergeCell ref="WRK40:WRK41"/>
    <mergeCell ref="WRL40:WRL41"/>
    <mergeCell ref="WRM40:WRM41"/>
    <mergeCell ref="WRD40:WRD41"/>
    <mergeCell ref="WRE40:WRE41"/>
    <mergeCell ref="WRF40:WRF41"/>
    <mergeCell ref="WRG40:WRG41"/>
    <mergeCell ref="WRH40:WRH41"/>
    <mergeCell ref="WQY40:WQY41"/>
    <mergeCell ref="WQZ40:WQZ41"/>
    <mergeCell ref="WRA40:WRA41"/>
    <mergeCell ref="WRB40:WRB41"/>
    <mergeCell ref="WRC40:WRC41"/>
    <mergeCell ref="WTL40:WTL41"/>
    <mergeCell ref="WTM40:WTM41"/>
    <mergeCell ref="WTN40:WTN41"/>
    <mergeCell ref="WTO40:WTO41"/>
    <mergeCell ref="WTP40:WTP41"/>
    <mergeCell ref="WTG40:WTG41"/>
    <mergeCell ref="WTH40:WTH41"/>
    <mergeCell ref="WTI40:WTI41"/>
    <mergeCell ref="WTJ40:WTJ41"/>
    <mergeCell ref="WTK40:WTK41"/>
    <mergeCell ref="WTB40:WTB41"/>
    <mergeCell ref="WTC40:WTC41"/>
    <mergeCell ref="WTD40:WTD41"/>
    <mergeCell ref="WTE40:WTE41"/>
    <mergeCell ref="WTF40:WTF41"/>
    <mergeCell ref="WSW40:WSW41"/>
    <mergeCell ref="WSX40:WSX41"/>
    <mergeCell ref="WSY40:WSY41"/>
    <mergeCell ref="WSZ40:WSZ41"/>
    <mergeCell ref="WTA40:WTA41"/>
    <mergeCell ref="WSR40:WSR41"/>
    <mergeCell ref="WSS40:WSS41"/>
    <mergeCell ref="WST40:WST41"/>
    <mergeCell ref="WSU40:WSU41"/>
    <mergeCell ref="WSV40:WSV41"/>
    <mergeCell ref="WSM40:WSM41"/>
    <mergeCell ref="WSN40:WSN41"/>
    <mergeCell ref="WSO40:WSO41"/>
    <mergeCell ref="WSP40:WSP41"/>
    <mergeCell ref="WSQ40:WSQ41"/>
    <mergeCell ref="WSH40:WSH41"/>
    <mergeCell ref="WSI40:WSI41"/>
    <mergeCell ref="WSJ40:WSJ41"/>
    <mergeCell ref="WSK40:WSK41"/>
    <mergeCell ref="WSL40:WSL41"/>
    <mergeCell ref="WUU40:WUU41"/>
    <mergeCell ref="WUV40:WUV41"/>
    <mergeCell ref="WUW40:WUW41"/>
    <mergeCell ref="WUX40:WUX41"/>
    <mergeCell ref="WUY40:WUY41"/>
    <mergeCell ref="WUP40:WUP41"/>
    <mergeCell ref="WUQ40:WUQ41"/>
    <mergeCell ref="WUR40:WUR41"/>
    <mergeCell ref="WUS40:WUS41"/>
    <mergeCell ref="WUT40:WUT41"/>
    <mergeCell ref="WUK40:WUK41"/>
    <mergeCell ref="WUL40:WUL41"/>
    <mergeCell ref="WUM40:WUM41"/>
    <mergeCell ref="WUN40:WUN41"/>
    <mergeCell ref="WUO40:WUO41"/>
    <mergeCell ref="WUF40:WUF41"/>
    <mergeCell ref="WUG40:WUG41"/>
    <mergeCell ref="WUH40:WUH41"/>
    <mergeCell ref="WUI40:WUI41"/>
    <mergeCell ref="WUJ40:WUJ41"/>
    <mergeCell ref="WUA40:WUA41"/>
    <mergeCell ref="WUB40:WUB41"/>
    <mergeCell ref="WUC40:WUC41"/>
    <mergeCell ref="WUD40:WUD41"/>
    <mergeCell ref="WUE40:WUE41"/>
    <mergeCell ref="WTV40:WTV41"/>
    <mergeCell ref="WTW40:WTW41"/>
    <mergeCell ref="WTX40:WTX41"/>
    <mergeCell ref="WTY40:WTY41"/>
    <mergeCell ref="WTZ40:WTZ41"/>
    <mergeCell ref="WTQ40:WTQ41"/>
    <mergeCell ref="WTR40:WTR41"/>
    <mergeCell ref="WTS40:WTS41"/>
    <mergeCell ref="WTT40:WTT41"/>
    <mergeCell ref="WTU40:WTU41"/>
    <mergeCell ref="WWD40:WWD41"/>
    <mergeCell ref="WWE40:WWE41"/>
    <mergeCell ref="WWF40:WWF41"/>
    <mergeCell ref="WWG40:WWG41"/>
    <mergeCell ref="WWH40:WWH41"/>
    <mergeCell ref="WVY40:WVY41"/>
    <mergeCell ref="WVZ40:WVZ41"/>
    <mergeCell ref="WWA40:WWA41"/>
    <mergeCell ref="WWB40:WWB41"/>
    <mergeCell ref="WWC40:WWC41"/>
    <mergeCell ref="WVT40:WVT41"/>
    <mergeCell ref="WVU40:WVU41"/>
    <mergeCell ref="WVV40:WVV41"/>
    <mergeCell ref="WVW40:WVW41"/>
    <mergeCell ref="WVX40:WVX41"/>
    <mergeCell ref="WVO40:WVO41"/>
    <mergeCell ref="WVP40:WVP41"/>
    <mergeCell ref="WVQ40:WVQ41"/>
    <mergeCell ref="WVR40:WVR41"/>
    <mergeCell ref="WVS40:WVS41"/>
    <mergeCell ref="WVJ40:WVJ41"/>
    <mergeCell ref="WVK40:WVK41"/>
    <mergeCell ref="WVL40:WVL41"/>
    <mergeCell ref="WVM40:WVM41"/>
    <mergeCell ref="WVN40:WVN41"/>
    <mergeCell ref="WVE40:WVE41"/>
    <mergeCell ref="WVF40:WVF41"/>
    <mergeCell ref="WVG40:WVG41"/>
    <mergeCell ref="WVH40:WVH41"/>
    <mergeCell ref="WVI40:WVI41"/>
    <mergeCell ref="WUZ40:WUZ41"/>
    <mergeCell ref="WVA40:WVA41"/>
    <mergeCell ref="WVB40:WVB41"/>
    <mergeCell ref="WVC40:WVC41"/>
    <mergeCell ref="WVD40:WVD41"/>
    <mergeCell ref="WXM40:WXM41"/>
    <mergeCell ref="WXN40:WXN41"/>
    <mergeCell ref="WXO40:WXO41"/>
    <mergeCell ref="WXP40:WXP41"/>
    <mergeCell ref="WXQ40:WXQ41"/>
    <mergeCell ref="WXH40:WXH41"/>
    <mergeCell ref="WXI40:WXI41"/>
    <mergeCell ref="WXJ40:WXJ41"/>
    <mergeCell ref="WXK40:WXK41"/>
    <mergeCell ref="WXL40:WXL41"/>
    <mergeCell ref="WXC40:WXC41"/>
    <mergeCell ref="WXD40:WXD41"/>
    <mergeCell ref="WXE40:WXE41"/>
    <mergeCell ref="WXF40:WXF41"/>
    <mergeCell ref="WXG40:WXG41"/>
    <mergeCell ref="WWX40:WWX41"/>
    <mergeCell ref="WWY40:WWY41"/>
    <mergeCell ref="WWZ40:WWZ41"/>
    <mergeCell ref="WXA40:WXA41"/>
    <mergeCell ref="WXB40:WXB41"/>
    <mergeCell ref="WWS40:WWS41"/>
    <mergeCell ref="WWT40:WWT41"/>
    <mergeCell ref="WWU40:WWU41"/>
    <mergeCell ref="WWV40:WWV41"/>
    <mergeCell ref="WWW40:WWW41"/>
    <mergeCell ref="WWN40:WWN41"/>
    <mergeCell ref="WWO40:WWO41"/>
    <mergeCell ref="WWP40:WWP41"/>
    <mergeCell ref="WWQ40:WWQ41"/>
    <mergeCell ref="WWR40:WWR41"/>
    <mergeCell ref="WWI40:WWI41"/>
    <mergeCell ref="WWJ40:WWJ41"/>
    <mergeCell ref="WWK40:WWK41"/>
    <mergeCell ref="WWL40:WWL41"/>
    <mergeCell ref="WWM40:WWM41"/>
    <mergeCell ref="WYV40:WYV41"/>
    <mergeCell ref="WYW40:WYW41"/>
    <mergeCell ref="WYX40:WYX41"/>
    <mergeCell ref="WYY40:WYY41"/>
    <mergeCell ref="WYZ40:WYZ41"/>
    <mergeCell ref="WYQ40:WYQ41"/>
    <mergeCell ref="WYR40:WYR41"/>
    <mergeCell ref="WYS40:WYS41"/>
    <mergeCell ref="WYT40:WYT41"/>
    <mergeCell ref="WYU40:WYU41"/>
    <mergeCell ref="WYL40:WYL41"/>
    <mergeCell ref="WYM40:WYM41"/>
    <mergeCell ref="WYN40:WYN41"/>
    <mergeCell ref="WYO40:WYO41"/>
    <mergeCell ref="WYP40:WYP41"/>
    <mergeCell ref="WYG40:WYG41"/>
    <mergeCell ref="WYH40:WYH41"/>
    <mergeCell ref="WYI40:WYI41"/>
    <mergeCell ref="WYJ40:WYJ41"/>
    <mergeCell ref="WYK40:WYK41"/>
    <mergeCell ref="WYB40:WYB41"/>
    <mergeCell ref="WYC40:WYC41"/>
    <mergeCell ref="WYD40:WYD41"/>
    <mergeCell ref="WYE40:WYE41"/>
    <mergeCell ref="WYF40:WYF41"/>
    <mergeCell ref="WXW40:WXW41"/>
    <mergeCell ref="WXX40:WXX41"/>
    <mergeCell ref="WXY40:WXY41"/>
    <mergeCell ref="WXZ40:WXZ41"/>
    <mergeCell ref="WYA40:WYA41"/>
    <mergeCell ref="WXR40:WXR41"/>
    <mergeCell ref="WXS40:WXS41"/>
    <mergeCell ref="WXT40:WXT41"/>
    <mergeCell ref="WXU40:WXU41"/>
    <mergeCell ref="WXV40:WXV41"/>
    <mergeCell ref="XAE40:XAE41"/>
    <mergeCell ref="XAF40:XAF41"/>
    <mergeCell ref="XAG40:XAG41"/>
    <mergeCell ref="XAH40:XAH41"/>
    <mergeCell ref="XAI40:XAI41"/>
    <mergeCell ref="WZZ40:WZZ41"/>
    <mergeCell ref="XAA40:XAA41"/>
    <mergeCell ref="XAB40:XAB41"/>
    <mergeCell ref="XAC40:XAC41"/>
    <mergeCell ref="XAD40:XAD41"/>
    <mergeCell ref="WZU40:WZU41"/>
    <mergeCell ref="WZV40:WZV41"/>
    <mergeCell ref="WZW40:WZW41"/>
    <mergeCell ref="WZX40:WZX41"/>
    <mergeCell ref="WZY40:WZY41"/>
    <mergeCell ref="WZP40:WZP41"/>
    <mergeCell ref="WZQ40:WZQ41"/>
    <mergeCell ref="WZR40:WZR41"/>
    <mergeCell ref="WZS40:WZS41"/>
    <mergeCell ref="WZT40:WZT41"/>
    <mergeCell ref="WZK40:WZK41"/>
    <mergeCell ref="WZL40:WZL41"/>
    <mergeCell ref="WZM40:WZM41"/>
    <mergeCell ref="WZN40:WZN41"/>
    <mergeCell ref="WZO40:WZO41"/>
    <mergeCell ref="WZF40:WZF41"/>
    <mergeCell ref="WZG40:WZG41"/>
    <mergeCell ref="WZH40:WZH41"/>
    <mergeCell ref="WZI40:WZI41"/>
    <mergeCell ref="WZJ40:WZJ41"/>
    <mergeCell ref="WZA40:WZA41"/>
    <mergeCell ref="WZB40:WZB41"/>
    <mergeCell ref="WZC40:WZC41"/>
    <mergeCell ref="WZD40:WZD41"/>
    <mergeCell ref="WZE40:WZE41"/>
    <mergeCell ref="XBN40:XBN41"/>
    <mergeCell ref="XBO40:XBO41"/>
    <mergeCell ref="XBP40:XBP41"/>
    <mergeCell ref="XBQ40:XBQ41"/>
    <mergeCell ref="XBR40:XBR41"/>
    <mergeCell ref="XBI40:XBI41"/>
    <mergeCell ref="XBJ40:XBJ41"/>
    <mergeCell ref="XBK40:XBK41"/>
    <mergeCell ref="XBL40:XBL41"/>
    <mergeCell ref="XBM40:XBM41"/>
    <mergeCell ref="XBD40:XBD41"/>
    <mergeCell ref="XBE40:XBE41"/>
    <mergeCell ref="XBF40:XBF41"/>
    <mergeCell ref="XBG40:XBG41"/>
    <mergeCell ref="XBH40:XBH41"/>
    <mergeCell ref="XAY40:XAY41"/>
    <mergeCell ref="XAZ40:XAZ41"/>
    <mergeCell ref="XBA40:XBA41"/>
    <mergeCell ref="XBB40:XBB41"/>
    <mergeCell ref="XBC40:XBC41"/>
    <mergeCell ref="XAT40:XAT41"/>
    <mergeCell ref="XAU40:XAU41"/>
    <mergeCell ref="XAV40:XAV41"/>
    <mergeCell ref="XAW40:XAW41"/>
    <mergeCell ref="XAX40:XAX41"/>
    <mergeCell ref="XAO40:XAO41"/>
    <mergeCell ref="XAP40:XAP41"/>
    <mergeCell ref="XAQ40:XAQ41"/>
    <mergeCell ref="XAR40:XAR41"/>
    <mergeCell ref="XAS40:XAS41"/>
    <mergeCell ref="XAJ40:XAJ41"/>
    <mergeCell ref="XAK40:XAK41"/>
    <mergeCell ref="XAL40:XAL41"/>
    <mergeCell ref="XAM40:XAM41"/>
    <mergeCell ref="XAN40:XAN41"/>
    <mergeCell ref="XDF40:XDF41"/>
    <mergeCell ref="XCW40:XCW41"/>
    <mergeCell ref="XCX40:XCX41"/>
    <mergeCell ref="XCY40:XCY41"/>
    <mergeCell ref="XCZ40:XCZ41"/>
    <mergeCell ref="XDA40:XDA41"/>
    <mergeCell ref="XCR40:XCR41"/>
    <mergeCell ref="XCS40:XCS41"/>
    <mergeCell ref="XCT40:XCT41"/>
    <mergeCell ref="XCU40:XCU41"/>
    <mergeCell ref="XCV40:XCV41"/>
    <mergeCell ref="XCM40:XCM41"/>
    <mergeCell ref="XCN40:XCN41"/>
    <mergeCell ref="XCO40:XCO41"/>
    <mergeCell ref="XCP40:XCP41"/>
    <mergeCell ref="XCQ40:XCQ41"/>
    <mergeCell ref="XCH40:XCH41"/>
    <mergeCell ref="XCI40:XCI41"/>
    <mergeCell ref="XCJ40:XCJ41"/>
    <mergeCell ref="XCK40:XCK41"/>
    <mergeCell ref="XCL40:XCL41"/>
    <mergeCell ref="XCC40:XCC41"/>
    <mergeCell ref="XCD40:XCD41"/>
    <mergeCell ref="XCE40:XCE41"/>
    <mergeCell ref="XCF40:XCF41"/>
    <mergeCell ref="XCG40:XCG41"/>
    <mergeCell ref="XBX40:XBX41"/>
    <mergeCell ref="XBY40:XBY41"/>
    <mergeCell ref="XBZ40:XBZ41"/>
    <mergeCell ref="XCA40:XCA41"/>
    <mergeCell ref="XCB40:XCB41"/>
    <mergeCell ref="XBS40:XBS41"/>
    <mergeCell ref="XBT40:XBT41"/>
    <mergeCell ref="XBU40:XBU41"/>
    <mergeCell ref="XBV40:XBV41"/>
    <mergeCell ref="XBW40:XBW41"/>
    <mergeCell ref="XEZ40:XEZ41"/>
    <mergeCell ref="XFA40:XFA41"/>
    <mergeCell ref="XFB40:XFB41"/>
    <mergeCell ref="XFC40:XFC41"/>
    <mergeCell ref="XFD40:XFD41"/>
    <mergeCell ref="XEU40:XEU41"/>
    <mergeCell ref="XEV40:XEV41"/>
    <mergeCell ref="XEW40:XEW41"/>
    <mergeCell ref="XEX40:XEX41"/>
    <mergeCell ref="XEY40:XEY41"/>
    <mergeCell ref="XEP40:XEP41"/>
    <mergeCell ref="XEQ40:XEQ41"/>
    <mergeCell ref="XER40:XER41"/>
    <mergeCell ref="XES40:XES41"/>
    <mergeCell ref="XET40:XET41"/>
    <mergeCell ref="XEK40:XEK41"/>
    <mergeCell ref="XEL40:XEL41"/>
    <mergeCell ref="XEM40:XEM41"/>
    <mergeCell ref="XEN40:XEN41"/>
    <mergeCell ref="XEO40:XEO41"/>
    <mergeCell ref="XEF40:XEF41"/>
    <mergeCell ref="XEG40:XEG41"/>
    <mergeCell ref="XEH40:XEH41"/>
    <mergeCell ref="XEI40:XEI41"/>
    <mergeCell ref="XEJ40:XEJ41"/>
    <mergeCell ref="XEA40:XEA41"/>
    <mergeCell ref="XEB40:XEB41"/>
    <mergeCell ref="XEC40:XEC41"/>
    <mergeCell ref="XED40:XED41"/>
    <mergeCell ref="XEE40:XEE41"/>
    <mergeCell ref="XDV40:XDV41"/>
    <mergeCell ref="XDW40:XDW41"/>
    <mergeCell ref="XDX40:XDX41"/>
    <mergeCell ref="XDY40:XDY41"/>
    <mergeCell ref="XDZ40:XDZ41"/>
    <mergeCell ref="XDQ40:XDQ41"/>
    <mergeCell ref="XDR40:XDR41"/>
    <mergeCell ref="XDS40:XDS41"/>
    <mergeCell ref="XDT40:XDT41"/>
    <mergeCell ref="XDU40:XDU41"/>
    <mergeCell ref="XDL40:XDL41"/>
    <mergeCell ref="XDM40:XDM41"/>
    <mergeCell ref="XDN40:XDN41"/>
    <mergeCell ref="XDO40:XDO41"/>
    <mergeCell ref="XDP40:XDP41"/>
    <mergeCell ref="XDG40:XDG41"/>
    <mergeCell ref="XDH40:XDH41"/>
    <mergeCell ref="XDI40:XDI41"/>
    <mergeCell ref="XDJ40:XDJ41"/>
    <mergeCell ref="XDK40:XDK41"/>
    <mergeCell ref="XDB40:XDB41"/>
    <mergeCell ref="XDC40:XDC41"/>
    <mergeCell ref="XDD40:XDD41"/>
    <mergeCell ref="XDE40:XDE41"/>
    <mergeCell ref="AS42:AS43"/>
    <mergeCell ref="AT42:AT43"/>
    <mergeCell ref="AU42:AU43"/>
    <mergeCell ref="AV42:AV43"/>
    <mergeCell ref="AW42:AW43"/>
    <mergeCell ref="AN42:AN43"/>
    <mergeCell ref="AO42:AO43"/>
    <mergeCell ref="AP42:AP43"/>
    <mergeCell ref="AQ42:AQ43"/>
    <mergeCell ref="AR42:AR43"/>
    <mergeCell ref="AI42:AI43"/>
    <mergeCell ref="AJ42:AJ43"/>
    <mergeCell ref="AK42:AK43"/>
    <mergeCell ref="AL42:AL43"/>
    <mergeCell ref="AM42:AM43"/>
    <mergeCell ref="DK42:DK43"/>
    <mergeCell ref="DL42:DL43"/>
    <mergeCell ref="DM42:DM43"/>
    <mergeCell ref="DN42:DN43"/>
    <mergeCell ref="DO42:DO43"/>
    <mergeCell ref="DF42:DF43"/>
    <mergeCell ref="DG42:DG43"/>
    <mergeCell ref="DH42:DH43"/>
    <mergeCell ref="DI42:DI43"/>
    <mergeCell ref="DJ42:DJ43"/>
    <mergeCell ref="DA42:DA43"/>
    <mergeCell ref="DB42:DB43"/>
    <mergeCell ref="DC42:DC43"/>
    <mergeCell ref="DD42:DD43"/>
    <mergeCell ref="DE42:DE43"/>
    <mergeCell ref="CV42:CV43"/>
    <mergeCell ref="CW42:CW43"/>
    <mergeCell ref="CX42:CX43"/>
    <mergeCell ref="CY42:CY43"/>
    <mergeCell ref="CZ42:CZ43"/>
    <mergeCell ref="CQ42:CQ43"/>
    <mergeCell ref="CR42:CR43"/>
    <mergeCell ref="CS42:CS43"/>
    <mergeCell ref="CT42:CT43"/>
    <mergeCell ref="CU42:CU43"/>
    <mergeCell ref="CL42:CL43"/>
    <mergeCell ref="CM42:CM43"/>
    <mergeCell ref="CN42:CN43"/>
    <mergeCell ref="CO42:CO43"/>
    <mergeCell ref="CP42:CP43"/>
    <mergeCell ref="DT42:DT43"/>
    <mergeCell ref="AD42:AD43"/>
    <mergeCell ref="AE42:AE43"/>
    <mergeCell ref="AF42:AF43"/>
    <mergeCell ref="AG42:AG43"/>
    <mergeCell ref="AH42:AH43"/>
    <mergeCell ref="Y42:Y43"/>
    <mergeCell ref="Z42:Z43"/>
    <mergeCell ref="AA42:AA43"/>
    <mergeCell ref="AB42:AB43"/>
    <mergeCell ref="AC42:AC43"/>
    <mergeCell ref="T42:T43"/>
    <mergeCell ref="U42:U43"/>
    <mergeCell ref="V42:V43"/>
    <mergeCell ref="W42:W43"/>
    <mergeCell ref="X42:X43"/>
    <mergeCell ref="O42:O43"/>
    <mergeCell ref="P42:P43"/>
    <mergeCell ref="Q42:Q43"/>
    <mergeCell ref="R42:R43"/>
    <mergeCell ref="S42:S43"/>
    <mergeCell ref="CB42:CB43"/>
    <mergeCell ref="CC42:CC43"/>
    <mergeCell ref="CD42:CD43"/>
    <mergeCell ref="CE42:CE43"/>
    <mergeCell ref="CF42:CF43"/>
    <mergeCell ref="BW42:BW43"/>
    <mergeCell ref="BX42:BX43"/>
    <mergeCell ref="BY42:BY43"/>
    <mergeCell ref="BZ42:BZ43"/>
    <mergeCell ref="CA42:CA43"/>
    <mergeCell ref="BR42:BR43"/>
    <mergeCell ref="BS42:BS43"/>
    <mergeCell ref="BT42:BT43"/>
    <mergeCell ref="BU42:BU43"/>
    <mergeCell ref="BV42:BV43"/>
    <mergeCell ref="BM42:BM43"/>
    <mergeCell ref="BN42:BN43"/>
    <mergeCell ref="BO42:BO43"/>
    <mergeCell ref="BP42:BP43"/>
    <mergeCell ref="BQ42:BQ43"/>
    <mergeCell ref="BH42:BH43"/>
    <mergeCell ref="BI42:BI43"/>
    <mergeCell ref="BJ42:BJ43"/>
    <mergeCell ref="BK42:BK43"/>
    <mergeCell ref="BL42:BL43"/>
    <mergeCell ref="BC42:BC43"/>
    <mergeCell ref="BD42:BD43"/>
    <mergeCell ref="BE42:BE43"/>
    <mergeCell ref="BF42:BF43"/>
    <mergeCell ref="BG42:BG43"/>
    <mergeCell ref="AX42:AX43"/>
    <mergeCell ref="AY42:AY43"/>
    <mergeCell ref="AZ42:AZ43"/>
    <mergeCell ref="BA42:BA43"/>
    <mergeCell ref="BB42:BB43"/>
    <mergeCell ref="FS42:FS43"/>
    <mergeCell ref="FT42:FT43"/>
    <mergeCell ref="FU42:FU43"/>
    <mergeCell ref="FV42:FV43"/>
    <mergeCell ref="FW42:FW43"/>
    <mergeCell ref="FN42:FN43"/>
    <mergeCell ref="FO42:FO43"/>
    <mergeCell ref="FP42:FP43"/>
    <mergeCell ref="FQ42:FQ43"/>
    <mergeCell ref="FR42:FR43"/>
    <mergeCell ref="FI42:FI43"/>
    <mergeCell ref="FJ42:FJ43"/>
    <mergeCell ref="FK42:FK43"/>
    <mergeCell ref="FL42:FL43"/>
    <mergeCell ref="FM42:FM43"/>
    <mergeCell ref="FD42:FD43"/>
    <mergeCell ref="FE42:FE43"/>
    <mergeCell ref="FF42:FF43"/>
    <mergeCell ref="FG42:FG43"/>
    <mergeCell ref="FH42:FH43"/>
    <mergeCell ref="EY42:EY43"/>
    <mergeCell ref="EZ42:EZ43"/>
    <mergeCell ref="FA42:FA43"/>
    <mergeCell ref="FB42:FB43"/>
    <mergeCell ref="FC42:FC43"/>
    <mergeCell ref="CG42:CG43"/>
    <mergeCell ref="CH42:CH43"/>
    <mergeCell ref="CI42:CI43"/>
    <mergeCell ref="CJ42:CJ43"/>
    <mergeCell ref="CK42:CK43"/>
    <mergeCell ref="ET42:ET43"/>
    <mergeCell ref="EU42:EU43"/>
    <mergeCell ref="EV42:EV43"/>
    <mergeCell ref="EW42:EW43"/>
    <mergeCell ref="EX42:EX43"/>
    <mergeCell ref="EO42:EO43"/>
    <mergeCell ref="EP42:EP43"/>
    <mergeCell ref="EQ42:EQ43"/>
    <mergeCell ref="ER42:ER43"/>
    <mergeCell ref="ES42:ES43"/>
    <mergeCell ref="EJ42:EJ43"/>
    <mergeCell ref="EK42:EK43"/>
    <mergeCell ref="EL42:EL43"/>
    <mergeCell ref="EM42:EM43"/>
    <mergeCell ref="EN42:EN43"/>
    <mergeCell ref="EE42:EE43"/>
    <mergeCell ref="EF42:EF43"/>
    <mergeCell ref="EG42:EG43"/>
    <mergeCell ref="EH42:EH43"/>
    <mergeCell ref="EI42:EI43"/>
    <mergeCell ref="DZ42:DZ43"/>
    <mergeCell ref="EA42:EA43"/>
    <mergeCell ref="EB42:EB43"/>
    <mergeCell ref="EC42:EC43"/>
    <mergeCell ref="ED42:ED43"/>
    <mergeCell ref="DU42:DU43"/>
    <mergeCell ref="DV42:DV43"/>
    <mergeCell ref="DW42:DW43"/>
    <mergeCell ref="DX42:DX43"/>
    <mergeCell ref="DY42:DY43"/>
    <mergeCell ref="DP42:DP43"/>
    <mergeCell ref="DQ42:DQ43"/>
    <mergeCell ref="DR42:DR43"/>
    <mergeCell ref="DS42:DS43"/>
    <mergeCell ref="HB42:HB43"/>
    <mergeCell ref="HC42:HC43"/>
    <mergeCell ref="HD42:HD43"/>
    <mergeCell ref="HE42:HE43"/>
    <mergeCell ref="HF42:HF43"/>
    <mergeCell ref="GW42:GW43"/>
    <mergeCell ref="GX42:GX43"/>
    <mergeCell ref="GY42:GY43"/>
    <mergeCell ref="GZ42:GZ43"/>
    <mergeCell ref="HA42:HA43"/>
    <mergeCell ref="GR42:GR43"/>
    <mergeCell ref="GS42:GS43"/>
    <mergeCell ref="GT42:GT43"/>
    <mergeCell ref="GU42:GU43"/>
    <mergeCell ref="GV42:GV43"/>
    <mergeCell ref="GM42:GM43"/>
    <mergeCell ref="GN42:GN43"/>
    <mergeCell ref="GO42:GO43"/>
    <mergeCell ref="GP42:GP43"/>
    <mergeCell ref="GQ42:GQ43"/>
    <mergeCell ref="GH42:GH43"/>
    <mergeCell ref="GI42:GI43"/>
    <mergeCell ref="GJ42:GJ43"/>
    <mergeCell ref="GK42:GK43"/>
    <mergeCell ref="GL42:GL43"/>
    <mergeCell ref="GC42:GC43"/>
    <mergeCell ref="GD42:GD43"/>
    <mergeCell ref="GE42:GE43"/>
    <mergeCell ref="GF42:GF43"/>
    <mergeCell ref="GG42:GG43"/>
    <mergeCell ref="FX42:FX43"/>
    <mergeCell ref="FY42:FY43"/>
    <mergeCell ref="FZ42:FZ43"/>
    <mergeCell ref="GA42:GA43"/>
    <mergeCell ref="GB42:GB43"/>
    <mergeCell ref="IK42:IK43"/>
    <mergeCell ref="IL42:IL43"/>
    <mergeCell ref="IM42:IM43"/>
    <mergeCell ref="IN42:IN43"/>
    <mergeCell ref="IO42:IO43"/>
    <mergeCell ref="IF42:IF43"/>
    <mergeCell ref="IG42:IG43"/>
    <mergeCell ref="IH42:IH43"/>
    <mergeCell ref="II42:II43"/>
    <mergeCell ref="IJ42:IJ43"/>
    <mergeCell ref="IA42:IA43"/>
    <mergeCell ref="IB42:IB43"/>
    <mergeCell ref="IC42:IC43"/>
    <mergeCell ref="ID42:ID43"/>
    <mergeCell ref="IE42:IE43"/>
    <mergeCell ref="HV42:HV43"/>
    <mergeCell ref="HW42:HW43"/>
    <mergeCell ref="HX42:HX43"/>
    <mergeCell ref="HY42:HY43"/>
    <mergeCell ref="HZ42:HZ43"/>
    <mergeCell ref="HQ42:HQ43"/>
    <mergeCell ref="HR42:HR43"/>
    <mergeCell ref="HS42:HS43"/>
    <mergeCell ref="HT42:HT43"/>
    <mergeCell ref="HU42:HU43"/>
    <mergeCell ref="HL42:HL43"/>
    <mergeCell ref="HM42:HM43"/>
    <mergeCell ref="HN42:HN43"/>
    <mergeCell ref="HO42:HO43"/>
    <mergeCell ref="HP42:HP43"/>
    <mergeCell ref="HG42:HG43"/>
    <mergeCell ref="HH42:HH43"/>
    <mergeCell ref="HI42:HI43"/>
    <mergeCell ref="HJ42:HJ43"/>
    <mergeCell ref="HK42:HK43"/>
    <mergeCell ref="JT42:JT43"/>
    <mergeCell ref="JU42:JU43"/>
    <mergeCell ref="JV42:JV43"/>
    <mergeCell ref="JW42:JW43"/>
    <mergeCell ref="JX42:JX43"/>
    <mergeCell ref="JO42:JO43"/>
    <mergeCell ref="JP42:JP43"/>
    <mergeCell ref="JQ42:JQ43"/>
    <mergeCell ref="JR42:JR43"/>
    <mergeCell ref="JS42:JS43"/>
    <mergeCell ref="JJ42:JJ43"/>
    <mergeCell ref="JK42:JK43"/>
    <mergeCell ref="JL42:JL43"/>
    <mergeCell ref="JM42:JM43"/>
    <mergeCell ref="JN42:JN43"/>
    <mergeCell ref="JE42:JE43"/>
    <mergeCell ref="JF42:JF43"/>
    <mergeCell ref="JG42:JG43"/>
    <mergeCell ref="JH42:JH43"/>
    <mergeCell ref="JI42:JI43"/>
    <mergeCell ref="IZ42:IZ43"/>
    <mergeCell ref="JA42:JA43"/>
    <mergeCell ref="JB42:JB43"/>
    <mergeCell ref="JC42:JC43"/>
    <mergeCell ref="JD42:JD43"/>
    <mergeCell ref="IU42:IU43"/>
    <mergeCell ref="IV42:IV43"/>
    <mergeCell ref="IW42:IW43"/>
    <mergeCell ref="IX42:IX43"/>
    <mergeCell ref="IY42:IY43"/>
    <mergeCell ref="IP42:IP43"/>
    <mergeCell ref="IQ42:IQ43"/>
    <mergeCell ref="IR42:IR43"/>
    <mergeCell ref="IS42:IS43"/>
    <mergeCell ref="IT42:IT43"/>
    <mergeCell ref="LC42:LC43"/>
    <mergeCell ref="LD42:LD43"/>
    <mergeCell ref="LE42:LE43"/>
    <mergeCell ref="LF42:LF43"/>
    <mergeCell ref="LG42:LG43"/>
    <mergeCell ref="KX42:KX43"/>
    <mergeCell ref="KY42:KY43"/>
    <mergeCell ref="KZ42:KZ43"/>
    <mergeCell ref="LA42:LA43"/>
    <mergeCell ref="LB42:LB43"/>
    <mergeCell ref="KS42:KS43"/>
    <mergeCell ref="KT42:KT43"/>
    <mergeCell ref="KU42:KU43"/>
    <mergeCell ref="KV42:KV43"/>
    <mergeCell ref="KW42:KW43"/>
    <mergeCell ref="KN42:KN43"/>
    <mergeCell ref="KO42:KO43"/>
    <mergeCell ref="KP42:KP43"/>
    <mergeCell ref="KQ42:KQ43"/>
    <mergeCell ref="KR42:KR43"/>
    <mergeCell ref="KI42:KI43"/>
    <mergeCell ref="KJ42:KJ43"/>
    <mergeCell ref="KK42:KK43"/>
    <mergeCell ref="KL42:KL43"/>
    <mergeCell ref="KM42:KM43"/>
    <mergeCell ref="KD42:KD43"/>
    <mergeCell ref="KE42:KE43"/>
    <mergeCell ref="KF42:KF43"/>
    <mergeCell ref="KG42:KG43"/>
    <mergeCell ref="KH42:KH43"/>
    <mergeCell ref="JY42:JY43"/>
    <mergeCell ref="JZ42:JZ43"/>
    <mergeCell ref="KA42:KA43"/>
    <mergeCell ref="KB42:KB43"/>
    <mergeCell ref="KC42:KC43"/>
    <mergeCell ref="ML42:ML43"/>
    <mergeCell ref="MM42:MM43"/>
    <mergeCell ref="MN42:MN43"/>
    <mergeCell ref="MO42:MO43"/>
    <mergeCell ref="MP42:MP43"/>
    <mergeCell ref="MG42:MG43"/>
    <mergeCell ref="MH42:MH43"/>
    <mergeCell ref="MI42:MI43"/>
    <mergeCell ref="MJ42:MJ43"/>
    <mergeCell ref="MK42:MK43"/>
    <mergeCell ref="MB42:MB43"/>
    <mergeCell ref="MC42:MC43"/>
    <mergeCell ref="MD42:MD43"/>
    <mergeCell ref="ME42:ME43"/>
    <mergeCell ref="MF42:MF43"/>
    <mergeCell ref="LW42:LW43"/>
    <mergeCell ref="LX42:LX43"/>
    <mergeCell ref="LY42:LY43"/>
    <mergeCell ref="LZ42:LZ43"/>
    <mergeCell ref="MA42:MA43"/>
    <mergeCell ref="LR42:LR43"/>
    <mergeCell ref="LS42:LS43"/>
    <mergeCell ref="LT42:LT43"/>
    <mergeCell ref="LU42:LU43"/>
    <mergeCell ref="LV42:LV43"/>
    <mergeCell ref="LM42:LM43"/>
    <mergeCell ref="LN42:LN43"/>
    <mergeCell ref="LO42:LO43"/>
    <mergeCell ref="LP42:LP43"/>
    <mergeCell ref="LQ42:LQ43"/>
    <mergeCell ref="LH42:LH43"/>
    <mergeCell ref="LI42:LI43"/>
    <mergeCell ref="LJ42:LJ43"/>
    <mergeCell ref="LK42:LK43"/>
    <mergeCell ref="LL42:LL43"/>
    <mergeCell ref="NU42:NU43"/>
    <mergeCell ref="NV42:NV43"/>
    <mergeCell ref="NW42:NW43"/>
    <mergeCell ref="NX42:NX43"/>
    <mergeCell ref="NY42:NY43"/>
    <mergeCell ref="NP42:NP43"/>
    <mergeCell ref="NQ42:NQ43"/>
    <mergeCell ref="NR42:NR43"/>
    <mergeCell ref="NS42:NS43"/>
    <mergeCell ref="NT42:NT43"/>
    <mergeCell ref="NK42:NK43"/>
    <mergeCell ref="NL42:NL43"/>
    <mergeCell ref="NM42:NM43"/>
    <mergeCell ref="NN42:NN43"/>
    <mergeCell ref="NO42:NO43"/>
    <mergeCell ref="NF42:NF43"/>
    <mergeCell ref="NG42:NG43"/>
    <mergeCell ref="NH42:NH43"/>
    <mergeCell ref="NI42:NI43"/>
    <mergeCell ref="NJ42:NJ43"/>
    <mergeCell ref="NA42:NA43"/>
    <mergeCell ref="NB42:NB43"/>
    <mergeCell ref="NC42:NC43"/>
    <mergeCell ref="ND42:ND43"/>
    <mergeCell ref="NE42:NE43"/>
    <mergeCell ref="MV42:MV43"/>
    <mergeCell ref="MW42:MW43"/>
    <mergeCell ref="MX42:MX43"/>
    <mergeCell ref="MY42:MY43"/>
    <mergeCell ref="MZ42:MZ43"/>
    <mergeCell ref="MQ42:MQ43"/>
    <mergeCell ref="MR42:MR43"/>
    <mergeCell ref="MS42:MS43"/>
    <mergeCell ref="MT42:MT43"/>
    <mergeCell ref="MU42:MU43"/>
    <mergeCell ref="PD42:PD43"/>
    <mergeCell ref="PE42:PE43"/>
    <mergeCell ref="PF42:PF43"/>
    <mergeCell ref="PG42:PG43"/>
    <mergeCell ref="PH42:PH43"/>
    <mergeCell ref="OY42:OY43"/>
    <mergeCell ref="OZ42:OZ43"/>
    <mergeCell ref="PA42:PA43"/>
    <mergeCell ref="PB42:PB43"/>
    <mergeCell ref="PC42:PC43"/>
    <mergeCell ref="OT42:OT43"/>
    <mergeCell ref="OU42:OU43"/>
    <mergeCell ref="OV42:OV43"/>
    <mergeCell ref="OW42:OW43"/>
    <mergeCell ref="OX42:OX43"/>
    <mergeCell ref="OO42:OO43"/>
    <mergeCell ref="OP42:OP43"/>
    <mergeCell ref="OQ42:OQ43"/>
    <mergeCell ref="OR42:OR43"/>
    <mergeCell ref="OS42:OS43"/>
    <mergeCell ref="OJ42:OJ43"/>
    <mergeCell ref="OK42:OK43"/>
    <mergeCell ref="OL42:OL43"/>
    <mergeCell ref="OM42:OM43"/>
    <mergeCell ref="ON42:ON43"/>
    <mergeCell ref="OE42:OE43"/>
    <mergeCell ref="OF42:OF43"/>
    <mergeCell ref="OG42:OG43"/>
    <mergeCell ref="OH42:OH43"/>
    <mergeCell ref="OI42:OI43"/>
    <mergeCell ref="NZ42:NZ43"/>
    <mergeCell ref="OA42:OA43"/>
    <mergeCell ref="OB42:OB43"/>
    <mergeCell ref="OC42:OC43"/>
    <mergeCell ref="OD42:OD43"/>
    <mergeCell ref="QM42:QM43"/>
    <mergeCell ref="QN42:QN43"/>
    <mergeCell ref="QO42:QO43"/>
    <mergeCell ref="QP42:QP43"/>
    <mergeCell ref="QQ42:QQ43"/>
    <mergeCell ref="QH42:QH43"/>
    <mergeCell ref="QI42:QI43"/>
    <mergeCell ref="QJ42:QJ43"/>
    <mergeCell ref="QK42:QK43"/>
    <mergeCell ref="QL42:QL43"/>
    <mergeCell ref="QC42:QC43"/>
    <mergeCell ref="QD42:QD43"/>
    <mergeCell ref="QE42:QE43"/>
    <mergeCell ref="QF42:QF43"/>
    <mergeCell ref="QG42:QG43"/>
    <mergeCell ref="PX42:PX43"/>
    <mergeCell ref="PY42:PY43"/>
    <mergeCell ref="PZ42:PZ43"/>
    <mergeCell ref="QA42:QA43"/>
    <mergeCell ref="QB42:QB43"/>
    <mergeCell ref="PS42:PS43"/>
    <mergeCell ref="PT42:PT43"/>
    <mergeCell ref="PU42:PU43"/>
    <mergeCell ref="PV42:PV43"/>
    <mergeCell ref="PW42:PW43"/>
    <mergeCell ref="PN42:PN43"/>
    <mergeCell ref="PO42:PO43"/>
    <mergeCell ref="PP42:PP43"/>
    <mergeCell ref="PQ42:PQ43"/>
    <mergeCell ref="PR42:PR43"/>
    <mergeCell ref="PI42:PI43"/>
    <mergeCell ref="PJ42:PJ43"/>
    <mergeCell ref="PK42:PK43"/>
    <mergeCell ref="PL42:PL43"/>
    <mergeCell ref="PM42:PM43"/>
    <mergeCell ref="RV42:RV43"/>
    <mergeCell ref="RW42:RW43"/>
    <mergeCell ref="RX42:RX43"/>
    <mergeCell ref="RY42:RY43"/>
    <mergeCell ref="RZ42:RZ43"/>
    <mergeCell ref="RQ42:RQ43"/>
    <mergeCell ref="RR42:RR43"/>
    <mergeCell ref="RS42:RS43"/>
    <mergeCell ref="RT42:RT43"/>
    <mergeCell ref="RU42:RU43"/>
    <mergeCell ref="RL42:RL43"/>
    <mergeCell ref="RM42:RM43"/>
    <mergeCell ref="RN42:RN43"/>
    <mergeCell ref="RO42:RO43"/>
    <mergeCell ref="RP42:RP43"/>
    <mergeCell ref="RG42:RG43"/>
    <mergeCell ref="RH42:RH43"/>
    <mergeCell ref="RI42:RI43"/>
    <mergeCell ref="RJ42:RJ43"/>
    <mergeCell ref="RK42:RK43"/>
    <mergeCell ref="RB42:RB43"/>
    <mergeCell ref="RC42:RC43"/>
    <mergeCell ref="RD42:RD43"/>
    <mergeCell ref="RE42:RE43"/>
    <mergeCell ref="RF42:RF43"/>
    <mergeCell ref="QW42:QW43"/>
    <mergeCell ref="QX42:QX43"/>
    <mergeCell ref="QY42:QY43"/>
    <mergeCell ref="QZ42:QZ43"/>
    <mergeCell ref="RA42:RA43"/>
    <mergeCell ref="QR42:QR43"/>
    <mergeCell ref="QS42:QS43"/>
    <mergeCell ref="QT42:QT43"/>
    <mergeCell ref="QU42:QU43"/>
    <mergeCell ref="QV42:QV43"/>
    <mergeCell ref="TE42:TE43"/>
    <mergeCell ref="TF42:TF43"/>
    <mergeCell ref="TG42:TG43"/>
    <mergeCell ref="TH42:TH43"/>
    <mergeCell ref="TI42:TI43"/>
    <mergeCell ref="SZ42:SZ43"/>
    <mergeCell ref="TA42:TA43"/>
    <mergeCell ref="TB42:TB43"/>
    <mergeCell ref="TC42:TC43"/>
    <mergeCell ref="TD42:TD43"/>
    <mergeCell ref="SU42:SU43"/>
    <mergeCell ref="SV42:SV43"/>
    <mergeCell ref="SW42:SW43"/>
    <mergeCell ref="SX42:SX43"/>
    <mergeCell ref="SY42:SY43"/>
    <mergeCell ref="SP42:SP43"/>
    <mergeCell ref="SQ42:SQ43"/>
    <mergeCell ref="SR42:SR43"/>
    <mergeCell ref="SS42:SS43"/>
    <mergeCell ref="ST42:ST43"/>
    <mergeCell ref="SK42:SK43"/>
    <mergeCell ref="SL42:SL43"/>
    <mergeCell ref="SM42:SM43"/>
    <mergeCell ref="SN42:SN43"/>
    <mergeCell ref="SO42:SO43"/>
    <mergeCell ref="SF42:SF43"/>
    <mergeCell ref="SG42:SG43"/>
    <mergeCell ref="SH42:SH43"/>
    <mergeCell ref="SI42:SI43"/>
    <mergeCell ref="SJ42:SJ43"/>
    <mergeCell ref="SA42:SA43"/>
    <mergeCell ref="SB42:SB43"/>
    <mergeCell ref="SC42:SC43"/>
    <mergeCell ref="SD42:SD43"/>
    <mergeCell ref="SE42:SE43"/>
    <mergeCell ref="UN42:UN43"/>
    <mergeCell ref="UO42:UO43"/>
    <mergeCell ref="UP42:UP43"/>
    <mergeCell ref="UQ42:UQ43"/>
    <mergeCell ref="UR42:UR43"/>
    <mergeCell ref="UI42:UI43"/>
    <mergeCell ref="UJ42:UJ43"/>
    <mergeCell ref="UK42:UK43"/>
    <mergeCell ref="UL42:UL43"/>
    <mergeCell ref="UM42:UM43"/>
    <mergeCell ref="UD42:UD43"/>
    <mergeCell ref="UE42:UE43"/>
    <mergeCell ref="UF42:UF43"/>
    <mergeCell ref="UG42:UG43"/>
    <mergeCell ref="UH42:UH43"/>
    <mergeCell ref="TY42:TY43"/>
    <mergeCell ref="TZ42:TZ43"/>
    <mergeCell ref="UA42:UA43"/>
    <mergeCell ref="UB42:UB43"/>
    <mergeCell ref="UC42:UC43"/>
    <mergeCell ref="TT42:TT43"/>
    <mergeCell ref="TU42:TU43"/>
    <mergeCell ref="TV42:TV43"/>
    <mergeCell ref="TW42:TW43"/>
    <mergeCell ref="TX42:TX43"/>
    <mergeCell ref="TO42:TO43"/>
    <mergeCell ref="TP42:TP43"/>
    <mergeCell ref="TQ42:TQ43"/>
    <mergeCell ref="TR42:TR43"/>
    <mergeCell ref="TS42:TS43"/>
    <mergeCell ref="TJ42:TJ43"/>
    <mergeCell ref="TK42:TK43"/>
    <mergeCell ref="TL42:TL43"/>
    <mergeCell ref="TM42:TM43"/>
    <mergeCell ref="TN42:TN43"/>
    <mergeCell ref="VW42:VW43"/>
    <mergeCell ref="VX42:VX43"/>
    <mergeCell ref="VY42:VY43"/>
    <mergeCell ref="VZ42:VZ43"/>
    <mergeCell ref="WA42:WA43"/>
    <mergeCell ref="VR42:VR43"/>
    <mergeCell ref="VS42:VS43"/>
    <mergeCell ref="VT42:VT43"/>
    <mergeCell ref="VU42:VU43"/>
    <mergeCell ref="VV42:VV43"/>
    <mergeCell ref="VM42:VM43"/>
    <mergeCell ref="VN42:VN43"/>
    <mergeCell ref="VO42:VO43"/>
    <mergeCell ref="VP42:VP43"/>
    <mergeCell ref="VQ42:VQ43"/>
    <mergeCell ref="VH42:VH43"/>
    <mergeCell ref="VI42:VI43"/>
    <mergeCell ref="VJ42:VJ43"/>
    <mergeCell ref="VK42:VK43"/>
    <mergeCell ref="VL42:VL43"/>
    <mergeCell ref="VC42:VC43"/>
    <mergeCell ref="VD42:VD43"/>
    <mergeCell ref="VE42:VE43"/>
    <mergeCell ref="VF42:VF43"/>
    <mergeCell ref="VG42:VG43"/>
    <mergeCell ref="UX42:UX43"/>
    <mergeCell ref="UY42:UY43"/>
    <mergeCell ref="UZ42:UZ43"/>
    <mergeCell ref="VA42:VA43"/>
    <mergeCell ref="VB42:VB43"/>
    <mergeCell ref="US42:US43"/>
    <mergeCell ref="UT42:UT43"/>
    <mergeCell ref="UU42:UU43"/>
    <mergeCell ref="UV42:UV43"/>
    <mergeCell ref="UW42:UW43"/>
    <mergeCell ref="XF42:XF43"/>
    <mergeCell ref="XG42:XG43"/>
    <mergeCell ref="XH42:XH43"/>
    <mergeCell ref="XI42:XI43"/>
    <mergeCell ref="XJ42:XJ43"/>
    <mergeCell ref="XA42:XA43"/>
    <mergeCell ref="XB42:XB43"/>
    <mergeCell ref="XC42:XC43"/>
    <mergeCell ref="XD42:XD43"/>
    <mergeCell ref="XE42:XE43"/>
    <mergeCell ref="WV42:WV43"/>
    <mergeCell ref="WW42:WW43"/>
    <mergeCell ref="WX42:WX43"/>
    <mergeCell ref="WY42:WY43"/>
    <mergeCell ref="WZ42:WZ43"/>
    <mergeCell ref="WQ42:WQ43"/>
    <mergeCell ref="WR42:WR43"/>
    <mergeCell ref="WS42:WS43"/>
    <mergeCell ref="WT42:WT43"/>
    <mergeCell ref="WU42:WU43"/>
    <mergeCell ref="WL42:WL43"/>
    <mergeCell ref="WM42:WM43"/>
    <mergeCell ref="WN42:WN43"/>
    <mergeCell ref="WO42:WO43"/>
    <mergeCell ref="WP42:WP43"/>
    <mergeCell ref="WG42:WG43"/>
    <mergeCell ref="WH42:WH43"/>
    <mergeCell ref="WI42:WI43"/>
    <mergeCell ref="WJ42:WJ43"/>
    <mergeCell ref="WK42:WK43"/>
    <mergeCell ref="WB42:WB43"/>
    <mergeCell ref="WC42:WC43"/>
    <mergeCell ref="WD42:WD43"/>
    <mergeCell ref="WE42:WE43"/>
    <mergeCell ref="WF42:WF43"/>
    <mergeCell ref="YO42:YO43"/>
    <mergeCell ref="YP42:YP43"/>
    <mergeCell ref="YQ42:YQ43"/>
    <mergeCell ref="YR42:YR43"/>
    <mergeCell ref="YS42:YS43"/>
    <mergeCell ref="YJ42:YJ43"/>
    <mergeCell ref="YK42:YK43"/>
    <mergeCell ref="YL42:YL43"/>
    <mergeCell ref="YM42:YM43"/>
    <mergeCell ref="YN42:YN43"/>
    <mergeCell ref="YE42:YE43"/>
    <mergeCell ref="YF42:YF43"/>
    <mergeCell ref="YG42:YG43"/>
    <mergeCell ref="YH42:YH43"/>
    <mergeCell ref="YI42:YI43"/>
    <mergeCell ref="XZ42:XZ43"/>
    <mergeCell ref="YA42:YA43"/>
    <mergeCell ref="YB42:YB43"/>
    <mergeCell ref="YC42:YC43"/>
    <mergeCell ref="YD42:YD43"/>
    <mergeCell ref="XU42:XU43"/>
    <mergeCell ref="XV42:XV43"/>
    <mergeCell ref="XW42:XW43"/>
    <mergeCell ref="XX42:XX43"/>
    <mergeCell ref="XY42:XY43"/>
    <mergeCell ref="XP42:XP43"/>
    <mergeCell ref="XQ42:XQ43"/>
    <mergeCell ref="XR42:XR43"/>
    <mergeCell ref="XS42:XS43"/>
    <mergeCell ref="XT42:XT43"/>
    <mergeCell ref="XK42:XK43"/>
    <mergeCell ref="XL42:XL43"/>
    <mergeCell ref="XM42:XM43"/>
    <mergeCell ref="XN42:XN43"/>
    <mergeCell ref="XO42:XO43"/>
    <mergeCell ref="ZX42:ZX43"/>
    <mergeCell ref="ZY42:ZY43"/>
    <mergeCell ref="ZZ42:ZZ43"/>
    <mergeCell ref="AAA42:AAA43"/>
    <mergeCell ref="AAB42:AAB43"/>
    <mergeCell ref="ZS42:ZS43"/>
    <mergeCell ref="ZT42:ZT43"/>
    <mergeCell ref="ZU42:ZU43"/>
    <mergeCell ref="ZV42:ZV43"/>
    <mergeCell ref="ZW42:ZW43"/>
    <mergeCell ref="ZN42:ZN43"/>
    <mergeCell ref="ZO42:ZO43"/>
    <mergeCell ref="ZP42:ZP43"/>
    <mergeCell ref="ZQ42:ZQ43"/>
    <mergeCell ref="ZR42:ZR43"/>
    <mergeCell ref="ZI42:ZI43"/>
    <mergeCell ref="ZJ42:ZJ43"/>
    <mergeCell ref="ZK42:ZK43"/>
    <mergeCell ref="ZL42:ZL43"/>
    <mergeCell ref="ZM42:ZM43"/>
    <mergeCell ref="ZD42:ZD43"/>
    <mergeCell ref="ZE42:ZE43"/>
    <mergeCell ref="ZF42:ZF43"/>
    <mergeCell ref="ZG42:ZG43"/>
    <mergeCell ref="ZH42:ZH43"/>
    <mergeCell ref="YY42:YY43"/>
    <mergeCell ref="YZ42:YZ43"/>
    <mergeCell ref="ZA42:ZA43"/>
    <mergeCell ref="ZB42:ZB43"/>
    <mergeCell ref="ZC42:ZC43"/>
    <mergeCell ref="YT42:YT43"/>
    <mergeCell ref="YU42:YU43"/>
    <mergeCell ref="YV42:YV43"/>
    <mergeCell ref="YW42:YW43"/>
    <mergeCell ref="YX42:YX43"/>
    <mergeCell ref="ABG42:ABG43"/>
    <mergeCell ref="ABH42:ABH43"/>
    <mergeCell ref="ABI42:ABI43"/>
    <mergeCell ref="ABJ42:ABJ43"/>
    <mergeCell ref="ABK42:ABK43"/>
    <mergeCell ref="ABB42:ABB43"/>
    <mergeCell ref="ABC42:ABC43"/>
    <mergeCell ref="ABD42:ABD43"/>
    <mergeCell ref="ABE42:ABE43"/>
    <mergeCell ref="ABF42:ABF43"/>
    <mergeCell ref="AAW42:AAW43"/>
    <mergeCell ref="AAX42:AAX43"/>
    <mergeCell ref="AAY42:AAY43"/>
    <mergeCell ref="AAZ42:AAZ43"/>
    <mergeCell ref="ABA42:ABA43"/>
    <mergeCell ref="AAR42:AAR43"/>
    <mergeCell ref="AAS42:AAS43"/>
    <mergeCell ref="AAT42:AAT43"/>
    <mergeCell ref="AAU42:AAU43"/>
    <mergeCell ref="AAV42:AAV43"/>
    <mergeCell ref="AAM42:AAM43"/>
    <mergeCell ref="AAN42:AAN43"/>
    <mergeCell ref="AAO42:AAO43"/>
    <mergeCell ref="AAP42:AAP43"/>
    <mergeCell ref="AAQ42:AAQ43"/>
    <mergeCell ref="AAH42:AAH43"/>
    <mergeCell ref="AAI42:AAI43"/>
    <mergeCell ref="AAJ42:AAJ43"/>
    <mergeCell ref="AAK42:AAK43"/>
    <mergeCell ref="AAL42:AAL43"/>
    <mergeCell ref="AAC42:AAC43"/>
    <mergeCell ref="AAD42:AAD43"/>
    <mergeCell ref="AAE42:AAE43"/>
    <mergeCell ref="AAF42:AAF43"/>
    <mergeCell ref="AAG42:AAG43"/>
    <mergeCell ref="ACP42:ACP43"/>
    <mergeCell ref="ACQ42:ACQ43"/>
    <mergeCell ref="ACR42:ACR43"/>
    <mergeCell ref="ACS42:ACS43"/>
    <mergeCell ref="ACT42:ACT43"/>
    <mergeCell ref="ACK42:ACK43"/>
    <mergeCell ref="ACL42:ACL43"/>
    <mergeCell ref="ACM42:ACM43"/>
    <mergeCell ref="ACN42:ACN43"/>
    <mergeCell ref="ACO42:ACO43"/>
    <mergeCell ref="ACF42:ACF43"/>
    <mergeCell ref="ACG42:ACG43"/>
    <mergeCell ref="ACH42:ACH43"/>
    <mergeCell ref="ACI42:ACI43"/>
    <mergeCell ref="ACJ42:ACJ43"/>
    <mergeCell ref="ACA42:ACA43"/>
    <mergeCell ref="ACB42:ACB43"/>
    <mergeCell ref="ACC42:ACC43"/>
    <mergeCell ref="ACD42:ACD43"/>
    <mergeCell ref="ACE42:ACE43"/>
    <mergeCell ref="ABV42:ABV43"/>
    <mergeCell ref="ABW42:ABW43"/>
    <mergeCell ref="ABX42:ABX43"/>
    <mergeCell ref="ABY42:ABY43"/>
    <mergeCell ref="ABZ42:ABZ43"/>
    <mergeCell ref="ABQ42:ABQ43"/>
    <mergeCell ref="ABR42:ABR43"/>
    <mergeCell ref="ABS42:ABS43"/>
    <mergeCell ref="ABT42:ABT43"/>
    <mergeCell ref="ABU42:ABU43"/>
    <mergeCell ref="ABL42:ABL43"/>
    <mergeCell ref="ABM42:ABM43"/>
    <mergeCell ref="ABN42:ABN43"/>
    <mergeCell ref="ABO42:ABO43"/>
    <mergeCell ref="ABP42:ABP43"/>
    <mergeCell ref="ADY42:ADY43"/>
    <mergeCell ref="ADZ42:ADZ43"/>
    <mergeCell ref="AEA42:AEA43"/>
    <mergeCell ref="AEB42:AEB43"/>
    <mergeCell ref="AEC42:AEC43"/>
    <mergeCell ref="ADT42:ADT43"/>
    <mergeCell ref="ADU42:ADU43"/>
    <mergeCell ref="ADV42:ADV43"/>
    <mergeCell ref="ADW42:ADW43"/>
    <mergeCell ref="ADX42:ADX43"/>
    <mergeCell ref="ADO42:ADO43"/>
    <mergeCell ref="ADP42:ADP43"/>
    <mergeCell ref="ADQ42:ADQ43"/>
    <mergeCell ref="ADR42:ADR43"/>
    <mergeCell ref="ADS42:ADS43"/>
    <mergeCell ref="ADJ42:ADJ43"/>
    <mergeCell ref="ADK42:ADK43"/>
    <mergeCell ref="ADL42:ADL43"/>
    <mergeCell ref="ADM42:ADM43"/>
    <mergeCell ref="ADN42:ADN43"/>
    <mergeCell ref="ADE42:ADE43"/>
    <mergeCell ref="ADF42:ADF43"/>
    <mergeCell ref="ADG42:ADG43"/>
    <mergeCell ref="ADH42:ADH43"/>
    <mergeCell ref="ADI42:ADI43"/>
    <mergeCell ref="ACZ42:ACZ43"/>
    <mergeCell ref="ADA42:ADA43"/>
    <mergeCell ref="ADB42:ADB43"/>
    <mergeCell ref="ADC42:ADC43"/>
    <mergeCell ref="ADD42:ADD43"/>
    <mergeCell ref="ACU42:ACU43"/>
    <mergeCell ref="ACV42:ACV43"/>
    <mergeCell ref="ACW42:ACW43"/>
    <mergeCell ref="ACX42:ACX43"/>
    <mergeCell ref="ACY42:ACY43"/>
    <mergeCell ref="AFH42:AFH43"/>
    <mergeCell ref="AFI42:AFI43"/>
    <mergeCell ref="AFJ42:AFJ43"/>
    <mergeCell ref="AFK42:AFK43"/>
    <mergeCell ref="AFL42:AFL43"/>
    <mergeCell ref="AFC42:AFC43"/>
    <mergeCell ref="AFD42:AFD43"/>
    <mergeCell ref="AFE42:AFE43"/>
    <mergeCell ref="AFF42:AFF43"/>
    <mergeCell ref="AFG42:AFG43"/>
    <mergeCell ref="AEX42:AEX43"/>
    <mergeCell ref="AEY42:AEY43"/>
    <mergeCell ref="AEZ42:AEZ43"/>
    <mergeCell ref="AFA42:AFA43"/>
    <mergeCell ref="AFB42:AFB43"/>
    <mergeCell ref="AES42:AES43"/>
    <mergeCell ref="AET42:AET43"/>
    <mergeCell ref="AEU42:AEU43"/>
    <mergeCell ref="AEV42:AEV43"/>
    <mergeCell ref="AEW42:AEW43"/>
    <mergeCell ref="AEN42:AEN43"/>
    <mergeCell ref="AEO42:AEO43"/>
    <mergeCell ref="AEP42:AEP43"/>
    <mergeCell ref="AEQ42:AEQ43"/>
    <mergeCell ref="AER42:AER43"/>
    <mergeCell ref="AEI42:AEI43"/>
    <mergeCell ref="AEJ42:AEJ43"/>
    <mergeCell ref="AEK42:AEK43"/>
    <mergeCell ref="AEL42:AEL43"/>
    <mergeCell ref="AEM42:AEM43"/>
    <mergeCell ref="AED42:AED43"/>
    <mergeCell ref="AEE42:AEE43"/>
    <mergeCell ref="AEF42:AEF43"/>
    <mergeCell ref="AEG42:AEG43"/>
    <mergeCell ref="AEH42:AEH43"/>
    <mergeCell ref="AGQ42:AGQ43"/>
    <mergeCell ref="AGR42:AGR43"/>
    <mergeCell ref="AGS42:AGS43"/>
    <mergeCell ref="AGT42:AGT43"/>
    <mergeCell ref="AGU42:AGU43"/>
    <mergeCell ref="AGL42:AGL43"/>
    <mergeCell ref="AGM42:AGM43"/>
    <mergeCell ref="AGN42:AGN43"/>
    <mergeCell ref="AGO42:AGO43"/>
    <mergeCell ref="AGP42:AGP43"/>
    <mergeCell ref="AGG42:AGG43"/>
    <mergeCell ref="AGH42:AGH43"/>
    <mergeCell ref="AGI42:AGI43"/>
    <mergeCell ref="AGJ42:AGJ43"/>
    <mergeCell ref="AGK42:AGK43"/>
    <mergeCell ref="AGB42:AGB43"/>
    <mergeCell ref="AGC42:AGC43"/>
    <mergeCell ref="AGD42:AGD43"/>
    <mergeCell ref="AGE42:AGE43"/>
    <mergeCell ref="AGF42:AGF43"/>
    <mergeCell ref="AFW42:AFW43"/>
    <mergeCell ref="AFX42:AFX43"/>
    <mergeCell ref="AFY42:AFY43"/>
    <mergeCell ref="AFZ42:AFZ43"/>
    <mergeCell ref="AGA42:AGA43"/>
    <mergeCell ref="AFR42:AFR43"/>
    <mergeCell ref="AFS42:AFS43"/>
    <mergeCell ref="AFT42:AFT43"/>
    <mergeCell ref="AFU42:AFU43"/>
    <mergeCell ref="AFV42:AFV43"/>
    <mergeCell ref="AFM42:AFM43"/>
    <mergeCell ref="AFN42:AFN43"/>
    <mergeCell ref="AFO42:AFO43"/>
    <mergeCell ref="AFP42:AFP43"/>
    <mergeCell ref="AFQ42:AFQ43"/>
    <mergeCell ref="AHZ42:AHZ43"/>
    <mergeCell ref="AIA42:AIA43"/>
    <mergeCell ref="AIB42:AIB43"/>
    <mergeCell ref="AIC42:AIC43"/>
    <mergeCell ref="AID42:AID43"/>
    <mergeCell ref="AHU42:AHU43"/>
    <mergeCell ref="AHV42:AHV43"/>
    <mergeCell ref="AHW42:AHW43"/>
    <mergeCell ref="AHX42:AHX43"/>
    <mergeCell ref="AHY42:AHY43"/>
    <mergeCell ref="AHP42:AHP43"/>
    <mergeCell ref="AHQ42:AHQ43"/>
    <mergeCell ref="AHR42:AHR43"/>
    <mergeCell ref="AHS42:AHS43"/>
    <mergeCell ref="AHT42:AHT43"/>
    <mergeCell ref="AHK42:AHK43"/>
    <mergeCell ref="AHL42:AHL43"/>
    <mergeCell ref="AHM42:AHM43"/>
    <mergeCell ref="AHN42:AHN43"/>
    <mergeCell ref="AHO42:AHO43"/>
    <mergeCell ref="AHF42:AHF43"/>
    <mergeCell ref="AHG42:AHG43"/>
    <mergeCell ref="AHH42:AHH43"/>
    <mergeCell ref="AHI42:AHI43"/>
    <mergeCell ref="AHJ42:AHJ43"/>
    <mergeCell ref="AHA42:AHA43"/>
    <mergeCell ref="AHB42:AHB43"/>
    <mergeCell ref="AHC42:AHC43"/>
    <mergeCell ref="AHD42:AHD43"/>
    <mergeCell ref="AHE42:AHE43"/>
    <mergeCell ref="AGV42:AGV43"/>
    <mergeCell ref="AGW42:AGW43"/>
    <mergeCell ref="AGX42:AGX43"/>
    <mergeCell ref="AGY42:AGY43"/>
    <mergeCell ref="AGZ42:AGZ43"/>
    <mergeCell ref="AJI42:AJI43"/>
    <mergeCell ref="AJJ42:AJJ43"/>
    <mergeCell ref="AJK42:AJK43"/>
    <mergeCell ref="AJL42:AJL43"/>
    <mergeCell ref="AJM42:AJM43"/>
    <mergeCell ref="AJD42:AJD43"/>
    <mergeCell ref="AJE42:AJE43"/>
    <mergeCell ref="AJF42:AJF43"/>
    <mergeCell ref="AJG42:AJG43"/>
    <mergeCell ref="AJH42:AJH43"/>
    <mergeCell ref="AIY42:AIY43"/>
    <mergeCell ref="AIZ42:AIZ43"/>
    <mergeCell ref="AJA42:AJA43"/>
    <mergeCell ref="AJB42:AJB43"/>
    <mergeCell ref="AJC42:AJC43"/>
    <mergeCell ref="AIT42:AIT43"/>
    <mergeCell ref="AIU42:AIU43"/>
    <mergeCell ref="AIV42:AIV43"/>
    <mergeCell ref="AIW42:AIW43"/>
    <mergeCell ref="AIX42:AIX43"/>
    <mergeCell ref="AIO42:AIO43"/>
    <mergeCell ref="AIP42:AIP43"/>
    <mergeCell ref="AIQ42:AIQ43"/>
    <mergeCell ref="AIR42:AIR43"/>
    <mergeCell ref="AIS42:AIS43"/>
    <mergeCell ref="AIJ42:AIJ43"/>
    <mergeCell ref="AIK42:AIK43"/>
    <mergeCell ref="AIL42:AIL43"/>
    <mergeCell ref="AIM42:AIM43"/>
    <mergeCell ref="AIN42:AIN43"/>
    <mergeCell ref="AIE42:AIE43"/>
    <mergeCell ref="AIF42:AIF43"/>
    <mergeCell ref="AIG42:AIG43"/>
    <mergeCell ref="AIH42:AIH43"/>
    <mergeCell ref="AII42:AII43"/>
    <mergeCell ref="AKR42:AKR43"/>
    <mergeCell ref="AKS42:AKS43"/>
    <mergeCell ref="AKT42:AKT43"/>
    <mergeCell ref="AKU42:AKU43"/>
    <mergeCell ref="AKV42:AKV43"/>
    <mergeCell ref="AKM42:AKM43"/>
    <mergeCell ref="AKN42:AKN43"/>
    <mergeCell ref="AKO42:AKO43"/>
    <mergeCell ref="AKP42:AKP43"/>
    <mergeCell ref="AKQ42:AKQ43"/>
    <mergeCell ref="AKH42:AKH43"/>
    <mergeCell ref="AKI42:AKI43"/>
    <mergeCell ref="AKJ42:AKJ43"/>
    <mergeCell ref="AKK42:AKK43"/>
    <mergeCell ref="AKL42:AKL43"/>
    <mergeCell ref="AKC42:AKC43"/>
    <mergeCell ref="AKD42:AKD43"/>
    <mergeCell ref="AKE42:AKE43"/>
    <mergeCell ref="AKF42:AKF43"/>
    <mergeCell ref="AKG42:AKG43"/>
    <mergeCell ref="AJX42:AJX43"/>
    <mergeCell ref="AJY42:AJY43"/>
    <mergeCell ref="AJZ42:AJZ43"/>
    <mergeCell ref="AKA42:AKA43"/>
    <mergeCell ref="AKB42:AKB43"/>
    <mergeCell ref="AJS42:AJS43"/>
    <mergeCell ref="AJT42:AJT43"/>
    <mergeCell ref="AJU42:AJU43"/>
    <mergeCell ref="AJV42:AJV43"/>
    <mergeCell ref="AJW42:AJW43"/>
    <mergeCell ref="AJN42:AJN43"/>
    <mergeCell ref="AJO42:AJO43"/>
    <mergeCell ref="AJP42:AJP43"/>
    <mergeCell ref="AJQ42:AJQ43"/>
    <mergeCell ref="AJR42:AJR43"/>
    <mergeCell ref="AMA42:AMA43"/>
    <mergeCell ref="AMB42:AMB43"/>
    <mergeCell ref="AMC42:AMC43"/>
    <mergeCell ref="AMD42:AMD43"/>
    <mergeCell ref="AME42:AME43"/>
    <mergeCell ref="ALV42:ALV43"/>
    <mergeCell ref="ALW42:ALW43"/>
    <mergeCell ref="ALX42:ALX43"/>
    <mergeCell ref="ALY42:ALY43"/>
    <mergeCell ref="ALZ42:ALZ43"/>
    <mergeCell ref="ALQ42:ALQ43"/>
    <mergeCell ref="ALR42:ALR43"/>
    <mergeCell ref="ALS42:ALS43"/>
    <mergeCell ref="ALT42:ALT43"/>
    <mergeCell ref="ALU42:ALU43"/>
    <mergeCell ref="ALL42:ALL43"/>
    <mergeCell ref="ALM42:ALM43"/>
    <mergeCell ref="ALN42:ALN43"/>
    <mergeCell ref="ALO42:ALO43"/>
    <mergeCell ref="ALP42:ALP43"/>
    <mergeCell ref="ALG42:ALG43"/>
    <mergeCell ref="ALH42:ALH43"/>
    <mergeCell ref="ALI42:ALI43"/>
    <mergeCell ref="ALJ42:ALJ43"/>
    <mergeCell ref="ALK42:ALK43"/>
    <mergeCell ref="ALB42:ALB43"/>
    <mergeCell ref="ALC42:ALC43"/>
    <mergeCell ref="ALD42:ALD43"/>
    <mergeCell ref="ALE42:ALE43"/>
    <mergeCell ref="ALF42:ALF43"/>
    <mergeCell ref="AKW42:AKW43"/>
    <mergeCell ref="AKX42:AKX43"/>
    <mergeCell ref="AKY42:AKY43"/>
    <mergeCell ref="AKZ42:AKZ43"/>
    <mergeCell ref="ALA42:ALA43"/>
    <mergeCell ref="ANJ42:ANJ43"/>
    <mergeCell ref="ANK42:ANK43"/>
    <mergeCell ref="ANL42:ANL43"/>
    <mergeCell ref="ANM42:ANM43"/>
    <mergeCell ref="ANN42:ANN43"/>
    <mergeCell ref="ANE42:ANE43"/>
    <mergeCell ref="ANF42:ANF43"/>
    <mergeCell ref="ANG42:ANG43"/>
    <mergeCell ref="ANH42:ANH43"/>
    <mergeCell ref="ANI42:ANI43"/>
    <mergeCell ref="AMZ42:AMZ43"/>
    <mergeCell ref="ANA42:ANA43"/>
    <mergeCell ref="ANB42:ANB43"/>
    <mergeCell ref="ANC42:ANC43"/>
    <mergeCell ref="AND42:AND43"/>
    <mergeCell ref="AMU42:AMU43"/>
    <mergeCell ref="AMV42:AMV43"/>
    <mergeCell ref="AMW42:AMW43"/>
    <mergeCell ref="AMX42:AMX43"/>
    <mergeCell ref="AMY42:AMY43"/>
    <mergeCell ref="AMP42:AMP43"/>
    <mergeCell ref="AMQ42:AMQ43"/>
    <mergeCell ref="AMR42:AMR43"/>
    <mergeCell ref="AMS42:AMS43"/>
    <mergeCell ref="AMT42:AMT43"/>
    <mergeCell ref="AMK42:AMK43"/>
    <mergeCell ref="AML42:AML43"/>
    <mergeCell ref="AMM42:AMM43"/>
    <mergeCell ref="AMN42:AMN43"/>
    <mergeCell ref="AMO42:AMO43"/>
    <mergeCell ref="AMF42:AMF43"/>
    <mergeCell ref="AMG42:AMG43"/>
    <mergeCell ref="AMH42:AMH43"/>
    <mergeCell ref="AMI42:AMI43"/>
    <mergeCell ref="AMJ42:AMJ43"/>
    <mergeCell ref="AOS42:AOS43"/>
    <mergeCell ref="AOT42:AOT43"/>
    <mergeCell ref="AOU42:AOU43"/>
    <mergeCell ref="AOV42:AOV43"/>
    <mergeCell ref="AOW42:AOW43"/>
    <mergeCell ref="AON42:AON43"/>
    <mergeCell ref="AOO42:AOO43"/>
    <mergeCell ref="AOP42:AOP43"/>
    <mergeCell ref="AOQ42:AOQ43"/>
    <mergeCell ref="AOR42:AOR43"/>
    <mergeCell ref="AOI42:AOI43"/>
    <mergeCell ref="AOJ42:AOJ43"/>
    <mergeCell ref="AOK42:AOK43"/>
    <mergeCell ref="AOL42:AOL43"/>
    <mergeCell ref="AOM42:AOM43"/>
    <mergeCell ref="AOD42:AOD43"/>
    <mergeCell ref="AOE42:AOE43"/>
    <mergeCell ref="AOF42:AOF43"/>
    <mergeCell ref="AOG42:AOG43"/>
    <mergeCell ref="AOH42:AOH43"/>
    <mergeCell ref="ANY42:ANY43"/>
    <mergeCell ref="ANZ42:ANZ43"/>
    <mergeCell ref="AOA42:AOA43"/>
    <mergeCell ref="AOB42:AOB43"/>
    <mergeCell ref="AOC42:AOC43"/>
    <mergeCell ref="ANT42:ANT43"/>
    <mergeCell ref="ANU42:ANU43"/>
    <mergeCell ref="ANV42:ANV43"/>
    <mergeCell ref="ANW42:ANW43"/>
    <mergeCell ref="ANX42:ANX43"/>
    <mergeCell ref="ANO42:ANO43"/>
    <mergeCell ref="ANP42:ANP43"/>
    <mergeCell ref="ANQ42:ANQ43"/>
    <mergeCell ref="ANR42:ANR43"/>
    <mergeCell ref="ANS42:ANS43"/>
    <mergeCell ref="AQB42:AQB43"/>
    <mergeCell ref="AQC42:AQC43"/>
    <mergeCell ref="AQD42:AQD43"/>
    <mergeCell ref="AQE42:AQE43"/>
    <mergeCell ref="AQF42:AQF43"/>
    <mergeCell ref="APW42:APW43"/>
    <mergeCell ref="APX42:APX43"/>
    <mergeCell ref="APY42:APY43"/>
    <mergeCell ref="APZ42:APZ43"/>
    <mergeCell ref="AQA42:AQA43"/>
    <mergeCell ref="APR42:APR43"/>
    <mergeCell ref="APS42:APS43"/>
    <mergeCell ref="APT42:APT43"/>
    <mergeCell ref="APU42:APU43"/>
    <mergeCell ref="APV42:APV43"/>
    <mergeCell ref="APM42:APM43"/>
    <mergeCell ref="APN42:APN43"/>
    <mergeCell ref="APO42:APO43"/>
    <mergeCell ref="APP42:APP43"/>
    <mergeCell ref="APQ42:APQ43"/>
    <mergeCell ref="APH42:APH43"/>
    <mergeCell ref="API42:API43"/>
    <mergeCell ref="APJ42:APJ43"/>
    <mergeCell ref="APK42:APK43"/>
    <mergeCell ref="APL42:APL43"/>
    <mergeCell ref="APC42:APC43"/>
    <mergeCell ref="APD42:APD43"/>
    <mergeCell ref="APE42:APE43"/>
    <mergeCell ref="APF42:APF43"/>
    <mergeCell ref="APG42:APG43"/>
    <mergeCell ref="AOX42:AOX43"/>
    <mergeCell ref="AOY42:AOY43"/>
    <mergeCell ref="AOZ42:AOZ43"/>
    <mergeCell ref="APA42:APA43"/>
    <mergeCell ref="APB42:APB43"/>
    <mergeCell ref="ARK42:ARK43"/>
    <mergeCell ref="ARL42:ARL43"/>
    <mergeCell ref="ARM42:ARM43"/>
    <mergeCell ref="ARN42:ARN43"/>
    <mergeCell ref="ARO42:ARO43"/>
    <mergeCell ref="ARF42:ARF43"/>
    <mergeCell ref="ARG42:ARG43"/>
    <mergeCell ref="ARH42:ARH43"/>
    <mergeCell ref="ARI42:ARI43"/>
    <mergeCell ref="ARJ42:ARJ43"/>
    <mergeCell ref="ARA42:ARA43"/>
    <mergeCell ref="ARB42:ARB43"/>
    <mergeCell ref="ARC42:ARC43"/>
    <mergeCell ref="ARD42:ARD43"/>
    <mergeCell ref="ARE42:ARE43"/>
    <mergeCell ref="AQV42:AQV43"/>
    <mergeCell ref="AQW42:AQW43"/>
    <mergeCell ref="AQX42:AQX43"/>
    <mergeCell ref="AQY42:AQY43"/>
    <mergeCell ref="AQZ42:AQZ43"/>
    <mergeCell ref="AQQ42:AQQ43"/>
    <mergeCell ref="AQR42:AQR43"/>
    <mergeCell ref="AQS42:AQS43"/>
    <mergeCell ref="AQT42:AQT43"/>
    <mergeCell ref="AQU42:AQU43"/>
    <mergeCell ref="AQL42:AQL43"/>
    <mergeCell ref="AQM42:AQM43"/>
    <mergeCell ref="AQN42:AQN43"/>
    <mergeCell ref="AQO42:AQO43"/>
    <mergeCell ref="AQP42:AQP43"/>
    <mergeCell ref="AQG42:AQG43"/>
    <mergeCell ref="AQH42:AQH43"/>
    <mergeCell ref="AQI42:AQI43"/>
    <mergeCell ref="AQJ42:AQJ43"/>
    <mergeCell ref="AQK42:AQK43"/>
    <mergeCell ref="AST42:AST43"/>
    <mergeCell ref="ASU42:ASU43"/>
    <mergeCell ref="ASV42:ASV43"/>
    <mergeCell ref="ASW42:ASW43"/>
    <mergeCell ref="ASX42:ASX43"/>
    <mergeCell ref="ASO42:ASO43"/>
    <mergeCell ref="ASP42:ASP43"/>
    <mergeCell ref="ASQ42:ASQ43"/>
    <mergeCell ref="ASR42:ASR43"/>
    <mergeCell ref="ASS42:ASS43"/>
    <mergeCell ref="ASJ42:ASJ43"/>
    <mergeCell ref="ASK42:ASK43"/>
    <mergeCell ref="ASL42:ASL43"/>
    <mergeCell ref="ASM42:ASM43"/>
    <mergeCell ref="ASN42:ASN43"/>
    <mergeCell ref="ASE42:ASE43"/>
    <mergeCell ref="ASF42:ASF43"/>
    <mergeCell ref="ASG42:ASG43"/>
    <mergeCell ref="ASH42:ASH43"/>
    <mergeCell ref="ASI42:ASI43"/>
    <mergeCell ref="ARZ42:ARZ43"/>
    <mergeCell ref="ASA42:ASA43"/>
    <mergeCell ref="ASB42:ASB43"/>
    <mergeCell ref="ASC42:ASC43"/>
    <mergeCell ref="ASD42:ASD43"/>
    <mergeCell ref="ARU42:ARU43"/>
    <mergeCell ref="ARV42:ARV43"/>
    <mergeCell ref="ARW42:ARW43"/>
    <mergeCell ref="ARX42:ARX43"/>
    <mergeCell ref="ARY42:ARY43"/>
    <mergeCell ref="ARP42:ARP43"/>
    <mergeCell ref="ARQ42:ARQ43"/>
    <mergeCell ref="ARR42:ARR43"/>
    <mergeCell ref="ARS42:ARS43"/>
    <mergeCell ref="ART42:ART43"/>
    <mergeCell ref="AUC42:AUC43"/>
    <mergeCell ref="AUD42:AUD43"/>
    <mergeCell ref="AUE42:AUE43"/>
    <mergeCell ref="AUF42:AUF43"/>
    <mergeCell ref="AUG42:AUG43"/>
    <mergeCell ref="ATX42:ATX43"/>
    <mergeCell ref="ATY42:ATY43"/>
    <mergeCell ref="ATZ42:ATZ43"/>
    <mergeCell ref="AUA42:AUA43"/>
    <mergeCell ref="AUB42:AUB43"/>
    <mergeCell ref="ATS42:ATS43"/>
    <mergeCell ref="ATT42:ATT43"/>
    <mergeCell ref="ATU42:ATU43"/>
    <mergeCell ref="ATV42:ATV43"/>
    <mergeCell ref="ATW42:ATW43"/>
    <mergeCell ref="ATN42:ATN43"/>
    <mergeCell ref="ATO42:ATO43"/>
    <mergeCell ref="ATP42:ATP43"/>
    <mergeCell ref="ATQ42:ATQ43"/>
    <mergeCell ref="ATR42:ATR43"/>
    <mergeCell ref="ATI42:ATI43"/>
    <mergeCell ref="ATJ42:ATJ43"/>
    <mergeCell ref="ATK42:ATK43"/>
    <mergeCell ref="ATL42:ATL43"/>
    <mergeCell ref="ATM42:ATM43"/>
    <mergeCell ref="ATD42:ATD43"/>
    <mergeCell ref="ATE42:ATE43"/>
    <mergeCell ref="ATF42:ATF43"/>
    <mergeCell ref="ATG42:ATG43"/>
    <mergeCell ref="ATH42:ATH43"/>
    <mergeCell ref="ASY42:ASY43"/>
    <mergeCell ref="ASZ42:ASZ43"/>
    <mergeCell ref="ATA42:ATA43"/>
    <mergeCell ref="ATB42:ATB43"/>
    <mergeCell ref="ATC42:ATC43"/>
    <mergeCell ref="AVL42:AVL43"/>
    <mergeCell ref="AVM42:AVM43"/>
    <mergeCell ref="AVN42:AVN43"/>
    <mergeCell ref="AVO42:AVO43"/>
    <mergeCell ref="AVP42:AVP43"/>
    <mergeCell ref="AVG42:AVG43"/>
    <mergeCell ref="AVH42:AVH43"/>
    <mergeCell ref="AVI42:AVI43"/>
    <mergeCell ref="AVJ42:AVJ43"/>
    <mergeCell ref="AVK42:AVK43"/>
    <mergeCell ref="AVB42:AVB43"/>
    <mergeCell ref="AVC42:AVC43"/>
    <mergeCell ref="AVD42:AVD43"/>
    <mergeCell ref="AVE42:AVE43"/>
    <mergeCell ref="AVF42:AVF43"/>
    <mergeCell ref="AUW42:AUW43"/>
    <mergeCell ref="AUX42:AUX43"/>
    <mergeCell ref="AUY42:AUY43"/>
    <mergeCell ref="AUZ42:AUZ43"/>
    <mergeCell ref="AVA42:AVA43"/>
    <mergeCell ref="AUR42:AUR43"/>
    <mergeCell ref="AUS42:AUS43"/>
    <mergeCell ref="AUT42:AUT43"/>
    <mergeCell ref="AUU42:AUU43"/>
    <mergeCell ref="AUV42:AUV43"/>
    <mergeCell ref="AUM42:AUM43"/>
    <mergeCell ref="AUN42:AUN43"/>
    <mergeCell ref="AUO42:AUO43"/>
    <mergeCell ref="AUP42:AUP43"/>
    <mergeCell ref="AUQ42:AUQ43"/>
    <mergeCell ref="AUH42:AUH43"/>
    <mergeCell ref="AUI42:AUI43"/>
    <mergeCell ref="AUJ42:AUJ43"/>
    <mergeCell ref="AUK42:AUK43"/>
    <mergeCell ref="AUL42:AUL43"/>
    <mergeCell ref="AWU42:AWU43"/>
    <mergeCell ref="AWV42:AWV43"/>
    <mergeCell ref="AWW42:AWW43"/>
    <mergeCell ref="AWX42:AWX43"/>
    <mergeCell ref="AWY42:AWY43"/>
    <mergeCell ref="AWP42:AWP43"/>
    <mergeCell ref="AWQ42:AWQ43"/>
    <mergeCell ref="AWR42:AWR43"/>
    <mergeCell ref="AWS42:AWS43"/>
    <mergeCell ref="AWT42:AWT43"/>
    <mergeCell ref="AWK42:AWK43"/>
    <mergeCell ref="AWL42:AWL43"/>
    <mergeCell ref="AWM42:AWM43"/>
    <mergeCell ref="AWN42:AWN43"/>
    <mergeCell ref="AWO42:AWO43"/>
    <mergeCell ref="AWF42:AWF43"/>
    <mergeCell ref="AWG42:AWG43"/>
    <mergeCell ref="AWH42:AWH43"/>
    <mergeCell ref="AWI42:AWI43"/>
    <mergeCell ref="AWJ42:AWJ43"/>
    <mergeCell ref="AWA42:AWA43"/>
    <mergeCell ref="AWB42:AWB43"/>
    <mergeCell ref="AWC42:AWC43"/>
    <mergeCell ref="AWD42:AWD43"/>
    <mergeCell ref="AWE42:AWE43"/>
    <mergeCell ref="AVV42:AVV43"/>
    <mergeCell ref="AVW42:AVW43"/>
    <mergeCell ref="AVX42:AVX43"/>
    <mergeCell ref="AVY42:AVY43"/>
    <mergeCell ref="AVZ42:AVZ43"/>
    <mergeCell ref="AVQ42:AVQ43"/>
    <mergeCell ref="AVR42:AVR43"/>
    <mergeCell ref="AVS42:AVS43"/>
    <mergeCell ref="AVT42:AVT43"/>
    <mergeCell ref="AVU42:AVU43"/>
    <mergeCell ref="AYD42:AYD43"/>
    <mergeCell ref="AYE42:AYE43"/>
    <mergeCell ref="AYF42:AYF43"/>
    <mergeCell ref="AYG42:AYG43"/>
    <mergeCell ref="AYH42:AYH43"/>
    <mergeCell ref="AXY42:AXY43"/>
    <mergeCell ref="AXZ42:AXZ43"/>
    <mergeCell ref="AYA42:AYA43"/>
    <mergeCell ref="AYB42:AYB43"/>
    <mergeCell ref="AYC42:AYC43"/>
    <mergeCell ref="AXT42:AXT43"/>
    <mergeCell ref="AXU42:AXU43"/>
    <mergeCell ref="AXV42:AXV43"/>
    <mergeCell ref="AXW42:AXW43"/>
    <mergeCell ref="AXX42:AXX43"/>
    <mergeCell ref="AXO42:AXO43"/>
    <mergeCell ref="AXP42:AXP43"/>
    <mergeCell ref="AXQ42:AXQ43"/>
    <mergeCell ref="AXR42:AXR43"/>
    <mergeCell ref="AXS42:AXS43"/>
    <mergeCell ref="AXJ42:AXJ43"/>
    <mergeCell ref="AXK42:AXK43"/>
    <mergeCell ref="AXL42:AXL43"/>
    <mergeCell ref="AXM42:AXM43"/>
    <mergeCell ref="AXN42:AXN43"/>
    <mergeCell ref="AXE42:AXE43"/>
    <mergeCell ref="AXF42:AXF43"/>
    <mergeCell ref="AXG42:AXG43"/>
    <mergeCell ref="AXH42:AXH43"/>
    <mergeCell ref="AXI42:AXI43"/>
    <mergeCell ref="AWZ42:AWZ43"/>
    <mergeCell ref="AXA42:AXA43"/>
    <mergeCell ref="AXB42:AXB43"/>
    <mergeCell ref="AXC42:AXC43"/>
    <mergeCell ref="AXD42:AXD43"/>
    <mergeCell ref="AZM42:AZM43"/>
    <mergeCell ref="AZN42:AZN43"/>
    <mergeCell ref="AZO42:AZO43"/>
    <mergeCell ref="AZP42:AZP43"/>
    <mergeCell ref="AZQ42:AZQ43"/>
    <mergeCell ref="AZH42:AZH43"/>
    <mergeCell ref="AZI42:AZI43"/>
    <mergeCell ref="AZJ42:AZJ43"/>
    <mergeCell ref="AZK42:AZK43"/>
    <mergeCell ref="AZL42:AZL43"/>
    <mergeCell ref="AZC42:AZC43"/>
    <mergeCell ref="AZD42:AZD43"/>
    <mergeCell ref="AZE42:AZE43"/>
    <mergeCell ref="AZF42:AZF43"/>
    <mergeCell ref="AZG42:AZG43"/>
    <mergeCell ref="AYX42:AYX43"/>
    <mergeCell ref="AYY42:AYY43"/>
    <mergeCell ref="AYZ42:AYZ43"/>
    <mergeCell ref="AZA42:AZA43"/>
    <mergeCell ref="AZB42:AZB43"/>
    <mergeCell ref="AYS42:AYS43"/>
    <mergeCell ref="AYT42:AYT43"/>
    <mergeCell ref="AYU42:AYU43"/>
    <mergeCell ref="AYV42:AYV43"/>
    <mergeCell ref="AYW42:AYW43"/>
    <mergeCell ref="AYN42:AYN43"/>
    <mergeCell ref="AYO42:AYO43"/>
    <mergeCell ref="AYP42:AYP43"/>
    <mergeCell ref="AYQ42:AYQ43"/>
    <mergeCell ref="AYR42:AYR43"/>
    <mergeCell ref="AYI42:AYI43"/>
    <mergeCell ref="AYJ42:AYJ43"/>
    <mergeCell ref="AYK42:AYK43"/>
    <mergeCell ref="AYL42:AYL43"/>
    <mergeCell ref="AYM42:AYM43"/>
    <mergeCell ref="BAV42:BAV43"/>
    <mergeCell ref="BAW42:BAW43"/>
    <mergeCell ref="BAX42:BAX43"/>
    <mergeCell ref="BAY42:BAY43"/>
    <mergeCell ref="BAZ42:BAZ43"/>
    <mergeCell ref="BAQ42:BAQ43"/>
    <mergeCell ref="BAR42:BAR43"/>
    <mergeCell ref="BAS42:BAS43"/>
    <mergeCell ref="BAT42:BAT43"/>
    <mergeCell ref="BAU42:BAU43"/>
    <mergeCell ref="BAL42:BAL43"/>
    <mergeCell ref="BAM42:BAM43"/>
    <mergeCell ref="BAN42:BAN43"/>
    <mergeCell ref="BAO42:BAO43"/>
    <mergeCell ref="BAP42:BAP43"/>
    <mergeCell ref="BAG42:BAG43"/>
    <mergeCell ref="BAH42:BAH43"/>
    <mergeCell ref="BAI42:BAI43"/>
    <mergeCell ref="BAJ42:BAJ43"/>
    <mergeCell ref="BAK42:BAK43"/>
    <mergeCell ref="BAB42:BAB43"/>
    <mergeCell ref="BAC42:BAC43"/>
    <mergeCell ref="BAD42:BAD43"/>
    <mergeCell ref="BAE42:BAE43"/>
    <mergeCell ref="BAF42:BAF43"/>
    <mergeCell ref="AZW42:AZW43"/>
    <mergeCell ref="AZX42:AZX43"/>
    <mergeCell ref="AZY42:AZY43"/>
    <mergeCell ref="AZZ42:AZZ43"/>
    <mergeCell ref="BAA42:BAA43"/>
    <mergeCell ref="AZR42:AZR43"/>
    <mergeCell ref="AZS42:AZS43"/>
    <mergeCell ref="AZT42:AZT43"/>
    <mergeCell ref="AZU42:AZU43"/>
    <mergeCell ref="AZV42:AZV43"/>
    <mergeCell ref="BCE42:BCE43"/>
    <mergeCell ref="BCF42:BCF43"/>
    <mergeCell ref="BCG42:BCG43"/>
    <mergeCell ref="BCH42:BCH43"/>
    <mergeCell ref="BCI42:BCI43"/>
    <mergeCell ref="BBZ42:BBZ43"/>
    <mergeCell ref="BCA42:BCA43"/>
    <mergeCell ref="BCB42:BCB43"/>
    <mergeCell ref="BCC42:BCC43"/>
    <mergeCell ref="BCD42:BCD43"/>
    <mergeCell ref="BBU42:BBU43"/>
    <mergeCell ref="BBV42:BBV43"/>
    <mergeCell ref="BBW42:BBW43"/>
    <mergeCell ref="BBX42:BBX43"/>
    <mergeCell ref="BBY42:BBY43"/>
    <mergeCell ref="BBP42:BBP43"/>
    <mergeCell ref="BBQ42:BBQ43"/>
    <mergeCell ref="BBR42:BBR43"/>
    <mergeCell ref="BBS42:BBS43"/>
    <mergeCell ref="BBT42:BBT43"/>
    <mergeCell ref="BBK42:BBK43"/>
    <mergeCell ref="BBL42:BBL43"/>
    <mergeCell ref="BBM42:BBM43"/>
    <mergeCell ref="BBN42:BBN43"/>
    <mergeCell ref="BBO42:BBO43"/>
    <mergeCell ref="BBF42:BBF43"/>
    <mergeCell ref="BBG42:BBG43"/>
    <mergeCell ref="BBH42:BBH43"/>
    <mergeCell ref="BBI42:BBI43"/>
    <mergeCell ref="BBJ42:BBJ43"/>
    <mergeCell ref="BBA42:BBA43"/>
    <mergeCell ref="BBB42:BBB43"/>
    <mergeCell ref="BBC42:BBC43"/>
    <mergeCell ref="BBD42:BBD43"/>
    <mergeCell ref="BBE42:BBE43"/>
    <mergeCell ref="BDN42:BDN43"/>
    <mergeCell ref="BDO42:BDO43"/>
    <mergeCell ref="BDP42:BDP43"/>
    <mergeCell ref="BDQ42:BDQ43"/>
    <mergeCell ref="BDR42:BDR43"/>
    <mergeCell ref="BDI42:BDI43"/>
    <mergeCell ref="BDJ42:BDJ43"/>
    <mergeCell ref="BDK42:BDK43"/>
    <mergeCell ref="BDL42:BDL43"/>
    <mergeCell ref="BDM42:BDM43"/>
    <mergeCell ref="BDD42:BDD43"/>
    <mergeCell ref="BDE42:BDE43"/>
    <mergeCell ref="BDF42:BDF43"/>
    <mergeCell ref="BDG42:BDG43"/>
    <mergeCell ref="BDH42:BDH43"/>
    <mergeCell ref="BCY42:BCY43"/>
    <mergeCell ref="BCZ42:BCZ43"/>
    <mergeCell ref="BDA42:BDA43"/>
    <mergeCell ref="BDB42:BDB43"/>
    <mergeCell ref="BDC42:BDC43"/>
    <mergeCell ref="BCT42:BCT43"/>
    <mergeCell ref="BCU42:BCU43"/>
    <mergeCell ref="BCV42:BCV43"/>
    <mergeCell ref="BCW42:BCW43"/>
    <mergeCell ref="BCX42:BCX43"/>
    <mergeCell ref="BCO42:BCO43"/>
    <mergeCell ref="BCP42:BCP43"/>
    <mergeCell ref="BCQ42:BCQ43"/>
    <mergeCell ref="BCR42:BCR43"/>
    <mergeCell ref="BCS42:BCS43"/>
    <mergeCell ref="BCJ42:BCJ43"/>
    <mergeCell ref="BCK42:BCK43"/>
    <mergeCell ref="BCL42:BCL43"/>
    <mergeCell ref="BCM42:BCM43"/>
    <mergeCell ref="BCN42:BCN43"/>
    <mergeCell ref="BEW42:BEW43"/>
    <mergeCell ref="BEX42:BEX43"/>
    <mergeCell ref="BEY42:BEY43"/>
    <mergeCell ref="BEZ42:BEZ43"/>
    <mergeCell ref="BFA42:BFA43"/>
    <mergeCell ref="BER42:BER43"/>
    <mergeCell ref="BES42:BES43"/>
    <mergeCell ref="BET42:BET43"/>
    <mergeCell ref="BEU42:BEU43"/>
    <mergeCell ref="BEV42:BEV43"/>
    <mergeCell ref="BEM42:BEM43"/>
    <mergeCell ref="BEN42:BEN43"/>
    <mergeCell ref="BEO42:BEO43"/>
    <mergeCell ref="BEP42:BEP43"/>
    <mergeCell ref="BEQ42:BEQ43"/>
    <mergeCell ref="BEH42:BEH43"/>
    <mergeCell ref="BEI42:BEI43"/>
    <mergeCell ref="BEJ42:BEJ43"/>
    <mergeCell ref="BEK42:BEK43"/>
    <mergeCell ref="BEL42:BEL43"/>
    <mergeCell ref="BEC42:BEC43"/>
    <mergeCell ref="BED42:BED43"/>
    <mergeCell ref="BEE42:BEE43"/>
    <mergeCell ref="BEF42:BEF43"/>
    <mergeCell ref="BEG42:BEG43"/>
    <mergeCell ref="BDX42:BDX43"/>
    <mergeCell ref="BDY42:BDY43"/>
    <mergeCell ref="BDZ42:BDZ43"/>
    <mergeCell ref="BEA42:BEA43"/>
    <mergeCell ref="BEB42:BEB43"/>
    <mergeCell ref="BDS42:BDS43"/>
    <mergeCell ref="BDT42:BDT43"/>
    <mergeCell ref="BDU42:BDU43"/>
    <mergeCell ref="BDV42:BDV43"/>
    <mergeCell ref="BDW42:BDW43"/>
    <mergeCell ref="BGF42:BGF43"/>
    <mergeCell ref="BGG42:BGG43"/>
    <mergeCell ref="BGH42:BGH43"/>
    <mergeCell ref="BGI42:BGI43"/>
    <mergeCell ref="BGJ42:BGJ43"/>
    <mergeCell ref="BGA42:BGA43"/>
    <mergeCell ref="BGB42:BGB43"/>
    <mergeCell ref="BGC42:BGC43"/>
    <mergeCell ref="BGD42:BGD43"/>
    <mergeCell ref="BGE42:BGE43"/>
    <mergeCell ref="BFV42:BFV43"/>
    <mergeCell ref="BFW42:BFW43"/>
    <mergeCell ref="BFX42:BFX43"/>
    <mergeCell ref="BFY42:BFY43"/>
    <mergeCell ref="BFZ42:BFZ43"/>
    <mergeCell ref="BFQ42:BFQ43"/>
    <mergeCell ref="BFR42:BFR43"/>
    <mergeCell ref="BFS42:BFS43"/>
    <mergeCell ref="BFT42:BFT43"/>
    <mergeCell ref="BFU42:BFU43"/>
    <mergeCell ref="BFL42:BFL43"/>
    <mergeCell ref="BFM42:BFM43"/>
    <mergeCell ref="BFN42:BFN43"/>
    <mergeCell ref="BFO42:BFO43"/>
    <mergeCell ref="BFP42:BFP43"/>
    <mergeCell ref="BFG42:BFG43"/>
    <mergeCell ref="BFH42:BFH43"/>
    <mergeCell ref="BFI42:BFI43"/>
    <mergeCell ref="BFJ42:BFJ43"/>
    <mergeCell ref="BFK42:BFK43"/>
    <mergeCell ref="BFB42:BFB43"/>
    <mergeCell ref="BFC42:BFC43"/>
    <mergeCell ref="BFD42:BFD43"/>
    <mergeCell ref="BFE42:BFE43"/>
    <mergeCell ref="BFF42:BFF43"/>
    <mergeCell ref="BHO42:BHO43"/>
    <mergeCell ref="BHP42:BHP43"/>
    <mergeCell ref="BHQ42:BHQ43"/>
    <mergeCell ref="BHR42:BHR43"/>
    <mergeCell ref="BHS42:BHS43"/>
    <mergeCell ref="BHJ42:BHJ43"/>
    <mergeCell ref="BHK42:BHK43"/>
    <mergeCell ref="BHL42:BHL43"/>
    <mergeCell ref="BHM42:BHM43"/>
    <mergeCell ref="BHN42:BHN43"/>
    <mergeCell ref="BHE42:BHE43"/>
    <mergeCell ref="BHF42:BHF43"/>
    <mergeCell ref="BHG42:BHG43"/>
    <mergeCell ref="BHH42:BHH43"/>
    <mergeCell ref="BHI42:BHI43"/>
    <mergeCell ref="BGZ42:BGZ43"/>
    <mergeCell ref="BHA42:BHA43"/>
    <mergeCell ref="BHB42:BHB43"/>
    <mergeCell ref="BHC42:BHC43"/>
    <mergeCell ref="BHD42:BHD43"/>
    <mergeCell ref="BGU42:BGU43"/>
    <mergeCell ref="BGV42:BGV43"/>
    <mergeCell ref="BGW42:BGW43"/>
    <mergeCell ref="BGX42:BGX43"/>
    <mergeCell ref="BGY42:BGY43"/>
    <mergeCell ref="BGP42:BGP43"/>
    <mergeCell ref="BGQ42:BGQ43"/>
    <mergeCell ref="BGR42:BGR43"/>
    <mergeCell ref="BGS42:BGS43"/>
    <mergeCell ref="BGT42:BGT43"/>
    <mergeCell ref="BGK42:BGK43"/>
    <mergeCell ref="BGL42:BGL43"/>
    <mergeCell ref="BGM42:BGM43"/>
    <mergeCell ref="BGN42:BGN43"/>
    <mergeCell ref="BGO42:BGO43"/>
    <mergeCell ref="BIX42:BIX43"/>
    <mergeCell ref="BIY42:BIY43"/>
    <mergeCell ref="BIZ42:BIZ43"/>
    <mergeCell ref="BJA42:BJA43"/>
    <mergeCell ref="BJB42:BJB43"/>
    <mergeCell ref="BIS42:BIS43"/>
    <mergeCell ref="BIT42:BIT43"/>
    <mergeCell ref="BIU42:BIU43"/>
    <mergeCell ref="BIV42:BIV43"/>
    <mergeCell ref="BIW42:BIW43"/>
    <mergeCell ref="BIN42:BIN43"/>
    <mergeCell ref="BIO42:BIO43"/>
    <mergeCell ref="BIP42:BIP43"/>
    <mergeCell ref="BIQ42:BIQ43"/>
    <mergeCell ref="BIR42:BIR43"/>
    <mergeCell ref="BII42:BII43"/>
    <mergeCell ref="BIJ42:BIJ43"/>
    <mergeCell ref="BIK42:BIK43"/>
    <mergeCell ref="BIL42:BIL43"/>
    <mergeCell ref="BIM42:BIM43"/>
    <mergeCell ref="BID42:BID43"/>
    <mergeCell ref="BIE42:BIE43"/>
    <mergeCell ref="BIF42:BIF43"/>
    <mergeCell ref="BIG42:BIG43"/>
    <mergeCell ref="BIH42:BIH43"/>
    <mergeCell ref="BHY42:BHY43"/>
    <mergeCell ref="BHZ42:BHZ43"/>
    <mergeCell ref="BIA42:BIA43"/>
    <mergeCell ref="BIB42:BIB43"/>
    <mergeCell ref="BIC42:BIC43"/>
    <mergeCell ref="BHT42:BHT43"/>
    <mergeCell ref="BHU42:BHU43"/>
    <mergeCell ref="BHV42:BHV43"/>
    <mergeCell ref="BHW42:BHW43"/>
    <mergeCell ref="BHX42:BHX43"/>
    <mergeCell ref="BKG42:BKG43"/>
    <mergeCell ref="BKH42:BKH43"/>
    <mergeCell ref="BKI42:BKI43"/>
    <mergeCell ref="BKJ42:BKJ43"/>
    <mergeCell ref="BKK42:BKK43"/>
    <mergeCell ref="BKB42:BKB43"/>
    <mergeCell ref="BKC42:BKC43"/>
    <mergeCell ref="BKD42:BKD43"/>
    <mergeCell ref="BKE42:BKE43"/>
    <mergeCell ref="BKF42:BKF43"/>
    <mergeCell ref="BJW42:BJW43"/>
    <mergeCell ref="BJX42:BJX43"/>
    <mergeCell ref="BJY42:BJY43"/>
    <mergeCell ref="BJZ42:BJZ43"/>
    <mergeCell ref="BKA42:BKA43"/>
    <mergeCell ref="BJR42:BJR43"/>
    <mergeCell ref="BJS42:BJS43"/>
    <mergeCell ref="BJT42:BJT43"/>
    <mergeCell ref="BJU42:BJU43"/>
    <mergeCell ref="BJV42:BJV43"/>
    <mergeCell ref="BJM42:BJM43"/>
    <mergeCell ref="BJN42:BJN43"/>
    <mergeCell ref="BJO42:BJO43"/>
    <mergeCell ref="BJP42:BJP43"/>
    <mergeCell ref="BJQ42:BJQ43"/>
    <mergeCell ref="BJH42:BJH43"/>
    <mergeCell ref="BJI42:BJI43"/>
    <mergeCell ref="BJJ42:BJJ43"/>
    <mergeCell ref="BJK42:BJK43"/>
    <mergeCell ref="BJL42:BJL43"/>
    <mergeCell ref="BJC42:BJC43"/>
    <mergeCell ref="BJD42:BJD43"/>
    <mergeCell ref="BJE42:BJE43"/>
    <mergeCell ref="BJF42:BJF43"/>
    <mergeCell ref="BJG42:BJG43"/>
    <mergeCell ref="BLP42:BLP43"/>
    <mergeCell ref="BLQ42:BLQ43"/>
    <mergeCell ref="BLR42:BLR43"/>
    <mergeCell ref="BLS42:BLS43"/>
    <mergeCell ref="BLT42:BLT43"/>
    <mergeCell ref="BLK42:BLK43"/>
    <mergeCell ref="BLL42:BLL43"/>
    <mergeCell ref="BLM42:BLM43"/>
    <mergeCell ref="BLN42:BLN43"/>
    <mergeCell ref="BLO42:BLO43"/>
    <mergeCell ref="BLF42:BLF43"/>
    <mergeCell ref="BLG42:BLG43"/>
    <mergeCell ref="BLH42:BLH43"/>
    <mergeCell ref="BLI42:BLI43"/>
    <mergeCell ref="BLJ42:BLJ43"/>
    <mergeCell ref="BLA42:BLA43"/>
    <mergeCell ref="BLB42:BLB43"/>
    <mergeCell ref="BLC42:BLC43"/>
    <mergeCell ref="BLD42:BLD43"/>
    <mergeCell ref="BLE42:BLE43"/>
    <mergeCell ref="BKV42:BKV43"/>
    <mergeCell ref="BKW42:BKW43"/>
    <mergeCell ref="BKX42:BKX43"/>
    <mergeCell ref="BKY42:BKY43"/>
    <mergeCell ref="BKZ42:BKZ43"/>
    <mergeCell ref="BKQ42:BKQ43"/>
    <mergeCell ref="BKR42:BKR43"/>
    <mergeCell ref="BKS42:BKS43"/>
    <mergeCell ref="BKT42:BKT43"/>
    <mergeCell ref="BKU42:BKU43"/>
    <mergeCell ref="BKL42:BKL43"/>
    <mergeCell ref="BKM42:BKM43"/>
    <mergeCell ref="BKN42:BKN43"/>
    <mergeCell ref="BKO42:BKO43"/>
    <mergeCell ref="BKP42:BKP43"/>
    <mergeCell ref="BMY42:BMY43"/>
    <mergeCell ref="BMZ42:BMZ43"/>
    <mergeCell ref="BNA42:BNA43"/>
    <mergeCell ref="BNB42:BNB43"/>
    <mergeCell ref="BNC42:BNC43"/>
    <mergeCell ref="BMT42:BMT43"/>
    <mergeCell ref="BMU42:BMU43"/>
    <mergeCell ref="BMV42:BMV43"/>
    <mergeCell ref="BMW42:BMW43"/>
    <mergeCell ref="BMX42:BMX43"/>
    <mergeCell ref="BMO42:BMO43"/>
    <mergeCell ref="BMP42:BMP43"/>
    <mergeCell ref="BMQ42:BMQ43"/>
    <mergeCell ref="BMR42:BMR43"/>
    <mergeCell ref="BMS42:BMS43"/>
    <mergeCell ref="BMJ42:BMJ43"/>
    <mergeCell ref="BMK42:BMK43"/>
    <mergeCell ref="BML42:BML43"/>
    <mergeCell ref="BMM42:BMM43"/>
    <mergeCell ref="BMN42:BMN43"/>
    <mergeCell ref="BME42:BME43"/>
    <mergeCell ref="BMF42:BMF43"/>
    <mergeCell ref="BMG42:BMG43"/>
    <mergeCell ref="BMH42:BMH43"/>
    <mergeCell ref="BMI42:BMI43"/>
    <mergeCell ref="BLZ42:BLZ43"/>
    <mergeCell ref="BMA42:BMA43"/>
    <mergeCell ref="BMB42:BMB43"/>
    <mergeCell ref="BMC42:BMC43"/>
    <mergeCell ref="BMD42:BMD43"/>
    <mergeCell ref="BLU42:BLU43"/>
    <mergeCell ref="BLV42:BLV43"/>
    <mergeCell ref="BLW42:BLW43"/>
    <mergeCell ref="BLX42:BLX43"/>
    <mergeCell ref="BLY42:BLY43"/>
    <mergeCell ref="BOH42:BOH43"/>
    <mergeCell ref="BOI42:BOI43"/>
    <mergeCell ref="BOJ42:BOJ43"/>
    <mergeCell ref="BOK42:BOK43"/>
    <mergeCell ref="BOL42:BOL43"/>
    <mergeCell ref="BOC42:BOC43"/>
    <mergeCell ref="BOD42:BOD43"/>
    <mergeCell ref="BOE42:BOE43"/>
    <mergeCell ref="BOF42:BOF43"/>
    <mergeCell ref="BOG42:BOG43"/>
    <mergeCell ref="BNX42:BNX43"/>
    <mergeCell ref="BNY42:BNY43"/>
    <mergeCell ref="BNZ42:BNZ43"/>
    <mergeCell ref="BOA42:BOA43"/>
    <mergeCell ref="BOB42:BOB43"/>
    <mergeCell ref="BNS42:BNS43"/>
    <mergeCell ref="BNT42:BNT43"/>
    <mergeCell ref="BNU42:BNU43"/>
    <mergeCell ref="BNV42:BNV43"/>
    <mergeCell ref="BNW42:BNW43"/>
    <mergeCell ref="BNN42:BNN43"/>
    <mergeCell ref="BNO42:BNO43"/>
    <mergeCell ref="BNP42:BNP43"/>
    <mergeCell ref="BNQ42:BNQ43"/>
    <mergeCell ref="BNR42:BNR43"/>
    <mergeCell ref="BNI42:BNI43"/>
    <mergeCell ref="BNJ42:BNJ43"/>
    <mergeCell ref="BNK42:BNK43"/>
    <mergeCell ref="BNL42:BNL43"/>
    <mergeCell ref="BNM42:BNM43"/>
    <mergeCell ref="BND42:BND43"/>
    <mergeCell ref="BNE42:BNE43"/>
    <mergeCell ref="BNF42:BNF43"/>
    <mergeCell ref="BNG42:BNG43"/>
    <mergeCell ref="BNH42:BNH43"/>
    <mergeCell ref="BPQ42:BPQ43"/>
    <mergeCell ref="BPR42:BPR43"/>
    <mergeCell ref="BPS42:BPS43"/>
    <mergeCell ref="BPT42:BPT43"/>
    <mergeCell ref="BPU42:BPU43"/>
    <mergeCell ref="BPL42:BPL43"/>
    <mergeCell ref="BPM42:BPM43"/>
    <mergeCell ref="BPN42:BPN43"/>
    <mergeCell ref="BPO42:BPO43"/>
    <mergeCell ref="BPP42:BPP43"/>
    <mergeCell ref="BPG42:BPG43"/>
    <mergeCell ref="BPH42:BPH43"/>
    <mergeCell ref="BPI42:BPI43"/>
    <mergeCell ref="BPJ42:BPJ43"/>
    <mergeCell ref="BPK42:BPK43"/>
    <mergeCell ref="BPB42:BPB43"/>
    <mergeCell ref="BPC42:BPC43"/>
    <mergeCell ref="BPD42:BPD43"/>
    <mergeCell ref="BPE42:BPE43"/>
    <mergeCell ref="BPF42:BPF43"/>
    <mergeCell ref="BOW42:BOW43"/>
    <mergeCell ref="BOX42:BOX43"/>
    <mergeCell ref="BOY42:BOY43"/>
    <mergeCell ref="BOZ42:BOZ43"/>
    <mergeCell ref="BPA42:BPA43"/>
    <mergeCell ref="BOR42:BOR43"/>
    <mergeCell ref="BOS42:BOS43"/>
    <mergeCell ref="BOT42:BOT43"/>
    <mergeCell ref="BOU42:BOU43"/>
    <mergeCell ref="BOV42:BOV43"/>
    <mergeCell ref="BOM42:BOM43"/>
    <mergeCell ref="BON42:BON43"/>
    <mergeCell ref="BOO42:BOO43"/>
    <mergeCell ref="BOP42:BOP43"/>
    <mergeCell ref="BOQ42:BOQ43"/>
    <mergeCell ref="BQZ42:BQZ43"/>
    <mergeCell ref="BRA42:BRA43"/>
    <mergeCell ref="BRB42:BRB43"/>
    <mergeCell ref="BRC42:BRC43"/>
    <mergeCell ref="BRD42:BRD43"/>
    <mergeCell ref="BQU42:BQU43"/>
    <mergeCell ref="BQV42:BQV43"/>
    <mergeCell ref="BQW42:BQW43"/>
    <mergeCell ref="BQX42:BQX43"/>
    <mergeCell ref="BQY42:BQY43"/>
    <mergeCell ref="BQP42:BQP43"/>
    <mergeCell ref="BQQ42:BQQ43"/>
    <mergeCell ref="BQR42:BQR43"/>
    <mergeCell ref="BQS42:BQS43"/>
    <mergeCell ref="BQT42:BQT43"/>
    <mergeCell ref="BQK42:BQK43"/>
    <mergeCell ref="BQL42:BQL43"/>
    <mergeCell ref="BQM42:BQM43"/>
    <mergeCell ref="BQN42:BQN43"/>
    <mergeCell ref="BQO42:BQO43"/>
    <mergeCell ref="BQF42:BQF43"/>
    <mergeCell ref="BQG42:BQG43"/>
    <mergeCell ref="BQH42:BQH43"/>
    <mergeCell ref="BQI42:BQI43"/>
    <mergeCell ref="BQJ42:BQJ43"/>
    <mergeCell ref="BQA42:BQA43"/>
    <mergeCell ref="BQB42:BQB43"/>
    <mergeCell ref="BQC42:BQC43"/>
    <mergeCell ref="BQD42:BQD43"/>
    <mergeCell ref="BQE42:BQE43"/>
    <mergeCell ref="BPV42:BPV43"/>
    <mergeCell ref="BPW42:BPW43"/>
    <mergeCell ref="BPX42:BPX43"/>
    <mergeCell ref="BPY42:BPY43"/>
    <mergeCell ref="BPZ42:BPZ43"/>
    <mergeCell ref="BSI42:BSI43"/>
    <mergeCell ref="BSJ42:BSJ43"/>
    <mergeCell ref="BSK42:BSK43"/>
    <mergeCell ref="BSL42:BSL43"/>
    <mergeCell ref="BSM42:BSM43"/>
    <mergeCell ref="BSD42:BSD43"/>
    <mergeCell ref="BSE42:BSE43"/>
    <mergeCell ref="BSF42:BSF43"/>
    <mergeCell ref="BSG42:BSG43"/>
    <mergeCell ref="BSH42:BSH43"/>
    <mergeCell ref="BRY42:BRY43"/>
    <mergeCell ref="BRZ42:BRZ43"/>
    <mergeCell ref="BSA42:BSA43"/>
    <mergeCell ref="BSB42:BSB43"/>
    <mergeCell ref="BSC42:BSC43"/>
    <mergeCell ref="BRT42:BRT43"/>
    <mergeCell ref="BRU42:BRU43"/>
    <mergeCell ref="BRV42:BRV43"/>
    <mergeCell ref="BRW42:BRW43"/>
    <mergeCell ref="BRX42:BRX43"/>
    <mergeCell ref="BRO42:BRO43"/>
    <mergeCell ref="BRP42:BRP43"/>
    <mergeCell ref="BRQ42:BRQ43"/>
    <mergeCell ref="BRR42:BRR43"/>
    <mergeCell ref="BRS42:BRS43"/>
    <mergeCell ref="BRJ42:BRJ43"/>
    <mergeCell ref="BRK42:BRK43"/>
    <mergeCell ref="BRL42:BRL43"/>
    <mergeCell ref="BRM42:BRM43"/>
    <mergeCell ref="BRN42:BRN43"/>
    <mergeCell ref="BRE42:BRE43"/>
    <mergeCell ref="BRF42:BRF43"/>
    <mergeCell ref="BRG42:BRG43"/>
    <mergeCell ref="BRH42:BRH43"/>
    <mergeCell ref="BRI42:BRI43"/>
    <mergeCell ref="BTR42:BTR43"/>
    <mergeCell ref="BTS42:BTS43"/>
    <mergeCell ref="BTT42:BTT43"/>
    <mergeCell ref="BTU42:BTU43"/>
    <mergeCell ref="BTV42:BTV43"/>
    <mergeCell ref="BTM42:BTM43"/>
    <mergeCell ref="BTN42:BTN43"/>
    <mergeCell ref="BTO42:BTO43"/>
    <mergeCell ref="BTP42:BTP43"/>
    <mergeCell ref="BTQ42:BTQ43"/>
    <mergeCell ref="BTH42:BTH43"/>
    <mergeCell ref="BTI42:BTI43"/>
    <mergeCell ref="BTJ42:BTJ43"/>
    <mergeCell ref="BTK42:BTK43"/>
    <mergeCell ref="BTL42:BTL43"/>
    <mergeCell ref="BTC42:BTC43"/>
    <mergeCell ref="BTD42:BTD43"/>
    <mergeCell ref="BTE42:BTE43"/>
    <mergeCell ref="BTF42:BTF43"/>
    <mergeCell ref="BTG42:BTG43"/>
    <mergeCell ref="BSX42:BSX43"/>
    <mergeCell ref="BSY42:BSY43"/>
    <mergeCell ref="BSZ42:BSZ43"/>
    <mergeCell ref="BTA42:BTA43"/>
    <mergeCell ref="BTB42:BTB43"/>
    <mergeCell ref="BSS42:BSS43"/>
    <mergeCell ref="BST42:BST43"/>
    <mergeCell ref="BSU42:BSU43"/>
    <mergeCell ref="BSV42:BSV43"/>
    <mergeCell ref="BSW42:BSW43"/>
    <mergeCell ref="BSN42:BSN43"/>
    <mergeCell ref="BSO42:BSO43"/>
    <mergeCell ref="BSP42:BSP43"/>
    <mergeCell ref="BSQ42:BSQ43"/>
    <mergeCell ref="BSR42:BSR43"/>
    <mergeCell ref="BVA42:BVA43"/>
    <mergeCell ref="BVB42:BVB43"/>
    <mergeCell ref="BVC42:BVC43"/>
    <mergeCell ref="BVD42:BVD43"/>
    <mergeCell ref="BVE42:BVE43"/>
    <mergeCell ref="BUV42:BUV43"/>
    <mergeCell ref="BUW42:BUW43"/>
    <mergeCell ref="BUX42:BUX43"/>
    <mergeCell ref="BUY42:BUY43"/>
    <mergeCell ref="BUZ42:BUZ43"/>
    <mergeCell ref="BUQ42:BUQ43"/>
    <mergeCell ref="BUR42:BUR43"/>
    <mergeCell ref="BUS42:BUS43"/>
    <mergeCell ref="BUT42:BUT43"/>
    <mergeCell ref="BUU42:BUU43"/>
    <mergeCell ref="BUL42:BUL43"/>
    <mergeCell ref="BUM42:BUM43"/>
    <mergeCell ref="BUN42:BUN43"/>
    <mergeCell ref="BUO42:BUO43"/>
    <mergeCell ref="BUP42:BUP43"/>
    <mergeCell ref="BUG42:BUG43"/>
    <mergeCell ref="BUH42:BUH43"/>
    <mergeCell ref="BUI42:BUI43"/>
    <mergeCell ref="BUJ42:BUJ43"/>
    <mergeCell ref="BUK42:BUK43"/>
    <mergeCell ref="BUB42:BUB43"/>
    <mergeCell ref="BUC42:BUC43"/>
    <mergeCell ref="BUD42:BUD43"/>
    <mergeCell ref="BUE42:BUE43"/>
    <mergeCell ref="BUF42:BUF43"/>
    <mergeCell ref="BTW42:BTW43"/>
    <mergeCell ref="BTX42:BTX43"/>
    <mergeCell ref="BTY42:BTY43"/>
    <mergeCell ref="BTZ42:BTZ43"/>
    <mergeCell ref="BUA42:BUA43"/>
    <mergeCell ref="BWJ42:BWJ43"/>
    <mergeCell ref="BWK42:BWK43"/>
    <mergeCell ref="BWL42:BWL43"/>
    <mergeCell ref="BWM42:BWM43"/>
    <mergeCell ref="BWN42:BWN43"/>
    <mergeCell ref="BWE42:BWE43"/>
    <mergeCell ref="BWF42:BWF43"/>
    <mergeCell ref="BWG42:BWG43"/>
    <mergeCell ref="BWH42:BWH43"/>
    <mergeCell ref="BWI42:BWI43"/>
    <mergeCell ref="BVZ42:BVZ43"/>
    <mergeCell ref="BWA42:BWA43"/>
    <mergeCell ref="BWB42:BWB43"/>
    <mergeCell ref="BWC42:BWC43"/>
    <mergeCell ref="BWD42:BWD43"/>
    <mergeCell ref="BVU42:BVU43"/>
    <mergeCell ref="BVV42:BVV43"/>
    <mergeCell ref="BVW42:BVW43"/>
    <mergeCell ref="BVX42:BVX43"/>
    <mergeCell ref="BVY42:BVY43"/>
    <mergeCell ref="BVP42:BVP43"/>
    <mergeCell ref="BVQ42:BVQ43"/>
    <mergeCell ref="BVR42:BVR43"/>
    <mergeCell ref="BVS42:BVS43"/>
    <mergeCell ref="BVT42:BVT43"/>
    <mergeCell ref="BVK42:BVK43"/>
    <mergeCell ref="BVL42:BVL43"/>
    <mergeCell ref="BVM42:BVM43"/>
    <mergeCell ref="BVN42:BVN43"/>
    <mergeCell ref="BVO42:BVO43"/>
    <mergeCell ref="BVF42:BVF43"/>
    <mergeCell ref="BVG42:BVG43"/>
    <mergeCell ref="BVH42:BVH43"/>
    <mergeCell ref="BVI42:BVI43"/>
    <mergeCell ref="BVJ42:BVJ43"/>
    <mergeCell ref="BXS42:BXS43"/>
    <mergeCell ref="BXT42:BXT43"/>
    <mergeCell ref="BXU42:BXU43"/>
    <mergeCell ref="BXV42:BXV43"/>
    <mergeCell ref="BXW42:BXW43"/>
    <mergeCell ref="BXN42:BXN43"/>
    <mergeCell ref="BXO42:BXO43"/>
    <mergeCell ref="BXP42:BXP43"/>
    <mergeCell ref="BXQ42:BXQ43"/>
    <mergeCell ref="BXR42:BXR43"/>
    <mergeCell ref="BXI42:BXI43"/>
    <mergeCell ref="BXJ42:BXJ43"/>
    <mergeCell ref="BXK42:BXK43"/>
    <mergeCell ref="BXL42:BXL43"/>
    <mergeCell ref="BXM42:BXM43"/>
    <mergeCell ref="BXD42:BXD43"/>
    <mergeCell ref="BXE42:BXE43"/>
    <mergeCell ref="BXF42:BXF43"/>
    <mergeCell ref="BXG42:BXG43"/>
    <mergeCell ref="BXH42:BXH43"/>
    <mergeCell ref="BWY42:BWY43"/>
    <mergeCell ref="BWZ42:BWZ43"/>
    <mergeCell ref="BXA42:BXA43"/>
    <mergeCell ref="BXB42:BXB43"/>
    <mergeCell ref="BXC42:BXC43"/>
    <mergeCell ref="BWT42:BWT43"/>
    <mergeCell ref="BWU42:BWU43"/>
    <mergeCell ref="BWV42:BWV43"/>
    <mergeCell ref="BWW42:BWW43"/>
    <mergeCell ref="BWX42:BWX43"/>
    <mergeCell ref="BWO42:BWO43"/>
    <mergeCell ref="BWP42:BWP43"/>
    <mergeCell ref="BWQ42:BWQ43"/>
    <mergeCell ref="BWR42:BWR43"/>
    <mergeCell ref="BWS42:BWS43"/>
    <mergeCell ref="BZB42:BZB43"/>
    <mergeCell ref="BZC42:BZC43"/>
    <mergeCell ref="BZD42:BZD43"/>
    <mergeCell ref="BZE42:BZE43"/>
    <mergeCell ref="BZF42:BZF43"/>
    <mergeCell ref="BYW42:BYW43"/>
    <mergeCell ref="BYX42:BYX43"/>
    <mergeCell ref="BYY42:BYY43"/>
    <mergeCell ref="BYZ42:BYZ43"/>
    <mergeCell ref="BZA42:BZA43"/>
    <mergeCell ref="BYR42:BYR43"/>
    <mergeCell ref="BYS42:BYS43"/>
    <mergeCell ref="BYT42:BYT43"/>
    <mergeCell ref="BYU42:BYU43"/>
    <mergeCell ref="BYV42:BYV43"/>
    <mergeCell ref="BYM42:BYM43"/>
    <mergeCell ref="BYN42:BYN43"/>
    <mergeCell ref="BYO42:BYO43"/>
    <mergeCell ref="BYP42:BYP43"/>
    <mergeCell ref="BYQ42:BYQ43"/>
    <mergeCell ref="BYH42:BYH43"/>
    <mergeCell ref="BYI42:BYI43"/>
    <mergeCell ref="BYJ42:BYJ43"/>
    <mergeCell ref="BYK42:BYK43"/>
    <mergeCell ref="BYL42:BYL43"/>
    <mergeCell ref="BYC42:BYC43"/>
    <mergeCell ref="BYD42:BYD43"/>
    <mergeCell ref="BYE42:BYE43"/>
    <mergeCell ref="BYF42:BYF43"/>
    <mergeCell ref="BYG42:BYG43"/>
    <mergeCell ref="BXX42:BXX43"/>
    <mergeCell ref="BXY42:BXY43"/>
    <mergeCell ref="BXZ42:BXZ43"/>
    <mergeCell ref="BYA42:BYA43"/>
    <mergeCell ref="BYB42:BYB43"/>
    <mergeCell ref="CAK42:CAK43"/>
    <mergeCell ref="CAL42:CAL43"/>
    <mergeCell ref="CAM42:CAM43"/>
    <mergeCell ref="CAN42:CAN43"/>
    <mergeCell ref="CAO42:CAO43"/>
    <mergeCell ref="CAF42:CAF43"/>
    <mergeCell ref="CAG42:CAG43"/>
    <mergeCell ref="CAH42:CAH43"/>
    <mergeCell ref="CAI42:CAI43"/>
    <mergeCell ref="CAJ42:CAJ43"/>
    <mergeCell ref="CAA42:CAA43"/>
    <mergeCell ref="CAB42:CAB43"/>
    <mergeCell ref="CAC42:CAC43"/>
    <mergeCell ref="CAD42:CAD43"/>
    <mergeCell ref="CAE42:CAE43"/>
    <mergeCell ref="BZV42:BZV43"/>
    <mergeCell ref="BZW42:BZW43"/>
    <mergeCell ref="BZX42:BZX43"/>
    <mergeCell ref="BZY42:BZY43"/>
    <mergeCell ref="BZZ42:BZZ43"/>
    <mergeCell ref="BZQ42:BZQ43"/>
    <mergeCell ref="BZR42:BZR43"/>
    <mergeCell ref="BZS42:BZS43"/>
    <mergeCell ref="BZT42:BZT43"/>
    <mergeCell ref="BZU42:BZU43"/>
    <mergeCell ref="BZL42:BZL43"/>
    <mergeCell ref="BZM42:BZM43"/>
    <mergeCell ref="BZN42:BZN43"/>
    <mergeCell ref="BZO42:BZO43"/>
    <mergeCell ref="BZP42:BZP43"/>
    <mergeCell ref="BZG42:BZG43"/>
    <mergeCell ref="BZH42:BZH43"/>
    <mergeCell ref="BZI42:BZI43"/>
    <mergeCell ref="BZJ42:BZJ43"/>
    <mergeCell ref="BZK42:BZK43"/>
    <mergeCell ref="CBT42:CBT43"/>
    <mergeCell ref="CBU42:CBU43"/>
    <mergeCell ref="CBV42:CBV43"/>
    <mergeCell ref="CBW42:CBW43"/>
    <mergeCell ref="CBX42:CBX43"/>
    <mergeCell ref="CBO42:CBO43"/>
    <mergeCell ref="CBP42:CBP43"/>
    <mergeCell ref="CBQ42:CBQ43"/>
    <mergeCell ref="CBR42:CBR43"/>
    <mergeCell ref="CBS42:CBS43"/>
    <mergeCell ref="CBJ42:CBJ43"/>
    <mergeCell ref="CBK42:CBK43"/>
    <mergeCell ref="CBL42:CBL43"/>
    <mergeCell ref="CBM42:CBM43"/>
    <mergeCell ref="CBN42:CBN43"/>
    <mergeCell ref="CBE42:CBE43"/>
    <mergeCell ref="CBF42:CBF43"/>
    <mergeCell ref="CBG42:CBG43"/>
    <mergeCell ref="CBH42:CBH43"/>
    <mergeCell ref="CBI42:CBI43"/>
    <mergeCell ref="CAZ42:CAZ43"/>
    <mergeCell ref="CBA42:CBA43"/>
    <mergeCell ref="CBB42:CBB43"/>
    <mergeCell ref="CBC42:CBC43"/>
    <mergeCell ref="CBD42:CBD43"/>
    <mergeCell ref="CAU42:CAU43"/>
    <mergeCell ref="CAV42:CAV43"/>
    <mergeCell ref="CAW42:CAW43"/>
    <mergeCell ref="CAX42:CAX43"/>
    <mergeCell ref="CAY42:CAY43"/>
    <mergeCell ref="CAP42:CAP43"/>
    <mergeCell ref="CAQ42:CAQ43"/>
    <mergeCell ref="CAR42:CAR43"/>
    <mergeCell ref="CAS42:CAS43"/>
    <mergeCell ref="CAT42:CAT43"/>
    <mergeCell ref="CDC42:CDC43"/>
    <mergeCell ref="CDD42:CDD43"/>
    <mergeCell ref="CDE42:CDE43"/>
    <mergeCell ref="CDF42:CDF43"/>
    <mergeCell ref="CDG42:CDG43"/>
    <mergeCell ref="CCX42:CCX43"/>
    <mergeCell ref="CCY42:CCY43"/>
    <mergeCell ref="CCZ42:CCZ43"/>
    <mergeCell ref="CDA42:CDA43"/>
    <mergeCell ref="CDB42:CDB43"/>
    <mergeCell ref="CCS42:CCS43"/>
    <mergeCell ref="CCT42:CCT43"/>
    <mergeCell ref="CCU42:CCU43"/>
    <mergeCell ref="CCV42:CCV43"/>
    <mergeCell ref="CCW42:CCW43"/>
    <mergeCell ref="CCN42:CCN43"/>
    <mergeCell ref="CCO42:CCO43"/>
    <mergeCell ref="CCP42:CCP43"/>
    <mergeCell ref="CCQ42:CCQ43"/>
    <mergeCell ref="CCR42:CCR43"/>
    <mergeCell ref="CCI42:CCI43"/>
    <mergeCell ref="CCJ42:CCJ43"/>
    <mergeCell ref="CCK42:CCK43"/>
    <mergeCell ref="CCL42:CCL43"/>
    <mergeCell ref="CCM42:CCM43"/>
    <mergeCell ref="CCD42:CCD43"/>
    <mergeCell ref="CCE42:CCE43"/>
    <mergeCell ref="CCF42:CCF43"/>
    <mergeCell ref="CCG42:CCG43"/>
    <mergeCell ref="CCH42:CCH43"/>
    <mergeCell ref="CBY42:CBY43"/>
    <mergeCell ref="CBZ42:CBZ43"/>
    <mergeCell ref="CCA42:CCA43"/>
    <mergeCell ref="CCB42:CCB43"/>
    <mergeCell ref="CCC42:CCC43"/>
    <mergeCell ref="CEL42:CEL43"/>
    <mergeCell ref="CEM42:CEM43"/>
    <mergeCell ref="CEN42:CEN43"/>
    <mergeCell ref="CEO42:CEO43"/>
    <mergeCell ref="CEP42:CEP43"/>
    <mergeCell ref="CEG42:CEG43"/>
    <mergeCell ref="CEH42:CEH43"/>
    <mergeCell ref="CEI42:CEI43"/>
    <mergeCell ref="CEJ42:CEJ43"/>
    <mergeCell ref="CEK42:CEK43"/>
    <mergeCell ref="CEB42:CEB43"/>
    <mergeCell ref="CEC42:CEC43"/>
    <mergeCell ref="CED42:CED43"/>
    <mergeCell ref="CEE42:CEE43"/>
    <mergeCell ref="CEF42:CEF43"/>
    <mergeCell ref="CDW42:CDW43"/>
    <mergeCell ref="CDX42:CDX43"/>
    <mergeCell ref="CDY42:CDY43"/>
    <mergeCell ref="CDZ42:CDZ43"/>
    <mergeCell ref="CEA42:CEA43"/>
    <mergeCell ref="CDR42:CDR43"/>
    <mergeCell ref="CDS42:CDS43"/>
    <mergeCell ref="CDT42:CDT43"/>
    <mergeCell ref="CDU42:CDU43"/>
    <mergeCell ref="CDV42:CDV43"/>
    <mergeCell ref="CDM42:CDM43"/>
    <mergeCell ref="CDN42:CDN43"/>
    <mergeCell ref="CDO42:CDO43"/>
    <mergeCell ref="CDP42:CDP43"/>
    <mergeCell ref="CDQ42:CDQ43"/>
    <mergeCell ref="CDH42:CDH43"/>
    <mergeCell ref="CDI42:CDI43"/>
    <mergeCell ref="CDJ42:CDJ43"/>
    <mergeCell ref="CDK42:CDK43"/>
    <mergeCell ref="CDL42:CDL43"/>
    <mergeCell ref="CFU42:CFU43"/>
    <mergeCell ref="CFV42:CFV43"/>
    <mergeCell ref="CFW42:CFW43"/>
    <mergeCell ref="CFX42:CFX43"/>
    <mergeCell ref="CFY42:CFY43"/>
    <mergeCell ref="CFP42:CFP43"/>
    <mergeCell ref="CFQ42:CFQ43"/>
    <mergeCell ref="CFR42:CFR43"/>
    <mergeCell ref="CFS42:CFS43"/>
    <mergeCell ref="CFT42:CFT43"/>
    <mergeCell ref="CFK42:CFK43"/>
    <mergeCell ref="CFL42:CFL43"/>
    <mergeCell ref="CFM42:CFM43"/>
    <mergeCell ref="CFN42:CFN43"/>
    <mergeCell ref="CFO42:CFO43"/>
    <mergeCell ref="CFF42:CFF43"/>
    <mergeCell ref="CFG42:CFG43"/>
    <mergeCell ref="CFH42:CFH43"/>
    <mergeCell ref="CFI42:CFI43"/>
    <mergeCell ref="CFJ42:CFJ43"/>
    <mergeCell ref="CFA42:CFA43"/>
    <mergeCell ref="CFB42:CFB43"/>
    <mergeCell ref="CFC42:CFC43"/>
    <mergeCell ref="CFD42:CFD43"/>
    <mergeCell ref="CFE42:CFE43"/>
    <mergeCell ref="CEV42:CEV43"/>
    <mergeCell ref="CEW42:CEW43"/>
    <mergeCell ref="CEX42:CEX43"/>
    <mergeCell ref="CEY42:CEY43"/>
    <mergeCell ref="CEZ42:CEZ43"/>
    <mergeCell ref="CEQ42:CEQ43"/>
    <mergeCell ref="CER42:CER43"/>
    <mergeCell ref="CES42:CES43"/>
    <mergeCell ref="CET42:CET43"/>
    <mergeCell ref="CEU42:CEU43"/>
    <mergeCell ref="CHD42:CHD43"/>
    <mergeCell ref="CHE42:CHE43"/>
    <mergeCell ref="CHF42:CHF43"/>
    <mergeCell ref="CHG42:CHG43"/>
    <mergeCell ref="CHH42:CHH43"/>
    <mergeCell ref="CGY42:CGY43"/>
    <mergeCell ref="CGZ42:CGZ43"/>
    <mergeCell ref="CHA42:CHA43"/>
    <mergeCell ref="CHB42:CHB43"/>
    <mergeCell ref="CHC42:CHC43"/>
    <mergeCell ref="CGT42:CGT43"/>
    <mergeCell ref="CGU42:CGU43"/>
    <mergeCell ref="CGV42:CGV43"/>
    <mergeCell ref="CGW42:CGW43"/>
    <mergeCell ref="CGX42:CGX43"/>
    <mergeCell ref="CGO42:CGO43"/>
    <mergeCell ref="CGP42:CGP43"/>
    <mergeCell ref="CGQ42:CGQ43"/>
    <mergeCell ref="CGR42:CGR43"/>
    <mergeCell ref="CGS42:CGS43"/>
    <mergeCell ref="CGJ42:CGJ43"/>
    <mergeCell ref="CGK42:CGK43"/>
    <mergeCell ref="CGL42:CGL43"/>
    <mergeCell ref="CGM42:CGM43"/>
    <mergeCell ref="CGN42:CGN43"/>
    <mergeCell ref="CGE42:CGE43"/>
    <mergeCell ref="CGF42:CGF43"/>
    <mergeCell ref="CGG42:CGG43"/>
    <mergeCell ref="CGH42:CGH43"/>
    <mergeCell ref="CGI42:CGI43"/>
    <mergeCell ref="CFZ42:CFZ43"/>
    <mergeCell ref="CGA42:CGA43"/>
    <mergeCell ref="CGB42:CGB43"/>
    <mergeCell ref="CGC42:CGC43"/>
    <mergeCell ref="CGD42:CGD43"/>
    <mergeCell ref="CIM42:CIM43"/>
    <mergeCell ref="CIN42:CIN43"/>
    <mergeCell ref="CIO42:CIO43"/>
    <mergeCell ref="CIP42:CIP43"/>
    <mergeCell ref="CIQ42:CIQ43"/>
    <mergeCell ref="CIH42:CIH43"/>
    <mergeCell ref="CII42:CII43"/>
    <mergeCell ref="CIJ42:CIJ43"/>
    <mergeCell ref="CIK42:CIK43"/>
    <mergeCell ref="CIL42:CIL43"/>
    <mergeCell ref="CIC42:CIC43"/>
    <mergeCell ref="CID42:CID43"/>
    <mergeCell ref="CIE42:CIE43"/>
    <mergeCell ref="CIF42:CIF43"/>
    <mergeCell ref="CIG42:CIG43"/>
    <mergeCell ref="CHX42:CHX43"/>
    <mergeCell ref="CHY42:CHY43"/>
    <mergeCell ref="CHZ42:CHZ43"/>
    <mergeCell ref="CIA42:CIA43"/>
    <mergeCell ref="CIB42:CIB43"/>
    <mergeCell ref="CHS42:CHS43"/>
    <mergeCell ref="CHT42:CHT43"/>
    <mergeCell ref="CHU42:CHU43"/>
    <mergeCell ref="CHV42:CHV43"/>
    <mergeCell ref="CHW42:CHW43"/>
    <mergeCell ref="CHN42:CHN43"/>
    <mergeCell ref="CHO42:CHO43"/>
    <mergeCell ref="CHP42:CHP43"/>
    <mergeCell ref="CHQ42:CHQ43"/>
    <mergeCell ref="CHR42:CHR43"/>
    <mergeCell ref="CHI42:CHI43"/>
    <mergeCell ref="CHJ42:CHJ43"/>
    <mergeCell ref="CHK42:CHK43"/>
    <mergeCell ref="CHL42:CHL43"/>
    <mergeCell ref="CHM42:CHM43"/>
    <mergeCell ref="CJV42:CJV43"/>
    <mergeCell ref="CJW42:CJW43"/>
    <mergeCell ref="CJX42:CJX43"/>
    <mergeCell ref="CJY42:CJY43"/>
    <mergeCell ref="CJZ42:CJZ43"/>
    <mergeCell ref="CJQ42:CJQ43"/>
    <mergeCell ref="CJR42:CJR43"/>
    <mergeCell ref="CJS42:CJS43"/>
    <mergeCell ref="CJT42:CJT43"/>
    <mergeCell ref="CJU42:CJU43"/>
    <mergeCell ref="CJL42:CJL43"/>
    <mergeCell ref="CJM42:CJM43"/>
    <mergeCell ref="CJN42:CJN43"/>
    <mergeCell ref="CJO42:CJO43"/>
    <mergeCell ref="CJP42:CJP43"/>
    <mergeCell ref="CJG42:CJG43"/>
    <mergeCell ref="CJH42:CJH43"/>
    <mergeCell ref="CJI42:CJI43"/>
    <mergeCell ref="CJJ42:CJJ43"/>
    <mergeCell ref="CJK42:CJK43"/>
    <mergeCell ref="CJB42:CJB43"/>
    <mergeCell ref="CJC42:CJC43"/>
    <mergeCell ref="CJD42:CJD43"/>
    <mergeCell ref="CJE42:CJE43"/>
    <mergeCell ref="CJF42:CJF43"/>
    <mergeCell ref="CIW42:CIW43"/>
    <mergeCell ref="CIX42:CIX43"/>
    <mergeCell ref="CIY42:CIY43"/>
    <mergeCell ref="CIZ42:CIZ43"/>
    <mergeCell ref="CJA42:CJA43"/>
    <mergeCell ref="CIR42:CIR43"/>
    <mergeCell ref="CIS42:CIS43"/>
    <mergeCell ref="CIT42:CIT43"/>
    <mergeCell ref="CIU42:CIU43"/>
    <mergeCell ref="CIV42:CIV43"/>
    <mergeCell ref="CLE42:CLE43"/>
    <mergeCell ref="CLF42:CLF43"/>
    <mergeCell ref="CLG42:CLG43"/>
    <mergeCell ref="CLH42:CLH43"/>
    <mergeCell ref="CLI42:CLI43"/>
    <mergeCell ref="CKZ42:CKZ43"/>
    <mergeCell ref="CLA42:CLA43"/>
    <mergeCell ref="CLB42:CLB43"/>
    <mergeCell ref="CLC42:CLC43"/>
    <mergeCell ref="CLD42:CLD43"/>
    <mergeCell ref="CKU42:CKU43"/>
    <mergeCell ref="CKV42:CKV43"/>
    <mergeCell ref="CKW42:CKW43"/>
    <mergeCell ref="CKX42:CKX43"/>
    <mergeCell ref="CKY42:CKY43"/>
    <mergeCell ref="CKP42:CKP43"/>
    <mergeCell ref="CKQ42:CKQ43"/>
    <mergeCell ref="CKR42:CKR43"/>
    <mergeCell ref="CKS42:CKS43"/>
    <mergeCell ref="CKT42:CKT43"/>
    <mergeCell ref="CKK42:CKK43"/>
    <mergeCell ref="CKL42:CKL43"/>
    <mergeCell ref="CKM42:CKM43"/>
    <mergeCell ref="CKN42:CKN43"/>
    <mergeCell ref="CKO42:CKO43"/>
    <mergeCell ref="CKF42:CKF43"/>
    <mergeCell ref="CKG42:CKG43"/>
    <mergeCell ref="CKH42:CKH43"/>
    <mergeCell ref="CKI42:CKI43"/>
    <mergeCell ref="CKJ42:CKJ43"/>
    <mergeCell ref="CKA42:CKA43"/>
    <mergeCell ref="CKB42:CKB43"/>
    <mergeCell ref="CKC42:CKC43"/>
    <mergeCell ref="CKD42:CKD43"/>
    <mergeCell ref="CKE42:CKE43"/>
    <mergeCell ref="CMN42:CMN43"/>
    <mergeCell ref="CMO42:CMO43"/>
    <mergeCell ref="CMP42:CMP43"/>
    <mergeCell ref="CMQ42:CMQ43"/>
    <mergeCell ref="CMR42:CMR43"/>
    <mergeCell ref="CMI42:CMI43"/>
    <mergeCell ref="CMJ42:CMJ43"/>
    <mergeCell ref="CMK42:CMK43"/>
    <mergeCell ref="CML42:CML43"/>
    <mergeCell ref="CMM42:CMM43"/>
    <mergeCell ref="CMD42:CMD43"/>
    <mergeCell ref="CME42:CME43"/>
    <mergeCell ref="CMF42:CMF43"/>
    <mergeCell ref="CMG42:CMG43"/>
    <mergeCell ref="CMH42:CMH43"/>
    <mergeCell ref="CLY42:CLY43"/>
    <mergeCell ref="CLZ42:CLZ43"/>
    <mergeCell ref="CMA42:CMA43"/>
    <mergeCell ref="CMB42:CMB43"/>
    <mergeCell ref="CMC42:CMC43"/>
    <mergeCell ref="CLT42:CLT43"/>
    <mergeCell ref="CLU42:CLU43"/>
    <mergeCell ref="CLV42:CLV43"/>
    <mergeCell ref="CLW42:CLW43"/>
    <mergeCell ref="CLX42:CLX43"/>
    <mergeCell ref="CLO42:CLO43"/>
    <mergeCell ref="CLP42:CLP43"/>
    <mergeCell ref="CLQ42:CLQ43"/>
    <mergeCell ref="CLR42:CLR43"/>
    <mergeCell ref="CLS42:CLS43"/>
    <mergeCell ref="CLJ42:CLJ43"/>
    <mergeCell ref="CLK42:CLK43"/>
    <mergeCell ref="CLL42:CLL43"/>
    <mergeCell ref="CLM42:CLM43"/>
    <mergeCell ref="CLN42:CLN43"/>
    <mergeCell ref="CNW42:CNW43"/>
    <mergeCell ref="CNX42:CNX43"/>
    <mergeCell ref="CNY42:CNY43"/>
    <mergeCell ref="CNZ42:CNZ43"/>
    <mergeCell ref="COA42:COA43"/>
    <mergeCell ref="CNR42:CNR43"/>
    <mergeCell ref="CNS42:CNS43"/>
    <mergeCell ref="CNT42:CNT43"/>
    <mergeCell ref="CNU42:CNU43"/>
    <mergeCell ref="CNV42:CNV43"/>
    <mergeCell ref="CNM42:CNM43"/>
    <mergeCell ref="CNN42:CNN43"/>
    <mergeCell ref="CNO42:CNO43"/>
    <mergeCell ref="CNP42:CNP43"/>
    <mergeCell ref="CNQ42:CNQ43"/>
    <mergeCell ref="CNH42:CNH43"/>
    <mergeCell ref="CNI42:CNI43"/>
    <mergeCell ref="CNJ42:CNJ43"/>
    <mergeCell ref="CNK42:CNK43"/>
    <mergeCell ref="CNL42:CNL43"/>
    <mergeCell ref="CNC42:CNC43"/>
    <mergeCell ref="CND42:CND43"/>
    <mergeCell ref="CNE42:CNE43"/>
    <mergeCell ref="CNF42:CNF43"/>
    <mergeCell ref="CNG42:CNG43"/>
    <mergeCell ref="CMX42:CMX43"/>
    <mergeCell ref="CMY42:CMY43"/>
    <mergeCell ref="CMZ42:CMZ43"/>
    <mergeCell ref="CNA42:CNA43"/>
    <mergeCell ref="CNB42:CNB43"/>
    <mergeCell ref="CMS42:CMS43"/>
    <mergeCell ref="CMT42:CMT43"/>
    <mergeCell ref="CMU42:CMU43"/>
    <mergeCell ref="CMV42:CMV43"/>
    <mergeCell ref="CMW42:CMW43"/>
    <mergeCell ref="CPF42:CPF43"/>
    <mergeCell ref="CPG42:CPG43"/>
    <mergeCell ref="CPH42:CPH43"/>
    <mergeCell ref="CPI42:CPI43"/>
    <mergeCell ref="CPJ42:CPJ43"/>
    <mergeCell ref="CPA42:CPA43"/>
    <mergeCell ref="CPB42:CPB43"/>
    <mergeCell ref="CPC42:CPC43"/>
    <mergeCell ref="CPD42:CPD43"/>
    <mergeCell ref="CPE42:CPE43"/>
    <mergeCell ref="COV42:COV43"/>
    <mergeCell ref="COW42:COW43"/>
    <mergeCell ref="COX42:COX43"/>
    <mergeCell ref="COY42:COY43"/>
    <mergeCell ref="COZ42:COZ43"/>
    <mergeCell ref="COQ42:COQ43"/>
    <mergeCell ref="COR42:COR43"/>
    <mergeCell ref="COS42:COS43"/>
    <mergeCell ref="COT42:COT43"/>
    <mergeCell ref="COU42:COU43"/>
    <mergeCell ref="COL42:COL43"/>
    <mergeCell ref="COM42:COM43"/>
    <mergeCell ref="CON42:CON43"/>
    <mergeCell ref="COO42:COO43"/>
    <mergeCell ref="COP42:COP43"/>
    <mergeCell ref="COG42:COG43"/>
    <mergeCell ref="COH42:COH43"/>
    <mergeCell ref="COI42:COI43"/>
    <mergeCell ref="COJ42:COJ43"/>
    <mergeCell ref="COK42:COK43"/>
    <mergeCell ref="COB42:COB43"/>
    <mergeCell ref="COC42:COC43"/>
    <mergeCell ref="COD42:COD43"/>
    <mergeCell ref="COE42:COE43"/>
    <mergeCell ref="COF42:COF43"/>
    <mergeCell ref="CQO42:CQO43"/>
    <mergeCell ref="CQP42:CQP43"/>
    <mergeCell ref="CQQ42:CQQ43"/>
    <mergeCell ref="CQR42:CQR43"/>
    <mergeCell ref="CQS42:CQS43"/>
    <mergeCell ref="CQJ42:CQJ43"/>
    <mergeCell ref="CQK42:CQK43"/>
    <mergeCell ref="CQL42:CQL43"/>
    <mergeCell ref="CQM42:CQM43"/>
    <mergeCell ref="CQN42:CQN43"/>
    <mergeCell ref="CQE42:CQE43"/>
    <mergeCell ref="CQF42:CQF43"/>
    <mergeCell ref="CQG42:CQG43"/>
    <mergeCell ref="CQH42:CQH43"/>
    <mergeCell ref="CQI42:CQI43"/>
    <mergeCell ref="CPZ42:CPZ43"/>
    <mergeCell ref="CQA42:CQA43"/>
    <mergeCell ref="CQB42:CQB43"/>
    <mergeCell ref="CQC42:CQC43"/>
    <mergeCell ref="CQD42:CQD43"/>
    <mergeCell ref="CPU42:CPU43"/>
    <mergeCell ref="CPV42:CPV43"/>
    <mergeCell ref="CPW42:CPW43"/>
    <mergeCell ref="CPX42:CPX43"/>
    <mergeCell ref="CPY42:CPY43"/>
    <mergeCell ref="CPP42:CPP43"/>
    <mergeCell ref="CPQ42:CPQ43"/>
    <mergeCell ref="CPR42:CPR43"/>
    <mergeCell ref="CPS42:CPS43"/>
    <mergeCell ref="CPT42:CPT43"/>
    <mergeCell ref="CPK42:CPK43"/>
    <mergeCell ref="CPL42:CPL43"/>
    <mergeCell ref="CPM42:CPM43"/>
    <mergeCell ref="CPN42:CPN43"/>
    <mergeCell ref="CPO42:CPO43"/>
    <mergeCell ref="CRX42:CRX43"/>
    <mergeCell ref="CRY42:CRY43"/>
    <mergeCell ref="CRZ42:CRZ43"/>
    <mergeCell ref="CSA42:CSA43"/>
    <mergeCell ref="CSB42:CSB43"/>
    <mergeCell ref="CRS42:CRS43"/>
    <mergeCell ref="CRT42:CRT43"/>
    <mergeCell ref="CRU42:CRU43"/>
    <mergeCell ref="CRV42:CRV43"/>
    <mergeCell ref="CRW42:CRW43"/>
    <mergeCell ref="CRN42:CRN43"/>
    <mergeCell ref="CRO42:CRO43"/>
    <mergeCell ref="CRP42:CRP43"/>
    <mergeCell ref="CRQ42:CRQ43"/>
    <mergeCell ref="CRR42:CRR43"/>
    <mergeCell ref="CRI42:CRI43"/>
    <mergeCell ref="CRJ42:CRJ43"/>
    <mergeCell ref="CRK42:CRK43"/>
    <mergeCell ref="CRL42:CRL43"/>
    <mergeCell ref="CRM42:CRM43"/>
    <mergeCell ref="CRD42:CRD43"/>
    <mergeCell ref="CRE42:CRE43"/>
    <mergeCell ref="CRF42:CRF43"/>
    <mergeCell ref="CRG42:CRG43"/>
    <mergeCell ref="CRH42:CRH43"/>
    <mergeCell ref="CQY42:CQY43"/>
    <mergeCell ref="CQZ42:CQZ43"/>
    <mergeCell ref="CRA42:CRA43"/>
    <mergeCell ref="CRB42:CRB43"/>
    <mergeCell ref="CRC42:CRC43"/>
    <mergeCell ref="CQT42:CQT43"/>
    <mergeCell ref="CQU42:CQU43"/>
    <mergeCell ref="CQV42:CQV43"/>
    <mergeCell ref="CQW42:CQW43"/>
    <mergeCell ref="CQX42:CQX43"/>
    <mergeCell ref="CTG42:CTG43"/>
    <mergeCell ref="CTH42:CTH43"/>
    <mergeCell ref="CTI42:CTI43"/>
    <mergeCell ref="CTJ42:CTJ43"/>
    <mergeCell ref="CTK42:CTK43"/>
    <mergeCell ref="CTB42:CTB43"/>
    <mergeCell ref="CTC42:CTC43"/>
    <mergeCell ref="CTD42:CTD43"/>
    <mergeCell ref="CTE42:CTE43"/>
    <mergeCell ref="CTF42:CTF43"/>
    <mergeCell ref="CSW42:CSW43"/>
    <mergeCell ref="CSX42:CSX43"/>
    <mergeCell ref="CSY42:CSY43"/>
    <mergeCell ref="CSZ42:CSZ43"/>
    <mergeCell ref="CTA42:CTA43"/>
    <mergeCell ref="CSR42:CSR43"/>
    <mergeCell ref="CSS42:CSS43"/>
    <mergeCell ref="CST42:CST43"/>
    <mergeCell ref="CSU42:CSU43"/>
    <mergeCell ref="CSV42:CSV43"/>
    <mergeCell ref="CSM42:CSM43"/>
    <mergeCell ref="CSN42:CSN43"/>
    <mergeCell ref="CSO42:CSO43"/>
    <mergeCell ref="CSP42:CSP43"/>
    <mergeCell ref="CSQ42:CSQ43"/>
    <mergeCell ref="CSH42:CSH43"/>
    <mergeCell ref="CSI42:CSI43"/>
    <mergeCell ref="CSJ42:CSJ43"/>
    <mergeCell ref="CSK42:CSK43"/>
    <mergeCell ref="CSL42:CSL43"/>
    <mergeCell ref="CSC42:CSC43"/>
    <mergeCell ref="CSD42:CSD43"/>
    <mergeCell ref="CSE42:CSE43"/>
    <mergeCell ref="CSF42:CSF43"/>
    <mergeCell ref="CSG42:CSG43"/>
    <mergeCell ref="CUP42:CUP43"/>
    <mergeCell ref="CUQ42:CUQ43"/>
    <mergeCell ref="CUR42:CUR43"/>
    <mergeCell ref="CUS42:CUS43"/>
    <mergeCell ref="CUT42:CUT43"/>
    <mergeCell ref="CUK42:CUK43"/>
    <mergeCell ref="CUL42:CUL43"/>
    <mergeCell ref="CUM42:CUM43"/>
    <mergeCell ref="CUN42:CUN43"/>
    <mergeCell ref="CUO42:CUO43"/>
    <mergeCell ref="CUF42:CUF43"/>
    <mergeCell ref="CUG42:CUG43"/>
    <mergeCell ref="CUH42:CUH43"/>
    <mergeCell ref="CUI42:CUI43"/>
    <mergeCell ref="CUJ42:CUJ43"/>
    <mergeCell ref="CUA42:CUA43"/>
    <mergeCell ref="CUB42:CUB43"/>
    <mergeCell ref="CUC42:CUC43"/>
    <mergeCell ref="CUD42:CUD43"/>
    <mergeCell ref="CUE42:CUE43"/>
    <mergeCell ref="CTV42:CTV43"/>
    <mergeCell ref="CTW42:CTW43"/>
    <mergeCell ref="CTX42:CTX43"/>
    <mergeCell ref="CTY42:CTY43"/>
    <mergeCell ref="CTZ42:CTZ43"/>
    <mergeCell ref="CTQ42:CTQ43"/>
    <mergeCell ref="CTR42:CTR43"/>
    <mergeCell ref="CTS42:CTS43"/>
    <mergeCell ref="CTT42:CTT43"/>
    <mergeCell ref="CTU42:CTU43"/>
    <mergeCell ref="CTL42:CTL43"/>
    <mergeCell ref="CTM42:CTM43"/>
    <mergeCell ref="CTN42:CTN43"/>
    <mergeCell ref="CTO42:CTO43"/>
    <mergeCell ref="CTP42:CTP43"/>
    <mergeCell ref="CVY42:CVY43"/>
    <mergeCell ref="CVZ42:CVZ43"/>
    <mergeCell ref="CWA42:CWA43"/>
    <mergeCell ref="CWB42:CWB43"/>
    <mergeCell ref="CWC42:CWC43"/>
    <mergeCell ref="CVT42:CVT43"/>
    <mergeCell ref="CVU42:CVU43"/>
    <mergeCell ref="CVV42:CVV43"/>
    <mergeCell ref="CVW42:CVW43"/>
    <mergeCell ref="CVX42:CVX43"/>
    <mergeCell ref="CVO42:CVO43"/>
    <mergeCell ref="CVP42:CVP43"/>
    <mergeCell ref="CVQ42:CVQ43"/>
    <mergeCell ref="CVR42:CVR43"/>
    <mergeCell ref="CVS42:CVS43"/>
    <mergeCell ref="CVJ42:CVJ43"/>
    <mergeCell ref="CVK42:CVK43"/>
    <mergeCell ref="CVL42:CVL43"/>
    <mergeCell ref="CVM42:CVM43"/>
    <mergeCell ref="CVN42:CVN43"/>
    <mergeCell ref="CVE42:CVE43"/>
    <mergeCell ref="CVF42:CVF43"/>
    <mergeCell ref="CVG42:CVG43"/>
    <mergeCell ref="CVH42:CVH43"/>
    <mergeCell ref="CVI42:CVI43"/>
    <mergeCell ref="CUZ42:CUZ43"/>
    <mergeCell ref="CVA42:CVA43"/>
    <mergeCell ref="CVB42:CVB43"/>
    <mergeCell ref="CVC42:CVC43"/>
    <mergeCell ref="CVD42:CVD43"/>
    <mergeCell ref="CUU42:CUU43"/>
    <mergeCell ref="CUV42:CUV43"/>
    <mergeCell ref="CUW42:CUW43"/>
    <mergeCell ref="CUX42:CUX43"/>
    <mergeCell ref="CUY42:CUY43"/>
    <mergeCell ref="CXH42:CXH43"/>
    <mergeCell ref="CXI42:CXI43"/>
    <mergeCell ref="CXJ42:CXJ43"/>
    <mergeCell ref="CXK42:CXK43"/>
    <mergeCell ref="CXL42:CXL43"/>
    <mergeCell ref="CXC42:CXC43"/>
    <mergeCell ref="CXD42:CXD43"/>
    <mergeCell ref="CXE42:CXE43"/>
    <mergeCell ref="CXF42:CXF43"/>
    <mergeCell ref="CXG42:CXG43"/>
    <mergeCell ref="CWX42:CWX43"/>
    <mergeCell ref="CWY42:CWY43"/>
    <mergeCell ref="CWZ42:CWZ43"/>
    <mergeCell ref="CXA42:CXA43"/>
    <mergeCell ref="CXB42:CXB43"/>
    <mergeCell ref="CWS42:CWS43"/>
    <mergeCell ref="CWT42:CWT43"/>
    <mergeCell ref="CWU42:CWU43"/>
    <mergeCell ref="CWV42:CWV43"/>
    <mergeCell ref="CWW42:CWW43"/>
    <mergeCell ref="CWN42:CWN43"/>
    <mergeCell ref="CWO42:CWO43"/>
    <mergeCell ref="CWP42:CWP43"/>
    <mergeCell ref="CWQ42:CWQ43"/>
    <mergeCell ref="CWR42:CWR43"/>
    <mergeCell ref="CWI42:CWI43"/>
    <mergeCell ref="CWJ42:CWJ43"/>
    <mergeCell ref="CWK42:CWK43"/>
    <mergeCell ref="CWL42:CWL43"/>
    <mergeCell ref="CWM42:CWM43"/>
    <mergeCell ref="CWD42:CWD43"/>
    <mergeCell ref="CWE42:CWE43"/>
    <mergeCell ref="CWF42:CWF43"/>
    <mergeCell ref="CWG42:CWG43"/>
    <mergeCell ref="CWH42:CWH43"/>
    <mergeCell ref="CYQ42:CYQ43"/>
    <mergeCell ref="CYR42:CYR43"/>
    <mergeCell ref="CYS42:CYS43"/>
    <mergeCell ref="CYT42:CYT43"/>
    <mergeCell ref="CYU42:CYU43"/>
    <mergeCell ref="CYL42:CYL43"/>
    <mergeCell ref="CYM42:CYM43"/>
    <mergeCell ref="CYN42:CYN43"/>
    <mergeCell ref="CYO42:CYO43"/>
    <mergeCell ref="CYP42:CYP43"/>
    <mergeCell ref="CYG42:CYG43"/>
    <mergeCell ref="CYH42:CYH43"/>
    <mergeCell ref="CYI42:CYI43"/>
    <mergeCell ref="CYJ42:CYJ43"/>
    <mergeCell ref="CYK42:CYK43"/>
    <mergeCell ref="CYB42:CYB43"/>
    <mergeCell ref="CYC42:CYC43"/>
    <mergeCell ref="CYD42:CYD43"/>
    <mergeCell ref="CYE42:CYE43"/>
    <mergeCell ref="CYF42:CYF43"/>
    <mergeCell ref="CXW42:CXW43"/>
    <mergeCell ref="CXX42:CXX43"/>
    <mergeCell ref="CXY42:CXY43"/>
    <mergeCell ref="CXZ42:CXZ43"/>
    <mergeCell ref="CYA42:CYA43"/>
    <mergeCell ref="CXR42:CXR43"/>
    <mergeCell ref="CXS42:CXS43"/>
    <mergeCell ref="CXT42:CXT43"/>
    <mergeCell ref="CXU42:CXU43"/>
    <mergeCell ref="CXV42:CXV43"/>
    <mergeCell ref="CXM42:CXM43"/>
    <mergeCell ref="CXN42:CXN43"/>
    <mergeCell ref="CXO42:CXO43"/>
    <mergeCell ref="CXP42:CXP43"/>
    <mergeCell ref="CXQ42:CXQ43"/>
    <mergeCell ref="CZZ42:CZZ43"/>
    <mergeCell ref="DAA42:DAA43"/>
    <mergeCell ref="DAB42:DAB43"/>
    <mergeCell ref="DAC42:DAC43"/>
    <mergeCell ref="DAD42:DAD43"/>
    <mergeCell ref="CZU42:CZU43"/>
    <mergeCell ref="CZV42:CZV43"/>
    <mergeCell ref="CZW42:CZW43"/>
    <mergeCell ref="CZX42:CZX43"/>
    <mergeCell ref="CZY42:CZY43"/>
    <mergeCell ref="CZP42:CZP43"/>
    <mergeCell ref="CZQ42:CZQ43"/>
    <mergeCell ref="CZR42:CZR43"/>
    <mergeCell ref="CZS42:CZS43"/>
    <mergeCell ref="CZT42:CZT43"/>
    <mergeCell ref="CZK42:CZK43"/>
    <mergeCell ref="CZL42:CZL43"/>
    <mergeCell ref="CZM42:CZM43"/>
    <mergeCell ref="CZN42:CZN43"/>
    <mergeCell ref="CZO42:CZO43"/>
    <mergeCell ref="CZF42:CZF43"/>
    <mergeCell ref="CZG42:CZG43"/>
    <mergeCell ref="CZH42:CZH43"/>
    <mergeCell ref="CZI42:CZI43"/>
    <mergeCell ref="CZJ42:CZJ43"/>
    <mergeCell ref="CZA42:CZA43"/>
    <mergeCell ref="CZB42:CZB43"/>
    <mergeCell ref="CZC42:CZC43"/>
    <mergeCell ref="CZD42:CZD43"/>
    <mergeCell ref="CZE42:CZE43"/>
    <mergeCell ref="CYV42:CYV43"/>
    <mergeCell ref="CYW42:CYW43"/>
    <mergeCell ref="CYX42:CYX43"/>
    <mergeCell ref="CYY42:CYY43"/>
    <mergeCell ref="CYZ42:CYZ43"/>
    <mergeCell ref="DBI42:DBI43"/>
    <mergeCell ref="DBJ42:DBJ43"/>
    <mergeCell ref="DBK42:DBK43"/>
    <mergeCell ref="DBL42:DBL43"/>
    <mergeCell ref="DBM42:DBM43"/>
    <mergeCell ref="DBD42:DBD43"/>
    <mergeCell ref="DBE42:DBE43"/>
    <mergeCell ref="DBF42:DBF43"/>
    <mergeCell ref="DBG42:DBG43"/>
    <mergeCell ref="DBH42:DBH43"/>
    <mergeCell ref="DAY42:DAY43"/>
    <mergeCell ref="DAZ42:DAZ43"/>
    <mergeCell ref="DBA42:DBA43"/>
    <mergeCell ref="DBB42:DBB43"/>
    <mergeCell ref="DBC42:DBC43"/>
    <mergeCell ref="DAT42:DAT43"/>
    <mergeCell ref="DAU42:DAU43"/>
    <mergeCell ref="DAV42:DAV43"/>
    <mergeCell ref="DAW42:DAW43"/>
    <mergeCell ref="DAX42:DAX43"/>
    <mergeCell ref="DAO42:DAO43"/>
    <mergeCell ref="DAP42:DAP43"/>
    <mergeCell ref="DAQ42:DAQ43"/>
    <mergeCell ref="DAR42:DAR43"/>
    <mergeCell ref="DAS42:DAS43"/>
    <mergeCell ref="DAJ42:DAJ43"/>
    <mergeCell ref="DAK42:DAK43"/>
    <mergeCell ref="DAL42:DAL43"/>
    <mergeCell ref="DAM42:DAM43"/>
    <mergeCell ref="DAN42:DAN43"/>
    <mergeCell ref="DAE42:DAE43"/>
    <mergeCell ref="DAF42:DAF43"/>
    <mergeCell ref="DAG42:DAG43"/>
    <mergeCell ref="DAH42:DAH43"/>
    <mergeCell ref="DAI42:DAI43"/>
    <mergeCell ref="DCR42:DCR43"/>
    <mergeCell ref="DCS42:DCS43"/>
    <mergeCell ref="DCT42:DCT43"/>
    <mergeCell ref="DCU42:DCU43"/>
    <mergeCell ref="DCV42:DCV43"/>
    <mergeCell ref="DCM42:DCM43"/>
    <mergeCell ref="DCN42:DCN43"/>
    <mergeCell ref="DCO42:DCO43"/>
    <mergeCell ref="DCP42:DCP43"/>
    <mergeCell ref="DCQ42:DCQ43"/>
    <mergeCell ref="DCH42:DCH43"/>
    <mergeCell ref="DCI42:DCI43"/>
    <mergeCell ref="DCJ42:DCJ43"/>
    <mergeCell ref="DCK42:DCK43"/>
    <mergeCell ref="DCL42:DCL43"/>
    <mergeCell ref="DCC42:DCC43"/>
    <mergeCell ref="DCD42:DCD43"/>
    <mergeCell ref="DCE42:DCE43"/>
    <mergeCell ref="DCF42:DCF43"/>
    <mergeCell ref="DCG42:DCG43"/>
    <mergeCell ref="DBX42:DBX43"/>
    <mergeCell ref="DBY42:DBY43"/>
    <mergeCell ref="DBZ42:DBZ43"/>
    <mergeCell ref="DCA42:DCA43"/>
    <mergeCell ref="DCB42:DCB43"/>
    <mergeCell ref="DBS42:DBS43"/>
    <mergeCell ref="DBT42:DBT43"/>
    <mergeCell ref="DBU42:DBU43"/>
    <mergeCell ref="DBV42:DBV43"/>
    <mergeCell ref="DBW42:DBW43"/>
    <mergeCell ref="DBN42:DBN43"/>
    <mergeCell ref="DBO42:DBO43"/>
    <mergeCell ref="DBP42:DBP43"/>
    <mergeCell ref="DBQ42:DBQ43"/>
    <mergeCell ref="DBR42:DBR43"/>
    <mergeCell ref="DEA42:DEA43"/>
    <mergeCell ref="DEB42:DEB43"/>
    <mergeCell ref="DEC42:DEC43"/>
    <mergeCell ref="DED42:DED43"/>
    <mergeCell ref="DEE42:DEE43"/>
    <mergeCell ref="DDV42:DDV43"/>
    <mergeCell ref="DDW42:DDW43"/>
    <mergeCell ref="DDX42:DDX43"/>
    <mergeCell ref="DDY42:DDY43"/>
    <mergeCell ref="DDZ42:DDZ43"/>
    <mergeCell ref="DDQ42:DDQ43"/>
    <mergeCell ref="DDR42:DDR43"/>
    <mergeCell ref="DDS42:DDS43"/>
    <mergeCell ref="DDT42:DDT43"/>
    <mergeCell ref="DDU42:DDU43"/>
    <mergeCell ref="DDL42:DDL43"/>
    <mergeCell ref="DDM42:DDM43"/>
    <mergeCell ref="DDN42:DDN43"/>
    <mergeCell ref="DDO42:DDO43"/>
    <mergeCell ref="DDP42:DDP43"/>
    <mergeCell ref="DDG42:DDG43"/>
    <mergeCell ref="DDH42:DDH43"/>
    <mergeCell ref="DDI42:DDI43"/>
    <mergeCell ref="DDJ42:DDJ43"/>
    <mergeCell ref="DDK42:DDK43"/>
    <mergeCell ref="DDB42:DDB43"/>
    <mergeCell ref="DDC42:DDC43"/>
    <mergeCell ref="DDD42:DDD43"/>
    <mergeCell ref="DDE42:DDE43"/>
    <mergeCell ref="DDF42:DDF43"/>
    <mergeCell ref="DCW42:DCW43"/>
    <mergeCell ref="DCX42:DCX43"/>
    <mergeCell ref="DCY42:DCY43"/>
    <mergeCell ref="DCZ42:DCZ43"/>
    <mergeCell ref="DDA42:DDA43"/>
    <mergeCell ref="DFJ42:DFJ43"/>
    <mergeCell ref="DFK42:DFK43"/>
    <mergeCell ref="DFL42:DFL43"/>
    <mergeCell ref="DFM42:DFM43"/>
    <mergeCell ref="DFN42:DFN43"/>
    <mergeCell ref="DFE42:DFE43"/>
    <mergeCell ref="DFF42:DFF43"/>
    <mergeCell ref="DFG42:DFG43"/>
    <mergeCell ref="DFH42:DFH43"/>
    <mergeCell ref="DFI42:DFI43"/>
    <mergeCell ref="DEZ42:DEZ43"/>
    <mergeCell ref="DFA42:DFA43"/>
    <mergeCell ref="DFB42:DFB43"/>
    <mergeCell ref="DFC42:DFC43"/>
    <mergeCell ref="DFD42:DFD43"/>
    <mergeCell ref="DEU42:DEU43"/>
    <mergeCell ref="DEV42:DEV43"/>
    <mergeCell ref="DEW42:DEW43"/>
    <mergeCell ref="DEX42:DEX43"/>
    <mergeCell ref="DEY42:DEY43"/>
    <mergeCell ref="DEP42:DEP43"/>
    <mergeCell ref="DEQ42:DEQ43"/>
    <mergeCell ref="DER42:DER43"/>
    <mergeCell ref="DES42:DES43"/>
    <mergeCell ref="DET42:DET43"/>
    <mergeCell ref="DEK42:DEK43"/>
    <mergeCell ref="DEL42:DEL43"/>
    <mergeCell ref="DEM42:DEM43"/>
    <mergeCell ref="DEN42:DEN43"/>
    <mergeCell ref="DEO42:DEO43"/>
    <mergeCell ref="DEF42:DEF43"/>
    <mergeCell ref="DEG42:DEG43"/>
    <mergeCell ref="DEH42:DEH43"/>
    <mergeCell ref="DEI42:DEI43"/>
    <mergeCell ref="DEJ42:DEJ43"/>
    <mergeCell ref="DGS42:DGS43"/>
    <mergeCell ref="DGT42:DGT43"/>
    <mergeCell ref="DGU42:DGU43"/>
    <mergeCell ref="DGV42:DGV43"/>
    <mergeCell ref="DGW42:DGW43"/>
    <mergeCell ref="DGN42:DGN43"/>
    <mergeCell ref="DGO42:DGO43"/>
    <mergeCell ref="DGP42:DGP43"/>
    <mergeCell ref="DGQ42:DGQ43"/>
    <mergeCell ref="DGR42:DGR43"/>
    <mergeCell ref="DGI42:DGI43"/>
    <mergeCell ref="DGJ42:DGJ43"/>
    <mergeCell ref="DGK42:DGK43"/>
    <mergeCell ref="DGL42:DGL43"/>
    <mergeCell ref="DGM42:DGM43"/>
    <mergeCell ref="DGD42:DGD43"/>
    <mergeCell ref="DGE42:DGE43"/>
    <mergeCell ref="DGF42:DGF43"/>
    <mergeCell ref="DGG42:DGG43"/>
    <mergeCell ref="DGH42:DGH43"/>
    <mergeCell ref="DFY42:DFY43"/>
    <mergeCell ref="DFZ42:DFZ43"/>
    <mergeCell ref="DGA42:DGA43"/>
    <mergeCell ref="DGB42:DGB43"/>
    <mergeCell ref="DGC42:DGC43"/>
    <mergeCell ref="DFT42:DFT43"/>
    <mergeCell ref="DFU42:DFU43"/>
    <mergeCell ref="DFV42:DFV43"/>
    <mergeCell ref="DFW42:DFW43"/>
    <mergeCell ref="DFX42:DFX43"/>
    <mergeCell ref="DFO42:DFO43"/>
    <mergeCell ref="DFP42:DFP43"/>
    <mergeCell ref="DFQ42:DFQ43"/>
    <mergeCell ref="DFR42:DFR43"/>
    <mergeCell ref="DFS42:DFS43"/>
    <mergeCell ref="DIB42:DIB43"/>
    <mergeCell ref="DIC42:DIC43"/>
    <mergeCell ref="DID42:DID43"/>
    <mergeCell ref="DIE42:DIE43"/>
    <mergeCell ref="DIF42:DIF43"/>
    <mergeCell ref="DHW42:DHW43"/>
    <mergeCell ref="DHX42:DHX43"/>
    <mergeCell ref="DHY42:DHY43"/>
    <mergeCell ref="DHZ42:DHZ43"/>
    <mergeCell ref="DIA42:DIA43"/>
    <mergeCell ref="DHR42:DHR43"/>
    <mergeCell ref="DHS42:DHS43"/>
    <mergeCell ref="DHT42:DHT43"/>
    <mergeCell ref="DHU42:DHU43"/>
    <mergeCell ref="DHV42:DHV43"/>
    <mergeCell ref="DHM42:DHM43"/>
    <mergeCell ref="DHN42:DHN43"/>
    <mergeCell ref="DHO42:DHO43"/>
    <mergeCell ref="DHP42:DHP43"/>
    <mergeCell ref="DHQ42:DHQ43"/>
    <mergeCell ref="DHH42:DHH43"/>
    <mergeCell ref="DHI42:DHI43"/>
    <mergeCell ref="DHJ42:DHJ43"/>
    <mergeCell ref="DHK42:DHK43"/>
    <mergeCell ref="DHL42:DHL43"/>
    <mergeCell ref="DHC42:DHC43"/>
    <mergeCell ref="DHD42:DHD43"/>
    <mergeCell ref="DHE42:DHE43"/>
    <mergeCell ref="DHF42:DHF43"/>
    <mergeCell ref="DHG42:DHG43"/>
    <mergeCell ref="DGX42:DGX43"/>
    <mergeCell ref="DGY42:DGY43"/>
    <mergeCell ref="DGZ42:DGZ43"/>
    <mergeCell ref="DHA42:DHA43"/>
    <mergeCell ref="DHB42:DHB43"/>
    <mergeCell ref="DJK42:DJK43"/>
    <mergeCell ref="DJL42:DJL43"/>
    <mergeCell ref="DJM42:DJM43"/>
    <mergeCell ref="DJN42:DJN43"/>
    <mergeCell ref="DJO42:DJO43"/>
    <mergeCell ref="DJF42:DJF43"/>
    <mergeCell ref="DJG42:DJG43"/>
    <mergeCell ref="DJH42:DJH43"/>
    <mergeCell ref="DJI42:DJI43"/>
    <mergeCell ref="DJJ42:DJJ43"/>
    <mergeCell ref="DJA42:DJA43"/>
    <mergeCell ref="DJB42:DJB43"/>
    <mergeCell ref="DJC42:DJC43"/>
    <mergeCell ref="DJD42:DJD43"/>
    <mergeCell ref="DJE42:DJE43"/>
    <mergeCell ref="DIV42:DIV43"/>
    <mergeCell ref="DIW42:DIW43"/>
    <mergeCell ref="DIX42:DIX43"/>
    <mergeCell ref="DIY42:DIY43"/>
    <mergeCell ref="DIZ42:DIZ43"/>
    <mergeCell ref="DIQ42:DIQ43"/>
    <mergeCell ref="DIR42:DIR43"/>
    <mergeCell ref="DIS42:DIS43"/>
    <mergeCell ref="DIT42:DIT43"/>
    <mergeCell ref="DIU42:DIU43"/>
    <mergeCell ref="DIL42:DIL43"/>
    <mergeCell ref="DIM42:DIM43"/>
    <mergeCell ref="DIN42:DIN43"/>
    <mergeCell ref="DIO42:DIO43"/>
    <mergeCell ref="DIP42:DIP43"/>
    <mergeCell ref="DIG42:DIG43"/>
    <mergeCell ref="DIH42:DIH43"/>
    <mergeCell ref="DII42:DII43"/>
    <mergeCell ref="DIJ42:DIJ43"/>
    <mergeCell ref="DIK42:DIK43"/>
    <mergeCell ref="DKT42:DKT43"/>
    <mergeCell ref="DKU42:DKU43"/>
    <mergeCell ref="DKV42:DKV43"/>
    <mergeCell ref="DKW42:DKW43"/>
    <mergeCell ref="DKX42:DKX43"/>
    <mergeCell ref="DKO42:DKO43"/>
    <mergeCell ref="DKP42:DKP43"/>
    <mergeCell ref="DKQ42:DKQ43"/>
    <mergeCell ref="DKR42:DKR43"/>
    <mergeCell ref="DKS42:DKS43"/>
    <mergeCell ref="DKJ42:DKJ43"/>
    <mergeCell ref="DKK42:DKK43"/>
    <mergeCell ref="DKL42:DKL43"/>
    <mergeCell ref="DKM42:DKM43"/>
    <mergeCell ref="DKN42:DKN43"/>
    <mergeCell ref="DKE42:DKE43"/>
    <mergeCell ref="DKF42:DKF43"/>
    <mergeCell ref="DKG42:DKG43"/>
    <mergeCell ref="DKH42:DKH43"/>
    <mergeCell ref="DKI42:DKI43"/>
    <mergeCell ref="DJZ42:DJZ43"/>
    <mergeCell ref="DKA42:DKA43"/>
    <mergeCell ref="DKB42:DKB43"/>
    <mergeCell ref="DKC42:DKC43"/>
    <mergeCell ref="DKD42:DKD43"/>
    <mergeCell ref="DJU42:DJU43"/>
    <mergeCell ref="DJV42:DJV43"/>
    <mergeCell ref="DJW42:DJW43"/>
    <mergeCell ref="DJX42:DJX43"/>
    <mergeCell ref="DJY42:DJY43"/>
    <mergeCell ref="DJP42:DJP43"/>
    <mergeCell ref="DJQ42:DJQ43"/>
    <mergeCell ref="DJR42:DJR43"/>
    <mergeCell ref="DJS42:DJS43"/>
    <mergeCell ref="DJT42:DJT43"/>
    <mergeCell ref="DMC42:DMC43"/>
    <mergeCell ref="DMD42:DMD43"/>
    <mergeCell ref="DME42:DME43"/>
    <mergeCell ref="DMF42:DMF43"/>
    <mergeCell ref="DMG42:DMG43"/>
    <mergeCell ref="DLX42:DLX43"/>
    <mergeCell ref="DLY42:DLY43"/>
    <mergeCell ref="DLZ42:DLZ43"/>
    <mergeCell ref="DMA42:DMA43"/>
    <mergeCell ref="DMB42:DMB43"/>
    <mergeCell ref="DLS42:DLS43"/>
    <mergeCell ref="DLT42:DLT43"/>
    <mergeCell ref="DLU42:DLU43"/>
    <mergeCell ref="DLV42:DLV43"/>
    <mergeCell ref="DLW42:DLW43"/>
    <mergeCell ref="DLN42:DLN43"/>
    <mergeCell ref="DLO42:DLO43"/>
    <mergeCell ref="DLP42:DLP43"/>
    <mergeCell ref="DLQ42:DLQ43"/>
    <mergeCell ref="DLR42:DLR43"/>
    <mergeCell ref="DLI42:DLI43"/>
    <mergeCell ref="DLJ42:DLJ43"/>
    <mergeCell ref="DLK42:DLK43"/>
    <mergeCell ref="DLL42:DLL43"/>
    <mergeCell ref="DLM42:DLM43"/>
    <mergeCell ref="DLD42:DLD43"/>
    <mergeCell ref="DLE42:DLE43"/>
    <mergeCell ref="DLF42:DLF43"/>
    <mergeCell ref="DLG42:DLG43"/>
    <mergeCell ref="DLH42:DLH43"/>
    <mergeCell ref="DKY42:DKY43"/>
    <mergeCell ref="DKZ42:DKZ43"/>
    <mergeCell ref="DLA42:DLA43"/>
    <mergeCell ref="DLB42:DLB43"/>
    <mergeCell ref="DLC42:DLC43"/>
    <mergeCell ref="DNL42:DNL43"/>
    <mergeCell ref="DNM42:DNM43"/>
    <mergeCell ref="DNN42:DNN43"/>
    <mergeCell ref="DNO42:DNO43"/>
    <mergeCell ref="DNP42:DNP43"/>
    <mergeCell ref="DNG42:DNG43"/>
    <mergeCell ref="DNH42:DNH43"/>
    <mergeCell ref="DNI42:DNI43"/>
    <mergeCell ref="DNJ42:DNJ43"/>
    <mergeCell ref="DNK42:DNK43"/>
    <mergeCell ref="DNB42:DNB43"/>
    <mergeCell ref="DNC42:DNC43"/>
    <mergeCell ref="DND42:DND43"/>
    <mergeCell ref="DNE42:DNE43"/>
    <mergeCell ref="DNF42:DNF43"/>
    <mergeCell ref="DMW42:DMW43"/>
    <mergeCell ref="DMX42:DMX43"/>
    <mergeCell ref="DMY42:DMY43"/>
    <mergeCell ref="DMZ42:DMZ43"/>
    <mergeCell ref="DNA42:DNA43"/>
    <mergeCell ref="DMR42:DMR43"/>
    <mergeCell ref="DMS42:DMS43"/>
    <mergeCell ref="DMT42:DMT43"/>
    <mergeCell ref="DMU42:DMU43"/>
    <mergeCell ref="DMV42:DMV43"/>
    <mergeCell ref="DMM42:DMM43"/>
    <mergeCell ref="DMN42:DMN43"/>
    <mergeCell ref="DMO42:DMO43"/>
    <mergeCell ref="DMP42:DMP43"/>
    <mergeCell ref="DMQ42:DMQ43"/>
    <mergeCell ref="DMH42:DMH43"/>
    <mergeCell ref="DMI42:DMI43"/>
    <mergeCell ref="DMJ42:DMJ43"/>
    <mergeCell ref="DMK42:DMK43"/>
    <mergeCell ref="DML42:DML43"/>
    <mergeCell ref="DOU42:DOU43"/>
    <mergeCell ref="DOV42:DOV43"/>
    <mergeCell ref="DOW42:DOW43"/>
    <mergeCell ref="DOX42:DOX43"/>
    <mergeCell ref="DOY42:DOY43"/>
    <mergeCell ref="DOP42:DOP43"/>
    <mergeCell ref="DOQ42:DOQ43"/>
    <mergeCell ref="DOR42:DOR43"/>
    <mergeCell ref="DOS42:DOS43"/>
    <mergeCell ref="DOT42:DOT43"/>
    <mergeCell ref="DOK42:DOK43"/>
    <mergeCell ref="DOL42:DOL43"/>
    <mergeCell ref="DOM42:DOM43"/>
    <mergeCell ref="DON42:DON43"/>
    <mergeCell ref="DOO42:DOO43"/>
    <mergeCell ref="DOF42:DOF43"/>
    <mergeCell ref="DOG42:DOG43"/>
    <mergeCell ref="DOH42:DOH43"/>
    <mergeCell ref="DOI42:DOI43"/>
    <mergeCell ref="DOJ42:DOJ43"/>
    <mergeCell ref="DOA42:DOA43"/>
    <mergeCell ref="DOB42:DOB43"/>
    <mergeCell ref="DOC42:DOC43"/>
    <mergeCell ref="DOD42:DOD43"/>
    <mergeCell ref="DOE42:DOE43"/>
    <mergeCell ref="DNV42:DNV43"/>
    <mergeCell ref="DNW42:DNW43"/>
    <mergeCell ref="DNX42:DNX43"/>
    <mergeCell ref="DNY42:DNY43"/>
    <mergeCell ref="DNZ42:DNZ43"/>
    <mergeCell ref="DNQ42:DNQ43"/>
    <mergeCell ref="DNR42:DNR43"/>
    <mergeCell ref="DNS42:DNS43"/>
    <mergeCell ref="DNT42:DNT43"/>
    <mergeCell ref="DNU42:DNU43"/>
    <mergeCell ref="DQD42:DQD43"/>
    <mergeCell ref="DQE42:DQE43"/>
    <mergeCell ref="DQF42:DQF43"/>
    <mergeCell ref="DQG42:DQG43"/>
    <mergeCell ref="DQH42:DQH43"/>
    <mergeCell ref="DPY42:DPY43"/>
    <mergeCell ref="DPZ42:DPZ43"/>
    <mergeCell ref="DQA42:DQA43"/>
    <mergeCell ref="DQB42:DQB43"/>
    <mergeCell ref="DQC42:DQC43"/>
    <mergeCell ref="DPT42:DPT43"/>
    <mergeCell ref="DPU42:DPU43"/>
    <mergeCell ref="DPV42:DPV43"/>
    <mergeCell ref="DPW42:DPW43"/>
    <mergeCell ref="DPX42:DPX43"/>
    <mergeCell ref="DPO42:DPO43"/>
    <mergeCell ref="DPP42:DPP43"/>
    <mergeCell ref="DPQ42:DPQ43"/>
    <mergeCell ref="DPR42:DPR43"/>
    <mergeCell ref="DPS42:DPS43"/>
    <mergeCell ref="DPJ42:DPJ43"/>
    <mergeCell ref="DPK42:DPK43"/>
    <mergeCell ref="DPL42:DPL43"/>
    <mergeCell ref="DPM42:DPM43"/>
    <mergeCell ref="DPN42:DPN43"/>
    <mergeCell ref="DPE42:DPE43"/>
    <mergeCell ref="DPF42:DPF43"/>
    <mergeCell ref="DPG42:DPG43"/>
    <mergeCell ref="DPH42:DPH43"/>
    <mergeCell ref="DPI42:DPI43"/>
    <mergeCell ref="DOZ42:DOZ43"/>
    <mergeCell ref="DPA42:DPA43"/>
    <mergeCell ref="DPB42:DPB43"/>
    <mergeCell ref="DPC42:DPC43"/>
    <mergeCell ref="DPD42:DPD43"/>
    <mergeCell ref="DRM42:DRM43"/>
    <mergeCell ref="DRN42:DRN43"/>
    <mergeCell ref="DRO42:DRO43"/>
    <mergeCell ref="DRP42:DRP43"/>
    <mergeCell ref="DRQ42:DRQ43"/>
    <mergeCell ref="DRH42:DRH43"/>
    <mergeCell ref="DRI42:DRI43"/>
    <mergeCell ref="DRJ42:DRJ43"/>
    <mergeCell ref="DRK42:DRK43"/>
    <mergeCell ref="DRL42:DRL43"/>
    <mergeCell ref="DRC42:DRC43"/>
    <mergeCell ref="DRD42:DRD43"/>
    <mergeCell ref="DRE42:DRE43"/>
    <mergeCell ref="DRF42:DRF43"/>
    <mergeCell ref="DRG42:DRG43"/>
    <mergeCell ref="DQX42:DQX43"/>
    <mergeCell ref="DQY42:DQY43"/>
    <mergeCell ref="DQZ42:DQZ43"/>
    <mergeCell ref="DRA42:DRA43"/>
    <mergeCell ref="DRB42:DRB43"/>
    <mergeCell ref="DQS42:DQS43"/>
    <mergeCell ref="DQT42:DQT43"/>
    <mergeCell ref="DQU42:DQU43"/>
    <mergeCell ref="DQV42:DQV43"/>
    <mergeCell ref="DQW42:DQW43"/>
    <mergeCell ref="DQN42:DQN43"/>
    <mergeCell ref="DQO42:DQO43"/>
    <mergeCell ref="DQP42:DQP43"/>
    <mergeCell ref="DQQ42:DQQ43"/>
    <mergeCell ref="DQR42:DQR43"/>
    <mergeCell ref="DQI42:DQI43"/>
    <mergeCell ref="DQJ42:DQJ43"/>
    <mergeCell ref="DQK42:DQK43"/>
    <mergeCell ref="DQL42:DQL43"/>
    <mergeCell ref="DQM42:DQM43"/>
    <mergeCell ref="DSV42:DSV43"/>
    <mergeCell ref="DSW42:DSW43"/>
    <mergeCell ref="DSX42:DSX43"/>
    <mergeCell ref="DSY42:DSY43"/>
    <mergeCell ref="DSZ42:DSZ43"/>
    <mergeCell ref="DSQ42:DSQ43"/>
    <mergeCell ref="DSR42:DSR43"/>
    <mergeCell ref="DSS42:DSS43"/>
    <mergeCell ref="DST42:DST43"/>
    <mergeCell ref="DSU42:DSU43"/>
    <mergeCell ref="DSL42:DSL43"/>
    <mergeCell ref="DSM42:DSM43"/>
    <mergeCell ref="DSN42:DSN43"/>
    <mergeCell ref="DSO42:DSO43"/>
    <mergeCell ref="DSP42:DSP43"/>
    <mergeCell ref="DSG42:DSG43"/>
    <mergeCell ref="DSH42:DSH43"/>
    <mergeCell ref="DSI42:DSI43"/>
    <mergeCell ref="DSJ42:DSJ43"/>
    <mergeCell ref="DSK42:DSK43"/>
    <mergeCell ref="DSB42:DSB43"/>
    <mergeCell ref="DSC42:DSC43"/>
    <mergeCell ref="DSD42:DSD43"/>
    <mergeCell ref="DSE42:DSE43"/>
    <mergeCell ref="DSF42:DSF43"/>
    <mergeCell ref="DRW42:DRW43"/>
    <mergeCell ref="DRX42:DRX43"/>
    <mergeCell ref="DRY42:DRY43"/>
    <mergeCell ref="DRZ42:DRZ43"/>
    <mergeCell ref="DSA42:DSA43"/>
    <mergeCell ref="DRR42:DRR43"/>
    <mergeCell ref="DRS42:DRS43"/>
    <mergeCell ref="DRT42:DRT43"/>
    <mergeCell ref="DRU42:DRU43"/>
    <mergeCell ref="DRV42:DRV43"/>
    <mergeCell ref="DUE42:DUE43"/>
    <mergeCell ref="DUF42:DUF43"/>
    <mergeCell ref="DUG42:DUG43"/>
    <mergeCell ref="DUH42:DUH43"/>
    <mergeCell ref="DUI42:DUI43"/>
    <mergeCell ref="DTZ42:DTZ43"/>
    <mergeCell ref="DUA42:DUA43"/>
    <mergeCell ref="DUB42:DUB43"/>
    <mergeCell ref="DUC42:DUC43"/>
    <mergeCell ref="DUD42:DUD43"/>
    <mergeCell ref="DTU42:DTU43"/>
    <mergeCell ref="DTV42:DTV43"/>
    <mergeCell ref="DTW42:DTW43"/>
    <mergeCell ref="DTX42:DTX43"/>
    <mergeCell ref="DTY42:DTY43"/>
    <mergeCell ref="DTP42:DTP43"/>
    <mergeCell ref="DTQ42:DTQ43"/>
    <mergeCell ref="DTR42:DTR43"/>
    <mergeCell ref="DTS42:DTS43"/>
    <mergeCell ref="DTT42:DTT43"/>
    <mergeCell ref="DTK42:DTK43"/>
    <mergeCell ref="DTL42:DTL43"/>
    <mergeCell ref="DTM42:DTM43"/>
    <mergeCell ref="DTN42:DTN43"/>
    <mergeCell ref="DTO42:DTO43"/>
    <mergeCell ref="DTF42:DTF43"/>
    <mergeCell ref="DTG42:DTG43"/>
    <mergeCell ref="DTH42:DTH43"/>
    <mergeCell ref="DTI42:DTI43"/>
    <mergeCell ref="DTJ42:DTJ43"/>
    <mergeCell ref="DTA42:DTA43"/>
    <mergeCell ref="DTB42:DTB43"/>
    <mergeCell ref="DTC42:DTC43"/>
    <mergeCell ref="DTD42:DTD43"/>
    <mergeCell ref="DTE42:DTE43"/>
    <mergeCell ref="DVN42:DVN43"/>
    <mergeCell ref="DVO42:DVO43"/>
    <mergeCell ref="DVP42:DVP43"/>
    <mergeCell ref="DVQ42:DVQ43"/>
    <mergeCell ref="DVR42:DVR43"/>
    <mergeCell ref="DVI42:DVI43"/>
    <mergeCell ref="DVJ42:DVJ43"/>
    <mergeCell ref="DVK42:DVK43"/>
    <mergeCell ref="DVL42:DVL43"/>
    <mergeCell ref="DVM42:DVM43"/>
    <mergeCell ref="DVD42:DVD43"/>
    <mergeCell ref="DVE42:DVE43"/>
    <mergeCell ref="DVF42:DVF43"/>
    <mergeCell ref="DVG42:DVG43"/>
    <mergeCell ref="DVH42:DVH43"/>
    <mergeCell ref="DUY42:DUY43"/>
    <mergeCell ref="DUZ42:DUZ43"/>
    <mergeCell ref="DVA42:DVA43"/>
    <mergeCell ref="DVB42:DVB43"/>
    <mergeCell ref="DVC42:DVC43"/>
    <mergeCell ref="DUT42:DUT43"/>
    <mergeCell ref="DUU42:DUU43"/>
    <mergeCell ref="DUV42:DUV43"/>
    <mergeCell ref="DUW42:DUW43"/>
    <mergeCell ref="DUX42:DUX43"/>
    <mergeCell ref="DUO42:DUO43"/>
    <mergeCell ref="DUP42:DUP43"/>
    <mergeCell ref="DUQ42:DUQ43"/>
    <mergeCell ref="DUR42:DUR43"/>
    <mergeCell ref="DUS42:DUS43"/>
    <mergeCell ref="DUJ42:DUJ43"/>
    <mergeCell ref="DUK42:DUK43"/>
    <mergeCell ref="DUL42:DUL43"/>
    <mergeCell ref="DUM42:DUM43"/>
    <mergeCell ref="DUN42:DUN43"/>
    <mergeCell ref="DWW42:DWW43"/>
    <mergeCell ref="DWX42:DWX43"/>
    <mergeCell ref="DWY42:DWY43"/>
    <mergeCell ref="DWZ42:DWZ43"/>
    <mergeCell ref="DXA42:DXA43"/>
    <mergeCell ref="DWR42:DWR43"/>
    <mergeCell ref="DWS42:DWS43"/>
    <mergeCell ref="DWT42:DWT43"/>
    <mergeCell ref="DWU42:DWU43"/>
    <mergeCell ref="DWV42:DWV43"/>
    <mergeCell ref="DWM42:DWM43"/>
    <mergeCell ref="DWN42:DWN43"/>
    <mergeCell ref="DWO42:DWO43"/>
    <mergeCell ref="DWP42:DWP43"/>
    <mergeCell ref="DWQ42:DWQ43"/>
    <mergeCell ref="DWH42:DWH43"/>
    <mergeCell ref="DWI42:DWI43"/>
    <mergeCell ref="DWJ42:DWJ43"/>
    <mergeCell ref="DWK42:DWK43"/>
    <mergeCell ref="DWL42:DWL43"/>
    <mergeCell ref="DWC42:DWC43"/>
    <mergeCell ref="DWD42:DWD43"/>
    <mergeCell ref="DWE42:DWE43"/>
    <mergeCell ref="DWF42:DWF43"/>
    <mergeCell ref="DWG42:DWG43"/>
    <mergeCell ref="DVX42:DVX43"/>
    <mergeCell ref="DVY42:DVY43"/>
    <mergeCell ref="DVZ42:DVZ43"/>
    <mergeCell ref="DWA42:DWA43"/>
    <mergeCell ref="DWB42:DWB43"/>
    <mergeCell ref="DVS42:DVS43"/>
    <mergeCell ref="DVT42:DVT43"/>
    <mergeCell ref="DVU42:DVU43"/>
    <mergeCell ref="DVV42:DVV43"/>
    <mergeCell ref="DVW42:DVW43"/>
    <mergeCell ref="DYF42:DYF43"/>
    <mergeCell ref="DYG42:DYG43"/>
    <mergeCell ref="DYH42:DYH43"/>
    <mergeCell ref="DYI42:DYI43"/>
    <mergeCell ref="DYJ42:DYJ43"/>
    <mergeCell ref="DYA42:DYA43"/>
    <mergeCell ref="DYB42:DYB43"/>
    <mergeCell ref="DYC42:DYC43"/>
    <mergeCell ref="DYD42:DYD43"/>
    <mergeCell ref="DYE42:DYE43"/>
    <mergeCell ref="DXV42:DXV43"/>
    <mergeCell ref="DXW42:DXW43"/>
    <mergeCell ref="DXX42:DXX43"/>
    <mergeCell ref="DXY42:DXY43"/>
    <mergeCell ref="DXZ42:DXZ43"/>
    <mergeCell ref="DXQ42:DXQ43"/>
    <mergeCell ref="DXR42:DXR43"/>
    <mergeCell ref="DXS42:DXS43"/>
    <mergeCell ref="DXT42:DXT43"/>
    <mergeCell ref="DXU42:DXU43"/>
    <mergeCell ref="DXL42:DXL43"/>
    <mergeCell ref="DXM42:DXM43"/>
    <mergeCell ref="DXN42:DXN43"/>
    <mergeCell ref="DXO42:DXO43"/>
    <mergeCell ref="DXP42:DXP43"/>
    <mergeCell ref="DXG42:DXG43"/>
    <mergeCell ref="DXH42:DXH43"/>
    <mergeCell ref="DXI42:DXI43"/>
    <mergeCell ref="DXJ42:DXJ43"/>
    <mergeCell ref="DXK42:DXK43"/>
    <mergeCell ref="DXB42:DXB43"/>
    <mergeCell ref="DXC42:DXC43"/>
    <mergeCell ref="DXD42:DXD43"/>
    <mergeCell ref="DXE42:DXE43"/>
    <mergeCell ref="DXF42:DXF43"/>
    <mergeCell ref="DZO42:DZO43"/>
    <mergeCell ref="DZP42:DZP43"/>
    <mergeCell ref="DZQ42:DZQ43"/>
    <mergeCell ref="DZR42:DZR43"/>
    <mergeCell ref="DZS42:DZS43"/>
    <mergeCell ref="DZJ42:DZJ43"/>
    <mergeCell ref="DZK42:DZK43"/>
    <mergeCell ref="DZL42:DZL43"/>
    <mergeCell ref="DZM42:DZM43"/>
    <mergeCell ref="DZN42:DZN43"/>
    <mergeCell ref="DZE42:DZE43"/>
    <mergeCell ref="DZF42:DZF43"/>
    <mergeCell ref="DZG42:DZG43"/>
    <mergeCell ref="DZH42:DZH43"/>
    <mergeCell ref="DZI42:DZI43"/>
    <mergeCell ref="DYZ42:DYZ43"/>
    <mergeCell ref="DZA42:DZA43"/>
    <mergeCell ref="DZB42:DZB43"/>
    <mergeCell ref="DZC42:DZC43"/>
    <mergeCell ref="DZD42:DZD43"/>
    <mergeCell ref="DYU42:DYU43"/>
    <mergeCell ref="DYV42:DYV43"/>
    <mergeCell ref="DYW42:DYW43"/>
    <mergeCell ref="DYX42:DYX43"/>
    <mergeCell ref="DYY42:DYY43"/>
    <mergeCell ref="DYP42:DYP43"/>
    <mergeCell ref="DYQ42:DYQ43"/>
    <mergeCell ref="DYR42:DYR43"/>
    <mergeCell ref="DYS42:DYS43"/>
    <mergeCell ref="DYT42:DYT43"/>
    <mergeCell ref="DYK42:DYK43"/>
    <mergeCell ref="DYL42:DYL43"/>
    <mergeCell ref="DYM42:DYM43"/>
    <mergeCell ref="DYN42:DYN43"/>
    <mergeCell ref="DYO42:DYO43"/>
    <mergeCell ref="EAX42:EAX43"/>
    <mergeCell ref="EAY42:EAY43"/>
    <mergeCell ref="EAZ42:EAZ43"/>
    <mergeCell ref="EBA42:EBA43"/>
    <mergeCell ref="EBB42:EBB43"/>
    <mergeCell ref="EAS42:EAS43"/>
    <mergeCell ref="EAT42:EAT43"/>
    <mergeCell ref="EAU42:EAU43"/>
    <mergeCell ref="EAV42:EAV43"/>
    <mergeCell ref="EAW42:EAW43"/>
    <mergeCell ref="EAN42:EAN43"/>
    <mergeCell ref="EAO42:EAO43"/>
    <mergeCell ref="EAP42:EAP43"/>
    <mergeCell ref="EAQ42:EAQ43"/>
    <mergeCell ref="EAR42:EAR43"/>
    <mergeCell ref="EAI42:EAI43"/>
    <mergeCell ref="EAJ42:EAJ43"/>
    <mergeCell ref="EAK42:EAK43"/>
    <mergeCell ref="EAL42:EAL43"/>
    <mergeCell ref="EAM42:EAM43"/>
    <mergeCell ref="EAD42:EAD43"/>
    <mergeCell ref="EAE42:EAE43"/>
    <mergeCell ref="EAF42:EAF43"/>
    <mergeCell ref="EAG42:EAG43"/>
    <mergeCell ref="EAH42:EAH43"/>
    <mergeCell ref="DZY42:DZY43"/>
    <mergeCell ref="DZZ42:DZZ43"/>
    <mergeCell ref="EAA42:EAA43"/>
    <mergeCell ref="EAB42:EAB43"/>
    <mergeCell ref="EAC42:EAC43"/>
    <mergeCell ref="DZT42:DZT43"/>
    <mergeCell ref="DZU42:DZU43"/>
    <mergeCell ref="DZV42:DZV43"/>
    <mergeCell ref="DZW42:DZW43"/>
    <mergeCell ref="DZX42:DZX43"/>
    <mergeCell ref="ECG42:ECG43"/>
    <mergeCell ref="ECH42:ECH43"/>
    <mergeCell ref="ECI42:ECI43"/>
    <mergeCell ref="ECJ42:ECJ43"/>
    <mergeCell ref="ECK42:ECK43"/>
    <mergeCell ref="ECB42:ECB43"/>
    <mergeCell ref="ECC42:ECC43"/>
    <mergeCell ref="ECD42:ECD43"/>
    <mergeCell ref="ECE42:ECE43"/>
    <mergeCell ref="ECF42:ECF43"/>
    <mergeCell ref="EBW42:EBW43"/>
    <mergeCell ref="EBX42:EBX43"/>
    <mergeCell ref="EBY42:EBY43"/>
    <mergeCell ref="EBZ42:EBZ43"/>
    <mergeCell ref="ECA42:ECA43"/>
    <mergeCell ref="EBR42:EBR43"/>
    <mergeCell ref="EBS42:EBS43"/>
    <mergeCell ref="EBT42:EBT43"/>
    <mergeCell ref="EBU42:EBU43"/>
    <mergeCell ref="EBV42:EBV43"/>
    <mergeCell ref="EBM42:EBM43"/>
    <mergeCell ref="EBN42:EBN43"/>
    <mergeCell ref="EBO42:EBO43"/>
    <mergeCell ref="EBP42:EBP43"/>
    <mergeCell ref="EBQ42:EBQ43"/>
    <mergeCell ref="EBH42:EBH43"/>
    <mergeCell ref="EBI42:EBI43"/>
    <mergeCell ref="EBJ42:EBJ43"/>
    <mergeCell ref="EBK42:EBK43"/>
    <mergeCell ref="EBL42:EBL43"/>
    <mergeCell ref="EBC42:EBC43"/>
    <mergeCell ref="EBD42:EBD43"/>
    <mergeCell ref="EBE42:EBE43"/>
    <mergeCell ref="EBF42:EBF43"/>
    <mergeCell ref="EBG42:EBG43"/>
    <mergeCell ref="EDP42:EDP43"/>
    <mergeCell ref="EDQ42:EDQ43"/>
    <mergeCell ref="EDR42:EDR43"/>
    <mergeCell ref="EDS42:EDS43"/>
    <mergeCell ref="EDT42:EDT43"/>
    <mergeCell ref="EDK42:EDK43"/>
    <mergeCell ref="EDL42:EDL43"/>
    <mergeCell ref="EDM42:EDM43"/>
    <mergeCell ref="EDN42:EDN43"/>
    <mergeCell ref="EDO42:EDO43"/>
    <mergeCell ref="EDF42:EDF43"/>
    <mergeCell ref="EDG42:EDG43"/>
    <mergeCell ref="EDH42:EDH43"/>
    <mergeCell ref="EDI42:EDI43"/>
    <mergeCell ref="EDJ42:EDJ43"/>
    <mergeCell ref="EDA42:EDA43"/>
    <mergeCell ref="EDB42:EDB43"/>
    <mergeCell ref="EDC42:EDC43"/>
    <mergeCell ref="EDD42:EDD43"/>
    <mergeCell ref="EDE42:EDE43"/>
    <mergeCell ref="ECV42:ECV43"/>
    <mergeCell ref="ECW42:ECW43"/>
    <mergeCell ref="ECX42:ECX43"/>
    <mergeCell ref="ECY42:ECY43"/>
    <mergeCell ref="ECZ42:ECZ43"/>
    <mergeCell ref="ECQ42:ECQ43"/>
    <mergeCell ref="ECR42:ECR43"/>
    <mergeCell ref="ECS42:ECS43"/>
    <mergeCell ref="ECT42:ECT43"/>
    <mergeCell ref="ECU42:ECU43"/>
    <mergeCell ref="ECL42:ECL43"/>
    <mergeCell ref="ECM42:ECM43"/>
    <mergeCell ref="ECN42:ECN43"/>
    <mergeCell ref="ECO42:ECO43"/>
    <mergeCell ref="ECP42:ECP43"/>
    <mergeCell ref="EEY42:EEY43"/>
    <mergeCell ref="EEZ42:EEZ43"/>
    <mergeCell ref="EFA42:EFA43"/>
    <mergeCell ref="EFB42:EFB43"/>
    <mergeCell ref="EFC42:EFC43"/>
    <mergeCell ref="EET42:EET43"/>
    <mergeCell ref="EEU42:EEU43"/>
    <mergeCell ref="EEV42:EEV43"/>
    <mergeCell ref="EEW42:EEW43"/>
    <mergeCell ref="EEX42:EEX43"/>
    <mergeCell ref="EEO42:EEO43"/>
    <mergeCell ref="EEP42:EEP43"/>
    <mergeCell ref="EEQ42:EEQ43"/>
    <mergeCell ref="EER42:EER43"/>
    <mergeCell ref="EES42:EES43"/>
    <mergeCell ref="EEJ42:EEJ43"/>
    <mergeCell ref="EEK42:EEK43"/>
    <mergeCell ref="EEL42:EEL43"/>
    <mergeCell ref="EEM42:EEM43"/>
    <mergeCell ref="EEN42:EEN43"/>
    <mergeCell ref="EEE42:EEE43"/>
    <mergeCell ref="EEF42:EEF43"/>
    <mergeCell ref="EEG42:EEG43"/>
    <mergeCell ref="EEH42:EEH43"/>
    <mergeCell ref="EEI42:EEI43"/>
    <mergeCell ref="EDZ42:EDZ43"/>
    <mergeCell ref="EEA42:EEA43"/>
    <mergeCell ref="EEB42:EEB43"/>
    <mergeCell ref="EEC42:EEC43"/>
    <mergeCell ref="EED42:EED43"/>
    <mergeCell ref="EDU42:EDU43"/>
    <mergeCell ref="EDV42:EDV43"/>
    <mergeCell ref="EDW42:EDW43"/>
    <mergeCell ref="EDX42:EDX43"/>
    <mergeCell ref="EDY42:EDY43"/>
    <mergeCell ref="EGH42:EGH43"/>
    <mergeCell ref="EGI42:EGI43"/>
    <mergeCell ref="EGJ42:EGJ43"/>
    <mergeCell ref="EGK42:EGK43"/>
    <mergeCell ref="EGL42:EGL43"/>
    <mergeCell ref="EGC42:EGC43"/>
    <mergeCell ref="EGD42:EGD43"/>
    <mergeCell ref="EGE42:EGE43"/>
    <mergeCell ref="EGF42:EGF43"/>
    <mergeCell ref="EGG42:EGG43"/>
    <mergeCell ref="EFX42:EFX43"/>
    <mergeCell ref="EFY42:EFY43"/>
    <mergeCell ref="EFZ42:EFZ43"/>
    <mergeCell ref="EGA42:EGA43"/>
    <mergeCell ref="EGB42:EGB43"/>
    <mergeCell ref="EFS42:EFS43"/>
    <mergeCell ref="EFT42:EFT43"/>
    <mergeCell ref="EFU42:EFU43"/>
    <mergeCell ref="EFV42:EFV43"/>
    <mergeCell ref="EFW42:EFW43"/>
    <mergeCell ref="EFN42:EFN43"/>
    <mergeCell ref="EFO42:EFO43"/>
    <mergeCell ref="EFP42:EFP43"/>
    <mergeCell ref="EFQ42:EFQ43"/>
    <mergeCell ref="EFR42:EFR43"/>
    <mergeCell ref="EFI42:EFI43"/>
    <mergeCell ref="EFJ42:EFJ43"/>
    <mergeCell ref="EFK42:EFK43"/>
    <mergeCell ref="EFL42:EFL43"/>
    <mergeCell ref="EFM42:EFM43"/>
    <mergeCell ref="EFD42:EFD43"/>
    <mergeCell ref="EFE42:EFE43"/>
    <mergeCell ref="EFF42:EFF43"/>
    <mergeCell ref="EFG42:EFG43"/>
    <mergeCell ref="EFH42:EFH43"/>
    <mergeCell ref="EHQ42:EHQ43"/>
    <mergeCell ref="EHR42:EHR43"/>
    <mergeCell ref="EHS42:EHS43"/>
    <mergeCell ref="EHT42:EHT43"/>
    <mergeCell ref="EHU42:EHU43"/>
    <mergeCell ref="EHL42:EHL43"/>
    <mergeCell ref="EHM42:EHM43"/>
    <mergeCell ref="EHN42:EHN43"/>
    <mergeCell ref="EHO42:EHO43"/>
    <mergeCell ref="EHP42:EHP43"/>
    <mergeCell ref="EHG42:EHG43"/>
    <mergeCell ref="EHH42:EHH43"/>
    <mergeCell ref="EHI42:EHI43"/>
    <mergeCell ref="EHJ42:EHJ43"/>
    <mergeCell ref="EHK42:EHK43"/>
    <mergeCell ref="EHB42:EHB43"/>
    <mergeCell ref="EHC42:EHC43"/>
    <mergeCell ref="EHD42:EHD43"/>
    <mergeCell ref="EHE42:EHE43"/>
    <mergeCell ref="EHF42:EHF43"/>
    <mergeCell ref="EGW42:EGW43"/>
    <mergeCell ref="EGX42:EGX43"/>
    <mergeCell ref="EGY42:EGY43"/>
    <mergeCell ref="EGZ42:EGZ43"/>
    <mergeCell ref="EHA42:EHA43"/>
    <mergeCell ref="EGR42:EGR43"/>
    <mergeCell ref="EGS42:EGS43"/>
    <mergeCell ref="EGT42:EGT43"/>
    <mergeCell ref="EGU42:EGU43"/>
    <mergeCell ref="EGV42:EGV43"/>
    <mergeCell ref="EGM42:EGM43"/>
    <mergeCell ref="EGN42:EGN43"/>
    <mergeCell ref="EGO42:EGO43"/>
    <mergeCell ref="EGP42:EGP43"/>
    <mergeCell ref="EGQ42:EGQ43"/>
    <mergeCell ref="EIZ42:EIZ43"/>
    <mergeCell ref="EJA42:EJA43"/>
    <mergeCell ref="EJB42:EJB43"/>
    <mergeCell ref="EJC42:EJC43"/>
    <mergeCell ref="EJD42:EJD43"/>
    <mergeCell ref="EIU42:EIU43"/>
    <mergeCell ref="EIV42:EIV43"/>
    <mergeCell ref="EIW42:EIW43"/>
    <mergeCell ref="EIX42:EIX43"/>
    <mergeCell ref="EIY42:EIY43"/>
    <mergeCell ref="EIP42:EIP43"/>
    <mergeCell ref="EIQ42:EIQ43"/>
    <mergeCell ref="EIR42:EIR43"/>
    <mergeCell ref="EIS42:EIS43"/>
    <mergeCell ref="EIT42:EIT43"/>
    <mergeCell ref="EIK42:EIK43"/>
    <mergeCell ref="EIL42:EIL43"/>
    <mergeCell ref="EIM42:EIM43"/>
    <mergeCell ref="EIN42:EIN43"/>
    <mergeCell ref="EIO42:EIO43"/>
    <mergeCell ref="EIF42:EIF43"/>
    <mergeCell ref="EIG42:EIG43"/>
    <mergeCell ref="EIH42:EIH43"/>
    <mergeCell ref="EII42:EII43"/>
    <mergeCell ref="EIJ42:EIJ43"/>
    <mergeCell ref="EIA42:EIA43"/>
    <mergeCell ref="EIB42:EIB43"/>
    <mergeCell ref="EIC42:EIC43"/>
    <mergeCell ref="EID42:EID43"/>
    <mergeCell ref="EIE42:EIE43"/>
    <mergeCell ref="EHV42:EHV43"/>
    <mergeCell ref="EHW42:EHW43"/>
    <mergeCell ref="EHX42:EHX43"/>
    <mergeCell ref="EHY42:EHY43"/>
    <mergeCell ref="EHZ42:EHZ43"/>
    <mergeCell ref="EKI42:EKI43"/>
    <mergeCell ref="EKJ42:EKJ43"/>
    <mergeCell ref="EKK42:EKK43"/>
    <mergeCell ref="EKL42:EKL43"/>
    <mergeCell ref="EKM42:EKM43"/>
    <mergeCell ref="EKD42:EKD43"/>
    <mergeCell ref="EKE42:EKE43"/>
    <mergeCell ref="EKF42:EKF43"/>
    <mergeCell ref="EKG42:EKG43"/>
    <mergeCell ref="EKH42:EKH43"/>
    <mergeCell ref="EJY42:EJY43"/>
    <mergeCell ref="EJZ42:EJZ43"/>
    <mergeCell ref="EKA42:EKA43"/>
    <mergeCell ref="EKB42:EKB43"/>
    <mergeCell ref="EKC42:EKC43"/>
    <mergeCell ref="EJT42:EJT43"/>
    <mergeCell ref="EJU42:EJU43"/>
    <mergeCell ref="EJV42:EJV43"/>
    <mergeCell ref="EJW42:EJW43"/>
    <mergeCell ref="EJX42:EJX43"/>
    <mergeCell ref="EJO42:EJO43"/>
    <mergeCell ref="EJP42:EJP43"/>
    <mergeCell ref="EJQ42:EJQ43"/>
    <mergeCell ref="EJR42:EJR43"/>
    <mergeCell ref="EJS42:EJS43"/>
    <mergeCell ref="EJJ42:EJJ43"/>
    <mergeCell ref="EJK42:EJK43"/>
    <mergeCell ref="EJL42:EJL43"/>
    <mergeCell ref="EJM42:EJM43"/>
    <mergeCell ref="EJN42:EJN43"/>
    <mergeCell ref="EJE42:EJE43"/>
    <mergeCell ref="EJF42:EJF43"/>
    <mergeCell ref="EJG42:EJG43"/>
    <mergeCell ref="EJH42:EJH43"/>
    <mergeCell ref="EJI42:EJI43"/>
    <mergeCell ref="ELR42:ELR43"/>
    <mergeCell ref="ELS42:ELS43"/>
    <mergeCell ref="ELT42:ELT43"/>
    <mergeCell ref="ELU42:ELU43"/>
    <mergeCell ref="ELV42:ELV43"/>
    <mergeCell ref="ELM42:ELM43"/>
    <mergeCell ref="ELN42:ELN43"/>
    <mergeCell ref="ELO42:ELO43"/>
    <mergeCell ref="ELP42:ELP43"/>
    <mergeCell ref="ELQ42:ELQ43"/>
    <mergeCell ref="ELH42:ELH43"/>
    <mergeCell ref="ELI42:ELI43"/>
    <mergeCell ref="ELJ42:ELJ43"/>
    <mergeCell ref="ELK42:ELK43"/>
    <mergeCell ref="ELL42:ELL43"/>
    <mergeCell ref="ELC42:ELC43"/>
    <mergeCell ref="ELD42:ELD43"/>
    <mergeCell ref="ELE42:ELE43"/>
    <mergeCell ref="ELF42:ELF43"/>
    <mergeCell ref="ELG42:ELG43"/>
    <mergeCell ref="EKX42:EKX43"/>
    <mergeCell ref="EKY42:EKY43"/>
    <mergeCell ref="EKZ42:EKZ43"/>
    <mergeCell ref="ELA42:ELA43"/>
    <mergeCell ref="ELB42:ELB43"/>
    <mergeCell ref="EKS42:EKS43"/>
    <mergeCell ref="EKT42:EKT43"/>
    <mergeCell ref="EKU42:EKU43"/>
    <mergeCell ref="EKV42:EKV43"/>
    <mergeCell ref="EKW42:EKW43"/>
    <mergeCell ref="EKN42:EKN43"/>
    <mergeCell ref="EKO42:EKO43"/>
    <mergeCell ref="EKP42:EKP43"/>
    <mergeCell ref="EKQ42:EKQ43"/>
    <mergeCell ref="EKR42:EKR43"/>
    <mergeCell ref="ENA42:ENA43"/>
    <mergeCell ref="ENB42:ENB43"/>
    <mergeCell ref="ENC42:ENC43"/>
    <mergeCell ref="END42:END43"/>
    <mergeCell ref="ENE42:ENE43"/>
    <mergeCell ref="EMV42:EMV43"/>
    <mergeCell ref="EMW42:EMW43"/>
    <mergeCell ref="EMX42:EMX43"/>
    <mergeCell ref="EMY42:EMY43"/>
    <mergeCell ref="EMZ42:EMZ43"/>
    <mergeCell ref="EMQ42:EMQ43"/>
    <mergeCell ref="EMR42:EMR43"/>
    <mergeCell ref="EMS42:EMS43"/>
    <mergeCell ref="EMT42:EMT43"/>
    <mergeCell ref="EMU42:EMU43"/>
    <mergeCell ref="EML42:EML43"/>
    <mergeCell ref="EMM42:EMM43"/>
    <mergeCell ref="EMN42:EMN43"/>
    <mergeCell ref="EMO42:EMO43"/>
    <mergeCell ref="EMP42:EMP43"/>
    <mergeCell ref="EMG42:EMG43"/>
    <mergeCell ref="EMH42:EMH43"/>
    <mergeCell ref="EMI42:EMI43"/>
    <mergeCell ref="EMJ42:EMJ43"/>
    <mergeCell ref="EMK42:EMK43"/>
    <mergeCell ref="EMB42:EMB43"/>
    <mergeCell ref="EMC42:EMC43"/>
    <mergeCell ref="EMD42:EMD43"/>
    <mergeCell ref="EME42:EME43"/>
    <mergeCell ref="EMF42:EMF43"/>
    <mergeCell ref="ELW42:ELW43"/>
    <mergeCell ref="ELX42:ELX43"/>
    <mergeCell ref="ELY42:ELY43"/>
    <mergeCell ref="ELZ42:ELZ43"/>
    <mergeCell ref="EMA42:EMA43"/>
    <mergeCell ref="EOJ42:EOJ43"/>
    <mergeCell ref="EOK42:EOK43"/>
    <mergeCell ref="EOL42:EOL43"/>
    <mergeCell ref="EOM42:EOM43"/>
    <mergeCell ref="EON42:EON43"/>
    <mergeCell ref="EOE42:EOE43"/>
    <mergeCell ref="EOF42:EOF43"/>
    <mergeCell ref="EOG42:EOG43"/>
    <mergeCell ref="EOH42:EOH43"/>
    <mergeCell ref="EOI42:EOI43"/>
    <mergeCell ref="ENZ42:ENZ43"/>
    <mergeCell ref="EOA42:EOA43"/>
    <mergeCell ref="EOB42:EOB43"/>
    <mergeCell ref="EOC42:EOC43"/>
    <mergeCell ref="EOD42:EOD43"/>
    <mergeCell ref="ENU42:ENU43"/>
    <mergeCell ref="ENV42:ENV43"/>
    <mergeCell ref="ENW42:ENW43"/>
    <mergeCell ref="ENX42:ENX43"/>
    <mergeCell ref="ENY42:ENY43"/>
    <mergeCell ref="ENP42:ENP43"/>
    <mergeCell ref="ENQ42:ENQ43"/>
    <mergeCell ref="ENR42:ENR43"/>
    <mergeCell ref="ENS42:ENS43"/>
    <mergeCell ref="ENT42:ENT43"/>
    <mergeCell ref="ENK42:ENK43"/>
    <mergeCell ref="ENL42:ENL43"/>
    <mergeCell ref="ENM42:ENM43"/>
    <mergeCell ref="ENN42:ENN43"/>
    <mergeCell ref="ENO42:ENO43"/>
    <mergeCell ref="ENF42:ENF43"/>
    <mergeCell ref="ENG42:ENG43"/>
    <mergeCell ref="ENH42:ENH43"/>
    <mergeCell ref="ENI42:ENI43"/>
    <mergeCell ref="ENJ42:ENJ43"/>
    <mergeCell ref="EPS42:EPS43"/>
    <mergeCell ref="EPT42:EPT43"/>
    <mergeCell ref="EPU42:EPU43"/>
    <mergeCell ref="EPV42:EPV43"/>
    <mergeCell ref="EPW42:EPW43"/>
    <mergeCell ref="EPN42:EPN43"/>
    <mergeCell ref="EPO42:EPO43"/>
    <mergeCell ref="EPP42:EPP43"/>
    <mergeCell ref="EPQ42:EPQ43"/>
    <mergeCell ref="EPR42:EPR43"/>
    <mergeCell ref="EPI42:EPI43"/>
    <mergeCell ref="EPJ42:EPJ43"/>
    <mergeCell ref="EPK42:EPK43"/>
    <mergeCell ref="EPL42:EPL43"/>
    <mergeCell ref="EPM42:EPM43"/>
    <mergeCell ref="EPD42:EPD43"/>
    <mergeCell ref="EPE42:EPE43"/>
    <mergeCell ref="EPF42:EPF43"/>
    <mergeCell ref="EPG42:EPG43"/>
    <mergeCell ref="EPH42:EPH43"/>
    <mergeCell ref="EOY42:EOY43"/>
    <mergeCell ref="EOZ42:EOZ43"/>
    <mergeCell ref="EPA42:EPA43"/>
    <mergeCell ref="EPB42:EPB43"/>
    <mergeCell ref="EPC42:EPC43"/>
    <mergeCell ref="EOT42:EOT43"/>
    <mergeCell ref="EOU42:EOU43"/>
    <mergeCell ref="EOV42:EOV43"/>
    <mergeCell ref="EOW42:EOW43"/>
    <mergeCell ref="EOX42:EOX43"/>
    <mergeCell ref="EOO42:EOO43"/>
    <mergeCell ref="EOP42:EOP43"/>
    <mergeCell ref="EOQ42:EOQ43"/>
    <mergeCell ref="EOR42:EOR43"/>
    <mergeCell ref="EOS42:EOS43"/>
    <mergeCell ref="ERB42:ERB43"/>
    <mergeCell ref="ERC42:ERC43"/>
    <mergeCell ref="ERD42:ERD43"/>
    <mergeCell ref="ERE42:ERE43"/>
    <mergeCell ref="ERF42:ERF43"/>
    <mergeCell ref="EQW42:EQW43"/>
    <mergeCell ref="EQX42:EQX43"/>
    <mergeCell ref="EQY42:EQY43"/>
    <mergeCell ref="EQZ42:EQZ43"/>
    <mergeCell ref="ERA42:ERA43"/>
    <mergeCell ref="EQR42:EQR43"/>
    <mergeCell ref="EQS42:EQS43"/>
    <mergeCell ref="EQT42:EQT43"/>
    <mergeCell ref="EQU42:EQU43"/>
    <mergeCell ref="EQV42:EQV43"/>
    <mergeCell ref="EQM42:EQM43"/>
    <mergeCell ref="EQN42:EQN43"/>
    <mergeCell ref="EQO42:EQO43"/>
    <mergeCell ref="EQP42:EQP43"/>
    <mergeCell ref="EQQ42:EQQ43"/>
    <mergeCell ref="EQH42:EQH43"/>
    <mergeCell ref="EQI42:EQI43"/>
    <mergeCell ref="EQJ42:EQJ43"/>
    <mergeCell ref="EQK42:EQK43"/>
    <mergeCell ref="EQL42:EQL43"/>
    <mergeCell ref="EQC42:EQC43"/>
    <mergeCell ref="EQD42:EQD43"/>
    <mergeCell ref="EQE42:EQE43"/>
    <mergeCell ref="EQF42:EQF43"/>
    <mergeCell ref="EQG42:EQG43"/>
    <mergeCell ref="EPX42:EPX43"/>
    <mergeCell ref="EPY42:EPY43"/>
    <mergeCell ref="EPZ42:EPZ43"/>
    <mergeCell ref="EQA42:EQA43"/>
    <mergeCell ref="EQB42:EQB43"/>
    <mergeCell ref="ESK42:ESK43"/>
    <mergeCell ref="ESL42:ESL43"/>
    <mergeCell ref="ESM42:ESM43"/>
    <mergeCell ref="ESN42:ESN43"/>
    <mergeCell ref="ESO42:ESO43"/>
    <mergeCell ref="ESF42:ESF43"/>
    <mergeCell ref="ESG42:ESG43"/>
    <mergeCell ref="ESH42:ESH43"/>
    <mergeCell ref="ESI42:ESI43"/>
    <mergeCell ref="ESJ42:ESJ43"/>
    <mergeCell ref="ESA42:ESA43"/>
    <mergeCell ref="ESB42:ESB43"/>
    <mergeCell ref="ESC42:ESC43"/>
    <mergeCell ref="ESD42:ESD43"/>
    <mergeCell ref="ESE42:ESE43"/>
    <mergeCell ref="ERV42:ERV43"/>
    <mergeCell ref="ERW42:ERW43"/>
    <mergeCell ref="ERX42:ERX43"/>
    <mergeCell ref="ERY42:ERY43"/>
    <mergeCell ref="ERZ42:ERZ43"/>
    <mergeCell ref="ERQ42:ERQ43"/>
    <mergeCell ref="ERR42:ERR43"/>
    <mergeCell ref="ERS42:ERS43"/>
    <mergeCell ref="ERT42:ERT43"/>
    <mergeCell ref="ERU42:ERU43"/>
    <mergeCell ref="ERL42:ERL43"/>
    <mergeCell ref="ERM42:ERM43"/>
    <mergeCell ref="ERN42:ERN43"/>
    <mergeCell ref="ERO42:ERO43"/>
    <mergeCell ref="ERP42:ERP43"/>
    <mergeCell ref="ERG42:ERG43"/>
    <mergeCell ref="ERH42:ERH43"/>
    <mergeCell ref="ERI42:ERI43"/>
    <mergeCell ref="ERJ42:ERJ43"/>
    <mergeCell ref="ERK42:ERK43"/>
    <mergeCell ref="ETT42:ETT43"/>
    <mergeCell ref="ETU42:ETU43"/>
    <mergeCell ref="ETV42:ETV43"/>
    <mergeCell ref="ETW42:ETW43"/>
    <mergeCell ref="ETX42:ETX43"/>
    <mergeCell ref="ETO42:ETO43"/>
    <mergeCell ref="ETP42:ETP43"/>
    <mergeCell ref="ETQ42:ETQ43"/>
    <mergeCell ref="ETR42:ETR43"/>
    <mergeCell ref="ETS42:ETS43"/>
    <mergeCell ref="ETJ42:ETJ43"/>
    <mergeCell ref="ETK42:ETK43"/>
    <mergeCell ref="ETL42:ETL43"/>
    <mergeCell ref="ETM42:ETM43"/>
    <mergeCell ref="ETN42:ETN43"/>
    <mergeCell ref="ETE42:ETE43"/>
    <mergeCell ref="ETF42:ETF43"/>
    <mergeCell ref="ETG42:ETG43"/>
    <mergeCell ref="ETH42:ETH43"/>
    <mergeCell ref="ETI42:ETI43"/>
    <mergeCell ref="ESZ42:ESZ43"/>
    <mergeCell ref="ETA42:ETA43"/>
    <mergeCell ref="ETB42:ETB43"/>
    <mergeCell ref="ETC42:ETC43"/>
    <mergeCell ref="ETD42:ETD43"/>
    <mergeCell ref="ESU42:ESU43"/>
    <mergeCell ref="ESV42:ESV43"/>
    <mergeCell ref="ESW42:ESW43"/>
    <mergeCell ref="ESX42:ESX43"/>
    <mergeCell ref="ESY42:ESY43"/>
    <mergeCell ref="ESP42:ESP43"/>
    <mergeCell ref="ESQ42:ESQ43"/>
    <mergeCell ref="ESR42:ESR43"/>
    <mergeCell ref="ESS42:ESS43"/>
    <mergeCell ref="EST42:EST43"/>
    <mergeCell ref="EVC42:EVC43"/>
    <mergeCell ref="EVD42:EVD43"/>
    <mergeCell ref="EVE42:EVE43"/>
    <mergeCell ref="EVF42:EVF43"/>
    <mergeCell ref="EVG42:EVG43"/>
    <mergeCell ref="EUX42:EUX43"/>
    <mergeCell ref="EUY42:EUY43"/>
    <mergeCell ref="EUZ42:EUZ43"/>
    <mergeCell ref="EVA42:EVA43"/>
    <mergeCell ref="EVB42:EVB43"/>
    <mergeCell ref="EUS42:EUS43"/>
    <mergeCell ref="EUT42:EUT43"/>
    <mergeCell ref="EUU42:EUU43"/>
    <mergeCell ref="EUV42:EUV43"/>
    <mergeCell ref="EUW42:EUW43"/>
    <mergeCell ref="EUN42:EUN43"/>
    <mergeCell ref="EUO42:EUO43"/>
    <mergeCell ref="EUP42:EUP43"/>
    <mergeCell ref="EUQ42:EUQ43"/>
    <mergeCell ref="EUR42:EUR43"/>
    <mergeCell ref="EUI42:EUI43"/>
    <mergeCell ref="EUJ42:EUJ43"/>
    <mergeCell ref="EUK42:EUK43"/>
    <mergeCell ref="EUL42:EUL43"/>
    <mergeCell ref="EUM42:EUM43"/>
    <mergeCell ref="EUD42:EUD43"/>
    <mergeCell ref="EUE42:EUE43"/>
    <mergeCell ref="EUF42:EUF43"/>
    <mergeCell ref="EUG42:EUG43"/>
    <mergeCell ref="EUH42:EUH43"/>
    <mergeCell ref="ETY42:ETY43"/>
    <mergeCell ref="ETZ42:ETZ43"/>
    <mergeCell ref="EUA42:EUA43"/>
    <mergeCell ref="EUB42:EUB43"/>
    <mergeCell ref="EUC42:EUC43"/>
    <mergeCell ref="EWL42:EWL43"/>
    <mergeCell ref="EWM42:EWM43"/>
    <mergeCell ref="EWN42:EWN43"/>
    <mergeCell ref="EWO42:EWO43"/>
    <mergeCell ref="EWP42:EWP43"/>
    <mergeCell ref="EWG42:EWG43"/>
    <mergeCell ref="EWH42:EWH43"/>
    <mergeCell ref="EWI42:EWI43"/>
    <mergeCell ref="EWJ42:EWJ43"/>
    <mergeCell ref="EWK42:EWK43"/>
    <mergeCell ref="EWB42:EWB43"/>
    <mergeCell ref="EWC42:EWC43"/>
    <mergeCell ref="EWD42:EWD43"/>
    <mergeCell ref="EWE42:EWE43"/>
    <mergeCell ref="EWF42:EWF43"/>
    <mergeCell ref="EVW42:EVW43"/>
    <mergeCell ref="EVX42:EVX43"/>
    <mergeCell ref="EVY42:EVY43"/>
    <mergeCell ref="EVZ42:EVZ43"/>
    <mergeCell ref="EWA42:EWA43"/>
    <mergeCell ref="EVR42:EVR43"/>
    <mergeCell ref="EVS42:EVS43"/>
    <mergeCell ref="EVT42:EVT43"/>
    <mergeCell ref="EVU42:EVU43"/>
    <mergeCell ref="EVV42:EVV43"/>
    <mergeCell ref="EVM42:EVM43"/>
    <mergeCell ref="EVN42:EVN43"/>
    <mergeCell ref="EVO42:EVO43"/>
    <mergeCell ref="EVP42:EVP43"/>
    <mergeCell ref="EVQ42:EVQ43"/>
    <mergeCell ref="EVH42:EVH43"/>
    <mergeCell ref="EVI42:EVI43"/>
    <mergeCell ref="EVJ42:EVJ43"/>
    <mergeCell ref="EVK42:EVK43"/>
    <mergeCell ref="EVL42:EVL43"/>
    <mergeCell ref="EXU42:EXU43"/>
    <mergeCell ref="EXV42:EXV43"/>
    <mergeCell ref="EXW42:EXW43"/>
    <mergeCell ref="EXX42:EXX43"/>
    <mergeCell ref="EXY42:EXY43"/>
    <mergeCell ref="EXP42:EXP43"/>
    <mergeCell ref="EXQ42:EXQ43"/>
    <mergeCell ref="EXR42:EXR43"/>
    <mergeCell ref="EXS42:EXS43"/>
    <mergeCell ref="EXT42:EXT43"/>
    <mergeCell ref="EXK42:EXK43"/>
    <mergeCell ref="EXL42:EXL43"/>
    <mergeCell ref="EXM42:EXM43"/>
    <mergeCell ref="EXN42:EXN43"/>
    <mergeCell ref="EXO42:EXO43"/>
    <mergeCell ref="EXF42:EXF43"/>
    <mergeCell ref="EXG42:EXG43"/>
    <mergeCell ref="EXH42:EXH43"/>
    <mergeCell ref="EXI42:EXI43"/>
    <mergeCell ref="EXJ42:EXJ43"/>
    <mergeCell ref="EXA42:EXA43"/>
    <mergeCell ref="EXB42:EXB43"/>
    <mergeCell ref="EXC42:EXC43"/>
    <mergeCell ref="EXD42:EXD43"/>
    <mergeCell ref="EXE42:EXE43"/>
    <mergeCell ref="EWV42:EWV43"/>
    <mergeCell ref="EWW42:EWW43"/>
    <mergeCell ref="EWX42:EWX43"/>
    <mergeCell ref="EWY42:EWY43"/>
    <mergeCell ref="EWZ42:EWZ43"/>
    <mergeCell ref="EWQ42:EWQ43"/>
    <mergeCell ref="EWR42:EWR43"/>
    <mergeCell ref="EWS42:EWS43"/>
    <mergeCell ref="EWT42:EWT43"/>
    <mergeCell ref="EWU42:EWU43"/>
    <mergeCell ref="EZD42:EZD43"/>
    <mergeCell ref="EZE42:EZE43"/>
    <mergeCell ref="EZF42:EZF43"/>
    <mergeCell ref="EZG42:EZG43"/>
    <mergeCell ref="EZH42:EZH43"/>
    <mergeCell ref="EYY42:EYY43"/>
    <mergeCell ref="EYZ42:EYZ43"/>
    <mergeCell ref="EZA42:EZA43"/>
    <mergeCell ref="EZB42:EZB43"/>
    <mergeCell ref="EZC42:EZC43"/>
    <mergeCell ref="EYT42:EYT43"/>
    <mergeCell ref="EYU42:EYU43"/>
    <mergeCell ref="EYV42:EYV43"/>
    <mergeCell ref="EYW42:EYW43"/>
    <mergeCell ref="EYX42:EYX43"/>
    <mergeCell ref="EYO42:EYO43"/>
    <mergeCell ref="EYP42:EYP43"/>
    <mergeCell ref="EYQ42:EYQ43"/>
    <mergeCell ref="EYR42:EYR43"/>
    <mergeCell ref="EYS42:EYS43"/>
    <mergeCell ref="EYJ42:EYJ43"/>
    <mergeCell ref="EYK42:EYK43"/>
    <mergeCell ref="EYL42:EYL43"/>
    <mergeCell ref="EYM42:EYM43"/>
    <mergeCell ref="EYN42:EYN43"/>
    <mergeCell ref="EYE42:EYE43"/>
    <mergeCell ref="EYF42:EYF43"/>
    <mergeCell ref="EYG42:EYG43"/>
    <mergeCell ref="EYH42:EYH43"/>
    <mergeCell ref="EYI42:EYI43"/>
    <mergeCell ref="EXZ42:EXZ43"/>
    <mergeCell ref="EYA42:EYA43"/>
    <mergeCell ref="EYB42:EYB43"/>
    <mergeCell ref="EYC42:EYC43"/>
    <mergeCell ref="EYD42:EYD43"/>
    <mergeCell ref="FAM42:FAM43"/>
    <mergeCell ref="FAN42:FAN43"/>
    <mergeCell ref="FAO42:FAO43"/>
    <mergeCell ref="FAP42:FAP43"/>
    <mergeCell ref="FAQ42:FAQ43"/>
    <mergeCell ref="FAH42:FAH43"/>
    <mergeCell ref="FAI42:FAI43"/>
    <mergeCell ref="FAJ42:FAJ43"/>
    <mergeCell ref="FAK42:FAK43"/>
    <mergeCell ref="FAL42:FAL43"/>
    <mergeCell ref="FAC42:FAC43"/>
    <mergeCell ref="FAD42:FAD43"/>
    <mergeCell ref="FAE42:FAE43"/>
    <mergeCell ref="FAF42:FAF43"/>
    <mergeCell ref="FAG42:FAG43"/>
    <mergeCell ref="EZX42:EZX43"/>
    <mergeCell ref="EZY42:EZY43"/>
    <mergeCell ref="EZZ42:EZZ43"/>
    <mergeCell ref="FAA42:FAA43"/>
    <mergeCell ref="FAB42:FAB43"/>
    <mergeCell ref="EZS42:EZS43"/>
    <mergeCell ref="EZT42:EZT43"/>
    <mergeCell ref="EZU42:EZU43"/>
    <mergeCell ref="EZV42:EZV43"/>
    <mergeCell ref="EZW42:EZW43"/>
    <mergeCell ref="EZN42:EZN43"/>
    <mergeCell ref="EZO42:EZO43"/>
    <mergeCell ref="EZP42:EZP43"/>
    <mergeCell ref="EZQ42:EZQ43"/>
    <mergeCell ref="EZR42:EZR43"/>
    <mergeCell ref="EZI42:EZI43"/>
    <mergeCell ref="EZJ42:EZJ43"/>
    <mergeCell ref="EZK42:EZK43"/>
    <mergeCell ref="EZL42:EZL43"/>
    <mergeCell ref="EZM42:EZM43"/>
    <mergeCell ref="FBV42:FBV43"/>
    <mergeCell ref="FBW42:FBW43"/>
    <mergeCell ref="FBX42:FBX43"/>
    <mergeCell ref="FBY42:FBY43"/>
    <mergeCell ref="FBZ42:FBZ43"/>
    <mergeCell ref="FBQ42:FBQ43"/>
    <mergeCell ref="FBR42:FBR43"/>
    <mergeCell ref="FBS42:FBS43"/>
    <mergeCell ref="FBT42:FBT43"/>
    <mergeCell ref="FBU42:FBU43"/>
    <mergeCell ref="FBL42:FBL43"/>
    <mergeCell ref="FBM42:FBM43"/>
    <mergeCell ref="FBN42:FBN43"/>
    <mergeCell ref="FBO42:FBO43"/>
    <mergeCell ref="FBP42:FBP43"/>
    <mergeCell ref="FBG42:FBG43"/>
    <mergeCell ref="FBH42:FBH43"/>
    <mergeCell ref="FBI42:FBI43"/>
    <mergeCell ref="FBJ42:FBJ43"/>
    <mergeCell ref="FBK42:FBK43"/>
    <mergeCell ref="FBB42:FBB43"/>
    <mergeCell ref="FBC42:FBC43"/>
    <mergeCell ref="FBD42:FBD43"/>
    <mergeCell ref="FBE42:FBE43"/>
    <mergeCell ref="FBF42:FBF43"/>
    <mergeCell ref="FAW42:FAW43"/>
    <mergeCell ref="FAX42:FAX43"/>
    <mergeCell ref="FAY42:FAY43"/>
    <mergeCell ref="FAZ42:FAZ43"/>
    <mergeCell ref="FBA42:FBA43"/>
    <mergeCell ref="FAR42:FAR43"/>
    <mergeCell ref="FAS42:FAS43"/>
    <mergeCell ref="FAT42:FAT43"/>
    <mergeCell ref="FAU42:FAU43"/>
    <mergeCell ref="FAV42:FAV43"/>
    <mergeCell ref="FDE42:FDE43"/>
    <mergeCell ref="FDF42:FDF43"/>
    <mergeCell ref="FDG42:FDG43"/>
    <mergeCell ref="FDH42:FDH43"/>
    <mergeCell ref="FDI42:FDI43"/>
    <mergeCell ref="FCZ42:FCZ43"/>
    <mergeCell ref="FDA42:FDA43"/>
    <mergeCell ref="FDB42:FDB43"/>
    <mergeCell ref="FDC42:FDC43"/>
    <mergeCell ref="FDD42:FDD43"/>
    <mergeCell ref="FCU42:FCU43"/>
    <mergeCell ref="FCV42:FCV43"/>
    <mergeCell ref="FCW42:FCW43"/>
    <mergeCell ref="FCX42:FCX43"/>
    <mergeCell ref="FCY42:FCY43"/>
    <mergeCell ref="FCP42:FCP43"/>
    <mergeCell ref="FCQ42:FCQ43"/>
    <mergeCell ref="FCR42:FCR43"/>
    <mergeCell ref="FCS42:FCS43"/>
    <mergeCell ref="FCT42:FCT43"/>
    <mergeCell ref="FCK42:FCK43"/>
    <mergeCell ref="FCL42:FCL43"/>
    <mergeCell ref="FCM42:FCM43"/>
    <mergeCell ref="FCN42:FCN43"/>
    <mergeCell ref="FCO42:FCO43"/>
    <mergeCell ref="FCF42:FCF43"/>
    <mergeCell ref="FCG42:FCG43"/>
    <mergeCell ref="FCH42:FCH43"/>
    <mergeCell ref="FCI42:FCI43"/>
    <mergeCell ref="FCJ42:FCJ43"/>
    <mergeCell ref="FCA42:FCA43"/>
    <mergeCell ref="FCB42:FCB43"/>
    <mergeCell ref="FCC42:FCC43"/>
    <mergeCell ref="FCD42:FCD43"/>
    <mergeCell ref="FCE42:FCE43"/>
    <mergeCell ref="FEN42:FEN43"/>
    <mergeCell ref="FEO42:FEO43"/>
    <mergeCell ref="FEP42:FEP43"/>
    <mergeCell ref="FEQ42:FEQ43"/>
    <mergeCell ref="FER42:FER43"/>
    <mergeCell ref="FEI42:FEI43"/>
    <mergeCell ref="FEJ42:FEJ43"/>
    <mergeCell ref="FEK42:FEK43"/>
    <mergeCell ref="FEL42:FEL43"/>
    <mergeCell ref="FEM42:FEM43"/>
    <mergeCell ref="FED42:FED43"/>
    <mergeCell ref="FEE42:FEE43"/>
    <mergeCell ref="FEF42:FEF43"/>
    <mergeCell ref="FEG42:FEG43"/>
    <mergeCell ref="FEH42:FEH43"/>
    <mergeCell ref="FDY42:FDY43"/>
    <mergeCell ref="FDZ42:FDZ43"/>
    <mergeCell ref="FEA42:FEA43"/>
    <mergeCell ref="FEB42:FEB43"/>
    <mergeCell ref="FEC42:FEC43"/>
    <mergeCell ref="FDT42:FDT43"/>
    <mergeCell ref="FDU42:FDU43"/>
    <mergeCell ref="FDV42:FDV43"/>
    <mergeCell ref="FDW42:FDW43"/>
    <mergeCell ref="FDX42:FDX43"/>
    <mergeCell ref="FDO42:FDO43"/>
    <mergeCell ref="FDP42:FDP43"/>
    <mergeCell ref="FDQ42:FDQ43"/>
    <mergeCell ref="FDR42:FDR43"/>
    <mergeCell ref="FDS42:FDS43"/>
    <mergeCell ref="FDJ42:FDJ43"/>
    <mergeCell ref="FDK42:FDK43"/>
    <mergeCell ref="FDL42:FDL43"/>
    <mergeCell ref="FDM42:FDM43"/>
    <mergeCell ref="FDN42:FDN43"/>
    <mergeCell ref="FFW42:FFW43"/>
    <mergeCell ref="FFX42:FFX43"/>
    <mergeCell ref="FFY42:FFY43"/>
    <mergeCell ref="FFZ42:FFZ43"/>
    <mergeCell ref="FGA42:FGA43"/>
    <mergeCell ref="FFR42:FFR43"/>
    <mergeCell ref="FFS42:FFS43"/>
    <mergeCell ref="FFT42:FFT43"/>
    <mergeCell ref="FFU42:FFU43"/>
    <mergeCell ref="FFV42:FFV43"/>
    <mergeCell ref="FFM42:FFM43"/>
    <mergeCell ref="FFN42:FFN43"/>
    <mergeCell ref="FFO42:FFO43"/>
    <mergeCell ref="FFP42:FFP43"/>
    <mergeCell ref="FFQ42:FFQ43"/>
    <mergeCell ref="FFH42:FFH43"/>
    <mergeCell ref="FFI42:FFI43"/>
    <mergeCell ref="FFJ42:FFJ43"/>
    <mergeCell ref="FFK42:FFK43"/>
    <mergeCell ref="FFL42:FFL43"/>
    <mergeCell ref="FFC42:FFC43"/>
    <mergeCell ref="FFD42:FFD43"/>
    <mergeCell ref="FFE42:FFE43"/>
    <mergeCell ref="FFF42:FFF43"/>
    <mergeCell ref="FFG42:FFG43"/>
    <mergeCell ref="FEX42:FEX43"/>
    <mergeCell ref="FEY42:FEY43"/>
    <mergeCell ref="FEZ42:FEZ43"/>
    <mergeCell ref="FFA42:FFA43"/>
    <mergeCell ref="FFB42:FFB43"/>
    <mergeCell ref="FES42:FES43"/>
    <mergeCell ref="FET42:FET43"/>
    <mergeCell ref="FEU42:FEU43"/>
    <mergeCell ref="FEV42:FEV43"/>
    <mergeCell ref="FEW42:FEW43"/>
    <mergeCell ref="FHF42:FHF43"/>
    <mergeCell ref="FHG42:FHG43"/>
    <mergeCell ref="FHH42:FHH43"/>
    <mergeCell ref="FHI42:FHI43"/>
    <mergeCell ref="FHJ42:FHJ43"/>
    <mergeCell ref="FHA42:FHA43"/>
    <mergeCell ref="FHB42:FHB43"/>
    <mergeCell ref="FHC42:FHC43"/>
    <mergeCell ref="FHD42:FHD43"/>
    <mergeCell ref="FHE42:FHE43"/>
    <mergeCell ref="FGV42:FGV43"/>
    <mergeCell ref="FGW42:FGW43"/>
    <mergeCell ref="FGX42:FGX43"/>
    <mergeCell ref="FGY42:FGY43"/>
    <mergeCell ref="FGZ42:FGZ43"/>
    <mergeCell ref="FGQ42:FGQ43"/>
    <mergeCell ref="FGR42:FGR43"/>
    <mergeCell ref="FGS42:FGS43"/>
    <mergeCell ref="FGT42:FGT43"/>
    <mergeCell ref="FGU42:FGU43"/>
    <mergeCell ref="FGL42:FGL43"/>
    <mergeCell ref="FGM42:FGM43"/>
    <mergeCell ref="FGN42:FGN43"/>
    <mergeCell ref="FGO42:FGO43"/>
    <mergeCell ref="FGP42:FGP43"/>
    <mergeCell ref="FGG42:FGG43"/>
    <mergeCell ref="FGH42:FGH43"/>
    <mergeCell ref="FGI42:FGI43"/>
    <mergeCell ref="FGJ42:FGJ43"/>
    <mergeCell ref="FGK42:FGK43"/>
    <mergeCell ref="FGB42:FGB43"/>
    <mergeCell ref="FGC42:FGC43"/>
    <mergeCell ref="FGD42:FGD43"/>
    <mergeCell ref="FGE42:FGE43"/>
    <mergeCell ref="FGF42:FGF43"/>
    <mergeCell ref="FIO42:FIO43"/>
    <mergeCell ref="FIP42:FIP43"/>
    <mergeCell ref="FIQ42:FIQ43"/>
    <mergeCell ref="FIR42:FIR43"/>
    <mergeCell ref="FIS42:FIS43"/>
    <mergeCell ref="FIJ42:FIJ43"/>
    <mergeCell ref="FIK42:FIK43"/>
    <mergeCell ref="FIL42:FIL43"/>
    <mergeCell ref="FIM42:FIM43"/>
    <mergeCell ref="FIN42:FIN43"/>
    <mergeCell ref="FIE42:FIE43"/>
    <mergeCell ref="FIF42:FIF43"/>
    <mergeCell ref="FIG42:FIG43"/>
    <mergeCell ref="FIH42:FIH43"/>
    <mergeCell ref="FII42:FII43"/>
    <mergeCell ref="FHZ42:FHZ43"/>
    <mergeCell ref="FIA42:FIA43"/>
    <mergeCell ref="FIB42:FIB43"/>
    <mergeCell ref="FIC42:FIC43"/>
    <mergeCell ref="FID42:FID43"/>
    <mergeCell ref="FHU42:FHU43"/>
    <mergeCell ref="FHV42:FHV43"/>
    <mergeCell ref="FHW42:FHW43"/>
    <mergeCell ref="FHX42:FHX43"/>
    <mergeCell ref="FHY42:FHY43"/>
    <mergeCell ref="FHP42:FHP43"/>
    <mergeCell ref="FHQ42:FHQ43"/>
    <mergeCell ref="FHR42:FHR43"/>
    <mergeCell ref="FHS42:FHS43"/>
    <mergeCell ref="FHT42:FHT43"/>
    <mergeCell ref="FHK42:FHK43"/>
    <mergeCell ref="FHL42:FHL43"/>
    <mergeCell ref="FHM42:FHM43"/>
    <mergeCell ref="FHN42:FHN43"/>
    <mergeCell ref="FHO42:FHO43"/>
    <mergeCell ref="FJX42:FJX43"/>
    <mergeCell ref="FJY42:FJY43"/>
    <mergeCell ref="FJZ42:FJZ43"/>
    <mergeCell ref="FKA42:FKA43"/>
    <mergeCell ref="FKB42:FKB43"/>
    <mergeCell ref="FJS42:FJS43"/>
    <mergeCell ref="FJT42:FJT43"/>
    <mergeCell ref="FJU42:FJU43"/>
    <mergeCell ref="FJV42:FJV43"/>
    <mergeCell ref="FJW42:FJW43"/>
    <mergeCell ref="FJN42:FJN43"/>
    <mergeCell ref="FJO42:FJO43"/>
    <mergeCell ref="FJP42:FJP43"/>
    <mergeCell ref="FJQ42:FJQ43"/>
    <mergeCell ref="FJR42:FJR43"/>
    <mergeCell ref="FJI42:FJI43"/>
    <mergeCell ref="FJJ42:FJJ43"/>
    <mergeCell ref="FJK42:FJK43"/>
    <mergeCell ref="FJL42:FJL43"/>
    <mergeCell ref="FJM42:FJM43"/>
    <mergeCell ref="FJD42:FJD43"/>
    <mergeCell ref="FJE42:FJE43"/>
    <mergeCell ref="FJF42:FJF43"/>
    <mergeCell ref="FJG42:FJG43"/>
    <mergeCell ref="FJH42:FJH43"/>
    <mergeCell ref="FIY42:FIY43"/>
    <mergeCell ref="FIZ42:FIZ43"/>
    <mergeCell ref="FJA42:FJA43"/>
    <mergeCell ref="FJB42:FJB43"/>
    <mergeCell ref="FJC42:FJC43"/>
    <mergeCell ref="FIT42:FIT43"/>
    <mergeCell ref="FIU42:FIU43"/>
    <mergeCell ref="FIV42:FIV43"/>
    <mergeCell ref="FIW42:FIW43"/>
    <mergeCell ref="FIX42:FIX43"/>
    <mergeCell ref="FLG42:FLG43"/>
    <mergeCell ref="FLH42:FLH43"/>
    <mergeCell ref="FLI42:FLI43"/>
    <mergeCell ref="FLJ42:FLJ43"/>
    <mergeCell ref="FLK42:FLK43"/>
    <mergeCell ref="FLB42:FLB43"/>
    <mergeCell ref="FLC42:FLC43"/>
    <mergeCell ref="FLD42:FLD43"/>
    <mergeCell ref="FLE42:FLE43"/>
    <mergeCell ref="FLF42:FLF43"/>
    <mergeCell ref="FKW42:FKW43"/>
    <mergeCell ref="FKX42:FKX43"/>
    <mergeCell ref="FKY42:FKY43"/>
    <mergeCell ref="FKZ42:FKZ43"/>
    <mergeCell ref="FLA42:FLA43"/>
    <mergeCell ref="FKR42:FKR43"/>
    <mergeCell ref="FKS42:FKS43"/>
    <mergeCell ref="FKT42:FKT43"/>
    <mergeCell ref="FKU42:FKU43"/>
    <mergeCell ref="FKV42:FKV43"/>
    <mergeCell ref="FKM42:FKM43"/>
    <mergeCell ref="FKN42:FKN43"/>
    <mergeCell ref="FKO42:FKO43"/>
    <mergeCell ref="FKP42:FKP43"/>
    <mergeCell ref="FKQ42:FKQ43"/>
    <mergeCell ref="FKH42:FKH43"/>
    <mergeCell ref="FKI42:FKI43"/>
    <mergeCell ref="FKJ42:FKJ43"/>
    <mergeCell ref="FKK42:FKK43"/>
    <mergeCell ref="FKL42:FKL43"/>
    <mergeCell ref="FKC42:FKC43"/>
    <mergeCell ref="FKD42:FKD43"/>
    <mergeCell ref="FKE42:FKE43"/>
    <mergeCell ref="FKF42:FKF43"/>
    <mergeCell ref="FKG42:FKG43"/>
    <mergeCell ref="FMP42:FMP43"/>
    <mergeCell ref="FMQ42:FMQ43"/>
    <mergeCell ref="FMR42:FMR43"/>
    <mergeCell ref="FMS42:FMS43"/>
    <mergeCell ref="FMT42:FMT43"/>
    <mergeCell ref="FMK42:FMK43"/>
    <mergeCell ref="FML42:FML43"/>
    <mergeCell ref="FMM42:FMM43"/>
    <mergeCell ref="FMN42:FMN43"/>
    <mergeCell ref="FMO42:FMO43"/>
    <mergeCell ref="FMF42:FMF43"/>
    <mergeCell ref="FMG42:FMG43"/>
    <mergeCell ref="FMH42:FMH43"/>
    <mergeCell ref="FMI42:FMI43"/>
    <mergeCell ref="FMJ42:FMJ43"/>
    <mergeCell ref="FMA42:FMA43"/>
    <mergeCell ref="FMB42:FMB43"/>
    <mergeCell ref="FMC42:FMC43"/>
    <mergeCell ref="FMD42:FMD43"/>
    <mergeCell ref="FME42:FME43"/>
    <mergeCell ref="FLV42:FLV43"/>
    <mergeCell ref="FLW42:FLW43"/>
    <mergeCell ref="FLX42:FLX43"/>
    <mergeCell ref="FLY42:FLY43"/>
    <mergeCell ref="FLZ42:FLZ43"/>
    <mergeCell ref="FLQ42:FLQ43"/>
    <mergeCell ref="FLR42:FLR43"/>
    <mergeCell ref="FLS42:FLS43"/>
    <mergeCell ref="FLT42:FLT43"/>
    <mergeCell ref="FLU42:FLU43"/>
    <mergeCell ref="FLL42:FLL43"/>
    <mergeCell ref="FLM42:FLM43"/>
    <mergeCell ref="FLN42:FLN43"/>
    <mergeCell ref="FLO42:FLO43"/>
    <mergeCell ref="FLP42:FLP43"/>
    <mergeCell ref="FNY42:FNY43"/>
    <mergeCell ref="FNZ42:FNZ43"/>
    <mergeCell ref="FOA42:FOA43"/>
    <mergeCell ref="FOB42:FOB43"/>
    <mergeCell ref="FOC42:FOC43"/>
    <mergeCell ref="FNT42:FNT43"/>
    <mergeCell ref="FNU42:FNU43"/>
    <mergeCell ref="FNV42:FNV43"/>
    <mergeCell ref="FNW42:FNW43"/>
    <mergeCell ref="FNX42:FNX43"/>
    <mergeCell ref="FNO42:FNO43"/>
    <mergeCell ref="FNP42:FNP43"/>
    <mergeCell ref="FNQ42:FNQ43"/>
    <mergeCell ref="FNR42:FNR43"/>
    <mergeCell ref="FNS42:FNS43"/>
    <mergeCell ref="FNJ42:FNJ43"/>
    <mergeCell ref="FNK42:FNK43"/>
    <mergeCell ref="FNL42:FNL43"/>
    <mergeCell ref="FNM42:FNM43"/>
    <mergeCell ref="FNN42:FNN43"/>
    <mergeCell ref="FNE42:FNE43"/>
    <mergeCell ref="FNF42:FNF43"/>
    <mergeCell ref="FNG42:FNG43"/>
    <mergeCell ref="FNH42:FNH43"/>
    <mergeCell ref="FNI42:FNI43"/>
    <mergeCell ref="FMZ42:FMZ43"/>
    <mergeCell ref="FNA42:FNA43"/>
    <mergeCell ref="FNB42:FNB43"/>
    <mergeCell ref="FNC42:FNC43"/>
    <mergeCell ref="FND42:FND43"/>
    <mergeCell ref="FMU42:FMU43"/>
    <mergeCell ref="FMV42:FMV43"/>
    <mergeCell ref="FMW42:FMW43"/>
    <mergeCell ref="FMX42:FMX43"/>
    <mergeCell ref="FMY42:FMY43"/>
    <mergeCell ref="FPH42:FPH43"/>
    <mergeCell ref="FPI42:FPI43"/>
    <mergeCell ref="FPJ42:FPJ43"/>
    <mergeCell ref="FPK42:FPK43"/>
    <mergeCell ref="FPL42:FPL43"/>
    <mergeCell ref="FPC42:FPC43"/>
    <mergeCell ref="FPD42:FPD43"/>
    <mergeCell ref="FPE42:FPE43"/>
    <mergeCell ref="FPF42:FPF43"/>
    <mergeCell ref="FPG42:FPG43"/>
    <mergeCell ref="FOX42:FOX43"/>
    <mergeCell ref="FOY42:FOY43"/>
    <mergeCell ref="FOZ42:FOZ43"/>
    <mergeCell ref="FPA42:FPA43"/>
    <mergeCell ref="FPB42:FPB43"/>
    <mergeCell ref="FOS42:FOS43"/>
    <mergeCell ref="FOT42:FOT43"/>
    <mergeCell ref="FOU42:FOU43"/>
    <mergeCell ref="FOV42:FOV43"/>
    <mergeCell ref="FOW42:FOW43"/>
    <mergeCell ref="FON42:FON43"/>
    <mergeCell ref="FOO42:FOO43"/>
    <mergeCell ref="FOP42:FOP43"/>
    <mergeCell ref="FOQ42:FOQ43"/>
    <mergeCell ref="FOR42:FOR43"/>
    <mergeCell ref="FOI42:FOI43"/>
    <mergeCell ref="FOJ42:FOJ43"/>
    <mergeCell ref="FOK42:FOK43"/>
    <mergeCell ref="FOL42:FOL43"/>
    <mergeCell ref="FOM42:FOM43"/>
    <mergeCell ref="FOD42:FOD43"/>
    <mergeCell ref="FOE42:FOE43"/>
    <mergeCell ref="FOF42:FOF43"/>
    <mergeCell ref="FOG42:FOG43"/>
    <mergeCell ref="FOH42:FOH43"/>
    <mergeCell ref="FQQ42:FQQ43"/>
    <mergeCell ref="FQR42:FQR43"/>
    <mergeCell ref="FQS42:FQS43"/>
    <mergeCell ref="FQT42:FQT43"/>
    <mergeCell ref="FQU42:FQU43"/>
    <mergeCell ref="FQL42:FQL43"/>
    <mergeCell ref="FQM42:FQM43"/>
    <mergeCell ref="FQN42:FQN43"/>
    <mergeCell ref="FQO42:FQO43"/>
    <mergeCell ref="FQP42:FQP43"/>
    <mergeCell ref="FQG42:FQG43"/>
    <mergeCell ref="FQH42:FQH43"/>
    <mergeCell ref="FQI42:FQI43"/>
    <mergeCell ref="FQJ42:FQJ43"/>
    <mergeCell ref="FQK42:FQK43"/>
    <mergeCell ref="FQB42:FQB43"/>
    <mergeCell ref="FQC42:FQC43"/>
    <mergeCell ref="FQD42:FQD43"/>
    <mergeCell ref="FQE42:FQE43"/>
    <mergeCell ref="FQF42:FQF43"/>
    <mergeCell ref="FPW42:FPW43"/>
    <mergeCell ref="FPX42:FPX43"/>
    <mergeCell ref="FPY42:FPY43"/>
    <mergeCell ref="FPZ42:FPZ43"/>
    <mergeCell ref="FQA42:FQA43"/>
    <mergeCell ref="FPR42:FPR43"/>
    <mergeCell ref="FPS42:FPS43"/>
    <mergeCell ref="FPT42:FPT43"/>
    <mergeCell ref="FPU42:FPU43"/>
    <mergeCell ref="FPV42:FPV43"/>
    <mergeCell ref="FPM42:FPM43"/>
    <mergeCell ref="FPN42:FPN43"/>
    <mergeCell ref="FPO42:FPO43"/>
    <mergeCell ref="FPP42:FPP43"/>
    <mergeCell ref="FPQ42:FPQ43"/>
    <mergeCell ref="FRZ42:FRZ43"/>
    <mergeCell ref="FSA42:FSA43"/>
    <mergeCell ref="FSB42:FSB43"/>
    <mergeCell ref="FSC42:FSC43"/>
    <mergeCell ref="FSD42:FSD43"/>
    <mergeCell ref="FRU42:FRU43"/>
    <mergeCell ref="FRV42:FRV43"/>
    <mergeCell ref="FRW42:FRW43"/>
    <mergeCell ref="FRX42:FRX43"/>
    <mergeCell ref="FRY42:FRY43"/>
    <mergeCell ref="FRP42:FRP43"/>
    <mergeCell ref="FRQ42:FRQ43"/>
    <mergeCell ref="FRR42:FRR43"/>
    <mergeCell ref="FRS42:FRS43"/>
    <mergeCell ref="FRT42:FRT43"/>
    <mergeCell ref="FRK42:FRK43"/>
    <mergeCell ref="FRL42:FRL43"/>
    <mergeCell ref="FRM42:FRM43"/>
    <mergeCell ref="FRN42:FRN43"/>
    <mergeCell ref="FRO42:FRO43"/>
    <mergeCell ref="FRF42:FRF43"/>
    <mergeCell ref="FRG42:FRG43"/>
    <mergeCell ref="FRH42:FRH43"/>
    <mergeCell ref="FRI42:FRI43"/>
    <mergeCell ref="FRJ42:FRJ43"/>
    <mergeCell ref="FRA42:FRA43"/>
    <mergeCell ref="FRB42:FRB43"/>
    <mergeCell ref="FRC42:FRC43"/>
    <mergeCell ref="FRD42:FRD43"/>
    <mergeCell ref="FRE42:FRE43"/>
    <mergeCell ref="FQV42:FQV43"/>
    <mergeCell ref="FQW42:FQW43"/>
    <mergeCell ref="FQX42:FQX43"/>
    <mergeCell ref="FQY42:FQY43"/>
    <mergeCell ref="FQZ42:FQZ43"/>
    <mergeCell ref="FTI42:FTI43"/>
    <mergeCell ref="FTJ42:FTJ43"/>
    <mergeCell ref="FTK42:FTK43"/>
    <mergeCell ref="FTL42:FTL43"/>
    <mergeCell ref="FTM42:FTM43"/>
    <mergeCell ref="FTD42:FTD43"/>
    <mergeCell ref="FTE42:FTE43"/>
    <mergeCell ref="FTF42:FTF43"/>
    <mergeCell ref="FTG42:FTG43"/>
    <mergeCell ref="FTH42:FTH43"/>
    <mergeCell ref="FSY42:FSY43"/>
    <mergeCell ref="FSZ42:FSZ43"/>
    <mergeCell ref="FTA42:FTA43"/>
    <mergeCell ref="FTB42:FTB43"/>
    <mergeCell ref="FTC42:FTC43"/>
    <mergeCell ref="FST42:FST43"/>
    <mergeCell ref="FSU42:FSU43"/>
    <mergeCell ref="FSV42:FSV43"/>
    <mergeCell ref="FSW42:FSW43"/>
    <mergeCell ref="FSX42:FSX43"/>
    <mergeCell ref="FSO42:FSO43"/>
    <mergeCell ref="FSP42:FSP43"/>
    <mergeCell ref="FSQ42:FSQ43"/>
    <mergeCell ref="FSR42:FSR43"/>
    <mergeCell ref="FSS42:FSS43"/>
    <mergeCell ref="FSJ42:FSJ43"/>
    <mergeCell ref="FSK42:FSK43"/>
    <mergeCell ref="FSL42:FSL43"/>
    <mergeCell ref="FSM42:FSM43"/>
    <mergeCell ref="FSN42:FSN43"/>
    <mergeCell ref="FSE42:FSE43"/>
    <mergeCell ref="FSF42:FSF43"/>
    <mergeCell ref="FSG42:FSG43"/>
    <mergeCell ref="FSH42:FSH43"/>
    <mergeCell ref="FSI42:FSI43"/>
    <mergeCell ref="FUR42:FUR43"/>
    <mergeCell ref="FUS42:FUS43"/>
    <mergeCell ref="FUT42:FUT43"/>
    <mergeCell ref="FUU42:FUU43"/>
    <mergeCell ref="FUV42:FUV43"/>
    <mergeCell ref="FUM42:FUM43"/>
    <mergeCell ref="FUN42:FUN43"/>
    <mergeCell ref="FUO42:FUO43"/>
    <mergeCell ref="FUP42:FUP43"/>
    <mergeCell ref="FUQ42:FUQ43"/>
    <mergeCell ref="FUH42:FUH43"/>
    <mergeCell ref="FUI42:FUI43"/>
    <mergeCell ref="FUJ42:FUJ43"/>
    <mergeCell ref="FUK42:FUK43"/>
    <mergeCell ref="FUL42:FUL43"/>
    <mergeCell ref="FUC42:FUC43"/>
    <mergeCell ref="FUD42:FUD43"/>
    <mergeCell ref="FUE42:FUE43"/>
    <mergeCell ref="FUF42:FUF43"/>
    <mergeCell ref="FUG42:FUG43"/>
    <mergeCell ref="FTX42:FTX43"/>
    <mergeCell ref="FTY42:FTY43"/>
    <mergeCell ref="FTZ42:FTZ43"/>
    <mergeCell ref="FUA42:FUA43"/>
    <mergeCell ref="FUB42:FUB43"/>
    <mergeCell ref="FTS42:FTS43"/>
    <mergeCell ref="FTT42:FTT43"/>
    <mergeCell ref="FTU42:FTU43"/>
    <mergeCell ref="FTV42:FTV43"/>
    <mergeCell ref="FTW42:FTW43"/>
    <mergeCell ref="FTN42:FTN43"/>
    <mergeCell ref="FTO42:FTO43"/>
    <mergeCell ref="FTP42:FTP43"/>
    <mergeCell ref="FTQ42:FTQ43"/>
    <mergeCell ref="FTR42:FTR43"/>
    <mergeCell ref="FWA42:FWA43"/>
    <mergeCell ref="FWB42:FWB43"/>
    <mergeCell ref="FWC42:FWC43"/>
    <mergeCell ref="FWD42:FWD43"/>
    <mergeCell ref="FWE42:FWE43"/>
    <mergeCell ref="FVV42:FVV43"/>
    <mergeCell ref="FVW42:FVW43"/>
    <mergeCell ref="FVX42:FVX43"/>
    <mergeCell ref="FVY42:FVY43"/>
    <mergeCell ref="FVZ42:FVZ43"/>
    <mergeCell ref="FVQ42:FVQ43"/>
    <mergeCell ref="FVR42:FVR43"/>
    <mergeCell ref="FVS42:FVS43"/>
    <mergeCell ref="FVT42:FVT43"/>
    <mergeCell ref="FVU42:FVU43"/>
    <mergeCell ref="FVL42:FVL43"/>
    <mergeCell ref="FVM42:FVM43"/>
    <mergeCell ref="FVN42:FVN43"/>
    <mergeCell ref="FVO42:FVO43"/>
    <mergeCell ref="FVP42:FVP43"/>
    <mergeCell ref="FVG42:FVG43"/>
    <mergeCell ref="FVH42:FVH43"/>
    <mergeCell ref="FVI42:FVI43"/>
    <mergeCell ref="FVJ42:FVJ43"/>
    <mergeCell ref="FVK42:FVK43"/>
    <mergeCell ref="FVB42:FVB43"/>
    <mergeCell ref="FVC42:FVC43"/>
    <mergeCell ref="FVD42:FVD43"/>
    <mergeCell ref="FVE42:FVE43"/>
    <mergeCell ref="FVF42:FVF43"/>
    <mergeCell ref="FUW42:FUW43"/>
    <mergeCell ref="FUX42:FUX43"/>
    <mergeCell ref="FUY42:FUY43"/>
    <mergeCell ref="FUZ42:FUZ43"/>
    <mergeCell ref="FVA42:FVA43"/>
    <mergeCell ref="FXJ42:FXJ43"/>
    <mergeCell ref="FXK42:FXK43"/>
    <mergeCell ref="FXL42:FXL43"/>
    <mergeCell ref="FXM42:FXM43"/>
    <mergeCell ref="FXN42:FXN43"/>
    <mergeCell ref="FXE42:FXE43"/>
    <mergeCell ref="FXF42:FXF43"/>
    <mergeCell ref="FXG42:FXG43"/>
    <mergeCell ref="FXH42:FXH43"/>
    <mergeCell ref="FXI42:FXI43"/>
    <mergeCell ref="FWZ42:FWZ43"/>
    <mergeCell ref="FXA42:FXA43"/>
    <mergeCell ref="FXB42:FXB43"/>
    <mergeCell ref="FXC42:FXC43"/>
    <mergeCell ref="FXD42:FXD43"/>
    <mergeCell ref="FWU42:FWU43"/>
    <mergeCell ref="FWV42:FWV43"/>
    <mergeCell ref="FWW42:FWW43"/>
    <mergeCell ref="FWX42:FWX43"/>
    <mergeCell ref="FWY42:FWY43"/>
    <mergeCell ref="FWP42:FWP43"/>
    <mergeCell ref="FWQ42:FWQ43"/>
    <mergeCell ref="FWR42:FWR43"/>
    <mergeCell ref="FWS42:FWS43"/>
    <mergeCell ref="FWT42:FWT43"/>
    <mergeCell ref="FWK42:FWK43"/>
    <mergeCell ref="FWL42:FWL43"/>
    <mergeCell ref="FWM42:FWM43"/>
    <mergeCell ref="FWN42:FWN43"/>
    <mergeCell ref="FWO42:FWO43"/>
    <mergeCell ref="FWF42:FWF43"/>
    <mergeCell ref="FWG42:FWG43"/>
    <mergeCell ref="FWH42:FWH43"/>
    <mergeCell ref="FWI42:FWI43"/>
    <mergeCell ref="FWJ42:FWJ43"/>
    <mergeCell ref="FYS42:FYS43"/>
    <mergeCell ref="FYT42:FYT43"/>
    <mergeCell ref="FYU42:FYU43"/>
    <mergeCell ref="FYV42:FYV43"/>
    <mergeCell ref="FYW42:FYW43"/>
    <mergeCell ref="FYN42:FYN43"/>
    <mergeCell ref="FYO42:FYO43"/>
    <mergeCell ref="FYP42:FYP43"/>
    <mergeCell ref="FYQ42:FYQ43"/>
    <mergeCell ref="FYR42:FYR43"/>
    <mergeCell ref="FYI42:FYI43"/>
    <mergeCell ref="FYJ42:FYJ43"/>
    <mergeCell ref="FYK42:FYK43"/>
    <mergeCell ref="FYL42:FYL43"/>
    <mergeCell ref="FYM42:FYM43"/>
    <mergeCell ref="FYD42:FYD43"/>
    <mergeCell ref="FYE42:FYE43"/>
    <mergeCell ref="FYF42:FYF43"/>
    <mergeCell ref="FYG42:FYG43"/>
    <mergeCell ref="FYH42:FYH43"/>
    <mergeCell ref="FXY42:FXY43"/>
    <mergeCell ref="FXZ42:FXZ43"/>
    <mergeCell ref="FYA42:FYA43"/>
    <mergeCell ref="FYB42:FYB43"/>
    <mergeCell ref="FYC42:FYC43"/>
    <mergeCell ref="FXT42:FXT43"/>
    <mergeCell ref="FXU42:FXU43"/>
    <mergeCell ref="FXV42:FXV43"/>
    <mergeCell ref="FXW42:FXW43"/>
    <mergeCell ref="FXX42:FXX43"/>
    <mergeCell ref="FXO42:FXO43"/>
    <mergeCell ref="FXP42:FXP43"/>
    <mergeCell ref="FXQ42:FXQ43"/>
    <mergeCell ref="FXR42:FXR43"/>
    <mergeCell ref="FXS42:FXS43"/>
    <mergeCell ref="GAB42:GAB43"/>
    <mergeCell ref="GAC42:GAC43"/>
    <mergeCell ref="GAD42:GAD43"/>
    <mergeCell ref="GAE42:GAE43"/>
    <mergeCell ref="GAF42:GAF43"/>
    <mergeCell ref="FZW42:FZW43"/>
    <mergeCell ref="FZX42:FZX43"/>
    <mergeCell ref="FZY42:FZY43"/>
    <mergeCell ref="FZZ42:FZZ43"/>
    <mergeCell ref="GAA42:GAA43"/>
    <mergeCell ref="FZR42:FZR43"/>
    <mergeCell ref="FZS42:FZS43"/>
    <mergeCell ref="FZT42:FZT43"/>
    <mergeCell ref="FZU42:FZU43"/>
    <mergeCell ref="FZV42:FZV43"/>
    <mergeCell ref="FZM42:FZM43"/>
    <mergeCell ref="FZN42:FZN43"/>
    <mergeCell ref="FZO42:FZO43"/>
    <mergeCell ref="FZP42:FZP43"/>
    <mergeCell ref="FZQ42:FZQ43"/>
    <mergeCell ref="FZH42:FZH43"/>
    <mergeCell ref="FZI42:FZI43"/>
    <mergeCell ref="FZJ42:FZJ43"/>
    <mergeCell ref="FZK42:FZK43"/>
    <mergeCell ref="FZL42:FZL43"/>
    <mergeCell ref="FZC42:FZC43"/>
    <mergeCell ref="FZD42:FZD43"/>
    <mergeCell ref="FZE42:FZE43"/>
    <mergeCell ref="FZF42:FZF43"/>
    <mergeCell ref="FZG42:FZG43"/>
    <mergeCell ref="FYX42:FYX43"/>
    <mergeCell ref="FYY42:FYY43"/>
    <mergeCell ref="FYZ42:FYZ43"/>
    <mergeCell ref="FZA42:FZA43"/>
    <mergeCell ref="FZB42:FZB43"/>
    <mergeCell ref="GBK42:GBK43"/>
    <mergeCell ref="GBL42:GBL43"/>
    <mergeCell ref="GBM42:GBM43"/>
    <mergeCell ref="GBN42:GBN43"/>
    <mergeCell ref="GBO42:GBO43"/>
    <mergeCell ref="GBF42:GBF43"/>
    <mergeCell ref="GBG42:GBG43"/>
    <mergeCell ref="GBH42:GBH43"/>
    <mergeCell ref="GBI42:GBI43"/>
    <mergeCell ref="GBJ42:GBJ43"/>
    <mergeCell ref="GBA42:GBA43"/>
    <mergeCell ref="GBB42:GBB43"/>
    <mergeCell ref="GBC42:GBC43"/>
    <mergeCell ref="GBD42:GBD43"/>
    <mergeCell ref="GBE42:GBE43"/>
    <mergeCell ref="GAV42:GAV43"/>
    <mergeCell ref="GAW42:GAW43"/>
    <mergeCell ref="GAX42:GAX43"/>
    <mergeCell ref="GAY42:GAY43"/>
    <mergeCell ref="GAZ42:GAZ43"/>
    <mergeCell ref="GAQ42:GAQ43"/>
    <mergeCell ref="GAR42:GAR43"/>
    <mergeCell ref="GAS42:GAS43"/>
    <mergeCell ref="GAT42:GAT43"/>
    <mergeCell ref="GAU42:GAU43"/>
    <mergeCell ref="GAL42:GAL43"/>
    <mergeCell ref="GAM42:GAM43"/>
    <mergeCell ref="GAN42:GAN43"/>
    <mergeCell ref="GAO42:GAO43"/>
    <mergeCell ref="GAP42:GAP43"/>
    <mergeCell ref="GAG42:GAG43"/>
    <mergeCell ref="GAH42:GAH43"/>
    <mergeCell ref="GAI42:GAI43"/>
    <mergeCell ref="GAJ42:GAJ43"/>
    <mergeCell ref="GAK42:GAK43"/>
    <mergeCell ref="GCT42:GCT43"/>
    <mergeCell ref="GCU42:GCU43"/>
    <mergeCell ref="GCV42:GCV43"/>
    <mergeCell ref="GCW42:GCW43"/>
    <mergeCell ref="GCX42:GCX43"/>
    <mergeCell ref="GCO42:GCO43"/>
    <mergeCell ref="GCP42:GCP43"/>
    <mergeCell ref="GCQ42:GCQ43"/>
    <mergeCell ref="GCR42:GCR43"/>
    <mergeCell ref="GCS42:GCS43"/>
    <mergeCell ref="GCJ42:GCJ43"/>
    <mergeCell ref="GCK42:GCK43"/>
    <mergeCell ref="GCL42:GCL43"/>
    <mergeCell ref="GCM42:GCM43"/>
    <mergeCell ref="GCN42:GCN43"/>
    <mergeCell ref="GCE42:GCE43"/>
    <mergeCell ref="GCF42:GCF43"/>
    <mergeCell ref="GCG42:GCG43"/>
    <mergeCell ref="GCH42:GCH43"/>
    <mergeCell ref="GCI42:GCI43"/>
    <mergeCell ref="GBZ42:GBZ43"/>
    <mergeCell ref="GCA42:GCA43"/>
    <mergeCell ref="GCB42:GCB43"/>
    <mergeCell ref="GCC42:GCC43"/>
    <mergeCell ref="GCD42:GCD43"/>
    <mergeCell ref="GBU42:GBU43"/>
    <mergeCell ref="GBV42:GBV43"/>
    <mergeCell ref="GBW42:GBW43"/>
    <mergeCell ref="GBX42:GBX43"/>
    <mergeCell ref="GBY42:GBY43"/>
    <mergeCell ref="GBP42:GBP43"/>
    <mergeCell ref="GBQ42:GBQ43"/>
    <mergeCell ref="GBR42:GBR43"/>
    <mergeCell ref="GBS42:GBS43"/>
    <mergeCell ref="GBT42:GBT43"/>
    <mergeCell ref="GEC42:GEC43"/>
    <mergeCell ref="GED42:GED43"/>
    <mergeCell ref="GEE42:GEE43"/>
    <mergeCell ref="GEF42:GEF43"/>
    <mergeCell ref="GEG42:GEG43"/>
    <mergeCell ref="GDX42:GDX43"/>
    <mergeCell ref="GDY42:GDY43"/>
    <mergeCell ref="GDZ42:GDZ43"/>
    <mergeCell ref="GEA42:GEA43"/>
    <mergeCell ref="GEB42:GEB43"/>
    <mergeCell ref="GDS42:GDS43"/>
    <mergeCell ref="GDT42:GDT43"/>
    <mergeCell ref="GDU42:GDU43"/>
    <mergeCell ref="GDV42:GDV43"/>
    <mergeCell ref="GDW42:GDW43"/>
    <mergeCell ref="GDN42:GDN43"/>
    <mergeCell ref="GDO42:GDO43"/>
    <mergeCell ref="GDP42:GDP43"/>
    <mergeCell ref="GDQ42:GDQ43"/>
    <mergeCell ref="GDR42:GDR43"/>
    <mergeCell ref="GDI42:GDI43"/>
    <mergeCell ref="GDJ42:GDJ43"/>
    <mergeCell ref="GDK42:GDK43"/>
    <mergeCell ref="GDL42:GDL43"/>
    <mergeCell ref="GDM42:GDM43"/>
    <mergeCell ref="GDD42:GDD43"/>
    <mergeCell ref="GDE42:GDE43"/>
    <mergeCell ref="GDF42:GDF43"/>
    <mergeCell ref="GDG42:GDG43"/>
    <mergeCell ref="GDH42:GDH43"/>
    <mergeCell ref="GCY42:GCY43"/>
    <mergeCell ref="GCZ42:GCZ43"/>
    <mergeCell ref="GDA42:GDA43"/>
    <mergeCell ref="GDB42:GDB43"/>
    <mergeCell ref="GDC42:GDC43"/>
    <mergeCell ref="GFL42:GFL43"/>
    <mergeCell ref="GFM42:GFM43"/>
    <mergeCell ref="GFN42:GFN43"/>
    <mergeCell ref="GFO42:GFO43"/>
    <mergeCell ref="GFP42:GFP43"/>
    <mergeCell ref="GFG42:GFG43"/>
    <mergeCell ref="GFH42:GFH43"/>
    <mergeCell ref="GFI42:GFI43"/>
    <mergeCell ref="GFJ42:GFJ43"/>
    <mergeCell ref="GFK42:GFK43"/>
    <mergeCell ref="GFB42:GFB43"/>
    <mergeCell ref="GFC42:GFC43"/>
    <mergeCell ref="GFD42:GFD43"/>
    <mergeCell ref="GFE42:GFE43"/>
    <mergeCell ref="GFF42:GFF43"/>
    <mergeCell ref="GEW42:GEW43"/>
    <mergeCell ref="GEX42:GEX43"/>
    <mergeCell ref="GEY42:GEY43"/>
    <mergeCell ref="GEZ42:GEZ43"/>
    <mergeCell ref="GFA42:GFA43"/>
    <mergeCell ref="GER42:GER43"/>
    <mergeCell ref="GES42:GES43"/>
    <mergeCell ref="GET42:GET43"/>
    <mergeCell ref="GEU42:GEU43"/>
    <mergeCell ref="GEV42:GEV43"/>
    <mergeCell ref="GEM42:GEM43"/>
    <mergeCell ref="GEN42:GEN43"/>
    <mergeCell ref="GEO42:GEO43"/>
    <mergeCell ref="GEP42:GEP43"/>
    <mergeCell ref="GEQ42:GEQ43"/>
    <mergeCell ref="GEH42:GEH43"/>
    <mergeCell ref="GEI42:GEI43"/>
    <mergeCell ref="GEJ42:GEJ43"/>
    <mergeCell ref="GEK42:GEK43"/>
    <mergeCell ref="GEL42:GEL43"/>
    <mergeCell ref="GGU42:GGU43"/>
    <mergeCell ref="GGV42:GGV43"/>
    <mergeCell ref="GGW42:GGW43"/>
    <mergeCell ref="GGX42:GGX43"/>
    <mergeCell ref="GGY42:GGY43"/>
    <mergeCell ref="GGP42:GGP43"/>
    <mergeCell ref="GGQ42:GGQ43"/>
    <mergeCell ref="GGR42:GGR43"/>
    <mergeCell ref="GGS42:GGS43"/>
    <mergeCell ref="GGT42:GGT43"/>
    <mergeCell ref="GGK42:GGK43"/>
    <mergeCell ref="GGL42:GGL43"/>
    <mergeCell ref="GGM42:GGM43"/>
    <mergeCell ref="GGN42:GGN43"/>
    <mergeCell ref="GGO42:GGO43"/>
    <mergeCell ref="GGF42:GGF43"/>
    <mergeCell ref="GGG42:GGG43"/>
    <mergeCell ref="GGH42:GGH43"/>
    <mergeCell ref="GGI42:GGI43"/>
    <mergeCell ref="GGJ42:GGJ43"/>
    <mergeCell ref="GGA42:GGA43"/>
    <mergeCell ref="GGB42:GGB43"/>
    <mergeCell ref="GGC42:GGC43"/>
    <mergeCell ref="GGD42:GGD43"/>
    <mergeCell ref="GGE42:GGE43"/>
    <mergeCell ref="GFV42:GFV43"/>
    <mergeCell ref="GFW42:GFW43"/>
    <mergeCell ref="GFX42:GFX43"/>
    <mergeCell ref="GFY42:GFY43"/>
    <mergeCell ref="GFZ42:GFZ43"/>
    <mergeCell ref="GFQ42:GFQ43"/>
    <mergeCell ref="GFR42:GFR43"/>
    <mergeCell ref="GFS42:GFS43"/>
    <mergeCell ref="GFT42:GFT43"/>
    <mergeCell ref="GFU42:GFU43"/>
    <mergeCell ref="GID42:GID43"/>
    <mergeCell ref="GIE42:GIE43"/>
    <mergeCell ref="GIF42:GIF43"/>
    <mergeCell ref="GIG42:GIG43"/>
    <mergeCell ref="GIH42:GIH43"/>
    <mergeCell ref="GHY42:GHY43"/>
    <mergeCell ref="GHZ42:GHZ43"/>
    <mergeCell ref="GIA42:GIA43"/>
    <mergeCell ref="GIB42:GIB43"/>
    <mergeCell ref="GIC42:GIC43"/>
    <mergeCell ref="GHT42:GHT43"/>
    <mergeCell ref="GHU42:GHU43"/>
    <mergeCell ref="GHV42:GHV43"/>
    <mergeCell ref="GHW42:GHW43"/>
    <mergeCell ref="GHX42:GHX43"/>
    <mergeCell ref="GHO42:GHO43"/>
    <mergeCell ref="GHP42:GHP43"/>
    <mergeCell ref="GHQ42:GHQ43"/>
    <mergeCell ref="GHR42:GHR43"/>
    <mergeCell ref="GHS42:GHS43"/>
    <mergeCell ref="GHJ42:GHJ43"/>
    <mergeCell ref="GHK42:GHK43"/>
    <mergeCell ref="GHL42:GHL43"/>
    <mergeCell ref="GHM42:GHM43"/>
    <mergeCell ref="GHN42:GHN43"/>
    <mergeCell ref="GHE42:GHE43"/>
    <mergeCell ref="GHF42:GHF43"/>
    <mergeCell ref="GHG42:GHG43"/>
    <mergeCell ref="GHH42:GHH43"/>
    <mergeCell ref="GHI42:GHI43"/>
    <mergeCell ref="GGZ42:GGZ43"/>
    <mergeCell ref="GHA42:GHA43"/>
    <mergeCell ref="GHB42:GHB43"/>
    <mergeCell ref="GHC42:GHC43"/>
    <mergeCell ref="GHD42:GHD43"/>
    <mergeCell ref="GJM42:GJM43"/>
    <mergeCell ref="GJN42:GJN43"/>
    <mergeCell ref="GJO42:GJO43"/>
    <mergeCell ref="GJP42:GJP43"/>
    <mergeCell ref="GJQ42:GJQ43"/>
    <mergeCell ref="GJH42:GJH43"/>
    <mergeCell ref="GJI42:GJI43"/>
    <mergeCell ref="GJJ42:GJJ43"/>
    <mergeCell ref="GJK42:GJK43"/>
    <mergeCell ref="GJL42:GJL43"/>
    <mergeCell ref="GJC42:GJC43"/>
    <mergeCell ref="GJD42:GJD43"/>
    <mergeCell ref="GJE42:GJE43"/>
    <mergeCell ref="GJF42:GJF43"/>
    <mergeCell ref="GJG42:GJG43"/>
    <mergeCell ref="GIX42:GIX43"/>
    <mergeCell ref="GIY42:GIY43"/>
    <mergeCell ref="GIZ42:GIZ43"/>
    <mergeCell ref="GJA42:GJA43"/>
    <mergeCell ref="GJB42:GJB43"/>
    <mergeCell ref="GIS42:GIS43"/>
    <mergeCell ref="GIT42:GIT43"/>
    <mergeCell ref="GIU42:GIU43"/>
    <mergeCell ref="GIV42:GIV43"/>
    <mergeCell ref="GIW42:GIW43"/>
    <mergeCell ref="GIN42:GIN43"/>
    <mergeCell ref="GIO42:GIO43"/>
    <mergeCell ref="GIP42:GIP43"/>
    <mergeCell ref="GIQ42:GIQ43"/>
    <mergeCell ref="GIR42:GIR43"/>
    <mergeCell ref="GII42:GII43"/>
    <mergeCell ref="GIJ42:GIJ43"/>
    <mergeCell ref="GIK42:GIK43"/>
    <mergeCell ref="GIL42:GIL43"/>
    <mergeCell ref="GIM42:GIM43"/>
    <mergeCell ref="GKV42:GKV43"/>
    <mergeCell ref="GKW42:GKW43"/>
    <mergeCell ref="GKX42:GKX43"/>
    <mergeCell ref="GKY42:GKY43"/>
    <mergeCell ref="GKZ42:GKZ43"/>
    <mergeCell ref="GKQ42:GKQ43"/>
    <mergeCell ref="GKR42:GKR43"/>
    <mergeCell ref="GKS42:GKS43"/>
    <mergeCell ref="GKT42:GKT43"/>
    <mergeCell ref="GKU42:GKU43"/>
    <mergeCell ref="GKL42:GKL43"/>
    <mergeCell ref="GKM42:GKM43"/>
    <mergeCell ref="GKN42:GKN43"/>
    <mergeCell ref="GKO42:GKO43"/>
    <mergeCell ref="GKP42:GKP43"/>
    <mergeCell ref="GKG42:GKG43"/>
    <mergeCell ref="GKH42:GKH43"/>
    <mergeCell ref="GKI42:GKI43"/>
    <mergeCell ref="GKJ42:GKJ43"/>
    <mergeCell ref="GKK42:GKK43"/>
    <mergeCell ref="GKB42:GKB43"/>
    <mergeCell ref="GKC42:GKC43"/>
    <mergeCell ref="GKD42:GKD43"/>
    <mergeCell ref="GKE42:GKE43"/>
    <mergeCell ref="GKF42:GKF43"/>
    <mergeCell ref="GJW42:GJW43"/>
    <mergeCell ref="GJX42:GJX43"/>
    <mergeCell ref="GJY42:GJY43"/>
    <mergeCell ref="GJZ42:GJZ43"/>
    <mergeCell ref="GKA42:GKA43"/>
    <mergeCell ref="GJR42:GJR43"/>
    <mergeCell ref="GJS42:GJS43"/>
    <mergeCell ref="GJT42:GJT43"/>
    <mergeCell ref="GJU42:GJU43"/>
    <mergeCell ref="GJV42:GJV43"/>
    <mergeCell ref="GME42:GME43"/>
    <mergeCell ref="GMF42:GMF43"/>
    <mergeCell ref="GMG42:GMG43"/>
    <mergeCell ref="GMH42:GMH43"/>
    <mergeCell ref="GMI42:GMI43"/>
    <mergeCell ref="GLZ42:GLZ43"/>
    <mergeCell ref="GMA42:GMA43"/>
    <mergeCell ref="GMB42:GMB43"/>
    <mergeCell ref="GMC42:GMC43"/>
    <mergeCell ref="GMD42:GMD43"/>
    <mergeCell ref="GLU42:GLU43"/>
    <mergeCell ref="GLV42:GLV43"/>
    <mergeCell ref="GLW42:GLW43"/>
    <mergeCell ref="GLX42:GLX43"/>
    <mergeCell ref="GLY42:GLY43"/>
    <mergeCell ref="GLP42:GLP43"/>
    <mergeCell ref="GLQ42:GLQ43"/>
    <mergeCell ref="GLR42:GLR43"/>
    <mergeCell ref="GLS42:GLS43"/>
    <mergeCell ref="GLT42:GLT43"/>
    <mergeCell ref="GLK42:GLK43"/>
    <mergeCell ref="GLL42:GLL43"/>
    <mergeCell ref="GLM42:GLM43"/>
    <mergeCell ref="GLN42:GLN43"/>
    <mergeCell ref="GLO42:GLO43"/>
    <mergeCell ref="GLF42:GLF43"/>
    <mergeCell ref="GLG42:GLG43"/>
    <mergeCell ref="GLH42:GLH43"/>
    <mergeCell ref="GLI42:GLI43"/>
    <mergeCell ref="GLJ42:GLJ43"/>
    <mergeCell ref="GLA42:GLA43"/>
    <mergeCell ref="GLB42:GLB43"/>
    <mergeCell ref="GLC42:GLC43"/>
    <mergeCell ref="GLD42:GLD43"/>
    <mergeCell ref="GLE42:GLE43"/>
    <mergeCell ref="GNN42:GNN43"/>
    <mergeCell ref="GNO42:GNO43"/>
    <mergeCell ref="GNP42:GNP43"/>
    <mergeCell ref="GNQ42:GNQ43"/>
    <mergeCell ref="GNR42:GNR43"/>
    <mergeCell ref="GNI42:GNI43"/>
    <mergeCell ref="GNJ42:GNJ43"/>
    <mergeCell ref="GNK42:GNK43"/>
    <mergeCell ref="GNL42:GNL43"/>
    <mergeCell ref="GNM42:GNM43"/>
    <mergeCell ref="GND42:GND43"/>
    <mergeCell ref="GNE42:GNE43"/>
    <mergeCell ref="GNF42:GNF43"/>
    <mergeCell ref="GNG42:GNG43"/>
    <mergeCell ref="GNH42:GNH43"/>
    <mergeCell ref="GMY42:GMY43"/>
    <mergeCell ref="GMZ42:GMZ43"/>
    <mergeCell ref="GNA42:GNA43"/>
    <mergeCell ref="GNB42:GNB43"/>
    <mergeCell ref="GNC42:GNC43"/>
    <mergeCell ref="GMT42:GMT43"/>
    <mergeCell ref="GMU42:GMU43"/>
    <mergeCell ref="GMV42:GMV43"/>
    <mergeCell ref="GMW42:GMW43"/>
    <mergeCell ref="GMX42:GMX43"/>
    <mergeCell ref="GMO42:GMO43"/>
    <mergeCell ref="GMP42:GMP43"/>
    <mergeCell ref="GMQ42:GMQ43"/>
    <mergeCell ref="GMR42:GMR43"/>
    <mergeCell ref="GMS42:GMS43"/>
    <mergeCell ref="GMJ42:GMJ43"/>
    <mergeCell ref="GMK42:GMK43"/>
    <mergeCell ref="GML42:GML43"/>
    <mergeCell ref="GMM42:GMM43"/>
    <mergeCell ref="GMN42:GMN43"/>
    <mergeCell ref="GOW42:GOW43"/>
    <mergeCell ref="GOX42:GOX43"/>
    <mergeCell ref="GOY42:GOY43"/>
    <mergeCell ref="GOZ42:GOZ43"/>
    <mergeCell ref="GPA42:GPA43"/>
    <mergeCell ref="GOR42:GOR43"/>
    <mergeCell ref="GOS42:GOS43"/>
    <mergeCell ref="GOT42:GOT43"/>
    <mergeCell ref="GOU42:GOU43"/>
    <mergeCell ref="GOV42:GOV43"/>
    <mergeCell ref="GOM42:GOM43"/>
    <mergeCell ref="GON42:GON43"/>
    <mergeCell ref="GOO42:GOO43"/>
    <mergeCell ref="GOP42:GOP43"/>
    <mergeCell ref="GOQ42:GOQ43"/>
    <mergeCell ref="GOH42:GOH43"/>
    <mergeCell ref="GOI42:GOI43"/>
    <mergeCell ref="GOJ42:GOJ43"/>
    <mergeCell ref="GOK42:GOK43"/>
    <mergeCell ref="GOL42:GOL43"/>
    <mergeCell ref="GOC42:GOC43"/>
    <mergeCell ref="GOD42:GOD43"/>
    <mergeCell ref="GOE42:GOE43"/>
    <mergeCell ref="GOF42:GOF43"/>
    <mergeCell ref="GOG42:GOG43"/>
    <mergeCell ref="GNX42:GNX43"/>
    <mergeCell ref="GNY42:GNY43"/>
    <mergeCell ref="GNZ42:GNZ43"/>
    <mergeCell ref="GOA42:GOA43"/>
    <mergeCell ref="GOB42:GOB43"/>
    <mergeCell ref="GNS42:GNS43"/>
    <mergeCell ref="GNT42:GNT43"/>
    <mergeCell ref="GNU42:GNU43"/>
    <mergeCell ref="GNV42:GNV43"/>
    <mergeCell ref="GNW42:GNW43"/>
    <mergeCell ref="GQF42:GQF43"/>
    <mergeCell ref="GQG42:GQG43"/>
    <mergeCell ref="GQH42:GQH43"/>
    <mergeCell ref="GQI42:GQI43"/>
    <mergeCell ref="GQJ42:GQJ43"/>
    <mergeCell ref="GQA42:GQA43"/>
    <mergeCell ref="GQB42:GQB43"/>
    <mergeCell ref="GQC42:GQC43"/>
    <mergeCell ref="GQD42:GQD43"/>
    <mergeCell ref="GQE42:GQE43"/>
    <mergeCell ref="GPV42:GPV43"/>
    <mergeCell ref="GPW42:GPW43"/>
    <mergeCell ref="GPX42:GPX43"/>
    <mergeCell ref="GPY42:GPY43"/>
    <mergeCell ref="GPZ42:GPZ43"/>
    <mergeCell ref="GPQ42:GPQ43"/>
    <mergeCell ref="GPR42:GPR43"/>
    <mergeCell ref="GPS42:GPS43"/>
    <mergeCell ref="GPT42:GPT43"/>
    <mergeCell ref="GPU42:GPU43"/>
    <mergeCell ref="GPL42:GPL43"/>
    <mergeCell ref="GPM42:GPM43"/>
    <mergeCell ref="GPN42:GPN43"/>
    <mergeCell ref="GPO42:GPO43"/>
    <mergeCell ref="GPP42:GPP43"/>
    <mergeCell ref="GPG42:GPG43"/>
    <mergeCell ref="GPH42:GPH43"/>
    <mergeCell ref="GPI42:GPI43"/>
    <mergeCell ref="GPJ42:GPJ43"/>
    <mergeCell ref="GPK42:GPK43"/>
    <mergeCell ref="GPB42:GPB43"/>
    <mergeCell ref="GPC42:GPC43"/>
    <mergeCell ref="GPD42:GPD43"/>
    <mergeCell ref="GPE42:GPE43"/>
    <mergeCell ref="GPF42:GPF43"/>
    <mergeCell ref="GRO42:GRO43"/>
    <mergeCell ref="GRP42:GRP43"/>
    <mergeCell ref="GRQ42:GRQ43"/>
    <mergeCell ref="GRR42:GRR43"/>
    <mergeCell ref="GRS42:GRS43"/>
    <mergeCell ref="GRJ42:GRJ43"/>
    <mergeCell ref="GRK42:GRK43"/>
    <mergeCell ref="GRL42:GRL43"/>
    <mergeCell ref="GRM42:GRM43"/>
    <mergeCell ref="GRN42:GRN43"/>
    <mergeCell ref="GRE42:GRE43"/>
    <mergeCell ref="GRF42:GRF43"/>
    <mergeCell ref="GRG42:GRG43"/>
    <mergeCell ref="GRH42:GRH43"/>
    <mergeCell ref="GRI42:GRI43"/>
    <mergeCell ref="GQZ42:GQZ43"/>
    <mergeCell ref="GRA42:GRA43"/>
    <mergeCell ref="GRB42:GRB43"/>
    <mergeCell ref="GRC42:GRC43"/>
    <mergeCell ref="GRD42:GRD43"/>
    <mergeCell ref="GQU42:GQU43"/>
    <mergeCell ref="GQV42:GQV43"/>
    <mergeCell ref="GQW42:GQW43"/>
    <mergeCell ref="GQX42:GQX43"/>
    <mergeCell ref="GQY42:GQY43"/>
    <mergeCell ref="GQP42:GQP43"/>
    <mergeCell ref="GQQ42:GQQ43"/>
    <mergeCell ref="GQR42:GQR43"/>
    <mergeCell ref="GQS42:GQS43"/>
    <mergeCell ref="GQT42:GQT43"/>
    <mergeCell ref="GQK42:GQK43"/>
    <mergeCell ref="GQL42:GQL43"/>
    <mergeCell ref="GQM42:GQM43"/>
    <mergeCell ref="GQN42:GQN43"/>
    <mergeCell ref="GQO42:GQO43"/>
    <mergeCell ref="GSX42:GSX43"/>
    <mergeCell ref="GSY42:GSY43"/>
    <mergeCell ref="GSZ42:GSZ43"/>
    <mergeCell ref="GTA42:GTA43"/>
    <mergeCell ref="GTB42:GTB43"/>
    <mergeCell ref="GSS42:GSS43"/>
    <mergeCell ref="GST42:GST43"/>
    <mergeCell ref="GSU42:GSU43"/>
    <mergeCell ref="GSV42:GSV43"/>
    <mergeCell ref="GSW42:GSW43"/>
    <mergeCell ref="GSN42:GSN43"/>
    <mergeCell ref="GSO42:GSO43"/>
    <mergeCell ref="GSP42:GSP43"/>
    <mergeCell ref="GSQ42:GSQ43"/>
    <mergeCell ref="GSR42:GSR43"/>
    <mergeCell ref="GSI42:GSI43"/>
    <mergeCell ref="GSJ42:GSJ43"/>
    <mergeCell ref="GSK42:GSK43"/>
    <mergeCell ref="GSL42:GSL43"/>
    <mergeCell ref="GSM42:GSM43"/>
    <mergeCell ref="GSD42:GSD43"/>
    <mergeCell ref="GSE42:GSE43"/>
    <mergeCell ref="GSF42:GSF43"/>
    <mergeCell ref="GSG42:GSG43"/>
    <mergeCell ref="GSH42:GSH43"/>
    <mergeCell ref="GRY42:GRY43"/>
    <mergeCell ref="GRZ42:GRZ43"/>
    <mergeCell ref="GSA42:GSA43"/>
    <mergeCell ref="GSB42:GSB43"/>
    <mergeCell ref="GSC42:GSC43"/>
    <mergeCell ref="GRT42:GRT43"/>
    <mergeCell ref="GRU42:GRU43"/>
    <mergeCell ref="GRV42:GRV43"/>
    <mergeCell ref="GRW42:GRW43"/>
    <mergeCell ref="GRX42:GRX43"/>
    <mergeCell ref="GUG42:GUG43"/>
    <mergeCell ref="GUH42:GUH43"/>
    <mergeCell ref="GUI42:GUI43"/>
    <mergeCell ref="GUJ42:GUJ43"/>
    <mergeCell ref="GUK42:GUK43"/>
    <mergeCell ref="GUB42:GUB43"/>
    <mergeCell ref="GUC42:GUC43"/>
    <mergeCell ref="GUD42:GUD43"/>
    <mergeCell ref="GUE42:GUE43"/>
    <mergeCell ref="GUF42:GUF43"/>
    <mergeCell ref="GTW42:GTW43"/>
    <mergeCell ref="GTX42:GTX43"/>
    <mergeCell ref="GTY42:GTY43"/>
    <mergeCell ref="GTZ42:GTZ43"/>
    <mergeCell ref="GUA42:GUA43"/>
    <mergeCell ref="GTR42:GTR43"/>
    <mergeCell ref="GTS42:GTS43"/>
    <mergeCell ref="GTT42:GTT43"/>
    <mergeCell ref="GTU42:GTU43"/>
    <mergeCell ref="GTV42:GTV43"/>
    <mergeCell ref="GTM42:GTM43"/>
    <mergeCell ref="GTN42:GTN43"/>
    <mergeCell ref="GTO42:GTO43"/>
    <mergeCell ref="GTP42:GTP43"/>
    <mergeCell ref="GTQ42:GTQ43"/>
    <mergeCell ref="GTH42:GTH43"/>
    <mergeCell ref="GTI42:GTI43"/>
    <mergeCell ref="GTJ42:GTJ43"/>
    <mergeCell ref="GTK42:GTK43"/>
    <mergeCell ref="GTL42:GTL43"/>
    <mergeCell ref="GTC42:GTC43"/>
    <mergeCell ref="GTD42:GTD43"/>
    <mergeCell ref="GTE42:GTE43"/>
    <mergeCell ref="GTF42:GTF43"/>
    <mergeCell ref="GTG42:GTG43"/>
    <mergeCell ref="GVP42:GVP43"/>
    <mergeCell ref="GVQ42:GVQ43"/>
    <mergeCell ref="GVR42:GVR43"/>
    <mergeCell ref="GVS42:GVS43"/>
    <mergeCell ref="GVT42:GVT43"/>
    <mergeCell ref="GVK42:GVK43"/>
    <mergeCell ref="GVL42:GVL43"/>
    <mergeCell ref="GVM42:GVM43"/>
    <mergeCell ref="GVN42:GVN43"/>
    <mergeCell ref="GVO42:GVO43"/>
    <mergeCell ref="GVF42:GVF43"/>
    <mergeCell ref="GVG42:GVG43"/>
    <mergeCell ref="GVH42:GVH43"/>
    <mergeCell ref="GVI42:GVI43"/>
    <mergeCell ref="GVJ42:GVJ43"/>
    <mergeCell ref="GVA42:GVA43"/>
    <mergeCell ref="GVB42:GVB43"/>
    <mergeCell ref="GVC42:GVC43"/>
    <mergeCell ref="GVD42:GVD43"/>
    <mergeCell ref="GVE42:GVE43"/>
    <mergeCell ref="GUV42:GUV43"/>
    <mergeCell ref="GUW42:GUW43"/>
    <mergeCell ref="GUX42:GUX43"/>
    <mergeCell ref="GUY42:GUY43"/>
    <mergeCell ref="GUZ42:GUZ43"/>
    <mergeCell ref="GUQ42:GUQ43"/>
    <mergeCell ref="GUR42:GUR43"/>
    <mergeCell ref="GUS42:GUS43"/>
    <mergeCell ref="GUT42:GUT43"/>
    <mergeCell ref="GUU42:GUU43"/>
    <mergeCell ref="GUL42:GUL43"/>
    <mergeCell ref="GUM42:GUM43"/>
    <mergeCell ref="GUN42:GUN43"/>
    <mergeCell ref="GUO42:GUO43"/>
    <mergeCell ref="GUP42:GUP43"/>
    <mergeCell ref="GWY42:GWY43"/>
    <mergeCell ref="GWZ42:GWZ43"/>
    <mergeCell ref="GXA42:GXA43"/>
    <mergeCell ref="GXB42:GXB43"/>
    <mergeCell ref="GXC42:GXC43"/>
    <mergeCell ref="GWT42:GWT43"/>
    <mergeCell ref="GWU42:GWU43"/>
    <mergeCell ref="GWV42:GWV43"/>
    <mergeCell ref="GWW42:GWW43"/>
    <mergeCell ref="GWX42:GWX43"/>
    <mergeCell ref="GWO42:GWO43"/>
    <mergeCell ref="GWP42:GWP43"/>
    <mergeCell ref="GWQ42:GWQ43"/>
    <mergeCell ref="GWR42:GWR43"/>
    <mergeCell ref="GWS42:GWS43"/>
    <mergeCell ref="GWJ42:GWJ43"/>
    <mergeCell ref="GWK42:GWK43"/>
    <mergeCell ref="GWL42:GWL43"/>
    <mergeCell ref="GWM42:GWM43"/>
    <mergeCell ref="GWN42:GWN43"/>
    <mergeCell ref="GWE42:GWE43"/>
    <mergeCell ref="GWF42:GWF43"/>
    <mergeCell ref="GWG42:GWG43"/>
    <mergeCell ref="GWH42:GWH43"/>
    <mergeCell ref="GWI42:GWI43"/>
    <mergeCell ref="GVZ42:GVZ43"/>
    <mergeCell ref="GWA42:GWA43"/>
    <mergeCell ref="GWB42:GWB43"/>
    <mergeCell ref="GWC42:GWC43"/>
    <mergeCell ref="GWD42:GWD43"/>
    <mergeCell ref="GVU42:GVU43"/>
    <mergeCell ref="GVV42:GVV43"/>
    <mergeCell ref="GVW42:GVW43"/>
    <mergeCell ref="GVX42:GVX43"/>
    <mergeCell ref="GVY42:GVY43"/>
    <mergeCell ref="GYH42:GYH43"/>
    <mergeCell ref="GYI42:GYI43"/>
    <mergeCell ref="GYJ42:GYJ43"/>
    <mergeCell ref="GYK42:GYK43"/>
    <mergeCell ref="GYL42:GYL43"/>
    <mergeCell ref="GYC42:GYC43"/>
    <mergeCell ref="GYD42:GYD43"/>
    <mergeCell ref="GYE42:GYE43"/>
    <mergeCell ref="GYF42:GYF43"/>
    <mergeCell ref="GYG42:GYG43"/>
    <mergeCell ref="GXX42:GXX43"/>
    <mergeCell ref="GXY42:GXY43"/>
    <mergeCell ref="GXZ42:GXZ43"/>
    <mergeCell ref="GYA42:GYA43"/>
    <mergeCell ref="GYB42:GYB43"/>
    <mergeCell ref="GXS42:GXS43"/>
    <mergeCell ref="GXT42:GXT43"/>
    <mergeCell ref="GXU42:GXU43"/>
    <mergeCell ref="GXV42:GXV43"/>
    <mergeCell ref="GXW42:GXW43"/>
    <mergeCell ref="GXN42:GXN43"/>
    <mergeCell ref="GXO42:GXO43"/>
    <mergeCell ref="GXP42:GXP43"/>
    <mergeCell ref="GXQ42:GXQ43"/>
    <mergeCell ref="GXR42:GXR43"/>
    <mergeCell ref="GXI42:GXI43"/>
    <mergeCell ref="GXJ42:GXJ43"/>
    <mergeCell ref="GXK42:GXK43"/>
    <mergeCell ref="GXL42:GXL43"/>
    <mergeCell ref="GXM42:GXM43"/>
    <mergeCell ref="GXD42:GXD43"/>
    <mergeCell ref="GXE42:GXE43"/>
    <mergeCell ref="GXF42:GXF43"/>
    <mergeCell ref="GXG42:GXG43"/>
    <mergeCell ref="GXH42:GXH43"/>
    <mergeCell ref="GZQ42:GZQ43"/>
    <mergeCell ref="GZR42:GZR43"/>
    <mergeCell ref="GZS42:GZS43"/>
    <mergeCell ref="GZT42:GZT43"/>
    <mergeCell ref="GZU42:GZU43"/>
    <mergeCell ref="GZL42:GZL43"/>
    <mergeCell ref="GZM42:GZM43"/>
    <mergeCell ref="GZN42:GZN43"/>
    <mergeCell ref="GZO42:GZO43"/>
    <mergeCell ref="GZP42:GZP43"/>
    <mergeCell ref="GZG42:GZG43"/>
    <mergeCell ref="GZH42:GZH43"/>
    <mergeCell ref="GZI42:GZI43"/>
    <mergeCell ref="GZJ42:GZJ43"/>
    <mergeCell ref="GZK42:GZK43"/>
    <mergeCell ref="GZB42:GZB43"/>
    <mergeCell ref="GZC42:GZC43"/>
    <mergeCell ref="GZD42:GZD43"/>
    <mergeCell ref="GZE42:GZE43"/>
    <mergeCell ref="GZF42:GZF43"/>
    <mergeCell ref="GYW42:GYW43"/>
    <mergeCell ref="GYX42:GYX43"/>
    <mergeCell ref="GYY42:GYY43"/>
    <mergeCell ref="GYZ42:GYZ43"/>
    <mergeCell ref="GZA42:GZA43"/>
    <mergeCell ref="GYR42:GYR43"/>
    <mergeCell ref="GYS42:GYS43"/>
    <mergeCell ref="GYT42:GYT43"/>
    <mergeCell ref="GYU42:GYU43"/>
    <mergeCell ref="GYV42:GYV43"/>
    <mergeCell ref="GYM42:GYM43"/>
    <mergeCell ref="GYN42:GYN43"/>
    <mergeCell ref="GYO42:GYO43"/>
    <mergeCell ref="GYP42:GYP43"/>
    <mergeCell ref="GYQ42:GYQ43"/>
    <mergeCell ref="HAZ42:HAZ43"/>
    <mergeCell ref="HBA42:HBA43"/>
    <mergeCell ref="HBB42:HBB43"/>
    <mergeCell ref="HBC42:HBC43"/>
    <mergeCell ref="HBD42:HBD43"/>
    <mergeCell ref="HAU42:HAU43"/>
    <mergeCell ref="HAV42:HAV43"/>
    <mergeCell ref="HAW42:HAW43"/>
    <mergeCell ref="HAX42:HAX43"/>
    <mergeCell ref="HAY42:HAY43"/>
    <mergeCell ref="HAP42:HAP43"/>
    <mergeCell ref="HAQ42:HAQ43"/>
    <mergeCell ref="HAR42:HAR43"/>
    <mergeCell ref="HAS42:HAS43"/>
    <mergeCell ref="HAT42:HAT43"/>
    <mergeCell ref="HAK42:HAK43"/>
    <mergeCell ref="HAL42:HAL43"/>
    <mergeCell ref="HAM42:HAM43"/>
    <mergeCell ref="HAN42:HAN43"/>
    <mergeCell ref="HAO42:HAO43"/>
    <mergeCell ref="HAF42:HAF43"/>
    <mergeCell ref="HAG42:HAG43"/>
    <mergeCell ref="HAH42:HAH43"/>
    <mergeCell ref="HAI42:HAI43"/>
    <mergeCell ref="HAJ42:HAJ43"/>
    <mergeCell ref="HAA42:HAA43"/>
    <mergeCell ref="HAB42:HAB43"/>
    <mergeCell ref="HAC42:HAC43"/>
    <mergeCell ref="HAD42:HAD43"/>
    <mergeCell ref="HAE42:HAE43"/>
    <mergeCell ref="GZV42:GZV43"/>
    <mergeCell ref="GZW42:GZW43"/>
    <mergeCell ref="GZX42:GZX43"/>
    <mergeCell ref="GZY42:GZY43"/>
    <mergeCell ref="GZZ42:GZZ43"/>
    <mergeCell ref="HCI42:HCI43"/>
    <mergeCell ref="HCJ42:HCJ43"/>
    <mergeCell ref="HCK42:HCK43"/>
    <mergeCell ref="HCL42:HCL43"/>
    <mergeCell ref="HCM42:HCM43"/>
    <mergeCell ref="HCD42:HCD43"/>
    <mergeCell ref="HCE42:HCE43"/>
    <mergeCell ref="HCF42:HCF43"/>
    <mergeCell ref="HCG42:HCG43"/>
    <mergeCell ref="HCH42:HCH43"/>
    <mergeCell ref="HBY42:HBY43"/>
    <mergeCell ref="HBZ42:HBZ43"/>
    <mergeCell ref="HCA42:HCA43"/>
    <mergeCell ref="HCB42:HCB43"/>
    <mergeCell ref="HCC42:HCC43"/>
    <mergeCell ref="HBT42:HBT43"/>
    <mergeCell ref="HBU42:HBU43"/>
    <mergeCell ref="HBV42:HBV43"/>
    <mergeCell ref="HBW42:HBW43"/>
    <mergeCell ref="HBX42:HBX43"/>
    <mergeCell ref="HBO42:HBO43"/>
    <mergeCell ref="HBP42:HBP43"/>
    <mergeCell ref="HBQ42:HBQ43"/>
    <mergeCell ref="HBR42:HBR43"/>
    <mergeCell ref="HBS42:HBS43"/>
    <mergeCell ref="HBJ42:HBJ43"/>
    <mergeCell ref="HBK42:HBK43"/>
    <mergeCell ref="HBL42:HBL43"/>
    <mergeCell ref="HBM42:HBM43"/>
    <mergeCell ref="HBN42:HBN43"/>
    <mergeCell ref="HBE42:HBE43"/>
    <mergeCell ref="HBF42:HBF43"/>
    <mergeCell ref="HBG42:HBG43"/>
    <mergeCell ref="HBH42:HBH43"/>
    <mergeCell ref="HBI42:HBI43"/>
    <mergeCell ref="HDR42:HDR43"/>
    <mergeCell ref="HDS42:HDS43"/>
    <mergeCell ref="HDT42:HDT43"/>
    <mergeCell ref="HDU42:HDU43"/>
    <mergeCell ref="HDV42:HDV43"/>
    <mergeCell ref="HDM42:HDM43"/>
    <mergeCell ref="HDN42:HDN43"/>
    <mergeCell ref="HDO42:HDO43"/>
    <mergeCell ref="HDP42:HDP43"/>
    <mergeCell ref="HDQ42:HDQ43"/>
    <mergeCell ref="HDH42:HDH43"/>
    <mergeCell ref="HDI42:HDI43"/>
    <mergeCell ref="HDJ42:HDJ43"/>
    <mergeCell ref="HDK42:HDK43"/>
    <mergeCell ref="HDL42:HDL43"/>
    <mergeCell ref="HDC42:HDC43"/>
    <mergeCell ref="HDD42:HDD43"/>
    <mergeCell ref="HDE42:HDE43"/>
    <mergeCell ref="HDF42:HDF43"/>
    <mergeCell ref="HDG42:HDG43"/>
    <mergeCell ref="HCX42:HCX43"/>
    <mergeCell ref="HCY42:HCY43"/>
    <mergeCell ref="HCZ42:HCZ43"/>
    <mergeCell ref="HDA42:HDA43"/>
    <mergeCell ref="HDB42:HDB43"/>
    <mergeCell ref="HCS42:HCS43"/>
    <mergeCell ref="HCT42:HCT43"/>
    <mergeCell ref="HCU42:HCU43"/>
    <mergeCell ref="HCV42:HCV43"/>
    <mergeCell ref="HCW42:HCW43"/>
    <mergeCell ref="HCN42:HCN43"/>
    <mergeCell ref="HCO42:HCO43"/>
    <mergeCell ref="HCP42:HCP43"/>
    <mergeCell ref="HCQ42:HCQ43"/>
    <mergeCell ref="HCR42:HCR43"/>
    <mergeCell ref="HFA42:HFA43"/>
    <mergeCell ref="HFB42:HFB43"/>
    <mergeCell ref="HFC42:HFC43"/>
    <mergeCell ref="HFD42:HFD43"/>
    <mergeCell ref="HFE42:HFE43"/>
    <mergeCell ref="HEV42:HEV43"/>
    <mergeCell ref="HEW42:HEW43"/>
    <mergeCell ref="HEX42:HEX43"/>
    <mergeCell ref="HEY42:HEY43"/>
    <mergeCell ref="HEZ42:HEZ43"/>
    <mergeCell ref="HEQ42:HEQ43"/>
    <mergeCell ref="HER42:HER43"/>
    <mergeCell ref="HES42:HES43"/>
    <mergeCell ref="HET42:HET43"/>
    <mergeCell ref="HEU42:HEU43"/>
    <mergeCell ref="HEL42:HEL43"/>
    <mergeCell ref="HEM42:HEM43"/>
    <mergeCell ref="HEN42:HEN43"/>
    <mergeCell ref="HEO42:HEO43"/>
    <mergeCell ref="HEP42:HEP43"/>
    <mergeCell ref="HEG42:HEG43"/>
    <mergeCell ref="HEH42:HEH43"/>
    <mergeCell ref="HEI42:HEI43"/>
    <mergeCell ref="HEJ42:HEJ43"/>
    <mergeCell ref="HEK42:HEK43"/>
    <mergeCell ref="HEB42:HEB43"/>
    <mergeCell ref="HEC42:HEC43"/>
    <mergeCell ref="HED42:HED43"/>
    <mergeCell ref="HEE42:HEE43"/>
    <mergeCell ref="HEF42:HEF43"/>
    <mergeCell ref="HDW42:HDW43"/>
    <mergeCell ref="HDX42:HDX43"/>
    <mergeCell ref="HDY42:HDY43"/>
    <mergeCell ref="HDZ42:HDZ43"/>
    <mergeCell ref="HEA42:HEA43"/>
    <mergeCell ref="HGJ42:HGJ43"/>
    <mergeCell ref="HGK42:HGK43"/>
    <mergeCell ref="HGL42:HGL43"/>
    <mergeCell ref="HGM42:HGM43"/>
    <mergeCell ref="HGN42:HGN43"/>
    <mergeCell ref="HGE42:HGE43"/>
    <mergeCell ref="HGF42:HGF43"/>
    <mergeCell ref="HGG42:HGG43"/>
    <mergeCell ref="HGH42:HGH43"/>
    <mergeCell ref="HGI42:HGI43"/>
    <mergeCell ref="HFZ42:HFZ43"/>
    <mergeCell ref="HGA42:HGA43"/>
    <mergeCell ref="HGB42:HGB43"/>
    <mergeCell ref="HGC42:HGC43"/>
    <mergeCell ref="HGD42:HGD43"/>
    <mergeCell ref="HFU42:HFU43"/>
    <mergeCell ref="HFV42:HFV43"/>
    <mergeCell ref="HFW42:HFW43"/>
    <mergeCell ref="HFX42:HFX43"/>
    <mergeCell ref="HFY42:HFY43"/>
    <mergeCell ref="HFP42:HFP43"/>
    <mergeCell ref="HFQ42:HFQ43"/>
    <mergeCell ref="HFR42:HFR43"/>
    <mergeCell ref="HFS42:HFS43"/>
    <mergeCell ref="HFT42:HFT43"/>
    <mergeCell ref="HFK42:HFK43"/>
    <mergeCell ref="HFL42:HFL43"/>
    <mergeCell ref="HFM42:HFM43"/>
    <mergeCell ref="HFN42:HFN43"/>
    <mergeCell ref="HFO42:HFO43"/>
    <mergeCell ref="HFF42:HFF43"/>
    <mergeCell ref="HFG42:HFG43"/>
    <mergeCell ref="HFH42:HFH43"/>
    <mergeCell ref="HFI42:HFI43"/>
    <mergeCell ref="HFJ42:HFJ43"/>
    <mergeCell ref="HHS42:HHS43"/>
    <mergeCell ref="HHT42:HHT43"/>
    <mergeCell ref="HHU42:HHU43"/>
    <mergeCell ref="HHV42:HHV43"/>
    <mergeCell ref="HHW42:HHW43"/>
    <mergeCell ref="HHN42:HHN43"/>
    <mergeCell ref="HHO42:HHO43"/>
    <mergeCell ref="HHP42:HHP43"/>
    <mergeCell ref="HHQ42:HHQ43"/>
    <mergeCell ref="HHR42:HHR43"/>
    <mergeCell ref="HHI42:HHI43"/>
    <mergeCell ref="HHJ42:HHJ43"/>
    <mergeCell ref="HHK42:HHK43"/>
    <mergeCell ref="HHL42:HHL43"/>
    <mergeCell ref="HHM42:HHM43"/>
    <mergeCell ref="HHD42:HHD43"/>
    <mergeCell ref="HHE42:HHE43"/>
    <mergeCell ref="HHF42:HHF43"/>
    <mergeCell ref="HHG42:HHG43"/>
    <mergeCell ref="HHH42:HHH43"/>
    <mergeCell ref="HGY42:HGY43"/>
    <mergeCell ref="HGZ42:HGZ43"/>
    <mergeCell ref="HHA42:HHA43"/>
    <mergeCell ref="HHB42:HHB43"/>
    <mergeCell ref="HHC42:HHC43"/>
    <mergeCell ref="HGT42:HGT43"/>
    <mergeCell ref="HGU42:HGU43"/>
    <mergeCell ref="HGV42:HGV43"/>
    <mergeCell ref="HGW42:HGW43"/>
    <mergeCell ref="HGX42:HGX43"/>
    <mergeCell ref="HGO42:HGO43"/>
    <mergeCell ref="HGP42:HGP43"/>
    <mergeCell ref="HGQ42:HGQ43"/>
    <mergeCell ref="HGR42:HGR43"/>
    <mergeCell ref="HGS42:HGS43"/>
    <mergeCell ref="HJB42:HJB43"/>
    <mergeCell ref="HJC42:HJC43"/>
    <mergeCell ref="HJD42:HJD43"/>
    <mergeCell ref="HJE42:HJE43"/>
    <mergeCell ref="HJF42:HJF43"/>
    <mergeCell ref="HIW42:HIW43"/>
    <mergeCell ref="HIX42:HIX43"/>
    <mergeCell ref="HIY42:HIY43"/>
    <mergeCell ref="HIZ42:HIZ43"/>
    <mergeCell ref="HJA42:HJA43"/>
    <mergeCell ref="HIR42:HIR43"/>
    <mergeCell ref="HIS42:HIS43"/>
    <mergeCell ref="HIT42:HIT43"/>
    <mergeCell ref="HIU42:HIU43"/>
    <mergeCell ref="HIV42:HIV43"/>
    <mergeCell ref="HIM42:HIM43"/>
    <mergeCell ref="HIN42:HIN43"/>
    <mergeCell ref="HIO42:HIO43"/>
    <mergeCell ref="HIP42:HIP43"/>
    <mergeCell ref="HIQ42:HIQ43"/>
    <mergeCell ref="HIH42:HIH43"/>
    <mergeCell ref="HII42:HII43"/>
    <mergeCell ref="HIJ42:HIJ43"/>
    <mergeCell ref="HIK42:HIK43"/>
    <mergeCell ref="HIL42:HIL43"/>
    <mergeCell ref="HIC42:HIC43"/>
    <mergeCell ref="HID42:HID43"/>
    <mergeCell ref="HIE42:HIE43"/>
    <mergeCell ref="HIF42:HIF43"/>
    <mergeCell ref="HIG42:HIG43"/>
    <mergeCell ref="HHX42:HHX43"/>
    <mergeCell ref="HHY42:HHY43"/>
    <mergeCell ref="HHZ42:HHZ43"/>
    <mergeCell ref="HIA42:HIA43"/>
    <mergeCell ref="HIB42:HIB43"/>
    <mergeCell ref="HKK42:HKK43"/>
    <mergeCell ref="HKL42:HKL43"/>
    <mergeCell ref="HKM42:HKM43"/>
    <mergeCell ref="HKN42:HKN43"/>
    <mergeCell ref="HKO42:HKO43"/>
    <mergeCell ref="HKF42:HKF43"/>
    <mergeCell ref="HKG42:HKG43"/>
    <mergeCell ref="HKH42:HKH43"/>
    <mergeCell ref="HKI42:HKI43"/>
    <mergeCell ref="HKJ42:HKJ43"/>
    <mergeCell ref="HKA42:HKA43"/>
    <mergeCell ref="HKB42:HKB43"/>
    <mergeCell ref="HKC42:HKC43"/>
    <mergeCell ref="HKD42:HKD43"/>
    <mergeCell ref="HKE42:HKE43"/>
    <mergeCell ref="HJV42:HJV43"/>
    <mergeCell ref="HJW42:HJW43"/>
    <mergeCell ref="HJX42:HJX43"/>
    <mergeCell ref="HJY42:HJY43"/>
    <mergeCell ref="HJZ42:HJZ43"/>
    <mergeCell ref="HJQ42:HJQ43"/>
    <mergeCell ref="HJR42:HJR43"/>
    <mergeCell ref="HJS42:HJS43"/>
    <mergeCell ref="HJT42:HJT43"/>
    <mergeCell ref="HJU42:HJU43"/>
    <mergeCell ref="HJL42:HJL43"/>
    <mergeCell ref="HJM42:HJM43"/>
    <mergeCell ref="HJN42:HJN43"/>
    <mergeCell ref="HJO42:HJO43"/>
    <mergeCell ref="HJP42:HJP43"/>
    <mergeCell ref="HJG42:HJG43"/>
    <mergeCell ref="HJH42:HJH43"/>
    <mergeCell ref="HJI42:HJI43"/>
    <mergeCell ref="HJJ42:HJJ43"/>
    <mergeCell ref="HJK42:HJK43"/>
    <mergeCell ref="HLT42:HLT43"/>
    <mergeCell ref="HLU42:HLU43"/>
    <mergeCell ref="HLV42:HLV43"/>
    <mergeCell ref="HLW42:HLW43"/>
    <mergeCell ref="HLX42:HLX43"/>
    <mergeCell ref="HLO42:HLO43"/>
    <mergeCell ref="HLP42:HLP43"/>
    <mergeCell ref="HLQ42:HLQ43"/>
    <mergeCell ref="HLR42:HLR43"/>
    <mergeCell ref="HLS42:HLS43"/>
    <mergeCell ref="HLJ42:HLJ43"/>
    <mergeCell ref="HLK42:HLK43"/>
    <mergeCell ref="HLL42:HLL43"/>
    <mergeCell ref="HLM42:HLM43"/>
    <mergeCell ref="HLN42:HLN43"/>
    <mergeCell ref="HLE42:HLE43"/>
    <mergeCell ref="HLF42:HLF43"/>
    <mergeCell ref="HLG42:HLG43"/>
    <mergeCell ref="HLH42:HLH43"/>
    <mergeCell ref="HLI42:HLI43"/>
    <mergeCell ref="HKZ42:HKZ43"/>
    <mergeCell ref="HLA42:HLA43"/>
    <mergeCell ref="HLB42:HLB43"/>
    <mergeCell ref="HLC42:HLC43"/>
    <mergeCell ref="HLD42:HLD43"/>
    <mergeCell ref="HKU42:HKU43"/>
    <mergeCell ref="HKV42:HKV43"/>
    <mergeCell ref="HKW42:HKW43"/>
    <mergeCell ref="HKX42:HKX43"/>
    <mergeCell ref="HKY42:HKY43"/>
    <mergeCell ref="HKP42:HKP43"/>
    <mergeCell ref="HKQ42:HKQ43"/>
    <mergeCell ref="HKR42:HKR43"/>
    <mergeCell ref="HKS42:HKS43"/>
    <mergeCell ref="HKT42:HKT43"/>
    <mergeCell ref="HNC42:HNC43"/>
    <mergeCell ref="HND42:HND43"/>
    <mergeCell ref="HNE42:HNE43"/>
    <mergeCell ref="HNF42:HNF43"/>
    <mergeCell ref="HNG42:HNG43"/>
    <mergeCell ref="HMX42:HMX43"/>
    <mergeCell ref="HMY42:HMY43"/>
    <mergeCell ref="HMZ42:HMZ43"/>
    <mergeCell ref="HNA42:HNA43"/>
    <mergeCell ref="HNB42:HNB43"/>
    <mergeCell ref="HMS42:HMS43"/>
    <mergeCell ref="HMT42:HMT43"/>
    <mergeCell ref="HMU42:HMU43"/>
    <mergeCell ref="HMV42:HMV43"/>
    <mergeCell ref="HMW42:HMW43"/>
    <mergeCell ref="HMN42:HMN43"/>
    <mergeCell ref="HMO42:HMO43"/>
    <mergeCell ref="HMP42:HMP43"/>
    <mergeCell ref="HMQ42:HMQ43"/>
    <mergeCell ref="HMR42:HMR43"/>
    <mergeCell ref="HMI42:HMI43"/>
    <mergeCell ref="HMJ42:HMJ43"/>
    <mergeCell ref="HMK42:HMK43"/>
    <mergeCell ref="HML42:HML43"/>
    <mergeCell ref="HMM42:HMM43"/>
    <mergeCell ref="HMD42:HMD43"/>
    <mergeCell ref="HME42:HME43"/>
    <mergeCell ref="HMF42:HMF43"/>
    <mergeCell ref="HMG42:HMG43"/>
    <mergeCell ref="HMH42:HMH43"/>
    <mergeCell ref="HLY42:HLY43"/>
    <mergeCell ref="HLZ42:HLZ43"/>
    <mergeCell ref="HMA42:HMA43"/>
    <mergeCell ref="HMB42:HMB43"/>
    <mergeCell ref="HMC42:HMC43"/>
    <mergeCell ref="HOL42:HOL43"/>
    <mergeCell ref="HOM42:HOM43"/>
    <mergeCell ref="HON42:HON43"/>
    <mergeCell ref="HOO42:HOO43"/>
    <mergeCell ref="HOP42:HOP43"/>
    <mergeCell ref="HOG42:HOG43"/>
    <mergeCell ref="HOH42:HOH43"/>
    <mergeCell ref="HOI42:HOI43"/>
    <mergeCell ref="HOJ42:HOJ43"/>
    <mergeCell ref="HOK42:HOK43"/>
    <mergeCell ref="HOB42:HOB43"/>
    <mergeCell ref="HOC42:HOC43"/>
    <mergeCell ref="HOD42:HOD43"/>
    <mergeCell ref="HOE42:HOE43"/>
    <mergeCell ref="HOF42:HOF43"/>
    <mergeCell ref="HNW42:HNW43"/>
    <mergeCell ref="HNX42:HNX43"/>
    <mergeCell ref="HNY42:HNY43"/>
    <mergeCell ref="HNZ42:HNZ43"/>
    <mergeCell ref="HOA42:HOA43"/>
    <mergeCell ref="HNR42:HNR43"/>
    <mergeCell ref="HNS42:HNS43"/>
    <mergeCell ref="HNT42:HNT43"/>
    <mergeCell ref="HNU42:HNU43"/>
    <mergeCell ref="HNV42:HNV43"/>
    <mergeCell ref="HNM42:HNM43"/>
    <mergeCell ref="HNN42:HNN43"/>
    <mergeCell ref="HNO42:HNO43"/>
    <mergeCell ref="HNP42:HNP43"/>
    <mergeCell ref="HNQ42:HNQ43"/>
    <mergeCell ref="HNH42:HNH43"/>
    <mergeCell ref="HNI42:HNI43"/>
    <mergeCell ref="HNJ42:HNJ43"/>
    <mergeCell ref="HNK42:HNK43"/>
    <mergeCell ref="HNL42:HNL43"/>
    <mergeCell ref="HPU42:HPU43"/>
    <mergeCell ref="HPV42:HPV43"/>
    <mergeCell ref="HPW42:HPW43"/>
    <mergeCell ref="HPX42:HPX43"/>
    <mergeCell ref="HPY42:HPY43"/>
    <mergeCell ref="HPP42:HPP43"/>
    <mergeCell ref="HPQ42:HPQ43"/>
    <mergeCell ref="HPR42:HPR43"/>
    <mergeCell ref="HPS42:HPS43"/>
    <mergeCell ref="HPT42:HPT43"/>
    <mergeCell ref="HPK42:HPK43"/>
    <mergeCell ref="HPL42:HPL43"/>
    <mergeCell ref="HPM42:HPM43"/>
    <mergeCell ref="HPN42:HPN43"/>
    <mergeCell ref="HPO42:HPO43"/>
    <mergeCell ref="HPF42:HPF43"/>
    <mergeCell ref="HPG42:HPG43"/>
    <mergeCell ref="HPH42:HPH43"/>
    <mergeCell ref="HPI42:HPI43"/>
    <mergeCell ref="HPJ42:HPJ43"/>
    <mergeCell ref="HPA42:HPA43"/>
    <mergeCell ref="HPB42:HPB43"/>
    <mergeCell ref="HPC42:HPC43"/>
    <mergeCell ref="HPD42:HPD43"/>
    <mergeCell ref="HPE42:HPE43"/>
    <mergeCell ref="HOV42:HOV43"/>
    <mergeCell ref="HOW42:HOW43"/>
    <mergeCell ref="HOX42:HOX43"/>
    <mergeCell ref="HOY42:HOY43"/>
    <mergeCell ref="HOZ42:HOZ43"/>
    <mergeCell ref="HOQ42:HOQ43"/>
    <mergeCell ref="HOR42:HOR43"/>
    <mergeCell ref="HOS42:HOS43"/>
    <mergeCell ref="HOT42:HOT43"/>
    <mergeCell ref="HOU42:HOU43"/>
    <mergeCell ref="HRD42:HRD43"/>
    <mergeCell ref="HRE42:HRE43"/>
    <mergeCell ref="HRF42:HRF43"/>
    <mergeCell ref="HRG42:HRG43"/>
    <mergeCell ref="HRH42:HRH43"/>
    <mergeCell ref="HQY42:HQY43"/>
    <mergeCell ref="HQZ42:HQZ43"/>
    <mergeCell ref="HRA42:HRA43"/>
    <mergeCell ref="HRB42:HRB43"/>
    <mergeCell ref="HRC42:HRC43"/>
    <mergeCell ref="HQT42:HQT43"/>
    <mergeCell ref="HQU42:HQU43"/>
    <mergeCell ref="HQV42:HQV43"/>
    <mergeCell ref="HQW42:HQW43"/>
    <mergeCell ref="HQX42:HQX43"/>
    <mergeCell ref="HQO42:HQO43"/>
    <mergeCell ref="HQP42:HQP43"/>
    <mergeCell ref="HQQ42:HQQ43"/>
    <mergeCell ref="HQR42:HQR43"/>
    <mergeCell ref="HQS42:HQS43"/>
    <mergeCell ref="HQJ42:HQJ43"/>
    <mergeCell ref="HQK42:HQK43"/>
    <mergeCell ref="HQL42:HQL43"/>
    <mergeCell ref="HQM42:HQM43"/>
    <mergeCell ref="HQN42:HQN43"/>
    <mergeCell ref="HQE42:HQE43"/>
    <mergeCell ref="HQF42:HQF43"/>
    <mergeCell ref="HQG42:HQG43"/>
    <mergeCell ref="HQH42:HQH43"/>
    <mergeCell ref="HQI42:HQI43"/>
    <mergeCell ref="HPZ42:HPZ43"/>
    <mergeCell ref="HQA42:HQA43"/>
    <mergeCell ref="HQB42:HQB43"/>
    <mergeCell ref="HQC42:HQC43"/>
    <mergeCell ref="HQD42:HQD43"/>
    <mergeCell ref="HSM42:HSM43"/>
    <mergeCell ref="HSN42:HSN43"/>
    <mergeCell ref="HSO42:HSO43"/>
    <mergeCell ref="HSP42:HSP43"/>
    <mergeCell ref="HSQ42:HSQ43"/>
    <mergeCell ref="HSH42:HSH43"/>
    <mergeCell ref="HSI42:HSI43"/>
    <mergeCell ref="HSJ42:HSJ43"/>
    <mergeCell ref="HSK42:HSK43"/>
    <mergeCell ref="HSL42:HSL43"/>
    <mergeCell ref="HSC42:HSC43"/>
    <mergeCell ref="HSD42:HSD43"/>
    <mergeCell ref="HSE42:HSE43"/>
    <mergeCell ref="HSF42:HSF43"/>
    <mergeCell ref="HSG42:HSG43"/>
    <mergeCell ref="HRX42:HRX43"/>
    <mergeCell ref="HRY42:HRY43"/>
    <mergeCell ref="HRZ42:HRZ43"/>
    <mergeCell ref="HSA42:HSA43"/>
    <mergeCell ref="HSB42:HSB43"/>
    <mergeCell ref="HRS42:HRS43"/>
    <mergeCell ref="HRT42:HRT43"/>
    <mergeCell ref="HRU42:HRU43"/>
    <mergeCell ref="HRV42:HRV43"/>
    <mergeCell ref="HRW42:HRW43"/>
    <mergeCell ref="HRN42:HRN43"/>
    <mergeCell ref="HRO42:HRO43"/>
    <mergeCell ref="HRP42:HRP43"/>
    <mergeCell ref="HRQ42:HRQ43"/>
    <mergeCell ref="HRR42:HRR43"/>
    <mergeCell ref="HRI42:HRI43"/>
    <mergeCell ref="HRJ42:HRJ43"/>
    <mergeCell ref="HRK42:HRK43"/>
    <mergeCell ref="HRL42:HRL43"/>
    <mergeCell ref="HRM42:HRM43"/>
    <mergeCell ref="HTV42:HTV43"/>
    <mergeCell ref="HTW42:HTW43"/>
    <mergeCell ref="HTX42:HTX43"/>
    <mergeCell ref="HTY42:HTY43"/>
    <mergeCell ref="HTZ42:HTZ43"/>
    <mergeCell ref="HTQ42:HTQ43"/>
    <mergeCell ref="HTR42:HTR43"/>
    <mergeCell ref="HTS42:HTS43"/>
    <mergeCell ref="HTT42:HTT43"/>
    <mergeCell ref="HTU42:HTU43"/>
    <mergeCell ref="HTL42:HTL43"/>
    <mergeCell ref="HTM42:HTM43"/>
    <mergeCell ref="HTN42:HTN43"/>
    <mergeCell ref="HTO42:HTO43"/>
    <mergeCell ref="HTP42:HTP43"/>
    <mergeCell ref="HTG42:HTG43"/>
    <mergeCell ref="HTH42:HTH43"/>
    <mergeCell ref="HTI42:HTI43"/>
    <mergeCell ref="HTJ42:HTJ43"/>
    <mergeCell ref="HTK42:HTK43"/>
    <mergeCell ref="HTB42:HTB43"/>
    <mergeCell ref="HTC42:HTC43"/>
    <mergeCell ref="HTD42:HTD43"/>
    <mergeCell ref="HTE42:HTE43"/>
    <mergeCell ref="HTF42:HTF43"/>
    <mergeCell ref="HSW42:HSW43"/>
    <mergeCell ref="HSX42:HSX43"/>
    <mergeCell ref="HSY42:HSY43"/>
    <mergeCell ref="HSZ42:HSZ43"/>
    <mergeCell ref="HTA42:HTA43"/>
    <mergeCell ref="HSR42:HSR43"/>
    <mergeCell ref="HSS42:HSS43"/>
    <mergeCell ref="HST42:HST43"/>
    <mergeCell ref="HSU42:HSU43"/>
    <mergeCell ref="HSV42:HSV43"/>
    <mergeCell ref="HVE42:HVE43"/>
    <mergeCell ref="HVF42:HVF43"/>
    <mergeCell ref="HVG42:HVG43"/>
    <mergeCell ref="HVH42:HVH43"/>
    <mergeCell ref="HVI42:HVI43"/>
    <mergeCell ref="HUZ42:HUZ43"/>
    <mergeCell ref="HVA42:HVA43"/>
    <mergeCell ref="HVB42:HVB43"/>
    <mergeCell ref="HVC42:HVC43"/>
    <mergeCell ref="HVD42:HVD43"/>
    <mergeCell ref="HUU42:HUU43"/>
    <mergeCell ref="HUV42:HUV43"/>
    <mergeCell ref="HUW42:HUW43"/>
    <mergeCell ref="HUX42:HUX43"/>
    <mergeCell ref="HUY42:HUY43"/>
    <mergeCell ref="HUP42:HUP43"/>
    <mergeCell ref="HUQ42:HUQ43"/>
    <mergeCell ref="HUR42:HUR43"/>
    <mergeCell ref="HUS42:HUS43"/>
    <mergeCell ref="HUT42:HUT43"/>
    <mergeCell ref="HUK42:HUK43"/>
    <mergeCell ref="HUL42:HUL43"/>
    <mergeCell ref="HUM42:HUM43"/>
    <mergeCell ref="HUN42:HUN43"/>
    <mergeCell ref="HUO42:HUO43"/>
    <mergeCell ref="HUF42:HUF43"/>
    <mergeCell ref="HUG42:HUG43"/>
    <mergeCell ref="HUH42:HUH43"/>
    <mergeCell ref="HUI42:HUI43"/>
    <mergeCell ref="HUJ42:HUJ43"/>
    <mergeCell ref="HUA42:HUA43"/>
    <mergeCell ref="HUB42:HUB43"/>
    <mergeCell ref="HUC42:HUC43"/>
    <mergeCell ref="HUD42:HUD43"/>
    <mergeCell ref="HUE42:HUE43"/>
    <mergeCell ref="HWN42:HWN43"/>
    <mergeCell ref="HWO42:HWO43"/>
    <mergeCell ref="HWP42:HWP43"/>
    <mergeCell ref="HWQ42:HWQ43"/>
    <mergeCell ref="HWR42:HWR43"/>
    <mergeCell ref="HWI42:HWI43"/>
    <mergeCell ref="HWJ42:HWJ43"/>
    <mergeCell ref="HWK42:HWK43"/>
    <mergeCell ref="HWL42:HWL43"/>
    <mergeCell ref="HWM42:HWM43"/>
    <mergeCell ref="HWD42:HWD43"/>
    <mergeCell ref="HWE42:HWE43"/>
    <mergeCell ref="HWF42:HWF43"/>
    <mergeCell ref="HWG42:HWG43"/>
    <mergeCell ref="HWH42:HWH43"/>
    <mergeCell ref="HVY42:HVY43"/>
    <mergeCell ref="HVZ42:HVZ43"/>
    <mergeCell ref="HWA42:HWA43"/>
    <mergeCell ref="HWB42:HWB43"/>
    <mergeCell ref="HWC42:HWC43"/>
    <mergeCell ref="HVT42:HVT43"/>
    <mergeCell ref="HVU42:HVU43"/>
    <mergeCell ref="HVV42:HVV43"/>
    <mergeCell ref="HVW42:HVW43"/>
    <mergeCell ref="HVX42:HVX43"/>
    <mergeCell ref="HVO42:HVO43"/>
    <mergeCell ref="HVP42:HVP43"/>
    <mergeCell ref="HVQ42:HVQ43"/>
    <mergeCell ref="HVR42:HVR43"/>
    <mergeCell ref="HVS42:HVS43"/>
    <mergeCell ref="HVJ42:HVJ43"/>
    <mergeCell ref="HVK42:HVK43"/>
    <mergeCell ref="HVL42:HVL43"/>
    <mergeCell ref="HVM42:HVM43"/>
    <mergeCell ref="HVN42:HVN43"/>
    <mergeCell ref="HXW42:HXW43"/>
    <mergeCell ref="HXX42:HXX43"/>
    <mergeCell ref="HXY42:HXY43"/>
    <mergeCell ref="HXZ42:HXZ43"/>
    <mergeCell ref="HYA42:HYA43"/>
    <mergeCell ref="HXR42:HXR43"/>
    <mergeCell ref="HXS42:HXS43"/>
    <mergeCell ref="HXT42:HXT43"/>
    <mergeCell ref="HXU42:HXU43"/>
    <mergeCell ref="HXV42:HXV43"/>
    <mergeCell ref="HXM42:HXM43"/>
    <mergeCell ref="HXN42:HXN43"/>
    <mergeCell ref="HXO42:HXO43"/>
    <mergeCell ref="HXP42:HXP43"/>
    <mergeCell ref="HXQ42:HXQ43"/>
    <mergeCell ref="HXH42:HXH43"/>
    <mergeCell ref="HXI42:HXI43"/>
    <mergeCell ref="HXJ42:HXJ43"/>
    <mergeCell ref="HXK42:HXK43"/>
    <mergeCell ref="HXL42:HXL43"/>
    <mergeCell ref="HXC42:HXC43"/>
    <mergeCell ref="HXD42:HXD43"/>
    <mergeCell ref="HXE42:HXE43"/>
    <mergeCell ref="HXF42:HXF43"/>
    <mergeCell ref="HXG42:HXG43"/>
    <mergeCell ref="HWX42:HWX43"/>
    <mergeCell ref="HWY42:HWY43"/>
    <mergeCell ref="HWZ42:HWZ43"/>
    <mergeCell ref="HXA42:HXA43"/>
    <mergeCell ref="HXB42:HXB43"/>
    <mergeCell ref="HWS42:HWS43"/>
    <mergeCell ref="HWT42:HWT43"/>
    <mergeCell ref="HWU42:HWU43"/>
    <mergeCell ref="HWV42:HWV43"/>
    <mergeCell ref="HWW42:HWW43"/>
    <mergeCell ref="HZF42:HZF43"/>
    <mergeCell ref="HZG42:HZG43"/>
    <mergeCell ref="HZH42:HZH43"/>
    <mergeCell ref="HZI42:HZI43"/>
    <mergeCell ref="HZJ42:HZJ43"/>
    <mergeCell ref="HZA42:HZA43"/>
    <mergeCell ref="HZB42:HZB43"/>
    <mergeCell ref="HZC42:HZC43"/>
    <mergeCell ref="HZD42:HZD43"/>
    <mergeCell ref="HZE42:HZE43"/>
    <mergeCell ref="HYV42:HYV43"/>
    <mergeCell ref="HYW42:HYW43"/>
    <mergeCell ref="HYX42:HYX43"/>
    <mergeCell ref="HYY42:HYY43"/>
    <mergeCell ref="HYZ42:HYZ43"/>
    <mergeCell ref="HYQ42:HYQ43"/>
    <mergeCell ref="HYR42:HYR43"/>
    <mergeCell ref="HYS42:HYS43"/>
    <mergeCell ref="HYT42:HYT43"/>
    <mergeCell ref="HYU42:HYU43"/>
    <mergeCell ref="HYL42:HYL43"/>
    <mergeCell ref="HYM42:HYM43"/>
    <mergeCell ref="HYN42:HYN43"/>
    <mergeCell ref="HYO42:HYO43"/>
    <mergeCell ref="HYP42:HYP43"/>
    <mergeCell ref="HYG42:HYG43"/>
    <mergeCell ref="HYH42:HYH43"/>
    <mergeCell ref="HYI42:HYI43"/>
    <mergeCell ref="HYJ42:HYJ43"/>
    <mergeCell ref="HYK42:HYK43"/>
    <mergeCell ref="HYB42:HYB43"/>
    <mergeCell ref="HYC42:HYC43"/>
    <mergeCell ref="HYD42:HYD43"/>
    <mergeCell ref="HYE42:HYE43"/>
    <mergeCell ref="HYF42:HYF43"/>
    <mergeCell ref="IAO42:IAO43"/>
    <mergeCell ref="IAP42:IAP43"/>
    <mergeCell ref="IAQ42:IAQ43"/>
    <mergeCell ref="IAR42:IAR43"/>
    <mergeCell ref="IAS42:IAS43"/>
    <mergeCell ref="IAJ42:IAJ43"/>
    <mergeCell ref="IAK42:IAK43"/>
    <mergeCell ref="IAL42:IAL43"/>
    <mergeCell ref="IAM42:IAM43"/>
    <mergeCell ref="IAN42:IAN43"/>
    <mergeCell ref="IAE42:IAE43"/>
    <mergeCell ref="IAF42:IAF43"/>
    <mergeCell ref="IAG42:IAG43"/>
    <mergeCell ref="IAH42:IAH43"/>
    <mergeCell ref="IAI42:IAI43"/>
    <mergeCell ref="HZZ42:HZZ43"/>
    <mergeCell ref="IAA42:IAA43"/>
    <mergeCell ref="IAB42:IAB43"/>
    <mergeCell ref="IAC42:IAC43"/>
    <mergeCell ref="IAD42:IAD43"/>
    <mergeCell ref="HZU42:HZU43"/>
    <mergeCell ref="HZV42:HZV43"/>
    <mergeCell ref="HZW42:HZW43"/>
    <mergeCell ref="HZX42:HZX43"/>
    <mergeCell ref="HZY42:HZY43"/>
    <mergeCell ref="HZP42:HZP43"/>
    <mergeCell ref="HZQ42:HZQ43"/>
    <mergeCell ref="HZR42:HZR43"/>
    <mergeCell ref="HZS42:HZS43"/>
    <mergeCell ref="HZT42:HZT43"/>
    <mergeCell ref="HZK42:HZK43"/>
    <mergeCell ref="HZL42:HZL43"/>
    <mergeCell ref="HZM42:HZM43"/>
    <mergeCell ref="HZN42:HZN43"/>
    <mergeCell ref="HZO42:HZO43"/>
    <mergeCell ref="IBX42:IBX43"/>
    <mergeCell ref="IBY42:IBY43"/>
    <mergeCell ref="IBZ42:IBZ43"/>
    <mergeCell ref="ICA42:ICA43"/>
    <mergeCell ref="ICB42:ICB43"/>
    <mergeCell ref="IBS42:IBS43"/>
    <mergeCell ref="IBT42:IBT43"/>
    <mergeCell ref="IBU42:IBU43"/>
    <mergeCell ref="IBV42:IBV43"/>
    <mergeCell ref="IBW42:IBW43"/>
    <mergeCell ref="IBN42:IBN43"/>
    <mergeCell ref="IBO42:IBO43"/>
    <mergeCell ref="IBP42:IBP43"/>
    <mergeCell ref="IBQ42:IBQ43"/>
    <mergeCell ref="IBR42:IBR43"/>
    <mergeCell ref="IBI42:IBI43"/>
    <mergeCell ref="IBJ42:IBJ43"/>
    <mergeCell ref="IBK42:IBK43"/>
    <mergeCell ref="IBL42:IBL43"/>
    <mergeCell ref="IBM42:IBM43"/>
    <mergeCell ref="IBD42:IBD43"/>
    <mergeCell ref="IBE42:IBE43"/>
    <mergeCell ref="IBF42:IBF43"/>
    <mergeCell ref="IBG42:IBG43"/>
    <mergeCell ref="IBH42:IBH43"/>
    <mergeCell ref="IAY42:IAY43"/>
    <mergeCell ref="IAZ42:IAZ43"/>
    <mergeCell ref="IBA42:IBA43"/>
    <mergeCell ref="IBB42:IBB43"/>
    <mergeCell ref="IBC42:IBC43"/>
    <mergeCell ref="IAT42:IAT43"/>
    <mergeCell ref="IAU42:IAU43"/>
    <mergeCell ref="IAV42:IAV43"/>
    <mergeCell ref="IAW42:IAW43"/>
    <mergeCell ref="IAX42:IAX43"/>
    <mergeCell ref="IDG42:IDG43"/>
    <mergeCell ref="IDH42:IDH43"/>
    <mergeCell ref="IDI42:IDI43"/>
    <mergeCell ref="IDJ42:IDJ43"/>
    <mergeCell ref="IDK42:IDK43"/>
    <mergeCell ref="IDB42:IDB43"/>
    <mergeCell ref="IDC42:IDC43"/>
    <mergeCell ref="IDD42:IDD43"/>
    <mergeCell ref="IDE42:IDE43"/>
    <mergeCell ref="IDF42:IDF43"/>
    <mergeCell ref="ICW42:ICW43"/>
    <mergeCell ref="ICX42:ICX43"/>
    <mergeCell ref="ICY42:ICY43"/>
    <mergeCell ref="ICZ42:ICZ43"/>
    <mergeCell ref="IDA42:IDA43"/>
    <mergeCell ref="ICR42:ICR43"/>
    <mergeCell ref="ICS42:ICS43"/>
    <mergeCell ref="ICT42:ICT43"/>
    <mergeCell ref="ICU42:ICU43"/>
    <mergeCell ref="ICV42:ICV43"/>
    <mergeCell ref="ICM42:ICM43"/>
    <mergeCell ref="ICN42:ICN43"/>
    <mergeCell ref="ICO42:ICO43"/>
    <mergeCell ref="ICP42:ICP43"/>
    <mergeCell ref="ICQ42:ICQ43"/>
    <mergeCell ref="ICH42:ICH43"/>
    <mergeCell ref="ICI42:ICI43"/>
    <mergeCell ref="ICJ42:ICJ43"/>
    <mergeCell ref="ICK42:ICK43"/>
    <mergeCell ref="ICL42:ICL43"/>
    <mergeCell ref="ICC42:ICC43"/>
    <mergeCell ref="ICD42:ICD43"/>
    <mergeCell ref="ICE42:ICE43"/>
    <mergeCell ref="ICF42:ICF43"/>
    <mergeCell ref="ICG42:ICG43"/>
    <mergeCell ref="IEP42:IEP43"/>
    <mergeCell ref="IEQ42:IEQ43"/>
    <mergeCell ref="IER42:IER43"/>
    <mergeCell ref="IES42:IES43"/>
    <mergeCell ref="IET42:IET43"/>
    <mergeCell ref="IEK42:IEK43"/>
    <mergeCell ref="IEL42:IEL43"/>
    <mergeCell ref="IEM42:IEM43"/>
    <mergeCell ref="IEN42:IEN43"/>
    <mergeCell ref="IEO42:IEO43"/>
    <mergeCell ref="IEF42:IEF43"/>
    <mergeCell ref="IEG42:IEG43"/>
    <mergeCell ref="IEH42:IEH43"/>
    <mergeCell ref="IEI42:IEI43"/>
    <mergeCell ref="IEJ42:IEJ43"/>
    <mergeCell ref="IEA42:IEA43"/>
    <mergeCell ref="IEB42:IEB43"/>
    <mergeCell ref="IEC42:IEC43"/>
    <mergeCell ref="IED42:IED43"/>
    <mergeCell ref="IEE42:IEE43"/>
    <mergeCell ref="IDV42:IDV43"/>
    <mergeCell ref="IDW42:IDW43"/>
    <mergeCell ref="IDX42:IDX43"/>
    <mergeCell ref="IDY42:IDY43"/>
    <mergeCell ref="IDZ42:IDZ43"/>
    <mergeCell ref="IDQ42:IDQ43"/>
    <mergeCell ref="IDR42:IDR43"/>
    <mergeCell ref="IDS42:IDS43"/>
    <mergeCell ref="IDT42:IDT43"/>
    <mergeCell ref="IDU42:IDU43"/>
    <mergeCell ref="IDL42:IDL43"/>
    <mergeCell ref="IDM42:IDM43"/>
    <mergeCell ref="IDN42:IDN43"/>
    <mergeCell ref="IDO42:IDO43"/>
    <mergeCell ref="IDP42:IDP43"/>
    <mergeCell ref="IFY42:IFY43"/>
    <mergeCell ref="IFZ42:IFZ43"/>
    <mergeCell ref="IGA42:IGA43"/>
    <mergeCell ref="IGB42:IGB43"/>
    <mergeCell ref="IGC42:IGC43"/>
    <mergeCell ref="IFT42:IFT43"/>
    <mergeCell ref="IFU42:IFU43"/>
    <mergeCell ref="IFV42:IFV43"/>
    <mergeCell ref="IFW42:IFW43"/>
    <mergeCell ref="IFX42:IFX43"/>
    <mergeCell ref="IFO42:IFO43"/>
    <mergeCell ref="IFP42:IFP43"/>
    <mergeCell ref="IFQ42:IFQ43"/>
    <mergeCell ref="IFR42:IFR43"/>
    <mergeCell ref="IFS42:IFS43"/>
    <mergeCell ref="IFJ42:IFJ43"/>
    <mergeCell ref="IFK42:IFK43"/>
    <mergeCell ref="IFL42:IFL43"/>
    <mergeCell ref="IFM42:IFM43"/>
    <mergeCell ref="IFN42:IFN43"/>
    <mergeCell ref="IFE42:IFE43"/>
    <mergeCell ref="IFF42:IFF43"/>
    <mergeCell ref="IFG42:IFG43"/>
    <mergeCell ref="IFH42:IFH43"/>
    <mergeCell ref="IFI42:IFI43"/>
    <mergeCell ref="IEZ42:IEZ43"/>
    <mergeCell ref="IFA42:IFA43"/>
    <mergeCell ref="IFB42:IFB43"/>
    <mergeCell ref="IFC42:IFC43"/>
    <mergeCell ref="IFD42:IFD43"/>
    <mergeCell ref="IEU42:IEU43"/>
    <mergeCell ref="IEV42:IEV43"/>
    <mergeCell ref="IEW42:IEW43"/>
    <mergeCell ref="IEX42:IEX43"/>
    <mergeCell ref="IEY42:IEY43"/>
    <mergeCell ref="IHH42:IHH43"/>
    <mergeCell ref="IHI42:IHI43"/>
    <mergeCell ref="IHJ42:IHJ43"/>
    <mergeCell ref="IHK42:IHK43"/>
    <mergeCell ref="IHL42:IHL43"/>
    <mergeCell ref="IHC42:IHC43"/>
    <mergeCell ref="IHD42:IHD43"/>
    <mergeCell ref="IHE42:IHE43"/>
    <mergeCell ref="IHF42:IHF43"/>
    <mergeCell ref="IHG42:IHG43"/>
    <mergeCell ref="IGX42:IGX43"/>
    <mergeCell ref="IGY42:IGY43"/>
    <mergeCell ref="IGZ42:IGZ43"/>
    <mergeCell ref="IHA42:IHA43"/>
    <mergeCell ref="IHB42:IHB43"/>
    <mergeCell ref="IGS42:IGS43"/>
    <mergeCell ref="IGT42:IGT43"/>
    <mergeCell ref="IGU42:IGU43"/>
    <mergeCell ref="IGV42:IGV43"/>
    <mergeCell ref="IGW42:IGW43"/>
    <mergeCell ref="IGN42:IGN43"/>
    <mergeCell ref="IGO42:IGO43"/>
    <mergeCell ref="IGP42:IGP43"/>
    <mergeCell ref="IGQ42:IGQ43"/>
    <mergeCell ref="IGR42:IGR43"/>
    <mergeCell ref="IGI42:IGI43"/>
    <mergeCell ref="IGJ42:IGJ43"/>
    <mergeCell ref="IGK42:IGK43"/>
    <mergeCell ref="IGL42:IGL43"/>
    <mergeCell ref="IGM42:IGM43"/>
    <mergeCell ref="IGD42:IGD43"/>
    <mergeCell ref="IGE42:IGE43"/>
    <mergeCell ref="IGF42:IGF43"/>
    <mergeCell ref="IGG42:IGG43"/>
    <mergeCell ref="IGH42:IGH43"/>
    <mergeCell ref="IIQ42:IIQ43"/>
    <mergeCell ref="IIR42:IIR43"/>
    <mergeCell ref="IIS42:IIS43"/>
    <mergeCell ref="IIT42:IIT43"/>
    <mergeCell ref="IIU42:IIU43"/>
    <mergeCell ref="IIL42:IIL43"/>
    <mergeCell ref="IIM42:IIM43"/>
    <mergeCell ref="IIN42:IIN43"/>
    <mergeCell ref="IIO42:IIO43"/>
    <mergeCell ref="IIP42:IIP43"/>
    <mergeCell ref="IIG42:IIG43"/>
    <mergeCell ref="IIH42:IIH43"/>
    <mergeCell ref="III42:III43"/>
    <mergeCell ref="IIJ42:IIJ43"/>
    <mergeCell ref="IIK42:IIK43"/>
    <mergeCell ref="IIB42:IIB43"/>
    <mergeCell ref="IIC42:IIC43"/>
    <mergeCell ref="IID42:IID43"/>
    <mergeCell ref="IIE42:IIE43"/>
    <mergeCell ref="IIF42:IIF43"/>
    <mergeCell ref="IHW42:IHW43"/>
    <mergeCell ref="IHX42:IHX43"/>
    <mergeCell ref="IHY42:IHY43"/>
    <mergeCell ref="IHZ42:IHZ43"/>
    <mergeCell ref="IIA42:IIA43"/>
    <mergeCell ref="IHR42:IHR43"/>
    <mergeCell ref="IHS42:IHS43"/>
    <mergeCell ref="IHT42:IHT43"/>
    <mergeCell ref="IHU42:IHU43"/>
    <mergeCell ref="IHV42:IHV43"/>
    <mergeCell ref="IHM42:IHM43"/>
    <mergeCell ref="IHN42:IHN43"/>
    <mergeCell ref="IHO42:IHO43"/>
    <mergeCell ref="IHP42:IHP43"/>
    <mergeCell ref="IHQ42:IHQ43"/>
    <mergeCell ref="IJZ42:IJZ43"/>
    <mergeCell ref="IKA42:IKA43"/>
    <mergeCell ref="IKB42:IKB43"/>
    <mergeCell ref="IKC42:IKC43"/>
    <mergeCell ref="IKD42:IKD43"/>
    <mergeCell ref="IJU42:IJU43"/>
    <mergeCell ref="IJV42:IJV43"/>
    <mergeCell ref="IJW42:IJW43"/>
    <mergeCell ref="IJX42:IJX43"/>
    <mergeCell ref="IJY42:IJY43"/>
    <mergeCell ref="IJP42:IJP43"/>
    <mergeCell ref="IJQ42:IJQ43"/>
    <mergeCell ref="IJR42:IJR43"/>
    <mergeCell ref="IJS42:IJS43"/>
    <mergeCell ref="IJT42:IJT43"/>
    <mergeCell ref="IJK42:IJK43"/>
    <mergeCell ref="IJL42:IJL43"/>
    <mergeCell ref="IJM42:IJM43"/>
    <mergeCell ref="IJN42:IJN43"/>
    <mergeCell ref="IJO42:IJO43"/>
    <mergeCell ref="IJF42:IJF43"/>
    <mergeCell ref="IJG42:IJG43"/>
    <mergeCell ref="IJH42:IJH43"/>
    <mergeCell ref="IJI42:IJI43"/>
    <mergeCell ref="IJJ42:IJJ43"/>
    <mergeCell ref="IJA42:IJA43"/>
    <mergeCell ref="IJB42:IJB43"/>
    <mergeCell ref="IJC42:IJC43"/>
    <mergeCell ref="IJD42:IJD43"/>
    <mergeCell ref="IJE42:IJE43"/>
    <mergeCell ref="IIV42:IIV43"/>
    <mergeCell ref="IIW42:IIW43"/>
    <mergeCell ref="IIX42:IIX43"/>
    <mergeCell ref="IIY42:IIY43"/>
    <mergeCell ref="IIZ42:IIZ43"/>
    <mergeCell ref="ILI42:ILI43"/>
    <mergeCell ref="ILJ42:ILJ43"/>
    <mergeCell ref="ILK42:ILK43"/>
    <mergeCell ref="ILL42:ILL43"/>
    <mergeCell ref="ILM42:ILM43"/>
    <mergeCell ref="ILD42:ILD43"/>
    <mergeCell ref="ILE42:ILE43"/>
    <mergeCell ref="ILF42:ILF43"/>
    <mergeCell ref="ILG42:ILG43"/>
    <mergeCell ref="ILH42:ILH43"/>
    <mergeCell ref="IKY42:IKY43"/>
    <mergeCell ref="IKZ42:IKZ43"/>
    <mergeCell ref="ILA42:ILA43"/>
    <mergeCell ref="ILB42:ILB43"/>
    <mergeCell ref="ILC42:ILC43"/>
    <mergeCell ref="IKT42:IKT43"/>
    <mergeCell ref="IKU42:IKU43"/>
    <mergeCell ref="IKV42:IKV43"/>
    <mergeCell ref="IKW42:IKW43"/>
    <mergeCell ref="IKX42:IKX43"/>
    <mergeCell ref="IKO42:IKO43"/>
    <mergeCell ref="IKP42:IKP43"/>
    <mergeCell ref="IKQ42:IKQ43"/>
    <mergeCell ref="IKR42:IKR43"/>
    <mergeCell ref="IKS42:IKS43"/>
    <mergeCell ref="IKJ42:IKJ43"/>
    <mergeCell ref="IKK42:IKK43"/>
    <mergeCell ref="IKL42:IKL43"/>
    <mergeCell ref="IKM42:IKM43"/>
    <mergeCell ref="IKN42:IKN43"/>
    <mergeCell ref="IKE42:IKE43"/>
    <mergeCell ref="IKF42:IKF43"/>
    <mergeCell ref="IKG42:IKG43"/>
    <mergeCell ref="IKH42:IKH43"/>
    <mergeCell ref="IKI42:IKI43"/>
    <mergeCell ref="IMR42:IMR43"/>
    <mergeCell ref="IMS42:IMS43"/>
    <mergeCell ref="IMT42:IMT43"/>
    <mergeCell ref="IMU42:IMU43"/>
    <mergeCell ref="IMV42:IMV43"/>
    <mergeCell ref="IMM42:IMM43"/>
    <mergeCell ref="IMN42:IMN43"/>
    <mergeCell ref="IMO42:IMO43"/>
    <mergeCell ref="IMP42:IMP43"/>
    <mergeCell ref="IMQ42:IMQ43"/>
    <mergeCell ref="IMH42:IMH43"/>
    <mergeCell ref="IMI42:IMI43"/>
    <mergeCell ref="IMJ42:IMJ43"/>
    <mergeCell ref="IMK42:IMK43"/>
    <mergeCell ref="IML42:IML43"/>
    <mergeCell ref="IMC42:IMC43"/>
    <mergeCell ref="IMD42:IMD43"/>
    <mergeCell ref="IME42:IME43"/>
    <mergeCell ref="IMF42:IMF43"/>
    <mergeCell ref="IMG42:IMG43"/>
    <mergeCell ref="ILX42:ILX43"/>
    <mergeCell ref="ILY42:ILY43"/>
    <mergeCell ref="ILZ42:ILZ43"/>
    <mergeCell ref="IMA42:IMA43"/>
    <mergeCell ref="IMB42:IMB43"/>
    <mergeCell ref="ILS42:ILS43"/>
    <mergeCell ref="ILT42:ILT43"/>
    <mergeCell ref="ILU42:ILU43"/>
    <mergeCell ref="ILV42:ILV43"/>
    <mergeCell ref="ILW42:ILW43"/>
    <mergeCell ref="ILN42:ILN43"/>
    <mergeCell ref="ILO42:ILO43"/>
    <mergeCell ref="ILP42:ILP43"/>
    <mergeCell ref="ILQ42:ILQ43"/>
    <mergeCell ref="ILR42:ILR43"/>
    <mergeCell ref="IOA42:IOA43"/>
    <mergeCell ref="IOB42:IOB43"/>
    <mergeCell ref="IOC42:IOC43"/>
    <mergeCell ref="IOD42:IOD43"/>
    <mergeCell ref="IOE42:IOE43"/>
    <mergeCell ref="INV42:INV43"/>
    <mergeCell ref="INW42:INW43"/>
    <mergeCell ref="INX42:INX43"/>
    <mergeCell ref="INY42:INY43"/>
    <mergeCell ref="INZ42:INZ43"/>
    <mergeCell ref="INQ42:INQ43"/>
    <mergeCell ref="INR42:INR43"/>
    <mergeCell ref="INS42:INS43"/>
    <mergeCell ref="INT42:INT43"/>
    <mergeCell ref="INU42:INU43"/>
    <mergeCell ref="INL42:INL43"/>
    <mergeCell ref="INM42:INM43"/>
    <mergeCell ref="INN42:INN43"/>
    <mergeCell ref="INO42:INO43"/>
    <mergeCell ref="INP42:INP43"/>
    <mergeCell ref="ING42:ING43"/>
    <mergeCell ref="INH42:INH43"/>
    <mergeCell ref="INI42:INI43"/>
    <mergeCell ref="INJ42:INJ43"/>
    <mergeCell ref="INK42:INK43"/>
    <mergeCell ref="INB42:INB43"/>
    <mergeCell ref="INC42:INC43"/>
    <mergeCell ref="IND42:IND43"/>
    <mergeCell ref="INE42:INE43"/>
    <mergeCell ref="INF42:INF43"/>
    <mergeCell ref="IMW42:IMW43"/>
    <mergeCell ref="IMX42:IMX43"/>
    <mergeCell ref="IMY42:IMY43"/>
    <mergeCell ref="IMZ42:IMZ43"/>
    <mergeCell ref="INA42:INA43"/>
    <mergeCell ref="IPJ42:IPJ43"/>
    <mergeCell ref="IPK42:IPK43"/>
    <mergeCell ref="IPL42:IPL43"/>
    <mergeCell ref="IPM42:IPM43"/>
    <mergeCell ref="IPN42:IPN43"/>
    <mergeCell ref="IPE42:IPE43"/>
    <mergeCell ref="IPF42:IPF43"/>
    <mergeCell ref="IPG42:IPG43"/>
    <mergeCell ref="IPH42:IPH43"/>
    <mergeCell ref="IPI42:IPI43"/>
    <mergeCell ref="IOZ42:IOZ43"/>
    <mergeCell ref="IPA42:IPA43"/>
    <mergeCell ref="IPB42:IPB43"/>
    <mergeCell ref="IPC42:IPC43"/>
    <mergeCell ref="IPD42:IPD43"/>
    <mergeCell ref="IOU42:IOU43"/>
    <mergeCell ref="IOV42:IOV43"/>
    <mergeCell ref="IOW42:IOW43"/>
    <mergeCell ref="IOX42:IOX43"/>
    <mergeCell ref="IOY42:IOY43"/>
    <mergeCell ref="IOP42:IOP43"/>
    <mergeCell ref="IOQ42:IOQ43"/>
    <mergeCell ref="IOR42:IOR43"/>
    <mergeCell ref="IOS42:IOS43"/>
    <mergeCell ref="IOT42:IOT43"/>
    <mergeCell ref="IOK42:IOK43"/>
    <mergeCell ref="IOL42:IOL43"/>
    <mergeCell ref="IOM42:IOM43"/>
    <mergeCell ref="ION42:ION43"/>
    <mergeCell ref="IOO42:IOO43"/>
    <mergeCell ref="IOF42:IOF43"/>
    <mergeCell ref="IOG42:IOG43"/>
    <mergeCell ref="IOH42:IOH43"/>
    <mergeCell ref="IOI42:IOI43"/>
    <mergeCell ref="IOJ42:IOJ43"/>
    <mergeCell ref="IQS42:IQS43"/>
    <mergeCell ref="IQT42:IQT43"/>
    <mergeCell ref="IQU42:IQU43"/>
    <mergeCell ref="IQV42:IQV43"/>
    <mergeCell ref="IQW42:IQW43"/>
    <mergeCell ref="IQN42:IQN43"/>
    <mergeCell ref="IQO42:IQO43"/>
    <mergeCell ref="IQP42:IQP43"/>
    <mergeCell ref="IQQ42:IQQ43"/>
    <mergeCell ref="IQR42:IQR43"/>
    <mergeCell ref="IQI42:IQI43"/>
    <mergeCell ref="IQJ42:IQJ43"/>
    <mergeCell ref="IQK42:IQK43"/>
    <mergeCell ref="IQL42:IQL43"/>
    <mergeCell ref="IQM42:IQM43"/>
    <mergeCell ref="IQD42:IQD43"/>
    <mergeCell ref="IQE42:IQE43"/>
    <mergeCell ref="IQF42:IQF43"/>
    <mergeCell ref="IQG42:IQG43"/>
    <mergeCell ref="IQH42:IQH43"/>
    <mergeCell ref="IPY42:IPY43"/>
    <mergeCell ref="IPZ42:IPZ43"/>
    <mergeCell ref="IQA42:IQA43"/>
    <mergeCell ref="IQB42:IQB43"/>
    <mergeCell ref="IQC42:IQC43"/>
    <mergeCell ref="IPT42:IPT43"/>
    <mergeCell ref="IPU42:IPU43"/>
    <mergeCell ref="IPV42:IPV43"/>
    <mergeCell ref="IPW42:IPW43"/>
    <mergeCell ref="IPX42:IPX43"/>
    <mergeCell ref="IPO42:IPO43"/>
    <mergeCell ref="IPP42:IPP43"/>
    <mergeCell ref="IPQ42:IPQ43"/>
    <mergeCell ref="IPR42:IPR43"/>
    <mergeCell ref="IPS42:IPS43"/>
    <mergeCell ref="ISB42:ISB43"/>
    <mergeCell ref="ISC42:ISC43"/>
    <mergeCell ref="ISD42:ISD43"/>
    <mergeCell ref="ISE42:ISE43"/>
    <mergeCell ref="ISF42:ISF43"/>
    <mergeCell ref="IRW42:IRW43"/>
    <mergeCell ref="IRX42:IRX43"/>
    <mergeCell ref="IRY42:IRY43"/>
    <mergeCell ref="IRZ42:IRZ43"/>
    <mergeCell ref="ISA42:ISA43"/>
    <mergeCell ref="IRR42:IRR43"/>
    <mergeCell ref="IRS42:IRS43"/>
    <mergeCell ref="IRT42:IRT43"/>
    <mergeCell ref="IRU42:IRU43"/>
    <mergeCell ref="IRV42:IRV43"/>
    <mergeCell ref="IRM42:IRM43"/>
    <mergeCell ref="IRN42:IRN43"/>
    <mergeCell ref="IRO42:IRO43"/>
    <mergeCell ref="IRP42:IRP43"/>
    <mergeCell ref="IRQ42:IRQ43"/>
    <mergeCell ref="IRH42:IRH43"/>
    <mergeCell ref="IRI42:IRI43"/>
    <mergeCell ref="IRJ42:IRJ43"/>
    <mergeCell ref="IRK42:IRK43"/>
    <mergeCell ref="IRL42:IRL43"/>
    <mergeCell ref="IRC42:IRC43"/>
    <mergeCell ref="IRD42:IRD43"/>
    <mergeCell ref="IRE42:IRE43"/>
    <mergeCell ref="IRF42:IRF43"/>
    <mergeCell ref="IRG42:IRG43"/>
    <mergeCell ref="IQX42:IQX43"/>
    <mergeCell ref="IQY42:IQY43"/>
    <mergeCell ref="IQZ42:IQZ43"/>
    <mergeCell ref="IRA42:IRA43"/>
    <mergeCell ref="IRB42:IRB43"/>
    <mergeCell ref="ITK42:ITK43"/>
    <mergeCell ref="ITL42:ITL43"/>
    <mergeCell ref="ITM42:ITM43"/>
    <mergeCell ref="ITN42:ITN43"/>
    <mergeCell ref="ITO42:ITO43"/>
    <mergeCell ref="ITF42:ITF43"/>
    <mergeCell ref="ITG42:ITG43"/>
    <mergeCell ref="ITH42:ITH43"/>
    <mergeCell ref="ITI42:ITI43"/>
    <mergeCell ref="ITJ42:ITJ43"/>
    <mergeCell ref="ITA42:ITA43"/>
    <mergeCell ref="ITB42:ITB43"/>
    <mergeCell ref="ITC42:ITC43"/>
    <mergeCell ref="ITD42:ITD43"/>
    <mergeCell ref="ITE42:ITE43"/>
    <mergeCell ref="ISV42:ISV43"/>
    <mergeCell ref="ISW42:ISW43"/>
    <mergeCell ref="ISX42:ISX43"/>
    <mergeCell ref="ISY42:ISY43"/>
    <mergeCell ref="ISZ42:ISZ43"/>
    <mergeCell ref="ISQ42:ISQ43"/>
    <mergeCell ref="ISR42:ISR43"/>
    <mergeCell ref="ISS42:ISS43"/>
    <mergeCell ref="IST42:IST43"/>
    <mergeCell ref="ISU42:ISU43"/>
    <mergeCell ref="ISL42:ISL43"/>
    <mergeCell ref="ISM42:ISM43"/>
    <mergeCell ref="ISN42:ISN43"/>
    <mergeCell ref="ISO42:ISO43"/>
    <mergeCell ref="ISP42:ISP43"/>
    <mergeCell ref="ISG42:ISG43"/>
    <mergeCell ref="ISH42:ISH43"/>
    <mergeCell ref="ISI42:ISI43"/>
    <mergeCell ref="ISJ42:ISJ43"/>
    <mergeCell ref="ISK42:ISK43"/>
    <mergeCell ref="IUT42:IUT43"/>
    <mergeCell ref="IUU42:IUU43"/>
    <mergeCell ref="IUV42:IUV43"/>
    <mergeCell ref="IUW42:IUW43"/>
    <mergeCell ref="IUX42:IUX43"/>
    <mergeCell ref="IUO42:IUO43"/>
    <mergeCell ref="IUP42:IUP43"/>
    <mergeCell ref="IUQ42:IUQ43"/>
    <mergeCell ref="IUR42:IUR43"/>
    <mergeCell ref="IUS42:IUS43"/>
    <mergeCell ref="IUJ42:IUJ43"/>
    <mergeCell ref="IUK42:IUK43"/>
    <mergeCell ref="IUL42:IUL43"/>
    <mergeCell ref="IUM42:IUM43"/>
    <mergeCell ref="IUN42:IUN43"/>
    <mergeCell ref="IUE42:IUE43"/>
    <mergeCell ref="IUF42:IUF43"/>
    <mergeCell ref="IUG42:IUG43"/>
    <mergeCell ref="IUH42:IUH43"/>
    <mergeCell ref="IUI42:IUI43"/>
    <mergeCell ref="ITZ42:ITZ43"/>
    <mergeCell ref="IUA42:IUA43"/>
    <mergeCell ref="IUB42:IUB43"/>
    <mergeCell ref="IUC42:IUC43"/>
    <mergeCell ref="IUD42:IUD43"/>
    <mergeCell ref="ITU42:ITU43"/>
    <mergeCell ref="ITV42:ITV43"/>
    <mergeCell ref="ITW42:ITW43"/>
    <mergeCell ref="ITX42:ITX43"/>
    <mergeCell ref="ITY42:ITY43"/>
    <mergeCell ref="ITP42:ITP43"/>
    <mergeCell ref="ITQ42:ITQ43"/>
    <mergeCell ref="ITR42:ITR43"/>
    <mergeCell ref="ITS42:ITS43"/>
    <mergeCell ref="ITT42:ITT43"/>
    <mergeCell ref="IWC42:IWC43"/>
    <mergeCell ref="IWD42:IWD43"/>
    <mergeCell ref="IWE42:IWE43"/>
    <mergeCell ref="IWF42:IWF43"/>
    <mergeCell ref="IWG42:IWG43"/>
    <mergeCell ref="IVX42:IVX43"/>
    <mergeCell ref="IVY42:IVY43"/>
    <mergeCell ref="IVZ42:IVZ43"/>
    <mergeCell ref="IWA42:IWA43"/>
    <mergeCell ref="IWB42:IWB43"/>
    <mergeCell ref="IVS42:IVS43"/>
    <mergeCell ref="IVT42:IVT43"/>
    <mergeCell ref="IVU42:IVU43"/>
    <mergeCell ref="IVV42:IVV43"/>
    <mergeCell ref="IVW42:IVW43"/>
    <mergeCell ref="IVN42:IVN43"/>
    <mergeCell ref="IVO42:IVO43"/>
    <mergeCell ref="IVP42:IVP43"/>
    <mergeCell ref="IVQ42:IVQ43"/>
    <mergeCell ref="IVR42:IVR43"/>
    <mergeCell ref="IVI42:IVI43"/>
    <mergeCell ref="IVJ42:IVJ43"/>
    <mergeCell ref="IVK42:IVK43"/>
    <mergeCell ref="IVL42:IVL43"/>
    <mergeCell ref="IVM42:IVM43"/>
    <mergeCell ref="IVD42:IVD43"/>
    <mergeCell ref="IVE42:IVE43"/>
    <mergeCell ref="IVF42:IVF43"/>
    <mergeCell ref="IVG42:IVG43"/>
    <mergeCell ref="IVH42:IVH43"/>
    <mergeCell ref="IUY42:IUY43"/>
    <mergeCell ref="IUZ42:IUZ43"/>
    <mergeCell ref="IVA42:IVA43"/>
    <mergeCell ref="IVB42:IVB43"/>
    <mergeCell ref="IVC42:IVC43"/>
    <mergeCell ref="IXL42:IXL43"/>
    <mergeCell ref="IXM42:IXM43"/>
    <mergeCell ref="IXN42:IXN43"/>
    <mergeCell ref="IXO42:IXO43"/>
    <mergeCell ref="IXP42:IXP43"/>
    <mergeCell ref="IXG42:IXG43"/>
    <mergeCell ref="IXH42:IXH43"/>
    <mergeCell ref="IXI42:IXI43"/>
    <mergeCell ref="IXJ42:IXJ43"/>
    <mergeCell ref="IXK42:IXK43"/>
    <mergeCell ref="IXB42:IXB43"/>
    <mergeCell ref="IXC42:IXC43"/>
    <mergeCell ref="IXD42:IXD43"/>
    <mergeCell ref="IXE42:IXE43"/>
    <mergeCell ref="IXF42:IXF43"/>
    <mergeCell ref="IWW42:IWW43"/>
    <mergeCell ref="IWX42:IWX43"/>
    <mergeCell ref="IWY42:IWY43"/>
    <mergeCell ref="IWZ42:IWZ43"/>
    <mergeCell ref="IXA42:IXA43"/>
    <mergeCell ref="IWR42:IWR43"/>
    <mergeCell ref="IWS42:IWS43"/>
    <mergeCell ref="IWT42:IWT43"/>
    <mergeCell ref="IWU42:IWU43"/>
    <mergeCell ref="IWV42:IWV43"/>
    <mergeCell ref="IWM42:IWM43"/>
    <mergeCell ref="IWN42:IWN43"/>
    <mergeCell ref="IWO42:IWO43"/>
    <mergeCell ref="IWP42:IWP43"/>
    <mergeCell ref="IWQ42:IWQ43"/>
    <mergeCell ref="IWH42:IWH43"/>
    <mergeCell ref="IWI42:IWI43"/>
    <mergeCell ref="IWJ42:IWJ43"/>
    <mergeCell ref="IWK42:IWK43"/>
    <mergeCell ref="IWL42:IWL43"/>
    <mergeCell ref="IYU42:IYU43"/>
    <mergeCell ref="IYV42:IYV43"/>
    <mergeCell ref="IYW42:IYW43"/>
    <mergeCell ref="IYX42:IYX43"/>
    <mergeCell ref="IYY42:IYY43"/>
    <mergeCell ref="IYP42:IYP43"/>
    <mergeCell ref="IYQ42:IYQ43"/>
    <mergeCell ref="IYR42:IYR43"/>
    <mergeCell ref="IYS42:IYS43"/>
    <mergeCell ref="IYT42:IYT43"/>
    <mergeCell ref="IYK42:IYK43"/>
    <mergeCell ref="IYL42:IYL43"/>
    <mergeCell ref="IYM42:IYM43"/>
    <mergeCell ref="IYN42:IYN43"/>
    <mergeCell ref="IYO42:IYO43"/>
    <mergeCell ref="IYF42:IYF43"/>
    <mergeCell ref="IYG42:IYG43"/>
    <mergeCell ref="IYH42:IYH43"/>
    <mergeCell ref="IYI42:IYI43"/>
    <mergeCell ref="IYJ42:IYJ43"/>
    <mergeCell ref="IYA42:IYA43"/>
    <mergeCell ref="IYB42:IYB43"/>
    <mergeCell ref="IYC42:IYC43"/>
    <mergeCell ref="IYD42:IYD43"/>
    <mergeCell ref="IYE42:IYE43"/>
    <mergeCell ref="IXV42:IXV43"/>
    <mergeCell ref="IXW42:IXW43"/>
    <mergeCell ref="IXX42:IXX43"/>
    <mergeCell ref="IXY42:IXY43"/>
    <mergeCell ref="IXZ42:IXZ43"/>
    <mergeCell ref="IXQ42:IXQ43"/>
    <mergeCell ref="IXR42:IXR43"/>
    <mergeCell ref="IXS42:IXS43"/>
    <mergeCell ref="IXT42:IXT43"/>
    <mergeCell ref="IXU42:IXU43"/>
    <mergeCell ref="JAD42:JAD43"/>
    <mergeCell ref="JAE42:JAE43"/>
    <mergeCell ref="JAF42:JAF43"/>
    <mergeCell ref="JAG42:JAG43"/>
    <mergeCell ref="JAH42:JAH43"/>
    <mergeCell ref="IZY42:IZY43"/>
    <mergeCell ref="IZZ42:IZZ43"/>
    <mergeCell ref="JAA42:JAA43"/>
    <mergeCell ref="JAB42:JAB43"/>
    <mergeCell ref="JAC42:JAC43"/>
    <mergeCell ref="IZT42:IZT43"/>
    <mergeCell ref="IZU42:IZU43"/>
    <mergeCell ref="IZV42:IZV43"/>
    <mergeCell ref="IZW42:IZW43"/>
    <mergeCell ref="IZX42:IZX43"/>
    <mergeCell ref="IZO42:IZO43"/>
    <mergeCell ref="IZP42:IZP43"/>
    <mergeCell ref="IZQ42:IZQ43"/>
    <mergeCell ref="IZR42:IZR43"/>
    <mergeCell ref="IZS42:IZS43"/>
    <mergeCell ref="IZJ42:IZJ43"/>
    <mergeCell ref="IZK42:IZK43"/>
    <mergeCell ref="IZL42:IZL43"/>
    <mergeCell ref="IZM42:IZM43"/>
    <mergeCell ref="IZN42:IZN43"/>
    <mergeCell ref="IZE42:IZE43"/>
    <mergeCell ref="IZF42:IZF43"/>
    <mergeCell ref="IZG42:IZG43"/>
    <mergeCell ref="IZH42:IZH43"/>
    <mergeCell ref="IZI42:IZI43"/>
    <mergeCell ref="IYZ42:IYZ43"/>
    <mergeCell ref="IZA42:IZA43"/>
    <mergeCell ref="IZB42:IZB43"/>
    <mergeCell ref="IZC42:IZC43"/>
    <mergeCell ref="IZD42:IZD43"/>
    <mergeCell ref="JBM42:JBM43"/>
    <mergeCell ref="JBN42:JBN43"/>
    <mergeCell ref="JBO42:JBO43"/>
    <mergeCell ref="JBP42:JBP43"/>
    <mergeCell ref="JBQ42:JBQ43"/>
    <mergeCell ref="JBH42:JBH43"/>
    <mergeCell ref="JBI42:JBI43"/>
    <mergeCell ref="JBJ42:JBJ43"/>
    <mergeCell ref="JBK42:JBK43"/>
    <mergeCell ref="JBL42:JBL43"/>
    <mergeCell ref="JBC42:JBC43"/>
    <mergeCell ref="JBD42:JBD43"/>
    <mergeCell ref="JBE42:JBE43"/>
    <mergeCell ref="JBF42:JBF43"/>
    <mergeCell ref="JBG42:JBG43"/>
    <mergeCell ref="JAX42:JAX43"/>
    <mergeCell ref="JAY42:JAY43"/>
    <mergeCell ref="JAZ42:JAZ43"/>
    <mergeCell ref="JBA42:JBA43"/>
    <mergeCell ref="JBB42:JBB43"/>
    <mergeCell ref="JAS42:JAS43"/>
    <mergeCell ref="JAT42:JAT43"/>
    <mergeCell ref="JAU42:JAU43"/>
    <mergeCell ref="JAV42:JAV43"/>
    <mergeCell ref="JAW42:JAW43"/>
    <mergeCell ref="JAN42:JAN43"/>
    <mergeCell ref="JAO42:JAO43"/>
    <mergeCell ref="JAP42:JAP43"/>
    <mergeCell ref="JAQ42:JAQ43"/>
    <mergeCell ref="JAR42:JAR43"/>
    <mergeCell ref="JAI42:JAI43"/>
    <mergeCell ref="JAJ42:JAJ43"/>
    <mergeCell ref="JAK42:JAK43"/>
    <mergeCell ref="JAL42:JAL43"/>
    <mergeCell ref="JAM42:JAM43"/>
    <mergeCell ref="JCV42:JCV43"/>
    <mergeCell ref="JCW42:JCW43"/>
    <mergeCell ref="JCX42:JCX43"/>
    <mergeCell ref="JCY42:JCY43"/>
    <mergeCell ref="JCZ42:JCZ43"/>
    <mergeCell ref="JCQ42:JCQ43"/>
    <mergeCell ref="JCR42:JCR43"/>
    <mergeCell ref="JCS42:JCS43"/>
    <mergeCell ref="JCT42:JCT43"/>
    <mergeCell ref="JCU42:JCU43"/>
    <mergeCell ref="JCL42:JCL43"/>
    <mergeCell ref="JCM42:JCM43"/>
    <mergeCell ref="JCN42:JCN43"/>
    <mergeCell ref="JCO42:JCO43"/>
    <mergeCell ref="JCP42:JCP43"/>
    <mergeCell ref="JCG42:JCG43"/>
    <mergeCell ref="JCH42:JCH43"/>
    <mergeCell ref="JCI42:JCI43"/>
    <mergeCell ref="JCJ42:JCJ43"/>
    <mergeCell ref="JCK42:JCK43"/>
    <mergeCell ref="JCB42:JCB43"/>
    <mergeCell ref="JCC42:JCC43"/>
    <mergeCell ref="JCD42:JCD43"/>
    <mergeCell ref="JCE42:JCE43"/>
    <mergeCell ref="JCF42:JCF43"/>
    <mergeCell ref="JBW42:JBW43"/>
    <mergeCell ref="JBX42:JBX43"/>
    <mergeCell ref="JBY42:JBY43"/>
    <mergeCell ref="JBZ42:JBZ43"/>
    <mergeCell ref="JCA42:JCA43"/>
    <mergeCell ref="JBR42:JBR43"/>
    <mergeCell ref="JBS42:JBS43"/>
    <mergeCell ref="JBT42:JBT43"/>
    <mergeCell ref="JBU42:JBU43"/>
    <mergeCell ref="JBV42:JBV43"/>
    <mergeCell ref="JEE42:JEE43"/>
    <mergeCell ref="JEF42:JEF43"/>
    <mergeCell ref="JEG42:JEG43"/>
    <mergeCell ref="JEH42:JEH43"/>
    <mergeCell ref="JEI42:JEI43"/>
    <mergeCell ref="JDZ42:JDZ43"/>
    <mergeCell ref="JEA42:JEA43"/>
    <mergeCell ref="JEB42:JEB43"/>
    <mergeCell ref="JEC42:JEC43"/>
    <mergeCell ref="JED42:JED43"/>
    <mergeCell ref="JDU42:JDU43"/>
    <mergeCell ref="JDV42:JDV43"/>
    <mergeCell ref="JDW42:JDW43"/>
    <mergeCell ref="JDX42:JDX43"/>
    <mergeCell ref="JDY42:JDY43"/>
    <mergeCell ref="JDP42:JDP43"/>
    <mergeCell ref="JDQ42:JDQ43"/>
    <mergeCell ref="JDR42:JDR43"/>
    <mergeCell ref="JDS42:JDS43"/>
    <mergeCell ref="JDT42:JDT43"/>
    <mergeCell ref="JDK42:JDK43"/>
    <mergeCell ref="JDL42:JDL43"/>
    <mergeCell ref="JDM42:JDM43"/>
    <mergeCell ref="JDN42:JDN43"/>
    <mergeCell ref="JDO42:JDO43"/>
    <mergeCell ref="JDF42:JDF43"/>
    <mergeCell ref="JDG42:JDG43"/>
    <mergeCell ref="JDH42:JDH43"/>
    <mergeCell ref="JDI42:JDI43"/>
    <mergeCell ref="JDJ42:JDJ43"/>
    <mergeCell ref="JDA42:JDA43"/>
    <mergeCell ref="JDB42:JDB43"/>
    <mergeCell ref="JDC42:JDC43"/>
    <mergeCell ref="JDD42:JDD43"/>
    <mergeCell ref="JDE42:JDE43"/>
    <mergeCell ref="JFN42:JFN43"/>
    <mergeCell ref="JFO42:JFO43"/>
    <mergeCell ref="JFP42:JFP43"/>
    <mergeCell ref="JFQ42:JFQ43"/>
    <mergeCell ref="JFR42:JFR43"/>
    <mergeCell ref="JFI42:JFI43"/>
    <mergeCell ref="JFJ42:JFJ43"/>
    <mergeCell ref="JFK42:JFK43"/>
    <mergeCell ref="JFL42:JFL43"/>
    <mergeCell ref="JFM42:JFM43"/>
    <mergeCell ref="JFD42:JFD43"/>
    <mergeCell ref="JFE42:JFE43"/>
    <mergeCell ref="JFF42:JFF43"/>
    <mergeCell ref="JFG42:JFG43"/>
    <mergeCell ref="JFH42:JFH43"/>
    <mergeCell ref="JEY42:JEY43"/>
    <mergeCell ref="JEZ42:JEZ43"/>
    <mergeCell ref="JFA42:JFA43"/>
    <mergeCell ref="JFB42:JFB43"/>
    <mergeCell ref="JFC42:JFC43"/>
    <mergeCell ref="JET42:JET43"/>
    <mergeCell ref="JEU42:JEU43"/>
    <mergeCell ref="JEV42:JEV43"/>
    <mergeCell ref="JEW42:JEW43"/>
    <mergeCell ref="JEX42:JEX43"/>
    <mergeCell ref="JEO42:JEO43"/>
    <mergeCell ref="JEP42:JEP43"/>
    <mergeCell ref="JEQ42:JEQ43"/>
    <mergeCell ref="JER42:JER43"/>
    <mergeCell ref="JES42:JES43"/>
    <mergeCell ref="JEJ42:JEJ43"/>
    <mergeCell ref="JEK42:JEK43"/>
    <mergeCell ref="JEL42:JEL43"/>
    <mergeCell ref="JEM42:JEM43"/>
    <mergeCell ref="JEN42:JEN43"/>
    <mergeCell ref="JGW42:JGW43"/>
    <mergeCell ref="JGX42:JGX43"/>
    <mergeCell ref="JGY42:JGY43"/>
    <mergeCell ref="JGZ42:JGZ43"/>
    <mergeCell ref="JHA42:JHA43"/>
    <mergeCell ref="JGR42:JGR43"/>
    <mergeCell ref="JGS42:JGS43"/>
    <mergeCell ref="JGT42:JGT43"/>
    <mergeCell ref="JGU42:JGU43"/>
    <mergeCell ref="JGV42:JGV43"/>
    <mergeCell ref="JGM42:JGM43"/>
    <mergeCell ref="JGN42:JGN43"/>
    <mergeCell ref="JGO42:JGO43"/>
    <mergeCell ref="JGP42:JGP43"/>
    <mergeCell ref="JGQ42:JGQ43"/>
    <mergeCell ref="JGH42:JGH43"/>
    <mergeCell ref="JGI42:JGI43"/>
    <mergeCell ref="JGJ42:JGJ43"/>
    <mergeCell ref="JGK42:JGK43"/>
    <mergeCell ref="JGL42:JGL43"/>
    <mergeCell ref="JGC42:JGC43"/>
    <mergeCell ref="JGD42:JGD43"/>
    <mergeCell ref="JGE42:JGE43"/>
    <mergeCell ref="JGF42:JGF43"/>
    <mergeCell ref="JGG42:JGG43"/>
    <mergeCell ref="JFX42:JFX43"/>
    <mergeCell ref="JFY42:JFY43"/>
    <mergeCell ref="JFZ42:JFZ43"/>
    <mergeCell ref="JGA42:JGA43"/>
    <mergeCell ref="JGB42:JGB43"/>
    <mergeCell ref="JFS42:JFS43"/>
    <mergeCell ref="JFT42:JFT43"/>
    <mergeCell ref="JFU42:JFU43"/>
    <mergeCell ref="JFV42:JFV43"/>
    <mergeCell ref="JFW42:JFW43"/>
    <mergeCell ref="JIF42:JIF43"/>
    <mergeCell ref="JIG42:JIG43"/>
    <mergeCell ref="JIH42:JIH43"/>
    <mergeCell ref="JII42:JII43"/>
    <mergeCell ref="JIJ42:JIJ43"/>
    <mergeCell ref="JIA42:JIA43"/>
    <mergeCell ref="JIB42:JIB43"/>
    <mergeCell ref="JIC42:JIC43"/>
    <mergeCell ref="JID42:JID43"/>
    <mergeCell ref="JIE42:JIE43"/>
    <mergeCell ref="JHV42:JHV43"/>
    <mergeCell ref="JHW42:JHW43"/>
    <mergeCell ref="JHX42:JHX43"/>
    <mergeCell ref="JHY42:JHY43"/>
    <mergeCell ref="JHZ42:JHZ43"/>
    <mergeCell ref="JHQ42:JHQ43"/>
    <mergeCell ref="JHR42:JHR43"/>
    <mergeCell ref="JHS42:JHS43"/>
    <mergeCell ref="JHT42:JHT43"/>
    <mergeCell ref="JHU42:JHU43"/>
    <mergeCell ref="JHL42:JHL43"/>
    <mergeCell ref="JHM42:JHM43"/>
    <mergeCell ref="JHN42:JHN43"/>
    <mergeCell ref="JHO42:JHO43"/>
    <mergeCell ref="JHP42:JHP43"/>
    <mergeCell ref="JHG42:JHG43"/>
    <mergeCell ref="JHH42:JHH43"/>
    <mergeCell ref="JHI42:JHI43"/>
    <mergeCell ref="JHJ42:JHJ43"/>
    <mergeCell ref="JHK42:JHK43"/>
    <mergeCell ref="JHB42:JHB43"/>
    <mergeCell ref="JHC42:JHC43"/>
    <mergeCell ref="JHD42:JHD43"/>
    <mergeCell ref="JHE42:JHE43"/>
    <mergeCell ref="JHF42:JHF43"/>
    <mergeCell ref="JJO42:JJO43"/>
    <mergeCell ref="JJP42:JJP43"/>
    <mergeCell ref="JJQ42:JJQ43"/>
    <mergeCell ref="JJR42:JJR43"/>
    <mergeCell ref="JJS42:JJS43"/>
    <mergeCell ref="JJJ42:JJJ43"/>
    <mergeCell ref="JJK42:JJK43"/>
    <mergeCell ref="JJL42:JJL43"/>
    <mergeCell ref="JJM42:JJM43"/>
    <mergeCell ref="JJN42:JJN43"/>
    <mergeCell ref="JJE42:JJE43"/>
    <mergeCell ref="JJF42:JJF43"/>
    <mergeCell ref="JJG42:JJG43"/>
    <mergeCell ref="JJH42:JJH43"/>
    <mergeCell ref="JJI42:JJI43"/>
    <mergeCell ref="JIZ42:JIZ43"/>
    <mergeCell ref="JJA42:JJA43"/>
    <mergeCell ref="JJB42:JJB43"/>
    <mergeCell ref="JJC42:JJC43"/>
    <mergeCell ref="JJD42:JJD43"/>
    <mergeCell ref="JIU42:JIU43"/>
    <mergeCell ref="JIV42:JIV43"/>
    <mergeCell ref="JIW42:JIW43"/>
    <mergeCell ref="JIX42:JIX43"/>
    <mergeCell ref="JIY42:JIY43"/>
    <mergeCell ref="JIP42:JIP43"/>
    <mergeCell ref="JIQ42:JIQ43"/>
    <mergeCell ref="JIR42:JIR43"/>
    <mergeCell ref="JIS42:JIS43"/>
    <mergeCell ref="JIT42:JIT43"/>
    <mergeCell ref="JIK42:JIK43"/>
    <mergeCell ref="JIL42:JIL43"/>
    <mergeCell ref="JIM42:JIM43"/>
    <mergeCell ref="JIN42:JIN43"/>
    <mergeCell ref="JIO42:JIO43"/>
    <mergeCell ref="JKX42:JKX43"/>
    <mergeCell ref="JKY42:JKY43"/>
    <mergeCell ref="JKZ42:JKZ43"/>
    <mergeCell ref="JLA42:JLA43"/>
    <mergeCell ref="JLB42:JLB43"/>
    <mergeCell ref="JKS42:JKS43"/>
    <mergeCell ref="JKT42:JKT43"/>
    <mergeCell ref="JKU42:JKU43"/>
    <mergeCell ref="JKV42:JKV43"/>
    <mergeCell ref="JKW42:JKW43"/>
    <mergeCell ref="JKN42:JKN43"/>
    <mergeCell ref="JKO42:JKO43"/>
    <mergeCell ref="JKP42:JKP43"/>
    <mergeCell ref="JKQ42:JKQ43"/>
    <mergeCell ref="JKR42:JKR43"/>
    <mergeCell ref="JKI42:JKI43"/>
    <mergeCell ref="JKJ42:JKJ43"/>
    <mergeCell ref="JKK42:JKK43"/>
    <mergeCell ref="JKL42:JKL43"/>
    <mergeCell ref="JKM42:JKM43"/>
    <mergeCell ref="JKD42:JKD43"/>
    <mergeCell ref="JKE42:JKE43"/>
    <mergeCell ref="JKF42:JKF43"/>
    <mergeCell ref="JKG42:JKG43"/>
    <mergeCell ref="JKH42:JKH43"/>
    <mergeCell ref="JJY42:JJY43"/>
    <mergeCell ref="JJZ42:JJZ43"/>
    <mergeCell ref="JKA42:JKA43"/>
    <mergeCell ref="JKB42:JKB43"/>
    <mergeCell ref="JKC42:JKC43"/>
    <mergeCell ref="JJT42:JJT43"/>
    <mergeCell ref="JJU42:JJU43"/>
    <mergeCell ref="JJV42:JJV43"/>
    <mergeCell ref="JJW42:JJW43"/>
    <mergeCell ref="JJX42:JJX43"/>
    <mergeCell ref="JMG42:JMG43"/>
    <mergeCell ref="JMH42:JMH43"/>
    <mergeCell ref="JMI42:JMI43"/>
    <mergeCell ref="JMJ42:JMJ43"/>
    <mergeCell ref="JMK42:JMK43"/>
    <mergeCell ref="JMB42:JMB43"/>
    <mergeCell ref="JMC42:JMC43"/>
    <mergeCell ref="JMD42:JMD43"/>
    <mergeCell ref="JME42:JME43"/>
    <mergeCell ref="JMF42:JMF43"/>
    <mergeCell ref="JLW42:JLW43"/>
    <mergeCell ref="JLX42:JLX43"/>
    <mergeCell ref="JLY42:JLY43"/>
    <mergeCell ref="JLZ42:JLZ43"/>
    <mergeCell ref="JMA42:JMA43"/>
    <mergeCell ref="JLR42:JLR43"/>
    <mergeCell ref="JLS42:JLS43"/>
    <mergeCell ref="JLT42:JLT43"/>
    <mergeCell ref="JLU42:JLU43"/>
    <mergeCell ref="JLV42:JLV43"/>
    <mergeCell ref="JLM42:JLM43"/>
    <mergeCell ref="JLN42:JLN43"/>
    <mergeCell ref="JLO42:JLO43"/>
    <mergeCell ref="JLP42:JLP43"/>
    <mergeCell ref="JLQ42:JLQ43"/>
    <mergeCell ref="JLH42:JLH43"/>
    <mergeCell ref="JLI42:JLI43"/>
    <mergeCell ref="JLJ42:JLJ43"/>
    <mergeCell ref="JLK42:JLK43"/>
    <mergeCell ref="JLL42:JLL43"/>
    <mergeCell ref="JLC42:JLC43"/>
    <mergeCell ref="JLD42:JLD43"/>
    <mergeCell ref="JLE42:JLE43"/>
    <mergeCell ref="JLF42:JLF43"/>
    <mergeCell ref="JLG42:JLG43"/>
    <mergeCell ref="JNP42:JNP43"/>
    <mergeCell ref="JNQ42:JNQ43"/>
    <mergeCell ref="JNR42:JNR43"/>
    <mergeCell ref="JNS42:JNS43"/>
    <mergeCell ref="JNT42:JNT43"/>
    <mergeCell ref="JNK42:JNK43"/>
    <mergeCell ref="JNL42:JNL43"/>
    <mergeCell ref="JNM42:JNM43"/>
    <mergeCell ref="JNN42:JNN43"/>
    <mergeCell ref="JNO42:JNO43"/>
    <mergeCell ref="JNF42:JNF43"/>
    <mergeCell ref="JNG42:JNG43"/>
    <mergeCell ref="JNH42:JNH43"/>
    <mergeCell ref="JNI42:JNI43"/>
    <mergeCell ref="JNJ42:JNJ43"/>
    <mergeCell ref="JNA42:JNA43"/>
    <mergeCell ref="JNB42:JNB43"/>
    <mergeCell ref="JNC42:JNC43"/>
    <mergeCell ref="JND42:JND43"/>
    <mergeCell ref="JNE42:JNE43"/>
    <mergeCell ref="JMV42:JMV43"/>
    <mergeCell ref="JMW42:JMW43"/>
    <mergeCell ref="JMX42:JMX43"/>
    <mergeCell ref="JMY42:JMY43"/>
    <mergeCell ref="JMZ42:JMZ43"/>
    <mergeCell ref="JMQ42:JMQ43"/>
    <mergeCell ref="JMR42:JMR43"/>
    <mergeCell ref="JMS42:JMS43"/>
    <mergeCell ref="JMT42:JMT43"/>
    <mergeCell ref="JMU42:JMU43"/>
    <mergeCell ref="JML42:JML43"/>
    <mergeCell ref="JMM42:JMM43"/>
    <mergeCell ref="JMN42:JMN43"/>
    <mergeCell ref="JMO42:JMO43"/>
    <mergeCell ref="JMP42:JMP43"/>
    <mergeCell ref="JOY42:JOY43"/>
    <mergeCell ref="JOZ42:JOZ43"/>
    <mergeCell ref="JPA42:JPA43"/>
    <mergeCell ref="JPB42:JPB43"/>
    <mergeCell ref="JPC42:JPC43"/>
    <mergeCell ref="JOT42:JOT43"/>
    <mergeCell ref="JOU42:JOU43"/>
    <mergeCell ref="JOV42:JOV43"/>
    <mergeCell ref="JOW42:JOW43"/>
    <mergeCell ref="JOX42:JOX43"/>
    <mergeCell ref="JOO42:JOO43"/>
    <mergeCell ref="JOP42:JOP43"/>
    <mergeCell ref="JOQ42:JOQ43"/>
    <mergeCell ref="JOR42:JOR43"/>
    <mergeCell ref="JOS42:JOS43"/>
    <mergeCell ref="JOJ42:JOJ43"/>
    <mergeCell ref="JOK42:JOK43"/>
    <mergeCell ref="JOL42:JOL43"/>
    <mergeCell ref="JOM42:JOM43"/>
    <mergeCell ref="JON42:JON43"/>
    <mergeCell ref="JOE42:JOE43"/>
    <mergeCell ref="JOF42:JOF43"/>
    <mergeCell ref="JOG42:JOG43"/>
    <mergeCell ref="JOH42:JOH43"/>
    <mergeCell ref="JOI42:JOI43"/>
    <mergeCell ref="JNZ42:JNZ43"/>
    <mergeCell ref="JOA42:JOA43"/>
    <mergeCell ref="JOB42:JOB43"/>
    <mergeCell ref="JOC42:JOC43"/>
    <mergeCell ref="JOD42:JOD43"/>
    <mergeCell ref="JNU42:JNU43"/>
    <mergeCell ref="JNV42:JNV43"/>
    <mergeCell ref="JNW42:JNW43"/>
    <mergeCell ref="JNX42:JNX43"/>
    <mergeCell ref="JNY42:JNY43"/>
    <mergeCell ref="JQH42:JQH43"/>
    <mergeCell ref="JQI42:JQI43"/>
    <mergeCell ref="JQJ42:JQJ43"/>
    <mergeCell ref="JQK42:JQK43"/>
    <mergeCell ref="JQL42:JQL43"/>
    <mergeCell ref="JQC42:JQC43"/>
    <mergeCell ref="JQD42:JQD43"/>
    <mergeCell ref="JQE42:JQE43"/>
    <mergeCell ref="JQF42:JQF43"/>
    <mergeCell ref="JQG42:JQG43"/>
    <mergeCell ref="JPX42:JPX43"/>
    <mergeCell ref="JPY42:JPY43"/>
    <mergeCell ref="JPZ42:JPZ43"/>
    <mergeCell ref="JQA42:JQA43"/>
    <mergeCell ref="JQB42:JQB43"/>
    <mergeCell ref="JPS42:JPS43"/>
    <mergeCell ref="JPT42:JPT43"/>
    <mergeCell ref="JPU42:JPU43"/>
    <mergeCell ref="JPV42:JPV43"/>
    <mergeCell ref="JPW42:JPW43"/>
    <mergeCell ref="JPN42:JPN43"/>
    <mergeCell ref="JPO42:JPO43"/>
    <mergeCell ref="JPP42:JPP43"/>
    <mergeCell ref="JPQ42:JPQ43"/>
    <mergeCell ref="JPR42:JPR43"/>
    <mergeCell ref="JPI42:JPI43"/>
    <mergeCell ref="JPJ42:JPJ43"/>
    <mergeCell ref="JPK42:JPK43"/>
    <mergeCell ref="JPL42:JPL43"/>
    <mergeCell ref="JPM42:JPM43"/>
    <mergeCell ref="JPD42:JPD43"/>
    <mergeCell ref="JPE42:JPE43"/>
    <mergeCell ref="JPF42:JPF43"/>
    <mergeCell ref="JPG42:JPG43"/>
    <mergeCell ref="JPH42:JPH43"/>
    <mergeCell ref="JRQ42:JRQ43"/>
    <mergeCell ref="JRR42:JRR43"/>
    <mergeCell ref="JRS42:JRS43"/>
    <mergeCell ref="JRT42:JRT43"/>
    <mergeCell ref="JRU42:JRU43"/>
    <mergeCell ref="JRL42:JRL43"/>
    <mergeCell ref="JRM42:JRM43"/>
    <mergeCell ref="JRN42:JRN43"/>
    <mergeCell ref="JRO42:JRO43"/>
    <mergeCell ref="JRP42:JRP43"/>
    <mergeCell ref="JRG42:JRG43"/>
    <mergeCell ref="JRH42:JRH43"/>
    <mergeCell ref="JRI42:JRI43"/>
    <mergeCell ref="JRJ42:JRJ43"/>
    <mergeCell ref="JRK42:JRK43"/>
    <mergeCell ref="JRB42:JRB43"/>
    <mergeCell ref="JRC42:JRC43"/>
    <mergeCell ref="JRD42:JRD43"/>
    <mergeCell ref="JRE42:JRE43"/>
    <mergeCell ref="JRF42:JRF43"/>
    <mergeCell ref="JQW42:JQW43"/>
    <mergeCell ref="JQX42:JQX43"/>
    <mergeCell ref="JQY42:JQY43"/>
    <mergeCell ref="JQZ42:JQZ43"/>
    <mergeCell ref="JRA42:JRA43"/>
    <mergeCell ref="JQR42:JQR43"/>
    <mergeCell ref="JQS42:JQS43"/>
    <mergeCell ref="JQT42:JQT43"/>
    <mergeCell ref="JQU42:JQU43"/>
    <mergeCell ref="JQV42:JQV43"/>
    <mergeCell ref="JQM42:JQM43"/>
    <mergeCell ref="JQN42:JQN43"/>
    <mergeCell ref="JQO42:JQO43"/>
    <mergeCell ref="JQP42:JQP43"/>
    <mergeCell ref="JQQ42:JQQ43"/>
    <mergeCell ref="JSZ42:JSZ43"/>
    <mergeCell ref="JTA42:JTA43"/>
    <mergeCell ref="JTB42:JTB43"/>
    <mergeCell ref="JTC42:JTC43"/>
    <mergeCell ref="JTD42:JTD43"/>
    <mergeCell ref="JSU42:JSU43"/>
    <mergeCell ref="JSV42:JSV43"/>
    <mergeCell ref="JSW42:JSW43"/>
    <mergeCell ref="JSX42:JSX43"/>
    <mergeCell ref="JSY42:JSY43"/>
    <mergeCell ref="JSP42:JSP43"/>
    <mergeCell ref="JSQ42:JSQ43"/>
    <mergeCell ref="JSR42:JSR43"/>
    <mergeCell ref="JSS42:JSS43"/>
    <mergeCell ref="JST42:JST43"/>
    <mergeCell ref="JSK42:JSK43"/>
    <mergeCell ref="JSL42:JSL43"/>
    <mergeCell ref="JSM42:JSM43"/>
    <mergeCell ref="JSN42:JSN43"/>
    <mergeCell ref="JSO42:JSO43"/>
    <mergeCell ref="JSF42:JSF43"/>
    <mergeCell ref="JSG42:JSG43"/>
    <mergeCell ref="JSH42:JSH43"/>
    <mergeCell ref="JSI42:JSI43"/>
    <mergeCell ref="JSJ42:JSJ43"/>
    <mergeCell ref="JSA42:JSA43"/>
    <mergeCell ref="JSB42:JSB43"/>
    <mergeCell ref="JSC42:JSC43"/>
    <mergeCell ref="JSD42:JSD43"/>
    <mergeCell ref="JSE42:JSE43"/>
    <mergeCell ref="JRV42:JRV43"/>
    <mergeCell ref="JRW42:JRW43"/>
    <mergeCell ref="JRX42:JRX43"/>
    <mergeCell ref="JRY42:JRY43"/>
    <mergeCell ref="JRZ42:JRZ43"/>
    <mergeCell ref="JUI42:JUI43"/>
    <mergeCell ref="JUJ42:JUJ43"/>
    <mergeCell ref="JUK42:JUK43"/>
    <mergeCell ref="JUL42:JUL43"/>
    <mergeCell ref="JUM42:JUM43"/>
    <mergeCell ref="JUD42:JUD43"/>
    <mergeCell ref="JUE42:JUE43"/>
    <mergeCell ref="JUF42:JUF43"/>
    <mergeCell ref="JUG42:JUG43"/>
    <mergeCell ref="JUH42:JUH43"/>
    <mergeCell ref="JTY42:JTY43"/>
    <mergeCell ref="JTZ42:JTZ43"/>
    <mergeCell ref="JUA42:JUA43"/>
    <mergeCell ref="JUB42:JUB43"/>
    <mergeCell ref="JUC42:JUC43"/>
    <mergeCell ref="JTT42:JTT43"/>
    <mergeCell ref="JTU42:JTU43"/>
    <mergeCell ref="JTV42:JTV43"/>
    <mergeCell ref="JTW42:JTW43"/>
    <mergeCell ref="JTX42:JTX43"/>
    <mergeCell ref="JTO42:JTO43"/>
    <mergeCell ref="JTP42:JTP43"/>
    <mergeCell ref="JTQ42:JTQ43"/>
    <mergeCell ref="JTR42:JTR43"/>
    <mergeCell ref="JTS42:JTS43"/>
    <mergeCell ref="JTJ42:JTJ43"/>
    <mergeCell ref="JTK42:JTK43"/>
    <mergeCell ref="JTL42:JTL43"/>
    <mergeCell ref="JTM42:JTM43"/>
    <mergeCell ref="JTN42:JTN43"/>
    <mergeCell ref="JTE42:JTE43"/>
    <mergeCell ref="JTF42:JTF43"/>
    <mergeCell ref="JTG42:JTG43"/>
    <mergeCell ref="JTH42:JTH43"/>
    <mergeCell ref="JTI42:JTI43"/>
    <mergeCell ref="JVR42:JVR43"/>
    <mergeCell ref="JVS42:JVS43"/>
    <mergeCell ref="JVT42:JVT43"/>
    <mergeCell ref="JVU42:JVU43"/>
    <mergeCell ref="JVV42:JVV43"/>
    <mergeCell ref="JVM42:JVM43"/>
    <mergeCell ref="JVN42:JVN43"/>
    <mergeCell ref="JVO42:JVO43"/>
    <mergeCell ref="JVP42:JVP43"/>
    <mergeCell ref="JVQ42:JVQ43"/>
    <mergeCell ref="JVH42:JVH43"/>
    <mergeCell ref="JVI42:JVI43"/>
    <mergeCell ref="JVJ42:JVJ43"/>
    <mergeCell ref="JVK42:JVK43"/>
    <mergeCell ref="JVL42:JVL43"/>
    <mergeCell ref="JVC42:JVC43"/>
    <mergeCell ref="JVD42:JVD43"/>
    <mergeCell ref="JVE42:JVE43"/>
    <mergeCell ref="JVF42:JVF43"/>
    <mergeCell ref="JVG42:JVG43"/>
    <mergeCell ref="JUX42:JUX43"/>
    <mergeCell ref="JUY42:JUY43"/>
    <mergeCell ref="JUZ42:JUZ43"/>
    <mergeCell ref="JVA42:JVA43"/>
    <mergeCell ref="JVB42:JVB43"/>
    <mergeCell ref="JUS42:JUS43"/>
    <mergeCell ref="JUT42:JUT43"/>
    <mergeCell ref="JUU42:JUU43"/>
    <mergeCell ref="JUV42:JUV43"/>
    <mergeCell ref="JUW42:JUW43"/>
    <mergeCell ref="JUN42:JUN43"/>
    <mergeCell ref="JUO42:JUO43"/>
    <mergeCell ref="JUP42:JUP43"/>
    <mergeCell ref="JUQ42:JUQ43"/>
    <mergeCell ref="JUR42:JUR43"/>
    <mergeCell ref="JXA42:JXA43"/>
    <mergeCell ref="JXB42:JXB43"/>
    <mergeCell ref="JXC42:JXC43"/>
    <mergeCell ref="JXD42:JXD43"/>
    <mergeCell ref="JXE42:JXE43"/>
    <mergeCell ref="JWV42:JWV43"/>
    <mergeCell ref="JWW42:JWW43"/>
    <mergeCell ref="JWX42:JWX43"/>
    <mergeCell ref="JWY42:JWY43"/>
    <mergeCell ref="JWZ42:JWZ43"/>
    <mergeCell ref="JWQ42:JWQ43"/>
    <mergeCell ref="JWR42:JWR43"/>
    <mergeCell ref="JWS42:JWS43"/>
    <mergeCell ref="JWT42:JWT43"/>
    <mergeCell ref="JWU42:JWU43"/>
    <mergeCell ref="JWL42:JWL43"/>
    <mergeCell ref="JWM42:JWM43"/>
    <mergeCell ref="JWN42:JWN43"/>
    <mergeCell ref="JWO42:JWO43"/>
    <mergeCell ref="JWP42:JWP43"/>
    <mergeCell ref="JWG42:JWG43"/>
    <mergeCell ref="JWH42:JWH43"/>
    <mergeCell ref="JWI42:JWI43"/>
    <mergeCell ref="JWJ42:JWJ43"/>
    <mergeCell ref="JWK42:JWK43"/>
    <mergeCell ref="JWB42:JWB43"/>
    <mergeCell ref="JWC42:JWC43"/>
    <mergeCell ref="JWD42:JWD43"/>
    <mergeCell ref="JWE42:JWE43"/>
    <mergeCell ref="JWF42:JWF43"/>
    <mergeCell ref="JVW42:JVW43"/>
    <mergeCell ref="JVX42:JVX43"/>
    <mergeCell ref="JVY42:JVY43"/>
    <mergeCell ref="JVZ42:JVZ43"/>
    <mergeCell ref="JWA42:JWA43"/>
    <mergeCell ref="JYJ42:JYJ43"/>
    <mergeCell ref="JYK42:JYK43"/>
    <mergeCell ref="JYL42:JYL43"/>
    <mergeCell ref="JYM42:JYM43"/>
    <mergeCell ref="JYN42:JYN43"/>
    <mergeCell ref="JYE42:JYE43"/>
    <mergeCell ref="JYF42:JYF43"/>
    <mergeCell ref="JYG42:JYG43"/>
    <mergeCell ref="JYH42:JYH43"/>
    <mergeCell ref="JYI42:JYI43"/>
    <mergeCell ref="JXZ42:JXZ43"/>
    <mergeCell ref="JYA42:JYA43"/>
    <mergeCell ref="JYB42:JYB43"/>
    <mergeCell ref="JYC42:JYC43"/>
    <mergeCell ref="JYD42:JYD43"/>
    <mergeCell ref="JXU42:JXU43"/>
    <mergeCell ref="JXV42:JXV43"/>
    <mergeCell ref="JXW42:JXW43"/>
    <mergeCell ref="JXX42:JXX43"/>
    <mergeCell ref="JXY42:JXY43"/>
    <mergeCell ref="JXP42:JXP43"/>
    <mergeCell ref="JXQ42:JXQ43"/>
    <mergeCell ref="JXR42:JXR43"/>
    <mergeCell ref="JXS42:JXS43"/>
    <mergeCell ref="JXT42:JXT43"/>
    <mergeCell ref="JXK42:JXK43"/>
    <mergeCell ref="JXL42:JXL43"/>
    <mergeCell ref="JXM42:JXM43"/>
    <mergeCell ref="JXN42:JXN43"/>
    <mergeCell ref="JXO42:JXO43"/>
    <mergeCell ref="JXF42:JXF43"/>
    <mergeCell ref="JXG42:JXG43"/>
    <mergeCell ref="JXH42:JXH43"/>
    <mergeCell ref="JXI42:JXI43"/>
    <mergeCell ref="JXJ42:JXJ43"/>
    <mergeCell ref="JZS42:JZS43"/>
    <mergeCell ref="JZT42:JZT43"/>
    <mergeCell ref="JZU42:JZU43"/>
    <mergeCell ref="JZV42:JZV43"/>
    <mergeCell ref="JZW42:JZW43"/>
    <mergeCell ref="JZN42:JZN43"/>
    <mergeCell ref="JZO42:JZO43"/>
    <mergeCell ref="JZP42:JZP43"/>
    <mergeCell ref="JZQ42:JZQ43"/>
    <mergeCell ref="JZR42:JZR43"/>
    <mergeCell ref="JZI42:JZI43"/>
    <mergeCell ref="JZJ42:JZJ43"/>
    <mergeCell ref="JZK42:JZK43"/>
    <mergeCell ref="JZL42:JZL43"/>
    <mergeCell ref="JZM42:JZM43"/>
    <mergeCell ref="JZD42:JZD43"/>
    <mergeCell ref="JZE42:JZE43"/>
    <mergeCell ref="JZF42:JZF43"/>
    <mergeCell ref="JZG42:JZG43"/>
    <mergeCell ref="JZH42:JZH43"/>
    <mergeCell ref="JYY42:JYY43"/>
    <mergeCell ref="JYZ42:JYZ43"/>
    <mergeCell ref="JZA42:JZA43"/>
    <mergeCell ref="JZB42:JZB43"/>
    <mergeCell ref="JZC42:JZC43"/>
    <mergeCell ref="JYT42:JYT43"/>
    <mergeCell ref="JYU42:JYU43"/>
    <mergeCell ref="JYV42:JYV43"/>
    <mergeCell ref="JYW42:JYW43"/>
    <mergeCell ref="JYX42:JYX43"/>
    <mergeCell ref="JYO42:JYO43"/>
    <mergeCell ref="JYP42:JYP43"/>
    <mergeCell ref="JYQ42:JYQ43"/>
    <mergeCell ref="JYR42:JYR43"/>
    <mergeCell ref="JYS42:JYS43"/>
    <mergeCell ref="KBB42:KBB43"/>
    <mergeCell ref="KBC42:KBC43"/>
    <mergeCell ref="KBD42:KBD43"/>
    <mergeCell ref="KBE42:KBE43"/>
    <mergeCell ref="KBF42:KBF43"/>
    <mergeCell ref="KAW42:KAW43"/>
    <mergeCell ref="KAX42:KAX43"/>
    <mergeCell ref="KAY42:KAY43"/>
    <mergeCell ref="KAZ42:KAZ43"/>
    <mergeCell ref="KBA42:KBA43"/>
    <mergeCell ref="KAR42:KAR43"/>
    <mergeCell ref="KAS42:KAS43"/>
    <mergeCell ref="KAT42:KAT43"/>
    <mergeCell ref="KAU42:KAU43"/>
    <mergeCell ref="KAV42:KAV43"/>
    <mergeCell ref="KAM42:KAM43"/>
    <mergeCell ref="KAN42:KAN43"/>
    <mergeCell ref="KAO42:KAO43"/>
    <mergeCell ref="KAP42:KAP43"/>
    <mergeCell ref="KAQ42:KAQ43"/>
    <mergeCell ref="KAH42:KAH43"/>
    <mergeCell ref="KAI42:KAI43"/>
    <mergeCell ref="KAJ42:KAJ43"/>
    <mergeCell ref="KAK42:KAK43"/>
    <mergeCell ref="KAL42:KAL43"/>
    <mergeCell ref="KAC42:KAC43"/>
    <mergeCell ref="KAD42:KAD43"/>
    <mergeCell ref="KAE42:KAE43"/>
    <mergeCell ref="KAF42:KAF43"/>
    <mergeCell ref="KAG42:KAG43"/>
    <mergeCell ref="JZX42:JZX43"/>
    <mergeCell ref="JZY42:JZY43"/>
    <mergeCell ref="JZZ42:JZZ43"/>
    <mergeCell ref="KAA42:KAA43"/>
    <mergeCell ref="KAB42:KAB43"/>
    <mergeCell ref="KCK42:KCK43"/>
    <mergeCell ref="KCL42:KCL43"/>
    <mergeCell ref="KCM42:KCM43"/>
    <mergeCell ref="KCN42:KCN43"/>
    <mergeCell ref="KCO42:KCO43"/>
    <mergeCell ref="KCF42:KCF43"/>
    <mergeCell ref="KCG42:KCG43"/>
    <mergeCell ref="KCH42:KCH43"/>
    <mergeCell ref="KCI42:KCI43"/>
    <mergeCell ref="KCJ42:KCJ43"/>
    <mergeCell ref="KCA42:KCA43"/>
    <mergeCell ref="KCB42:KCB43"/>
    <mergeCell ref="KCC42:KCC43"/>
    <mergeCell ref="KCD42:KCD43"/>
    <mergeCell ref="KCE42:KCE43"/>
    <mergeCell ref="KBV42:KBV43"/>
    <mergeCell ref="KBW42:KBW43"/>
    <mergeCell ref="KBX42:KBX43"/>
    <mergeCell ref="KBY42:KBY43"/>
    <mergeCell ref="KBZ42:KBZ43"/>
    <mergeCell ref="KBQ42:KBQ43"/>
    <mergeCell ref="KBR42:KBR43"/>
    <mergeCell ref="KBS42:KBS43"/>
    <mergeCell ref="KBT42:KBT43"/>
    <mergeCell ref="KBU42:KBU43"/>
    <mergeCell ref="KBL42:KBL43"/>
    <mergeCell ref="KBM42:KBM43"/>
    <mergeCell ref="KBN42:KBN43"/>
    <mergeCell ref="KBO42:KBO43"/>
    <mergeCell ref="KBP42:KBP43"/>
    <mergeCell ref="KBG42:KBG43"/>
    <mergeCell ref="KBH42:KBH43"/>
    <mergeCell ref="KBI42:KBI43"/>
    <mergeCell ref="KBJ42:KBJ43"/>
    <mergeCell ref="KBK42:KBK43"/>
    <mergeCell ref="KDT42:KDT43"/>
    <mergeCell ref="KDU42:KDU43"/>
    <mergeCell ref="KDV42:KDV43"/>
    <mergeCell ref="KDW42:KDW43"/>
    <mergeCell ref="KDX42:KDX43"/>
    <mergeCell ref="KDO42:KDO43"/>
    <mergeCell ref="KDP42:KDP43"/>
    <mergeCell ref="KDQ42:KDQ43"/>
    <mergeCell ref="KDR42:KDR43"/>
    <mergeCell ref="KDS42:KDS43"/>
    <mergeCell ref="KDJ42:KDJ43"/>
    <mergeCell ref="KDK42:KDK43"/>
    <mergeCell ref="KDL42:KDL43"/>
    <mergeCell ref="KDM42:KDM43"/>
    <mergeCell ref="KDN42:KDN43"/>
    <mergeCell ref="KDE42:KDE43"/>
    <mergeCell ref="KDF42:KDF43"/>
    <mergeCell ref="KDG42:KDG43"/>
    <mergeCell ref="KDH42:KDH43"/>
    <mergeCell ref="KDI42:KDI43"/>
    <mergeCell ref="KCZ42:KCZ43"/>
    <mergeCell ref="KDA42:KDA43"/>
    <mergeCell ref="KDB42:KDB43"/>
    <mergeCell ref="KDC42:KDC43"/>
    <mergeCell ref="KDD42:KDD43"/>
    <mergeCell ref="KCU42:KCU43"/>
    <mergeCell ref="KCV42:KCV43"/>
    <mergeCell ref="KCW42:KCW43"/>
    <mergeCell ref="KCX42:KCX43"/>
    <mergeCell ref="KCY42:KCY43"/>
    <mergeCell ref="KCP42:KCP43"/>
    <mergeCell ref="KCQ42:KCQ43"/>
    <mergeCell ref="KCR42:KCR43"/>
    <mergeCell ref="KCS42:KCS43"/>
    <mergeCell ref="KCT42:KCT43"/>
    <mergeCell ref="KFC42:KFC43"/>
    <mergeCell ref="KFD42:KFD43"/>
    <mergeCell ref="KFE42:KFE43"/>
    <mergeCell ref="KFF42:KFF43"/>
    <mergeCell ref="KFG42:KFG43"/>
    <mergeCell ref="KEX42:KEX43"/>
    <mergeCell ref="KEY42:KEY43"/>
    <mergeCell ref="KEZ42:KEZ43"/>
    <mergeCell ref="KFA42:KFA43"/>
    <mergeCell ref="KFB42:KFB43"/>
    <mergeCell ref="KES42:KES43"/>
    <mergeCell ref="KET42:KET43"/>
    <mergeCell ref="KEU42:KEU43"/>
    <mergeCell ref="KEV42:KEV43"/>
    <mergeCell ref="KEW42:KEW43"/>
    <mergeCell ref="KEN42:KEN43"/>
    <mergeCell ref="KEO42:KEO43"/>
    <mergeCell ref="KEP42:KEP43"/>
    <mergeCell ref="KEQ42:KEQ43"/>
    <mergeCell ref="KER42:KER43"/>
    <mergeCell ref="KEI42:KEI43"/>
    <mergeCell ref="KEJ42:KEJ43"/>
    <mergeCell ref="KEK42:KEK43"/>
    <mergeCell ref="KEL42:KEL43"/>
    <mergeCell ref="KEM42:KEM43"/>
    <mergeCell ref="KED42:KED43"/>
    <mergeCell ref="KEE42:KEE43"/>
    <mergeCell ref="KEF42:KEF43"/>
    <mergeCell ref="KEG42:KEG43"/>
    <mergeCell ref="KEH42:KEH43"/>
    <mergeCell ref="KDY42:KDY43"/>
    <mergeCell ref="KDZ42:KDZ43"/>
    <mergeCell ref="KEA42:KEA43"/>
    <mergeCell ref="KEB42:KEB43"/>
    <mergeCell ref="KEC42:KEC43"/>
    <mergeCell ref="KGL42:KGL43"/>
    <mergeCell ref="KGM42:KGM43"/>
    <mergeCell ref="KGN42:KGN43"/>
    <mergeCell ref="KGO42:KGO43"/>
    <mergeCell ref="KGP42:KGP43"/>
    <mergeCell ref="KGG42:KGG43"/>
    <mergeCell ref="KGH42:KGH43"/>
    <mergeCell ref="KGI42:KGI43"/>
    <mergeCell ref="KGJ42:KGJ43"/>
    <mergeCell ref="KGK42:KGK43"/>
    <mergeCell ref="KGB42:KGB43"/>
    <mergeCell ref="KGC42:KGC43"/>
    <mergeCell ref="KGD42:KGD43"/>
    <mergeCell ref="KGE42:KGE43"/>
    <mergeCell ref="KGF42:KGF43"/>
    <mergeCell ref="KFW42:KFW43"/>
    <mergeCell ref="KFX42:KFX43"/>
    <mergeCell ref="KFY42:KFY43"/>
    <mergeCell ref="KFZ42:KFZ43"/>
    <mergeCell ref="KGA42:KGA43"/>
    <mergeCell ref="KFR42:KFR43"/>
    <mergeCell ref="KFS42:KFS43"/>
    <mergeCell ref="KFT42:KFT43"/>
    <mergeCell ref="KFU42:KFU43"/>
    <mergeCell ref="KFV42:KFV43"/>
    <mergeCell ref="KFM42:KFM43"/>
    <mergeCell ref="KFN42:KFN43"/>
    <mergeCell ref="KFO42:KFO43"/>
    <mergeCell ref="KFP42:KFP43"/>
    <mergeCell ref="KFQ42:KFQ43"/>
    <mergeCell ref="KFH42:KFH43"/>
    <mergeCell ref="KFI42:KFI43"/>
    <mergeCell ref="KFJ42:KFJ43"/>
    <mergeCell ref="KFK42:KFK43"/>
    <mergeCell ref="KFL42:KFL43"/>
    <mergeCell ref="KHU42:KHU43"/>
    <mergeCell ref="KHV42:KHV43"/>
    <mergeCell ref="KHW42:KHW43"/>
    <mergeCell ref="KHX42:KHX43"/>
    <mergeCell ref="KHY42:KHY43"/>
    <mergeCell ref="KHP42:KHP43"/>
    <mergeCell ref="KHQ42:KHQ43"/>
    <mergeCell ref="KHR42:KHR43"/>
    <mergeCell ref="KHS42:KHS43"/>
    <mergeCell ref="KHT42:KHT43"/>
    <mergeCell ref="KHK42:KHK43"/>
    <mergeCell ref="KHL42:KHL43"/>
    <mergeCell ref="KHM42:KHM43"/>
    <mergeCell ref="KHN42:KHN43"/>
    <mergeCell ref="KHO42:KHO43"/>
    <mergeCell ref="KHF42:KHF43"/>
    <mergeCell ref="KHG42:KHG43"/>
    <mergeCell ref="KHH42:KHH43"/>
    <mergeCell ref="KHI42:KHI43"/>
    <mergeCell ref="KHJ42:KHJ43"/>
    <mergeCell ref="KHA42:KHA43"/>
    <mergeCell ref="KHB42:KHB43"/>
    <mergeCell ref="KHC42:KHC43"/>
    <mergeCell ref="KHD42:KHD43"/>
    <mergeCell ref="KHE42:KHE43"/>
    <mergeCell ref="KGV42:KGV43"/>
    <mergeCell ref="KGW42:KGW43"/>
    <mergeCell ref="KGX42:KGX43"/>
    <mergeCell ref="KGY42:KGY43"/>
    <mergeCell ref="KGZ42:KGZ43"/>
    <mergeCell ref="KGQ42:KGQ43"/>
    <mergeCell ref="KGR42:KGR43"/>
    <mergeCell ref="KGS42:KGS43"/>
    <mergeCell ref="KGT42:KGT43"/>
    <mergeCell ref="KGU42:KGU43"/>
    <mergeCell ref="KJD42:KJD43"/>
    <mergeCell ref="KJE42:KJE43"/>
    <mergeCell ref="KJF42:KJF43"/>
    <mergeCell ref="KJG42:KJG43"/>
    <mergeCell ref="KJH42:KJH43"/>
    <mergeCell ref="KIY42:KIY43"/>
    <mergeCell ref="KIZ42:KIZ43"/>
    <mergeCell ref="KJA42:KJA43"/>
    <mergeCell ref="KJB42:KJB43"/>
    <mergeCell ref="KJC42:KJC43"/>
    <mergeCell ref="KIT42:KIT43"/>
    <mergeCell ref="KIU42:KIU43"/>
    <mergeCell ref="KIV42:KIV43"/>
    <mergeCell ref="KIW42:KIW43"/>
    <mergeCell ref="KIX42:KIX43"/>
    <mergeCell ref="KIO42:KIO43"/>
    <mergeCell ref="KIP42:KIP43"/>
    <mergeCell ref="KIQ42:KIQ43"/>
    <mergeCell ref="KIR42:KIR43"/>
    <mergeCell ref="KIS42:KIS43"/>
    <mergeCell ref="KIJ42:KIJ43"/>
    <mergeCell ref="KIK42:KIK43"/>
    <mergeCell ref="KIL42:KIL43"/>
    <mergeCell ref="KIM42:KIM43"/>
    <mergeCell ref="KIN42:KIN43"/>
    <mergeCell ref="KIE42:KIE43"/>
    <mergeCell ref="KIF42:KIF43"/>
    <mergeCell ref="KIG42:KIG43"/>
    <mergeCell ref="KIH42:KIH43"/>
    <mergeCell ref="KII42:KII43"/>
    <mergeCell ref="KHZ42:KHZ43"/>
    <mergeCell ref="KIA42:KIA43"/>
    <mergeCell ref="KIB42:KIB43"/>
    <mergeCell ref="KIC42:KIC43"/>
    <mergeCell ref="KID42:KID43"/>
    <mergeCell ref="KKM42:KKM43"/>
    <mergeCell ref="KKN42:KKN43"/>
    <mergeCell ref="KKO42:KKO43"/>
    <mergeCell ref="KKP42:KKP43"/>
    <mergeCell ref="KKQ42:KKQ43"/>
    <mergeCell ref="KKH42:KKH43"/>
    <mergeCell ref="KKI42:KKI43"/>
    <mergeCell ref="KKJ42:KKJ43"/>
    <mergeCell ref="KKK42:KKK43"/>
    <mergeCell ref="KKL42:KKL43"/>
    <mergeCell ref="KKC42:KKC43"/>
    <mergeCell ref="KKD42:KKD43"/>
    <mergeCell ref="KKE42:KKE43"/>
    <mergeCell ref="KKF42:KKF43"/>
    <mergeCell ref="KKG42:KKG43"/>
    <mergeCell ref="KJX42:KJX43"/>
    <mergeCell ref="KJY42:KJY43"/>
    <mergeCell ref="KJZ42:KJZ43"/>
    <mergeCell ref="KKA42:KKA43"/>
    <mergeCell ref="KKB42:KKB43"/>
    <mergeCell ref="KJS42:KJS43"/>
    <mergeCell ref="KJT42:KJT43"/>
    <mergeCell ref="KJU42:KJU43"/>
    <mergeCell ref="KJV42:KJV43"/>
    <mergeCell ref="KJW42:KJW43"/>
    <mergeCell ref="KJN42:KJN43"/>
    <mergeCell ref="KJO42:KJO43"/>
    <mergeCell ref="KJP42:KJP43"/>
    <mergeCell ref="KJQ42:KJQ43"/>
    <mergeCell ref="KJR42:KJR43"/>
    <mergeCell ref="KJI42:KJI43"/>
    <mergeCell ref="KJJ42:KJJ43"/>
    <mergeCell ref="KJK42:KJK43"/>
    <mergeCell ref="KJL42:KJL43"/>
    <mergeCell ref="KJM42:KJM43"/>
    <mergeCell ref="KLV42:KLV43"/>
    <mergeCell ref="KLW42:KLW43"/>
    <mergeCell ref="KLX42:KLX43"/>
    <mergeCell ref="KLY42:KLY43"/>
    <mergeCell ref="KLZ42:KLZ43"/>
    <mergeCell ref="KLQ42:KLQ43"/>
    <mergeCell ref="KLR42:KLR43"/>
    <mergeCell ref="KLS42:KLS43"/>
    <mergeCell ref="KLT42:KLT43"/>
    <mergeCell ref="KLU42:KLU43"/>
    <mergeCell ref="KLL42:KLL43"/>
    <mergeCell ref="KLM42:KLM43"/>
    <mergeCell ref="KLN42:KLN43"/>
    <mergeCell ref="KLO42:KLO43"/>
    <mergeCell ref="KLP42:KLP43"/>
    <mergeCell ref="KLG42:KLG43"/>
    <mergeCell ref="KLH42:KLH43"/>
    <mergeCell ref="KLI42:KLI43"/>
    <mergeCell ref="KLJ42:KLJ43"/>
    <mergeCell ref="KLK42:KLK43"/>
    <mergeCell ref="KLB42:KLB43"/>
    <mergeCell ref="KLC42:KLC43"/>
    <mergeCell ref="KLD42:KLD43"/>
    <mergeCell ref="KLE42:KLE43"/>
    <mergeCell ref="KLF42:KLF43"/>
    <mergeCell ref="KKW42:KKW43"/>
    <mergeCell ref="KKX42:KKX43"/>
    <mergeCell ref="KKY42:KKY43"/>
    <mergeCell ref="KKZ42:KKZ43"/>
    <mergeCell ref="KLA42:KLA43"/>
    <mergeCell ref="KKR42:KKR43"/>
    <mergeCell ref="KKS42:KKS43"/>
    <mergeCell ref="KKT42:KKT43"/>
    <mergeCell ref="KKU42:KKU43"/>
    <mergeCell ref="KKV42:KKV43"/>
    <mergeCell ref="KNE42:KNE43"/>
    <mergeCell ref="KNF42:KNF43"/>
    <mergeCell ref="KNG42:KNG43"/>
    <mergeCell ref="KNH42:KNH43"/>
    <mergeCell ref="KNI42:KNI43"/>
    <mergeCell ref="KMZ42:KMZ43"/>
    <mergeCell ref="KNA42:KNA43"/>
    <mergeCell ref="KNB42:KNB43"/>
    <mergeCell ref="KNC42:KNC43"/>
    <mergeCell ref="KND42:KND43"/>
    <mergeCell ref="KMU42:KMU43"/>
    <mergeCell ref="KMV42:KMV43"/>
    <mergeCell ref="KMW42:KMW43"/>
    <mergeCell ref="KMX42:KMX43"/>
    <mergeCell ref="KMY42:KMY43"/>
    <mergeCell ref="KMP42:KMP43"/>
    <mergeCell ref="KMQ42:KMQ43"/>
    <mergeCell ref="KMR42:KMR43"/>
    <mergeCell ref="KMS42:KMS43"/>
    <mergeCell ref="KMT42:KMT43"/>
    <mergeCell ref="KMK42:KMK43"/>
    <mergeCell ref="KML42:KML43"/>
    <mergeCell ref="KMM42:KMM43"/>
    <mergeCell ref="KMN42:KMN43"/>
    <mergeCell ref="KMO42:KMO43"/>
    <mergeCell ref="KMF42:KMF43"/>
    <mergeCell ref="KMG42:KMG43"/>
    <mergeCell ref="KMH42:KMH43"/>
    <mergeCell ref="KMI42:KMI43"/>
    <mergeCell ref="KMJ42:KMJ43"/>
    <mergeCell ref="KMA42:KMA43"/>
    <mergeCell ref="KMB42:KMB43"/>
    <mergeCell ref="KMC42:KMC43"/>
    <mergeCell ref="KMD42:KMD43"/>
    <mergeCell ref="KME42:KME43"/>
    <mergeCell ref="KON42:KON43"/>
    <mergeCell ref="KOO42:KOO43"/>
    <mergeCell ref="KOP42:KOP43"/>
    <mergeCell ref="KOQ42:KOQ43"/>
    <mergeCell ref="KOR42:KOR43"/>
    <mergeCell ref="KOI42:KOI43"/>
    <mergeCell ref="KOJ42:KOJ43"/>
    <mergeCell ref="KOK42:KOK43"/>
    <mergeCell ref="KOL42:KOL43"/>
    <mergeCell ref="KOM42:KOM43"/>
    <mergeCell ref="KOD42:KOD43"/>
    <mergeCell ref="KOE42:KOE43"/>
    <mergeCell ref="KOF42:KOF43"/>
    <mergeCell ref="KOG42:KOG43"/>
    <mergeCell ref="KOH42:KOH43"/>
    <mergeCell ref="KNY42:KNY43"/>
    <mergeCell ref="KNZ42:KNZ43"/>
    <mergeCell ref="KOA42:KOA43"/>
    <mergeCell ref="KOB42:KOB43"/>
    <mergeCell ref="KOC42:KOC43"/>
    <mergeCell ref="KNT42:KNT43"/>
    <mergeCell ref="KNU42:KNU43"/>
    <mergeCell ref="KNV42:KNV43"/>
    <mergeCell ref="KNW42:KNW43"/>
    <mergeCell ref="KNX42:KNX43"/>
    <mergeCell ref="KNO42:KNO43"/>
    <mergeCell ref="KNP42:KNP43"/>
    <mergeCell ref="KNQ42:KNQ43"/>
    <mergeCell ref="KNR42:KNR43"/>
    <mergeCell ref="KNS42:KNS43"/>
    <mergeCell ref="KNJ42:KNJ43"/>
    <mergeCell ref="KNK42:KNK43"/>
    <mergeCell ref="KNL42:KNL43"/>
    <mergeCell ref="KNM42:KNM43"/>
    <mergeCell ref="KNN42:KNN43"/>
    <mergeCell ref="KPW42:KPW43"/>
    <mergeCell ref="KPX42:KPX43"/>
    <mergeCell ref="KPY42:KPY43"/>
    <mergeCell ref="KPZ42:KPZ43"/>
    <mergeCell ref="KQA42:KQA43"/>
    <mergeCell ref="KPR42:KPR43"/>
    <mergeCell ref="KPS42:KPS43"/>
    <mergeCell ref="KPT42:KPT43"/>
    <mergeCell ref="KPU42:KPU43"/>
    <mergeCell ref="KPV42:KPV43"/>
    <mergeCell ref="KPM42:KPM43"/>
    <mergeCell ref="KPN42:KPN43"/>
    <mergeCell ref="KPO42:KPO43"/>
    <mergeCell ref="KPP42:KPP43"/>
    <mergeCell ref="KPQ42:KPQ43"/>
    <mergeCell ref="KPH42:KPH43"/>
    <mergeCell ref="KPI42:KPI43"/>
    <mergeCell ref="KPJ42:KPJ43"/>
    <mergeCell ref="KPK42:KPK43"/>
    <mergeCell ref="KPL42:KPL43"/>
    <mergeCell ref="KPC42:KPC43"/>
    <mergeCell ref="KPD42:KPD43"/>
    <mergeCell ref="KPE42:KPE43"/>
    <mergeCell ref="KPF42:KPF43"/>
    <mergeCell ref="KPG42:KPG43"/>
    <mergeCell ref="KOX42:KOX43"/>
    <mergeCell ref="KOY42:KOY43"/>
    <mergeCell ref="KOZ42:KOZ43"/>
    <mergeCell ref="KPA42:KPA43"/>
    <mergeCell ref="KPB42:KPB43"/>
    <mergeCell ref="KOS42:KOS43"/>
    <mergeCell ref="KOT42:KOT43"/>
    <mergeCell ref="KOU42:KOU43"/>
    <mergeCell ref="KOV42:KOV43"/>
    <mergeCell ref="KOW42:KOW43"/>
    <mergeCell ref="KRF42:KRF43"/>
    <mergeCell ref="KRG42:KRG43"/>
    <mergeCell ref="KRH42:KRH43"/>
    <mergeCell ref="KRI42:KRI43"/>
    <mergeCell ref="KRJ42:KRJ43"/>
    <mergeCell ref="KRA42:KRA43"/>
    <mergeCell ref="KRB42:KRB43"/>
    <mergeCell ref="KRC42:KRC43"/>
    <mergeCell ref="KRD42:KRD43"/>
    <mergeCell ref="KRE42:KRE43"/>
    <mergeCell ref="KQV42:KQV43"/>
    <mergeCell ref="KQW42:KQW43"/>
    <mergeCell ref="KQX42:KQX43"/>
    <mergeCell ref="KQY42:KQY43"/>
    <mergeCell ref="KQZ42:KQZ43"/>
    <mergeCell ref="KQQ42:KQQ43"/>
    <mergeCell ref="KQR42:KQR43"/>
    <mergeCell ref="KQS42:KQS43"/>
    <mergeCell ref="KQT42:KQT43"/>
    <mergeCell ref="KQU42:KQU43"/>
    <mergeCell ref="KQL42:KQL43"/>
    <mergeCell ref="KQM42:KQM43"/>
    <mergeCell ref="KQN42:KQN43"/>
    <mergeCell ref="KQO42:KQO43"/>
    <mergeCell ref="KQP42:KQP43"/>
    <mergeCell ref="KQG42:KQG43"/>
    <mergeCell ref="KQH42:KQH43"/>
    <mergeCell ref="KQI42:KQI43"/>
    <mergeCell ref="KQJ42:KQJ43"/>
    <mergeCell ref="KQK42:KQK43"/>
    <mergeCell ref="KQB42:KQB43"/>
    <mergeCell ref="KQC42:KQC43"/>
    <mergeCell ref="KQD42:KQD43"/>
    <mergeCell ref="KQE42:KQE43"/>
    <mergeCell ref="KQF42:KQF43"/>
    <mergeCell ref="KSO42:KSO43"/>
    <mergeCell ref="KSP42:KSP43"/>
    <mergeCell ref="KSQ42:KSQ43"/>
    <mergeCell ref="KSR42:KSR43"/>
    <mergeCell ref="KSS42:KSS43"/>
    <mergeCell ref="KSJ42:KSJ43"/>
    <mergeCell ref="KSK42:KSK43"/>
    <mergeCell ref="KSL42:KSL43"/>
    <mergeCell ref="KSM42:KSM43"/>
    <mergeCell ref="KSN42:KSN43"/>
    <mergeCell ref="KSE42:KSE43"/>
    <mergeCell ref="KSF42:KSF43"/>
    <mergeCell ref="KSG42:KSG43"/>
    <mergeCell ref="KSH42:KSH43"/>
    <mergeCell ref="KSI42:KSI43"/>
    <mergeCell ref="KRZ42:KRZ43"/>
    <mergeCell ref="KSA42:KSA43"/>
    <mergeCell ref="KSB42:KSB43"/>
    <mergeCell ref="KSC42:KSC43"/>
    <mergeCell ref="KSD42:KSD43"/>
    <mergeCell ref="KRU42:KRU43"/>
    <mergeCell ref="KRV42:KRV43"/>
    <mergeCell ref="KRW42:KRW43"/>
    <mergeCell ref="KRX42:KRX43"/>
    <mergeCell ref="KRY42:KRY43"/>
    <mergeCell ref="KRP42:KRP43"/>
    <mergeCell ref="KRQ42:KRQ43"/>
    <mergeCell ref="KRR42:KRR43"/>
    <mergeCell ref="KRS42:KRS43"/>
    <mergeCell ref="KRT42:KRT43"/>
    <mergeCell ref="KRK42:KRK43"/>
    <mergeCell ref="KRL42:KRL43"/>
    <mergeCell ref="KRM42:KRM43"/>
    <mergeCell ref="KRN42:KRN43"/>
    <mergeCell ref="KRO42:KRO43"/>
    <mergeCell ref="KTX42:KTX43"/>
    <mergeCell ref="KTY42:KTY43"/>
    <mergeCell ref="KTZ42:KTZ43"/>
    <mergeCell ref="KUA42:KUA43"/>
    <mergeCell ref="KUB42:KUB43"/>
    <mergeCell ref="KTS42:KTS43"/>
    <mergeCell ref="KTT42:KTT43"/>
    <mergeCell ref="KTU42:KTU43"/>
    <mergeCell ref="KTV42:KTV43"/>
    <mergeCell ref="KTW42:KTW43"/>
    <mergeCell ref="KTN42:KTN43"/>
    <mergeCell ref="KTO42:KTO43"/>
    <mergeCell ref="KTP42:KTP43"/>
    <mergeCell ref="KTQ42:KTQ43"/>
    <mergeCell ref="KTR42:KTR43"/>
    <mergeCell ref="KTI42:KTI43"/>
    <mergeCell ref="KTJ42:KTJ43"/>
    <mergeCell ref="KTK42:KTK43"/>
    <mergeCell ref="KTL42:KTL43"/>
    <mergeCell ref="KTM42:KTM43"/>
    <mergeCell ref="KTD42:KTD43"/>
    <mergeCell ref="KTE42:KTE43"/>
    <mergeCell ref="KTF42:KTF43"/>
    <mergeCell ref="KTG42:KTG43"/>
    <mergeCell ref="KTH42:KTH43"/>
    <mergeCell ref="KSY42:KSY43"/>
    <mergeCell ref="KSZ42:KSZ43"/>
    <mergeCell ref="KTA42:KTA43"/>
    <mergeCell ref="KTB42:KTB43"/>
    <mergeCell ref="KTC42:KTC43"/>
    <mergeCell ref="KST42:KST43"/>
    <mergeCell ref="KSU42:KSU43"/>
    <mergeCell ref="KSV42:KSV43"/>
    <mergeCell ref="KSW42:KSW43"/>
    <mergeCell ref="KSX42:KSX43"/>
    <mergeCell ref="KVG42:KVG43"/>
    <mergeCell ref="KVH42:KVH43"/>
    <mergeCell ref="KVI42:KVI43"/>
    <mergeCell ref="KVJ42:KVJ43"/>
    <mergeCell ref="KVK42:KVK43"/>
    <mergeCell ref="KVB42:KVB43"/>
    <mergeCell ref="KVC42:KVC43"/>
    <mergeCell ref="KVD42:KVD43"/>
    <mergeCell ref="KVE42:KVE43"/>
    <mergeCell ref="KVF42:KVF43"/>
    <mergeCell ref="KUW42:KUW43"/>
    <mergeCell ref="KUX42:KUX43"/>
    <mergeCell ref="KUY42:KUY43"/>
    <mergeCell ref="KUZ42:KUZ43"/>
    <mergeCell ref="KVA42:KVA43"/>
    <mergeCell ref="KUR42:KUR43"/>
    <mergeCell ref="KUS42:KUS43"/>
    <mergeCell ref="KUT42:KUT43"/>
    <mergeCell ref="KUU42:KUU43"/>
    <mergeCell ref="KUV42:KUV43"/>
    <mergeCell ref="KUM42:KUM43"/>
    <mergeCell ref="KUN42:KUN43"/>
    <mergeCell ref="KUO42:KUO43"/>
    <mergeCell ref="KUP42:KUP43"/>
    <mergeCell ref="KUQ42:KUQ43"/>
    <mergeCell ref="KUH42:KUH43"/>
    <mergeCell ref="KUI42:KUI43"/>
    <mergeCell ref="KUJ42:KUJ43"/>
    <mergeCell ref="KUK42:KUK43"/>
    <mergeCell ref="KUL42:KUL43"/>
    <mergeCell ref="KUC42:KUC43"/>
    <mergeCell ref="KUD42:KUD43"/>
    <mergeCell ref="KUE42:KUE43"/>
    <mergeCell ref="KUF42:KUF43"/>
    <mergeCell ref="KUG42:KUG43"/>
    <mergeCell ref="KWP42:KWP43"/>
    <mergeCell ref="KWQ42:KWQ43"/>
    <mergeCell ref="KWR42:KWR43"/>
    <mergeCell ref="KWS42:KWS43"/>
    <mergeCell ref="KWT42:KWT43"/>
    <mergeCell ref="KWK42:KWK43"/>
    <mergeCell ref="KWL42:KWL43"/>
    <mergeCell ref="KWM42:KWM43"/>
    <mergeCell ref="KWN42:KWN43"/>
    <mergeCell ref="KWO42:KWO43"/>
    <mergeCell ref="KWF42:KWF43"/>
    <mergeCell ref="KWG42:KWG43"/>
    <mergeCell ref="KWH42:KWH43"/>
    <mergeCell ref="KWI42:KWI43"/>
    <mergeCell ref="KWJ42:KWJ43"/>
    <mergeCell ref="KWA42:KWA43"/>
    <mergeCell ref="KWB42:KWB43"/>
    <mergeCell ref="KWC42:KWC43"/>
    <mergeCell ref="KWD42:KWD43"/>
    <mergeCell ref="KWE42:KWE43"/>
    <mergeCell ref="KVV42:KVV43"/>
    <mergeCell ref="KVW42:KVW43"/>
    <mergeCell ref="KVX42:KVX43"/>
    <mergeCell ref="KVY42:KVY43"/>
    <mergeCell ref="KVZ42:KVZ43"/>
    <mergeCell ref="KVQ42:KVQ43"/>
    <mergeCell ref="KVR42:KVR43"/>
    <mergeCell ref="KVS42:KVS43"/>
    <mergeCell ref="KVT42:KVT43"/>
    <mergeCell ref="KVU42:KVU43"/>
    <mergeCell ref="KVL42:KVL43"/>
    <mergeCell ref="KVM42:KVM43"/>
    <mergeCell ref="KVN42:KVN43"/>
    <mergeCell ref="KVO42:KVO43"/>
    <mergeCell ref="KVP42:KVP43"/>
    <mergeCell ref="KXY42:KXY43"/>
    <mergeCell ref="KXZ42:KXZ43"/>
    <mergeCell ref="KYA42:KYA43"/>
    <mergeCell ref="KYB42:KYB43"/>
    <mergeCell ref="KYC42:KYC43"/>
    <mergeCell ref="KXT42:KXT43"/>
    <mergeCell ref="KXU42:KXU43"/>
    <mergeCell ref="KXV42:KXV43"/>
    <mergeCell ref="KXW42:KXW43"/>
    <mergeCell ref="KXX42:KXX43"/>
    <mergeCell ref="KXO42:KXO43"/>
    <mergeCell ref="KXP42:KXP43"/>
    <mergeCell ref="KXQ42:KXQ43"/>
    <mergeCell ref="KXR42:KXR43"/>
    <mergeCell ref="KXS42:KXS43"/>
    <mergeCell ref="KXJ42:KXJ43"/>
    <mergeCell ref="KXK42:KXK43"/>
    <mergeCell ref="KXL42:KXL43"/>
    <mergeCell ref="KXM42:KXM43"/>
    <mergeCell ref="KXN42:KXN43"/>
    <mergeCell ref="KXE42:KXE43"/>
    <mergeCell ref="KXF42:KXF43"/>
    <mergeCell ref="KXG42:KXG43"/>
    <mergeCell ref="KXH42:KXH43"/>
    <mergeCell ref="KXI42:KXI43"/>
    <mergeCell ref="KWZ42:KWZ43"/>
    <mergeCell ref="KXA42:KXA43"/>
    <mergeCell ref="KXB42:KXB43"/>
    <mergeCell ref="KXC42:KXC43"/>
    <mergeCell ref="KXD42:KXD43"/>
    <mergeCell ref="KWU42:KWU43"/>
    <mergeCell ref="KWV42:KWV43"/>
    <mergeCell ref="KWW42:KWW43"/>
    <mergeCell ref="KWX42:KWX43"/>
    <mergeCell ref="KWY42:KWY43"/>
    <mergeCell ref="KZH42:KZH43"/>
    <mergeCell ref="KZI42:KZI43"/>
    <mergeCell ref="KZJ42:KZJ43"/>
    <mergeCell ref="KZK42:KZK43"/>
    <mergeCell ref="KZL42:KZL43"/>
    <mergeCell ref="KZC42:KZC43"/>
    <mergeCell ref="KZD42:KZD43"/>
    <mergeCell ref="KZE42:KZE43"/>
    <mergeCell ref="KZF42:KZF43"/>
    <mergeCell ref="KZG42:KZG43"/>
    <mergeCell ref="KYX42:KYX43"/>
    <mergeCell ref="KYY42:KYY43"/>
    <mergeCell ref="KYZ42:KYZ43"/>
    <mergeCell ref="KZA42:KZA43"/>
    <mergeCell ref="KZB42:KZB43"/>
    <mergeCell ref="KYS42:KYS43"/>
    <mergeCell ref="KYT42:KYT43"/>
    <mergeCell ref="KYU42:KYU43"/>
    <mergeCell ref="KYV42:KYV43"/>
    <mergeCell ref="KYW42:KYW43"/>
    <mergeCell ref="KYN42:KYN43"/>
    <mergeCell ref="KYO42:KYO43"/>
    <mergeCell ref="KYP42:KYP43"/>
    <mergeCell ref="KYQ42:KYQ43"/>
    <mergeCell ref="KYR42:KYR43"/>
    <mergeCell ref="KYI42:KYI43"/>
    <mergeCell ref="KYJ42:KYJ43"/>
    <mergeCell ref="KYK42:KYK43"/>
    <mergeCell ref="KYL42:KYL43"/>
    <mergeCell ref="KYM42:KYM43"/>
    <mergeCell ref="KYD42:KYD43"/>
    <mergeCell ref="KYE42:KYE43"/>
    <mergeCell ref="KYF42:KYF43"/>
    <mergeCell ref="KYG42:KYG43"/>
    <mergeCell ref="KYH42:KYH43"/>
    <mergeCell ref="LAQ42:LAQ43"/>
    <mergeCell ref="LAR42:LAR43"/>
    <mergeCell ref="LAS42:LAS43"/>
    <mergeCell ref="LAT42:LAT43"/>
    <mergeCell ref="LAU42:LAU43"/>
    <mergeCell ref="LAL42:LAL43"/>
    <mergeCell ref="LAM42:LAM43"/>
    <mergeCell ref="LAN42:LAN43"/>
    <mergeCell ref="LAO42:LAO43"/>
    <mergeCell ref="LAP42:LAP43"/>
    <mergeCell ref="LAG42:LAG43"/>
    <mergeCell ref="LAH42:LAH43"/>
    <mergeCell ref="LAI42:LAI43"/>
    <mergeCell ref="LAJ42:LAJ43"/>
    <mergeCell ref="LAK42:LAK43"/>
    <mergeCell ref="LAB42:LAB43"/>
    <mergeCell ref="LAC42:LAC43"/>
    <mergeCell ref="LAD42:LAD43"/>
    <mergeCell ref="LAE42:LAE43"/>
    <mergeCell ref="LAF42:LAF43"/>
    <mergeCell ref="KZW42:KZW43"/>
    <mergeCell ref="KZX42:KZX43"/>
    <mergeCell ref="KZY42:KZY43"/>
    <mergeCell ref="KZZ42:KZZ43"/>
    <mergeCell ref="LAA42:LAA43"/>
    <mergeCell ref="KZR42:KZR43"/>
    <mergeCell ref="KZS42:KZS43"/>
    <mergeCell ref="KZT42:KZT43"/>
    <mergeCell ref="KZU42:KZU43"/>
    <mergeCell ref="KZV42:KZV43"/>
    <mergeCell ref="KZM42:KZM43"/>
    <mergeCell ref="KZN42:KZN43"/>
    <mergeCell ref="KZO42:KZO43"/>
    <mergeCell ref="KZP42:KZP43"/>
    <mergeCell ref="KZQ42:KZQ43"/>
    <mergeCell ref="LBZ42:LBZ43"/>
    <mergeCell ref="LCA42:LCA43"/>
    <mergeCell ref="LCB42:LCB43"/>
    <mergeCell ref="LCC42:LCC43"/>
    <mergeCell ref="LCD42:LCD43"/>
    <mergeCell ref="LBU42:LBU43"/>
    <mergeCell ref="LBV42:LBV43"/>
    <mergeCell ref="LBW42:LBW43"/>
    <mergeCell ref="LBX42:LBX43"/>
    <mergeCell ref="LBY42:LBY43"/>
    <mergeCell ref="LBP42:LBP43"/>
    <mergeCell ref="LBQ42:LBQ43"/>
    <mergeCell ref="LBR42:LBR43"/>
    <mergeCell ref="LBS42:LBS43"/>
    <mergeCell ref="LBT42:LBT43"/>
    <mergeCell ref="LBK42:LBK43"/>
    <mergeCell ref="LBL42:LBL43"/>
    <mergeCell ref="LBM42:LBM43"/>
    <mergeCell ref="LBN42:LBN43"/>
    <mergeCell ref="LBO42:LBO43"/>
    <mergeCell ref="LBF42:LBF43"/>
    <mergeCell ref="LBG42:LBG43"/>
    <mergeCell ref="LBH42:LBH43"/>
    <mergeCell ref="LBI42:LBI43"/>
    <mergeCell ref="LBJ42:LBJ43"/>
    <mergeCell ref="LBA42:LBA43"/>
    <mergeCell ref="LBB42:LBB43"/>
    <mergeCell ref="LBC42:LBC43"/>
    <mergeCell ref="LBD42:LBD43"/>
    <mergeCell ref="LBE42:LBE43"/>
    <mergeCell ref="LAV42:LAV43"/>
    <mergeCell ref="LAW42:LAW43"/>
    <mergeCell ref="LAX42:LAX43"/>
    <mergeCell ref="LAY42:LAY43"/>
    <mergeCell ref="LAZ42:LAZ43"/>
    <mergeCell ref="LDI42:LDI43"/>
    <mergeCell ref="LDJ42:LDJ43"/>
    <mergeCell ref="LDK42:LDK43"/>
    <mergeCell ref="LDL42:LDL43"/>
    <mergeCell ref="LDM42:LDM43"/>
    <mergeCell ref="LDD42:LDD43"/>
    <mergeCell ref="LDE42:LDE43"/>
    <mergeCell ref="LDF42:LDF43"/>
    <mergeCell ref="LDG42:LDG43"/>
    <mergeCell ref="LDH42:LDH43"/>
    <mergeCell ref="LCY42:LCY43"/>
    <mergeCell ref="LCZ42:LCZ43"/>
    <mergeCell ref="LDA42:LDA43"/>
    <mergeCell ref="LDB42:LDB43"/>
    <mergeCell ref="LDC42:LDC43"/>
    <mergeCell ref="LCT42:LCT43"/>
    <mergeCell ref="LCU42:LCU43"/>
    <mergeCell ref="LCV42:LCV43"/>
    <mergeCell ref="LCW42:LCW43"/>
    <mergeCell ref="LCX42:LCX43"/>
    <mergeCell ref="LCO42:LCO43"/>
    <mergeCell ref="LCP42:LCP43"/>
    <mergeCell ref="LCQ42:LCQ43"/>
    <mergeCell ref="LCR42:LCR43"/>
    <mergeCell ref="LCS42:LCS43"/>
    <mergeCell ref="LCJ42:LCJ43"/>
    <mergeCell ref="LCK42:LCK43"/>
    <mergeCell ref="LCL42:LCL43"/>
    <mergeCell ref="LCM42:LCM43"/>
    <mergeCell ref="LCN42:LCN43"/>
    <mergeCell ref="LCE42:LCE43"/>
    <mergeCell ref="LCF42:LCF43"/>
    <mergeCell ref="LCG42:LCG43"/>
    <mergeCell ref="LCH42:LCH43"/>
    <mergeCell ref="LCI42:LCI43"/>
    <mergeCell ref="LER42:LER43"/>
    <mergeCell ref="LES42:LES43"/>
    <mergeCell ref="LET42:LET43"/>
    <mergeCell ref="LEU42:LEU43"/>
    <mergeCell ref="LEV42:LEV43"/>
    <mergeCell ref="LEM42:LEM43"/>
    <mergeCell ref="LEN42:LEN43"/>
    <mergeCell ref="LEO42:LEO43"/>
    <mergeCell ref="LEP42:LEP43"/>
    <mergeCell ref="LEQ42:LEQ43"/>
    <mergeCell ref="LEH42:LEH43"/>
    <mergeCell ref="LEI42:LEI43"/>
    <mergeCell ref="LEJ42:LEJ43"/>
    <mergeCell ref="LEK42:LEK43"/>
    <mergeCell ref="LEL42:LEL43"/>
    <mergeCell ref="LEC42:LEC43"/>
    <mergeCell ref="LED42:LED43"/>
    <mergeCell ref="LEE42:LEE43"/>
    <mergeCell ref="LEF42:LEF43"/>
    <mergeCell ref="LEG42:LEG43"/>
    <mergeCell ref="LDX42:LDX43"/>
    <mergeCell ref="LDY42:LDY43"/>
    <mergeCell ref="LDZ42:LDZ43"/>
    <mergeCell ref="LEA42:LEA43"/>
    <mergeCell ref="LEB42:LEB43"/>
    <mergeCell ref="LDS42:LDS43"/>
    <mergeCell ref="LDT42:LDT43"/>
    <mergeCell ref="LDU42:LDU43"/>
    <mergeCell ref="LDV42:LDV43"/>
    <mergeCell ref="LDW42:LDW43"/>
    <mergeCell ref="LDN42:LDN43"/>
    <mergeCell ref="LDO42:LDO43"/>
    <mergeCell ref="LDP42:LDP43"/>
    <mergeCell ref="LDQ42:LDQ43"/>
    <mergeCell ref="LDR42:LDR43"/>
    <mergeCell ref="LGA42:LGA43"/>
    <mergeCell ref="LGB42:LGB43"/>
    <mergeCell ref="LGC42:LGC43"/>
    <mergeCell ref="LGD42:LGD43"/>
    <mergeCell ref="LGE42:LGE43"/>
    <mergeCell ref="LFV42:LFV43"/>
    <mergeCell ref="LFW42:LFW43"/>
    <mergeCell ref="LFX42:LFX43"/>
    <mergeCell ref="LFY42:LFY43"/>
    <mergeCell ref="LFZ42:LFZ43"/>
    <mergeCell ref="LFQ42:LFQ43"/>
    <mergeCell ref="LFR42:LFR43"/>
    <mergeCell ref="LFS42:LFS43"/>
    <mergeCell ref="LFT42:LFT43"/>
    <mergeCell ref="LFU42:LFU43"/>
    <mergeCell ref="LFL42:LFL43"/>
    <mergeCell ref="LFM42:LFM43"/>
    <mergeCell ref="LFN42:LFN43"/>
    <mergeCell ref="LFO42:LFO43"/>
    <mergeCell ref="LFP42:LFP43"/>
    <mergeCell ref="LFG42:LFG43"/>
    <mergeCell ref="LFH42:LFH43"/>
    <mergeCell ref="LFI42:LFI43"/>
    <mergeCell ref="LFJ42:LFJ43"/>
    <mergeCell ref="LFK42:LFK43"/>
    <mergeCell ref="LFB42:LFB43"/>
    <mergeCell ref="LFC42:LFC43"/>
    <mergeCell ref="LFD42:LFD43"/>
    <mergeCell ref="LFE42:LFE43"/>
    <mergeCell ref="LFF42:LFF43"/>
    <mergeCell ref="LEW42:LEW43"/>
    <mergeCell ref="LEX42:LEX43"/>
    <mergeCell ref="LEY42:LEY43"/>
    <mergeCell ref="LEZ42:LEZ43"/>
    <mergeCell ref="LFA42:LFA43"/>
    <mergeCell ref="LHJ42:LHJ43"/>
    <mergeCell ref="LHK42:LHK43"/>
    <mergeCell ref="LHL42:LHL43"/>
    <mergeCell ref="LHM42:LHM43"/>
    <mergeCell ref="LHN42:LHN43"/>
    <mergeCell ref="LHE42:LHE43"/>
    <mergeCell ref="LHF42:LHF43"/>
    <mergeCell ref="LHG42:LHG43"/>
    <mergeCell ref="LHH42:LHH43"/>
    <mergeCell ref="LHI42:LHI43"/>
    <mergeCell ref="LGZ42:LGZ43"/>
    <mergeCell ref="LHA42:LHA43"/>
    <mergeCell ref="LHB42:LHB43"/>
    <mergeCell ref="LHC42:LHC43"/>
    <mergeCell ref="LHD42:LHD43"/>
    <mergeCell ref="LGU42:LGU43"/>
    <mergeCell ref="LGV42:LGV43"/>
    <mergeCell ref="LGW42:LGW43"/>
    <mergeCell ref="LGX42:LGX43"/>
    <mergeCell ref="LGY42:LGY43"/>
    <mergeCell ref="LGP42:LGP43"/>
    <mergeCell ref="LGQ42:LGQ43"/>
    <mergeCell ref="LGR42:LGR43"/>
    <mergeCell ref="LGS42:LGS43"/>
    <mergeCell ref="LGT42:LGT43"/>
    <mergeCell ref="LGK42:LGK43"/>
    <mergeCell ref="LGL42:LGL43"/>
    <mergeCell ref="LGM42:LGM43"/>
    <mergeCell ref="LGN42:LGN43"/>
    <mergeCell ref="LGO42:LGO43"/>
    <mergeCell ref="LGF42:LGF43"/>
    <mergeCell ref="LGG42:LGG43"/>
    <mergeCell ref="LGH42:LGH43"/>
    <mergeCell ref="LGI42:LGI43"/>
    <mergeCell ref="LGJ42:LGJ43"/>
    <mergeCell ref="LIS42:LIS43"/>
    <mergeCell ref="LIT42:LIT43"/>
    <mergeCell ref="LIU42:LIU43"/>
    <mergeCell ref="LIV42:LIV43"/>
    <mergeCell ref="LIW42:LIW43"/>
    <mergeCell ref="LIN42:LIN43"/>
    <mergeCell ref="LIO42:LIO43"/>
    <mergeCell ref="LIP42:LIP43"/>
    <mergeCell ref="LIQ42:LIQ43"/>
    <mergeCell ref="LIR42:LIR43"/>
    <mergeCell ref="LII42:LII43"/>
    <mergeCell ref="LIJ42:LIJ43"/>
    <mergeCell ref="LIK42:LIK43"/>
    <mergeCell ref="LIL42:LIL43"/>
    <mergeCell ref="LIM42:LIM43"/>
    <mergeCell ref="LID42:LID43"/>
    <mergeCell ref="LIE42:LIE43"/>
    <mergeCell ref="LIF42:LIF43"/>
    <mergeCell ref="LIG42:LIG43"/>
    <mergeCell ref="LIH42:LIH43"/>
    <mergeCell ref="LHY42:LHY43"/>
    <mergeCell ref="LHZ42:LHZ43"/>
    <mergeCell ref="LIA42:LIA43"/>
    <mergeCell ref="LIB42:LIB43"/>
    <mergeCell ref="LIC42:LIC43"/>
    <mergeCell ref="LHT42:LHT43"/>
    <mergeCell ref="LHU42:LHU43"/>
    <mergeCell ref="LHV42:LHV43"/>
    <mergeCell ref="LHW42:LHW43"/>
    <mergeCell ref="LHX42:LHX43"/>
    <mergeCell ref="LHO42:LHO43"/>
    <mergeCell ref="LHP42:LHP43"/>
    <mergeCell ref="LHQ42:LHQ43"/>
    <mergeCell ref="LHR42:LHR43"/>
    <mergeCell ref="LHS42:LHS43"/>
    <mergeCell ref="LKB42:LKB43"/>
    <mergeCell ref="LKC42:LKC43"/>
    <mergeCell ref="LKD42:LKD43"/>
    <mergeCell ref="LKE42:LKE43"/>
    <mergeCell ref="LKF42:LKF43"/>
    <mergeCell ref="LJW42:LJW43"/>
    <mergeCell ref="LJX42:LJX43"/>
    <mergeCell ref="LJY42:LJY43"/>
    <mergeCell ref="LJZ42:LJZ43"/>
    <mergeCell ref="LKA42:LKA43"/>
    <mergeCell ref="LJR42:LJR43"/>
    <mergeCell ref="LJS42:LJS43"/>
    <mergeCell ref="LJT42:LJT43"/>
    <mergeCell ref="LJU42:LJU43"/>
    <mergeCell ref="LJV42:LJV43"/>
    <mergeCell ref="LJM42:LJM43"/>
    <mergeCell ref="LJN42:LJN43"/>
    <mergeCell ref="LJO42:LJO43"/>
    <mergeCell ref="LJP42:LJP43"/>
    <mergeCell ref="LJQ42:LJQ43"/>
    <mergeCell ref="LJH42:LJH43"/>
    <mergeCell ref="LJI42:LJI43"/>
    <mergeCell ref="LJJ42:LJJ43"/>
    <mergeCell ref="LJK42:LJK43"/>
    <mergeCell ref="LJL42:LJL43"/>
    <mergeCell ref="LJC42:LJC43"/>
    <mergeCell ref="LJD42:LJD43"/>
    <mergeCell ref="LJE42:LJE43"/>
    <mergeCell ref="LJF42:LJF43"/>
    <mergeCell ref="LJG42:LJG43"/>
    <mergeCell ref="LIX42:LIX43"/>
    <mergeCell ref="LIY42:LIY43"/>
    <mergeCell ref="LIZ42:LIZ43"/>
    <mergeCell ref="LJA42:LJA43"/>
    <mergeCell ref="LJB42:LJB43"/>
    <mergeCell ref="LLK42:LLK43"/>
    <mergeCell ref="LLL42:LLL43"/>
    <mergeCell ref="LLM42:LLM43"/>
    <mergeCell ref="LLN42:LLN43"/>
    <mergeCell ref="LLO42:LLO43"/>
    <mergeCell ref="LLF42:LLF43"/>
    <mergeCell ref="LLG42:LLG43"/>
    <mergeCell ref="LLH42:LLH43"/>
    <mergeCell ref="LLI42:LLI43"/>
    <mergeCell ref="LLJ42:LLJ43"/>
    <mergeCell ref="LLA42:LLA43"/>
    <mergeCell ref="LLB42:LLB43"/>
    <mergeCell ref="LLC42:LLC43"/>
    <mergeCell ref="LLD42:LLD43"/>
    <mergeCell ref="LLE42:LLE43"/>
    <mergeCell ref="LKV42:LKV43"/>
    <mergeCell ref="LKW42:LKW43"/>
    <mergeCell ref="LKX42:LKX43"/>
    <mergeCell ref="LKY42:LKY43"/>
    <mergeCell ref="LKZ42:LKZ43"/>
    <mergeCell ref="LKQ42:LKQ43"/>
    <mergeCell ref="LKR42:LKR43"/>
    <mergeCell ref="LKS42:LKS43"/>
    <mergeCell ref="LKT42:LKT43"/>
    <mergeCell ref="LKU42:LKU43"/>
    <mergeCell ref="LKL42:LKL43"/>
    <mergeCell ref="LKM42:LKM43"/>
    <mergeCell ref="LKN42:LKN43"/>
    <mergeCell ref="LKO42:LKO43"/>
    <mergeCell ref="LKP42:LKP43"/>
    <mergeCell ref="LKG42:LKG43"/>
    <mergeCell ref="LKH42:LKH43"/>
    <mergeCell ref="LKI42:LKI43"/>
    <mergeCell ref="LKJ42:LKJ43"/>
    <mergeCell ref="LKK42:LKK43"/>
    <mergeCell ref="LMT42:LMT43"/>
    <mergeCell ref="LMU42:LMU43"/>
    <mergeCell ref="LMV42:LMV43"/>
    <mergeCell ref="LMW42:LMW43"/>
    <mergeCell ref="LMX42:LMX43"/>
    <mergeCell ref="LMO42:LMO43"/>
    <mergeCell ref="LMP42:LMP43"/>
    <mergeCell ref="LMQ42:LMQ43"/>
    <mergeCell ref="LMR42:LMR43"/>
    <mergeCell ref="LMS42:LMS43"/>
    <mergeCell ref="LMJ42:LMJ43"/>
    <mergeCell ref="LMK42:LMK43"/>
    <mergeCell ref="LML42:LML43"/>
    <mergeCell ref="LMM42:LMM43"/>
    <mergeCell ref="LMN42:LMN43"/>
    <mergeCell ref="LME42:LME43"/>
    <mergeCell ref="LMF42:LMF43"/>
    <mergeCell ref="LMG42:LMG43"/>
    <mergeCell ref="LMH42:LMH43"/>
    <mergeCell ref="LMI42:LMI43"/>
    <mergeCell ref="LLZ42:LLZ43"/>
    <mergeCell ref="LMA42:LMA43"/>
    <mergeCell ref="LMB42:LMB43"/>
    <mergeCell ref="LMC42:LMC43"/>
    <mergeCell ref="LMD42:LMD43"/>
    <mergeCell ref="LLU42:LLU43"/>
    <mergeCell ref="LLV42:LLV43"/>
    <mergeCell ref="LLW42:LLW43"/>
    <mergeCell ref="LLX42:LLX43"/>
    <mergeCell ref="LLY42:LLY43"/>
    <mergeCell ref="LLP42:LLP43"/>
    <mergeCell ref="LLQ42:LLQ43"/>
    <mergeCell ref="LLR42:LLR43"/>
    <mergeCell ref="LLS42:LLS43"/>
    <mergeCell ref="LLT42:LLT43"/>
    <mergeCell ref="LOC42:LOC43"/>
    <mergeCell ref="LOD42:LOD43"/>
    <mergeCell ref="LOE42:LOE43"/>
    <mergeCell ref="LOF42:LOF43"/>
    <mergeCell ref="LOG42:LOG43"/>
    <mergeCell ref="LNX42:LNX43"/>
    <mergeCell ref="LNY42:LNY43"/>
    <mergeCell ref="LNZ42:LNZ43"/>
    <mergeCell ref="LOA42:LOA43"/>
    <mergeCell ref="LOB42:LOB43"/>
    <mergeCell ref="LNS42:LNS43"/>
    <mergeCell ref="LNT42:LNT43"/>
    <mergeCell ref="LNU42:LNU43"/>
    <mergeCell ref="LNV42:LNV43"/>
    <mergeCell ref="LNW42:LNW43"/>
    <mergeCell ref="LNN42:LNN43"/>
    <mergeCell ref="LNO42:LNO43"/>
    <mergeCell ref="LNP42:LNP43"/>
    <mergeCell ref="LNQ42:LNQ43"/>
    <mergeCell ref="LNR42:LNR43"/>
    <mergeCell ref="LNI42:LNI43"/>
    <mergeCell ref="LNJ42:LNJ43"/>
    <mergeCell ref="LNK42:LNK43"/>
    <mergeCell ref="LNL42:LNL43"/>
    <mergeCell ref="LNM42:LNM43"/>
    <mergeCell ref="LND42:LND43"/>
    <mergeCell ref="LNE42:LNE43"/>
    <mergeCell ref="LNF42:LNF43"/>
    <mergeCell ref="LNG42:LNG43"/>
    <mergeCell ref="LNH42:LNH43"/>
    <mergeCell ref="LMY42:LMY43"/>
    <mergeCell ref="LMZ42:LMZ43"/>
    <mergeCell ref="LNA42:LNA43"/>
    <mergeCell ref="LNB42:LNB43"/>
    <mergeCell ref="LNC42:LNC43"/>
    <mergeCell ref="LPL42:LPL43"/>
    <mergeCell ref="LPM42:LPM43"/>
    <mergeCell ref="LPN42:LPN43"/>
    <mergeCell ref="LPO42:LPO43"/>
    <mergeCell ref="LPP42:LPP43"/>
    <mergeCell ref="LPG42:LPG43"/>
    <mergeCell ref="LPH42:LPH43"/>
    <mergeCell ref="LPI42:LPI43"/>
    <mergeCell ref="LPJ42:LPJ43"/>
    <mergeCell ref="LPK42:LPK43"/>
    <mergeCell ref="LPB42:LPB43"/>
    <mergeCell ref="LPC42:LPC43"/>
    <mergeCell ref="LPD42:LPD43"/>
    <mergeCell ref="LPE42:LPE43"/>
    <mergeCell ref="LPF42:LPF43"/>
    <mergeCell ref="LOW42:LOW43"/>
    <mergeCell ref="LOX42:LOX43"/>
    <mergeCell ref="LOY42:LOY43"/>
    <mergeCell ref="LOZ42:LOZ43"/>
    <mergeCell ref="LPA42:LPA43"/>
    <mergeCell ref="LOR42:LOR43"/>
    <mergeCell ref="LOS42:LOS43"/>
    <mergeCell ref="LOT42:LOT43"/>
    <mergeCell ref="LOU42:LOU43"/>
    <mergeCell ref="LOV42:LOV43"/>
    <mergeCell ref="LOM42:LOM43"/>
    <mergeCell ref="LON42:LON43"/>
    <mergeCell ref="LOO42:LOO43"/>
    <mergeCell ref="LOP42:LOP43"/>
    <mergeCell ref="LOQ42:LOQ43"/>
    <mergeCell ref="LOH42:LOH43"/>
    <mergeCell ref="LOI42:LOI43"/>
    <mergeCell ref="LOJ42:LOJ43"/>
    <mergeCell ref="LOK42:LOK43"/>
    <mergeCell ref="LOL42:LOL43"/>
    <mergeCell ref="LQU42:LQU43"/>
    <mergeCell ref="LQV42:LQV43"/>
    <mergeCell ref="LQW42:LQW43"/>
    <mergeCell ref="LQX42:LQX43"/>
    <mergeCell ref="LQY42:LQY43"/>
    <mergeCell ref="LQP42:LQP43"/>
    <mergeCell ref="LQQ42:LQQ43"/>
    <mergeCell ref="LQR42:LQR43"/>
    <mergeCell ref="LQS42:LQS43"/>
    <mergeCell ref="LQT42:LQT43"/>
    <mergeCell ref="LQK42:LQK43"/>
    <mergeCell ref="LQL42:LQL43"/>
    <mergeCell ref="LQM42:LQM43"/>
    <mergeCell ref="LQN42:LQN43"/>
    <mergeCell ref="LQO42:LQO43"/>
    <mergeCell ref="LQF42:LQF43"/>
    <mergeCell ref="LQG42:LQG43"/>
    <mergeCell ref="LQH42:LQH43"/>
    <mergeCell ref="LQI42:LQI43"/>
    <mergeCell ref="LQJ42:LQJ43"/>
    <mergeCell ref="LQA42:LQA43"/>
    <mergeCell ref="LQB42:LQB43"/>
    <mergeCell ref="LQC42:LQC43"/>
    <mergeCell ref="LQD42:LQD43"/>
    <mergeCell ref="LQE42:LQE43"/>
    <mergeCell ref="LPV42:LPV43"/>
    <mergeCell ref="LPW42:LPW43"/>
    <mergeCell ref="LPX42:LPX43"/>
    <mergeCell ref="LPY42:LPY43"/>
    <mergeCell ref="LPZ42:LPZ43"/>
    <mergeCell ref="LPQ42:LPQ43"/>
    <mergeCell ref="LPR42:LPR43"/>
    <mergeCell ref="LPS42:LPS43"/>
    <mergeCell ref="LPT42:LPT43"/>
    <mergeCell ref="LPU42:LPU43"/>
    <mergeCell ref="LSD42:LSD43"/>
    <mergeCell ref="LSE42:LSE43"/>
    <mergeCell ref="LSF42:LSF43"/>
    <mergeCell ref="LSG42:LSG43"/>
    <mergeCell ref="LSH42:LSH43"/>
    <mergeCell ref="LRY42:LRY43"/>
    <mergeCell ref="LRZ42:LRZ43"/>
    <mergeCell ref="LSA42:LSA43"/>
    <mergeCell ref="LSB42:LSB43"/>
    <mergeCell ref="LSC42:LSC43"/>
    <mergeCell ref="LRT42:LRT43"/>
    <mergeCell ref="LRU42:LRU43"/>
    <mergeCell ref="LRV42:LRV43"/>
    <mergeCell ref="LRW42:LRW43"/>
    <mergeCell ref="LRX42:LRX43"/>
    <mergeCell ref="LRO42:LRO43"/>
    <mergeCell ref="LRP42:LRP43"/>
    <mergeCell ref="LRQ42:LRQ43"/>
    <mergeCell ref="LRR42:LRR43"/>
    <mergeCell ref="LRS42:LRS43"/>
    <mergeCell ref="LRJ42:LRJ43"/>
    <mergeCell ref="LRK42:LRK43"/>
    <mergeCell ref="LRL42:LRL43"/>
    <mergeCell ref="LRM42:LRM43"/>
    <mergeCell ref="LRN42:LRN43"/>
    <mergeCell ref="LRE42:LRE43"/>
    <mergeCell ref="LRF42:LRF43"/>
    <mergeCell ref="LRG42:LRG43"/>
    <mergeCell ref="LRH42:LRH43"/>
    <mergeCell ref="LRI42:LRI43"/>
    <mergeCell ref="LQZ42:LQZ43"/>
    <mergeCell ref="LRA42:LRA43"/>
    <mergeCell ref="LRB42:LRB43"/>
    <mergeCell ref="LRC42:LRC43"/>
    <mergeCell ref="LRD42:LRD43"/>
    <mergeCell ref="LTM42:LTM43"/>
    <mergeCell ref="LTN42:LTN43"/>
    <mergeCell ref="LTO42:LTO43"/>
    <mergeCell ref="LTP42:LTP43"/>
    <mergeCell ref="LTQ42:LTQ43"/>
    <mergeCell ref="LTH42:LTH43"/>
    <mergeCell ref="LTI42:LTI43"/>
    <mergeCell ref="LTJ42:LTJ43"/>
    <mergeCell ref="LTK42:LTK43"/>
    <mergeCell ref="LTL42:LTL43"/>
    <mergeCell ref="LTC42:LTC43"/>
    <mergeCell ref="LTD42:LTD43"/>
    <mergeCell ref="LTE42:LTE43"/>
    <mergeCell ref="LTF42:LTF43"/>
    <mergeCell ref="LTG42:LTG43"/>
    <mergeCell ref="LSX42:LSX43"/>
    <mergeCell ref="LSY42:LSY43"/>
    <mergeCell ref="LSZ42:LSZ43"/>
    <mergeCell ref="LTA42:LTA43"/>
    <mergeCell ref="LTB42:LTB43"/>
    <mergeCell ref="LSS42:LSS43"/>
    <mergeCell ref="LST42:LST43"/>
    <mergeCell ref="LSU42:LSU43"/>
    <mergeCell ref="LSV42:LSV43"/>
    <mergeCell ref="LSW42:LSW43"/>
    <mergeCell ref="LSN42:LSN43"/>
    <mergeCell ref="LSO42:LSO43"/>
    <mergeCell ref="LSP42:LSP43"/>
    <mergeCell ref="LSQ42:LSQ43"/>
    <mergeCell ref="LSR42:LSR43"/>
    <mergeCell ref="LSI42:LSI43"/>
    <mergeCell ref="LSJ42:LSJ43"/>
    <mergeCell ref="LSK42:LSK43"/>
    <mergeCell ref="LSL42:LSL43"/>
    <mergeCell ref="LSM42:LSM43"/>
    <mergeCell ref="LUV42:LUV43"/>
    <mergeCell ref="LUW42:LUW43"/>
    <mergeCell ref="LUX42:LUX43"/>
    <mergeCell ref="LUY42:LUY43"/>
    <mergeCell ref="LUZ42:LUZ43"/>
    <mergeCell ref="LUQ42:LUQ43"/>
    <mergeCell ref="LUR42:LUR43"/>
    <mergeCell ref="LUS42:LUS43"/>
    <mergeCell ref="LUT42:LUT43"/>
    <mergeCell ref="LUU42:LUU43"/>
    <mergeCell ref="LUL42:LUL43"/>
    <mergeCell ref="LUM42:LUM43"/>
    <mergeCell ref="LUN42:LUN43"/>
    <mergeCell ref="LUO42:LUO43"/>
    <mergeCell ref="LUP42:LUP43"/>
    <mergeCell ref="LUG42:LUG43"/>
    <mergeCell ref="LUH42:LUH43"/>
    <mergeCell ref="LUI42:LUI43"/>
    <mergeCell ref="LUJ42:LUJ43"/>
    <mergeCell ref="LUK42:LUK43"/>
    <mergeCell ref="LUB42:LUB43"/>
    <mergeCell ref="LUC42:LUC43"/>
    <mergeCell ref="LUD42:LUD43"/>
    <mergeCell ref="LUE42:LUE43"/>
    <mergeCell ref="LUF42:LUF43"/>
    <mergeCell ref="LTW42:LTW43"/>
    <mergeCell ref="LTX42:LTX43"/>
    <mergeCell ref="LTY42:LTY43"/>
    <mergeCell ref="LTZ42:LTZ43"/>
    <mergeCell ref="LUA42:LUA43"/>
    <mergeCell ref="LTR42:LTR43"/>
    <mergeCell ref="LTS42:LTS43"/>
    <mergeCell ref="LTT42:LTT43"/>
    <mergeCell ref="LTU42:LTU43"/>
    <mergeCell ref="LTV42:LTV43"/>
    <mergeCell ref="LWE42:LWE43"/>
    <mergeCell ref="LWF42:LWF43"/>
    <mergeCell ref="LWG42:LWG43"/>
    <mergeCell ref="LWH42:LWH43"/>
    <mergeCell ref="LWI42:LWI43"/>
    <mergeCell ref="LVZ42:LVZ43"/>
    <mergeCell ref="LWA42:LWA43"/>
    <mergeCell ref="LWB42:LWB43"/>
    <mergeCell ref="LWC42:LWC43"/>
    <mergeCell ref="LWD42:LWD43"/>
    <mergeCell ref="LVU42:LVU43"/>
    <mergeCell ref="LVV42:LVV43"/>
    <mergeCell ref="LVW42:LVW43"/>
    <mergeCell ref="LVX42:LVX43"/>
    <mergeCell ref="LVY42:LVY43"/>
    <mergeCell ref="LVP42:LVP43"/>
    <mergeCell ref="LVQ42:LVQ43"/>
    <mergeCell ref="LVR42:LVR43"/>
    <mergeCell ref="LVS42:LVS43"/>
    <mergeCell ref="LVT42:LVT43"/>
    <mergeCell ref="LVK42:LVK43"/>
    <mergeCell ref="LVL42:LVL43"/>
    <mergeCell ref="LVM42:LVM43"/>
    <mergeCell ref="LVN42:LVN43"/>
    <mergeCell ref="LVO42:LVO43"/>
    <mergeCell ref="LVF42:LVF43"/>
    <mergeCell ref="LVG42:LVG43"/>
    <mergeCell ref="LVH42:LVH43"/>
    <mergeCell ref="LVI42:LVI43"/>
    <mergeCell ref="LVJ42:LVJ43"/>
    <mergeCell ref="LVA42:LVA43"/>
    <mergeCell ref="LVB42:LVB43"/>
    <mergeCell ref="LVC42:LVC43"/>
    <mergeCell ref="LVD42:LVD43"/>
    <mergeCell ref="LVE42:LVE43"/>
    <mergeCell ref="LXN42:LXN43"/>
    <mergeCell ref="LXO42:LXO43"/>
    <mergeCell ref="LXP42:LXP43"/>
    <mergeCell ref="LXQ42:LXQ43"/>
    <mergeCell ref="LXR42:LXR43"/>
    <mergeCell ref="LXI42:LXI43"/>
    <mergeCell ref="LXJ42:LXJ43"/>
    <mergeCell ref="LXK42:LXK43"/>
    <mergeCell ref="LXL42:LXL43"/>
    <mergeCell ref="LXM42:LXM43"/>
    <mergeCell ref="LXD42:LXD43"/>
    <mergeCell ref="LXE42:LXE43"/>
    <mergeCell ref="LXF42:LXF43"/>
    <mergeCell ref="LXG42:LXG43"/>
    <mergeCell ref="LXH42:LXH43"/>
    <mergeCell ref="LWY42:LWY43"/>
    <mergeCell ref="LWZ42:LWZ43"/>
    <mergeCell ref="LXA42:LXA43"/>
    <mergeCell ref="LXB42:LXB43"/>
    <mergeCell ref="LXC42:LXC43"/>
    <mergeCell ref="LWT42:LWT43"/>
    <mergeCell ref="LWU42:LWU43"/>
    <mergeCell ref="LWV42:LWV43"/>
    <mergeCell ref="LWW42:LWW43"/>
    <mergeCell ref="LWX42:LWX43"/>
    <mergeCell ref="LWO42:LWO43"/>
    <mergeCell ref="LWP42:LWP43"/>
    <mergeCell ref="LWQ42:LWQ43"/>
    <mergeCell ref="LWR42:LWR43"/>
    <mergeCell ref="LWS42:LWS43"/>
    <mergeCell ref="LWJ42:LWJ43"/>
    <mergeCell ref="LWK42:LWK43"/>
    <mergeCell ref="LWL42:LWL43"/>
    <mergeCell ref="LWM42:LWM43"/>
    <mergeCell ref="LWN42:LWN43"/>
    <mergeCell ref="LYW42:LYW43"/>
    <mergeCell ref="LYX42:LYX43"/>
    <mergeCell ref="LYY42:LYY43"/>
    <mergeCell ref="LYZ42:LYZ43"/>
    <mergeCell ref="LZA42:LZA43"/>
    <mergeCell ref="LYR42:LYR43"/>
    <mergeCell ref="LYS42:LYS43"/>
    <mergeCell ref="LYT42:LYT43"/>
    <mergeCell ref="LYU42:LYU43"/>
    <mergeCell ref="LYV42:LYV43"/>
    <mergeCell ref="LYM42:LYM43"/>
    <mergeCell ref="LYN42:LYN43"/>
    <mergeCell ref="LYO42:LYO43"/>
    <mergeCell ref="LYP42:LYP43"/>
    <mergeCell ref="LYQ42:LYQ43"/>
    <mergeCell ref="LYH42:LYH43"/>
    <mergeCell ref="LYI42:LYI43"/>
    <mergeCell ref="LYJ42:LYJ43"/>
    <mergeCell ref="LYK42:LYK43"/>
    <mergeCell ref="LYL42:LYL43"/>
    <mergeCell ref="LYC42:LYC43"/>
    <mergeCell ref="LYD42:LYD43"/>
    <mergeCell ref="LYE42:LYE43"/>
    <mergeCell ref="LYF42:LYF43"/>
    <mergeCell ref="LYG42:LYG43"/>
    <mergeCell ref="LXX42:LXX43"/>
    <mergeCell ref="LXY42:LXY43"/>
    <mergeCell ref="LXZ42:LXZ43"/>
    <mergeCell ref="LYA42:LYA43"/>
    <mergeCell ref="LYB42:LYB43"/>
    <mergeCell ref="LXS42:LXS43"/>
    <mergeCell ref="LXT42:LXT43"/>
    <mergeCell ref="LXU42:LXU43"/>
    <mergeCell ref="LXV42:LXV43"/>
    <mergeCell ref="LXW42:LXW43"/>
    <mergeCell ref="MAF42:MAF43"/>
    <mergeCell ref="MAG42:MAG43"/>
    <mergeCell ref="MAH42:MAH43"/>
    <mergeCell ref="MAI42:MAI43"/>
    <mergeCell ref="MAJ42:MAJ43"/>
    <mergeCell ref="MAA42:MAA43"/>
    <mergeCell ref="MAB42:MAB43"/>
    <mergeCell ref="MAC42:MAC43"/>
    <mergeCell ref="MAD42:MAD43"/>
    <mergeCell ref="MAE42:MAE43"/>
    <mergeCell ref="LZV42:LZV43"/>
    <mergeCell ref="LZW42:LZW43"/>
    <mergeCell ref="LZX42:LZX43"/>
    <mergeCell ref="LZY42:LZY43"/>
    <mergeCell ref="LZZ42:LZZ43"/>
    <mergeCell ref="LZQ42:LZQ43"/>
    <mergeCell ref="LZR42:LZR43"/>
    <mergeCell ref="LZS42:LZS43"/>
    <mergeCell ref="LZT42:LZT43"/>
    <mergeCell ref="LZU42:LZU43"/>
    <mergeCell ref="LZL42:LZL43"/>
    <mergeCell ref="LZM42:LZM43"/>
    <mergeCell ref="LZN42:LZN43"/>
    <mergeCell ref="LZO42:LZO43"/>
    <mergeCell ref="LZP42:LZP43"/>
    <mergeCell ref="LZG42:LZG43"/>
    <mergeCell ref="LZH42:LZH43"/>
    <mergeCell ref="LZI42:LZI43"/>
    <mergeCell ref="LZJ42:LZJ43"/>
    <mergeCell ref="LZK42:LZK43"/>
    <mergeCell ref="LZB42:LZB43"/>
    <mergeCell ref="LZC42:LZC43"/>
    <mergeCell ref="LZD42:LZD43"/>
    <mergeCell ref="LZE42:LZE43"/>
    <mergeCell ref="LZF42:LZF43"/>
    <mergeCell ref="MBO42:MBO43"/>
    <mergeCell ref="MBP42:MBP43"/>
    <mergeCell ref="MBQ42:MBQ43"/>
    <mergeCell ref="MBR42:MBR43"/>
    <mergeCell ref="MBS42:MBS43"/>
    <mergeCell ref="MBJ42:MBJ43"/>
    <mergeCell ref="MBK42:MBK43"/>
    <mergeCell ref="MBL42:MBL43"/>
    <mergeCell ref="MBM42:MBM43"/>
    <mergeCell ref="MBN42:MBN43"/>
    <mergeCell ref="MBE42:MBE43"/>
    <mergeCell ref="MBF42:MBF43"/>
    <mergeCell ref="MBG42:MBG43"/>
    <mergeCell ref="MBH42:MBH43"/>
    <mergeCell ref="MBI42:MBI43"/>
    <mergeCell ref="MAZ42:MAZ43"/>
    <mergeCell ref="MBA42:MBA43"/>
    <mergeCell ref="MBB42:MBB43"/>
    <mergeCell ref="MBC42:MBC43"/>
    <mergeCell ref="MBD42:MBD43"/>
    <mergeCell ref="MAU42:MAU43"/>
    <mergeCell ref="MAV42:MAV43"/>
    <mergeCell ref="MAW42:MAW43"/>
    <mergeCell ref="MAX42:MAX43"/>
    <mergeCell ref="MAY42:MAY43"/>
    <mergeCell ref="MAP42:MAP43"/>
    <mergeCell ref="MAQ42:MAQ43"/>
    <mergeCell ref="MAR42:MAR43"/>
    <mergeCell ref="MAS42:MAS43"/>
    <mergeCell ref="MAT42:MAT43"/>
    <mergeCell ref="MAK42:MAK43"/>
    <mergeCell ref="MAL42:MAL43"/>
    <mergeCell ref="MAM42:MAM43"/>
    <mergeCell ref="MAN42:MAN43"/>
    <mergeCell ref="MAO42:MAO43"/>
    <mergeCell ref="MCX42:MCX43"/>
    <mergeCell ref="MCY42:MCY43"/>
    <mergeCell ref="MCZ42:MCZ43"/>
    <mergeCell ref="MDA42:MDA43"/>
    <mergeCell ref="MDB42:MDB43"/>
    <mergeCell ref="MCS42:MCS43"/>
    <mergeCell ref="MCT42:MCT43"/>
    <mergeCell ref="MCU42:MCU43"/>
    <mergeCell ref="MCV42:MCV43"/>
    <mergeCell ref="MCW42:MCW43"/>
    <mergeCell ref="MCN42:MCN43"/>
    <mergeCell ref="MCO42:MCO43"/>
    <mergeCell ref="MCP42:MCP43"/>
    <mergeCell ref="MCQ42:MCQ43"/>
    <mergeCell ref="MCR42:MCR43"/>
    <mergeCell ref="MCI42:MCI43"/>
    <mergeCell ref="MCJ42:MCJ43"/>
    <mergeCell ref="MCK42:MCK43"/>
    <mergeCell ref="MCL42:MCL43"/>
    <mergeCell ref="MCM42:MCM43"/>
    <mergeCell ref="MCD42:MCD43"/>
    <mergeCell ref="MCE42:MCE43"/>
    <mergeCell ref="MCF42:MCF43"/>
    <mergeCell ref="MCG42:MCG43"/>
    <mergeCell ref="MCH42:MCH43"/>
    <mergeCell ref="MBY42:MBY43"/>
    <mergeCell ref="MBZ42:MBZ43"/>
    <mergeCell ref="MCA42:MCA43"/>
    <mergeCell ref="MCB42:MCB43"/>
    <mergeCell ref="MCC42:MCC43"/>
    <mergeCell ref="MBT42:MBT43"/>
    <mergeCell ref="MBU42:MBU43"/>
    <mergeCell ref="MBV42:MBV43"/>
    <mergeCell ref="MBW42:MBW43"/>
    <mergeCell ref="MBX42:MBX43"/>
    <mergeCell ref="MEG42:MEG43"/>
    <mergeCell ref="MEH42:MEH43"/>
    <mergeCell ref="MEI42:MEI43"/>
    <mergeCell ref="MEJ42:MEJ43"/>
    <mergeCell ref="MEK42:MEK43"/>
    <mergeCell ref="MEB42:MEB43"/>
    <mergeCell ref="MEC42:MEC43"/>
    <mergeCell ref="MED42:MED43"/>
    <mergeCell ref="MEE42:MEE43"/>
    <mergeCell ref="MEF42:MEF43"/>
    <mergeCell ref="MDW42:MDW43"/>
    <mergeCell ref="MDX42:MDX43"/>
    <mergeCell ref="MDY42:MDY43"/>
    <mergeCell ref="MDZ42:MDZ43"/>
    <mergeCell ref="MEA42:MEA43"/>
    <mergeCell ref="MDR42:MDR43"/>
    <mergeCell ref="MDS42:MDS43"/>
    <mergeCell ref="MDT42:MDT43"/>
    <mergeCell ref="MDU42:MDU43"/>
    <mergeCell ref="MDV42:MDV43"/>
    <mergeCell ref="MDM42:MDM43"/>
    <mergeCell ref="MDN42:MDN43"/>
    <mergeCell ref="MDO42:MDO43"/>
    <mergeCell ref="MDP42:MDP43"/>
    <mergeCell ref="MDQ42:MDQ43"/>
    <mergeCell ref="MDH42:MDH43"/>
    <mergeCell ref="MDI42:MDI43"/>
    <mergeCell ref="MDJ42:MDJ43"/>
    <mergeCell ref="MDK42:MDK43"/>
    <mergeCell ref="MDL42:MDL43"/>
    <mergeCell ref="MDC42:MDC43"/>
    <mergeCell ref="MDD42:MDD43"/>
    <mergeCell ref="MDE42:MDE43"/>
    <mergeCell ref="MDF42:MDF43"/>
    <mergeCell ref="MDG42:MDG43"/>
    <mergeCell ref="MFP42:MFP43"/>
    <mergeCell ref="MFQ42:MFQ43"/>
    <mergeCell ref="MFR42:MFR43"/>
    <mergeCell ref="MFS42:MFS43"/>
    <mergeCell ref="MFT42:MFT43"/>
    <mergeCell ref="MFK42:MFK43"/>
    <mergeCell ref="MFL42:MFL43"/>
    <mergeCell ref="MFM42:MFM43"/>
    <mergeCell ref="MFN42:MFN43"/>
    <mergeCell ref="MFO42:MFO43"/>
    <mergeCell ref="MFF42:MFF43"/>
    <mergeCell ref="MFG42:MFG43"/>
    <mergeCell ref="MFH42:MFH43"/>
    <mergeCell ref="MFI42:MFI43"/>
    <mergeCell ref="MFJ42:MFJ43"/>
    <mergeCell ref="MFA42:MFA43"/>
    <mergeCell ref="MFB42:MFB43"/>
    <mergeCell ref="MFC42:MFC43"/>
    <mergeCell ref="MFD42:MFD43"/>
    <mergeCell ref="MFE42:MFE43"/>
    <mergeCell ref="MEV42:MEV43"/>
    <mergeCell ref="MEW42:MEW43"/>
    <mergeCell ref="MEX42:MEX43"/>
    <mergeCell ref="MEY42:MEY43"/>
    <mergeCell ref="MEZ42:MEZ43"/>
    <mergeCell ref="MEQ42:MEQ43"/>
    <mergeCell ref="MER42:MER43"/>
    <mergeCell ref="MES42:MES43"/>
    <mergeCell ref="MET42:MET43"/>
    <mergeCell ref="MEU42:MEU43"/>
    <mergeCell ref="MEL42:MEL43"/>
    <mergeCell ref="MEM42:MEM43"/>
    <mergeCell ref="MEN42:MEN43"/>
    <mergeCell ref="MEO42:MEO43"/>
    <mergeCell ref="MEP42:MEP43"/>
    <mergeCell ref="MGY42:MGY43"/>
    <mergeCell ref="MGZ42:MGZ43"/>
    <mergeCell ref="MHA42:MHA43"/>
    <mergeCell ref="MHB42:MHB43"/>
    <mergeCell ref="MHC42:MHC43"/>
    <mergeCell ref="MGT42:MGT43"/>
    <mergeCell ref="MGU42:MGU43"/>
    <mergeCell ref="MGV42:MGV43"/>
    <mergeCell ref="MGW42:MGW43"/>
    <mergeCell ref="MGX42:MGX43"/>
    <mergeCell ref="MGO42:MGO43"/>
    <mergeCell ref="MGP42:MGP43"/>
    <mergeCell ref="MGQ42:MGQ43"/>
    <mergeCell ref="MGR42:MGR43"/>
    <mergeCell ref="MGS42:MGS43"/>
    <mergeCell ref="MGJ42:MGJ43"/>
    <mergeCell ref="MGK42:MGK43"/>
    <mergeCell ref="MGL42:MGL43"/>
    <mergeCell ref="MGM42:MGM43"/>
    <mergeCell ref="MGN42:MGN43"/>
    <mergeCell ref="MGE42:MGE43"/>
    <mergeCell ref="MGF42:MGF43"/>
    <mergeCell ref="MGG42:MGG43"/>
    <mergeCell ref="MGH42:MGH43"/>
    <mergeCell ref="MGI42:MGI43"/>
    <mergeCell ref="MFZ42:MFZ43"/>
    <mergeCell ref="MGA42:MGA43"/>
    <mergeCell ref="MGB42:MGB43"/>
    <mergeCell ref="MGC42:MGC43"/>
    <mergeCell ref="MGD42:MGD43"/>
    <mergeCell ref="MFU42:MFU43"/>
    <mergeCell ref="MFV42:MFV43"/>
    <mergeCell ref="MFW42:MFW43"/>
    <mergeCell ref="MFX42:MFX43"/>
    <mergeCell ref="MFY42:MFY43"/>
    <mergeCell ref="MIH42:MIH43"/>
    <mergeCell ref="MII42:MII43"/>
    <mergeCell ref="MIJ42:MIJ43"/>
    <mergeCell ref="MIK42:MIK43"/>
    <mergeCell ref="MIL42:MIL43"/>
    <mergeCell ref="MIC42:MIC43"/>
    <mergeCell ref="MID42:MID43"/>
    <mergeCell ref="MIE42:MIE43"/>
    <mergeCell ref="MIF42:MIF43"/>
    <mergeCell ref="MIG42:MIG43"/>
    <mergeCell ref="MHX42:MHX43"/>
    <mergeCell ref="MHY42:MHY43"/>
    <mergeCell ref="MHZ42:MHZ43"/>
    <mergeCell ref="MIA42:MIA43"/>
    <mergeCell ref="MIB42:MIB43"/>
    <mergeCell ref="MHS42:MHS43"/>
    <mergeCell ref="MHT42:MHT43"/>
    <mergeCell ref="MHU42:MHU43"/>
    <mergeCell ref="MHV42:MHV43"/>
    <mergeCell ref="MHW42:MHW43"/>
    <mergeCell ref="MHN42:MHN43"/>
    <mergeCell ref="MHO42:MHO43"/>
    <mergeCell ref="MHP42:MHP43"/>
    <mergeCell ref="MHQ42:MHQ43"/>
    <mergeCell ref="MHR42:MHR43"/>
    <mergeCell ref="MHI42:MHI43"/>
    <mergeCell ref="MHJ42:MHJ43"/>
    <mergeCell ref="MHK42:MHK43"/>
    <mergeCell ref="MHL42:MHL43"/>
    <mergeCell ref="MHM42:MHM43"/>
    <mergeCell ref="MHD42:MHD43"/>
    <mergeCell ref="MHE42:MHE43"/>
    <mergeCell ref="MHF42:MHF43"/>
    <mergeCell ref="MHG42:MHG43"/>
    <mergeCell ref="MHH42:MHH43"/>
    <mergeCell ref="MJQ42:MJQ43"/>
    <mergeCell ref="MJR42:MJR43"/>
    <mergeCell ref="MJS42:MJS43"/>
    <mergeCell ref="MJT42:MJT43"/>
    <mergeCell ref="MJU42:MJU43"/>
    <mergeCell ref="MJL42:MJL43"/>
    <mergeCell ref="MJM42:MJM43"/>
    <mergeCell ref="MJN42:MJN43"/>
    <mergeCell ref="MJO42:MJO43"/>
    <mergeCell ref="MJP42:MJP43"/>
    <mergeCell ref="MJG42:MJG43"/>
    <mergeCell ref="MJH42:MJH43"/>
    <mergeCell ref="MJI42:MJI43"/>
    <mergeCell ref="MJJ42:MJJ43"/>
    <mergeCell ref="MJK42:MJK43"/>
    <mergeCell ref="MJB42:MJB43"/>
    <mergeCell ref="MJC42:MJC43"/>
    <mergeCell ref="MJD42:MJD43"/>
    <mergeCell ref="MJE42:MJE43"/>
    <mergeCell ref="MJF42:MJF43"/>
    <mergeCell ref="MIW42:MIW43"/>
    <mergeCell ref="MIX42:MIX43"/>
    <mergeCell ref="MIY42:MIY43"/>
    <mergeCell ref="MIZ42:MIZ43"/>
    <mergeCell ref="MJA42:MJA43"/>
    <mergeCell ref="MIR42:MIR43"/>
    <mergeCell ref="MIS42:MIS43"/>
    <mergeCell ref="MIT42:MIT43"/>
    <mergeCell ref="MIU42:MIU43"/>
    <mergeCell ref="MIV42:MIV43"/>
    <mergeCell ref="MIM42:MIM43"/>
    <mergeCell ref="MIN42:MIN43"/>
    <mergeCell ref="MIO42:MIO43"/>
    <mergeCell ref="MIP42:MIP43"/>
    <mergeCell ref="MIQ42:MIQ43"/>
    <mergeCell ref="MKZ42:MKZ43"/>
    <mergeCell ref="MLA42:MLA43"/>
    <mergeCell ref="MLB42:MLB43"/>
    <mergeCell ref="MLC42:MLC43"/>
    <mergeCell ref="MLD42:MLD43"/>
    <mergeCell ref="MKU42:MKU43"/>
    <mergeCell ref="MKV42:MKV43"/>
    <mergeCell ref="MKW42:MKW43"/>
    <mergeCell ref="MKX42:MKX43"/>
    <mergeCell ref="MKY42:MKY43"/>
    <mergeCell ref="MKP42:MKP43"/>
    <mergeCell ref="MKQ42:MKQ43"/>
    <mergeCell ref="MKR42:MKR43"/>
    <mergeCell ref="MKS42:MKS43"/>
    <mergeCell ref="MKT42:MKT43"/>
    <mergeCell ref="MKK42:MKK43"/>
    <mergeCell ref="MKL42:MKL43"/>
    <mergeCell ref="MKM42:MKM43"/>
    <mergeCell ref="MKN42:MKN43"/>
    <mergeCell ref="MKO42:MKO43"/>
    <mergeCell ref="MKF42:MKF43"/>
    <mergeCell ref="MKG42:MKG43"/>
    <mergeCell ref="MKH42:MKH43"/>
    <mergeCell ref="MKI42:MKI43"/>
    <mergeCell ref="MKJ42:MKJ43"/>
    <mergeCell ref="MKA42:MKA43"/>
    <mergeCell ref="MKB42:MKB43"/>
    <mergeCell ref="MKC42:MKC43"/>
    <mergeCell ref="MKD42:MKD43"/>
    <mergeCell ref="MKE42:MKE43"/>
    <mergeCell ref="MJV42:MJV43"/>
    <mergeCell ref="MJW42:MJW43"/>
    <mergeCell ref="MJX42:MJX43"/>
    <mergeCell ref="MJY42:MJY43"/>
    <mergeCell ref="MJZ42:MJZ43"/>
    <mergeCell ref="MMI42:MMI43"/>
    <mergeCell ref="MMJ42:MMJ43"/>
    <mergeCell ref="MMK42:MMK43"/>
    <mergeCell ref="MML42:MML43"/>
    <mergeCell ref="MMM42:MMM43"/>
    <mergeCell ref="MMD42:MMD43"/>
    <mergeCell ref="MME42:MME43"/>
    <mergeCell ref="MMF42:MMF43"/>
    <mergeCell ref="MMG42:MMG43"/>
    <mergeCell ref="MMH42:MMH43"/>
    <mergeCell ref="MLY42:MLY43"/>
    <mergeCell ref="MLZ42:MLZ43"/>
    <mergeCell ref="MMA42:MMA43"/>
    <mergeCell ref="MMB42:MMB43"/>
    <mergeCell ref="MMC42:MMC43"/>
    <mergeCell ref="MLT42:MLT43"/>
    <mergeCell ref="MLU42:MLU43"/>
    <mergeCell ref="MLV42:MLV43"/>
    <mergeCell ref="MLW42:MLW43"/>
    <mergeCell ref="MLX42:MLX43"/>
    <mergeCell ref="MLO42:MLO43"/>
    <mergeCell ref="MLP42:MLP43"/>
    <mergeCell ref="MLQ42:MLQ43"/>
    <mergeCell ref="MLR42:MLR43"/>
    <mergeCell ref="MLS42:MLS43"/>
    <mergeCell ref="MLJ42:MLJ43"/>
    <mergeCell ref="MLK42:MLK43"/>
    <mergeCell ref="MLL42:MLL43"/>
    <mergeCell ref="MLM42:MLM43"/>
    <mergeCell ref="MLN42:MLN43"/>
    <mergeCell ref="MLE42:MLE43"/>
    <mergeCell ref="MLF42:MLF43"/>
    <mergeCell ref="MLG42:MLG43"/>
    <mergeCell ref="MLH42:MLH43"/>
    <mergeCell ref="MLI42:MLI43"/>
    <mergeCell ref="MNR42:MNR43"/>
    <mergeCell ref="MNS42:MNS43"/>
    <mergeCell ref="MNT42:MNT43"/>
    <mergeCell ref="MNU42:MNU43"/>
    <mergeCell ref="MNV42:MNV43"/>
    <mergeCell ref="MNM42:MNM43"/>
    <mergeCell ref="MNN42:MNN43"/>
    <mergeCell ref="MNO42:MNO43"/>
    <mergeCell ref="MNP42:MNP43"/>
    <mergeCell ref="MNQ42:MNQ43"/>
    <mergeCell ref="MNH42:MNH43"/>
    <mergeCell ref="MNI42:MNI43"/>
    <mergeCell ref="MNJ42:MNJ43"/>
    <mergeCell ref="MNK42:MNK43"/>
    <mergeCell ref="MNL42:MNL43"/>
    <mergeCell ref="MNC42:MNC43"/>
    <mergeCell ref="MND42:MND43"/>
    <mergeCell ref="MNE42:MNE43"/>
    <mergeCell ref="MNF42:MNF43"/>
    <mergeCell ref="MNG42:MNG43"/>
    <mergeCell ref="MMX42:MMX43"/>
    <mergeCell ref="MMY42:MMY43"/>
    <mergeCell ref="MMZ42:MMZ43"/>
    <mergeCell ref="MNA42:MNA43"/>
    <mergeCell ref="MNB42:MNB43"/>
    <mergeCell ref="MMS42:MMS43"/>
    <mergeCell ref="MMT42:MMT43"/>
    <mergeCell ref="MMU42:MMU43"/>
    <mergeCell ref="MMV42:MMV43"/>
    <mergeCell ref="MMW42:MMW43"/>
    <mergeCell ref="MMN42:MMN43"/>
    <mergeCell ref="MMO42:MMO43"/>
    <mergeCell ref="MMP42:MMP43"/>
    <mergeCell ref="MMQ42:MMQ43"/>
    <mergeCell ref="MMR42:MMR43"/>
    <mergeCell ref="MPA42:MPA43"/>
    <mergeCell ref="MPB42:MPB43"/>
    <mergeCell ref="MPC42:MPC43"/>
    <mergeCell ref="MPD42:MPD43"/>
    <mergeCell ref="MPE42:MPE43"/>
    <mergeCell ref="MOV42:MOV43"/>
    <mergeCell ref="MOW42:MOW43"/>
    <mergeCell ref="MOX42:MOX43"/>
    <mergeCell ref="MOY42:MOY43"/>
    <mergeCell ref="MOZ42:MOZ43"/>
    <mergeCell ref="MOQ42:MOQ43"/>
    <mergeCell ref="MOR42:MOR43"/>
    <mergeCell ref="MOS42:MOS43"/>
    <mergeCell ref="MOT42:MOT43"/>
    <mergeCell ref="MOU42:MOU43"/>
    <mergeCell ref="MOL42:MOL43"/>
    <mergeCell ref="MOM42:MOM43"/>
    <mergeCell ref="MON42:MON43"/>
    <mergeCell ref="MOO42:MOO43"/>
    <mergeCell ref="MOP42:MOP43"/>
    <mergeCell ref="MOG42:MOG43"/>
    <mergeCell ref="MOH42:MOH43"/>
    <mergeCell ref="MOI42:MOI43"/>
    <mergeCell ref="MOJ42:MOJ43"/>
    <mergeCell ref="MOK42:MOK43"/>
    <mergeCell ref="MOB42:MOB43"/>
    <mergeCell ref="MOC42:MOC43"/>
    <mergeCell ref="MOD42:MOD43"/>
    <mergeCell ref="MOE42:MOE43"/>
    <mergeCell ref="MOF42:MOF43"/>
    <mergeCell ref="MNW42:MNW43"/>
    <mergeCell ref="MNX42:MNX43"/>
    <mergeCell ref="MNY42:MNY43"/>
    <mergeCell ref="MNZ42:MNZ43"/>
    <mergeCell ref="MOA42:MOA43"/>
    <mergeCell ref="MQJ42:MQJ43"/>
    <mergeCell ref="MQK42:MQK43"/>
    <mergeCell ref="MQL42:MQL43"/>
    <mergeCell ref="MQM42:MQM43"/>
    <mergeCell ref="MQN42:MQN43"/>
    <mergeCell ref="MQE42:MQE43"/>
    <mergeCell ref="MQF42:MQF43"/>
    <mergeCell ref="MQG42:MQG43"/>
    <mergeCell ref="MQH42:MQH43"/>
    <mergeCell ref="MQI42:MQI43"/>
    <mergeCell ref="MPZ42:MPZ43"/>
    <mergeCell ref="MQA42:MQA43"/>
    <mergeCell ref="MQB42:MQB43"/>
    <mergeCell ref="MQC42:MQC43"/>
    <mergeCell ref="MQD42:MQD43"/>
    <mergeCell ref="MPU42:MPU43"/>
    <mergeCell ref="MPV42:MPV43"/>
    <mergeCell ref="MPW42:MPW43"/>
    <mergeCell ref="MPX42:MPX43"/>
    <mergeCell ref="MPY42:MPY43"/>
    <mergeCell ref="MPP42:MPP43"/>
    <mergeCell ref="MPQ42:MPQ43"/>
    <mergeCell ref="MPR42:MPR43"/>
    <mergeCell ref="MPS42:MPS43"/>
    <mergeCell ref="MPT42:MPT43"/>
    <mergeCell ref="MPK42:MPK43"/>
    <mergeCell ref="MPL42:MPL43"/>
    <mergeCell ref="MPM42:MPM43"/>
    <mergeCell ref="MPN42:MPN43"/>
    <mergeCell ref="MPO42:MPO43"/>
    <mergeCell ref="MPF42:MPF43"/>
    <mergeCell ref="MPG42:MPG43"/>
    <mergeCell ref="MPH42:MPH43"/>
    <mergeCell ref="MPI42:MPI43"/>
    <mergeCell ref="MPJ42:MPJ43"/>
    <mergeCell ref="MRS42:MRS43"/>
    <mergeCell ref="MRT42:MRT43"/>
    <mergeCell ref="MRU42:MRU43"/>
    <mergeCell ref="MRV42:MRV43"/>
    <mergeCell ref="MRW42:MRW43"/>
    <mergeCell ref="MRN42:MRN43"/>
    <mergeCell ref="MRO42:MRO43"/>
    <mergeCell ref="MRP42:MRP43"/>
    <mergeCell ref="MRQ42:MRQ43"/>
    <mergeCell ref="MRR42:MRR43"/>
    <mergeCell ref="MRI42:MRI43"/>
    <mergeCell ref="MRJ42:MRJ43"/>
    <mergeCell ref="MRK42:MRK43"/>
    <mergeCell ref="MRL42:MRL43"/>
    <mergeCell ref="MRM42:MRM43"/>
    <mergeCell ref="MRD42:MRD43"/>
    <mergeCell ref="MRE42:MRE43"/>
    <mergeCell ref="MRF42:MRF43"/>
    <mergeCell ref="MRG42:MRG43"/>
    <mergeCell ref="MRH42:MRH43"/>
    <mergeCell ref="MQY42:MQY43"/>
    <mergeCell ref="MQZ42:MQZ43"/>
    <mergeCell ref="MRA42:MRA43"/>
    <mergeCell ref="MRB42:MRB43"/>
    <mergeCell ref="MRC42:MRC43"/>
    <mergeCell ref="MQT42:MQT43"/>
    <mergeCell ref="MQU42:MQU43"/>
    <mergeCell ref="MQV42:MQV43"/>
    <mergeCell ref="MQW42:MQW43"/>
    <mergeCell ref="MQX42:MQX43"/>
    <mergeCell ref="MQO42:MQO43"/>
    <mergeCell ref="MQP42:MQP43"/>
    <mergeCell ref="MQQ42:MQQ43"/>
    <mergeCell ref="MQR42:MQR43"/>
    <mergeCell ref="MQS42:MQS43"/>
    <mergeCell ref="MTB42:MTB43"/>
    <mergeCell ref="MTC42:MTC43"/>
    <mergeCell ref="MTD42:MTD43"/>
    <mergeCell ref="MTE42:MTE43"/>
    <mergeCell ref="MTF42:MTF43"/>
    <mergeCell ref="MSW42:MSW43"/>
    <mergeCell ref="MSX42:MSX43"/>
    <mergeCell ref="MSY42:MSY43"/>
    <mergeCell ref="MSZ42:MSZ43"/>
    <mergeCell ref="MTA42:MTA43"/>
    <mergeCell ref="MSR42:MSR43"/>
    <mergeCell ref="MSS42:MSS43"/>
    <mergeCell ref="MST42:MST43"/>
    <mergeCell ref="MSU42:MSU43"/>
    <mergeCell ref="MSV42:MSV43"/>
    <mergeCell ref="MSM42:MSM43"/>
    <mergeCell ref="MSN42:MSN43"/>
    <mergeCell ref="MSO42:MSO43"/>
    <mergeCell ref="MSP42:MSP43"/>
    <mergeCell ref="MSQ42:MSQ43"/>
    <mergeCell ref="MSH42:MSH43"/>
    <mergeCell ref="MSI42:MSI43"/>
    <mergeCell ref="MSJ42:MSJ43"/>
    <mergeCell ref="MSK42:MSK43"/>
    <mergeCell ref="MSL42:MSL43"/>
    <mergeCell ref="MSC42:MSC43"/>
    <mergeCell ref="MSD42:MSD43"/>
    <mergeCell ref="MSE42:MSE43"/>
    <mergeCell ref="MSF42:MSF43"/>
    <mergeCell ref="MSG42:MSG43"/>
    <mergeCell ref="MRX42:MRX43"/>
    <mergeCell ref="MRY42:MRY43"/>
    <mergeCell ref="MRZ42:MRZ43"/>
    <mergeCell ref="MSA42:MSA43"/>
    <mergeCell ref="MSB42:MSB43"/>
    <mergeCell ref="MUK42:MUK43"/>
    <mergeCell ref="MUL42:MUL43"/>
    <mergeCell ref="MUM42:MUM43"/>
    <mergeCell ref="MUN42:MUN43"/>
    <mergeCell ref="MUO42:MUO43"/>
    <mergeCell ref="MUF42:MUF43"/>
    <mergeCell ref="MUG42:MUG43"/>
    <mergeCell ref="MUH42:MUH43"/>
    <mergeCell ref="MUI42:MUI43"/>
    <mergeCell ref="MUJ42:MUJ43"/>
    <mergeCell ref="MUA42:MUA43"/>
    <mergeCell ref="MUB42:MUB43"/>
    <mergeCell ref="MUC42:MUC43"/>
    <mergeCell ref="MUD42:MUD43"/>
    <mergeCell ref="MUE42:MUE43"/>
    <mergeCell ref="MTV42:MTV43"/>
    <mergeCell ref="MTW42:MTW43"/>
    <mergeCell ref="MTX42:MTX43"/>
    <mergeCell ref="MTY42:MTY43"/>
    <mergeCell ref="MTZ42:MTZ43"/>
    <mergeCell ref="MTQ42:MTQ43"/>
    <mergeCell ref="MTR42:MTR43"/>
    <mergeCell ref="MTS42:MTS43"/>
    <mergeCell ref="MTT42:MTT43"/>
    <mergeCell ref="MTU42:MTU43"/>
    <mergeCell ref="MTL42:MTL43"/>
    <mergeCell ref="MTM42:MTM43"/>
    <mergeCell ref="MTN42:MTN43"/>
    <mergeCell ref="MTO42:MTO43"/>
    <mergeCell ref="MTP42:MTP43"/>
    <mergeCell ref="MTG42:MTG43"/>
    <mergeCell ref="MTH42:MTH43"/>
    <mergeCell ref="MTI42:MTI43"/>
    <mergeCell ref="MTJ42:MTJ43"/>
    <mergeCell ref="MTK42:MTK43"/>
    <mergeCell ref="MVT42:MVT43"/>
    <mergeCell ref="MVU42:MVU43"/>
    <mergeCell ref="MVV42:MVV43"/>
    <mergeCell ref="MVW42:MVW43"/>
    <mergeCell ref="MVX42:MVX43"/>
    <mergeCell ref="MVO42:MVO43"/>
    <mergeCell ref="MVP42:MVP43"/>
    <mergeCell ref="MVQ42:MVQ43"/>
    <mergeCell ref="MVR42:MVR43"/>
    <mergeCell ref="MVS42:MVS43"/>
    <mergeCell ref="MVJ42:MVJ43"/>
    <mergeCell ref="MVK42:MVK43"/>
    <mergeCell ref="MVL42:MVL43"/>
    <mergeCell ref="MVM42:MVM43"/>
    <mergeCell ref="MVN42:MVN43"/>
    <mergeCell ref="MVE42:MVE43"/>
    <mergeCell ref="MVF42:MVF43"/>
    <mergeCell ref="MVG42:MVG43"/>
    <mergeCell ref="MVH42:MVH43"/>
    <mergeCell ref="MVI42:MVI43"/>
    <mergeCell ref="MUZ42:MUZ43"/>
    <mergeCell ref="MVA42:MVA43"/>
    <mergeCell ref="MVB42:MVB43"/>
    <mergeCell ref="MVC42:MVC43"/>
    <mergeCell ref="MVD42:MVD43"/>
    <mergeCell ref="MUU42:MUU43"/>
    <mergeCell ref="MUV42:MUV43"/>
    <mergeCell ref="MUW42:MUW43"/>
    <mergeCell ref="MUX42:MUX43"/>
    <mergeCell ref="MUY42:MUY43"/>
    <mergeCell ref="MUP42:MUP43"/>
    <mergeCell ref="MUQ42:MUQ43"/>
    <mergeCell ref="MUR42:MUR43"/>
    <mergeCell ref="MUS42:MUS43"/>
    <mergeCell ref="MUT42:MUT43"/>
    <mergeCell ref="MXC42:MXC43"/>
    <mergeCell ref="MXD42:MXD43"/>
    <mergeCell ref="MXE42:MXE43"/>
    <mergeCell ref="MXF42:MXF43"/>
    <mergeCell ref="MXG42:MXG43"/>
    <mergeCell ref="MWX42:MWX43"/>
    <mergeCell ref="MWY42:MWY43"/>
    <mergeCell ref="MWZ42:MWZ43"/>
    <mergeCell ref="MXA42:MXA43"/>
    <mergeCell ref="MXB42:MXB43"/>
    <mergeCell ref="MWS42:MWS43"/>
    <mergeCell ref="MWT42:MWT43"/>
    <mergeCell ref="MWU42:MWU43"/>
    <mergeCell ref="MWV42:MWV43"/>
    <mergeCell ref="MWW42:MWW43"/>
    <mergeCell ref="MWN42:MWN43"/>
    <mergeCell ref="MWO42:MWO43"/>
    <mergeCell ref="MWP42:MWP43"/>
    <mergeCell ref="MWQ42:MWQ43"/>
    <mergeCell ref="MWR42:MWR43"/>
    <mergeCell ref="MWI42:MWI43"/>
    <mergeCell ref="MWJ42:MWJ43"/>
    <mergeCell ref="MWK42:MWK43"/>
    <mergeCell ref="MWL42:MWL43"/>
    <mergeCell ref="MWM42:MWM43"/>
    <mergeCell ref="MWD42:MWD43"/>
    <mergeCell ref="MWE42:MWE43"/>
    <mergeCell ref="MWF42:MWF43"/>
    <mergeCell ref="MWG42:MWG43"/>
    <mergeCell ref="MWH42:MWH43"/>
    <mergeCell ref="MVY42:MVY43"/>
    <mergeCell ref="MVZ42:MVZ43"/>
    <mergeCell ref="MWA42:MWA43"/>
    <mergeCell ref="MWB42:MWB43"/>
    <mergeCell ref="MWC42:MWC43"/>
    <mergeCell ref="MYL42:MYL43"/>
    <mergeCell ref="MYM42:MYM43"/>
    <mergeCell ref="MYN42:MYN43"/>
    <mergeCell ref="MYO42:MYO43"/>
    <mergeCell ref="MYP42:MYP43"/>
    <mergeCell ref="MYG42:MYG43"/>
    <mergeCell ref="MYH42:MYH43"/>
    <mergeCell ref="MYI42:MYI43"/>
    <mergeCell ref="MYJ42:MYJ43"/>
    <mergeCell ref="MYK42:MYK43"/>
    <mergeCell ref="MYB42:MYB43"/>
    <mergeCell ref="MYC42:MYC43"/>
    <mergeCell ref="MYD42:MYD43"/>
    <mergeCell ref="MYE42:MYE43"/>
    <mergeCell ref="MYF42:MYF43"/>
    <mergeCell ref="MXW42:MXW43"/>
    <mergeCell ref="MXX42:MXX43"/>
    <mergeCell ref="MXY42:MXY43"/>
    <mergeCell ref="MXZ42:MXZ43"/>
    <mergeCell ref="MYA42:MYA43"/>
    <mergeCell ref="MXR42:MXR43"/>
    <mergeCell ref="MXS42:MXS43"/>
    <mergeCell ref="MXT42:MXT43"/>
    <mergeCell ref="MXU42:MXU43"/>
    <mergeCell ref="MXV42:MXV43"/>
    <mergeCell ref="MXM42:MXM43"/>
    <mergeCell ref="MXN42:MXN43"/>
    <mergeCell ref="MXO42:MXO43"/>
    <mergeCell ref="MXP42:MXP43"/>
    <mergeCell ref="MXQ42:MXQ43"/>
    <mergeCell ref="MXH42:MXH43"/>
    <mergeCell ref="MXI42:MXI43"/>
    <mergeCell ref="MXJ42:MXJ43"/>
    <mergeCell ref="MXK42:MXK43"/>
    <mergeCell ref="MXL42:MXL43"/>
    <mergeCell ref="MZU42:MZU43"/>
    <mergeCell ref="MZV42:MZV43"/>
    <mergeCell ref="MZW42:MZW43"/>
    <mergeCell ref="MZX42:MZX43"/>
    <mergeCell ref="MZY42:MZY43"/>
    <mergeCell ref="MZP42:MZP43"/>
    <mergeCell ref="MZQ42:MZQ43"/>
    <mergeCell ref="MZR42:MZR43"/>
    <mergeCell ref="MZS42:MZS43"/>
    <mergeCell ref="MZT42:MZT43"/>
    <mergeCell ref="MZK42:MZK43"/>
    <mergeCell ref="MZL42:MZL43"/>
    <mergeCell ref="MZM42:MZM43"/>
    <mergeCell ref="MZN42:MZN43"/>
    <mergeCell ref="MZO42:MZO43"/>
    <mergeCell ref="MZF42:MZF43"/>
    <mergeCell ref="MZG42:MZG43"/>
    <mergeCell ref="MZH42:MZH43"/>
    <mergeCell ref="MZI42:MZI43"/>
    <mergeCell ref="MZJ42:MZJ43"/>
    <mergeCell ref="MZA42:MZA43"/>
    <mergeCell ref="MZB42:MZB43"/>
    <mergeCell ref="MZC42:MZC43"/>
    <mergeCell ref="MZD42:MZD43"/>
    <mergeCell ref="MZE42:MZE43"/>
    <mergeCell ref="MYV42:MYV43"/>
    <mergeCell ref="MYW42:MYW43"/>
    <mergeCell ref="MYX42:MYX43"/>
    <mergeCell ref="MYY42:MYY43"/>
    <mergeCell ref="MYZ42:MYZ43"/>
    <mergeCell ref="MYQ42:MYQ43"/>
    <mergeCell ref="MYR42:MYR43"/>
    <mergeCell ref="MYS42:MYS43"/>
    <mergeCell ref="MYT42:MYT43"/>
    <mergeCell ref="MYU42:MYU43"/>
    <mergeCell ref="NBD42:NBD43"/>
    <mergeCell ref="NBE42:NBE43"/>
    <mergeCell ref="NBF42:NBF43"/>
    <mergeCell ref="NBG42:NBG43"/>
    <mergeCell ref="NBH42:NBH43"/>
    <mergeCell ref="NAY42:NAY43"/>
    <mergeCell ref="NAZ42:NAZ43"/>
    <mergeCell ref="NBA42:NBA43"/>
    <mergeCell ref="NBB42:NBB43"/>
    <mergeCell ref="NBC42:NBC43"/>
    <mergeCell ref="NAT42:NAT43"/>
    <mergeCell ref="NAU42:NAU43"/>
    <mergeCell ref="NAV42:NAV43"/>
    <mergeCell ref="NAW42:NAW43"/>
    <mergeCell ref="NAX42:NAX43"/>
    <mergeCell ref="NAO42:NAO43"/>
    <mergeCell ref="NAP42:NAP43"/>
    <mergeCell ref="NAQ42:NAQ43"/>
    <mergeCell ref="NAR42:NAR43"/>
    <mergeCell ref="NAS42:NAS43"/>
    <mergeCell ref="NAJ42:NAJ43"/>
    <mergeCell ref="NAK42:NAK43"/>
    <mergeCell ref="NAL42:NAL43"/>
    <mergeCell ref="NAM42:NAM43"/>
    <mergeCell ref="NAN42:NAN43"/>
    <mergeCell ref="NAE42:NAE43"/>
    <mergeCell ref="NAF42:NAF43"/>
    <mergeCell ref="NAG42:NAG43"/>
    <mergeCell ref="NAH42:NAH43"/>
    <mergeCell ref="NAI42:NAI43"/>
    <mergeCell ref="MZZ42:MZZ43"/>
    <mergeCell ref="NAA42:NAA43"/>
    <mergeCell ref="NAB42:NAB43"/>
    <mergeCell ref="NAC42:NAC43"/>
    <mergeCell ref="NAD42:NAD43"/>
    <mergeCell ref="NCM42:NCM43"/>
    <mergeCell ref="NCN42:NCN43"/>
    <mergeCell ref="NCO42:NCO43"/>
    <mergeCell ref="NCP42:NCP43"/>
    <mergeCell ref="NCQ42:NCQ43"/>
    <mergeCell ref="NCH42:NCH43"/>
    <mergeCell ref="NCI42:NCI43"/>
    <mergeCell ref="NCJ42:NCJ43"/>
    <mergeCell ref="NCK42:NCK43"/>
    <mergeCell ref="NCL42:NCL43"/>
    <mergeCell ref="NCC42:NCC43"/>
    <mergeCell ref="NCD42:NCD43"/>
    <mergeCell ref="NCE42:NCE43"/>
    <mergeCell ref="NCF42:NCF43"/>
    <mergeCell ref="NCG42:NCG43"/>
    <mergeCell ref="NBX42:NBX43"/>
    <mergeCell ref="NBY42:NBY43"/>
    <mergeCell ref="NBZ42:NBZ43"/>
    <mergeCell ref="NCA42:NCA43"/>
    <mergeCell ref="NCB42:NCB43"/>
    <mergeCell ref="NBS42:NBS43"/>
    <mergeCell ref="NBT42:NBT43"/>
    <mergeCell ref="NBU42:NBU43"/>
    <mergeCell ref="NBV42:NBV43"/>
    <mergeCell ref="NBW42:NBW43"/>
    <mergeCell ref="NBN42:NBN43"/>
    <mergeCell ref="NBO42:NBO43"/>
    <mergeCell ref="NBP42:NBP43"/>
    <mergeCell ref="NBQ42:NBQ43"/>
    <mergeCell ref="NBR42:NBR43"/>
    <mergeCell ref="NBI42:NBI43"/>
    <mergeCell ref="NBJ42:NBJ43"/>
    <mergeCell ref="NBK42:NBK43"/>
    <mergeCell ref="NBL42:NBL43"/>
    <mergeCell ref="NBM42:NBM43"/>
    <mergeCell ref="NDV42:NDV43"/>
    <mergeCell ref="NDW42:NDW43"/>
    <mergeCell ref="NDX42:NDX43"/>
    <mergeCell ref="NDY42:NDY43"/>
    <mergeCell ref="NDZ42:NDZ43"/>
    <mergeCell ref="NDQ42:NDQ43"/>
    <mergeCell ref="NDR42:NDR43"/>
    <mergeCell ref="NDS42:NDS43"/>
    <mergeCell ref="NDT42:NDT43"/>
    <mergeCell ref="NDU42:NDU43"/>
    <mergeCell ref="NDL42:NDL43"/>
    <mergeCell ref="NDM42:NDM43"/>
    <mergeCell ref="NDN42:NDN43"/>
    <mergeCell ref="NDO42:NDO43"/>
    <mergeCell ref="NDP42:NDP43"/>
    <mergeCell ref="NDG42:NDG43"/>
    <mergeCell ref="NDH42:NDH43"/>
    <mergeCell ref="NDI42:NDI43"/>
    <mergeCell ref="NDJ42:NDJ43"/>
    <mergeCell ref="NDK42:NDK43"/>
    <mergeCell ref="NDB42:NDB43"/>
    <mergeCell ref="NDC42:NDC43"/>
    <mergeCell ref="NDD42:NDD43"/>
    <mergeCell ref="NDE42:NDE43"/>
    <mergeCell ref="NDF42:NDF43"/>
    <mergeCell ref="NCW42:NCW43"/>
    <mergeCell ref="NCX42:NCX43"/>
    <mergeCell ref="NCY42:NCY43"/>
    <mergeCell ref="NCZ42:NCZ43"/>
    <mergeCell ref="NDA42:NDA43"/>
    <mergeCell ref="NCR42:NCR43"/>
    <mergeCell ref="NCS42:NCS43"/>
    <mergeCell ref="NCT42:NCT43"/>
    <mergeCell ref="NCU42:NCU43"/>
    <mergeCell ref="NCV42:NCV43"/>
    <mergeCell ref="NFE42:NFE43"/>
    <mergeCell ref="NFF42:NFF43"/>
    <mergeCell ref="NFG42:NFG43"/>
    <mergeCell ref="NFH42:NFH43"/>
    <mergeCell ref="NFI42:NFI43"/>
    <mergeCell ref="NEZ42:NEZ43"/>
    <mergeCell ref="NFA42:NFA43"/>
    <mergeCell ref="NFB42:NFB43"/>
    <mergeCell ref="NFC42:NFC43"/>
    <mergeCell ref="NFD42:NFD43"/>
    <mergeCell ref="NEU42:NEU43"/>
    <mergeCell ref="NEV42:NEV43"/>
    <mergeCell ref="NEW42:NEW43"/>
    <mergeCell ref="NEX42:NEX43"/>
    <mergeCell ref="NEY42:NEY43"/>
    <mergeCell ref="NEP42:NEP43"/>
    <mergeCell ref="NEQ42:NEQ43"/>
    <mergeCell ref="NER42:NER43"/>
    <mergeCell ref="NES42:NES43"/>
    <mergeCell ref="NET42:NET43"/>
    <mergeCell ref="NEK42:NEK43"/>
    <mergeCell ref="NEL42:NEL43"/>
    <mergeCell ref="NEM42:NEM43"/>
    <mergeCell ref="NEN42:NEN43"/>
    <mergeCell ref="NEO42:NEO43"/>
    <mergeCell ref="NEF42:NEF43"/>
    <mergeCell ref="NEG42:NEG43"/>
    <mergeCell ref="NEH42:NEH43"/>
    <mergeCell ref="NEI42:NEI43"/>
    <mergeCell ref="NEJ42:NEJ43"/>
    <mergeCell ref="NEA42:NEA43"/>
    <mergeCell ref="NEB42:NEB43"/>
    <mergeCell ref="NEC42:NEC43"/>
    <mergeCell ref="NED42:NED43"/>
    <mergeCell ref="NEE42:NEE43"/>
    <mergeCell ref="NGN42:NGN43"/>
    <mergeCell ref="NGO42:NGO43"/>
    <mergeCell ref="NGP42:NGP43"/>
    <mergeCell ref="NGQ42:NGQ43"/>
    <mergeCell ref="NGR42:NGR43"/>
    <mergeCell ref="NGI42:NGI43"/>
    <mergeCell ref="NGJ42:NGJ43"/>
    <mergeCell ref="NGK42:NGK43"/>
    <mergeCell ref="NGL42:NGL43"/>
    <mergeCell ref="NGM42:NGM43"/>
    <mergeCell ref="NGD42:NGD43"/>
    <mergeCell ref="NGE42:NGE43"/>
    <mergeCell ref="NGF42:NGF43"/>
    <mergeCell ref="NGG42:NGG43"/>
    <mergeCell ref="NGH42:NGH43"/>
    <mergeCell ref="NFY42:NFY43"/>
    <mergeCell ref="NFZ42:NFZ43"/>
    <mergeCell ref="NGA42:NGA43"/>
    <mergeCell ref="NGB42:NGB43"/>
    <mergeCell ref="NGC42:NGC43"/>
    <mergeCell ref="NFT42:NFT43"/>
    <mergeCell ref="NFU42:NFU43"/>
    <mergeCell ref="NFV42:NFV43"/>
    <mergeCell ref="NFW42:NFW43"/>
    <mergeCell ref="NFX42:NFX43"/>
    <mergeCell ref="NFO42:NFO43"/>
    <mergeCell ref="NFP42:NFP43"/>
    <mergeCell ref="NFQ42:NFQ43"/>
    <mergeCell ref="NFR42:NFR43"/>
    <mergeCell ref="NFS42:NFS43"/>
    <mergeCell ref="NFJ42:NFJ43"/>
    <mergeCell ref="NFK42:NFK43"/>
    <mergeCell ref="NFL42:NFL43"/>
    <mergeCell ref="NFM42:NFM43"/>
    <mergeCell ref="NFN42:NFN43"/>
    <mergeCell ref="NHW42:NHW43"/>
    <mergeCell ref="NHX42:NHX43"/>
    <mergeCell ref="NHY42:NHY43"/>
    <mergeCell ref="NHZ42:NHZ43"/>
    <mergeCell ref="NIA42:NIA43"/>
    <mergeCell ref="NHR42:NHR43"/>
    <mergeCell ref="NHS42:NHS43"/>
    <mergeCell ref="NHT42:NHT43"/>
    <mergeCell ref="NHU42:NHU43"/>
    <mergeCell ref="NHV42:NHV43"/>
    <mergeCell ref="NHM42:NHM43"/>
    <mergeCell ref="NHN42:NHN43"/>
    <mergeCell ref="NHO42:NHO43"/>
    <mergeCell ref="NHP42:NHP43"/>
    <mergeCell ref="NHQ42:NHQ43"/>
    <mergeCell ref="NHH42:NHH43"/>
    <mergeCell ref="NHI42:NHI43"/>
    <mergeCell ref="NHJ42:NHJ43"/>
    <mergeCell ref="NHK42:NHK43"/>
    <mergeCell ref="NHL42:NHL43"/>
    <mergeCell ref="NHC42:NHC43"/>
    <mergeCell ref="NHD42:NHD43"/>
    <mergeCell ref="NHE42:NHE43"/>
    <mergeCell ref="NHF42:NHF43"/>
    <mergeCell ref="NHG42:NHG43"/>
    <mergeCell ref="NGX42:NGX43"/>
    <mergeCell ref="NGY42:NGY43"/>
    <mergeCell ref="NGZ42:NGZ43"/>
    <mergeCell ref="NHA42:NHA43"/>
    <mergeCell ref="NHB42:NHB43"/>
    <mergeCell ref="NGS42:NGS43"/>
    <mergeCell ref="NGT42:NGT43"/>
    <mergeCell ref="NGU42:NGU43"/>
    <mergeCell ref="NGV42:NGV43"/>
    <mergeCell ref="NGW42:NGW43"/>
    <mergeCell ref="NJF42:NJF43"/>
    <mergeCell ref="NJG42:NJG43"/>
    <mergeCell ref="NJH42:NJH43"/>
    <mergeCell ref="NJI42:NJI43"/>
    <mergeCell ref="NJJ42:NJJ43"/>
    <mergeCell ref="NJA42:NJA43"/>
    <mergeCell ref="NJB42:NJB43"/>
    <mergeCell ref="NJC42:NJC43"/>
    <mergeCell ref="NJD42:NJD43"/>
    <mergeCell ref="NJE42:NJE43"/>
    <mergeCell ref="NIV42:NIV43"/>
    <mergeCell ref="NIW42:NIW43"/>
    <mergeCell ref="NIX42:NIX43"/>
    <mergeCell ref="NIY42:NIY43"/>
    <mergeCell ref="NIZ42:NIZ43"/>
    <mergeCell ref="NIQ42:NIQ43"/>
    <mergeCell ref="NIR42:NIR43"/>
    <mergeCell ref="NIS42:NIS43"/>
    <mergeCell ref="NIT42:NIT43"/>
    <mergeCell ref="NIU42:NIU43"/>
    <mergeCell ref="NIL42:NIL43"/>
    <mergeCell ref="NIM42:NIM43"/>
    <mergeCell ref="NIN42:NIN43"/>
    <mergeCell ref="NIO42:NIO43"/>
    <mergeCell ref="NIP42:NIP43"/>
    <mergeCell ref="NIG42:NIG43"/>
    <mergeCell ref="NIH42:NIH43"/>
    <mergeCell ref="NII42:NII43"/>
    <mergeCell ref="NIJ42:NIJ43"/>
    <mergeCell ref="NIK42:NIK43"/>
    <mergeCell ref="NIB42:NIB43"/>
    <mergeCell ref="NIC42:NIC43"/>
    <mergeCell ref="NID42:NID43"/>
    <mergeCell ref="NIE42:NIE43"/>
    <mergeCell ref="NIF42:NIF43"/>
    <mergeCell ref="NKO42:NKO43"/>
    <mergeCell ref="NKP42:NKP43"/>
    <mergeCell ref="NKQ42:NKQ43"/>
    <mergeCell ref="NKR42:NKR43"/>
    <mergeCell ref="NKS42:NKS43"/>
    <mergeCell ref="NKJ42:NKJ43"/>
    <mergeCell ref="NKK42:NKK43"/>
    <mergeCell ref="NKL42:NKL43"/>
    <mergeCell ref="NKM42:NKM43"/>
    <mergeCell ref="NKN42:NKN43"/>
    <mergeCell ref="NKE42:NKE43"/>
    <mergeCell ref="NKF42:NKF43"/>
    <mergeCell ref="NKG42:NKG43"/>
    <mergeCell ref="NKH42:NKH43"/>
    <mergeCell ref="NKI42:NKI43"/>
    <mergeCell ref="NJZ42:NJZ43"/>
    <mergeCell ref="NKA42:NKA43"/>
    <mergeCell ref="NKB42:NKB43"/>
    <mergeCell ref="NKC42:NKC43"/>
    <mergeCell ref="NKD42:NKD43"/>
    <mergeCell ref="NJU42:NJU43"/>
    <mergeCell ref="NJV42:NJV43"/>
    <mergeCell ref="NJW42:NJW43"/>
    <mergeCell ref="NJX42:NJX43"/>
    <mergeCell ref="NJY42:NJY43"/>
    <mergeCell ref="NJP42:NJP43"/>
    <mergeCell ref="NJQ42:NJQ43"/>
    <mergeCell ref="NJR42:NJR43"/>
    <mergeCell ref="NJS42:NJS43"/>
    <mergeCell ref="NJT42:NJT43"/>
    <mergeCell ref="NJK42:NJK43"/>
    <mergeCell ref="NJL42:NJL43"/>
    <mergeCell ref="NJM42:NJM43"/>
    <mergeCell ref="NJN42:NJN43"/>
    <mergeCell ref="NJO42:NJO43"/>
    <mergeCell ref="NLX42:NLX43"/>
    <mergeCell ref="NLY42:NLY43"/>
    <mergeCell ref="NLZ42:NLZ43"/>
    <mergeCell ref="NMA42:NMA43"/>
    <mergeCell ref="NMB42:NMB43"/>
    <mergeCell ref="NLS42:NLS43"/>
    <mergeCell ref="NLT42:NLT43"/>
    <mergeCell ref="NLU42:NLU43"/>
    <mergeCell ref="NLV42:NLV43"/>
    <mergeCell ref="NLW42:NLW43"/>
    <mergeCell ref="NLN42:NLN43"/>
    <mergeCell ref="NLO42:NLO43"/>
    <mergeCell ref="NLP42:NLP43"/>
    <mergeCell ref="NLQ42:NLQ43"/>
    <mergeCell ref="NLR42:NLR43"/>
    <mergeCell ref="NLI42:NLI43"/>
    <mergeCell ref="NLJ42:NLJ43"/>
    <mergeCell ref="NLK42:NLK43"/>
    <mergeCell ref="NLL42:NLL43"/>
    <mergeCell ref="NLM42:NLM43"/>
    <mergeCell ref="NLD42:NLD43"/>
    <mergeCell ref="NLE42:NLE43"/>
    <mergeCell ref="NLF42:NLF43"/>
    <mergeCell ref="NLG42:NLG43"/>
    <mergeCell ref="NLH42:NLH43"/>
    <mergeCell ref="NKY42:NKY43"/>
    <mergeCell ref="NKZ42:NKZ43"/>
    <mergeCell ref="NLA42:NLA43"/>
    <mergeCell ref="NLB42:NLB43"/>
    <mergeCell ref="NLC42:NLC43"/>
    <mergeCell ref="NKT42:NKT43"/>
    <mergeCell ref="NKU42:NKU43"/>
    <mergeCell ref="NKV42:NKV43"/>
    <mergeCell ref="NKW42:NKW43"/>
    <mergeCell ref="NKX42:NKX43"/>
    <mergeCell ref="NNG42:NNG43"/>
    <mergeCell ref="NNH42:NNH43"/>
    <mergeCell ref="NNI42:NNI43"/>
    <mergeCell ref="NNJ42:NNJ43"/>
    <mergeCell ref="NNK42:NNK43"/>
    <mergeCell ref="NNB42:NNB43"/>
    <mergeCell ref="NNC42:NNC43"/>
    <mergeCell ref="NND42:NND43"/>
    <mergeCell ref="NNE42:NNE43"/>
    <mergeCell ref="NNF42:NNF43"/>
    <mergeCell ref="NMW42:NMW43"/>
    <mergeCell ref="NMX42:NMX43"/>
    <mergeCell ref="NMY42:NMY43"/>
    <mergeCell ref="NMZ42:NMZ43"/>
    <mergeCell ref="NNA42:NNA43"/>
    <mergeCell ref="NMR42:NMR43"/>
    <mergeCell ref="NMS42:NMS43"/>
    <mergeCell ref="NMT42:NMT43"/>
    <mergeCell ref="NMU42:NMU43"/>
    <mergeCell ref="NMV42:NMV43"/>
    <mergeCell ref="NMM42:NMM43"/>
    <mergeCell ref="NMN42:NMN43"/>
    <mergeCell ref="NMO42:NMO43"/>
    <mergeCell ref="NMP42:NMP43"/>
    <mergeCell ref="NMQ42:NMQ43"/>
    <mergeCell ref="NMH42:NMH43"/>
    <mergeCell ref="NMI42:NMI43"/>
    <mergeCell ref="NMJ42:NMJ43"/>
    <mergeCell ref="NMK42:NMK43"/>
    <mergeCell ref="NML42:NML43"/>
    <mergeCell ref="NMC42:NMC43"/>
    <mergeCell ref="NMD42:NMD43"/>
    <mergeCell ref="NME42:NME43"/>
    <mergeCell ref="NMF42:NMF43"/>
    <mergeCell ref="NMG42:NMG43"/>
    <mergeCell ref="NOP42:NOP43"/>
    <mergeCell ref="NOQ42:NOQ43"/>
    <mergeCell ref="NOR42:NOR43"/>
    <mergeCell ref="NOS42:NOS43"/>
    <mergeCell ref="NOT42:NOT43"/>
    <mergeCell ref="NOK42:NOK43"/>
    <mergeCell ref="NOL42:NOL43"/>
    <mergeCell ref="NOM42:NOM43"/>
    <mergeCell ref="NON42:NON43"/>
    <mergeCell ref="NOO42:NOO43"/>
    <mergeCell ref="NOF42:NOF43"/>
    <mergeCell ref="NOG42:NOG43"/>
    <mergeCell ref="NOH42:NOH43"/>
    <mergeCell ref="NOI42:NOI43"/>
    <mergeCell ref="NOJ42:NOJ43"/>
    <mergeCell ref="NOA42:NOA43"/>
    <mergeCell ref="NOB42:NOB43"/>
    <mergeCell ref="NOC42:NOC43"/>
    <mergeCell ref="NOD42:NOD43"/>
    <mergeCell ref="NOE42:NOE43"/>
    <mergeCell ref="NNV42:NNV43"/>
    <mergeCell ref="NNW42:NNW43"/>
    <mergeCell ref="NNX42:NNX43"/>
    <mergeCell ref="NNY42:NNY43"/>
    <mergeCell ref="NNZ42:NNZ43"/>
    <mergeCell ref="NNQ42:NNQ43"/>
    <mergeCell ref="NNR42:NNR43"/>
    <mergeCell ref="NNS42:NNS43"/>
    <mergeCell ref="NNT42:NNT43"/>
    <mergeCell ref="NNU42:NNU43"/>
    <mergeCell ref="NNL42:NNL43"/>
    <mergeCell ref="NNM42:NNM43"/>
    <mergeCell ref="NNN42:NNN43"/>
    <mergeCell ref="NNO42:NNO43"/>
    <mergeCell ref="NNP42:NNP43"/>
    <mergeCell ref="NPY42:NPY43"/>
    <mergeCell ref="NPZ42:NPZ43"/>
    <mergeCell ref="NQA42:NQA43"/>
    <mergeCell ref="NQB42:NQB43"/>
    <mergeCell ref="NQC42:NQC43"/>
    <mergeCell ref="NPT42:NPT43"/>
    <mergeCell ref="NPU42:NPU43"/>
    <mergeCell ref="NPV42:NPV43"/>
    <mergeCell ref="NPW42:NPW43"/>
    <mergeCell ref="NPX42:NPX43"/>
    <mergeCell ref="NPO42:NPO43"/>
    <mergeCell ref="NPP42:NPP43"/>
    <mergeCell ref="NPQ42:NPQ43"/>
    <mergeCell ref="NPR42:NPR43"/>
    <mergeCell ref="NPS42:NPS43"/>
    <mergeCell ref="NPJ42:NPJ43"/>
    <mergeCell ref="NPK42:NPK43"/>
    <mergeCell ref="NPL42:NPL43"/>
    <mergeCell ref="NPM42:NPM43"/>
    <mergeCell ref="NPN42:NPN43"/>
    <mergeCell ref="NPE42:NPE43"/>
    <mergeCell ref="NPF42:NPF43"/>
    <mergeCell ref="NPG42:NPG43"/>
    <mergeCell ref="NPH42:NPH43"/>
    <mergeCell ref="NPI42:NPI43"/>
    <mergeCell ref="NOZ42:NOZ43"/>
    <mergeCell ref="NPA42:NPA43"/>
    <mergeCell ref="NPB42:NPB43"/>
    <mergeCell ref="NPC42:NPC43"/>
    <mergeCell ref="NPD42:NPD43"/>
    <mergeCell ref="NOU42:NOU43"/>
    <mergeCell ref="NOV42:NOV43"/>
    <mergeCell ref="NOW42:NOW43"/>
    <mergeCell ref="NOX42:NOX43"/>
    <mergeCell ref="NOY42:NOY43"/>
    <mergeCell ref="NRH42:NRH43"/>
    <mergeCell ref="NRI42:NRI43"/>
    <mergeCell ref="NRJ42:NRJ43"/>
    <mergeCell ref="NRK42:NRK43"/>
    <mergeCell ref="NRL42:NRL43"/>
    <mergeCell ref="NRC42:NRC43"/>
    <mergeCell ref="NRD42:NRD43"/>
    <mergeCell ref="NRE42:NRE43"/>
    <mergeCell ref="NRF42:NRF43"/>
    <mergeCell ref="NRG42:NRG43"/>
    <mergeCell ref="NQX42:NQX43"/>
    <mergeCell ref="NQY42:NQY43"/>
    <mergeCell ref="NQZ42:NQZ43"/>
    <mergeCell ref="NRA42:NRA43"/>
    <mergeCell ref="NRB42:NRB43"/>
    <mergeCell ref="NQS42:NQS43"/>
    <mergeCell ref="NQT42:NQT43"/>
    <mergeCell ref="NQU42:NQU43"/>
    <mergeCell ref="NQV42:NQV43"/>
    <mergeCell ref="NQW42:NQW43"/>
    <mergeCell ref="NQN42:NQN43"/>
    <mergeCell ref="NQO42:NQO43"/>
    <mergeCell ref="NQP42:NQP43"/>
    <mergeCell ref="NQQ42:NQQ43"/>
    <mergeCell ref="NQR42:NQR43"/>
    <mergeCell ref="NQI42:NQI43"/>
    <mergeCell ref="NQJ42:NQJ43"/>
    <mergeCell ref="NQK42:NQK43"/>
    <mergeCell ref="NQL42:NQL43"/>
    <mergeCell ref="NQM42:NQM43"/>
    <mergeCell ref="NQD42:NQD43"/>
    <mergeCell ref="NQE42:NQE43"/>
    <mergeCell ref="NQF42:NQF43"/>
    <mergeCell ref="NQG42:NQG43"/>
    <mergeCell ref="NQH42:NQH43"/>
    <mergeCell ref="NSQ42:NSQ43"/>
    <mergeCell ref="NSR42:NSR43"/>
    <mergeCell ref="NSS42:NSS43"/>
    <mergeCell ref="NST42:NST43"/>
    <mergeCell ref="NSU42:NSU43"/>
    <mergeCell ref="NSL42:NSL43"/>
    <mergeCell ref="NSM42:NSM43"/>
    <mergeCell ref="NSN42:NSN43"/>
    <mergeCell ref="NSO42:NSO43"/>
    <mergeCell ref="NSP42:NSP43"/>
    <mergeCell ref="NSG42:NSG43"/>
    <mergeCell ref="NSH42:NSH43"/>
    <mergeCell ref="NSI42:NSI43"/>
    <mergeCell ref="NSJ42:NSJ43"/>
    <mergeCell ref="NSK42:NSK43"/>
    <mergeCell ref="NSB42:NSB43"/>
    <mergeCell ref="NSC42:NSC43"/>
    <mergeCell ref="NSD42:NSD43"/>
    <mergeCell ref="NSE42:NSE43"/>
    <mergeCell ref="NSF42:NSF43"/>
    <mergeCell ref="NRW42:NRW43"/>
    <mergeCell ref="NRX42:NRX43"/>
    <mergeCell ref="NRY42:NRY43"/>
    <mergeCell ref="NRZ42:NRZ43"/>
    <mergeCell ref="NSA42:NSA43"/>
    <mergeCell ref="NRR42:NRR43"/>
    <mergeCell ref="NRS42:NRS43"/>
    <mergeCell ref="NRT42:NRT43"/>
    <mergeCell ref="NRU42:NRU43"/>
    <mergeCell ref="NRV42:NRV43"/>
    <mergeCell ref="NRM42:NRM43"/>
    <mergeCell ref="NRN42:NRN43"/>
    <mergeCell ref="NRO42:NRO43"/>
    <mergeCell ref="NRP42:NRP43"/>
    <mergeCell ref="NRQ42:NRQ43"/>
    <mergeCell ref="NTZ42:NTZ43"/>
    <mergeCell ref="NUA42:NUA43"/>
    <mergeCell ref="NUB42:NUB43"/>
    <mergeCell ref="NUC42:NUC43"/>
    <mergeCell ref="NUD42:NUD43"/>
    <mergeCell ref="NTU42:NTU43"/>
    <mergeCell ref="NTV42:NTV43"/>
    <mergeCell ref="NTW42:NTW43"/>
    <mergeCell ref="NTX42:NTX43"/>
    <mergeCell ref="NTY42:NTY43"/>
    <mergeCell ref="NTP42:NTP43"/>
    <mergeCell ref="NTQ42:NTQ43"/>
    <mergeCell ref="NTR42:NTR43"/>
    <mergeCell ref="NTS42:NTS43"/>
    <mergeCell ref="NTT42:NTT43"/>
    <mergeCell ref="NTK42:NTK43"/>
    <mergeCell ref="NTL42:NTL43"/>
    <mergeCell ref="NTM42:NTM43"/>
    <mergeCell ref="NTN42:NTN43"/>
    <mergeCell ref="NTO42:NTO43"/>
    <mergeCell ref="NTF42:NTF43"/>
    <mergeCell ref="NTG42:NTG43"/>
    <mergeCell ref="NTH42:NTH43"/>
    <mergeCell ref="NTI42:NTI43"/>
    <mergeCell ref="NTJ42:NTJ43"/>
    <mergeCell ref="NTA42:NTA43"/>
    <mergeCell ref="NTB42:NTB43"/>
    <mergeCell ref="NTC42:NTC43"/>
    <mergeCell ref="NTD42:NTD43"/>
    <mergeCell ref="NTE42:NTE43"/>
    <mergeCell ref="NSV42:NSV43"/>
    <mergeCell ref="NSW42:NSW43"/>
    <mergeCell ref="NSX42:NSX43"/>
    <mergeCell ref="NSY42:NSY43"/>
    <mergeCell ref="NSZ42:NSZ43"/>
    <mergeCell ref="NVI42:NVI43"/>
    <mergeCell ref="NVJ42:NVJ43"/>
    <mergeCell ref="NVK42:NVK43"/>
    <mergeCell ref="NVL42:NVL43"/>
    <mergeCell ref="NVM42:NVM43"/>
    <mergeCell ref="NVD42:NVD43"/>
    <mergeCell ref="NVE42:NVE43"/>
    <mergeCell ref="NVF42:NVF43"/>
    <mergeCell ref="NVG42:NVG43"/>
    <mergeCell ref="NVH42:NVH43"/>
    <mergeCell ref="NUY42:NUY43"/>
    <mergeCell ref="NUZ42:NUZ43"/>
    <mergeCell ref="NVA42:NVA43"/>
    <mergeCell ref="NVB42:NVB43"/>
    <mergeCell ref="NVC42:NVC43"/>
    <mergeCell ref="NUT42:NUT43"/>
    <mergeCell ref="NUU42:NUU43"/>
    <mergeCell ref="NUV42:NUV43"/>
    <mergeCell ref="NUW42:NUW43"/>
    <mergeCell ref="NUX42:NUX43"/>
    <mergeCell ref="NUO42:NUO43"/>
    <mergeCell ref="NUP42:NUP43"/>
    <mergeCell ref="NUQ42:NUQ43"/>
    <mergeCell ref="NUR42:NUR43"/>
    <mergeCell ref="NUS42:NUS43"/>
    <mergeCell ref="NUJ42:NUJ43"/>
    <mergeCell ref="NUK42:NUK43"/>
    <mergeCell ref="NUL42:NUL43"/>
    <mergeCell ref="NUM42:NUM43"/>
    <mergeCell ref="NUN42:NUN43"/>
    <mergeCell ref="NUE42:NUE43"/>
    <mergeCell ref="NUF42:NUF43"/>
    <mergeCell ref="NUG42:NUG43"/>
    <mergeCell ref="NUH42:NUH43"/>
    <mergeCell ref="NUI42:NUI43"/>
    <mergeCell ref="NWR42:NWR43"/>
    <mergeCell ref="NWS42:NWS43"/>
    <mergeCell ref="NWT42:NWT43"/>
    <mergeCell ref="NWU42:NWU43"/>
    <mergeCell ref="NWV42:NWV43"/>
    <mergeCell ref="NWM42:NWM43"/>
    <mergeCell ref="NWN42:NWN43"/>
    <mergeCell ref="NWO42:NWO43"/>
    <mergeCell ref="NWP42:NWP43"/>
    <mergeCell ref="NWQ42:NWQ43"/>
    <mergeCell ref="NWH42:NWH43"/>
    <mergeCell ref="NWI42:NWI43"/>
    <mergeCell ref="NWJ42:NWJ43"/>
    <mergeCell ref="NWK42:NWK43"/>
    <mergeCell ref="NWL42:NWL43"/>
    <mergeCell ref="NWC42:NWC43"/>
    <mergeCell ref="NWD42:NWD43"/>
    <mergeCell ref="NWE42:NWE43"/>
    <mergeCell ref="NWF42:NWF43"/>
    <mergeCell ref="NWG42:NWG43"/>
    <mergeCell ref="NVX42:NVX43"/>
    <mergeCell ref="NVY42:NVY43"/>
    <mergeCell ref="NVZ42:NVZ43"/>
    <mergeCell ref="NWA42:NWA43"/>
    <mergeCell ref="NWB42:NWB43"/>
    <mergeCell ref="NVS42:NVS43"/>
    <mergeCell ref="NVT42:NVT43"/>
    <mergeCell ref="NVU42:NVU43"/>
    <mergeCell ref="NVV42:NVV43"/>
    <mergeCell ref="NVW42:NVW43"/>
    <mergeCell ref="NVN42:NVN43"/>
    <mergeCell ref="NVO42:NVO43"/>
    <mergeCell ref="NVP42:NVP43"/>
    <mergeCell ref="NVQ42:NVQ43"/>
    <mergeCell ref="NVR42:NVR43"/>
    <mergeCell ref="NYA42:NYA43"/>
    <mergeCell ref="NYB42:NYB43"/>
    <mergeCell ref="NYC42:NYC43"/>
    <mergeCell ref="NYD42:NYD43"/>
    <mergeCell ref="NYE42:NYE43"/>
    <mergeCell ref="NXV42:NXV43"/>
    <mergeCell ref="NXW42:NXW43"/>
    <mergeCell ref="NXX42:NXX43"/>
    <mergeCell ref="NXY42:NXY43"/>
    <mergeCell ref="NXZ42:NXZ43"/>
    <mergeCell ref="NXQ42:NXQ43"/>
    <mergeCell ref="NXR42:NXR43"/>
    <mergeCell ref="NXS42:NXS43"/>
    <mergeCell ref="NXT42:NXT43"/>
    <mergeCell ref="NXU42:NXU43"/>
    <mergeCell ref="NXL42:NXL43"/>
    <mergeCell ref="NXM42:NXM43"/>
    <mergeCell ref="NXN42:NXN43"/>
    <mergeCell ref="NXO42:NXO43"/>
    <mergeCell ref="NXP42:NXP43"/>
    <mergeCell ref="NXG42:NXG43"/>
    <mergeCell ref="NXH42:NXH43"/>
    <mergeCell ref="NXI42:NXI43"/>
    <mergeCell ref="NXJ42:NXJ43"/>
    <mergeCell ref="NXK42:NXK43"/>
    <mergeCell ref="NXB42:NXB43"/>
    <mergeCell ref="NXC42:NXC43"/>
    <mergeCell ref="NXD42:NXD43"/>
    <mergeCell ref="NXE42:NXE43"/>
    <mergeCell ref="NXF42:NXF43"/>
    <mergeCell ref="NWW42:NWW43"/>
    <mergeCell ref="NWX42:NWX43"/>
    <mergeCell ref="NWY42:NWY43"/>
    <mergeCell ref="NWZ42:NWZ43"/>
    <mergeCell ref="NXA42:NXA43"/>
    <mergeCell ref="NZJ42:NZJ43"/>
    <mergeCell ref="NZK42:NZK43"/>
    <mergeCell ref="NZL42:NZL43"/>
    <mergeCell ref="NZM42:NZM43"/>
    <mergeCell ref="NZN42:NZN43"/>
    <mergeCell ref="NZE42:NZE43"/>
    <mergeCell ref="NZF42:NZF43"/>
    <mergeCell ref="NZG42:NZG43"/>
    <mergeCell ref="NZH42:NZH43"/>
    <mergeCell ref="NZI42:NZI43"/>
    <mergeCell ref="NYZ42:NYZ43"/>
    <mergeCell ref="NZA42:NZA43"/>
    <mergeCell ref="NZB42:NZB43"/>
    <mergeCell ref="NZC42:NZC43"/>
    <mergeCell ref="NZD42:NZD43"/>
    <mergeCell ref="NYU42:NYU43"/>
    <mergeCell ref="NYV42:NYV43"/>
    <mergeCell ref="NYW42:NYW43"/>
    <mergeCell ref="NYX42:NYX43"/>
    <mergeCell ref="NYY42:NYY43"/>
    <mergeCell ref="NYP42:NYP43"/>
    <mergeCell ref="NYQ42:NYQ43"/>
    <mergeCell ref="NYR42:NYR43"/>
    <mergeCell ref="NYS42:NYS43"/>
    <mergeCell ref="NYT42:NYT43"/>
    <mergeCell ref="NYK42:NYK43"/>
    <mergeCell ref="NYL42:NYL43"/>
    <mergeCell ref="NYM42:NYM43"/>
    <mergeCell ref="NYN42:NYN43"/>
    <mergeCell ref="NYO42:NYO43"/>
    <mergeCell ref="NYF42:NYF43"/>
    <mergeCell ref="NYG42:NYG43"/>
    <mergeCell ref="NYH42:NYH43"/>
    <mergeCell ref="NYI42:NYI43"/>
    <mergeCell ref="NYJ42:NYJ43"/>
    <mergeCell ref="OAS42:OAS43"/>
    <mergeCell ref="OAT42:OAT43"/>
    <mergeCell ref="OAU42:OAU43"/>
    <mergeCell ref="OAV42:OAV43"/>
    <mergeCell ref="OAW42:OAW43"/>
    <mergeCell ref="OAN42:OAN43"/>
    <mergeCell ref="OAO42:OAO43"/>
    <mergeCell ref="OAP42:OAP43"/>
    <mergeCell ref="OAQ42:OAQ43"/>
    <mergeCell ref="OAR42:OAR43"/>
    <mergeCell ref="OAI42:OAI43"/>
    <mergeCell ref="OAJ42:OAJ43"/>
    <mergeCell ref="OAK42:OAK43"/>
    <mergeCell ref="OAL42:OAL43"/>
    <mergeCell ref="OAM42:OAM43"/>
    <mergeCell ref="OAD42:OAD43"/>
    <mergeCell ref="OAE42:OAE43"/>
    <mergeCell ref="OAF42:OAF43"/>
    <mergeCell ref="OAG42:OAG43"/>
    <mergeCell ref="OAH42:OAH43"/>
    <mergeCell ref="NZY42:NZY43"/>
    <mergeCell ref="NZZ42:NZZ43"/>
    <mergeCell ref="OAA42:OAA43"/>
    <mergeCell ref="OAB42:OAB43"/>
    <mergeCell ref="OAC42:OAC43"/>
    <mergeCell ref="NZT42:NZT43"/>
    <mergeCell ref="NZU42:NZU43"/>
    <mergeCell ref="NZV42:NZV43"/>
    <mergeCell ref="NZW42:NZW43"/>
    <mergeCell ref="NZX42:NZX43"/>
    <mergeCell ref="NZO42:NZO43"/>
    <mergeCell ref="NZP42:NZP43"/>
    <mergeCell ref="NZQ42:NZQ43"/>
    <mergeCell ref="NZR42:NZR43"/>
    <mergeCell ref="NZS42:NZS43"/>
    <mergeCell ref="OCB42:OCB43"/>
    <mergeCell ref="OCC42:OCC43"/>
    <mergeCell ref="OCD42:OCD43"/>
    <mergeCell ref="OCE42:OCE43"/>
    <mergeCell ref="OCF42:OCF43"/>
    <mergeCell ref="OBW42:OBW43"/>
    <mergeCell ref="OBX42:OBX43"/>
    <mergeCell ref="OBY42:OBY43"/>
    <mergeCell ref="OBZ42:OBZ43"/>
    <mergeCell ref="OCA42:OCA43"/>
    <mergeCell ref="OBR42:OBR43"/>
    <mergeCell ref="OBS42:OBS43"/>
    <mergeCell ref="OBT42:OBT43"/>
    <mergeCell ref="OBU42:OBU43"/>
    <mergeCell ref="OBV42:OBV43"/>
    <mergeCell ref="OBM42:OBM43"/>
    <mergeCell ref="OBN42:OBN43"/>
    <mergeCell ref="OBO42:OBO43"/>
    <mergeCell ref="OBP42:OBP43"/>
    <mergeCell ref="OBQ42:OBQ43"/>
    <mergeCell ref="OBH42:OBH43"/>
    <mergeCell ref="OBI42:OBI43"/>
    <mergeCell ref="OBJ42:OBJ43"/>
    <mergeCell ref="OBK42:OBK43"/>
    <mergeCell ref="OBL42:OBL43"/>
    <mergeCell ref="OBC42:OBC43"/>
    <mergeCell ref="OBD42:OBD43"/>
    <mergeCell ref="OBE42:OBE43"/>
    <mergeCell ref="OBF42:OBF43"/>
    <mergeCell ref="OBG42:OBG43"/>
    <mergeCell ref="OAX42:OAX43"/>
    <mergeCell ref="OAY42:OAY43"/>
    <mergeCell ref="OAZ42:OAZ43"/>
    <mergeCell ref="OBA42:OBA43"/>
    <mergeCell ref="OBB42:OBB43"/>
    <mergeCell ref="ODK42:ODK43"/>
    <mergeCell ref="ODL42:ODL43"/>
    <mergeCell ref="ODM42:ODM43"/>
    <mergeCell ref="ODN42:ODN43"/>
    <mergeCell ref="ODO42:ODO43"/>
    <mergeCell ref="ODF42:ODF43"/>
    <mergeCell ref="ODG42:ODG43"/>
    <mergeCell ref="ODH42:ODH43"/>
    <mergeCell ref="ODI42:ODI43"/>
    <mergeCell ref="ODJ42:ODJ43"/>
    <mergeCell ref="ODA42:ODA43"/>
    <mergeCell ref="ODB42:ODB43"/>
    <mergeCell ref="ODC42:ODC43"/>
    <mergeCell ref="ODD42:ODD43"/>
    <mergeCell ref="ODE42:ODE43"/>
    <mergeCell ref="OCV42:OCV43"/>
    <mergeCell ref="OCW42:OCW43"/>
    <mergeCell ref="OCX42:OCX43"/>
    <mergeCell ref="OCY42:OCY43"/>
    <mergeCell ref="OCZ42:OCZ43"/>
    <mergeCell ref="OCQ42:OCQ43"/>
    <mergeCell ref="OCR42:OCR43"/>
    <mergeCell ref="OCS42:OCS43"/>
    <mergeCell ref="OCT42:OCT43"/>
    <mergeCell ref="OCU42:OCU43"/>
    <mergeCell ref="OCL42:OCL43"/>
    <mergeCell ref="OCM42:OCM43"/>
    <mergeCell ref="OCN42:OCN43"/>
    <mergeCell ref="OCO42:OCO43"/>
    <mergeCell ref="OCP42:OCP43"/>
    <mergeCell ref="OCG42:OCG43"/>
    <mergeCell ref="OCH42:OCH43"/>
    <mergeCell ref="OCI42:OCI43"/>
    <mergeCell ref="OCJ42:OCJ43"/>
    <mergeCell ref="OCK42:OCK43"/>
    <mergeCell ref="OET42:OET43"/>
    <mergeCell ref="OEU42:OEU43"/>
    <mergeCell ref="OEV42:OEV43"/>
    <mergeCell ref="OEW42:OEW43"/>
    <mergeCell ref="OEX42:OEX43"/>
    <mergeCell ref="OEO42:OEO43"/>
    <mergeCell ref="OEP42:OEP43"/>
    <mergeCell ref="OEQ42:OEQ43"/>
    <mergeCell ref="OER42:OER43"/>
    <mergeCell ref="OES42:OES43"/>
    <mergeCell ref="OEJ42:OEJ43"/>
    <mergeCell ref="OEK42:OEK43"/>
    <mergeCell ref="OEL42:OEL43"/>
    <mergeCell ref="OEM42:OEM43"/>
    <mergeCell ref="OEN42:OEN43"/>
    <mergeCell ref="OEE42:OEE43"/>
    <mergeCell ref="OEF42:OEF43"/>
    <mergeCell ref="OEG42:OEG43"/>
    <mergeCell ref="OEH42:OEH43"/>
    <mergeCell ref="OEI42:OEI43"/>
    <mergeCell ref="ODZ42:ODZ43"/>
    <mergeCell ref="OEA42:OEA43"/>
    <mergeCell ref="OEB42:OEB43"/>
    <mergeCell ref="OEC42:OEC43"/>
    <mergeCell ref="OED42:OED43"/>
    <mergeCell ref="ODU42:ODU43"/>
    <mergeCell ref="ODV42:ODV43"/>
    <mergeCell ref="ODW42:ODW43"/>
    <mergeCell ref="ODX42:ODX43"/>
    <mergeCell ref="ODY42:ODY43"/>
    <mergeCell ref="ODP42:ODP43"/>
    <mergeCell ref="ODQ42:ODQ43"/>
    <mergeCell ref="ODR42:ODR43"/>
    <mergeCell ref="ODS42:ODS43"/>
    <mergeCell ref="ODT42:ODT43"/>
    <mergeCell ref="OGC42:OGC43"/>
    <mergeCell ref="OGD42:OGD43"/>
    <mergeCell ref="OGE42:OGE43"/>
    <mergeCell ref="OGF42:OGF43"/>
    <mergeCell ref="OGG42:OGG43"/>
    <mergeCell ref="OFX42:OFX43"/>
    <mergeCell ref="OFY42:OFY43"/>
    <mergeCell ref="OFZ42:OFZ43"/>
    <mergeCell ref="OGA42:OGA43"/>
    <mergeCell ref="OGB42:OGB43"/>
    <mergeCell ref="OFS42:OFS43"/>
    <mergeCell ref="OFT42:OFT43"/>
    <mergeCell ref="OFU42:OFU43"/>
    <mergeCell ref="OFV42:OFV43"/>
    <mergeCell ref="OFW42:OFW43"/>
    <mergeCell ref="OFN42:OFN43"/>
    <mergeCell ref="OFO42:OFO43"/>
    <mergeCell ref="OFP42:OFP43"/>
    <mergeCell ref="OFQ42:OFQ43"/>
    <mergeCell ref="OFR42:OFR43"/>
    <mergeCell ref="OFI42:OFI43"/>
    <mergeCell ref="OFJ42:OFJ43"/>
    <mergeCell ref="OFK42:OFK43"/>
    <mergeCell ref="OFL42:OFL43"/>
    <mergeCell ref="OFM42:OFM43"/>
    <mergeCell ref="OFD42:OFD43"/>
    <mergeCell ref="OFE42:OFE43"/>
    <mergeCell ref="OFF42:OFF43"/>
    <mergeCell ref="OFG42:OFG43"/>
    <mergeCell ref="OFH42:OFH43"/>
    <mergeCell ref="OEY42:OEY43"/>
    <mergeCell ref="OEZ42:OEZ43"/>
    <mergeCell ref="OFA42:OFA43"/>
    <mergeCell ref="OFB42:OFB43"/>
    <mergeCell ref="OFC42:OFC43"/>
    <mergeCell ref="OHL42:OHL43"/>
    <mergeCell ref="OHM42:OHM43"/>
    <mergeCell ref="OHN42:OHN43"/>
    <mergeCell ref="OHO42:OHO43"/>
    <mergeCell ref="OHP42:OHP43"/>
    <mergeCell ref="OHG42:OHG43"/>
    <mergeCell ref="OHH42:OHH43"/>
    <mergeCell ref="OHI42:OHI43"/>
    <mergeCell ref="OHJ42:OHJ43"/>
    <mergeCell ref="OHK42:OHK43"/>
    <mergeCell ref="OHB42:OHB43"/>
    <mergeCell ref="OHC42:OHC43"/>
    <mergeCell ref="OHD42:OHD43"/>
    <mergeCell ref="OHE42:OHE43"/>
    <mergeCell ref="OHF42:OHF43"/>
    <mergeCell ref="OGW42:OGW43"/>
    <mergeCell ref="OGX42:OGX43"/>
    <mergeCell ref="OGY42:OGY43"/>
    <mergeCell ref="OGZ42:OGZ43"/>
    <mergeCell ref="OHA42:OHA43"/>
    <mergeCell ref="OGR42:OGR43"/>
    <mergeCell ref="OGS42:OGS43"/>
    <mergeCell ref="OGT42:OGT43"/>
    <mergeCell ref="OGU42:OGU43"/>
    <mergeCell ref="OGV42:OGV43"/>
    <mergeCell ref="OGM42:OGM43"/>
    <mergeCell ref="OGN42:OGN43"/>
    <mergeCell ref="OGO42:OGO43"/>
    <mergeCell ref="OGP42:OGP43"/>
    <mergeCell ref="OGQ42:OGQ43"/>
    <mergeCell ref="OGH42:OGH43"/>
    <mergeCell ref="OGI42:OGI43"/>
    <mergeCell ref="OGJ42:OGJ43"/>
    <mergeCell ref="OGK42:OGK43"/>
    <mergeCell ref="OGL42:OGL43"/>
    <mergeCell ref="OIU42:OIU43"/>
    <mergeCell ref="OIV42:OIV43"/>
    <mergeCell ref="OIW42:OIW43"/>
    <mergeCell ref="OIX42:OIX43"/>
    <mergeCell ref="OIY42:OIY43"/>
    <mergeCell ref="OIP42:OIP43"/>
    <mergeCell ref="OIQ42:OIQ43"/>
    <mergeCell ref="OIR42:OIR43"/>
    <mergeCell ref="OIS42:OIS43"/>
    <mergeCell ref="OIT42:OIT43"/>
    <mergeCell ref="OIK42:OIK43"/>
    <mergeCell ref="OIL42:OIL43"/>
    <mergeCell ref="OIM42:OIM43"/>
    <mergeCell ref="OIN42:OIN43"/>
    <mergeCell ref="OIO42:OIO43"/>
    <mergeCell ref="OIF42:OIF43"/>
    <mergeCell ref="OIG42:OIG43"/>
    <mergeCell ref="OIH42:OIH43"/>
    <mergeCell ref="OII42:OII43"/>
    <mergeCell ref="OIJ42:OIJ43"/>
    <mergeCell ref="OIA42:OIA43"/>
    <mergeCell ref="OIB42:OIB43"/>
    <mergeCell ref="OIC42:OIC43"/>
    <mergeCell ref="OID42:OID43"/>
    <mergeCell ref="OIE42:OIE43"/>
    <mergeCell ref="OHV42:OHV43"/>
    <mergeCell ref="OHW42:OHW43"/>
    <mergeCell ref="OHX42:OHX43"/>
    <mergeCell ref="OHY42:OHY43"/>
    <mergeCell ref="OHZ42:OHZ43"/>
    <mergeCell ref="OHQ42:OHQ43"/>
    <mergeCell ref="OHR42:OHR43"/>
    <mergeCell ref="OHS42:OHS43"/>
    <mergeCell ref="OHT42:OHT43"/>
    <mergeCell ref="OHU42:OHU43"/>
    <mergeCell ref="OKD42:OKD43"/>
    <mergeCell ref="OKE42:OKE43"/>
    <mergeCell ref="OKF42:OKF43"/>
    <mergeCell ref="OKG42:OKG43"/>
    <mergeCell ref="OKH42:OKH43"/>
    <mergeCell ref="OJY42:OJY43"/>
    <mergeCell ref="OJZ42:OJZ43"/>
    <mergeCell ref="OKA42:OKA43"/>
    <mergeCell ref="OKB42:OKB43"/>
    <mergeCell ref="OKC42:OKC43"/>
    <mergeCell ref="OJT42:OJT43"/>
    <mergeCell ref="OJU42:OJU43"/>
    <mergeCell ref="OJV42:OJV43"/>
    <mergeCell ref="OJW42:OJW43"/>
    <mergeCell ref="OJX42:OJX43"/>
    <mergeCell ref="OJO42:OJO43"/>
    <mergeCell ref="OJP42:OJP43"/>
    <mergeCell ref="OJQ42:OJQ43"/>
    <mergeCell ref="OJR42:OJR43"/>
    <mergeCell ref="OJS42:OJS43"/>
    <mergeCell ref="OJJ42:OJJ43"/>
    <mergeCell ref="OJK42:OJK43"/>
    <mergeCell ref="OJL42:OJL43"/>
    <mergeCell ref="OJM42:OJM43"/>
    <mergeCell ref="OJN42:OJN43"/>
    <mergeCell ref="OJE42:OJE43"/>
    <mergeCell ref="OJF42:OJF43"/>
    <mergeCell ref="OJG42:OJG43"/>
    <mergeCell ref="OJH42:OJH43"/>
    <mergeCell ref="OJI42:OJI43"/>
    <mergeCell ref="OIZ42:OIZ43"/>
    <mergeCell ref="OJA42:OJA43"/>
    <mergeCell ref="OJB42:OJB43"/>
    <mergeCell ref="OJC42:OJC43"/>
    <mergeCell ref="OJD42:OJD43"/>
    <mergeCell ref="OLM42:OLM43"/>
    <mergeCell ref="OLN42:OLN43"/>
    <mergeCell ref="OLO42:OLO43"/>
    <mergeCell ref="OLP42:OLP43"/>
    <mergeCell ref="OLQ42:OLQ43"/>
    <mergeCell ref="OLH42:OLH43"/>
    <mergeCell ref="OLI42:OLI43"/>
    <mergeCell ref="OLJ42:OLJ43"/>
    <mergeCell ref="OLK42:OLK43"/>
    <mergeCell ref="OLL42:OLL43"/>
    <mergeCell ref="OLC42:OLC43"/>
    <mergeCell ref="OLD42:OLD43"/>
    <mergeCell ref="OLE42:OLE43"/>
    <mergeCell ref="OLF42:OLF43"/>
    <mergeCell ref="OLG42:OLG43"/>
    <mergeCell ref="OKX42:OKX43"/>
    <mergeCell ref="OKY42:OKY43"/>
    <mergeCell ref="OKZ42:OKZ43"/>
    <mergeCell ref="OLA42:OLA43"/>
    <mergeCell ref="OLB42:OLB43"/>
    <mergeCell ref="OKS42:OKS43"/>
    <mergeCell ref="OKT42:OKT43"/>
    <mergeCell ref="OKU42:OKU43"/>
    <mergeCell ref="OKV42:OKV43"/>
    <mergeCell ref="OKW42:OKW43"/>
    <mergeCell ref="OKN42:OKN43"/>
    <mergeCell ref="OKO42:OKO43"/>
    <mergeCell ref="OKP42:OKP43"/>
    <mergeCell ref="OKQ42:OKQ43"/>
    <mergeCell ref="OKR42:OKR43"/>
    <mergeCell ref="OKI42:OKI43"/>
    <mergeCell ref="OKJ42:OKJ43"/>
    <mergeCell ref="OKK42:OKK43"/>
    <mergeCell ref="OKL42:OKL43"/>
    <mergeCell ref="OKM42:OKM43"/>
    <mergeCell ref="OMV42:OMV43"/>
    <mergeCell ref="OMW42:OMW43"/>
    <mergeCell ref="OMX42:OMX43"/>
    <mergeCell ref="OMY42:OMY43"/>
    <mergeCell ref="OMZ42:OMZ43"/>
    <mergeCell ref="OMQ42:OMQ43"/>
    <mergeCell ref="OMR42:OMR43"/>
    <mergeCell ref="OMS42:OMS43"/>
    <mergeCell ref="OMT42:OMT43"/>
    <mergeCell ref="OMU42:OMU43"/>
    <mergeCell ref="OML42:OML43"/>
    <mergeCell ref="OMM42:OMM43"/>
    <mergeCell ref="OMN42:OMN43"/>
    <mergeCell ref="OMO42:OMO43"/>
    <mergeCell ref="OMP42:OMP43"/>
    <mergeCell ref="OMG42:OMG43"/>
    <mergeCell ref="OMH42:OMH43"/>
    <mergeCell ref="OMI42:OMI43"/>
    <mergeCell ref="OMJ42:OMJ43"/>
    <mergeCell ref="OMK42:OMK43"/>
    <mergeCell ref="OMB42:OMB43"/>
    <mergeCell ref="OMC42:OMC43"/>
    <mergeCell ref="OMD42:OMD43"/>
    <mergeCell ref="OME42:OME43"/>
    <mergeCell ref="OMF42:OMF43"/>
    <mergeCell ref="OLW42:OLW43"/>
    <mergeCell ref="OLX42:OLX43"/>
    <mergeCell ref="OLY42:OLY43"/>
    <mergeCell ref="OLZ42:OLZ43"/>
    <mergeCell ref="OMA42:OMA43"/>
    <mergeCell ref="OLR42:OLR43"/>
    <mergeCell ref="OLS42:OLS43"/>
    <mergeCell ref="OLT42:OLT43"/>
    <mergeCell ref="OLU42:OLU43"/>
    <mergeCell ref="OLV42:OLV43"/>
    <mergeCell ref="OOE42:OOE43"/>
    <mergeCell ref="OOF42:OOF43"/>
    <mergeCell ref="OOG42:OOG43"/>
    <mergeCell ref="OOH42:OOH43"/>
    <mergeCell ref="OOI42:OOI43"/>
    <mergeCell ref="ONZ42:ONZ43"/>
    <mergeCell ref="OOA42:OOA43"/>
    <mergeCell ref="OOB42:OOB43"/>
    <mergeCell ref="OOC42:OOC43"/>
    <mergeCell ref="OOD42:OOD43"/>
    <mergeCell ref="ONU42:ONU43"/>
    <mergeCell ref="ONV42:ONV43"/>
    <mergeCell ref="ONW42:ONW43"/>
    <mergeCell ref="ONX42:ONX43"/>
    <mergeCell ref="ONY42:ONY43"/>
    <mergeCell ref="ONP42:ONP43"/>
    <mergeCell ref="ONQ42:ONQ43"/>
    <mergeCell ref="ONR42:ONR43"/>
    <mergeCell ref="ONS42:ONS43"/>
    <mergeCell ref="ONT42:ONT43"/>
    <mergeCell ref="ONK42:ONK43"/>
    <mergeCell ref="ONL42:ONL43"/>
    <mergeCell ref="ONM42:ONM43"/>
    <mergeCell ref="ONN42:ONN43"/>
    <mergeCell ref="ONO42:ONO43"/>
    <mergeCell ref="ONF42:ONF43"/>
    <mergeCell ref="ONG42:ONG43"/>
    <mergeCell ref="ONH42:ONH43"/>
    <mergeCell ref="ONI42:ONI43"/>
    <mergeCell ref="ONJ42:ONJ43"/>
    <mergeCell ref="ONA42:ONA43"/>
    <mergeCell ref="ONB42:ONB43"/>
    <mergeCell ref="ONC42:ONC43"/>
    <mergeCell ref="OND42:OND43"/>
    <mergeCell ref="ONE42:ONE43"/>
    <mergeCell ref="OPN42:OPN43"/>
    <mergeCell ref="OPO42:OPO43"/>
    <mergeCell ref="OPP42:OPP43"/>
    <mergeCell ref="OPQ42:OPQ43"/>
    <mergeCell ref="OPR42:OPR43"/>
    <mergeCell ref="OPI42:OPI43"/>
    <mergeCell ref="OPJ42:OPJ43"/>
    <mergeCell ref="OPK42:OPK43"/>
    <mergeCell ref="OPL42:OPL43"/>
    <mergeCell ref="OPM42:OPM43"/>
    <mergeCell ref="OPD42:OPD43"/>
    <mergeCell ref="OPE42:OPE43"/>
    <mergeCell ref="OPF42:OPF43"/>
    <mergeCell ref="OPG42:OPG43"/>
    <mergeCell ref="OPH42:OPH43"/>
    <mergeCell ref="OOY42:OOY43"/>
    <mergeCell ref="OOZ42:OOZ43"/>
    <mergeCell ref="OPA42:OPA43"/>
    <mergeCell ref="OPB42:OPB43"/>
    <mergeCell ref="OPC42:OPC43"/>
    <mergeCell ref="OOT42:OOT43"/>
    <mergeCell ref="OOU42:OOU43"/>
    <mergeCell ref="OOV42:OOV43"/>
    <mergeCell ref="OOW42:OOW43"/>
    <mergeCell ref="OOX42:OOX43"/>
    <mergeCell ref="OOO42:OOO43"/>
    <mergeCell ref="OOP42:OOP43"/>
    <mergeCell ref="OOQ42:OOQ43"/>
    <mergeCell ref="OOR42:OOR43"/>
    <mergeCell ref="OOS42:OOS43"/>
    <mergeCell ref="OOJ42:OOJ43"/>
    <mergeCell ref="OOK42:OOK43"/>
    <mergeCell ref="OOL42:OOL43"/>
    <mergeCell ref="OOM42:OOM43"/>
    <mergeCell ref="OON42:OON43"/>
    <mergeCell ref="OQW42:OQW43"/>
    <mergeCell ref="OQX42:OQX43"/>
    <mergeCell ref="OQY42:OQY43"/>
    <mergeCell ref="OQZ42:OQZ43"/>
    <mergeCell ref="ORA42:ORA43"/>
    <mergeCell ref="OQR42:OQR43"/>
    <mergeCell ref="OQS42:OQS43"/>
    <mergeCell ref="OQT42:OQT43"/>
    <mergeCell ref="OQU42:OQU43"/>
    <mergeCell ref="OQV42:OQV43"/>
    <mergeCell ref="OQM42:OQM43"/>
    <mergeCell ref="OQN42:OQN43"/>
    <mergeCell ref="OQO42:OQO43"/>
    <mergeCell ref="OQP42:OQP43"/>
    <mergeCell ref="OQQ42:OQQ43"/>
    <mergeCell ref="OQH42:OQH43"/>
    <mergeCell ref="OQI42:OQI43"/>
    <mergeCell ref="OQJ42:OQJ43"/>
    <mergeCell ref="OQK42:OQK43"/>
    <mergeCell ref="OQL42:OQL43"/>
    <mergeCell ref="OQC42:OQC43"/>
    <mergeCell ref="OQD42:OQD43"/>
    <mergeCell ref="OQE42:OQE43"/>
    <mergeCell ref="OQF42:OQF43"/>
    <mergeCell ref="OQG42:OQG43"/>
    <mergeCell ref="OPX42:OPX43"/>
    <mergeCell ref="OPY42:OPY43"/>
    <mergeCell ref="OPZ42:OPZ43"/>
    <mergeCell ref="OQA42:OQA43"/>
    <mergeCell ref="OQB42:OQB43"/>
    <mergeCell ref="OPS42:OPS43"/>
    <mergeCell ref="OPT42:OPT43"/>
    <mergeCell ref="OPU42:OPU43"/>
    <mergeCell ref="OPV42:OPV43"/>
    <mergeCell ref="OPW42:OPW43"/>
    <mergeCell ref="OSF42:OSF43"/>
    <mergeCell ref="OSG42:OSG43"/>
    <mergeCell ref="OSH42:OSH43"/>
    <mergeCell ref="OSI42:OSI43"/>
    <mergeCell ref="OSJ42:OSJ43"/>
    <mergeCell ref="OSA42:OSA43"/>
    <mergeCell ref="OSB42:OSB43"/>
    <mergeCell ref="OSC42:OSC43"/>
    <mergeCell ref="OSD42:OSD43"/>
    <mergeCell ref="OSE42:OSE43"/>
    <mergeCell ref="ORV42:ORV43"/>
    <mergeCell ref="ORW42:ORW43"/>
    <mergeCell ref="ORX42:ORX43"/>
    <mergeCell ref="ORY42:ORY43"/>
    <mergeCell ref="ORZ42:ORZ43"/>
    <mergeCell ref="ORQ42:ORQ43"/>
    <mergeCell ref="ORR42:ORR43"/>
    <mergeCell ref="ORS42:ORS43"/>
    <mergeCell ref="ORT42:ORT43"/>
    <mergeCell ref="ORU42:ORU43"/>
    <mergeCell ref="ORL42:ORL43"/>
    <mergeCell ref="ORM42:ORM43"/>
    <mergeCell ref="ORN42:ORN43"/>
    <mergeCell ref="ORO42:ORO43"/>
    <mergeCell ref="ORP42:ORP43"/>
    <mergeCell ref="ORG42:ORG43"/>
    <mergeCell ref="ORH42:ORH43"/>
    <mergeCell ref="ORI42:ORI43"/>
    <mergeCell ref="ORJ42:ORJ43"/>
    <mergeCell ref="ORK42:ORK43"/>
    <mergeCell ref="ORB42:ORB43"/>
    <mergeCell ref="ORC42:ORC43"/>
    <mergeCell ref="ORD42:ORD43"/>
    <mergeCell ref="ORE42:ORE43"/>
    <mergeCell ref="ORF42:ORF43"/>
    <mergeCell ref="OTO42:OTO43"/>
    <mergeCell ref="OTP42:OTP43"/>
    <mergeCell ref="OTQ42:OTQ43"/>
    <mergeCell ref="OTR42:OTR43"/>
    <mergeCell ref="OTS42:OTS43"/>
    <mergeCell ref="OTJ42:OTJ43"/>
    <mergeCell ref="OTK42:OTK43"/>
    <mergeCell ref="OTL42:OTL43"/>
    <mergeCell ref="OTM42:OTM43"/>
    <mergeCell ref="OTN42:OTN43"/>
    <mergeCell ref="OTE42:OTE43"/>
    <mergeCell ref="OTF42:OTF43"/>
    <mergeCell ref="OTG42:OTG43"/>
    <mergeCell ref="OTH42:OTH43"/>
    <mergeCell ref="OTI42:OTI43"/>
    <mergeCell ref="OSZ42:OSZ43"/>
    <mergeCell ref="OTA42:OTA43"/>
    <mergeCell ref="OTB42:OTB43"/>
    <mergeCell ref="OTC42:OTC43"/>
    <mergeCell ref="OTD42:OTD43"/>
    <mergeCell ref="OSU42:OSU43"/>
    <mergeCell ref="OSV42:OSV43"/>
    <mergeCell ref="OSW42:OSW43"/>
    <mergeCell ref="OSX42:OSX43"/>
    <mergeCell ref="OSY42:OSY43"/>
    <mergeCell ref="OSP42:OSP43"/>
    <mergeCell ref="OSQ42:OSQ43"/>
    <mergeCell ref="OSR42:OSR43"/>
    <mergeCell ref="OSS42:OSS43"/>
    <mergeCell ref="OST42:OST43"/>
    <mergeCell ref="OSK42:OSK43"/>
    <mergeCell ref="OSL42:OSL43"/>
    <mergeCell ref="OSM42:OSM43"/>
    <mergeCell ref="OSN42:OSN43"/>
    <mergeCell ref="OSO42:OSO43"/>
    <mergeCell ref="OUX42:OUX43"/>
    <mergeCell ref="OUY42:OUY43"/>
    <mergeCell ref="OUZ42:OUZ43"/>
    <mergeCell ref="OVA42:OVA43"/>
    <mergeCell ref="OVB42:OVB43"/>
    <mergeCell ref="OUS42:OUS43"/>
    <mergeCell ref="OUT42:OUT43"/>
    <mergeCell ref="OUU42:OUU43"/>
    <mergeCell ref="OUV42:OUV43"/>
    <mergeCell ref="OUW42:OUW43"/>
    <mergeCell ref="OUN42:OUN43"/>
    <mergeCell ref="OUO42:OUO43"/>
    <mergeCell ref="OUP42:OUP43"/>
    <mergeCell ref="OUQ42:OUQ43"/>
    <mergeCell ref="OUR42:OUR43"/>
    <mergeCell ref="OUI42:OUI43"/>
    <mergeCell ref="OUJ42:OUJ43"/>
    <mergeCell ref="OUK42:OUK43"/>
    <mergeCell ref="OUL42:OUL43"/>
    <mergeCell ref="OUM42:OUM43"/>
    <mergeCell ref="OUD42:OUD43"/>
    <mergeCell ref="OUE42:OUE43"/>
    <mergeCell ref="OUF42:OUF43"/>
    <mergeCell ref="OUG42:OUG43"/>
    <mergeCell ref="OUH42:OUH43"/>
    <mergeCell ref="OTY42:OTY43"/>
    <mergeCell ref="OTZ42:OTZ43"/>
    <mergeCell ref="OUA42:OUA43"/>
    <mergeCell ref="OUB42:OUB43"/>
    <mergeCell ref="OUC42:OUC43"/>
    <mergeCell ref="OTT42:OTT43"/>
    <mergeCell ref="OTU42:OTU43"/>
    <mergeCell ref="OTV42:OTV43"/>
    <mergeCell ref="OTW42:OTW43"/>
    <mergeCell ref="OTX42:OTX43"/>
    <mergeCell ref="OWG42:OWG43"/>
    <mergeCell ref="OWH42:OWH43"/>
    <mergeCell ref="OWI42:OWI43"/>
    <mergeCell ref="OWJ42:OWJ43"/>
    <mergeCell ref="OWK42:OWK43"/>
    <mergeCell ref="OWB42:OWB43"/>
    <mergeCell ref="OWC42:OWC43"/>
    <mergeCell ref="OWD42:OWD43"/>
    <mergeCell ref="OWE42:OWE43"/>
    <mergeCell ref="OWF42:OWF43"/>
    <mergeCell ref="OVW42:OVW43"/>
    <mergeCell ref="OVX42:OVX43"/>
    <mergeCell ref="OVY42:OVY43"/>
    <mergeCell ref="OVZ42:OVZ43"/>
    <mergeCell ref="OWA42:OWA43"/>
    <mergeCell ref="OVR42:OVR43"/>
    <mergeCell ref="OVS42:OVS43"/>
    <mergeCell ref="OVT42:OVT43"/>
    <mergeCell ref="OVU42:OVU43"/>
    <mergeCell ref="OVV42:OVV43"/>
    <mergeCell ref="OVM42:OVM43"/>
    <mergeCell ref="OVN42:OVN43"/>
    <mergeCell ref="OVO42:OVO43"/>
    <mergeCell ref="OVP42:OVP43"/>
    <mergeCell ref="OVQ42:OVQ43"/>
    <mergeCell ref="OVH42:OVH43"/>
    <mergeCell ref="OVI42:OVI43"/>
    <mergeCell ref="OVJ42:OVJ43"/>
    <mergeCell ref="OVK42:OVK43"/>
    <mergeCell ref="OVL42:OVL43"/>
    <mergeCell ref="OVC42:OVC43"/>
    <mergeCell ref="OVD42:OVD43"/>
    <mergeCell ref="OVE42:OVE43"/>
    <mergeCell ref="OVF42:OVF43"/>
    <mergeCell ref="OVG42:OVG43"/>
    <mergeCell ref="OXP42:OXP43"/>
    <mergeCell ref="OXQ42:OXQ43"/>
    <mergeCell ref="OXR42:OXR43"/>
    <mergeCell ref="OXS42:OXS43"/>
    <mergeCell ref="OXT42:OXT43"/>
    <mergeCell ref="OXK42:OXK43"/>
    <mergeCell ref="OXL42:OXL43"/>
    <mergeCell ref="OXM42:OXM43"/>
    <mergeCell ref="OXN42:OXN43"/>
    <mergeCell ref="OXO42:OXO43"/>
    <mergeCell ref="OXF42:OXF43"/>
    <mergeCell ref="OXG42:OXG43"/>
    <mergeCell ref="OXH42:OXH43"/>
    <mergeCell ref="OXI42:OXI43"/>
    <mergeCell ref="OXJ42:OXJ43"/>
    <mergeCell ref="OXA42:OXA43"/>
    <mergeCell ref="OXB42:OXB43"/>
    <mergeCell ref="OXC42:OXC43"/>
    <mergeCell ref="OXD42:OXD43"/>
    <mergeCell ref="OXE42:OXE43"/>
    <mergeCell ref="OWV42:OWV43"/>
    <mergeCell ref="OWW42:OWW43"/>
    <mergeCell ref="OWX42:OWX43"/>
    <mergeCell ref="OWY42:OWY43"/>
    <mergeCell ref="OWZ42:OWZ43"/>
    <mergeCell ref="OWQ42:OWQ43"/>
    <mergeCell ref="OWR42:OWR43"/>
    <mergeCell ref="OWS42:OWS43"/>
    <mergeCell ref="OWT42:OWT43"/>
    <mergeCell ref="OWU42:OWU43"/>
    <mergeCell ref="OWL42:OWL43"/>
    <mergeCell ref="OWM42:OWM43"/>
    <mergeCell ref="OWN42:OWN43"/>
    <mergeCell ref="OWO42:OWO43"/>
    <mergeCell ref="OWP42:OWP43"/>
    <mergeCell ref="OYY42:OYY43"/>
    <mergeCell ref="OYZ42:OYZ43"/>
    <mergeCell ref="OZA42:OZA43"/>
    <mergeCell ref="OZB42:OZB43"/>
    <mergeCell ref="OZC42:OZC43"/>
    <mergeCell ref="OYT42:OYT43"/>
    <mergeCell ref="OYU42:OYU43"/>
    <mergeCell ref="OYV42:OYV43"/>
    <mergeCell ref="OYW42:OYW43"/>
    <mergeCell ref="OYX42:OYX43"/>
    <mergeCell ref="OYO42:OYO43"/>
    <mergeCell ref="OYP42:OYP43"/>
    <mergeCell ref="OYQ42:OYQ43"/>
    <mergeCell ref="OYR42:OYR43"/>
    <mergeCell ref="OYS42:OYS43"/>
    <mergeCell ref="OYJ42:OYJ43"/>
    <mergeCell ref="OYK42:OYK43"/>
    <mergeCell ref="OYL42:OYL43"/>
    <mergeCell ref="OYM42:OYM43"/>
    <mergeCell ref="OYN42:OYN43"/>
    <mergeCell ref="OYE42:OYE43"/>
    <mergeCell ref="OYF42:OYF43"/>
    <mergeCell ref="OYG42:OYG43"/>
    <mergeCell ref="OYH42:OYH43"/>
    <mergeCell ref="OYI42:OYI43"/>
    <mergeCell ref="OXZ42:OXZ43"/>
    <mergeCell ref="OYA42:OYA43"/>
    <mergeCell ref="OYB42:OYB43"/>
    <mergeCell ref="OYC42:OYC43"/>
    <mergeCell ref="OYD42:OYD43"/>
    <mergeCell ref="OXU42:OXU43"/>
    <mergeCell ref="OXV42:OXV43"/>
    <mergeCell ref="OXW42:OXW43"/>
    <mergeCell ref="OXX42:OXX43"/>
    <mergeCell ref="OXY42:OXY43"/>
    <mergeCell ref="PAH42:PAH43"/>
    <mergeCell ref="PAI42:PAI43"/>
    <mergeCell ref="PAJ42:PAJ43"/>
    <mergeCell ref="PAK42:PAK43"/>
    <mergeCell ref="PAL42:PAL43"/>
    <mergeCell ref="PAC42:PAC43"/>
    <mergeCell ref="PAD42:PAD43"/>
    <mergeCell ref="PAE42:PAE43"/>
    <mergeCell ref="PAF42:PAF43"/>
    <mergeCell ref="PAG42:PAG43"/>
    <mergeCell ref="OZX42:OZX43"/>
    <mergeCell ref="OZY42:OZY43"/>
    <mergeCell ref="OZZ42:OZZ43"/>
    <mergeCell ref="PAA42:PAA43"/>
    <mergeCell ref="PAB42:PAB43"/>
    <mergeCell ref="OZS42:OZS43"/>
    <mergeCell ref="OZT42:OZT43"/>
    <mergeCell ref="OZU42:OZU43"/>
    <mergeCell ref="OZV42:OZV43"/>
    <mergeCell ref="OZW42:OZW43"/>
    <mergeCell ref="OZN42:OZN43"/>
    <mergeCell ref="OZO42:OZO43"/>
    <mergeCell ref="OZP42:OZP43"/>
    <mergeCell ref="OZQ42:OZQ43"/>
    <mergeCell ref="OZR42:OZR43"/>
    <mergeCell ref="OZI42:OZI43"/>
    <mergeCell ref="OZJ42:OZJ43"/>
    <mergeCell ref="OZK42:OZK43"/>
    <mergeCell ref="OZL42:OZL43"/>
    <mergeCell ref="OZM42:OZM43"/>
    <mergeCell ref="OZD42:OZD43"/>
    <mergeCell ref="OZE42:OZE43"/>
    <mergeCell ref="OZF42:OZF43"/>
    <mergeCell ref="OZG42:OZG43"/>
    <mergeCell ref="OZH42:OZH43"/>
    <mergeCell ref="PBQ42:PBQ43"/>
    <mergeCell ref="PBR42:PBR43"/>
    <mergeCell ref="PBS42:PBS43"/>
    <mergeCell ref="PBT42:PBT43"/>
    <mergeCell ref="PBU42:PBU43"/>
    <mergeCell ref="PBL42:PBL43"/>
    <mergeCell ref="PBM42:PBM43"/>
    <mergeCell ref="PBN42:PBN43"/>
    <mergeCell ref="PBO42:PBO43"/>
    <mergeCell ref="PBP42:PBP43"/>
    <mergeCell ref="PBG42:PBG43"/>
    <mergeCell ref="PBH42:PBH43"/>
    <mergeCell ref="PBI42:PBI43"/>
    <mergeCell ref="PBJ42:PBJ43"/>
    <mergeCell ref="PBK42:PBK43"/>
    <mergeCell ref="PBB42:PBB43"/>
    <mergeCell ref="PBC42:PBC43"/>
    <mergeCell ref="PBD42:PBD43"/>
    <mergeCell ref="PBE42:PBE43"/>
    <mergeCell ref="PBF42:PBF43"/>
    <mergeCell ref="PAW42:PAW43"/>
    <mergeCell ref="PAX42:PAX43"/>
    <mergeCell ref="PAY42:PAY43"/>
    <mergeCell ref="PAZ42:PAZ43"/>
    <mergeCell ref="PBA42:PBA43"/>
    <mergeCell ref="PAR42:PAR43"/>
    <mergeCell ref="PAS42:PAS43"/>
    <mergeCell ref="PAT42:PAT43"/>
    <mergeCell ref="PAU42:PAU43"/>
    <mergeCell ref="PAV42:PAV43"/>
    <mergeCell ref="PAM42:PAM43"/>
    <mergeCell ref="PAN42:PAN43"/>
    <mergeCell ref="PAO42:PAO43"/>
    <mergeCell ref="PAP42:PAP43"/>
    <mergeCell ref="PAQ42:PAQ43"/>
    <mergeCell ref="PCZ42:PCZ43"/>
    <mergeCell ref="PDA42:PDA43"/>
    <mergeCell ref="PDB42:PDB43"/>
    <mergeCell ref="PDC42:PDC43"/>
    <mergeCell ref="PDD42:PDD43"/>
    <mergeCell ref="PCU42:PCU43"/>
    <mergeCell ref="PCV42:PCV43"/>
    <mergeCell ref="PCW42:PCW43"/>
    <mergeCell ref="PCX42:PCX43"/>
    <mergeCell ref="PCY42:PCY43"/>
    <mergeCell ref="PCP42:PCP43"/>
    <mergeCell ref="PCQ42:PCQ43"/>
    <mergeCell ref="PCR42:PCR43"/>
    <mergeCell ref="PCS42:PCS43"/>
    <mergeCell ref="PCT42:PCT43"/>
    <mergeCell ref="PCK42:PCK43"/>
    <mergeCell ref="PCL42:PCL43"/>
    <mergeCell ref="PCM42:PCM43"/>
    <mergeCell ref="PCN42:PCN43"/>
    <mergeCell ref="PCO42:PCO43"/>
    <mergeCell ref="PCF42:PCF43"/>
    <mergeCell ref="PCG42:PCG43"/>
    <mergeCell ref="PCH42:PCH43"/>
    <mergeCell ref="PCI42:PCI43"/>
    <mergeCell ref="PCJ42:PCJ43"/>
    <mergeCell ref="PCA42:PCA43"/>
    <mergeCell ref="PCB42:PCB43"/>
    <mergeCell ref="PCC42:PCC43"/>
    <mergeCell ref="PCD42:PCD43"/>
    <mergeCell ref="PCE42:PCE43"/>
    <mergeCell ref="PBV42:PBV43"/>
    <mergeCell ref="PBW42:PBW43"/>
    <mergeCell ref="PBX42:PBX43"/>
    <mergeCell ref="PBY42:PBY43"/>
    <mergeCell ref="PBZ42:PBZ43"/>
    <mergeCell ref="PEI42:PEI43"/>
    <mergeCell ref="PEJ42:PEJ43"/>
    <mergeCell ref="PEK42:PEK43"/>
    <mergeCell ref="PEL42:PEL43"/>
    <mergeCell ref="PEM42:PEM43"/>
    <mergeCell ref="PED42:PED43"/>
    <mergeCell ref="PEE42:PEE43"/>
    <mergeCell ref="PEF42:PEF43"/>
    <mergeCell ref="PEG42:PEG43"/>
    <mergeCell ref="PEH42:PEH43"/>
    <mergeCell ref="PDY42:PDY43"/>
    <mergeCell ref="PDZ42:PDZ43"/>
    <mergeCell ref="PEA42:PEA43"/>
    <mergeCell ref="PEB42:PEB43"/>
    <mergeCell ref="PEC42:PEC43"/>
    <mergeCell ref="PDT42:PDT43"/>
    <mergeCell ref="PDU42:PDU43"/>
    <mergeCell ref="PDV42:PDV43"/>
    <mergeCell ref="PDW42:PDW43"/>
    <mergeCell ref="PDX42:PDX43"/>
    <mergeCell ref="PDO42:PDO43"/>
    <mergeCell ref="PDP42:PDP43"/>
    <mergeCell ref="PDQ42:PDQ43"/>
    <mergeCell ref="PDR42:PDR43"/>
    <mergeCell ref="PDS42:PDS43"/>
    <mergeCell ref="PDJ42:PDJ43"/>
    <mergeCell ref="PDK42:PDK43"/>
    <mergeCell ref="PDL42:PDL43"/>
    <mergeCell ref="PDM42:PDM43"/>
    <mergeCell ref="PDN42:PDN43"/>
    <mergeCell ref="PDE42:PDE43"/>
    <mergeCell ref="PDF42:PDF43"/>
    <mergeCell ref="PDG42:PDG43"/>
    <mergeCell ref="PDH42:PDH43"/>
    <mergeCell ref="PDI42:PDI43"/>
    <mergeCell ref="PFR42:PFR43"/>
    <mergeCell ref="PFS42:PFS43"/>
    <mergeCell ref="PFT42:PFT43"/>
    <mergeCell ref="PFU42:PFU43"/>
    <mergeCell ref="PFV42:PFV43"/>
    <mergeCell ref="PFM42:PFM43"/>
    <mergeCell ref="PFN42:PFN43"/>
    <mergeCell ref="PFO42:PFO43"/>
    <mergeCell ref="PFP42:PFP43"/>
    <mergeCell ref="PFQ42:PFQ43"/>
    <mergeCell ref="PFH42:PFH43"/>
    <mergeCell ref="PFI42:PFI43"/>
    <mergeCell ref="PFJ42:PFJ43"/>
    <mergeCell ref="PFK42:PFK43"/>
    <mergeCell ref="PFL42:PFL43"/>
    <mergeCell ref="PFC42:PFC43"/>
    <mergeCell ref="PFD42:PFD43"/>
    <mergeCell ref="PFE42:PFE43"/>
    <mergeCell ref="PFF42:PFF43"/>
    <mergeCell ref="PFG42:PFG43"/>
    <mergeCell ref="PEX42:PEX43"/>
    <mergeCell ref="PEY42:PEY43"/>
    <mergeCell ref="PEZ42:PEZ43"/>
    <mergeCell ref="PFA42:PFA43"/>
    <mergeCell ref="PFB42:PFB43"/>
    <mergeCell ref="PES42:PES43"/>
    <mergeCell ref="PET42:PET43"/>
    <mergeCell ref="PEU42:PEU43"/>
    <mergeCell ref="PEV42:PEV43"/>
    <mergeCell ref="PEW42:PEW43"/>
    <mergeCell ref="PEN42:PEN43"/>
    <mergeCell ref="PEO42:PEO43"/>
    <mergeCell ref="PEP42:PEP43"/>
    <mergeCell ref="PEQ42:PEQ43"/>
    <mergeCell ref="PER42:PER43"/>
    <mergeCell ref="PHA42:PHA43"/>
    <mergeCell ref="PHB42:PHB43"/>
    <mergeCell ref="PHC42:PHC43"/>
    <mergeCell ref="PHD42:PHD43"/>
    <mergeCell ref="PHE42:PHE43"/>
    <mergeCell ref="PGV42:PGV43"/>
    <mergeCell ref="PGW42:PGW43"/>
    <mergeCell ref="PGX42:PGX43"/>
    <mergeCell ref="PGY42:PGY43"/>
    <mergeCell ref="PGZ42:PGZ43"/>
    <mergeCell ref="PGQ42:PGQ43"/>
    <mergeCell ref="PGR42:PGR43"/>
    <mergeCell ref="PGS42:PGS43"/>
    <mergeCell ref="PGT42:PGT43"/>
    <mergeCell ref="PGU42:PGU43"/>
    <mergeCell ref="PGL42:PGL43"/>
    <mergeCell ref="PGM42:PGM43"/>
    <mergeCell ref="PGN42:PGN43"/>
    <mergeCell ref="PGO42:PGO43"/>
    <mergeCell ref="PGP42:PGP43"/>
    <mergeCell ref="PGG42:PGG43"/>
    <mergeCell ref="PGH42:PGH43"/>
    <mergeCell ref="PGI42:PGI43"/>
    <mergeCell ref="PGJ42:PGJ43"/>
    <mergeCell ref="PGK42:PGK43"/>
    <mergeCell ref="PGB42:PGB43"/>
    <mergeCell ref="PGC42:PGC43"/>
    <mergeCell ref="PGD42:PGD43"/>
    <mergeCell ref="PGE42:PGE43"/>
    <mergeCell ref="PGF42:PGF43"/>
    <mergeCell ref="PFW42:PFW43"/>
    <mergeCell ref="PFX42:PFX43"/>
    <mergeCell ref="PFY42:PFY43"/>
    <mergeCell ref="PFZ42:PFZ43"/>
    <mergeCell ref="PGA42:PGA43"/>
    <mergeCell ref="PIJ42:PIJ43"/>
    <mergeCell ref="PIK42:PIK43"/>
    <mergeCell ref="PIL42:PIL43"/>
    <mergeCell ref="PIM42:PIM43"/>
    <mergeCell ref="PIN42:PIN43"/>
    <mergeCell ref="PIE42:PIE43"/>
    <mergeCell ref="PIF42:PIF43"/>
    <mergeCell ref="PIG42:PIG43"/>
    <mergeCell ref="PIH42:PIH43"/>
    <mergeCell ref="PII42:PII43"/>
    <mergeCell ref="PHZ42:PHZ43"/>
    <mergeCell ref="PIA42:PIA43"/>
    <mergeCell ref="PIB42:PIB43"/>
    <mergeCell ref="PIC42:PIC43"/>
    <mergeCell ref="PID42:PID43"/>
    <mergeCell ref="PHU42:PHU43"/>
    <mergeCell ref="PHV42:PHV43"/>
    <mergeCell ref="PHW42:PHW43"/>
    <mergeCell ref="PHX42:PHX43"/>
    <mergeCell ref="PHY42:PHY43"/>
    <mergeCell ref="PHP42:PHP43"/>
    <mergeCell ref="PHQ42:PHQ43"/>
    <mergeCell ref="PHR42:PHR43"/>
    <mergeCell ref="PHS42:PHS43"/>
    <mergeCell ref="PHT42:PHT43"/>
    <mergeCell ref="PHK42:PHK43"/>
    <mergeCell ref="PHL42:PHL43"/>
    <mergeCell ref="PHM42:PHM43"/>
    <mergeCell ref="PHN42:PHN43"/>
    <mergeCell ref="PHO42:PHO43"/>
    <mergeCell ref="PHF42:PHF43"/>
    <mergeCell ref="PHG42:PHG43"/>
    <mergeCell ref="PHH42:PHH43"/>
    <mergeCell ref="PHI42:PHI43"/>
    <mergeCell ref="PHJ42:PHJ43"/>
    <mergeCell ref="PJS42:PJS43"/>
    <mergeCell ref="PJT42:PJT43"/>
    <mergeCell ref="PJU42:PJU43"/>
    <mergeCell ref="PJV42:PJV43"/>
    <mergeCell ref="PJW42:PJW43"/>
    <mergeCell ref="PJN42:PJN43"/>
    <mergeCell ref="PJO42:PJO43"/>
    <mergeCell ref="PJP42:PJP43"/>
    <mergeCell ref="PJQ42:PJQ43"/>
    <mergeCell ref="PJR42:PJR43"/>
    <mergeCell ref="PJI42:PJI43"/>
    <mergeCell ref="PJJ42:PJJ43"/>
    <mergeCell ref="PJK42:PJK43"/>
    <mergeCell ref="PJL42:PJL43"/>
    <mergeCell ref="PJM42:PJM43"/>
    <mergeCell ref="PJD42:PJD43"/>
    <mergeCell ref="PJE42:PJE43"/>
    <mergeCell ref="PJF42:PJF43"/>
    <mergeCell ref="PJG42:PJG43"/>
    <mergeCell ref="PJH42:PJH43"/>
    <mergeCell ref="PIY42:PIY43"/>
    <mergeCell ref="PIZ42:PIZ43"/>
    <mergeCell ref="PJA42:PJA43"/>
    <mergeCell ref="PJB42:PJB43"/>
    <mergeCell ref="PJC42:PJC43"/>
    <mergeCell ref="PIT42:PIT43"/>
    <mergeCell ref="PIU42:PIU43"/>
    <mergeCell ref="PIV42:PIV43"/>
    <mergeCell ref="PIW42:PIW43"/>
    <mergeCell ref="PIX42:PIX43"/>
    <mergeCell ref="PIO42:PIO43"/>
    <mergeCell ref="PIP42:PIP43"/>
    <mergeCell ref="PIQ42:PIQ43"/>
    <mergeCell ref="PIR42:PIR43"/>
    <mergeCell ref="PIS42:PIS43"/>
    <mergeCell ref="PLB42:PLB43"/>
    <mergeCell ref="PLC42:PLC43"/>
    <mergeCell ref="PLD42:PLD43"/>
    <mergeCell ref="PLE42:PLE43"/>
    <mergeCell ref="PLF42:PLF43"/>
    <mergeCell ref="PKW42:PKW43"/>
    <mergeCell ref="PKX42:PKX43"/>
    <mergeCell ref="PKY42:PKY43"/>
    <mergeCell ref="PKZ42:PKZ43"/>
    <mergeCell ref="PLA42:PLA43"/>
    <mergeCell ref="PKR42:PKR43"/>
    <mergeCell ref="PKS42:PKS43"/>
    <mergeCell ref="PKT42:PKT43"/>
    <mergeCell ref="PKU42:PKU43"/>
    <mergeCell ref="PKV42:PKV43"/>
    <mergeCell ref="PKM42:PKM43"/>
    <mergeCell ref="PKN42:PKN43"/>
    <mergeCell ref="PKO42:PKO43"/>
    <mergeCell ref="PKP42:PKP43"/>
    <mergeCell ref="PKQ42:PKQ43"/>
    <mergeCell ref="PKH42:PKH43"/>
    <mergeCell ref="PKI42:PKI43"/>
    <mergeCell ref="PKJ42:PKJ43"/>
    <mergeCell ref="PKK42:PKK43"/>
    <mergeCell ref="PKL42:PKL43"/>
    <mergeCell ref="PKC42:PKC43"/>
    <mergeCell ref="PKD42:PKD43"/>
    <mergeCell ref="PKE42:PKE43"/>
    <mergeCell ref="PKF42:PKF43"/>
    <mergeCell ref="PKG42:PKG43"/>
    <mergeCell ref="PJX42:PJX43"/>
    <mergeCell ref="PJY42:PJY43"/>
    <mergeCell ref="PJZ42:PJZ43"/>
    <mergeCell ref="PKA42:PKA43"/>
    <mergeCell ref="PKB42:PKB43"/>
    <mergeCell ref="PMK42:PMK43"/>
    <mergeCell ref="PML42:PML43"/>
    <mergeCell ref="PMM42:PMM43"/>
    <mergeCell ref="PMN42:PMN43"/>
    <mergeCell ref="PMO42:PMO43"/>
    <mergeCell ref="PMF42:PMF43"/>
    <mergeCell ref="PMG42:PMG43"/>
    <mergeCell ref="PMH42:PMH43"/>
    <mergeCell ref="PMI42:PMI43"/>
    <mergeCell ref="PMJ42:PMJ43"/>
    <mergeCell ref="PMA42:PMA43"/>
    <mergeCell ref="PMB42:PMB43"/>
    <mergeCell ref="PMC42:PMC43"/>
    <mergeCell ref="PMD42:PMD43"/>
    <mergeCell ref="PME42:PME43"/>
    <mergeCell ref="PLV42:PLV43"/>
    <mergeCell ref="PLW42:PLW43"/>
    <mergeCell ref="PLX42:PLX43"/>
    <mergeCell ref="PLY42:PLY43"/>
    <mergeCell ref="PLZ42:PLZ43"/>
    <mergeCell ref="PLQ42:PLQ43"/>
    <mergeCell ref="PLR42:PLR43"/>
    <mergeCell ref="PLS42:PLS43"/>
    <mergeCell ref="PLT42:PLT43"/>
    <mergeCell ref="PLU42:PLU43"/>
    <mergeCell ref="PLL42:PLL43"/>
    <mergeCell ref="PLM42:PLM43"/>
    <mergeCell ref="PLN42:PLN43"/>
    <mergeCell ref="PLO42:PLO43"/>
    <mergeCell ref="PLP42:PLP43"/>
    <mergeCell ref="PLG42:PLG43"/>
    <mergeCell ref="PLH42:PLH43"/>
    <mergeCell ref="PLI42:PLI43"/>
    <mergeCell ref="PLJ42:PLJ43"/>
    <mergeCell ref="PLK42:PLK43"/>
    <mergeCell ref="PNT42:PNT43"/>
    <mergeCell ref="PNU42:PNU43"/>
    <mergeCell ref="PNV42:PNV43"/>
    <mergeCell ref="PNW42:PNW43"/>
    <mergeCell ref="PNX42:PNX43"/>
    <mergeCell ref="PNO42:PNO43"/>
    <mergeCell ref="PNP42:PNP43"/>
    <mergeCell ref="PNQ42:PNQ43"/>
    <mergeCell ref="PNR42:PNR43"/>
    <mergeCell ref="PNS42:PNS43"/>
    <mergeCell ref="PNJ42:PNJ43"/>
    <mergeCell ref="PNK42:PNK43"/>
    <mergeCell ref="PNL42:PNL43"/>
    <mergeCell ref="PNM42:PNM43"/>
    <mergeCell ref="PNN42:PNN43"/>
    <mergeCell ref="PNE42:PNE43"/>
    <mergeCell ref="PNF42:PNF43"/>
    <mergeCell ref="PNG42:PNG43"/>
    <mergeCell ref="PNH42:PNH43"/>
    <mergeCell ref="PNI42:PNI43"/>
    <mergeCell ref="PMZ42:PMZ43"/>
    <mergeCell ref="PNA42:PNA43"/>
    <mergeCell ref="PNB42:PNB43"/>
    <mergeCell ref="PNC42:PNC43"/>
    <mergeCell ref="PND42:PND43"/>
    <mergeCell ref="PMU42:PMU43"/>
    <mergeCell ref="PMV42:PMV43"/>
    <mergeCell ref="PMW42:PMW43"/>
    <mergeCell ref="PMX42:PMX43"/>
    <mergeCell ref="PMY42:PMY43"/>
    <mergeCell ref="PMP42:PMP43"/>
    <mergeCell ref="PMQ42:PMQ43"/>
    <mergeCell ref="PMR42:PMR43"/>
    <mergeCell ref="PMS42:PMS43"/>
    <mergeCell ref="PMT42:PMT43"/>
    <mergeCell ref="PPC42:PPC43"/>
    <mergeCell ref="PPD42:PPD43"/>
    <mergeCell ref="PPE42:PPE43"/>
    <mergeCell ref="PPF42:PPF43"/>
    <mergeCell ref="PPG42:PPG43"/>
    <mergeCell ref="POX42:POX43"/>
    <mergeCell ref="POY42:POY43"/>
    <mergeCell ref="POZ42:POZ43"/>
    <mergeCell ref="PPA42:PPA43"/>
    <mergeCell ref="PPB42:PPB43"/>
    <mergeCell ref="POS42:POS43"/>
    <mergeCell ref="POT42:POT43"/>
    <mergeCell ref="POU42:POU43"/>
    <mergeCell ref="POV42:POV43"/>
    <mergeCell ref="POW42:POW43"/>
    <mergeCell ref="PON42:PON43"/>
    <mergeCell ref="POO42:POO43"/>
    <mergeCell ref="POP42:POP43"/>
    <mergeCell ref="POQ42:POQ43"/>
    <mergeCell ref="POR42:POR43"/>
    <mergeCell ref="POI42:POI43"/>
    <mergeCell ref="POJ42:POJ43"/>
    <mergeCell ref="POK42:POK43"/>
    <mergeCell ref="POL42:POL43"/>
    <mergeCell ref="POM42:POM43"/>
    <mergeCell ref="POD42:POD43"/>
    <mergeCell ref="POE42:POE43"/>
    <mergeCell ref="POF42:POF43"/>
    <mergeCell ref="POG42:POG43"/>
    <mergeCell ref="POH42:POH43"/>
    <mergeCell ref="PNY42:PNY43"/>
    <mergeCell ref="PNZ42:PNZ43"/>
    <mergeCell ref="POA42:POA43"/>
    <mergeCell ref="POB42:POB43"/>
    <mergeCell ref="POC42:POC43"/>
    <mergeCell ref="PQL42:PQL43"/>
    <mergeCell ref="PQM42:PQM43"/>
    <mergeCell ref="PQN42:PQN43"/>
    <mergeCell ref="PQO42:PQO43"/>
    <mergeCell ref="PQP42:PQP43"/>
    <mergeCell ref="PQG42:PQG43"/>
    <mergeCell ref="PQH42:PQH43"/>
    <mergeCell ref="PQI42:PQI43"/>
    <mergeCell ref="PQJ42:PQJ43"/>
    <mergeCell ref="PQK42:PQK43"/>
    <mergeCell ref="PQB42:PQB43"/>
    <mergeCell ref="PQC42:PQC43"/>
    <mergeCell ref="PQD42:PQD43"/>
    <mergeCell ref="PQE42:PQE43"/>
    <mergeCell ref="PQF42:PQF43"/>
    <mergeCell ref="PPW42:PPW43"/>
    <mergeCell ref="PPX42:PPX43"/>
    <mergeCell ref="PPY42:PPY43"/>
    <mergeCell ref="PPZ42:PPZ43"/>
    <mergeCell ref="PQA42:PQA43"/>
    <mergeCell ref="PPR42:PPR43"/>
    <mergeCell ref="PPS42:PPS43"/>
    <mergeCell ref="PPT42:PPT43"/>
    <mergeCell ref="PPU42:PPU43"/>
    <mergeCell ref="PPV42:PPV43"/>
    <mergeCell ref="PPM42:PPM43"/>
    <mergeCell ref="PPN42:PPN43"/>
    <mergeCell ref="PPO42:PPO43"/>
    <mergeCell ref="PPP42:PPP43"/>
    <mergeCell ref="PPQ42:PPQ43"/>
    <mergeCell ref="PPH42:PPH43"/>
    <mergeCell ref="PPI42:PPI43"/>
    <mergeCell ref="PPJ42:PPJ43"/>
    <mergeCell ref="PPK42:PPK43"/>
    <mergeCell ref="PPL42:PPL43"/>
    <mergeCell ref="PRU42:PRU43"/>
    <mergeCell ref="PRV42:PRV43"/>
    <mergeCell ref="PRW42:PRW43"/>
    <mergeCell ref="PRX42:PRX43"/>
    <mergeCell ref="PRY42:PRY43"/>
    <mergeCell ref="PRP42:PRP43"/>
    <mergeCell ref="PRQ42:PRQ43"/>
    <mergeCell ref="PRR42:PRR43"/>
    <mergeCell ref="PRS42:PRS43"/>
    <mergeCell ref="PRT42:PRT43"/>
    <mergeCell ref="PRK42:PRK43"/>
    <mergeCell ref="PRL42:PRL43"/>
    <mergeCell ref="PRM42:PRM43"/>
    <mergeCell ref="PRN42:PRN43"/>
    <mergeCell ref="PRO42:PRO43"/>
    <mergeCell ref="PRF42:PRF43"/>
    <mergeCell ref="PRG42:PRG43"/>
    <mergeCell ref="PRH42:PRH43"/>
    <mergeCell ref="PRI42:PRI43"/>
    <mergeCell ref="PRJ42:PRJ43"/>
    <mergeCell ref="PRA42:PRA43"/>
    <mergeCell ref="PRB42:PRB43"/>
    <mergeCell ref="PRC42:PRC43"/>
    <mergeCell ref="PRD42:PRD43"/>
    <mergeCell ref="PRE42:PRE43"/>
    <mergeCell ref="PQV42:PQV43"/>
    <mergeCell ref="PQW42:PQW43"/>
    <mergeCell ref="PQX42:PQX43"/>
    <mergeCell ref="PQY42:PQY43"/>
    <mergeCell ref="PQZ42:PQZ43"/>
    <mergeCell ref="PQQ42:PQQ43"/>
    <mergeCell ref="PQR42:PQR43"/>
    <mergeCell ref="PQS42:PQS43"/>
    <mergeCell ref="PQT42:PQT43"/>
    <mergeCell ref="PQU42:PQU43"/>
    <mergeCell ref="PTD42:PTD43"/>
    <mergeCell ref="PTE42:PTE43"/>
    <mergeCell ref="PTF42:PTF43"/>
    <mergeCell ref="PTG42:PTG43"/>
    <mergeCell ref="PTH42:PTH43"/>
    <mergeCell ref="PSY42:PSY43"/>
    <mergeCell ref="PSZ42:PSZ43"/>
    <mergeCell ref="PTA42:PTA43"/>
    <mergeCell ref="PTB42:PTB43"/>
    <mergeCell ref="PTC42:PTC43"/>
    <mergeCell ref="PST42:PST43"/>
    <mergeCell ref="PSU42:PSU43"/>
    <mergeCell ref="PSV42:PSV43"/>
    <mergeCell ref="PSW42:PSW43"/>
    <mergeCell ref="PSX42:PSX43"/>
    <mergeCell ref="PSO42:PSO43"/>
    <mergeCell ref="PSP42:PSP43"/>
    <mergeCell ref="PSQ42:PSQ43"/>
    <mergeCell ref="PSR42:PSR43"/>
    <mergeCell ref="PSS42:PSS43"/>
    <mergeCell ref="PSJ42:PSJ43"/>
    <mergeCell ref="PSK42:PSK43"/>
    <mergeCell ref="PSL42:PSL43"/>
    <mergeCell ref="PSM42:PSM43"/>
    <mergeCell ref="PSN42:PSN43"/>
    <mergeCell ref="PSE42:PSE43"/>
    <mergeCell ref="PSF42:PSF43"/>
    <mergeCell ref="PSG42:PSG43"/>
    <mergeCell ref="PSH42:PSH43"/>
    <mergeCell ref="PSI42:PSI43"/>
    <mergeCell ref="PRZ42:PRZ43"/>
    <mergeCell ref="PSA42:PSA43"/>
    <mergeCell ref="PSB42:PSB43"/>
    <mergeCell ref="PSC42:PSC43"/>
    <mergeCell ref="PSD42:PSD43"/>
    <mergeCell ref="PUM42:PUM43"/>
    <mergeCell ref="PUN42:PUN43"/>
    <mergeCell ref="PUO42:PUO43"/>
    <mergeCell ref="PUP42:PUP43"/>
    <mergeCell ref="PUQ42:PUQ43"/>
    <mergeCell ref="PUH42:PUH43"/>
    <mergeCell ref="PUI42:PUI43"/>
    <mergeCell ref="PUJ42:PUJ43"/>
    <mergeCell ref="PUK42:PUK43"/>
    <mergeCell ref="PUL42:PUL43"/>
    <mergeCell ref="PUC42:PUC43"/>
    <mergeCell ref="PUD42:PUD43"/>
    <mergeCell ref="PUE42:PUE43"/>
    <mergeCell ref="PUF42:PUF43"/>
    <mergeCell ref="PUG42:PUG43"/>
    <mergeCell ref="PTX42:PTX43"/>
    <mergeCell ref="PTY42:PTY43"/>
    <mergeCell ref="PTZ42:PTZ43"/>
    <mergeCell ref="PUA42:PUA43"/>
    <mergeCell ref="PUB42:PUB43"/>
    <mergeCell ref="PTS42:PTS43"/>
    <mergeCell ref="PTT42:PTT43"/>
    <mergeCell ref="PTU42:PTU43"/>
    <mergeCell ref="PTV42:PTV43"/>
    <mergeCell ref="PTW42:PTW43"/>
    <mergeCell ref="PTN42:PTN43"/>
    <mergeCell ref="PTO42:PTO43"/>
    <mergeCell ref="PTP42:PTP43"/>
    <mergeCell ref="PTQ42:PTQ43"/>
    <mergeCell ref="PTR42:PTR43"/>
    <mergeCell ref="PTI42:PTI43"/>
    <mergeCell ref="PTJ42:PTJ43"/>
    <mergeCell ref="PTK42:PTK43"/>
    <mergeCell ref="PTL42:PTL43"/>
    <mergeCell ref="PTM42:PTM43"/>
    <mergeCell ref="PVV42:PVV43"/>
    <mergeCell ref="PVW42:PVW43"/>
    <mergeCell ref="PVX42:PVX43"/>
    <mergeCell ref="PVY42:PVY43"/>
    <mergeCell ref="PVZ42:PVZ43"/>
    <mergeCell ref="PVQ42:PVQ43"/>
    <mergeCell ref="PVR42:PVR43"/>
    <mergeCell ref="PVS42:PVS43"/>
    <mergeCell ref="PVT42:PVT43"/>
    <mergeCell ref="PVU42:PVU43"/>
    <mergeCell ref="PVL42:PVL43"/>
    <mergeCell ref="PVM42:PVM43"/>
    <mergeCell ref="PVN42:PVN43"/>
    <mergeCell ref="PVO42:PVO43"/>
    <mergeCell ref="PVP42:PVP43"/>
    <mergeCell ref="PVG42:PVG43"/>
    <mergeCell ref="PVH42:PVH43"/>
    <mergeCell ref="PVI42:PVI43"/>
    <mergeCell ref="PVJ42:PVJ43"/>
    <mergeCell ref="PVK42:PVK43"/>
    <mergeCell ref="PVB42:PVB43"/>
    <mergeCell ref="PVC42:PVC43"/>
    <mergeCell ref="PVD42:PVD43"/>
    <mergeCell ref="PVE42:PVE43"/>
    <mergeCell ref="PVF42:PVF43"/>
    <mergeCell ref="PUW42:PUW43"/>
    <mergeCell ref="PUX42:PUX43"/>
    <mergeCell ref="PUY42:PUY43"/>
    <mergeCell ref="PUZ42:PUZ43"/>
    <mergeCell ref="PVA42:PVA43"/>
    <mergeCell ref="PUR42:PUR43"/>
    <mergeCell ref="PUS42:PUS43"/>
    <mergeCell ref="PUT42:PUT43"/>
    <mergeCell ref="PUU42:PUU43"/>
    <mergeCell ref="PUV42:PUV43"/>
    <mergeCell ref="PXE42:PXE43"/>
    <mergeCell ref="PXF42:PXF43"/>
    <mergeCell ref="PXG42:PXG43"/>
    <mergeCell ref="PXH42:PXH43"/>
    <mergeCell ref="PXI42:PXI43"/>
    <mergeCell ref="PWZ42:PWZ43"/>
    <mergeCell ref="PXA42:PXA43"/>
    <mergeCell ref="PXB42:PXB43"/>
    <mergeCell ref="PXC42:PXC43"/>
    <mergeCell ref="PXD42:PXD43"/>
    <mergeCell ref="PWU42:PWU43"/>
    <mergeCell ref="PWV42:PWV43"/>
    <mergeCell ref="PWW42:PWW43"/>
    <mergeCell ref="PWX42:PWX43"/>
    <mergeCell ref="PWY42:PWY43"/>
    <mergeCell ref="PWP42:PWP43"/>
    <mergeCell ref="PWQ42:PWQ43"/>
    <mergeCell ref="PWR42:PWR43"/>
    <mergeCell ref="PWS42:PWS43"/>
    <mergeCell ref="PWT42:PWT43"/>
    <mergeCell ref="PWK42:PWK43"/>
    <mergeCell ref="PWL42:PWL43"/>
    <mergeCell ref="PWM42:PWM43"/>
    <mergeCell ref="PWN42:PWN43"/>
    <mergeCell ref="PWO42:PWO43"/>
    <mergeCell ref="PWF42:PWF43"/>
    <mergeCell ref="PWG42:PWG43"/>
    <mergeCell ref="PWH42:PWH43"/>
    <mergeCell ref="PWI42:PWI43"/>
    <mergeCell ref="PWJ42:PWJ43"/>
    <mergeCell ref="PWA42:PWA43"/>
    <mergeCell ref="PWB42:PWB43"/>
    <mergeCell ref="PWC42:PWC43"/>
    <mergeCell ref="PWD42:PWD43"/>
    <mergeCell ref="PWE42:PWE43"/>
    <mergeCell ref="PYN42:PYN43"/>
    <mergeCell ref="PYO42:PYO43"/>
    <mergeCell ref="PYP42:PYP43"/>
    <mergeCell ref="PYQ42:PYQ43"/>
    <mergeCell ref="PYR42:PYR43"/>
    <mergeCell ref="PYI42:PYI43"/>
    <mergeCell ref="PYJ42:PYJ43"/>
    <mergeCell ref="PYK42:PYK43"/>
    <mergeCell ref="PYL42:PYL43"/>
    <mergeCell ref="PYM42:PYM43"/>
    <mergeCell ref="PYD42:PYD43"/>
    <mergeCell ref="PYE42:PYE43"/>
    <mergeCell ref="PYF42:PYF43"/>
    <mergeCell ref="PYG42:PYG43"/>
    <mergeCell ref="PYH42:PYH43"/>
    <mergeCell ref="PXY42:PXY43"/>
    <mergeCell ref="PXZ42:PXZ43"/>
    <mergeCell ref="PYA42:PYA43"/>
    <mergeCell ref="PYB42:PYB43"/>
    <mergeCell ref="PYC42:PYC43"/>
    <mergeCell ref="PXT42:PXT43"/>
    <mergeCell ref="PXU42:PXU43"/>
    <mergeCell ref="PXV42:PXV43"/>
    <mergeCell ref="PXW42:PXW43"/>
    <mergeCell ref="PXX42:PXX43"/>
    <mergeCell ref="PXO42:PXO43"/>
    <mergeCell ref="PXP42:PXP43"/>
    <mergeCell ref="PXQ42:PXQ43"/>
    <mergeCell ref="PXR42:PXR43"/>
    <mergeCell ref="PXS42:PXS43"/>
    <mergeCell ref="PXJ42:PXJ43"/>
    <mergeCell ref="PXK42:PXK43"/>
    <mergeCell ref="PXL42:PXL43"/>
    <mergeCell ref="PXM42:PXM43"/>
    <mergeCell ref="PXN42:PXN43"/>
    <mergeCell ref="PZW42:PZW43"/>
    <mergeCell ref="PZX42:PZX43"/>
    <mergeCell ref="PZY42:PZY43"/>
    <mergeCell ref="PZZ42:PZZ43"/>
    <mergeCell ref="QAA42:QAA43"/>
    <mergeCell ref="PZR42:PZR43"/>
    <mergeCell ref="PZS42:PZS43"/>
    <mergeCell ref="PZT42:PZT43"/>
    <mergeCell ref="PZU42:PZU43"/>
    <mergeCell ref="PZV42:PZV43"/>
    <mergeCell ref="PZM42:PZM43"/>
    <mergeCell ref="PZN42:PZN43"/>
    <mergeCell ref="PZO42:PZO43"/>
    <mergeCell ref="PZP42:PZP43"/>
    <mergeCell ref="PZQ42:PZQ43"/>
    <mergeCell ref="PZH42:PZH43"/>
    <mergeCell ref="PZI42:PZI43"/>
    <mergeCell ref="PZJ42:PZJ43"/>
    <mergeCell ref="PZK42:PZK43"/>
    <mergeCell ref="PZL42:PZL43"/>
    <mergeCell ref="PZC42:PZC43"/>
    <mergeCell ref="PZD42:PZD43"/>
    <mergeCell ref="PZE42:PZE43"/>
    <mergeCell ref="PZF42:PZF43"/>
    <mergeCell ref="PZG42:PZG43"/>
    <mergeCell ref="PYX42:PYX43"/>
    <mergeCell ref="PYY42:PYY43"/>
    <mergeCell ref="PYZ42:PYZ43"/>
    <mergeCell ref="PZA42:PZA43"/>
    <mergeCell ref="PZB42:PZB43"/>
    <mergeCell ref="PYS42:PYS43"/>
    <mergeCell ref="PYT42:PYT43"/>
    <mergeCell ref="PYU42:PYU43"/>
    <mergeCell ref="PYV42:PYV43"/>
    <mergeCell ref="PYW42:PYW43"/>
    <mergeCell ref="QBF42:QBF43"/>
    <mergeCell ref="QBG42:QBG43"/>
    <mergeCell ref="QBH42:QBH43"/>
    <mergeCell ref="QBI42:QBI43"/>
    <mergeCell ref="QBJ42:QBJ43"/>
    <mergeCell ref="QBA42:QBA43"/>
    <mergeCell ref="QBB42:QBB43"/>
    <mergeCell ref="QBC42:QBC43"/>
    <mergeCell ref="QBD42:QBD43"/>
    <mergeCell ref="QBE42:QBE43"/>
    <mergeCell ref="QAV42:QAV43"/>
    <mergeCell ref="QAW42:QAW43"/>
    <mergeCell ref="QAX42:QAX43"/>
    <mergeCell ref="QAY42:QAY43"/>
    <mergeCell ref="QAZ42:QAZ43"/>
    <mergeCell ref="QAQ42:QAQ43"/>
    <mergeCell ref="QAR42:QAR43"/>
    <mergeCell ref="QAS42:QAS43"/>
    <mergeCell ref="QAT42:QAT43"/>
    <mergeCell ref="QAU42:QAU43"/>
    <mergeCell ref="QAL42:QAL43"/>
    <mergeCell ref="QAM42:QAM43"/>
    <mergeCell ref="QAN42:QAN43"/>
    <mergeCell ref="QAO42:QAO43"/>
    <mergeCell ref="QAP42:QAP43"/>
    <mergeCell ref="QAG42:QAG43"/>
    <mergeCell ref="QAH42:QAH43"/>
    <mergeCell ref="QAI42:QAI43"/>
    <mergeCell ref="QAJ42:QAJ43"/>
    <mergeCell ref="QAK42:QAK43"/>
    <mergeCell ref="QAB42:QAB43"/>
    <mergeCell ref="QAC42:QAC43"/>
    <mergeCell ref="QAD42:QAD43"/>
    <mergeCell ref="QAE42:QAE43"/>
    <mergeCell ref="QAF42:QAF43"/>
    <mergeCell ref="QCO42:QCO43"/>
    <mergeCell ref="QCP42:QCP43"/>
    <mergeCell ref="QCQ42:QCQ43"/>
    <mergeCell ref="QCR42:QCR43"/>
    <mergeCell ref="QCS42:QCS43"/>
    <mergeCell ref="QCJ42:QCJ43"/>
    <mergeCell ref="QCK42:QCK43"/>
    <mergeCell ref="QCL42:QCL43"/>
    <mergeCell ref="QCM42:QCM43"/>
    <mergeCell ref="QCN42:QCN43"/>
    <mergeCell ref="QCE42:QCE43"/>
    <mergeCell ref="QCF42:QCF43"/>
    <mergeCell ref="QCG42:QCG43"/>
    <mergeCell ref="QCH42:QCH43"/>
    <mergeCell ref="QCI42:QCI43"/>
    <mergeCell ref="QBZ42:QBZ43"/>
    <mergeCell ref="QCA42:QCA43"/>
    <mergeCell ref="QCB42:QCB43"/>
    <mergeCell ref="QCC42:QCC43"/>
    <mergeCell ref="QCD42:QCD43"/>
    <mergeCell ref="QBU42:QBU43"/>
    <mergeCell ref="QBV42:QBV43"/>
    <mergeCell ref="QBW42:QBW43"/>
    <mergeCell ref="QBX42:QBX43"/>
    <mergeCell ref="QBY42:QBY43"/>
    <mergeCell ref="QBP42:QBP43"/>
    <mergeCell ref="QBQ42:QBQ43"/>
    <mergeCell ref="QBR42:QBR43"/>
    <mergeCell ref="QBS42:QBS43"/>
    <mergeCell ref="QBT42:QBT43"/>
    <mergeCell ref="QBK42:QBK43"/>
    <mergeCell ref="QBL42:QBL43"/>
    <mergeCell ref="QBM42:QBM43"/>
    <mergeCell ref="QBN42:QBN43"/>
    <mergeCell ref="QBO42:QBO43"/>
    <mergeCell ref="QDX42:QDX43"/>
    <mergeCell ref="QDY42:QDY43"/>
    <mergeCell ref="QDZ42:QDZ43"/>
    <mergeCell ref="QEA42:QEA43"/>
    <mergeCell ref="QEB42:QEB43"/>
    <mergeCell ref="QDS42:QDS43"/>
    <mergeCell ref="QDT42:QDT43"/>
    <mergeCell ref="QDU42:QDU43"/>
    <mergeCell ref="QDV42:QDV43"/>
    <mergeCell ref="QDW42:QDW43"/>
    <mergeCell ref="QDN42:QDN43"/>
    <mergeCell ref="QDO42:QDO43"/>
    <mergeCell ref="QDP42:QDP43"/>
    <mergeCell ref="QDQ42:QDQ43"/>
    <mergeCell ref="QDR42:QDR43"/>
    <mergeCell ref="QDI42:QDI43"/>
    <mergeCell ref="QDJ42:QDJ43"/>
    <mergeCell ref="QDK42:QDK43"/>
    <mergeCell ref="QDL42:QDL43"/>
    <mergeCell ref="QDM42:QDM43"/>
    <mergeCell ref="QDD42:QDD43"/>
    <mergeCell ref="QDE42:QDE43"/>
    <mergeCell ref="QDF42:QDF43"/>
    <mergeCell ref="QDG42:QDG43"/>
    <mergeCell ref="QDH42:QDH43"/>
    <mergeCell ref="QCY42:QCY43"/>
    <mergeCell ref="QCZ42:QCZ43"/>
    <mergeCell ref="QDA42:QDA43"/>
    <mergeCell ref="QDB42:QDB43"/>
    <mergeCell ref="QDC42:QDC43"/>
    <mergeCell ref="QCT42:QCT43"/>
    <mergeCell ref="QCU42:QCU43"/>
    <mergeCell ref="QCV42:QCV43"/>
    <mergeCell ref="QCW42:QCW43"/>
    <mergeCell ref="QCX42:QCX43"/>
    <mergeCell ref="QFG42:QFG43"/>
    <mergeCell ref="QFH42:QFH43"/>
    <mergeCell ref="QFI42:QFI43"/>
    <mergeCell ref="QFJ42:QFJ43"/>
    <mergeCell ref="QFK42:QFK43"/>
    <mergeCell ref="QFB42:QFB43"/>
    <mergeCell ref="QFC42:QFC43"/>
    <mergeCell ref="QFD42:QFD43"/>
    <mergeCell ref="QFE42:QFE43"/>
    <mergeCell ref="QFF42:QFF43"/>
    <mergeCell ref="QEW42:QEW43"/>
    <mergeCell ref="QEX42:QEX43"/>
    <mergeCell ref="QEY42:QEY43"/>
    <mergeCell ref="QEZ42:QEZ43"/>
    <mergeCell ref="QFA42:QFA43"/>
    <mergeCell ref="QER42:QER43"/>
    <mergeCell ref="QES42:QES43"/>
    <mergeCell ref="QET42:QET43"/>
    <mergeCell ref="QEU42:QEU43"/>
    <mergeCell ref="QEV42:QEV43"/>
    <mergeCell ref="QEM42:QEM43"/>
    <mergeCell ref="QEN42:QEN43"/>
    <mergeCell ref="QEO42:QEO43"/>
    <mergeCell ref="QEP42:QEP43"/>
    <mergeCell ref="QEQ42:QEQ43"/>
    <mergeCell ref="QEH42:QEH43"/>
    <mergeCell ref="QEI42:QEI43"/>
    <mergeCell ref="QEJ42:QEJ43"/>
    <mergeCell ref="QEK42:QEK43"/>
    <mergeCell ref="QEL42:QEL43"/>
    <mergeCell ref="QEC42:QEC43"/>
    <mergeCell ref="QED42:QED43"/>
    <mergeCell ref="QEE42:QEE43"/>
    <mergeCell ref="QEF42:QEF43"/>
    <mergeCell ref="QEG42:QEG43"/>
    <mergeCell ref="QGP42:QGP43"/>
    <mergeCell ref="QGQ42:QGQ43"/>
    <mergeCell ref="QGR42:QGR43"/>
    <mergeCell ref="QGS42:QGS43"/>
    <mergeCell ref="QGT42:QGT43"/>
    <mergeCell ref="QGK42:QGK43"/>
    <mergeCell ref="QGL42:QGL43"/>
    <mergeCell ref="QGM42:QGM43"/>
    <mergeCell ref="QGN42:QGN43"/>
    <mergeCell ref="QGO42:QGO43"/>
    <mergeCell ref="QGF42:QGF43"/>
    <mergeCell ref="QGG42:QGG43"/>
    <mergeCell ref="QGH42:QGH43"/>
    <mergeCell ref="QGI42:QGI43"/>
    <mergeCell ref="QGJ42:QGJ43"/>
    <mergeCell ref="QGA42:QGA43"/>
    <mergeCell ref="QGB42:QGB43"/>
    <mergeCell ref="QGC42:QGC43"/>
    <mergeCell ref="QGD42:QGD43"/>
    <mergeCell ref="QGE42:QGE43"/>
    <mergeCell ref="QFV42:QFV43"/>
    <mergeCell ref="QFW42:QFW43"/>
    <mergeCell ref="QFX42:QFX43"/>
    <mergeCell ref="QFY42:QFY43"/>
    <mergeCell ref="QFZ42:QFZ43"/>
    <mergeCell ref="QFQ42:QFQ43"/>
    <mergeCell ref="QFR42:QFR43"/>
    <mergeCell ref="QFS42:QFS43"/>
    <mergeCell ref="QFT42:QFT43"/>
    <mergeCell ref="QFU42:QFU43"/>
    <mergeCell ref="QFL42:QFL43"/>
    <mergeCell ref="QFM42:QFM43"/>
    <mergeCell ref="QFN42:QFN43"/>
    <mergeCell ref="QFO42:QFO43"/>
    <mergeCell ref="QFP42:QFP43"/>
    <mergeCell ref="QHY42:QHY43"/>
    <mergeCell ref="QHZ42:QHZ43"/>
    <mergeCell ref="QIA42:QIA43"/>
    <mergeCell ref="QIB42:QIB43"/>
    <mergeCell ref="QIC42:QIC43"/>
    <mergeCell ref="QHT42:QHT43"/>
    <mergeCell ref="QHU42:QHU43"/>
    <mergeCell ref="QHV42:QHV43"/>
    <mergeCell ref="QHW42:QHW43"/>
    <mergeCell ref="QHX42:QHX43"/>
    <mergeCell ref="QHO42:QHO43"/>
    <mergeCell ref="QHP42:QHP43"/>
    <mergeCell ref="QHQ42:QHQ43"/>
    <mergeCell ref="QHR42:QHR43"/>
    <mergeCell ref="QHS42:QHS43"/>
    <mergeCell ref="QHJ42:QHJ43"/>
    <mergeCell ref="QHK42:QHK43"/>
    <mergeCell ref="QHL42:QHL43"/>
    <mergeCell ref="QHM42:QHM43"/>
    <mergeCell ref="QHN42:QHN43"/>
    <mergeCell ref="QHE42:QHE43"/>
    <mergeCell ref="QHF42:QHF43"/>
    <mergeCell ref="QHG42:QHG43"/>
    <mergeCell ref="QHH42:QHH43"/>
    <mergeCell ref="QHI42:QHI43"/>
    <mergeCell ref="QGZ42:QGZ43"/>
    <mergeCell ref="QHA42:QHA43"/>
    <mergeCell ref="QHB42:QHB43"/>
    <mergeCell ref="QHC42:QHC43"/>
    <mergeCell ref="QHD42:QHD43"/>
    <mergeCell ref="QGU42:QGU43"/>
    <mergeCell ref="QGV42:QGV43"/>
    <mergeCell ref="QGW42:QGW43"/>
    <mergeCell ref="QGX42:QGX43"/>
    <mergeCell ref="QGY42:QGY43"/>
    <mergeCell ref="QJH42:QJH43"/>
    <mergeCell ref="QJI42:QJI43"/>
    <mergeCell ref="QJJ42:QJJ43"/>
    <mergeCell ref="QJK42:QJK43"/>
    <mergeCell ref="QJL42:QJL43"/>
    <mergeCell ref="QJC42:QJC43"/>
    <mergeCell ref="QJD42:QJD43"/>
    <mergeCell ref="QJE42:QJE43"/>
    <mergeCell ref="QJF42:QJF43"/>
    <mergeCell ref="QJG42:QJG43"/>
    <mergeCell ref="QIX42:QIX43"/>
    <mergeCell ref="QIY42:QIY43"/>
    <mergeCell ref="QIZ42:QIZ43"/>
    <mergeCell ref="QJA42:QJA43"/>
    <mergeCell ref="QJB42:QJB43"/>
    <mergeCell ref="QIS42:QIS43"/>
    <mergeCell ref="QIT42:QIT43"/>
    <mergeCell ref="QIU42:QIU43"/>
    <mergeCell ref="QIV42:QIV43"/>
    <mergeCell ref="QIW42:QIW43"/>
    <mergeCell ref="QIN42:QIN43"/>
    <mergeCell ref="QIO42:QIO43"/>
    <mergeCell ref="QIP42:QIP43"/>
    <mergeCell ref="QIQ42:QIQ43"/>
    <mergeCell ref="QIR42:QIR43"/>
    <mergeCell ref="QII42:QII43"/>
    <mergeCell ref="QIJ42:QIJ43"/>
    <mergeCell ref="QIK42:QIK43"/>
    <mergeCell ref="QIL42:QIL43"/>
    <mergeCell ref="QIM42:QIM43"/>
    <mergeCell ref="QID42:QID43"/>
    <mergeCell ref="QIE42:QIE43"/>
    <mergeCell ref="QIF42:QIF43"/>
    <mergeCell ref="QIG42:QIG43"/>
    <mergeCell ref="QIH42:QIH43"/>
    <mergeCell ref="QKQ42:QKQ43"/>
    <mergeCell ref="QKR42:QKR43"/>
    <mergeCell ref="QKS42:QKS43"/>
    <mergeCell ref="QKT42:QKT43"/>
    <mergeCell ref="QKU42:QKU43"/>
    <mergeCell ref="QKL42:QKL43"/>
    <mergeCell ref="QKM42:QKM43"/>
    <mergeCell ref="QKN42:QKN43"/>
    <mergeCell ref="QKO42:QKO43"/>
    <mergeCell ref="QKP42:QKP43"/>
    <mergeCell ref="QKG42:QKG43"/>
    <mergeCell ref="QKH42:QKH43"/>
    <mergeCell ref="QKI42:QKI43"/>
    <mergeCell ref="QKJ42:QKJ43"/>
    <mergeCell ref="QKK42:QKK43"/>
    <mergeCell ref="QKB42:QKB43"/>
    <mergeCell ref="QKC42:QKC43"/>
    <mergeCell ref="QKD42:QKD43"/>
    <mergeCell ref="QKE42:QKE43"/>
    <mergeCell ref="QKF42:QKF43"/>
    <mergeCell ref="QJW42:QJW43"/>
    <mergeCell ref="QJX42:QJX43"/>
    <mergeCell ref="QJY42:QJY43"/>
    <mergeCell ref="QJZ42:QJZ43"/>
    <mergeCell ref="QKA42:QKA43"/>
    <mergeCell ref="QJR42:QJR43"/>
    <mergeCell ref="QJS42:QJS43"/>
    <mergeCell ref="QJT42:QJT43"/>
    <mergeCell ref="QJU42:QJU43"/>
    <mergeCell ref="QJV42:QJV43"/>
    <mergeCell ref="QJM42:QJM43"/>
    <mergeCell ref="QJN42:QJN43"/>
    <mergeCell ref="QJO42:QJO43"/>
    <mergeCell ref="QJP42:QJP43"/>
    <mergeCell ref="QJQ42:QJQ43"/>
    <mergeCell ref="QLZ42:QLZ43"/>
    <mergeCell ref="QMA42:QMA43"/>
    <mergeCell ref="QMB42:QMB43"/>
    <mergeCell ref="QMC42:QMC43"/>
    <mergeCell ref="QMD42:QMD43"/>
    <mergeCell ref="QLU42:QLU43"/>
    <mergeCell ref="QLV42:QLV43"/>
    <mergeCell ref="QLW42:QLW43"/>
    <mergeCell ref="QLX42:QLX43"/>
    <mergeCell ref="QLY42:QLY43"/>
    <mergeCell ref="QLP42:QLP43"/>
    <mergeCell ref="QLQ42:QLQ43"/>
    <mergeCell ref="QLR42:QLR43"/>
    <mergeCell ref="QLS42:QLS43"/>
    <mergeCell ref="QLT42:QLT43"/>
    <mergeCell ref="QLK42:QLK43"/>
    <mergeCell ref="QLL42:QLL43"/>
    <mergeCell ref="QLM42:QLM43"/>
    <mergeCell ref="QLN42:QLN43"/>
    <mergeCell ref="QLO42:QLO43"/>
    <mergeCell ref="QLF42:QLF43"/>
    <mergeCell ref="QLG42:QLG43"/>
    <mergeCell ref="QLH42:QLH43"/>
    <mergeCell ref="QLI42:QLI43"/>
    <mergeCell ref="QLJ42:QLJ43"/>
    <mergeCell ref="QLA42:QLA43"/>
    <mergeCell ref="QLB42:QLB43"/>
    <mergeCell ref="QLC42:QLC43"/>
    <mergeCell ref="QLD42:QLD43"/>
    <mergeCell ref="QLE42:QLE43"/>
    <mergeCell ref="QKV42:QKV43"/>
    <mergeCell ref="QKW42:QKW43"/>
    <mergeCell ref="QKX42:QKX43"/>
    <mergeCell ref="QKY42:QKY43"/>
    <mergeCell ref="QKZ42:QKZ43"/>
    <mergeCell ref="QNI42:QNI43"/>
    <mergeCell ref="QNJ42:QNJ43"/>
    <mergeCell ref="QNK42:QNK43"/>
    <mergeCell ref="QNL42:QNL43"/>
    <mergeCell ref="QNM42:QNM43"/>
    <mergeCell ref="QND42:QND43"/>
    <mergeCell ref="QNE42:QNE43"/>
    <mergeCell ref="QNF42:QNF43"/>
    <mergeCell ref="QNG42:QNG43"/>
    <mergeCell ref="QNH42:QNH43"/>
    <mergeCell ref="QMY42:QMY43"/>
    <mergeCell ref="QMZ42:QMZ43"/>
    <mergeCell ref="QNA42:QNA43"/>
    <mergeCell ref="QNB42:QNB43"/>
    <mergeCell ref="QNC42:QNC43"/>
    <mergeCell ref="QMT42:QMT43"/>
    <mergeCell ref="QMU42:QMU43"/>
    <mergeCell ref="QMV42:QMV43"/>
    <mergeCell ref="QMW42:QMW43"/>
    <mergeCell ref="QMX42:QMX43"/>
    <mergeCell ref="QMO42:QMO43"/>
    <mergeCell ref="QMP42:QMP43"/>
    <mergeCell ref="QMQ42:QMQ43"/>
    <mergeCell ref="QMR42:QMR43"/>
    <mergeCell ref="QMS42:QMS43"/>
    <mergeCell ref="QMJ42:QMJ43"/>
    <mergeCell ref="QMK42:QMK43"/>
    <mergeCell ref="QML42:QML43"/>
    <mergeCell ref="QMM42:QMM43"/>
    <mergeCell ref="QMN42:QMN43"/>
    <mergeCell ref="QME42:QME43"/>
    <mergeCell ref="QMF42:QMF43"/>
    <mergeCell ref="QMG42:QMG43"/>
    <mergeCell ref="QMH42:QMH43"/>
    <mergeCell ref="QMI42:QMI43"/>
    <mergeCell ref="QOR42:QOR43"/>
    <mergeCell ref="QOS42:QOS43"/>
    <mergeCell ref="QOT42:QOT43"/>
    <mergeCell ref="QOU42:QOU43"/>
    <mergeCell ref="QOV42:QOV43"/>
    <mergeCell ref="QOM42:QOM43"/>
    <mergeCell ref="QON42:QON43"/>
    <mergeCell ref="QOO42:QOO43"/>
    <mergeCell ref="QOP42:QOP43"/>
    <mergeCell ref="QOQ42:QOQ43"/>
    <mergeCell ref="QOH42:QOH43"/>
    <mergeCell ref="QOI42:QOI43"/>
    <mergeCell ref="QOJ42:QOJ43"/>
    <mergeCell ref="QOK42:QOK43"/>
    <mergeCell ref="QOL42:QOL43"/>
    <mergeCell ref="QOC42:QOC43"/>
    <mergeCell ref="QOD42:QOD43"/>
    <mergeCell ref="QOE42:QOE43"/>
    <mergeCell ref="QOF42:QOF43"/>
    <mergeCell ref="QOG42:QOG43"/>
    <mergeCell ref="QNX42:QNX43"/>
    <mergeCell ref="QNY42:QNY43"/>
    <mergeCell ref="QNZ42:QNZ43"/>
    <mergeCell ref="QOA42:QOA43"/>
    <mergeCell ref="QOB42:QOB43"/>
    <mergeCell ref="QNS42:QNS43"/>
    <mergeCell ref="QNT42:QNT43"/>
    <mergeCell ref="QNU42:QNU43"/>
    <mergeCell ref="QNV42:QNV43"/>
    <mergeCell ref="QNW42:QNW43"/>
    <mergeCell ref="QNN42:QNN43"/>
    <mergeCell ref="QNO42:QNO43"/>
    <mergeCell ref="QNP42:QNP43"/>
    <mergeCell ref="QNQ42:QNQ43"/>
    <mergeCell ref="QNR42:QNR43"/>
    <mergeCell ref="QQA42:QQA43"/>
    <mergeCell ref="QQB42:QQB43"/>
    <mergeCell ref="QQC42:QQC43"/>
    <mergeCell ref="QQD42:QQD43"/>
    <mergeCell ref="QQE42:QQE43"/>
    <mergeCell ref="QPV42:QPV43"/>
    <mergeCell ref="QPW42:QPW43"/>
    <mergeCell ref="QPX42:QPX43"/>
    <mergeCell ref="QPY42:QPY43"/>
    <mergeCell ref="QPZ42:QPZ43"/>
    <mergeCell ref="QPQ42:QPQ43"/>
    <mergeCell ref="QPR42:QPR43"/>
    <mergeCell ref="QPS42:QPS43"/>
    <mergeCell ref="QPT42:QPT43"/>
    <mergeCell ref="QPU42:QPU43"/>
    <mergeCell ref="QPL42:QPL43"/>
    <mergeCell ref="QPM42:QPM43"/>
    <mergeCell ref="QPN42:QPN43"/>
    <mergeCell ref="QPO42:QPO43"/>
    <mergeCell ref="QPP42:QPP43"/>
    <mergeCell ref="QPG42:QPG43"/>
    <mergeCell ref="QPH42:QPH43"/>
    <mergeCell ref="QPI42:QPI43"/>
    <mergeCell ref="QPJ42:QPJ43"/>
    <mergeCell ref="QPK42:QPK43"/>
    <mergeCell ref="QPB42:QPB43"/>
    <mergeCell ref="QPC42:QPC43"/>
    <mergeCell ref="QPD42:QPD43"/>
    <mergeCell ref="QPE42:QPE43"/>
    <mergeCell ref="QPF42:QPF43"/>
    <mergeCell ref="QOW42:QOW43"/>
    <mergeCell ref="QOX42:QOX43"/>
    <mergeCell ref="QOY42:QOY43"/>
    <mergeCell ref="QOZ42:QOZ43"/>
    <mergeCell ref="QPA42:QPA43"/>
    <mergeCell ref="QRJ42:QRJ43"/>
    <mergeCell ref="QRK42:QRK43"/>
    <mergeCell ref="QRL42:QRL43"/>
    <mergeCell ref="QRM42:QRM43"/>
    <mergeCell ref="QRN42:QRN43"/>
    <mergeCell ref="QRE42:QRE43"/>
    <mergeCell ref="QRF42:QRF43"/>
    <mergeCell ref="QRG42:QRG43"/>
    <mergeCell ref="QRH42:QRH43"/>
    <mergeCell ref="QRI42:QRI43"/>
    <mergeCell ref="QQZ42:QQZ43"/>
    <mergeCell ref="QRA42:QRA43"/>
    <mergeCell ref="QRB42:QRB43"/>
    <mergeCell ref="QRC42:QRC43"/>
    <mergeCell ref="QRD42:QRD43"/>
    <mergeCell ref="QQU42:QQU43"/>
    <mergeCell ref="QQV42:QQV43"/>
    <mergeCell ref="QQW42:QQW43"/>
    <mergeCell ref="QQX42:QQX43"/>
    <mergeCell ref="QQY42:QQY43"/>
    <mergeCell ref="QQP42:QQP43"/>
    <mergeCell ref="QQQ42:QQQ43"/>
    <mergeCell ref="QQR42:QQR43"/>
    <mergeCell ref="QQS42:QQS43"/>
    <mergeCell ref="QQT42:QQT43"/>
    <mergeCell ref="QQK42:QQK43"/>
    <mergeCell ref="QQL42:QQL43"/>
    <mergeCell ref="QQM42:QQM43"/>
    <mergeCell ref="QQN42:QQN43"/>
    <mergeCell ref="QQO42:QQO43"/>
    <mergeCell ref="QQF42:QQF43"/>
    <mergeCell ref="QQG42:QQG43"/>
    <mergeCell ref="QQH42:QQH43"/>
    <mergeCell ref="QQI42:QQI43"/>
    <mergeCell ref="QQJ42:QQJ43"/>
    <mergeCell ref="QSS42:QSS43"/>
    <mergeCell ref="QST42:QST43"/>
    <mergeCell ref="QSU42:QSU43"/>
    <mergeCell ref="QSV42:QSV43"/>
    <mergeCell ref="QSW42:QSW43"/>
    <mergeCell ref="QSN42:QSN43"/>
    <mergeCell ref="QSO42:QSO43"/>
    <mergeCell ref="QSP42:QSP43"/>
    <mergeCell ref="QSQ42:QSQ43"/>
    <mergeCell ref="QSR42:QSR43"/>
    <mergeCell ref="QSI42:QSI43"/>
    <mergeCell ref="QSJ42:QSJ43"/>
    <mergeCell ref="QSK42:QSK43"/>
    <mergeCell ref="QSL42:QSL43"/>
    <mergeCell ref="QSM42:QSM43"/>
    <mergeCell ref="QSD42:QSD43"/>
    <mergeCell ref="QSE42:QSE43"/>
    <mergeCell ref="QSF42:QSF43"/>
    <mergeCell ref="QSG42:QSG43"/>
    <mergeCell ref="QSH42:QSH43"/>
    <mergeCell ref="QRY42:QRY43"/>
    <mergeCell ref="QRZ42:QRZ43"/>
    <mergeCell ref="QSA42:QSA43"/>
    <mergeCell ref="QSB42:QSB43"/>
    <mergeCell ref="QSC42:QSC43"/>
    <mergeCell ref="QRT42:QRT43"/>
    <mergeCell ref="QRU42:QRU43"/>
    <mergeCell ref="QRV42:QRV43"/>
    <mergeCell ref="QRW42:QRW43"/>
    <mergeCell ref="QRX42:QRX43"/>
    <mergeCell ref="QRO42:QRO43"/>
    <mergeCell ref="QRP42:QRP43"/>
    <mergeCell ref="QRQ42:QRQ43"/>
    <mergeCell ref="QRR42:QRR43"/>
    <mergeCell ref="QRS42:QRS43"/>
    <mergeCell ref="QUB42:QUB43"/>
    <mergeCell ref="QUC42:QUC43"/>
    <mergeCell ref="QUD42:QUD43"/>
    <mergeCell ref="QUE42:QUE43"/>
    <mergeCell ref="QUF42:QUF43"/>
    <mergeCell ref="QTW42:QTW43"/>
    <mergeCell ref="QTX42:QTX43"/>
    <mergeCell ref="QTY42:QTY43"/>
    <mergeCell ref="QTZ42:QTZ43"/>
    <mergeCell ref="QUA42:QUA43"/>
    <mergeCell ref="QTR42:QTR43"/>
    <mergeCell ref="QTS42:QTS43"/>
    <mergeCell ref="QTT42:QTT43"/>
    <mergeCell ref="QTU42:QTU43"/>
    <mergeCell ref="QTV42:QTV43"/>
    <mergeCell ref="QTM42:QTM43"/>
    <mergeCell ref="QTN42:QTN43"/>
    <mergeCell ref="QTO42:QTO43"/>
    <mergeCell ref="QTP42:QTP43"/>
    <mergeCell ref="QTQ42:QTQ43"/>
    <mergeCell ref="QTH42:QTH43"/>
    <mergeCell ref="QTI42:QTI43"/>
    <mergeCell ref="QTJ42:QTJ43"/>
    <mergeCell ref="QTK42:QTK43"/>
    <mergeCell ref="QTL42:QTL43"/>
    <mergeCell ref="QTC42:QTC43"/>
    <mergeCell ref="QTD42:QTD43"/>
    <mergeCell ref="QTE42:QTE43"/>
    <mergeCell ref="QTF42:QTF43"/>
    <mergeCell ref="QTG42:QTG43"/>
    <mergeCell ref="QSX42:QSX43"/>
    <mergeCell ref="QSY42:QSY43"/>
    <mergeCell ref="QSZ42:QSZ43"/>
    <mergeCell ref="QTA42:QTA43"/>
    <mergeCell ref="QTB42:QTB43"/>
    <mergeCell ref="QVK42:QVK43"/>
    <mergeCell ref="QVL42:QVL43"/>
    <mergeCell ref="QVM42:QVM43"/>
    <mergeCell ref="QVN42:QVN43"/>
    <mergeCell ref="QVO42:QVO43"/>
    <mergeCell ref="QVF42:QVF43"/>
    <mergeCell ref="QVG42:QVG43"/>
    <mergeCell ref="QVH42:QVH43"/>
    <mergeCell ref="QVI42:QVI43"/>
    <mergeCell ref="QVJ42:QVJ43"/>
    <mergeCell ref="QVA42:QVA43"/>
    <mergeCell ref="QVB42:QVB43"/>
    <mergeCell ref="QVC42:QVC43"/>
    <mergeCell ref="QVD42:QVD43"/>
    <mergeCell ref="QVE42:QVE43"/>
    <mergeCell ref="QUV42:QUV43"/>
    <mergeCell ref="QUW42:QUW43"/>
    <mergeCell ref="QUX42:QUX43"/>
    <mergeCell ref="QUY42:QUY43"/>
    <mergeCell ref="QUZ42:QUZ43"/>
    <mergeCell ref="QUQ42:QUQ43"/>
    <mergeCell ref="QUR42:QUR43"/>
    <mergeCell ref="QUS42:QUS43"/>
    <mergeCell ref="QUT42:QUT43"/>
    <mergeCell ref="QUU42:QUU43"/>
    <mergeCell ref="QUL42:QUL43"/>
    <mergeCell ref="QUM42:QUM43"/>
    <mergeCell ref="QUN42:QUN43"/>
    <mergeCell ref="QUO42:QUO43"/>
    <mergeCell ref="QUP42:QUP43"/>
    <mergeCell ref="QUG42:QUG43"/>
    <mergeCell ref="QUH42:QUH43"/>
    <mergeCell ref="QUI42:QUI43"/>
    <mergeCell ref="QUJ42:QUJ43"/>
    <mergeCell ref="QUK42:QUK43"/>
    <mergeCell ref="QWT42:QWT43"/>
    <mergeCell ref="QWU42:QWU43"/>
    <mergeCell ref="QWV42:QWV43"/>
    <mergeCell ref="QWW42:QWW43"/>
    <mergeCell ref="QWX42:QWX43"/>
    <mergeCell ref="QWO42:QWO43"/>
    <mergeCell ref="QWP42:QWP43"/>
    <mergeCell ref="QWQ42:QWQ43"/>
    <mergeCell ref="QWR42:QWR43"/>
    <mergeCell ref="QWS42:QWS43"/>
    <mergeCell ref="QWJ42:QWJ43"/>
    <mergeCell ref="QWK42:QWK43"/>
    <mergeCell ref="QWL42:QWL43"/>
    <mergeCell ref="QWM42:QWM43"/>
    <mergeCell ref="QWN42:QWN43"/>
    <mergeCell ref="QWE42:QWE43"/>
    <mergeCell ref="QWF42:QWF43"/>
    <mergeCell ref="QWG42:QWG43"/>
    <mergeCell ref="QWH42:QWH43"/>
    <mergeCell ref="QWI42:QWI43"/>
    <mergeCell ref="QVZ42:QVZ43"/>
    <mergeCell ref="QWA42:QWA43"/>
    <mergeCell ref="QWB42:QWB43"/>
    <mergeCell ref="QWC42:QWC43"/>
    <mergeCell ref="QWD42:QWD43"/>
    <mergeCell ref="QVU42:QVU43"/>
    <mergeCell ref="QVV42:QVV43"/>
    <mergeCell ref="QVW42:QVW43"/>
    <mergeCell ref="QVX42:QVX43"/>
    <mergeCell ref="QVY42:QVY43"/>
    <mergeCell ref="QVP42:QVP43"/>
    <mergeCell ref="QVQ42:QVQ43"/>
    <mergeCell ref="QVR42:QVR43"/>
    <mergeCell ref="QVS42:QVS43"/>
    <mergeCell ref="QVT42:QVT43"/>
    <mergeCell ref="QYC42:QYC43"/>
    <mergeCell ref="QYD42:QYD43"/>
    <mergeCell ref="QYE42:QYE43"/>
    <mergeCell ref="QYF42:QYF43"/>
    <mergeCell ref="QYG42:QYG43"/>
    <mergeCell ref="QXX42:QXX43"/>
    <mergeCell ref="QXY42:QXY43"/>
    <mergeCell ref="QXZ42:QXZ43"/>
    <mergeCell ref="QYA42:QYA43"/>
    <mergeCell ref="QYB42:QYB43"/>
    <mergeCell ref="QXS42:QXS43"/>
    <mergeCell ref="QXT42:QXT43"/>
    <mergeCell ref="QXU42:QXU43"/>
    <mergeCell ref="QXV42:QXV43"/>
    <mergeCell ref="QXW42:QXW43"/>
    <mergeCell ref="QXN42:QXN43"/>
    <mergeCell ref="QXO42:QXO43"/>
    <mergeCell ref="QXP42:QXP43"/>
    <mergeCell ref="QXQ42:QXQ43"/>
    <mergeCell ref="QXR42:QXR43"/>
    <mergeCell ref="QXI42:QXI43"/>
    <mergeCell ref="QXJ42:QXJ43"/>
    <mergeCell ref="QXK42:QXK43"/>
    <mergeCell ref="QXL42:QXL43"/>
    <mergeCell ref="QXM42:QXM43"/>
    <mergeCell ref="QXD42:QXD43"/>
    <mergeCell ref="QXE42:QXE43"/>
    <mergeCell ref="QXF42:QXF43"/>
    <mergeCell ref="QXG42:QXG43"/>
    <mergeCell ref="QXH42:QXH43"/>
    <mergeCell ref="QWY42:QWY43"/>
    <mergeCell ref="QWZ42:QWZ43"/>
    <mergeCell ref="QXA42:QXA43"/>
    <mergeCell ref="QXB42:QXB43"/>
    <mergeCell ref="QXC42:QXC43"/>
    <mergeCell ref="QZL42:QZL43"/>
    <mergeCell ref="QZM42:QZM43"/>
    <mergeCell ref="QZN42:QZN43"/>
    <mergeCell ref="QZO42:QZO43"/>
    <mergeCell ref="QZP42:QZP43"/>
    <mergeCell ref="QZG42:QZG43"/>
    <mergeCell ref="QZH42:QZH43"/>
    <mergeCell ref="QZI42:QZI43"/>
    <mergeCell ref="QZJ42:QZJ43"/>
    <mergeCell ref="QZK42:QZK43"/>
    <mergeCell ref="QZB42:QZB43"/>
    <mergeCell ref="QZC42:QZC43"/>
    <mergeCell ref="QZD42:QZD43"/>
    <mergeCell ref="QZE42:QZE43"/>
    <mergeCell ref="QZF42:QZF43"/>
    <mergeCell ref="QYW42:QYW43"/>
    <mergeCell ref="QYX42:QYX43"/>
    <mergeCell ref="QYY42:QYY43"/>
    <mergeCell ref="QYZ42:QYZ43"/>
    <mergeCell ref="QZA42:QZA43"/>
    <mergeCell ref="QYR42:QYR43"/>
    <mergeCell ref="QYS42:QYS43"/>
    <mergeCell ref="QYT42:QYT43"/>
    <mergeCell ref="QYU42:QYU43"/>
    <mergeCell ref="QYV42:QYV43"/>
    <mergeCell ref="QYM42:QYM43"/>
    <mergeCell ref="QYN42:QYN43"/>
    <mergeCell ref="QYO42:QYO43"/>
    <mergeCell ref="QYP42:QYP43"/>
    <mergeCell ref="QYQ42:QYQ43"/>
    <mergeCell ref="QYH42:QYH43"/>
    <mergeCell ref="QYI42:QYI43"/>
    <mergeCell ref="QYJ42:QYJ43"/>
    <mergeCell ref="QYK42:QYK43"/>
    <mergeCell ref="QYL42:QYL43"/>
    <mergeCell ref="RAU42:RAU43"/>
    <mergeCell ref="RAV42:RAV43"/>
    <mergeCell ref="RAW42:RAW43"/>
    <mergeCell ref="RAX42:RAX43"/>
    <mergeCell ref="RAY42:RAY43"/>
    <mergeCell ref="RAP42:RAP43"/>
    <mergeCell ref="RAQ42:RAQ43"/>
    <mergeCell ref="RAR42:RAR43"/>
    <mergeCell ref="RAS42:RAS43"/>
    <mergeCell ref="RAT42:RAT43"/>
    <mergeCell ref="RAK42:RAK43"/>
    <mergeCell ref="RAL42:RAL43"/>
    <mergeCell ref="RAM42:RAM43"/>
    <mergeCell ref="RAN42:RAN43"/>
    <mergeCell ref="RAO42:RAO43"/>
    <mergeCell ref="RAF42:RAF43"/>
    <mergeCell ref="RAG42:RAG43"/>
    <mergeCell ref="RAH42:RAH43"/>
    <mergeCell ref="RAI42:RAI43"/>
    <mergeCell ref="RAJ42:RAJ43"/>
    <mergeCell ref="RAA42:RAA43"/>
    <mergeCell ref="RAB42:RAB43"/>
    <mergeCell ref="RAC42:RAC43"/>
    <mergeCell ref="RAD42:RAD43"/>
    <mergeCell ref="RAE42:RAE43"/>
    <mergeCell ref="QZV42:QZV43"/>
    <mergeCell ref="QZW42:QZW43"/>
    <mergeCell ref="QZX42:QZX43"/>
    <mergeCell ref="QZY42:QZY43"/>
    <mergeCell ref="QZZ42:QZZ43"/>
    <mergeCell ref="QZQ42:QZQ43"/>
    <mergeCell ref="QZR42:QZR43"/>
    <mergeCell ref="QZS42:QZS43"/>
    <mergeCell ref="QZT42:QZT43"/>
    <mergeCell ref="QZU42:QZU43"/>
    <mergeCell ref="RCD42:RCD43"/>
    <mergeCell ref="RCE42:RCE43"/>
    <mergeCell ref="RCF42:RCF43"/>
    <mergeCell ref="RCG42:RCG43"/>
    <mergeCell ref="RCH42:RCH43"/>
    <mergeCell ref="RBY42:RBY43"/>
    <mergeCell ref="RBZ42:RBZ43"/>
    <mergeCell ref="RCA42:RCA43"/>
    <mergeCell ref="RCB42:RCB43"/>
    <mergeCell ref="RCC42:RCC43"/>
    <mergeCell ref="RBT42:RBT43"/>
    <mergeCell ref="RBU42:RBU43"/>
    <mergeCell ref="RBV42:RBV43"/>
    <mergeCell ref="RBW42:RBW43"/>
    <mergeCell ref="RBX42:RBX43"/>
    <mergeCell ref="RBO42:RBO43"/>
    <mergeCell ref="RBP42:RBP43"/>
    <mergeCell ref="RBQ42:RBQ43"/>
    <mergeCell ref="RBR42:RBR43"/>
    <mergeCell ref="RBS42:RBS43"/>
    <mergeCell ref="RBJ42:RBJ43"/>
    <mergeCell ref="RBK42:RBK43"/>
    <mergeCell ref="RBL42:RBL43"/>
    <mergeCell ref="RBM42:RBM43"/>
    <mergeCell ref="RBN42:RBN43"/>
    <mergeCell ref="RBE42:RBE43"/>
    <mergeCell ref="RBF42:RBF43"/>
    <mergeCell ref="RBG42:RBG43"/>
    <mergeCell ref="RBH42:RBH43"/>
    <mergeCell ref="RBI42:RBI43"/>
    <mergeCell ref="RAZ42:RAZ43"/>
    <mergeCell ref="RBA42:RBA43"/>
    <mergeCell ref="RBB42:RBB43"/>
    <mergeCell ref="RBC42:RBC43"/>
    <mergeCell ref="RBD42:RBD43"/>
    <mergeCell ref="RDM42:RDM43"/>
    <mergeCell ref="RDN42:RDN43"/>
    <mergeCell ref="RDO42:RDO43"/>
    <mergeCell ref="RDP42:RDP43"/>
    <mergeCell ref="RDQ42:RDQ43"/>
    <mergeCell ref="RDH42:RDH43"/>
    <mergeCell ref="RDI42:RDI43"/>
    <mergeCell ref="RDJ42:RDJ43"/>
    <mergeCell ref="RDK42:RDK43"/>
    <mergeCell ref="RDL42:RDL43"/>
    <mergeCell ref="RDC42:RDC43"/>
    <mergeCell ref="RDD42:RDD43"/>
    <mergeCell ref="RDE42:RDE43"/>
    <mergeCell ref="RDF42:RDF43"/>
    <mergeCell ref="RDG42:RDG43"/>
    <mergeCell ref="RCX42:RCX43"/>
    <mergeCell ref="RCY42:RCY43"/>
    <mergeCell ref="RCZ42:RCZ43"/>
    <mergeCell ref="RDA42:RDA43"/>
    <mergeCell ref="RDB42:RDB43"/>
    <mergeCell ref="RCS42:RCS43"/>
    <mergeCell ref="RCT42:RCT43"/>
    <mergeCell ref="RCU42:RCU43"/>
    <mergeCell ref="RCV42:RCV43"/>
    <mergeCell ref="RCW42:RCW43"/>
    <mergeCell ref="RCN42:RCN43"/>
    <mergeCell ref="RCO42:RCO43"/>
    <mergeCell ref="RCP42:RCP43"/>
    <mergeCell ref="RCQ42:RCQ43"/>
    <mergeCell ref="RCR42:RCR43"/>
    <mergeCell ref="RCI42:RCI43"/>
    <mergeCell ref="RCJ42:RCJ43"/>
    <mergeCell ref="RCK42:RCK43"/>
    <mergeCell ref="RCL42:RCL43"/>
    <mergeCell ref="RCM42:RCM43"/>
    <mergeCell ref="REV42:REV43"/>
    <mergeCell ref="REW42:REW43"/>
    <mergeCell ref="REX42:REX43"/>
    <mergeCell ref="REY42:REY43"/>
    <mergeCell ref="REZ42:REZ43"/>
    <mergeCell ref="REQ42:REQ43"/>
    <mergeCell ref="RER42:RER43"/>
    <mergeCell ref="RES42:RES43"/>
    <mergeCell ref="RET42:RET43"/>
    <mergeCell ref="REU42:REU43"/>
    <mergeCell ref="REL42:REL43"/>
    <mergeCell ref="REM42:REM43"/>
    <mergeCell ref="REN42:REN43"/>
    <mergeCell ref="REO42:REO43"/>
    <mergeCell ref="REP42:REP43"/>
    <mergeCell ref="REG42:REG43"/>
    <mergeCell ref="REH42:REH43"/>
    <mergeCell ref="REI42:REI43"/>
    <mergeCell ref="REJ42:REJ43"/>
    <mergeCell ref="REK42:REK43"/>
    <mergeCell ref="REB42:REB43"/>
    <mergeCell ref="REC42:REC43"/>
    <mergeCell ref="RED42:RED43"/>
    <mergeCell ref="REE42:REE43"/>
    <mergeCell ref="REF42:REF43"/>
    <mergeCell ref="RDW42:RDW43"/>
    <mergeCell ref="RDX42:RDX43"/>
    <mergeCell ref="RDY42:RDY43"/>
    <mergeCell ref="RDZ42:RDZ43"/>
    <mergeCell ref="REA42:REA43"/>
    <mergeCell ref="RDR42:RDR43"/>
    <mergeCell ref="RDS42:RDS43"/>
    <mergeCell ref="RDT42:RDT43"/>
    <mergeCell ref="RDU42:RDU43"/>
    <mergeCell ref="RDV42:RDV43"/>
    <mergeCell ref="RGE42:RGE43"/>
    <mergeCell ref="RGF42:RGF43"/>
    <mergeCell ref="RGG42:RGG43"/>
    <mergeCell ref="RGH42:RGH43"/>
    <mergeCell ref="RGI42:RGI43"/>
    <mergeCell ref="RFZ42:RFZ43"/>
    <mergeCell ref="RGA42:RGA43"/>
    <mergeCell ref="RGB42:RGB43"/>
    <mergeCell ref="RGC42:RGC43"/>
    <mergeCell ref="RGD42:RGD43"/>
    <mergeCell ref="RFU42:RFU43"/>
    <mergeCell ref="RFV42:RFV43"/>
    <mergeCell ref="RFW42:RFW43"/>
    <mergeCell ref="RFX42:RFX43"/>
    <mergeCell ref="RFY42:RFY43"/>
    <mergeCell ref="RFP42:RFP43"/>
    <mergeCell ref="RFQ42:RFQ43"/>
    <mergeCell ref="RFR42:RFR43"/>
    <mergeCell ref="RFS42:RFS43"/>
    <mergeCell ref="RFT42:RFT43"/>
    <mergeCell ref="RFK42:RFK43"/>
    <mergeCell ref="RFL42:RFL43"/>
    <mergeCell ref="RFM42:RFM43"/>
    <mergeCell ref="RFN42:RFN43"/>
    <mergeCell ref="RFO42:RFO43"/>
    <mergeCell ref="RFF42:RFF43"/>
    <mergeCell ref="RFG42:RFG43"/>
    <mergeCell ref="RFH42:RFH43"/>
    <mergeCell ref="RFI42:RFI43"/>
    <mergeCell ref="RFJ42:RFJ43"/>
    <mergeCell ref="RFA42:RFA43"/>
    <mergeCell ref="RFB42:RFB43"/>
    <mergeCell ref="RFC42:RFC43"/>
    <mergeCell ref="RFD42:RFD43"/>
    <mergeCell ref="RFE42:RFE43"/>
    <mergeCell ref="RHN42:RHN43"/>
    <mergeCell ref="RHO42:RHO43"/>
    <mergeCell ref="RHP42:RHP43"/>
    <mergeCell ref="RHQ42:RHQ43"/>
    <mergeCell ref="RHR42:RHR43"/>
    <mergeCell ref="RHI42:RHI43"/>
    <mergeCell ref="RHJ42:RHJ43"/>
    <mergeCell ref="RHK42:RHK43"/>
    <mergeCell ref="RHL42:RHL43"/>
    <mergeCell ref="RHM42:RHM43"/>
    <mergeCell ref="RHD42:RHD43"/>
    <mergeCell ref="RHE42:RHE43"/>
    <mergeCell ref="RHF42:RHF43"/>
    <mergeCell ref="RHG42:RHG43"/>
    <mergeCell ref="RHH42:RHH43"/>
    <mergeCell ref="RGY42:RGY43"/>
    <mergeCell ref="RGZ42:RGZ43"/>
    <mergeCell ref="RHA42:RHA43"/>
    <mergeCell ref="RHB42:RHB43"/>
    <mergeCell ref="RHC42:RHC43"/>
    <mergeCell ref="RGT42:RGT43"/>
    <mergeCell ref="RGU42:RGU43"/>
    <mergeCell ref="RGV42:RGV43"/>
    <mergeCell ref="RGW42:RGW43"/>
    <mergeCell ref="RGX42:RGX43"/>
    <mergeCell ref="RGO42:RGO43"/>
    <mergeCell ref="RGP42:RGP43"/>
    <mergeCell ref="RGQ42:RGQ43"/>
    <mergeCell ref="RGR42:RGR43"/>
    <mergeCell ref="RGS42:RGS43"/>
    <mergeCell ref="RGJ42:RGJ43"/>
    <mergeCell ref="RGK42:RGK43"/>
    <mergeCell ref="RGL42:RGL43"/>
    <mergeCell ref="RGM42:RGM43"/>
    <mergeCell ref="RGN42:RGN43"/>
    <mergeCell ref="RIW42:RIW43"/>
    <mergeCell ref="RIX42:RIX43"/>
    <mergeCell ref="RIY42:RIY43"/>
    <mergeCell ref="RIZ42:RIZ43"/>
    <mergeCell ref="RJA42:RJA43"/>
    <mergeCell ref="RIR42:RIR43"/>
    <mergeCell ref="RIS42:RIS43"/>
    <mergeCell ref="RIT42:RIT43"/>
    <mergeCell ref="RIU42:RIU43"/>
    <mergeCell ref="RIV42:RIV43"/>
    <mergeCell ref="RIM42:RIM43"/>
    <mergeCell ref="RIN42:RIN43"/>
    <mergeCell ref="RIO42:RIO43"/>
    <mergeCell ref="RIP42:RIP43"/>
    <mergeCell ref="RIQ42:RIQ43"/>
    <mergeCell ref="RIH42:RIH43"/>
    <mergeCell ref="RII42:RII43"/>
    <mergeCell ref="RIJ42:RIJ43"/>
    <mergeCell ref="RIK42:RIK43"/>
    <mergeCell ref="RIL42:RIL43"/>
    <mergeCell ref="RIC42:RIC43"/>
    <mergeCell ref="RID42:RID43"/>
    <mergeCell ref="RIE42:RIE43"/>
    <mergeCell ref="RIF42:RIF43"/>
    <mergeCell ref="RIG42:RIG43"/>
    <mergeCell ref="RHX42:RHX43"/>
    <mergeCell ref="RHY42:RHY43"/>
    <mergeCell ref="RHZ42:RHZ43"/>
    <mergeCell ref="RIA42:RIA43"/>
    <mergeCell ref="RIB42:RIB43"/>
    <mergeCell ref="RHS42:RHS43"/>
    <mergeCell ref="RHT42:RHT43"/>
    <mergeCell ref="RHU42:RHU43"/>
    <mergeCell ref="RHV42:RHV43"/>
    <mergeCell ref="RHW42:RHW43"/>
    <mergeCell ref="RKF42:RKF43"/>
    <mergeCell ref="RKG42:RKG43"/>
    <mergeCell ref="RKH42:RKH43"/>
    <mergeCell ref="RKI42:RKI43"/>
    <mergeCell ref="RKJ42:RKJ43"/>
    <mergeCell ref="RKA42:RKA43"/>
    <mergeCell ref="RKB42:RKB43"/>
    <mergeCell ref="RKC42:RKC43"/>
    <mergeCell ref="RKD42:RKD43"/>
    <mergeCell ref="RKE42:RKE43"/>
    <mergeCell ref="RJV42:RJV43"/>
    <mergeCell ref="RJW42:RJW43"/>
    <mergeCell ref="RJX42:RJX43"/>
    <mergeCell ref="RJY42:RJY43"/>
    <mergeCell ref="RJZ42:RJZ43"/>
    <mergeCell ref="RJQ42:RJQ43"/>
    <mergeCell ref="RJR42:RJR43"/>
    <mergeCell ref="RJS42:RJS43"/>
    <mergeCell ref="RJT42:RJT43"/>
    <mergeCell ref="RJU42:RJU43"/>
    <mergeCell ref="RJL42:RJL43"/>
    <mergeCell ref="RJM42:RJM43"/>
    <mergeCell ref="RJN42:RJN43"/>
    <mergeCell ref="RJO42:RJO43"/>
    <mergeCell ref="RJP42:RJP43"/>
    <mergeCell ref="RJG42:RJG43"/>
    <mergeCell ref="RJH42:RJH43"/>
    <mergeCell ref="RJI42:RJI43"/>
    <mergeCell ref="RJJ42:RJJ43"/>
    <mergeCell ref="RJK42:RJK43"/>
    <mergeCell ref="RJB42:RJB43"/>
    <mergeCell ref="RJC42:RJC43"/>
    <mergeCell ref="RJD42:RJD43"/>
    <mergeCell ref="RJE42:RJE43"/>
    <mergeCell ref="RJF42:RJF43"/>
    <mergeCell ref="RLO42:RLO43"/>
    <mergeCell ref="RLP42:RLP43"/>
    <mergeCell ref="RLQ42:RLQ43"/>
    <mergeCell ref="RLR42:RLR43"/>
    <mergeCell ref="RLS42:RLS43"/>
    <mergeCell ref="RLJ42:RLJ43"/>
    <mergeCell ref="RLK42:RLK43"/>
    <mergeCell ref="RLL42:RLL43"/>
    <mergeCell ref="RLM42:RLM43"/>
    <mergeCell ref="RLN42:RLN43"/>
    <mergeCell ref="RLE42:RLE43"/>
    <mergeCell ref="RLF42:RLF43"/>
    <mergeCell ref="RLG42:RLG43"/>
    <mergeCell ref="RLH42:RLH43"/>
    <mergeCell ref="RLI42:RLI43"/>
    <mergeCell ref="RKZ42:RKZ43"/>
    <mergeCell ref="RLA42:RLA43"/>
    <mergeCell ref="RLB42:RLB43"/>
    <mergeCell ref="RLC42:RLC43"/>
    <mergeCell ref="RLD42:RLD43"/>
    <mergeCell ref="RKU42:RKU43"/>
    <mergeCell ref="RKV42:RKV43"/>
    <mergeCell ref="RKW42:RKW43"/>
    <mergeCell ref="RKX42:RKX43"/>
    <mergeCell ref="RKY42:RKY43"/>
    <mergeCell ref="RKP42:RKP43"/>
    <mergeCell ref="RKQ42:RKQ43"/>
    <mergeCell ref="RKR42:RKR43"/>
    <mergeCell ref="RKS42:RKS43"/>
    <mergeCell ref="RKT42:RKT43"/>
    <mergeCell ref="RKK42:RKK43"/>
    <mergeCell ref="RKL42:RKL43"/>
    <mergeCell ref="RKM42:RKM43"/>
    <mergeCell ref="RKN42:RKN43"/>
    <mergeCell ref="RKO42:RKO43"/>
    <mergeCell ref="RMX42:RMX43"/>
    <mergeCell ref="RMY42:RMY43"/>
    <mergeCell ref="RMZ42:RMZ43"/>
    <mergeCell ref="RNA42:RNA43"/>
    <mergeCell ref="RNB42:RNB43"/>
    <mergeCell ref="RMS42:RMS43"/>
    <mergeCell ref="RMT42:RMT43"/>
    <mergeCell ref="RMU42:RMU43"/>
    <mergeCell ref="RMV42:RMV43"/>
    <mergeCell ref="RMW42:RMW43"/>
    <mergeCell ref="RMN42:RMN43"/>
    <mergeCell ref="RMO42:RMO43"/>
    <mergeCell ref="RMP42:RMP43"/>
    <mergeCell ref="RMQ42:RMQ43"/>
    <mergeCell ref="RMR42:RMR43"/>
    <mergeCell ref="RMI42:RMI43"/>
    <mergeCell ref="RMJ42:RMJ43"/>
    <mergeCell ref="RMK42:RMK43"/>
    <mergeCell ref="RML42:RML43"/>
    <mergeCell ref="RMM42:RMM43"/>
    <mergeCell ref="RMD42:RMD43"/>
    <mergeCell ref="RME42:RME43"/>
    <mergeCell ref="RMF42:RMF43"/>
    <mergeCell ref="RMG42:RMG43"/>
    <mergeCell ref="RMH42:RMH43"/>
    <mergeCell ref="RLY42:RLY43"/>
    <mergeCell ref="RLZ42:RLZ43"/>
    <mergeCell ref="RMA42:RMA43"/>
    <mergeCell ref="RMB42:RMB43"/>
    <mergeCell ref="RMC42:RMC43"/>
    <mergeCell ref="RLT42:RLT43"/>
    <mergeCell ref="RLU42:RLU43"/>
    <mergeCell ref="RLV42:RLV43"/>
    <mergeCell ref="RLW42:RLW43"/>
    <mergeCell ref="RLX42:RLX43"/>
    <mergeCell ref="ROG42:ROG43"/>
    <mergeCell ref="ROH42:ROH43"/>
    <mergeCell ref="ROI42:ROI43"/>
    <mergeCell ref="ROJ42:ROJ43"/>
    <mergeCell ref="ROK42:ROK43"/>
    <mergeCell ref="ROB42:ROB43"/>
    <mergeCell ref="ROC42:ROC43"/>
    <mergeCell ref="ROD42:ROD43"/>
    <mergeCell ref="ROE42:ROE43"/>
    <mergeCell ref="ROF42:ROF43"/>
    <mergeCell ref="RNW42:RNW43"/>
    <mergeCell ref="RNX42:RNX43"/>
    <mergeCell ref="RNY42:RNY43"/>
    <mergeCell ref="RNZ42:RNZ43"/>
    <mergeCell ref="ROA42:ROA43"/>
    <mergeCell ref="RNR42:RNR43"/>
    <mergeCell ref="RNS42:RNS43"/>
    <mergeCell ref="RNT42:RNT43"/>
    <mergeCell ref="RNU42:RNU43"/>
    <mergeCell ref="RNV42:RNV43"/>
    <mergeCell ref="RNM42:RNM43"/>
    <mergeCell ref="RNN42:RNN43"/>
    <mergeCell ref="RNO42:RNO43"/>
    <mergeCell ref="RNP42:RNP43"/>
    <mergeCell ref="RNQ42:RNQ43"/>
    <mergeCell ref="RNH42:RNH43"/>
    <mergeCell ref="RNI42:RNI43"/>
    <mergeCell ref="RNJ42:RNJ43"/>
    <mergeCell ref="RNK42:RNK43"/>
    <mergeCell ref="RNL42:RNL43"/>
    <mergeCell ref="RNC42:RNC43"/>
    <mergeCell ref="RND42:RND43"/>
    <mergeCell ref="RNE42:RNE43"/>
    <mergeCell ref="RNF42:RNF43"/>
    <mergeCell ref="RNG42:RNG43"/>
    <mergeCell ref="RPP42:RPP43"/>
    <mergeCell ref="RPQ42:RPQ43"/>
    <mergeCell ref="RPR42:RPR43"/>
    <mergeCell ref="RPS42:RPS43"/>
    <mergeCell ref="RPT42:RPT43"/>
    <mergeCell ref="RPK42:RPK43"/>
    <mergeCell ref="RPL42:RPL43"/>
    <mergeCell ref="RPM42:RPM43"/>
    <mergeCell ref="RPN42:RPN43"/>
    <mergeCell ref="RPO42:RPO43"/>
    <mergeCell ref="RPF42:RPF43"/>
    <mergeCell ref="RPG42:RPG43"/>
    <mergeCell ref="RPH42:RPH43"/>
    <mergeCell ref="RPI42:RPI43"/>
    <mergeCell ref="RPJ42:RPJ43"/>
    <mergeCell ref="RPA42:RPA43"/>
    <mergeCell ref="RPB42:RPB43"/>
    <mergeCell ref="RPC42:RPC43"/>
    <mergeCell ref="RPD42:RPD43"/>
    <mergeCell ref="RPE42:RPE43"/>
    <mergeCell ref="ROV42:ROV43"/>
    <mergeCell ref="ROW42:ROW43"/>
    <mergeCell ref="ROX42:ROX43"/>
    <mergeCell ref="ROY42:ROY43"/>
    <mergeCell ref="ROZ42:ROZ43"/>
    <mergeCell ref="ROQ42:ROQ43"/>
    <mergeCell ref="ROR42:ROR43"/>
    <mergeCell ref="ROS42:ROS43"/>
    <mergeCell ref="ROT42:ROT43"/>
    <mergeCell ref="ROU42:ROU43"/>
    <mergeCell ref="ROL42:ROL43"/>
    <mergeCell ref="ROM42:ROM43"/>
    <mergeCell ref="RON42:RON43"/>
    <mergeCell ref="ROO42:ROO43"/>
    <mergeCell ref="ROP42:ROP43"/>
    <mergeCell ref="RQY42:RQY43"/>
    <mergeCell ref="RQZ42:RQZ43"/>
    <mergeCell ref="RRA42:RRA43"/>
    <mergeCell ref="RRB42:RRB43"/>
    <mergeCell ref="RRC42:RRC43"/>
    <mergeCell ref="RQT42:RQT43"/>
    <mergeCell ref="RQU42:RQU43"/>
    <mergeCell ref="RQV42:RQV43"/>
    <mergeCell ref="RQW42:RQW43"/>
    <mergeCell ref="RQX42:RQX43"/>
    <mergeCell ref="RQO42:RQO43"/>
    <mergeCell ref="RQP42:RQP43"/>
    <mergeCell ref="RQQ42:RQQ43"/>
    <mergeCell ref="RQR42:RQR43"/>
    <mergeCell ref="RQS42:RQS43"/>
    <mergeCell ref="RQJ42:RQJ43"/>
    <mergeCell ref="RQK42:RQK43"/>
    <mergeCell ref="RQL42:RQL43"/>
    <mergeCell ref="RQM42:RQM43"/>
    <mergeCell ref="RQN42:RQN43"/>
    <mergeCell ref="RQE42:RQE43"/>
    <mergeCell ref="RQF42:RQF43"/>
    <mergeCell ref="RQG42:RQG43"/>
    <mergeCell ref="RQH42:RQH43"/>
    <mergeCell ref="RQI42:RQI43"/>
    <mergeCell ref="RPZ42:RPZ43"/>
    <mergeCell ref="RQA42:RQA43"/>
    <mergeCell ref="RQB42:RQB43"/>
    <mergeCell ref="RQC42:RQC43"/>
    <mergeCell ref="RQD42:RQD43"/>
    <mergeCell ref="RPU42:RPU43"/>
    <mergeCell ref="RPV42:RPV43"/>
    <mergeCell ref="RPW42:RPW43"/>
    <mergeCell ref="RPX42:RPX43"/>
    <mergeCell ref="RPY42:RPY43"/>
    <mergeCell ref="RSH42:RSH43"/>
    <mergeCell ref="RSI42:RSI43"/>
    <mergeCell ref="RSJ42:RSJ43"/>
    <mergeCell ref="RSK42:RSK43"/>
    <mergeCell ref="RSL42:RSL43"/>
    <mergeCell ref="RSC42:RSC43"/>
    <mergeCell ref="RSD42:RSD43"/>
    <mergeCell ref="RSE42:RSE43"/>
    <mergeCell ref="RSF42:RSF43"/>
    <mergeCell ref="RSG42:RSG43"/>
    <mergeCell ref="RRX42:RRX43"/>
    <mergeCell ref="RRY42:RRY43"/>
    <mergeCell ref="RRZ42:RRZ43"/>
    <mergeCell ref="RSA42:RSA43"/>
    <mergeCell ref="RSB42:RSB43"/>
    <mergeCell ref="RRS42:RRS43"/>
    <mergeCell ref="RRT42:RRT43"/>
    <mergeCell ref="RRU42:RRU43"/>
    <mergeCell ref="RRV42:RRV43"/>
    <mergeCell ref="RRW42:RRW43"/>
    <mergeCell ref="RRN42:RRN43"/>
    <mergeCell ref="RRO42:RRO43"/>
    <mergeCell ref="RRP42:RRP43"/>
    <mergeCell ref="RRQ42:RRQ43"/>
    <mergeCell ref="RRR42:RRR43"/>
    <mergeCell ref="RRI42:RRI43"/>
    <mergeCell ref="RRJ42:RRJ43"/>
    <mergeCell ref="RRK42:RRK43"/>
    <mergeCell ref="RRL42:RRL43"/>
    <mergeCell ref="RRM42:RRM43"/>
    <mergeCell ref="RRD42:RRD43"/>
    <mergeCell ref="RRE42:RRE43"/>
    <mergeCell ref="RRF42:RRF43"/>
    <mergeCell ref="RRG42:RRG43"/>
    <mergeCell ref="RRH42:RRH43"/>
    <mergeCell ref="RTQ42:RTQ43"/>
    <mergeCell ref="RTR42:RTR43"/>
    <mergeCell ref="RTS42:RTS43"/>
    <mergeCell ref="RTT42:RTT43"/>
    <mergeCell ref="RTU42:RTU43"/>
    <mergeCell ref="RTL42:RTL43"/>
    <mergeCell ref="RTM42:RTM43"/>
    <mergeCell ref="RTN42:RTN43"/>
    <mergeCell ref="RTO42:RTO43"/>
    <mergeCell ref="RTP42:RTP43"/>
    <mergeCell ref="RTG42:RTG43"/>
    <mergeCell ref="RTH42:RTH43"/>
    <mergeCell ref="RTI42:RTI43"/>
    <mergeCell ref="RTJ42:RTJ43"/>
    <mergeCell ref="RTK42:RTK43"/>
    <mergeCell ref="RTB42:RTB43"/>
    <mergeCell ref="RTC42:RTC43"/>
    <mergeCell ref="RTD42:RTD43"/>
    <mergeCell ref="RTE42:RTE43"/>
    <mergeCell ref="RTF42:RTF43"/>
    <mergeCell ref="RSW42:RSW43"/>
    <mergeCell ref="RSX42:RSX43"/>
    <mergeCell ref="RSY42:RSY43"/>
    <mergeCell ref="RSZ42:RSZ43"/>
    <mergeCell ref="RTA42:RTA43"/>
    <mergeCell ref="RSR42:RSR43"/>
    <mergeCell ref="RSS42:RSS43"/>
    <mergeCell ref="RST42:RST43"/>
    <mergeCell ref="RSU42:RSU43"/>
    <mergeCell ref="RSV42:RSV43"/>
    <mergeCell ref="RSM42:RSM43"/>
    <mergeCell ref="RSN42:RSN43"/>
    <mergeCell ref="RSO42:RSO43"/>
    <mergeCell ref="RSP42:RSP43"/>
    <mergeCell ref="RSQ42:RSQ43"/>
    <mergeCell ref="RUZ42:RUZ43"/>
    <mergeCell ref="RVA42:RVA43"/>
    <mergeCell ref="RVB42:RVB43"/>
    <mergeCell ref="RVC42:RVC43"/>
    <mergeCell ref="RVD42:RVD43"/>
    <mergeCell ref="RUU42:RUU43"/>
    <mergeCell ref="RUV42:RUV43"/>
    <mergeCell ref="RUW42:RUW43"/>
    <mergeCell ref="RUX42:RUX43"/>
    <mergeCell ref="RUY42:RUY43"/>
    <mergeCell ref="RUP42:RUP43"/>
    <mergeCell ref="RUQ42:RUQ43"/>
    <mergeCell ref="RUR42:RUR43"/>
    <mergeCell ref="RUS42:RUS43"/>
    <mergeCell ref="RUT42:RUT43"/>
    <mergeCell ref="RUK42:RUK43"/>
    <mergeCell ref="RUL42:RUL43"/>
    <mergeCell ref="RUM42:RUM43"/>
    <mergeCell ref="RUN42:RUN43"/>
    <mergeCell ref="RUO42:RUO43"/>
    <mergeCell ref="RUF42:RUF43"/>
    <mergeCell ref="RUG42:RUG43"/>
    <mergeCell ref="RUH42:RUH43"/>
    <mergeCell ref="RUI42:RUI43"/>
    <mergeCell ref="RUJ42:RUJ43"/>
    <mergeCell ref="RUA42:RUA43"/>
    <mergeCell ref="RUB42:RUB43"/>
    <mergeCell ref="RUC42:RUC43"/>
    <mergeCell ref="RUD42:RUD43"/>
    <mergeCell ref="RUE42:RUE43"/>
    <mergeCell ref="RTV42:RTV43"/>
    <mergeCell ref="RTW42:RTW43"/>
    <mergeCell ref="RTX42:RTX43"/>
    <mergeCell ref="RTY42:RTY43"/>
    <mergeCell ref="RTZ42:RTZ43"/>
    <mergeCell ref="RWI42:RWI43"/>
    <mergeCell ref="RWJ42:RWJ43"/>
    <mergeCell ref="RWK42:RWK43"/>
    <mergeCell ref="RWL42:RWL43"/>
    <mergeCell ref="RWM42:RWM43"/>
    <mergeCell ref="RWD42:RWD43"/>
    <mergeCell ref="RWE42:RWE43"/>
    <mergeCell ref="RWF42:RWF43"/>
    <mergeCell ref="RWG42:RWG43"/>
    <mergeCell ref="RWH42:RWH43"/>
    <mergeCell ref="RVY42:RVY43"/>
    <mergeCell ref="RVZ42:RVZ43"/>
    <mergeCell ref="RWA42:RWA43"/>
    <mergeCell ref="RWB42:RWB43"/>
    <mergeCell ref="RWC42:RWC43"/>
    <mergeCell ref="RVT42:RVT43"/>
    <mergeCell ref="RVU42:RVU43"/>
    <mergeCell ref="RVV42:RVV43"/>
    <mergeCell ref="RVW42:RVW43"/>
    <mergeCell ref="RVX42:RVX43"/>
    <mergeCell ref="RVO42:RVO43"/>
    <mergeCell ref="RVP42:RVP43"/>
    <mergeCell ref="RVQ42:RVQ43"/>
    <mergeCell ref="RVR42:RVR43"/>
    <mergeCell ref="RVS42:RVS43"/>
    <mergeCell ref="RVJ42:RVJ43"/>
    <mergeCell ref="RVK42:RVK43"/>
    <mergeCell ref="RVL42:RVL43"/>
    <mergeCell ref="RVM42:RVM43"/>
    <mergeCell ref="RVN42:RVN43"/>
    <mergeCell ref="RVE42:RVE43"/>
    <mergeCell ref="RVF42:RVF43"/>
    <mergeCell ref="RVG42:RVG43"/>
    <mergeCell ref="RVH42:RVH43"/>
    <mergeCell ref="RVI42:RVI43"/>
    <mergeCell ref="RXR42:RXR43"/>
    <mergeCell ref="RXS42:RXS43"/>
    <mergeCell ref="RXT42:RXT43"/>
    <mergeCell ref="RXU42:RXU43"/>
    <mergeCell ref="RXV42:RXV43"/>
    <mergeCell ref="RXM42:RXM43"/>
    <mergeCell ref="RXN42:RXN43"/>
    <mergeCell ref="RXO42:RXO43"/>
    <mergeCell ref="RXP42:RXP43"/>
    <mergeCell ref="RXQ42:RXQ43"/>
    <mergeCell ref="RXH42:RXH43"/>
    <mergeCell ref="RXI42:RXI43"/>
    <mergeCell ref="RXJ42:RXJ43"/>
    <mergeCell ref="RXK42:RXK43"/>
    <mergeCell ref="RXL42:RXL43"/>
    <mergeCell ref="RXC42:RXC43"/>
    <mergeCell ref="RXD42:RXD43"/>
    <mergeCell ref="RXE42:RXE43"/>
    <mergeCell ref="RXF42:RXF43"/>
    <mergeCell ref="RXG42:RXG43"/>
    <mergeCell ref="RWX42:RWX43"/>
    <mergeCell ref="RWY42:RWY43"/>
    <mergeCell ref="RWZ42:RWZ43"/>
    <mergeCell ref="RXA42:RXA43"/>
    <mergeCell ref="RXB42:RXB43"/>
    <mergeCell ref="RWS42:RWS43"/>
    <mergeCell ref="RWT42:RWT43"/>
    <mergeCell ref="RWU42:RWU43"/>
    <mergeCell ref="RWV42:RWV43"/>
    <mergeCell ref="RWW42:RWW43"/>
    <mergeCell ref="RWN42:RWN43"/>
    <mergeCell ref="RWO42:RWO43"/>
    <mergeCell ref="RWP42:RWP43"/>
    <mergeCell ref="RWQ42:RWQ43"/>
    <mergeCell ref="RWR42:RWR43"/>
    <mergeCell ref="RZA42:RZA43"/>
    <mergeCell ref="RZB42:RZB43"/>
    <mergeCell ref="RZC42:RZC43"/>
    <mergeCell ref="RZD42:RZD43"/>
    <mergeCell ref="RZE42:RZE43"/>
    <mergeCell ref="RYV42:RYV43"/>
    <mergeCell ref="RYW42:RYW43"/>
    <mergeCell ref="RYX42:RYX43"/>
    <mergeCell ref="RYY42:RYY43"/>
    <mergeCell ref="RYZ42:RYZ43"/>
    <mergeCell ref="RYQ42:RYQ43"/>
    <mergeCell ref="RYR42:RYR43"/>
    <mergeCell ref="RYS42:RYS43"/>
    <mergeCell ref="RYT42:RYT43"/>
    <mergeCell ref="RYU42:RYU43"/>
    <mergeCell ref="RYL42:RYL43"/>
    <mergeCell ref="RYM42:RYM43"/>
    <mergeCell ref="RYN42:RYN43"/>
    <mergeCell ref="RYO42:RYO43"/>
    <mergeCell ref="RYP42:RYP43"/>
    <mergeCell ref="RYG42:RYG43"/>
    <mergeCell ref="RYH42:RYH43"/>
    <mergeCell ref="RYI42:RYI43"/>
    <mergeCell ref="RYJ42:RYJ43"/>
    <mergeCell ref="RYK42:RYK43"/>
    <mergeCell ref="RYB42:RYB43"/>
    <mergeCell ref="RYC42:RYC43"/>
    <mergeCell ref="RYD42:RYD43"/>
    <mergeCell ref="RYE42:RYE43"/>
    <mergeCell ref="RYF42:RYF43"/>
    <mergeCell ref="RXW42:RXW43"/>
    <mergeCell ref="RXX42:RXX43"/>
    <mergeCell ref="RXY42:RXY43"/>
    <mergeCell ref="RXZ42:RXZ43"/>
    <mergeCell ref="RYA42:RYA43"/>
    <mergeCell ref="SAJ42:SAJ43"/>
    <mergeCell ref="SAK42:SAK43"/>
    <mergeCell ref="SAL42:SAL43"/>
    <mergeCell ref="SAM42:SAM43"/>
    <mergeCell ref="SAN42:SAN43"/>
    <mergeCell ref="SAE42:SAE43"/>
    <mergeCell ref="SAF42:SAF43"/>
    <mergeCell ref="SAG42:SAG43"/>
    <mergeCell ref="SAH42:SAH43"/>
    <mergeCell ref="SAI42:SAI43"/>
    <mergeCell ref="RZZ42:RZZ43"/>
    <mergeCell ref="SAA42:SAA43"/>
    <mergeCell ref="SAB42:SAB43"/>
    <mergeCell ref="SAC42:SAC43"/>
    <mergeCell ref="SAD42:SAD43"/>
    <mergeCell ref="RZU42:RZU43"/>
    <mergeCell ref="RZV42:RZV43"/>
    <mergeCell ref="RZW42:RZW43"/>
    <mergeCell ref="RZX42:RZX43"/>
    <mergeCell ref="RZY42:RZY43"/>
    <mergeCell ref="RZP42:RZP43"/>
    <mergeCell ref="RZQ42:RZQ43"/>
    <mergeCell ref="RZR42:RZR43"/>
    <mergeCell ref="RZS42:RZS43"/>
    <mergeCell ref="RZT42:RZT43"/>
    <mergeCell ref="RZK42:RZK43"/>
    <mergeCell ref="RZL42:RZL43"/>
    <mergeCell ref="RZM42:RZM43"/>
    <mergeCell ref="RZN42:RZN43"/>
    <mergeCell ref="RZO42:RZO43"/>
    <mergeCell ref="RZF42:RZF43"/>
    <mergeCell ref="RZG42:RZG43"/>
    <mergeCell ref="RZH42:RZH43"/>
    <mergeCell ref="RZI42:RZI43"/>
    <mergeCell ref="RZJ42:RZJ43"/>
    <mergeCell ref="SBS42:SBS43"/>
    <mergeCell ref="SBT42:SBT43"/>
    <mergeCell ref="SBU42:SBU43"/>
    <mergeCell ref="SBV42:SBV43"/>
    <mergeCell ref="SBW42:SBW43"/>
    <mergeCell ref="SBN42:SBN43"/>
    <mergeCell ref="SBO42:SBO43"/>
    <mergeCell ref="SBP42:SBP43"/>
    <mergeCell ref="SBQ42:SBQ43"/>
    <mergeCell ref="SBR42:SBR43"/>
    <mergeCell ref="SBI42:SBI43"/>
    <mergeCell ref="SBJ42:SBJ43"/>
    <mergeCell ref="SBK42:SBK43"/>
    <mergeCell ref="SBL42:SBL43"/>
    <mergeCell ref="SBM42:SBM43"/>
    <mergeCell ref="SBD42:SBD43"/>
    <mergeCell ref="SBE42:SBE43"/>
    <mergeCell ref="SBF42:SBF43"/>
    <mergeCell ref="SBG42:SBG43"/>
    <mergeCell ref="SBH42:SBH43"/>
    <mergeCell ref="SAY42:SAY43"/>
    <mergeCell ref="SAZ42:SAZ43"/>
    <mergeCell ref="SBA42:SBA43"/>
    <mergeCell ref="SBB42:SBB43"/>
    <mergeCell ref="SBC42:SBC43"/>
    <mergeCell ref="SAT42:SAT43"/>
    <mergeCell ref="SAU42:SAU43"/>
    <mergeCell ref="SAV42:SAV43"/>
    <mergeCell ref="SAW42:SAW43"/>
    <mergeCell ref="SAX42:SAX43"/>
    <mergeCell ref="SAO42:SAO43"/>
    <mergeCell ref="SAP42:SAP43"/>
    <mergeCell ref="SAQ42:SAQ43"/>
    <mergeCell ref="SAR42:SAR43"/>
    <mergeCell ref="SAS42:SAS43"/>
    <mergeCell ref="SDB42:SDB43"/>
    <mergeCell ref="SDC42:SDC43"/>
    <mergeCell ref="SDD42:SDD43"/>
    <mergeCell ref="SDE42:SDE43"/>
    <mergeCell ref="SDF42:SDF43"/>
    <mergeCell ref="SCW42:SCW43"/>
    <mergeCell ref="SCX42:SCX43"/>
    <mergeCell ref="SCY42:SCY43"/>
    <mergeCell ref="SCZ42:SCZ43"/>
    <mergeCell ref="SDA42:SDA43"/>
    <mergeCell ref="SCR42:SCR43"/>
    <mergeCell ref="SCS42:SCS43"/>
    <mergeCell ref="SCT42:SCT43"/>
    <mergeCell ref="SCU42:SCU43"/>
    <mergeCell ref="SCV42:SCV43"/>
    <mergeCell ref="SCM42:SCM43"/>
    <mergeCell ref="SCN42:SCN43"/>
    <mergeCell ref="SCO42:SCO43"/>
    <mergeCell ref="SCP42:SCP43"/>
    <mergeCell ref="SCQ42:SCQ43"/>
    <mergeCell ref="SCH42:SCH43"/>
    <mergeCell ref="SCI42:SCI43"/>
    <mergeCell ref="SCJ42:SCJ43"/>
    <mergeCell ref="SCK42:SCK43"/>
    <mergeCell ref="SCL42:SCL43"/>
    <mergeCell ref="SCC42:SCC43"/>
    <mergeCell ref="SCD42:SCD43"/>
    <mergeCell ref="SCE42:SCE43"/>
    <mergeCell ref="SCF42:SCF43"/>
    <mergeCell ref="SCG42:SCG43"/>
    <mergeCell ref="SBX42:SBX43"/>
    <mergeCell ref="SBY42:SBY43"/>
    <mergeCell ref="SBZ42:SBZ43"/>
    <mergeCell ref="SCA42:SCA43"/>
    <mergeCell ref="SCB42:SCB43"/>
    <mergeCell ref="SEK42:SEK43"/>
    <mergeCell ref="SEL42:SEL43"/>
    <mergeCell ref="SEM42:SEM43"/>
    <mergeCell ref="SEN42:SEN43"/>
    <mergeCell ref="SEO42:SEO43"/>
    <mergeCell ref="SEF42:SEF43"/>
    <mergeCell ref="SEG42:SEG43"/>
    <mergeCell ref="SEH42:SEH43"/>
    <mergeCell ref="SEI42:SEI43"/>
    <mergeCell ref="SEJ42:SEJ43"/>
    <mergeCell ref="SEA42:SEA43"/>
    <mergeCell ref="SEB42:SEB43"/>
    <mergeCell ref="SEC42:SEC43"/>
    <mergeCell ref="SED42:SED43"/>
    <mergeCell ref="SEE42:SEE43"/>
    <mergeCell ref="SDV42:SDV43"/>
    <mergeCell ref="SDW42:SDW43"/>
    <mergeCell ref="SDX42:SDX43"/>
    <mergeCell ref="SDY42:SDY43"/>
    <mergeCell ref="SDZ42:SDZ43"/>
    <mergeCell ref="SDQ42:SDQ43"/>
    <mergeCell ref="SDR42:SDR43"/>
    <mergeCell ref="SDS42:SDS43"/>
    <mergeCell ref="SDT42:SDT43"/>
    <mergeCell ref="SDU42:SDU43"/>
    <mergeCell ref="SDL42:SDL43"/>
    <mergeCell ref="SDM42:SDM43"/>
    <mergeCell ref="SDN42:SDN43"/>
    <mergeCell ref="SDO42:SDO43"/>
    <mergeCell ref="SDP42:SDP43"/>
    <mergeCell ref="SDG42:SDG43"/>
    <mergeCell ref="SDH42:SDH43"/>
    <mergeCell ref="SDI42:SDI43"/>
    <mergeCell ref="SDJ42:SDJ43"/>
    <mergeCell ref="SDK42:SDK43"/>
    <mergeCell ref="SFT42:SFT43"/>
    <mergeCell ref="SFU42:SFU43"/>
    <mergeCell ref="SFV42:SFV43"/>
    <mergeCell ref="SFW42:SFW43"/>
    <mergeCell ref="SFX42:SFX43"/>
    <mergeCell ref="SFO42:SFO43"/>
    <mergeCell ref="SFP42:SFP43"/>
    <mergeCell ref="SFQ42:SFQ43"/>
    <mergeCell ref="SFR42:SFR43"/>
    <mergeCell ref="SFS42:SFS43"/>
    <mergeCell ref="SFJ42:SFJ43"/>
    <mergeCell ref="SFK42:SFK43"/>
    <mergeCell ref="SFL42:SFL43"/>
    <mergeCell ref="SFM42:SFM43"/>
    <mergeCell ref="SFN42:SFN43"/>
    <mergeCell ref="SFE42:SFE43"/>
    <mergeCell ref="SFF42:SFF43"/>
    <mergeCell ref="SFG42:SFG43"/>
    <mergeCell ref="SFH42:SFH43"/>
    <mergeCell ref="SFI42:SFI43"/>
    <mergeCell ref="SEZ42:SEZ43"/>
    <mergeCell ref="SFA42:SFA43"/>
    <mergeCell ref="SFB42:SFB43"/>
    <mergeCell ref="SFC42:SFC43"/>
    <mergeCell ref="SFD42:SFD43"/>
    <mergeCell ref="SEU42:SEU43"/>
    <mergeCell ref="SEV42:SEV43"/>
    <mergeCell ref="SEW42:SEW43"/>
    <mergeCell ref="SEX42:SEX43"/>
    <mergeCell ref="SEY42:SEY43"/>
    <mergeCell ref="SEP42:SEP43"/>
    <mergeCell ref="SEQ42:SEQ43"/>
    <mergeCell ref="SER42:SER43"/>
    <mergeCell ref="SES42:SES43"/>
    <mergeCell ref="SET42:SET43"/>
    <mergeCell ref="SHC42:SHC43"/>
    <mergeCell ref="SHD42:SHD43"/>
    <mergeCell ref="SHE42:SHE43"/>
    <mergeCell ref="SHF42:SHF43"/>
    <mergeCell ref="SHG42:SHG43"/>
    <mergeCell ref="SGX42:SGX43"/>
    <mergeCell ref="SGY42:SGY43"/>
    <mergeCell ref="SGZ42:SGZ43"/>
    <mergeCell ref="SHA42:SHA43"/>
    <mergeCell ref="SHB42:SHB43"/>
    <mergeCell ref="SGS42:SGS43"/>
    <mergeCell ref="SGT42:SGT43"/>
    <mergeCell ref="SGU42:SGU43"/>
    <mergeCell ref="SGV42:SGV43"/>
    <mergeCell ref="SGW42:SGW43"/>
    <mergeCell ref="SGN42:SGN43"/>
    <mergeCell ref="SGO42:SGO43"/>
    <mergeCell ref="SGP42:SGP43"/>
    <mergeCell ref="SGQ42:SGQ43"/>
    <mergeCell ref="SGR42:SGR43"/>
    <mergeCell ref="SGI42:SGI43"/>
    <mergeCell ref="SGJ42:SGJ43"/>
    <mergeCell ref="SGK42:SGK43"/>
    <mergeCell ref="SGL42:SGL43"/>
    <mergeCell ref="SGM42:SGM43"/>
    <mergeCell ref="SGD42:SGD43"/>
    <mergeCell ref="SGE42:SGE43"/>
    <mergeCell ref="SGF42:SGF43"/>
    <mergeCell ref="SGG42:SGG43"/>
    <mergeCell ref="SGH42:SGH43"/>
    <mergeCell ref="SFY42:SFY43"/>
    <mergeCell ref="SFZ42:SFZ43"/>
    <mergeCell ref="SGA42:SGA43"/>
    <mergeCell ref="SGB42:SGB43"/>
    <mergeCell ref="SGC42:SGC43"/>
    <mergeCell ref="SIL42:SIL43"/>
    <mergeCell ref="SIM42:SIM43"/>
    <mergeCell ref="SIN42:SIN43"/>
    <mergeCell ref="SIO42:SIO43"/>
    <mergeCell ref="SIP42:SIP43"/>
    <mergeCell ref="SIG42:SIG43"/>
    <mergeCell ref="SIH42:SIH43"/>
    <mergeCell ref="SII42:SII43"/>
    <mergeCell ref="SIJ42:SIJ43"/>
    <mergeCell ref="SIK42:SIK43"/>
    <mergeCell ref="SIB42:SIB43"/>
    <mergeCell ref="SIC42:SIC43"/>
    <mergeCell ref="SID42:SID43"/>
    <mergeCell ref="SIE42:SIE43"/>
    <mergeCell ref="SIF42:SIF43"/>
    <mergeCell ref="SHW42:SHW43"/>
    <mergeCell ref="SHX42:SHX43"/>
    <mergeCell ref="SHY42:SHY43"/>
    <mergeCell ref="SHZ42:SHZ43"/>
    <mergeCell ref="SIA42:SIA43"/>
    <mergeCell ref="SHR42:SHR43"/>
    <mergeCell ref="SHS42:SHS43"/>
    <mergeCell ref="SHT42:SHT43"/>
    <mergeCell ref="SHU42:SHU43"/>
    <mergeCell ref="SHV42:SHV43"/>
    <mergeCell ref="SHM42:SHM43"/>
    <mergeCell ref="SHN42:SHN43"/>
    <mergeCell ref="SHO42:SHO43"/>
    <mergeCell ref="SHP42:SHP43"/>
    <mergeCell ref="SHQ42:SHQ43"/>
    <mergeCell ref="SHH42:SHH43"/>
    <mergeCell ref="SHI42:SHI43"/>
    <mergeCell ref="SHJ42:SHJ43"/>
    <mergeCell ref="SHK42:SHK43"/>
    <mergeCell ref="SHL42:SHL43"/>
    <mergeCell ref="SJU42:SJU43"/>
    <mergeCell ref="SJV42:SJV43"/>
    <mergeCell ref="SJW42:SJW43"/>
    <mergeCell ref="SJX42:SJX43"/>
    <mergeCell ref="SJY42:SJY43"/>
    <mergeCell ref="SJP42:SJP43"/>
    <mergeCell ref="SJQ42:SJQ43"/>
    <mergeCell ref="SJR42:SJR43"/>
    <mergeCell ref="SJS42:SJS43"/>
    <mergeCell ref="SJT42:SJT43"/>
    <mergeCell ref="SJK42:SJK43"/>
    <mergeCell ref="SJL42:SJL43"/>
    <mergeCell ref="SJM42:SJM43"/>
    <mergeCell ref="SJN42:SJN43"/>
    <mergeCell ref="SJO42:SJO43"/>
    <mergeCell ref="SJF42:SJF43"/>
    <mergeCell ref="SJG42:SJG43"/>
    <mergeCell ref="SJH42:SJH43"/>
    <mergeCell ref="SJI42:SJI43"/>
    <mergeCell ref="SJJ42:SJJ43"/>
    <mergeCell ref="SJA42:SJA43"/>
    <mergeCell ref="SJB42:SJB43"/>
    <mergeCell ref="SJC42:SJC43"/>
    <mergeCell ref="SJD42:SJD43"/>
    <mergeCell ref="SJE42:SJE43"/>
    <mergeCell ref="SIV42:SIV43"/>
    <mergeCell ref="SIW42:SIW43"/>
    <mergeCell ref="SIX42:SIX43"/>
    <mergeCell ref="SIY42:SIY43"/>
    <mergeCell ref="SIZ42:SIZ43"/>
    <mergeCell ref="SIQ42:SIQ43"/>
    <mergeCell ref="SIR42:SIR43"/>
    <mergeCell ref="SIS42:SIS43"/>
    <mergeCell ref="SIT42:SIT43"/>
    <mergeCell ref="SIU42:SIU43"/>
    <mergeCell ref="SLD42:SLD43"/>
    <mergeCell ref="SLE42:SLE43"/>
    <mergeCell ref="SLF42:SLF43"/>
    <mergeCell ref="SLG42:SLG43"/>
    <mergeCell ref="SLH42:SLH43"/>
    <mergeCell ref="SKY42:SKY43"/>
    <mergeCell ref="SKZ42:SKZ43"/>
    <mergeCell ref="SLA42:SLA43"/>
    <mergeCell ref="SLB42:SLB43"/>
    <mergeCell ref="SLC42:SLC43"/>
    <mergeCell ref="SKT42:SKT43"/>
    <mergeCell ref="SKU42:SKU43"/>
    <mergeCell ref="SKV42:SKV43"/>
    <mergeCell ref="SKW42:SKW43"/>
    <mergeCell ref="SKX42:SKX43"/>
    <mergeCell ref="SKO42:SKO43"/>
    <mergeCell ref="SKP42:SKP43"/>
    <mergeCell ref="SKQ42:SKQ43"/>
    <mergeCell ref="SKR42:SKR43"/>
    <mergeCell ref="SKS42:SKS43"/>
    <mergeCell ref="SKJ42:SKJ43"/>
    <mergeCell ref="SKK42:SKK43"/>
    <mergeCell ref="SKL42:SKL43"/>
    <mergeCell ref="SKM42:SKM43"/>
    <mergeCell ref="SKN42:SKN43"/>
    <mergeCell ref="SKE42:SKE43"/>
    <mergeCell ref="SKF42:SKF43"/>
    <mergeCell ref="SKG42:SKG43"/>
    <mergeCell ref="SKH42:SKH43"/>
    <mergeCell ref="SKI42:SKI43"/>
    <mergeCell ref="SJZ42:SJZ43"/>
    <mergeCell ref="SKA42:SKA43"/>
    <mergeCell ref="SKB42:SKB43"/>
    <mergeCell ref="SKC42:SKC43"/>
    <mergeCell ref="SKD42:SKD43"/>
    <mergeCell ref="SMM42:SMM43"/>
    <mergeCell ref="SMN42:SMN43"/>
    <mergeCell ref="SMO42:SMO43"/>
    <mergeCell ref="SMP42:SMP43"/>
    <mergeCell ref="SMQ42:SMQ43"/>
    <mergeCell ref="SMH42:SMH43"/>
    <mergeCell ref="SMI42:SMI43"/>
    <mergeCell ref="SMJ42:SMJ43"/>
    <mergeCell ref="SMK42:SMK43"/>
    <mergeCell ref="SML42:SML43"/>
    <mergeCell ref="SMC42:SMC43"/>
    <mergeCell ref="SMD42:SMD43"/>
    <mergeCell ref="SME42:SME43"/>
    <mergeCell ref="SMF42:SMF43"/>
    <mergeCell ref="SMG42:SMG43"/>
    <mergeCell ref="SLX42:SLX43"/>
    <mergeCell ref="SLY42:SLY43"/>
    <mergeCell ref="SLZ42:SLZ43"/>
    <mergeCell ref="SMA42:SMA43"/>
    <mergeCell ref="SMB42:SMB43"/>
    <mergeCell ref="SLS42:SLS43"/>
    <mergeCell ref="SLT42:SLT43"/>
    <mergeCell ref="SLU42:SLU43"/>
    <mergeCell ref="SLV42:SLV43"/>
    <mergeCell ref="SLW42:SLW43"/>
    <mergeCell ref="SLN42:SLN43"/>
    <mergeCell ref="SLO42:SLO43"/>
    <mergeCell ref="SLP42:SLP43"/>
    <mergeCell ref="SLQ42:SLQ43"/>
    <mergeCell ref="SLR42:SLR43"/>
    <mergeCell ref="SLI42:SLI43"/>
    <mergeCell ref="SLJ42:SLJ43"/>
    <mergeCell ref="SLK42:SLK43"/>
    <mergeCell ref="SLL42:SLL43"/>
    <mergeCell ref="SLM42:SLM43"/>
    <mergeCell ref="SNV42:SNV43"/>
    <mergeCell ref="SNW42:SNW43"/>
    <mergeCell ref="SNX42:SNX43"/>
    <mergeCell ref="SNY42:SNY43"/>
    <mergeCell ref="SNZ42:SNZ43"/>
    <mergeCell ref="SNQ42:SNQ43"/>
    <mergeCell ref="SNR42:SNR43"/>
    <mergeCell ref="SNS42:SNS43"/>
    <mergeCell ref="SNT42:SNT43"/>
    <mergeCell ref="SNU42:SNU43"/>
    <mergeCell ref="SNL42:SNL43"/>
    <mergeCell ref="SNM42:SNM43"/>
    <mergeCell ref="SNN42:SNN43"/>
    <mergeCell ref="SNO42:SNO43"/>
    <mergeCell ref="SNP42:SNP43"/>
    <mergeCell ref="SNG42:SNG43"/>
    <mergeCell ref="SNH42:SNH43"/>
    <mergeCell ref="SNI42:SNI43"/>
    <mergeCell ref="SNJ42:SNJ43"/>
    <mergeCell ref="SNK42:SNK43"/>
    <mergeCell ref="SNB42:SNB43"/>
    <mergeCell ref="SNC42:SNC43"/>
    <mergeCell ref="SND42:SND43"/>
    <mergeCell ref="SNE42:SNE43"/>
    <mergeCell ref="SNF42:SNF43"/>
    <mergeCell ref="SMW42:SMW43"/>
    <mergeCell ref="SMX42:SMX43"/>
    <mergeCell ref="SMY42:SMY43"/>
    <mergeCell ref="SMZ42:SMZ43"/>
    <mergeCell ref="SNA42:SNA43"/>
    <mergeCell ref="SMR42:SMR43"/>
    <mergeCell ref="SMS42:SMS43"/>
    <mergeCell ref="SMT42:SMT43"/>
    <mergeCell ref="SMU42:SMU43"/>
    <mergeCell ref="SMV42:SMV43"/>
    <mergeCell ref="SPE42:SPE43"/>
    <mergeCell ref="SPF42:SPF43"/>
    <mergeCell ref="SPG42:SPG43"/>
    <mergeCell ref="SPH42:SPH43"/>
    <mergeCell ref="SPI42:SPI43"/>
    <mergeCell ref="SOZ42:SOZ43"/>
    <mergeCell ref="SPA42:SPA43"/>
    <mergeCell ref="SPB42:SPB43"/>
    <mergeCell ref="SPC42:SPC43"/>
    <mergeCell ref="SPD42:SPD43"/>
    <mergeCell ref="SOU42:SOU43"/>
    <mergeCell ref="SOV42:SOV43"/>
    <mergeCell ref="SOW42:SOW43"/>
    <mergeCell ref="SOX42:SOX43"/>
    <mergeCell ref="SOY42:SOY43"/>
    <mergeCell ref="SOP42:SOP43"/>
    <mergeCell ref="SOQ42:SOQ43"/>
    <mergeCell ref="SOR42:SOR43"/>
    <mergeCell ref="SOS42:SOS43"/>
    <mergeCell ref="SOT42:SOT43"/>
    <mergeCell ref="SOK42:SOK43"/>
    <mergeCell ref="SOL42:SOL43"/>
    <mergeCell ref="SOM42:SOM43"/>
    <mergeCell ref="SON42:SON43"/>
    <mergeCell ref="SOO42:SOO43"/>
    <mergeCell ref="SOF42:SOF43"/>
    <mergeCell ref="SOG42:SOG43"/>
    <mergeCell ref="SOH42:SOH43"/>
    <mergeCell ref="SOI42:SOI43"/>
    <mergeCell ref="SOJ42:SOJ43"/>
    <mergeCell ref="SOA42:SOA43"/>
    <mergeCell ref="SOB42:SOB43"/>
    <mergeCell ref="SOC42:SOC43"/>
    <mergeCell ref="SOD42:SOD43"/>
    <mergeCell ref="SOE42:SOE43"/>
    <mergeCell ref="SQN42:SQN43"/>
    <mergeCell ref="SQO42:SQO43"/>
    <mergeCell ref="SQP42:SQP43"/>
    <mergeCell ref="SQQ42:SQQ43"/>
    <mergeCell ref="SQR42:SQR43"/>
    <mergeCell ref="SQI42:SQI43"/>
    <mergeCell ref="SQJ42:SQJ43"/>
    <mergeCell ref="SQK42:SQK43"/>
    <mergeCell ref="SQL42:SQL43"/>
    <mergeCell ref="SQM42:SQM43"/>
    <mergeCell ref="SQD42:SQD43"/>
    <mergeCell ref="SQE42:SQE43"/>
    <mergeCell ref="SQF42:SQF43"/>
    <mergeCell ref="SQG42:SQG43"/>
    <mergeCell ref="SQH42:SQH43"/>
    <mergeCell ref="SPY42:SPY43"/>
    <mergeCell ref="SPZ42:SPZ43"/>
    <mergeCell ref="SQA42:SQA43"/>
    <mergeCell ref="SQB42:SQB43"/>
    <mergeCell ref="SQC42:SQC43"/>
    <mergeCell ref="SPT42:SPT43"/>
    <mergeCell ref="SPU42:SPU43"/>
    <mergeCell ref="SPV42:SPV43"/>
    <mergeCell ref="SPW42:SPW43"/>
    <mergeCell ref="SPX42:SPX43"/>
    <mergeCell ref="SPO42:SPO43"/>
    <mergeCell ref="SPP42:SPP43"/>
    <mergeCell ref="SPQ42:SPQ43"/>
    <mergeCell ref="SPR42:SPR43"/>
    <mergeCell ref="SPS42:SPS43"/>
    <mergeCell ref="SPJ42:SPJ43"/>
    <mergeCell ref="SPK42:SPK43"/>
    <mergeCell ref="SPL42:SPL43"/>
    <mergeCell ref="SPM42:SPM43"/>
    <mergeCell ref="SPN42:SPN43"/>
    <mergeCell ref="SRW42:SRW43"/>
    <mergeCell ref="SRX42:SRX43"/>
    <mergeCell ref="SRY42:SRY43"/>
    <mergeCell ref="SRZ42:SRZ43"/>
    <mergeCell ref="SSA42:SSA43"/>
    <mergeCell ref="SRR42:SRR43"/>
    <mergeCell ref="SRS42:SRS43"/>
    <mergeCell ref="SRT42:SRT43"/>
    <mergeCell ref="SRU42:SRU43"/>
    <mergeCell ref="SRV42:SRV43"/>
    <mergeCell ref="SRM42:SRM43"/>
    <mergeCell ref="SRN42:SRN43"/>
    <mergeCell ref="SRO42:SRO43"/>
    <mergeCell ref="SRP42:SRP43"/>
    <mergeCell ref="SRQ42:SRQ43"/>
    <mergeCell ref="SRH42:SRH43"/>
    <mergeCell ref="SRI42:SRI43"/>
    <mergeCell ref="SRJ42:SRJ43"/>
    <mergeCell ref="SRK42:SRK43"/>
    <mergeCell ref="SRL42:SRL43"/>
    <mergeCell ref="SRC42:SRC43"/>
    <mergeCell ref="SRD42:SRD43"/>
    <mergeCell ref="SRE42:SRE43"/>
    <mergeCell ref="SRF42:SRF43"/>
    <mergeCell ref="SRG42:SRG43"/>
    <mergeCell ref="SQX42:SQX43"/>
    <mergeCell ref="SQY42:SQY43"/>
    <mergeCell ref="SQZ42:SQZ43"/>
    <mergeCell ref="SRA42:SRA43"/>
    <mergeCell ref="SRB42:SRB43"/>
    <mergeCell ref="SQS42:SQS43"/>
    <mergeCell ref="SQT42:SQT43"/>
    <mergeCell ref="SQU42:SQU43"/>
    <mergeCell ref="SQV42:SQV43"/>
    <mergeCell ref="SQW42:SQW43"/>
    <mergeCell ref="STF42:STF43"/>
    <mergeCell ref="STG42:STG43"/>
    <mergeCell ref="STH42:STH43"/>
    <mergeCell ref="STI42:STI43"/>
    <mergeCell ref="STJ42:STJ43"/>
    <mergeCell ref="STA42:STA43"/>
    <mergeCell ref="STB42:STB43"/>
    <mergeCell ref="STC42:STC43"/>
    <mergeCell ref="STD42:STD43"/>
    <mergeCell ref="STE42:STE43"/>
    <mergeCell ref="SSV42:SSV43"/>
    <mergeCell ref="SSW42:SSW43"/>
    <mergeCell ref="SSX42:SSX43"/>
    <mergeCell ref="SSY42:SSY43"/>
    <mergeCell ref="SSZ42:SSZ43"/>
    <mergeCell ref="SSQ42:SSQ43"/>
    <mergeCell ref="SSR42:SSR43"/>
    <mergeCell ref="SSS42:SSS43"/>
    <mergeCell ref="SST42:SST43"/>
    <mergeCell ref="SSU42:SSU43"/>
    <mergeCell ref="SSL42:SSL43"/>
    <mergeCell ref="SSM42:SSM43"/>
    <mergeCell ref="SSN42:SSN43"/>
    <mergeCell ref="SSO42:SSO43"/>
    <mergeCell ref="SSP42:SSP43"/>
    <mergeCell ref="SSG42:SSG43"/>
    <mergeCell ref="SSH42:SSH43"/>
    <mergeCell ref="SSI42:SSI43"/>
    <mergeCell ref="SSJ42:SSJ43"/>
    <mergeCell ref="SSK42:SSK43"/>
    <mergeCell ref="SSB42:SSB43"/>
    <mergeCell ref="SSC42:SSC43"/>
    <mergeCell ref="SSD42:SSD43"/>
    <mergeCell ref="SSE42:SSE43"/>
    <mergeCell ref="SSF42:SSF43"/>
    <mergeCell ref="SUO42:SUO43"/>
    <mergeCell ref="SUP42:SUP43"/>
    <mergeCell ref="SUQ42:SUQ43"/>
    <mergeCell ref="SUR42:SUR43"/>
    <mergeCell ref="SUS42:SUS43"/>
    <mergeCell ref="SUJ42:SUJ43"/>
    <mergeCell ref="SUK42:SUK43"/>
    <mergeCell ref="SUL42:SUL43"/>
    <mergeCell ref="SUM42:SUM43"/>
    <mergeCell ref="SUN42:SUN43"/>
    <mergeCell ref="SUE42:SUE43"/>
    <mergeCell ref="SUF42:SUF43"/>
    <mergeCell ref="SUG42:SUG43"/>
    <mergeCell ref="SUH42:SUH43"/>
    <mergeCell ref="SUI42:SUI43"/>
    <mergeCell ref="STZ42:STZ43"/>
    <mergeCell ref="SUA42:SUA43"/>
    <mergeCell ref="SUB42:SUB43"/>
    <mergeCell ref="SUC42:SUC43"/>
    <mergeCell ref="SUD42:SUD43"/>
    <mergeCell ref="STU42:STU43"/>
    <mergeCell ref="STV42:STV43"/>
    <mergeCell ref="STW42:STW43"/>
    <mergeCell ref="STX42:STX43"/>
    <mergeCell ref="STY42:STY43"/>
    <mergeCell ref="STP42:STP43"/>
    <mergeCell ref="STQ42:STQ43"/>
    <mergeCell ref="STR42:STR43"/>
    <mergeCell ref="STS42:STS43"/>
    <mergeCell ref="STT42:STT43"/>
    <mergeCell ref="STK42:STK43"/>
    <mergeCell ref="STL42:STL43"/>
    <mergeCell ref="STM42:STM43"/>
    <mergeCell ref="STN42:STN43"/>
    <mergeCell ref="STO42:STO43"/>
    <mergeCell ref="SVX42:SVX43"/>
    <mergeCell ref="SVY42:SVY43"/>
    <mergeCell ref="SVZ42:SVZ43"/>
    <mergeCell ref="SWA42:SWA43"/>
    <mergeCell ref="SWB42:SWB43"/>
    <mergeCell ref="SVS42:SVS43"/>
    <mergeCell ref="SVT42:SVT43"/>
    <mergeCell ref="SVU42:SVU43"/>
    <mergeCell ref="SVV42:SVV43"/>
    <mergeCell ref="SVW42:SVW43"/>
    <mergeCell ref="SVN42:SVN43"/>
    <mergeCell ref="SVO42:SVO43"/>
    <mergeCell ref="SVP42:SVP43"/>
    <mergeCell ref="SVQ42:SVQ43"/>
    <mergeCell ref="SVR42:SVR43"/>
    <mergeCell ref="SVI42:SVI43"/>
    <mergeCell ref="SVJ42:SVJ43"/>
    <mergeCell ref="SVK42:SVK43"/>
    <mergeCell ref="SVL42:SVL43"/>
    <mergeCell ref="SVM42:SVM43"/>
    <mergeCell ref="SVD42:SVD43"/>
    <mergeCell ref="SVE42:SVE43"/>
    <mergeCell ref="SVF42:SVF43"/>
    <mergeCell ref="SVG42:SVG43"/>
    <mergeCell ref="SVH42:SVH43"/>
    <mergeCell ref="SUY42:SUY43"/>
    <mergeCell ref="SUZ42:SUZ43"/>
    <mergeCell ref="SVA42:SVA43"/>
    <mergeCell ref="SVB42:SVB43"/>
    <mergeCell ref="SVC42:SVC43"/>
    <mergeCell ref="SUT42:SUT43"/>
    <mergeCell ref="SUU42:SUU43"/>
    <mergeCell ref="SUV42:SUV43"/>
    <mergeCell ref="SUW42:SUW43"/>
    <mergeCell ref="SUX42:SUX43"/>
    <mergeCell ref="SXG42:SXG43"/>
    <mergeCell ref="SXH42:SXH43"/>
    <mergeCell ref="SXI42:SXI43"/>
    <mergeCell ref="SXJ42:SXJ43"/>
    <mergeCell ref="SXK42:SXK43"/>
    <mergeCell ref="SXB42:SXB43"/>
    <mergeCell ref="SXC42:SXC43"/>
    <mergeCell ref="SXD42:SXD43"/>
    <mergeCell ref="SXE42:SXE43"/>
    <mergeCell ref="SXF42:SXF43"/>
    <mergeCell ref="SWW42:SWW43"/>
    <mergeCell ref="SWX42:SWX43"/>
    <mergeCell ref="SWY42:SWY43"/>
    <mergeCell ref="SWZ42:SWZ43"/>
    <mergeCell ref="SXA42:SXA43"/>
    <mergeCell ref="SWR42:SWR43"/>
    <mergeCell ref="SWS42:SWS43"/>
    <mergeCell ref="SWT42:SWT43"/>
    <mergeCell ref="SWU42:SWU43"/>
    <mergeCell ref="SWV42:SWV43"/>
    <mergeCell ref="SWM42:SWM43"/>
    <mergeCell ref="SWN42:SWN43"/>
    <mergeCell ref="SWO42:SWO43"/>
    <mergeCell ref="SWP42:SWP43"/>
    <mergeCell ref="SWQ42:SWQ43"/>
    <mergeCell ref="SWH42:SWH43"/>
    <mergeCell ref="SWI42:SWI43"/>
    <mergeCell ref="SWJ42:SWJ43"/>
    <mergeCell ref="SWK42:SWK43"/>
    <mergeCell ref="SWL42:SWL43"/>
    <mergeCell ref="SWC42:SWC43"/>
    <mergeCell ref="SWD42:SWD43"/>
    <mergeCell ref="SWE42:SWE43"/>
    <mergeCell ref="SWF42:SWF43"/>
    <mergeCell ref="SWG42:SWG43"/>
    <mergeCell ref="SYP42:SYP43"/>
    <mergeCell ref="SYQ42:SYQ43"/>
    <mergeCell ref="SYR42:SYR43"/>
    <mergeCell ref="SYS42:SYS43"/>
    <mergeCell ref="SYT42:SYT43"/>
    <mergeCell ref="SYK42:SYK43"/>
    <mergeCell ref="SYL42:SYL43"/>
    <mergeCell ref="SYM42:SYM43"/>
    <mergeCell ref="SYN42:SYN43"/>
    <mergeCell ref="SYO42:SYO43"/>
    <mergeCell ref="SYF42:SYF43"/>
    <mergeCell ref="SYG42:SYG43"/>
    <mergeCell ref="SYH42:SYH43"/>
    <mergeCell ref="SYI42:SYI43"/>
    <mergeCell ref="SYJ42:SYJ43"/>
    <mergeCell ref="SYA42:SYA43"/>
    <mergeCell ref="SYB42:SYB43"/>
    <mergeCell ref="SYC42:SYC43"/>
    <mergeCell ref="SYD42:SYD43"/>
    <mergeCell ref="SYE42:SYE43"/>
    <mergeCell ref="SXV42:SXV43"/>
    <mergeCell ref="SXW42:SXW43"/>
    <mergeCell ref="SXX42:SXX43"/>
    <mergeCell ref="SXY42:SXY43"/>
    <mergeCell ref="SXZ42:SXZ43"/>
    <mergeCell ref="SXQ42:SXQ43"/>
    <mergeCell ref="SXR42:SXR43"/>
    <mergeCell ref="SXS42:SXS43"/>
    <mergeCell ref="SXT42:SXT43"/>
    <mergeCell ref="SXU42:SXU43"/>
    <mergeCell ref="SXL42:SXL43"/>
    <mergeCell ref="SXM42:SXM43"/>
    <mergeCell ref="SXN42:SXN43"/>
    <mergeCell ref="SXO42:SXO43"/>
    <mergeCell ref="SXP42:SXP43"/>
    <mergeCell ref="SZY42:SZY43"/>
    <mergeCell ref="SZZ42:SZZ43"/>
    <mergeCell ref="TAA42:TAA43"/>
    <mergeCell ref="TAB42:TAB43"/>
    <mergeCell ref="TAC42:TAC43"/>
    <mergeCell ref="SZT42:SZT43"/>
    <mergeCell ref="SZU42:SZU43"/>
    <mergeCell ref="SZV42:SZV43"/>
    <mergeCell ref="SZW42:SZW43"/>
    <mergeCell ref="SZX42:SZX43"/>
    <mergeCell ref="SZO42:SZO43"/>
    <mergeCell ref="SZP42:SZP43"/>
    <mergeCell ref="SZQ42:SZQ43"/>
    <mergeCell ref="SZR42:SZR43"/>
    <mergeCell ref="SZS42:SZS43"/>
    <mergeCell ref="SZJ42:SZJ43"/>
    <mergeCell ref="SZK42:SZK43"/>
    <mergeCell ref="SZL42:SZL43"/>
    <mergeCell ref="SZM42:SZM43"/>
    <mergeCell ref="SZN42:SZN43"/>
    <mergeCell ref="SZE42:SZE43"/>
    <mergeCell ref="SZF42:SZF43"/>
    <mergeCell ref="SZG42:SZG43"/>
    <mergeCell ref="SZH42:SZH43"/>
    <mergeCell ref="SZI42:SZI43"/>
    <mergeCell ref="SYZ42:SYZ43"/>
    <mergeCell ref="SZA42:SZA43"/>
    <mergeCell ref="SZB42:SZB43"/>
    <mergeCell ref="SZC42:SZC43"/>
    <mergeCell ref="SZD42:SZD43"/>
    <mergeCell ref="SYU42:SYU43"/>
    <mergeCell ref="SYV42:SYV43"/>
    <mergeCell ref="SYW42:SYW43"/>
    <mergeCell ref="SYX42:SYX43"/>
    <mergeCell ref="SYY42:SYY43"/>
    <mergeCell ref="TBH42:TBH43"/>
    <mergeCell ref="TBI42:TBI43"/>
    <mergeCell ref="TBJ42:TBJ43"/>
    <mergeCell ref="TBK42:TBK43"/>
    <mergeCell ref="TBL42:TBL43"/>
    <mergeCell ref="TBC42:TBC43"/>
    <mergeCell ref="TBD42:TBD43"/>
    <mergeCell ref="TBE42:TBE43"/>
    <mergeCell ref="TBF42:TBF43"/>
    <mergeCell ref="TBG42:TBG43"/>
    <mergeCell ref="TAX42:TAX43"/>
    <mergeCell ref="TAY42:TAY43"/>
    <mergeCell ref="TAZ42:TAZ43"/>
    <mergeCell ref="TBA42:TBA43"/>
    <mergeCell ref="TBB42:TBB43"/>
    <mergeCell ref="TAS42:TAS43"/>
    <mergeCell ref="TAT42:TAT43"/>
    <mergeCell ref="TAU42:TAU43"/>
    <mergeCell ref="TAV42:TAV43"/>
    <mergeCell ref="TAW42:TAW43"/>
    <mergeCell ref="TAN42:TAN43"/>
    <mergeCell ref="TAO42:TAO43"/>
    <mergeCell ref="TAP42:TAP43"/>
    <mergeCell ref="TAQ42:TAQ43"/>
    <mergeCell ref="TAR42:TAR43"/>
    <mergeCell ref="TAI42:TAI43"/>
    <mergeCell ref="TAJ42:TAJ43"/>
    <mergeCell ref="TAK42:TAK43"/>
    <mergeCell ref="TAL42:TAL43"/>
    <mergeCell ref="TAM42:TAM43"/>
    <mergeCell ref="TAD42:TAD43"/>
    <mergeCell ref="TAE42:TAE43"/>
    <mergeCell ref="TAF42:TAF43"/>
    <mergeCell ref="TAG42:TAG43"/>
    <mergeCell ref="TAH42:TAH43"/>
    <mergeCell ref="TCQ42:TCQ43"/>
    <mergeCell ref="TCR42:TCR43"/>
    <mergeCell ref="TCS42:TCS43"/>
    <mergeCell ref="TCT42:TCT43"/>
    <mergeCell ref="TCU42:TCU43"/>
    <mergeCell ref="TCL42:TCL43"/>
    <mergeCell ref="TCM42:TCM43"/>
    <mergeCell ref="TCN42:TCN43"/>
    <mergeCell ref="TCO42:TCO43"/>
    <mergeCell ref="TCP42:TCP43"/>
    <mergeCell ref="TCG42:TCG43"/>
    <mergeCell ref="TCH42:TCH43"/>
    <mergeCell ref="TCI42:TCI43"/>
    <mergeCell ref="TCJ42:TCJ43"/>
    <mergeCell ref="TCK42:TCK43"/>
    <mergeCell ref="TCB42:TCB43"/>
    <mergeCell ref="TCC42:TCC43"/>
    <mergeCell ref="TCD42:TCD43"/>
    <mergeCell ref="TCE42:TCE43"/>
    <mergeCell ref="TCF42:TCF43"/>
    <mergeCell ref="TBW42:TBW43"/>
    <mergeCell ref="TBX42:TBX43"/>
    <mergeCell ref="TBY42:TBY43"/>
    <mergeCell ref="TBZ42:TBZ43"/>
    <mergeCell ref="TCA42:TCA43"/>
    <mergeCell ref="TBR42:TBR43"/>
    <mergeCell ref="TBS42:TBS43"/>
    <mergeCell ref="TBT42:TBT43"/>
    <mergeCell ref="TBU42:TBU43"/>
    <mergeCell ref="TBV42:TBV43"/>
    <mergeCell ref="TBM42:TBM43"/>
    <mergeCell ref="TBN42:TBN43"/>
    <mergeCell ref="TBO42:TBO43"/>
    <mergeCell ref="TBP42:TBP43"/>
    <mergeCell ref="TBQ42:TBQ43"/>
    <mergeCell ref="TDZ42:TDZ43"/>
    <mergeCell ref="TEA42:TEA43"/>
    <mergeCell ref="TEB42:TEB43"/>
    <mergeCell ref="TEC42:TEC43"/>
    <mergeCell ref="TED42:TED43"/>
    <mergeCell ref="TDU42:TDU43"/>
    <mergeCell ref="TDV42:TDV43"/>
    <mergeCell ref="TDW42:TDW43"/>
    <mergeCell ref="TDX42:TDX43"/>
    <mergeCell ref="TDY42:TDY43"/>
    <mergeCell ref="TDP42:TDP43"/>
    <mergeCell ref="TDQ42:TDQ43"/>
    <mergeCell ref="TDR42:TDR43"/>
    <mergeCell ref="TDS42:TDS43"/>
    <mergeCell ref="TDT42:TDT43"/>
    <mergeCell ref="TDK42:TDK43"/>
    <mergeCell ref="TDL42:TDL43"/>
    <mergeCell ref="TDM42:TDM43"/>
    <mergeCell ref="TDN42:TDN43"/>
    <mergeCell ref="TDO42:TDO43"/>
    <mergeCell ref="TDF42:TDF43"/>
    <mergeCell ref="TDG42:TDG43"/>
    <mergeCell ref="TDH42:TDH43"/>
    <mergeCell ref="TDI42:TDI43"/>
    <mergeCell ref="TDJ42:TDJ43"/>
    <mergeCell ref="TDA42:TDA43"/>
    <mergeCell ref="TDB42:TDB43"/>
    <mergeCell ref="TDC42:TDC43"/>
    <mergeCell ref="TDD42:TDD43"/>
    <mergeCell ref="TDE42:TDE43"/>
    <mergeCell ref="TCV42:TCV43"/>
    <mergeCell ref="TCW42:TCW43"/>
    <mergeCell ref="TCX42:TCX43"/>
    <mergeCell ref="TCY42:TCY43"/>
    <mergeCell ref="TCZ42:TCZ43"/>
    <mergeCell ref="TFI42:TFI43"/>
    <mergeCell ref="TFJ42:TFJ43"/>
    <mergeCell ref="TFK42:TFK43"/>
    <mergeCell ref="TFL42:TFL43"/>
    <mergeCell ref="TFM42:TFM43"/>
    <mergeCell ref="TFD42:TFD43"/>
    <mergeCell ref="TFE42:TFE43"/>
    <mergeCell ref="TFF42:TFF43"/>
    <mergeCell ref="TFG42:TFG43"/>
    <mergeCell ref="TFH42:TFH43"/>
    <mergeCell ref="TEY42:TEY43"/>
    <mergeCell ref="TEZ42:TEZ43"/>
    <mergeCell ref="TFA42:TFA43"/>
    <mergeCell ref="TFB42:TFB43"/>
    <mergeCell ref="TFC42:TFC43"/>
    <mergeCell ref="TET42:TET43"/>
    <mergeCell ref="TEU42:TEU43"/>
    <mergeCell ref="TEV42:TEV43"/>
    <mergeCell ref="TEW42:TEW43"/>
    <mergeCell ref="TEX42:TEX43"/>
    <mergeCell ref="TEO42:TEO43"/>
    <mergeCell ref="TEP42:TEP43"/>
    <mergeCell ref="TEQ42:TEQ43"/>
    <mergeCell ref="TER42:TER43"/>
    <mergeCell ref="TES42:TES43"/>
    <mergeCell ref="TEJ42:TEJ43"/>
    <mergeCell ref="TEK42:TEK43"/>
    <mergeCell ref="TEL42:TEL43"/>
    <mergeCell ref="TEM42:TEM43"/>
    <mergeCell ref="TEN42:TEN43"/>
    <mergeCell ref="TEE42:TEE43"/>
    <mergeCell ref="TEF42:TEF43"/>
    <mergeCell ref="TEG42:TEG43"/>
    <mergeCell ref="TEH42:TEH43"/>
    <mergeCell ref="TEI42:TEI43"/>
    <mergeCell ref="TGR42:TGR43"/>
    <mergeCell ref="TGS42:TGS43"/>
    <mergeCell ref="TGT42:TGT43"/>
    <mergeCell ref="TGU42:TGU43"/>
    <mergeCell ref="TGV42:TGV43"/>
    <mergeCell ref="TGM42:TGM43"/>
    <mergeCell ref="TGN42:TGN43"/>
    <mergeCell ref="TGO42:TGO43"/>
    <mergeCell ref="TGP42:TGP43"/>
    <mergeCell ref="TGQ42:TGQ43"/>
    <mergeCell ref="TGH42:TGH43"/>
    <mergeCell ref="TGI42:TGI43"/>
    <mergeCell ref="TGJ42:TGJ43"/>
    <mergeCell ref="TGK42:TGK43"/>
    <mergeCell ref="TGL42:TGL43"/>
    <mergeCell ref="TGC42:TGC43"/>
    <mergeCell ref="TGD42:TGD43"/>
    <mergeCell ref="TGE42:TGE43"/>
    <mergeCell ref="TGF42:TGF43"/>
    <mergeCell ref="TGG42:TGG43"/>
    <mergeCell ref="TFX42:TFX43"/>
    <mergeCell ref="TFY42:TFY43"/>
    <mergeCell ref="TFZ42:TFZ43"/>
    <mergeCell ref="TGA42:TGA43"/>
    <mergeCell ref="TGB42:TGB43"/>
    <mergeCell ref="TFS42:TFS43"/>
    <mergeCell ref="TFT42:TFT43"/>
    <mergeCell ref="TFU42:TFU43"/>
    <mergeCell ref="TFV42:TFV43"/>
    <mergeCell ref="TFW42:TFW43"/>
    <mergeCell ref="TFN42:TFN43"/>
    <mergeCell ref="TFO42:TFO43"/>
    <mergeCell ref="TFP42:TFP43"/>
    <mergeCell ref="TFQ42:TFQ43"/>
    <mergeCell ref="TFR42:TFR43"/>
    <mergeCell ref="TIA42:TIA43"/>
    <mergeCell ref="TIB42:TIB43"/>
    <mergeCell ref="TIC42:TIC43"/>
    <mergeCell ref="TID42:TID43"/>
    <mergeCell ref="TIE42:TIE43"/>
    <mergeCell ref="THV42:THV43"/>
    <mergeCell ref="THW42:THW43"/>
    <mergeCell ref="THX42:THX43"/>
    <mergeCell ref="THY42:THY43"/>
    <mergeCell ref="THZ42:THZ43"/>
    <mergeCell ref="THQ42:THQ43"/>
    <mergeCell ref="THR42:THR43"/>
    <mergeCell ref="THS42:THS43"/>
    <mergeCell ref="THT42:THT43"/>
    <mergeCell ref="THU42:THU43"/>
    <mergeCell ref="THL42:THL43"/>
    <mergeCell ref="THM42:THM43"/>
    <mergeCell ref="THN42:THN43"/>
    <mergeCell ref="THO42:THO43"/>
    <mergeCell ref="THP42:THP43"/>
    <mergeCell ref="THG42:THG43"/>
    <mergeCell ref="THH42:THH43"/>
    <mergeCell ref="THI42:THI43"/>
    <mergeCell ref="THJ42:THJ43"/>
    <mergeCell ref="THK42:THK43"/>
    <mergeCell ref="THB42:THB43"/>
    <mergeCell ref="THC42:THC43"/>
    <mergeCell ref="THD42:THD43"/>
    <mergeCell ref="THE42:THE43"/>
    <mergeCell ref="THF42:THF43"/>
    <mergeCell ref="TGW42:TGW43"/>
    <mergeCell ref="TGX42:TGX43"/>
    <mergeCell ref="TGY42:TGY43"/>
    <mergeCell ref="TGZ42:TGZ43"/>
    <mergeCell ref="THA42:THA43"/>
    <mergeCell ref="TJJ42:TJJ43"/>
    <mergeCell ref="TJK42:TJK43"/>
    <mergeCell ref="TJL42:TJL43"/>
    <mergeCell ref="TJM42:TJM43"/>
    <mergeCell ref="TJN42:TJN43"/>
    <mergeCell ref="TJE42:TJE43"/>
    <mergeCell ref="TJF42:TJF43"/>
    <mergeCell ref="TJG42:TJG43"/>
    <mergeCell ref="TJH42:TJH43"/>
    <mergeCell ref="TJI42:TJI43"/>
    <mergeCell ref="TIZ42:TIZ43"/>
    <mergeCell ref="TJA42:TJA43"/>
    <mergeCell ref="TJB42:TJB43"/>
    <mergeCell ref="TJC42:TJC43"/>
    <mergeCell ref="TJD42:TJD43"/>
    <mergeCell ref="TIU42:TIU43"/>
    <mergeCell ref="TIV42:TIV43"/>
    <mergeCell ref="TIW42:TIW43"/>
    <mergeCell ref="TIX42:TIX43"/>
    <mergeCell ref="TIY42:TIY43"/>
    <mergeCell ref="TIP42:TIP43"/>
    <mergeCell ref="TIQ42:TIQ43"/>
    <mergeCell ref="TIR42:TIR43"/>
    <mergeCell ref="TIS42:TIS43"/>
    <mergeCell ref="TIT42:TIT43"/>
    <mergeCell ref="TIK42:TIK43"/>
    <mergeCell ref="TIL42:TIL43"/>
    <mergeCell ref="TIM42:TIM43"/>
    <mergeCell ref="TIN42:TIN43"/>
    <mergeCell ref="TIO42:TIO43"/>
    <mergeCell ref="TIF42:TIF43"/>
    <mergeCell ref="TIG42:TIG43"/>
    <mergeCell ref="TIH42:TIH43"/>
    <mergeCell ref="TII42:TII43"/>
    <mergeCell ref="TIJ42:TIJ43"/>
    <mergeCell ref="TKS42:TKS43"/>
    <mergeCell ref="TKT42:TKT43"/>
    <mergeCell ref="TKU42:TKU43"/>
    <mergeCell ref="TKV42:TKV43"/>
    <mergeCell ref="TKW42:TKW43"/>
    <mergeCell ref="TKN42:TKN43"/>
    <mergeCell ref="TKO42:TKO43"/>
    <mergeCell ref="TKP42:TKP43"/>
    <mergeCell ref="TKQ42:TKQ43"/>
    <mergeCell ref="TKR42:TKR43"/>
    <mergeCell ref="TKI42:TKI43"/>
    <mergeCell ref="TKJ42:TKJ43"/>
    <mergeCell ref="TKK42:TKK43"/>
    <mergeCell ref="TKL42:TKL43"/>
    <mergeCell ref="TKM42:TKM43"/>
    <mergeCell ref="TKD42:TKD43"/>
    <mergeCell ref="TKE42:TKE43"/>
    <mergeCell ref="TKF42:TKF43"/>
    <mergeCell ref="TKG42:TKG43"/>
    <mergeCell ref="TKH42:TKH43"/>
    <mergeCell ref="TJY42:TJY43"/>
    <mergeCell ref="TJZ42:TJZ43"/>
    <mergeCell ref="TKA42:TKA43"/>
    <mergeCell ref="TKB42:TKB43"/>
    <mergeCell ref="TKC42:TKC43"/>
    <mergeCell ref="TJT42:TJT43"/>
    <mergeCell ref="TJU42:TJU43"/>
    <mergeCell ref="TJV42:TJV43"/>
    <mergeCell ref="TJW42:TJW43"/>
    <mergeCell ref="TJX42:TJX43"/>
    <mergeCell ref="TJO42:TJO43"/>
    <mergeCell ref="TJP42:TJP43"/>
    <mergeCell ref="TJQ42:TJQ43"/>
    <mergeCell ref="TJR42:TJR43"/>
    <mergeCell ref="TJS42:TJS43"/>
    <mergeCell ref="TMB42:TMB43"/>
    <mergeCell ref="TMC42:TMC43"/>
    <mergeCell ref="TMD42:TMD43"/>
    <mergeCell ref="TME42:TME43"/>
    <mergeCell ref="TMF42:TMF43"/>
    <mergeCell ref="TLW42:TLW43"/>
    <mergeCell ref="TLX42:TLX43"/>
    <mergeCell ref="TLY42:TLY43"/>
    <mergeCell ref="TLZ42:TLZ43"/>
    <mergeCell ref="TMA42:TMA43"/>
    <mergeCell ref="TLR42:TLR43"/>
    <mergeCell ref="TLS42:TLS43"/>
    <mergeCell ref="TLT42:TLT43"/>
    <mergeCell ref="TLU42:TLU43"/>
    <mergeCell ref="TLV42:TLV43"/>
    <mergeCell ref="TLM42:TLM43"/>
    <mergeCell ref="TLN42:TLN43"/>
    <mergeCell ref="TLO42:TLO43"/>
    <mergeCell ref="TLP42:TLP43"/>
    <mergeCell ref="TLQ42:TLQ43"/>
    <mergeCell ref="TLH42:TLH43"/>
    <mergeCell ref="TLI42:TLI43"/>
    <mergeCell ref="TLJ42:TLJ43"/>
    <mergeCell ref="TLK42:TLK43"/>
    <mergeCell ref="TLL42:TLL43"/>
    <mergeCell ref="TLC42:TLC43"/>
    <mergeCell ref="TLD42:TLD43"/>
    <mergeCell ref="TLE42:TLE43"/>
    <mergeCell ref="TLF42:TLF43"/>
    <mergeCell ref="TLG42:TLG43"/>
    <mergeCell ref="TKX42:TKX43"/>
    <mergeCell ref="TKY42:TKY43"/>
    <mergeCell ref="TKZ42:TKZ43"/>
    <mergeCell ref="TLA42:TLA43"/>
    <mergeCell ref="TLB42:TLB43"/>
    <mergeCell ref="TNK42:TNK43"/>
    <mergeCell ref="TNL42:TNL43"/>
    <mergeCell ref="TNM42:TNM43"/>
    <mergeCell ref="TNN42:TNN43"/>
    <mergeCell ref="TNO42:TNO43"/>
    <mergeCell ref="TNF42:TNF43"/>
    <mergeCell ref="TNG42:TNG43"/>
    <mergeCell ref="TNH42:TNH43"/>
    <mergeCell ref="TNI42:TNI43"/>
    <mergeCell ref="TNJ42:TNJ43"/>
    <mergeCell ref="TNA42:TNA43"/>
    <mergeCell ref="TNB42:TNB43"/>
    <mergeCell ref="TNC42:TNC43"/>
    <mergeCell ref="TND42:TND43"/>
    <mergeCell ref="TNE42:TNE43"/>
    <mergeCell ref="TMV42:TMV43"/>
    <mergeCell ref="TMW42:TMW43"/>
    <mergeCell ref="TMX42:TMX43"/>
    <mergeCell ref="TMY42:TMY43"/>
    <mergeCell ref="TMZ42:TMZ43"/>
    <mergeCell ref="TMQ42:TMQ43"/>
    <mergeCell ref="TMR42:TMR43"/>
    <mergeCell ref="TMS42:TMS43"/>
    <mergeCell ref="TMT42:TMT43"/>
    <mergeCell ref="TMU42:TMU43"/>
    <mergeCell ref="TML42:TML43"/>
    <mergeCell ref="TMM42:TMM43"/>
    <mergeCell ref="TMN42:TMN43"/>
    <mergeCell ref="TMO42:TMO43"/>
    <mergeCell ref="TMP42:TMP43"/>
    <mergeCell ref="TMG42:TMG43"/>
    <mergeCell ref="TMH42:TMH43"/>
    <mergeCell ref="TMI42:TMI43"/>
    <mergeCell ref="TMJ42:TMJ43"/>
    <mergeCell ref="TMK42:TMK43"/>
    <mergeCell ref="TOT42:TOT43"/>
    <mergeCell ref="TOU42:TOU43"/>
    <mergeCell ref="TOV42:TOV43"/>
    <mergeCell ref="TOW42:TOW43"/>
    <mergeCell ref="TOX42:TOX43"/>
    <mergeCell ref="TOO42:TOO43"/>
    <mergeCell ref="TOP42:TOP43"/>
    <mergeCell ref="TOQ42:TOQ43"/>
    <mergeCell ref="TOR42:TOR43"/>
    <mergeCell ref="TOS42:TOS43"/>
    <mergeCell ref="TOJ42:TOJ43"/>
    <mergeCell ref="TOK42:TOK43"/>
    <mergeCell ref="TOL42:TOL43"/>
    <mergeCell ref="TOM42:TOM43"/>
    <mergeCell ref="TON42:TON43"/>
    <mergeCell ref="TOE42:TOE43"/>
    <mergeCell ref="TOF42:TOF43"/>
    <mergeCell ref="TOG42:TOG43"/>
    <mergeCell ref="TOH42:TOH43"/>
    <mergeCell ref="TOI42:TOI43"/>
    <mergeCell ref="TNZ42:TNZ43"/>
    <mergeCell ref="TOA42:TOA43"/>
    <mergeCell ref="TOB42:TOB43"/>
    <mergeCell ref="TOC42:TOC43"/>
    <mergeCell ref="TOD42:TOD43"/>
    <mergeCell ref="TNU42:TNU43"/>
    <mergeCell ref="TNV42:TNV43"/>
    <mergeCell ref="TNW42:TNW43"/>
    <mergeCell ref="TNX42:TNX43"/>
    <mergeCell ref="TNY42:TNY43"/>
    <mergeCell ref="TNP42:TNP43"/>
    <mergeCell ref="TNQ42:TNQ43"/>
    <mergeCell ref="TNR42:TNR43"/>
    <mergeCell ref="TNS42:TNS43"/>
    <mergeCell ref="TNT42:TNT43"/>
    <mergeCell ref="TQC42:TQC43"/>
    <mergeCell ref="TQD42:TQD43"/>
    <mergeCell ref="TQE42:TQE43"/>
    <mergeCell ref="TQF42:TQF43"/>
    <mergeCell ref="TQG42:TQG43"/>
    <mergeCell ref="TPX42:TPX43"/>
    <mergeCell ref="TPY42:TPY43"/>
    <mergeCell ref="TPZ42:TPZ43"/>
    <mergeCell ref="TQA42:TQA43"/>
    <mergeCell ref="TQB42:TQB43"/>
    <mergeCell ref="TPS42:TPS43"/>
    <mergeCell ref="TPT42:TPT43"/>
    <mergeCell ref="TPU42:TPU43"/>
    <mergeCell ref="TPV42:TPV43"/>
    <mergeCell ref="TPW42:TPW43"/>
    <mergeCell ref="TPN42:TPN43"/>
    <mergeCell ref="TPO42:TPO43"/>
    <mergeCell ref="TPP42:TPP43"/>
    <mergeCell ref="TPQ42:TPQ43"/>
    <mergeCell ref="TPR42:TPR43"/>
    <mergeCell ref="TPI42:TPI43"/>
    <mergeCell ref="TPJ42:TPJ43"/>
    <mergeCell ref="TPK42:TPK43"/>
    <mergeCell ref="TPL42:TPL43"/>
    <mergeCell ref="TPM42:TPM43"/>
    <mergeCell ref="TPD42:TPD43"/>
    <mergeCell ref="TPE42:TPE43"/>
    <mergeCell ref="TPF42:TPF43"/>
    <mergeCell ref="TPG42:TPG43"/>
    <mergeCell ref="TPH42:TPH43"/>
    <mergeCell ref="TOY42:TOY43"/>
    <mergeCell ref="TOZ42:TOZ43"/>
    <mergeCell ref="TPA42:TPA43"/>
    <mergeCell ref="TPB42:TPB43"/>
    <mergeCell ref="TPC42:TPC43"/>
    <mergeCell ref="TRL42:TRL43"/>
    <mergeCell ref="TRM42:TRM43"/>
    <mergeCell ref="TRN42:TRN43"/>
    <mergeCell ref="TRO42:TRO43"/>
    <mergeCell ref="TRP42:TRP43"/>
    <mergeCell ref="TRG42:TRG43"/>
    <mergeCell ref="TRH42:TRH43"/>
    <mergeCell ref="TRI42:TRI43"/>
    <mergeCell ref="TRJ42:TRJ43"/>
    <mergeCell ref="TRK42:TRK43"/>
    <mergeCell ref="TRB42:TRB43"/>
    <mergeCell ref="TRC42:TRC43"/>
    <mergeCell ref="TRD42:TRD43"/>
    <mergeCell ref="TRE42:TRE43"/>
    <mergeCell ref="TRF42:TRF43"/>
    <mergeCell ref="TQW42:TQW43"/>
    <mergeCell ref="TQX42:TQX43"/>
    <mergeCell ref="TQY42:TQY43"/>
    <mergeCell ref="TQZ42:TQZ43"/>
    <mergeCell ref="TRA42:TRA43"/>
    <mergeCell ref="TQR42:TQR43"/>
    <mergeCell ref="TQS42:TQS43"/>
    <mergeCell ref="TQT42:TQT43"/>
    <mergeCell ref="TQU42:TQU43"/>
    <mergeCell ref="TQV42:TQV43"/>
    <mergeCell ref="TQM42:TQM43"/>
    <mergeCell ref="TQN42:TQN43"/>
    <mergeCell ref="TQO42:TQO43"/>
    <mergeCell ref="TQP42:TQP43"/>
    <mergeCell ref="TQQ42:TQQ43"/>
    <mergeCell ref="TQH42:TQH43"/>
    <mergeCell ref="TQI42:TQI43"/>
    <mergeCell ref="TQJ42:TQJ43"/>
    <mergeCell ref="TQK42:TQK43"/>
    <mergeCell ref="TQL42:TQL43"/>
    <mergeCell ref="TSU42:TSU43"/>
    <mergeCell ref="TSV42:TSV43"/>
    <mergeCell ref="TSW42:TSW43"/>
    <mergeCell ref="TSX42:TSX43"/>
    <mergeCell ref="TSY42:TSY43"/>
    <mergeCell ref="TSP42:TSP43"/>
    <mergeCell ref="TSQ42:TSQ43"/>
    <mergeCell ref="TSR42:TSR43"/>
    <mergeCell ref="TSS42:TSS43"/>
    <mergeCell ref="TST42:TST43"/>
    <mergeCell ref="TSK42:TSK43"/>
    <mergeCell ref="TSL42:TSL43"/>
    <mergeCell ref="TSM42:TSM43"/>
    <mergeCell ref="TSN42:TSN43"/>
    <mergeCell ref="TSO42:TSO43"/>
    <mergeCell ref="TSF42:TSF43"/>
    <mergeCell ref="TSG42:TSG43"/>
    <mergeCell ref="TSH42:TSH43"/>
    <mergeCell ref="TSI42:TSI43"/>
    <mergeCell ref="TSJ42:TSJ43"/>
    <mergeCell ref="TSA42:TSA43"/>
    <mergeCell ref="TSB42:TSB43"/>
    <mergeCell ref="TSC42:TSC43"/>
    <mergeCell ref="TSD42:TSD43"/>
    <mergeCell ref="TSE42:TSE43"/>
    <mergeCell ref="TRV42:TRV43"/>
    <mergeCell ref="TRW42:TRW43"/>
    <mergeCell ref="TRX42:TRX43"/>
    <mergeCell ref="TRY42:TRY43"/>
    <mergeCell ref="TRZ42:TRZ43"/>
    <mergeCell ref="TRQ42:TRQ43"/>
    <mergeCell ref="TRR42:TRR43"/>
    <mergeCell ref="TRS42:TRS43"/>
    <mergeCell ref="TRT42:TRT43"/>
    <mergeCell ref="TRU42:TRU43"/>
    <mergeCell ref="TUD42:TUD43"/>
    <mergeCell ref="TUE42:TUE43"/>
    <mergeCell ref="TUF42:TUF43"/>
    <mergeCell ref="TUG42:TUG43"/>
    <mergeCell ref="TUH42:TUH43"/>
    <mergeCell ref="TTY42:TTY43"/>
    <mergeCell ref="TTZ42:TTZ43"/>
    <mergeCell ref="TUA42:TUA43"/>
    <mergeCell ref="TUB42:TUB43"/>
    <mergeCell ref="TUC42:TUC43"/>
    <mergeCell ref="TTT42:TTT43"/>
    <mergeCell ref="TTU42:TTU43"/>
    <mergeCell ref="TTV42:TTV43"/>
    <mergeCell ref="TTW42:TTW43"/>
    <mergeCell ref="TTX42:TTX43"/>
    <mergeCell ref="TTO42:TTO43"/>
    <mergeCell ref="TTP42:TTP43"/>
    <mergeCell ref="TTQ42:TTQ43"/>
    <mergeCell ref="TTR42:TTR43"/>
    <mergeCell ref="TTS42:TTS43"/>
    <mergeCell ref="TTJ42:TTJ43"/>
    <mergeCell ref="TTK42:TTK43"/>
    <mergeCell ref="TTL42:TTL43"/>
    <mergeCell ref="TTM42:TTM43"/>
    <mergeCell ref="TTN42:TTN43"/>
    <mergeCell ref="TTE42:TTE43"/>
    <mergeCell ref="TTF42:TTF43"/>
    <mergeCell ref="TTG42:TTG43"/>
    <mergeCell ref="TTH42:TTH43"/>
    <mergeCell ref="TTI42:TTI43"/>
    <mergeCell ref="TSZ42:TSZ43"/>
    <mergeCell ref="TTA42:TTA43"/>
    <mergeCell ref="TTB42:TTB43"/>
    <mergeCell ref="TTC42:TTC43"/>
    <mergeCell ref="TTD42:TTD43"/>
    <mergeCell ref="TVM42:TVM43"/>
    <mergeCell ref="TVN42:TVN43"/>
    <mergeCell ref="TVO42:TVO43"/>
    <mergeCell ref="TVP42:TVP43"/>
    <mergeCell ref="TVQ42:TVQ43"/>
    <mergeCell ref="TVH42:TVH43"/>
    <mergeCell ref="TVI42:TVI43"/>
    <mergeCell ref="TVJ42:TVJ43"/>
    <mergeCell ref="TVK42:TVK43"/>
    <mergeCell ref="TVL42:TVL43"/>
    <mergeCell ref="TVC42:TVC43"/>
    <mergeCell ref="TVD42:TVD43"/>
    <mergeCell ref="TVE42:TVE43"/>
    <mergeCell ref="TVF42:TVF43"/>
    <mergeCell ref="TVG42:TVG43"/>
    <mergeCell ref="TUX42:TUX43"/>
    <mergeCell ref="TUY42:TUY43"/>
    <mergeCell ref="TUZ42:TUZ43"/>
    <mergeCell ref="TVA42:TVA43"/>
    <mergeCell ref="TVB42:TVB43"/>
    <mergeCell ref="TUS42:TUS43"/>
    <mergeCell ref="TUT42:TUT43"/>
    <mergeCell ref="TUU42:TUU43"/>
    <mergeCell ref="TUV42:TUV43"/>
    <mergeCell ref="TUW42:TUW43"/>
    <mergeCell ref="TUN42:TUN43"/>
    <mergeCell ref="TUO42:TUO43"/>
    <mergeCell ref="TUP42:TUP43"/>
    <mergeCell ref="TUQ42:TUQ43"/>
    <mergeCell ref="TUR42:TUR43"/>
    <mergeCell ref="TUI42:TUI43"/>
    <mergeCell ref="TUJ42:TUJ43"/>
    <mergeCell ref="TUK42:TUK43"/>
    <mergeCell ref="TUL42:TUL43"/>
    <mergeCell ref="TUM42:TUM43"/>
    <mergeCell ref="TWV42:TWV43"/>
    <mergeCell ref="TWW42:TWW43"/>
    <mergeCell ref="TWX42:TWX43"/>
    <mergeCell ref="TWY42:TWY43"/>
    <mergeCell ref="TWZ42:TWZ43"/>
    <mergeCell ref="TWQ42:TWQ43"/>
    <mergeCell ref="TWR42:TWR43"/>
    <mergeCell ref="TWS42:TWS43"/>
    <mergeCell ref="TWT42:TWT43"/>
    <mergeCell ref="TWU42:TWU43"/>
    <mergeCell ref="TWL42:TWL43"/>
    <mergeCell ref="TWM42:TWM43"/>
    <mergeCell ref="TWN42:TWN43"/>
    <mergeCell ref="TWO42:TWO43"/>
    <mergeCell ref="TWP42:TWP43"/>
    <mergeCell ref="TWG42:TWG43"/>
    <mergeCell ref="TWH42:TWH43"/>
    <mergeCell ref="TWI42:TWI43"/>
    <mergeCell ref="TWJ42:TWJ43"/>
    <mergeCell ref="TWK42:TWK43"/>
    <mergeCell ref="TWB42:TWB43"/>
    <mergeCell ref="TWC42:TWC43"/>
    <mergeCell ref="TWD42:TWD43"/>
    <mergeCell ref="TWE42:TWE43"/>
    <mergeCell ref="TWF42:TWF43"/>
    <mergeCell ref="TVW42:TVW43"/>
    <mergeCell ref="TVX42:TVX43"/>
    <mergeCell ref="TVY42:TVY43"/>
    <mergeCell ref="TVZ42:TVZ43"/>
    <mergeCell ref="TWA42:TWA43"/>
    <mergeCell ref="TVR42:TVR43"/>
    <mergeCell ref="TVS42:TVS43"/>
    <mergeCell ref="TVT42:TVT43"/>
    <mergeCell ref="TVU42:TVU43"/>
    <mergeCell ref="TVV42:TVV43"/>
    <mergeCell ref="TYE42:TYE43"/>
    <mergeCell ref="TYF42:TYF43"/>
    <mergeCell ref="TYG42:TYG43"/>
    <mergeCell ref="TYH42:TYH43"/>
    <mergeCell ref="TYI42:TYI43"/>
    <mergeCell ref="TXZ42:TXZ43"/>
    <mergeCell ref="TYA42:TYA43"/>
    <mergeCell ref="TYB42:TYB43"/>
    <mergeCell ref="TYC42:TYC43"/>
    <mergeCell ref="TYD42:TYD43"/>
    <mergeCell ref="TXU42:TXU43"/>
    <mergeCell ref="TXV42:TXV43"/>
    <mergeCell ref="TXW42:TXW43"/>
    <mergeCell ref="TXX42:TXX43"/>
    <mergeCell ref="TXY42:TXY43"/>
    <mergeCell ref="TXP42:TXP43"/>
    <mergeCell ref="TXQ42:TXQ43"/>
    <mergeCell ref="TXR42:TXR43"/>
    <mergeCell ref="TXS42:TXS43"/>
    <mergeCell ref="TXT42:TXT43"/>
    <mergeCell ref="TXK42:TXK43"/>
    <mergeCell ref="TXL42:TXL43"/>
    <mergeCell ref="TXM42:TXM43"/>
    <mergeCell ref="TXN42:TXN43"/>
    <mergeCell ref="TXO42:TXO43"/>
    <mergeCell ref="TXF42:TXF43"/>
    <mergeCell ref="TXG42:TXG43"/>
    <mergeCell ref="TXH42:TXH43"/>
    <mergeCell ref="TXI42:TXI43"/>
    <mergeCell ref="TXJ42:TXJ43"/>
    <mergeCell ref="TXA42:TXA43"/>
    <mergeCell ref="TXB42:TXB43"/>
    <mergeCell ref="TXC42:TXC43"/>
    <mergeCell ref="TXD42:TXD43"/>
    <mergeCell ref="TXE42:TXE43"/>
    <mergeCell ref="TZN42:TZN43"/>
    <mergeCell ref="TZO42:TZO43"/>
    <mergeCell ref="TZP42:TZP43"/>
    <mergeCell ref="TZQ42:TZQ43"/>
    <mergeCell ref="TZR42:TZR43"/>
    <mergeCell ref="TZI42:TZI43"/>
    <mergeCell ref="TZJ42:TZJ43"/>
    <mergeCell ref="TZK42:TZK43"/>
    <mergeCell ref="TZL42:TZL43"/>
    <mergeCell ref="TZM42:TZM43"/>
    <mergeCell ref="TZD42:TZD43"/>
    <mergeCell ref="TZE42:TZE43"/>
    <mergeCell ref="TZF42:TZF43"/>
    <mergeCell ref="TZG42:TZG43"/>
    <mergeCell ref="TZH42:TZH43"/>
    <mergeCell ref="TYY42:TYY43"/>
    <mergeCell ref="TYZ42:TYZ43"/>
    <mergeCell ref="TZA42:TZA43"/>
    <mergeCell ref="TZB42:TZB43"/>
    <mergeCell ref="TZC42:TZC43"/>
    <mergeCell ref="TYT42:TYT43"/>
    <mergeCell ref="TYU42:TYU43"/>
    <mergeCell ref="TYV42:TYV43"/>
    <mergeCell ref="TYW42:TYW43"/>
    <mergeCell ref="TYX42:TYX43"/>
    <mergeCell ref="TYO42:TYO43"/>
    <mergeCell ref="TYP42:TYP43"/>
    <mergeCell ref="TYQ42:TYQ43"/>
    <mergeCell ref="TYR42:TYR43"/>
    <mergeCell ref="TYS42:TYS43"/>
    <mergeCell ref="TYJ42:TYJ43"/>
    <mergeCell ref="TYK42:TYK43"/>
    <mergeCell ref="TYL42:TYL43"/>
    <mergeCell ref="TYM42:TYM43"/>
    <mergeCell ref="TYN42:TYN43"/>
    <mergeCell ref="UAW42:UAW43"/>
    <mergeCell ref="UAX42:UAX43"/>
    <mergeCell ref="UAY42:UAY43"/>
    <mergeCell ref="UAZ42:UAZ43"/>
    <mergeCell ref="UBA42:UBA43"/>
    <mergeCell ref="UAR42:UAR43"/>
    <mergeCell ref="UAS42:UAS43"/>
    <mergeCell ref="UAT42:UAT43"/>
    <mergeCell ref="UAU42:UAU43"/>
    <mergeCell ref="UAV42:UAV43"/>
    <mergeCell ref="UAM42:UAM43"/>
    <mergeCell ref="UAN42:UAN43"/>
    <mergeCell ref="UAO42:UAO43"/>
    <mergeCell ref="UAP42:UAP43"/>
    <mergeCell ref="UAQ42:UAQ43"/>
    <mergeCell ref="UAH42:UAH43"/>
    <mergeCell ref="UAI42:UAI43"/>
    <mergeCell ref="UAJ42:UAJ43"/>
    <mergeCell ref="UAK42:UAK43"/>
    <mergeCell ref="UAL42:UAL43"/>
    <mergeCell ref="UAC42:UAC43"/>
    <mergeCell ref="UAD42:UAD43"/>
    <mergeCell ref="UAE42:UAE43"/>
    <mergeCell ref="UAF42:UAF43"/>
    <mergeCell ref="UAG42:UAG43"/>
    <mergeCell ref="TZX42:TZX43"/>
    <mergeCell ref="TZY42:TZY43"/>
    <mergeCell ref="TZZ42:TZZ43"/>
    <mergeCell ref="UAA42:UAA43"/>
    <mergeCell ref="UAB42:UAB43"/>
    <mergeCell ref="TZS42:TZS43"/>
    <mergeCell ref="TZT42:TZT43"/>
    <mergeCell ref="TZU42:TZU43"/>
    <mergeCell ref="TZV42:TZV43"/>
    <mergeCell ref="TZW42:TZW43"/>
    <mergeCell ref="UCF42:UCF43"/>
    <mergeCell ref="UCG42:UCG43"/>
    <mergeCell ref="UCH42:UCH43"/>
    <mergeCell ref="UCI42:UCI43"/>
    <mergeCell ref="UCJ42:UCJ43"/>
    <mergeCell ref="UCA42:UCA43"/>
    <mergeCell ref="UCB42:UCB43"/>
    <mergeCell ref="UCC42:UCC43"/>
    <mergeCell ref="UCD42:UCD43"/>
    <mergeCell ref="UCE42:UCE43"/>
    <mergeCell ref="UBV42:UBV43"/>
    <mergeCell ref="UBW42:UBW43"/>
    <mergeCell ref="UBX42:UBX43"/>
    <mergeCell ref="UBY42:UBY43"/>
    <mergeCell ref="UBZ42:UBZ43"/>
    <mergeCell ref="UBQ42:UBQ43"/>
    <mergeCell ref="UBR42:UBR43"/>
    <mergeCell ref="UBS42:UBS43"/>
    <mergeCell ref="UBT42:UBT43"/>
    <mergeCell ref="UBU42:UBU43"/>
    <mergeCell ref="UBL42:UBL43"/>
    <mergeCell ref="UBM42:UBM43"/>
    <mergeCell ref="UBN42:UBN43"/>
    <mergeCell ref="UBO42:UBO43"/>
    <mergeCell ref="UBP42:UBP43"/>
    <mergeCell ref="UBG42:UBG43"/>
    <mergeCell ref="UBH42:UBH43"/>
    <mergeCell ref="UBI42:UBI43"/>
    <mergeCell ref="UBJ42:UBJ43"/>
    <mergeCell ref="UBK42:UBK43"/>
    <mergeCell ref="UBB42:UBB43"/>
    <mergeCell ref="UBC42:UBC43"/>
    <mergeCell ref="UBD42:UBD43"/>
    <mergeCell ref="UBE42:UBE43"/>
    <mergeCell ref="UBF42:UBF43"/>
    <mergeCell ref="UDO42:UDO43"/>
    <mergeCell ref="UDP42:UDP43"/>
    <mergeCell ref="UDQ42:UDQ43"/>
    <mergeCell ref="UDR42:UDR43"/>
    <mergeCell ref="UDS42:UDS43"/>
    <mergeCell ref="UDJ42:UDJ43"/>
    <mergeCell ref="UDK42:UDK43"/>
    <mergeCell ref="UDL42:UDL43"/>
    <mergeCell ref="UDM42:UDM43"/>
    <mergeCell ref="UDN42:UDN43"/>
    <mergeCell ref="UDE42:UDE43"/>
    <mergeCell ref="UDF42:UDF43"/>
    <mergeCell ref="UDG42:UDG43"/>
    <mergeCell ref="UDH42:UDH43"/>
    <mergeCell ref="UDI42:UDI43"/>
    <mergeCell ref="UCZ42:UCZ43"/>
    <mergeCell ref="UDA42:UDA43"/>
    <mergeCell ref="UDB42:UDB43"/>
    <mergeCell ref="UDC42:UDC43"/>
    <mergeCell ref="UDD42:UDD43"/>
    <mergeCell ref="UCU42:UCU43"/>
    <mergeCell ref="UCV42:UCV43"/>
    <mergeCell ref="UCW42:UCW43"/>
    <mergeCell ref="UCX42:UCX43"/>
    <mergeCell ref="UCY42:UCY43"/>
    <mergeCell ref="UCP42:UCP43"/>
    <mergeCell ref="UCQ42:UCQ43"/>
    <mergeCell ref="UCR42:UCR43"/>
    <mergeCell ref="UCS42:UCS43"/>
    <mergeCell ref="UCT42:UCT43"/>
    <mergeCell ref="UCK42:UCK43"/>
    <mergeCell ref="UCL42:UCL43"/>
    <mergeCell ref="UCM42:UCM43"/>
    <mergeCell ref="UCN42:UCN43"/>
    <mergeCell ref="UCO42:UCO43"/>
    <mergeCell ref="UEX42:UEX43"/>
    <mergeCell ref="UEY42:UEY43"/>
    <mergeCell ref="UEZ42:UEZ43"/>
    <mergeCell ref="UFA42:UFA43"/>
    <mergeCell ref="UFB42:UFB43"/>
    <mergeCell ref="UES42:UES43"/>
    <mergeCell ref="UET42:UET43"/>
    <mergeCell ref="UEU42:UEU43"/>
    <mergeCell ref="UEV42:UEV43"/>
    <mergeCell ref="UEW42:UEW43"/>
    <mergeCell ref="UEN42:UEN43"/>
    <mergeCell ref="UEO42:UEO43"/>
    <mergeCell ref="UEP42:UEP43"/>
    <mergeCell ref="UEQ42:UEQ43"/>
    <mergeCell ref="UER42:UER43"/>
    <mergeCell ref="UEI42:UEI43"/>
    <mergeCell ref="UEJ42:UEJ43"/>
    <mergeCell ref="UEK42:UEK43"/>
    <mergeCell ref="UEL42:UEL43"/>
    <mergeCell ref="UEM42:UEM43"/>
    <mergeCell ref="UED42:UED43"/>
    <mergeCell ref="UEE42:UEE43"/>
    <mergeCell ref="UEF42:UEF43"/>
    <mergeCell ref="UEG42:UEG43"/>
    <mergeCell ref="UEH42:UEH43"/>
    <mergeCell ref="UDY42:UDY43"/>
    <mergeCell ref="UDZ42:UDZ43"/>
    <mergeCell ref="UEA42:UEA43"/>
    <mergeCell ref="UEB42:UEB43"/>
    <mergeCell ref="UEC42:UEC43"/>
    <mergeCell ref="UDT42:UDT43"/>
    <mergeCell ref="UDU42:UDU43"/>
    <mergeCell ref="UDV42:UDV43"/>
    <mergeCell ref="UDW42:UDW43"/>
    <mergeCell ref="UDX42:UDX43"/>
    <mergeCell ref="UGG42:UGG43"/>
    <mergeCell ref="UGH42:UGH43"/>
    <mergeCell ref="UGI42:UGI43"/>
    <mergeCell ref="UGJ42:UGJ43"/>
    <mergeCell ref="UGK42:UGK43"/>
    <mergeCell ref="UGB42:UGB43"/>
    <mergeCell ref="UGC42:UGC43"/>
    <mergeCell ref="UGD42:UGD43"/>
    <mergeCell ref="UGE42:UGE43"/>
    <mergeCell ref="UGF42:UGF43"/>
    <mergeCell ref="UFW42:UFW43"/>
    <mergeCell ref="UFX42:UFX43"/>
    <mergeCell ref="UFY42:UFY43"/>
    <mergeCell ref="UFZ42:UFZ43"/>
    <mergeCell ref="UGA42:UGA43"/>
    <mergeCell ref="UFR42:UFR43"/>
    <mergeCell ref="UFS42:UFS43"/>
    <mergeCell ref="UFT42:UFT43"/>
    <mergeCell ref="UFU42:UFU43"/>
    <mergeCell ref="UFV42:UFV43"/>
    <mergeCell ref="UFM42:UFM43"/>
    <mergeCell ref="UFN42:UFN43"/>
    <mergeCell ref="UFO42:UFO43"/>
    <mergeCell ref="UFP42:UFP43"/>
    <mergeCell ref="UFQ42:UFQ43"/>
    <mergeCell ref="UFH42:UFH43"/>
    <mergeCell ref="UFI42:UFI43"/>
    <mergeCell ref="UFJ42:UFJ43"/>
    <mergeCell ref="UFK42:UFK43"/>
    <mergeCell ref="UFL42:UFL43"/>
    <mergeCell ref="UFC42:UFC43"/>
    <mergeCell ref="UFD42:UFD43"/>
    <mergeCell ref="UFE42:UFE43"/>
    <mergeCell ref="UFF42:UFF43"/>
    <mergeCell ref="UFG42:UFG43"/>
    <mergeCell ref="UHP42:UHP43"/>
    <mergeCell ref="UHQ42:UHQ43"/>
    <mergeCell ref="UHR42:UHR43"/>
    <mergeCell ref="UHS42:UHS43"/>
    <mergeCell ref="UHT42:UHT43"/>
    <mergeCell ref="UHK42:UHK43"/>
    <mergeCell ref="UHL42:UHL43"/>
    <mergeCell ref="UHM42:UHM43"/>
    <mergeCell ref="UHN42:UHN43"/>
    <mergeCell ref="UHO42:UHO43"/>
    <mergeCell ref="UHF42:UHF43"/>
    <mergeCell ref="UHG42:UHG43"/>
    <mergeCell ref="UHH42:UHH43"/>
    <mergeCell ref="UHI42:UHI43"/>
    <mergeCell ref="UHJ42:UHJ43"/>
    <mergeCell ref="UHA42:UHA43"/>
    <mergeCell ref="UHB42:UHB43"/>
    <mergeCell ref="UHC42:UHC43"/>
    <mergeCell ref="UHD42:UHD43"/>
    <mergeCell ref="UHE42:UHE43"/>
    <mergeCell ref="UGV42:UGV43"/>
    <mergeCell ref="UGW42:UGW43"/>
    <mergeCell ref="UGX42:UGX43"/>
    <mergeCell ref="UGY42:UGY43"/>
    <mergeCell ref="UGZ42:UGZ43"/>
    <mergeCell ref="UGQ42:UGQ43"/>
    <mergeCell ref="UGR42:UGR43"/>
    <mergeCell ref="UGS42:UGS43"/>
    <mergeCell ref="UGT42:UGT43"/>
    <mergeCell ref="UGU42:UGU43"/>
    <mergeCell ref="UGL42:UGL43"/>
    <mergeCell ref="UGM42:UGM43"/>
    <mergeCell ref="UGN42:UGN43"/>
    <mergeCell ref="UGO42:UGO43"/>
    <mergeCell ref="UGP42:UGP43"/>
    <mergeCell ref="UIY42:UIY43"/>
    <mergeCell ref="UIZ42:UIZ43"/>
    <mergeCell ref="UJA42:UJA43"/>
    <mergeCell ref="UJB42:UJB43"/>
    <mergeCell ref="UJC42:UJC43"/>
    <mergeCell ref="UIT42:UIT43"/>
    <mergeCell ref="UIU42:UIU43"/>
    <mergeCell ref="UIV42:UIV43"/>
    <mergeCell ref="UIW42:UIW43"/>
    <mergeCell ref="UIX42:UIX43"/>
    <mergeCell ref="UIO42:UIO43"/>
    <mergeCell ref="UIP42:UIP43"/>
    <mergeCell ref="UIQ42:UIQ43"/>
    <mergeCell ref="UIR42:UIR43"/>
    <mergeCell ref="UIS42:UIS43"/>
    <mergeCell ref="UIJ42:UIJ43"/>
    <mergeCell ref="UIK42:UIK43"/>
    <mergeCell ref="UIL42:UIL43"/>
    <mergeCell ref="UIM42:UIM43"/>
    <mergeCell ref="UIN42:UIN43"/>
    <mergeCell ref="UIE42:UIE43"/>
    <mergeCell ref="UIF42:UIF43"/>
    <mergeCell ref="UIG42:UIG43"/>
    <mergeCell ref="UIH42:UIH43"/>
    <mergeCell ref="UII42:UII43"/>
    <mergeCell ref="UHZ42:UHZ43"/>
    <mergeCell ref="UIA42:UIA43"/>
    <mergeCell ref="UIB42:UIB43"/>
    <mergeCell ref="UIC42:UIC43"/>
    <mergeCell ref="UID42:UID43"/>
    <mergeCell ref="UHU42:UHU43"/>
    <mergeCell ref="UHV42:UHV43"/>
    <mergeCell ref="UHW42:UHW43"/>
    <mergeCell ref="UHX42:UHX43"/>
    <mergeCell ref="UHY42:UHY43"/>
    <mergeCell ref="UKH42:UKH43"/>
    <mergeCell ref="UKI42:UKI43"/>
    <mergeCell ref="UKJ42:UKJ43"/>
    <mergeCell ref="UKK42:UKK43"/>
    <mergeCell ref="UKL42:UKL43"/>
    <mergeCell ref="UKC42:UKC43"/>
    <mergeCell ref="UKD42:UKD43"/>
    <mergeCell ref="UKE42:UKE43"/>
    <mergeCell ref="UKF42:UKF43"/>
    <mergeCell ref="UKG42:UKG43"/>
    <mergeCell ref="UJX42:UJX43"/>
    <mergeCell ref="UJY42:UJY43"/>
    <mergeCell ref="UJZ42:UJZ43"/>
    <mergeCell ref="UKA42:UKA43"/>
    <mergeCell ref="UKB42:UKB43"/>
    <mergeCell ref="UJS42:UJS43"/>
    <mergeCell ref="UJT42:UJT43"/>
    <mergeCell ref="UJU42:UJU43"/>
    <mergeCell ref="UJV42:UJV43"/>
    <mergeCell ref="UJW42:UJW43"/>
    <mergeCell ref="UJN42:UJN43"/>
    <mergeCell ref="UJO42:UJO43"/>
    <mergeCell ref="UJP42:UJP43"/>
    <mergeCell ref="UJQ42:UJQ43"/>
    <mergeCell ref="UJR42:UJR43"/>
    <mergeCell ref="UJI42:UJI43"/>
    <mergeCell ref="UJJ42:UJJ43"/>
    <mergeCell ref="UJK42:UJK43"/>
    <mergeCell ref="UJL42:UJL43"/>
    <mergeCell ref="UJM42:UJM43"/>
    <mergeCell ref="UJD42:UJD43"/>
    <mergeCell ref="UJE42:UJE43"/>
    <mergeCell ref="UJF42:UJF43"/>
    <mergeCell ref="UJG42:UJG43"/>
    <mergeCell ref="UJH42:UJH43"/>
    <mergeCell ref="ULQ42:ULQ43"/>
    <mergeCell ref="ULR42:ULR43"/>
    <mergeCell ref="ULS42:ULS43"/>
    <mergeCell ref="ULT42:ULT43"/>
    <mergeCell ref="ULU42:ULU43"/>
    <mergeCell ref="ULL42:ULL43"/>
    <mergeCell ref="ULM42:ULM43"/>
    <mergeCell ref="ULN42:ULN43"/>
    <mergeCell ref="ULO42:ULO43"/>
    <mergeCell ref="ULP42:ULP43"/>
    <mergeCell ref="ULG42:ULG43"/>
    <mergeCell ref="ULH42:ULH43"/>
    <mergeCell ref="ULI42:ULI43"/>
    <mergeCell ref="ULJ42:ULJ43"/>
    <mergeCell ref="ULK42:ULK43"/>
    <mergeCell ref="ULB42:ULB43"/>
    <mergeCell ref="ULC42:ULC43"/>
    <mergeCell ref="ULD42:ULD43"/>
    <mergeCell ref="ULE42:ULE43"/>
    <mergeCell ref="ULF42:ULF43"/>
    <mergeCell ref="UKW42:UKW43"/>
    <mergeCell ref="UKX42:UKX43"/>
    <mergeCell ref="UKY42:UKY43"/>
    <mergeCell ref="UKZ42:UKZ43"/>
    <mergeCell ref="ULA42:ULA43"/>
    <mergeCell ref="UKR42:UKR43"/>
    <mergeCell ref="UKS42:UKS43"/>
    <mergeCell ref="UKT42:UKT43"/>
    <mergeCell ref="UKU42:UKU43"/>
    <mergeCell ref="UKV42:UKV43"/>
    <mergeCell ref="UKM42:UKM43"/>
    <mergeCell ref="UKN42:UKN43"/>
    <mergeCell ref="UKO42:UKO43"/>
    <mergeCell ref="UKP42:UKP43"/>
    <mergeCell ref="UKQ42:UKQ43"/>
    <mergeCell ref="UMZ42:UMZ43"/>
    <mergeCell ref="UNA42:UNA43"/>
    <mergeCell ref="UNB42:UNB43"/>
    <mergeCell ref="UNC42:UNC43"/>
    <mergeCell ref="UND42:UND43"/>
    <mergeCell ref="UMU42:UMU43"/>
    <mergeCell ref="UMV42:UMV43"/>
    <mergeCell ref="UMW42:UMW43"/>
    <mergeCell ref="UMX42:UMX43"/>
    <mergeCell ref="UMY42:UMY43"/>
    <mergeCell ref="UMP42:UMP43"/>
    <mergeCell ref="UMQ42:UMQ43"/>
    <mergeCell ref="UMR42:UMR43"/>
    <mergeCell ref="UMS42:UMS43"/>
    <mergeCell ref="UMT42:UMT43"/>
    <mergeCell ref="UMK42:UMK43"/>
    <mergeCell ref="UML42:UML43"/>
    <mergeCell ref="UMM42:UMM43"/>
    <mergeCell ref="UMN42:UMN43"/>
    <mergeCell ref="UMO42:UMO43"/>
    <mergeCell ref="UMF42:UMF43"/>
    <mergeCell ref="UMG42:UMG43"/>
    <mergeCell ref="UMH42:UMH43"/>
    <mergeCell ref="UMI42:UMI43"/>
    <mergeCell ref="UMJ42:UMJ43"/>
    <mergeCell ref="UMA42:UMA43"/>
    <mergeCell ref="UMB42:UMB43"/>
    <mergeCell ref="UMC42:UMC43"/>
    <mergeCell ref="UMD42:UMD43"/>
    <mergeCell ref="UME42:UME43"/>
    <mergeCell ref="ULV42:ULV43"/>
    <mergeCell ref="ULW42:ULW43"/>
    <mergeCell ref="ULX42:ULX43"/>
    <mergeCell ref="ULY42:ULY43"/>
    <mergeCell ref="ULZ42:ULZ43"/>
    <mergeCell ref="UOI42:UOI43"/>
    <mergeCell ref="UOJ42:UOJ43"/>
    <mergeCell ref="UOK42:UOK43"/>
    <mergeCell ref="UOL42:UOL43"/>
    <mergeCell ref="UOM42:UOM43"/>
    <mergeCell ref="UOD42:UOD43"/>
    <mergeCell ref="UOE42:UOE43"/>
    <mergeCell ref="UOF42:UOF43"/>
    <mergeCell ref="UOG42:UOG43"/>
    <mergeCell ref="UOH42:UOH43"/>
    <mergeCell ref="UNY42:UNY43"/>
    <mergeCell ref="UNZ42:UNZ43"/>
    <mergeCell ref="UOA42:UOA43"/>
    <mergeCell ref="UOB42:UOB43"/>
    <mergeCell ref="UOC42:UOC43"/>
    <mergeCell ref="UNT42:UNT43"/>
    <mergeCell ref="UNU42:UNU43"/>
    <mergeCell ref="UNV42:UNV43"/>
    <mergeCell ref="UNW42:UNW43"/>
    <mergeCell ref="UNX42:UNX43"/>
    <mergeCell ref="UNO42:UNO43"/>
    <mergeCell ref="UNP42:UNP43"/>
    <mergeCell ref="UNQ42:UNQ43"/>
    <mergeCell ref="UNR42:UNR43"/>
    <mergeCell ref="UNS42:UNS43"/>
    <mergeCell ref="UNJ42:UNJ43"/>
    <mergeCell ref="UNK42:UNK43"/>
    <mergeCell ref="UNL42:UNL43"/>
    <mergeCell ref="UNM42:UNM43"/>
    <mergeCell ref="UNN42:UNN43"/>
    <mergeCell ref="UNE42:UNE43"/>
    <mergeCell ref="UNF42:UNF43"/>
    <mergeCell ref="UNG42:UNG43"/>
    <mergeCell ref="UNH42:UNH43"/>
    <mergeCell ref="UNI42:UNI43"/>
    <mergeCell ref="UPR42:UPR43"/>
    <mergeCell ref="UPS42:UPS43"/>
    <mergeCell ref="UPT42:UPT43"/>
    <mergeCell ref="UPU42:UPU43"/>
    <mergeCell ref="UPV42:UPV43"/>
    <mergeCell ref="UPM42:UPM43"/>
    <mergeCell ref="UPN42:UPN43"/>
    <mergeCell ref="UPO42:UPO43"/>
    <mergeCell ref="UPP42:UPP43"/>
    <mergeCell ref="UPQ42:UPQ43"/>
    <mergeCell ref="UPH42:UPH43"/>
    <mergeCell ref="UPI42:UPI43"/>
    <mergeCell ref="UPJ42:UPJ43"/>
    <mergeCell ref="UPK42:UPK43"/>
    <mergeCell ref="UPL42:UPL43"/>
    <mergeCell ref="UPC42:UPC43"/>
    <mergeCell ref="UPD42:UPD43"/>
    <mergeCell ref="UPE42:UPE43"/>
    <mergeCell ref="UPF42:UPF43"/>
    <mergeCell ref="UPG42:UPG43"/>
    <mergeCell ref="UOX42:UOX43"/>
    <mergeCell ref="UOY42:UOY43"/>
    <mergeCell ref="UOZ42:UOZ43"/>
    <mergeCell ref="UPA42:UPA43"/>
    <mergeCell ref="UPB42:UPB43"/>
    <mergeCell ref="UOS42:UOS43"/>
    <mergeCell ref="UOT42:UOT43"/>
    <mergeCell ref="UOU42:UOU43"/>
    <mergeCell ref="UOV42:UOV43"/>
    <mergeCell ref="UOW42:UOW43"/>
    <mergeCell ref="UON42:UON43"/>
    <mergeCell ref="UOO42:UOO43"/>
    <mergeCell ref="UOP42:UOP43"/>
    <mergeCell ref="UOQ42:UOQ43"/>
    <mergeCell ref="UOR42:UOR43"/>
    <mergeCell ref="URA42:URA43"/>
    <mergeCell ref="URB42:URB43"/>
    <mergeCell ref="URC42:URC43"/>
    <mergeCell ref="URD42:URD43"/>
    <mergeCell ref="URE42:URE43"/>
    <mergeCell ref="UQV42:UQV43"/>
    <mergeCell ref="UQW42:UQW43"/>
    <mergeCell ref="UQX42:UQX43"/>
    <mergeCell ref="UQY42:UQY43"/>
    <mergeCell ref="UQZ42:UQZ43"/>
    <mergeCell ref="UQQ42:UQQ43"/>
    <mergeCell ref="UQR42:UQR43"/>
    <mergeCell ref="UQS42:UQS43"/>
    <mergeCell ref="UQT42:UQT43"/>
    <mergeCell ref="UQU42:UQU43"/>
    <mergeCell ref="UQL42:UQL43"/>
    <mergeCell ref="UQM42:UQM43"/>
    <mergeCell ref="UQN42:UQN43"/>
    <mergeCell ref="UQO42:UQO43"/>
    <mergeCell ref="UQP42:UQP43"/>
    <mergeCell ref="UQG42:UQG43"/>
    <mergeCell ref="UQH42:UQH43"/>
    <mergeCell ref="UQI42:UQI43"/>
    <mergeCell ref="UQJ42:UQJ43"/>
    <mergeCell ref="UQK42:UQK43"/>
    <mergeCell ref="UQB42:UQB43"/>
    <mergeCell ref="UQC42:UQC43"/>
    <mergeCell ref="UQD42:UQD43"/>
    <mergeCell ref="UQE42:UQE43"/>
    <mergeCell ref="UQF42:UQF43"/>
    <mergeCell ref="UPW42:UPW43"/>
    <mergeCell ref="UPX42:UPX43"/>
    <mergeCell ref="UPY42:UPY43"/>
    <mergeCell ref="UPZ42:UPZ43"/>
    <mergeCell ref="UQA42:UQA43"/>
    <mergeCell ref="USJ42:USJ43"/>
    <mergeCell ref="USK42:USK43"/>
    <mergeCell ref="USL42:USL43"/>
    <mergeCell ref="USM42:USM43"/>
    <mergeCell ref="USN42:USN43"/>
    <mergeCell ref="USE42:USE43"/>
    <mergeCell ref="USF42:USF43"/>
    <mergeCell ref="USG42:USG43"/>
    <mergeCell ref="USH42:USH43"/>
    <mergeCell ref="USI42:USI43"/>
    <mergeCell ref="URZ42:URZ43"/>
    <mergeCell ref="USA42:USA43"/>
    <mergeCell ref="USB42:USB43"/>
    <mergeCell ref="USC42:USC43"/>
    <mergeCell ref="USD42:USD43"/>
    <mergeCell ref="URU42:URU43"/>
    <mergeCell ref="URV42:URV43"/>
    <mergeCell ref="URW42:URW43"/>
    <mergeCell ref="URX42:URX43"/>
    <mergeCell ref="URY42:URY43"/>
    <mergeCell ref="URP42:URP43"/>
    <mergeCell ref="URQ42:URQ43"/>
    <mergeCell ref="URR42:URR43"/>
    <mergeCell ref="URS42:URS43"/>
    <mergeCell ref="URT42:URT43"/>
    <mergeCell ref="URK42:URK43"/>
    <mergeCell ref="URL42:URL43"/>
    <mergeCell ref="URM42:URM43"/>
    <mergeCell ref="URN42:URN43"/>
    <mergeCell ref="URO42:URO43"/>
    <mergeCell ref="URF42:URF43"/>
    <mergeCell ref="URG42:URG43"/>
    <mergeCell ref="URH42:URH43"/>
    <mergeCell ref="URI42:URI43"/>
    <mergeCell ref="URJ42:URJ43"/>
    <mergeCell ref="UTS42:UTS43"/>
    <mergeCell ref="UTT42:UTT43"/>
    <mergeCell ref="UTU42:UTU43"/>
    <mergeCell ref="UTV42:UTV43"/>
    <mergeCell ref="UTW42:UTW43"/>
    <mergeCell ref="UTN42:UTN43"/>
    <mergeCell ref="UTO42:UTO43"/>
    <mergeCell ref="UTP42:UTP43"/>
    <mergeCell ref="UTQ42:UTQ43"/>
    <mergeCell ref="UTR42:UTR43"/>
    <mergeCell ref="UTI42:UTI43"/>
    <mergeCell ref="UTJ42:UTJ43"/>
    <mergeCell ref="UTK42:UTK43"/>
    <mergeCell ref="UTL42:UTL43"/>
    <mergeCell ref="UTM42:UTM43"/>
    <mergeCell ref="UTD42:UTD43"/>
    <mergeCell ref="UTE42:UTE43"/>
    <mergeCell ref="UTF42:UTF43"/>
    <mergeCell ref="UTG42:UTG43"/>
    <mergeCell ref="UTH42:UTH43"/>
    <mergeCell ref="USY42:USY43"/>
    <mergeCell ref="USZ42:USZ43"/>
    <mergeCell ref="UTA42:UTA43"/>
    <mergeCell ref="UTB42:UTB43"/>
    <mergeCell ref="UTC42:UTC43"/>
    <mergeCell ref="UST42:UST43"/>
    <mergeCell ref="USU42:USU43"/>
    <mergeCell ref="USV42:USV43"/>
    <mergeCell ref="USW42:USW43"/>
    <mergeCell ref="USX42:USX43"/>
    <mergeCell ref="USO42:USO43"/>
    <mergeCell ref="USP42:USP43"/>
    <mergeCell ref="USQ42:USQ43"/>
    <mergeCell ref="USR42:USR43"/>
    <mergeCell ref="USS42:USS43"/>
    <mergeCell ref="UVB42:UVB43"/>
    <mergeCell ref="UVC42:UVC43"/>
    <mergeCell ref="UVD42:UVD43"/>
    <mergeCell ref="UVE42:UVE43"/>
    <mergeCell ref="UVF42:UVF43"/>
    <mergeCell ref="UUW42:UUW43"/>
    <mergeCell ref="UUX42:UUX43"/>
    <mergeCell ref="UUY42:UUY43"/>
    <mergeCell ref="UUZ42:UUZ43"/>
    <mergeCell ref="UVA42:UVA43"/>
    <mergeCell ref="UUR42:UUR43"/>
    <mergeCell ref="UUS42:UUS43"/>
    <mergeCell ref="UUT42:UUT43"/>
    <mergeCell ref="UUU42:UUU43"/>
    <mergeCell ref="UUV42:UUV43"/>
    <mergeCell ref="UUM42:UUM43"/>
    <mergeCell ref="UUN42:UUN43"/>
    <mergeCell ref="UUO42:UUO43"/>
    <mergeCell ref="UUP42:UUP43"/>
    <mergeCell ref="UUQ42:UUQ43"/>
    <mergeCell ref="UUH42:UUH43"/>
    <mergeCell ref="UUI42:UUI43"/>
    <mergeCell ref="UUJ42:UUJ43"/>
    <mergeCell ref="UUK42:UUK43"/>
    <mergeCell ref="UUL42:UUL43"/>
    <mergeCell ref="UUC42:UUC43"/>
    <mergeCell ref="UUD42:UUD43"/>
    <mergeCell ref="UUE42:UUE43"/>
    <mergeCell ref="UUF42:UUF43"/>
    <mergeCell ref="UUG42:UUG43"/>
    <mergeCell ref="UTX42:UTX43"/>
    <mergeCell ref="UTY42:UTY43"/>
    <mergeCell ref="UTZ42:UTZ43"/>
    <mergeCell ref="UUA42:UUA43"/>
    <mergeCell ref="UUB42:UUB43"/>
    <mergeCell ref="UWK42:UWK43"/>
    <mergeCell ref="UWL42:UWL43"/>
    <mergeCell ref="UWM42:UWM43"/>
    <mergeCell ref="UWN42:UWN43"/>
    <mergeCell ref="UWO42:UWO43"/>
    <mergeCell ref="UWF42:UWF43"/>
    <mergeCell ref="UWG42:UWG43"/>
    <mergeCell ref="UWH42:UWH43"/>
    <mergeCell ref="UWI42:UWI43"/>
    <mergeCell ref="UWJ42:UWJ43"/>
    <mergeCell ref="UWA42:UWA43"/>
    <mergeCell ref="UWB42:UWB43"/>
    <mergeCell ref="UWC42:UWC43"/>
    <mergeCell ref="UWD42:UWD43"/>
    <mergeCell ref="UWE42:UWE43"/>
    <mergeCell ref="UVV42:UVV43"/>
    <mergeCell ref="UVW42:UVW43"/>
    <mergeCell ref="UVX42:UVX43"/>
    <mergeCell ref="UVY42:UVY43"/>
    <mergeCell ref="UVZ42:UVZ43"/>
    <mergeCell ref="UVQ42:UVQ43"/>
    <mergeCell ref="UVR42:UVR43"/>
    <mergeCell ref="UVS42:UVS43"/>
    <mergeCell ref="UVT42:UVT43"/>
    <mergeCell ref="UVU42:UVU43"/>
    <mergeCell ref="UVL42:UVL43"/>
    <mergeCell ref="UVM42:UVM43"/>
    <mergeCell ref="UVN42:UVN43"/>
    <mergeCell ref="UVO42:UVO43"/>
    <mergeCell ref="UVP42:UVP43"/>
    <mergeCell ref="UVG42:UVG43"/>
    <mergeCell ref="UVH42:UVH43"/>
    <mergeCell ref="UVI42:UVI43"/>
    <mergeCell ref="UVJ42:UVJ43"/>
    <mergeCell ref="UVK42:UVK43"/>
    <mergeCell ref="UXT42:UXT43"/>
    <mergeCell ref="UXU42:UXU43"/>
    <mergeCell ref="UXV42:UXV43"/>
    <mergeCell ref="UXW42:UXW43"/>
    <mergeCell ref="UXX42:UXX43"/>
    <mergeCell ref="UXO42:UXO43"/>
    <mergeCell ref="UXP42:UXP43"/>
    <mergeCell ref="UXQ42:UXQ43"/>
    <mergeCell ref="UXR42:UXR43"/>
    <mergeCell ref="UXS42:UXS43"/>
    <mergeCell ref="UXJ42:UXJ43"/>
    <mergeCell ref="UXK42:UXK43"/>
    <mergeCell ref="UXL42:UXL43"/>
    <mergeCell ref="UXM42:UXM43"/>
    <mergeCell ref="UXN42:UXN43"/>
    <mergeCell ref="UXE42:UXE43"/>
    <mergeCell ref="UXF42:UXF43"/>
    <mergeCell ref="UXG42:UXG43"/>
    <mergeCell ref="UXH42:UXH43"/>
    <mergeCell ref="UXI42:UXI43"/>
    <mergeCell ref="UWZ42:UWZ43"/>
    <mergeCell ref="UXA42:UXA43"/>
    <mergeCell ref="UXB42:UXB43"/>
    <mergeCell ref="UXC42:UXC43"/>
    <mergeCell ref="UXD42:UXD43"/>
    <mergeCell ref="UWU42:UWU43"/>
    <mergeCell ref="UWV42:UWV43"/>
    <mergeCell ref="UWW42:UWW43"/>
    <mergeCell ref="UWX42:UWX43"/>
    <mergeCell ref="UWY42:UWY43"/>
    <mergeCell ref="UWP42:UWP43"/>
    <mergeCell ref="UWQ42:UWQ43"/>
    <mergeCell ref="UWR42:UWR43"/>
    <mergeCell ref="UWS42:UWS43"/>
    <mergeCell ref="UWT42:UWT43"/>
    <mergeCell ref="UZC42:UZC43"/>
    <mergeCell ref="UZD42:UZD43"/>
    <mergeCell ref="UZE42:UZE43"/>
    <mergeCell ref="UZF42:UZF43"/>
    <mergeCell ref="UZG42:UZG43"/>
    <mergeCell ref="UYX42:UYX43"/>
    <mergeCell ref="UYY42:UYY43"/>
    <mergeCell ref="UYZ42:UYZ43"/>
    <mergeCell ref="UZA42:UZA43"/>
    <mergeCell ref="UZB42:UZB43"/>
    <mergeCell ref="UYS42:UYS43"/>
    <mergeCell ref="UYT42:UYT43"/>
    <mergeCell ref="UYU42:UYU43"/>
    <mergeCell ref="UYV42:UYV43"/>
    <mergeCell ref="UYW42:UYW43"/>
    <mergeCell ref="UYN42:UYN43"/>
    <mergeCell ref="UYO42:UYO43"/>
    <mergeCell ref="UYP42:UYP43"/>
    <mergeCell ref="UYQ42:UYQ43"/>
    <mergeCell ref="UYR42:UYR43"/>
    <mergeCell ref="UYI42:UYI43"/>
    <mergeCell ref="UYJ42:UYJ43"/>
    <mergeCell ref="UYK42:UYK43"/>
    <mergeCell ref="UYL42:UYL43"/>
    <mergeCell ref="UYM42:UYM43"/>
    <mergeCell ref="UYD42:UYD43"/>
    <mergeCell ref="UYE42:UYE43"/>
    <mergeCell ref="UYF42:UYF43"/>
    <mergeCell ref="UYG42:UYG43"/>
    <mergeCell ref="UYH42:UYH43"/>
    <mergeCell ref="UXY42:UXY43"/>
    <mergeCell ref="UXZ42:UXZ43"/>
    <mergeCell ref="UYA42:UYA43"/>
    <mergeCell ref="UYB42:UYB43"/>
    <mergeCell ref="UYC42:UYC43"/>
    <mergeCell ref="VAL42:VAL43"/>
    <mergeCell ref="VAM42:VAM43"/>
    <mergeCell ref="VAN42:VAN43"/>
    <mergeCell ref="VAO42:VAO43"/>
    <mergeCell ref="VAP42:VAP43"/>
    <mergeCell ref="VAG42:VAG43"/>
    <mergeCell ref="VAH42:VAH43"/>
    <mergeCell ref="VAI42:VAI43"/>
    <mergeCell ref="VAJ42:VAJ43"/>
    <mergeCell ref="VAK42:VAK43"/>
    <mergeCell ref="VAB42:VAB43"/>
    <mergeCell ref="VAC42:VAC43"/>
    <mergeCell ref="VAD42:VAD43"/>
    <mergeCell ref="VAE42:VAE43"/>
    <mergeCell ref="VAF42:VAF43"/>
    <mergeCell ref="UZW42:UZW43"/>
    <mergeCell ref="UZX42:UZX43"/>
    <mergeCell ref="UZY42:UZY43"/>
    <mergeCell ref="UZZ42:UZZ43"/>
    <mergeCell ref="VAA42:VAA43"/>
    <mergeCell ref="UZR42:UZR43"/>
    <mergeCell ref="UZS42:UZS43"/>
    <mergeCell ref="UZT42:UZT43"/>
    <mergeCell ref="UZU42:UZU43"/>
    <mergeCell ref="UZV42:UZV43"/>
    <mergeCell ref="UZM42:UZM43"/>
    <mergeCell ref="UZN42:UZN43"/>
    <mergeCell ref="UZO42:UZO43"/>
    <mergeCell ref="UZP42:UZP43"/>
    <mergeCell ref="UZQ42:UZQ43"/>
    <mergeCell ref="UZH42:UZH43"/>
    <mergeCell ref="UZI42:UZI43"/>
    <mergeCell ref="UZJ42:UZJ43"/>
    <mergeCell ref="UZK42:UZK43"/>
    <mergeCell ref="UZL42:UZL43"/>
    <mergeCell ref="VBU42:VBU43"/>
    <mergeCell ref="VBV42:VBV43"/>
    <mergeCell ref="VBW42:VBW43"/>
    <mergeCell ref="VBX42:VBX43"/>
    <mergeCell ref="VBY42:VBY43"/>
    <mergeCell ref="VBP42:VBP43"/>
    <mergeCell ref="VBQ42:VBQ43"/>
    <mergeCell ref="VBR42:VBR43"/>
    <mergeCell ref="VBS42:VBS43"/>
    <mergeCell ref="VBT42:VBT43"/>
    <mergeCell ref="VBK42:VBK43"/>
    <mergeCell ref="VBL42:VBL43"/>
    <mergeCell ref="VBM42:VBM43"/>
    <mergeCell ref="VBN42:VBN43"/>
    <mergeCell ref="VBO42:VBO43"/>
    <mergeCell ref="VBF42:VBF43"/>
    <mergeCell ref="VBG42:VBG43"/>
    <mergeCell ref="VBH42:VBH43"/>
    <mergeCell ref="VBI42:VBI43"/>
    <mergeCell ref="VBJ42:VBJ43"/>
    <mergeCell ref="VBA42:VBA43"/>
    <mergeCell ref="VBB42:VBB43"/>
    <mergeCell ref="VBC42:VBC43"/>
    <mergeCell ref="VBD42:VBD43"/>
    <mergeCell ref="VBE42:VBE43"/>
    <mergeCell ref="VAV42:VAV43"/>
    <mergeCell ref="VAW42:VAW43"/>
    <mergeCell ref="VAX42:VAX43"/>
    <mergeCell ref="VAY42:VAY43"/>
    <mergeCell ref="VAZ42:VAZ43"/>
    <mergeCell ref="VAQ42:VAQ43"/>
    <mergeCell ref="VAR42:VAR43"/>
    <mergeCell ref="VAS42:VAS43"/>
    <mergeCell ref="VAT42:VAT43"/>
    <mergeCell ref="VAU42:VAU43"/>
    <mergeCell ref="VDD42:VDD43"/>
    <mergeCell ref="VDE42:VDE43"/>
    <mergeCell ref="VDF42:VDF43"/>
    <mergeCell ref="VDG42:VDG43"/>
    <mergeCell ref="VDH42:VDH43"/>
    <mergeCell ref="VCY42:VCY43"/>
    <mergeCell ref="VCZ42:VCZ43"/>
    <mergeCell ref="VDA42:VDA43"/>
    <mergeCell ref="VDB42:VDB43"/>
    <mergeCell ref="VDC42:VDC43"/>
    <mergeCell ref="VCT42:VCT43"/>
    <mergeCell ref="VCU42:VCU43"/>
    <mergeCell ref="VCV42:VCV43"/>
    <mergeCell ref="VCW42:VCW43"/>
    <mergeCell ref="VCX42:VCX43"/>
    <mergeCell ref="VCO42:VCO43"/>
    <mergeCell ref="VCP42:VCP43"/>
    <mergeCell ref="VCQ42:VCQ43"/>
    <mergeCell ref="VCR42:VCR43"/>
    <mergeCell ref="VCS42:VCS43"/>
    <mergeCell ref="VCJ42:VCJ43"/>
    <mergeCell ref="VCK42:VCK43"/>
    <mergeCell ref="VCL42:VCL43"/>
    <mergeCell ref="VCM42:VCM43"/>
    <mergeCell ref="VCN42:VCN43"/>
    <mergeCell ref="VCE42:VCE43"/>
    <mergeCell ref="VCF42:VCF43"/>
    <mergeCell ref="VCG42:VCG43"/>
    <mergeCell ref="VCH42:VCH43"/>
    <mergeCell ref="VCI42:VCI43"/>
    <mergeCell ref="VBZ42:VBZ43"/>
    <mergeCell ref="VCA42:VCA43"/>
    <mergeCell ref="VCB42:VCB43"/>
    <mergeCell ref="VCC42:VCC43"/>
    <mergeCell ref="VCD42:VCD43"/>
    <mergeCell ref="VEM42:VEM43"/>
    <mergeCell ref="VEN42:VEN43"/>
    <mergeCell ref="VEO42:VEO43"/>
    <mergeCell ref="VEP42:VEP43"/>
    <mergeCell ref="VEQ42:VEQ43"/>
    <mergeCell ref="VEH42:VEH43"/>
    <mergeCell ref="VEI42:VEI43"/>
    <mergeCell ref="VEJ42:VEJ43"/>
    <mergeCell ref="VEK42:VEK43"/>
    <mergeCell ref="VEL42:VEL43"/>
    <mergeCell ref="VEC42:VEC43"/>
    <mergeCell ref="VED42:VED43"/>
    <mergeCell ref="VEE42:VEE43"/>
    <mergeCell ref="VEF42:VEF43"/>
    <mergeCell ref="VEG42:VEG43"/>
    <mergeCell ref="VDX42:VDX43"/>
    <mergeCell ref="VDY42:VDY43"/>
    <mergeCell ref="VDZ42:VDZ43"/>
    <mergeCell ref="VEA42:VEA43"/>
    <mergeCell ref="VEB42:VEB43"/>
    <mergeCell ref="VDS42:VDS43"/>
    <mergeCell ref="VDT42:VDT43"/>
    <mergeCell ref="VDU42:VDU43"/>
    <mergeCell ref="VDV42:VDV43"/>
    <mergeCell ref="VDW42:VDW43"/>
    <mergeCell ref="VDN42:VDN43"/>
    <mergeCell ref="VDO42:VDO43"/>
    <mergeCell ref="VDP42:VDP43"/>
    <mergeCell ref="VDQ42:VDQ43"/>
    <mergeCell ref="VDR42:VDR43"/>
    <mergeCell ref="VDI42:VDI43"/>
    <mergeCell ref="VDJ42:VDJ43"/>
    <mergeCell ref="VDK42:VDK43"/>
    <mergeCell ref="VDL42:VDL43"/>
    <mergeCell ref="VDM42:VDM43"/>
    <mergeCell ref="VFV42:VFV43"/>
    <mergeCell ref="VFW42:VFW43"/>
    <mergeCell ref="VFX42:VFX43"/>
    <mergeCell ref="VFY42:VFY43"/>
    <mergeCell ref="VFZ42:VFZ43"/>
    <mergeCell ref="VFQ42:VFQ43"/>
    <mergeCell ref="VFR42:VFR43"/>
    <mergeCell ref="VFS42:VFS43"/>
    <mergeCell ref="VFT42:VFT43"/>
    <mergeCell ref="VFU42:VFU43"/>
    <mergeCell ref="VFL42:VFL43"/>
    <mergeCell ref="VFM42:VFM43"/>
    <mergeCell ref="VFN42:VFN43"/>
    <mergeCell ref="VFO42:VFO43"/>
    <mergeCell ref="VFP42:VFP43"/>
    <mergeCell ref="VFG42:VFG43"/>
    <mergeCell ref="VFH42:VFH43"/>
    <mergeCell ref="VFI42:VFI43"/>
    <mergeCell ref="VFJ42:VFJ43"/>
    <mergeCell ref="VFK42:VFK43"/>
    <mergeCell ref="VFB42:VFB43"/>
    <mergeCell ref="VFC42:VFC43"/>
    <mergeCell ref="VFD42:VFD43"/>
    <mergeCell ref="VFE42:VFE43"/>
    <mergeCell ref="VFF42:VFF43"/>
    <mergeCell ref="VEW42:VEW43"/>
    <mergeCell ref="VEX42:VEX43"/>
    <mergeCell ref="VEY42:VEY43"/>
    <mergeCell ref="VEZ42:VEZ43"/>
    <mergeCell ref="VFA42:VFA43"/>
    <mergeCell ref="VER42:VER43"/>
    <mergeCell ref="VES42:VES43"/>
    <mergeCell ref="VET42:VET43"/>
    <mergeCell ref="VEU42:VEU43"/>
    <mergeCell ref="VEV42:VEV43"/>
    <mergeCell ref="VHE42:VHE43"/>
    <mergeCell ref="VHF42:VHF43"/>
    <mergeCell ref="VHG42:VHG43"/>
    <mergeCell ref="VHH42:VHH43"/>
    <mergeCell ref="VHI42:VHI43"/>
    <mergeCell ref="VGZ42:VGZ43"/>
    <mergeCell ref="VHA42:VHA43"/>
    <mergeCell ref="VHB42:VHB43"/>
    <mergeCell ref="VHC42:VHC43"/>
    <mergeCell ref="VHD42:VHD43"/>
    <mergeCell ref="VGU42:VGU43"/>
    <mergeCell ref="VGV42:VGV43"/>
    <mergeCell ref="VGW42:VGW43"/>
    <mergeCell ref="VGX42:VGX43"/>
    <mergeCell ref="VGY42:VGY43"/>
    <mergeCell ref="VGP42:VGP43"/>
    <mergeCell ref="VGQ42:VGQ43"/>
    <mergeCell ref="VGR42:VGR43"/>
    <mergeCell ref="VGS42:VGS43"/>
    <mergeCell ref="VGT42:VGT43"/>
    <mergeCell ref="VGK42:VGK43"/>
    <mergeCell ref="VGL42:VGL43"/>
    <mergeCell ref="VGM42:VGM43"/>
    <mergeCell ref="VGN42:VGN43"/>
    <mergeCell ref="VGO42:VGO43"/>
    <mergeCell ref="VGF42:VGF43"/>
    <mergeCell ref="VGG42:VGG43"/>
    <mergeCell ref="VGH42:VGH43"/>
    <mergeCell ref="VGI42:VGI43"/>
    <mergeCell ref="VGJ42:VGJ43"/>
    <mergeCell ref="VGA42:VGA43"/>
    <mergeCell ref="VGB42:VGB43"/>
    <mergeCell ref="VGC42:VGC43"/>
    <mergeCell ref="VGD42:VGD43"/>
    <mergeCell ref="VGE42:VGE43"/>
    <mergeCell ref="VIN42:VIN43"/>
    <mergeCell ref="VIO42:VIO43"/>
    <mergeCell ref="VIP42:VIP43"/>
    <mergeCell ref="VIQ42:VIQ43"/>
    <mergeCell ref="VIR42:VIR43"/>
    <mergeCell ref="VII42:VII43"/>
    <mergeCell ref="VIJ42:VIJ43"/>
    <mergeCell ref="VIK42:VIK43"/>
    <mergeCell ref="VIL42:VIL43"/>
    <mergeCell ref="VIM42:VIM43"/>
    <mergeCell ref="VID42:VID43"/>
    <mergeCell ref="VIE42:VIE43"/>
    <mergeCell ref="VIF42:VIF43"/>
    <mergeCell ref="VIG42:VIG43"/>
    <mergeCell ref="VIH42:VIH43"/>
    <mergeCell ref="VHY42:VHY43"/>
    <mergeCell ref="VHZ42:VHZ43"/>
    <mergeCell ref="VIA42:VIA43"/>
    <mergeCell ref="VIB42:VIB43"/>
    <mergeCell ref="VIC42:VIC43"/>
    <mergeCell ref="VHT42:VHT43"/>
    <mergeCell ref="VHU42:VHU43"/>
    <mergeCell ref="VHV42:VHV43"/>
    <mergeCell ref="VHW42:VHW43"/>
    <mergeCell ref="VHX42:VHX43"/>
    <mergeCell ref="VHO42:VHO43"/>
    <mergeCell ref="VHP42:VHP43"/>
    <mergeCell ref="VHQ42:VHQ43"/>
    <mergeCell ref="VHR42:VHR43"/>
    <mergeCell ref="VHS42:VHS43"/>
    <mergeCell ref="VHJ42:VHJ43"/>
    <mergeCell ref="VHK42:VHK43"/>
    <mergeCell ref="VHL42:VHL43"/>
    <mergeCell ref="VHM42:VHM43"/>
    <mergeCell ref="VHN42:VHN43"/>
    <mergeCell ref="VJW42:VJW43"/>
    <mergeCell ref="VJX42:VJX43"/>
    <mergeCell ref="VJY42:VJY43"/>
    <mergeCell ref="VJZ42:VJZ43"/>
    <mergeCell ref="VKA42:VKA43"/>
    <mergeCell ref="VJR42:VJR43"/>
    <mergeCell ref="VJS42:VJS43"/>
    <mergeCell ref="VJT42:VJT43"/>
    <mergeCell ref="VJU42:VJU43"/>
    <mergeCell ref="VJV42:VJV43"/>
    <mergeCell ref="VJM42:VJM43"/>
    <mergeCell ref="VJN42:VJN43"/>
    <mergeCell ref="VJO42:VJO43"/>
    <mergeCell ref="VJP42:VJP43"/>
    <mergeCell ref="VJQ42:VJQ43"/>
    <mergeCell ref="VJH42:VJH43"/>
    <mergeCell ref="VJI42:VJI43"/>
    <mergeCell ref="VJJ42:VJJ43"/>
    <mergeCell ref="VJK42:VJK43"/>
    <mergeCell ref="VJL42:VJL43"/>
    <mergeCell ref="VJC42:VJC43"/>
    <mergeCell ref="VJD42:VJD43"/>
    <mergeCell ref="VJE42:VJE43"/>
    <mergeCell ref="VJF42:VJF43"/>
    <mergeCell ref="VJG42:VJG43"/>
    <mergeCell ref="VIX42:VIX43"/>
    <mergeCell ref="VIY42:VIY43"/>
    <mergeCell ref="VIZ42:VIZ43"/>
    <mergeCell ref="VJA42:VJA43"/>
    <mergeCell ref="VJB42:VJB43"/>
    <mergeCell ref="VIS42:VIS43"/>
    <mergeCell ref="VIT42:VIT43"/>
    <mergeCell ref="VIU42:VIU43"/>
    <mergeCell ref="VIV42:VIV43"/>
    <mergeCell ref="VIW42:VIW43"/>
    <mergeCell ref="VLF42:VLF43"/>
    <mergeCell ref="VLG42:VLG43"/>
    <mergeCell ref="VLH42:VLH43"/>
    <mergeCell ref="VLI42:VLI43"/>
    <mergeCell ref="VLJ42:VLJ43"/>
    <mergeCell ref="VLA42:VLA43"/>
    <mergeCell ref="VLB42:VLB43"/>
    <mergeCell ref="VLC42:VLC43"/>
    <mergeCell ref="VLD42:VLD43"/>
    <mergeCell ref="VLE42:VLE43"/>
    <mergeCell ref="VKV42:VKV43"/>
    <mergeCell ref="VKW42:VKW43"/>
    <mergeCell ref="VKX42:VKX43"/>
    <mergeCell ref="VKY42:VKY43"/>
    <mergeCell ref="VKZ42:VKZ43"/>
    <mergeCell ref="VKQ42:VKQ43"/>
    <mergeCell ref="VKR42:VKR43"/>
    <mergeCell ref="VKS42:VKS43"/>
    <mergeCell ref="VKT42:VKT43"/>
    <mergeCell ref="VKU42:VKU43"/>
    <mergeCell ref="VKL42:VKL43"/>
    <mergeCell ref="VKM42:VKM43"/>
    <mergeCell ref="VKN42:VKN43"/>
    <mergeCell ref="VKO42:VKO43"/>
    <mergeCell ref="VKP42:VKP43"/>
    <mergeCell ref="VKG42:VKG43"/>
    <mergeCell ref="VKH42:VKH43"/>
    <mergeCell ref="VKI42:VKI43"/>
    <mergeCell ref="VKJ42:VKJ43"/>
    <mergeCell ref="VKK42:VKK43"/>
    <mergeCell ref="VKB42:VKB43"/>
    <mergeCell ref="VKC42:VKC43"/>
    <mergeCell ref="VKD42:VKD43"/>
    <mergeCell ref="VKE42:VKE43"/>
    <mergeCell ref="VKF42:VKF43"/>
    <mergeCell ref="VMO42:VMO43"/>
    <mergeCell ref="VMP42:VMP43"/>
    <mergeCell ref="VMQ42:VMQ43"/>
    <mergeCell ref="VMR42:VMR43"/>
    <mergeCell ref="VMS42:VMS43"/>
    <mergeCell ref="VMJ42:VMJ43"/>
    <mergeCell ref="VMK42:VMK43"/>
    <mergeCell ref="VML42:VML43"/>
    <mergeCell ref="VMM42:VMM43"/>
    <mergeCell ref="VMN42:VMN43"/>
    <mergeCell ref="VME42:VME43"/>
    <mergeCell ref="VMF42:VMF43"/>
    <mergeCell ref="VMG42:VMG43"/>
    <mergeCell ref="VMH42:VMH43"/>
    <mergeCell ref="VMI42:VMI43"/>
    <mergeCell ref="VLZ42:VLZ43"/>
    <mergeCell ref="VMA42:VMA43"/>
    <mergeCell ref="VMB42:VMB43"/>
    <mergeCell ref="VMC42:VMC43"/>
    <mergeCell ref="VMD42:VMD43"/>
    <mergeCell ref="VLU42:VLU43"/>
    <mergeCell ref="VLV42:VLV43"/>
    <mergeCell ref="VLW42:VLW43"/>
    <mergeCell ref="VLX42:VLX43"/>
    <mergeCell ref="VLY42:VLY43"/>
    <mergeCell ref="VLP42:VLP43"/>
    <mergeCell ref="VLQ42:VLQ43"/>
    <mergeCell ref="VLR42:VLR43"/>
    <mergeCell ref="VLS42:VLS43"/>
    <mergeCell ref="VLT42:VLT43"/>
    <mergeCell ref="VLK42:VLK43"/>
    <mergeCell ref="VLL42:VLL43"/>
    <mergeCell ref="VLM42:VLM43"/>
    <mergeCell ref="VLN42:VLN43"/>
    <mergeCell ref="VLO42:VLO43"/>
    <mergeCell ref="VNX42:VNX43"/>
    <mergeCell ref="VNY42:VNY43"/>
    <mergeCell ref="VNZ42:VNZ43"/>
    <mergeCell ref="VOA42:VOA43"/>
    <mergeCell ref="VOB42:VOB43"/>
    <mergeCell ref="VNS42:VNS43"/>
    <mergeCell ref="VNT42:VNT43"/>
    <mergeCell ref="VNU42:VNU43"/>
    <mergeCell ref="VNV42:VNV43"/>
    <mergeCell ref="VNW42:VNW43"/>
    <mergeCell ref="VNN42:VNN43"/>
    <mergeCell ref="VNO42:VNO43"/>
    <mergeCell ref="VNP42:VNP43"/>
    <mergeCell ref="VNQ42:VNQ43"/>
    <mergeCell ref="VNR42:VNR43"/>
    <mergeCell ref="VNI42:VNI43"/>
    <mergeCell ref="VNJ42:VNJ43"/>
    <mergeCell ref="VNK42:VNK43"/>
    <mergeCell ref="VNL42:VNL43"/>
    <mergeCell ref="VNM42:VNM43"/>
    <mergeCell ref="VND42:VND43"/>
    <mergeCell ref="VNE42:VNE43"/>
    <mergeCell ref="VNF42:VNF43"/>
    <mergeCell ref="VNG42:VNG43"/>
    <mergeCell ref="VNH42:VNH43"/>
    <mergeCell ref="VMY42:VMY43"/>
    <mergeCell ref="VMZ42:VMZ43"/>
    <mergeCell ref="VNA42:VNA43"/>
    <mergeCell ref="VNB42:VNB43"/>
    <mergeCell ref="VNC42:VNC43"/>
    <mergeCell ref="VMT42:VMT43"/>
    <mergeCell ref="VMU42:VMU43"/>
    <mergeCell ref="VMV42:VMV43"/>
    <mergeCell ref="VMW42:VMW43"/>
    <mergeCell ref="VMX42:VMX43"/>
    <mergeCell ref="VPG42:VPG43"/>
    <mergeCell ref="VPH42:VPH43"/>
    <mergeCell ref="VPI42:VPI43"/>
    <mergeCell ref="VPJ42:VPJ43"/>
    <mergeCell ref="VPK42:VPK43"/>
    <mergeCell ref="VPB42:VPB43"/>
    <mergeCell ref="VPC42:VPC43"/>
    <mergeCell ref="VPD42:VPD43"/>
    <mergeCell ref="VPE42:VPE43"/>
    <mergeCell ref="VPF42:VPF43"/>
    <mergeCell ref="VOW42:VOW43"/>
    <mergeCell ref="VOX42:VOX43"/>
    <mergeCell ref="VOY42:VOY43"/>
    <mergeCell ref="VOZ42:VOZ43"/>
    <mergeCell ref="VPA42:VPA43"/>
    <mergeCell ref="VOR42:VOR43"/>
    <mergeCell ref="VOS42:VOS43"/>
    <mergeCell ref="VOT42:VOT43"/>
    <mergeCell ref="VOU42:VOU43"/>
    <mergeCell ref="VOV42:VOV43"/>
    <mergeCell ref="VOM42:VOM43"/>
    <mergeCell ref="VON42:VON43"/>
    <mergeCell ref="VOO42:VOO43"/>
    <mergeCell ref="VOP42:VOP43"/>
    <mergeCell ref="VOQ42:VOQ43"/>
    <mergeCell ref="VOH42:VOH43"/>
    <mergeCell ref="VOI42:VOI43"/>
    <mergeCell ref="VOJ42:VOJ43"/>
    <mergeCell ref="VOK42:VOK43"/>
    <mergeCell ref="VOL42:VOL43"/>
    <mergeCell ref="VOC42:VOC43"/>
    <mergeCell ref="VOD42:VOD43"/>
    <mergeCell ref="VOE42:VOE43"/>
    <mergeCell ref="VOF42:VOF43"/>
    <mergeCell ref="VOG42:VOG43"/>
    <mergeCell ref="VQP42:VQP43"/>
    <mergeCell ref="VQQ42:VQQ43"/>
    <mergeCell ref="VQR42:VQR43"/>
    <mergeCell ref="VQS42:VQS43"/>
    <mergeCell ref="VQT42:VQT43"/>
    <mergeCell ref="VQK42:VQK43"/>
    <mergeCell ref="VQL42:VQL43"/>
    <mergeCell ref="VQM42:VQM43"/>
    <mergeCell ref="VQN42:VQN43"/>
    <mergeCell ref="VQO42:VQO43"/>
    <mergeCell ref="VQF42:VQF43"/>
    <mergeCell ref="VQG42:VQG43"/>
    <mergeCell ref="VQH42:VQH43"/>
    <mergeCell ref="VQI42:VQI43"/>
    <mergeCell ref="VQJ42:VQJ43"/>
    <mergeCell ref="VQA42:VQA43"/>
    <mergeCell ref="VQB42:VQB43"/>
    <mergeCell ref="VQC42:VQC43"/>
    <mergeCell ref="VQD42:VQD43"/>
    <mergeCell ref="VQE42:VQE43"/>
    <mergeCell ref="VPV42:VPV43"/>
    <mergeCell ref="VPW42:VPW43"/>
    <mergeCell ref="VPX42:VPX43"/>
    <mergeCell ref="VPY42:VPY43"/>
    <mergeCell ref="VPZ42:VPZ43"/>
    <mergeCell ref="VPQ42:VPQ43"/>
    <mergeCell ref="VPR42:VPR43"/>
    <mergeCell ref="VPS42:VPS43"/>
    <mergeCell ref="VPT42:VPT43"/>
    <mergeCell ref="VPU42:VPU43"/>
    <mergeCell ref="VPL42:VPL43"/>
    <mergeCell ref="VPM42:VPM43"/>
    <mergeCell ref="VPN42:VPN43"/>
    <mergeCell ref="VPO42:VPO43"/>
    <mergeCell ref="VPP42:VPP43"/>
    <mergeCell ref="VRY42:VRY43"/>
    <mergeCell ref="VRZ42:VRZ43"/>
    <mergeCell ref="VSA42:VSA43"/>
    <mergeCell ref="VSB42:VSB43"/>
    <mergeCell ref="VSC42:VSC43"/>
    <mergeCell ref="VRT42:VRT43"/>
    <mergeCell ref="VRU42:VRU43"/>
    <mergeCell ref="VRV42:VRV43"/>
    <mergeCell ref="VRW42:VRW43"/>
    <mergeCell ref="VRX42:VRX43"/>
    <mergeCell ref="VRO42:VRO43"/>
    <mergeCell ref="VRP42:VRP43"/>
    <mergeCell ref="VRQ42:VRQ43"/>
    <mergeCell ref="VRR42:VRR43"/>
    <mergeCell ref="VRS42:VRS43"/>
    <mergeCell ref="VRJ42:VRJ43"/>
    <mergeCell ref="VRK42:VRK43"/>
    <mergeCell ref="VRL42:VRL43"/>
    <mergeCell ref="VRM42:VRM43"/>
    <mergeCell ref="VRN42:VRN43"/>
    <mergeCell ref="VRE42:VRE43"/>
    <mergeCell ref="VRF42:VRF43"/>
    <mergeCell ref="VRG42:VRG43"/>
    <mergeCell ref="VRH42:VRH43"/>
    <mergeCell ref="VRI42:VRI43"/>
    <mergeCell ref="VQZ42:VQZ43"/>
    <mergeCell ref="VRA42:VRA43"/>
    <mergeCell ref="VRB42:VRB43"/>
    <mergeCell ref="VRC42:VRC43"/>
    <mergeCell ref="VRD42:VRD43"/>
    <mergeCell ref="VQU42:VQU43"/>
    <mergeCell ref="VQV42:VQV43"/>
    <mergeCell ref="VQW42:VQW43"/>
    <mergeCell ref="VQX42:VQX43"/>
    <mergeCell ref="VQY42:VQY43"/>
    <mergeCell ref="VTH42:VTH43"/>
    <mergeCell ref="VTI42:VTI43"/>
    <mergeCell ref="VTJ42:VTJ43"/>
    <mergeCell ref="VTK42:VTK43"/>
    <mergeCell ref="VTL42:VTL43"/>
    <mergeCell ref="VTC42:VTC43"/>
    <mergeCell ref="VTD42:VTD43"/>
    <mergeCell ref="VTE42:VTE43"/>
    <mergeCell ref="VTF42:VTF43"/>
    <mergeCell ref="VTG42:VTG43"/>
    <mergeCell ref="VSX42:VSX43"/>
    <mergeCell ref="VSY42:VSY43"/>
    <mergeCell ref="VSZ42:VSZ43"/>
    <mergeCell ref="VTA42:VTA43"/>
    <mergeCell ref="VTB42:VTB43"/>
    <mergeCell ref="VSS42:VSS43"/>
    <mergeCell ref="VST42:VST43"/>
    <mergeCell ref="VSU42:VSU43"/>
    <mergeCell ref="VSV42:VSV43"/>
    <mergeCell ref="VSW42:VSW43"/>
    <mergeCell ref="VSN42:VSN43"/>
    <mergeCell ref="VSO42:VSO43"/>
    <mergeCell ref="VSP42:VSP43"/>
    <mergeCell ref="VSQ42:VSQ43"/>
    <mergeCell ref="VSR42:VSR43"/>
    <mergeCell ref="VSI42:VSI43"/>
    <mergeCell ref="VSJ42:VSJ43"/>
    <mergeCell ref="VSK42:VSK43"/>
    <mergeCell ref="VSL42:VSL43"/>
    <mergeCell ref="VSM42:VSM43"/>
    <mergeCell ref="VSD42:VSD43"/>
    <mergeCell ref="VSE42:VSE43"/>
    <mergeCell ref="VSF42:VSF43"/>
    <mergeCell ref="VSG42:VSG43"/>
    <mergeCell ref="VSH42:VSH43"/>
    <mergeCell ref="VUQ42:VUQ43"/>
    <mergeCell ref="VUR42:VUR43"/>
    <mergeCell ref="VUS42:VUS43"/>
    <mergeCell ref="VUT42:VUT43"/>
    <mergeCell ref="VUU42:VUU43"/>
    <mergeCell ref="VUL42:VUL43"/>
    <mergeCell ref="VUM42:VUM43"/>
    <mergeCell ref="VUN42:VUN43"/>
    <mergeCell ref="VUO42:VUO43"/>
    <mergeCell ref="VUP42:VUP43"/>
    <mergeCell ref="VUG42:VUG43"/>
    <mergeCell ref="VUH42:VUH43"/>
    <mergeCell ref="VUI42:VUI43"/>
    <mergeCell ref="VUJ42:VUJ43"/>
    <mergeCell ref="VUK42:VUK43"/>
    <mergeCell ref="VUB42:VUB43"/>
    <mergeCell ref="VUC42:VUC43"/>
    <mergeCell ref="VUD42:VUD43"/>
    <mergeCell ref="VUE42:VUE43"/>
    <mergeCell ref="VUF42:VUF43"/>
    <mergeCell ref="VTW42:VTW43"/>
    <mergeCell ref="VTX42:VTX43"/>
    <mergeCell ref="VTY42:VTY43"/>
    <mergeCell ref="VTZ42:VTZ43"/>
    <mergeCell ref="VUA42:VUA43"/>
    <mergeCell ref="VTR42:VTR43"/>
    <mergeCell ref="VTS42:VTS43"/>
    <mergeCell ref="VTT42:VTT43"/>
    <mergeCell ref="VTU42:VTU43"/>
    <mergeCell ref="VTV42:VTV43"/>
    <mergeCell ref="VTM42:VTM43"/>
    <mergeCell ref="VTN42:VTN43"/>
    <mergeCell ref="VTO42:VTO43"/>
    <mergeCell ref="VTP42:VTP43"/>
    <mergeCell ref="VTQ42:VTQ43"/>
    <mergeCell ref="VVZ42:VVZ43"/>
    <mergeCell ref="VWA42:VWA43"/>
    <mergeCell ref="VWB42:VWB43"/>
    <mergeCell ref="VWC42:VWC43"/>
    <mergeCell ref="VWD42:VWD43"/>
    <mergeCell ref="VVU42:VVU43"/>
    <mergeCell ref="VVV42:VVV43"/>
    <mergeCell ref="VVW42:VVW43"/>
    <mergeCell ref="VVX42:VVX43"/>
    <mergeCell ref="VVY42:VVY43"/>
    <mergeCell ref="VVP42:VVP43"/>
    <mergeCell ref="VVQ42:VVQ43"/>
    <mergeCell ref="VVR42:VVR43"/>
    <mergeCell ref="VVS42:VVS43"/>
    <mergeCell ref="VVT42:VVT43"/>
    <mergeCell ref="VVK42:VVK43"/>
    <mergeCell ref="VVL42:VVL43"/>
    <mergeCell ref="VVM42:VVM43"/>
    <mergeCell ref="VVN42:VVN43"/>
    <mergeCell ref="VVO42:VVO43"/>
    <mergeCell ref="VVF42:VVF43"/>
    <mergeCell ref="VVG42:VVG43"/>
    <mergeCell ref="VVH42:VVH43"/>
    <mergeCell ref="VVI42:VVI43"/>
    <mergeCell ref="VVJ42:VVJ43"/>
    <mergeCell ref="VVA42:VVA43"/>
    <mergeCell ref="VVB42:VVB43"/>
    <mergeCell ref="VVC42:VVC43"/>
    <mergeCell ref="VVD42:VVD43"/>
    <mergeCell ref="VVE42:VVE43"/>
    <mergeCell ref="VUV42:VUV43"/>
    <mergeCell ref="VUW42:VUW43"/>
    <mergeCell ref="VUX42:VUX43"/>
    <mergeCell ref="VUY42:VUY43"/>
    <mergeCell ref="VUZ42:VUZ43"/>
    <mergeCell ref="VXI42:VXI43"/>
    <mergeCell ref="VXJ42:VXJ43"/>
    <mergeCell ref="VXK42:VXK43"/>
    <mergeCell ref="VXL42:VXL43"/>
    <mergeCell ref="VXM42:VXM43"/>
    <mergeCell ref="VXD42:VXD43"/>
    <mergeCell ref="VXE42:VXE43"/>
    <mergeCell ref="VXF42:VXF43"/>
    <mergeCell ref="VXG42:VXG43"/>
    <mergeCell ref="VXH42:VXH43"/>
    <mergeCell ref="VWY42:VWY43"/>
    <mergeCell ref="VWZ42:VWZ43"/>
    <mergeCell ref="VXA42:VXA43"/>
    <mergeCell ref="VXB42:VXB43"/>
    <mergeCell ref="VXC42:VXC43"/>
    <mergeCell ref="VWT42:VWT43"/>
    <mergeCell ref="VWU42:VWU43"/>
    <mergeCell ref="VWV42:VWV43"/>
    <mergeCell ref="VWW42:VWW43"/>
    <mergeCell ref="VWX42:VWX43"/>
    <mergeCell ref="VWO42:VWO43"/>
    <mergeCell ref="VWP42:VWP43"/>
    <mergeCell ref="VWQ42:VWQ43"/>
    <mergeCell ref="VWR42:VWR43"/>
    <mergeCell ref="VWS42:VWS43"/>
    <mergeCell ref="VWJ42:VWJ43"/>
    <mergeCell ref="VWK42:VWK43"/>
    <mergeCell ref="VWL42:VWL43"/>
    <mergeCell ref="VWM42:VWM43"/>
    <mergeCell ref="VWN42:VWN43"/>
    <mergeCell ref="VWE42:VWE43"/>
    <mergeCell ref="VWF42:VWF43"/>
    <mergeCell ref="VWG42:VWG43"/>
    <mergeCell ref="VWH42:VWH43"/>
    <mergeCell ref="VWI42:VWI43"/>
    <mergeCell ref="VYR42:VYR43"/>
    <mergeCell ref="VYS42:VYS43"/>
    <mergeCell ref="VYT42:VYT43"/>
    <mergeCell ref="VYU42:VYU43"/>
    <mergeCell ref="VYV42:VYV43"/>
    <mergeCell ref="VYM42:VYM43"/>
    <mergeCell ref="VYN42:VYN43"/>
    <mergeCell ref="VYO42:VYO43"/>
    <mergeCell ref="VYP42:VYP43"/>
    <mergeCell ref="VYQ42:VYQ43"/>
    <mergeCell ref="VYH42:VYH43"/>
    <mergeCell ref="VYI42:VYI43"/>
    <mergeCell ref="VYJ42:VYJ43"/>
    <mergeCell ref="VYK42:VYK43"/>
    <mergeCell ref="VYL42:VYL43"/>
    <mergeCell ref="VYC42:VYC43"/>
    <mergeCell ref="VYD42:VYD43"/>
    <mergeCell ref="VYE42:VYE43"/>
    <mergeCell ref="VYF42:VYF43"/>
    <mergeCell ref="VYG42:VYG43"/>
    <mergeCell ref="VXX42:VXX43"/>
    <mergeCell ref="VXY42:VXY43"/>
    <mergeCell ref="VXZ42:VXZ43"/>
    <mergeCell ref="VYA42:VYA43"/>
    <mergeCell ref="VYB42:VYB43"/>
    <mergeCell ref="VXS42:VXS43"/>
    <mergeCell ref="VXT42:VXT43"/>
    <mergeCell ref="VXU42:VXU43"/>
    <mergeCell ref="VXV42:VXV43"/>
    <mergeCell ref="VXW42:VXW43"/>
    <mergeCell ref="VXN42:VXN43"/>
    <mergeCell ref="VXO42:VXO43"/>
    <mergeCell ref="VXP42:VXP43"/>
    <mergeCell ref="VXQ42:VXQ43"/>
    <mergeCell ref="VXR42:VXR43"/>
    <mergeCell ref="WAA42:WAA43"/>
    <mergeCell ref="WAB42:WAB43"/>
    <mergeCell ref="WAC42:WAC43"/>
    <mergeCell ref="WAD42:WAD43"/>
    <mergeCell ref="WAE42:WAE43"/>
    <mergeCell ref="VZV42:VZV43"/>
    <mergeCell ref="VZW42:VZW43"/>
    <mergeCell ref="VZX42:VZX43"/>
    <mergeCell ref="VZY42:VZY43"/>
    <mergeCell ref="VZZ42:VZZ43"/>
    <mergeCell ref="VZQ42:VZQ43"/>
    <mergeCell ref="VZR42:VZR43"/>
    <mergeCell ref="VZS42:VZS43"/>
    <mergeCell ref="VZT42:VZT43"/>
    <mergeCell ref="VZU42:VZU43"/>
    <mergeCell ref="VZL42:VZL43"/>
    <mergeCell ref="VZM42:VZM43"/>
    <mergeCell ref="VZN42:VZN43"/>
    <mergeCell ref="VZO42:VZO43"/>
    <mergeCell ref="VZP42:VZP43"/>
    <mergeCell ref="VZG42:VZG43"/>
    <mergeCell ref="VZH42:VZH43"/>
    <mergeCell ref="VZI42:VZI43"/>
    <mergeCell ref="VZJ42:VZJ43"/>
    <mergeCell ref="VZK42:VZK43"/>
    <mergeCell ref="VZB42:VZB43"/>
    <mergeCell ref="VZC42:VZC43"/>
    <mergeCell ref="VZD42:VZD43"/>
    <mergeCell ref="VZE42:VZE43"/>
    <mergeCell ref="VZF42:VZF43"/>
    <mergeCell ref="VYW42:VYW43"/>
    <mergeCell ref="VYX42:VYX43"/>
    <mergeCell ref="VYY42:VYY43"/>
    <mergeCell ref="VYZ42:VYZ43"/>
    <mergeCell ref="VZA42:VZA43"/>
    <mergeCell ref="WBJ42:WBJ43"/>
    <mergeCell ref="WBK42:WBK43"/>
    <mergeCell ref="WBL42:WBL43"/>
    <mergeCell ref="WBM42:WBM43"/>
    <mergeCell ref="WBN42:WBN43"/>
    <mergeCell ref="WBE42:WBE43"/>
    <mergeCell ref="WBF42:WBF43"/>
    <mergeCell ref="WBG42:WBG43"/>
    <mergeCell ref="WBH42:WBH43"/>
    <mergeCell ref="WBI42:WBI43"/>
    <mergeCell ref="WAZ42:WAZ43"/>
    <mergeCell ref="WBA42:WBA43"/>
    <mergeCell ref="WBB42:WBB43"/>
    <mergeCell ref="WBC42:WBC43"/>
    <mergeCell ref="WBD42:WBD43"/>
    <mergeCell ref="WAU42:WAU43"/>
    <mergeCell ref="WAV42:WAV43"/>
    <mergeCell ref="WAW42:WAW43"/>
    <mergeCell ref="WAX42:WAX43"/>
    <mergeCell ref="WAY42:WAY43"/>
    <mergeCell ref="WAP42:WAP43"/>
    <mergeCell ref="WAQ42:WAQ43"/>
    <mergeCell ref="WAR42:WAR43"/>
    <mergeCell ref="WAS42:WAS43"/>
    <mergeCell ref="WAT42:WAT43"/>
    <mergeCell ref="WAK42:WAK43"/>
    <mergeCell ref="WAL42:WAL43"/>
    <mergeCell ref="WAM42:WAM43"/>
    <mergeCell ref="WAN42:WAN43"/>
    <mergeCell ref="WAO42:WAO43"/>
    <mergeCell ref="WAF42:WAF43"/>
    <mergeCell ref="WAG42:WAG43"/>
    <mergeCell ref="WAH42:WAH43"/>
    <mergeCell ref="WAI42:WAI43"/>
    <mergeCell ref="WAJ42:WAJ43"/>
    <mergeCell ref="WCS42:WCS43"/>
    <mergeCell ref="WCT42:WCT43"/>
    <mergeCell ref="WCU42:WCU43"/>
    <mergeCell ref="WCV42:WCV43"/>
    <mergeCell ref="WCW42:WCW43"/>
    <mergeCell ref="WCN42:WCN43"/>
    <mergeCell ref="WCO42:WCO43"/>
    <mergeCell ref="WCP42:WCP43"/>
    <mergeCell ref="WCQ42:WCQ43"/>
    <mergeCell ref="WCR42:WCR43"/>
    <mergeCell ref="WCI42:WCI43"/>
    <mergeCell ref="WCJ42:WCJ43"/>
    <mergeCell ref="WCK42:WCK43"/>
    <mergeCell ref="WCL42:WCL43"/>
    <mergeCell ref="WCM42:WCM43"/>
    <mergeCell ref="WCD42:WCD43"/>
    <mergeCell ref="WCE42:WCE43"/>
    <mergeCell ref="WCF42:WCF43"/>
    <mergeCell ref="WCG42:WCG43"/>
    <mergeCell ref="WCH42:WCH43"/>
    <mergeCell ref="WBY42:WBY43"/>
    <mergeCell ref="WBZ42:WBZ43"/>
    <mergeCell ref="WCA42:WCA43"/>
    <mergeCell ref="WCB42:WCB43"/>
    <mergeCell ref="WCC42:WCC43"/>
    <mergeCell ref="WBT42:WBT43"/>
    <mergeCell ref="WBU42:WBU43"/>
    <mergeCell ref="WBV42:WBV43"/>
    <mergeCell ref="WBW42:WBW43"/>
    <mergeCell ref="WBX42:WBX43"/>
    <mergeCell ref="WBO42:WBO43"/>
    <mergeCell ref="WBP42:WBP43"/>
    <mergeCell ref="WBQ42:WBQ43"/>
    <mergeCell ref="WBR42:WBR43"/>
    <mergeCell ref="WBS42:WBS43"/>
    <mergeCell ref="WEB42:WEB43"/>
    <mergeCell ref="WEC42:WEC43"/>
    <mergeCell ref="WED42:WED43"/>
    <mergeCell ref="WEE42:WEE43"/>
    <mergeCell ref="WEF42:WEF43"/>
    <mergeCell ref="WDW42:WDW43"/>
    <mergeCell ref="WDX42:WDX43"/>
    <mergeCell ref="WDY42:WDY43"/>
    <mergeCell ref="WDZ42:WDZ43"/>
    <mergeCell ref="WEA42:WEA43"/>
    <mergeCell ref="WDR42:WDR43"/>
    <mergeCell ref="WDS42:WDS43"/>
    <mergeCell ref="WDT42:WDT43"/>
    <mergeCell ref="WDU42:WDU43"/>
    <mergeCell ref="WDV42:WDV43"/>
    <mergeCell ref="WDM42:WDM43"/>
    <mergeCell ref="WDN42:WDN43"/>
    <mergeCell ref="WDO42:WDO43"/>
    <mergeCell ref="WDP42:WDP43"/>
    <mergeCell ref="WDQ42:WDQ43"/>
    <mergeCell ref="WDH42:WDH43"/>
    <mergeCell ref="WDI42:WDI43"/>
    <mergeCell ref="WDJ42:WDJ43"/>
    <mergeCell ref="WDK42:WDK43"/>
    <mergeCell ref="WDL42:WDL43"/>
    <mergeCell ref="WDC42:WDC43"/>
    <mergeCell ref="WDD42:WDD43"/>
    <mergeCell ref="WDE42:WDE43"/>
    <mergeCell ref="WDF42:WDF43"/>
    <mergeCell ref="WDG42:WDG43"/>
    <mergeCell ref="WCX42:WCX43"/>
    <mergeCell ref="WCY42:WCY43"/>
    <mergeCell ref="WCZ42:WCZ43"/>
    <mergeCell ref="WDA42:WDA43"/>
    <mergeCell ref="WDB42:WDB43"/>
    <mergeCell ref="WFK42:WFK43"/>
    <mergeCell ref="WFL42:WFL43"/>
    <mergeCell ref="WFM42:WFM43"/>
    <mergeCell ref="WFN42:WFN43"/>
    <mergeCell ref="WFO42:WFO43"/>
    <mergeCell ref="WFF42:WFF43"/>
    <mergeCell ref="WFG42:WFG43"/>
    <mergeCell ref="WFH42:WFH43"/>
    <mergeCell ref="WFI42:WFI43"/>
    <mergeCell ref="WFJ42:WFJ43"/>
    <mergeCell ref="WFA42:WFA43"/>
    <mergeCell ref="WFB42:WFB43"/>
    <mergeCell ref="WFC42:WFC43"/>
    <mergeCell ref="WFD42:WFD43"/>
    <mergeCell ref="WFE42:WFE43"/>
    <mergeCell ref="WEV42:WEV43"/>
    <mergeCell ref="WEW42:WEW43"/>
    <mergeCell ref="WEX42:WEX43"/>
    <mergeCell ref="WEY42:WEY43"/>
    <mergeCell ref="WEZ42:WEZ43"/>
    <mergeCell ref="WEQ42:WEQ43"/>
    <mergeCell ref="WER42:WER43"/>
    <mergeCell ref="WES42:WES43"/>
    <mergeCell ref="WET42:WET43"/>
    <mergeCell ref="WEU42:WEU43"/>
    <mergeCell ref="WEL42:WEL43"/>
    <mergeCell ref="WEM42:WEM43"/>
    <mergeCell ref="WEN42:WEN43"/>
    <mergeCell ref="WEO42:WEO43"/>
    <mergeCell ref="WEP42:WEP43"/>
    <mergeCell ref="WEG42:WEG43"/>
    <mergeCell ref="WEH42:WEH43"/>
    <mergeCell ref="WEI42:WEI43"/>
    <mergeCell ref="WEJ42:WEJ43"/>
    <mergeCell ref="WEK42:WEK43"/>
    <mergeCell ref="WGT42:WGT43"/>
    <mergeCell ref="WGU42:WGU43"/>
    <mergeCell ref="WGV42:WGV43"/>
    <mergeCell ref="WGW42:WGW43"/>
    <mergeCell ref="WGX42:WGX43"/>
    <mergeCell ref="WGO42:WGO43"/>
    <mergeCell ref="WGP42:WGP43"/>
    <mergeCell ref="WGQ42:WGQ43"/>
    <mergeCell ref="WGR42:WGR43"/>
    <mergeCell ref="WGS42:WGS43"/>
    <mergeCell ref="WGJ42:WGJ43"/>
    <mergeCell ref="WGK42:WGK43"/>
    <mergeCell ref="WGL42:WGL43"/>
    <mergeCell ref="WGM42:WGM43"/>
    <mergeCell ref="WGN42:WGN43"/>
    <mergeCell ref="WGE42:WGE43"/>
    <mergeCell ref="WGF42:WGF43"/>
    <mergeCell ref="WGG42:WGG43"/>
    <mergeCell ref="WGH42:WGH43"/>
    <mergeCell ref="WGI42:WGI43"/>
    <mergeCell ref="WFZ42:WFZ43"/>
    <mergeCell ref="WGA42:WGA43"/>
    <mergeCell ref="WGB42:WGB43"/>
    <mergeCell ref="WGC42:WGC43"/>
    <mergeCell ref="WGD42:WGD43"/>
    <mergeCell ref="WFU42:WFU43"/>
    <mergeCell ref="WFV42:WFV43"/>
    <mergeCell ref="WFW42:WFW43"/>
    <mergeCell ref="WFX42:WFX43"/>
    <mergeCell ref="WFY42:WFY43"/>
    <mergeCell ref="WFP42:WFP43"/>
    <mergeCell ref="WFQ42:WFQ43"/>
    <mergeCell ref="WFR42:WFR43"/>
    <mergeCell ref="WFS42:WFS43"/>
    <mergeCell ref="WFT42:WFT43"/>
    <mergeCell ref="WIC42:WIC43"/>
    <mergeCell ref="WID42:WID43"/>
    <mergeCell ref="WIE42:WIE43"/>
    <mergeCell ref="WIF42:WIF43"/>
    <mergeCell ref="WIG42:WIG43"/>
    <mergeCell ref="WHX42:WHX43"/>
    <mergeCell ref="WHY42:WHY43"/>
    <mergeCell ref="WHZ42:WHZ43"/>
    <mergeCell ref="WIA42:WIA43"/>
    <mergeCell ref="WIB42:WIB43"/>
    <mergeCell ref="WHS42:WHS43"/>
    <mergeCell ref="WHT42:WHT43"/>
    <mergeCell ref="WHU42:WHU43"/>
    <mergeCell ref="WHV42:WHV43"/>
    <mergeCell ref="WHW42:WHW43"/>
    <mergeCell ref="WHN42:WHN43"/>
    <mergeCell ref="WHO42:WHO43"/>
    <mergeCell ref="WHP42:WHP43"/>
    <mergeCell ref="WHQ42:WHQ43"/>
    <mergeCell ref="WHR42:WHR43"/>
    <mergeCell ref="WHI42:WHI43"/>
    <mergeCell ref="WHJ42:WHJ43"/>
    <mergeCell ref="WHK42:WHK43"/>
    <mergeCell ref="WHL42:WHL43"/>
    <mergeCell ref="WHM42:WHM43"/>
    <mergeCell ref="WHD42:WHD43"/>
    <mergeCell ref="WHE42:WHE43"/>
    <mergeCell ref="WHF42:WHF43"/>
    <mergeCell ref="WHG42:WHG43"/>
    <mergeCell ref="WHH42:WHH43"/>
    <mergeCell ref="WGY42:WGY43"/>
    <mergeCell ref="WGZ42:WGZ43"/>
    <mergeCell ref="WHA42:WHA43"/>
    <mergeCell ref="WHB42:WHB43"/>
    <mergeCell ref="WHC42:WHC43"/>
    <mergeCell ref="WJL42:WJL43"/>
    <mergeCell ref="WJM42:WJM43"/>
    <mergeCell ref="WJN42:WJN43"/>
    <mergeCell ref="WJO42:WJO43"/>
    <mergeCell ref="WJP42:WJP43"/>
    <mergeCell ref="WJG42:WJG43"/>
    <mergeCell ref="WJH42:WJH43"/>
    <mergeCell ref="WJI42:WJI43"/>
    <mergeCell ref="WJJ42:WJJ43"/>
    <mergeCell ref="WJK42:WJK43"/>
    <mergeCell ref="WJB42:WJB43"/>
    <mergeCell ref="WJC42:WJC43"/>
    <mergeCell ref="WJD42:WJD43"/>
    <mergeCell ref="WJE42:WJE43"/>
    <mergeCell ref="WJF42:WJF43"/>
    <mergeCell ref="WIW42:WIW43"/>
    <mergeCell ref="WIX42:WIX43"/>
    <mergeCell ref="WIY42:WIY43"/>
    <mergeCell ref="WIZ42:WIZ43"/>
    <mergeCell ref="WJA42:WJA43"/>
    <mergeCell ref="WIR42:WIR43"/>
    <mergeCell ref="WIS42:WIS43"/>
    <mergeCell ref="WIT42:WIT43"/>
    <mergeCell ref="WIU42:WIU43"/>
    <mergeCell ref="WIV42:WIV43"/>
    <mergeCell ref="WIM42:WIM43"/>
    <mergeCell ref="WIN42:WIN43"/>
    <mergeCell ref="WIO42:WIO43"/>
    <mergeCell ref="WIP42:WIP43"/>
    <mergeCell ref="WIQ42:WIQ43"/>
    <mergeCell ref="WIH42:WIH43"/>
    <mergeCell ref="WII42:WII43"/>
    <mergeCell ref="WIJ42:WIJ43"/>
    <mergeCell ref="WIK42:WIK43"/>
    <mergeCell ref="WIL42:WIL43"/>
    <mergeCell ref="WKU42:WKU43"/>
    <mergeCell ref="WKV42:WKV43"/>
    <mergeCell ref="WKW42:WKW43"/>
    <mergeCell ref="WKX42:WKX43"/>
    <mergeCell ref="WKY42:WKY43"/>
    <mergeCell ref="WKP42:WKP43"/>
    <mergeCell ref="WKQ42:WKQ43"/>
    <mergeCell ref="WKR42:WKR43"/>
    <mergeCell ref="WKS42:WKS43"/>
    <mergeCell ref="WKT42:WKT43"/>
    <mergeCell ref="WKK42:WKK43"/>
    <mergeCell ref="WKL42:WKL43"/>
    <mergeCell ref="WKM42:WKM43"/>
    <mergeCell ref="WKN42:WKN43"/>
    <mergeCell ref="WKO42:WKO43"/>
    <mergeCell ref="WKF42:WKF43"/>
    <mergeCell ref="WKG42:WKG43"/>
    <mergeCell ref="WKH42:WKH43"/>
    <mergeCell ref="WKI42:WKI43"/>
    <mergeCell ref="WKJ42:WKJ43"/>
    <mergeCell ref="WKA42:WKA43"/>
    <mergeCell ref="WKB42:WKB43"/>
    <mergeCell ref="WKC42:WKC43"/>
    <mergeCell ref="WKD42:WKD43"/>
    <mergeCell ref="WKE42:WKE43"/>
    <mergeCell ref="WJV42:WJV43"/>
    <mergeCell ref="WJW42:WJW43"/>
    <mergeCell ref="WJX42:WJX43"/>
    <mergeCell ref="WJY42:WJY43"/>
    <mergeCell ref="WJZ42:WJZ43"/>
    <mergeCell ref="WJQ42:WJQ43"/>
    <mergeCell ref="WJR42:WJR43"/>
    <mergeCell ref="WJS42:WJS43"/>
    <mergeCell ref="WJT42:WJT43"/>
    <mergeCell ref="WJU42:WJU43"/>
    <mergeCell ref="WMD42:WMD43"/>
    <mergeCell ref="WME42:WME43"/>
    <mergeCell ref="WMF42:WMF43"/>
    <mergeCell ref="WMG42:WMG43"/>
    <mergeCell ref="WMH42:WMH43"/>
    <mergeCell ref="WLY42:WLY43"/>
    <mergeCell ref="WLZ42:WLZ43"/>
    <mergeCell ref="WMA42:WMA43"/>
    <mergeCell ref="WMB42:WMB43"/>
    <mergeCell ref="WMC42:WMC43"/>
    <mergeCell ref="WLT42:WLT43"/>
    <mergeCell ref="WLU42:WLU43"/>
    <mergeCell ref="WLV42:WLV43"/>
    <mergeCell ref="WLW42:WLW43"/>
    <mergeCell ref="WLX42:WLX43"/>
    <mergeCell ref="WLO42:WLO43"/>
    <mergeCell ref="WLP42:WLP43"/>
    <mergeCell ref="WLQ42:WLQ43"/>
    <mergeCell ref="WLR42:WLR43"/>
    <mergeCell ref="WLS42:WLS43"/>
    <mergeCell ref="WLJ42:WLJ43"/>
    <mergeCell ref="WLK42:WLK43"/>
    <mergeCell ref="WLL42:WLL43"/>
    <mergeCell ref="WLM42:WLM43"/>
    <mergeCell ref="WLN42:WLN43"/>
    <mergeCell ref="WLE42:WLE43"/>
    <mergeCell ref="WLF42:WLF43"/>
    <mergeCell ref="WLG42:WLG43"/>
    <mergeCell ref="WLH42:WLH43"/>
    <mergeCell ref="WLI42:WLI43"/>
    <mergeCell ref="WKZ42:WKZ43"/>
    <mergeCell ref="WLA42:WLA43"/>
    <mergeCell ref="WLB42:WLB43"/>
    <mergeCell ref="WLC42:WLC43"/>
    <mergeCell ref="WLD42:WLD43"/>
    <mergeCell ref="WNM42:WNM43"/>
    <mergeCell ref="WNN42:WNN43"/>
    <mergeCell ref="WNO42:WNO43"/>
    <mergeCell ref="WNP42:WNP43"/>
    <mergeCell ref="WNQ42:WNQ43"/>
    <mergeCell ref="WNH42:WNH43"/>
    <mergeCell ref="WNI42:WNI43"/>
    <mergeCell ref="WNJ42:WNJ43"/>
    <mergeCell ref="WNK42:WNK43"/>
    <mergeCell ref="WNL42:WNL43"/>
    <mergeCell ref="WNC42:WNC43"/>
    <mergeCell ref="WND42:WND43"/>
    <mergeCell ref="WNE42:WNE43"/>
    <mergeCell ref="WNF42:WNF43"/>
    <mergeCell ref="WNG42:WNG43"/>
    <mergeCell ref="WMX42:WMX43"/>
    <mergeCell ref="WMY42:WMY43"/>
    <mergeCell ref="WMZ42:WMZ43"/>
    <mergeCell ref="WNA42:WNA43"/>
    <mergeCell ref="WNB42:WNB43"/>
    <mergeCell ref="WMS42:WMS43"/>
    <mergeCell ref="WMT42:WMT43"/>
    <mergeCell ref="WMU42:WMU43"/>
    <mergeCell ref="WMV42:WMV43"/>
    <mergeCell ref="WMW42:WMW43"/>
    <mergeCell ref="WMN42:WMN43"/>
    <mergeCell ref="WMO42:WMO43"/>
    <mergeCell ref="WMP42:WMP43"/>
    <mergeCell ref="WMQ42:WMQ43"/>
    <mergeCell ref="WMR42:WMR43"/>
    <mergeCell ref="WMI42:WMI43"/>
    <mergeCell ref="WMJ42:WMJ43"/>
    <mergeCell ref="WMK42:WMK43"/>
    <mergeCell ref="WML42:WML43"/>
    <mergeCell ref="WMM42:WMM43"/>
    <mergeCell ref="WOV42:WOV43"/>
    <mergeCell ref="WOW42:WOW43"/>
    <mergeCell ref="WOX42:WOX43"/>
    <mergeCell ref="WOY42:WOY43"/>
    <mergeCell ref="WOZ42:WOZ43"/>
    <mergeCell ref="WOQ42:WOQ43"/>
    <mergeCell ref="WOR42:WOR43"/>
    <mergeCell ref="WOS42:WOS43"/>
    <mergeCell ref="WOT42:WOT43"/>
    <mergeCell ref="WOU42:WOU43"/>
    <mergeCell ref="WOL42:WOL43"/>
    <mergeCell ref="WOM42:WOM43"/>
    <mergeCell ref="WON42:WON43"/>
    <mergeCell ref="WOO42:WOO43"/>
    <mergeCell ref="WOP42:WOP43"/>
    <mergeCell ref="WOG42:WOG43"/>
    <mergeCell ref="WOH42:WOH43"/>
    <mergeCell ref="WOI42:WOI43"/>
    <mergeCell ref="WOJ42:WOJ43"/>
    <mergeCell ref="WOK42:WOK43"/>
    <mergeCell ref="WOB42:WOB43"/>
    <mergeCell ref="WOC42:WOC43"/>
    <mergeCell ref="WOD42:WOD43"/>
    <mergeCell ref="WOE42:WOE43"/>
    <mergeCell ref="WOF42:WOF43"/>
    <mergeCell ref="WNW42:WNW43"/>
    <mergeCell ref="WNX42:WNX43"/>
    <mergeCell ref="WNY42:WNY43"/>
    <mergeCell ref="WNZ42:WNZ43"/>
    <mergeCell ref="WOA42:WOA43"/>
    <mergeCell ref="WNR42:WNR43"/>
    <mergeCell ref="WNS42:WNS43"/>
    <mergeCell ref="WNT42:WNT43"/>
    <mergeCell ref="WNU42:WNU43"/>
    <mergeCell ref="WNV42:WNV43"/>
    <mergeCell ref="WQE42:WQE43"/>
    <mergeCell ref="WQF42:WQF43"/>
    <mergeCell ref="WQG42:WQG43"/>
    <mergeCell ref="WQH42:WQH43"/>
    <mergeCell ref="WQI42:WQI43"/>
    <mergeCell ref="WPZ42:WPZ43"/>
    <mergeCell ref="WQA42:WQA43"/>
    <mergeCell ref="WQB42:WQB43"/>
    <mergeCell ref="WQC42:WQC43"/>
    <mergeCell ref="WQD42:WQD43"/>
    <mergeCell ref="WPU42:WPU43"/>
    <mergeCell ref="WPV42:WPV43"/>
    <mergeCell ref="WPW42:WPW43"/>
    <mergeCell ref="WPX42:WPX43"/>
    <mergeCell ref="WPY42:WPY43"/>
    <mergeCell ref="WPP42:WPP43"/>
    <mergeCell ref="WPQ42:WPQ43"/>
    <mergeCell ref="WPR42:WPR43"/>
    <mergeCell ref="WPS42:WPS43"/>
    <mergeCell ref="WPT42:WPT43"/>
    <mergeCell ref="WPK42:WPK43"/>
    <mergeCell ref="WPL42:WPL43"/>
    <mergeCell ref="WPM42:WPM43"/>
    <mergeCell ref="WPN42:WPN43"/>
    <mergeCell ref="WPO42:WPO43"/>
    <mergeCell ref="WPF42:WPF43"/>
    <mergeCell ref="WPG42:WPG43"/>
    <mergeCell ref="WPH42:WPH43"/>
    <mergeCell ref="WPI42:WPI43"/>
    <mergeCell ref="WPJ42:WPJ43"/>
    <mergeCell ref="WPA42:WPA43"/>
    <mergeCell ref="WPB42:WPB43"/>
    <mergeCell ref="WPC42:WPC43"/>
    <mergeCell ref="WPD42:WPD43"/>
    <mergeCell ref="WPE42:WPE43"/>
    <mergeCell ref="WRN42:WRN43"/>
    <mergeCell ref="WRO42:WRO43"/>
    <mergeCell ref="WRP42:WRP43"/>
    <mergeCell ref="WRQ42:WRQ43"/>
    <mergeCell ref="WRR42:WRR43"/>
    <mergeCell ref="WRI42:WRI43"/>
    <mergeCell ref="WRJ42:WRJ43"/>
    <mergeCell ref="WRK42:WRK43"/>
    <mergeCell ref="WRL42:WRL43"/>
    <mergeCell ref="WRM42:WRM43"/>
    <mergeCell ref="WRD42:WRD43"/>
    <mergeCell ref="WRE42:WRE43"/>
    <mergeCell ref="WRF42:WRF43"/>
    <mergeCell ref="WRG42:WRG43"/>
    <mergeCell ref="WRH42:WRH43"/>
    <mergeCell ref="WQY42:WQY43"/>
    <mergeCell ref="WQZ42:WQZ43"/>
    <mergeCell ref="WRA42:WRA43"/>
    <mergeCell ref="WRB42:WRB43"/>
    <mergeCell ref="WRC42:WRC43"/>
    <mergeCell ref="WQT42:WQT43"/>
    <mergeCell ref="WQU42:WQU43"/>
    <mergeCell ref="WQV42:WQV43"/>
    <mergeCell ref="WQW42:WQW43"/>
    <mergeCell ref="WQX42:WQX43"/>
    <mergeCell ref="WQO42:WQO43"/>
    <mergeCell ref="WQP42:WQP43"/>
    <mergeCell ref="WQQ42:WQQ43"/>
    <mergeCell ref="WQR42:WQR43"/>
    <mergeCell ref="WQS42:WQS43"/>
    <mergeCell ref="WQJ42:WQJ43"/>
    <mergeCell ref="WQK42:WQK43"/>
    <mergeCell ref="WQL42:WQL43"/>
    <mergeCell ref="WQM42:WQM43"/>
    <mergeCell ref="WQN42:WQN43"/>
    <mergeCell ref="WSW42:WSW43"/>
    <mergeCell ref="WSX42:WSX43"/>
    <mergeCell ref="WSY42:WSY43"/>
    <mergeCell ref="WSZ42:WSZ43"/>
    <mergeCell ref="WTA42:WTA43"/>
    <mergeCell ref="WSR42:WSR43"/>
    <mergeCell ref="WSS42:WSS43"/>
    <mergeCell ref="WST42:WST43"/>
    <mergeCell ref="WSU42:WSU43"/>
    <mergeCell ref="WSV42:WSV43"/>
    <mergeCell ref="WSM42:WSM43"/>
    <mergeCell ref="WSN42:WSN43"/>
    <mergeCell ref="WSO42:WSO43"/>
    <mergeCell ref="WSP42:WSP43"/>
    <mergeCell ref="WSQ42:WSQ43"/>
    <mergeCell ref="WSH42:WSH43"/>
    <mergeCell ref="WSI42:WSI43"/>
    <mergeCell ref="WSJ42:WSJ43"/>
    <mergeCell ref="WSK42:WSK43"/>
    <mergeCell ref="WSL42:WSL43"/>
    <mergeCell ref="WSC42:WSC43"/>
    <mergeCell ref="WSD42:WSD43"/>
    <mergeCell ref="WSE42:WSE43"/>
    <mergeCell ref="WSF42:WSF43"/>
    <mergeCell ref="WSG42:WSG43"/>
    <mergeCell ref="WRX42:WRX43"/>
    <mergeCell ref="WRY42:WRY43"/>
    <mergeCell ref="WRZ42:WRZ43"/>
    <mergeCell ref="WSA42:WSA43"/>
    <mergeCell ref="WSB42:WSB43"/>
    <mergeCell ref="WRS42:WRS43"/>
    <mergeCell ref="WRT42:WRT43"/>
    <mergeCell ref="WRU42:WRU43"/>
    <mergeCell ref="WRV42:WRV43"/>
    <mergeCell ref="WRW42:WRW43"/>
    <mergeCell ref="WUF42:WUF43"/>
    <mergeCell ref="WUG42:WUG43"/>
    <mergeCell ref="WUH42:WUH43"/>
    <mergeCell ref="WUI42:WUI43"/>
    <mergeCell ref="WUJ42:WUJ43"/>
    <mergeCell ref="WUA42:WUA43"/>
    <mergeCell ref="WUB42:WUB43"/>
    <mergeCell ref="WUC42:WUC43"/>
    <mergeCell ref="WUD42:WUD43"/>
    <mergeCell ref="WUE42:WUE43"/>
    <mergeCell ref="WTV42:WTV43"/>
    <mergeCell ref="WTW42:WTW43"/>
    <mergeCell ref="WTX42:WTX43"/>
    <mergeCell ref="WTY42:WTY43"/>
    <mergeCell ref="WTZ42:WTZ43"/>
    <mergeCell ref="WTQ42:WTQ43"/>
    <mergeCell ref="WTR42:WTR43"/>
    <mergeCell ref="WTS42:WTS43"/>
    <mergeCell ref="WTT42:WTT43"/>
    <mergeCell ref="WTU42:WTU43"/>
    <mergeCell ref="WTL42:WTL43"/>
    <mergeCell ref="WTM42:WTM43"/>
    <mergeCell ref="WTN42:WTN43"/>
    <mergeCell ref="WTO42:WTO43"/>
    <mergeCell ref="WTP42:WTP43"/>
    <mergeCell ref="WTG42:WTG43"/>
    <mergeCell ref="WTH42:WTH43"/>
    <mergeCell ref="WTI42:WTI43"/>
    <mergeCell ref="WTJ42:WTJ43"/>
    <mergeCell ref="WTK42:WTK43"/>
    <mergeCell ref="WTB42:WTB43"/>
    <mergeCell ref="WTC42:WTC43"/>
    <mergeCell ref="WTD42:WTD43"/>
    <mergeCell ref="WTE42:WTE43"/>
    <mergeCell ref="WTF42:WTF43"/>
    <mergeCell ref="WVO42:WVO43"/>
    <mergeCell ref="WVP42:WVP43"/>
    <mergeCell ref="WVQ42:WVQ43"/>
    <mergeCell ref="WVR42:WVR43"/>
    <mergeCell ref="WVS42:WVS43"/>
    <mergeCell ref="WVJ42:WVJ43"/>
    <mergeCell ref="WVK42:WVK43"/>
    <mergeCell ref="WVL42:WVL43"/>
    <mergeCell ref="WVM42:WVM43"/>
    <mergeCell ref="WVN42:WVN43"/>
    <mergeCell ref="WVE42:WVE43"/>
    <mergeCell ref="WVF42:WVF43"/>
    <mergeCell ref="WVG42:WVG43"/>
    <mergeCell ref="WVH42:WVH43"/>
    <mergeCell ref="WVI42:WVI43"/>
    <mergeCell ref="WUZ42:WUZ43"/>
    <mergeCell ref="WVA42:WVA43"/>
    <mergeCell ref="WVB42:WVB43"/>
    <mergeCell ref="WVC42:WVC43"/>
    <mergeCell ref="WVD42:WVD43"/>
    <mergeCell ref="WUU42:WUU43"/>
    <mergeCell ref="WUV42:WUV43"/>
    <mergeCell ref="WUW42:WUW43"/>
    <mergeCell ref="WUX42:WUX43"/>
    <mergeCell ref="WUY42:WUY43"/>
    <mergeCell ref="WUP42:WUP43"/>
    <mergeCell ref="WUQ42:WUQ43"/>
    <mergeCell ref="WUR42:WUR43"/>
    <mergeCell ref="WUS42:WUS43"/>
    <mergeCell ref="WUT42:WUT43"/>
    <mergeCell ref="WUK42:WUK43"/>
    <mergeCell ref="WUL42:WUL43"/>
    <mergeCell ref="WUM42:WUM43"/>
    <mergeCell ref="WUN42:WUN43"/>
    <mergeCell ref="WUO42:WUO43"/>
    <mergeCell ref="WWX42:WWX43"/>
    <mergeCell ref="WWY42:WWY43"/>
    <mergeCell ref="WWZ42:WWZ43"/>
    <mergeCell ref="WXA42:WXA43"/>
    <mergeCell ref="WXB42:WXB43"/>
    <mergeCell ref="WWS42:WWS43"/>
    <mergeCell ref="WWT42:WWT43"/>
    <mergeCell ref="WWU42:WWU43"/>
    <mergeCell ref="WWV42:WWV43"/>
    <mergeCell ref="WWW42:WWW43"/>
    <mergeCell ref="WWN42:WWN43"/>
    <mergeCell ref="WWO42:WWO43"/>
    <mergeCell ref="WWP42:WWP43"/>
    <mergeCell ref="WWQ42:WWQ43"/>
    <mergeCell ref="WWR42:WWR43"/>
    <mergeCell ref="WWI42:WWI43"/>
    <mergeCell ref="WWJ42:WWJ43"/>
    <mergeCell ref="WWK42:WWK43"/>
    <mergeCell ref="WWL42:WWL43"/>
    <mergeCell ref="WWM42:WWM43"/>
    <mergeCell ref="WWD42:WWD43"/>
    <mergeCell ref="WWE42:WWE43"/>
    <mergeCell ref="WWF42:WWF43"/>
    <mergeCell ref="WWG42:WWG43"/>
    <mergeCell ref="WWH42:WWH43"/>
    <mergeCell ref="WVY42:WVY43"/>
    <mergeCell ref="WVZ42:WVZ43"/>
    <mergeCell ref="WWA42:WWA43"/>
    <mergeCell ref="WWB42:WWB43"/>
    <mergeCell ref="WWC42:WWC43"/>
    <mergeCell ref="WVT42:WVT43"/>
    <mergeCell ref="WVU42:WVU43"/>
    <mergeCell ref="WVV42:WVV43"/>
    <mergeCell ref="WVW42:WVW43"/>
    <mergeCell ref="WVX42:WVX43"/>
    <mergeCell ref="WYG42:WYG43"/>
    <mergeCell ref="WYH42:WYH43"/>
    <mergeCell ref="WYI42:WYI43"/>
    <mergeCell ref="WYJ42:WYJ43"/>
    <mergeCell ref="WYK42:WYK43"/>
    <mergeCell ref="WYB42:WYB43"/>
    <mergeCell ref="WYC42:WYC43"/>
    <mergeCell ref="WYD42:WYD43"/>
    <mergeCell ref="WYE42:WYE43"/>
    <mergeCell ref="WYF42:WYF43"/>
    <mergeCell ref="WXW42:WXW43"/>
    <mergeCell ref="WXX42:WXX43"/>
    <mergeCell ref="WXY42:WXY43"/>
    <mergeCell ref="WXZ42:WXZ43"/>
    <mergeCell ref="WYA42:WYA43"/>
    <mergeCell ref="WXR42:WXR43"/>
    <mergeCell ref="WXS42:WXS43"/>
    <mergeCell ref="WXT42:WXT43"/>
    <mergeCell ref="WXU42:WXU43"/>
    <mergeCell ref="WXV42:WXV43"/>
    <mergeCell ref="WXM42:WXM43"/>
    <mergeCell ref="WXN42:WXN43"/>
    <mergeCell ref="WXO42:WXO43"/>
    <mergeCell ref="WXP42:WXP43"/>
    <mergeCell ref="WXQ42:WXQ43"/>
    <mergeCell ref="WXH42:WXH43"/>
    <mergeCell ref="WXI42:WXI43"/>
    <mergeCell ref="WXJ42:WXJ43"/>
    <mergeCell ref="WXK42:WXK43"/>
    <mergeCell ref="WXL42:WXL43"/>
    <mergeCell ref="WXC42:WXC43"/>
    <mergeCell ref="WXD42:WXD43"/>
    <mergeCell ref="WXE42:WXE43"/>
    <mergeCell ref="WXF42:WXF43"/>
    <mergeCell ref="WXG42:WXG43"/>
    <mergeCell ref="WZP42:WZP43"/>
    <mergeCell ref="WZQ42:WZQ43"/>
    <mergeCell ref="WZR42:WZR43"/>
    <mergeCell ref="WZS42:WZS43"/>
    <mergeCell ref="WZT42:WZT43"/>
    <mergeCell ref="WZK42:WZK43"/>
    <mergeCell ref="WZL42:WZL43"/>
    <mergeCell ref="WZM42:WZM43"/>
    <mergeCell ref="WZN42:WZN43"/>
    <mergeCell ref="WZO42:WZO43"/>
    <mergeCell ref="WZF42:WZF43"/>
    <mergeCell ref="WZG42:WZG43"/>
    <mergeCell ref="WZH42:WZH43"/>
    <mergeCell ref="WZI42:WZI43"/>
    <mergeCell ref="WZJ42:WZJ43"/>
    <mergeCell ref="WZA42:WZA43"/>
    <mergeCell ref="WZB42:WZB43"/>
    <mergeCell ref="WZC42:WZC43"/>
    <mergeCell ref="WZD42:WZD43"/>
    <mergeCell ref="WZE42:WZE43"/>
    <mergeCell ref="WYV42:WYV43"/>
    <mergeCell ref="WYW42:WYW43"/>
    <mergeCell ref="WYX42:WYX43"/>
    <mergeCell ref="WYY42:WYY43"/>
    <mergeCell ref="WYZ42:WYZ43"/>
    <mergeCell ref="WYQ42:WYQ43"/>
    <mergeCell ref="WYR42:WYR43"/>
    <mergeCell ref="WYS42:WYS43"/>
    <mergeCell ref="WYT42:WYT43"/>
    <mergeCell ref="WYU42:WYU43"/>
    <mergeCell ref="WYL42:WYL43"/>
    <mergeCell ref="WYM42:WYM43"/>
    <mergeCell ref="WYN42:WYN43"/>
    <mergeCell ref="WYO42:WYO43"/>
    <mergeCell ref="WYP42:WYP43"/>
    <mergeCell ref="XAY42:XAY43"/>
    <mergeCell ref="XAZ42:XAZ43"/>
    <mergeCell ref="XBA42:XBA43"/>
    <mergeCell ref="XBB42:XBB43"/>
    <mergeCell ref="XBC42:XBC43"/>
    <mergeCell ref="XAT42:XAT43"/>
    <mergeCell ref="XAU42:XAU43"/>
    <mergeCell ref="XAV42:XAV43"/>
    <mergeCell ref="XAW42:XAW43"/>
    <mergeCell ref="XAX42:XAX43"/>
    <mergeCell ref="XAO42:XAO43"/>
    <mergeCell ref="XAP42:XAP43"/>
    <mergeCell ref="XAQ42:XAQ43"/>
    <mergeCell ref="XAR42:XAR43"/>
    <mergeCell ref="XAS42:XAS43"/>
    <mergeCell ref="XAJ42:XAJ43"/>
    <mergeCell ref="XAK42:XAK43"/>
    <mergeCell ref="XAL42:XAL43"/>
    <mergeCell ref="XAM42:XAM43"/>
    <mergeCell ref="XAN42:XAN43"/>
    <mergeCell ref="XAE42:XAE43"/>
    <mergeCell ref="XAF42:XAF43"/>
    <mergeCell ref="XAG42:XAG43"/>
    <mergeCell ref="XAH42:XAH43"/>
    <mergeCell ref="XAI42:XAI43"/>
    <mergeCell ref="WZZ42:WZZ43"/>
    <mergeCell ref="XAA42:XAA43"/>
    <mergeCell ref="XAB42:XAB43"/>
    <mergeCell ref="XAC42:XAC43"/>
    <mergeCell ref="XAD42:XAD43"/>
    <mergeCell ref="WZU42:WZU43"/>
    <mergeCell ref="WZV42:WZV43"/>
    <mergeCell ref="WZW42:WZW43"/>
    <mergeCell ref="WZX42:WZX43"/>
    <mergeCell ref="WZY42:WZY43"/>
    <mergeCell ref="XCH42:XCH43"/>
    <mergeCell ref="XCI42:XCI43"/>
    <mergeCell ref="XCJ42:XCJ43"/>
    <mergeCell ref="XCK42:XCK43"/>
    <mergeCell ref="XCL42:XCL43"/>
    <mergeCell ref="XCC42:XCC43"/>
    <mergeCell ref="XCD42:XCD43"/>
    <mergeCell ref="XCE42:XCE43"/>
    <mergeCell ref="XCF42:XCF43"/>
    <mergeCell ref="XCG42:XCG43"/>
    <mergeCell ref="XBX42:XBX43"/>
    <mergeCell ref="XBY42:XBY43"/>
    <mergeCell ref="XBZ42:XBZ43"/>
    <mergeCell ref="XCA42:XCA43"/>
    <mergeCell ref="XCB42:XCB43"/>
    <mergeCell ref="XBS42:XBS43"/>
    <mergeCell ref="XBT42:XBT43"/>
    <mergeCell ref="XBU42:XBU43"/>
    <mergeCell ref="XBV42:XBV43"/>
    <mergeCell ref="XBW42:XBW43"/>
    <mergeCell ref="XBN42:XBN43"/>
    <mergeCell ref="XBO42:XBO43"/>
    <mergeCell ref="XBP42:XBP43"/>
    <mergeCell ref="XBQ42:XBQ43"/>
    <mergeCell ref="XBR42:XBR43"/>
    <mergeCell ref="XBI42:XBI43"/>
    <mergeCell ref="XBJ42:XBJ43"/>
    <mergeCell ref="XBK42:XBK43"/>
    <mergeCell ref="XBL42:XBL43"/>
    <mergeCell ref="XBM42:XBM43"/>
    <mergeCell ref="XBD42:XBD43"/>
    <mergeCell ref="XBE42:XBE43"/>
    <mergeCell ref="XBF42:XBF43"/>
    <mergeCell ref="XBG42:XBG43"/>
    <mergeCell ref="XBH42:XBH43"/>
    <mergeCell ref="XDQ42:XDQ43"/>
    <mergeCell ref="XDR42:XDR43"/>
    <mergeCell ref="XDS42:XDS43"/>
    <mergeCell ref="XDT42:XDT43"/>
    <mergeCell ref="XDU42:XDU43"/>
    <mergeCell ref="XDL42:XDL43"/>
    <mergeCell ref="XDM42:XDM43"/>
    <mergeCell ref="XDN42:XDN43"/>
    <mergeCell ref="XDO42:XDO43"/>
    <mergeCell ref="XDP42:XDP43"/>
    <mergeCell ref="XDG42:XDG43"/>
    <mergeCell ref="XDH42:XDH43"/>
    <mergeCell ref="XDI42:XDI43"/>
    <mergeCell ref="XDJ42:XDJ43"/>
    <mergeCell ref="XDK42:XDK43"/>
    <mergeCell ref="XDB42:XDB43"/>
    <mergeCell ref="XDC42:XDC43"/>
    <mergeCell ref="XDD42:XDD43"/>
    <mergeCell ref="XDE42:XDE43"/>
    <mergeCell ref="XDF42:XDF43"/>
    <mergeCell ref="XCW42:XCW43"/>
    <mergeCell ref="XCX42:XCX43"/>
    <mergeCell ref="XCY42:XCY43"/>
    <mergeCell ref="XCZ42:XCZ43"/>
    <mergeCell ref="XDA42:XDA43"/>
    <mergeCell ref="XCR42:XCR43"/>
    <mergeCell ref="XCS42:XCS43"/>
    <mergeCell ref="XCT42:XCT43"/>
    <mergeCell ref="XCU42:XCU43"/>
    <mergeCell ref="XCV42:XCV43"/>
    <mergeCell ref="XCM42:XCM43"/>
    <mergeCell ref="XCN42:XCN43"/>
    <mergeCell ref="XCO42:XCO43"/>
    <mergeCell ref="XCP42:XCP43"/>
    <mergeCell ref="XCQ42:XCQ43"/>
    <mergeCell ref="XEZ42:XEZ43"/>
    <mergeCell ref="XFA42:XFA43"/>
    <mergeCell ref="XFB42:XFB43"/>
    <mergeCell ref="XFC42:XFC43"/>
    <mergeCell ref="XFD42:XFD43"/>
    <mergeCell ref="XEU42:XEU43"/>
    <mergeCell ref="XEV42:XEV43"/>
    <mergeCell ref="XEW42:XEW43"/>
    <mergeCell ref="XEX42:XEX43"/>
    <mergeCell ref="XEY42:XEY43"/>
    <mergeCell ref="XEP42:XEP43"/>
    <mergeCell ref="XEQ42:XEQ43"/>
    <mergeCell ref="XER42:XER43"/>
    <mergeCell ref="XES42:XES43"/>
    <mergeCell ref="XET42:XET43"/>
    <mergeCell ref="XEK42:XEK43"/>
    <mergeCell ref="XEL42:XEL43"/>
    <mergeCell ref="XEM42:XEM43"/>
    <mergeCell ref="XEN42:XEN43"/>
    <mergeCell ref="XEO42:XEO43"/>
    <mergeCell ref="XEF42:XEF43"/>
    <mergeCell ref="XEG42:XEG43"/>
    <mergeCell ref="XEH42:XEH43"/>
    <mergeCell ref="XEI42:XEI43"/>
    <mergeCell ref="XEJ42:XEJ43"/>
    <mergeCell ref="XEA42:XEA43"/>
    <mergeCell ref="XEB42:XEB43"/>
    <mergeCell ref="XEC42:XEC43"/>
    <mergeCell ref="XED42:XED43"/>
    <mergeCell ref="XEE42:XEE43"/>
    <mergeCell ref="XDV42:XDV43"/>
    <mergeCell ref="XDW42:XDW43"/>
    <mergeCell ref="XDX42:XDX43"/>
    <mergeCell ref="XDY42:XDY43"/>
    <mergeCell ref="XDZ42:XDZ43"/>
  </mergeCells>
  <printOptions horizontalCentered="1"/>
  <pageMargins left="0.19685039370078741" right="0.19685039370078741" top="0.78740157480314965" bottom="0.78740157480314965" header="0" footer="0"/>
  <pageSetup scale="74"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D551"/>
  <sheetViews>
    <sheetView view="pageBreakPreview" topLeftCell="A84" zoomScaleSheetLayoutView="100" workbookViewId="0">
      <selection activeCell="E85" sqref="E85"/>
    </sheetView>
  </sheetViews>
  <sheetFormatPr defaultRowHeight="14.25" x14ac:dyDescent="0.2"/>
  <cols>
    <col min="1" max="1" width="12.85546875" style="78" customWidth="1"/>
    <col min="2" max="2" width="8.7109375" style="71" bestFit="1" customWidth="1"/>
    <col min="3" max="3" width="14.7109375" style="312" bestFit="1" customWidth="1"/>
    <col min="4" max="4" width="13.85546875" style="72" customWidth="1"/>
    <col min="5" max="5" width="66" style="73" customWidth="1"/>
    <col min="6" max="6" width="8.7109375" style="74" customWidth="1"/>
    <col min="7" max="7" width="9.42578125" style="118" customWidth="1"/>
    <col min="8" max="8" width="16.42578125" style="110" bestFit="1" customWidth="1"/>
    <col min="9" max="9" width="15" style="110" bestFit="1" customWidth="1"/>
    <col min="10" max="10" width="21.42578125" style="111" bestFit="1" customWidth="1"/>
    <col min="11" max="11" width="23.7109375" style="111" bestFit="1" customWidth="1"/>
    <col min="12" max="12" width="9.140625" style="78"/>
    <col min="13" max="13" width="24.28515625" style="78" customWidth="1"/>
    <col min="14" max="60" width="9.140625" style="78"/>
    <col min="61" max="61" width="9.28515625" style="78" customWidth="1"/>
    <col min="62" max="62" width="9.140625" style="78"/>
    <col min="63" max="63" width="9.42578125" style="78" customWidth="1"/>
    <col min="64" max="16384" width="9.140625" style="78"/>
  </cols>
  <sheetData>
    <row r="1" spans="2:13" ht="15" thickBot="1" x14ac:dyDescent="0.25"/>
    <row r="2" spans="2:13" ht="105.75" customHeight="1" thickBot="1" x14ac:dyDescent="0.25">
      <c r="B2" s="741"/>
      <c r="C2" s="742"/>
      <c r="D2" s="742"/>
      <c r="E2" s="742"/>
      <c r="F2" s="742"/>
      <c r="G2" s="742"/>
      <c r="H2" s="742"/>
      <c r="I2" s="742"/>
      <c r="J2" s="742"/>
      <c r="K2" s="743"/>
    </row>
    <row r="3" spans="2:13" ht="21.75" customHeight="1" thickBot="1" x14ac:dyDescent="0.25">
      <c r="B3" s="747" t="s">
        <v>14356</v>
      </c>
      <c r="C3" s="748"/>
      <c r="D3" s="748"/>
      <c r="E3" s="748"/>
      <c r="F3" s="748"/>
      <c r="G3" s="748"/>
      <c r="H3" s="748"/>
      <c r="I3" s="748"/>
      <c r="J3" s="748"/>
      <c r="K3" s="749"/>
    </row>
    <row r="4" spans="2:13" ht="21.75" customHeight="1" thickBot="1" x14ac:dyDescent="0.25">
      <c r="B4" s="750" t="s">
        <v>9468</v>
      </c>
      <c r="C4" s="751"/>
      <c r="D4" s="751"/>
      <c r="E4" s="751"/>
      <c r="F4" s="751"/>
      <c r="G4" s="751"/>
      <c r="H4" s="751"/>
      <c r="I4" s="751"/>
      <c r="J4" s="751"/>
      <c r="K4" s="752"/>
    </row>
    <row r="5" spans="2:13" ht="17.25" thickBot="1" x14ac:dyDescent="0.25">
      <c r="B5" s="750" t="s">
        <v>9469</v>
      </c>
      <c r="C5" s="751"/>
      <c r="D5" s="751"/>
      <c r="E5" s="751"/>
      <c r="F5" s="751"/>
      <c r="G5" s="751"/>
      <c r="H5" s="751"/>
      <c r="I5" s="751"/>
      <c r="J5" s="751"/>
      <c r="K5" s="752"/>
    </row>
    <row r="6" spans="2:13" ht="17.25" thickBot="1" x14ac:dyDescent="0.25">
      <c r="B6" s="750" t="s">
        <v>12712</v>
      </c>
      <c r="C6" s="751"/>
      <c r="D6" s="751"/>
      <c r="E6" s="751"/>
      <c r="F6" s="751"/>
      <c r="G6" s="751"/>
      <c r="H6" s="751"/>
      <c r="I6" s="751"/>
      <c r="J6" s="751"/>
      <c r="K6" s="752"/>
    </row>
    <row r="7" spans="2:13" ht="17.25" thickBot="1" x14ac:dyDescent="0.25">
      <c r="B7" s="747" t="s">
        <v>13182</v>
      </c>
      <c r="C7" s="748"/>
      <c r="D7" s="748"/>
      <c r="E7" s="748"/>
      <c r="F7" s="748"/>
      <c r="G7" s="748"/>
      <c r="H7" s="748"/>
      <c r="I7" s="748"/>
      <c r="J7" s="748"/>
      <c r="K7" s="749"/>
    </row>
    <row r="8" spans="2:13" ht="19.5" thickBot="1" x14ac:dyDescent="0.25">
      <c r="B8" s="744" t="s">
        <v>3867</v>
      </c>
      <c r="C8" s="745"/>
      <c r="D8" s="745"/>
      <c r="E8" s="745"/>
      <c r="F8" s="745"/>
      <c r="G8" s="745"/>
      <c r="H8" s="745"/>
      <c r="I8" s="745"/>
      <c r="J8" s="745"/>
      <c r="K8" s="746"/>
    </row>
    <row r="9" spans="2:13" s="79" customFormat="1" ht="30.75" thickBot="1" x14ac:dyDescent="0.25">
      <c r="B9" s="337" t="s">
        <v>1</v>
      </c>
      <c r="C9" s="338" t="s">
        <v>2</v>
      </c>
      <c r="D9" s="339" t="s">
        <v>0</v>
      </c>
      <c r="E9" s="340" t="s">
        <v>3</v>
      </c>
      <c r="F9" s="341" t="s">
        <v>4</v>
      </c>
      <c r="G9" s="342" t="s">
        <v>5</v>
      </c>
      <c r="H9" s="343" t="s">
        <v>669</v>
      </c>
      <c r="I9" s="343" t="s">
        <v>729</v>
      </c>
      <c r="J9" s="344" t="s">
        <v>670</v>
      </c>
      <c r="K9" s="343" t="s">
        <v>730</v>
      </c>
    </row>
    <row r="10" spans="2:13" s="72" customFormat="1" ht="15" x14ac:dyDescent="0.2">
      <c r="B10" s="345" t="s">
        <v>688</v>
      </c>
      <c r="C10" s="346"/>
      <c r="D10" s="347"/>
      <c r="E10" s="348" t="str">
        <f>QUANT!E6:J6</f>
        <v xml:space="preserve">ADIMINISTRAÇÃO DE OBRA </v>
      </c>
      <c r="F10" s="349"/>
      <c r="G10" s="350"/>
      <c r="H10" s="351"/>
      <c r="I10" s="351"/>
      <c r="J10" s="352"/>
      <c r="K10" s="353"/>
    </row>
    <row r="11" spans="2:13" s="72" customFormat="1" ht="30" x14ac:dyDescent="0.2">
      <c r="B11" s="6" t="s">
        <v>6</v>
      </c>
      <c r="C11" s="313">
        <f>QUANT!C7</f>
        <v>90777</v>
      </c>
      <c r="D11" s="102" t="str">
        <f>QUANT!D7</f>
        <v>SINAPI</v>
      </c>
      <c r="E11" s="76" t="str">
        <f>IFERROR(VLOOKUP($C11,'SINAPI DEZEMBRO 2020'!$1:$1048576,2,0),IFERROR(VLOOKUP($C11,'COMP. PROPRIA'!$B$4:$I$79292,4,0),""))</f>
        <v>ENGENHEIRO CIVIL DE OBRA JUNIOR COM ENCARGOS COMPLEMENTARES</v>
      </c>
      <c r="F11" s="77" t="str">
        <f>IFERROR(VLOOKUP($C11,'SINAPI DEZEMBRO 2020'!$A:$D,3,0),IFERROR(VLOOKUP($C11,'COMP. PROPRIA'!$B$4:$I$79292,5,0),""))</f>
        <v>H</v>
      </c>
      <c r="G11" s="119">
        <f>QUANT!K7</f>
        <v>288</v>
      </c>
      <c r="H11" s="114">
        <f>IFERROR(VLOOKUP($C11,'SINAPI DEZEMBRO 2020'!$A:$D,4,0),IFERROR(VLOOKUP($C11,'COMP. PROPRIA'!$B$4:$I$79292,8,0),""))</f>
        <v>79.31</v>
      </c>
      <c r="I11" s="115">
        <f>H11*'4-BDI'!$E$29</f>
        <v>101.707144</v>
      </c>
      <c r="J11" s="116">
        <f>TRUNC(G11*H11,2)</f>
        <v>22841.279999999999</v>
      </c>
      <c r="K11" s="117">
        <f>TRUNC(G11*I11,2)</f>
        <v>29291.65</v>
      </c>
      <c r="M11" s="80"/>
    </row>
    <row r="12" spans="2:13" s="72" customFormat="1" ht="15" x14ac:dyDescent="0.2">
      <c r="B12" s="6" t="s">
        <v>4726</v>
      </c>
      <c r="C12" s="314">
        <f>QUANT!C11</f>
        <v>93572</v>
      </c>
      <c r="D12" s="75" t="str">
        <f>QUANT!D11</f>
        <v>SINAPI</v>
      </c>
      <c r="E12" s="76" t="str">
        <f>IFERROR(VLOOKUP($C12,'SINAPI DEZEMBRO 2020'!$1:$1048576,2,0),IFERROR(VLOOKUP($C12,'COMP. PROPRIA'!$B$4:$I$79292,4,0),""))</f>
        <v>ENCARREGADO GERAL DE OBRAS COM ENCARGOS COMPLEMENTARES</v>
      </c>
      <c r="F12" s="77" t="str">
        <f>IFERROR(VLOOKUP($C12,'SINAPI DEZEMBRO 2020'!$A:$D,3,0),IFERROR(VLOOKUP($C12,'COMP. PROPRIA'!$B$4:$I$79292,5,0),""))</f>
        <v>MES</v>
      </c>
      <c r="G12" s="119">
        <f>QUANT!K11</f>
        <v>6</v>
      </c>
      <c r="H12" s="114">
        <f>IFERROR(VLOOKUP($C12,'SINAPI DEZEMBRO 2020'!$A:$D,4,0),IFERROR(VLOOKUP($C12,'COMP. PROPRIA'!$B$4:$I$79292,8,0),""))</f>
        <v>3375.6</v>
      </c>
      <c r="I12" s="115">
        <f>H12*'4-BDI'!$E$29</f>
        <v>4328.8694399999995</v>
      </c>
      <c r="J12" s="116">
        <f t="shared" ref="J12:J13" si="0">TRUNC(G12*H12,2)</f>
        <v>20253.599999999999</v>
      </c>
      <c r="K12" s="117">
        <f t="shared" ref="K12:K13" si="1">TRUNC(G12*I12,2)</f>
        <v>25973.21</v>
      </c>
    </row>
    <row r="13" spans="2:13" s="72" customFormat="1" ht="15" x14ac:dyDescent="0.2">
      <c r="B13" s="6" t="s">
        <v>4727</v>
      </c>
      <c r="C13" s="314">
        <f>QUANT!C13</f>
        <v>88326</v>
      </c>
      <c r="D13" s="75" t="str">
        <f>QUANT!D13</f>
        <v>SINAPI</v>
      </c>
      <c r="E13" s="76" t="str">
        <f>IFERROR(VLOOKUP($C13,'SINAPI DEZEMBRO 2020'!$1:$1048576,2,0),IFERROR(VLOOKUP($C13,'COMP. PROPRIA'!$B$4:$I$79292,4,0),""))</f>
        <v>VIGIA NOTURNO COM ENCARGOS COMPLEMENTARES</v>
      </c>
      <c r="F13" s="77" t="str">
        <f>IFERROR(VLOOKUP($C13,'SINAPI DEZEMBRO 2020'!$A:$D,3,0),IFERROR(VLOOKUP($C13,'COMP. PROPRIA'!$B$4:$I$79292,5,0),""))</f>
        <v>H</v>
      </c>
      <c r="G13" s="119">
        <f>QUANT!K13</f>
        <v>1080</v>
      </c>
      <c r="H13" s="114">
        <f>IFERROR(VLOOKUP($C13,'SINAPI DEZEMBRO 2020'!$A:$D,4,0),IFERROR(VLOOKUP($C13,'COMP. PROPRIA'!$B$4:$I$79292,8,0),""))</f>
        <v>17.309999999999999</v>
      </c>
      <c r="I13" s="115">
        <f>H13*'4-BDI'!$E$29</f>
        <v>22.198343999999999</v>
      </c>
      <c r="J13" s="116">
        <f t="shared" si="0"/>
        <v>18694.8</v>
      </c>
      <c r="K13" s="117">
        <f t="shared" si="1"/>
        <v>23974.21</v>
      </c>
      <c r="M13" s="80"/>
    </row>
    <row r="14" spans="2:13" s="280" customFormat="1" ht="15" x14ac:dyDescent="0.2">
      <c r="B14" s="6" t="s">
        <v>12376</v>
      </c>
      <c r="C14" s="314">
        <f>QUANT!C19</f>
        <v>101460</v>
      </c>
      <c r="D14" s="75" t="str">
        <f>QUANT!D19</f>
        <v>SINAPI</v>
      </c>
      <c r="E14" s="76" t="str">
        <f>IFERROR(VLOOKUP($C14,'SINAPI DEZEMBRO 2020'!$1:$1048576,2,0),IFERROR(VLOOKUP($C14,'COMP. PROPRIA'!$B$4:$I$79292,4,0),""))</f>
        <v>VIGIA DIURNO COM ENCARGOS COMPLEMENTARES</v>
      </c>
      <c r="F14" s="77" t="str">
        <f>IFERROR(VLOOKUP($C14,'SINAPI DEZEMBRO 2020'!$A:$D,3,0),IFERROR(VLOOKUP($C14,'COMP. PROPRIA'!$B$4:$I$79292,5,0),""))</f>
        <v>MES</v>
      </c>
      <c r="G14" s="119">
        <f>QUANT!K19</f>
        <v>6</v>
      </c>
      <c r="H14" s="114">
        <f>IFERROR(VLOOKUP($C14,'SINAPI DEZEMBRO 2020'!$A:$D,4,0),IFERROR(VLOOKUP($C14,'COMP. PROPRIA'!$B$4:$I$79292,8,0),""))</f>
        <v>2459.6799999999998</v>
      </c>
      <c r="I14" s="115">
        <f>H14*'4-BDI'!$E$29</f>
        <v>3154.2936319999999</v>
      </c>
      <c r="J14" s="116">
        <f t="shared" ref="J14" si="2">TRUNC(G14*H14,2)</f>
        <v>14758.08</v>
      </c>
      <c r="K14" s="117">
        <f t="shared" ref="K14" si="3">TRUNC(G14*I14,2)</f>
        <v>18925.759999999998</v>
      </c>
      <c r="M14" s="80"/>
    </row>
    <row r="15" spans="2:13" s="72" customFormat="1" ht="15" x14ac:dyDescent="0.2">
      <c r="B15" s="753" t="s">
        <v>3886</v>
      </c>
      <c r="C15" s="754"/>
      <c r="D15" s="754"/>
      <c r="E15" s="754"/>
      <c r="F15" s="754"/>
      <c r="G15" s="754"/>
      <c r="H15" s="754"/>
      <c r="I15" s="145"/>
      <c r="J15" s="146">
        <f>TRUNC(SUM(J11:J14),2)</f>
        <v>76547.759999999995</v>
      </c>
      <c r="K15" s="149">
        <f>TRUNC(SUM(K11:K14),2)</f>
        <v>98164.83</v>
      </c>
      <c r="M15" s="80"/>
    </row>
    <row r="16" spans="2:13" s="72" customFormat="1" ht="15" x14ac:dyDescent="0.2">
      <c r="B16" s="148" t="s">
        <v>689</v>
      </c>
      <c r="C16" s="315"/>
      <c r="D16" s="140"/>
      <c r="E16" s="141" t="str">
        <f>QUANT!E22:J22</f>
        <v>INSTALAÇÕES DE CANTEIRO E SERVIÇOS PRELIMINARES</v>
      </c>
      <c r="F16" s="142"/>
      <c r="G16" s="143"/>
      <c r="H16" s="144"/>
      <c r="I16" s="144"/>
      <c r="J16" s="112"/>
      <c r="K16" s="113"/>
    </row>
    <row r="17" spans="2:13" s="72" customFormat="1" ht="24.75" customHeight="1" x14ac:dyDescent="0.2">
      <c r="B17" s="6" t="s">
        <v>12713</v>
      </c>
      <c r="C17" s="316" t="str">
        <f>QUANT!C23</f>
        <v>CP-IP-02</v>
      </c>
      <c r="D17" s="103" t="str">
        <f>QUANT!D23</f>
        <v>PRÓPRIA</v>
      </c>
      <c r="E17" s="76" t="str">
        <f>IFERROR(VLOOKUP($C17,'SINAPI DEZEMBRO 2020'!$1:$1048576,2,0),IFERROR(VLOOKUP($C17,'COMP. PROPRIA'!$B$4:$I$79292,4,0),""))</f>
        <v>PLACA DE OBRA EM CHAPA DE AÇO GALVANIZADO</v>
      </c>
      <c r="F17" s="77" t="str">
        <f>IFERROR(VLOOKUP($C17,'SINAPI DEZEMBRO 2020'!$A:$D,3,0),IFERROR(VLOOKUP($C17,'COMP. PROPRIA'!$B$4:$I$79292,5,0),""))</f>
        <v xml:space="preserve">M2    </v>
      </c>
      <c r="G17" s="119">
        <f>QUANT!K19</f>
        <v>6</v>
      </c>
      <c r="H17" s="114">
        <f>IFERROR(VLOOKUP($C17,'SINAPI DEZEMBRO 2020'!$A:$D,4,0),IFERROR(VLOOKUP($C17,'COMP. PROPRIA'!$B$4:$I$79292,8,0),""))</f>
        <v>279.06</v>
      </c>
      <c r="I17" s="115">
        <f>H17*'4-BDI'!$E$29</f>
        <v>357.86654399999998</v>
      </c>
      <c r="J17" s="116">
        <f t="shared" ref="J17" si="4">TRUNC(G17*H17,2)</f>
        <v>1674.36</v>
      </c>
      <c r="K17" s="117">
        <f t="shared" ref="K17" si="5">TRUNC(G17*I17,2)</f>
        <v>2147.19</v>
      </c>
    </row>
    <row r="18" spans="2:13" s="72" customFormat="1" ht="15" x14ac:dyDescent="0.2">
      <c r="B18" s="753" t="s">
        <v>3886</v>
      </c>
      <c r="C18" s="754"/>
      <c r="D18" s="754"/>
      <c r="E18" s="754"/>
      <c r="F18" s="754"/>
      <c r="G18" s="754"/>
      <c r="H18" s="754"/>
      <c r="I18" s="145"/>
      <c r="J18" s="146">
        <f>TRUNC(SUM(J17:J17),2)</f>
        <v>1674.36</v>
      </c>
      <c r="K18" s="149">
        <f>TRUNC(SUM(K17:K17),2)</f>
        <v>2147.19</v>
      </c>
      <c r="M18" s="80"/>
    </row>
    <row r="19" spans="2:13" s="72" customFormat="1" ht="15" x14ac:dyDescent="0.2">
      <c r="B19" s="148" t="s">
        <v>770</v>
      </c>
      <c r="C19" s="315"/>
      <c r="D19" s="140"/>
      <c r="E19" s="141" t="str">
        <f>QUANT!E25</f>
        <v>DEMOLIÇÕES E RETIRADAS</v>
      </c>
      <c r="F19" s="142"/>
      <c r="G19" s="143"/>
      <c r="H19" s="144"/>
      <c r="I19" s="144"/>
      <c r="J19" s="112"/>
      <c r="K19" s="113"/>
    </row>
    <row r="20" spans="2:13" s="72" customFormat="1" ht="30" x14ac:dyDescent="0.2">
      <c r="B20" s="7" t="s">
        <v>26</v>
      </c>
      <c r="C20" s="314">
        <f>QUANT!C26</f>
        <v>97647</v>
      </c>
      <c r="D20" s="314" t="str">
        <f>QUANT!D26</f>
        <v>SINAPI</v>
      </c>
      <c r="E20" s="76" t="str">
        <f>IFERROR(VLOOKUP($C20,'SINAPI DEZEMBRO 2020'!$1:$1048576,2,0),IFERROR(VLOOKUP($C20,'COMP. PROPRIA'!$B$4:$I$79292,4,0),""))</f>
        <v>REMOÇÃO DE TELHAS, DE FIBROCIMENTO, METÁLICA E CERÂMICA, DE FORMA MANUAL, SEM REAPROVEITAMENTO. AF_12/2017</v>
      </c>
      <c r="F20" s="77" t="str">
        <f>IFERROR(VLOOKUP($C20,'SINAPI DEZEMBRO 2020'!$A:$D,3,0),IFERROR(VLOOKUP($C20,'COMP. PROPRIA'!$B$4:$I$79292,5,0),""))</f>
        <v>M2</v>
      </c>
      <c r="G20" s="119">
        <f>QUANT!K26</f>
        <v>1306.5973200000001</v>
      </c>
      <c r="H20" s="114">
        <f>IFERROR(VLOOKUP($C20,'SINAPI DEZEMBRO 2020'!$A:$D,4,0),IFERROR(VLOOKUP($C20,'COMP. PROPRIA'!$B$4:$I$79292,8,0),""))</f>
        <v>2.16</v>
      </c>
      <c r="I20" s="115">
        <f>H20*'4-BDI'!$E$29</f>
        <v>2.769984</v>
      </c>
      <c r="J20" s="116">
        <f t="shared" ref="J20:J36" si="6">TRUNC(G20*H20,2)</f>
        <v>2822.25</v>
      </c>
      <c r="K20" s="117">
        <f t="shared" ref="K20:K36" si="7">TRUNC(G20*I20,2)</f>
        <v>3619.25</v>
      </c>
    </row>
    <row r="21" spans="2:13" s="72" customFormat="1" ht="42" customHeight="1" x14ac:dyDescent="0.2">
      <c r="B21" s="7" t="s">
        <v>31</v>
      </c>
      <c r="C21" s="314">
        <f>QUANT!C30</f>
        <v>97652</v>
      </c>
      <c r="D21" s="314" t="str">
        <f>QUANT!D30</f>
        <v>SINAPI</v>
      </c>
      <c r="E21" s="76" t="str">
        <f>IFERROR(VLOOKUP($C21,'SINAPI DEZEMBRO 2020'!$1:$1048576,2,0),IFERROR(VLOOKUP($C21,'COMP. PROPRIA'!$B$4:$I$79292,4,0),""))</f>
        <v>REMOÇÃO DE TESOURAS DE MADEIRA, COM VÃO MAIOR OU IGUAL A 8M, DE FORMA MANUAL, SEM REAPROVEITAMENTO. AF_12/2017</v>
      </c>
      <c r="F21" s="77" t="str">
        <f>IFERROR(VLOOKUP($C21,'SINAPI DEZEMBRO 2020'!$A:$D,3,0),IFERROR(VLOOKUP($C21,'COMP. PROPRIA'!$B$4:$I$79292,5,0),""))</f>
        <v>UN</v>
      </c>
      <c r="G21" s="119">
        <f>QUANT!K30</f>
        <v>15</v>
      </c>
      <c r="H21" s="114">
        <f>IFERROR(VLOOKUP($C21,'SINAPI DEZEMBRO 2020'!$A:$D,4,0),IFERROR(VLOOKUP($C21,'COMP. PROPRIA'!$B$4:$I$79292,8,0),""))</f>
        <v>117.03</v>
      </c>
      <c r="I21" s="115">
        <f>H21*'4-BDI'!$E$29</f>
        <v>150.079272</v>
      </c>
      <c r="J21" s="116">
        <f t="shared" si="6"/>
        <v>1755.45</v>
      </c>
      <c r="K21" s="117">
        <f t="shared" si="7"/>
        <v>2251.1799999999998</v>
      </c>
    </row>
    <row r="22" spans="2:13" s="72" customFormat="1" ht="36" customHeight="1" x14ac:dyDescent="0.2">
      <c r="B22" s="7" t="s">
        <v>34</v>
      </c>
      <c r="C22" s="314">
        <f>QUANT!C34</f>
        <v>97650</v>
      </c>
      <c r="D22" s="314" t="str">
        <f>QUANT!D34</f>
        <v>SINAPI</v>
      </c>
      <c r="E22" s="76" t="str">
        <f>IFERROR(VLOOKUP($C22,'SINAPI DEZEMBRO 2020'!$1:$1048576,2,0),IFERROR(VLOOKUP($C22,'COMP. PROPRIA'!$B$4:$I$79292,4,0),""))</f>
        <v>REMOÇÃO DE TRAMA DE MADEIRA PARA COBERTURA, DE FORMA MANUAL, SEM REAPROVEITAMENTO. AF_12/2017</v>
      </c>
      <c r="F22" s="77" t="str">
        <f>IFERROR(VLOOKUP($C22,'SINAPI DEZEMBRO 2020'!$A:$D,3,0),IFERROR(VLOOKUP($C22,'COMP. PROPRIA'!$B$4:$I$79292,5,0),""))</f>
        <v>M2</v>
      </c>
      <c r="G22" s="119">
        <f>QUANT!K34</f>
        <v>839.25072</v>
      </c>
      <c r="H22" s="114">
        <f>IFERROR(VLOOKUP($C22,'SINAPI DEZEMBRO 2020'!$A:$D,4,0),IFERROR(VLOOKUP($C22,'COMP. PROPRIA'!$B$4:$I$79292,8,0),""))</f>
        <v>4.66</v>
      </c>
      <c r="I22" s="115">
        <f>H22*'4-BDI'!$E$29</f>
        <v>5.9759840000000004</v>
      </c>
      <c r="J22" s="116">
        <f t="shared" si="6"/>
        <v>3910.9</v>
      </c>
      <c r="K22" s="117">
        <f t="shared" si="7"/>
        <v>5015.34</v>
      </c>
    </row>
    <row r="23" spans="2:13" s="72" customFormat="1" ht="30" x14ac:dyDescent="0.2">
      <c r="B23" s="7" t="s">
        <v>42</v>
      </c>
      <c r="C23" s="314">
        <f>QUANT!C38</f>
        <v>97645</v>
      </c>
      <c r="D23" s="314" t="str">
        <f>QUANT!D38</f>
        <v>SINAPI</v>
      </c>
      <c r="E23" s="76" t="str">
        <f>IFERROR(VLOOKUP($C23,'SINAPI DEZEMBRO 2020'!$1:$1048576,2,0),IFERROR(VLOOKUP($C23,'COMP. PROPRIA'!$B$4:$I$79292,4,0),""))</f>
        <v>REMOÇÃO DE JANELAS, DE FORMA MANUAL, SEM REAPROVEITAMENTO. AF_12/2017</v>
      </c>
      <c r="F23" s="77" t="str">
        <f>IFERROR(VLOOKUP($C23,'SINAPI DEZEMBRO 2020'!$A:$D,3,0),IFERROR(VLOOKUP($C23,'COMP. PROPRIA'!$B$4:$I$79292,5,0),""))</f>
        <v>M2</v>
      </c>
      <c r="G23" s="119">
        <f>QUANT!K38</f>
        <v>126.5</v>
      </c>
      <c r="H23" s="114">
        <f>IFERROR(VLOOKUP($C23,'SINAPI DEZEMBRO 2020'!$A:$D,4,0),IFERROR(VLOOKUP($C23,'COMP. PROPRIA'!$B$4:$I$79292,8,0),""))</f>
        <v>20.93</v>
      </c>
      <c r="I23" s="115">
        <f>H23*'4-BDI'!$E$29</f>
        <v>26.840631999999999</v>
      </c>
      <c r="J23" s="116">
        <f t="shared" si="6"/>
        <v>2647.64</v>
      </c>
      <c r="K23" s="117">
        <f t="shared" si="7"/>
        <v>3395.33</v>
      </c>
    </row>
    <row r="24" spans="2:13" s="72" customFormat="1" ht="15" x14ac:dyDescent="0.2">
      <c r="B24" s="7" t="s">
        <v>43</v>
      </c>
      <c r="C24" s="314" t="str">
        <f>QUANT!C45</f>
        <v>CP-DEM-05</v>
      </c>
      <c r="D24" s="314" t="str">
        <f>QUANT!D45</f>
        <v>PRÓPRIA</v>
      </c>
      <c r="E24" s="76" t="str">
        <f>IFERROR(VLOOKUP($C24,'SINAPI DEZEMBRO 2020'!$1:$1048576,2,0),IFERROR(VLOOKUP($C24,'COMP. PROPRIA'!$B$4:$I$79292,4,0),""))</f>
        <v>DEMOLIÇÃO DE GRANILITE/CONTRAPISO</v>
      </c>
      <c r="F24" s="77" t="str">
        <f>IFERROR(VLOOKUP($C24,'SINAPI DEZEMBRO 2020'!$A:$D,3,0),IFERROR(VLOOKUP($C24,'COMP. PROPRIA'!$B$4:$I$79292,5,0),""))</f>
        <v>M3</v>
      </c>
      <c r="G24" s="119">
        <f>QUANT!K45</f>
        <v>12.492000000000003</v>
      </c>
      <c r="H24" s="114">
        <f>IFERROR(VLOOKUP($C24,'SINAPI DEZEMBRO 2020'!$A:$D,4,0),IFERROR(VLOOKUP($C24,'COMP. PROPRIA'!$B$4:$I$79292,8,0),""))</f>
        <v>21.68</v>
      </c>
      <c r="I24" s="115">
        <f>H24*'4-BDI'!$E$29</f>
        <v>27.802432</v>
      </c>
      <c r="J24" s="116">
        <f t="shared" si="6"/>
        <v>270.82</v>
      </c>
      <c r="K24" s="117">
        <f t="shared" si="7"/>
        <v>347.3</v>
      </c>
    </row>
    <row r="25" spans="2:13" s="72" customFormat="1" ht="15" x14ac:dyDescent="0.2">
      <c r="B25" s="7" t="s">
        <v>44</v>
      </c>
      <c r="C25" s="314" t="str">
        <f>QUANT!C53</f>
        <v>CP-DEM-02</v>
      </c>
      <c r="D25" s="314" t="str">
        <f>QUANT!D53</f>
        <v>PRÓPRIA</v>
      </c>
      <c r="E25" s="76" t="str">
        <f>IFERROR(VLOOKUP($C25,'SINAPI DEZEMBRO 2020'!$1:$1048576,2,0),IFERROR(VLOOKUP($C25,'COMP. PROPRIA'!$B$4:$I$79292,4,0),""))</f>
        <v>DEMOLIÇÃO DE CONCRETO SIMPLES</v>
      </c>
      <c r="F25" s="77" t="str">
        <f>IFERROR(VLOOKUP($C25,'SINAPI DEZEMBRO 2020'!$A:$D,3,0),IFERROR(VLOOKUP($C25,'COMP. PROPRIA'!$B$4:$I$79292,5,0),""))</f>
        <v>M3</v>
      </c>
      <c r="G25" s="119">
        <f>QUANT!K53</f>
        <v>33.744499999999995</v>
      </c>
      <c r="H25" s="114">
        <f>IFERROR(VLOOKUP($C25,'SINAPI DEZEMBRO 2020'!$A:$D,4,0),IFERROR(VLOOKUP($C25,'COMP. PROPRIA'!$B$4:$I$79292,8,0),""))</f>
        <v>90.23</v>
      </c>
      <c r="I25" s="115">
        <f>H25*'4-BDI'!$E$29</f>
        <v>115.71095200000001</v>
      </c>
      <c r="J25" s="116">
        <f t="shared" si="6"/>
        <v>3044.76</v>
      </c>
      <c r="K25" s="117">
        <f t="shared" si="7"/>
        <v>3904.6</v>
      </c>
    </row>
    <row r="26" spans="2:13" s="72" customFormat="1" ht="15" x14ac:dyDescent="0.2">
      <c r="B26" s="7" t="s">
        <v>45</v>
      </c>
      <c r="C26" s="600" t="str">
        <f>QUANT!C64</f>
        <v>CP-DEM-03</v>
      </c>
      <c r="D26" s="314" t="str">
        <f>QUANT!D64</f>
        <v>PRÓPRIA</v>
      </c>
      <c r="E26" s="76" t="str">
        <f>IFERROR(VLOOKUP($C26,'SINAPI DEZEMBRO 2020'!$1:$1048576,2,0),IFERROR(VLOOKUP($C26,'COMP. PROPRIA'!$B$4:$I$79292,4,0),""))</f>
        <v>RETIRADA DE CAIXAS DE AR CONDICIONADO</v>
      </c>
      <c r="F26" s="77" t="str">
        <f>IFERROR(VLOOKUP($C26,'SINAPI DEZEMBRO 2020'!$A:$D,3,0),IFERROR(VLOOKUP($C26,'COMP. PROPRIA'!$B$4:$I$79292,5,0),""))</f>
        <v>M2</v>
      </c>
      <c r="G26" s="119">
        <f>QUANT!K64</f>
        <v>1.0499999999999998</v>
      </c>
      <c r="H26" s="114">
        <f>IFERROR(VLOOKUP($C26,'SINAPI DEZEMBRO 2020'!$A:$D,4,0),IFERROR(VLOOKUP($C26,'COMP. PROPRIA'!$B$4:$I$79292,8,0),""))</f>
        <v>20.010000000000002</v>
      </c>
      <c r="I26" s="115">
        <f>H26*'4-BDI'!$E$29</f>
        <v>25.660824000000002</v>
      </c>
      <c r="J26" s="116">
        <f t="shared" si="6"/>
        <v>21.01</v>
      </c>
      <c r="K26" s="117">
        <f t="shared" si="7"/>
        <v>26.94</v>
      </c>
    </row>
    <row r="27" spans="2:13" s="72" customFormat="1" ht="30" x14ac:dyDescent="0.2">
      <c r="B27" s="7" t="s">
        <v>11077</v>
      </c>
      <c r="C27" s="314">
        <f>QUANT!C68</f>
        <v>97644</v>
      </c>
      <c r="D27" s="314" t="str">
        <f>QUANT!D68</f>
        <v>SINAPI</v>
      </c>
      <c r="E27" s="76" t="str">
        <f>IFERROR(VLOOKUP($C27,'SINAPI DEZEMBRO 2020'!$1:$1048576,2,0),IFERROR(VLOOKUP($C27,'COMP. PROPRIA'!$B$4:$I$79292,4,0),""))</f>
        <v>REMOÇÃO DE PORTAS, DE FORMA MANUAL, SEM REAPROVEITAMENTO. AF_12/2017</v>
      </c>
      <c r="F27" s="77" t="str">
        <f>IFERROR(VLOOKUP($C27,'SINAPI DEZEMBRO 2020'!$A:$D,3,0),IFERROR(VLOOKUP($C27,'COMP. PROPRIA'!$B$4:$I$79292,5,0),""))</f>
        <v>M2</v>
      </c>
      <c r="G27" s="119">
        <f>QUANT!K68</f>
        <v>37.68</v>
      </c>
      <c r="H27" s="114">
        <f>IFERROR(VLOOKUP($C27,'SINAPI DEZEMBRO 2020'!$A:$D,4,0),IFERROR(VLOOKUP($C27,'COMP. PROPRIA'!$B$4:$I$79292,8,0),""))</f>
        <v>5.64</v>
      </c>
      <c r="I27" s="115">
        <f>H27*'4-BDI'!$E$29</f>
        <v>7.2327359999999992</v>
      </c>
      <c r="J27" s="116">
        <f t="shared" si="6"/>
        <v>212.51</v>
      </c>
      <c r="K27" s="117">
        <f t="shared" si="7"/>
        <v>272.52</v>
      </c>
    </row>
    <row r="28" spans="2:13" s="72" customFormat="1" ht="30" x14ac:dyDescent="0.2">
      <c r="B28" s="7" t="s">
        <v>4884</v>
      </c>
      <c r="C28" s="314">
        <f>QUANT!C74</f>
        <v>97640</v>
      </c>
      <c r="D28" s="314" t="str">
        <f>QUANT!D74</f>
        <v>SINAPI</v>
      </c>
      <c r="E28" s="76" t="str">
        <f>IFERROR(VLOOKUP($C28,'SINAPI DEZEMBRO 2020'!$1:$1048576,2,0),IFERROR(VLOOKUP($C28,'COMP. PROPRIA'!$B$4:$I$79292,4,0),""))</f>
        <v>REMOÇÃO DE FORROS DE DRYWALL, PVC E FIBROMINERAL, DE FORMA MANUAL, SEM REAPROVEITAMENTO. AF_12/2017</v>
      </c>
      <c r="F28" s="77" t="str">
        <f>IFERROR(VLOOKUP($C28,'SINAPI DEZEMBRO 2020'!$A:$D,3,0),IFERROR(VLOOKUP($C28,'COMP. PROPRIA'!$B$4:$I$79292,5,0),""))</f>
        <v>M2</v>
      </c>
      <c r="G28" s="119">
        <f>QUANT!K74</f>
        <v>1080</v>
      </c>
      <c r="H28" s="114">
        <f>IFERROR(VLOOKUP($C28,'SINAPI DEZEMBRO 2020'!$A:$D,4,0),IFERROR(VLOOKUP($C28,'COMP. PROPRIA'!$B$4:$I$79292,8,0),""))</f>
        <v>0.97</v>
      </c>
      <c r="I28" s="115">
        <f>H28*'4-BDI'!$E$29</f>
        <v>1.2439279999999999</v>
      </c>
      <c r="J28" s="116">
        <f t="shared" si="6"/>
        <v>1047.5999999999999</v>
      </c>
      <c r="K28" s="117">
        <f t="shared" si="7"/>
        <v>1343.44</v>
      </c>
    </row>
    <row r="29" spans="2:13" s="72" customFormat="1" ht="30" x14ac:dyDescent="0.2">
      <c r="B29" s="7" t="s">
        <v>4894</v>
      </c>
      <c r="C29" s="314">
        <f>QUANT!C78</f>
        <v>97663</v>
      </c>
      <c r="D29" s="314" t="str">
        <f>QUANT!D78</f>
        <v>SINAPI</v>
      </c>
      <c r="E29" s="76" t="str">
        <f>IFERROR(VLOOKUP($C29,'SINAPI DEZEMBRO 2020'!$1:$1048576,2,0),IFERROR(VLOOKUP($C29,'COMP. PROPRIA'!$B$4:$I$79292,4,0),""))</f>
        <v>REMOÇÃO DE LOUÇAS, DE FORMA MANUAL, SEM REAPROVEITAMENTO. AF_12/2017</v>
      </c>
      <c r="F29" s="77" t="str">
        <f>IFERROR(VLOOKUP($C29,'SINAPI DEZEMBRO 2020'!$A:$D,3,0),IFERROR(VLOOKUP($C29,'COMP. PROPRIA'!$B$4:$I$79292,5,0),""))</f>
        <v>UN</v>
      </c>
      <c r="G29" s="119">
        <f>QUANT!K78</f>
        <v>16</v>
      </c>
      <c r="H29" s="114">
        <f>IFERROR(VLOOKUP($C29,'SINAPI DEZEMBRO 2020'!$A:$D,4,0),IFERROR(VLOOKUP($C29,'COMP. PROPRIA'!$B$4:$I$79292,8,0),""))</f>
        <v>7.52</v>
      </c>
      <c r="I29" s="115">
        <f>H29*'4-BDI'!$E$29</f>
        <v>9.6436479999999989</v>
      </c>
      <c r="J29" s="116">
        <f t="shared" si="6"/>
        <v>120.32</v>
      </c>
      <c r="K29" s="117">
        <f t="shared" si="7"/>
        <v>154.29</v>
      </c>
    </row>
    <row r="30" spans="2:13" s="72" customFormat="1" ht="30" x14ac:dyDescent="0.2">
      <c r="B30" s="7" t="s">
        <v>4899</v>
      </c>
      <c r="C30" s="314">
        <f>QUANT!C82</f>
        <v>97664</v>
      </c>
      <c r="D30" s="314" t="str">
        <f>QUANT!D82</f>
        <v>SINAPI</v>
      </c>
      <c r="E30" s="76" t="str">
        <f>IFERROR(VLOOKUP($C30,'SINAPI DEZEMBRO 2020'!$1:$1048576,2,0),IFERROR(VLOOKUP($C30,'COMP. PROPRIA'!$B$4:$I$79292,4,0),""))</f>
        <v>REMOÇÃO DE ACESSÓRIOS, DE FORMA MANUAL, SEM REAPROVEITAMENTO. AF_12/2017</v>
      </c>
      <c r="F30" s="77" t="str">
        <f>IFERROR(VLOOKUP($C30,'SINAPI DEZEMBRO 2020'!$A:$D,3,0),IFERROR(VLOOKUP($C30,'COMP. PROPRIA'!$B$4:$I$79292,5,0),""))</f>
        <v>UN</v>
      </c>
      <c r="G30" s="119">
        <f>QUANT!K82</f>
        <v>18</v>
      </c>
      <c r="H30" s="114">
        <f>IFERROR(VLOOKUP($C30,'SINAPI DEZEMBRO 2020'!$A:$D,4,0),IFERROR(VLOOKUP($C30,'COMP. PROPRIA'!$B$4:$I$79292,8,0),""))</f>
        <v>0.93</v>
      </c>
      <c r="I30" s="115">
        <f>H30*'4-BDI'!$E$29</f>
        <v>1.1926320000000001</v>
      </c>
      <c r="J30" s="116">
        <f t="shared" si="6"/>
        <v>16.739999999999998</v>
      </c>
      <c r="K30" s="117">
        <f t="shared" si="7"/>
        <v>21.46</v>
      </c>
    </row>
    <row r="31" spans="2:13" s="72" customFormat="1" ht="30" x14ac:dyDescent="0.2">
      <c r="B31" s="7" t="s">
        <v>4907</v>
      </c>
      <c r="C31" s="314">
        <f>QUANT!C88</f>
        <v>97662</v>
      </c>
      <c r="D31" s="314" t="str">
        <f>QUANT!D88</f>
        <v>SINAPI</v>
      </c>
      <c r="E31" s="76" t="str">
        <f>IFERROR(VLOOKUP($C31,'SINAPI DEZEMBRO 2020'!$1:$1048576,2,0),IFERROR(VLOOKUP($C31,'COMP. PROPRIA'!$B$4:$I$79292,4,0),""))</f>
        <v>REMOÇÃO DE TUBULAÇÕES (TUBOS E CONEXÕES) DE ÁGUA FRIA, DE FORMA MANUAL, SEM REAPROVEITAMENTO. AF_12/2017</v>
      </c>
      <c r="F31" s="77" t="str">
        <f>IFERROR(VLOOKUP($C31,'SINAPI DEZEMBRO 2020'!$A:$D,3,0),IFERROR(VLOOKUP($C31,'COMP. PROPRIA'!$B$4:$I$79292,5,0),""))</f>
        <v>M</v>
      </c>
      <c r="G31" s="119">
        <f>QUANT!K88</f>
        <v>75</v>
      </c>
      <c r="H31" s="114">
        <f>IFERROR(VLOOKUP($C31,'SINAPI DEZEMBRO 2020'!$A:$D,4,0),IFERROR(VLOOKUP($C31,'COMP. PROPRIA'!$B$4:$I$79292,8,0),""))</f>
        <v>0.28999999999999998</v>
      </c>
      <c r="I31" s="115">
        <f>H31*'4-BDI'!$E$29</f>
        <v>0.37189599999999995</v>
      </c>
      <c r="J31" s="116">
        <f t="shared" si="6"/>
        <v>21.75</v>
      </c>
      <c r="K31" s="117">
        <f t="shared" si="7"/>
        <v>27.89</v>
      </c>
    </row>
    <row r="32" spans="2:13" s="72" customFormat="1" ht="30" x14ac:dyDescent="0.2">
      <c r="B32" s="7" t="s">
        <v>4908</v>
      </c>
      <c r="C32" s="314">
        <f>QUANT!C93</f>
        <v>97626</v>
      </c>
      <c r="D32" s="314" t="str">
        <f>QUANT!D93</f>
        <v>SINAPI</v>
      </c>
      <c r="E32" s="76" t="str">
        <f>IFERROR(VLOOKUP($C32,'SINAPI DEZEMBRO 2020'!$1:$1048576,2,0),IFERROR(VLOOKUP($C32,'COMP. PROPRIA'!$B$4:$I$79292,4,0),""))</f>
        <v>DEMOLIÇÃO DE PILARES E VIGAS EM CONCRETO ARMADO, DE FORMA MANUAL, SEM REAPROVEITAMENTO. AF_12/2017</v>
      </c>
      <c r="F32" s="77" t="str">
        <f>IFERROR(VLOOKUP($C32,'SINAPI DEZEMBRO 2020'!$A:$D,3,0),IFERROR(VLOOKUP($C32,'COMP. PROPRIA'!$B$4:$I$79292,5,0),""))</f>
        <v>M3</v>
      </c>
      <c r="G32" s="119">
        <f>QUANT!K93</f>
        <v>2.4300000000000002</v>
      </c>
      <c r="H32" s="114">
        <f>IFERROR(VLOOKUP($C32,'SINAPI DEZEMBRO 2020'!$A:$D,4,0),IFERROR(VLOOKUP($C32,'COMP. PROPRIA'!$B$4:$I$79292,8,0),""))</f>
        <v>373.9</v>
      </c>
      <c r="I32" s="115">
        <f>H32*'4-BDI'!$E$29</f>
        <v>479.48935999999998</v>
      </c>
      <c r="J32" s="116">
        <f t="shared" si="6"/>
        <v>908.57</v>
      </c>
      <c r="K32" s="117">
        <f t="shared" si="7"/>
        <v>1165.1500000000001</v>
      </c>
    </row>
    <row r="33" spans="2:11" s="72" customFormat="1" ht="30" x14ac:dyDescent="0.2">
      <c r="B33" s="7" t="s">
        <v>4909</v>
      </c>
      <c r="C33" s="314">
        <f>QUANT!C99</f>
        <v>97634</v>
      </c>
      <c r="D33" s="314" t="str">
        <f>QUANT!D99</f>
        <v>SINAPI</v>
      </c>
      <c r="E33" s="76" t="str">
        <f>IFERROR(VLOOKUP($C33,'SINAPI DEZEMBRO 2020'!$1:$1048576,2,0),IFERROR(VLOOKUP($C33,'COMP. PROPRIA'!$B$4:$I$79292,4,0),""))</f>
        <v>DEMOLIÇÃO DE REVESTIMENTO CERÂMICO, DE FORMA MECANIZADA COM MARTELETE, SEM REAPROVEITAMENTO. AF_12/2017</v>
      </c>
      <c r="F33" s="77" t="str">
        <f>IFERROR(VLOOKUP($C33,'SINAPI DEZEMBRO 2020'!$A:$D,3,0),IFERROR(VLOOKUP($C33,'COMP. PROPRIA'!$B$4:$I$79292,5,0),""))</f>
        <v>M2</v>
      </c>
      <c r="G33" s="119">
        <f>QUANT!K99</f>
        <v>134.995</v>
      </c>
      <c r="H33" s="114">
        <f>IFERROR(VLOOKUP($C33,'SINAPI DEZEMBRO 2020'!$A:$D,4,0),IFERROR(VLOOKUP($C33,'COMP. PROPRIA'!$B$4:$I$79292,8,0),""))</f>
        <v>7.29</v>
      </c>
      <c r="I33" s="115">
        <f>H33*'4-BDI'!$E$29</f>
        <v>9.3486960000000003</v>
      </c>
      <c r="J33" s="116">
        <f t="shared" si="6"/>
        <v>984.11</v>
      </c>
      <c r="K33" s="117">
        <f t="shared" si="7"/>
        <v>1262.02</v>
      </c>
    </row>
    <row r="34" spans="2:11" s="280" customFormat="1" ht="30" x14ac:dyDescent="0.2">
      <c r="B34" s="7" t="s">
        <v>4911</v>
      </c>
      <c r="C34" s="314">
        <f>QUANT!C106</f>
        <v>97661</v>
      </c>
      <c r="D34" s="314" t="str">
        <f>QUANT!D106</f>
        <v>SINAPI</v>
      </c>
      <c r="E34" s="76" t="str">
        <f>IFERROR(VLOOKUP($C34,'SINAPI DEZEMBRO 2020'!$1:$1048576,2,0),IFERROR(VLOOKUP($C34,'COMP. PROPRIA'!$B$4:$I$79292,4,0),""))</f>
        <v>REMOÇÃO DE CABOS ELÉTRICOS, DE FORMA MANUAL, SEM REAPROVEITAMENTO. AF_12/2017</v>
      </c>
      <c r="F34" s="77" t="str">
        <f>IFERROR(VLOOKUP($C34,'SINAPI DEZEMBRO 2020'!$A:$D,3,0),IFERROR(VLOOKUP($C34,'COMP. PROPRIA'!$B$4:$I$79292,5,0),""))</f>
        <v>M</v>
      </c>
      <c r="G34" s="119">
        <f>QUANT!K106</f>
        <v>4910.6000000000004</v>
      </c>
      <c r="H34" s="114">
        <f>IFERROR(VLOOKUP($C34,'SINAPI DEZEMBRO 2020'!$A:$D,4,0),IFERROR(VLOOKUP($C34,'COMP. PROPRIA'!$B$4:$I$79292,8,0),""))</f>
        <v>0.41</v>
      </c>
      <c r="I34" s="115">
        <f>H34*'4-BDI'!$E$29</f>
        <v>0.52578399999999992</v>
      </c>
      <c r="J34" s="116">
        <f t="shared" ref="J34" si="8">TRUNC(G34*H34,2)</f>
        <v>2013.34</v>
      </c>
      <c r="K34" s="117">
        <f t="shared" ref="K34" si="9">TRUNC(G34*I34,2)</f>
        <v>2581.91</v>
      </c>
    </row>
    <row r="35" spans="2:11" s="72" customFormat="1" ht="30" x14ac:dyDescent="0.2">
      <c r="B35" s="7" t="s">
        <v>10619</v>
      </c>
      <c r="C35" s="314">
        <f>QUANT!C109</f>
        <v>97637</v>
      </c>
      <c r="D35" s="314" t="str">
        <f>QUANT!D109</f>
        <v>SINAPI</v>
      </c>
      <c r="E35" s="76" t="str">
        <f>IFERROR(VLOOKUP($C35,'SINAPI DEZEMBRO 2020'!$1:$1048576,2,0),IFERROR(VLOOKUP($C35,'COMP. PROPRIA'!$B$4:$I$79292,4,0),""))</f>
        <v>REMOÇÃO DE TAPUME/ CHAPAS METÁLICAS E DE MADEIRA, DE FORMA MANUAL, SEM REAPROVEITAMENTO. AF_12/2017</v>
      </c>
      <c r="F35" s="77" t="str">
        <f>IFERROR(VLOOKUP($C35,'SINAPI DEZEMBRO 2020'!$A:$D,3,0),IFERROR(VLOOKUP($C35,'COMP. PROPRIA'!$B$4:$I$79292,5,0),""))</f>
        <v>M2</v>
      </c>
      <c r="G35" s="119">
        <f>QUANT!K109</f>
        <v>316.95</v>
      </c>
      <c r="H35" s="114">
        <f>IFERROR(VLOOKUP($C35,'SINAPI DEZEMBRO 2020'!$A:$D,4,0),IFERROR(VLOOKUP($C35,'COMP. PROPRIA'!$B$4:$I$79292,8,0),""))</f>
        <v>1.53</v>
      </c>
      <c r="I35" s="115">
        <f>H35*'4-BDI'!$E$29</f>
        <v>1.962072</v>
      </c>
      <c r="J35" s="116">
        <f t="shared" si="6"/>
        <v>484.93</v>
      </c>
      <c r="K35" s="117">
        <f t="shared" si="7"/>
        <v>621.87</v>
      </c>
    </row>
    <row r="36" spans="2:11" s="72" customFormat="1" ht="30" x14ac:dyDescent="0.2">
      <c r="B36" s="7" t="s">
        <v>11090</v>
      </c>
      <c r="C36" s="314">
        <f>QUANT!C121</f>
        <v>98528</v>
      </c>
      <c r="D36" s="314" t="str">
        <f>QUANT!D121</f>
        <v>SINAPI</v>
      </c>
      <c r="E36" s="76" t="str">
        <f>IFERROR(VLOOKUP($C36,'SINAPI DEZEMBRO 2020'!$1:$1048576,2,0),IFERROR(VLOOKUP($C36,'COMP. PROPRIA'!$B$4:$I$79292,4,0),""))</f>
        <v>REMOÇÃO DE RAÍZES REMANESCENTES DE TRONCO DE ÁRVORE COM DIÂMETRO MAIOR OU IGUAL A 0,60 M.AF_05/2018</v>
      </c>
      <c r="F36" s="77" t="str">
        <f>IFERROR(VLOOKUP($C36,'SINAPI DEZEMBRO 2020'!$A:$D,3,0),IFERROR(VLOOKUP($C36,'COMP. PROPRIA'!$B$4:$I$79292,5,0),""))</f>
        <v>UN</v>
      </c>
      <c r="G36" s="119">
        <f>QUANT!K121</f>
        <v>7</v>
      </c>
      <c r="H36" s="114">
        <f>IFERROR(VLOOKUP($C36,'SINAPI DEZEMBRO 2020'!$A:$D,4,0),IFERROR(VLOOKUP($C36,'COMP. PROPRIA'!$B$4:$I$79292,8,0),""))</f>
        <v>151.43</v>
      </c>
      <c r="I36" s="115">
        <f>H36*'4-BDI'!$E$29</f>
        <v>194.19383200000001</v>
      </c>
      <c r="J36" s="116">
        <f t="shared" si="6"/>
        <v>1060.01</v>
      </c>
      <c r="K36" s="117">
        <f t="shared" si="7"/>
        <v>1359.35</v>
      </c>
    </row>
    <row r="37" spans="2:11" s="72" customFormat="1" ht="60" x14ac:dyDescent="0.2">
      <c r="B37" s="7" t="s">
        <v>11093</v>
      </c>
      <c r="C37" s="314">
        <f>QUANT!C124</f>
        <v>100973</v>
      </c>
      <c r="D37" s="314" t="str">
        <f>QUANT!D124</f>
        <v>SINAPI</v>
      </c>
      <c r="E37" s="76" t="str">
        <f>IFERROR(VLOOKUP($C37,'SINAPI DEZEMBRO 2020'!$1:$1048576,2,0),IFERROR(VLOOKUP($C37,'COMP. PROPRIA'!$B$4:$I$79292,4,0),""))</f>
        <v>CARGA, MANOBRA E DESCARGA DE SOLOS E MATERIAIS GRANULARES EM CAMINHÃO BASCULANTE 6 M³ - CARGA COM PÁ CARREGADEIRA (CAÇAMBA DE 1,7 A 2,8 M³ / 128 HP) E DESCARGA LIVRE (UNIDADE: M3). AF_07/2020</v>
      </c>
      <c r="F37" s="77" t="str">
        <f>IFERROR(VLOOKUP($C37,'SINAPI DEZEMBRO 2020'!$A:$D,3,0),IFERROR(VLOOKUP($C37,'COMP. PROPRIA'!$B$4:$I$79292,5,0),""))</f>
        <v>M3</v>
      </c>
      <c r="G37" s="119">
        <f>QUANT!K124</f>
        <v>455.78869856000011</v>
      </c>
      <c r="H37" s="114">
        <f>IFERROR(VLOOKUP($C37,'SINAPI DEZEMBRO 2020'!$A:$D,4,0),IFERROR(VLOOKUP($C37,'COMP. PROPRIA'!$B$4:$I$79292,8,0),""))</f>
        <v>5</v>
      </c>
      <c r="I37" s="115">
        <f>H37*'4-BDI'!$E$29</f>
        <v>6.4119999999999999</v>
      </c>
      <c r="J37" s="116">
        <f t="shared" ref="J37:J38" si="10">TRUNC(G37*H37,2)</f>
        <v>2278.94</v>
      </c>
      <c r="K37" s="117">
        <f t="shared" ref="K37:K38" si="11">TRUNC(G37*I37,2)</f>
        <v>2922.51</v>
      </c>
    </row>
    <row r="38" spans="2:11" s="280" customFormat="1" ht="30" x14ac:dyDescent="0.2">
      <c r="B38" s="7" t="s">
        <v>12707</v>
      </c>
      <c r="C38" s="314">
        <f>QUANT!C129</f>
        <v>97914</v>
      </c>
      <c r="D38" s="314" t="str">
        <f>QUANT!D129</f>
        <v>SINAPI</v>
      </c>
      <c r="E38" s="76" t="str">
        <f>IFERROR(VLOOKUP($C38,'SINAPI DEZEMBRO 2020'!$1:$1048576,2,0),IFERROR(VLOOKUP($C38,'COMP. PROPRIA'!$B$4:$I$79292,4,0),""))</f>
        <v>TRANSPORTE COM CAMINHÃO BASCULANTE DE 6 M³, EM VIA URBANA PAVIMENTADA, DMT ATÉ 30 KM (UNIDADE: M3XKM). AF_07/2020</v>
      </c>
      <c r="F38" s="77" t="str">
        <f>IFERROR(VLOOKUP($C38,'SINAPI DEZEMBRO 2020'!$A:$D,3,0),IFERROR(VLOOKUP($C38,'COMP. PROPRIA'!$B$4:$I$79292,5,0),""))</f>
        <v>M3XKM</v>
      </c>
      <c r="G38" s="119">
        <f>QUANT!K129</f>
        <v>3418.415239200001</v>
      </c>
      <c r="H38" s="114">
        <f>IFERROR(VLOOKUP($C38,'SINAPI DEZEMBRO 2020'!$A:$D,4,0),IFERROR(VLOOKUP($C38,'COMP. PROPRIA'!$B$4:$I$79292,8,0),""))</f>
        <v>1.67</v>
      </c>
      <c r="I38" s="115">
        <f>H38*'4-BDI'!$E$29</f>
        <v>2.1416079999999997</v>
      </c>
      <c r="J38" s="116">
        <f t="shared" si="10"/>
        <v>5708.75</v>
      </c>
      <c r="K38" s="117">
        <f t="shared" si="11"/>
        <v>7320.9</v>
      </c>
    </row>
    <row r="39" spans="2:11" ht="15" x14ac:dyDescent="0.2">
      <c r="B39" s="753" t="s">
        <v>3886</v>
      </c>
      <c r="C39" s="754"/>
      <c r="D39" s="754"/>
      <c r="E39" s="754"/>
      <c r="F39" s="754"/>
      <c r="G39" s="754"/>
      <c r="H39" s="754"/>
      <c r="I39" s="145"/>
      <c r="J39" s="146">
        <f>TRUNC(SUM(J20:J38),2)</f>
        <v>29330.400000000001</v>
      </c>
      <c r="K39" s="149">
        <f>TRUNC(SUM(K20:K38),2)</f>
        <v>37613.25</v>
      </c>
    </row>
    <row r="40" spans="2:11" ht="15" x14ac:dyDescent="0.2">
      <c r="B40" s="148" t="s">
        <v>690</v>
      </c>
      <c r="C40" s="315"/>
      <c r="D40" s="140"/>
      <c r="E40" s="141" t="str">
        <f>QUANT!E133</f>
        <v>FUNDAÇÃO</v>
      </c>
      <c r="F40" s="142"/>
      <c r="G40" s="143"/>
      <c r="H40" s="144"/>
      <c r="I40" s="144"/>
      <c r="J40" s="112"/>
      <c r="K40" s="113"/>
    </row>
    <row r="41" spans="2:11" ht="15" x14ac:dyDescent="0.2">
      <c r="B41" s="558" t="s">
        <v>32</v>
      </c>
      <c r="C41" s="559"/>
      <c r="D41" s="560"/>
      <c r="E41" s="561" t="str">
        <f>QUANT!E134</f>
        <v>SAPATA</v>
      </c>
      <c r="F41" s="562"/>
      <c r="G41" s="563"/>
      <c r="H41" s="564"/>
      <c r="I41" s="565"/>
      <c r="J41" s="557"/>
      <c r="K41" s="149"/>
    </row>
    <row r="42" spans="2:11" ht="30" x14ac:dyDescent="0.2">
      <c r="B42" s="7" t="s">
        <v>11148</v>
      </c>
      <c r="C42" s="314">
        <f>QUANT!C136</f>
        <v>96521</v>
      </c>
      <c r="D42" s="314" t="str">
        <f>QUANT!D136</f>
        <v>SINAPI</v>
      </c>
      <c r="E42" s="76" t="str">
        <f>IFERROR(VLOOKUP($C42,'SINAPI DEZEMBRO 2020'!$1:$1048576,2,0),IFERROR(VLOOKUP($C42,'COMP. PROPRIA'!$B$4:$I$79292,4,0),""))</f>
        <v>ESCAVAÇÃO MECANIZADA PARA BLOCO DE COROAMENTO OU SAPATA, COM PREVISÃO DE FÔRMA, COM RETROESCAVADEIRA. AF_06/2017</v>
      </c>
      <c r="F42" s="77" t="str">
        <f>IFERROR(VLOOKUP($C42,'SINAPI DEZEMBRO 2020'!$A:$D,3,0),IFERROR(VLOOKUP($C42,'COMP. PROPRIA'!$B$4:$I$79292,5,0),""))</f>
        <v>M3</v>
      </c>
      <c r="G42" s="119">
        <f>QUANT!K136</f>
        <v>10.8</v>
      </c>
      <c r="H42" s="114">
        <f>IFERROR(VLOOKUP($C42,'SINAPI DEZEMBRO 2020'!$A:$D,4,0),IFERROR(VLOOKUP($C42,'COMP. PROPRIA'!$B$4:$I$79292,8,0),""))</f>
        <v>26.41</v>
      </c>
      <c r="I42" s="115">
        <f>H42*'4-BDI'!$E$29</f>
        <v>33.868183999999999</v>
      </c>
      <c r="J42" s="116">
        <f t="shared" ref="J42:J51" si="12">TRUNC(G42*H42,2)</f>
        <v>285.22000000000003</v>
      </c>
      <c r="K42" s="117">
        <f t="shared" ref="K42:K51" si="13">TRUNC(G42*I42,2)</f>
        <v>365.77</v>
      </c>
    </row>
    <row r="43" spans="2:11" s="281" customFormat="1" ht="30" x14ac:dyDescent="0.2">
      <c r="B43" s="7" t="s">
        <v>11149</v>
      </c>
      <c r="C43" s="314">
        <f>QUANT!C139</f>
        <v>96617</v>
      </c>
      <c r="D43" s="314" t="str">
        <f>QUANT!D139</f>
        <v>SINAPI</v>
      </c>
      <c r="E43" s="76" t="str">
        <f>IFERROR(VLOOKUP($C43,'SINAPI DEZEMBRO 2020'!$1:$1048576,2,0),IFERROR(VLOOKUP($C43,'COMP. PROPRIA'!$B$4:$I$79292,4,0),""))</f>
        <v>LASTRO DE CONCRETO MAGRO, APLICADO EM BLOCOS DE COROAMENTO OU SAPATAS, ESPESSURA DE 3 CM. AF_08/2017</v>
      </c>
      <c r="F43" s="77" t="str">
        <f>IFERROR(VLOOKUP($C43,'SINAPI DEZEMBRO 2020'!$A:$D,3,0),IFERROR(VLOOKUP($C43,'COMP. PROPRIA'!$B$4:$I$79292,5,0),""))</f>
        <v>M2</v>
      </c>
      <c r="G43" s="119">
        <f>QUANT!K139</f>
        <v>3.36</v>
      </c>
      <c r="H43" s="114">
        <f>IFERROR(VLOOKUP($C43,'SINAPI DEZEMBRO 2020'!$A:$D,4,0),IFERROR(VLOOKUP($C43,'COMP. PROPRIA'!$B$4:$I$79292,8,0),""))</f>
        <v>12.79</v>
      </c>
      <c r="I43" s="115">
        <f>H43*'4-BDI'!$E$29</f>
        <v>16.401895999999997</v>
      </c>
      <c r="J43" s="116">
        <f t="shared" ref="J43" si="14">TRUNC(G43*H43,2)</f>
        <v>42.97</v>
      </c>
      <c r="K43" s="117">
        <f t="shared" ref="K43" si="15">TRUNC(G43*I43,2)</f>
        <v>55.11</v>
      </c>
    </row>
    <row r="44" spans="2:11" ht="30" x14ac:dyDescent="0.2">
      <c r="B44" s="7" t="s">
        <v>11150</v>
      </c>
      <c r="C44" s="314">
        <f>QUANT!C143</f>
        <v>96546</v>
      </c>
      <c r="D44" s="314" t="str">
        <f>QUANT!D143</f>
        <v>SINAPI</v>
      </c>
      <c r="E44" s="76" t="str">
        <f>IFERROR(VLOOKUP($C44,'SINAPI DEZEMBRO 2020'!$1:$1048576,2,0),IFERROR(VLOOKUP($C44,'COMP. PROPRIA'!$B$4:$I$79292,4,0),""))</f>
        <v>ARMAÇÃO DE BLOCO, VIGA BALDRAME OU SAPATA UTILIZANDO AÇO CA-50 DE 10 MM - MONTAGEM. AF_06/2017</v>
      </c>
      <c r="F44" s="77" t="str">
        <f>IFERROR(VLOOKUP($C44,'SINAPI DEZEMBRO 2020'!$A:$D,3,0),IFERROR(VLOOKUP($C44,'COMP. PROPRIA'!$B$4:$I$79292,5,0),""))</f>
        <v>KG</v>
      </c>
      <c r="G44" s="119">
        <f>QUANT!K143</f>
        <v>118.76</v>
      </c>
      <c r="H44" s="114">
        <f>IFERROR(VLOOKUP($C44,'SINAPI DEZEMBRO 2020'!$A:$D,4,0),IFERROR(VLOOKUP($C44,'COMP. PROPRIA'!$B$4:$I$79292,8,0),""))</f>
        <v>9.7799999999999994</v>
      </c>
      <c r="I44" s="115">
        <f>H44*'4-BDI'!$E$29</f>
        <v>12.541872</v>
      </c>
      <c r="J44" s="116">
        <f t="shared" si="12"/>
        <v>1161.47</v>
      </c>
      <c r="K44" s="117">
        <f t="shared" si="13"/>
        <v>1489.47</v>
      </c>
    </row>
    <row r="45" spans="2:11" ht="30" x14ac:dyDescent="0.2">
      <c r="B45" s="7" t="s">
        <v>11151</v>
      </c>
      <c r="C45" s="314">
        <f>QUANT!C146</f>
        <v>96543</v>
      </c>
      <c r="D45" s="314" t="str">
        <f>QUANT!D146</f>
        <v>SINAPI</v>
      </c>
      <c r="E45" s="76" t="str">
        <f>IFERROR(VLOOKUP($C45,'SINAPI DEZEMBRO 2020'!$1:$1048576,2,0),IFERROR(VLOOKUP($C45,'COMP. PROPRIA'!$B$4:$I$79292,4,0),""))</f>
        <v>ARMAÇÃO DE BLOCO, VIGA BALDRAME E SAPATA UTILIZANDO AÇO CA-60 DE 5 MM - MONTAGEM. AF_06/2017</v>
      </c>
      <c r="F45" s="77" t="str">
        <f>IFERROR(VLOOKUP($C45,'SINAPI DEZEMBRO 2020'!$A:$D,3,0),IFERROR(VLOOKUP($C45,'COMP. PROPRIA'!$B$4:$I$79292,5,0),""))</f>
        <v>KG</v>
      </c>
      <c r="G45" s="119">
        <f>QUANT!K146</f>
        <v>10.15</v>
      </c>
      <c r="H45" s="114">
        <f>IFERROR(VLOOKUP($C45,'SINAPI DEZEMBRO 2020'!$A:$D,4,0),IFERROR(VLOOKUP($C45,'COMP. PROPRIA'!$B$4:$I$79292,8,0),""))</f>
        <v>12.77</v>
      </c>
      <c r="I45" s="115">
        <f>H45*'4-BDI'!$E$29</f>
        <v>16.376248</v>
      </c>
      <c r="J45" s="116">
        <f t="shared" si="12"/>
        <v>129.61000000000001</v>
      </c>
      <c r="K45" s="117">
        <f t="shared" si="13"/>
        <v>166.21</v>
      </c>
    </row>
    <row r="46" spans="2:11" ht="45" x14ac:dyDescent="0.2">
      <c r="B46" s="7" t="s">
        <v>11152</v>
      </c>
      <c r="C46" s="314">
        <f>QUANT!C149</f>
        <v>96531</v>
      </c>
      <c r="D46" s="314" t="str">
        <f>QUANT!D149</f>
        <v>SINAPI</v>
      </c>
      <c r="E46" s="76" t="str">
        <f>IFERROR(VLOOKUP($C46,'SINAPI DEZEMBRO 2020'!$1:$1048576,2,0),IFERROR(VLOOKUP($C46,'COMP. PROPRIA'!$B$4:$I$79292,4,0),""))</f>
        <v>FABRICAÇÃO, MONTAGEM E DESMONTAGEM DE FÔRMA PARA BLOCO DE COROAMENTO, EM MADEIRA SERRADA, E=25 MM, 2 UTILIZAÇÕES. AF_06/2017</v>
      </c>
      <c r="F46" s="77" t="str">
        <f>IFERROR(VLOOKUP($C46,'SINAPI DEZEMBRO 2020'!$A:$D,3,0),IFERROR(VLOOKUP($C46,'COMP. PROPRIA'!$B$4:$I$79292,5,0),""))</f>
        <v>M2</v>
      </c>
      <c r="G46" s="119">
        <f>QUANT!K149</f>
        <v>16.239999999999998</v>
      </c>
      <c r="H46" s="114">
        <f>IFERROR(VLOOKUP($C46,'SINAPI DEZEMBRO 2020'!$A:$D,4,0),IFERROR(VLOOKUP($C46,'COMP. PROPRIA'!$B$4:$I$79292,8,0),""))</f>
        <v>73.11</v>
      </c>
      <c r="I46" s="115">
        <f>H46*'4-BDI'!$E$29</f>
        <v>93.756264000000002</v>
      </c>
      <c r="J46" s="116">
        <f t="shared" si="12"/>
        <v>1187.3</v>
      </c>
      <c r="K46" s="117">
        <f t="shared" si="13"/>
        <v>1522.6</v>
      </c>
    </row>
    <row r="47" spans="2:11" s="281" customFormat="1" ht="30" x14ac:dyDescent="0.2">
      <c r="B47" s="7" t="s">
        <v>12088</v>
      </c>
      <c r="C47" s="314">
        <f>QUANT!C152</f>
        <v>96558</v>
      </c>
      <c r="D47" s="314" t="str">
        <f>QUANT!D152</f>
        <v>SINAPI</v>
      </c>
      <c r="E47" s="76" t="str">
        <f>IFERROR(VLOOKUP($C47,'SINAPI DEZEMBRO 2020'!$1:$1048576,2,0),IFERROR(VLOOKUP($C47,'COMP. PROPRIA'!$B$4:$I$79292,4,0),""))</f>
        <v>CONCRETAGEM DE SAPATAS, FCK 30 MPA, COM USO DE BOMBA  LANÇAMENTO, ADENSAMENTO E ACABAMENTO. AF_11/2016</v>
      </c>
      <c r="F47" s="77" t="str">
        <f>IFERROR(VLOOKUP($C47,'SINAPI DEZEMBRO 2020'!$A:$D,3,0),IFERROR(VLOOKUP($C47,'COMP. PROPRIA'!$B$4:$I$79292,5,0),""))</f>
        <v>M3</v>
      </c>
      <c r="G47" s="119">
        <f>QUANT!K152</f>
        <v>1.75</v>
      </c>
      <c r="H47" s="114">
        <f>IFERROR(VLOOKUP($C47,'SINAPI DEZEMBRO 2020'!$A:$D,4,0),IFERROR(VLOOKUP($C47,'COMP. PROPRIA'!$B$4:$I$79292,8,0),""))</f>
        <v>522.84</v>
      </c>
      <c r="I47" s="115">
        <f>H47*'4-BDI'!$E$29</f>
        <v>670.49001600000008</v>
      </c>
      <c r="J47" s="116">
        <f t="shared" ref="J47" si="16">TRUNC(G47*H47,2)</f>
        <v>914.97</v>
      </c>
      <c r="K47" s="117">
        <f t="shared" ref="K47" si="17">TRUNC(G47*I47,2)</f>
        <v>1173.3499999999999</v>
      </c>
    </row>
    <row r="48" spans="2:11" ht="30" x14ac:dyDescent="0.2">
      <c r="B48" s="7" t="s">
        <v>12089</v>
      </c>
      <c r="C48" s="314">
        <f>QUANT!C155</f>
        <v>98557</v>
      </c>
      <c r="D48" s="314" t="str">
        <f>QUANT!D155</f>
        <v>SINAPI</v>
      </c>
      <c r="E48" s="76" t="str">
        <f>IFERROR(VLOOKUP($C48,'SINAPI DEZEMBRO 2020'!$1:$1048576,2,0),IFERROR(VLOOKUP($C48,'COMP. PROPRIA'!$B$4:$I$79292,4,0),""))</f>
        <v>IMPERMEABILIZAÇÃO DE SUPERFÍCIE COM EMULSÃO ASFÁLTICA, 2 DEMÃOS AF_06/2018</v>
      </c>
      <c r="F48" s="77" t="str">
        <f>IFERROR(VLOOKUP($C48,'SINAPI DEZEMBRO 2020'!$A:$D,3,0),IFERROR(VLOOKUP($C48,'COMP. PROPRIA'!$B$4:$I$79292,5,0),""))</f>
        <v>M2</v>
      </c>
      <c r="G48" s="119">
        <f>QUANT!K155</f>
        <v>16.239999999999998</v>
      </c>
      <c r="H48" s="114">
        <f>IFERROR(VLOOKUP($C48,'SINAPI DEZEMBRO 2020'!$A:$D,4,0),IFERROR(VLOOKUP($C48,'COMP. PROPRIA'!$B$4:$I$79292,8,0),""))</f>
        <v>33.770000000000003</v>
      </c>
      <c r="I48" s="115">
        <f>H48*'4-BDI'!$E$29</f>
        <v>43.306648000000003</v>
      </c>
      <c r="J48" s="116">
        <f t="shared" si="12"/>
        <v>548.41999999999996</v>
      </c>
      <c r="K48" s="117">
        <f t="shared" si="13"/>
        <v>703.29</v>
      </c>
    </row>
    <row r="49" spans="2:11" ht="15" x14ac:dyDescent="0.2">
      <c r="B49" s="7" t="s">
        <v>12090</v>
      </c>
      <c r="C49" s="314">
        <f>QUANT!C158</f>
        <v>96995</v>
      </c>
      <c r="D49" s="314" t="str">
        <f>QUANT!D158</f>
        <v>SINAPI</v>
      </c>
      <c r="E49" s="76" t="str">
        <f>IFERROR(VLOOKUP($C49,'SINAPI DEZEMBRO 2020'!$1:$1048576,2,0),IFERROR(VLOOKUP($C49,'COMP. PROPRIA'!$B$4:$I$79292,4,0),""))</f>
        <v>REATERRO MANUAL APILOADO COM SOQUETE. AF_10/2017</v>
      </c>
      <c r="F49" s="77" t="str">
        <f>IFERROR(VLOOKUP($C49,'SINAPI DEZEMBRO 2020'!$A:$D,3,0),IFERROR(VLOOKUP($C49,'COMP. PROPRIA'!$B$4:$I$79292,5,0),""))</f>
        <v>M3</v>
      </c>
      <c r="G49" s="119">
        <f>QUANT!K158</f>
        <v>9.0500000000000007</v>
      </c>
      <c r="H49" s="114">
        <f>IFERROR(VLOOKUP($C49,'SINAPI DEZEMBRO 2020'!$A:$D,4,0),IFERROR(VLOOKUP($C49,'COMP. PROPRIA'!$B$4:$I$79292,8,0),""))</f>
        <v>31.99</v>
      </c>
      <c r="I49" s="115">
        <f>H49*'4-BDI'!$E$29</f>
        <v>41.023975999999998</v>
      </c>
      <c r="J49" s="116">
        <f t="shared" si="12"/>
        <v>289.5</v>
      </c>
      <c r="K49" s="117">
        <f t="shared" si="13"/>
        <v>371.26</v>
      </c>
    </row>
    <row r="50" spans="2:11" ht="60" x14ac:dyDescent="0.2">
      <c r="B50" s="7" t="s">
        <v>12377</v>
      </c>
      <c r="C50" s="314">
        <f>QUANT!C161</f>
        <v>100973</v>
      </c>
      <c r="D50" s="314" t="str">
        <f>QUANT!D161</f>
        <v>SINAPI</v>
      </c>
      <c r="E50" s="76" t="str">
        <f>IFERROR(VLOOKUP($C50,'SINAPI DEZEMBRO 2020'!$1:$1048576,2,0),IFERROR(VLOOKUP($C50,'COMP. PROPRIA'!$B$4:$I$79292,4,0),""))</f>
        <v>CARGA, MANOBRA E DESCARGA DE SOLOS E MATERIAIS GRANULARES EM CAMINHÃO BASCULANTE 6 M³ - CARGA COM PÁ CARREGADEIRA (CAÇAMBA DE 1,7 A 2,8 M³ / 128 HP) E DESCARGA LIVRE (UNIDADE: M3). AF_07/2020</v>
      </c>
      <c r="F50" s="77" t="str">
        <f>IFERROR(VLOOKUP($C50,'SINAPI DEZEMBRO 2020'!$A:$D,3,0),IFERROR(VLOOKUP($C50,'COMP. PROPRIA'!$B$4:$I$79292,5,0),""))</f>
        <v>M3</v>
      </c>
      <c r="G50" s="119">
        <f>QUANT!K161</f>
        <v>1.75</v>
      </c>
      <c r="H50" s="114">
        <f>IFERROR(VLOOKUP($C50,'SINAPI DEZEMBRO 2020'!$A:$D,4,0),IFERROR(VLOOKUP($C50,'COMP. PROPRIA'!$B$4:$I$79292,8,0),""))</f>
        <v>5</v>
      </c>
      <c r="I50" s="115">
        <f>H50*'4-BDI'!$E$29</f>
        <v>6.4119999999999999</v>
      </c>
      <c r="J50" s="116">
        <f t="shared" si="12"/>
        <v>8.75</v>
      </c>
      <c r="K50" s="117">
        <f t="shared" si="13"/>
        <v>11.22</v>
      </c>
    </row>
    <row r="51" spans="2:11" ht="30" x14ac:dyDescent="0.2">
      <c r="B51" s="7" t="s">
        <v>12714</v>
      </c>
      <c r="C51" s="314">
        <f>QUANT!C164</f>
        <v>97914</v>
      </c>
      <c r="D51" s="314" t="str">
        <f>QUANT!D164</f>
        <v>SINAPI</v>
      </c>
      <c r="E51" s="76" t="str">
        <f>IFERROR(VLOOKUP($C51,'SINAPI DEZEMBRO 2020'!$1:$1048576,2,0),IFERROR(VLOOKUP($C51,'COMP. PROPRIA'!$B$4:$I$79292,4,0),""))</f>
        <v>TRANSPORTE COM CAMINHÃO BASCULANTE DE 6 M³, EM VIA URBANA PAVIMENTADA, DMT ATÉ 30 KM (UNIDADE: M3XKM). AF_07/2020</v>
      </c>
      <c r="F51" s="77" t="str">
        <f>IFERROR(VLOOKUP($C51,'SINAPI DEZEMBRO 2020'!$A:$D,3,0),IFERROR(VLOOKUP($C51,'COMP. PROPRIA'!$B$4:$I$79292,5,0),""))</f>
        <v>M3XKM</v>
      </c>
      <c r="G51" s="119">
        <f>QUANT!K164</f>
        <v>13.125</v>
      </c>
      <c r="H51" s="114">
        <f>IFERROR(VLOOKUP($C51,'SINAPI DEZEMBRO 2020'!$A:$D,4,0),IFERROR(VLOOKUP($C51,'COMP. PROPRIA'!$B$4:$I$79292,8,0),""))</f>
        <v>1.67</v>
      </c>
      <c r="I51" s="115">
        <f>H51*'4-BDI'!$E$29</f>
        <v>2.1416079999999997</v>
      </c>
      <c r="J51" s="116">
        <f t="shared" si="12"/>
        <v>21.91</v>
      </c>
      <c r="K51" s="117">
        <f t="shared" si="13"/>
        <v>28.1</v>
      </c>
    </row>
    <row r="52" spans="2:11" s="281" customFormat="1" ht="15" x14ac:dyDescent="0.2">
      <c r="B52" s="755" t="s">
        <v>12380</v>
      </c>
      <c r="C52" s="756"/>
      <c r="D52" s="756"/>
      <c r="E52" s="756"/>
      <c r="F52" s="756"/>
      <c r="G52" s="756"/>
      <c r="H52" s="757"/>
      <c r="I52" s="147"/>
      <c r="J52" s="149">
        <f>TRUNC(SUM(J42:J51),2)</f>
        <v>4590.12</v>
      </c>
      <c r="K52" s="149">
        <f>TRUNC(SUM(K42:K51),2)</f>
        <v>5886.38</v>
      </c>
    </row>
    <row r="53" spans="2:11" ht="15" x14ac:dyDescent="0.2">
      <c r="B53" s="558" t="s">
        <v>46</v>
      </c>
      <c r="C53" s="559"/>
      <c r="D53" s="560"/>
      <c r="E53" s="561" t="str">
        <f>QUANT!E167</f>
        <v>VIGAS BALDRAME</v>
      </c>
      <c r="F53" s="562"/>
      <c r="G53" s="563"/>
      <c r="H53" s="564"/>
      <c r="I53" s="565"/>
      <c r="J53" s="557"/>
      <c r="K53" s="149"/>
    </row>
    <row r="54" spans="2:11" ht="30" x14ac:dyDescent="0.2">
      <c r="B54" s="7" t="s">
        <v>11153</v>
      </c>
      <c r="C54" s="314">
        <f>QUANT!C168</f>
        <v>96525</v>
      </c>
      <c r="D54" s="314" t="str">
        <f>QUANT!D168</f>
        <v>SINAPI</v>
      </c>
      <c r="E54" s="76" t="str">
        <f>IFERROR(VLOOKUP($C54,'SINAPI DEZEMBRO 2020'!$1:$1048576,2,0),IFERROR(VLOOKUP($C54,'COMP. PROPRIA'!$B$4:$I$79292,4,0),""))</f>
        <v>ESCAVAÇÃO MECANIZADA PARA VIGA BALDRAME, COM PREVISÃO DE FÔRMA, COM MINI-ESCAVADEIRA. AF_06/2017</v>
      </c>
      <c r="F54" s="77" t="str">
        <f>IFERROR(VLOOKUP($C54,'SINAPI DEZEMBRO 2020'!$A:$D,3,0),IFERROR(VLOOKUP($C54,'COMP. PROPRIA'!$B$4:$I$79292,5,0),""))</f>
        <v>M3</v>
      </c>
      <c r="G54" s="119">
        <f>QUANT!K168</f>
        <v>0.75</v>
      </c>
      <c r="H54" s="114">
        <f>IFERROR(VLOOKUP($C54,'SINAPI DEZEMBRO 2020'!$A:$D,4,0),IFERROR(VLOOKUP($C54,'COMP. PROPRIA'!$B$4:$I$79292,8,0),""))</f>
        <v>23.54</v>
      </c>
      <c r="I54" s="115">
        <f>H54*'4-BDI'!$E$29</f>
        <v>30.187695999999999</v>
      </c>
      <c r="J54" s="116">
        <f t="shared" ref="J54:J63" si="18">TRUNC(G54*H54,2)</f>
        <v>17.649999999999999</v>
      </c>
      <c r="K54" s="117">
        <f t="shared" ref="K54:K63" si="19">TRUNC(G54*I54,2)</f>
        <v>22.64</v>
      </c>
    </row>
    <row r="55" spans="2:11" ht="30" x14ac:dyDescent="0.2">
      <c r="B55" s="7" t="s">
        <v>11154</v>
      </c>
      <c r="C55" s="314">
        <f>QUANT!C171</f>
        <v>96546</v>
      </c>
      <c r="D55" s="314" t="str">
        <f>QUANT!D171</f>
        <v>SINAPI</v>
      </c>
      <c r="E55" s="76" t="str">
        <f>IFERROR(VLOOKUP($C55,'SINAPI DEZEMBRO 2020'!$1:$1048576,2,0),IFERROR(VLOOKUP($C55,'COMP. PROPRIA'!$B$4:$I$79292,4,0),""))</f>
        <v>ARMAÇÃO DE BLOCO, VIGA BALDRAME OU SAPATA UTILIZANDO AÇO CA-50 DE 10 MM - MONTAGEM. AF_06/2017</v>
      </c>
      <c r="F55" s="77" t="str">
        <f>IFERROR(VLOOKUP($C55,'SINAPI DEZEMBRO 2020'!$A:$D,3,0),IFERROR(VLOOKUP($C55,'COMP. PROPRIA'!$B$4:$I$79292,5,0),""))</f>
        <v>KG</v>
      </c>
      <c r="G55" s="119">
        <f>QUANT!K171</f>
        <v>19.399999999999999</v>
      </c>
      <c r="H55" s="114">
        <f>IFERROR(VLOOKUP($C55,'SINAPI DEZEMBRO 2020'!$A:$D,4,0),IFERROR(VLOOKUP($C55,'COMP. PROPRIA'!$B$4:$I$79292,8,0),""))</f>
        <v>9.7799999999999994</v>
      </c>
      <c r="I55" s="115">
        <f>H55*'4-BDI'!$E$29</f>
        <v>12.541872</v>
      </c>
      <c r="J55" s="116">
        <f t="shared" si="18"/>
        <v>189.73</v>
      </c>
      <c r="K55" s="117">
        <f t="shared" si="19"/>
        <v>243.31</v>
      </c>
    </row>
    <row r="56" spans="2:11" ht="30" x14ac:dyDescent="0.2">
      <c r="B56" s="7" t="s">
        <v>11155</v>
      </c>
      <c r="C56" s="314">
        <f>QUANT!C174</f>
        <v>96543</v>
      </c>
      <c r="D56" s="314" t="str">
        <f>QUANT!D174</f>
        <v>SINAPI</v>
      </c>
      <c r="E56" s="76" t="str">
        <f>IFERROR(VLOOKUP($C56,'SINAPI DEZEMBRO 2020'!$1:$1048576,2,0),IFERROR(VLOOKUP($C56,'COMP. PROPRIA'!$B$4:$I$79292,4,0),""))</f>
        <v>ARMAÇÃO DE BLOCO, VIGA BALDRAME E SAPATA UTILIZANDO AÇO CA-60 DE 5 MM - MONTAGEM. AF_06/2017</v>
      </c>
      <c r="F56" s="77" t="str">
        <f>IFERROR(VLOOKUP($C56,'SINAPI DEZEMBRO 2020'!$A:$D,3,0),IFERROR(VLOOKUP($C56,'COMP. PROPRIA'!$B$4:$I$79292,5,0),""))</f>
        <v>KG</v>
      </c>
      <c r="G56" s="119">
        <f>QUANT!K174</f>
        <v>6.8</v>
      </c>
      <c r="H56" s="114">
        <f>IFERROR(VLOOKUP($C56,'SINAPI DEZEMBRO 2020'!$A:$D,4,0),IFERROR(VLOOKUP($C56,'COMP. PROPRIA'!$B$4:$I$79292,8,0),""))</f>
        <v>12.77</v>
      </c>
      <c r="I56" s="115">
        <f>H56*'4-BDI'!$E$29</f>
        <v>16.376248</v>
      </c>
      <c r="J56" s="116">
        <f t="shared" si="18"/>
        <v>86.83</v>
      </c>
      <c r="K56" s="117">
        <f t="shared" si="19"/>
        <v>111.35</v>
      </c>
    </row>
    <row r="57" spans="2:11" ht="45" x14ac:dyDescent="0.2">
      <c r="B57" s="7" t="s">
        <v>11156</v>
      </c>
      <c r="C57" s="314">
        <f>QUANT!C177</f>
        <v>96533</v>
      </c>
      <c r="D57" s="314" t="str">
        <f>QUANT!D177</f>
        <v>SINAPI</v>
      </c>
      <c r="E57" s="76" t="str">
        <f>IFERROR(VLOOKUP($C57,'SINAPI DEZEMBRO 2020'!$1:$1048576,2,0),IFERROR(VLOOKUP($C57,'COMP. PROPRIA'!$B$4:$I$79292,4,0),""))</f>
        <v>FABRICAÇÃO, MONTAGEM E DESMONTAGEM DE FÔRMA PARA VIGA BALDRAME, EM MADEIRA SERRADA, E=25 MM, 2 UTILIZAÇÕES. AF_06/2017</v>
      </c>
      <c r="F57" s="77" t="str">
        <f>IFERROR(VLOOKUP($C57,'SINAPI DEZEMBRO 2020'!$A:$D,3,0),IFERROR(VLOOKUP($C57,'COMP. PROPRIA'!$B$4:$I$79292,5,0),""))</f>
        <v>M2</v>
      </c>
      <c r="G57" s="119">
        <f>QUANT!K177</f>
        <v>6.85</v>
      </c>
      <c r="H57" s="114">
        <f>IFERROR(VLOOKUP($C57,'SINAPI DEZEMBRO 2020'!$A:$D,4,0),IFERROR(VLOOKUP($C57,'COMP. PROPRIA'!$B$4:$I$79292,8,0),""))</f>
        <v>63.9</v>
      </c>
      <c r="I57" s="115">
        <f>H57*'4-BDI'!$E$29</f>
        <v>81.945359999999994</v>
      </c>
      <c r="J57" s="116">
        <f t="shared" si="18"/>
        <v>437.71</v>
      </c>
      <c r="K57" s="117">
        <f t="shared" si="19"/>
        <v>561.32000000000005</v>
      </c>
    </row>
    <row r="58" spans="2:11" s="281" customFormat="1" ht="45" x14ac:dyDescent="0.2">
      <c r="B58" s="7" t="s">
        <v>11157</v>
      </c>
      <c r="C58" s="314">
        <f>QUANT!C180</f>
        <v>96557</v>
      </c>
      <c r="D58" s="314" t="str">
        <f>QUANT!D180</f>
        <v>SINAPI</v>
      </c>
      <c r="E58" s="76" t="str">
        <f>IFERROR(VLOOKUP($C58,'SINAPI DEZEMBRO 2020'!$1:$1048576,2,0),IFERROR(VLOOKUP($C58,'COMP. PROPRIA'!$B$4:$I$79292,4,0),""))</f>
        <v>CONCRETAGEM DE BLOCOS DE COROAMENTO E VIGAS BALDRAMES, FCK 30 MPA, COM USO DE BOMBA  LANÇAMENTO, ADENSAMENTO E ACABAMENTO. AF_06/2017</v>
      </c>
      <c r="F58" s="77" t="str">
        <f>IFERROR(VLOOKUP($C58,'SINAPI DEZEMBRO 2020'!$A:$D,3,0),IFERROR(VLOOKUP($C58,'COMP. PROPRIA'!$B$4:$I$79292,5,0),""))</f>
        <v>M3</v>
      </c>
      <c r="G58" s="119">
        <f>QUANT!K180</f>
        <v>0.39</v>
      </c>
      <c r="H58" s="114">
        <f>IFERROR(VLOOKUP($C58,'SINAPI DEZEMBRO 2020'!$A:$D,4,0),IFERROR(VLOOKUP($C58,'COMP. PROPRIA'!$B$4:$I$79292,8,0),""))</f>
        <v>517.98</v>
      </c>
      <c r="I58" s="115">
        <f>H58*'4-BDI'!$E$29</f>
        <v>664.25755200000003</v>
      </c>
      <c r="J58" s="116">
        <f t="shared" ref="J58" si="20">TRUNC(G58*H58,2)</f>
        <v>202.01</v>
      </c>
      <c r="K58" s="117">
        <f t="shared" ref="K58" si="21">TRUNC(G58*I58,2)</f>
        <v>259.06</v>
      </c>
    </row>
    <row r="59" spans="2:11" ht="30" x14ac:dyDescent="0.2">
      <c r="B59" s="7" t="s">
        <v>12091</v>
      </c>
      <c r="C59" s="314">
        <f>QUANT!C183</f>
        <v>96617</v>
      </c>
      <c r="D59" s="314" t="str">
        <f>QUANT!D183</f>
        <v>SINAPI</v>
      </c>
      <c r="E59" s="76" t="str">
        <f>IFERROR(VLOOKUP($C59,'SINAPI DEZEMBRO 2020'!$1:$1048576,2,0),IFERROR(VLOOKUP($C59,'COMP. PROPRIA'!$B$4:$I$79292,4,0),""))</f>
        <v>LASTRO DE CONCRETO MAGRO, APLICADO EM BLOCOS DE COROAMENTO OU SAPATAS, ESPESSURA DE 3 CM. AF_08/2017</v>
      </c>
      <c r="F59" s="77" t="str">
        <f>IFERROR(VLOOKUP($C59,'SINAPI DEZEMBRO 2020'!$A:$D,3,0),IFERROR(VLOOKUP($C59,'COMP. PROPRIA'!$B$4:$I$79292,5,0),""))</f>
        <v>M2</v>
      </c>
      <c r="G59" s="119">
        <f>QUANT!K183</f>
        <v>1.5</v>
      </c>
      <c r="H59" s="114">
        <f>IFERROR(VLOOKUP($C59,'SINAPI DEZEMBRO 2020'!$A:$D,4,0),IFERROR(VLOOKUP($C59,'COMP. PROPRIA'!$B$4:$I$79292,8,0),""))</f>
        <v>12.79</v>
      </c>
      <c r="I59" s="115">
        <f>H59*'4-BDI'!$E$29</f>
        <v>16.401895999999997</v>
      </c>
      <c r="J59" s="116">
        <f t="shared" si="18"/>
        <v>19.18</v>
      </c>
      <c r="K59" s="117">
        <f t="shared" si="19"/>
        <v>24.6</v>
      </c>
    </row>
    <row r="60" spans="2:11" ht="30" x14ac:dyDescent="0.2">
      <c r="B60" s="7" t="s">
        <v>12092</v>
      </c>
      <c r="C60" s="314">
        <f>QUANT!C186</f>
        <v>98557</v>
      </c>
      <c r="D60" s="314" t="str">
        <f>QUANT!D186</f>
        <v>SINAPI</v>
      </c>
      <c r="E60" s="76" t="str">
        <f>IFERROR(VLOOKUP($C60,'SINAPI DEZEMBRO 2020'!$1:$1048576,2,0),IFERROR(VLOOKUP($C60,'COMP. PROPRIA'!$B$4:$I$79292,4,0),""))</f>
        <v>IMPERMEABILIZAÇÃO DE SUPERFÍCIE COM EMULSÃO ASFÁLTICA, 2 DEMÃOS AF_06/2018</v>
      </c>
      <c r="F60" s="77" t="str">
        <f>IFERROR(VLOOKUP($C60,'SINAPI DEZEMBRO 2020'!$A:$D,3,0),IFERROR(VLOOKUP($C60,'COMP. PROPRIA'!$B$4:$I$79292,5,0),""))</f>
        <v>M2</v>
      </c>
      <c r="G60" s="119">
        <f>QUANT!K186</f>
        <v>29</v>
      </c>
      <c r="H60" s="114">
        <f>IFERROR(VLOOKUP($C60,'SINAPI DEZEMBRO 2020'!$A:$D,4,0),IFERROR(VLOOKUP($C60,'COMP. PROPRIA'!$B$4:$I$79292,8,0),""))</f>
        <v>33.770000000000003</v>
      </c>
      <c r="I60" s="115">
        <f>H60*'4-BDI'!$E$29</f>
        <v>43.306648000000003</v>
      </c>
      <c r="J60" s="116">
        <f t="shared" si="18"/>
        <v>979.33</v>
      </c>
      <c r="K60" s="117">
        <f t="shared" si="19"/>
        <v>1255.8900000000001</v>
      </c>
    </row>
    <row r="61" spans="2:11" ht="23.25" customHeight="1" x14ac:dyDescent="0.2">
      <c r="B61" s="7" t="s">
        <v>12093</v>
      </c>
      <c r="C61" s="314">
        <f>QUANT!C189</f>
        <v>96995</v>
      </c>
      <c r="D61" s="314" t="str">
        <f>QUANT!D189</f>
        <v>SINAPI</v>
      </c>
      <c r="E61" s="76" t="str">
        <f>IFERROR(VLOOKUP($C61,'SINAPI DEZEMBRO 2020'!$1:$1048576,2,0),IFERROR(VLOOKUP($C61,'COMP. PROPRIA'!$B$4:$I$79292,4,0),""))</f>
        <v>REATERRO MANUAL APILOADO COM SOQUETE. AF_10/2017</v>
      </c>
      <c r="F61" s="77" t="str">
        <f>IFERROR(VLOOKUP($C61,'SINAPI DEZEMBRO 2020'!$A:$D,3,0),IFERROR(VLOOKUP($C61,'COMP. PROPRIA'!$B$4:$I$79292,5,0),""))</f>
        <v>M3</v>
      </c>
      <c r="G61" s="119">
        <f>QUANT!K189</f>
        <v>0.9</v>
      </c>
      <c r="H61" s="114">
        <f>IFERROR(VLOOKUP($C61,'SINAPI DEZEMBRO 2020'!$A:$D,4,0),IFERROR(VLOOKUP($C61,'COMP. PROPRIA'!$B$4:$I$79292,8,0),""))</f>
        <v>31.99</v>
      </c>
      <c r="I61" s="115">
        <f>H61*'4-BDI'!$E$29</f>
        <v>41.023975999999998</v>
      </c>
      <c r="J61" s="116">
        <f t="shared" si="18"/>
        <v>28.79</v>
      </c>
      <c r="K61" s="117">
        <f t="shared" si="19"/>
        <v>36.92</v>
      </c>
    </row>
    <row r="62" spans="2:11" ht="60" x14ac:dyDescent="0.2">
      <c r="B62" s="7" t="s">
        <v>12094</v>
      </c>
      <c r="C62" s="314">
        <f>QUANT!C192</f>
        <v>100973</v>
      </c>
      <c r="D62" s="314" t="str">
        <f>QUANT!D192</f>
        <v>SINAPI</v>
      </c>
      <c r="E62" s="76" t="str">
        <f>IFERROR(VLOOKUP($C62,'SINAPI DEZEMBRO 2020'!$1:$1048576,2,0),IFERROR(VLOOKUP($C62,'COMP. PROPRIA'!$B$4:$I$79292,4,0),""))</f>
        <v>CARGA, MANOBRA E DESCARGA DE SOLOS E MATERIAIS GRANULARES EM CAMINHÃO BASCULANTE 6 M³ - CARGA COM PÁ CARREGADEIRA (CAÇAMBA DE 1,7 A 2,8 M³ / 128 HP) E DESCARGA LIVRE (UNIDADE: M3). AF_07/2020</v>
      </c>
      <c r="F62" s="77" t="str">
        <f>IFERROR(VLOOKUP($C62,'SINAPI DEZEMBRO 2020'!$A:$D,3,0),IFERROR(VLOOKUP($C62,'COMP. PROPRIA'!$B$4:$I$79292,5,0),""))</f>
        <v>M3</v>
      </c>
      <c r="G62" s="119">
        <f>QUANT!K192</f>
        <v>0.39</v>
      </c>
      <c r="H62" s="114">
        <f>IFERROR(VLOOKUP($C62,'SINAPI DEZEMBRO 2020'!$A:$D,4,0),IFERROR(VLOOKUP($C62,'COMP. PROPRIA'!$B$4:$I$79292,8,0),""))</f>
        <v>5</v>
      </c>
      <c r="I62" s="115">
        <f>H62*'4-BDI'!$E$29</f>
        <v>6.4119999999999999</v>
      </c>
      <c r="J62" s="116">
        <f t="shared" si="18"/>
        <v>1.95</v>
      </c>
      <c r="K62" s="117">
        <f t="shared" si="19"/>
        <v>2.5</v>
      </c>
    </row>
    <row r="63" spans="2:11" ht="30" x14ac:dyDescent="0.2">
      <c r="B63" s="7" t="s">
        <v>12378</v>
      </c>
      <c r="C63" s="314">
        <f>QUANT!C195</f>
        <v>97914</v>
      </c>
      <c r="D63" s="314" t="str">
        <f>QUANT!D195</f>
        <v>SINAPI</v>
      </c>
      <c r="E63" s="76" t="str">
        <f>IFERROR(VLOOKUP($C63,'SINAPI DEZEMBRO 2020'!$1:$1048576,2,0),IFERROR(VLOOKUP($C63,'COMP. PROPRIA'!$B$4:$I$79292,4,0),""))</f>
        <v>TRANSPORTE COM CAMINHÃO BASCULANTE DE 6 M³, EM VIA URBANA PAVIMENTADA, DMT ATÉ 30 KM (UNIDADE: M3XKM). AF_07/2020</v>
      </c>
      <c r="F63" s="77" t="str">
        <f>IFERROR(VLOOKUP($C63,'SINAPI DEZEMBRO 2020'!$A:$D,3,0),IFERROR(VLOOKUP($C63,'COMP. PROPRIA'!$B$4:$I$79292,5,0),""))</f>
        <v>M3XKM</v>
      </c>
      <c r="G63" s="119">
        <f>QUANT!K195</f>
        <v>2.9250000000000003</v>
      </c>
      <c r="H63" s="114">
        <f>IFERROR(VLOOKUP($C63,'SINAPI DEZEMBRO 2020'!$A:$D,4,0),IFERROR(VLOOKUP($C63,'COMP. PROPRIA'!$B$4:$I$79292,8,0),""))</f>
        <v>1.67</v>
      </c>
      <c r="I63" s="115">
        <f>H63*'4-BDI'!$E$29</f>
        <v>2.1416079999999997</v>
      </c>
      <c r="J63" s="116">
        <f t="shared" si="18"/>
        <v>4.88</v>
      </c>
      <c r="K63" s="117">
        <f t="shared" si="19"/>
        <v>6.26</v>
      </c>
    </row>
    <row r="64" spans="2:11" s="281" customFormat="1" ht="15" x14ac:dyDescent="0.2">
      <c r="B64" s="755" t="s">
        <v>12380</v>
      </c>
      <c r="C64" s="758"/>
      <c r="D64" s="758"/>
      <c r="E64" s="758"/>
      <c r="F64" s="758"/>
      <c r="G64" s="758"/>
      <c r="H64" s="759"/>
      <c r="I64" s="147"/>
      <c r="J64" s="149">
        <f>TRUNC(SUM(J54:J63),2)</f>
        <v>1968.06</v>
      </c>
      <c r="K64" s="149">
        <f>TRUNC(SUM(K54:K63),2)</f>
        <v>2523.85</v>
      </c>
    </row>
    <row r="65" spans="2:11" ht="15" x14ac:dyDescent="0.2">
      <c r="B65" s="558" t="s">
        <v>47</v>
      </c>
      <c r="C65" s="559"/>
      <c r="D65" s="560"/>
      <c r="E65" s="561" t="str">
        <f>QUANT!E198</f>
        <v>PILARES</v>
      </c>
      <c r="F65" s="562"/>
      <c r="G65" s="563"/>
      <c r="H65" s="564"/>
      <c r="I65" s="565"/>
      <c r="J65" s="557"/>
      <c r="K65" s="149"/>
    </row>
    <row r="66" spans="2:11" ht="45" x14ac:dyDescent="0.2">
      <c r="B66" s="7" t="s">
        <v>11158</v>
      </c>
      <c r="C66" s="314">
        <f>QUANT!C199</f>
        <v>92778</v>
      </c>
      <c r="D66" s="314" t="str">
        <f>QUANT!D199</f>
        <v>SINAPI</v>
      </c>
      <c r="E66" s="76" t="str">
        <f>IFERROR(VLOOKUP($C66,'SINAPI DEZEMBRO 2020'!$1:$1048576,2,0),IFERROR(VLOOKUP($C66,'COMP. PROPRIA'!$B$4:$I$79292,4,0),""))</f>
        <v>ARMAÇÃO DE PILAR OU VIGA DE UMA ESTRUTURA CONVENCIONAL DE CONCRETO ARMADO EM UMA EDIFICAÇÃO TÉRREA OU SOBRADO UTILIZANDO AÇO CA-50 DE 10,0 MM - MONTAGEM. AF_12/2015</v>
      </c>
      <c r="F66" s="77" t="str">
        <f>IFERROR(VLOOKUP($C66,'SINAPI DEZEMBRO 2020'!$A:$D,3,0),IFERROR(VLOOKUP($C66,'COMP. PROPRIA'!$B$4:$I$79292,5,0),""))</f>
        <v>KG</v>
      </c>
      <c r="G66" s="119">
        <f>QUANT!K199</f>
        <v>58.63</v>
      </c>
      <c r="H66" s="114">
        <f>IFERROR(VLOOKUP($C66,'SINAPI DEZEMBRO 2020'!$A:$D,4,0),IFERROR(VLOOKUP($C66,'COMP. PROPRIA'!$B$4:$I$79292,8,0),""))</f>
        <v>9.73</v>
      </c>
      <c r="I66" s="115">
        <f>H66*'4-BDI'!$E$29</f>
        <v>12.477752000000001</v>
      </c>
      <c r="J66" s="116">
        <f t="shared" ref="J66:J68" si="22">TRUNC(G66*H66,2)</f>
        <v>570.46</v>
      </c>
      <c r="K66" s="117">
        <f t="shared" ref="K66:K68" si="23">TRUNC(G66*I66,2)</f>
        <v>731.57</v>
      </c>
    </row>
    <row r="67" spans="2:11" ht="45" x14ac:dyDescent="0.2">
      <c r="B67" s="7" t="s">
        <v>11159</v>
      </c>
      <c r="C67" s="314">
        <f>QUANT!C202</f>
        <v>92775</v>
      </c>
      <c r="D67" s="314" t="str">
        <f>QUANT!D202</f>
        <v>SINAPI</v>
      </c>
      <c r="E67" s="76" t="str">
        <f>IFERROR(VLOOKUP($C67,'SINAPI DEZEMBRO 2020'!$1:$1048576,2,0),IFERROR(VLOOKUP($C67,'COMP. PROPRIA'!$B$4:$I$79292,4,0),""))</f>
        <v>ARMAÇÃO DE PILAR OU VIGA DE UMA ESTRUTURA CONVENCIONAL DE CONCRETO ARMADO EM UMA EDIFICAÇÃO TÉRREA OU SOBRADO UTILIZANDO AÇO CA-60 DE 5,0 MM - MONTAGEM. AF_12/2015</v>
      </c>
      <c r="F67" s="77" t="str">
        <f>IFERROR(VLOOKUP($C67,'SINAPI DEZEMBRO 2020'!$A:$D,3,0),IFERROR(VLOOKUP($C67,'COMP. PROPRIA'!$B$4:$I$79292,5,0),""))</f>
        <v>KG</v>
      </c>
      <c r="G67" s="119">
        <f>QUANT!K202</f>
        <v>30.3</v>
      </c>
      <c r="H67" s="114">
        <f>IFERROR(VLOOKUP($C67,'SINAPI DEZEMBRO 2020'!$A:$D,4,0),IFERROR(VLOOKUP($C67,'COMP. PROPRIA'!$B$4:$I$79292,8,0),""))</f>
        <v>12.8</v>
      </c>
      <c r="I67" s="115">
        <f>H67*'4-BDI'!$E$29</f>
        <v>16.414719999999999</v>
      </c>
      <c r="J67" s="116">
        <f t="shared" si="22"/>
        <v>387.84</v>
      </c>
      <c r="K67" s="117">
        <f t="shared" si="23"/>
        <v>497.36</v>
      </c>
    </row>
    <row r="68" spans="2:11" ht="45" x14ac:dyDescent="0.2">
      <c r="B68" s="7" t="s">
        <v>11160</v>
      </c>
      <c r="C68" s="314">
        <f>QUANT!C205</f>
        <v>92413</v>
      </c>
      <c r="D68" s="314" t="str">
        <f>QUANT!D205</f>
        <v>SINAPI</v>
      </c>
      <c r="E68" s="76" t="str">
        <f>IFERROR(VLOOKUP($C68,'SINAPI DEZEMBRO 2020'!$1:$1048576,2,0),IFERROR(VLOOKUP($C68,'COMP. PROPRIA'!$B$4:$I$79292,4,0),""))</f>
        <v>MONTAGEM E DESMONTAGEM DE FÔRMA DE PILARES RETANGULARES E ESTRUTURAS SIMILARES, PÉ-DIREITO SIMPLES, EM MADEIRA SERRADA, 4 UTILIZAÇÕES. AF_09/2020</v>
      </c>
      <c r="F68" s="77" t="str">
        <f>IFERROR(VLOOKUP($C68,'SINAPI DEZEMBRO 2020'!$A:$D,3,0),IFERROR(VLOOKUP($C68,'COMP. PROPRIA'!$B$4:$I$79292,5,0),""))</f>
        <v>M2</v>
      </c>
      <c r="G68" s="119">
        <f>QUANT!K205</f>
        <v>12.6</v>
      </c>
      <c r="H68" s="114">
        <f>IFERROR(VLOOKUP($C68,'SINAPI DEZEMBRO 2020'!$A:$D,4,0),IFERROR(VLOOKUP($C68,'COMP. PROPRIA'!$B$4:$I$79292,8,0),""))</f>
        <v>68.16</v>
      </c>
      <c r="I68" s="115">
        <f>H68*'4-BDI'!$E$29</f>
        <v>87.408383999999998</v>
      </c>
      <c r="J68" s="116">
        <f t="shared" si="22"/>
        <v>858.81</v>
      </c>
      <c r="K68" s="117">
        <f t="shared" si="23"/>
        <v>1101.3399999999999</v>
      </c>
    </row>
    <row r="69" spans="2:11" s="281" customFormat="1" ht="45" x14ac:dyDescent="0.2">
      <c r="B69" s="7" t="s">
        <v>11161</v>
      </c>
      <c r="C69" s="314">
        <f>QUANT!C208</f>
        <v>92722</v>
      </c>
      <c r="D69" s="314" t="str">
        <f>QUANT!D208</f>
        <v>SINAPI</v>
      </c>
      <c r="E69" s="76" t="str">
        <f>IFERROR(VLOOKUP($C69,'SINAPI DEZEMBRO 2020'!$1:$1048576,2,0),IFERROR(VLOOKUP($C69,'COMP. PROPRIA'!$B$4:$I$79292,4,0),""))</f>
        <v>CONCRETAGEM DE PILARES, FCK = 25 MPA, COM USO DE BOMBA EM EDIFICAÇÃO COM SEÇÃO MÉDIA DE PILARES MAIOR QUE 0,25 M² - LANÇAMENTO, ADENSAMENTO E ACABAMENTO. AF_12/2015</v>
      </c>
      <c r="F69" s="77" t="str">
        <f>IFERROR(VLOOKUP($C69,'SINAPI DEZEMBRO 2020'!$A:$D,3,0),IFERROR(VLOOKUP($C69,'COMP. PROPRIA'!$B$4:$I$79292,5,0),""))</f>
        <v>M3</v>
      </c>
      <c r="G69" s="119">
        <f>QUANT!K208</f>
        <v>0.63</v>
      </c>
      <c r="H69" s="114">
        <f>IFERROR(VLOOKUP($C69,'SINAPI DEZEMBRO 2020'!$A:$D,4,0),IFERROR(VLOOKUP($C69,'COMP. PROPRIA'!$B$4:$I$79292,8,0),""))</f>
        <v>489.26</v>
      </c>
      <c r="I69" s="115">
        <f>H69*'4-BDI'!$E$29</f>
        <v>627.42702399999996</v>
      </c>
      <c r="J69" s="116">
        <f t="shared" ref="J69" si="24">TRUNC(G69*H69,2)</f>
        <v>308.23</v>
      </c>
      <c r="K69" s="117">
        <f t="shared" ref="K69" si="25">TRUNC(G69*I69,2)</f>
        <v>395.27</v>
      </c>
    </row>
    <row r="70" spans="2:11" s="281" customFormat="1" ht="15" x14ac:dyDescent="0.2">
      <c r="B70" s="755" t="s">
        <v>12380</v>
      </c>
      <c r="C70" s="756"/>
      <c r="D70" s="756"/>
      <c r="E70" s="756"/>
      <c r="F70" s="756"/>
      <c r="G70" s="756"/>
      <c r="H70" s="757"/>
      <c r="I70" s="147"/>
      <c r="J70" s="149">
        <f>TRUNC(SUM(J66:J69),2)</f>
        <v>2125.34</v>
      </c>
      <c r="K70" s="149">
        <f>TRUNC(SUM(K66:K69),2)</f>
        <v>2725.54</v>
      </c>
    </row>
    <row r="71" spans="2:11" ht="15" x14ac:dyDescent="0.2">
      <c r="B71" s="558" t="s">
        <v>3884</v>
      </c>
      <c r="C71" s="559"/>
      <c r="D71" s="560"/>
      <c r="E71" s="561" t="str">
        <f>QUANT!E211</f>
        <v>VIGAS SUPERIOR</v>
      </c>
      <c r="F71" s="562"/>
      <c r="G71" s="563"/>
      <c r="H71" s="564"/>
      <c r="I71" s="565"/>
      <c r="J71" s="557"/>
      <c r="K71" s="149"/>
    </row>
    <row r="72" spans="2:11" ht="45" x14ac:dyDescent="0.2">
      <c r="B72" s="7" t="s">
        <v>11162</v>
      </c>
      <c r="C72" s="314">
        <f>QUANT!C212</f>
        <v>92778</v>
      </c>
      <c r="D72" s="314" t="str">
        <f>QUANT!D212</f>
        <v>SINAPI</v>
      </c>
      <c r="E72" s="76" t="str">
        <f>IFERROR(VLOOKUP($C72,'SINAPI DEZEMBRO 2020'!$1:$1048576,2,0),IFERROR(VLOOKUP($C72,'COMP. PROPRIA'!$B$4:$I$79292,4,0),""))</f>
        <v>ARMAÇÃO DE PILAR OU VIGA DE UMA ESTRUTURA CONVENCIONAL DE CONCRETO ARMADO EM UMA EDIFICAÇÃO TÉRREA OU SOBRADO UTILIZANDO AÇO CA-50 DE 10,0 MM - MONTAGEM. AF_12/2015</v>
      </c>
      <c r="F72" s="77" t="str">
        <f>IFERROR(VLOOKUP($C72,'SINAPI DEZEMBRO 2020'!$A:$D,3,0),IFERROR(VLOOKUP($C72,'COMP. PROPRIA'!$B$4:$I$79292,5,0),""))</f>
        <v>KG</v>
      </c>
      <c r="G72" s="119">
        <f>QUANT!K212</f>
        <v>32.9</v>
      </c>
      <c r="H72" s="114">
        <f>IFERROR(VLOOKUP($C72,'SINAPI DEZEMBRO 2020'!$A:$D,4,0),IFERROR(VLOOKUP($C72,'COMP. PROPRIA'!$B$4:$I$79292,8,0),""))</f>
        <v>9.73</v>
      </c>
      <c r="I72" s="115">
        <f>H72*'4-BDI'!$E$29</f>
        <v>12.477752000000001</v>
      </c>
      <c r="J72" s="116">
        <f t="shared" ref="J72:J76" si="26">TRUNC(G72*H72,2)</f>
        <v>320.11</v>
      </c>
      <c r="K72" s="117">
        <f t="shared" ref="K72:K76" si="27">TRUNC(G72*I72,2)</f>
        <v>410.51</v>
      </c>
    </row>
    <row r="73" spans="2:11" ht="45" x14ac:dyDescent="0.2">
      <c r="B73" s="7" t="s">
        <v>11163</v>
      </c>
      <c r="C73" s="314">
        <f>QUANT!C215</f>
        <v>92775</v>
      </c>
      <c r="D73" s="314" t="str">
        <f>QUANT!D215</f>
        <v>SINAPI</v>
      </c>
      <c r="E73" s="76" t="str">
        <f>IFERROR(VLOOKUP($C73,'SINAPI DEZEMBRO 2020'!$1:$1048576,2,0),IFERROR(VLOOKUP($C73,'COMP. PROPRIA'!$B$4:$I$79292,4,0),""))</f>
        <v>ARMAÇÃO DE PILAR OU VIGA DE UMA ESTRUTURA CONVENCIONAL DE CONCRETO ARMADO EM UMA EDIFICAÇÃO TÉRREA OU SOBRADO UTILIZANDO AÇO CA-60 DE 5,0 MM - MONTAGEM. AF_12/2015</v>
      </c>
      <c r="F73" s="77" t="str">
        <f>IFERROR(VLOOKUP($C73,'SINAPI DEZEMBRO 2020'!$A:$D,3,0),IFERROR(VLOOKUP($C73,'COMP. PROPRIA'!$B$4:$I$79292,5,0),""))</f>
        <v>KG</v>
      </c>
      <c r="G73" s="119">
        <f>QUANT!K215</f>
        <v>11.9</v>
      </c>
      <c r="H73" s="114">
        <f>IFERROR(VLOOKUP($C73,'SINAPI DEZEMBRO 2020'!$A:$D,4,0),IFERROR(VLOOKUP($C73,'COMP. PROPRIA'!$B$4:$I$79292,8,0),""))</f>
        <v>12.8</v>
      </c>
      <c r="I73" s="115">
        <f>H73*'4-BDI'!$E$29</f>
        <v>16.414719999999999</v>
      </c>
      <c r="J73" s="116">
        <f t="shared" si="26"/>
        <v>152.32</v>
      </c>
      <c r="K73" s="117">
        <f t="shared" si="27"/>
        <v>195.33</v>
      </c>
    </row>
    <row r="74" spans="2:11" ht="45" x14ac:dyDescent="0.2">
      <c r="B74" s="7" t="s">
        <v>11164</v>
      </c>
      <c r="C74" s="314">
        <f>QUANT!C218</f>
        <v>92479</v>
      </c>
      <c r="D74" s="314" t="str">
        <f>QUANT!D218</f>
        <v>SINAPI</v>
      </c>
      <c r="E74" s="76" t="str">
        <f>IFERROR(VLOOKUP($C74,'SINAPI DEZEMBRO 2020'!$1:$1048576,2,0),IFERROR(VLOOKUP($C74,'COMP. PROPRIA'!$B$4:$I$79292,4,0),""))</f>
        <v>MONTAGEM E DESMONTAGEM DE FÔRMA DE VIGA, ESCORAMENTO COM GARFO DE MADEIRA, PÉ-DIREITO SIMPLES, EM CHAPA DE MADEIRA PLASTIFICADA, 18 UTILIZAÇÕES. AF_09/2020</v>
      </c>
      <c r="F74" s="77" t="str">
        <f>IFERROR(VLOOKUP($C74,'SINAPI DEZEMBRO 2020'!$A:$D,3,0),IFERROR(VLOOKUP($C74,'COMP. PROPRIA'!$B$4:$I$79292,5,0),""))</f>
        <v>M2</v>
      </c>
      <c r="G74" s="119">
        <f>QUANT!K218</f>
        <v>12</v>
      </c>
      <c r="H74" s="114">
        <f>IFERROR(VLOOKUP($C74,'SINAPI DEZEMBRO 2020'!$A:$D,4,0),IFERROR(VLOOKUP($C74,'COMP. PROPRIA'!$B$4:$I$79292,8,0),""))</f>
        <v>41.71</v>
      </c>
      <c r="I74" s="115">
        <f>H74*'4-BDI'!$E$29</f>
        <v>53.488903999999998</v>
      </c>
      <c r="J74" s="116">
        <f t="shared" si="26"/>
        <v>500.52</v>
      </c>
      <c r="K74" s="117">
        <f t="shared" si="27"/>
        <v>641.86</v>
      </c>
    </row>
    <row r="75" spans="2:11" s="281" customFormat="1" ht="30" x14ac:dyDescent="0.2">
      <c r="B75" s="7" t="s">
        <v>11165</v>
      </c>
      <c r="C75" s="314">
        <f>QUANT!C221</f>
        <v>92873</v>
      </c>
      <c r="D75" s="314" t="str">
        <f>QUANT!D221</f>
        <v>SINAPI</v>
      </c>
      <c r="E75" s="76" t="str">
        <f>IFERROR(VLOOKUP($C75,'SINAPI DEZEMBRO 2020'!$1:$1048576,2,0),IFERROR(VLOOKUP($C75,'COMP. PROPRIA'!$B$4:$I$79292,4,0),""))</f>
        <v>LANÇAMENTO COM USO DE BALDES, ADENSAMENTO E ACABAMENTO DE CONCRETO EM ESTRUTURAS. AF_12/2015</v>
      </c>
      <c r="F75" s="77" t="str">
        <f>IFERROR(VLOOKUP($C75,'SINAPI DEZEMBRO 2020'!$A:$D,3,0),IFERROR(VLOOKUP($C75,'COMP. PROPRIA'!$B$4:$I$79292,5,0),""))</f>
        <v>M3</v>
      </c>
      <c r="G75" s="119">
        <f>QUANT!K221</f>
        <v>0.72</v>
      </c>
      <c r="H75" s="114">
        <f>IFERROR(VLOOKUP($C75,'SINAPI DEZEMBRO 2020'!$A:$D,4,0),IFERROR(VLOOKUP($C75,'COMP. PROPRIA'!$B$4:$I$79292,8,0),""))</f>
        <v>136.83000000000001</v>
      </c>
      <c r="I75" s="115">
        <f>H75*'4-BDI'!$E$29</f>
        <v>175.47079200000002</v>
      </c>
      <c r="J75" s="116">
        <f t="shared" ref="J75" si="28">TRUNC(G75*H75,2)</f>
        <v>98.51</v>
      </c>
      <c r="K75" s="117">
        <f t="shared" ref="K75" si="29">TRUNC(G75*I75,2)</f>
        <v>126.33</v>
      </c>
    </row>
    <row r="76" spans="2:11" ht="30" x14ac:dyDescent="0.2">
      <c r="B76" s="7" t="s">
        <v>12379</v>
      </c>
      <c r="C76" s="314">
        <f>QUANT!C224</f>
        <v>94971</v>
      </c>
      <c r="D76" s="314" t="str">
        <f>QUANT!D224</f>
        <v>SINAPI</v>
      </c>
      <c r="E76" s="76" t="str">
        <f>IFERROR(VLOOKUP($C76,'SINAPI DEZEMBRO 2020'!$1:$1048576,2,0),IFERROR(VLOOKUP($C76,'COMP. PROPRIA'!$B$4:$I$79292,4,0),""))</f>
        <v>CONCRETO FCK = 25MPA, TRAÇO 1:2,3:2,7 (CIMENTO/ AREIA MÉDIA/ BRITA 1)  - PREPARO MECÂNICO COM BETONEIRA 600 L. AF_07/2016</v>
      </c>
      <c r="F76" s="77" t="str">
        <f>IFERROR(VLOOKUP($C76,'SINAPI DEZEMBRO 2020'!$A:$D,3,0),IFERROR(VLOOKUP($C76,'COMP. PROPRIA'!$B$4:$I$79292,5,0),""))</f>
        <v>M3</v>
      </c>
      <c r="G76" s="119">
        <f>QUANT!K224</f>
        <v>0.72</v>
      </c>
      <c r="H76" s="114">
        <f>IFERROR(VLOOKUP($C76,'SINAPI DEZEMBRO 2020'!$A:$D,4,0),IFERROR(VLOOKUP($C76,'COMP. PROPRIA'!$B$4:$I$79292,8,0),""))</f>
        <v>342.03</v>
      </c>
      <c r="I76" s="115">
        <f>H76*'4-BDI'!$E$29</f>
        <v>438.61927199999997</v>
      </c>
      <c r="J76" s="116">
        <f t="shared" si="26"/>
        <v>246.26</v>
      </c>
      <c r="K76" s="117">
        <f t="shared" si="27"/>
        <v>315.8</v>
      </c>
    </row>
    <row r="77" spans="2:11" s="281" customFormat="1" ht="15" x14ac:dyDescent="0.2">
      <c r="B77" s="755" t="s">
        <v>12380</v>
      </c>
      <c r="C77" s="756"/>
      <c r="D77" s="756"/>
      <c r="E77" s="756"/>
      <c r="F77" s="756"/>
      <c r="G77" s="756"/>
      <c r="H77" s="757"/>
      <c r="I77" s="147"/>
      <c r="J77" s="149">
        <f>TRUNC(SUM(J72:J76),2)</f>
        <v>1317.72</v>
      </c>
      <c r="K77" s="149">
        <f>TRUNC(SUM(K72:K76),2)</f>
        <v>1689.83</v>
      </c>
    </row>
    <row r="78" spans="2:11" ht="15" x14ac:dyDescent="0.2">
      <c r="B78" s="753" t="s">
        <v>3886</v>
      </c>
      <c r="C78" s="754"/>
      <c r="D78" s="754"/>
      <c r="E78" s="754"/>
      <c r="F78" s="754"/>
      <c r="G78" s="754"/>
      <c r="H78" s="754"/>
      <c r="I78" s="145"/>
      <c r="J78" s="149">
        <f>TRUNC(SUM(J52,J64,J70,J77),2)</f>
        <v>10001.24</v>
      </c>
      <c r="K78" s="149">
        <f>TRUNC(SUM(K52,K64,K70,K77),2)</f>
        <v>12825.6</v>
      </c>
    </row>
    <row r="79" spans="2:11" s="81" customFormat="1" ht="19.5" customHeight="1" x14ac:dyDescent="0.2">
      <c r="B79" s="148" t="s">
        <v>3681</v>
      </c>
      <c r="C79" s="315"/>
      <c r="D79" s="140"/>
      <c r="E79" s="141" t="str">
        <f>QUANT!E227</f>
        <v>COBERTURA</v>
      </c>
      <c r="F79" s="142"/>
      <c r="G79" s="143"/>
      <c r="H79" s="144"/>
      <c r="I79" s="144"/>
      <c r="J79" s="112"/>
      <c r="K79" s="113"/>
    </row>
    <row r="80" spans="2:11" s="72" customFormat="1" ht="45" x14ac:dyDescent="0.2">
      <c r="B80" s="7" t="s">
        <v>3682</v>
      </c>
      <c r="C80" s="314">
        <f>QUANT!C228</f>
        <v>92620</v>
      </c>
      <c r="D80" s="314" t="str">
        <f>QUANT!D228</f>
        <v>SINAPI</v>
      </c>
      <c r="E80" s="76" t="str">
        <f>IFERROR(VLOOKUP($C80,'SINAPI DEZEMBRO 2020'!$1:$1048576,2,0),IFERROR(VLOOKUP($C80,'COMP. PROPRIA'!$B$4:$I$79292,4,0),""))</f>
        <v>FABRICAÇÃO E INSTALAÇÃO DE TESOURA INTEIRA EM AÇO, VÃO DE 12 M, PARA TELHA ONDULADA DE FIBROCIMENTO, METÁLICA, PLÁSTICA OU TERMOACÚSTICA, INCLUSO IÇAMENTO. AF_12/2015</v>
      </c>
      <c r="F80" s="77" t="str">
        <f>IFERROR(VLOOKUP($C80,'SINAPI DEZEMBRO 2020'!$A:$D,3,0),IFERROR(VLOOKUP($C80,'COMP. PROPRIA'!$B$4:$I$79292,5,0),""))</f>
        <v>UN</v>
      </c>
      <c r="G80" s="119">
        <f>QUANT!K228</f>
        <v>6</v>
      </c>
      <c r="H80" s="114">
        <f>IFERROR(VLOOKUP($C80,'SINAPI DEZEMBRO 2020'!$A:$D,4,0),IFERROR(VLOOKUP($C80,'COMP. PROPRIA'!$B$4:$I$79292,8,0),""))</f>
        <v>1468.8</v>
      </c>
      <c r="I80" s="115">
        <f>H80*'4-BDI'!$E$29</f>
        <v>1883.5891199999999</v>
      </c>
      <c r="J80" s="116">
        <f t="shared" ref="J80:J93" si="30">TRUNC(G80*H80,2)</f>
        <v>8812.7999999999993</v>
      </c>
      <c r="K80" s="117">
        <f t="shared" ref="K80:K93" si="31">TRUNC(G80*I80,2)</f>
        <v>11301.53</v>
      </c>
    </row>
    <row r="81" spans="2:11" s="72" customFormat="1" ht="45" x14ac:dyDescent="0.2">
      <c r="B81" s="7" t="s">
        <v>3683</v>
      </c>
      <c r="C81" s="314">
        <f>QUANT!C232</f>
        <v>92616</v>
      </c>
      <c r="D81" s="314" t="str">
        <f>QUANT!D232</f>
        <v>SINAPI</v>
      </c>
      <c r="E81" s="76" t="str">
        <f>IFERROR(VLOOKUP($C81,'SINAPI DEZEMBRO 2020'!$1:$1048576,2,0),IFERROR(VLOOKUP($C81,'COMP. PROPRIA'!$B$4:$I$79292,4,0),""))</f>
        <v>FABRICAÇÃO E INSTALAÇÃO DE TESOURA INTEIRA EM AÇO, VÃO DE 10 M, PARA TELHA ONDULADA DE FIBROCIMENTO, METÁLICA, PLÁSTICA OU TERMOACÚSTICA, INCLUSO IÇAMENTO. AF_12/2015</v>
      </c>
      <c r="F81" s="77" t="str">
        <f>IFERROR(VLOOKUP($C81,'SINAPI DEZEMBRO 2020'!$A:$D,3,0),IFERROR(VLOOKUP($C81,'COMP. PROPRIA'!$B$4:$I$79292,5,0),""))</f>
        <v>UN</v>
      </c>
      <c r="G81" s="119">
        <f>QUANT!K232</f>
        <v>13</v>
      </c>
      <c r="H81" s="114">
        <f>IFERROR(VLOOKUP($C81,'SINAPI DEZEMBRO 2020'!$A:$D,4,0),IFERROR(VLOOKUP($C81,'COMP. PROPRIA'!$B$4:$I$79292,8,0),""))</f>
        <v>1286.6500000000001</v>
      </c>
      <c r="I81" s="115">
        <f>H81*'4-BDI'!$E$29</f>
        <v>1649.9999600000001</v>
      </c>
      <c r="J81" s="116">
        <f t="shared" si="30"/>
        <v>16726.45</v>
      </c>
      <c r="K81" s="117">
        <f t="shared" si="31"/>
        <v>21449.99</v>
      </c>
    </row>
    <row r="82" spans="2:11" s="72" customFormat="1" ht="45" x14ac:dyDescent="0.2">
      <c r="B82" s="7" t="s">
        <v>10608</v>
      </c>
      <c r="C82" s="314">
        <f>QUANT!C236</f>
        <v>92604</v>
      </c>
      <c r="D82" s="314" t="str">
        <f>QUANT!D236</f>
        <v>SINAPI</v>
      </c>
      <c r="E82" s="76" t="str">
        <f>IFERROR(VLOOKUP($C82,'SINAPI DEZEMBRO 2020'!$1:$1048576,2,0),IFERROR(VLOOKUP($C82,'COMP. PROPRIA'!$B$4:$I$79292,4,0),""))</f>
        <v>FABRICAÇÃO E INSTALAÇÃO DE TESOURA INTEIRA EM AÇO, VÃO DE 4 M, PARA TELHA ONDULADA DE FIBROCIMENTO, METÁLICA, PLÁSTICA OU TERMOACÚSTICA, INCLUSO IÇAMENTO. AF_12/2015</v>
      </c>
      <c r="F82" s="77" t="str">
        <f>IFERROR(VLOOKUP($C82,'SINAPI DEZEMBRO 2020'!$A:$D,3,0),IFERROR(VLOOKUP($C82,'COMP. PROPRIA'!$B$4:$I$79292,5,0),""))</f>
        <v>UN</v>
      </c>
      <c r="G82" s="119">
        <f>QUANT!K236</f>
        <v>2</v>
      </c>
      <c r="H82" s="114">
        <f>IFERROR(VLOOKUP($C82,'SINAPI DEZEMBRO 2020'!$A:$D,4,0),IFERROR(VLOOKUP($C82,'COMP. PROPRIA'!$B$4:$I$79292,8,0),""))</f>
        <v>562.54</v>
      </c>
      <c r="I82" s="115">
        <f>H82*'4-BDI'!$E$29</f>
        <v>721.40129599999989</v>
      </c>
      <c r="J82" s="116">
        <f t="shared" si="30"/>
        <v>1125.08</v>
      </c>
      <c r="K82" s="117">
        <f t="shared" si="31"/>
        <v>1442.8</v>
      </c>
    </row>
    <row r="83" spans="2:11" s="72" customFormat="1" ht="45" x14ac:dyDescent="0.2">
      <c r="B83" s="7" t="s">
        <v>3885</v>
      </c>
      <c r="C83" s="314">
        <f>QUANT!C240</f>
        <v>92604</v>
      </c>
      <c r="D83" s="314" t="str">
        <f>QUANT!D240</f>
        <v>SINAPI</v>
      </c>
      <c r="E83" s="76" t="str">
        <f>IFERROR(VLOOKUP($C83,'SINAPI DEZEMBRO 2020'!$1:$1048576,2,0),IFERROR(VLOOKUP($C83,'COMP. PROPRIA'!$B$4:$I$79292,4,0),""))</f>
        <v>FABRICAÇÃO E INSTALAÇÃO DE TESOURA INTEIRA EM AÇO, VÃO DE 4 M, PARA TELHA ONDULADA DE FIBROCIMENTO, METÁLICA, PLÁSTICA OU TERMOACÚSTICA, INCLUSO IÇAMENTO. AF_12/2015</v>
      </c>
      <c r="F83" s="77" t="str">
        <f>IFERROR(VLOOKUP($C83,'SINAPI DEZEMBRO 2020'!$A:$D,3,0),IFERROR(VLOOKUP($C83,'COMP. PROPRIA'!$B$4:$I$79292,5,0),""))</f>
        <v>UN</v>
      </c>
      <c r="G83" s="119">
        <f>QUANT!K240</f>
        <v>2</v>
      </c>
      <c r="H83" s="114">
        <f>IFERROR(VLOOKUP($C83,'SINAPI DEZEMBRO 2020'!$A:$D,4,0),IFERROR(VLOOKUP($C83,'COMP. PROPRIA'!$B$4:$I$79292,8,0),""))</f>
        <v>562.54</v>
      </c>
      <c r="I83" s="115">
        <f>H83*'4-BDI'!$E$29</f>
        <v>721.40129599999989</v>
      </c>
      <c r="J83" s="116">
        <f t="shared" si="30"/>
        <v>1125.08</v>
      </c>
      <c r="K83" s="117">
        <f t="shared" si="31"/>
        <v>1442.8</v>
      </c>
    </row>
    <row r="84" spans="2:11" s="72" customFormat="1" ht="60" x14ac:dyDescent="0.2">
      <c r="B84" s="7" t="s">
        <v>4676</v>
      </c>
      <c r="C84" s="314">
        <f>QUANT!C244</f>
        <v>92580</v>
      </c>
      <c r="D84" s="314" t="str">
        <f>QUANT!D244</f>
        <v>SINAPI</v>
      </c>
      <c r="E84" s="76" t="str">
        <f>IFERROR(VLOOKUP($C84,'SINAPI DEZEMBRO 2020'!$1:$1048576,2,0),IFERROR(VLOOKUP($C84,'COMP. PROPRIA'!$B$4:$I$79292,4,0),""))</f>
        <v>TRAMA DE AÇO COMPOSTA POR TERÇAS PARA TELHADOS DE ATÉ 2 ÁGUAS PARA TELHA ONDULADA DE FIBROCIMENTO, METÁLICA, PLÁSTICA OU TERMOACÚSTICA, INCLUSO TRANSPORTE VERTICAL. AF_07/2019</v>
      </c>
      <c r="F84" s="77" t="str">
        <f>IFERROR(VLOOKUP($C84,'SINAPI DEZEMBRO 2020'!$A:$D,3,0),IFERROR(VLOOKUP($C84,'COMP. PROPRIA'!$B$4:$I$79292,5,0),""))</f>
        <v>M2</v>
      </c>
      <c r="G84" s="119">
        <f>QUANT!K244</f>
        <v>1298.2034999999998</v>
      </c>
      <c r="H84" s="114">
        <f>IFERROR(VLOOKUP($C84,'SINAPI DEZEMBRO 2020'!$A:$D,4,0),IFERROR(VLOOKUP($C84,'COMP. PROPRIA'!$B$4:$I$79292,8,0),""))</f>
        <v>34.22</v>
      </c>
      <c r="I84" s="115">
        <f>H84*'4-BDI'!$E$29</f>
        <v>43.883727999999998</v>
      </c>
      <c r="J84" s="116">
        <f t="shared" si="30"/>
        <v>44424.52</v>
      </c>
      <c r="K84" s="117">
        <f t="shared" si="31"/>
        <v>56970</v>
      </c>
    </row>
    <row r="85" spans="2:11" s="72" customFormat="1" ht="60" x14ac:dyDescent="0.2">
      <c r="B85" s="7" t="s">
        <v>4677</v>
      </c>
      <c r="C85" s="314">
        <f>QUANT!C248</f>
        <v>94210</v>
      </c>
      <c r="D85" s="314" t="str">
        <f>QUANT!D248</f>
        <v>SINAPI</v>
      </c>
      <c r="E85" s="76" t="str">
        <f>IFERROR(VLOOKUP($C85,'SINAPI DEZEMBRO 2020'!$1:$1048576,2,0),IFERROR(VLOOKUP($C85,'COMP. PROPRIA'!$B$4:$I$79292,4,0),""))</f>
        <v>TELHAMENTO COM TELHA ONDULADA DE FIBROCIMENTO E = 6 MM, COM RECOBRIMENTO LATERAL DE 1 1/4 DE ONDA PARA TELHADO COM INCLINAÇÃO MÁXIMA DE 10°, COM ATÉ 2 ÁGUAS, INCLUSO IÇAMENTO. AF_07/2019</v>
      </c>
      <c r="F85" s="77" t="str">
        <f>IFERROR(VLOOKUP($C85,'SINAPI DEZEMBRO 2020'!$A:$D,3,0),IFERROR(VLOOKUP($C85,'COMP. PROPRIA'!$B$4:$I$79292,5,0),""))</f>
        <v>M2</v>
      </c>
      <c r="G85" s="119">
        <f>QUANT!K248</f>
        <v>1298.2034999999998</v>
      </c>
      <c r="H85" s="114">
        <f>IFERROR(VLOOKUP($C85,'SINAPI DEZEMBRO 2020'!$A:$D,4,0),IFERROR(VLOOKUP($C85,'COMP. PROPRIA'!$B$4:$I$79292,8,0),""))</f>
        <v>40.35</v>
      </c>
      <c r="I85" s="115">
        <f>H85*'4-BDI'!$E$29</f>
        <v>51.744840000000003</v>
      </c>
      <c r="J85" s="116">
        <f t="shared" si="30"/>
        <v>52382.51</v>
      </c>
      <c r="K85" s="117">
        <f t="shared" si="31"/>
        <v>67175.33</v>
      </c>
    </row>
    <row r="86" spans="2:11" s="72" customFormat="1" ht="30" x14ac:dyDescent="0.2">
      <c r="B86" s="7" t="s">
        <v>10609</v>
      </c>
      <c r="C86" s="314">
        <f>QUANT!C252</f>
        <v>94223</v>
      </c>
      <c r="D86" s="314" t="str">
        <f>QUANT!D252</f>
        <v>SINAPI</v>
      </c>
      <c r="E86" s="76" t="str">
        <f>IFERROR(VLOOKUP($C86,'SINAPI DEZEMBRO 2020'!$1:$1048576,2,0),IFERROR(VLOOKUP($C86,'COMP. PROPRIA'!$B$4:$I$79292,4,0),""))</f>
        <v>CUMEEIRA PARA TELHA DE FIBROCIMENTO ONDULADA E = 6 MM, INCLUSO ACESSÓRIOS DE FIXAÇÃO E IÇAMENTO. AF_07/2019</v>
      </c>
      <c r="F86" s="77" t="str">
        <f>IFERROR(VLOOKUP($C86,'SINAPI DEZEMBRO 2020'!$A:$D,3,0),IFERROR(VLOOKUP($C86,'COMP. PROPRIA'!$B$4:$I$79292,5,0),""))</f>
        <v>M</v>
      </c>
      <c r="G86" s="119">
        <f>QUANT!K252</f>
        <v>129.08000000000001</v>
      </c>
      <c r="H86" s="114">
        <f>IFERROR(VLOOKUP($C86,'SINAPI DEZEMBRO 2020'!$A:$D,4,0),IFERROR(VLOOKUP($C86,'COMP. PROPRIA'!$B$4:$I$79292,8,0),""))</f>
        <v>48.37</v>
      </c>
      <c r="I86" s="115">
        <f>H86*'4-BDI'!$E$29</f>
        <v>62.029687999999993</v>
      </c>
      <c r="J86" s="116">
        <f t="shared" si="30"/>
        <v>6243.59</v>
      </c>
      <c r="K86" s="117">
        <f t="shared" si="31"/>
        <v>8006.79</v>
      </c>
    </row>
    <row r="87" spans="2:11" s="72" customFormat="1" ht="30" x14ac:dyDescent="0.2">
      <c r="B87" s="7" t="s">
        <v>11104</v>
      </c>
      <c r="C87" s="314">
        <f>QUANT!C256</f>
        <v>96116</v>
      </c>
      <c r="D87" s="314" t="str">
        <f>QUANT!D256</f>
        <v>SINAPI</v>
      </c>
      <c r="E87" s="76" t="str">
        <f>IFERROR(VLOOKUP($C87,'SINAPI DEZEMBRO 2020'!$1:$1048576,2,0),IFERROR(VLOOKUP($C87,'COMP. PROPRIA'!$B$4:$I$79292,4,0),""))</f>
        <v>FORRO EM RÉGUAS DE PVC, FRISADO, PARA AMBIENTES COMERCIAIS, INCLUSIVE ESTRUTURA DE FIXAÇÃO. AF_05/2017_P</v>
      </c>
      <c r="F87" s="77" t="str">
        <f>IFERROR(VLOOKUP($C87,'SINAPI DEZEMBRO 2020'!$A:$D,3,0),IFERROR(VLOOKUP($C87,'COMP. PROPRIA'!$B$4:$I$79292,5,0),""))</f>
        <v>M2</v>
      </c>
      <c r="G87" s="119">
        <f>QUANT!K256</f>
        <v>1171.0299999999997</v>
      </c>
      <c r="H87" s="114">
        <f>IFERROR(VLOOKUP($C87,'SINAPI DEZEMBRO 2020'!$A:$D,4,0),IFERROR(VLOOKUP($C87,'COMP. PROPRIA'!$B$4:$I$79292,8,0),""))</f>
        <v>46.93</v>
      </c>
      <c r="I87" s="115">
        <f>H87*'4-BDI'!$E$29</f>
        <v>60.183031999999997</v>
      </c>
      <c r="J87" s="116">
        <f t="shared" si="30"/>
        <v>54956.43</v>
      </c>
      <c r="K87" s="117">
        <f t="shared" si="31"/>
        <v>70476.13</v>
      </c>
    </row>
    <row r="88" spans="2:11" s="72" customFormat="1" ht="45" x14ac:dyDescent="0.2">
      <c r="B88" s="7" t="s">
        <v>11105</v>
      </c>
      <c r="C88" s="314">
        <f>QUANT!C282</f>
        <v>94229</v>
      </c>
      <c r="D88" s="314" t="str">
        <f>QUANT!D282</f>
        <v>SINAPI</v>
      </c>
      <c r="E88" s="76" t="str">
        <f>IFERROR(VLOOKUP($C88,'SINAPI DEZEMBRO 2020'!$1:$1048576,2,0),IFERROR(VLOOKUP($C88,'COMP. PROPRIA'!$B$4:$I$79292,4,0),""))</f>
        <v>CALHA EM CHAPA DE AÇO GALVANIZADO NÚMERO 24, DESENVOLVIMENTO DE 100 CM, INCLUSO TRANSPORTE VERTICAL. AF_07/2019</v>
      </c>
      <c r="F88" s="77" t="str">
        <f>IFERROR(VLOOKUP($C88,'SINAPI DEZEMBRO 2020'!$A:$D,3,0),IFERROR(VLOOKUP($C88,'COMP. PROPRIA'!$B$4:$I$79292,5,0),""))</f>
        <v>M</v>
      </c>
      <c r="G88" s="119">
        <f>QUANT!K282</f>
        <v>55.3</v>
      </c>
      <c r="H88" s="114">
        <f>IFERROR(VLOOKUP($C88,'SINAPI DEZEMBRO 2020'!$A:$D,4,0),IFERROR(VLOOKUP($C88,'COMP. PROPRIA'!$B$4:$I$79292,8,0),""))</f>
        <v>116.39</v>
      </c>
      <c r="I88" s="115">
        <f>H88*'4-BDI'!$E$29</f>
        <v>149.25853599999999</v>
      </c>
      <c r="J88" s="116">
        <f t="shared" si="30"/>
        <v>6436.36</v>
      </c>
      <c r="K88" s="117">
        <f t="shared" si="31"/>
        <v>8253.99</v>
      </c>
    </row>
    <row r="89" spans="2:11" s="72" customFormat="1" ht="30" x14ac:dyDescent="0.2">
      <c r="B89" s="7" t="s">
        <v>11168</v>
      </c>
      <c r="C89" s="314">
        <f>QUANT!C286</f>
        <v>94231</v>
      </c>
      <c r="D89" s="314" t="str">
        <f>QUANT!D286</f>
        <v>SINAPI</v>
      </c>
      <c r="E89" s="76" t="str">
        <f>IFERROR(VLOOKUP($C89,'SINAPI DEZEMBRO 2020'!$1:$1048576,2,0),IFERROR(VLOOKUP($C89,'COMP. PROPRIA'!$B$4:$I$79292,4,0),""))</f>
        <v>RUFO EM CHAPA DE AÇO GALVANIZADO NÚMERO 24, CORTE DE 25 CM, INCLUSO TRANSPORTE VERTICAL. AF_07/2019</v>
      </c>
      <c r="F89" s="77" t="str">
        <f>IFERROR(VLOOKUP($C89,'SINAPI DEZEMBRO 2020'!$A:$D,3,0),IFERROR(VLOOKUP($C89,'COMP. PROPRIA'!$B$4:$I$79292,5,0),""))</f>
        <v>M</v>
      </c>
      <c r="G89" s="119">
        <f>QUANT!K286</f>
        <v>56.375000000000007</v>
      </c>
      <c r="H89" s="114">
        <f>IFERROR(VLOOKUP($C89,'SINAPI DEZEMBRO 2020'!$A:$D,4,0),IFERROR(VLOOKUP($C89,'COMP. PROPRIA'!$B$4:$I$79292,8,0),""))</f>
        <v>36.130000000000003</v>
      </c>
      <c r="I89" s="115">
        <f>H89*'4-BDI'!$E$29</f>
        <v>46.333112</v>
      </c>
      <c r="J89" s="116">
        <f t="shared" si="30"/>
        <v>2036.82</v>
      </c>
      <c r="K89" s="117">
        <f t="shared" si="31"/>
        <v>2612.02</v>
      </c>
    </row>
    <row r="90" spans="2:11" s="72" customFormat="1" ht="45" x14ac:dyDescent="0.2">
      <c r="B90" s="7" t="s">
        <v>12095</v>
      </c>
      <c r="C90" s="314">
        <f>QUANT!C290</f>
        <v>94227</v>
      </c>
      <c r="D90" s="314" t="str">
        <f>QUANT!D290</f>
        <v>SINAPI</v>
      </c>
      <c r="E90" s="76" t="str">
        <f>IFERROR(VLOOKUP($C90,'SINAPI DEZEMBRO 2020'!$1:$1048576,2,0),IFERROR(VLOOKUP($C90,'COMP. PROPRIA'!$B$4:$I$79292,4,0),""))</f>
        <v>CALHA EM CHAPA DE AÇO GALVANIZADO NÚMERO 24, DESENVOLVIMENTO DE 33 CM, INCLUSO TRANSPORTE VERTICAL. AF_07/2019</v>
      </c>
      <c r="F90" s="77" t="str">
        <f>IFERROR(VLOOKUP($C90,'SINAPI DEZEMBRO 2020'!$A:$D,3,0),IFERROR(VLOOKUP($C90,'COMP. PROPRIA'!$B$4:$I$79292,5,0),""))</f>
        <v>M</v>
      </c>
      <c r="G90" s="119">
        <f>QUANT!K290</f>
        <v>48.675000000000004</v>
      </c>
      <c r="H90" s="114">
        <f>IFERROR(VLOOKUP($C90,'SINAPI DEZEMBRO 2020'!$A:$D,4,0),IFERROR(VLOOKUP($C90,'COMP. PROPRIA'!$B$4:$I$79292,8,0),""))</f>
        <v>44.82</v>
      </c>
      <c r="I90" s="115">
        <f>H90*'4-BDI'!$E$29</f>
        <v>57.477167999999999</v>
      </c>
      <c r="J90" s="116">
        <f t="shared" si="30"/>
        <v>2181.61</v>
      </c>
      <c r="K90" s="117">
        <f t="shared" si="31"/>
        <v>2797.7</v>
      </c>
    </row>
    <row r="91" spans="2:11" s="72" customFormat="1" ht="45" x14ac:dyDescent="0.2">
      <c r="B91" s="7" t="s">
        <v>12096</v>
      </c>
      <c r="C91" s="314">
        <f>QUANT!C294</f>
        <v>94228</v>
      </c>
      <c r="D91" s="314" t="str">
        <f>QUANT!D294</f>
        <v>SINAPI</v>
      </c>
      <c r="E91" s="76" t="str">
        <f>IFERROR(VLOOKUP($C91,'SINAPI DEZEMBRO 2020'!$1:$1048576,2,0),IFERROR(VLOOKUP($C91,'COMP. PROPRIA'!$B$4:$I$79292,4,0),""))</f>
        <v>CALHA EM CHAPA DE AÇO GALVANIZADO NÚMERO 24, DESENVOLVIMENTO DE 50 CM, INCLUSO TRANSPORTE VERTICAL. AF_07/2019</v>
      </c>
      <c r="F91" s="77" t="str">
        <f>IFERROR(VLOOKUP($C91,'SINAPI DEZEMBRO 2020'!$A:$D,3,0),IFERROR(VLOOKUP($C91,'COMP. PROPRIA'!$B$4:$I$79292,5,0),""))</f>
        <v>M</v>
      </c>
      <c r="G91" s="119">
        <f>QUANT!K294</f>
        <v>11.440000000000001</v>
      </c>
      <c r="H91" s="114">
        <f>IFERROR(VLOOKUP($C91,'SINAPI DEZEMBRO 2020'!$A:$D,4,0),IFERROR(VLOOKUP($C91,'COMP. PROPRIA'!$B$4:$I$79292,8,0),""))</f>
        <v>60.14</v>
      </c>
      <c r="I91" s="115">
        <f>H91*'4-BDI'!$E$29</f>
        <v>77.123536000000001</v>
      </c>
      <c r="J91" s="116">
        <f t="shared" si="30"/>
        <v>688</v>
      </c>
      <c r="K91" s="117">
        <f t="shared" si="31"/>
        <v>882.29</v>
      </c>
    </row>
    <row r="92" spans="2:11" s="72" customFormat="1" ht="45" x14ac:dyDescent="0.2">
      <c r="B92" s="7" t="s">
        <v>12097</v>
      </c>
      <c r="C92" s="314">
        <f>QUANT!C298</f>
        <v>89578</v>
      </c>
      <c r="D92" s="314" t="str">
        <f>QUANT!D298</f>
        <v>SINAPI</v>
      </c>
      <c r="E92" s="76" t="str">
        <f>IFERROR(VLOOKUP($C92,'SINAPI DEZEMBRO 2020'!$1:$1048576,2,0),IFERROR(VLOOKUP($C92,'COMP. PROPRIA'!$B$4:$I$79292,4,0),""))</f>
        <v>TUBO PVC, SÉRIE R, ÁGUA PLUVIAL, DN 100 MM, FORNECIDO E INSTALADO EM CONDUTORES VERTICAIS DE ÁGUAS PLUVIAIS. AF_12/2014</v>
      </c>
      <c r="F92" s="77" t="str">
        <f>IFERROR(VLOOKUP($C92,'SINAPI DEZEMBRO 2020'!$A:$D,3,0),IFERROR(VLOOKUP($C92,'COMP. PROPRIA'!$B$4:$I$79292,5,0),""))</f>
        <v>M</v>
      </c>
      <c r="G92" s="119">
        <f>QUANT!K298</f>
        <v>13.5</v>
      </c>
      <c r="H92" s="114">
        <f>IFERROR(VLOOKUP($C92,'SINAPI DEZEMBRO 2020'!$A:$D,4,0),IFERROR(VLOOKUP($C92,'COMP. PROPRIA'!$B$4:$I$79292,8,0),""))</f>
        <v>31.67</v>
      </c>
      <c r="I92" s="115">
        <f>H92*'4-BDI'!$E$29</f>
        <v>40.613607999999999</v>
      </c>
      <c r="J92" s="116">
        <f t="shared" si="30"/>
        <v>427.54</v>
      </c>
      <c r="K92" s="117">
        <f t="shared" si="31"/>
        <v>548.28</v>
      </c>
    </row>
    <row r="93" spans="2:11" s="72" customFormat="1" ht="30" x14ac:dyDescent="0.2">
      <c r="B93" s="7" t="s">
        <v>12098</v>
      </c>
      <c r="C93" s="314" t="str">
        <f>QUANT!C302</f>
        <v>CP-COB-001</v>
      </c>
      <c r="D93" s="314" t="str">
        <f>QUANT!D302</f>
        <v>PRÓPRIA</v>
      </c>
      <c r="E93" s="76" t="str">
        <f>IFERROR(VLOOKUP($C93,'SINAPI DEZEMBRO 2020'!$1:$1048576,2,0),IFERROR(VLOOKUP($C93,'COMP. PROPRIA'!$B$4:$I$79292,4,0),""))</f>
        <v>ACABAMENTO DE BEIRAL METÁLICO HORIZONTAL L=20CM, COM PINTURA, FORNECIMENTO E INSTALAÇÃO</v>
      </c>
      <c r="F93" s="77" t="str">
        <f>IFERROR(VLOOKUP($C93,'SINAPI DEZEMBRO 2020'!$A:$D,3,0),IFERROR(VLOOKUP($C93,'COMP. PROPRIA'!$B$4:$I$79292,5,0),""))</f>
        <v>M</v>
      </c>
      <c r="G93" s="119">
        <f>QUANT!K302</f>
        <v>216.95</v>
      </c>
      <c r="H93" s="114">
        <f>IFERROR(VLOOKUP($C93,'SINAPI DEZEMBRO 2020'!$A:$D,4,0),IFERROR(VLOOKUP($C93,'COMP. PROPRIA'!$B$4:$I$79292,8,0),""))</f>
        <v>65.38</v>
      </c>
      <c r="I93" s="115">
        <f>H93*'4-BDI'!$E$29</f>
        <v>83.843311999999997</v>
      </c>
      <c r="J93" s="116">
        <f t="shared" si="30"/>
        <v>14184.19</v>
      </c>
      <c r="K93" s="117">
        <f t="shared" si="31"/>
        <v>18189.8</v>
      </c>
    </row>
    <row r="94" spans="2:11" s="72" customFormat="1" ht="15" x14ac:dyDescent="0.2">
      <c r="B94" s="753" t="s">
        <v>3886</v>
      </c>
      <c r="C94" s="754"/>
      <c r="D94" s="754"/>
      <c r="E94" s="754"/>
      <c r="F94" s="754"/>
      <c r="G94" s="754"/>
      <c r="H94" s="754"/>
      <c r="I94" s="145"/>
      <c r="J94" s="146">
        <f>TRUNC(SUM(J80:J93),2)</f>
        <v>211750.98</v>
      </c>
      <c r="K94" s="149">
        <f>TRUNC(SUM(K80:K93),2)</f>
        <v>271549.45</v>
      </c>
    </row>
    <row r="95" spans="2:11" s="72" customFormat="1" ht="15" x14ac:dyDescent="0.2">
      <c r="B95" s="148" t="s">
        <v>691</v>
      </c>
      <c r="C95" s="315"/>
      <c r="D95" s="140"/>
      <c r="E95" s="141" t="str">
        <f>QUANT!E309</f>
        <v>ESQUADRIAS</v>
      </c>
      <c r="F95" s="142"/>
      <c r="G95" s="143"/>
      <c r="H95" s="144"/>
      <c r="I95" s="144"/>
      <c r="J95" s="112"/>
      <c r="K95" s="113"/>
    </row>
    <row r="96" spans="2:11" s="72" customFormat="1" ht="30" x14ac:dyDescent="0.2">
      <c r="B96" s="7" t="s">
        <v>33</v>
      </c>
      <c r="C96" s="314" t="str">
        <f>QUANT!C310</f>
        <v>CP-ESQ-08</v>
      </c>
      <c r="D96" s="314" t="str">
        <f>QUANT!D310</f>
        <v>PRÓPRIA</v>
      </c>
      <c r="E96" s="76" t="str">
        <f>IFERROR(VLOOKUP($C96,'SINAPI DEZEMBRO 2020'!$1:$1048576,2,0),IFERROR(VLOOKUP($C96,'COMP. PROPRIA'!$B$4:$I$79292,4,0),""))</f>
        <v>JANELA DE ALUMINIO COM VIDRO TEMPERADO 2,00 X 1,20 FORNECIMENTO E INSTALAÇÃO</v>
      </c>
      <c r="F96" s="77" t="str">
        <f>IFERROR(VLOOKUP($C96,'SINAPI DEZEMBRO 2020'!$A:$D,3,0),IFERROR(VLOOKUP($C96,'COMP. PROPRIA'!$B$4:$I$79292,5,0),""))</f>
        <v>UNI</v>
      </c>
      <c r="G96" s="119">
        <f>QUANT!K310</f>
        <v>49</v>
      </c>
      <c r="H96" s="114">
        <f>IFERROR(VLOOKUP($C96,'SINAPI DEZEMBRO 2020'!$A:$D,4,0),IFERROR(VLOOKUP($C96,'COMP. PROPRIA'!$B$4:$I$79292,8,0),""))</f>
        <v>948.48</v>
      </c>
      <c r="I96" s="115">
        <f>H96*'4-BDI'!$E$29</f>
        <v>1216.3307520000001</v>
      </c>
      <c r="J96" s="116">
        <f t="shared" ref="J96:J103" si="32">TRUNC(G96*H96,2)</f>
        <v>46475.519999999997</v>
      </c>
      <c r="K96" s="117">
        <f t="shared" ref="K96:K103" si="33">TRUNC(G96*I96,2)</f>
        <v>59600.2</v>
      </c>
    </row>
    <row r="97" spans="2:11" s="72" customFormat="1" ht="30" x14ac:dyDescent="0.2">
      <c r="B97" s="7" t="s">
        <v>3684</v>
      </c>
      <c r="C97" s="314">
        <f>QUANT!C314</f>
        <v>99862</v>
      </c>
      <c r="D97" s="314" t="str">
        <f>QUANT!D314</f>
        <v>SINAPI</v>
      </c>
      <c r="E97" s="76" t="str">
        <f>IFERROR(VLOOKUP($C97,'SINAPI DEZEMBRO 2020'!$1:$1048576,2,0),IFERROR(VLOOKUP($C97,'COMP. PROPRIA'!$B$4:$I$79292,4,0),""))</f>
        <v>GRADIL EM ALUMÍNIO FIXADO EM VÃOS DE JANELAS, FORMADO POR TUBOS DE 3/4". AF_04/2019</v>
      </c>
      <c r="F97" s="77" t="str">
        <f>IFERROR(VLOOKUP($C97,'SINAPI DEZEMBRO 2020'!$A:$D,3,0),IFERROR(VLOOKUP($C97,'COMP. PROPRIA'!$B$4:$I$79292,5,0),""))</f>
        <v>M2</v>
      </c>
      <c r="G97" s="119">
        <f>QUANT!K314</f>
        <v>10</v>
      </c>
      <c r="H97" s="114">
        <f>IFERROR(VLOOKUP($C97,'SINAPI DEZEMBRO 2020'!$A:$D,4,0),IFERROR(VLOOKUP($C97,'COMP. PROPRIA'!$B$4:$I$79292,8,0),""))</f>
        <v>400.55</v>
      </c>
      <c r="I97" s="115">
        <f>H97*'4-BDI'!$E$29</f>
        <v>513.66531999999995</v>
      </c>
      <c r="J97" s="116">
        <f t="shared" si="32"/>
        <v>4005.5</v>
      </c>
      <c r="K97" s="117">
        <f t="shared" si="33"/>
        <v>5136.6499999999996</v>
      </c>
    </row>
    <row r="98" spans="2:11" s="72" customFormat="1" ht="30" x14ac:dyDescent="0.2">
      <c r="B98" s="7" t="s">
        <v>3685</v>
      </c>
      <c r="C98" s="314" t="str">
        <f>QUANT!C318</f>
        <v>CP-ESQ-11</v>
      </c>
      <c r="D98" s="314" t="str">
        <f>QUANT!D318</f>
        <v>PRÓPRIA</v>
      </c>
      <c r="E98" s="76" t="str">
        <f>IFERROR(VLOOKUP($C98,'SINAPI DEZEMBRO 2020'!$1:$1048576,2,0),IFERROR(VLOOKUP($C98,'COMP. PROPRIA'!$B$4:$I$79292,4,0),""))</f>
        <v>JANELA DE ALUMINIO COM VIDRO TEMPERADO 1,50 X 1,20 FORNECIMENTO E INSTALAÇÃO</v>
      </c>
      <c r="F98" s="77" t="str">
        <f>IFERROR(VLOOKUP($C98,'SINAPI DEZEMBRO 2020'!$A:$D,3,0),IFERROR(VLOOKUP($C98,'COMP. PROPRIA'!$B$4:$I$79292,5,0),""))</f>
        <v>UNI</v>
      </c>
      <c r="G98" s="119">
        <f>QUANT!K318</f>
        <v>3</v>
      </c>
      <c r="H98" s="114">
        <f>IFERROR(VLOOKUP($C98,'SINAPI DEZEMBRO 2020'!$A:$D,4,0),IFERROR(VLOOKUP($C98,'COMP. PROPRIA'!$B$4:$I$79292,8,0),""))</f>
        <v>757.68</v>
      </c>
      <c r="I98" s="115">
        <f>H98*'4-BDI'!$E$29</f>
        <v>971.64883199999997</v>
      </c>
      <c r="J98" s="116">
        <f t="shared" si="32"/>
        <v>2273.04</v>
      </c>
      <c r="K98" s="117">
        <f t="shared" si="33"/>
        <v>2914.94</v>
      </c>
    </row>
    <row r="99" spans="2:11" s="72" customFormat="1" ht="30" x14ac:dyDescent="0.2">
      <c r="B99" s="7" t="s">
        <v>4729</v>
      </c>
      <c r="C99" s="314" t="str">
        <f>QUANT!C322</f>
        <v>CP-ESQ-09</v>
      </c>
      <c r="D99" s="314" t="str">
        <f>QUANT!D322</f>
        <v>PRÓPRIA</v>
      </c>
      <c r="E99" s="76" t="str">
        <f>IFERROR(VLOOKUP($C99,'SINAPI DEZEMBRO 2020'!$1:$1048576,2,0),IFERROR(VLOOKUP($C99,'COMP. PROPRIA'!$B$4:$I$79292,4,0),""))</f>
        <v>JANELA MAXIMAR COM VIDRO TEMPERADO 2,00 X 0,50 FORNECIMENTO E INSTALAÇÃO</v>
      </c>
      <c r="F99" s="77" t="str">
        <f>IFERROR(VLOOKUP($C99,'SINAPI DEZEMBRO 2020'!$A:$D,3,0),IFERROR(VLOOKUP($C99,'COMP. PROPRIA'!$B$4:$I$79292,5,0),""))</f>
        <v>UNI</v>
      </c>
      <c r="G99" s="119">
        <f>QUANT!K322</f>
        <v>3</v>
      </c>
      <c r="H99" s="114">
        <f>IFERROR(VLOOKUP($C99,'SINAPI DEZEMBRO 2020'!$A:$D,4,0),IFERROR(VLOOKUP($C99,'COMP. PROPRIA'!$B$4:$I$79292,8,0),""))</f>
        <v>606.1</v>
      </c>
      <c r="I99" s="115">
        <f>H99*'4-BDI'!$E$29</f>
        <v>777.26264000000003</v>
      </c>
      <c r="J99" s="116">
        <f t="shared" si="32"/>
        <v>1818.3</v>
      </c>
      <c r="K99" s="117">
        <f t="shared" si="33"/>
        <v>2331.7800000000002</v>
      </c>
    </row>
    <row r="100" spans="2:11" s="72" customFormat="1" ht="30" x14ac:dyDescent="0.2">
      <c r="B100" s="7" t="s">
        <v>12099</v>
      </c>
      <c r="C100" s="314" t="str">
        <f>QUANT!C326</f>
        <v>CP-ESQ-10</v>
      </c>
      <c r="D100" s="314" t="str">
        <f>QUANT!D326</f>
        <v>PRÓPRIA</v>
      </c>
      <c r="E100" s="76" t="str">
        <f>IFERROR(VLOOKUP($C100,'SINAPI DEZEMBRO 2020'!$1:$1048576,2,0),IFERROR(VLOOKUP($C100,'COMP. PROPRIA'!$B$4:$I$79292,4,0),""))</f>
        <v>JANELA MAXIMAR COM VIDRO TEMPERADO 0,50 X 0,50 FORNECIMENTO E INSTALAÇÃO</v>
      </c>
      <c r="F100" s="77" t="str">
        <f>IFERROR(VLOOKUP($C100,'SINAPI DEZEMBRO 2020'!$A:$D,3,0),IFERROR(VLOOKUP($C100,'COMP. PROPRIA'!$B$4:$I$79292,5,0),""))</f>
        <v>UNI</v>
      </c>
      <c r="G100" s="119">
        <f>QUANT!K326</f>
        <v>2</v>
      </c>
      <c r="H100" s="114">
        <f>IFERROR(VLOOKUP($C100,'SINAPI DEZEMBRO 2020'!$A:$D,4,0),IFERROR(VLOOKUP($C100,'COMP. PROPRIA'!$B$4:$I$79292,8,0),""))</f>
        <v>219.16</v>
      </c>
      <c r="I100" s="115">
        <f>H100*'4-BDI'!$E$29</f>
        <v>281.05078399999996</v>
      </c>
      <c r="J100" s="116">
        <f t="shared" si="32"/>
        <v>438.32</v>
      </c>
      <c r="K100" s="117">
        <f t="shared" si="33"/>
        <v>562.1</v>
      </c>
    </row>
    <row r="101" spans="2:11" s="72" customFormat="1" ht="30" x14ac:dyDescent="0.2">
      <c r="B101" s="7" t="s">
        <v>12100</v>
      </c>
      <c r="C101" s="314" t="str">
        <f>QUANT!C330</f>
        <v>CP-ESQ-07</v>
      </c>
      <c r="D101" s="314" t="str">
        <f>QUANT!D330</f>
        <v>PRÓPRIA</v>
      </c>
      <c r="E101" s="76" t="str">
        <f>IFERROR(VLOOKUP($C101,'SINAPI DEZEMBRO 2020'!$1:$1048576,2,0),IFERROR(VLOOKUP($C101,'COMP. PROPRIA'!$B$4:$I$79292,4,0),""))</f>
        <v>PORTA DE FERRO, DE ABRIR, TIPO CHAPA CORRUGADA, COM GUARNICOES (1,00 X 2,10) FORNECIMENTO E INSTALAÇÃO</v>
      </c>
      <c r="F101" s="77" t="str">
        <f>IFERROR(VLOOKUP($C101,'SINAPI DEZEMBRO 2020'!$A:$D,3,0),IFERROR(VLOOKUP($C101,'COMP. PROPRIA'!$B$4:$I$79292,5,0),""))</f>
        <v>UN</v>
      </c>
      <c r="G101" s="119">
        <f>QUANT!K330</f>
        <v>19</v>
      </c>
      <c r="H101" s="114">
        <f>IFERROR(VLOOKUP($C101,'SINAPI DEZEMBRO 2020'!$A:$D,4,0),IFERROR(VLOOKUP($C101,'COMP. PROPRIA'!$B$4:$I$79292,8,0),""))</f>
        <v>668.91</v>
      </c>
      <c r="I101" s="115">
        <f>H101*'4-BDI'!$E$29</f>
        <v>857.81018399999994</v>
      </c>
      <c r="J101" s="116">
        <f t="shared" si="32"/>
        <v>12709.29</v>
      </c>
      <c r="K101" s="117">
        <f t="shared" si="33"/>
        <v>16298.39</v>
      </c>
    </row>
    <row r="102" spans="2:11" s="72" customFormat="1" ht="45" x14ac:dyDescent="0.2">
      <c r="B102" s="7" t="s">
        <v>12702</v>
      </c>
      <c r="C102" s="314">
        <f>QUANT!C337</f>
        <v>91304</v>
      </c>
      <c r="D102" s="314" t="str">
        <f>QUANT!D337</f>
        <v>SINAPI</v>
      </c>
      <c r="E102" s="76" t="str">
        <f>IFERROR(VLOOKUP($C102,'SINAPI DEZEMBRO 2020'!$1:$1048576,2,0),IFERROR(VLOOKUP($C102,'COMP. PROPRIA'!$B$4:$I$79292,4,0),""))</f>
        <v>FECHADURA DE EMBUTIR COM CILINDRO, EXTERNA, COMPLETA, ACABAMENTO PADRÃO POPULAR, INCLUSO EXECUÇÃO DE FURO - FORNECIMENTO E INSTALAÇÃO. AF_12/2019</v>
      </c>
      <c r="F102" s="77" t="str">
        <f>IFERROR(VLOOKUP($C102,'SINAPI DEZEMBRO 2020'!$A:$D,3,0),IFERROR(VLOOKUP($C102,'COMP. PROPRIA'!$B$4:$I$79292,5,0),""))</f>
        <v>UN</v>
      </c>
      <c r="G102" s="119">
        <f>QUANT!K337</f>
        <v>5</v>
      </c>
      <c r="H102" s="114">
        <f>IFERROR(VLOOKUP($C102,'SINAPI DEZEMBRO 2020'!$A:$D,4,0),IFERROR(VLOOKUP($C102,'COMP. PROPRIA'!$B$4:$I$79292,8,0),""))</f>
        <v>69.489999999999995</v>
      </c>
      <c r="I102" s="115">
        <f>H102*'4-BDI'!$E$29</f>
        <v>89.113975999999994</v>
      </c>
      <c r="J102" s="116">
        <f t="shared" si="32"/>
        <v>347.45</v>
      </c>
      <c r="K102" s="117">
        <f t="shared" si="33"/>
        <v>445.56</v>
      </c>
    </row>
    <row r="103" spans="2:11" s="72" customFormat="1" ht="30" x14ac:dyDescent="0.2">
      <c r="B103" s="7" t="s">
        <v>12416</v>
      </c>
      <c r="C103" s="314" t="str">
        <f>QUANT!C341</f>
        <v>CP-ESQ-05</v>
      </c>
      <c r="D103" s="314" t="str">
        <f>QUANT!D341</f>
        <v>PRÓPRIA</v>
      </c>
      <c r="E103" s="76" t="str">
        <f>IFERROR(VLOOKUP($C103,'SINAPI DEZEMBRO 2020'!$1:$1048576,2,0),IFERROR(VLOOKUP($C103,'COMP. PROPRIA'!$B$4:$I$79292,4,0),""))</f>
        <v>JANELA DE ALUMINIO COM GUILHOTINA PARA PASSAR PRATO, FORNECIMENTO E INSTALAÇÃO</v>
      </c>
      <c r="F103" s="77" t="str">
        <f>IFERROR(VLOOKUP($C103,'SINAPI DEZEMBRO 2020'!$A:$D,3,0),IFERROR(VLOOKUP($C103,'COMP. PROPRIA'!$B$4:$I$79292,5,0),""))</f>
        <v>UN</v>
      </c>
      <c r="G103" s="119">
        <f>QUANT!K341</f>
        <v>1</v>
      </c>
      <c r="H103" s="114">
        <f>IFERROR(VLOOKUP($C103,'SINAPI DEZEMBRO 2020'!$A:$D,4,0),IFERROR(VLOOKUP($C103,'COMP. PROPRIA'!$B$4:$I$79292,8,0),""))</f>
        <v>956.25</v>
      </c>
      <c r="I103" s="115">
        <f>H103*'4-BDI'!$E$29</f>
        <v>1226.2950000000001</v>
      </c>
      <c r="J103" s="116">
        <f t="shared" si="32"/>
        <v>956.25</v>
      </c>
      <c r="K103" s="117">
        <f t="shared" si="33"/>
        <v>1226.29</v>
      </c>
    </row>
    <row r="104" spans="2:11" s="72" customFormat="1" ht="15" x14ac:dyDescent="0.2">
      <c r="B104" s="753" t="s">
        <v>3886</v>
      </c>
      <c r="C104" s="754"/>
      <c r="D104" s="754"/>
      <c r="E104" s="754"/>
      <c r="F104" s="754"/>
      <c r="G104" s="754"/>
      <c r="H104" s="754"/>
      <c r="I104" s="145"/>
      <c r="J104" s="146">
        <f>TRUNC(SUM(J96:J103),2)</f>
        <v>69023.67</v>
      </c>
      <c r="K104" s="149">
        <f>TRUNC(SUM(K96:K103),2)</f>
        <v>88515.91</v>
      </c>
    </row>
    <row r="105" spans="2:11" s="280" customFormat="1" ht="15" x14ac:dyDescent="0.2">
      <c r="B105" s="148" t="s">
        <v>692</v>
      </c>
      <c r="C105" s="315"/>
      <c r="D105" s="140"/>
      <c r="E105" s="141" t="str">
        <f>QUANT!E345</f>
        <v>REVESTIMENTOS INTERNOS E EXTERNOS</v>
      </c>
      <c r="F105" s="142"/>
      <c r="G105" s="143"/>
      <c r="H105" s="144"/>
      <c r="I105" s="144"/>
      <c r="J105" s="112"/>
      <c r="K105" s="113"/>
    </row>
    <row r="106" spans="2:11" s="72" customFormat="1" ht="60" x14ac:dyDescent="0.2">
      <c r="B106" s="7" t="s">
        <v>27</v>
      </c>
      <c r="C106" s="314">
        <f>QUANT!C346</f>
        <v>87491</v>
      </c>
      <c r="D106" s="314" t="str">
        <f>QUANT!D346</f>
        <v>SINAPI</v>
      </c>
      <c r="E106" s="76" t="str">
        <f>IFERROR(VLOOKUP($C106,'SINAPI DEZEMBRO 2020'!$1:$1048576,2,0),IFERROR(VLOOKUP($C106,'COMP. PROPRIA'!$B$4:$I$79292,4,0),""))</f>
        <v>ALVENARIA DE VEDAÇÃO DE BLOCOS CERÂMICOS FURADOS NA VERTICAL DE 14X19X39CM (ESPESSURA 14CM) DE PAREDES COM ÁREA LÍQUIDA MAIOR OU IGUAL A 6M² COM VÃOS E ARGAMASSA DE ASSENTAMENTO COM PREPARO EM BETONEIRA. AF_06/2014</v>
      </c>
      <c r="F106" s="77" t="str">
        <f>IFERROR(VLOOKUP($C106,'SINAPI DEZEMBRO 2020'!$A:$D,3,0),IFERROR(VLOOKUP($C106,'COMP. PROPRIA'!$B$4:$I$79292,5,0),""))</f>
        <v>M2</v>
      </c>
      <c r="G106" s="119">
        <f>QUANT!K346</f>
        <v>30.5</v>
      </c>
      <c r="H106" s="114">
        <f>IFERROR(VLOOKUP($C106,'SINAPI DEZEMBRO 2020'!$A:$D,4,0),IFERROR(VLOOKUP($C106,'COMP. PROPRIA'!$B$4:$I$79292,8,0),""))</f>
        <v>65.11</v>
      </c>
      <c r="I106" s="115">
        <f>H106*'4-BDI'!$E$29</f>
        <v>83.497063999999995</v>
      </c>
      <c r="J106" s="116">
        <f t="shared" ref="J106:J113" si="34">TRUNC(G106*H106,2)</f>
        <v>1985.85</v>
      </c>
      <c r="K106" s="117">
        <f t="shared" ref="K106:K113" si="35">TRUNC(G106*I106,2)</f>
        <v>2546.66</v>
      </c>
    </row>
    <row r="107" spans="2:11" s="72" customFormat="1" ht="45" x14ac:dyDescent="0.2">
      <c r="B107" s="7" t="s">
        <v>28</v>
      </c>
      <c r="C107" s="314">
        <f>QUANT!C351</f>
        <v>87905</v>
      </c>
      <c r="D107" s="314" t="str">
        <f>QUANT!D351</f>
        <v>SINAPI</v>
      </c>
      <c r="E107" s="76" t="str">
        <f>IFERROR(VLOOKUP($C107,'SINAPI DEZEMBRO 2020'!$1:$1048576,2,0),IFERROR(VLOOKUP($C107,'COMP. PROPRIA'!$B$4:$I$79292,4,0),""))</f>
        <v>CHAPISCO APLICADO EM ALVENARIA (COM PRESENÇA DE VÃOS) E ESTRUTURAS DE CONCRETO DE FACHADA, COM COLHER DE PEDREIRO.  ARGAMASSA TRAÇO 1:3 COM PREPARO EM BETONEIRA 400L. AF_06/2014</v>
      </c>
      <c r="F107" s="77" t="str">
        <f>IFERROR(VLOOKUP($C107,'SINAPI DEZEMBRO 2020'!$A:$D,3,0),IFERROR(VLOOKUP($C107,'COMP. PROPRIA'!$B$4:$I$79292,5,0),""))</f>
        <v>M2</v>
      </c>
      <c r="G107" s="119">
        <f>QUANT!K351</f>
        <v>116.495</v>
      </c>
      <c r="H107" s="114">
        <f>IFERROR(VLOOKUP($C107,'SINAPI DEZEMBRO 2020'!$A:$D,4,0),IFERROR(VLOOKUP($C107,'COMP. PROPRIA'!$B$4:$I$79292,8,0),""))</f>
        <v>5.78</v>
      </c>
      <c r="I107" s="115">
        <f>H107*'4-BDI'!$E$29</f>
        <v>7.4122720000000006</v>
      </c>
      <c r="J107" s="116">
        <f t="shared" si="34"/>
        <v>673.34</v>
      </c>
      <c r="K107" s="117">
        <f t="shared" si="35"/>
        <v>863.49</v>
      </c>
    </row>
    <row r="108" spans="2:11" s="72" customFormat="1" ht="60" x14ac:dyDescent="0.2">
      <c r="B108" s="7" t="s">
        <v>4905</v>
      </c>
      <c r="C108" s="314">
        <f>QUANT!C358</f>
        <v>87529</v>
      </c>
      <c r="D108" s="314" t="str">
        <f>QUANT!D358</f>
        <v>SINAPI</v>
      </c>
      <c r="E108" s="76" t="str">
        <f>IFERROR(VLOOKUP($C108,'SINAPI DEZEMBRO 2020'!$1:$1048576,2,0),IFERROR(VLOOKUP($C108,'COMP. PROPRIA'!$B$4:$I$79292,4,0),""))</f>
        <v>MASSA ÚNICA, PARA RECEBIMENTO DE PINTURA, EM ARGAMASSA TRAÇO 1:2:8, PREPARO MECÂNICO COM BETONEIRA 400L, APLICADA MANUALMENTE EM FACES INTERNAS DE PAREDES, ESPESSURA DE 20MM, COM EXECUÇÃO DE TALISCAS. AF_06/2014</v>
      </c>
      <c r="F108" s="77" t="str">
        <f>IFERROR(VLOOKUP($C108,'SINAPI DEZEMBRO 2020'!$A:$D,3,0),IFERROR(VLOOKUP($C108,'COMP. PROPRIA'!$B$4:$I$79292,5,0),""))</f>
        <v>M2</v>
      </c>
      <c r="G108" s="119">
        <f>QUANT!K358</f>
        <v>387.09500000000003</v>
      </c>
      <c r="H108" s="114">
        <f>IFERROR(VLOOKUP($C108,'SINAPI DEZEMBRO 2020'!$A:$D,4,0),IFERROR(VLOOKUP($C108,'COMP. PROPRIA'!$B$4:$I$79292,8,0),""))</f>
        <v>23.7</v>
      </c>
      <c r="I108" s="115">
        <f>H108*'4-BDI'!$E$29</f>
        <v>30.392879999999998</v>
      </c>
      <c r="J108" s="116">
        <f t="shared" si="34"/>
        <v>9174.15</v>
      </c>
      <c r="K108" s="117">
        <f t="shared" si="35"/>
        <v>11764.93</v>
      </c>
    </row>
    <row r="109" spans="2:11" s="72" customFormat="1" ht="60" x14ac:dyDescent="0.2">
      <c r="B109" s="7" t="s">
        <v>12101</v>
      </c>
      <c r="C109" s="314">
        <f>QUANT!C365</f>
        <v>87273</v>
      </c>
      <c r="D109" s="314" t="str">
        <f>QUANT!D365</f>
        <v>SINAPI</v>
      </c>
      <c r="E109" s="76" t="str">
        <f>IFERROR(VLOOKUP($C109,'SINAPI DEZEMBRO 2020'!$1:$1048576,2,0),IFERROR(VLOOKUP($C109,'COMP. PROPRIA'!$B$4:$I$79292,4,0),""))</f>
        <v>REVESTIMENTO CERÂMICO PARA PAREDES INTERNAS COM PLACAS TIPO ESMALTADA EXTRA DE DIMENSÕES 33X45 CM APLICADAS EM AMBIENTES DE ÁREA MAIOR QUE 5 M² NA ALTURA INTEIRA DAS PAREDES. AF_06/2014</v>
      </c>
      <c r="F109" s="77" t="str">
        <f>IFERROR(VLOOKUP($C109,'SINAPI DEZEMBRO 2020'!$A:$D,3,0),IFERROR(VLOOKUP($C109,'COMP. PROPRIA'!$B$4:$I$79292,5,0),""))</f>
        <v>M2</v>
      </c>
      <c r="G109" s="119">
        <f>QUANT!K365</f>
        <v>98.685000000000002</v>
      </c>
      <c r="H109" s="114">
        <f>IFERROR(VLOOKUP($C109,'SINAPI DEZEMBRO 2020'!$A:$D,4,0),IFERROR(VLOOKUP($C109,'COMP. PROPRIA'!$B$4:$I$79292,8,0),""))</f>
        <v>41.43</v>
      </c>
      <c r="I109" s="115">
        <f>H109*'4-BDI'!$E$29</f>
        <v>53.129832</v>
      </c>
      <c r="J109" s="116">
        <f t="shared" si="34"/>
        <v>4088.51</v>
      </c>
      <c r="K109" s="117">
        <f t="shared" si="35"/>
        <v>5243.11</v>
      </c>
    </row>
    <row r="110" spans="2:11" s="72" customFormat="1" ht="30" x14ac:dyDescent="0.2">
      <c r="B110" s="7" t="s">
        <v>12102</v>
      </c>
      <c r="C110" s="314">
        <f>QUANT!C372</f>
        <v>93186</v>
      </c>
      <c r="D110" s="314" t="str">
        <f>QUANT!D372</f>
        <v>SINAPI</v>
      </c>
      <c r="E110" s="76" t="str">
        <f>IFERROR(VLOOKUP($C110,'SINAPI DEZEMBRO 2020'!$1:$1048576,2,0),IFERROR(VLOOKUP($C110,'COMP. PROPRIA'!$B$4:$I$79292,4,0),""))</f>
        <v>VERGA MOLDADA IN LOCO EM CONCRETO PARA JANELAS COM ATÉ 1,5 M DE VÃO. AF_03/2016</v>
      </c>
      <c r="F110" s="77" t="str">
        <f>IFERROR(VLOOKUP($C110,'SINAPI DEZEMBRO 2020'!$A:$D,3,0),IFERROR(VLOOKUP($C110,'COMP. PROPRIA'!$B$4:$I$79292,5,0),""))</f>
        <v>M</v>
      </c>
      <c r="G110" s="119">
        <f>QUANT!K372</f>
        <v>4.5</v>
      </c>
      <c r="H110" s="114">
        <f>IFERROR(VLOOKUP($C110,'SINAPI DEZEMBRO 2020'!$A:$D,4,0),IFERROR(VLOOKUP($C110,'COMP. PROPRIA'!$B$4:$I$79292,8,0),""))</f>
        <v>51.14</v>
      </c>
      <c r="I110" s="115">
        <f>H110*'4-BDI'!$E$29</f>
        <v>65.581935999999999</v>
      </c>
      <c r="J110" s="116">
        <f t="shared" si="34"/>
        <v>230.13</v>
      </c>
      <c r="K110" s="117">
        <f t="shared" si="35"/>
        <v>295.11</v>
      </c>
    </row>
    <row r="111" spans="2:11" s="72" customFormat="1" ht="30" x14ac:dyDescent="0.2">
      <c r="B111" s="7" t="s">
        <v>12103</v>
      </c>
      <c r="C111" s="314">
        <f>QUANT!C376</f>
        <v>93187</v>
      </c>
      <c r="D111" s="314" t="str">
        <f>QUANT!D376</f>
        <v>SINAPI</v>
      </c>
      <c r="E111" s="76" t="str">
        <f>IFERROR(VLOOKUP($C111,'SINAPI DEZEMBRO 2020'!$1:$1048576,2,0),IFERROR(VLOOKUP($C111,'COMP. PROPRIA'!$B$4:$I$79292,4,0),""))</f>
        <v>VERGA MOLDADA IN LOCO EM CONCRETO PARA JANELAS COM MAIS DE 1,5 M DE VÃO. AF_03/2016</v>
      </c>
      <c r="F111" s="77" t="str">
        <f>IFERROR(VLOOKUP($C111,'SINAPI DEZEMBRO 2020'!$A:$D,3,0),IFERROR(VLOOKUP($C111,'COMP. PROPRIA'!$B$4:$I$79292,5,0),""))</f>
        <v>M</v>
      </c>
      <c r="G111" s="119">
        <f>QUANT!K376</f>
        <v>104</v>
      </c>
      <c r="H111" s="114">
        <f>IFERROR(VLOOKUP($C111,'SINAPI DEZEMBRO 2020'!$A:$D,4,0),IFERROR(VLOOKUP($C111,'COMP. PROPRIA'!$B$4:$I$79292,8,0),""))</f>
        <v>58.35</v>
      </c>
      <c r="I111" s="115">
        <f>H111*'4-BDI'!$E$29</f>
        <v>74.828040000000001</v>
      </c>
      <c r="J111" s="116">
        <f t="shared" si="34"/>
        <v>6068.4</v>
      </c>
      <c r="K111" s="117">
        <f t="shared" si="35"/>
        <v>7782.11</v>
      </c>
    </row>
    <row r="112" spans="2:11" s="72" customFormat="1" ht="30" x14ac:dyDescent="0.2">
      <c r="B112" s="7" t="s">
        <v>12104</v>
      </c>
      <c r="C112" s="314">
        <f>QUANT!C381</f>
        <v>93194</v>
      </c>
      <c r="D112" s="314" t="str">
        <f>QUANT!D381</f>
        <v>SINAPI</v>
      </c>
      <c r="E112" s="76" t="str">
        <f>IFERROR(VLOOKUP($C112,'SINAPI DEZEMBRO 2020'!$1:$1048576,2,0),IFERROR(VLOOKUP($C112,'COMP. PROPRIA'!$B$4:$I$79292,4,0),""))</f>
        <v>CONTRAVERGA PRÉ-MOLDADA PARA VÃOS DE ATÉ 1,5 M DE COMPRIMENTO. AF_03/2016</v>
      </c>
      <c r="F112" s="77" t="str">
        <f>IFERROR(VLOOKUP($C112,'SINAPI DEZEMBRO 2020'!$A:$D,3,0),IFERROR(VLOOKUP($C112,'COMP. PROPRIA'!$B$4:$I$79292,5,0),""))</f>
        <v>M</v>
      </c>
      <c r="G112" s="119">
        <f>QUANT!K381</f>
        <v>4.5</v>
      </c>
      <c r="H112" s="114">
        <f>IFERROR(VLOOKUP($C112,'SINAPI DEZEMBRO 2020'!$A:$D,4,0),IFERROR(VLOOKUP($C112,'COMP. PROPRIA'!$B$4:$I$79292,8,0),""))</f>
        <v>27.75</v>
      </c>
      <c r="I112" s="115">
        <f>H112*'4-BDI'!$E$29</f>
        <v>35.586599999999997</v>
      </c>
      <c r="J112" s="116">
        <f t="shared" si="34"/>
        <v>124.87</v>
      </c>
      <c r="K112" s="117">
        <f t="shared" si="35"/>
        <v>160.13</v>
      </c>
    </row>
    <row r="113" spans="2:11" s="72" customFormat="1" ht="30" x14ac:dyDescent="0.2">
      <c r="B113" s="7" t="s">
        <v>12105</v>
      </c>
      <c r="C113" s="314">
        <f>QUANT!C385</f>
        <v>93197</v>
      </c>
      <c r="D113" s="314" t="str">
        <f>QUANT!D385</f>
        <v>SINAPI</v>
      </c>
      <c r="E113" s="76" t="str">
        <f>IFERROR(VLOOKUP($C113,'SINAPI DEZEMBRO 2020'!$1:$1048576,2,0),IFERROR(VLOOKUP($C113,'COMP. PROPRIA'!$B$4:$I$79292,4,0),""))</f>
        <v>CONTRAVERGA MOLDADA IN LOCO EM CONCRETO PARA VÃOS DE MAIS DE 1,5 M DE COMPRIMENTO. AF_03/2016</v>
      </c>
      <c r="F113" s="77" t="str">
        <f>IFERROR(VLOOKUP($C113,'SINAPI DEZEMBRO 2020'!$A:$D,3,0),IFERROR(VLOOKUP($C113,'COMP. PROPRIA'!$B$4:$I$79292,5,0),""))</f>
        <v>M</v>
      </c>
      <c r="G113" s="119">
        <f>QUANT!K385</f>
        <v>104</v>
      </c>
      <c r="H113" s="114">
        <f>IFERROR(VLOOKUP($C113,'SINAPI DEZEMBRO 2020'!$A:$D,4,0),IFERROR(VLOOKUP($C113,'COMP. PROPRIA'!$B$4:$I$79292,8,0),""))</f>
        <v>54.37</v>
      </c>
      <c r="I113" s="115">
        <f>H113*'4-BDI'!$E$29</f>
        <v>69.724087999999995</v>
      </c>
      <c r="J113" s="116">
        <f t="shared" si="34"/>
        <v>5654.48</v>
      </c>
      <c r="K113" s="117">
        <f t="shared" si="35"/>
        <v>7251.3</v>
      </c>
    </row>
    <row r="114" spans="2:11" ht="15" x14ac:dyDescent="0.2">
      <c r="B114" s="753" t="s">
        <v>3886</v>
      </c>
      <c r="C114" s="754"/>
      <c r="D114" s="754"/>
      <c r="E114" s="754"/>
      <c r="F114" s="754"/>
      <c r="G114" s="754"/>
      <c r="H114" s="754"/>
      <c r="I114" s="145"/>
      <c r="J114" s="146">
        <f>TRUNC(SUM(J106:J113),2)</f>
        <v>27999.73</v>
      </c>
      <c r="K114" s="149">
        <f>TRUNC(SUM(K106:K113),2)</f>
        <v>35906.839999999997</v>
      </c>
    </row>
    <row r="115" spans="2:11" s="72" customFormat="1" ht="15" x14ac:dyDescent="0.2">
      <c r="B115" s="148" t="s">
        <v>693</v>
      </c>
      <c r="C115" s="315"/>
      <c r="D115" s="140"/>
      <c r="E115" s="141" t="s">
        <v>4690</v>
      </c>
      <c r="F115" s="142"/>
      <c r="G115" s="143"/>
      <c r="H115" s="144"/>
      <c r="I115" s="144"/>
      <c r="J115" s="112"/>
      <c r="K115" s="113"/>
    </row>
    <row r="116" spans="2:11" s="72" customFormat="1" ht="15" x14ac:dyDescent="0.2">
      <c r="B116" s="558" t="s">
        <v>29</v>
      </c>
      <c r="C116" s="559"/>
      <c r="D116" s="560"/>
      <c r="E116" s="561" t="s">
        <v>4686</v>
      </c>
      <c r="F116" s="562"/>
      <c r="G116" s="563"/>
      <c r="H116" s="564"/>
      <c r="I116" s="565"/>
      <c r="J116" s="557"/>
      <c r="K116" s="149"/>
    </row>
    <row r="117" spans="2:11" s="280" customFormat="1" ht="15" x14ac:dyDescent="0.2">
      <c r="B117" s="7" t="s">
        <v>11113</v>
      </c>
      <c r="C117" s="314" t="str">
        <f>QUANT!C406</f>
        <v>CP-LIX-01</v>
      </c>
      <c r="D117" s="314" t="str">
        <f>QUANT!D406</f>
        <v>PRÓPRIA</v>
      </c>
      <c r="E117" s="76" t="str">
        <f>IFERROR(VLOOKUP($C117,'SINAPI DEZEMBRO 2020'!$1:$1048576,2,0),IFERROR(VLOOKUP($C117,'COMP. PROPRIA'!$B$4:$I$79292,4,0),""))</f>
        <v>LIXAMENTO MANUAL DE CONCRETO APARENTE</v>
      </c>
      <c r="F117" s="77" t="str">
        <f>IFERROR(VLOOKUP($C117,'SINAPI DEZEMBRO 2020'!$A:$D,3,0),IFERROR(VLOOKUP($C117,'COMP. PROPRIA'!$B$4:$I$79292,5,0),""))</f>
        <v>M2</v>
      </c>
      <c r="G117" s="119">
        <f>QUANT!K406</f>
        <v>972.55</v>
      </c>
      <c r="H117" s="114">
        <f>IFERROR(VLOOKUP($C117,'SINAPI DEZEMBRO 2020'!$A:$D,4,0),IFERROR(VLOOKUP($C117,'COMP. PROPRIA'!$B$4:$I$79292,8,0),""))</f>
        <v>2.81</v>
      </c>
      <c r="I117" s="115">
        <f>H117*'4-BDI'!$E$29</f>
        <v>3.6035439999999999</v>
      </c>
      <c r="J117" s="116">
        <f t="shared" ref="J117" si="36">TRUNC(G117*H117,2)</f>
        <v>2732.86</v>
      </c>
      <c r="K117" s="117">
        <f t="shared" ref="K117" si="37">TRUNC(G117*I117,2)</f>
        <v>3504.62</v>
      </c>
    </row>
    <row r="118" spans="2:11" s="280" customFormat="1" ht="30" x14ac:dyDescent="0.2">
      <c r="B118" s="7" t="s">
        <v>11113</v>
      </c>
      <c r="C118" s="314">
        <f>QUANT!C408</f>
        <v>88496</v>
      </c>
      <c r="D118" s="314" t="str">
        <f>QUANT!D408</f>
        <v>SINAPI</v>
      </c>
      <c r="E118" s="76" t="str">
        <f>IFERROR(VLOOKUP($C118,'SINAPI DEZEMBRO 2020'!$1:$1048576,2,0),IFERROR(VLOOKUP($C118,'COMP. PROPRIA'!$B$4:$I$79292,4,0),""))</f>
        <v>APLICAÇÃO E LIXAMENTO DE MASSA LÁTEX EM TETO, DUAS DEMÃOS. AF_06/2014</v>
      </c>
      <c r="F118" s="77" t="str">
        <f>IFERROR(VLOOKUP($C118,'SINAPI DEZEMBRO 2020'!$A:$D,3,0),IFERROR(VLOOKUP($C118,'COMP. PROPRIA'!$B$4:$I$79292,5,0),""))</f>
        <v>M2</v>
      </c>
      <c r="G118" s="119">
        <f>QUANT!K408</f>
        <v>972.55</v>
      </c>
      <c r="H118" s="114">
        <f>IFERROR(VLOOKUP($C118,'SINAPI DEZEMBRO 2020'!$A:$D,4,0),IFERROR(VLOOKUP($C118,'COMP. PROPRIA'!$B$4:$I$79292,8,0),""))</f>
        <v>18.71</v>
      </c>
      <c r="I118" s="115">
        <f>H118*'4-BDI'!$E$29</f>
        <v>23.993704000000001</v>
      </c>
      <c r="J118" s="116">
        <f t="shared" ref="J118" si="38">TRUNC(G118*H118,2)</f>
        <v>18196.41</v>
      </c>
      <c r="K118" s="117">
        <f t="shared" ref="K118" si="39">TRUNC(G118*I118,2)</f>
        <v>23335.07</v>
      </c>
    </row>
    <row r="119" spans="2:11" s="72" customFormat="1" ht="30" x14ac:dyDescent="0.2">
      <c r="B119" s="7" t="s">
        <v>11113</v>
      </c>
      <c r="C119" s="314">
        <f>QUANT!C410</f>
        <v>88493</v>
      </c>
      <c r="D119" s="314" t="str">
        <f>QUANT!D410</f>
        <v>SINAPI</v>
      </c>
      <c r="E119" s="76" t="str">
        <f>IFERROR(VLOOKUP($C119,'SINAPI DEZEMBRO 2020'!$1:$1048576,2,0),IFERROR(VLOOKUP($C119,'COMP. PROPRIA'!$B$4:$I$79292,4,0),""))</f>
        <v>APLICAÇÃO MECÂNICA DE PINTURA COM TINTA LÁTEX ACRÍLICA EM PAREDES, DUAS DEMÃOS. AF_06/2014</v>
      </c>
      <c r="F119" s="77" t="str">
        <f>IFERROR(VLOOKUP($C119,'SINAPI DEZEMBRO 2020'!$A:$D,3,0),IFERROR(VLOOKUP($C119,'COMP. PROPRIA'!$B$4:$I$79292,5,0),""))</f>
        <v>M2</v>
      </c>
      <c r="G119" s="119">
        <f>QUANT!K410</f>
        <v>865.726</v>
      </c>
      <c r="H119" s="114">
        <f>IFERROR(VLOOKUP($C119,'SINAPI DEZEMBRO 2020'!$A:$D,4,0),IFERROR(VLOOKUP($C119,'COMP. PROPRIA'!$B$4:$I$79292,8,0),""))</f>
        <v>8.65</v>
      </c>
      <c r="I119" s="115">
        <f>H119*'4-BDI'!$E$29</f>
        <v>11.09276</v>
      </c>
      <c r="J119" s="116">
        <f t="shared" ref="J119:J126" si="40">TRUNC(G119*H119,2)</f>
        <v>7488.52</v>
      </c>
      <c r="K119" s="117">
        <f t="shared" ref="K119:K126" si="41">TRUNC(G119*I119,2)</f>
        <v>9603.2900000000009</v>
      </c>
    </row>
    <row r="120" spans="2:11" s="72" customFormat="1" ht="15" x14ac:dyDescent="0.2">
      <c r="B120" s="7" t="s">
        <v>11114</v>
      </c>
      <c r="C120" s="314" t="str">
        <f>QUANT!C417</f>
        <v>CP-PIN-02</v>
      </c>
      <c r="D120" s="314" t="str">
        <f>QUANT!D417</f>
        <v>PRÓPRIA</v>
      </c>
      <c r="E120" s="76" t="str">
        <f>IFERROR(VLOOKUP($C120,'SINAPI DEZEMBRO 2020'!$1:$1048576,2,0),IFERROR(VLOOKUP($C120,'COMP. PROPRIA'!$B$4:$I$79292,4,0),""))</f>
        <v xml:space="preserve">PINTURA COM TINTA ESMALTE SINTÉTICO </v>
      </c>
      <c r="F120" s="77" t="str">
        <f>IFERROR(VLOOKUP($C120,'SINAPI DEZEMBRO 2020'!$A:$D,3,0),IFERROR(VLOOKUP($C120,'COMP. PROPRIA'!$B$4:$I$79292,5,0),""))</f>
        <v>M2</v>
      </c>
      <c r="G120" s="119">
        <f>QUANT!K417</f>
        <v>106.82399999999998</v>
      </c>
      <c r="H120" s="114">
        <f>IFERROR(VLOOKUP($C120,'SINAPI DEZEMBRO 2020'!$A:$D,4,0),IFERROR(VLOOKUP($C120,'COMP. PROPRIA'!$B$4:$I$79292,8,0),""))</f>
        <v>10.68</v>
      </c>
      <c r="I120" s="115">
        <f>H120*'4-BDI'!$E$29</f>
        <v>13.696031999999999</v>
      </c>
      <c r="J120" s="116">
        <f t="shared" si="40"/>
        <v>1140.8800000000001</v>
      </c>
      <c r="K120" s="117">
        <f t="shared" si="41"/>
        <v>1463.06</v>
      </c>
    </row>
    <row r="121" spans="2:11" s="72" customFormat="1" ht="15" x14ac:dyDescent="0.2">
      <c r="B121" s="7" t="s">
        <v>12106</v>
      </c>
      <c r="C121" s="314" t="str">
        <f>QUANT!C422</f>
        <v>CP-PIN-01</v>
      </c>
      <c r="D121" s="314" t="str">
        <f>QUANT!D422</f>
        <v>PRÓPRIA</v>
      </c>
      <c r="E121" s="76" t="str">
        <f>IFERROR(VLOOKUP($C121,'SINAPI DEZEMBRO 2020'!$1:$1048576,2,0),IFERROR(VLOOKUP($C121,'COMP. PROPRIA'!$B$4:$I$79292,4,0),""))</f>
        <v xml:space="preserve">PINTURA DE LOGOMARCA  E NOMENCLATURA </v>
      </c>
      <c r="F121" s="77" t="str">
        <f>IFERROR(VLOOKUP($C121,'SINAPI DEZEMBRO 2020'!$A:$D,3,0),IFERROR(VLOOKUP($C121,'COMP. PROPRIA'!$B$4:$I$79292,5,0),""))</f>
        <v>M2</v>
      </c>
      <c r="G121" s="119">
        <f>QUANT!K422</f>
        <v>20</v>
      </c>
      <c r="H121" s="114">
        <f>IFERROR(VLOOKUP($C121,'SINAPI DEZEMBRO 2020'!$A:$D,4,0),IFERROR(VLOOKUP($C121,'COMP. PROPRIA'!$B$4:$I$79292,8,0),""))</f>
        <v>53.47</v>
      </c>
      <c r="I121" s="115">
        <f>H121*'4-BDI'!$E$29</f>
        <v>68.569928000000004</v>
      </c>
      <c r="J121" s="116">
        <f t="shared" si="40"/>
        <v>1069.4000000000001</v>
      </c>
      <c r="K121" s="117">
        <f t="shared" si="41"/>
        <v>1371.39</v>
      </c>
    </row>
    <row r="122" spans="2:11" s="280" customFormat="1" ht="15" x14ac:dyDescent="0.2">
      <c r="B122" s="558" t="s">
        <v>30</v>
      </c>
      <c r="C122" s="559"/>
      <c r="D122" s="560"/>
      <c r="E122" s="561" t="str">
        <f>QUANT!E426</f>
        <v>INTERNA E EXTERNA</v>
      </c>
      <c r="F122" s="562"/>
      <c r="G122" s="563"/>
      <c r="H122" s="564"/>
      <c r="I122" s="565"/>
      <c r="J122" s="557"/>
      <c r="K122" s="149"/>
    </row>
    <row r="123" spans="2:11" s="72" customFormat="1" ht="15" x14ac:dyDescent="0.2">
      <c r="B123" s="7" t="s">
        <v>11116</v>
      </c>
      <c r="C123" s="314" t="str">
        <f>QUANT!C427</f>
        <v>CP-PIN-02</v>
      </c>
      <c r="D123" s="314" t="str">
        <f>QUANT!D427</f>
        <v>PRÓPRIA</v>
      </c>
      <c r="E123" s="76" t="str">
        <f>IFERROR(VLOOKUP($C123,'SINAPI DEZEMBRO 2020'!$1:$1048576,2,0),IFERROR(VLOOKUP($C123,'COMP. PROPRIA'!$B$4:$I$79292,4,0),""))</f>
        <v xml:space="preserve">PINTURA COM TINTA ESMALTE SINTÉTICO </v>
      </c>
      <c r="F123" s="77" t="str">
        <f>IFERROR(VLOOKUP($C123,'SINAPI DEZEMBRO 2020'!$A:$D,3,0),IFERROR(VLOOKUP($C123,'COMP. PROPRIA'!$B$4:$I$79292,5,0),""))</f>
        <v>M2</v>
      </c>
      <c r="G123" s="119">
        <f>QUANT!K427</f>
        <v>848.38</v>
      </c>
      <c r="H123" s="114">
        <f>IFERROR(VLOOKUP($C123,'SINAPI DEZEMBRO 2020'!$A:$D,4,0),IFERROR(VLOOKUP($C123,'COMP. PROPRIA'!$B$4:$I$79292,8,0),""))</f>
        <v>10.68</v>
      </c>
      <c r="I123" s="115">
        <f>H123*'4-BDI'!$E$29</f>
        <v>13.696031999999999</v>
      </c>
      <c r="J123" s="116">
        <f t="shared" si="40"/>
        <v>9060.69</v>
      </c>
      <c r="K123" s="117">
        <f t="shared" si="41"/>
        <v>11619.43</v>
      </c>
    </row>
    <row r="124" spans="2:11" s="72" customFormat="1" ht="30" x14ac:dyDescent="0.2">
      <c r="B124" s="7" t="s">
        <v>11119</v>
      </c>
      <c r="C124" s="314">
        <f>QUANT!C453</f>
        <v>88493</v>
      </c>
      <c r="D124" s="314" t="str">
        <f>QUANT!D453</f>
        <v>SINAPI</v>
      </c>
      <c r="E124" s="76" t="str">
        <f>IFERROR(VLOOKUP($C124,'SINAPI DEZEMBRO 2020'!$1:$1048576,2,0),IFERROR(VLOOKUP($C124,'COMP. PROPRIA'!$B$4:$I$79292,4,0),""))</f>
        <v>APLICAÇÃO MECÂNICA DE PINTURA COM TINTA LÁTEX ACRÍLICA EM PAREDES, DUAS DEMÃOS. AF_06/2014</v>
      </c>
      <c r="F124" s="77" t="str">
        <f>IFERROR(VLOOKUP($C124,'SINAPI DEZEMBRO 2020'!$A:$D,3,0),IFERROR(VLOOKUP($C124,'COMP. PROPRIA'!$B$4:$I$79292,5,0),""))</f>
        <v>M2</v>
      </c>
      <c r="G124" s="119">
        <f>QUANT!K453</f>
        <v>1225.49</v>
      </c>
      <c r="H124" s="114">
        <f>IFERROR(VLOOKUP($C124,'SINAPI DEZEMBRO 2020'!$A:$D,4,0),IFERROR(VLOOKUP($C124,'COMP. PROPRIA'!$B$4:$I$79292,8,0),""))</f>
        <v>8.65</v>
      </c>
      <c r="I124" s="115">
        <f>H124*'4-BDI'!$E$29</f>
        <v>11.09276</v>
      </c>
      <c r="J124" s="116">
        <f t="shared" si="40"/>
        <v>10600.48</v>
      </c>
      <c r="K124" s="117">
        <f t="shared" si="41"/>
        <v>13594.06</v>
      </c>
    </row>
    <row r="125" spans="2:11" s="72" customFormat="1" ht="30" x14ac:dyDescent="0.2">
      <c r="B125" s="7" t="s">
        <v>11120</v>
      </c>
      <c r="C125" s="314">
        <f>QUANT!C479</f>
        <v>88496</v>
      </c>
      <c r="D125" s="314" t="str">
        <f>QUANT!D479</f>
        <v>SINAPI</v>
      </c>
      <c r="E125" s="76" t="str">
        <f>IFERROR(VLOOKUP($C125,'SINAPI DEZEMBRO 2020'!$1:$1048576,2,0),IFERROR(VLOOKUP($C125,'COMP. PROPRIA'!$B$4:$I$79292,4,0),""))</f>
        <v>APLICAÇÃO E LIXAMENTO DE MASSA LÁTEX EM TETO, DUAS DEMÃOS. AF_06/2014</v>
      </c>
      <c r="F125" s="77" t="str">
        <f>IFERROR(VLOOKUP($C125,'SINAPI DEZEMBRO 2020'!$A:$D,3,0),IFERROR(VLOOKUP($C125,'COMP. PROPRIA'!$B$4:$I$79292,5,0),""))</f>
        <v>M2</v>
      </c>
      <c r="G125" s="119">
        <f>QUANT!K479</f>
        <v>2026.0759999999998</v>
      </c>
      <c r="H125" s="114">
        <f>IFERROR(VLOOKUP($C125,'SINAPI DEZEMBRO 2020'!$A:$D,4,0),IFERROR(VLOOKUP($C125,'COMP. PROPRIA'!$B$4:$I$79292,8,0),""))</f>
        <v>18.71</v>
      </c>
      <c r="I125" s="115">
        <f>H125*'4-BDI'!$E$29</f>
        <v>23.993704000000001</v>
      </c>
      <c r="J125" s="116">
        <f t="shared" si="40"/>
        <v>37907.879999999997</v>
      </c>
      <c r="K125" s="117">
        <f t="shared" si="41"/>
        <v>48613.06</v>
      </c>
    </row>
    <row r="126" spans="2:11" s="72" customFormat="1" ht="29.25" customHeight="1" x14ac:dyDescent="0.2">
      <c r="B126" s="7" t="s">
        <v>11121</v>
      </c>
      <c r="C126" s="314">
        <f>QUANT!C505</f>
        <v>88485</v>
      </c>
      <c r="D126" s="314" t="str">
        <f>QUANT!D505</f>
        <v>SINAPI</v>
      </c>
      <c r="E126" s="76" t="str">
        <f>IFERROR(VLOOKUP($C126,'SINAPI DEZEMBRO 2020'!$1:$1048576,2,0),IFERROR(VLOOKUP($C126,'COMP. PROPRIA'!$B$4:$I$79292,4,0),""))</f>
        <v>APLICAÇÃO DE FUNDO SELADOR ACRÍLICO EM PAREDES, UMA DEMÃO. AF_06/2014</v>
      </c>
      <c r="F126" s="77" t="str">
        <f>IFERROR(VLOOKUP($C126,'SINAPI DEZEMBRO 2020'!$A:$D,3,0),IFERROR(VLOOKUP($C126,'COMP. PROPRIA'!$B$4:$I$79292,5,0),""))</f>
        <v>M2</v>
      </c>
      <c r="G126" s="119">
        <f>QUANT!K505</f>
        <v>1976.0759999999998</v>
      </c>
      <c r="H126" s="114">
        <f>IFERROR(VLOOKUP($C126,'SINAPI DEZEMBRO 2020'!$A:$D,4,0),IFERROR(VLOOKUP($C126,'COMP. PROPRIA'!$B$4:$I$79292,8,0),""))</f>
        <v>1.49</v>
      </c>
      <c r="I126" s="115">
        <f>H126*'4-BDI'!$E$29</f>
        <v>1.910776</v>
      </c>
      <c r="J126" s="116">
        <f t="shared" si="40"/>
        <v>2944.35</v>
      </c>
      <c r="K126" s="117">
        <f t="shared" si="41"/>
        <v>3775.83</v>
      </c>
    </row>
    <row r="127" spans="2:11" s="72" customFormat="1" ht="30" x14ac:dyDescent="0.2">
      <c r="B127" s="558" t="s">
        <v>30</v>
      </c>
      <c r="C127" s="559"/>
      <c r="D127" s="560"/>
      <c r="E127" s="561" t="str">
        <f>QUANT!E530</f>
        <v>PINTURA DA QUADRA, PARQUINHO , GUARDA CORPO E PISO CIMENTADO.</v>
      </c>
      <c r="F127" s="562"/>
      <c r="G127" s="563"/>
      <c r="H127" s="564"/>
      <c r="I127" s="565"/>
      <c r="J127" s="557"/>
      <c r="K127" s="149"/>
    </row>
    <row r="128" spans="2:11" s="72" customFormat="1" ht="15" x14ac:dyDescent="0.2">
      <c r="B128" s="221" t="s">
        <v>11116</v>
      </c>
      <c r="C128" s="314" t="str">
        <f>QUANT!C531</f>
        <v>74245/1</v>
      </c>
      <c r="D128" s="314" t="str">
        <f>QUANT!D531</f>
        <v>SINAPI</v>
      </c>
      <c r="E128" s="76" t="str">
        <f>IFERROR(VLOOKUP($C128,'SINAPI DEZEMBRO 2020'!$1:$1048576,2,0),IFERROR(VLOOKUP($C128,'COMP. PROPRIA'!$B$4:$I$79292,4,0),""))</f>
        <v>PINTURA ACRILICA EM PISO CIMENTADO DUAS DEMAOS</v>
      </c>
      <c r="F128" s="77" t="str">
        <f>IFERROR(VLOOKUP($C128,'SINAPI DEZEMBRO 2020'!$A:$D,3,0),IFERROR(VLOOKUP($C128,'COMP. PROPRIA'!$B$4:$I$79292,5,0),""))</f>
        <v>M2</v>
      </c>
      <c r="G128" s="119">
        <f>QUANT!K531</f>
        <v>580</v>
      </c>
      <c r="H128" s="114">
        <f>IFERROR(VLOOKUP($C128,'SINAPI DEZEMBRO 2020'!$A:$D,4,0),IFERROR(VLOOKUP($C128,'COMP. PROPRIA'!$B$4:$I$79292,8,0),""))</f>
        <v>11.88</v>
      </c>
      <c r="I128" s="115">
        <f>H128*'4-BDI'!$E$29</f>
        <v>15.234912000000001</v>
      </c>
      <c r="J128" s="116">
        <f t="shared" ref="J128:J129" si="42">TRUNC(G128*H128,2)</f>
        <v>6890.4</v>
      </c>
      <c r="K128" s="117">
        <f t="shared" ref="K128:K129" si="43">TRUNC(G128*I128,2)</f>
        <v>8836.24</v>
      </c>
    </row>
    <row r="129" spans="2:13 16384:16384" s="72" customFormat="1" ht="45" x14ac:dyDescent="0.2">
      <c r="B129" s="221" t="s">
        <v>11121</v>
      </c>
      <c r="C129" s="314">
        <f>QUANT!C544</f>
        <v>100741</v>
      </c>
      <c r="D129" s="314" t="str">
        <f>QUANT!D544</f>
        <v>SINAPI</v>
      </c>
      <c r="E129" s="76" t="str">
        <f>IFERROR(VLOOKUP($C129,'SINAPI DEZEMBRO 2020'!$1:$1048576,2,0),IFERROR(VLOOKUP($C129,'COMP. PROPRIA'!$B$4:$I$79292,4,0),""))</f>
        <v>PINTURA COM TINTA ALQUÍDICA DE ACABAMENTO (ESMALTE SINTÉTICO ACETINADO) PULVERIZADA SOBRE SUPERFÍCIES METÁLICAS (EXCETO PERFIL) EXECUTADO EM OBRA (POR DEMÃO). AF_01/2020</v>
      </c>
      <c r="F129" s="77" t="str">
        <f>IFERROR(VLOOKUP($C129,'SINAPI DEZEMBRO 2020'!$A:$D,3,0),IFERROR(VLOOKUP($C129,'COMP. PROPRIA'!$B$4:$I$79292,5,0),""))</f>
        <v>M2</v>
      </c>
      <c r="G129" s="119">
        <f>QUANT!K544</f>
        <v>148</v>
      </c>
      <c r="H129" s="114">
        <f>IFERROR(VLOOKUP($C129,'SINAPI DEZEMBRO 2020'!$A:$D,4,0),IFERROR(VLOOKUP($C129,'COMP. PROPRIA'!$B$4:$I$79292,8,0),""))</f>
        <v>15.42</v>
      </c>
      <c r="I129" s="115">
        <f>H129*'4-BDI'!$E$29</f>
        <v>19.774608000000001</v>
      </c>
      <c r="J129" s="116">
        <f t="shared" si="42"/>
        <v>2282.16</v>
      </c>
      <c r="K129" s="117">
        <f t="shared" si="43"/>
        <v>2926.64</v>
      </c>
    </row>
    <row r="130" spans="2:13 16384:16384" ht="15" x14ac:dyDescent="0.2">
      <c r="B130" s="753" t="s">
        <v>3887</v>
      </c>
      <c r="C130" s="754"/>
      <c r="D130" s="754"/>
      <c r="E130" s="754"/>
      <c r="F130" s="754"/>
      <c r="G130" s="754"/>
      <c r="H130" s="754"/>
      <c r="I130" s="145"/>
      <c r="J130" s="146">
        <f>TRUNC(SUM(J117:J129),2)</f>
        <v>100314.03</v>
      </c>
      <c r="K130" s="146">
        <f>TRUNC(SUM(K117:K129),2)</f>
        <v>128642.69</v>
      </c>
      <c r="XFD130" s="78">
        <f>SUM(A130:XFC130)</f>
        <v>228956.72</v>
      </c>
    </row>
    <row r="131" spans="2:13 16384:16384" s="72" customFormat="1" ht="30" x14ac:dyDescent="0.2">
      <c r="B131" s="148" t="s">
        <v>694</v>
      </c>
      <c r="C131" s="315"/>
      <c r="D131" s="140"/>
      <c r="E131" s="141" t="str">
        <f>QUANT!E550</f>
        <v>INSTALAÇÕES HIDROSSANITÁRIAS  ÁGUA FRIA ;ESGOTO;LOUÇAS E METAIS</v>
      </c>
      <c r="F131" s="142"/>
      <c r="G131" s="143"/>
      <c r="H131" s="144"/>
      <c r="I131" s="144"/>
      <c r="J131" s="112"/>
      <c r="K131" s="113"/>
    </row>
    <row r="132" spans="2:13 16384:16384" s="72" customFormat="1" ht="15" x14ac:dyDescent="0.2">
      <c r="B132" s="558" t="s">
        <v>4890</v>
      </c>
      <c r="C132" s="559"/>
      <c r="D132" s="560"/>
      <c r="E132" s="561" t="s">
        <v>11110</v>
      </c>
      <c r="F132" s="562"/>
      <c r="G132" s="563"/>
      <c r="H132" s="564"/>
      <c r="I132" s="565"/>
      <c r="J132" s="557"/>
      <c r="K132" s="149"/>
    </row>
    <row r="133" spans="2:13 16384:16384" s="72" customFormat="1" ht="120" x14ac:dyDescent="0.2">
      <c r="B133" s="222" t="s">
        <v>12107</v>
      </c>
      <c r="C133" s="314" t="str">
        <f>QUANT!C552</f>
        <v>CP-HID-01</v>
      </c>
      <c r="D133" s="314" t="str">
        <f>QUANT!D552</f>
        <v>PRÓPRIA</v>
      </c>
      <c r="E133" s="76" t="str">
        <f>IFERROR(VLOOKUP($C133,'SINAPI DEZEMBRO 2020'!$1:$1048576,2,0),IFERROR(VLOOKUP($C133,'COMP. PROPRIA'!$B$4:$I$79292,4,0),""))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133" s="77" t="str">
        <f>IFERROR(VLOOKUP($C133,'SINAPI DEZEMBRO 2020'!$A:$D,3,0),IFERROR(VLOOKUP($C133,'COMP. PROPRIA'!$B$4:$I$79292,5,0),""))</f>
        <v>UN</v>
      </c>
      <c r="G133" s="119">
        <f>QUANT!K552</f>
        <v>1</v>
      </c>
      <c r="H133" s="114">
        <f>IFERROR(VLOOKUP($C133,'SINAPI DEZEMBRO 2020'!$A:$D,4,0),IFERROR(VLOOKUP($C133,'COMP. PROPRIA'!$B$4:$I$79292,8,0),""))</f>
        <v>28414.81</v>
      </c>
      <c r="I133" s="115">
        <f>H133*'4-BDI'!$E$29</f>
        <v>36439.152344000002</v>
      </c>
      <c r="J133" s="116">
        <f t="shared" ref="J133:J148" si="44">TRUNC(G133*H133,2)</f>
        <v>28414.81</v>
      </c>
      <c r="K133" s="117">
        <f t="shared" ref="K133:K148" si="45">TRUNC(G133*I133,2)</f>
        <v>36439.15</v>
      </c>
      <c r="M133" s="82"/>
    </row>
    <row r="134" spans="2:13 16384:16384" s="72" customFormat="1" ht="57.75" customHeight="1" x14ac:dyDescent="0.2">
      <c r="B134" s="222" t="s">
        <v>12109</v>
      </c>
      <c r="C134" s="314" t="str">
        <f>QUANT!C556</f>
        <v>CP-BEB-01</v>
      </c>
      <c r="D134" s="314" t="str">
        <f>QUANT!D556</f>
        <v>PRÓPRIA</v>
      </c>
      <c r="E134" s="76" t="str">
        <f>IFERROR(VLOOKUP($C134,'SINAPI DEZEMBRO 2020'!$1:$1048576,2,0),IFERROR(VLOOKUP($C134,'COMP. PROPRIA'!$B$4:$I$79292,4,0),""))</f>
        <v>FORNECIMENTO E INSTALAÇÃO DE BEBEDOURO ESCOLAR EM INOX COM CAPACIDADE 100L INCLUSO ESCOVODROMO DE CONCRETO ARMADO.</v>
      </c>
      <c r="F134" s="77" t="str">
        <f>IFERROR(VLOOKUP($C134,'SINAPI DEZEMBRO 2020'!$A:$D,3,0),IFERROR(VLOOKUP($C134,'COMP. PROPRIA'!$B$4:$I$79292,5,0),""))</f>
        <v>UNI</v>
      </c>
      <c r="G134" s="119">
        <f>QUANT!K556</f>
        <v>1</v>
      </c>
      <c r="H134" s="114">
        <f>IFERROR(VLOOKUP($C134,'SINAPI DEZEMBRO 2020'!$A:$D,4,0),IFERROR(VLOOKUP($C134,'COMP. PROPRIA'!$B$4:$I$79292,8,0),""))</f>
        <v>6018.63</v>
      </c>
      <c r="I134" s="115">
        <f>H134*'4-BDI'!$E$29</f>
        <v>7718.2911119999999</v>
      </c>
      <c r="J134" s="116">
        <f t="shared" si="44"/>
        <v>6018.63</v>
      </c>
      <c r="K134" s="117">
        <f t="shared" si="45"/>
        <v>7718.29</v>
      </c>
      <c r="M134" s="82"/>
    </row>
    <row r="135" spans="2:13 16384:16384" s="72" customFormat="1" ht="53.25" customHeight="1" x14ac:dyDescent="0.2">
      <c r="B135" s="222" t="s">
        <v>12110</v>
      </c>
      <c r="C135" s="314">
        <f>QUANT!C560</f>
        <v>86910</v>
      </c>
      <c r="D135" s="314" t="str">
        <f>QUANT!D560</f>
        <v>SINAPI</v>
      </c>
      <c r="E135" s="76" t="str">
        <f>IFERROR(VLOOKUP($C135,'SINAPI DEZEMBRO 2020'!$1:$1048576,2,0),IFERROR(VLOOKUP($C135,'COMP. PROPRIA'!$B$4:$I$79292,4,0),""))</f>
        <v>TORNEIRA CROMADA TUBO MÓVEL, DE PAREDE, 1/2 OU 3/4, PARA PIA DE COZINHA, PADRÃO MÉDIO - FORNECIMENTO E INSTALAÇÃO. AF_01/2020</v>
      </c>
      <c r="F135" s="77" t="str">
        <f>IFERROR(VLOOKUP($C135,'SINAPI DEZEMBRO 2020'!$A:$D,3,0),IFERROR(VLOOKUP($C135,'COMP. PROPRIA'!$B$4:$I$79292,5,0),""))</f>
        <v>UN</v>
      </c>
      <c r="G135" s="119">
        <f>QUANT!K560</f>
        <v>3</v>
      </c>
      <c r="H135" s="114">
        <f>IFERROR(VLOOKUP($C135,'SINAPI DEZEMBRO 2020'!$A:$D,4,0),IFERROR(VLOOKUP($C135,'COMP. PROPRIA'!$B$4:$I$79292,8,0),""))</f>
        <v>96.83</v>
      </c>
      <c r="I135" s="115">
        <f>H135*'4-BDI'!$E$29</f>
        <v>124.174792</v>
      </c>
      <c r="J135" s="116">
        <f t="shared" si="44"/>
        <v>290.49</v>
      </c>
      <c r="K135" s="117">
        <f t="shared" si="45"/>
        <v>372.52</v>
      </c>
      <c r="M135" s="82"/>
    </row>
    <row r="136" spans="2:13 16384:16384" s="72" customFormat="1" ht="30" x14ac:dyDescent="0.2">
      <c r="B136" s="222" t="s">
        <v>12111</v>
      </c>
      <c r="C136" s="314">
        <f>QUANT!C565</f>
        <v>86906</v>
      </c>
      <c r="D136" s="314" t="str">
        <f>QUANT!D565</f>
        <v>SINAPI</v>
      </c>
      <c r="E136" s="76" t="str">
        <f>IFERROR(VLOOKUP($C136,'SINAPI DEZEMBRO 2020'!$1:$1048576,2,0),IFERROR(VLOOKUP($C136,'COMP. PROPRIA'!$B$4:$I$79292,4,0),""))</f>
        <v>TORNEIRA CROMADA DE MESA, 1/2 OU 3/4, PARA LAVATÓRIO, PADRÃO POPULAR - FORNECIMENTO E INSTALAÇÃO. AF_01/2020</v>
      </c>
      <c r="F136" s="77" t="str">
        <f>IFERROR(VLOOKUP($C136,'SINAPI DEZEMBRO 2020'!$A:$D,3,0),IFERROR(VLOOKUP($C136,'COMP. PROPRIA'!$B$4:$I$79292,5,0),""))</f>
        <v>UN</v>
      </c>
      <c r="G136" s="119">
        <f>QUANT!K565</f>
        <v>2</v>
      </c>
      <c r="H136" s="114">
        <f>IFERROR(VLOOKUP($C136,'SINAPI DEZEMBRO 2020'!$A:$D,4,0),IFERROR(VLOOKUP($C136,'COMP. PROPRIA'!$B$4:$I$79292,8,0),""))</f>
        <v>51.09</v>
      </c>
      <c r="I136" s="115">
        <f>H136*'4-BDI'!$E$29</f>
        <v>65.51781600000001</v>
      </c>
      <c r="J136" s="116">
        <f t="shared" si="44"/>
        <v>102.18</v>
      </c>
      <c r="K136" s="117">
        <f t="shared" si="45"/>
        <v>131.03</v>
      </c>
      <c r="M136" s="82"/>
    </row>
    <row r="137" spans="2:13 16384:16384" s="72" customFormat="1" ht="45" x14ac:dyDescent="0.2">
      <c r="B137" s="222" t="s">
        <v>12112</v>
      </c>
      <c r="C137" s="314">
        <f>QUANT!C571</f>
        <v>95470</v>
      </c>
      <c r="D137" s="314" t="str">
        <f>QUANT!D571</f>
        <v>SINAPI</v>
      </c>
      <c r="E137" s="76" t="str">
        <f>IFERROR(VLOOKUP($C137,'SINAPI DEZEMBRO 2020'!$1:$1048576,2,0),IFERROR(VLOOKUP($C137,'COMP. PROPRIA'!$B$4:$I$79292,4,0),""))</f>
        <v>VASO SANITARIO SIFONADO CONVENCIONAL COM LOUÇA BRANCA, INCLUSO CONJUNTO DE LIGAÇÃO PARA BACIA SANITÁRIA AJUSTÁVEL - FORNECIMENTO E INSTALAÇÃO. AF_10/2016</v>
      </c>
      <c r="F137" s="77" t="str">
        <f>IFERROR(VLOOKUP($C137,'SINAPI DEZEMBRO 2020'!$A:$D,3,0),IFERROR(VLOOKUP($C137,'COMP. PROPRIA'!$B$4:$I$79292,5,0),""))</f>
        <v>UN</v>
      </c>
      <c r="G137" s="119">
        <f>QUANT!K571</f>
        <v>8</v>
      </c>
      <c r="H137" s="114">
        <f>IFERROR(VLOOKUP($C137,'SINAPI DEZEMBRO 2020'!$A:$D,4,0),IFERROR(VLOOKUP($C137,'COMP. PROPRIA'!$B$4:$I$79292,8,0),""))</f>
        <v>162.37</v>
      </c>
      <c r="I137" s="115">
        <f>H137*'4-BDI'!$E$29</f>
        <v>208.223288</v>
      </c>
      <c r="J137" s="116">
        <f t="shared" si="44"/>
        <v>1298.96</v>
      </c>
      <c r="K137" s="117">
        <f t="shared" si="45"/>
        <v>1665.78</v>
      </c>
      <c r="M137" s="82"/>
    </row>
    <row r="138" spans="2:13 16384:16384" s="72" customFormat="1" ht="30" x14ac:dyDescent="0.2">
      <c r="B138" s="222" t="s">
        <v>12113</v>
      </c>
      <c r="C138" s="314">
        <f>QUANT!C575</f>
        <v>100849</v>
      </c>
      <c r="D138" s="314" t="str">
        <f>QUANT!D575</f>
        <v>SINAPI</v>
      </c>
      <c r="E138" s="76" t="str">
        <f>IFERROR(VLOOKUP($C138,'SINAPI DEZEMBRO 2020'!$1:$1048576,2,0),IFERROR(VLOOKUP($C138,'COMP. PROPRIA'!$B$4:$I$79292,4,0),""))</f>
        <v>ASSENTO SANITÁRIO CONVENCIONAL - FORNECIMENTO E INSTALACAO. AF_01/2020</v>
      </c>
      <c r="F138" s="77" t="str">
        <f>IFERROR(VLOOKUP($C138,'SINAPI DEZEMBRO 2020'!$A:$D,3,0),IFERROR(VLOOKUP($C138,'COMP. PROPRIA'!$B$4:$I$79292,5,0),""))</f>
        <v>UN</v>
      </c>
      <c r="G138" s="119">
        <f>QUANT!K575</f>
        <v>8</v>
      </c>
      <c r="H138" s="114">
        <f>IFERROR(VLOOKUP($C138,'SINAPI DEZEMBRO 2020'!$A:$D,4,0),IFERROR(VLOOKUP($C138,'COMP. PROPRIA'!$B$4:$I$79292,8,0),""))</f>
        <v>31.96</v>
      </c>
      <c r="I138" s="115">
        <f>H138*'4-BDI'!$E$29</f>
        <v>40.985503999999999</v>
      </c>
      <c r="J138" s="116">
        <f t="shared" si="44"/>
        <v>255.68</v>
      </c>
      <c r="K138" s="117">
        <f t="shared" si="45"/>
        <v>327.88</v>
      </c>
      <c r="M138" s="82"/>
    </row>
    <row r="139" spans="2:13 16384:16384" s="72" customFormat="1" ht="60" x14ac:dyDescent="0.2">
      <c r="B139" s="222" t="s">
        <v>12114</v>
      </c>
      <c r="C139" s="314">
        <f>QUANT!C580</f>
        <v>95472</v>
      </c>
      <c r="D139" s="314" t="str">
        <f>QUANT!D580</f>
        <v>SINAPI</v>
      </c>
      <c r="E139" s="76" t="str">
        <f>IFERROR(VLOOKUP($C139,'SINAPI DEZEMBRO 2020'!$1:$1048576,2,0),IFERROR(VLOOKUP($C139,'COMP. PROPRIA'!$B$4:$I$79292,4,0),""))</f>
        <v>VASO SANITARIO SIFONADO CONVENCIONAL PARA PCD SEM FURO FRONTAL COM LOUÇA BRANCA SEM ASSENTO, INCLUSO CONJUNTO DE LIGAÇÃO PARA BACIA SANITÁRIA AJUSTÁVEL - FORNECIMENTO E INSTALAÇÃO. AF_01/2020</v>
      </c>
      <c r="F139" s="77" t="str">
        <f>IFERROR(VLOOKUP($C139,'SINAPI DEZEMBRO 2020'!$A:$D,3,0),IFERROR(VLOOKUP($C139,'COMP. PROPRIA'!$B$4:$I$79292,5,0),""))</f>
        <v>UN</v>
      </c>
      <c r="G139" s="119">
        <f>QUANT!K580</f>
        <v>1</v>
      </c>
      <c r="H139" s="114">
        <f>IFERROR(VLOOKUP($C139,'SINAPI DEZEMBRO 2020'!$A:$D,4,0),IFERROR(VLOOKUP($C139,'COMP. PROPRIA'!$B$4:$I$79292,8,0),""))</f>
        <v>613.76</v>
      </c>
      <c r="I139" s="115">
        <f>H139*'4-BDI'!$E$29</f>
        <v>787.085824</v>
      </c>
      <c r="J139" s="116">
        <f t="shared" si="44"/>
        <v>613.76</v>
      </c>
      <c r="K139" s="117">
        <f t="shared" si="45"/>
        <v>787.08</v>
      </c>
      <c r="M139" s="82"/>
    </row>
    <row r="140" spans="2:13 16384:16384" s="72" customFormat="1" ht="30" x14ac:dyDescent="0.2">
      <c r="B140" s="222" t="s">
        <v>12115</v>
      </c>
      <c r="C140" s="314">
        <f>QUANT!C590</f>
        <v>86895</v>
      </c>
      <c r="D140" s="314" t="str">
        <f>QUANT!D590</f>
        <v>SINAPI</v>
      </c>
      <c r="E140" s="76" t="str">
        <f>IFERROR(VLOOKUP($C140,'SINAPI DEZEMBRO 2020'!$1:$1048576,2,0),IFERROR(VLOOKUP($C140,'COMP. PROPRIA'!$B$4:$I$79292,4,0),""))</f>
        <v>BANCADA DE GRANITO CINZA POLIDO, DE 0,50 X 0,60 M, PARA LAVATÓRIO - FORNECIMENTO E INSTALAÇÃO. AF_01/2020</v>
      </c>
      <c r="F140" s="77" t="str">
        <f>IFERROR(VLOOKUP($C140,'SINAPI DEZEMBRO 2020'!$A:$D,3,0),IFERROR(VLOOKUP($C140,'COMP. PROPRIA'!$B$4:$I$79292,5,0),""))</f>
        <v>UN</v>
      </c>
      <c r="G140" s="119">
        <f>QUANT!K590</f>
        <v>1</v>
      </c>
      <c r="H140" s="114">
        <f>IFERROR(VLOOKUP($C140,'SINAPI DEZEMBRO 2020'!$A:$D,4,0),IFERROR(VLOOKUP($C140,'COMP. PROPRIA'!$B$4:$I$79292,8,0),""))</f>
        <v>273.97000000000003</v>
      </c>
      <c r="I140" s="115">
        <f>H140*'4-BDI'!$E$29</f>
        <v>351.33912800000002</v>
      </c>
      <c r="J140" s="116">
        <f t="shared" si="44"/>
        <v>273.97000000000003</v>
      </c>
      <c r="K140" s="117">
        <f t="shared" si="45"/>
        <v>351.33</v>
      </c>
    </row>
    <row r="141" spans="2:13 16384:16384" s="72" customFormat="1" ht="30" x14ac:dyDescent="0.2">
      <c r="B141" s="222" t="s">
        <v>12116</v>
      </c>
      <c r="C141" s="314">
        <f>QUANT!C594</f>
        <v>86901</v>
      </c>
      <c r="D141" s="314" t="str">
        <f>QUANT!D594</f>
        <v>SINAPI</v>
      </c>
      <c r="E141" s="76" t="str">
        <f>IFERROR(VLOOKUP($C141,'SINAPI DEZEMBRO 2020'!$1:$1048576,2,0),IFERROR(VLOOKUP($C141,'COMP. PROPRIA'!$B$4:$I$79292,4,0),""))</f>
        <v>CUBA DE EMBUTIR OVAL EM LOUÇA BRANCA, 35 X 50CM OU EQUIVALENTE - FORNECIMENTO E INSTALAÇÃO. AF_01/2020</v>
      </c>
      <c r="F141" s="77" t="str">
        <f>IFERROR(VLOOKUP($C141,'SINAPI DEZEMBRO 2020'!$A:$D,3,0),IFERROR(VLOOKUP($C141,'COMP. PROPRIA'!$B$4:$I$79292,5,0),""))</f>
        <v>UN</v>
      </c>
      <c r="G141" s="119">
        <f>QUANT!K594</f>
        <v>1</v>
      </c>
      <c r="H141" s="114">
        <f>IFERROR(VLOOKUP($C141,'SINAPI DEZEMBRO 2020'!$A:$D,4,0),IFERROR(VLOOKUP($C141,'COMP. PROPRIA'!$B$4:$I$79292,8,0),""))</f>
        <v>108.57</v>
      </c>
      <c r="I141" s="115">
        <f>H141*'4-BDI'!$E$29</f>
        <v>139.23016799999999</v>
      </c>
      <c r="J141" s="116">
        <f t="shared" si="44"/>
        <v>108.57</v>
      </c>
      <c r="K141" s="117">
        <f t="shared" si="45"/>
        <v>139.22999999999999</v>
      </c>
    </row>
    <row r="142" spans="2:13 16384:16384" s="72" customFormat="1" ht="75" x14ac:dyDescent="0.2">
      <c r="B142" s="222" t="s">
        <v>12117</v>
      </c>
      <c r="C142" s="314">
        <f>QUANT!C598</f>
        <v>93441</v>
      </c>
      <c r="D142" s="314" t="str">
        <f>QUANT!D598</f>
        <v>SINAPI</v>
      </c>
      <c r="E142" s="76" t="str">
        <f>IFERROR(VLOOKUP($C142,'SINAPI DEZEMBRO 2020'!$1:$1048576,2,0),IFERROR(VLOOKUP($C142,'COMP. PROPRIA'!$B$4:$I$79292,4,0),""))</f>
        <v>BANCADA GRANITO CINZA  150 X 60 CM, COM CUBA DE EMBUTIR DE AÇO, VÁLVULA AMERICANA EM METAL, SIFÃO FLEXÍVEL EM PVC, ENGATE FLEXÍVEL 30 CM, TORNEIRA CROMADA LONGA, DE PAREDE, 1/2 OU 3/4, P/ COZINHA, PADRÃO POPULAR - FORNEC. E INSTALAÇÃO. AF_01/2020</v>
      </c>
      <c r="F142" s="77" t="str">
        <f>IFERROR(VLOOKUP($C142,'SINAPI DEZEMBRO 2020'!$A:$D,3,0),IFERROR(VLOOKUP($C142,'COMP. PROPRIA'!$B$4:$I$79292,5,0),""))</f>
        <v>UN</v>
      </c>
      <c r="G142" s="119">
        <f>QUANT!K598</f>
        <v>6</v>
      </c>
      <c r="H142" s="114">
        <f>IFERROR(VLOOKUP($C142,'SINAPI DEZEMBRO 2020'!$A:$D,4,0),IFERROR(VLOOKUP($C142,'COMP. PROPRIA'!$B$4:$I$79292,8,0),""))</f>
        <v>897.23</v>
      </c>
      <c r="I142" s="115">
        <f>H142*'4-BDI'!$E$29</f>
        <v>1150.6077520000001</v>
      </c>
      <c r="J142" s="116">
        <f t="shared" si="44"/>
        <v>5383.38</v>
      </c>
      <c r="K142" s="117">
        <f t="shared" si="45"/>
        <v>6903.64</v>
      </c>
    </row>
    <row r="143" spans="2:13 16384:16384" s="72" customFormat="1" ht="45" x14ac:dyDescent="0.2">
      <c r="B143" s="222" t="s">
        <v>12118</v>
      </c>
      <c r="C143" s="314" t="str">
        <f>QUANT!C602</f>
        <v>CP-GRA-03</v>
      </c>
      <c r="D143" s="314" t="str">
        <f>QUANT!D602</f>
        <v>PROPRIA</v>
      </c>
      <c r="E143" s="76" t="str">
        <f>IFERROR(VLOOKUP($C143,'SINAPI DEZEMBRO 2020'!$1:$1048576,2,0),IFERROR(VLOOKUP($C143,'COMP. PROPRIA'!$B$4:$I$79292,4,0),""))</f>
        <v>DIVISORIA EM GRANITO POLIDO , COM DUAS FACES POLIDAS, TIPO ANDORINHA/QUARTZ/CASTELO/CORUMBA OU OUTROS EQUIVALENTES DA REGIÃO- FORNECIMENTO E INSTALAÇÃO</v>
      </c>
      <c r="F143" s="77" t="str">
        <f>IFERROR(VLOOKUP($C143,'SINAPI DEZEMBRO 2020'!$A:$D,3,0),IFERROR(VLOOKUP($C143,'COMP. PROPRIA'!$B$4:$I$79292,5,0),""))</f>
        <v xml:space="preserve">M2    </v>
      </c>
      <c r="G143" s="119">
        <f>QUANT!K602</f>
        <v>34.07</v>
      </c>
      <c r="H143" s="114">
        <f>IFERROR(VLOOKUP($C143,'SINAPI DEZEMBRO 2020'!$A:$D,4,0),IFERROR(VLOOKUP($C143,'COMP. PROPRIA'!$B$4:$I$79292,8,0),""))</f>
        <v>661.18</v>
      </c>
      <c r="I143" s="115">
        <f>H143*'4-BDI'!$E$29</f>
        <v>847.89723199999992</v>
      </c>
      <c r="J143" s="116">
        <f t="shared" si="44"/>
        <v>22526.400000000001</v>
      </c>
      <c r="K143" s="117">
        <f t="shared" si="45"/>
        <v>28887.85</v>
      </c>
    </row>
    <row r="144" spans="2:13 16384:16384" s="72" customFormat="1" ht="30" x14ac:dyDescent="0.2">
      <c r="B144" s="222" t="s">
        <v>12119</v>
      </c>
      <c r="C144" s="314">
        <f>QUANT!C607</f>
        <v>100870</v>
      </c>
      <c r="D144" s="314" t="str">
        <f>QUANT!D607</f>
        <v>SINAPI</v>
      </c>
      <c r="E144" s="76" t="str">
        <f>IFERROR(VLOOKUP($C144,'SINAPI DEZEMBRO 2020'!$1:$1048576,2,0),IFERROR(VLOOKUP($C144,'COMP. PROPRIA'!$B$4:$I$79292,4,0),""))</f>
        <v>BARRA DE APOIO RETA, EM ALUMINIO, COMPRIMENTO 60 CM,  FIXADA NA PAREDE - FORNECIMENTO E INSTALAÇÃO. AF_01/2020</v>
      </c>
      <c r="F144" s="77" t="str">
        <f>IFERROR(VLOOKUP($C144,'SINAPI DEZEMBRO 2020'!$A:$D,3,0),IFERROR(VLOOKUP($C144,'COMP. PROPRIA'!$B$4:$I$79292,5,0),""))</f>
        <v>UN</v>
      </c>
      <c r="G144" s="119">
        <f>QUANT!K607</f>
        <v>1</v>
      </c>
      <c r="H144" s="114">
        <f>IFERROR(VLOOKUP($C144,'SINAPI DEZEMBRO 2020'!$A:$D,4,0),IFERROR(VLOOKUP($C144,'COMP. PROPRIA'!$B$4:$I$79292,8,0),""))</f>
        <v>196.2</v>
      </c>
      <c r="I144" s="115">
        <f>H144*'4-BDI'!$E$29</f>
        <v>251.60687999999999</v>
      </c>
      <c r="J144" s="116">
        <f t="shared" si="44"/>
        <v>196.2</v>
      </c>
      <c r="K144" s="117">
        <f t="shared" si="45"/>
        <v>251.6</v>
      </c>
    </row>
    <row r="145" spans="2:11" s="72" customFormat="1" ht="30" x14ac:dyDescent="0.2">
      <c r="B145" s="222" t="s">
        <v>12120</v>
      </c>
      <c r="C145" s="314">
        <f>QUANT!C611</f>
        <v>100871</v>
      </c>
      <c r="D145" s="314" t="str">
        <f>QUANT!D611</f>
        <v>SINAPI</v>
      </c>
      <c r="E145" s="76" t="str">
        <f>IFERROR(VLOOKUP($C145,'SINAPI DEZEMBRO 2020'!$1:$1048576,2,0),IFERROR(VLOOKUP($C145,'COMP. PROPRIA'!$B$4:$I$79292,4,0),""))</f>
        <v>BARRA DE APOIO RETA, EM ALUMINIO, COMPRIMENTO 70 CM,  FIXADA NA PAREDE - FORNECIMENTO E INSTALAÇÃO. AF_01/2020</v>
      </c>
      <c r="F145" s="77" t="str">
        <f>IFERROR(VLOOKUP($C145,'SINAPI DEZEMBRO 2020'!$A:$D,3,0),IFERROR(VLOOKUP($C145,'COMP. PROPRIA'!$B$4:$I$79292,5,0),""))</f>
        <v>UN</v>
      </c>
      <c r="G145" s="119">
        <f>QUANT!K611</f>
        <v>1</v>
      </c>
      <c r="H145" s="114">
        <f>IFERROR(VLOOKUP($C145,'SINAPI DEZEMBRO 2020'!$A:$D,4,0),IFERROR(VLOOKUP($C145,'COMP. PROPRIA'!$B$4:$I$79292,8,0),""))</f>
        <v>214.54</v>
      </c>
      <c r="I145" s="115">
        <f>H145*'4-BDI'!$E$29</f>
        <v>275.12609599999996</v>
      </c>
      <c r="J145" s="116">
        <f t="shared" si="44"/>
        <v>214.54</v>
      </c>
      <c r="K145" s="117">
        <f t="shared" si="45"/>
        <v>275.12</v>
      </c>
    </row>
    <row r="146" spans="2:11" s="72" customFormat="1" ht="30" x14ac:dyDescent="0.2">
      <c r="B146" s="222" t="s">
        <v>12121</v>
      </c>
      <c r="C146" s="314" t="str">
        <f>QUANT!C615</f>
        <v>CP- HID- 05</v>
      </c>
      <c r="D146" s="314" t="str">
        <f>QUANT!D615</f>
        <v>PRÓPRIA</v>
      </c>
      <c r="E146" s="76" t="str">
        <f>IFERROR(VLOOKUP($C146,'SINAPI DEZEMBRO 2020'!$1:$1048576,2,0),IFERROR(VLOOKUP($C146,'COMP. PROPRIA'!$B$4:$I$79292,4,0),""))</f>
        <v>CUBA ACO INOX (AISI 304) DE EMBUTIR COM VALVULA 3 1/2 ", DE *40 X 34 X 12* CM</v>
      </c>
      <c r="F146" s="77" t="str">
        <f>IFERROR(VLOOKUP($C146,'SINAPI DEZEMBRO 2020'!$A:$D,3,0),IFERROR(VLOOKUP($C146,'COMP. PROPRIA'!$B$4:$I$79292,5,0),""))</f>
        <v xml:space="preserve">UN    </v>
      </c>
      <c r="G146" s="119">
        <f>QUANT!K615</f>
        <v>2</v>
      </c>
      <c r="H146" s="114">
        <f>IFERROR(VLOOKUP($C146,'SINAPI DEZEMBRO 2020'!$A:$D,4,0),IFERROR(VLOOKUP($C146,'COMP. PROPRIA'!$B$4:$I$79292,8,0),""))</f>
        <v>145.5</v>
      </c>
      <c r="I146" s="115">
        <f>H146*'4-BDI'!$E$29</f>
        <v>186.58920000000001</v>
      </c>
      <c r="J146" s="116">
        <f t="shared" si="44"/>
        <v>291</v>
      </c>
      <c r="K146" s="117">
        <f t="shared" si="45"/>
        <v>373.17</v>
      </c>
    </row>
    <row r="147" spans="2:11" s="72" customFormat="1" ht="30" x14ac:dyDescent="0.2">
      <c r="B147" s="222" t="s">
        <v>12122</v>
      </c>
      <c r="C147" s="314" t="str">
        <f>QUANT!C619</f>
        <v>CP- HID- 02</v>
      </c>
      <c r="D147" s="314" t="str">
        <f>QUANT!D619</f>
        <v>PRÓPRIA</v>
      </c>
      <c r="E147" s="76" t="str">
        <f>IFERROR(VLOOKUP($C147,'SINAPI DEZEMBRO 2020'!$1:$1048576,2,0),IFERROR(VLOOKUP($C147,'COMP. PROPRIA'!$B$4:$I$79292,4,0),""))</f>
        <v>CUBA ACO INOX (AISI 304) DE EMBUTIR COM VALVULA DE 3 1/2 ", DE *56 X 33 X 12* CM</v>
      </c>
      <c r="F147" s="77" t="str">
        <f>IFERROR(VLOOKUP($C147,'SINAPI DEZEMBRO 2020'!$A:$D,3,0),IFERROR(VLOOKUP($C147,'COMP. PROPRIA'!$B$4:$I$79292,5,0),""))</f>
        <v xml:space="preserve">UN    </v>
      </c>
      <c r="G147" s="119">
        <f>QUANT!K619</f>
        <v>1</v>
      </c>
      <c r="H147" s="114">
        <f>IFERROR(VLOOKUP($C147,'SINAPI DEZEMBRO 2020'!$A:$D,4,0),IFERROR(VLOOKUP($C147,'COMP. PROPRIA'!$B$4:$I$79292,8,0),""))</f>
        <v>227.14</v>
      </c>
      <c r="I147" s="115">
        <f>H147*'4-BDI'!$E$29</f>
        <v>291.284336</v>
      </c>
      <c r="J147" s="116">
        <f t="shared" si="44"/>
        <v>227.14</v>
      </c>
      <c r="K147" s="117">
        <f t="shared" si="45"/>
        <v>291.27999999999997</v>
      </c>
    </row>
    <row r="148" spans="2:11" s="72" customFormat="1" ht="15" x14ac:dyDescent="0.2">
      <c r="B148" s="222" t="s">
        <v>12123</v>
      </c>
      <c r="C148" s="314" t="str">
        <f>QUANT!C623</f>
        <v>CP-GRA- 01</v>
      </c>
      <c r="D148" s="314" t="str">
        <f>QUANT!D623</f>
        <v>PRÓPRIA</v>
      </c>
      <c r="E148" s="76" t="str">
        <f>IFERROR(VLOOKUP($C148,'SINAPI DEZEMBRO 2020'!$1:$1048576,2,0),IFERROR(VLOOKUP($C148,'COMP. PROPRIA'!$B$4:$I$79292,4,0),""))</f>
        <v>BANCADA DE GRANITO- FORNECIMENTO E INSTALAÇÃO</v>
      </c>
      <c r="F148" s="77" t="str">
        <f>IFERROR(VLOOKUP($C148,'SINAPI DEZEMBRO 2020'!$A:$D,3,0),IFERROR(VLOOKUP($C148,'COMP. PROPRIA'!$B$4:$I$79292,5,0),""))</f>
        <v xml:space="preserve">UN    </v>
      </c>
      <c r="G148" s="119">
        <f>QUANT!K623</f>
        <v>5.2</v>
      </c>
      <c r="H148" s="114">
        <f>IFERROR(VLOOKUP($C148,'SINAPI DEZEMBRO 2020'!$A:$D,4,0),IFERROR(VLOOKUP($C148,'COMP. PROPRIA'!$B$4:$I$79292,8,0),""))</f>
        <v>500.53</v>
      </c>
      <c r="I148" s="115">
        <f>H148*'4-BDI'!$E$29</f>
        <v>641.87967199999991</v>
      </c>
      <c r="J148" s="116">
        <f t="shared" si="44"/>
        <v>2602.75</v>
      </c>
      <c r="K148" s="117">
        <f t="shared" si="45"/>
        <v>3337.77</v>
      </c>
    </row>
    <row r="149" spans="2:11" s="280" customFormat="1" ht="60" x14ac:dyDescent="0.2">
      <c r="B149" s="222" t="s">
        <v>12120</v>
      </c>
      <c r="C149" s="314">
        <f>QUANT!C628</f>
        <v>86919</v>
      </c>
      <c r="D149" s="314" t="str">
        <f>QUANT!D628</f>
        <v>SINAPI</v>
      </c>
      <c r="E149" s="76" t="str">
        <f>IFERROR(VLOOKUP($C149,'SINAPI DEZEMBRO 2020'!$1:$1048576,2,0),IFERROR(VLOOKUP($C149,'COMP. PROPRIA'!$B$4:$I$79292,4,0),""))</f>
        <v>TANQUE DE LOUÇA BRANCA COM COLUNA, 30L OU EQUIVALENTE, INCLUSO SIFÃO FLEXÍVEL EM PVC, VÁLVULA METÁLICA E TORNEIRA DE METAL CROMADO PADRÃO MÉDIO - FORNECIMENTO E INSTALAÇÃO. AF_01/2020</v>
      </c>
      <c r="F149" s="77" t="str">
        <f>IFERROR(VLOOKUP($C149,'SINAPI DEZEMBRO 2020'!$A:$D,3,0),IFERROR(VLOOKUP($C149,'COMP. PROPRIA'!$B$4:$I$79292,5,0),""))</f>
        <v>UN</v>
      </c>
      <c r="G149" s="119">
        <f>QUANT!K628</f>
        <v>1</v>
      </c>
      <c r="H149" s="114">
        <f>IFERROR(VLOOKUP($C149,'SINAPI DEZEMBRO 2020'!$A:$D,4,0),IFERROR(VLOOKUP($C149,'COMP. PROPRIA'!$B$4:$I$79292,8,0),""))</f>
        <v>651.78</v>
      </c>
      <c r="I149" s="115">
        <f>H149*'4-BDI'!$E$29</f>
        <v>835.84267199999999</v>
      </c>
      <c r="J149" s="116">
        <f t="shared" ref="J149" si="46">TRUNC(G149*H149,2)</f>
        <v>651.78</v>
      </c>
      <c r="K149" s="117">
        <f t="shared" ref="K149" si="47">TRUNC(G149*I149,2)</f>
        <v>835.84</v>
      </c>
    </row>
    <row r="150" spans="2:11" s="280" customFormat="1" ht="15" x14ac:dyDescent="0.2">
      <c r="B150" s="737" t="s">
        <v>12380</v>
      </c>
      <c r="C150" s="738"/>
      <c r="D150" s="738"/>
      <c r="E150" s="738"/>
      <c r="F150" s="738"/>
      <c r="G150" s="738"/>
      <c r="H150" s="739"/>
      <c r="I150" s="147"/>
      <c r="J150" s="146">
        <f>TRUNC(SUM(J133:J149),2)</f>
        <v>69470.240000000005</v>
      </c>
      <c r="K150" s="149">
        <f>TRUNC(SUM(K133:K149),2)</f>
        <v>89088.56</v>
      </c>
    </row>
    <row r="151" spans="2:11" s="72" customFormat="1" ht="15" x14ac:dyDescent="0.2">
      <c r="B151" s="558" t="s">
        <v>4903</v>
      </c>
      <c r="C151" s="559"/>
      <c r="D151" s="560"/>
      <c r="E151" s="561" t="s">
        <v>11115</v>
      </c>
      <c r="F151" s="562"/>
      <c r="G151" s="563"/>
      <c r="H151" s="564"/>
      <c r="I151" s="565"/>
      <c r="J151" s="557"/>
      <c r="K151" s="149"/>
    </row>
    <row r="152" spans="2:11" s="72" customFormat="1" ht="45" x14ac:dyDescent="0.2">
      <c r="B152" s="8" t="s">
        <v>12124</v>
      </c>
      <c r="C152" s="314">
        <f>QUANT!C634</f>
        <v>94499</v>
      </c>
      <c r="D152" s="314" t="str">
        <f>QUANT!D634</f>
        <v>SINAPI</v>
      </c>
      <c r="E152" s="76" t="str">
        <f>IFERROR(VLOOKUP($C152,'SINAPI DEZEMBRO 2020'!$1:$1048576,2,0),IFERROR(VLOOKUP($C152,'COMP. PROPRIA'!$B$4:$I$79292,4,0),""))</f>
        <v>REGISTRO DE GAVETA BRUTO, LATÃO, ROSCÁVEL, 2 1/2, INSTALADO EM RESERVAÇÃO DE ÁGUA DE EDIFICAÇÃO QUE POSSUA RESERVATÓRIO DE FIBRA/FIBROCIMENTO  FORNECIMENTO E INSTALAÇÃO. AF_06/2016</v>
      </c>
      <c r="F152" s="77" t="str">
        <f>IFERROR(VLOOKUP($C152,'SINAPI DEZEMBRO 2020'!$A:$D,3,0),IFERROR(VLOOKUP($C152,'COMP. PROPRIA'!$B$4:$I$79292,5,0),""))</f>
        <v>UN</v>
      </c>
      <c r="G152" s="119">
        <f>QUANT!K634</f>
        <v>2</v>
      </c>
      <c r="H152" s="114">
        <f>IFERROR(VLOOKUP($C152,'SINAPI DEZEMBRO 2020'!$A:$D,4,0),IFERROR(VLOOKUP($C152,'COMP. PROPRIA'!$B$4:$I$79292,8,0),""))</f>
        <v>153.41999999999999</v>
      </c>
      <c r="I152" s="115">
        <f>H152*'4-BDI'!$E$29</f>
        <v>196.74580799999998</v>
      </c>
      <c r="J152" s="116">
        <f t="shared" ref="J152:J156" si="48">TRUNC(G152*H152,2)</f>
        <v>306.83999999999997</v>
      </c>
      <c r="K152" s="117">
        <f t="shared" ref="K152:K156" si="49">TRUNC(G152*I152,2)</f>
        <v>393.49</v>
      </c>
    </row>
    <row r="153" spans="2:11" s="72" customFormat="1" ht="45" x14ac:dyDescent="0.2">
      <c r="B153" s="8" t="s">
        <v>12125</v>
      </c>
      <c r="C153" s="314">
        <f>QUANT!C638</f>
        <v>94497</v>
      </c>
      <c r="D153" s="314" t="str">
        <f>QUANT!D638</f>
        <v>SINAPI</v>
      </c>
      <c r="E153" s="76" t="str">
        <f>IFERROR(VLOOKUP($C153,'SINAPI DEZEMBRO 2020'!$1:$1048576,2,0),IFERROR(VLOOKUP($C153,'COMP. PROPRIA'!$B$4:$I$79292,4,0),""))</f>
        <v>REGISTRO DE GAVETA BRUTO, LATÃO, ROSCÁVEL, 1 1/2, INSTALADO EM RESERVAÇÃO DE ÁGUA DE EDIFICAÇÃO QUE POSSUA RESERVATÓRIO DE FIBRA/FIBROCIMENTO  FORNECIMENTO E INSTALAÇÃO. AF_06/2016</v>
      </c>
      <c r="F153" s="77" t="str">
        <f>IFERROR(VLOOKUP($C153,'SINAPI DEZEMBRO 2020'!$A:$D,3,0),IFERROR(VLOOKUP($C153,'COMP. PROPRIA'!$B$4:$I$79292,5,0),""))</f>
        <v>UN</v>
      </c>
      <c r="G153" s="119">
        <f>QUANT!K638</f>
        <v>10</v>
      </c>
      <c r="H153" s="114">
        <f>IFERROR(VLOOKUP($C153,'SINAPI DEZEMBRO 2020'!$A:$D,4,0),IFERROR(VLOOKUP($C153,'COMP. PROPRIA'!$B$4:$I$79292,8,0),""))</f>
        <v>68.16</v>
      </c>
      <c r="I153" s="115">
        <f>H153*'4-BDI'!$E$29</f>
        <v>87.408383999999998</v>
      </c>
      <c r="J153" s="116">
        <f t="shared" si="48"/>
        <v>681.6</v>
      </c>
      <c r="K153" s="117">
        <f t="shared" si="49"/>
        <v>874.08</v>
      </c>
    </row>
    <row r="154" spans="2:11" s="72" customFormat="1" ht="45" x14ac:dyDescent="0.2">
      <c r="B154" s="8" t="s">
        <v>12126</v>
      </c>
      <c r="C154" s="314">
        <f>QUANT!C642</f>
        <v>94494</v>
      </c>
      <c r="D154" s="314" t="str">
        <f>QUANT!D642</f>
        <v>SINAPI</v>
      </c>
      <c r="E154" s="76" t="str">
        <f>IFERROR(VLOOKUP($C154,'SINAPI DEZEMBRO 2020'!$1:$1048576,2,0),IFERROR(VLOOKUP($C154,'COMP. PROPRIA'!$B$4:$I$79292,4,0),""))</f>
        <v>REGISTRO DE GAVETA BRUTO, LATÃO, ROSCÁVEL, 3/4, INSTALADO EM RESERVAÇÃO DE ÁGUA DE EDIFICAÇÃO QUE POSSUA RESERVATÓRIO DE FIBRA/FIBROCIMENTO  FORNECIMENTO E INSTALAÇÃO. AF_06/2016</v>
      </c>
      <c r="F154" s="77" t="str">
        <f>IFERROR(VLOOKUP($C154,'SINAPI DEZEMBRO 2020'!$A:$D,3,0),IFERROR(VLOOKUP($C154,'COMP. PROPRIA'!$B$4:$I$79292,5,0),""))</f>
        <v>UN</v>
      </c>
      <c r="G154" s="119">
        <f>QUANT!K642</f>
        <v>8</v>
      </c>
      <c r="H154" s="114">
        <f>IFERROR(VLOOKUP($C154,'SINAPI DEZEMBRO 2020'!$A:$D,4,0),IFERROR(VLOOKUP($C154,'COMP. PROPRIA'!$B$4:$I$79292,8,0),""))</f>
        <v>39.44</v>
      </c>
      <c r="I154" s="115">
        <f>H154*'4-BDI'!$E$29</f>
        <v>50.577855999999997</v>
      </c>
      <c r="J154" s="116">
        <f t="shared" si="48"/>
        <v>315.52</v>
      </c>
      <c r="K154" s="117">
        <f t="shared" si="49"/>
        <v>404.62</v>
      </c>
    </row>
    <row r="155" spans="2:11" s="72" customFormat="1" ht="30" x14ac:dyDescent="0.2">
      <c r="B155" s="8" t="s">
        <v>12127</v>
      </c>
      <c r="C155" s="314">
        <f>QUANT!C646</f>
        <v>89351</v>
      </c>
      <c r="D155" s="314" t="str">
        <f>QUANT!D646</f>
        <v>SINAPI</v>
      </c>
      <c r="E155" s="76" t="str">
        <f>IFERROR(VLOOKUP($C155,'SINAPI DEZEMBRO 2020'!$1:$1048576,2,0),IFERROR(VLOOKUP($C155,'COMP. PROPRIA'!$B$4:$I$79292,4,0),""))</f>
        <v>REGISTRO DE PRESSÃO BRUTO, LATÃO,  ROSCÁVEL, 3/4, FORNECIDO E INSTALADO EM RAMAL DE ÁGUA. AF_12/2014</v>
      </c>
      <c r="F155" s="77" t="str">
        <f>IFERROR(VLOOKUP($C155,'SINAPI DEZEMBRO 2020'!$A:$D,3,0),IFERROR(VLOOKUP($C155,'COMP. PROPRIA'!$B$4:$I$79292,5,0),""))</f>
        <v>UN</v>
      </c>
      <c r="G155" s="119">
        <f>QUANT!K646</f>
        <v>2</v>
      </c>
      <c r="H155" s="114">
        <f>IFERROR(VLOOKUP($C155,'SINAPI DEZEMBRO 2020'!$A:$D,4,0),IFERROR(VLOOKUP($C155,'COMP. PROPRIA'!$B$4:$I$79292,8,0),""))</f>
        <v>19.260000000000002</v>
      </c>
      <c r="I155" s="115">
        <f>H155*'4-BDI'!$E$29</f>
        <v>24.699024000000001</v>
      </c>
      <c r="J155" s="116">
        <f t="shared" si="48"/>
        <v>38.520000000000003</v>
      </c>
      <c r="K155" s="117">
        <f t="shared" si="49"/>
        <v>49.39</v>
      </c>
    </row>
    <row r="156" spans="2:11" s="72" customFormat="1" ht="30" x14ac:dyDescent="0.2">
      <c r="B156" s="8" t="s">
        <v>12128</v>
      </c>
      <c r="C156" s="314">
        <f>QUANT!C650</f>
        <v>99635</v>
      </c>
      <c r="D156" s="314" t="str">
        <f>QUANT!D650</f>
        <v>SINAPI</v>
      </c>
      <c r="E156" s="76" t="str">
        <f>IFERROR(VLOOKUP($C156,'SINAPI DEZEMBRO 2020'!$1:$1048576,2,0),IFERROR(VLOOKUP($C156,'COMP. PROPRIA'!$B$4:$I$79292,4,0),""))</f>
        <v>VÁLVULA DE DESCARGA METÁLICA, BASE 1 1/2 ", ACABAMENTO METALICO CROMADO - FORNECIMENTO E INSTALAÇÃO. AF_01/2019</v>
      </c>
      <c r="F156" s="77" t="str">
        <f>IFERROR(VLOOKUP($C156,'SINAPI DEZEMBRO 2020'!$A:$D,3,0),IFERROR(VLOOKUP($C156,'COMP. PROPRIA'!$B$4:$I$79292,5,0),""))</f>
        <v>UN</v>
      </c>
      <c r="G156" s="119">
        <f>QUANT!K650</f>
        <v>9</v>
      </c>
      <c r="H156" s="114">
        <f>IFERROR(VLOOKUP($C156,'SINAPI DEZEMBRO 2020'!$A:$D,4,0),IFERROR(VLOOKUP($C156,'COMP. PROPRIA'!$B$4:$I$79292,8,0),""))</f>
        <v>165.61</v>
      </c>
      <c r="I156" s="115">
        <f>H156*'4-BDI'!$E$29</f>
        <v>212.378264</v>
      </c>
      <c r="J156" s="116">
        <f t="shared" si="48"/>
        <v>1490.49</v>
      </c>
      <c r="K156" s="117">
        <f t="shared" si="49"/>
        <v>1911.4</v>
      </c>
    </row>
    <row r="157" spans="2:11" s="280" customFormat="1" ht="30" x14ac:dyDescent="0.2">
      <c r="B157" s="8" t="s">
        <v>12424</v>
      </c>
      <c r="C157" s="314">
        <f>QUANT!C656</f>
        <v>85005</v>
      </c>
      <c r="D157" s="314" t="str">
        <f>QUANT!D656</f>
        <v>SINAPI</v>
      </c>
      <c r="E157" s="76" t="str">
        <f>IFERROR(VLOOKUP($C157,'SINAPI DEZEMBRO 2020'!$1:$1048576,2,0),IFERROR(VLOOKUP($C157,'COMP. PROPRIA'!$B$4:$I$79292,4,0),""))</f>
        <v>ESPELHO CRISTAL, ESPESSURA 4MM, COM PARAFUSOS DE FIXACAO, SEM MOLDURA</v>
      </c>
      <c r="F157" s="77" t="str">
        <f>IFERROR(VLOOKUP($C157,'SINAPI DEZEMBRO 2020'!$A:$D,3,0),IFERROR(VLOOKUP($C157,'COMP. PROPRIA'!$B$4:$I$79292,5,0),""))</f>
        <v>M2</v>
      </c>
      <c r="G157" s="119">
        <f>QUANT!K656</f>
        <v>3.96</v>
      </c>
      <c r="H157" s="114">
        <f>IFERROR(VLOOKUP($C157,'SINAPI DEZEMBRO 2020'!$A:$D,4,0),IFERROR(VLOOKUP($C157,'COMP. PROPRIA'!$B$4:$I$79292,8,0),""))</f>
        <v>485.66</v>
      </c>
      <c r="I157" s="115">
        <f>H157*'4-BDI'!$E$29</f>
        <v>622.810384</v>
      </c>
      <c r="J157" s="116">
        <f t="shared" ref="J157:J159" si="50">TRUNC(G157*H157,2)</f>
        <v>1923.21</v>
      </c>
      <c r="K157" s="117">
        <f t="shared" ref="K157:K159" si="51">TRUNC(G157*I157,2)</f>
        <v>2466.3200000000002</v>
      </c>
    </row>
    <row r="158" spans="2:11" s="280" customFormat="1" ht="30" x14ac:dyDescent="0.2">
      <c r="B158" s="8" t="s">
        <v>12425</v>
      </c>
      <c r="C158" s="314">
        <f>QUANT!C664</f>
        <v>95544</v>
      </c>
      <c r="D158" s="314" t="str">
        <f>QUANT!D664</f>
        <v>SINAPI</v>
      </c>
      <c r="E158" s="76" t="str">
        <f>IFERROR(VLOOKUP($C158,'SINAPI DEZEMBRO 2020'!$1:$1048576,2,0),IFERROR(VLOOKUP($C158,'COMP. PROPRIA'!$B$4:$I$79292,4,0),""))</f>
        <v>PAPELEIRA DE PAREDE EM METAL CROMADO SEM TAMPA, INCLUSO FIXAÇÃO. AF_01/2020</v>
      </c>
      <c r="F158" s="77" t="str">
        <f>IFERROR(VLOOKUP($C158,'SINAPI DEZEMBRO 2020'!$A:$D,3,0),IFERROR(VLOOKUP($C158,'COMP. PROPRIA'!$B$4:$I$79292,5,0),""))</f>
        <v>UN</v>
      </c>
      <c r="G158" s="119">
        <f>QUANT!K664</f>
        <v>9</v>
      </c>
      <c r="H158" s="114">
        <f>IFERROR(VLOOKUP($C158,'SINAPI DEZEMBRO 2020'!$A:$D,4,0),IFERROR(VLOOKUP($C158,'COMP. PROPRIA'!$B$4:$I$79292,8,0),""))</f>
        <v>31.74</v>
      </c>
      <c r="I158" s="115">
        <f>H158*'4-BDI'!$E$29</f>
        <v>40.703375999999999</v>
      </c>
      <c r="J158" s="116">
        <f t="shared" si="50"/>
        <v>285.66000000000003</v>
      </c>
      <c r="K158" s="117">
        <f t="shared" si="51"/>
        <v>366.33</v>
      </c>
    </row>
    <row r="159" spans="2:11" s="280" customFormat="1" ht="30" x14ac:dyDescent="0.2">
      <c r="B159" s="8" t="s">
        <v>12426</v>
      </c>
      <c r="C159" s="314">
        <f>QUANT!C670</f>
        <v>95545</v>
      </c>
      <c r="D159" s="314" t="str">
        <f>QUANT!D670</f>
        <v>SINAPI</v>
      </c>
      <c r="E159" s="76" t="str">
        <f>IFERROR(VLOOKUP($C159,'SINAPI DEZEMBRO 2020'!$1:$1048576,2,0),IFERROR(VLOOKUP($C159,'COMP. PROPRIA'!$B$4:$I$79292,4,0),""))</f>
        <v>SABONETEIRA DE PAREDE EM METAL CROMADO, INCLUSO FIXAÇÃO. AF_01/2020</v>
      </c>
      <c r="F159" s="77" t="str">
        <f>IFERROR(VLOOKUP($C159,'SINAPI DEZEMBRO 2020'!$A:$D,3,0),IFERROR(VLOOKUP($C159,'COMP. PROPRIA'!$B$4:$I$79292,5,0),""))</f>
        <v>UN</v>
      </c>
      <c r="G159" s="119">
        <f>QUANT!K670</f>
        <v>5</v>
      </c>
      <c r="H159" s="114">
        <f>IFERROR(VLOOKUP($C159,'SINAPI DEZEMBRO 2020'!$A:$D,4,0),IFERROR(VLOOKUP($C159,'COMP. PROPRIA'!$B$4:$I$79292,8,0),""))</f>
        <v>31.11</v>
      </c>
      <c r="I159" s="115">
        <f>H159*'4-BDI'!$E$29</f>
        <v>39.895463999999997</v>
      </c>
      <c r="J159" s="116">
        <f t="shared" si="50"/>
        <v>155.55000000000001</v>
      </c>
      <c r="K159" s="117">
        <f t="shared" si="51"/>
        <v>199.47</v>
      </c>
    </row>
    <row r="160" spans="2:11" s="280" customFormat="1" ht="15" x14ac:dyDescent="0.2">
      <c r="B160" s="737" t="s">
        <v>12380</v>
      </c>
      <c r="C160" s="738"/>
      <c r="D160" s="738"/>
      <c r="E160" s="738"/>
      <c r="F160" s="738"/>
      <c r="G160" s="738"/>
      <c r="H160" s="739"/>
      <c r="I160" s="147"/>
      <c r="J160" s="146">
        <f>TRUNC(SUM(J152:J159),2)</f>
        <v>5197.3900000000003</v>
      </c>
      <c r="K160" s="149">
        <f>TRUNC(SUM(K152:K159),2)</f>
        <v>6665.1</v>
      </c>
    </row>
    <row r="161" spans="2:11" s="72" customFormat="1" ht="15" x14ac:dyDescent="0.2">
      <c r="B161" s="558" t="s">
        <v>10606</v>
      </c>
      <c r="C161" s="559"/>
      <c r="D161" s="560"/>
      <c r="E161" s="561" t="s">
        <v>11118</v>
      </c>
      <c r="F161" s="562"/>
      <c r="G161" s="563"/>
      <c r="H161" s="564"/>
      <c r="I161" s="565"/>
      <c r="J161" s="557"/>
      <c r="K161" s="149"/>
    </row>
    <row r="162" spans="2:11" s="72" customFormat="1" ht="30" x14ac:dyDescent="0.2">
      <c r="B162" s="8" t="s">
        <v>12129</v>
      </c>
      <c r="C162" s="314">
        <f>QUANT!C677</f>
        <v>86885</v>
      </c>
      <c r="D162" s="314" t="str">
        <f>QUANT!D677</f>
        <v>SINAPI</v>
      </c>
      <c r="E162" s="76" t="str">
        <f>IFERROR(VLOOKUP($C162,'SINAPI DEZEMBRO 2020'!$1:$1048576,2,0),IFERROR(VLOOKUP($C162,'COMP. PROPRIA'!$B$4:$I$79292,4,0),""))</f>
        <v>ENGATE FLEXÍVEL EM PLÁSTICO BRANCO, 1/2 X 40CM - FORNECIMENTO E INSTALAÇÃO. AF_01/2020</v>
      </c>
      <c r="F162" s="77" t="str">
        <f>IFERROR(VLOOKUP($C162,'SINAPI DEZEMBRO 2020'!$A:$D,3,0),IFERROR(VLOOKUP($C162,'COMP. PROPRIA'!$B$4:$I$79292,5,0),""))</f>
        <v>UN</v>
      </c>
      <c r="G162" s="119">
        <f>QUANT!K677</f>
        <v>18</v>
      </c>
      <c r="H162" s="114">
        <f>IFERROR(VLOOKUP($C162,'SINAPI DEZEMBRO 2020'!$A:$D,4,0),IFERROR(VLOOKUP($C162,'COMP. PROPRIA'!$B$4:$I$79292,8,0),""))</f>
        <v>9.67</v>
      </c>
      <c r="I162" s="115">
        <f>H162*'4-BDI'!$E$29</f>
        <v>12.400808</v>
      </c>
      <c r="J162" s="116">
        <f t="shared" ref="J162:J182" si="52">TRUNC(G162*H162,2)</f>
        <v>174.06</v>
      </c>
      <c r="K162" s="117">
        <f t="shared" ref="K162:K182" si="53">TRUNC(G162*I162,2)</f>
        <v>223.21</v>
      </c>
    </row>
    <row r="163" spans="2:11" s="72" customFormat="1" ht="45" x14ac:dyDescent="0.2">
      <c r="B163" s="8" t="s">
        <v>12130</v>
      </c>
      <c r="C163" s="314">
        <f>QUANT!C681</f>
        <v>89385</v>
      </c>
      <c r="D163" s="314" t="str">
        <f>QUANT!D681</f>
        <v>SINAPI</v>
      </c>
      <c r="E163" s="76" t="str">
        <f>IFERROR(VLOOKUP($C163,'SINAPI DEZEMBRO 2020'!$1:$1048576,2,0),IFERROR(VLOOKUP($C163,'COMP. PROPRIA'!$B$4:$I$79292,4,0),""))</f>
        <v>LUVA SOLDÁVEL E COM ROSCA, PVC, SOLDÁVEL, DN 25MM X 3/4, INSTALADO EM RAMAL OU SUB-RAMAL DE ÁGUA - FORNECIMENTO E INSTALAÇÃO. AF_12/2014</v>
      </c>
      <c r="F163" s="77" t="str">
        <f>IFERROR(VLOOKUP($C163,'SINAPI DEZEMBRO 2020'!$A:$D,3,0),IFERROR(VLOOKUP($C163,'COMP. PROPRIA'!$B$4:$I$79292,5,0),""))</f>
        <v>UN</v>
      </c>
      <c r="G163" s="119">
        <f>QUANT!K681</f>
        <v>2</v>
      </c>
      <c r="H163" s="114">
        <f>IFERROR(VLOOKUP($C163,'SINAPI DEZEMBRO 2020'!$A:$D,4,0),IFERROR(VLOOKUP($C163,'COMP. PROPRIA'!$B$4:$I$79292,8,0),""))</f>
        <v>5.53</v>
      </c>
      <c r="I163" s="115">
        <f>H163*'4-BDI'!$E$29</f>
        <v>7.091672</v>
      </c>
      <c r="J163" s="116">
        <f t="shared" si="52"/>
        <v>11.06</v>
      </c>
      <c r="K163" s="117">
        <f t="shared" si="53"/>
        <v>14.18</v>
      </c>
    </row>
    <row r="164" spans="2:11" s="72" customFormat="1" ht="60" x14ac:dyDescent="0.2">
      <c r="B164" s="8" t="s">
        <v>12131</v>
      </c>
      <c r="C164" s="314">
        <f>QUANT!C685</f>
        <v>94789</v>
      </c>
      <c r="D164" s="314" t="str">
        <f>QUANT!D685</f>
        <v>SINAPI</v>
      </c>
      <c r="E164" s="76" t="str">
        <f>IFERROR(VLOOKUP($C164,'SINAPI DEZEMBRO 2020'!$1:$1048576,2,0),IFERROR(VLOOKUP($C164,'COMP. PROPRIA'!$B$4:$I$79292,4,0),""))</f>
        <v>ADAPTADOR COM FLANGES LIVRES, PVC, SOLDÁVEL LONGO, DN 75 MM X 2 1/2 , INSTALADO EM RESERVAÇÃO DE ÁGUA DE EDIFICAÇÃO QUE POSSUA RESERVATÓRIO DE FIBRA/FIBROCIMENTO   FORNECIMENTO E INSTALAÇÃO. AF_06/2016</v>
      </c>
      <c r="F164" s="77" t="str">
        <f>IFERROR(VLOOKUP($C164,'SINAPI DEZEMBRO 2020'!$A:$D,3,0),IFERROR(VLOOKUP($C164,'COMP. PROPRIA'!$B$4:$I$79292,5,0),""))</f>
        <v>UN</v>
      </c>
      <c r="G164" s="119">
        <f>QUANT!K685</f>
        <v>4</v>
      </c>
      <c r="H164" s="114">
        <f>IFERROR(VLOOKUP($C164,'SINAPI DEZEMBRO 2020'!$A:$D,4,0),IFERROR(VLOOKUP($C164,'COMP. PROPRIA'!$B$4:$I$79292,8,0),""))</f>
        <v>196.69</v>
      </c>
      <c r="I164" s="115">
        <f>H164*'4-BDI'!$E$29</f>
        <v>252.23525599999999</v>
      </c>
      <c r="J164" s="116">
        <f t="shared" si="52"/>
        <v>786.76</v>
      </c>
      <c r="K164" s="117">
        <f t="shared" si="53"/>
        <v>1008.94</v>
      </c>
    </row>
    <row r="165" spans="2:11" s="72" customFormat="1" ht="60" x14ac:dyDescent="0.2">
      <c r="B165" s="8" t="s">
        <v>12132</v>
      </c>
      <c r="C165" s="314">
        <f>QUANT!C689</f>
        <v>94656</v>
      </c>
      <c r="D165" s="314" t="str">
        <f>QUANT!D689</f>
        <v>SINAPI</v>
      </c>
      <c r="E165" s="76" t="str">
        <f>IFERROR(VLOOKUP($C165,'SINAPI DEZEMBRO 2020'!$1:$1048576,2,0),IFERROR(VLOOKUP($C165,'COMP. PROPRIA'!$B$4:$I$79292,4,0),""))</f>
        <v>ADAPTADOR CURTO COM BOLSA E ROSCA PARA REGISTRO, PVC, SOLDÁVEL, DN  25 MM X 3/4 , INSTALADO EM RESERVAÇÃO DE ÁGUA DE EDIFICAÇÃO QUE POSSUA RESERVATÓRIO DE FIBRA/FIBROCIMENTO   FORNECIMENTO E INSTALAÇÃO. AF_06/2016</v>
      </c>
      <c r="F165" s="77" t="str">
        <f>IFERROR(VLOOKUP($C165,'SINAPI DEZEMBRO 2020'!$A:$D,3,0),IFERROR(VLOOKUP($C165,'COMP. PROPRIA'!$B$4:$I$79292,5,0),""))</f>
        <v>UN</v>
      </c>
      <c r="G165" s="119">
        <f>QUANT!K689</f>
        <v>18</v>
      </c>
      <c r="H165" s="114">
        <f>IFERROR(VLOOKUP($C165,'SINAPI DEZEMBRO 2020'!$A:$D,4,0),IFERROR(VLOOKUP($C165,'COMP. PROPRIA'!$B$4:$I$79292,8,0),""))</f>
        <v>4.87</v>
      </c>
      <c r="I165" s="115">
        <f>H165*'4-BDI'!$E$29</f>
        <v>6.2452880000000004</v>
      </c>
      <c r="J165" s="116">
        <f t="shared" si="52"/>
        <v>87.66</v>
      </c>
      <c r="K165" s="117">
        <f t="shared" si="53"/>
        <v>112.41</v>
      </c>
    </row>
    <row r="166" spans="2:11" s="72" customFormat="1" ht="60" x14ac:dyDescent="0.2">
      <c r="B166" s="8" t="s">
        <v>12133</v>
      </c>
      <c r="C166" s="314">
        <f>QUANT!C693</f>
        <v>94662</v>
      </c>
      <c r="D166" s="314" t="str">
        <f>QUANT!D693</f>
        <v>SINAPI</v>
      </c>
      <c r="E166" s="76" t="str">
        <f>IFERROR(VLOOKUP($C166,'SINAPI DEZEMBRO 2020'!$1:$1048576,2,0),IFERROR(VLOOKUP($C166,'COMP. PROPRIA'!$B$4:$I$79292,4,0),""))</f>
        <v>ADAPTADOR CURTO COM BOLSA E ROSCA PARA REGISTRO, PVC, SOLDÁVEL, DN 50 MM X 1 1/2 , INSTALADO EM RESERVAÇÃO DE ÁGUA DE EDIFICAÇÃO QUE POSSUA RESERVATÓRIO DE FIBRA/FIBROCIMENTO   FORNECIMENTO E INSTALAÇÃO. AF_06/2016</v>
      </c>
      <c r="F166" s="77" t="str">
        <f>IFERROR(VLOOKUP($C166,'SINAPI DEZEMBRO 2020'!$A:$D,3,0),IFERROR(VLOOKUP($C166,'COMP. PROPRIA'!$B$4:$I$79292,5,0),""))</f>
        <v>UN</v>
      </c>
      <c r="G166" s="119">
        <f>QUANT!K693</f>
        <v>30</v>
      </c>
      <c r="H166" s="114">
        <f>IFERROR(VLOOKUP($C166,'SINAPI DEZEMBRO 2020'!$A:$D,4,0),IFERROR(VLOOKUP($C166,'COMP. PROPRIA'!$B$4:$I$79292,8,0),""))</f>
        <v>10.17</v>
      </c>
      <c r="I166" s="115">
        <f>H166*'4-BDI'!$E$29</f>
        <v>13.042007999999999</v>
      </c>
      <c r="J166" s="116">
        <f t="shared" si="52"/>
        <v>305.10000000000002</v>
      </c>
      <c r="K166" s="117">
        <f t="shared" si="53"/>
        <v>391.26</v>
      </c>
    </row>
    <row r="167" spans="2:11" s="72" customFormat="1" ht="30" x14ac:dyDescent="0.2">
      <c r="B167" s="8" t="s">
        <v>12134</v>
      </c>
      <c r="C167" s="314" t="str">
        <f>QUANT!C697</f>
        <v>CP- CON-02</v>
      </c>
      <c r="D167" s="314" t="str">
        <f>QUANT!D697</f>
        <v>PRÓPRIA</v>
      </c>
      <c r="E167" s="76" t="str">
        <f>IFERROR(VLOOKUP($C167,'SINAPI DEZEMBRO 2020'!$1:$1048576,2,0),IFERROR(VLOOKUP($C167,'COMP. PROPRIA'!$B$4:$I$79292,4,0),""))</f>
        <v>BUCHA DE RED. SOLDAVEL LONGA 50 X 25 FORNECIMENTO E INSTALAÇÃO.</v>
      </c>
      <c r="F167" s="77" t="str">
        <f>IFERROR(VLOOKUP($C167,'SINAPI DEZEMBRO 2020'!$A:$D,3,0),IFERROR(VLOOKUP($C167,'COMP. PROPRIA'!$B$4:$I$79292,5,0),""))</f>
        <v xml:space="preserve">UN    </v>
      </c>
      <c r="G167" s="119">
        <f>QUANT!K697</f>
        <v>7</v>
      </c>
      <c r="H167" s="114">
        <f>IFERROR(VLOOKUP($C167,'SINAPI DEZEMBRO 2020'!$A:$D,4,0),IFERROR(VLOOKUP($C167,'COMP. PROPRIA'!$B$4:$I$79292,8,0),""))</f>
        <v>4.7</v>
      </c>
      <c r="I167" s="115">
        <f>H167*'4-BDI'!$E$29</f>
        <v>6.0272800000000002</v>
      </c>
      <c r="J167" s="116">
        <f t="shared" si="52"/>
        <v>32.9</v>
      </c>
      <c r="K167" s="117">
        <f t="shared" si="53"/>
        <v>42.19</v>
      </c>
    </row>
    <row r="168" spans="2:11" s="72" customFormat="1" ht="15" x14ac:dyDescent="0.2">
      <c r="B168" s="8" t="s">
        <v>12135</v>
      </c>
      <c r="C168" s="314" t="str">
        <f>QUANT!C701</f>
        <v>CP- CON- 03</v>
      </c>
      <c r="D168" s="314" t="str">
        <f>QUANT!D701</f>
        <v>PRÓPRIA</v>
      </c>
      <c r="E168" s="76" t="str">
        <f>IFERROR(VLOOKUP($C168,'SINAPI DEZEMBRO 2020'!$1:$1048576,2,0),IFERROR(VLOOKUP($C168,'COMP. PROPRIA'!$B$4:$I$79292,4,0),""))</f>
        <v>BUCHA DE RED. SOLD. LONGA 75 X 50 FORNECIMENTO E INSTALAÇÃO.</v>
      </c>
      <c r="F168" s="77" t="str">
        <f>IFERROR(VLOOKUP($C168,'SINAPI DEZEMBRO 2020'!$A:$D,3,0),IFERROR(VLOOKUP($C168,'COMP. PROPRIA'!$B$4:$I$79292,5,0),""))</f>
        <v xml:space="preserve">UN    </v>
      </c>
      <c r="G168" s="119">
        <f>QUANT!K701</f>
        <v>10</v>
      </c>
      <c r="H168" s="114">
        <f>IFERROR(VLOOKUP($C168,'SINAPI DEZEMBRO 2020'!$A:$D,4,0),IFERROR(VLOOKUP($C168,'COMP. PROPRIA'!$B$4:$I$79292,8,0),""))</f>
        <v>14.86</v>
      </c>
      <c r="I168" s="115">
        <f>H168*'4-BDI'!$E$29</f>
        <v>19.056463999999998</v>
      </c>
      <c r="J168" s="116">
        <f t="shared" si="52"/>
        <v>148.6</v>
      </c>
      <c r="K168" s="117">
        <f t="shared" si="53"/>
        <v>190.56</v>
      </c>
    </row>
    <row r="169" spans="2:11" s="72" customFormat="1" ht="15" x14ac:dyDescent="0.2">
      <c r="B169" s="8" t="s">
        <v>12136</v>
      </c>
      <c r="C169" s="314" t="str">
        <f>QUANT!C705</f>
        <v>CP- CON- 04</v>
      </c>
      <c r="D169" s="314" t="str">
        <f>QUANT!D705</f>
        <v>PRÓPRIA</v>
      </c>
      <c r="E169" s="76" t="str">
        <f>IFERROR(VLOOKUP($C169,'SINAPI DEZEMBRO 2020'!$1:$1048576,2,0),IFERROR(VLOOKUP($C169,'COMP. PROPRIA'!$B$4:$I$79292,4,0),""))</f>
        <v>CURVA 90 GRAUS SOLDAVEL 75MM FORNECIMENTO E INSTALAÇÃO.</v>
      </c>
      <c r="F169" s="77" t="str">
        <f>IFERROR(VLOOKUP($C169,'SINAPI DEZEMBRO 2020'!$A:$D,3,0),IFERROR(VLOOKUP($C169,'COMP. PROPRIA'!$B$4:$I$79292,5,0),""))</f>
        <v xml:space="preserve">UN    </v>
      </c>
      <c r="G169" s="119">
        <f>QUANT!K705</f>
        <v>4</v>
      </c>
      <c r="H169" s="114">
        <f>IFERROR(VLOOKUP($C169,'SINAPI DEZEMBRO 2020'!$A:$D,4,0),IFERROR(VLOOKUP($C169,'COMP. PROPRIA'!$B$4:$I$79292,8,0),""))</f>
        <v>44.27</v>
      </c>
      <c r="I169" s="115">
        <f>H169*'4-BDI'!$E$29</f>
        <v>56.771848000000006</v>
      </c>
      <c r="J169" s="116">
        <f t="shared" si="52"/>
        <v>177.08</v>
      </c>
      <c r="K169" s="117">
        <f t="shared" si="53"/>
        <v>227.08</v>
      </c>
    </row>
    <row r="170" spans="2:11" s="72" customFormat="1" ht="30" x14ac:dyDescent="0.2">
      <c r="B170" s="8" t="s">
        <v>12137</v>
      </c>
      <c r="C170" s="314">
        <f>QUANT!C709</f>
        <v>89515</v>
      </c>
      <c r="D170" s="314" t="str">
        <f>QUANT!D709</f>
        <v>SINAPI</v>
      </c>
      <c r="E170" s="76" t="str">
        <f>IFERROR(VLOOKUP($C170,'SINAPI DEZEMBRO 2020'!$1:$1048576,2,0),IFERROR(VLOOKUP($C170,'COMP. PROPRIA'!$B$4:$I$79292,4,0),""))</f>
        <v>JOELHO 45 GRAUS, PVC, SOLDÁVEL, DN 75MM, INSTALADO EM PRUMADA DE ÁGUA - FORNECIMENTO E INSTALAÇÃO. AF_12/2014</v>
      </c>
      <c r="F170" s="77" t="str">
        <f>IFERROR(VLOOKUP($C170,'SINAPI DEZEMBRO 2020'!$A:$D,3,0),IFERROR(VLOOKUP($C170,'COMP. PROPRIA'!$B$4:$I$79292,5,0),""))</f>
        <v>UN</v>
      </c>
      <c r="G170" s="119">
        <f>QUANT!K709</f>
        <v>2</v>
      </c>
      <c r="H170" s="114">
        <f>IFERROR(VLOOKUP($C170,'SINAPI DEZEMBRO 2020'!$A:$D,4,0),IFERROR(VLOOKUP($C170,'COMP. PROPRIA'!$B$4:$I$79292,8,0),""))</f>
        <v>64.959999999999994</v>
      </c>
      <c r="I170" s="115">
        <f>H170*'4-BDI'!$E$29</f>
        <v>83.304703999999987</v>
      </c>
      <c r="J170" s="116">
        <f t="shared" si="52"/>
        <v>129.91999999999999</v>
      </c>
      <c r="K170" s="117">
        <f t="shared" si="53"/>
        <v>166.6</v>
      </c>
    </row>
    <row r="171" spans="2:11" s="72" customFormat="1" ht="30" x14ac:dyDescent="0.2">
      <c r="B171" s="8" t="s">
        <v>12138</v>
      </c>
      <c r="C171" s="314">
        <f>QUANT!C713</f>
        <v>89481</v>
      </c>
      <c r="D171" s="314" t="str">
        <f>QUANT!D713</f>
        <v>SINAPI</v>
      </c>
      <c r="E171" s="76" t="str">
        <f>IFERROR(VLOOKUP($C171,'SINAPI DEZEMBRO 2020'!$1:$1048576,2,0),IFERROR(VLOOKUP($C171,'COMP. PROPRIA'!$B$4:$I$79292,4,0),""))</f>
        <v>JOELHO 90 GRAUS, PVC, SOLDÁVEL, DN 25MM, INSTALADO EM PRUMADA DE ÁGUA - FORNECIMENTO E INSTALAÇÃO. AF_12/2014</v>
      </c>
      <c r="F171" s="77" t="str">
        <f>IFERROR(VLOOKUP($C171,'SINAPI DEZEMBRO 2020'!$A:$D,3,0),IFERROR(VLOOKUP($C171,'COMP. PROPRIA'!$B$4:$I$79292,5,0),""))</f>
        <v>UN</v>
      </c>
      <c r="G171" s="119">
        <f>QUANT!K713</f>
        <v>15</v>
      </c>
      <c r="H171" s="114">
        <f>IFERROR(VLOOKUP($C171,'SINAPI DEZEMBRO 2020'!$A:$D,4,0),IFERROR(VLOOKUP($C171,'COMP. PROPRIA'!$B$4:$I$79292,8,0),""))</f>
        <v>3.54</v>
      </c>
      <c r="I171" s="115">
        <f>H171*'4-BDI'!$E$29</f>
        <v>4.5396960000000002</v>
      </c>
      <c r="J171" s="116">
        <f t="shared" si="52"/>
        <v>53.1</v>
      </c>
      <c r="K171" s="117">
        <f t="shared" si="53"/>
        <v>68.09</v>
      </c>
    </row>
    <row r="172" spans="2:11" s="72" customFormat="1" ht="30" x14ac:dyDescent="0.2">
      <c r="B172" s="8" t="s">
        <v>12139</v>
      </c>
      <c r="C172" s="314">
        <f>QUANT!C717</f>
        <v>89501</v>
      </c>
      <c r="D172" s="314" t="str">
        <f>QUANT!D717</f>
        <v>SINAPI</v>
      </c>
      <c r="E172" s="76" t="str">
        <f>IFERROR(VLOOKUP($C172,'SINAPI DEZEMBRO 2020'!$1:$1048576,2,0),IFERROR(VLOOKUP($C172,'COMP. PROPRIA'!$B$4:$I$79292,4,0),""))</f>
        <v>JOELHO 90 GRAUS, PVC, SOLDÁVEL, DN 50MM, INSTALADO EM PRUMADA DE ÁGUA - FORNECIMENTO E INSTALAÇÃO. AF_12/2014</v>
      </c>
      <c r="F172" s="77" t="str">
        <f>IFERROR(VLOOKUP($C172,'SINAPI DEZEMBRO 2020'!$A:$D,3,0),IFERROR(VLOOKUP($C172,'COMP. PROPRIA'!$B$4:$I$79292,5,0),""))</f>
        <v>UN</v>
      </c>
      <c r="G172" s="119">
        <f>QUANT!K717</f>
        <v>4</v>
      </c>
      <c r="H172" s="114">
        <f>IFERROR(VLOOKUP($C172,'SINAPI DEZEMBRO 2020'!$A:$D,4,0),IFERROR(VLOOKUP($C172,'COMP. PROPRIA'!$B$4:$I$79292,8,0),""))</f>
        <v>10.89</v>
      </c>
      <c r="I172" s="115">
        <f>H172*'4-BDI'!$E$29</f>
        <v>13.965336000000001</v>
      </c>
      <c r="J172" s="116">
        <f t="shared" si="52"/>
        <v>43.56</v>
      </c>
      <c r="K172" s="117">
        <f t="shared" si="53"/>
        <v>55.86</v>
      </c>
    </row>
    <row r="173" spans="2:11" s="72" customFormat="1" ht="30" x14ac:dyDescent="0.2">
      <c r="B173" s="8" t="s">
        <v>12140</v>
      </c>
      <c r="C173" s="314">
        <f>QUANT!C721</f>
        <v>89402</v>
      </c>
      <c r="D173" s="314" t="str">
        <f>QUANT!D721</f>
        <v>SINAPI</v>
      </c>
      <c r="E173" s="76" t="str">
        <f>IFERROR(VLOOKUP($C173,'SINAPI DEZEMBRO 2020'!$1:$1048576,2,0),IFERROR(VLOOKUP($C173,'COMP. PROPRIA'!$B$4:$I$79292,4,0),""))</f>
        <v>TUBO, PVC, SOLDÁVEL, DN 25MM, INSTALADO EM RAMAL DE DISTRIBUIÇÃO DE ÁGUA - FORNECIMENTO E INSTALAÇÃO. AF_12/2014</v>
      </c>
      <c r="F173" s="77" t="str">
        <f>IFERROR(VLOOKUP($C173,'SINAPI DEZEMBRO 2020'!$A:$D,3,0),IFERROR(VLOOKUP($C173,'COMP. PROPRIA'!$B$4:$I$79292,5,0),""))</f>
        <v>M</v>
      </c>
      <c r="G173" s="119">
        <f>QUANT!K721</f>
        <v>43.31</v>
      </c>
      <c r="H173" s="114">
        <f>IFERROR(VLOOKUP($C173,'SINAPI DEZEMBRO 2020'!$A:$D,4,0),IFERROR(VLOOKUP($C173,'COMP. PROPRIA'!$B$4:$I$79292,8,0),""))</f>
        <v>6.59</v>
      </c>
      <c r="I173" s="115">
        <f>H173*'4-BDI'!$E$29</f>
        <v>8.4510159999999992</v>
      </c>
      <c r="J173" s="116">
        <f t="shared" si="52"/>
        <v>285.41000000000003</v>
      </c>
      <c r="K173" s="117">
        <f t="shared" si="53"/>
        <v>366.01</v>
      </c>
    </row>
    <row r="174" spans="2:11" s="72" customFormat="1" ht="30" x14ac:dyDescent="0.2">
      <c r="B174" s="8" t="s">
        <v>12141</v>
      </c>
      <c r="C174" s="314">
        <f>QUANT!C725</f>
        <v>89449</v>
      </c>
      <c r="D174" s="314" t="str">
        <f>QUANT!D725</f>
        <v>SINAPI</v>
      </c>
      <c r="E174" s="76" t="str">
        <f>IFERROR(VLOOKUP($C174,'SINAPI DEZEMBRO 2020'!$1:$1048576,2,0),IFERROR(VLOOKUP($C174,'COMP. PROPRIA'!$B$4:$I$79292,4,0),""))</f>
        <v>TUBO, PVC, SOLDÁVEL, DN 50MM, INSTALADO EM PRUMADA DE ÁGUA - FORNECIMENTO E INSTALAÇÃO. AF_12/2014</v>
      </c>
      <c r="F174" s="77" t="str">
        <f>IFERROR(VLOOKUP($C174,'SINAPI DEZEMBRO 2020'!$A:$D,3,0),IFERROR(VLOOKUP($C174,'COMP. PROPRIA'!$B$4:$I$79292,5,0),""))</f>
        <v>M</v>
      </c>
      <c r="G174" s="119">
        <f>QUANT!K725</f>
        <v>29.11</v>
      </c>
      <c r="H174" s="114">
        <f>IFERROR(VLOOKUP($C174,'SINAPI DEZEMBRO 2020'!$A:$D,4,0),IFERROR(VLOOKUP($C174,'COMP. PROPRIA'!$B$4:$I$79292,8,0),""))</f>
        <v>12.78</v>
      </c>
      <c r="I174" s="115">
        <f>H174*'4-BDI'!$E$29</f>
        <v>16.389071999999999</v>
      </c>
      <c r="J174" s="116">
        <f t="shared" si="52"/>
        <v>372.02</v>
      </c>
      <c r="K174" s="117">
        <f t="shared" si="53"/>
        <v>477.08</v>
      </c>
    </row>
    <row r="175" spans="2:11" s="72" customFormat="1" ht="30" x14ac:dyDescent="0.2">
      <c r="B175" s="8" t="s">
        <v>12142</v>
      </c>
      <c r="C175" s="314">
        <f>QUANT!C729</f>
        <v>89451</v>
      </c>
      <c r="D175" s="314" t="str">
        <f>QUANT!D729</f>
        <v>SINAPI</v>
      </c>
      <c r="E175" s="76" t="str">
        <f>IFERROR(VLOOKUP($C175,'SINAPI DEZEMBRO 2020'!$1:$1048576,2,0),IFERROR(VLOOKUP($C175,'COMP. PROPRIA'!$B$4:$I$79292,4,0),""))</f>
        <v>TUBO, PVC, SOLDÁVEL, DN 75MM, INSTALADO EM PRUMADA DE ÁGUA - FORNECIMENTO E INSTALAÇÃO. AF_12/2014</v>
      </c>
      <c r="F175" s="77" t="str">
        <f>IFERROR(VLOOKUP($C175,'SINAPI DEZEMBRO 2020'!$A:$D,3,0),IFERROR(VLOOKUP($C175,'COMP. PROPRIA'!$B$4:$I$79292,5,0),""))</f>
        <v>M</v>
      </c>
      <c r="G175" s="119">
        <f>QUANT!K729</f>
        <v>40.71</v>
      </c>
      <c r="H175" s="114">
        <f>IFERROR(VLOOKUP($C175,'SINAPI DEZEMBRO 2020'!$A:$D,4,0),IFERROR(VLOOKUP($C175,'COMP. PROPRIA'!$B$4:$I$79292,8,0),""))</f>
        <v>34.93</v>
      </c>
      <c r="I175" s="115">
        <f>H175*'4-BDI'!$E$29</f>
        <v>44.794232000000001</v>
      </c>
      <c r="J175" s="116">
        <f t="shared" si="52"/>
        <v>1422</v>
      </c>
      <c r="K175" s="117">
        <f t="shared" si="53"/>
        <v>1823.57</v>
      </c>
    </row>
    <row r="176" spans="2:11" s="72" customFormat="1" ht="30" x14ac:dyDescent="0.2">
      <c r="B176" s="8" t="s">
        <v>12143</v>
      </c>
      <c r="C176" s="314">
        <f>QUANT!C733</f>
        <v>89440</v>
      </c>
      <c r="D176" s="314" t="str">
        <f>QUANT!D733</f>
        <v>SINAPI</v>
      </c>
      <c r="E176" s="76" t="str">
        <f>IFERROR(VLOOKUP($C176,'SINAPI DEZEMBRO 2020'!$1:$1048576,2,0),IFERROR(VLOOKUP($C176,'COMP. PROPRIA'!$B$4:$I$79292,4,0),""))</f>
        <v>TE, PVC, SOLDÁVEL, DN 25MM, INSTALADO EM RAMAL DE DISTRIBUIÇÃO DE ÁGUA - FORNECIMENTO E INSTALAÇÃO. AF_12/2014</v>
      </c>
      <c r="F176" s="77" t="str">
        <f>IFERROR(VLOOKUP($C176,'SINAPI DEZEMBRO 2020'!$A:$D,3,0),IFERROR(VLOOKUP($C176,'COMP. PROPRIA'!$B$4:$I$79292,5,0),""))</f>
        <v>UN</v>
      </c>
      <c r="G176" s="119">
        <f>QUANT!K733</f>
        <v>3</v>
      </c>
      <c r="H176" s="114">
        <f>IFERROR(VLOOKUP($C176,'SINAPI DEZEMBRO 2020'!$A:$D,4,0),IFERROR(VLOOKUP($C176,'COMP. PROPRIA'!$B$4:$I$79292,8,0),""))</f>
        <v>6.43</v>
      </c>
      <c r="I176" s="115">
        <f>H176*'4-BDI'!$E$29</f>
        <v>8.2458320000000001</v>
      </c>
      <c r="J176" s="116">
        <f t="shared" si="52"/>
        <v>19.29</v>
      </c>
      <c r="K176" s="117">
        <f t="shared" si="53"/>
        <v>24.73</v>
      </c>
    </row>
    <row r="177" spans="2:11" s="72" customFormat="1" ht="30" x14ac:dyDescent="0.2">
      <c r="B177" s="8" t="s">
        <v>12144</v>
      </c>
      <c r="C177" s="314">
        <f>QUANT!C737</f>
        <v>89625</v>
      </c>
      <c r="D177" s="314" t="str">
        <f>QUANT!D737</f>
        <v>SINAPI</v>
      </c>
      <c r="E177" s="76" t="str">
        <f>IFERROR(VLOOKUP($C177,'SINAPI DEZEMBRO 2020'!$1:$1048576,2,0),IFERROR(VLOOKUP($C177,'COMP. PROPRIA'!$B$4:$I$79292,4,0),""))</f>
        <v>TE, PVC, SOLDÁVEL, DN 50MM, INSTALADO EM PRUMADA DE ÁGUA - FORNECIMENTO E INSTALAÇÃO. AF_12/2014</v>
      </c>
      <c r="F177" s="77" t="str">
        <f>IFERROR(VLOOKUP($C177,'SINAPI DEZEMBRO 2020'!$A:$D,3,0),IFERROR(VLOOKUP($C177,'COMP. PROPRIA'!$B$4:$I$79292,5,0),""))</f>
        <v>UN</v>
      </c>
      <c r="G177" s="119">
        <f>QUANT!K737</f>
        <v>9</v>
      </c>
      <c r="H177" s="114">
        <f>IFERROR(VLOOKUP($C177,'SINAPI DEZEMBRO 2020'!$A:$D,4,0),IFERROR(VLOOKUP($C177,'COMP. PROPRIA'!$B$4:$I$79292,8,0),""))</f>
        <v>17.100000000000001</v>
      </c>
      <c r="I177" s="115">
        <f>H177*'4-BDI'!$E$29</f>
        <v>21.929040000000001</v>
      </c>
      <c r="J177" s="116">
        <f t="shared" si="52"/>
        <v>153.9</v>
      </c>
      <c r="K177" s="117">
        <f t="shared" si="53"/>
        <v>197.36</v>
      </c>
    </row>
    <row r="178" spans="2:11" s="72" customFormat="1" ht="30" x14ac:dyDescent="0.2">
      <c r="B178" s="8" t="s">
        <v>12145</v>
      </c>
      <c r="C178" s="314">
        <f>QUANT!C741</f>
        <v>89629</v>
      </c>
      <c r="D178" s="314" t="str">
        <f>QUANT!D741</f>
        <v>SINAPI</v>
      </c>
      <c r="E178" s="76" t="str">
        <f>IFERROR(VLOOKUP($C178,'SINAPI DEZEMBRO 2020'!$1:$1048576,2,0),IFERROR(VLOOKUP($C178,'COMP. PROPRIA'!$B$4:$I$79292,4,0),""))</f>
        <v>TE, PVC, SOLDÁVEL, DN 75MM, INSTALADO EM PRUMADA DE ÁGUA - FORNECIMENTO E INSTALAÇÃO. AF_12/2014</v>
      </c>
      <c r="F178" s="77" t="str">
        <f>IFERROR(VLOOKUP($C178,'SINAPI DEZEMBRO 2020'!$A:$D,3,0),IFERROR(VLOOKUP($C178,'COMP. PROPRIA'!$B$4:$I$79292,5,0),""))</f>
        <v>UN</v>
      </c>
      <c r="G178" s="119">
        <f>QUANT!K741</f>
        <v>4</v>
      </c>
      <c r="H178" s="114">
        <f>IFERROR(VLOOKUP($C178,'SINAPI DEZEMBRO 2020'!$A:$D,4,0),IFERROR(VLOOKUP($C178,'COMP. PROPRIA'!$B$4:$I$79292,8,0),""))</f>
        <v>65.739999999999995</v>
      </c>
      <c r="I178" s="115">
        <f>H178*'4-BDI'!$E$29</f>
        <v>84.304975999999996</v>
      </c>
      <c r="J178" s="116">
        <f t="shared" si="52"/>
        <v>262.95999999999998</v>
      </c>
      <c r="K178" s="117">
        <f t="shared" si="53"/>
        <v>337.21</v>
      </c>
    </row>
    <row r="179" spans="2:11" s="72" customFormat="1" ht="30" x14ac:dyDescent="0.2">
      <c r="B179" s="8" t="s">
        <v>12146</v>
      </c>
      <c r="C179" s="314">
        <f>QUANT!C745</f>
        <v>89627</v>
      </c>
      <c r="D179" s="314" t="str">
        <f>QUANT!D745</f>
        <v>SINAPI</v>
      </c>
      <c r="E179" s="76" t="str">
        <f>IFERROR(VLOOKUP($C179,'SINAPI DEZEMBRO 2020'!$1:$1048576,2,0),IFERROR(VLOOKUP($C179,'COMP. PROPRIA'!$B$4:$I$79292,4,0),""))</f>
        <v>TÊ DE REDUÇÃO, PVC, SOLDÁVEL, DN 50MM X 25MM, INSTALADO EM PRUMADA DE ÁGUA - FORNECIMENTO E INSTALAÇÃO. AF_12/2014</v>
      </c>
      <c r="F179" s="77" t="str">
        <f>IFERROR(VLOOKUP($C179,'SINAPI DEZEMBRO 2020'!$A:$D,3,0),IFERROR(VLOOKUP($C179,'COMP. PROPRIA'!$B$4:$I$79292,5,0),""))</f>
        <v>UN</v>
      </c>
      <c r="G179" s="119">
        <f>QUANT!K745</f>
        <v>1</v>
      </c>
      <c r="H179" s="114">
        <f>IFERROR(VLOOKUP($C179,'SINAPI DEZEMBRO 2020'!$A:$D,4,0),IFERROR(VLOOKUP($C179,'COMP. PROPRIA'!$B$4:$I$79292,8,0),""))</f>
        <v>16.16</v>
      </c>
      <c r="I179" s="115">
        <f>H179*'4-BDI'!$E$29</f>
        <v>20.723583999999999</v>
      </c>
      <c r="J179" s="116">
        <f t="shared" si="52"/>
        <v>16.16</v>
      </c>
      <c r="K179" s="117">
        <f t="shared" si="53"/>
        <v>20.72</v>
      </c>
    </row>
    <row r="180" spans="2:11" s="72" customFormat="1" ht="45" x14ac:dyDescent="0.2">
      <c r="B180" s="8" t="s">
        <v>12147</v>
      </c>
      <c r="C180" s="314">
        <f>QUANT!C749</f>
        <v>89366</v>
      </c>
      <c r="D180" s="314" t="str">
        <f>QUANT!D749</f>
        <v>SINAPI</v>
      </c>
      <c r="E180" s="76" t="str">
        <f>IFERROR(VLOOKUP($C180,'SINAPI DEZEMBRO 2020'!$1:$1048576,2,0),IFERROR(VLOOKUP($C180,'COMP. PROPRIA'!$B$4:$I$79292,4,0),""))</f>
        <v>JOELHO 90 GRAUS COM BUCHA DE LATÃO, PVC, SOLDÁVEL, DN 25MM, X 3/4 INSTALADO EM RAMAL OU SUB-RAMAL DE ÁGUA - FORNECIMENTO E INSTALAÇÃO. AF_12/2014</v>
      </c>
      <c r="F180" s="77" t="str">
        <f>IFERROR(VLOOKUP($C180,'SINAPI DEZEMBRO 2020'!$A:$D,3,0),IFERROR(VLOOKUP($C180,'COMP. PROPRIA'!$B$4:$I$79292,5,0),""))</f>
        <v>UN</v>
      </c>
      <c r="G180" s="119">
        <f>QUANT!K749</f>
        <v>5</v>
      </c>
      <c r="H180" s="114">
        <f>IFERROR(VLOOKUP($C180,'SINAPI DEZEMBRO 2020'!$A:$D,4,0),IFERROR(VLOOKUP($C180,'COMP. PROPRIA'!$B$4:$I$79292,8,0),""))</f>
        <v>11.55</v>
      </c>
      <c r="I180" s="115">
        <f>H180*'4-BDI'!$E$29</f>
        <v>14.811720000000001</v>
      </c>
      <c r="J180" s="116">
        <f t="shared" si="52"/>
        <v>57.75</v>
      </c>
      <c r="K180" s="117">
        <f t="shared" si="53"/>
        <v>74.05</v>
      </c>
    </row>
    <row r="181" spans="2:11" s="72" customFormat="1" ht="45" x14ac:dyDescent="0.2">
      <c r="B181" s="8" t="s">
        <v>12148</v>
      </c>
      <c r="C181" s="314">
        <f>QUANT!C753</f>
        <v>90373</v>
      </c>
      <c r="D181" s="314" t="str">
        <f>QUANT!D753</f>
        <v>SINAPI</v>
      </c>
      <c r="E181" s="76" t="str">
        <f>IFERROR(VLOOKUP($C181,'SINAPI DEZEMBRO 2020'!$1:$1048576,2,0),IFERROR(VLOOKUP($C181,'COMP. PROPRIA'!$B$4:$I$79292,4,0),""))</f>
        <v>JOELHO 90 GRAUS COM BUCHA DE LATÃO, PVC, SOLDÁVEL, DN 25MM, X 1/2 INSTALADO EM RAMAL OU SUB-RAMAL DE ÁGUA - FORNECIMENTO E INSTALAÇÃO. AF_12/2014</v>
      </c>
      <c r="F181" s="77" t="str">
        <f>IFERROR(VLOOKUP($C181,'SINAPI DEZEMBRO 2020'!$A:$D,3,0),IFERROR(VLOOKUP($C181,'COMP. PROPRIA'!$B$4:$I$79292,5,0),""))</f>
        <v>UN</v>
      </c>
      <c r="G181" s="119">
        <f>QUANT!K753</f>
        <v>6</v>
      </c>
      <c r="H181" s="114">
        <f>IFERROR(VLOOKUP($C181,'SINAPI DEZEMBRO 2020'!$A:$D,4,0),IFERROR(VLOOKUP($C181,'COMP. PROPRIA'!$B$4:$I$79292,8,0),""))</f>
        <v>10.64</v>
      </c>
      <c r="I181" s="115">
        <f>H181*'4-BDI'!$E$29</f>
        <v>13.644736</v>
      </c>
      <c r="J181" s="116">
        <f t="shared" si="52"/>
        <v>63.84</v>
      </c>
      <c r="K181" s="117">
        <f t="shared" si="53"/>
        <v>81.86</v>
      </c>
    </row>
    <row r="182" spans="2:11" s="72" customFormat="1" ht="45" x14ac:dyDescent="0.2">
      <c r="B182" s="8" t="s">
        <v>12149</v>
      </c>
      <c r="C182" s="314">
        <f>QUANT!C757</f>
        <v>89396</v>
      </c>
      <c r="D182" s="314" t="str">
        <f>QUANT!D757</f>
        <v>SINAPI</v>
      </c>
      <c r="E182" s="76" t="str">
        <f>IFERROR(VLOOKUP($C182,'SINAPI DEZEMBRO 2020'!$1:$1048576,2,0),IFERROR(VLOOKUP($C182,'COMP. PROPRIA'!$B$4:$I$79292,4,0),""))</f>
        <v>TÊ COM BUCHA DE LATÃO NA BOLSA CENTRAL, PVC, SOLDÁVEL, DN 25MM X 1/2, INSTALADO EM RAMAL OU SUB-RAMAL DE ÁGUA - FORNECIMENTO E INSTALAÇÃO. AF_12/2014</v>
      </c>
      <c r="F182" s="77" t="str">
        <f>IFERROR(VLOOKUP($C182,'SINAPI DEZEMBRO 2020'!$A:$D,3,0),IFERROR(VLOOKUP($C182,'COMP. PROPRIA'!$B$4:$I$79292,5,0),""))</f>
        <v>UN</v>
      </c>
      <c r="G182" s="119">
        <f>QUANT!K757</f>
        <v>4</v>
      </c>
      <c r="H182" s="114">
        <f>IFERROR(VLOOKUP($C182,'SINAPI DEZEMBRO 2020'!$A:$D,4,0),IFERROR(VLOOKUP($C182,'COMP. PROPRIA'!$B$4:$I$79292,8,0),""))</f>
        <v>14.97</v>
      </c>
      <c r="I182" s="115">
        <f>H182*'4-BDI'!$E$29</f>
        <v>19.197528000000002</v>
      </c>
      <c r="J182" s="116">
        <f t="shared" si="52"/>
        <v>59.88</v>
      </c>
      <c r="K182" s="117">
        <f t="shared" si="53"/>
        <v>76.790000000000006</v>
      </c>
    </row>
    <row r="183" spans="2:11" s="280" customFormat="1" ht="15" x14ac:dyDescent="0.2">
      <c r="B183" s="737" t="s">
        <v>12380</v>
      </c>
      <c r="C183" s="738"/>
      <c r="D183" s="738"/>
      <c r="E183" s="738"/>
      <c r="F183" s="738"/>
      <c r="G183" s="738"/>
      <c r="H183" s="739"/>
      <c r="I183" s="147"/>
      <c r="J183" s="146">
        <f>TRUNC(SUM(J162:J182),2)</f>
        <v>4663.01</v>
      </c>
      <c r="K183" s="149">
        <f>TRUNC(SUM(K162:K182),2)</f>
        <v>5979.76</v>
      </c>
    </row>
    <row r="184" spans="2:11" s="72" customFormat="1" ht="15" x14ac:dyDescent="0.2">
      <c r="B184" s="558" t="s">
        <v>12150</v>
      </c>
      <c r="C184" s="559"/>
      <c r="D184" s="560"/>
      <c r="E184" s="561" t="s">
        <v>11126</v>
      </c>
      <c r="F184" s="562"/>
      <c r="G184" s="563"/>
      <c r="H184" s="564"/>
      <c r="I184" s="565"/>
      <c r="J184" s="557"/>
      <c r="K184" s="149"/>
    </row>
    <row r="185" spans="2:11" s="72" customFormat="1" ht="45" x14ac:dyDescent="0.2">
      <c r="B185" s="8" t="s">
        <v>12151</v>
      </c>
      <c r="C185" s="314">
        <f>QUANT!C762</f>
        <v>97902</v>
      </c>
      <c r="D185" s="314" t="str">
        <f>QUANT!D762</f>
        <v>SINAPI</v>
      </c>
      <c r="E185" s="76" t="str">
        <f>IFERROR(VLOOKUP($C185,'SINAPI DEZEMBRO 2020'!$1:$1048576,2,0),IFERROR(VLOOKUP($C185,'COMP. PROPRIA'!$B$4:$I$79292,4,0),""))</f>
        <v>CAIXA ENTERRADA HIDRÁULICA RETANGULAR EM ALVENARIA COM TIJOLOS CERÂMICOS MACIÇOS, DIMENSÕES INTERNAS: 0,6X0,6X0,6 M PARA REDE DE ESGOTO. AF_12/2020</v>
      </c>
      <c r="F185" s="77" t="str">
        <f>IFERROR(VLOOKUP($C185,'SINAPI DEZEMBRO 2020'!$A:$D,3,0),IFERROR(VLOOKUP($C185,'COMP. PROPRIA'!$B$4:$I$79292,5,0),""))</f>
        <v>UN</v>
      </c>
      <c r="G185" s="119">
        <f>QUANT!K762</f>
        <v>1</v>
      </c>
      <c r="H185" s="114">
        <f>IFERROR(VLOOKUP($C185,'SINAPI DEZEMBRO 2020'!$A:$D,4,0),IFERROR(VLOOKUP($C185,'COMP. PROPRIA'!$B$4:$I$79292,8,0),""))</f>
        <v>466.22</v>
      </c>
      <c r="I185" s="115">
        <f>H185*'4-BDI'!$E$29</f>
        <v>597.88052800000003</v>
      </c>
      <c r="J185" s="116">
        <f t="shared" ref="J185:J215" si="54">TRUNC(G185*H185,2)</f>
        <v>466.22</v>
      </c>
      <c r="K185" s="117">
        <f t="shared" ref="K185:K215" si="55">TRUNC(G185*I185,2)</f>
        <v>597.88</v>
      </c>
    </row>
    <row r="186" spans="2:11" s="72" customFormat="1" ht="45" x14ac:dyDescent="0.2">
      <c r="B186" s="8" t="s">
        <v>12152</v>
      </c>
      <c r="C186" s="314">
        <f>QUANT!C766</f>
        <v>89707</v>
      </c>
      <c r="D186" s="314" t="str">
        <f>QUANT!D766</f>
        <v>SINAPI</v>
      </c>
      <c r="E186" s="76" t="str">
        <f>IFERROR(VLOOKUP($C186,'SINAPI DEZEMBRO 2020'!$1:$1048576,2,0),IFERROR(VLOOKUP($C186,'COMP. PROPRIA'!$B$4:$I$79292,4,0),""))</f>
        <v>CAIXA SIFONADA, PVC, DN 100 X 100 X 50 MM, JUNTA ELÁSTICA, FORNECIDA E INSTALADA EM RAMAL DE DESCARGA OU EM RAMAL DE ESGOTO SANITÁRIO. AF_12/2014</v>
      </c>
      <c r="F186" s="77" t="str">
        <f>IFERROR(VLOOKUP($C186,'SINAPI DEZEMBRO 2020'!$A:$D,3,0),IFERROR(VLOOKUP($C186,'COMP. PROPRIA'!$B$4:$I$79292,5,0),""))</f>
        <v>UN</v>
      </c>
      <c r="G186" s="119">
        <f>QUANT!K766</f>
        <v>1</v>
      </c>
      <c r="H186" s="114">
        <f>IFERROR(VLOOKUP($C186,'SINAPI DEZEMBRO 2020'!$A:$D,4,0),IFERROR(VLOOKUP($C186,'COMP. PROPRIA'!$B$4:$I$79292,8,0),""))</f>
        <v>26.65</v>
      </c>
      <c r="I186" s="115">
        <f>H186*'4-BDI'!$E$29</f>
        <v>34.175959999999996</v>
      </c>
      <c r="J186" s="116">
        <f t="shared" si="54"/>
        <v>26.65</v>
      </c>
      <c r="K186" s="117">
        <f t="shared" si="55"/>
        <v>34.17</v>
      </c>
    </row>
    <row r="187" spans="2:11" s="72" customFormat="1" ht="30" x14ac:dyDescent="0.2">
      <c r="B187" s="8" t="s">
        <v>12153</v>
      </c>
      <c r="C187" s="314" t="str">
        <f>QUANT!C770</f>
        <v>CP- CON- 05</v>
      </c>
      <c r="D187" s="314" t="str">
        <f>QUANT!D770</f>
        <v>PRÓPRIA</v>
      </c>
      <c r="E187" s="76" t="str">
        <f>IFERROR(VLOOKUP($C187,'SINAPI DEZEMBRO 2020'!$1:$1048576,2,0),IFERROR(VLOOKUP($C187,'COMP. PROPRIA'!$B$4:$I$79292,4,0),""))</f>
        <v>CAIXA SINFONADA PVC 150X150X50 COM GRELHA QUADRADA FORNECIMENTO E INSTALAÇÃO.</v>
      </c>
      <c r="F187" s="77" t="str">
        <f>IFERROR(VLOOKUP($C187,'SINAPI DEZEMBRO 2020'!$A:$D,3,0),IFERROR(VLOOKUP($C187,'COMP. PROPRIA'!$B$4:$I$79292,5,0),""))</f>
        <v xml:space="preserve">UN    </v>
      </c>
      <c r="G187" s="119">
        <f>QUANT!K770</f>
        <v>7</v>
      </c>
      <c r="H187" s="114">
        <f>IFERROR(VLOOKUP($C187,'SINAPI DEZEMBRO 2020'!$A:$D,4,0),IFERROR(VLOOKUP($C187,'COMP. PROPRIA'!$B$4:$I$79292,8,0),""))</f>
        <v>33.159999999999997</v>
      </c>
      <c r="I187" s="115">
        <f>H187*'4-BDI'!$E$29</f>
        <v>42.524383999999998</v>
      </c>
      <c r="J187" s="116">
        <f t="shared" si="54"/>
        <v>232.12</v>
      </c>
      <c r="K187" s="117">
        <f t="shared" si="55"/>
        <v>297.67</v>
      </c>
    </row>
    <row r="188" spans="2:11" s="72" customFormat="1" ht="15" x14ac:dyDescent="0.2">
      <c r="B188" s="8" t="s">
        <v>12154</v>
      </c>
      <c r="C188" s="314" t="str">
        <f>QUANT!C774</f>
        <v>CP- CON- 06</v>
      </c>
      <c r="D188" s="314" t="str">
        <f>QUANT!D774</f>
        <v>PRÓPRIA</v>
      </c>
      <c r="E188" s="76" t="str">
        <f>IFERROR(VLOOKUP($C188,'SINAPI DEZEMBRO 2020'!$1:$1048576,2,0),IFERROR(VLOOKUP($C188,'COMP. PROPRIA'!$B$4:$I$79292,4,0),""))</f>
        <v>SIFAO FLEXIVEL FORNECIMENTO E INSTALAÇÃO</v>
      </c>
      <c r="F188" s="77" t="str">
        <f>IFERROR(VLOOKUP($C188,'SINAPI DEZEMBRO 2020'!$A:$D,3,0),IFERROR(VLOOKUP($C188,'COMP. PROPRIA'!$B$4:$I$79292,5,0),""))</f>
        <v xml:space="preserve">UN    </v>
      </c>
      <c r="G188" s="119">
        <f>QUANT!K774</f>
        <v>9</v>
      </c>
      <c r="H188" s="114">
        <f>IFERROR(VLOOKUP($C188,'SINAPI DEZEMBRO 2020'!$A:$D,4,0),IFERROR(VLOOKUP($C188,'COMP. PROPRIA'!$B$4:$I$79292,8,0),""))</f>
        <v>10.5</v>
      </c>
      <c r="I188" s="115">
        <f>H188*'4-BDI'!$E$29</f>
        <v>13.465199999999999</v>
      </c>
      <c r="J188" s="116">
        <f t="shared" si="54"/>
        <v>94.5</v>
      </c>
      <c r="K188" s="117">
        <f t="shared" si="55"/>
        <v>121.18</v>
      </c>
    </row>
    <row r="189" spans="2:11" s="72" customFormat="1" ht="15" x14ac:dyDescent="0.2">
      <c r="B189" s="8" t="s">
        <v>12155</v>
      </c>
      <c r="C189" s="314" t="str">
        <f>QUANT!C778</f>
        <v>CP- CON- 07</v>
      </c>
      <c r="D189" s="314" t="str">
        <f>QUANT!D778</f>
        <v>PRÓPRIA</v>
      </c>
      <c r="E189" s="76" t="str">
        <f>IFERROR(VLOOKUP($C189,'SINAPI DEZEMBRO 2020'!$1:$1048576,2,0),IFERROR(VLOOKUP($C189,'COMP. PROPRIA'!$B$4:$I$79292,4,0),""))</f>
        <v>VALVULA P/ PIA FORNECIMENTO E INSTALAÇÃO</v>
      </c>
      <c r="F189" s="77" t="str">
        <f>IFERROR(VLOOKUP($C189,'SINAPI DEZEMBRO 2020'!$A:$D,3,0),IFERROR(VLOOKUP($C189,'COMP. PROPRIA'!$B$4:$I$79292,5,0),""))</f>
        <v xml:space="preserve">UN    </v>
      </c>
      <c r="G189" s="119">
        <f>QUANT!K778</f>
        <v>3</v>
      </c>
      <c r="H189" s="114">
        <f>IFERROR(VLOOKUP($C189,'SINAPI DEZEMBRO 2020'!$A:$D,4,0),IFERROR(VLOOKUP($C189,'COMP. PROPRIA'!$B$4:$I$79292,8,0),""))</f>
        <v>17.100000000000001</v>
      </c>
      <c r="I189" s="115">
        <f>H189*'4-BDI'!$E$29</f>
        <v>21.929040000000001</v>
      </c>
      <c r="J189" s="116">
        <f t="shared" si="54"/>
        <v>51.3</v>
      </c>
      <c r="K189" s="117">
        <f t="shared" si="55"/>
        <v>65.78</v>
      </c>
    </row>
    <row r="190" spans="2:11" s="72" customFormat="1" ht="45" x14ac:dyDescent="0.2">
      <c r="B190" s="8" t="s">
        <v>12156</v>
      </c>
      <c r="C190" s="314">
        <f>QUANT!C783</f>
        <v>89728</v>
      </c>
      <c r="D190" s="314" t="str">
        <f>QUANT!D783</f>
        <v>SINAPI</v>
      </c>
      <c r="E190" s="76" t="str">
        <f>IFERROR(VLOOKUP($C190,'SINAPI DEZEMBRO 2020'!$1:$1048576,2,0),IFERROR(VLOOKUP($C190,'COMP. PROPRIA'!$B$4:$I$79292,4,0),""))</f>
        <v>CURVA CURTA 90 GRAUS, PVC, SERIE NORMAL, ESGOTO PREDIAL, DN 40 MM, JUNTA SOLDÁVEL, FORNECIDO E INSTALADO EM RAMAL DE DESCARGA OU RAMAL DE ESGOTO SANITÁRIO. AF_12/2014</v>
      </c>
      <c r="F190" s="77" t="str">
        <f>IFERROR(VLOOKUP($C190,'SINAPI DEZEMBRO 2020'!$A:$D,3,0),IFERROR(VLOOKUP($C190,'COMP. PROPRIA'!$B$4:$I$79292,5,0),""))</f>
        <v>UN</v>
      </c>
      <c r="G190" s="119">
        <f>QUANT!K783</f>
        <v>2</v>
      </c>
      <c r="H190" s="114">
        <f>IFERROR(VLOOKUP($C190,'SINAPI DEZEMBRO 2020'!$A:$D,4,0),IFERROR(VLOOKUP($C190,'COMP. PROPRIA'!$B$4:$I$79292,8,0),""))</f>
        <v>8.0500000000000007</v>
      </c>
      <c r="I190" s="115">
        <f>H190*'4-BDI'!$E$29</f>
        <v>10.323320000000001</v>
      </c>
      <c r="J190" s="116">
        <f t="shared" si="54"/>
        <v>16.100000000000001</v>
      </c>
      <c r="K190" s="117">
        <f t="shared" si="55"/>
        <v>20.64</v>
      </c>
    </row>
    <row r="191" spans="2:11" s="72" customFormat="1" ht="45" x14ac:dyDescent="0.2">
      <c r="B191" s="8" t="s">
        <v>12157</v>
      </c>
      <c r="C191" s="314">
        <f>QUANT!C787</f>
        <v>89531</v>
      </c>
      <c r="D191" s="314" t="str">
        <f>QUANT!D787</f>
        <v>SINAPI</v>
      </c>
      <c r="E191" s="76" t="str">
        <f>IFERROR(VLOOKUP($C191,'SINAPI DEZEMBRO 2020'!$1:$1048576,2,0),IFERROR(VLOOKUP($C191,'COMP. PROPRIA'!$B$4:$I$79292,4,0),""))</f>
        <v>JOELHO 45 GRAUS, PVC, SERIE R, ÁGUA PLUVIAL, DN 100 MM, JUNTA ELÁSTICA, FORNECIDO E INSTALADO EM RAMAL DE ENCAMINHAMENTO. AF_12/2014</v>
      </c>
      <c r="F191" s="77" t="str">
        <f>IFERROR(VLOOKUP($C191,'SINAPI DEZEMBRO 2020'!$A:$D,3,0),IFERROR(VLOOKUP($C191,'COMP. PROPRIA'!$B$4:$I$79292,5,0),""))</f>
        <v>UN</v>
      </c>
      <c r="G191" s="119">
        <f>QUANT!K787</f>
        <v>5</v>
      </c>
      <c r="H191" s="114">
        <f>IFERROR(VLOOKUP($C191,'SINAPI DEZEMBRO 2020'!$A:$D,4,0),IFERROR(VLOOKUP($C191,'COMP. PROPRIA'!$B$4:$I$79292,8,0),""))</f>
        <v>26.35</v>
      </c>
      <c r="I191" s="115">
        <f>H191*'4-BDI'!$E$29</f>
        <v>33.791240000000002</v>
      </c>
      <c r="J191" s="116">
        <f t="shared" si="54"/>
        <v>131.75</v>
      </c>
      <c r="K191" s="117">
        <f t="shared" si="55"/>
        <v>168.95</v>
      </c>
    </row>
    <row r="192" spans="2:11" s="72" customFormat="1" ht="45" x14ac:dyDescent="0.2">
      <c r="B192" s="8" t="s">
        <v>12158</v>
      </c>
      <c r="C192" s="314">
        <f>QUANT!C791</f>
        <v>89726</v>
      </c>
      <c r="D192" s="314" t="str">
        <f>QUANT!D791</f>
        <v>SINAPI</v>
      </c>
      <c r="E192" s="76" t="str">
        <f>IFERROR(VLOOKUP($C192,'SINAPI DEZEMBRO 2020'!$1:$1048576,2,0),IFERROR(VLOOKUP($C192,'COMP. PROPRIA'!$B$4:$I$79292,4,0),""))</f>
        <v>JOELHO 45 GRAUS, PVC, SERIE NORMAL, ESGOTO PREDIAL, DN 40 MM, JUNTA SOLDÁVEL, FORNECIDO E INSTALADO EM RAMAL DE DESCARGA OU RAMAL DE ESGOTO SANITÁRIO. AF_12/2014</v>
      </c>
      <c r="F192" s="77" t="str">
        <f>IFERROR(VLOOKUP($C192,'SINAPI DEZEMBRO 2020'!$A:$D,3,0),IFERROR(VLOOKUP($C192,'COMP. PROPRIA'!$B$4:$I$79292,5,0),""))</f>
        <v>UN</v>
      </c>
      <c r="G192" s="119">
        <f>QUANT!K791</f>
        <v>2</v>
      </c>
      <c r="H192" s="114">
        <f>IFERROR(VLOOKUP($C192,'SINAPI DEZEMBRO 2020'!$A:$D,4,0),IFERROR(VLOOKUP($C192,'COMP. PROPRIA'!$B$4:$I$79292,8,0),""))</f>
        <v>5.68</v>
      </c>
      <c r="I192" s="115">
        <f>H192*'4-BDI'!$E$29</f>
        <v>7.2840319999999998</v>
      </c>
      <c r="J192" s="116">
        <f t="shared" si="54"/>
        <v>11.36</v>
      </c>
      <c r="K192" s="117">
        <f t="shared" si="55"/>
        <v>14.56</v>
      </c>
    </row>
    <row r="193" spans="2:11" s="72" customFormat="1" ht="45" x14ac:dyDescent="0.2">
      <c r="B193" s="8" t="s">
        <v>12159</v>
      </c>
      <c r="C193" s="314">
        <f>QUANT!C795</f>
        <v>89732</v>
      </c>
      <c r="D193" s="314" t="str">
        <f>QUANT!D795</f>
        <v>SINAPI</v>
      </c>
      <c r="E193" s="76" t="str">
        <f>IFERROR(VLOOKUP($C193,'SINAPI DEZEMBRO 2020'!$1:$1048576,2,0),IFERROR(VLOOKUP($C193,'COMP. PROPRIA'!$B$4:$I$79292,4,0),""))</f>
        <v>JOELHO 45 GRAUS, PVC, SERIE NORMAL, ESGOTO PREDIAL, DN 50 MM, JUNTA ELÁSTICA, FORNECIDO E INSTALADO EM RAMAL DE DESCARGA OU RAMAL DE ESGOTO SANITÁRIO. AF_12/2014</v>
      </c>
      <c r="F193" s="77" t="str">
        <f>IFERROR(VLOOKUP($C193,'SINAPI DEZEMBRO 2020'!$A:$D,3,0),IFERROR(VLOOKUP($C193,'COMP. PROPRIA'!$B$4:$I$79292,5,0),""))</f>
        <v>UN</v>
      </c>
      <c r="G193" s="119">
        <f>QUANT!K795</f>
        <v>7</v>
      </c>
      <c r="H193" s="114">
        <f>IFERROR(VLOOKUP($C193,'SINAPI DEZEMBRO 2020'!$A:$D,4,0),IFERROR(VLOOKUP($C193,'COMP. PROPRIA'!$B$4:$I$79292,8,0),""))</f>
        <v>8.9700000000000006</v>
      </c>
      <c r="I193" s="115">
        <f>H193*'4-BDI'!$E$29</f>
        <v>11.503128</v>
      </c>
      <c r="J193" s="116">
        <f t="shared" si="54"/>
        <v>62.79</v>
      </c>
      <c r="K193" s="117">
        <f t="shared" si="55"/>
        <v>80.52</v>
      </c>
    </row>
    <row r="194" spans="2:11" s="72" customFormat="1" ht="45" x14ac:dyDescent="0.2">
      <c r="B194" s="8" t="s">
        <v>12160</v>
      </c>
      <c r="C194" s="314">
        <f>QUANT!C799</f>
        <v>89739</v>
      </c>
      <c r="D194" s="314" t="str">
        <f>QUANT!D799</f>
        <v>SINAPI</v>
      </c>
      <c r="E194" s="76" t="str">
        <f>IFERROR(VLOOKUP($C194,'SINAPI DEZEMBRO 2020'!$1:$1048576,2,0),IFERROR(VLOOKUP($C194,'COMP. PROPRIA'!$B$4:$I$79292,4,0),""))</f>
        <v>JOELHO 45 GRAUS, PVC, SERIE NORMAL, ESGOTO PREDIAL, DN 75 MM, JUNTA ELÁSTICA, FORNECIDO E INSTALADO EM RAMAL DE DESCARGA OU RAMAL DE ESGOTO SANITÁRIO. AF_12/2014</v>
      </c>
      <c r="F194" s="77" t="str">
        <f>IFERROR(VLOOKUP($C194,'SINAPI DEZEMBRO 2020'!$A:$D,3,0),IFERROR(VLOOKUP($C194,'COMP. PROPRIA'!$B$4:$I$79292,5,0),""))</f>
        <v>UN</v>
      </c>
      <c r="G194" s="119">
        <f>QUANT!K799</f>
        <v>2</v>
      </c>
      <c r="H194" s="114">
        <f>IFERROR(VLOOKUP($C194,'SINAPI DEZEMBRO 2020'!$A:$D,4,0),IFERROR(VLOOKUP($C194,'COMP. PROPRIA'!$B$4:$I$79292,8,0),""))</f>
        <v>15.12</v>
      </c>
      <c r="I194" s="115">
        <f>H194*'4-BDI'!$E$29</f>
        <v>19.389887999999999</v>
      </c>
      <c r="J194" s="116">
        <f t="shared" si="54"/>
        <v>30.24</v>
      </c>
      <c r="K194" s="117">
        <f t="shared" si="55"/>
        <v>38.770000000000003</v>
      </c>
    </row>
    <row r="195" spans="2:11" s="72" customFormat="1" ht="45" x14ac:dyDescent="0.2">
      <c r="B195" s="8" t="s">
        <v>12161</v>
      </c>
      <c r="C195" s="314">
        <f>QUANT!C803</f>
        <v>89744</v>
      </c>
      <c r="D195" s="314" t="str">
        <f>QUANT!D803</f>
        <v>SINAPI</v>
      </c>
      <c r="E195" s="76" t="str">
        <f>IFERROR(VLOOKUP($C195,'SINAPI DEZEMBRO 2020'!$1:$1048576,2,0),IFERROR(VLOOKUP($C195,'COMP. PROPRIA'!$B$4:$I$79292,4,0),""))</f>
        <v>JOELHO 90 GRAUS, PVC, SERIE NORMAL, ESGOTO PREDIAL, DN 100 MM, JUNTA ELÁSTICA, FORNECIDO E INSTALADO EM RAMAL DE DESCARGA OU RAMAL DE ESGOTO SANITÁRIO. AF_12/2014</v>
      </c>
      <c r="F195" s="77" t="str">
        <f>IFERROR(VLOOKUP($C195,'SINAPI DEZEMBRO 2020'!$A:$D,3,0),IFERROR(VLOOKUP($C195,'COMP. PROPRIA'!$B$4:$I$79292,5,0),""))</f>
        <v>UN</v>
      </c>
      <c r="G195" s="119">
        <f>QUANT!K803</f>
        <v>10</v>
      </c>
      <c r="H195" s="114">
        <f>IFERROR(VLOOKUP($C195,'SINAPI DEZEMBRO 2020'!$A:$D,4,0),IFERROR(VLOOKUP($C195,'COMP. PROPRIA'!$B$4:$I$79292,8,0),""))</f>
        <v>18.850000000000001</v>
      </c>
      <c r="I195" s="115">
        <f>H195*'4-BDI'!$E$29</f>
        <v>24.17324</v>
      </c>
      <c r="J195" s="116">
        <f t="shared" si="54"/>
        <v>188.5</v>
      </c>
      <c r="K195" s="117">
        <f t="shared" si="55"/>
        <v>241.73</v>
      </c>
    </row>
    <row r="196" spans="2:11" s="72" customFormat="1" ht="45" x14ac:dyDescent="0.2">
      <c r="B196" s="8" t="s">
        <v>12162</v>
      </c>
      <c r="C196" s="314">
        <f>QUANT!C807</f>
        <v>89731</v>
      </c>
      <c r="D196" s="314" t="str">
        <f>QUANT!D807</f>
        <v>SINAPI</v>
      </c>
      <c r="E196" s="76" t="str">
        <f>IFERROR(VLOOKUP($C196,'SINAPI DEZEMBRO 2020'!$1:$1048576,2,0),IFERROR(VLOOKUP($C196,'COMP. PROPRIA'!$B$4:$I$79292,4,0),""))</f>
        <v>JOELHO 90 GRAUS, PVC, SERIE NORMAL, ESGOTO PREDIAL, DN 50 MM, JUNTA ELÁSTICA, FORNECIDO E INSTALADO EM RAMAL DE DESCARGA OU RAMAL DE ESGOTO SANITÁRIO. AF_12/2014</v>
      </c>
      <c r="F196" s="77" t="str">
        <f>IFERROR(VLOOKUP($C196,'SINAPI DEZEMBRO 2020'!$A:$D,3,0),IFERROR(VLOOKUP($C196,'COMP. PROPRIA'!$B$4:$I$79292,5,0),""))</f>
        <v>UN</v>
      </c>
      <c r="G196" s="119">
        <f>QUANT!K807</f>
        <v>22</v>
      </c>
      <c r="H196" s="114">
        <f>IFERROR(VLOOKUP($C196,'SINAPI DEZEMBRO 2020'!$A:$D,4,0),IFERROR(VLOOKUP($C196,'COMP. PROPRIA'!$B$4:$I$79292,8,0),""))</f>
        <v>8.52</v>
      </c>
      <c r="I196" s="115">
        <f>H196*'4-BDI'!$E$29</f>
        <v>10.926048</v>
      </c>
      <c r="J196" s="116">
        <f t="shared" si="54"/>
        <v>187.44</v>
      </c>
      <c r="K196" s="117">
        <f t="shared" si="55"/>
        <v>240.37</v>
      </c>
    </row>
    <row r="197" spans="2:11" s="72" customFormat="1" ht="45" x14ac:dyDescent="0.2">
      <c r="B197" s="8" t="s">
        <v>12163</v>
      </c>
      <c r="C197" s="314">
        <f>QUANT!C811</f>
        <v>89724</v>
      </c>
      <c r="D197" s="314" t="str">
        <f>QUANT!D811</f>
        <v>SINAPI</v>
      </c>
      <c r="E197" s="76" t="str">
        <f>IFERROR(VLOOKUP($C197,'SINAPI DEZEMBRO 2020'!$1:$1048576,2,0),IFERROR(VLOOKUP($C197,'COMP. PROPRIA'!$B$4:$I$79292,4,0),""))</f>
        <v>JOELHO 90 GRAUS, PVC, SERIE NORMAL, ESGOTO PREDIAL, DN 40 MM, JUNTA SOLDÁVEL, FORNECIDO E INSTALADO EM RAMAL DE DESCARGA OU RAMAL DE ESGOTO SANITÁRIO. AF_12/2014</v>
      </c>
      <c r="F197" s="77" t="str">
        <f>IFERROR(VLOOKUP($C197,'SINAPI DEZEMBRO 2020'!$A:$D,3,0),IFERROR(VLOOKUP($C197,'COMP. PROPRIA'!$B$4:$I$79292,5,0),""))</f>
        <v>UN</v>
      </c>
      <c r="G197" s="119">
        <f>QUANT!K811</f>
        <v>2</v>
      </c>
      <c r="H197" s="114">
        <f>IFERROR(VLOOKUP($C197,'SINAPI DEZEMBRO 2020'!$A:$D,4,0),IFERROR(VLOOKUP($C197,'COMP. PROPRIA'!$B$4:$I$79292,8,0),""))</f>
        <v>7.58</v>
      </c>
      <c r="I197" s="115">
        <f>H197*'4-BDI'!$E$29</f>
        <v>9.7205919999999999</v>
      </c>
      <c r="J197" s="116">
        <f t="shared" si="54"/>
        <v>15.16</v>
      </c>
      <c r="K197" s="117">
        <f t="shared" si="55"/>
        <v>19.440000000000001</v>
      </c>
    </row>
    <row r="198" spans="2:11" s="72" customFormat="1" ht="15" x14ac:dyDescent="0.2">
      <c r="B198" s="8" t="s">
        <v>12164</v>
      </c>
      <c r="C198" s="314" t="str">
        <f>QUANT!C815</f>
        <v>CP- CON- 08</v>
      </c>
      <c r="D198" s="314" t="str">
        <f>QUANT!D815</f>
        <v>PRÓPRIA</v>
      </c>
      <c r="E198" s="76" t="str">
        <f>IFERROR(VLOOKUP($C198,'SINAPI DEZEMBRO 2020'!$1:$1048576,2,0),IFERROR(VLOOKUP($C198,'COMP. PROPRIA'!$B$4:$I$79292,4,0),""))</f>
        <v>JUNÇÃO SIMPLES ESGOTO 100X50 FORNECIMENTO E INSTALAÇÃO</v>
      </c>
      <c r="F198" s="77" t="str">
        <f>IFERROR(VLOOKUP($C198,'SINAPI DEZEMBRO 2020'!$A:$D,3,0),IFERROR(VLOOKUP($C198,'COMP. PROPRIA'!$B$4:$I$79292,5,0),""))</f>
        <v xml:space="preserve">UN    </v>
      </c>
      <c r="G198" s="119">
        <f>QUANT!K815</f>
        <v>3</v>
      </c>
      <c r="H198" s="114">
        <f>IFERROR(VLOOKUP($C198,'SINAPI DEZEMBRO 2020'!$A:$D,4,0),IFERROR(VLOOKUP($C198,'COMP. PROPRIA'!$B$4:$I$79292,8,0),""))</f>
        <v>13.85</v>
      </c>
      <c r="I198" s="115">
        <f>H198*'4-BDI'!$E$29</f>
        <v>17.761240000000001</v>
      </c>
      <c r="J198" s="116">
        <f t="shared" si="54"/>
        <v>41.55</v>
      </c>
      <c r="K198" s="117">
        <f t="shared" si="55"/>
        <v>53.28</v>
      </c>
    </row>
    <row r="199" spans="2:11" s="72" customFormat="1" ht="15" x14ac:dyDescent="0.2">
      <c r="B199" s="8" t="s">
        <v>12165</v>
      </c>
      <c r="C199" s="314" t="str">
        <f>QUANT!C819</f>
        <v>CP- CON- 09</v>
      </c>
      <c r="D199" s="314" t="str">
        <f>QUANT!D819</f>
        <v>PRÓPRIA</v>
      </c>
      <c r="E199" s="76" t="str">
        <f>IFERROR(VLOOKUP($C199,'SINAPI DEZEMBRO 2020'!$1:$1048576,2,0),IFERROR(VLOOKUP($C199,'COMP. PROPRIA'!$B$4:$I$79292,4,0),""))</f>
        <v>JUNÇÃO SIMPLES ESGOTO 100 X 75 FORNECIMENTO E INSTALAÇÃO</v>
      </c>
      <c r="F199" s="77" t="str">
        <f>IFERROR(VLOOKUP($C199,'SINAPI DEZEMBRO 2020'!$A:$D,3,0),IFERROR(VLOOKUP($C199,'COMP. PROPRIA'!$B$4:$I$79292,5,0),""))</f>
        <v xml:space="preserve">UN    </v>
      </c>
      <c r="G199" s="119">
        <f>QUANT!K819</f>
        <v>1</v>
      </c>
      <c r="H199" s="114">
        <f>IFERROR(VLOOKUP($C199,'SINAPI DEZEMBRO 2020'!$A:$D,4,0),IFERROR(VLOOKUP($C199,'COMP. PROPRIA'!$B$4:$I$79292,8,0),""))</f>
        <v>19.079999999999998</v>
      </c>
      <c r="I199" s="115">
        <f>H199*'4-BDI'!$E$29</f>
        <v>24.468191999999998</v>
      </c>
      <c r="J199" s="116">
        <f t="shared" si="54"/>
        <v>19.079999999999998</v>
      </c>
      <c r="K199" s="117">
        <f t="shared" si="55"/>
        <v>24.46</v>
      </c>
    </row>
    <row r="200" spans="2:11" s="72" customFormat="1" ht="45" x14ac:dyDescent="0.2">
      <c r="B200" s="8" t="s">
        <v>12166</v>
      </c>
      <c r="C200" s="314">
        <f>QUANT!C823</f>
        <v>89567</v>
      </c>
      <c r="D200" s="314" t="str">
        <f>QUANT!D823</f>
        <v>SINAPI</v>
      </c>
      <c r="E200" s="76" t="str">
        <f>IFERROR(VLOOKUP($C200,'SINAPI DEZEMBRO 2020'!$1:$1048576,2,0),IFERROR(VLOOKUP($C200,'COMP. PROPRIA'!$B$4:$I$79292,4,0),""))</f>
        <v>JUNÇÃO SIMPLES, PVC, SERIE R, ÁGUA PLUVIAL, DN 100 X 100 MM, JUNTA ELÁSTICA, FORNECIDO E INSTALADO EM RAMAL DE ENCAMINHAMENTO. AF_12/2014</v>
      </c>
      <c r="F200" s="77" t="str">
        <f>IFERROR(VLOOKUP($C200,'SINAPI DEZEMBRO 2020'!$A:$D,3,0),IFERROR(VLOOKUP($C200,'COMP. PROPRIA'!$B$4:$I$79292,5,0),""))</f>
        <v>UN</v>
      </c>
      <c r="G200" s="119">
        <f>QUANT!K823</f>
        <v>10</v>
      </c>
      <c r="H200" s="114">
        <f>IFERROR(VLOOKUP($C200,'SINAPI DEZEMBRO 2020'!$A:$D,4,0),IFERROR(VLOOKUP($C200,'COMP. PROPRIA'!$B$4:$I$79292,8,0),""))</f>
        <v>59.04</v>
      </c>
      <c r="I200" s="115">
        <f>H200*'4-BDI'!$E$29</f>
        <v>75.712896000000001</v>
      </c>
      <c r="J200" s="116">
        <f t="shared" si="54"/>
        <v>590.4</v>
      </c>
      <c r="K200" s="117">
        <f t="shared" si="55"/>
        <v>757.12</v>
      </c>
    </row>
    <row r="201" spans="2:11" s="72" customFormat="1" ht="45" x14ac:dyDescent="0.2">
      <c r="B201" s="8" t="s">
        <v>12167</v>
      </c>
      <c r="C201" s="314">
        <f>QUANT!C827</f>
        <v>89785</v>
      </c>
      <c r="D201" s="314" t="str">
        <f>QUANT!D827</f>
        <v>SINAPI</v>
      </c>
      <c r="E201" s="76" t="str">
        <f>IFERROR(VLOOKUP($C201,'SINAPI DEZEMBRO 2020'!$1:$1048576,2,0),IFERROR(VLOOKUP($C201,'COMP. PROPRIA'!$B$4:$I$79292,4,0),""))</f>
        <v>JUNÇÃO SIMPLES, PVC, SERIE NORMAL, ESGOTO PREDIAL, DN 50 X 50 MM, JUNTA ELÁSTICA, FORNECIDO E INSTALADO EM RAMAL DE DESCARGA OU RAMAL DE ESGOTO SANITÁRIO. AF_12/2014</v>
      </c>
      <c r="F201" s="77" t="str">
        <f>IFERROR(VLOOKUP($C201,'SINAPI DEZEMBRO 2020'!$A:$D,3,0),IFERROR(VLOOKUP($C201,'COMP. PROPRIA'!$B$4:$I$79292,5,0),""))</f>
        <v>UN</v>
      </c>
      <c r="G201" s="119">
        <f>QUANT!K827</f>
        <v>2</v>
      </c>
      <c r="H201" s="114">
        <f>IFERROR(VLOOKUP($C201,'SINAPI DEZEMBRO 2020'!$A:$D,4,0),IFERROR(VLOOKUP($C201,'COMP. PROPRIA'!$B$4:$I$79292,8,0),""))</f>
        <v>17.2</v>
      </c>
      <c r="I201" s="115">
        <f>H201*'4-BDI'!$E$29</f>
        <v>22.057279999999999</v>
      </c>
      <c r="J201" s="116">
        <f t="shared" si="54"/>
        <v>34.4</v>
      </c>
      <c r="K201" s="117">
        <f t="shared" si="55"/>
        <v>44.11</v>
      </c>
    </row>
    <row r="202" spans="2:11" s="72" customFormat="1" ht="15" x14ac:dyDescent="0.2">
      <c r="B202" s="8" t="s">
        <v>12168</v>
      </c>
      <c r="C202" s="314" t="str">
        <f>QUANT!C831</f>
        <v>CP- CON- 10</v>
      </c>
      <c r="D202" s="314" t="str">
        <f>QUANT!D831</f>
        <v>PRÓPRIA</v>
      </c>
      <c r="E202" s="76" t="str">
        <f>IFERROR(VLOOKUP($C202,'SINAPI DEZEMBRO 2020'!$1:$1048576,2,0),IFERROR(VLOOKUP($C202,'COMP. PROPRIA'!$B$4:$I$79292,4,0),""))</f>
        <v>JUNÇÃO SIMPLES ESGOTO 75 X 50 FORNECIMENTO E INSTALAÇÃO</v>
      </c>
      <c r="F202" s="77" t="str">
        <f>IFERROR(VLOOKUP($C202,'SINAPI DEZEMBRO 2020'!$A:$D,3,0),IFERROR(VLOOKUP($C202,'COMP. PROPRIA'!$B$4:$I$79292,5,0),""))</f>
        <v xml:space="preserve">UN    </v>
      </c>
      <c r="G202" s="119">
        <f>QUANT!K831</f>
        <v>5</v>
      </c>
      <c r="H202" s="114">
        <f>IFERROR(VLOOKUP($C202,'SINAPI DEZEMBRO 2020'!$A:$D,4,0),IFERROR(VLOOKUP($C202,'COMP. PROPRIA'!$B$4:$I$79292,8,0),""))</f>
        <v>11.49</v>
      </c>
      <c r="I202" s="115">
        <f>H202*'4-BDI'!$E$29</f>
        <v>14.734776</v>
      </c>
      <c r="J202" s="116">
        <f t="shared" si="54"/>
        <v>57.45</v>
      </c>
      <c r="K202" s="117">
        <f t="shared" si="55"/>
        <v>73.67</v>
      </c>
    </row>
    <row r="203" spans="2:11" s="72" customFormat="1" ht="45" x14ac:dyDescent="0.2">
      <c r="B203" s="8" t="s">
        <v>12169</v>
      </c>
      <c r="C203" s="314">
        <f>QUANT!C835</f>
        <v>89830</v>
      </c>
      <c r="D203" s="314" t="str">
        <f>QUANT!D835</f>
        <v>SINAPI</v>
      </c>
      <c r="E203" s="76" t="str">
        <f>IFERROR(VLOOKUP($C203,'SINAPI DEZEMBRO 2020'!$1:$1048576,2,0),IFERROR(VLOOKUP($C203,'COMP. PROPRIA'!$B$4:$I$79292,4,0),""))</f>
        <v>JUNÇÃO SIMPLES, PVC, SERIE NORMAL, ESGOTO PREDIAL, DN 75 X 75 MM, JUNTA ELÁSTICA, FORNECIDO E INSTALADO EM PRUMADA DE ESGOTO SANITÁRIO OU VENTILAÇÃO. AF_12/2014</v>
      </c>
      <c r="F203" s="77" t="str">
        <f>IFERROR(VLOOKUP($C203,'SINAPI DEZEMBRO 2020'!$A:$D,3,0),IFERROR(VLOOKUP($C203,'COMP. PROPRIA'!$B$4:$I$79292,5,0),""))</f>
        <v>UN</v>
      </c>
      <c r="G203" s="119">
        <f>QUANT!K835</f>
        <v>1</v>
      </c>
      <c r="H203" s="114">
        <f>IFERROR(VLOOKUP($C203,'SINAPI DEZEMBRO 2020'!$A:$D,4,0),IFERROR(VLOOKUP($C203,'COMP. PROPRIA'!$B$4:$I$79292,8,0),""))</f>
        <v>23.54</v>
      </c>
      <c r="I203" s="115">
        <f>H203*'4-BDI'!$E$29</f>
        <v>30.187695999999999</v>
      </c>
      <c r="J203" s="116">
        <f t="shared" si="54"/>
        <v>23.54</v>
      </c>
      <c r="K203" s="117">
        <f t="shared" si="55"/>
        <v>30.18</v>
      </c>
    </row>
    <row r="204" spans="2:11" s="72" customFormat="1" ht="45" x14ac:dyDescent="0.2">
      <c r="B204" s="8" t="s">
        <v>12170</v>
      </c>
      <c r="C204" s="314">
        <f>QUANT!C839</f>
        <v>89557</v>
      </c>
      <c r="D204" s="314" t="str">
        <f>QUANT!D839</f>
        <v>SINAPI</v>
      </c>
      <c r="E204" s="76" t="str">
        <f>IFERROR(VLOOKUP($C204,'SINAPI DEZEMBRO 2020'!$1:$1048576,2,0),IFERROR(VLOOKUP($C204,'COMP. PROPRIA'!$B$4:$I$79292,4,0),""))</f>
        <v>REDUÇÃO EXCÊNTRICA, PVC, SERIE R, ÁGUA PLUVIAL, DN 100 X 75 MM, JUNTA ELÁSTICA, FORNECIDO E INSTALADO EM RAMAL DE ENCAMINHAMENTO. AF_12/2014</v>
      </c>
      <c r="F204" s="77" t="str">
        <f>IFERROR(VLOOKUP($C204,'SINAPI DEZEMBRO 2020'!$A:$D,3,0),IFERROR(VLOOKUP($C204,'COMP. PROPRIA'!$B$4:$I$79292,5,0),""))</f>
        <v>UN</v>
      </c>
      <c r="G204" s="119">
        <f>QUANT!K839</f>
        <v>1</v>
      </c>
      <c r="H204" s="114">
        <f>IFERROR(VLOOKUP($C204,'SINAPI DEZEMBRO 2020'!$A:$D,4,0),IFERROR(VLOOKUP($C204,'COMP. PROPRIA'!$B$4:$I$79292,8,0),""))</f>
        <v>21.61</v>
      </c>
      <c r="I204" s="115">
        <f>H204*'4-BDI'!$E$29</f>
        <v>27.712664</v>
      </c>
      <c r="J204" s="116">
        <f t="shared" si="54"/>
        <v>21.61</v>
      </c>
      <c r="K204" s="117">
        <f t="shared" si="55"/>
        <v>27.71</v>
      </c>
    </row>
    <row r="205" spans="2:11" s="72" customFormat="1" ht="45" x14ac:dyDescent="0.2">
      <c r="B205" s="8" t="s">
        <v>12171</v>
      </c>
      <c r="C205" s="314">
        <f>QUANT!C843</f>
        <v>89549</v>
      </c>
      <c r="D205" s="314" t="str">
        <f>QUANT!D843</f>
        <v>SINAPI</v>
      </c>
      <c r="E205" s="76" t="str">
        <f>IFERROR(VLOOKUP($C205,'SINAPI DEZEMBRO 2020'!$1:$1048576,2,0),IFERROR(VLOOKUP($C205,'COMP. PROPRIA'!$B$4:$I$79292,4,0),""))</f>
        <v>REDUÇÃO EXCÊNTRICA, PVC, SERIE R, ÁGUA PLUVIAL, DN 75 X 50 MM, JUNTA ELÁSTICA, FORNECIDO E INSTALADO EM RAMAL DE ENCAMINHAMENTO. AF_12/2014</v>
      </c>
      <c r="F205" s="77" t="str">
        <f>IFERROR(VLOOKUP($C205,'SINAPI DEZEMBRO 2020'!$A:$D,3,0),IFERROR(VLOOKUP($C205,'COMP. PROPRIA'!$B$4:$I$79292,5,0),""))</f>
        <v>UN</v>
      </c>
      <c r="G205" s="119">
        <f>QUANT!K843</f>
        <v>4</v>
      </c>
      <c r="H205" s="114">
        <f>IFERROR(VLOOKUP($C205,'SINAPI DEZEMBRO 2020'!$A:$D,4,0),IFERROR(VLOOKUP($C205,'COMP. PROPRIA'!$B$4:$I$79292,8,0),""))</f>
        <v>12.13</v>
      </c>
      <c r="I205" s="115">
        <f>H205*'4-BDI'!$E$29</f>
        <v>15.555512</v>
      </c>
      <c r="J205" s="116">
        <f t="shared" si="54"/>
        <v>48.52</v>
      </c>
      <c r="K205" s="117">
        <f t="shared" si="55"/>
        <v>62.22</v>
      </c>
    </row>
    <row r="206" spans="2:11" s="72" customFormat="1" ht="45" x14ac:dyDescent="0.2">
      <c r="B206" s="8" t="s">
        <v>12172</v>
      </c>
      <c r="C206" s="314">
        <f>QUANT!C847</f>
        <v>89714</v>
      </c>
      <c r="D206" s="314" t="str">
        <f>QUANT!D847</f>
        <v>SINAPI</v>
      </c>
      <c r="E206" s="76" t="str">
        <f>IFERROR(VLOOKUP($C206,'SINAPI DEZEMBRO 2020'!$1:$1048576,2,0),IFERROR(VLOOKUP($C206,'COMP. PROPRIA'!$B$4:$I$79292,4,0),""))</f>
        <v>TUBO PVC, SERIE NORMAL, ESGOTO PREDIAL, DN 100 MM, FORNECIDO E INSTALADO EM RAMAL DE DESCARGA OU RAMAL DE ESGOTO SANITÁRIO. AF_12/2014</v>
      </c>
      <c r="F206" s="77" t="str">
        <f>IFERROR(VLOOKUP($C206,'SINAPI DEZEMBRO 2020'!$A:$D,3,0),IFERROR(VLOOKUP($C206,'COMP. PROPRIA'!$B$4:$I$79292,5,0),""))</f>
        <v>M</v>
      </c>
      <c r="G206" s="119">
        <f>QUANT!K847</f>
        <v>26.17</v>
      </c>
      <c r="H206" s="114">
        <f>IFERROR(VLOOKUP($C206,'SINAPI DEZEMBRO 2020'!$A:$D,4,0),IFERROR(VLOOKUP($C206,'COMP. PROPRIA'!$B$4:$I$79292,8,0),""))</f>
        <v>41</v>
      </c>
      <c r="I206" s="115">
        <f>H206*'4-BDI'!$E$29</f>
        <v>52.578400000000002</v>
      </c>
      <c r="J206" s="116">
        <f t="shared" si="54"/>
        <v>1072.97</v>
      </c>
      <c r="K206" s="117">
        <f t="shared" si="55"/>
        <v>1375.97</v>
      </c>
    </row>
    <row r="207" spans="2:11" s="72" customFormat="1" ht="45" x14ac:dyDescent="0.2">
      <c r="B207" s="8" t="s">
        <v>12173</v>
      </c>
      <c r="C207" s="314">
        <f>QUANT!C851</f>
        <v>89711</v>
      </c>
      <c r="D207" s="314" t="str">
        <f>QUANT!D851</f>
        <v>SINAPI</v>
      </c>
      <c r="E207" s="76" t="str">
        <f>IFERROR(VLOOKUP($C207,'SINAPI DEZEMBRO 2020'!$1:$1048576,2,0),IFERROR(VLOOKUP($C207,'COMP. PROPRIA'!$B$4:$I$79292,4,0),""))</f>
        <v>TUBO PVC, SERIE NORMAL, ESGOTO PREDIAL, DN 40 MM, FORNECIDO E INSTALADO EM RAMAL DE DESCARGA OU RAMAL DE ESGOTO SANITÁRIO. AF_12/2014</v>
      </c>
      <c r="F207" s="77" t="str">
        <f>IFERROR(VLOOKUP($C207,'SINAPI DEZEMBRO 2020'!$A:$D,3,0),IFERROR(VLOOKUP($C207,'COMP. PROPRIA'!$B$4:$I$79292,5,0),""))</f>
        <v>M</v>
      </c>
      <c r="G207" s="119">
        <f>QUANT!K851</f>
        <v>2.81</v>
      </c>
      <c r="H207" s="114">
        <f>IFERROR(VLOOKUP($C207,'SINAPI DEZEMBRO 2020'!$A:$D,4,0),IFERROR(VLOOKUP($C207,'COMP. PROPRIA'!$B$4:$I$79292,8,0),""))</f>
        <v>13.1</v>
      </c>
      <c r="I207" s="115">
        <f>H207*'4-BDI'!$E$29</f>
        <v>16.799440000000001</v>
      </c>
      <c r="J207" s="116">
        <f t="shared" si="54"/>
        <v>36.81</v>
      </c>
      <c r="K207" s="117">
        <f t="shared" si="55"/>
        <v>47.2</v>
      </c>
    </row>
    <row r="208" spans="2:11" s="72" customFormat="1" ht="45" x14ac:dyDescent="0.2">
      <c r="B208" s="8" t="s">
        <v>12174</v>
      </c>
      <c r="C208" s="314">
        <f>QUANT!C855</f>
        <v>89712</v>
      </c>
      <c r="D208" s="314" t="str">
        <f>QUANT!D855</f>
        <v>SINAPI</v>
      </c>
      <c r="E208" s="76" t="str">
        <f>IFERROR(VLOOKUP($C208,'SINAPI DEZEMBRO 2020'!$1:$1048576,2,0),IFERROR(VLOOKUP($C208,'COMP. PROPRIA'!$B$4:$I$79292,4,0),""))</f>
        <v>TUBO PVC, SERIE NORMAL, ESGOTO PREDIAL, DN 50 MM, FORNECIDO E INSTALADO EM RAMAL DE DESCARGA OU RAMAL DE ESGOTO SANITÁRIO. AF_12/2014</v>
      </c>
      <c r="F208" s="77" t="str">
        <f>IFERROR(VLOOKUP($C208,'SINAPI DEZEMBRO 2020'!$A:$D,3,0),IFERROR(VLOOKUP($C208,'COMP. PROPRIA'!$B$4:$I$79292,5,0),""))</f>
        <v>M</v>
      </c>
      <c r="G208" s="119">
        <f>QUANT!K855</f>
        <v>40</v>
      </c>
      <c r="H208" s="114">
        <f>IFERROR(VLOOKUP($C208,'SINAPI DEZEMBRO 2020'!$A:$D,4,0),IFERROR(VLOOKUP($C208,'COMP. PROPRIA'!$B$4:$I$79292,8,0),""))</f>
        <v>20.45</v>
      </c>
      <c r="I208" s="115">
        <f>H208*'4-BDI'!$E$29</f>
        <v>26.225079999999998</v>
      </c>
      <c r="J208" s="116">
        <f t="shared" si="54"/>
        <v>818</v>
      </c>
      <c r="K208" s="117">
        <f t="shared" si="55"/>
        <v>1049</v>
      </c>
    </row>
    <row r="209" spans="2:11" s="72" customFormat="1" ht="45" x14ac:dyDescent="0.2">
      <c r="B209" s="8" t="s">
        <v>12175</v>
      </c>
      <c r="C209" s="314">
        <f>QUANT!C859</f>
        <v>89713</v>
      </c>
      <c r="D209" s="314" t="str">
        <f>QUANT!D859</f>
        <v>SINAPI</v>
      </c>
      <c r="E209" s="76" t="str">
        <f>IFERROR(VLOOKUP($C209,'SINAPI DEZEMBRO 2020'!$1:$1048576,2,0),IFERROR(VLOOKUP($C209,'COMP. PROPRIA'!$B$4:$I$79292,4,0),""))</f>
        <v>TUBO PVC, SERIE NORMAL, ESGOTO PREDIAL, DN 75 MM, FORNECIDO E INSTALADO EM RAMAL DE DESCARGA OU RAMAL DE ESGOTO SANITÁRIO. AF_12/2014</v>
      </c>
      <c r="F209" s="77" t="str">
        <f>IFERROR(VLOOKUP($C209,'SINAPI DEZEMBRO 2020'!$A:$D,3,0),IFERROR(VLOOKUP($C209,'COMP. PROPRIA'!$B$4:$I$79292,5,0),""))</f>
        <v>M</v>
      </c>
      <c r="G209" s="119">
        <f>QUANT!K859</f>
        <v>11</v>
      </c>
      <c r="H209" s="114">
        <f>IFERROR(VLOOKUP($C209,'SINAPI DEZEMBRO 2020'!$A:$D,4,0),IFERROR(VLOOKUP($C209,'COMP. PROPRIA'!$B$4:$I$79292,8,0),""))</f>
        <v>31.77</v>
      </c>
      <c r="I209" s="115">
        <f>H209*'4-BDI'!$E$29</f>
        <v>40.741847999999997</v>
      </c>
      <c r="J209" s="116">
        <f t="shared" si="54"/>
        <v>349.47</v>
      </c>
      <c r="K209" s="117">
        <f t="shared" si="55"/>
        <v>448.16</v>
      </c>
    </row>
    <row r="210" spans="2:11" s="72" customFormat="1" ht="45" x14ac:dyDescent="0.2">
      <c r="B210" s="8" t="s">
        <v>12176</v>
      </c>
      <c r="C210" s="314">
        <f>QUANT!C863</f>
        <v>89733</v>
      </c>
      <c r="D210" s="314" t="str">
        <f>QUANT!D863</f>
        <v>SINAPI</v>
      </c>
      <c r="E210" s="76" t="str">
        <f>IFERROR(VLOOKUP($C210,'SINAPI DEZEMBRO 2020'!$1:$1048576,2,0),IFERROR(VLOOKUP($C210,'COMP. PROPRIA'!$B$4:$I$79292,4,0),""))</f>
        <v>CURVA CURTA 90 GRAUS, PVC, SERIE NORMAL, ESGOTO PREDIAL, DN 50 MM, JUNTA ELÁSTICA, FORNECIDO E INSTALADO EM RAMAL DE DESCARGA OU RAMAL DE ESGOTO SANITÁRIO. AF_12/2014</v>
      </c>
      <c r="F210" s="77" t="str">
        <f>IFERROR(VLOOKUP($C210,'SINAPI DEZEMBRO 2020'!$A:$D,3,0),IFERROR(VLOOKUP($C210,'COMP. PROPRIA'!$B$4:$I$79292,5,0),""))</f>
        <v>UN</v>
      </c>
      <c r="G210" s="119">
        <f>QUANT!K863</f>
        <v>3</v>
      </c>
      <c r="H210" s="114">
        <f>IFERROR(VLOOKUP($C210,'SINAPI DEZEMBRO 2020'!$A:$D,4,0),IFERROR(VLOOKUP($C210,'COMP. PROPRIA'!$B$4:$I$79292,8,0),""))</f>
        <v>13.82</v>
      </c>
      <c r="I210" s="115">
        <f>H210*'4-BDI'!$E$29</f>
        <v>17.722767999999999</v>
      </c>
      <c r="J210" s="116">
        <f t="shared" si="54"/>
        <v>41.46</v>
      </c>
      <c r="K210" s="117">
        <f t="shared" si="55"/>
        <v>53.16</v>
      </c>
    </row>
    <row r="211" spans="2:11" s="72" customFormat="1" ht="45" x14ac:dyDescent="0.2">
      <c r="B211" s="8" t="s">
        <v>12177</v>
      </c>
      <c r="C211" s="314">
        <f>QUANT!C867</f>
        <v>89742</v>
      </c>
      <c r="D211" s="314" t="str">
        <f>QUANT!D867</f>
        <v>SINAPI</v>
      </c>
      <c r="E211" s="76" t="str">
        <f>IFERROR(VLOOKUP($C211,'SINAPI DEZEMBRO 2020'!$1:$1048576,2,0),IFERROR(VLOOKUP($C211,'COMP. PROPRIA'!$B$4:$I$79292,4,0),""))</f>
        <v>CURVA CURTA 90 GRAUS, PVC, SERIE NORMAL, ESGOTO PREDIAL, DN 75 MM, JUNTA ELÁSTICA, FORNECIDO E INSTALADO EM RAMAL DE DESCARGA OU RAMAL DE ESGOTO SANITÁRIO. AF_12/2014</v>
      </c>
      <c r="F211" s="77" t="str">
        <f>IFERROR(VLOOKUP($C211,'SINAPI DEZEMBRO 2020'!$A:$D,3,0),IFERROR(VLOOKUP($C211,'COMP. PROPRIA'!$B$4:$I$79292,5,0),""))</f>
        <v>UN</v>
      </c>
      <c r="G211" s="119">
        <f>QUANT!K867</f>
        <v>2</v>
      </c>
      <c r="H211" s="114">
        <f>IFERROR(VLOOKUP($C211,'SINAPI DEZEMBRO 2020'!$A:$D,4,0),IFERROR(VLOOKUP($C211,'COMP. PROPRIA'!$B$4:$I$79292,8,0),""))</f>
        <v>23.65</v>
      </c>
      <c r="I211" s="115">
        <f>H211*'4-BDI'!$E$29</f>
        <v>30.328759999999999</v>
      </c>
      <c r="J211" s="116">
        <f t="shared" si="54"/>
        <v>47.3</v>
      </c>
      <c r="K211" s="117">
        <f t="shared" si="55"/>
        <v>60.65</v>
      </c>
    </row>
    <row r="212" spans="2:11" s="72" customFormat="1" ht="45" x14ac:dyDescent="0.2">
      <c r="B212" s="8" t="s">
        <v>12178</v>
      </c>
      <c r="C212" s="314">
        <f>QUANT!C871</f>
        <v>89731</v>
      </c>
      <c r="D212" s="314" t="str">
        <f>QUANT!D871</f>
        <v>SINAPI</v>
      </c>
      <c r="E212" s="76" t="str">
        <f>IFERROR(VLOOKUP($C212,'SINAPI DEZEMBRO 2020'!$1:$1048576,2,0),IFERROR(VLOOKUP($C212,'COMP. PROPRIA'!$B$4:$I$79292,4,0),""))</f>
        <v>JOELHO 90 GRAUS, PVC, SERIE NORMAL, ESGOTO PREDIAL, DN 50 MM, JUNTA ELÁSTICA, FORNECIDO E INSTALADO EM RAMAL DE DESCARGA OU RAMAL DE ESGOTO SANITÁRIO. AF_12/2014</v>
      </c>
      <c r="F212" s="77" t="str">
        <f>IFERROR(VLOOKUP($C212,'SINAPI DEZEMBRO 2020'!$A:$D,3,0),IFERROR(VLOOKUP($C212,'COMP. PROPRIA'!$B$4:$I$79292,5,0),""))</f>
        <v>UN</v>
      </c>
      <c r="G212" s="119">
        <f>QUANT!K871</f>
        <v>5</v>
      </c>
      <c r="H212" s="114">
        <f>IFERROR(VLOOKUP($C212,'SINAPI DEZEMBRO 2020'!$A:$D,4,0),IFERROR(VLOOKUP($C212,'COMP. PROPRIA'!$B$4:$I$79292,8,0),""))</f>
        <v>8.52</v>
      </c>
      <c r="I212" s="115">
        <f>H212*'4-BDI'!$E$29</f>
        <v>10.926048</v>
      </c>
      <c r="J212" s="116">
        <f t="shared" si="54"/>
        <v>42.6</v>
      </c>
      <c r="K212" s="117">
        <f t="shared" si="55"/>
        <v>54.63</v>
      </c>
    </row>
    <row r="213" spans="2:11" s="72" customFormat="1" ht="45" x14ac:dyDescent="0.2">
      <c r="B213" s="8" t="s">
        <v>12179</v>
      </c>
      <c r="C213" s="314">
        <f>QUANT!C875</f>
        <v>89737</v>
      </c>
      <c r="D213" s="314" t="str">
        <f>QUANT!D875</f>
        <v>SINAPI</v>
      </c>
      <c r="E213" s="76" t="str">
        <f>IFERROR(VLOOKUP($C213,'SINAPI DEZEMBRO 2020'!$1:$1048576,2,0),IFERROR(VLOOKUP($C213,'COMP. PROPRIA'!$B$4:$I$79292,4,0),""))</f>
        <v>JOELHO 90 GRAUS, PVC, SERIE NORMAL, ESGOTO PREDIAL, DN 75 MM, JUNTA ELÁSTICA, FORNECIDO E INSTALADO EM RAMAL DE DESCARGA OU RAMAL DE ESGOTO SANITÁRIO. AF_12/2014</v>
      </c>
      <c r="F213" s="77" t="str">
        <f>IFERROR(VLOOKUP($C213,'SINAPI DEZEMBRO 2020'!$A:$D,3,0),IFERROR(VLOOKUP($C213,'COMP. PROPRIA'!$B$4:$I$79292,5,0),""))</f>
        <v>UN</v>
      </c>
      <c r="G213" s="119">
        <f>QUANT!K875</f>
        <v>2</v>
      </c>
      <c r="H213" s="114">
        <f>IFERROR(VLOOKUP($C213,'SINAPI DEZEMBRO 2020'!$A:$D,4,0),IFERROR(VLOOKUP($C213,'COMP. PROPRIA'!$B$4:$I$79292,8,0),""))</f>
        <v>14.47</v>
      </c>
      <c r="I213" s="115">
        <f>H213*'4-BDI'!$E$29</f>
        <v>18.556328000000001</v>
      </c>
      <c r="J213" s="116">
        <f t="shared" si="54"/>
        <v>28.94</v>
      </c>
      <c r="K213" s="117">
        <f t="shared" si="55"/>
        <v>37.11</v>
      </c>
    </row>
    <row r="214" spans="2:11" s="72" customFormat="1" ht="45" x14ac:dyDescent="0.2">
      <c r="B214" s="8" t="s">
        <v>12180</v>
      </c>
      <c r="C214" s="314">
        <f>QUANT!C879</f>
        <v>89825</v>
      </c>
      <c r="D214" s="314" t="str">
        <f>QUANT!D879</f>
        <v>SINAPI</v>
      </c>
      <c r="E214" s="76" t="str">
        <f>IFERROR(VLOOKUP($C214,'SINAPI DEZEMBRO 2020'!$1:$1048576,2,0),IFERROR(VLOOKUP($C214,'COMP. PROPRIA'!$B$4:$I$79292,4,0),""))</f>
        <v>TE, PVC, SERIE NORMAL, ESGOTO PREDIAL, DN 50 X 50 MM, JUNTA ELÁSTICA, FORNECIDO E INSTALADO EM PRUMADA DE ESGOTO SANITÁRIO OU VENTILAÇÃO. AF_12/2014</v>
      </c>
      <c r="F214" s="77" t="str">
        <f>IFERROR(VLOOKUP($C214,'SINAPI DEZEMBRO 2020'!$A:$D,3,0),IFERROR(VLOOKUP($C214,'COMP. PROPRIA'!$B$4:$I$79292,5,0),""))</f>
        <v>UN</v>
      </c>
      <c r="G214" s="119">
        <f>QUANT!K879</f>
        <v>4</v>
      </c>
      <c r="H214" s="114">
        <f>IFERROR(VLOOKUP($C214,'SINAPI DEZEMBRO 2020'!$A:$D,4,0),IFERROR(VLOOKUP($C214,'COMP. PROPRIA'!$B$4:$I$79292,8,0),""))</f>
        <v>12.66</v>
      </c>
      <c r="I214" s="115">
        <f>H214*'4-BDI'!$E$29</f>
        <v>16.235184</v>
      </c>
      <c r="J214" s="116">
        <f t="shared" si="54"/>
        <v>50.64</v>
      </c>
      <c r="K214" s="117">
        <f t="shared" si="55"/>
        <v>64.94</v>
      </c>
    </row>
    <row r="215" spans="2:11" s="72" customFormat="1" ht="45" x14ac:dyDescent="0.2">
      <c r="B215" s="8" t="s">
        <v>12181</v>
      </c>
      <c r="C215" s="314">
        <f>QUANT!C883</f>
        <v>89829</v>
      </c>
      <c r="D215" s="314" t="str">
        <f>QUANT!D883</f>
        <v>SINAPI</v>
      </c>
      <c r="E215" s="76" t="str">
        <f>IFERROR(VLOOKUP($C215,'SINAPI DEZEMBRO 2020'!$1:$1048576,2,0),IFERROR(VLOOKUP($C215,'COMP. PROPRIA'!$B$4:$I$79292,4,0),""))</f>
        <v>TE, PVC, SERIE NORMAL, ESGOTO PREDIAL, DN 75 X 75 MM, JUNTA ELÁSTICA, FORNECIDO E INSTALADO EM PRUMADA DE ESGOTO SANITÁRIO OU VENTILAÇÃO. AF_12/2014</v>
      </c>
      <c r="F215" s="77" t="str">
        <f>IFERROR(VLOOKUP($C215,'SINAPI DEZEMBRO 2020'!$A:$D,3,0),IFERROR(VLOOKUP($C215,'COMP. PROPRIA'!$B$4:$I$79292,5,0),""))</f>
        <v>UN</v>
      </c>
      <c r="G215" s="119">
        <f>QUANT!K883</f>
        <v>2</v>
      </c>
      <c r="H215" s="114">
        <f>IFERROR(VLOOKUP($C215,'SINAPI DEZEMBRO 2020'!$A:$D,4,0),IFERROR(VLOOKUP($C215,'COMP. PROPRIA'!$B$4:$I$79292,8,0),""))</f>
        <v>21.78</v>
      </c>
      <c r="I215" s="115">
        <f>H215*'4-BDI'!$E$29</f>
        <v>27.930672000000001</v>
      </c>
      <c r="J215" s="116">
        <f t="shared" si="54"/>
        <v>43.56</v>
      </c>
      <c r="K215" s="117">
        <f t="shared" si="55"/>
        <v>55.86</v>
      </c>
    </row>
    <row r="216" spans="2:11" s="280" customFormat="1" ht="15" x14ac:dyDescent="0.2">
      <c r="B216" s="737" t="s">
        <v>12380</v>
      </c>
      <c r="C216" s="738"/>
      <c r="D216" s="738"/>
      <c r="E216" s="738"/>
      <c r="F216" s="738"/>
      <c r="G216" s="738"/>
      <c r="H216" s="739"/>
      <c r="I216" s="147"/>
      <c r="J216" s="146">
        <f>TRUNC(SUM(J185:J215),2)</f>
        <v>4882.43</v>
      </c>
      <c r="K216" s="149">
        <f>TRUNC(SUM(K185:K215),2)</f>
        <v>6261.09</v>
      </c>
    </row>
    <row r="217" spans="2:11" s="72" customFormat="1" ht="15" x14ac:dyDescent="0.2">
      <c r="B217" s="753" t="s">
        <v>3887</v>
      </c>
      <c r="C217" s="754"/>
      <c r="D217" s="754"/>
      <c r="E217" s="754"/>
      <c r="F217" s="754"/>
      <c r="G217" s="754"/>
      <c r="H217" s="754"/>
      <c r="I217" s="145"/>
      <c r="J217" s="146">
        <f>TRUNC(SUM(J150,J160,J183,J216),2)</f>
        <v>84213.07</v>
      </c>
      <c r="K217" s="146">
        <f>TRUNC(SUM(K150,K160,K183,K216),2)</f>
        <v>107994.51</v>
      </c>
    </row>
    <row r="218" spans="2:11" s="72" customFormat="1" ht="15" x14ac:dyDescent="0.2">
      <c r="B218" s="148" t="s">
        <v>695</v>
      </c>
      <c r="C218" s="315"/>
      <c r="D218" s="140"/>
      <c r="E218" s="141" t="str">
        <f>QUANT!E887</f>
        <v>PISOS INTERNOS, EXTERNOS E CALÇAMENTOS</v>
      </c>
      <c r="F218" s="142"/>
      <c r="G218" s="143"/>
      <c r="H218" s="144"/>
      <c r="I218" s="144"/>
      <c r="J218" s="112"/>
      <c r="K218" s="113"/>
    </row>
    <row r="219" spans="2:11" s="72" customFormat="1" ht="15" x14ac:dyDescent="0.2">
      <c r="B219" s="223" t="s">
        <v>40</v>
      </c>
      <c r="C219" s="314" t="str">
        <f>QUANT!C889</f>
        <v>CP-PIS-01</v>
      </c>
      <c r="D219" s="314" t="str">
        <f>QUANT!D889</f>
        <v>PRÓPRIA</v>
      </c>
      <c r="E219" s="76" t="str">
        <f>IFERROR(VLOOKUP($C219,'SINAPI DEZEMBRO 2020'!$1:$1048576,2,0),IFERROR(VLOOKUP($C219,'COMP. PROPRIA'!$B$4:$I$79292,4,0),""))</f>
        <v>POLIMENTO E IMPERMEABILIZAÇÃO DE PISO GRANILITE</v>
      </c>
      <c r="F219" s="77" t="str">
        <f>IFERROR(VLOOKUP($C219,'SINAPI DEZEMBRO 2020'!$A:$D,3,0),IFERROR(VLOOKUP($C219,'COMP. PROPRIA'!$B$4:$I$79292,5,0),""))</f>
        <v>M2</v>
      </c>
      <c r="G219" s="119">
        <f>QUANT!K889</f>
        <v>1180</v>
      </c>
      <c r="H219" s="114">
        <f>IFERROR(VLOOKUP($C219,'SINAPI DEZEMBRO 2020'!$A:$D,4,0),IFERROR(VLOOKUP($C219,'COMP. PROPRIA'!$B$4:$I$79292,8,0),""))</f>
        <v>17.43</v>
      </c>
      <c r="I219" s="115">
        <f>H219*'4-BDI'!$E$29</f>
        <v>22.352232000000001</v>
      </c>
      <c r="J219" s="116">
        <f t="shared" ref="J219:J222" si="56">TRUNC(G219*H219,2)</f>
        <v>20567.400000000001</v>
      </c>
      <c r="K219" s="117">
        <f t="shared" ref="K219:K222" si="57">TRUNC(G219*I219,2)</f>
        <v>26375.63</v>
      </c>
    </row>
    <row r="220" spans="2:11" s="280" customFormat="1" ht="30" x14ac:dyDescent="0.2">
      <c r="B220" s="223" t="s">
        <v>41</v>
      </c>
      <c r="C220" s="314">
        <f>QUANT!C894</f>
        <v>94319</v>
      </c>
      <c r="D220" s="314" t="str">
        <f>QUANT!D894</f>
        <v>SINAPI</v>
      </c>
      <c r="E220" s="76" t="str">
        <f>IFERROR(VLOOKUP($C220,'SINAPI DEZEMBRO 2020'!$1:$1048576,2,0),IFERROR(VLOOKUP($C220,'COMP. PROPRIA'!$B$4:$I$79292,4,0),""))</f>
        <v>ATERRO MANUAL DE VALAS COM SOLO ARGILO-ARENOSO E COMPACTAÇÃO MECANIZADA. AF_05/2016</v>
      </c>
      <c r="F220" s="77" t="str">
        <f>IFERROR(VLOOKUP($C220,'SINAPI DEZEMBRO 2020'!$A:$D,3,0),IFERROR(VLOOKUP($C220,'COMP. PROPRIA'!$B$4:$I$79292,5,0),""))</f>
        <v>M3</v>
      </c>
      <c r="G220" s="119">
        <f>QUANT!K894</f>
        <v>200</v>
      </c>
      <c r="H220" s="114">
        <f>IFERROR(VLOOKUP($C220,'SINAPI DEZEMBRO 2020'!$A:$D,4,0),IFERROR(VLOOKUP($C220,'COMP. PROPRIA'!$B$4:$I$79292,8,0),""))</f>
        <v>30.94</v>
      </c>
      <c r="I220" s="115">
        <f>H220*'4-BDI'!$E$29</f>
        <v>39.677455999999999</v>
      </c>
      <c r="J220" s="116">
        <f t="shared" ref="J220" si="58">TRUNC(G220*H220,2)</f>
        <v>6188</v>
      </c>
      <c r="K220" s="117">
        <f t="shared" ref="K220" si="59">TRUNC(G220*I220,2)</f>
        <v>7935.49</v>
      </c>
    </row>
    <row r="221" spans="2:11" s="72" customFormat="1" ht="45" x14ac:dyDescent="0.2">
      <c r="B221" s="223" t="s">
        <v>4728</v>
      </c>
      <c r="C221" s="314">
        <f>QUANT!C898</f>
        <v>94992</v>
      </c>
      <c r="D221" s="314" t="str">
        <f>QUANT!D898</f>
        <v>SINAPI</v>
      </c>
      <c r="E221" s="76" t="str">
        <f>IFERROR(VLOOKUP($C221,'SINAPI DEZEMBRO 2020'!$1:$1048576,2,0),IFERROR(VLOOKUP($C221,'COMP. PROPRIA'!$B$4:$I$79292,4,0),""))</f>
        <v>EXECUÇÃO DE PASSEIO (CALÇADA) OU PISO DE CONCRETO COM CONCRETO MOLDADO IN LOCO, FEITO EM OBRA, ACABAMENTO CONVENCIONAL, ESPESSURA 6 CM, ARMADO. AF_07/2016</v>
      </c>
      <c r="F221" s="77" t="str">
        <f>IFERROR(VLOOKUP($C221,'SINAPI DEZEMBRO 2020'!$A:$D,3,0),IFERROR(VLOOKUP($C221,'COMP. PROPRIA'!$B$4:$I$79292,5,0),""))</f>
        <v>M2</v>
      </c>
      <c r="G221" s="119">
        <f>QUANT!K898</f>
        <v>265</v>
      </c>
      <c r="H221" s="114">
        <f>IFERROR(VLOOKUP($C221,'SINAPI DEZEMBRO 2020'!$A:$D,4,0),IFERROR(VLOOKUP($C221,'COMP. PROPRIA'!$B$4:$I$79292,8,0),""))</f>
        <v>67.099999999999994</v>
      </c>
      <c r="I221" s="115">
        <f>H221*'4-BDI'!$E$29</f>
        <v>86.049039999999991</v>
      </c>
      <c r="J221" s="116">
        <f t="shared" si="56"/>
        <v>17781.5</v>
      </c>
      <c r="K221" s="117">
        <f t="shared" si="57"/>
        <v>22802.99</v>
      </c>
    </row>
    <row r="222" spans="2:11" s="72" customFormat="1" ht="30" x14ac:dyDescent="0.2">
      <c r="B222" s="223" t="s">
        <v>12431</v>
      </c>
      <c r="C222" s="314">
        <f>QUANT!C907</f>
        <v>101752</v>
      </c>
      <c r="D222" s="314" t="str">
        <f>QUANT!D907</f>
        <v>SINAPI</v>
      </c>
      <c r="E222" s="76" t="str">
        <f>IFERROR(VLOOKUP($C222,'SINAPI DEZEMBRO 2020'!$1:$1048576,2,0),IFERROR(VLOOKUP($C222,'COMP. PROPRIA'!$B$4:$I$79292,4,0),""))</f>
        <v>PISO EM GRANILITE, MARMORITE OU GRANITINA EM AMBIENTES INTERNOS. AF_09/2020</v>
      </c>
      <c r="F222" s="77" t="str">
        <f>IFERROR(VLOOKUP($C222,'SINAPI DEZEMBRO 2020'!$A:$D,3,0),IFERROR(VLOOKUP($C222,'COMP. PROPRIA'!$B$4:$I$79292,5,0),""))</f>
        <v>M2</v>
      </c>
      <c r="G222" s="119">
        <f>QUANT!K907</f>
        <v>93.36</v>
      </c>
      <c r="H222" s="114">
        <f>IFERROR(VLOOKUP($C222,'SINAPI DEZEMBRO 2020'!$A:$D,4,0),IFERROR(VLOOKUP($C222,'COMP. PROPRIA'!$B$4:$I$79292,8,0),""))</f>
        <v>33.590000000000003</v>
      </c>
      <c r="I222" s="115">
        <f>H222*'4-BDI'!$E$29</f>
        <v>43.075816000000003</v>
      </c>
      <c r="J222" s="116">
        <f t="shared" si="56"/>
        <v>3135.96</v>
      </c>
      <c r="K222" s="117">
        <f t="shared" si="57"/>
        <v>4021.55</v>
      </c>
    </row>
    <row r="223" spans="2:11" s="72" customFormat="1" ht="15" x14ac:dyDescent="0.2">
      <c r="B223" s="753" t="s">
        <v>3887</v>
      </c>
      <c r="C223" s="754"/>
      <c r="D223" s="754"/>
      <c r="E223" s="754"/>
      <c r="F223" s="754"/>
      <c r="G223" s="754"/>
      <c r="H223" s="754"/>
      <c r="I223" s="145"/>
      <c r="J223" s="146">
        <f>TRUNC(SUM(J219:J222),2)</f>
        <v>47672.86</v>
      </c>
      <c r="K223" s="149">
        <f>TRUNC(SUM(K219:K222),2)</f>
        <v>61135.66</v>
      </c>
    </row>
    <row r="224" spans="2:11" s="72" customFormat="1" ht="15" x14ac:dyDescent="0.2">
      <c r="B224" s="148" t="s">
        <v>9465</v>
      </c>
      <c r="C224" s="315"/>
      <c r="D224" s="140"/>
      <c r="E224" s="141" t="s">
        <v>12182</v>
      </c>
      <c r="F224" s="142"/>
      <c r="G224" s="143"/>
      <c r="H224" s="144"/>
      <c r="I224" s="144"/>
      <c r="J224" s="112"/>
      <c r="K224" s="113"/>
    </row>
    <row r="225" spans="2:11" s="72" customFormat="1" ht="15" x14ac:dyDescent="0.2">
      <c r="B225" s="558" t="s">
        <v>3686</v>
      </c>
      <c r="C225" s="559"/>
      <c r="D225" s="560"/>
      <c r="E225" s="561" t="s">
        <v>12184</v>
      </c>
      <c r="F225" s="562"/>
      <c r="G225" s="563"/>
      <c r="H225" s="564"/>
      <c r="I225" s="565"/>
      <c r="J225" s="557"/>
      <c r="K225" s="149"/>
    </row>
    <row r="226" spans="2:11" s="72" customFormat="1" ht="45" x14ac:dyDescent="0.2">
      <c r="B226" s="222" t="s">
        <v>12183</v>
      </c>
      <c r="C226" s="314">
        <f>QUANT!C915</f>
        <v>91926</v>
      </c>
      <c r="D226" s="314" t="str">
        <f>QUANT!D915</f>
        <v>SINAPI</v>
      </c>
      <c r="E226" s="76" t="str">
        <f>IFERROR(VLOOKUP($C226,'SINAPI DEZEMBRO 2020'!$1:$1048576,2,0),IFERROR(VLOOKUP($C226,'COMP. PROPRIA'!$B$4:$I$79292,4,0),""))</f>
        <v>CABO DE COBRE FLEXÍVEL ISOLADO, 2,5 MM², ANTI-CHAMA 450/750 V, PARA CIRCUITOS TERMINAIS - FORNECIMENTO E INSTALAÇÃO. AF_12/2015</v>
      </c>
      <c r="F226" s="77" t="str">
        <f>IFERROR(VLOOKUP($C226,'SINAPI DEZEMBRO 2020'!$A:$D,3,0),IFERROR(VLOOKUP($C226,'COMP. PROPRIA'!$B$4:$I$79292,5,0),""))</f>
        <v>M</v>
      </c>
      <c r="G226" s="119">
        <f>QUANT!K915</f>
        <v>4996.2</v>
      </c>
      <c r="H226" s="114">
        <f>IFERROR(VLOOKUP($C226,'SINAPI DEZEMBRO 2020'!$A:$D,4,0),IFERROR(VLOOKUP($C226,'COMP. PROPRIA'!$B$4:$I$79292,8,0),""))</f>
        <v>2.83</v>
      </c>
      <c r="I226" s="115">
        <f>H226*'4-BDI'!$E$29</f>
        <v>3.6291920000000002</v>
      </c>
      <c r="J226" s="116">
        <f t="shared" ref="J226:J230" si="60">TRUNC(G226*H226,2)</f>
        <v>14139.24</v>
      </c>
      <c r="K226" s="117">
        <f t="shared" ref="K226:K230" si="61">TRUNC(G226*I226,2)</f>
        <v>18132.16</v>
      </c>
    </row>
    <row r="227" spans="2:11" s="72" customFormat="1" ht="45" x14ac:dyDescent="0.2">
      <c r="B227" s="222" t="s">
        <v>12185</v>
      </c>
      <c r="C227" s="314">
        <f>QUANT!C919</f>
        <v>91928</v>
      </c>
      <c r="D227" s="314" t="str">
        <f>QUANT!D919</f>
        <v>SINAPI</v>
      </c>
      <c r="E227" s="76" t="str">
        <f>IFERROR(VLOOKUP($C227,'SINAPI DEZEMBRO 2020'!$1:$1048576,2,0),IFERROR(VLOOKUP($C227,'COMP. PROPRIA'!$B$4:$I$79292,4,0),""))</f>
        <v>CABO DE COBRE FLEXÍVEL ISOLADO, 4 MM², ANTI-CHAMA 450/750 V, PARA CIRCUITOS TERMINAIS - FORNECIMENTO E INSTALAÇÃO. AF_12/2015</v>
      </c>
      <c r="F227" s="77" t="str">
        <f>IFERROR(VLOOKUP($C227,'SINAPI DEZEMBRO 2020'!$A:$D,3,0),IFERROR(VLOOKUP($C227,'COMP. PROPRIA'!$B$4:$I$79292,5,0),""))</f>
        <v>M</v>
      </c>
      <c r="G227" s="119">
        <f>QUANT!K919</f>
        <v>1833.1</v>
      </c>
      <c r="H227" s="114">
        <f>IFERROR(VLOOKUP($C227,'SINAPI DEZEMBRO 2020'!$A:$D,4,0),IFERROR(VLOOKUP($C227,'COMP. PROPRIA'!$B$4:$I$79292,8,0),""))</f>
        <v>4.62</v>
      </c>
      <c r="I227" s="115">
        <f>H227*'4-BDI'!$E$29</f>
        <v>5.9246879999999997</v>
      </c>
      <c r="J227" s="116">
        <f t="shared" si="60"/>
        <v>8468.92</v>
      </c>
      <c r="K227" s="117">
        <f t="shared" si="61"/>
        <v>10860.54</v>
      </c>
    </row>
    <row r="228" spans="2:11" s="72" customFormat="1" ht="30" x14ac:dyDescent="0.2">
      <c r="B228" s="222" t="s">
        <v>12186</v>
      </c>
      <c r="C228" s="314">
        <f>QUANT!C923</f>
        <v>92982</v>
      </c>
      <c r="D228" s="314" t="str">
        <f>QUANT!D923</f>
        <v>SINAPI</v>
      </c>
      <c r="E228" s="76" t="str">
        <f>IFERROR(VLOOKUP($C228,'SINAPI DEZEMBRO 2020'!$1:$1048576,2,0),IFERROR(VLOOKUP($C228,'COMP. PROPRIA'!$B$4:$I$79292,4,0),""))</f>
        <v>CABO DE COBRE FLEXÍVEL ISOLADO, 16 MM², ANTI-CHAMA 0,6/1,0 KV, PARA DISTRIBUIÇÃO - FORNECIMENTO E INSTALAÇÃO. AF_12/2015</v>
      </c>
      <c r="F228" s="77" t="str">
        <f>IFERROR(VLOOKUP($C228,'SINAPI DEZEMBRO 2020'!$A:$D,3,0),IFERROR(VLOOKUP($C228,'COMP. PROPRIA'!$B$4:$I$79292,5,0),""))</f>
        <v>M</v>
      </c>
      <c r="G228" s="119">
        <f>QUANT!K923</f>
        <v>109.6</v>
      </c>
      <c r="H228" s="114">
        <f>IFERROR(VLOOKUP($C228,'SINAPI DEZEMBRO 2020'!$A:$D,4,0),IFERROR(VLOOKUP($C228,'COMP. PROPRIA'!$B$4:$I$79292,8,0),""))</f>
        <v>12.11</v>
      </c>
      <c r="I228" s="115">
        <f>H228*'4-BDI'!$E$29</f>
        <v>15.529864</v>
      </c>
      <c r="J228" s="116">
        <f t="shared" si="60"/>
        <v>1327.25</v>
      </c>
      <c r="K228" s="117">
        <f t="shared" si="61"/>
        <v>1702.07</v>
      </c>
    </row>
    <row r="229" spans="2:11" s="72" customFormat="1" ht="30" x14ac:dyDescent="0.2">
      <c r="B229" s="222" t="s">
        <v>12187</v>
      </c>
      <c r="C229" s="314">
        <f>QUANT!C927</f>
        <v>92984</v>
      </c>
      <c r="D229" s="314" t="str">
        <f>QUANT!D927</f>
        <v>SINAPI</v>
      </c>
      <c r="E229" s="76" t="str">
        <f>IFERROR(VLOOKUP($C229,'SINAPI DEZEMBRO 2020'!$1:$1048576,2,0),IFERROR(VLOOKUP($C229,'COMP. PROPRIA'!$B$4:$I$79292,4,0),""))</f>
        <v>CABO DE COBRE FLEXÍVEL ISOLADO, 25 MM², ANTI-CHAMA 0,6/1,0 KV, PARA DISTRIBUIÇÃO - FORNECIMENTO E INSTALAÇÃO. AF_12/2015</v>
      </c>
      <c r="F229" s="77" t="str">
        <f>IFERROR(VLOOKUP($C229,'SINAPI DEZEMBRO 2020'!$A:$D,3,0),IFERROR(VLOOKUP($C229,'COMP. PROPRIA'!$B$4:$I$79292,5,0),""))</f>
        <v>M</v>
      </c>
      <c r="G229" s="119">
        <f>QUANT!K927</f>
        <v>147.80000000000001</v>
      </c>
      <c r="H229" s="114">
        <f>IFERROR(VLOOKUP($C229,'SINAPI DEZEMBRO 2020'!$A:$D,4,0),IFERROR(VLOOKUP($C229,'COMP. PROPRIA'!$B$4:$I$79292,8,0),""))</f>
        <v>19.59</v>
      </c>
      <c r="I229" s="115">
        <f>H229*'4-BDI'!$E$29</f>
        <v>25.122215999999998</v>
      </c>
      <c r="J229" s="116">
        <f t="shared" si="60"/>
        <v>2895.4</v>
      </c>
      <c r="K229" s="117">
        <f t="shared" si="61"/>
        <v>3713.06</v>
      </c>
    </row>
    <row r="230" spans="2:11" s="72" customFormat="1" ht="30" x14ac:dyDescent="0.2">
      <c r="B230" s="222" t="s">
        <v>12188</v>
      </c>
      <c r="C230" s="314">
        <f>QUANT!C931</f>
        <v>92986</v>
      </c>
      <c r="D230" s="314" t="str">
        <f>QUANT!D931</f>
        <v>SINAPI</v>
      </c>
      <c r="E230" s="76" t="str">
        <f>IFERROR(VLOOKUP($C230,'SINAPI DEZEMBRO 2020'!$1:$1048576,2,0),IFERROR(VLOOKUP($C230,'COMP. PROPRIA'!$B$4:$I$79292,4,0),""))</f>
        <v>CABO DE COBRE FLEXÍVEL ISOLADO, 35 MM², ANTI-CHAMA 0,6/1,0 KV, PARA DISTRIBUIÇÃO - FORNECIMENTO E INSTALAÇÃO. AF_12/2015</v>
      </c>
      <c r="F230" s="77" t="str">
        <f>IFERROR(VLOOKUP($C230,'SINAPI DEZEMBRO 2020'!$A:$D,3,0),IFERROR(VLOOKUP($C230,'COMP. PROPRIA'!$B$4:$I$79292,5,0),""))</f>
        <v>M</v>
      </c>
      <c r="G230" s="119">
        <f>QUANT!K931</f>
        <v>209.5</v>
      </c>
      <c r="H230" s="114">
        <f>IFERROR(VLOOKUP($C230,'SINAPI DEZEMBRO 2020'!$A:$D,4,0),IFERROR(VLOOKUP($C230,'COMP. PROPRIA'!$B$4:$I$79292,8,0),""))</f>
        <v>26.52</v>
      </c>
      <c r="I230" s="115">
        <f>H230*'4-BDI'!$E$29</f>
        <v>34.009247999999999</v>
      </c>
      <c r="J230" s="116">
        <f t="shared" si="60"/>
        <v>5555.94</v>
      </c>
      <c r="K230" s="117">
        <f t="shared" si="61"/>
        <v>7124.93</v>
      </c>
    </row>
    <row r="231" spans="2:11" s="280" customFormat="1" ht="15" x14ac:dyDescent="0.2">
      <c r="B231" s="737" t="s">
        <v>12380</v>
      </c>
      <c r="C231" s="738"/>
      <c r="D231" s="738"/>
      <c r="E231" s="738"/>
      <c r="F231" s="738"/>
      <c r="G231" s="738"/>
      <c r="H231" s="739"/>
      <c r="I231" s="147"/>
      <c r="J231" s="146">
        <f>TRUNC(SUM(J226:J230),2)</f>
        <v>32386.75</v>
      </c>
      <c r="K231" s="146">
        <f>TRUNC(SUM(K226:K230),2)</f>
        <v>41532.76</v>
      </c>
    </row>
    <row r="232" spans="2:11" s="72" customFormat="1" ht="15" x14ac:dyDescent="0.2">
      <c r="B232" s="558" t="s">
        <v>4915</v>
      </c>
      <c r="C232" s="559"/>
      <c r="D232" s="560"/>
      <c r="E232" s="561" t="s">
        <v>12189</v>
      </c>
      <c r="F232" s="562"/>
      <c r="G232" s="563"/>
      <c r="H232" s="564"/>
      <c r="I232" s="565"/>
      <c r="J232" s="557"/>
      <c r="K232" s="149"/>
    </row>
    <row r="233" spans="2:11" s="72" customFormat="1" ht="30" x14ac:dyDescent="0.2">
      <c r="B233" s="222" t="s">
        <v>12190</v>
      </c>
      <c r="C233" s="314">
        <f>QUANT!C936</f>
        <v>91953</v>
      </c>
      <c r="D233" s="314" t="str">
        <f>QUANT!D936</f>
        <v>SINAPI</v>
      </c>
      <c r="E233" s="76" t="str">
        <f>IFERROR(VLOOKUP($C233,'SINAPI DEZEMBRO 2020'!$1:$1048576,2,0),IFERROR(VLOOKUP($C233,'COMP. PROPRIA'!$B$4:$I$79292,4,0),""))</f>
        <v>INTERRUPTOR SIMPLES (1 MÓDULO), 10A/250V, INCLUINDO SUPORTE E PLACA - FORNECIMENTO E INSTALAÇÃO. AF_12/2015</v>
      </c>
      <c r="F233" s="77" t="str">
        <f>IFERROR(VLOOKUP($C233,'SINAPI DEZEMBRO 2020'!$A:$D,3,0),IFERROR(VLOOKUP($C233,'COMP. PROPRIA'!$B$4:$I$79292,5,0),""))</f>
        <v>UN</v>
      </c>
      <c r="G233" s="119">
        <f>QUANT!K936</f>
        <v>21</v>
      </c>
      <c r="H233" s="114">
        <f>IFERROR(VLOOKUP($C233,'SINAPI DEZEMBRO 2020'!$A:$D,4,0),IFERROR(VLOOKUP($C233,'COMP. PROPRIA'!$B$4:$I$79292,8,0),""))</f>
        <v>16.41</v>
      </c>
      <c r="I233" s="115">
        <f>H233*'4-BDI'!$E$29</f>
        <v>21.044184000000001</v>
      </c>
      <c r="J233" s="116">
        <f t="shared" ref="J233:J249" si="62">TRUNC(G233*H233,2)</f>
        <v>344.61</v>
      </c>
      <c r="K233" s="117">
        <f t="shared" ref="K233:K249" si="63">TRUNC(G233*I233,2)</f>
        <v>441.92</v>
      </c>
    </row>
    <row r="234" spans="2:11" s="72" customFormat="1" ht="45" x14ac:dyDescent="0.2">
      <c r="B234" s="222" t="s">
        <v>12191</v>
      </c>
      <c r="C234" s="314">
        <f>QUANT!C940</f>
        <v>92023</v>
      </c>
      <c r="D234" s="314" t="str">
        <f>QUANT!D940</f>
        <v>SINAPI</v>
      </c>
      <c r="E234" s="76" t="str">
        <f>IFERROR(VLOOKUP($C234,'SINAPI DEZEMBRO 2020'!$1:$1048576,2,0),IFERROR(VLOOKUP($C234,'COMP. PROPRIA'!$B$4:$I$79292,4,0),""))</f>
        <v>INTERRUPTOR SIMPLES (1 MÓDULO) COM 1 TOMADA DE EMBUTIR 2P+T 10 A,  INCLUINDO SUPORTE E PLACA - FORNECIMENTO E INSTALAÇÃO. AF_12/2015</v>
      </c>
      <c r="F234" s="77" t="str">
        <f>IFERROR(VLOOKUP($C234,'SINAPI DEZEMBRO 2020'!$A:$D,3,0),IFERROR(VLOOKUP($C234,'COMP. PROPRIA'!$B$4:$I$79292,5,0),""))</f>
        <v>UN</v>
      </c>
      <c r="G234" s="119">
        <f>QUANT!K940</f>
        <v>5</v>
      </c>
      <c r="H234" s="114">
        <f>IFERROR(VLOOKUP($C234,'SINAPI DEZEMBRO 2020'!$A:$D,4,0),IFERROR(VLOOKUP($C234,'COMP. PROPRIA'!$B$4:$I$79292,8,0),""))</f>
        <v>29.09</v>
      </c>
      <c r="I234" s="115">
        <f>H234*'4-BDI'!$E$29</f>
        <v>37.305016000000002</v>
      </c>
      <c r="J234" s="116">
        <f t="shared" si="62"/>
        <v>145.44999999999999</v>
      </c>
      <c r="K234" s="117">
        <f t="shared" si="63"/>
        <v>186.52</v>
      </c>
    </row>
    <row r="235" spans="2:11" s="72" customFormat="1" ht="30" x14ac:dyDescent="0.2">
      <c r="B235" s="222" t="s">
        <v>12192</v>
      </c>
      <c r="C235" s="314">
        <f>QUANT!C944</f>
        <v>91959</v>
      </c>
      <c r="D235" s="314" t="str">
        <f>QUANT!D944</f>
        <v>SINAPI</v>
      </c>
      <c r="E235" s="76" t="str">
        <f>IFERROR(VLOOKUP($C235,'SINAPI DEZEMBRO 2020'!$1:$1048576,2,0),IFERROR(VLOOKUP($C235,'COMP. PROPRIA'!$B$4:$I$79292,4,0),""))</f>
        <v>INTERRUPTOR SIMPLES (2 MÓDULOS), 10A/250V, INCLUINDO SUPORTE E PLACA - FORNECIMENTO E INSTALAÇÃO. AF_12/2015</v>
      </c>
      <c r="F235" s="77" t="str">
        <f>IFERROR(VLOOKUP($C235,'SINAPI DEZEMBRO 2020'!$A:$D,3,0),IFERROR(VLOOKUP($C235,'COMP. PROPRIA'!$B$4:$I$79292,5,0),""))</f>
        <v>UN</v>
      </c>
      <c r="G235" s="119">
        <f>QUANT!K944</f>
        <v>2</v>
      </c>
      <c r="H235" s="114">
        <f>IFERROR(VLOOKUP($C235,'SINAPI DEZEMBRO 2020'!$A:$D,4,0),IFERROR(VLOOKUP($C235,'COMP. PROPRIA'!$B$4:$I$79292,8,0),""))</f>
        <v>25.95</v>
      </c>
      <c r="I235" s="115">
        <f>H235*'4-BDI'!$E$29</f>
        <v>33.278279999999995</v>
      </c>
      <c r="J235" s="116">
        <f t="shared" si="62"/>
        <v>51.9</v>
      </c>
      <c r="K235" s="117">
        <f t="shared" si="63"/>
        <v>66.55</v>
      </c>
    </row>
    <row r="236" spans="2:11" s="72" customFormat="1" ht="30" x14ac:dyDescent="0.2">
      <c r="B236" s="222" t="s">
        <v>12193</v>
      </c>
      <c r="C236" s="314">
        <f>QUANT!C948</f>
        <v>91997</v>
      </c>
      <c r="D236" s="314" t="str">
        <f>QUANT!D948</f>
        <v>SINAPI</v>
      </c>
      <c r="E236" s="76" t="str">
        <f>IFERROR(VLOOKUP($C236,'SINAPI DEZEMBRO 2020'!$1:$1048576,2,0),IFERROR(VLOOKUP($C236,'COMP. PROPRIA'!$B$4:$I$79292,4,0),""))</f>
        <v>TOMADA MÉDIA DE EMBUTIR (1 MÓDULO), 2P+T 20 A, INCLUINDO SUPORTE E PLACA - FORNECIMENTO E INSTALAÇÃO. AF_12/2015</v>
      </c>
      <c r="F236" s="77" t="str">
        <f>IFERROR(VLOOKUP($C236,'SINAPI DEZEMBRO 2020'!$A:$D,3,0),IFERROR(VLOOKUP($C236,'COMP. PROPRIA'!$B$4:$I$79292,5,0),""))</f>
        <v>UN</v>
      </c>
      <c r="G236" s="119">
        <f>QUANT!K948</f>
        <v>1</v>
      </c>
      <c r="H236" s="114">
        <f>IFERROR(VLOOKUP($C236,'SINAPI DEZEMBRO 2020'!$A:$D,4,0),IFERROR(VLOOKUP($C236,'COMP. PROPRIA'!$B$4:$I$79292,8,0),""))</f>
        <v>21</v>
      </c>
      <c r="I236" s="115">
        <f>H236*'4-BDI'!$E$29</f>
        <v>26.930399999999999</v>
      </c>
      <c r="J236" s="116">
        <f t="shared" si="62"/>
        <v>21</v>
      </c>
      <c r="K236" s="117">
        <f t="shared" si="63"/>
        <v>26.93</v>
      </c>
    </row>
    <row r="237" spans="2:11" s="72" customFormat="1" ht="30" x14ac:dyDescent="0.2">
      <c r="B237" s="222" t="s">
        <v>12194</v>
      </c>
      <c r="C237" s="314">
        <f>QUANT!C952</f>
        <v>91992</v>
      </c>
      <c r="D237" s="314" t="str">
        <f>QUANT!D952</f>
        <v>SINAPI</v>
      </c>
      <c r="E237" s="76" t="str">
        <f>IFERROR(VLOOKUP($C237,'SINAPI DEZEMBRO 2020'!$1:$1048576,2,0),IFERROR(VLOOKUP($C237,'COMP. PROPRIA'!$B$4:$I$79292,4,0),""))</f>
        <v>TOMADA ALTA DE EMBUTIR (1 MÓDULO), 2P+T 10 A, INCLUINDO SUPORTE E PLACA - FORNECIMENTO E INSTALAÇÃO. AF_12/2015</v>
      </c>
      <c r="F237" s="77" t="str">
        <f>IFERROR(VLOOKUP($C237,'SINAPI DEZEMBRO 2020'!$A:$D,3,0),IFERROR(VLOOKUP($C237,'COMP. PROPRIA'!$B$4:$I$79292,5,0),""))</f>
        <v>UN</v>
      </c>
      <c r="G237" s="119">
        <f>QUANT!K952</f>
        <v>50</v>
      </c>
      <c r="H237" s="114">
        <f>IFERROR(VLOOKUP($C237,'SINAPI DEZEMBRO 2020'!$A:$D,4,0),IFERROR(VLOOKUP($C237,'COMP. PROPRIA'!$B$4:$I$79292,8,0),""))</f>
        <v>25.35</v>
      </c>
      <c r="I237" s="115">
        <f>H237*'4-BDI'!$E$29</f>
        <v>32.508839999999999</v>
      </c>
      <c r="J237" s="116">
        <f t="shared" si="62"/>
        <v>1267.5</v>
      </c>
      <c r="K237" s="117">
        <f t="shared" si="63"/>
        <v>1625.44</v>
      </c>
    </row>
    <row r="238" spans="2:11" s="72" customFormat="1" ht="30" x14ac:dyDescent="0.2">
      <c r="B238" s="222" t="s">
        <v>12195</v>
      </c>
      <c r="C238" s="314">
        <f>QUANT!C956</f>
        <v>91996</v>
      </c>
      <c r="D238" s="314" t="str">
        <f>QUANT!D956</f>
        <v>SINAPI</v>
      </c>
      <c r="E238" s="76" t="str">
        <f>IFERROR(VLOOKUP($C238,'SINAPI DEZEMBRO 2020'!$1:$1048576,2,0),IFERROR(VLOOKUP($C238,'COMP. PROPRIA'!$B$4:$I$79292,4,0),""))</f>
        <v>TOMADA MÉDIA DE EMBUTIR (1 MÓDULO), 2P+T 10 A, INCLUINDO SUPORTE E PLACA - FORNECIMENTO E INSTALAÇÃO. AF_12/2015</v>
      </c>
      <c r="F238" s="77" t="str">
        <f>IFERROR(VLOOKUP($C238,'SINAPI DEZEMBRO 2020'!$A:$D,3,0),IFERROR(VLOOKUP($C238,'COMP. PROPRIA'!$B$4:$I$79292,5,0),""))</f>
        <v>UN</v>
      </c>
      <c r="G238" s="119">
        <f>QUANT!K956</f>
        <v>3</v>
      </c>
      <c r="H238" s="114">
        <f>IFERROR(VLOOKUP($C238,'SINAPI DEZEMBRO 2020'!$A:$D,4,0),IFERROR(VLOOKUP($C238,'COMP. PROPRIA'!$B$4:$I$79292,8,0),""))</f>
        <v>19.57</v>
      </c>
      <c r="I238" s="115">
        <f>H238*'4-BDI'!$E$29</f>
        <v>25.096568000000001</v>
      </c>
      <c r="J238" s="116">
        <f t="shared" si="62"/>
        <v>58.71</v>
      </c>
      <c r="K238" s="117">
        <f t="shared" si="63"/>
        <v>75.28</v>
      </c>
    </row>
    <row r="239" spans="2:11" s="72" customFormat="1" ht="30" x14ac:dyDescent="0.2">
      <c r="B239" s="222" t="s">
        <v>12196</v>
      </c>
      <c r="C239" s="314">
        <f>QUANT!C960</f>
        <v>92004</v>
      </c>
      <c r="D239" s="314" t="str">
        <f>QUANT!D960</f>
        <v>SINAPI</v>
      </c>
      <c r="E239" s="76" t="str">
        <f>IFERROR(VLOOKUP($C239,'SINAPI DEZEMBRO 2020'!$1:$1048576,2,0),IFERROR(VLOOKUP($C239,'COMP. PROPRIA'!$B$4:$I$79292,4,0),""))</f>
        <v>TOMADA MÉDIA DE EMBUTIR (2 MÓDULOS), 2P+T 10 A, INCLUINDO SUPORTE E PLACA - FORNECIMENTO E INSTALAÇÃO. AF_12/2015</v>
      </c>
      <c r="F239" s="77" t="str">
        <f>IFERROR(VLOOKUP($C239,'SINAPI DEZEMBRO 2020'!$A:$D,3,0),IFERROR(VLOOKUP($C239,'COMP. PROPRIA'!$B$4:$I$79292,5,0),""))</f>
        <v>UN</v>
      </c>
      <c r="G239" s="119">
        <f>QUANT!K960</f>
        <v>1</v>
      </c>
      <c r="H239" s="114">
        <f>IFERROR(VLOOKUP($C239,'SINAPI DEZEMBRO 2020'!$A:$D,4,0),IFERROR(VLOOKUP($C239,'COMP. PROPRIA'!$B$4:$I$79292,8,0),""))</f>
        <v>32.24</v>
      </c>
      <c r="I239" s="115">
        <f>H239*'4-BDI'!$E$29</f>
        <v>41.344576000000004</v>
      </c>
      <c r="J239" s="116">
        <f t="shared" si="62"/>
        <v>32.24</v>
      </c>
      <c r="K239" s="117">
        <f t="shared" si="63"/>
        <v>41.34</v>
      </c>
    </row>
    <row r="240" spans="2:11" s="72" customFormat="1" ht="30" x14ac:dyDescent="0.2">
      <c r="B240" s="222" t="s">
        <v>12197</v>
      </c>
      <c r="C240" s="314">
        <f>QUANT!C964</f>
        <v>92008</v>
      </c>
      <c r="D240" s="314" t="str">
        <f>QUANT!D964</f>
        <v>SINAPI</v>
      </c>
      <c r="E240" s="76" t="str">
        <f>IFERROR(VLOOKUP($C240,'SINAPI DEZEMBRO 2020'!$1:$1048576,2,0),IFERROR(VLOOKUP($C240,'COMP. PROPRIA'!$B$4:$I$79292,4,0),""))</f>
        <v>TOMADA BAIXA DE EMBUTIR (2 MÓDULOS), 2P+T 10 A, INCLUINDO SUPORTE E PLACA - FORNECIMENTO E INSTALAÇÃO. AF_12/2015</v>
      </c>
      <c r="F240" s="77" t="str">
        <f>IFERROR(VLOOKUP($C240,'SINAPI DEZEMBRO 2020'!$A:$D,3,0),IFERROR(VLOOKUP($C240,'COMP. PROPRIA'!$B$4:$I$79292,5,0),""))</f>
        <v>UN</v>
      </c>
      <c r="G240" s="119">
        <f>QUANT!K964</f>
        <v>23</v>
      </c>
      <c r="H240" s="114">
        <f>IFERROR(VLOOKUP($C240,'SINAPI DEZEMBRO 2020'!$A:$D,4,0),IFERROR(VLOOKUP($C240,'COMP. PROPRIA'!$B$4:$I$79292,8,0),""))</f>
        <v>27.76</v>
      </c>
      <c r="I240" s="115">
        <f>H240*'4-BDI'!$E$29</f>
        <v>35.599423999999999</v>
      </c>
      <c r="J240" s="116">
        <f t="shared" si="62"/>
        <v>638.48</v>
      </c>
      <c r="K240" s="117">
        <f t="shared" si="63"/>
        <v>818.78</v>
      </c>
    </row>
    <row r="241" spans="2:11" s="72" customFormat="1" ht="30" x14ac:dyDescent="0.2">
      <c r="B241" s="222" t="s">
        <v>12198</v>
      </c>
      <c r="C241" s="314">
        <f>QUANT!C968</f>
        <v>91993</v>
      </c>
      <c r="D241" s="314" t="str">
        <f>QUANT!D968</f>
        <v>SINAPI</v>
      </c>
      <c r="E241" s="76" t="str">
        <f>IFERROR(VLOOKUP($C241,'SINAPI DEZEMBRO 2020'!$1:$1048576,2,0),IFERROR(VLOOKUP($C241,'COMP. PROPRIA'!$B$4:$I$79292,4,0),""))</f>
        <v>TOMADA ALTA DE EMBUTIR (1 MÓDULO), 2P+T 20 A, INCLUINDO SUPORTE E PLACA - FORNECIMENTO E INSTALAÇÃO. AF_12/2015</v>
      </c>
      <c r="F241" s="77" t="str">
        <f>IFERROR(VLOOKUP($C241,'SINAPI DEZEMBRO 2020'!$A:$D,3,0),IFERROR(VLOOKUP($C241,'COMP. PROPRIA'!$B$4:$I$79292,5,0),""))</f>
        <v>UN</v>
      </c>
      <c r="G241" s="119">
        <f>QUANT!K968</f>
        <v>26</v>
      </c>
      <c r="H241" s="114">
        <f>IFERROR(VLOOKUP($C241,'SINAPI DEZEMBRO 2020'!$A:$D,4,0),IFERROR(VLOOKUP($C241,'COMP. PROPRIA'!$B$4:$I$79292,8,0),""))</f>
        <v>26.78</v>
      </c>
      <c r="I241" s="115">
        <f>H241*'4-BDI'!$E$29</f>
        <v>34.342672</v>
      </c>
      <c r="J241" s="116">
        <f t="shared" si="62"/>
        <v>696.28</v>
      </c>
      <c r="K241" s="117">
        <f t="shared" si="63"/>
        <v>892.9</v>
      </c>
    </row>
    <row r="242" spans="2:11" s="72" customFormat="1" ht="30" x14ac:dyDescent="0.2">
      <c r="B242" s="222" t="s">
        <v>12199</v>
      </c>
      <c r="C242" s="314">
        <f>QUANT!C972</f>
        <v>92000</v>
      </c>
      <c r="D242" s="314" t="str">
        <f>QUANT!D972</f>
        <v>SINAPI</v>
      </c>
      <c r="E242" s="76" t="str">
        <f>IFERROR(VLOOKUP($C242,'SINAPI DEZEMBRO 2020'!$1:$1048576,2,0),IFERROR(VLOOKUP($C242,'COMP. PROPRIA'!$B$4:$I$79292,4,0),""))</f>
        <v>TOMADA BAIXA DE EMBUTIR (1 MÓDULO), 2P+T 10 A, INCLUINDO SUPORTE E PLACA - FORNECIMENTO E INSTALAÇÃO. AF_12/2015</v>
      </c>
      <c r="F242" s="77" t="str">
        <f>IFERROR(VLOOKUP($C242,'SINAPI DEZEMBRO 2020'!$A:$D,3,0),IFERROR(VLOOKUP($C242,'COMP. PROPRIA'!$B$4:$I$79292,5,0),""))</f>
        <v>UN</v>
      </c>
      <c r="G242" s="119">
        <f>QUANT!K972</f>
        <v>32</v>
      </c>
      <c r="H242" s="114">
        <f>IFERROR(VLOOKUP($C242,'SINAPI DEZEMBRO 2020'!$A:$D,4,0),IFERROR(VLOOKUP($C242,'COMP. PROPRIA'!$B$4:$I$79292,8,0),""))</f>
        <v>17.329999999999998</v>
      </c>
      <c r="I242" s="115">
        <f>H242*'4-BDI'!$E$29</f>
        <v>22.223991999999999</v>
      </c>
      <c r="J242" s="116">
        <f t="shared" si="62"/>
        <v>554.55999999999995</v>
      </c>
      <c r="K242" s="117">
        <f t="shared" si="63"/>
        <v>711.16</v>
      </c>
    </row>
    <row r="243" spans="2:11" s="72" customFormat="1" ht="30" x14ac:dyDescent="0.2">
      <c r="B243" s="222" t="s">
        <v>12200</v>
      </c>
      <c r="C243" s="314">
        <f>QUANT!C976</f>
        <v>91941</v>
      </c>
      <c r="D243" s="314" t="str">
        <f>QUANT!D976</f>
        <v>SINAPI</v>
      </c>
      <c r="E243" s="76" t="str">
        <f>IFERROR(VLOOKUP($C243,'SINAPI DEZEMBRO 2020'!$1:$1048576,2,0),IFERROR(VLOOKUP($C243,'COMP. PROPRIA'!$B$4:$I$79292,4,0),""))</f>
        <v>CAIXA RETANGULAR 4" X 2" BAIXA (0,30 M DO PISO), PVC, INSTALADA EM PAREDE - FORNECIMENTO E INSTALAÇÃO. AF_12/2015</v>
      </c>
      <c r="F243" s="77" t="str">
        <f>IFERROR(VLOOKUP($C243,'SINAPI DEZEMBRO 2020'!$A:$D,3,0),IFERROR(VLOOKUP($C243,'COMP. PROPRIA'!$B$4:$I$79292,5,0),""))</f>
        <v>UN</v>
      </c>
      <c r="G243" s="119">
        <f>QUANT!K976</f>
        <v>55</v>
      </c>
      <c r="H243" s="114">
        <f>IFERROR(VLOOKUP($C243,'SINAPI DEZEMBRO 2020'!$A:$D,4,0),IFERROR(VLOOKUP($C243,'COMP. PROPRIA'!$B$4:$I$79292,8,0),""))</f>
        <v>6.46</v>
      </c>
      <c r="I243" s="115">
        <f>H243*'4-BDI'!$E$29</f>
        <v>8.2843040000000006</v>
      </c>
      <c r="J243" s="116">
        <f t="shared" si="62"/>
        <v>355.3</v>
      </c>
      <c r="K243" s="117">
        <f t="shared" si="63"/>
        <v>455.63</v>
      </c>
    </row>
    <row r="244" spans="2:11" s="72" customFormat="1" ht="30" x14ac:dyDescent="0.2">
      <c r="B244" s="222" t="s">
        <v>12201</v>
      </c>
      <c r="C244" s="314">
        <f>QUANT!C980</f>
        <v>91940</v>
      </c>
      <c r="D244" s="314" t="str">
        <f>QUANT!D980</f>
        <v>SINAPI</v>
      </c>
      <c r="E244" s="76" t="str">
        <f>IFERROR(VLOOKUP($C244,'SINAPI DEZEMBRO 2020'!$1:$1048576,2,0),IFERROR(VLOOKUP($C244,'COMP. PROPRIA'!$B$4:$I$79292,4,0),""))</f>
        <v>CAIXA RETANGULAR 4" X 2" MÉDIA (1,30 M DO PISO), PVC, INSTALADA EM PAREDE - FORNECIMENTO E INSTALAÇÃO. AF_12/2015</v>
      </c>
      <c r="F244" s="77" t="str">
        <f>IFERROR(VLOOKUP($C244,'SINAPI DEZEMBRO 2020'!$A:$D,3,0),IFERROR(VLOOKUP($C244,'COMP. PROPRIA'!$B$4:$I$79292,5,0),""))</f>
        <v>UN</v>
      </c>
      <c r="G244" s="119">
        <f>QUANT!K980</f>
        <v>33</v>
      </c>
      <c r="H244" s="114">
        <f>IFERROR(VLOOKUP($C244,'SINAPI DEZEMBRO 2020'!$A:$D,4,0),IFERROR(VLOOKUP($C244,'COMP. PROPRIA'!$B$4:$I$79292,8,0),""))</f>
        <v>9.59</v>
      </c>
      <c r="I244" s="115">
        <f>H244*'4-BDI'!$E$29</f>
        <v>12.298216</v>
      </c>
      <c r="J244" s="116">
        <f t="shared" si="62"/>
        <v>316.47000000000003</v>
      </c>
      <c r="K244" s="117">
        <f t="shared" si="63"/>
        <v>405.84</v>
      </c>
    </row>
    <row r="245" spans="2:11" s="72" customFormat="1" ht="30" x14ac:dyDescent="0.2">
      <c r="B245" s="222" t="s">
        <v>12202</v>
      </c>
      <c r="C245" s="314">
        <f>QUANT!C984</f>
        <v>91939</v>
      </c>
      <c r="D245" s="314" t="str">
        <f>QUANT!D984</f>
        <v>SINAPI</v>
      </c>
      <c r="E245" s="76" t="str">
        <f>IFERROR(VLOOKUP($C245,'SINAPI DEZEMBRO 2020'!$1:$1048576,2,0),IFERROR(VLOOKUP($C245,'COMP. PROPRIA'!$B$4:$I$79292,4,0),""))</f>
        <v>CAIXA RETANGULAR 4" X 2" ALTA (2,00 M DO PISO), PVC, INSTALADA EM PAREDE - FORNECIMENTO E INSTALAÇÃO. AF_12/2015</v>
      </c>
      <c r="F245" s="77" t="str">
        <f>IFERROR(VLOOKUP($C245,'SINAPI DEZEMBRO 2020'!$A:$D,3,0),IFERROR(VLOOKUP($C245,'COMP. PROPRIA'!$B$4:$I$79292,5,0),""))</f>
        <v>UN</v>
      </c>
      <c r="G245" s="119">
        <f>QUANT!K984</f>
        <v>76</v>
      </c>
      <c r="H245" s="114">
        <f>IFERROR(VLOOKUP($C245,'SINAPI DEZEMBRO 2020'!$A:$D,4,0),IFERROR(VLOOKUP($C245,'COMP. PROPRIA'!$B$4:$I$79292,8,0),""))</f>
        <v>17.940000000000001</v>
      </c>
      <c r="I245" s="115">
        <f>H245*'4-BDI'!$E$29</f>
        <v>23.006256</v>
      </c>
      <c r="J245" s="116">
        <f t="shared" si="62"/>
        <v>1363.44</v>
      </c>
      <c r="K245" s="117">
        <f t="shared" si="63"/>
        <v>1748.47</v>
      </c>
    </row>
    <row r="246" spans="2:11" s="72" customFormat="1" ht="45" x14ac:dyDescent="0.2">
      <c r="B246" s="222" t="s">
        <v>12203</v>
      </c>
      <c r="C246" s="314">
        <f>QUANT!C988</f>
        <v>97881</v>
      </c>
      <c r="D246" s="314" t="str">
        <f>QUANT!D988</f>
        <v>SINAPI</v>
      </c>
      <c r="E246" s="76" t="str">
        <f>IFERROR(VLOOKUP($C246,'SINAPI DEZEMBRO 2020'!$1:$1048576,2,0),IFERROR(VLOOKUP($C246,'COMP. PROPRIA'!$B$4:$I$79292,4,0),""))</f>
        <v>CAIXA ENTERRADA ELÉTRICA RETANGULAR, EM CONCRETO PRÉ-MOLDADO, FUNDO COM BRITA, DIMENSÕES INTERNAS: 0,3X0,3X0,3 M. AF_12/2020</v>
      </c>
      <c r="F246" s="77" t="str">
        <f>IFERROR(VLOOKUP($C246,'SINAPI DEZEMBRO 2020'!$A:$D,3,0),IFERROR(VLOOKUP($C246,'COMP. PROPRIA'!$B$4:$I$79292,5,0),""))</f>
        <v>UN</v>
      </c>
      <c r="G246" s="119">
        <f>QUANT!K988</f>
        <v>4</v>
      </c>
      <c r="H246" s="114">
        <f>IFERROR(VLOOKUP($C246,'SINAPI DEZEMBRO 2020'!$A:$D,4,0),IFERROR(VLOOKUP($C246,'COMP. PROPRIA'!$B$4:$I$79292,8,0),""))</f>
        <v>85.48</v>
      </c>
      <c r="I246" s="115">
        <f>H246*'4-BDI'!$E$29</f>
        <v>109.619552</v>
      </c>
      <c r="J246" s="116">
        <f t="shared" si="62"/>
        <v>341.92</v>
      </c>
      <c r="K246" s="117">
        <f t="shared" si="63"/>
        <v>438.47</v>
      </c>
    </row>
    <row r="247" spans="2:11" s="72" customFormat="1" ht="15" x14ac:dyDescent="0.2">
      <c r="B247" s="222" t="s">
        <v>12204</v>
      </c>
      <c r="C247" s="314" t="str">
        <f>QUANT!C992</f>
        <v>CP-ELE-2</v>
      </c>
      <c r="D247" s="314" t="str">
        <f>QUANT!D992</f>
        <v>PRÓPRIA</v>
      </c>
      <c r="E247" s="76" t="str">
        <f>IFERROR(VLOOKUP($C247,'SINAPI DEZEMBRO 2020'!$1:$1048576,2,0),IFERROR(VLOOKUP($C247,'COMP. PROPRIA'!$B$4:$I$79292,4,0),""))</f>
        <v>VENTILADOR DE PAREDE DE 50 CM -FORNECIMENTO E INSTALAÇÃO</v>
      </c>
      <c r="F247" s="77" t="str">
        <f>IFERROR(VLOOKUP($C247,'SINAPI DEZEMBRO 2020'!$A:$D,3,0),IFERROR(VLOOKUP($C247,'COMP. PROPRIA'!$B$4:$I$79292,5,0),""))</f>
        <v>UN</v>
      </c>
      <c r="G247" s="119">
        <f>QUANT!K992</f>
        <v>30</v>
      </c>
      <c r="H247" s="114">
        <f>IFERROR(VLOOKUP($C247,'SINAPI DEZEMBRO 2020'!$A:$D,4,0),IFERROR(VLOOKUP($C247,'COMP. PROPRIA'!$B$4:$I$79292,8,0),""))</f>
        <v>179.71</v>
      </c>
      <c r="I247" s="115">
        <f>H247*'4-BDI'!$E$29</f>
        <v>230.460104</v>
      </c>
      <c r="J247" s="116">
        <f t="shared" si="62"/>
        <v>5391.3</v>
      </c>
      <c r="K247" s="117">
        <f t="shared" si="63"/>
        <v>6913.8</v>
      </c>
    </row>
    <row r="248" spans="2:11" s="72" customFormat="1" ht="30" x14ac:dyDescent="0.2">
      <c r="B248" s="222" t="s">
        <v>12205</v>
      </c>
      <c r="C248" s="314">
        <f>QUANT!C996</f>
        <v>100860</v>
      </c>
      <c r="D248" s="314" t="str">
        <f>QUANT!D996</f>
        <v>SINAPI</v>
      </c>
      <c r="E248" s="76" t="str">
        <f>IFERROR(VLOOKUP($C248,'SINAPI DEZEMBRO 2020'!$1:$1048576,2,0),IFERROR(VLOOKUP($C248,'COMP. PROPRIA'!$B$4:$I$79292,4,0),""))</f>
        <v>CHUVEIRO ELÉTRICO COMUM CORPO PLÁSTICO, TIPO DUCHA  FORNECIMENTO E INSTALAÇÃO. AF_01/2020</v>
      </c>
      <c r="F248" s="77" t="str">
        <f>IFERROR(VLOOKUP($C248,'SINAPI DEZEMBRO 2020'!$A:$D,3,0),IFERROR(VLOOKUP($C248,'COMP. PROPRIA'!$B$4:$I$79292,5,0),""))</f>
        <v>UN</v>
      </c>
      <c r="G248" s="119">
        <f>QUANT!K996</f>
        <v>2</v>
      </c>
      <c r="H248" s="114">
        <f>IFERROR(VLOOKUP($C248,'SINAPI DEZEMBRO 2020'!$A:$D,4,0),IFERROR(VLOOKUP($C248,'COMP. PROPRIA'!$B$4:$I$79292,8,0),""))</f>
        <v>76.430000000000007</v>
      </c>
      <c r="I248" s="115">
        <f>H248*'4-BDI'!$E$29</f>
        <v>98.013832000000008</v>
      </c>
      <c r="J248" s="116">
        <f t="shared" si="62"/>
        <v>152.86000000000001</v>
      </c>
      <c r="K248" s="117">
        <f t="shared" si="63"/>
        <v>196.02</v>
      </c>
    </row>
    <row r="249" spans="2:11" s="72" customFormat="1" ht="30" x14ac:dyDescent="0.2">
      <c r="B249" s="222" t="s">
        <v>12206</v>
      </c>
      <c r="C249" s="314">
        <f>QUANT!C1000</f>
        <v>102137</v>
      </c>
      <c r="D249" s="314" t="str">
        <f>QUANT!D1000</f>
        <v>SINAPI</v>
      </c>
      <c r="E249" s="76" t="str">
        <f>IFERROR(VLOOKUP($C249,'SINAPI DEZEMBRO 2020'!$1:$1048576,2,0),IFERROR(VLOOKUP($C249,'COMP. PROPRIA'!$B$4:$I$79292,4,0),""))</f>
        <v>CHAVE DE BOIA AUTOMÁTICA SUPERIOR/INFERIOR 15A/250V - FORNECIMENTO E INSTALAÇÃO. AF_12/2020</v>
      </c>
      <c r="F249" s="77" t="str">
        <f>IFERROR(VLOOKUP($C249,'SINAPI DEZEMBRO 2020'!$A:$D,3,0),IFERROR(VLOOKUP($C249,'COMP. PROPRIA'!$B$4:$I$79292,5,0),""))</f>
        <v>UN</v>
      </c>
      <c r="G249" s="119">
        <f>QUANT!K1000</f>
        <v>2</v>
      </c>
      <c r="H249" s="114">
        <f>IFERROR(VLOOKUP($C249,'SINAPI DEZEMBRO 2020'!$A:$D,4,0),IFERROR(VLOOKUP($C249,'COMP. PROPRIA'!$B$4:$I$79292,8,0),""))</f>
        <v>53.53</v>
      </c>
      <c r="I249" s="115">
        <f>H249*'4-BDI'!$E$29</f>
        <v>68.646872000000002</v>
      </c>
      <c r="J249" s="116">
        <f t="shared" si="62"/>
        <v>107.06</v>
      </c>
      <c r="K249" s="117">
        <f t="shared" si="63"/>
        <v>137.29</v>
      </c>
    </row>
    <row r="250" spans="2:11" s="280" customFormat="1" ht="15" x14ac:dyDescent="0.2">
      <c r="B250" s="737" t="s">
        <v>12380</v>
      </c>
      <c r="C250" s="738"/>
      <c r="D250" s="738"/>
      <c r="E250" s="738"/>
      <c r="F250" s="738"/>
      <c r="G250" s="738"/>
      <c r="H250" s="739"/>
      <c r="I250" s="147"/>
      <c r="J250" s="146">
        <f>TRUNC(SUM(J233:J249),2)</f>
        <v>11839.08</v>
      </c>
      <c r="K250" s="146">
        <f>TRUNC(SUM(K233:K249),2)</f>
        <v>15182.34</v>
      </c>
    </row>
    <row r="251" spans="2:11" s="72" customFormat="1" ht="30" x14ac:dyDescent="0.2">
      <c r="B251" s="558" t="s">
        <v>4916</v>
      </c>
      <c r="C251" s="559"/>
      <c r="D251" s="560"/>
      <c r="E251" s="561" t="str">
        <f>QUANT!E1004</f>
        <v>QUEBRA E RASGO EM ALVENARIA , VALAS, CARGA E TRANSPORTE DE ENTULHO</v>
      </c>
      <c r="F251" s="562"/>
      <c r="G251" s="563"/>
      <c r="H251" s="564"/>
      <c r="I251" s="565"/>
      <c r="J251" s="557"/>
      <c r="K251" s="149"/>
    </row>
    <row r="252" spans="2:11" s="72" customFormat="1" ht="30" x14ac:dyDescent="0.2">
      <c r="B252" s="222" t="s">
        <v>12207</v>
      </c>
      <c r="C252" s="314">
        <f>QUANT!C1005</f>
        <v>90447</v>
      </c>
      <c r="D252" s="314" t="str">
        <f>QUANT!D1005</f>
        <v>SINAPI</v>
      </c>
      <c r="E252" s="76" t="str">
        <f>IFERROR(VLOOKUP($C252,'SINAPI DEZEMBRO 2020'!$1:$1048576,2,0),IFERROR(VLOOKUP($C252,'COMP. PROPRIA'!$B$4:$I$79292,4,0),""))</f>
        <v>RASGO EM ALVENARIA PARA ELETRODUTOS COM DIAMETROS MENORES OU IGUAIS A 40 MM. AF_05/2015</v>
      </c>
      <c r="F252" s="77" t="str">
        <f>IFERROR(VLOOKUP($C252,'SINAPI DEZEMBRO 2020'!$A:$D,3,0),IFERROR(VLOOKUP($C252,'COMP. PROPRIA'!$B$4:$I$79292,5,0),""))</f>
        <v>M</v>
      </c>
      <c r="G252" s="119">
        <f>QUANT!K1005</f>
        <v>191.9</v>
      </c>
      <c r="H252" s="114">
        <f>IFERROR(VLOOKUP($C252,'SINAPI DEZEMBRO 2020'!$A:$D,4,0),IFERROR(VLOOKUP($C252,'COMP. PROPRIA'!$B$4:$I$79292,8,0),""))</f>
        <v>4.2</v>
      </c>
      <c r="I252" s="115">
        <f>H252*'4-BDI'!$E$29</f>
        <v>5.3860799999999998</v>
      </c>
      <c r="J252" s="116">
        <f t="shared" ref="J252:J258" si="64">TRUNC(G252*H252,2)</f>
        <v>805.98</v>
      </c>
      <c r="K252" s="117">
        <f t="shared" ref="K252:K258" si="65">TRUNC(G252*I252,2)</f>
        <v>1033.58</v>
      </c>
    </row>
    <row r="253" spans="2:11" s="72" customFormat="1" ht="30" x14ac:dyDescent="0.2">
      <c r="B253" s="222" t="s">
        <v>12208</v>
      </c>
      <c r="C253" s="314">
        <f>QUANT!C1009</f>
        <v>91222</v>
      </c>
      <c r="D253" s="314" t="str">
        <f>QUANT!D1009</f>
        <v>SINAPI</v>
      </c>
      <c r="E253" s="76" t="str">
        <f>IFERROR(VLOOKUP($C253,'SINAPI DEZEMBRO 2020'!$1:$1048576,2,0),IFERROR(VLOOKUP($C253,'COMP. PROPRIA'!$B$4:$I$79292,4,0),""))</f>
        <v>RASGO EM ALVENARIA PARA RAMAIS/ DISTRIBUIÇÃO COM DIÂMETROS MAIORES QUE 40 MM E MENORES OU IGUAIS A 75 MM. AF_05/2015</v>
      </c>
      <c r="F253" s="77" t="str">
        <f>IFERROR(VLOOKUP($C253,'SINAPI DEZEMBRO 2020'!$A:$D,3,0),IFERROR(VLOOKUP($C253,'COMP. PROPRIA'!$B$4:$I$79292,5,0),""))</f>
        <v>M</v>
      </c>
      <c r="G253" s="119">
        <f>QUANT!K1009</f>
        <v>9</v>
      </c>
      <c r="H253" s="114">
        <f>IFERROR(VLOOKUP($C253,'SINAPI DEZEMBRO 2020'!$A:$D,4,0),IFERROR(VLOOKUP($C253,'COMP. PROPRIA'!$B$4:$I$79292,8,0),""))</f>
        <v>9.0500000000000007</v>
      </c>
      <c r="I253" s="115">
        <f>H253*'4-BDI'!$E$29</f>
        <v>11.605720000000002</v>
      </c>
      <c r="J253" s="116">
        <f t="shared" si="64"/>
        <v>81.45</v>
      </c>
      <c r="K253" s="117">
        <f t="shared" si="65"/>
        <v>104.45</v>
      </c>
    </row>
    <row r="254" spans="2:11" s="72" customFormat="1" ht="30" x14ac:dyDescent="0.2">
      <c r="B254" s="222" t="s">
        <v>12209</v>
      </c>
      <c r="C254" s="314">
        <f>QUANT!C1013</f>
        <v>97916</v>
      </c>
      <c r="D254" s="314" t="str">
        <f>QUANT!D1013</f>
        <v>SINAPI</v>
      </c>
      <c r="E254" s="76" t="str">
        <f>IFERROR(VLOOKUP($C254,'SINAPI DEZEMBRO 2020'!$1:$1048576,2,0),IFERROR(VLOOKUP($C254,'COMP. PROPRIA'!$B$4:$I$79292,4,0),""))</f>
        <v>TRANSPORTE COM CAMINHÃO BASCULANTE DE 6 M³, EM VIA URBANA EM LEITO NATURAL (UNIDADE: TXKM). AF_07/2020</v>
      </c>
      <c r="F254" s="77" t="str">
        <f>IFERROR(VLOOKUP($C254,'SINAPI DEZEMBRO 2020'!$A:$D,3,0),IFERROR(VLOOKUP($C254,'COMP. PROPRIA'!$B$4:$I$79292,5,0),""))</f>
        <v>TXKM</v>
      </c>
      <c r="G254" s="119">
        <f>QUANT!K1013</f>
        <v>13.39</v>
      </c>
      <c r="H254" s="114">
        <f>IFERROR(VLOOKUP($C254,'SINAPI DEZEMBRO 2020'!$A:$D,4,0),IFERROR(VLOOKUP($C254,'COMP. PROPRIA'!$B$4:$I$79292,8,0),""))</f>
        <v>1.4</v>
      </c>
      <c r="I254" s="115">
        <f>H254*'4-BDI'!$E$29</f>
        <v>1.7953599999999998</v>
      </c>
      <c r="J254" s="116">
        <f t="shared" si="64"/>
        <v>18.739999999999998</v>
      </c>
      <c r="K254" s="117">
        <f t="shared" si="65"/>
        <v>24.03</v>
      </c>
    </row>
    <row r="255" spans="2:11" s="72" customFormat="1" ht="30" x14ac:dyDescent="0.2">
      <c r="B255" s="222" t="s">
        <v>12210</v>
      </c>
      <c r="C255" s="314">
        <f>QUANT!C1017</f>
        <v>90456</v>
      </c>
      <c r="D255" s="314" t="str">
        <f>QUANT!D1017</f>
        <v>SINAPI</v>
      </c>
      <c r="E255" s="76" t="str">
        <f>IFERROR(VLOOKUP($C255,'SINAPI DEZEMBRO 2020'!$1:$1048576,2,0),IFERROR(VLOOKUP($C255,'COMP. PROPRIA'!$B$4:$I$79292,4,0),""))</f>
        <v>QUEBRA EM ALVENARIA PARA INSTALAÇÃO DE CAIXA DE TOMADA (4X4 OU 4X2). AF_05/2015</v>
      </c>
      <c r="F255" s="77" t="str">
        <f>IFERROR(VLOOKUP($C255,'SINAPI DEZEMBRO 2020'!$A:$D,3,0),IFERROR(VLOOKUP($C255,'COMP. PROPRIA'!$B$4:$I$79292,5,0),""))</f>
        <v>UN</v>
      </c>
      <c r="G255" s="119">
        <f>QUANT!K1017</f>
        <v>164</v>
      </c>
      <c r="H255" s="114">
        <f>IFERROR(VLOOKUP($C255,'SINAPI DEZEMBRO 2020'!$A:$D,4,0),IFERROR(VLOOKUP($C255,'COMP. PROPRIA'!$B$4:$I$79292,8,0),""))</f>
        <v>2.7</v>
      </c>
      <c r="I255" s="115">
        <f>H255*'4-BDI'!$E$29</f>
        <v>3.4624800000000002</v>
      </c>
      <c r="J255" s="116">
        <f t="shared" si="64"/>
        <v>442.8</v>
      </c>
      <c r="K255" s="117">
        <f t="shared" si="65"/>
        <v>567.84</v>
      </c>
    </row>
    <row r="256" spans="2:11" s="72" customFormat="1" ht="30" x14ac:dyDescent="0.2">
      <c r="B256" s="222" t="s">
        <v>12211</v>
      </c>
      <c r="C256" s="314">
        <f>QUANT!C1021</f>
        <v>90444</v>
      </c>
      <c r="D256" s="314" t="str">
        <f>QUANT!D1021</f>
        <v>SINAPI</v>
      </c>
      <c r="E256" s="76" t="str">
        <f>IFERROR(VLOOKUP($C256,'SINAPI DEZEMBRO 2020'!$1:$1048576,2,0),IFERROR(VLOOKUP($C256,'COMP. PROPRIA'!$B$4:$I$79292,4,0),""))</f>
        <v>RASGO EM CONTRAPISO PARA RAMAIS/ DISTRIBUIÇÃO COM DIÂMETROS MENORES OU IGUAIS A 40 MM. AF_05/2015</v>
      </c>
      <c r="F256" s="77" t="str">
        <f>IFERROR(VLOOKUP($C256,'SINAPI DEZEMBRO 2020'!$A:$D,3,0),IFERROR(VLOOKUP($C256,'COMP. PROPRIA'!$B$4:$I$79292,5,0),""))</f>
        <v>M</v>
      </c>
      <c r="G256" s="119">
        <f>QUANT!K1021</f>
        <v>33.6</v>
      </c>
      <c r="H256" s="114">
        <f>IFERROR(VLOOKUP($C256,'SINAPI DEZEMBRO 2020'!$A:$D,4,0),IFERROR(VLOOKUP($C256,'COMP. PROPRIA'!$B$4:$I$79292,8,0),""))</f>
        <v>15.89</v>
      </c>
      <c r="I256" s="115">
        <f>H256*'4-BDI'!$E$29</f>
        <v>20.377336</v>
      </c>
      <c r="J256" s="116">
        <f t="shared" si="64"/>
        <v>533.9</v>
      </c>
      <c r="K256" s="117">
        <f t="shared" si="65"/>
        <v>684.67</v>
      </c>
    </row>
    <row r="257" spans="2:11" s="72" customFormat="1" ht="15" x14ac:dyDescent="0.2">
      <c r="B257" s="222" t="s">
        <v>12212</v>
      </c>
      <c r="C257" s="314" t="str">
        <f>QUANT!C1025</f>
        <v>CP-ELE-REP-01</v>
      </c>
      <c r="D257" s="314" t="str">
        <f>QUANT!D1025</f>
        <v>PRÓPRIA</v>
      </c>
      <c r="E257" s="76" t="str">
        <f>IFERROR(VLOOKUP($C257,'SINAPI DEZEMBRO 2020'!$1:$1048576,2,0),IFERROR(VLOOKUP($C257,'COMP. PROPRIA'!$B$4:$I$79292,4,0),""))</f>
        <v>REPARO EM RASGO DE PAREDE</v>
      </c>
      <c r="F257" s="77" t="str">
        <f>IFERROR(VLOOKUP($C257,'SINAPI DEZEMBRO 2020'!$A:$D,3,0),IFERROR(VLOOKUP($C257,'COMP. PROPRIA'!$B$4:$I$79292,5,0),""))</f>
        <v>M2</v>
      </c>
      <c r="G257" s="119">
        <f>QUANT!K1025</f>
        <v>14.18</v>
      </c>
      <c r="H257" s="114">
        <f>IFERROR(VLOOKUP($C257,'SINAPI DEZEMBRO 2020'!$A:$D,4,0),IFERROR(VLOOKUP($C257,'COMP. PROPRIA'!$B$4:$I$79292,8,0),""))</f>
        <v>33.68</v>
      </c>
      <c r="I257" s="115">
        <f>H257*'4-BDI'!$E$29</f>
        <v>43.191231999999999</v>
      </c>
      <c r="J257" s="116">
        <f t="shared" si="64"/>
        <v>477.58</v>
      </c>
      <c r="K257" s="117">
        <f t="shared" si="65"/>
        <v>612.45000000000005</v>
      </c>
    </row>
    <row r="258" spans="2:11" s="72" customFormat="1" ht="30" x14ac:dyDescent="0.2">
      <c r="B258" s="222" t="s">
        <v>12213</v>
      </c>
      <c r="C258" s="314">
        <f>QUANT!C1029</f>
        <v>90458</v>
      </c>
      <c r="D258" s="314" t="str">
        <f>QUANT!D1029</f>
        <v>SINAPI</v>
      </c>
      <c r="E258" s="76" t="str">
        <f>IFERROR(VLOOKUP($C258,'SINAPI DEZEMBRO 2020'!$1:$1048576,2,0),IFERROR(VLOOKUP($C258,'COMP. PROPRIA'!$B$4:$I$79292,4,0),""))</f>
        <v>QUEBRA EM ALVENARIA PARA INSTALAÇÃO DE QUADRO DISTRIBUIÇÃO GRANDE (76X40 CM). AF_05/2015</v>
      </c>
      <c r="F258" s="77" t="str">
        <f>IFERROR(VLOOKUP($C258,'SINAPI DEZEMBRO 2020'!$A:$D,3,0),IFERROR(VLOOKUP($C258,'COMP. PROPRIA'!$B$4:$I$79292,5,0),""))</f>
        <v>UN</v>
      </c>
      <c r="G258" s="119">
        <f>QUANT!K1029</f>
        <v>3</v>
      </c>
      <c r="H258" s="114">
        <f>IFERROR(VLOOKUP($C258,'SINAPI DEZEMBRO 2020'!$A:$D,4,0),IFERROR(VLOOKUP($C258,'COMP. PROPRIA'!$B$4:$I$79292,8,0),""))</f>
        <v>17.47</v>
      </c>
      <c r="I258" s="115">
        <f>H258*'4-BDI'!$E$29</f>
        <v>22.403527999999998</v>
      </c>
      <c r="J258" s="116">
        <f t="shared" si="64"/>
        <v>52.41</v>
      </c>
      <c r="K258" s="117">
        <f t="shared" si="65"/>
        <v>67.209999999999994</v>
      </c>
    </row>
    <row r="259" spans="2:11" s="280" customFormat="1" ht="15" x14ac:dyDescent="0.2">
      <c r="B259" s="737" t="s">
        <v>12380</v>
      </c>
      <c r="C259" s="738"/>
      <c r="D259" s="738"/>
      <c r="E259" s="738"/>
      <c r="F259" s="738"/>
      <c r="G259" s="738"/>
      <c r="H259" s="739"/>
      <c r="I259" s="147"/>
      <c r="J259" s="146">
        <f>TRUNC(SUM(J252:J258),2)</f>
        <v>2412.86</v>
      </c>
      <c r="K259" s="146">
        <f>TRUNC(SUM(K252:K258),2)</f>
        <v>3094.23</v>
      </c>
    </row>
    <row r="260" spans="2:11" s="72" customFormat="1" ht="15" x14ac:dyDescent="0.2">
      <c r="B260" s="558" t="s">
        <v>4917</v>
      </c>
      <c r="C260" s="559"/>
      <c r="D260" s="560"/>
      <c r="E260" s="561" t="str">
        <f>QUANT!E1037</f>
        <v>ELETRICA-DISJUNTORES</v>
      </c>
      <c r="F260" s="562"/>
      <c r="G260" s="563"/>
      <c r="H260" s="564"/>
      <c r="I260" s="565"/>
      <c r="J260" s="557"/>
      <c r="K260" s="149"/>
    </row>
    <row r="261" spans="2:11" s="72" customFormat="1" ht="30" x14ac:dyDescent="0.2">
      <c r="B261" s="222" t="s">
        <v>12214</v>
      </c>
      <c r="C261" s="314">
        <f>QUANT!C1038</f>
        <v>93653</v>
      </c>
      <c r="D261" s="314" t="str">
        <f>QUANT!D1038</f>
        <v>SINAPI</v>
      </c>
      <c r="E261" s="76" t="str">
        <f>IFERROR(VLOOKUP($C261,'SINAPI DEZEMBRO 2020'!$1:$1048576,2,0),IFERROR(VLOOKUP($C261,'COMP. PROPRIA'!$B$4:$I$79292,4,0),""))</f>
        <v>DISJUNTOR MONOPOLAR TIPO DIN, CORRENTE NOMINAL DE 10A - FORNECIMENTO E INSTALAÇÃO. AF_10/2020</v>
      </c>
      <c r="F261" s="77" t="str">
        <f>IFERROR(VLOOKUP($C261,'SINAPI DEZEMBRO 2020'!$A:$D,3,0),IFERROR(VLOOKUP($C261,'COMP. PROPRIA'!$B$4:$I$79292,5,0),""))</f>
        <v>UN</v>
      </c>
      <c r="G261" s="119">
        <f>QUANT!K1038</f>
        <v>12</v>
      </c>
      <c r="H261" s="114">
        <f>IFERROR(VLOOKUP($C261,'SINAPI DEZEMBRO 2020'!$A:$D,4,0),IFERROR(VLOOKUP($C261,'COMP. PROPRIA'!$B$4:$I$79292,8,0),""))</f>
        <v>8.9700000000000006</v>
      </c>
      <c r="I261" s="115">
        <f>H261*'4-BDI'!$E$29</f>
        <v>11.503128</v>
      </c>
      <c r="J261" s="116">
        <f t="shared" ref="J261:J267" si="66">TRUNC(G261*H261,2)</f>
        <v>107.64</v>
      </c>
      <c r="K261" s="117">
        <f t="shared" ref="K261:K267" si="67">TRUNC(G261*I261,2)</f>
        <v>138.03</v>
      </c>
    </row>
    <row r="262" spans="2:11" s="72" customFormat="1" ht="30" x14ac:dyDescent="0.2">
      <c r="B262" s="222" t="s">
        <v>12215</v>
      </c>
      <c r="C262" s="314">
        <f>QUANT!C1042</f>
        <v>93654</v>
      </c>
      <c r="D262" s="314" t="str">
        <f>QUANT!D1042</f>
        <v>SINAPI</v>
      </c>
      <c r="E262" s="76" t="str">
        <f>IFERROR(VLOOKUP($C262,'SINAPI DEZEMBRO 2020'!$1:$1048576,2,0),IFERROR(VLOOKUP($C262,'COMP. PROPRIA'!$B$4:$I$79292,4,0),""))</f>
        <v>DISJUNTOR MONOPOLAR TIPO DIN, CORRENTE NOMINAL DE 16A - FORNECIMENTO E INSTALAÇÃO. AF_10/2020</v>
      </c>
      <c r="F262" s="77" t="str">
        <f>IFERROR(VLOOKUP($C262,'SINAPI DEZEMBRO 2020'!$A:$D,3,0),IFERROR(VLOOKUP($C262,'COMP. PROPRIA'!$B$4:$I$79292,5,0),""))</f>
        <v>UN</v>
      </c>
      <c r="G262" s="119">
        <f>QUANT!K1042</f>
        <v>17</v>
      </c>
      <c r="H262" s="114">
        <f>IFERROR(VLOOKUP($C262,'SINAPI DEZEMBRO 2020'!$A:$D,4,0),IFERROR(VLOOKUP($C262,'COMP. PROPRIA'!$B$4:$I$79292,8,0),""))</f>
        <v>9.35</v>
      </c>
      <c r="I262" s="115">
        <f>H262*'4-BDI'!$E$29</f>
        <v>11.99044</v>
      </c>
      <c r="J262" s="116">
        <f t="shared" si="66"/>
        <v>158.94999999999999</v>
      </c>
      <c r="K262" s="117">
        <f t="shared" si="67"/>
        <v>203.83</v>
      </c>
    </row>
    <row r="263" spans="2:11" s="72" customFormat="1" ht="30" x14ac:dyDescent="0.2">
      <c r="B263" s="222" t="s">
        <v>12216</v>
      </c>
      <c r="C263" s="314">
        <f>QUANT!C1046</f>
        <v>93663</v>
      </c>
      <c r="D263" s="314" t="str">
        <f>QUANT!D1046</f>
        <v>SINAPI</v>
      </c>
      <c r="E263" s="76" t="str">
        <f>IFERROR(VLOOKUP($C263,'SINAPI DEZEMBRO 2020'!$1:$1048576,2,0),IFERROR(VLOOKUP($C263,'COMP. PROPRIA'!$B$4:$I$79292,4,0),""))</f>
        <v>DISJUNTOR BIPOLAR TIPO DIN, CORRENTE NOMINAL DE 25A - FORNECIMENTO E INSTALAÇÃO. AF_10/2020</v>
      </c>
      <c r="F263" s="77" t="str">
        <f>IFERROR(VLOOKUP($C263,'SINAPI DEZEMBRO 2020'!$A:$D,3,0),IFERROR(VLOOKUP($C263,'COMP. PROPRIA'!$B$4:$I$79292,5,0),""))</f>
        <v>UN</v>
      </c>
      <c r="G263" s="119">
        <f>QUANT!K1046</f>
        <v>27</v>
      </c>
      <c r="H263" s="114">
        <f>IFERROR(VLOOKUP($C263,'SINAPI DEZEMBRO 2020'!$A:$D,4,0),IFERROR(VLOOKUP($C263,'COMP. PROPRIA'!$B$4:$I$79292,8,0),""))</f>
        <v>47.17</v>
      </c>
      <c r="I263" s="115">
        <f>H263*'4-BDI'!$E$29</f>
        <v>60.490808000000001</v>
      </c>
      <c r="J263" s="116">
        <f t="shared" si="66"/>
        <v>1273.5899999999999</v>
      </c>
      <c r="K263" s="117">
        <f t="shared" si="67"/>
        <v>1633.25</v>
      </c>
    </row>
    <row r="264" spans="2:11" s="72" customFormat="1" ht="30" x14ac:dyDescent="0.2">
      <c r="B264" s="222" t="s">
        <v>12217</v>
      </c>
      <c r="C264" s="314">
        <f>QUANT!C1050</f>
        <v>93670</v>
      </c>
      <c r="D264" s="314" t="str">
        <f>QUANT!D1050</f>
        <v>SINAPI</v>
      </c>
      <c r="E264" s="76" t="str">
        <f>IFERROR(VLOOKUP($C264,'SINAPI DEZEMBRO 2020'!$1:$1048576,2,0),IFERROR(VLOOKUP($C264,'COMP. PROPRIA'!$B$4:$I$79292,4,0),""))</f>
        <v>DISJUNTOR TRIPOLAR TIPO DIN, CORRENTE NOMINAL DE 25A - FORNECIMENTO E INSTALAÇÃO. AF_10/2020</v>
      </c>
      <c r="F264" s="77" t="str">
        <f>IFERROR(VLOOKUP($C264,'SINAPI DEZEMBRO 2020'!$A:$D,3,0),IFERROR(VLOOKUP($C264,'COMP. PROPRIA'!$B$4:$I$79292,5,0),""))</f>
        <v>UN</v>
      </c>
      <c r="G264" s="119">
        <f>QUANT!K1050</f>
        <v>1</v>
      </c>
      <c r="H264" s="114">
        <f>IFERROR(VLOOKUP($C264,'SINAPI DEZEMBRO 2020'!$A:$D,4,0),IFERROR(VLOOKUP($C264,'COMP. PROPRIA'!$B$4:$I$79292,8,0),""))</f>
        <v>59.42</v>
      </c>
      <c r="I264" s="115">
        <f>H264*'4-BDI'!$E$29</f>
        <v>76.200208000000003</v>
      </c>
      <c r="J264" s="116">
        <f t="shared" si="66"/>
        <v>59.42</v>
      </c>
      <c r="K264" s="117">
        <f t="shared" si="67"/>
        <v>76.2</v>
      </c>
    </row>
    <row r="265" spans="2:11" s="72" customFormat="1" ht="15" x14ac:dyDescent="0.2">
      <c r="B265" s="222" t="s">
        <v>12218</v>
      </c>
      <c r="C265" s="314" t="str">
        <f>QUANT!C1054</f>
        <v>CP-ELE-3</v>
      </c>
      <c r="D265" s="314" t="str">
        <f>QUANT!D1054</f>
        <v>PRÓPRIA</v>
      </c>
      <c r="E265" s="76" t="str">
        <f>IFERROR(VLOOKUP($C265,'SINAPI DEZEMBRO 2020'!$1:$1048576,2,0),IFERROR(VLOOKUP($C265,'COMP. PROPRIA'!$B$4:$I$79292,4,0),""))</f>
        <v>DISJUNTOR TIPO DIN, TRIPOLAR 80A</v>
      </c>
      <c r="F265" s="77" t="str">
        <f>IFERROR(VLOOKUP($C265,'SINAPI DEZEMBRO 2020'!$A:$D,3,0),IFERROR(VLOOKUP($C265,'COMP. PROPRIA'!$B$4:$I$79292,5,0),""))</f>
        <v xml:space="preserve">UN    </v>
      </c>
      <c r="G265" s="119">
        <f>QUANT!K1054</f>
        <v>1</v>
      </c>
      <c r="H265" s="114">
        <f>IFERROR(VLOOKUP($C265,'SINAPI DEZEMBRO 2020'!$A:$D,4,0),IFERROR(VLOOKUP($C265,'COMP. PROPRIA'!$B$4:$I$79292,8,0),""))</f>
        <v>100.52</v>
      </c>
      <c r="I265" s="115">
        <f>H265*'4-BDI'!$E$29</f>
        <v>128.906848</v>
      </c>
      <c r="J265" s="116">
        <f t="shared" si="66"/>
        <v>100.52</v>
      </c>
      <c r="K265" s="117">
        <f t="shared" si="67"/>
        <v>128.9</v>
      </c>
    </row>
    <row r="266" spans="2:11" s="72" customFormat="1" ht="15" x14ac:dyDescent="0.2">
      <c r="B266" s="222" t="s">
        <v>12219</v>
      </c>
      <c r="C266" s="314" t="str">
        <f>QUANT!C1058</f>
        <v>CP-ELE-7</v>
      </c>
      <c r="D266" s="314" t="str">
        <f>QUANT!D1058</f>
        <v>PRÓPRIA</v>
      </c>
      <c r="E266" s="76" t="str">
        <f>IFERROR(VLOOKUP($C266,'SINAPI DEZEMBRO 2020'!$1:$1048576,2,0),IFERROR(VLOOKUP($C266,'COMP. PROPRIA'!$B$4:$I$79292,4,0),""))</f>
        <v>DISJUNTOR EM CAIXA MOLDADA TRIPOLAR 125A</v>
      </c>
      <c r="F266" s="77" t="str">
        <f>IFERROR(VLOOKUP($C266,'SINAPI DEZEMBRO 2020'!$A:$D,3,0),IFERROR(VLOOKUP($C266,'COMP. PROPRIA'!$B$4:$I$79292,5,0),""))</f>
        <v xml:space="preserve">UN    </v>
      </c>
      <c r="G266" s="119">
        <f>QUANT!K1058</f>
        <v>2</v>
      </c>
      <c r="H266" s="114">
        <f>IFERROR(VLOOKUP($C266,'SINAPI DEZEMBRO 2020'!$A:$D,4,0),IFERROR(VLOOKUP($C266,'COMP. PROPRIA'!$B$4:$I$79292,8,0),""))</f>
        <v>288.24</v>
      </c>
      <c r="I266" s="115">
        <f>H266*'4-BDI'!$E$29</f>
        <v>369.63897600000001</v>
      </c>
      <c r="J266" s="116">
        <f t="shared" si="66"/>
        <v>576.48</v>
      </c>
      <c r="K266" s="117">
        <f t="shared" si="67"/>
        <v>739.27</v>
      </c>
    </row>
    <row r="267" spans="2:11" s="72" customFormat="1" ht="15" x14ac:dyDescent="0.2">
      <c r="B267" s="222" t="s">
        <v>12220</v>
      </c>
      <c r="C267" s="314" t="str">
        <f>QUANT!C1062</f>
        <v>CP-ELE-6</v>
      </c>
      <c r="D267" s="314" t="str">
        <f>QUANT!D1062</f>
        <v>PRÓPRIA</v>
      </c>
      <c r="E267" s="76" t="str">
        <f>IFERROR(VLOOKUP($C267,'SINAPI DEZEMBRO 2020'!$1:$1048576,2,0),IFERROR(VLOOKUP($C267,'COMP. PROPRIA'!$B$4:$I$79292,4,0),""))</f>
        <v xml:space="preserve">DISPOSITIVO DE PROTEÇÃO CONTRA SURTO - 175V - 40KA </v>
      </c>
      <c r="F267" s="77" t="str">
        <f>IFERROR(VLOOKUP($C267,'SINAPI DEZEMBRO 2020'!$A:$D,3,0),IFERROR(VLOOKUP($C267,'COMP. PROPRIA'!$B$4:$I$79292,5,0),""))</f>
        <v xml:space="preserve">UN    </v>
      </c>
      <c r="G267" s="119">
        <f>QUANT!K1062</f>
        <v>9</v>
      </c>
      <c r="H267" s="114">
        <f>IFERROR(VLOOKUP($C267,'SINAPI DEZEMBRO 2020'!$A:$D,4,0),IFERROR(VLOOKUP($C267,'COMP. PROPRIA'!$B$4:$I$79292,8,0),""))</f>
        <v>86.77</v>
      </c>
      <c r="I267" s="115">
        <f>H267*'4-BDI'!$E$29</f>
        <v>111.27384799999999</v>
      </c>
      <c r="J267" s="116">
        <f t="shared" si="66"/>
        <v>780.93</v>
      </c>
      <c r="K267" s="117">
        <f t="shared" si="67"/>
        <v>1001.46</v>
      </c>
    </row>
    <row r="268" spans="2:11" s="280" customFormat="1" ht="15" x14ac:dyDescent="0.2">
      <c r="B268" s="737" t="s">
        <v>12380</v>
      </c>
      <c r="C268" s="738"/>
      <c r="D268" s="738"/>
      <c r="E268" s="738"/>
      <c r="F268" s="738"/>
      <c r="G268" s="738"/>
      <c r="H268" s="739"/>
      <c r="I268" s="147"/>
      <c r="J268" s="146">
        <f>TRUNC(SUM(J261:J267),2)</f>
        <v>3057.53</v>
      </c>
      <c r="K268" s="146">
        <f>TRUNC(SUM(K261:K267),2)</f>
        <v>3920.94</v>
      </c>
    </row>
    <row r="269" spans="2:11" s="72" customFormat="1" ht="15" x14ac:dyDescent="0.2">
      <c r="B269" s="558" t="s">
        <v>4918</v>
      </c>
      <c r="C269" s="559"/>
      <c r="D269" s="560"/>
      <c r="E269" s="561" t="str">
        <f>QUANT!E1066</f>
        <v>ELETRICA - ELETRODUTO PVC FLEXIVEL</v>
      </c>
      <c r="F269" s="562"/>
      <c r="G269" s="563"/>
      <c r="H269" s="564"/>
      <c r="I269" s="565"/>
      <c r="J269" s="557"/>
      <c r="K269" s="149"/>
    </row>
    <row r="270" spans="2:11" s="72" customFormat="1" ht="45" x14ac:dyDescent="0.2">
      <c r="B270" s="8" t="s">
        <v>12221</v>
      </c>
      <c r="C270" s="314">
        <f>QUANT!C1067</f>
        <v>91834</v>
      </c>
      <c r="D270" s="314" t="str">
        <f>QUANT!D1067</f>
        <v>SINAPI</v>
      </c>
      <c r="E270" s="76" t="str">
        <f>IFERROR(VLOOKUP($C270,'SINAPI DEZEMBRO 2020'!$1:$1048576,2,0),IFERROR(VLOOKUP($C270,'COMP. PROPRIA'!$B$4:$I$79292,4,0),""))</f>
        <v>ELETRODUTO FLEXÍVEL CORRUGADO, PVC, DN 25 MM (3/4"), PARA CIRCUITOS TERMINAIS, INSTALADO EM FORRO - FORNECIMENTO E INSTALAÇÃO. AF_12/2015</v>
      </c>
      <c r="F270" s="77" t="str">
        <f>IFERROR(VLOOKUP($C270,'SINAPI DEZEMBRO 2020'!$A:$D,3,0),IFERROR(VLOOKUP($C270,'COMP. PROPRIA'!$B$4:$I$79292,5,0),""))</f>
        <v>M</v>
      </c>
      <c r="G270" s="119">
        <f>QUANT!K1067</f>
        <v>1162.0999999999999</v>
      </c>
      <c r="H270" s="114">
        <f>IFERROR(VLOOKUP($C270,'SINAPI DEZEMBRO 2020'!$A:$D,4,0),IFERROR(VLOOKUP($C270,'COMP. PROPRIA'!$B$4:$I$79292,8,0),""))</f>
        <v>5.72</v>
      </c>
      <c r="I270" s="115">
        <f>H270*'4-BDI'!$E$29</f>
        <v>7.3353279999999996</v>
      </c>
      <c r="J270" s="116">
        <f t="shared" ref="J270:J273" si="68">TRUNC(G270*H270,2)</f>
        <v>6647.21</v>
      </c>
      <c r="K270" s="117">
        <f t="shared" ref="K270:K273" si="69">TRUNC(G270*I270,2)</f>
        <v>8524.3799999999992</v>
      </c>
    </row>
    <row r="271" spans="2:11" s="72" customFormat="1" ht="45" x14ac:dyDescent="0.2">
      <c r="B271" s="8" t="s">
        <v>12222</v>
      </c>
      <c r="C271" s="314">
        <f>QUANT!C1071</f>
        <v>91836</v>
      </c>
      <c r="D271" s="314" t="str">
        <f>QUANT!D1071</f>
        <v>SINAPI</v>
      </c>
      <c r="E271" s="76" t="str">
        <f>IFERROR(VLOOKUP($C271,'SINAPI DEZEMBRO 2020'!$1:$1048576,2,0),IFERROR(VLOOKUP($C271,'COMP. PROPRIA'!$B$4:$I$79292,4,0),""))</f>
        <v>ELETRODUTO FLEXÍVEL CORRUGADO, PVC, DN 32 MM (1"), PARA CIRCUITOS TERMINAIS, INSTALADO EM FORRO - FORNECIMENTO E INSTALAÇÃO. AF_12/2015</v>
      </c>
      <c r="F271" s="77" t="str">
        <f>IFERROR(VLOOKUP($C271,'SINAPI DEZEMBRO 2020'!$A:$D,3,0),IFERROR(VLOOKUP($C271,'COMP. PROPRIA'!$B$4:$I$79292,5,0),""))</f>
        <v>M</v>
      </c>
      <c r="G271" s="119">
        <f>QUANT!K1071</f>
        <v>85.9</v>
      </c>
      <c r="H271" s="114">
        <f>IFERROR(VLOOKUP($C271,'SINAPI DEZEMBRO 2020'!$A:$D,4,0),IFERROR(VLOOKUP($C271,'COMP. PROPRIA'!$B$4:$I$79292,8,0),""))</f>
        <v>7.35</v>
      </c>
      <c r="I271" s="115">
        <f>H271*'4-BDI'!$E$29</f>
        <v>9.4256399999999996</v>
      </c>
      <c r="J271" s="116">
        <f t="shared" si="68"/>
        <v>631.36</v>
      </c>
      <c r="K271" s="117">
        <f t="shared" si="69"/>
        <v>809.66</v>
      </c>
    </row>
    <row r="272" spans="2:11" s="72" customFormat="1" ht="45" x14ac:dyDescent="0.2">
      <c r="B272" s="8" t="s">
        <v>12223</v>
      </c>
      <c r="C272" s="314">
        <f>QUANT!C1075</f>
        <v>91840</v>
      </c>
      <c r="D272" s="314" t="str">
        <f>QUANT!D1075</f>
        <v>SINAPI</v>
      </c>
      <c r="E272" s="76" t="str">
        <f>IFERROR(VLOOKUP($C272,'SINAPI DEZEMBRO 2020'!$1:$1048576,2,0),IFERROR(VLOOKUP($C272,'COMP. PROPRIA'!$B$4:$I$79292,4,0),""))</f>
        <v>ELETRODUTO FLEXÍVEL CORRUGADO, PEAD, DN 40 MM (1 1/4"), PARA CIRCUITOS TERMINAIS, INSTALADO EM FORRO - FORNECIMENTO E INSTALAÇÃO. AF_12/2015</v>
      </c>
      <c r="F272" s="77" t="str">
        <f>IFERROR(VLOOKUP($C272,'SINAPI DEZEMBRO 2020'!$A:$D,3,0),IFERROR(VLOOKUP($C272,'COMP. PROPRIA'!$B$4:$I$79292,5,0),""))</f>
        <v>M</v>
      </c>
      <c r="G272" s="119">
        <f>QUANT!K1075</f>
        <v>32.200000000000003</v>
      </c>
      <c r="H272" s="114">
        <f>IFERROR(VLOOKUP($C272,'SINAPI DEZEMBRO 2020'!$A:$D,4,0),IFERROR(VLOOKUP($C272,'COMP. PROPRIA'!$B$4:$I$79292,8,0),""))</f>
        <v>8.84</v>
      </c>
      <c r="I272" s="115">
        <f>H272*'4-BDI'!$E$29</f>
        <v>11.336416</v>
      </c>
      <c r="J272" s="116">
        <f t="shared" si="68"/>
        <v>284.64</v>
      </c>
      <c r="K272" s="117">
        <f t="shared" si="69"/>
        <v>365.03</v>
      </c>
    </row>
    <row r="273" spans="2:11" s="72" customFormat="1" ht="30" x14ac:dyDescent="0.2">
      <c r="B273" s="8" t="s">
        <v>12224</v>
      </c>
      <c r="C273" s="314">
        <f>QUANT!C1079</f>
        <v>97668</v>
      </c>
      <c r="D273" s="314" t="str">
        <f>QUANT!D1079</f>
        <v>SINAPI</v>
      </c>
      <c r="E273" s="76" t="str">
        <f>IFERROR(VLOOKUP($C273,'SINAPI DEZEMBRO 2020'!$1:$1048576,2,0),IFERROR(VLOOKUP($C273,'COMP. PROPRIA'!$B$4:$I$79292,4,0),""))</f>
        <v>ELETRODUTO FLEXÍVEL CORRUGADO, PEAD, DN 63 (2")  - FORNECIMENTO E INSTALAÇÃO. AF_04/2016</v>
      </c>
      <c r="F273" s="77" t="str">
        <f>IFERROR(VLOOKUP($C273,'SINAPI DEZEMBRO 2020'!$A:$D,3,0),IFERROR(VLOOKUP($C273,'COMP. PROPRIA'!$B$4:$I$79292,5,0),""))</f>
        <v>M</v>
      </c>
      <c r="G273" s="119">
        <f>QUANT!K1079</f>
        <v>64</v>
      </c>
      <c r="H273" s="114">
        <f>IFERROR(VLOOKUP($C273,'SINAPI DEZEMBRO 2020'!$A:$D,4,0),IFERROR(VLOOKUP($C273,'COMP. PROPRIA'!$B$4:$I$79292,8,0),""))</f>
        <v>8.5500000000000007</v>
      </c>
      <c r="I273" s="115">
        <f>H273*'4-BDI'!$E$29</f>
        <v>10.96452</v>
      </c>
      <c r="J273" s="116">
        <f t="shared" si="68"/>
        <v>547.20000000000005</v>
      </c>
      <c r="K273" s="117">
        <f t="shared" si="69"/>
        <v>701.72</v>
      </c>
    </row>
    <row r="274" spans="2:11" s="280" customFormat="1" ht="15" x14ac:dyDescent="0.2">
      <c r="B274" s="737" t="s">
        <v>12380</v>
      </c>
      <c r="C274" s="738"/>
      <c r="D274" s="738"/>
      <c r="E274" s="738"/>
      <c r="F274" s="738"/>
      <c r="G274" s="738"/>
      <c r="H274" s="739"/>
      <c r="I274" s="147"/>
      <c r="J274" s="146">
        <f>TRUNC(SUM(J270:J273),2)</f>
        <v>8110.41</v>
      </c>
      <c r="K274" s="146">
        <f>TRUNC(SUM(K270:K273),2)</f>
        <v>10400.790000000001</v>
      </c>
    </row>
    <row r="275" spans="2:11" s="72" customFormat="1" ht="15" x14ac:dyDescent="0.2">
      <c r="B275" s="558" t="s">
        <v>4919</v>
      </c>
      <c r="C275" s="559"/>
      <c r="D275" s="560"/>
      <c r="E275" s="561" t="str">
        <f>QUANT!E1083</f>
        <v>ELETRICA - LUMINARIA E ACESSORIOS</v>
      </c>
      <c r="F275" s="562"/>
      <c r="G275" s="563"/>
      <c r="H275" s="564"/>
      <c r="I275" s="565"/>
      <c r="J275" s="557"/>
      <c r="K275" s="149"/>
    </row>
    <row r="276" spans="2:11" s="72" customFormat="1" ht="45" x14ac:dyDescent="0.2">
      <c r="B276" s="8" t="s">
        <v>12225</v>
      </c>
      <c r="C276" s="314" t="str">
        <f>QUANT!C1084</f>
        <v>CP-ELE-5</v>
      </c>
      <c r="D276" s="314" t="str">
        <f>QUANT!D1084</f>
        <v>PRÓPRIA</v>
      </c>
      <c r="E276" s="76" t="str">
        <f>IFERROR(VLOOKUP($C276,'SINAPI DEZEMBRO 2020'!$1:$1048576,2,0),IFERROR(VLOOKUP($C276,'COMP. PROPRIA'!$B$4:$I$79292,4,0),""))</f>
        <v>LUMINARIA DE TETO PLAFON/PLAFONIER EM PLASTICO COM BASE E27, POTENCIA 50 W (INCLUI LAMPADA LED) - FORNECIMENTO E INSTALAÇÃO</v>
      </c>
      <c r="F276" s="77" t="str">
        <f>IFERROR(VLOOKUP($C276,'SINAPI DEZEMBRO 2020'!$A:$D,3,0),IFERROR(VLOOKUP($C276,'COMP. PROPRIA'!$B$4:$I$79292,5,0),""))</f>
        <v xml:space="preserve">UN    </v>
      </c>
      <c r="G276" s="119">
        <f>QUANT!K1084</f>
        <v>109</v>
      </c>
      <c r="H276" s="114">
        <f>IFERROR(VLOOKUP($C276,'SINAPI DEZEMBRO 2020'!$A:$D,4,0),IFERROR(VLOOKUP($C276,'COMP. PROPRIA'!$B$4:$I$79292,8,0),""))</f>
        <v>75.12</v>
      </c>
      <c r="I276" s="115">
        <f>H276*'4-BDI'!$E$29</f>
        <v>96.333888000000002</v>
      </c>
      <c r="J276" s="116">
        <f t="shared" ref="J276" si="70">TRUNC(G276*H276,2)</f>
        <v>8188.08</v>
      </c>
      <c r="K276" s="117">
        <f t="shared" ref="K276" si="71">TRUNC(G276*I276,2)</f>
        <v>10500.39</v>
      </c>
    </row>
    <row r="277" spans="2:11" s="280" customFormat="1" ht="30" x14ac:dyDescent="0.2">
      <c r="B277" s="8" t="s">
        <v>12703</v>
      </c>
      <c r="C277" s="314" t="str">
        <f>QUANT!C1088</f>
        <v>CP-ELE-4</v>
      </c>
      <c r="D277" s="314" t="str">
        <f>QUANT!D1088</f>
        <v>PRÓPRIA</v>
      </c>
      <c r="E277" s="76" t="str">
        <f>IFERROR(VLOOKUP($C277,'SINAPI DEZEMBRO 2020'!$1:$1048576,2,0),IFERROR(VLOOKUP($C277,'COMP. PROPRIA'!$B$4:$I$79292,4,0),""))</f>
        <v>LUMINARIA Á PROVA DE EXPLOSÃO LED  (INCLUI LAMPADA) - FORNECIMENTO E INSTALAÇÃO</v>
      </c>
      <c r="F277" s="77" t="str">
        <f>IFERROR(VLOOKUP($C277,'SINAPI DEZEMBRO 2020'!$A:$D,3,0),IFERROR(VLOOKUP($C277,'COMP. PROPRIA'!$B$4:$I$79292,5,0),""))</f>
        <v xml:space="preserve">UN    </v>
      </c>
      <c r="G277" s="119">
        <f>QUANT!K1088</f>
        <v>6</v>
      </c>
      <c r="H277" s="114">
        <f>IFERROR(VLOOKUP($C277,'SINAPI DEZEMBRO 2020'!$A:$D,4,0),IFERROR(VLOOKUP($C277,'COMP. PROPRIA'!$B$4:$I$79292,8,0),""))</f>
        <v>131.66</v>
      </c>
      <c r="I277" s="115">
        <f>H277*'4-BDI'!$E$29</f>
        <v>168.84078399999999</v>
      </c>
      <c r="J277" s="116">
        <f t="shared" ref="J277" si="72">TRUNC(G277*H277,2)</f>
        <v>789.96</v>
      </c>
      <c r="K277" s="117">
        <f t="shared" ref="K277" si="73">TRUNC(G277*I277,2)</f>
        <v>1013.04</v>
      </c>
    </row>
    <row r="278" spans="2:11" s="280" customFormat="1" ht="30" x14ac:dyDescent="0.2">
      <c r="B278" s="8" t="s">
        <v>12704</v>
      </c>
      <c r="C278" s="314">
        <f>QUANT!C1092</f>
        <v>97599</v>
      </c>
      <c r="D278" s="314" t="str">
        <f>QUANT!D1092</f>
        <v>SINAPI</v>
      </c>
      <c r="E278" s="76" t="str">
        <f>IFERROR(VLOOKUP($C278,'SINAPI DEZEMBRO 2020'!$1:$1048576,2,0),IFERROR(VLOOKUP($C278,'COMP. PROPRIA'!$B$4:$I$79292,4,0),""))</f>
        <v>LUMINÁRIA DE EMERGÊNCIA, COM 30 LÂMPADAS LED DE 2 W, SEM REATOR - FORNECIMENTO E INSTALAÇÃO. AF_02/2020</v>
      </c>
      <c r="F278" s="77" t="str">
        <f>IFERROR(VLOOKUP($C278,'SINAPI DEZEMBRO 2020'!$A:$D,3,0),IFERROR(VLOOKUP($C278,'COMP. PROPRIA'!$B$4:$I$79292,5,0),""))</f>
        <v>UN</v>
      </c>
      <c r="G278" s="119">
        <f>QUANT!K1092</f>
        <v>22</v>
      </c>
      <c r="H278" s="114">
        <f>IFERROR(VLOOKUP($C278,'SINAPI DEZEMBRO 2020'!$A:$D,4,0),IFERROR(VLOOKUP($C278,'COMP. PROPRIA'!$B$4:$I$79292,8,0),""))</f>
        <v>22.94</v>
      </c>
      <c r="I278" s="115">
        <f>H278*'4-BDI'!$E$29</f>
        <v>29.418256</v>
      </c>
      <c r="J278" s="116">
        <f t="shared" ref="J278:J280" si="74">TRUNC(G278*H278,2)</f>
        <v>504.68</v>
      </c>
      <c r="K278" s="117">
        <f t="shared" ref="K278:K280" si="75">TRUNC(G278*I278,2)</f>
        <v>647.20000000000005</v>
      </c>
    </row>
    <row r="279" spans="2:11" s="280" customFormat="1" ht="15" x14ac:dyDescent="0.2">
      <c r="B279" s="8" t="s">
        <v>12705</v>
      </c>
      <c r="C279" s="314" t="str">
        <f>QUANT!C1096</f>
        <v>CP-ELE-1</v>
      </c>
      <c r="D279" s="314" t="str">
        <f>QUANT!D1096</f>
        <v>PRÓPRIA</v>
      </c>
      <c r="E279" s="76" t="str">
        <f>IFERROR(VLOOKUP($C279,'SINAPI DEZEMBRO 2020'!$1:$1048576,2,0),IFERROR(VLOOKUP($C279,'COMP. PROPRIA'!$B$4:$I$79292,4,0),""))</f>
        <v>REFLETOR LED 50 W-FORNECIMENTO E INSTALAÇÃO</v>
      </c>
      <c r="F279" s="77" t="str">
        <f>IFERROR(VLOOKUP($C279,'SINAPI DEZEMBRO 2020'!$A:$D,3,0),IFERROR(VLOOKUP($C279,'COMP. PROPRIA'!$B$4:$I$79292,5,0),""))</f>
        <v xml:space="preserve">UN    </v>
      </c>
      <c r="G279" s="119">
        <f>QUANT!K1096</f>
        <v>11</v>
      </c>
      <c r="H279" s="114">
        <f>IFERROR(VLOOKUP($C279,'SINAPI DEZEMBRO 2020'!$A:$D,4,0),IFERROR(VLOOKUP($C279,'COMP. PROPRIA'!$B$4:$I$79292,8,0),""))</f>
        <v>99.55</v>
      </c>
      <c r="I279" s="115">
        <f>H279*'4-BDI'!$E$29</f>
        <v>127.66292</v>
      </c>
      <c r="J279" s="116">
        <f t="shared" si="74"/>
        <v>1095.05</v>
      </c>
      <c r="K279" s="117">
        <f t="shared" si="75"/>
        <v>1404.29</v>
      </c>
    </row>
    <row r="280" spans="2:11" s="280" customFormat="1" ht="15" x14ac:dyDescent="0.2">
      <c r="B280" s="8" t="s">
        <v>12364</v>
      </c>
      <c r="C280" s="314" t="str">
        <f>QUANT!C1100</f>
        <v>CP-ELE-8</v>
      </c>
      <c r="D280" s="314" t="str">
        <f>QUANT!D1100</f>
        <v>PRÓPRIA</v>
      </c>
      <c r="E280" s="76" t="str">
        <f>IFERROR(VLOOKUP($C280,'SINAPI DEZEMBRO 2020'!$1:$1048576,2,0),IFERROR(VLOOKUP($C280,'COMP. PROPRIA'!$B$4:$I$79292,4,0),""))</f>
        <v>REFLETOR LED 100 W-FORNECIMENTO E INSTALAÇÃO</v>
      </c>
      <c r="F280" s="77" t="str">
        <f>IFERROR(VLOOKUP($C280,'SINAPI DEZEMBRO 2020'!$A:$D,3,0),IFERROR(VLOOKUP($C280,'COMP. PROPRIA'!$B$4:$I$79292,5,0),""))</f>
        <v xml:space="preserve">UN    </v>
      </c>
      <c r="G280" s="119">
        <f>QUANT!K1100</f>
        <v>9</v>
      </c>
      <c r="H280" s="114">
        <f>IFERROR(VLOOKUP($C280,'SINAPI DEZEMBRO 2020'!$A:$D,4,0),IFERROR(VLOOKUP($C280,'COMP. PROPRIA'!$B$4:$I$79292,8,0),""))</f>
        <v>189.55</v>
      </c>
      <c r="I280" s="115">
        <f>H280*'4-BDI'!$E$29</f>
        <v>243.07892000000001</v>
      </c>
      <c r="J280" s="116">
        <f t="shared" si="74"/>
        <v>1705.95</v>
      </c>
      <c r="K280" s="117">
        <f t="shared" si="75"/>
        <v>2187.71</v>
      </c>
    </row>
    <row r="281" spans="2:11" s="280" customFormat="1" ht="15" x14ac:dyDescent="0.2">
      <c r="B281" s="737" t="s">
        <v>12380</v>
      </c>
      <c r="C281" s="738"/>
      <c r="D281" s="738"/>
      <c r="E281" s="738"/>
      <c r="F281" s="738"/>
      <c r="G281" s="738"/>
      <c r="H281" s="739"/>
      <c r="I281" s="147"/>
      <c r="J281" s="146">
        <f>TRUNC(SUM(J276:J280),2)</f>
        <v>12283.72</v>
      </c>
      <c r="K281" s="146">
        <f>TRUNC(SUM(K276:K280),2)</f>
        <v>15752.63</v>
      </c>
    </row>
    <row r="282" spans="2:11" s="72" customFormat="1" ht="15" x14ac:dyDescent="0.2">
      <c r="B282" s="558" t="s">
        <v>4921</v>
      </c>
      <c r="C282" s="559"/>
      <c r="D282" s="560"/>
      <c r="E282" s="561" t="str">
        <f>QUANT!E1104</f>
        <v>ELETRICA- QUADROS DE DISTRIBUIÇÃO</v>
      </c>
      <c r="F282" s="562"/>
      <c r="G282" s="563"/>
      <c r="H282" s="564"/>
      <c r="I282" s="565"/>
      <c r="J282" s="557"/>
      <c r="K282" s="149"/>
    </row>
    <row r="283" spans="2:11" s="72" customFormat="1" ht="45" x14ac:dyDescent="0.2">
      <c r="B283" s="8" t="s">
        <v>12226</v>
      </c>
      <c r="C283" s="314">
        <f>QUANT!C1105</f>
        <v>101881</v>
      </c>
      <c r="D283" s="314" t="str">
        <f>QUANT!D1105</f>
        <v>SINAPI</v>
      </c>
      <c r="E283" s="76" t="str">
        <f>IFERROR(VLOOKUP($C283,'SINAPI DEZEMBRO 2020'!$1:$1048576,2,0),IFERROR(VLOOKUP($C283,'COMP. PROPRIA'!$B$4:$I$79292,4,0),""))</f>
        <v>QUADRO DE DISTRIBUIÇÃO DE ENERGIA EM CHAPA DE AÇO GALVANIZADO, DE EMBUTIR, COM BARRAMENTO TRIFÁSICO, PARA 40 DISJUNTORES DIN 100A - FORNECIMENTO E INSTALAÇÃO. AF_10/2020</v>
      </c>
      <c r="F283" s="77" t="str">
        <f>IFERROR(VLOOKUP($C283,'SINAPI DEZEMBRO 2020'!$A:$D,3,0),IFERROR(VLOOKUP($C283,'COMP. PROPRIA'!$B$4:$I$79292,5,0),""))</f>
        <v>UN</v>
      </c>
      <c r="G283" s="119">
        <f>QUANT!K1105</f>
        <v>3</v>
      </c>
      <c r="H283" s="114">
        <f>IFERROR(VLOOKUP($C283,'SINAPI DEZEMBRO 2020'!$A:$D,4,0),IFERROR(VLOOKUP($C283,'COMP. PROPRIA'!$B$4:$I$79292,8,0),""))</f>
        <v>749.54</v>
      </c>
      <c r="I283" s="115">
        <f>H283*'4-BDI'!$E$29</f>
        <v>961.21009599999991</v>
      </c>
      <c r="J283" s="116">
        <f t="shared" ref="J283" si="76">TRUNC(G283*H283,2)</f>
        <v>2248.62</v>
      </c>
      <c r="K283" s="117">
        <f t="shared" ref="K283" si="77">TRUNC(G283*I283,2)</f>
        <v>2883.63</v>
      </c>
    </row>
    <row r="284" spans="2:11" s="280" customFormat="1" ht="15" x14ac:dyDescent="0.2">
      <c r="B284" s="737" t="s">
        <v>12380</v>
      </c>
      <c r="C284" s="738"/>
      <c r="D284" s="738"/>
      <c r="E284" s="738"/>
      <c r="F284" s="738"/>
      <c r="G284" s="738"/>
      <c r="H284" s="739"/>
      <c r="I284" s="147"/>
      <c r="J284" s="146">
        <f>TRUNC(SUM(J283),2)</f>
        <v>2248.62</v>
      </c>
      <c r="K284" s="146">
        <f>TRUNC(SUM(K283),2)</f>
        <v>2883.63</v>
      </c>
    </row>
    <row r="285" spans="2:11" s="72" customFormat="1" ht="15" x14ac:dyDescent="0.2">
      <c r="B285" s="558" t="s">
        <v>12227</v>
      </c>
      <c r="C285" s="559"/>
      <c r="D285" s="560"/>
      <c r="E285" s="561" t="str">
        <f>QUANT!E1109</f>
        <v>DRENO AR</v>
      </c>
      <c r="F285" s="562"/>
      <c r="G285" s="563"/>
      <c r="H285" s="564"/>
      <c r="I285" s="565"/>
      <c r="J285" s="557"/>
      <c r="K285" s="149"/>
    </row>
    <row r="286" spans="2:11" s="72" customFormat="1" ht="30" x14ac:dyDescent="0.2">
      <c r="B286" s="8" t="s">
        <v>12228</v>
      </c>
      <c r="C286" s="314">
        <f>QUANT!C1110</f>
        <v>89865</v>
      </c>
      <c r="D286" s="314" t="str">
        <f>QUANT!D1110</f>
        <v>SINAPI</v>
      </c>
      <c r="E286" s="76" t="str">
        <f>IFERROR(VLOOKUP($C286,'SINAPI DEZEMBRO 2020'!$1:$1048576,2,0),IFERROR(VLOOKUP($C286,'COMP. PROPRIA'!$B$4:$I$79292,4,0),""))</f>
        <v>TUBO, PVC, SOLDÁVEL, DN 25MM, INSTALADO EM DRENO DE AR-CONDICIONADO - FORNECIMENTO E INSTALAÇÃO. AF_12/2014</v>
      </c>
      <c r="F286" s="77" t="str">
        <f>IFERROR(VLOOKUP($C286,'SINAPI DEZEMBRO 2020'!$A:$D,3,0),IFERROR(VLOOKUP($C286,'COMP. PROPRIA'!$B$4:$I$79292,5,0),""))</f>
        <v>M</v>
      </c>
      <c r="G286" s="119">
        <f>QUANT!K1110</f>
        <v>172.67</v>
      </c>
      <c r="H286" s="114">
        <f>IFERROR(VLOOKUP($C286,'SINAPI DEZEMBRO 2020'!$A:$D,4,0),IFERROR(VLOOKUP($C286,'COMP. PROPRIA'!$B$4:$I$79292,8,0),""))</f>
        <v>8.89</v>
      </c>
      <c r="I286" s="115">
        <f>H286*'4-BDI'!$E$29</f>
        <v>11.400536000000001</v>
      </c>
      <c r="J286" s="116">
        <f t="shared" ref="J286:J291" si="78">TRUNC(G286*H286,2)</f>
        <v>1535.03</v>
      </c>
      <c r="K286" s="117">
        <f t="shared" ref="K286:K291" si="79">TRUNC(G286*I286,2)</f>
        <v>1968.53</v>
      </c>
    </row>
    <row r="287" spans="2:11" s="72" customFormat="1" ht="30" x14ac:dyDescent="0.2">
      <c r="B287" s="8" t="s">
        <v>12229</v>
      </c>
      <c r="C287" s="314">
        <f>QUANT!C1114</f>
        <v>89866</v>
      </c>
      <c r="D287" s="314" t="str">
        <f>QUANT!D1114</f>
        <v>SINAPI</v>
      </c>
      <c r="E287" s="76" t="str">
        <f>IFERROR(VLOOKUP($C287,'SINAPI DEZEMBRO 2020'!$1:$1048576,2,0),IFERROR(VLOOKUP($C287,'COMP. PROPRIA'!$B$4:$I$79292,4,0),""))</f>
        <v>JOELHO 90 GRAUS, PVC, SOLDÁVEL, DN 25MM, INSTALADO EM DRENO DE AR-CONDICIONADO - FORNECIMENTO E INSTALAÇÃO. AF_12/2014</v>
      </c>
      <c r="F287" s="77" t="str">
        <f>IFERROR(VLOOKUP($C287,'SINAPI DEZEMBRO 2020'!$A:$D,3,0),IFERROR(VLOOKUP($C287,'COMP. PROPRIA'!$B$4:$I$79292,5,0),""))</f>
        <v>UN</v>
      </c>
      <c r="G287" s="119">
        <f>QUANT!K1114</f>
        <v>45</v>
      </c>
      <c r="H287" s="114">
        <f>IFERROR(VLOOKUP($C287,'SINAPI DEZEMBRO 2020'!$A:$D,4,0),IFERROR(VLOOKUP($C287,'COMP. PROPRIA'!$B$4:$I$79292,8,0),""))</f>
        <v>3.87</v>
      </c>
      <c r="I287" s="115">
        <f>H287*'4-BDI'!$E$29</f>
        <v>4.9628880000000004</v>
      </c>
      <c r="J287" s="116">
        <f t="shared" si="78"/>
        <v>174.15</v>
      </c>
      <c r="K287" s="117">
        <f t="shared" si="79"/>
        <v>223.32</v>
      </c>
    </row>
    <row r="288" spans="2:11" s="72" customFormat="1" ht="30" x14ac:dyDescent="0.2">
      <c r="B288" s="8" t="s">
        <v>12230</v>
      </c>
      <c r="C288" s="314">
        <f>QUANT!C1118</f>
        <v>89869</v>
      </c>
      <c r="D288" s="314" t="str">
        <f>QUANT!D1118</f>
        <v>SINAPI</v>
      </c>
      <c r="E288" s="76" t="str">
        <f>IFERROR(VLOOKUP($C288,'SINAPI DEZEMBRO 2020'!$1:$1048576,2,0),IFERROR(VLOOKUP($C288,'COMP. PROPRIA'!$B$4:$I$79292,4,0),""))</f>
        <v>TE, PVC, SOLDÁVEL, DN 25MM, INSTALADO EM DRENO DE AR-CONDICIONADO - FORNECIMENTO E INSTALAÇÃO. AF_12/2014</v>
      </c>
      <c r="F288" s="77" t="str">
        <f>IFERROR(VLOOKUP($C288,'SINAPI DEZEMBRO 2020'!$A:$D,3,0),IFERROR(VLOOKUP($C288,'COMP. PROPRIA'!$B$4:$I$79292,5,0),""))</f>
        <v>UN</v>
      </c>
      <c r="G288" s="119">
        <f>QUANT!K1118</f>
        <v>16</v>
      </c>
      <c r="H288" s="114">
        <f>IFERROR(VLOOKUP($C288,'SINAPI DEZEMBRO 2020'!$A:$D,4,0),IFERROR(VLOOKUP($C288,'COMP. PROPRIA'!$B$4:$I$79292,8,0),""))</f>
        <v>6.61</v>
      </c>
      <c r="I288" s="115">
        <f>H288*'4-BDI'!$E$29</f>
        <v>8.4766639999999995</v>
      </c>
      <c r="J288" s="116">
        <f t="shared" si="78"/>
        <v>105.76</v>
      </c>
      <c r="K288" s="117">
        <f t="shared" si="79"/>
        <v>135.62</v>
      </c>
    </row>
    <row r="289" spans="2:11" s="72" customFormat="1" ht="30" x14ac:dyDescent="0.2">
      <c r="B289" s="8" t="s">
        <v>12231</v>
      </c>
      <c r="C289" s="314">
        <f>QUANT!C1122</f>
        <v>90447</v>
      </c>
      <c r="D289" s="314" t="str">
        <f>QUANT!D1122</f>
        <v>SINAPI</v>
      </c>
      <c r="E289" s="76" t="str">
        <f>IFERROR(VLOOKUP($C289,'SINAPI DEZEMBRO 2020'!$1:$1048576,2,0),IFERROR(VLOOKUP($C289,'COMP. PROPRIA'!$B$4:$I$79292,4,0),""))</f>
        <v>RASGO EM ALVENARIA PARA ELETRODUTOS COM DIAMETROS MENORES OU IGUAIS A 40 MM. AF_05/2015</v>
      </c>
      <c r="F289" s="77" t="str">
        <f>IFERROR(VLOOKUP($C289,'SINAPI DEZEMBRO 2020'!$A:$D,3,0),IFERROR(VLOOKUP($C289,'COMP. PROPRIA'!$B$4:$I$79292,5,0),""))</f>
        <v>M</v>
      </c>
      <c r="G289" s="119">
        <f>QUANT!K1122</f>
        <v>172.67</v>
      </c>
      <c r="H289" s="114">
        <f>IFERROR(VLOOKUP($C289,'SINAPI DEZEMBRO 2020'!$A:$D,4,0),IFERROR(VLOOKUP($C289,'COMP. PROPRIA'!$B$4:$I$79292,8,0),""))</f>
        <v>4.2</v>
      </c>
      <c r="I289" s="115">
        <f>H289*'4-BDI'!$E$29</f>
        <v>5.3860799999999998</v>
      </c>
      <c r="J289" s="116">
        <f t="shared" si="78"/>
        <v>725.21</v>
      </c>
      <c r="K289" s="117">
        <f t="shared" si="79"/>
        <v>930.01</v>
      </c>
    </row>
    <row r="290" spans="2:11" s="72" customFormat="1" ht="15" x14ac:dyDescent="0.2">
      <c r="B290" s="8" t="s">
        <v>12232</v>
      </c>
      <c r="C290" s="314" t="str">
        <f>QUANT!C1126</f>
        <v>CP-ELE-REP-01</v>
      </c>
      <c r="D290" s="314" t="str">
        <f>QUANT!D1126</f>
        <v>PRÓPRIA</v>
      </c>
      <c r="E290" s="76" t="str">
        <f>IFERROR(VLOOKUP($C290,'SINAPI DEZEMBRO 2020'!$1:$1048576,2,0),IFERROR(VLOOKUP($C290,'COMP. PROPRIA'!$B$4:$I$79292,4,0),""))</f>
        <v>REPARO EM RASGO DE PAREDE</v>
      </c>
      <c r="F290" s="77" t="str">
        <f>IFERROR(VLOOKUP($C290,'SINAPI DEZEMBRO 2020'!$A:$D,3,0),IFERROR(VLOOKUP($C290,'COMP. PROPRIA'!$B$4:$I$79292,5,0),""))</f>
        <v>M2</v>
      </c>
      <c r="G290" s="119">
        <f>QUANT!K1126</f>
        <v>12.09</v>
      </c>
      <c r="H290" s="114">
        <f>IFERROR(VLOOKUP($C290,'SINAPI DEZEMBRO 2020'!$A:$D,4,0),IFERROR(VLOOKUP($C290,'COMP. PROPRIA'!$B$4:$I$79292,8,0),""))</f>
        <v>33.68</v>
      </c>
      <c r="I290" s="115">
        <f>H290*'4-BDI'!$E$29</f>
        <v>43.191231999999999</v>
      </c>
      <c r="J290" s="116">
        <f t="shared" si="78"/>
        <v>407.19</v>
      </c>
      <c r="K290" s="117">
        <f t="shared" si="79"/>
        <v>522.17999999999995</v>
      </c>
    </row>
    <row r="291" spans="2:11" s="72" customFormat="1" ht="45" x14ac:dyDescent="0.2">
      <c r="B291" s="8" t="s">
        <v>12233</v>
      </c>
      <c r="C291" s="314">
        <f>QUANT!C1130</f>
        <v>97882</v>
      </c>
      <c r="D291" s="314" t="str">
        <f>QUANT!D1130</f>
        <v>SINAPI</v>
      </c>
      <c r="E291" s="76" t="str">
        <f>IFERROR(VLOOKUP($C291,'SINAPI DEZEMBRO 2020'!$1:$1048576,2,0),IFERROR(VLOOKUP($C291,'COMP. PROPRIA'!$B$4:$I$79292,4,0),""))</f>
        <v>CAIXA ENTERRADA ELÉTRICA RETANGULAR, EM CONCRETO PRÉ-MOLDADO, FUNDO COM BRITA, DIMENSÕES INTERNAS: 0,4X0,4X0,4 M. AF_12/2020</v>
      </c>
      <c r="F291" s="77" t="str">
        <f>IFERROR(VLOOKUP($C291,'SINAPI DEZEMBRO 2020'!$A:$D,3,0),IFERROR(VLOOKUP($C291,'COMP. PROPRIA'!$B$4:$I$79292,5,0),""))</f>
        <v>UN</v>
      </c>
      <c r="G291" s="119">
        <f>QUANT!K1130</f>
        <v>4</v>
      </c>
      <c r="H291" s="114">
        <f>IFERROR(VLOOKUP($C291,'SINAPI DEZEMBRO 2020'!$A:$D,4,0),IFERROR(VLOOKUP($C291,'COMP. PROPRIA'!$B$4:$I$79292,8,0),""))</f>
        <v>134.06</v>
      </c>
      <c r="I291" s="115">
        <f>H291*'4-BDI'!$E$29</f>
        <v>171.918544</v>
      </c>
      <c r="J291" s="116">
        <f t="shared" si="78"/>
        <v>536.24</v>
      </c>
      <c r="K291" s="117">
        <f t="shared" si="79"/>
        <v>687.67</v>
      </c>
    </row>
    <row r="292" spans="2:11" s="280" customFormat="1" ht="15" x14ac:dyDescent="0.2">
      <c r="B292" s="737" t="s">
        <v>12380</v>
      </c>
      <c r="C292" s="738"/>
      <c r="D292" s="738"/>
      <c r="E292" s="738"/>
      <c r="F292" s="738"/>
      <c r="G292" s="738"/>
      <c r="H292" s="739"/>
      <c r="I292" s="147"/>
      <c r="J292" s="146">
        <f>TRUNC(SUM(J286:J291),2)</f>
        <v>3483.58</v>
      </c>
      <c r="K292" s="146">
        <f>TRUNC(SUM(K286:K291),2)</f>
        <v>4467.33</v>
      </c>
    </row>
    <row r="293" spans="2:11" s="72" customFormat="1" ht="15" x14ac:dyDescent="0.2">
      <c r="B293" s="753" t="s">
        <v>3887</v>
      </c>
      <c r="C293" s="754"/>
      <c r="D293" s="754"/>
      <c r="E293" s="754"/>
      <c r="F293" s="754"/>
      <c r="G293" s="754"/>
      <c r="H293" s="754"/>
      <c r="I293" s="145"/>
      <c r="J293" s="146">
        <f>TRUNC(SUM(J231,J250,J259,J268,J274,J281,J284,J292),2)</f>
        <v>75822.55</v>
      </c>
      <c r="K293" s="146">
        <f>TRUNC(SUM(K231,K250,K259,K268,K274,K281,K284,K292),2)</f>
        <v>97234.65</v>
      </c>
    </row>
    <row r="294" spans="2:11" s="72" customFormat="1" ht="15" x14ac:dyDescent="0.2">
      <c r="B294" s="148" t="s">
        <v>9466</v>
      </c>
      <c r="C294" s="315"/>
      <c r="D294" s="140"/>
      <c r="E294" s="141" t="s">
        <v>11889</v>
      </c>
      <c r="F294" s="142"/>
      <c r="G294" s="143"/>
      <c r="H294" s="144"/>
      <c r="I294" s="144"/>
      <c r="J294" s="112"/>
      <c r="K294" s="113"/>
    </row>
    <row r="295" spans="2:11" s="72" customFormat="1" ht="15" x14ac:dyDescent="0.2">
      <c r="B295" s="558" t="s">
        <v>4920</v>
      </c>
      <c r="C295" s="559"/>
      <c r="D295" s="560"/>
      <c r="E295" s="561" t="s">
        <v>11890</v>
      </c>
      <c r="F295" s="562"/>
      <c r="G295" s="563"/>
      <c r="H295" s="564"/>
      <c r="I295" s="565"/>
      <c r="J295" s="557"/>
      <c r="K295" s="149"/>
    </row>
    <row r="296" spans="2:11" s="72" customFormat="1" ht="30" x14ac:dyDescent="0.2">
      <c r="B296" s="222" t="s">
        <v>12234</v>
      </c>
      <c r="C296" s="314" t="str">
        <f>QUANT!C1138</f>
        <v>CP-PT-01</v>
      </c>
      <c r="D296" s="314" t="str">
        <f>QUANT!D1138</f>
        <v>PRÓPRIA</v>
      </c>
      <c r="E296" s="76" t="str">
        <f>IFERROR(VLOOKUP($C296,'SINAPI DEZEMBRO 2020'!$1:$1048576,2,0),IFERROR(VLOOKUP($C296,'COMP. PROPRIA'!$B$4:$I$79292,4,0),""))</f>
        <v>POSTE DE CONCRETO DT 11/600 DAN COM BASE CONCRETADA - FORNECIMENTO E INSTALAÇÃO</v>
      </c>
      <c r="F296" s="77" t="str">
        <f>IFERROR(VLOOKUP($C296,'SINAPI DEZEMBRO 2020'!$A:$D,3,0),IFERROR(VLOOKUP($C296,'COMP. PROPRIA'!$B$4:$I$79292,5,0),""))</f>
        <v xml:space="preserve">UN    </v>
      </c>
      <c r="G296" s="119">
        <f>QUANT!K1138</f>
        <v>1</v>
      </c>
      <c r="H296" s="114">
        <f>IFERROR(VLOOKUP($C296,'SINAPI DEZEMBRO 2020'!$A:$D,4,0),IFERROR(VLOOKUP($C296,'COMP. PROPRIA'!$B$4:$I$79292,8,0),""))</f>
        <v>2066.2399999999998</v>
      </c>
      <c r="I296" s="115">
        <f>H296*'4-BDI'!$E$29</f>
        <v>2649.7461759999997</v>
      </c>
      <c r="J296" s="116">
        <f t="shared" ref="J296:J331" si="80">TRUNC(G296*H296,2)</f>
        <v>2066.2399999999998</v>
      </c>
      <c r="K296" s="117">
        <f t="shared" ref="K296:K331" si="81">TRUNC(G296*I296,2)</f>
        <v>2649.74</v>
      </c>
    </row>
    <row r="297" spans="2:11" s="72" customFormat="1" ht="30" x14ac:dyDescent="0.2">
      <c r="B297" s="222" t="s">
        <v>12235</v>
      </c>
      <c r="C297" s="314" t="str">
        <f>QUANT!C1142</f>
        <v>CP-PT-02</v>
      </c>
      <c r="D297" s="314" t="str">
        <f>QUANT!D1142</f>
        <v>PRÓPRIA</v>
      </c>
      <c r="E297" s="76" t="str">
        <f>IFERROR(VLOOKUP($C297,'SINAPI DEZEMBRO 2020'!$1:$1048576,2,0),IFERROR(VLOOKUP($C297,'COMP. PROPRIA'!$B$4:$I$79292,4,0),""))</f>
        <v>ALÇA PREFORMADA DE ESTAI PARA CABO DE AÇO GALVANIZADO 9,5MM² - FORNECIMENTO E INSTALAÇÃO</v>
      </c>
      <c r="F297" s="77" t="str">
        <f>IFERROR(VLOOKUP($C297,'SINAPI DEZEMBRO 2020'!$A:$D,3,0),IFERROR(VLOOKUP($C297,'COMP. PROPRIA'!$B$4:$I$79292,5,0),""))</f>
        <v>UN</v>
      </c>
      <c r="G297" s="119">
        <f>QUANT!K1142</f>
        <v>2</v>
      </c>
      <c r="H297" s="114">
        <f>IFERROR(VLOOKUP($C297,'SINAPI DEZEMBRO 2020'!$A:$D,4,0),IFERROR(VLOOKUP($C297,'COMP. PROPRIA'!$B$4:$I$79292,8,0),""))</f>
        <v>19.940000000000001</v>
      </c>
      <c r="I297" s="115">
        <f>H297*'4-BDI'!$E$29</f>
        <v>25.571056000000002</v>
      </c>
      <c r="J297" s="116">
        <f t="shared" si="80"/>
        <v>39.880000000000003</v>
      </c>
      <c r="K297" s="117">
        <f t="shared" si="81"/>
        <v>51.14</v>
      </c>
    </row>
    <row r="298" spans="2:11" s="72" customFormat="1" ht="15" x14ac:dyDescent="0.2">
      <c r="B298" s="222" t="s">
        <v>12236</v>
      </c>
      <c r="C298" s="314" t="str">
        <f>QUANT!C1146</f>
        <v>CP-PT-03</v>
      </c>
      <c r="D298" s="314" t="str">
        <f>QUANT!D1146</f>
        <v>PRÓPRIA</v>
      </c>
      <c r="E298" s="76" t="str">
        <f>IFERROR(VLOOKUP($C298,'SINAPI DEZEMBRO 2020'!$1:$1048576,2,0),IFERROR(VLOOKUP($C298,'COMP. PROPRIA'!$B$4:$I$79292,4,0),""))</f>
        <v>SAPATILHA EM AÇO GALVANIZADO - FORNECIMENTO E INSTALAÇÃO</v>
      </c>
      <c r="F298" s="77" t="str">
        <f>IFERROR(VLOOKUP($C298,'SINAPI DEZEMBRO 2020'!$A:$D,3,0),IFERROR(VLOOKUP($C298,'COMP. PROPRIA'!$B$4:$I$79292,5,0),""))</f>
        <v xml:space="preserve">UN    </v>
      </c>
      <c r="G298" s="119">
        <f>QUANT!K1146</f>
        <v>1</v>
      </c>
      <c r="H298" s="114">
        <f>IFERROR(VLOOKUP($C298,'SINAPI DEZEMBRO 2020'!$A:$D,4,0),IFERROR(VLOOKUP($C298,'COMP. PROPRIA'!$B$4:$I$79292,8,0),""))</f>
        <v>7.41</v>
      </c>
      <c r="I298" s="115">
        <f>H298*'4-BDI'!$E$29</f>
        <v>9.5025840000000006</v>
      </c>
      <c r="J298" s="116">
        <f t="shared" si="80"/>
        <v>7.41</v>
      </c>
      <c r="K298" s="117">
        <f t="shared" si="81"/>
        <v>9.5</v>
      </c>
    </row>
    <row r="299" spans="2:11" s="72" customFormat="1" ht="15" x14ac:dyDescent="0.2">
      <c r="B299" s="222" t="s">
        <v>12237</v>
      </c>
      <c r="C299" s="314" t="str">
        <f>QUANT!C1150</f>
        <v>CP-PT-04</v>
      </c>
      <c r="D299" s="314" t="str">
        <f>QUANT!D1150</f>
        <v>PRÓPRIA</v>
      </c>
      <c r="E299" s="76" t="str">
        <f>IFERROR(VLOOKUP($C299,'SINAPI DEZEMBRO 2020'!$1:$1048576,2,0),IFERROR(VLOOKUP($C299,'COMP. PROPRIA'!$B$4:$I$79292,4,0),""))</f>
        <v>OLHAL PARA PARAFUSO - FORNECIMENTO E INSTALAÇÃO</v>
      </c>
      <c r="F299" s="77" t="str">
        <f>IFERROR(VLOOKUP($C299,'SINAPI DEZEMBRO 2020'!$A:$D,3,0),IFERROR(VLOOKUP($C299,'COMP. PROPRIA'!$B$4:$I$79292,5,0),""))</f>
        <v xml:space="preserve">UN    </v>
      </c>
      <c r="G299" s="119">
        <f>QUANT!K1150</f>
        <v>4</v>
      </c>
      <c r="H299" s="114">
        <f>IFERROR(VLOOKUP($C299,'SINAPI DEZEMBRO 2020'!$A:$D,4,0),IFERROR(VLOOKUP($C299,'COMP. PROPRIA'!$B$4:$I$79292,8,0),""))</f>
        <v>13.65</v>
      </c>
      <c r="I299" s="115">
        <f>H299*'4-BDI'!$E$29</f>
        <v>17.504760000000001</v>
      </c>
      <c r="J299" s="116">
        <f t="shared" si="80"/>
        <v>54.6</v>
      </c>
      <c r="K299" s="117">
        <f t="shared" si="81"/>
        <v>70.010000000000005</v>
      </c>
    </row>
    <row r="300" spans="2:11" s="72" customFormat="1" ht="30" x14ac:dyDescent="0.2">
      <c r="B300" s="222" t="s">
        <v>12238</v>
      </c>
      <c r="C300" s="314" t="str">
        <f>QUANT!C1154</f>
        <v>CP-PT-05</v>
      </c>
      <c r="D300" s="314" t="str">
        <f>QUANT!D1154</f>
        <v>PRÓPRIA</v>
      </c>
      <c r="E300" s="76" t="str">
        <f>IFERROR(VLOOKUP($C300,'SINAPI DEZEMBRO 2020'!$1:$1048576,2,0),IFERROR(VLOOKUP($C300,'COMP. PROPRIA'!$B$4:$I$79292,4,0),""))</f>
        <v>ISOLADOR DE ANCORAGEM TIPO BASTÃO POLIMÉRICO 15KV - FORNECIMENTO E INSTALAÇÃO</v>
      </c>
      <c r="F300" s="77" t="str">
        <f>IFERROR(VLOOKUP($C300,'SINAPI DEZEMBRO 2020'!$A:$D,3,0),IFERROR(VLOOKUP($C300,'COMP. PROPRIA'!$B$4:$I$79292,5,0),""))</f>
        <v>UN</v>
      </c>
      <c r="G300" s="119">
        <f>QUANT!K1154</f>
        <v>3</v>
      </c>
      <c r="H300" s="114">
        <f>IFERROR(VLOOKUP($C300,'SINAPI DEZEMBRO 2020'!$A:$D,4,0),IFERROR(VLOOKUP($C300,'COMP. PROPRIA'!$B$4:$I$79292,8,0),""))</f>
        <v>59.09</v>
      </c>
      <c r="I300" s="115">
        <f>H300*'4-BDI'!$E$29</f>
        <v>75.777016000000003</v>
      </c>
      <c r="J300" s="116">
        <f t="shared" si="80"/>
        <v>177.27</v>
      </c>
      <c r="K300" s="117">
        <f t="shared" si="81"/>
        <v>227.33</v>
      </c>
    </row>
    <row r="301" spans="2:11" s="72" customFormat="1" ht="15" x14ac:dyDescent="0.2">
      <c r="B301" s="222" t="s">
        <v>12239</v>
      </c>
      <c r="C301" s="314" t="str">
        <f>QUANT!C1158</f>
        <v>CP-PT-06</v>
      </c>
      <c r="D301" s="314" t="str">
        <f>QUANT!D1158</f>
        <v>PRÓPRIA</v>
      </c>
      <c r="E301" s="76" t="str">
        <f>IFERROR(VLOOKUP($C301,'SINAPI DEZEMBRO 2020'!$1:$1048576,2,0),IFERROR(VLOOKUP($C301,'COMP. PROPRIA'!$B$4:$I$79292,4,0),""))</f>
        <v>MANILHA SAPATILHA - FORNECIMENTO E INSTALAÇÃO</v>
      </c>
      <c r="F301" s="77" t="str">
        <f>IFERROR(VLOOKUP($C301,'SINAPI DEZEMBRO 2020'!$A:$D,3,0),IFERROR(VLOOKUP($C301,'COMP. PROPRIA'!$B$4:$I$79292,5,0),""))</f>
        <v>UN</v>
      </c>
      <c r="G301" s="119">
        <f>QUANT!K1158</f>
        <v>3</v>
      </c>
      <c r="H301" s="114">
        <f>IFERROR(VLOOKUP($C301,'SINAPI DEZEMBRO 2020'!$A:$D,4,0),IFERROR(VLOOKUP($C301,'COMP. PROPRIA'!$B$4:$I$79292,8,0),""))</f>
        <v>16.02</v>
      </c>
      <c r="I301" s="115">
        <f>H301*'4-BDI'!$E$29</f>
        <v>20.544048</v>
      </c>
      <c r="J301" s="116">
        <f t="shared" si="80"/>
        <v>48.06</v>
      </c>
      <c r="K301" s="117">
        <f t="shared" si="81"/>
        <v>61.63</v>
      </c>
    </row>
    <row r="302" spans="2:11" s="72" customFormat="1" ht="15" x14ac:dyDescent="0.2">
      <c r="B302" s="222" t="s">
        <v>12240</v>
      </c>
      <c r="C302" s="314" t="str">
        <f>QUANT!C1162</f>
        <v>CP-PT-07</v>
      </c>
      <c r="D302" s="314" t="str">
        <f>QUANT!D1162</f>
        <v>PRÓPRIA</v>
      </c>
      <c r="E302" s="76" t="str">
        <f>IFERROR(VLOOKUP($C302,'SINAPI DEZEMBRO 2020'!$1:$1048576,2,0),IFERROR(VLOOKUP($C302,'COMP. PROPRIA'!$B$4:$I$79292,4,0),""))</f>
        <v>GANCHO OLHAL - FORNECIMENTO E INSTALAÇÃO</v>
      </c>
      <c r="F302" s="77" t="str">
        <f>IFERROR(VLOOKUP($C302,'SINAPI DEZEMBRO 2020'!$A:$D,3,0),IFERROR(VLOOKUP($C302,'COMP. PROPRIA'!$B$4:$I$79292,5,0),""))</f>
        <v xml:space="preserve">UN    </v>
      </c>
      <c r="G302" s="119">
        <f>QUANT!K1162</f>
        <v>3</v>
      </c>
      <c r="H302" s="114">
        <f>IFERROR(VLOOKUP($C302,'SINAPI DEZEMBRO 2020'!$A:$D,4,0),IFERROR(VLOOKUP($C302,'COMP. PROPRIA'!$B$4:$I$79292,8,0),""))</f>
        <v>14.54</v>
      </c>
      <c r="I302" s="115">
        <f>H302*'4-BDI'!$E$29</f>
        <v>18.646096</v>
      </c>
      <c r="J302" s="116">
        <f t="shared" si="80"/>
        <v>43.62</v>
      </c>
      <c r="K302" s="117">
        <f t="shared" si="81"/>
        <v>55.93</v>
      </c>
    </row>
    <row r="303" spans="2:11" s="72" customFormat="1" ht="15" x14ac:dyDescent="0.2">
      <c r="B303" s="222" t="s">
        <v>12241</v>
      </c>
      <c r="C303" s="314" t="str">
        <f>QUANT!C1166</f>
        <v>CP-PT-08</v>
      </c>
      <c r="D303" s="314" t="str">
        <f>QUANT!D1166</f>
        <v>PRÓPRIA</v>
      </c>
      <c r="E303" s="76" t="str">
        <f>IFERROR(VLOOKUP($C303,'SINAPI DEZEMBRO 2020'!$1:$1048576,2,0),IFERROR(VLOOKUP($C303,'COMP. PROPRIA'!$B$4:$I$79292,4,0),""))</f>
        <v>PERFIL U - FORNECIMENTO E INSTALAÇÃO</v>
      </c>
      <c r="F303" s="77" t="str">
        <f>IFERROR(VLOOKUP($C303,'SINAPI DEZEMBRO 2020'!$A:$D,3,0),IFERROR(VLOOKUP($C303,'COMP. PROPRIA'!$B$4:$I$79292,5,0),""))</f>
        <v>UN</v>
      </c>
      <c r="G303" s="119">
        <f>QUANT!K1166</f>
        <v>1</v>
      </c>
      <c r="H303" s="114">
        <f>IFERROR(VLOOKUP($C303,'SINAPI DEZEMBRO 2020'!$A:$D,4,0),IFERROR(VLOOKUP($C303,'COMP. PROPRIA'!$B$4:$I$79292,8,0),""))</f>
        <v>71.59</v>
      </c>
      <c r="I303" s="115">
        <f>H303*'4-BDI'!$E$29</f>
        <v>91.807016000000004</v>
      </c>
      <c r="J303" s="116">
        <f t="shared" si="80"/>
        <v>71.59</v>
      </c>
      <c r="K303" s="117">
        <f t="shared" si="81"/>
        <v>91.8</v>
      </c>
    </row>
    <row r="304" spans="2:11" s="72" customFormat="1" ht="15" x14ac:dyDescent="0.2">
      <c r="B304" s="222" t="s">
        <v>12242</v>
      </c>
      <c r="C304" s="314" t="str">
        <f>QUANT!C1170</f>
        <v>CP-PT-09</v>
      </c>
      <c r="D304" s="314" t="str">
        <f>QUANT!D1170</f>
        <v>PRÓPRIA</v>
      </c>
      <c r="E304" s="76" t="str">
        <f>IFERROR(VLOOKUP($C304,'SINAPI DEZEMBRO 2020'!$1:$1048576,2,0),IFERROR(VLOOKUP($C304,'COMP. PROPRIA'!$B$4:$I$79292,4,0),""))</f>
        <v>FIXADOR DE PERFIL U - FORNECIMENTO E INSTALAÇÃO</v>
      </c>
      <c r="F304" s="77" t="str">
        <f>IFERROR(VLOOKUP($C304,'SINAPI DEZEMBRO 2020'!$A:$D,3,0),IFERROR(VLOOKUP($C304,'COMP. PROPRIA'!$B$4:$I$79292,5,0),""))</f>
        <v>UN</v>
      </c>
      <c r="G304" s="119">
        <f>QUANT!K1170</f>
        <v>1</v>
      </c>
      <c r="H304" s="114">
        <f>IFERROR(VLOOKUP($C304,'SINAPI DEZEMBRO 2020'!$A:$D,4,0),IFERROR(VLOOKUP($C304,'COMP. PROPRIA'!$B$4:$I$79292,8,0),""))</f>
        <v>15.49</v>
      </c>
      <c r="I304" s="115">
        <f>H304*'4-BDI'!$E$29</f>
        <v>19.864376</v>
      </c>
      <c r="J304" s="116">
        <f t="shared" si="80"/>
        <v>15.49</v>
      </c>
      <c r="K304" s="117">
        <f t="shared" si="81"/>
        <v>19.86</v>
      </c>
    </row>
    <row r="305" spans="2:11" s="72" customFormat="1" ht="30" x14ac:dyDescent="0.2">
      <c r="B305" s="222" t="s">
        <v>12243</v>
      </c>
      <c r="C305" s="314" t="str">
        <f>QUANT!C1174</f>
        <v>CP-PT-10</v>
      </c>
      <c r="D305" s="314" t="str">
        <f>QUANT!D1174</f>
        <v>PRÓPRIA</v>
      </c>
      <c r="E305" s="76" t="str">
        <f>IFERROR(VLOOKUP($C305,'SINAPI DEZEMBRO 2020'!$1:$1048576,2,0),IFERROR(VLOOKUP($C305,'COMP. PROPRIA'!$B$4:$I$79292,4,0),""))</f>
        <v>PARA RAIO POLIMÉRICO DE DISTRIBUIÇÃO 15KV 10KA - FORNECIMENTO E INSTALAÇÃO</v>
      </c>
      <c r="F305" s="77" t="str">
        <f>IFERROR(VLOOKUP($C305,'SINAPI DEZEMBRO 2020'!$A:$D,3,0),IFERROR(VLOOKUP($C305,'COMP. PROPRIA'!$B$4:$I$79292,5,0),""))</f>
        <v>UN</v>
      </c>
      <c r="G305" s="119">
        <f>QUANT!K1174</f>
        <v>3</v>
      </c>
      <c r="H305" s="114">
        <f>IFERROR(VLOOKUP($C305,'SINAPI DEZEMBRO 2020'!$A:$D,4,0),IFERROR(VLOOKUP($C305,'COMP. PROPRIA'!$B$4:$I$79292,8,0),""))</f>
        <v>228.49</v>
      </c>
      <c r="I305" s="115">
        <f>H305*'4-BDI'!$E$29</f>
        <v>293.01557600000001</v>
      </c>
      <c r="J305" s="116">
        <f t="shared" si="80"/>
        <v>685.47</v>
      </c>
      <c r="K305" s="117">
        <f t="shared" si="81"/>
        <v>879.04</v>
      </c>
    </row>
    <row r="306" spans="2:11" s="72" customFormat="1" ht="30" x14ac:dyDescent="0.2">
      <c r="B306" s="222" t="s">
        <v>12244</v>
      </c>
      <c r="C306" s="314" t="str">
        <f>QUANT!C1178</f>
        <v>CP-PT-11</v>
      </c>
      <c r="D306" s="314" t="str">
        <f>QUANT!D1178</f>
        <v>PRÓPRIA</v>
      </c>
      <c r="E306" s="76" t="str">
        <f>IFERROR(VLOOKUP($C306,'SINAPI DEZEMBRO 2020'!$1:$1048576,2,0),IFERROR(VLOOKUP($C306,'COMP. PROPRIA'!$B$4:$I$79292,4,0),""))</f>
        <v>CRUZETA DE CONCRETO 250 DAN RETANGULAR - FORNECIMENTO E INSTALAÇÃO</v>
      </c>
      <c r="F306" s="77" t="str">
        <f>IFERROR(VLOOKUP($C306,'SINAPI DEZEMBRO 2020'!$A:$D,3,0),IFERROR(VLOOKUP($C306,'COMP. PROPRIA'!$B$4:$I$79292,5,0),""))</f>
        <v xml:space="preserve">UN    </v>
      </c>
      <c r="G306" s="119">
        <f>QUANT!K1178</f>
        <v>1</v>
      </c>
      <c r="H306" s="114">
        <f>IFERROR(VLOOKUP($C306,'SINAPI DEZEMBRO 2020'!$A:$D,4,0),IFERROR(VLOOKUP($C306,'COMP. PROPRIA'!$B$4:$I$79292,8,0),""))</f>
        <v>85.32</v>
      </c>
      <c r="I306" s="115">
        <f>H306*'4-BDI'!$E$29</f>
        <v>109.414368</v>
      </c>
      <c r="J306" s="116">
        <f t="shared" si="80"/>
        <v>85.32</v>
      </c>
      <c r="K306" s="117">
        <f t="shared" si="81"/>
        <v>109.41</v>
      </c>
    </row>
    <row r="307" spans="2:11" s="72" customFormat="1" ht="30" x14ac:dyDescent="0.2">
      <c r="B307" s="222" t="s">
        <v>12245</v>
      </c>
      <c r="C307" s="314" t="str">
        <f>QUANT!C1182</f>
        <v>CP-PT-12</v>
      </c>
      <c r="D307" s="314" t="str">
        <f>QUANT!D1182</f>
        <v>PRÓPRIA</v>
      </c>
      <c r="E307" s="76" t="str">
        <f>IFERROR(VLOOKUP($C307,'SINAPI DEZEMBRO 2020'!$1:$1048576,2,0),IFERROR(VLOOKUP($C307,'COMP. PROPRIA'!$B$4:$I$79292,4,0),""))</f>
        <v>GRAMPO DE ANCORAGEM 15KV - 50MM² - FORNECIMENTO E INSTALAÇÃO</v>
      </c>
      <c r="F307" s="77" t="str">
        <f>IFERROR(VLOOKUP($C307,'SINAPI DEZEMBRO 2020'!$A:$D,3,0),IFERROR(VLOOKUP($C307,'COMP. PROPRIA'!$B$4:$I$79292,5,0),""))</f>
        <v>UN</v>
      </c>
      <c r="G307" s="119">
        <f>QUANT!K1182</f>
        <v>3</v>
      </c>
      <c r="H307" s="114">
        <f>IFERROR(VLOOKUP($C307,'SINAPI DEZEMBRO 2020'!$A:$D,4,0),IFERROR(VLOOKUP($C307,'COMP. PROPRIA'!$B$4:$I$79292,8,0),""))</f>
        <v>52.19</v>
      </c>
      <c r="I307" s="115">
        <f>H307*'4-BDI'!$E$29</f>
        <v>66.928455999999997</v>
      </c>
      <c r="J307" s="116">
        <f t="shared" si="80"/>
        <v>156.57</v>
      </c>
      <c r="K307" s="117">
        <f t="shared" si="81"/>
        <v>200.78</v>
      </c>
    </row>
    <row r="308" spans="2:11" s="72" customFormat="1" ht="15" x14ac:dyDescent="0.2">
      <c r="B308" s="222" t="s">
        <v>12246</v>
      </c>
      <c r="C308" s="314" t="str">
        <f>QUANT!C1186</f>
        <v>CP-PT-13</v>
      </c>
      <c r="D308" s="314" t="str">
        <f>QUANT!D1186</f>
        <v>PRÓPRIA</v>
      </c>
      <c r="E308" s="76" t="str">
        <f>IFERROR(VLOOKUP($C308,'SINAPI DEZEMBRO 2020'!$1:$1048576,2,0),IFERROR(VLOOKUP($C308,'COMP. PROPRIA'!$B$4:$I$79292,4,0),""))</f>
        <v>MÃO FRANCESA 619MM - FORNECIMENTO E INSTALAÇÃO</v>
      </c>
      <c r="F308" s="77" t="str">
        <f>IFERROR(VLOOKUP($C308,'SINAPI DEZEMBRO 2020'!$A:$D,3,0),IFERROR(VLOOKUP($C308,'COMP. PROPRIA'!$B$4:$I$79292,5,0),""))</f>
        <v xml:space="preserve">M2    </v>
      </c>
      <c r="G308" s="119">
        <f>QUANT!K1186</f>
        <v>2</v>
      </c>
      <c r="H308" s="114">
        <f>IFERROR(VLOOKUP($C308,'SINAPI DEZEMBRO 2020'!$A:$D,4,0),IFERROR(VLOOKUP($C308,'COMP. PROPRIA'!$B$4:$I$79292,8,0),""))</f>
        <v>15.11</v>
      </c>
      <c r="I308" s="115">
        <f>H308*'4-BDI'!$E$29</f>
        <v>19.377064000000001</v>
      </c>
      <c r="J308" s="116">
        <f t="shared" si="80"/>
        <v>30.22</v>
      </c>
      <c r="K308" s="117">
        <f t="shared" si="81"/>
        <v>38.75</v>
      </c>
    </row>
    <row r="309" spans="2:11" s="72" customFormat="1" ht="30" x14ac:dyDescent="0.2">
      <c r="B309" s="222" t="s">
        <v>12247</v>
      </c>
      <c r="C309" s="314" t="str">
        <f>QUANT!C1190</f>
        <v>CP-PT-14</v>
      </c>
      <c r="D309" s="314" t="str">
        <f>QUANT!D1190</f>
        <v>PRÓPRIA</v>
      </c>
      <c r="E309" s="76" t="str">
        <f>IFERROR(VLOOKUP($C309,'SINAPI DEZEMBRO 2020'!$1:$1048576,2,0),IFERROR(VLOOKUP($C309,'COMP. PROPRIA'!$B$4:$I$79292,4,0),""))</f>
        <v>SUPORTE EM ACO GALVANIZADO PARA TRANSFORMADOR PARA POSTE DUPLO T - FORNECIMENTO E INSTALAÇÃO</v>
      </c>
      <c r="F309" s="77" t="str">
        <f>IFERROR(VLOOKUP($C309,'SINAPI DEZEMBRO 2020'!$A:$D,3,0),IFERROR(VLOOKUP($C309,'COMP. PROPRIA'!$B$4:$I$79292,5,0),""))</f>
        <v xml:space="preserve">UN    </v>
      </c>
      <c r="G309" s="119">
        <f>QUANT!K1190</f>
        <v>2</v>
      </c>
      <c r="H309" s="114">
        <f>IFERROR(VLOOKUP($C309,'SINAPI DEZEMBRO 2020'!$A:$D,4,0),IFERROR(VLOOKUP($C309,'COMP. PROPRIA'!$B$4:$I$79292,8,0),""))</f>
        <v>125.3</v>
      </c>
      <c r="I309" s="115">
        <f>H309*'4-BDI'!$E$29</f>
        <v>160.68472</v>
      </c>
      <c r="J309" s="116">
        <f t="shared" si="80"/>
        <v>250.6</v>
      </c>
      <c r="K309" s="117">
        <f t="shared" si="81"/>
        <v>321.36</v>
      </c>
    </row>
    <row r="310" spans="2:11" s="72" customFormat="1" ht="30" x14ac:dyDescent="0.2">
      <c r="B310" s="222" t="s">
        <v>12248</v>
      </c>
      <c r="C310" s="314" t="str">
        <f>QUANT!C1194</f>
        <v>CP-PT-15</v>
      </c>
      <c r="D310" s="314" t="str">
        <f>QUANT!D1194</f>
        <v>PRÓPRIA</v>
      </c>
      <c r="E310" s="76" t="str">
        <f>IFERROR(VLOOKUP($C310,'SINAPI DEZEMBRO 2020'!$1:$1048576,2,0),IFERROR(VLOOKUP($C310,'COMP. PROPRIA'!$B$4:$I$79292,4,0),""))</f>
        <v>ARRUELA QUADRADA EM ACO GALVANIZADO - FORNECIMENTO E INSTALAÇÃO</v>
      </c>
      <c r="F310" s="77" t="str">
        <f>IFERROR(VLOOKUP($C310,'SINAPI DEZEMBRO 2020'!$A:$D,3,0),IFERROR(VLOOKUP($C310,'COMP. PROPRIA'!$B$4:$I$79292,5,0),""))</f>
        <v>UN</v>
      </c>
      <c r="G310" s="119">
        <f>QUANT!K1194</f>
        <v>5</v>
      </c>
      <c r="H310" s="114">
        <f>IFERROR(VLOOKUP($C310,'SINAPI DEZEMBRO 2020'!$A:$D,4,0),IFERROR(VLOOKUP($C310,'COMP. PROPRIA'!$B$4:$I$79292,8,0),""))</f>
        <v>3.67</v>
      </c>
      <c r="I310" s="115">
        <f>H310*'4-BDI'!$E$29</f>
        <v>4.7064079999999997</v>
      </c>
      <c r="J310" s="116">
        <f t="shared" si="80"/>
        <v>18.350000000000001</v>
      </c>
      <c r="K310" s="117">
        <f t="shared" si="81"/>
        <v>23.53</v>
      </c>
    </row>
    <row r="311" spans="2:11" s="72" customFormat="1" ht="30" x14ac:dyDescent="0.2">
      <c r="B311" s="222" t="s">
        <v>12249</v>
      </c>
      <c r="C311" s="314" t="str">
        <f>QUANT!C1198</f>
        <v>CP-PT-16</v>
      </c>
      <c r="D311" s="314" t="str">
        <f>QUANT!D1198</f>
        <v>PRÓPRIA</v>
      </c>
      <c r="E311" s="76" t="str">
        <f>IFERROR(VLOOKUP($C311,'SINAPI DEZEMBRO 2020'!$1:$1048576,2,0),IFERROR(VLOOKUP($C311,'COMP. PROPRIA'!$B$4:$I$79292,4,0),""))</f>
        <v>PARAFUSO CABECA QUADRADA DE 100MM - FORNECIMENTO E INSTALAÇÃO</v>
      </c>
      <c r="F311" s="77" t="str">
        <f>IFERROR(VLOOKUP($C311,'SINAPI DEZEMBRO 2020'!$A:$D,3,0),IFERROR(VLOOKUP($C311,'COMP. PROPRIA'!$B$4:$I$79292,5,0),""))</f>
        <v xml:space="preserve">UN    </v>
      </c>
      <c r="G311" s="119">
        <f>QUANT!K1198</f>
        <v>2</v>
      </c>
      <c r="H311" s="114">
        <f>IFERROR(VLOOKUP($C311,'SINAPI DEZEMBRO 2020'!$A:$D,4,0),IFERROR(VLOOKUP($C311,'COMP. PROPRIA'!$B$4:$I$79292,8,0),""))</f>
        <v>8.36</v>
      </c>
      <c r="I311" s="115">
        <f>H311*'4-BDI'!$E$29</f>
        <v>10.720863999999999</v>
      </c>
      <c r="J311" s="116">
        <f t="shared" si="80"/>
        <v>16.72</v>
      </c>
      <c r="K311" s="117">
        <f t="shared" si="81"/>
        <v>21.44</v>
      </c>
    </row>
    <row r="312" spans="2:11" s="72" customFormat="1" ht="30" x14ac:dyDescent="0.2">
      <c r="B312" s="222" t="s">
        <v>12250</v>
      </c>
      <c r="C312" s="314" t="str">
        <f>QUANT!C1202</f>
        <v>CP-PT-17</v>
      </c>
      <c r="D312" s="314" t="str">
        <f>QUANT!D1202</f>
        <v>PRÓPRIA</v>
      </c>
      <c r="E312" s="76" t="str">
        <f>IFERROR(VLOOKUP($C312,'SINAPI DEZEMBRO 2020'!$1:$1048576,2,0),IFERROR(VLOOKUP($C312,'COMP. PROPRIA'!$B$4:$I$79292,4,0),""))</f>
        <v>PARAFUSO CABECA QUADRADA DE 125MM - FORNECIMENTO E INSTALAÇÃO</v>
      </c>
      <c r="F312" s="77" t="str">
        <f>IFERROR(VLOOKUP($C312,'SINAPI DEZEMBRO 2020'!$A:$D,3,0),IFERROR(VLOOKUP($C312,'COMP. PROPRIA'!$B$4:$I$79292,5,0),""))</f>
        <v xml:space="preserve">UN    </v>
      </c>
      <c r="G312" s="119">
        <f>QUANT!K1202</f>
        <v>1</v>
      </c>
      <c r="H312" s="114">
        <f>IFERROR(VLOOKUP($C312,'SINAPI DEZEMBRO 2020'!$A:$D,4,0),IFERROR(VLOOKUP($C312,'COMP. PROPRIA'!$B$4:$I$79292,8,0),""))</f>
        <v>9.02</v>
      </c>
      <c r="I312" s="115">
        <f>H312*'4-BDI'!$E$29</f>
        <v>11.567247999999999</v>
      </c>
      <c r="J312" s="116">
        <f t="shared" si="80"/>
        <v>9.02</v>
      </c>
      <c r="K312" s="117">
        <f t="shared" si="81"/>
        <v>11.56</v>
      </c>
    </row>
    <row r="313" spans="2:11" s="72" customFormat="1" ht="30" x14ac:dyDescent="0.2">
      <c r="B313" s="222" t="s">
        <v>12251</v>
      </c>
      <c r="C313" s="314" t="str">
        <f>QUANT!C1206</f>
        <v>CP-PT-18</v>
      </c>
      <c r="D313" s="314" t="str">
        <f>QUANT!D1206</f>
        <v>PRÓPRIA</v>
      </c>
      <c r="E313" s="76" t="str">
        <f>IFERROR(VLOOKUP($C313,'SINAPI DEZEMBRO 2020'!$1:$1048576,2,0),IFERROR(VLOOKUP($C313,'COMP. PROPRIA'!$B$4:$I$79292,4,0),""))</f>
        <v>PARAFUSO CABECA QUADRADA DE 200MM - FORNECIMENTO E INSTALAÇÃO</v>
      </c>
      <c r="F313" s="77" t="str">
        <f>IFERROR(VLOOKUP($C313,'SINAPI DEZEMBRO 2020'!$A:$D,3,0),IFERROR(VLOOKUP($C313,'COMP. PROPRIA'!$B$4:$I$79292,5,0),""))</f>
        <v xml:space="preserve">UN    </v>
      </c>
      <c r="G313" s="119">
        <f>QUANT!K1206</f>
        <v>4</v>
      </c>
      <c r="H313" s="114">
        <f>IFERROR(VLOOKUP($C313,'SINAPI DEZEMBRO 2020'!$A:$D,4,0),IFERROR(VLOOKUP($C313,'COMP. PROPRIA'!$B$4:$I$79292,8,0),""))</f>
        <v>10.55</v>
      </c>
      <c r="I313" s="115">
        <f>H313*'4-BDI'!$E$29</f>
        <v>13.52932</v>
      </c>
      <c r="J313" s="116">
        <f t="shared" si="80"/>
        <v>42.2</v>
      </c>
      <c r="K313" s="117">
        <f t="shared" si="81"/>
        <v>54.11</v>
      </c>
    </row>
    <row r="314" spans="2:11" s="72" customFormat="1" ht="30" x14ac:dyDescent="0.2">
      <c r="B314" s="222" t="s">
        <v>12252</v>
      </c>
      <c r="C314" s="314" t="str">
        <f>QUANT!C1210</f>
        <v>CP-PT-19</v>
      </c>
      <c r="D314" s="314" t="str">
        <f>QUANT!D1210</f>
        <v>PRÓPRIA</v>
      </c>
      <c r="E314" s="76" t="str">
        <f>IFERROR(VLOOKUP($C314,'SINAPI DEZEMBRO 2020'!$1:$1048576,2,0),IFERROR(VLOOKUP($C314,'COMP. PROPRIA'!$B$4:$I$79292,4,0),""))</f>
        <v>PARAFUSO CABECA QUADRADA DE 250MM - FORNECIMENTO E INSTALAÇÃO</v>
      </c>
      <c r="F314" s="77" t="str">
        <f>IFERROR(VLOOKUP($C314,'SINAPI DEZEMBRO 2020'!$A:$D,3,0),IFERROR(VLOOKUP($C314,'COMP. PROPRIA'!$B$4:$I$79292,5,0),""))</f>
        <v>UN</v>
      </c>
      <c r="G314" s="119">
        <f>QUANT!K1210</f>
        <v>3</v>
      </c>
      <c r="H314" s="114">
        <f>IFERROR(VLOOKUP($C314,'SINAPI DEZEMBRO 2020'!$A:$D,4,0),IFERROR(VLOOKUP($C314,'COMP. PROPRIA'!$B$4:$I$79292,8,0),""))</f>
        <v>11.19</v>
      </c>
      <c r="I314" s="115">
        <f>H314*'4-BDI'!$E$29</f>
        <v>14.350055999999999</v>
      </c>
      <c r="J314" s="116">
        <f t="shared" si="80"/>
        <v>33.57</v>
      </c>
      <c r="K314" s="117">
        <f t="shared" si="81"/>
        <v>43.05</v>
      </c>
    </row>
    <row r="315" spans="2:11" s="72" customFormat="1" ht="30" x14ac:dyDescent="0.2">
      <c r="B315" s="222" t="s">
        <v>12253</v>
      </c>
      <c r="C315" s="314" t="str">
        <f>QUANT!C1214</f>
        <v>CP-PT-20</v>
      </c>
      <c r="D315" s="314" t="str">
        <f>QUANT!D1214</f>
        <v>PRÓPRIA</v>
      </c>
      <c r="E315" s="76" t="str">
        <f>IFERROR(VLOOKUP($C315,'SINAPI DEZEMBRO 2020'!$1:$1048576,2,0),IFERROR(VLOOKUP($C315,'COMP. PROPRIA'!$B$4:$I$79292,4,0),""))</f>
        <v>PARAFUSO CABECA QUADRADA DE 300MM - FORNECIMENTO E INSTALAÇÃO</v>
      </c>
      <c r="F315" s="77" t="str">
        <f>IFERROR(VLOOKUP($C315,'SINAPI DEZEMBRO 2020'!$A:$D,3,0),IFERROR(VLOOKUP($C315,'COMP. PROPRIA'!$B$4:$I$79292,5,0),""))</f>
        <v>UN</v>
      </c>
      <c r="G315" s="119">
        <f>QUANT!K1214</f>
        <v>1</v>
      </c>
      <c r="H315" s="114">
        <f>IFERROR(VLOOKUP($C315,'SINAPI DEZEMBRO 2020'!$A:$D,4,0),IFERROR(VLOOKUP($C315,'COMP. PROPRIA'!$B$4:$I$79292,8,0),""))</f>
        <v>13.57</v>
      </c>
      <c r="I315" s="115">
        <f>H315*'4-BDI'!$E$29</f>
        <v>17.402168</v>
      </c>
      <c r="J315" s="116">
        <f t="shared" si="80"/>
        <v>13.57</v>
      </c>
      <c r="K315" s="117">
        <f t="shared" si="81"/>
        <v>17.399999999999999</v>
      </c>
    </row>
    <row r="316" spans="2:11" s="72" customFormat="1" ht="30" x14ac:dyDescent="0.2">
      <c r="B316" s="222" t="s">
        <v>12254</v>
      </c>
      <c r="C316" s="314" t="str">
        <f>QUANT!C1218</f>
        <v>CP-PT-21</v>
      </c>
      <c r="D316" s="314" t="str">
        <f>QUANT!D1218</f>
        <v>PRÓPRIA</v>
      </c>
      <c r="E316" s="76" t="str">
        <f>IFERROR(VLOOKUP($C316,'SINAPI DEZEMBRO 2020'!$1:$1048576,2,0),IFERROR(VLOOKUP($C316,'COMP. PROPRIA'!$B$4:$I$79292,4,0),""))</f>
        <v>PROTETOR DE BUCHA DE AT DE TRANSFORMADOR 15KV - FORNECIMENTO E INSTALAÇÃO</v>
      </c>
      <c r="F316" s="77" t="str">
        <f>IFERROR(VLOOKUP($C316,'SINAPI DEZEMBRO 2020'!$A:$D,3,0),IFERROR(VLOOKUP($C316,'COMP. PROPRIA'!$B$4:$I$79292,5,0),""))</f>
        <v>UN</v>
      </c>
      <c r="G316" s="119">
        <f>QUANT!K1218</f>
        <v>6</v>
      </c>
      <c r="H316" s="114">
        <f>IFERROR(VLOOKUP($C316,'SINAPI DEZEMBRO 2020'!$A:$D,4,0),IFERROR(VLOOKUP($C316,'COMP. PROPRIA'!$B$4:$I$79292,8,0),""))</f>
        <v>14.06</v>
      </c>
      <c r="I316" s="115">
        <f>H316*'4-BDI'!$E$29</f>
        <v>18.030543999999999</v>
      </c>
      <c r="J316" s="116">
        <f t="shared" si="80"/>
        <v>84.36</v>
      </c>
      <c r="K316" s="117">
        <f t="shared" si="81"/>
        <v>108.18</v>
      </c>
    </row>
    <row r="317" spans="2:11" s="72" customFormat="1" ht="45" x14ac:dyDescent="0.2">
      <c r="B317" s="222" t="s">
        <v>12255</v>
      </c>
      <c r="C317" s="314">
        <f>QUANT!C1222</f>
        <v>102105</v>
      </c>
      <c r="D317" s="314" t="str">
        <f>QUANT!D1222</f>
        <v>SINAPI</v>
      </c>
      <c r="E317" s="76" t="str">
        <f>IFERROR(VLOOKUP($C317,'SINAPI DEZEMBRO 2020'!$1:$1048576,2,0),IFERROR(VLOOKUP($C317,'COMP. PROPRIA'!$B$4:$I$79292,4,0),""))</f>
        <v>TRANSFORMADOR DE DISTRIBUIÇÃO, 112,5 KVA, TRIFÁSICO, 60 HZ, CLASSE 15 KV, IMERSO EM ÓLEO MINERAL, INSTALAÇÃO EM POSTE (NÃO INCLUSO SUPORTE) - FORNECIMENTO E INSTALAÇÃO. AF_12/2020</v>
      </c>
      <c r="F317" s="77" t="str">
        <f>IFERROR(VLOOKUP($C317,'SINAPI DEZEMBRO 2020'!$A:$D,3,0),IFERROR(VLOOKUP($C317,'COMP. PROPRIA'!$B$4:$I$79292,5,0),""))</f>
        <v>UN</v>
      </c>
      <c r="G317" s="119">
        <f>QUANT!K1222</f>
        <v>1</v>
      </c>
      <c r="H317" s="114">
        <f>IFERROR(VLOOKUP($C317,'SINAPI DEZEMBRO 2020'!$A:$D,4,0),IFERROR(VLOOKUP($C317,'COMP. PROPRIA'!$B$4:$I$79292,8,0),""))</f>
        <v>9885.67</v>
      </c>
      <c r="I317" s="115">
        <f>H317*'4-BDI'!$E$29</f>
        <v>12677.383207999999</v>
      </c>
      <c r="J317" s="116">
        <f t="shared" si="80"/>
        <v>9885.67</v>
      </c>
      <c r="K317" s="117">
        <f t="shared" si="81"/>
        <v>12677.38</v>
      </c>
    </row>
    <row r="318" spans="2:11" s="72" customFormat="1" ht="30" x14ac:dyDescent="0.2">
      <c r="B318" s="222" t="s">
        <v>12256</v>
      </c>
      <c r="C318" s="314" t="str">
        <f>QUANT!C1226</f>
        <v>CP-PT-22</v>
      </c>
      <c r="D318" s="314" t="str">
        <f>QUANT!D1226</f>
        <v>PRÓPRIA</v>
      </c>
      <c r="E318" s="76" t="str">
        <f>IFERROR(VLOOKUP($C318,'SINAPI DEZEMBRO 2020'!$1:$1048576,2,0),IFERROR(VLOOKUP($C318,'COMP. PROPRIA'!$B$4:$I$79292,4,0),""))</f>
        <v xml:space="preserve">ISOLADOR DE PINO POLIMÉRICO COM ANEL DE AMARRAÇÃO - 15KV - FORNECIMENTO E INSTALAÇÃO </v>
      </c>
      <c r="F318" s="77" t="str">
        <f>IFERROR(VLOOKUP($C318,'SINAPI DEZEMBRO 2020'!$A:$D,3,0),IFERROR(VLOOKUP($C318,'COMP. PROPRIA'!$B$4:$I$79292,5,0),""))</f>
        <v>UN</v>
      </c>
      <c r="G318" s="119">
        <f>QUANT!K1226</f>
        <v>3</v>
      </c>
      <c r="H318" s="114">
        <f>IFERROR(VLOOKUP($C318,'SINAPI DEZEMBRO 2020'!$A:$D,4,0),IFERROR(VLOOKUP($C318,'COMP. PROPRIA'!$B$4:$I$79292,8,0),""))</f>
        <v>31.32</v>
      </c>
      <c r="I318" s="115">
        <f>H318*'4-BDI'!$E$29</f>
        <v>40.164768000000002</v>
      </c>
      <c r="J318" s="116">
        <f t="shared" si="80"/>
        <v>93.96</v>
      </c>
      <c r="K318" s="117">
        <f t="shared" si="81"/>
        <v>120.49</v>
      </c>
    </row>
    <row r="319" spans="2:11" s="72" customFormat="1" ht="30" x14ac:dyDescent="0.2">
      <c r="B319" s="222" t="s">
        <v>12257</v>
      </c>
      <c r="C319" s="314" t="str">
        <f>QUANT!C1230</f>
        <v>CP-PT-23</v>
      </c>
      <c r="D319" s="314" t="str">
        <f>QUANT!D1230</f>
        <v>PRÓPRIA</v>
      </c>
      <c r="E319" s="76" t="str">
        <f>IFERROR(VLOOKUP($C319,'SINAPI DEZEMBRO 2020'!$1:$1048576,2,0),IFERROR(VLOOKUP($C319,'COMP. PROPRIA'!$B$4:$I$79292,4,0),""))</f>
        <v>PINO CURTO PARA ISOLADOR DE PINO 15KV - FORNECIMENTO E INSTALAÇÃO</v>
      </c>
      <c r="F319" s="77" t="str">
        <f>IFERROR(VLOOKUP($C319,'SINAPI DEZEMBRO 2020'!$A:$D,3,0),IFERROR(VLOOKUP($C319,'COMP. PROPRIA'!$B$4:$I$79292,5,0),""))</f>
        <v>UN</v>
      </c>
      <c r="G319" s="119">
        <f>QUANT!K1230</f>
        <v>3</v>
      </c>
      <c r="H319" s="114">
        <f>IFERROR(VLOOKUP($C319,'SINAPI DEZEMBRO 2020'!$A:$D,4,0),IFERROR(VLOOKUP($C319,'COMP. PROPRIA'!$B$4:$I$79292,8,0),""))</f>
        <v>22.66</v>
      </c>
      <c r="I319" s="115">
        <f>H319*'4-BDI'!$E$29</f>
        <v>29.059183999999998</v>
      </c>
      <c r="J319" s="116">
        <f t="shared" si="80"/>
        <v>67.98</v>
      </c>
      <c r="K319" s="117">
        <f t="shared" si="81"/>
        <v>87.17</v>
      </c>
    </row>
    <row r="320" spans="2:11" s="72" customFormat="1" ht="30" x14ac:dyDescent="0.2">
      <c r="B320" s="222" t="s">
        <v>12258</v>
      </c>
      <c r="C320" s="314" t="str">
        <f>QUANT!C1234</f>
        <v>CP-PT-24</v>
      </c>
      <c r="D320" s="314" t="str">
        <f>QUANT!D1234</f>
        <v>PRÓPRIA</v>
      </c>
      <c r="E320" s="76" t="str">
        <f>IFERROR(VLOOKUP($C320,'SINAPI DEZEMBRO 2020'!$1:$1048576,2,0),IFERROR(VLOOKUP($C320,'COMP. PROPRIA'!$B$4:$I$79292,4,0),""))</f>
        <v>CABO DE COBRE SINGELO XLPE - 15KV - 16MM² - FORNECIMENTO E INSTALAÇÃO</v>
      </c>
      <c r="F320" s="77" t="str">
        <f>IFERROR(VLOOKUP($C320,'SINAPI DEZEMBRO 2020'!$A:$D,3,0),IFERROR(VLOOKUP($C320,'COMP. PROPRIA'!$B$4:$I$79292,5,0),""))</f>
        <v>M</v>
      </c>
      <c r="G320" s="119">
        <f>QUANT!K1234</f>
        <v>9</v>
      </c>
      <c r="H320" s="114">
        <f>IFERROR(VLOOKUP($C320,'SINAPI DEZEMBRO 2020'!$A:$D,4,0),IFERROR(VLOOKUP($C320,'COMP. PROPRIA'!$B$4:$I$79292,8,0),""))</f>
        <v>14.66</v>
      </c>
      <c r="I320" s="115">
        <f>H320*'4-BDI'!$E$29</f>
        <v>18.799983999999998</v>
      </c>
      <c r="J320" s="116">
        <f t="shared" si="80"/>
        <v>131.94</v>
      </c>
      <c r="K320" s="117">
        <f t="shared" si="81"/>
        <v>169.19</v>
      </c>
    </row>
    <row r="321" spans="2:11" s="72" customFormat="1" ht="45" x14ac:dyDescent="0.2">
      <c r="B321" s="222" t="s">
        <v>12259</v>
      </c>
      <c r="C321" s="314" t="str">
        <f>QUANT!C1238</f>
        <v>CP-PT-25</v>
      </c>
      <c r="D321" s="314" t="str">
        <f>QUANT!D1238</f>
        <v>PRÓPRIA</v>
      </c>
      <c r="E321" s="76" t="str">
        <f>IFERROR(VLOOKUP($C321,'SINAPI DEZEMBRO 2020'!$1:$1048576,2,0),IFERROR(VLOOKUP($C321,'COMP. PROPRIA'!$B$4:$I$79292,4,0),""))</f>
        <v>CABEÇOTE PARA ENTRADA DE LINHA DE ALIMENTAÇÃO PARA ELETRODUTO DE Ø4'' COM ACABAMENTO ANTI CORRESIVO - FORNECIMENTO E INSTALAÇÃO</v>
      </c>
      <c r="F321" s="77" t="str">
        <f>IFERROR(VLOOKUP($C321,'SINAPI DEZEMBRO 2020'!$A:$D,3,0),IFERROR(VLOOKUP($C321,'COMP. PROPRIA'!$B$4:$I$79292,5,0),""))</f>
        <v>UN</v>
      </c>
      <c r="G321" s="119">
        <f>QUANT!K1238</f>
        <v>1</v>
      </c>
      <c r="H321" s="114">
        <f>IFERROR(VLOOKUP($C321,'SINAPI DEZEMBRO 2020'!$A:$D,4,0),IFERROR(VLOOKUP($C321,'COMP. PROPRIA'!$B$4:$I$79292,8,0),""))</f>
        <v>57.94</v>
      </c>
      <c r="I321" s="115">
        <f>H321*'4-BDI'!$E$29</f>
        <v>74.302256</v>
      </c>
      <c r="J321" s="116">
        <f t="shared" si="80"/>
        <v>57.94</v>
      </c>
      <c r="K321" s="117">
        <f t="shared" si="81"/>
        <v>74.3</v>
      </c>
    </row>
    <row r="322" spans="2:11" s="72" customFormat="1" ht="45" x14ac:dyDescent="0.2">
      <c r="B322" s="222" t="s">
        <v>12260</v>
      </c>
      <c r="C322" s="314">
        <f>QUANT!C1242</f>
        <v>97893</v>
      </c>
      <c r="D322" s="314" t="str">
        <f>QUANT!D1242</f>
        <v>SINAPI</v>
      </c>
      <c r="E322" s="76" t="str">
        <f>IFERROR(VLOOKUP($C322,'SINAPI DEZEMBRO 2020'!$1:$1048576,2,0),IFERROR(VLOOKUP($C322,'COMP. PROPRIA'!$B$4:$I$79292,4,0),""))</f>
        <v>CAIXA ENTERRADA ELÉTRICA RETANGULAR, EM ALVENARIA COM BLOCOS DE CONCRETO, FUNDO COM BRITA, DIMENSÕES INTERNAS: 0,8X0,8X0,6 M. AF_12/2020</v>
      </c>
      <c r="F322" s="77" t="str">
        <f>IFERROR(VLOOKUP($C322,'SINAPI DEZEMBRO 2020'!$A:$D,3,0),IFERROR(VLOOKUP($C322,'COMP. PROPRIA'!$B$4:$I$79292,5,0),""))</f>
        <v>UN</v>
      </c>
      <c r="G322" s="119">
        <f>QUANT!K1242</f>
        <v>1</v>
      </c>
      <c r="H322" s="114">
        <f>IFERROR(VLOOKUP($C322,'SINAPI DEZEMBRO 2020'!$A:$D,4,0),IFERROR(VLOOKUP($C322,'COMP. PROPRIA'!$B$4:$I$79292,8,0),""))</f>
        <v>353.5</v>
      </c>
      <c r="I322" s="115">
        <f>H322*'4-BDI'!$E$29</f>
        <v>453.32839999999999</v>
      </c>
      <c r="J322" s="116">
        <f t="shared" si="80"/>
        <v>353.5</v>
      </c>
      <c r="K322" s="117">
        <f t="shared" si="81"/>
        <v>453.32</v>
      </c>
    </row>
    <row r="323" spans="2:11" s="72" customFormat="1" ht="45" x14ac:dyDescent="0.2">
      <c r="B323" s="222" t="s">
        <v>12261</v>
      </c>
      <c r="C323" s="314">
        <f>QUANT!C1246</f>
        <v>91862</v>
      </c>
      <c r="D323" s="314" t="str">
        <f>QUANT!D1246</f>
        <v>SINAPI</v>
      </c>
      <c r="E323" s="76" t="str">
        <f>IFERROR(VLOOKUP($C323,'SINAPI DEZEMBRO 2020'!$1:$1048576,2,0),IFERROR(VLOOKUP($C323,'COMP. PROPRIA'!$B$4:$I$79292,4,0),""))</f>
        <v>ELETRODUTO RÍGIDO ROSCÁVEL, PVC, DN 20 MM (1/2"), PARA CIRCUITOS TERMINAIS, INSTALADO EM FORRO - FORNECIMENTO E INSTALAÇÃO. AF_12/2015</v>
      </c>
      <c r="F323" s="77" t="str">
        <f>IFERROR(VLOOKUP($C323,'SINAPI DEZEMBRO 2020'!$A:$D,3,0),IFERROR(VLOOKUP($C323,'COMP. PROPRIA'!$B$4:$I$79292,5,0),""))</f>
        <v>M</v>
      </c>
      <c r="G323" s="119">
        <f>QUANT!K1246</f>
        <v>3</v>
      </c>
      <c r="H323" s="114">
        <f>IFERROR(VLOOKUP($C323,'SINAPI DEZEMBRO 2020'!$A:$D,4,0),IFERROR(VLOOKUP($C323,'COMP. PROPRIA'!$B$4:$I$79292,8,0),""))</f>
        <v>6.15</v>
      </c>
      <c r="I323" s="115">
        <f>H323*'4-BDI'!$E$29</f>
        <v>7.8867600000000007</v>
      </c>
      <c r="J323" s="116">
        <f t="shared" si="80"/>
        <v>18.45</v>
      </c>
      <c r="K323" s="117">
        <f t="shared" si="81"/>
        <v>23.66</v>
      </c>
    </row>
    <row r="324" spans="2:11" s="72" customFormat="1" ht="30" x14ac:dyDescent="0.2">
      <c r="B324" s="222" t="s">
        <v>12262</v>
      </c>
      <c r="C324" s="314" t="str">
        <f>QUANT!C1250</f>
        <v>CP-PT-26</v>
      </c>
      <c r="D324" s="314" t="str">
        <f>QUANT!D1250</f>
        <v>PRÓPRIA</v>
      </c>
      <c r="E324" s="76" t="str">
        <f>IFERROR(VLOOKUP($C324,'SINAPI DEZEMBRO 2020'!$1:$1048576,2,0),IFERROR(VLOOKUP($C324,'COMP. PROPRIA'!$B$4:$I$79292,4,0),""))</f>
        <v>MURETA EM ALVENARIA 2 VEZ DIM 2,20X2,20 METROS COM COBERTURA DE 5% DE INCLINAÇÃO</v>
      </c>
      <c r="F324" s="77" t="str">
        <f>IFERROR(VLOOKUP($C324,'SINAPI DEZEMBRO 2020'!$A:$D,3,0),IFERROR(VLOOKUP($C324,'COMP. PROPRIA'!$B$4:$I$79292,5,0),""))</f>
        <v>UN</v>
      </c>
      <c r="G324" s="119">
        <f>QUANT!K1250</f>
        <v>1</v>
      </c>
      <c r="H324" s="114">
        <f>IFERROR(VLOOKUP($C324,'SINAPI DEZEMBRO 2020'!$A:$D,4,0),IFERROR(VLOOKUP($C324,'COMP. PROPRIA'!$B$4:$I$79292,8,0),""))</f>
        <v>2381.7600000000002</v>
      </c>
      <c r="I324" s="115">
        <f>H324*'4-BDI'!$E$29</f>
        <v>3054.3690240000001</v>
      </c>
      <c r="J324" s="116">
        <f t="shared" si="80"/>
        <v>2381.7600000000002</v>
      </c>
      <c r="K324" s="117">
        <f t="shared" si="81"/>
        <v>3054.36</v>
      </c>
    </row>
    <row r="325" spans="2:11" s="72" customFormat="1" ht="30" x14ac:dyDescent="0.2">
      <c r="B325" s="222" t="s">
        <v>12263</v>
      </c>
      <c r="C325" s="314" t="str">
        <f>QUANT!C1254</f>
        <v>CP-PT-27</v>
      </c>
      <c r="D325" s="314" t="str">
        <f>QUANT!D1254</f>
        <v>PRÓPRIA</v>
      </c>
      <c r="E325" s="76" t="str">
        <f>IFERROR(VLOOKUP($C325,'SINAPI DEZEMBRO 2020'!$1:$1048576,2,0),IFERROR(VLOOKUP($C325,'COMP. PROPRIA'!$B$4:$I$79292,4,0),""))</f>
        <v>ARMARIO DE MEDIÇÃO DIRETA 800A E PROTEÇÃO ENERGISA-MT - NDU 002 - FORNECIMENTO E INSTALAÇÃO</v>
      </c>
      <c r="F325" s="77" t="str">
        <f>IFERROR(VLOOKUP($C325,'SINAPI DEZEMBRO 2020'!$A:$D,3,0),IFERROR(VLOOKUP($C325,'COMP. PROPRIA'!$B$4:$I$79292,5,0),""))</f>
        <v>UN</v>
      </c>
      <c r="G325" s="119">
        <f>QUANT!K1254</f>
        <v>1</v>
      </c>
      <c r="H325" s="114">
        <f>IFERROR(VLOOKUP($C325,'SINAPI DEZEMBRO 2020'!$A:$D,4,0),IFERROR(VLOOKUP($C325,'COMP. PROPRIA'!$B$4:$I$79292,8,0),""))</f>
        <v>1413.2</v>
      </c>
      <c r="I325" s="115">
        <f>H325*'4-BDI'!$E$29</f>
        <v>1812.2876800000001</v>
      </c>
      <c r="J325" s="116">
        <f t="shared" si="80"/>
        <v>1413.2</v>
      </c>
      <c r="K325" s="117">
        <f t="shared" si="81"/>
        <v>1812.28</v>
      </c>
    </row>
    <row r="326" spans="2:11" s="72" customFormat="1" ht="30" x14ac:dyDescent="0.2">
      <c r="B326" s="222" t="s">
        <v>12264</v>
      </c>
      <c r="C326" s="314" t="str">
        <f>QUANT!C1258</f>
        <v>CP-PT-28</v>
      </c>
      <c r="D326" s="314" t="str">
        <f>QUANT!D1258</f>
        <v>PRÓPRIA</v>
      </c>
      <c r="E326" s="76" t="str">
        <f>IFERROR(VLOOKUP($C326,'SINAPI DEZEMBRO 2020'!$1:$1048576,2,0),IFERROR(VLOOKUP($C326,'COMP. PROPRIA'!$B$4:$I$79292,4,0),""))</f>
        <v>DISJUNTOR TERMOMAGNETICO TRIPOLAR 300 A - 600 V - FORNECIMENTO E INSTALAÇÃO</v>
      </c>
      <c r="F326" s="77" t="str">
        <f>IFERROR(VLOOKUP($C326,'SINAPI DEZEMBRO 2020'!$A:$D,3,0),IFERROR(VLOOKUP($C326,'COMP. PROPRIA'!$B$4:$I$79292,5,0),""))</f>
        <v xml:space="preserve">UN    </v>
      </c>
      <c r="G326" s="119">
        <f>QUANT!K1258</f>
        <v>1</v>
      </c>
      <c r="H326" s="114">
        <f>IFERROR(VLOOKUP($C326,'SINAPI DEZEMBRO 2020'!$A:$D,4,0),IFERROR(VLOOKUP($C326,'COMP. PROPRIA'!$B$4:$I$79292,8,0),""))</f>
        <v>1022.95</v>
      </c>
      <c r="I326" s="115">
        <f>H326*'4-BDI'!$E$29</f>
        <v>1311.8310799999999</v>
      </c>
      <c r="J326" s="116">
        <f t="shared" si="80"/>
        <v>1022.95</v>
      </c>
      <c r="K326" s="117">
        <f t="shared" si="81"/>
        <v>1311.83</v>
      </c>
    </row>
    <row r="327" spans="2:11" s="72" customFormat="1" ht="30" x14ac:dyDescent="0.2">
      <c r="B327" s="222" t="s">
        <v>12265</v>
      </c>
      <c r="C327" s="314">
        <f>QUANT!C1262</f>
        <v>92998</v>
      </c>
      <c r="D327" s="314" t="str">
        <f>QUANT!D1262</f>
        <v>SINAPI</v>
      </c>
      <c r="E327" s="76" t="str">
        <f>IFERROR(VLOOKUP($C327,'SINAPI DEZEMBRO 2020'!$1:$1048576,2,0),IFERROR(VLOOKUP($C327,'COMP. PROPRIA'!$B$4:$I$79292,4,0),""))</f>
        <v>CABO DE COBRE FLEXÍVEL ISOLADO, 185 MM², ANTI-CHAMA 0,6/1,0 KV, PARA DISTRIBUIÇÃO - FORNECIMENTO E INSTALAÇÃO. AF_12/2015</v>
      </c>
      <c r="F327" s="77" t="str">
        <f>IFERROR(VLOOKUP($C327,'SINAPI DEZEMBRO 2020'!$A:$D,3,0),IFERROR(VLOOKUP($C327,'COMP. PROPRIA'!$B$4:$I$79292,5,0),""))</f>
        <v>M</v>
      </c>
      <c r="G327" s="119">
        <f>QUANT!K1262</f>
        <v>36</v>
      </c>
      <c r="H327" s="114">
        <f>IFERROR(VLOOKUP($C327,'SINAPI DEZEMBRO 2020'!$A:$D,4,0),IFERROR(VLOOKUP($C327,'COMP. PROPRIA'!$B$4:$I$79292,8,0),""))</f>
        <v>132.37</v>
      </c>
      <c r="I327" s="115">
        <f>H327*'4-BDI'!$E$29</f>
        <v>169.75128800000002</v>
      </c>
      <c r="J327" s="116">
        <f t="shared" si="80"/>
        <v>4765.32</v>
      </c>
      <c r="K327" s="117">
        <f t="shared" si="81"/>
        <v>6111.04</v>
      </c>
    </row>
    <row r="328" spans="2:11" s="72" customFormat="1" ht="30" x14ac:dyDescent="0.2">
      <c r="B328" s="222" t="s">
        <v>12266</v>
      </c>
      <c r="C328" s="314">
        <f>QUANT!C1266</f>
        <v>92992</v>
      </c>
      <c r="D328" s="314" t="str">
        <f>QUANT!D1266</f>
        <v>SINAPI</v>
      </c>
      <c r="E328" s="76" t="str">
        <f>IFERROR(VLOOKUP($C328,'SINAPI DEZEMBRO 2020'!$1:$1048576,2,0),IFERROR(VLOOKUP($C328,'COMP. PROPRIA'!$B$4:$I$79292,4,0),""))</f>
        <v>CABO DE COBRE FLEXÍVEL ISOLADO, 95 MM², ANTI-CHAMA 0,6/1,0 KV, PARA DISTRIBUIÇÃO - FORNECIMENTO E INSTALAÇÃO. AF_12/2015</v>
      </c>
      <c r="F328" s="77" t="str">
        <f>IFERROR(VLOOKUP($C328,'SINAPI DEZEMBRO 2020'!$A:$D,3,0),IFERROR(VLOOKUP($C328,'COMP. PROPRIA'!$B$4:$I$79292,5,0),""))</f>
        <v>M</v>
      </c>
      <c r="G328" s="119">
        <f>QUANT!K1266</f>
        <v>12</v>
      </c>
      <c r="H328" s="114">
        <f>IFERROR(VLOOKUP($C328,'SINAPI DEZEMBRO 2020'!$A:$D,4,0),IFERROR(VLOOKUP($C328,'COMP. PROPRIA'!$B$4:$I$79292,8,0),""))</f>
        <v>67.599999999999994</v>
      </c>
      <c r="I328" s="115">
        <f>H328*'4-BDI'!$E$29</f>
        <v>86.690239999999989</v>
      </c>
      <c r="J328" s="116">
        <f t="shared" si="80"/>
        <v>811.2</v>
      </c>
      <c r="K328" s="117">
        <f t="shared" si="81"/>
        <v>1040.28</v>
      </c>
    </row>
    <row r="329" spans="2:11" s="72" customFormat="1" ht="30" x14ac:dyDescent="0.2">
      <c r="B329" s="222" t="s">
        <v>12267</v>
      </c>
      <c r="C329" s="314" t="str">
        <f>QUANT!C1270</f>
        <v>CP-PT-29</v>
      </c>
      <c r="D329" s="314" t="str">
        <f>QUANT!D1270</f>
        <v>PRÓPRIA</v>
      </c>
      <c r="E329" s="76" t="str">
        <f>IFERROR(VLOOKUP($C329,'SINAPI DEZEMBRO 2020'!$1:$1048576,2,0),IFERROR(VLOOKUP($C329,'COMP. PROPRIA'!$B$4:$I$79292,4,0),""))</f>
        <v>ELETRODUTO AÇO CARBONO COM COSTURA GALVANIZADO A FOGO Ø100MM - FORNECIMENTO E INSTALAÇÃO</v>
      </c>
      <c r="F329" s="77" t="str">
        <f>IFERROR(VLOOKUP($C329,'SINAPI DEZEMBRO 2020'!$A:$D,3,0),IFERROR(VLOOKUP($C329,'COMP. PROPRIA'!$B$4:$I$79292,5,0),""))</f>
        <v>M</v>
      </c>
      <c r="G329" s="119">
        <f>QUANT!K1270</f>
        <v>6</v>
      </c>
      <c r="H329" s="114">
        <f>IFERROR(VLOOKUP($C329,'SINAPI DEZEMBRO 2020'!$A:$D,4,0),IFERROR(VLOOKUP($C329,'COMP. PROPRIA'!$B$4:$I$79292,8,0),""))</f>
        <v>51.17</v>
      </c>
      <c r="I329" s="115">
        <f>H329*'4-BDI'!$E$29</f>
        <v>65.620407999999998</v>
      </c>
      <c r="J329" s="116">
        <f t="shared" si="80"/>
        <v>307.02</v>
      </c>
      <c r="K329" s="117">
        <f t="shared" si="81"/>
        <v>393.72</v>
      </c>
    </row>
    <row r="330" spans="2:11" s="72" customFormat="1" ht="30" x14ac:dyDescent="0.2">
      <c r="B330" s="222" t="s">
        <v>12268</v>
      </c>
      <c r="C330" s="314" t="str">
        <f>QUANT!C1274</f>
        <v>CP-PT-30</v>
      </c>
      <c r="D330" s="314" t="str">
        <f>QUANT!D1274</f>
        <v>PRÓPRIA</v>
      </c>
      <c r="E330" s="76" t="str">
        <f>IFERROR(VLOOKUP($C330,'SINAPI DEZEMBRO 2020'!$1:$1048576,2,0),IFERROR(VLOOKUP($C330,'COMP. PROPRIA'!$B$4:$I$79292,4,0),""))</f>
        <v>TERMINAL METALICO A PRESSAO PARA 1 CABO DE 185 MM2, COM 1 FURO DE FIXACAO - FORNECIMENTO E INSTALAÇÃO</v>
      </c>
      <c r="F330" s="77" t="str">
        <f>IFERROR(VLOOKUP($C330,'SINAPI DEZEMBRO 2020'!$A:$D,3,0),IFERROR(VLOOKUP($C330,'COMP. PROPRIA'!$B$4:$I$79292,5,0),""))</f>
        <v xml:space="preserve">UN    </v>
      </c>
      <c r="G330" s="119">
        <f>QUANT!K1274</f>
        <v>6</v>
      </c>
      <c r="H330" s="114">
        <f>IFERROR(VLOOKUP($C330,'SINAPI DEZEMBRO 2020'!$A:$D,4,0),IFERROR(VLOOKUP($C330,'COMP. PROPRIA'!$B$4:$I$79292,8,0),""))</f>
        <v>35.42</v>
      </c>
      <c r="I330" s="115">
        <f>H330*'4-BDI'!$E$29</f>
        <v>45.422608000000004</v>
      </c>
      <c r="J330" s="116">
        <f t="shared" si="80"/>
        <v>212.52</v>
      </c>
      <c r="K330" s="117">
        <f t="shared" si="81"/>
        <v>272.52999999999997</v>
      </c>
    </row>
    <row r="331" spans="2:11" s="72" customFormat="1" ht="30" x14ac:dyDescent="0.2">
      <c r="B331" s="222" t="s">
        <v>12269</v>
      </c>
      <c r="C331" s="314" t="str">
        <f>QUANT!C1278</f>
        <v>CP-PT-31</v>
      </c>
      <c r="D331" s="314" t="str">
        <f>QUANT!D1278</f>
        <v>PRÓPRIA</v>
      </c>
      <c r="E331" s="76" t="str">
        <f>IFERROR(VLOOKUP($C331,'SINAPI DEZEMBRO 2020'!$1:$1048576,2,0),IFERROR(VLOOKUP($C331,'COMP. PROPRIA'!$B$4:$I$79292,4,0),""))</f>
        <v>TERMINAL METALICO A PRESSAO PARA 1 CABO DE 95 MM2, COM 1 FURO DE FIXACAO - FORNECIMENTO E INSTALAÇÃO</v>
      </c>
      <c r="F331" s="77" t="str">
        <f>IFERROR(VLOOKUP($C331,'SINAPI DEZEMBRO 2020'!$A:$D,3,0),IFERROR(VLOOKUP($C331,'COMP. PROPRIA'!$B$4:$I$79292,5,0),""))</f>
        <v xml:space="preserve">UN    </v>
      </c>
      <c r="G331" s="119">
        <f>QUANT!K1278</f>
        <v>2</v>
      </c>
      <c r="H331" s="114">
        <f>IFERROR(VLOOKUP($C331,'SINAPI DEZEMBRO 2020'!$A:$D,4,0),IFERROR(VLOOKUP($C331,'COMP. PROPRIA'!$B$4:$I$79292,8,0),""))</f>
        <v>24.42</v>
      </c>
      <c r="I331" s="115">
        <f>H331*'4-BDI'!$E$29</f>
        <v>31.316208000000003</v>
      </c>
      <c r="J331" s="116">
        <f t="shared" si="80"/>
        <v>48.84</v>
      </c>
      <c r="K331" s="117">
        <f t="shared" si="81"/>
        <v>62.63</v>
      </c>
    </row>
    <row r="332" spans="2:11" s="280" customFormat="1" ht="15" x14ac:dyDescent="0.2">
      <c r="B332" s="222" t="s">
        <v>12720</v>
      </c>
      <c r="C332" s="314" t="str">
        <f>QUANT!C1457</f>
        <v>CP-PT-60</v>
      </c>
      <c r="D332" s="314" t="str">
        <f>QUANT!D1457</f>
        <v>PRÓPRIA</v>
      </c>
      <c r="E332" s="76" t="str">
        <f>IFERROR(VLOOKUP($C332,'SINAPI DEZEMBRO 2020'!$1:$1048576,2,0),IFERROR(VLOOKUP($C332,'COMP. PROPRIA'!$B$4:$I$79292,4,0),""))</f>
        <v>PARARAIO DE BAIXA TENSAO - FORNECIMENTO E INSTALAÇÃO</v>
      </c>
      <c r="F332" s="77" t="str">
        <f>IFERROR(VLOOKUP($C332,'SINAPI DEZEMBRO 2020'!$A:$D,3,0),IFERROR(VLOOKUP($C332,'COMP. PROPRIA'!$B$4:$I$79292,5,0),""))</f>
        <v xml:space="preserve">UN    </v>
      </c>
      <c r="G332" s="119">
        <f>QUANT!K1457</f>
        <v>3</v>
      </c>
      <c r="H332" s="114">
        <f>IFERROR(VLOOKUP($C332,'SINAPI DEZEMBRO 2020'!$A:$D,4,0),IFERROR(VLOOKUP($C332,'COMP. PROPRIA'!$B$4:$I$79292,8,0),""))</f>
        <v>138.08000000000001</v>
      </c>
      <c r="I332" s="115">
        <f>H332*'4-BDI'!$E$29</f>
        <v>177.07379200000003</v>
      </c>
      <c r="J332" s="116">
        <f t="shared" ref="J332" si="82">TRUNC(G332*H332,2)</f>
        <v>414.24</v>
      </c>
      <c r="K332" s="117">
        <f t="shared" ref="K332" si="83">TRUNC(G332*I332,2)</f>
        <v>531.22</v>
      </c>
    </row>
    <row r="333" spans="2:11" s="280" customFormat="1" ht="15" x14ac:dyDescent="0.2">
      <c r="B333" s="737" t="s">
        <v>12380</v>
      </c>
      <c r="C333" s="738"/>
      <c r="D333" s="738"/>
      <c r="E333" s="738"/>
      <c r="F333" s="738"/>
      <c r="G333" s="738"/>
      <c r="H333" s="739"/>
      <c r="I333" s="147"/>
      <c r="J333" s="146">
        <f>TRUNC(SUM(J296:J332),2)</f>
        <v>25936.62</v>
      </c>
      <c r="K333" s="146">
        <f>TRUNC(SUM(K296:K332),2)</f>
        <v>33260.949999999997</v>
      </c>
    </row>
    <row r="334" spans="2:11" s="566" customFormat="1" ht="15" x14ac:dyDescent="0.2">
      <c r="B334" s="558" t="s">
        <v>4922</v>
      </c>
      <c r="C334" s="559"/>
      <c r="D334" s="560"/>
      <c r="E334" s="561" t="s">
        <v>12270</v>
      </c>
      <c r="F334" s="562"/>
      <c r="G334" s="563"/>
      <c r="H334" s="564"/>
      <c r="I334" s="565"/>
      <c r="J334" s="557"/>
      <c r="K334" s="149"/>
    </row>
    <row r="335" spans="2:11" s="72" customFormat="1" ht="30" x14ac:dyDescent="0.2">
      <c r="B335" s="222" t="s">
        <v>12271</v>
      </c>
      <c r="C335" s="314" t="str">
        <f>QUANT!C1283</f>
        <v>CP-PT-32</v>
      </c>
      <c r="D335" s="314" t="str">
        <f>QUANT!D1283</f>
        <v>PRÓPRIA</v>
      </c>
      <c r="E335" s="76" t="str">
        <f>IFERROR(VLOOKUP($C335,'SINAPI DEZEMBRO 2020'!$1:$1048576,2,0),IFERROR(VLOOKUP($C335,'COMP. PROPRIA'!$B$4:$I$79292,4,0),""))</f>
        <v>CABO DE ALUMINIO PROTEGIDO 50MM² - 15KV - XLPE - FORNECIMENTO E INSTALAÇÃO</v>
      </c>
      <c r="F335" s="77" t="str">
        <f>IFERROR(VLOOKUP($C335,'SINAPI DEZEMBRO 2020'!$A:$D,3,0),IFERROR(VLOOKUP($C335,'COMP. PROPRIA'!$B$4:$I$79292,5,0),""))</f>
        <v>M</v>
      </c>
      <c r="G335" s="119">
        <f>QUANT!K1283</f>
        <v>18</v>
      </c>
      <c r="H335" s="114">
        <f>IFERROR(VLOOKUP($C335,'SINAPI DEZEMBRO 2020'!$A:$D,4,0),IFERROR(VLOOKUP($C335,'COMP. PROPRIA'!$B$4:$I$79292,8,0),""))</f>
        <v>9.16</v>
      </c>
      <c r="I335" s="115">
        <f>H335*'4-BDI'!$E$29</f>
        <v>11.746784</v>
      </c>
      <c r="J335" s="116">
        <f t="shared" ref="J335:J338" si="84">TRUNC(G335*H335,2)</f>
        <v>164.88</v>
      </c>
      <c r="K335" s="117">
        <f t="shared" ref="K335:K338" si="85">TRUNC(G335*I335,2)</f>
        <v>211.44</v>
      </c>
    </row>
    <row r="336" spans="2:11" s="72" customFormat="1" ht="15" x14ac:dyDescent="0.2">
      <c r="B336" s="222" t="s">
        <v>12273</v>
      </c>
      <c r="C336" s="314" t="str">
        <f>QUANT!C1287</f>
        <v>CP-PT-33</v>
      </c>
      <c r="D336" s="314" t="str">
        <f>QUANT!D1287</f>
        <v>PRÓPRIA</v>
      </c>
      <c r="E336" s="76" t="str">
        <f>IFERROR(VLOOKUP($C336,'SINAPI DEZEMBRO 2020'!$1:$1048576,2,0),IFERROR(VLOOKUP($C336,'COMP. PROPRIA'!$B$4:$I$79292,4,0),""))</f>
        <v>CABO DE ACO GALVANIZADO 9,5MM - FORNECIMENTO E INSTALAÇÃO</v>
      </c>
      <c r="F336" s="77" t="str">
        <f>IFERROR(VLOOKUP($C336,'SINAPI DEZEMBRO 2020'!$A:$D,3,0),IFERROR(VLOOKUP($C336,'COMP. PROPRIA'!$B$4:$I$79292,5,0),""))</f>
        <v>M</v>
      </c>
      <c r="G336" s="119">
        <f>QUANT!K1287</f>
        <v>6</v>
      </c>
      <c r="H336" s="114">
        <f>IFERROR(VLOOKUP($C336,'SINAPI DEZEMBRO 2020'!$A:$D,4,0),IFERROR(VLOOKUP($C336,'COMP. PROPRIA'!$B$4:$I$79292,8,0),""))</f>
        <v>21.87</v>
      </c>
      <c r="I336" s="115">
        <f>H336*'4-BDI'!$E$29</f>
        <v>28.046088000000001</v>
      </c>
      <c r="J336" s="116">
        <f t="shared" si="84"/>
        <v>131.22</v>
      </c>
      <c r="K336" s="117">
        <f t="shared" si="85"/>
        <v>168.27</v>
      </c>
    </row>
    <row r="337" spans="2:11" s="72" customFormat="1" ht="30" x14ac:dyDescent="0.2">
      <c r="B337" s="222" t="s">
        <v>12274</v>
      </c>
      <c r="C337" s="314" t="str">
        <f>QUANT!C1291</f>
        <v>CP-PT-34</v>
      </c>
      <c r="D337" s="314" t="str">
        <f>QUANT!D1291</f>
        <v>PRÓPRIA</v>
      </c>
      <c r="E337" s="76" t="str">
        <f>IFERROR(VLOOKUP($C337,'SINAPI DEZEMBRO 2020'!$1:$1048576,2,0),IFERROR(VLOOKUP($C337,'COMP. PROPRIA'!$B$4:$I$79292,4,0),""))</f>
        <v>ESPAÇADOR LOSANGULAR POLIMÉRICO PARA CABO DE ALUMÍNIO - 15KV - FORNECIMENTO E INSTALAÇÃO</v>
      </c>
      <c r="F337" s="77" t="str">
        <f>IFERROR(VLOOKUP($C337,'SINAPI DEZEMBRO 2020'!$A:$D,3,0),IFERROR(VLOOKUP($C337,'COMP. PROPRIA'!$B$4:$I$79292,5,0),""))</f>
        <v>UN</v>
      </c>
      <c r="G337" s="119">
        <f>QUANT!K1291</f>
        <v>1</v>
      </c>
      <c r="H337" s="114">
        <f>IFERROR(VLOOKUP($C337,'SINAPI DEZEMBRO 2020'!$A:$D,4,0),IFERROR(VLOOKUP($C337,'COMP. PROPRIA'!$B$4:$I$79292,8,0),""))</f>
        <v>51.44</v>
      </c>
      <c r="I337" s="115">
        <f>H337*'4-BDI'!$E$29</f>
        <v>65.966656</v>
      </c>
      <c r="J337" s="116">
        <f t="shared" si="84"/>
        <v>51.44</v>
      </c>
      <c r="K337" s="117">
        <f t="shared" si="85"/>
        <v>65.959999999999994</v>
      </c>
    </row>
    <row r="338" spans="2:11" s="72" customFormat="1" ht="30" x14ac:dyDescent="0.2">
      <c r="B338" s="222" t="s">
        <v>12275</v>
      </c>
      <c r="C338" s="314" t="str">
        <f>QUANT!C1295</f>
        <v>CP-PT-35</v>
      </c>
      <c r="D338" s="314" t="str">
        <f>QUANT!D1295</f>
        <v>PRÓPRIA</v>
      </c>
      <c r="E338" s="76" t="str">
        <f>IFERROR(VLOOKUP($C338,'SINAPI DEZEMBRO 2020'!$1:$1048576,2,0),IFERROR(VLOOKUP($C338,'COMP. PROPRIA'!$B$4:$I$79292,4,0),""))</f>
        <v>SERVIÇO DE CAMINHÃO DE LINHA VIVA PARA DE CONEXÃO EM REDE DE MÉDIA TENSÃO - 13,8KV</v>
      </c>
      <c r="F338" s="77" t="str">
        <f>IFERROR(VLOOKUP($C338,'SINAPI DEZEMBRO 2020'!$A:$D,3,0),IFERROR(VLOOKUP($C338,'COMP. PROPRIA'!$B$4:$I$79292,5,0),""))</f>
        <v>UN</v>
      </c>
      <c r="G338" s="119">
        <f>QUANT!K1295</f>
        <v>1</v>
      </c>
      <c r="H338" s="114">
        <f>IFERROR(VLOOKUP($C338,'SINAPI DEZEMBRO 2020'!$A:$D,4,0),IFERROR(VLOOKUP($C338,'COMP. PROPRIA'!$B$4:$I$79292,8,0),""))</f>
        <v>2500</v>
      </c>
      <c r="I338" s="115">
        <f>H338*'4-BDI'!$E$29</f>
        <v>3206</v>
      </c>
      <c r="J338" s="116">
        <f t="shared" si="84"/>
        <v>2500</v>
      </c>
      <c r="K338" s="117">
        <f t="shared" si="85"/>
        <v>3206</v>
      </c>
    </row>
    <row r="339" spans="2:11" s="280" customFormat="1" ht="15" x14ac:dyDescent="0.2">
      <c r="B339" s="737" t="s">
        <v>12380</v>
      </c>
      <c r="C339" s="738"/>
      <c r="D339" s="738"/>
      <c r="E339" s="738"/>
      <c r="F339" s="738"/>
      <c r="G339" s="738"/>
      <c r="H339" s="739"/>
      <c r="I339" s="147"/>
      <c r="J339" s="146">
        <f>TRUNC(SUM(J335:J338),2)</f>
        <v>2847.54</v>
      </c>
      <c r="K339" s="146">
        <f>TRUNC(SUM(K335:K338),2)</f>
        <v>3651.67</v>
      </c>
    </row>
    <row r="340" spans="2:11" s="566" customFormat="1" ht="15" x14ac:dyDescent="0.2">
      <c r="B340" s="558" t="s">
        <v>4923</v>
      </c>
      <c r="C340" s="559"/>
      <c r="D340" s="560"/>
      <c r="E340" s="561" t="s">
        <v>11952</v>
      </c>
      <c r="F340" s="562"/>
      <c r="G340" s="563"/>
      <c r="H340" s="564"/>
      <c r="I340" s="565"/>
      <c r="J340" s="557"/>
      <c r="K340" s="149"/>
    </row>
    <row r="341" spans="2:11" s="72" customFormat="1" ht="15" x14ac:dyDescent="0.2">
      <c r="B341" s="222" t="s">
        <v>12272</v>
      </c>
      <c r="C341" s="314" t="str">
        <f>QUANT!C1300</f>
        <v>CP-PT-36</v>
      </c>
      <c r="D341" s="314" t="str">
        <f>QUANT!D1300</f>
        <v>PRÓPRIA</v>
      </c>
      <c r="E341" s="76" t="str">
        <f>IFERROR(VLOOKUP($C341,'SINAPI DEZEMBRO 2020'!$1:$1048576,2,0),IFERROR(VLOOKUP($C341,'COMP. PROPRIA'!$B$4:$I$79292,4,0),""))</f>
        <v>ARAME DE AÇO GALVANIZADO 14 BWG - FORNECIMENTO E INSTALAÇÃO</v>
      </c>
      <c r="F341" s="77" t="str">
        <f>IFERROR(VLOOKUP($C341,'SINAPI DEZEMBRO 2020'!$A:$D,3,0),IFERROR(VLOOKUP($C341,'COMP. PROPRIA'!$B$4:$I$79292,5,0),""))</f>
        <v>M</v>
      </c>
      <c r="G341" s="119">
        <f>QUANT!K1300</f>
        <v>10</v>
      </c>
      <c r="H341" s="114">
        <f>IFERROR(VLOOKUP($C341,'SINAPI DEZEMBRO 2020'!$A:$D,4,0),IFERROR(VLOOKUP($C341,'COMP. PROPRIA'!$B$4:$I$79292,8,0),""))</f>
        <v>5.03</v>
      </c>
      <c r="I341" s="115">
        <f>H341*'4-BDI'!$E$29</f>
        <v>6.4504720000000004</v>
      </c>
      <c r="J341" s="116">
        <f t="shared" ref="J341:J346" si="86">TRUNC(G341*H341,2)</f>
        <v>50.3</v>
      </c>
      <c r="K341" s="117">
        <f t="shared" ref="K341:K346" si="87">TRUNC(G341*I341,2)</f>
        <v>64.5</v>
      </c>
    </row>
    <row r="342" spans="2:11" s="72" customFormat="1" ht="45" x14ac:dyDescent="0.2">
      <c r="B342" s="222" t="s">
        <v>12276</v>
      </c>
      <c r="C342" s="314">
        <f>QUANT!C1304</f>
        <v>91933</v>
      </c>
      <c r="D342" s="314" t="str">
        <f>QUANT!D1304</f>
        <v>SINAPI</v>
      </c>
      <c r="E342" s="76" t="str">
        <f>IFERROR(VLOOKUP($C342,'SINAPI DEZEMBRO 2020'!$1:$1048576,2,0),IFERROR(VLOOKUP($C342,'COMP. PROPRIA'!$B$4:$I$79292,4,0),""))</f>
        <v>CABO DE COBRE FLEXÍVEL ISOLADO, 10 MM², ANTI-CHAMA 0,6/1,0 KV, PARA CIRCUITOS TERMINAIS - FORNECIMENTO E INSTALAÇÃO. AF_12/2015</v>
      </c>
      <c r="F342" s="77" t="str">
        <f>IFERROR(VLOOKUP($C342,'SINAPI DEZEMBRO 2020'!$A:$D,3,0),IFERROR(VLOOKUP($C342,'COMP. PROPRIA'!$B$4:$I$79292,5,0),""))</f>
        <v>M</v>
      </c>
      <c r="G342" s="119">
        <f>QUANT!K1304</f>
        <v>3</v>
      </c>
      <c r="H342" s="114">
        <f>IFERROR(VLOOKUP($C342,'SINAPI DEZEMBRO 2020'!$A:$D,4,0),IFERROR(VLOOKUP($C342,'COMP. PROPRIA'!$B$4:$I$79292,8,0),""))</f>
        <v>11.22</v>
      </c>
      <c r="I342" s="115">
        <f>H342*'4-BDI'!$E$29</f>
        <v>14.388528000000001</v>
      </c>
      <c r="J342" s="116">
        <f t="shared" si="86"/>
        <v>33.659999999999997</v>
      </c>
      <c r="K342" s="117">
        <f t="shared" si="87"/>
        <v>43.16</v>
      </c>
    </row>
    <row r="343" spans="2:11" s="72" customFormat="1" ht="45" x14ac:dyDescent="0.2">
      <c r="B343" s="222" t="s">
        <v>12277</v>
      </c>
      <c r="C343" s="314">
        <f>QUANT!C1308</f>
        <v>97886</v>
      </c>
      <c r="D343" s="314" t="str">
        <f>QUANT!D1308</f>
        <v>SINAPI</v>
      </c>
      <c r="E343" s="76" t="str">
        <f>IFERROR(VLOOKUP($C343,'SINAPI DEZEMBRO 2020'!$1:$1048576,2,0),IFERROR(VLOOKUP($C343,'COMP. PROPRIA'!$B$4:$I$79292,4,0),""))</f>
        <v>CAIXA ENTERRADA ELÉTRICA RETANGULAR, EM ALVENARIA COM TIJOLOS CERÂMICOS MACIÇOS, FUNDO COM BRITA, DIMENSÕES INTERNAS: 0,3X0,3X0,3 M. AF_12/2020</v>
      </c>
      <c r="F343" s="77" t="str">
        <f>IFERROR(VLOOKUP($C343,'SINAPI DEZEMBRO 2020'!$A:$D,3,0),IFERROR(VLOOKUP($C343,'COMP. PROPRIA'!$B$4:$I$79292,5,0),""))</f>
        <v>UN</v>
      </c>
      <c r="G343" s="119">
        <f>QUANT!K1308</f>
        <v>9</v>
      </c>
      <c r="H343" s="114">
        <f>IFERROR(VLOOKUP($C343,'SINAPI DEZEMBRO 2020'!$A:$D,4,0),IFERROR(VLOOKUP($C343,'COMP. PROPRIA'!$B$4:$I$79292,8,0),""))</f>
        <v>134.53</v>
      </c>
      <c r="I343" s="115">
        <f>H343*'4-BDI'!$E$29</f>
        <v>172.52127200000001</v>
      </c>
      <c r="J343" s="116">
        <f t="shared" si="86"/>
        <v>1210.77</v>
      </c>
      <c r="K343" s="117">
        <f t="shared" si="87"/>
        <v>1552.69</v>
      </c>
    </row>
    <row r="344" spans="2:11" s="72" customFormat="1" ht="15" x14ac:dyDescent="0.2">
      <c r="B344" s="222" t="s">
        <v>12278</v>
      </c>
      <c r="C344" s="314" t="str">
        <f>QUANT!C1312</f>
        <v>CP-PT-37</v>
      </c>
      <c r="D344" s="314" t="str">
        <f>QUANT!D1312</f>
        <v>PRÓPRIA</v>
      </c>
      <c r="E344" s="76" t="str">
        <f>IFERROR(VLOOKUP($C344,'SINAPI DEZEMBRO 2020'!$1:$1048576,2,0),IFERROR(VLOOKUP($C344,'COMP. PROPRIA'!$B$4:$I$79292,4,0),""))</f>
        <v>CONECTOR DE DERIVAÇÃO CUNHA - FORNECIMENTO E INSTALAÇÃO</v>
      </c>
      <c r="F344" s="77" t="str">
        <f>IFERROR(VLOOKUP($C344,'SINAPI DEZEMBRO 2020'!$A:$D,3,0),IFERROR(VLOOKUP($C344,'COMP. PROPRIA'!$B$4:$I$79292,5,0),""))</f>
        <v>UN</v>
      </c>
      <c r="G344" s="119">
        <f>QUANT!K1312</f>
        <v>2</v>
      </c>
      <c r="H344" s="114">
        <f>IFERROR(VLOOKUP($C344,'SINAPI DEZEMBRO 2020'!$A:$D,4,0),IFERROR(VLOOKUP($C344,'COMP. PROPRIA'!$B$4:$I$79292,8,0),""))</f>
        <v>6.9</v>
      </c>
      <c r="I344" s="115">
        <f>H344*'4-BDI'!$E$29</f>
        <v>8.8485600000000009</v>
      </c>
      <c r="J344" s="116">
        <f t="shared" si="86"/>
        <v>13.8</v>
      </c>
      <c r="K344" s="117">
        <f t="shared" si="87"/>
        <v>17.690000000000001</v>
      </c>
    </row>
    <row r="345" spans="2:11" s="72" customFormat="1" ht="30" x14ac:dyDescent="0.2">
      <c r="B345" s="222" t="s">
        <v>12279</v>
      </c>
      <c r="C345" s="314">
        <f>QUANT!C1316</f>
        <v>96977</v>
      </c>
      <c r="D345" s="314" t="str">
        <f>QUANT!D1316</f>
        <v>SINAPI</v>
      </c>
      <c r="E345" s="76" t="str">
        <f>IFERROR(VLOOKUP($C345,'SINAPI DEZEMBRO 2020'!$1:$1048576,2,0),IFERROR(VLOOKUP($C345,'COMP. PROPRIA'!$B$4:$I$79292,4,0),""))</f>
        <v>CORDOALHA DE COBRE NU 50 MM², ENTERRADA, SEM ISOLADOR - FORNECIMENTO E INSTALAÇÃO. AF_12/2017</v>
      </c>
      <c r="F345" s="77" t="str">
        <f>IFERROR(VLOOKUP($C345,'SINAPI DEZEMBRO 2020'!$A:$D,3,0),IFERROR(VLOOKUP($C345,'COMP. PROPRIA'!$B$4:$I$79292,5,0),""))</f>
        <v>M</v>
      </c>
      <c r="G345" s="119">
        <f>QUANT!K1316</f>
        <v>28.5</v>
      </c>
      <c r="H345" s="114">
        <f>IFERROR(VLOOKUP($C345,'SINAPI DEZEMBRO 2020'!$A:$D,4,0),IFERROR(VLOOKUP($C345,'COMP. PROPRIA'!$B$4:$I$79292,8,0),""))</f>
        <v>33.659999999999997</v>
      </c>
      <c r="I345" s="115">
        <f>H345*'4-BDI'!$E$29</f>
        <v>43.165583999999996</v>
      </c>
      <c r="J345" s="116">
        <f t="shared" si="86"/>
        <v>959.31</v>
      </c>
      <c r="K345" s="117">
        <f t="shared" si="87"/>
        <v>1230.21</v>
      </c>
    </row>
    <row r="346" spans="2:11" s="72" customFormat="1" ht="45" x14ac:dyDescent="0.2">
      <c r="B346" s="222" t="s">
        <v>12280</v>
      </c>
      <c r="C346" s="314" t="str">
        <f>QUANT!C1320</f>
        <v>CP-PT-38</v>
      </c>
      <c r="D346" s="314" t="str">
        <f>QUANT!D1320</f>
        <v>PRÓPRIA</v>
      </c>
      <c r="E346" s="76" t="str">
        <f>IFERROR(VLOOKUP($C346,'SINAPI DEZEMBRO 2020'!$1:$1048576,2,0),IFERROR(VLOOKUP($C346,'COMP. PROPRIA'!$B$4:$I$79292,4,0),""))</f>
        <v>HASTE DE ATERRAMENTO EM ACO COM 3,00 M DE COMPRIMENTO E DN = 5/8", REVESTIDA COM BAIXA CAMADA DE COBRE, COM CONECTOR TIPO GRAMPO</v>
      </c>
      <c r="F346" s="77" t="str">
        <f>IFERROR(VLOOKUP($C346,'SINAPI DEZEMBRO 2020'!$A:$D,3,0),IFERROR(VLOOKUP($C346,'COMP. PROPRIA'!$B$4:$I$79292,5,0),""))</f>
        <v xml:space="preserve">UN    </v>
      </c>
      <c r="G346" s="119">
        <f>QUANT!K1320</f>
        <v>9</v>
      </c>
      <c r="H346" s="114">
        <f>IFERROR(VLOOKUP($C346,'SINAPI DEZEMBRO 2020'!$A:$D,4,0),IFERROR(VLOOKUP($C346,'COMP. PROPRIA'!$B$4:$I$79292,8,0),""))</f>
        <v>47.76</v>
      </c>
      <c r="I346" s="115">
        <f>H346*'4-BDI'!$E$29</f>
        <v>61.247423999999995</v>
      </c>
      <c r="J346" s="116">
        <f t="shared" si="86"/>
        <v>429.84</v>
      </c>
      <c r="K346" s="117">
        <f t="shared" si="87"/>
        <v>551.22</v>
      </c>
    </row>
    <row r="347" spans="2:11" s="280" customFormat="1" ht="15" x14ac:dyDescent="0.2">
      <c r="B347" s="737" t="s">
        <v>12380</v>
      </c>
      <c r="C347" s="738"/>
      <c r="D347" s="738"/>
      <c r="E347" s="738"/>
      <c r="F347" s="738"/>
      <c r="G347" s="738"/>
      <c r="H347" s="739"/>
      <c r="I347" s="147"/>
      <c r="J347" s="146">
        <f>TRUNC(SUM(J341:J346),2)</f>
        <v>2697.68</v>
      </c>
      <c r="K347" s="146">
        <f>TRUNC(SUM(K341:K346),2)</f>
        <v>3459.47</v>
      </c>
    </row>
    <row r="348" spans="2:11" s="566" customFormat="1" ht="14.25" customHeight="1" x14ac:dyDescent="0.2">
      <c r="B348" s="558" t="s">
        <v>4924</v>
      </c>
      <c r="C348" s="559"/>
      <c r="D348" s="560"/>
      <c r="E348" s="561" t="s">
        <v>11953</v>
      </c>
      <c r="F348" s="562"/>
      <c r="G348" s="563"/>
      <c r="H348" s="564"/>
      <c r="I348" s="565"/>
      <c r="J348" s="557"/>
      <c r="K348" s="149"/>
    </row>
    <row r="349" spans="2:11" s="72" customFormat="1" ht="30" x14ac:dyDescent="0.2">
      <c r="B349" s="222" t="s">
        <v>12281</v>
      </c>
      <c r="C349" s="314" t="str">
        <f>QUANT!C1325</f>
        <v>CP-PT-01</v>
      </c>
      <c r="D349" s="314" t="str">
        <f>QUANT!D1325</f>
        <v>PRÓPRIA</v>
      </c>
      <c r="E349" s="76" t="str">
        <f>IFERROR(VLOOKUP($C349,'SINAPI DEZEMBRO 2020'!$1:$1048576,2,0),IFERROR(VLOOKUP($C349,'COMP. PROPRIA'!$B$4:$I$79292,4,0),""))</f>
        <v>POSTE DE CONCRETO DT 11/600 DAN COM BASE CONCRETADA - FORNECIMENTO E INSTALAÇÃO</v>
      </c>
      <c r="F349" s="77" t="str">
        <f>IFERROR(VLOOKUP($C349,'SINAPI DEZEMBRO 2020'!$A:$D,3,0),IFERROR(VLOOKUP($C349,'COMP. PROPRIA'!$B$4:$I$79292,5,0),""))</f>
        <v xml:space="preserve">UN    </v>
      </c>
      <c r="G349" s="119">
        <f>QUANT!K1325</f>
        <v>1</v>
      </c>
      <c r="H349" s="114">
        <f>IFERROR(VLOOKUP($C349,'SINAPI DEZEMBRO 2020'!$A:$D,4,0),IFERROR(VLOOKUP($C349,'COMP. PROPRIA'!$B$4:$I$79292,8,0),""))</f>
        <v>2066.2399999999998</v>
      </c>
      <c r="I349" s="115">
        <f>H349*'4-BDI'!$E$29</f>
        <v>2649.7461759999997</v>
      </c>
      <c r="J349" s="116">
        <f t="shared" ref="J349:J375" si="88">TRUNC(G349*H349,2)</f>
        <v>2066.2399999999998</v>
      </c>
      <c r="K349" s="117">
        <f t="shared" ref="K349:K375" si="89">TRUNC(G349*I349,2)</f>
        <v>2649.74</v>
      </c>
    </row>
    <row r="350" spans="2:11" s="72" customFormat="1" ht="30" x14ac:dyDescent="0.2">
      <c r="B350" s="222" t="s">
        <v>12282</v>
      </c>
      <c r="C350" s="314" t="str">
        <f>QUANT!C1329</f>
        <v>CP-PT-11</v>
      </c>
      <c r="D350" s="314" t="str">
        <f>QUANT!D1329</f>
        <v>PRÓPRIA</v>
      </c>
      <c r="E350" s="76" t="str">
        <f>IFERROR(VLOOKUP($C350,'SINAPI DEZEMBRO 2020'!$1:$1048576,2,0),IFERROR(VLOOKUP($C350,'COMP. PROPRIA'!$B$4:$I$79292,4,0),""))</f>
        <v>CRUZETA DE CONCRETO 250 DAN RETANGULAR - FORNECIMENTO E INSTALAÇÃO</v>
      </c>
      <c r="F350" s="77" t="str">
        <f>IFERROR(VLOOKUP($C350,'SINAPI DEZEMBRO 2020'!$A:$D,3,0),IFERROR(VLOOKUP($C350,'COMP. PROPRIA'!$B$4:$I$79292,5,0),""))</f>
        <v xml:space="preserve">UN    </v>
      </c>
      <c r="G350" s="119">
        <f>QUANT!K1329</f>
        <v>1</v>
      </c>
      <c r="H350" s="114">
        <f>IFERROR(VLOOKUP($C350,'SINAPI DEZEMBRO 2020'!$A:$D,4,0),IFERROR(VLOOKUP($C350,'COMP. PROPRIA'!$B$4:$I$79292,8,0),""))</f>
        <v>85.32</v>
      </c>
      <c r="I350" s="115">
        <f>H350*'4-BDI'!$E$29</f>
        <v>109.414368</v>
      </c>
      <c r="J350" s="116">
        <f t="shared" si="88"/>
        <v>85.32</v>
      </c>
      <c r="K350" s="117">
        <f t="shared" si="89"/>
        <v>109.41</v>
      </c>
    </row>
    <row r="351" spans="2:11" s="72" customFormat="1" ht="15" x14ac:dyDescent="0.2">
      <c r="B351" s="222" t="s">
        <v>12283</v>
      </c>
      <c r="C351" s="314" t="str">
        <f>QUANT!C1333</f>
        <v>CP-PT-13</v>
      </c>
      <c r="D351" s="314" t="str">
        <f>QUANT!D1333</f>
        <v>PRÓPRIA</v>
      </c>
      <c r="E351" s="76" t="str">
        <f>IFERROR(VLOOKUP($C351,'SINAPI DEZEMBRO 2020'!$1:$1048576,2,0),IFERROR(VLOOKUP($C351,'COMP. PROPRIA'!$B$4:$I$79292,4,0),""))</f>
        <v>MÃO FRANCESA 619MM - FORNECIMENTO E INSTALAÇÃO</v>
      </c>
      <c r="F351" s="77" t="str">
        <f>IFERROR(VLOOKUP($C351,'SINAPI DEZEMBRO 2020'!$A:$D,3,0),IFERROR(VLOOKUP($C351,'COMP. PROPRIA'!$B$4:$I$79292,5,0),""))</f>
        <v xml:space="preserve">M2    </v>
      </c>
      <c r="G351" s="119">
        <f>QUANT!K1333</f>
        <v>2</v>
      </c>
      <c r="H351" s="114">
        <f>IFERROR(VLOOKUP($C351,'SINAPI DEZEMBRO 2020'!$A:$D,4,0),IFERROR(VLOOKUP($C351,'COMP. PROPRIA'!$B$4:$I$79292,8,0),""))</f>
        <v>15.11</v>
      </c>
      <c r="I351" s="115">
        <f>H351*'4-BDI'!$E$29</f>
        <v>19.377064000000001</v>
      </c>
      <c r="J351" s="116">
        <f t="shared" si="88"/>
        <v>30.22</v>
      </c>
      <c r="K351" s="117">
        <f t="shared" si="89"/>
        <v>38.75</v>
      </c>
    </row>
    <row r="352" spans="2:11" s="72" customFormat="1" ht="30" x14ac:dyDescent="0.2">
      <c r="B352" s="222" t="s">
        <v>12284</v>
      </c>
      <c r="C352" s="314" t="str">
        <f>QUANT!C1337</f>
        <v>CP-PT-22</v>
      </c>
      <c r="D352" s="314" t="str">
        <f>QUANT!D1337</f>
        <v>PRÓPRIA</v>
      </c>
      <c r="E352" s="76" t="str">
        <f>IFERROR(VLOOKUP($C352,'SINAPI DEZEMBRO 2020'!$1:$1048576,2,0),IFERROR(VLOOKUP($C352,'COMP. PROPRIA'!$B$4:$I$79292,4,0),""))</f>
        <v xml:space="preserve">ISOLADOR DE PINO POLIMÉRICO COM ANEL DE AMARRAÇÃO - 15KV - FORNECIMENTO E INSTALAÇÃO </v>
      </c>
      <c r="F352" s="77" t="str">
        <f>IFERROR(VLOOKUP($C352,'SINAPI DEZEMBRO 2020'!$A:$D,3,0),IFERROR(VLOOKUP($C352,'COMP. PROPRIA'!$B$4:$I$79292,5,0),""))</f>
        <v>UN</v>
      </c>
      <c r="G352" s="119">
        <f>QUANT!K1337</f>
        <v>1</v>
      </c>
      <c r="H352" s="114">
        <f>IFERROR(VLOOKUP($C352,'SINAPI DEZEMBRO 2020'!$A:$D,4,0),IFERROR(VLOOKUP($C352,'COMP. PROPRIA'!$B$4:$I$79292,8,0),""))</f>
        <v>31.32</v>
      </c>
      <c r="I352" s="115">
        <f>H352*'4-BDI'!$E$29</f>
        <v>40.164768000000002</v>
      </c>
      <c r="J352" s="116">
        <f t="shared" si="88"/>
        <v>31.32</v>
      </c>
      <c r="K352" s="117">
        <f t="shared" si="89"/>
        <v>40.159999999999997</v>
      </c>
    </row>
    <row r="353" spans="2:11" s="72" customFormat="1" ht="30" x14ac:dyDescent="0.2">
      <c r="B353" s="222" t="s">
        <v>12285</v>
      </c>
      <c r="C353" s="314" t="str">
        <f>QUANT!C1341</f>
        <v>CP-PT-23</v>
      </c>
      <c r="D353" s="314" t="str">
        <f>QUANT!D1341</f>
        <v>PRÓPRIA</v>
      </c>
      <c r="E353" s="76" t="str">
        <f>IFERROR(VLOOKUP($C353,'SINAPI DEZEMBRO 2020'!$1:$1048576,2,0),IFERROR(VLOOKUP($C353,'COMP. PROPRIA'!$B$4:$I$79292,4,0),""))</f>
        <v>PINO CURTO PARA ISOLADOR DE PINO 15KV - FORNECIMENTO E INSTALAÇÃO</v>
      </c>
      <c r="F353" s="77" t="str">
        <f>IFERROR(VLOOKUP($C353,'SINAPI DEZEMBRO 2020'!$A:$D,3,0),IFERROR(VLOOKUP($C353,'COMP. PROPRIA'!$B$4:$I$79292,5,0),""))</f>
        <v>UN</v>
      </c>
      <c r="G353" s="119">
        <f>QUANT!K1341</f>
        <v>1</v>
      </c>
      <c r="H353" s="114">
        <f>IFERROR(VLOOKUP($C353,'SINAPI DEZEMBRO 2020'!$A:$D,4,0),IFERROR(VLOOKUP($C353,'COMP. PROPRIA'!$B$4:$I$79292,8,0),""))</f>
        <v>22.66</v>
      </c>
      <c r="I353" s="115">
        <f>H353*'4-BDI'!$E$29</f>
        <v>29.059183999999998</v>
      </c>
      <c r="J353" s="116">
        <f t="shared" si="88"/>
        <v>22.66</v>
      </c>
      <c r="K353" s="117">
        <f t="shared" si="89"/>
        <v>29.05</v>
      </c>
    </row>
    <row r="354" spans="2:11" s="72" customFormat="1" ht="30" x14ac:dyDescent="0.2">
      <c r="B354" s="222" t="s">
        <v>12286</v>
      </c>
      <c r="C354" s="314" t="str">
        <f>QUANT!C1345</f>
        <v>CP-PT-16</v>
      </c>
      <c r="D354" s="314" t="str">
        <f>QUANT!D1345</f>
        <v>PRÓPRIA</v>
      </c>
      <c r="E354" s="76" t="str">
        <f>IFERROR(VLOOKUP($C354,'SINAPI DEZEMBRO 2020'!$1:$1048576,2,0),IFERROR(VLOOKUP($C354,'COMP. PROPRIA'!$B$4:$I$79292,4,0),""))</f>
        <v>PARAFUSO CABECA QUADRADA DE 100MM - FORNECIMENTO E INSTALAÇÃO</v>
      </c>
      <c r="F354" s="77" t="str">
        <f>IFERROR(VLOOKUP($C354,'SINAPI DEZEMBRO 2020'!$A:$D,3,0),IFERROR(VLOOKUP($C354,'COMP. PROPRIA'!$B$4:$I$79292,5,0),""))</f>
        <v xml:space="preserve">UN    </v>
      </c>
      <c r="G354" s="119">
        <f>QUANT!K1345</f>
        <v>2</v>
      </c>
      <c r="H354" s="114">
        <f>IFERROR(VLOOKUP($C354,'SINAPI DEZEMBRO 2020'!$A:$D,4,0),IFERROR(VLOOKUP($C354,'COMP. PROPRIA'!$B$4:$I$79292,8,0),""))</f>
        <v>8.36</v>
      </c>
      <c r="I354" s="115">
        <f>H354*'4-BDI'!$E$29</f>
        <v>10.720863999999999</v>
      </c>
      <c r="J354" s="116">
        <f t="shared" si="88"/>
        <v>16.72</v>
      </c>
      <c r="K354" s="117">
        <f t="shared" si="89"/>
        <v>21.44</v>
      </c>
    </row>
    <row r="355" spans="2:11" s="72" customFormat="1" ht="30" x14ac:dyDescent="0.2">
      <c r="B355" s="222" t="s">
        <v>12287</v>
      </c>
      <c r="C355" s="314" t="str">
        <f>QUANT!C1349</f>
        <v>CP-PT-17</v>
      </c>
      <c r="D355" s="314" t="str">
        <f>QUANT!D1349</f>
        <v>PRÓPRIA</v>
      </c>
      <c r="E355" s="76" t="str">
        <f>IFERROR(VLOOKUP($C355,'SINAPI DEZEMBRO 2020'!$1:$1048576,2,0),IFERROR(VLOOKUP($C355,'COMP. PROPRIA'!$B$4:$I$79292,4,0),""))</f>
        <v>PARAFUSO CABECA QUADRADA DE 125MM - FORNECIMENTO E INSTALAÇÃO</v>
      </c>
      <c r="F355" s="77" t="str">
        <f>IFERROR(VLOOKUP($C355,'SINAPI DEZEMBRO 2020'!$A:$D,3,0),IFERROR(VLOOKUP($C355,'COMP. PROPRIA'!$B$4:$I$79292,5,0),""))</f>
        <v xml:space="preserve">UN    </v>
      </c>
      <c r="G355" s="119">
        <f>QUANT!K1349</f>
        <v>3</v>
      </c>
      <c r="H355" s="114">
        <f>IFERROR(VLOOKUP($C355,'SINAPI DEZEMBRO 2020'!$A:$D,4,0),IFERROR(VLOOKUP($C355,'COMP. PROPRIA'!$B$4:$I$79292,8,0),""))</f>
        <v>9.02</v>
      </c>
      <c r="I355" s="115">
        <f>H355*'4-BDI'!$E$29</f>
        <v>11.567247999999999</v>
      </c>
      <c r="J355" s="116">
        <f t="shared" si="88"/>
        <v>27.06</v>
      </c>
      <c r="K355" s="117">
        <f t="shared" si="89"/>
        <v>34.700000000000003</v>
      </c>
    </row>
    <row r="356" spans="2:11" s="72" customFormat="1" ht="30" x14ac:dyDescent="0.2">
      <c r="B356" s="222" t="s">
        <v>12288</v>
      </c>
      <c r="C356" s="314" t="str">
        <f>QUANT!C1353</f>
        <v>CP-PT-18</v>
      </c>
      <c r="D356" s="314" t="str">
        <f>QUANT!D1353</f>
        <v>PRÓPRIA</v>
      </c>
      <c r="E356" s="76" t="str">
        <f>IFERROR(VLOOKUP($C356,'SINAPI DEZEMBRO 2020'!$1:$1048576,2,0),IFERROR(VLOOKUP($C356,'COMP. PROPRIA'!$B$4:$I$79292,4,0),""))</f>
        <v>PARAFUSO CABECA QUADRADA DE 200MM - FORNECIMENTO E INSTALAÇÃO</v>
      </c>
      <c r="F356" s="77" t="str">
        <f>IFERROR(VLOOKUP($C356,'SINAPI DEZEMBRO 2020'!$A:$D,3,0),IFERROR(VLOOKUP($C356,'COMP. PROPRIA'!$B$4:$I$79292,5,0),""))</f>
        <v xml:space="preserve">UN    </v>
      </c>
      <c r="G356" s="119">
        <f>QUANT!K1353</f>
        <v>3</v>
      </c>
      <c r="H356" s="114">
        <f>IFERROR(VLOOKUP($C356,'SINAPI DEZEMBRO 2020'!$A:$D,4,0),IFERROR(VLOOKUP($C356,'COMP. PROPRIA'!$B$4:$I$79292,8,0),""))</f>
        <v>10.55</v>
      </c>
      <c r="I356" s="115">
        <f>H356*'4-BDI'!$E$29</f>
        <v>13.52932</v>
      </c>
      <c r="J356" s="116">
        <f t="shared" si="88"/>
        <v>31.65</v>
      </c>
      <c r="K356" s="117">
        <f t="shared" si="89"/>
        <v>40.58</v>
      </c>
    </row>
    <row r="357" spans="2:11" s="72" customFormat="1" ht="30" x14ac:dyDescent="0.2">
      <c r="B357" s="222" t="s">
        <v>12289</v>
      </c>
      <c r="C357" s="314" t="str">
        <f>QUANT!C1357</f>
        <v>CP-PT-19</v>
      </c>
      <c r="D357" s="314" t="str">
        <f>QUANT!D1357</f>
        <v>PRÓPRIA</v>
      </c>
      <c r="E357" s="76" t="str">
        <f>IFERROR(VLOOKUP($C357,'SINAPI DEZEMBRO 2020'!$1:$1048576,2,0),IFERROR(VLOOKUP($C357,'COMP. PROPRIA'!$B$4:$I$79292,4,0),""))</f>
        <v>PARAFUSO CABECA QUADRADA DE 250MM - FORNECIMENTO E INSTALAÇÃO</v>
      </c>
      <c r="F357" s="77" t="str">
        <f>IFERROR(VLOOKUP($C357,'SINAPI DEZEMBRO 2020'!$A:$D,3,0),IFERROR(VLOOKUP($C357,'COMP. PROPRIA'!$B$4:$I$79292,5,0),""))</f>
        <v>UN</v>
      </c>
      <c r="G357" s="119">
        <f>QUANT!K1357</f>
        <v>1</v>
      </c>
      <c r="H357" s="114">
        <f>IFERROR(VLOOKUP($C357,'SINAPI DEZEMBRO 2020'!$A:$D,4,0),IFERROR(VLOOKUP($C357,'COMP. PROPRIA'!$B$4:$I$79292,8,0),""))</f>
        <v>11.19</v>
      </c>
      <c r="I357" s="115">
        <f>H357*'4-BDI'!$E$29</f>
        <v>14.350055999999999</v>
      </c>
      <c r="J357" s="116">
        <f t="shared" si="88"/>
        <v>11.19</v>
      </c>
      <c r="K357" s="117">
        <f t="shared" si="89"/>
        <v>14.35</v>
      </c>
    </row>
    <row r="358" spans="2:11" s="72" customFormat="1" ht="30" x14ac:dyDescent="0.2">
      <c r="B358" s="222" t="s">
        <v>12290</v>
      </c>
      <c r="C358" s="314" t="str">
        <f>QUANT!C1361</f>
        <v>CP-PT-20</v>
      </c>
      <c r="D358" s="314" t="str">
        <f>QUANT!D1361</f>
        <v>PRÓPRIA</v>
      </c>
      <c r="E358" s="76" t="str">
        <f>IFERROR(VLOOKUP($C358,'SINAPI DEZEMBRO 2020'!$1:$1048576,2,0),IFERROR(VLOOKUP($C358,'COMP. PROPRIA'!$B$4:$I$79292,4,0),""))</f>
        <v>PARAFUSO CABECA QUADRADA DE 300MM - FORNECIMENTO E INSTALAÇÃO</v>
      </c>
      <c r="F358" s="77" t="str">
        <f>IFERROR(VLOOKUP($C358,'SINAPI DEZEMBRO 2020'!$A:$D,3,0),IFERROR(VLOOKUP($C358,'COMP. PROPRIA'!$B$4:$I$79292,5,0),""))</f>
        <v>UN</v>
      </c>
      <c r="G358" s="119">
        <f>QUANT!K1361</f>
        <v>1</v>
      </c>
      <c r="H358" s="114">
        <f>IFERROR(VLOOKUP($C358,'SINAPI DEZEMBRO 2020'!$A:$D,4,0),IFERROR(VLOOKUP($C358,'COMP. PROPRIA'!$B$4:$I$79292,8,0),""))</f>
        <v>13.57</v>
      </c>
      <c r="I358" s="115">
        <f>H358*'4-BDI'!$E$29</f>
        <v>17.402168</v>
      </c>
      <c r="J358" s="116">
        <f t="shared" si="88"/>
        <v>13.57</v>
      </c>
      <c r="K358" s="117">
        <f t="shared" si="89"/>
        <v>17.399999999999999</v>
      </c>
    </row>
    <row r="359" spans="2:11" s="72" customFormat="1" ht="30" x14ac:dyDescent="0.2">
      <c r="B359" s="222" t="s">
        <v>12291</v>
      </c>
      <c r="C359" s="314" t="str">
        <f>QUANT!C1365</f>
        <v>CP-PT-15</v>
      </c>
      <c r="D359" s="314" t="str">
        <f>QUANT!D1365</f>
        <v>PRÓPRIA</v>
      </c>
      <c r="E359" s="76" t="str">
        <f>IFERROR(VLOOKUP($C359,'SINAPI DEZEMBRO 2020'!$1:$1048576,2,0),IFERROR(VLOOKUP($C359,'COMP. PROPRIA'!$B$4:$I$79292,4,0),""))</f>
        <v>ARRUELA QUADRADA EM ACO GALVANIZADO - FORNECIMENTO E INSTALAÇÃO</v>
      </c>
      <c r="F359" s="77" t="str">
        <f>IFERROR(VLOOKUP($C359,'SINAPI DEZEMBRO 2020'!$A:$D,3,0),IFERROR(VLOOKUP($C359,'COMP. PROPRIA'!$B$4:$I$79292,5,0),""))</f>
        <v>UN</v>
      </c>
      <c r="G359" s="119">
        <f>QUANT!K1365</f>
        <v>9</v>
      </c>
      <c r="H359" s="114">
        <f>IFERROR(VLOOKUP($C359,'SINAPI DEZEMBRO 2020'!$A:$D,4,0),IFERROR(VLOOKUP($C359,'COMP. PROPRIA'!$B$4:$I$79292,8,0),""))</f>
        <v>3.67</v>
      </c>
      <c r="I359" s="115">
        <f>H359*'4-BDI'!$E$29</f>
        <v>4.7064079999999997</v>
      </c>
      <c r="J359" s="116">
        <f t="shared" si="88"/>
        <v>33.03</v>
      </c>
      <c r="K359" s="117">
        <f t="shared" si="89"/>
        <v>42.35</v>
      </c>
    </row>
    <row r="360" spans="2:11" s="72" customFormat="1" ht="30" x14ac:dyDescent="0.2">
      <c r="B360" s="222" t="s">
        <v>12292</v>
      </c>
      <c r="C360" s="314" t="str">
        <f>QUANT!C1369</f>
        <v>CP-PT-40</v>
      </c>
      <c r="D360" s="314" t="str">
        <f>QUANT!D1369</f>
        <v>PRÓPRIA</v>
      </c>
      <c r="E360" s="76" t="str">
        <f>IFERROR(VLOOKUP($C360,'SINAPI DEZEMBRO 2020'!$1:$1048576,2,0),IFERROR(VLOOKUP($C360,'COMP. PROPRIA'!$B$4:$I$79292,4,0),""))</f>
        <v>CHAVE FUSIVEL PARA REDES DE DISTRIBUICAO - 15,0 KV - 100 A - 10,00 KA, COM SUPORTE - FORNECIMENTO E INSTALAÇÃO</v>
      </c>
      <c r="F360" s="77" t="str">
        <f>IFERROR(VLOOKUP($C360,'SINAPI DEZEMBRO 2020'!$A:$D,3,0),IFERROR(VLOOKUP($C360,'COMP. PROPRIA'!$B$4:$I$79292,5,0),""))</f>
        <v>UN</v>
      </c>
      <c r="G360" s="119">
        <f>QUANT!K1369</f>
        <v>3</v>
      </c>
      <c r="H360" s="114">
        <f>IFERROR(VLOOKUP($C360,'SINAPI DEZEMBRO 2020'!$A:$D,4,0),IFERROR(VLOOKUP($C360,'COMP. PROPRIA'!$B$4:$I$79292,8,0),""))</f>
        <v>359.19</v>
      </c>
      <c r="I360" s="115">
        <f>H360*'4-BDI'!$E$29</f>
        <v>460.62525599999998</v>
      </c>
      <c r="J360" s="116">
        <f t="shared" si="88"/>
        <v>1077.57</v>
      </c>
      <c r="K360" s="117">
        <f t="shared" si="89"/>
        <v>1381.87</v>
      </c>
    </row>
    <row r="361" spans="2:11" s="72" customFormat="1" ht="15" x14ac:dyDescent="0.2">
      <c r="B361" s="222" t="s">
        <v>12293</v>
      </c>
      <c r="C361" s="314" t="str">
        <f>QUANT!C1373</f>
        <v>CP-PT-03</v>
      </c>
      <c r="D361" s="314" t="str">
        <f>QUANT!D1373</f>
        <v>PRÓPRIA</v>
      </c>
      <c r="E361" s="76" t="str">
        <f>IFERROR(VLOOKUP($C361,'SINAPI DEZEMBRO 2020'!$1:$1048576,2,0),IFERROR(VLOOKUP($C361,'COMP. PROPRIA'!$B$4:$I$79292,4,0),""))</f>
        <v>SAPATILHA EM AÇO GALVANIZADO - FORNECIMENTO E INSTALAÇÃO</v>
      </c>
      <c r="F361" s="77" t="str">
        <f>IFERROR(VLOOKUP($C361,'SINAPI DEZEMBRO 2020'!$A:$D,3,0),IFERROR(VLOOKUP($C361,'COMP. PROPRIA'!$B$4:$I$79292,5,0),""))</f>
        <v xml:space="preserve">UN    </v>
      </c>
      <c r="G361" s="119">
        <f>QUANT!K1373</f>
        <v>1</v>
      </c>
      <c r="H361" s="114">
        <f>IFERROR(VLOOKUP($C361,'SINAPI DEZEMBRO 2020'!$A:$D,4,0),IFERROR(VLOOKUP($C361,'COMP. PROPRIA'!$B$4:$I$79292,8,0),""))</f>
        <v>7.41</v>
      </c>
      <c r="I361" s="115">
        <f>H361*'4-BDI'!$E$29</f>
        <v>9.5025840000000006</v>
      </c>
      <c r="J361" s="116">
        <f t="shared" si="88"/>
        <v>7.41</v>
      </c>
      <c r="K361" s="117">
        <f t="shared" si="89"/>
        <v>9.5</v>
      </c>
    </row>
    <row r="362" spans="2:11" s="72" customFormat="1" ht="15" x14ac:dyDescent="0.2">
      <c r="B362" s="222" t="s">
        <v>12294</v>
      </c>
      <c r="C362" s="314" t="str">
        <f>QUANT!C1377</f>
        <v>CP-PT-04</v>
      </c>
      <c r="D362" s="314" t="str">
        <f>QUANT!D1377</f>
        <v>PRÓPRIA</v>
      </c>
      <c r="E362" s="76" t="str">
        <f>IFERROR(VLOOKUP($C362,'SINAPI DEZEMBRO 2020'!$1:$1048576,2,0),IFERROR(VLOOKUP($C362,'COMP. PROPRIA'!$B$4:$I$79292,4,0),""))</f>
        <v>OLHAL PARA PARAFUSO - FORNECIMENTO E INSTALAÇÃO</v>
      </c>
      <c r="F362" s="77" t="str">
        <f>IFERROR(VLOOKUP($C362,'SINAPI DEZEMBRO 2020'!$A:$D,3,0),IFERROR(VLOOKUP($C362,'COMP. PROPRIA'!$B$4:$I$79292,5,0),""))</f>
        <v xml:space="preserve">UN    </v>
      </c>
      <c r="G362" s="119">
        <f>QUANT!K1377</f>
        <v>4</v>
      </c>
      <c r="H362" s="114">
        <f>IFERROR(VLOOKUP($C362,'SINAPI DEZEMBRO 2020'!$A:$D,4,0),IFERROR(VLOOKUP($C362,'COMP. PROPRIA'!$B$4:$I$79292,8,0),""))</f>
        <v>13.65</v>
      </c>
      <c r="I362" s="115">
        <f>H362*'4-BDI'!$E$29</f>
        <v>17.504760000000001</v>
      </c>
      <c r="J362" s="116">
        <f t="shared" si="88"/>
        <v>54.6</v>
      </c>
      <c r="K362" s="117">
        <f t="shared" si="89"/>
        <v>70.010000000000005</v>
      </c>
    </row>
    <row r="363" spans="2:11" s="72" customFormat="1" ht="30" x14ac:dyDescent="0.2">
      <c r="B363" s="222" t="s">
        <v>12295</v>
      </c>
      <c r="C363" s="314" t="str">
        <f>QUANT!C1381</f>
        <v>CP-PT-05</v>
      </c>
      <c r="D363" s="314" t="str">
        <f>QUANT!D1381</f>
        <v>PRÓPRIA</v>
      </c>
      <c r="E363" s="76" t="str">
        <f>IFERROR(VLOOKUP($C363,'SINAPI DEZEMBRO 2020'!$1:$1048576,2,0),IFERROR(VLOOKUP($C363,'COMP. PROPRIA'!$B$4:$I$79292,4,0),""))</f>
        <v>ISOLADOR DE ANCORAGEM TIPO BASTÃO POLIMÉRICO 15KV - FORNECIMENTO E INSTALAÇÃO</v>
      </c>
      <c r="F363" s="77" t="str">
        <f>IFERROR(VLOOKUP($C363,'SINAPI DEZEMBRO 2020'!$A:$D,3,0),IFERROR(VLOOKUP($C363,'COMP. PROPRIA'!$B$4:$I$79292,5,0),""))</f>
        <v>UN</v>
      </c>
      <c r="G363" s="119">
        <f>QUANT!K1381</f>
        <v>3</v>
      </c>
      <c r="H363" s="114">
        <f>IFERROR(VLOOKUP($C363,'SINAPI DEZEMBRO 2020'!$A:$D,4,0),IFERROR(VLOOKUP($C363,'COMP. PROPRIA'!$B$4:$I$79292,8,0),""))</f>
        <v>59.09</v>
      </c>
      <c r="I363" s="115">
        <f>H363*'4-BDI'!$E$29</f>
        <v>75.777016000000003</v>
      </c>
      <c r="J363" s="116">
        <f t="shared" si="88"/>
        <v>177.27</v>
      </c>
      <c r="K363" s="117">
        <f t="shared" si="89"/>
        <v>227.33</v>
      </c>
    </row>
    <row r="364" spans="2:11" s="72" customFormat="1" ht="15" x14ac:dyDescent="0.2">
      <c r="B364" s="222" t="s">
        <v>12296</v>
      </c>
      <c r="C364" s="314" t="str">
        <f>QUANT!C1385</f>
        <v>CP-PT-06</v>
      </c>
      <c r="D364" s="314" t="str">
        <f>QUANT!D1385</f>
        <v>PRÓPRIA</v>
      </c>
      <c r="E364" s="76" t="str">
        <f>IFERROR(VLOOKUP($C364,'SINAPI DEZEMBRO 2020'!$1:$1048576,2,0),IFERROR(VLOOKUP($C364,'COMP. PROPRIA'!$B$4:$I$79292,4,0),""))</f>
        <v>MANILHA SAPATILHA - FORNECIMENTO E INSTALAÇÃO</v>
      </c>
      <c r="F364" s="77" t="str">
        <f>IFERROR(VLOOKUP($C364,'SINAPI DEZEMBRO 2020'!$A:$D,3,0),IFERROR(VLOOKUP($C364,'COMP. PROPRIA'!$B$4:$I$79292,5,0),""))</f>
        <v>UN</v>
      </c>
      <c r="G364" s="119">
        <f>QUANT!K1385</f>
        <v>3</v>
      </c>
      <c r="H364" s="114">
        <f>IFERROR(VLOOKUP($C364,'SINAPI DEZEMBRO 2020'!$A:$D,4,0),IFERROR(VLOOKUP($C364,'COMP. PROPRIA'!$B$4:$I$79292,8,0),""))</f>
        <v>16.02</v>
      </c>
      <c r="I364" s="115">
        <f>H364*'4-BDI'!$E$29</f>
        <v>20.544048</v>
      </c>
      <c r="J364" s="116">
        <f t="shared" si="88"/>
        <v>48.06</v>
      </c>
      <c r="K364" s="117">
        <f t="shared" si="89"/>
        <v>61.63</v>
      </c>
    </row>
    <row r="365" spans="2:11" s="72" customFormat="1" ht="15" x14ac:dyDescent="0.2">
      <c r="B365" s="222" t="s">
        <v>12297</v>
      </c>
      <c r="C365" s="314" t="str">
        <f>QUANT!C1389</f>
        <v>CP-PT-07</v>
      </c>
      <c r="D365" s="314" t="str">
        <f>QUANT!D1389</f>
        <v>PRÓPRIA</v>
      </c>
      <c r="E365" s="76" t="str">
        <f>IFERROR(VLOOKUP($C365,'SINAPI DEZEMBRO 2020'!$1:$1048576,2,0),IFERROR(VLOOKUP($C365,'COMP. PROPRIA'!$B$4:$I$79292,4,0),""))</f>
        <v>GANCHO OLHAL - FORNECIMENTO E INSTALAÇÃO</v>
      </c>
      <c r="F365" s="77" t="str">
        <f>IFERROR(VLOOKUP($C365,'SINAPI DEZEMBRO 2020'!$A:$D,3,0),IFERROR(VLOOKUP($C365,'COMP. PROPRIA'!$B$4:$I$79292,5,0),""))</f>
        <v xml:space="preserve">UN    </v>
      </c>
      <c r="G365" s="119">
        <f>QUANT!K1389</f>
        <v>3</v>
      </c>
      <c r="H365" s="114">
        <f>IFERROR(VLOOKUP($C365,'SINAPI DEZEMBRO 2020'!$A:$D,4,0),IFERROR(VLOOKUP($C365,'COMP. PROPRIA'!$B$4:$I$79292,8,0),""))</f>
        <v>14.54</v>
      </c>
      <c r="I365" s="115">
        <f>H365*'4-BDI'!$E$29</f>
        <v>18.646096</v>
      </c>
      <c r="J365" s="116">
        <f t="shared" si="88"/>
        <v>43.62</v>
      </c>
      <c r="K365" s="117">
        <f t="shared" si="89"/>
        <v>55.93</v>
      </c>
    </row>
    <row r="366" spans="2:11" s="72" customFormat="1" ht="30" x14ac:dyDescent="0.2">
      <c r="B366" s="222" t="s">
        <v>12298</v>
      </c>
      <c r="C366" s="314" t="str">
        <f>QUANT!C1393</f>
        <v>CP-PT-41</v>
      </c>
      <c r="D366" s="314" t="str">
        <f>QUANT!D1393</f>
        <v>PRÓPRIA</v>
      </c>
      <c r="E366" s="76" t="str">
        <f>IFERROR(VLOOKUP($C366,'SINAPI DEZEMBRO 2020'!$1:$1048576,2,0),IFERROR(VLOOKUP($C366,'COMP. PROPRIA'!$B$4:$I$79292,4,0),""))</f>
        <v>CONECTOR CUNHA TIPO ESTRIBO DE ALUMÍNIO COM CAPA - 50MM² - FORNECIMENTO E INSTALAÇÃO</v>
      </c>
      <c r="F366" s="77" t="str">
        <f>IFERROR(VLOOKUP($C366,'SINAPI DEZEMBRO 2020'!$A:$D,3,0),IFERROR(VLOOKUP($C366,'COMP. PROPRIA'!$B$4:$I$79292,5,0),""))</f>
        <v>UN</v>
      </c>
      <c r="G366" s="119">
        <f>QUANT!K1393</f>
        <v>3</v>
      </c>
      <c r="H366" s="114">
        <f>IFERROR(VLOOKUP($C366,'SINAPI DEZEMBRO 2020'!$A:$D,4,0),IFERROR(VLOOKUP($C366,'COMP. PROPRIA'!$B$4:$I$79292,8,0),""))</f>
        <v>32.24</v>
      </c>
      <c r="I366" s="115">
        <f>H366*'4-BDI'!$E$29</f>
        <v>41.344576000000004</v>
      </c>
      <c r="J366" s="116">
        <f t="shared" si="88"/>
        <v>96.72</v>
      </c>
      <c r="K366" s="117">
        <f t="shared" si="89"/>
        <v>124.03</v>
      </c>
    </row>
    <row r="367" spans="2:11" s="72" customFormat="1" ht="15" x14ac:dyDescent="0.2">
      <c r="B367" s="222" t="s">
        <v>12299</v>
      </c>
      <c r="C367" s="314" t="str">
        <f>QUANT!C1397</f>
        <v>CP-PT-36</v>
      </c>
      <c r="D367" s="314" t="str">
        <f>QUANT!D1397</f>
        <v>PRÓPRIA</v>
      </c>
      <c r="E367" s="76" t="str">
        <f>IFERROR(VLOOKUP($C367,'SINAPI DEZEMBRO 2020'!$1:$1048576,2,0),IFERROR(VLOOKUP($C367,'COMP. PROPRIA'!$B$4:$I$79292,4,0),""))</f>
        <v>ARAME DE AÇO GALVANIZADO 14 BWG - FORNECIMENTO E INSTALAÇÃO</v>
      </c>
      <c r="F367" s="77" t="str">
        <f>IFERROR(VLOOKUP($C367,'SINAPI DEZEMBRO 2020'!$A:$D,3,0),IFERROR(VLOOKUP($C367,'COMP. PROPRIA'!$B$4:$I$79292,5,0),""))</f>
        <v>M</v>
      </c>
      <c r="G367" s="119">
        <f>QUANT!K1397</f>
        <v>3</v>
      </c>
      <c r="H367" s="114">
        <f>IFERROR(VLOOKUP($C367,'SINAPI DEZEMBRO 2020'!$A:$D,4,0),IFERROR(VLOOKUP($C367,'COMP. PROPRIA'!$B$4:$I$79292,8,0),""))</f>
        <v>5.03</v>
      </c>
      <c r="I367" s="115">
        <f>H367*'4-BDI'!$E$29</f>
        <v>6.4504720000000004</v>
      </c>
      <c r="J367" s="116">
        <f t="shared" si="88"/>
        <v>15.09</v>
      </c>
      <c r="K367" s="117">
        <f t="shared" si="89"/>
        <v>19.350000000000001</v>
      </c>
    </row>
    <row r="368" spans="2:11" s="72" customFormat="1" ht="30" x14ac:dyDescent="0.2">
      <c r="B368" s="222" t="s">
        <v>12300</v>
      </c>
      <c r="C368" s="314" t="str">
        <f>QUANT!C1401</f>
        <v>CP-PT-02</v>
      </c>
      <c r="D368" s="314" t="str">
        <f>QUANT!D1401</f>
        <v>PRÓPRIA</v>
      </c>
      <c r="E368" s="76" t="str">
        <f>IFERROR(VLOOKUP($C368,'SINAPI DEZEMBRO 2020'!$1:$1048576,2,0),IFERROR(VLOOKUP($C368,'COMP. PROPRIA'!$B$4:$I$79292,4,0),""))</f>
        <v>ALÇA PREFORMADA DE ESTAI PARA CABO DE AÇO GALVANIZADO 9,5MM² - FORNECIMENTO E INSTALAÇÃO</v>
      </c>
      <c r="F368" s="77" t="str">
        <f>IFERROR(VLOOKUP($C368,'SINAPI DEZEMBRO 2020'!$A:$D,3,0),IFERROR(VLOOKUP($C368,'COMP. PROPRIA'!$B$4:$I$79292,5,0),""))</f>
        <v>UN</v>
      </c>
      <c r="G368" s="119">
        <f>QUANT!K1401</f>
        <v>1</v>
      </c>
      <c r="H368" s="114">
        <f>IFERROR(VLOOKUP($C368,'SINAPI DEZEMBRO 2020'!$A:$D,4,0),IFERROR(VLOOKUP($C368,'COMP. PROPRIA'!$B$4:$I$79292,8,0),""))</f>
        <v>19.940000000000001</v>
      </c>
      <c r="I368" s="115">
        <f>H368*'4-BDI'!$E$29</f>
        <v>25.571056000000002</v>
      </c>
      <c r="J368" s="116">
        <f t="shared" si="88"/>
        <v>19.940000000000001</v>
      </c>
      <c r="K368" s="117">
        <f t="shared" si="89"/>
        <v>25.57</v>
      </c>
    </row>
    <row r="369" spans="2:11" s="72" customFormat="1" ht="30" x14ac:dyDescent="0.2">
      <c r="B369" s="222" t="s">
        <v>12301</v>
      </c>
      <c r="C369" s="314" t="str">
        <f>QUANT!C1405</f>
        <v>CP-PT-12</v>
      </c>
      <c r="D369" s="314" t="str">
        <f>QUANT!D1405</f>
        <v>PRÓPRIA</v>
      </c>
      <c r="E369" s="76" t="str">
        <f>IFERROR(VLOOKUP($C369,'SINAPI DEZEMBRO 2020'!$1:$1048576,2,0),IFERROR(VLOOKUP($C369,'COMP. PROPRIA'!$B$4:$I$79292,4,0),""))</f>
        <v>GRAMPO DE ANCORAGEM 15KV - 50MM² - FORNECIMENTO E INSTALAÇÃO</v>
      </c>
      <c r="F369" s="77" t="str">
        <f>IFERROR(VLOOKUP($C369,'SINAPI DEZEMBRO 2020'!$A:$D,3,0),IFERROR(VLOOKUP($C369,'COMP. PROPRIA'!$B$4:$I$79292,5,0),""))</f>
        <v>UN</v>
      </c>
      <c r="G369" s="119">
        <f>QUANT!K1405</f>
        <v>3</v>
      </c>
      <c r="H369" s="114">
        <f>IFERROR(VLOOKUP($C369,'SINAPI DEZEMBRO 2020'!$A:$D,4,0),IFERROR(VLOOKUP($C369,'COMP. PROPRIA'!$B$4:$I$79292,8,0),""))</f>
        <v>52.19</v>
      </c>
      <c r="I369" s="115">
        <f>H369*'4-BDI'!$E$29</f>
        <v>66.928455999999997</v>
      </c>
      <c r="J369" s="116">
        <f t="shared" si="88"/>
        <v>156.57</v>
      </c>
      <c r="K369" s="117">
        <f t="shared" si="89"/>
        <v>200.78</v>
      </c>
    </row>
    <row r="370" spans="2:11" s="72" customFormat="1" ht="15" x14ac:dyDescent="0.2">
      <c r="B370" s="222" t="s">
        <v>12302</v>
      </c>
      <c r="C370" s="314" t="str">
        <f>QUANT!C1409</f>
        <v>CP-PT-42</v>
      </c>
      <c r="D370" s="314" t="str">
        <f>QUANT!D1409</f>
        <v>PRÓPRIA</v>
      </c>
      <c r="E370" s="76" t="str">
        <f>IFERROR(VLOOKUP($C370,'SINAPI DEZEMBRO 2020'!$1:$1048576,2,0),IFERROR(VLOOKUP($C370,'COMP. PROPRIA'!$B$4:$I$79292,4,0),""))</f>
        <v>GRAMPO LINHA VIVA - FORNECIMENTO E INSTALAÇÃO</v>
      </c>
      <c r="F370" s="77" t="str">
        <f>IFERROR(VLOOKUP($C370,'SINAPI DEZEMBRO 2020'!$A:$D,3,0),IFERROR(VLOOKUP($C370,'COMP. PROPRIA'!$B$4:$I$79292,5,0),""))</f>
        <v>UN</v>
      </c>
      <c r="G370" s="119">
        <f>QUANT!K1409</f>
        <v>3</v>
      </c>
      <c r="H370" s="114">
        <f>IFERROR(VLOOKUP($C370,'SINAPI DEZEMBRO 2020'!$A:$D,4,0),IFERROR(VLOOKUP($C370,'COMP. PROPRIA'!$B$4:$I$79292,8,0),""))</f>
        <v>43.95</v>
      </c>
      <c r="I370" s="115">
        <f>H370*'4-BDI'!$E$29</f>
        <v>56.36148</v>
      </c>
      <c r="J370" s="116">
        <f t="shared" si="88"/>
        <v>131.85</v>
      </c>
      <c r="K370" s="117">
        <f t="shared" si="89"/>
        <v>169.08</v>
      </c>
    </row>
    <row r="371" spans="2:11" s="72" customFormat="1" ht="30" x14ac:dyDescent="0.2">
      <c r="B371" s="222" t="s">
        <v>12303</v>
      </c>
      <c r="C371" s="314" t="str">
        <f>QUANT!C1413</f>
        <v>CP-PT-24</v>
      </c>
      <c r="D371" s="314" t="str">
        <f>QUANT!D1413</f>
        <v>PRÓPRIA</v>
      </c>
      <c r="E371" s="76" t="str">
        <f>IFERROR(VLOOKUP($C371,'SINAPI DEZEMBRO 2020'!$1:$1048576,2,0),IFERROR(VLOOKUP($C371,'COMP. PROPRIA'!$B$4:$I$79292,4,0),""))</f>
        <v>CABO DE COBRE SINGELO XLPE - 15KV - 16MM² - FORNECIMENTO E INSTALAÇÃO</v>
      </c>
      <c r="F371" s="77" t="str">
        <f>IFERROR(VLOOKUP($C371,'SINAPI DEZEMBRO 2020'!$A:$D,3,0),IFERROR(VLOOKUP($C371,'COMP. PROPRIA'!$B$4:$I$79292,5,0),""))</f>
        <v>M</v>
      </c>
      <c r="G371" s="119">
        <f>QUANT!K1413</f>
        <v>6</v>
      </c>
      <c r="H371" s="114">
        <f>IFERROR(VLOOKUP($C371,'SINAPI DEZEMBRO 2020'!$A:$D,4,0),IFERROR(VLOOKUP($C371,'COMP. PROPRIA'!$B$4:$I$79292,8,0),""))</f>
        <v>14.66</v>
      </c>
      <c r="I371" s="115">
        <f>H371*'4-BDI'!$E$29</f>
        <v>18.799983999999998</v>
      </c>
      <c r="J371" s="116">
        <f t="shared" si="88"/>
        <v>87.96</v>
      </c>
      <c r="K371" s="117">
        <f t="shared" si="89"/>
        <v>112.79</v>
      </c>
    </row>
    <row r="372" spans="2:11" s="72" customFormat="1" ht="30" x14ac:dyDescent="0.2">
      <c r="B372" s="222" t="s">
        <v>12304</v>
      </c>
      <c r="C372" s="314" t="str">
        <f>QUANT!C1417</f>
        <v>CP-PT-43</v>
      </c>
      <c r="D372" s="314" t="str">
        <f>QUANT!D1417</f>
        <v>PRÓPRIA</v>
      </c>
      <c r="E372" s="76" t="str">
        <f>IFERROR(VLOOKUP($C372,'SINAPI DEZEMBRO 2020'!$1:$1048576,2,0),IFERROR(VLOOKUP($C372,'COMP. PROPRIA'!$B$4:$I$79292,4,0),""))</f>
        <v>BRAÇO TIPO ‘L’ COM PRENSA FIO 15KV GALVANIZADO A FOGO - FORNECIMENTO E INSTALAÇÃO</v>
      </c>
      <c r="F372" s="77" t="str">
        <f>IFERROR(VLOOKUP($C372,'SINAPI DEZEMBRO 2020'!$A:$D,3,0),IFERROR(VLOOKUP($C372,'COMP. PROPRIA'!$B$4:$I$79292,5,0),""))</f>
        <v>UN</v>
      </c>
      <c r="G372" s="119">
        <f>QUANT!K1417</f>
        <v>2</v>
      </c>
      <c r="H372" s="114">
        <f>IFERROR(VLOOKUP($C372,'SINAPI DEZEMBRO 2020'!$A:$D,4,0),IFERROR(VLOOKUP($C372,'COMP. PROPRIA'!$B$4:$I$79292,8,0),""))</f>
        <v>94.49</v>
      </c>
      <c r="I372" s="115">
        <f>H372*'4-BDI'!$E$29</f>
        <v>121.173976</v>
      </c>
      <c r="J372" s="116">
        <f t="shared" si="88"/>
        <v>188.98</v>
      </c>
      <c r="K372" s="117">
        <f t="shared" si="89"/>
        <v>242.34</v>
      </c>
    </row>
    <row r="373" spans="2:11" s="72" customFormat="1" ht="15" x14ac:dyDescent="0.2">
      <c r="B373" s="222" t="s">
        <v>12305</v>
      </c>
      <c r="C373" s="314" t="str">
        <f>QUANT!C1421</f>
        <v>CP-PT-44</v>
      </c>
      <c r="D373" s="314" t="str">
        <f>QUANT!D1421</f>
        <v>PRÓPRIA</v>
      </c>
      <c r="E373" s="76" t="str">
        <f>IFERROR(VLOOKUP($C373,'SINAPI DEZEMBRO 2020'!$1:$1048576,2,0),IFERROR(VLOOKUP($C373,'COMP. PROPRIA'!$B$4:$I$79292,4,0),""))</f>
        <v>ESTRIBO PARA BRAÇO TIPO ‘L’ - FORNECIMENTO E INSTALAÇÃO</v>
      </c>
      <c r="F373" s="77" t="str">
        <f>IFERROR(VLOOKUP($C373,'SINAPI DEZEMBRO 2020'!$A:$D,3,0),IFERROR(VLOOKUP($C373,'COMP. PROPRIA'!$B$4:$I$79292,5,0),""))</f>
        <v>UN</v>
      </c>
      <c r="G373" s="119">
        <f>QUANT!K1421</f>
        <v>2</v>
      </c>
      <c r="H373" s="114">
        <f>IFERROR(VLOOKUP($C373,'SINAPI DEZEMBRO 2020'!$A:$D,4,0),IFERROR(VLOOKUP($C373,'COMP. PROPRIA'!$B$4:$I$79292,8,0),""))</f>
        <v>23.34</v>
      </c>
      <c r="I373" s="115">
        <f>H373*'4-BDI'!$E$29</f>
        <v>29.931215999999999</v>
      </c>
      <c r="J373" s="116">
        <f t="shared" si="88"/>
        <v>46.68</v>
      </c>
      <c r="K373" s="117">
        <f t="shared" si="89"/>
        <v>59.86</v>
      </c>
    </row>
    <row r="374" spans="2:11" s="72" customFormat="1" ht="30" x14ac:dyDescent="0.2">
      <c r="B374" s="222" t="s">
        <v>12306</v>
      </c>
      <c r="C374" s="314" t="str">
        <f>QUANT!C1425</f>
        <v>CP-PT-34</v>
      </c>
      <c r="D374" s="314" t="str">
        <f>QUANT!D1425</f>
        <v>PRÓPRIA</v>
      </c>
      <c r="E374" s="76" t="str">
        <f>IFERROR(VLOOKUP($C374,'SINAPI DEZEMBRO 2020'!$1:$1048576,2,0),IFERROR(VLOOKUP($C374,'COMP. PROPRIA'!$B$4:$I$79292,4,0),""))</f>
        <v>ESPAÇADOR LOSANGULAR POLIMÉRICO PARA CABO DE ALUMÍNIO - 15KV - FORNECIMENTO E INSTALAÇÃO</v>
      </c>
      <c r="F374" s="77" t="str">
        <f>IFERROR(VLOOKUP($C374,'SINAPI DEZEMBRO 2020'!$A:$D,3,0),IFERROR(VLOOKUP($C374,'COMP. PROPRIA'!$B$4:$I$79292,5,0),""))</f>
        <v>UN</v>
      </c>
      <c r="G374" s="119">
        <f>QUANT!K1425</f>
        <v>2</v>
      </c>
      <c r="H374" s="114">
        <f>IFERROR(VLOOKUP($C374,'SINAPI DEZEMBRO 2020'!$A:$D,4,0),IFERROR(VLOOKUP($C374,'COMP. PROPRIA'!$B$4:$I$79292,8,0),""))</f>
        <v>51.44</v>
      </c>
      <c r="I374" s="115">
        <f>H374*'4-BDI'!$E$29</f>
        <v>65.966656</v>
      </c>
      <c r="J374" s="116">
        <f t="shared" si="88"/>
        <v>102.88</v>
      </c>
      <c r="K374" s="117">
        <f t="shared" si="89"/>
        <v>131.93</v>
      </c>
    </row>
    <row r="375" spans="2:11" s="72" customFormat="1" ht="30" x14ac:dyDescent="0.2">
      <c r="B375" s="222" t="s">
        <v>12307</v>
      </c>
      <c r="C375" s="314" t="str">
        <f>QUANT!C1429</f>
        <v>CP-PT-45</v>
      </c>
      <c r="D375" s="314" t="str">
        <f>QUANT!D1429</f>
        <v>PRÓPRIA</v>
      </c>
      <c r="E375" s="76" t="str">
        <f>IFERROR(VLOOKUP($C375,'SINAPI DEZEMBRO 2020'!$1:$1048576,2,0),IFERROR(VLOOKUP($C375,'COMP. PROPRIA'!$B$4:$I$79292,4,0),""))</f>
        <v>BRAÇO ANTI-BALANÇO - POLIMÉRICO - 15 kV - FORNECIMENTO E INSTALAÇÃO</v>
      </c>
      <c r="F375" s="77" t="str">
        <f>IFERROR(VLOOKUP($C375,'SINAPI DEZEMBRO 2020'!$A:$D,3,0),IFERROR(VLOOKUP($C375,'COMP. PROPRIA'!$B$4:$I$79292,5,0),""))</f>
        <v>UN</v>
      </c>
      <c r="G375" s="119">
        <f>QUANT!K1429</f>
        <v>2</v>
      </c>
      <c r="H375" s="114">
        <f>IFERROR(VLOOKUP($C375,'SINAPI DEZEMBRO 2020'!$A:$D,4,0),IFERROR(VLOOKUP($C375,'COMP. PROPRIA'!$B$4:$I$79292,8,0),""))</f>
        <v>37.619999999999997</v>
      </c>
      <c r="I375" s="115">
        <f>H375*'4-BDI'!$E$29</f>
        <v>48.243887999999998</v>
      </c>
      <c r="J375" s="116">
        <f t="shared" si="88"/>
        <v>75.239999999999995</v>
      </c>
      <c r="K375" s="117">
        <f t="shared" si="89"/>
        <v>96.48</v>
      </c>
    </row>
    <row r="376" spans="2:11" s="280" customFormat="1" ht="15" x14ac:dyDescent="0.2">
      <c r="B376" s="737" t="s">
        <v>12380</v>
      </c>
      <c r="C376" s="738"/>
      <c r="D376" s="738"/>
      <c r="E376" s="738"/>
      <c r="F376" s="738"/>
      <c r="G376" s="738"/>
      <c r="H376" s="739"/>
      <c r="I376" s="147"/>
      <c r="J376" s="146">
        <f>TRUNC(SUM(J349:J375),2)</f>
        <v>4699.42</v>
      </c>
      <c r="K376" s="146">
        <f>TRUNC(SUM(K349:K375),2)</f>
        <v>6026.41</v>
      </c>
    </row>
    <row r="377" spans="2:11" s="566" customFormat="1" ht="15" x14ac:dyDescent="0.2">
      <c r="B377" s="558" t="s">
        <v>4925</v>
      </c>
      <c r="C377" s="559"/>
      <c r="D377" s="560"/>
      <c r="E377" s="561" t="str">
        <f>QUANT!E1432</f>
        <v>INTERLIGAÇÃO DO POSTO DE TRANSFORMAÇÃO AO QGBT</v>
      </c>
      <c r="F377" s="562"/>
      <c r="G377" s="563"/>
      <c r="H377" s="564"/>
      <c r="I377" s="565"/>
      <c r="J377" s="557"/>
      <c r="K377" s="149"/>
    </row>
    <row r="378" spans="2:11" s="72" customFormat="1" ht="30" x14ac:dyDescent="0.2">
      <c r="B378" s="222" t="s">
        <v>12308</v>
      </c>
      <c r="C378" s="314">
        <f>QUANT!C1433</f>
        <v>97670</v>
      </c>
      <c r="D378" s="314" t="str">
        <f>QUANT!D1433</f>
        <v>SINAPI</v>
      </c>
      <c r="E378" s="76" t="str">
        <f>IFERROR(VLOOKUP($C378,'SINAPI DEZEMBRO 2020'!$1:$1048576,2,0),IFERROR(VLOOKUP($C378,'COMP. PROPRIA'!$B$4:$I$79292,4,0),""))</f>
        <v>ELETRODUTO FLEXÍVEL CORRUGADO, PEAD, DN 100 (4) - FORNECIMENTO E INSTALAÇÃO. AF_04/2016</v>
      </c>
      <c r="F378" s="77" t="str">
        <f>IFERROR(VLOOKUP($C378,'SINAPI DEZEMBRO 2020'!$A:$D,3,0),IFERROR(VLOOKUP($C378,'COMP. PROPRIA'!$B$4:$I$79292,5,0),""))</f>
        <v>M</v>
      </c>
      <c r="G378" s="119">
        <f>QUANT!K1433</f>
        <v>6.1</v>
      </c>
      <c r="H378" s="114">
        <f>IFERROR(VLOOKUP($C378,'SINAPI DEZEMBRO 2020'!$A:$D,4,0),IFERROR(VLOOKUP($C378,'COMP. PROPRIA'!$B$4:$I$79292,8,0),""))</f>
        <v>17.48</v>
      </c>
      <c r="I378" s="115">
        <f>H378*'4-BDI'!$E$29</f>
        <v>22.416352</v>
      </c>
      <c r="J378" s="116">
        <f t="shared" ref="J378:J402" si="90">TRUNC(G378*H378,2)</f>
        <v>106.62</v>
      </c>
      <c r="K378" s="117">
        <f t="shared" ref="K378:K402" si="91">TRUNC(G378*I378,2)</f>
        <v>136.72999999999999</v>
      </c>
    </row>
    <row r="379" spans="2:11" s="72" customFormat="1" ht="30" x14ac:dyDescent="0.2">
      <c r="B379" s="222" t="s">
        <v>12309</v>
      </c>
      <c r="C379" s="314">
        <f>QUANT!C1437</f>
        <v>92998</v>
      </c>
      <c r="D379" s="314" t="str">
        <f>QUANT!D1437</f>
        <v>SINAPI</v>
      </c>
      <c r="E379" s="76" t="str">
        <f>IFERROR(VLOOKUP($C379,'SINAPI DEZEMBRO 2020'!$1:$1048576,2,0),IFERROR(VLOOKUP($C379,'COMP. PROPRIA'!$B$4:$I$79292,4,0),""))</f>
        <v>CABO DE COBRE FLEXÍVEL ISOLADO, 185 MM², ANTI-CHAMA 0,6/1,0 KV, PARA DISTRIBUIÇÃO - FORNECIMENTO E INSTALAÇÃO. AF_12/2015</v>
      </c>
      <c r="F379" s="77" t="str">
        <f>IFERROR(VLOOKUP($C379,'SINAPI DEZEMBRO 2020'!$A:$D,3,0),IFERROR(VLOOKUP($C379,'COMP. PROPRIA'!$B$4:$I$79292,5,0),""))</f>
        <v>M</v>
      </c>
      <c r="G379" s="119">
        <f>QUANT!K1437</f>
        <v>18.3</v>
      </c>
      <c r="H379" s="114">
        <f>IFERROR(VLOOKUP($C379,'SINAPI DEZEMBRO 2020'!$A:$D,4,0),IFERROR(VLOOKUP($C379,'COMP. PROPRIA'!$B$4:$I$79292,8,0),""))</f>
        <v>132.37</v>
      </c>
      <c r="I379" s="115">
        <f>H379*'4-BDI'!$E$29</f>
        <v>169.75128800000002</v>
      </c>
      <c r="J379" s="116">
        <f t="shared" si="90"/>
        <v>2422.37</v>
      </c>
      <c r="K379" s="117">
        <f t="shared" si="91"/>
        <v>3106.44</v>
      </c>
    </row>
    <row r="380" spans="2:11" s="72" customFormat="1" ht="30" x14ac:dyDescent="0.2">
      <c r="B380" s="222" t="s">
        <v>12310</v>
      </c>
      <c r="C380" s="314">
        <f>QUANT!C1441</f>
        <v>92992</v>
      </c>
      <c r="D380" s="314" t="str">
        <f>QUANT!D1441</f>
        <v>SINAPI</v>
      </c>
      <c r="E380" s="76" t="str">
        <f>IFERROR(VLOOKUP($C380,'SINAPI DEZEMBRO 2020'!$1:$1048576,2,0),IFERROR(VLOOKUP($C380,'COMP. PROPRIA'!$B$4:$I$79292,4,0),""))</f>
        <v>CABO DE COBRE FLEXÍVEL ISOLADO, 95 MM², ANTI-CHAMA 0,6/1,0 KV, PARA DISTRIBUIÇÃO - FORNECIMENTO E INSTALAÇÃO. AF_12/2015</v>
      </c>
      <c r="F380" s="77" t="str">
        <f>IFERROR(VLOOKUP($C380,'SINAPI DEZEMBRO 2020'!$A:$D,3,0),IFERROR(VLOOKUP($C380,'COMP. PROPRIA'!$B$4:$I$79292,5,0),""))</f>
        <v>M</v>
      </c>
      <c r="G380" s="119">
        <f>QUANT!K1441</f>
        <v>6.1</v>
      </c>
      <c r="H380" s="114">
        <f>IFERROR(VLOOKUP($C380,'SINAPI DEZEMBRO 2020'!$A:$D,4,0),IFERROR(VLOOKUP($C380,'COMP. PROPRIA'!$B$4:$I$79292,8,0),""))</f>
        <v>67.599999999999994</v>
      </c>
      <c r="I380" s="115">
        <f>H380*'4-BDI'!$E$29</f>
        <v>86.690239999999989</v>
      </c>
      <c r="J380" s="116">
        <f t="shared" si="90"/>
        <v>412.36</v>
      </c>
      <c r="K380" s="117">
        <f t="shared" si="91"/>
        <v>528.80999999999995</v>
      </c>
    </row>
    <row r="381" spans="2:11" s="72" customFormat="1" ht="30" x14ac:dyDescent="0.2">
      <c r="B381" s="222" t="s">
        <v>12311</v>
      </c>
      <c r="C381" s="314">
        <f>QUANT!C1445</f>
        <v>96977</v>
      </c>
      <c r="D381" s="314" t="str">
        <f>QUANT!D1445</f>
        <v>SINAPI</v>
      </c>
      <c r="E381" s="76" t="str">
        <f>IFERROR(VLOOKUP($C381,'SINAPI DEZEMBRO 2020'!$1:$1048576,2,0),IFERROR(VLOOKUP($C381,'COMP. PROPRIA'!$B$4:$I$79292,4,0),""))</f>
        <v>CORDOALHA DE COBRE NU 50 MM², ENTERRADA, SEM ISOLADOR - FORNECIMENTO E INSTALAÇÃO. AF_12/2017</v>
      </c>
      <c r="F381" s="77" t="str">
        <f>IFERROR(VLOOKUP($C381,'SINAPI DEZEMBRO 2020'!$A:$D,3,0),IFERROR(VLOOKUP($C381,'COMP. PROPRIA'!$B$4:$I$79292,5,0),""))</f>
        <v>M</v>
      </c>
      <c r="G381" s="119">
        <f>QUANT!K1445</f>
        <v>6.1</v>
      </c>
      <c r="H381" s="114">
        <f>IFERROR(VLOOKUP($C381,'SINAPI DEZEMBRO 2020'!$A:$D,4,0),IFERROR(VLOOKUP($C381,'COMP. PROPRIA'!$B$4:$I$79292,8,0),""))</f>
        <v>33.659999999999997</v>
      </c>
      <c r="I381" s="115">
        <f>H381*'4-BDI'!$E$29</f>
        <v>43.165583999999996</v>
      </c>
      <c r="J381" s="116">
        <f t="shared" si="90"/>
        <v>205.32</v>
      </c>
      <c r="K381" s="117">
        <f t="shared" si="91"/>
        <v>263.31</v>
      </c>
    </row>
    <row r="382" spans="2:11" s="72" customFormat="1" ht="30" x14ac:dyDescent="0.2">
      <c r="B382" s="222" t="s">
        <v>12312</v>
      </c>
      <c r="C382" s="314" t="str">
        <f>QUANT!C1449</f>
        <v>CP-PT-30</v>
      </c>
      <c r="D382" s="314" t="str">
        <f>QUANT!D1449</f>
        <v>PRÓPRIA</v>
      </c>
      <c r="E382" s="76" t="str">
        <f>IFERROR(VLOOKUP($C382,'SINAPI DEZEMBRO 2020'!$1:$1048576,2,0),IFERROR(VLOOKUP($C382,'COMP. PROPRIA'!$B$4:$I$79292,4,0),""))</f>
        <v>TERMINAL METALICO A PRESSAO PARA 1 CABO DE 185 MM2, COM 1 FURO DE FIXACAO - FORNECIMENTO E INSTALAÇÃO</v>
      </c>
      <c r="F382" s="77" t="str">
        <f>IFERROR(VLOOKUP($C382,'SINAPI DEZEMBRO 2020'!$A:$D,3,0),IFERROR(VLOOKUP($C382,'COMP. PROPRIA'!$B$4:$I$79292,5,0),""))</f>
        <v xml:space="preserve">UN    </v>
      </c>
      <c r="G382" s="119">
        <f>QUANT!K1449</f>
        <v>6</v>
      </c>
      <c r="H382" s="114">
        <f>IFERROR(VLOOKUP($C382,'SINAPI DEZEMBRO 2020'!$A:$D,4,0),IFERROR(VLOOKUP($C382,'COMP. PROPRIA'!$B$4:$I$79292,8,0),""))</f>
        <v>35.42</v>
      </c>
      <c r="I382" s="115">
        <f>H382*'4-BDI'!$E$29</f>
        <v>45.422608000000004</v>
      </c>
      <c r="J382" s="116">
        <f t="shared" si="90"/>
        <v>212.52</v>
      </c>
      <c r="K382" s="117">
        <f t="shared" si="91"/>
        <v>272.52999999999997</v>
      </c>
    </row>
    <row r="383" spans="2:11" s="72" customFormat="1" ht="30" x14ac:dyDescent="0.2">
      <c r="B383" s="222" t="s">
        <v>12313</v>
      </c>
      <c r="C383" s="314" t="str">
        <f>QUANT!C1453</f>
        <v>CP-PT-31</v>
      </c>
      <c r="D383" s="314" t="str">
        <f>QUANT!D1453</f>
        <v>PRÓPRIA</v>
      </c>
      <c r="E383" s="76" t="str">
        <f>IFERROR(VLOOKUP($C383,'SINAPI DEZEMBRO 2020'!$1:$1048576,2,0),IFERROR(VLOOKUP($C383,'COMP. PROPRIA'!$B$4:$I$79292,4,0),""))</f>
        <v>TERMINAL METALICO A PRESSAO PARA 1 CABO DE 95 MM2, COM 1 FURO DE FIXACAO - FORNECIMENTO E INSTALAÇÃO</v>
      </c>
      <c r="F383" s="77" t="str">
        <f>IFERROR(VLOOKUP($C383,'SINAPI DEZEMBRO 2020'!$A:$D,3,0),IFERROR(VLOOKUP($C383,'COMP. PROPRIA'!$B$4:$I$79292,5,0),""))</f>
        <v xml:space="preserve">UN    </v>
      </c>
      <c r="G383" s="119">
        <f>QUANT!K1453</f>
        <v>2</v>
      </c>
      <c r="H383" s="114">
        <f>IFERROR(VLOOKUP($C383,'SINAPI DEZEMBRO 2020'!$A:$D,4,0),IFERROR(VLOOKUP($C383,'COMP. PROPRIA'!$B$4:$I$79292,8,0),""))</f>
        <v>24.42</v>
      </c>
      <c r="I383" s="115">
        <f>H383*'4-BDI'!$E$29</f>
        <v>31.316208000000003</v>
      </c>
      <c r="J383" s="116">
        <f t="shared" si="90"/>
        <v>48.84</v>
      </c>
      <c r="K383" s="117">
        <f t="shared" si="91"/>
        <v>62.63</v>
      </c>
    </row>
    <row r="384" spans="2:11" s="280" customFormat="1" ht="30" x14ac:dyDescent="0.2">
      <c r="B384" s="222" t="s">
        <v>12314</v>
      </c>
      <c r="C384" s="314" t="str">
        <f>QUANT!C1460</f>
        <v>CP-PT-39</v>
      </c>
      <c r="D384" s="314" t="str">
        <f>QUANT!D1460</f>
        <v>PRÓPRIA</v>
      </c>
      <c r="E384" s="76" t="str">
        <f>IFERROR(VLOOKUP($C384,'SINAPI DEZEMBRO 2020'!$1:$1048576,2,0),IFERROR(VLOOKUP($C384,'COMP. PROPRIA'!$B$4:$I$79292,4,0),""))</f>
        <v>TERMINAL METALICO A PRESSAO PARA 1 CABO DE 50 MM2, COM 1 FURO DE FIXACAO - FORNECIMENTO E INSTALAÇÃO</v>
      </c>
      <c r="F384" s="77" t="str">
        <f>IFERROR(VLOOKUP($C384,'SINAPI DEZEMBRO 2020'!$A:$D,3,0),IFERROR(VLOOKUP($C384,'COMP. PROPRIA'!$B$4:$I$79292,5,0),""))</f>
        <v xml:space="preserve">UN    </v>
      </c>
      <c r="G384" s="119">
        <f>QUANT!K1460</f>
        <v>2</v>
      </c>
      <c r="H384" s="114">
        <f>IFERROR(VLOOKUP($C384,'SINAPI DEZEMBRO 2020'!$A:$D,4,0),IFERROR(VLOOKUP($C384,'COMP. PROPRIA'!$B$4:$I$79292,8,0),""))</f>
        <v>11.54</v>
      </c>
      <c r="I384" s="115">
        <f>H384*'4-BDI'!$E$29</f>
        <v>14.798895999999999</v>
      </c>
      <c r="J384" s="116">
        <f t="shared" ref="J384" si="92">TRUNC(G384*H384,2)</f>
        <v>23.08</v>
      </c>
      <c r="K384" s="117">
        <f t="shared" ref="K384" si="93">TRUNC(G384*I384,2)</f>
        <v>29.59</v>
      </c>
    </row>
    <row r="385" spans="2:11" s="72" customFormat="1" ht="30" x14ac:dyDescent="0.2">
      <c r="B385" s="222" t="s">
        <v>12315</v>
      </c>
      <c r="C385" s="314" t="str">
        <f>QUANT!C1464</f>
        <v>CP-PT-28</v>
      </c>
      <c r="D385" s="314" t="str">
        <f>QUANT!D1464</f>
        <v>PRÓPRIA</v>
      </c>
      <c r="E385" s="76" t="str">
        <f>IFERROR(VLOOKUP($C385,'SINAPI DEZEMBRO 2020'!$1:$1048576,2,0),IFERROR(VLOOKUP($C385,'COMP. PROPRIA'!$B$4:$I$79292,4,0),""))</f>
        <v>DISJUNTOR TERMOMAGNETICO TRIPOLAR 300 A - 600 V - FORNECIMENTO E INSTALAÇÃO</v>
      </c>
      <c r="F385" s="77" t="str">
        <f>IFERROR(VLOOKUP($C385,'SINAPI DEZEMBRO 2020'!$A:$D,3,0),IFERROR(VLOOKUP($C385,'COMP. PROPRIA'!$B$4:$I$79292,5,0),""))</f>
        <v xml:space="preserve">UN    </v>
      </c>
      <c r="G385" s="119">
        <f>QUANT!K1464</f>
        <v>1</v>
      </c>
      <c r="H385" s="114">
        <f>IFERROR(VLOOKUP($C385,'SINAPI DEZEMBRO 2020'!$A:$D,4,0),IFERROR(VLOOKUP($C385,'COMP. PROPRIA'!$B$4:$I$79292,8,0),""))</f>
        <v>1022.95</v>
      </c>
      <c r="I385" s="115">
        <f>H385*'4-BDI'!$E$29</f>
        <v>1311.8310799999999</v>
      </c>
      <c r="J385" s="116">
        <f t="shared" si="90"/>
        <v>1022.95</v>
      </c>
      <c r="K385" s="117">
        <f t="shared" si="91"/>
        <v>1311.83</v>
      </c>
    </row>
    <row r="386" spans="2:11" s="72" customFormat="1" ht="30" x14ac:dyDescent="0.2">
      <c r="B386" s="222" t="s">
        <v>12316</v>
      </c>
      <c r="C386" s="314">
        <f>QUANT!C1468</f>
        <v>93358</v>
      </c>
      <c r="D386" s="314" t="str">
        <f>QUANT!D1468</f>
        <v>SINAPI</v>
      </c>
      <c r="E386" s="76" t="str">
        <f>IFERROR(VLOOKUP($C386,'SINAPI DEZEMBRO 2020'!$1:$1048576,2,0),IFERROR(VLOOKUP($C386,'COMP. PROPRIA'!$B$4:$I$79292,4,0),""))</f>
        <v>ESCAVAÇÃO MANUAL DE VALA COM PROFUNDIDADE MENOR OU IGUAL A 1,30 M. AF_03/2016</v>
      </c>
      <c r="F386" s="77" t="str">
        <f>IFERROR(VLOOKUP($C386,'SINAPI DEZEMBRO 2020'!$A:$D,3,0),IFERROR(VLOOKUP($C386,'COMP. PROPRIA'!$B$4:$I$79292,5,0),""))</f>
        <v>M3</v>
      </c>
      <c r="G386" s="119">
        <f>QUANT!K1468</f>
        <v>2.99</v>
      </c>
      <c r="H386" s="114">
        <f>IFERROR(VLOOKUP($C386,'SINAPI DEZEMBRO 2020'!$A:$D,4,0),IFERROR(VLOOKUP($C386,'COMP. PROPRIA'!$B$4:$I$79292,8,0),""))</f>
        <v>52.77</v>
      </c>
      <c r="I386" s="115">
        <f>H386*'4-BDI'!$E$29</f>
        <v>67.672247999999996</v>
      </c>
      <c r="J386" s="116">
        <f t="shared" si="90"/>
        <v>157.78</v>
      </c>
      <c r="K386" s="117">
        <f t="shared" si="91"/>
        <v>202.34</v>
      </c>
    </row>
    <row r="387" spans="2:11" s="72" customFormat="1" ht="15" x14ac:dyDescent="0.2">
      <c r="B387" s="222" t="s">
        <v>12317</v>
      </c>
      <c r="C387" s="314">
        <f>QUANT!C1472</f>
        <v>96995</v>
      </c>
      <c r="D387" s="314" t="str">
        <f>QUANT!D1472</f>
        <v>SINAPI</v>
      </c>
      <c r="E387" s="76" t="str">
        <f>IFERROR(VLOOKUP($C387,'SINAPI DEZEMBRO 2020'!$1:$1048576,2,0),IFERROR(VLOOKUP($C387,'COMP. PROPRIA'!$B$4:$I$79292,4,0),""))</f>
        <v>REATERRO MANUAL APILOADO COM SOQUETE. AF_10/2017</v>
      </c>
      <c r="F387" s="77" t="str">
        <f>IFERROR(VLOOKUP($C387,'SINAPI DEZEMBRO 2020'!$A:$D,3,0),IFERROR(VLOOKUP($C387,'COMP. PROPRIA'!$B$4:$I$79292,5,0),""))</f>
        <v>M3</v>
      </c>
      <c r="G387" s="119">
        <f>QUANT!K1472</f>
        <v>1.87</v>
      </c>
      <c r="H387" s="114">
        <f>IFERROR(VLOOKUP($C387,'SINAPI DEZEMBRO 2020'!$A:$D,4,0),IFERROR(VLOOKUP($C387,'COMP. PROPRIA'!$B$4:$I$79292,8,0),""))</f>
        <v>31.99</v>
      </c>
      <c r="I387" s="115">
        <f>H387*'4-BDI'!$E$29</f>
        <v>41.023975999999998</v>
      </c>
      <c r="J387" s="116">
        <f t="shared" si="90"/>
        <v>59.82</v>
      </c>
      <c r="K387" s="117">
        <f t="shared" si="91"/>
        <v>76.709999999999994</v>
      </c>
    </row>
    <row r="388" spans="2:11" s="72" customFormat="1" ht="30" x14ac:dyDescent="0.2">
      <c r="B388" s="222" t="s">
        <v>12318</v>
      </c>
      <c r="C388" s="314" t="str">
        <f>QUANT!C1476</f>
        <v>CP-PT-46</v>
      </c>
      <c r="D388" s="314" t="str">
        <f>QUANT!D1476</f>
        <v>PRÓPRIA</v>
      </c>
      <c r="E388" s="76" t="str">
        <f>IFERROR(VLOOKUP($C388,'SINAPI DEZEMBRO 2020'!$1:$1048576,2,0),IFERROR(VLOOKUP($C388,'COMP. PROPRIA'!$B$4:$I$79292,4,0),""))</f>
        <v>FITA ISOLANTE ADESIVA ANTICHAMA, USO ATE 750 V, EM ROLO DE 19 MM X 20 M - VERMELHO - FORNECIMENTO E INSTALAÇÃO</v>
      </c>
      <c r="F388" s="77" t="str">
        <f>IFERROR(VLOOKUP($C388,'SINAPI DEZEMBRO 2020'!$A:$D,3,0),IFERROR(VLOOKUP($C388,'COMP. PROPRIA'!$B$4:$I$79292,5,0),""))</f>
        <v xml:space="preserve">UN    </v>
      </c>
      <c r="G388" s="119">
        <f>QUANT!K1476</f>
        <v>1</v>
      </c>
      <c r="H388" s="114">
        <f>IFERROR(VLOOKUP($C388,'SINAPI DEZEMBRO 2020'!$A:$D,4,0),IFERROR(VLOOKUP($C388,'COMP. PROPRIA'!$B$4:$I$79292,8,0),""))</f>
        <v>14.59</v>
      </c>
      <c r="I388" s="115">
        <f>H388*'4-BDI'!$E$29</f>
        <v>18.710215999999999</v>
      </c>
      <c r="J388" s="116">
        <f t="shared" si="90"/>
        <v>14.59</v>
      </c>
      <c r="K388" s="117">
        <f t="shared" si="91"/>
        <v>18.71</v>
      </c>
    </row>
    <row r="389" spans="2:11" s="72" customFormat="1" ht="30" x14ac:dyDescent="0.2">
      <c r="B389" s="222" t="s">
        <v>12319</v>
      </c>
      <c r="C389" s="314" t="str">
        <f>QUANT!C1480</f>
        <v>CP-PT-47</v>
      </c>
      <c r="D389" s="314" t="str">
        <f>QUANT!D1480</f>
        <v>PRÓPRIA</v>
      </c>
      <c r="E389" s="76" t="str">
        <f>IFERROR(VLOOKUP($C389,'SINAPI DEZEMBRO 2020'!$1:$1048576,2,0),IFERROR(VLOOKUP($C389,'COMP. PROPRIA'!$B$4:$I$79292,4,0),""))</f>
        <v>FITA ISOLANTE ADESIVA ANTICHAMA, USO ATE 750 V, EM ROLO DE 19 MM X 20 M - BRANCO - FORNECIMENTO E INSTALAÇÃO</v>
      </c>
      <c r="F389" s="77" t="str">
        <f>IFERROR(VLOOKUP($C389,'SINAPI DEZEMBRO 2020'!$A:$D,3,0),IFERROR(VLOOKUP($C389,'COMP. PROPRIA'!$B$4:$I$79292,5,0),""))</f>
        <v xml:space="preserve">UN    </v>
      </c>
      <c r="G389" s="119">
        <f>QUANT!K1480</f>
        <v>1</v>
      </c>
      <c r="H389" s="114">
        <f>IFERROR(VLOOKUP($C389,'SINAPI DEZEMBRO 2020'!$A:$D,4,0),IFERROR(VLOOKUP($C389,'COMP. PROPRIA'!$B$4:$I$79292,8,0),""))</f>
        <v>14.59</v>
      </c>
      <c r="I389" s="115">
        <f>H389*'4-BDI'!$E$29</f>
        <v>18.710215999999999</v>
      </c>
      <c r="J389" s="116">
        <f t="shared" si="90"/>
        <v>14.59</v>
      </c>
      <c r="K389" s="117">
        <f t="shared" si="91"/>
        <v>18.71</v>
      </c>
    </row>
    <row r="390" spans="2:11" s="72" customFormat="1" ht="30" x14ac:dyDescent="0.2">
      <c r="B390" s="222" t="s">
        <v>12320</v>
      </c>
      <c r="C390" s="314" t="str">
        <f>QUANT!C1484</f>
        <v>CP-PT-48</v>
      </c>
      <c r="D390" s="314" t="str">
        <f>QUANT!D1484</f>
        <v>PRÓPRIA</v>
      </c>
      <c r="E390" s="76" t="str">
        <f>IFERROR(VLOOKUP($C390,'SINAPI DEZEMBRO 2020'!$1:$1048576,2,0),IFERROR(VLOOKUP($C390,'COMP. PROPRIA'!$B$4:$I$79292,4,0),""))</f>
        <v>FITA ISOLANTE ADESIVA ANTICHAMA, USO ATE 750 V, EM ROLO DE 19 MM X 20 M - VERDE - FORNECIMENTO E INSTALAÇÃO</v>
      </c>
      <c r="F390" s="77" t="str">
        <f>IFERROR(VLOOKUP($C390,'SINAPI DEZEMBRO 2020'!$A:$D,3,0),IFERROR(VLOOKUP($C390,'COMP. PROPRIA'!$B$4:$I$79292,5,0),""))</f>
        <v xml:space="preserve">UN    </v>
      </c>
      <c r="G390" s="119">
        <f>QUANT!K1484</f>
        <v>1</v>
      </c>
      <c r="H390" s="114">
        <f>IFERROR(VLOOKUP($C390,'SINAPI DEZEMBRO 2020'!$A:$D,4,0),IFERROR(VLOOKUP($C390,'COMP. PROPRIA'!$B$4:$I$79292,8,0),""))</f>
        <v>14.59</v>
      </c>
      <c r="I390" s="115">
        <f>H390*'4-BDI'!$E$29</f>
        <v>18.710215999999999</v>
      </c>
      <c r="J390" s="116">
        <f t="shared" si="90"/>
        <v>14.59</v>
      </c>
      <c r="K390" s="117">
        <f t="shared" si="91"/>
        <v>18.71</v>
      </c>
    </row>
    <row r="391" spans="2:11" s="72" customFormat="1" ht="30" x14ac:dyDescent="0.2">
      <c r="B391" s="222" t="s">
        <v>12321</v>
      </c>
      <c r="C391" s="314" t="str">
        <f>QUANT!C1488</f>
        <v>CP-PT-49</v>
      </c>
      <c r="D391" s="314" t="str">
        <f>QUANT!D1488</f>
        <v>PRÓPRIA</v>
      </c>
      <c r="E391" s="76" t="str">
        <f>IFERROR(VLOOKUP($C391,'SINAPI DEZEMBRO 2020'!$1:$1048576,2,0),IFERROR(VLOOKUP($C391,'COMP. PROPRIA'!$B$4:$I$79292,4,0),""))</f>
        <v>BUCHA EM ALUMINIO, COM ROSCA, DE 4", PARA ELETRODUTO - FORNECIMENTO E INSTALAÇÃO</v>
      </c>
      <c r="F391" s="77" t="str">
        <f>IFERROR(VLOOKUP($C391,'SINAPI DEZEMBRO 2020'!$A:$D,3,0),IFERROR(VLOOKUP($C391,'COMP. PROPRIA'!$B$4:$I$79292,5,0),""))</f>
        <v>UN</v>
      </c>
      <c r="G391" s="119">
        <f>QUANT!K1488</f>
        <v>3</v>
      </c>
      <c r="H391" s="114">
        <f>IFERROR(VLOOKUP($C391,'SINAPI DEZEMBRO 2020'!$A:$D,4,0),IFERROR(VLOOKUP($C391,'COMP. PROPRIA'!$B$4:$I$79292,8,0),""))</f>
        <v>11.62</v>
      </c>
      <c r="I391" s="115">
        <f>H391*'4-BDI'!$E$29</f>
        <v>14.901487999999999</v>
      </c>
      <c r="J391" s="116">
        <f t="shared" si="90"/>
        <v>34.86</v>
      </c>
      <c r="K391" s="117">
        <f t="shared" si="91"/>
        <v>44.7</v>
      </c>
    </row>
    <row r="392" spans="2:11" s="72" customFormat="1" ht="30" x14ac:dyDescent="0.2">
      <c r="B392" s="222" t="s">
        <v>12322</v>
      </c>
      <c r="C392" s="314" t="str">
        <f>QUANT!C1492</f>
        <v>CP-PT-50</v>
      </c>
      <c r="D392" s="314" t="str">
        <f>QUANT!D1492</f>
        <v>PRÓPRIA</v>
      </c>
      <c r="E392" s="76" t="str">
        <f>IFERROR(VLOOKUP($C392,'SINAPI DEZEMBRO 2020'!$1:$1048576,2,0),IFERROR(VLOOKUP($C392,'COMP. PROPRIA'!$B$4:$I$79292,4,0),""))</f>
        <v>QUADRO DE DISTRIBUIÇÃO GERAL TIPO QUADRO DE COMANDO (QGBT) METÁLICO DE 600X1000X200CM - FORNECIMENTO E INSTALAÇÃO</v>
      </c>
      <c r="F392" s="77" t="str">
        <f>IFERROR(VLOOKUP($C392,'SINAPI DEZEMBRO 2020'!$A:$D,3,0),IFERROR(VLOOKUP($C392,'COMP. PROPRIA'!$B$4:$I$79292,5,0),""))</f>
        <v>UN</v>
      </c>
      <c r="G392" s="119">
        <f>QUANT!K1492</f>
        <v>1</v>
      </c>
      <c r="H392" s="114">
        <f>IFERROR(VLOOKUP($C392,'SINAPI DEZEMBRO 2020'!$A:$D,4,0),IFERROR(VLOOKUP($C392,'COMP. PROPRIA'!$B$4:$I$79292,8,0),""))</f>
        <v>941.32</v>
      </c>
      <c r="I392" s="115">
        <f>H392*'4-BDI'!$E$29</f>
        <v>1207.148768</v>
      </c>
      <c r="J392" s="116">
        <f t="shared" si="90"/>
        <v>941.32</v>
      </c>
      <c r="K392" s="117">
        <f t="shared" si="91"/>
        <v>1207.1400000000001</v>
      </c>
    </row>
    <row r="393" spans="2:11" s="72" customFormat="1" ht="30" x14ac:dyDescent="0.2">
      <c r="B393" s="222" t="s">
        <v>12323</v>
      </c>
      <c r="C393" s="314" t="str">
        <f>QUANT!C1496</f>
        <v>CP-PT-51</v>
      </c>
      <c r="D393" s="314" t="str">
        <f>QUANT!D1496</f>
        <v>PRÓPRIA</v>
      </c>
      <c r="E393" s="76" t="str">
        <f>IFERROR(VLOOKUP($C393,'SINAPI DEZEMBRO 2020'!$1:$1048576,2,0),IFERROR(VLOOKUP($C393,'COMP. PROPRIA'!$B$4:$I$79292,4,0),""))</f>
        <v>MURETA  EM ALVENARIA 1 VEZ DIM 2,20X1,00 METROS COM COBERTURA DE 5% INCLINAÇÃO - QGBT</v>
      </c>
      <c r="F393" s="77" t="str">
        <f>IFERROR(VLOOKUP($C393,'SINAPI DEZEMBRO 2020'!$A:$D,3,0),IFERROR(VLOOKUP($C393,'COMP. PROPRIA'!$B$4:$I$79292,5,0),""))</f>
        <v>UN</v>
      </c>
      <c r="G393" s="119">
        <f>QUANT!K1496</f>
        <v>1</v>
      </c>
      <c r="H393" s="114">
        <f>IFERROR(VLOOKUP($C393,'SINAPI DEZEMBRO 2020'!$A:$D,4,0),IFERROR(VLOOKUP($C393,'COMP. PROPRIA'!$B$4:$I$79292,8,0),""))</f>
        <v>1185.08</v>
      </c>
      <c r="I393" s="115">
        <f>H393*'4-BDI'!$E$29</f>
        <v>1519.746592</v>
      </c>
      <c r="J393" s="116">
        <f t="shared" si="90"/>
        <v>1185.08</v>
      </c>
      <c r="K393" s="117">
        <f t="shared" si="91"/>
        <v>1519.74</v>
      </c>
    </row>
    <row r="394" spans="2:11" s="72" customFormat="1" ht="15" x14ac:dyDescent="0.2">
      <c r="B394" s="222" t="s">
        <v>12324</v>
      </c>
      <c r="C394" s="314" t="str">
        <f>QUANT!C1500</f>
        <v>CP-PT-52</v>
      </c>
      <c r="D394" s="314" t="str">
        <f>QUANT!D1500</f>
        <v>PRÓPRIA</v>
      </c>
      <c r="E394" s="76" t="str">
        <f>IFERROR(VLOOKUP($C394,'SINAPI DEZEMBRO 2020'!$1:$1048576,2,0),IFERROR(VLOOKUP($C394,'COMP. PROPRIA'!$B$4:$I$79292,4,0),""))</f>
        <v>BARRAMENTO DE COBRE PARA 400A - FORNECIMENTO E INSTALAÇÃO</v>
      </c>
      <c r="F394" s="77" t="str">
        <f>IFERROR(VLOOKUP($C394,'SINAPI DEZEMBRO 2020'!$A:$D,3,0),IFERROR(VLOOKUP($C394,'COMP. PROPRIA'!$B$4:$I$79292,5,0),""))</f>
        <v>M</v>
      </c>
      <c r="G394" s="119">
        <f>QUANT!K1500</f>
        <v>2.2000000000000002</v>
      </c>
      <c r="H394" s="114">
        <f>IFERROR(VLOOKUP($C394,'SINAPI DEZEMBRO 2020'!$A:$D,4,0),IFERROR(VLOOKUP($C394,'COMP. PROPRIA'!$B$4:$I$79292,8,0),""))</f>
        <v>151.6</v>
      </c>
      <c r="I394" s="115">
        <f>H394*'4-BDI'!$E$29</f>
        <v>194.41183999999998</v>
      </c>
      <c r="J394" s="116">
        <f t="shared" si="90"/>
        <v>333.52</v>
      </c>
      <c r="K394" s="117">
        <f t="shared" si="91"/>
        <v>427.7</v>
      </c>
    </row>
    <row r="395" spans="2:11" s="72" customFormat="1" ht="15" x14ac:dyDescent="0.2">
      <c r="B395" s="222" t="s">
        <v>12325</v>
      </c>
      <c r="C395" s="314" t="str">
        <f>QUANT!C1504</f>
        <v>CP-PT-53</v>
      </c>
      <c r="D395" s="314" t="str">
        <f>QUANT!D1504</f>
        <v>PRÓPRIA</v>
      </c>
      <c r="E395" s="76" t="str">
        <f>IFERROR(VLOOKUP($C395,'SINAPI DEZEMBRO 2020'!$1:$1048576,2,0),IFERROR(VLOOKUP($C395,'COMP. PROPRIA'!$B$4:$I$79292,4,0),""))</f>
        <v>BARRAMENTO DE COBRE PARA 200A - FORNECIMENTO E INSTALAÇÃO</v>
      </c>
      <c r="F395" s="77" t="str">
        <f>IFERROR(VLOOKUP($C395,'SINAPI DEZEMBRO 2020'!$A:$D,3,0),IFERROR(VLOOKUP($C395,'COMP. PROPRIA'!$B$4:$I$79292,5,0),""))</f>
        <v>M</v>
      </c>
      <c r="G395" s="119">
        <f>QUANT!K1504</f>
        <v>6</v>
      </c>
      <c r="H395" s="114">
        <f>IFERROR(VLOOKUP($C395,'SINAPI DEZEMBRO 2020'!$A:$D,4,0),IFERROR(VLOOKUP($C395,'COMP. PROPRIA'!$B$4:$I$79292,8,0),""))</f>
        <v>84.24</v>
      </c>
      <c r="I395" s="115">
        <f>H395*'4-BDI'!$E$29</f>
        <v>108.029376</v>
      </c>
      <c r="J395" s="116">
        <f t="shared" si="90"/>
        <v>505.44</v>
      </c>
      <c r="K395" s="117">
        <f t="shared" si="91"/>
        <v>648.16999999999996</v>
      </c>
    </row>
    <row r="396" spans="2:11" s="72" customFormat="1" ht="15" x14ac:dyDescent="0.2">
      <c r="B396" s="222" t="s">
        <v>12326</v>
      </c>
      <c r="C396" s="314" t="str">
        <f>QUANT!C1508</f>
        <v>CP-PT-54</v>
      </c>
      <c r="D396" s="314" t="str">
        <f>QUANT!D1508</f>
        <v>PRÓPRIA</v>
      </c>
      <c r="E396" s="76" t="str">
        <f>IFERROR(VLOOKUP($C396,'SINAPI DEZEMBRO 2020'!$1:$1048576,2,0),IFERROR(VLOOKUP($C396,'COMP. PROPRIA'!$B$4:$I$79292,4,0),""))</f>
        <v>ISOLADOR POXI 3/4" - FORNECIMENTO E INSTALAÇÃO</v>
      </c>
      <c r="F396" s="77" t="str">
        <f>IFERROR(VLOOKUP($C396,'SINAPI DEZEMBRO 2020'!$A:$D,3,0),IFERROR(VLOOKUP($C396,'COMP. PROPRIA'!$B$4:$I$79292,5,0),""))</f>
        <v>UN</v>
      </c>
      <c r="G396" s="119">
        <f>QUANT!K1508</f>
        <v>14</v>
      </c>
      <c r="H396" s="114">
        <f>IFERROR(VLOOKUP($C396,'SINAPI DEZEMBRO 2020'!$A:$D,4,0),IFERROR(VLOOKUP($C396,'COMP. PROPRIA'!$B$4:$I$79292,8,0),""))</f>
        <v>14.62</v>
      </c>
      <c r="I396" s="115">
        <f>H396*'4-BDI'!$E$29</f>
        <v>18.748687999999998</v>
      </c>
      <c r="J396" s="116">
        <f t="shared" si="90"/>
        <v>204.68</v>
      </c>
      <c r="K396" s="117">
        <f t="shared" si="91"/>
        <v>262.48</v>
      </c>
    </row>
    <row r="397" spans="2:11" s="72" customFormat="1" ht="15" x14ac:dyDescent="0.2">
      <c r="B397" s="222" t="s">
        <v>12327</v>
      </c>
      <c r="C397" s="314" t="str">
        <f>QUANT!C1512</f>
        <v>CP-PT-55</v>
      </c>
      <c r="D397" s="314" t="str">
        <f>QUANT!D1512</f>
        <v>PRÓPRIA</v>
      </c>
      <c r="E397" s="76" t="str">
        <f>IFERROR(VLOOKUP($C397,'SINAPI DEZEMBRO 2020'!$1:$1048576,2,0),IFERROR(VLOOKUP($C397,'COMP. PROPRIA'!$B$4:$I$79292,4,0),""))</f>
        <v>CHAPA ACRÍLICA TRANSPARENTE - FORNECIMENTO E INSTALAÇÃO</v>
      </c>
      <c r="F397" s="77" t="str">
        <f>IFERROR(VLOOKUP($C397,'SINAPI DEZEMBRO 2020'!$A:$D,3,0),IFERROR(VLOOKUP($C397,'COMP. PROPRIA'!$B$4:$I$79292,5,0),""))</f>
        <v>M²</v>
      </c>
      <c r="G397" s="119">
        <f>QUANT!K1512</f>
        <v>1</v>
      </c>
      <c r="H397" s="114">
        <f>IFERROR(VLOOKUP($C397,'SINAPI DEZEMBRO 2020'!$A:$D,4,0),IFERROR(VLOOKUP($C397,'COMP. PROPRIA'!$B$4:$I$79292,8,0),""))</f>
        <v>55.74</v>
      </c>
      <c r="I397" s="115">
        <f>H397*'4-BDI'!$E$29</f>
        <v>71.480975999999998</v>
      </c>
      <c r="J397" s="116">
        <f t="shared" si="90"/>
        <v>55.74</v>
      </c>
      <c r="K397" s="117">
        <f t="shared" si="91"/>
        <v>71.48</v>
      </c>
    </row>
    <row r="398" spans="2:11" s="72" customFormat="1" ht="30" x14ac:dyDescent="0.2">
      <c r="B398" s="222" t="s">
        <v>12328</v>
      </c>
      <c r="C398" s="314" t="str">
        <f>QUANT!C1516</f>
        <v>CP-PT-56</v>
      </c>
      <c r="D398" s="314" t="str">
        <f>QUANT!D1516</f>
        <v>PRÓPRIA</v>
      </c>
      <c r="E398" s="76" t="str">
        <f>IFERROR(VLOOKUP($C398,'SINAPI DEZEMBRO 2020'!$1:$1048576,2,0),IFERROR(VLOOKUP($C398,'COMP. PROPRIA'!$B$4:$I$79292,4,0),""))</f>
        <v>DISJUNTOR TERMOMAGNETICO CAIXA MOLDADA TRIPOLAR 125A - FORNECIMENTO E INSTALAÇÃO</v>
      </c>
      <c r="F398" s="77" t="str">
        <f>IFERROR(VLOOKUP($C398,'SINAPI DEZEMBRO 2020'!$A:$D,3,0),IFERROR(VLOOKUP($C398,'COMP. PROPRIA'!$B$4:$I$79292,5,0),""))</f>
        <v xml:space="preserve">UN    </v>
      </c>
      <c r="G398" s="119">
        <f>QUANT!K1516</f>
        <v>2</v>
      </c>
      <c r="H398" s="114">
        <f>IFERROR(VLOOKUP($C398,'SINAPI DEZEMBRO 2020'!$A:$D,4,0),IFERROR(VLOOKUP($C398,'COMP. PROPRIA'!$B$4:$I$79292,8,0),""))</f>
        <v>288.24</v>
      </c>
      <c r="I398" s="115">
        <f>H398*'4-BDI'!$E$29</f>
        <v>369.63897600000001</v>
      </c>
      <c r="J398" s="116">
        <f t="shared" si="90"/>
        <v>576.48</v>
      </c>
      <c r="K398" s="117">
        <f t="shared" si="91"/>
        <v>739.27</v>
      </c>
    </row>
    <row r="399" spans="2:11" s="72" customFormat="1" ht="30" x14ac:dyDescent="0.2">
      <c r="B399" s="222" t="s">
        <v>12329</v>
      </c>
      <c r="C399" s="314" t="str">
        <f>QUANT!C1520</f>
        <v>CP-PT-57</v>
      </c>
      <c r="D399" s="314" t="str">
        <f>QUANT!D1520</f>
        <v>PRÓPRIA</v>
      </c>
      <c r="E399" s="76" t="str">
        <f>IFERROR(VLOOKUP($C399,'SINAPI DEZEMBRO 2020'!$1:$1048576,2,0),IFERROR(VLOOKUP($C399,'COMP. PROPRIA'!$B$4:$I$79292,4,0),""))</f>
        <v>DISJUNTOR TERMOMAGNÉTICO DIN TRIPOLAR 80A - FORNECIMENTO E INSTALAÇÃO</v>
      </c>
      <c r="F399" s="77" t="str">
        <f>IFERROR(VLOOKUP($C399,'SINAPI DEZEMBRO 2020'!$A:$D,3,0),IFERROR(VLOOKUP($C399,'COMP. PROPRIA'!$B$4:$I$79292,5,0),""))</f>
        <v>UN</v>
      </c>
      <c r="G399" s="119">
        <f>QUANT!K1520</f>
        <v>2</v>
      </c>
      <c r="H399" s="114">
        <f>IFERROR(VLOOKUP($C399,'SINAPI DEZEMBRO 2020'!$A:$D,4,0),IFERROR(VLOOKUP($C399,'COMP. PROPRIA'!$B$4:$I$79292,8,0),""))</f>
        <v>176.17</v>
      </c>
      <c r="I399" s="115">
        <f>H399*'4-BDI'!$E$29</f>
        <v>225.92040799999998</v>
      </c>
      <c r="J399" s="116">
        <f t="shared" si="90"/>
        <v>352.34</v>
      </c>
      <c r="K399" s="117">
        <f t="shared" si="91"/>
        <v>451.84</v>
      </c>
    </row>
    <row r="400" spans="2:11" s="72" customFormat="1" ht="15" x14ac:dyDescent="0.2">
      <c r="B400" s="222" t="s">
        <v>12330</v>
      </c>
      <c r="C400" s="314" t="str">
        <f>QUANT!C1524</f>
        <v>CP-PT-58</v>
      </c>
      <c r="D400" s="314" t="str">
        <f>QUANT!D1524</f>
        <v>PRÓPRIA</v>
      </c>
      <c r="E400" s="76" t="str">
        <f>IFERROR(VLOOKUP($C400,'SINAPI DEZEMBRO 2020'!$1:$1048576,2,0),IFERROR(VLOOKUP($C400,'COMP. PROPRIA'!$B$4:$I$79292,4,0),""))</f>
        <v>PARAFUSO SEXTAVADO INOXIDÁVEL DE Ø5/16"</v>
      </c>
      <c r="F400" s="77" t="str">
        <f>IFERROR(VLOOKUP($C400,'SINAPI DEZEMBRO 2020'!$A:$D,3,0),IFERROR(VLOOKUP($C400,'COMP. PROPRIA'!$B$4:$I$79292,5,0),""))</f>
        <v>UN</v>
      </c>
      <c r="G400" s="119">
        <f>QUANT!K1524</f>
        <v>1</v>
      </c>
      <c r="H400" s="114">
        <f>IFERROR(VLOOKUP($C400,'SINAPI DEZEMBRO 2020'!$A:$D,4,0),IFERROR(VLOOKUP($C400,'COMP. PROPRIA'!$B$4:$I$79292,8,0),""))</f>
        <v>3.72</v>
      </c>
      <c r="I400" s="115">
        <f>H400*'4-BDI'!$E$29</f>
        <v>4.7705280000000005</v>
      </c>
      <c r="J400" s="116">
        <f t="shared" si="90"/>
        <v>3.72</v>
      </c>
      <c r="K400" s="117">
        <f t="shared" si="91"/>
        <v>4.7699999999999996</v>
      </c>
    </row>
    <row r="401" spans="2:11" s="72" customFormat="1" ht="15" x14ac:dyDescent="0.2">
      <c r="B401" s="222" t="s">
        <v>12331</v>
      </c>
      <c r="C401" s="314" t="str">
        <f>QUANT!C1528</f>
        <v>CP-PT-59</v>
      </c>
      <c r="D401" s="314" t="str">
        <f>QUANT!D1528</f>
        <v>PRÓPRIA</v>
      </c>
      <c r="E401" s="76" t="str">
        <f>IFERROR(VLOOKUP($C401,'SINAPI DEZEMBRO 2020'!$1:$1048576,2,0),IFERROR(VLOOKUP($C401,'COMP. PROPRIA'!$B$4:$I$79292,4,0),""))</f>
        <v>PARAFUSO COBREADO DE Ø3/8"</v>
      </c>
      <c r="F401" s="77" t="str">
        <f>IFERROR(VLOOKUP($C401,'SINAPI DEZEMBRO 2020'!$A:$D,3,0),IFERROR(VLOOKUP($C401,'COMP. PROPRIA'!$B$4:$I$79292,5,0),""))</f>
        <v>UN</v>
      </c>
      <c r="G401" s="119">
        <f>QUANT!K1528</f>
        <v>20</v>
      </c>
      <c r="H401" s="114">
        <f>IFERROR(VLOOKUP($C401,'SINAPI DEZEMBRO 2020'!$A:$D,4,0),IFERROR(VLOOKUP($C401,'COMP. PROPRIA'!$B$4:$I$79292,8,0),""))</f>
        <v>4.18</v>
      </c>
      <c r="I401" s="115">
        <f>H401*'4-BDI'!$E$29</f>
        <v>5.3604319999999994</v>
      </c>
      <c r="J401" s="116">
        <f t="shared" si="90"/>
        <v>83.6</v>
      </c>
      <c r="K401" s="117">
        <f t="shared" si="91"/>
        <v>107.2</v>
      </c>
    </row>
    <row r="402" spans="2:11" s="72" customFormat="1" ht="45" x14ac:dyDescent="0.2">
      <c r="B402" s="222" t="s">
        <v>12332</v>
      </c>
      <c r="C402" s="314">
        <f>QUANT!C1532</f>
        <v>97893</v>
      </c>
      <c r="D402" s="314" t="str">
        <f>QUANT!D1532</f>
        <v>SINAPI</v>
      </c>
      <c r="E402" s="76" t="str">
        <f>IFERROR(VLOOKUP($C402,'SINAPI DEZEMBRO 2020'!$1:$1048576,2,0),IFERROR(VLOOKUP($C402,'COMP. PROPRIA'!$B$4:$I$79292,4,0),""))</f>
        <v>CAIXA ENTERRADA ELÉTRICA RETANGULAR, EM ALVENARIA COM BLOCOS DE CONCRETO, FUNDO COM BRITA, DIMENSÕES INTERNAS: 0,8X0,8X0,6 M. AF_12/2020</v>
      </c>
      <c r="F402" s="77" t="str">
        <f>IFERROR(VLOOKUP($C402,'SINAPI DEZEMBRO 2020'!$A:$D,3,0),IFERROR(VLOOKUP($C402,'COMP. PROPRIA'!$B$4:$I$79292,5,0),""))</f>
        <v>UN</v>
      </c>
      <c r="G402" s="119">
        <f>QUANT!K1532</f>
        <v>2</v>
      </c>
      <c r="H402" s="114">
        <f>IFERROR(VLOOKUP($C402,'SINAPI DEZEMBRO 2020'!$A:$D,4,0),IFERROR(VLOOKUP($C402,'COMP. PROPRIA'!$B$4:$I$79292,8,0),""))</f>
        <v>353.5</v>
      </c>
      <c r="I402" s="115">
        <f>H402*'4-BDI'!$E$29</f>
        <v>453.32839999999999</v>
      </c>
      <c r="J402" s="116">
        <f t="shared" si="90"/>
        <v>707</v>
      </c>
      <c r="K402" s="117">
        <f t="shared" si="91"/>
        <v>906.65</v>
      </c>
    </row>
    <row r="403" spans="2:11" s="280" customFormat="1" ht="15" x14ac:dyDescent="0.2">
      <c r="B403" s="737" t="s">
        <v>12380</v>
      </c>
      <c r="C403" s="738"/>
      <c r="D403" s="738"/>
      <c r="E403" s="738"/>
      <c r="F403" s="738"/>
      <c r="G403" s="738"/>
      <c r="H403" s="739"/>
      <c r="I403" s="147"/>
      <c r="J403" s="146">
        <f>TRUNC(SUM(J378:J402),2)</f>
        <v>9699.2099999999991</v>
      </c>
      <c r="K403" s="146">
        <f>TRUNC(SUM(K378:K402),2)</f>
        <v>12438.19</v>
      </c>
    </row>
    <row r="404" spans="2:11" s="72" customFormat="1" ht="15" x14ac:dyDescent="0.2">
      <c r="B404" s="753" t="s">
        <v>3887</v>
      </c>
      <c r="C404" s="754"/>
      <c r="D404" s="754"/>
      <c r="E404" s="754"/>
      <c r="F404" s="754"/>
      <c r="G404" s="754"/>
      <c r="H404" s="754"/>
      <c r="I404" s="145"/>
      <c r="J404" s="146">
        <f>TRUNC(SUM(J333,J339,J347,J376,J403),2)</f>
        <v>45880.47</v>
      </c>
      <c r="K404" s="146">
        <f>TRUNC(SUM(K333,K339,K347,K376,K403),2)</f>
        <v>58836.69</v>
      </c>
    </row>
    <row r="405" spans="2:11" s="72" customFormat="1" ht="15" x14ac:dyDescent="0.2">
      <c r="B405" s="148" t="s">
        <v>9467</v>
      </c>
      <c r="C405" s="315"/>
      <c r="D405" s="140"/>
      <c r="E405" s="141" t="str">
        <f>QUANT!E1536</f>
        <v>SISTEMA DE PROTEÇÃO CONTRA DESCARGA ATMOSFERICA (SPDA)</v>
      </c>
      <c r="F405" s="142"/>
      <c r="G405" s="143"/>
      <c r="H405" s="144"/>
      <c r="I405" s="144"/>
      <c r="J405" s="112"/>
      <c r="K405" s="113"/>
    </row>
    <row r="406" spans="2:11" s="72" customFormat="1" ht="30" x14ac:dyDescent="0.2">
      <c r="B406" s="223" t="s">
        <v>9464</v>
      </c>
      <c r="C406" s="314">
        <f>QUANT!C1537</f>
        <v>96984</v>
      </c>
      <c r="D406" s="314" t="str">
        <f>QUANT!D1537</f>
        <v>SINAPI</v>
      </c>
      <c r="E406" s="76" t="str">
        <f>IFERROR(VLOOKUP($C406,'SINAPI DEZEMBRO 2020'!$1:$1048576,2,0),IFERROR(VLOOKUP($C406,'COMP. PROPRIA'!$B$4:$I$79292,4,0),""))</f>
        <v>ELETRODUTO PVC 40MM (1 ¼ ) PARA SPDA - FORNECIMENTO E INSTALAÇÃO. AF_12/2017</v>
      </c>
      <c r="F406" s="77" t="str">
        <f>IFERROR(VLOOKUP($C406,'SINAPI DEZEMBRO 2020'!$A:$D,3,0),IFERROR(VLOOKUP($C406,'COMP. PROPRIA'!$B$4:$I$79292,5,0),""))</f>
        <v>UN</v>
      </c>
      <c r="G406" s="119">
        <f>QUANT!K1537</f>
        <v>12</v>
      </c>
      <c r="H406" s="114">
        <f>IFERROR(VLOOKUP($C406,'SINAPI DEZEMBRO 2020'!$A:$D,4,0),IFERROR(VLOOKUP($C406,'COMP. PROPRIA'!$B$4:$I$79292,8,0),""))</f>
        <v>36.03</v>
      </c>
      <c r="I406" s="115">
        <f>H406*'4-BDI'!$E$29</f>
        <v>46.204872000000002</v>
      </c>
      <c r="J406" s="116">
        <f t="shared" ref="J406:J418" si="94">TRUNC(G406*H406,2)</f>
        <v>432.36</v>
      </c>
      <c r="K406" s="117">
        <f t="shared" ref="K406:K418" si="95">TRUNC(G406*I406,2)</f>
        <v>554.45000000000005</v>
      </c>
    </row>
    <row r="407" spans="2:11" s="72" customFormat="1" ht="30" x14ac:dyDescent="0.2">
      <c r="B407" s="223" t="s">
        <v>12333</v>
      </c>
      <c r="C407" s="314">
        <f>QUANT!C1539</f>
        <v>96985</v>
      </c>
      <c r="D407" s="314" t="str">
        <f>QUANT!D1539</f>
        <v>SINAPI</v>
      </c>
      <c r="E407" s="76" t="str">
        <f>IFERROR(VLOOKUP($C407,'SINAPI DEZEMBRO 2020'!$1:$1048576,2,0),IFERROR(VLOOKUP($C407,'COMP. PROPRIA'!$B$4:$I$79292,4,0),""))</f>
        <v>HASTE DE ATERRAMENTO 5/8  PARA SPDA - FORNECIMENTO E INSTALAÇÃO. AF_12/2017</v>
      </c>
      <c r="F407" s="77" t="str">
        <f>IFERROR(VLOOKUP($C407,'SINAPI DEZEMBRO 2020'!$A:$D,3,0),IFERROR(VLOOKUP($C407,'COMP. PROPRIA'!$B$4:$I$79292,5,0),""))</f>
        <v>UN</v>
      </c>
      <c r="G407" s="119">
        <f>QUANT!K1539</f>
        <v>12</v>
      </c>
      <c r="H407" s="114">
        <f>IFERROR(VLOOKUP($C407,'SINAPI DEZEMBRO 2020'!$A:$D,4,0),IFERROR(VLOOKUP($C407,'COMP. PROPRIA'!$B$4:$I$79292,8,0),""))</f>
        <v>46.38</v>
      </c>
      <c r="I407" s="115">
        <f>H407*'4-BDI'!$E$29</f>
        <v>59.477712000000004</v>
      </c>
      <c r="J407" s="116">
        <f t="shared" si="94"/>
        <v>556.55999999999995</v>
      </c>
      <c r="K407" s="117">
        <f t="shared" si="95"/>
        <v>713.73</v>
      </c>
    </row>
    <row r="408" spans="2:11" s="72" customFormat="1" ht="30" x14ac:dyDescent="0.2">
      <c r="B408" s="223" t="s">
        <v>12334</v>
      </c>
      <c r="C408" s="314" t="str">
        <f>QUANT!C1541</f>
        <v>CP-SPDA-01</v>
      </c>
      <c r="D408" s="314" t="str">
        <f>QUANT!D1541</f>
        <v>PRÓPRIA</v>
      </c>
      <c r="E408" s="76" t="str">
        <f>IFERROR(VLOOKUP($C408,'SINAPI DEZEMBRO 2020'!$1:$1048576,2,0),IFERROR(VLOOKUP($C408,'COMP. PROPRIA'!$B$4:$I$79292,4,0),""))</f>
        <v>CAIXA DE INSPEÇÃO, PVC DE 12'', COM TAMPA DE FERRO FUNDIDO, CONFORME DETALHE NO PROJETO, FORNECIMENTO E INSTALAÇÃO</v>
      </c>
      <c r="F408" s="77" t="str">
        <f>IFERROR(VLOOKUP($C408,'SINAPI DEZEMBRO 2020'!$A:$D,3,0),IFERROR(VLOOKUP($C408,'COMP. PROPRIA'!$B$4:$I$79292,5,0),""))</f>
        <v>UN</v>
      </c>
      <c r="G408" s="119">
        <f>QUANT!K1541</f>
        <v>12</v>
      </c>
      <c r="H408" s="114">
        <f>IFERROR(VLOOKUP($C408,'SINAPI DEZEMBRO 2020'!$A:$D,4,0),IFERROR(VLOOKUP($C408,'COMP. PROPRIA'!$B$4:$I$79292,8,0),""))</f>
        <v>84.21</v>
      </c>
      <c r="I408" s="115">
        <f>H408*'4-BDI'!$E$29</f>
        <v>107.99090399999999</v>
      </c>
      <c r="J408" s="116">
        <f t="shared" si="94"/>
        <v>1010.52</v>
      </c>
      <c r="K408" s="117">
        <f t="shared" si="95"/>
        <v>1295.8900000000001</v>
      </c>
    </row>
    <row r="409" spans="2:11" s="72" customFormat="1" ht="30" x14ac:dyDescent="0.2">
      <c r="B409" s="223" t="s">
        <v>12335</v>
      </c>
      <c r="C409" s="314">
        <f>QUANT!C1543</f>
        <v>96977</v>
      </c>
      <c r="D409" s="314" t="str">
        <f>QUANT!D1543</f>
        <v>SINAPI</v>
      </c>
      <c r="E409" s="76" t="str">
        <f>IFERROR(VLOOKUP($C409,'SINAPI DEZEMBRO 2020'!$1:$1048576,2,0),IFERROR(VLOOKUP($C409,'COMP. PROPRIA'!$B$4:$I$79292,4,0),""))</f>
        <v>CORDOALHA DE COBRE NU 50 MM², ENTERRADA, SEM ISOLADOR - FORNECIMENTO E INSTALAÇÃO. AF_12/2017</v>
      </c>
      <c r="F409" s="77" t="str">
        <f>IFERROR(VLOOKUP($C409,'SINAPI DEZEMBRO 2020'!$A:$D,3,0),IFERROR(VLOOKUP($C409,'COMP. PROPRIA'!$B$4:$I$79292,5,0),""))</f>
        <v>M</v>
      </c>
      <c r="G409" s="119">
        <f>QUANT!K1543</f>
        <v>190</v>
      </c>
      <c r="H409" s="114">
        <f>IFERROR(VLOOKUP($C409,'SINAPI DEZEMBRO 2020'!$A:$D,4,0),IFERROR(VLOOKUP($C409,'COMP. PROPRIA'!$B$4:$I$79292,8,0),""))</f>
        <v>33.659999999999997</v>
      </c>
      <c r="I409" s="115">
        <f>H409*'4-BDI'!$E$29</f>
        <v>43.165583999999996</v>
      </c>
      <c r="J409" s="116">
        <f t="shared" si="94"/>
        <v>6395.4</v>
      </c>
      <c r="K409" s="117">
        <f t="shared" si="95"/>
        <v>8201.4599999999991</v>
      </c>
    </row>
    <row r="410" spans="2:11" s="72" customFormat="1" ht="30" x14ac:dyDescent="0.2">
      <c r="B410" s="223" t="s">
        <v>12336</v>
      </c>
      <c r="C410" s="314">
        <f>QUANT!C1545</f>
        <v>96974</v>
      </c>
      <c r="D410" s="314" t="str">
        <f>QUANT!D1545</f>
        <v>SINAPI</v>
      </c>
      <c r="E410" s="76" t="str">
        <f>IFERROR(VLOOKUP($C410,'SINAPI DEZEMBRO 2020'!$1:$1048576,2,0),IFERROR(VLOOKUP($C410,'COMP. PROPRIA'!$B$4:$I$79292,4,0),""))</f>
        <v>CORDOALHA DE COBRE NU 50 MM², NÃO ENTERRADA, COM ISOLADOR - FORNECIMENTO E INSTALAÇÃO. AF_12/2017</v>
      </c>
      <c r="F410" s="77" t="str">
        <f>IFERROR(VLOOKUP($C410,'SINAPI DEZEMBRO 2020'!$A:$D,3,0),IFERROR(VLOOKUP($C410,'COMP. PROPRIA'!$B$4:$I$79292,5,0),""))</f>
        <v>M</v>
      </c>
      <c r="G410" s="119">
        <f>QUANT!K1545</f>
        <v>56</v>
      </c>
      <c r="H410" s="114">
        <f>IFERROR(VLOOKUP($C410,'SINAPI DEZEMBRO 2020'!$A:$D,4,0),IFERROR(VLOOKUP($C410,'COMP. PROPRIA'!$B$4:$I$79292,8,0),""))</f>
        <v>51.3</v>
      </c>
      <c r="I410" s="115">
        <f>H410*'4-BDI'!$E$29</f>
        <v>65.787120000000002</v>
      </c>
      <c r="J410" s="116">
        <f t="shared" si="94"/>
        <v>2872.8</v>
      </c>
      <c r="K410" s="117">
        <f t="shared" si="95"/>
        <v>3684.07</v>
      </c>
    </row>
    <row r="411" spans="2:11" s="72" customFormat="1" ht="30" x14ac:dyDescent="0.2">
      <c r="B411" s="223" t="s">
        <v>12337</v>
      </c>
      <c r="C411" s="314" t="str">
        <f>QUANT!C1547</f>
        <v>CP-SPDA-02</v>
      </c>
      <c r="D411" s="314" t="str">
        <f>QUANT!D1547</f>
        <v>PRÓPRIA</v>
      </c>
      <c r="E411" s="76" t="str">
        <f>IFERROR(VLOOKUP($C411,'SINAPI DEZEMBRO 2020'!$1:$1048576,2,0),IFERROR(VLOOKUP($C411,'COMP. PROPRIA'!$B$4:$I$79292,4,0),""))</f>
        <v>GRAMPO CONECTOR GTDU PARA HASTE DE ATERRAMENTO DUPLO 5/8'' - 50MM² - FORNECIMENTO E INSTALAÇÃO</v>
      </c>
      <c r="F411" s="77" t="str">
        <f>IFERROR(VLOOKUP($C411,'SINAPI DEZEMBRO 2020'!$A:$D,3,0),IFERROR(VLOOKUP($C411,'COMP. PROPRIA'!$B$4:$I$79292,5,0),""))</f>
        <v>UN</v>
      </c>
      <c r="G411" s="119">
        <f>QUANT!K1547</f>
        <v>12</v>
      </c>
      <c r="H411" s="114">
        <f>IFERROR(VLOOKUP($C411,'SINAPI DEZEMBRO 2020'!$A:$D,4,0),IFERROR(VLOOKUP($C411,'COMP. PROPRIA'!$B$4:$I$79292,8,0),""))</f>
        <v>137.78</v>
      </c>
      <c r="I411" s="115">
        <f>H411*'4-BDI'!$E$29</f>
        <v>176.68907200000001</v>
      </c>
      <c r="J411" s="116">
        <f t="shared" si="94"/>
        <v>1653.36</v>
      </c>
      <c r="K411" s="117">
        <f t="shared" si="95"/>
        <v>2120.2600000000002</v>
      </c>
    </row>
    <row r="412" spans="2:11" s="72" customFormat="1" ht="30" x14ac:dyDescent="0.2">
      <c r="B412" s="223" t="s">
        <v>12338</v>
      </c>
      <c r="C412" s="314" t="str">
        <f>QUANT!C1549</f>
        <v>CP-SPDA-03</v>
      </c>
      <c r="D412" s="314" t="str">
        <f>QUANT!D1549</f>
        <v>PRÓPRIA</v>
      </c>
      <c r="E412" s="76" t="str">
        <f>IFERROR(VLOOKUP($C412,'SINAPI DEZEMBRO 2020'!$1:$1048576,2,0),IFERROR(VLOOKUP($C412,'COMP. PROPRIA'!$B$4:$I$79292,4,0),""))</f>
        <v>GRAMPO CONECTOR MINI-BAR EM BRONZE ESTANHADO TEL-583 - FORNECIMENTO E INSTALAÇÃO</v>
      </c>
      <c r="F412" s="77" t="str">
        <f>IFERROR(VLOOKUP($C412,'SINAPI DEZEMBRO 2020'!$A:$D,3,0),IFERROR(VLOOKUP($C412,'COMP. PROPRIA'!$B$4:$I$79292,5,0),""))</f>
        <v>UN</v>
      </c>
      <c r="G412" s="119">
        <f>QUANT!K1549</f>
        <v>39</v>
      </c>
      <c r="H412" s="114">
        <f>IFERROR(VLOOKUP($C412,'SINAPI DEZEMBRO 2020'!$A:$D,4,0),IFERROR(VLOOKUP($C412,'COMP. PROPRIA'!$B$4:$I$79292,8,0),""))</f>
        <v>16.05</v>
      </c>
      <c r="I412" s="115">
        <f>H412*'4-BDI'!$E$29</f>
        <v>20.582520000000002</v>
      </c>
      <c r="J412" s="116">
        <f t="shared" si="94"/>
        <v>625.95000000000005</v>
      </c>
      <c r="K412" s="117">
        <f t="shared" si="95"/>
        <v>802.71</v>
      </c>
    </row>
    <row r="413" spans="2:11" s="72" customFormat="1" ht="30" x14ac:dyDescent="0.2">
      <c r="B413" s="223" t="s">
        <v>12339</v>
      </c>
      <c r="C413" s="314" t="str">
        <f>QUANT!C1551</f>
        <v>CP-SPDA-04</v>
      </c>
      <c r="D413" s="314" t="str">
        <f>QUANT!D1551</f>
        <v>PRÓPRIA</v>
      </c>
      <c r="E413" s="76" t="str">
        <f>IFERROR(VLOOKUP($C413,'SINAPI DEZEMBRO 2020'!$1:$1048576,2,0),IFERROR(VLOOKUP($C413,'COMP. PROPRIA'!$B$4:$I$79292,4,0),""))</f>
        <v>TERMINAL AÉREO - DN 100MM - ALTURA 600MM - FORNECIMENTO E INSTALAÇÃO</v>
      </c>
      <c r="F413" s="77" t="str">
        <f>IFERROR(VLOOKUP($C413,'SINAPI DEZEMBRO 2020'!$A:$D,3,0),IFERROR(VLOOKUP($C413,'COMP. PROPRIA'!$B$4:$I$79292,5,0),""))</f>
        <v xml:space="preserve">UN    </v>
      </c>
      <c r="G413" s="119">
        <f>QUANT!K1551</f>
        <v>95</v>
      </c>
      <c r="H413" s="114">
        <f>IFERROR(VLOOKUP($C413,'SINAPI DEZEMBRO 2020'!$A:$D,4,0),IFERROR(VLOOKUP($C413,'COMP. PROPRIA'!$B$4:$I$79292,8,0),""))</f>
        <v>28.18</v>
      </c>
      <c r="I413" s="115">
        <f>H413*'4-BDI'!$E$29</f>
        <v>36.138032000000003</v>
      </c>
      <c r="J413" s="116">
        <f t="shared" si="94"/>
        <v>2677.1</v>
      </c>
      <c r="K413" s="117">
        <f t="shared" si="95"/>
        <v>3433.11</v>
      </c>
    </row>
    <row r="414" spans="2:11" s="72" customFormat="1" ht="30" x14ac:dyDescent="0.2">
      <c r="B414" s="223" t="s">
        <v>12340</v>
      </c>
      <c r="C414" s="314" t="str">
        <f>QUANT!C1555</f>
        <v>CP-SPDA-05</v>
      </c>
      <c r="D414" s="314" t="str">
        <f>QUANT!D1555</f>
        <v>PRÓPRIA</v>
      </c>
      <c r="E414" s="76" t="str">
        <f>IFERROR(VLOOKUP($C414,'SINAPI DEZEMBRO 2020'!$1:$1048576,2,0),IFERROR(VLOOKUP($C414,'COMP. PROPRIA'!$B$4:$I$79292,4,0),""))</f>
        <v xml:space="preserve">CORDOALHA DE COBRE NU 35 MM², NÃO ENTERRADA, SEM ISOLADOR - FORNECIMENTO E INSTALAÇÃO. </v>
      </c>
      <c r="F414" s="77" t="str">
        <f>IFERROR(VLOOKUP($C414,'SINAPI DEZEMBRO 2020'!$A:$D,3,0),IFERROR(VLOOKUP($C414,'COMP. PROPRIA'!$B$4:$I$79292,5,0),""))</f>
        <v>M</v>
      </c>
      <c r="G414" s="119">
        <f>QUANT!K1555</f>
        <v>370</v>
      </c>
      <c r="H414" s="114">
        <f>IFERROR(VLOOKUP($C414,'SINAPI DEZEMBRO 2020'!$A:$D,4,0),IFERROR(VLOOKUP($C414,'COMP. PROPRIA'!$B$4:$I$79292,8,0),""))</f>
        <v>29.07</v>
      </c>
      <c r="I414" s="115">
        <f>H414*'4-BDI'!$E$29</f>
        <v>37.279367999999998</v>
      </c>
      <c r="J414" s="116">
        <f t="shared" si="94"/>
        <v>10755.9</v>
      </c>
      <c r="K414" s="117">
        <f t="shared" si="95"/>
        <v>13793.36</v>
      </c>
    </row>
    <row r="415" spans="2:11" s="72" customFormat="1" ht="30" x14ac:dyDescent="0.2">
      <c r="B415" s="223" t="s">
        <v>12341</v>
      </c>
      <c r="C415" s="314" t="str">
        <f>QUANT!C1559</f>
        <v>CP-SPDA-06</v>
      </c>
      <c r="D415" s="314" t="str">
        <f>QUANT!D1559</f>
        <v>PRÓPRIA</v>
      </c>
      <c r="E415" s="76" t="str">
        <f>IFERROR(VLOOKUP($C415,'SINAPI DEZEMBRO 2020'!$1:$1048576,2,0),IFERROR(VLOOKUP($C415,'COMP. PROPRIA'!$B$4:$I$79292,4,0),""))</f>
        <v>CAIXA DE EQUALIZAÇÃO DE POTÊNCIAS 200X200MM EM AÇO COM BARRAMENTO, EXPESSURA 9MM - FORNECIMENTO E INSTALAÇÃO</v>
      </c>
      <c r="F415" s="77" t="str">
        <f>IFERROR(VLOOKUP($C415,'SINAPI DEZEMBRO 2020'!$A:$D,3,0),IFERROR(VLOOKUP($C415,'COMP. PROPRIA'!$B$4:$I$79292,5,0),""))</f>
        <v xml:space="preserve">UN    </v>
      </c>
      <c r="G415" s="119">
        <f>QUANT!K1559</f>
        <v>1</v>
      </c>
      <c r="H415" s="114">
        <f>IFERROR(VLOOKUP($C415,'SINAPI DEZEMBRO 2020'!$A:$D,4,0),IFERROR(VLOOKUP($C415,'COMP. PROPRIA'!$B$4:$I$79292,8,0),""))</f>
        <v>422.89</v>
      </c>
      <c r="I415" s="115">
        <f>H415*'4-BDI'!$E$29</f>
        <v>542.31413599999996</v>
      </c>
      <c r="J415" s="116">
        <f t="shared" si="94"/>
        <v>422.89</v>
      </c>
      <c r="K415" s="117">
        <f t="shared" si="95"/>
        <v>542.30999999999995</v>
      </c>
    </row>
    <row r="416" spans="2:11" s="72" customFormat="1" ht="30" x14ac:dyDescent="0.2">
      <c r="B416" s="223" t="s">
        <v>12342</v>
      </c>
      <c r="C416" s="314">
        <f>QUANT!C1563</f>
        <v>93358</v>
      </c>
      <c r="D416" s="314" t="str">
        <f>QUANT!D1563</f>
        <v>SINAPI</v>
      </c>
      <c r="E416" s="76" t="str">
        <f>IFERROR(VLOOKUP($C416,'SINAPI DEZEMBRO 2020'!$1:$1048576,2,0),IFERROR(VLOOKUP($C416,'COMP. PROPRIA'!$B$4:$I$79292,4,0),""))</f>
        <v>ESCAVAÇÃO MANUAL DE VALA COM PROFUNDIDADE MENOR OU IGUAL A 1,30 M. AF_03/2016</v>
      </c>
      <c r="F416" s="77" t="str">
        <f>IFERROR(VLOOKUP($C416,'SINAPI DEZEMBRO 2020'!$A:$D,3,0),IFERROR(VLOOKUP($C416,'COMP. PROPRIA'!$B$4:$I$79292,5,0),""))</f>
        <v>M3</v>
      </c>
      <c r="G416" s="119">
        <f>QUANT!K1563</f>
        <v>29</v>
      </c>
      <c r="H416" s="114">
        <f>IFERROR(VLOOKUP($C416,'SINAPI DEZEMBRO 2020'!$A:$D,4,0),IFERROR(VLOOKUP($C416,'COMP. PROPRIA'!$B$4:$I$79292,8,0),""))</f>
        <v>52.77</v>
      </c>
      <c r="I416" s="115">
        <f>H416*'4-BDI'!$E$29</f>
        <v>67.672247999999996</v>
      </c>
      <c r="J416" s="116">
        <f t="shared" si="94"/>
        <v>1530.33</v>
      </c>
      <c r="K416" s="117">
        <f t="shared" si="95"/>
        <v>1962.49</v>
      </c>
    </row>
    <row r="417" spans="2:12" s="72" customFormat="1" ht="15" x14ac:dyDescent="0.2">
      <c r="B417" s="223" t="s">
        <v>12343</v>
      </c>
      <c r="C417" s="314">
        <f>QUANT!C1567</f>
        <v>96995</v>
      </c>
      <c r="D417" s="314" t="str">
        <f>QUANT!D1567</f>
        <v>SINAPI</v>
      </c>
      <c r="E417" s="76" t="str">
        <f>IFERROR(VLOOKUP($C417,'SINAPI DEZEMBRO 2020'!$1:$1048576,2,0),IFERROR(VLOOKUP($C417,'COMP. PROPRIA'!$B$4:$I$79292,4,0),""))</f>
        <v>REATERRO MANUAL APILOADO COM SOQUETE. AF_10/2017</v>
      </c>
      <c r="F417" s="77" t="str">
        <f>IFERROR(VLOOKUP($C417,'SINAPI DEZEMBRO 2020'!$A:$D,3,0),IFERROR(VLOOKUP($C417,'COMP. PROPRIA'!$B$4:$I$79292,5,0),""))</f>
        <v>M3</v>
      </c>
      <c r="G417" s="119">
        <f>QUANT!K1567</f>
        <v>29</v>
      </c>
      <c r="H417" s="114">
        <f>IFERROR(VLOOKUP($C417,'SINAPI DEZEMBRO 2020'!$A:$D,4,0),IFERROR(VLOOKUP($C417,'COMP. PROPRIA'!$B$4:$I$79292,8,0),""))</f>
        <v>31.99</v>
      </c>
      <c r="I417" s="115">
        <f>H417*'4-BDI'!$E$29</f>
        <v>41.023975999999998</v>
      </c>
      <c r="J417" s="116">
        <f t="shared" si="94"/>
        <v>927.71</v>
      </c>
      <c r="K417" s="117">
        <f t="shared" si="95"/>
        <v>1189.69</v>
      </c>
    </row>
    <row r="418" spans="2:12" s="72" customFormat="1" ht="30" x14ac:dyDescent="0.2">
      <c r="B418" s="223" t="s">
        <v>12344</v>
      </c>
      <c r="C418" s="314">
        <f>QUANT!C1571</f>
        <v>96989</v>
      </c>
      <c r="D418" s="314" t="str">
        <f>QUANT!D1571</f>
        <v>SINAPI</v>
      </c>
      <c r="E418" s="76" t="str">
        <f>IFERROR(VLOOKUP($C418,'SINAPI DEZEMBRO 2020'!$1:$1048576,2,0),IFERROR(VLOOKUP($C418,'COMP. PROPRIA'!$B$4:$I$79292,4,0),""))</f>
        <v>CAPTOR TIPO FRANKLIN PARA SPDA - FORNECIMENTO E INSTALAÇÃO. AF_12/2017</v>
      </c>
      <c r="F418" s="77" t="str">
        <f>IFERROR(VLOOKUP($C418,'SINAPI DEZEMBRO 2020'!$A:$D,3,0),IFERROR(VLOOKUP($C418,'COMP. PROPRIA'!$B$4:$I$79292,5,0),""))</f>
        <v>UN</v>
      </c>
      <c r="G418" s="119">
        <f>QUANT!K1571</f>
        <v>1</v>
      </c>
      <c r="H418" s="114">
        <f>IFERROR(VLOOKUP($C418,'SINAPI DEZEMBRO 2020'!$A:$D,4,0),IFERROR(VLOOKUP($C418,'COMP. PROPRIA'!$B$4:$I$79292,8,0),""))</f>
        <v>123.86</v>
      </c>
      <c r="I418" s="115">
        <f>H418*'4-BDI'!$E$29</f>
        <v>158.838064</v>
      </c>
      <c r="J418" s="116">
        <f t="shared" si="94"/>
        <v>123.86</v>
      </c>
      <c r="K418" s="117">
        <f t="shared" si="95"/>
        <v>158.83000000000001</v>
      </c>
    </row>
    <row r="419" spans="2:12" s="72" customFormat="1" ht="15" x14ac:dyDescent="0.2">
      <c r="B419" s="753" t="s">
        <v>3887</v>
      </c>
      <c r="C419" s="754"/>
      <c r="D419" s="754"/>
      <c r="E419" s="754"/>
      <c r="F419" s="754"/>
      <c r="G419" s="754"/>
      <c r="H419" s="754"/>
      <c r="I419" s="145"/>
      <c r="J419" s="146">
        <f>TRUNC(SUM(J406:J418),2)</f>
        <v>29984.74</v>
      </c>
      <c r="K419" s="149">
        <f>TRUNC(SUM(K406:K418),2)</f>
        <v>38452.36</v>
      </c>
    </row>
    <row r="420" spans="2:12" s="72" customFormat="1" ht="15" x14ac:dyDescent="0.2">
      <c r="B420" s="148" t="s">
        <v>12355</v>
      </c>
      <c r="C420" s="315"/>
      <c r="D420" s="140"/>
      <c r="E420" s="141" t="str">
        <f>QUANT!E1575</f>
        <v>PREVENÇÃO E COMBATE A INCÊNDIO E PÂNICO</v>
      </c>
      <c r="F420" s="142"/>
      <c r="G420" s="143"/>
      <c r="H420" s="144"/>
      <c r="I420" s="144"/>
      <c r="J420" s="112"/>
      <c r="K420" s="113"/>
    </row>
    <row r="421" spans="2:12" s="72" customFormat="1" ht="30" x14ac:dyDescent="0.2">
      <c r="B421" s="223" t="s">
        <v>12345</v>
      </c>
      <c r="C421" s="314">
        <f>QUANT!C1576</f>
        <v>101905</v>
      </c>
      <c r="D421" s="314" t="str">
        <f>QUANT!D1576</f>
        <v>SINAPI</v>
      </c>
      <c r="E421" s="76" t="str">
        <f>IFERROR(VLOOKUP($C421,'SINAPI DEZEMBRO 2020'!$1:$1048576,2,0),IFERROR(VLOOKUP($C421,'COMP. PROPRIA'!$B$4:$I$79292,4,0),""))</f>
        <v>EXTINTOR DE INCÊNDIO PORTÁTIL COM CARGA DE ÁGUA PRESSURIZADA DE 10 L, CLASSE A - FORNECIMENTO E INSTALAÇÃO. AF_10/2020_P</v>
      </c>
      <c r="F421" s="77" t="str">
        <f>IFERROR(VLOOKUP($C421,'SINAPI DEZEMBRO 2020'!$A:$D,3,0),IFERROR(VLOOKUP($C421,'COMP. PROPRIA'!$B$4:$I$79292,5,0),""))</f>
        <v>UN</v>
      </c>
      <c r="G421" s="119">
        <v>4</v>
      </c>
      <c r="H421" s="114">
        <f>IFERROR(VLOOKUP($C421,'SINAPI DEZEMBRO 2020'!$A:$D,4,0),IFERROR(VLOOKUP($C421,'COMP. PROPRIA'!$B$4:$I$79292,8,0),""))</f>
        <v>155.9</v>
      </c>
      <c r="I421" s="115">
        <f>H421*'4-BDI'!$E$29</f>
        <v>199.92616000000001</v>
      </c>
      <c r="J421" s="116">
        <f t="shared" ref="J421:J425" si="96">TRUNC(G421*H421,2)</f>
        <v>623.6</v>
      </c>
      <c r="K421" s="117">
        <f t="shared" ref="K421:K425" si="97">TRUNC(G421*I421,2)</f>
        <v>799.7</v>
      </c>
    </row>
    <row r="422" spans="2:12" s="72" customFormat="1" ht="30" x14ac:dyDescent="0.2">
      <c r="B422" s="223" t="s">
        <v>12346</v>
      </c>
      <c r="C422" s="314">
        <f>QUANT!C1578</f>
        <v>101909</v>
      </c>
      <c r="D422" s="314" t="str">
        <f>QUANT!D1578</f>
        <v>SINAPI</v>
      </c>
      <c r="E422" s="76" t="str">
        <f>IFERROR(VLOOKUP($C422,'SINAPI DEZEMBRO 2020'!$1:$1048576,2,0),IFERROR(VLOOKUP($C422,'COMP. PROPRIA'!$B$4:$I$79292,4,0),""))</f>
        <v>EXTINTOR DE INCÊNDIO PORTÁTIL COM CARGA DE PQS DE 6 KG, CLASSE BC - FORNECIMENTO E INSTALAÇÃO. AF_10/2020_P</v>
      </c>
      <c r="F422" s="77" t="str">
        <f>IFERROR(VLOOKUP($C422,'SINAPI DEZEMBRO 2020'!$A:$D,3,0),IFERROR(VLOOKUP($C422,'COMP. PROPRIA'!$B$4:$I$79292,5,0),""))</f>
        <v>UN</v>
      </c>
      <c r="G422" s="119">
        <v>3</v>
      </c>
      <c r="H422" s="114">
        <f>IFERROR(VLOOKUP($C422,'SINAPI DEZEMBRO 2020'!$A:$D,4,0),IFERROR(VLOOKUP($C422,'COMP. PROPRIA'!$B$4:$I$79292,8,0),""))</f>
        <v>176.15</v>
      </c>
      <c r="I422" s="115">
        <f>H422*'4-BDI'!$E$29</f>
        <v>225.89475999999999</v>
      </c>
      <c r="J422" s="116">
        <f t="shared" si="96"/>
        <v>528.45000000000005</v>
      </c>
      <c r="K422" s="117">
        <f t="shared" si="97"/>
        <v>677.68</v>
      </c>
    </row>
    <row r="423" spans="2:12" s="72" customFormat="1" ht="45" x14ac:dyDescent="0.2">
      <c r="B423" s="223" t="s">
        <v>12347</v>
      </c>
      <c r="C423" s="314" t="str">
        <f>QUANT!C1580</f>
        <v>CP-INC-01</v>
      </c>
      <c r="D423" s="314" t="str">
        <f>QUANT!D1580</f>
        <v>PRÓPRIA</v>
      </c>
      <c r="E423" s="76" t="str">
        <f>IFERROR(VLOOKUP($C423,'SINAPI DEZEMBRO 2020'!$1:$1048576,2,0),IFERROR(VLOOKUP($C423,'COMP. PROPRIA'!$B$4:$I$79292,4,0),""))</f>
        <v>PLACA DE SINALIZACAO DE SEGURANCA CONTRA INCENDIO, FOTOLUMINESCENTE, RETANGULAR, *13 X 26* CM, EM PVC *2* MM ANTI-CHAMAS (SIMBOLOS, CORES E PICTOGRAMAS CONFORME NBR 13434)</v>
      </c>
      <c r="F423" s="77" t="str">
        <f>IFERROR(VLOOKUP($C423,'SINAPI DEZEMBRO 2020'!$A:$D,3,0),IFERROR(VLOOKUP($C423,'COMP. PROPRIA'!$B$4:$I$79292,5,0),""))</f>
        <v xml:space="preserve">CJ    </v>
      </c>
      <c r="G423" s="119">
        <f>QUANT!K1580</f>
        <v>11</v>
      </c>
      <c r="H423" s="114">
        <f>IFERROR(VLOOKUP($C423,'SINAPI DEZEMBRO 2020'!$A:$D,4,0),IFERROR(VLOOKUP($C423,'COMP. PROPRIA'!$B$4:$I$79292,8,0),""))</f>
        <v>14.66</v>
      </c>
      <c r="I423" s="115">
        <f>H423*'4-BDI'!$E$29</f>
        <v>18.799983999999998</v>
      </c>
      <c r="J423" s="116">
        <f t="shared" si="96"/>
        <v>161.26</v>
      </c>
      <c r="K423" s="117">
        <f t="shared" si="97"/>
        <v>206.79</v>
      </c>
    </row>
    <row r="424" spans="2:12" s="72" customFormat="1" ht="30" x14ac:dyDescent="0.2">
      <c r="B424" s="223" t="s">
        <v>12348</v>
      </c>
      <c r="C424" s="314">
        <f>QUANT!C1582</f>
        <v>97599</v>
      </c>
      <c r="D424" s="314" t="str">
        <f>QUANT!D1582</f>
        <v>SINAPI</v>
      </c>
      <c r="E424" s="76" t="str">
        <f>IFERROR(VLOOKUP($C424,'SINAPI DEZEMBRO 2020'!$1:$1048576,2,0),IFERROR(VLOOKUP($C424,'COMP. PROPRIA'!$B$4:$I$79292,4,0),""))</f>
        <v>LUMINÁRIA DE EMERGÊNCIA, COM 30 LÂMPADAS LED DE 2 W, SEM REATOR - FORNECIMENTO E INSTALAÇÃO. AF_02/2020</v>
      </c>
      <c r="F424" s="77" t="str">
        <f>IFERROR(VLOOKUP($C424,'SINAPI DEZEMBRO 2020'!$A:$D,3,0),IFERROR(VLOOKUP($C424,'COMP. PROPRIA'!$B$4:$I$79292,5,0),""))</f>
        <v>UN</v>
      </c>
      <c r="G424" s="119">
        <f>QUANT!K1582</f>
        <v>23</v>
      </c>
      <c r="H424" s="114">
        <f>IFERROR(VLOOKUP($C424,'SINAPI DEZEMBRO 2020'!$A:$D,4,0),IFERROR(VLOOKUP($C424,'COMP. PROPRIA'!$B$4:$I$79292,8,0),""))</f>
        <v>22.94</v>
      </c>
      <c r="I424" s="115">
        <f>H424*'4-BDI'!$E$29</f>
        <v>29.418256</v>
      </c>
      <c r="J424" s="116">
        <f t="shared" si="96"/>
        <v>527.62</v>
      </c>
      <c r="K424" s="117">
        <f t="shared" si="97"/>
        <v>676.61</v>
      </c>
    </row>
    <row r="425" spans="2:12" s="72" customFormat="1" ht="30" x14ac:dyDescent="0.2">
      <c r="B425" s="223" t="s">
        <v>12349</v>
      </c>
      <c r="C425" s="314">
        <f>QUANT!C1584</f>
        <v>84665</v>
      </c>
      <c r="D425" s="314" t="str">
        <f>QUANT!D1584</f>
        <v>SINAPI</v>
      </c>
      <c r="E425" s="76" t="str">
        <f>IFERROR(VLOOKUP($C425,'SINAPI DEZEMBRO 2020'!$1:$1048576,2,0),IFERROR(VLOOKUP($C425,'COMP. PROPRIA'!$B$4:$I$79292,4,0),""))</f>
        <v>PINTURA ACRILICA PARA SINALIZAÇÃO HORIZONTAL EM PISO CIMENTADO</v>
      </c>
      <c r="F425" s="77" t="str">
        <f>IFERROR(VLOOKUP($C425,'SINAPI DEZEMBRO 2020'!$A:$D,3,0),IFERROR(VLOOKUP($C425,'COMP. PROPRIA'!$B$4:$I$79292,5,0),""))</f>
        <v>M2</v>
      </c>
      <c r="G425" s="119">
        <f>QUANT!K1584</f>
        <v>7</v>
      </c>
      <c r="H425" s="114">
        <f>IFERROR(VLOOKUP($C425,'SINAPI DEZEMBRO 2020'!$A:$D,4,0),IFERROR(VLOOKUP($C425,'COMP. PROPRIA'!$B$4:$I$79292,8,0),""))</f>
        <v>15.77</v>
      </c>
      <c r="I425" s="115">
        <f>H425*'4-BDI'!$E$29</f>
        <v>20.223447999999998</v>
      </c>
      <c r="J425" s="116">
        <f t="shared" si="96"/>
        <v>110.39</v>
      </c>
      <c r="K425" s="117">
        <f t="shared" si="97"/>
        <v>141.56</v>
      </c>
    </row>
    <row r="426" spans="2:12" s="72" customFormat="1" ht="15" x14ac:dyDescent="0.2">
      <c r="B426" s="753" t="s">
        <v>3887</v>
      </c>
      <c r="C426" s="754"/>
      <c r="D426" s="754"/>
      <c r="E426" s="754"/>
      <c r="F426" s="754"/>
      <c r="G426" s="754"/>
      <c r="H426" s="754"/>
      <c r="I426" s="145"/>
      <c r="J426" s="146">
        <f>TRUNC(SUM(J421:J425),2)</f>
        <v>1951.32</v>
      </c>
      <c r="K426" s="149">
        <f>TRUNC(SUM(K421:K425),2)</f>
        <v>2502.34</v>
      </c>
    </row>
    <row r="427" spans="2:12" s="81" customFormat="1" ht="15" x14ac:dyDescent="0.2">
      <c r="B427" s="148" t="s">
        <v>12356</v>
      </c>
      <c r="C427" s="315"/>
      <c r="D427" s="140"/>
      <c r="E427" s="141" t="str">
        <f>QUANT!E1587</f>
        <v>ABRIGO DE GAS</v>
      </c>
      <c r="F427" s="142"/>
      <c r="G427" s="143"/>
      <c r="H427" s="144"/>
      <c r="I427" s="144"/>
      <c r="J427" s="112"/>
      <c r="K427" s="113"/>
    </row>
    <row r="428" spans="2:12" ht="41.25" customHeight="1" x14ac:dyDescent="0.2">
      <c r="B428" s="570" t="s">
        <v>12350</v>
      </c>
      <c r="C428" s="314" t="str">
        <f>QUANT!C1588</f>
        <v>CP-GAS-01</v>
      </c>
      <c r="D428" s="314" t="str">
        <f>QUANT!D1588</f>
        <v>PRÓPRIA</v>
      </c>
      <c r="E428" s="76" t="str">
        <f>IFERROR(VLOOKUP($C428,'SINAPI DEZEMBRO 2020'!$1:$1048576,2,0),IFERROR(VLOOKUP($C428,'COMP. PROPRIA'!$B$4:$I$79292,4,0),""))</f>
        <v>CONSTRUÇÃO DA CASA DE GÁS MODELO PADRÃO DE 2,00X1,00</v>
      </c>
      <c r="F428" s="77" t="str">
        <f>IFERROR(VLOOKUP($C428,'SINAPI DEZEMBRO 2020'!$A:$D,3,0),IFERROR(VLOOKUP($C428,'COMP. PROPRIA'!$B$4:$I$79292,5,0),""))</f>
        <v>UN</v>
      </c>
      <c r="G428" s="119">
        <f>QUANT!K1588</f>
        <v>1</v>
      </c>
      <c r="H428" s="114">
        <f>IFERROR(VLOOKUP($C428,'SINAPI DEZEMBRO 2020'!$A:$D,4,0),IFERROR(VLOOKUP($C428,'COMP. PROPRIA'!$B$4:$I$79292,8,0),""))</f>
        <v>2443.56</v>
      </c>
      <c r="I428" s="115">
        <f>H428*'4-BDI'!$E$29</f>
        <v>3133.6213439999997</v>
      </c>
      <c r="J428" s="116">
        <f t="shared" ref="J428:J442" si="98">TRUNC(G428*H428,2)</f>
        <v>2443.56</v>
      </c>
      <c r="K428" s="117">
        <f t="shared" ref="K428:K442" si="99">TRUNC(G428*I428,2)</f>
        <v>3133.62</v>
      </c>
      <c r="L428" s="275"/>
    </row>
    <row r="429" spans="2:12" ht="45" x14ac:dyDescent="0.2">
      <c r="B429" s="570" t="s">
        <v>12351</v>
      </c>
      <c r="C429" s="314" t="str">
        <f>QUANT!C1592</f>
        <v>CP-GAS-02</v>
      </c>
      <c r="D429" s="314" t="str">
        <f>QUANT!D1592</f>
        <v>PRÓPRIA</v>
      </c>
      <c r="E429" s="76" t="str">
        <f>IFERROR(VLOOKUP($C429,'SINAPI DEZEMBRO 2020'!$1:$1048576,2,0),IFERROR(VLOOKUP($C429,'COMP. PROPRIA'!$B$4:$I$79292,4,0),""))</f>
        <v>FITA ADESIVA ANTICORROSIVA DE PVC FLEXIVEL, COR PRETA, PARA PROTECAO TUBULACAO, 50 MM X 30 M (L X C), E= *0,25* MM - FORNECIMETNO E INSTALAÇÃO</v>
      </c>
      <c r="F429" s="77" t="str">
        <f>IFERROR(VLOOKUP($C429,'SINAPI DEZEMBRO 2020'!$A:$D,3,0),IFERROR(VLOOKUP($C429,'COMP. PROPRIA'!$B$4:$I$79292,5,0),""))</f>
        <v>M</v>
      </c>
      <c r="G429" s="119">
        <f>QUANT!K1592</f>
        <v>2</v>
      </c>
      <c r="H429" s="114">
        <f>IFERROR(VLOOKUP($C429,'SINAPI DEZEMBRO 2020'!$A:$D,4,0),IFERROR(VLOOKUP($C429,'COMP. PROPRIA'!$B$4:$I$79292,8,0),""))</f>
        <v>14.86</v>
      </c>
      <c r="I429" s="115">
        <f>H429*'4-BDI'!$E$29</f>
        <v>19.056463999999998</v>
      </c>
      <c r="J429" s="116">
        <f t="shared" si="98"/>
        <v>29.72</v>
      </c>
      <c r="K429" s="117">
        <f t="shared" si="99"/>
        <v>38.11</v>
      </c>
      <c r="L429" s="282"/>
    </row>
    <row r="430" spans="2:12" ht="51" customHeight="1" x14ac:dyDescent="0.2">
      <c r="B430" s="570" t="s">
        <v>12381</v>
      </c>
      <c r="C430" s="314" t="str">
        <f>QUANT!C1596</f>
        <v>CP-GAS-03</v>
      </c>
      <c r="D430" s="314" t="str">
        <f>QUANT!D1596</f>
        <v>PRÓPRIA</v>
      </c>
      <c r="E430" s="76" t="str">
        <f>IFERROR(VLOOKUP($C430,'SINAPI DEZEMBRO 2020'!$1:$1048576,2,0),IFERROR(VLOOKUP($C430,'COMP. PROPRIA'!$B$4:$I$79292,4,0),""))</f>
        <v>VALVULA DE RETENCAO VERTICAL, DE BRONZE (PN-16), 3/4", 200 PSI, EXTREMIDADES COM ROSCA - FORNECIMENTO E INSTALAÇÃO</v>
      </c>
      <c r="F430" s="77" t="str">
        <f>IFERROR(VLOOKUP($C430,'SINAPI DEZEMBRO 2020'!$A:$D,3,0),IFERROR(VLOOKUP($C430,'COMP. PROPRIA'!$B$4:$I$79292,5,0),""))</f>
        <v>UN</v>
      </c>
      <c r="G430" s="119">
        <f>QUANT!K1596</f>
        <v>2</v>
      </c>
      <c r="H430" s="114">
        <f>IFERROR(VLOOKUP($C430,'SINAPI DEZEMBRO 2020'!$A:$D,4,0),IFERROR(VLOOKUP($C430,'COMP. PROPRIA'!$B$4:$I$79292,8,0),""))</f>
        <v>46.71</v>
      </c>
      <c r="I430" s="115">
        <f>H430*'4-BDI'!$E$29</f>
        <v>59.900903999999997</v>
      </c>
      <c r="J430" s="116">
        <f t="shared" si="98"/>
        <v>93.42</v>
      </c>
      <c r="K430" s="117">
        <f t="shared" si="99"/>
        <v>119.8</v>
      </c>
    </row>
    <row r="431" spans="2:12" ht="47.25" customHeight="1" x14ac:dyDescent="0.2">
      <c r="B431" s="570" t="s">
        <v>12352</v>
      </c>
      <c r="C431" s="314" t="str">
        <f>QUANT!C1600</f>
        <v>CP-GAS-04</v>
      </c>
      <c r="D431" s="314" t="str">
        <f>QUANT!D1600</f>
        <v>PRÓPRIA</v>
      </c>
      <c r="E431" s="76" t="str">
        <f>IFERROR(VLOOKUP($C431,'SINAPI DEZEMBRO 2020'!$1:$1048576,2,0),IFERROR(VLOOKUP($C431,'COMP. PROPRIA'!$B$4:$I$79292,4,0),""))</f>
        <v>TÊ GALVANIZADO Ø3/4" PARA INSTALAÇÃO EM RAMAL DE GÁS - FORNECIMENTO E INSTALAÇÃO</v>
      </c>
      <c r="F431" s="77" t="str">
        <f>IFERROR(VLOOKUP($C431,'SINAPI DEZEMBRO 2020'!$A:$D,3,0),IFERROR(VLOOKUP($C431,'COMP. PROPRIA'!$B$4:$I$79292,5,0),""))</f>
        <v>UN</v>
      </c>
      <c r="G431" s="119">
        <f>QUANT!K1600</f>
        <v>1</v>
      </c>
      <c r="H431" s="114">
        <f>IFERROR(VLOOKUP($C431,'SINAPI DEZEMBRO 2020'!$A:$D,4,0),IFERROR(VLOOKUP($C431,'COMP. PROPRIA'!$B$4:$I$79292,8,0),""))</f>
        <v>26.6</v>
      </c>
      <c r="I431" s="115">
        <f>H431*'4-BDI'!$E$29</f>
        <v>34.111840000000001</v>
      </c>
      <c r="J431" s="116">
        <f t="shared" si="98"/>
        <v>26.6</v>
      </c>
      <c r="K431" s="117">
        <f t="shared" si="99"/>
        <v>34.11</v>
      </c>
    </row>
    <row r="432" spans="2:12" ht="45" customHeight="1" x14ac:dyDescent="0.2">
      <c r="B432" s="570" t="s">
        <v>12382</v>
      </c>
      <c r="C432" s="314" t="str">
        <f>QUANT!C1604</f>
        <v>CP-GAS-05</v>
      </c>
      <c r="D432" s="314" t="str">
        <f>QUANT!D1604</f>
        <v>PRÓPRIA</v>
      </c>
      <c r="E432" s="76" t="str">
        <f>IFERROR(VLOOKUP($C432,'SINAPI DEZEMBRO 2020'!$1:$1048576,2,0),IFERROR(VLOOKUP($C432,'COMP. PROPRIA'!$B$4:$I$79292,4,0),""))</f>
        <v xml:space="preserve">REGULADOR DE 1º ESTÁGIO PARA 10KG - FORNECIMENTO E INSTALAÇÃO </v>
      </c>
      <c r="F432" s="77" t="str">
        <f>IFERROR(VLOOKUP($C432,'SINAPI DEZEMBRO 2020'!$A:$D,3,0),IFERROR(VLOOKUP($C432,'COMP. PROPRIA'!$B$4:$I$79292,5,0),""))</f>
        <v>UN</v>
      </c>
      <c r="G432" s="119">
        <f>QUANT!K1604</f>
        <v>1</v>
      </c>
      <c r="H432" s="114">
        <f>IFERROR(VLOOKUP($C432,'SINAPI DEZEMBRO 2020'!$A:$D,4,0),IFERROR(VLOOKUP($C432,'COMP. PROPRIA'!$B$4:$I$79292,8,0),""))</f>
        <v>81.34</v>
      </c>
      <c r="I432" s="115">
        <f>H432*'4-BDI'!$E$29</f>
        <v>104.310416</v>
      </c>
      <c r="J432" s="116">
        <f t="shared" si="98"/>
        <v>81.34</v>
      </c>
      <c r="K432" s="117">
        <f t="shared" si="99"/>
        <v>104.31</v>
      </c>
    </row>
    <row r="433" spans="2:11" ht="56.25" customHeight="1" x14ac:dyDescent="0.2">
      <c r="B433" s="570" t="s">
        <v>12383</v>
      </c>
      <c r="C433" s="314" t="str">
        <f>QUANT!C1608</f>
        <v>CP-GAS-06</v>
      </c>
      <c r="D433" s="314" t="str">
        <f>QUANT!D1608</f>
        <v>PRÓPRIA</v>
      </c>
      <c r="E433" s="76" t="str">
        <f>IFERROR(VLOOKUP($C433,'SINAPI DEZEMBRO 2020'!$1:$1048576,2,0),IFERROR(VLOOKUP($C433,'COMP. PROPRIA'!$B$4:$I$79292,4,0),""))</f>
        <v>MANOMETRO COM CAIXA EM ACO PINTADO, ESCALA *10* KGF/CM2 (*10* BAR), DIAMETRO NOMINAL DE 100 MM, CONEXAO DE 1/2" - FORNECIMENTO E INSTALAÇÃO</v>
      </c>
      <c r="F433" s="77" t="str">
        <f>IFERROR(VLOOKUP($C433,'SINAPI DEZEMBRO 2020'!$A:$D,3,0),IFERROR(VLOOKUP($C433,'COMP. PROPRIA'!$B$4:$I$79292,5,0),""))</f>
        <v>UN</v>
      </c>
      <c r="G433" s="119">
        <f>QUANT!K1608</f>
        <v>1</v>
      </c>
      <c r="H433" s="114">
        <f>IFERROR(VLOOKUP($C433,'SINAPI DEZEMBRO 2020'!$A:$D,4,0),IFERROR(VLOOKUP($C433,'COMP. PROPRIA'!$B$4:$I$79292,8,0),""))</f>
        <v>137.91999999999999</v>
      </c>
      <c r="I433" s="115">
        <f>H433*'4-BDI'!$E$29</f>
        <v>176.86860799999999</v>
      </c>
      <c r="J433" s="116">
        <f t="shared" si="98"/>
        <v>137.91999999999999</v>
      </c>
      <c r="K433" s="117">
        <f t="shared" si="99"/>
        <v>176.86</v>
      </c>
    </row>
    <row r="434" spans="2:11" ht="37.5" customHeight="1" x14ac:dyDescent="0.2">
      <c r="B434" s="570" t="s">
        <v>12384</v>
      </c>
      <c r="C434" s="314" t="str">
        <f>QUANT!C1612</f>
        <v>CP-GAS-07</v>
      </c>
      <c r="D434" s="314" t="str">
        <f>QUANT!D1612</f>
        <v>PRÓPRIA</v>
      </c>
      <c r="E434" s="76" t="str">
        <f>IFERROR(VLOOKUP($C434,'SINAPI DEZEMBRO 2020'!$1:$1048576,2,0),IFERROR(VLOOKUP($C434,'COMP. PROPRIA'!$B$4:$I$79292,4,0),""))</f>
        <v>MANGUEIRA DE GÁS FLEXIVEL REVESTIDA EM AÇO FORNECIMENTO E INSTALAÇÃO.</v>
      </c>
      <c r="F434" s="77" t="str">
        <f>IFERROR(VLOOKUP($C434,'SINAPI DEZEMBRO 2020'!$A:$D,3,0),IFERROR(VLOOKUP($C434,'COMP. PROPRIA'!$B$4:$I$79292,5,0),""))</f>
        <v xml:space="preserve">M     </v>
      </c>
      <c r="G434" s="119">
        <f>QUANT!K1612</f>
        <v>1</v>
      </c>
      <c r="H434" s="114">
        <f>IFERROR(VLOOKUP($C434,'SINAPI DEZEMBRO 2020'!$A:$D,4,0),IFERROR(VLOOKUP($C434,'COMP. PROPRIA'!$B$4:$I$79292,8,0),""))</f>
        <v>62.95</v>
      </c>
      <c r="I434" s="115">
        <f>H434*'4-BDI'!$E$29</f>
        <v>80.727080000000001</v>
      </c>
      <c r="J434" s="116">
        <f t="shared" si="98"/>
        <v>62.95</v>
      </c>
      <c r="K434" s="117">
        <f t="shared" si="99"/>
        <v>80.72</v>
      </c>
    </row>
    <row r="435" spans="2:11" ht="85.5" customHeight="1" x14ac:dyDescent="0.2">
      <c r="B435" s="570" t="s">
        <v>12385</v>
      </c>
      <c r="C435" s="314" t="str">
        <f>QUANT!C1616</f>
        <v>CP-CBI-01</v>
      </c>
      <c r="D435" s="314" t="str">
        <f>QUANT!D1616</f>
        <v>PRÓPRIA</v>
      </c>
      <c r="E435" s="76" t="str">
        <f>IFERROR(VLOOKUP($C435,'SINAPI DEZEMBRO 2020'!$1:$1048576,2,0),IFERROR(VLOOKUP($C435,'COMP. PROPRIA'!$B$4:$I$79292,4,0),""))</f>
        <v>PLACA DE SINALIZACAO DE SEGURANCA CONTRA INCENDIO, FOTOLUMINESCENTE, RETANGULAR, *20 X 40* CM, EM PVC *2* MM ANTI-CHAMAS (SIMBOLOS, CORES E PICTOGRAMAS CONFORME NBR 13434) - FORNECIMENTO E INSTALAÇÃO</v>
      </c>
      <c r="F435" s="77" t="str">
        <f>IFERROR(VLOOKUP($C435,'SINAPI DEZEMBRO 2020'!$A:$D,3,0),IFERROR(VLOOKUP($C435,'COMP. PROPRIA'!$B$4:$I$79292,5,0),""))</f>
        <v>UN</v>
      </c>
      <c r="G435" s="119">
        <f>QUANT!K1616</f>
        <v>1</v>
      </c>
      <c r="H435" s="114">
        <f>IFERROR(VLOOKUP($C435,'SINAPI DEZEMBRO 2020'!$A:$D,4,0),IFERROR(VLOOKUP($C435,'COMP. PROPRIA'!$B$4:$I$79292,8,0),""))</f>
        <v>26.55</v>
      </c>
      <c r="I435" s="115">
        <f>H435*'4-BDI'!$E$29</f>
        <v>34.047719999999998</v>
      </c>
      <c r="J435" s="116">
        <f t="shared" si="98"/>
        <v>26.55</v>
      </c>
      <c r="K435" s="117">
        <f t="shared" si="99"/>
        <v>34.04</v>
      </c>
    </row>
    <row r="436" spans="2:11" ht="60" x14ac:dyDescent="0.2">
      <c r="B436" s="570" t="s">
        <v>12386</v>
      </c>
      <c r="C436" s="314" t="str">
        <f>QUANT!C1620</f>
        <v>CP-CBI-02</v>
      </c>
      <c r="D436" s="314" t="str">
        <f>QUANT!D1620</f>
        <v>PRÓPRIA</v>
      </c>
      <c r="E436" s="76" t="str">
        <f>IFERROR(VLOOKUP($C436,'SINAPI DEZEMBRO 2020'!$1:$1048576,2,0),IFERROR(VLOOKUP($C436,'COMP. PROPRIA'!$B$4:$I$79292,4,0),""))</f>
        <v>PLACA DE SINALIZACAO DE SEGURANCA CONTRA INCENDIO - ALERTA, TRIANGULAR, BASE DE *30* CM, EM PVC *2* MM ANTI-CHAMAS (SIMBOLOS, CORES E PICTOGRAMAS CONFORME NBR 13434) - FORNECIMENTO E INSTALAÇÃO</v>
      </c>
      <c r="F436" s="77" t="str">
        <f>IFERROR(VLOOKUP($C436,'SINAPI DEZEMBRO 2020'!$A:$D,3,0),IFERROR(VLOOKUP($C436,'COMP. PROPRIA'!$B$4:$I$79292,5,0),""))</f>
        <v>UN</v>
      </c>
      <c r="G436" s="119">
        <f>QUANT!K1620</f>
        <v>1</v>
      </c>
      <c r="H436" s="114">
        <f>IFERROR(VLOOKUP($C436,'SINAPI DEZEMBRO 2020'!$A:$D,4,0),IFERROR(VLOOKUP($C436,'COMP. PROPRIA'!$B$4:$I$79292,8,0),""))</f>
        <v>27.87</v>
      </c>
      <c r="I436" s="115">
        <f>H436*'4-BDI'!$E$29</f>
        <v>35.740487999999999</v>
      </c>
      <c r="J436" s="116">
        <f t="shared" si="98"/>
        <v>27.87</v>
      </c>
      <c r="K436" s="117">
        <f t="shared" si="99"/>
        <v>35.74</v>
      </c>
    </row>
    <row r="437" spans="2:11" ht="45" x14ac:dyDescent="0.2">
      <c r="B437" s="570" t="s">
        <v>12387</v>
      </c>
      <c r="C437" s="314">
        <f>QUANT!C1624</f>
        <v>92688</v>
      </c>
      <c r="D437" s="314" t="str">
        <f>QUANT!D1624</f>
        <v>SINAPI</v>
      </c>
      <c r="E437" s="76" t="str">
        <f>IFERROR(VLOOKUP($C437,'SINAPI DEZEMBRO 2020'!$1:$1048576,2,0),IFERROR(VLOOKUP($C437,'COMP. PROPRIA'!$B$4:$I$79292,4,0),""))</f>
        <v>TUBO DE AÇO GALVANIZADO COM COSTURA, CLASSE MÉDIA, CONEXÃO ROSQUEADA, DN 20 (3/4"), INSTALADO EM RAMAIS E SUB-RAMAIS DE GÁS - FORNECIMENTO E INSTALAÇÃO. AF_10/2020</v>
      </c>
      <c r="F437" s="77" t="str">
        <f>IFERROR(VLOOKUP($C437,'SINAPI DEZEMBRO 2020'!$A:$D,3,0),IFERROR(VLOOKUP($C437,'COMP. PROPRIA'!$B$4:$I$79292,5,0),""))</f>
        <v>M</v>
      </c>
      <c r="G437" s="119">
        <f>QUANT!K1624</f>
        <v>25</v>
      </c>
      <c r="H437" s="114">
        <f>IFERROR(VLOOKUP($C437,'SINAPI DEZEMBRO 2020'!$A:$D,4,0),IFERROR(VLOOKUP($C437,'COMP. PROPRIA'!$B$4:$I$79292,8,0),""))</f>
        <v>29.6</v>
      </c>
      <c r="I437" s="115">
        <f>H437*'4-BDI'!$E$29</f>
        <v>37.959040000000002</v>
      </c>
      <c r="J437" s="116">
        <f t="shared" si="98"/>
        <v>740</v>
      </c>
      <c r="K437" s="117">
        <f t="shared" si="99"/>
        <v>948.97</v>
      </c>
    </row>
    <row r="438" spans="2:11" ht="45" x14ac:dyDescent="0.2">
      <c r="B438" s="570" t="s">
        <v>12388</v>
      </c>
      <c r="C438" s="314">
        <f>QUANT!C1628</f>
        <v>92905</v>
      </c>
      <c r="D438" s="314" t="str">
        <f>QUANT!D1628</f>
        <v>SINAPI</v>
      </c>
      <c r="E438" s="76" t="str">
        <f>IFERROR(VLOOKUP($C438,'SINAPI DEZEMBRO 2020'!$1:$1048576,2,0),IFERROR(VLOOKUP($C438,'COMP. PROPRIA'!$B$4:$I$79292,4,0),""))</f>
        <v>UNIÃO, EM FERRO GALVANIZADO, CONEXÃO ROSQUEADA, DN 20 (3/4"), INSTALADO EM RAMAIS E SUB-RAMAIS DE GÁS - FORNECIMENTO E INSTALAÇÃO. AF_10/2020</v>
      </c>
      <c r="F438" s="77" t="str">
        <f>IFERROR(VLOOKUP($C438,'SINAPI DEZEMBRO 2020'!$A:$D,3,0),IFERROR(VLOOKUP($C438,'COMP. PROPRIA'!$B$4:$I$79292,5,0),""))</f>
        <v>UN</v>
      </c>
      <c r="G438" s="119">
        <f>QUANT!K1628</f>
        <v>1</v>
      </c>
      <c r="H438" s="114">
        <f>IFERROR(VLOOKUP($C438,'SINAPI DEZEMBRO 2020'!$A:$D,4,0),IFERROR(VLOOKUP($C438,'COMP. PROPRIA'!$B$4:$I$79292,8,0),""))</f>
        <v>27.03</v>
      </c>
      <c r="I438" s="115">
        <f>H438*'4-BDI'!$E$29</f>
        <v>34.663271999999999</v>
      </c>
      <c r="J438" s="116">
        <f t="shared" si="98"/>
        <v>27.03</v>
      </c>
      <c r="K438" s="117">
        <f t="shared" si="99"/>
        <v>34.659999999999997</v>
      </c>
    </row>
    <row r="439" spans="2:11" ht="45" x14ac:dyDescent="0.2">
      <c r="B439" s="570" t="s">
        <v>12389</v>
      </c>
      <c r="C439" s="314">
        <f>QUANT!C1632</f>
        <v>92694</v>
      </c>
      <c r="D439" s="314" t="str">
        <f>QUANT!D1632</f>
        <v>SINAPI</v>
      </c>
      <c r="E439" s="76" t="str">
        <f>IFERROR(VLOOKUP($C439,'SINAPI DEZEMBRO 2020'!$1:$1048576,2,0),IFERROR(VLOOKUP($C439,'COMP. PROPRIA'!$B$4:$I$79292,4,0),""))</f>
        <v>NIPLE, EM FERRO GALVANIZADO, CONEXÃO ROSQUEADA, DN 20 (3/4"), INSTALADO EM RAMAIS E SUB-RAMAIS DE GÁS - FORNECIMENTO E INSTALAÇÃO. AF_10/2020</v>
      </c>
      <c r="F439" s="77" t="str">
        <f>IFERROR(VLOOKUP($C439,'SINAPI DEZEMBRO 2020'!$A:$D,3,0),IFERROR(VLOOKUP($C439,'COMP. PROPRIA'!$B$4:$I$79292,5,0),""))</f>
        <v>UN</v>
      </c>
      <c r="G439" s="119">
        <f>QUANT!K1632</f>
        <v>2</v>
      </c>
      <c r="H439" s="114">
        <f>IFERROR(VLOOKUP($C439,'SINAPI DEZEMBRO 2020'!$A:$D,4,0),IFERROR(VLOOKUP($C439,'COMP. PROPRIA'!$B$4:$I$79292,8,0),""))</f>
        <v>13.41</v>
      </c>
      <c r="I439" s="115">
        <f>H439*'4-BDI'!$E$29</f>
        <v>17.196984</v>
      </c>
      <c r="J439" s="116">
        <f t="shared" si="98"/>
        <v>26.82</v>
      </c>
      <c r="K439" s="117">
        <f t="shared" si="99"/>
        <v>34.39</v>
      </c>
    </row>
    <row r="440" spans="2:11" ht="45" x14ac:dyDescent="0.2">
      <c r="B440" s="570" t="s">
        <v>12390</v>
      </c>
      <c r="C440" s="314">
        <f>QUANT!C1636</f>
        <v>92692</v>
      </c>
      <c r="D440" s="314" t="str">
        <f>QUANT!D1636</f>
        <v>SINAPI</v>
      </c>
      <c r="E440" s="76" t="str">
        <f>IFERROR(VLOOKUP($C440,'SINAPI DEZEMBRO 2020'!$1:$1048576,2,0),IFERROR(VLOOKUP($C440,'COMP. PROPRIA'!$B$4:$I$79292,4,0),""))</f>
        <v>NIPLE, EM FERRO GALVANIZADO, CONEXÃO ROSQUEADA, DN 15 (1/2"), INSTALADO EM RAMAIS E SUB-RAMAIS DE GÁS - FORNECIMENTO E INSTALAÇÃO. AF_10/2020</v>
      </c>
      <c r="F440" s="77" t="str">
        <f>IFERROR(VLOOKUP($C440,'SINAPI DEZEMBRO 2020'!$A:$D,3,0),IFERROR(VLOOKUP($C440,'COMP. PROPRIA'!$B$4:$I$79292,5,0),""))</f>
        <v>UN</v>
      </c>
      <c r="G440" s="119">
        <f>QUANT!K1636</f>
        <v>2</v>
      </c>
      <c r="H440" s="114">
        <f>IFERROR(VLOOKUP($C440,'SINAPI DEZEMBRO 2020'!$A:$D,4,0),IFERROR(VLOOKUP($C440,'COMP. PROPRIA'!$B$4:$I$79292,8,0),""))</f>
        <v>8.44</v>
      </c>
      <c r="I440" s="115">
        <f>H440*'4-BDI'!$E$29</f>
        <v>10.823455999999998</v>
      </c>
      <c r="J440" s="116">
        <f t="shared" si="98"/>
        <v>16.88</v>
      </c>
      <c r="K440" s="117">
        <f t="shared" si="99"/>
        <v>21.64</v>
      </c>
    </row>
    <row r="441" spans="2:11" ht="45" x14ac:dyDescent="0.2">
      <c r="B441" s="570" t="s">
        <v>12391</v>
      </c>
      <c r="C441" s="314">
        <f>QUANT!C1640</f>
        <v>92953</v>
      </c>
      <c r="D441" s="314" t="str">
        <f>QUANT!D1640</f>
        <v>SINAPI</v>
      </c>
      <c r="E441" s="76" t="str">
        <f>IFERROR(VLOOKUP($C441,'SINAPI DEZEMBRO 2020'!$1:$1048576,2,0),IFERROR(VLOOKUP($C441,'COMP. PROPRIA'!$B$4:$I$79292,4,0),""))</f>
        <v>LUVA DE REDUÇÃO, EM FERRO GALVANIZADO, 3/4" X 1/2", CONEXÃO ROSQUEADA, INSTALADO EM RAMAIS E SUB-RAMAIS DE GÁS - FORNECIMENTO E INSTALAÇÃO. AF_10/2020</v>
      </c>
      <c r="F441" s="77" t="str">
        <f>IFERROR(VLOOKUP($C441,'SINAPI DEZEMBRO 2020'!$A:$D,3,0),IFERROR(VLOOKUP($C441,'COMP. PROPRIA'!$B$4:$I$79292,5,0),""))</f>
        <v>UN</v>
      </c>
      <c r="G441" s="119">
        <f>QUANT!K1640</f>
        <v>4</v>
      </c>
      <c r="H441" s="114">
        <f>IFERROR(VLOOKUP($C441,'SINAPI DEZEMBRO 2020'!$A:$D,4,0),IFERROR(VLOOKUP($C441,'COMP. PROPRIA'!$B$4:$I$79292,8,0),""))</f>
        <v>14.39</v>
      </c>
      <c r="I441" s="115">
        <f>H441*'4-BDI'!$E$29</f>
        <v>18.453735999999999</v>
      </c>
      <c r="J441" s="116">
        <f t="shared" si="98"/>
        <v>57.56</v>
      </c>
      <c r="K441" s="117">
        <f t="shared" si="99"/>
        <v>73.81</v>
      </c>
    </row>
    <row r="442" spans="2:11" ht="69.75" customHeight="1" x14ac:dyDescent="0.2">
      <c r="B442" s="570" t="s">
        <v>12392</v>
      </c>
      <c r="C442" s="314">
        <f>QUANT!C1644</f>
        <v>92701</v>
      </c>
      <c r="D442" s="314" t="str">
        <f>QUANT!D1644</f>
        <v>SINAPI</v>
      </c>
      <c r="E442" s="76" t="str">
        <f>IFERROR(VLOOKUP($C442,'SINAPI DEZEMBRO 2020'!$1:$1048576,2,0),IFERROR(VLOOKUP($C442,'COMP. PROPRIA'!$B$4:$I$79292,4,0),""))</f>
        <v>JOELHO 90 GRAUS, EM FERRO GALVANIZADO, CONEXÃO ROSQUEADA, DN 20 (3/4"), INSTALADO EM RAMAIS E SUB-RAMAIS DE GÁS - FORNECIMENTO E INSTALAÇÃO. AF_10/2020</v>
      </c>
      <c r="F442" s="77" t="str">
        <f>IFERROR(VLOOKUP($C442,'SINAPI DEZEMBRO 2020'!$A:$D,3,0),IFERROR(VLOOKUP($C442,'COMP. PROPRIA'!$B$4:$I$79292,5,0),""))</f>
        <v>UN</v>
      </c>
      <c r="G442" s="119">
        <f>QUANT!K1644</f>
        <v>4</v>
      </c>
      <c r="H442" s="114">
        <f>IFERROR(VLOOKUP($C442,'SINAPI DEZEMBRO 2020'!$A:$D,4,0),IFERROR(VLOOKUP($C442,'COMP. PROPRIA'!$B$4:$I$79292,8,0),""))</f>
        <v>19.190000000000001</v>
      </c>
      <c r="I442" s="115">
        <f>H442*'4-BDI'!$E$29</f>
        <v>24.609256000000002</v>
      </c>
      <c r="J442" s="116">
        <f t="shared" si="98"/>
        <v>76.760000000000005</v>
      </c>
      <c r="K442" s="117">
        <f t="shared" si="99"/>
        <v>98.43</v>
      </c>
    </row>
    <row r="443" spans="2:11" s="281" customFormat="1" ht="15" x14ac:dyDescent="0.2">
      <c r="B443" s="753" t="s">
        <v>3887</v>
      </c>
      <c r="C443" s="754"/>
      <c r="D443" s="754"/>
      <c r="E443" s="754"/>
      <c r="F443" s="754"/>
      <c r="G443" s="754"/>
      <c r="H443" s="754"/>
      <c r="I443" s="145"/>
      <c r="J443" s="146">
        <f>TRUNC(SUM(J428:J442),2)</f>
        <v>3874.98</v>
      </c>
      <c r="K443" s="146">
        <f>TRUNC(SUM(K428:K442),2)</f>
        <v>4969.21</v>
      </c>
    </row>
    <row r="444" spans="2:11" ht="23.25" customHeight="1" x14ac:dyDescent="0.2">
      <c r="B444" s="548" t="s">
        <v>12357</v>
      </c>
      <c r="C444" s="549"/>
      <c r="D444" s="550"/>
      <c r="E444" s="551" t="str">
        <f>QUANT!E1648</f>
        <v>SERVIÇOS COMPLEMENTARES - REFORMA DE QUADRA EXTERNA</v>
      </c>
      <c r="F444" s="552"/>
      <c r="G444" s="553"/>
      <c r="H444" s="554"/>
      <c r="I444" s="555"/>
      <c r="J444" s="556"/>
      <c r="K444" s="113"/>
    </row>
    <row r="445" spans="2:11" ht="60" x14ac:dyDescent="0.2">
      <c r="B445" s="570" t="s">
        <v>12358</v>
      </c>
      <c r="C445" s="314" t="str">
        <f>QUANT!C1650</f>
        <v>74244/1</v>
      </c>
      <c r="D445" s="314" t="str">
        <f>QUANT!D1650</f>
        <v>SINAPI</v>
      </c>
      <c r="E445" s="76" t="str">
        <f>IFERROR(VLOOKUP($C445,'SINAPI DEZEMBRO 2020'!$1:$1048576,2,0),IFERROR(VLOOKUP($C445,'COMP. PROPRIA'!$B$4:$I$79292,4,0),""))</f>
        <v>ALAMBRADO PARA QUADRA POLIESPORTIVA, ESTRUTURADO POR TUBOS DE ACO GALVANIZADO, COM COSTURA, DIN 2440, DIAMETRO 2", COM TELA DE ARAME GALVANIZADO, FIO 14 BWG E MALHA QUADRADA 5X5CM</v>
      </c>
      <c r="F445" s="77" t="str">
        <f>IFERROR(VLOOKUP($C445,'SINAPI DEZEMBRO 2020'!$A:$D,3,0),IFERROR(VLOOKUP($C445,'COMP. PROPRIA'!$B$4:$I$79292,5,0),""))</f>
        <v>M2</v>
      </c>
      <c r="G445" s="119">
        <f>QUANT!K1650</f>
        <v>200</v>
      </c>
      <c r="H445" s="114">
        <f>IFERROR(VLOOKUP($C445,'SINAPI DEZEMBRO 2020'!$A:$D,4,0),IFERROR(VLOOKUP($C445,'COMP. PROPRIA'!$B$4:$I$79292,8,0),""))</f>
        <v>153.72999999999999</v>
      </c>
      <c r="I445" s="115">
        <f>H445*'4-BDI'!$E$29</f>
        <v>197.14335199999999</v>
      </c>
      <c r="J445" s="116">
        <f t="shared" ref="J445:J448" si="100">TRUNC(G445*H445,2)</f>
        <v>30746</v>
      </c>
      <c r="K445" s="117">
        <f t="shared" ref="K445:K448" si="101">TRUNC(G445*I445,2)</f>
        <v>39428.67</v>
      </c>
    </row>
    <row r="446" spans="2:11" ht="30" x14ac:dyDescent="0.2">
      <c r="B446" s="570" t="s">
        <v>12393</v>
      </c>
      <c r="C446" s="314" t="str">
        <f>QUANT!C1654</f>
        <v>CP-QUA-01</v>
      </c>
      <c r="D446" s="314" t="str">
        <f>QUANT!D1654</f>
        <v>PRÓPRIA</v>
      </c>
      <c r="E446" s="76" t="str">
        <f>IFERROR(VLOOKUP($C446,'SINAPI DEZEMBRO 2020'!$1:$1048576,2,0),IFERROR(VLOOKUP($C446,'COMP. PROPRIA'!$B$4:$I$79292,4,0),""))</f>
        <v xml:space="preserve">LIXAMENTO E TRATAMENTO DE PISO DE QUADRA EM CONCRETO ESTUQUE </v>
      </c>
      <c r="F446" s="77" t="str">
        <f>IFERROR(VLOOKUP($C446,'SINAPI DEZEMBRO 2020'!$A:$D,3,0),IFERROR(VLOOKUP($C446,'COMP. PROPRIA'!$B$4:$I$79292,5,0),""))</f>
        <v>M2</v>
      </c>
      <c r="G446" s="119">
        <f>QUANT!K1654</f>
        <v>480</v>
      </c>
      <c r="H446" s="114">
        <f>IFERROR(VLOOKUP($C446,'SINAPI DEZEMBRO 2020'!$A:$D,4,0),IFERROR(VLOOKUP($C446,'COMP. PROPRIA'!$B$4:$I$79292,8,0),""))</f>
        <v>19</v>
      </c>
      <c r="I446" s="115">
        <f>H446*'4-BDI'!$E$29</f>
        <v>24.365600000000001</v>
      </c>
      <c r="J446" s="116">
        <f t="shared" si="100"/>
        <v>9120</v>
      </c>
      <c r="K446" s="117">
        <f t="shared" si="101"/>
        <v>11695.48</v>
      </c>
    </row>
    <row r="447" spans="2:11" ht="60" x14ac:dyDescent="0.2">
      <c r="B447" s="570" t="s">
        <v>12394</v>
      </c>
      <c r="C447" s="314" t="str">
        <f>QUANT!C1658</f>
        <v>CP-SD-5</v>
      </c>
      <c r="D447" s="314" t="str">
        <f>QUANT!D1658</f>
        <v>PRÓPRIA</v>
      </c>
      <c r="E447" s="76" t="str">
        <f>IFERROR(VLOOKUP($C447,'SINAPI DEZEMBRO 2020'!$1:$1048576,2,0),IFERROR(VLOOKUP($C447,'COMP. PROPRIA'!$B$4:$I$79292,4,0),""))</f>
        <v>CONJUNTO ESPORTIVO CONTENDO PAR DE TRAVE DE FUTSAL OFICIAL DE AÇO GALVANIZADO 3" COM ACABAMENTO EM ESMALTE SINTÉTICO INCLUSO REDE, E PAR DE TABELA DE BASQUETE EM COMPENSADO NAVAL COM ARO DE METAL E REDE</v>
      </c>
      <c r="F447" s="77" t="str">
        <f>IFERROR(VLOOKUP($C447,'SINAPI DEZEMBRO 2020'!$A:$D,3,0),IFERROR(VLOOKUP($C447,'COMP. PROPRIA'!$B$4:$I$79292,5,0),""))</f>
        <v xml:space="preserve">UN    </v>
      </c>
      <c r="G447" s="119">
        <f>QUANT!K1658</f>
        <v>1</v>
      </c>
      <c r="H447" s="114">
        <f>IFERROR(VLOOKUP($C447,'SINAPI DEZEMBRO 2020'!$A:$D,4,0),IFERROR(VLOOKUP($C447,'COMP. PROPRIA'!$B$4:$I$79292,8,0),""))</f>
        <v>4530.82</v>
      </c>
      <c r="I447" s="115">
        <f>H447*'4-BDI'!$E$29</f>
        <v>5810.3235679999998</v>
      </c>
      <c r="J447" s="116">
        <f t="shared" si="100"/>
        <v>4530.82</v>
      </c>
      <c r="K447" s="117">
        <f t="shared" si="101"/>
        <v>5810.32</v>
      </c>
    </row>
    <row r="448" spans="2:11" s="281" customFormat="1" ht="60" x14ac:dyDescent="0.2">
      <c r="B448" s="570" t="s">
        <v>12395</v>
      </c>
      <c r="C448" s="314" t="str">
        <f>QUANT!C1661</f>
        <v>CP-SD-08</v>
      </c>
      <c r="D448" s="314" t="str">
        <f>QUANT!D1661</f>
        <v>PRÓPRIA</v>
      </c>
      <c r="E448" s="76" t="str">
        <f>IFERROR(VLOOKUP($C448,'SINAPI DEZEMBRO 2020'!$1:$1048576,2,0),IFERROR(VLOOKUP($C448,'COMP. PROPRIA'!$B$4:$I$79292,4,0),""))</f>
        <v>CONJUNTO PARA QUADRA DE  VOLEI COM POSTES EM TUBO DE ACO GALVANIZADO 3", H = *255* CM, PINTURA EM TINTA ESMALTE SINTETICO, REDE DE NYLON COM 2 MM, MALHA 10 X 10 CM E ANTENAS OFICIAIS EM FIBRA DE VIDRO, FORNECIMENTO E INSTALAÇÃO</v>
      </c>
      <c r="F448" s="77" t="str">
        <f>IFERROR(VLOOKUP($C448,'SINAPI DEZEMBRO 2020'!$A:$D,3,0),IFERROR(VLOOKUP($C448,'COMP. PROPRIA'!$B$4:$I$79292,5,0),""))</f>
        <v xml:space="preserve">UN    </v>
      </c>
      <c r="G448" s="119">
        <f>QUANT!K1661</f>
        <v>1</v>
      </c>
      <c r="H448" s="114">
        <f>IFERROR(VLOOKUP($C448,'SINAPI DEZEMBRO 2020'!$A:$D,4,0),IFERROR(VLOOKUP($C448,'COMP. PROPRIA'!$B$4:$I$79292,8,0),""))</f>
        <v>1980.85</v>
      </c>
      <c r="I448" s="115">
        <f>H448*'4-BDI'!$E$29</f>
        <v>2540.2420399999996</v>
      </c>
      <c r="J448" s="116">
        <f t="shared" si="100"/>
        <v>1980.85</v>
      </c>
      <c r="K448" s="117">
        <f t="shared" si="101"/>
        <v>2540.2399999999998</v>
      </c>
    </row>
    <row r="449" spans="2:13" s="281" customFormat="1" ht="15" x14ac:dyDescent="0.2">
      <c r="B449" s="221" t="s">
        <v>11119</v>
      </c>
      <c r="C449" s="314">
        <f>QUANT!C536</f>
        <v>72815</v>
      </c>
      <c r="D449" s="314" t="str">
        <f>QUANT!D536</f>
        <v>SINAPI</v>
      </c>
      <c r="E449" s="76" t="str">
        <f>IFERROR(VLOOKUP($C449,'SINAPI DEZEMBRO 2020'!$1:$1048576,2,0),IFERROR(VLOOKUP($C449,'COMP. PROPRIA'!$B$4:$I$79292,4,0),""))</f>
        <v>APLICACAO DE TINTA A BASE DE EPOXI SOBRE PISO</v>
      </c>
      <c r="F449" s="77" t="str">
        <f>IFERROR(VLOOKUP($C449,'SINAPI DEZEMBRO 2020'!$A:$D,3,0),IFERROR(VLOOKUP($C449,'COMP. PROPRIA'!$B$4:$I$79292,5,0),""))</f>
        <v>M2</v>
      </c>
      <c r="G449" s="119">
        <f>QUANT!K536</f>
        <v>498</v>
      </c>
      <c r="H449" s="114">
        <f>IFERROR(VLOOKUP($C449,'SINAPI DEZEMBRO 2020'!$A:$D,4,0),IFERROR(VLOOKUP($C449,'COMP. PROPRIA'!$B$4:$I$79292,8,0),""))</f>
        <v>40.659999999999997</v>
      </c>
      <c r="I449" s="115">
        <f>H449*'4-BDI'!$E$29</f>
        <v>52.142383999999993</v>
      </c>
      <c r="J449" s="116">
        <f>TRUNC(G449*H449,2)</f>
        <v>20248.68</v>
      </c>
      <c r="K449" s="117">
        <f>TRUNC(G449*I449,2)</f>
        <v>25966.9</v>
      </c>
    </row>
    <row r="450" spans="2:13" s="281" customFormat="1" ht="30" x14ac:dyDescent="0.2">
      <c r="B450" s="221" t="s">
        <v>11120</v>
      </c>
      <c r="C450" s="314">
        <f>QUANT!C540</f>
        <v>41595</v>
      </c>
      <c r="D450" s="314" t="str">
        <f>QUANT!D540</f>
        <v>SINAPI</v>
      </c>
      <c r="E450" s="76" t="str">
        <f>IFERROR(VLOOKUP($C450,'SINAPI DEZEMBRO 2020'!$1:$1048576,2,0),IFERROR(VLOOKUP($C450,'COMP. PROPRIA'!$B$4:$I$79292,4,0),""))</f>
        <v>PINTURA ACRILICA DE FAIXAS DE DEMARCACAO EM QUADRA POLIESPORTIVA, 5 CM DE LARGURA</v>
      </c>
      <c r="F450" s="77" t="str">
        <f>IFERROR(VLOOKUP($C450,'SINAPI DEZEMBRO 2020'!$A:$D,3,0),IFERROR(VLOOKUP($C450,'COMP. PROPRIA'!$B$4:$I$79292,5,0),""))</f>
        <v>M</v>
      </c>
      <c r="G450" s="119">
        <f>QUANT!K540</f>
        <v>397</v>
      </c>
      <c r="H450" s="114">
        <f>IFERROR(VLOOKUP($C450,'SINAPI DEZEMBRO 2020'!$A:$D,4,0),IFERROR(VLOOKUP($C450,'COMP. PROPRIA'!$B$4:$I$79292,8,0),""))</f>
        <v>9.02</v>
      </c>
      <c r="I450" s="115">
        <f>H450*'4-BDI'!$E$29</f>
        <v>11.567247999999999</v>
      </c>
      <c r="J450" s="116">
        <f>TRUNC(G450*H450,2)</f>
        <v>3580.94</v>
      </c>
      <c r="K450" s="117">
        <f>TRUNC(G450*I450,2)</f>
        <v>4592.1899999999996</v>
      </c>
    </row>
    <row r="451" spans="2:13" s="281" customFormat="1" ht="15" x14ac:dyDescent="0.2">
      <c r="B451" s="753" t="s">
        <v>3887</v>
      </c>
      <c r="C451" s="754"/>
      <c r="D451" s="754"/>
      <c r="E451" s="754"/>
      <c r="F451" s="754"/>
      <c r="G451" s="754"/>
      <c r="H451" s="754"/>
      <c r="I451" s="145"/>
      <c r="J451" s="146">
        <f>TRUNC(SUM(J445:J448),2)</f>
        <v>46377.67</v>
      </c>
      <c r="K451" s="146">
        <f>TRUNC(SUM(K445:K450),2)</f>
        <v>90033.8</v>
      </c>
    </row>
    <row r="452" spans="2:13" ht="24" customHeight="1" x14ac:dyDescent="0.2">
      <c r="B452" s="548" t="s">
        <v>12407</v>
      </c>
      <c r="C452" s="549"/>
      <c r="D452" s="550"/>
      <c r="E452" s="551" t="str">
        <f>QUANT!E1664</f>
        <v>SERVIÇOS DIVERSOS</v>
      </c>
      <c r="F452" s="552"/>
      <c r="G452" s="553"/>
      <c r="H452" s="554"/>
      <c r="I452" s="555"/>
      <c r="J452" s="556"/>
      <c r="K452" s="113"/>
    </row>
    <row r="453" spans="2:13" ht="15" x14ac:dyDescent="0.2">
      <c r="B453" s="8" t="s">
        <v>12396</v>
      </c>
      <c r="C453" s="314">
        <f>QUANT!C1665</f>
        <v>98504</v>
      </c>
      <c r="D453" s="314" t="str">
        <f>QUANT!D1665</f>
        <v>SINAPI</v>
      </c>
      <c r="E453" s="76" t="str">
        <f>IFERROR(VLOOKUP($C453,'SINAPI DEZEMBRO 2020'!$1:$1048576,2,0),IFERROR(VLOOKUP($C453,'COMP. PROPRIA'!$B$4:$I$79292,4,0),""))</f>
        <v>PLANTIO DE GRAMA EM PLACAS. AF_05/2018</v>
      </c>
      <c r="F453" s="77" t="str">
        <f>IFERROR(VLOOKUP($C453,'SINAPI DEZEMBRO 2020'!$A:$D,3,0),IFERROR(VLOOKUP($C453,'COMP. PROPRIA'!$B$4:$I$79292,5,0),""))</f>
        <v>M2</v>
      </c>
      <c r="G453" s="119">
        <f>QUANT!K1665</f>
        <v>50</v>
      </c>
      <c r="H453" s="114">
        <f>IFERROR(VLOOKUP($C453,'SINAPI DEZEMBRO 2020'!$A:$D,4,0),IFERROR(VLOOKUP($C453,'COMP. PROPRIA'!$B$4:$I$79292,8,0),""))</f>
        <v>8.9499999999999993</v>
      </c>
      <c r="I453" s="115">
        <f>H453*'4-BDI'!$E$29</f>
        <v>11.477479999999998</v>
      </c>
      <c r="J453" s="116">
        <f t="shared" ref="J453:J459" si="102">TRUNC(G453*H453,2)</f>
        <v>447.5</v>
      </c>
      <c r="K453" s="117">
        <f t="shared" ref="K453:K459" si="103">TRUNC(G453*I453,2)</f>
        <v>573.87</v>
      </c>
    </row>
    <row r="454" spans="2:13" ht="30" x14ac:dyDescent="0.2">
      <c r="B454" s="8" t="s">
        <v>12397</v>
      </c>
      <c r="C454" s="314">
        <f>QUANT!C1669</f>
        <v>98511</v>
      </c>
      <c r="D454" s="314" t="str">
        <f>QUANT!D1669</f>
        <v>SINAPI</v>
      </c>
      <c r="E454" s="76" t="str">
        <f>IFERROR(VLOOKUP($C454,'SINAPI DEZEMBRO 2020'!$1:$1048576,2,0),IFERROR(VLOOKUP($C454,'COMP. PROPRIA'!$B$4:$I$79292,4,0),""))</f>
        <v>PLANTIO DE ÁRVORE ORNAMENTAL COM ALTURA DE MUDA MAIOR QUE 2,00 M E MENOR OU IGUAL A 4,00 M. AF_05/2018</v>
      </c>
      <c r="F454" s="77" t="str">
        <f>IFERROR(VLOOKUP($C454,'SINAPI DEZEMBRO 2020'!$A:$D,3,0),IFERROR(VLOOKUP($C454,'COMP. PROPRIA'!$B$4:$I$79292,5,0),""))</f>
        <v>UN</v>
      </c>
      <c r="G454" s="119">
        <f>QUANT!K1669</f>
        <v>5</v>
      </c>
      <c r="H454" s="114">
        <f>IFERROR(VLOOKUP($C454,'SINAPI DEZEMBRO 2020'!$A:$D,4,0),IFERROR(VLOOKUP($C454,'COMP. PROPRIA'!$B$4:$I$79292,8,0),""))</f>
        <v>149.11000000000001</v>
      </c>
      <c r="I454" s="115">
        <f>H454*'4-BDI'!$E$29</f>
        <v>191.21866400000002</v>
      </c>
      <c r="J454" s="116">
        <f t="shared" si="102"/>
        <v>745.55</v>
      </c>
      <c r="K454" s="117">
        <f t="shared" si="103"/>
        <v>956.09</v>
      </c>
    </row>
    <row r="455" spans="2:13" ht="30" x14ac:dyDescent="0.2">
      <c r="B455" s="8" t="s">
        <v>12398</v>
      </c>
      <c r="C455" s="314" t="str">
        <f>QUANT!C1673</f>
        <v>CP-DIV-01</v>
      </c>
      <c r="D455" s="314" t="str">
        <f>QUANT!D1673</f>
        <v>PRÓPRIA</v>
      </c>
      <c r="E455" s="76" t="str">
        <f>IFERROR(VLOOKUP($C455,'SINAPI DEZEMBRO 2020'!$1:$1048576,2,0),IFERROR(VLOOKUP($C455,'COMP. PROPRIA'!$B$4:$I$79292,4,0),""))</f>
        <v>TELA DE PROTEÇÃO DE FIBRA DE VIDRO ANTI CHAMAS COM BORDA DE ALUMINIO - FORNECIMENTO E INSTALAÇÃO</v>
      </c>
      <c r="F455" s="77" t="str">
        <f>IFERROR(VLOOKUP($C455,'SINAPI DEZEMBRO 2020'!$A:$D,3,0),IFERROR(VLOOKUP($C455,'COMP. PROPRIA'!$B$4:$I$79292,5,0),""))</f>
        <v>M2</v>
      </c>
      <c r="G455" s="119">
        <f>QUANT!K1673</f>
        <v>3</v>
      </c>
      <c r="H455" s="114">
        <f>IFERROR(VLOOKUP($C455,'SINAPI DEZEMBRO 2020'!$A:$D,4,0),IFERROR(VLOOKUP($C455,'COMP. PROPRIA'!$B$4:$I$79292,8,0),""))</f>
        <v>236.26</v>
      </c>
      <c r="I455" s="115">
        <f>H455*'4-BDI'!$E$29</f>
        <v>302.97982400000001</v>
      </c>
      <c r="J455" s="116">
        <f t="shared" si="102"/>
        <v>708.78</v>
      </c>
      <c r="K455" s="117">
        <f t="shared" si="103"/>
        <v>908.93</v>
      </c>
    </row>
    <row r="456" spans="2:13" ht="15" x14ac:dyDescent="0.2">
      <c r="B456" s="8" t="s">
        <v>12399</v>
      </c>
      <c r="C456" s="314" t="str">
        <f>QUANT!C1677</f>
        <v>CP-MOLA-01</v>
      </c>
      <c r="D456" s="314" t="str">
        <f>QUANT!D1677</f>
        <v>PRÓPRIA</v>
      </c>
      <c r="E456" s="76" t="str">
        <f>IFERROR(VLOOKUP($C456,'SINAPI DEZEMBRO 2020'!$1:$1048576,2,0),IFERROR(VLOOKUP($C456,'COMP. PROPRIA'!$B$4:$I$79292,4,0),""))</f>
        <v>MOLA AEREA FORNECIMENTO E INSTALAÇÃO</v>
      </c>
      <c r="F456" s="77" t="str">
        <f>IFERROR(VLOOKUP($C456,'SINAPI DEZEMBRO 2020'!$A:$D,3,0),IFERROR(VLOOKUP($C456,'COMP. PROPRIA'!$B$4:$I$79292,5,0),""))</f>
        <v xml:space="preserve">UN    </v>
      </c>
      <c r="G456" s="119">
        <f>QUANT!K1677</f>
        <v>2</v>
      </c>
      <c r="H456" s="114">
        <f>IFERROR(VLOOKUP($C456,'SINAPI DEZEMBRO 2020'!$A:$D,4,0),IFERROR(VLOOKUP($C456,'COMP. PROPRIA'!$B$4:$I$79292,8,0),""))</f>
        <v>209.31</v>
      </c>
      <c r="I456" s="115">
        <f>H456*'4-BDI'!$E$29</f>
        <v>268.41914400000002</v>
      </c>
      <c r="J456" s="116">
        <f t="shared" si="102"/>
        <v>418.62</v>
      </c>
      <c r="K456" s="117">
        <f t="shared" si="103"/>
        <v>536.83000000000004</v>
      </c>
    </row>
    <row r="457" spans="2:13" ht="15" x14ac:dyDescent="0.2">
      <c r="B457" s="8" t="s">
        <v>12400</v>
      </c>
      <c r="C457" s="314" t="str">
        <f>QUANT!C1681</f>
        <v>CP-SD-07</v>
      </c>
      <c r="D457" s="314" t="str">
        <f>QUANT!D1681</f>
        <v>PRÓPRIA</v>
      </c>
      <c r="E457" s="76" t="str">
        <f>IFERROR(VLOOKUP($C457,'SINAPI DEZEMBRO 2020'!$1:$1048576,2,0),IFERROR(VLOOKUP($C457,'COMP. PROPRIA'!$B$4:$I$79292,4,0),""))</f>
        <v>CONJUNTO DE MASTRO PARA TRÊS BANDEIRAS E PEDESTAL</v>
      </c>
      <c r="F457" s="77" t="str">
        <f>IFERROR(VLOOKUP($C457,'SINAPI DEZEMBRO 2020'!$A:$D,3,0),IFERROR(VLOOKUP($C457,'COMP. PROPRIA'!$B$4:$I$79292,5,0),""))</f>
        <v>UN</v>
      </c>
      <c r="G457" s="119">
        <f>QUANT!K1681</f>
        <v>1</v>
      </c>
      <c r="H457" s="114">
        <f>IFERROR(VLOOKUP($C457,'SINAPI DEZEMBRO 2020'!$A:$D,4,0),IFERROR(VLOOKUP($C457,'COMP. PROPRIA'!$B$4:$I$79292,8,0),""))</f>
        <v>3142.06</v>
      </c>
      <c r="I457" s="115">
        <f>H457*'4-BDI'!$E$29</f>
        <v>4029.3777439999999</v>
      </c>
      <c r="J457" s="116">
        <f t="shared" si="102"/>
        <v>3142.06</v>
      </c>
      <c r="K457" s="117">
        <f t="shared" si="103"/>
        <v>4029.37</v>
      </c>
    </row>
    <row r="458" spans="2:13" ht="60" x14ac:dyDescent="0.2">
      <c r="B458" s="8" t="s">
        <v>12401</v>
      </c>
      <c r="C458" s="314">
        <f>QUANT!C1684</f>
        <v>99839</v>
      </c>
      <c r="D458" s="314" t="str">
        <f>QUANT!D1684</f>
        <v>SINAPI</v>
      </c>
      <c r="E458" s="76" t="str">
        <f>IFERROR(VLOOKUP($C458,'SINAPI DEZEMBRO 2020'!$1:$1048576,2,0),IFERROR(VLOOKUP($C458,'COMP. PROPRIA'!$B$4:$I$79292,4,0),""))</f>
        <v>GUARDA-CORPO DE AÇO GALVANIZADO DE 1,10M DE ALTURA, MONTANTES TUBULARES DE 1.1/2 ESPAÇADOS DE 1,20M, TRAVESSA SUPERIOR DE 2, GRADIL FORMADO POR BARRAS CHATAS EM FERRO DE 32X4,8MM, FIXADO COM CHUMBADOR MECÂNICO. AF_04/2019_P</v>
      </c>
      <c r="F458" s="77" t="str">
        <f>IFERROR(VLOOKUP($C458,'SINAPI DEZEMBRO 2020'!$A:$D,3,0),IFERROR(VLOOKUP($C458,'COMP. PROPRIA'!$B$4:$I$79292,5,0),""))</f>
        <v>M</v>
      </c>
      <c r="G458" s="119">
        <f>QUANT!K1684</f>
        <v>75</v>
      </c>
      <c r="H458" s="114">
        <f>IFERROR(VLOOKUP($C458,'SINAPI DEZEMBRO 2020'!$A:$D,4,0),IFERROR(VLOOKUP($C458,'COMP. PROPRIA'!$B$4:$I$79292,8,0),""))</f>
        <v>343.64</v>
      </c>
      <c r="I458" s="115">
        <f>H458*'4-BDI'!$E$29</f>
        <v>440.68393599999996</v>
      </c>
      <c r="J458" s="116">
        <f t="shared" si="102"/>
        <v>25773</v>
      </c>
      <c r="K458" s="117">
        <f t="shared" si="103"/>
        <v>33051.29</v>
      </c>
    </row>
    <row r="459" spans="2:13" ht="15" x14ac:dyDescent="0.2">
      <c r="B459" s="8" t="s">
        <v>12402</v>
      </c>
      <c r="C459" s="314" t="str">
        <f>QUANT!C1688</f>
        <v>CP-BRITA-01</v>
      </c>
      <c r="D459" s="314" t="str">
        <f>QUANT!D1688</f>
        <v>PRÓPRIA</v>
      </c>
      <c r="E459" s="76" t="str">
        <f>IFERROR(VLOOKUP($C459,'SINAPI DEZEMBRO 2020'!$1:$1048576,2,0),IFERROR(VLOOKUP($C459,'COMP. PROPRIA'!$B$4:$I$79292,4,0),""))</f>
        <v>PEDRA BRITADA N. 2 (19 A 38 MM) FORNECIMENTO E INSTALAÇÃO</v>
      </c>
      <c r="F459" s="77" t="str">
        <f>IFERROR(VLOOKUP($C459,'SINAPI DEZEMBRO 2020'!$A:$D,3,0),IFERROR(VLOOKUP($C459,'COMP. PROPRIA'!$B$4:$I$79292,5,0),""))</f>
        <v xml:space="preserve">M3    </v>
      </c>
      <c r="G459" s="119">
        <f>QUANT!K1688</f>
        <v>50</v>
      </c>
      <c r="H459" s="114">
        <f>IFERROR(VLOOKUP($C459,'SINAPI DEZEMBRO 2020'!$A:$D,4,0),IFERROR(VLOOKUP($C459,'COMP. PROPRIA'!$B$4:$I$79292,8,0),""))</f>
        <v>82</v>
      </c>
      <c r="I459" s="115">
        <f>H459*'4-BDI'!$E$29</f>
        <v>105.1568</v>
      </c>
      <c r="J459" s="116">
        <f t="shared" si="102"/>
        <v>4100</v>
      </c>
      <c r="K459" s="117">
        <f t="shared" si="103"/>
        <v>5257.84</v>
      </c>
    </row>
    <row r="460" spans="2:13" s="281" customFormat="1" ht="45" x14ac:dyDescent="0.2">
      <c r="B460" s="8" t="s">
        <v>14360</v>
      </c>
      <c r="C460" s="314">
        <f>QUANT!C392</f>
        <v>101965</v>
      </c>
      <c r="D460" s="314" t="str">
        <f>QUANT!D392</f>
        <v>SINAPI</v>
      </c>
      <c r="E460" s="76" t="str">
        <f>IFERROR(VLOOKUP($C460,'SINAPI DEZEMBRO 2020'!$1:$1048576,2,0),IFERROR(VLOOKUP($C460,'COMP. PROPRIA'!$B$4:$I$79292,4,0),""))</f>
        <v>PEITORIL LINEAR EM GRANITO OU MÁRMORE, L = 15CM, COMPRIMENTO DE ATÉ 2M, ASSENTADO COM ARGAMASSA 1:6 COM ADITIVO. AF_11/2020</v>
      </c>
      <c r="F460" s="77" t="str">
        <f>IFERROR(VLOOKUP($C460,'SINAPI DEZEMBRO 2020'!$A:$D,3,0),IFERROR(VLOOKUP($C460,'COMP. PROPRIA'!$B$4:$I$79292,5,0),""))</f>
        <v>M</v>
      </c>
      <c r="G460" s="119">
        <f>QUANT!K392</f>
        <v>109.5</v>
      </c>
      <c r="H460" s="114">
        <f>IFERROR(VLOOKUP($C460,'SINAPI DEZEMBRO 2020'!$A:$D,4,0),IFERROR(VLOOKUP($C460,'COMP. PROPRIA'!$B$4:$I$79292,8,0),""))</f>
        <v>101.04</v>
      </c>
      <c r="I460" s="115">
        <f>H460*'4-BDI'!$E$29</f>
        <v>129.57369600000001</v>
      </c>
      <c r="J460" s="116">
        <f t="shared" ref="J460:J461" si="104">TRUNC(G460*H460,2)</f>
        <v>11063.88</v>
      </c>
      <c r="K460" s="117">
        <f t="shared" ref="K460:K461" si="105">TRUNC(G460*I460,2)</f>
        <v>14188.31</v>
      </c>
    </row>
    <row r="461" spans="2:13" s="281" customFormat="1" ht="15" x14ac:dyDescent="0.2">
      <c r="B461" s="8" t="s">
        <v>14361</v>
      </c>
      <c r="C461" s="314" t="str">
        <f>QUANT!C399</f>
        <v>CP-GRA- 01</v>
      </c>
      <c r="D461" s="314" t="str">
        <f>QUANT!D399</f>
        <v>SINAPI</v>
      </c>
      <c r="E461" s="76" t="str">
        <f>IFERROR(VLOOKUP($C461,'SINAPI DEZEMBRO 2020'!$1:$1048576,2,0),IFERROR(VLOOKUP($C461,'COMP. PROPRIA'!$B$4:$I$79292,4,0),""))</f>
        <v>BANCADA DE GRANITO- FORNECIMENTO E INSTALAÇÃO</v>
      </c>
      <c r="F461" s="77" t="str">
        <f>IFERROR(VLOOKUP($C461,'SINAPI DEZEMBRO 2020'!$A:$D,3,0),IFERROR(VLOOKUP($C461,'COMP. PROPRIA'!$B$4:$I$79292,5,0),""))</f>
        <v xml:space="preserve">UN    </v>
      </c>
      <c r="G461" s="119">
        <f>QUANT!K399</f>
        <v>2</v>
      </c>
      <c r="H461" s="114">
        <f>IFERROR(VLOOKUP($C461,'SINAPI DEZEMBRO 2020'!$A:$D,4,0),IFERROR(VLOOKUP($C461,'COMP. PROPRIA'!$B$4:$I$79292,8,0),""))</f>
        <v>500.53</v>
      </c>
      <c r="I461" s="115">
        <f>H461*'4-BDI'!$E$29</f>
        <v>641.87967199999991</v>
      </c>
      <c r="J461" s="116">
        <f t="shared" si="104"/>
        <v>1001.06</v>
      </c>
      <c r="K461" s="117">
        <f t="shared" si="105"/>
        <v>1283.75</v>
      </c>
    </row>
    <row r="462" spans="2:13" ht="15" customHeight="1" x14ac:dyDescent="0.2">
      <c r="B462" s="755" t="s">
        <v>3887</v>
      </c>
      <c r="C462" s="756"/>
      <c r="D462" s="756"/>
      <c r="E462" s="756"/>
      <c r="F462" s="756"/>
      <c r="G462" s="756"/>
      <c r="H462" s="757"/>
      <c r="I462" s="145"/>
      <c r="J462" s="146">
        <f>TRUNC(SUM(J453:J461),2)</f>
        <v>47400.45</v>
      </c>
      <c r="K462" s="146">
        <f>TRUNC(SUM(K453:K461),2)</f>
        <v>60786.28</v>
      </c>
      <c r="M462" s="139"/>
    </row>
    <row r="463" spans="2:13" s="81" customFormat="1" ht="15" x14ac:dyDescent="0.2">
      <c r="B463" s="148" t="s">
        <v>12406</v>
      </c>
      <c r="C463" s="315"/>
      <c r="D463" s="140"/>
      <c r="E463" s="141" t="str">
        <f>QUANT!E1692</f>
        <v>LIMPEZA GERAL DA OBRA</v>
      </c>
      <c r="F463" s="142"/>
      <c r="G463" s="143"/>
      <c r="H463" s="144"/>
      <c r="I463" s="144"/>
      <c r="J463" s="112"/>
      <c r="K463" s="113"/>
    </row>
    <row r="464" spans="2:13" ht="24.75" customHeight="1" x14ac:dyDescent="0.2">
      <c r="B464" s="7" t="s">
        <v>12403</v>
      </c>
      <c r="C464" s="314" t="str">
        <f>QUANT!C1693</f>
        <v>CP-LP-01</v>
      </c>
      <c r="D464" s="314" t="str">
        <f>QUANT!D1693</f>
        <v>PRÓPRIA</v>
      </c>
      <c r="E464" s="76" t="str">
        <f>IFERROR(VLOOKUP($C464,'SINAPI DEZEMBRO 2020'!$1:$1048576,2,0),IFERROR(VLOOKUP($C464,'COMP. PROPRIA'!$B$402:$I$782,4,0),""))</f>
        <v>LIMPEZA DE ESQUADRIAS COM PANO ÚMIDO</v>
      </c>
      <c r="F464" s="77" t="str">
        <f>IFERROR(VLOOKUP($C464,'SINAPI DEZEMBRO 2020'!$A:$D,3,0),IFERROR(VLOOKUP($C464,'COMP. PROPRIA'!$B$402:$I$782,5,0),""))</f>
        <v>M2</v>
      </c>
      <c r="G464" s="119">
        <f>QUANT!K1693</f>
        <v>305.60000000000002</v>
      </c>
      <c r="H464" s="114">
        <f>IFERROR(VLOOKUP($C464,'SINAPI DEZEMBRO 2020'!$A:$D,4,0),IFERROR(VLOOKUP($C464,'COMP. PROPRIA'!$B$4:$I$79292,8,0),""))</f>
        <v>0.66</v>
      </c>
      <c r="I464" s="115">
        <f>H464*'4-BDI'!$E$29</f>
        <v>0.84638400000000003</v>
      </c>
      <c r="J464" s="116">
        <f t="shared" ref="J464" si="106">TRUNC(G464*H464,2)</f>
        <v>201.69</v>
      </c>
      <c r="K464" s="117">
        <f t="shared" ref="K464" si="107">TRUNC(G464*I464,2)</f>
        <v>258.64999999999998</v>
      </c>
    </row>
    <row r="465" spans="2:13" s="281" customFormat="1" ht="37.5" customHeight="1" x14ac:dyDescent="0.2">
      <c r="B465" s="7" t="s">
        <v>12404</v>
      </c>
      <c r="C465" s="314">
        <f>QUANT!C1696</f>
        <v>99806</v>
      </c>
      <c r="D465" s="314" t="str">
        <f>QUANT!D1696</f>
        <v>SINAPI</v>
      </c>
      <c r="E465" s="76" t="str">
        <f>IFERROR(VLOOKUP($C465,'SINAPI DEZEMBRO 2020'!$1:$1048576,2,0),IFERROR(VLOOKUP($C465,'COMP. PROPRIA'!$B$402:$I$782,4,0),""))</f>
        <v>LIMPEZA DE REVESTIMENTO CERÂMICO EM PAREDE COM PANO ÚMIDO AF_04/2019</v>
      </c>
      <c r="F465" s="77" t="str">
        <f>IFERROR(VLOOKUP($C465,'SINAPI DEZEMBRO 2020'!$A:$D,3,0),IFERROR(VLOOKUP($C465,'COMP. PROPRIA'!$B$402:$I$782,5,0),""))</f>
        <v>M2</v>
      </c>
      <c r="G465" s="119">
        <f>QUANT!K1696</f>
        <v>98.69</v>
      </c>
      <c r="H465" s="114">
        <f>IFERROR(VLOOKUP($C465,'SINAPI DEZEMBRO 2020'!$A:$D,4,0),IFERROR(VLOOKUP($C465,'COMP. PROPRIA'!$B$4:$I$79292,8,0),""))</f>
        <v>0.53</v>
      </c>
      <c r="I465" s="115">
        <f>H465*'4-BDI'!$E$29</f>
        <v>0.67967200000000005</v>
      </c>
      <c r="J465" s="116">
        <f t="shared" ref="J465:J466" si="108">TRUNC(G465*H465,2)</f>
        <v>52.3</v>
      </c>
      <c r="K465" s="117">
        <f t="shared" ref="K465:K466" si="109">TRUNC(G465*I465,2)</f>
        <v>67.069999999999993</v>
      </c>
    </row>
    <row r="466" spans="2:13" s="281" customFormat="1" ht="18.75" customHeight="1" x14ac:dyDescent="0.2">
      <c r="B466" s="7" t="s">
        <v>12405</v>
      </c>
      <c r="C466" s="314">
        <f>QUANT!C1699</f>
        <v>99814</v>
      </c>
      <c r="D466" s="314" t="str">
        <f>QUANT!D1699</f>
        <v>SINAPI</v>
      </c>
      <c r="E466" s="76" t="str">
        <f>IFERROR(VLOOKUP($C466,'SINAPI DEZEMBRO 2020'!$1:$1048576,2,0),IFERROR(VLOOKUP($C466,'COMP. PROPRIA'!$B$402:$I$782,4,0),""))</f>
        <v>LIMPEZA DE SUPERFÍCIE COM JATO DE ALTA PRESSÃO. AF_04/2019</v>
      </c>
      <c r="F466" s="77" t="str">
        <f>IFERROR(VLOOKUP($C466,'SINAPI DEZEMBRO 2020'!$A:$D,3,0),IFERROR(VLOOKUP($C466,'COMP. PROPRIA'!$B$402:$I$782,5,0),""))</f>
        <v>M2</v>
      </c>
      <c r="G466" s="119">
        <f>QUANT!K1699</f>
        <v>1187.1600000000001</v>
      </c>
      <c r="H466" s="114">
        <f>IFERROR(VLOOKUP($C466,'SINAPI DEZEMBRO 2020'!$A:$D,4,0),IFERROR(VLOOKUP($C466,'COMP. PROPRIA'!$B$4:$I$79292,8,0),""))</f>
        <v>1.2</v>
      </c>
      <c r="I466" s="115">
        <f>H466*'4-BDI'!$E$29</f>
        <v>1.53888</v>
      </c>
      <c r="J466" s="116">
        <f t="shared" si="108"/>
        <v>1424.59</v>
      </c>
      <c r="K466" s="117">
        <f t="shared" si="109"/>
        <v>1826.89</v>
      </c>
    </row>
    <row r="467" spans="2:13" s="281" customFormat="1" ht="38.25" customHeight="1" x14ac:dyDescent="0.2">
      <c r="B467" s="7" t="s">
        <v>12417</v>
      </c>
      <c r="C467" s="314">
        <f>QUANT!C1702</f>
        <v>98524</v>
      </c>
      <c r="D467" s="314" t="str">
        <f>QUANT!D1702</f>
        <v>SINAPI</v>
      </c>
      <c r="E467" s="76" t="str">
        <f>IFERROR(VLOOKUP($C467,'SINAPI DEZEMBRO 2020'!$1:$1048576,2,0),IFERROR(VLOOKUP($C467,'COMP. PROPRIA'!$B$402:$I$782,4,0),""))</f>
        <v>LIMPEZA MANUAL DE VEGETAÇÃO EM TERRENO COM ENXADA.AF_05/2018</v>
      </c>
      <c r="F467" s="77" t="str">
        <f>IFERROR(VLOOKUP($C467,'SINAPI DEZEMBRO 2020'!$A:$D,3,0),IFERROR(VLOOKUP($C467,'COMP. PROPRIA'!$B$402:$I$782,5,0),""))</f>
        <v>M2</v>
      </c>
      <c r="G467" s="119">
        <f>QUANT!K1702</f>
        <v>670</v>
      </c>
      <c r="H467" s="114">
        <f>IFERROR(VLOOKUP($C467,'SINAPI DEZEMBRO 2020'!$A:$D,4,0),IFERROR(VLOOKUP($C467,'COMP. PROPRIA'!$B$4:$I$79292,8,0),""))</f>
        <v>2.11</v>
      </c>
      <c r="I467" s="115">
        <f>H467*'4-BDI'!$E$29</f>
        <v>2.7058639999999996</v>
      </c>
      <c r="J467" s="116">
        <f t="shared" ref="J467" si="110">TRUNC(G467*H467,2)</f>
        <v>1413.7</v>
      </c>
      <c r="K467" s="117">
        <f t="shared" ref="K467" si="111">TRUNC(G467*I467,2)</f>
        <v>1812.92</v>
      </c>
    </row>
    <row r="468" spans="2:13" ht="15" x14ac:dyDescent="0.2">
      <c r="B468" s="753" t="s">
        <v>3887</v>
      </c>
      <c r="C468" s="754"/>
      <c r="D468" s="754"/>
      <c r="E468" s="754"/>
      <c r="F468" s="754"/>
      <c r="G468" s="754"/>
      <c r="H468" s="754"/>
      <c r="I468" s="145"/>
      <c r="J468" s="146">
        <f>TRUNC(SUM(J464:J467),2)</f>
        <v>3092.28</v>
      </c>
      <c r="K468" s="149">
        <f>TRUNC(SUM(K464:K467),2)</f>
        <v>3965.53</v>
      </c>
    </row>
    <row r="469" spans="2:13" ht="15.75" thickBot="1" x14ac:dyDescent="0.25">
      <c r="B469" s="760"/>
      <c r="C469" s="761"/>
      <c r="D469" s="761"/>
      <c r="E469" s="761"/>
      <c r="F469" s="761"/>
      <c r="G469" s="761"/>
      <c r="H469" s="761"/>
      <c r="I469" s="761"/>
      <c r="J469" s="761"/>
      <c r="K469" s="762"/>
    </row>
    <row r="470" spans="2:13" ht="15.75" thickBot="1" x14ac:dyDescent="0.25">
      <c r="B470" s="763" t="s">
        <v>19</v>
      </c>
      <c r="C470" s="764"/>
      <c r="D470" s="764"/>
      <c r="E470" s="764"/>
      <c r="F470" s="764"/>
      <c r="G470" s="764"/>
      <c r="H470" s="764"/>
      <c r="I470" s="765"/>
      <c r="J470" s="541">
        <f>TRUNC(SUM(J15,J18,J39,J78,J94,J104,J114,J130,J217,J223,J293,J404,J419,J426,J443,J451,J462,J468),2)</f>
        <v>912912.56</v>
      </c>
      <c r="K470" s="353"/>
      <c r="M470" s="83"/>
    </row>
    <row r="471" spans="2:13" ht="15.75" thickBot="1" x14ac:dyDescent="0.25">
      <c r="B471" s="763" t="s">
        <v>9</v>
      </c>
      <c r="C471" s="764"/>
      <c r="D471" s="764"/>
      <c r="E471" s="764"/>
      <c r="F471" s="764"/>
      <c r="G471" s="764"/>
      <c r="H471" s="764"/>
      <c r="I471" s="765"/>
      <c r="J471" s="539"/>
      <c r="K471" s="540">
        <f>TRUNC(SUM(K15,K18,K39,K78,K94,K104,K114,K130,K217,K223,K293,K404,K419,K426,K443,K451,K462,K468),2)</f>
        <v>1201276.79</v>
      </c>
    </row>
    <row r="472" spans="2:13" x14ac:dyDescent="0.2">
      <c r="B472" s="766"/>
      <c r="C472" s="767"/>
      <c r="D472" s="767"/>
      <c r="E472" s="767"/>
      <c r="F472" s="767"/>
      <c r="G472" s="767"/>
      <c r="H472" s="767"/>
      <c r="I472" s="767"/>
      <c r="J472" s="767"/>
      <c r="K472" s="768"/>
    </row>
    <row r="473" spans="2:13" x14ac:dyDescent="0.2">
      <c r="B473" s="354"/>
      <c r="C473" s="317"/>
      <c r="D473" s="161"/>
      <c r="E473" s="164"/>
      <c r="F473" s="161"/>
      <c r="G473" s="161"/>
      <c r="H473" s="161"/>
      <c r="I473" s="161"/>
      <c r="J473" s="161"/>
      <c r="K473" s="355"/>
    </row>
    <row r="474" spans="2:13" x14ac:dyDescent="0.2">
      <c r="B474" s="354"/>
      <c r="C474" s="317"/>
      <c r="D474" s="161"/>
      <c r="E474" s="164"/>
      <c r="F474" s="161"/>
      <c r="G474" s="161"/>
      <c r="H474" s="161"/>
      <c r="I474" s="161"/>
      <c r="J474" s="161"/>
      <c r="K474" s="355"/>
    </row>
    <row r="475" spans="2:13" x14ac:dyDescent="0.2">
      <c r="B475" s="354"/>
      <c r="C475" s="317"/>
      <c r="D475" s="161"/>
      <c r="E475" s="164"/>
      <c r="F475" s="161"/>
      <c r="G475" s="161"/>
      <c r="H475" s="161"/>
      <c r="I475" s="161"/>
      <c r="J475" s="161"/>
      <c r="K475" s="355"/>
    </row>
    <row r="476" spans="2:13" ht="15" x14ac:dyDescent="0.2">
      <c r="B476" s="354"/>
      <c r="C476" s="320"/>
      <c r="D476" s="163"/>
      <c r="E476" s="615" t="s">
        <v>4893</v>
      </c>
      <c r="F476" s="163"/>
      <c r="G476" s="162"/>
      <c r="H476" s="162"/>
      <c r="I476" s="162"/>
      <c r="J476" s="162"/>
      <c r="K476" s="356"/>
    </row>
    <row r="477" spans="2:13" ht="15" x14ac:dyDescent="0.2">
      <c r="B477" s="354"/>
      <c r="C477" s="320"/>
      <c r="D477" s="163"/>
      <c r="E477" s="163" t="s">
        <v>12373</v>
      </c>
      <c r="F477" s="163"/>
      <c r="G477" s="162"/>
      <c r="H477" s="162"/>
      <c r="I477" s="162"/>
      <c r="J477" s="162"/>
      <c r="K477" s="356"/>
    </row>
    <row r="478" spans="2:13" ht="15.75" thickBot="1" x14ac:dyDescent="0.3">
      <c r="B478" s="357"/>
      <c r="C478" s="358"/>
      <c r="D478" s="359"/>
      <c r="E478" s="616" t="s">
        <v>4926</v>
      </c>
      <c r="F478" s="360"/>
      <c r="G478" s="361"/>
      <c r="H478" s="362"/>
      <c r="I478" s="362"/>
      <c r="J478" s="363"/>
      <c r="K478" s="364"/>
    </row>
    <row r="479" spans="2:13" x14ac:dyDescent="0.2">
      <c r="B479" s="161"/>
      <c r="C479" s="317"/>
      <c r="D479" s="155"/>
      <c r="E479" s="156"/>
      <c r="F479" s="157"/>
      <c r="G479" s="158"/>
      <c r="H479" s="159"/>
      <c r="I479" s="159"/>
      <c r="J479" s="160"/>
      <c r="K479" s="160"/>
    </row>
    <row r="480" spans="2:13" ht="15" x14ac:dyDescent="0.2">
      <c r="B480" s="255"/>
      <c r="C480" s="318"/>
      <c r="D480" s="250"/>
      <c r="E480" s="246"/>
      <c r="F480" s="250"/>
      <c r="G480" s="250"/>
      <c r="H480" s="250"/>
      <c r="I480" s="241"/>
      <c r="J480" s="244"/>
      <c r="K480" s="244"/>
    </row>
    <row r="481" spans="2:11" ht="15" x14ac:dyDescent="0.2">
      <c r="B481" s="236"/>
      <c r="C481" s="319"/>
      <c r="D481" s="268"/>
      <c r="E481" s="259"/>
      <c r="F481" s="254"/>
      <c r="G481" s="249"/>
      <c r="H481" s="245"/>
      <c r="I481" s="240"/>
      <c r="J481" s="234"/>
      <c r="K481" s="275"/>
    </row>
    <row r="482" spans="2:11" ht="15" x14ac:dyDescent="0.2">
      <c r="B482" s="236"/>
      <c r="C482" s="319"/>
      <c r="D482" s="268"/>
      <c r="E482" s="259"/>
      <c r="F482" s="254"/>
      <c r="G482" s="249"/>
      <c r="H482" s="245"/>
      <c r="I482" s="240"/>
      <c r="J482" s="234"/>
      <c r="K482" s="275"/>
    </row>
    <row r="483" spans="2:11" ht="15" x14ac:dyDescent="0.2">
      <c r="B483" s="236"/>
      <c r="C483" s="319"/>
      <c r="D483" s="268"/>
      <c r="E483" s="259"/>
      <c r="F483" s="254"/>
      <c r="G483" s="249"/>
      <c r="H483" s="245"/>
      <c r="I483" s="240"/>
      <c r="J483" s="234"/>
      <c r="K483" s="275"/>
    </row>
    <row r="484" spans="2:11" ht="15" x14ac:dyDescent="0.2">
      <c r="B484" s="236"/>
      <c r="C484" s="319"/>
      <c r="D484" s="268"/>
      <c r="E484" s="259"/>
      <c r="F484" s="254"/>
      <c r="G484" s="249"/>
      <c r="H484" s="245"/>
      <c r="I484" s="240"/>
      <c r="J484" s="234"/>
      <c r="K484" s="275"/>
    </row>
    <row r="485" spans="2:11" ht="15" x14ac:dyDescent="0.2">
      <c r="B485" s="236"/>
      <c r="C485" s="319"/>
      <c r="D485" s="268"/>
      <c r="E485" s="259"/>
      <c r="F485" s="254"/>
      <c r="G485" s="249"/>
      <c r="H485" s="245"/>
      <c r="I485" s="240"/>
      <c r="J485" s="234"/>
      <c r="K485" s="275"/>
    </row>
    <row r="486" spans="2:11" ht="15" x14ac:dyDescent="0.2">
      <c r="B486" s="236"/>
      <c r="C486" s="319"/>
      <c r="D486" s="268"/>
      <c r="E486" s="259"/>
      <c r="F486" s="254"/>
      <c r="G486" s="249"/>
      <c r="H486" s="245"/>
      <c r="I486" s="240"/>
      <c r="J486" s="234"/>
      <c r="K486" s="275"/>
    </row>
    <row r="487" spans="2:11" ht="15" x14ac:dyDescent="0.2">
      <c r="B487" s="236"/>
      <c r="C487" s="319"/>
      <c r="D487" s="261"/>
      <c r="E487" s="259"/>
      <c r="F487" s="254"/>
      <c r="G487" s="249"/>
      <c r="H487" s="245"/>
      <c r="I487" s="240"/>
      <c r="J487" s="234"/>
      <c r="K487" s="275"/>
    </row>
    <row r="488" spans="2:11" ht="15" x14ac:dyDescent="0.2">
      <c r="B488" s="236"/>
      <c r="C488" s="319"/>
      <c r="D488" s="261"/>
      <c r="E488" s="259"/>
      <c r="F488" s="254"/>
      <c r="G488" s="249"/>
      <c r="H488" s="245"/>
      <c r="I488" s="240"/>
      <c r="J488" s="234"/>
      <c r="K488" s="275"/>
    </row>
    <row r="489" spans="2:11" ht="15" x14ac:dyDescent="0.2">
      <c r="B489" s="236"/>
      <c r="C489" s="319"/>
      <c r="D489" s="268"/>
      <c r="E489" s="259"/>
      <c r="F489" s="254"/>
      <c r="G489" s="249"/>
      <c r="H489" s="245"/>
      <c r="I489" s="240"/>
      <c r="J489" s="234"/>
      <c r="K489" s="275"/>
    </row>
    <row r="490" spans="2:11" ht="15" x14ac:dyDescent="0.2">
      <c r="B490" s="740"/>
      <c r="C490" s="740"/>
      <c r="D490" s="740"/>
      <c r="E490" s="740"/>
      <c r="F490" s="740"/>
      <c r="G490" s="740"/>
      <c r="H490" s="740"/>
      <c r="I490" s="233"/>
      <c r="J490" s="274"/>
      <c r="K490" s="274"/>
    </row>
    <row r="491" spans="2:11" x14ac:dyDescent="0.2">
      <c r="B491" s="161"/>
      <c r="C491" s="320"/>
      <c r="D491" s="155"/>
      <c r="E491" s="156"/>
      <c r="F491" s="157"/>
      <c r="G491" s="158"/>
      <c r="H491" s="159"/>
      <c r="I491" s="159"/>
      <c r="J491" s="160"/>
      <c r="K491" s="160"/>
    </row>
    <row r="492" spans="2:11" x14ac:dyDescent="0.2">
      <c r="B492" s="161"/>
      <c r="C492" s="320"/>
      <c r="D492" s="155"/>
      <c r="E492" s="164"/>
      <c r="F492" s="157"/>
      <c r="G492" s="158"/>
      <c r="H492" s="159"/>
      <c r="I492" s="159"/>
      <c r="J492" s="160"/>
      <c r="K492" s="160"/>
    </row>
    <row r="493" spans="2:11" ht="15" x14ac:dyDescent="0.2">
      <c r="E493" s="235"/>
    </row>
    <row r="494" spans="2:11" ht="15" x14ac:dyDescent="0.2">
      <c r="E494" s="235"/>
    </row>
    <row r="495" spans="2:11" ht="15" x14ac:dyDescent="0.25">
      <c r="E495" s="276"/>
    </row>
    <row r="498" spans="2:16" ht="15" x14ac:dyDescent="0.2">
      <c r="B498" s="230"/>
      <c r="C498" s="318"/>
      <c r="D498" s="271"/>
      <c r="E498" s="264"/>
      <c r="F498" s="258"/>
      <c r="G498" s="253"/>
      <c r="H498" s="248"/>
      <c r="I498" s="248"/>
      <c r="J498" s="244"/>
      <c r="K498" s="244"/>
    </row>
    <row r="499" spans="2:16" ht="15" x14ac:dyDescent="0.2">
      <c r="B499" s="239"/>
      <c r="C499" s="319"/>
      <c r="D499" s="265"/>
      <c r="E499" s="259"/>
      <c r="F499" s="254"/>
      <c r="G499" s="249"/>
      <c r="H499" s="245"/>
      <c r="I499" s="240"/>
      <c r="J499" s="234"/>
      <c r="K499" s="275"/>
    </row>
    <row r="500" spans="2:16" ht="15" x14ac:dyDescent="0.2">
      <c r="B500" s="239"/>
      <c r="C500" s="319"/>
      <c r="D500" s="265"/>
      <c r="E500" s="259"/>
      <c r="F500" s="254"/>
      <c r="G500" s="249"/>
      <c r="H500" s="245"/>
      <c r="I500" s="240"/>
      <c r="J500" s="234"/>
      <c r="K500" s="275"/>
    </row>
    <row r="501" spans="2:16" ht="15" x14ac:dyDescent="0.2">
      <c r="B501" s="239"/>
      <c r="C501" s="319"/>
      <c r="D501" s="265"/>
      <c r="E501" s="259"/>
      <c r="F501" s="254"/>
      <c r="G501" s="249"/>
      <c r="H501" s="245"/>
      <c r="I501" s="240"/>
      <c r="J501" s="234"/>
      <c r="K501" s="275"/>
    </row>
    <row r="502" spans="2:16" ht="15" x14ac:dyDescent="0.2">
      <c r="B502" s="239"/>
      <c r="C502" s="319"/>
      <c r="D502" s="265"/>
      <c r="E502" s="259"/>
      <c r="F502" s="254"/>
      <c r="G502" s="249"/>
      <c r="H502" s="245"/>
      <c r="I502" s="240"/>
      <c r="J502" s="234"/>
      <c r="K502" s="275"/>
    </row>
    <row r="503" spans="2:16" ht="15" x14ac:dyDescent="0.2">
      <c r="B503" s="239"/>
      <c r="C503" s="319"/>
      <c r="D503" s="265"/>
      <c r="E503" s="259"/>
      <c r="F503" s="254"/>
      <c r="G503" s="249"/>
      <c r="H503" s="245"/>
      <c r="I503" s="240"/>
      <c r="J503" s="234"/>
      <c r="K503" s="275"/>
    </row>
    <row r="504" spans="2:16" ht="15" x14ac:dyDescent="0.2">
      <c r="B504" s="239"/>
      <c r="C504" s="319"/>
      <c r="D504" s="265"/>
      <c r="E504" s="259"/>
      <c r="F504" s="254"/>
      <c r="G504" s="249"/>
      <c r="H504" s="245"/>
      <c r="I504" s="240"/>
      <c r="J504" s="234"/>
      <c r="K504" s="275"/>
    </row>
    <row r="505" spans="2:16" ht="15" x14ac:dyDescent="0.2">
      <c r="B505" s="239"/>
      <c r="C505" s="319"/>
      <c r="D505" s="265"/>
      <c r="E505" s="259"/>
      <c r="F505" s="254"/>
      <c r="G505" s="249"/>
      <c r="H505" s="245"/>
      <c r="I505" s="240"/>
      <c r="J505" s="234"/>
      <c r="K505" s="275"/>
    </row>
    <row r="506" spans="2:16" ht="15" x14ac:dyDescent="0.2">
      <c r="B506" s="740"/>
      <c r="C506" s="740"/>
      <c r="D506" s="740"/>
      <c r="E506" s="740"/>
      <c r="F506" s="740"/>
      <c r="G506" s="740"/>
      <c r="H506" s="740"/>
      <c r="I506" s="233"/>
      <c r="J506" s="274"/>
      <c r="K506" s="274"/>
    </row>
    <row r="507" spans="2:16" x14ac:dyDescent="0.2">
      <c r="B507" s="161"/>
      <c r="C507" s="320"/>
      <c r="D507" s="155"/>
      <c r="E507" s="156"/>
      <c r="F507" s="157"/>
      <c r="G507" s="158"/>
      <c r="H507" s="159"/>
      <c r="I507" s="159"/>
      <c r="J507" s="160"/>
      <c r="K507" s="160"/>
      <c r="L507" s="282"/>
      <c r="M507" s="282"/>
      <c r="N507" s="282"/>
      <c r="O507" s="282"/>
      <c r="P507" s="282"/>
    </row>
    <row r="508" spans="2:16" ht="15" x14ac:dyDescent="0.2">
      <c r="B508" s="230"/>
      <c r="C508" s="318"/>
      <c r="D508" s="271"/>
      <c r="E508" s="264"/>
      <c r="F508" s="258"/>
      <c r="G508" s="253"/>
      <c r="H508" s="248"/>
      <c r="I508" s="248"/>
      <c r="J508" s="244"/>
      <c r="K508" s="244"/>
      <c r="L508" s="282"/>
      <c r="M508" s="282"/>
      <c r="N508" s="282"/>
      <c r="O508" s="282"/>
      <c r="P508" s="282"/>
    </row>
    <row r="509" spans="2:16" ht="15" x14ac:dyDescent="0.2">
      <c r="B509" s="229"/>
      <c r="C509" s="321"/>
      <c r="D509" s="228"/>
      <c r="E509" s="269"/>
      <c r="F509" s="262"/>
      <c r="G509" s="256"/>
      <c r="H509" s="245"/>
      <c r="I509" s="240"/>
      <c r="J509" s="234"/>
      <c r="K509" s="275"/>
      <c r="L509" s="282"/>
      <c r="M509" s="282"/>
      <c r="N509" s="282"/>
      <c r="O509" s="282"/>
      <c r="P509" s="282"/>
    </row>
    <row r="510" spans="2:16" ht="15" x14ac:dyDescent="0.2">
      <c r="B510" s="229"/>
      <c r="C510" s="321"/>
      <c r="D510" s="228"/>
      <c r="E510" s="269"/>
      <c r="F510" s="262"/>
      <c r="G510" s="256"/>
      <c r="H510" s="245"/>
      <c r="I510" s="240"/>
      <c r="J510" s="234"/>
      <c r="K510" s="275"/>
      <c r="L510" s="282"/>
      <c r="M510" s="282"/>
      <c r="N510" s="282"/>
      <c r="O510" s="282"/>
      <c r="P510" s="282"/>
    </row>
    <row r="511" spans="2:16" ht="15" x14ac:dyDescent="0.2">
      <c r="B511" s="251"/>
      <c r="C511" s="322"/>
      <c r="D511" s="242"/>
      <c r="E511" s="237"/>
      <c r="F511" s="270"/>
      <c r="G511" s="263"/>
      <c r="H511" s="245"/>
      <c r="I511" s="240"/>
      <c r="J511" s="234"/>
      <c r="K511" s="275"/>
      <c r="L511" s="227"/>
      <c r="M511" s="226"/>
      <c r="N511" s="267"/>
      <c r="O511" s="260"/>
      <c r="P511" s="282"/>
    </row>
    <row r="512" spans="2:16" ht="15" x14ac:dyDescent="0.2">
      <c r="B512" s="229"/>
      <c r="C512" s="320"/>
      <c r="D512" s="257"/>
      <c r="E512" s="252"/>
      <c r="F512" s="262"/>
      <c r="G512" s="247"/>
      <c r="H512" s="245"/>
      <c r="I512" s="240"/>
      <c r="J512" s="234"/>
      <c r="K512" s="275"/>
      <c r="L512" s="282"/>
      <c r="M512" s="282"/>
      <c r="N512" s="282"/>
      <c r="O512" s="282"/>
      <c r="P512" s="282"/>
    </row>
    <row r="513" spans="2:11" ht="15" x14ac:dyDescent="0.2">
      <c r="B513" s="229"/>
      <c r="C513" s="320"/>
      <c r="D513" s="257"/>
      <c r="E513" s="252"/>
      <c r="F513" s="262"/>
      <c r="G513" s="247"/>
      <c r="H513" s="245"/>
      <c r="I513" s="240"/>
      <c r="J513" s="234"/>
      <c r="K513" s="275"/>
    </row>
    <row r="514" spans="2:11" ht="15" x14ac:dyDescent="0.2">
      <c r="B514" s="239"/>
      <c r="C514" s="319"/>
      <c r="D514" s="243"/>
      <c r="E514" s="238"/>
      <c r="F514" s="232"/>
      <c r="G514" s="247"/>
      <c r="H514" s="245"/>
      <c r="I514" s="240"/>
      <c r="J514" s="234"/>
      <c r="K514" s="275"/>
    </row>
    <row r="515" spans="2:11" ht="15" x14ac:dyDescent="0.2">
      <c r="B515" s="239"/>
      <c r="C515" s="319"/>
      <c r="D515" s="243"/>
      <c r="E515" s="238"/>
      <c r="F515" s="232"/>
      <c r="G515" s="247"/>
      <c r="H515" s="245"/>
      <c r="I515" s="240"/>
      <c r="J515" s="234"/>
      <c r="K515" s="275"/>
    </row>
    <row r="516" spans="2:11" ht="15" x14ac:dyDescent="0.2">
      <c r="B516" s="239"/>
      <c r="C516" s="319"/>
      <c r="D516" s="243"/>
      <c r="E516" s="259"/>
      <c r="F516" s="232"/>
      <c r="G516" s="247"/>
      <c r="H516" s="245"/>
      <c r="I516" s="240"/>
      <c r="J516" s="234"/>
      <c r="K516" s="275"/>
    </row>
    <row r="517" spans="2:11" ht="15" x14ac:dyDescent="0.2">
      <c r="B517" s="740"/>
      <c r="C517" s="740"/>
      <c r="D517" s="740"/>
      <c r="E517" s="740"/>
      <c r="F517" s="740"/>
      <c r="G517" s="740"/>
      <c r="H517" s="740"/>
      <c r="I517" s="233"/>
      <c r="J517" s="274"/>
      <c r="K517" s="274"/>
    </row>
    <row r="518" spans="2:11" x14ac:dyDescent="0.2">
      <c r="B518" s="161"/>
      <c r="C518" s="320"/>
      <c r="D518" s="155"/>
      <c r="E518" s="156"/>
      <c r="F518" s="157"/>
      <c r="G518" s="158"/>
      <c r="H518" s="159"/>
      <c r="I518" s="159"/>
      <c r="J518" s="160"/>
      <c r="K518" s="160"/>
    </row>
    <row r="519" spans="2:11" x14ac:dyDescent="0.2">
      <c r="B519" s="161"/>
      <c r="C519" s="320"/>
      <c r="D519" s="155"/>
      <c r="E519" s="156"/>
      <c r="F519" s="157"/>
      <c r="G519" s="158"/>
      <c r="H519" s="159"/>
      <c r="I519" s="159"/>
      <c r="J519" s="160"/>
      <c r="K519" s="160"/>
    </row>
    <row r="520" spans="2:11" x14ac:dyDescent="0.2">
      <c r="B520" s="161"/>
      <c r="C520" s="320"/>
      <c r="D520" s="155"/>
      <c r="E520" s="156"/>
      <c r="F520" s="157"/>
      <c r="G520" s="158"/>
      <c r="H520" s="159"/>
      <c r="I520" s="159"/>
      <c r="J520" s="160"/>
      <c r="K520" s="160"/>
    </row>
    <row r="521" spans="2:11" x14ac:dyDescent="0.2">
      <c r="B521" s="161"/>
      <c r="C521" s="320"/>
      <c r="D521" s="155"/>
      <c r="E521" s="156"/>
      <c r="F521" s="157"/>
      <c r="G521" s="158"/>
      <c r="H521" s="159"/>
      <c r="I521" s="159"/>
      <c r="J521" s="160"/>
      <c r="K521" s="160"/>
    </row>
    <row r="522" spans="2:11" x14ac:dyDescent="0.2">
      <c r="B522" s="161"/>
      <c r="C522" s="320"/>
      <c r="D522" s="155"/>
      <c r="E522" s="156"/>
      <c r="F522" s="157"/>
      <c r="G522" s="158"/>
      <c r="H522" s="159"/>
      <c r="I522" s="159"/>
      <c r="J522" s="160"/>
      <c r="K522" s="160"/>
    </row>
    <row r="523" spans="2:11" x14ac:dyDescent="0.2">
      <c r="B523" s="161"/>
      <c r="C523" s="320"/>
      <c r="D523" s="155"/>
      <c r="E523" s="156"/>
      <c r="F523" s="157"/>
      <c r="G523" s="158"/>
      <c r="H523" s="159"/>
      <c r="I523" s="159"/>
      <c r="J523" s="160"/>
      <c r="K523" s="160"/>
    </row>
    <row r="524" spans="2:11" x14ac:dyDescent="0.2">
      <c r="B524" s="161"/>
      <c r="C524" s="320"/>
      <c r="D524" s="155"/>
      <c r="E524" s="156"/>
      <c r="F524" s="157"/>
      <c r="G524" s="158"/>
      <c r="H524" s="159"/>
      <c r="I524" s="159"/>
      <c r="J524" s="160"/>
      <c r="K524" s="160"/>
    </row>
    <row r="525" spans="2:11" ht="15" x14ac:dyDescent="0.25">
      <c r="B525" s="770"/>
      <c r="C525" s="770"/>
      <c r="D525" s="770"/>
      <c r="E525" s="770"/>
      <c r="F525" s="770"/>
      <c r="G525" s="770"/>
      <c r="H525" s="770"/>
      <c r="I525" s="770"/>
      <c r="J525" s="770"/>
      <c r="K525" s="770"/>
    </row>
    <row r="526" spans="2:11" ht="15" x14ac:dyDescent="0.25">
      <c r="B526" s="770"/>
      <c r="C526" s="770"/>
      <c r="D526" s="770"/>
      <c r="E526" s="770"/>
      <c r="F526" s="770"/>
      <c r="G526" s="770"/>
      <c r="H526" s="770"/>
      <c r="I526" s="770"/>
      <c r="J526" s="770"/>
      <c r="K526" s="770"/>
    </row>
    <row r="527" spans="2:11" ht="15" x14ac:dyDescent="0.2">
      <c r="B527" s="239"/>
      <c r="C527" s="319"/>
      <c r="D527" s="265"/>
      <c r="E527" s="259"/>
      <c r="F527" s="254"/>
      <c r="G527" s="249"/>
      <c r="H527" s="245"/>
      <c r="I527" s="240"/>
      <c r="J527" s="234"/>
      <c r="K527" s="275"/>
    </row>
    <row r="528" spans="2:11" ht="15" x14ac:dyDescent="0.2">
      <c r="B528" s="239"/>
      <c r="C528" s="319"/>
      <c r="D528" s="265"/>
      <c r="E528" s="259"/>
      <c r="F528" s="254"/>
      <c r="G528" s="249"/>
      <c r="H528" s="245"/>
      <c r="I528" s="240"/>
      <c r="J528" s="234"/>
      <c r="K528" s="275"/>
    </row>
    <row r="529" spans="2:11" ht="15" x14ac:dyDescent="0.2">
      <c r="B529" s="239"/>
      <c r="C529" s="319"/>
      <c r="D529" s="265"/>
      <c r="E529" s="259"/>
      <c r="F529" s="254"/>
      <c r="G529" s="249"/>
      <c r="H529" s="245"/>
      <c r="I529" s="240"/>
      <c r="J529" s="234"/>
      <c r="K529" s="275"/>
    </row>
    <row r="530" spans="2:11" ht="15" x14ac:dyDescent="0.2">
      <c r="B530" s="769"/>
      <c r="C530" s="769"/>
      <c r="D530" s="769"/>
      <c r="E530" s="769"/>
      <c r="F530" s="769"/>
      <c r="G530" s="769"/>
      <c r="H530" s="769"/>
      <c r="I530" s="769"/>
      <c r="J530" s="769"/>
      <c r="K530" s="769"/>
    </row>
    <row r="531" spans="2:11" ht="15" x14ac:dyDescent="0.2">
      <c r="B531" s="239"/>
      <c r="C531" s="319"/>
      <c r="D531" s="265"/>
      <c r="E531" s="259"/>
      <c r="F531" s="254"/>
      <c r="G531" s="249"/>
      <c r="H531" s="245"/>
      <c r="I531" s="240"/>
      <c r="J531" s="234"/>
      <c r="K531" s="275"/>
    </row>
    <row r="532" spans="2:11" ht="15" x14ac:dyDescent="0.2">
      <c r="B532" s="239"/>
      <c r="C532" s="319"/>
      <c r="D532" s="265"/>
      <c r="E532" s="259"/>
      <c r="F532" s="254"/>
      <c r="G532" s="249"/>
      <c r="H532" s="245"/>
      <c r="I532" s="240"/>
      <c r="J532" s="234"/>
      <c r="K532" s="275"/>
    </row>
    <row r="533" spans="2:11" ht="15" x14ac:dyDescent="0.2">
      <c r="B533" s="239"/>
      <c r="C533" s="319"/>
      <c r="D533" s="265"/>
      <c r="E533" s="259"/>
      <c r="F533" s="254"/>
      <c r="G533" s="249"/>
      <c r="H533" s="245"/>
      <c r="I533" s="240"/>
      <c r="J533" s="234"/>
      <c r="K533" s="275"/>
    </row>
    <row r="534" spans="2:11" ht="15" x14ac:dyDescent="0.2">
      <c r="B534" s="239"/>
      <c r="C534" s="319"/>
      <c r="D534" s="265"/>
      <c r="E534" s="259"/>
      <c r="F534" s="254"/>
      <c r="G534" s="249"/>
      <c r="H534" s="245"/>
      <c r="I534" s="240"/>
      <c r="J534" s="234"/>
      <c r="K534" s="275"/>
    </row>
    <row r="535" spans="2:11" ht="15" x14ac:dyDescent="0.2">
      <c r="B535" s="239"/>
      <c r="C535" s="319"/>
      <c r="D535" s="265"/>
      <c r="E535" s="259"/>
      <c r="F535" s="254"/>
      <c r="G535" s="249"/>
      <c r="H535" s="245"/>
      <c r="I535" s="240"/>
      <c r="J535" s="234"/>
      <c r="K535" s="275"/>
    </row>
    <row r="536" spans="2:11" ht="15" x14ac:dyDescent="0.2">
      <c r="B536" s="769"/>
      <c r="C536" s="769"/>
      <c r="D536" s="769"/>
      <c r="E536" s="769"/>
      <c r="F536" s="769"/>
      <c r="G536" s="769"/>
      <c r="H536" s="769"/>
      <c r="I536" s="769"/>
      <c r="J536" s="769"/>
      <c r="K536" s="769"/>
    </row>
    <row r="537" spans="2:11" ht="15" x14ac:dyDescent="0.2">
      <c r="B537" s="239"/>
      <c r="C537" s="319"/>
      <c r="D537" s="265"/>
      <c r="E537" s="259"/>
      <c r="F537" s="254"/>
      <c r="G537" s="249"/>
      <c r="H537" s="245"/>
      <c r="I537" s="240"/>
      <c r="J537" s="234"/>
      <c r="K537" s="275"/>
    </row>
    <row r="538" spans="2:11" ht="15" x14ac:dyDescent="0.2">
      <c r="B538" s="239"/>
      <c r="C538" s="319"/>
      <c r="D538" s="265"/>
      <c r="E538" s="259"/>
      <c r="F538" s="254"/>
      <c r="G538" s="249"/>
      <c r="H538" s="245"/>
      <c r="I538" s="240"/>
      <c r="J538" s="234"/>
      <c r="K538" s="275"/>
    </row>
    <row r="539" spans="2:11" ht="15" x14ac:dyDescent="0.2">
      <c r="B539" s="239"/>
      <c r="C539" s="319"/>
      <c r="D539" s="265"/>
      <c r="E539" s="259"/>
      <c r="F539" s="254"/>
      <c r="G539" s="249"/>
      <c r="H539" s="245"/>
      <c r="I539" s="240"/>
      <c r="J539" s="234"/>
      <c r="K539" s="275"/>
    </row>
    <row r="540" spans="2:11" ht="15" x14ac:dyDescent="0.2">
      <c r="B540" s="239"/>
      <c r="C540" s="319"/>
      <c r="D540" s="265"/>
      <c r="E540" s="259"/>
      <c r="F540" s="254"/>
      <c r="G540" s="249"/>
      <c r="H540" s="245"/>
      <c r="I540" s="240"/>
      <c r="J540" s="234"/>
      <c r="K540" s="275"/>
    </row>
    <row r="541" spans="2:11" ht="15" x14ac:dyDescent="0.2">
      <c r="B541" s="239"/>
      <c r="C541" s="319"/>
      <c r="D541" s="265"/>
      <c r="E541" s="259"/>
      <c r="F541" s="254"/>
      <c r="G541" s="249"/>
      <c r="H541" s="245"/>
      <c r="I541" s="240"/>
      <c r="J541" s="234"/>
      <c r="K541" s="275"/>
    </row>
    <row r="542" spans="2:11" ht="15" x14ac:dyDescent="0.2">
      <c r="B542" s="239"/>
      <c r="C542" s="319"/>
      <c r="D542" s="265"/>
      <c r="E542" s="259"/>
      <c r="F542" s="254"/>
      <c r="G542" s="249"/>
      <c r="H542" s="245"/>
      <c r="I542" s="240"/>
      <c r="J542" s="234"/>
      <c r="K542" s="275"/>
    </row>
    <row r="543" spans="2:11" ht="15" x14ac:dyDescent="0.2">
      <c r="B543" s="769"/>
      <c r="C543" s="769"/>
      <c r="D543" s="769"/>
      <c r="E543" s="769"/>
      <c r="F543" s="769"/>
      <c r="G543" s="769"/>
      <c r="H543" s="769"/>
      <c r="I543" s="769"/>
      <c r="J543" s="769"/>
      <c r="K543" s="769"/>
    </row>
    <row r="544" spans="2:11" ht="15" x14ac:dyDescent="0.2">
      <c r="B544" s="239"/>
      <c r="C544" s="319"/>
      <c r="D544" s="231"/>
      <c r="E544" s="259"/>
      <c r="F544" s="254"/>
      <c r="G544" s="249"/>
      <c r="H544" s="245"/>
      <c r="I544" s="240"/>
      <c r="J544" s="234"/>
      <c r="K544" s="275"/>
    </row>
    <row r="545" spans="2:11" ht="15" x14ac:dyDescent="0.2">
      <c r="B545" s="273"/>
      <c r="C545" s="323"/>
      <c r="D545" s="273"/>
      <c r="E545" s="273"/>
      <c r="F545" s="273"/>
      <c r="G545" s="273"/>
      <c r="H545" s="272"/>
      <c r="I545" s="272"/>
      <c r="J545" s="272"/>
      <c r="K545" s="272"/>
    </row>
    <row r="546" spans="2:11" ht="15" x14ac:dyDescent="0.2">
      <c r="B546" s="239"/>
      <c r="C546" s="319"/>
      <c r="D546" s="265"/>
      <c r="E546" s="259"/>
      <c r="F546" s="254"/>
      <c r="G546" s="249"/>
      <c r="H546" s="245"/>
      <c r="I546" s="240"/>
      <c r="J546" s="234"/>
      <c r="K546" s="275"/>
    </row>
    <row r="547" spans="2:11" ht="15" x14ac:dyDescent="0.2">
      <c r="B547" s="239"/>
      <c r="C547" s="319"/>
      <c r="D547" s="265"/>
      <c r="E547" s="259"/>
      <c r="F547" s="254"/>
      <c r="G547" s="249"/>
      <c r="H547" s="245"/>
      <c r="I547" s="240"/>
      <c r="J547" s="234"/>
      <c r="K547" s="275"/>
    </row>
    <row r="548" spans="2:11" ht="15" x14ac:dyDescent="0.2">
      <c r="B548" s="239"/>
      <c r="C548" s="319"/>
      <c r="D548" s="265"/>
      <c r="E548" s="259"/>
      <c r="F548" s="254"/>
      <c r="G548" s="249"/>
      <c r="H548" s="245"/>
      <c r="I548" s="240"/>
      <c r="J548" s="234"/>
      <c r="K548" s="275"/>
    </row>
    <row r="549" spans="2:11" ht="15" x14ac:dyDescent="0.2">
      <c r="B549" s="239"/>
      <c r="C549" s="319"/>
      <c r="D549" s="265"/>
      <c r="E549" s="259"/>
      <c r="F549" s="254"/>
      <c r="G549" s="249"/>
      <c r="H549" s="245"/>
      <c r="I549" s="240"/>
      <c r="J549" s="234"/>
      <c r="K549" s="275"/>
    </row>
    <row r="550" spans="2:11" ht="15" x14ac:dyDescent="0.2">
      <c r="B550" s="239"/>
      <c r="C550" s="319"/>
      <c r="D550" s="265"/>
      <c r="E550" s="259"/>
      <c r="F550" s="254"/>
      <c r="G550" s="249"/>
      <c r="H550" s="245"/>
      <c r="I550" s="240"/>
      <c r="J550" s="234"/>
      <c r="K550" s="275"/>
    </row>
    <row r="551" spans="2:11" x14ac:dyDescent="0.2">
      <c r="B551" s="161"/>
      <c r="C551" s="320"/>
      <c r="D551" s="155"/>
      <c r="E551" s="156"/>
      <c r="F551" s="157"/>
      <c r="G551" s="158"/>
      <c r="H551" s="159"/>
      <c r="I551" s="159"/>
      <c r="J551" s="160"/>
      <c r="K551" s="160"/>
    </row>
  </sheetData>
  <protectedRanges>
    <protectedRange password="C715" sqref="C293 C78 C517 C506 C480 C490 C426 C419 C462 C104 C114 C223 C217 C94 C130 C15 C39 C18 C404 C443:C444 C451" name="Intervalo3" securityDescriptor="O:WDG:WDD:(A;;CC;;;S-1-5-21-331323738-3957049979-2397494211-500)"/>
    <protectedRange password="C715" sqref="G223:I223 E130 G130:I130 G445:G448 E114 G114:I115 E104 E217 G217:I217 E223 G18:H18 G15:H15 E15 E94 G94:I95 E39 E18 E404 G404:I404 E462 G462:I462 G419:I419 E419 E426 G426:I426 E490 G490:I490 G480:I480 E480 G481:G489 I481:I489 E506 G506:I506 E517 G517:I517 G39:I40 G78:I79 E78 E293 G293:I293 G66:G70 B293:C293 B78:C78 B517:C517 B506:C506 C486:C489 B480:C480 B490:C490 B426:C426 B419:C419 B404:C404 B462:C462 B18:C18 B114:C114 B94:C94 B104:C104 B15:C15 B223:C223 B217:C217 B130:C130 B39:C39 G104:I105 G72:G77 C72:D77 E443:E444 G443:I444 B443:C444 E451 G451:I451 B451:C451 G42:G52 C42:D52 C54:D64 G54:G64 C66:D70 C445:D448" name="Intervalo3_18" securityDescriptor="O:WDG:WDD:(A;;CC;;;S-1-5-21-331323738-3957049979-2397494211-500)"/>
    <protectedRange sqref="B18 G18:H18 B15 G104:I104 B462 C72:D77 B217 G217:I217 B223 G223:I223 G15:H15 B94 G94:I94 G114:I114 G130:I130 B39 G462:I462 B426 G490:I490 G480:I480 B480:B490 B114:B116 B506 G506:I506 B517 G517:I517 G39:I40 B41 B53 B65 B71 G78:I78 B78 B293 G293:I293 B404 G404:I404 B419 G419:I419 G426:I426 B104:B105 G72:G77 G443:I444 G451:I451 G42:G52 C42:D52 C54:D64 G54:G64 C66:D70 G66:G70 B122 B443:B451 B127:B130" name="Intervalo2_16"/>
    <protectedRange password="C715" sqref="B18 B104 B39 B130 B114 B217 B223 B15 B94 B462 B419 B426 B490 B480 B506 B517 B78 B293 B404 B443:B444 B451" name="Intervalo3_1_2_1" securityDescriptor="O:WDG:WDD:(A;;CC;;;S-1-5-21-331323738-3957049979-2397494211-500)"/>
    <protectedRange sqref="B18 B104 B39 B130 B114 B217 B223 B15 B94 B462 B419 B426 B490 B480 B506 B517 B78 B293 B404 B443:B444 B451" name="Intervalo2_1_2"/>
    <protectedRange password="C715" sqref="F39 F18 F104 F114 F94 F217 F223 F15 F130 F462 F419 F426 F490 F480 F506 F517 F78 F293 F404 F443:F444 F451" name="Intervalo3_4_1_1_5" securityDescriptor="O:WDG:WDD:(A;;CC;;;S-1-5-21-331323738-3957049979-2397494211-500)"/>
    <protectedRange password="C715" sqref="B468" name="Intervalo3_19" securityDescriptor="O:WDG:WDD:(A;;CC;;;S-1-5-21-331323738-3957049979-2397494211-500)"/>
    <protectedRange sqref="B468" name="Intervalo2_17"/>
    <protectedRange password="C715" sqref="B468" name="Intervalo3_1_3" securityDescriptor="O:WDG:WDD:(A;;CC;;;S-1-5-21-331323738-3957049979-2397494211-500)"/>
    <protectedRange sqref="B468" name="Intervalo2_1_3"/>
    <protectedRange password="C715" sqref="F468" name="Intervalo3_8_7" securityDescriptor="O:WDG:WDD:(A;;CC;;;S-1-5-21-331323738-3957049979-2397494211-500)"/>
    <protectedRange password="C715" sqref="F468" name="Intervalo3_3_1_7" securityDescriptor="O:WDG:WDD:(A;;CC;;;S-1-5-21-331323738-3957049979-2397494211-500)"/>
    <protectedRange password="C715" sqref="F468" name="Intervalo3_4_1_1_1_1_7" securityDescriptor="O:WDG:WDD:(A;;CC;;;S-1-5-21-331323738-3957049979-2397494211-500)"/>
    <protectedRange password="C715" sqref="G511 C511:D511" name="Intervalo3_14" securityDescriptor="O:WDG:WDD:(A;;CC;;;S-1-5-21-331323738-3957049979-2397494211-500)"/>
    <protectedRange sqref="G511" name="Intervalo2_2"/>
  </protectedRanges>
  <autoFilter ref="B1:K551" xr:uid="{00000000-0009-0000-0000-000003000000}"/>
  <mergeCells count="58">
    <mergeCell ref="B543:K543"/>
    <mergeCell ref="B530:K530"/>
    <mergeCell ref="B536:K536"/>
    <mergeCell ref="B525:K525"/>
    <mergeCell ref="B526:K526"/>
    <mergeCell ref="B506:H506"/>
    <mergeCell ref="B490:H490"/>
    <mergeCell ref="B472:K472"/>
    <mergeCell ref="B468:H468"/>
    <mergeCell ref="B78:H78"/>
    <mergeCell ref="B426:H426"/>
    <mergeCell ref="B293:H293"/>
    <mergeCell ref="B404:H404"/>
    <mergeCell ref="B419:H419"/>
    <mergeCell ref="B217:H217"/>
    <mergeCell ref="B104:H104"/>
    <mergeCell ref="B94:H94"/>
    <mergeCell ref="B274:H274"/>
    <mergeCell ref="B284:H284"/>
    <mergeCell ref="B281:H281"/>
    <mergeCell ref="B292:H292"/>
    <mergeCell ref="B18:H18"/>
    <mergeCell ref="B39:H39"/>
    <mergeCell ref="B469:K469"/>
    <mergeCell ref="B470:I470"/>
    <mergeCell ref="B471:I471"/>
    <mergeCell ref="B52:H52"/>
    <mergeCell ref="B150:H150"/>
    <mergeCell ref="B160:H160"/>
    <mergeCell ref="B183:H183"/>
    <mergeCell ref="B216:H216"/>
    <mergeCell ref="B231:H231"/>
    <mergeCell ref="B250:H250"/>
    <mergeCell ref="B259:H259"/>
    <mergeCell ref="B268:H268"/>
    <mergeCell ref="B443:H443"/>
    <mergeCell ref="B451:H451"/>
    <mergeCell ref="B517:H517"/>
    <mergeCell ref="B2:K2"/>
    <mergeCell ref="B8:K8"/>
    <mergeCell ref="B3:K3"/>
    <mergeCell ref="B4:K4"/>
    <mergeCell ref="B5:K5"/>
    <mergeCell ref="B6:K6"/>
    <mergeCell ref="B7:K7"/>
    <mergeCell ref="B15:H15"/>
    <mergeCell ref="B130:H130"/>
    <mergeCell ref="B462:H462"/>
    <mergeCell ref="B223:H223"/>
    <mergeCell ref="B114:H114"/>
    <mergeCell ref="B77:H77"/>
    <mergeCell ref="B70:H70"/>
    <mergeCell ref="B64:H64"/>
    <mergeCell ref="B333:H333"/>
    <mergeCell ref="B339:H339"/>
    <mergeCell ref="B347:H347"/>
    <mergeCell ref="B376:H376"/>
    <mergeCell ref="B403:H403"/>
  </mergeCells>
  <phoneticPr fontId="40" type="noConversion"/>
  <printOptions horizontalCentered="1"/>
  <pageMargins left="0.59055118110236227" right="0" top="0.59055118110236227" bottom="0.59055118110236227" header="0" footer="0"/>
  <pageSetup paperSize="9" scale="46" orientation="portrait" r:id="rId1"/>
  <headerFooter>
    <oddFooter>Página &amp;P de &amp;N</oddFooter>
  </headerFooter>
  <rowBreaks count="1" manualBreakCount="1">
    <brk id="384" min="1" max="10" man="1"/>
  </rowBreaks>
  <ignoredErrors>
    <ignoredError sqref="E53 E65 E377"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EE2AF-F543-4E4F-987A-C8E9614113F4}">
  <dimension ref="A1:K4997"/>
  <sheetViews>
    <sheetView tabSelected="1" workbookViewId="0">
      <selection activeCell="D5006" sqref="D5006"/>
    </sheetView>
  </sheetViews>
  <sheetFormatPr defaultRowHeight="12.75" x14ac:dyDescent="0.2"/>
  <cols>
    <col min="1" max="1" width="11.42578125" style="277" bestFit="1" customWidth="1"/>
    <col min="2" max="2" width="13.7109375" style="277" bestFit="1" customWidth="1"/>
    <col min="3" max="3" width="11.42578125" style="277" bestFit="1" customWidth="1"/>
    <col min="4" max="4" width="68.5703125" style="277" bestFit="1" customWidth="1"/>
    <col min="5" max="5" width="17.140625" style="277" bestFit="1" customWidth="1"/>
    <col min="6" max="9" width="13.7109375" style="277" bestFit="1" customWidth="1"/>
    <col min="10" max="10" width="16" style="277" bestFit="1" customWidth="1"/>
    <col min="11" max="16384" width="9.140625" style="277"/>
  </cols>
  <sheetData>
    <row r="1" spans="1:10" ht="30" customHeight="1" x14ac:dyDescent="0.25">
      <c r="A1" s="831" t="s">
        <v>13184</v>
      </c>
      <c r="B1" s="832"/>
      <c r="C1" s="832"/>
      <c r="D1" s="832"/>
      <c r="E1" s="832"/>
      <c r="F1" s="832"/>
      <c r="G1" s="832"/>
      <c r="H1" s="832"/>
      <c r="I1" s="832"/>
      <c r="J1" s="832"/>
    </row>
    <row r="2" spans="1:10" ht="18" customHeight="1" x14ac:dyDescent="0.2">
      <c r="A2" s="833" t="s">
        <v>13185</v>
      </c>
      <c r="B2" s="834" t="s">
        <v>13186</v>
      </c>
      <c r="C2" s="833" t="s">
        <v>13187</v>
      </c>
      <c r="D2" s="833" t="s">
        <v>13188</v>
      </c>
      <c r="E2" s="835" t="s">
        <v>13189</v>
      </c>
      <c r="F2" s="835"/>
      <c r="G2" s="836" t="s">
        <v>13190</v>
      </c>
      <c r="H2" s="834" t="s">
        <v>13191</v>
      </c>
      <c r="I2" s="834" t="s">
        <v>13192</v>
      </c>
      <c r="J2" s="834" t="s">
        <v>13193</v>
      </c>
    </row>
    <row r="3" spans="1:10" ht="24" customHeight="1" x14ac:dyDescent="0.2">
      <c r="A3" s="837" t="s">
        <v>13194</v>
      </c>
      <c r="B3" s="838" t="s">
        <v>13195</v>
      </c>
      <c r="C3" s="837" t="s">
        <v>7</v>
      </c>
      <c r="D3" s="837" t="s">
        <v>458</v>
      </c>
      <c r="E3" s="839" t="s">
        <v>13196</v>
      </c>
      <c r="F3" s="839"/>
      <c r="G3" s="840" t="s">
        <v>23</v>
      </c>
      <c r="H3" s="841">
        <v>1</v>
      </c>
      <c r="I3" s="842">
        <v>79.31</v>
      </c>
      <c r="J3" s="842">
        <v>79.31</v>
      </c>
    </row>
    <row r="4" spans="1:10" ht="24" customHeight="1" x14ac:dyDescent="0.2">
      <c r="A4" s="843" t="s">
        <v>13197</v>
      </c>
      <c r="B4" s="844" t="s">
        <v>13198</v>
      </c>
      <c r="C4" s="843" t="s">
        <v>7</v>
      </c>
      <c r="D4" s="843" t="s">
        <v>3105</v>
      </c>
      <c r="E4" s="845" t="s">
        <v>13196</v>
      </c>
      <c r="F4" s="845"/>
      <c r="G4" s="846" t="s">
        <v>23</v>
      </c>
      <c r="H4" s="847">
        <v>1</v>
      </c>
      <c r="I4" s="848">
        <v>0.81</v>
      </c>
      <c r="J4" s="848">
        <v>0.81</v>
      </c>
    </row>
    <row r="5" spans="1:10" ht="24" customHeight="1" x14ac:dyDescent="0.2">
      <c r="A5" s="849" t="s">
        <v>13199</v>
      </c>
      <c r="B5" s="850" t="s">
        <v>13200</v>
      </c>
      <c r="C5" s="849" t="s">
        <v>7</v>
      </c>
      <c r="D5" s="849" t="s">
        <v>6845</v>
      </c>
      <c r="E5" s="851" t="s">
        <v>13201</v>
      </c>
      <c r="F5" s="851"/>
      <c r="G5" s="852" t="s">
        <v>23</v>
      </c>
      <c r="H5" s="853">
        <v>1</v>
      </c>
      <c r="I5" s="854">
        <v>0.01</v>
      </c>
      <c r="J5" s="854">
        <v>0.01</v>
      </c>
    </row>
    <row r="6" spans="1:10" ht="24" customHeight="1" x14ac:dyDescent="0.2">
      <c r="A6" s="849" t="s">
        <v>13199</v>
      </c>
      <c r="B6" s="850" t="s">
        <v>13202</v>
      </c>
      <c r="C6" s="849" t="s">
        <v>7</v>
      </c>
      <c r="D6" s="849" t="s">
        <v>6707</v>
      </c>
      <c r="E6" s="851" t="s">
        <v>13203</v>
      </c>
      <c r="F6" s="851"/>
      <c r="G6" s="852" t="s">
        <v>23</v>
      </c>
      <c r="H6" s="853">
        <v>1</v>
      </c>
      <c r="I6" s="854">
        <v>77.33</v>
      </c>
      <c r="J6" s="854">
        <v>77.33</v>
      </c>
    </row>
    <row r="7" spans="1:10" ht="24" customHeight="1" x14ac:dyDescent="0.2">
      <c r="A7" s="849" t="s">
        <v>13199</v>
      </c>
      <c r="B7" s="850" t="s">
        <v>13204</v>
      </c>
      <c r="C7" s="849" t="s">
        <v>7</v>
      </c>
      <c r="D7" s="849" t="s">
        <v>6732</v>
      </c>
      <c r="E7" s="851" t="s">
        <v>13201</v>
      </c>
      <c r="F7" s="851"/>
      <c r="G7" s="852" t="s">
        <v>23</v>
      </c>
      <c r="H7" s="853">
        <v>1</v>
      </c>
      <c r="I7" s="854">
        <v>0.55000000000000004</v>
      </c>
      <c r="J7" s="854">
        <v>0.55000000000000004</v>
      </c>
    </row>
    <row r="8" spans="1:10" ht="24" customHeight="1" x14ac:dyDescent="0.2">
      <c r="A8" s="849" t="s">
        <v>13199</v>
      </c>
      <c r="B8" s="850" t="s">
        <v>13205</v>
      </c>
      <c r="C8" s="849" t="s">
        <v>7</v>
      </c>
      <c r="D8" s="849" t="s">
        <v>6808</v>
      </c>
      <c r="E8" s="851" t="s">
        <v>13206</v>
      </c>
      <c r="F8" s="851"/>
      <c r="G8" s="852" t="s">
        <v>23</v>
      </c>
      <c r="H8" s="853">
        <v>1</v>
      </c>
      <c r="I8" s="854">
        <v>0.55000000000000004</v>
      </c>
      <c r="J8" s="854">
        <v>0.55000000000000004</v>
      </c>
    </row>
    <row r="9" spans="1:10" ht="24" customHeight="1" x14ac:dyDescent="0.2">
      <c r="A9" s="849" t="s">
        <v>13199</v>
      </c>
      <c r="B9" s="850" t="s">
        <v>13207</v>
      </c>
      <c r="C9" s="849" t="s">
        <v>7</v>
      </c>
      <c r="D9" s="849" t="s">
        <v>8485</v>
      </c>
      <c r="E9" s="851" t="s">
        <v>13208</v>
      </c>
      <c r="F9" s="851"/>
      <c r="G9" s="852" t="s">
        <v>23</v>
      </c>
      <c r="H9" s="853">
        <v>1</v>
      </c>
      <c r="I9" s="854">
        <v>0.06</v>
      </c>
      <c r="J9" s="854">
        <v>0.06</v>
      </c>
    </row>
    <row r="10" spans="1:10" ht="25.5" x14ac:dyDescent="0.2">
      <c r="A10" s="855"/>
      <c r="B10" s="855"/>
      <c r="C10" s="855"/>
      <c r="D10" s="855"/>
      <c r="E10" s="855" t="s">
        <v>13209</v>
      </c>
      <c r="F10" s="856">
        <v>42.45</v>
      </c>
      <c r="G10" s="855" t="s">
        <v>13210</v>
      </c>
      <c r="H10" s="856">
        <v>35.69</v>
      </c>
      <c r="I10" s="855" t="s">
        <v>13211</v>
      </c>
      <c r="J10" s="856">
        <v>78.14</v>
      </c>
    </row>
    <row r="11" spans="1:10" ht="13.5" thickBot="1" x14ac:dyDescent="0.25">
      <c r="A11" s="855"/>
      <c r="B11" s="855"/>
      <c r="C11" s="855"/>
      <c r="D11" s="855"/>
      <c r="E11" s="855" t="s">
        <v>13212</v>
      </c>
      <c r="F11" s="856">
        <v>22.397144000000001</v>
      </c>
      <c r="G11" s="855"/>
      <c r="H11" s="857" t="s">
        <v>13213</v>
      </c>
      <c r="I11" s="857"/>
      <c r="J11" s="856">
        <v>101.71</v>
      </c>
    </row>
    <row r="12" spans="1:10" ht="0.95" customHeight="1" thickTop="1" x14ac:dyDescent="0.2">
      <c r="A12" s="858"/>
      <c r="B12" s="858"/>
      <c r="C12" s="858"/>
      <c r="D12" s="858"/>
      <c r="E12" s="858"/>
      <c r="F12" s="858"/>
      <c r="G12" s="858"/>
      <c r="H12" s="858"/>
      <c r="I12" s="858"/>
      <c r="J12" s="858"/>
    </row>
    <row r="13" spans="1:10" ht="18" customHeight="1" x14ac:dyDescent="0.2">
      <c r="A13" s="833" t="s">
        <v>13214</v>
      </c>
      <c r="B13" s="834" t="s">
        <v>13186</v>
      </c>
      <c r="C13" s="833" t="s">
        <v>13187</v>
      </c>
      <c r="D13" s="833" t="s">
        <v>13188</v>
      </c>
      <c r="E13" s="835" t="s">
        <v>13189</v>
      </c>
      <c r="F13" s="835"/>
      <c r="G13" s="836" t="s">
        <v>13190</v>
      </c>
      <c r="H13" s="834" t="s">
        <v>13191</v>
      </c>
      <c r="I13" s="834" t="s">
        <v>13192</v>
      </c>
      <c r="J13" s="834" t="s">
        <v>13193</v>
      </c>
    </row>
    <row r="14" spans="1:10" ht="24" customHeight="1" x14ac:dyDescent="0.2">
      <c r="A14" s="837" t="s">
        <v>13194</v>
      </c>
      <c r="B14" s="838" t="s">
        <v>13215</v>
      </c>
      <c r="C14" s="837" t="s">
        <v>7</v>
      </c>
      <c r="D14" s="837" t="s">
        <v>594</v>
      </c>
      <c r="E14" s="839" t="s">
        <v>13196</v>
      </c>
      <c r="F14" s="839"/>
      <c r="G14" s="840" t="s">
        <v>99</v>
      </c>
      <c r="H14" s="841">
        <v>1</v>
      </c>
      <c r="I14" s="842">
        <v>3375.61</v>
      </c>
      <c r="J14" s="842">
        <v>3375.61</v>
      </c>
    </row>
    <row r="15" spans="1:10" ht="24" customHeight="1" x14ac:dyDescent="0.2">
      <c r="A15" s="843" t="s">
        <v>13197</v>
      </c>
      <c r="B15" s="844" t="s">
        <v>13216</v>
      </c>
      <c r="C15" s="843" t="s">
        <v>7</v>
      </c>
      <c r="D15" s="843" t="s">
        <v>3125</v>
      </c>
      <c r="E15" s="845" t="s">
        <v>13196</v>
      </c>
      <c r="F15" s="845"/>
      <c r="G15" s="846" t="s">
        <v>99</v>
      </c>
      <c r="H15" s="847">
        <v>1</v>
      </c>
      <c r="I15" s="848">
        <v>35.19</v>
      </c>
      <c r="J15" s="848">
        <v>35.19</v>
      </c>
    </row>
    <row r="16" spans="1:10" ht="24" customHeight="1" x14ac:dyDescent="0.2">
      <c r="A16" s="849" t="s">
        <v>13199</v>
      </c>
      <c r="B16" s="850" t="s">
        <v>13217</v>
      </c>
      <c r="C16" s="849" t="s">
        <v>7</v>
      </c>
      <c r="D16" s="849" t="s">
        <v>6700</v>
      </c>
      <c r="E16" s="851" t="s">
        <v>13203</v>
      </c>
      <c r="F16" s="851"/>
      <c r="G16" s="852" t="s">
        <v>99</v>
      </c>
      <c r="H16" s="853">
        <v>1</v>
      </c>
      <c r="I16" s="854">
        <v>3033.38</v>
      </c>
      <c r="J16" s="854">
        <v>3033.38</v>
      </c>
    </row>
    <row r="17" spans="1:10" ht="24" customHeight="1" x14ac:dyDescent="0.2">
      <c r="A17" s="849" t="s">
        <v>13199</v>
      </c>
      <c r="B17" s="850" t="s">
        <v>13218</v>
      </c>
      <c r="C17" s="849" t="s">
        <v>7</v>
      </c>
      <c r="D17" s="849" t="s">
        <v>10450</v>
      </c>
      <c r="E17" s="851" t="s">
        <v>13201</v>
      </c>
      <c r="F17" s="851"/>
      <c r="G17" s="852" t="s">
        <v>99</v>
      </c>
      <c r="H17" s="853">
        <v>1</v>
      </c>
      <c r="I17" s="854">
        <v>14.97</v>
      </c>
      <c r="J17" s="854">
        <v>14.97</v>
      </c>
    </row>
    <row r="18" spans="1:10" ht="24" customHeight="1" x14ac:dyDescent="0.2">
      <c r="A18" s="849" t="s">
        <v>13199</v>
      </c>
      <c r="B18" s="850" t="s">
        <v>13219</v>
      </c>
      <c r="C18" s="849" t="s">
        <v>7</v>
      </c>
      <c r="D18" s="849" t="s">
        <v>6809</v>
      </c>
      <c r="E18" s="851" t="s">
        <v>13220</v>
      </c>
      <c r="F18" s="851"/>
      <c r="G18" s="852" t="s">
        <v>99</v>
      </c>
      <c r="H18" s="853">
        <v>1</v>
      </c>
      <c r="I18" s="854">
        <v>103.7</v>
      </c>
      <c r="J18" s="854">
        <v>103.7</v>
      </c>
    </row>
    <row r="19" spans="1:10" ht="24" customHeight="1" x14ac:dyDescent="0.2">
      <c r="A19" s="849" t="s">
        <v>13199</v>
      </c>
      <c r="B19" s="850" t="s">
        <v>13221</v>
      </c>
      <c r="C19" s="849" t="s">
        <v>7</v>
      </c>
      <c r="D19" s="849" t="s">
        <v>10444</v>
      </c>
      <c r="E19" s="851" t="s">
        <v>13201</v>
      </c>
      <c r="F19" s="851"/>
      <c r="G19" s="852" t="s">
        <v>99</v>
      </c>
      <c r="H19" s="853">
        <v>1</v>
      </c>
      <c r="I19" s="854">
        <v>177.24</v>
      </c>
      <c r="J19" s="854">
        <v>177.24</v>
      </c>
    </row>
    <row r="20" spans="1:10" ht="24" customHeight="1" x14ac:dyDescent="0.2">
      <c r="A20" s="849" t="s">
        <v>13199</v>
      </c>
      <c r="B20" s="850" t="s">
        <v>13222</v>
      </c>
      <c r="C20" s="849" t="s">
        <v>7</v>
      </c>
      <c r="D20" s="849" t="s">
        <v>8486</v>
      </c>
      <c r="E20" s="851" t="s">
        <v>13220</v>
      </c>
      <c r="F20" s="851"/>
      <c r="G20" s="852" t="s">
        <v>99</v>
      </c>
      <c r="H20" s="853">
        <v>1</v>
      </c>
      <c r="I20" s="854">
        <v>11.13</v>
      </c>
      <c r="J20" s="854">
        <v>11.13</v>
      </c>
    </row>
    <row r="21" spans="1:10" ht="25.5" x14ac:dyDescent="0.2">
      <c r="A21" s="855"/>
      <c r="B21" s="855"/>
      <c r="C21" s="855"/>
      <c r="D21" s="855"/>
      <c r="E21" s="855" t="s">
        <v>13209</v>
      </c>
      <c r="F21" s="856">
        <v>1667.16</v>
      </c>
      <c r="G21" s="855" t="s">
        <v>13210</v>
      </c>
      <c r="H21" s="856">
        <v>1401.41</v>
      </c>
      <c r="I21" s="855" t="s">
        <v>13211</v>
      </c>
      <c r="J21" s="856">
        <v>3068.57</v>
      </c>
    </row>
    <row r="22" spans="1:10" x14ac:dyDescent="0.25">
      <c r="A22" s="855"/>
      <c r="B22" s="855"/>
      <c r="C22" s="855"/>
      <c r="D22" s="855"/>
      <c r="E22" s="855" t="s">
        <v>13212</v>
      </c>
      <c r="F22" s="856">
        <v>953.27226399999995</v>
      </c>
      <c r="G22" s="855"/>
      <c r="H22" s="857" t="s">
        <v>13213</v>
      </c>
      <c r="I22" s="857"/>
      <c r="J22" s="856">
        <v>4328.88</v>
      </c>
    </row>
    <row r="23" spans="1:10" ht="0.95" customHeight="1" thickTop="1" x14ac:dyDescent="0.2">
      <c r="A23" s="858"/>
      <c r="B23" s="858"/>
      <c r="C23" s="858"/>
      <c r="D23" s="858"/>
      <c r="E23" s="858"/>
      <c r="F23" s="858"/>
      <c r="G23" s="858"/>
      <c r="H23" s="858"/>
      <c r="I23" s="858"/>
      <c r="J23" s="858"/>
    </row>
    <row r="24" spans="1:10" ht="18" customHeight="1" x14ac:dyDescent="0.2">
      <c r="A24" s="833" t="s">
        <v>13223</v>
      </c>
      <c r="B24" s="834" t="s">
        <v>13186</v>
      </c>
      <c r="C24" s="833" t="s">
        <v>13187</v>
      </c>
      <c r="D24" s="833" t="s">
        <v>13188</v>
      </c>
      <c r="E24" s="835" t="s">
        <v>13189</v>
      </c>
      <c r="F24" s="835"/>
      <c r="G24" s="836" t="s">
        <v>13190</v>
      </c>
      <c r="H24" s="834" t="s">
        <v>13191</v>
      </c>
      <c r="I24" s="834" t="s">
        <v>13192</v>
      </c>
      <c r="J24" s="834" t="s">
        <v>13193</v>
      </c>
    </row>
    <row r="25" spans="1:10" ht="24" customHeight="1" x14ac:dyDescent="0.2">
      <c r="A25" s="837" t="s">
        <v>13194</v>
      </c>
      <c r="B25" s="838" t="s">
        <v>13224</v>
      </c>
      <c r="C25" s="837" t="s">
        <v>7</v>
      </c>
      <c r="D25" s="837" t="s">
        <v>231</v>
      </c>
      <c r="E25" s="839" t="s">
        <v>13196</v>
      </c>
      <c r="F25" s="839"/>
      <c r="G25" s="840" t="s">
        <v>23</v>
      </c>
      <c r="H25" s="841">
        <v>1</v>
      </c>
      <c r="I25" s="842">
        <v>17.32</v>
      </c>
      <c r="J25" s="842">
        <v>17.32</v>
      </c>
    </row>
    <row r="26" spans="1:10" ht="24" customHeight="1" x14ac:dyDescent="0.2">
      <c r="A26" s="843" t="s">
        <v>13197</v>
      </c>
      <c r="B26" s="844" t="s">
        <v>13225</v>
      </c>
      <c r="C26" s="843" t="s">
        <v>7</v>
      </c>
      <c r="D26" s="843" t="s">
        <v>3091</v>
      </c>
      <c r="E26" s="845" t="s">
        <v>13196</v>
      </c>
      <c r="F26" s="845"/>
      <c r="G26" s="846" t="s">
        <v>23</v>
      </c>
      <c r="H26" s="847">
        <v>1</v>
      </c>
      <c r="I26" s="848">
        <v>0.05</v>
      </c>
      <c r="J26" s="848">
        <v>0.05</v>
      </c>
    </row>
    <row r="27" spans="1:10" ht="24" customHeight="1" x14ac:dyDescent="0.2">
      <c r="A27" s="849" t="s">
        <v>13199</v>
      </c>
      <c r="B27" s="850" t="s">
        <v>13226</v>
      </c>
      <c r="C27" s="849" t="s">
        <v>7</v>
      </c>
      <c r="D27" s="849" t="s">
        <v>5105</v>
      </c>
      <c r="E27" s="851" t="s">
        <v>13206</v>
      </c>
      <c r="F27" s="851"/>
      <c r="G27" s="852" t="s">
        <v>23</v>
      </c>
      <c r="H27" s="853">
        <v>1</v>
      </c>
      <c r="I27" s="854">
        <v>0.96</v>
      </c>
      <c r="J27" s="854">
        <v>0.96</v>
      </c>
    </row>
    <row r="28" spans="1:10" ht="24" customHeight="1" x14ac:dyDescent="0.2">
      <c r="A28" s="849" t="s">
        <v>13199</v>
      </c>
      <c r="B28" s="850" t="s">
        <v>13227</v>
      </c>
      <c r="C28" s="849" t="s">
        <v>7</v>
      </c>
      <c r="D28" s="849" t="s">
        <v>6740</v>
      </c>
      <c r="E28" s="851" t="s">
        <v>13201</v>
      </c>
      <c r="F28" s="851"/>
      <c r="G28" s="852" t="s">
        <v>23</v>
      </c>
      <c r="H28" s="853">
        <v>1</v>
      </c>
      <c r="I28" s="854">
        <v>1.01</v>
      </c>
      <c r="J28" s="854">
        <v>1.01</v>
      </c>
    </row>
    <row r="29" spans="1:10" ht="24" customHeight="1" x14ac:dyDescent="0.2">
      <c r="A29" s="849" t="s">
        <v>13199</v>
      </c>
      <c r="B29" s="850" t="s">
        <v>13205</v>
      </c>
      <c r="C29" s="849" t="s">
        <v>7</v>
      </c>
      <c r="D29" s="849" t="s">
        <v>6808</v>
      </c>
      <c r="E29" s="851" t="s">
        <v>13206</v>
      </c>
      <c r="F29" s="851"/>
      <c r="G29" s="852" t="s">
        <v>23</v>
      </c>
      <c r="H29" s="853">
        <v>1</v>
      </c>
      <c r="I29" s="854">
        <v>0.55000000000000004</v>
      </c>
      <c r="J29" s="854">
        <v>0.55000000000000004</v>
      </c>
    </row>
    <row r="30" spans="1:10" ht="24" customHeight="1" x14ac:dyDescent="0.2">
      <c r="A30" s="849" t="s">
        <v>13199</v>
      </c>
      <c r="B30" s="850" t="s">
        <v>13228</v>
      </c>
      <c r="C30" s="849" t="s">
        <v>7</v>
      </c>
      <c r="D30" s="849" t="s">
        <v>6853</v>
      </c>
      <c r="E30" s="851" t="s">
        <v>13201</v>
      </c>
      <c r="F30" s="851"/>
      <c r="G30" s="852" t="s">
        <v>23</v>
      </c>
      <c r="H30" s="853">
        <v>1</v>
      </c>
      <c r="I30" s="854">
        <v>0.41</v>
      </c>
      <c r="J30" s="854">
        <v>0.41</v>
      </c>
    </row>
    <row r="31" spans="1:10" ht="24" customHeight="1" x14ac:dyDescent="0.2">
      <c r="A31" s="849" t="s">
        <v>13199</v>
      </c>
      <c r="B31" s="850" t="s">
        <v>13207</v>
      </c>
      <c r="C31" s="849" t="s">
        <v>7</v>
      </c>
      <c r="D31" s="849" t="s">
        <v>8485</v>
      </c>
      <c r="E31" s="851" t="s">
        <v>13208</v>
      </c>
      <c r="F31" s="851"/>
      <c r="G31" s="852" t="s">
        <v>23</v>
      </c>
      <c r="H31" s="853">
        <v>1</v>
      </c>
      <c r="I31" s="854">
        <v>0.06</v>
      </c>
      <c r="J31" s="854">
        <v>0.06</v>
      </c>
    </row>
    <row r="32" spans="1:10" ht="24" customHeight="1" x14ac:dyDescent="0.2">
      <c r="A32" s="849" t="s">
        <v>13199</v>
      </c>
      <c r="B32" s="850" t="s">
        <v>13229</v>
      </c>
      <c r="C32" s="849" t="s">
        <v>7</v>
      </c>
      <c r="D32" s="849" t="s">
        <v>9025</v>
      </c>
      <c r="E32" s="851" t="s">
        <v>13230</v>
      </c>
      <c r="F32" s="851"/>
      <c r="G32" s="852" t="s">
        <v>23</v>
      </c>
      <c r="H32" s="853">
        <v>1</v>
      </c>
      <c r="I32" s="854">
        <v>0.71</v>
      </c>
      <c r="J32" s="854">
        <v>0.71</v>
      </c>
    </row>
    <row r="33" spans="1:10" ht="24" customHeight="1" x14ac:dyDescent="0.2">
      <c r="A33" s="849" t="s">
        <v>13199</v>
      </c>
      <c r="B33" s="850" t="s">
        <v>13231</v>
      </c>
      <c r="C33" s="849" t="s">
        <v>7</v>
      </c>
      <c r="D33" s="849" t="s">
        <v>9461</v>
      </c>
      <c r="E33" s="851" t="s">
        <v>13203</v>
      </c>
      <c r="F33" s="851"/>
      <c r="G33" s="852" t="s">
        <v>23</v>
      </c>
      <c r="H33" s="853">
        <v>1</v>
      </c>
      <c r="I33" s="854">
        <v>13.57</v>
      </c>
      <c r="J33" s="854">
        <v>13.57</v>
      </c>
    </row>
    <row r="34" spans="1:10" ht="25.5" x14ac:dyDescent="0.2">
      <c r="A34" s="855"/>
      <c r="B34" s="855"/>
      <c r="C34" s="855"/>
      <c r="D34" s="855"/>
      <c r="E34" s="855" t="s">
        <v>13209</v>
      </c>
      <c r="F34" s="856">
        <v>7.4</v>
      </c>
      <c r="G34" s="855" t="s">
        <v>13210</v>
      </c>
      <c r="H34" s="856">
        <v>6.22</v>
      </c>
      <c r="I34" s="855" t="s">
        <v>13211</v>
      </c>
      <c r="J34" s="856">
        <v>13.62</v>
      </c>
    </row>
    <row r="35" spans="1:10" ht="13.5" thickBot="1" x14ac:dyDescent="0.25">
      <c r="A35" s="855"/>
      <c r="B35" s="855"/>
      <c r="C35" s="855"/>
      <c r="D35" s="855"/>
      <c r="E35" s="855" t="s">
        <v>13212</v>
      </c>
      <c r="F35" s="856">
        <v>4.8911680000000004</v>
      </c>
      <c r="G35" s="855"/>
      <c r="H35" s="857" t="s">
        <v>13213</v>
      </c>
      <c r="I35" s="857"/>
      <c r="J35" s="856">
        <v>22.21</v>
      </c>
    </row>
    <row r="36" spans="1:10" ht="0.95" customHeight="1" thickTop="1" x14ac:dyDescent="0.2">
      <c r="A36" s="858"/>
      <c r="B36" s="858"/>
      <c r="C36" s="858"/>
      <c r="D36" s="858"/>
      <c r="E36" s="858"/>
      <c r="F36" s="858"/>
      <c r="G36" s="858"/>
      <c r="H36" s="858"/>
      <c r="I36" s="858"/>
      <c r="J36" s="858"/>
    </row>
    <row r="37" spans="1:10" ht="18" customHeight="1" x14ac:dyDescent="0.2">
      <c r="A37" s="833" t="s">
        <v>13232</v>
      </c>
      <c r="B37" s="834" t="s">
        <v>13186</v>
      </c>
      <c r="C37" s="833" t="s">
        <v>13187</v>
      </c>
      <c r="D37" s="833" t="s">
        <v>13188</v>
      </c>
      <c r="E37" s="835" t="s">
        <v>13189</v>
      </c>
      <c r="F37" s="835"/>
      <c r="G37" s="836" t="s">
        <v>13190</v>
      </c>
      <c r="H37" s="834" t="s">
        <v>13191</v>
      </c>
      <c r="I37" s="834" t="s">
        <v>13192</v>
      </c>
      <c r="J37" s="834" t="s">
        <v>13193</v>
      </c>
    </row>
    <row r="38" spans="1:10" ht="24" customHeight="1" x14ac:dyDescent="0.2">
      <c r="A38" s="837" t="s">
        <v>13194</v>
      </c>
      <c r="B38" s="838" t="s">
        <v>13233</v>
      </c>
      <c r="C38" s="837" t="s">
        <v>7</v>
      </c>
      <c r="D38" s="837" t="s">
        <v>4636</v>
      </c>
      <c r="E38" s="839" t="s">
        <v>13196</v>
      </c>
      <c r="F38" s="839"/>
      <c r="G38" s="840" t="s">
        <v>99</v>
      </c>
      <c r="H38" s="841">
        <v>1</v>
      </c>
      <c r="I38" s="842">
        <v>2459.69</v>
      </c>
      <c r="J38" s="842">
        <v>2459.69</v>
      </c>
    </row>
    <row r="39" spans="1:10" ht="24" customHeight="1" x14ac:dyDescent="0.2">
      <c r="A39" s="843" t="s">
        <v>13197</v>
      </c>
      <c r="B39" s="844" t="s">
        <v>13234</v>
      </c>
      <c r="C39" s="843" t="s">
        <v>7</v>
      </c>
      <c r="D39" s="843" t="s">
        <v>10233</v>
      </c>
      <c r="E39" s="845" t="s">
        <v>13196</v>
      </c>
      <c r="F39" s="845"/>
      <c r="G39" s="846" t="s">
        <v>99</v>
      </c>
      <c r="H39" s="847">
        <v>1</v>
      </c>
      <c r="I39" s="848">
        <v>4.92</v>
      </c>
      <c r="J39" s="848">
        <v>4.92</v>
      </c>
    </row>
    <row r="40" spans="1:10" ht="24" customHeight="1" x14ac:dyDescent="0.2">
      <c r="A40" s="849" t="s">
        <v>13199</v>
      </c>
      <c r="B40" s="850" t="s">
        <v>13235</v>
      </c>
      <c r="C40" s="849" t="s">
        <v>7</v>
      </c>
      <c r="D40" s="849" t="s">
        <v>5106</v>
      </c>
      <c r="E40" s="851" t="s">
        <v>13220</v>
      </c>
      <c r="F40" s="851"/>
      <c r="G40" s="852" t="s">
        <v>99</v>
      </c>
      <c r="H40" s="853">
        <v>1</v>
      </c>
      <c r="I40" s="854">
        <v>181.89</v>
      </c>
      <c r="J40" s="854">
        <v>181.89</v>
      </c>
    </row>
    <row r="41" spans="1:10" ht="24" customHeight="1" x14ac:dyDescent="0.2">
      <c r="A41" s="849" t="s">
        <v>13199</v>
      </c>
      <c r="B41" s="850" t="s">
        <v>13236</v>
      </c>
      <c r="C41" s="849" t="s">
        <v>7</v>
      </c>
      <c r="D41" s="849" t="s">
        <v>6741</v>
      </c>
      <c r="E41" s="851" t="s">
        <v>13201</v>
      </c>
      <c r="F41" s="851"/>
      <c r="G41" s="852" t="s">
        <v>99</v>
      </c>
      <c r="H41" s="853">
        <v>1</v>
      </c>
      <c r="I41" s="854">
        <v>191.25</v>
      </c>
      <c r="J41" s="854">
        <v>191.25</v>
      </c>
    </row>
    <row r="42" spans="1:10" ht="24" customHeight="1" x14ac:dyDescent="0.2">
      <c r="A42" s="849" t="s">
        <v>13199</v>
      </c>
      <c r="B42" s="850" t="s">
        <v>13219</v>
      </c>
      <c r="C42" s="849" t="s">
        <v>7</v>
      </c>
      <c r="D42" s="849" t="s">
        <v>6809</v>
      </c>
      <c r="E42" s="851" t="s">
        <v>13220</v>
      </c>
      <c r="F42" s="851"/>
      <c r="G42" s="852" t="s">
        <v>99</v>
      </c>
      <c r="H42" s="853">
        <v>1</v>
      </c>
      <c r="I42" s="854">
        <v>103.7</v>
      </c>
      <c r="J42" s="854">
        <v>103.7</v>
      </c>
    </row>
    <row r="43" spans="1:10" ht="24" customHeight="1" x14ac:dyDescent="0.2">
      <c r="A43" s="849" t="s">
        <v>13199</v>
      </c>
      <c r="B43" s="850" t="s">
        <v>13237</v>
      </c>
      <c r="C43" s="849" t="s">
        <v>7</v>
      </c>
      <c r="D43" s="849" t="s">
        <v>6854</v>
      </c>
      <c r="E43" s="851" t="s">
        <v>13201</v>
      </c>
      <c r="F43" s="851"/>
      <c r="G43" s="852" t="s">
        <v>99</v>
      </c>
      <c r="H43" s="853">
        <v>1</v>
      </c>
      <c r="I43" s="854">
        <v>76.97</v>
      </c>
      <c r="J43" s="854">
        <v>76.97</v>
      </c>
    </row>
    <row r="44" spans="1:10" ht="24" customHeight="1" x14ac:dyDescent="0.2">
      <c r="A44" s="849" t="s">
        <v>13199</v>
      </c>
      <c r="B44" s="850" t="s">
        <v>13222</v>
      </c>
      <c r="C44" s="849" t="s">
        <v>7</v>
      </c>
      <c r="D44" s="849" t="s">
        <v>8486</v>
      </c>
      <c r="E44" s="851" t="s">
        <v>13220</v>
      </c>
      <c r="F44" s="851"/>
      <c r="G44" s="852" t="s">
        <v>99</v>
      </c>
      <c r="H44" s="853">
        <v>1</v>
      </c>
      <c r="I44" s="854">
        <v>11.13</v>
      </c>
      <c r="J44" s="854">
        <v>11.13</v>
      </c>
    </row>
    <row r="45" spans="1:10" ht="24" customHeight="1" x14ac:dyDescent="0.2">
      <c r="A45" s="849" t="s">
        <v>13199</v>
      </c>
      <c r="B45" s="850" t="s">
        <v>13238</v>
      </c>
      <c r="C45" s="849" t="s">
        <v>7</v>
      </c>
      <c r="D45" s="849" t="s">
        <v>9026</v>
      </c>
      <c r="E45" s="851" t="s">
        <v>13220</v>
      </c>
      <c r="F45" s="851"/>
      <c r="G45" s="852" t="s">
        <v>99</v>
      </c>
      <c r="H45" s="853">
        <v>1</v>
      </c>
      <c r="I45" s="854">
        <v>133.68</v>
      </c>
      <c r="J45" s="854">
        <v>133.68</v>
      </c>
    </row>
    <row r="46" spans="1:10" ht="24" customHeight="1" x14ac:dyDescent="0.2">
      <c r="A46" s="849" t="s">
        <v>13199</v>
      </c>
      <c r="B46" s="850" t="s">
        <v>13239</v>
      </c>
      <c r="C46" s="849" t="s">
        <v>7</v>
      </c>
      <c r="D46" s="849" t="s">
        <v>9460</v>
      </c>
      <c r="E46" s="851" t="s">
        <v>13203</v>
      </c>
      <c r="F46" s="851"/>
      <c r="G46" s="852" t="s">
        <v>99</v>
      </c>
      <c r="H46" s="853">
        <v>1</v>
      </c>
      <c r="I46" s="854">
        <v>1756.15</v>
      </c>
      <c r="J46" s="854">
        <v>1756.15</v>
      </c>
    </row>
    <row r="47" spans="1:10" ht="25.5" x14ac:dyDescent="0.2">
      <c r="A47" s="855"/>
      <c r="B47" s="855"/>
      <c r="C47" s="855"/>
      <c r="D47" s="855"/>
      <c r="E47" s="855" t="s">
        <v>13209</v>
      </c>
      <c r="F47" s="856">
        <v>956.79</v>
      </c>
      <c r="G47" s="855" t="s">
        <v>13210</v>
      </c>
      <c r="H47" s="856">
        <v>804.28</v>
      </c>
      <c r="I47" s="855" t="s">
        <v>13211</v>
      </c>
      <c r="J47" s="856">
        <v>1761.07</v>
      </c>
    </row>
    <row r="48" spans="1:10" ht="13.5" thickBot="1" x14ac:dyDescent="0.25">
      <c r="A48" s="855"/>
      <c r="B48" s="855"/>
      <c r="C48" s="855"/>
      <c r="D48" s="855"/>
      <c r="E48" s="855" t="s">
        <v>13212</v>
      </c>
      <c r="F48" s="856">
        <v>694.61645599999997</v>
      </c>
      <c r="G48" s="855"/>
      <c r="H48" s="857" t="s">
        <v>13213</v>
      </c>
      <c r="I48" s="857"/>
      <c r="J48" s="856">
        <v>3154.31</v>
      </c>
    </row>
    <row r="49" spans="1:10" ht="0.95" customHeight="1" thickTop="1" x14ac:dyDescent="0.2">
      <c r="A49" s="858"/>
      <c r="B49" s="858"/>
      <c r="C49" s="858"/>
      <c r="D49" s="858"/>
      <c r="E49" s="858"/>
      <c r="F49" s="858"/>
      <c r="G49" s="858"/>
      <c r="H49" s="858"/>
      <c r="I49" s="858"/>
      <c r="J49" s="858"/>
    </row>
    <row r="50" spans="1:10" ht="18" customHeight="1" x14ac:dyDescent="0.2">
      <c r="A50" s="833" t="s">
        <v>13240</v>
      </c>
      <c r="B50" s="834" t="s">
        <v>13186</v>
      </c>
      <c r="C50" s="833" t="s">
        <v>13187</v>
      </c>
      <c r="D50" s="833" t="s">
        <v>13188</v>
      </c>
      <c r="E50" s="835" t="s">
        <v>13189</v>
      </c>
      <c r="F50" s="835"/>
      <c r="G50" s="836" t="s">
        <v>13190</v>
      </c>
      <c r="H50" s="834" t="s">
        <v>13191</v>
      </c>
      <c r="I50" s="834" t="s">
        <v>13192</v>
      </c>
      <c r="J50" s="834" t="s">
        <v>13193</v>
      </c>
    </row>
    <row r="51" spans="1:10" ht="36" customHeight="1" x14ac:dyDescent="0.2">
      <c r="A51" s="837" t="s">
        <v>13194</v>
      </c>
      <c r="B51" s="838" t="s">
        <v>13241</v>
      </c>
      <c r="C51" s="837" t="s">
        <v>7</v>
      </c>
      <c r="D51" s="837" t="s">
        <v>3844</v>
      </c>
      <c r="E51" s="839" t="s">
        <v>13242</v>
      </c>
      <c r="F51" s="839"/>
      <c r="G51" s="840" t="s">
        <v>13243</v>
      </c>
      <c r="H51" s="841">
        <v>1</v>
      </c>
      <c r="I51" s="842">
        <v>2.17</v>
      </c>
      <c r="J51" s="842">
        <v>2.17</v>
      </c>
    </row>
    <row r="52" spans="1:10" ht="24" customHeight="1" x14ac:dyDescent="0.2">
      <c r="A52" s="843" t="s">
        <v>13197</v>
      </c>
      <c r="B52" s="844" t="s">
        <v>13244</v>
      </c>
      <c r="C52" s="843" t="s">
        <v>7</v>
      </c>
      <c r="D52" s="843" t="s">
        <v>25</v>
      </c>
      <c r="E52" s="845" t="s">
        <v>13196</v>
      </c>
      <c r="F52" s="845"/>
      <c r="G52" s="846" t="s">
        <v>23</v>
      </c>
      <c r="H52" s="847">
        <v>9.7100000000000006E-2</v>
      </c>
      <c r="I52" s="848">
        <v>13.34</v>
      </c>
      <c r="J52" s="848">
        <v>1.2953140000000001</v>
      </c>
    </row>
    <row r="53" spans="1:10" ht="24" customHeight="1" x14ac:dyDescent="0.2">
      <c r="A53" s="843" t="s">
        <v>13197</v>
      </c>
      <c r="B53" s="844" t="s">
        <v>13245</v>
      </c>
      <c r="C53" s="843" t="s">
        <v>7</v>
      </c>
      <c r="D53" s="843" t="s">
        <v>228</v>
      </c>
      <c r="E53" s="845" t="s">
        <v>13196</v>
      </c>
      <c r="F53" s="845"/>
      <c r="G53" s="846" t="s">
        <v>23</v>
      </c>
      <c r="H53" s="847">
        <v>4.9399999999999999E-2</v>
      </c>
      <c r="I53" s="848">
        <v>17.760000000000002</v>
      </c>
      <c r="J53" s="848">
        <v>0.87734400000000001</v>
      </c>
    </row>
    <row r="54" spans="1:10" ht="25.5" x14ac:dyDescent="0.2">
      <c r="A54" s="855"/>
      <c r="B54" s="855"/>
      <c r="C54" s="855"/>
      <c r="D54" s="855"/>
      <c r="E54" s="855" t="s">
        <v>13209</v>
      </c>
      <c r="F54" s="856">
        <v>0.89</v>
      </c>
      <c r="G54" s="855" t="s">
        <v>13210</v>
      </c>
      <c r="H54" s="856">
        <v>0.74</v>
      </c>
      <c r="I54" s="855" t="s">
        <v>13211</v>
      </c>
      <c r="J54" s="856">
        <v>1.63</v>
      </c>
    </row>
    <row r="55" spans="1:10" ht="13.5" thickBot="1" x14ac:dyDescent="0.25">
      <c r="A55" s="855"/>
      <c r="B55" s="855"/>
      <c r="C55" s="855"/>
      <c r="D55" s="855"/>
      <c r="E55" s="855" t="s">
        <v>13212</v>
      </c>
      <c r="F55" s="856">
        <v>0.61280800000000002</v>
      </c>
      <c r="G55" s="855"/>
      <c r="H55" s="857" t="s">
        <v>13213</v>
      </c>
      <c r="I55" s="857"/>
      <c r="J55" s="856">
        <v>2.78</v>
      </c>
    </row>
    <row r="56" spans="1:10" ht="0.95" customHeight="1" thickTop="1" x14ac:dyDescent="0.2">
      <c r="A56" s="858"/>
      <c r="B56" s="858"/>
      <c r="C56" s="858"/>
      <c r="D56" s="858"/>
      <c r="E56" s="858"/>
      <c r="F56" s="858"/>
      <c r="G56" s="858"/>
      <c r="H56" s="858"/>
      <c r="I56" s="858"/>
      <c r="J56" s="858"/>
    </row>
    <row r="57" spans="1:10" ht="18" customHeight="1" x14ac:dyDescent="0.2">
      <c r="A57" s="833" t="s">
        <v>13246</v>
      </c>
      <c r="B57" s="834" t="s">
        <v>13186</v>
      </c>
      <c r="C57" s="833" t="s">
        <v>13187</v>
      </c>
      <c r="D57" s="833" t="s">
        <v>13188</v>
      </c>
      <c r="E57" s="835" t="s">
        <v>13189</v>
      </c>
      <c r="F57" s="835"/>
      <c r="G57" s="836" t="s">
        <v>13190</v>
      </c>
      <c r="H57" s="834" t="s">
        <v>13191</v>
      </c>
      <c r="I57" s="834" t="s">
        <v>13192</v>
      </c>
      <c r="J57" s="834" t="s">
        <v>13193</v>
      </c>
    </row>
    <row r="58" spans="1:10" ht="36" customHeight="1" x14ac:dyDescent="0.2">
      <c r="A58" s="837" t="s">
        <v>13194</v>
      </c>
      <c r="B58" s="838" t="s">
        <v>13247</v>
      </c>
      <c r="C58" s="837" t="s">
        <v>7</v>
      </c>
      <c r="D58" s="837" t="s">
        <v>3849</v>
      </c>
      <c r="E58" s="839" t="s">
        <v>13242</v>
      </c>
      <c r="F58" s="839"/>
      <c r="G58" s="840" t="s">
        <v>38</v>
      </c>
      <c r="H58" s="841">
        <v>1</v>
      </c>
      <c r="I58" s="842">
        <v>117.05</v>
      </c>
      <c r="J58" s="842">
        <v>117.05</v>
      </c>
    </row>
    <row r="59" spans="1:10" ht="24" customHeight="1" x14ac:dyDescent="0.2">
      <c r="A59" s="843" t="s">
        <v>13197</v>
      </c>
      <c r="B59" s="844" t="s">
        <v>13244</v>
      </c>
      <c r="C59" s="843" t="s">
        <v>7</v>
      </c>
      <c r="D59" s="843" t="s">
        <v>25</v>
      </c>
      <c r="E59" s="845" t="s">
        <v>13196</v>
      </c>
      <c r="F59" s="845"/>
      <c r="G59" s="846" t="s">
        <v>23</v>
      </c>
      <c r="H59" s="847">
        <v>5.2293000000000003</v>
      </c>
      <c r="I59" s="848">
        <v>13.34</v>
      </c>
      <c r="J59" s="848">
        <v>69.758861999999993</v>
      </c>
    </row>
    <row r="60" spans="1:10" ht="24" customHeight="1" x14ac:dyDescent="0.2">
      <c r="A60" s="843" t="s">
        <v>13197</v>
      </c>
      <c r="B60" s="844" t="s">
        <v>13245</v>
      </c>
      <c r="C60" s="843" t="s">
        <v>7</v>
      </c>
      <c r="D60" s="843" t="s">
        <v>228</v>
      </c>
      <c r="E60" s="845" t="s">
        <v>13196</v>
      </c>
      <c r="F60" s="845"/>
      <c r="G60" s="846" t="s">
        <v>23</v>
      </c>
      <c r="H60" s="847">
        <v>2.6625999999999999</v>
      </c>
      <c r="I60" s="848">
        <v>17.760000000000002</v>
      </c>
      <c r="J60" s="848">
        <v>47.287776000000001</v>
      </c>
    </row>
    <row r="61" spans="1:10" ht="25.5" x14ac:dyDescent="0.2">
      <c r="A61" s="855"/>
      <c r="B61" s="855"/>
      <c r="C61" s="855"/>
      <c r="D61" s="855"/>
      <c r="E61" s="855" t="s">
        <v>13209</v>
      </c>
      <c r="F61" s="856">
        <v>47.71</v>
      </c>
      <c r="G61" s="855" t="s">
        <v>13210</v>
      </c>
      <c r="H61" s="856">
        <v>40.11</v>
      </c>
      <c r="I61" s="855" t="s">
        <v>13211</v>
      </c>
      <c r="J61" s="856">
        <v>87.82</v>
      </c>
    </row>
    <row r="62" spans="1:10" ht="13.5" thickBot="1" x14ac:dyDescent="0.25">
      <c r="A62" s="855"/>
      <c r="B62" s="855"/>
      <c r="C62" s="855"/>
      <c r="D62" s="855"/>
      <c r="E62" s="855" t="s">
        <v>13212</v>
      </c>
      <c r="F62" s="856">
        <v>33.054920000000003</v>
      </c>
      <c r="G62" s="855"/>
      <c r="H62" s="857" t="s">
        <v>13213</v>
      </c>
      <c r="I62" s="857"/>
      <c r="J62" s="856">
        <v>150.1</v>
      </c>
    </row>
    <row r="63" spans="1:10" ht="0.95" customHeight="1" thickTop="1" x14ac:dyDescent="0.2">
      <c r="A63" s="858"/>
      <c r="B63" s="858"/>
      <c r="C63" s="858"/>
      <c r="D63" s="858"/>
      <c r="E63" s="858"/>
      <c r="F63" s="858"/>
      <c r="G63" s="858"/>
      <c r="H63" s="858"/>
      <c r="I63" s="858"/>
      <c r="J63" s="858"/>
    </row>
    <row r="64" spans="1:10" ht="18" customHeight="1" x14ac:dyDescent="0.2">
      <c r="A64" s="833" t="s">
        <v>13248</v>
      </c>
      <c r="B64" s="834" t="s">
        <v>13186</v>
      </c>
      <c r="C64" s="833" t="s">
        <v>13187</v>
      </c>
      <c r="D64" s="833" t="s">
        <v>13188</v>
      </c>
      <c r="E64" s="835" t="s">
        <v>13189</v>
      </c>
      <c r="F64" s="835"/>
      <c r="G64" s="836" t="s">
        <v>13190</v>
      </c>
      <c r="H64" s="834" t="s">
        <v>13191</v>
      </c>
      <c r="I64" s="834" t="s">
        <v>13192</v>
      </c>
      <c r="J64" s="834" t="s">
        <v>13193</v>
      </c>
    </row>
    <row r="65" spans="1:10" ht="24" customHeight="1" x14ac:dyDescent="0.2">
      <c r="A65" s="837" t="s">
        <v>13194</v>
      </c>
      <c r="B65" s="838" t="s">
        <v>13249</v>
      </c>
      <c r="C65" s="837" t="s">
        <v>7</v>
      </c>
      <c r="D65" s="837" t="s">
        <v>3847</v>
      </c>
      <c r="E65" s="839" t="s">
        <v>13242</v>
      </c>
      <c r="F65" s="839"/>
      <c r="G65" s="840" t="s">
        <v>13243</v>
      </c>
      <c r="H65" s="841">
        <v>1</v>
      </c>
      <c r="I65" s="842">
        <v>4.67</v>
      </c>
      <c r="J65" s="842">
        <v>4.67</v>
      </c>
    </row>
    <row r="66" spans="1:10" ht="24" customHeight="1" x14ac:dyDescent="0.2">
      <c r="A66" s="843" t="s">
        <v>13197</v>
      </c>
      <c r="B66" s="844" t="s">
        <v>13244</v>
      </c>
      <c r="C66" s="843" t="s">
        <v>7</v>
      </c>
      <c r="D66" s="843" t="s">
        <v>25</v>
      </c>
      <c r="E66" s="845" t="s">
        <v>13196</v>
      </c>
      <c r="F66" s="845"/>
      <c r="G66" s="846" t="s">
        <v>23</v>
      </c>
      <c r="H66" s="847">
        <v>0.20860000000000001</v>
      </c>
      <c r="I66" s="848">
        <v>13.34</v>
      </c>
      <c r="J66" s="848">
        <v>2.782724</v>
      </c>
    </row>
    <row r="67" spans="1:10" ht="24" customHeight="1" x14ac:dyDescent="0.2">
      <c r="A67" s="843" t="s">
        <v>13197</v>
      </c>
      <c r="B67" s="844" t="s">
        <v>13245</v>
      </c>
      <c r="C67" s="843" t="s">
        <v>7</v>
      </c>
      <c r="D67" s="843" t="s">
        <v>228</v>
      </c>
      <c r="E67" s="845" t="s">
        <v>13196</v>
      </c>
      <c r="F67" s="845"/>
      <c r="G67" s="846" t="s">
        <v>23</v>
      </c>
      <c r="H67" s="847">
        <v>0.1062</v>
      </c>
      <c r="I67" s="848">
        <v>17.760000000000002</v>
      </c>
      <c r="J67" s="848">
        <v>1.886112</v>
      </c>
    </row>
    <row r="68" spans="1:10" ht="25.5" x14ac:dyDescent="0.2">
      <c r="A68" s="855"/>
      <c r="B68" s="855"/>
      <c r="C68" s="855"/>
      <c r="D68" s="855"/>
      <c r="E68" s="855" t="s">
        <v>13209</v>
      </c>
      <c r="F68" s="856">
        <v>1.9</v>
      </c>
      <c r="G68" s="855" t="s">
        <v>13210</v>
      </c>
      <c r="H68" s="856">
        <v>1.6</v>
      </c>
      <c r="I68" s="855" t="s">
        <v>13211</v>
      </c>
      <c r="J68" s="856">
        <v>3.5</v>
      </c>
    </row>
    <row r="69" spans="1:10" ht="13.5" thickBot="1" x14ac:dyDescent="0.25">
      <c r="A69" s="855"/>
      <c r="B69" s="855"/>
      <c r="C69" s="855"/>
      <c r="D69" s="855"/>
      <c r="E69" s="855" t="s">
        <v>13212</v>
      </c>
      <c r="F69" s="856">
        <v>1.318808</v>
      </c>
      <c r="G69" s="855"/>
      <c r="H69" s="857" t="s">
        <v>13213</v>
      </c>
      <c r="I69" s="857"/>
      <c r="J69" s="856">
        <v>5.99</v>
      </c>
    </row>
    <row r="70" spans="1:10" ht="0.95" customHeight="1" thickTop="1" x14ac:dyDescent="0.2">
      <c r="A70" s="858"/>
      <c r="B70" s="858"/>
      <c r="C70" s="858"/>
      <c r="D70" s="858"/>
      <c r="E70" s="858"/>
      <c r="F70" s="858"/>
      <c r="G70" s="858"/>
      <c r="H70" s="858"/>
      <c r="I70" s="858"/>
      <c r="J70" s="858"/>
    </row>
    <row r="71" spans="1:10" ht="18" customHeight="1" x14ac:dyDescent="0.2">
      <c r="A71" s="833" t="s">
        <v>13250</v>
      </c>
      <c r="B71" s="834" t="s">
        <v>13186</v>
      </c>
      <c r="C71" s="833" t="s">
        <v>13187</v>
      </c>
      <c r="D71" s="833" t="s">
        <v>13188</v>
      </c>
      <c r="E71" s="835" t="s">
        <v>13189</v>
      </c>
      <c r="F71" s="835"/>
      <c r="G71" s="836" t="s">
        <v>13190</v>
      </c>
      <c r="H71" s="834" t="s">
        <v>13191</v>
      </c>
      <c r="I71" s="834" t="s">
        <v>13192</v>
      </c>
      <c r="J71" s="834" t="s">
        <v>13193</v>
      </c>
    </row>
    <row r="72" spans="1:10" ht="24" customHeight="1" x14ac:dyDescent="0.2">
      <c r="A72" s="837" t="s">
        <v>13194</v>
      </c>
      <c r="B72" s="838" t="s">
        <v>13251</v>
      </c>
      <c r="C72" s="837" t="s">
        <v>7</v>
      </c>
      <c r="D72" s="837" t="s">
        <v>3843</v>
      </c>
      <c r="E72" s="839" t="s">
        <v>13242</v>
      </c>
      <c r="F72" s="839"/>
      <c r="G72" s="840" t="s">
        <v>13243</v>
      </c>
      <c r="H72" s="841">
        <v>1</v>
      </c>
      <c r="I72" s="842">
        <v>20.95</v>
      </c>
      <c r="J72" s="842">
        <v>20.95</v>
      </c>
    </row>
    <row r="73" spans="1:10" ht="24" customHeight="1" x14ac:dyDescent="0.2">
      <c r="A73" s="843" t="s">
        <v>13197</v>
      </c>
      <c r="B73" s="844" t="s">
        <v>13244</v>
      </c>
      <c r="C73" s="843" t="s">
        <v>7</v>
      </c>
      <c r="D73" s="843" t="s">
        <v>25</v>
      </c>
      <c r="E73" s="845" t="s">
        <v>13196</v>
      </c>
      <c r="F73" s="845"/>
      <c r="G73" s="846" t="s">
        <v>23</v>
      </c>
      <c r="H73" s="847">
        <v>0.71560000000000001</v>
      </c>
      <c r="I73" s="848">
        <v>13.34</v>
      </c>
      <c r="J73" s="848">
        <v>9.5461039999999997</v>
      </c>
    </row>
    <row r="74" spans="1:10" ht="24" customHeight="1" x14ac:dyDescent="0.2">
      <c r="A74" s="843" t="s">
        <v>13197</v>
      </c>
      <c r="B74" s="844" t="s">
        <v>13252</v>
      </c>
      <c r="C74" s="843" t="s">
        <v>7</v>
      </c>
      <c r="D74" s="843" t="s">
        <v>53</v>
      </c>
      <c r="E74" s="845" t="s">
        <v>13196</v>
      </c>
      <c r="F74" s="845"/>
      <c r="G74" s="846" t="s">
        <v>23</v>
      </c>
      <c r="H74" s="847">
        <v>0.36430000000000001</v>
      </c>
      <c r="I74" s="848">
        <v>16.78</v>
      </c>
      <c r="J74" s="848">
        <v>6.1129540000000002</v>
      </c>
    </row>
    <row r="75" spans="1:10" ht="24" customHeight="1" x14ac:dyDescent="0.2">
      <c r="A75" s="849" t="s">
        <v>13199</v>
      </c>
      <c r="B75" s="850" t="s">
        <v>13253</v>
      </c>
      <c r="C75" s="849" t="s">
        <v>7</v>
      </c>
      <c r="D75" s="849" t="s">
        <v>10390</v>
      </c>
      <c r="E75" s="851" t="s">
        <v>13220</v>
      </c>
      <c r="F75" s="851"/>
      <c r="G75" s="852" t="s">
        <v>21</v>
      </c>
      <c r="H75" s="853">
        <v>9.8400000000000001E-2</v>
      </c>
      <c r="I75" s="854">
        <v>53.75</v>
      </c>
      <c r="J75" s="854">
        <v>5.2889999999999997</v>
      </c>
    </row>
    <row r="76" spans="1:10" ht="25.5" x14ac:dyDescent="0.2">
      <c r="A76" s="855"/>
      <c r="B76" s="855"/>
      <c r="C76" s="855"/>
      <c r="D76" s="855"/>
      <c r="E76" s="855" t="s">
        <v>13209</v>
      </c>
      <c r="F76" s="856">
        <v>6.31</v>
      </c>
      <c r="G76" s="855" t="s">
        <v>13210</v>
      </c>
      <c r="H76" s="856">
        <v>5.31</v>
      </c>
      <c r="I76" s="855" t="s">
        <v>13211</v>
      </c>
      <c r="J76" s="856">
        <v>11.62</v>
      </c>
    </row>
    <row r="77" spans="1:10" ht="13.5" thickBot="1" x14ac:dyDescent="0.25">
      <c r="A77" s="855"/>
      <c r="B77" s="855"/>
      <c r="C77" s="855"/>
      <c r="D77" s="855"/>
      <c r="E77" s="855" t="s">
        <v>13212</v>
      </c>
      <c r="F77" s="856">
        <v>5.9162800000000004</v>
      </c>
      <c r="G77" s="855"/>
      <c r="H77" s="857" t="s">
        <v>13213</v>
      </c>
      <c r="I77" s="857"/>
      <c r="J77" s="856">
        <v>26.87</v>
      </c>
    </row>
    <row r="78" spans="1:10" ht="0.95" customHeight="1" thickTop="1" x14ac:dyDescent="0.2">
      <c r="A78" s="858"/>
      <c r="B78" s="858"/>
      <c r="C78" s="858"/>
      <c r="D78" s="858"/>
      <c r="E78" s="858"/>
      <c r="F78" s="858"/>
      <c r="G78" s="858"/>
      <c r="H78" s="858"/>
      <c r="I78" s="858"/>
      <c r="J78" s="858"/>
    </row>
    <row r="79" spans="1:10" ht="18" customHeight="1" x14ac:dyDescent="0.2">
      <c r="A79" s="833" t="s">
        <v>13254</v>
      </c>
      <c r="B79" s="834" t="s">
        <v>13186</v>
      </c>
      <c r="C79" s="833" t="s">
        <v>13187</v>
      </c>
      <c r="D79" s="833" t="s">
        <v>13188</v>
      </c>
      <c r="E79" s="835" t="s">
        <v>13189</v>
      </c>
      <c r="F79" s="835"/>
      <c r="G79" s="836" t="s">
        <v>13190</v>
      </c>
      <c r="H79" s="834" t="s">
        <v>13191</v>
      </c>
      <c r="I79" s="834" t="s">
        <v>13192</v>
      </c>
      <c r="J79" s="834" t="s">
        <v>13193</v>
      </c>
    </row>
    <row r="80" spans="1:10" ht="24" customHeight="1" x14ac:dyDescent="0.2">
      <c r="A80" s="837" t="s">
        <v>13194</v>
      </c>
      <c r="B80" s="838" t="s">
        <v>13255</v>
      </c>
      <c r="C80" s="837" t="s">
        <v>7</v>
      </c>
      <c r="D80" s="837" t="s">
        <v>3842</v>
      </c>
      <c r="E80" s="839" t="s">
        <v>13242</v>
      </c>
      <c r="F80" s="839"/>
      <c r="G80" s="840" t="s">
        <v>13243</v>
      </c>
      <c r="H80" s="841">
        <v>1</v>
      </c>
      <c r="I80" s="842">
        <v>5.65</v>
      </c>
      <c r="J80" s="842">
        <v>5.65</v>
      </c>
    </row>
    <row r="81" spans="1:10" ht="24" customHeight="1" x14ac:dyDescent="0.2">
      <c r="A81" s="843" t="s">
        <v>13197</v>
      </c>
      <c r="B81" s="844" t="s">
        <v>13244</v>
      </c>
      <c r="C81" s="843" t="s">
        <v>7</v>
      </c>
      <c r="D81" s="843" t="s">
        <v>25</v>
      </c>
      <c r="E81" s="845" t="s">
        <v>13196</v>
      </c>
      <c r="F81" s="845"/>
      <c r="G81" s="846" t="s">
        <v>23</v>
      </c>
      <c r="H81" s="847">
        <v>0.25819999999999999</v>
      </c>
      <c r="I81" s="848">
        <v>13.34</v>
      </c>
      <c r="J81" s="848">
        <v>3.444388</v>
      </c>
    </row>
    <row r="82" spans="1:10" ht="24" customHeight="1" x14ac:dyDescent="0.2">
      <c r="A82" s="843" t="s">
        <v>13197</v>
      </c>
      <c r="B82" s="844" t="s">
        <v>13252</v>
      </c>
      <c r="C82" s="843" t="s">
        <v>7</v>
      </c>
      <c r="D82" s="843" t="s">
        <v>53</v>
      </c>
      <c r="E82" s="845" t="s">
        <v>13196</v>
      </c>
      <c r="F82" s="845"/>
      <c r="G82" s="846" t="s">
        <v>23</v>
      </c>
      <c r="H82" s="847">
        <v>0.13150000000000001</v>
      </c>
      <c r="I82" s="848">
        <v>16.78</v>
      </c>
      <c r="J82" s="848">
        <v>2.2065700000000001</v>
      </c>
    </row>
    <row r="83" spans="1:10" ht="25.5" x14ac:dyDescent="0.2">
      <c r="A83" s="855"/>
      <c r="B83" s="855"/>
      <c r="C83" s="855"/>
      <c r="D83" s="855"/>
      <c r="E83" s="855" t="s">
        <v>13209</v>
      </c>
      <c r="F83" s="856">
        <v>2.2799999999999998</v>
      </c>
      <c r="G83" s="855" t="s">
        <v>13210</v>
      </c>
      <c r="H83" s="856">
        <v>1.92</v>
      </c>
      <c r="I83" s="855" t="s">
        <v>13211</v>
      </c>
      <c r="J83" s="856">
        <v>4.2</v>
      </c>
    </row>
    <row r="84" spans="1:10" ht="13.5" thickBot="1" x14ac:dyDescent="0.25">
      <c r="A84" s="855"/>
      <c r="B84" s="855"/>
      <c r="C84" s="855"/>
      <c r="D84" s="855"/>
      <c r="E84" s="855" t="s">
        <v>13212</v>
      </c>
      <c r="F84" s="856">
        <v>1.5955600000000001</v>
      </c>
      <c r="G84" s="855"/>
      <c r="H84" s="857" t="s">
        <v>13213</v>
      </c>
      <c r="I84" s="857"/>
      <c r="J84" s="856">
        <v>7.25</v>
      </c>
    </row>
    <row r="85" spans="1:10" ht="0.95" customHeight="1" thickTop="1" x14ac:dyDescent="0.2">
      <c r="A85" s="858"/>
      <c r="B85" s="858"/>
      <c r="C85" s="858"/>
      <c r="D85" s="858"/>
      <c r="E85" s="858"/>
      <c r="F85" s="858"/>
      <c r="G85" s="858"/>
      <c r="H85" s="858"/>
      <c r="I85" s="858"/>
      <c r="J85" s="858"/>
    </row>
    <row r="86" spans="1:10" ht="18" customHeight="1" x14ac:dyDescent="0.2">
      <c r="A86" s="833" t="s">
        <v>13256</v>
      </c>
      <c r="B86" s="834" t="s">
        <v>13186</v>
      </c>
      <c r="C86" s="833" t="s">
        <v>13187</v>
      </c>
      <c r="D86" s="833" t="s">
        <v>13188</v>
      </c>
      <c r="E86" s="835" t="s">
        <v>13189</v>
      </c>
      <c r="F86" s="835"/>
      <c r="G86" s="836" t="s">
        <v>13190</v>
      </c>
      <c r="H86" s="834" t="s">
        <v>13191</v>
      </c>
      <c r="I86" s="834" t="s">
        <v>13192</v>
      </c>
      <c r="J86" s="834" t="s">
        <v>13193</v>
      </c>
    </row>
    <row r="87" spans="1:10" ht="24" customHeight="1" x14ac:dyDescent="0.2">
      <c r="A87" s="837" t="s">
        <v>13194</v>
      </c>
      <c r="B87" s="838" t="s">
        <v>13257</v>
      </c>
      <c r="C87" s="837" t="s">
        <v>7</v>
      </c>
      <c r="D87" s="837" t="s">
        <v>3838</v>
      </c>
      <c r="E87" s="839" t="s">
        <v>13242</v>
      </c>
      <c r="F87" s="839"/>
      <c r="G87" s="840" t="s">
        <v>13243</v>
      </c>
      <c r="H87" s="841">
        <v>1</v>
      </c>
      <c r="I87" s="842">
        <v>0.98</v>
      </c>
      <c r="J87" s="842">
        <v>0.98</v>
      </c>
    </row>
    <row r="88" spans="1:10" ht="24" customHeight="1" x14ac:dyDescent="0.2">
      <c r="A88" s="843" t="s">
        <v>13197</v>
      </c>
      <c r="B88" s="844" t="s">
        <v>13244</v>
      </c>
      <c r="C88" s="843" t="s">
        <v>7</v>
      </c>
      <c r="D88" s="843" t="s">
        <v>25</v>
      </c>
      <c r="E88" s="845" t="s">
        <v>13196</v>
      </c>
      <c r="F88" s="845"/>
      <c r="G88" s="846" t="s">
        <v>23</v>
      </c>
      <c r="H88" s="847">
        <v>5.0700000000000002E-2</v>
      </c>
      <c r="I88" s="848">
        <v>13.34</v>
      </c>
      <c r="J88" s="848">
        <v>0.67633799999999999</v>
      </c>
    </row>
    <row r="89" spans="1:10" ht="24" customHeight="1" x14ac:dyDescent="0.2">
      <c r="A89" s="843" t="s">
        <v>13197</v>
      </c>
      <c r="B89" s="844" t="s">
        <v>13258</v>
      </c>
      <c r="C89" s="843" t="s">
        <v>7</v>
      </c>
      <c r="D89" s="843" t="s">
        <v>194</v>
      </c>
      <c r="E89" s="845" t="s">
        <v>13196</v>
      </c>
      <c r="F89" s="845"/>
      <c r="G89" s="846" t="s">
        <v>23</v>
      </c>
      <c r="H89" s="847">
        <v>2.58E-2</v>
      </c>
      <c r="I89" s="848">
        <v>11.74</v>
      </c>
      <c r="J89" s="848">
        <v>0.30289199999999999</v>
      </c>
    </row>
    <row r="90" spans="1:10" ht="25.5" x14ac:dyDescent="0.2">
      <c r="A90" s="855"/>
      <c r="B90" s="855"/>
      <c r="C90" s="855"/>
      <c r="D90" s="855"/>
      <c r="E90" s="855" t="s">
        <v>13209</v>
      </c>
      <c r="F90" s="856">
        <v>0.39</v>
      </c>
      <c r="G90" s="855" t="s">
        <v>13210</v>
      </c>
      <c r="H90" s="856">
        <v>0.33</v>
      </c>
      <c r="I90" s="855" t="s">
        <v>13211</v>
      </c>
      <c r="J90" s="856">
        <v>0.72</v>
      </c>
    </row>
    <row r="91" spans="1:10" ht="13.5" thickBot="1" x14ac:dyDescent="0.25">
      <c r="A91" s="855"/>
      <c r="B91" s="855"/>
      <c r="C91" s="855"/>
      <c r="D91" s="855"/>
      <c r="E91" s="855" t="s">
        <v>13212</v>
      </c>
      <c r="F91" s="856">
        <v>0.276752</v>
      </c>
      <c r="G91" s="855"/>
      <c r="H91" s="857" t="s">
        <v>13213</v>
      </c>
      <c r="I91" s="857"/>
      <c r="J91" s="856">
        <v>1.26</v>
      </c>
    </row>
    <row r="92" spans="1:10" ht="0.95" customHeight="1" thickTop="1" x14ac:dyDescent="0.2">
      <c r="A92" s="858"/>
      <c r="B92" s="858"/>
      <c r="C92" s="858"/>
      <c r="D92" s="858"/>
      <c r="E92" s="858"/>
      <c r="F92" s="858"/>
      <c r="G92" s="858"/>
      <c r="H92" s="858"/>
      <c r="I92" s="858"/>
      <c r="J92" s="858"/>
    </row>
    <row r="93" spans="1:10" ht="18" customHeight="1" x14ac:dyDescent="0.2">
      <c r="A93" s="833" t="s">
        <v>13259</v>
      </c>
      <c r="B93" s="834" t="s">
        <v>13186</v>
      </c>
      <c r="C93" s="833" t="s">
        <v>13187</v>
      </c>
      <c r="D93" s="833" t="s">
        <v>13188</v>
      </c>
      <c r="E93" s="835" t="s">
        <v>13189</v>
      </c>
      <c r="F93" s="835"/>
      <c r="G93" s="836" t="s">
        <v>13190</v>
      </c>
      <c r="H93" s="834" t="s">
        <v>13191</v>
      </c>
      <c r="I93" s="834" t="s">
        <v>13192</v>
      </c>
      <c r="J93" s="834" t="s">
        <v>13193</v>
      </c>
    </row>
    <row r="94" spans="1:10" ht="24" customHeight="1" x14ac:dyDescent="0.2">
      <c r="A94" s="837" t="s">
        <v>13194</v>
      </c>
      <c r="B94" s="838" t="s">
        <v>13260</v>
      </c>
      <c r="C94" s="837" t="s">
        <v>7</v>
      </c>
      <c r="D94" s="837" t="s">
        <v>3860</v>
      </c>
      <c r="E94" s="839" t="s">
        <v>13242</v>
      </c>
      <c r="F94" s="839"/>
      <c r="G94" s="840" t="s">
        <v>38</v>
      </c>
      <c r="H94" s="841">
        <v>1</v>
      </c>
      <c r="I94" s="842">
        <v>7.54</v>
      </c>
      <c r="J94" s="842">
        <v>7.54</v>
      </c>
    </row>
    <row r="95" spans="1:10" ht="24" customHeight="1" x14ac:dyDescent="0.2">
      <c r="A95" s="843" t="s">
        <v>13197</v>
      </c>
      <c r="B95" s="844" t="s">
        <v>13244</v>
      </c>
      <c r="C95" s="843" t="s">
        <v>7</v>
      </c>
      <c r="D95" s="843" t="s">
        <v>25</v>
      </c>
      <c r="E95" s="845" t="s">
        <v>13196</v>
      </c>
      <c r="F95" s="845"/>
      <c r="G95" s="846" t="s">
        <v>23</v>
      </c>
      <c r="H95" s="847">
        <v>0.3448</v>
      </c>
      <c r="I95" s="848">
        <v>13.34</v>
      </c>
      <c r="J95" s="848">
        <v>4.5996319999999997</v>
      </c>
    </row>
    <row r="96" spans="1:10" ht="24" customHeight="1" x14ac:dyDescent="0.2">
      <c r="A96" s="843" t="s">
        <v>13197</v>
      </c>
      <c r="B96" s="844" t="s">
        <v>13261</v>
      </c>
      <c r="C96" s="843" t="s">
        <v>7</v>
      </c>
      <c r="D96" s="843" t="s">
        <v>56</v>
      </c>
      <c r="E96" s="845" t="s">
        <v>13196</v>
      </c>
      <c r="F96" s="845"/>
      <c r="G96" s="846" t="s">
        <v>23</v>
      </c>
      <c r="H96" s="847">
        <v>0.17549999999999999</v>
      </c>
      <c r="I96" s="848">
        <v>16.75</v>
      </c>
      <c r="J96" s="848">
        <v>2.9396249999999999</v>
      </c>
    </row>
    <row r="97" spans="1:10" ht="25.5" x14ac:dyDescent="0.2">
      <c r="A97" s="855"/>
      <c r="B97" s="855"/>
      <c r="C97" s="855"/>
      <c r="D97" s="855"/>
      <c r="E97" s="855" t="s">
        <v>13209</v>
      </c>
      <c r="F97" s="856">
        <v>3.08</v>
      </c>
      <c r="G97" s="855" t="s">
        <v>13210</v>
      </c>
      <c r="H97" s="856">
        <v>2.59</v>
      </c>
      <c r="I97" s="855" t="s">
        <v>13211</v>
      </c>
      <c r="J97" s="856">
        <v>5.67</v>
      </c>
    </row>
    <row r="98" spans="1:10" ht="13.5" thickBot="1" x14ac:dyDescent="0.25">
      <c r="A98" s="855"/>
      <c r="B98" s="855"/>
      <c r="C98" s="855"/>
      <c r="D98" s="855"/>
      <c r="E98" s="855" t="s">
        <v>13212</v>
      </c>
      <c r="F98" s="856">
        <v>2.1292960000000001</v>
      </c>
      <c r="G98" s="855"/>
      <c r="H98" s="857" t="s">
        <v>13213</v>
      </c>
      <c r="I98" s="857"/>
      <c r="J98" s="856">
        <v>9.67</v>
      </c>
    </row>
    <row r="99" spans="1:10" ht="0.95" customHeight="1" thickTop="1" x14ac:dyDescent="0.2">
      <c r="A99" s="858"/>
      <c r="B99" s="858"/>
      <c r="C99" s="858"/>
      <c r="D99" s="858"/>
      <c r="E99" s="858"/>
      <c r="F99" s="858"/>
      <c r="G99" s="858"/>
      <c r="H99" s="858"/>
      <c r="I99" s="858"/>
      <c r="J99" s="858"/>
    </row>
    <row r="100" spans="1:10" ht="18" customHeight="1" x14ac:dyDescent="0.2">
      <c r="A100" s="833" t="s">
        <v>13262</v>
      </c>
      <c r="B100" s="834" t="s">
        <v>13186</v>
      </c>
      <c r="C100" s="833" t="s">
        <v>13187</v>
      </c>
      <c r="D100" s="833" t="s">
        <v>13188</v>
      </c>
      <c r="E100" s="835" t="s">
        <v>13189</v>
      </c>
      <c r="F100" s="835"/>
      <c r="G100" s="836" t="s">
        <v>13190</v>
      </c>
      <c r="H100" s="834" t="s">
        <v>13191</v>
      </c>
      <c r="I100" s="834" t="s">
        <v>13192</v>
      </c>
      <c r="J100" s="834" t="s">
        <v>13193</v>
      </c>
    </row>
    <row r="101" spans="1:10" ht="24" customHeight="1" x14ac:dyDescent="0.2">
      <c r="A101" s="837" t="s">
        <v>13194</v>
      </c>
      <c r="B101" s="838" t="s">
        <v>13263</v>
      </c>
      <c r="C101" s="837" t="s">
        <v>7</v>
      </c>
      <c r="D101" s="837" t="s">
        <v>3861</v>
      </c>
      <c r="E101" s="839" t="s">
        <v>13242</v>
      </c>
      <c r="F101" s="839"/>
      <c r="G101" s="840" t="s">
        <v>38</v>
      </c>
      <c r="H101" s="841">
        <v>1</v>
      </c>
      <c r="I101" s="842">
        <v>0.94</v>
      </c>
      <c r="J101" s="842">
        <v>0.94</v>
      </c>
    </row>
    <row r="102" spans="1:10" ht="24" customHeight="1" x14ac:dyDescent="0.2">
      <c r="A102" s="843" t="s">
        <v>13197</v>
      </c>
      <c r="B102" s="844" t="s">
        <v>13244</v>
      </c>
      <c r="C102" s="843" t="s">
        <v>7</v>
      </c>
      <c r="D102" s="843" t="s">
        <v>25</v>
      </c>
      <c r="E102" s="845" t="s">
        <v>13196</v>
      </c>
      <c r="F102" s="845"/>
      <c r="G102" s="846" t="s">
        <v>23</v>
      </c>
      <c r="H102" s="847">
        <v>4.3099999999999999E-2</v>
      </c>
      <c r="I102" s="848">
        <v>13.34</v>
      </c>
      <c r="J102" s="848">
        <v>0.57495399999999997</v>
      </c>
    </row>
    <row r="103" spans="1:10" ht="24" customHeight="1" x14ac:dyDescent="0.2">
      <c r="A103" s="843" t="s">
        <v>13197</v>
      </c>
      <c r="B103" s="844" t="s">
        <v>13261</v>
      </c>
      <c r="C103" s="843" t="s">
        <v>7</v>
      </c>
      <c r="D103" s="843" t="s">
        <v>56</v>
      </c>
      <c r="E103" s="845" t="s">
        <v>13196</v>
      </c>
      <c r="F103" s="845"/>
      <c r="G103" s="846" t="s">
        <v>23</v>
      </c>
      <c r="H103" s="847">
        <v>2.1899999999999999E-2</v>
      </c>
      <c r="I103" s="848">
        <v>16.75</v>
      </c>
      <c r="J103" s="848">
        <v>0.36682500000000001</v>
      </c>
    </row>
    <row r="104" spans="1:10" ht="25.5" x14ac:dyDescent="0.2">
      <c r="A104" s="855"/>
      <c r="B104" s="855"/>
      <c r="C104" s="855"/>
      <c r="D104" s="855"/>
      <c r="E104" s="855" t="s">
        <v>13209</v>
      </c>
      <c r="F104" s="856">
        <v>0.39</v>
      </c>
      <c r="G104" s="855" t="s">
        <v>13210</v>
      </c>
      <c r="H104" s="856">
        <v>0.32</v>
      </c>
      <c r="I104" s="855" t="s">
        <v>13211</v>
      </c>
      <c r="J104" s="856">
        <v>0.71</v>
      </c>
    </row>
    <row r="105" spans="1:10" ht="13.5" thickBot="1" x14ac:dyDescent="0.25">
      <c r="A105" s="855"/>
      <c r="B105" s="855"/>
      <c r="C105" s="855"/>
      <c r="D105" s="855"/>
      <c r="E105" s="855" t="s">
        <v>13212</v>
      </c>
      <c r="F105" s="856">
        <v>0.26545600000000003</v>
      </c>
      <c r="G105" s="855"/>
      <c r="H105" s="857" t="s">
        <v>13213</v>
      </c>
      <c r="I105" s="857"/>
      <c r="J105" s="856">
        <v>1.21</v>
      </c>
    </row>
    <row r="106" spans="1:10" ht="0.95" customHeight="1" thickTop="1" x14ac:dyDescent="0.2">
      <c r="A106" s="858"/>
      <c r="B106" s="858"/>
      <c r="C106" s="858"/>
      <c r="D106" s="858"/>
      <c r="E106" s="858"/>
      <c r="F106" s="858"/>
      <c r="G106" s="858"/>
      <c r="H106" s="858"/>
      <c r="I106" s="858"/>
      <c r="J106" s="858"/>
    </row>
    <row r="107" spans="1:10" ht="18" customHeight="1" x14ac:dyDescent="0.2">
      <c r="A107" s="833" t="s">
        <v>13264</v>
      </c>
      <c r="B107" s="834" t="s">
        <v>13186</v>
      </c>
      <c r="C107" s="833" t="s">
        <v>13187</v>
      </c>
      <c r="D107" s="833" t="s">
        <v>13188</v>
      </c>
      <c r="E107" s="835" t="s">
        <v>13189</v>
      </c>
      <c r="F107" s="835"/>
      <c r="G107" s="836" t="s">
        <v>13190</v>
      </c>
      <c r="H107" s="834" t="s">
        <v>13191</v>
      </c>
      <c r="I107" s="834" t="s">
        <v>13192</v>
      </c>
      <c r="J107" s="834" t="s">
        <v>13193</v>
      </c>
    </row>
    <row r="108" spans="1:10" ht="36" customHeight="1" x14ac:dyDescent="0.2">
      <c r="A108" s="837" t="s">
        <v>13194</v>
      </c>
      <c r="B108" s="838" t="s">
        <v>13265</v>
      </c>
      <c r="C108" s="837" t="s">
        <v>7</v>
      </c>
      <c r="D108" s="837" t="s">
        <v>3859</v>
      </c>
      <c r="E108" s="839" t="s">
        <v>13242</v>
      </c>
      <c r="F108" s="839"/>
      <c r="G108" s="840" t="s">
        <v>18</v>
      </c>
      <c r="H108" s="841">
        <v>1</v>
      </c>
      <c r="I108" s="842">
        <v>0.31</v>
      </c>
      <c r="J108" s="842">
        <v>0.31</v>
      </c>
    </row>
    <row r="109" spans="1:10" ht="24" customHeight="1" x14ac:dyDescent="0.2">
      <c r="A109" s="843" t="s">
        <v>13197</v>
      </c>
      <c r="B109" s="844" t="s">
        <v>13244</v>
      </c>
      <c r="C109" s="843" t="s">
        <v>7</v>
      </c>
      <c r="D109" s="843" t="s">
        <v>25</v>
      </c>
      <c r="E109" s="845" t="s">
        <v>13196</v>
      </c>
      <c r="F109" s="845"/>
      <c r="G109" s="846" t="s">
        <v>23</v>
      </c>
      <c r="H109" s="847">
        <v>1.4E-2</v>
      </c>
      <c r="I109" s="848">
        <v>13.34</v>
      </c>
      <c r="J109" s="848">
        <v>0.18676000000000001</v>
      </c>
    </row>
    <row r="110" spans="1:10" ht="24" customHeight="1" x14ac:dyDescent="0.2">
      <c r="A110" s="843" t="s">
        <v>13197</v>
      </c>
      <c r="B110" s="844" t="s">
        <v>13261</v>
      </c>
      <c r="C110" s="843" t="s">
        <v>7</v>
      </c>
      <c r="D110" s="843" t="s">
        <v>56</v>
      </c>
      <c r="E110" s="845" t="s">
        <v>13196</v>
      </c>
      <c r="F110" s="845"/>
      <c r="G110" s="846" t="s">
        <v>23</v>
      </c>
      <c r="H110" s="847">
        <v>7.1000000000000004E-3</v>
      </c>
      <c r="I110" s="848">
        <v>16.75</v>
      </c>
      <c r="J110" s="848">
        <v>0.118925</v>
      </c>
    </row>
    <row r="111" spans="1:10" ht="25.5" x14ac:dyDescent="0.2">
      <c r="A111" s="855"/>
      <c r="B111" s="855"/>
      <c r="C111" s="855"/>
      <c r="D111" s="855"/>
      <c r="E111" s="855" t="s">
        <v>13209</v>
      </c>
      <c r="F111" s="856">
        <v>0.12</v>
      </c>
      <c r="G111" s="855" t="s">
        <v>13210</v>
      </c>
      <c r="H111" s="856">
        <v>0.11</v>
      </c>
      <c r="I111" s="855" t="s">
        <v>13211</v>
      </c>
      <c r="J111" s="856">
        <v>0.23</v>
      </c>
    </row>
    <row r="112" spans="1:10" ht="13.5" thickBot="1" x14ac:dyDescent="0.25">
      <c r="A112" s="855"/>
      <c r="B112" s="855"/>
      <c r="C112" s="855"/>
      <c r="D112" s="855"/>
      <c r="E112" s="855" t="s">
        <v>13212</v>
      </c>
      <c r="F112" s="856">
        <v>8.7543999999999997E-2</v>
      </c>
      <c r="G112" s="855"/>
      <c r="H112" s="857" t="s">
        <v>13213</v>
      </c>
      <c r="I112" s="857"/>
      <c r="J112" s="856">
        <v>0.4</v>
      </c>
    </row>
    <row r="113" spans="1:10" ht="0.95" customHeight="1" thickTop="1" x14ac:dyDescent="0.2">
      <c r="A113" s="858"/>
      <c r="B113" s="858"/>
      <c r="C113" s="858"/>
      <c r="D113" s="858"/>
      <c r="E113" s="858"/>
      <c r="F113" s="858"/>
      <c r="G113" s="858"/>
      <c r="H113" s="858"/>
      <c r="I113" s="858"/>
      <c r="J113" s="858"/>
    </row>
    <row r="114" spans="1:10" ht="18" customHeight="1" x14ac:dyDescent="0.2">
      <c r="A114" s="833" t="s">
        <v>13266</v>
      </c>
      <c r="B114" s="834" t="s">
        <v>13186</v>
      </c>
      <c r="C114" s="833" t="s">
        <v>13187</v>
      </c>
      <c r="D114" s="833" t="s">
        <v>13188</v>
      </c>
      <c r="E114" s="835" t="s">
        <v>13189</v>
      </c>
      <c r="F114" s="835"/>
      <c r="G114" s="836" t="s">
        <v>13190</v>
      </c>
      <c r="H114" s="834" t="s">
        <v>13191</v>
      </c>
      <c r="I114" s="834" t="s">
        <v>13192</v>
      </c>
      <c r="J114" s="834" t="s">
        <v>13193</v>
      </c>
    </row>
    <row r="115" spans="1:10" ht="24" customHeight="1" x14ac:dyDescent="0.2">
      <c r="A115" s="837" t="s">
        <v>13194</v>
      </c>
      <c r="B115" s="838" t="s">
        <v>13267</v>
      </c>
      <c r="C115" s="837" t="s">
        <v>7</v>
      </c>
      <c r="D115" s="837" t="s">
        <v>3825</v>
      </c>
      <c r="E115" s="839" t="s">
        <v>13242</v>
      </c>
      <c r="F115" s="839"/>
      <c r="G115" s="840" t="s">
        <v>13268</v>
      </c>
      <c r="H115" s="841">
        <v>1</v>
      </c>
      <c r="I115" s="842">
        <v>373.91</v>
      </c>
      <c r="J115" s="842">
        <v>373.91</v>
      </c>
    </row>
    <row r="116" spans="1:10" ht="24" customHeight="1" x14ac:dyDescent="0.2">
      <c r="A116" s="843" t="s">
        <v>13197</v>
      </c>
      <c r="B116" s="844" t="s">
        <v>13244</v>
      </c>
      <c r="C116" s="843" t="s">
        <v>7</v>
      </c>
      <c r="D116" s="843" t="s">
        <v>25</v>
      </c>
      <c r="E116" s="845" t="s">
        <v>13196</v>
      </c>
      <c r="F116" s="845"/>
      <c r="G116" s="846" t="s">
        <v>23</v>
      </c>
      <c r="H116" s="847">
        <v>23.9693</v>
      </c>
      <c r="I116" s="848">
        <v>13.34</v>
      </c>
      <c r="J116" s="848">
        <v>319.75046200000003</v>
      </c>
    </row>
    <row r="117" spans="1:10" ht="24" customHeight="1" x14ac:dyDescent="0.2">
      <c r="A117" s="843" t="s">
        <v>13197</v>
      </c>
      <c r="B117" s="844" t="s">
        <v>13252</v>
      </c>
      <c r="C117" s="843" t="s">
        <v>7</v>
      </c>
      <c r="D117" s="843" t="s">
        <v>53</v>
      </c>
      <c r="E117" s="845" t="s">
        <v>13196</v>
      </c>
      <c r="F117" s="845"/>
      <c r="G117" s="846" t="s">
        <v>23</v>
      </c>
      <c r="H117" s="847">
        <v>2.3195999999999999</v>
      </c>
      <c r="I117" s="848">
        <v>16.78</v>
      </c>
      <c r="J117" s="848">
        <v>38.922888</v>
      </c>
    </row>
    <row r="118" spans="1:10" ht="24" customHeight="1" x14ac:dyDescent="0.2">
      <c r="A118" s="849" t="s">
        <v>13199</v>
      </c>
      <c r="B118" s="850" t="s">
        <v>13253</v>
      </c>
      <c r="C118" s="849" t="s">
        <v>7</v>
      </c>
      <c r="D118" s="849" t="s">
        <v>10390</v>
      </c>
      <c r="E118" s="851" t="s">
        <v>13220</v>
      </c>
      <c r="F118" s="851"/>
      <c r="G118" s="852" t="s">
        <v>21</v>
      </c>
      <c r="H118" s="853">
        <v>0.28349999999999997</v>
      </c>
      <c r="I118" s="854">
        <v>53.75</v>
      </c>
      <c r="J118" s="854">
        <v>15.238125</v>
      </c>
    </row>
    <row r="119" spans="1:10" ht="25.5" x14ac:dyDescent="0.2">
      <c r="A119" s="855"/>
      <c r="B119" s="855"/>
      <c r="C119" s="855"/>
      <c r="D119" s="855"/>
      <c r="E119" s="855" t="s">
        <v>13209</v>
      </c>
      <c r="F119" s="856">
        <v>141.88</v>
      </c>
      <c r="G119" s="855" t="s">
        <v>13210</v>
      </c>
      <c r="H119" s="856">
        <v>119.27</v>
      </c>
      <c r="I119" s="855" t="s">
        <v>13211</v>
      </c>
      <c r="J119" s="856">
        <v>261.14999999999998</v>
      </c>
    </row>
    <row r="120" spans="1:10" ht="13.5" thickBot="1" x14ac:dyDescent="0.25">
      <c r="A120" s="855"/>
      <c r="B120" s="855"/>
      <c r="C120" s="855"/>
      <c r="D120" s="855"/>
      <c r="E120" s="855" t="s">
        <v>13212</v>
      </c>
      <c r="F120" s="856">
        <v>105.592184</v>
      </c>
      <c r="G120" s="855"/>
      <c r="H120" s="857" t="s">
        <v>13213</v>
      </c>
      <c r="I120" s="857"/>
      <c r="J120" s="856">
        <v>479.5</v>
      </c>
    </row>
    <row r="121" spans="1:10" ht="0.95" customHeight="1" thickTop="1" x14ac:dyDescent="0.2">
      <c r="A121" s="858"/>
      <c r="B121" s="858"/>
      <c r="C121" s="858"/>
      <c r="D121" s="858"/>
      <c r="E121" s="858"/>
      <c r="F121" s="858"/>
      <c r="G121" s="858"/>
      <c r="H121" s="858"/>
      <c r="I121" s="858"/>
      <c r="J121" s="858"/>
    </row>
    <row r="122" spans="1:10" ht="18" customHeight="1" x14ac:dyDescent="0.2">
      <c r="A122" s="833" t="s">
        <v>13269</v>
      </c>
      <c r="B122" s="834" t="s">
        <v>13186</v>
      </c>
      <c r="C122" s="833" t="s">
        <v>13187</v>
      </c>
      <c r="D122" s="833" t="s">
        <v>13188</v>
      </c>
      <c r="E122" s="835" t="s">
        <v>13189</v>
      </c>
      <c r="F122" s="835"/>
      <c r="G122" s="836" t="s">
        <v>13190</v>
      </c>
      <c r="H122" s="834" t="s">
        <v>13191</v>
      </c>
      <c r="I122" s="834" t="s">
        <v>13192</v>
      </c>
      <c r="J122" s="834" t="s">
        <v>13193</v>
      </c>
    </row>
    <row r="123" spans="1:10" ht="36" customHeight="1" x14ac:dyDescent="0.2">
      <c r="A123" s="837" t="s">
        <v>13194</v>
      </c>
      <c r="B123" s="838" t="s">
        <v>13270</v>
      </c>
      <c r="C123" s="837" t="s">
        <v>7</v>
      </c>
      <c r="D123" s="837" t="s">
        <v>3832</v>
      </c>
      <c r="E123" s="839" t="s">
        <v>13242</v>
      </c>
      <c r="F123" s="839"/>
      <c r="G123" s="840" t="s">
        <v>13243</v>
      </c>
      <c r="H123" s="841">
        <v>1</v>
      </c>
      <c r="I123" s="842">
        <v>7.32</v>
      </c>
      <c r="J123" s="842">
        <v>7.32</v>
      </c>
    </row>
    <row r="124" spans="1:10" ht="24" customHeight="1" x14ac:dyDescent="0.2">
      <c r="A124" s="843" t="s">
        <v>13197</v>
      </c>
      <c r="B124" s="844" t="s">
        <v>13271</v>
      </c>
      <c r="C124" s="843" t="s">
        <v>7</v>
      </c>
      <c r="D124" s="843" t="s">
        <v>77</v>
      </c>
      <c r="E124" s="845" t="s">
        <v>13272</v>
      </c>
      <c r="F124" s="845"/>
      <c r="G124" s="846" t="s">
        <v>50</v>
      </c>
      <c r="H124" s="847">
        <v>6.9900000000000004E-2</v>
      </c>
      <c r="I124" s="848">
        <v>14.31</v>
      </c>
      <c r="J124" s="848">
        <v>1.0002690000000001</v>
      </c>
    </row>
    <row r="125" spans="1:10" ht="24" customHeight="1" x14ac:dyDescent="0.2">
      <c r="A125" s="843" t="s">
        <v>13197</v>
      </c>
      <c r="B125" s="844" t="s">
        <v>13273</v>
      </c>
      <c r="C125" s="843" t="s">
        <v>7</v>
      </c>
      <c r="D125" s="843" t="s">
        <v>91</v>
      </c>
      <c r="E125" s="845" t="s">
        <v>13272</v>
      </c>
      <c r="F125" s="845"/>
      <c r="G125" s="846" t="s">
        <v>67</v>
      </c>
      <c r="H125" s="847">
        <v>4.82E-2</v>
      </c>
      <c r="I125" s="848">
        <v>12.23</v>
      </c>
      <c r="J125" s="848">
        <v>0.58948599999999995</v>
      </c>
    </row>
    <row r="126" spans="1:10" ht="24" customHeight="1" x14ac:dyDescent="0.2">
      <c r="A126" s="843" t="s">
        <v>13197</v>
      </c>
      <c r="B126" s="844" t="s">
        <v>13274</v>
      </c>
      <c r="C126" s="843" t="s">
        <v>7</v>
      </c>
      <c r="D126" s="843" t="s">
        <v>24</v>
      </c>
      <c r="E126" s="845" t="s">
        <v>13196</v>
      </c>
      <c r="F126" s="845"/>
      <c r="G126" s="846" t="s">
        <v>23</v>
      </c>
      <c r="H126" s="847">
        <v>0.1055</v>
      </c>
      <c r="I126" s="848">
        <v>16.72</v>
      </c>
      <c r="J126" s="848">
        <v>1.76396</v>
      </c>
    </row>
    <row r="127" spans="1:10" ht="24" customHeight="1" x14ac:dyDescent="0.2">
      <c r="A127" s="843" t="s">
        <v>13197</v>
      </c>
      <c r="B127" s="844" t="s">
        <v>13244</v>
      </c>
      <c r="C127" s="843" t="s">
        <v>7</v>
      </c>
      <c r="D127" s="843" t="s">
        <v>25</v>
      </c>
      <c r="E127" s="845" t="s">
        <v>13196</v>
      </c>
      <c r="F127" s="845"/>
      <c r="G127" s="846" t="s">
        <v>23</v>
      </c>
      <c r="H127" s="847">
        <v>0.29720000000000002</v>
      </c>
      <c r="I127" s="848">
        <v>13.34</v>
      </c>
      <c r="J127" s="848">
        <v>3.9646479999999999</v>
      </c>
    </row>
    <row r="128" spans="1:10" ht="25.5" x14ac:dyDescent="0.2">
      <c r="A128" s="855"/>
      <c r="B128" s="855"/>
      <c r="C128" s="855"/>
      <c r="D128" s="855"/>
      <c r="E128" s="855" t="s">
        <v>13209</v>
      </c>
      <c r="F128" s="856">
        <v>2.77</v>
      </c>
      <c r="G128" s="855" t="s">
        <v>13210</v>
      </c>
      <c r="H128" s="856">
        <v>2.34</v>
      </c>
      <c r="I128" s="855" t="s">
        <v>13211</v>
      </c>
      <c r="J128" s="856">
        <v>5.1100000000000003</v>
      </c>
    </row>
    <row r="129" spans="1:10" ht="13.5" thickBot="1" x14ac:dyDescent="0.25">
      <c r="A129" s="855"/>
      <c r="B129" s="855"/>
      <c r="C129" s="855"/>
      <c r="D129" s="855"/>
      <c r="E129" s="855" t="s">
        <v>13212</v>
      </c>
      <c r="F129" s="856">
        <v>2.0671680000000001</v>
      </c>
      <c r="G129" s="855"/>
      <c r="H129" s="857" t="s">
        <v>13213</v>
      </c>
      <c r="I129" s="857"/>
      <c r="J129" s="856">
        <v>9.39</v>
      </c>
    </row>
    <row r="130" spans="1:10" ht="0.95" customHeight="1" thickTop="1" x14ac:dyDescent="0.2">
      <c r="A130" s="858"/>
      <c r="B130" s="858"/>
      <c r="C130" s="858"/>
      <c r="D130" s="858"/>
      <c r="E130" s="858"/>
      <c r="F130" s="858"/>
      <c r="G130" s="858"/>
      <c r="H130" s="858"/>
      <c r="I130" s="858"/>
      <c r="J130" s="858"/>
    </row>
    <row r="131" spans="1:10" ht="18" customHeight="1" x14ac:dyDescent="0.2">
      <c r="A131" s="833" t="s">
        <v>13275</v>
      </c>
      <c r="B131" s="834" t="s">
        <v>13186</v>
      </c>
      <c r="C131" s="833" t="s">
        <v>13187</v>
      </c>
      <c r="D131" s="833" t="s">
        <v>13188</v>
      </c>
      <c r="E131" s="835" t="s">
        <v>13189</v>
      </c>
      <c r="F131" s="835"/>
      <c r="G131" s="836" t="s">
        <v>13190</v>
      </c>
      <c r="H131" s="834" t="s">
        <v>13191</v>
      </c>
      <c r="I131" s="834" t="s">
        <v>13192</v>
      </c>
      <c r="J131" s="834" t="s">
        <v>13193</v>
      </c>
    </row>
    <row r="132" spans="1:10" ht="24" customHeight="1" x14ac:dyDescent="0.2">
      <c r="A132" s="837" t="s">
        <v>13194</v>
      </c>
      <c r="B132" s="838" t="s">
        <v>13276</v>
      </c>
      <c r="C132" s="837" t="s">
        <v>7</v>
      </c>
      <c r="D132" s="837" t="s">
        <v>3858</v>
      </c>
      <c r="E132" s="839" t="s">
        <v>13242</v>
      </c>
      <c r="F132" s="839"/>
      <c r="G132" s="840" t="s">
        <v>18</v>
      </c>
      <c r="H132" s="841">
        <v>1</v>
      </c>
      <c r="I132" s="842">
        <v>0.42</v>
      </c>
      <c r="J132" s="842">
        <v>0.42</v>
      </c>
    </row>
    <row r="133" spans="1:10" ht="24" customHeight="1" x14ac:dyDescent="0.2">
      <c r="A133" s="843" t="s">
        <v>13197</v>
      </c>
      <c r="B133" s="844" t="s">
        <v>13244</v>
      </c>
      <c r="C133" s="843" t="s">
        <v>7</v>
      </c>
      <c r="D133" s="843" t="s">
        <v>25</v>
      </c>
      <c r="E133" s="845" t="s">
        <v>13196</v>
      </c>
      <c r="F133" s="845"/>
      <c r="G133" s="846" t="s">
        <v>23</v>
      </c>
      <c r="H133" s="847">
        <v>1.8800000000000001E-2</v>
      </c>
      <c r="I133" s="848">
        <v>13.34</v>
      </c>
      <c r="J133" s="848">
        <v>0.25079200000000001</v>
      </c>
    </row>
    <row r="134" spans="1:10" ht="24" customHeight="1" x14ac:dyDescent="0.2">
      <c r="A134" s="843" t="s">
        <v>13197</v>
      </c>
      <c r="B134" s="844" t="s">
        <v>13277</v>
      </c>
      <c r="C134" s="843" t="s">
        <v>7</v>
      </c>
      <c r="D134" s="843" t="s">
        <v>58</v>
      </c>
      <c r="E134" s="845" t="s">
        <v>13196</v>
      </c>
      <c r="F134" s="845"/>
      <c r="G134" s="846" t="s">
        <v>23</v>
      </c>
      <c r="H134" s="847">
        <v>9.5999999999999992E-3</v>
      </c>
      <c r="I134" s="848">
        <v>17.38</v>
      </c>
      <c r="J134" s="848">
        <v>0.166848</v>
      </c>
    </row>
    <row r="135" spans="1:10" ht="25.5" x14ac:dyDescent="0.2">
      <c r="A135" s="855"/>
      <c r="B135" s="855"/>
      <c r="C135" s="855"/>
      <c r="D135" s="855"/>
      <c r="E135" s="855" t="s">
        <v>13209</v>
      </c>
      <c r="F135" s="856">
        <v>0.17</v>
      </c>
      <c r="G135" s="855" t="s">
        <v>13210</v>
      </c>
      <c r="H135" s="856">
        <v>0.14000000000000001</v>
      </c>
      <c r="I135" s="855" t="s">
        <v>13211</v>
      </c>
      <c r="J135" s="856">
        <v>0.31</v>
      </c>
    </row>
    <row r="136" spans="1:10" ht="13.5" thickBot="1" x14ac:dyDescent="0.25">
      <c r="A136" s="855"/>
      <c r="B136" s="855"/>
      <c r="C136" s="855"/>
      <c r="D136" s="855"/>
      <c r="E136" s="855" t="s">
        <v>13212</v>
      </c>
      <c r="F136" s="856">
        <v>0.11860800000000001</v>
      </c>
      <c r="G136" s="855"/>
      <c r="H136" s="857" t="s">
        <v>13213</v>
      </c>
      <c r="I136" s="857"/>
      <c r="J136" s="856">
        <v>0.54</v>
      </c>
    </row>
    <row r="137" spans="1:10" ht="0.95" customHeight="1" thickTop="1" x14ac:dyDescent="0.2">
      <c r="A137" s="858"/>
      <c r="B137" s="858"/>
      <c r="C137" s="858"/>
      <c r="D137" s="858"/>
      <c r="E137" s="858"/>
      <c r="F137" s="858"/>
      <c r="G137" s="858"/>
      <c r="H137" s="858"/>
      <c r="I137" s="858"/>
      <c r="J137" s="858"/>
    </row>
    <row r="138" spans="1:10" ht="18" customHeight="1" x14ac:dyDescent="0.2">
      <c r="A138" s="833" t="s">
        <v>13278</v>
      </c>
      <c r="B138" s="834" t="s">
        <v>13186</v>
      </c>
      <c r="C138" s="833" t="s">
        <v>13187</v>
      </c>
      <c r="D138" s="833" t="s">
        <v>13188</v>
      </c>
      <c r="E138" s="835" t="s">
        <v>13189</v>
      </c>
      <c r="F138" s="835"/>
      <c r="G138" s="836" t="s">
        <v>13190</v>
      </c>
      <c r="H138" s="834" t="s">
        <v>13191</v>
      </c>
      <c r="I138" s="834" t="s">
        <v>13192</v>
      </c>
      <c r="J138" s="834" t="s">
        <v>13193</v>
      </c>
    </row>
    <row r="139" spans="1:10" ht="24" customHeight="1" x14ac:dyDescent="0.2">
      <c r="A139" s="837" t="s">
        <v>13194</v>
      </c>
      <c r="B139" s="838" t="s">
        <v>13279</v>
      </c>
      <c r="C139" s="837" t="s">
        <v>7</v>
      </c>
      <c r="D139" s="837" t="s">
        <v>3835</v>
      </c>
      <c r="E139" s="839" t="s">
        <v>13242</v>
      </c>
      <c r="F139" s="839"/>
      <c r="G139" s="840" t="s">
        <v>13243</v>
      </c>
      <c r="H139" s="841">
        <v>1</v>
      </c>
      <c r="I139" s="842">
        <v>1.55</v>
      </c>
      <c r="J139" s="842">
        <v>1.55</v>
      </c>
    </row>
    <row r="140" spans="1:10" ht="24" customHeight="1" x14ac:dyDescent="0.2">
      <c r="A140" s="843" t="s">
        <v>13197</v>
      </c>
      <c r="B140" s="844" t="s">
        <v>13244</v>
      </c>
      <c r="C140" s="843" t="s">
        <v>7</v>
      </c>
      <c r="D140" s="843" t="s">
        <v>25</v>
      </c>
      <c r="E140" s="845" t="s">
        <v>13196</v>
      </c>
      <c r="F140" s="845"/>
      <c r="G140" s="846" t="s">
        <v>23</v>
      </c>
      <c r="H140" s="847">
        <v>8.0100000000000005E-2</v>
      </c>
      <c r="I140" s="848">
        <v>13.34</v>
      </c>
      <c r="J140" s="848">
        <v>1.0685340000000001</v>
      </c>
    </row>
    <row r="141" spans="1:10" ht="24" customHeight="1" x14ac:dyDescent="0.2">
      <c r="A141" s="843" t="s">
        <v>13197</v>
      </c>
      <c r="B141" s="844" t="s">
        <v>13258</v>
      </c>
      <c r="C141" s="843" t="s">
        <v>7</v>
      </c>
      <c r="D141" s="843" t="s">
        <v>194</v>
      </c>
      <c r="E141" s="845" t="s">
        <v>13196</v>
      </c>
      <c r="F141" s="845"/>
      <c r="G141" s="846" t="s">
        <v>23</v>
      </c>
      <c r="H141" s="847">
        <v>4.0800000000000003E-2</v>
      </c>
      <c r="I141" s="848">
        <v>11.74</v>
      </c>
      <c r="J141" s="848">
        <v>0.47899199999999997</v>
      </c>
    </row>
    <row r="142" spans="1:10" ht="25.5" x14ac:dyDescent="0.2">
      <c r="A142" s="855"/>
      <c r="B142" s="855"/>
      <c r="C142" s="855"/>
      <c r="D142" s="855"/>
      <c r="E142" s="855" t="s">
        <v>13209</v>
      </c>
      <c r="F142" s="856">
        <v>0.61</v>
      </c>
      <c r="G142" s="855" t="s">
        <v>13210</v>
      </c>
      <c r="H142" s="856">
        <v>0.52</v>
      </c>
      <c r="I142" s="855" t="s">
        <v>13211</v>
      </c>
      <c r="J142" s="856">
        <v>1.1299999999999999</v>
      </c>
    </row>
    <row r="143" spans="1:10" ht="13.5" thickBot="1" x14ac:dyDescent="0.25">
      <c r="A143" s="855"/>
      <c r="B143" s="855"/>
      <c r="C143" s="855"/>
      <c r="D143" s="855"/>
      <c r="E143" s="855" t="s">
        <v>13212</v>
      </c>
      <c r="F143" s="856">
        <v>0.43772</v>
      </c>
      <c r="G143" s="855"/>
      <c r="H143" s="857" t="s">
        <v>13213</v>
      </c>
      <c r="I143" s="857"/>
      <c r="J143" s="856">
        <v>1.99</v>
      </c>
    </row>
    <row r="144" spans="1:10" ht="0.95" customHeight="1" thickTop="1" x14ac:dyDescent="0.2">
      <c r="A144" s="858"/>
      <c r="B144" s="858"/>
      <c r="C144" s="858"/>
      <c r="D144" s="858"/>
      <c r="E144" s="858"/>
      <c r="F144" s="858"/>
      <c r="G144" s="858"/>
      <c r="H144" s="858"/>
      <c r="I144" s="858"/>
      <c r="J144" s="858"/>
    </row>
    <row r="145" spans="1:10" ht="18" customHeight="1" x14ac:dyDescent="0.2">
      <c r="A145" s="833" t="s">
        <v>13280</v>
      </c>
      <c r="B145" s="834" t="s">
        <v>13186</v>
      </c>
      <c r="C145" s="833" t="s">
        <v>13187</v>
      </c>
      <c r="D145" s="833" t="s">
        <v>13188</v>
      </c>
      <c r="E145" s="835" t="s">
        <v>13189</v>
      </c>
      <c r="F145" s="835"/>
      <c r="G145" s="836" t="s">
        <v>13190</v>
      </c>
      <c r="H145" s="834" t="s">
        <v>13191</v>
      </c>
      <c r="I145" s="834" t="s">
        <v>13192</v>
      </c>
      <c r="J145" s="834" t="s">
        <v>13193</v>
      </c>
    </row>
    <row r="146" spans="1:10" ht="24" customHeight="1" x14ac:dyDescent="0.2">
      <c r="A146" s="837" t="s">
        <v>13194</v>
      </c>
      <c r="B146" s="838" t="s">
        <v>13281</v>
      </c>
      <c r="C146" s="837" t="s">
        <v>7</v>
      </c>
      <c r="D146" s="837" t="s">
        <v>4627</v>
      </c>
      <c r="E146" s="839" t="s">
        <v>13282</v>
      </c>
      <c r="F146" s="839"/>
      <c r="G146" s="840" t="s">
        <v>38</v>
      </c>
      <c r="H146" s="841">
        <v>1</v>
      </c>
      <c r="I146" s="842">
        <v>151.49</v>
      </c>
      <c r="J146" s="842">
        <v>151.49</v>
      </c>
    </row>
    <row r="147" spans="1:10" ht="60" customHeight="1" x14ac:dyDescent="0.2">
      <c r="A147" s="843" t="s">
        <v>13197</v>
      </c>
      <c r="B147" s="844" t="s">
        <v>13283</v>
      </c>
      <c r="C147" s="843" t="s">
        <v>7</v>
      </c>
      <c r="D147" s="843" t="s">
        <v>802</v>
      </c>
      <c r="E147" s="845" t="s">
        <v>13272</v>
      </c>
      <c r="F147" s="845"/>
      <c r="G147" s="846" t="s">
        <v>50</v>
      </c>
      <c r="H147" s="847">
        <v>0.41970000000000002</v>
      </c>
      <c r="I147" s="848">
        <v>78.87</v>
      </c>
      <c r="J147" s="848">
        <v>33.101739000000002</v>
      </c>
    </row>
    <row r="148" spans="1:10" ht="60" customHeight="1" x14ac:dyDescent="0.2">
      <c r="A148" s="843" t="s">
        <v>13197</v>
      </c>
      <c r="B148" s="844" t="s">
        <v>13284</v>
      </c>
      <c r="C148" s="843" t="s">
        <v>7</v>
      </c>
      <c r="D148" s="843" t="s">
        <v>801</v>
      </c>
      <c r="E148" s="845" t="s">
        <v>13272</v>
      </c>
      <c r="F148" s="845"/>
      <c r="G148" s="846" t="s">
        <v>67</v>
      </c>
      <c r="H148" s="847">
        <v>1.7141999999999999</v>
      </c>
      <c r="I148" s="848">
        <v>32.29</v>
      </c>
      <c r="J148" s="848">
        <v>55.351517999999999</v>
      </c>
    </row>
    <row r="149" spans="1:10" ht="24" customHeight="1" x14ac:dyDescent="0.2">
      <c r="A149" s="843" t="s">
        <v>13197</v>
      </c>
      <c r="B149" s="844" t="s">
        <v>13244</v>
      </c>
      <c r="C149" s="843" t="s">
        <v>7</v>
      </c>
      <c r="D149" s="843" t="s">
        <v>25</v>
      </c>
      <c r="E149" s="845" t="s">
        <v>13196</v>
      </c>
      <c r="F149" s="845"/>
      <c r="G149" s="846" t="s">
        <v>23</v>
      </c>
      <c r="H149" s="847">
        <v>2.1339000000000001</v>
      </c>
      <c r="I149" s="848">
        <v>13.34</v>
      </c>
      <c r="J149" s="848">
        <v>28.466225999999999</v>
      </c>
    </row>
    <row r="150" spans="1:10" ht="24" customHeight="1" x14ac:dyDescent="0.2">
      <c r="A150" s="843" t="s">
        <v>13197</v>
      </c>
      <c r="B150" s="844" t="s">
        <v>13285</v>
      </c>
      <c r="C150" s="843" t="s">
        <v>7</v>
      </c>
      <c r="D150" s="843" t="s">
        <v>242</v>
      </c>
      <c r="E150" s="845" t="s">
        <v>13196</v>
      </c>
      <c r="F150" s="845"/>
      <c r="G150" s="846" t="s">
        <v>23</v>
      </c>
      <c r="H150" s="847">
        <v>2.1339000000000001</v>
      </c>
      <c r="I150" s="848">
        <v>16.2</v>
      </c>
      <c r="J150" s="848">
        <v>34.569180000000003</v>
      </c>
    </row>
    <row r="151" spans="1:10" ht="25.5" x14ac:dyDescent="0.2">
      <c r="A151" s="855"/>
      <c r="B151" s="855"/>
      <c r="C151" s="855"/>
      <c r="D151" s="855"/>
      <c r="E151" s="855" t="s">
        <v>13209</v>
      </c>
      <c r="F151" s="856">
        <v>39.97</v>
      </c>
      <c r="G151" s="855" t="s">
        <v>13210</v>
      </c>
      <c r="H151" s="856">
        <v>33.61</v>
      </c>
      <c r="I151" s="855" t="s">
        <v>13211</v>
      </c>
      <c r="J151" s="856">
        <v>73.58</v>
      </c>
    </row>
    <row r="152" spans="1:10" ht="13.5" thickBot="1" x14ac:dyDescent="0.25">
      <c r="A152" s="855"/>
      <c r="B152" s="855"/>
      <c r="C152" s="855"/>
      <c r="D152" s="855"/>
      <c r="E152" s="855" t="s">
        <v>13212</v>
      </c>
      <c r="F152" s="856">
        <v>42.780776000000003</v>
      </c>
      <c r="G152" s="855"/>
      <c r="H152" s="857" t="s">
        <v>13213</v>
      </c>
      <c r="I152" s="857"/>
      <c r="J152" s="856">
        <v>194.27</v>
      </c>
    </row>
    <row r="153" spans="1:10" ht="0.95" customHeight="1" thickTop="1" x14ac:dyDescent="0.2">
      <c r="A153" s="858"/>
      <c r="B153" s="858"/>
      <c r="C153" s="858"/>
      <c r="D153" s="858"/>
      <c r="E153" s="858"/>
      <c r="F153" s="858"/>
      <c r="G153" s="858"/>
      <c r="H153" s="858"/>
      <c r="I153" s="858"/>
      <c r="J153" s="858"/>
    </row>
    <row r="154" spans="1:10" ht="18" customHeight="1" x14ac:dyDescent="0.2">
      <c r="A154" s="833" t="s">
        <v>13286</v>
      </c>
      <c r="B154" s="834" t="s">
        <v>13186</v>
      </c>
      <c r="C154" s="833" t="s">
        <v>13187</v>
      </c>
      <c r="D154" s="833" t="s">
        <v>13188</v>
      </c>
      <c r="E154" s="835" t="s">
        <v>13189</v>
      </c>
      <c r="F154" s="835"/>
      <c r="G154" s="836" t="s">
        <v>13190</v>
      </c>
      <c r="H154" s="834" t="s">
        <v>13191</v>
      </c>
      <c r="I154" s="834" t="s">
        <v>13192</v>
      </c>
      <c r="J154" s="834" t="s">
        <v>13193</v>
      </c>
    </row>
    <row r="155" spans="1:10" ht="48" customHeight="1" x14ac:dyDescent="0.2">
      <c r="A155" s="837" t="s">
        <v>13194</v>
      </c>
      <c r="B155" s="838" t="s">
        <v>13287</v>
      </c>
      <c r="C155" s="837" t="s">
        <v>7</v>
      </c>
      <c r="D155" s="837" t="s">
        <v>10829</v>
      </c>
      <c r="E155" s="839" t="s">
        <v>13288</v>
      </c>
      <c r="F155" s="839"/>
      <c r="G155" s="840" t="s">
        <v>13268</v>
      </c>
      <c r="H155" s="841">
        <v>1</v>
      </c>
      <c r="I155" s="842">
        <v>5.0199999999999996</v>
      </c>
      <c r="J155" s="842">
        <v>5.0199999999999996</v>
      </c>
    </row>
    <row r="156" spans="1:10" ht="36" customHeight="1" x14ac:dyDescent="0.2">
      <c r="A156" s="843" t="s">
        <v>13197</v>
      </c>
      <c r="B156" s="844" t="s">
        <v>13289</v>
      </c>
      <c r="C156" s="843" t="s">
        <v>7</v>
      </c>
      <c r="D156" s="843" t="s">
        <v>861</v>
      </c>
      <c r="E156" s="845" t="s">
        <v>13272</v>
      </c>
      <c r="F156" s="845"/>
      <c r="G156" s="846" t="s">
        <v>50</v>
      </c>
      <c r="H156" s="847">
        <v>8.3000000000000001E-3</v>
      </c>
      <c r="I156" s="848">
        <v>116.42</v>
      </c>
      <c r="J156" s="848">
        <v>0.96628599999999998</v>
      </c>
    </row>
    <row r="157" spans="1:10" ht="48" customHeight="1" x14ac:dyDescent="0.2">
      <c r="A157" s="843" t="s">
        <v>13197</v>
      </c>
      <c r="B157" s="844" t="s">
        <v>13290</v>
      </c>
      <c r="C157" s="843" t="s">
        <v>7</v>
      </c>
      <c r="D157" s="843" t="s">
        <v>922</v>
      </c>
      <c r="E157" s="845" t="s">
        <v>13272</v>
      </c>
      <c r="F157" s="845"/>
      <c r="G157" s="846" t="s">
        <v>50</v>
      </c>
      <c r="H157" s="847">
        <v>2.6700000000000002E-2</v>
      </c>
      <c r="I157" s="848">
        <v>108</v>
      </c>
      <c r="J157" s="848">
        <v>2.8835999999999999</v>
      </c>
    </row>
    <row r="158" spans="1:10" ht="36" customHeight="1" x14ac:dyDescent="0.2">
      <c r="A158" s="843" t="s">
        <v>13197</v>
      </c>
      <c r="B158" s="844" t="s">
        <v>13291</v>
      </c>
      <c r="C158" s="843" t="s">
        <v>7</v>
      </c>
      <c r="D158" s="843" t="s">
        <v>862</v>
      </c>
      <c r="E158" s="845" t="s">
        <v>13272</v>
      </c>
      <c r="F158" s="845"/>
      <c r="G158" s="846" t="s">
        <v>67</v>
      </c>
      <c r="H158" s="847">
        <v>1.5100000000000001E-2</v>
      </c>
      <c r="I158" s="848">
        <v>37.729999999999997</v>
      </c>
      <c r="J158" s="848">
        <v>0.56972299999999998</v>
      </c>
    </row>
    <row r="159" spans="1:10" ht="48" customHeight="1" x14ac:dyDescent="0.2">
      <c r="A159" s="843" t="s">
        <v>13197</v>
      </c>
      <c r="B159" s="844" t="s">
        <v>13292</v>
      </c>
      <c r="C159" s="843" t="s">
        <v>7</v>
      </c>
      <c r="D159" s="843" t="s">
        <v>923</v>
      </c>
      <c r="E159" s="845" t="s">
        <v>13272</v>
      </c>
      <c r="F159" s="845"/>
      <c r="G159" s="846" t="s">
        <v>67</v>
      </c>
      <c r="H159" s="847">
        <v>2.0299999999999999E-2</v>
      </c>
      <c r="I159" s="848">
        <v>29.7</v>
      </c>
      <c r="J159" s="848">
        <v>0.60290999999999995</v>
      </c>
    </row>
    <row r="160" spans="1:10" ht="25.5" x14ac:dyDescent="0.2">
      <c r="A160" s="855"/>
      <c r="B160" s="855"/>
      <c r="C160" s="855"/>
      <c r="D160" s="855"/>
      <c r="E160" s="855" t="s">
        <v>13209</v>
      </c>
      <c r="F160" s="856">
        <v>0.38</v>
      </c>
      <c r="G160" s="855" t="s">
        <v>13210</v>
      </c>
      <c r="H160" s="856">
        <v>0.33</v>
      </c>
      <c r="I160" s="855" t="s">
        <v>13211</v>
      </c>
      <c r="J160" s="856">
        <v>0.71</v>
      </c>
    </row>
    <row r="161" spans="1:10" ht="13.5" thickBot="1" x14ac:dyDescent="0.25">
      <c r="A161" s="855"/>
      <c r="B161" s="855"/>
      <c r="C161" s="855"/>
      <c r="D161" s="855"/>
      <c r="E161" s="855" t="s">
        <v>13212</v>
      </c>
      <c r="F161" s="856">
        <v>1.417648</v>
      </c>
      <c r="G161" s="855"/>
      <c r="H161" s="857" t="s">
        <v>13213</v>
      </c>
      <c r="I161" s="857"/>
      <c r="J161" s="856">
        <v>6.44</v>
      </c>
    </row>
    <row r="162" spans="1:10" ht="0.95" customHeight="1" thickTop="1" x14ac:dyDescent="0.2">
      <c r="A162" s="858"/>
      <c r="B162" s="858"/>
      <c r="C162" s="858"/>
      <c r="D162" s="858"/>
      <c r="E162" s="858"/>
      <c r="F162" s="858"/>
      <c r="G162" s="858"/>
      <c r="H162" s="858"/>
      <c r="I162" s="858"/>
      <c r="J162" s="858"/>
    </row>
    <row r="163" spans="1:10" ht="18" customHeight="1" x14ac:dyDescent="0.2">
      <c r="A163" s="833" t="s">
        <v>13293</v>
      </c>
      <c r="B163" s="834" t="s">
        <v>13186</v>
      </c>
      <c r="C163" s="833" t="s">
        <v>13187</v>
      </c>
      <c r="D163" s="833" t="s">
        <v>13188</v>
      </c>
      <c r="E163" s="835" t="s">
        <v>13189</v>
      </c>
      <c r="F163" s="835"/>
      <c r="G163" s="836" t="s">
        <v>13190</v>
      </c>
      <c r="H163" s="834" t="s">
        <v>13191</v>
      </c>
      <c r="I163" s="834" t="s">
        <v>13192</v>
      </c>
      <c r="J163" s="834" t="s">
        <v>13193</v>
      </c>
    </row>
    <row r="164" spans="1:10" ht="36" customHeight="1" x14ac:dyDescent="0.2">
      <c r="A164" s="837" t="s">
        <v>13194</v>
      </c>
      <c r="B164" s="838" t="s">
        <v>13294</v>
      </c>
      <c r="C164" s="837" t="s">
        <v>7</v>
      </c>
      <c r="D164" s="837" t="s">
        <v>10799</v>
      </c>
      <c r="E164" s="839" t="s">
        <v>13288</v>
      </c>
      <c r="F164" s="839"/>
      <c r="G164" s="840" t="s">
        <v>112</v>
      </c>
      <c r="H164" s="841">
        <v>1</v>
      </c>
      <c r="I164" s="842">
        <v>1.68</v>
      </c>
      <c r="J164" s="842">
        <v>1.68</v>
      </c>
    </row>
    <row r="165" spans="1:10" ht="48" customHeight="1" x14ac:dyDescent="0.2">
      <c r="A165" s="843" t="s">
        <v>13197</v>
      </c>
      <c r="B165" s="844" t="s">
        <v>13290</v>
      </c>
      <c r="C165" s="843" t="s">
        <v>7</v>
      </c>
      <c r="D165" s="843" t="s">
        <v>922</v>
      </c>
      <c r="E165" s="845" t="s">
        <v>13272</v>
      </c>
      <c r="F165" s="845"/>
      <c r="G165" s="846" t="s">
        <v>50</v>
      </c>
      <c r="H165" s="847">
        <v>1.3899999999999999E-2</v>
      </c>
      <c r="I165" s="848">
        <v>108</v>
      </c>
      <c r="J165" s="848">
        <v>1.5012000000000001</v>
      </c>
    </row>
    <row r="166" spans="1:10" ht="48" customHeight="1" x14ac:dyDescent="0.2">
      <c r="A166" s="843" t="s">
        <v>13197</v>
      </c>
      <c r="B166" s="844" t="s">
        <v>13292</v>
      </c>
      <c r="C166" s="843" t="s">
        <v>7</v>
      </c>
      <c r="D166" s="843" t="s">
        <v>923</v>
      </c>
      <c r="E166" s="845" t="s">
        <v>13272</v>
      </c>
      <c r="F166" s="845"/>
      <c r="G166" s="846" t="s">
        <v>67</v>
      </c>
      <c r="H166" s="847">
        <v>6.0000000000000001E-3</v>
      </c>
      <c r="I166" s="848">
        <v>29.7</v>
      </c>
      <c r="J166" s="848">
        <v>0.1782</v>
      </c>
    </row>
    <row r="167" spans="1:10" ht="25.5" x14ac:dyDescent="0.2">
      <c r="A167" s="855"/>
      <c r="B167" s="855"/>
      <c r="C167" s="855"/>
      <c r="D167" s="855"/>
      <c r="E167" s="855" t="s">
        <v>13209</v>
      </c>
      <c r="F167" s="856">
        <v>0.1</v>
      </c>
      <c r="G167" s="855" t="s">
        <v>13210</v>
      </c>
      <c r="H167" s="856">
        <v>0.09</v>
      </c>
      <c r="I167" s="855" t="s">
        <v>13211</v>
      </c>
      <c r="J167" s="856">
        <v>0.19</v>
      </c>
    </row>
    <row r="168" spans="1:10" ht="13.5" thickBot="1" x14ac:dyDescent="0.25">
      <c r="A168" s="855"/>
      <c r="B168" s="855"/>
      <c r="C168" s="855"/>
      <c r="D168" s="855"/>
      <c r="E168" s="855" t="s">
        <v>13212</v>
      </c>
      <c r="F168" s="856">
        <v>0.47443200000000002</v>
      </c>
      <c r="G168" s="855"/>
      <c r="H168" s="857" t="s">
        <v>13213</v>
      </c>
      <c r="I168" s="857"/>
      <c r="J168" s="856">
        <v>2.15</v>
      </c>
    </row>
    <row r="169" spans="1:10" ht="0.95" customHeight="1" thickTop="1" x14ac:dyDescent="0.2">
      <c r="A169" s="858"/>
      <c r="B169" s="858"/>
      <c r="C169" s="858"/>
      <c r="D169" s="858"/>
      <c r="E169" s="858"/>
      <c r="F169" s="858"/>
      <c r="G169" s="858"/>
      <c r="H169" s="858"/>
      <c r="I169" s="858"/>
      <c r="J169" s="858"/>
    </row>
    <row r="170" spans="1:10" ht="18" customHeight="1" x14ac:dyDescent="0.2">
      <c r="A170" s="833" t="s">
        <v>13295</v>
      </c>
      <c r="B170" s="834" t="s">
        <v>13186</v>
      </c>
      <c r="C170" s="833" t="s">
        <v>13187</v>
      </c>
      <c r="D170" s="833" t="s">
        <v>13188</v>
      </c>
      <c r="E170" s="835" t="s">
        <v>13189</v>
      </c>
      <c r="F170" s="835"/>
      <c r="G170" s="836" t="s">
        <v>13190</v>
      </c>
      <c r="H170" s="834" t="s">
        <v>13191</v>
      </c>
      <c r="I170" s="834" t="s">
        <v>13192</v>
      </c>
      <c r="J170" s="834" t="s">
        <v>13193</v>
      </c>
    </row>
    <row r="171" spans="1:10" ht="36" customHeight="1" x14ac:dyDescent="0.2">
      <c r="A171" s="837" t="s">
        <v>13194</v>
      </c>
      <c r="B171" s="838" t="s">
        <v>13296</v>
      </c>
      <c r="C171" s="837" t="s">
        <v>7</v>
      </c>
      <c r="D171" s="837" t="s">
        <v>3362</v>
      </c>
      <c r="E171" s="839" t="s">
        <v>13297</v>
      </c>
      <c r="F171" s="839"/>
      <c r="G171" s="840" t="s">
        <v>13268</v>
      </c>
      <c r="H171" s="841">
        <v>1</v>
      </c>
      <c r="I171" s="842">
        <v>26.44</v>
      </c>
      <c r="J171" s="842">
        <v>26.44</v>
      </c>
    </row>
    <row r="172" spans="1:10" ht="60" customHeight="1" x14ac:dyDescent="0.2">
      <c r="A172" s="843" t="s">
        <v>13197</v>
      </c>
      <c r="B172" s="844" t="s">
        <v>13298</v>
      </c>
      <c r="C172" s="843" t="s">
        <v>7</v>
      </c>
      <c r="D172" s="843" t="s">
        <v>800</v>
      </c>
      <c r="E172" s="845" t="s">
        <v>13272</v>
      </c>
      <c r="F172" s="845"/>
      <c r="G172" s="846" t="s">
        <v>50</v>
      </c>
      <c r="H172" s="847">
        <v>0.20799999999999999</v>
      </c>
      <c r="I172" s="848">
        <v>85.43</v>
      </c>
      <c r="J172" s="848">
        <v>17.769439999999999</v>
      </c>
    </row>
    <row r="173" spans="1:10" ht="60" customHeight="1" x14ac:dyDescent="0.2">
      <c r="A173" s="843" t="s">
        <v>13197</v>
      </c>
      <c r="B173" s="844" t="s">
        <v>13284</v>
      </c>
      <c r="C173" s="843" t="s">
        <v>7</v>
      </c>
      <c r="D173" s="843" t="s">
        <v>801</v>
      </c>
      <c r="E173" s="845" t="s">
        <v>13272</v>
      </c>
      <c r="F173" s="845"/>
      <c r="G173" s="846" t="s">
        <v>67</v>
      </c>
      <c r="H173" s="847">
        <v>8.5000000000000006E-2</v>
      </c>
      <c r="I173" s="848">
        <v>32.29</v>
      </c>
      <c r="J173" s="848">
        <v>2.74465</v>
      </c>
    </row>
    <row r="174" spans="1:10" ht="24" customHeight="1" x14ac:dyDescent="0.2">
      <c r="A174" s="843" t="s">
        <v>13197</v>
      </c>
      <c r="B174" s="844" t="s">
        <v>13244</v>
      </c>
      <c r="C174" s="843" t="s">
        <v>7</v>
      </c>
      <c r="D174" s="843" t="s">
        <v>25</v>
      </c>
      <c r="E174" s="845" t="s">
        <v>13196</v>
      </c>
      <c r="F174" s="845"/>
      <c r="G174" s="846" t="s">
        <v>23</v>
      </c>
      <c r="H174" s="847">
        <v>0.161</v>
      </c>
      <c r="I174" s="848">
        <v>13.34</v>
      </c>
      <c r="J174" s="848">
        <v>2.1477400000000002</v>
      </c>
    </row>
    <row r="175" spans="1:10" ht="24" customHeight="1" x14ac:dyDescent="0.2">
      <c r="A175" s="843" t="s">
        <v>13197</v>
      </c>
      <c r="B175" s="844" t="s">
        <v>13252</v>
      </c>
      <c r="C175" s="843" t="s">
        <v>7</v>
      </c>
      <c r="D175" s="843" t="s">
        <v>53</v>
      </c>
      <c r="E175" s="845" t="s">
        <v>13196</v>
      </c>
      <c r="F175" s="845"/>
      <c r="G175" s="846" t="s">
        <v>23</v>
      </c>
      <c r="H175" s="847">
        <v>0.22500000000000001</v>
      </c>
      <c r="I175" s="848">
        <v>16.78</v>
      </c>
      <c r="J175" s="848">
        <v>3.7755000000000001</v>
      </c>
    </row>
    <row r="176" spans="1:10" ht="25.5" x14ac:dyDescent="0.2">
      <c r="A176" s="855"/>
      <c r="B176" s="855"/>
      <c r="C176" s="855"/>
      <c r="D176" s="855"/>
      <c r="E176" s="855" t="s">
        <v>13209</v>
      </c>
      <c r="F176" s="856">
        <v>4.41</v>
      </c>
      <c r="G176" s="855" t="s">
        <v>13210</v>
      </c>
      <c r="H176" s="856">
        <v>3.71</v>
      </c>
      <c r="I176" s="855" t="s">
        <v>13211</v>
      </c>
      <c r="J176" s="856">
        <v>8.1199999999999992</v>
      </c>
    </row>
    <row r="177" spans="1:10" ht="13.5" thickBot="1" x14ac:dyDescent="0.25">
      <c r="A177" s="855"/>
      <c r="B177" s="855"/>
      <c r="C177" s="855"/>
      <c r="D177" s="855"/>
      <c r="E177" s="855" t="s">
        <v>13212</v>
      </c>
      <c r="F177" s="856">
        <v>7.4666560000000004</v>
      </c>
      <c r="G177" s="855"/>
      <c r="H177" s="857" t="s">
        <v>13213</v>
      </c>
      <c r="I177" s="857"/>
      <c r="J177" s="856">
        <v>33.909999999999997</v>
      </c>
    </row>
    <row r="178" spans="1:10" ht="0.95" customHeight="1" thickTop="1" x14ac:dyDescent="0.2">
      <c r="A178" s="858"/>
      <c r="B178" s="858"/>
      <c r="C178" s="858"/>
      <c r="D178" s="858"/>
      <c r="E178" s="858"/>
      <c r="F178" s="858"/>
      <c r="G178" s="858"/>
      <c r="H178" s="858"/>
      <c r="I178" s="858"/>
      <c r="J178" s="858"/>
    </row>
    <row r="179" spans="1:10" ht="18" customHeight="1" x14ac:dyDescent="0.2">
      <c r="A179" s="833" t="s">
        <v>13299</v>
      </c>
      <c r="B179" s="834" t="s">
        <v>13186</v>
      </c>
      <c r="C179" s="833" t="s">
        <v>13187</v>
      </c>
      <c r="D179" s="833" t="s">
        <v>13188</v>
      </c>
      <c r="E179" s="835" t="s">
        <v>13189</v>
      </c>
      <c r="F179" s="835"/>
      <c r="G179" s="836" t="s">
        <v>13190</v>
      </c>
      <c r="H179" s="834" t="s">
        <v>13191</v>
      </c>
      <c r="I179" s="834" t="s">
        <v>13192</v>
      </c>
      <c r="J179" s="834" t="s">
        <v>13193</v>
      </c>
    </row>
    <row r="180" spans="1:10" ht="36" customHeight="1" x14ac:dyDescent="0.2">
      <c r="A180" s="837" t="s">
        <v>13194</v>
      </c>
      <c r="B180" s="838" t="s">
        <v>13300</v>
      </c>
      <c r="C180" s="837" t="s">
        <v>7</v>
      </c>
      <c r="D180" s="837" t="s">
        <v>3397</v>
      </c>
      <c r="E180" s="839" t="s">
        <v>13301</v>
      </c>
      <c r="F180" s="839"/>
      <c r="G180" s="840" t="s">
        <v>13243</v>
      </c>
      <c r="H180" s="841">
        <v>1</v>
      </c>
      <c r="I180" s="842">
        <v>12.81</v>
      </c>
      <c r="J180" s="842">
        <v>12.81</v>
      </c>
    </row>
    <row r="181" spans="1:10" ht="36" customHeight="1" x14ac:dyDescent="0.2">
      <c r="A181" s="843" t="s">
        <v>13197</v>
      </c>
      <c r="B181" s="844" t="s">
        <v>13302</v>
      </c>
      <c r="C181" s="843" t="s">
        <v>7</v>
      </c>
      <c r="D181" s="843" t="s">
        <v>2941</v>
      </c>
      <c r="E181" s="845" t="s">
        <v>13301</v>
      </c>
      <c r="F181" s="845"/>
      <c r="G181" s="846" t="s">
        <v>13268</v>
      </c>
      <c r="H181" s="847">
        <v>3.39E-2</v>
      </c>
      <c r="I181" s="848">
        <v>265.61</v>
      </c>
      <c r="J181" s="848">
        <v>9.0041790000000006</v>
      </c>
    </row>
    <row r="182" spans="1:10" ht="24" customHeight="1" x14ac:dyDescent="0.2">
      <c r="A182" s="843" t="s">
        <v>13197</v>
      </c>
      <c r="B182" s="844" t="s">
        <v>13244</v>
      </c>
      <c r="C182" s="843" t="s">
        <v>7</v>
      </c>
      <c r="D182" s="843" t="s">
        <v>25</v>
      </c>
      <c r="E182" s="845" t="s">
        <v>13196</v>
      </c>
      <c r="F182" s="845"/>
      <c r="G182" s="846" t="s">
        <v>23</v>
      </c>
      <c r="H182" s="847">
        <v>5.0799999999999998E-2</v>
      </c>
      <c r="I182" s="848">
        <v>13.34</v>
      </c>
      <c r="J182" s="848">
        <v>0.67767200000000005</v>
      </c>
    </row>
    <row r="183" spans="1:10" ht="24" customHeight="1" x14ac:dyDescent="0.2">
      <c r="A183" s="843" t="s">
        <v>13197</v>
      </c>
      <c r="B183" s="844" t="s">
        <v>13252</v>
      </c>
      <c r="C183" s="843" t="s">
        <v>7</v>
      </c>
      <c r="D183" s="843" t="s">
        <v>53</v>
      </c>
      <c r="E183" s="845" t="s">
        <v>13196</v>
      </c>
      <c r="F183" s="845"/>
      <c r="G183" s="846" t="s">
        <v>23</v>
      </c>
      <c r="H183" s="847">
        <v>0.18629999999999999</v>
      </c>
      <c r="I183" s="848">
        <v>16.78</v>
      </c>
      <c r="J183" s="848">
        <v>3.1261139999999998</v>
      </c>
    </row>
    <row r="184" spans="1:10" ht="25.5" x14ac:dyDescent="0.2">
      <c r="A184" s="855"/>
      <c r="B184" s="855"/>
      <c r="C184" s="855"/>
      <c r="D184" s="855"/>
      <c r="E184" s="855" t="s">
        <v>13209</v>
      </c>
      <c r="F184" s="856">
        <v>2.17</v>
      </c>
      <c r="G184" s="855" t="s">
        <v>13210</v>
      </c>
      <c r="H184" s="856">
        <v>1.83</v>
      </c>
      <c r="I184" s="855" t="s">
        <v>13211</v>
      </c>
      <c r="J184" s="856">
        <v>4</v>
      </c>
    </row>
    <row r="185" spans="1:10" ht="13.5" thickBot="1" x14ac:dyDescent="0.25">
      <c r="A185" s="855"/>
      <c r="B185" s="855"/>
      <c r="C185" s="855"/>
      <c r="D185" s="855"/>
      <c r="E185" s="855" t="s">
        <v>13212</v>
      </c>
      <c r="F185" s="856">
        <v>3.6175440000000001</v>
      </c>
      <c r="G185" s="855"/>
      <c r="H185" s="857" t="s">
        <v>13213</v>
      </c>
      <c r="I185" s="857"/>
      <c r="J185" s="856">
        <v>16.43</v>
      </c>
    </row>
    <row r="186" spans="1:10" ht="0.95" customHeight="1" thickTop="1" x14ac:dyDescent="0.2">
      <c r="A186" s="858"/>
      <c r="B186" s="858"/>
      <c r="C186" s="858"/>
      <c r="D186" s="858"/>
      <c r="E186" s="858"/>
      <c r="F186" s="858"/>
      <c r="G186" s="858"/>
      <c r="H186" s="858"/>
      <c r="I186" s="858"/>
      <c r="J186" s="858"/>
    </row>
    <row r="187" spans="1:10" ht="18" customHeight="1" x14ac:dyDescent="0.2">
      <c r="A187" s="833" t="s">
        <v>13303</v>
      </c>
      <c r="B187" s="834" t="s">
        <v>13186</v>
      </c>
      <c r="C187" s="833" t="s">
        <v>13187</v>
      </c>
      <c r="D187" s="833" t="s">
        <v>13188</v>
      </c>
      <c r="E187" s="835" t="s">
        <v>13189</v>
      </c>
      <c r="F187" s="835"/>
      <c r="G187" s="836" t="s">
        <v>13190</v>
      </c>
      <c r="H187" s="834" t="s">
        <v>13191</v>
      </c>
      <c r="I187" s="834" t="s">
        <v>13192</v>
      </c>
      <c r="J187" s="834" t="s">
        <v>13193</v>
      </c>
    </row>
    <row r="188" spans="1:10" ht="24" customHeight="1" x14ac:dyDescent="0.2">
      <c r="A188" s="837" t="s">
        <v>13194</v>
      </c>
      <c r="B188" s="838" t="s">
        <v>13304</v>
      </c>
      <c r="C188" s="837" t="s">
        <v>7</v>
      </c>
      <c r="D188" s="837" t="s">
        <v>3387</v>
      </c>
      <c r="E188" s="839" t="s">
        <v>13301</v>
      </c>
      <c r="F188" s="839"/>
      <c r="G188" s="840" t="s">
        <v>21</v>
      </c>
      <c r="H188" s="841">
        <v>1</v>
      </c>
      <c r="I188" s="842">
        <v>9.82</v>
      </c>
      <c r="J188" s="842">
        <v>9.82</v>
      </c>
    </row>
    <row r="189" spans="1:10" ht="36" customHeight="1" x14ac:dyDescent="0.2">
      <c r="A189" s="843" t="s">
        <v>13197</v>
      </c>
      <c r="B189" s="844" t="s">
        <v>13305</v>
      </c>
      <c r="C189" s="843" t="s">
        <v>7</v>
      </c>
      <c r="D189" s="843" t="s">
        <v>2459</v>
      </c>
      <c r="E189" s="845" t="s">
        <v>13301</v>
      </c>
      <c r="F189" s="845"/>
      <c r="G189" s="846" t="s">
        <v>21</v>
      </c>
      <c r="H189" s="847">
        <v>1</v>
      </c>
      <c r="I189" s="848">
        <v>7.47</v>
      </c>
      <c r="J189" s="848">
        <v>7.47</v>
      </c>
    </row>
    <row r="190" spans="1:10" ht="24" customHeight="1" x14ac:dyDescent="0.2">
      <c r="A190" s="843" t="s">
        <v>13197</v>
      </c>
      <c r="B190" s="844" t="s">
        <v>13306</v>
      </c>
      <c r="C190" s="843" t="s">
        <v>7</v>
      </c>
      <c r="D190" s="843" t="s">
        <v>173</v>
      </c>
      <c r="E190" s="845" t="s">
        <v>13196</v>
      </c>
      <c r="F190" s="845"/>
      <c r="G190" s="846" t="s">
        <v>23</v>
      </c>
      <c r="H190" s="847">
        <v>8.8999999999999996E-2</v>
      </c>
      <c r="I190" s="848">
        <v>16.690000000000001</v>
      </c>
      <c r="J190" s="848">
        <v>1.4854099999999999</v>
      </c>
    </row>
    <row r="191" spans="1:10" ht="24" customHeight="1" x14ac:dyDescent="0.2">
      <c r="A191" s="843" t="s">
        <v>13197</v>
      </c>
      <c r="B191" s="844" t="s">
        <v>13307</v>
      </c>
      <c r="C191" s="843" t="s">
        <v>7</v>
      </c>
      <c r="D191" s="843" t="s">
        <v>168</v>
      </c>
      <c r="E191" s="845" t="s">
        <v>13196</v>
      </c>
      <c r="F191" s="845"/>
      <c r="G191" s="846" t="s">
        <v>23</v>
      </c>
      <c r="H191" s="847">
        <v>2.9000000000000001E-2</v>
      </c>
      <c r="I191" s="848">
        <v>12.78</v>
      </c>
      <c r="J191" s="848">
        <v>0.37062</v>
      </c>
    </row>
    <row r="192" spans="1:10" ht="24" customHeight="1" x14ac:dyDescent="0.2">
      <c r="A192" s="849" t="s">
        <v>13199</v>
      </c>
      <c r="B192" s="850" t="s">
        <v>13308</v>
      </c>
      <c r="C192" s="849" t="s">
        <v>7</v>
      </c>
      <c r="D192" s="849" t="s">
        <v>10347</v>
      </c>
      <c r="E192" s="851" t="s">
        <v>13220</v>
      </c>
      <c r="F192" s="851"/>
      <c r="G192" s="852" t="s">
        <v>21</v>
      </c>
      <c r="H192" s="853">
        <v>2.5000000000000001E-2</v>
      </c>
      <c r="I192" s="854">
        <v>16.989999999999998</v>
      </c>
      <c r="J192" s="854">
        <v>0.42475000000000002</v>
      </c>
    </row>
    <row r="193" spans="1:10" ht="36" customHeight="1" x14ac:dyDescent="0.2">
      <c r="A193" s="849" t="s">
        <v>13199</v>
      </c>
      <c r="B193" s="850" t="s">
        <v>13309</v>
      </c>
      <c r="C193" s="849" t="s">
        <v>7</v>
      </c>
      <c r="D193" s="849" t="s">
        <v>6772</v>
      </c>
      <c r="E193" s="851" t="s">
        <v>13220</v>
      </c>
      <c r="F193" s="851"/>
      <c r="G193" s="852" t="s">
        <v>38</v>
      </c>
      <c r="H193" s="853">
        <v>0.46550000000000002</v>
      </c>
      <c r="I193" s="854">
        <v>0.15</v>
      </c>
      <c r="J193" s="854">
        <v>6.9824999999999998E-2</v>
      </c>
    </row>
    <row r="194" spans="1:10" ht="25.5" x14ac:dyDescent="0.2">
      <c r="A194" s="855"/>
      <c r="B194" s="855"/>
      <c r="C194" s="855"/>
      <c r="D194" s="855"/>
      <c r="E194" s="855" t="s">
        <v>13209</v>
      </c>
      <c r="F194" s="856">
        <v>0.86</v>
      </c>
      <c r="G194" s="855" t="s">
        <v>13210</v>
      </c>
      <c r="H194" s="856">
        <v>0.73</v>
      </c>
      <c r="I194" s="855" t="s">
        <v>13211</v>
      </c>
      <c r="J194" s="856">
        <v>1.59</v>
      </c>
    </row>
    <row r="195" spans="1:10" ht="13.5" thickBot="1" x14ac:dyDescent="0.25">
      <c r="A195" s="855"/>
      <c r="B195" s="855"/>
      <c r="C195" s="855"/>
      <c r="D195" s="855"/>
      <c r="E195" s="855" t="s">
        <v>13212</v>
      </c>
      <c r="F195" s="856">
        <v>2.7731680000000001</v>
      </c>
      <c r="G195" s="855"/>
      <c r="H195" s="857" t="s">
        <v>13213</v>
      </c>
      <c r="I195" s="857"/>
      <c r="J195" s="856">
        <v>12.59</v>
      </c>
    </row>
    <row r="196" spans="1:10" ht="0.95" customHeight="1" thickTop="1" x14ac:dyDescent="0.2">
      <c r="A196" s="858"/>
      <c r="B196" s="858"/>
      <c r="C196" s="858"/>
      <c r="D196" s="858"/>
      <c r="E196" s="858"/>
      <c r="F196" s="858"/>
      <c r="G196" s="858"/>
      <c r="H196" s="858"/>
      <c r="I196" s="858"/>
      <c r="J196" s="858"/>
    </row>
    <row r="197" spans="1:10" ht="18" customHeight="1" x14ac:dyDescent="0.2">
      <c r="A197" s="833" t="s">
        <v>13310</v>
      </c>
      <c r="B197" s="834" t="s">
        <v>13186</v>
      </c>
      <c r="C197" s="833" t="s">
        <v>13187</v>
      </c>
      <c r="D197" s="833" t="s">
        <v>13188</v>
      </c>
      <c r="E197" s="835" t="s">
        <v>13189</v>
      </c>
      <c r="F197" s="835"/>
      <c r="G197" s="836" t="s">
        <v>13190</v>
      </c>
      <c r="H197" s="834" t="s">
        <v>13191</v>
      </c>
      <c r="I197" s="834" t="s">
        <v>13192</v>
      </c>
      <c r="J197" s="834" t="s">
        <v>13193</v>
      </c>
    </row>
    <row r="198" spans="1:10" ht="24" customHeight="1" x14ac:dyDescent="0.2">
      <c r="A198" s="837" t="s">
        <v>13194</v>
      </c>
      <c r="B198" s="838" t="s">
        <v>13311</v>
      </c>
      <c r="C198" s="837" t="s">
        <v>7</v>
      </c>
      <c r="D198" s="837" t="s">
        <v>3384</v>
      </c>
      <c r="E198" s="839" t="s">
        <v>13301</v>
      </c>
      <c r="F198" s="839"/>
      <c r="G198" s="840" t="s">
        <v>21</v>
      </c>
      <c r="H198" s="841">
        <v>1</v>
      </c>
      <c r="I198" s="842">
        <v>12.8</v>
      </c>
      <c r="J198" s="842">
        <v>12.8</v>
      </c>
    </row>
    <row r="199" spans="1:10" ht="36" customHeight="1" x14ac:dyDescent="0.2">
      <c r="A199" s="843" t="s">
        <v>13197</v>
      </c>
      <c r="B199" s="844" t="s">
        <v>13312</v>
      </c>
      <c r="C199" s="843" t="s">
        <v>7</v>
      </c>
      <c r="D199" s="843" t="s">
        <v>2456</v>
      </c>
      <c r="E199" s="845" t="s">
        <v>13301</v>
      </c>
      <c r="F199" s="845"/>
      <c r="G199" s="846" t="s">
        <v>21</v>
      </c>
      <c r="H199" s="847">
        <v>1</v>
      </c>
      <c r="I199" s="848">
        <v>8.02</v>
      </c>
      <c r="J199" s="848">
        <v>8.02</v>
      </c>
    </row>
    <row r="200" spans="1:10" ht="24" customHeight="1" x14ac:dyDescent="0.2">
      <c r="A200" s="843" t="s">
        <v>13197</v>
      </c>
      <c r="B200" s="844" t="s">
        <v>13306</v>
      </c>
      <c r="C200" s="843" t="s">
        <v>7</v>
      </c>
      <c r="D200" s="843" t="s">
        <v>173</v>
      </c>
      <c r="E200" s="845" t="s">
        <v>13196</v>
      </c>
      <c r="F200" s="845"/>
      <c r="G200" s="846" t="s">
        <v>23</v>
      </c>
      <c r="H200" s="847">
        <v>0.19450000000000001</v>
      </c>
      <c r="I200" s="848">
        <v>16.690000000000001</v>
      </c>
      <c r="J200" s="848">
        <v>3.2462049999999998</v>
      </c>
    </row>
    <row r="201" spans="1:10" ht="24" customHeight="1" x14ac:dyDescent="0.2">
      <c r="A201" s="843" t="s">
        <v>13197</v>
      </c>
      <c r="B201" s="844" t="s">
        <v>13307</v>
      </c>
      <c r="C201" s="843" t="s">
        <v>7</v>
      </c>
      <c r="D201" s="843" t="s">
        <v>168</v>
      </c>
      <c r="E201" s="845" t="s">
        <v>13196</v>
      </c>
      <c r="F201" s="845"/>
      <c r="G201" s="846" t="s">
        <v>23</v>
      </c>
      <c r="H201" s="847">
        <v>6.3500000000000001E-2</v>
      </c>
      <c r="I201" s="848">
        <v>12.78</v>
      </c>
      <c r="J201" s="848">
        <v>0.81152999999999997</v>
      </c>
    </row>
    <row r="202" spans="1:10" ht="24" customHeight="1" x14ac:dyDescent="0.2">
      <c r="A202" s="849" t="s">
        <v>13199</v>
      </c>
      <c r="B202" s="850" t="s">
        <v>13308</v>
      </c>
      <c r="C202" s="849" t="s">
        <v>7</v>
      </c>
      <c r="D202" s="849" t="s">
        <v>10347</v>
      </c>
      <c r="E202" s="851" t="s">
        <v>13220</v>
      </c>
      <c r="F202" s="851"/>
      <c r="G202" s="852" t="s">
        <v>21</v>
      </c>
      <c r="H202" s="853">
        <v>2.5000000000000001E-2</v>
      </c>
      <c r="I202" s="854">
        <v>16.989999999999998</v>
      </c>
      <c r="J202" s="854">
        <v>0.42475000000000002</v>
      </c>
    </row>
    <row r="203" spans="1:10" ht="36" customHeight="1" x14ac:dyDescent="0.2">
      <c r="A203" s="849" t="s">
        <v>13199</v>
      </c>
      <c r="B203" s="850" t="s">
        <v>13309</v>
      </c>
      <c r="C203" s="849" t="s">
        <v>7</v>
      </c>
      <c r="D203" s="849" t="s">
        <v>6772</v>
      </c>
      <c r="E203" s="851" t="s">
        <v>13220</v>
      </c>
      <c r="F203" s="851"/>
      <c r="G203" s="852" t="s">
        <v>38</v>
      </c>
      <c r="H203" s="853">
        <v>1.9664999999999999</v>
      </c>
      <c r="I203" s="854">
        <v>0.15</v>
      </c>
      <c r="J203" s="854">
        <v>0.29497499999999999</v>
      </c>
    </row>
    <row r="204" spans="1:10" ht="25.5" x14ac:dyDescent="0.2">
      <c r="A204" s="855"/>
      <c r="B204" s="855"/>
      <c r="C204" s="855"/>
      <c r="D204" s="855"/>
      <c r="E204" s="855" t="s">
        <v>13209</v>
      </c>
      <c r="F204" s="856">
        <v>2.2599999999999998</v>
      </c>
      <c r="G204" s="855" t="s">
        <v>13210</v>
      </c>
      <c r="H204" s="856">
        <v>1.91</v>
      </c>
      <c r="I204" s="855" t="s">
        <v>13211</v>
      </c>
      <c r="J204" s="856">
        <v>4.17</v>
      </c>
    </row>
    <row r="205" spans="1:10" ht="13.5" thickBot="1" x14ac:dyDescent="0.25">
      <c r="A205" s="855"/>
      <c r="B205" s="855"/>
      <c r="C205" s="855"/>
      <c r="D205" s="855"/>
      <c r="E205" s="855" t="s">
        <v>13212</v>
      </c>
      <c r="F205" s="856">
        <v>3.6147200000000002</v>
      </c>
      <c r="G205" s="855"/>
      <c r="H205" s="857" t="s">
        <v>13213</v>
      </c>
      <c r="I205" s="857"/>
      <c r="J205" s="856">
        <v>16.41</v>
      </c>
    </row>
    <row r="206" spans="1:10" ht="0.95" customHeight="1" thickTop="1" x14ac:dyDescent="0.2">
      <c r="A206" s="858"/>
      <c r="B206" s="858"/>
      <c r="C206" s="858"/>
      <c r="D206" s="858"/>
      <c r="E206" s="858"/>
      <c r="F206" s="858"/>
      <c r="G206" s="858"/>
      <c r="H206" s="858"/>
      <c r="I206" s="858"/>
      <c r="J206" s="858"/>
    </row>
    <row r="207" spans="1:10" ht="18" customHeight="1" x14ac:dyDescent="0.2">
      <c r="A207" s="833" t="s">
        <v>13313</v>
      </c>
      <c r="B207" s="834" t="s">
        <v>13186</v>
      </c>
      <c r="C207" s="833" t="s">
        <v>13187</v>
      </c>
      <c r="D207" s="833" t="s">
        <v>13188</v>
      </c>
      <c r="E207" s="835" t="s">
        <v>13189</v>
      </c>
      <c r="F207" s="835"/>
      <c r="G207" s="836" t="s">
        <v>13190</v>
      </c>
      <c r="H207" s="834" t="s">
        <v>13191</v>
      </c>
      <c r="I207" s="834" t="s">
        <v>13192</v>
      </c>
      <c r="J207" s="834" t="s">
        <v>13193</v>
      </c>
    </row>
    <row r="208" spans="1:10" ht="36" customHeight="1" x14ac:dyDescent="0.2">
      <c r="A208" s="837" t="s">
        <v>13194</v>
      </c>
      <c r="B208" s="838" t="s">
        <v>13314</v>
      </c>
      <c r="C208" s="837" t="s">
        <v>7</v>
      </c>
      <c r="D208" s="837" t="s">
        <v>3372</v>
      </c>
      <c r="E208" s="839" t="s">
        <v>13301</v>
      </c>
      <c r="F208" s="839"/>
      <c r="G208" s="840" t="s">
        <v>13243</v>
      </c>
      <c r="H208" s="841">
        <v>1</v>
      </c>
      <c r="I208" s="842">
        <v>73.150000000000006</v>
      </c>
      <c r="J208" s="842">
        <v>73.150000000000006</v>
      </c>
    </row>
    <row r="209" spans="1:10" ht="36" customHeight="1" x14ac:dyDescent="0.2">
      <c r="A209" s="843" t="s">
        <v>13197</v>
      </c>
      <c r="B209" s="844" t="s">
        <v>13315</v>
      </c>
      <c r="C209" s="843" t="s">
        <v>7</v>
      </c>
      <c r="D209" s="843" t="s">
        <v>2184</v>
      </c>
      <c r="E209" s="845" t="s">
        <v>13272</v>
      </c>
      <c r="F209" s="845"/>
      <c r="G209" s="846" t="s">
        <v>67</v>
      </c>
      <c r="H209" s="847">
        <v>2.8000000000000001E-2</v>
      </c>
      <c r="I209" s="848">
        <v>12.53</v>
      </c>
      <c r="J209" s="848">
        <v>0.35083999999999999</v>
      </c>
    </row>
    <row r="210" spans="1:10" ht="36" customHeight="1" x14ac:dyDescent="0.2">
      <c r="A210" s="843" t="s">
        <v>13197</v>
      </c>
      <c r="B210" s="844" t="s">
        <v>13316</v>
      </c>
      <c r="C210" s="843" t="s">
        <v>7</v>
      </c>
      <c r="D210" s="843" t="s">
        <v>2183</v>
      </c>
      <c r="E210" s="845" t="s">
        <v>13272</v>
      </c>
      <c r="F210" s="845"/>
      <c r="G210" s="846" t="s">
        <v>50</v>
      </c>
      <c r="H210" s="847">
        <v>3.5000000000000003E-2</v>
      </c>
      <c r="I210" s="848">
        <v>15.2</v>
      </c>
      <c r="J210" s="848">
        <v>0.53200000000000003</v>
      </c>
    </row>
    <row r="211" spans="1:10" ht="24" customHeight="1" x14ac:dyDescent="0.2">
      <c r="A211" s="843" t="s">
        <v>13197</v>
      </c>
      <c r="B211" s="844" t="s">
        <v>13317</v>
      </c>
      <c r="C211" s="843" t="s">
        <v>7</v>
      </c>
      <c r="D211" s="843" t="s">
        <v>51</v>
      </c>
      <c r="E211" s="845" t="s">
        <v>13196</v>
      </c>
      <c r="F211" s="845"/>
      <c r="G211" s="846" t="s">
        <v>23</v>
      </c>
      <c r="H211" s="847">
        <v>0.61899999999999999</v>
      </c>
      <c r="I211" s="848">
        <v>13.88</v>
      </c>
      <c r="J211" s="848">
        <v>8.5917200000000005</v>
      </c>
    </row>
    <row r="212" spans="1:10" ht="24" customHeight="1" x14ac:dyDescent="0.2">
      <c r="A212" s="843" t="s">
        <v>13197</v>
      </c>
      <c r="B212" s="844" t="s">
        <v>13318</v>
      </c>
      <c r="C212" s="843" t="s">
        <v>7</v>
      </c>
      <c r="D212" s="843" t="s">
        <v>52</v>
      </c>
      <c r="E212" s="845" t="s">
        <v>13196</v>
      </c>
      <c r="F212" s="845"/>
      <c r="G212" s="846" t="s">
        <v>23</v>
      </c>
      <c r="H212" s="847">
        <v>1.5629999999999999</v>
      </c>
      <c r="I212" s="848">
        <v>16.59</v>
      </c>
      <c r="J212" s="848">
        <v>25.93017</v>
      </c>
    </row>
    <row r="213" spans="1:10" ht="24" customHeight="1" x14ac:dyDescent="0.2">
      <c r="A213" s="849" t="s">
        <v>13199</v>
      </c>
      <c r="B213" s="850" t="s">
        <v>13319</v>
      </c>
      <c r="C213" s="849" t="s">
        <v>7</v>
      </c>
      <c r="D213" s="849" t="s">
        <v>6495</v>
      </c>
      <c r="E213" s="851" t="s">
        <v>13220</v>
      </c>
      <c r="F213" s="851"/>
      <c r="G213" s="852" t="s">
        <v>64</v>
      </c>
      <c r="H213" s="853">
        <v>1.7000000000000001E-2</v>
      </c>
      <c r="I213" s="854">
        <v>4.83</v>
      </c>
      <c r="J213" s="854">
        <v>8.2110000000000002E-2</v>
      </c>
    </row>
    <row r="214" spans="1:10" ht="24" customHeight="1" x14ac:dyDescent="0.2">
      <c r="A214" s="849" t="s">
        <v>13199</v>
      </c>
      <c r="B214" s="850" t="s">
        <v>13320</v>
      </c>
      <c r="C214" s="849" t="s">
        <v>7</v>
      </c>
      <c r="D214" s="849" t="s">
        <v>11840</v>
      </c>
      <c r="E214" s="851" t="s">
        <v>13220</v>
      </c>
      <c r="F214" s="851"/>
      <c r="G214" s="852" t="s">
        <v>18</v>
      </c>
      <c r="H214" s="853">
        <v>1.2050000000000001</v>
      </c>
      <c r="I214" s="854">
        <v>7.16</v>
      </c>
      <c r="J214" s="854">
        <v>8.6278000000000006</v>
      </c>
    </row>
    <row r="215" spans="1:10" ht="24" customHeight="1" x14ac:dyDescent="0.2">
      <c r="A215" s="849" t="s">
        <v>13199</v>
      </c>
      <c r="B215" s="850" t="s">
        <v>13321</v>
      </c>
      <c r="C215" s="849" t="s">
        <v>7</v>
      </c>
      <c r="D215" s="849" t="s">
        <v>8283</v>
      </c>
      <c r="E215" s="851" t="s">
        <v>13220</v>
      </c>
      <c r="F215" s="851"/>
      <c r="G215" s="852" t="s">
        <v>21</v>
      </c>
      <c r="H215" s="853">
        <v>2.1999999999999999E-2</v>
      </c>
      <c r="I215" s="854">
        <v>14.87</v>
      </c>
      <c r="J215" s="854">
        <v>0.32713999999999999</v>
      </c>
    </row>
    <row r="216" spans="1:10" ht="24" customHeight="1" x14ac:dyDescent="0.2">
      <c r="A216" s="849" t="s">
        <v>13199</v>
      </c>
      <c r="B216" s="850" t="s">
        <v>13322</v>
      </c>
      <c r="C216" s="849" t="s">
        <v>7</v>
      </c>
      <c r="D216" s="849" t="s">
        <v>8277</v>
      </c>
      <c r="E216" s="851" t="s">
        <v>13220</v>
      </c>
      <c r="F216" s="851"/>
      <c r="G216" s="852" t="s">
        <v>21</v>
      </c>
      <c r="H216" s="853">
        <v>4.3999999999999997E-2</v>
      </c>
      <c r="I216" s="854">
        <v>16.38</v>
      </c>
      <c r="J216" s="854">
        <v>0.72072000000000003</v>
      </c>
    </row>
    <row r="217" spans="1:10" ht="24" customHeight="1" x14ac:dyDescent="0.2">
      <c r="A217" s="849" t="s">
        <v>13199</v>
      </c>
      <c r="B217" s="850" t="s">
        <v>13323</v>
      </c>
      <c r="C217" s="849" t="s">
        <v>7</v>
      </c>
      <c r="D217" s="849" t="s">
        <v>11846</v>
      </c>
      <c r="E217" s="851" t="s">
        <v>13220</v>
      </c>
      <c r="F217" s="851"/>
      <c r="G217" s="852" t="s">
        <v>18</v>
      </c>
      <c r="H217" s="853">
        <v>1.78</v>
      </c>
      <c r="I217" s="854">
        <v>2.5</v>
      </c>
      <c r="J217" s="854">
        <v>4.45</v>
      </c>
    </row>
    <row r="218" spans="1:10" ht="24" customHeight="1" x14ac:dyDescent="0.2">
      <c r="A218" s="849" t="s">
        <v>13199</v>
      </c>
      <c r="B218" s="850" t="s">
        <v>13324</v>
      </c>
      <c r="C218" s="849" t="s">
        <v>7</v>
      </c>
      <c r="D218" s="849" t="s">
        <v>13161</v>
      </c>
      <c r="E218" s="851" t="s">
        <v>13220</v>
      </c>
      <c r="F218" s="851"/>
      <c r="G218" s="852" t="s">
        <v>18</v>
      </c>
      <c r="H218" s="853">
        <v>2.0409999999999999</v>
      </c>
      <c r="I218" s="854">
        <v>11.53</v>
      </c>
      <c r="J218" s="854">
        <v>23.532730000000001</v>
      </c>
    </row>
    <row r="219" spans="1:10" ht="25.5" x14ac:dyDescent="0.2">
      <c r="A219" s="855"/>
      <c r="B219" s="855"/>
      <c r="C219" s="855"/>
      <c r="D219" s="855"/>
      <c r="E219" s="855" t="s">
        <v>13209</v>
      </c>
      <c r="F219" s="856">
        <v>14.68</v>
      </c>
      <c r="G219" s="855" t="s">
        <v>13210</v>
      </c>
      <c r="H219" s="856">
        <v>12.35</v>
      </c>
      <c r="I219" s="855" t="s">
        <v>13211</v>
      </c>
      <c r="J219" s="856">
        <v>27.03</v>
      </c>
    </row>
    <row r="220" spans="1:10" ht="13.5" thickBot="1" x14ac:dyDescent="0.25">
      <c r="A220" s="855"/>
      <c r="B220" s="855"/>
      <c r="C220" s="855"/>
      <c r="D220" s="855"/>
      <c r="E220" s="855" t="s">
        <v>13212</v>
      </c>
      <c r="F220" s="856">
        <v>20.65756</v>
      </c>
      <c r="G220" s="855"/>
      <c r="H220" s="857" t="s">
        <v>13213</v>
      </c>
      <c r="I220" s="857"/>
      <c r="J220" s="856">
        <v>93.81</v>
      </c>
    </row>
    <row r="221" spans="1:10" ht="0.95" customHeight="1" thickTop="1" x14ac:dyDescent="0.2">
      <c r="A221" s="858"/>
      <c r="B221" s="858"/>
      <c r="C221" s="858"/>
      <c r="D221" s="858"/>
      <c r="E221" s="858"/>
      <c r="F221" s="858"/>
      <c r="G221" s="858"/>
      <c r="H221" s="858"/>
      <c r="I221" s="858"/>
      <c r="J221" s="858"/>
    </row>
    <row r="222" spans="1:10" ht="18" customHeight="1" x14ac:dyDescent="0.2">
      <c r="A222" s="833" t="s">
        <v>13325</v>
      </c>
      <c r="B222" s="834" t="s">
        <v>13186</v>
      </c>
      <c r="C222" s="833" t="s">
        <v>13187</v>
      </c>
      <c r="D222" s="833" t="s">
        <v>13188</v>
      </c>
      <c r="E222" s="835" t="s">
        <v>13189</v>
      </c>
      <c r="F222" s="835"/>
      <c r="G222" s="836" t="s">
        <v>13190</v>
      </c>
      <c r="H222" s="834" t="s">
        <v>13191</v>
      </c>
      <c r="I222" s="834" t="s">
        <v>13192</v>
      </c>
      <c r="J222" s="834" t="s">
        <v>13193</v>
      </c>
    </row>
    <row r="223" spans="1:10" ht="36" customHeight="1" x14ac:dyDescent="0.2">
      <c r="A223" s="837" t="s">
        <v>13194</v>
      </c>
      <c r="B223" s="838" t="s">
        <v>13326</v>
      </c>
      <c r="C223" s="837" t="s">
        <v>7</v>
      </c>
      <c r="D223" s="837" t="s">
        <v>3395</v>
      </c>
      <c r="E223" s="839" t="s">
        <v>13301</v>
      </c>
      <c r="F223" s="839"/>
      <c r="G223" s="840" t="s">
        <v>13268</v>
      </c>
      <c r="H223" s="841">
        <v>1</v>
      </c>
      <c r="I223" s="842">
        <v>522.86</v>
      </c>
      <c r="J223" s="842">
        <v>522.86</v>
      </c>
    </row>
    <row r="224" spans="1:10" ht="36" customHeight="1" x14ac:dyDescent="0.2">
      <c r="A224" s="843" t="s">
        <v>13197</v>
      </c>
      <c r="B224" s="844" t="s">
        <v>13327</v>
      </c>
      <c r="C224" s="843" t="s">
        <v>7</v>
      </c>
      <c r="D224" s="843" t="s">
        <v>1910</v>
      </c>
      <c r="E224" s="845" t="s">
        <v>13272</v>
      </c>
      <c r="F224" s="845"/>
      <c r="G224" s="846" t="s">
        <v>67</v>
      </c>
      <c r="H224" s="847">
        <v>0.126</v>
      </c>
      <c r="I224" s="848">
        <v>0.31</v>
      </c>
      <c r="J224" s="848">
        <v>3.9059999999999997E-2</v>
      </c>
    </row>
    <row r="225" spans="1:10" ht="36" customHeight="1" x14ac:dyDescent="0.2">
      <c r="A225" s="843" t="s">
        <v>13197</v>
      </c>
      <c r="B225" s="844" t="s">
        <v>13328</v>
      </c>
      <c r="C225" s="843" t="s">
        <v>7</v>
      </c>
      <c r="D225" s="843" t="s">
        <v>1909</v>
      </c>
      <c r="E225" s="845" t="s">
        <v>13272</v>
      </c>
      <c r="F225" s="845"/>
      <c r="G225" s="846" t="s">
        <v>50</v>
      </c>
      <c r="H225" s="847">
        <v>0.12</v>
      </c>
      <c r="I225" s="848">
        <v>1.56</v>
      </c>
      <c r="J225" s="848">
        <v>0.18720000000000001</v>
      </c>
    </row>
    <row r="226" spans="1:10" ht="24" customHeight="1" x14ac:dyDescent="0.2">
      <c r="A226" s="843" t="s">
        <v>13197</v>
      </c>
      <c r="B226" s="844" t="s">
        <v>13244</v>
      </c>
      <c r="C226" s="843" t="s">
        <v>7</v>
      </c>
      <c r="D226" s="843" t="s">
        <v>25</v>
      </c>
      <c r="E226" s="845" t="s">
        <v>13196</v>
      </c>
      <c r="F226" s="845"/>
      <c r="G226" s="846" t="s">
        <v>23</v>
      </c>
      <c r="H226" s="847">
        <v>0.74</v>
      </c>
      <c r="I226" s="848">
        <v>13.34</v>
      </c>
      <c r="J226" s="848">
        <v>9.8716000000000008</v>
      </c>
    </row>
    <row r="227" spans="1:10" ht="24" customHeight="1" x14ac:dyDescent="0.2">
      <c r="A227" s="843" t="s">
        <v>13197</v>
      </c>
      <c r="B227" s="844" t="s">
        <v>13252</v>
      </c>
      <c r="C227" s="843" t="s">
        <v>7</v>
      </c>
      <c r="D227" s="843" t="s">
        <v>53</v>
      </c>
      <c r="E227" s="845" t="s">
        <v>13196</v>
      </c>
      <c r="F227" s="845"/>
      <c r="G227" s="846" t="s">
        <v>23</v>
      </c>
      <c r="H227" s="847">
        <v>0.49299999999999999</v>
      </c>
      <c r="I227" s="848">
        <v>16.78</v>
      </c>
      <c r="J227" s="848">
        <v>8.2725399999999993</v>
      </c>
    </row>
    <row r="228" spans="1:10" ht="36" customHeight="1" x14ac:dyDescent="0.2">
      <c r="A228" s="849" t="s">
        <v>13199</v>
      </c>
      <c r="B228" s="850" t="s">
        <v>13329</v>
      </c>
      <c r="C228" s="849" t="s">
        <v>7</v>
      </c>
      <c r="D228" s="849" t="s">
        <v>6006</v>
      </c>
      <c r="E228" s="851" t="s">
        <v>13220</v>
      </c>
      <c r="F228" s="851"/>
      <c r="G228" s="852" t="s">
        <v>13268</v>
      </c>
      <c r="H228" s="853">
        <v>1.1499999999999999</v>
      </c>
      <c r="I228" s="854">
        <v>438.69</v>
      </c>
      <c r="J228" s="854">
        <v>504.49349999999998</v>
      </c>
    </row>
    <row r="229" spans="1:10" ht="25.5" x14ac:dyDescent="0.2">
      <c r="A229" s="855"/>
      <c r="B229" s="855"/>
      <c r="C229" s="855"/>
      <c r="D229" s="855"/>
      <c r="E229" s="855" t="s">
        <v>13209</v>
      </c>
      <c r="F229" s="856">
        <v>7.35</v>
      </c>
      <c r="G229" s="855" t="s">
        <v>13210</v>
      </c>
      <c r="H229" s="856">
        <v>6.17</v>
      </c>
      <c r="I229" s="855" t="s">
        <v>13211</v>
      </c>
      <c r="J229" s="856">
        <v>13.52</v>
      </c>
    </row>
    <row r="230" spans="1:10" ht="13.5" thickBot="1" x14ac:dyDescent="0.25">
      <c r="A230" s="855"/>
      <c r="B230" s="855"/>
      <c r="C230" s="855"/>
      <c r="D230" s="855"/>
      <c r="E230" s="855" t="s">
        <v>13212</v>
      </c>
      <c r="F230" s="856">
        <v>147.655664</v>
      </c>
      <c r="G230" s="855"/>
      <c r="H230" s="857" t="s">
        <v>13213</v>
      </c>
      <c r="I230" s="857"/>
      <c r="J230" s="856">
        <v>670.52</v>
      </c>
    </row>
    <row r="231" spans="1:10" ht="0.95" customHeight="1" thickTop="1" x14ac:dyDescent="0.2">
      <c r="A231" s="858"/>
      <c r="B231" s="858"/>
      <c r="C231" s="858"/>
      <c r="D231" s="858"/>
      <c r="E231" s="858"/>
      <c r="F231" s="858"/>
      <c r="G231" s="858"/>
      <c r="H231" s="858"/>
      <c r="I231" s="858"/>
      <c r="J231" s="858"/>
    </row>
    <row r="232" spans="1:10" ht="18" customHeight="1" x14ac:dyDescent="0.2">
      <c r="A232" s="833" t="s">
        <v>13330</v>
      </c>
      <c r="B232" s="834" t="s">
        <v>13186</v>
      </c>
      <c r="C232" s="833" t="s">
        <v>13187</v>
      </c>
      <c r="D232" s="833" t="s">
        <v>13188</v>
      </c>
      <c r="E232" s="835" t="s">
        <v>13189</v>
      </c>
      <c r="F232" s="835"/>
      <c r="G232" s="836" t="s">
        <v>13190</v>
      </c>
      <c r="H232" s="834" t="s">
        <v>13191</v>
      </c>
      <c r="I232" s="834" t="s">
        <v>13192</v>
      </c>
      <c r="J232" s="834" t="s">
        <v>13193</v>
      </c>
    </row>
    <row r="233" spans="1:10" ht="24" customHeight="1" x14ac:dyDescent="0.2">
      <c r="A233" s="837" t="s">
        <v>13194</v>
      </c>
      <c r="B233" s="838" t="s">
        <v>13331</v>
      </c>
      <c r="C233" s="837" t="s">
        <v>7</v>
      </c>
      <c r="D233" s="837" t="s">
        <v>4201</v>
      </c>
      <c r="E233" s="839" t="s">
        <v>13332</v>
      </c>
      <c r="F233" s="839"/>
      <c r="G233" s="840" t="s">
        <v>13243</v>
      </c>
      <c r="H233" s="841">
        <v>1</v>
      </c>
      <c r="I233" s="842">
        <v>33.78</v>
      </c>
      <c r="J233" s="842">
        <v>33.78</v>
      </c>
    </row>
    <row r="234" spans="1:10" ht="24" customHeight="1" x14ac:dyDescent="0.2">
      <c r="A234" s="843" t="s">
        <v>13197</v>
      </c>
      <c r="B234" s="844" t="s">
        <v>13333</v>
      </c>
      <c r="C234" s="843" t="s">
        <v>7</v>
      </c>
      <c r="D234" s="843" t="s">
        <v>172</v>
      </c>
      <c r="E234" s="845" t="s">
        <v>13196</v>
      </c>
      <c r="F234" s="845"/>
      <c r="G234" s="846" t="s">
        <v>23</v>
      </c>
      <c r="H234" s="847">
        <v>8.5000000000000006E-2</v>
      </c>
      <c r="I234" s="848">
        <v>16.12</v>
      </c>
      <c r="J234" s="848">
        <v>1.3702000000000001</v>
      </c>
    </row>
    <row r="235" spans="1:10" ht="24" customHeight="1" x14ac:dyDescent="0.2">
      <c r="A235" s="843" t="s">
        <v>13197</v>
      </c>
      <c r="B235" s="844" t="s">
        <v>13334</v>
      </c>
      <c r="C235" s="843" t="s">
        <v>7</v>
      </c>
      <c r="D235" s="843" t="s">
        <v>188</v>
      </c>
      <c r="E235" s="845" t="s">
        <v>13196</v>
      </c>
      <c r="F235" s="845"/>
      <c r="G235" s="846" t="s">
        <v>23</v>
      </c>
      <c r="H235" s="847">
        <v>0.42199999999999999</v>
      </c>
      <c r="I235" s="848">
        <v>17.54</v>
      </c>
      <c r="J235" s="848">
        <v>7.4018800000000002</v>
      </c>
    </row>
    <row r="236" spans="1:10" ht="48" customHeight="1" x14ac:dyDescent="0.2">
      <c r="A236" s="849" t="s">
        <v>13199</v>
      </c>
      <c r="B236" s="850" t="s">
        <v>13335</v>
      </c>
      <c r="C236" s="849" t="s">
        <v>7</v>
      </c>
      <c r="D236" s="849" t="s">
        <v>7715</v>
      </c>
      <c r="E236" s="851" t="s">
        <v>13220</v>
      </c>
      <c r="F236" s="851"/>
      <c r="G236" s="852" t="s">
        <v>21</v>
      </c>
      <c r="H236" s="853">
        <v>1.5</v>
      </c>
      <c r="I236" s="854">
        <v>16.670000000000002</v>
      </c>
      <c r="J236" s="854">
        <v>25.004999999999999</v>
      </c>
    </row>
    <row r="237" spans="1:10" ht="25.5" x14ac:dyDescent="0.2">
      <c r="A237" s="855"/>
      <c r="B237" s="855"/>
      <c r="C237" s="855"/>
      <c r="D237" s="855"/>
      <c r="E237" s="855" t="s">
        <v>13209</v>
      </c>
      <c r="F237" s="856">
        <v>3.72</v>
      </c>
      <c r="G237" s="855" t="s">
        <v>13210</v>
      </c>
      <c r="H237" s="856">
        <v>3.13</v>
      </c>
      <c r="I237" s="855" t="s">
        <v>13211</v>
      </c>
      <c r="J237" s="856">
        <v>6.85</v>
      </c>
    </row>
    <row r="238" spans="1:10" ht="13.5" thickBot="1" x14ac:dyDescent="0.25">
      <c r="A238" s="855"/>
      <c r="B238" s="855"/>
      <c r="C238" s="855"/>
      <c r="D238" s="855"/>
      <c r="E238" s="855" t="s">
        <v>13212</v>
      </c>
      <c r="F238" s="856">
        <v>9.539472</v>
      </c>
      <c r="G238" s="855"/>
      <c r="H238" s="857" t="s">
        <v>13213</v>
      </c>
      <c r="I238" s="857"/>
      <c r="J238" s="856">
        <v>43.32</v>
      </c>
    </row>
    <row r="239" spans="1:10" ht="0.95" customHeight="1" thickTop="1" x14ac:dyDescent="0.2">
      <c r="A239" s="858"/>
      <c r="B239" s="858"/>
      <c r="C239" s="858"/>
      <c r="D239" s="858"/>
      <c r="E239" s="858"/>
      <c r="F239" s="858"/>
      <c r="G239" s="858"/>
      <c r="H239" s="858"/>
      <c r="I239" s="858"/>
      <c r="J239" s="858"/>
    </row>
    <row r="240" spans="1:10" ht="18" customHeight="1" x14ac:dyDescent="0.2">
      <c r="A240" s="833" t="s">
        <v>13336</v>
      </c>
      <c r="B240" s="834" t="s">
        <v>13186</v>
      </c>
      <c r="C240" s="833" t="s">
        <v>13187</v>
      </c>
      <c r="D240" s="833" t="s">
        <v>13188</v>
      </c>
      <c r="E240" s="835" t="s">
        <v>13189</v>
      </c>
      <c r="F240" s="835"/>
      <c r="G240" s="836" t="s">
        <v>13190</v>
      </c>
      <c r="H240" s="834" t="s">
        <v>13191</v>
      </c>
      <c r="I240" s="834" t="s">
        <v>13192</v>
      </c>
      <c r="J240" s="834" t="s">
        <v>13193</v>
      </c>
    </row>
    <row r="241" spans="1:10" ht="24" customHeight="1" x14ac:dyDescent="0.2">
      <c r="A241" s="837" t="s">
        <v>13194</v>
      </c>
      <c r="B241" s="838" t="s">
        <v>13337</v>
      </c>
      <c r="C241" s="837" t="s">
        <v>7</v>
      </c>
      <c r="D241" s="837" t="s">
        <v>3695</v>
      </c>
      <c r="E241" s="839" t="s">
        <v>13297</v>
      </c>
      <c r="F241" s="839"/>
      <c r="G241" s="840" t="s">
        <v>13268</v>
      </c>
      <c r="H241" s="841">
        <v>1</v>
      </c>
      <c r="I241" s="842">
        <v>32</v>
      </c>
      <c r="J241" s="842">
        <v>32</v>
      </c>
    </row>
    <row r="242" spans="1:10" ht="24" customHeight="1" x14ac:dyDescent="0.2">
      <c r="A242" s="843" t="s">
        <v>13197</v>
      </c>
      <c r="B242" s="844" t="s">
        <v>13244</v>
      </c>
      <c r="C242" s="843" t="s">
        <v>7</v>
      </c>
      <c r="D242" s="843" t="s">
        <v>25</v>
      </c>
      <c r="E242" s="845" t="s">
        <v>13196</v>
      </c>
      <c r="F242" s="845"/>
      <c r="G242" s="846" t="s">
        <v>23</v>
      </c>
      <c r="H242" s="847">
        <v>2.3986000000000001</v>
      </c>
      <c r="I242" s="848">
        <v>13.34</v>
      </c>
      <c r="J242" s="848">
        <v>31.997323999999999</v>
      </c>
    </row>
    <row r="243" spans="1:10" ht="25.5" x14ac:dyDescent="0.2">
      <c r="A243" s="855"/>
      <c r="B243" s="855"/>
      <c r="C243" s="855"/>
      <c r="D243" s="855"/>
      <c r="E243" s="855" t="s">
        <v>13209</v>
      </c>
      <c r="F243" s="856">
        <v>12.56</v>
      </c>
      <c r="G243" s="855" t="s">
        <v>13210</v>
      </c>
      <c r="H243" s="856">
        <v>10.56</v>
      </c>
      <c r="I243" s="855" t="s">
        <v>13211</v>
      </c>
      <c r="J243" s="856">
        <v>23.12</v>
      </c>
    </row>
    <row r="244" spans="1:10" ht="13.5" thickBot="1" x14ac:dyDescent="0.25">
      <c r="A244" s="855"/>
      <c r="B244" s="855"/>
      <c r="C244" s="855"/>
      <c r="D244" s="855"/>
      <c r="E244" s="855" t="s">
        <v>13212</v>
      </c>
      <c r="F244" s="856">
        <v>9.0367999999999995</v>
      </c>
      <c r="G244" s="855"/>
      <c r="H244" s="857" t="s">
        <v>13213</v>
      </c>
      <c r="I244" s="857"/>
      <c r="J244" s="856">
        <v>41.04</v>
      </c>
    </row>
    <row r="245" spans="1:10" ht="0.95" customHeight="1" thickTop="1" x14ac:dyDescent="0.2">
      <c r="A245" s="858"/>
      <c r="B245" s="858"/>
      <c r="C245" s="858"/>
      <c r="D245" s="858"/>
      <c r="E245" s="858"/>
      <c r="F245" s="858"/>
      <c r="G245" s="858"/>
      <c r="H245" s="858"/>
      <c r="I245" s="858"/>
      <c r="J245" s="858"/>
    </row>
    <row r="246" spans="1:10" ht="18" customHeight="1" x14ac:dyDescent="0.2">
      <c r="A246" s="833" t="s">
        <v>13338</v>
      </c>
      <c r="B246" s="834" t="s">
        <v>13186</v>
      </c>
      <c r="C246" s="833" t="s">
        <v>13187</v>
      </c>
      <c r="D246" s="833" t="s">
        <v>13188</v>
      </c>
      <c r="E246" s="835" t="s">
        <v>13189</v>
      </c>
      <c r="F246" s="835"/>
      <c r="G246" s="836" t="s">
        <v>13190</v>
      </c>
      <c r="H246" s="834" t="s">
        <v>13191</v>
      </c>
      <c r="I246" s="834" t="s">
        <v>13192</v>
      </c>
      <c r="J246" s="834" t="s">
        <v>13193</v>
      </c>
    </row>
    <row r="247" spans="1:10" ht="24" customHeight="1" x14ac:dyDescent="0.2">
      <c r="A247" s="837" t="s">
        <v>13194</v>
      </c>
      <c r="B247" s="838" t="s">
        <v>13339</v>
      </c>
      <c r="C247" s="837" t="s">
        <v>7</v>
      </c>
      <c r="D247" s="837" t="s">
        <v>3366</v>
      </c>
      <c r="E247" s="839" t="s">
        <v>13297</v>
      </c>
      <c r="F247" s="839"/>
      <c r="G247" s="840" t="s">
        <v>13268</v>
      </c>
      <c r="H247" s="841">
        <v>1</v>
      </c>
      <c r="I247" s="842">
        <v>23.56</v>
      </c>
      <c r="J247" s="842">
        <v>23.56</v>
      </c>
    </row>
    <row r="248" spans="1:10" ht="36" customHeight="1" x14ac:dyDescent="0.2">
      <c r="A248" s="843" t="s">
        <v>13197</v>
      </c>
      <c r="B248" s="844" t="s">
        <v>13340</v>
      </c>
      <c r="C248" s="843" t="s">
        <v>7</v>
      </c>
      <c r="D248" s="843" t="s">
        <v>3317</v>
      </c>
      <c r="E248" s="845" t="s">
        <v>13272</v>
      </c>
      <c r="F248" s="845"/>
      <c r="G248" s="846" t="s">
        <v>50</v>
      </c>
      <c r="H248" s="847">
        <v>0.30399999999999999</v>
      </c>
      <c r="I248" s="848">
        <v>56.38</v>
      </c>
      <c r="J248" s="848">
        <v>17.139520000000001</v>
      </c>
    </row>
    <row r="249" spans="1:10" ht="36" customHeight="1" x14ac:dyDescent="0.2">
      <c r="A249" s="843" t="s">
        <v>13197</v>
      </c>
      <c r="B249" s="844" t="s">
        <v>13341</v>
      </c>
      <c r="C249" s="843" t="s">
        <v>7</v>
      </c>
      <c r="D249" s="843" t="s">
        <v>3318</v>
      </c>
      <c r="E249" s="845" t="s">
        <v>13272</v>
      </c>
      <c r="F249" s="845"/>
      <c r="G249" s="846" t="s">
        <v>67</v>
      </c>
      <c r="H249" s="847">
        <v>0.125</v>
      </c>
      <c r="I249" s="848">
        <v>29.53</v>
      </c>
      <c r="J249" s="848">
        <v>3.6912500000000001</v>
      </c>
    </row>
    <row r="250" spans="1:10" ht="24" customHeight="1" x14ac:dyDescent="0.2">
      <c r="A250" s="843" t="s">
        <v>13197</v>
      </c>
      <c r="B250" s="844" t="s">
        <v>13244</v>
      </c>
      <c r="C250" s="843" t="s">
        <v>7</v>
      </c>
      <c r="D250" s="843" t="s">
        <v>25</v>
      </c>
      <c r="E250" s="845" t="s">
        <v>13196</v>
      </c>
      <c r="F250" s="845"/>
      <c r="G250" s="846" t="s">
        <v>23</v>
      </c>
      <c r="H250" s="847">
        <v>7.3999999999999996E-2</v>
      </c>
      <c r="I250" s="848">
        <v>13.34</v>
      </c>
      <c r="J250" s="848">
        <v>0.98716000000000004</v>
      </c>
    </row>
    <row r="251" spans="1:10" ht="24" customHeight="1" x14ac:dyDescent="0.2">
      <c r="A251" s="843" t="s">
        <v>13197</v>
      </c>
      <c r="B251" s="844" t="s">
        <v>13252</v>
      </c>
      <c r="C251" s="843" t="s">
        <v>7</v>
      </c>
      <c r="D251" s="843" t="s">
        <v>53</v>
      </c>
      <c r="E251" s="845" t="s">
        <v>13196</v>
      </c>
      <c r="F251" s="845"/>
      <c r="G251" s="846" t="s">
        <v>23</v>
      </c>
      <c r="H251" s="847">
        <v>0.104</v>
      </c>
      <c r="I251" s="848">
        <v>16.78</v>
      </c>
      <c r="J251" s="848">
        <v>1.74512</v>
      </c>
    </row>
    <row r="252" spans="1:10" ht="25.5" x14ac:dyDescent="0.2">
      <c r="A252" s="855"/>
      <c r="B252" s="855"/>
      <c r="C252" s="855"/>
      <c r="D252" s="855"/>
      <c r="E252" s="855" t="s">
        <v>13209</v>
      </c>
      <c r="F252" s="856">
        <v>4.0199999999999996</v>
      </c>
      <c r="G252" s="855" t="s">
        <v>13210</v>
      </c>
      <c r="H252" s="856">
        <v>3.38</v>
      </c>
      <c r="I252" s="855" t="s">
        <v>13211</v>
      </c>
      <c r="J252" s="856">
        <v>7.4</v>
      </c>
    </row>
    <row r="253" spans="1:10" ht="13.5" thickBot="1" x14ac:dyDescent="0.25">
      <c r="A253" s="855"/>
      <c r="B253" s="855"/>
      <c r="C253" s="855"/>
      <c r="D253" s="855"/>
      <c r="E253" s="855" t="s">
        <v>13212</v>
      </c>
      <c r="F253" s="856">
        <v>6.6533439999999997</v>
      </c>
      <c r="G253" s="855"/>
      <c r="H253" s="857" t="s">
        <v>13213</v>
      </c>
      <c r="I253" s="857"/>
      <c r="J253" s="856">
        <v>30.21</v>
      </c>
    </row>
    <row r="254" spans="1:10" ht="0.95" customHeight="1" thickTop="1" x14ac:dyDescent="0.2">
      <c r="A254" s="858"/>
      <c r="B254" s="858"/>
      <c r="C254" s="858"/>
      <c r="D254" s="858"/>
      <c r="E254" s="858"/>
      <c r="F254" s="858"/>
      <c r="G254" s="858"/>
      <c r="H254" s="858"/>
      <c r="I254" s="858"/>
      <c r="J254" s="858"/>
    </row>
    <row r="255" spans="1:10" ht="18" customHeight="1" x14ac:dyDescent="0.2">
      <c r="A255" s="833" t="s">
        <v>13342</v>
      </c>
      <c r="B255" s="834" t="s">
        <v>13186</v>
      </c>
      <c r="C255" s="833" t="s">
        <v>13187</v>
      </c>
      <c r="D255" s="833" t="s">
        <v>13188</v>
      </c>
      <c r="E255" s="835" t="s">
        <v>13189</v>
      </c>
      <c r="F255" s="835"/>
      <c r="G255" s="836" t="s">
        <v>13190</v>
      </c>
      <c r="H255" s="834" t="s">
        <v>13191</v>
      </c>
      <c r="I255" s="834" t="s">
        <v>13192</v>
      </c>
      <c r="J255" s="834" t="s">
        <v>13193</v>
      </c>
    </row>
    <row r="256" spans="1:10" ht="36" customHeight="1" x14ac:dyDescent="0.2">
      <c r="A256" s="837" t="s">
        <v>13194</v>
      </c>
      <c r="B256" s="838" t="s">
        <v>13343</v>
      </c>
      <c r="C256" s="837" t="s">
        <v>7</v>
      </c>
      <c r="D256" s="837" t="s">
        <v>3374</v>
      </c>
      <c r="E256" s="839" t="s">
        <v>13301</v>
      </c>
      <c r="F256" s="839"/>
      <c r="G256" s="840" t="s">
        <v>13243</v>
      </c>
      <c r="H256" s="841">
        <v>1</v>
      </c>
      <c r="I256" s="842">
        <v>63.95</v>
      </c>
      <c r="J256" s="842">
        <v>63.95</v>
      </c>
    </row>
    <row r="257" spans="1:10" ht="36" customHeight="1" x14ac:dyDescent="0.2">
      <c r="A257" s="843" t="s">
        <v>13197</v>
      </c>
      <c r="B257" s="844" t="s">
        <v>13315</v>
      </c>
      <c r="C257" s="843" t="s">
        <v>7</v>
      </c>
      <c r="D257" s="843" t="s">
        <v>2184</v>
      </c>
      <c r="E257" s="845" t="s">
        <v>13272</v>
      </c>
      <c r="F257" s="845"/>
      <c r="G257" s="846" t="s">
        <v>67</v>
      </c>
      <c r="H257" s="847">
        <v>2.8000000000000001E-2</v>
      </c>
      <c r="I257" s="848">
        <v>12.53</v>
      </c>
      <c r="J257" s="848">
        <v>0.35083999999999999</v>
      </c>
    </row>
    <row r="258" spans="1:10" ht="36" customHeight="1" x14ac:dyDescent="0.2">
      <c r="A258" s="843" t="s">
        <v>13197</v>
      </c>
      <c r="B258" s="844" t="s">
        <v>13316</v>
      </c>
      <c r="C258" s="843" t="s">
        <v>7</v>
      </c>
      <c r="D258" s="843" t="s">
        <v>2183</v>
      </c>
      <c r="E258" s="845" t="s">
        <v>13272</v>
      </c>
      <c r="F258" s="845"/>
      <c r="G258" s="846" t="s">
        <v>50</v>
      </c>
      <c r="H258" s="847">
        <v>3.2000000000000001E-2</v>
      </c>
      <c r="I258" s="848">
        <v>15.2</v>
      </c>
      <c r="J258" s="848">
        <v>0.4864</v>
      </c>
    </row>
    <row r="259" spans="1:10" ht="24" customHeight="1" x14ac:dyDescent="0.2">
      <c r="A259" s="843" t="s">
        <v>13197</v>
      </c>
      <c r="B259" s="844" t="s">
        <v>13317</v>
      </c>
      <c r="C259" s="843" t="s">
        <v>7</v>
      </c>
      <c r="D259" s="843" t="s">
        <v>51</v>
      </c>
      <c r="E259" s="845" t="s">
        <v>13196</v>
      </c>
      <c r="F259" s="845"/>
      <c r="G259" s="846" t="s">
        <v>23</v>
      </c>
      <c r="H259" s="847">
        <v>0.5</v>
      </c>
      <c r="I259" s="848">
        <v>13.88</v>
      </c>
      <c r="J259" s="848">
        <v>6.94</v>
      </c>
    </row>
    <row r="260" spans="1:10" ht="24" customHeight="1" x14ac:dyDescent="0.2">
      <c r="A260" s="843" t="s">
        <v>13197</v>
      </c>
      <c r="B260" s="844" t="s">
        <v>13318</v>
      </c>
      <c r="C260" s="843" t="s">
        <v>7</v>
      </c>
      <c r="D260" s="843" t="s">
        <v>52</v>
      </c>
      <c r="E260" s="845" t="s">
        <v>13196</v>
      </c>
      <c r="F260" s="845"/>
      <c r="G260" s="846" t="s">
        <v>23</v>
      </c>
      <c r="H260" s="847">
        <v>1.2889999999999999</v>
      </c>
      <c r="I260" s="848">
        <v>16.59</v>
      </c>
      <c r="J260" s="848">
        <v>21.384509999999999</v>
      </c>
    </row>
    <row r="261" spans="1:10" ht="24" customHeight="1" x14ac:dyDescent="0.2">
      <c r="A261" s="849" t="s">
        <v>13199</v>
      </c>
      <c r="B261" s="850" t="s">
        <v>13319</v>
      </c>
      <c r="C261" s="849" t="s">
        <v>7</v>
      </c>
      <c r="D261" s="849" t="s">
        <v>6495</v>
      </c>
      <c r="E261" s="851" t="s">
        <v>13220</v>
      </c>
      <c r="F261" s="851"/>
      <c r="G261" s="852" t="s">
        <v>64</v>
      </c>
      <c r="H261" s="853">
        <v>1.7000000000000001E-2</v>
      </c>
      <c r="I261" s="854">
        <v>4.83</v>
      </c>
      <c r="J261" s="854">
        <v>8.2110000000000002E-2</v>
      </c>
    </row>
    <row r="262" spans="1:10" ht="24" customHeight="1" x14ac:dyDescent="0.2">
      <c r="A262" s="849" t="s">
        <v>13199</v>
      </c>
      <c r="B262" s="850" t="s">
        <v>13320</v>
      </c>
      <c r="C262" s="849" t="s">
        <v>7</v>
      </c>
      <c r="D262" s="849" t="s">
        <v>11840</v>
      </c>
      <c r="E262" s="851" t="s">
        <v>13220</v>
      </c>
      <c r="F262" s="851"/>
      <c r="G262" s="852" t="s">
        <v>18</v>
      </c>
      <c r="H262" s="853">
        <v>1.1659999999999999</v>
      </c>
      <c r="I262" s="854">
        <v>7.16</v>
      </c>
      <c r="J262" s="854">
        <v>8.3485600000000009</v>
      </c>
    </row>
    <row r="263" spans="1:10" ht="24" customHeight="1" x14ac:dyDescent="0.2">
      <c r="A263" s="849" t="s">
        <v>13199</v>
      </c>
      <c r="B263" s="850" t="s">
        <v>13322</v>
      </c>
      <c r="C263" s="849" t="s">
        <v>7</v>
      </c>
      <c r="D263" s="849" t="s">
        <v>8277</v>
      </c>
      <c r="E263" s="851" t="s">
        <v>13220</v>
      </c>
      <c r="F263" s="851"/>
      <c r="G263" s="852" t="s">
        <v>21</v>
      </c>
      <c r="H263" s="853">
        <v>3.4000000000000002E-2</v>
      </c>
      <c r="I263" s="854">
        <v>16.38</v>
      </c>
      <c r="J263" s="854">
        <v>0.55691999999999997</v>
      </c>
    </row>
    <row r="264" spans="1:10" ht="24" customHeight="1" x14ac:dyDescent="0.2">
      <c r="A264" s="849" t="s">
        <v>13199</v>
      </c>
      <c r="B264" s="850" t="s">
        <v>13344</v>
      </c>
      <c r="C264" s="849" t="s">
        <v>7</v>
      </c>
      <c r="D264" s="849" t="s">
        <v>8287</v>
      </c>
      <c r="E264" s="851" t="s">
        <v>13220</v>
      </c>
      <c r="F264" s="851"/>
      <c r="G264" s="852" t="s">
        <v>21</v>
      </c>
      <c r="H264" s="853">
        <v>4.9000000000000002E-2</v>
      </c>
      <c r="I264" s="854">
        <v>13.53</v>
      </c>
      <c r="J264" s="854">
        <v>0.66296999999999995</v>
      </c>
    </row>
    <row r="265" spans="1:10" ht="24" customHeight="1" x14ac:dyDescent="0.2">
      <c r="A265" s="849" t="s">
        <v>13199</v>
      </c>
      <c r="B265" s="850" t="s">
        <v>13323</v>
      </c>
      <c r="C265" s="849" t="s">
        <v>7</v>
      </c>
      <c r="D265" s="849" t="s">
        <v>11846</v>
      </c>
      <c r="E265" s="851" t="s">
        <v>13220</v>
      </c>
      <c r="F265" s="851"/>
      <c r="G265" s="852" t="s">
        <v>18</v>
      </c>
      <c r="H265" s="853">
        <v>1.093</v>
      </c>
      <c r="I265" s="854">
        <v>2.5</v>
      </c>
      <c r="J265" s="854">
        <v>2.7324999999999999</v>
      </c>
    </row>
    <row r="266" spans="1:10" ht="24" customHeight="1" x14ac:dyDescent="0.2">
      <c r="A266" s="849" t="s">
        <v>13199</v>
      </c>
      <c r="B266" s="850" t="s">
        <v>13324</v>
      </c>
      <c r="C266" s="849" t="s">
        <v>7</v>
      </c>
      <c r="D266" s="849" t="s">
        <v>13161</v>
      </c>
      <c r="E266" s="851" t="s">
        <v>13220</v>
      </c>
      <c r="F266" s="851"/>
      <c r="G266" s="852" t="s">
        <v>18</v>
      </c>
      <c r="H266" s="853">
        <v>1.9430000000000001</v>
      </c>
      <c r="I266" s="854">
        <v>11.53</v>
      </c>
      <c r="J266" s="854">
        <v>22.40279</v>
      </c>
    </row>
    <row r="267" spans="1:10" ht="25.5" x14ac:dyDescent="0.2">
      <c r="A267" s="855"/>
      <c r="B267" s="855"/>
      <c r="C267" s="855"/>
      <c r="D267" s="855"/>
      <c r="E267" s="855" t="s">
        <v>13209</v>
      </c>
      <c r="F267" s="856">
        <v>12.09</v>
      </c>
      <c r="G267" s="855" t="s">
        <v>13210</v>
      </c>
      <c r="H267" s="856">
        <v>10.17</v>
      </c>
      <c r="I267" s="855" t="s">
        <v>13211</v>
      </c>
      <c r="J267" s="856">
        <v>22.26</v>
      </c>
    </row>
    <row r="268" spans="1:10" ht="13.5" thickBot="1" x14ac:dyDescent="0.25">
      <c r="A268" s="855"/>
      <c r="B268" s="855"/>
      <c r="C268" s="855"/>
      <c r="D268" s="855"/>
      <c r="E268" s="855" t="s">
        <v>13212</v>
      </c>
      <c r="F268" s="856">
        <v>18.059480000000001</v>
      </c>
      <c r="G268" s="855"/>
      <c r="H268" s="857" t="s">
        <v>13213</v>
      </c>
      <c r="I268" s="857"/>
      <c r="J268" s="856">
        <v>82.01</v>
      </c>
    </row>
    <row r="269" spans="1:10" ht="0.95" customHeight="1" thickTop="1" x14ac:dyDescent="0.2">
      <c r="A269" s="858"/>
      <c r="B269" s="858"/>
      <c r="C269" s="858"/>
      <c r="D269" s="858"/>
      <c r="E269" s="858"/>
      <c r="F269" s="858"/>
      <c r="G269" s="858"/>
      <c r="H269" s="858"/>
      <c r="I269" s="858"/>
      <c r="J269" s="858"/>
    </row>
    <row r="270" spans="1:10" ht="18" customHeight="1" x14ac:dyDescent="0.2">
      <c r="A270" s="833" t="s">
        <v>13345</v>
      </c>
      <c r="B270" s="834" t="s">
        <v>13186</v>
      </c>
      <c r="C270" s="833" t="s">
        <v>13187</v>
      </c>
      <c r="D270" s="833" t="s">
        <v>13188</v>
      </c>
      <c r="E270" s="835" t="s">
        <v>13189</v>
      </c>
      <c r="F270" s="835"/>
      <c r="G270" s="836" t="s">
        <v>13190</v>
      </c>
      <c r="H270" s="834" t="s">
        <v>13191</v>
      </c>
      <c r="I270" s="834" t="s">
        <v>13192</v>
      </c>
      <c r="J270" s="834" t="s">
        <v>13193</v>
      </c>
    </row>
    <row r="271" spans="1:10" ht="36" customHeight="1" x14ac:dyDescent="0.2">
      <c r="A271" s="837" t="s">
        <v>13194</v>
      </c>
      <c r="B271" s="838" t="s">
        <v>13346</v>
      </c>
      <c r="C271" s="837" t="s">
        <v>7</v>
      </c>
      <c r="D271" s="837" t="s">
        <v>3394</v>
      </c>
      <c r="E271" s="839" t="s">
        <v>13301</v>
      </c>
      <c r="F271" s="839"/>
      <c r="G271" s="840" t="s">
        <v>13268</v>
      </c>
      <c r="H271" s="841">
        <v>1</v>
      </c>
      <c r="I271" s="842">
        <v>518.01</v>
      </c>
      <c r="J271" s="842">
        <v>518.01</v>
      </c>
    </row>
    <row r="272" spans="1:10" ht="36" customHeight="1" x14ac:dyDescent="0.2">
      <c r="A272" s="843" t="s">
        <v>13197</v>
      </c>
      <c r="B272" s="844" t="s">
        <v>13327</v>
      </c>
      <c r="C272" s="843" t="s">
        <v>7</v>
      </c>
      <c r="D272" s="843" t="s">
        <v>1910</v>
      </c>
      <c r="E272" s="845" t="s">
        <v>13272</v>
      </c>
      <c r="F272" s="845"/>
      <c r="G272" s="846" t="s">
        <v>67</v>
      </c>
      <c r="H272" s="847">
        <v>9.2999999999999999E-2</v>
      </c>
      <c r="I272" s="848">
        <v>0.31</v>
      </c>
      <c r="J272" s="848">
        <v>2.8830000000000001E-2</v>
      </c>
    </row>
    <row r="273" spans="1:10" ht="36" customHeight="1" x14ac:dyDescent="0.2">
      <c r="A273" s="843" t="s">
        <v>13197</v>
      </c>
      <c r="B273" s="844" t="s">
        <v>13328</v>
      </c>
      <c r="C273" s="843" t="s">
        <v>7</v>
      </c>
      <c r="D273" s="843" t="s">
        <v>1909</v>
      </c>
      <c r="E273" s="845" t="s">
        <v>13272</v>
      </c>
      <c r="F273" s="845"/>
      <c r="G273" s="846" t="s">
        <v>50</v>
      </c>
      <c r="H273" s="847">
        <v>8.7999999999999995E-2</v>
      </c>
      <c r="I273" s="848">
        <v>1.56</v>
      </c>
      <c r="J273" s="848">
        <v>0.13728000000000001</v>
      </c>
    </row>
    <row r="274" spans="1:10" ht="24" customHeight="1" x14ac:dyDescent="0.2">
      <c r="A274" s="843" t="s">
        <v>13197</v>
      </c>
      <c r="B274" s="844" t="s">
        <v>13244</v>
      </c>
      <c r="C274" s="843" t="s">
        <v>7</v>
      </c>
      <c r="D274" s="843" t="s">
        <v>25</v>
      </c>
      <c r="E274" s="845" t="s">
        <v>13196</v>
      </c>
      <c r="F274" s="845"/>
      <c r="G274" s="846" t="s">
        <v>23</v>
      </c>
      <c r="H274" s="847">
        <v>0.54400000000000004</v>
      </c>
      <c r="I274" s="848">
        <v>13.34</v>
      </c>
      <c r="J274" s="848">
        <v>7.2569600000000003</v>
      </c>
    </row>
    <row r="275" spans="1:10" ht="24" customHeight="1" x14ac:dyDescent="0.2">
      <c r="A275" s="843" t="s">
        <v>13197</v>
      </c>
      <c r="B275" s="844" t="s">
        <v>13252</v>
      </c>
      <c r="C275" s="843" t="s">
        <v>7</v>
      </c>
      <c r="D275" s="843" t="s">
        <v>53</v>
      </c>
      <c r="E275" s="845" t="s">
        <v>13196</v>
      </c>
      <c r="F275" s="845"/>
      <c r="G275" s="846" t="s">
        <v>23</v>
      </c>
      <c r="H275" s="847">
        <v>0.36299999999999999</v>
      </c>
      <c r="I275" s="848">
        <v>16.78</v>
      </c>
      <c r="J275" s="848">
        <v>6.0911400000000002</v>
      </c>
    </row>
    <row r="276" spans="1:10" ht="36" customHeight="1" x14ac:dyDescent="0.2">
      <c r="A276" s="849" t="s">
        <v>13199</v>
      </c>
      <c r="B276" s="850" t="s">
        <v>13329</v>
      </c>
      <c r="C276" s="849" t="s">
        <v>7</v>
      </c>
      <c r="D276" s="849" t="s">
        <v>6006</v>
      </c>
      <c r="E276" s="851" t="s">
        <v>13220</v>
      </c>
      <c r="F276" s="851"/>
      <c r="G276" s="852" t="s">
        <v>13268</v>
      </c>
      <c r="H276" s="853">
        <v>1.1499999999999999</v>
      </c>
      <c r="I276" s="854">
        <v>438.69</v>
      </c>
      <c r="J276" s="854">
        <v>504.49349999999998</v>
      </c>
    </row>
    <row r="277" spans="1:10" ht="25.5" x14ac:dyDescent="0.2">
      <c r="A277" s="855"/>
      <c r="B277" s="855"/>
      <c r="C277" s="855"/>
      <c r="D277" s="855"/>
      <c r="E277" s="855" t="s">
        <v>13209</v>
      </c>
      <c r="F277" s="856">
        <v>5.41</v>
      </c>
      <c r="G277" s="855" t="s">
        <v>13210</v>
      </c>
      <c r="H277" s="856">
        <v>4.54</v>
      </c>
      <c r="I277" s="855" t="s">
        <v>13211</v>
      </c>
      <c r="J277" s="856">
        <v>9.9499999999999993</v>
      </c>
    </row>
    <row r="278" spans="1:10" ht="13.5" thickBot="1" x14ac:dyDescent="0.25">
      <c r="A278" s="855"/>
      <c r="B278" s="855"/>
      <c r="C278" s="855"/>
      <c r="D278" s="855"/>
      <c r="E278" s="855" t="s">
        <v>13212</v>
      </c>
      <c r="F278" s="856">
        <v>146.286024</v>
      </c>
      <c r="G278" s="855"/>
      <c r="H278" s="857" t="s">
        <v>13213</v>
      </c>
      <c r="I278" s="857"/>
      <c r="J278" s="856">
        <v>664.3</v>
      </c>
    </row>
    <row r="279" spans="1:10" ht="0.95" customHeight="1" thickTop="1" x14ac:dyDescent="0.2">
      <c r="A279" s="858"/>
      <c r="B279" s="858"/>
      <c r="C279" s="858"/>
      <c r="D279" s="858"/>
      <c r="E279" s="858"/>
      <c r="F279" s="858"/>
      <c r="G279" s="858"/>
      <c r="H279" s="858"/>
      <c r="I279" s="858"/>
      <c r="J279" s="858"/>
    </row>
    <row r="280" spans="1:10" ht="18" customHeight="1" x14ac:dyDescent="0.2">
      <c r="A280" s="833" t="s">
        <v>13347</v>
      </c>
      <c r="B280" s="834" t="s">
        <v>13186</v>
      </c>
      <c r="C280" s="833" t="s">
        <v>13187</v>
      </c>
      <c r="D280" s="833" t="s">
        <v>13188</v>
      </c>
      <c r="E280" s="835" t="s">
        <v>13189</v>
      </c>
      <c r="F280" s="835"/>
      <c r="G280" s="836" t="s">
        <v>13190</v>
      </c>
      <c r="H280" s="834" t="s">
        <v>13191</v>
      </c>
      <c r="I280" s="834" t="s">
        <v>13192</v>
      </c>
      <c r="J280" s="834" t="s">
        <v>13193</v>
      </c>
    </row>
    <row r="281" spans="1:10" ht="48" customHeight="1" x14ac:dyDescent="0.2">
      <c r="A281" s="837" t="s">
        <v>13194</v>
      </c>
      <c r="B281" s="838" t="s">
        <v>13348</v>
      </c>
      <c r="C281" s="837" t="s">
        <v>7</v>
      </c>
      <c r="D281" s="837" t="s">
        <v>2443</v>
      </c>
      <c r="E281" s="839" t="s">
        <v>13301</v>
      </c>
      <c r="F281" s="839"/>
      <c r="G281" s="840" t="s">
        <v>21</v>
      </c>
      <c r="H281" s="841">
        <v>1</v>
      </c>
      <c r="I281" s="842">
        <v>9.77</v>
      </c>
      <c r="J281" s="842">
        <v>9.77</v>
      </c>
    </row>
    <row r="282" spans="1:10" ht="36" customHeight="1" x14ac:dyDescent="0.2">
      <c r="A282" s="843" t="s">
        <v>13197</v>
      </c>
      <c r="B282" s="844" t="s">
        <v>13305</v>
      </c>
      <c r="C282" s="843" t="s">
        <v>7</v>
      </c>
      <c r="D282" s="843" t="s">
        <v>2459</v>
      </c>
      <c r="E282" s="845" t="s">
        <v>13301</v>
      </c>
      <c r="F282" s="845"/>
      <c r="G282" s="846" t="s">
        <v>21</v>
      </c>
      <c r="H282" s="847">
        <v>1</v>
      </c>
      <c r="I282" s="848">
        <v>7.47</v>
      </c>
      <c r="J282" s="848">
        <v>7.47</v>
      </c>
    </row>
    <row r="283" spans="1:10" ht="24" customHeight="1" x14ac:dyDescent="0.2">
      <c r="A283" s="843" t="s">
        <v>13197</v>
      </c>
      <c r="B283" s="844" t="s">
        <v>13306</v>
      </c>
      <c r="C283" s="843" t="s">
        <v>7</v>
      </c>
      <c r="D283" s="843" t="s">
        <v>173</v>
      </c>
      <c r="E283" s="845" t="s">
        <v>13196</v>
      </c>
      <c r="F283" s="845"/>
      <c r="G283" s="846" t="s">
        <v>23</v>
      </c>
      <c r="H283" s="847">
        <v>9.5600000000000004E-2</v>
      </c>
      <c r="I283" s="848">
        <v>16.690000000000001</v>
      </c>
      <c r="J283" s="848">
        <v>1.595564</v>
      </c>
    </row>
    <row r="284" spans="1:10" ht="24" customHeight="1" x14ac:dyDescent="0.2">
      <c r="A284" s="843" t="s">
        <v>13197</v>
      </c>
      <c r="B284" s="844" t="s">
        <v>13307</v>
      </c>
      <c r="C284" s="843" t="s">
        <v>7</v>
      </c>
      <c r="D284" s="843" t="s">
        <v>168</v>
      </c>
      <c r="E284" s="845" t="s">
        <v>13196</v>
      </c>
      <c r="F284" s="845"/>
      <c r="G284" s="846" t="s">
        <v>23</v>
      </c>
      <c r="H284" s="847">
        <v>1.5599999999999999E-2</v>
      </c>
      <c r="I284" s="848">
        <v>12.78</v>
      </c>
      <c r="J284" s="848">
        <v>0.19936799999999999</v>
      </c>
    </row>
    <row r="285" spans="1:10" ht="24" customHeight="1" x14ac:dyDescent="0.2">
      <c r="A285" s="849" t="s">
        <v>13199</v>
      </c>
      <c r="B285" s="850" t="s">
        <v>13308</v>
      </c>
      <c r="C285" s="849" t="s">
        <v>7</v>
      </c>
      <c r="D285" s="849" t="s">
        <v>10347</v>
      </c>
      <c r="E285" s="851" t="s">
        <v>13220</v>
      </c>
      <c r="F285" s="851"/>
      <c r="G285" s="852" t="s">
        <v>21</v>
      </c>
      <c r="H285" s="853">
        <v>2.5000000000000001E-2</v>
      </c>
      <c r="I285" s="854">
        <v>16.989999999999998</v>
      </c>
      <c r="J285" s="854">
        <v>0.42475000000000002</v>
      </c>
    </row>
    <row r="286" spans="1:10" ht="36" customHeight="1" x14ac:dyDescent="0.2">
      <c r="A286" s="849" t="s">
        <v>13199</v>
      </c>
      <c r="B286" s="850" t="s">
        <v>13309</v>
      </c>
      <c r="C286" s="849" t="s">
        <v>7</v>
      </c>
      <c r="D286" s="849" t="s">
        <v>6772</v>
      </c>
      <c r="E286" s="851" t="s">
        <v>13220</v>
      </c>
      <c r="F286" s="851"/>
      <c r="G286" s="852" t="s">
        <v>38</v>
      </c>
      <c r="H286" s="853">
        <v>0.54300000000000004</v>
      </c>
      <c r="I286" s="854">
        <v>0.15</v>
      </c>
      <c r="J286" s="854">
        <v>8.1449999999999995E-2</v>
      </c>
    </row>
    <row r="287" spans="1:10" ht="25.5" x14ac:dyDescent="0.2">
      <c r="A287" s="855"/>
      <c r="B287" s="855"/>
      <c r="C287" s="855"/>
      <c r="D287" s="855"/>
      <c r="E287" s="855" t="s">
        <v>13209</v>
      </c>
      <c r="F287" s="856">
        <v>0.84</v>
      </c>
      <c r="G287" s="855" t="s">
        <v>13210</v>
      </c>
      <c r="H287" s="856">
        <v>0.71</v>
      </c>
      <c r="I287" s="855" t="s">
        <v>13211</v>
      </c>
      <c r="J287" s="856">
        <v>1.55</v>
      </c>
    </row>
    <row r="288" spans="1:10" ht="13.5" thickBot="1" x14ac:dyDescent="0.25">
      <c r="A288" s="855"/>
      <c r="B288" s="855"/>
      <c r="C288" s="855"/>
      <c r="D288" s="855"/>
      <c r="E288" s="855" t="s">
        <v>13212</v>
      </c>
      <c r="F288" s="856">
        <v>2.7590479999999999</v>
      </c>
      <c r="G288" s="855"/>
      <c r="H288" s="857" t="s">
        <v>13213</v>
      </c>
      <c r="I288" s="857"/>
      <c r="J288" s="856">
        <v>12.53</v>
      </c>
    </row>
    <row r="289" spans="1:10" ht="0.95" customHeight="1" thickTop="1" x14ac:dyDescent="0.2">
      <c r="A289" s="858"/>
      <c r="B289" s="858"/>
      <c r="C289" s="858"/>
      <c r="D289" s="858"/>
      <c r="E289" s="858"/>
      <c r="F289" s="858"/>
      <c r="G289" s="858"/>
      <c r="H289" s="858"/>
      <c r="I289" s="858"/>
      <c r="J289" s="858"/>
    </row>
    <row r="290" spans="1:10" ht="18" customHeight="1" x14ac:dyDescent="0.2">
      <c r="A290" s="833" t="s">
        <v>13349</v>
      </c>
      <c r="B290" s="834" t="s">
        <v>13186</v>
      </c>
      <c r="C290" s="833" t="s">
        <v>13187</v>
      </c>
      <c r="D290" s="833" t="s">
        <v>13188</v>
      </c>
      <c r="E290" s="835" t="s">
        <v>13189</v>
      </c>
      <c r="F290" s="835"/>
      <c r="G290" s="836" t="s">
        <v>13190</v>
      </c>
      <c r="H290" s="834" t="s">
        <v>13191</v>
      </c>
      <c r="I290" s="834" t="s">
        <v>13192</v>
      </c>
      <c r="J290" s="834" t="s">
        <v>13193</v>
      </c>
    </row>
    <row r="291" spans="1:10" ht="48" customHeight="1" x14ac:dyDescent="0.2">
      <c r="A291" s="837" t="s">
        <v>13194</v>
      </c>
      <c r="B291" s="838" t="s">
        <v>13350</v>
      </c>
      <c r="C291" s="837" t="s">
        <v>7</v>
      </c>
      <c r="D291" s="837" t="s">
        <v>2440</v>
      </c>
      <c r="E291" s="839" t="s">
        <v>13301</v>
      </c>
      <c r="F291" s="839"/>
      <c r="G291" s="840" t="s">
        <v>21</v>
      </c>
      <c r="H291" s="841">
        <v>1</v>
      </c>
      <c r="I291" s="842">
        <v>12.84</v>
      </c>
      <c r="J291" s="842">
        <v>12.84</v>
      </c>
    </row>
    <row r="292" spans="1:10" ht="36" customHeight="1" x14ac:dyDescent="0.2">
      <c r="A292" s="843" t="s">
        <v>13197</v>
      </c>
      <c r="B292" s="844" t="s">
        <v>13312</v>
      </c>
      <c r="C292" s="843" t="s">
        <v>7</v>
      </c>
      <c r="D292" s="843" t="s">
        <v>2456</v>
      </c>
      <c r="E292" s="845" t="s">
        <v>13301</v>
      </c>
      <c r="F292" s="845"/>
      <c r="G292" s="846" t="s">
        <v>21</v>
      </c>
      <c r="H292" s="847">
        <v>1</v>
      </c>
      <c r="I292" s="848">
        <v>8.02</v>
      </c>
      <c r="J292" s="848">
        <v>8.02</v>
      </c>
    </row>
    <row r="293" spans="1:10" ht="24" customHeight="1" x14ac:dyDescent="0.2">
      <c r="A293" s="843" t="s">
        <v>13197</v>
      </c>
      <c r="B293" s="844" t="s">
        <v>13306</v>
      </c>
      <c r="C293" s="843" t="s">
        <v>7</v>
      </c>
      <c r="D293" s="843" t="s">
        <v>173</v>
      </c>
      <c r="E293" s="845" t="s">
        <v>13196</v>
      </c>
      <c r="F293" s="845"/>
      <c r="G293" s="846" t="s">
        <v>23</v>
      </c>
      <c r="H293" s="847">
        <v>0.22450000000000001</v>
      </c>
      <c r="I293" s="848">
        <v>16.690000000000001</v>
      </c>
      <c r="J293" s="848">
        <v>3.7469049999999999</v>
      </c>
    </row>
    <row r="294" spans="1:10" ht="24" customHeight="1" x14ac:dyDescent="0.2">
      <c r="A294" s="843" t="s">
        <v>13197</v>
      </c>
      <c r="B294" s="844" t="s">
        <v>13307</v>
      </c>
      <c r="C294" s="843" t="s">
        <v>7</v>
      </c>
      <c r="D294" s="843" t="s">
        <v>168</v>
      </c>
      <c r="E294" s="845" t="s">
        <v>13196</v>
      </c>
      <c r="F294" s="845"/>
      <c r="G294" s="846" t="s">
        <v>23</v>
      </c>
      <c r="H294" s="847">
        <v>3.6700000000000003E-2</v>
      </c>
      <c r="I294" s="848">
        <v>12.78</v>
      </c>
      <c r="J294" s="848">
        <v>0.469026</v>
      </c>
    </row>
    <row r="295" spans="1:10" ht="24" customHeight="1" x14ac:dyDescent="0.2">
      <c r="A295" s="849" t="s">
        <v>13199</v>
      </c>
      <c r="B295" s="850" t="s">
        <v>13308</v>
      </c>
      <c r="C295" s="849" t="s">
        <v>7</v>
      </c>
      <c r="D295" s="849" t="s">
        <v>10347</v>
      </c>
      <c r="E295" s="851" t="s">
        <v>13220</v>
      </c>
      <c r="F295" s="851"/>
      <c r="G295" s="852" t="s">
        <v>21</v>
      </c>
      <c r="H295" s="853">
        <v>2.5000000000000001E-2</v>
      </c>
      <c r="I295" s="854">
        <v>16.989999999999998</v>
      </c>
      <c r="J295" s="854">
        <v>0.42475000000000002</v>
      </c>
    </row>
    <row r="296" spans="1:10" ht="36" customHeight="1" x14ac:dyDescent="0.2">
      <c r="A296" s="849" t="s">
        <v>13199</v>
      </c>
      <c r="B296" s="850" t="s">
        <v>13309</v>
      </c>
      <c r="C296" s="849" t="s">
        <v>7</v>
      </c>
      <c r="D296" s="849" t="s">
        <v>6772</v>
      </c>
      <c r="E296" s="851" t="s">
        <v>13220</v>
      </c>
      <c r="F296" s="851"/>
      <c r="G296" s="852" t="s">
        <v>38</v>
      </c>
      <c r="H296" s="853">
        <v>1.19</v>
      </c>
      <c r="I296" s="854">
        <v>0.15</v>
      </c>
      <c r="J296" s="854">
        <v>0.17849999999999999</v>
      </c>
    </row>
    <row r="297" spans="1:10" ht="25.5" x14ac:dyDescent="0.2">
      <c r="A297" s="855"/>
      <c r="B297" s="855"/>
      <c r="C297" s="855"/>
      <c r="D297" s="855"/>
      <c r="E297" s="855" t="s">
        <v>13209</v>
      </c>
      <c r="F297" s="856">
        <v>2.34</v>
      </c>
      <c r="G297" s="855" t="s">
        <v>13210</v>
      </c>
      <c r="H297" s="856">
        <v>1.97</v>
      </c>
      <c r="I297" s="855" t="s">
        <v>13211</v>
      </c>
      <c r="J297" s="856">
        <v>4.3099999999999996</v>
      </c>
    </row>
    <row r="298" spans="1:10" ht="13.5" thickBot="1" x14ac:dyDescent="0.25">
      <c r="A298" s="855"/>
      <c r="B298" s="855"/>
      <c r="C298" s="855"/>
      <c r="D298" s="855"/>
      <c r="E298" s="855" t="s">
        <v>13212</v>
      </c>
      <c r="F298" s="856">
        <v>3.6260159999999999</v>
      </c>
      <c r="G298" s="855"/>
      <c r="H298" s="857" t="s">
        <v>13213</v>
      </c>
      <c r="I298" s="857"/>
      <c r="J298" s="856">
        <v>16.47</v>
      </c>
    </row>
    <row r="299" spans="1:10" ht="0.95" customHeight="1" thickTop="1" x14ac:dyDescent="0.2">
      <c r="A299" s="858"/>
      <c r="B299" s="858"/>
      <c r="C299" s="858"/>
      <c r="D299" s="858"/>
      <c r="E299" s="858"/>
      <c r="F299" s="858"/>
      <c r="G299" s="858"/>
      <c r="H299" s="858"/>
      <c r="I299" s="858"/>
      <c r="J299" s="858"/>
    </row>
    <row r="300" spans="1:10" ht="18" customHeight="1" x14ac:dyDescent="0.2">
      <c r="A300" s="833" t="s">
        <v>13351</v>
      </c>
      <c r="B300" s="834" t="s">
        <v>13186</v>
      </c>
      <c r="C300" s="833" t="s">
        <v>13187</v>
      </c>
      <c r="D300" s="833" t="s">
        <v>13188</v>
      </c>
      <c r="E300" s="835" t="s">
        <v>13189</v>
      </c>
      <c r="F300" s="835"/>
      <c r="G300" s="836" t="s">
        <v>13190</v>
      </c>
      <c r="H300" s="834" t="s">
        <v>13191</v>
      </c>
      <c r="I300" s="834" t="s">
        <v>13192</v>
      </c>
      <c r="J300" s="834" t="s">
        <v>13193</v>
      </c>
    </row>
    <row r="301" spans="1:10" ht="36" customHeight="1" x14ac:dyDescent="0.2">
      <c r="A301" s="837" t="s">
        <v>13194</v>
      </c>
      <c r="B301" s="838" t="s">
        <v>13352</v>
      </c>
      <c r="C301" s="837" t="s">
        <v>7</v>
      </c>
      <c r="D301" s="837" t="s">
        <v>11221</v>
      </c>
      <c r="E301" s="839" t="s">
        <v>13301</v>
      </c>
      <c r="F301" s="839"/>
      <c r="G301" s="840" t="s">
        <v>13243</v>
      </c>
      <c r="H301" s="841">
        <v>1</v>
      </c>
      <c r="I301" s="842">
        <v>68.19</v>
      </c>
      <c r="J301" s="842">
        <v>68.19</v>
      </c>
    </row>
    <row r="302" spans="1:10" ht="24" customHeight="1" x14ac:dyDescent="0.2">
      <c r="A302" s="843" t="s">
        <v>13197</v>
      </c>
      <c r="B302" s="844" t="s">
        <v>13353</v>
      </c>
      <c r="C302" s="843" t="s">
        <v>7</v>
      </c>
      <c r="D302" s="843" t="s">
        <v>11214</v>
      </c>
      <c r="E302" s="845" t="s">
        <v>13301</v>
      </c>
      <c r="F302" s="845"/>
      <c r="G302" s="846" t="s">
        <v>13243</v>
      </c>
      <c r="H302" s="847">
        <v>0.27500000000000002</v>
      </c>
      <c r="I302" s="848">
        <v>103.28</v>
      </c>
      <c r="J302" s="848">
        <v>28.402000000000001</v>
      </c>
    </row>
    <row r="303" spans="1:10" ht="24" customHeight="1" x14ac:dyDescent="0.2">
      <c r="A303" s="843" t="s">
        <v>13197</v>
      </c>
      <c r="B303" s="844" t="s">
        <v>13317</v>
      </c>
      <c r="C303" s="843" t="s">
        <v>7</v>
      </c>
      <c r="D303" s="843" t="s">
        <v>51</v>
      </c>
      <c r="E303" s="845" t="s">
        <v>13196</v>
      </c>
      <c r="F303" s="845"/>
      <c r="G303" s="846" t="s">
        <v>23</v>
      </c>
      <c r="H303" s="847">
        <v>0.376</v>
      </c>
      <c r="I303" s="848">
        <v>13.88</v>
      </c>
      <c r="J303" s="848">
        <v>5.2188800000000004</v>
      </c>
    </row>
    <row r="304" spans="1:10" ht="24" customHeight="1" x14ac:dyDescent="0.2">
      <c r="A304" s="843" t="s">
        <v>13197</v>
      </c>
      <c r="B304" s="844" t="s">
        <v>13318</v>
      </c>
      <c r="C304" s="843" t="s">
        <v>7</v>
      </c>
      <c r="D304" s="843" t="s">
        <v>52</v>
      </c>
      <c r="E304" s="845" t="s">
        <v>13196</v>
      </c>
      <c r="F304" s="845"/>
      <c r="G304" s="846" t="s">
        <v>23</v>
      </c>
      <c r="H304" s="847">
        <v>2.052</v>
      </c>
      <c r="I304" s="848">
        <v>16.59</v>
      </c>
      <c r="J304" s="848">
        <v>34.042679999999997</v>
      </c>
    </row>
    <row r="305" spans="1:10" ht="24" customHeight="1" x14ac:dyDescent="0.2">
      <c r="A305" s="849" t="s">
        <v>13199</v>
      </c>
      <c r="B305" s="850" t="s">
        <v>13319</v>
      </c>
      <c r="C305" s="849" t="s">
        <v>7</v>
      </c>
      <c r="D305" s="849" t="s">
        <v>6495</v>
      </c>
      <c r="E305" s="851" t="s">
        <v>13220</v>
      </c>
      <c r="F305" s="851"/>
      <c r="G305" s="852" t="s">
        <v>64</v>
      </c>
      <c r="H305" s="853">
        <v>1.7000000000000001E-2</v>
      </c>
      <c r="I305" s="854">
        <v>4.83</v>
      </c>
      <c r="J305" s="854">
        <v>8.2110000000000002E-2</v>
      </c>
    </row>
    <row r="306" spans="1:10" ht="24" customHeight="1" x14ac:dyDescent="0.2">
      <c r="A306" s="849" t="s">
        <v>13199</v>
      </c>
      <c r="B306" s="850" t="s">
        <v>13322</v>
      </c>
      <c r="C306" s="849" t="s">
        <v>7</v>
      </c>
      <c r="D306" s="849" t="s">
        <v>8277</v>
      </c>
      <c r="E306" s="851" t="s">
        <v>13220</v>
      </c>
      <c r="F306" s="851"/>
      <c r="G306" s="852" t="s">
        <v>21</v>
      </c>
      <c r="H306" s="853">
        <v>2.7E-2</v>
      </c>
      <c r="I306" s="854">
        <v>16.38</v>
      </c>
      <c r="J306" s="854">
        <v>0.44225999999999999</v>
      </c>
    </row>
    <row r="307" spans="1:10" ht="25.5" x14ac:dyDescent="0.2">
      <c r="A307" s="855"/>
      <c r="B307" s="855"/>
      <c r="C307" s="855"/>
      <c r="D307" s="855"/>
      <c r="E307" s="855" t="s">
        <v>13209</v>
      </c>
      <c r="F307" s="856">
        <v>18.23</v>
      </c>
      <c r="G307" s="855" t="s">
        <v>13210</v>
      </c>
      <c r="H307" s="856">
        <v>15.32</v>
      </c>
      <c r="I307" s="855" t="s">
        <v>13211</v>
      </c>
      <c r="J307" s="856">
        <v>33.549999999999997</v>
      </c>
    </row>
    <row r="308" spans="1:10" ht="13.5" thickBot="1" x14ac:dyDescent="0.25">
      <c r="A308" s="855"/>
      <c r="B308" s="855"/>
      <c r="C308" s="855"/>
      <c r="D308" s="855"/>
      <c r="E308" s="855" t="s">
        <v>13212</v>
      </c>
      <c r="F308" s="856">
        <v>19.256855999999999</v>
      </c>
      <c r="G308" s="855"/>
      <c r="H308" s="857" t="s">
        <v>13213</v>
      </c>
      <c r="I308" s="857"/>
      <c r="J308" s="856">
        <v>87.45</v>
      </c>
    </row>
    <row r="309" spans="1:10" ht="0.95" customHeight="1" thickTop="1" x14ac:dyDescent="0.2">
      <c r="A309" s="858"/>
      <c r="B309" s="858"/>
      <c r="C309" s="858"/>
      <c r="D309" s="858"/>
      <c r="E309" s="858"/>
      <c r="F309" s="858"/>
      <c r="G309" s="858"/>
      <c r="H309" s="858"/>
      <c r="I309" s="858"/>
      <c r="J309" s="858"/>
    </row>
    <row r="310" spans="1:10" ht="18" customHeight="1" x14ac:dyDescent="0.2">
      <c r="A310" s="833" t="s">
        <v>13354</v>
      </c>
      <c r="B310" s="834" t="s">
        <v>13186</v>
      </c>
      <c r="C310" s="833" t="s">
        <v>13187</v>
      </c>
      <c r="D310" s="833" t="s">
        <v>13188</v>
      </c>
      <c r="E310" s="835" t="s">
        <v>13189</v>
      </c>
      <c r="F310" s="835"/>
      <c r="G310" s="836" t="s">
        <v>13190</v>
      </c>
      <c r="H310" s="834" t="s">
        <v>13191</v>
      </c>
      <c r="I310" s="834" t="s">
        <v>13192</v>
      </c>
      <c r="J310" s="834" t="s">
        <v>13193</v>
      </c>
    </row>
    <row r="311" spans="1:10" ht="48" customHeight="1" x14ac:dyDescent="0.2">
      <c r="A311" s="837" t="s">
        <v>13194</v>
      </c>
      <c r="B311" s="838" t="s">
        <v>13355</v>
      </c>
      <c r="C311" s="837" t="s">
        <v>7</v>
      </c>
      <c r="D311" s="837" t="s">
        <v>2402</v>
      </c>
      <c r="E311" s="839" t="s">
        <v>13301</v>
      </c>
      <c r="F311" s="839"/>
      <c r="G311" s="840" t="s">
        <v>13268</v>
      </c>
      <c r="H311" s="841">
        <v>1</v>
      </c>
      <c r="I311" s="842">
        <v>489.3</v>
      </c>
      <c r="J311" s="842">
        <v>489.3</v>
      </c>
    </row>
    <row r="312" spans="1:10" ht="36" customHeight="1" x14ac:dyDescent="0.2">
      <c r="A312" s="843" t="s">
        <v>13197</v>
      </c>
      <c r="B312" s="844" t="s">
        <v>13327</v>
      </c>
      <c r="C312" s="843" t="s">
        <v>7</v>
      </c>
      <c r="D312" s="843" t="s">
        <v>1910</v>
      </c>
      <c r="E312" s="845" t="s">
        <v>13272</v>
      </c>
      <c r="F312" s="845"/>
      <c r="G312" s="846" t="s">
        <v>67</v>
      </c>
      <c r="H312" s="847">
        <v>0.11799999999999999</v>
      </c>
      <c r="I312" s="848">
        <v>0.31</v>
      </c>
      <c r="J312" s="848">
        <v>3.6580000000000001E-2</v>
      </c>
    </row>
    <row r="313" spans="1:10" ht="36" customHeight="1" x14ac:dyDescent="0.2">
      <c r="A313" s="843" t="s">
        <v>13197</v>
      </c>
      <c r="B313" s="844" t="s">
        <v>13328</v>
      </c>
      <c r="C313" s="843" t="s">
        <v>7</v>
      </c>
      <c r="D313" s="843" t="s">
        <v>1909</v>
      </c>
      <c r="E313" s="845" t="s">
        <v>13272</v>
      </c>
      <c r="F313" s="845"/>
      <c r="G313" s="846" t="s">
        <v>50</v>
      </c>
      <c r="H313" s="847">
        <v>5.6000000000000001E-2</v>
      </c>
      <c r="I313" s="848">
        <v>1.56</v>
      </c>
      <c r="J313" s="848">
        <v>8.7359999999999993E-2</v>
      </c>
    </row>
    <row r="314" spans="1:10" ht="24" customHeight="1" x14ac:dyDescent="0.2">
      <c r="A314" s="843" t="s">
        <v>13197</v>
      </c>
      <c r="B314" s="844" t="s">
        <v>13318</v>
      </c>
      <c r="C314" s="843" t="s">
        <v>7</v>
      </c>
      <c r="D314" s="843" t="s">
        <v>52</v>
      </c>
      <c r="E314" s="845" t="s">
        <v>13196</v>
      </c>
      <c r="F314" s="845"/>
      <c r="G314" s="846" t="s">
        <v>23</v>
      </c>
      <c r="H314" s="847">
        <v>0.17399999999999999</v>
      </c>
      <c r="I314" s="848">
        <v>16.59</v>
      </c>
      <c r="J314" s="848">
        <v>2.88666</v>
      </c>
    </row>
    <row r="315" spans="1:10" ht="24" customHeight="1" x14ac:dyDescent="0.2">
      <c r="A315" s="843" t="s">
        <v>13197</v>
      </c>
      <c r="B315" s="844" t="s">
        <v>13244</v>
      </c>
      <c r="C315" s="843" t="s">
        <v>7</v>
      </c>
      <c r="D315" s="843" t="s">
        <v>25</v>
      </c>
      <c r="E315" s="845" t="s">
        <v>13196</v>
      </c>
      <c r="F315" s="845"/>
      <c r="G315" s="846" t="s">
        <v>23</v>
      </c>
      <c r="H315" s="847">
        <v>1.0449999999999999</v>
      </c>
      <c r="I315" s="848">
        <v>13.34</v>
      </c>
      <c r="J315" s="848">
        <v>13.940300000000001</v>
      </c>
    </row>
    <row r="316" spans="1:10" ht="24" customHeight="1" x14ac:dyDescent="0.2">
      <c r="A316" s="843" t="s">
        <v>13197</v>
      </c>
      <c r="B316" s="844" t="s">
        <v>13252</v>
      </c>
      <c r="C316" s="843" t="s">
        <v>7</v>
      </c>
      <c r="D316" s="843" t="s">
        <v>53</v>
      </c>
      <c r="E316" s="845" t="s">
        <v>13196</v>
      </c>
      <c r="F316" s="845"/>
      <c r="G316" s="846" t="s">
        <v>23</v>
      </c>
      <c r="H316" s="847">
        <v>0.17399999999999999</v>
      </c>
      <c r="I316" s="848">
        <v>16.78</v>
      </c>
      <c r="J316" s="848">
        <v>2.9197199999999999</v>
      </c>
    </row>
    <row r="317" spans="1:10" ht="36" customHeight="1" x14ac:dyDescent="0.2">
      <c r="A317" s="849" t="s">
        <v>13199</v>
      </c>
      <c r="B317" s="850" t="s">
        <v>13356</v>
      </c>
      <c r="C317" s="849" t="s">
        <v>7</v>
      </c>
      <c r="D317" s="849" t="s">
        <v>6002</v>
      </c>
      <c r="E317" s="851" t="s">
        <v>13220</v>
      </c>
      <c r="F317" s="851"/>
      <c r="G317" s="852" t="s">
        <v>13268</v>
      </c>
      <c r="H317" s="853">
        <v>1.103</v>
      </c>
      <c r="I317" s="854">
        <v>425.59</v>
      </c>
      <c r="J317" s="854">
        <v>469.42577</v>
      </c>
    </row>
    <row r="318" spans="1:10" ht="25.5" x14ac:dyDescent="0.2">
      <c r="A318" s="855"/>
      <c r="B318" s="855"/>
      <c r="C318" s="855"/>
      <c r="D318" s="855"/>
      <c r="E318" s="855" t="s">
        <v>13209</v>
      </c>
      <c r="F318" s="856">
        <v>7.92</v>
      </c>
      <c r="G318" s="855" t="s">
        <v>13210</v>
      </c>
      <c r="H318" s="856">
        <v>6.65</v>
      </c>
      <c r="I318" s="855" t="s">
        <v>13211</v>
      </c>
      <c r="J318" s="856">
        <v>14.57</v>
      </c>
    </row>
    <row r="319" spans="1:10" ht="13.5" thickBot="1" x14ac:dyDescent="0.25">
      <c r="A319" s="855"/>
      <c r="B319" s="855"/>
      <c r="C319" s="855"/>
      <c r="D319" s="855"/>
      <c r="E319" s="855" t="s">
        <v>13212</v>
      </c>
      <c r="F319" s="856">
        <v>138.17832000000001</v>
      </c>
      <c r="G319" s="855"/>
      <c r="H319" s="857" t="s">
        <v>13213</v>
      </c>
      <c r="I319" s="857"/>
      <c r="J319" s="856">
        <v>627.48</v>
      </c>
    </row>
    <row r="320" spans="1:10" ht="0.95" customHeight="1" thickTop="1" x14ac:dyDescent="0.2">
      <c r="A320" s="858"/>
      <c r="B320" s="858"/>
      <c r="C320" s="858"/>
      <c r="D320" s="858"/>
      <c r="E320" s="858"/>
      <c r="F320" s="858"/>
      <c r="G320" s="858"/>
      <c r="H320" s="858"/>
      <c r="I320" s="858"/>
      <c r="J320" s="858"/>
    </row>
    <row r="321" spans="1:10" ht="18" customHeight="1" x14ac:dyDescent="0.2">
      <c r="A321" s="833" t="s">
        <v>13357</v>
      </c>
      <c r="B321" s="834" t="s">
        <v>13186</v>
      </c>
      <c r="C321" s="833" t="s">
        <v>13187</v>
      </c>
      <c r="D321" s="833" t="s">
        <v>13188</v>
      </c>
      <c r="E321" s="835" t="s">
        <v>13189</v>
      </c>
      <c r="F321" s="835"/>
      <c r="G321" s="836" t="s">
        <v>13190</v>
      </c>
      <c r="H321" s="834" t="s">
        <v>13191</v>
      </c>
      <c r="I321" s="834" t="s">
        <v>13192</v>
      </c>
      <c r="J321" s="834" t="s">
        <v>13193</v>
      </c>
    </row>
    <row r="322" spans="1:10" ht="48" customHeight="1" x14ac:dyDescent="0.2">
      <c r="A322" s="837" t="s">
        <v>13194</v>
      </c>
      <c r="B322" s="838" t="s">
        <v>13358</v>
      </c>
      <c r="C322" s="837" t="s">
        <v>7</v>
      </c>
      <c r="D322" s="837" t="s">
        <v>11270</v>
      </c>
      <c r="E322" s="839" t="s">
        <v>13301</v>
      </c>
      <c r="F322" s="839"/>
      <c r="G322" s="840" t="s">
        <v>13243</v>
      </c>
      <c r="H322" s="841">
        <v>1</v>
      </c>
      <c r="I322" s="842">
        <v>41.77</v>
      </c>
      <c r="J322" s="842">
        <v>41.77</v>
      </c>
    </row>
    <row r="323" spans="1:10" ht="24" customHeight="1" x14ac:dyDescent="0.2">
      <c r="A323" s="843" t="s">
        <v>13197</v>
      </c>
      <c r="B323" s="844" t="s">
        <v>13359</v>
      </c>
      <c r="C323" s="843" t="s">
        <v>7</v>
      </c>
      <c r="D323" s="843" t="s">
        <v>11211</v>
      </c>
      <c r="E323" s="845" t="s">
        <v>13301</v>
      </c>
      <c r="F323" s="845"/>
      <c r="G323" s="846" t="s">
        <v>13243</v>
      </c>
      <c r="H323" s="847">
        <v>0.105</v>
      </c>
      <c r="I323" s="848">
        <v>91.73</v>
      </c>
      <c r="J323" s="848">
        <v>9.6316500000000005</v>
      </c>
    </row>
    <row r="324" spans="1:10" ht="24" customHeight="1" x14ac:dyDescent="0.2">
      <c r="A324" s="843" t="s">
        <v>13197</v>
      </c>
      <c r="B324" s="844" t="s">
        <v>13360</v>
      </c>
      <c r="C324" s="843" t="s">
        <v>7</v>
      </c>
      <c r="D324" s="843" t="s">
        <v>11217</v>
      </c>
      <c r="E324" s="845" t="s">
        <v>13301</v>
      </c>
      <c r="F324" s="845"/>
      <c r="G324" s="846" t="s">
        <v>18</v>
      </c>
      <c r="H324" s="847">
        <v>0.65900000000000003</v>
      </c>
      <c r="I324" s="848">
        <v>26.29</v>
      </c>
      <c r="J324" s="848">
        <v>17.325109999999999</v>
      </c>
    </row>
    <row r="325" spans="1:10" ht="24" customHeight="1" x14ac:dyDescent="0.2">
      <c r="A325" s="843" t="s">
        <v>13197</v>
      </c>
      <c r="B325" s="844" t="s">
        <v>13317</v>
      </c>
      <c r="C325" s="843" t="s">
        <v>7</v>
      </c>
      <c r="D325" s="843" t="s">
        <v>51</v>
      </c>
      <c r="E325" s="845" t="s">
        <v>13196</v>
      </c>
      <c r="F325" s="845"/>
      <c r="G325" s="846" t="s">
        <v>23</v>
      </c>
      <c r="H325" s="847">
        <v>0.109</v>
      </c>
      <c r="I325" s="848">
        <v>13.88</v>
      </c>
      <c r="J325" s="848">
        <v>1.51292</v>
      </c>
    </row>
    <row r="326" spans="1:10" ht="24" customHeight="1" x14ac:dyDescent="0.2">
      <c r="A326" s="843" t="s">
        <v>13197</v>
      </c>
      <c r="B326" s="844" t="s">
        <v>13318</v>
      </c>
      <c r="C326" s="843" t="s">
        <v>7</v>
      </c>
      <c r="D326" s="843" t="s">
        <v>52</v>
      </c>
      <c r="E326" s="845" t="s">
        <v>13196</v>
      </c>
      <c r="F326" s="845"/>
      <c r="G326" s="846" t="s">
        <v>23</v>
      </c>
      <c r="H326" s="847">
        <v>0.59599999999999997</v>
      </c>
      <c r="I326" s="848">
        <v>16.59</v>
      </c>
      <c r="J326" s="848">
        <v>9.8876399999999993</v>
      </c>
    </row>
    <row r="327" spans="1:10" ht="24" customHeight="1" x14ac:dyDescent="0.2">
      <c r="A327" s="849" t="s">
        <v>13199</v>
      </c>
      <c r="B327" s="850" t="s">
        <v>13319</v>
      </c>
      <c r="C327" s="849" t="s">
        <v>7</v>
      </c>
      <c r="D327" s="849" t="s">
        <v>6495</v>
      </c>
      <c r="E327" s="851" t="s">
        <v>13220</v>
      </c>
      <c r="F327" s="851"/>
      <c r="G327" s="852" t="s">
        <v>64</v>
      </c>
      <c r="H327" s="853">
        <v>4.0000000000000001E-3</v>
      </c>
      <c r="I327" s="854">
        <v>4.83</v>
      </c>
      <c r="J327" s="854">
        <v>1.932E-2</v>
      </c>
    </row>
    <row r="328" spans="1:10" ht="24" customHeight="1" x14ac:dyDescent="0.2">
      <c r="A328" s="849" t="s">
        <v>13199</v>
      </c>
      <c r="B328" s="850" t="s">
        <v>13322</v>
      </c>
      <c r="C328" s="849" t="s">
        <v>7</v>
      </c>
      <c r="D328" s="849" t="s">
        <v>8277</v>
      </c>
      <c r="E328" s="851" t="s">
        <v>13220</v>
      </c>
      <c r="F328" s="851"/>
      <c r="G328" s="852" t="s">
        <v>21</v>
      </c>
      <c r="H328" s="853">
        <v>4.9000000000000002E-2</v>
      </c>
      <c r="I328" s="854">
        <v>16.38</v>
      </c>
      <c r="J328" s="854">
        <v>0.80262</v>
      </c>
    </row>
    <row r="329" spans="1:10" ht="24" customHeight="1" x14ac:dyDescent="0.2">
      <c r="A329" s="849" t="s">
        <v>13199</v>
      </c>
      <c r="B329" s="850" t="s">
        <v>13361</v>
      </c>
      <c r="C329" s="849" t="s">
        <v>7</v>
      </c>
      <c r="D329" s="849" t="s">
        <v>13156</v>
      </c>
      <c r="E329" s="851" t="s">
        <v>13220</v>
      </c>
      <c r="F329" s="851"/>
      <c r="G329" s="852" t="s">
        <v>18</v>
      </c>
      <c r="H329" s="853">
        <v>0.32800000000000001</v>
      </c>
      <c r="I329" s="854">
        <v>7.9</v>
      </c>
      <c r="J329" s="854">
        <v>2.5912000000000002</v>
      </c>
    </row>
    <row r="330" spans="1:10" ht="25.5" x14ac:dyDescent="0.2">
      <c r="A330" s="855"/>
      <c r="B330" s="855"/>
      <c r="C330" s="855"/>
      <c r="D330" s="855"/>
      <c r="E330" s="855" t="s">
        <v>13209</v>
      </c>
      <c r="F330" s="856">
        <v>6.71</v>
      </c>
      <c r="G330" s="855" t="s">
        <v>13210</v>
      </c>
      <c r="H330" s="856">
        <v>5.64</v>
      </c>
      <c r="I330" s="855" t="s">
        <v>13211</v>
      </c>
      <c r="J330" s="856">
        <v>12.35</v>
      </c>
    </row>
    <row r="331" spans="1:10" ht="13.5" thickBot="1" x14ac:dyDescent="0.25">
      <c r="A331" s="855"/>
      <c r="B331" s="855"/>
      <c r="C331" s="855"/>
      <c r="D331" s="855"/>
      <c r="E331" s="855" t="s">
        <v>13212</v>
      </c>
      <c r="F331" s="856">
        <v>11.795847999999999</v>
      </c>
      <c r="G331" s="855"/>
      <c r="H331" s="857" t="s">
        <v>13213</v>
      </c>
      <c r="I331" s="857"/>
      <c r="J331" s="856">
        <v>53.57</v>
      </c>
    </row>
    <row r="332" spans="1:10" ht="0.95" customHeight="1" thickTop="1" x14ac:dyDescent="0.2">
      <c r="A332" s="858"/>
      <c r="B332" s="858"/>
      <c r="C332" s="858"/>
      <c r="D332" s="858"/>
      <c r="E332" s="858"/>
      <c r="F332" s="858"/>
      <c r="G332" s="858"/>
      <c r="H332" s="858"/>
      <c r="I332" s="858"/>
      <c r="J332" s="858"/>
    </row>
    <row r="333" spans="1:10" ht="18" customHeight="1" x14ac:dyDescent="0.2">
      <c r="A333" s="833" t="s">
        <v>13362</v>
      </c>
      <c r="B333" s="834" t="s">
        <v>13186</v>
      </c>
      <c r="C333" s="833" t="s">
        <v>13187</v>
      </c>
      <c r="D333" s="833" t="s">
        <v>13188</v>
      </c>
      <c r="E333" s="835" t="s">
        <v>13189</v>
      </c>
      <c r="F333" s="835"/>
      <c r="G333" s="836" t="s">
        <v>13190</v>
      </c>
      <c r="H333" s="834" t="s">
        <v>13191</v>
      </c>
      <c r="I333" s="834" t="s">
        <v>13192</v>
      </c>
      <c r="J333" s="834" t="s">
        <v>13193</v>
      </c>
    </row>
    <row r="334" spans="1:10" ht="24" customHeight="1" x14ac:dyDescent="0.2">
      <c r="A334" s="837" t="s">
        <v>13194</v>
      </c>
      <c r="B334" s="838" t="s">
        <v>13363</v>
      </c>
      <c r="C334" s="837" t="s">
        <v>7</v>
      </c>
      <c r="D334" s="837" t="s">
        <v>61</v>
      </c>
      <c r="E334" s="839" t="s">
        <v>13301</v>
      </c>
      <c r="F334" s="839"/>
      <c r="G334" s="840" t="s">
        <v>13268</v>
      </c>
      <c r="H334" s="841">
        <v>1</v>
      </c>
      <c r="I334" s="842">
        <v>136.88999999999999</v>
      </c>
      <c r="J334" s="842">
        <v>136.88999999999999</v>
      </c>
    </row>
    <row r="335" spans="1:10" ht="36" customHeight="1" x14ac:dyDescent="0.2">
      <c r="A335" s="843" t="s">
        <v>13197</v>
      </c>
      <c r="B335" s="844" t="s">
        <v>13327</v>
      </c>
      <c r="C335" s="843" t="s">
        <v>7</v>
      </c>
      <c r="D335" s="843" t="s">
        <v>1910</v>
      </c>
      <c r="E335" s="845" t="s">
        <v>13272</v>
      </c>
      <c r="F335" s="845"/>
      <c r="G335" s="846" t="s">
        <v>67</v>
      </c>
      <c r="H335" s="847">
        <v>1.1739999999999999</v>
      </c>
      <c r="I335" s="848">
        <v>0.31</v>
      </c>
      <c r="J335" s="848">
        <v>0.36393999999999999</v>
      </c>
    </row>
    <row r="336" spans="1:10" ht="36" customHeight="1" x14ac:dyDescent="0.2">
      <c r="A336" s="843" t="s">
        <v>13197</v>
      </c>
      <c r="B336" s="844" t="s">
        <v>13328</v>
      </c>
      <c r="C336" s="843" t="s">
        <v>7</v>
      </c>
      <c r="D336" s="843" t="s">
        <v>1909</v>
      </c>
      <c r="E336" s="845" t="s">
        <v>13272</v>
      </c>
      <c r="F336" s="845"/>
      <c r="G336" s="846" t="s">
        <v>50</v>
      </c>
      <c r="H336" s="847">
        <v>0.67200000000000004</v>
      </c>
      <c r="I336" s="848">
        <v>1.56</v>
      </c>
      <c r="J336" s="848">
        <v>1.0483199999999999</v>
      </c>
    </row>
    <row r="337" spans="1:10" ht="24" customHeight="1" x14ac:dyDescent="0.2">
      <c r="A337" s="843" t="s">
        <v>13197</v>
      </c>
      <c r="B337" s="844" t="s">
        <v>13318</v>
      </c>
      <c r="C337" s="843" t="s">
        <v>7</v>
      </c>
      <c r="D337" s="843" t="s">
        <v>52</v>
      </c>
      <c r="E337" s="845" t="s">
        <v>13196</v>
      </c>
      <c r="F337" s="845"/>
      <c r="G337" s="846" t="s">
        <v>23</v>
      </c>
      <c r="H337" s="847">
        <v>1.8460000000000001</v>
      </c>
      <c r="I337" s="848">
        <v>16.59</v>
      </c>
      <c r="J337" s="848">
        <v>30.625139999999998</v>
      </c>
    </row>
    <row r="338" spans="1:10" ht="24" customHeight="1" x14ac:dyDescent="0.2">
      <c r="A338" s="843" t="s">
        <v>13197</v>
      </c>
      <c r="B338" s="844" t="s">
        <v>13244</v>
      </c>
      <c r="C338" s="843" t="s">
        <v>7</v>
      </c>
      <c r="D338" s="843" t="s">
        <v>25</v>
      </c>
      <c r="E338" s="845" t="s">
        <v>13196</v>
      </c>
      <c r="F338" s="845"/>
      <c r="G338" s="846" t="s">
        <v>23</v>
      </c>
      <c r="H338" s="847">
        <v>5.5380000000000003</v>
      </c>
      <c r="I338" s="848">
        <v>13.34</v>
      </c>
      <c r="J338" s="848">
        <v>73.876919999999998</v>
      </c>
    </row>
    <row r="339" spans="1:10" ht="24" customHeight="1" x14ac:dyDescent="0.2">
      <c r="A339" s="843" t="s">
        <v>13197</v>
      </c>
      <c r="B339" s="844" t="s">
        <v>13252</v>
      </c>
      <c r="C339" s="843" t="s">
        <v>7</v>
      </c>
      <c r="D339" s="843" t="s">
        <v>53</v>
      </c>
      <c r="E339" s="845" t="s">
        <v>13196</v>
      </c>
      <c r="F339" s="845"/>
      <c r="G339" s="846" t="s">
        <v>23</v>
      </c>
      <c r="H339" s="847">
        <v>1.8460000000000001</v>
      </c>
      <c r="I339" s="848">
        <v>16.78</v>
      </c>
      <c r="J339" s="848">
        <v>30.97588</v>
      </c>
    </row>
    <row r="340" spans="1:10" ht="25.5" x14ac:dyDescent="0.2">
      <c r="A340" s="855"/>
      <c r="B340" s="855"/>
      <c r="C340" s="855"/>
      <c r="D340" s="855"/>
      <c r="E340" s="855" t="s">
        <v>13209</v>
      </c>
      <c r="F340" s="856">
        <v>54.93</v>
      </c>
      <c r="G340" s="855" t="s">
        <v>13210</v>
      </c>
      <c r="H340" s="856">
        <v>46.18</v>
      </c>
      <c r="I340" s="855" t="s">
        <v>13211</v>
      </c>
      <c r="J340" s="856">
        <v>101.11</v>
      </c>
    </row>
    <row r="341" spans="1:10" ht="13.5" thickBot="1" x14ac:dyDescent="0.25">
      <c r="A341" s="855"/>
      <c r="B341" s="855"/>
      <c r="C341" s="855"/>
      <c r="D341" s="855"/>
      <c r="E341" s="855" t="s">
        <v>13212</v>
      </c>
      <c r="F341" s="856">
        <v>38.657736</v>
      </c>
      <c r="G341" s="855"/>
      <c r="H341" s="857" t="s">
        <v>13213</v>
      </c>
      <c r="I341" s="857"/>
      <c r="J341" s="856">
        <v>175.55</v>
      </c>
    </row>
    <row r="342" spans="1:10" ht="0.95" customHeight="1" thickTop="1" x14ac:dyDescent="0.2">
      <c r="A342" s="858"/>
      <c r="B342" s="858"/>
      <c r="C342" s="858"/>
      <c r="D342" s="858"/>
      <c r="E342" s="858"/>
      <c r="F342" s="858"/>
      <c r="G342" s="858"/>
      <c r="H342" s="858"/>
      <c r="I342" s="858"/>
      <c r="J342" s="858"/>
    </row>
    <row r="343" spans="1:10" ht="18" customHeight="1" x14ac:dyDescent="0.2">
      <c r="A343" s="833" t="s">
        <v>13364</v>
      </c>
      <c r="B343" s="834" t="s">
        <v>13186</v>
      </c>
      <c r="C343" s="833" t="s">
        <v>13187</v>
      </c>
      <c r="D343" s="833" t="s">
        <v>13188</v>
      </c>
      <c r="E343" s="835" t="s">
        <v>13189</v>
      </c>
      <c r="F343" s="835"/>
      <c r="G343" s="836" t="s">
        <v>13190</v>
      </c>
      <c r="H343" s="834" t="s">
        <v>13191</v>
      </c>
      <c r="I343" s="834" t="s">
        <v>13192</v>
      </c>
      <c r="J343" s="834" t="s">
        <v>13193</v>
      </c>
    </row>
    <row r="344" spans="1:10" ht="36" customHeight="1" x14ac:dyDescent="0.2">
      <c r="A344" s="837" t="s">
        <v>13194</v>
      </c>
      <c r="B344" s="838" t="s">
        <v>13365</v>
      </c>
      <c r="C344" s="837" t="s">
        <v>7</v>
      </c>
      <c r="D344" s="837" t="s">
        <v>2943</v>
      </c>
      <c r="E344" s="839" t="s">
        <v>13301</v>
      </c>
      <c r="F344" s="839"/>
      <c r="G344" s="840" t="s">
        <v>13268</v>
      </c>
      <c r="H344" s="841">
        <v>1</v>
      </c>
      <c r="I344" s="842">
        <v>342.1</v>
      </c>
      <c r="J344" s="842">
        <v>342.1</v>
      </c>
    </row>
    <row r="345" spans="1:10" ht="48" customHeight="1" x14ac:dyDescent="0.2">
      <c r="A345" s="843" t="s">
        <v>13197</v>
      </c>
      <c r="B345" s="844" t="s">
        <v>13366</v>
      </c>
      <c r="C345" s="843" t="s">
        <v>7</v>
      </c>
      <c r="D345" s="843" t="s">
        <v>1365</v>
      </c>
      <c r="E345" s="845" t="s">
        <v>13272</v>
      </c>
      <c r="F345" s="845"/>
      <c r="G345" s="846" t="s">
        <v>67</v>
      </c>
      <c r="H345" s="847">
        <v>0.61</v>
      </c>
      <c r="I345" s="848">
        <v>1.1000000000000001</v>
      </c>
      <c r="J345" s="848">
        <v>0.67100000000000004</v>
      </c>
    </row>
    <row r="346" spans="1:10" ht="48" customHeight="1" x14ac:dyDescent="0.2">
      <c r="A346" s="843" t="s">
        <v>13197</v>
      </c>
      <c r="B346" s="844" t="s">
        <v>13367</v>
      </c>
      <c r="C346" s="843" t="s">
        <v>7</v>
      </c>
      <c r="D346" s="843" t="s">
        <v>1364</v>
      </c>
      <c r="E346" s="845" t="s">
        <v>13272</v>
      </c>
      <c r="F346" s="845"/>
      <c r="G346" s="846" t="s">
        <v>50</v>
      </c>
      <c r="H346" s="847">
        <v>0.64</v>
      </c>
      <c r="I346" s="848">
        <v>4.07</v>
      </c>
      <c r="J346" s="848">
        <v>2.6048</v>
      </c>
    </row>
    <row r="347" spans="1:10" ht="24" customHeight="1" x14ac:dyDescent="0.2">
      <c r="A347" s="843" t="s">
        <v>13197</v>
      </c>
      <c r="B347" s="844" t="s">
        <v>13244</v>
      </c>
      <c r="C347" s="843" t="s">
        <v>7</v>
      </c>
      <c r="D347" s="843" t="s">
        <v>25</v>
      </c>
      <c r="E347" s="845" t="s">
        <v>13196</v>
      </c>
      <c r="F347" s="845"/>
      <c r="G347" s="846" t="s">
        <v>23</v>
      </c>
      <c r="H347" s="847">
        <v>1.98</v>
      </c>
      <c r="I347" s="848">
        <v>13.34</v>
      </c>
      <c r="J347" s="848">
        <v>26.4132</v>
      </c>
    </row>
    <row r="348" spans="1:10" ht="24" customHeight="1" x14ac:dyDescent="0.2">
      <c r="A348" s="843" t="s">
        <v>13197</v>
      </c>
      <c r="B348" s="844" t="s">
        <v>13368</v>
      </c>
      <c r="C348" s="843" t="s">
        <v>7</v>
      </c>
      <c r="D348" s="843" t="s">
        <v>1243</v>
      </c>
      <c r="E348" s="845" t="s">
        <v>13196</v>
      </c>
      <c r="F348" s="845"/>
      <c r="G348" s="846" t="s">
        <v>23</v>
      </c>
      <c r="H348" s="847">
        <v>1.25</v>
      </c>
      <c r="I348" s="848">
        <v>11.79</v>
      </c>
      <c r="J348" s="848">
        <v>14.737500000000001</v>
      </c>
    </row>
    <row r="349" spans="1:10" ht="24" customHeight="1" x14ac:dyDescent="0.2">
      <c r="A349" s="849" t="s">
        <v>13199</v>
      </c>
      <c r="B349" s="850" t="s">
        <v>13369</v>
      </c>
      <c r="C349" s="849" t="s">
        <v>7</v>
      </c>
      <c r="D349" s="849" t="s">
        <v>5205</v>
      </c>
      <c r="E349" s="851" t="s">
        <v>13220</v>
      </c>
      <c r="F349" s="851"/>
      <c r="G349" s="852" t="s">
        <v>13268</v>
      </c>
      <c r="H349" s="853">
        <v>0.72699999999999998</v>
      </c>
      <c r="I349" s="854">
        <v>63</v>
      </c>
      <c r="J349" s="854">
        <v>45.801000000000002</v>
      </c>
    </row>
    <row r="350" spans="1:10" ht="24" customHeight="1" x14ac:dyDescent="0.2">
      <c r="A350" s="849" t="s">
        <v>13199</v>
      </c>
      <c r="B350" s="850" t="s">
        <v>13370</v>
      </c>
      <c r="C350" s="849" t="s">
        <v>7</v>
      </c>
      <c r="D350" s="849" t="s">
        <v>5946</v>
      </c>
      <c r="E350" s="851" t="s">
        <v>13220</v>
      </c>
      <c r="F350" s="851"/>
      <c r="G350" s="852" t="s">
        <v>21</v>
      </c>
      <c r="H350" s="853">
        <v>364.94</v>
      </c>
      <c r="I350" s="854">
        <v>0.56000000000000005</v>
      </c>
      <c r="J350" s="854">
        <v>204.3664</v>
      </c>
    </row>
    <row r="351" spans="1:10" ht="24" customHeight="1" x14ac:dyDescent="0.2">
      <c r="A351" s="849" t="s">
        <v>13199</v>
      </c>
      <c r="B351" s="850" t="s">
        <v>13371</v>
      </c>
      <c r="C351" s="849" t="s">
        <v>7</v>
      </c>
      <c r="D351" s="849" t="s">
        <v>8037</v>
      </c>
      <c r="E351" s="851" t="s">
        <v>13220</v>
      </c>
      <c r="F351" s="851"/>
      <c r="G351" s="852" t="s">
        <v>13268</v>
      </c>
      <c r="H351" s="853">
        <v>0.59699999999999998</v>
      </c>
      <c r="I351" s="854">
        <v>79.58</v>
      </c>
      <c r="J351" s="854">
        <v>47.509259999999998</v>
      </c>
    </row>
    <row r="352" spans="1:10" ht="25.5" x14ac:dyDescent="0.2">
      <c r="A352" s="855"/>
      <c r="B352" s="855"/>
      <c r="C352" s="855"/>
      <c r="D352" s="855"/>
      <c r="E352" s="855" t="s">
        <v>13209</v>
      </c>
      <c r="F352" s="856">
        <v>16.39</v>
      </c>
      <c r="G352" s="855" t="s">
        <v>13210</v>
      </c>
      <c r="H352" s="856">
        <v>13.79</v>
      </c>
      <c r="I352" s="855" t="s">
        <v>13211</v>
      </c>
      <c r="J352" s="856">
        <v>30.18</v>
      </c>
    </row>
    <row r="353" spans="1:10" ht="13.5" thickBot="1" x14ac:dyDescent="0.25">
      <c r="A353" s="855"/>
      <c r="B353" s="855"/>
      <c r="C353" s="855"/>
      <c r="D353" s="855"/>
      <c r="E353" s="855" t="s">
        <v>13212</v>
      </c>
      <c r="F353" s="856">
        <v>96.609039999999993</v>
      </c>
      <c r="G353" s="855"/>
      <c r="H353" s="857" t="s">
        <v>13213</v>
      </c>
      <c r="I353" s="857"/>
      <c r="J353" s="856">
        <v>438.71</v>
      </c>
    </row>
    <row r="354" spans="1:10" ht="0.95" customHeight="1" thickTop="1" x14ac:dyDescent="0.2">
      <c r="A354" s="858"/>
      <c r="B354" s="858"/>
      <c r="C354" s="858"/>
      <c r="D354" s="858"/>
      <c r="E354" s="858"/>
      <c r="F354" s="858"/>
      <c r="G354" s="858"/>
      <c r="H354" s="858"/>
      <c r="I354" s="858"/>
      <c r="J354" s="858"/>
    </row>
    <row r="355" spans="1:10" ht="18" customHeight="1" x14ac:dyDescent="0.2">
      <c r="A355" s="833" t="s">
        <v>13372</v>
      </c>
      <c r="B355" s="834" t="s">
        <v>13186</v>
      </c>
      <c r="C355" s="833" t="s">
        <v>13187</v>
      </c>
      <c r="D355" s="833" t="s">
        <v>13188</v>
      </c>
      <c r="E355" s="835" t="s">
        <v>13189</v>
      </c>
      <c r="F355" s="835"/>
      <c r="G355" s="836" t="s">
        <v>13190</v>
      </c>
      <c r="H355" s="834" t="s">
        <v>13191</v>
      </c>
      <c r="I355" s="834" t="s">
        <v>13192</v>
      </c>
      <c r="J355" s="834" t="s">
        <v>13193</v>
      </c>
    </row>
    <row r="356" spans="1:10" ht="48" customHeight="1" x14ac:dyDescent="0.2">
      <c r="A356" s="837" t="s">
        <v>13194</v>
      </c>
      <c r="B356" s="838" t="s">
        <v>13373</v>
      </c>
      <c r="C356" s="837" t="s">
        <v>7</v>
      </c>
      <c r="D356" s="837" t="s">
        <v>2391</v>
      </c>
      <c r="E356" s="839" t="s">
        <v>13374</v>
      </c>
      <c r="F356" s="839"/>
      <c r="G356" s="840" t="s">
        <v>38</v>
      </c>
      <c r="H356" s="841">
        <v>1</v>
      </c>
      <c r="I356" s="842">
        <v>1468.88</v>
      </c>
      <c r="J356" s="842">
        <v>1468.88</v>
      </c>
    </row>
    <row r="357" spans="1:10" ht="36" customHeight="1" x14ac:dyDescent="0.2">
      <c r="A357" s="843" t="s">
        <v>13197</v>
      </c>
      <c r="B357" s="844" t="s">
        <v>13375</v>
      </c>
      <c r="C357" s="843" t="s">
        <v>7</v>
      </c>
      <c r="D357" s="843" t="s">
        <v>4020</v>
      </c>
      <c r="E357" s="845" t="s">
        <v>13374</v>
      </c>
      <c r="F357" s="845"/>
      <c r="G357" s="846" t="s">
        <v>38</v>
      </c>
      <c r="H357" s="847">
        <v>1</v>
      </c>
      <c r="I357" s="848">
        <v>195.54</v>
      </c>
      <c r="J357" s="848">
        <v>195.54</v>
      </c>
    </row>
    <row r="358" spans="1:10" ht="24" customHeight="1" x14ac:dyDescent="0.2">
      <c r="A358" s="843" t="s">
        <v>13197</v>
      </c>
      <c r="B358" s="844" t="s">
        <v>13244</v>
      </c>
      <c r="C358" s="843" t="s">
        <v>7</v>
      </c>
      <c r="D358" s="843" t="s">
        <v>25</v>
      </c>
      <c r="E358" s="845" t="s">
        <v>13196</v>
      </c>
      <c r="F358" s="845"/>
      <c r="G358" s="846" t="s">
        <v>23</v>
      </c>
      <c r="H358" s="847">
        <v>0.65600000000000003</v>
      </c>
      <c r="I358" s="848">
        <v>13.34</v>
      </c>
      <c r="J358" s="848">
        <v>8.7510399999999997</v>
      </c>
    </row>
    <row r="359" spans="1:10" ht="24" customHeight="1" x14ac:dyDescent="0.2">
      <c r="A359" s="843" t="s">
        <v>13197</v>
      </c>
      <c r="B359" s="844" t="s">
        <v>13258</v>
      </c>
      <c r="C359" s="843" t="s">
        <v>7</v>
      </c>
      <c r="D359" s="843" t="s">
        <v>194</v>
      </c>
      <c r="E359" s="845" t="s">
        <v>13196</v>
      </c>
      <c r="F359" s="845"/>
      <c r="G359" s="846" t="s">
        <v>23</v>
      </c>
      <c r="H359" s="847">
        <v>2.8439999999999999</v>
      </c>
      <c r="I359" s="848">
        <v>11.74</v>
      </c>
      <c r="J359" s="848">
        <v>33.388559999999998</v>
      </c>
    </row>
    <row r="360" spans="1:10" ht="24" customHeight="1" x14ac:dyDescent="0.2">
      <c r="A360" s="849" t="s">
        <v>13199</v>
      </c>
      <c r="B360" s="850" t="s">
        <v>13376</v>
      </c>
      <c r="C360" s="849" t="s">
        <v>7</v>
      </c>
      <c r="D360" s="849" t="s">
        <v>5771</v>
      </c>
      <c r="E360" s="851" t="s">
        <v>13220</v>
      </c>
      <c r="F360" s="851"/>
      <c r="G360" s="852" t="s">
        <v>21</v>
      </c>
      <c r="H360" s="853">
        <v>53.86</v>
      </c>
      <c r="I360" s="854">
        <v>6.3</v>
      </c>
      <c r="J360" s="854">
        <v>339.31799999999998</v>
      </c>
    </row>
    <row r="361" spans="1:10" ht="24" customHeight="1" x14ac:dyDescent="0.2">
      <c r="A361" s="849" t="s">
        <v>13199</v>
      </c>
      <c r="B361" s="850" t="s">
        <v>13377</v>
      </c>
      <c r="C361" s="849" t="s">
        <v>7</v>
      </c>
      <c r="D361" s="849" t="s">
        <v>6629</v>
      </c>
      <c r="E361" s="851" t="s">
        <v>13220</v>
      </c>
      <c r="F361" s="851"/>
      <c r="G361" s="852" t="s">
        <v>21</v>
      </c>
      <c r="H361" s="853">
        <v>0.52200000000000002</v>
      </c>
      <c r="I361" s="854">
        <v>14.5</v>
      </c>
      <c r="J361" s="854">
        <v>7.569</v>
      </c>
    </row>
    <row r="362" spans="1:10" ht="36" customHeight="1" x14ac:dyDescent="0.2">
      <c r="A362" s="849" t="s">
        <v>13199</v>
      </c>
      <c r="B362" s="850" t="s">
        <v>13378</v>
      </c>
      <c r="C362" s="849" t="s">
        <v>7</v>
      </c>
      <c r="D362" s="849" t="s">
        <v>8085</v>
      </c>
      <c r="E362" s="851" t="s">
        <v>13220</v>
      </c>
      <c r="F362" s="851"/>
      <c r="G362" s="852" t="s">
        <v>21</v>
      </c>
      <c r="H362" s="853">
        <v>133.38</v>
      </c>
      <c r="I362" s="854">
        <v>6.63</v>
      </c>
      <c r="J362" s="854">
        <v>884.30939999999998</v>
      </c>
    </row>
    <row r="363" spans="1:10" ht="25.5" x14ac:dyDescent="0.2">
      <c r="A363" s="855"/>
      <c r="B363" s="855"/>
      <c r="C363" s="855"/>
      <c r="D363" s="855"/>
      <c r="E363" s="855" t="s">
        <v>13209</v>
      </c>
      <c r="F363" s="856">
        <v>70.28</v>
      </c>
      <c r="G363" s="855" t="s">
        <v>13210</v>
      </c>
      <c r="H363" s="856">
        <v>59.07</v>
      </c>
      <c r="I363" s="855" t="s">
        <v>13211</v>
      </c>
      <c r="J363" s="856">
        <v>129.35</v>
      </c>
    </row>
    <row r="364" spans="1:10" ht="13.5" thickBot="1" x14ac:dyDescent="0.25">
      <c r="A364" s="855"/>
      <c r="B364" s="855"/>
      <c r="C364" s="855"/>
      <c r="D364" s="855"/>
      <c r="E364" s="855" t="s">
        <v>13212</v>
      </c>
      <c r="F364" s="856">
        <v>414.811712</v>
      </c>
      <c r="G364" s="855"/>
      <c r="H364" s="857" t="s">
        <v>13213</v>
      </c>
      <c r="I364" s="857"/>
      <c r="J364" s="856">
        <v>1883.69</v>
      </c>
    </row>
    <row r="365" spans="1:10" ht="0.95" customHeight="1" thickTop="1" x14ac:dyDescent="0.2">
      <c r="A365" s="858"/>
      <c r="B365" s="858"/>
      <c r="C365" s="858"/>
      <c r="D365" s="858"/>
      <c r="E365" s="858"/>
      <c r="F365" s="858"/>
      <c r="G365" s="858"/>
      <c r="H365" s="858"/>
      <c r="I365" s="858"/>
      <c r="J365" s="858"/>
    </row>
    <row r="366" spans="1:10" ht="18" customHeight="1" x14ac:dyDescent="0.2">
      <c r="A366" s="833" t="s">
        <v>13379</v>
      </c>
      <c r="B366" s="834" t="s">
        <v>13186</v>
      </c>
      <c r="C366" s="833" t="s">
        <v>13187</v>
      </c>
      <c r="D366" s="833" t="s">
        <v>13188</v>
      </c>
      <c r="E366" s="835" t="s">
        <v>13189</v>
      </c>
      <c r="F366" s="835"/>
      <c r="G366" s="836" t="s">
        <v>13190</v>
      </c>
      <c r="H366" s="834" t="s">
        <v>13191</v>
      </c>
      <c r="I366" s="834" t="s">
        <v>13192</v>
      </c>
      <c r="J366" s="834" t="s">
        <v>13193</v>
      </c>
    </row>
    <row r="367" spans="1:10" ht="48" customHeight="1" x14ac:dyDescent="0.2">
      <c r="A367" s="837" t="s">
        <v>13194</v>
      </c>
      <c r="B367" s="838" t="s">
        <v>13380</v>
      </c>
      <c r="C367" s="837" t="s">
        <v>7</v>
      </c>
      <c r="D367" s="837" t="s">
        <v>2389</v>
      </c>
      <c r="E367" s="839" t="s">
        <v>13374</v>
      </c>
      <c r="F367" s="839"/>
      <c r="G367" s="840" t="s">
        <v>38</v>
      </c>
      <c r="H367" s="841">
        <v>1</v>
      </c>
      <c r="I367" s="842">
        <v>1286.71</v>
      </c>
      <c r="J367" s="842">
        <v>1286.71</v>
      </c>
    </row>
    <row r="368" spans="1:10" ht="36" customHeight="1" x14ac:dyDescent="0.2">
      <c r="A368" s="843" t="s">
        <v>13197</v>
      </c>
      <c r="B368" s="844" t="s">
        <v>13375</v>
      </c>
      <c r="C368" s="843" t="s">
        <v>7</v>
      </c>
      <c r="D368" s="843" t="s">
        <v>4020</v>
      </c>
      <c r="E368" s="845" t="s">
        <v>13374</v>
      </c>
      <c r="F368" s="845"/>
      <c r="G368" s="846" t="s">
        <v>38</v>
      </c>
      <c r="H368" s="847">
        <v>1</v>
      </c>
      <c r="I368" s="848">
        <v>195.54</v>
      </c>
      <c r="J368" s="848">
        <v>195.54</v>
      </c>
    </row>
    <row r="369" spans="1:10" ht="24" customHeight="1" x14ac:dyDescent="0.2">
      <c r="A369" s="843" t="s">
        <v>13197</v>
      </c>
      <c r="B369" s="844" t="s">
        <v>13244</v>
      </c>
      <c r="C369" s="843" t="s">
        <v>7</v>
      </c>
      <c r="D369" s="843" t="s">
        <v>25</v>
      </c>
      <c r="E369" s="845" t="s">
        <v>13196</v>
      </c>
      <c r="F369" s="845"/>
      <c r="G369" s="846" t="s">
        <v>23</v>
      </c>
      <c r="H369" s="847">
        <v>0.65600000000000003</v>
      </c>
      <c r="I369" s="848">
        <v>13.34</v>
      </c>
      <c r="J369" s="848">
        <v>8.7510399999999997</v>
      </c>
    </row>
    <row r="370" spans="1:10" ht="24" customHeight="1" x14ac:dyDescent="0.2">
      <c r="A370" s="843" t="s">
        <v>13197</v>
      </c>
      <c r="B370" s="844" t="s">
        <v>13258</v>
      </c>
      <c r="C370" s="843" t="s">
        <v>7</v>
      </c>
      <c r="D370" s="843" t="s">
        <v>194</v>
      </c>
      <c r="E370" s="845" t="s">
        <v>13196</v>
      </c>
      <c r="F370" s="845"/>
      <c r="G370" s="846" t="s">
        <v>23</v>
      </c>
      <c r="H370" s="847">
        <v>2.8439999999999999</v>
      </c>
      <c r="I370" s="848">
        <v>11.74</v>
      </c>
      <c r="J370" s="848">
        <v>33.388559999999998</v>
      </c>
    </row>
    <row r="371" spans="1:10" ht="24" customHeight="1" x14ac:dyDescent="0.2">
      <c r="A371" s="849" t="s">
        <v>13199</v>
      </c>
      <c r="B371" s="850" t="s">
        <v>13376</v>
      </c>
      <c r="C371" s="849" t="s">
        <v>7</v>
      </c>
      <c r="D371" s="849" t="s">
        <v>5771</v>
      </c>
      <c r="E371" s="851" t="s">
        <v>13220</v>
      </c>
      <c r="F371" s="851"/>
      <c r="G371" s="852" t="s">
        <v>21</v>
      </c>
      <c r="H371" s="853">
        <v>46.54</v>
      </c>
      <c r="I371" s="854">
        <v>6.3</v>
      </c>
      <c r="J371" s="854">
        <v>293.202</v>
      </c>
    </row>
    <row r="372" spans="1:10" ht="24" customHeight="1" x14ac:dyDescent="0.2">
      <c r="A372" s="849" t="s">
        <v>13199</v>
      </c>
      <c r="B372" s="850" t="s">
        <v>13377</v>
      </c>
      <c r="C372" s="849" t="s">
        <v>7</v>
      </c>
      <c r="D372" s="849" t="s">
        <v>6629</v>
      </c>
      <c r="E372" s="851" t="s">
        <v>13220</v>
      </c>
      <c r="F372" s="851"/>
      <c r="G372" s="852" t="s">
        <v>21</v>
      </c>
      <c r="H372" s="853">
        <v>0.52200000000000002</v>
      </c>
      <c r="I372" s="854">
        <v>14.5</v>
      </c>
      <c r="J372" s="854">
        <v>7.569</v>
      </c>
    </row>
    <row r="373" spans="1:10" ht="36" customHeight="1" x14ac:dyDescent="0.2">
      <c r="A373" s="849" t="s">
        <v>13199</v>
      </c>
      <c r="B373" s="850" t="s">
        <v>13378</v>
      </c>
      <c r="C373" s="849" t="s">
        <v>7</v>
      </c>
      <c r="D373" s="849" t="s">
        <v>8085</v>
      </c>
      <c r="E373" s="851" t="s">
        <v>13220</v>
      </c>
      <c r="F373" s="851"/>
      <c r="G373" s="852" t="s">
        <v>21</v>
      </c>
      <c r="H373" s="853">
        <v>112.86</v>
      </c>
      <c r="I373" s="854">
        <v>6.63</v>
      </c>
      <c r="J373" s="854">
        <v>748.26179999999999</v>
      </c>
    </row>
    <row r="374" spans="1:10" ht="25.5" x14ac:dyDescent="0.2">
      <c r="A374" s="855"/>
      <c r="B374" s="855"/>
      <c r="C374" s="855"/>
      <c r="D374" s="855"/>
      <c r="E374" s="855" t="s">
        <v>13209</v>
      </c>
      <c r="F374" s="856">
        <v>70.28</v>
      </c>
      <c r="G374" s="855" t="s">
        <v>13210</v>
      </c>
      <c r="H374" s="856">
        <v>59.07</v>
      </c>
      <c r="I374" s="855" t="s">
        <v>13211</v>
      </c>
      <c r="J374" s="856">
        <v>129.35</v>
      </c>
    </row>
    <row r="375" spans="1:10" ht="13.5" thickBot="1" x14ac:dyDescent="0.25">
      <c r="A375" s="855"/>
      <c r="B375" s="855"/>
      <c r="C375" s="855"/>
      <c r="D375" s="855"/>
      <c r="E375" s="855" t="s">
        <v>13212</v>
      </c>
      <c r="F375" s="856">
        <v>363.36690399999998</v>
      </c>
      <c r="G375" s="855"/>
      <c r="H375" s="857" t="s">
        <v>13213</v>
      </c>
      <c r="I375" s="857"/>
      <c r="J375" s="856">
        <v>1650.08</v>
      </c>
    </row>
    <row r="376" spans="1:10" ht="0.95" customHeight="1" thickTop="1" x14ac:dyDescent="0.2">
      <c r="A376" s="858"/>
      <c r="B376" s="858"/>
      <c r="C376" s="858"/>
      <c r="D376" s="858"/>
      <c r="E376" s="858"/>
      <c r="F376" s="858"/>
      <c r="G376" s="858"/>
      <c r="H376" s="858"/>
      <c r="I376" s="858"/>
      <c r="J376" s="858"/>
    </row>
    <row r="377" spans="1:10" ht="18" customHeight="1" x14ac:dyDescent="0.2">
      <c r="A377" s="833" t="s">
        <v>13381</v>
      </c>
      <c r="B377" s="834" t="s">
        <v>13186</v>
      </c>
      <c r="C377" s="833" t="s">
        <v>13187</v>
      </c>
      <c r="D377" s="833" t="s">
        <v>13188</v>
      </c>
      <c r="E377" s="835" t="s">
        <v>13189</v>
      </c>
      <c r="F377" s="835"/>
      <c r="G377" s="836" t="s">
        <v>13190</v>
      </c>
      <c r="H377" s="834" t="s">
        <v>13191</v>
      </c>
      <c r="I377" s="834" t="s">
        <v>13192</v>
      </c>
      <c r="J377" s="834" t="s">
        <v>13193</v>
      </c>
    </row>
    <row r="378" spans="1:10" ht="48" customHeight="1" x14ac:dyDescent="0.2">
      <c r="A378" s="837" t="s">
        <v>13194</v>
      </c>
      <c r="B378" s="838" t="s">
        <v>13382</v>
      </c>
      <c r="C378" s="837" t="s">
        <v>7</v>
      </c>
      <c r="D378" s="837" t="s">
        <v>2383</v>
      </c>
      <c r="E378" s="839" t="s">
        <v>13374</v>
      </c>
      <c r="F378" s="839"/>
      <c r="G378" s="840" t="s">
        <v>38</v>
      </c>
      <c r="H378" s="841">
        <v>1</v>
      </c>
      <c r="I378" s="842">
        <v>562.61</v>
      </c>
      <c r="J378" s="842">
        <v>562.61</v>
      </c>
    </row>
    <row r="379" spans="1:10" ht="36" customHeight="1" x14ac:dyDescent="0.2">
      <c r="A379" s="843" t="s">
        <v>13197</v>
      </c>
      <c r="B379" s="844" t="s">
        <v>13383</v>
      </c>
      <c r="C379" s="843" t="s">
        <v>7</v>
      </c>
      <c r="D379" s="843" t="s">
        <v>4017</v>
      </c>
      <c r="E379" s="845" t="s">
        <v>13374</v>
      </c>
      <c r="F379" s="845"/>
      <c r="G379" s="846" t="s">
        <v>38</v>
      </c>
      <c r="H379" s="847">
        <v>1</v>
      </c>
      <c r="I379" s="848">
        <v>116.25</v>
      </c>
      <c r="J379" s="848">
        <v>116.25</v>
      </c>
    </row>
    <row r="380" spans="1:10" ht="24" customHeight="1" x14ac:dyDescent="0.2">
      <c r="A380" s="843" t="s">
        <v>13197</v>
      </c>
      <c r="B380" s="844" t="s">
        <v>13244</v>
      </c>
      <c r="C380" s="843" t="s">
        <v>7</v>
      </c>
      <c r="D380" s="843" t="s">
        <v>25</v>
      </c>
      <c r="E380" s="845" t="s">
        <v>13196</v>
      </c>
      <c r="F380" s="845"/>
      <c r="G380" s="846" t="s">
        <v>23</v>
      </c>
      <c r="H380" s="847">
        <v>0.32800000000000001</v>
      </c>
      <c r="I380" s="848">
        <v>13.34</v>
      </c>
      <c r="J380" s="848">
        <v>4.3755199999999999</v>
      </c>
    </row>
    <row r="381" spans="1:10" ht="24" customHeight="1" x14ac:dyDescent="0.2">
      <c r="A381" s="843" t="s">
        <v>13197</v>
      </c>
      <c r="B381" s="844" t="s">
        <v>13258</v>
      </c>
      <c r="C381" s="843" t="s">
        <v>7</v>
      </c>
      <c r="D381" s="843" t="s">
        <v>194</v>
      </c>
      <c r="E381" s="845" t="s">
        <v>13196</v>
      </c>
      <c r="F381" s="845"/>
      <c r="G381" s="846" t="s">
        <v>23</v>
      </c>
      <c r="H381" s="847">
        <v>1.4219999999999999</v>
      </c>
      <c r="I381" s="848">
        <v>11.74</v>
      </c>
      <c r="J381" s="848">
        <v>16.694279999999999</v>
      </c>
    </row>
    <row r="382" spans="1:10" ht="24" customHeight="1" x14ac:dyDescent="0.2">
      <c r="A382" s="849" t="s">
        <v>13199</v>
      </c>
      <c r="B382" s="850" t="s">
        <v>13376</v>
      </c>
      <c r="C382" s="849" t="s">
        <v>7</v>
      </c>
      <c r="D382" s="849" t="s">
        <v>5771</v>
      </c>
      <c r="E382" s="851" t="s">
        <v>13220</v>
      </c>
      <c r="F382" s="851"/>
      <c r="G382" s="852" t="s">
        <v>21</v>
      </c>
      <c r="H382" s="853">
        <v>12.98</v>
      </c>
      <c r="I382" s="854">
        <v>6.3</v>
      </c>
      <c r="J382" s="854">
        <v>81.774000000000001</v>
      </c>
    </row>
    <row r="383" spans="1:10" ht="24" customHeight="1" x14ac:dyDescent="0.2">
      <c r="A383" s="849" t="s">
        <v>13199</v>
      </c>
      <c r="B383" s="850" t="s">
        <v>13377</v>
      </c>
      <c r="C383" s="849" t="s">
        <v>7</v>
      </c>
      <c r="D383" s="849" t="s">
        <v>6629</v>
      </c>
      <c r="E383" s="851" t="s">
        <v>13220</v>
      </c>
      <c r="F383" s="851"/>
      <c r="G383" s="852" t="s">
        <v>21</v>
      </c>
      <c r="H383" s="853">
        <v>0.23400000000000001</v>
      </c>
      <c r="I383" s="854">
        <v>14.5</v>
      </c>
      <c r="J383" s="854">
        <v>3.3929999999999998</v>
      </c>
    </row>
    <row r="384" spans="1:10" ht="36" customHeight="1" x14ac:dyDescent="0.2">
      <c r="A384" s="849" t="s">
        <v>13199</v>
      </c>
      <c r="B384" s="850" t="s">
        <v>13378</v>
      </c>
      <c r="C384" s="849" t="s">
        <v>7</v>
      </c>
      <c r="D384" s="849" t="s">
        <v>8085</v>
      </c>
      <c r="E384" s="851" t="s">
        <v>13220</v>
      </c>
      <c r="F384" s="851"/>
      <c r="G384" s="852" t="s">
        <v>21</v>
      </c>
      <c r="H384" s="853">
        <v>51.3</v>
      </c>
      <c r="I384" s="854">
        <v>6.63</v>
      </c>
      <c r="J384" s="854">
        <v>340.11900000000003</v>
      </c>
    </row>
    <row r="385" spans="1:10" ht="25.5" x14ac:dyDescent="0.2">
      <c r="A385" s="855"/>
      <c r="B385" s="855"/>
      <c r="C385" s="855"/>
      <c r="D385" s="855"/>
      <c r="E385" s="855" t="s">
        <v>13209</v>
      </c>
      <c r="F385" s="856">
        <v>29.63</v>
      </c>
      <c r="G385" s="855" t="s">
        <v>13210</v>
      </c>
      <c r="H385" s="856">
        <v>24.91</v>
      </c>
      <c r="I385" s="855" t="s">
        <v>13211</v>
      </c>
      <c r="J385" s="856">
        <v>54.54</v>
      </c>
    </row>
    <row r="386" spans="1:10" ht="13.5" thickBot="1" x14ac:dyDescent="0.25">
      <c r="A386" s="855"/>
      <c r="B386" s="855"/>
      <c r="C386" s="855"/>
      <c r="D386" s="855"/>
      <c r="E386" s="855" t="s">
        <v>13212</v>
      </c>
      <c r="F386" s="856">
        <v>158.88106400000001</v>
      </c>
      <c r="G386" s="855"/>
      <c r="H386" s="857" t="s">
        <v>13213</v>
      </c>
      <c r="I386" s="857"/>
      <c r="J386" s="856">
        <v>721.49</v>
      </c>
    </row>
    <row r="387" spans="1:10" ht="0.95" customHeight="1" thickTop="1" x14ac:dyDescent="0.2">
      <c r="A387" s="858"/>
      <c r="B387" s="858"/>
      <c r="C387" s="858"/>
      <c r="D387" s="858"/>
      <c r="E387" s="858"/>
      <c r="F387" s="858"/>
      <c r="G387" s="858"/>
      <c r="H387" s="858"/>
      <c r="I387" s="858"/>
      <c r="J387" s="858"/>
    </row>
    <row r="388" spans="1:10" ht="18" customHeight="1" x14ac:dyDescent="0.2">
      <c r="A388" s="833" t="s">
        <v>13387</v>
      </c>
      <c r="B388" s="834" t="s">
        <v>13186</v>
      </c>
      <c r="C388" s="833" t="s">
        <v>13187</v>
      </c>
      <c r="D388" s="833" t="s">
        <v>13188</v>
      </c>
      <c r="E388" s="835" t="s">
        <v>13189</v>
      </c>
      <c r="F388" s="835"/>
      <c r="G388" s="836" t="s">
        <v>13190</v>
      </c>
      <c r="H388" s="834" t="s">
        <v>13191</v>
      </c>
      <c r="I388" s="834" t="s">
        <v>13192</v>
      </c>
      <c r="J388" s="834" t="s">
        <v>13193</v>
      </c>
    </row>
    <row r="389" spans="1:10" ht="48" customHeight="1" x14ac:dyDescent="0.2">
      <c r="A389" s="837" t="s">
        <v>13194</v>
      </c>
      <c r="B389" s="838" t="s">
        <v>13388</v>
      </c>
      <c r="C389" s="837" t="s">
        <v>7</v>
      </c>
      <c r="D389" s="837" t="s">
        <v>4033</v>
      </c>
      <c r="E389" s="839" t="s">
        <v>13374</v>
      </c>
      <c r="F389" s="839"/>
      <c r="G389" s="840" t="s">
        <v>13243</v>
      </c>
      <c r="H389" s="841">
        <v>1</v>
      </c>
      <c r="I389" s="842">
        <v>34.25</v>
      </c>
      <c r="J389" s="842">
        <v>34.25</v>
      </c>
    </row>
    <row r="390" spans="1:10" ht="36" customHeight="1" x14ac:dyDescent="0.2">
      <c r="A390" s="843" t="s">
        <v>13197</v>
      </c>
      <c r="B390" s="844" t="s">
        <v>13389</v>
      </c>
      <c r="C390" s="843" t="s">
        <v>7</v>
      </c>
      <c r="D390" s="843" t="s">
        <v>2648</v>
      </c>
      <c r="E390" s="845" t="s">
        <v>13272</v>
      </c>
      <c r="F390" s="845"/>
      <c r="G390" s="846" t="s">
        <v>50</v>
      </c>
      <c r="H390" s="847">
        <v>6.7999999999999996E-3</v>
      </c>
      <c r="I390" s="848">
        <v>13.13</v>
      </c>
      <c r="J390" s="848">
        <v>8.9284000000000002E-2</v>
      </c>
    </row>
    <row r="391" spans="1:10" ht="36" customHeight="1" x14ac:dyDescent="0.2">
      <c r="A391" s="843" t="s">
        <v>13197</v>
      </c>
      <c r="B391" s="844" t="s">
        <v>13390</v>
      </c>
      <c r="C391" s="843" t="s">
        <v>7</v>
      </c>
      <c r="D391" s="843" t="s">
        <v>2649</v>
      </c>
      <c r="E391" s="845" t="s">
        <v>13272</v>
      </c>
      <c r="F391" s="845"/>
      <c r="G391" s="846" t="s">
        <v>67</v>
      </c>
      <c r="H391" s="847">
        <v>9.4000000000000004E-3</v>
      </c>
      <c r="I391" s="848">
        <v>12.22</v>
      </c>
      <c r="J391" s="848">
        <v>0.114868</v>
      </c>
    </row>
    <row r="392" spans="1:10" ht="24" customHeight="1" x14ac:dyDescent="0.2">
      <c r="A392" s="843" t="s">
        <v>13197</v>
      </c>
      <c r="B392" s="844" t="s">
        <v>13244</v>
      </c>
      <c r="C392" s="843" t="s">
        <v>7</v>
      </c>
      <c r="D392" s="843" t="s">
        <v>25</v>
      </c>
      <c r="E392" s="845" t="s">
        <v>13196</v>
      </c>
      <c r="F392" s="845"/>
      <c r="G392" s="846" t="s">
        <v>23</v>
      </c>
      <c r="H392" s="847">
        <v>0.106</v>
      </c>
      <c r="I392" s="848">
        <v>13.34</v>
      </c>
      <c r="J392" s="848">
        <v>1.41404</v>
      </c>
    </row>
    <row r="393" spans="1:10" ht="24" customHeight="1" x14ac:dyDescent="0.2">
      <c r="A393" s="843" t="s">
        <v>13197</v>
      </c>
      <c r="B393" s="844" t="s">
        <v>13258</v>
      </c>
      <c r="C393" s="843" t="s">
        <v>7</v>
      </c>
      <c r="D393" s="843" t="s">
        <v>194</v>
      </c>
      <c r="E393" s="845" t="s">
        <v>13196</v>
      </c>
      <c r="F393" s="845"/>
      <c r="G393" s="846" t="s">
        <v>23</v>
      </c>
      <c r="H393" s="847">
        <v>0.21299999999999999</v>
      </c>
      <c r="I393" s="848">
        <v>11.74</v>
      </c>
      <c r="J393" s="848">
        <v>2.5006200000000001</v>
      </c>
    </row>
    <row r="394" spans="1:10" ht="24" customHeight="1" x14ac:dyDescent="0.2">
      <c r="A394" s="849" t="s">
        <v>13199</v>
      </c>
      <c r="B394" s="850" t="s">
        <v>13391</v>
      </c>
      <c r="C394" s="849" t="s">
        <v>7</v>
      </c>
      <c r="D394" s="849" t="s">
        <v>8010</v>
      </c>
      <c r="E394" s="851" t="s">
        <v>13220</v>
      </c>
      <c r="F394" s="851"/>
      <c r="G394" s="852" t="s">
        <v>13392</v>
      </c>
      <c r="H394" s="853">
        <v>7.0000000000000001E-3</v>
      </c>
      <c r="I394" s="854">
        <v>95.1</v>
      </c>
      <c r="J394" s="854">
        <v>0.66569999999999996</v>
      </c>
    </row>
    <row r="395" spans="1:10" ht="36" customHeight="1" x14ac:dyDescent="0.2">
      <c r="A395" s="849" t="s">
        <v>13199</v>
      </c>
      <c r="B395" s="850" t="s">
        <v>13393</v>
      </c>
      <c r="C395" s="849" t="s">
        <v>7</v>
      </c>
      <c r="D395" s="849" t="s">
        <v>10500</v>
      </c>
      <c r="E395" s="851" t="s">
        <v>13220</v>
      </c>
      <c r="F395" s="851"/>
      <c r="G395" s="852" t="s">
        <v>21</v>
      </c>
      <c r="H395" s="853">
        <v>4.3330000000000002</v>
      </c>
      <c r="I395" s="854">
        <v>6.8</v>
      </c>
      <c r="J395" s="854">
        <v>29.464400000000001</v>
      </c>
    </row>
    <row r="396" spans="1:10" ht="25.5" x14ac:dyDescent="0.2">
      <c r="A396" s="855"/>
      <c r="B396" s="855"/>
      <c r="C396" s="855"/>
      <c r="D396" s="855"/>
      <c r="E396" s="855" t="s">
        <v>13209</v>
      </c>
      <c r="F396" s="856">
        <v>1.65</v>
      </c>
      <c r="G396" s="855" t="s">
        <v>13210</v>
      </c>
      <c r="H396" s="856">
        <v>1.39</v>
      </c>
      <c r="I396" s="855" t="s">
        <v>13211</v>
      </c>
      <c r="J396" s="856">
        <v>3.04</v>
      </c>
    </row>
    <row r="397" spans="1:10" ht="13.5" thickBot="1" x14ac:dyDescent="0.25">
      <c r="A397" s="855"/>
      <c r="B397" s="855"/>
      <c r="C397" s="855"/>
      <c r="D397" s="855"/>
      <c r="E397" s="855" t="s">
        <v>13212</v>
      </c>
      <c r="F397" s="856">
        <v>9.6722000000000001</v>
      </c>
      <c r="G397" s="855"/>
      <c r="H397" s="857" t="s">
        <v>13213</v>
      </c>
      <c r="I397" s="857"/>
      <c r="J397" s="856">
        <v>43.92</v>
      </c>
    </row>
    <row r="398" spans="1:10" ht="0.95" customHeight="1" thickTop="1" x14ac:dyDescent="0.2">
      <c r="A398" s="858"/>
      <c r="B398" s="858"/>
      <c r="C398" s="858"/>
      <c r="D398" s="858"/>
      <c r="E398" s="858"/>
      <c r="F398" s="858"/>
      <c r="G398" s="858"/>
      <c r="H398" s="858"/>
      <c r="I398" s="858"/>
      <c r="J398" s="858"/>
    </row>
    <row r="399" spans="1:10" ht="18" customHeight="1" x14ac:dyDescent="0.2">
      <c r="A399" s="833" t="s">
        <v>13394</v>
      </c>
      <c r="B399" s="834" t="s">
        <v>13186</v>
      </c>
      <c r="C399" s="833" t="s">
        <v>13187</v>
      </c>
      <c r="D399" s="833" t="s">
        <v>13188</v>
      </c>
      <c r="E399" s="835" t="s">
        <v>13189</v>
      </c>
      <c r="F399" s="835"/>
      <c r="G399" s="836" t="s">
        <v>13190</v>
      </c>
      <c r="H399" s="834" t="s">
        <v>13191</v>
      </c>
      <c r="I399" s="834" t="s">
        <v>13192</v>
      </c>
      <c r="J399" s="834" t="s">
        <v>13193</v>
      </c>
    </row>
    <row r="400" spans="1:10" ht="48" customHeight="1" x14ac:dyDescent="0.2">
      <c r="A400" s="837" t="s">
        <v>13194</v>
      </c>
      <c r="B400" s="838" t="s">
        <v>13395</v>
      </c>
      <c r="C400" s="837" t="s">
        <v>7</v>
      </c>
      <c r="D400" s="837" t="s">
        <v>3996</v>
      </c>
      <c r="E400" s="839" t="s">
        <v>13374</v>
      </c>
      <c r="F400" s="839"/>
      <c r="G400" s="840" t="s">
        <v>13243</v>
      </c>
      <c r="H400" s="841">
        <v>1</v>
      </c>
      <c r="I400" s="842">
        <v>40.4</v>
      </c>
      <c r="J400" s="842">
        <v>40.4</v>
      </c>
    </row>
    <row r="401" spans="1:10" ht="36" customHeight="1" x14ac:dyDescent="0.2">
      <c r="A401" s="843" t="s">
        <v>13197</v>
      </c>
      <c r="B401" s="844" t="s">
        <v>13389</v>
      </c>
      <c r="C401" s="843" t="s">
        <v>7</v>
      </c>
      <c r="D401" s="843" t="s">
        <v>2648</v>
      </c>
      <c r="E401" s="845" t="s">
        <v>13272</v>
      </c>
      <c r="F401" s="845"/>
      <c r="G401" s="846" t="s">
        <v>50</v>
      </c>
      <c r="H401" s="847">
        <v>5.3E-3</v>
      </c>
      <c r="I401" s="848">
        <v>13.13</v>
      </c>
      <c r="J401" s="848">
        <v>6.9588999999999998E-2</v>
      </c>
    </row>
    <row r="402" spans="1:10" ht="36" customHeight="1" x14ac:dyDescent="0.2">
      <c r="A402" s="843" t="s">
        <v>13197</v>
      </c>
      <c r="B402" s="844" t="s">
        <v>13390</v>
      </c>
      <c r="C402" s="843" t="s">
        <v>7</v>
      </c>
      <c r="D402" s="843" t="s">
        <v>2649</v>
      </c>
      <c r="E402" s="845" t="s">
        <v>13272</v>
      </c>
      <c r="F402" s="845"/>
      <c r="G402" s="846" t="s">
        <v>67</v>
      </c>
      <c r="H402" s="847">
        <v>7.3000000000000001E-3</v>
      </c>
      <c r="I402" s="848">
        <v>12.22</v>
      </c>
      <c r="J402" s="848">
        <v>8.9205999999999994E-2</v>
      </c>
    </row>
    <row r="403" spans="1:10" ht="24" customHeight="1" x14ac:dyDescent="0.2">
      <c r="A403" s="843" t="s">
        <v>13197</v>
      </c>
      <c r="B403" s="844" t="s">
        <v>13244</v>
      </c>
      <c r="C403" s="843" t="s">
        <v>7</v>
      </c>
      <c r="D403" s="843" t="s">
        <v>25</v>
      </c>
      <c r="E403" s="845" t="s">
        <v>13196</v>
      </c>
      <c r="F403" s="845"/>
      <c r="G403" s="846" t="s">
        <v>23</v>
      </c>
      <c r="H403" s="847">
        <v>0.16600000000000001</v>
      </c>
      <c r="I403" s="848">
        <v>13.34</v>
      </c>
      <c r="J403" s="848">
        <v>2.2144400000000002</v>
      </c>
    </row>
    <row r="404" spans="1:10" ht="24" customHeight="1" x14ac:dyDescent="0.2">
      <c r="A404" s="843" t="s">
        <v>13197</v>
      </c>
      <c r="B404" s="844" t="s">
        <v>13245</v>
      </c>
      <c r="C404" s="843" t="s">
        <v>7</v>
      </c>
      <c r="D404" s="843" t="s">
        <v>228</v>
      </c>
      <c r="E404" s="845" t="s">
        <v>13196</v>
      </c>
      <c r="F404" s="845"/>
      <c r="G404" s="846" t="s">
        <v>23</v>
      </c>
      <c r="H404" s="847">
        <v>0.128</v>
      </c>
      <c r="I404" s="848">
        <v>17.760000000000002</v>
      </c>
      <c r="J404" s="848">
        <v>2.2732800000000002</v>
      </c>
    </row>
    <row r="405" spans="1:10" ht="36" customHeight="1" x14ac:dyDescent="0.2">
      <c r="A405" s="849" t="s">
        <v>13199</v>
      </c>
      <c r="B405" s="850" t="s">
        <v>13396</v>
      </c>
      <c r="C405" s="849" t="s">
        <v>7</v>
      </c>
      <c r="D405" s="849" t="s">
        <v>6168</v>
      </c>
      <c r="E405" s="851" t="s">
        <v>13220</v>
      </c>
      <c r="F405" s="851"/>
      <c r="G405" s="852" t="s">
        <v>13397</v>
      </c>
      <c r="H405" s="853">
        <v>1.26</v>
      </c>
      <c r="I405" s="854">
        <v>0.17</v>
      </c>
      <c r="J405" s="854">
        <v>0.2142</v>
      </c>
    </row>
    <row r="406" spans="1:10" ht="24" customHeight="1" x14ac:dyDescent="0.2">
      <c r="A406" s="849" t="s">
        <v>13199</v>
      </c>
      <c r="B406" s="850" t="s">
        <v>13398</v>
      </c>
      <c r="C406" s="849" t="s">
        <v>7</v>
      </c>
      <c r="D406" s="849" t="s">
        <v>7994</v>
      </c>
      <c r="E406" s="851" t="s">
        <v>13220</v>
      </c>
      <c r="F406" s="851"/>
      <c r="G406" s="852" t="s">
        <v>38</v>
      </c>
      <c r="H406" s="853">
        <v>1.26</v>
      </c>
      <c r="I406" s="854">
        <v>2.57</v>
      </c>
      <c r="J406" s="854">
        <v>3.2382</v>
      </c>
    </row>
    <row r="407" spans="1:10" ht="24" customHeight="1" x14ac:dyDescent="0.2">
      <c r="A407" s="849" t="s">
        <v>13199</v>
      </c>
      <c r="B407" s="850" t="s">
        <v>13399</v>
      </c>
      <c r="C407" s="849" t="s">
        <v>7</v>
      </c>
      <c r="D407" s="849" t="s">
        <v>8880</v>
      </c>
      <c r="E407" s="851" t="s">
        <v>13220</v>
      </c>
      <c r="F407" s="851"/>
      <c r="G407" s="852" t="s">
        <v>13243</v>
      </c>
      <c r="H407" s="853">
        <v>1.357</v>
      </c>
      <c r="I407" s="854">
        <v>23.8</v>
      </c>
      <c r="J407" s="854">
        <v>32.296599999999998</v>
      </c>
    </row>
    <row r="408" spans="1:10" ht="25.5" x14ac:dyDescent="0.2">
      <c r="A408" s="855"/>
      <c r="B408" s="855"/>
      <c r="C408" s="855"/>
      <c r="D408" s="855"/>
      <c r="E408" s="855" t="s">
        <v>13209</v>
      </c>
      <c r="F408" s="856">
        <v>1.91</v>
      </c>
      <c r="G408" s="855" t="s">
        <v>13210</v>
      </c>
      <c r="H408" s="856">
        <v>1.61</v>
      </c>
      <c r="I408" s="855" t="s">
        <v>13211</v>
      </c>
      <c r="J408" s="856">
        <v>3.52</v>
      </c>
    </row>
    <row r="409" spans="1:10" ht="13.5" thickBot="1" x14ac:dyDescent="0.25">
      <c r="A409" s="855"/>
      <c r="B409" s="855"/>
      <c r="C409" s="855"/>
      <c r="D409" s="855"/>
      <c r="E409" s="855" t="s">
        <v>13212</v>
      </c>
      <c r="F409" s="856">
        <v>11.40896</v>
      </c>
      <c r="G409" s="855"/>
      <c r="H409" s="857" t="s">
        <v>13213</v>
      </c>
      <c r="I409" s="857"/>
      <c r="J409" s="856">
        <v>51.81</v>
      </c>
    </row>
    <row r="410" spans="1:10" ht="0.95" customHeight="1" thickTop="1" x14ac:dyDescent="0.2">
      <c r="A410" s="858"/>
      <c r="B410" s="858"/>
      <c r="C410" s="858"/>
      <c r="D410" s="858"/>
      <c r="E410" s="858"/>
      <c r="F410" s="858"/>
      <c r="G410" s="858"/>
      <c r="H410" s="858"/>
      <c r="I410" s="858"/>
      <c r="J410" s="858"/>
    </row>
    <row r="411" spans="1:10" ht="18" customHeight="1" x14ac:dyDescent="0.2">
      <c r="A411" s="833" t="s">
        <v>13400</v>
      </c>
      <c r="B411" s="834" t="s">
        <v>13186</v>
      </c>
      <c r="C411" s="833" t="s">
        <v>13187</v>
      </c>
      <c r="D411" s="833" t="s">
        <v>13188</v>
      </c>
      <c r="E411" s="835" t="s">
        <v>13189</v>
      </c>
      <c r="F411" s="835"/>
      <c r="G411" s="836" t="s">
        <v>13190</v>
      </c>
      <c r="H411" s="834" t="s">
        <v>13191</v>
      </c>
      <c r="I411" s="834" t="s">
        <v>13192</v>
      </c>
      <c r="J411" s="834" t="s">
        <v>13193</v>
      </c>
    </row>
    <row r="412" spans="1:10" ht="36" customHeight="1" x14ac:dyDescent="0.2">
      <c r="A412" s="837" t="s">
        <v>13194</v>
      </c>
      <c r="B412" s="838" t="s">
        <v>13401</v>
      </c>
      <c r="C412" s="837" t="s">
        <v>7</v>
      </c>
      <c r="D412" s="837" t="s">
        <v>4004</v>
      </c>
      <c r="E412" s="839" t="s">
        <v>13374</v>
      </c>
      <c r="F412" s="839"/>
      <c r="G412" s="840" t="s">
        <v>18</v>
      </c>
      <c r="H412" s="841">
        <v>1</v>
      </c>
      <c r="I412" s="842">
        <v>48.39</v>
      </c>
      <c r="J412" s="842">
        <v>48.39</v>
      </c>
    </row>
    <row r="413" spans="1:10" ht="36" customHeight="1" x14ac:dyDescent="0.2">
      <c r="A413" s="843" t="s">
        <v>13197</v>
      </c>
      <c r="B413" s="844" t="s">
        <v>13389</v>
      </c>
      <c r="C413" s="843" t="s">
        <v>7</v>
      </c>
      <c r="D413" s="843" t="s">
        <v>2648</v>
      </c>
      <c r="E413" s="845" t="s">
        <v>13272</v>
      </c>
      <c r="F413" s="845"/>
      <c r="G413" s="846" t="s">
        <v>50</v>
      </c>
      <c r="H413" s="847">
        <v>1.8E-3</v>
      </c>
      <c r="I413" s="848">
        <v>13.13</v>
      </c>
      <c r="J413" s="848">
        <v>2.3633999999999999E-2</v>
      </c>
    </row>
    <row r="414" spans="1:10" ht="36" customHeight="1" x14ac:dyDescent="0.2">
      <c r="A414" s="843" t="s">
        <v>13197</v>
      </c>
      <c r="B414" s="844" t="s">
        <v>13390</v>
      </c>
      <c r="C414" s="843" t="s">
        <v>7</v>
      </c>
      <c r="D414" s="843" t="s">
        <v>2649</v>
      </c>
      <c r="E414" s="845" t="s">
        <v>13272</v>
      </c>
      <c r="F414" s="845"/>
      <c r="G414" s="846" t="s">
        <v>67</v>
      </c>
      <c r="H414" s="847">
        <v>2.5999999999999999E-3</v>
      </c>
      <c r="I414" s="848">
        <v>12.22</v>
      </c>
      <c r="J414" s="848">
        <v>3.1772000000000002E-2</v>
      </c>
    </row>
    <row r="415" spans="1:10" ht="24" customHeight="1" x14ac:dyDescent="0.2">
      <c r="A415" s="843" t="s">
        <v>13197</v>
      </c>
      <c r="B415" s="844" t="s">
        <v>13244</v>
      </c>
      <c r="C415" s="843" t="s">
        <v>7</v>
      </c>
      <c r="D415" s="843" t="s">
        <v>25</v>
      </c>
      <c r="E415" s="845" t="s">
        <v>13196</v>
      </c>
      <c r="F415" s="845"/>
      <c r="G415" s="846" t="s">
        <v>23</v>
      </c>
      <c r="H415" s="847">
        <v>7.2999999999999995E-2</v>
      </c>
      <c r="I415" s="848">
        <v>13.34</v>
      </c>
      <c r="J415" s="848">
        <v>0.97382000000000002</v>
      </c>
    </row>
    <row r="416" spans="1:10" ht="24" customHeight="1" x14ac:dyDescent="0.2">
      <c r="A416" s="843" t="s">
        <v>13197</v>
      </c>
      <c r="B416" s="844" t="s">
        <v>13245</v>
      </c>
      <c r="C416" s="843" t="s">
        <v>7</v>
      </c>
      <c r="D416" s="843" t="s">
        <v>228</v>
      </c>
      <c r="E416" s="845" t="s">
        <v>13196</v>
      </c>
      <c r="F416" s="845"/>
      <c r="G416" s="846" t="s">
        <v>23</v>
      </c>
      <c r="H416" s="847">
        <v>0.06</v>
      </c>
      <c r="I416" s="848">
        <v>17.760000000000002</v>
      </c>
      <c r="J416" s="848">
        <v>1.0656000000000001</v>
      </c>
    </row>
    <row r="417" spans="1:10" ht="36" customHeight="1" x14ac:dyDescent="0.2">
      <c r="A417" s="849" t="s">
        <v>13199</v>
      </c>
      <c r="B417" s="850" t="s">
        <v>13396</v>
      </c>
      <c r="C417" s="849" t="s">
        <v>7</v>
      </c>
      <c r="D417" s="849" t="s">
        <v>6168</v>
      </c>
      <c r="E417" s="851" t="s">
        <v>13220</v>
      </c>
      <c r="F417" s="851"/>
      <c r="G417" s="852" t="s">
        <v>13397</v>
      </c>
      <c r="H417" s="853">
        <v>4.2</v>
      </c>
      <c r="I417" s="854">
        <v>0.17</v>
      </c>
      <c r="J417" s="854">
        <v>0.71399999999999997</v>
      </c>
    </row>
    <row r="418" spans="1:10" ht="36" customHeight="1" x14ac:dyDescent="0.2">
      <c r="A418" s="849" t="s">
        <v>13199</v>
      </c>
      <c r="B418" s="850" t="s">
        <v>13402</v>
      </c>
      <c r="C418" s="849" t="s">
        <v>7</v>
      </c>
      <c r="D418" s="849" t="s">
        <v>6294</v>
      </c>
      <c r="E418" s="851" t="s">
        <v>13220</v>
      </c>
      <c r="F418" s="851"/>
      <c r="G418" s="852" t="s">
        <v>38</v>
      </c>
      <c r="H418" s="853">
        <v>1.0289999999999999</v>
      </c>
      <c r="I418" s="854">
        <v>33.81</v>
      </c>
      <c r="J418" s="854">
        <v>34.790489999999998</v>
      </c>
    </row>
    <row r="419" spans="1:10" ht="24" customHeight="1" x14ac:dyDescent="0.2">
      <c r="A419" s="849" t="s">
        <v>13199</v>
      </c>
      <c r="B419" s="850" t="s">
        <v>13398</v>
      </c>
      <c r="C419" s="849" t="s">
        <v>7</v>
      </c>
      <c r="D419" s="849" t="s">
        <v>7994</v>
      </c>
      <c r="E419" s="851" t="s">
        <v>13220</v>
      </c>
      <c r="F419" s="851"/>
      <c r="G419" s="852" t="s">
        <v>38</v>
      </c>
      <c r="H419" s="853">
        <v>4.2</v>
      </c>
      <c r="I419" s="854">
        <v>2.57</v>
      </c>
      <c r="J419" s="854">
        <v>10.794</v>
      </c>
    </row>
    <row r="420" spans="1:10" ht="25.5" x14ac:dyDescent="0.2">
      <c r="A420" s="855"/>
      <c r="B420" s="855"/>
      <c r="C420" s="855"/>
      <c r="D420" s="855"/>
      <c r="E420" s="855" t="s">
        <v>13209</v>
      </c>
      <c r="F420" s="856">
        <v>0.86</v>
      </c>
      <c r="G420" s="855" t="s">
        <v>13210</v>
      </c>
      <c r="H420" s="856">
        <v>0.72</v>
      </c>
      <c r="I420" s="855" t="s">
        <v>13211</v>
      </c>
      <c r="J420" s="856">
        <v>1.58</v>
      </c>
    </row>
    <row r="421" spans="1:10" ht="13.5" thickBot="1" x14ac:dyDescent="0.25">
      <c r="A421" s="855"/>
      <c r="B421" s="855"/>
      <c r="C421" s="855"/>
      <c r="D421" s="855"/>
      <c r="E421" s="855" t="s">
        <v>13212</v>
      </c>
      <c r="F421" s="856">
        <v>13.665336</v>
      </c>
      <c r="G421" s="855"/>
      <c r="H421" s="857" t="s">
        <v>13213</v>
      </c>
      <c r="I421" s="857"/>
      <c r="J421" s="856">
        <v>62.06</v>
      </c>
    </row>
    <row r="422" spans="1:10" ht="0.95" customHeight="1" thickTop="1" x14ac:dyDescent="0.2">
      <c r="A422" s="858"/>
      <c r="B422" s="858"/>
      <c r="C422" s="858"/>
      <c r="D422" s="858"/>
      <c r="E422" s="858"/>
      <c r="F422" s="858"/>
      <c r="G422" s="858"/>
      <c r="H422" s="858"/>
      <c r="I422" s="858"/>
      <c r="J422" s="858"/>
    </row>
    <row r="423" spans="1:10" ht="18" customHeight="1" x14ac:dyDescent="0.2">
      <c r="A423" s="833" t="s">
        <v>13403</v>
      </c>
      <c r="B423" s="834" t="s">
        <v>13186</v>
      </c>
      <c r="C423" s="833" t="s">
        <v>13187</v>
      </c>
      <c r="D423" s="833" t="s">
        <v>13188</v>
      </c>
      <c r="E423" s="835" t="s">
        <v>13189</v>
      </c>
      <c r="F423" s="835"/>
      <c r="G423" s="836" t="s">
        <v>13190</v>
      </c>
      <c r="H423" s="834" t="s">
        <v>13191</v>
      </c>
      <c r="I423" s="834" t="s">
        <v>13192</v>
      </c>
      <c r="J423" s="834" t="s">
        <v>13193</v>
      </c>
    </row>
    <row r="424" spans="1:10" ht="36" customHeight="1" x14ac:dyDescent="0.2">
      <c r="A424" s="837" t="s">
        <v>13194</v>
      </c>
      <c r="B424" s="838" t="s">
        <v>13404</v>
      </c>
      <c r="C424" s="837" t="s">
        <v>7</v>
      </c>
      <c r="D424" s="837" t="s">
        <v>3294</v>
      </c>
      <c r="E424" s="839" t="s">
        <v>13405</v>
      </c>
      <c r="F424" s="839"/>
      <c r="G424" s="840" t="s">
        <v>13243</v>
      </c>
      <c r="H424" s="841">
        <v>1</v>
      </c>
      <c r="I424" s="842">
        <v>46.97</v>
      </c>
      <c r="J424" s="842">
        <v>46.97</v>
      </c>
    </row>
    <row r="425" spans="1:10" ht="24" customHeight="1" x14ac:dyDescent="0.2">
      <c r="A425" s="843" t="s">
        <v>13197</v>
      </c>
      <c r="B425" s="844" t="s">
        <v>13258</v>
      </c>
      <c r="C425" s="843" t="s">
        <v>7</v>
      </c>
      <c r="D425" s="843" t="s">
        <v>194</v>
      </c>
      <c r="E425" s="845" t="s">
        <v>13196</v>
      </c>
      <c r="F425" s="845"/>
      <c r="G425" s="846" t="s">
        <v>23</v>
      </c>
      <c r="H425" s="847">
        <v>0.49940000000000001</v>
      </c>
      <c r="I425" s="848">
        <v>11.74</v>
      </c>
      <c r="J425" s="848">
        <v>5.8629559999999996</v>
      </c>
    </row>
    <row r="426" spans="1:10" ht="36" customHeight="1" x14ac:dyDescent="0.2">
      <c r="A426" s="849" t="s">
        <v>13199</v>
      </c>
      <c r="B426" s="850" t="s">
        <v>13406</v>
      </c>
      <c r="C426" s="849" t="s">
        <v>7</v>
      </c>
      <c r="D426" s="849" t="s">
        <v>10346</v>
      </c>
      <c r="E426" s="851" t="s">
        <v>13220</v>
      </c>
      <c r="F426" s="851"/>
      <c r="G426" s="852" t="s">
        <v>21</v>
      </c>
      <c r="H426" s="853">
        <v>4.2599999999999999E-2</v>
      </c>
      <c r="I426" s="854">
        <v>19.73</v>
      </c>
      <c r="J426" s="854">
        <v>0.84049799999999997</v>
      </c>
    </row>
    <row r="427" spans="1:10" ht="36" customHeight="1" x14ac:dyDescent="0.2">
      <c r="A427" s="849" t="s">
        <v>13199</v>
      </c>
      <c r="B427" s="850" t="s">
        <v>13407</v>
      </c>
      <c r="C427" s="849" t="s">
        <v>7</v>
      </c>
      <c r="D427" s="849" t="s">
        <v>6926</v>
      </c>
      <c r="E427" s="851" t="s">
        <v>13220</v>
      </c>
      <c r="F427" s="851"/>
      <c r="G427" s="852" t="s">
        <v>13243</v>
      </c>
      <c r="H427" s="853">
        <v>1.0955999999999999</v>
      </c>
      <c r="I427" s="854">
        <v>18.47</v>
      </c>
      <c r="J427" s="854">
        <v>20.235731999999999</v>
      </c>
    </row>
    <row r="428" spans="1:10" ht="24" customHeight="1" x14ac:dyDescent="0.2">
      <c r="A428" s="849" t="s">
        <v>13199</v>
      </c>
      <c r="B428" s="850" t="s">
        <v>13408</v>
      </c>
      <c r="C428" s="849" t="s">
        <v>7</v>
      </c>
      <c r="D428" s="849" t="s">
        <v>7999</v>
      </c>
      <c r="E428" s="851" t="s">
        <v>13220</v>
      </c>
      <c r="F428" s="851"/>
      <c r="G428" s="852" t="s">
        <v>13392</v>
      </c>
      <c r="H428" s="853">
        <v>1.32E-2</v>
      </c>
      <c r="I428" s="854">
        <v>14.01</v>
      </c>
      <c r="J428" s="854">
        <v>0.18493200000000001</v>
      </c>
    </row>
    <row r="429" spans="1:10" ht="36" customHeight="1" x14ac:dyDescent="0.2">
      <c r="A429" s="849" t="s">
        <v>13199</v>
      </c>
      <c r="B429" s="850" t="s">
        <v>13409</v>
      </c>
      <c r="C429" s="849" t="s">
        <v>7</v>
      </c>
      <c r="D429" s="849" t="s">
        <v>7960</v>
      </c>
      <c r="E429" s="851" t="s">
        <v>13220</v>
      </c>
      <c r="F429" s="851"/>
      <c r="G429" s="852" t="s">
        <v>38</v>
      </c>
      <c r="H429" s="853">
        <v>2.1911999999999998</v>
      </c>
      <c r="I429" s="854">
        <v>0.12</v>
      </c>
      <c r="J429" s="854">
        <v>0.26294400000000001</v>
      </c>
    </row>
    <row r="430" spans="1:10" ht="24" customHeight="1" x14ac:dyDescent="0.2">
      <c r="A430" s="849" t="s">
        <v>13199</v>
      </c>
      <c r="B430" s="850" t="s">
        <v>13410</v>
      </c>
      <c r="C430" s="849" t="s">
        <v>7</v>
      </c>
      <c r="D430" s="849" t="s">
        <v>8009</v>
      </c>
      <c r="E430" s="851" t="s">
        <v>13220</v>
      </c>
      <c r="F430" s="851"/>
      <c r="G430" s="852" t="s">
        <v>13392</v>
      </c>
      <c r="H430" s="853">
        <v>3.3300000000000003E-2</v>
      </c>
      <c r="I430" s="854">
        <v>24.02</v>
      </c>
      <c r="J430" s="854">
        <v>0.79986599999999997</v>
      </c>
    </row>
    <row r="431" spans="1:10" ht="36" customHeight="1" x14ac:dyDescent="0.2">
      <c r="A431" s="849" t="s">
        <v>13199</v>
      </c>
      <c r="B431" s="850" t="s">
        <v>13411</v>
      </c>
      <c r="C431" s="849" t="s">
        <v>7</v>
      </c>
      <c r="D431" s="849" t="s">
        <v>8064</v>
      </c>
      <c r="E431" s="851" t="s">
        <v>13220</v>
      </c>
      <c r="F431" s="851"/>
      <c r="G431" s="852" t="s">
        <v>18</v>
      </c>
      <c r="H431" s="853">
        <v>3.8498999999999999</v>
      </c>
      <c r="I431" s="854">
        <v>4.32</v>
      </c>
      <c r="J431" s="854">
        <v>16.631568000000001</v>
      </c>
    </row>
    <row r="432" spans="1:10" ht="36" customHeight="1" x14ac:dyDescent="0.2">
      <c r="A432" s="849" t="s">
        <v>13199</v>
      </c>
      <c r="B432" s="850" t="s">
        <v>13412</v>
      </c>
      <c r="C432" s="849" t="s">
        <v>7</v>
      </c>
      <c r="D432" s="849" t="s">
        <v>8058</v>
      </c>
      <c r="E432" s="851" t="s">
        <v>13201</v>
      </c>
      <c r="F432" s="851"/>
      <c r="G432" s="852" t="s">
        <v>38</v>
      </c>
      <c r="H432" s="853">
        <v>1.3265</v>
      </c>
      <c r="I432" s="854">
        <v>1.62</v>
      </c>
      <c r="J432" s="854">
        <v>2.14893</v>
      </c>
    </row>
    <row r="433" spans="1:10" ht="25.5" x14ac:dyDescent="0.2">
      <c r="A433" s="855"/>
      <c r="B433" s="855"/>
      <c r="C433" s="855"/>
      <c r="D433" s="855"/>
      <c r="E433" s="855" t="s">
        <v>13209</v>
      </c>
      <c r="F433" s="856">
        <v>2.39</v>
      </c>
      <c r="G433" s="855" t="s">
        <v>13210</v>
      </c>
      <c r="H433" s="856">
        <v>2.0099999999999998</v>
      </c>
      <c r="I433" s="855" t="s">
        <v>13211</v>
      </c>
      <c r="J433" s="856">
        <v>4.4000000000000004</v>
      </c>
    </row>
    <row r="434" spans="1:10" ht="13.5" thickBot="1" x14ac:dyDescent="0.25">
      <c r="A434" s="855"/>
      <c r="B434" s="855"/>
      <c r="C434" s="855"/>
      <c r="D434" s="855"/>
      <c r="E434" s="855" t="s">
        <v>13212</v>
      </c>
      <c r="F434" s="856">
        <v>13.264328000000001</v>
      </c>
      <c r="G434" s="855"/>
      <c r="H434" s="857" t="s">
        <v>13213</v>
      </c>
      <c r="I434" s="857"/>
      <c r="J434" s="856">
        <v>60.23</v>
      </c>
    </row>
    <row r="435" spans="1:10" ht="0.95" customHeight="1" thickTop="1" x14ac:dyDescent="0.2">
      <c r="A435" s="858"/>
      <c r="B435" s="858"/>
      <c r="C435" s="858"/>
      <c r="D435" s="858"/>
      <c r="E435" s="858"/>
      <c r="F435" s="858"/>
      <c r="G435" s="858"/>
      <c r="H435" s="858"/>
      <c r="I435" s="858"/>
      <c r="J435" s="858"/>
    </row>
    <row r="436" spans="1:10" ht="18" customHeight="1" x14ac:dyDescent="0.2">
      <c r="A436" s="833" t="s">
        <v>13413</v>
      </c>
      <c r="B436" s="834" t="s">
        <v>13186</v>
      </c>
      <c r="C436" s="833" t="s">
        <v>13187</v>
      </c>
      <c r="D436" s="833" t="s">
        <v>13188</v>
      </c>
      <c r="E436" s="835" t="s">
        <v>13189</v>
      </c>
      <c r="F436" s="835"/>
      <c r="G436" s="836" t="s">
        <v>13190</v>
      </c>
      <c r="H436" s="834" t="s">
        <v>13191</v>
      </c>
      <c r="I436" s="834" t="s">
        <v>13192</v>
      </c>
      <c r="J436" s="834" t="s">
        <v>13193</v>
      </c>
    </row>
    <row r="437" spans="1:10" ht="36" customHeight="1" x14ac:dyDescent="0.2">
      <c r="A437" s="837" t="s">
        <v>13194</v>
      </c>
      <c r="B437" s="838" t="s">
        <v>13414</v>
      </c>
      <c r="C437" s="837" t="s">
        <v>7</v>
      </c>
      <c r="D437" s="837" t="s">
        <v>4014</v>
      </c>
      <c r="E437" s="839" t="s">
        <v>13374</v>
      </c>
      <c r="F437" s="839"/>
      <c r="G437" s="840" t="s">
        <v>18</v>
      </c>
      <c r="H437" s="841">
        <v>1</v>
      </c>
      <c r="I437" s="842">
        <v>116.43</v>
      </c>
      <c r="J437" s="842">
        <v>116.43</v>
      </c>
    </row>
    <row r="438" spans="1:10" ht="36" customHeight="1" x14ac:dyDescent="0.2">
      <c r="A438" s="843" t="s">
        <v>13197</v>
      </c>
      <c r="B438" s="844" t="s">
        <v>13389</v>
      </c>
      <c r="C438" s="843" t="s">
        <v>7</v>
      </c>
      <c r="D438" s="843" t="s">
        <v>2648</v>
      </c>
      <c r="E438" s="845" t="s">
        <v>13272</v>
      </c>
      <c r="F438" s="845"/>
      <c r="G438" s="846" t="s">
        <v>50</v>
      </c>
      <c r="H438" s="847">
        <v>1.32E-2</v>
      </c>
      <c r="I438" s="848">
        <v>13.13</v>
      </c>
      <c r="J438" s="848">
        <v>0.173316</v>
      </c>
    </row>
    <row r="439" spans="1:10" ht="36" customHeight="1" x14ac:dyDescent="0.2">
      <c r="A439" s="843" t="s">
        <v>13197</v>
      </c>
      <c r="B439" s="844" t="s">
        <v>13390</v>
      </c>
      <c r="C439" s="843" t="s">
        <v>7</v>
      </c>
      <c r="D439" s="843" t="s">
        <v>2649</v>
      </c>
      <c r="E439" s="845" t="s">
        <v>13272</v>
      </c>
      <c r="F439" s="845"/>
      <c r="G439" s="846" t="s">
        <v>67</v>
      </c>
      <c r="H439" s="847">
        <v>1.83E-2</v>
      </c>
      <c r="I439" s="848">
        <v>12.22</v>
      </c>
      <c r="J439" s="848">
        <v>0.22362599999999999</v>
      </c>
    </row>
    <row r="440" spans="1:10" ht="24" customHeight="1" x14ac:dyDescent="0.2">
      <c r="A440" s="843" t="s">
        <v>13197</v>
      </c>
      <c r="B440" s="844" t="s">
        <v>13244</v>
      </c>
      <c r="C440" s="843" t="s">
        <v>7</v>
      </c>
      <c r="D440" s="843" t="s">
        <v>25</v>
      </c>
      <c r="E440" s="845" t="s">
        <v>13196</v>
      </c>
      <c r="F440" s="845"/>
      <c r="G440" s="846" t="s">
        <v>23</v>
      </c>
      <c r="H440" s="847">
        <v>0.63300000000000001</v>
      </c>
      <c r="I440" s="848">
        <v>13.34</v>
      </c>
      <c r="J440" s="848">
        <v>8.4442199999999996</v>
      </c>
    </row>
    <row r="441" spans="1:10" ht="24" customHeight="1" x14ac:dyDescent="0.2">
      <c r="A441" s="843" t="s">
        <v>13197</v>
      </c>
      <c r="B441" s="844" t="s">
        <v>13245</v>
      </c>
      <c r="C441" s="843" t="s">
        <v>7</v>
      </c>
      <c r="D441" s="843" t="s">
        <v>228</v>
      </c>
      <c r="E441" s="845" t="s">
        <v>13196</v>
      </c>
      <c r="F441" s="845"/>
      <c r="G441" s="846" t="s">
        <v>23</v>
      </c>
      <c r="H441" s="847">
        <v>0.53900000000000003</v>
      </c>
      <c r="I441" s="848">
        <v>17.760000000000002</v>
      </c>
      <c r="J441" s="848">
        <v>9.5726399999999998</v>
      </c>
    </row>
    <row r="442" spans="1:10" ht="24" customHeight="1" x14ac:dyDescent="0.2">
      <c r="A442" s="849" t="s">
        <v>13199</v>
      </c>
      <c r="B442" s="850" t="s">
        <v>13415</v>
      </c>
      <c r="C442" s="849" t="s">
        <v>7</v>
      </c>
      <c r="D442" s="849" t="s">
        <v>10419</v>
      </c>
      <c r="E442" s="851" t="s">
        <v>13220</v>
      </c>
      <c r="F442" s="851"/>
      <c r="G442" s="852" t="s">
        <v>18</v>
      </c>
      <c r="H442" s="853">
        <v>1.05</v>
      </c>
      <c r="I442" s="854">
        <v>76.98</v>
      </c>
      <c r="J442" s="854">
        <v>80.828999999999994</v>
      </c>
    </row>
    <row r="443" spans="1:10" ht="24" customHeight="1" x14ac:dyDescent="0.2">
      <c r="A443" s="849" t="s">
        <v>13199</v>
      </c>
      <c r="B443" s="850" t="s">
        <v>13416</v>
      </c>
      <c r="C443" s="849" t="s">
        <v>7</v>
      </c>
      <c r="D443" s="849" t="s">
        <v>8291</v>
      </c>
      <c r="E443" s="851" t="s">
        <v>13220</v>
      </c>
      <c r="F443" s="851"/>
      <c r="G443" s="852" t="s">
        <v>21</v>
      </c>
      <c r="H443" s="853">
        <v>2.5000000000000001E-2</v>
      </c>
      <c r="I443" s="854">
        <v>13.05</v>
      </c>
      <c r="J443" s="854">
        <v>0.32624999999999998</v>
      </c>
    </row>
    <row r="444" spans="1:10" ht="24" customHeight="1" x14ac:dyDescent="0.2">
      <c r="A444" s="849" t="s">
        <v>13199</v>
      </c>
      <c r="B444" s="850" t="s">
        <v>13417</v>
      </c>
      <c r="C444" s="849" t="s">
        <v>7</v>
      </c>
      <c r="D444" s="849" t="s">
        <v>8364</v>
      </c>
      <c r="E444" s="851" t="s">
        <v>13220</v>
      </c>
      <c r="F444" s="851"/>
      <c r="G444" s="852" t="s">
        <v>21</v>
      </c>
      <c r="H444" s="853">
        <v>4.8999999999999998E-3</v>
      </c>
      <c r="I444" s="854">
        <v>56.77</v>
      </c>
      <c r="J444" s="854">
        <v>0.278173</v>
      </c>
    </row>
    <row r="445" spans="1:10" ht="24" customHeight="1" x14ac:dyDescent="0.2">
      <c r="A445" s="849" t="s">
        <v>13199</v>
      </c>
      <c r="B445" s="850" t="s">
        <v>13418</v>
      </c>
      <c r="C445" s="849" t="s">
        <v>7</v>
      </c>
      <c r="D445" s="849" t="s">
        <v>10520</v>
      </c>
      <c r="E445" s="851" t="s">
        <v>13220</v>
      </c>
      <c r="F445" s="851"/>
      <c r="G445" s="852" t="s">
        <v>13419</v>
      </c>
      <c r="H445" s="853">
        <v>0.161</v>
      </c>
      <c r="I445" s="854">
        <v>24.12</v>
      </c>
      <c r="J445" s="854">
        <v>3.8833199999999999</v>
      </c>
    </row>
    <row r="446" spans="1:10" ht="24" customHeight="1" x14ac:dyDescent="0.2">
      <c r="A446" s="849" t="s">
        <v>13199</v>
      </c>
      <c r="B446" s="850" t="s">
        <v>13420</v>
      </c>
      <c r="C446" s="849" t="s">
        <v>7</v>
      </c>
      <c r="D446" s="849" t="s">
        <v>8533</v>
      </c>
      <c r="E446" s="851" t="s">
        <v>13220</v>
      </c>
      <c r="F446" s="851"/>
      <c r="G446" s="852" t="s">
        <v>21</v>
      </c>
      <c r="H446" s="853">
        <v>0.18</v>
      </c>
      <c r="I446" s="854">
        <v>70.56</v>
      </c>
      <c r="J446" s="854">
        <v>12.700799999999999</v>
      </c>
    </row>
    <row r="447" spans="1:10" ht="25.5" x14ac:dyDescent="0.2">
      <c r="A447" s="855"/>
      <c r="B447" s="855"/>
      <c r="C447" s="855"/>
      <c r="D447" s="855"/>
      <c r="E447" s="855" t="s">
        <v>13209</v>
      </c>
      <c r="F447" s="856">
        <v>7.58</v>
      </c>
      <c r="G447" s="855" t="s">
        <v>13210</v>
      </c>
      <c r="H447" s="856">
        <v>6.37</v>
      </c>
      <c r="I447" s="855" t="s">
        <v>13211</v>
      </c>
      <c r="J447" s="856">
        <v>13.95</v>
      </c>
    </row>
    <row r="448" spans="1:10" ht="13.5" thickBot="1" x14ac:dyDescent="0.25">
      <c r="A448" s="855"/>
      <c r="B448" s="855"/>
      <c r="C448" s="855"/>
      <c r="D448" s="855"/>
      <c r="E448" s="855" t="s">
        <v>13212</v>
      </c>
      <c r="F448" s="856">
        <v>32.879832</v>
      </c>
      <c r="G448" s="855"/>
      <c r="H448" s="857" t="s">
        <v>13213</v>
      </c>
      <c r="I448" s="857"/>
      <c r="J448" s="856">
        <v>149.31</v>
      </c>
    </row>
    <row r="449" spans="1:10" ht="0.95" customHeight="1" thickTop="1" x14ac:dyDescent="0.2">
      <c r="A449" s="858"/>
      <c r="B449" s="858"/>
      <c r="C449" s="858"/>
      <c r="D449" s="858"/>
      <c r="E449" s="858"/>
      <c r="F449" s="858"/>
      <c r="G449" s="858"/>
      <c r="H449" s="858"/>
      <c r="I449" s="858"/>
      <c r="J449" s="858"/>
    </row>
    <row r="450" spans="1:10" ht="18" customHeight="1" x14ac:dyDescent="0.2">
      <c r="A450" s="833" t="s">
        <v>13421</v>
      </c>
      <c r="B450" s="834" t="s">
        <v>13186</v>
      </c>
      <c r="C450" s="833" t="s">
        <v>13187</v>
      </c>
      <c r="D450" s="833" t="s">
        <v>13188</v>
      </c>
      <c r="E450" s="835" t="s">
        <v>13189</v>
      </c>
      <c r="F450" s="835"/>
      <c r="G450" s="836" t="s">
        <v>13190</v>
      </c>
      <c r="H450" s="834" t="s">
        <v>13191</v>
      </c>
      <c r="I450" s="834" t="s">
        <v>13192</v>
      </c>
      <c r="J450" s="834" t="s">
        <v>13193</v>
      </c>
    </row>
    <row r="451" spans="1:10" ht="24" customHeight="1" x14ac:dyDescent="0.2">
      <c r="A451" s="837" t="s">
        <v>13194</v>
      </c>
      <c r="B451" s="838" t="s">
        <v>13422</v>
      </c>
      <c r="C451" s="837" t="s">
        <v>7</v>
      </c>
      <c r="D451" s="837" t="s">
        <v>4015</v>
      </c>
      <c r="E451" s="839" t="s">
        <v>13374</v>
      </c>
      <c r="F451" s="839"/>
      <c r="G451" s="840" t="s">
        <v>18</v>
      </c>
      <c r="H451" s="841">
        <v>1</v>
      </c>
      <c r="I451" s="842">
        <v>36.18</v>
      </c>
      <c r="J451" s="842">
        <v>36.18</v>
      </c>
    </row>
    <row r="452" spans="1:10" ht="36" customHeight="1" x14ac:dyDescent="0.2">
      <c r="A452" s="843" t="s">
        <v>13197</v>
      </c>
      <c r="B452" s="844" t="s">
        <v>13389</v>
      </c>
      <c r="C452" s="843" t="s">
        <v>7</v>
      </c>
      <c r="D452" s="843" t="s">
        <v>2648</v>
      </c>
      <c r="E452" s="845" t="s">
        <v>13272</v>
      </c>
      <c r="F452" s="845"/>
      <c r="G452" s="846" t="s">
        <v>50</v>
      </c>
      <c r="H452" s="847">
        <v>1.32E-2</v>
      </c>
      <c r="I452" s="848">
        <v>13.13</v>
      </c>
      <c r="J452" s="848">
        <v>0.173316</v>
      </c>
    </row>
    <row r="453" spans="1:10" ht="36" customHeight="1" x14ac:dyDescent="0.2">
      <c r="A453" s="843" t="s">
        <v>13197</v>
      </c>
      <c r="B453" s="844" t="s">
        <v>13390</v>
      </c>
      <c r="C453" s="843" t="s">
        <v>7</v>
      </c>
      <c r="D453" s="843" t="s">
        <v>2649</v>
      </c>
      <c r="E453" s="845" t="s">
        <v>13272</v>
      </c>
      <c r="F453" s="845"/>
      <c r="G453" s="846" t="s">
        <v>67</v>
      </c>
      <c r="H453" s="847">
        <v>1.83E-2</v>
      </c>
      <c r="I453" s="848">
        <v>12.22</v>
      </c>
      <c r="J453" s="848">
        <v>0.22362599999999999</v>
      </c>
    </row>
    <row r="454" spans="1:10" ht="24" customHeight="1" x14ac:dyDescent="0.2">
      <c r="A454" s="843" t="s">
        <v>13197</v>
      </c>
      <c r="B454" s="844" t="s">
        <v>13244</v>
      </c>
      <c r="C454" s="843" t="s">
        <v>7</v>
      </c>
      <c r="D454" s="843" t="s">
        <v>25</v>
      </c>
      <c r="E454" s="845" t="s">
        <v>13196</v>
      </c>
      <c r="F454" s="845"/>
      <c r="G454" s="846" t="s">
        <v>23</v>
      </c>
      <c r="H454" s="847">
        <v>0.20699999999999999</v>
      </c>
      <c r="I454" s="848">
        <v>13.34</v>
      </c>
      <c r="J454" s="848">
        <v>2.7613799999999999</v>
      </c>
    </row>
    <row r="455" spans="1:10" ht="24" customHeight="1" x14ac:dyDescent="0.2">
      <c r="A455" s="843" t="s">
        <v>13197</v>
      </c>
      <c r="B455" s="844" t="s">
        <v>13245</v>
      </c>
      <c r="C455" s="843" t="s">
        <v>7</v>
      </c>
      <c r="D455" s="843" t="s">
        <v>228</v>
      </c>
      <c r="E455" s="845" t="s">
        <v>13196</v>
      </c>
      <c r="F455" s="845"/>
      <c r="G455" s="846" t="s">
        <v>23</v>
      </c>
      <c r="H455" s="847">
        <v>0.112</v>
      </c>
      <c r="I455" s="848">
        <v>17.760000000000002</v>
      </c>
      <c r="J455" s="848">
        <v>1.98912</v>
      </c>
    </row>
    <row r="456" spans="1:10" ht="24" customHeight="1" x14ac:dyDescent="0.2">
      <c r="A456" s="849" t="s">
        <v>13199</v>
      </c>
      <c r="B456" s="850" t="s">
        <v>13416</v>
      </c>
      <c r="C456" s="849" t="s">
        <v>7</v>
      </c>
      <c r="D456" s="849" t="s">
        <v>8291</v>
      </c>
      <c r="E456" s="851" t="s">
        <v>13220</v>
      </c>
      <c r="F456" s="851"/>
      <c r="G456" s="852" t="s">
        <v>21</v>
      </c>
      <c r="H456" s="853">
        <v>6.0000000000000001E-3</v>
      </c>
      <c r="I456" s="854">
        <v>13.05</v>
      </c>
      <c r="J456" s="854">
        <v>7.8299999999999995E-2</v>
      </c>
    </row>
    <row r="457" spans="1:10" ht="24" customHeight="1" x14ac:dyDescent="0.2">
      <c r="A457" s="849" t="s">
        <v>13199</v>
      </c>
      <c r="B457" s="850" t="s">
        <v>13417</v>
      </c>
      <c r="C457" s="849" t="s">
        <v>7</v>
      </c>
      <c r="D457" s="849" t="s">
        <v>8364</v>
      </c>
      <c r="E457" s="851" t="s">
        <v>13220</v>
      </c>
      <c r="F457" s="851"/>
      <c r="G457" s="852" t="s">
        <v>21</v>
      </c>
      <c r="H457" s="853">
        <v>1.1999999999999999E-3</v>
      </c>
      <c r="I457" s="854">
        <v>56.77</v>
      </c>
      <c r="J457" s="854">
        <v>6.8124000000000004E-2</v>
      </c>
    </row>
    <row r="458" spans="1:10" ht="24" customHeight="1" x14ac:dyDescent="0.2">
      <c r="A458" s="849" t="s">
        <v>13199</v>
      </c>
      <c r="B458" s="850" t="s">
        <v>13423</v>
      </c>
      <c r="C458" s="849" t="s">
        <v>7</v>
      </c>
      <c r="D458" s="849" t="s">
        <v>10518</v>
      </c>
      <c r="E458" s="851" t="s">
        <v>13220</v>
      </c>
      <c r="F458" s="851"/>
      <c r="G458" s="852" t="s">
        <v>18</v>
      </c>
      <c r="H458" s="853">
        <v>1.05</v>
      </c>
      <c r="I458" s="854">
        <v>21.84</v>
      </c>
      <c r="J458" s="854">
        <v>22.931999999999999</v>
      </c>
    </row>
    <row r="459" spans="1:10" ht="24" customHeight="1" x14ac:dyDescent="0.2">
      <c r="A459" s="849" t="s">
        <v>13199</v>
      </c>
      <c r="B459" s="850" t="s">
        <v>13418</v>
      </c>
      <c r="C459" s="849" t="s">
        <v>7</v>
      </c>
      <c r="D459" s="849" t="s">
        <v>10520</v>
      </c>
      <c r="E459" s="851" t="s">
        <v>13220</v>
      </c>
      <c r="F459" s="851"/>
      <c r="G459" s="852" t="s">
        <v>13419</v>
      </c>
      <c r="H459" s="853">
        <v>0.19800000000000001</v>
      </c>
      <c r="I459" s="854">
        <v>24.12</v>
      </c>
      <c r="J459" s="854">
        <v>4.77576</v>
      </c>
    </row>
    <row r="460" spans="1:10" ht="24" customHeight="1" x14ac:dyDescent="0.2">
      <c r="A460" s="849" t="s">
        <v>13199</v>
      </c>
      <c r="B460" s="850" t="s">
        <v>13420</v>
      </c>
      <c r="C460" s="849" t="s">
        <v>7</v>
      </c>
      <c r="D460" s="849" t="s">
        <v>8533</v>
      </c>
      <c r="E460" s="851" t="s">
        <v>13220</v>
      </c>
      <c r="F460" s="851"/>
      <c r="G460" s="852" t="s">
        <v>21</v>
      </c>
      <c r="H460" s="853">
        <v>4.4999999999999998E-2</v>
      </c>
      <c r="I460" s="854">
        <v>70.56</v>
      </c>
      <c r="J460" s="854">
        <v>3.1751999999999998</v>
      </c>
    </row>
    <row r="461" spans="1:10" ht="25.5" x14ac:dyDescent="0.2">
      <c r="A461" s="855"/>
      <c r="B461" s="855"/>
      <c r="C461" s="855"/>
      <c r="D461" s="855"/>
      <c r="E461" s="855" t="s">
        <v>13209</v>
      </c>
      <c r="F461" s="856">
        <v>2.09</v>
      </c>
      <c r="G461" s="855" t="s">
        <v>13210</v>
      </c>
      <c r="H461" s="856">
        <v>1.76</v>
      </c>
      <c r="I461" s="855" t="s">
        <v>13211</v>
      </c>
      <c r="J461" s="856">
        <v>3.85</v>
      </c>
    </row>
    <row r="462" spans="1:10" ht="13.5" thickBot="1" x14ac:dyDescent="0.25">
      <c r="A462" s="855"/>
      <c r="B462" s="855"/>
      <c r="C462" s="855"/>
      <c r="D462" s="855"/>
      <c r="E462" s="855" t="s">
        <v>13212</v>
      </c>
      <c r="F462" s="856">
        <v>10.217231999999999</v>
      </c>
      <c r="G462" s="855"/>
      <c r="H462" s="857" t="s">
        <v>13213</v>
      </c>
      <c r="I462" s="857"/>
      <c r="J462" s="856">
        <v>46.4</v>
      </c>
    </row>
    <row r="463" spans="1:10" ht="0.95" customHeight="1" thickTop="1" x14ac:dyDescent="0.2">
      <c r="A463" s="858"/>
      <c r="B463" s="858"/>
      <c r="C463" s="858"/>
      <c r="D463" s="858"/>
      <c r="E463" s="858"/>
      <c r="F463" s="858"/>
      <c r="G463" s="858"/>
      <c r="H463" s="858"/>
      <c r="I463" s="858"/>
      <c r="J463" s="858"/>
    </row>
    <row r="464" spans="1:10" ht="18" customHeight="1" x14ac:dyDescent="0.2">
      <c r="A464" s="833" t="s">
        <v>13424</v>
      </c>
      <c r="B464" s="834" t="s">
        <v>13186</v>
      </c>
      <c r="C464" s="833" t="s">
        <v>13187</v>
      </c>
      <c r="D464" s="833" t="s">
        <v>13188</v>
      </c>
      <c r="E464" s="835" t="s">
        <v>13189</v>
      </c>
      <c r="F464" s="835"/>
      <c r="G464" s="836" t="s">
        <v>13190</v>
      </c>
      <c r="H464" s="834" t="s">
        <v>13191</v>
      </c>
      <c r="I464" s="834" t="s">
        <v>13192</v>
      </c>
      <c r="J464" s="834" t="s">
        <v>13193</v>
      </c>
    </row>
    <row r="465" spans="1:10" ht="36" customHeight="1" x14ac:dyDescent="0.2">
      <c r="A465" s="837" t="s">
        <v>13194</v>
      </c>
      <c r="B465" s="838" t="s">
        <v>13425</v>
      </c>
      <c r="C465" s="837" t="s">
        <v>7</v>
      </c>
      <c r="D465" s="837" t="s">
        <v>4012</v>
      </c>
      <c r="E465" s="839" t="s">
        <v>13374</v>
      </c>
      <c r="F465" s="839"/>
      <c r="G465" s="840" t="s">
        <v>18</v>
      </c>
      <c r="H465" s="841">
        <v>1</v>
      </c>
      <c r="I465" s="842">
        <v>44.85</v>
      </c>
      <c r="J465" s="842">
        <v>44.85</v>
      </c>
    </row>
    <row r="466" spans="1:10" ht="36" customHeight="1" x14ac:dyDescent="0.2">
      <c r="A466" s="843" t="s">
        <v>13197</v>
      </c>
      <c r="B466" s="844" t="s">
        <v>13389</v>
      </c>
      <c r="C466" s="843" t="s">
        <v>7</v>
      </c>
      <c r="D466" s="843" t="s">
        <v>2648</v>
      </c>
      <c r="E466" s="845" t="s">
        <v>13272</v>
      </c>
      <c r="F466" s="845"/>
      <c r="G466" s="846" t="s">
        <v>50</v>
      </c>
      <c r="H466" s="847">
        <v>1.32E-2</v>
      </c>
      <c r="I466" s="848">
        <v>13.13</v>
      </c>
      <c r="J466" s="848">
        <v>0.173316</v>
      </c>
    </row>
    <row r="467" spans="1:10" ht="36" customHeight="1" x14ac:dyDescent="0.2">
      <c r="A467" s="843" t="s">
        <v>13197</v>
      </c>
      <c r="B467" s="844" t="s">
        <v>13390</v>
      </c>
      <c r="C467" s="843" t="s">
        <v>7</v>
      </c>
      <c r="D467" s="843" t="s">
        <v>2649</v>
      </c>
      <c r="E467" s="845" t="s">
        <v>13272</v>
      </c>
      <c r="F467" s="845"/>
      <c r="G467" s="846" t="s">
        <v>67</v>
      </c>
      <c r="H467" s="847">
        <v>1.83E-2</v>
      </c>
      <c r="I467" s="848">
        <v>12.22</v>
      </c>
      <c r="J467" s="848">
        <v>0.22362599999999999</v>
      </c>
    </row>
    <row r="468" spans="1:10" ht="24" customHeight="1" x14ac:dyDescent="0.2">
      <c r="A468" s="843" t="s">
        <v>13197</v>
      </c>
      <c r="B468" s="844" t="s">
        <v>13244</v>
      </c>
      <c r="C468" s="843" t="s">
        <v>7</v>
      </c>
      <c r="D468" s="843" t="s">
        <v>25</v>
      </c>
      <c r="E468" s="845" t="s">
        <v>13196</v>
      </c>
      <c r="F468" s="845"/>
      <c r="G468" s="846" t="s">
        <v>23</v>
      </c>
      <c r="H468" s="847">
        <v>0.28199999999999997</v>
      </c>
      <c r="I468" s="848">
        <v>13.34</v>
      </c>
      <c r="J468" s="848">
        <v>3.7618800000000001</v>
      </c>
    </row>
    <row r="469" spans="1:10" ht="24" customHeight="1" x14ac:dyDescent="0.2">
      <c r="A469" s="843" t="s">
        <v>13197</v>
      </c>
      <c r="B469" s="844" t="s">
        <v>13245</v>
      </c>
      <c r="C469" s="843" t="s">
        <v>7</v>
      </c>
      <c r="D469" s="843" t="s">
        <v>228</v>
      </c>
      <c r="E469" s="845" t="s">
        <v>13196</v>
      </c>
      <c r="F469" s="845"/>
      <c r="G469" s="846" t="s">
        <v>23</v>
      </c>
      <c r="H469" s="847">
        <v>0.188</v>
      </c>
      <c r="I469" s="848">
        <v>17.760000000000002</v>
      </c>
      <c r="J469" s="848">
        <v>3.3388800000000001</v>
      </c>
    </row>
    <row r="470" spans="1:10" ht="24" customHeight="1" x14ac:dyDescent="0.2">
      <c r="A470" s="849" t="s">
        <v>13199</v>
      </c>
      <c r="B470" s="850" t="s">
        <v>13426</v>
      </c>
      <c r="C470" s="849" t="s">
        <v>7</v>
      </c>
      <c r="D470" s="849" t="s">
        <v>10420</v>
      </c>
      <c r="E470" s="851" t="s">
        <v>13220</v>
      </c>
      <c r="F470" s="851"/>
      <c r="G470" s="852" t="s">
        <v>18</v>
      </c>
      <c r="H470" s="853">
        <v>1.05</v>
      </c>
      <c r="I470" s="854">
        <v>30.21</v>
      </c>
      <c r="J470" s="854">
        <v>31.720500000000001</v>
      </c>
    </row>
    <row r="471" spans="1:10" ht="24" customHeight="1" x14ac:dyDescent="0.2">
      <c r="A471" s="849" t="s">
        <v>13199</v>
      </c>
      <c r="B471" s="850" t="s">
        <v>13416</v>
      </c>
      <c r="C471" s="849" t="s">
        <v>7</v>
      </c>
      <c r="D471" s="849" t="s">
        <v>8291</v>
      </c>
      <c r="E471" s="851" t="s">
        <v>13220</v>
      </c>
      <c r="F471" s="851"/>
      <c r="G471" s="852" t="s">
        <v>21</v>
      </c>
      <c r="H471" s="853">
        <v>8.0000000000000002E-3</v>
      </c>
      <c r="I471" s="854">
        <v>13.05</v>
      </c>
      <c r="J471" s="854">
        <v>0.10440000000000001</v>
      </c>
    </row>
    <row r="472" spans="1:10" ht="24" customHeight="1" x14ac:dyDescent="0.2">
      <c r="A472" s="849" t="s">
        <v>13199</v>
      </c>
      <c r="B472" s="850" t="s">
        <v>13417</v>
      </c>
      <c r="C472" s="849" t="s">
        <v>7</v>
      </c>
      <c r="D472" s="849" t="s">
        <v>8364</v>
      </c>
      <c r="E472" s="851" t="s">
        <v>13220</v>
      </c>
      <c r="F472" s="851"/>
      <c r="G472" s="852" t="s">
        <v>21</v>
      </c>
      <c r="H472" s="853">
        <v>1.6000000000000001E-3</v>
      </c>
      <c r="I472" s="854">
        <v>56.77</v>
      </c>
      <c r="J472" s="854">
        <v>9.0831999999999996E-2</v>
      </c>
    </row>
    <row r="473" spans="1:10" ht="24" customHeight="1" x14ac:dyDescent="0.2">
      <c r="A473" s="849" t="s">
        <v>13199</v>
      </c>
      <c r="B473" s="850" t="s">
        <v>13418</v>
      </c>
      <c r="C473" s="849" t="s">
        <v>7</v>
      </c>
      <c r="D473" s="849" t="s">
        <v>10520</v>
      </c>
      <c r="E473" s="851" t="s">
        <v>13220</v>
      </c>
      <c r="F473" s="851"/>
      <c r="G473" s="852" t="s">
        <v>13419</v>
      </c>
      <c r="H473" s="853">
        <v>5.2999999999999999E-2</v>
      </c>
      <c r="I473" s="854">
        <v>24.12</v>
      </c>
      <c r="J473" s="854">
        <v>1.2783599999999999</v>
      </c>
    </row>
    <row r="474" spans="1:10" ht="24" customHeight="1" x14ac:dyDescent="0.2">
      <c r="A474" s="849" t="s">
        <v>13199</v>
      </c>
      <c r="B474" s="850" t="s">
        <v>13420</v>
      </c>
      <c r="C474" s="849" t="s">
        <v>7</v>
      </c>
      <c r="D474" s="849" t="s">
        <v>8533</v>
      </c>
      <c r="E474" s="851" t="s">
        <v>13220</v>
      </c>
      <c r="F474" s="851"/>
      <c r="G474" s="852" t="s">
        <v>21</v>
      </c>
      <c r="H474" s="853">
        <v>5.8999999999999997E-2</v>
      </c>
      <c r="I474" s="854">
        <v>70.56</v>
      </c>
      <c r="J474" s="854">
        <v>4.1630399999999996</v>
      </c>
    </row>
    <row r="475" spans="1:10" ht="25.5" x14ac:dyDescent="0.2">
      <c r="A475" s="855"/>
      <c r="B475" s="855"/>
      <c r="C475" s="855"/>
      <c r="D475" s="855"/>
      <c r="E475" s="855" t="s">
        <v>13209</v>
      </c>
      <c r="F475" s="856">
        <v>3.06</v>
      </c>
      <c r="G475" s="855" t="s">
        <v>13210</v>
      </c>
      <c r="H475" s="856">
        <v>2.58</v>
      </c>
      <c r="I475" s="855" t="s">
        <v>13211</v>
      </c>
      <c r="J475" s="856">
        <v>5.64</v>
      </c>
    </row>
    <row r="476" spans="1:10" ht="13.5" thickBot="1" x14ac:dyDescent="0.25">
      <c r="A476" s="855"/>
      <c r="B476" s="855"/>
      <c r="C476" s="855"/>
      <c r="D476" s="855"/>
      <c r="E476" s="855" t="s">
        <v>13212</v>
      </c>
      <c r="F476" s="856">
        <v>12.66564</v>
      </c>
      <c r="G476" s="855"/>
      <c r="H476" s="857" t="s">
        <v>13213</v>
      </c>
      <c r="I476" s="857"/>
      <c r="J476" s="856">
        <v>57.52</v>
      </c>
    </row>
    <row r="477" spans="1:10" ht="0.95" customHeight="1" thickTop="1" x14ac:dyDescent="0.2">
      <c r="A477" s="858"/>
      <c r="B477" s="858"/>
      <c r="C477" s="858"/>
      <c r="D477" s="858"/>
      <c r="E477" s="858"/>
      <c r="F477" s="858"/>
      <c r="G477" s="858"/>
      <c r="H477" s="858"/>
      <c r="I477" s="858"/>
      <c r="J477" s="858"/>
    </row>
    <row r="478" spans="1:10" ht="18" customHeight="1" x14ac:dyDescent="0.2">
      <c r="A478" s="833" t="s">
        <v>13427</v>
      </c>
      <c r="B478" s="834" t="s">
        <v>13186</v>
      </c>
      <c r="C478" s="833" t="s">
        <v>13187</v>
      </c>
      <c r="D478" s="833" t="s">
        <v>13188</v>
      </c>
      <c r="E478" s="835" t="s">
        <v>13189</v>
      </c>
      <c r="F478" s="835"/>
      <c r="G478" s="836" t="s">
        <v>13190</v>
      </c>
      <c r="H478" s="834" t="s">
        <v>13191</v>
      </c>
      <c r="I478" s="834" t="s">
        <v>13192</v>
      </c>
      <c r="J478" s="834" t="s">
        <v>13193</v>
      </c>
    </row>
    <row r="479" spans="1:10" ht="36" customHeight="1" x14ac:dyDescent="0.2">
      <c r="A479" s="837" t="s">
        <v>13194</v>
      </c>
      <c r="B479" s="838" t="s">
        <v>13428</v>
      </c>
      <c r="C479" s="837" t="s">
        <v>7</v>
      </c>
      <c r="D479" s="837" t="s">
        <v>4013</v>
      </c>
      <c r="E479" s="839" t="s">
        <v>13374</v>
      </c>
      <c r="F479" s="839"/>
      <c r="G479" s="840" t="s">
        <v>18</v>
      </c>
      <c r="H479" s="841">
        <v>1</v>
      </c>
      <c r="I479" s="842">
        <v>60.19</v>
      </c>
      <c r="J479" s="842">
        <v>60.19</v>
      </c>
    </row>
    <row r="480" spans="1:10" ht="36" customHeight="1" x14ac:dyDescent="0.2">
      <c r="A480" s="843" t="s">
        <v>13197</v>
      </c>
      <c r="B480" s="844" t="s">
        <v>13389</v>
      </c>
      <c r="C480" s="843" t="s">
        <v>7</v>
      </c>
      <c r="D480" s="843" t="s">
        <v>2648</v>
      </c>
      <c r="E480" s="845" t="s">
        <v>13272</v>
      </c>
      <c r="F480" s="845"/>
      <c r="G480" s="846" t="s">
        <v>50</v>
      </c>
      <c r="H480" s="847">
        <v>1.32E-2</v>
      </c>
      <c r="I480" s="848">
        <v>13.13</v>
      </c>
      <c r="J480" s="848">
        <v>0.173316</v>
      </c>
    </row>
    <row r="481" spans="1:10" ht="36" customHeight="1" x14ac:dyDescent="0.2">
      <c r="A481" s="843" t="s">
        <v>13197</v>
      </c>
      <c r="B481" s="844" t="s">
        <v>13390</v>
      </c>
      <c r="C481" s="843" t="s">
        <v>7</v>
      </c>
      <c r="D481" s="843" t="s">
        <v>2649</v>
      </c>
      <c r="E481" s="845" t="s">
        <v>13272</v>
      </c>
      <c r="F481" s="845"/>
      <c r="G481" s="846" t="s">
        <v>67</v>
      </c>
      <c r="H481" s="847">
        <v>1.83E-2</v>
      </c>
      <c r="I481" s="848">
        <v>12.22</v>
      </c>
      <c r="J481" s="848">
        <v>0.22362599999999999</v>
      </c>
    </row>
    <row r="482" spans="1:10" ht="24" customHeight="1" x14ac:dyDescent="0.2">
      <c r="A482" s="843" t="s">
        <v>13197</v>
      </c>
      <c r="B482" s="844" t="s">
        <v>13244</v>
      </c>
      <c r="C482" s="843" t="s">
        <v>7</v>
      </c>
      <c r="D482" s="843" t="s">
        <v>25</v>
      </c>
      <c r="E482" s="845" t="s">
        <v>13196</v>
      </c>
      <c r="F482" s="845"/>
      <c r="G482" s="846" t="s">
        <v>23</v>
      </c>
      <c r="H482" s="847">
        <v>0.371</v>
      </c>
      <c r="I482" s="848">
        <v>13.34</v>
      </c>
      <c r="J482" s="848">
        <v>4.9491399999999999</v>
      </c>
    </row>
    <row r="483" spans="1:10" ht="24" customHeight="1" x14ac:dyDescent="0.2">
      <c r="A483" s="843" t="s">
        <v>13197</v>
      </c>
      <c r="B483" s="844" t="s">
        <v>13245</v>
      </c>
      <c r="C483" s="843" t="s">
        <v>7</v>
      </c>
      <c r="D483" s="843" t="s">
        <v>228</v>
      </c>
      <c r="E483" s="845" t="s">
        <v>13196</v>
      </c>
      <c r="F483" s="845"/>
      <c r="G483" s="846" t="s">
        <v>23</v>
      </c>
      <c r="H483" s="847">
        <v>0.27700000000000002</v>
      </c>
      <c r="I483" s="848">
        <v>17.760000000000002</v>
      </c>
      <c r="J483" s="848">
        <v>4.9195200000000003</v>
      </c>
    </row>
    <row r="484" spans="1:10" ht="24" customHeight="1" x14ac:dyDescent="0.2">
      <c r="A484" s="849" t="s">
        <v>13199</v>
      </c>
      <c r="B484" s="850" t="s">
        <v>13429</v>
      </c>
      <c r="C484" s="849" t="s">
        <v>7</v>
      </c>
      <c r="D484" s="849" t="s">
        <v>10421</v>
      </c>
      <c r="E484" s="851" t="s">
        <v>13220</v>
      </c>
      <c r="F484" s="851"/>
      <c r="G484" s="852" t="s">
        <v>18</v>
      </c>
      <c r="H484" s="853">
        <v>1.05</v>
      </c>
      <c r="I484" s="854">
        <v>39.35</v>
      </c>
      <c r="J484" s="854">
        <v>41.317500000000003</v>
      </c>
    </row>
    <row r="485" spans="1:10" ht="24" customHeight="1" x14ac:dyDescent="0.2">
      <c r="A485" s="849" t="s">
        <v>13199</v>
      </c>
      <c r="B485" s="850" t="s">
        <v>13416</v>
      </c>
      <c r="C485" s="849" t="s">
        <v>7</v>
      </c>
      <c r="D485" s="849" t="s">
        <v>8291</v>
      </c>
      <c r="E485" s="851" t="s">
        <v>13220</v>
      </c>
      <c r="F485" s="851"/>
      <c r="G485" s="852" t="s">
        <v>21</v>
      </c>
      <c r="H485" s="853">
        <v>1.2999999999999999E-2</v>
      </c>
      <c r="I485" s="854">
        <v>13.05</v>
      </c>
      <c r="J485" s="854">
        <v>0.16965</v>
      </c>
    </row>
    <row r="486" spans="1:10" ht="24" customHeight="1" x14ac:dyDescent="0.2">
      <c r="A486" s="849" t="s">
        <v>13199</v>
      </c>
      <c r="B486" s="850" t="s">
        <v>13417</v>
      </c>
      <c r="C486" s="849" t="s">
        <v>7</v>
      </c>
      <c r="D486" s="849" t="s">
        <v>8364</v>
      </c>
      <c r="E486" s="851" t="s">
        <v>13220</v>
      </c>
      <c r="F486" s="851"/>
      <c r="G486" s="852" t="s">
        <v>21</v>
      </c>
      <c r="H486" s="853">
        <v>2.3999999999999998E-3</v>
      </c>
      <c r="I486" s="854">
        <v>56.77</v>
      </c>
      <c r="J486" s="854">
        <v>0.13624800000000001</v>
      </c>
    </row>
    <row r="487" spans="1:10" ht="24" customHeight="1" x14ac:dyDescent="0.2">
      <c r="A487" s="849" t="s">
        <v>13199</v>
      </c>
      <c r="B487" s="850" t="s">
        <v>13418</v>
      </c>
      <c r="C487" s="849" t="s">
        <v>7</v>
      </c>
      <c r="D487" s="849" t="s">
        <v>10520</v>
      </c>
      <c r="E487" s="851" t="s">
        <v>13220</v>
      </c>
      <c r="F487" s="851"/>
      <c r="G487" s="852" t="s">
        <v>13419</v>
      </c>
      <c r="H487" s="853">
        <v>8.1000000000000003E-2</v>
      </c>
      <c r="I487" s="854">
        <v>24.12</v>
      </c>
      <c r="J487" s="854">
        <v>1.9537199999999999</v>
      </c>
    </row>
    <row r="488" spans="1:10" ht="24" customHeight="1" x14ac:dyDescent="0.2">
      <c r="A488" s="849" t="s">
        <v>13199</v>
      </c>
      <c r="B488" s="850" t="s">
        <v>13420</v>
      </c>
      <c r="C488" s="849" t="s">
        <v>7</v>
      </c>
      <c r="D488" s="849" t="s">
        <v>8533</v>
      </c>
      <c r="E488" s="851" t="s">
        <v>13220</v>
      </c>
      <c r="F488" s="851"/>
      <c r="G488" s="852" t="s">
        <v>21</v>
      </c>
      <c r="H488" s="853">
        <v>0.09</v>
      </c>
      <c r="I488" s="854">
        <v>70.56</v>
      </c>
      <c r="J488" s="854">
        <v>6.3503999999999996</v>
      </c>
    </row>
    <row r="489" spans="1:10" ht="25.5" x14ac:dyDescent="0.2">
      <c r="A489" s="855"/>
      <c r="B489" s="855"/>
      <c r="C489" s="855"/>
      <c r="D489" s="855"/>
      <c r="E489" s="855" t="s">
        <v>13209</v>
      </c>
      <c r="F489" s="856">
        <v>4.21</v>
      </c>
      <c r="G489" s="855" t="s">
        <v>13210</v>
      </c>
      <c r="H489" s="856">
        <v>3.54</v>
      </c>
      <c r="I489" s="855" t="s">
        <v>13211</v>
      </c>
      <c r="J489" s="856">
        <v>7.75</v>
      </c>
    </row>
    <row r="490" spans="1:10" ht="13.5" thickBot="1" x14ac:dyDescent="0.25">
      <c r="A490" s="855"/>
      <c r="B490" s="855"/>
      <c r="C490" s="855"/>
      <c r="D490" s="855"/>
      <c r="E490" s="855" t="s">
        <v>13212</v>
      </c>
      <c r="F490" s="856">
        <v>16.997655999999999</v>
      </c>
      <c r="G490" s="855"/>
      <c r="H490" s="857" t="s">
        <v>13213</v>
      </c>
      <c r="I490" s="857"/>
      <c r="J490" s="856">
        <v>77.19</v>
      </c>
    </row>
    <row r="491" spans="1:10" ht="0.95" customHeight="1" thickTop="1" x14ac:dyDescent="0.2">
      <c r="A491" s="858"/>
      <c r="B491" s="858"/>
      <c r="C491" s="858"/>
      <c r="D491" s="858"/>
      <c r="E491" s="858"/>
      <c r="F491" s="858"/>
      <c r="G491" s="858"/>
      <c r="H491" s="858"/>
      <c r="I491" s="858"/>
      <c r="J491" s="858"/>
    </row>
    <row r="492" spans="1:10" ht="18" customHeight="1" x14ac:dyDescent="0.2">
      <c r="A492" s="833" t="s">
        <v>13430</v>
      </c>
      <c r="B492" s="834" t="s">
        <v>13186</v>
      </c>
      <c r="C492" s="833" t="s">
        <v>13187</v>
      </c>
      <c r="D492" s="833" t="s">
        <v>13188</v>
      </c>
      <c r="E492" s="835" t="s">
        <v>13189</v>
      </c>
      <c r="F492" s="835"/>
      <c r="G492" s="836" t="s">
        <v>13190</v>
      </c>
      <c r="H492" s="834" t="s">
        <v>13191</v>
      </c>
      <c r="I492" s="834" t="s">
        <v>13192</v>
      </c>
      <c r="J492" s="834" t="s">
        <v>13193</v>
      </c>
    </row>
    <row r="493" spans="1:10" ht="36" customHeight="1" x14ac:dyDescent="0.2">
      <c r="A493" s="837" t="s">
        <v>13194</v>
      </c>
      <c r="B493" s="838" t="s">
        <v>13431</v>
      </c>
      <c r="C493" s="837" t="s">
        <v>7</v>
      </c>
      <c r="D493" s="837" t="s">
        <v>1587</v>
      </c>
      <c r="E493" s="839" t="s">
        <v>13432</v>
      </c>
      <c r="F493" s="839"/>
      <c r="G493" s="840" t="s">
        <v>18</v>
      </c>
      <c r="H493" s="841">
        <v>1</v>
      </c>
      <c r="I493" s="842">
        <v>31.69</v>
      </c>
      <c r="J493" s="842">
        <v>31.69</v>
      </c>
    </row>
    <row r="494" spans="1:10" ht="24" customHeight="1" x14ac:dyDescent="0.2">
      <c r="A494" s="843" t="s">
        <v>13197</v>
      </c>
      <c r="B494" s="844" t="s">
        <v>13433</v>
      </c>
      <c r="C494" s="843" t="s">
        <v>7</v>
      </c>
      <c r="D494" s="843" t="s">
        <v>1239</v>
      </c>
      <c r="E494" s="845" t="s">
        <v>13196</v>
      </c>
      <c r="F494" s="845"/>
      <c r="G494" s="846" t="s">
        <v>23</v>
      </c>
      <c r="H494" s="847">
        <v>0.11</v>
      </c>
      <c r="I494" s="848">
        <v>12.84</v>
      </c>
      <c r="J494" s="848">
        <v>1.4124000000000001</v>
      </c>
    </row>
    <row r="495" spans="1:10" ht="24" customHeight="1" x14ac:dyDescent="0.2">
      <c r="A495" s="843" t="s">
        <v>13197</v>
      </c>
      <c r="B495" s="844" t="s">
        <v>13261</v>
      </c>
      <c r="C495" s="843" t="s">
        <v>7</v>
      </c>
      <c r="D495" s="843" t="s">
        <v>56</v>
      </c>
      <c r="E495" s="845" t="s">
        <v>13196</v>
      </c>
      <c r="F495" s="845"/>
      <c r="G495" s="846" t="s">
        <v>23</v>
      </c>
      <c r="H495" s="847">
        <v>0.11</v>
      </c>
      <c r="I495" s="848">
        <v>16.75</v>
      </c>
      <c r="J495" s="848">
        <v>1.8425</v>
      </c>
    </row>
    <row r="496" spans="1:10" ht="24" customHeight="1" x14ac:dyDescent="0.2">
      <c r="A496" s="849" t="s">
        <v>13199</v>
      </c>
      <c r="B496" s="850" t="s">
        <v>13434</v>
      </c>
      <c r="C496" s="849" t="s">
        <v>7</v>
      </c>
      <c r="D496" s="849" t="s">
        <v>5074</v>
      </c>
      <c r="E496" s="851" t="s">
        <v>13220</v>
      </c>
      <c r="F496" s="851"/>
      <c r="G496" s="852" t="s">
        <v>38</v>
      </c>
      <c r="H496" s="853">
        <v>5.0000000000000001E-3</v>
      </c>
      <c r="I496" s="854">
        <v>84.64</v>
      </c>
      <c r="J496" s="854">
        <v>0.42320000000000002</v>
      </c>
    </row>
    <row r="497" spans="1:10" ht="24" customHeight="1" x14ac:dyDescent="0.2">
      <c r="A497" s="849" t="s">
        <v>13199</v>
      </c>
      <c r="B497" s="850" t="s">
        <v>13435</v>
      </c>
      <c r="C497" s="849" t="s">
        <v>7</v>
      </c>
      <c r="D497" s="849" t="s">
        <v>7401</v>
      </c>
      <c r="E497" s="851" t="s">
        <v>13220</v>
      </c>
      <c r="F497" s="851"/>
      <c r="G497" s="852" t="s">
        <v>38</v>
      </c>
      <c r="H497" s="853">
        <v>2.3E-2</v>
      </c>
      <c r="I497" s="854">
        <v>2.11</v>
      </c>
      <c r="J497" s="854">
        <v>4.8529999999999997E-2</v>
      </c>
    </row>
    <row r="498" spans="1:10" ht="24" customHeight="1" x14ac:dyDescent="0.2">
      <c r="A498" s="849" t="s">
        <v>13199</v>
      </c>
      <c r="B498" s="850" t="s">
        <v>13436</v>
      </c>
      <c r="C498" s="849" t="s">
        <v>7</v>
      </c>
      <c r="D498" s="849" t="s">
        <v>8545</v>
      </c>
      <c r="E498" s="851" t="s">
        <v>13220</v>
      </c>
      <c r="F498" s="851"/>
      <c r="G498" s="852" t="s">
        <v>38</v>
      </c>
      <c r="H498" s="853">
        <v>8.2000000000000007E-3</v>
      </c>
      <c r="I498" s="854">
        <v>73.5</v>
      </c>
      <c r="J498" s="854">
        <v>0.60270000000000001</v>
      </c>
    </row>
    <row r="499" spans="1:10" ht="24" customHeight="1" x14ac:dyDescent="0.2">
      <c r="A499" s="849" t="s">
        <v>13199</v>
      </c>
      <c r="B499" s="850" t="s">
        <v>13437</v>
      </c>
      <c r="C499" s="849" t="s">
        <v>7</v>
      </c>
      <c r="D499" s="849" t="s">
        <v>13171</v>
      </c>
      <c r="E499" s="851" t="s">
        <v>13220</v>
      </c>
      <c r="F499" s="851"/>
      <c r="G499" s="852" t="s">
        <v>18</v>
      </c>
      <c r="H499" s="853">
        <v>1.04</v>
      </c>
      <c r="I499" s="854">
        <v>26.31</v>
      </c>
      <c r="J499" s="854">
        <v>27.362400000000001</v>
      </c>
    </row>
    <row r="500" spans="1:10" ht="25.5" x14ac:dyDescent="0.2">
      <c r="A500" s="855"/>
      <c r="B500" s="855"/>
      <c r="C500" s="855"/>
      <c r="D500" s="855"/>
      <c r="E500" s="855" t="s">
        <v>13209</v>
      </c>
      <c r="F500" s="856">
        <v>1.36</v>
      </c>
      <c r="G500" s="855" t="s">
        <v>13210</v>
      </c>
      <c r="H500" s="856">
        <v>1.1499999999999999</v>
      </c>
      <c r="I500" s="855" t="s">
        <v>13211</v>
      </c>
      <c r="J500" s="856">
        <v>2.5099999999999998</v>
      </c>
    </row>
    <row r="501" spans="1:10" ht="13.5" thickBot="1" x14ac:dyDescent="0.25">
      <c r="A501" s="855"/>
      <c r="B501" s="855"/>
      <c r="C501" s="855"/>
      <c r="D501" s="855"/>
      <c r="E501" s="855" t="s">
        <v>13212</v>
      </c>
      <c r="F501" s="856">
        <v>8.9492560000000001</v>
      </c>
      <c r="G501" s="855"/>
      <c r="H501" s="857" t="s">
        <v>13213</v>
      </c>
      <c r="I501" s="857"/>
      <c r="J501" s="856">
        <v>40.64</v>
      </c>
    </row>
    <row r="502" spans="1:10" ht="0.95" customHeight="1" thickTop="1" x14ac:dyDescent="0.2">
      <c r="A502" s="858"/>
      <c r="B502" s="858"/>
      <c r="C502" s="858"/>
      <c r="D502" s="858"/>
      <c r="E502" s="858"/>
      <c r="F502" s="858"/>
      <c r="G502" s="858"/>
      <c r="H502" s="858"/>
      <c r="I502" s="858"/>
      <c r="J502" s="858"/>
    </row>
    <row r="503" spans="1:10" ht="18" customHeight="1" x14ac:dyDescent="0.2">
      <c r="A503" s="833" t="s">
        <v>13438</v>
      </c>
      <c r="B503" s="834" t="s">
        <v>13186</v>
      </c>
      <c r="C503" s="833" t="s">
        <v>13187</v>
      </c>
      <c r="D503" s="833" t="s">
        <v>13188</v>
      </c>
      <c r="E503" s="835" t="s">
        <v>13189</v>
      </c>
      <c r="F503" s="835"/>
      <c r="G503" s="836" t="s">
        <v>13190</v>
      </c>
      <c r="H503" s="834" t="s">
        <v>13191</v>
      </c>
      <c r="I503" s="834" t="s">
        <v>13192</v>
      </c>
      <c r="J503" s="834" t="s">
        <v>13193</v>
      </c>
    </row>
    <row r="504" spans="1:10" ht="24" customHeight="1" x14ac:dyDescent="0.2">
      <c r="A504" s="837" t="s">
        <v>13194</v>
      </c>
      <c r="B504" s="838" t="s">
        <v>13439</v>
      </c>
      <c r="C504" s="837" t="s">
        <v>7</v>
      </c>
      <c r="D504" s="837" t="s">
        <v>4118</v>
      </c>
      <c r="E504" s="839" t="s">
        <v>13440</v>
      </c>
      <c r="F504" s="839"/>
      <c r="G504" s="840" t="s">
        <v>13243</v>
      </c>
      <c r="H504" s="841">
        <v>1</v>
      </c>
      <c r="I504" s="842">
        <v>400.64</v>
      </c>
      <c r="J504" s="842">
        <v>400.64</v>
      </c>
    </row>
    <row r="505" spans="1:10" ht="24" customHeight="1" x14ac:dyDescent="0.2">
      <c r="A505" s="843" t="s">
        <v>13197</v>
      </c>
      <c r="B505" s="844" t="s">
        <v>13441</v>
      </c>
      <c r="C505" s="843" t="s">
        <v>7</v>
      </c>
      <c r="D505" s="843" t="s">
        <v>177</v>
      </c>
      <c r="E505" s="845" t="s">
        <v>13196</v>
      </c>
      <c r="F505" s="845"/>
      <c r="G505" s="846" t="s">
        <v>23</v>
      </c>
      <c r="H505" s="847">
        <v>7.2590000000000003</v>
      </c>
      <c r="I505" s="848">
        <v>13.45</v>
      </c>
      <c r="J505" s="848">
        <v>97.63355</v>
      </c>
    </row>
    <row r="506" spans="1:10" ht="24" customHeight="1" x14ac:dyDescent="0.2">
      <c r="A506" s="843" t="s">
        <v>13197</v>
      </c>
      <c r="B506" s="844" t="s">
        <v>13442</v>
      </c>
      <c r="C506" s="843" t="s">
        <v>7</v>
      </c>
      <c r="D506" s="843" t="s">
        <v>55</v>
      </c>
      <c r="E506" s="845" t="s">
        <v>13196</v>
      </c>
      <c r="F506" s="845"/>
      <c r="G506" s="846" t="s">
        <v>23</v>
      </c>
      <c r="H506" s="847">
        <v>8.8369999999999997</v>
      </c>
      <c r="I506" s="848">
        <v>16.690000000000001</v>
      </c>
      <c r="J506" s="848">
        <v>147.48953</v>
      </c>
    </row>
    <row r="507" spans="1:10" ht="36" customHeight="1" x14ac:dyDescent="0.2">
      <c r="A507" s="849" t="s">
        <v>13199</v>
      </c>
      <c r="B507" s="850" t="s">
        <v>13443</v>
      </c>
      <c r="C507" s="849" t="s">
        <v>7</v>
      </c>
      <c r="D507" s="849" t="s">
        <v>5404</v>
      </c>
      <c r="E507" s="851" t="s">
        <v>13220</v>
      </c>
      <c r="F507" s="851"/>
      <c r="G507" s="852" t="s">
        <v>38</v>
      </c>
      <c r="H507" s="853">
        <v>5.3330000000000002</v>
      </c>
      <c r="I507" s="854">
        <v>0.61</v>
      </c>
      <c r="J507" s="854">
        <v>3.2531300000000001</v>
      </c>
    </row>
    <row r="508" spans="1:10" ht="24" customHeight="1" x14ac:dyDescent="0.2">
      <c r="A508" s="849" t="s">
        <v>13199</v>
      </c>
      <c r="B508" s="850" t="s">
        <v>13444</v>
      </c>
      <c r="C508" s="849" t="s">
        <v>7</v>
      </c>
      <c r="D508" s="849" t="s">
        <v>6627</v>
      </c>
      <c r="E508" s="851" t="s">
        <v>13220</v>
      </c>
      <c r="F508" s="851"/>
      <c r="G508" s="852" t="s">
        <v>21</v>
      </c>
      <c r="H508" s="853">
        <v>0.115</v>
      </c>
      <c r="I508" s="854">
        <v>13.92</v>
      </c>
      <c r="J508" s="854">
        <v>1.6008</v>
      </c>
    </row>
    <row r="509" spans="1:10" ht="24" customHeight="1" x14ac:dyDescent="0.2">
      <c r="A509" s="849" t="s">
        <v>13199</v>
      </c>
      <c r="B509" s="850" t="s">
        <v>13445</v>
      </c>
      <c r="C509" s="849" t="s">
        <v>7</v>
      </c>
      <c r="D509" s="849" t="s">
        <v>8068</v>
      </c>
      <c r="E509" s="851" t="s">
        <v>13220</v>
      </c>
      <c r="F509" s="851"/>
      <c r="G509" s="852" t="s">
        <v>21</v>
      </c>
      <c r="H509" s="853">
        <v>4.327</v>
      </c>
      <c r="I509" s="854">
        <v>34.82</v>
      </c>
      <c r="J509" s="854">
        <v>150.66614000000001</v>
      </c>
    </row>
    <row r="510" spans="1:10" ht="25.5" x14ac:dyDescent="0.2">
      <c r="A510" s="855"/>
      <c r="B510" s="855"/>
      <c r="C510" s="855"/>
      <c r="D510" s="855"/>
      <c r="E510" s="855" t="s">
        <v>13209</v>
      </c>
      <c r="F510" s="856">
        <v>99.86</v>
      </c>
      <c r="G510" s="855" t="s">
        <v>13210</v>
      </c>
      <c r="H510" s="856">
        <v>83.94</v>
      </c>
      <c r="I510" s="855" t="s">
        <v>13211</v>
      </c>
      <c r="J510" s="856">
        <v>183.8</v>
      </c>
    </row>
    <row r="511" spans="1:10" ht="13.5" thickBot="1" x14ac:dyDescent="0.25">
      <c r="A511" s="855"/>
      <c r="B511" s="855"/>
      <c r="C511" s="855"/>
      <c r="D511" s="855"/>
      <c r="E511" s="855" t="s">
        <v>13212</v>
      </c>
      <c r="F511" s="856">
        <v>113.140736</v>
      </c>
      <c r="G511" s="855"/>
      <c r="H511" s="857" t="s">
        <v>13213</v>
      </c>
      <c r="I511" s="857"/>
      <c r="J511" s="856">
        <v>513.78</v>
      </c>
    </row>
    <row r="512" spans="1:10" ht="0.95" customHeight="1" thickTop="1" x14ac:dyDescent="0.2">
      <c r="A512" s="858"/>
      <c r="B512" s="858"/>
      <c r="C512" s="858"/>
      <c r="D512" s="858"/>
      <c r="E512" s="858"/>
      <c r="F512" s="858"/>
      <c r="G512" s="858"/>
      <c r="H512" s="858"/>
      <c r="I512" s="858"/>
      <c r="J512" s="858"/>
    </row>
    <row r="513" spans="1:10" ht="18" customHeight="1" x14ac:dyDescent="0.2">
      <c r="A513" s="833" t="s">
        <v>13446</v>
      </c>
      <c r="B513" s="834" t="s">
        <v>13186</v>
      </c>
      <c r="C513" s="833" t="s">
        <v>13187</v>
      </c>
      <c r="D513" s="833" t="s">
        <v>13188</v>
      </c>
      <c r="E513" s="835" t="s">
        <v>13189</v>
      </c>
      <c r="F513" s="835"/>
      <c r="G513" s="836" t="s">
        <v>13190</v>
      </c>
      <c r="H513" s="834" t="s">
        <v>13191</v>
      </c>
      <c r="I513" s="834" t="s">
        <v>13192</v>
      </c>
      <c r="J513" s="834" t="s">
        <v>13193</v>
      </c>
    </row>
    <row r="514" spans="1:10" ht="36" customHeight="1" x14ac:dyDescent="0.2">
      <c r="A514" s="837" t="s">
        <v>13194</v>
      </c>
      <c r="B514" s="838" t="s">
        <v>13447</v>
      </c>
      <c r="C514" s="837" t="s">
        <v>7</v>
      </c>
      <c r="D514" s="837" t="s">
        <v>9529</v>
      </c>
      <c r="E514" s="839" t="s">
        <v>13440</v>
      </c>
      <c r="F514" s="839"/>
      <c r="G514" s="840" t="s">
        <v>38</v>
      </c>
      <c r="H514" s="841">
        <v>1</v>
      </c>
      <c r="I514" s="842">
        <v>69.510000000000005</v>
      </c>
      <c r="J514" s="842">
        <v>69.510000000000005</v>
      </c>
    </row>
    <row r="515" spans="1:10" ht="24" customHeight="1" x14ac:dyDescent="0.2">
      <c r="A515" s="843" t="s">
        <v>13197</v>
      </c>
      <c r="B515" s="844" t="s">
        <v>13448</v>
      </c>
      <c r="C515" s="843" t="s">
        <v>7</v>
      </c>
      <c r="D515" s="843" t="s">
        <v>59</v>
      </c>
      <c r="E515" s="845" t="s">
        <v>13196</v>
      </c>
      <c r="F515" s="845"/>
      <c r="G515" s="846" t="s">
        <v>23</v>
      </c>
      <c r="H515" s="847">
        <v>1.002</v>
      </c>
      <c r="I515" s="848">
        <v>17.8</v>
      </c>
      <c r="J515" s="848">
        <v>17.835599999999999</v>
      </c>
    </row>
    <row r="516" spans="1:10" ht="24" customHeight="1" x14ac:dyDescent="0.2">
      <c r="A516" s="843" t="s">
        <v>13197</v>
      </c>
      <c r="B516" s="844" t="s">
        <v>13244</v>
      </c>
      <c r="C516" s="843" t="s">
        <v>7</v>
      </c>
      <c r="D516" s="843" t="s">
        <v>25</v>
      </c>
      <c r="E516" s="845" t="s">
        <v>13196</v>
      </c>
      <c r="F516" s="845"/>
      <c r="G516" s="846" t="s">
        <v>23</v>
      </c>
      <c r="H516" s="847">
        <v>0.501</v>
      </c>
      <c r="I516" s="848">
        <v>13.34</v>
      </c>
      <c r="J516" s="848">
        <v>6.6833400000000003</v>
      </c>
    </row>
    <row r="517" spans="1:10" ht="48" customHeight="1" x14ac:dyDescent="0.2">
      <c r="A517" s="849" t="s">
        <v>13199</v>
      </c>
      <c r="B517" s="850" t="s">
        <v>13449</v>
      </c>
      <c r="C517" s="849" t="s">
        <v>7</v>
      </c>
      <c r="D517" s="849" t="s">
        <v>12583</v>
      </c>
      <c r="E517" s="851" t="s">
        <v>13220</v>
      </c>
      <c r="F517" s="851"/>
      <c r="G517" s="852" t="s">
        <v>13397</v>
      </c>
      <c r="H517" s="853">
        <v>1</v>
      </c>
      <c r="I517" s="854">
        <v>44.99</v>
      </c>
      <c r="J517" s="854">
        <v>44.99</v>
      </c>
    </row>
    <row r="518" spans="1:10" ht="25.5" x14ac:dyDescent="0.2">
      <c r="A518" s="855"/>
      <c r="B518" s="855"/>
      <c r="C518" s="855"/>
      <c r="D518" s="855"/>
      <c r="E518" s="855" t="s">
        <v>13209</v>
      </c>
      <c r="F518" s="856">
        <v>10.29</v>
      </c>
      <c r="G518" s="855" t="s">
        <v>13210</v>
      </c>
      <c r="H518" s="856">
        <v>8.66</v>
      </c>
      <c r="I518" s="855" t="s">
        <v>13211</v>
      </c>
      <c r="J518" s="856">
        <v>18.95</v>
      </c>
    </row>
    <row r="519" spans="1:10" ht="13.5" thickBot="1" x14ac:dyDescent="0.25">
      <c r="A519" s="855"/>
      <c r="B519" s="855"/>
      <c r="C519" s="855"/>
      <c r="D519" s="855"/>
      <c r="E519" s="855" t="s">
        <v>13212</v>
      </c>
      <c r="F519" s="856">
        <v>19.629624</v>
      </c>
      <c r="G519" s="855"/>
      <c r="H519" s="857" t="s">
        <v>13213</v>
      </c>
      <c r="I519" s="857"/>
      <c r="J519" s="856">
        <v>89.14</v>
      </c>
    </row>
    <row r="520" spans="1:10" ht="0.95" customHeight="1" thickTop="1" x14ac:dyDescent="0.2">
      <c r="A520" s="858"/>
      <c r="B520" s="858"/>
      <c r="C520" s="858"/>
      <c r="D520" s="858"/>
      <c r="E520" s="858"/>
      <c r="F520" s="858"/>
      <c r="G520" s="858"/>
      <c r="H520" s="858"/>
      <c r="I520" s="858"/>
      <c r="J520" s="858"/>
    </row>
    <row r="521" spans="1:10" ht="18" customHeight="1" x14ac:dyDescent="0.2">
      <c r="A521" s="833" t="s">
        <v>13450</v>
      </c>
      <c r="B521" s="834" t="s">
        <v>13186</v>
      </c>
      <c r="C521" s="833" t="s">
        <v>13187</v>
      </c>
      <c r="D521" s="833" t="s">
        <v>13188</v>
      </c>
      <c r="E521" s="835" t="s">
        <v>13189</v>
      </c>
      <c r="F521" s="835"/>
      <c r="G521" s="836" t="s">
        <v>13190</v>
      </c>
      <c r="H521" s="834" t="s">
        <v>13191</v>
      </c>
      <c r="I521" s="834" t="s">
        <v>13192</v>
      </c>
      <c r="J521" s="834" t="s">
        <v>13193</v>
      </c>
    </row>
    <row r="522" spans="1:10" ht="60" customHeight="1" x14ac:dyDescent="0.2">
      <c r="A522" s="837" t="s">
        <v>13194</v>
      </c>
      <c r="B522" s="838" t="s">
        <v>13451</v>
      </c>
      <c r="C522" s="837" t="s">
        <v>7</v>
      </c>
      <c r="D522" s="837" t="s">
        <v>1054</v>
      </c>
      <c r="E522" s="839" t="s">
        <v>13452</v>
      </c>
      <c r="F522" s="839"/>
      <c r="G522" s="840" t="s">
        <v>13243</v>
      </c>
      <c r="H522" s="841">
        <v>1</v>
      </c>
      <c r="I522" s="842">
        <v>65.14</v>
      </c>
      <c r="J522" s="842">
        <v>65.14</v>
      </c>
    </row>
    <row r="523" spans="1:10" ht="48" customHeight="1" x14ac:dyDescent="0.2">
      <c r="A523" s="843" t="s">
        <v>13197</v>
      </c>
      <c r="B523" s="844" t="s">
        <v>13453</v>
      </c>
      <c r="C523" s="843" t="s">
        <v>7</v>
      </c>
      <c r="D523" s="843" t="s">
        <v>4740</v>
      </c>
      <c r="E523" s="845" t="s">
        <v>13196</v>
      </c>
      <c r="F523" s="845"/>
      <c r="G523" s="846" t="s">
        <v>13268</v>
      </c>
      <c r="H523" s="847">
        <v>1.18E-2</v>
      </c>
      <c r="I523" s="848">
        <v>360.22</v>
      </c>
      <c r="J523" s="848">
        <v>4.2505959999999998</v>
      </c>
    </row>
    <row r="524" spans="1:10" ht="24" customHeight="1" x14ac:dyDescent="0.2">
      <c r="A524" s="843" t="s">
        <v>13197</v>
      </c>
      <c r="B524" s="844" t="s">
        <v>13244</v>
      </c>
      <c r="C524" s="843" t="s">
        <v>7</v>
      </c>
      <c r="D524" s="843" t="s">
        <v>25</v>
      </c>
      <c r="E524" s="845" t="s">
        <v>13196</v>
      </c>
      <c r="F524" s="845"/>
      <c r="G524" s="846" t="s">
        <v>23</v>
      </c>
      <c r="H524" s="847">
        <v>0.43</v>
      </c>
      <c r="I524" s="848">
        <v>13.34</v>
      </c>
      <c r="J524" s="848">
        <v>5.7362000000000002</v>
      </c>
    </row>
    <row r="525" spans="1:10" ht="24" customHeight="1" x14ac:dyDescent="0.2">
      <c r="A525" s="843" t="s">
        <v>13197</v>
      </c>
      <c r="B525" s="844" t="s">
        <v>13252</v>
      </c>
      <c r="C525" s="843" t="s">
        <v>7</v>
      </c>
      <c r="D525" s="843" t="s">
        <v>53</v>
      </c>
      <c r="E525" s="845" t="s">
        <v>13196</v>
      </c>
      <c r="F525" s="845"/>
      <c r="G525" s="846" t="s">
        <v>23</v>
      </c>
      <c r="H525" s="847">
        <v>0.86</v>
      </c>
      <c r="I525" s="848">
        <v>16.78</v>
      </c>
      <c r="J525" s="848">
        <v>14.4308</v>
      </c>
    </row>
    <row r="526" spans="1:10" ht="24" customHeight="1" x14ac:dyDescent="0.2">
      <c r="A526" s="849" t="s">
        <v>13199</v>
      </c>
      <c r="B526" s="850" t="s">
        <v>13454</v>
      </c>
      <c r="C526" s="849" t="s">
        <v>7</v>
      </c>
      <c r="D526" s="849" t="s">
        <v>5343</v>
      </c>
      <c r="E526" s="851" t="s">
        <v>13220</v>
      </c>
      <c r="F526" s="851"/>
      <c r="G526" s="852" t="s">
        <v>38</v>
      </c>
      <c r="H526" s="853">
        <v>13.6</v>
      </c>
      <c r="I526" s="854">
        <v>2.85</v>
      </c>
      <c r="J526" s="854">
        <v>38.76</v>
      </c>
    </row>
    <row r="527" spans="1:10" ht="24" customHeight="1" x14ac:dyDescent="0.2">
      <c r="A527" s="849" t="s">
        <v>13199</v>
      </c>
      <c r="B527" s="850" t="s">
        <v>13455</v>
      </c>
      <c r="C527" s="849" t="s">
        <v>7</v>
      </c>
      <c r="D527" s="849" t="s">
        <v>8104</v>
      </c>
      <c r="E527" s="851" t="s">
        <v>13220</v>
      </c>
      <c r="F527" s="851"/>
      <c r="G527" s="852" t="s">
        <v>13392</v>
      </c>
      <c r="H527" s="853">
        <v>0.01</v>
      </c>
      <c r="I527" s="854">
        <v>38.56</v>
      </c>
      <c r="J527" s="854">
        <v>0.3856</v>
      </c>
    </row>
    <row r="528" spans="1:10" ht="36" customHeight="1" x14ac:dyDescent="0.2">
      <c r="A528" s="849" t="s">
        <v>13199</v>
      </c>
      <c r="B528" s="850" t="s">
        <v>13456</v>
      </c>
      <c r="C528" s="849" t="s">
        <v>7</v>
      </c>
      <c r="D528" s="849" t="s">
        <v>8851</v>
      </c>
      <c r="E528" s="851" t="s">
        <v>13220</v>
      </c>
      <c r="F528" s="851"/>
      <c r="G528" s="852" t="s">
        <v>18</v>
      </c>
      <c r="H528" s="853">
        <v>0.42</v>
      </c>
      <c r="I528" s="854">
        <v>3.76</v>
      </c>
      <c r="J528" s="854">
        <v>1.5791999999999999</v>
      </c>
    </row>
    <row r="529" spans="1:10" ht="25.5" x14ac:dyDescent="0.2">
      <c r="A529" s="855"/>
      <c r="B529" s="855"/>
      <c r="C529" s="855"/>
      <c r="D529" s="855"/>
      <c r="E529" s="855" t="s">
        <v>13209</v>
      </c>
      <c r="F529" s="856">
        <v>8.57</v>
      </c>
      <c r="G529" s="855" t="s">
        <v>13210</v>
      </c>
      <c r="H529" s="856">
        <v>7.2</v>
      </c>
      <c r="I529" s="855" t="s">
        <v>13211</v>
      </c>
      <c r="J529" s="856">
        <v>15.77</v>
      </c>
    </row>
    <row r="530" spans="1:10" ht="13.5" thickBot="1" x14ac:dyDescent="0.25">
      <c r="A530" s="855"/>
      <c r="B530" s="855"/>
      <c r="C530" s="855"/>
      <c r="D530" s="855"/>
      <c r="E530" s="855" t="s">
        <v>13212</v>
      </c>
      <c r="F530" s="856">
        <v>18.395536</v>
      </c>
      <c r="G530" s="855"/>
      <c r="H530" s="857" t="s">
        <v>13213</v>
      </c>
      <c r="I530" s="857"/>
      <c r="J530" s="856">
        <v>83.54</v>
      </c>
    </row>
    <row r="531" spans="1:10" ht="0.95" customHeight="1" thickTop="1" x14ac:dyDescent="0.2">
      <c r="A531" s="858"/>
      <c r="B531" s="858"/>
      <c r="C531" s="858"/>
      <c r="D531" s="858"/>
      <c r="E531" s="858"/>
      <c r="F531" s="858"/>
      <c r="G531" s="858"/>
      <c r="H531" s="858"/>
      <c r="I531" s="858"/>
      <c r="J531" s="858"/>
    </row>
    <row r="532" spans="1:10" ht="18" customHeight="1" x14ac:dyDescent="0.2">
      <c r="A532" s="833" t="s">
        <v>13457</v>
      </c>
      <c r="B532" s="834" t="s">
        <v>13186</v>
      </c>
      <c r="C532" s="833" t="s">
        <v>13187</v>
      </c>
      <c r="D532" s="833" t="s">
        <v>13188</v>
      </c>
      <c r="E532" s="835" t="s">
        <v>13189</v>
      </c>
      <c r="F532" s="835"/>
      <c r="G532" s="836" t="s">
        <v>13190</v>
      </c>
      <c r="H532" s="834" t="s">
        <v>13191</v>
      </c>
      <c r="I532" s="834" t="s">
        <v>13192</v>
      </c>
      <c r="J532" s="834" t="s">
        <v>13193</v>
      </c>
    </row>
    <row r="533" spans="1:10" ht="48" customHeight="1" x14ac:dyDescent="0.2">
      <c r="A533" s="837" t="s">
        <v>13194</v>
      </c>
      <c r="B533" s="838" t="s">
        <v>13458</v>
      </c>
      <c r="C533" s="837" t="s">
        <v>7</v>
      </c>
      <c r="D533" s="837" t="s">
        <v>165</v>
      </c>
      <c r="E533" s="839" t="s">
        <v>13405</v>
      </c>
      <c r="F533" s="839"/>
      <c r="G533" s="840" t="s">
        <v>13243</v>
      </c>
      <c r="H533" s="841">
        <v>1</v>
      </c>
      <c r="I533" s="842">
        <v>5.79</v>
      </c>
      <c r="J533" s="842">
        <v>5.79</v>
      </c>
    </row>
    <row r="534" spans="1:10" ht="36" customHeight="1" x14ac:dyDescent="0.2">
      <c r="A534" s="843" t="s">
        <v>13197</v>
      </c>
      <c r="B534" s="844" t="s">
        <v>13459</v>
      </c>
      <c r="C534" s="843" t="s">
        <v>7</v>
      </c>
      <c r="D534" s="843" t="s">
        <v>4754</v>
      </c>
      <c r="E534" s="845" t="s">
        <v>13196</v>
      </c>
      <c r="F534" s="845"/>
      <c r="G534" s="846" t="s">
        <v>13268</v>
      </c>
      <c r="H534" s="847">
        <v>4.1999999999999997E-3</v>
      </c>
      <c r="I534" s="848">
        <v>357.76</v>
      </c>
      <c r="J534" s="848">
        <v>1.5025919999999999</v>
      </c>
    </row>
    <row r="535" spans="1:10" ht="24" customHeight="1" x14ac:dyDescent="0.2">
      <c r="A535" s="843" t="s">
        <v>13197</v>
      </c>
      <c r="B535" s="844" t="s">
        <v>13244</v>
      </c>
      <c r="C535" s="843" t="s">
        <v>7</v>
      </c>
      <c r="D535" s="843" t="s">
        <v>25</v>
      </c>
      <c r="E535" s="845" t="s">
        <v>13196</v>
      </c>
      <c r="F535" s="845"/>
      <c r="G535" s="846" t="s">
        <v>23</v>
      </c>
      <c r="H535" s="847">
        <v>9.0999999999999998E-2</v>
      </c>
      <c r="I535" s="848">
        <v>13.34</v>
      </c>
      <c r="J535" s="848">
        <v>1.21394</v>
      </c>
    </row>
    <row r="536" spans="1:10" ht="24" customHeight="1" x14ac:dyDescent="0.2">
      <c r="A536" s="843" t="s">
        <v>13197</v>
      </c>
      <c r="B536" s="844" t="s">
        <v>13252</v>
      </c>
      <c r="C536" s="843" t="s">
        <v>7</v>
      </c>
      <c r="D536" s="843" t="s">
        <v>53</v>
      </c>
      <c r="E536" s="845" t="s">
        <v>13196</v>
      </c>
      <c r="F536" s="845"/>
      <c r="G536" s="846" t="s">
        <v>23</v>
      </c>
      <c r="H536" s="847">
        <v>0.183</v>
      </c>
      <c r="I536" s="848">
        <v>16.78</v>
      </c>
      <c r="J536" s="848">
        <v>3.0707399999999998</v>
      </c>
    </row>
    <row r="537" spans="1:10" ht="25.5" x14ac:dyDescent="0.2">
      <c r="A537" s="855"/>
      <c r="B537" s="855"/>
      <c r="C537" s="855"/>
      <c r="D537" s="855"/>
      <c r="E537" s="855" t="s">
        <v>13209</v>
      </c>
      <c r="F537" s="856">
        <v>1.85</v>
      </c>
      <c r="G537" s="855" t="s">
        <v>13210</v>
      </c>
      <c r="H537" s="856">
        <v>1.56</v>
      </c>
      <c r="I537" s="855" t="s">
        <v>13211</v>
      </c>
      <c r="J537" s="856">
        <v>3.41</v>
      </c>
    </row>
    <row r="538" spans="1:10" ht="13.5" thickBot="1" x14ac:dyDescent="0.25">
      <c r="A538" s="855"/>
      <c r="B538" s="855"/>
      <c r="C538" s="855"/>
      <c r="D538" s="855"/>
      <c r="E538" s="855" t="s">
        <v>13212</v>
      </c>
      <c r="F538" s="856">
        <v>1.6350960000000001</v>
      </c>
      <c r="G538" s="855"/>
      <c r="H538" s="857" t="s">
        <v>13213</v>
      </c>
      <c r="I538" s="857"/>
      <c r="J538" s="856">
        <v>7.43</v>
      </c>
    </row>
    <row r="539" spans="1:10" ht="0.95" customHeight="1" thickTop="1" x14ac:dyDescent="0.2">
      <c r="A539" s="858"/>
      <c r="B539" s="858"/>
      <c r="C539" s="858"/>
      <c r="D539" s="858"/>
      <c r="E539" s="858"/>
      <c r="F539" s="858"/>
      <c r="G539" s="858"/>
      <c r="H539" s="858"/>
      <c r="I539" s="858"/>
      <c r="J539" s="858"/>
    </row>
    <row r="540" spans="1:10" ht="18" customHeight="1" x14ac:dyDescent="0.2">
      <c r="A540" s="833" t="s">
        <v>13460</v>
      </c>
      <c r="B540" s="834" t="s">
        <v>13186</v>
      </c>
      <c r="C540" s="833" t="s">
        <v>13187</v>
      </c>
      <c r="D540" s="833" t="s">
        <v>13188</v>
      </c>
      <c r="E540" s="835" t="s">
        <v>13189</v>
      </c>
      <c r="F540" s="835"/>
      <c r="G540" s="836" t="s">
        <v>13190</v>
      </c>
      <c r="H540" s="834" t="s">
        <v>13191</v>
      </c>
      <c r="I540" s="834" t="s">
        <v>13192</v>
      </c>
      <c r="J540" s="834" t="s">
        <v>13193</v>
      </c>
    </row>
    <row r="541" spans="1:10" ht="60" customHeight="1" x14ac:dyDescent="0.2">
      <c r="A541" s="837" t="s">
        <v>13194</v>
      </c>
      <c r="B541" s="838" t="s">
        <v>13461</v>
      </c>
      <c r="C541" s="837" t="s">
        <v>7</v>
      </c>
      <c r="D541" s="837" t="s">
        <v>1092</v>
      </c>
      <c r="E541" s="839" t="s">
        <v>13405</v>
      </c>
      <c r="F541" s="839"/>
      <c r="G541" s="840" t="s">
        <v>13243</v>
      </c>
      <c r="H541" s="841">
        <v>1</v>
      </c>
      <c r="I541" s="842">
        <v>23.71</v>
      </c>
      <c r="J541" s="842">
        <v>23.71</v>
      </c>
    </row>
    <row r="542" spans="1:10" ht="48" customHeight="1" x14ac:dyDescent="0.2">
      <c r="A542" s="843" t="s">
        <v>13197</v>
      </c>
      <c r="B542" s="844" t="s">
        <v>13453</v>
      </c>
      <c r="C542" s="843" t="s">
        <v>7</v>
      </c>
      <c r="D542" s="843" t="s">
        <v>4740</v>
      </c>
      <c r="E542" s="845" t="s">
        <v>13196</v>
      </c>
      <c r="F542" s="845"/>
      <c r="G542" s="846" t="s">
        <v>13268</v>
      </c>
      <c r="H542" s="847">
        <v>3.7600000000000001E-2</v>
      </c>
      <c r="I542" s="848">
        <v>360.22</v>
      </c>
      <c r="J542" s="848">
        <v>13.544271999999999</v>
      </c>
    </row>
    <row r="543" spans="1:10" ht="24" customHeight="1" x14ac:dyDescent="0.2">
      <c r="A543" s="843" t="s">
        <v>13197</v>
      </c>
      <c r="B543" s="844" t="s">
        <v>13244</v>
      </c>
      <c r="C543" s="843" t="s">
        <v>7</v>
      </c>
      <c r="D543" s="843" t="s">
        <v>25</v>
      </c>
      <c r="E543" s="845" t="s">
        <v>13196</v>
      </c>
      <c r="F543" s="845"/>
      <c r="G543" s="846" t="s">
        <v>23</v>
      </c>
      <c r="H543" s="847">
        <v>0.17100000000000001</v>
      </c>
      <c r="I543" s="848">
        <v>13.34</v>
      </c>
      <c r="J543" s="848">
        <v>2.2811400000000002</v>
      </c>
    </row>
    <row r="544" spans="1:10" ht="24" customHeight="1" x14ac:dyDescent="0.2">
      <c r="A544" s="843" t="s">
        <v>13197</v>
      </c>
      <c r="B544" s="844" t="s">
        <v>13252</v>
      </c>
      <c r="C544" s="843" t="s">
        <v>7</v>
      </c>
      <c r="D544" s="843" t="s">
        <v>53</v>
      </c>
      <c r="E544" s="845" t="s">
        <v>13196</v>
      </c>
      <c r="F544" s="845"/>
      <c r="G544" s="846" t="s">
        <v>23</v>
      </c>
      <c r="H544" s="847">
        <v>0.47</v>
      </c>
      <c r="I544" s="848">
        <v>16.78</v>
      </c>
      <c r="J544" s="848">
        <v>7.8865999999999996</v>
      </c>
    </row>
    <row r="545" spans="1:10" ht="25.5" x14ac:dyDescent="0.2">
      <c r="A545" s="855"/>
      <c r="B545" s="855"/>
      <c r="C545" s="855"/>
      <c r="D545" s="855"/>
      <c r="E545" s="855" t="s">
        <v>13209</v>
      </c>
      <c r="F545" s="856">
        <v>5.0199999999999996</v>
      </c>
      <c r="G545" s="855" t="s">
        <v>13210</v>
      </c>
      <c r="H545" s="856">
        <v>4.2300000000000004</v>
      </c>
      <c r="I545" s="855" t="s">
        <v>13211</v>
      </c>
      <c r="J545" s="856">
        <v>9.25</v>
      </c>
    </row>
    <row r="546" spans="1:10" ht="13.5" thickBot="1" x14ac:dyDescent="0.25">
      <c r="A546" s="855"/>
      <c r="B546" s="855"/>
      <c r="C546" s="855"/>
      <c r="D546" s="855"/>
      <c r="E546" s="855" t="s">
        <v>13212</v>
      </c>
      <c r="F546" s="856">
        <v>6.6957040000000001</v>
      </c>
      <c r="G546" s="855"/>
      <c r="H546" s="857" t="s">
        <v>13213</v>
      </c>
      <c r="I546" s="857"/>
      <c r="J546" s="856">
        <v>30.41</v>
      </c>
    </row>
    <row r="547" spans="1:10" ht="0.95" customHeight="1" thickTop="1" x14ac:dyDescent="0.2">
      <c r="A547" s="858"/>
      <c r="B547" s="858"/>
      <c r="C547" s="858"/>
      <c r="D547" s="858"/>
      <c r="E547" s="858"/>
      <c r="F547" s="858"/>
      <c r="G547" s="858"/>
      <c r="H547" s="858"/>
      <c r="I547" s="858"/>
      <c r="J547" s="858"/>
    </row>
    <row r="548" spans="1:10" ht="18" customHeight="1" x14ac:dyDescent="0.2">
      <c r="A548" s="833" t="s">
        <v>13462</v>
      </c>
      <c r="B548" s="834" t="s">
        <v>13186</v>
      </c>
      <c r="C548" s="833" t="s">
        <v>13187</v>
      </c>
      <c r="D548" s="833" t="s">
        <v>13188</v>
      </c>
      <c r="E548" s="835" t="s">
        <v>13189</v>
      </c>
      <c r="F548" s="835"/>
      <c r="G548" s="836" t="s">
        <v>13190</v>
      </c>
      <c r="H548" s="834" t="s">
        <v>13191</v>
      </c>
      <c r="I548" s="834" t="s">
        <v>13192</v>
      </c>
      <c r="J548" s="834" t="s">
        <v>13193</v>
      </c>
    </row>
    <row r="549" spans="1:10" ht="48" customHeight="1" x14ac:dyDescent="0.2">
      <c r="A549" s="837" t="s">
        <v>13194</v>
      </c>
      <c r="B549" s="838" t="s">
        <v>13463</v>
      </c>
      <c r="C549" s="837" t="s">
        <v>7</v>
      </c>
      <c r="D549" s="837" t="s">
        <v>979</v>
      </c>
      <c r="E549" s="839" t="s">
        <v>13405</v>
      </c>
      <c r="F549" s="839"/>
      <c r="G549" s="840" t="s">
        <v>13243</v>
      </c>
      <c r="H549" s="841">
        <v>1</v>
      </c>
      <c r="I549" s="842">
        <v>41.45</v>
      </c>
      <c r="J549" s="842">
        <v>41.45</v>
      </c>
    </row>
    <row r="550" spans="1:10" ht="24" customHeight="1" x14ac:dyDescent="0.2">
      <c r="A550" s="843" t="s">
        <v>13197</v>
      </c>
      <c r="B550" s="844" t="s">
        <v>13274</v>
      </c>
      <c r="C550" s="843" t="s">
        <v>7</v>
      </c>
      <c r="D550" s="843" t="s">
        <v>24</v>
      </c>
      <c r="E550" s="845" t="s">
        <v>13196</v>
      </c>
      <c r="F550" s="845"/>
      <c r="G550" s="846" t="s">
        <v>23</v>
      </c>
      <c r="H550" s="847">
        <v>0.66</v>
      </c>
      <c r="I550" s="848">
        <v>16.72</v>
      </c>
      <c r="J550" s="848">
        <v>11.0352</v>
      </c>
    </row>
    <row r="551" spans="1:10" ht="24" customHeight="1" x14ac:dyDescent="0.2">
      <c r="A551" s="843" t="s">
        <v>13197</v>
      </c>
      <c r="B551" s="844" t="s">
        <v>13244</v>
      </c>
      <c r="C551" s="843" t="s">
        <v>7</v>
      </c>
      <c r="D551" s="843" t="s">
        <v>25</v>
      </c>
      <c r="E551" s="845" t="s">
        <v>13196</v>
      </c>
      <c r="F551" s="845"/>
      <c r="G551" s="846" t="s">
        <v>23</v>
      </c>
      <c r="H551" s="847">
        <v>0.36</v>
      </c>
      <c r="I551" s="848">
        <v>13.34</v>
      </c>
      <c r="J551" s="848">
        <v>4.8023999999999996</v>
      </c>
    </row>
    <row r="552" spans="1:10" ht="24" customHeight="1" x14ac:dyDescent="0.2">
      <c r="A552" s="849" t="s">
        <v>13199</v>
      </c>
      <c r="B552" s="850" t="s">
        <v>13464</v>
      </c>
      <c r="C552" s="849" t="s">
        <v>7</v>
      </c>
      <c r="D552" s="849" t="s">
        <v>5209</v>
      </c>
      <c r="E552" s="851" t="s">
        <v>13220</v>
      </c>
      <c r="F552" s="851"/>
      <c r="G552" s="852" t="s">
        <v>21</v>
      </c>
      <c r="H552" s="853">
        <v>6.14</v>
      </c>
      <c r="I552" s="854">
        <v>0.7</v>
      </c>
      <c r="J552" s="854">
        <v>4.298</v>
      </c>
    </row>
    <row r="553" spans="1:10" ht="24" customHeight="1" x14ac:dyDescent="0.2">
      <c r="A553" s="849" t="s">
        <v>13199</v>
      </c>
      <c r="B553" s="850" t="s">
        <v>13465</v>
      </c>
      <c r="C553" s="849" t="s">
        <v>7</v>
      </c>
      <c r="D553" s="849" t="s">
        <v>10969</v>
      </c>
      <c r="E553" s="851" t="s">
        <v>13220</v>
      </c>
      <c r="F553" s="851"/>
      <c r="G553" s="852" t="s">
        <v>21</v>
      </c>
      <c r="H553" s="853">
        <v>0.22</v>
      </c>
      <c r="I553" s="854">
        <v>4.1100000000000003</v>
      </c>
      <c r="J553" s="854">
        <v>0.9042</v>
      </c>
    </row>
    <row r="554" spans="1:10" ht="24" customHeight="1" x14ac:dyDescent="0.2">
      <c r="A554" s="849" t="s">
        <v>13199</v>
      </c>
      <c r="B554" s="850" t="s">
        <v>13466</v>
      </c>
      <c r="C554" s="849" t="s">
        <v>7</v>
      </c>
      <c r="D554" s="849" t="s">
        <v>8438</v>
      </c>
      <c r="E554" s="851" t="s">
        <v>13220</v>
      </c>
      <c r="F554" s="851"/>
      <c r="G554" s="852" t="s">
        <v>13243</v>
      </c>
      <c r="H554" s="853">
        <v>1.08</v>
      </c>
      <c r="I554" s="854">
        <v>18.899999999999999</v>
      </c>
      <c r="J554" s="854">
        <v>20.411999999999999</v>
      </c>
    </row>
    <row r="555" spans="1:10" ht="25.5" x14ac:dyDescent="0.2">
      <c r="A555" s="855"/>
      <c r="B555" s="855"/>
      <c r="C555" s="855"/>
      <c r="D555" s="855"/>
      <c r="E555" s="855" t="s">
        <v>13209</v>
      </c>
      <c r="F555" s="856">
        <v>6.51</v>
      </c>
      <c r="G555" s="855" t="s">
        <v>13210</v>
      </c>
      <c r="H555" s="856">
        <v>5.48</v>
      </c>
      <c r="I555" s="855" t="s">
        <v>13211</v>
      </c>
      <c r="J555" s="856">
        <v>11.99</v>
      </c>
    </row>
    <row r="556" spans="1:10" ht="13.5" thickBot="1" x14ac:dyDescent="0.25">
      <c r="A556" s="855"/>
      <c r="B556" s="855"/>
      <c r="C556" s="855"/>
      <c r="D556" s="855"/>
      <c r="E556" s="855" t="s">
        <v>13212</v>
      </c>
      <c r="F556" s="856">
        <v>11.70548</v>
      </c>
      <c r="G556" s="855"/>
      <c r="H556" s="857" t="s">
        <v>13213</v>
      </c>
      <c r="I556" s="857"/>
      <c r="J556" s="856">
        <v>53.16</v>
      </c>
    </row>
    <row r="557" spans="1:10" ht="0.95" customHeight="1" thickTop="1" x14ac:dyDescent="0.2">
      <c r="A557" s="858"/>
      <c r="B557" s="858"/>
      <c r="C557" s="858"/>
      <c r="D557" s="858"/>
      <c r="E557" s="858"/>
      <c r="F557" s="858"/>
      <c r="G557" s="858"/>
      <c r="H557" s="858"/>
      <c r="I557" s="858"/>
      <c r="J557" s="858"/>
    </row>
    <row r="558" spans="1:10" ht="18" customHeight="1" x14ac:dyDescent="0.2">
      <c r="A558" s="833" t="s">
        <v>13467</v>
      </c>
      <c r="B558" s="834" t="s">
        <v>13186</v>
      </c>
      <c r="C558" s="833" t="s">
        <v>13187</v>
      </c>
      <c r="D558" s="833" t="s">
        <v>13188</v>
      </c>
      <c r="E558" s="835" t="s">
        <v>13189</v>
      </c>
      <c r="F558" s="835"/>
      <c r="G558" s="836" t="s">
        <v>13190</v>
      </c>
      <c r="H558" s="834" t="s">
        <v>13191</v>
      </c>
      <c r="I558" s="834" t="s">
        <v>13192</v>
      </c>
      <c r="J558" s="834" t="s">
        <v>13193</v>
      </c>
    </row>
    <row r="559" spans="1:10" ht="24" customHeight="1" x14ac:dyDescent="0.2">
      <c r="A559" s="837" t="s">
        <v>13194</v>
      </c>
      <c r="B559" s="838" t="s">
        <v>13468</v>
      </c>
      <c r="C559" s="837" t="s">
        <v>7</v>
      </c>
      <c r="D559" s="837" t="s">
        <v>2604</v>
      </c>
      <c r="E559" s="839" t="s">
        <v>13301</v>
      </c>
      <c r="F559" s="839"/>
      <c r="G559" s="840" t="s">
        <v>18</v>
      </c>
      <c r="H559" s="841">
        <v>1</v>
      </c>
      <c r="I559" s="842">
        <v>51.2</v>
      </c>
      <c r="J559" s="842">
        <v>51.2</v>
      </c>
    </row>
    <row r="560" spans="1:10" ht="24" customHeight="1" x14ac:dyDescent="0.2">
      <c r="A560" s="843" t="s">
        <v>13197</v>
      </c>
      <c r="B560" s="844" t="s">
        <v>13469</v>
      </c>
      <c r="C560" s="843" t="s">
        <v>7</v>
      </c>
      <c r="D560" s="843" t="s">
        <v>11215</v>
      </c>
      <c r="E560" s="845" t="s">
        <v>13301</v>
      </c>
      <c r="F560" s="845"/>
      <c r="G560" s="846" t="s">
        <v>13243</v>
      </c>
      <c r="H560" s="847">
        <v>0.35</v>
      </c>
      <c r="I560" s="848">
        <v>83.25</v>
      </c>
      <c r="J560" s="848">
        <v>29.137499999999999</v>
      </c>
    </row>
    <row r="561" spans="1:10" ht="36" customHeight="1" x14ac:dyDescent="0.2">
      <c r="A561" s="843" t="s">
        <v>13197</v>
      </c>
      <c r="B561" s="844" t="s">
        <v>13470</v>
      </c>
      <c r="C561" s="843" t="s">
        <v>7</v>
      </c>
      <c r="D561" s="843" t="s">
        <v>2457</v>
      </c>
      <c r="E561" s="845" t="s">
        <v>13301</v>
      </c>
      <c r="F561" s="845"/>
      <c r="G561" s="846" t="s">
        <v>21</v>
      </c>
      <c r="H561" s="847">
        <v>0.49</v>
      </c>
      <c r="I561" s="848">
        <v>8.14</v>
      </c>
      <c r="J561" s="848">
        <v>3.9885999999999999</v>
      </c>
    </row>
    <row r="562" spans="1:10" ht="36" customHeight="1" x14ac:dyDescent="0.2">
      <c r="A562" s="843" t="s">
        <v>13197</v>
      </c>
      <c r="B562" s="844" t="s">
        <v>13471</v>
      </c>
      <c r="C562" s="843" t="s">
        <v>7</v>
      </c>
      <c r="D562" s="843" t="s">
        <v>614</v>
      </c>
      <c r="E562" s="845" t="s">
        <v>13301</v>
      </c>
      <c r="F562" s="845"/>
      <c r="G562" s="846" t="s">
        <v>13268</v>
      </c>
      <c r="H562" s="847">
        <v>1.7999999999999999E-2</v>
      </c>
      <c r="I562" s="848">
        <v>322.60000000000002</v>
      </c>
      <c r="J562" s="848">
        <v>5.8068</v>
      </c>
    </row>
    <row r="563" spans="1:10" ht="24" customHeight="1" x14ac:dyDescent="0.2">
      <c r="A563" s="843" t="s">
        <v>13197</v>
      </c>
      <c r="B563" s="844" t="s">
        <v>13244</v>
      </c>
      <c r="C563" s="843" t="s">
        <v>7</v>
      </c>
      <c r="D563" s="843" t="s">
        <v>25</v>
      </c>
      <c r="E563" s="845" t="s">
        <v>13196</v>
      </c>
      <c r="F563" s="845"/>
      <c r="G563" s="846" t="s">
        <v>23</v>
      </c>
      <c r="H563" s="847">
        <v>0.188</v>
      </c>
      <c r="I563" s="848">
        <v>13.34</v>
      </c>
      <c r="J563" s="848">
        <v>2.5079199999999999</v>
      </c>
    </row>
    <row r="564" spans="1:10" ht="24" customHeight="1" x14ac:dyDescent="0.2">
      <c r="A564" s="843" t="s">
        <v>13197</v>
      </c>
      <c r="B564" s="844" t="s">
        <v>13252</v>
      </c>
      <c r="C564" s="843" t="s">
        <v>7</v>
      </c>
      <c r="D564" s="843" t="s">
        <v>53</v>
      </c>
      <c r="E564" s="845" t="s">
        <v>13196</v>
      </c>
      <c r="F564" s="845"/>
      <c r="G564" s="846" t="s">
        <v>23</v>
      </c>
      <c r="H564" s="847">
        <v>0.376</v>
      </c>
      <c r="I564" s="848">
        <v>16.78</v>
      </c>
      <c r="J564" s="848">
        <v>6.3092800000000002</v>
      </c>
    </row>
    <row r="565" spans="1:10" ht="24" customHeight="1" x14ac:dyDescent="0.2">
      <c r="A565" s="849" t="s">
        <v>13199</v>
      </c>
      <c r="B565" s="850" t="s">
        <v>13319</v>
      </c>
      <c r="C565" s="849" t="s">
        <v>7</v>
      </c>
      <c r="D565" s="849" t="s">
        <v>6495</v>
      </c>
      <c r="E565" s="851" t="s">
        <v>13220</v>
      </c>
      <c r="F565" s="851"/>
      <c r="G565" s="852" t="s">
        <v>64</v>
      </c>
      <c r="H565" s="853">
        <v>6.0000000000000001E-3</v>
      </c>
      <c r="I565" s="854">
        <v>4.83</v>
      </c>
      <c r="J565" s="854">
        <v>2.8979999999999999E-2</v>
      </c>
    </row>
    <row r="566" spans="1:10" ht="36" customHeight="1" x14ac:dyDescent="0.2">
      <c r="A566" s="849" t="s">
        <v>13199</v>
      </c>
      <c r="B566" s="850" t="s">
        <v>13309</v>
      </c>
      <c r="C566" s="849" t="s">
        <v>7</v>
      </c>
      <c r="D566" s="849" t="s">
        <v>6772</v>
      </c>
      <c r="E566" s="851" t="s">
        <v>13220</v>
      </c>
      <c r="F566" s="851"/>
      <c r="G566" s="852" t="s">
        <v>38</v>
      </c>
      <c r="H566" s="853">
        <v>6</v>
      </c>
      <c r="I566" s="854">
        <v>0.15</v>
      </c>
      <c r="J566" s="854">
        <v>0.9</v>
      </c>
    </row>
    <row r="567" spans="1:10" ht="24" customHeight="1" x14ac:dyDescent="0.2">
      <c r="A567" s="849" t="s">
        <v>13199</v>
      </c>
      <c r="B567" s="850" t="s">
        <v>13320</v>
      </c>
      <c r="C567" s="849" t="s">
        <v>7</v>
      </c>
      <c r="D567" s="849" t="s">
        <v>11840</v>
      </c>
      <c r="E567" s="851" t="s">
        <v>13220</v>
      </c>
      <c r="F567" s="851"/>
      <c r="G567" s="852" t="s">
        <v>18</v>
      </c>
      <c r="H567" s="853">
        <v>0.35199999999999998</v>
      </c>
      <c r="I567" s="854">
        <v>7.16</v>
      </c>
      <c r="J567" s="854">
        <v>2.5203199999999999</v>
      </c>
    </row>
    <row r="568" spans="1:10" ht="25.5" x14ac:dyDescent="0.2">
      <c r="A568" s="855"/>
      <c r="B568" s="855"/>
      <c r="C568" s="855"/>
      <c r="D568" s="855"/>
      <c r="E568" s="855" t="s">
        <v>13209</v>
      </c>
      <c r="F568" s="856">
        <v>6.95</v>
      </c>
      <c r="G568" s="855" t="s">
        <v>13210</v>
      </c>
      <c r="H568" s="856">
        <v>5.85</v>
      </c>
      <c r="I568" s="855" t="s">
        <v>13211</v>
      </c>
      <c r="J568" s="856">
        <v>12.8</v>
      </c>
    </row>
    <row r="569" spans="1:10" ht="13.5" thickBot="1" x14ac:dyDescent="0.25">
      <c r="A569" s="855"/>
      <c r="B569" s="855"/>
      <c r="C569" s="855"/>
      <c r="D569" s="855"/>
      <c r="E569" s="855" t="s">
        <v>13212</v>
      </c>
      <c r="F569" s="856">
        <v>14.458880000000001</v>
      </c>
      <c r="G569" s="855"/>
      <c r="H569" s="857" t="s">
        <v>13213</v>
      </c>
      <c r="I569" s="857"/>
      <c r="J569" s="856">
        <v>65.66</v>
      </c>
    </row>
    <row r="570" spans="1:10" ht="0.95" customHeight="1" thickTop="1" x14ac:dyDescent="0.2">
      <c r="A570" s="858"/>
      <c r="B570" s="858"/>
      <c r="C570" s="858"/>
      <c r="D570" s="858"/>
      <c r="E570" s="858"/>
      <c r="F570" s="858"/>
      <c r="G570" s="858"/>
      <c r="H570" s="858"/>
      <c r="I570" s="858"/>
      <c r="J570" s="858"/>
    </row>
    <row r="571" spans="1:10" ht="18" customHeight="1" x14ac:dyDescent="0.2">
      <c r="A571" s="833" t="s">
        <v>13472</v>
      </c>
      <c r="B571" s="834" t="s">
        <v>13186</v>
      </c>
      <c r="C571" s="833" t="s">
        <v>13187</v>
      </c>
      <c r="D571" s="833" t="s">
        <v>13188</v>
      </c>
      <c r="E571" s="835" t="s">
        <v>13189</v>
      </c>
      <c r="F571" s="835"/>
      <c r="G571" s="836" t="s">
        <v>13190</v>
      </c>
      <c r="H571" s="834" t="s">
        <v>13191</v>
      </c>
      <c r="I571" s="834" t="s">
        <v>13192</v>
      </c>
      <c r="J571" s="834" t="s">
        <v>13193</v>
      </c>
    </row>
    <row r="572" spans="1:10" ht="24" customHeight="1" x14ac:dyDescent="0.2">
      <c r="A572" s="837" t="s">
        <v>13194</v>
      </c>
      <c r="B572" s="838" t="s">
        <v>13473</v>
      </c>
      <c r="C572" s="837" t="s">
        <v>7</v>
      </c>
      <c r="D572" s="837" t="s">
        <v>2605</v>
      </c>
      <c r="E572" s="839" t="s">
        <v>13301</v>
      </c>
      <c r="F572" s="839"/>
      <c r="G572" s="840" t="s">
        <v>18</v>
      </c>
      <c r="H572" s="841">
        <v>1</v>
      </c>
      <c r="I572" s="842">
        <v>58.39</v>
      </c>
      <c r="J572" s="842">
        <v>58.39</v>
      </c>
    </row>
    <row r="573" spans="1:10" ht="24" customHeight="1" x14ac:dyDescent="0.2">
      <c r="A573" s="843" t="s">
        <v>13197</v>
      </c>
      <c r="B573" s="844" t="s">
        <v>13469</v>
      </c>
      <c r="C573" s="843" t="s">
        <v>7</v>
      </c>
      <c r="D573" s="843" t="s">
        <v>11215</v>
      </c>
      <c r="E573" s="845" t="s">
        <v>13301</v>
      </c>
      <c r="F573" s="845"/>
      <c r="G573" s="846" t="s">
        <v>13243</v>
      </c>
      <c r="H573" s="847">
        <v>0.4</v>
      </c>
      <c r="I573" s="848">
        <v>83.25</v>
      </c>
      <c r="J573" s="848">
        <v>33.299999999999997</v>
      </c>
    </row>
    <row r="574" spans="1:10" ht="36" customHeight="1" x14ac:dyDescent="0.2">
      <c r="A574" s="843" t="s">
        <v>13197</v>
      </c>
      <c r="B574" s="844" t="s">
        <v>13474</v>
      </c>
      <c r="C574" s="843" t="s">
        <v>7</v>
      </c>
      <c r="D574" s="843" t="s">
        <v>2458</v>
      </c>
      <c r="E574" s="845" t="s">
        <v>13301</v>
      </c>
      <c r="F574" s="845"/>
      <c r="G574" s="846" t="s">
        <v>21</v>
      </c>
      <c r="H574" s="847">
        <v>0.79</v>
      </c>
      <c r="I574" s="848">
        <v>8.1</v>
      </c>
      <c r="J574" s="848">
        <v>6.399</v>
      </c>
    </row>
    <row r="575" spans="1:10" ht="36" customHeight="1" x14ac:dyDescent="0.2">
      <c r="A575" s="843" t="s">
        <v>13197</v>
      </c>
      <c r="B575" s="844" t="s">
        <v>13471</v>
      </c>
      <c r="C575" s="843" t="s">
        <v>7</v>
      </c>
      <c r="D575" s="843" t="s">
        <v>614</v>
      </c>
      <c r="E575" s="845" t="s">
        <v>13301</v>
      </c>
      <c r="F575" s="845"/>
      <c r="G575" s="846" t="s">
        <v>13268</v>
      </c>
      <c r="H575" s="847">
        <v>2.4E-2</v>
      </c>
      <c r="I575" s="848">
        <v>322.60000000000002</v>
      </c>
      <c r="J575" s="848">
        <v>7.7423999999999999</v>
      </c>
    </row>
    <row r="576" spans="1:10" ht="24" customHeight="1" x14ac:dyDescent="0.2">
      <c r="A576" s="843" t="s">
        <v>13197</v>
      </c>
      <c r="B576" s="844" t="s">
        <v>13244</v>
      </c>
      <c r="C576" s="843" t="s">
        <v>7</v>
      </c>
      <c r="D576" s="843" t="s">
        <v>25</v>
      </c>
      <c r="E576" s="845" t="s">
        <v>13196</v>
      </c>
      <c r="F576" s="845"/>
      <c r="G576" s="846" t="s">
        <v>23</v>
      </c>
      <c r="H576" s="847">
        <v>0.18</v>
      </c>
      <c r="I576" s="848">
        <v>13.34</v>
      </c>
      <c r="J576" s="848">
        <v>2.4011999999999998</v>
      </c>
    </row>
    <row r="577" spans="1:10" ht="24" customHeight="1" x14ac:dyDescent="0.2">
      <c r="A577" s="843" t="s">
        <v>13197</v>
      </c>
      <c r="B577" s="844" t="s">
        <v>13252</v>
      </c>
      <c r="C577" s="843" t="s">
        <v>7</v>
      </c>
      <c r="D577" s="843" t="s">
        <v>53</v>
      </c>
      <c r="E577" s="845" t="s">
        <v>13196</v>
      </c>
      <c r="F577" s="845"/>
      <c r="G577" s="846" t="s">
        <v>23</v>
      </c>
      <c r="H577" s="847">
        <v>0.36</v>
      </c>
      <c r="I577" s="848">
        <v>16.78</v>
      </c>
      <c r="J577" s="848">
        <v>6.0407999999999999</v>
      </c>
    </row>
    <row r="578" spans="1:10" ht="24" customHeight="1" x14ac:dyDescent="0.2">
      <c r="A578" s="849" t="s">
        <v>13199</v>
      </c>
      <c r="B578" s="850" t="s">
        <v>13319</v>
      </c>
      <c r="C578" s="849" t="s">
        <v>7</v>
      </c>
      <c r="D578" s="849" t="s">
        <v>6495</v>
      </c>
      <c r="E578" s="851" t="s">
        <v>13220</v>
      </c>
      <c r="F578" s="851"/>
      <c r="G578" s="852" t="s">
        <v>64</v>
      </c>
      <c r="H578" s="853">
        <v>7.0000000000000001E-3</v>
      </c>
      <c r="I578" s="854">
        <v>4.83</v>
      </c>
      <c r="J578" s="854">
        <v>3.381E-2</v>
      </c>
    </row>
    <row r="579" spans="1:10" ht="36" customHeight="1" x14ac:dyDescent="0.2">
      <c r="A579" s="849" t="s">
        <v>13199</v>
      </c>
      <c r="B579" s="850" t="s">
        <v>13309</v>
      </c>
      <c r="C579" s="849" t="s">
        <v>7</v>
      </c>
      <c r="D579" s="849" t="s">
        <v>6772</v>
      </c>
      <c r="E579" s="851" t="s">
        <v>13220</v>
      </c>
      <c r="F579" s="851"/>
      <c r="G579" s="852" t="s">
        <v>38</v>
      </c>
      <c r="H579" s="853">
        <v>6</v>
      </c>
      <c r="I579" s="854">
        <v>0.15</v>
      </c>
      <c r="J579" s="854">
        <v>0.9</v>
      </c>
    </row>
    <row r="580" spans="1:10" ht="24" customHeight="1" x14ac:dyDescent="0.2">
      <c r="A580" s="849" t="s">
        <v>13199</v>
      </c>
      <c r="B580" s="850" t="s">
        <v>13320</v>
      </c>
      <c r="C580" s="849" t="s">
        <v>7</v>
      </c>
      <c r="D580" s="849" t="s">
        <v>11840</v>
      </c>
      <c r="E580" s="851" t="s">
        <v>13220</v>
      </c>
      <c r="F580" s="851"/>
      <c r="G580" s="852" t="s">
        <v>18</v>
      </c>
      <c r="H580" s="853">
        <v>0.22</v>
      </c>
      <c r="I580" s="854">
        <v>7.16</v>
      </c>
      <c r="J580" s="854">
        <v>1.5751999999999999</v>
      </c>
    </row>
    <row r="581" spans="1:10" ht="25.5" x14ac:dyDescent="0.2">
      <c r="A581" s="855"/>
      <c r="B581" s="855"/>
      <c r="C581" s="855"/>
      <c r="D581" s="855"/>
      <c r="E581" s="855" t="s">
        <v>13209</v>
      </c>
      <c r="F581" s="856">
        <v>7.28</v>
      </c>
      <c r="G581" s="855" t="s">
        <v>13210</v>
      </c>
      <c r="H581" s="856">
        <v>6.13</v>
      </c>
      <c r="I581" s="855" t="s">
        <v>13211</v>
      </c>
      <c r="J581" s="856">
        <v>13.41</v>
      </c>
    </row>
    <row r="582" spans="1:10" ht="13.5" thickBot="1" x14ac:dyDescent="0.25">
      <c r="A582" s="855"/>
      <c r="B582" s="855"/>
      <c r="C582" s="855"/>
      <c r="D582" s="855"/>
      <c r="E582" s="855" t="s">
        <v>13212</v>
      </c>
      <c r="F582" s="856">
        <v>16.489336000000002</v>
      </c>
      <c r="G582" s="855"/>
      <c r="H582" s="857" t="s">
        <v>13213</v>
      </c>
      <c r="I582" s="857"/>
      <c r="J582" s="856">
        <v>74.88</v>
      </c>
    </row>
    <row r="583" spans="1:10" ht="0.95" customHeight="1" thickTop="1" x14ac:dyDescent="0.2">
      <c r="A583" s="858"/>
      <c r="B583" s="858"/>
      <c r="C583" s="858"/>
      <c r="D583" s="858"/>
      <c r="E583" s="858"/>
      <c r="F583" s="858"/>
      <c r="G583" s="858"/>
      <c r="H583" s="858"/>
      <c r="I583" s="858"/>
      <c r="J583" s="858"/>
    </row>
    <row r="584" spans="1:10" ht="18" customHeight="1" x14ac:dyDescent="0.2">
      <c r="A584" s="833" t="s">
        <v>13475</v>
      </c>
      <c r="B584" s="834" t="s">
        <v>13186</v>
      </c>
      <c r="C584" s="833" t="s">
        <v>13187</v>
      </c>
      <c r="D584" s="833" t="s">
        <v>13188</v>
      </c>
      <c r="E584" s="835" t="s">
        <v>13189</v>
      </c>
      <c r="F584" s="835"/>
      <c r="G584" s="836" t="s">
        <v>13190</v>
      </c>
      <c r="H584" s="834" t="s">
        <v>13191</v>
      </c>
      <c r="I584" s="834" t="s">
        <v>13192</v>
      </c>
      <c r="J584" s="834" t="s">
        <v>13193</v>
      </c>
    </row>
    <row r="585" spans="1:10" ht="24" customHeight="1" x14ac:dyDescent="0.2">
      <c r="A585" s="837" t="s">
        <v>13194</v>
      </c>
      <c r="B585" s="838" t="s">
        <v>13476</v>
      </c>
      <c r="C585" s="837" t="s">
        <v>7</v>
      </c>
      <c r="D585" s="837" t="s">
        <v>2612</v>
      </c>
      <c r="E585" s="839" t="s">
        <v>13301</v>
      </c>
      <c r="F585" s="839"/>
      <c r="G585" s="840" t="s">
        <v>18</v>
      </c>
      <c r="H585" s="841">
        <v>1</v>
      </c>
      <c r="I585" s="842">
        <v>27.8</v>
      </c>
      <c r="J585" s="842">
        <v>27.8</v>
      </c>
    </row>
    <row r="586" spans="1:10" ht="24" customHeight="1" x14ac:dyDescent="0.2">
      <c r="A586" s="843" t="s">
        <v>13197</v>
      </c>
      <c r="B586" s="844" t="s">
        <v>13469</v>
      </c>
      <c r="C586" s="843" t="s">
        <v>7</v>
      </c>
      <c r="D586" s="843" t="s">
        <v>11215</v>
      </c>
      <c r="E586" s="845" t="s">
        <v>13301</v>
      </c>
      <c r="F586" s="845"/>
      <c r="G586" s="846" t="s">
        <v>13243</v>
      </c>
      <c r="H586" s="847">
        <v>0.16400000000000001</v>
      </c>
      <c r="I586" s="848">
        <v>83.25</v>
      </c>
      <c r="J586" s="848">
        <v>13.653</v>
      </c>
    </row>
    <row r="587" spans="1:10" ht="36" customHeight="1" x14ac:dyDescent="0.2">
      <c r="A587" s="843" t="s">
        <v>13197</v>
      </c>
      <c r="B587" s="844" t="s">
        <v>13470</v>
      </c>
      <c r="C587" s="843" t="s">
        <v>7</v>
      </c>
      <c r="D587" s="843" t="s">
        <v>2457</v>
      </c>
      <c r="E587" s="845" t="s">
        <v>13301</v>
      </c>
      <c r="F587" s="845"/>
      <c r="G587" s="846" t="s">
        <v>21</v>
      </c>
      <c r="H587" s="847">
        <v>0.49</v>
      </c>
      <c r="I587" s="848">
        <v>8.14</v>
      </c>
      <c r="J587" s="848">
        <v>3.9885999999999999</v>
      </c>
    </row>
    <row r="588" spans="1:10" ht="36" customHeight="1" x14ac:dyDescent="0.2">
      <c r="A588" s="843" t="s">
        <v>13197</v>
      </c>
      <c r="B588" s="844" t="s">
        <v>13471</v>
      </c>
      <c r="C588" s="843" t="s">
        <v>7</v>
      </c>
      <c r="D588" s="843" t="s">
        <v>614</v>
      </c>
      <c r="E588" s="845" t="s">
        <v>13301</v>
      </c>
      <c r="F588" s="845"/>
      <c r="G588" s="846" t="s">
        <v>13268</v>
      </c>
      <c r="H588" s="847">
        <v>1.7999999999999999E-2</v>
      </c>
      <c r="I588" s="848">
        <v>322.60000000000002</v>
      </c>
      <c r="J588" s="848">
        <v>5.8068</v>
      </c>
    </row>
    <row r="589" spans="1:10" ht="48" customHeight="1" x14ac:dyDescent="0.2">
      <c r="A589" s="843" t="s">
        <v>13197</v>
      </c>
      <c r="B589" s="844" t="s">
        <v>13477</v>
      </c>
      <c r="C589" s="843" t="s">
        <v>7</v>
      </c>
      <c r="D589" s="843" t="s">
        <v>4741</v>
      </c>
      <c r="E589" s="845" t="s">
        <v>13196</v>
      </c>
      <c r="F589" s="845"/>
      <c r="G589" s="846" t="s">
        <v>13268</v>
      </c>
      <c r="H589" s="847">
        <v>1.9E-3</v>
      </c>
      <c r="I589" s="848">
        <v>343.85</v>
      </c>
      <c r="J589" s="848">
        <v>0.65331499999999998</v>
      </c>
    </row>
    <row r="590" spans="1:10" ht="24" customHeight="1" x14ac:dyDescent="0.2">
      <c r="A590" s="843" t="s">
        <v>13197</v>
      </c>
      <c r="B590" s="844" t="s">
        <v>13244</v>
      </c>
      <c r="C590" s="843" t="s">
        <v>7</v>
      </c>
      <c r="D590" s="843" t="s">
        <v>25</v>
      </c>
      <c r="E590" s="845" t="s">
        <v>13196</v>
      </c>
      <c r="F590" s="845"/>
      <c r="G590" s="846" t="s">
        <v>23</v>
      </c>
      <c r="H590" s="847">
        <v>0.10199999999999999</v>
      </c>
      <c r="I590" s="848">
        <v>13.34</v>
      </c>
      <c r="J590" s="848">
        <v>1.3606799999999999</v>
      </c>
    </row>
    <row r="591" spans="1:10" ht="24" customHeight="1" x14ac:dyDescent="0.2">
      <c r="A591" s="843" t="s">
        <v>13197</v>
      </c>
      <c r="B591" s="844" t="s">
        <v>13252</v>
      </c>
      <c r="C591" s="843" t="s">
        <v>7</v>
      </c>
      <c r="D591" s="843" t="s">
        <v>53</v>
      </c>
      <c r="E591" s="845" t="s">
        <v>13196</v>
      </c>
      <c r="F591" s="845"/>
      <c r="G591" s="846" t="s">
        <v>23</v>
      </c>
      <c r="H591" s="847">
        <v>8.4000000000000005E-2</v>
      </c>
      <c r="I591" s="848">
        <v>16.78</v>
      </c>
      <c r="J591" s="848">
        <v>1.4095200000000001</v>
      </c>
    </row>
    <row r="592" spans="1:10" ht="24" customHeight="1" x14ac:dyDescent="0.2">
      <c r="A592" s="849" t="s">
        <v>13199</v>
      </c>
      <c r="B592" s="850" t="s">
        <v>13319</v>
      </c>
      <c r="C592" s="849" t="s">
        <v>7</v>
      </c>
      <c r="D592" s="849" t="s">
        <v>6495</v>
      </c>
      <c r="E592" s="851" t="s">
        <v>13220</v>
      </c>
      <c r="F592" s="851"/>
      <c r="G592" s="852" t="s">
        <v>64</v>
      </c>
      <c r="H592" s="853">
        <v>6.0000000000000001E-3</v>
      </c>
      <c r="I592" s="854">
        <v>4.83</v>
      </c>
      <c r="J592" s="854">
        <v>2.8979999999999999E-2</v>
      </c>
    </row>
    <row r="593" spans="1:10" ht="36" customHeight="1" x14ac:dyDescent="0.2">
      <c r="A593" s="849" t="s">
        <v>13199</v>
      </c>
      <c r="B593" s="850" t="s">
        <v>13309</v>
      </c>
      <c r="C593" s="849" t="s">
        <v>7</v>
      </c>
      <c r="D593" s="849" t="s">
        <v>6772</v>
      </c>
      <c r="E593" s="851" t="s">
        <v>13220</v>
      </c>
      <c r="F593" s="851"/>
      <c r="G593" s="852" t="s">
        <v>38</v>
      </c>
      <c r="H593" s="853">
        <v>6</v>
      </c>
      <c r="I593" s="854">
        <v>0.15</v>
      </c>
      <c r="J593" s="854">
        <v>0.9</v>
      </c>
    </row>
    <row r="594" spans="1:10" ht="25.5" x14ac:dyDescent="0.2">
      <c r="A594" s="855"/>
      <c r="B594" s="855"/>
      <c r="C594" s="855"/>
      <c r="D594" s="855"/>
      <c r="E594" s="855" t="s">
        <v>13209</v>
      </c>
      <c r="F594" s="856">
        <v>2.97</v>
      </c>
      <c r="G594" s="855" t="s">
        <v>13210</v>
      </c>
      <c r="H594" s="856">
        <v>2.4900000000000002</v>
      </c>
      <c r="I594" s="855" t="s">
        <v>13211</v>
      </c>
      <c r="J594" s="856">
        <v>5.46</v>
      </c>
    </row>
    <row r="595" spans="1:10" ht="13.5" thickBot="1" x14ac:dyDescent="0.25">
      <c r="A595" s="855"/>
      <c r="B595" s="855"/>
      <c r="C595" s="855"/>
      <c r="D595" s="855"/>
      <c r="E595" s="855" t="s">
        <v>13212</v>
      </c>
      <c r="F595" s="856">
        <v>7.8507199999999999</v>
      </c>
      <c r="G595" s="855"/>
      <c r="H595" s="857" t="s">
        <v>13213</v>
      </c>
      <c r="I595" s="857"/>
      <c r="J595" s="856">
        <v>35.65</v>
      </c>
    </row>
    <row r="596" spans="1:10" ht="0.95" customHeight="1" thickTop="1" x14ac:dyDescent="0.2">
      <c r="A596" s="858"/>
      <c r="B596" s="858"/>
      <c r="C596" s="858"/>
      <c r="D596" s="858"/>
      <c r="E596" s="858"/>
      <c r="F596" s="858"/>
      <c r="G596" s="858"/>
      <c r="H596" s="858"/>
      <c r="I596" s="858"/>
      <c r="J596" s="858"/>
    </row>
    <row r="597" spans="1:10" ht="18" customHeight="1" x14ac:dyDescent="0.2">
      <c r="A597" s="833" t="s">
        <v>13478</v>
      </c>
      <c r="B597" s="834" t="s">
        <v>13186</v>
      </c>
      <c r="C597" s="833" t="s">
        <v>13187</v>
      </c>
      <c r="D597" s="833" t="s">
        <v>13188</v>
      </c>
      <c r="E597" s="835" t="s">
        <v>13189</v>
      </c>
      <c r="F597" s="835"/>
      <c r="G597" s="836" t="s">
        <v>13190</v>
      </c>
      <c r="H597" s="834" t="s">
        <v>13191</v>
      </c>
      <c r="I597" s="834" t="s">
        <v>13192</v>
      </c>
      <c r="J597" s="834" t="s">
        <v>13193</v>
      </c>
    </row>
    <row r="598" spans="1:10" ht="24" customHeight="1" x14ac:dyDescent="0.2">
      <c r="A598" s="837" t="s">
        <v>13194</v>
      </c>
      <c r="B598" s="838" t="s">
        <v>13479</v>
      </c>
      <c r="C598" s="837" t="s">
        <v>7</v>
      </c>
      <c r="D598" s="837" t="s">
        <v>578</v>
      </c>
      <c r="E598" s="839" t="s">
        <v>13301</v>
      </c>
      <c r="F598" s="839"/>
      <c r="G598" s="840" t="s">
        <v>18</v>
      </c>
      <c r="H598" s="841">
        <v>1</v>
      </c>
      <c r="I598" s="842">
        <v>54.41</v>
      </c>
      <c r="J598" s="842">
        <v>54.41</v>
      </c>
    </row>
    <row r="599" spans="1:10" ht="24" customHeight="1" x14ac:dyDescent="0.2">
      <c r="A599" s="843" t="s">
        <v>13197</v>
      </c>
      <c r="B599" s="844" t="s">
        <v>13469</v>
      </c>
      <c r="C599" s="843" t="s">
        <v>7</v>
      </c>
      <c r="D599" s="843" t="s">
        <v>11215</v>
      </c>
      <c r="E599" s="845" t="s">
        <v>13301</v>
      </c>
      <c r="F599" s="845"/>
      <c r="G599" s="846" t="s">
        <v>13243</v>
      </c>
      <c r="H599" s="847">
        <v>0.4</v>
      </c>
      <c r="I599" s="848">
        <v>83.25</v>
      </c>
      <c r="J599" s="848">
        <v>33.299999999999997</v>
      </c>
    </row>
    <row r="600" spans="1:10" ht="36" customHeight="1" x14ac:dyDescent="0.2">
      <c r="A600" s="843" t="s">
        <v>13197</v>
      </c>
      <c r="B600" s="844" t="s">
        <v>13470</v>
      </c>
      <c r="C600" s="843" t="s">
        <v>7</v>
      </c>
      <c r="D600" s="843" t="s">
        <v>2457</v>
      </c>
      <c r="E600" s="845" t="s">
        <v>13301</v>
      </c>
      <c r="F600" s="845"/>
      <c r="G600" s="846" t="s">
        <v>21</v>
      </c>
      <c r="H600" s="847">
        <v>0.49</v>
      </c>
      <c r="I600" s="848">
        <v>8.14</v>
      </c>
      <c r="J600" s="848">
        <v>3.9885999999999999</v>
      </c>
    </row>
    <row r="601" spans="1:10" ht="36" customHeight="1" x14ac:dyDescent="0.2">
      <c r="A601" s="843" t="s">
        <v>13197</v>
      </c>
      <c r="B601" s="844" t="s">
        <v>13471</v>
      </c>
      <c r="C601" s="843" t="s">
        <v>7</v>
      </c>
      <c r="D601" s="843" t="s">
        <v>614</v>
      </c>
      <c r="E601" s="845" t="s">
        <v>13301</v>
      </c>
      <c r="F601" s="845"/>
      <c r="G601" s="846" t="s">
        <v>13268</v>
      </c>
      <c r="H601" s="847">
        <v>2.4E-2</v>
      </c>
      <c r="I601" s="848">
        <v>322.60000000000002</v>
      </c>
      <c r="J601" s="848">
        <v>7.7423999999999999</v>
      </c>
    </row>
    <row r="602" spans="1:10" ht="24" customHeight="1" x14ac:dyDescent="0.2">
      <c r="A602" s="843" t="s">
        <v>13197</v>
      </c>
      <c r="B602" s="844" t="s">
        <v>13244</v>
      </c>
      <c r="C602" s="843" t="s">
        <v>7</v>
      </c>
      <c r="D602" s="843" t="s">
        <v>25</v>
      </c>
      <c r="E602" s="845" t="s">
        <v>13196</v>
      </c>
      <c r="F602" s="845"/>
      <c r="G602" s="846" t="s">
        <v>23</v>
      </c>
      <c r="H602" s="847">
        <v>0.18</v>
      </c>
      <c r="I602" s="848">
        <v>13.34</v>
      </c>
      <c r="J602" s="848">
        <v>2.4011999999999998</v>
      </c>
    </row>
    <row r="603" spans="1:10" ht="24" customHeight="1" x14ac:dyDescent="0.2">
      <c r="A603" s="843" t="s">
        <v>13197</v>
      </c>
      <c r="B603" s="844" t="s">
        <v>13252</v>
      </c>
      <c r="C603" s="843" t="s">
        <v>7</v>
      </c>
      <c r="D603" s="843" t="s">
        <v>53</v>
      </c>
      <c r="E603" s="845" t="s">
        <v>13196</v>
      </c>
      <c r="F603" s="845"/>
      <c r="G603" s="846" t="s">
        <v>23</v>
      </c>
      <c r="H603" s="847">
        <v>0.36</v>
      </c>
      <c r="I603" s="848">
        <v>16.78</v>
      </c>
      <c r="J603" s="848">
        <v>6.0407999999999999</v>
      </c>
    </row>
    <row r="604" spans="1:10" ht="24" customHeight="1" x14ac:dyDescent="0.2">
      <c r="A604" s="849" t="s">
        <v>13199</v>
      </c>
      <c r="B604" s="850" t="s">
        <v>13319</v>
      </c>
      <c r="C604" s="849" t="s">
        <v>7</v>
      </c>
      <c r="D604" s="849" t="s">
        <v>6495</v>
      </c>
      <c r="E604" s="851" t="s">
        <v>13220</v>
      </c>
      <c r="F604" s="851"/>
      <c r="G604" s="852" t="s">
        <v>64</v>
      </c>
      <c r="H604" s="853">
        <v>7.0000000000000001E-3</v>
      </c>
      <c r="I604" s="854">
        <v>4.83</v>
      </c>
      <c r="J604" s="854">
        <v>3.381E-2</v>
      </c>
    </row>
    <row r="605" spans="1:10" ht="36" customHeight="1" x14ac:dyDescent="0.2">
      <c r="A605" s="849" t="s">
        <v>13199</v>
      </c>
      <c r="B605" s="850" t="s">
        <v>13309</v>
      </c>
      <c r="C605" s="849" t="s">
        <v>7</v>
      </c>
      <c r="D605" s="849" t="s">
        <v>6772</v>
      </c>
      <c r="E605" s="851" t="s">
        <v>13220</v>
      </c>
      <c r="F605" s="851"/>
      <c r="G605" s="852" t="s">
        <v>38</v>
      </c>
      <c r="H605" s="853">
        <v>6</v>
      </c>
      <c r="I605" s="854">
        <v>0.15</v>
      </c>
      <c r="J605" s="854">
        <v>0.9</v>
      </c>
    </row>
    <row r="606" spans="1:10" ht="25.5" x14ac:dyDescent="0.2">
      <c r="A606" s="855"/>
      <c r="B606" s="855"/>
      <c r="C606" s="855"/>
      <c r="D606" s="855"/>
      <c r="E606" s="855" t="s">
        <v>13209</v>
      </c>
      <c r="F606" s="856">
        <v>7.3</v>
      </c>
      <c r="G606" s="855" t="s">
        <v>13210</v>
      </c>
      <c r="H606" s="856">
        <v>6.15</v>
      </c>
      <c r="I606" s="855" t="s">
        <v>13211</v>
      </c>
      <c r="J606" s="856">
        <v>13.45</v>
      </c>
    </row>
    <row r="607" spans="1:10" ht="13.5" thickBot="1" x14ac:dyDescent="0.25">
      <c r="A607" s="855"/>
      <c r="B607" s="855"/>
      <c r="C607" s="855"/>
      <c r="D607" s="855"/>
      <c r="E607" s="855" t="s">
        <v>13212</v>
      </c>
      <c r="F607" s="856">
        <v>15.365384000000001</v>
      </c>
      <c r="G607" s="855"/>
      <c r="H607" s="857" t="s">
        <v>13213</v>
      </c>
      <c r="I607" s="857"/>
      <c r="J607" s="856">
        <v>69.78</v>
      </c>
    </row>
    <row r="608" spans="1:10" ht="0.95" customHeight="1" thickTop="1" x14ac:dyDescent="0.2">
      <c r="A608" s="858"/>
      <c r="B608" s="858"/>
      <c r="C608" s="858"/>
      <c r="D608" s="858"/>
      <c r="E608" s="858"/>
      <c r="F608" s="858"/>
      <c r="G608" s="858"/>
      <c r="H608" s="858"/>
      <c r="I608" s="858"/>
      <c r="J608" s="858"/>
    </row>
    <row r="609" spans="1:10" ht="18" customHeight="1" x14ac:dyDescent="0.2">
      <c r="A609" s="833" t="s">
        <v>14375</v>
      </c>
      <c r="B609" s="834" t="s">
        <v>13186</v>
      </c>
      <c r="C609" s="833" t="s">
        <v>13187</v>
      </c>
      <c r="D609" s="833" t="s">
        <v>13188</v>
      </c>
      <c r="E609" s="835" t="s">
        <v>13189</v>
      </c>
      <c r="F609" s="835"/>
      <c r="G609" s="836" t="s">
        <v>13190</v>
      </c>
      <c r="H609" s="834" t="s">
        <v>13191</v>
      </c>
      <c r="I609" s="834" t="s">
        <v>13192</v>
      </c>
      <c r="J609" s="834" t="s">
        <v>13193</v>
      </c>
    </row>
    <row r="610" spans="1:10" ht="24" customHeight="1" x14ac:dyDescent="0.2">
      <c r="A610" s="837" t="s">
        <v>13194</v>
      </c>
      <c r="B610" s="838" t="s">
        <v>14374</v>
      </c>
      <c r="C610" s="837" t="s">
        <v>7</v>
      </c>
      <c r="D610" s="837" t="s">
        <v>254</v>
      </c>
      <c r="E610" s="839" t="s">
        <v>13480</v>
      </c>
      <c r="F610" s="839"/>
      <c r="G610" s="840" t="s">
        <v>13243</v>
      </c>
      <c r="H610" s="841">
        <v>1</v>
      </c>
      <c r="I610" s="842">
        <v>18.73</v>
      </c>
      <c r="J610" s="842">
        <v>18.73</v>
      </c>
    </row>
    <row r="611" spans="1:10" ht="24" customHeight="1" x14ac:dyDescent="0.2">
      <c r="A611" s="843" t="s">
        <v>13197</v>
      </c>
      <c r="B611" s="844" t="s">
        <v>13485</v>
      </c>
      <c r="C611" s="843" t="s">
        <v>7</v>
      </c>
      <c r="D611" s="843" t="s">
        <v>219</v>
      </c>
      <c r="E611" s="845" t="s">
        <v>13196</v>
      </c>
      <c r="F611" s="845"/>
      <c r="G611" s="846" t="s">
        <v>23</v>
      </c>
      <c r="H611" s="847">
        <v>0.67200000000000004</v>
      </c>
      <c r="I611" s="848">
        <v>17.79</v>
      </c>
      <c r="J611" s="848">
        <v>11.954879999999999</v>
      </c>
    </row>
    <row r="612" spans="1:10" ht="24" customHeight="1" x14ac:dyDescent="0.2">
      <c r="A612" s="843" t="s">
        <v>13197</v>
      </c>
      <c r="B612" s="844" t="s">
        <v>13244</v>
      </c>
      <c r="C612" s="843" t="s">
        <v>7</v>
      </c>
      <c r="D612" s="843" t="s">
        <v>25</v>
      </c>
      <c r="E612" s="845" t="s">
        <v>13196</v>
      </c>
      <c r="F612" s="845"/>
      <c r="G612" s="846" t="s">
        <v>23</v>
      </c>
      <c r="H612" s="847">
        <v>0.247</v>
      </c>
      <c r="I612" s="848">
        <v>13.34</v>
      </c>
      <c r="J612" s="848">
        <v>3.2949799999999998</v>
      </c>
    </row>
    <row r="613" spans="1:10" ht="24" customHeight="1" x14ac:dyDescent="0.2">
      <c r="A613" s="849" t="s">
        <v>13199</v>
      </c>
      <c r="B613" s="850" t="s">
        <v>13486</v>
      </c>
      <c r="C613" s="849" t="s">
        <v>7</v>
      </c>
      <c r="D613" s="849" t="s">
        <v>10295</v>
      </c>
      <c r="E613" s="851" t="s">
        <v>13220</v>
      </c>
      <c r="F613" s="851"/>
      <c r="G613" s="852" t="s">
        <v>13487</v>
      </c>
      <c r="H613" s="853">
        <v>4.8899999999999999E-2</v>
      </c>
      <c r="I613" s="854">
        <v>69.900000000000006</v>
      </c>
      <c r="J613" s="854">
        <v>3.41811</v>
      </c>
    </row>
    <row r="614" spans="1:10" ht="24" customHeight="1" x14ac:dyDescent="0.2">
      <c r="A614" s="849" t="s">
        <v>13199</v>
      </c>
      <c r="B614" s="850" t="s">
        <v>13488</v>
      </c>
      <c r="C614" s="849" t="s">
        <v>7</v>
      </c>
      <c r="D614" s="849" t="s">
        <v>3872</v>
      </c>
      <c r="E614" s="851" t="s">
        <v>13220</v>
      </c>
      <c r="F614" s="851"/>
      <c r="G614" s="852" t="s">
        <v>38</v>
      </c>
      <c r="H614" s="853">
        <v>0.1</v>
      </c>
      <c r="I614" s="854">
        <v>0.61</v>
      </c>
      <c r="J614" s="854">
        <v>6.0999999999999999E-2</v>
      </c>
    </row>
    <row r="615" spans="1:10" ht="25.5" x14ac:dyDescent="0.2">
      <c r="A615" s="855"/>
      <c r="B615" s="855"/>
      <c r="C615" s="855"/>
      <c r="D615" s="855"/>
      <c r="E615" s="855" t="s">
        <v>13209</v>
      </c>
      <c r="F615" s="856">
        <v>6.01</v>
      </c>
      <c r="G615" s="855" t="s">
        <v>13210</v>
      </c>
      <c r="H615" s="856">
        <v>5.05</v>
      </c>
      <c r="I615" s="855" t="s">
        <v>13211</v>
      </c>
      <c r="J615" s="856">
        <v>11.06</v>
      </c>
    </row>
    <row r="616" spans="1:10" ht="13.5" thickBot="1" x14ac:dyDescent="0.25">
      <c r="A616" s="855"/>
      <c r="B616" s="855"/>
      <c r="C616" s="855"/>
      <c r="D616" s="855"/>
      <c r="E616" s="855" t="s">
        <v>13212</v>
      </c>
      <c r="F616" s="856">
        <v>5.2893520000000001</v>
      </c>
      <c r="G616" s="855"/>
      <c r="H616" s="857" t="s">
        <v>13213</v>
      </c>
      <c r="I616" s="857"/>
      <c r="J616" s="856">
        <v>24.02</v>
      </c>
    </row>
    <row r="617" spans="1:10" ht="0.95" customHeight="1" thickTop="1" x14ac:dyDescent="0.2">
      <c r="A617" s="858"/>
      <c r="B617" s="858"/>
      <c r="C617" s="858"/>
      <c r="D617" s="858"/>
      <c r="E617" s="858"/>
      <c r="F617" s="858"/>
      <c r="G617" s="858"/>
      <c r="H617" s="858"/>
      <c r="I617" s="858"/>
      <c r="J617" s="858"/>
    </row>
    <row r="618" spans="1:10" ht="18" customHeight="1" x14ac:dyDescent="0.2">
      <c r="A618" s="833" t="s">
        <v>14373</v>
      </c>
      <c r="B618" s="834" t="s">
        <v>13186</v>
      </c>
      <c r="C618" s="833" t="s">
        <v>13187</v>
      </c>
      <c r="D618" s="833" t="s">
        <v>13188</v>
      </c>
      <c r="E618" s="835" t="s">
        <v>13189</v>
      </c>
      <c r="F618" s="835"/>
      <c r="G618" s="836" t="s">
        <v>13190</v>
      </c>
      <c r="H618" s="834" t="s">
        <v>13191</v>
      </c>
      <c r="I618" s="834" t="s">
        <v>13192</v>
      </c>
      <c r="J618" s="834" t="s">
        <v>13193</v>
      </c>
    </row>
    <row r="619" spans="1:10" ht="24" customHeight="1" x14ac:dyDescent="0.2">
      <c r="A619" s="837" t="s">
        <v>13194</v>
      </c>
      <c r="B619" s="838" t="s">
        <v>13483</v>
      </c>
      <c r="C619" s="837" t="s">
        <v>7</v>
      </c>
      <c r="D619" s="837" t="s">
        <v>1285</v>
      </c>
      <c r="E619" s="839" t="s">
        <v>13480</v>
      </c>
      <c r="F619" s="839"/>
      <c r="G619" s="840" t="s">
        <v>13243</v>
      </c>
      <c r="H619" s="841">
        <v>1</v>
      </c>
      <c r="I619" s="842">
        <v>8.67</v>
      </c>
      <c r="J619" s="842">
        <v>8.67</v>
      </c>
    </row>
    <row r="620" spans="1:10" ht="24" customHeight="1" x14ac:dyDescent="0.2">
      <c r="A620" s="843" t="s">
        <v>13197</v>
      </c>
      <c r="B620" s="844" t="s">
        <v>13481</v>
      </c>
      <c r="C620" s="843" t="s">
        <v>7</v>
      </c>
      <c r="D620" s="843" t="s">
        <v>2987</v>
      </c>
      <c r="E620" s="845" t="s">
        <v>13272</v>
      </c>
      <c r="F620" s="845"/>
      <c r="G620" s="846" t="s">
        <v>50</v>
      </c>
      <c r="H620" s="847">
        <v>6.3E-3</v>
      </c>
      <c r="I620" s="848">
        <v>19.16</v>
      </c>
      <c r="J620" s="848">
        <v>0.120708</v>
      </c>
    </row>
    <row r="621" spans="1:10" ht="24" customHeight="1" x14ac:dyDescent="0.2">
      <c r="A621" s="843" t="s">
        <v>13197</v>
      </c>
      <c r="B621" s="844" t="s">
        <v>13482</v>
      </c>
      <c r="C621" s="843" t="s">
        <v>7</v>
      </c>
      <c r="D621" s="843" t="s">
        <v>2988</v>
      </c>
      <c r="E621" s="845" t="s">
        <v>13272</v>
      </c>
      <c r="F621" s="845"/>
      <c r="G621" s="846" t="s">
        <v>67</v>
      </c>
      <c r="H621" s="847">
        <v>3.8899999999999997E-2</v>
      </c>
      <c r="I621" s="848">
        <v>18.309999999999999</v>
      </c>
      <c r="J621" s="848">
        <v>0.71225899999999998</v>
      </c>
    </row>
    <row r="622" spans="1:10" ht="24" customHeight="1" x14ac:dyDescent="0.2">
      <c r="A622" s="843" t="s">
        <v>13197</v>
      </c>
      <c r="B622" s="844" t="s">
        <v>13244</v>
      </c>
      <c r="C622" s="843" t="s">
        <v>7</v>
      </c>
      <c r="D622" s="843" t="s">
        <v>25</v>
      </c>
      <c r="E622" s="845" t="s">
        <v>13196</v>
      </c>
      <c r="F622" s="845"/>
      <c r="G622" s="846" t="s">
        <v>23</v>
      </c>
      <c r="H622" s="847">
        <v>1.7000000000000001E-2</v>
      </c>
      <c r="I622" s="848">
        <v>13.34</v>
      </c>
      <c r="J622" s="848">
        <v>0.22678000000000001</v>
      </c>
    </row>
    <row r="623" spans="1:10" ht="24" customHeight="1" x14ac:dyDescent="0.2">
      <c r="A623" s="849" t="s">
        <v>13199</v>
      </c>
      <c r="B623" s="850" t="s">
        <v>13484</v>
      </c>
      <c r="C623" s="849" t="s">
        <v>7</v>
      </c>
      <c r="D623" s="849" t="s">
        <v>8949</v>
      </c>
      <c r="E623" s="851" t="s">
        <v>13220</v>
      </c>
      <c r="F623" s="851"/>
      <c r="G623" s="852" t="s">
        <v>64</v>
      </c>
      <c r="H623" s="853">
        <v>0.37</v>
      </c>
      <c r="I623" s="854">
        <v>20.56</v>
      </c>
      <c r="J623" s="854">
        <v>7.6071999999999997</v>
      </c>
    </row>
    <row r="624" spans="1:10" ht="25.5" x14ac:dyDescent="0.2">
      <c r="A624" s="855"/>
      <c r="B624" s="855"/>
      <c r="C624" s="855"/>
      <c r="D624" s="855"/>
      <c r="E624" s="855" t="s">
        <v>13209</v>
      </c>
      <c r="F624" s="856">
        <v>0.4</v>
      </c>
      <c r="G624" s="855" t="s">
        <v>13210</v>
      </c>
      <c r="H624" s="856">
        <v>0.34</v>
      </c>
      <c r="I624" s="855" t="s">
        <v>13211</v>
      </c>
      <c r="J624" s="856">
        <v>0.74</v>
      </c>
    </row>
    <row r="625" spans="1:10" ht="13.5" thickBot="1" x14ac:dyDescent="0.25">
      <c r="A625" s="855"/>
      <c r="B625" s="855"/>
      <c r="C625" s="855"/>
      <c r="D625" s="855"/>
      <c r="E625" s="855" t="s">
        <v>13212</v>
      </c>
      <c r="F625" s="856">
        <v>2.4484080000000001</v>
      </c>
      <c r="G625" s="855"/>
      <c r="H625" s="857" t="s">
        <v>13213</v>
      </c>
      <c r="I625" s="857"/>
      <c r="J625" s="856">
        <v>11.12</v>
      </c>
    </row>
    <row r="626" spans="1:10" ht="0.95" customHeight="1" thickTop="1" x14ac:dyDescent="0.2">
      <c r="A626" s="858"/>
      <c r="B626" s="858"/>
      <c r="C626" s="858"/>
      <c r="D626" s="858"/>
      <c r="E626" s="858"/>
      <c r="F626" s="858"/>
      <c r="G626" s="858"/>
      <c r="H626" s="858"/>
      <c r="I626" s="858"/>
      <c r="J626" s="858"/>
    </row>
    <row r="627" spans="1:10" ht="18" customHeight="1" x14ac:dyDescent="0.2">
      <c r="A627" s="833" t="s">
        <v>13491</v>
      </c>
      <c r="B627" s="834" t="s">
        <v>13186</v>
      </c>
      <c r="C627" s="833" t="s">
        <v>13187</v>
      </c>
      <c r="D627" s="833" t="s">
        <v>13188</v>
      </c>
      <c r="E627" s="835" t="s">
        <v>13189</v>
      </c>
      <c r="F627" s="835"/>
      <c r="G627" s="836" t="s">
        <v>13190</v>
      </c>
      <c r="H627" s="834" t="s">
        <v>13191</v>
      </c>
      <c r="I627" s="834" t="s">
        <v>13192</v>
      </c>
      <c r="J627" s="834" t="s">
        <v>13193</v>
      </c>
    </row>
    <row r="628" spans="1:10" ht="24" customHeight="1" x14ac:dyDescent="0.2">
      <c r="A628" s="837" t="s">
        <v>13194</v>
      </c>
      <c r="B628" s="838" t="s">
        <v>13492</v>
      </c>
      <c r="C628" s="837" t="s">
        <v>7</v>
      </c>
      <c r="D628" s="837" t="s">
        <v>647</v>
      </c>
      <c r="E628" s="839" t="s">
        <v>13480</v>
      </c>
      <c r="F628" s="839"/>
      <c r="G628" s="840" t="s">
        <v>13243</v>
      </c>
      <c r="H628" s="841">
        <v>1</v>
      </c>
      <c r="I628" s="842">
        <v>11.89</v>
      </c>
      <c r="J628" s="842">
        <v>11.89</v>
      </c>
    </row>
    <row r="629" spans="1:10" ht="24" customHeight="1" x14ac:dyDescent="0.2">
      <c r="A629" s="843" t="s">
        <v>13197</v>
      </c>
      <c r="B629" s="844" t="s">
        <v>13485</v>
      </c>
      <c r="C629" s="843" t="s">
        <v>7</v>
      </c>
      <c r="D629" s="843" t="s">
        <v>219</v>
      </c>
      <c r="E629" s="845" t="s">
        <v>13196</v>
      </c>
      <c r="F629" s="845"/>
      <c r="G629" s="846" t="s">
        <v>23</v>
      </c>
      <c r="H629" s="847">
        <v>0.35</v>
      </c>
      <c r="I629" s="848">
        <v>17.79</v>
      </c>
      <c r="J629" s="848">
        <v>6.2264999999999997</v>
      </c>
    </row>
    <row r="630" spans="1:10" ht="24" customHeight="1" x14ac:dyDescent="0.2">
      <c r="A630" s="843" t="s">
        <v>13197</v>
      </c>
      <c r="B630" s="844" t="s">
        <v>13244</v>
      </c>
      <c r="C630" s="843" t="s">
        <v>7</v>
      </c>
      <c r="D630" s="843" t="s">
        <v>25</v>
      </c>
      <c r="E630" s="845" t="s">
        <v>13196</v>
      </c>
      <c r="F630" s="845"/>
      <c r="G630" s="846" t="s">
        <v>23</v>
      </c>
      <c r="H630" s="847">
        <v>0.25</v>
      </c>
      <c r="I630" s="848">
        <v>13.34</v>
      </c>
      <c r="J630" s="848">
        <v>3.335</v>
      </c>
    </row>
    <row r="631" spans="1:10" ht="24" customHeight="1" x14ac:dyDescent="0.2">
      <c r="A631" s="849" t="s">
        <v>13199</v>
      </c>
      <c r="B631" s="850" t="s">
        <v>13493</v>
      </c>
      <c r="C631" s="849" t="s">
        <v>7</v>
      </c>
      <c r="D631" s="849" t="s">
        <v>8948</v>
      </c>
      <c r="E631" s="851" t="s">
        <v>13220</v>
      </c>
      <c r="F631" s="851"/>
      <c r="G631" s="852" t="s">
        <v>64</v>
      </c>
      <c r="H631" s="853">
        <v>0.17</v>
      </c>
      <c r="I631" s="854">
        <v>13.72</v>
      </c>
      <c r="J631" s="854">
        <v>2.3323999999999998</v>
      </c>
    </row>
    <row r="632" spans="1:10" ht="25.5" x14ac:dyDescent="0.2">
      <c r="A632" s="855"/>
      <c r="B632" s="855"/>
      <c r="C632" s="855"/>
      <c r="D632" s="855"/>
      <c r="E632" s="855" t="s">
        <v>13209</v>
      </c>
      <c r="F632" s="856">
        <v>3.76</v>
      </c>
      <c r="G632" s="855" t="s">
        <v>13210</v>
      </c>
      <c r="H632" s="856">
        <v>3.17</v>
      </c>
      <c r="I632" s="855" t="s">
        <v>13211</v>
      </c>
      <c r="J632" s="856">
        <v>6.93</v>
      </c>
    </row>
    <row r="633" spans="1:10" ht="13.5" thickBot="1" x14ac:dyDescent="0.25">
      <c r="A633" s="855"/>
      <c r="B633" s="855"/>
      <c r="C633" s="855"/>
      <c r="D633" s="855"/>
      <c r="E633" s="855" t="s">
        <v>13212</v>
      </c>
      <c r="F633" s="856">
        <v>3.3577360000000001</v>
      </c>
      <c r="G633" s="855"/>
      <c r="H633" s="857" t="s">
        <v>13213</v>
      </c>
      <c r="I633" s="857"/>
      <c r="J633" s="856">
        <v>15.25</v>
      </c>
    </row>
    <row r="634" spans="1:10" ht="0.95" customHeight="1" thickTop="1" x14ac:dyDescent="0.2">
      <c r="A634" s="858"/>
      <c r="B634" s="858"/>
      <c r="C634" s="858"/>
      <c r="D634" s="858"/>
      <c r="E634" s="858"/>
      <c r="F634" s="858"/>
      <c r="G634" s="858"/>
      <c r="H634" s="858"/>
      <c r="I634" s="858"/>
      <c r="J634" s="858"/>
    </row>
    <row r="635" spans="1:10" ht="18" customHeight="1" x14ac:dyDescent="0.2">
      <c r="A635" s="833" t="s">
        <v>13494</v>
      </c>
      <c r="B635" s="834" t="s">
        <v>13186</v>
      </c>
      <c r="C635" s="833" t="s">
        <v>13187</v>
      </c>
      <c r="D635" s="833" t="s">
        <v>13188</v>
      </c>
      <c r="E635" s="835" t="s">
        <v>13189</v>
      </c>
      <c r="F635" s="835"/>
      <c r="G635" s="836" t="s">
        <v>13190</v>
      </c>
      <c r="H635" s="834" t="s">
        <v>13191</v>
      </c>
      <c r="I635" s="834" t="s">
        <v>13192</v>
      </c>
      <c r="J635" s="834" t="s">
        <v>13193</v>
      </c>
    </row>
    <row r="636" spans="1:10" ht="24" customHeight="1" x14ac:dyDescent="0.2">
      <c r="A636" s="837" t="s">
        <v>13194</v>
      </c>
      <c r="B636" s="838" t="s">
        <v>13495</v>
      </c>
      <c r="C636" s="837" t="s">
        <v>7</v>
      </c>
      <c r="D636" s="837" t="s">
        <v>110</v>
      </c>
      <c r="E636" s="839" t="s">
        <v>13496</v>
      </c>
      <c r="F636" s="839"/>
      <c r="G636" s="840" t="s">
        <v>13243</v>
      </c>
      <c r="H636" s="841">
        <v>1</v>
      </c>
      <c r="I636" s="842">
        <v>40.659999999999997</v>
      </c>
      <c r="J636" s="842">
        <v>40.659999999999997</v>
      </c>
    </row>
    <row r="637" spans="1:10" ht="24" customHeight="1" x14ac:dyDescent="0.2">
      <c r="A637" s="843" t="s">
        <v>13197</v>
      </c>
      <c r="B637" s="844" t="s">
        <v>13244</v>
      </c>
      <c r="C637" s="843" t="s">
        <v>7</v>
      </c>
      <c r="D637" s="843" t="s">
        <v>25</v>
      </c>
      <c r="E637" s="845" t="s">
        <v>13196</v>
      </c>
      <c r="F637" s="845"/>
      <c r="G637" s="846" t="s">
        <v>23</v>
      </c>
      <c r="H637" s="847">
        <v>0.5</v>
      </c>
      <c r="I637" s="848">
        <v>13.34</v>
      </c>
      <c r="J637" s="848">
        <v>6.67</v>
      </c>
    </row>
    <row r="638" spans="1:10" ht="24" customHeight="1" x14ac:dyDescent="0.2">
      <c r="A638" s="843" t="s">
        <v>13197</v>
      </c>
      <c r="B638" s="844" t="s">
        <v>13252</v>
      </c>
      <c r="C638" s="843" t="s">
        <v>7</v>
      </c>
      <c r="D638" s="843" t="s">
        <v>53</v>
      </c>
      <c r="E638" s="845" t="s">
        <v>13196</v>
      </c>
      <c r="F638" s="845"/>
      <c r="G638" s="846" t="s">
        <v>23</v>
      </c>
      <c r="H638" s="847">
        <v>0.5</v>
      </c>
      <c r="I638" s="848">
        <v>16.78</v>
      </c>
      <c r="J638" s="848">
        <v>8.39</v>
      </c>
    </row>
    <row r="639" spans="1:10" ht="24" customHeight="1" x14ac:dyDescent="0.2">
      <c r="A639" s="849" t="s">
        <v>13199</v>
      </c>
      <c r="B639" s="850" t="s">
        <v>13497</v>
      </c>
      <c r="C639" s="849" t="s">
        <v>7</v>
      </c>
      <c r="D639" s="849" t="s">
        <v>12681</v>
      </c>
      <c r="E639" s="851" t="s">
        <v>13220</v>
      </c>
      <c r="F639" s="851"/>
      <c r="G639" s="852" t="s">
        <v>64</v>
      </c>
      <c r="H639" s="853">
        <v>0.52559999999999996</v>
      </c>
      <c r="I639" s="854">
        <v>48.71</v>
      </c>
      <c r="J639" s="854">
        <v>25.601976000000001</v>
      </c>
    </row>
    <row r="640" spans="1:10" ht="25.5" x14ac:dyDescent="0.2">
      <c r="A640" s="855"/>
      <c r="B640" s="855"/>
      <c r="C640" s="855"/>
      <c r="D640" s="855"/>
      <c r="E640" s="855" t="s">
        <v>13209</v>
      </c>
      <c r="F640" s="856">
        <v>6.14</v>
      </c>
      <c r="G640" s="855" t="s">
        <v>13210</v>
      </c>
      <c r="H640" s="856">
        <v>5.17</v>
      </c>
      <c r="I640" s="855" t="s">
        <v>13211</v>
      </c>
      <c r="J640" s="856">
        <v>11.31</v>
      </c>
    </row>
    <row r="641" spans="1:10" ht="13.5" thickBot="1" x14ac:dyDescent="0.25">
      <c r="A641" s="855"/>
      <c r="B641" s="855"/>
      <c r="C641" s="855"/>
      <c r="D641" s="855"/>
      <c r="E641" s="855" t="s">
        <v>13212</v>
      </c>
      <c r="F641" s="856">
        <v>11.482384</v>
      </c>
      <c r="G641" s="855"/>
      <c r="H641" s="857" t="s">
        <v>13213</v>
      </c>
      <c r="I641" s="857"/>
      <c r="J641" s="856">
        <v>52.14</v>
      </c>
    </row>
    <row r="642" spans="1:10" ht="0.95" customHeight="1" thickTop="1" x14ac:dyDescent="0.2">
      <c r="A642" s="858"/>
      <c r="B642" s="858"/>
      <c r="C642" s="858"/>
      <c r="D642" s="858"/>
      <c r="E642" s="858"/>
      <c r="F642" s="858"/>
      <c r="G642" s="858"/>
      <c r="H642" s="858"/>
      <c r="I642" s="858"/>
      <c r="J642" s="858"/>
    </row>
    <row r="643" spans="1:10" ht="18" customHeight="1" x14ac:dyDescent="0.2">
      <c r="A643" s="833" t="s">
        <v>13498</v>
      </c>
      <c r="B643" s="834" t="s">
        <v>13186</v>
      </c>
      <c r="C643" s="833" t="s">
        <v>13187</v>
      </c>
      <c r="D643" s="833" t="s">
        <v>13188</v>
      </c>
      <c r="E643" s="835" t="s">
        <v>13189</v>
      </c>
      <c r="F643" s="835"/>
      <c r="G643" s="836" t="s">
        <v>13190</v>
      </c>
      <c r="H643" s="834" t="s">
        <v>13191</v>
      </c>
      <c r="I643" s="834" t="s">
        <v>13192</v>
      </c>
      <c r="J643" s="834" t="s">
        <v>13193</v>
      </c>
    </row>
    <row r="644" spans="1:10" ht="24" customHeight="1" x14ac:dyDescent="0.2">
      <c r="A644" s="837" t="s">
        <v>13194</v>
      </c>
      <c r="B644" s="838" t="s">
        <v>13499</v>
      </c>
      <c r="C644" s="837" t="s">
        <v>7</v>
      </c>
      <c r="D644" s="837" t="s">
        <v>102</v>
      </c>
      <c r="E644" s="839" t="s">
        <v>13480</v>
      </c>
      <c r="F644" s="839"/>
      <c r="G644" s="840" t="s">
        <v>18</v>
      </c>
      <c r="H644" s="841">
        <v>1</v>
      </c>
      <c r="I644" s="842">
        <v>9.0299999999999994</v>
      </c>
      <c r="J644" s="842">
        <v>9.0299999999999994</v>
      </c>
    </row>
    <row r="645" spans="1:10" ht="24" customHeight="1" x14ac:dyDescent="0.2">
      <c r="A645" s="843" t="s">
        <v>13197</v>
      </c>
      <c r="B645" s="844" t="s">
        <v>13485</v>
      </c>
      <c r="C645" s="843" t="s">
        <v>7</v>
      </c>
      <c r="D645" s="843" t="s">
        <v>219</v>
      </c>
      <c r="E645" s="845" t="s">
        <v>13196</v>
      </c>
      <c r="F645" s="845"/>
      <c r="G645" s="846" t="s">
        <v>23</v>
      </c>
      <c r="H645" s="847">
        <v>0.1</v>
      </c>
      <c r="I645" s="848">
        <v>17.79</v>
      </c>
      <c r="J645" s="848">
        <v>1.7789999999999999</v>
      </c>
    </row>
    <row r="646" spans="1:10" ht="24" customHeight="1" x14ac:dyDescent="0.2">
      <c r="A646" s="843" t="s">
        <v>13197</v>
      </c>
      <c r="B646" s="844" t="s">
        <v>13244</v>
      </c>
      <c r="C646" s="843" t="s">
        <v>7</v>
      </c>
      <c r="D646" s="843" t="s">
        <v>25</v>
      </c>
      <c r="E646" s="845" t="s">
        <v>13196</v>
      </c>
      <c r="F646" s="845"/>
      <c r="G646" s="846" t="s">
        <v>23</v>
      </c>
      <c r="H646" s="847">
        <v>0.5</v>
      </c>
      <c r="I646" s="848">
        <v>13.34</v>
      </c>
      <c r="J646" s="848">
        <v>6.67</v>
      </c>
    </row>
    <row r="647" spans="1:10" ht="24" customHeight="1" x14ac:dyDescent="0.2">
      <c r="A647" s="849" t="s">
        <v>13199</v>
      </c>
      <c r="B647" s="850" t="s">
        <v>13500</v>
      </c>
      <c r="C647" s="849" t="s">
        <v>7</v>
      </c>
      <c r="D647" s="849" t="s">
        <v>6881</v>
      </c>
      <c r="E647" s="851" t="s">
        <v>13220</v>
      </c>
      <c r="F647" s="851"/>
      <c r="G647" s="852" t="s">
        <v>38</v>
      </c>
      <c r="H647" s="853">
        <v>0.02</v>
      </c>
      <c r="I647" s="854">
        <v>8.6300000000000008</v>
      </c>
      <c r="J647" s="854">
        <v>0.1726</v>
      </c>
    </row>
    <row r="648" spans="1:10" ht="24" customHeight="1" x14ac:dyDescent="0.2">
      <c r="A648" s="849" t="s">
        <v>13199</v>
      </c>
      <c r="B648" s="850" t="s">
        <v>13493</v>
      </c>
      <c r="C648" s="849" t="s">
        <v>7</v>
      </c>
      <c r="D648" s="849" t="s">
        <v>8948</v>
      </c>
      <c r="E648" s="851" t="s">
        <v>13220</v>
      </c>
      <c r="F648" s="851"/>
      <c r="G648" s="852" t="s">
        <v>64</v>
      </c>
      <c r="H648" s="853">
        <v>0.03</v>
      </c>
      <c r="I648" s="854">
        <v>13.72</v>
      </c>
      <c r="J648" s="854">
        <v>0.41160000000000002</v>
      </c>
    </row>
    <row r="649" spans="1:10" ht="25.5" x14ac:dyDescent="0.2">
      <c r="A649" s="855"/>
      <c r="B649" s="855"/>
      <c r="C649" s="855"/>
      <c r="D649" s="855"/>
      <c r="E649" s="855" t="s">
        <v>13209</v>
      </c>
      <c r="F649" s="856">
        <v>3.32</v>
      </c>
      <c r="G649" s="855" t="s">
        <v>13210</v>
      </c>
      <c r="H649" s="856">
        <v>2.79</v>
      </c>
      <c r="I649" s="855" t="s">
        <v>13211</v>
      </c>
      <c r="J649" s="856">
        <v>6.11</v>
      </c>
    </row>
    <row r="650" spans="1:10" ht="13.5" thickBot="1" x14ac:dyDescent="0.25">
      <c r="A650" s="855"/>
      <c r="B650" s="855"/>
      <c r="C650" s="855"/>
      <c r="D650" s="855"/>
      <c r="E650" s="855" t="s">
        <v>13212</v>
      </c>
      <c r="F650" s="856">
        <v>2.5500720000000001</v>
      </c>
      <c r="G650" s="855"/>
      <c r="H650" s="857" t="s">
        <v>13213</v>
      </c>
      <c r="I650" s="857"/>
      <c r="J650" s="856">
        <v>11.58</v>
      </c>
    </row>
    <row r="651" spans="1:10" ht="0.95" customHeight="1" thickTop="1" x14ac:dyDescent="0.2">
      <c r="A651" s="858"/>
      <c r="B651" s="858"/>
      <c r="C651" s="858"/>
      <c r="D651" s="858"/>
      <c r="E651" s="858"/>
      <c r="F651" s="858"/>
      <c r="G651" s="858"/>
      <c r="H651" s="858"/>
      <c r="I651" s="858"/>
      <c r="J651" s="858"/>
    </row>
    <row r="652" spans="1:10" ht="18" customHeight="1" x14ac:dyDescent="0.2">
      <c r="A652" s="833" t="s">
        <v>13501</v>
      </c>
      <c r="B652" s="834" t="s">
        <v>13186</v>
      </c>
      <c r="C652" s="833" t="s">
        <v>13187</v>
      </c>
      <c r="D652" s="833" t="s">
        <v>13188</v>
      </c>
      <c r="E652" s="835" t="s">
        <v>13189</v>
      </c>
      <c r="F652" s="835"/>
      <c r="G652" s="836" t="s">
        <v>13190</v>
      </c>
      <c r="H652" s="834" t="s">
        <v>13191</v>
      </c>
      <c r="I652" s="834" t="s">
        <v>13192</v>
      </c>
      <c r="J652" s="834" t="s">
        <v>13193</v>
      </c>
    </row>
    <row r="653" spans="1:10" ht="48" customHeight="1" x14ac:dyDescent="0.2">
      <c r="A653" s="837" t="s">
        <v>13194</v>
      </c>
      <c r="B653" s="838" t="s">
        <v>13502</v>
      </c>
      <c r="C653" s="837" t="s">
        <v>7</v>
      </c>
      <c r="D653" s="837" t="s">
        <v>10101</v>
      </c>
      <c r="E653" s="839" t="s">
        <v>13480</v>
      </c>
      <c r="F653" s="839"/>
      <c r="G653" s="840" t="s">
        <v>13243</v>
      </c>
      <c r="H653" s="841">
        <v>1</v>
      </c>
      <c r="I653" s="842">
        <v>15.45</v>
      </c>
      <c r="J653" s="842">
        <v>15.45</v>
      </c>
    </row>
    <row r="654" spans="1:10" ht="48" customHeight="1" x14ac:dyDescent="0.2">
      <c r="A654" s="843" t="s">
        <v>13197</v>
      </c>
      <c r="B654" s="844" t="s">
        <v>13503</v>
      </c>
      <c r="C654" s="843" t="s">
        <v>7</v>
      </c>
      <c r="D654" s="843" t="s">
        <v>3334</v>
      </c>
      <c r="E654" s="845" t="s">
        <v>13272</v>
      </c>
      <c r="F654" s="845"/>
      <c r="G654" s="846" t="s">
        <v>50</v>
      </c>
      <c r="H654" s="847">
        <v>0.15340000000000001</v>
      </c>
      <c r="I654" s="848">
        <v>1.38</v>
      </c>
      <c r="J654" s="848">
        <v>0.21169199999999999</v>
      </c>
    </row>
    <row r="655" spans="1:10" ht="48" customHeight="1" x14ac:dyDescent="0.2">
      <c r="A655" s="843" t="s">
        <v>13197</v>
      </c>
      <c r="B655" s="844" t="s">
        <v>13504</v>
      </c>
      <c r="C655" s="843" t="s">
        <v>7</v>
      </c>
      <c r="D655" s="843" t="s">
        <v>3333</v>
      </c>
      <c r="E655" s="845" t="s">
        <v>13272</v>
      </c>
      <c r="F655" s="845"/>
      <c r="G655" s="846" t="s">
        <v>67</v>
      </c>
      <c r="H655" s="847">
        <v>0.37319999999999998</v>
      </c>
      <c r="I655" s="848">
        <v>0.16</v>
      </c>
      <c r="J655" s="848">
        <v>5.9712000000000001E-2</v>
      </c>
    </row>
    <row r="656" spans="1:10" ht="24" customHeight="1" x14ac:dyDescent="0.2">
      <c r="A656" s="843" t="s">
        <v>13197</v>
      </c>
      <c r="B656" s="844" t="s">
        <v>13485</v>
      </c>
      <c r="C656" s="843" t="s">
        <v>7</v>
      </c>
      <c r="D656" s="843" t="s">
        <v>219</v>
      </c>
      <c r="E656" s="845" t="s">
        <v>13196</v>
      </c>
      <c r="F656" s="845"/>
      <c r="G656" s="846" t="s">
        <v>23</v>
      </c>
      <c r="H656" s="847">
        <v>0.52659999999999996</v>
      </c>
      <c r="I656" s="848">
        <v>17.79</v>
      </c>
      <c r="J656" s="848">
        <v>9.368214</v>
      </c>
    </row>
    <row r="657" spans="1:10" ht="24" customHeight="1" x14ac:dyDescent="0.2">
      <c r="A657" s="849" t="s">
        <v>13199</v>
      </c>
      <c r="B657" s="850" t="s">
        <v>13505</v>
      </c>
      <c r="C657" s="849" t="s">
        <v>7</v>
      </c>
      <c r="D657" s="849" t="s">
        <v>8547</v>
      </c>
      <c r="E657" s="851" t="s">
        <v>13220</v>
      </c>
      <c r="F657" s="851"/>
      <c r="G657" s="852" t="s">
        <v>64</v>
      </c>
      <c r="H657" s="853">
        <v>6.2E-2</v>
      </c>
      <c r="I657" s="854">
        <v>12.42</v>
      </c>
      <c r="J657" s="854">
        <v>0.77003999999999995</v>
      </c>
    </row>
    <row r="658" spans="1:10" ht="24" customHeight="1" x14ac:dyDescent="0.2">
      <c r="A658" s="849" t="s">
        <v>13199</v>
      </c>
      <c r="B658" s="850" t="s">
        <v>13506</v>
      </c>
      <c r="C658" s="849" t="s">
        <v>7</v>
      </c>
      <c r="D658" s="849" t="s">
        <v>8955</v>
      </c>
      <c r="E658" s="851" t="s">
        <v>13220</v>
      </c>
      <c r="F658" s="851"/>
      <c r="G658" s="852" t="s">
        <v>64</v>
      </c>
      <c r="H658" s="853">
        <v>0.20669999999999999</v>
      </c>
      <c r="I658" s="854">
        <v>24.38</v>
      </c>
      <c r="J658" s="854">
        <v>5.0393460000000001</v>
      </c>
    </row>
    <row r="659" spans="1:10" ht="25.5" x14ac:dyDescent="0.2">
      <c r="A659" s="855"/>
      <c r="B659" s="855"/>
      <c r="C659" s="855"/>
      <c r="D659" s="855"/>
      <c r="E659" s="855" t="s">
        <v>13209</v>
      </c>
      <c r="F659" s="856">
        <v>3.69</v>
      </c>
      <c r="G659" s="855" t="s">
        <v>13210</v>
      </c>
      <c r="H659" s="856">
        <v>3.11</v>
      </c>
      <c r="I659" s="855" t="s">
        <v>13211</v>
      </c>
      <c r="J659" s="856">
        <v>6.8</v>
      </c>
    </row>
    <row r="660" spans="1:10" ht="13.5" thickBot="1" x14ac:dyDescent="0.25">
      <c r="A660" s="855"/>
      <c r="B660" s="855"/>
      <c r="C660" s="855"/>
      <c r="D660" s="855"/>
      <c r="E660" s="855" t="s">
        <v>13212</v>
      </c>
      <c r="F660" s="856">
        <v>4.3630800000000001</v>
      </c>
      <c r="G660" s="855"/>
      <c r="H660" s="857" t="s">
        <v>13213</v>
      </c>
      <c r="I660" s="857"/>
      <c r="J660" s="856">
        <v>19.809999999999999</v>
      </c>
    </row>
    <row r="661" spans="1:10" ht="0.95" customHeight="1" thickTop="1" x14ac:dyDescent="0.2">
      <c r="A661" s="858"/>
      <c r="B661" s="858"/>
      <c r="C661" s="858"/>
      <c r="D661" s="858"/>
      <c r="E661" s="858"/>
      <c r="F661" s="858"/>
      <c r="G661" s="858"/>
      <c r="H661" s="858"/>
      <c r="I661" s="858"/>
      <c r="J661" s="858"/>
    </row>
    <row r="662" spans="1:10" ht="18" customHeight="1" x14ac:dyDescent="0.2">
      <c r="A662" s="833" t="s">
        <v>13501</v>
      </c>
      <c r="B662" s="834" t="s">
        <v>13186</v>
      </c>
      <c r="C662" s="833" t="s">
        <v>13187</v>
      </c>
      <c r="D662" s="833" t="s">
        <v>13188</v>
      </c>
      <c r="E662" s="835" t="s">
        <v>13189</v>
      </c>
      <c r="F662" s="835"/>
      <c r="G662" s="836" t="s">
        <v>13190</v>
      </c>
      <c r="H662" s="834" t="s">
        <v>13191</v>
      </c>
      <c r="I662" s="834" t="s">
        <v>13192</v>
      </c>
      <c r="J662" s="834" t="s">
        <v>13193</v>
      </c>
    </row>
    <row r="663" spans="1:10" ht="24" customHeight="1" x14ac:dyDescent="0.2">
      <c r="A663" s="837" t="s">
        <v>13194</v>
      </c>
      <c r="B663" s="838" t="s">
        <v>13489</v>
      </c>
      <c r="C663" s="837" t="s">
        <v>7</v>
      </c>
      <c r="D663" s="837" t="s">
        <v>48</v>
      </c>
      <c r="E663" s="839" t="s">
        <v>13480</v>
      </c>
      <c r="F663" s="839"/>
      <c r="G663" s="840" t="s">
        <v>13243</v>
      </c>
      <c r="H663" s="841">
        <v>1</v>
      </c>
      <c r="I663" s="842">
        <v>1.5</v>
      </c>
      <c r="J663" s="842">
        <v>1.5</v>
      </c>
    </row>
    <row r="664" spans="1:10" ht="24" customHeight="1" x14ac:dyDescent="0.2">
      <c r="A664" s="843" t="s">
        <v>13197</v>
      </c>
      <c r="B664" s="844" t="s">
        <v>13485</v>
      </c>
      <c r="C664" s="843" t="s">
        <v>7</v>
      </c>
      <c r="D664" s="843" t="s">
        <v>219</v>
      </c>
      <c r="E664" s="845" t="s">
        <v>13196</v>
      </c>
      <c r="F664" s="845"/>
      <c r="G664" s="846" t="s">
        <v>23</v>
      </c>
      <c r="H664" s="847">
        <v>3.9E-2</v>
      </c>
      <c r="I664" s="848">
        <v>17.79</v>
      </c>
      <c r="J664" s="848">
        <v>0.69381000000000004</v>
      </c>
    </row>
    <row r="665" spans="1:10" ht="24" customHeight="1" x14ac:dyDescent="0.2">
      <c r="A665" s="843" t="s">
        <v>13197</v>
      </c>
      <c r="B665" s="844" t="s">
        <v>13244</v>
      </c>
      <c r="C665" s="843" t="s">
        <v>7</v>
      </c>
      <c r="D665" s="843" t="s">
        <v>25</v>
      </c>
      <c r="E665" s="845" t="s">
        <v>13196</v>
      </c>
      <c r="F665" s="845"/>
      <c r="G665" s="846" t="s">
        <v>23</v>
      </c>
      <c r="H665" s="847">
        <v>1.4E-2</v>
      </c>
      <c r="I665" s="848">
        <v>13.34</v>
      </c>
      <c r="J665" s="848">
        <v>0.18676000000000001</v>
      </c>
    </row>
    <row r="666" spans="1:10" ht="24" customHeight="1" x14ac:dyDescent="0.2">
      <c r="A666" s="849" t="s">
        <v>13199</v>
      </c>
      <c r="B666" s="850" t="s">
        <v>13490</v>
      </c>
      <c r="C666" s="849" t="s">
        <v>7</v>
      </c>
      <c r="D666" s="849" t="s">
        <v>8488</v>
      </c>
      <c r="E666" s="851" t="s">
        <v>13220</v>
      </c>
      <c r="F666" s="851"/>
      <c r="G666" s="852" t="s">
        <v>64</v>
      </c>
      <c r="H666" s="853">
        <v>0.16</v>
      </c>
      <c r="I666" s="854">
        <v>3.89</v>
      </c>
      <c r="J666" s="854">
        <v>0.62239999999999995</v>
      </c>
    </row>
    <row r="667" spans="1:10" ht="25.5" x14ac:dyDescent="0.2">
      <c r="A667" s="855"/>
      <c r="B667" s="855"/>
      <c r="C667" s="855"/>
      <c r="D667" s="855"/>
      <c r="E667" s="855" t="s">
        <v>13209</v>
      </c>
      <c r="F667" s="856">
        <v>0.34</v>
      </c>
      <c r="G667" s="855" t="s">
        <v>13210</v>
      </c>
      <c r="H667" s="856">
        <v>0.28999999999999998</v>
      </c>
      <c r="I667" s="855" t="s">
        <v>13211</v>
      </c>
      <c r="J667" s="856">
        <v>0.63</v>
      </c>
    </row>
    <row r="668" spans="1:10" ht="13.5" thickBot="1" x14ac:dyDescent="0.25">
      <c r="A668" s="855"/>
      <c r="B668" s="855"/>
      <c r="C668" s="855"/>
      <c r="D668" s="855"/>
      <c r="E668" s="855" t="s">
        <v>13212</v>
      </c>
      <c r="F668" s="856">
        <v>0.42359999999999998</v>
      </c>
      <c r="G668" s="855"/>
      <c r="H668" s="857" t="s">
        <v>13213</v>
      </c>
      <c r="I668" s="857"/>
      <c r="J668" s="856">
        <v>1.92</v>
      </c>
    </row>
    <row r="669" spans="1:10" ht="0.95" customHeight="1" thickTop="1" x14ac:dyDescent="0.2">
      <c r="A669" s="858"/>
      <c r="B669" s="858"/>
      <c r="C669" s="858"/>
      <c r="D669" s="858"/>
      <c r="E669" s="858"/>
      <c r="F669" s="858"/>
      <c r="G669" s="858"/>
      <c r="H669" s="858"/>
      <c r="I669" s="858"/>
      <c r="J669" s="858"/>
    </row>
    <row r="670" spans="1:10" ht="18" customHeight="1" x14ac:dyDescent="0.2">
      <c r="A670" s="833" t="s">
        <v>13507</v>
      </c>
      <c r="B670" s="834" t="s">
        <v>13186</v>
      </c>
      <c r="C670" s="833" t="s">
        <v>13187</v>
      </c>
      <c r="D670" s="833" t="s">
        <v>13188</v>
      </c>
      <c r="E670" s="835" t="s">
        <v>13189</v>
      </c>
      <c r="F670" s="835"/>
      <c r="G670" s="836" t="s">
        <v>13190</v>
      </c>
      <c r="H670" s="834" t="s">
        <v>13191</v>
      </c>
      <c r="I670" s="834" t="s">
        <v>13192</v>
      </c>
      <c r="J670" s="834" t="s">
        <v>13193</v>
      </c>
    </row>
    <row r="671" spans="1:10" ht="36" customHeight="1" x14ac:dyDescent="0.2">
      <c r="A671" s="837" t="s">
        <v>13194</v>
      </c>
      <c r="B671" s="838" t="s">
        <v>13508</v>
      </c>
      <c r="C671" s="837" t="s">
        <v>7</v>
      </c>
      <c r="D671" s="837" t="s">
        <v>9865</v>
      </c>
      <c r="E671" s="839" t="s">
        <v>13432</v>
      </c>
      <c r="F671" s="839"/>
      <c r="G671" s="840" t="s">
        <v>38</v>
      </c>
      <c r="H671" s="841">
        <v>1</v>
      </c>
      <c r="I671" s="842">
        <v>96.86</v>
      </c>
      <c r="J671" s="842">
        <v>96.86</v>
      </c>
    </row>
    <row r="672" spans="1:10" ht="24" customHeight="1" x14ac:dyDescent="0.2">
      <c r="A672" s="843" t="s">
        <v>13197</v>
      </c>
      <c r="B672" s="844" t="s">
        <v>13244</v>
      </c>
      <c r="C672" s="843" t="s">
        <v>7</v>
      </c>
      <c r="D672" s="843" t="s">
        <v>25</v>
      </c>
      <c r="E672" s="845" t="s">
        <v>13196</v>
      </c>
      <c r="F672" s="845"/>
      <c r="G672" s="846" t="s">
        <v>23</v>
      </c>
      <c r="H672" s="847">
        <v>3.6700000000000003E-2</v>
      </c>
      <c r="I672" s="848">
        <v>13.34</v>
      </c>
      <c r="J672" s="848">
        <v>0.48957800000000001</v>
      </c>
    </row>
    <row r="673" spans="1:10" ht="24" customHeight="1" x14ac:dyDescent="0.2">
      <c r="A673" s="843" t="s">
        <v>13197</v>
      </c>
      <c r="B673" s="844" t="s">
        <v>13261</v>
      </c>
      <c r="C673" s="843" t="s">
        <v>7</v>
      </c>
      <c r="D673" s="843" t="s">
        <v>56</v>
      </c>
      <c r="E673" s="845" t="s">
        <v>13196</v>
      </c>
      <c r="F673" s="845"/>
      <c r="G673" s="846" t="s">
        <v>23</v>
      </c>
      <c r="H673" s="847">
        <v>0.1164</v>
      </c>
      <c r="I673" s="848">
        <v>16.75</v>
      </c>
      <c r="J673" s="848">
        <v>1.9497</v>
      </c>
    </row>
    <row r="674" spans="1:10" ht="24" customHeight="1" x14ac:dyDescent="0.2">
      <c r="A674" s="849" t="s">
        <v>13199</v>
      </c>
      <c r="B674" s="850" t="s">
        <v>13509</v>
      </c>
      <c r="C674" s="849" t="s">
        <v>7</v>
      </c>
      <c r="D674" s="849" t="s">
        <v>3869</v>
      </c>
      <c r="E674" s="851" t="s">
        <v>13220</v>
      </c>
      <c r="F674" s="851"/>
      <c r="G674" s="852" t="s">
        <v>38</v>
      </c>
      <c r="H674" s="853">
        <v>2.1000000000000001E-2</v>
      </c>
      <c r="I674" s="854">
        <v>4.5999999999999996</v>
      </c>
      <c r="J674" s="854">
        <v>9.6600000000000005E-2</v>
      </c>
    </row>
    <row r="675" spans="1:10" ht="24" customHeight="1" x14ac:dyDescent="0.2">
      <c r="A675" s="849" t="s">
        <v>13199</v>
      </c>
      <c r="B675" s="850" t="s">
        <v>13510</v>
      </c>
      <c r="C675" s="849" t="s">
        <v>7</v>
      </c>
      <c r="D675" s="849" t="s">
        <v>8989</v>
      </c>
      <c r="E675" s="851" t="s">
        <v>13220</v>
      </c>
      <c r="F675" s="851"/>
      <c r="G675" s="852" t="s">
        <v>38</v>
      </c>
      <c r="H675" s="853">
        <v>1</v>
      </c>
      <c r="I675" s="854">
        <v>94.32</v>
      </c>
      <c r="J675" s="854">
        <v>94.32</v>
      </c>
    </row>
    <row r="676" spans="1:10" ht="25.5" x14ac:dyDescent="0.2">
      <c r="A676" s="855"/>
      <c r="B676" s="855"/>
      <c r="C676" s="855"/>
      <c r="D676" s="855"/>
      <c r="E676" s="855" t="s">
        <v>13209</v>
      </c>
      <c r="F676" s="856">
        <v>1.04</v>
      </c>
      <c r="G676" s="855" t="s">
        <v>13210</v>
      </c>
      <c r="H676" s="856">
        <v>0.87</v>
      </c>
      <c r="I676" s="855" t="s">
        <v>13211</v>
      </c>
      <c r="J676" s="856">
        <v>1.91</v>
      </c>
    </row>
    <row r="677" spans="1:10" ht="13.5" thickBot="1" x14ac:dyDescent="0.25">
      <c r="A677" s="855"/>
      <c r="B677" s="855"/>
      <c r="C677" s="855"/>
      <c r="D677" s="855"/>
      <c r="E677" s="855" t="s">
        <v>13212</v>
      </c>
      <c r="F677" s="856">
        <v>27.353263999999999</v>
      </c>
      <c r="G677" s="855"/>
      <c r="H677" s="857" t="s">
        <v>13213</v>
      </c>
      <c r="I677" s="857"/>
      <c r="J677" s="856">
        <v>124.21</v>
      </c>
    </row>
    <row r="678" spans="1:10" ht="0.95" customHeight="1" thickTop="1" x14ac:dyDescent="0.2">
      <c r="A678" s="858"/>
      <c r="B678" s="858"/>
      <c r="C678" s="858"/>
      <c r="D678" s="858"/>
      <c r="E678" s="858"/>
      <c r="F678" s="858"/>
      <c r="G678" s="858"/>
      <c r="H678" s="858"/>
      <c r="I678" s="858"/>
      <c r="J678" s="858"/>
    </row>
    <row r="679" spans="1:10" ht="18" customHeight="1" x14ac:dyDescent="0.2">
      <c r="A679" s="833" t="s">
        <v>13511</v>
      </c>
      <c r="B679" s="834" t="s">
        <v>13186</v>
      </c>
      <c r="C679" s="833" t="s">
        <v>13187</v>
      </c>
      <c r="D679" s="833" t="s">
        <v>13188</v>
      </c>
      <c r="E679" s="835" t="s">
        <v>13189</v>
      </c>
      <c r="F679" s="835"/>
      <c r="G679" s="836" t="s">
        <v>13190</v>
      </c>
      <c r="H679" s="834" t="s">
        <v>13191</v>
      </c>
      <c r="I679" s="834" t="s">
        <v>13192</v>
      </c>
      <c r="J679" s="834" t="s">
        <v>13193</v>
      </c>
    </row>
    <row r="680" spans="1:10" ht="36" customHeight="1" x14ac:dyDescent="0.2">
      <c r="A680" s="837" t="s">
        <v>13194</v>
      </c>
      <c r="B680" s="838" t="s">
        <v>13512</v>
      </c>
      <c r="C680" s="837" t="s">
        <v>7</v>
      </c>
      <c r="D680" s="837" t="s">
        <v>9862</v>
      </c>
      <c r="E680" s="839" t="s">
        <v>13432</v>
      </c>
      <c r="F680" s="839"/>
      <c r="G680" s="840" t="s">
        <v>38</v>
      </c>
      <c r="H680" s="841">
        <v>1</v>
      </c>
      <c r="I680" s="842">
        <v>51.11</v>
      </c>
      <c r="J680" s="842">
        <v>51.11</v>
      </c>
    </row>
    <row r="681" spans="1:10" ht="24" customHeight="1" x14ac:dyDescent="0.2">
      <c r="A681" s="843" t="s">
        <v>13197</v>
      </c>
      <c r="B681" s="844" t="s">
        <v>13244</v>
      </c>
      <c r="C681" s="843" t="s">
        <v>7</v>
      </c>
      <c r="D681" s="843" t="s">
        <v>25</v>
      </c>
      <c r="E681" s="845" t="s">
        <v>13196</v>
      </c>
      <c r="F681" s="845"/>
      <c r="G681" s="846" t="s">
        <v>23</v>
      </c>
      <c r="H681" s="847">
        <v>3.0300000000000001E-2</v>
      </c>
      <c r="I681" s="848">
        <v>13.34</v>
      </c>
      <c r="J681" s="848">
        <v>0.40420200000000001</v>
      </c>
    </row>
    <row r="682" spans="1:10" ht="24" customHeight="1" x14ac:dyDescent="0.2">
      <c r="A682" s="843" t="s">
        <v>13197</v>
      </c>
      <c r="B682" s="844" t="s">
        <v>13261</v>
      </c>
      <c r="C682" s="843" t="s">
        <v>7</v>
      </c>
      <c r="D682" s="843" t="s">
        <v>56</v>
      </c>
      <c r="E682" s="845" t="s">
        <v>13196</v>
      </c>
      <c r="F682" s="845"/>
      <c r="G682" s="846" t="s">
        <v>23</v>
      </c>
      <c r="H682" s="847">
        <v>9.6000000000000002E-2</v>
      </c>
      <c r="I682" s="848">
        <v>16.75</v>
      </c>
      <c r="J682" s="848">
        <v>1.6080000000000001</v>
      </c>
    </row>
    <row r="683" spans="1:10" ht="24" customHeight="1" x14ac:dyDescent="0.2">
      <c r="A683" s="849" t="s">
        <v>13199</v>
      </c>
      <c r="B683" s="850" t="s">
        <v>13509</v>
      </c>
      <c r="C683" s="849" t="s">
        <v>7</v>
      </c>
      <c r="D683" s="849" t="s">
        <v>3869</v>
      </c>
      <c r="E683" s="851" t="s">
        <v>13220</v>
      </c>
      <c r="F683" s="851"/>
      <c r="G683" s="852" t="s">
        <v>38</v>
      </c>
      <c r="H683" s="853">
        <v>2.1000000000000001E-2</v>
      </c>
      <c r="I683" s="854">
        <v>4.5999999999999996</v>
      </c>
      <c r="J683" s="854">
        <v>9.6600000000000005E-2</v>
      </c>
    </row>
    <row r="684" spans="1:10" ht="24" customHeight="1" x14ac:dyDescent="0.2">
      <c r="A684" s="849" t="s">
        <v>13199</v>
      </c>
      <c r="B684" s="850" t="s">
        <v>13513</v>
      </c>
      <c r="C684" s="849" t="s">
        <v>7</v>
      </c>
      <c r="D684" s="849" t="s">
        <v>8987</v>
      </c>
      <c r="E684" s="851" t="s">
        <v>13220</v>
      </c>
      <c r="F684" s="851"/>
      <c r="G684" s="852" t="s">
        <v>38</v>
      </c>
      <c r="H684" s="853">
        <v>1</v>
      </c>
      <c r="I684" s="854">
        <v>49</v>
      </c>
      <c r="J684" s="854">
        <v>49</v>
      </c>
    </row>
    <row r="685" spans="1:10" ht="25.5" x14ac:dyDescent="0.2">
      <c r="A685" s="855"/>
      <c r="B685" s="855"/>
      <c r="C685" s="855"/>
      <c r="D685" s="855"/>
      <c r="E685" s="855" t="s">
        <v>13209</v>
      </c>
      <c r="F685" s="856">
        <v>0.86</v>
      </c>
      <c r="G685" s="855" t="s">
        <v>13210</v>
      </c>
      <c r="H685" s="856">
        <v>0.72</v>
      </c>
      <c r="I685" s="855" t="s">
        <v>13211</v>
      </c>
      <c r="J685" s="856">
        <v>1.58</v>
      </c>
    </row>
    <row r="686" spans="1:10" ht="13.5" thickBot="1" x14ac:dyDescent="0.25">
      <c r="A686" s="855"/>
      <c r="B686" s="855"/>
      <c r="C686" s="855"/>
      <c r="D686" s="855"/>
      <c r="E686" s="855" t="s">
        <v>13212</v>
      </c>
      <c r="F686" s="856">
        <v>14.433464000000001</v>
      </c>
      <c r="G686" s="855"/>
      <c r="H686" s="857" t="s">
        <v>13213</v>
      </c>
      <c r="I686" s="857"/>
      <c r="J686" s="856">
        <v>65.540000000000006</v>
      </c>
    </row>
    <row r="687" spans="1:10" ht="0.95" customHeight="1" thickTop="1" x14ac:dyDescent="0.2">
      <c r="A687" s="858"/>
      <c r="B687" s="858"/>
      <c r="C687" s="858"/>
      <c r="D687" s="858"/>
      <c r="E687" s="858"/>
      <c r="F687" s="858"/>
      <c r="G687" s="858"/>
      <c r="H687" s="858"/>
      <c r="I687" s="858"/>
      <c r="J687" s="858"/>
    </row>
    <row r="688" spans="1:10" ht="18" customHeight="1" x14ac:dyDescent="0.2">
      <c r="A688" s="833" t="s">
        <v>13514</v>
      </c>
      <c r="B688" s="834" t="s">
        <v>13186</v>
      </c>
      <c r="C688" s="833" t="s">
        <v>13187</v>
      </c>
      <c r="D688" s="833" t="s">
        <v>13188</v>
      </c>
      <c r="E688" s="835" t="s">
        <v>13189</v>
      </c>
      <c r="F688" s="835"/>
      <c r="G688" s="836" t="s">
        <v>13190</v>
      </c>
      <c r="H688" s="834" t="s">
        <v>13191</v>
      </c>
      <c r="I688" s="834" t="s">
        <v>13192</v>
      </c>
      <c r="J688" s="834" t="s">
        <v>13193</v>
      </c>
    </row>
    <row r="689" spans="1:10" ht="48" customHeight="1" x14ac:dyDescent="0.2">
      <c r="A689" s="837" t="s">
        <v>13194</v>
      </c>
      <c r="B689" s="838" t="s">
        <v>13515</v>
      </c>
      <c r="C689" s="837" t="s">
        <v>7</v>
      </c>
      <c r="D689" s="837" t="s">
        <v>3130</v>
      </c>
      <c r="E689" s="839" t="s">
        <v>13432</v>
      </c>
      <c r="F689" s="839"/>
      <c r="G689" s="840" t="s">
        <v>38</v>
      </c>
      <c r="H689" s="841">
        <v>1</v>
      </c>
      <c r="I689" s="842">
        <v>162.38999999999999</v>
      </c>
      <c r="J689" s="842">
        <v>162.38999999999999</v>
      </c>
    </row>
    <row r="690" spans="1:10" ht="24" customHeight="1" x14ac:dyDescent="0.2">
      <c r="A690" s="843" t="s">
        <v>13197</v>
      </c>
      <c r="B690" s="844" t="s">
        <v>13516</v>
      </c>
      <c r="C690" s="843" t="s">
        <v>7</v>
      </c>
      <c r="D690" s="843" t="s">
        <v>9900</v>
      </c>
      <c r="E690" s="845" t="s">
        <v>13432</v>
      </c>
      <c r="F690" s="845"/>
      <c r="G690" s="846" t="s">
        <v>38</v>
      </c>
      <c r="H690" s="847">
        <v>1</v>
      </c>
      <c r="I690" s="848">
        <v>155.68</v>
      </c>
      <c r="J690" s="848">
        <v>155.68</v>
      </c>
    </row>
    <row r="691" spans="1:10" ht="24" customHeight="1" x14ac:dyDescent="0.2">
      <c r="A691" s="849" t="s">
        <v>13199</v>
      </c>
      <c r="B691" s="850" t="s">
        <v>13517</v>
      </c>
      <c r="C691" s="849" t="s">
        <v>7</v>
      </c>
      <c r="D691" s="849" t="s">
        <v>6170</v>
      </c>
      <c r="E691" s="851" t="s">
        <v>13220</v>
      </c>
      <c r="F691" s="851"/>
      <c r="G691" s="852" t="s">
        <v>38</v>
      </c>
      <c r="H691" s="853">
        <v>1</v>
      </c>
      <c r="I691" s="854">
        <v>6.71</v>
      </c>
      <c r="J691" s="854">
        <v>6.71</v>
      </c>
    </row>
    <row r="692" spans="1:10" ht="25.5" x14ac:dyDescent="0.2">
      <c r="A692" s="855"/>
      <c r="B692" s="855"/>
      <c r="C692" s="855"/>
      <c r="D692" s="855"/>
      <c r="E692" s="855" t="s">
        <v>13209</v>
      </c>
      <c r="F692" s="856">
        <v>5.44</v>
      </c>
      <c r="G692" s="855" t="s">
        <v>13210</v>
      </c>
      <c r="H692" s="856">
        <v>4.58</v>
      </c>
      <c r="I692" s="855" t="s">
        <v>13211</v>
      </c>
      <c r="J692" s="856">
        <v>10.02</v>
      </c>
    </row>
    <row r="693" spans="1:10" ht="13.5" thickBot="1" x14ac:dyDescent="0.25">
      <c r="A693" s="855"/>
      <c r="B693" s="855"/>
      <c r="C693" s="855"/>
      <c r="D693" s="855"/>
      <c r="E693" s="855" t="s">
        <v>13212</v>
      </c>
      <c r="F693" s="856">
        <v>45.858936</v>
      </c>
      <c r="G693" s="855"/>
      <c r="H693" s="857" t="s">
        <v>13213</v>
      </c>
      <c r="I693" s="857"/>
      <c r="J693" s="856">
        <v>208.25</v>
      </c>
    </row>
    <row r="694" spans="1:10" ht="0.95" customHeight="1" thickTop="1" x14ac:dyDescent="0.2">
      <c r="A694" s="858"/>
      <c r="B694" s="858"/>
      <c r="C694" s="858"/>
      <c r="D694" s="858"/>
      <c r="E694" s="858"/>
      <c r="F694" s="858"/>
      <c r="G694" s="858"/>
      <c r="H694" s="858"/>
      <c r="I694" s="858"/>
      <c r="J694" s="858"/>
    </row>
    <row r="695" spans="1:10" ht="18" customHeight="1" x14ac:dyDescent="0.2">
      <c r="A695" s="833" t="s">
        <v>13518</v>
      </c>
      <c r="B695" s="834" t="s">
        <v>13186</v>
      </c>
      <c r="C695" s="833" t="s">
        <v>13187</v>
      </c>
      <c r="D695" s="833" t="s">
        <v>13188</v>
      </c>
      <c r="E695" s="835" t="s">
        <v>13189</v>
      </c>
      <c r="F695" s="835"/>
      <c r="G695" s="836" t="s">
        <v>13190</v>
      </c>
      <c r="H695" s="834" t="s">
        <v>13191</v>
      </c>
      <c r="I695" s="834" t="s">
        <v>13192</v>
      </c>
      <c r="J695" s="834" t="s">
        <v>13193</v>
      </c>
    </row>
    <row r="696" spans="1:10" ht="24" customHeight="1" x14ac:dyDescent="0.2">
      <c r="A696" s="837" t="s">
        <v>13194</v>
      </c>
      <c r="B696" s="838" t="s">
        <v>13519</v>
      </c>
      <c r="C696" s="837" t="s">
        <v>7</v>
      </c>
      <c r="D696" s="837" t="s">
        <v>9910</v>
      </c>
      <c r="E696" s="839" t="s">
        <v>13432</v>
      </c>
      <c r="F696" s="839"/>
      <c r="G696" s="840" t="s">
        <v>38</v>
      </c>
      <c r="H696" s="841">
        <v>1</v>
      </c>
      <c r="I696" s="842">
        <v>31.97</v>
      </c>
      <c r="J696" s="842">
        <v>31.97</v>
      </c>
    </row>
    <row r="697" spans="1:10" ht="24" customHeight="1" x14ac:dyDescent="0.2">
      <c r="A697" s="843" t="s">
        <v>13197</v>
      </c>
      <c r="B697" s="844" t="s">
        <v>13244</v>
      </c>
      <c r="C697" s="843" t="s">
        <v>7</v>
      </c>
      <c r="D697" s="843" t="s">
        <v>25</v>
      </c>
      <c r="E697" s="845" t="s">
        <v>13196</v>
      </c>
      <c r="F697" s="845"/>
      <c r="G697" s="846" t="s">
        <v>23</v>
      </c>
      <c r="H697" s="847">
        <v>4.8399999999999999E-2</v>
      </c>
      <c r="I697" s="848">
        <v>13.34</v>
      </c>
      <c r="J697" s="848">
        <v>0.64565600000000001</v>
      </c>
    </row>
    <row r="698" spans="1:10" ht="24" customHeight="1" x14ac:dyDescent="0.2">
      <c r="A698" s="843" t="s">
        <v>13197</v>
      </c>
      <c r="B698" s="844" t="s">
        <v>13261</v>
      </c>
      <c r="C698" s="843" t="s">
        <v>7</v>
      </c>
      <c r="D698" s="843" t="s">
        <v>56</v>
      </c>
      <c r="E698" s="845" t="s">
        <v>13196</v>
      </c>
      <c r="F698" s="845"/>
      <c r="G698" s="846" t="s">
        <v>23</v>
      </c>
      <c r="H698" s="847">
        <v>0.15359999999999999</v>
      </c>
      <c r="I698" s="848">
        <v>16.75</v>
      </c>
      <c r="J698" s="848">
        <v>2.5728</v>
      </c>
    </row>
    <row r="699" spans="1:10" ht="24" customHeight="1" x14ac:dyDescent="0.2">
      <c r="A699" s="849" t="s">
        <v>13199</v>
      </c>
      <c r="B699" s="850" t="s">
        <v>13520</v>
      </c>
      <c r="C699" s="849" t="s">
        <v>7</v>
      </c>
      <c r="D699" s="849" t="s">
        <v>5259</v>
      </c>
      <c r="E699" s="851" t="s">
        <v>13220</v>
      </c>
      <c r="F699" s="851"/>
      <c r="G699" s="852" t="s">
        <v>38</v>
      </c>
      <c r="H699" s="853">
        <v>1</v>
      </c>
      <c r="I699" s="854">
        <v>28.75</v>
      </c>
      <c r="J699" s="854">
        <v>28.75</v>
      </c>
    </row>
    <row r="700" spans="1:10" ht="25.5" x14ac:dyDescent="0.2">
      <c r="A700" s="855"/>
      <c r="B700" s="855"/>
      <c r="C700" s="855"/>
      <c r="D700" s="855"/>
      <c r="E700" s="855" t="s">
        <v>13209</v>
      </c>
      <c r="F700" s="856">
        <v>1.37</v>
      </c>
      <c r="G700" s="855" t="s">
        <v>13210</v>
      </c>
      <c r="H700" s="856">
        <v>1.1599999999999999</v>
      </c>
      <c r="I700" s="855" t="s">
        <v>13211</v>
      </c>
      <c r="J700" s="856">
        <v>2.5299999999999998</v>
      </c>
    </row>
    <row r="701" spans="1:10" ht="13.5" thickBot="1" x14ac:dyDescent="0.25">
      <c r="A701" s="855"/>
      <c r="B701" s="855"/>
      <c r="C701" s="855"/>
      <c r="D701" s="855"/>
      <c r="E701" s="855" t="s">
        <v>13212</v>
      </c>
      <c r="F701" s="856">
        <v>9.0283280000000001</v>
      </c>
      <c r="G701" s="855"/>
      <c r="H701" s="857" t="s">
        <v>13213</v>
      </c>
      <c r="I701" s="857"/>
      <c r="J701" s="856">
        <v>41</v>
      </c>
    </row>
    <row r="702" spans="1:10" ht="0.95" customHeight="1" thickTop="1" x14ac:dyDescent="0.2">
      <c r="A702" s="858"/>
      <c r="B702" s="858"/>
      <c r="C702" s="858"/>
      <c r="D702" s="858"/>
      <c r="E702" s="858"/>
      <c r="F702" s="858"/>
      <c r="G702" s="858"/>
      <c r="H702" s="858"/>
      <c r="I702" s="858"/>
      <c r="J702" s="858"/>
    </row>
    <row r="703" spans="1:10" ht="18" customHeight="1" x14ac:dyDescent="0.2">
      <c r="A703" s="833" t="s">
        <v>13521</v>
      </c>
      <c r="B703" s="834" t="s">
        <v>13186</v>
      </c>
      <c r="C703" s="833" t="s">
        <v>13187</v>
      </c>
      <c r="D703" s="833" t="s">
        <v>13188</v>
      </c>
      <c r="E703" s="835" t="s">
        <v>13189</v>
      </c>
      <c r="F703" s="835"/>
      <c r="G703" s="836" t="s">
        <v>13190</v>
      </c>
      <c r="H703" s="834" t="s">
        <v>13191</v>
      </c>
      <c r="I703" s="834" t="s">
        <v>13192</v>
      </c>
      <c r="J703" s="834" t="s">
        <v>13193</v>
      </c>
    </row>
    <row r="704" spans="1:10" ht="48" customHeight="1" x14ac:dyDescent="0.2">
      <c r="A704" s="837" t="s">
        <v>13194</v>
      </c>
      <c r="B704" s="838" t="s">
        <v>13522</v>
      </c>
      <c r="C704" s="837" t="s">
        <v>7</v>
      </c>
      <c r="D704" s="837" t="s">
        <v>9902</v>
      </c>
      <c r="E704" s="839" t="s">
        <v>13432</v>
      </c>
      <c r="F704" s="839"/>
      <c r="G704" s="840" t="s">
        <v>38</v>
      </c>
      <c r="H704" s="841">
        <v>1</v>
      </c>
      <c r="I704" s="842">
        <v>613.79</v>
      </c>
      <c r="J704" s="842">
        <v>613.79</v>
      </c>
    </row>
    <row r="705" spans="1:10" ht="36" customHeight="1" x14ac:dyDescent="0.2">
      <c r="A705" s="843" t="s">
        <v>13197</v>
      </c>
      <c r="B705" s="844" t="s">
        <v>13523</v>
      </c>
      <c r="C705" s="843" t="s">
        <v>7</v>
      </c>
      <c r="D705" s="843" t="s">
        <v>9901</v>
      </c>
      <c r="E705" s="845" t="s">
        <v>13432</v>
      </c>
      <c r="F705" s="845"/>
      <c r="G705" s="846" t="s">
        <v>38</v>
      </c>
      <c r="H705" s="847">
        <v>1</v>
      </c>
      <c r="I705" s="848">
        <v>607.08000000000004</v>
      </c>
      <c r="J705" s="848">
        <v>607.08000000000004</v>
      </c>
    </row>
    <row r="706" spans="1:10" ht="24" customHeight="1" x14ac:dyDescent="0.2">
      <c r="A706" s="849" t="s">
        <v>13199</v>
      </c>
      <c r="B706" s="850" t="s">
        <v>13517</v>
      </c>
      <c r="C706" s="849" t="s">
        <v>7</v>
      </c>
      <c r="D706" s="849" t="s">
        <v>6170</v>
      </c>
      <c r="E706" s="851" t="s">
        <v>13220</v>
      </c>
      <c r="F706" s="851"/>
      <c r="G706" s="852" t="s">
        <v>38</v>
      </c>
      <c r="H706" s="853">
        <v>1</v>
      </c>
      <c r="I706" s="854">
        <v>6.71</v>
      </c>
      <c r="J706" s="854">
        <v>6.71</v>
      </c>
    </row>
    <row r="707" spans="1:10" ht="25.5" x14ac:dyDescent="0.2">
      <c r="A707" s="855"/>
      <c r="B707" s="855"/>
      <c r="C707" s="855"/>
      <c r="D707" s="855"/>
      <c r="E707" s="855" t="s">
        <v>13209</v>
      </c>
      <c r="F707" s="856">
        <v>11.31</v>
      </c>
      <c r="G707" s="855" t="s">
        <v>13210</v>
      </c>
      <c r="H707" s="856">
        <v>9.5</v>
      </c>
      <c r="I707" s="855" t="s">
        <v>13211</v>
      </c>
      <c r="J707" s="856">
        <v>20.81</v>
      </c>
    </row>
    <row r="708" spans="1:10" ht="13.5" thickBot="1" x14ac:dyDescent="0.25">
      <c r="A708" s="855"/>
      <c r="B708" s="855"/>
      <c r="C708" s="855"/>
      <c r="D708" s="855"/>
      <c r="E708" s="855" t="s">
        <v>13212</v>
      </c>
      <c r="F708" s="856">
        <v>173.33429599999999</v>
      </c>
      <c r="G708" s="855"/>
      <c r="H708" s="857" t="s">
        <v>13213</v>
      </c>
      <c r="I708" s="857"/>
      <c r="J708" s="856">
        <v>787.12</v>
      </c>
    </row>
    <row r="709" spans="1:10" ht="0.95" customHeight="1" thickTop="1" x14ac:dyDescent="0.2">
      <c r="A709" s="858"/>
      <c r="B709" s="858"/>
      <c r="C709" s="858"/>
      <c r="D709" s="858"/>
      <c r="E709" s="858"/>
      <c r="F709" s="858"/>
      <c r="G709" s="858"/>
      <c r="H709" s="858"/>
      <c r="I709" s="858"/>
      <c r="J709" s="858"/>
    </row>
    <row r="710" spans="1:10" ht="18" customHeight="1" x14ac:dyDescent="0.2">
      <c r="A710" s="833" t="s">
        <v>13524</v>
      </c>
      <c r="B710" s="834" t="s">
        <v>13186</v>
      </c>
      <c r="C710" s="833" t="s">
        <v>13187</v>
      </c>
      <c r="D710" s="833" t="s">
        <v>13188</v>
      </c>
      <c r="E710" s="835" t="s">
        <v>13189</v>
      </c>
      <c r="F710" s="835"/>
      <c r="G710" s="836" t="s">
        <v>13190</v>
      </c>
      <c r="H710" s="834" t="s">
        <v>13191</v>
      </c>
      <c r="I710" s="834" t="s">
        <v>13192</v>
      </c>
      <c r="J710" s="834" t="s">
        <v>13193</v>
      </c>
    </row>
    <row r="711" spans="1:10" ht="36" customHeight="1" x14ac:dyDescent="0.2">
      <c r="A711" s="837" t="s">
        <v>13194</v>
      </c>
      <c r="B711" s="838" t="s">
        <v>13525</v>
      </c>
      <c r="C711" s="837" t="s">
        <v>7</v>
      </c>
      <c r="D711" s="837" t="s">
        <v>9854</v>
      </c>
      <c r="E711" s="839" t="s">
        <v>13432</v>
      </c>
      <c r="F711" s="839"/>
      <c r="G711" s="840" t="s">
        <v>38</v>
      </c>
      <c r="H711" s="841">
        <v>1</v>
      </c>
      <c r="I711" s="842">
        <v>274.01</v>
      </c>
      <c r="J711" s="842">
        <v>274.01</v>
      </c>
    </row>
    <row r="712" spans="1:10" ht="24" customHeight="1" x14ac:dyDescent="0.2">
      <c r="A712" s="843" t="s">
        <v>13197</v>
      </c>
      <c r="B712" s="844" t="s">
        <v>13244</v>
      </c>
      <c r="C712" s="843" t="s">
        <v>7</v>
      </c>
      <c r="D712" s="843" t="s">
        <v>25</v>
      </c>
      <c r="E712" s="845" t="s">
        <v>13196</v>
      </c>
      <c r="F712" s="845"/>
      <c r="G712" s="846" t="s">
        <v>23</v>
      </c>
      <c r="H712" s="847">
        <v>0.98109999999999997</v>
      </c>
      <c r="I712" s="848">
        <v>13.34</v>
      </c>
      <c r="J712" s="848">
        <v>13.087873999999999</v>
      </c>
    </row>
    <row r="713" spans="1:10" ht="24" customHeight="1" x14ac:dyDescent="0.2">
      <c r="A713" s="843" t="s">
        <v>13197</v>
      </c>
      <c r="B713" s="844" t="s">
        <v>13526</v>
      </c>
      <c r="C713" s="843" t="s">
        <v>7</v>
      </c>
      <c r="D713" s="843" t="s">
        <v>191</v>
      </c>
      <c r="E713" s="845" t="s">
        <v>13196</v>
      </c>
      <c r="F713" s="845"/>
      <c r="G713" s="846" t="s">
        <v>23</v>
      </c>
      <c r="H713" s="847">
        <v>1.9209000000000001</v>
      </c>
      <c r="I713" s="848">
        <v>17</v>
      </c>
      <c r="J713" s="848">
        <v>32.655299999999997</v>
      </c>
    </row>
    <row r="714" spans="1:10" ht="36" customHeight="1" x14ac:dyDescent="0.2">
      <c r="A714" s="849" t="s">
        <v>13199</v>
      </c>
      <c r="B714" s="850" t="s">
        <v>13443</v>
      </c>
      <c r="C714" s="849" t="s">
        <v>7</v>
      </c>
      <c r="D714" s="849" t="s">
        <v>5404</v>
      </c>
      <c r="E714" s="851" t="s">
        <v>13220</v>
      </c>
      <c r="F714" s="851"/>
      <c r="G714" s="852" t="s">
        <v>38</v>
      </c>
      <c r="H714" s="853">
        <v>6</v>
      </c>
      <c r="I714" s="854">
        <v>0.61</v>
      </c>
      <c r="J714" s="854">
        <v>3.66</v>
      </c>
    </row>
    <row r="715" spans="1:10" ht="36" customHeight="1" x14ac:dyDescent="0.2">
      <c r="A715" s="849" t="s">
        <v>13199</v>
      </c>
      <c r="B715" s="850" t="s">
        <v>13527</v>
      </c>
      <c r="C715" s="849" t="s">
        <v>7</v>
      </c>
      <c r="D715" s="849" t="s">
        <v>7006</v>
      </c>
      <c r="E715" s="851" t="s">
        <v>13220</v>
      </c>
      <c r="F715" s="851"/>
      <c r="G715" s="852" t="s">
        <v>13243</v>
      </c>
      <c r="H715" s="853">
        <v>0.377</v>
      </c>
      <c r="I715" s="854">
        <v>483.01</v>
      </c>
      <c r="J715" s="854">
        <v>182.09477000000001</v>
      </c>
    </row>
    <row r="716" spans="1:10" ht="24" customHeight="1" x14ac:dyDescent="0.2">
      <c r="A716" s="849" t="s">
        <v>13199</v>
      </c>
      <c r="B716" s="850" t="s">
        <v>13528</v>
      </c>
      <c r="C716" s="849" t="s">
        <v>7</v>
      </c>
      <c r="D716" s="849" t="s">
        <v>7756</v>
      </c>
      <c r="E716" s="851" t="s">
        <v>13220</v>
      </c>
      <c r="F716" s="851"/>
      <c r="G716" s="852" t="s">
        <v>21</v>
      </c>
      <c r="H716" s="853">
        <v>0.38440000000000002</v>
      </c>
      <c r="I716" s="854">
        <v>38.25</v>
      </c>
      <c r="J716" s="854">
        <v>14.7033</v>
      </c>
    </row>
    <row r="717" spans="1:10" ht="24" customHeight="1" x14ac:dyDescent="0.2">
      <c r="A717" s="849" t="s">
        <v>13199</v>
      </c>
      <c r="B717" s="850" t="s">
        <v>13529</v>
      </c>
      <c r="C717" s="849" t="s">
        <v>7</v>
      </c>
      <c r="D717" s="849" t="s">
        <v>10970</v>
      </c>
      <c r="E717" s="851" t="s">
        <v>13220</v>
      </c>
      <c r="F717" s="851"/>
      <c r="G717" s="852" t="s">
        <v>21</v>
      </c>
      <c r="H717" s="853">
        <v>1.54E-2</v>
      </c>
      <c r="I717" s="854">
        <v>86.57</v>
      </c>
      <c r="J717" s="854">
        <v>1.333178</v>
      </c>
    </row>
    <row r="718" spans="1:10" ht="24" customHeight="1" x14ac:dyDescent="0.2">
      <c r="A718" s="849" t="s">
        <v>13199</v>
      </c>
      <c r="B718" s="850" t="s">
        <v>13530</v>
      </c>
      <c r="C718" s="849" t="s">
        <v>7</v>
      </c>
      <c r="D718" s="849" t="s">
        <v>8569</v>
      </c>
      <c r="E718" s="851" t="s">
        <v>13220</v>
      </c>
      <c r="F718" s="851"/>
      <c r="G718" s="852" t="s">
        <v>38</v>
      </c>
      <c r="H718" s="853">
        <v>2</v>
      </c>
      <c r="I718" s="854">
        <v>13.24</v>
      </c>
      <c r="J718" s="854">
        <v>26.48</v>
      </c>
    </row>
    <row r="719" spans="1:10" ht="25.5" x14ac:dyDescent="0.2">
      <c r="A719" s="855"/>
      <c r="B719" s="855"/>
      <c r="C719" s="855"/>
      <c r="D719" s="855"/>
      <c r="E719" s="855" t="s">
        <v>13209</v>
      </c>
      <c r="F719" s="856">
        <v>18.899999999999999</v>
      </c>
      <c r="G719" s="855" t="s">
        <v>13210</v>
      </c>
      <c r="H719" s="856">
        <v>15.9</v>
      </c>
      <c r="I719" s="855" t="s">
        <v>13211</v>
      </c>
      <c r="J719" s="856">
        <v>34.799999999999997</v>
      </c>
    </row>
    <row r="720" spans="1:10" ht="13.5" thickBot="1" x14ac:dyDescent="0.25">
      <c r="A720" s="855"/>
      <c r="B720" s="855"/>
      <c r="C720" s="855"/>
      <c r="D720" s="855"/>
      <c r="E720" s="855" t="s">
        <v>13212</v>
      </c>
      <c r="F720" s="856">
        <v>77.380424000000005</v>
      </c>
      <c r="G720" s="855"/>
      <c r="H720" s="857" t="s">
        <v>13213</v>
      </c>
      <c r="I720" s="857"/>
      <c r="J720" s="856">
        <v>351.39</v>
      </c>
    </row>
    <row r="721" spans="1:10" ht="0.95" customHeight="1" thickTop="1" x14ac:dyDescent="0.2">
      <c r="A721" s="858"/>
      <c r="B721" s="858"/>
      <c r="C721" s="858"/>
      <c r="D721" s="858"/>
      <c r="E721" s="858"/>
      <c r="F721" s="858"/>
      <c r="G721" s="858"/>
      <c r="H721" s="858"/>
      <c r="I721" s="858"/>
      <c r="J721" s="858"/>
    </row>
    <row r="722" spans="1:10" ht="18" customHeight="1" x14ac:dyDescent="0.2">
      <c r="A722" s="833" t="s">
        <v>13531</v>
      </c>
      <c r="B722" s="834" t="s">
        <v>13186</v>
      </c>
      <c r="C722" s="833" t="s">
        <v>13187</v>
      </c>
      <c r="D722" s="833" t="s">
        <v>13188</v>
      </c>
      <c r="E722" s="835" t="s">
        <v>13189</v>
      </c>
      <c r="F722" s="835"/>
      <c r="G722" s="836" t="s">
        <v>13190</v>
      </c>
      <c r="H722" s="834" t="s">
        <v>13191</v>
      </c>
      <c r="I722" s="834" t="s">
        <v>13192</v>
      </c>
      <c r="J722" s="834" t="s">
        <v>13193</v>
      </c>
    </row>
    <row r="723" spans="1:10" ht="36" customHeight="1" x14ac:dyDescent="0.2">
      <c r="A723" s="837" t="s">
        <v>13194</v>
      </c>
      <c r="B723" s="838" t="s">
        <v>13532</v>
      </c>
      <c r="C723" s="837" t="s">
        <v>7</v>
      </c>
      <c r="D723" s="837" t="s">
        <v>9857</v>
      </c>
      <c r="E723" s="839" t="s">
        <v>13432</v>
      </c>
      <c r="F723" s="839"/>
      <c r="G723" s="840" t="s">
        <v>38</v>
      </c>
      <c r="H723" s="841">
        <v>1</v>
      </c>
      <c r="I723" s="842">
        <v>108.59</v>
      </c>
      <c r="J723" s="842">
        <v>108.59</v>
      </c>
    </row>
    <row r="724" spans="1:10" ht="24" customHeight="1" x14ac:dyDescent="0.2">
      <c r="A724" s="843" t="s">
        <v>13197</v>
      </c>
      <c r="B724" s="844" t="s">
        <v>13244</v>
      </c>
      <c r="C724" s="843" t="s">
        <v>7</v>
      </c>
      <c r="D724" s="843" t="s">
        <v>25</v>
      </c>
      <c r="E724" s="845" t="s">
        <v>13196</v>
      </c>
      <c r="F724" s="845"/>
      <c r="G724" s="846" t="s">
        <v>23</v>
      </c>
      <c r="H724" s="847">
        <v>0.26650000000000001</v>
      </c>
      <c r="I724" s="848">
        <v>13.34</v>
      </c>
      <c r="J724" s="848">
        <v>3.55511</v>
      </c>
    </row>
    <row r="725" spans="1:10" ht="24" customHeight="1" x14ac:dyDescent="0.2">
      <c r="A725" s="843" t="s">
        <v>13197</v>
      </c>
      <c r="B725" s="844" t="s">
        <v>13526</v>
      </c>
      <c r="C725" s="843" t="s">
        <v>7</v>
      </c>
      <c r="D725" s="843" t="s">
        <v>191</v>
      </c>
      <c r="E725" s="845" t="s">
        <v>13196</v>
      </c>
      <c r="F725" s="845"/>
      <c r="G725" s="846" t="s">
        <v>23</v>
      </c>
      <c r="H725" s="847">
        <v>0.8458</v>
      </c>
      <c r="I725" s="848">
        <v>17</v>
      </c>
      <c r="J725" s="848">
        <v>14.3786</v>
      </c>
    </row>
    <row r="726" spans="1:10" ht="24" customHeight="1" x14ac:dyDescent="0.2">
      <c r="A726" s="849" t="s">
        <v>13199</v>
      </c>
      <c r="B726" s="850" t="s">
        <v>13533</v>
      </c>
      <c r="C726" s="849" t="s">
        <v>7</v>
      </c>
      <c r="D726" s="849" t="s">
        <v>7386</v>
      </c>
      <c r="E726" s="851" t="s">
        <v>13220</v>
      </c>
      <c r="F726" s="851"/>
      <c r="G726" s="852" t="s">
        <v>38</v>
      </c>
      <c r="H726" s="853">
        <v>1</v>
      </c>
      <c r="I726" s="854">
        <v>70.489999999999995</v>
      </c>
      <c r="J726" s="854">
        <v>70.489999999999995</v>
      </c>
    </row>
    <row r="727" spans="1:10" ht="24" customHeight="1" x14ac:dyDescent="0.2">
      <c r="A727" s="849" t="s">
        <v>13199</v>
      </c>
      <c r="B727" s="850" t="s">
        <v>13528</v>
      </c>
      <c r="C727" s="849" t="s">
        <v>7</v>
      </c>
      <c r="D727" s="849" t="s">
        <v>7756</v>
      </c>
      <c r="E727" s="851" t="s">
        <v>13220</v>
      </c>
      <c r="F727" s="851"/>
      <c r="G727" s="852" t="s">
        <v>21</v>
      </c>
      <c r="H727" s="853">
        <v>0.52710000000000001</v>
      </c>
      <c r="I727" s="854">
        <v>38.25</v>
      </c>
      <c r="J727" s="854">
        <v>20.161574999999999</v>
      </c>
    </row>
    <row r="728" spans="1:10" ht="25.5" x14ac:dyDescent="0.2">
      <c r="A728" s="855"/>
      <c r="B728" s="855"/>
      <c r="C728" s="855"/>
      <c r="D728" s="855"/>
      <c r="E728" s="855" t="s">
        <v>13209</v>
      </c>
      <c r="F728" s="856">
        <v>7.46</v>
      </c>
      <c r="G728" s="855" t="s">
        <v>13210</v>
      </c>
      <c r="H728" s="856">
        <v>6.27</v>
      </c>
      <c r="I728" s="855" t="s">
        <v>13211</v>
      </c>
      <c r="J728" s="856">
        <v>13.73</v>
      </c>
    </row>
    <row r="729" spans="1:10" ht="13.5" thickBot="1" x14ac:dyDescent="0.25">
      <c r="A729" s="855"/>
      <c r="B729" s="855"/>
      <c r="C729" s="855"/>
      <c r="D729" s="855"/>
      <c r="E729" s="855" t="s">
        <v>13212</v>
      </c>
      <c r="F729" s="856">
        <v>30.665816</v>
      </c>
      <c r="G729" s="855"/>
      <c r="H729" s="857" t="s">
        <v>13213</v>
      </c>
      <c r="I729" s="857"/>
      <c r="J729" s="856">
        <v>139.26</v>
      </c>
    </row>
    <row r="730" spans="1:10" ht="0.95" customHeight="1" thickTop="1" x14ac:dyDescent="0.2">
      <c r="A730" s="858"/>
      <c r="B730" s="858"/>
      <c r="C730" s="858"/>
      <c r="D730" s="858"/>
      <c r="E730" s="858"/>
      <c r="F730" s="858"/>
      <c r="G730" s="858"/>
      <c r="H730" s="858"/>
      <c r="I730" s="858"/>
      <c r="J730" s="858"/>
    </row>
    <row r="731" spans="1:10" ht="18" customHeight="1" x14ac:dyDescent="0.2">
      <c r="A731" s="833" t="s">
        <v>13534</v>
      </c>
      <c r="B731" s="834" t="s">
        <v>13186</v>
      </c>
      <c r="C731" s="833" t="s">
        <v>13187</v>
      </c>
      <c r="D731" s="833" t="s">
        <v>13188</v>
      </c>
      <c r="E731" s="835" t="s">
        <v>13189</v>
      </c>
      <c r="F731" s="835"/>
      <c r="G731" s="836" t="s">
        <v>13190</v>
      </c>
      <c r="H731" s="834" t="s">
        <v>13191</v>
      </c>
      <c r="I731" s="834" t="s">
        <v>13192</v>
      </c>
      <c r="J731" s="834" t="s">
        <v>13193</v>
      </c>
    </row>
    <row r="732" spans="1:10" ht="60" customHeight="1" x14ac:dyDescent="0.2">
      <c r="A732" s="837" t="s">
        <v>13194</v>
      </c>
      <c r="B732" s="838" t="s">
        <v>13535</v>
      </c>
      <c r="C732" s="837" t="s">
        <v>7</v>
      </c>
      <c r="D732" s="837" t="s">
        <v>9898</v>
      </c>
      <c r="E732" s="839" t="s">
        <v>13432</v>
      </c>
      <c r="F732" s="839"/>
      <c r="G732" s="840" t="s">
        <v>38</v>
      </c>
      <c r="H732" s="841">
        <v>1</v>
      </c>
      <c r="I732" s="842">
        <v>897.36</v>
      </c>
      <c r="J732" s="842">
        <v>897.36</v>
      </c>
    </row>
    <row r="733" spans="1:10" ht="24" customHeight="1" x14ac:dyDescent="0.2">
      <c r="A733" s="843" t="s">
        <v>13197</v>
      </c>
      <c r="B733" s="844" t="s">
        <v>13536</v>
      </c>
      <c r="C733" s="843" t="s">
        <v>7</v>
      </c>
      <c r="D733" s="843" t="s">
        <v>9846</v>
      </c>
      <c r="E733" s="845" t="s">
        <v>13432</v>
      </c>
      <c r="F733" s="845"/>
      <c r="G733" s="846" t="s">
        <v>38</v>
      </c>
      <c r="H733" s="847">
        <v>1</v>
      </c>
      <c r="I733" s="848">
        <v>7.11</v>
      </c>
      <c r="J733" s="848">
        <v>7.11</v>
      </c>
    </row>
    <row r="734" spans="1:10" ht="36" customHeight="1" x14ac:dyDescent="0.2">
      <c r="A734" s="843" t="s">
        <v>13197</v>
      </c>
      <c r="B734" s="844" t="s">
        <v>13537</v>
      </c>
      <c r="C734" s="843" t="s">
        <v>7</v>
      </c>
      <c r="D734" s="843" t="s">
        <v>9851</v>
      </c>
      <c r="E734" s="845" t="s">
        <v>13432</v>
      </c>
      <c r="F734" s="845"/>
      <c r="G734" s="846" t="s">
        <v>38</v>
      </c>
      <c r="H734" s="847">
        <v>1</v>
      </c>
      <c r="I734" s="848">
        <v>581.25</v>
      </c>
      <c r="J734" s="848">
        <v>581.25</v>
      </c>
    </row>
    <row r="735" spans="1:10" ht="36" customHeight="1" x14ac:dyDescent="0.2">
      <c r="A735" s="843" t="s">
        <v>13197</v>
      </c>
      <c r="B735" s="844" t="s">
        <v>13538</v>
      </c>
      <c r="C735" s="843" t="s">
        <v>7</v>
      </c>
      <c r="D735" s="843" t="s">
        <v>9866</v>
      </c>
      <c r="E735" s="845" t="s">
        <v>13432</v>
      </c>
      <c r="F735" s="845"/>
      <c r="G735" s="846" t="s">
        <v>38</v>
      </c>
      <c r="H735" s="847">
        <v>1</v>
      </c>
      <c r="I735" s="848">
        <v>43.12</v>
      </c>
      <c r="J735" s="848">
        <v>43.12</v>
      </c>
    </row>
    <row r="736" spans="1:10" ht="48" customHeight="1" x14ac:dyDescent="0.2">
      <c r="A736" s="843" t="s">
        <v>13197</v>
      </c>
      <c r="B736" s="844" t="s">
        <v>13539</v>
      </c>
      <c r="C736" s="843" t="s">
        <v>7</v>
      </c>
      <c r="D736" s="843" t="s">
        <v>9887</v>
      </c>
      <c r="E736" s="845" t="s">
        <v>13432</v>
      </c>
      <c r="F736" s="845"/>
      <c r="G736" s="846" t="s">
        <v>38</v>
      </c>
      <c r="H736" s="847">
        <v>1</v>
      </c>
      <c r="I736" s="848">
        <v>265.88</v>
      </c>
      <c r="J736" s="848">
        <v>265.88</v>
      </c>
    </row>
    <row r="737" spans="1:10" ht="25.5" x14ac:dyDescent="0.2">
      <c r="A737" s="855"/>
      <c r="B737" s="855"/>
      <c r="C737" s="855"/>
      <c r="D737" s="855"/>
      <c r="E737" s="855" t="s">
        <v>13209</v>
      </c>
      <c r="F737" s="856">
        <v>24.77</v>
      </c>
      <c r="G737" s="855" t="s">
        <v>13210</v>
      </c>
      <c r="H737" s="856">
        <v>20.83</v>
      </c>
      <c r="I737" s="855" t="s">
        <v>13211</v>
      </c>
      <c r="J737" s="856">
        <v>45.6</v>
      </c>
    </row>
    <row r="738" spans="1:10" ht="13.5" thickBot="1" x14ac:dyDescent="0.25">
      <c r="A738" s="855"/>
      <c r="B738" s="855"/>
      <c r="C738" s="855"/>
      <c r="D738" s="855"/>
      <c r="E738" s="855" t="s">
        <v>13212</v>
      </c>
      <c r="F738" s="856">
        <v>253.41446400000001</v>
      </c>
      <c r="G738" s="855"/>
      <c r="H738" s="857" t="s">
        <v>13213</v>
      </c>
      <c r="I738" s="857"/>
      <c r="J738" s="856">
        <v>1150.77</v>
      </c>
    </row>
    <row r="739" spans="1:10" ht="0.95" customHeight="1" thickTop="1" x14ac:dyDescent="0.2">
      <c r="A739" s="858"/>
      <c r="B739" s="858"/>
      <c r="C739" s="858"/>
      <c r="D739" s="858"/>
      <c r="E739" s="858"/>
      <c r="F739" s="858"/>
      <c r="G739" s="858"/>
      <c r="H739" s="858"/>
      <c r="I739" s="858"/>
      <c r="J739" s="858"/>
    </row>
    <row r="740" spans="1:10" ht="18" customHeight="1" x14ac:dyDescent="0.2">
      <c r="A740" s="833" t="s">
        <v>13540</v>
      </c>
      <c r="B740" s="834" t="s">
        <v>13186</v>
      </c>
      <c r="C740" s="833" t="s">
        <v>13187</v>
      </c>
      <c r="D740" s="833" t="s">
        <v>13188</v>
      </c>
      <c r="E740" s="835" t="s">
        <v>13189</v>
      </c>
      <c r="F740" s="835"/>
      <c r="G740" s="836" t="s">
        <v>13190</v>
      </c>
      <c r="H740" s="834" t="s">
        <v>13191</v>
      </c>
      <c r="I740" s="834" t="s">
        <v>13192</v>
      </c>
      <c r="J740" s="834" t="s">
        <v>13193</v>
      </c>
    </row>
    <row r="741" spans="1:10" ht="36" customHeight="1" x14ac:dyDescent="0.2">
      <c r="A741" s="837" t="s">
        <v>13194</v>
      </c>
      <c r="B741" s="838" t="s">
        <v>13541</v>
      </c>
      <c r="C741" s="837" t="s">
        <v>7</v>
      </c>
      <c r="D741" s="837" t="s">
        <v>9928</v>
      </c>
      <c r="E741" s="839" t="s">
        <v>13432</v>
      </c>
      <c r="F741" s="839"/>
      <c r="G741" s="840" t="s">
        <v>38</v>
      </c>
      <c r="H741" s="841">
        <v>1</v>
      </c>
      <c r="I741" s="842">
        <v>196.22</v>
      </c>
      <c r="J741" s="842">
        <v>196.22</v>
      </c>
    </row>
    <row r="742" spans="1:10" ht="24" customHeight="1" x14ac:dyDescent="0.2">
      <c r="A742" s="843" t="s">
        <v>13197</v>
      </c>
      <c r="B742" s="844" t="s">
        <v>13244</v>
      </c>
      <c r="C742" s="843" t="s">
        <v>7</v>
      </c>
      <c r="D742" s="843" t="s">
        <v>25</v>
      </c>
      <c r="E742" s="845" t="s">
        <v>13196</v>
      </c>
      <c r="F742" s="845"/>
      <c r="G742" s="846" t="s">
        <v>23</v>
      </c>
      <c r="H742" s="847">
        <v>0.29880000000000001</v>
      </c>
      <c r="I742" s="848">
        <v>13.34</v>
      </c>
      <c r="J742" s="848">
        <v>3.985992</v>
      </c>
    </row>
    <row r="743" spans="1:10" ht="24" customHeight="1" x14ac:dyDescent="0.2">
      <c r="A743" s="843" t="s">
        <v>13197</v>
      </c>
      <c r="B743" s="844" t="s">
        <v>13261</v>
      </c>
      <c r="C743" s="843" t="s">
        <v>7</v>
      </c>
      <c r="D743" s="843" t="s">
        <v>56</v>
      </c>
      <c r="E743" s="845" t="s">
        <v>13196</v>
      </c>
      <c r="F743" s="845"/>
      <c r="G743" s="846" t="s">
        <v>23</v>
      </c>
      <c r="H743" s="847">
        <v>0.94850000000000001</v>
      </c>
      <c r="I743" s="848">
        <v>16.75</v>
      </c>
      <c r="J743" s="848">
        <v>15.887375</v>
      </c>
    </row>
    <row r="744" spans="1:10" ht="24" customHeight="1" x14ac:dyDescent="0.2">
      <c r="A744" s="849" t="s">
        <v>13199</v>
      </c>
      <c r="B744" s="850" t="s">
        <v>13542</v>
      </c>
      <c r="C744" s="849" t="s">
        <v>7</v>
      </c>
      <c r="D744" s="849" t="s">
        <v>5316</v>
      </c>
      <c r="E744" s="851" t="s">
        <v>13220</v>
      </c>
      <c r="F744" s="851"/>
      <c r="G744" s="852" t="s">
        <v>38</v>
      </c>
      <c r="H744" s="853">
        <v>1</v>
      </c>
      <c r="I744" s="854">
        <v>125.05</v>
      </c>
      <c r="J744" s="854">
        <v>125.05</v>
      </c>
    </row>
    <row r="745" spans="1:10" ht="36" customHeight="1" x14ac:dyDescent="0.2">
      <c r="A745" s="849" t="s">
        <v>13199</v>
      </c>
      <c r="B745" s="850" t="s">
        <v>13543</v>
      </c>
      <c r="C745" s="849" t="s">
        <v>7</v>
      </c>
      <c r="D745" s="849" t="s">
        <v>7981</v>
      </c>
      <c r="E745" s="851" t="s">
        <v>13220</v>
      </c>
      <c r="F745" s="851"/>
      <c r="G745" s="852" t="s">
        <v>38</v>
      </c>
      <c r="H745" s="853">
        <v>6</v>
      </c>
      <c r="I745" s="854">
        <v>8.5500000000000007</v>
      </c>
      <c r="J745" s="854">
        <v>51.3</v>
      </c>
    </row>
    <row r="746" spans="1:10" ht="25.5" x14ac:dyDescent="0.2">
      <c r="A746" s="855"/>
      <c r="B746" s="855"/>
      <c r="C746" s="855"/>
      <c r="D746" s="855"/>
      <c r="E746" s="855" t="s">
        <v>13209</v>
      </c>
      <c r="F746" s="856">
        <v>8.4600000000000009</v>
      </c>
      <c r="G746" s="855" t="s">
        <v>13210</v>
      </c>
      <c r="H746" s="856">
        <v>7.12</v>
      </c>
      <c r="I746" s="855" t="s">
        <v>13211</v>
      </c>
      <c r="J746" s="856">
        <v>15.58</v>
      </c>
    </row>
    <row r="747" spans="1:10" ht="13.5" thickBot="1" x14ac:dyDescent="0.25">
      <c r="A747" s="855"/>
      <c r="B747" s="855"/>
      <c r="C747" s="855"/>
      <c r="D747" s="855"/>
      <c r="E747" s="855" t="s">
        <v>13212</v>
      </c>
      <c r="F747" s="856">
        <v>55.412528000000002</v>
      </c>
      <c r="G747" s="855"/>
      <c r="H747" s="857" t="s">
        <v>13213</v>
      </c>
      <c r="I747" s="857"/>
      <c r="J747" s="856">
        <v>251.63</v>
      </c>
    </row>
    <row r="748" spans="1:10" ht="0.95" customHeight="1" thickTop="1" x14ac:dyDescent="0.2">
      <c r="A748" s="858"/>
      <c r="B748" s="858"/>
      <c r="C748" s="858"/>
      <c r="D748" s="858"/>
      <c r="E748" s="858"/>
      <c r="F748" s="858"/>
      <c r="G748" s="858"/>
      <c r="H748" s="858"/>
      <c r="I748" s="858"/>
      <c r="J748" s="858"/>
    </row>
    <row r="749" spans="1:10" ht="18" customHeight="1" x14ac:dyDescent="0.2">
      <c r="A749" s="833" t="s">
        <v>13544</v>
      </c>
      <c r="B749" s="834" t="s">
        <v>13186</v>
      </c>
      <c r="C749" s="833" t="s">
        <v>13187</v>
      </c>
      <c r="D749" s="833" t="s">
        <v>13188</v>
      </c>
      <c r="E749" s="835" t="s">
        <v>13189</v>
      </c>
      <c r="F749" s="835"/>
      <c r="G749" s="836" t="s">
        <v>13190</v>
      </c>
      <c r="H749" s="834" t="s">
        <v>13191</v>
      </c>
      <c r="I749" s="834" t="s">
        <v>13192</v>
      </c>
      <c r="J749" s="834" t="s">
        <v>13193</v>
      </c>
    </row>
    <row r="750" spans="1:10" ht="48" customHeight="1" x14ac:dyDescent="0.2">
      <c r="A750" s="837" t="s">
        <v>13194</v>
      </c>
      <c r="B750" s="838" t="s">
        <v>13545</v>
      </c>
      <c r="C750" s="837" t="s">
        <v>7</v>
      </c>
      <c r="D750" s="837" t="s">
        <v>9871</v>
      </c>
      <c r="E750" s="839" t="s">
        <v>13432</v>
      </c>
      <c r="F750" s="839"/>
      <c r="G750" s="840" t="s">
        <v>38</v>
      </c>
      <c r="H750" s="841">
        <v>1</v>
      </c>
      <c r="I750" s="842">
        <v>651.84</v>
      </c>
      <c r="J750" s="842">
        <v>651.84</v>
      </c>
    </row>
    <row r="751" spans="1:10" ht="24" customHeight="1" x14ac:dyDescent="0.2">
      <c r="A751" s="843" t="s">
        <v>13197</v>
      </c>
      <c r="B751" s="844" t="s">
        <v>13546</v>
      </c>
      <c r="C751" s="843" t="s">
        <v>7</v>
      </c>
      <c r="D751" s="843" t="s">
        <v>9835</v>
      </c>
      <c r="E751" s="845" t="s">
        <v>13432</v>
      </c>
      <c r="F751" s="845"/>
      <c r="G751" s="846" t="s">
        <v>38</v>
      </c>
      <c r="H751" s="847">
        <v>1</v>
      </c>
      <c r="I751" s="848">
        <v>576.33000000000004</v>
      </c>
      <c r="J751" s="848">
        <v>576.33000000000004</v>
      </c>
    </row>
    <row r="752" spans="1:10" ht="36" customHeight="1" x14ac:dyDescent="0.2">
      <c r="A752" s="843" t="s">
        <v>13197</v>
      </c>
      <c r="B752" s="844" t="s">
        <v>13547</v>
      </c>
      <c r="C752" s="843" t="s">
        <v>7</v>
      </c>
      <c r="D752" s="843" t="s">
        <v>9839</v>
      </c>
      <c r="E752" s="845" t="s">
        <v>13432</v>
      </c>
      <c r="F752" s="845"/>
      <c r="G752" s="846" t="s">
        <v>38</v>
      </c>
      <c r="H752" s="847">
        <v>1</v>
      </c>
      <c r="I752" s="848">
        <v>26.01</v>
      </c>
      <c r="J752" s="848">
        <v>26.01</v>
      </c>
    </row>
    <row r="753" spans="1:10" ht="24" customHeight="1" x14ac:dyDescent="0.2">
      <c r="A753" s="843" t="s">
        <v>13197</v>
      </c>
      <c r="B753" s="844" t="s">
        <v>13548</v>
      </c>
      <c r="C753" s="843" t="s">
        <v>7</v>
      </c>
      <c r="D753" s="843" t="s">
        <v>9845</v>
      </c>
      <c r="E753" s="845" t="s">
        <v>13432</v>
      </c>
      <c r="F753" s="845"/>
      <c r="G753" s="846" t="s">
        <v>38</v>
      </c>
      <c r="H753" s="847">
        <v>1</v>
      </c>
      <c r="I753" s="848">
        <v>10.42</v>
      </c>
      <c r="J753" s="848">
        <v>10.42</v>
      </c>
    </row>
    <row r="754" spans="1:10" ht="24" customHeight="1" x14ac:dyDescent="0.2">
      <c r="A754" s="843" t="s">
        <v>13197</v>
      </c>
      <c r="B754" s="844" t="s">
        <v>13549</v>
      </c>
      <c r="C754" s="843" t="s">
        <v>7</v>
      </c>
      <c r="D754" s="843" t="s">
        <v>9868</v>
      </c>
      <c r="E754" s="845" t="s">
        <v>13432</v>
      </c>
      <c r="F754" s="845"/>
      <c r="G754" s="846" t="s">
        <v>38</v>
      </c>
      <c r="H754" s="847">
        <v>1</v>
      </c>
      <c r="I754" s="848">
        <v>39.08</v>
      </c>
      <c r="J754" s="848">
        <v>39.08</v>
      </c>
    </row>
    <row r="755" spans="1:10" ht="25.5" x14ac:dyDescent="0.2">
      <c r="A755" s="855"/>
      <c r="B755" s="855"/>
      <c r="C755" s="855"/>
      <c r="D755" s="855"/>
      <c r="E755" s="855" t="s">
        <v>13209</v>
      </c>
      <c r="F755" s="856">
        <v>20.260000000000002</v>
      </c>
      <c r="G755" s="855" t="s">
        <v>13210</v>
      </c>
      <c r="H755" s="856">
        <v>17.04</v>
      </c>
      <c r="I755" s="855" t="s">
        <v>13211</v>
      </c>
      <c r="J755" s="856">
        <v>37.299999999999997</v>
      </c>
    </row>
    <row r="756" spans="1:10" ht="13.5" thickBot="1" x14ac:dyDescent="0.25">
      <c r="A756" s="855"/>
      <c r="B756" s="855"/>
      <c r="C756" s="855"/>
      <c r="D756" s="855"/>
      <c r="E756" s="855" t="s">
        <v>13212</v>
      </c>
      <c r="F756" s="856">
        <v>184.07961599999999</v>
      </c>
      <c r="G756" s="855"/>
      <c r="H756" s="857" t="s">
        <v>13213</v>
      </c>
      <c r="I756" s="857"/>
      <c r="J756" s="856">
        <v>835.92</v>
      </c>
    </row>
    <row r="757" spans="1:10" ht="0.95" customHeight="1" thickTop="1" x14ac:dyDescent="0.2">
      <c r="A757" s="858"/>
      <c r="B757" s="858"/>
      <c r="C757" s="858"/>
      <c r="D757" s="858"/>
      <c r="E757" s="858"/>
      <c r="F757" s="858"/>
      <c r="G757" s="858"/>
      <c r="H757" s="858"/>
      <c r="I757" s="858"/>
      <c r="J757" s="858"/>
    </row>
    <row r="758" spans="1:10" ht="18" customHeight="1" x14ac:dyDescent="0.2">
      <c r="A758" s="833" t="s">
        <v>13544</v>
      </c>
      <c r="B758" s="834" t="s">
        <v>13186</v>
      </c>
      <c r="C758" s="833" t="s">
        <v>13187</v>
      </c>
      <c r="D758" s="833" t="s">
        <v>13188</v>
      </c>
      <c r="E758" s="835" t="s">
        <v>13189</v>
      </c>
      <c r="F758" s="835"/>
      <c r="G758" s="836" t="s">
        <v>13190</v>
      </c>
      <c r="H758" s="834" t="s">
        <v>13191</v>
      </c>
      <c r="I758" s="834" t="s">
        <v>13192</v>
      </c>
      <c r="J758" s="834" t="s">
        <v>13193</v>
      </c>
    </row>
    <row r="759" spans="1:10" ht="36" customHeight="1" x14ac:dyDescent="0.2">
      <c r="A759" s="837" t="s">
        <v>13194</v>
      </c>
      <c r="B759" s="838" t="s">
        <v>13550</v>
      </c>
      <c r="C759" s="837" t="s">
        <v>7</v>
      </c>
      <c r="D759" s="837" t="s">
        <v>9929</v>
      </c>
      <c r="E759" s="839" t="s">
        <v>13432</v>
      </c>
      <c r="F759" s="839"/>
      <c r="G759" s="840" t="s">
        <v>38</v>
      </c>
      <c r="H759" s="841">
        <v>1</v>
      </c>
      <c r="I759" s="842">
        <v>214.56</v>
      </c>
      <c r="J759" s="842">
        <v>214.56</v>
      </c>
    </row>
    <row r="760" spans="1:10" ht="24" customHeight="1" x14ac:dyDescent="0.2">
      <c r="A760" s="843" t="s">
        <v>13197</v>
      </c>
      <c r="B760" s="844" t="s">
        <v>13244</v>
      </c>
      <c r="C760" s="843" t="s">
        <v>7</v>
      </c>
      <c r="D760" s="843" t="s">
        <v>25</v>
      </c>
      <c r="E760" s="845" t="s">
        <v>13196</v>
      </c>
      <c r="F760" s="845"/>
      <c r="G760" s="846" t="s">
        <v>23</v>
      </c>
      <c r="H760" s="847">
        <v>0.29880000000000001</v>
      </c>
      <c r="I760" s="848">
        <v>13.34</v>
      </c>
      <c r="J760" s="848">
        <v>3.985992</v>
      </c>
    </row>
    <row r="761" spans="1:10" ht="24" customHeight="1" x14ac:dyDescent="0.2">
      <c r="A761" s="843" t="s">
        <v>13197</v>
      </c>
      <c r="B761" s="844" t="s">
        <v>13261</v>
      </c>
      <c r="C761" s="843" t="s">
        <v>7</v>
      </c>
      <c r="D761" s="843" t="s">
        <v>56</v>
      </c>
      <c r="E761" s="845" t="s">
        <v>13196</v>
      </c>
      <c r="F761" s="845"/>
      <c r="G761" s="846" t="s">
        <v>23</v>
      </c>
      <c r="H761" s="847">
        <v>0.94850000000000001</v>
      </c>
      <c r="I761" s="848">
        <v>16.75</v>
      </c>
      <c r="J761" s="848">
        <v>15.887375</v>
      </c>
    </row>
    <row r="762" spans="1:10" ht="24" customHeight="1" x14ac:dyDescent="0.2">
      <c r="A762" s="849" t="s">
        <v>13199</v>
      </c>
      <c r="B762" s="850" t="s">
        <v>13551</v>
      </c>
      <c r="C762" s="849" t="s">
        <v>7</v>
      </c>
      <c r="D762" s="849" t="s">
        <v>5317</v>
      </c>
      <c r="E762" s="851" t="s">
        <v>13220</v>
      </c>
      <c r="F762" s="851"/>
      <c r="G762" s="852" t="s">
        <v>38</v>
      </c>
      <c r="H762" s="853">
        <v>1</v>
      </c>
      <c r="I762" s="854">
        <v>143.38999999999999</v>
      </c>
      <c r="J762" s="854">
        <v>143.38999999999999</v>
      </c>
    </row>
    <row r="763" spans="1:10" ht="36" customHeight="1" x14ac:dyDescent="0.2">
      <c r="A763" s="849" t="s">
        <v>13199</v>
      </c>
      <c r="B763" s="850" t="s">
        <v>13543</v>
      </c>
      <c r="C763" s="849" t="s">
        <v>7</v>
      </c>
      <c r="D763" s="849" t="s">
        <v>7981</v>
      </c>
      <c r="E763" s="851" t="s">
        <v>13220</v>
      </c>
      <c r="F763" s="851"/>
      <c r="G763" s="852" t="s">
        <v>38</v>
      </c>
      <c r="H763" s="853">
        <v>6</v>
      </c>
      <c r="I763" s="854">
        <v>8.5500000000000007</v>
      </c>
      <c r="J763" s="854">
        <v>51.3</v>
      </c>
    </row>
    <row r="764" spans="1:10" ht="25.5" x14ac:dyDescent="0.2">
      <c r="A764" s="855"/>
      <c r="B764" s="855"/>
      <c r="C764" s="855"/>
      <c r="D764" s="855"/>
      <c r="E764" s="855" t="s">
        <v>13209</v>
      </c>
      <c r="F764" s="856">
        <v>8.4600000000000009</v>
      </c>
      <c r="G764" s="855" t="s">
        <v>13210</v>
      </c>
      <c r="H764" s="856">
        <v>7.12</v>
      </c>
      <c r="I764" s="855" t="s">
        <v>13211</v>
      </c>
      <c r="J764" s="856">
        <v>15.58</v>
      </c>
    </row>
    <row r="765" spans="1:10" ht="13.5" thickBot="1" x14ac:dyDescent="0.25">
      <c r="A765" s="855"/>
      <c r="B765" s="855"/>
      <c r="C765" s="855"/>
      <c r="D765" s="855"/>
      <c r="E765" s="855" t="s">
        <v>13212</v>
      </c>
      <c r="F765" s="856">
        <v>60.591743999999998</v>
      </c>
      <c r="G765" s="855"/>
      <c r="H765" s="857" t="s">
        <v>13213</v>
      </c>
      <c r="I765" s="857"/>
      <c r="J765" s="856">
        <v>275.14999999999998</v>
      </c>
    </row>
    <row r="766" spans="1:10" ht="0.95" customHeight="1" thickTop="1" x14ac:dyDescent="0.2">
      <c r="A766" s="858"/>
      <c r="B766" s="858"/>
      <c r="C766" s="858"/>
      <c r="D766" s="858"/>
      <c r="E766" s="858"/>
      <c r="F766" s="858"/>
      <c r="G766" s="858"/>
      <c r="H766" s="858"/>
      <c r="I766" s="858"/>
      <c r="J766" s="858"/>
    </row>
    <row r="767" spans="1:10" ht="18" customHeight="1" x14ac:dyDescent="0.2">
      <c r="A767" s="833" t="s">
        <v>13552</v>
      </c>
      <c r="B767" s="834" t="s">
        <v>13186</v>
      </c>
      <c r="C767" s="833" t="s">
        <v>13187</v>
      </c>
      <c r="D767" s="833" t="s">
        <v>13188</v>
      </c>
      <c r="E767" s="835" t="s">
        <v>13189</v>
      </c>
      <c r="F767" s="835"/>
      <c r="G767" s="836" t="s">
        <v>13190</v>
      </c>
      <c r="H767" s="834" t="s">
        <v>13191</v>
      </c>
      <c r="I767" s="834" t="s">
        <v>13192</v>
      </c>
      <c r="J767" s="834" t="s">
        <v>13193</v>
      </c>
    </row>
    <row r="768" spans="1:10" ht="48" customHeight="1" x14ac:dyDescent="0.2">
      <c r="A768" s="837" t="s">
        <v>13194</v>
      </c>
      <c r="B768" s="838" t="s">
        <v>13553</v>
      </c>
      <c r="C768" s="837" t="s">
        <v>7</v>
      </c>
      <c r="D768" s="837" t="s">
        <v>2799</v>
      </c>
      <c r="E768" s="839" t="s">
        <v>13432</v>
      </c>
      <c r="F768" s="839"/>
      <c r="G768" s="840" t="s">
        <v>38</v>
      </c>
      <c r="H768" s="841">
        <v>1</v>
      </c>
      <c r="I768" s="842">
        <v>153.44999999999999</v>
      </c>
      <c r="J768" s="842">
        <v>153.44999999999999</v>
      </c>
    </row>
    <row r="769" spans="1:10" ht="24" customHeight="1" x14ac:dyDescent="0.2">
      <c r="A769" s="843" t="s">
        <v>13197</v>
      </c>
      <c r="B769" s="844" t="s">
        <v>13433</v>
      </c>
      <c r="C769" s="843" t="s">
        <v>7</v>
      </c>
      <c r="D769" s="843" t="s">
        <v>1239</v>
      </c>
      <c r="E769" s="845" t="s">
        <v>13196</v>
      </c>
      <c r="F769" s="845"/>
      <c r="G769" s="846" t="s">
        <v>23</v>
      </c>
      <c r="H769" s="847">
        <v>0.81799999999999995</v>
      </c>
      <c r="I769" s="848">
        <v>12.84</v>
      </c>
      <c r="J769" s="848">
        <v>10.503119999999999</v>
      </c>
    </row>
    <row r="770" spans="1:10" ht="24" customHeight="1" x14ac:dyDescent="0.2">
      <c r="A770" s="843" t="s">
        <v>13197</v>
      </c>
      <c r="B770" s="844" t="s">
        <v>13261</v>
      </c>
      <c r="C770" s="843" t="s">
        <v>7</v>
      </c>
      <c r="D770" s="843" t="s">
        <v>56</v>
      </c>
      <c r="E770" s="845" t="s">
        <v>13196</v>
      </c>
      <c r="F770" s="845"/>
      <c r="G770" s="846" t="s">
        <v>23</v>
      </c>
      <c r="H770" s="847">
        <v>0.81799999999999995</v>
      </c>
      <c r="I770" s="848">
        <v>16.75</v>
      </c>
      <c r="J770" s="848">
        <v>13.701499999999999</v>
      </c>
    </row>
    <row r="771" spans="1:10" ht="24" customHeight="1" x14ac:dyDescent="0.2">
      <c r="A771" s="849" t="s">
        <v>13199</v>
      </c>
      <c r="B771" s="850" t="s">
        <v>13554</v>
      </c>
      <c r="C771" s="849" t="s">
        <v>7</v>
      </c>
      <c r="D771" s="849" t="s">
        <v>3870</v>
      </c>
      <c r="E771" s="851" t="s">
        <v>13220</v>
      </c>
      <c r="F771" s="851"/>
      <c r="G771" s="852" t="s">
        <v>38</v>
      </c>
      <c r="H771" s="853">
        <v>3.7999999999999999E-2</v>
      </c>
      <c r="I771" s="854">
        <v>16.96</v>
      </c>
      <c r="J771" s="854">
        <v>0.64448000000000005</v>
      </c>
    </row>
    <row r="772" spans="1:10" ht="24" customHeight="1" x14ac:dyDescent="0.2">
      <c r="A772" s="849" t="s">
        <v>13199</v>
      </c>
      <c r="B772" s="850" t="s">
        <v>13555</v>
      </c>
      <c r="C772" s="849" t="s">
        <v>7</v>
      </c>
      <c r="D772" s="849" t="s">
        <v>8407</v>
      </c>
      <c r="E772" s="851" t="s">
        <v>13220</v>
      </c>
      <c r="F772" s="851"/>
      <c r="G772" s="852" t="s">
        <v>38</v>
      </c>
      <c r="H772" s="853">
        <v>1</v>
      </c>
      <c r="I772" s="854">
        <v>128.6</v>
      </c>
      <c r="J772" s="854">
        <v>128.6</v>
      </c>
    </row>
    <row r="773" spans="1:10" ht="25.5" x14ac:dyDescent="0.2">
      <c r="A773" s="855"/>
      <c r="B773" s="855"/>
      <c r="C773" s="855"/>
      <c r="D773" s="855"/>
      <c r="E773" s="855" t="s">
        <v>13209</v>
      </c>
      <c r="F773" s="856">
        <v>10.16</v>
      </c>
      <c r="G773" s="855" t="s">
        <v>13210</v>
      </c>
      <c r="H773" s="856">
        <v>8.5399999999999991</v>
      </c>
      <c r="I773" s="855" t="s">
        <v>13211</v>
      </c>
      <c r="J773" s="856">
        <v>18.7</v>
      </c>
    </row>
    <row r="774" spans="1:10" ht="13.5" thickBot="1" x14ac:dyDescent="0.25">
      <c r="A774" s="855"/>
      <c r="B774" s="855"/>
      <c r="C774" s="855"/>
      <c r="D774" s="855"/>
      <c r="E774" s="855" t="s">
        <v>13212</v>
      </c>
      <c r="F774" s="856">
        <v>43.33428</v>
      </c>
      <c r="G774" s="855"/>
      <c r="H774" s="857" t="s">
        <v>13213</v>
      </c>
      <c r="I774" s="857"/>
      <c r="J774" s="856">
        <v>196.78</v>
      </c>
    </row>
    <row r="775" spans="1:10" ht="0.95" customHeight="1" thickTop="1" x14ac:dyDescent="0.2">
      <c r="A775" s="858"/>
      <c r="B775" s="858"/>
      <c r="C775" s="858"/>
      <c r="D775" s="858"/>
      <c r="E775" s="858"/>
      <c r="F775" s="858"/>
      <c r="G775" s="858"/>
      <c r="H775" s="858"/>
      <c r="I775" s="858"/>
      <c r="J775" s="858"/>
    </row>
    <row r="776" spans="1:10" ht="18" customHeight="1" x14ac:dyDescent="0.2">
      <c r="A776" s="833" t="s">
        <v>13556</v>
      </c>
      <c r="B776" s="834" t="s">
        <v>13186</v>
      </c>
      <c r="C776" s="833" t="s">
        <v>13187</v>
      </c>
      <c r="D776" s="833" t="s">
        <v>13188</v>
      </c>
      <c r="E776" s="835" t="s">
        <v>13189</v>
      </c>
      <c r="F776" s="835"/>
      <c r="G776" s="836" t="s">
        <v>13190</v>
      </c>
      <c r="H776" s="834" t="s">
        <v>13191</v>
      </c>
      <c r="I776" s="834" t="s">
        <v>13192</v>
      </c>
      <c r="J776" s="834" t="s">
        <v>13193</v>
      </c>
    </row>
    <row r="777" spans="1:10" ht="48" customHeight="1" x14ac:dyDescent="0.2">
      <c r="A777" s="837" t="s">
        <v>13194</v>
      </c>
      <c r="B777" s="838" t="s">
        <v>13557</v>
      </c>
      <c r="C777" s="837" t="s">
        <v>7</v>
      </c>
      <c r="D777" s="837" t="s">
        <v>2797</v>
      </c>
      <c r="E777" s="839" t="s">
        <v>13432</v>
      </c>
      <c r="F777" s="839"/>
      <c r="G777" s="840" t="s">
        <v>38</v>
      </c>
      <c r="H777" s="841">
        <v>1</v>
      </c>
      <c r="I777" s="842">
        <v>68.19</v>
      </c>
      <c r="J777" s="842">
        <v>68.19</v>
      </c>
    </row>
    <row r="778" spans="1:10" ht="24" customHeight="1" x14ac:dyDescent="0.2">
      <c r="A778" s="843" t="s">
        <v>13197</v>
      </c>
      <c r="B778" s="844" t="s">
        <v>13433</v>
      </c>
      <c r="C778" s="843" t="s">
        <v>7</v>
      </c>
      <c r="D778" s="843" t="s">
        <v>1239</v>
      </c>
      <c r="E778" s="845" t="s">
        <v>13196</v>
      </c>
      <c r="F778" s="845"/>
      <c r="G778" s="846" t="s">
        <v>23</v>
      </c>
      <c r="H778" s="847">
        <v>0.78900000000000003</v>
      </c>
      <c r="I778" s="848">
        <v>12.84</v>
      </c>
      <c r="J778" s="848">
        <v>10.13076</v>
      </c>
    </row>
    <row r="779" spans="1:10" ht="24" customHeight="1" x14ac:dyDescent="0.2">
      <c r="A779" s="843" t="s">
        <v>13197</v>
      </c>
      <c r="B779" s="844" t="s">
        <v>13261</v>
      </c>
      <c r="C779" s="843" t="s">
        <v>7</v>
      </c>
      <c r="D779" s="843" t="s">
        <v>56</v>
      </c>
      <c r="E779" s="845" t="s">
        <v>13196</v>
      </c>
      <c r="F779" s="845"/>
      <c r="G779" s="846" t="s">
        <v>23</v>
      </c>
      <c r="H779" s="847">
        <v>0.78900000000000003</v>
      </c>
      <c r="I779" s="848">
        <v>16.75</v>
      </c>
      <c r="J779" s="848">
        <v>13.21575</v>
      </c>
    </row>
    <row r="780" spans="1:10" ht="24" customHeight="1" x14ac:dyDescent="0.2">
      <c r="A780" s="849" t="s">
        <v>13199</v>
      </c>
      <c r="B780" s="850" t="s">
        <v>13554</v>
      </c>
      <c r="C780" s="849" t="s">
        <v>7</v>
      </c>
      <c r="D780" s="849" t="s">
        <v>3870</v>
      </c>
      <c r="E780" s="851" t="s">
        <v>13220</v>
      </c>
      <c r="F780" s="851"/>
      <c r="G780" s="852" t="s">
        <v>38</v>
      </c>
      <c r="H780" s="853">
        <v>1.9E-2</v>
      </c>
      <c r="I780" s="854">
        <v>16.96</v>
      </c>
      <c r="J780" s="854">
        <v>0.32224000000000003</v>
      </c>
    </row>
    <row r="781" spans="1:10" ht="24" customHeight="1" x14ac:dyDescent="0.2">
      <c r="A781" s="849" t="s">
        <v>13199</v>
      </c>
      <c r="B781" s="850" t="s">
        <v>13558</v>
      </c>
      <c r="C781" s="849" t="s">
        <v>7</v>
      </c>
      <c r="D781" s="849" t="s">
        <v>8403</v>
      </c>
      <c r="E781" s="851" t="s">
        <v>13220</v>
      </c>
      <c r="F781" s="851"/>
      <c r="G781" s="852" t="s">
        <v>38</v>
      </c>
      <c r="H781" s="853">
        <v>1</v>
      </c>
      <c r="I781" s="854">
        <v>44.52</v>
      </c>
      <c r="J781" s="854">
        <v>44.52</v>
      </c>
    </row>
    <row r="782" spans="1:10" ht="25.5" x14ac:dyDescent="0.2">
      <c r="A782" s="855"/>
      <c r="B782" s="855"/>
      <c r="C782" s="855"/>
      <c r="D782" s="855"/>
      <c r="E782" s="855" t="s">
        <v>13209</v>
      </c>
      <c r="F782" s="856">
        <v>9.8000000000000007</v>
      </c>
      <c r="G782" s="855" t="s">
        <v>13210</v>
      </c>
      <c r="H782" s="856">
        <v>8.24</v>
      </c>
      <c r="I782" s="855" t="s">
        <v>13211</v>
      </c>
      <c r="J782" s="856">
        <v>18.04</v>
      </c>
    </row>
    <row r="783" spans="1:10" ht="13.5" thickBot="1" x14ac:dyDescent="0.25">
      <c r="A783" s="855"/>
      <c r="B783" s="855"/>
      <c r="C783" s="855"/>
      <c r="D783" s="855"/>
      <c r="E783" s="855" t="s">
        <v>13212</v>
      </c>
      <c r="F783" s="856">
        <v>19.256855999999999</v>
      </c>
      <c r="G783" s="855"/>
      <c r="H783" s="857" t="s">
        <v>13213</v>
      </c>
      <c r="I783" s="857"/>
      <c r="J783" s="856">
        <v>87.45</v>
      </c>
    </row>
    <row r="784" spans="1:10" ht="0.95" customHeight="1" thickTop="1" x14ac:dyDescent="0.2">
      <c r="A784" s="858"/>
      <c r="B784" s="858"/>
      <c r="C784" s="858"/>
      <c r="D784" s="858"/>
      <c r="E784" s="858"/>
      <c r="F784" s="858"/>
      <c r="G784" s="858"/>
      <c r="H784" s="858"/>
      <c r="I784" s="858"/>
      <c r="J784" s="858"/>
    </row>
    <row r="785" spans="1:10" ht="18" customHeight="1" x14ac:dyDescent="0.2">
      <c r="A785" s="833" t="s">
        <v>13559</v>
      </c>
      <c r="B785" s="834" t="s">
        <v>13186</v>
      </c>
      <c r="C785" s="833" t="s">
        <v>13187</v>
      </c>
      <c r="D785" s="833" t="s">
        <v>13188</v>
      </c>
      <c r="E785" s="835" t="s">
        <v>13189</v>
      </c>
      <c r="F785" s="835"/>
      <c r="G785" s="836" t="s">
        <v>13190</v>
      </c>
      <c r="H785" s="834" t="s">
        <v>13191</v>
      </c>
      <c r="I785" s="834" t="s">
        <v>13192</v>
      </c>
      <c r="J785" s="834" t="s">
        <v>13193</v>
      </c>
    </row>
    <row r="786" spans="1:10" ht="48" customHeight="1" x14ac:dyDescent="0.2">
      <c r="A786" s="837" t="s">
        <v>13194</v>
      </c>
      <c r="B786" s="838" t="s">
        <v>13560</v>
      </c>
      <c r="C786" s="837" t="s">
        <v>7</v>
      </c>
      <c r="D786" s="837" t="s">
        <v>2794</v>
      </c>
      <c r="E786" s="839" t="s">
        <v>13432</v>
      </c>
      <c r="F786" s="839"/>
      <c r="G786" s="840" t="s">
        <v>38</v>
      </c>
      <c r="H786" s="841">
        <v>1</v>
      </c>
      <c r="I786" s="842">
        <v>39.47</v>
      </c>
      <c r="J786" s="842">
        <v>39.47</v>
      </c>
    </row>
    <row r="787" spans="1:10" ht="24" customHeight="1" x14ac:dyDescent="0.2">
      <c r="A787" s="843" t="s">
        <v>13197</v>
      </c>
      <c r="B787" s="844" t="s">
        <v>13433</v>
      </c>
      <c r="C787" s="843" t="s">
        <v>7</v>
      </c>
      <c r="D787" s="843" t="s">
        <v>1239</v>
      </c>
      <c r="E787" s="845" t="s">
        <v>13196</v>
      </c>
      <c r="F787" s="845"/>
      <c r="G787" s="846" t="s">
        <v>23</v>
      </c>
      <c r="H787" s="847">
        <v>0.77449999999999997</v>
      </c>
      <c r="I787" s="848">
        <v>12.84</v>
      </c>
      <c r="J787" s="848">
        <v>9.9445800000000002</v>
      </c>
    </row>
    <row r="788" spans="1:10" ht="24" customHeight="1" x14ac:dyDescent="0.2">
      <c r="A788" s="843" t="s">
        <v>13197</v>
      </c>
      <c r="B788" s="844" t="s">
        <v>13261</v>
      </c>
      <c r="C788" s="843" t="s">
        <v>7</v>
      </c>
      <c r="D788" s="843" t="s">
        <v>56</v>
      </c>
      <c r="E788" s="845" t="s">
        <v>13196</v>
      </c>
      <c r="F788" s="845"/>
      <c r="G788" s="846" t="s">
        <v>23</v>
      </c>
      <c r="H788" s="847">
        <v>0.77449999999999997</v>
      </c>
      <c r="I788" s="848">
        <v>16.75</v>
      </c>
      <c r="J788" s="848">
        <v>12.972875</v>
      </c>
    </row>
    <row r="789" spans="1:10" ht="24" customHeight="1" x14ac:dyDescent="0.2">
      <c r="A789" s="849" t="s">
        <v>13199</v>
      </c>
      <c r="B789" s="850" t="s">
        <v>13554</v>
      </c>
      <c r="C789" s="849" t="s">
        <v>7</v>
      </c>
      <c r="D789" s="849" t="s">
        <v>3870</v>
      </c>
      <c r="E789" s="851" t="s">
        <v>13220</v>
      </c>
      <c r="F789" s="851"/>
      <c r="G789" s="852" t="s">
        <v>38</v>
      </c>
      <c r="H789" s="853">
        <v>9.4999999999999998E-3</v>
      </c>
      <c r="I789" s="854">
        <v>16.96</v>
      </c>
      <c r="J789" s="854">
        <v>0.16112000000000001</v>
      </c>
    </row>
    <row r="790" spans="1:10" ht="24" customHeight="1" x14ac:dyDescent="0.2">
      <c r="A790" s="849" t="s">
        <v>13199</v>
      </c>
      <c r="B790" s="850" t="s">
        <v>13561</v>
      </c>
      <c r="C790" s="849" t="s">
        <v>7</v>
      </c>
      <c r="D790" s="849" t="s">
        <v>8409</v>
      </c>
      <c r="E790" s="851" t="s">
        <v>13220</v>
      </c>
      <c r="F790" s="851"/>
      <c r="G790" s="852" t="s">
        <v>38</v>
      </c>
      <c r="H790" s="853">
        <v>1</v>
      </c>
      <c r="I790" s="854">
        <v>16.39</v>
      </c>
      <c r="J790" s="854">
        <v>16.39</v>
      </c>
    </row>
    <row r="791" spans="1:10" ht="25.5" x14ac:dyDescent="0.2">
      <c r="A791" s="855"/>
      <c r="B791" s="855"/>
      <c r="C791" s="855"/>
      <c r="D791" s="855"/>
      <c r="E791" s="855" t="s">
        <v>13209</v>
      </c>
      <c r="F791" s="856">
        <v>9.6199999999999992</v>
      </c>
      <c r="G791" s="855" t="s">
        <v>13210</v>
      </c>
      <c r="H791" s="856">
        <v>8.09</v>
      </c>
      <c r="I791" s="855" t="s">
        <v>13211</v>
      </c>
      <c r="J791" s="856">
        <v>17.71</v>
      </c>
    </row>
    <row r="792" spans="1:10" ht="13.5" thickBot="1" x14ac:dyDescent="0.25">
      <c r="A792" s="855"/>
      <c r="B792" s="855"/>
      <c r="C792" s="855"/>
      <c r="D792" s="855"/>
      <c r="E792" s="855" t="s">
        <v>13212</v>
      </c>
      <c r="F792" s="856">
        <v>11.146328</v>
      </c>
      <c r="G792" s="855"/>
      <c r="H792" s="857" t="s">
        <v>13213</v>
      </c>
      <c r="I792" s="857"/>
      <c r="J792" s="856">
        <v>50.62</v>
      </c>
    </row>
    <row r="793" spans="1:10" ht="0.95" customHeight="1" thickTop="1" x14ac:dyDescent="0.2">
      <c r="A793" s="858"/>
      <c r="B793" s="858"/>
      <c r="C793" s="858"/>
      <c r="D793" s="858"/>
      <c r="E793" s="858"/>
      <c r="F793" s="858"/>
      <c r="G793" s="858"/>
      <c r="H793" s="858"/>
      <c r="I793" s="858"/>
      <c r="J793" s="858"/>
    </row>
    <row r="794" spans="1:10" ht="18" customHeight="1" x14ac:dyDescent="0.2">
      <c r="A794" s="833" t="s">
        <v>13562</v>
      </c>
      <c r="B794" s="834" t="s">
        <v>13186</v>
      </c>
      <c r="C794" s="833" t="s">
        <v>13187</v>
      </c>
      <c r="D794" s="833" t="s">
        <v>13188</v>
      </c>
      <c r="E794" s="835" t="s">
        <v>13189</v>
      </c>
      <c r="F794" s="835"/>
      <c r="G794" s="836" t="s">
        <v>13190</v>
      </c>
      <c r="H794" s="834" t="s">
        <v>13191</v>
      </c>
      <c r="I794" s="834" t="s">
        <v>13192</v>
      </c>
      <c r="J794" s="834" t="s">
        <v>13193</v>
      </c>
    </row>
    <row r="795" spans="1:10" ht="36" customHeight="1" x14ac:dyDescent="0.2">
      <c r="A795" s="837" t="s">
        <v>13194</v>
      </c>
      <c r="B795" s="838" t="s">
        <v>13563</v>
      </c>
      <c r="C795" s="837" t="s">
        <v>7</v>
      </c>
      <c r="D795" s="837" t="s">
        <v>4437</v>
      </c>
      <c r="E795" s="839" t="s">
        <v>13432</v>
      </c>
      <c r="F795" s="839"/>
      <c r="G795" s="840" t="s">
        <v>38</v>
      </c>
      <c r="H795" s="841">
        <v>1</v>
      </c>
      <c r="I795" s="842">
        <v>19.28</v>
      </c>
      <c r="J795" s="842">
        <v>19.28</v>
      </c>
    </row>
    <row r="796" spans="1:10" ht="24" customHeight="1" x14ac:dyDescent="0.2">
      <c r="A796" s="843" t="s">
        <v>13197</v>
      </c>
      <c r="B796" s="844" t="s">
        <v>13433</v>
      </c>
      <c r="C796" s="843" t="s">
        <v>7</v>
      </c>
      <c r="D796" s="843" t="s">
        <v>1239</v>
      </c>
      <c r="E796" s="845" t="s">
        <v>13196</v>
      </c>
      <c r="F796" s="845"/>
      <c r="G796" s="846" t="s">
        <v>23</v>
      </c>
      <c r="H796" s="847">
        <v>0.2</v>
      </c>
      <c r="I796" s="848">
        <v>12.84</v>
      </c>
      <c r="J796" s="848">
        <v>2.5680000000000001</v>
      </c>
    </row>
    <row r="797" spans="1:10" ht="24" customHeight="1" x14ac:dyDescent="0.2">
      <c r="A797" s="843" t="s">
        <v>13197</v>
      </c>
      <c r="B797" s="844" t="s">
        <v>13261</v>
      </c>
      <c r="C797" s="843" t="s">
        <v>7</v>
      </c>
      <c r="D797" s="843" t="s">
        <v>56</v>
      </c>
      <c r="E797" s="845" t="s">
        <v>13196</v>
      </c>
      <c r="F797" s="845"/>
      <c r="G797" s="846" t="s">
        <v>23</v>
      </c>
      <c r="H797" s="847">
        <v>0.2</v>
      </c>
      <c r="I797" s="848">
        <v>16.75</v>
      </c>
      <c r="J797" s="848">
        <v>3.35</v>
      </c>
    </row>
    <row r="798" spans="1:10" ht="24" customHeight="1" x14ac:dyDescent="0.2">
      <c r="A798" s="849" t="s">
        <v>13199</v>
      </c>
      <c r="B798" s="850" t="s">
        <v>13554</v>
      </c>
      <c r="C798" s="849" t="s">
        <v>7</v>
      </c>
      <c r="D798" s="849" t="s">
        <v>3870</v>
      </c>
      <c r="E798" s="851" t="s">
        <v>13220</v>
      </c>
      <c r="F798" s="851"/>
      <c r="G798" s="852" t="s">
        <v>38</v>
      </c>
      <c r="H798" s="853">
        <v>1.2999999999999999E-2</v>
      </c>
      <c r="I798" s="854">
        <v>16.96</v>
      </c>
      <c r="J798" s="854">
        <v>0.22048000000000001</v>
      </c>
    </row>
    <row r="799" spans="1:10" ht="24" customHeight="1" x14ac:dyDescent="0.2">
      <c r="A799" s="849" t="s">
        <v>13199</v>
      </c>
      <c r="B799" s="850" t="s">
        <v>13564</v>
      </c>
      <c r="C799" s="849" t="s">
        <v>7</v>
      </c>
      <c r="D799" s="849" t="s">
        <v>8419</v>
      </c>
      <c r="E799" s="851" t="s">
        <v>13220</v>
      </c>
      <c r="F799" s="851"/>
      <c r="G799" s="852" t="s">
        <v>38</v>
      </c>
      <c r="H799" s="853">
        <v>1</v>
      </c>
      <c r="I799" s="854">
        <v>13.14</v>
      </c>
      <c r="J799" s="854">
        <v>13.14</v>
      </c>
    </row>
    <row r="800" spans="1:10" ht="25.5" x14ac:dyDescent="0.2">
      <c r="A800" s="855"/>
      <c r="B800" s="855"/>
      <c r="C800" s="855"/>
      <c r="D800" s="855"/>
      <c r="E800" s="855" t="s">
        <v>13209</v>
      </c>
      <c r="F800" s="856">
        <v>2.4900000000000002</v>
      </c>
      <c r="G800" s="855" t="s">
        <v>13210</v>
      </c>
      <c r="H800" s="856">
        <v>2.09</v>
      </c>
      <c r="I800" s="855" t="s">
        <v>13211</v>
      </c>
      <c r="J800" s="856">
        <v>4.58</v>
      </c>
    </row>
    <row r="801" spans="1:10" ht="13.5" thickBot="1" x14ac:dyDescent="0.25">
      <c r="A801" s="855"/>
      <c r="B801" s="855"/>
      <c r="C801" s="855"/>
      <c r="D801" s="855"/>
      <c r="E801" s="855" t="s">
        <v>13212</v>
      </c>
      <c r="F801" s="856">
        <v>5.4446719999999997</v>
      </c>
      <c r="G801" s="855"/>
      <c r="H801" s="857" t="s">
        <v>13213</v>
      </c>
      <c r="I801" s="857"/>
      <c r="J801" s="856">
        <v>24.72</v>
      </c>
    </row>
    <row r="802" spans="1:10" ht="0.95" customHeight="1" thickTop="1" x14ac:dyDescent="0.2">
      <c r="A802" s="858"/>
      <c r="B802" s="858"/>
      <c r="C802" s="858"/>
      <c r="D802" s="858"/>
      <c r="E802" s="858"/>
      <c r="F802" s="858"/>
      <c r="G802" s="858"/>
      <c r="H802" s="858"/>
      <c r="I802" s="858"/>
      <c r="J802" s="858"/>
    </row>
    <row r="803" spans="1:10" ht="18" customHeight="1" x14ac:dyDescent="0.2">
      <c r="A803" s="833" t="s">
        <v>13565</v>
      </c>
      <c r="B803" s="834" t="s">
        <v>13186</v>
      </c>
      <c r="C803" s="833" t="s">
        <v>13187</v>
      </c>
      <c r="D803" s="833" t="s">
        <v>13188</v>
      </c>
      <c r="E803" s="835" t="s">
        <v>13189</v>
      </c>
      <c r="F803" s="835"/>
      <c r="G803" s="836" t="s">
        <v>13190</v>
      </c>
      <c r="H803" s="834" t="s">
        <v>13191</v>
      </c>
      <c r="I803" s="834" t="s">
        <v>13192</v>
      </c>
      <c r="J803" s="834" t="s">
        <v>13193</v>
      </c>
    </row>
    <row r="804" spans="1:10" ht="36" customHeight="1" x14ac:dyDescent="0.2">
      <c r="A804" s="837" t="s">
        <v>13194</v>
      </c>
      <c r="B804" s="838" t="s">
        <v>13566</v>
      </c>
      <c r="C804" s="837" t="s">
        <v>7</v>
      </c>
      <c r="D804" s="837" t="s">
        <v>4460</v>
      </c>
      <c r="E804" s="839" t="s">
        <v>13432</v>
      </c>
      <c r="F804" s="839"/>
      <c r="G804" s="840" t="s">
        <v>38</v>
      </c>
      <c r="H804" s="841">
        <v>1</v>
      </c>
      <c r="I804" s="842">
        <v>165.64</v>
      </c>
      <c r="J804" s="842">
        <v>165.64</v>
      </c>
    </row>
    <row r="805" spans="1:10" ht="24" customHeight="1" x14ac:dyDescent="0.2">
      <c r="A805" s="843" t="s">
        <v>13197</v>
      </c>
      <c r="B805" s="844" t="s">
        <v>13433</v>
      </c>
      <c r="C805" s="843" t="s">
        <v>7</v>
      </c>
      <c r="D805" s="843" t="s">
        <v>1239</v>
      </c>
      <c r="E805" s="845" t="s">
        <v>13196</v>
      </c>
      <c r="F805" s="845"/>
      <c r="G805" s="846" t="s">
        <v>23</v>
      </c>
      <c r="H805" s="847">
        <v>0.78900000000000003</v>
      </c>
      <c r="I805" s="848">
        <v>12.84</v>
      </c>
      <c r="J805" s="848">
        <v>10.13076</v>
      </c>
    </row>
    <row r="806" spans="1:10" ht="24" customHeight="1" x14ac:dyDescent="0.2">
      <c r="A806" s="843" t="s">
        <v>13197</v>
      </c>
      <c r="B806" s="844" t="s">
        <v>13261</v>
      </c>
      <c r="C806" s="843" t="s">
        <v>7</v>
      </c>
      <c r="D806" s="843" t="s">
        <v>56</v>
      </c>
      <c r="E806" s="845" t="s">
        <v>13196</v>
      </c>
      <c r="F806" s="845"/>
      <c r="G806" s="846" t="s">
        <v>23</v>
      </c>
      <c r="H806" s="847">
        <v>0.78900000000000003</v>
      </c>
      <c r="I806" s="848">
        <v>16.75</v>
      </c>
      <c r="J806" s="848">
        <v>13.21575</v>
      </c>
    </row>
    <row r="807" spans="1:10" ht="24" customHeight="1" x14ac:dyDescent="0.2">
      <c r="A807" s="849" t="s">
        <v>13199</v>
      </c>
      <c r="B807" s="850" t="s">
        <v>13554</v>
      </c>
      <c r="C807" s="849" t="s">
        <v>7</v>
      </c>
      <c r="D807" s="849" t="s">
        <v>3870</v>
      </c>
      <c r="E807" s="851" t="s">
        <v>13220</v>
      </c>
      <c r="F807" s="851"/>
      <c r="G807" s="852" t="s">
        <v>38</v>
      </c>
      <c r="H807" s="853">
        <v>1.9E-2</v>
      </c>
      <c r="I807" s="854">
        <v>16.96</v>
      </c>
      <c r="J807" s="854">
        <v>0.32224000000000003</v>
      </c>
    </row>
    <row r="808" spans="1:10" ht="24" customHeight="1" x14ac:dyDescent="0.2">
      <c r="A808" s="849" t="s">
        <v>13199</v>
      </c>
      <c r="B808" s="850" t="s">
        <v>13567</v>
      </c>
      <c r="C808" s="849" t="s">
        <v>7</v>
      </c>
      <c r="D808" s="849" t="s">
        <v>9357</v>
      </c>
      <c r="E808" s="851" t="s">
        <v>13220</v>
      </c>
      <c r="F808" s="851"/>
      <c r="G808" s="852" t="s">
        <v>38</v>
      </c>
      <c r="H808" s="853">
        <v>1</v>
      </c>
      <c r="I808" s="854">
        <v>141.97</v>
      </c>
      <c r="J808" s="854">
        <v>141.97</v>
      </c>
    </row>
    <row r="809" spans="1:10" ht="25.5" x14ac:dyDescent="0.2">
      <c r="A809" s="855"/>
      <c r="B809" s="855"/>
      <c r="C809" s="855"/>
      <c r="D809" s="855"/>
      <c r="E809" s="855" t="s">
        <v>13209</v>
      </c>
      <c r="F809" s="856">
        <v>9.8000000000000007</v>
      </c>
      <c r="G809" s="855" t="s">
        <v>13210</v>
      </c>
      <c r="H809" s="856">
        <v>8.24</v>
      </c>
      <c r="I809" s="855" t="s">
        <v>13211</v>
      </c>
      <c r="J809" s="856">
        <v>18.04</v>
      </c>
    </row>
    <row r="810" spans="1:10" ht="13.5" thickBot="1" x14ac:dyDescent="0.25">
      <c r="A810" s="855"/>
      <c r="B810" s="855"/>
      <c r="C810" s="855"/>
      <c r="D810" s="855"/>
      <c r="E810" s="855" t="s">
        <v>13212</v>
      </c>
      <c r="F810" s="856">
        <v>46.776736</v>
      </c>
      <c r="G810" s="855"/>
      <c r="H810" s="857" t="s">
        <v>13213</v>
      </c>
      <c r="I810" s="857"/>
      <c r="J810" s="856">
        <v>212.42</v>
      </c>
    </row>
    <row r="811" spans="1:10" ht="0.95" customHeight="1" thickTop="1" x14ac:dyDescent="0.2">
      <c r="A811" s="858"/>
      <c r="B811" s="858"/>
      <c r="C811" s="858"/>
      <c r="D811" s="858"/>
      <c r="E811" s="858"/>
      <c r="F811" s="858"/>
      <c r="G811" s="858"/>
      <c r="H811" s="858"/>
      <c r="I811" s="858"/>
      <c r="J811" s="858"/>
    </row>
    <row r="812" spans="1:10" ht="18" customHeight="1" x14ac:dyDescent="0.2">
      <c r="A812" s="833" t="s">
        <v>13568</v>
      </c>
      <c r="B812" s="834" t="s">
        <v>13186</v>
      </c>
      <c r="C812" s="833" t="s">
        <v>13187</v>
      </c>
      <c r="D812" s="833" t="s">
        <v>13188</v>
      </c>
      <c r="E812" s="835" t="s">
        <v>13189</v>
      </c>
      <c r="F812" s="835"/>
      <c r="G812" s="836" t="s">
        <v>13190</v>
      </c>
      <c r="H812" s="834" t="s">
        <v>13191</v>
      </c>
      <c r="I812" s="834" t="s">
        <v>13192</v>
      </c>
      <c r="J812" s="834" t="s">
        <v>13193</v>
      </c>
    </row>
    <row r="813" spans="1:10" ht="24" customHeight="1" x14ac:dyDescent="0.2">
      <c r="A813" s="837" t="s">
        <v>13194</v>
      </c>
      <c r="B813" s="838" t="s">
        <v>13569</v>
      </c>
      <c r="C813" s="837" t="s">
        <v>7</v>
      </c>
      <c r="D813" s="837" t="s">
        <v>139</v>
      </c>
      <c r="E813" s="839" t="s">
        <v>13440</v>
      </c>
      <c r="F813" s="839"/>
      <c r="G813" s="840" t="s">
        <v>13243</v>
      </c>
      <c r="H813" s="841">
        <v>1</v>
      </c>
      <c r="I813" s="842">
        <v>485.69</v>
      </c>
      <c r="J813" s="842">
        <v>485.69</v>
      </c>
    </row>
    <row r="814" spans="1:10" ht="24" customHeight="1" x14ac:dyDescent="0.2">
      <c r="A814" s="843" t="s">
        <v>13197</v>
      </c>
      <c r="B814" s="844" t="s">
        <v>13244</v>
      </c>
      <c r="C814" s="843" t="s">
        <v>7</v>
      </c>
      <c r="D814" s="843" t="s">
        <v>25</v>
      </c>
      <c r="E814" s="845" t="s">
        <v>13196</v>
      </c>
      <c r="F814" s="845"/>
      <c r="G814" s="846" t="s">
        <v>23</v>
      </c>
      <c r="H814" s="847">
        <v>0.4</v>
      </c>
      <c r="I814" s="848">
        <v>13.34</v>
      </c>
      <c r="J814" s="848">
        <v>5.3360000000000003</v>
      </c>
    </row>
    <row r="815" spans="1:10" ht="24" customHeight="1" x14ac:dyDescent="0.2">
      <c r="A815" s="843" t="s">
        <v>13197</v>
      </c>
      <c r="B815" s="844" t="s">
        <v>13570</v>
      </c>
      <c r="C815" s="843" t="s">
        <v>7</v>
      </c>
      <c r="D815" s="843" t="s">
        <v>230</v>
      </c>
      <c r="E815" s="845" t="s">
        <v>13196</v>
      </c>
      <c r="F815" s="845"/>
      <c r="G815" s="846" t="s">
        <v>23</v>
      </c>
      <c r="H815" s="847">
        <v>2</v>
      </c>
      <c r="I815" s="848">
        <v>16.170000000000002</v>
      </c>
      <c r="J815" s="848">
        <v>32.340000000000003</v>
      </c>
    </row>
    <row r="816" spans="1:10" ht="24" customHeight="1" x14ac:dyDescent="0.2">
      <c r="A816" s="849" t="s">
        <v>13199</v>
      </c>
      <c r="B816" s="850" t="s">
        <v>13571</v>
      </c>
      <c r="C816" s="849" t="s">
        <v>7</v>
      </c>
      <c r="D816" s="849" t="s">
        <v>6790</v>
      </c>
      <c r="E816" s="851" t="s">
        <v>13220</v>
      </c>
      <c r="F816" s="851"/>
      <c r="G816" s="852" t="s">
        <v>13243</v>
      </c>
      <c r="H816" s="853">
        <v>1</v>
      </c>
      <c r="I816" s="854">
        <v>435.73</v>
      </c>
      <c r="J816" s="854">
        <v>435.73</v>
      </c>
    </row>
    <row r="817" spans="1:10" ht="24" customHeight="1" x14ac:dyDescent="0.2">
      <c r="A817" s="849" t="s">
        <v>13199</v>
      </c>
      <c r="B817" s="850" t="s">
        <v>13572</v>
      </c>
      <c r="C817" s="849" t="s">
        <v>7</v>
      </c>
      <c r="D817" s="849" t="s">
        <v>7965</v>
      </c>
      <c r="E817" s="851" t="s">
        <v>13220</v>
      </c>
      <c r="F817" s="851"/>
      <c r="G817" s="852" t="s">
        <v>38</v>
      </c>
      <c r="H817" s="853">
        <v>4</v>
      </c>
      <c r="I817" s="854">
        <v>3.07</v>
      </c>
      <c r="J817" s="854">
        <v>12.28</v>
      </c>
    </row>
    <row r="818" spans="1:10" ht="25.5" x14ac:dyDescent="0.2">
      <c r="A818" s="855"/>
      <c r="B818" s="855"/>
      <c r="C818" s="855"/>
      <c r="D818" s="855"/>
      <c r="E818" s="855" t="s">
        <v>13209</v>
      </c>
      <c r="F818" s="856">
        <v>15.53</v>
      </c>
      <c r="G818" s="855" t="s">
        <v>13210</v>
      </c>
      <c r="H818" s="856">
        <v>13.05</v>
      </c>
      <c r="I818" s="855" t="s">
        <v>13211</v>
      </c>
      <c r="J818" s="856">
        <v>28.58</v>
      </c>
    </row>
    <row r="819" spans="1:10" ht="13.5" thickBot="1" x14ac:dyDescent="0.25">
      <c r="A819" s="855"/>
      <c r="B819" s="855"/>
      <c r="C819" s="855"/>
      <c r="D819" s="855"/>
      <c r="E819" s="855" t="s">
        <v>13212</v>
      </c>
      <c r="F819" s="856">
        <v>137.15885599999999</v>
      </c>
      <c r="G819" s="855"/>
      <c r="H819" s="857" t="s">
        <v>13213</v>
      </c>
      <c r="I819" s="857"/>
      <c r="J819" s="856">
        <v>622.85</v>
      </c>
    </row>
    <row r="820" spans="1:10" ht="0.95" customHeight="1" thickTop="1" x14ac:dyDescent="0.2">
      <c r="A820" s="858"/>
      <c r="B820" s="858"/>
      <c r="C820" s="858"/>
      <c r="D820" s="858"/>
      <c r="E820" s="858"/>
      <c r="F820" s="858"/>
      <c r="G820" s="858"/>
      <c r="H820" s="858"/>
      <c r="I820" s="858"/>
      <c r="J820" s="858"/>
    </row>
    <row r="821" spans="1:10" ht="18" customHeight="1" x14ac:dyDescent="0.2">
      <c r="A821" s="833" t="s">
        <v>13573</v>
      </c>
      <c r="B821" s="834" t="s">
        <v>13186</v>
      </c>
      <c r="C821" s="833" t="s">
        <v>13187</v>
      </c>
      <c r="D821" s="833" t="s">
        <v>13188</v>
      </c>
      <c r="E821" s="835" t="s">
        <v>13189</v>
      </c>
      <c r="F821" s="835"/>
      <c r="G821" s="836" t="s">
        <v>13190</v>
      </c>
      <c r="H821" s="834" t="s">
        <v>13191</v>
      </c>
      <c r="I821" s="834" t="s">
        <v>13192</v>
      </c>
      <c r="J821" s="834" t="s">
        <v>13193</v>
      </c>
    </row>
    <row r="822" spans="1:10" ht="24" customHeight="1" x14ac:dyDescent="0.2">
      <c r="A822" s="837" t="s">
        <v>13194</v>
      </c>
      <c r="B822" s="838" t="s">
        <v>13574</v>
      </c>
      <c r="C822" s="837" t="s">
        <v>7</v>
      </c>
      <c r="D822" s="837" t="s">
        <v>9905</v>
      </c>
      <c r="E822" s="839" t="s">
        <v>13432</v>
      </c>
      <c r="F822" s="839"/>
      <c r="G822" s="840" t="s">
        <v>38</v>
      </c>
      <c r="H822" s="841">
        <v>1</v>
      </c>
      <c r="I822" s="842">
        <v>31.76</v>
      </c>
      <c r="J822" s="842">
        <v>31.76</v>
      </c>
    </row>
    <row r="823" spans="1:10" ht="24" customHeight="1" x14ac:dyDescent="0.2">
      <c r="A823" s="843" t="s">
        <v>13197</v>
      </c>
      <c r="B823" s="844" t="s">
        <v>13244</v>
      </c>
      <c r="C823" s="843" t="s">
        <v>7</v>
      </c>
      <c r="D823" s="843" t="s">
        <v>25</v>
      </c>
      <c r="E823" s="845" t="s">
        <v>13196</v>
      </c>
      <c r="F823" s="845"/>
      <c r="G823" s="846" t="s">
        <v>23</v>
      </c>
      <c r="H823" s="847">
        <v>9.9599999999999994E-2</v>
      </c>
      <c r="I823" s="848">
        <v>13.34</v>
      </c>
      <c r="J823" s="848">
        <v>1.3286640000000001</v>
      </c>
    </row>
    <row r="824" spans="1:10" ht="24" customHeight="1" x14ac:dyDescent="0.2">
      <c r="A824" s="843" t="s">
        <v>13197</v>
      </c>
      <c r="B824" s="844" t="s">
        <v>13261</v>
      </c>
      <c r="C824" s="843" t="s">
        <v>7</v>
      </c>
      <c r="D824" s="843" t="s">
        <v>56</v>
      </c>
      <c r="E824" s="845" t="s">
        <v>13196</v>
      </c>
      <c r="F824" s="845"/>
      <c r="G824" s="846" t="s">
        <v>23</v>
      </c>
      <c r="H824" s="847">
        <v>0.31619999999999998</v>
      </c>
      <c r="I824" s="848">
        <v>16.75</v>
      </c>
      <c r="J824" s="848">
        <v>5.2963500000000003</v>
      </c>
    </row>
    <row r="825" spans="1:10" ht="24" customHeight="1" x14ac:dyDescent="0.2">
      <c r="A825" s="849" t="s">
        <v>13199</v>
      </c>
      <c r="B825" s="850" t="s">
        <v>13575</v>
      </c>
      <c r="C825" s="849" t="s">
        <v>7</v>
      </c>
      <c r="D825" s="849" t="s">
        <v>7934</v>
      </c>
      <c r="E825" s="851" t="s">
        <v>13220</v>
      </c>
      <c r="F825" s="851"/>
      <c r="G825" s="852" t="s">
        <v>38</v>
      </c>
      <c r="H825" s="853">
        <v>1</v>
      </c>
      <c r="I825" s="854">
        <v>25.13</v>
      </c>
      <c r="J825" s="854">
        <v>25.13</v>
      </c>
    </row>
    <row r="826" spans="1:10" ht="25.5" x14ac:dyDescent="0.2">
      <c r="A826" s="855"/>
      <c r="B826" s="855"/>
      <c r="C826" s="855"/>
      <c r="D826" s="855"/>
      <c r="E826" s="855" t="s">
        <v>13209</v>
      </c>
      <c r="F826" s="856">
        <v>2.82</v>
      </c>
      <c r="G826" s="855" t="s">
        <v>13210</v>
      </c>
      <c r="H826" s="856">
        <v>2.37</v>
      </c>
      <c r="I826" s="855" t="s">
        <v>13211</v>
      </c>
      <c r="J826" s="856">
        <v>5.19</v>
      </c>
    </row>
    <row r="827" spans="1:10" ht="13.5" thickBot="1" x14ac:dyDescent="0.25">
      <c r="A827" s="855"/>
      <c r="B827" s="855"/>
      <c r="C827" s="855"/>
      <c r="D827" s="855"/>
      <c r="E827" s="855" t="s">
        <v>13212</v>
      </c>
      <c r="F827" s="856">
        <v>8.9690239999999992</v>
      </c>
      <c r="G827" s="855"/>
      <c r="H827" s="857" t="s">
        <v>13213</v>
      </c>
      <c r="I827" s="857"/>
      <c r="J827" s="856">
        <v>40.729999999999997</v>
      </c>
    </row>
    <row r="828" spans="1:10" ht="0.95" customHeight="1" thickTop="1" x14ac:dyDescent="0.2">
      <c r="A828" s="858"/>
      <c r="B828" s="858"/>
      <c r="C828" s="858"/>
      <c r="D828" s="858"/>
      <c r="E828" s="858"/>
      <c r="F828" s="858"/>
      <c r="G828" s="858"/>
      <c r="H828" s="858"/>
      <c r="I828" s="858"/>
      <c r="J828" s="858"/>
    </row>
    <row r="829" spans="1:10" ht="18" customHeight="1" x14ac:dyDescent="0.2">
      <c r="A829" s="833" t="s">
        <v>13576</v>
      </c>
      <c r="B829" s="834" t="s">
        <v>13186</v>
      </c>
      <c r="C829" s="833" t="s">
        <v>13187</v>
      </c>
      <c r="D829" s="833" t="s">
        <v>13188</v>
      </c>
      <c r="E829" s="835" t="s">
        <v>13189</v>
      </c>
      <c r="F829" s="835"/>
      <c r="G829" s="836" t="s">
        <v>13190</v>
      </c>
      <c r="H829" s="834" t="s">
        <v>13191</v>
      </c>
      <c r="I829" s="834" t="s">
        <v>13192</v>
      </c>
      <c r="J829" s="834" t="s">
        <v>13193</v>
      </c>
    </row>
    <row r="830" spans="1:10" ht="24" customHeight="1" x14ac:dyDescent="0.2">
      <c r="A830" s="837" t="s">
        <v>13194</v>
      </c>
      <c r="B830" s="838" t="s">
        <v>13577</v>
      </c>
      <c r="C830" s="837" t="s">
        <v>7</v>
      </c>
      <c r="D830" s="837" t="s">
        <v>9906</v>
      </c>
      <c r="E830" s="839" t="s">
        <v>13432</v>
      </c>
      <c r="F830" s="839"/>
      <c r="G830" s="840" t="s">
        <v>38</v>
      </c>
      <c r="H830" s="841">
        <v>1</v>
      </c>
      <c r="I830" s="842">
        <v>31.13</v>
      </c>
      <c r="J830" s="842">
        <v>31.13</v>
      </c>
    </row>
    <row r="831" spans="1:10" ht="24" customHeight="1" x14ac:dyDescent="0.2">
      <c r="A831" s="843" t="s">
        <v>13197</v>
      </c>
      <c r="B831" s="844" t="s">
        <v>13244</v>
      </c>
      <c r="C831" s="843" t="s">
        <v>7</v>
      </c>
      <c r="D831" s="843" t="s">
        <v>25</v>
      </c>
      <c r="E831" s="845" t="s">
        <v>13196</v>
      </c>
      <c r="F831" s="845"/>
      <c r="G831" s="846" t="s">
        <v>23</v>
      </c>
      <c r="H831" s="847">
        <v>9.9599999999999994E-2</v>
      </c>
      <c r="I831" s="848">
        <v>13.34</v>
      </c>
      <c r="J831" s="848">
        <v>1.3286640000000001</v>
      </c>
    </row>
    <row r="832" spans="1:10" ht="24" customHeight="1" x14ac:dyDescent="0.2">
      <c r="A832" s="843" t="s">
        <v>13197</v>
      </c>
      <c r="B832" s="844" t="s">
        <v>13261</v>
      </c>
      <c r="C832" s="843" t="s">
        <v>7</v>
      </c>
      <c r="D832" s="843" t="s">
        <v>56</v>
      </c>
      <c r="E832" s="845" t="s">
        <v>13196</v>
      </c>
      <c r="F832" s="845"/>
      <c r="G832" s="846" t="s">
        <v>23</v>
      </c>
      <c r="H832" s="847">
        <v>0.31619999999999998</v>
      </c>
      <c r="I832" s="848">
        <v>16.75</v>
      </c>
      <c r="J832" s="848">
        <v>5.2963500000000003</v>
      </c>
    </row>
    <row r="833" spans="1:10" ht="24" customHeight="1" x14ac:dyDescent="0.2">
      <c r="A833" s="849" t="s">
        <v>13199</v>
      </c>
      <c r="B833" s="850" t="s">
        <v>13578</v>
      </c>
      <c r="C833" s="849" t="s">
        <v>7</v>
      </c>
      <c r="D833" s="849" t="s">
        <v>8478</v>
      </c>
      <c r="E833" s="851" t="s">
        <v>13220</v>
      </c>
      <c r="F833" s="851"/>
      <c r="G833" s="852" t="s">
        <v>38</v>
      </c>
      <c r="H833" s="853">
        <v>1</v>
      </c>
      <c r="I833" s="854">
        <v>24.5</v>
      </c>
      <c r="J833" s="854">
        <v>24.5</v>
      </c>
    </row>
    <row r="834" spans="1:10" ht="25.5" x14ac:dyDescent="0.2">
      <c r="A834" s="855"/>
      <c r="B834" s="855"/>
      <c r="C834" s="855"/>
      <c r="D834" s="855"/>
      <c r="E834" s="855" t="s">
        <v>13209</v>
      </c>
      <c r="F834" s="856">
        <v>2.82</v>
      </c>
      <c r="G834" s="855" t="s">
        <v>13210</v>
      </c>
      <c r="H834" s="856">
        <v>2.37</v>
      </c>
      <c r="I834" s="855" t="s">
        <v>13211</v>
      </c>
      <c r="J834" s="856">
        <v>5.19</v>
      </c>
    </row>
    <row r="835" spans="1:10" ht="13.5" thickBot="1" x14ac:dyDescent="0.25">
      <c r="A835" s="855"/>
      <c r="B835" s="855"/>
      <c r="C835" s="855"/>
      <c r="D835" s="855"/>
      <c r="E835" s="855" t="s">
        <v>13212</v>
      </c>
      <c r="F835" s="856">
        <v>8.791112</v>
      </c>
      <c r="G835" s="855"/>
      <c r="H835" s="857" t="s">
        <v>13213</v>
      </c>
      <c r="I835" s="857"/>
      <c r="J835" s="856">
        <v>39.92</v>
      </c>
    </row>
    <row r="836" spans="1:10" ht="0.95" customHeight="1" thickTop="1" x14ac:dyDescent="0.2">
      <c r="A836" s="858"/>
      <c r="B836" s="858"/>
      <c r="C836" s="858"/>
      <c r="D836" s="858"/>
      <c r="E836" s="858"/>
      <c r="F836" s="858"/>
      <c r="G836" s="858"/>
      <c r="H836" s="858"/>
      <c r="I836" s="858"/>
      <c r="J836" s="858"/>
    </row>
    <row r="837" spans="1:10" ht="18" customHeight="1" x14ac:dyDescent="0.2">
      <c r="A837" s="833" t="s">
        <v>13579</v>
      </c>
      <c r="B837" s="834" t="s">
        <v>13186</v>
      </c>
      <c r="C837" s="833" t="s">
        <v>13187</v>
      </c>
      <c r="D837" s="833" t="s">
        <v>13188</v>
      </c>
      <c r="E837" s="835" t="s">
        <v>13189</v>
      </c>
      <c r="F837" s="835"/>
      <c r="G837" s="836" t="s">
        <v>13190</v>
      </c>
      <c r="H837" s="834" t="s">
        <v>13191</v>
      </c>
      <c r="I837" s="834" t="s">
        <v>13192</v>
      </c>
      <c r="J837" s="834" t="s">
        <v>13193</v>
      </c>
    </row>
    <row r="838" spans="1:10" ht="24" customHeight="1" x14ac:dyDescent="0.2">
      <c r="A838" s="837" t="s">
        <v>13194</v>
      </c>
      <c r="B838" s="838" t="s">
        <v>13580</v>
      </c>
      <c r="C838" s="837" t="s">
        <v>7</v>
      </c>
      <c r="D838" s="837" t="s">
        <v>9847</v>
      </c>
      <c r="E838" s="839" t="s">
        <v>13432</v>
      </c>
      <c r="F838" s="839"/>
      <c r="G838" s="840" t="s">
        <v>38</v>
      </c>
      <c r="H838" s="841">
        <v>1</v>
      </c>
      <c r="I838" s="842">
        <v>9.68</v>
      </c>
      <c r="J838" s="842">
        <v>9.68</v>
      </c>
    </row>
    <row r="839" spans="1:10" ht="24" customHeight="1" x14ac:dyDescent="0.2">
      <c r="A839" s="843" t="s">
        <v>13197</v>
      </c>
      <c r="B839" s="844" t="s">
        <v>13244</v>
      </c>
      <c r="C839" s="843" t="s">
        <v>7</v>
      </c>
      <c r="D839" s="843" t="s">
        <v>25</v>
      </c>
      <c r="E839" s="845" t="s">
        <v>13196</v>
      </c>
      <c r="F839" s="845"/>
      <c r="G839" s="846" t="s">
        <v>23</v>
      </c>
      <c r="H839" s="847">
        <v>4.8099999999999997E-2</v>
      </c>
      <c r="I839" s="848">
        <v>13.34</v>
      </c>
      <c r="J839" s="848">
        <v>0.64165399999999995</v>
      </c>
    </row>
    <row r="840" spans="1:10" ht="24" customHeight="1" x14ac:dyDescent="0.2">
      <c r="A840" s="843" t="s">
        <v>13197</v>
      </c>
      <c r="B840" s="844" t="s">
        <v>13261</v>
      </c>
      <c r="C840" s="843" t="s">
        <v>7</v>
      </c>
      <c r="D840" s="843" t="s">
        <v>56</v>
      </c>
      <c r="E840" s="845" t="s">
        <v>13196</v>
      </c>
      <c r="F840" s="845"/>
      <c r="G840" s="846" t="s">
        <v>23</v>
      </c>
      <c r="H840" s="847">
        <v>0.1525</v>
      </c>
      <c r="I840" s="848">
        <v>16.75</v>
      </c>
      <c r="J840" s="848">
        <v>2.5543749999999998</v>
      </c>
    </row>
    <row r="841" spans="1:10" ht="24" customHeight="1" x14ac:dyDescent="0.2">
      <c r="A841" s="849" t="s">
        <v>13199</v>
      </c>
      <c r="B841" s="850" t="s">
        <v>13581</v>
      </c>
      <c r="C841" s="849" t="s">
        <v>7</v>
      </c>
      <c r="D841" s="849" t="s">
        <v>6706</v>
      </c>
      <c r="E841" s="851" t="s">
        <v>13220</v>
      </c>
      <c r="F841" s="851"/>
      <c r="G841" s="852" t="s">
        <v>38</v>
      </c>
      <c r="H841" s="853">
        <v>1</v>
      </c>
      <c r="I841" s="854">
        <v>6.39</v>
      </c>
      <c r="J841" s="854">
        <v>6.39</v>
      </c>
    </row>
    <row r="842" spans="1:10" ht="24" customHeight="1" x14ac:dyDescent="0.2">
      <c r="A842" s="849" t="s">
        <v>13199</v>
      </c>
      <c r="B842" s="850" t="s">
        <v>13509</v>
      </c>
      <c r="C842" s="849" t="s">
        <v>7</v>
      </c>
      <c r="D842" s="849" t="s">
        <v>3869</v>
      </c>
      <c r="E842" s="851" t="s">
        <v>13220</v>
      </c>
      <c r="F842" s="851"/>
      <c r="G842" s="852" t="s">
        <v>38</v>
      </c>
      <c r="H842" s="853">
        <v>2.1000000000000001E-2</v>
      </c>
      <c r="I842" s="854">
        <v>4.5999999999999996</v>
      </c>
      <c r="J842" s="854">
        <v>9.6600000000000005E-2</v>
      </c>
    </row>
    <row r="843" spans="1:10" ht="25.5" x14ac:dyDescent="0.2">
      <c r="A843" s="855"/>
      <c r="B843" s="855"/>
      <c r="C843" s="855"/>
      <c r="D843" s="855"/>
      <c r="E843" s="855" t="s">
        <v>13209</v>
      </c>
      <c r="F843" s="856">
        <v>1.36</v>
      </c>
      <c r="G843" s="855" t="s">
        <v>13210</v>
      </c>
      <c r="H843" s="856">
        <v>1.1399999999999999</v>
      </c>
      <c r="I843" s="855" t="s">
        <v>13211</v>
      </c>
      <c r="J843" s="856">
        <v>2.5</v>
      </c>
    </row>
    <row r="844" spans="1:10" ht="13.5" thickBot="1" x14ac:dyDescent="0.25">
      <c r="A844" s="855"/>
      <c r="B844" s="855"/>
      <c r="C844" s="855"/>
      <c r="D844" s="855"/>
      <c r="E844" s="855" t="s">
        <v>13212</v>
      </c>
      <c r="F844" s="856">
        <v>2.7336320000000001</v>
      </c>
      <c r="G844" s="855"/>
      <c r="H844" s="857" t="s">
        <v>13213</v>
      </c>
      <c r="I844" s="857"/>
      <c r="J844" s="856">
        <v>12.41</v>
      </c>
    </row>
    <row r="845" spans="1:10" ht="0.95" customHeight="1" thickTop="1" x14ac:dyDescent="0.2">
      <c r="A845" s="858"/>
      <c r="B845" s="858"/>
      <c r="C845" s="858"/>
      <c r="D845" s="858"/>
      <c r="E845" s="858"/>
      <c r="F845" s="858"/>
      <c r="G845" s="858"/>
      <c r="H845" s="858"/>
      <c r="I845" s="858"/>
      <c r="J845" s="858"/>
    </row>
    <row r="846" spans="1:10" ht="18" customHeight="1" x14ac:dyDescent="0.2">
      <c r="A846" s="833" t="s">
        <v>13582</v>
      </c>
      <c r="B846" s="834" t="s">
        <v>13186</v>
      </c>
      <c r="C846" s="833" t="s">
        <v>13187</v>
      </c>
      <c r="D846" s="833" t="s">
        <v>13188</v>
      </c>
      <c r="E846" s="835" t="s">
        <v>13189</v>
      </c>
      <c r="F846" s="835"/>
      <c r="G846" s="836" t="s">
        <v>13190</v>
      </c>
      <c r="H846" s="834" t="s">
        <v>13191</v>
      </c>
      <c r="I846" s="834" t="s">
        <v>13192</v>
      </c>
      <c r="J846" s="834" t="s">
        <v>13193</v>
      </c>
    </row>
    <row r="847" spans="1:10" ht="36" customHeight="1" x14ac:dyDescent="0.2">
      <c r="A847" s="837" t="s">
        <v>13194</v>
      </c>
      <c r="B847" s="838" t="s">
        <v>13583</v>
      </c>
      <c r="C847" s="837" t="s">
        <v>7</v>
      </c>
      <c r="D847" s="837" t="s">
        <v>1459</v>
      </c>
      <c r="E847" s="839" t="s">
        <v>13432</v>
      </c>
      <c r="F847" s="839"/>
      <c r="G847" s="840" t="s">
        <v>38</v>
      </c>
      <c r="H847" s="841">
        <v>1</v>
      </c>
      <c r="I847" s="842">
        <v>5.55</v>
      </c>
      <c r="J847" s="842">
        <v>5.55</v>
      </c>
    </row>
    <row r="848" spans="1:10" ht="24" customHeight="1" x14ac:dyDescent="0.2">
      <c r="A848" s="843" t="s">
        <v>13197</v>
      </c>
      <c r="B848" s="844" t="s">
        <v>13433</v>
      </c>
      <c r="C848" s="843" t="s">
        <v>7</v>
      </c>
      <c r="D848" s="843" t="s">
        <v>1239</v>
      </c>
      <c r="E848" s="845" t="s">
        <v>13196</v>
      </c>
      <c r="F848" s="845"/>
      <c r="G848" s="846" t="s">
        <v>23</v>
      </c>
      <c r="H848" s="847">
        <v>0.1</v>
      </c>
      <c r="I848" s="848">
        <v>12.84</v>
      </c>
      <c r="J848" s="848">
        <v>1.284</v>
      </c>
    </row>
    <row r="849" spans="1:10" ht="24" customHeight="1" x14ac:dyDescent="0.2">
      <c r="A849" s="843" t="s">
        <v>13197</v>
      </c>
      <c r="B849" s="844" t="s">
        <v>13261</v>
      </c>
      <c r="C849" s="843" t="s">
        <v>7</v>
      </c>
      <c r="D849" s="843" t="s">
        <v>56</v>
      </c>
      <c r="E849" s="845" t="s">
        <v>13196</v>
      </c>
      <c r="F849" s="845"/>
      <c r="G849" s="846" t="s">
        <v>23</v>
      </c>
      <c r="H849" s="847">
        <v>0.1</v>
      </c>
      <c r="I849" s="848">
        <v>16.75</v>
      </c>
      <c r="J849" s="848">
        <v>1.675</v>
      </c>
    </row>
    <row r="850" spans="1:10" ht="24" customHeight="1" x14ac:dyDescent="0.2">
      <c r="A850" s="849" t="s">
        <v>13199</v>
      </c>
      <c r="B850" s="850" t="s">
        <v>13434</v>
      </c>
      <c r="C850" s="849" t="s">
        <v>7</v>
      </c>
      <c r="D850" s="849" t="s">
        <v>5074</v>
      </c>
      <c r="E850" s="851" t="s">
        <v>13220</v>
      </c>
      <c r="F850" s="851"/>
      <c r="G850" s="852" t="s">
        <v>38</v>
      </c>
      <c r="H850" s="853">
        <v>7.0000000000000001E-3</v>
      </c>
      <c r="I850" s="854">
        <v>84.64</v>
      </c>
      <c r="J850" s="854">
        <v>0.59248000000000001</v>
      </c>
    </row>
    <row r="851" spans="1:10" ht="24" customHeight="1" x14ac:dyDescent="0.2">
      <c r="A851" s="849" t="s">
        <v>13199</v>
      </c>
      <c r="B851" s="850" t="s">
        <v>13435</v>
      </c>
      <c r="C851" s="849" t="s">
        <v>7</v>
      </c>
      <c r="D851" s="849" t="s">
        <v>7401</v>
      </c>
      <c r="E851" s="851" t="s">
        <v>13220</v>
      </c>
      <c r="F851" s="851"/>
      <c r="G851" s="852" t="s">
        <v>38</v>
      </c>
      <c r="H851" s="853">
        <v>0.05</v>
      </c>
      <c r="I851" s="854">
        <v>2.11</v>
      </c>
      <c r="J851" s="854">
        <v>0.1055</v>
      </c>
    </row>
    <row r="852" spans="1:10" ht="24" customHeight="1" x14ac:dyDescent="0.2">
      <c r="A852" s="849" t="s">
        <v>13199</v>
      </c>
      <c r="B852" s="850" t="s">
        <v>13584</v>
      </c>
      <c r="C852" s="849" t="s">
        <v>7</v>
      </c>
      <c r="D852" s="849" t="s">
        <v>7662</v>
      </c>
      <c r="E852" s="851" t="s">
        <v>13220</v>
      </c>
      <c r="F852" s="851"/>
      <c r="G852" s="852" t="s">
        <v>38</v>
      </c>
      <c r="H852" s="853">
        <v>1</v>
      </c>
      <c r="I852" s="854">
        <v>1.31</v>
      </c>
      <c r="J852" s="854">
        <v>1.31</v>
      </c>
    </row>
    <row r="853" spans="1:10" ht="24" customHeight="1" x14ac:dyDescent="0.2">
      <c r="A853" s="849" t="s">
        <v>13199</v>
      </c>
      <c r="B853" s="850" t="s">
        <v>13436</v>
      </c>
      <c r="C853" s="849" t="s">
        <v>7</v>
      </c>
      <c r="D853" s="849" t="s">
        <v>8545</v>
      </c>
      <c r="E853" s="851" t="s">
        <v>13220</v>
      </c>
      <c r="F853" s="851"/>
      <c r="G853" s="852" t="s">
        <v>38</v>
      </c>
      <c r="H853" s="853">
        <v>8.0000000000000002E-3</v>
      </c>
      <c r="I853" s="854">
        <v>73.5</v>
      </c>
      <c r="J853" s="854">
        <v>0.58799999999999997</v>
      </c>
    </row>
    <row r="854" spans="1:10" ht="25.5" x14ac:dyDescent="0.2">
      <c r="A854" s="855"/>
      <c r="B854" s="855"/>
      <c r="C854" s="855"/>
      <c r="D854" s="855"/>
      <c r="E854" s="855" t="s">
        <v>13209</v>
      </c>
      <c r="F854" s="856">
        <v>1.24</v>
      </c>
      <c r="G854" s="855" t="s">
        <v>13210</v>
      </c>
      <c r="H854" s="856">
        <v>1.05</v>
      </c>
      <c r="I854" s="855" t="s">
        <v>13211</v>
      </c>
      <c r="J854" s="856">
        <v>2.29</v>
      </c>
    </row>
    <row r="855" spans="1:10" ht="13.5" thickBot="1" x14ac:dyDescent="0.25">
      <c r="A855" s="855"/>
      <c r="B855" s="855"/>
      <c r="C855" s="855"/>
      <c r="D855" s="855"/>
      <c r="E855" s="855" t="s">
        <v>13212</v>
      </c>
      <c r="F855" s="856">
        <v>1.56732</v>
      </c>
      <c r="G855" s="855"/>
      <c r="H855" s="857" t="s">
        <v>13213</v>
      </c>
      <c r="I855" s="857"/>
      <c r="J855" s="856">
        <v>7.12</v>
      </c>
    </row>
    <row r="856" spans="1:10" ht="0.95" customHeight="1" thickTop="1" x14ac:dyDescent="0.2">
      <c r="A856" s="858"/>
      <c r="B856" s="858"/>
      <c r="C856" s="858"/>
      <c r="D856" s="858"/>
      <c r="E856" s="858"/>
      <c r="F856" s="858"/>
      <c r="G856" s="858"/>
      <c r="H856" s="858"/>
      <c r="I856" s="858"/>
      <c r="J856" s="858"/>
    </row>
    <row r="857" spans="1:10" ht="18" customHeight="1" x14ac:dyDescent="0.2">
      <c r="A857" s="833" t="s">
        <v>13585</v>
      </c>
      <c r="B857" s="834" t="s">
        <v>13186</v>
      </c>
      <c r="C857" s="833" t="s">
        <v>13187</v>
      </c>
      <c r="D857" s="833" t="s">
        <v>13188</v>
      </c>
      <c r="E857" s="835" t="s">
        <v>13189</v>
      </c>
      <c r="F857" s="835"/>
      <c r="G857" s="836" t="s">
        <v>13190</v>
      </c>
      <c r="H857" s="834" t="s">
        <v>13191</v>
      </c>
      <c r="I857" s="834" t="s">
        <v>13192</v>
      </c>
      <c r="J857" s="834" t="s">
        <v>13193</v>
      </c>
    </row>
    <row r="858" spans="1:10" ht="60" customHeight="1" x14ac:dyDescent="0.2">
      <c r="A858" s="837" t="s">
        <v>13194</v>
      </c>
      <c r="B858" s="838" t="s">
        <v>13586</v>
      </c>
      <c r="C858" s="837" t="s">
        <v>7</v>
      </c>
      <c r="D858" s="837" t="s">
        <v>612</v>
      </c>
      <c r="E858" s="839" t="s">
        <v>13432</v>
      </c>
      <c r="F858" s="839"/>
      <c r="G858" s="840" t="s">
        <v>38</v>
      </c>
      <c r="H858" s="841">
        <v>1</v>
      </c>
      <c r="I858" s="842">
        <v>196.71</v>
      </c>
      <c r="J858" s="842">
        <v>196.71</v>
      </c>
    </row>
    <row r="859" spans="1:10" ht="24" customHeight="1" x14ac:dyDescent="0.2">
      <c r="A859" s="843" t="s">
        <v>13197</v>
      </c>
      <c r="B859" s="844" t="s">
        <v>13433</v>
      </c>
      <c r="C859" s="843" t="s">
        <v>7</v>
      </c>
      <c r="D859" s="843" t="s">
        <v>1239</v>
      </c>
      <c r="E859" s="845" t="s">
        <v>13196</v>
      </c>
      <c r="F859" s="845"/>
      <c r="G859" s="846" t="s">
        <v>23</v>
      </c>
      <c r="H859" s="847">
        <v>0.308</v>
      </c>
      <c r="I859" s="848">
        <v>12.84</v>
      </c>
      <c r="J859" s="848">
        <v>3.95472</v>
      </c>
    </row>
    <row r="860" spans="1:10" ht="24" customHeight="1" x14ac:dyDescent="0.2">
      <c r="A860" s="843" t="s">
        <v>13197</v>
      </c>
      <c r="B860" s="844" t="s">
        <v>13261</v>
      </c>
      <c r="C860" s="843" t="s">
        <v>7</v>
      </c>
      <c r="D860" s="843" t="s">
        <v>56</v>
      </c>
      <c r="E860" s="845" t="s">
        <v>13196</v>
      </c>
      <c r="F860" s="845"/>
      <c r="G860" s="846" t="s">
        <v>23</v>
      </c>
      <c r="H860" s="847">
        <v>0.308</v>
      </c>
      <c r="I860" s="848">
        <v>16.75</v>
      </c>
      <c r="J860" s="848">
        <v>5.1589999999999998</v>
      </c>
    </row>
    <row r="861" spans="1:10" ht="24" customHeight="1" x14ac:dyDescent="0.2">
      <c r="A861" s="849" t="s">
        <v>13199</v>
      </c>
      <c r="B861" s="850" t="s">
        <v>13587</v>
      </c>
      <c r="C861" s="849" t="s">
        <v>7</v>
      </c>
      <c r="D861" s="849" t="s">
        <v>5073</v>
      </c>
      <c r="E861" s="851" t="s">
        <v>13220</v>
      </c>
      <c r="F861" s="851"/>
      <c r="G861" s="852" t="s">
        <v>38</v>
      </c>
      <c r="H861" s="853">
        <v>0.19400000000000001</v>
      </c>
      <c r="I861" s="854">
        <v>26.86</v>
      </c>
      <c r="J861" s="854">
        <v>5.2108400000000001</v>
      </c>
    </row>
    <row r="862" spans="1:10" ht="24" customHeight="1" x14ac:dyDescent="0.2">
      <c r="A862" s="849" t="s">
        <v>13199</v>
      </c>
      <c r="B862" s="850" t="s">
        <v>13588</v>
      </c>
      <c r="C862" s="849" t="s">
        <v>7</v>
      </c>
      <c r="D862" s="849" t="s">
        <v>5047</v>
      </c>
      <c r="E862" s="851" t="s">
        <v>13220</v>
      </c>
      <c r="F862" s="851"/>
      <c r="G862" s="852" t="s">
        <v>38</v>
      </c>
      <c r="H862" s="853">
        <v>1</v>
      </c>
      <c r="I862" s="854">
        <v>178.5</v>
      </c>
      <c r="J862" s="854">
        <v>178.5</v>
      </c>
    </row>
    <row r="863" spans="1:10" ht="24" customHeight="1" x14ac:dyDescent="0.2">
      <c r="A863" s="849" t="s">
        <v>13199</v>
      </c>
      <c r="B863" s="850" t="s">
        <v>13435</v>
      </c>
      <c r="C863" s="849" t="s">
        <v>7</v>
      </c>
      <c r="D863" s="849" t="s">
        <v>7401</v>
      </c>
      <c r="E863" s="851" t="s">
        <v>13220</v>
      </c>
      <c r="F863" s="851"/>
      <c r="G863" s="852" t="s">
        <v>38</v>
      </c>
      <c r="H863" s="853">
        <v>3.1E-2</v>
      </c>
      <c r="I863" s="854">
        <v>2.11</v>
      </c>
      <c r="J863" s="854">
        <v>6.5409999999999996E-2</v>
      </c>
    </row>
    <row r="864" spans="1:10" ht="24" customHeight="1" x14ac:dyDescent="0.2">
      <c r="A864" s="849" t="s">
        <v>13199</v>
      </c>
      <c r="B864" s="850" t="s">
        <v>13436</v>
      </c>
      <c r="C864" s="849" t="s">
        <v>7</v>
      </c>
      <c r="D864" s="849" t="s">
        <v>8545</v>
      </c>
      <c r="E864" s="851" t="s">
        <v>13220</v>
      </c>
      <c r="F864" s="851"/>
      <c r="G864" s="852" t="s">
        <v>38</v>
      </c>
      <c r="H864" s="853">
        <v>5.1999999999999998E-2</v>
      </c>
      <c r="I864" s="854">
        <v>73.5</v>
      </c>
      <c r="J864" s="854">
        <v>3.8220000000000001</v>
      </c>
    </row>
    <row r="865" spans="1:10" ht="25.5" x14ac:dyDescent="0.2">
      <c r="A865" s="855"/>
      <c r="B865" s="855"/>
      <c r="C865" s="855"/>
      <c r="D865" s="855"/>
      <c r="E865" s="855" t="s">
        <v>13209</v>
      </c>
      <c r="F865" s="856">
        <v>3.82</v>
      </c>
      <c r="G865" s="855" t="s">
        <v>13210</v>
      </c>
      <c r="H865" s="856">
        <v>3.22</v>
      </c>
      <c r="I865" s="855" t="s">
        <v>13211</v>
      </c>
      <c r="J865" s="856">
        <v>7.04</v>
      </c>
    </row>
    <row r="866" spans="1:10" ht="13.5" thickBot="1" x14ac:dyDescent="0.25">
      <c r="A866" s="855"/>
      <c r="B866" s="855"/>
      <c r="C866" s="855"/>
      <c r="D866" s="855"/>
      <c r="E866" s="855" t="s">
        <v>13212</v>
      </c>
      <c r="F866" s="856">
        <v>55.550904000000003</v>
      </c>
      <c r="G866" s="855"/>
      <c r="H866" s="857" t="s">
        <v>13213</v>
      </c>
      <c r="I866" s="857"/>
      <c r="J866" s="856">
        <v>252.26</v>
      </c>
    </row>
    <row r="867" spans="1:10" ht="0.95" customHeight="1" thickTop="1" x14ac:dyDescent="0.2">
      <c r="A867" s="858"/>
      <c r="B867" s="858"/>
      <c r="C867" s="858"/>
      <c r="D867" s="858"/>
      <c r="E867" s="858"/>
      <c r="F867" s="858"/>
      <c r="G867" s="858"/>
      <c r="H867" s="858"/>
      <c r="I867" s="858"/>
      <c r="J867" s="858"/>
    </row>
    <row r="868" spans="1:10" ht="18" customHeight="1" x14ac:dyDescent="0.2">
      <c r="A868" s="833" t="s">
        <v>13589</v>
      </c>
      <c r="B868" s="834" t="s">
        <v>13186</v>
      </c>
      <c r="C868" s="833" t="s">
        <v>13187</v>
      </c>
      <c r="D868" s="833" t="s">
        <v>13188</v>
      </c>
      <c r="E868" s="835" t="s">
        <v>13189</v>
      </c>
      <c r="F868" s="835"/>
      <c r="G868" s="836" t="s">
        <v>13190</v>
      </c>
      <c r="H868" s="834" t="s">
        <v>13191</v>
      </c>
      <c r="I868" s="834" t="s">
        <v>13192</v>
      </c>
      <c r="J868" s="834" t="s">
        <v>13193</v>
      </c>
    </row>
    <row r="869" spans="1:10" ht="60" customHeight="1" x14ac:dyDescent="0.2">
      <c r="A869" s="837" t="s">
        <v>13194</v>
      </c>
      <c r="B869" s="838" t="s">
        <v>13590</v>
      </c>
      <c r="C869" s="837" t="s">
        <v>7</v>
      </c>
      <c r="D869" s="837" t="s">
        <v>2810</v>
      </c>
      <c r="E869" s="839" t="s">
        <v>13432</v>
      </c>
      <c r="F869" s="839"/>
      <c r="G869" s="840" t="s">
        <v>38</v>
      </c>
      <c r="H869" s="841">
        <v>1</v>
      </c>
      <c r="I869" s="842">
        <v>4.9000000000000004</v>
      </c>
      <c r="J869" s="842">
        <v>4.9000000000000004</v>
      </c>
    </row>
    <row r="870" spans="1:10" ht="24" customHeight="1" x14ac:dyDescent="0.2">
      <c r="A870" s="843" t="s">
        <v>13197</v>
      </c>
      <c r="B870" s="844" t="s">
        <v>13433</v>
      </c>
      <c r="C870" s="843" t="s">
        <v>7</v>
      </c>
      <c r="D870" s="843" t="s">
        <v>1239</v>
      </c>
      <c r="E870" s="845" t="s">
        <v>13196</v>
      </c>
      <c r="F870" s="845"/>
      <c r="G870" s="846" t="s">
        <v>23</v>
      </c>
      <c r="H870" s="847">
        <v>0.08</v>
      </c>
      <c r="I870" s="848">
        <v>12.84</v>
      </c>
      <c r="J870" s="848">
        <v>1.0271999999999999</v>
      </c>
    </row>
    <row r="871" spans="1:10" ht="24" customHeight="1" x14ac:dyDescent="0.2">
      <c r="A871" s="843" t="s">
        <v>13197</v>
      </c>
      <c r="B871" s="844" t="s">
        <v>13261</v>
      </c>
      <c r="C871" s="843" t="s">
        <v>7</v>
      </c>
      <c r="D871" s="843" t="s">
        <v>56</v>
      </c>
      <c r="E871" s="845" t="s">
        <v>13196</v>
      </c>
      <c r="F871" s="845"/>
      <c r="G871" s="846" t="s">
        <v>23</v>
      </c>
      <c r="H871" s="847">
        <v>0.08</v>
      </c>
      <c r="I871" s="848">
        <v>16.75</v>
      </c>
      <c r="J871" s="848">
        <v>1.34</v>
      </c>
    </row>
    <row r="872" spans="1:10" ht="24" customHeight="1" x14ac:dyDescent="0.2">
      <c r="A872" s="849" t="s">
        <v>13199</v>
      </c>
      <c r="B872" s="850" t="s">
        <v>13587</v>
      </c>
      <c r="C872" s="849" t="s">
        <v>7</v>
      </c>
      <c r="D872" s="849" t="s">
        <v>5073</v>
      </c>
      <c r="E872" s="851" t="s">
        <v>13220</v>
      </c>
      <c r="F872" s="851"/>
      <c r="G872" s="852" t="s">
        <v>38</v>
      </c>
      <c r="H872" s="853">
        <v>0.04</v>
      </c>
      <c r="I872" s="854">
        <v>26.86</v>
      </c>
      <c r="J872" s="854">
        <v>1.0744</v>
      </c>
    </row>
    <row r="873" spans="1:10" ht="24" customHeight="1" x14ac:dyDescent="0.2">
      <c r="A873" s="849" t="s">
        <v>13199</v>
      </c>
      <c r="B873" s="850" t="s">
        <v>13591</v>
      </c>
      <c r="C873" s="849" t="s">
        <v>7</v>
      </c>
      <c r="D873" s="849" t="s">
        <v>5018</v>
      </c>
      <c r="E873" s="851" t="s">
        <v>13220</v>
      </c>
      <c r="F873" s="851"/>
      <c r="G873" s="852" t="s">
        <v>38</v>
      </c>
      <c r="H873" s="853">
        <v>1</v>
      </c>
      <c r="I873" s="854">
        <v>0.71</v>
      </c>
      <c r="J873" s="854">
        <v>0.71</v>
      </c>
    </row>
    <row r="874" spans="1:10" ht="24" customHeight="1" x14ac:dyDescent="0.2">
      <c r="A874" s="849" t="s">
        <v>13199</v>
      </c>
      <c r="B874" s="850" t="s">
        <v>13435</v>
      </c>
      <c r="C874" s="849" t="s">
        <v>7</v>
      </c>
      <c r="D874" s="849" t="s">
        <v>7401</v>
      </c>
      <c r="E874" s="851" t="s">
        <v>13220</v>
      </c>
      <c r="F874" s="851"/>
      <c r="G874" s="852" t="s">
        <v>38</v>
      </c>
      <c r="H874" s="853">
        <v>8.0000000000000002E-3</v>
      </c>
      <c r="I874" s="854">
        <v>2.11</v>
      </c>
      <c r="J874" s="854">
        <v>1.6879999999999999E-2</v>
      </c>
    </row>
    <row r="875" spans="1:10" ht="24" customHeight="1" x14ac:dyDescent="0.2">
      <c r="A875" s="849" t="s">
        <v>13199</v>
      </c>
      <c r="B875" s="850" t="s">
        <v>13436</v>
      </c>
      <c r="C875" s="849" t="s">
        <v>7</v>
      </c>
      <c r="D875" s="849" t="s">
        <v>8545</v>
      </c>
      <c r="E875" s="851" t="s">
        <v>13220</v>
      </c>
      <c r="F875" s="851"/>
      <c r="G875" s="852" t="s">
        <v>38</v>
      </c>
      <c r="H875" s="853">
        <v>0.01</v>
      </c>
      <c r="I875" s="854">
        <v>73.5</v>
      </c>
      <c r="J875" s="854">
        <v>0.73499999999999999</v>
      </c>
    </row>
    <row r="876" spans="1:10" ht="25.5" x14ac:dyDescent="0.2">
      <c r="A876" s="855"/>
      <c r="B876" s="855"/>
      <c r="C876" s="855"/>
      <c r="D876" s="855"/>
      <c r="E876" s="855" t="s">
        <v>13209</v>
      </c>
      <c r="F876" s="856">
        <v>0.99</v>
      </c>
      <c r="G876" s="855" t="s">
        <v>13210</v>
      </c>
      <c r="H876" s="856">
        <v>0.84</v>
      </c>
      <c r="I876" s="855" t="s">
        <v>13211</v>
      </c>
      <c r="J876" s="856">
        <v>1.83</v>
      </c>
    </row>
    <row r="877" spans="1:10" ht="13.5" thickBot="1" x14ac:dyDescent="0.25">
      <c r="A877" s="855"/>
      <c r="B877" s="855"/>
      <c r="C877" s="855"/>
      <c r="D877" s="855"/>
      <c r="E877" s="855" t="s">
        <v>13212</v>
      </c>
      <c r="F877" s="856">
        <v>1.3837600000000001</v>
      </c>
      <c r="G877" s="855"/>
      <c r="H877" s="857" t="s">
        <v>13213</v>
      </c>
      <c r="I877" s="857"/>
      <c r="J877" s="856">
        <v>6.28</v>
      </c>
    </row>
    <row r="878" spans="1:10" ht="0.95" customHeight="1" thickTop="1" x14ac:dyDescent="0.2">
      <c r="A878" s="858"/>
      <c r="B878" s="858"/>
      <c r="C878" s="858"/>
      <c r="D878" s="858"/>
      <c r="E878" s="858"/>
      <c r="F878" s="858"/>
      <c r="G878" s="858"/>
      <c r="H878" s="858"/>
      <c r="I878" s="858"/>
      <c r="J878" s="858"/>
    </row>
    <row r="879" spans="1:10" ht="18" customHeight="1" x14ac:dyDescent="0.2">
      <c r="A879" s="833" t="s">
        <v>13592</v>
      </c>
      <c r="B879" s="834" t="s">
        <v>13186</v>
      </c>
      <c r="C879" s="833" t="s">
        <v>13187</v>
      </c>
      <c r="D879" s="833" t="s">
        <v>13188</v>
      </c>
      <c r="E879" s="835" t="s">
        <v>13189</v>
      </c>
      <c r="F879" s="835"/>
      <c r="G879" s="836" t="s">
        <v>13190</v>
      </c>
      <c r="H879" s="834" t="s">
        <v>13191</v>
      </c>
      <c r="I879" s="834" t="s">
        <v>13192</v>
      </c>
      <c r="J879" s="834" t="s">
        <v>13193</v>
      </c>
    </row>
    <row r="880" spans="1:10" ht="60" customHeight="1" x14ac:dyDescent="0.2">
      <c r="A880" s="837" t="s">
        <v>13194</v>
      </c>
      <c r="B880" s="838" t="s">
        <v>13593</v>
      </c>
      <c r="C880" s="837" t="s">
        <v>7</v>
      </c>
      <c r="D880" s="837" t="s">
        <v>2816</v>
      </c>
      <c r="E880" s="839" t="s">
        <v>13432</v>
      </c>
      <c r="F880" s="839"/>
      <c r="G880" s="840" t="s">
        <v>38</v>
      </c>
      <c r="H880" s="841">
        <v>1</v>
      </c>
      <c r="I880" s="842">
        <v>10.199999999999999</v>
      </c>
      <c r="J880" s="842">
        <v>10.199999999999999</v>
      </c>
    </row>
    <row r="881" spans="1:10" ht="24" customHeight="1" x14ac:dyDescent="0.2">
      <c r="A881" s="843" t="s">
        <v>13197</v>
      </c>
      <c r="B881" s="844" t="s">
        <v>13433</v>
      </c>
      <c r="C881" s="843" t="s">
        <v>7</v>
      </c>
      <c r="D881" s="843" t="s">
        <v>1239</v>
      </c>
      <c r="E881" s="845" t="s">
        <v>13196</v>
      </c>
      <c r="F881" s="845"/>
      <c r="G881" s="846" t="s">
        <v>23</v>
      </c>
      <c r="H881" s="847">
        <v>0.114</v>
      </c>
      <c r="I881" s="848">
        <v>12.84</v>
      </c>
      <c r="J881" s="848">
        <v>1.46376</v>
      </c>
    </row>
    <row r="882" spans="1:10" ht="24" customHeight="1" x14ac:dyDescent="0.2">
      <c r="A882" s="843" t="s">
        <v>13197</v>
      </c>
      <c r="B882" s="844" t="s">
        <v>13261</v>
      </c>
      <c r="C882" s="843" t="s">
        <v>7</v>
      </c>
      <c r="D882" s="843" t="s">
        <v>56</v>
      </c>
      <c r="E882" s="845" t="s">
        <v>13196</v>
      </c>
      <c r="F882" s="845"/>
      <c r="G882" s="846" t="s">
        <v>23</v>
      </c>
      <c r="H882" s="847">
        <v>0.114</v>
      </c>
      <c r="I882" s="848">
        <v>16.75</v>
      </c>
      <c r="J882" s="848">
        <v>1.9095</v>
      </c>
    </row>
    <row r="883" spans="1:10" ht="24" customHeight="1" x14ac:dyDescent="0.2">
      <c r="A883" s="849" t="s">
        <v>13199</v>
      </c>
      <c r="B883" s="850" t="s">
        <v>13587</v>
      </c>
      <c r="C883" s="849" t="s">
        <v>7</v>
      </c>
      <c r="D883" s="849" t="s">
        <v>5073</v>
      </c>
      <c r="E883" s="851" t="s">
        <v>13220</v>
      </c>
      <c r="F883" s="851"/>
      <c r="G883" s="852" t="s">
        <v>38</v>
      </c>
      <c r="H883" s="853">
        <v>7.0999999999999994E-2</v>
      </c>
      <c r="I883" s="854">
        <v>26.86</v>
      </c>
      <c r="J883" s="854">
        <v>1.90706</v>
      </c>
    </row>
    <row r="884" spans="1:10" ht="24" customHeight="1" x14ac:dyDescent="0.2">
      <c r="A884" s="849" t="s">
        <v>13199</v>
      </c>
      <c r="B884" s="850" t="s">
        <v>13594</v>
      </c>
      <c r="C884" s="849" t="s">
        <v>7</v>
      </c>
      <c r="D884" s="849" t="s">
        <v>5023</v>
      </c>
      <c r="E884" s="851" t="s">
        <v>13220</v>
      </c>
      <c r="F884" s="851"/>
      <c r="G884" s="852" t="s">
        <v>38</v>
      </c>
      <c r="H884" s="853">
        <v>1</v>
      </c>
      <c r="I884" s="854">
        <v>3.57</v>
      </c>
      <c r="J884" s="854">
        <v>3.57</v>
      </c>
    </row>
    <row r="885" spans="1:10" ht="24" customHeight="1" x14ac:dyDescent="0.2">
      <c r="A885" s="849" t="s">
        <v>13199</v>
      </c>
      <c r="B885" s="850" t="s">
        <v>13435</v>
      </c>
      <c r="C885" s="849" t="s">
        <v>7</v>
      </c>
      <c r="D885" s="849" t="s">
        <v>7401</v>
      </c>
      <c r="E885" s="851" t="s">
        <v>13220</v>
      </c>
      <c r="F885" s="851"/>
      <c r="G885" s="852" t="s">
        <v>38</v>
      </c>
      <c r="H885" s="853">
        <v>1.0999999999999999E-2</v>
      </c>
      <c r="I885" s="854">
        <v>2.11</v>
      </c>
      <c r="J885" s="854">
        <v>2.3210000000000001E-2</v>
      </c>
    </row>
    <row r="886" spans="1:10" ht="24" customHeight="1" x14ac:dyDescent="0.2">
      <c r="A886" s="849" t="s">
        <v>13199</v>
      </c>
      <c r="B886" s="850" t="s">
        <v>13436</v>
      </c>
      <c r="C886" s="849" t="s">
        <v>7</v>
      </c>
      <c r="D886" s="849" t="s">
        <v>8545</v>
      </c>
      <c r="E886" s="851" t="s">
        <v>13220</v>
      </c>
      <c r="F886" s="851"/>
      <c r="G886" s="852" t="s">
        <v>38</v>
      </c>
      <c r="H886" s="853">
        <v>1.7999999999999999E-2</v>
      </c>
      <c r="I886" s="854">
        <v>73.5</v>
      </c>
      <c r="J886" s="854">
        <v>1.323</v>
      </c>
    </row>
    <row r="887" spans="1:10" ht="25.5" x14ac:dyDescent="0.2">
      <c r="A887" s="855"/>
      <c r="B887" s="855"/>
      <c r="C887" s="855"/>
      <c r="D887" s="855"/>
      <c r="E887" s="855" t="s">
        <v>13209</v>
      </c>
      <c r="F887" s="856">
        <v>1.42</v>
      </c>
      <c r="G887" s="855" t="s">
        <v>13210</v>
      </c>
      <c r="H887" s="856">
        <v>1.19</v>
      </c>
      <c r="I887" s="855" t="s">
        <v>13211</v>
      </c>
      <c r="J887" s="856">
        <v>2.61</v>
      </c>
    </row>
    <row r="888" spans="1:10" ht="13.5" thickBot="1" x14ac:dyDescent="0.25">
      <c r="A888" s="855"/>
      <c r="B888" s="855"/>
      <c r="C888" s="855"/>
      <c r="D888" s="855"/>
      <c r="E888" s="855" t="s">
        <v>13212</v>
      </c>
      <c r="F888" s="856">
        <v>2.8804799999999999</v>
      </c>
      <c r="G888" s="855"/>
      <c r="H888" s="857" t="s">
        <v>13213</v>
      </c>
      <c r="I888" s="857"/>
      <c r="J888" s="856">
        <v>13.08</v>
      </c>
    </row>
    <row r="889" spans="1:10" ht="0.95" customHeight="1" thickTop="1" x14ac:dyDescent="0.2">
      <c r="A889" s="858"/>
      <c r="B889" s="858"/>
      <c r="C889" s="858"/>
      <c r="D889" s="858"/>
      <c r="E889" s="858"/>
      <c r="F889" s="858"/>
      <c r="G889" s="858"/>
      <c r="H889" s="858"/>
      <c r="I889" s="858"/>
      <c r="J889" s="858"/>
    </row>
    <row r="890" spans="1:10" ht="18" customHeight="1" x14ac:dyDescent="0.2">
      <c r="A890" s="833" t="s">
        <v>13595</v>
      </c>
      <c r="B890" s="834" t="s">
        <v>13186</v>
      </c>
      <c r="C890" s="833" t="s">
        <v>13187</v>
      </c>
      <c r="D890" s="833" t="s">
        <v>13188</v>
      </c>
      <c r="E890" s="835" t="s">
        <v>13189</v>
      </c>
      <c r="F890" s="835"/>
      <c r="G890" s="836" t="s">
        <v>13190</v>
      </c>
      <c r="H890" s="834" t="s">
        <v>13191</v>
      </c>
      <c r="I890" s="834" t="s">
        <v>13192</v>
      </c>
      <c r="J890" s="834" t="s">
        <v>13193</v>
      </c>
    </row>
    <row r="891" spans="1:10" ht="36" customHeight="1" x14ac:dyDescent="0.2">
      <c r="A891" s="837" t="s">
        <v>13194</v>
      </c>
      <c r="B891" s="838" t="s">
        <v>13596</v>
      </c>
      <c r="C891" s="837" t="s">
        <v>7</v>
      </c>
      <c r="D891" s="837" t="s">
        <v>329</v>
      </c>
      <c r="E891" s="839" t="s">
        <v>13432</v>
      </c>
      <c r="F891" s="839"/>
      <c r="G891" s="840" t="s">
        <v>38</v>
      </c>
      <c r="H891" s="841">
        <v>1</v>
      </c>
      <c r="I891" s="842">
        <v>64.989999999999995</v>
      </c>
      <c r="J891" s="842">
        <v>64.989999999999995</v>
      </c>
    </row>
    <row r="892" spans="1:10" ht="24" customHeight="1" x14ac:dyDescent="0.2">
      <c r="A892" s="843" t="s">
        <v>13197</v>
      </c>
      <c r="B892" s="844" t="s">
        <v>13433</v>
      </c>
      <c r="C892" s="843" t="s">
        <v>7</v>
      </c>
      <c r="D892" s="843" t="s">
        <v>1239</v>
      </c>
      <c r="E892" s="845" t="s">
        <v>13196</v>
      </c>
      <c r="F892" s="845"/>
      <c r="G892" s="846" t="s">
        <v>23</v>
      </c>
      <c r="H892" s="847">
        <v>0.157</v>
      </c>
      <c r="I892" s="848">
        <v>12.84</v>
      </c>
      <c r="J892" s="848">
        <v>2.0158800000000001</v>
      </c>
    </row>
    <row r="893" spans="1:10" ht="24" customHeight="1" x14ac:dyDescent="0.2">
      <c r="A893" s="843" t="s">
        <v>13197</v>
      </c>
      <c r="B893" s="844" t="s">
        <v>13261</v>
      </c>
      <c r="C893" s="843" t="s">
        <v>7</v>
      </c>
      <c r="D893" s="843" t="s">
        <v>56</v>
      </c>
      <c r="E893" s="845" t="s">
        <v>13196</v>
      </c>
      <c r="F893" s="845"/>
      <c r="G893" s="846" t="s">
        <v>23</v>
      </c>
      <c r="H893" s="847">
        <v>0.157</v>
      </c>
      <c r="I893" s="848">
        <v>16.75</v>
      </c>
      <c r="J893" s="848">
        <v>2.62975</v>
      </c>
    </row>
    <row r="894" spans="1:10" ht="24" customHeight="1" x14ac:dyDescent="0.2">
      <c r="A894" s="849" t="s">
        <v>13199</v>
      </c>
      <c r="B894" s="850" t="s">
        <v>13434</v>
      </c>
      <c r="C894" s="849" t="s">
        <v>7</v>
      </c>
      <c r="D894" s="849" t="s">
        <v>5074</v>
      </c>
      <c r="E894" s="851" t="s">
        <v>13220</v>
      </c>
      <c r="F894" s="851"/>
      <c r="G894" s="852" t="s">
        <v>38</v>
      </c>
      <c r="H894" s="853">
        <v>0.04</v>
      </c>
      <c r="I894" s="854">
        <v>84.64</v>
      </c>
      <c r="J894" s="854">
        <v>3.3856000000000002</v>
      </c>
    </row>
    <row r="895" spans="1:10" ht="24" customHeight="1" x14ac:dyDescent="0.2">
      <c r="A895" s="849" t="s">
        <v>13199</v>
      </c>
      <c r="B895" s="850" t="s">
        <v>13435</v>
      </c>
      <c r="C895" s="849" t="s">
        <v>7</v>
      </c>
      <c r="D895" s="849" t="s">
        <v>7401</v>
      </c>
      <c r="E895" s="851" t="s">
        <v>13220</v>
      </c>
      <c r="F895" s="851"/>
      <c r="G895" s="852" t="s">
        <v>38</v>
      </c>
      <c r="H895" s="853">
        <v>3.5000000000000003E-2</v>
      </c>
      <c r="I895" s="854">
        <v>2.11</v>
      </c>
      <c r="J895" s="854">
        <v>7.3849999999999999E-2</v>
      </c>
    </row>
    <row r="896" spans="1:10" ht="24" customHeight="1" x14ac:dyDescent="0.2">
      <c r="A896" s="849" t="s">
        <v>13199</v>
      </c>
      <c r="B896" s="850" t="s">
        <v>13597</v>
      </c>
      <c r="C896" s="849" t="s">
        <v>7</v>
      </c>
      <c r="D896" s="849" t="s">
        <v>7274</v>
      </c>
      <c r="E896" s="851" t="s">
        <v>13220</v>
      </c>
      <c r="F896" s="851"/>
      <c r="G896" s="852" t="s">
        <v>38</v>
      </c>
      <c r="H896" s="853">
        <v>1</v>
      </c>
      <c r="I896" s="854">
        <v>53.06</v>
      </c>
      <c r="J896" s="854">
        <v>53.06</v>
      </c>
    </row>
    <row r="897" spans="1:10" ht="24" customHeight="1" x14ac:dyDescent="0.2">
      <c r="A897" s="849" t="s">
        <v>13199</v>
      </c>
      <c r="B897" s="850" t="s">
        <v>13436</v>
      </c>
      <c r="C897" s="849" t="s">
        <v>7</v>
      </c>
      <c r="D897" s="849" t="s">
        <v>8545</v>
      </c>
      <c r="E897" s="851" t="s">
        <v>13220</v>
      </c>
      <c r="F897" s="851"/>
      <c r="G897" s="852" t="s">
        <v>38</v>
      </c>
      <c r="H897" s="853">
        <v>5.1999999999999998E-2</v>
      </c>
      <c r="I897" s="854">
        <v>73.5</v>
      </c>
      <c r="J897" s="854">
        <v>3.8220000000000001</v>
      </c>
    </row>
    <row r="898" spans="1:10" ht="25.5" x14ac:dyDescent="0.2">
      <c r="A898" s="855"/>
      <c r="B898" s="855"/>
      <c r="C898" s="855"/>
      <c r="D898" s="855"/>
      <c r="E898" s="855" t="s">
        <v>13209</v>
      </c>
      <c r="F898" s="856">
        <v>1.95</v>
      </c>
      <c r="G898" s="855" t="s">
        <v>13210</v>
      </c>
      <c r="H898" s="856">
        <v>1.64</v>
      </c>
      <c r="I898" s="855" t="s">
        <v>13211</v>
      </c>
      <c r="J898" s="856">
        <v>3.59</v>
      </c>
    </row>
    <row r="899" spans="1:10" ht="13.5" thickBot="1" x14ac:dyDescent="0.25">
      <c r="A899" s="855"/>
      <c r="B899" s="855"/>
      <c r="C899" s="855"/>
      <c r="D899" s="855"/>
      <c r="E899" s="855" t="s">
        <v>13212</v>
      </c>
      <c r="F899" s="856">
        <v>18.353176000000001</v>
      </c>
      <c r="G899" s="855"/>
      <c r="H899" s="857" t="s">
        <v>13213</v>
      </c>
      <c r="I899" s="857"/>
      <c r="J899" s="856">
        <v>83.34</v>
      </c>
    </row>
    <row r="900" spans="1:10" ht="0.95" customHeight="1" thickTop="1" x14ac:dyDescent="0.2">
      <c r="A900" s="858"/>
      <c r="B900" s="858"/>
      <c r="C900" s="858"/>
      <c r="D900" s="858"/>
      <c r="E900" s="858"/>
      <c r="F900" s="858"/>
      <c r="G900" s="858"/>
      <c r="H900" s="858"/>
      <c r="I900" s="858"/>
      <c r="J900" s="858"/>
    </row>
    <row r="901" spans="1:10" ht="18" customHeight="1" x14ac:dyDescent="0.2">
      <c r="A901" s="833" t="s">
        <v>13598</v>
      </c>
      <c r="B901" s="834" t="s">
        <v>13186</v>
      </c>
      <c r="C901" s="833" t="s">
        <v>13187</v>
      </c>
      <c r="D901" s="833" t="s">
        <v>13188</v>
      </c>
      <c r="E901" s="835" t="s">
        <v>13189</v>
      </c>
      <c r="F901" s="835"/>
      <c r="G901" s="836" t="s">
        <v>13190</v>
      </c>
      <c r="H901" s="834" t="s">
        <v>13191</v>
      </c>
      <c r="I901" s="834" t="s">
        <v>13192</v>
      </c>
      <c r="J901" s="834" t="s">
        <v>13193</v>
      </c>
    </row>
    <row r="902" spans="1:10" ht="36" customHeight="1" x14ac:dyDescent="0.2">
      <c r="A902" s="837" t="s">
        <v>13194</v>
      </c>
      <c r="B902" s="838" t="s">
        <v>13599</v>
      </c>
      <c r="C902" s="837" t="s">
        <v>7</v>
      </c>
      <c r="D902" s="837" t="s">
        <v>307</v>
      </c>
      <c r="E902" s="839" t="s">
        <v>13432</v>
      </c>
      <c r="F902" s="839"/>
      <c r="G902" s="840" t="s">
        <v>38</v>
      </c>
      <c r="H902" s="841">
        <v>1</v>
      </c>
      <c r="I902" s="842">
        <v>3.57</v>
      </c>
      <c r="J902" s="842">
        <v>3.57</v>
      </c>
    </row>
    <row r="903" spans="1:10" ht="24" customHeight="1" x14ac:dyDescent="0.2">
      <c r="A903" s="843" t="s">
        <v>13197</v>
      </c>
      <c r="B903" s="844" t="s">
        <v>13433</v>
      </c>
      <c r="C903" s="843" t="s">
        <v>7</v>
      </c>
      <c r="D903" s="843" t="s">
        <v>1239</v>
      </c>
      <c r="E903" s="845" t="s">
        <v>13196</v>
      </c>
      <c r="F903" s="845"/>
      <c r="G903" s="846" t="s">
        <v>23</v>
      </c>
      <c r="H903" s="847">
        <v>0.06</v>
      </c>
      <c r="I903" s="848">
        <v>12.84</v>
      </c>
      <c r="J903" s="848">
        <v>0.77039999999999997</v>
      </c>
    </row>
    <row r="904" spans="1:10" ht="24" customHeight="1" x14ac:dyDescent="0.2">
      <c r="A904" s="843" t="s">
        <v>13197</v>
      </c>
      <c r="B904" s="844" t="s">
        <v>13261</v>
      </c>
      <c r="C904" s="843" t="s">
        <v>7</v>
      </c>
      <c r="D904" s="843" t="s">
        <v>56</v>
      </c>
      <c r="E904" s="845" t="s">
        <v>13196</v>
      </c>
      <c r="F904" s="845"/>
      <c r="G904" s="846" t="s">
        <v>23</v>
      </c>
      <c r="H904" s="847">
        <v>0.06</v>
      </c>
      <c r="I904" s="848">
        <v>16.75</v>
      </c>
      <c r="J904" s="848">
        <v>1.0049999999999999</v>
      </c>
    </row>
    <row r="905" spans="1:10" ht="24" customHeight="1" x14ac:dyDescent="0.2">
      <c r="A905" s="849" t="s">
        <v>13199</v>
      </c>
      <c r="B905" s="850" t="s">
        <v>13434</v>
      </c>
      <c r="C905" s="849" t="s">
        <v>7</v>
      </c>
      <c r="D905" s="849" t="s">
        <v>5074</v>
      </c>
      <c r="E905" s="851" t="s">
        <v>13220</v>
      </c>
      <c r="F905" s="851"/>
      <c r="G905" s="852" t="s">
        <v>38</v>
      </c>
      <c r="H905" s="853">
        <v>7.0000000000000001E-3</v>
      </c>
      <c r="I905" s="854">
        <v>84.64</v>
      </c>
      <c r="J905" s="854">
        <v>0.59248000000000001</v>
      </c>
    </row>
    <row r="906" spans="1:10" ht="24" customHeight="1" x14ac:dyDescent="0.2">
      <c r="A906" s="849" t="s">
        <v>13199</v>
      </c>
      <c r="B906" s="850" t="s">
        <v>13435</v>
      </c>
      <c r="C906" s="849" t="s">
        <v>7</v>
      </c>
      <c r="D906" s="849" t="s">
        <v>7401</v>
      </c>
      <c r="E906" s="851" t="s">
        <v>13220</v>
      </c>
      <c r="F906" s="851"/>
      <c r="G906" s="852" t="s">
        <v>38</v>
      </c>
      <c r="H906" s="853">
        <v>1.2999999999999999E-2</v>
      </c>
      <c r="I906" s="854">
        <v>2.11</v>
      </c>
      <c r="J906" s="854">
        <v>2.743E-2</v>
      </c>
    </row>
    <row r="907" spans="1:10" ht="24" customHeight="1" x14ac:dyDescent="0.2">
      <c r="A907" s="849" t="s">
        <v>13199</v>
      </c>
      <c r="B907" s="850" t="s">
        <v>13600</v>
      </c>
      <c r="C907" s="849" t="s">
        <v>7</v>
      </c>
      <c r="D907" s="849" t="s">
        <v>7216</v>
      </c>
      <c r="E907" s="851" t="s">
        <v>13220</v>
      </c>
      <c r="F907" s="851"/>
      <c r="G907" s="852" t="s">
        <v>38</v>
      </c>
      <c r="H907" s="853">
        <v>1</v>
      </c>
      <c r="I907" s="854">
        <v>0.59</v>
      </c>
      <c r="J907" s="854">
        <v>0.59</v>
      </c>
    </row>
    <row r="908" spans="1:10" ht="24" customHeight="1" x14ac:dyDescent="0.2">
      <c r="A908" s="849" t="s">
        <v>13199</v>
      </c>
      <c r="B908" s="850" t="s">
        <v>13436</v>
      </c>
      <c r="C908" s="849" t="s">
        <v>7</v>
      </c>
      <c r="D908" s="849" t="s">
        <v>8545</v>
      </c>
      <c r="E908" s="851" t="s">
        <v>13220</v>
      </c>
      <c r="F908" s="851"/>
      <c r="G908" s="852" t="s">
        <v>38</v>
      </c>
      <c r="H908" s="853">
        <v>8.0000000000000002E-3</v>
      </c>
      <c r="I908" s="854">
        <v>73.5</v>
      </c>
      <c r="J908" s="854">
        <v>0.58799999999999997</v>
      </c>
    </row>
    <row r="909" spans="1:10" ht="25.5" x14ac:dyDescent="0.2">
      <c r="A909" s="855"/>
      <c r="B909" s="855"/>
      <c r="C909" s="855"/>
      <c r="D909" s="855"/>
      <c r="E909" s="855" t="s">
        <v>13209</v>
      </c>
      <c r="F909" s="856">
        <v>0.74</v>
      </c>
      <c r="G909" s="855" t="s">
        <v>13210</v>
      </c>
      <c r="H909" s="856">
        <v>0.63</v>
      </c>
      <c r="I909" s="855" t="s">
        <v>13211</v>
      </c>
      <c r="J909" s="856">
        <v>1.37</v>
      </c>
    </row>
    <row r="910" spans="1:10" ht="13.5" thickBot="1" x14ac:dyDescent="0.25">
      <c r="A910" s="855"/>
      <c r="B910" s="855"/>
      <c r="C910" s="855"/>
      <c r="D910" s="855"/>
      <c r="E910" s="855" t="s">
        <v>13212</v>
      </c>
      <c r="F910" s="856">
        <v>1.008168</v>
      </c>
      <c r="G910" s="855"/>
      <c r="H910" s="857" t="s">
        <v>13213</v>
      </c>
      <c r="I910" s="857"/>
      <c r="J910" s="856">
        <v>4.58</v>
      </c>
    </row>
    <row r="911" spans="1:10" ht="0.95" customHeight="1" thickTop="1" x14ac:dyDescent="0.2">
      <c r="A911" s="858"/>
      <c r="B911" s="858"/>
      <c r="C911" s="858"/>
      <c r="D911" s="858"/>
      <c r="E911" s="858"/>
      <c r="F911" s="858"/>
      <c r="G911" s="858"/>
      <c r="H911" s="858"/>
      <c r="I911" s="858"/>
      <c r="J911" s="858"/>
    </row>
    <row r="912" spans="1:10" ht="18" customHeight="1" x14ac:dyDescent="0.2">
      <c r="A912" s="833" t="s">
        <v>13601</v>
      </c>
      <c r="B912" s="834" t="s">
        <v>13186</v>
      </c>
      <c r="C912" s="833" t="s">
        <v>13187</v>
      </c>
      <c r="D912" s="833" t="s">
        <v>13188</v>
      </c>
      <c r="E912" s="835" t="s">
        <v>13189</v>
      </c>
      <c r="F912" s="835"/>
      <c r="G912" s="836" t="s">
        <v>13190</v>
      </c>
      <c r="H912" s="834" t="s">
        <v>13191</v>
      </c>
      <c r="I912" s="834" t="s">
        <v>13192</v>
      </c>
      <c r="J912" s="834" t="s">
        <v>13193</v>
      </c>
    </row>
    <row r="913" spans="1:10" ht="36" customHeight="1" x14ac:dyDescent="0.2">
      <c r="A913" s="837" t="s">
        <v>13194</v>
      </c>
      <c r="B913" s="838" t="s">
        <v>13602</v>
      </c>
      <c r="C913" s="837" t="s">
        <v>7</v>
      </c>
      <c r="D913" s="837" t="s">
        <v>319</v>
      </c>
      <c r="E913" s="839" t="s">
        <v>13432</v>
      </c>
      <c r="F913" s="839"/>
      <c r="G913" s="840" t="s">
        <v>38</v>
      </c>
      <c r="H913" s="841">
        <v>1</v>
      </c>
      <c r="I913" s="842">
        <v>10.92</v>
      </c>
      <c r="J913" s="842">
        <v>10.92</v>
      </c>
    </row>
    <row r="914" spans="1:10" ht="24" customHeight="1" x14ac:dyDescent="0.2">
      <c r="A914" s="843" t="s">
        <v>13197</v>
      </c>
      <c r="B914" s="844" t="s">
        <v>13433</v>
      </c>
      <c r="C914" s="843" t="s">
        <v>7</v>
      </c>
      <c r="D914" s="843" t="s">
        <v>1239</v>
      </c>
      <c r="E914" s="845" t="s">
        <v>13196</v>
      </c>
      <c r="F914" s="845"/>
      <c r="G914" s="846" t="s">
        <v>23</v>
      </c>
      <c r="H914" s="847">
        <v>0.108</v>
      </c>
      <c r="I914" s="848">
        <v>12.84</v>
      </c>
      <c r="J914" s="848">
        <v>1.38672</v>
      </c>
    </row>
    <row r="915" spans="1:10" ht="24" customHeight="1" x14ac:dyDescent="0.2">
      <c r="A915" s="843" t="s">
        <v>13197</v>
      </c>
      <c r="B915" s="844" t="s">
        <v>13261</v>
      </c>
      <c r="C915" s="843" t="s">
        <v>7</v>
      </c>
      <c r="D915" s="843" t="s">
        <v>56</v>
      </c>
      <c r="E915" s="845" t="s">
        <v>13196</v>
      </c>
      <c r="F915" s="845"/>
      <c r="G915" s="846" t="s">
        <v>23</v>
      </c>
      <c r="H915" s="847">
        <v>0.108</v>
      </c>
      <c r="I915" s="848">
        <v>16.75</v>
      </c>
      <c r="J915" s="848">
        <v>1.8089999999999999</v>
      </c>
    </row>
    <row r="916" spans="1:10" ht="24" customHeight="1" x14ac:dyDescent="0.2">
      <c r="A916" s="849" t="s">
        <v>13199</v>
      </c>
      <c r="B916" s="850" t="s">
        <v>13434</v>
      </c>
      <c r="C916" s="849" t="s">
        <v>7</v>
      </c>
      <c r="D916" s="849" t="s">
        <v>5074</v>
      </c>
      <c r="E916" s="851" t="s">
        <v>13220</v>
      </c>
      <c r="F916" s="851"/>
      <c r="G916" s="852" t="s">
        <v>38</v>
      </c>
      <c r="H916" s="853">
        <v>1.7999999999999999E-2</v>
      </c>
      <c r="I916" s="854">
        <v>84.64</v>
      </c>
      <c r="J916" s="854">
        <v>1.52352</v>
      </c>
    </row>
    <row r="917" spans="1:10" ht="24" customHeight="1" x14ac:dyDescent="0.2">
      <c r="A917" s="849" t="s">
        <v>13199</v>
      </c>
      <c r="B917" s="850" t="s">
        <v>13435</v>
      </c>
      <c r="C917" s="849" t="s">
        <v>7</v>
      </c>
      <c r="D917" s="849" t="s">
        <v>7401</v>
      </c>
      <c r="E917" s="851" t="s">
        <v>13220</v>
      </c>
      <c r="F917" s="851"/>
      <c r="G917" s="852" t="s">
        <v>38</v>
      </c>
      <c r="H917" s="853">
        <v>2.4E-2</v>
      </c>
      <c r="I917" s="854">
        <v>2.11</v>
      </c>
      <c r="J917" s="854">
        <v>5.0639999999999998E-2</v>
      </c>
    </row>
    <row r="918" spans="1:10" ht="24" customHeight="1" x14ac:dyDescent="0.2">
      <c r="A918" s="849" t="s">
        <v>13199</v>
      </c>
      <c r="B918" s="850" t="s">
        <v>13603</v>
      </c>
      <c r="C918" s="849" t="s">
        <v>7</v>
      </c>
      <c r="D918" s="849" t="s">
        <v>7219</v>
      </c>
      <c r="E918" s="851" t="s">
        <v>13220</v>
      </c>
      <c r="F918" s="851"/>
      <c r="G918" s="852" t="s">
        <v>38</v>
      </c>
      <c r="H918" s="853">
        <v>1</v>
      </c>
      <c r="I918" s="854">
        <v>4.53</v>
      </c>
      <c r="J918" s="854">
        <v>4.53</v>
      </c>
    </row>
    <row r="919" spans="1:10" ht="24" customHeight="1" x14ac:dyDescent="0.2">
      <c r="A919" s="849" t="s">
        <v>13199</v>
      </c>
      <c r="B919" s="850" t="s">
        <v>13436</v>
      </c>
      <c r="C919" s="849" t="s">
        <v>7</v>
      </c>
      <c r="D919" s="849" t="s">
        <v>8545</v>
      </c>
      <c r="E919" s="851" t="s">
        <v>13220</v>
      </c>
      <c r="F919" s="851"/>
      <c r="G919" s="852" t="s">
        <v>38</v>
      </c>
      <c r="H919" s="853">
        <v>2.1999999999999999E-2</v>
      </c>
      <c r="I919" s="854">
        <v>73.5</v>
      </c>
      <c r="J919" s="854">
        <v>1.617</v>
      </c>
    </row>
    <row r="920" spans="1:10" ht="25.5" x14ac:dyDescent="0.2">
      <c r="A920" s="855"/>
      <c r="B920" s="855"/>
      <c r="C920" s="855"/>
      <c r="D920" s="855"/>
      <c r="E920" s="855" t="s">
        <v>13209</v>
      </c>
      <c r="F920" s="856">
        <v>1.34</v>
      </c>
      <c r="G920" s="855" t="s">
        <v>13210</v>
      </c>
      <c r="H920" s="856">
        <v>1.1299999999999999</v>
      </c>
      <c r="I920" s="855" t="s">
        <v>13211</v>
      </c>
      <c r="J920" s="856">
        <v>2.4700000000000002</v>
      </c>
    </row>
    <row r="921" spans="1:10" ht="13.5" thickBot="1" x14ac:dyDescent="0.25">
      <c r="A921" s="855"/>
      <c r="B921" s="855"/>
      <c r="C921" s="855"/>
      <c r="D921" s="855"/>
      <c r="E921" s="855" t="s">
        <v>13212</v>
      </c>
      <c r="F921" s="856">
        <v>3.0838079999999999</v>
      </c>
      <c r="G921" s="855"/>
      <c r="H921" s="857" t="s">
        <v>13213</v>
      </c>
      <c r="I921" s="857"/>
      <c r="J921" s="856">
        <v>14</v>
      </c>
    </row>
    <row r="922" spans="1:10" ht="0.95" customHeight="1" thickTop="1" x14ac:dyDescent="0.2">
      <c r="A922" s="858"/>
      <c r="B922" s="858"/>
      <c r="C922" s="858"/>
      <c r="D922" s="858"/>
      <c r="E922" s="858"/>
      <c r="F922" s="858"/>
      <c r="G922" s="858"/>
      <c r="H922" s="858"/>
      <c r="I922" s="858"/>
      <c r="J922" s="858"/>
    </row>
    <row r="923" spans="1:10" ht="18" customHeight="1" x14ac:dyDescent="0.2">
      <c r="A923" s="833" t="s">
        <v>13604</v>
      </c>
      <c r="B923" s="834" t="s">
        <v>13186</v>
      </c>
      <c r="C923" s="833" t="s">
        <v>13187</v>
      </c>
      <c r="D923" s="833" t="s">
        <v>13188</v>
      </c>
      <c r="E923" s="835" t="s">
        <v>13189</v>
      </c>
      <c r="F923" s="835"/>
      <c r="G923" s="836" t="s">
        <v>13190</v>
      </c>
      <c r="H923" s="834" t="s">
        <v>13191</v>
      </c>
      <c r="I923" s="834" t="s">
        <v>13192</v>
      </c>
      <c r="J923" s="834" t="s">
        <v>13193</v>
      </c>
    </row>
    <row r="924" spans="1:10" ht="36" customHeight="1" x14ac:dyDescent="0.2">
      <c r="A924" s="837" t="s">
        <v>13194</v>
      </c>
      <c r="B924" s="838" t="s">
        <v>13605</v>
      </c>
      <c r="C924" s="837" t="s">
        <v>7</v>
      </c>
      <c r="D924" s="837" t="s">
        <v>1470</v>
      </c>
      <c r="E924" s="839" t="s">
        <v>13432</v>
      </c>
      <c r="F924" s="839"/>
      <c r="G924" s="840" t="s">
        <v>18</v>
      </c>
      <c r="H924" s="841">
        <v>1</v>
      </c>
      <c r="I924" s="842">
        <v>6.61</v>
      </c>
      <c r="J924" s="842">
        <v>6.61</v>
      </c>
    </row>
    <row r="925" spans="1:10" ht="24" customHeight="1" x14ac:dyDescent="0.2">
      <c r="A925" s="843" t="s">
        <v>13197</v>
      </c>
      <c r="B925" s="844" t="s">
        <v>13433</v>
      </c>
      <c r="C925" s="843" t="s">
        <v>7</v>
      </c>
      <c r="D925" s="843" t="s">
        <v>1239</v>
      </c>
      <c r="E925" s="845" t="s">
        <v>13196</v>
      </c>
      <c r="F925" s="845"/>
      <c r="G925" s="846" t="s">
        <v>23</v>
      </c>
      <c r="H925" s="847">
        <v>0.113</v>
      </c>
      <c r="I925" s="848">
        <v>12.84</v>
      </c>
      <c r="J925" s="848">
        <v>1.45092</v>
      </c>
    </row>
    <row r="926" spans="1:10" ht="24" customHeight="1" x14ac:dyDescent="0.2">
      <c r="A926" s="843" t="s">
        <v>13197</v>
      </c>
      <c r="B926" s="844" t="s">
        <v>13261</v>
      </c>
      <c r="C926" s="843" t="s">
        <v>7</v>
      </c>
      <c r="D926" s="843" t="s">
        <v>56</v>
      </c>
      <c r="E926" s="845" t="s">
        <v>13196</v>
      </c>
      <c r="F926" s="845"/>
      <c r="G926" s="846" t="s">
        <v>23</v>
      </c>
      <c r="H926" s="847">
        <v>0.113</v>
      </c>
      <c r="I926" s="848">
        <v>16.75</v>
      </c>
      <c r="J926" s="848">
        <v>1.8927499999999999</v>
      </c>
    </row>
    <row r="927" spans="1:10" ht="24" customHeight="1" x14ac:dyDescent="0.2">
      <c r="A927" s="849" t="s">
        <v>13199</v>
      </c>
      <c r="B927" s="850" t="s">
        <v>13435</v>
      </c>
      <c r="C927" s="849" t="s">
        <v>7</v>
      </c>
      <c r="D927" s="849" t="s">
        <v>7401</v>
      </c>
      <c r="E927" s="851" t="s">
        <v>13220</v>
      </c>
      <c r="F927" s="851"/>
      <c r="G927" s="852" t="s">
        <v>38</v>
      </c>
      <c r="H927" s="853">
        <v>3.7999999999999999E-2</v>
      </c>
      <c r="I927" s="854">
        <v>2.11</v>
      </c>
      <c r="J927" s="854">
        <v>8.0180000000000001E-2</v>
      </c>
    </row>
    <row r="928" spans="1:10" ht="24" customHeight="1" x14ac:dyDescent="0.2">
      <c r="A928" s="849" t="s">
        <v>13199</v>
      </c>
      <c r="B928" s="850" t="s">
        <v>13606</v>
      </c>
      <c r="C928" s="849" t="s">
        <v>7</v>
      </c>
      <c r="D928" s="849" t="s">
        <v>9269</v>
      </c>
      <c r="E928" s="851" t="s">
        <v>13220</v>
      </c>
      <c r="F928" s="851"/>
      <c r="G928" s="852" t="s">
        <v>18</v>
      </c>
      <c r="H928" s="853">
        <v>1.0609999999999999</v>
      </c>
      <c r="I928" s="854">
        <v>3</v>
      </c>
      <c r="J928" s="854">
        <v>3.1829999999999998</v>
      </c>
    </row>
    <row r="929" spans="1:10" ht="25.5" x14ac:dyDescent="0.2">
      <c r="A929" s="855"/>
      <c r="B929" s="855"/>
      <c r="C929" s="855"/>
      <c r="D929" s="855"/>
      <c r="E929" s="855" t="s">
        <v>13209</v>
      </c>
      <c r="F929" s="856">
        <v>1.4</v>
      </c>
      <c r="G929" s="855" t="s">
        <v>13210</v>
      </c>
      <c r="H929" s="856">
        <v>1.18</v>
      </c>
      <c r="I929" s="855" t="s">
        <v>13211</v>
      </c>
      <c r="J929" s="856">
        <v>2.58</v>
      </c>
    </row>
    <row r="930" spans="1:10" ht="13.5" thickBot="1" x14ac:dyDescent="0.25">
      <c r="A930" s="855"/>
      <c r="B930" s="855"/>
      <c r="C930" s="855"/>
      <c r="D930" s="855"/>
      <c r="E930" s="855" t="s">
        <v>13212</v>
      </c>
      <c r="F930" s="856">
        <v>1.8666640000000001</v>
      </c>
      <c r="G930" s="855"/>
      <c r="H930" s="857" t="s">
        <v>13213</v>
      </c>
      <c r="I930" s="857"/>
      <c r="J930" s="856">
        <v>8.48</v>
      </c>
    </row>
    <row r="931" spans="1:10" ht="0.95" customHeight="1" thickTop="1" x14ac:dyDescent="0.2">
      <c r="A931" s="858"/>
      <c r="B931" s="858"/>
      <c r="C931" s="858"/>
      <c r="D931" s="858"/>
      <c r="E931" s="858"/>
      <c r="F931" s="858"/>
      <c r="G931" s="858"/>
      <c r="H931" s="858"/>
      <c r="I931" s="858"/>
      <c r="J931" s="858"/>
    </row>
    <row r="932" spans="1:10" ht="18" customHeight="1" x14ac:dyDescent="0.2">
      <c r="A932" s="833" t="s">
        <v>13607</v>
      </c>
      <c r="B932" s="834" t="s">
        <v>13186</v>
      </c>
      <c r="C932" s="833" t="s">
        <v>13187</v>
      </c>
      <c r="D932" s="833" t="s">
        <v>13188</v>
      </c>
      <c r="E932" s="835" t="s">
        <v>13189</v>
      </c>
      <c r="F932" s="835"/>
      <c r="G932" s="836" t="s">
        <v>13190</v>
      </c>
      <c r="H932" s="834" t="s">
        <v>13191</v>
      </c>
      <c r="I932" s="834" t="s">
        <v>13192</v>
      </c>
      <c r="J932" s="834" t="s">
        <v>13193</v>
      </c>
    </row>
    <row r="933" spans="1:10" ht="24" customHeight="1" x14ac:dyDescent="0.2">
      <c r="A933" s="837" t="s">
        <v>13194</v>
      </c>
      <c r="B933" s="838" t="s">
        <v>13608</v>
      </c>
      <c r="C933" s="837" t="s">
        <v>7</v>
      </c>
      <c r="D933" s="837" t="s">
        <v>1511</v>
      </c>
      <c r="E933" s="839" t="s">
        <v>13432</v>
      </c>
      <c r="F933" s="839"/>
      <c r="G933" s="840" t="s">
        <v>18</v>
      </c>
      <c r="H933" s="841">
        <v>1</v>
      </c>
      <c r="I933" s="842">
        <v>12.79</v>
      </c>
      <c r="J933" s="842">
        <v>12.79</v>
      </c>
    </row>
    <row r="934" spans="1:10" ht="24" customHeight="1" x14ac:dyDescent="0.2">
      <c r="A934" s="843" t="s">
        <v>13197</v>
      </c>
      <c r="B934" s="844" t="s">
        <v>13433</v>
      </c>
      <c r="C934" s="843" t="s">
        <v>7</v>
      </c>
      <c r="D934" s="843" t="s">
        <v>1239</v>
      </c>
      <c r="E934" s="845" t="s">
        <v>13196</v>
      </c>
      <c r="F934" s="845"/>
      <c r="G934" s="846" t="s">
        <v>23</v>
      </c>
      <c r="H934" s="847">
        <v>2.9000000000000001E-2</v>
      </c>
      <c r="I934" s="848">
        <v>12.84</v>
      </c>
      <c r="J934" s="848">
        <v>0.37236000000000002</v>
      </c>
    </row>
    <row r="935" spans="1:10" ht="24" customHeight="1" x14ac:dyDescent="0.2">
      <c r="A935" s="843" t="s">
        <v>13197</v>
      </c>
      <c r="B935" s="844" t="s">
        <v>13261</v>
      </c>
      <c r="C935" s="843" t="s">
        <v>7</v>
      </c>
      <c r="D935" s="843" t="s">
        <v>56</v>
      </c>
      <c r="E935" s="845" t="s">
        <v>13196</v>
      </c>
      <c r="F935" s="845"/>
      <c r="G935" s="846" t="s">
        <v>23</v>
      </c>
      <c r="H935" s="847">
        <v>2.9000000000000001E-2</v>
      </c>
      <c r="I935" s="848">
        <v>16.75</v>
      </c>
      <c r="J935" s="848">
        <v>0.48575000000000002</v>
      </c>
    </row>
    <row r="936" spans="1:10" ht="24" customHeight="1" x14ac:dyDescent="0.2">
      <c r="A936" s="849" t="s">
        <v>13199</v>
      </c>
      <c r="B936" s="850" t="s">
        <v>13435</v>
      </c>
      <c r="C936" s="849" t="s">
        <v>7</v>
      </c>
      <c r="D936" s="849" t="s">
        <v>7401</v>
      </c>
      <c r="E936" s="851" t="s">
        <v>13220</v>
      </c>
      <c r="F936" s="851"/>
      <c r="G936" s="852" t="s">
        <v>38</v>
      </c>
      <c r="H936" s="853">
        <v>0.01</v>
      </c>
      <c r="I936" s="854">
        <v>2.11</v>
      </c>
      <c r="J936" s="854">
        <v>2.1100000000000001E-2</v>
      </c>
    </row>
    <row r="937" spans="1:10" ht="24" customHeight="1" x14ac:dyDescent="0.2">
      <c r="A937" s="849" t="s">
        <v>13199</v>
      </c>
      <c r="B937" s="850" t="s">
        <v>13609</v>
      </c>
      <c r="C937" s="849" t="s">
        <v>7</v>
      </c>
      <c r="D937" s="849" t="s">
        <v>9272</v>
      </c>
      <c r="E937" s="851" t="s">
        <v>13220</v>
      </c>
      <c r="F937" s="851"/>
      <c r="G937" s="852" t="s">
        <v>18</v>
      </c>
      <c r="H937" s="853">
        <v>1.0609999999999999</v>
      </c>
      <c r="I937" s="854">
        <v>11.23</v>
      </c>
      <c r="J937" s="854">
        <v>11.91503</v>
      </c>
    </row>
    <row r="938" spans="1:10" ht="25.5" x14ac:dyDescent="0.2">
      <c r="A938" s="855"/>
      <c r="B938" s="855"/>
      <c r="C938" s="855"/>
      <c r="D938" s="855"/>
      <c r="E938" s="855" t="s">
        <v>13209</v>
      </c>
      <c r="F938" s="856">
        <v>0.36</v>
      </c>
      <c r="G938" s="855" t="s">
        <v>13210</v>
      </c>
      <c r="H938" s="856">
        <v>0.3</v>
      </c>
      <c r="I938" s="855" t="s">
        <v>13211</v>
      </c>
      <c r="J938" s="856">
        <v>0.66</v>
      </c>
    </row>
    <row r="939" spans="1:10" ht="13.5" thickBot="1" x14ac:dyDescent="0.25">
      <c r="A939" s="855"/>
      <c r="B939" s="855"/>
      <c r="C939" s="855"/>
      <c r="D939" s="855"/>
      <c r="E939" s="855" t="s">
        <v>13212</v>
      </c>
      <c r="F939" s="856">
        <v>3.6118960000000002</v>
      </c>
      <c r="G939" s="855"/>
      <c r="H939" s="857" t="s">
        <v>13213</v>
      </c>
      <c r="I939" s="857"/>
      <c r="J939" s="856">
        <v>16.399999999999999</v>
      </c>
    </row>
    <row r="940" spans="1:10" ht="0.95" customHeight="1" thickTop="1" x14ac:dyDescent="0.2">
      <c r="A940" s="858"/>
      <c r="B940" s="858"/>
      <c r="C940" s="858"/>
      <c r="D940" s="858"/>
      <c r="E940" s="858"/>
      <c r="F940" s="858"/>
      <c r="G940" s="858"/>
      <c r="H940" s="858"/>
      <c r="I940" s="858"/>
      <c r="J940" s="858"/>
    </row>
    <row r="941" spans="1:10" ht="18" customHeight="1" x14ac:dyDescent="0.2">
      <c r="A941" s="833" t="s">
        <v>13610</v>
      </c>
      <c r="B941" s="834" t="s">
        <v>13186</v>
      </c>
      <c r="C941" s="833" t="s">
        <v>13187</v>
      </c>
      <c r="D941" s="833" t="s">
        <v>13188</v>
      </c>
      <c r="E941" s="835" t="s">
        <v>13189</v>
      </c>
      <c r="F941" s="835"/>
      <c r="G941" s="836" t="s">
        <v>13190</v>
      </c>
      <c r="H941" s="834" t="s">
        <v>13191</v>
      </c>
      <c r="I941" s="834" t="s">
        <v>13192</v>
      </c>
      <c r="J941" s="834" t="s">
        <v>13193</v>
      </c>
    </row>
    <row r="942" spans="1:10" ht="24" customHeight="1" x14ac:dyDescent="0.2">
      <c r="A942" s="837" t="s">
        <v>13194</v>
      </c>
      <c r="B942" s="838" t="s">
        <v>13611</v>
      </c>
      <c r="C942" s="837" t="s">
        <v>7</v>
      </c>
      <c r="D942" s="837" t="s">
        <v>1513</v>
      </c>
      <c r="E942" s="839" t="s">
        <v>13432</v>
      </c>
      <c r="F942" s="839"/>
      <c r="G942" s="840" t="s">
        <v>18</v>
      </c>
      <c r="H942" s="841">
        <v>1</v>
      </c>
      <c r="I942" s="842">
        <v>34.96</v>
      </c>
      <c r="J942" s="842">
        <v>34.96</v>
      </c>
    </row>
    <row r="943" spans="1:10" ht="24" customHeight="1" x14ac:dyDescent="0.2">
      <c r="A943" s="843" t="s">
        <v>13197</v>
      </c>
      <c r="B943" s="844" t="s">
        <v>13433</v>
      </c>
      <c r="C943" s="843" t="s">
        <v>7</v>
      </c>
      <c r="D943" s="843" t="s">
        <v>1239</v>
      </c>
      <c r="E943" s="845" t="s">
        <v>13196</v>
      </c>
      <c r="F943" s="845"/>
      <c r="G943" s="846" t="s">
        <v>23</v>
      </c>
      <c r="H943" s="847">
        <v>4.2000000000000003E-2</v>
      </c>
      <c r="I943" s="848">
        <v>12.84</v>
      </c>
      <c r="J943" s="848">
        <v>0.53927999999999998</v>
      </c>
    </row>
    <row r="944" spans="1:10" ht="24" customHeight="1" x14ac:dyDescent="0.2">
      <c r="A944" s="843" t="s">
        <v>13197</v>
      </c>
      <c r="B944" s="844" t="s">
        <v>13261</v>
      </c>
      <c r="C944" s="843" t="s">
        <v>7</v>
      </c>
      <c r="D944" s="843" t="s">
        <v>56</v>
      </c>
      <c r="E944" s="845" t="s">
        <v>13196</v>
      </c>
      <c r="F944" s="845"/>
      <c r="G944" s="846" t="s">
        <v>23</v>
      </c>
      <c r="H944" s="847">
        <v>4.2000000000000003E-2</v>
      </c>
      <c r="I944" s="848">
        <v>16.75</v>
      </c>
      <c r="J944" s="848">
        <v>0.70350000000000001</v>
      </c>
    </row>
    <row r="945" spans="1:10" ht="24" customHeight="1" x14ac:dyDescent="0.2">
      <c r="A945" s="849" t="s">
        <v>13199</v>
      </c>
      <c r="B945" s="850" t="s">
        <v>13435</v>
      </c>
      <c r="C945" s="849" t="s">
        <v>7</v>
      </c>
      <c r="D945" s="849" t="s">
        <v>7401</v>
      </c>
      <c r="E945" s="851" t="s">
        <v>13220</v>
      </c>
      <c r="F945" s="851"/>
      <c r="G945" s="852" t="s">
        <v>38</v>
      </c>
      <c r="H945" s="853">
        <v>1.4E-2</v>
      </c>
      <c r="I945" s="854">
        <v>2.11</v>
      </c>
      <c r="J945" s="854">
        <v>2.954E-2</v>
      </c>
    </row>
    <row r="946" spans="1:10" ht="24" customHeight="1" x14ac:dyDescent="0.2">
      <c r="A946" s="849" t="s">
        <v>13199</v>
      </c>
      <c r="B946" s="850" t="s">
        <v>13612</v>
      </c>
      <c r="C946" s="849" t="s">
        <v>7</v>
      </c>
      <c r="D946" s="849" t="s">
        <v>9274</v>
      </c>
      <c r="E946" s="851" t="s">
        <v>13220</v>
      </c>
      <c r="F946" s="851"/>
      <c r="G946" s="852" t="s">
        <v>18</v>
      </c>
      <c r="H946" s="853">
        <v>1.0609999999999999</v>
      </c>
      <c r="I946" s="854">
        <v>31.75</v>
      </c>
      <c r="J946" s="854">
        <v>33.686750000000004</v>
      </c>
    </row>
    <row r="947" spans="1:10" ht="25.5" x14ac:dyDescent="0.2">
      <c r="A947" s="855"/>
      <c r="B947" s="855"/>
      <c r="C947" s="855"/>
      <c r="D947" s="855"/>
      <c r="E947" s="855" t="s">
        <v>13209</v>
      </c>
      <c r="F947" s="856">
        <v>0.52</v>
      </c>
      <c r="G947" s="855" t="s">
        <v>13210</v>
      </c>
      <c r="H947" s="856">
        <v>0.44</v>
      </c>
      <c r="I947" s="855" t="s">
        <v>13211</v>
      </c>
      <c r="J947" s="856">
        <v>0.96</v>
      </c>
    </row>
    <row r="948" spans="1:10" ht="13.5" thickBot="1" x14ac:dyDescent="0.25">
      <c r="A948" s="855"/>
      <c r="B948" s="855"/>
      <c r="C948" s="855"/>
      <c r="D948" s="855"/>
      <c r="E948" s="855" t="s">
        <v>13212</v>
      </c>
      <c r="F948" s="856">
        <v>9.8727040000000006</v>
      </c>
      <c r="G948" s="855"/>
      <c r="H948" s="857" t="s">
        <v>13213</v>
      </c>
      <c r="I948" s="857"/>
      <c r="J948" s="856">
        <v>44.83</v>
      </c>
    </row>
    <row r="949" spans="1:10" ht="0.95" customHeight="1" thickTop="1" x14ac:dyDescent="0.2">
      <c r="A949" s="858"/>
      <c r="B949" s="858"/>
      <c r="C949" s="858"/>
      <c r="D949" s="858"/>
      <c r="E949" s="858"/>
      <c r="F949" s="858"/>
      <c r="G949" s="858"/>
      <c r="H949" s="858"/>
      <c r="I949" s="858"/>
      <c r="J949" s="858"/>
    </row>
    <row r="950" spans="1:10" ht="18" customHeight="1" x14ac:dyDescent="0.2">
      <c r="A950" s="833" t="s">
        <v>13613</v>
      </c>
      <c r="B950" s="834" t="s">
        <v>13186</v>
      </c>
      <c r="C950" s="833" t="s">
        <v>13187</v>
      </c>
      <c r="D950" s="833" t="s">
        <v>13188</v>
      </c>
      <c r="E950" s="835" t="s">
        <v>13189</v>
      </c>
      <c r="F950" s="835"/>
      <c r="G950" s="836" t="s">
        <v>13190</v>
      </c>
      <c r="H950" s="834" t="s">
        <v>13191</v>
      </c>
      <c r="I950" s="834" t="s">
        <v>13192</v>
      </c>
      <c r="J950" s="834" t="s">
        <v>13193</v>
      </c>
    </row>
    <row r="951" spans="1:10" ht="36" customHeight="1" x14ac:dyDescent="0.2">
      <c r="A951" s="837" t="s">
        <v>13194</v>
      </c>
      <c r="B951" s="838" t="s">
        <v>13614</v>
      </c>
      <c r="C951" s="837" t="s">
        <v>7</v>
      </c>
      <c r="D951" s="837" t="s">
        <v>305</v>
      </c>
      <c r="E951" s="839" t="s">
        <v>13432</v>
      </c>
      <c r="F951" s="839"/>
      <c r="G951" s="840" t="s">
        <v>38</v>
      </c>
      <c r="H951" s="841">
        <v>1</v>
      </c>
      <c r="I951" s="842">
        <v>6.46</v>
      </c>
      <c r="J951" s="842">
        <v>6.46</v>
      </c>
    </row>
    <row r="952" spans="1:10" ht="24" customHeight="1" x14ac:dyDescent="0.2">
      <c r="A952" s="843" t="s">
        <v>13197</v>
      </c>
      <c r="B952" s="844" t="s">
        <v>13433</v>
      </c>
      <c r="C952" s="843" t="s">
        <v>7</v>
      </c>
      <c r="D952" s="843" t="s">
        <v>1239</v>
      </c>
      <c r="E952" s="845" t="s">
        <v>13196</v>
      </c>
      <c r="F952" s="845"/>
      <c r="G952" s="846" t="s">
        <v>23</v>
      </c>
      <c r="H952" s="847">
        <v>0.12</v>
      </c>
      <c r="I952" s="848">
        <v>12.84</v>
      </c>
      <c r="J952" s="848">
        <v>1.5407999999999999</v>
      </c>
    </row>
    <row r="953" spans="1:10" ht="24" customHeight="1" x14ac:dyDescent="0.2">
      <c r="A953" s="843" t="s">
        <v>13197</v>
      </c>
      <c r="B953" s="844" t="s">
        <v>13261</v>
      </c>
      <c r="C953" s="843" t="s">
        <v>7</v>
      </c>
      <c r="D953" s="843" t="s">
        <v>56</v>
      </c>
      <c r="E953" s="845" t="s">
        <v>13196</v>
      </c>
      <c r="F953" s="845"/>
      <c r="G953" s="846" t="s">
        <v>23</v>
      </c>
      <c r="H953" s="847">
        <v>0.12</v>
      </c>
      <c r="I953" s="848">
        <v>16.75</v>
      </c>
      <c r="J953" s="848">
        <v>2.0099999999999998</v>
      </c>
    </row>
    <row r="954" spans="1:10" ht="24" customHeight="1" x14ac:dyDescent="0.2">
      <c r="A954" s="849" t="s">
        <v>13199</v>
      </c>
      <c r="B954" s="850" t="s">
        <v>13434</v>
      </c>
      <c r="C954" s="849" t="s">
        <v>7</v>
      </c>
      <c r="D954" s="849" t="s">
        <v>5074</v>
      </c>
      <c r="E954" s="851" t="s">
        <v>13220</v>
      </c>
      <c r="F954" s="851"/>
      <c r="G954" s="852" t="s">
        <v>38</v>
      </c>
      <c r="H954" s="853">
        <v>1.0999999999999999E-2</v>
      </c>
      <c r="I954" s="854">
        <v>84.64</v>
      </c>
      <c r="J954" s="854">
        <v>0.93103999999999998</v>
      </c>
    </row>
    <row r="955" spans="1:10" ht="24" customHeight="1" x14ac:dyDescent="0.2">
      <c r="A955" s="849" t="s">
        <v>13199</v>
      </c>
      <c r="B955" s="850" t="s">
        <v>13435</v>
      </c>
      <c r="C955" s="849" t="s">
        <v>7</v>
      </c>
      <c r="D955" s="849" t="s">
        <v>7401</v>
      </c>
      <c r="E955" s="851" t="s">
        <v>13220</v>
      </c>
      <c r="F955" s="851"/>
      <c r="G955" s="852" t="s">
        <v>38</v>
      </c>
      <c r="H955" s="853">
        <v>4.4999999999999998E-2</v>
      </c>
      <c r="I955" s="854">
        <v>2.11</v>
      </c>
      <c r="J955" s="854">
        <v>9.4950000000000007E-2</v>
      </c>
    </row>
    <row r="956" spans="1:10" ht="24" customHeight="1" x14ac:dyDescent="0.2">
      <c r="A956" s="849" t="s">
        <v>13199</v>
      </c>
      <c r="B956" s="850" t="s">
        <v>13436</v>
      </c>
      <c r="C956" s="849" t="s">
        <v>7</v>
      </c>
      <c r="D956" s="849" t="s">
        <v>8545</v>
      </c>
      <c r="E956" s="851" t="s">
        <v>13220</v>
      </c>
      <c r="F956" s="851"/>
      <c r="G956" s="852" t="s">
        <v>38</v>
      </c>
      <c r="H956" s="853">
        <v>1.2E-2</v>
      </c>
      <c r="I956" s="854">
        <v>73.5</v>
      </c>
      <c r="J956" s="854">
        <v>0.88200000000000001</v>
      </c>
    </row>
    <row r="957" spans="1:10" ht="24" customHeight="1" x14ac:dyDescent="0.2">
      <c r="A957" s="849" t="s">
        <v>13199</v>
      </c>
      <c r="B957" s="850" t="s">
        <v>13615</v>
      </c>
      <c r="C957" s="849" t="s">
        <v>7</v>
      </c>
      <c r="D957" s="849" t="s">
        <v>8801</v>
      </c>
      <c r="E957" s="851" t="s">
        <v>13220</v>
      </c>
      <c r="F957" s="851"/>
      <c r="G957" s="852" t="s">
        <v>38</v>
      </c>
      <c r="H957" s="853">
        <v>1</v>
      </c>
      <c r="I957" s="854">
        <v>1</v>
      </c>
      <c r="J957" s="854">
        <v>1</v>
      </c>
    </row>
    <row r="958" spans="1:10" ht="25.5" x14ac:dyDescent="0.2">
      <c r="A958" s="855"/>
      <c r="B958" s="855"/>
      <c r="C958" s="855"/>
      <c r="D958" s="855"/>
      <c r="E958" s="855" t="s">
        <v>13209</v>
      </c>
      <c r="F958" s="856">
        <v>1.49</v>
      </c>
      <c r="G958" s="855" t="s">
        <v>13210</v>
      </c>
      <c r="H958" s="856">
        <v>1.26</v>
      </c>
      <c r="I958" s="855" t="s">
        <v>13211</v>
      </c>
      <c r="J958" s="856">
        <v>2.75</v>
      </c>
    </row>
    <row r="959" spans="1:10" ht="13.5" thickBot="1" x14ac:dyDescent="0.25">
      <c r="A959" s="855"/>
      <c r="B959" s="855"/>
      <c r="C959" s="855"/>
      <c r="D959" s="855"/>
      <c r="E959" s="855" t="s">
        <v>13212</v>
      </c>
      <c r="F959" s="856">
        <v>1.8243039999999999</v>
      </c>
      <c r="G959" s="855"/>
      <c r="H959" s="857" t="s">
        <v>13213</v>
      </c>
      <c r="I959" s="857"/>
      <c r="J959" s="856">
        <v>8.2799999999999994</v>
      </c>
    </row>
    <row r="960" spans="1:10" ht="0.95" customHeight="1" thickTop="1" x14ac:dyDescent="0.2">
      <c r="A960" s="858"/>
      <c r="B960" s="858"/>
      <c r="C960" s="858"/>
      <c r="D960" s="858"/>
      <c r="E960" s="858"/>
      <c r="F960" s="858"/>
      <c r="G960" s="858"/>
      <c r="H960" s="858"/>
      <c r="I960" s="858"/>
      <c r="J960" s="858"/>
    </row>
    <row r="961" spans="1:10" ht="18" customHeight="1" x14ac:dyDescent="0.2">
      <c r="A961" s="833" t="s">
        <v>13616</v>
      </c>
      <c r="B961" s="834" t="s">
        <v>13186</v>
      </c>
      <c r="C961" s="833" t="s">
        <v>13187</v>
      </c>
      <c r="D961" s="833" t="s">
        <v>13188</v>
      </c>
      <c r="E961" s="835" t="s">
        <v>13189</v>
      </c>
      <c r="F961" s="835"/>
      <c r="G961" s="836" t="s">
        <v>13190</v>
      </c>
      <c r="H961" s="834" t="s">
        <v>13191</v>
      </c>
      <c r="I961" s="834" t="s">
        <v>13192</v>
      </c>
      <c r="J961" s="834" t="s">
        <v>13193</v>
      </c>
    </row>
    <row r="962" spans="1:10" ht="24" customHeight="1" x14ac:dyDescent="0.2">
      <c r="A962" s="837" t="s">
        <v>13194</v>
      </c>
      <c r="B962" s="838" t="s">
        <v>13617</v>
      </c>
      <c r="C962" s="837" t="s">
        <v>7</v>
      </c>
      <c r="D962" s="837" t="s">
        <v>1622</v>
      </c>
      <c r="E962" s="839" t="s">
        <v>13432</v>
      </c>
      <c r="F962" s="839"/>
      <c r="G962" s="840" t="s">
        <v>38</v>
      </c>
      <c r="H962" s="841">
        <v>1</v>
      </c>
      <c r="I962" s="842">
        <v>17.12</v>
      </c>
      <c r="J962" s="842">
        <v>17.12</v>
      </c>
    </row>
    <row r="963" spans="1:10" ht="24" customHeight="1" x14ac:dyDescent="0.2">
      <c r="A963" s="843" t="s">
        <v>13197</v>
      </c>
      <c r="B963" s="844" t="s">
        <v>13433</v>
      </c>
      <c r="C963" s="843" t="s">
        <v>7</v>
      </c>
      <c r="D963" s="843" t="s">
        <v>1239</v>
      </c>
      <c r="E963" s="845" t="s">
        <v>13196</v>
      </c>
      <c r="F963" s="845"/>
      <c r="G963" s="846" t="s">
        <v>23</v>
      </c>
      <c r="H963" s="847">
        <v>0.14399999999999999</v>
      </c>
      <c r="I963" s="848">
        <v>12.84</v>
      </c>
      <c r="J963" s="848">
        <v>1.8489599999999999</v>
      </c>
    </row>
    <row r="964" spans="1:10" ht="24" customHeight="1" x14ac:dyDescent="0.2">
      <c r="A964" s="843" t="s">
        <v>13197</v>
      </c>
      <c r="B964" s="844" t="s">
        <v>13261</v>
      </c>
      <c r="C964" s="843" t="s">
        <v>7</v>
      </c>
      <c r="D964" s="843" t="s">
        <v>56</v>
      </c>
      <c r="E964" s="845" t="s">
        <v>13196</v>
      </c>
      <c r="F964" s="845"/>
      <c r="G964" s="846" t="s">
        <v>23</v>
      </c>
      <c r="H964" s="847">
        <v>0.14399999999999999</v>
      </c>
      <c r="I964" s="848">
        <v>16.75</v>
      </c>
      <c r="J964" s="848">
        <v>2.4119999999999999</v>
      </c>
    </row>
    <row r="965" spans="1:10" ht="24" customHeight="1" x14ac:dyDescent="0.2">
      <c r="A965" s="849" t="s">
        <v>13199</v>
      </c>
      <c r="B965" s="850" t="s">
        <v>13434</v>
      </c>
      <c r="C965" s="849" t="s">
        <v>7</v>
      </c>
      <c r="D965" s="849" t="s">
        <v>5074</v>
      </c>
      <c r="E965" s="851" t="s">
        <v>13220</v>
      </c>
      <c r="F965" s="851"/>
      <c r="G965" s="852" t="s">
        <v>38</v>
      </c>
      <c r="H965" s="853">
        <v>2.5999999999999999E-2</v>
      </c>
      <c r="I965" s="854">
        <v>84.64</v>
      </c>
      <c r="J965" s="854">
        <v>2.2006399999999999</v>
      </c>
    </row>
    <row r="966" spans="1:10" ht="24" customHeight="1" x14ac:dyDescent="0.2">
      <c r="A966" s="849" t="s">
        <v>13199</v>
      </c>
      <c r="B966" s="850" t="s">
        <v>13435</v>
      </c>
      <c r="C966" s="849" t="s">
        <v>7</v>
      </c>
      <c r="D966" s="849" t="s">
        <v>7401</v>
      </c>
      <c r="E966" s="851" t="s">
        <v>13220</v>
      </c>
      <c r="F966" s="851"/>
      <c r="G966" s="852" t="s">
        <v>38</v>
      </c>
      <c r="H966" s="853">
        <v>3.5999999999999997E-2</v>
      </c>
      <c r="I966" s="854">
        <v>2.11</v>
      </c>
      <c r="J966" s="854">
        <v>7.596E-2</v>
      </c>
    </row>
    <row r="967" spans="1:10" ht="24" customHeight="1" x14ac:dyDescent="0.2">
      <c r="A967" s="849" t="s">
        <v>13199</v>
      </c>
      <c r="B967" s="850" t="s">
        <v>13436</v>
      </c>
      <c r="C967" s="849" t="s">
        <v>7</v>
      </c>
      <c r="D967" s="849" t="s">
        <v>8545</v>
      </c>
      <c r="E967" s="851" t="s">
        <v>13220</v>
      </c>
      <c r="F967" s="851"/>
      <c r="G967" s="852" t="s">
        <v>38</v>
      </c>
      <c r="H967" s="853">
        <v>3.3000000000000002E-2</v>
      </c>
      <c r="I967" s="854">
        <v>73.5</v>
      </c>
      <c r="J967" s="854">
        <v>2.4255</v>
      </c>
    </row>
    <row r="968" spans="1:10" ht="24" customHeight="1" x14ac:dyDescent="0.2">
      <c r="A968" s="849" t="s">
        <v>13199</v>
      </c>
      <c r="B968" s="850" t="s">
        <v>13618</v>
      </c>
      <c r="C968" s="849" t="s">
        <v>7</v>
      </c>
      <c r="D968" s="849" t="s">
        <v>8807</v>
      </c>
      <c r="E968" s="851" t="s">
        <v>13220</v>
      </c>
      <c r="F968" s="851"/>
      <c r="G968" s="852" t="s">
        <v>38</v>
      </c>
      <c r="H968" s="853">
        <v>1</v>
      </c>
      <c r="I968" s="854">
        <v>8.16</v>
      </c>
      <c r="J968" s="854">
        <v>8.16</v>
      </c>
    </row>
    <row r="969" spans="1:10" ht="25.5" x14ac:dyDescent="0.2">
      <c r="A969" s="855"/>
      <c r="B969" s="855"/>
      <c r="C969" s="855"/>
      <c r="D969" s="855"/>
      <c r="E969" s="855" t="s">
        <v>13209</v>
      </c>
      <c r="F969" s="856">
        <v>1.79</v>
      </c>
      <c r="G969" s="855" t="s">
        <v>13210</v>
      </c>
      <c r="H969" s="856">
        <v>1.51</v>
      </c>
      <c r="I969" s="855" t="s">
        <v>13211</v>
      </c>
      <c r="J969" s="856">
        <v>3.3</v>
      </c>
    </row>
    <row r="970" spans="1:10" ht="13.5" thickBot="1" x14ac:dyDescent="0.25">
      <c r="A970" s="855"/>
      <c r="B970" s="855"/>
      <c r="C970" s="855"/>
      <c r="D970" s="855"/>
      <c r="E970" s="855" t="s">
        <v>13212</v>
      </c>
      <c r="F970" s="856">
        <v>4.8346879999999999</v>
      </c>
      <c r="G970" s="855"/>
      <c r="H970" s="857" t="s">
        <v>13213</v>
      </c>
      <c r="I970" s="857"/>
      <c r="J970" s="856">
        <v>21.95</v>
      </c>
    </row>
    <row r="971" spans="1:10" ht="0.95" customHeight="1" thickTop="1" x14ac:dyDescent="0.2">
      <c r="A971" s="858"/>
      <c r="B971" s="858"/>
      <c r="C971" s="858"/>
      <c r="D971" s="858"/>
      <c r="E971" s="858"/>
      <c r="F971" s="858"/>
      <c r="G971" s="858"/>
      <c r="H971" s="858"/>
      <c r="I971" s="858"/>
      <c r="J971" s="858"/>
    </row>
    <row r="972" spans="1:10" ht="18" customHeight="1" x14ac:dyDescent="0.2">
      <c r="A972" s="833" t="s">
        <v>13619</v>
      </c>
      <c r="B972" s="834" t="s">
        <v>13186</v>
      </c>
      <c r="C972" s="833" t="s">
        <v>13187</v>
      </c>
      <c r="D972" s="833" t="s">
        <v>13188</v>
      </c>
      <c r="E972" s="835" t="s">
        <v>13189</v>
      </c>
      <c r="F972" s="835"/>
      <c r="G972" s="836" t="s">
        <v>13190</v>
      </c>
      <c r="H972" s="834" t="s">
        <v>13191</v>
      </c>
      <c r="I972" s="834" t="s">
        <v>13192</v>
      </c>
      <c r="J972" s="834" t="s">
        <v>13193</v>
      </c>
    </row>
    <row r="973" spans="1:10" ht="24" customHeight="1" x14ac:dyDescent="0.2">
      <c r="A973" s="837" t="s">
        <v>13194</v>
      </c>
      <c r="B973" s="838" t="s">
        <v>13620</v>
      </c>
      <c r="C973" s="837" t="s">
        <v>7</v>
      </c>
      <c r="D973" s="837" t="s">
        <v>1624</v>
      </c>
      <c r="E973" s="839" t="s">
        <v>13432</v>
      </c>
      <c r="F973" s="839"/>
      <c r="G973" s="840" t="s">
        <v>38</v>
      </c>
      <c r="H973" s="841">
        <v>1</v>
      </c>
      <c r="I973" s="842">
        <v>65.77</v>
      </c>
      <c r="J973" s="842">
        <v>65.77</v>
      </c>
    </row>
    <row r="974" spans="1:10" ht="24" customHeight="1" x14ac:dyDescent="0.2">
      <c r="A974" s="843" t="s">
        <v>13197</v>
      </c>
      <c r="B974" s="844" t="s">
        <v>13433</v>
      </c>
      <c r="C974" s="843" t="s">
        <v>7</v>
      </c>
      <c r="D974" s="843" t="s">
        <v>1239</v>
      </c>
      <c r="E974" s="845" t="s">
        <v>13196</v>
      </c>
      <c r="F974" s="845"/>
      <c r="G974" s="846" t="s">
        <v>23</v>
      </c>
      <c r="H974" s="847">
        <v>0.20899999999999999</v>
      </c>
      <c r="I974" s="848">
        <v>12.84</v>
      </c>
      <c r="J974" s="848">
        <v>2.6835599999999999</v>
      </c>
    </row>
    <row r="975" spans="1:10" ht="24" customHeight="1" x14ac:dyDescent="0.2">
      <c r="A975" s="843" t="s">
        <v>13197</v>
      </c>
      <c r="B975" s="844" t="s">
        <v>13261</v>
      </c>
      <c r="C975" s="843" t="s">
        <v>7</v>
      </c>
      <c r="D975" s="843" t="s">
        <v>56</v>
      </c>
      <c r="E975" s="845" t="s">
        <v>13196</v>
      </c>
      <c r="F975" s="845"/>
      <c r="G975" s="846" t="s">
        <v>23</v>
      </c>
      <c r="H975" s="847">
        <v>0.20899999999999999</v>
      </c>
      <c r="I975" s="848">
        <v>16.75</v>
      </c>
      <c r="J975" s="848">
        <v>3.50075</v>
      </c>
    </row>
    <row r="976" spans="1:10" ht="24" customHeight="1" x14ac:dyDescent="0.2">
      <c r="A976" s="849" t="s">
        <v>13199</v>
      </c>
      <c r="B976" s="850" t="s">
        <v>13434</v>
      </c>
      <c r="C976" s="849" t="s">
        <v>7</v>
      </c>
      <c r="D976" s="849" t="s">
        <v>5074</v>
      </c>
      <c r="E976" s="851" t="s">
        <v>13220</v>
      </c>
      <c r="F976" s="851"/>
      <c r="G976" s="852" t="s">
        <v>38</v>
      </c>
      <c r="H976" s="853">
        <v>0.06</v>
      </c>
      <c r="I976" s="854">
        <v>84.64</v>
      </c>
      <c r="J976" s="854">
        <v>5.0784000000000002</v>
      </c>
    </row>
    <row r="977" spans="1:10" ht="24" customHeight="1" x14ac:dyDescent="0.2">
      <c r="A977" s="849" t="s">
        <v>13199</v>
      </c>
      <c r="B977" s="850" t="s">
        <v>13435</v>
      </c>
      <c r="C977" s="849" t="s">
        <v>7</v>
      </c>
      <c r="D977" s="849" t="s">
        <v>7401</v>
      </c>
      <c r="E977" s="851" t="s">
        <v>13220</v>
      </c>
      <c r="F977" s="851"/>
      <c r="G977" s="852" t="s">
        <v>38</v>
      </c>
      <c r="H977" s="853">
        <v>5.2999999999999999E-2</v>
      </c>
      <c r="I977" s="854">
        <v>2.11</v>
      </c>
      <c r="J977" s="854">
        <v>0.11183</v>
      </c>
    </row>
    <row r="978" spans="1:10" ht="24" customHeight="1" x14ac:dyDescent="0.2">
      <c r="A978" s="849" t="s">
        <v>13199</v>
      </c>
      <c r="B978" s="850" t="s">
        <v>13436</v>
      </c>
      <c r="C978" s="849" t="s">
        <v>7</v>
      </c>
      <c r="D978" s="849" t="s">
        <v>8545</v>
      </c>
      <c r="E978" s="851" t="s">
        <v>13220</v>
      </c>
      <c r="F978" s="851"/>
      <c r="G978" s="852" t="s">
        <v>38</v>
      </c>
      <c r="H978" s="853">
        <v>7.8E-2</v>
      </c>
      <c r="I978" s="854">
        <v>73.5</v>
      </c>
      <c r="J978" s="854">
        <v>5.7329999999999997</v>
      </c>
    </row>
    <row r="979" spans="1:10" ht="24" customHeight="1" x14ac:dyDescent="0.2">
      <c r="A979" s="849" t="s">
        <v>13199</v>
      </c>
      <c r="B979" s="850" t="s">
        <v>13621</v>
      </c>
      <c r="C979" s="849" t="s">
        <v>7</v>
      </c>
      <c r="D979" s="849" t="s">
        <v>8805</v>
      </c>
      <c r="E979" s="851" t="s">
        <v>13220</v>
      </c>
      <c r="F979" s="851"/>
      <c r="G979" s="852" t="s">
        <v>38</v>
      </c>
      <c r="H979" s="853">
        <v>1</v>
      </c>
      <c r="I979" s="854">
        <v>48.66</v>
      </c>
      <c r="J979" s="854">
        <v>48.66</v>
      </c>
    </row>
    <row r="980" spans="1:10" ht="25.5" x14ac:dyDescent="0.2">
      <c r="A980" s="855"/>
      <c r="B980" s="855"/>
      <c r="C980" s="855"/>
      <c r="D980" s="855"/>
      <c r="E980" s="855" t="s">
        <v>13209</v>
      </c>
      <c r="F980" s="856">
        <v>2.6</v>
      </c>
      <c r="G980" s="855" t="s">
        <v>13210</v>
      </c>
      <c r="H980" s="856">
        <v>2.1800000000000002</v>
      </c>
      <c r="I980" s="855" t="s">
        <v>13211</v>
      </c>
      <c r="J980" s="856">
        <v>4.78</v>
      </c>
    </row>
    <row r="981" spans="1:10" ht="13.5" thickBot="1" x14ac:dyDescent="0.25">
      <c r="A981" s="855"/>
      <c r="B981" s="855"/>
      <c r="C981" s="855"/>
      <c r="D981" s="855"/>
      <c r="E981" s="855" t="s">
        <v>13212</v>
      </c>
      <c r="F981" s="856">
        <v>18.573447999999999</v>
      </c>
      <c r="G981" s="855"/>
      <c r="H981" s="857" t="s">
        <v>13213</v>
      </c>
      <c r="I981" s="857"/>
      <c r="J981" s="856">
        <v>84.34</v>
      </c>
    </row>
    <row r="982" spans="1:10" ht="0.95" customHeight="1" thickTop="1" x14ac:dyDescent="0.2">
      <c r="A982" s="858"/>
      <c r="B982" s="858"/>
      <c r="C982" s="858"/>
      <c r="D982" s="858"/>
      <c r="E982" s="858"/>
      <c r="F982" s="858"/>
      <c r="G982" s="858"/>
      <c r="H982" s="858"/>
      <c r="I982" s="858"/>
      <c r="J982" s="858"/>
    </row>
    <row r="983" spans="1:10" ht="18" customHeight="1" x14ac:dyDescent="0.2">
      <c r="A983" s="833" t="s">
        <v>13622</v>
      </c>
      <c r="B983" s="834" t="s">
        <v>13186</v>
      </c>
      <c r="C983" s="833" t="s">
        <v>13187</v>
      </c>
      <c r="D983" s="833" t="s">
        <v>13188</v>
      </c>
      <c r="E983" s="835" t="s">
        <v>13189</v>
      </c>
      <c r="F983" s="835"/>
      <c r="G983" s="836" t="s">
        <v>13190</v>
      </c>
      <c r="H983" s="834" t="s">
        <v>13191</v>
      </c>
      <c r="I983" s="834" t="s">
        <v>13192</v>
      </c>
      <c r="J983" s="834" t="s">
        <v>13193</v>
      </c>
    </row>
    <row r="984" spans="1:10" ht="36" customHeight="1" x14ac:dyDescent="0.2">
      <c r="A984" s="837" t="s">
        <v>13194</v>
      </c>
      <c r="B984" s="838" t="s">
        <v>13623</v>
      </c>
      <c r="C984" s="837" t="s">
        <v>7</v>
      </c>
      <c r="D984" s="837" t="s">
        <v>359</v>
      </c>
      <c r="E984" s="839" t="s">
        <v>13432</v>
      </c>
      <c r="F984" s="839"/>
      <c r="G984" s="840" t="s">
        <v>38</v>
      </c>
      <c r="H984" s="841">
        <v>1</v>
      </c>
      <c r="I984" s="842">
        <v>16.18</v>
      </c>
      <c r="J984" s="842">
        <v>16.18</v>
      </c>
    </row>
    <row r="985" spans="1:10" ht="24" customHeight="1" x14ac:dyDescent="0.2">
      <c r="A985" s="843" t="s">
        <v>13197</v>
      </c>
      <c r="B985" s="844" t="s">
        <v>13433</v>
      </c>
      <c r="C985" s="843" t="s">
        <v>7</v>
      </c>
      <c r="D985" s="843" t="s">
        <v>1239</v>
      </c>
      <c r="E985" s="845" t="s">
        <v>13196</v>
      </c>
      <c r="F985" s="845"/>
      <c r="G985" s="846" t="s">
        <v>23</v>
      </c>
      <c r="H985" s="847">
        <v>0.14399999999999999</v>
      </c>
      <c r="I985" s="848">
        <v>12.84</v>
      </c>
      <c r="J985" s="848">
        <v>1.8489599999999999</v>
      </c>
    </row>
    <row r="986" spans="1:10" ht="24" customHeight="1" x14ac:dyDescent="0.2">
      <c r="A986" s="843" t="s">
        <v>13197</v>
      </c>
      <c r="B986" s="844" t="s">
        <v>13261</v>
      </c>
      <c r="C986" s="843" t="s">
        <v>7</v>
      </c>
      <c r="D986" s="843" t="s">
        <v>56</v>
      </c>
      <c r="E986" s="845" t="s">
        <v>13196</v>
      </c>
      <c r="F986" s="845"/>
      <c r="G986" s="846" t="s">
        <v>23</v>
      </c>
      <c r="H986" s="847">
        <v>0.14399999999999999</v>
      </c>
      <c r="I986" s="848">
        <v>16.75</v>
      </c>
      <c r="J986" s="848">
        <v>2.4119999999999999</v>
      </c>
    </row>
    <row r="987" spans="1:10" ht="24" customHeight="1" x14ac:dyDescent="0.2">
      <c r="A987" s="849" t="s">
        <v>13199</v>
      </c>
      <c r="B987" s="850" t="s">
        <v>13434</v>
      </c>
      <c r="C987" s="849" t="s">
        <v>7</v>
      </c>
      <c r="D987" s="849" t="s">
        <v>5074</v>
      </c>
      <c r="E987" s="851" t="s">
        <v>13220</v>
      </c>
      <c r="F987" s="851"/>
      <c r="G987" s="852" t="s">
        <v>38</v>
      </c>
      <c r="H987" s="853">
        <v>2.5999999999999999E-2</v>
      </c>
      <c r="I987" s="854">
        <v>84.64</v>
      </c>
      <c r="J987" s="854">
        <v>2.2006399999999999</v>
      </c>
    </row>
    <row r="988" spans="1:10" ht="24" customHeight="1" x14ac:dyDescent="0.2">
      <c r="A988" s="849" t="s">
        <v>13199</v>
      </c>
      <c r="B988" s="850" t="s">
        <v>13435</v>
      </c>
      <c r="C988" s="849" t="s">
        <v>7</v>
      </c>
      <c r="D988" s="849" t="s">
        <v>7401</v>
      </c>
      <c r="E988" s="851" t="s">
        <v>13220</v>
      </c>
      <c r="F988" s="851"/>
      <c r="G988" s="852" t="s">
        <v>38</v>
      </c>
      <c r="H988" s="853">
        <v>3.5999999999999997E-2</v>
      </c>
      <c r="I988" s="854">
        <v>2.11</v>
      </c>
      <c r="J988" s="854">
        <v>7.596E-2</v>
      </c>
    </row>
    <row r="989" spans="1:10" ht="24" customHeight="1" x14ac:dyDescent="0.2">
      <c r="A989" s="849" t="s">
        <v>13199</v>
      </c>
      <c r="B989" s="850" t="s">
        <v>13436</v>
      </c>
      <c r="C989" s="849" t="s">
        <v>7</v>
      </c>
      <c r="D989" s="849" t="s">
        <v>8545</v>
      </c>
      <c r="E989" s="851" t="s">
        <v>13220</v>
      </c>
      <c r="F989" s="851"/>
      <c r="G989" s="852" t="s">
        <v>38</v>
      </c>
      <c r="H989" s="853">
        <v>3.3000000000000002E-2</v>
      </c>
      <c r="I989" s="854">
        <v>73.5</v>
      </c>
      <c r="J989" s="854">
        <v>2.4255</v>
      </c>
    </row>
    <row r="990" spans="1:10" ht="24" customHeight="1" x14ac:dyDescent="0.2">
      <c r="A990" s="849" t="s">
        <v>13199</v>
      </c>
      <c r="B990" s="850" t="s">
        <v>13624</v>
      </c>
      <c r="C990" s="849" t="s">
        <v>7</v>
      </c>
      <c r="D990" s="849" t="s">
        <v>8720</v>
      </c>
      <c r="E990" s="851" t="s">
        <v>13220</v>
      </c>
      <c r="F990" s="851"/>
      <c r="G990" s="852" t="s">
        <v>38</v>
      </c>
      <c r="H990" s="853">
        <v>1</v>
      </c>
      <c r="I990" s="854">
        <v>7.22</v>
      </c>
      <c r="J990" s="854">
        <v>7.22</v>
      </c>
    </row>
    <row r="991" spans="1:10" ht="25.5" x14ac:dyDescent="0.2">
      <c r="A991" s="855"/>
      <c r="B991" s="855"/>
      <c r="C991" s="855"/>
      <c r="D991" s="855"/>
      <c r="E991" s="855" t="s">
        <v>13209</v>
      </c>
      <c r="F991" s="856">
        <v>1.79</v>
      </c>
      <c r="G991" s="855" t="s">
        <v>13210</v>
      </c>
      <c r="H991" s="856">
        <v>1.51</v>
      </c>
      <c r="I991" s="855" t="s">
        <v>13211</v>
      </c>
      <c r="J991" s="856">
        <v>3.3</v>
      </c>
    </row>
    <row r="992" spans="1:10" ht="13.5" thickBot="1" x14ac:dyDescent="0.25">
      <c r="A992" s="855"/>
      <c r="B992" s="855"/>
      <c r="C992" s="855"/>
      <c r="D992" s="855"/>
      <c r="E992" s="855" t="s">
        <v>13212</v>
      </c>
      <c r="F992" s="856">
        <v>4.5692320000000004</v>
      </c>
      <c r="G992" s="855"/>
      <c r="H992" s="857" t="s">
        <v>13213</v>
      </c>
      <c r="I992" s="857"/>
      <c r="J992" s="856">
        <v>20.75</v>
      </c>
    </row>
    <row r="993" spans="1:10" ht="0.95" customHeight="1" thickTop="1" x14ac:dyDescent="0.2">
      <c r="A993" s="858"/>
      <c r="B993" s="858"/>
      <c r="C993" s="858"/>
      <c r="D993" s="858"/>
      <c r="E993" s="858"/>
      <c r="F993" s="858"/>
      <c r="G993" s="858"/>
      <c r="H993" s="858"/>
      <c r="I993" s="858"/>
      <c r="J993" s="858"/>
    </row>
    <row r="994" spans="1:10" ht="18" customHeight="1" x14ac:dyDescent="0.2">
      <c r="A994" s="833" t="s">
        <v>13625</v>
      </c>
      <c r="B994" s="834" t="s">
        <v>13186</v>
      </c>
      <c r="C994" s="833" t="s">
        <v>13187</v>
      </c>
      <c r="D994" s="833" t="s">
        <v>13188</v>
      </c>
      <c r="E994" s="835" t="s">
        <v>13189</v>
      </c>
      <c r="F994" s="835"/>
      <c r="G994" s="836" t="s">
        <v>13190</v>
      </c>
      <c r="H994" s="834" t="s">
        <v>13191</v>
      </c>
      <c r="I994" s="834" t="s">
        <v>13192</v>
      </c>
      <c r="J994" s="834" t="s">
        <v>13193</v>
      </c>
    </row>
    <row r="995" spans="1:10" ht="36" customHeight="1" x14ac:dyDescent="0.2">
      <c r="A995" s="837" t="s">
        <v>13194</v>
      </c>
      <c r="B995" s="838" t="s">
        <v>13626</v>
      </c>
      <c r="C995" s="837" t="s">
        <v>7</v>
      </c>
      <c r="D995" s="837" t="s">
        <v>1446</v>
      </c>
      <c r="E995" s="839" t="s">
        <v>13432</v>
      </c>
      <c r="F995" s="839"/>
      <c r="G995" s="840" t="s">
        <v>38</v>
      </c>
      <c r="H995" s="841">
        <v>1</v>
      </c>
      <c r="I995" s="842">
        <v>11.57</v>
      </c>
      <c r="J995" s="842">
        <v>11.57</v>
      </c>
    </row>
    <row r="996" spans="1:10" ht="24" customHeight="1" x14ac:dyDescent="0.2">
      <c r="A996" s="843" t="s">
        <v>13197</v>
      </c>
      <c r="B996" s="844" t="s">
        <v>13433</v>
      </c>
      <c r="C996" s="843" t="s">
        <v>7</v>
      </c>
      <c r="D996" s="843" t="s">
        <v>1239</v>
      </c>
      <c r="E996" s="845" t="s">
        <v>13196</v>
      </c>
      <c r="F996" s="845"/>
      <c r="G996" s="846" t="s">
        <v>23</v>
      </c>
      <c r="H996" s="847">
        <v>0.15</v>
      </c>
      <c r="I996" s="848">
        <v>12.84</v>
      </c>
      <c r="J996" s="848">
        <v>1.9259999999999999</v>
      </c>
    </row>
    <row r="997" spans="1:10" ht="24" customHeight="1" x14ac:dyDescent="0.2">
      <c r="A997" s="843" t="s">
        <v>13197</v>
      </c>
      <c r="B997" s="844" t="s">
        <v>13261</v>
      </c>
      <c r="C997" s="843" t="s">
        <v>7</v>
      </c>
      <c r="D997" s="843" t="s">
        <v>56</v>
      </c>
      <c r="E997" s="845" t="s">
        <v>13196</v>
      </c>
      <c r="F997" s="845"/>
      <c r="G997" s="846" t="s">
        <v>23</v>
      </c>
      <c r="H997" s="847">
        <v>0.15</v>
      </c>
      <c r="I997" s="848">
        <v>16.75</v>
      </c>
      <c r="J997" s="848">
        <v>2.5125000000000002</v>
      </c>
    </row>
    <row r="998" spans="1:10" ht="24" customHeight="1" x14ac:dyDescent="0.2">
      <c r="A998" s="849" t="s">
        <v>13199</v>
      </c>
      <c r="B998" s="850" t="s">
        <v>13434</v>
      </c>
      <c r="C998" s="849" t="s">
        <v>7</v>
      </c>
      <c r="D998" s="849" t="s">
        <v>5074</v>
      </c>
      <c r="E998" s="851" t="s">
        <v>13220</v>
      </c>
      <c r="F998" s="851"/>
      <c r="G998" s="852" t="s">
        <v>38</v>
      </c>
      <c r="H998" s="853">
        <v>7.0000000000000001E-3</v>
      </c>
      <c r="I998" s="854">
        <v>84.64</v>
      </c>
      <c r="J998" s="854">
        <v>0.59248000000000001</v>
      </c>
    </row>
    <row r="999" spans="1:10" ht="24" customHeight="1" x14ac:dyDescent="0.2">
      <c r="A999" s="849" t="s">
        <v>13199</v>
      </c>
      <c r="B999" s="850" t="s">
        <v>13435</v>
      </c>
      <c r="C999" s="849" t="s">
        <v>7</v>
      </c>
      <c r="D999" s="849" t="s">
        <v>7401</v>
      </c>
      <c r="E999" s="851" t="s">
        <v>13220</v>
      </c>
      <c r="F999" s="851"/>
      <c r="G999" s="852" t="s">
        <v>38</v>
      </c>
      <c r="H999" s="853">
        <v>0.05</v>
      </c>
      <c r="I999" s="854">
        <v>2.11</v>
      </c>
      <c r="J999" s="854">
        <v>0.1055</v>
      </c>
    </row>
    <row r="1000" spans="1:10" ht="24" customHeight="1" x14ac:dyDescent="0.2">
      <c r="A1000" s="849" t="s">
        <v>13199</v>
      </c>
      <c r="B1000" s="850" t="s">
        <v>13627</v>
      </c>
      <c r="C1000" s="849" t="s">
        <v>7</v>
      </c>
      <c r="D1000" s="849" t="s">
        <v>7202</v>
      </c>
      <c r="E1000" s="851" t="s">
        <v>13220</v>
      </c>
      <c r="F1000" s="851"/>
      <c r="G1000" s="852" t="s">
        <v>38</v>
      </c>
      <c r="H1000" s="853">
        <v>1</v>
      </c>
      <c r="I1000" s="854">
        <v>5.85</v>
      </c>
      <c r="J1000" s="854">
        <v>5.85</v>
      </c>
    </row>
    <row r="1001" spans="1:10" ht="24" customHeight="1" x14ac:dyDescent="0.2">
      <c r="A1001" s="849" t="s">
        <v>13199</v>
      </c>
      <c r="B1001" s="850" t="s">
        <v>13436</v>
      </c>
      <c r="C1001" s="849" t="s">
        <v>7</v>
      </c>
      <c r="D1001" s="849" t="s">
        <v>8545</v>
      </c>
      <c r="E1001" s="851" t="s">
        <v>13220</v>
      </c>
      <c r="F1001" s="851"/>
      <c r="G1001" s="852" t="s">
        <v>38</v>
      </c>
      <c r="H1001" s="853">
        <v>8.0000000000000002E-3</v>
      </c>
      <c r="I1001" s="854">
        <v>73.5</v>
      </c>
      <c r="J1001" s="854">
        <v>0.58799999999999997</v>
      </c>
    </row>
    <row r="1002" spans="1:10" ht="25.5" x14ac:dyDescent="0.2">
      <c r="A1002" s="855"/>
      <c r="B1002" s="855"/>
      <c r="C1002" s="855"/>
      <c r="D1002" s="855"/>
      <c r="E1002" s="855" t="s">
        <v>13209</v>
      </c>
      <c r="F1002" s="856">
        <v>1.86</v>
      </c>
      <c r="G1002" s="855" t="s">
        <v>13210</v>
      </c>
      <c r="H1002" s="856">
        <v>1.57</v>
      </c>
      <c r="I1002" s="855" t="s">
        <v>13211</v>
      </c>
      <c r="J1002" s="856">
        <v>3.43</v>
      </c>
    </row>
    <row r="1003" spans="1:10" ht="13.5" thickBot="1" x14ac:dyDescent="0.25">
      <c r="A1003" s="855"/>
      <c r="B1003" s="855"/>
      <c r="C1003" s="855"/>
      <c r="D1003" s="855"/>
      <c r="E1003" s="855" t="s">
        <v>13212</v>
      </c>
      <c r="F1003" s="856">
        <v>3.2673679999999998</v>
      </c>
      <c r="G1003" s="855"/>
      <c r="H1003" s="857" t="s">
        <v>13213</v>
      </c>
      <c r="I1003" s="857"/>
      <c r="J1003" s="856">
        <v>14.84</v>
      </c>
    </row>
    <row r="1004" spans="1:10" ht="0.95" customHeight="1" thickTop="1" x14ac:dyDescent="0.2">
      <c r="A1004" s="858"/>
      <c r="B1004" s="858"/>
      <c r="C1004" s="858"/>
      <c r="D1004" s="858"/>
      <c r="E1004" s="858"/>
      <c r="F1004" s="858"/>
      <c r="G1004" s="858"/>
      <c r="H1004" s="858"/>
      <c r="I1004" s="858"/>
      <c r="J1004" s="858"/>
    </row>
    <row r="1005" spans="1:10" ht="18" customHeight="1" x14ac:dyDescent="0.2">
      <c r="A1005" s="833" t="s">
        <v>13628</v>
      </c>
      <c r="B1005" s="834" t="s">
        <v>13186</v>
      </c>
      <c r="C1005" s="833" t="s">
        <v>13187</v>
      </c>
      <c r="D1005" s="833" t="s">
        <v>13188</v>
      </c>
      <c r="E1005" s="835" t="s">
        <v>13189</v>
      </c>
      <c r="F1005" s="835"/>
      <c r="G1005" s="836" t="s">
        <v>13190</v>
      </c>
      <c r="H1005" s="834" t="s">
        <v>13191</v>
      </c>
      <c r="I1005" s="834" t="s">
        <v>13192</v>
      </c>
      <c r="J1005" s="834" t="s">
        <v>13193</v>
      </c>
    </row>
    <row r="1006" spans="1:10" ht="36" customHeight="1" x14ac:dyDescent="0.2">
      <c r="A1006" s="837" t="s">
        <v>13194</v>
      </c>
      <c r="B1006" s="838" t="s">
        <v>13629</v>
      </c>
      <c r="C1006" s="837" t="s">
        <v>7</v>
      </c>
      <c r="D1006" s="837" t="s">
        <v>1888</v>
      </c>
      <c r="E1006" s="839" t="s">
        <v>13432</v>
      </c>
      <c r="F1006" s="839"/>
      <c r="G1006" s="840" t="s">
        <v>38</v>
      </c>
      <c r="H1006" s="841">
        <v>1</v>
      </c>
      <c r="I1006" s="842">
        <v>10.66</v>
      </c>
      <c r="J1006" s="842">
        <v>10.66</v>
      </c>
    </row>
    <row r="1007" spans="1:10" ht="24" customHeight="1" x14ac:dyDescent="0.2">
      <c r="A1007" s="843" t="s">
        <v>13197</v>
      </c>
      <c r="B1007" s="844" t="s">
        <v>13433</v>
      </c>
      <c r="C1007" s="843" t="s">
        <v>7</v>
      </c>
      <c r="D1007" s="843" t="s">
        <v>1239</v>
      </c>
      <c r="E1007" s="845" t="s">
        <v>13196</v>
      </c>
      <c r="F1007" s="845"/>
      <c r="G1007" s="846" t="s">
        <v>23</v>
      </c>
      <c r="H1007" s="847">
        <v>0.15</v>
      </c>
      <c r="I1007" s="848">
        <v>12.84</v>
      </c>
      <c r="J1007" s="848">
        <v>1.9259999999999999</v>
      </c>
    </row>
    <row r="1008" spans="1:10" ht="24" customHeight="1" x14ac:dyDescent="0.2">
      <c r="A1008" s="843" t="s">
        <v>13197</v>
      </c>
      <c r="B1008" s="844" t="s">
        <v>13261</v>
      </c>
      <c r="C1008" s="843" t="s">
        <v>7</v>
      </c>
      <c r="D1008" s="843" t="s">
        <v>56</v>
      </c>
      <c r="E1008" s="845" t="s">
        <v>13196</v>
      </c>
      <c r="F1008" s="845"/>
      <c r="G1008" s="846" t="s">
        <v>23</v>
      </c>
      <c r="H1008" s="847">
        <v>0.15</v>
      </c>
      <c r="I1008" s="848">
        <v>16.75</v>
      </c>
      <c r="J1008" s="848">
        <v>2.5125000000000002</v>
      </c>
    </row>
    <row r="1009" spans="1:10" ht="24" customHeight="1" x14ac:dyDescent="0.2">
      <c r="A1009" s="849" t="s">
        <v>13199</v>
      </c>
      <c r="B1009" s="850" t="s">
        <v>13434</v>
      </c>
      <c r="C1009" s="849" t="s">
        <v>7</v>
      </c>
      <c r="D1009" s="849" t="s">
        <v>5074</v>
      </c>
      <c r="E1009" s="851" t="s">
        <v>13220</v>
      </c>
      <c r="F1009" s="851"/>
      <c r="G1009" s="852" t="s">
        <v>38</v>
      </c>
      <c r="H1009" s="853">
        <v>7.0000000000000001E-3</v>
      </c>
      <c r="I1009" s="854">
        <v>84.64</v>
      </c>
      <c r="J1009" s="854">
        <v>0.59248000000000001</v>
      </c>
    </row>
    <row r="1010" spans="1:10" ht="24" customHeight="1" x14ac:dyDescent="0.2">
      <c r="A1010" s="849" t="s">
        <v>13199</v>
      </c>
      <c r="B1010" s="850" t="s">
        <v>13630</v>
      </c>
      <c r="C1010" s="849" t="s">
        <v>7</v>
      </c>
      <c r="D1010" s="849" t="s">
        <v>7201</v>
      </c>
      <c r="E1010" s="851" t="s">
        <v>13220</v>
      </c>
      <c r="F1010" s="851"/>
      <c r="G1010" s="852" t="s">
        <v>38</v>
      </c>
      <c r="H1010" s="853">
        <v>1</v>
      </c>
      <c r="I1010" s="854">
        <v>4.9400000000000004</v>
      </c>
      <c r="J1010" s="854">
        <v>4.9400000000000004</v>
      </c>
    </row>
    <row r="1011" spans="1:10" ht="24" customHeight="1" x14ac:dyDescent="0.2">
      <c r="A1011" s="849" t="s">
        <v>13199</v>
      </c>
      <c r="B1011" s="850" t="s">
        <v>13435</v>
      </c>
      <c r="C1011" s="849" t="s">
        <v>7</v>
      </c>
      <c r="D1011" s="849" t="s">
        <v>7401</v>
      </c>
      <c r="E1011" s="851" t="s">
        <v>13220</v>
      </c>
      <c r="F1011" s="851"/>
      <c r="G1011" s="852" t="s">
        <v>38</v>
      </c>
      <c r="H1011" s="853">
        <v>0.05</v>
      </c>
      <c r="I1011" s="854">
        <v>2.11</v>
      </c>
      <c r="J1011" s="854">
        <v>0.1055</v>
      </c>
    </row>
    <row r="1012" spans="1:10" ht="24" customHeight="1" x14ac:dyDescent="0.2">
      <c r="A1012" s="849" t="s">
        <v>13199</v>
      </c>
      <c r="B1012" s="850" t="s">
        <v>13436</v>
      </c>
      <c r="C1012" s="849" t="s">
        <v>7</v>
      </c>
      <c r="D1012" s="849" t="s">
        <v>8545</v>
      </c>
      <c r="E1012" s="851" t="s">
        <v>13220</v>
      </c>
      <c r="F1012" s="851"/>
      <c r="G1012" s="852" t="s">
        <v>38</v>
      </c>
      <c r="H1012" s="853">
        <v>8.0000000000000002E-3</v>
      </c>
      <c r="I1012" s="854">
        <v>73.5</v>
      </c>
      <c r="J1012" s="854">
        <v>0.58799999999999997</v>
      </c>
    </row>
    <row r="1013" spans="1:10" ht="25.5" x14ac:dyDescent="0.2">
      <c r="A1013" s="855"/>
      <c r="B1013" s="855"/>
      <c r="C1013" s="855"/>
      <c r="D1013" s="855"/>
      <c r="E1013" s="855" t="s">
        <v>13209</v>
      </c>
      <c r="F1013" s="856">
        <v>1.86</v>
      </c>
      <c r="G1013" s="855" t="s">
        <v>13210</v>
      </c>
      <c r="H1013" s="856">
        <v>1.57</v>
      </c>
      <c r="I1013" s="855" t="s">
        <v>13211</v>
      </c>
      <c r="J1013" s="856">
        <v>3.43</v>
      </c>
    </row>
    <row r="1014" spans="1:10" ht="13.5" thickBot="1" x14ac:dyDescent="0.25">
      <c r="A1014" s="855"/>
      <c r="B1014" s="855"/>
      <c r="C1014" s="855"/>
      <c r="D1014" s="855"/>
      <c r="E1014" s="855" t="s">
        <v>13212</v>
      </c>
      <c r="F1014" s="856">
        <v>3.0103840000000002</v>
      </c>
      <c r="G1014" s="855"/>
      <c r="H1014" s="857" t="s">
        <v>13213</v>
      </c>
      <c r="I1014" s="857"/>
      <c r="J1014" s="856">
        <v>13.67</v>
      </c>
    </row>
    <row r="1015" spans="1:10" ht="0.95" customHeight="1" thickTop="1" x14ac:dyDescent="0.2">
      <c r="A1015" s="858"/>
      <c r="B1015" s="858"/>
      <c r="C1015" s="858"/>
      <c r="D1015" s="858"/>
      <c r="E1015" s="858"/>
      <c r="F1015" s="858"/>
      <c r="G1015" s="858"/>
      <c r="H1015" s="858"/>
      <c r="I1015" s="858"/>
      <c r="J1015" s="858"/>
    </row>
    <row r="1016" spans="1:10" ht="18" customHeight="1" x14ac:dyDescent="0.2">
      <c r="A1016" s="833" t="s">
        <v>13631</v>
      </c>
      <c r="B1016" s="834" t="s">
        <v>13186</v>
      </c>
      <c r="C1016" s="833" t="s">
        <v>13187</v>
      </c>
      <c r="D1016" s="833" t="s">
        <v>13188</v>
      </c>
      <c r="E1016" s="835" t="s">
        <v>13189</v>
      </c>
      <c r="F1016" s="835"/>
      <c r="G1016" s="836" t="s">
        <v>13190</v>
      </c>
      <c r="H1016" s="834" t="s">
        <v>13191</v>
      </c>
      <c r="I1016" s="834" t="s">
        <v>13192</v>
      </c>
      <c r="J1016" s="834" t="s">
        <v>13193</v>
      </c>
    </row>
    <row r="1017" spans="1:10" ht="48" customHeight="1" x14ac:dyDescent="0.2">
      <c r="A1017" s="837" t="s">
        <v>13194</v>
      </c>
      <c r="B1017" s="838" t="s">
        <v>13632</v>
      </c>
      <c r="C1017" s="837" t="s">
        <v>7</v>
      </c>
      <c r="D1017" s="837" t="s">
        <v>1465</v>
      </c>
      <c r="E1017" s="839" t="s">
        <v>13432</v>
      </c>
      <c r="F1017" s="839"/>
      <c r="G1017" s="840" t="s">
        <v>38</v>
      </c>
      <c r="H1017" s="841">
        <v>1</v>
      </c>
      <c r="I1017" s="842">
        <v>15</v>
      </c>
      <c r="J1017" s="842">
        <v>15</v>
      </c>
    </row>
    <row r="1018" spans="1:10" ht="24" customHeight="1" x14ac:dyDescent="0.2">
      <c r="A1018" s="843" t="s">
        <v>13197</v>
      </c>
      <c r="B1018" s="844" t="s">
        <v>13433</v>
      </c>
      <c r="C1018" s="843" t="s">
        <v>7</v>
      </c>
      <c r="D1018" s="843" t="s">
        <v>1239</v>
      </c>
      <c r="E1018" s="845" t="s">
        <v>13196</v>
      </c>
      <c r="F1018" s="845"/>
      <c r="G1018" s="846" t="s">
        <v>23</v>
      </c>
      <c r="H1018" s="847">
        <v>0.2</v>
      </c>
      <c r="I1018" s="848">
        <v>12.84</v>
      </c>
      <c r="J1018" s="848">
        <v>2.5680000000000001</v>
      </c>
    </row>
    <row r="1019" spans="1:10" ht="24" customHeight="1" x14ac:dyDescent="0.2">
      <c r="A1019" s="843" t="s">
        <v>13197</v>
      </c>
      <c r="B1019" s="844" t="s">
        <v>13261</v>
      </c>
      <c r="C1019" s="843" t="s">
        <v>7</v>
      </c>
      <c r="D1019" s="843" t="s">
        <v>56</v>
      </c>
      <c r="E1019" s="845" t="s">
        <v>13196</v>
      </c>
      <c r="F1019" s="845"/>
      <c r="G1019" s="846" t="s">
        <v>23</v>
      </c>
      <c r="H1019" s="847">
        <v>0.2</v>
      </c>
      <c r="I1019" s="848">
        <v>16.75</v>
      </c>
      <c r="J1019" s="848">
        <v>3.35</v>
      </c>
    </row>
    <row r="1020" spans="1:10" ht="24" customHeight="1" x14ac:dyDescent="0.2">
      <c r="A1020" s="849" t="s">
        <v>13199</v>
      </c>
      <c r="B1020" s="850" t="s">
        <v>13434</v>
      </c>
      <c r="C1020" s="849" t="s">
        <v>7</v>
      </c>
      <c r="D1020" s="849" t="s">
        <v>5074</v>
      </c>
      <c r="E1020" s="851" t="s">
        <v>13220</v>
      </c>
      <c r="F1020" s="851"/>
      <c r="G1020" s="852" t="s">
        <v>38</v>
      </c>
      <c r="H1020" s="853">
        <v>1.0999999999999999E-2</v>
      </c>
      <c r="I1020" s="854">
        <v>84.64</v>
      </c>
      <c r="J1020" s="854">
        <v>0.93103999999999998</v>
      </c>
    </row>
    <row r="1021" spans="1:10" ht="24" customHeight="1" x14ac:dyDescent="0.2">
      <c r="A1021" s="849" t="s">
        <v>13199</v>
      </c>
      <c r="B1021" s="850" t="s">
        <v>13435</v>
      </c>
      <c r="C1021" s="849" t="s">
        <v>7</v>
      </c>
      <c r="D1021" s="849" t="s">
        <v>7401</v>
      </c>
      <c r="E1021" s="851" t="s">
        <v>13220</v>
      </c>
      <c r="F1021" s="851"/>
      <c r="G1021" s="852" t="s">
        <v>38</v>
      </c>
      <c r="H1021" s="853">
        <v>7.4999999999999997E-2</v>
      </c>
      <c r="I1021" s="854">
        <v>2.11</v>
      </c>
      <c r="J1021" s="854">
        <v>0.15825</v>
      </c>
    </row>
    <row r="1022" spans="1:10" ht="24" customHeight="1" x14ac:dyDescent="0.2">
      <c r="A1022" s="849" t="s">
        <v>13199</v>
      </c>
      <c r="B1022" s="850" t="s">
        <v>13436</v>
      </c>
      <c r="C1022" s="849" t="s">
        <v>7</v>
      </c>
      <c r="D1022" s="849" t="s">
        <v>8545</v>
      </c>
      <c r="E1022" s="851" t="s">
        <v>13220</v>
      </c>
      <c r="F1022" s="851"/>
      <c r="G1022" s="852" t="s">
        <v>38</v>
      </c>
      <c r="H1022" s="853">
        <v>1.2E-2</v>
      </c>
      <c r="I1022" s="854">
        <v>73.5</v>
      </c>
      <c r="J1022" s="854">
        <v>0.88200000000000001</v>
      </c>
    </row>
    <row r="1023" spans="1:10" ht="36" customHeight="1" x14ac:dyDescent="0.2">
      <c r="A1023" s="849" t="s">
        <v>13199</v>
      </c>
      <c r="B1023" s="850" t="s">
        <v>13633</v>
      </c>
      <c r="C1023" s="849" t="s">
        <v>7</v>
      </c>
      <c r="D1023" s="849" t="s">
        <v>8770</v>
      </c>
      <c r="E1023" s="851" t="s">
        <v>13220</v>
      </c>
      <c r="F1023" s="851"/>
      <c r="G1023" s="852" t="s">
        <v>38</v>
      </c>
      <c r="H1023" s="853">
        <v>1</v>
      </c>
      <c r="I1023" s="854">
        <v>7.11</v>
      </c>
      <c r="J1023" s="854">
        <v>7.11</v>
      </c>
    </row>
    <row r="1024" spans="1:10" ht="25.5" x14ac:dyDescent="0.2">
      <c r="A1024" s="855"/>
      <c r="B1024" s="855"/>
      <c r="C1024" s="855"/>
      <c r="D1024" s="855"/>
      <c r="E1024" s="855" t="s">
        <v>13209</v>
      </c>
      <c r="F1024" s="856">
        <v>2.4900000000000002</v>
      </c>
      <c r="G1024" s="855" t="s">
        <v>13210</v>
      </c>
      <c r="H1024" s="856">
        <v>2.09</v>
      </c>
      <c r="I1024" s="855" t="s">
        <v>13211</v>
      </c>
      <c r="J1024" s="856">
        <v>4.58</v>
      </c>
    </row>
    <row r="1025" spans="1:10" ht="13.5" thickBot="1" x14ac:dyDescent="0.25">
      <c r="A1025" s="855"/>
      <c r="B1025" s="855"/>
      <c r="C1025" s="855"/>
      <c r="D1025" s="855"/>
      <c r="E1025" s="855" t="s">
        <v>13212</v>
      </c>
      <c r="F1025" s="856">
        <v>4.2359999999999998</v>
      </c>
      <c r="G1025" s="855"/>
      <c r="H1025" s="857" t="s">
        <v>13213</v>
      </c>
      <c r="I1025" s="857"/>
      <c r="J1025" s="856">
        <v>19.239999999999998</v>
      </c>
    </row>
    <row r="1026" spans="1:10" ht="0.95" customHeight="1" thickTop="1" x14ac:dyDescent="0.2">
      <c r="A1026" s="858"/>
      <c r="B1026" s="858"/>
      <c r="C1026" s="858"/>
      <c r="D1026" s="858"/>
      <c r="E1026" s="858"/>
      <c r="F1026" s="858"/>
      <c r="G1026" s="858"/>
      <c r="H1026" s="858"/>
      <c r="I1026" s="858"/>
      <c r="J1026" s="858"/>
    </row>
    <row r="1027" spans="1:10" ht="18" customHeight="1" x14ac:dyDescent="0.2">
      <c r="A1027" s="833" t="s">
        <v>13634</v>
      </c>
      <c r="B1027" s="834" t="s">
        <v>13186</v>
      </c>
      <c r="C1027" s="833" t="s">
        <v>13187</v>
      </c>
      <c r="D1027" s="833" t="s">
        <v>13188</v>
      </c>
      <c r="E1027" s="835" t="s">
        <v>13189</v>
      </c>
      <c r="F1027" s="835"/>
      <c r="G1027" s="836" t="s">
        <v>13190</v>
      </c>
      <c r="H1027" s="834" t="s">
        <v>13191</v>
      </c>
      <c r="I1027" s="834" t="s">
        <v>13192</v>
      </c>
      <c r="J1027" s="834" t="s">
        <v>13193</v>
      </c>
    </row>
    <row r="1028" spans="1:10" ht="36" customHeight="1" x14ac:dyDescent="0.2">
      <c r="A1028" s="837" t="s">
        <v>13194</v>
      </c>
      <c r="B1028" s="838" t="s">
        <v>13635</v>
      </c>
      <c r="C1028" s="837" t="s">
        <v>7</v>
      </c>
      <c r="D1028" s="837" t="s">
        <v>12932</v>
      </c>
      <c r="E1028" s="839" t="s">
        <v>13432</v>
      </c>
      <c r="F1028" s="839"/>
      <c r="G1028" s="840" t="s">
        <v>38</v>
      </c>
      <c r="H1028" s="841">
        <v>1</v>
      </c>
      <c r="I1028" s="842">
        <v>466.38</v>
      </c>
      <c r="J1028" s="842">
        <v>466.38</v>
      </c>
    </row>
    <row r="1029" spans="1:10" ht="60" customHeight="1" x14ac:dyDescent="0.2">
      <c r="A1029" s="843" t="s">
        <v>13197</v>
      </c>
      <c r="B1029" s="844" t="s">
        <v>13298</v>
      </c>
      <c r="C1029" s="843" t="s">
        <v>7</v>
      </c>
      <c r="D1029" s="843" t="s">
        <v>800</v>
      </c>
      <c r="E1029" s="845" t="s">
        <v>13272</v>
      </c>
      <c r="F1029" s="845"/>
      <c r="G1029" s="846" t="s">
        <v>50</v>
      </c>
      <c r="H1029" s="847">
        <v>8.6999999999999994E-3</v>
      </c>
      <c r="I1029" s="848">
        <v>85.43</v>
      </c>
      <c r="J1029" s="848">
        <v>0.74324100000000004</v>
      </c>
    </row>
    <row r="1030" spans="1:10" ht="60" customHeight="1" x14ac:dyDescent="0.2">
      <c r="A1030" s="843" t="s">
        <v>13197</v>
      </c>
      <c r="B1030" s="844" t="s">
        <v>13284</v>
      </c>
      <c r="C1030" s="843" t="s">
        <v>7</v>
      </c>
      <c r="D1030" s="843" t="s">
        <v>801</v>
      </c>
      <c r="E1030" s="845" t="s">
        <v>13272</v>
      </c>
      <c r="F1030" s="845"/>
      <c r="G1030" s="846" t="s">
        <v>67</v>
      </c>
      <c r="H1030" s="847">
        <v>2.9399999999999999E-2</v>
      </c>
      <c r="I1030" s="848">
        <v>32.29</v>
      </c>
      <c r="J1030" s="848">
        <v>0.949326</v>
      </c>
    </row>
    <row r="1031" spans="1:10" ht="36" customHeight="1" x14ac:dyDescent="0.2">
      <c r="A1031" s="843" t="s">
        <v>13197</v>
      </c>
      <c r="B1031" s="844" t="s">
        <v>13636</v>
      </c>
      <c r="C1031" s="843" t="s">
        <v>7</v>
      </c>
      <c r="D1031" s="843" t="s">
        <v>4163</v>
      </c>
      <c r="E1031" s="845" t="s">
        <v>13301</v>
      </c>
      <c r="F1031" s="845"/>
      <c r="G1031" s="846" t="s">
        <v>13268</v>
      </c>
      <c r="H1031" s="847">
        <v>4.48E-2</v>
      </c>
      <c r="I1031" s="848">
        <v>1632.55</v>
      </c>
      <c r="J1031" s="848">
        <v>73.138239999999996</v>
      </c>
    </row>
    <row r="1032" spans="1:10" ht="36" customHeight="1" x14ac:dyDescent="0.2">
      <c r="A1032" s="843" t="s">
        <v>13197</v>
      </c>
      <c r="B1032" s="844" t="s">
        <v>13471</v>
      </c>
      <c r="C1032" s="843" t="s">
        <v>7</v>
      </c>
      <c r="D1032" s="843" t="s">
        <v>614</v>
      </c>
      <c r="E1032" s="845" t="s">
        <v>13301</v>
      </c>
      <c r="F1032" s="845"/>
      <c r="G1032" s="846" t="s">
        <v>13268</v>
      </c>
      <c r="H1032" s="847">
        <v>7.4399999999999994E-2</v>
      </c>
      <c r="I1032" s="848">
        <v>322.60000000000002</v>
      </c>
      <c r="J1032" s="848">
        <v>24.001439999999999</v>
      </c>
    </row>
    <row r="1033" spans="1:10" ht="24" customHeight="1" x14ac:dyDescent="0.2">
      <c r="A1033" s="843" t="s">
        <v>13197</v>
      </c>
      <c r="B1033" s="844" t="s">
        <v>13637</v>
      </c>
      <c r="C1033" s="843" t="s">
        <v>7</v>
      </c>
      <c r="D1033" s="843" t="s">
        <v>11714</v>
      </c>
      <c r="E1033" s="845" t="s">
        <v>13297</v>
      </c>
      <c r="F1033" s="845"/>
      <c r="G1033" s="846" t="s">
        <v>13243</v>
      </c>
      <c r="H1033" s="847">
        <v>0.81</v>
      </c>
      <c r="I1033" s="848">
        <v>3.87</v>
      </c>
      <c r="J1033" s="848">
        <v>3.1347</v>
      </c>
    </row>
    <row r="1034" spans="1:10" ht="36" customHeight="1" x14ac:dyDescent="0.2">
      <c r="A1034" s="843" t="s">
        <v>13197</v>
      </c>
      <c r="B1034" s="844" t="s">
        <v>13638</v>
      </c>
      <c r="C1034" s="843" t="s">
        <v>7</v>
      </c>
      <c r="D1034" s="843" t="s">
        <v>4756</v>
      </c>
      <c r="E1034" s="845" t="s">
        <v>13196</v>
      </c>
      <c r="F1034" s="845"/>
      <c r="G1034" s="846" t="s">
        <v>13268</v>
      </c>
      <c r="H1034" s="847">
        <v>1.4E-3</v>
      </c>
      <c r="I1034" s="848">
        <v>320.07</v>
      </c>
      <c r="J1034" s="848">
        <v>0.448098</v>
      </c>
    </row>
    <row r="1035" spans="1:10" ht="36" customHeight="1" x14ac:dyDescent="0.2">
      <c r="A1035" s="843" t="s">
        <v>13197</v>
      </c>
      <c r="B1035" s="844" t="s">
        <v>13639</v>
      </c>
      <c r="C1035" s="843" t="s">
        <v>7</v>
      </c>
      <c r="D1035" s="843" t="s">
        <v>4856</v>
      </c>
      <c r="E1035" s="845" t="s">
        <v>13196</v>
      </c>
      <c r="F1035" s="845"/>
      <c r="G1035" s="846" t="s">
        <v>13268</v>
      </c>
      <c r="H1035" s="847">
        <v>0.11559999999999999</v>
      </c>
      <c r="I1035" s="848">
        <v>484.3</v>
      </c>
      <c r="J1035" s="848">
        <v>55.985080000000004</v>
      </c>
    </row>
    <row r="1036" spans="1:10" ht="24" customHeight="1" x14ac:dyDescent="0.2">
      <c r="A1036" s="843" t="s">
        <v>13197</v>
      </c>
      <c r="B1036" s="844" t="s">
        <v>13244</v>
      </c>
      <c r="C1036" s="843" t="s">
        <v>7</v>
      </c>
      <c r="D1036" s="843" t="s">
        <v>25</v>
      </c>
      <c r="E1036" s="845" t="s">
        <v>13196</v>
      </c>
      <c r="F1036" s="845"/>
      <c r="G1036" s="846" t="s">
        <v>23</v>
      </c>
      <c r="H1036" s="847">
        <v>6.0895000000000001</v>
      </c>
      <c r="I1036" s="848">
        <v>13.34</v>
      </c>
      <c r="J1036" s="848">
        <v>81.233930000000001</v>
      </c>
    </row>
    <row r="1037" spans="1:10" ht="24" customHeight="1" x14ac:dyDescent="0.2">
      <c r="A1037" s="843" t="s">
        <v>13197</v>
      </c>
      <c r="B1037" s="844" t="s">
        <v>13252</v>
      </c>
      <c r="C1037" s="843" t="s">
        <v>7</v>
      </c>
      <c r="D1037" s="843" t="s">
        <v>53</v>
      </c>
      <c r="E1037" s="845" t="s">
        <v>13196</v>
      </c>
      <c r="F1037" s="845"/>
      <c r="G1037" s="846" t="s">
        <v>23</v>
      </c>
      <c r="H1037" s="847">
        <v>6.0895000000000001</v>
      </c>
      <c r="I1037" s="848">
        <v>16.78</v>
      </c>
      <c r="J1037" s="848">
        <v>102.18181</v>
      </c>
    </row>
    <row r="1038" spans="1:10" ht="24" customHeight="1" x14ac:dyDescent="0.2">
      <c r="A1038" s="849" t="s">
        <v>13199</v>
      </c>
      <c r="B1038" s="850" t="s">
        <v>13640</v>
      </c>
      <c r="C1038" s="849" t="s">
        <v>7</v>
      </c>
      <c r="D1038" s="849" t="s">
        <v>10988</v>
      </c>
      <c r="E1038" s="851" t="s">
        <v>13220</v>
      </c>
      <c r="F1038" s="851"/>
      <c r="G1038" s="852" t="s">
        <v>38</v>
      </c>
      <c r="H1038" s="853">
        <v>166.0916</v>
      </c>
      <c r="I1038" s="854">
        <v>0.75</v>
      </c>
      <c r="J1038" s="854">
        <v>124.56870000000001</v>
      </c>
    </row>
    <row r="1039" spans="1:10" ht="25.5" x14ac:dyDescent="0.2">
      <c r="A1039" s="855"/>
      <c r="B1039" s="855"/>
      <c r="C1039" s="855"/>
      <c r="D1039" s="855"/>
      <c r="E1039" s="855" t="s">
        <v>13209</v>
      </c>
      <c r="F1039" s="856">
        <v>97.62</v>
      </c>
      <c r="G1039" s="855" t="s">
        <v>13210</v>
      </c>
      <c r="H1039" s="856">
        <v>82.06</v>
      </c>
      <c r="I1039" s="855" t="s">
        <v>13211</v>
      </c>
      <c r="J1039" s="856">
        <v>179.68</v>
      </c>
    </row>
    <row r="1040" spans="1:10" ht="13.5" thickBot="1" x14ac:dyDescent="0.25">
      <c r="A1040" s="855"/>
      <c r="B1040" s="855"/>
      <c r="C1040" s="855"/>
      <c r="D1040" s="855"/>
      <c r="E1040" s="855" t="s">
        <v>13212</v>
      </c>
      <c r="F1040" s="856">
        <v>131.70571200000001</v>
      </c>
      <c r="G1040" s="855"/>
      <c r="H1040" s="857" t="s">
        <v>13213</v>
      </c>
      <c r="I1040" s="857"/>
      <c r="J1040" s="856">
        <v>598.09</v>
      </c>
    </row>
    <row r="1041" spans="1:10" ht="0.95" customHeight="1" thickTop="1" x14ac:dyDescent="0.2">
      <c r="A1041" s="858"/>
      <c r="B1041" s="858"/>
      <c r="C1041" s="858"/>
      <c r="D1041" s="858"/>
      <c r="E1041" s="858"/>
      <c r="F1041" s="858"/>
      <c r="G1041" s="858"/>
      <c r="H1041" s="858"/>
      <c r="I1041" s="858"/>
      <c r="J1041" s="858"/>
    </row>
    <row r="1042" spans="1:10" ht="18" customHeight="1" x14ac:dyDescent="0.2">
      <c r="A1042" s="833" t="s">
        <v>13641</v>
      </c>
      <c r="B1042" s="834" t="s">
        <v>13186</v>
      </c>
      <c r="C1042" s="833" t="s">
        <v>13187</v>
      </c>
      <c r="D1042" s="833" t="s">
        <v>13188</v>
      </c>
      <c r="E1042" s="835" t="s">
        <v>13189</v>
      </c>
      <c r="F1042" s="835"/>
      <c r="G1042" s="836" t="s">
        <v>13190</v>
      </c>
      <c r="H1042" s="834" t="s">
        <v>13191</v>
      </c>
      <c r="I1042" s="834" t="s">
        <v>13192</v>
      </c>
      <c r="J1042" s="834" t="s">
        <v>13193</v>
      </c>
    </row>
    <row r="1043" spans="1:10" ht="36" customHeight="1" x14ac:dyDescent="0.2">
      <c r="A1043" s="837" t="s">
        <v>13194</v>
      </c>
      <c r="B1043" s="838" t="s">
        <v>13642</v>
      </c>
      <c r="C1043" s="837" t="s">
        <v>7</v>
      </c>
      <c r="D1043" s="837" t="s">
        <v>1689</v>
      </c>
      <c r="E1043" s="839" t="s">
        <v>13432</v>
      </c>
      <c r="F1043" s="839"/>
      <c r="G1043" s="840" t="s">
        <v>38</v>
      </c>
      <c r="H1043" s="841">
        <v>1</v>
      </c>
      <c r="I1043" s="842">
        <v>26.69</v>
      </c>
      <c r="J1043" s="842">
        <v>26.69</v>
      </c>
    </row>
    <row r="1044" spans="1:10" ht="24" customHeight="1" x14ac:dyDescent="0.2">
      <c r="A1044" s="843" t="s">
        <v>13197</v>
      </c>
      <c r="B1044" s="844" t="s">
        <v>13433</v>
      </c>
      <c r="C1044" s="843" t="s">
        <v>7</v>
      </c>
      <c r="D1044" s="843" t="s">
        <v>1239</v>
      </c>
      <c r="E1044" s="845" t="s">
        <v>13196</v>
      </c>
      <c r="F1044" s="845"/>
      <c r="G1044" s="846" t="s">
        <v>23</v>
      </c>
      <c r="H1044" s="847">
        <v>0.25</v>
      </c>
      <c r="I1044" s="848">
        <v>12.84</v>
      </c>
      <c r="J1044" s="848">
        <v>3.21</v>
      </c>
    </row>
    <row r="1045" spans="1:10" ht="24" customHeight="1" x14ac:dyDescent="0.2">
      <c r="A1045" s="843" t="s">
        <v>13197</v>
      </c>
      <c r="B1045" s="844" t="s">
        <v>13261</v>
      </c>
      <c r="C1045" s="843" t="s">
        <v>7</v>
      </c>
      <c r="D1045" s="843" t="s">
        <v>56</v>
      </c>
      <c r="E1045" s="845" t="s">
        <v>13196</v>
      </c>
      <c r="F1045" s="845"/>
      <c r="G1045" s="846" t="s">
        <v>23</v>
      </c>
      <c r="H1045" s="847">
        <v>0.25</v>
      </c>
      <c r="I1045" s="848">
        <v>16.75</v>
      </c>
      <c r="J1045" s="848">
        <v>4.1875</v>
      </c>
    </row>
    <row r="1046" spans="1:10" ht="24" customHeight="1" x14ac:dyDescent="0.2">
      <c r="A1046" s="849" t="s">
        <v>13199</v>
      </c>
      <c r="B1046" s="850" t="s">
        <v>13434</v>
      </c>
      <c r="C1046" s="849" t="s">
        <v>7</v>
      </c>
      <c r="D1046" s="849" t="s">
        <v>5074</v>
      </c>
      <c r="E1046" s="851" t="s">
        <v>13220</v>
      </c>
      <c r="F1046" s="851"/>
      <c r="G1046" s="852" t="s">
        <v>38</v>
      </c>
      <c r="H1046" s="853">
        <v>1.4800000000000001E-2</v>
      </c>
      <c r="I1046" s="854">
        <v>84.64</v>
      </c>
      <c r="J1046" s="854">
        <v>1.252672</v>
      </c>
    </row>
    <row r="1047" spans="1:10" ht="24" customHeight="1" x14ac:dyDescent="0.2">
      <c r="A1047" s="849" t="s">
        <v>13199</v>
      </c>
      <c r="B1047" s="850" t="s">
        <v>13643</v>
      </c>
      <c r="C1047" s="849" t="s">
        <v>7</v>
      </c>
      <c r="D1047" s="849" t="s">
        <v>5115</v>
      </c>
      <c r="E1047" s="851" t="s">
        <v>13220</v>
      </c>
      <c r="F1047" s="851"/>
      <c r="G1047" s="852" t="s">
        <v>38</v>
      </c>
      <c r="H1047" s="853">
        <v>1</v>
      </c>
      <c r="I1047" s="854">
        <v>2.25</v>
      </c>
      <c r="J1047" s="854">
        <v>2.25</v>
      </c>
    </row>
    <row r="1048" spans="1:10" ht="24" customHeight="1" x14ac:dyDescent="0.2">
      <c r="A1048" s="849" t="s">
        <v>13199</v>
      </c>
      <c r="B1048" s="850" t="s">
        <v>13644</v>
      </c>
      <c r="C1048" s="849" t="s">
        <v>7</v>
      </c>
      <c r="D1048" s="849" t="s">
        <v>5720</v>
      </c>
      <c r="E1048" s="851" t="s">
        <v>13220</v>
      </c>
      <c r="F1048" s="851"/>
      <c r="G1048" s="852" t="s">
        <v>38</v>
      </c>
      <c r="H1048" s="853">
        <v>1</v>
      </c>
      <c r="I1048" s="854">
        <v>13.38</v>
      </c>
      <c r="J1048" s="854">
        <v>13.38</v>
      </c>
    </row>
    <row r="1049" spans="1:10" ht="24" customHeight="1" x14ac:dyDescent="0.2">
      <c r="A1049" s="849" t="s">
        <v>13199</v>
      </c>
      <c r="B1049" s="850" t="s">
        <v>13435</v>
      </c>
      <c r="C1049" s="849" t="s">
        <v>7</v>
      </c>
      <c r="D1049" s="849" t="s">
        <v>7401</v>
      </c>
      <c r="E1049" s="851" t="s">
        <v>13220</v>
      </c>
      <c r="F1049" s="851"/>
      <c r="G1049" s="852" t="s">
        <v>38</v>
      </c>
      <c r="H1049" s="853">
        <v>6.4000000000000001E-2</v>
      </c>
      <c r="I1049" s="854">
        <v>2.11</v>
      </c>
      <c r="J1049" s="854">
        <v>0.13503999999999999</v>
      </c>
    </row>
    <row r="1050" spans="1:10" ht="36" customHeight="1" x14ac:dyDescent="0.2">
      <c r="A1050" s="849" t="s">
        <v>13199</v>
      </c>
      <c r="B1050" s="850" t="s">
        <v>13645</v>
      </c>
      <c r="C1050" s="849" t="s">
        <v>7</v>
      </c>
      <c r="D1050" s="849" t="s">
        <v>8011</v>
      </c>
      <c r="E1050" s="851" t="s">
        <v>13220</v>
      </c>
      <c r="F1050" s="851"/>
      <c r="G1050" s="852" t="s">
        <v>38</v>
      </c>
      <c r="H1050" s="853">
        <v>0.02</v>
      </c>
      <c r="I1050" s="854">
        <v>30.99</v>
      </c>
      <c r="J1050" s="854">
        <v>0.61980000000000002</v>
      </c>
    </row>
    <row r="1051" spans="1:10" ht="24" customHeight="1" x14ac:dyDescent="0.2">
      <c r="A1051" s="849" t="s">
        <v>13199</v>
      </c>
      <c r="B1051" s="850" t="s">
        <v>13436</v>
      </c>
      <c r="C1051" s="849" t="s">
        <v>7</v>
      </c>
      <c r="D1051" s="849" t="s">
        <v>8545</v>
      </c>
      <c r="E1051" s="851" t="s">
        <v>13220</v>
      </c>
      <c r="F1051" s="851"/>
      <c r="G1051" s="852" t="s">
        <v>38</v>
      </c>
      <c r="H1051" s="853">
        <v>2.2499999999999999E-2</v>
      </c>
      <c r="I1051" s="854">
        <v>73.5</v>
      </c>
      <c r="J1051" s="854">
        <v>1.6537500000000001</v>
      </c>
    </row>
    <row r="1052" spans="1:10" ht="25.5" x14ac:dyDescent="0.2">
      <c r="A1052" s="855"/>
      <c r="B1052" s="855"/>
      <c r="C1052" s="855"/>
      <c r="D1052" s="855"/>
      <c r="E1052" s="855" t="s">
        <v>13209</v>
      </c>
      <c r="F1052" s="856">
        <v>3.11</v>
      </c>
      <c r="G1052" s="855" t="s">
        <v>13210</v>
      </c>
      <c r="H1052" s="856">
        <v>2.61</v>
      </c>
      <c r="I1052" s="855" t="s">
        <v>13211</v>
      </c>
      <c r="J1052" s="856">
        <v>5.72</v>
      </c>
    </row>
    <row r="1053" spans="1:10" ht="13.5" thickBot="1" x14ac:dyDescent="0.25">
      <c r="A1053" s="855"/>
      <c r="B1053" s="855"/>
      <c r="C1053" s="855"/>
      <c r="D1053" s="855"/>
      <c r="E1053" s="855" t="s">
        <v>13212</v>
      </c>
      <c r="F1053" s="856">
        <v>7.5372560000000002</v>
      </c>
      <c r="G1053" s="855"/>
      <c r="H1053" s="857" t="s">
        <v>13213</v>
      </c>
      <c r="I1053" s="857"/>
      <c r="J1053" s="856">
        <v>34.229999999999997</v>
      </c>
    </row>
    <row r="1054" spans="1:10" ht="0.95" customHeight="1" thickTop="1" x14ac:dyDescent="0.2">
      <c r="A1054" s="858"/>
      <c r="B1054" s="858"/>
      <c r="C1054" s="858"/>
      <c r="D1054" s="858"/>
      <c r="E1054" s="858"/>
      <c r="F1054" s="858"/>
      <c r="G1054" s="858"/>
      <c r="H1054" s="858"/>
      <c r="I1054" s="858"/>
      <c r="J1054" s="858"/>
    </row>
    <row r="1055" spans="1:10" ht="18" customHeight="1" x14ac:dyDescent="0.2">
      <c r="A1055" s="833" t="s">
        <v>13646</v>
      </c>
      <c r="B1055" s="834" t="s">
        <v>13186</v>
      </c>
      <c r="C1055" s="833" t="s">
        <v>13187</v>
      </c>
      <c r="D1055" s="833" t="s">
        <v>13188</v>
      </c>
      <c r="E1055" s="835" t="s">
        <v>13189</v>
      </c>
      <c r="F1055" s="835"/>
      <c r="G1055" s="836" t="s">
        <v>13190</v>
      </c>
      <c r="H1055" s="834" t="s">
        <v>13191</v>
      </c>
      <c r="I1055" s="834" t="s">
        <v>13192</v>
      </c>
      <c r="J1055" s="834" t="s">
        <v>13193</v>
      </c>
    </row>
    <row r="1056" spans="1:10" ht="48" customHeight="1" x14ac:dyDescent="0.2">
      <c r="A1056" s="837" t="s">
        <v>13194</v>
      </c>
      <c r="B1056" s="838" t="s">
        <v>13647</v>
      </c>
      <c r="C1056" s="837" t="s">
        <v>7</v>
      </c>
      <c r="D1056" s="837" t="s">
        <v>1707</v>
      </c>
      <c r="E1056" s="839" t="s">
        <v>13432</v>
      </c>
      <c r="F1056" s="839"/>
      <c r="G1056" s="840" t="s">
        <v>38</v>
      </c>
      <c r="H1056" s="841">
        <v>1</v>
      </c>
      <c r="I1056" s="842">
        <v>8.07</v>
      </c>
      <c r="J1056" s="842">
        <v>8.07</v>
      </c>
    </row>
    <row r="1057" spans="1:10" ht="24" customHeight="1" x14ac:dyDescent="0.2">
      <c r="A1057" s="843" t="s">
        <v>13197</v>
      </c>
      <c r="B1057" s="844" t="s">
        <v>13433</v>
      </c>
      <c r="C1057" s="843" t="s">
        <v>7</v>
      </c>
      <c r="D1057" s="843" t="s">
        <v>1239</v>
      </c>
      <c r="E1057" s="845" t="s">
        <v>13196</v>
      </c>
      <c r="F1057" s="845"/>
      <c r="G1057" s="846" t="s">
        <v>23</v>
      </c>
      <c r="H1057" s="847">
        <v>0.1</v>
      </c>
      <c r="I1057" s="848">
        <v>12.84</v>
      </c>
      <c r="J1057" s="848">
        <v>1.284</v>
      </c>
    </row>
    <row r="1058" spans="1:10" ht="24" customHeight="1" x14ac:dyDescent="0.2">
      <c r="A1058" s="843" t="s">
        <v>13197</v>
      </c>
      <c r="B1058" s="844" t="s">
        <v>13261</v>
      </c>
      <c r="C1058" s="843" t="s">
        <v>7</v>
      </c>
      <c r="D1058" s="843" t="s">
        <v>56</v>
      </c>
      <c r="E1058" s="845" t="s">
        <v>13196</v>
      </c>
      <c r="F1058" s="845"/>
      <c r="G1058" s="846" t="s">
        <v>23</v>
      </c>
      <c r="H1058" s="847">
        <v>0.1</v>
      </c>
      <c r="I1058" s="848">
        <v>16.75</v>
      </c>
      <c r="J1058" s="848">
        <v>1.675</v>
      </c>
    </row>
    <row r="1059" spans="1:10" ht="24" customHeight="1" x14ac:dyDescent="0.2">
      <c r="A1059" s="849" t="s">
        <v>13199</v>
      </c>
      <c r="B1059" s="850" t="s">
        <v>13434</v>
      </c>
      <c r="C1059" s="849" t="s">
        <v>7</v>
      </c>
      <c r="D1059" s="849" t="s">
        <v>5074</v>
      </c>
      <c r="E1059" s="851" t="s">
        <v>13220</v>
      </c>
      <c r="F1059" s="851"/>
      <c r="G1059" s="852" t="s">
        <v>38</v>
      </c>
      <c r="H1059" s="853">
        <v>9.9000000000000008E-3</v>
      </c>
      <c r="I1059" s="854">
        <v>84.64</v>
      </c>
      <c r="J1059" s="854">
        <v>0.83793600000000001</v>
      </c>
    </row>
    <row r="1060" spans="1:10" ht="24" customHeight="1" x14ac:dyDescent="0.2">
      <c r="A1060" s="849" t="s">
        <v>13199</v>
      </c>
      <c r="B1060" s="850" t="s">
        <v>13648</v>
      </c>
      <c r="C1060" s="849" t="s">
        <v>7</v>
      </c>
      <c r="D1060" s="849" t="s">
        <v>6333</v>
      </c>
      <c r="E1060" s="851" t="s">
        <v>13220</v>
      </c>
      <c r="F1060" s="851"/>
      <c r="G1060" s="852" t="s">
        <v>38</v>
      </c>
      <c r="H1060" s="853">
        <v>1</v>
      </c>
      <c r="I1060" s="854">
        <v>3.13</v>
      </c>
      <c r="J1060" s="854">
        <v>3.13</v>
      </c>
    </row>
    <row r="1061" spans="1:10" ht="24" customHeight="1" x14ac:dyDescent="0.2">
      <c r="A1061" s="849" t="s">
        <v>13199</v>
      </c>
      <c r="B1061" s="850" t="s">
        <v>13435</v>
      </c>
      <c r="C1061" s="849" t="s">
        <v>7</v>
      </c>
      <c r="D1061" s="849" t="s">
        <v>7401</v>
      </c>
      <c r="E1061" s="851" t="s">
        <v>13220</v>
      </c>
      <c r="F1061" s="851"/>
      <c r="G1061" s="852" t="s">
        <v>38</v>
      </c>
      <c r="H1061" s="853">
        <v>2.1000000000000001E-2</v>
      </c>
      <c r="I1061" s="854">
        <v>2.11</v>
      </c>
      <c r="J1061" s="854">
        <v>4.4310000000000002E-2</v>
      </c>
    </row>
    <row r="1062" spans="1:10" ht="24" customHeight="1" x14ac:dyDescent="0.2">
      <c r="A1062" s="849" t="s">
        <v>13199</v>
      </c>
      <c r="B1062" s="850" t="s">
        <v>13436</v>
      </c>
      <c r="C1062" s="849" t="s">
        <v>7</v>
      </c>
      <c r="D1062" s="849" t="s">
        <v>8545</v>
      </c>
      <c r="E1062" s="851" t="s">
        <v>13220</v>
      </c>
      <c r="F1062" s="851"/>
      <c r="G1062" s="852" t="s">
        <v>38</v>
      </c>
      <c r="H1062" s="853">
        <v>1.4999999999999999E-2</v>
      </c>
      <c r="I1062" s="854">
        <v>73.5</v>
      </c>
      <c r="J1062" s="854">
        <v>1.1025</v>
      </c>
    </row>
    <row r="1063" spans="1:10" ht="25.5" x14ac:dyDescent="0.2">
      <c r="A1063" s="855"/>
      <c r="B1063" s="855"/>
      <c r="C1063" s="855"/>
      <c r="D1063" s="855"/>
      <c r="E1063" s="855" t="s">
        <v>13209</v>
      </c>
      <c r="F1063" s="856">
        <v>1.24</v>
      </c>
      <c r="G1063" s="855" t="s">
        <v>13210</v>
      </c>
      <c r="H1063" s="856">
        <v>1.05</v>
      </c>
      <c r="I1063" s="855" t="s">
        <v>13211</v>
      </c>
      <c r="J1063" s="856">
        <v>2.29</v>
      </c>
    </row>
    <row r="1064" spans="1:10" ht="13.5" thickBot="1" x14ac:dyDescent="0.25">
      <c r="A1064" s="855"/>
      <c r="B1064" s="855"/>
      <c r="C1064" s="855"/>
      <c r="D1064" s="855"/>
      <c r="E1064" s="855" t="s">
        <v>13212</v>
      </c>
      <c r="F1064" s="856">
        <v>2.2789679999999999</v>
      </c>
      <c r="G1064" s="855"/>
      <c r="H1064" s="857" t="s">
        <v>13213</v>
      </c>
      <c r="I1064" s="857"/>
      <c r="J1064" s="856">
        <v>10.35</v>
      </c>
    </row>
    <row r="1065" spans="1:10" ht="0.95" customHeight="1" thickTop="1" x14ac:dyDescent="0.2">
      <c r="A1065" s="858"/>
      <c r="B1065" s="858"/>
      <c r="C1065" s="858"/>
      <c r="D1065" s="858"/>
      <c r="E1065" s="858"/>
      <c r="F1065" s="858"/>
      <c r="G1065" s="858"/>
      <c r="H1065" s="858"/>
      <c r="I1065" s="858"/>
      <c r="J1065" s="858"/>
    </row>
    <row r="1066" spans="1:10" ht="18" customHeight="1" x14ac:dyDescent="0.2">
      <c r="A1066" s="833" t="s">
        <v>13649</v>
      </c>
      <c r="B1066" s="834" t="s">
        <v>13186</v>
      </c>
      <c r="C1066" s="833" t="s">
        <v>13187</v>
      </c>
      <c r="D1066" s="833" t="s">
        <v>13188</v>
      </c>
      <c r="E1066" s="835" t="s">
        <v>13189</v>
      </c>
      <c r="F1066" s="835"/>
      <c r="G1066" s="836" t="s">
        <v>13190</v>
      </c>
      <c r="H1066" s="834" t="s">
        <v>13191</v>
      </c>
      <c r="I1066" s="834" t="s">
        <v>13192</v>
      </c>
      <c r="J1066" s="834" t="s">
        <v>13193</v>
      </c>
    </row>
    <row r="1067" spans="1:10" ht="36" customHeight="1" x14ac:dyDescent="0.2">
      <c r="A1067" s="837" t="s">
        <v>13194</v>
      </c>
      <c r="B1067" s="838" t="s">
        <v>13650</v>
      </c>
      <c r="C1067" s="837" t="s">
        <v>7</v>
      </c>
      <c r="D1067" s="837" t="s">
        <v>1557</v>
      </c>
      <c r="E1067" s="839" t="s">
        <v>13432</v>
      </c>
      <c r="F1067" s="839"/>
      <c r="G1067" s="840" t="s">
        <v>38</v>
      </c>
      <c r="H1067" s="841">
        <v>1</v>
      </c>
      <c r="I1067" s="842">
        <v>26.37</v>
      </c>
      <c r="J1067" s="842">
        <v>26.37</v>
      </c>
    </row>
    <row r="1068" spans="1:10" ht="24" customHeight="1" x14ac:dyDescent="0.2">
      <c r="A1068" s="843" t="s">
        <v>13197</v>
      </c>
      <c r="B1068" s="844" t="s">
        <v>13433</v>
      </c>
      <c r="C1068" s="843" t="s">
        <v>7</v>
      </c>
      <c r="D1068" s="843" t="s">
        <v>1239</v>
      </c>
      <c r="E1068" s="845" t="s">
        <v>13196</v>
      </c>
      <c r="F1068" s="845"/>
      <c r="G1068" s="846" t="s">
        <v>23</v>
      </c>
      <c r="H1068" s="847">
        <v>0.14000000000000001</v>
      </c>
      <c r="I1068" s="848">
        <v>12.84</v>
      </c>
      <c r="J1068" s="848">
        <v>1.7976000000000001</v>
      </c>
    </row>
    <row r="1069" spans="1:10" ht="24" customHeight="1" x14ac:dyDescent="0.2">
      <c r="A1069" s="843" t="s">
        <v>13197</v>
      </c>
      <c r="B1069" s="844" t="s">
        <v>13261</v>
      </c>
      <c r="C1069" s="843" t="s">
        <v>7</v>
      </c>
      <c r="D1069" s="843" t="s">
        <v>56</v>
      </c>
      <c r="E1069" s="845" t="s">
        <v>13196</v>
      </c>
      <c r="F1069" s="845"/>
      <c r="G1069" s="846" t="s">
        <v>23</v>
      </c>
      <c r="H1069" s="847">
        <v>0.14000000000000001</v>
      </c>
      <c r="I1069" s="848">
        <v>16.75</v>
      </c>
      <c r="J1069" s="848">
        <v>2.3450000000000002</v>
      </c>
    </row>
    <row r="1070" spans="1:10" ht="24" customHeight="1" x14ac:dyDescent="0.2">
      <c r="A1070" s="849" t="s">
        <v>13199</v>
      </c>
      <c r="B1070" s="850" t="s">
        <v>13651</v>
      </c>
      <c r="C1070" s="849" t="s">
        <v>7</v>
      </c>
      <c r="D1070" s="849" t="s">
        <v>5117</v>
      </c>
      <c r="E1070" s="851" t="s">
        <v>13220</v>
      </c>
      <c r="F1070" s="851"/>
      <c r="G1070" s="852" t="s">
        <v>38</v>
      </c>
      <c r="H1070" s="853">
        <v>1</v>
      </c>
      <c r="I1070" s="854">
        <v>3.99</v>
      </c>
      <c r="J1070" s="854">
        <v>3.99</v>
      </c>
    </row>
    <row r="1071" spans="1:10" ht="24" customHeight="1" x14ac:dyDescent="0.2">
      <c r="A1071" s="849" t="s">
        <v>13199</v>
      </c>
      <c r="B1071" s="850" t="s">
        <v>13652</v>
      </c>
      <c r="C1071" s="849" t="s">
        <v>7</v>
      </c>
      <c r="D1071" s="849" t="s">
        <v>13108</v>
      </c>
      <c r="E1071" s="851" t="s">
        <v>13220</v>
      </c>
      <c r="F1071" s="851"/>
      <c r="G1071" s="852" t="s">
        <v>38</v>
      </c>
      <c r="H1071" s="853">
        <v>1</v>
      </c>
      <c r="I1071" s="854">
        <v>16.809999999999999</v>
      </c>
      <c r="J1071" s="854">
        <v>16.809999999999999</v>
      </c>
    </row>
    <row r="1072" spans="1:10" ht="36" customHeight="1" x14ac:dyDescent="0.2">
      <c r="A1072" s="849" t="s">
        <v>13199</v>
      </c>
      <c r="B1072" s="850" t="s">
        <v>13645</v>
      </c>
      <c r="C1072" s="849" t="s">
        <v>7</v>
      </c>
      <c r="D1072" s="849" t="s">
        <v>8011</v>
      </c>
      <c r="E1072" s="851" t="s">
        <v>13220</v>
      </c>
      <c r="F1072" s="851"/>
      <c r="G1072" s="852" t="s">
        <v>38</v>
      </c>
      <c r="H1072" s="853">
        <v>4.5999999999999999E-2</v>
      </c>
      <c r="I1072" s="854">
        <v>30.99</v>
      </c>
      <c r="J1072" s="854">
        <v>1.42554</v>
      </c>
    </row>
    <row r="1073" spans="1:10" ht="25.5" x14ac:dyDescent="0.2">
      <c r="A1073" s="855"/>
      <c r="B1073" s="855"/>
      <c r="C1073" s="855"/>
      <c r="D1073" s="855"/>
      <c r="E1073" s="855" t="s">
        <v>13209</v>
      </c>
      <c r="F1073" s="856">
        <v>1.74</v>
      </c>
      <c r="G1073" s="855" t="s">
        <v>13210</v>
      </c>
      <c r="H1073" s="856">
        <v>1.46</v>
      </c>
      <c r="I1073" s="855" t="s">
        <v>13211</v>
      </c>
      <c r="J1073" s="856">
        <v>3.2</v>
      </c>
    </row>
    <row r="1074" spans="1:10" ht="13.5" thickBot="1" x14ac:dyDescent="0.25">
      <c r="A1074" s="855"/>
      <c r="B1074" s="855"/>
      <c r="C1074" s="855"/>
      <c r="D1074" s="855"/>
      <c r="E1074" s="855" t="s">
        <v>13212</v>
      </c>
      <c r="F1074" s="856">
        <v>7.4468880000000004</v>
      </c>
      <c r="G1074" s="855"/>
      <c r="H1074" s="857" t="s">
        <v>13213</v>
      </c>
      <c r="I1074" s="857"/>
      <c r="J1074" s="856">
        <v>33.82</v>
      </c>
    </row>
    <row r="1075" spans="1:10" ht="0.95" customHeight="1" thickTop="1" x14ac:dyDescent="0.2">
      <c r="A1075" s="858"/>
      <c r="B1075" s="858"/>
      <c r="C1075" s="858"/>
      <c r="D1075" s="858"/>
      <c r="E1075" s="858"/>
      <c r="F1075" s="858"/>
      <c r="G1075" s="858"/>
      <c r="H1075" s="858"/>
      <c r="I1075" s="858"/>
      <c r="J1075" s="858"/>
    </row>
    <row r="1076" spans="1:10" ht="18" customHeight="1" x14ac:dyDescent="0.2">
      <c r="A1076" s="833" t="s">
        <v>13653</v>
      </c>
      <c r="B1076" s="834" t="s">
        <v>13186</v>
      </c>
      <c r="C1076" s="833" t="s">
        <v>13187</v>
      </c>
      <c r="D1076" s="833" t="s">
        <v>13188</v>
      </c>
      <c r="E1076" s="835" t="s">
        <v>13189</v>
      </c>
      <c r="F1076" s="835"/>
      <c r="G1076" s="836" t="s">
        <v>13190</v>
      </c>
      <c r="H1076" s="834" t="s">
        <v>13191</v>
      </c>
      <c r="I1076" s="834" t="s">
        <v>13192</v>
      </c>
      <c r="J1076" s="834" t="s">
        <v>13193</v>
      </c>
    </row>
    <row r="1077" spans="1:10" ht="48" customHeight="1" x14ac:dyDescent="0.2">
      <c r="A1077" s="837" t="s">
        <v>13194</v>
      </c>
      <c r="B1077" s="838" t="s">
        <v>13654</v>
      </c>
      <c r="C1077" s="837" t="s">
        <v>7</v>
      </c>
      <c r="D1077" s="837" t="s">
        <v>1705</v>
      </c>
      <c r="E1077" s="839" t="s">
        <v>13432</v>
      </c>
      <c r="F1077" s="839"/>
      <c r="G1077" s="840" t="s">
        <v>38</v>
      </c>
      <c r="H1077" s="841">
        <v>1</v>
      </c>
      <c r="I1077" s="842">
        <v>5.7</v>
      </c>
      <c r="J1077" s="842">
        <v>5.7</v>
      </c>
    </row>
    <row r="1078" spans="1:10" ht="24" customHeight="1" x14ac:dyDescent="0.2">
      <c r="A1078" s="843" t="s">
        <v>13197</v>
      </c>
      <c r="B1078" s="844" t="s">
        <v>13433</v>
      </c>
      <c r="C1078" s="843" t="s">
        <v>7</v>
      </c>
      <c r="D1078" s="843" t="s">
        <v>1239</v>
      </c>
      <c r="E1078" s="845" t="s">
        <v>13196</v>
      </c>
      <c r="F1078" s="845"/>
      <c r="G1078" s="846" t="s">
        <v>23</v>
      </c>
      <c r="H1078" s="847">
        <v>0.1</v>
      </c>
      <c r="I1078" s="848">
        <v>12.84</v>
      </c>
      <c r="J1078" s="848">
        <v>1.284</v>
      </c>
    </row>
    <row r="1079" spans="1:10" ht="24" customHeight="1" x14ac:dyDescent="0.2">
      <c r="A1079" s="843" t="s">
        <v>13197</v>
      </c>
      <c r="B1079" s="844" t="s">
        <v>13261</v>
      </c>
      <c r="C1079" s="843" t="s">
        <v>7</v>
      </c>
      <c r="D1079" s="843" t="s">
        <v>56</v>
      </c>
      <c r="E1079" s="845" t="s">
        <v>13196</v>
      </c>
      <c r="F1079" s="845"/>
      <c r="G1079" s="846" t="s">
        <v>23</v>
      </c>
      <c r="H1079" s="847">
        <v>0.1</v>
      </c>
      <c r="I1079" s="848">
        <v>16.75</v>
      </c>
      <c r="J1079" s="848">
        <v>1.675</v>
      </c>
    </row>
    <row r="1080" spans="1:10" ht="24" customHeight="1" x14ac:dyDescent="0.2">
      <c r="A1080" s="849" t="s">
        <v>13199</v>
      </c>
      <c r="B1080" s="850" t="s">
        <v>13434</v>
      </c>
      <c r="C1080" s="849" t="s">
        <v>7</v>
      </c>
      <c r="D1080" s="849" t="s">
        <v>5074</v>
      </c>
      <c r="E1080" s="851" t="s">
        <v>13220</v>
      </c>
      <c r="F1080" s="851"/>
      <c r="G1080" s="852" t="s">
        <v>38</v>
      </c>
      <c r="H1080" s="853">
        <v>9.9000000000000008E-3</v>
      </c>
      <c r="I1080" s="854">
        <v>84.64</v>
      </c>
      <c r="J1080" s="854">
        <v>0.83793600000000001</v>
      </c>
    </row>
    <row r="1081" spans="1:10" ht="24" customHeight="1" x14ac:dyDescent="0.2">
      <c r="A1081" s="849" t="s">
        <v>13199</v>
      </c>
      <c r="B1081" s="850" t="s">
        <v>13655</v>
      </c>
      <c r="C1081" s="849" t="s">
        <v>7</v>
      </c>
      <c r="D1081" s="849" t="s">
        <v>7198</v>
      </c>
      <c r="E1081" s="851" t="s">
        <v>13220</v>
      </c>
      <c r="F1081" s="851"/>
      <c r="G1081" s="852" t="s">
        <v>38</v>
      </c>
      <c r="H1081" s="853">
        <v>1</v>
      </c>
      <c r="I1081" s="854">
        <v>0.76</v>
      </c>
      <c r="J1081" s="854">
        <v>0.76</v>
      </c>
    </row>
    <row r="1082" spans="1:10" ht="24" customHeight="1" x14ac:dyDescent="0.2">
      <c r="A1082" s="849" t="s">
        <v>13199</v>
      </c>
      <c r="B1082" s="850" t="s">
        <v>13435</v>
      </c>
      <c r="C1082" s="849" t="s">
        <v>7</v>
      </c>
      <c r="D1082" s="849" t="s">
        <v>7401</v>
      </c>
      <c r="E1082" s="851" t="s">
        <v>13220</v>
      </c>
      <c r="F1082" s="851"/>
      <c r="G1082" s="852" t="s">
        <v>38</v>
      </c>
      <c r="H1082" s="853">
        <v>2.1000000000000001E-2</v>
      </c>
      <c r="I1082" s="854">
        <v>2.11</v>
      </c>
      <c r="J1082" s="854">
        <v>4.4310000000000002E-2</v>
      </c>
    </row>
    <row r="1083" spans="1:10" ht="24" customHeight="1" x14ac:dyDescent="0.2">
      <c r="A1083" s="849" t="s">
        <v>13199</v>
      </c>
      <c r="B1083" s="850" t="s">
        <v>13436</v>
      </c>
      <c r="C1083" s="849" t="s">
        <v>7</v>
      </c>
      <c r="D1083" s="849" t="s">
        <v>8545</v>
      </c>
      <c r="E1083" s="851" t="s">
        <v>13220</v>
      </c>
      <c r="F1083" s="851"/>
      <c r="G1083" s="852" t="s">
        <v>38</v>
      </c>
      <c r="H1083" s="853">
        <v>1.4999999999999999E-2</v>
      </c>
      <c r="I1083" s="854">
        <v>73.5</v>
      </c>
      <c r="J1083" s="854">
        <v>1.1025</v>
      </c>
    </row>
    <row r="1084" spans="1:10" ht="25.5" x14ac:dyDescent="0.2">
      <c r="A1084" s="855"/>
      <c r="B1084" s="855"/>
      <c r="C1084" s="855"/>
      <c r="D1084" s="855"/>
      <c r="E1084" s="855" t="s">
        <v>13209</v>
      </c>
      <c r="F1084" s="856">
        <v>1.24</v>
      </c>
      <c r="G1084" s="855" t="s">
        <v>13210</v>
      </c>
      <c r="H1084" s="856">
        <v>1.05</v>
      </c>
      <c r="I1084" s="855" t="s">
        <v>13211</v>
      </c>
      <c r="J1084" s="856">
        <v>2.29</v>
      </c>
    </row>
    <row r="1085" spans="1:10" ht="13.5" thickBot="1" x14ac:dyDescent="0.25">
      <c r="A1085" s="855"/>
      <c r="B1085" s="855"/>
      <c r="C1085" s="855"/>
      <c r="D1085" s="855"/>
      <c r="E1085" s="855" t="s">
        <v>13212</v>
      </c>
      <c r="F1085" s="856">
        <v>1.60968</v>
      </c>
      <c r="G1085" s="855"/>
      <c r="H1085" s="857" t="s">
        <v>13213</v>
      </c>
      <c r="I1085" s="857"/>
      <c r="J1085" s="856">
        <v>7.31</v>
      </c>
    </row>
    <row r="1086" spans="1:10" ht="0.95" customHeight="1" thickTop="1" x14ac:dyDescent="0.2">
      <c r="A1086" s="858"/>
      <c r="B1086" s="858"/>
      <c r="C1086" s="858"/>
      <c r="D1086" s="858"/>
      <c r="E1086" s="858"/>
      <c r="F1086" s="858"/>
      <c r="G1086" s="858"/>
      <c r="H1086" s="858"/>
      <c r="I1086" s="858"/>
      <c r="J1086" s="858"/>
    </row>
    <row r="1087" spans="1:10" ht="18" customHeight="1" x14ac:dyDescent="0.2">
      <c r="A1087" s="833" t="s">
        <v>13656</v>
      </c>
      <c r="B1087" s="834" t="s">
        <v>13186</v>
      </c>
      <c r="C1087" s="833" t="s">
        <v>13187</v>
      </c>
      <c r="D1087" s="833" t="s">
        <v>13188</v>
      </c>
      <c r="E1087" s="835" t="s">
        <v>13189</v>
      </c>
      <c r="F1087" s="835"/>
      <c r="G1087" s="836" t="s">
        <v>13190</v>
      </c>
      <c r="H1087" s="834" t="s">
        <v>13191</v>
      </c>
      <c r="I1087" s="834" t="s">
        <v>13192</v>
      </c>
      <c r="J1087" s="834" t="s">
        <v>13193</v>
      </c>
    </row>
    <row r="1088" spans="1:10" ht="48" customHeight="1" x14ac:dyDescent="0.2">
      <c r="A1088" s="837" t="s">
        <v>13194</v>
      </c>
      <c r="B1088" s="838" t="s">
        <v>13657</v>
      </c>
      <c r="C1088" s="837" t="s">
        <v>7</v>
      </c>
      <c r="D1088" s="837" t="s">
        <v>1711</v>
      </c>
      <c r="E1088" s="839" t="s">
        <v>13432</v>
      </c>
      <c r="F1088" s="839"/>
      <c r="G1088" s="840" t="s">
        <v>38</v>
      </c>
      <c r="H1088" s="841">
        <v>1</v>
      </c>
      <c r="I1088" s="842">
        <v>9</v>
      </c>
      <c r="J1088" s="842">
        <v>9</v>
      </c>
    </row>
    <row r="1089" spans="1:10" ht="24" customHeight="1" x14ac:dyDescent="0.2">
      <c r="A1089" s="843" t="s">
        <v>13197</v>
      </c>
      <c r="B1089" s="844" t="s">
        <v>13433</v>
      </c>
      <c r="C1089" s="843" t="s">
        <v>7</v>
      </c>
      <c r="D1089" s="843" t="s">
        <v>1239</v>
      </c>
      <c r="E1089" s="845" t="s">
        <v>13196</v>
      </c>
      <c r="F1089" s="845"/>
      <c r="G1089" s="846" t="s">
        <v>23</v>
      </c>
      <c r="H1089" s="847">
        <v>0.13</v>
      </c>
      <c r="I1089" s="848">
        <v>12.84</v>
      </c>
      <c r="J1089" s="848">
        <v>1.6692</v>
      </c>
    </row>
    <row r="1090" spans="1:10" ht="24" customHeight="1" x14ac:dyDescent="0.2">
      <c r="A1090" s="843" t="s">
        <v>13197</v>
      </c>
      <c r="B1090" s="844" t="s">
        <v>13261</v>
      </c>
      <c r="C1090" s="843" t="s">
        <v>7</v>
      </c>
      <c r="D1090" s="843" t="s">
        <v>56</v>
      </c>
      <c r="E1090" s="845" t="s">
        <v>13196</v>
      </c>
      <c r="F1090" s="845"/>
      <c r="G1090" s="846" t="s">
        <v>23</v>
      </c>
      <c r="H1090" s="847">
        <v>0.13</v>
      </c>
      <c r="I1090" s="848">
        <v>16.75</v>
      </c>
      <c r="J1090" s="848">
        <v>2.1775000000000002</v>
      </c>
    </row>
    <row r="1091" spans="1:10" ht="24" customHeight="1" x14ac:dyDescent="0.2">
      <c r="A1091" s="849" t="s">
        <v>13199</v>
      </c>
      <c r="B1091" s="850" t="s">
        <v>13643</v>
      </c>
      <c r="C1091" s="849" t="s">
        <v>7</v>
      </c>
      <c r="D1091" s="849" t="s">
        <v>5115</v>
      </c>
      <c r="E1091" s="851" t="s">
        <v>13220</v>
      </c>
      <c r="F1091" s="851"/>
      <c r="G1091" s="852" t="s">
        <v>38</v>
      </c>
      <c r="H1091" s="853">
        <v>1</v>
      </c>
      <c r="I1091" s="854">
        <v>2.25</v>
      </c>
      <c r="J1091" s="854">
        <v>2.25</v>
      </c>
    </row>
    <row r="1092" spans="1:10" ht="24" customHeight="1" x14ac:dyDescent="0.2">
      <c r="A1092" s="849" t="s">
        <v>13199</v>
      </c>
      <c r="B1092" s="850" t="s">
        <v>13658</v>
      </c>
      <c r="C1092" s="849" t="s">
        <v>7</v>
      </c>
      <c r="D1092" s="849" t="s">
        <v>7207</v>
      </c>
      <c r="E1092" s="851" t="s">
        <v>13220</v>
      </c>
      <c r="F1092" s="851"/>
      <c r="G1092" s="852" t="s">
        <v>38</v>
      </c>
      <c r="H1092" s="853">
        <v>1</v>
      </c>
      <c r="I1092" s="854">
        <v>2.2799999999999998</v>
      </c>
      <c r="J1092" s="854">
        <v>2.2799999999999998</v>
      </c>
    </row>
    <row r="1093" spans="1:10" ht="36" customHeight="1" x14ac:dyDescent="0.2">
      <c r="A1093" s="849" t="s">
        <v>13199</v>
      </c>
      <c r="B1093" s="850" t="s">
        <v>13645</v>
      </c>
      <c r="C1093" s="849" t="s">
        <v>7</v>
      </c>
      <c r="D1093" s="849" t="s">
        <v>8011</v>
      </c>
      <c r="E1093" s="851" t="s">
        <v>13220</v>
      </c>
      <c r="F1093" s="851"/>
      <c r="G1093" s="852" t="s">
        <v>38</v>
      </c>
      <c r="H1093" s="853">
        <v>0.02</v>
      </c>
      <c r="I1093" s="854">
        <v>30.99</v>
      </c>
      <c r="J1093" s="854">
        <v>0.61980000000000002</v>
      </c>
    </row>
    <row r="1094" spans="1:10" ht="25.5" x14ac:dyDescent="0.2">
      <c r="A1094" s="855"/>
      <c r="B1094" s="855"/>
      <c r="C1094" s="855"/>
      <c r="D1094" s="855"/>
      <c r="E1094" s="855" t="s">
        <v>13209</v>
      </c>
      <c r="F1094" s="856">
        <v>1.61</v>
      </c>
      <c r="G1094" s="855" t="s">
        <v>13210</v>
      </c>
      <c r="H1094" s="856">
        <v>1.36</v>
      </c>
      <c r="I1094" s="855" t="s">
        <v>13211</v>
      </c>
      <c r="J1094" s="856">
        <v>2.97</v>
      </c>
    </row>
    <row r="1095" spans="1:10" ht="13.5" thickBot="1" x14ac:dyDescent="0.25">
      <c r="A1095" s="855"/>
      <c r="B1095" s="855"/>
      <c r="C1095" s="855"/>
      <c r="D1095" s="855"/>
      <c r="E1095" s="855" t="s">
        <v>13212</v>
      </c>
      <c r="F1095" s="856">
        <v>2.5415999999999999</v>
      </c>
      <c r="G1095" s="855"/>
      <c r="H1095" s="857" t="s">
        <v>13213</v>
      </c>
      <c r="I1095" s="857"/>
      <c r="J1095" s="856">
        <v>11.54</v>
      </c>
    </row>
    <row r="1096" spans="1:10" ht="0.95" customHeight="1" thickTop="1" x14ac:dyDescent="0.2">
      <c r="A1096" s="858"/>
      <c r="B1096" s="858"/>
      <c r="C1096" s="858"/>
      <c r="D1096" s="858"/>
      <c r="E1096" s="858"/>
      <c r="F1096" s="858"/>
      <c r="G1096" s="858"/>
      <c r="H1096" s="858"/>
      <c r="I1096" s="858"/>
      <c r="J1096" s="858"/>
    </row>
    <row r="1097" spans="1:10" ht="18" customHeight="1" x14ac:dyDescent="0.2">
      <c r="A1097" s="833" t="s">
        <v>13659</v>
      </c>
      <c r="B1097" s="834" t="s">
        <v>13186</v>
      </c>
      <c r="C1097" s="833" t="s">
        <v>13187</v>
      </c>
      <c r="D1097" s="833" t="s">
        <v>13188</v>
      </c>
      <c r="E1097" s="835" t="s">
        <v>13189</v>
      </c>
      <c r="F1097" s="835"/>
      <c r="G1097" s="836" t="s">
        <v>13190</v>
      </c>
      <c r="H1097" s="834" t="s">
        <v>13191</v>
      </c>
      <c r="I1097" s="834" t="s">
        <v>13192</v>
      </c>
      <c r="J1097" s="834" t="s">
        <v>13193</v>
      </c>
    </row>
    <row r="1098" spans="1:10" ht="48" customHeight="1" x14ac:dyDescent="0.2">
      <c r="A1098" s="837" t="s">
        <v>13194</v>
      </c>
      <c r="B1098" s="838" t="s">
        <v>13660</v>
      </c>
      <c r="C1098" s="837" t="s">
        <v>7</v>
      </c>
      <c r="D1098" s="837" t="s">
        <v>1718</v>
      </c>
      <c r="E1098" s="839" t="s">
        <v>13432</v>
      </c>
      <c r="F1098" s="839"/>
      <c r="G1098" s="840" t="s">
        <v>38</v>
      </c>
      <c r="H1098" s="841">
        <v>1</v>
      </c>
      <c r="I1098" s="842">
        <v>15.14</v>
      </c>
      <c r="J1098" s="842">
        <v>15.14</v>
      </c>
    </row>
    <row r="1099" spans="1:10" ht="24" customHeight="1" x14ac:dyDescent="0.2">
      <c r="A1099" s="843" t="s">
        <v>13197</v>
      </c>
      <c r="B1099" s="844" t="s">
        <v>13433</v>
      </c>
      <c r="C1099" s="843" t="s">
        <v>7</v>
      </c>
      <c r="D1099" s="843" t="s">
        <v>1239</v>
      </c>
      <c r="E1099" s="845" t="s">
        <v>13196</v>
      </c>
      <c r="F1099" s="845"/>
      <c r="G1099" s="846" t="s">
        <v>23</v>
      </c>
      <c r="H1099" s="847">
        <v>0.19</v>
      </c>
      <c r="I1099" s="848">
        <v>12.84</v>
      </c>
      <c r="J1099" s="848">
        <v>2.4396</v>
      </c>
    </row>
    <row r="1100" spans="1:10" ht="24" customHeight="1" x14ac:dyDescent="0.2">
      <c r="A1100" s="843" t="s">
        <v>13197</v>
      </c>
      <c r="B1100" s="844" t="s">
        <v>13261</v>
      </c>
      <c r="C1100" s="843" t="s">
        <v>7</v>
      </c>
      <c r="D1100" s="843" t="s">
        <v>56</v>
      </c>
      <c r="E1100" s="845" t="s">
        <v>13196</v>
      </c>
      <c r="F1100" s="845"/>
      <c r="G1100" s="846" t="s">
        <v>23</v>
      </c>
      <c r="H1100" s="847">
        <v>0.19</v>
      </c>
      <c r="I1100" s="848">
        <v>16.75</v>
      </c>
      <c r="J1100" s="848">
        <v>3.1825000000000001</v>
      </c>
    </row>
    <row r="1101" spans="1:10" ht="24" customHeight="1" x14ac:dyDescent="0.2">
      <c r="A1101" s="849" t="s">
        <v>13199</v>
      </c>
      <c r="B1101" s="850" t="s">
        <v>13661</v>
      </c>
      <c r="C1101" s="849" t="s">
        <v>7</v>
      </c>
      <c r="D1101" s="849" t="s">
        <v>5116</v>
      </c>
      <c r="E1101" s="851" t="s">
        <v>13220</v>
      </c>
      <c r="F1101" s="851"/>
      <c r="G1101" s="852" t="s">
        <v>38</v>
      </c>
      <c r="H1101" s="853">
        <v>1</v>
      </c>
      <c r="I1101" s="854">
        <v>3.18</v>
      </c>
      <c r="J1101" s="854">
        <v>3.18</v>
      </c>
    </row>
    <row r="1102" spans="1:10" ht="24" customHeight="1" x14ac:dyDescent="0.2">
      <c r="A1102" s="849" t="s">
        <v>13199</v>
      </c>
      <c r="B1102" s="850" t="s">
        <v>13662</v>
      </c>
      <c r="C1102" s="849" t="s">
        <v>7</v>
      </c>
      <c r="D1102" s="849" t="s">
        <v>7208</v>
      </c>
      <c r="E1102" s="851" t="s">
        <v>13220</v>
      </c>
      <c r="F1102" s="851"/>
      <c r="G1102" s="852" t="s">
        <v>38</v>
      </c>
      <c r="H1102" s="853">
        <v>1</v>
      </c>
      <c r="I1102" s="854">
        <v>5.41</v>
      </c>
      <c r="J1102" s="854">
        <v>5.41</v>
      </c>
    </row>
    <row r="1103" spans="1:10" ht="36" customHeight="1" x14ac:dyDescent="0.2">
      <c r="A1103" s="849" t="s">
        <v>13199</v>
      </c>
      <c r="B1103" s="850" t="s">
        <v>13645</v>
      </c>
      <c r="C1103" s="849" t="s">
        <v>7</v>
      </c>
      <c r="D1103" s="849" t="s">
        <v>8011</v>
      </c>
      <c r="E1103" s="851" t="s">
        <v>13220</v>
      </c>
      <c r="F1103" s="851"/>
      <c r="G1103" s="852" t="s">
        <v>38</v>
      </c>
      <c r="H1103" s="853">
        <v>0.03</v>
      </c>
      <c r="I1103" s="854">
        <v>30.99</v>
      </c>
      <c r="J1103" s="854">
        <v>0.92969999999999997</v>
      </c>
    </row>
    <row r="1104" spans="1:10" ht="25.5" x14ac:dyDescent="0.2">
      <c r="A1104" s="855"/>
      <c r="B1104" s="855"/>
      <c r="C1104" s="855"/>
      <c r="D1104" s="855"/>
      <c r="E1104" s="855" t="s">
        <v>13209</v>
      </c>
      <c r="F1104" s="856">
        <v>2.36</v>
      </c>
      <c r="G1104" s="855" t="s">
        <v>13210</v>
      </c>
      <c r="H1104" s="856">
        <v>1.98</v>
      </c>
      <c r="I1104" s="855" t="s">
        <v>13211</v>
      </c>
      <c r="J1104" s="856">
        <v>4.34</v>
      </c>
    </row>
    <row r="1105" spans="1:10" ht="13.5" thickBot="1" x14ac:dyDescent="0.25">
      <c r="A1105" s="855"/>
      <c r="B1105" s="855"/>
      <c r="C1105" s="855"/>
      <c r="D1105" s="855"/>
      <c r="E1105" s="855" t="s">
        <v>13212</v>
      </c>
      <c r="F1105" s="856">
        <v>4.2755359999999998</v>
      </c>
      <c r="G1105" s="855"/>
      <c r="H1105" s="857" t="s">
        <v>13213</v>
      </c>
      <c r="I1105" s="857"/>
      <c r="J1105" s="856">
        <v>19.420000000000002</v>
      </c>
    </row>
    <row r="1106" spans="1:10" ht="0.95" customHeight="1" thickTop="1" x14ac:dyDescent="0.2">
      <c r="A1106" s="858"/>
      <c r="B1106" s="858"/>
      <c r="C1106" s="858"/>
      <c r="D1106" s="858"/>
      <c r="E1106" s="858"/>
      <c r="F1106" s="858"/>
      <c r="G1106" s="858"/>
      <c r="H1106" s="858"/>
      <c r="I1106" s="858"/>
      <c r="J1106" s="858"/>
    </row>
    <row r="1107" spans="1:10" ht="18" customHeight="1" x14ac:dyDescent="0.2">
      <c r="A1107" s="833" t="s">
        <v>13663</v>
      </c>
      <c r="B1107" s="834" t="s">
        <v>13186</v>
      </c>
      <c r="C1107" s="833" t="s">
        <v>13187</v>
      </c>
      <c r="D1107" s="833" t="s">
        <v>13188</v>
      </c>
      <c r="E1107" s="835" t="s">
        <v>13189</v>
      </c>
      <c r="F1107" s="835"/>
      <c r="G1107" s="836" t="s">
        <v>13190</v>
      </c>
      <c r="H1107" s="834" t="s">
        <v>13191</v>
      </c>
      <c r="I1107" s="834" t="s">
        <v>13192</v>
      </c>
      <c r="J1107" s="834" t="s">
        <v>13193</v>
      </c>
    </row>
    <row r="1108" spans="1:10" ht="48" customHeight="1" x14ac:dyDescent="0.2">
      <c r="A1108" s="837" t="s">
        <v>13194</v>
      </c>
      <c r="B1108" s="838" t="s">
        <v>13664</v>
      </c>
      <c r="C1108" s="837" t="s">
        <v>7</v>
      </c>
      <c r="D1108" s="837" t="s">
        <v>1721</v>
      </c>
      <c r="E1108" s="839" t="s">
        <v>13432</v>
      </c>
      <c r="F1108" s="839"/>
      <c r="G1108" s="840" t="s">
        <v>38</v>
      </c>
      <c r="H1108" s="841">
        <v>1</v>
      </c>
      <c r="I1108" s="842">
        <v>18.87</v>
      </c>
      <c r="J1108" s="842">
        <v>18.87</v>
      </c>
    </row>
    <row r="1109" spans="1:10" ht="24" customHeight="1" x14ac:dyDescent="0.2">
      <c r="A1109" s="843" t="s">
        <v>13197</v>
      </c>
      <c r="B1109" s="844" t="s">
        <v>13433</v>
      </c>
      <c r="C1109" s="843" t="s">
        <v>7</v>
      </c>
      <c r="D1109" s="843" t="s">
        <v>1239</v>
      </c>
      <c r="E1109" s="845" t="s">
        <v>13196</v>
      </c>
      <c r="F1109" s="845"/>
      <c r="G1109" s="846" t="s">
        <v>23</v>
      </c>
      <c r="H1109" s="847">
        <v>0.25</v>
      </c>
      <c r="I1109" s="848">
        <v>12.84</v>
      </c>
      <c r="J1109" s="848">
        <v>3.21</v>
      </c>
    </row>
    <row r="1110" spans="1:10" ht="24" customHeight="1" x14ac:dyDescent="0.2">
      <c r="A1110" s="843" t="s">
        <v>13197</v>
      </c>
      <c r="B1110" s="844" t="s">
        <v>13261</v>
      </c>
      <c r="C1110" s="843" t="s">
        <v>7</v>
      </c>
      <c r="D1110" s="843" t="s">
        <v>56</v>
      </c>
      <c r="E1110" s="845" t="s">
        <v>13196</v>
      </c>
      <c r="F1110" s="845"/>
      <c r="G1110" s="846" t="s">
        <v>23</v>
      </c>
      <c r="H1110" s="847">
        <v>0.25</v>
      </c>
      <c r="I1110" s="848">
        <v>16.75</v>
      </c>
      <c r="J1110" s="848">
        <v>4.1875</v>
      </c>
    </row>
    <row r="1111" spans="1:10" ht="24" customHeight="1" x14ac:dyDescent="0.2">
      <c r="A1111" s="849" t="s">
        <v>13199</v>
      </c>
      <c r="B1111" s="850" t="s">
        <v>13651</v>
      </c>
      <c r="C1111" s="849" t="s">
        <v>7</v>
      </c>
      <c r="D1111" s="849" t="s">
        <v>5117</v>
      </c>
      <c r="E1111" s="851" t="s">
        <v>13220</v>
      </c>
      <c r="F1111" s="851"/>
      <c r="G1111" s="852" t="s">
        <v>38</v>
      </c>
      <c r="H1111" s="853">
        <v>1</v>
      </c>
      <c r="I1111" s="854">
        <v>3.99</v>
      </c>
      <c r="J1111" s="854">
        <v>3.99</v>
      </c>
    </row>
    <row r="1112" spans="1:10" ht="24" customHeight="1" x14ac:dyDescent="0.2">
      <c r="A1112" s="849" t="s">
        <v>13199</v>
      </c>
      <c r="B1112" s="850" t="s">
        <v>13665</v>
      </c>
      <c r="C1112" s="849" t="s">
        <v>7</v>
      </c>
      <c r="D1112" s="849" t="s">
        <v>7209</v>
      </c>
      <c r="E1112" s="851" t="s">
        <v>13220</v>
      </c>
      <c r="F1112" s="851"/>
      <c r="G1112" s="852" t="s">
        <v>38</v>
      </c>
      <c r="H1112" s="853">
        <v>1</v>
      </c>
      <c r="I1112" s="854">
        <v>6.06</v>
      </c>
      <c r="J1112" s="854">
        <v>6.06</v>
      </c>
    </row>
    <row r="1113" spans="1:10" ht="36" customHeight="1" x14ac:dyDescent="0.2">
      <c r="A1113" s="849" t="s">
        <v>13199</v>
      </c>
      <c r="B1113" s="850" t="s">
        <v>13645</v>
      </c>
      <c r="C1113" s="849" t="s">
        <v>7</v>
      </c>
      <c r="D1113" s="849" t="s">
        <v>8011</v>
      </c>
      <c r="E1113" s="851" t="s">
        <v>13220</v>
      </c>
      <c r="F1113" s="851"/>
      <c r="G1113" s="852" t="s">
        <v>38</v>
      </c>
      <c r="H1113" s="853">
        <v>4.5999999999999999E-2</v>
      </c>
      <c r="I1113" s="854">
        <v>30.99</v>
      </c>
      <c r="J1113" s="854">
        <v>1.42554</v>
      </c>
    </row>
    <row r="1114" spans="1:10" ht="25.5" x14ac:dyDescent="0.2">
      <c r="A1114" s="855"/>
      <c r="B1114" s="855"/>
      <c r="C1114" s="855"/>
      <c r="D1114" s="855"/>
      <c r="E1114" s="855" t="s">
        <v>13209</v>
      </c>
      <c r="F1114" s="856">
        <v>3.11</v>
      </c>
      <c r="G1114" s="855" t="s">
        <v>13210</v>
      </c>
      <c r="H1114" s="856">
        <v>2.61</v>
      </c>
      <c r="I1114" s="855" t="s">
        <v>13211</v>
      </c>
      <c r="J1114" s="856">
        <v>5.72</v>
      </c>
    </row>
    <row r="1115" spans="1:10" ht="13.5" thickBot="1" x14ac:dyDescent="0.25">
      <c r="A1115" s="855"/>
      <c r="B1115" s="855"/>
      <c r="C1115" s="855"/>
      <c r="D1115" s="855"/>
      <c r="E1115" s="855" t="s">
        <v>13212</v>
      </c>
      <c r="F1115" s="856">
        <v>5.3288880000000001</v>
      </c>
      <c r="G1115" s="855"/>
      <c r="H1115" s="857" t="s">
        <v>13213</v>
      </c>
      <c r="I1115" s="857"/>
      <c r="J1115" s="856">
        <v>24.2</v>
      </c>
    </row>
    <row r="1116" spans="1:10" ht="0.95" customHeight="1" thickTop="1" x14ac:dyDescent="0.2">
      <c r="A1116" s="858"/>
      <c r="B1116" s="858"/>
      <c r="C1116" s="858"/>
      <c r="D1116" s="858"/>
      <c r="E1116" s="858"/>
      <c r="F1116" s="858"/>
      <c r="G1116" s="858"/>
      <c r="H1116" s="858"/>
      <c r="I1116" s="858"/>
      <c r="J1116" s="858"/>
    </row>
    <row r="1117" spans="1:10" ht="18" customHeight="1" x14ac:dyDescent="0.2">
      <c r="A1117" s="833" t="s">
        <v>13666</v>
      </c>
      <c r="B1117" s="834" t="s">
        <v>13186</v>
      </c>
      <c r="C1117" s="833" t="s">
        <v>13187</v>
      </c>
      <c r="D1117" s="833" t="s">
        <v>13188</v>
      </c>
      <c r="E1117" s="835" t="s">
        <v>13189</v>
      </c>
      <c r="F1117" s="835"/>
      <c r="G1117" s="836" t="s">
        <v>13190</v>
      </c>
      <c r="H1117" s="834" t="s">
        <v>13191</v>
      </c>
      <c r="I1117" s="834" t="s">
        <v>13192</v>
      </c>
      <c r="J1117" s="834" t="s">
        <v>13193</v>
      </c>
    </row>
    <row r="1118" spans="1:10" ht="48" customHeight="1" x14ac:dyDescent="0.2">
      <c r="A1118" s="837" t="s">
        <v>13194</v>
      </c>
      <c r="B1118" s="838" t="s">
        <v>13667</v>
      </c>
      <c r="C1118" s="837" t="s">
        <v>7</v>
      </c>
      <c r="D1118" s="837" t="s">
        <v>1710</v>
      </c>
      <c r="E1118" s="839" t="s">
        <v>13432</v>
      </c>
      <c r="F1118" s="839"/>
      <c r="G1118" s="840" t="s">
        <v>38</v>
      </c>
      <c r="H1118" s="841">
        <v>1</v>
      </c>
      <c r="I1118" s="842">
        <v>8.5500000000000007</v>
      </c>
      <c r="J1118" s="842">
        <v>8.5500000000000007</v>
      </c>
    </row>
    <row r="1119" spans="1:10" ht="24" customHeight="1" x14ac:dyDescent="0.2">
      <c r="A1119" s="843" t="s">
        <v>13197</v>
      </c>
      <c r="B1119" s="844" t="s">
        <v>13433</v>
      </c>
      <c r="C1119" s="843" t="s">
        <v>7</v>
      </c>
      <c r="D1119" s="843" t="s">
        <v>1239</v>
      </c>
      <c r="E1119" s="845" t="s">
        <v>13196</v>
      </c>
      <c r="F1119" s="845"/>
      <c r="G1119" s="846" t="s">
        <v>23</v>
      </c>
      <c r="H1119" s="847">
        <v>0.13</v>
      </c>
      <c r="I1119" s="848">
        <v>12.84</v>
      </c>
      <c r="J1119" s="848">
        <v>1.6692</v>
      </c>
    </row>
    <row r="1120" spans="1:10" ht="24" customHeight="1" x14ac:dyDescent="0.2">
      <c r="A1120" s="843" t="s">
        <v>13197</v>
      </c>
      <c r="B1120" s="844" t="s">
        <v>13261</v>
      </c>
      <c r="C1120" s="843" t="s">
        <v>7</v>
      </c>
      <c r="D1120" s="843" t="s">
        <v>56</v>
      </c>
      <c r="E1120" s="845" t="s">
        <v>13196</v>
      </c>
      <c r="F1120" s="845"/>
      <c r="G1120" s="846" t="s">
        <v>23</v>
      </c>
      <c r="H1120" s="847">
        <v>0.13</v>
      </c>
      <c r="I1120" s="848">
        <v>16.75</v>
      </c>
      <c r="J1120" s="848">
        <v>2.1775000000000002</v>
      </c>
    </row>
    <row r="1121" spans="1:10" ht="24" customHeight="1" x14ac:dyDescent="0.2">
      <c r="A1121" s="849" t="s">
        <v>13199</v>
      </c>
      <c r="B1121" s="850" t="s">
        <v>13643</v>
      </c>
      <c r="C1121" s="849" t="s">
        <v>7</v>
      </c>
      <c r="D1121" s="849" t="s">
        <v>5115</v>
      </c>
      <c r="E1121" s="851" t="s">
        <v>13220</v>
      </c>
      <c r="F1121" s="851"/>
      <c r="G1121" s="852" t="s">
        <v>38</v>
      </c>
      <c r="H1121" s="853">
        <v>1</v>
      </c>
      <c r="I1121" s="854">
        <v>2.25</v>
      </c>
      <c r="J1121" s="854">
        <v>2.25</v>
      </c>
    </row>
    <row r="1122" spans="1:10" ht="24" customHeight="1" x14ac:dyDescent="0.2">
      <c r="A1122" s="849" t="s">
        <v>13199</v>
      </c>
      <c r="B1122" s="850" t="s">
        <v>13668</v>
      </c>
      <c r="C1122" s="849" t="s">
        <v>7</v>
      </c>
      <c r="D1122" s="849" t="s">
        <v>7212</v>
      </c>
      <c r="E1122" s="851" t="s">
        <v>13220</v>
      </c>
      <c r="F1122" s="851"/>
      <c r="G1122" s="852" t="s">
        <v>38</v>
      </c>
      <c r="H1122" s="853">
        <v>1</v>
      </c>
      <c r="I1122" s="854">
        <v>1.83</v>
      </c>
      <c r="J1122" s="854">
        <v>1.83</v>
      </c>
    </row>
    <row r="1123" spans="1:10" ht="36" customHeight="1" x14ac:dyDescent="0.2">
      <c r="A1123" s="849" t="s">
        <v>13199</v>
      </c>
      <c r="B1123" s="850" t="s">
        <v>13645</v>
      </c>
      <c r="C1123" s="849" t="s">
        <v>7</v>
      </c>
      <c r="D1123" s="849" t="s">
        <v>8011</v>
      </c>
      <c r="E1123" s="851" t="s">
        <v>13220</v>
      </c>
      <c r="F1123" s="851"/>
      <c r="G1123" s="852" t="s">
        <v>38</v>
      </c>
      <c r="H1123" s="853">
        <v>0.02</v>
      </c>
      <c r="I1123" s="854">
        <v>30.99</v>
      </c>
      <c r="J1123" s="854">
        <v>0.61980000000000002</v>
      </c>
    </row>
    <row r="1124" spans="1:10" ht="25.5" x14ac:dyDescent="0.2">
      <c r="A1124" s="855"/>
      <c r="B1124" s="855"/>
      <c r="C1124" s="855"/>
      <c r="D1124" s="855"/>
      <c r="E1124" s="855" t="s">
        <v>13209</v>
      </c>
      <c r="F1124" s="856">
        <v>1.61</v>
      </c>
      <c r="G1124" s="855" t="s">
        <v>13210</v>
      </c>
      <c r="H1124" s="856">
        <v>1.36</v>
      </c>
      <c r="I1124" s="855" t="s">
        <v>13211</v>
      </c>
      <c r="J1124" s="856">
        <v>2.97</v>
      </c>
    </row>
    <row r="1125" spans="1:10" ht="13.5" thickBot="1" x14ac:dyDescent="0.25">
      <c r="A1125" s="855"/>
      <c r="B1125" s="855"/>
      <c r="C1125" s="855"/>
      <c r="D1125" s="855"/>
      <c r="E1125" s="855" t="s">
        <v>13212</v>
      </c>
      <c r="F1125" s="856">
        <v>2.41452</v>
      </c>
      <c r="G1125" s="855"/>
      <c r="H1125" s="857" t="s">
        <v>13213</v>
      </c>
      <c r="I1125" s="857"/>
      <c r="J1125" s="856">
        <v>10.96</v>
      </c>
    </row>
    <row r="1126" spans="1:10" ht="0.95" customHeight="1" thickTop="1" x14ac:dyDescent="0.2">
      <c r="A1126" s="858"/>
      <c r="B1126" s="858"/>
      <c r="C1126" s="858"/>
      <c r="D1126" s="858"/>
      <c r="E1126" s="858"/>
      <c r="F1126" s="858"/>
      <c r="G1126" s="858"/>
      <c r="H1126" s="858"/>
      <c r="I1126" s="858"/>
      <c r="J1126" s="858"/>
    </row>
    <row r="1127" spans="1:10" ht="18" customHeight="1" x14ac:dyDescent="0.2">
      <c r="A1127" s="833" t="s">
        <v>13669</v>
      </c>
      <c r="B1127" s="834" t="s">
        <v>13186</v>
      </c>
      <c r="C1127" s="833" t="s">
        <v>13187</v>
      </c>
      <c r="D1127" s="833" t="s">
        <v>13188</v>
      </c>
      <c r="E1127" s="835" t="s">
        <v>13189</v>
      </c>
      <c r="F1127" s="835"/>
      <c r="G1127" s="836" t="s">
        <v>13190</v>
      </c>
      <c r="H1127" s="834" t="s">
        <v>13191</v>
      </c>
      <c r="I1127" s="834" t="s">
        <v>13192</v>
      </c>
      <c r="J1127" s="834" t="s">
        <v>13193</v>
      </c>
    </row>
    <row r="1128" spans="1:10" ht="48" customHeight="1" x14ac:dyDescent="0.2">
      <c r="A1128" s="837" t="s">
        <v>13194</v>
      </c>
      <c r="B1128" s="838" t="s">
        <v>13670</v>
      </c>
      <c r="C1128" s="837" t="s">
        <v>7</v>
      </c>
      <c r="D1128" s="837" t="s">
        <v>1703</v>
      </c>
      <c r="E1128" s="839" t="s">
        <v>13432</v>
      </c>
      <c r="F1128" s="839"/>
      <c r="G1128" s="840" t="s">
        <v>38</v>
      </c>
      <c r="H1128" s="841">
        <v>1</v>
      </c>
      <c r="I1128" s="842">
        <v>7.6</v>
      </c>
      <c r="J1128" s="842">
        <v>7.6</v>
      </c>
    </row>
    <row r="1129" spans="1:10" ht="24" customHeight="1" x14ac:dyDescent="0.2">
      <c r="A1129" s="843" t="s">
        <v>13197</v>
      </c>
      <c r="B1129" s="844" t="s">
        <v>13433</v>
      </c>
      <c r="C1129" s="843" t="s">
        <v>7</v>
      </c>
      <c r="D1129" s="843" t="s">
        <v>1239</v>
      </c>
      <c r="E1129" s="845" t="s">
        <v>13196</v>
      </c>
      <c r="F1129" s="845"/>
      <c r="G1129" s="846" t="s">
        <v>23</v>
      </c>
      <c r="H1129" s="847">
        <v>0.1</v>
      </c>
      <c r="I1129" s="848">
        <v>12.84</v>
      </c>
      <c r="J1129" s="848">
        <v>1.284</v>
      </c>
    </row>
    <row r="1130" spans="1:10" ht="24" customHeight="1" x14ac:dyDescent="0.2">
      <c r="A1130" s="843" t="s">
        <v>13197</v>
      </c>
      <c r="B1130" s="844" t="s">
        <v>13261</v>
      </c>
      <c r="C1130" s="843" t="s">
        <v>7</v>
      </c>
      <c r="D1130" s="843" t="s">
        <v>56</v>
      </c>
      <c r="E1130" s="845" t="s">
        <v>13196</v>
      </c>
      <c r="F1130" s="845"/>
      <c r="G1130" s="846" t="s">
        <v>23</v>
      </c>
      <c r="H1130" s="847">
        <v>0.1</v>
      </c>
      <c r="I1130" s="848">
        <v>16.75</v>
      </c>
      <c r="J1130" s="848">
        <v>1.675</v>
      </c>
    </row>
    <row r="1131" spans="1:10" ht="24" customHeight="1" x14ac:dyDescent="0.2">
      <c r="A1131" s="849" t="s">
        <v>13199</v>
      </c>
      <c r="B1131" s="850" t="s">
        <v>13434</v>
      </c>
      <c r="C1131" s="849" t="s">
        <v>7</v>
      </c>
      <c r="D1131" s="849" t="s">
        <v>5074</v>
      </c>
      <c r="E1131" s="851" t="s">
        <v>13220</v>
      </c>
      <c r="F1131" s="851"/>
      <c r="G1131" s="852" t="s">
        <v>38</v>
      </c>
      <c r="H1131" s="853">
        <v>9.9000000000000008E-3</v>
      </c>
      <c r="I1131" s="854">
        <v>84.64</v>
      </c>
      <c r="J1131" s="854">
        <v>0.83793600000000001</v>
      </c>
    </row>
    <row r="1132" spans="1:10" ht="24" customHeight="1" x14ac:dyDescent="0.2">
      <c r="A1132" s="849" t="s">
        <v>13199</v>
      </c>
      <c r="B1132" s="850" t="s">
        <v>13435</v>
      </c>
      <c r="C1132" s="849" t="s">
        <v>7</v>
      </c>
      <c r="D1132" s="849" t="s">
        <v>7401</v>
      </c>
      <c r="E1132" s="851" t="s">
        <v>13220</v>
      </c>
      <c r="F1132" s="851"/>
      <c r="G1132" s="852" t="s">
        <v>38</v>
      </c>
      <c r="H1132" s="853">
        <v>2.1000000000000001E-2</v>
      </c>
      <c r="I1132" s="854">
        <v>2.11</v>
      </c>
      <c r="J1132" s="854">
        <v>4.4310000000000002E-2</v>
      </c>
    </row>
    <row r="1133" spans="1:10" ht="24" customHeight="1" x14ac:dyDescent="0.2">
      <c r="A1133" s="849" t="s">
        <v>13199</v>
      </c>
      <c r="B1133" s="850" t="s">
        <v>13671</v>
      </c>
      <c r="C1133" s="849" t="s">
        <v>7</v>
      </c>
      <c r="D1133" s="849" t="s">
        <v>7199</v>
      </c>
      <c r="E1133" s="851" t="s">
        <v>13220</v>
      </c>
      <c r="F1133" s="851"/>
      <c r="G1133" s="852" t="s">
        <v>38</v>
      </c>
      <c r="H1133" s="853">
        <v>1</v>
      </c>
      <c r="I1133" s="854">
        <v>2.66</v>
      </c>
      <c r="J1133" s="854">
        <v>2.66</v>
      </c>
    </row>
    <row r="1134" spans="1:10" ht="24" customHeight="1" x14ac:dyDescent="0.2">
      <c r="A1134" s="849" t="s">
        <v>13199</v>
      </c>
      <c r="B1134" s="850" t="s">
        <v>13436</v>
      </c>
      <c r="C1134" s="849" t="s">
        <v>7</v>
      </c>
      <c r="D1134" s="849" t="s">
        <v>8545</v>
      </c>
      <c r="E1134" s="851" t="s">
        <v>13220</v>
      </c>
      <c r="F1134" s="851"/>
      <c r="G1134" s="852" t="s">
        <v>38</v>
      </c>
      <c r="H1134" s="853">
        <v>1.4999999999999999E-2</v>
      </c>
      <c r="I1134" s="854">
        <v>73.5</v>
      </c>
      <c r="J1134" s="854">
        <v>1.1025</v>
      </c>
    </row>
    <row r="1135" spans="1:10" ht="25.5" x14ac:dyDescent="0.2">
      <c r="A1135" s="855"/>
      <c r="B1135" s="855"/>
      <c r="C1135" s="855"/>
      <c r="D1135" s="855"/>
      <c r="E1135" s="855" t="s">
        <v>13209</v>
      </c>
      <c r="F1135" s="856">
        <v>1.24</v>
      </c>
      <c r="G1135" s="855" t="s">
        <v>13210</v>
      </c>
      <c r="H1135" s="856">
        <v>1.05</v>
      </c>
      <c r="I1135" s="855" t="s">
        <v>13211</v>
      </c>
      <c r="J1135" s="856">
        <v>2.29</v>
      </c>
    </row>
    <row r="1136" spans="1:10" ht="13.5" thickBot="1" x14ac:dyDescent="0.25">
      <c r="A1136" s="855"/>
      <c r="B1136" s="855"/>
      <c r="C1136" s="855"/>
      <c r="D1136" s="855"/>
      <c r="E1136" s="855" t="s">
        <v>13212</v>
      </c>
      <c r="F1136" s="856">
        <v>2.1462400000000001</v>
      </c>
      <c r="G1136" s="855"/>
      <c r="H1136" s="857" t="s">
        <v>13213</v>
      </c>
      <c r="I1136" s="857"/>
      <c r="J1136" s="856">
        <v>9.75</v>
      </c>
    </row>
    <row r="1137" spans="1:10" ht="0.95" customHeight="1" thickTop="1" x14ac:dyDescent="0.2">
      <c r="A1137" s="858"/>
      <c r="B1137" s="858"/>
      <c r="C1137" s="858"/>
      <c r="D1137" s="858"/>
      <c r="E1137" s="858"/>
      <c r="F1137" s="858"/>
      <c r="G1137" s="858"/>
      <c r="H1137" s="858"/>
      <c r="I1137" s="858"/>
      <c r="J1137" s="858"/>
    </row>
    <row r="1138" spans="1:10" ht="18" customHeight="1" x14ac:dyDescent="0.2">
      <c r="A1138" s="833" t="s">
        <v>13672</v>
      </c>
      <c r="B1138" s="834" t="s">
        <v>13186</v>
      </c>
      <c r="C1138" s="833" t="s">
        <v>13187</v>
      </c>
      <c r="D1138" s="833" t="s">
        <v>13188</v>
      </c>
      <c r="E1138" s="835" t="s">
        <v>13189</v>
      </c>
      <c r="F1138" s="835"/>
      <c r="G1138" s="836" t="s">
        <v>13190</v>
      </c>
      <c r="H1138" s="834" t="s">
        <v>13191</v>
      </c>
      <c r="I1138" s="834" t="s">
        <v>13192</v>
      </c>
      <c r="J1138" s="834" t="s">
        <v>13193</v>
      </c>
    </row>
    <row r="1139" spans="1:10" ht="36" customHeight="1" x14ac:dyDescent="0.2">
      <c r="A1139" s="837" t="s">
        <v>13194</v>
      </c>
      <c r="B1139" s="838" t="s">
        <v>13673</v>
      </c>
      <c r="C1139" s="837" t="s">
        <v>7</v>
      </c>
      <c r="D1139" s="837" t="s">
        <v>1577</v>
      </c>
      <c r="E1139" s="839" t="s">
        <v>13432</v>
      </c>
      <c r="F1139" s="839"/>
      <c r="G1139" s="840" t="s">
        <v>38</v>
      </c>
      <c r="H1139" s="841">
        <v>1</v>
      </c>
      <c r="I1139" s="842">
        <v>59.06</v>
      </c>
      <c r="J1139" s="842">
        <v>59.06</v>
      </c>
    </row>
    <row r="1140" spans="1:10" ht="24" customHeight="1" x14ac:dyDescent="0.2">
      <c r="A1140" s="843" t="s">
        <v>13197</v>
      </c>
      <c r="B1140" s="844" t="s">
        <v>13433</v>
      </c>
      <c r="C1140" s="843" t="s">
        <v>7</v>
      </c>
      <c r="D1140" s="843" t="s">
        <v>1239</v>
      </c>
      <c r="E1140" s="845" t="s">
        <v>13196</v>
      </c>
      <c r="F1140" s="845"/>
      <c r="G1140" s="846" t="s">
        <v>23</v>
      </c>
      <c r="H1140" s="847">
        <v>0.185</v>
      </c>
      <c r="I1140" s="848">
        <v>12.84</v>
      </c>
      <c r="J1140" s="848">
        <v>2.3754</v>
      </c>
    </row>
    <row r="1141" spans="1:10" ht="24" customHeight="1" x14ac:dyDescent="0.2">
      <c r="A1141" s="843" t="s">
        <v>13197</v>
      </c>
      <c r="B1141" s="844" t="s">
        <v>13261</v>
      </c>
      <c r="C1141" s="843" t="s">
        <v>7</v>
      </c>
      <c r="D1141" s="843" t="s">
        <v>56</v>
      </c>
      <c r="E1141" s="845" t="s">
        <v>13196</v>
      </c>
      <c r="F1141" s="845"/>
      <c r="G1141" s="846" t="s">
        <v>23</v>
      </c>
      <c r="H1141" s="847">
        <v>0.185</v>
      </c>
      <c r="I1141" s="848">
        <v>16.75</v>
      </c>
      <c r="J1141" s="848">
        <v>3.0987499999999999</v>
      </c>
    </row>
    <row r="1142" spans="1:10" ht="24" customHeight="1" x14ac:dyDescent="0.2">
      <c r="A1142" s="849" t="s">
        <v>13199</v>
      </c>
      <c r="B1142" s="850" t="s">
        <v>13651</v>
      </c>
      <c r="C1142" s="849" t="s">
        <v>7</v>
      </c>
      <c r="D1142" s="849" t="s">
        <v>5117</v>
      </c>
      <c r="E1142" s="851" t="s">
        <v>13220</v>
      </c>
      <c r="F1142" s="851"/>
      <c r="G1142" s="852" t="s">
        <v>38</v>
      </c>
      <c r="H1142" s="853">
        <v>2</v>
      </c>
      <c r="I1142" s="854">
        <v>3.99</v>
      </c>
      <c r="J1142" s="854">
        <v>7.98</v>
      </c>
    </row>
    <row r="1143" spans="1:10" ht="24" customHeight="1" x14ac:dyDescent="0.2">
      <c r="A1143" s="849" t="s">
        <v>13199</v>
      </c>
      <c r="B1143" s="850" t="s">
        <v>13674</v>
      </c>
      <c r="C1143" s="849" t="s">
        <v>7</v>
      </c>
      <c r="D1143" s="849" t="s">
        <v>13119</v>
      </c>
      <c r="E1143" s="851" t="s">
        <v>13220</v>
      </c>
      <c r="F1143" s="851"/>
      <c r="G1143" s="852" t="s">
        <v>38</v>
      </c>
      <c r="H1143" s="853">
        <v>1</v>
      </c>
      <c r="I1143" s="854">
        <v>42.75</v>
      </c>
      <c r="J1143" s="854">
        <v>42.75</v>
      </c>
    </row>
    <row r="1144" spans="1:10" ht="36" customHeight="1" x14ac:dyDescent="0.2">
      <c r="A1144" s="849" t="s">
        <v>13199</v>
      </c>
      <c r="B1144" s="850" t="s">
        <v>13645</v>
      </c>
      <c r="C1144" s="849" t="s">
        <v>7</v>
      </c>
      <c r="D1144" s="849" t="s">
        <v>8011</v>
      </c>
      <c r="E1144" s="851" t="s">
        <v>13220</v>
      </c>
      <c r="F1144" s="851"/>
      <c r="G1144" s="852" t="s">
        <v>38</v>
      </c>
      <c r="H1144" s="853">
        <v>9.1999999999999998E-2</v>
      </c>
      <c r="I1144" s="854">
        <v>30.99</v>
      </c>
      <c r="J1144" s="854">
        <v>2.8510800000000001</v>
      </c>
    </row>
    <row r="1145" spans="1:10" ht="25.5" x14ac:dyDescent="0.2">
      <c r="A1145" s="855"/>
      <c r="B1145" s="855"/>
      <c r="C1145" s="855"/>
      <c r="D1145" s="855"/>
      <c r="E1145" s="855" t="s">
        <v>13209</v>
      </c>
      <c r="F1145" s="856">
        <v>2.2999999999999998</v>
      </c>
      <c r="G1145" s="855" t="s">
        <v>13210</v>
      </c>
      <c r="H1145" s="856">
        <v>1.93</v>
      </c>
      <c r="I1145" s="855" t="s">
        <v>13211</v>
      </c>
      <c r="J1145" s="856">
        <v>4.2300000000000004</v>
      </c>
    </row>
    <row r="1146" spans="1:10" ht="13.5" thickBot="1" x14ac:dyDescent="0.25">
      <c r="A1146" s="855"/>
      <c r="B1146" s="855"/>
      <c r="C1146" s="855"/>
      <c r="D1146" s="855"/>
      <c r="E1146" s="855" t="s">
        <v>13212</v>
      </c>
      <c r="F1146" s="856">
        <v>16.678543999999999</v>
      </c>
      <c r="G1146" s="855"/>
      <c r="H1146" s="857" t="s">
        <v>13213</v>
      </c>
      <c r="I1146" s="857"/>
      <c r="J1146" s="856">
        <v>75.739999999999995</v>
      </c>
    </row>
    <row r="1147" spans="1:10" ht="0.95" customHeight="1" thickTop="1" x14ac:dyDescent="0.2">
      <c r="A1147" s="858"/>
      <c r="B1147" s="858"/>
      <c r="C1147" s="858"/>
      <c r="D1147" s="858"/>
      <c r="E1147" s="858"/>
      <c r="F1147" s="858"/>
      <c r="G1147" s="858"/>
      <c r="H1147" s="858"/>
      <c r="I1147" s="858"/>
      <c r="J1147" s="858"/>
    </row>
    <row r="1148" spans="1:10" ht="18" customHeight="1" x14ac:dyDescent="0.2">
      <c r="A1148" s="833" t="s">
        <v>13675</v>
      </c>
      <c r="B1148" s="834" t="s">
        <v>13186</v>
      </c>
      <c r="C1148" s="833" t="s">
        <v>13187</v>
      </c>
      <c r="D1148" s="833" t="s">
        <v>13188</v>
      </c>
      <c r="E1148" s="835" t="s">
        <v>13189</v>
      </c>
      <c r="F1148" s="835"/>
      <c r="G1148" s="836" t="s">
        <v>13190</v>
      </c>
      <c r="H1148" s="834" t="s">
        <v>13191</v>
      </c>
      <c r="I1148" s="834" t="s">
        <v>13192</v>
      </c>
      <c r="J1148" s="834" t="s">
        <v>13193</v>
      </c>
    </row>
    <row r="1149" spans="1:10" ht="48" customHeight="1" x14ac:dyDescent="0.2">
      <c r="A1149" s="837" t="s">
        <v>13194</v>
      </c>
      <c r="B1149" s="838" t="s">
        <v>13676</v>
      </c>
      <c r="C1149" s="837" t="s">
        <v>7</v>
      </c>
      <c r="D1149" s="837" t="s">
        <v>1755</v>
      </c>
      <c r="E1149" s="839" t="s">
        <v>13432</v>
      </c>
      <c r="F1149" s="839"/>
      <c r="G1149" s="840" t="s">
        <v>38</v>
      </c>
      <c r="H1149" s="841">
        <v>1</v>
      </c>
      <c r="I1149" s="842">
        <v>17.22</v>
      </c>
      <c r="J1149" s="842">
        <v>17.22</v>
      </c>
    </row>
    <row r="1150" spans="1:10" ht="24" customHeight="1" x14ac:dyDescent="0.2">
      <c r="A1150" s="843" t="s">
        <v>13197</v>
      </c>
      <c r="B1150" s="844" t="s">
        <v>13433</v>
      </c>
      <c r="C1150" s="843" t="s">
        <v>7</v>
      </c>
      <c r="D1150" s="843" t="s">
        <v>1239</v>
      </c>
      <c r="E1150" s="845" t="s">
        <v>13196</v>
      </c>
      <c r="F1150" s="845"/>
      <c r="G1150" s="846" t="s">
        <v>23</v>
      </c>
      <c r="H1150" s="847">
        <v>0.17</v>
      </c>
      <c r="I1150" s="848">
        <v>12.84</v>
      </c>
      <c r="J1150" s="848">
        <v>2.1827999999999999</v>
      </c>
    </row>
    <row r="1151" spans="1:10" ht="24" customHeight="1" x14ac:dyDescent="0.2">
      <c r="A1151" s="843" t="s">
        <v>13197</v>
      </c>
      <c r="B1151" s="844" t="s">
        <v>13261</v>
      </c>
      <c r="C1151" s="843" t="s">
        <v>7</v>
      </c>
      <c r="D1151" s="843" t="s">
        <v>56</v>
      </c>
      <c r="E1151" s="845" t="s">
        <v>13196</v>
      </c>
      <c r="F1151" s="845"/>
      <c r="G1151" s="846" t="s">
        <v>23</v>
      </c>
      <c r="H1151" s="847">
        <v>0.17</v>
      </c>
      <c r="I1151" s="848">
        <v>16.75</v>
      </c>
      <c r="J1151" s="848">
        <v>2.8475000000000001</v>
      </c>
    </row>
    <row r="1152" spans="1:10" ht="24" customHeight="1" x14ac:dyDescent="0.2">
      <c r="A1152" s="849" t="s">
        <v>13199</v>
      </c>
      <c r="B1152" s="850" t="s">
        <v>13643</v>
      </c>
      <c r="C1152" s="849" t="s">
        <v>7</v>
      </c>
      <c r="D1152" s="849" t="s">
        <v>5115</v>
      </c>
      <c r="E1152" s="851" t="s">
        <v>13220</v>
      </c>
      <c r="F1152" s="851"/>
      <c r="G1152" s="852" t="s">
        <v>38</v>
      </c>
      <c r="H1152" s="853">
        <v>2</v>
      </c>
      <c r="I1152" s="854">
        <v>2.25</v>
      </c>
      <c r="J1152" s="854">
        <v>4.5</v>
      </c>
    </row>
    <row r="1153" spans="1:10" ht="24" customHeight="1" x14ac:dyDescent="0.2">
      <c r="A1153" s="849" t="s">
        <v>13199</v>
      </c>
      <c r="B1153" s="850" t="s">
        <v>13677</v>
      </c>
      <c r="C1153" s="849" t="s">
        <v>7</v>
      </c>
      <c r="D1153" s="849" t="s">
        <v>7299</v>
      </c>
      <c r="E1153" s="851" t="s">
        <v>13220</v>
      </c>
      <c r="F1153" s="851"/>
      <c r="G1153" s="852" t="s">
        <v>38</v>
      </c>
      <c r="H1153" s="853">
        <v>1</v>
      </c>
      <c r="I1153" s="854">
        <v>6.45</v>
      </c>
      <c r="J1153" s="854">
        <v>6.45</v>
      </c>
    </row>
    <row r="1154" spans="1:10" ht="36" customHeight="1" x14ac:dyDescent="0.2">
      <c r="A1154" s="849" t="s">
        <v>13199</v>
      </c>
      <c r="B1154" s="850" t="s">
        <v>13645</v>
      </c>
      <c r="C1154" s="849" t="s">
        <v>7</v>
      </c>
      <c r="D1154" s="849" t="s">
        <v>8011</v>
      </c>
      <c r="E1154" s="851" t="s">
        <v>13220</v>
      </c>
      <c r="F1154" s="851"/>
      <c r="G1154" s="852" t="s">
        <v>38</v>
      </c>
      <c r="H1154" s="853">
        <v>0.04</v>
      </c>
      <c r="I1154" s="854">
        <v>30.99</v>
      </c>
      <c r="J1154" s="854">
        <v>1.2396</v>
      </c>
    </row>
    <row r="1155" spans="1:10" ht="25.5" x14ac:dyDescent="0.2">
      <c r="A1155" s="855"/>
      <c r="B1155" s="855"/>
      <c r="C1155" s="855"/>
      <c r="D1155" s="855"/>
      <c r="E1155" s="855" t="s">
        <v>13209</v>
      </c>
      <c r="F1155" s="856">
        <v>2.11</v>
      </c>
      <c r="G1155" s="855" t="s">
        <v>13210</v>
      </c>
      <c r="H1155" s="856">
        <v>1.78</v>
      </c>
      <c r="I1155" s="855" t="s">
        <v>13211</v>
      </c>
      <c r="J1155" s="856">
        <v>3.89</v>
      </c>
    </row>
    <row r="1156" spans="1:10" ht="13.5" thickBot="1" x14ac:dyDescent="0.25">
      <c r="A1156" s="855"/>
      <c r="B1156" s="855"/>
      <c r="C1156" s="855"/>
      <c r="D1156" s="855"/>
      <c r="E1156" s="855" t="s">
        <v>13212</v>
      </c>
      <c r="F1156" s="856">
        <v>4.8629280000000001</v>
      </c>
      <c r="G1156" s="855"/>
      <c r="H1156" s="857" t="s">
        <v>13213</v>
      </c>
      <c r="I1156" s="857"/>
      <c r="J1156" s="856">
        <v>22.08</v>
      </c>
    </row>
    <row r="1157" spans="1:10" ht="0.95" customHeight="1" thickTop="1" x14ac:dyDescent="0.2">
      <c r="A1157" s="858"/>
      <c r="B1157" s="858"/>
      <c r="C1157" s="858"/>
      <c r="D1157" s="858"/>
      <c r="E1157" s="858"/>
      <c r="F1157" s="858"/>
      <c r="G1157" s="858"/>
      <c r="H1157" s="858"/>
      <c r="I1157" s="858"/>
      <c r="J1157" s="858"/>
    </row>
    <row r="1158" spans="1:10" ht="18" customHeight="1" x14ac:dyDescent="0.2">
      <c r="A1158" s="833" t="s">
        <v>13678</v>
      </c>
      <c r="B1158" s="834" t="s">
        <v>13186</v>
      </c>
      <c r="C1158" s="833" t="s">
        <v>13187</v>
      </c>
      <c r="D1158" s="833" t="s">
        <v>13188</v>
      </c>
      <c r="E1158" s="835" t="s">
        <v>13189</v>
      </c>
      <c r="F1158" s="835"/>
      <c r="G1158" s="836" t="s">
        <v>13190</v>
      </c>
      <c r="H1158" s="834" t="s">
        <v>13191</v>
      </c>
      <c r="I1158" s="834" t="s">
        <v>13192</v>
      </c>
      <c r="J1158" s="834" t="s">
        <v>13193</v>
      </c>
    </row>
    <row r="1159" spans="1:10" ht="48" customHeight="1" x14ac:dyDescent="0.2">
      <c r="A1159" s="837" t="s">
        <v>13194</v>
      </c>
      <c r="B1159" s="838" t="s">
        <v>13679</v>
      </c>
      <c r="C1159" s="837" t="s">
        <v>7</v>
      </c>
      <c r="D1159" s="837" t="s">
        <v>1800</v>
      </c>
      <c r="E1159" s="839" t="s">
        <v>13432</v>
      </c>
      <c r="F1159" s="839"/>
      <c r="G1159" s="840" t="s">
        <v>38</v>
      </c>
      <c r="H1159" s="841">
        <v>1</v>
      </c>
      <c r="I1159" s="842">
        <v>23.55</v>
      </c>
      <c r="J1159" s="842">
        <v>23.55</v>
      </c>
    </row>
    <row r="1160" spans="1:10" ht="24" customHeight="1" x14ac:dyDescent="0.2">
      <c r="A1160" s="843" t="s">
        <v>13197</v>
      </c>
      <c r="B1160" s="844" t="s">
        <v>13433</v>
      </c>
      <c r="C1160" s="843" t="s">
        <v>7</v>
      </c>
      <c r="D1160" s="843" t="s">
        <v>1239</v>
      </c>
      <c r="E1160" s="845" t="s">
        <v>13196</v>
      </c>
      <c r="F1160" s="845"/>
      <c r="G1160" s="846" t="s">
        <v>23</v>
      </c>
      <c r="H1160" s="847">
        <v>0.11</v>
      </c>
      <c r="I1160" s="848">
        <v>12.84</v>
      </c>
      <c r="J1160" s="848">
        <v>1.4124000000000001</v>
      </c>
    </row>
    <row r="1161" spans="1:10" ht="24" customHeight="1" x14ac:dyDescent="0.2">
      <c r="A1161" s="843" t="s">
        <v>13197</v>
      </c>
      <c r="B1161" s="844" t="s">
        <v>13261</v>
      </c>
      <c r="C1161" s="843" t="s">
        <v>7</v>
      </c>
      <c r="D1161" s="843" t="s">
        <v>56</v>
      </c>
      <c r="E1161" s="845" t="s">
        <v>13196</v>
      </c>
      <c r="F1161" s="845"/>
      <c r="G1161" s="846" t="s">
        <v>23</v>
      </c>
      <c r="H1161" s="847">
        <v>0.11</v>
      </c>
      <c r="I1161" s="848">
        <v>16.75</v>
      </c>
      <c r="J1161" s="848">
        <v>1.8425</v>
      </c>
    </row>
    <row r="1162" spans="1:10" ht="24" customHeight="1" x14ac:dyDescent="0.2">
      <c r="A1162" s="849" t="s">
        <v>13199</v>
      </c>
      <c r="B1162" s="850" t="s">
        <v>13661</v>
      </c>
      <c r="C1162" s="849" t="s">
        <v>7</v>
      </c>
      <c r="D1162" s="849" t="s">
        <v>5116</v>
      </c>
      <c r="E1162" s="851" t="s">
        <v>13220</v>
      </c>
      <c r="F1162" s="851"/>
      <c r="G1162" s="852" t="s">
        <v>38</v>
      </c>
      <c r="H1162" s="853">
        <v>2</v>
      </c>
      <c r="I1162" s="854">
        <v>3.18</v>
      </c>
      <c r="J1162" s="854">
        <v>6.36</v>
      </c>
    </row>
    <row r="1163" spans="1:10" ht="24" customHeight="1" x14ac:dyDescent="0.2">
      <c r="A1163" s="849" t="s">
        <v>13199</v>
      </c>
      <c r="B1163" s="850" t="s">
        <v>13680</v>
      </c>
      <c r="C1163" s="849" t="s">
        <v>7</v>
      </c>
      <c r="D1163" s="849" t="s">
        <v>7301</v>
      </c>
      <c r="E1163" s="851" t="s">
        <v>13220</v>
      </c>
      <c r="F1163" s="851"/>
      <c r="G1163" s="852" t="s">
        <v>38</v>
      </c>
      <c r="H1163" s="853">
        <v>1</v>
      </c>
      <c r="I1163" s="854">
        <v>12.08</v>
      </c>
      <c r="J1163" s="854">
        <v>12.08</v>
      </c>
    </row>
    <row r="1164" spans="1:10" ht="36" customHeight="1" x14ac:dyDescent="0.2">
      <c r="A1164" s="849" t="s">
        <v>13199</v>
      </c>
      <c r="B1164" s="850" t="s">
        <v>13645</v>
      </c>
      <c r="C1164" s="849" t="s">
        <v>7</v>
      </c>
      <c r="D1164" s="849" t="s">
        <v>8011</v>
      </c>
      <c r="E1164" s="851" t="s">
        <v>13220</v>
      </c>
      <c r="F1164" s="851"/>
      <c r="G1164" s="852" t="s">
        <v>38</v>
      </c>
      <c r="H1164" s="853">
        <v>0.06</v>
      </c>
      <c r="I1164" s="854">
        <v>30.99</v>
      </c>
      <c r="J1164" s="854">
        <v>1.8593999999999999</v>
      </c>
    </row>
    <row r="1165" spans="1:10" ht="25.5" x14ac:dyDescent="0.2">
      <c r="A1165" s="855"/>
      <c r="B1165" s="855"/>
      <c r="C1165" s="855"/>
      <c r="D1165" s="855"/>
      <c r="E1165" s="855" t="s">
        <v>13209</v>
      </c>
      <c r="F1165" s="856">
        <v>1.36</v>
      </c>
      <c r="G1165" s="855" t="s">
        <v>13210</v>
      </c>
      <c r="H1165" s="856">
        <v>1.1499999999999999</v>
      </c>
      <c r="I1165" s="855" t="s">
        <v>13211</v>
      </c>
      <c r="J1165" s="856">
        <v>2.5099999999999998</v>
      </c>
    </row>
    <row r="1166" spans="1:10" ht="13.5" thickBot="1" x14ac:dyDescent="0.25">
      <c r="A1166" s="855"/>
      <c r="B1166" s="855"/>
      <c r="C1166" s="855"/>
      <c r="D1166" s="855"/>
      <c r="E1166" s="855" t="s">
        <v>13212</v>
      </c>
      <c r="F1166" s="856">
        <v>6.6505200000000002</v>
      </c>
      <c r="G1166" s="855"/>
      <c r="H1166" s="857" t="s">
        <v>13213</v>
      </c>
      <c r="I1166" s="857"/>
      <c r="J1166" s="856">
        <v>30.2</v>
      </c>
    </row>
    <row r="1167" spans="1:10" ht="0.95" customHeight="1" thickTop="1" x14ac:dyDescent="0.2">
      <c r="A1167" s="858"/>
      <c r="B1167" s="858"/>
      <c r="C1167" s="858"/>
      <c r="D1167" s="858"/>
      <c r="E1167" s="858"/>
      <c r="F1167" s="858"/>
      <c r="G1167" s="858"/>
      <c r="H1167" s="858"/>
      <c r="I1167" s="858"/>
      <c r="J1167" s="858"/>
    </row>
    <row r="1168" spans="1:10" ht="18" customHeight="1" x14ac:dyDescent="0.2">
      <c r="A1168" s="833" t="s">
        <v>13681</v>
      </c>
      <c r="B1168" s="834" t="s">
        <v>13186</v>
      </c>
      <c r="C1168" s="833" t="s">
        <v>13187</v>
      </c>
      <c r="D1168" s="833" t="s">
        <v>13188</v>
      </c>
      <c r="E1168" s="835" t="s">
        <v>13189</v>
      </c>
      <c r="F1168" s="835"/>
      <c r="G1168" s="836" t="s">
        <v>13190</v>
      </c>
      <c r="H1168" s="834" t="s">
        <v>13191</v>
      </c>
      <c r="I1168" s="834" t="s">
        <v>13192</v>
      </c>
      <c r="J1168" s="834" t="s">
        <v>13193</v>
      </c>
    </row>
    <row r="1169" spans="1:10" ht="36" customHeight="1" x14ac:dyDescent="0.2">
      <c r="A1169" s="837" t="s">
        <v>13194</v>
      </c>
      <c r="B1169" s="838" t="s">
        <v>13682</v>
      </c>
      <c r="C1169" s="837" t="s">
        <v>7</v>
      </c>
      <c r="D1169" s="837" t="s">
        <v>349</v>
      </c>
      <c r="E1169" s="839" t="s">
        <v>13432</v>
      </c>
      <c r="F1169" s="839"/>
      <c r="G1169" s="840" t="s">
        <v>38</v>
      </c>
      <c r="H1169" s="841">
        <v>1</v>
      </c>
      <c r="I1169" s="842">
        <v>21.63</v>
      </c>
      <c r="J1169" s="842">
        <v>21.63</v>
      </c>
    </row>
    <row r="1170" spans="1:10" ht="24" customHeight="1" x14ac:dyDescent="0.2">
      <c r="A1170" s="843" t="s">
        <v>13197</v>
      </c>
      <c r="B1170" s="844" t="s">
        <v>13433</v>
      </c>
      <c r="C1170" s="843" t="s">
        <v>7</v>
      </c>
      <c r="D1170" s="843" t="s">
        <v>1239</v>
      </c>
      <c r="E1170" s="845" t="s">
        <v>13196</v>
      </c>
      <c r="F1170" s="845"/>
      <c r="G1170" s="846" t="s">
        <v>23</v>
      </c>
      <c r="H1170" s="847">
        <v>9.5000000000000001E-2</v>
      </c>
      <c r="I1170" s="848">
        <v>12.84</v>
      </c>
      <c r="J1170" s="848">
        <v>1.2198</v>
      </c>
    </row>
    <row r="1171" spans="1:10" ht="24" customHeight="1" x14ac:dyDescent="0.2">
      <c r="A1171" s="843" t="s">
        <v>13197</v>
      </c>
      <c r="B1171" s="844" t="s">
        <v>13261</v>
      </c>
      <c r="C1171" s="843" t="s">
        <v>7</v>
      </c>
      <c r="D1171" s="843" t="s">
        <v>56</v>
      </c>
      <c r="E1171" s="845" t="s">
        <v>13196</v>
      </c>
      <c r="F1171" s="845"/>
      <c r="G1171" s="846" t="s">
        <v>23</v>
      </c>
      <c r="H1171" s="847">
        <v>9.5000000000000001E-2</v>
      </c>
      <c r="I1171" s="848">
        <v>16.75</v>
      </c>
      <c r="J1171" s="848">
        <v>1.5912500000000001</v>
      </c>
    </row>
    <row r="1172" spans="1:10" ht="24" customHeight="1" x14ac:dyDescent="0.2">
      <c r="A1172" s="849" t="s">
        <v>13199</v>
      </c>
      <c r="B1172" s="850" t="s">
        <v>13651</v>
      </c>
      <c r="C1172" s="849" t="s">
        <v>7</v>
      </c>
      <c r="D1172" s="849" t="s">
        <v>5117</v>
      </c>
      <c r="E1172" s="851" t="s">
        <v>13220</v>
      </c>
      <c r="F1172" s="851"/>
      <c r="G1172" s="852" t="s">
        <v>38</v>
      </c>
      <c r="H1172" s="853">
        <v>1</v>
      </c>
      <c r="I1172" s="854">
        <v>3.99</v>
      </c>
      <c r="J1172" s="854">
        <v>3.99</v>
      </c>
    </row>
    <row r="1173" spans="1:10" ht="36" customHeight="1" x14ac:dyDescent="0.2">
      <c r="A1173" s="849" t="s">
        <v>13199</v>
      </c>
      <c r="B1173" s="850" t="s">
        <v>13645</v>
      </c>
      <c r="C1173" s="849" t="s">
        <v>7</v>
      </c>
      <c r="D1173" s="849" t="s">
        <v>8011</v>
      </c>
      <c r="E1173" s="851" t="s">
        <v>13220</v>
      </c>
      <c r="F1173" s="851"/>
      <c r="G1173" s="852" t="s">
        <v>38</v>
      </c>
      <c r="H1173" s="853">
        <v>4.5999999999999999E-2</v>
      </c>
      <c r="I1173" s="854">
        <v>30.99</v>
      </c>
      <c r="J1173" s="854">
        <v>1.42554</v>
      </c>
    </row>
    <row r="1174" spans="1:10" ht="24" customHeight="1" x14ac:dyDescent="0.2">
      <c r="A1174" s="849" t="s">
        <v>13199</v>
      </c>
      <c r="B1174" s="850" t="s">
        <v>13683</v>
      </c>
      <c r="C1174" s="849" t="s">
        <v>7</v>
      </c>
      <c r="D1174" s="849" t="s">
        <v>13146</v>
      </c>
      <c r="E1174" s="851" t="s">
        <v>13220</v>
      </c>
      <c r="F1174" s="851"/>
      <c r="G1174" s="852" t="s">
        <v>38</v>
      </c>
      <c r="H1174" s="853">
        <v>1</v>
      </c>
      <c r="I1174" s="854">
        <v>13.4</v>
      </c>
      <c r="J1174" s="854">
        <v>13.4</v>
      </c>
    </row>
    <row r="1175" spans="1:10" ht="25.5" x14ac:dyDescent="0.2">
      <c r="A1175" s="855"/>
      <c r="B1175" s="855"/>
      <c r="C1175" s="855"/>
      <c r="D1175" s="855"/>
      <c r="E1175" s="855" t="s">
        <v>13209</v>
      </c>
      <c r="F1175" s="856">
        <v>1.18</v>
      </c>
      <c r="G1175" s="855" t="s">
        <v>13210</v>
      </c>
      <c r="H1175" s="856">
        <v>0.99</v>
      </c>
      <c r="I1175" s="855" t="s">
        <v>13211</v>
      </c>
      <c r="J1175" s="856">
        <v>2.17</v>
      </c>
    </row>
    <row r="1176" spans="1:10" ht="13.5" thickBot="1" x14ac:dyDescent="0.25">
      <c r="A1176" s="855"/>
      <c r="B1176" s="855"/>
      <c r="C1176" s="855"/>
      <c r="D1176" s="855"/>
      <c r="E1176" s="855" t="s">
        <v>13212</v>
      </c>
      <c r="F1176" s="856">
        <v>6.1083119999999997</v>
      </c>
      <c r="G1176" s="855"/>
      <c r="H1176" s="857" t="s">
        <v>13213</v>
      </c>
      <c r="I1176" s="857"/>
      <c r="J1176" s="856">
        <v>27.74</v>
      </c>
    </row>
    <row r="1177" spans="1:10" ht="0.95" customHeight="1" thickTop="1" x14ac:dyDescent="0.2">
      <c r="A1177" s="858"/>
      <c r="B1177" s="858"/>
      <c r="C1177" s="858"/>
      <c r="D1177" s="858"/>
      <c r="E1177" s="858"/>
      <c r="F1177" s="858"/>
      <c r="G1177" s="858"/>
      <c r="H1177" s="858"/>
      <c r="I1177" s="858"/>
      <c r="J1177" s="858"/>
    </row>
    <row r="1178" spans="1:10" ht="18" customHeight="1" x14ac:dyDescent="0.2">
      <c r="A1178" s="833" t="s">
        <v>13684</v>
      </c>
      <c r="B1178" s="834" t="s">
        <v>13186</v>
      </c>
      <c r="C1178" s="833" t="s">
        <v>13187</v>
      </c>
      <c r="D1178" s="833" t="s">
        <v>13188</v>
      </c>
      <c r="E1178" s="835" t="s">
        <v>13189</v>
      </c>
      <c r="F1178" s="835"/>
      <c r="G1178" s="836" t="s">
        <v>13190</v>
      </c>
      <c r="H1178" s="834" t="s">
        <v>13191</v>
      </c>
      <c r="I1178" s="834" t="s">
        <v>13192</v>
      </c>
      <c r="J1178" s="834" t="s">
        <v>13193</v>
      </c>
    </row>
    <row r="1179" spans="1:10" ht="36" customHeight="1" x14ac:dyDescent="0.2">
      <c r="A1179" s="837" t="s">
        <v>13194</v>
      </c>
      <c r="B1179" s="838" t="s">
        <v>13685</v>
      </c>
      <c r="C1179" s="837" t="s">
        <v>7</v>
      </c>
      <c r="D1179" s="837" t="s">
        <v>1568</v>
      </c>
      <c r="E1179" s="839" t="s">
        <v>13432</v>
      </c>
      <c r="F1179" s="839"/>
      <c r="G1179" s="840" t="s">
        <v>38</v>
      </c>
      <c r="H1179" s="841">
        <v>1</v>
      </c>
      <c r="I1179" s="842">
        <v>12.15</v>
      </c>
      <c r="J1179" s="842">
        <v>12.15</v>
      </c>
    </row>
    <row r="1180" spans="1:10" ht="24" customHeight="1" x14ac:dyDescent="0.2">
      <c r="A1180" s="843" t="s">
        <v>13197</v>
      </c>
      <c r="B1180" s="844" t="s">
        <v>13433</v>
      </c>
      <c r="C1180" s="843" t="s">
        <v>7</v>
      </c>
      <c r="D1180" s="843" t="s">
        <v>1239</v>
      </c>
      <c r="E1180" s="845" t="s">
        <v>13196</v>
      </c>
      <c r="F1180" s="845"/>
      <c r="G1180" s="846" t="s">
        <v>23</v>
      </c>
      <c r="H1180" s="847">
        <v>7.0000000000000007E-2</v>
      </c>
      <c r="I1180" s="848">
        <v>12.84</v>
      </c>
      <c r="J1180" s="848">
        <v>0.89880000000000004</v>
      </c>
    </row>
    <row r="1181" spans="1:10" ht="24" customHeight="1" x14ac:dyDescent="0.2">
      <c r="A1181" s="843" t="s">
        <v>13197</v>
      </c>
      <c r="B1181" s="844" t="s">
        <v>13261</v>
      </c>
      <c r="C1181" s="843" t="s">
        <v>7</v>
      </c>
      <c r="D1181" s="843" t="s">
        <v>56</v>
      </c>
      <c r="E1181" s="845" t="s">
        <v>13196</v>
      </c>
      <c r="F1181" s="845"/>
      <c r="G1181" s="846" t="s">
        <v>23</v>
      </c>
      <c r="H1181" s="847">
        <v>7.0000000000000007E-2</v>
      </c>
      <c r="I1181" s="848">
        <v>16.75</v>
      </c>
      <c r="J1181" s="848">
        <v>1.1725000000000001</v>
      </c>
    </row>
    <row r="1182" spans="1:10" ht="24" customHeight="1" x14ac:dyDescent="0.2">
      <c r="A1182" s="849" t="s">
        <v>13199</v>
      </c>
      <c r="B1182" s="850" t="s">
        <v>13686</v>
      </c>
      <c r="C1182" s="849" t="s">
        <v>7</v>
      </c>
      <c r="D1182" s="849" t="s">
        <v>5113</v>
      </c>
      <c r="E1182" s="851" t="s">
        <v>13220</v>
      </c>
      <c r="F1182" s="851"/>
      <c r="G1182" s="852" t="s">
        <v>38</v>
      </c>
      <c r="H1182" s="853">
        <v>1</v>
      </c>
      <c r="I1182" s="854">
        <v>3.64</v>
      </c>
      <c r="J1182" s="854">
        <v>3.64</v>
      </c>
    </row>
    <row r="1183" spans="1:10" ht="36" customHeight="1" x14ac:dyDescent="0.2">
      <c r="A1183" s="849" t="s">
        <v>13199</v>
      </c>
      <c r="B1183" s="850" t="s">
        <v>13645</v>
      </c>
      <c r="C1183" s="849" t="s">
        <v>7</v>
      </c>
      <c r="D1183" s="849" t="s">
        <v>8011</v>
      </c>
      <c r="E1183" s="851" t="s">
        <v>13220</v>
      </c>
      <c r="F1183" s="851"/>
      <c r="G1183" s="852" t="s">
        <v>38</v>
      </c>
      <c r="H1183" s="853">
        <v>0.03</v>
      </c>
      <c r="I1183" s="854">
        <v>30.99</v>
      </c>
      <c r="J1183" s="854">
        <v>0.92969999999999997</v>
      </c>
    </row>
    <row r="1184" spans="1:10" ht="24" customHeight="1" x14ac:dyDescent="0.2">
      <c r="A1184" s="849" t="s">
        <v>13199</v>
      </c>
      <c r="B1184" s="850" t="s">
        <v>13687</v>
      </c>
      <c r="C1184" s="849" t="s">
        <v>7</v>
      </c>
      <c r="D1184" s="849" t="s">
        <v>13148</v>
      </c>
      <c r="E1184" s="851" t="s">
        <v>13220</v>
      </c>
      <c r="F1184" s="851"/>
      <c r="G1184" s="852" t="s">
        <v>38</v>
      </c>
      <c r="H1184" s="853">
        <v>1</v>
      </c>
      <c r="I1184" s="854">
        <v>5.51</v>
      </c>
      <c r="J1184" s="854">
        <v>5.51</v>
      </c>
    </row>
    <row r="1185" spans="1:10" ht="25.5" x14ac:dyDescent="0.2">
      <c r="A1185" s="855"/>
      <c r="B1185" s="855"/>
      <c r="C1185" s="855"/>
      <c r="D1185" s="855"/>
      <c r="E1185" s="855" t="s">
        <v>13209</v>
      </c>
      <c r="F1185" s="856">
        <v>0.87</v>
      </c>
      <c r="G1185" s="855" t="s">
        <v>13210</v>
      </c>
      <c r="H1185" s="856">
        <v>0.73</v>
      </c>
      <c r="I1185" s="855" t="s">
        <v>13211</v>
      </c>
      <c r="J1185" s="856">
        <v>1.6</v>
      </c>
    </row>
    <row r="1186" spans="1:10" ht="13.5" thickBot="1" x14ac:dyDescent="0.25">
      <c r="A1186" s="855"/>
      <c r="B1186" s="855"/>
      <c r="C1186" s="855"/>
      <c r="D1186" s="855"/>
      <c r="E1186" s="855" t="s">
        <v>13212</v>
      </c>
      <c r="F1186" s="856">
        <v>3.4311600000000002</v>
      </c>
      <c r="G1186" s="855"/>
      <c r="H1186" s="857" t="s">
        <v>13213</v>
      </c>
      <c r="I1186" s="857"/>
      <c r="J1186" s="856">
        <v>15.58</v>
      </c>
    </row>
    <row r="1187" spans="1:10" ht="0.95" customHeight="1" thickTop="1" x14ac:dyDescent="0.2">
      <c r="A1187" s="858"/>
      <c r="B1187" s="858"/>
      <c r="C1187" s="858"/>
      <c r="D1187" s="858"/>
      <c r="E1187" s="858"/>
      <c r="F1187" s="858"/>
      <c r="G1187" s="858"/>
      <c r="H1187" s="858"/>
      <c r="I1187" s="858"/>
      <c r="J1187" s="858"/>
    </row>
    <row r="1188" spans="1:10" ht="18" customHeight="1" x14ac:dyDescent="0.2">
      <c r="A1188" s="833" t="s">
        <v>13688</v>
      </c>
      <c r="B1188" s="834" t="s">
        <v>13186</v>
      </c>
      <c r="C1188" s="833" t="s">
        <v>13187</v>
      </c>
      <c r="D1188" s="833" t="s">
        <v>13188</v>
      </c>
      <c r="E1188" s="835" t="s">
        <v>13189</v>
      </c>
      <c r="F1188" s="835"/>
      <c r="G1188" s="836" t="s">
        <v>13190</v>
      </c>
      <c r="H1188" s="834" t="s">
        <v>13191</v>
      </c>
      <c r="I1188" s="834" t="s">
        <v>13192</v>
      </c>
      <c r="J1188" s="834" t="s">
        <v>13193</v>
      </c>
    </row>
    <row r="1189" spans="1:10" ht="36" customHeight="1" x14ac:dyDescent="0.2">
      <c r="A1189" s="837" t="s">
        <v>13194</v>
      </c>
      <c r="B1189" s="838" t="s">
        <v>13689</v>
      </c>
      <c r="C1189" s="837" t="s">
        <v>7</v>
      </c>
      <c r="D1189" s="837" t="s">
        <v>1695</v>
      </c>
      <c r="E1189" s="839" t="s">
        <v>13432</v>
      </c>
      <c r="F1189" s="839"/>
      <c r="G1189" s="840" t="s">
        <v>18</v>
      </c>
      <c r="H1189" s="841">
        <v>1</v>
      </c>
      <c r="I1189" s="842">
        <v>41.04</v>
      </c>
      <c r="J1189" s="842">
        <v>41.04</v>
      </c>
    </row>
    <row r="1190" spans="1:10" ht="24" customHeight="1" x14ac:dyDescent="0.2">
      <c r="A1190" s="843" t="s">
        <v>13197</v>
      </c>
      <c r="B1190" s="844" t="s">
        <v>13433</v>
      </c>
      <c r="C1190" s="843" t="s">
        <v>7</v>
      </c>
      <c r="D1190" s="843" t="s">
        <v>1239</v>
      </c>
      <c r="E1190" s="845" t="s">
        <v>13196</v>
      </c>
      <c r="F1190" s="845"/>
      <c r="G1190" s="846" t="s">
        <v>23</v>
      </c>
      <c r="H1190" s="847">
        <v>0.74</v>
      </c>
      <c r="I1190" s="848">
        <v>12.84</v>
      </c>
      <c r="J1190" s="848">
        <v>9.5015999999999998</v>
      </c>
    </row>
    <row r="1191" spans="1:10" ht="24" customHeight="1" x14ac:dyDescent="0.2">
      <c r="A1191" s="843" t="s">
        <v>13197</v>
      </c>
      <c r="B1191" s="844" t="s">
        <v>13261</v>
      </c>
      <c r="C1191" s="843" t="s">
        <v>7</v>
      </c>
      <c r="D1191" s="843" t="s">
        <v>56</v>
      </c>
      <c r="E1191" s="845" t="s">
        <v>13196</v>
      </c>
      <c r="F1191" s="845"/>
      <c r="G1191" s="846" t="s">
        <v>23</v>
      </c>
      <c r="H1191" s="847">
        <v>0.74</v>
      </c>
      <c r="I1191" s="848">
        <v>16.75</v>
      </c>
      <c r="J1191" s="848">
        <v>12.395</v>
      </c>
    </row>
    <row r="1192" spans="1:10" ht="24" customHeight="1" x14ac:dyDescent="0.2">
      <c r="A1192" s="849" t="s">
        <v>13199</v>
      </c>
      <c r="B1192" s="850" t="s">
        <v>13434</v>
      </c>
      <c r="C1192" s="849" t="s">
        <v>7</v>
      </c>
      <c r="D1192" s="849" t="s">
        <v>5074</v>
      </c>
      <c r="E1192" s="851" t="s">
        <v>13220</v>
      </c>
      <c r="F1192" s="851"/>
      <c r="G1192" s="852" t="s">
        <v>38</v>
      </c>
      <c r="H1192" s="853">
        <v>3.6299999999999999E-2</v>
      </c>
      <c r="I1192" s="854">
        <v>84.64</v>
      </c>
      <c r="J1192" s="854">
        <v>3.0724320000000001</v>
      </c>
    </row>
    <row r="1193" spans="1:10" ht="24" customHeight="1" x14ac:dyDescent="0.2">
      <c r="A1193" s="849" t="s">
        <v>13199</v>
      </c>
      <c r="B1193" s="850" t="s">
        <v>13435</v>
      </c>
      <c r="C1193" s="849" t="s">
        <v>7</v>
      </c>
      <c r="D1193" s="849" t="s">
        <v>7401</v>
      </c>
      <c r="E1193" s="851" t="s">
        <v>13220</v>
      </c>
      <c r="F1193" s="851"/>
      <c r="G1193" s="852" t="s">
        <v>38</v>
      </c>
      <c r="H1193" s="853">
        <v>0.247</v>
      </c>
      <c r="I1193" s="854">
        <v>2.11</v>
      </c>
      <c r="J1193" s="854">
        <v>0.52117000000000002</v>
      </c>
    </row>
    <row r="1194" spans="1:10" ht="24" customHeight="1" x14ac:dyDescent="0.2">
      <c r="A1194" s="849" t="s">
        <v>13199</v>
      </c>
      <c r="B1194" s="850" t="s">
        <v>13436</v>
      </c>
      <c r="C1194" s="849" t="s">
        <v>7</v>
      </c>
      <c r="D1194" s="849" t="s">
        <v>8545</v>
      </c>
      <c r="E1194" s="851" t="s">
        <v>13220</v>
      </c>
      <c r="F1194" s="851"/>
      <c r="G1194" s="852" t="s">
        <v>38</v>
      </c>
      <c r="H1194" s="853">
        <v>5.9299999999999999E-2</v>
      </c>
      <c r="I1194" s="854">
        <v>73.5</v>
      </c>
      <c r="J1194" s="854">
        <v>4.3585500000000001</v>
      </c>
    </row>
    <row r="1195" spans="1:10" ht="24" customHeight="1" x14ac:dyDescent="0.2">
      <c r="A1195" s="849" t="s">
        <v>13199</v>
      </c>
      <c r="B1195" s="850" t="s">
        <v>13690</v>
      </c>
      <c r="C1195" s="849" t="s">
        <v>7</v>
      </c>
      <c r="D1195" s="849" t="s">
        <v>9224</v>
      </c>
      <c r="E1195" s="851" t="s">
        <v>13220</v>
      </c>
      <c r="F1195" s="851"/>
      <c r="G1195" s="852" t="s">
        <v>18</v>
      </c>
      <c r="H1195" s="853">
        <v>1.05</v>
      </c>
      <c r="I1195" s="854">
        <v>10.66</v>
      </c>
      <c r="J1195" s="854">
        <v>11.193</v>
      </c>
    </row>
    <row r="1196" spans="1:10" ht="25.5" x14ac:dyDescent="0.2">
      <c r="A1196" s="855"/>
      <c r="B1196" s="855"/>
      <c r="C1196" s="855"/>
      <c r="D1196" s="855"/>
      <c r="E1196" s="855" t="s">
        <v>13209</v>
      </c>
      <c r="F1196" s="856">
        <v>9.19</v>
      </c>
      <c r="G1196" s="855" t="s">
        <v>13210</v>
      </c>
      <c r="H1196" s="856">
        <v>7.74</v>
      </c>
      <c r="I1196" s="855" t="s">
        <v>13211</v>
      </c>
      <c r="J1196" s="856">
        <v>16.93</v>
      </c>
    </row>
    <row r="1197" spans="1:10" ht="13.5" thickBot="1" x14ac:dyDescent="0.25">
      <c r="A1197" s="855"/>
      <c r="B1197" s="855"/>
      <c r="C1197" s="855"/>
      <c r="D1197" s="855"/>
      <c r="E1197" s="855" t="s">
        <v>13212</v>
      </c>
      <c r="F1197" s="856">
        <v>11.589696</v>
      </c>
      <c r="G1197" s="855"/>
      <c r="H1197" s="857" t="s">
        <v>13213</v>
      </c>
      <c r="I1197" s="857"/>
      <c r="J1197" s="856">
        <v>52.63</v>
      </c>
    </row>
    <row r="1198" spans="1:10" ht="0.95" customHeight="1" thickTop="1" x14ac:dyDescent="0.2">
      <c r="A1198" s="858"/>
      <c r="B1198" s="858"/>
      <c r="C1198" s="858"/>
      <c r="D1198" s="858"/>
      <c r="E1198" s="858"/>
      <c r="F1198" s="858"/>
      <c r="G1198" s="858"/>
      <c r="H1198" s="858"/>
      <c r="I1198" s="858"/>
      <c r="J1198" s="858"/>
    </row>
    <row r="1199" spans="1:10" ht="18" customHeight="1" x14ac:dyDescent="0.2">
      <c r="A1199" s="833" t="s">
        <v>13691</v>
      </c>
      <c r="B1199" s="834" t="s">
        <v>13186</v>
      </c>
      <c r="C1199" s="833" t="s">
        <v>13187</v>
      </c>
      <c r="D1199" s="833" t="s">
        <v>13188</v>
      </c>
      <c r="E1199" s="835" t="s">
        <v>13189</v>
      </c>
      <c r="F1199" s="835"/>
      <c r="G1199" s="836" t="s">
        <v>13190</v>
      </c>
      <c r="H1199" s="834" t="s">
        <v>13191</v>
      </c>
      <c r="I1199" s="834" t="s">
        <v>13192</v>
      </c>
      <c r="J1199" s="834" t="s">
        <v>13193</v>
      </c>
    </row>
    <row r="1200" spans="1:10" ht="36" customHeight="1" x14ac:dyDescent="0.2">
      <c r="A1200" s="837" t="s">
        <v>13194</v>
      </c>
      <c r="B1200" s="838" t="s">
        <v>13692</v>
      </c>
      <c r="C1200" s="837" t="s">
        <v>7</v>
      </c>
      <c r="D1200" s="837" t="s">
        <v>1692</v>
      </c>
      <c r="E1200" s="839" t="s">
        <v>13432</v>
      </c>
      <c r="F1200" s="839"/>
      <c r="G1200" s="840" t="s">
        <v>18</v>
      </c>
      <c r="H1200" s="841">
        <v>1</v>
      </c>
      <c r="I1200" s="842">
        <v>13.12</v>
      </c>
      <c r="J1200" s="842">
        <v>13.12</v>
      </c>
    </row>
    <row r="1201" spans="1:10" ht="24" customHeight="1" x14ac:dyDescent="0.2">
      <c r="A1201" s="843" t="s">
        <v>13197</v>
      </c>
      <c r="B1201" s="844" t="s">
        <v>13433</v>
      </c>
      <c r="C1201" s="843" t="s">
        <v>7</v>
      </c>
      <c r="D1201" s="843" t="s">
        <v>1239</v>
      </c>
      <c r="E1201" s="845" t="s">
        <v>13196</v>
      </c>
      <c r="F1201" s="845"/>
      <c r="G1201" s="846" t="s">
        <v>23</v>
      </c>
      <c r="H1201" s="847">
        <v>0.3</v>
      </c>
      <c r="I1201" s="848">
        <v>12.84</v>
      </c>
      <c r="J1201" s="848">
        <v>3.8519999999999999</v>
      </c>
    </row>
    <row r="1202" spans="1:10" ht="24" customHeight="1" x14ac:dyDescent="0.2">
      <c r="A1202" s="843" t="s">
        <v>13197</v>
      </c>
      <c r="B1202" s="844" t="s">
        <v>13261</v>
      </c>
      <c r="C1202" s="843" t="s">
        <v>7</v>
      </c>
      <c r="D1202" s="843" t="s">
        <v>56</v>
      </c>
      <c r="E1202" s="845" t="s">
        <v>13196</v>
      </c>
      <c r="F1202" s="845"/>
      <c r="G1202" s="846" t="s">
        <v>23</v>
      </c>
      <c r="H1202" s="847">
        <v>0.3</v>
      </c>
      <c r="I1202" s="848">
        <v>16.75</v>
      </c>
      <c r="J1202" s="848">
        <v>5.0250000000000004</v>
      </c>
    </row>
    <row r="1203" spans="1:10" ht="24" customHeight="1" x14ac:dyDescent="0.2">
      <c r="A1203" s="849" t="s">
        <v>13199</v>
      </c>
      <c r="B1203" s="850" t="s">
        <v>13435</v>
      </c>
      <c r="C1203" s="849" t="s">
        <v>7</v>
      </c>
      <c r="D1203" s="849" t="s">
        <v>7401</v>
      </c>
      <c r="E1203" s="851" t="s">
        <v>13220</v>
      </c>
      <c r="F1203" s="851"/>
      <c r="G1203" s="852" t="s">
        <v>38</v>
      </c>
      <c r="H1203" s="853">
        <v>0.1</v>
      </c>
      <c r="I1203" s="854">
        <v>2.11</v>
      </c>
      <c r="J1203" s="854">
        <v>0.21099999999999999</v>
      </c>
    </row>
    <row r="1204" spans="1:10" ht="24" customHeight="1" x14ac:dyDescent="0.2">
      <c r="A1204" s="849" t="s">
        <v>13199</v>
      </c>
      <c r="B1204" s="850" t="s">
        <v>13693</v>
      </c>
      <c r="C1204" s="849" t="s">
        <v>7</v>
      </c>
      <c r="D1204" s="849" t="s">
        <v>9226</v>
      </c>
      <c r="E1204" s="851" t="s">
        <v>13220</v>
      </c>
      <c r="F1204" s="851"/>
      <c r="G1204" s="852" t="s">
        <v>18</v>
      </c>
      <c r="H1204" s="853">
        <v>1.05</v>
      </c>
      <c r="I1204" s="854">
        <v>3.84</v>
      </c>
      <c r="J1204" s="854">
        <v>4.032</v>
      </c>
    </row>
    <row r="1205" spans="1:10" ht="25.5" x14ac:dyDescent="0.2">
      <c r="A1205" s="855"/>
      <c r="B1205" s="855"/>
      <c r="C1205" s="855"/>
      <c r="D1205" s="855"/>
      <c r="E1205" s="855" t="s">
        <v>13209</v>
      </c>
      <c r="F1205" s="856">
        <v>3.73</v>
      </c>
      <c r="G1205" s="855" t="s">
        <v>13210</v>
      </c>
      <c r="H1205" s="856">
        <v>3.13</v>
      </c>
      <c r="I1205" s="855" t="s">
        <v>13211</v>
      </c>
      <c r="J1205" s="856">
        <v>6.86</v>
      </c>
    </row>
    <row r="1206" spans="1:10" ht="13.5" thickBot="1" x14ac:dyDescent="0.25">
      <c r="A1206" s="855"/>
      <c r="B1206" s="855"/>
      <c r="C1206" s="855"/>
      <c r="D1206" s="855"/>
      <c r="E1206" s="855" t="s">
        <v>13212</v>
      </c>
      <c r="F1206" s="856">
        <v>3.7050879999999999</v>
      </c>
      <c r="G1206" s="855"/>
      <c r="H1206" s="857" t="s">
        <v>13213</v>
      </c>
      <c r="I1206" s="857"/>
      <c r="J1206" s="856">
        <v>16.829999999999998</v>
      </c>
    </row>
    <row r="1207" spans="1:10" ht="0.95" customHeight="1" thickTop="1" x14ac:dyDescent="0.2">
      <c r="A1207" s="858"/>
      <c r="B1207" s="858"/>
      <c r="C1207" s="858"/>
      <c r="D1207" s="858"/>
      <c r="E1207" s="858"/>
      <c r="F1207" s="858"/>
      <c r="G1207" s="858"/>
      <c r="H1207" s="858"/>
      <c r="I1207" s="858"/>
      <c r="J1207" s="858"/>
    </row>
    <row r="1208" spans="1:10" ht="18" customHeight="1" x14ac:dyDescent="0.2">
      <c r="A1208" s="833" t="s">
        <v>13694</v>
      </c>
      <c r="B1208" s="834" t="s">
        <v>13186</v>
      </c>
      <c r="C1208" s="833" t="s">
        <v>13187</v>
      </c>
      <c r="D1208" s="833" t="s">
        <v>13188</v>
      </c>
      <c r="E1208" s="835" t="s">
        <v>13189</v>
      </c>
      <c r="F1208" s="835"/>
      <c r="G1208" s="836" t="s">
        <v>13190</v>
      </c>
      <c r="H1208" s="834" t="s">
        <v>13191</v>
      </c>
      <c r="I1208" s="834" t="s">
        <v>13192</v>
      </c>
      <c r="J1208" s="834" t="s">
        <v>13193</v>
      </c>
    </row>
    <row r="1209" spans="1:10" ht="36" customHeight="1" x14ac:dyDescent="0.2">
      <c r="A1209" s="837" t="s">
        <v>13194</v>
      </c>
      <c r="B1209" s="838" t="s">
        <v>13695</v>
      </c>
      <c r="C1209" s="837" t="s">
        <v>7</v>
      </c>
      <c r="D1209" s="837" t="s">
        <v>1693</v>
      </c>
      <c r="E1209" s="839" t="s">
        <v>13432</v>
      </c>
      <c r="F1209" s="839"/>
      <c r="G1209" s="840" t="s">
        <v>18</v>
      </c>
      <c r="H1209" s="841">
        <v>1</v>
      </c>
      <c r="I1209" s="842">
        <v>20.49</v>
      </c>
      <c r="J1209" s="842">
        <v>20.49</v>
      </c>
    </row>
    <row r="1210" spans="1:10" ht="24" customHeight="1" x14ac:dyDescent="0.2">
      <c r="A1210" s="843" t="s">
        <v>13197</v>
      </c>
      <c r="B1210" s="844" t="s">
        <v>13433</v>
      </c>
      <c r="C1210" s="843" t="s">
        <v>7</v>
      </c>
      <c r="D1210" s="843" t="s">
        <v>1239</v>
      </c>
      <c r="E1210" s="845" t="s">
        <v>13196</v>
      </c>
      <c r="F1210" s="845"/>
      <c r="G1210" s="846" t="s">
        <v>23</v>
      </c>
      <c r="H1210" s="847">
        <v>0.38</v>
      </c>
      <c r="I1210" s="848">
        <v>12.84</v>
      </c>
      <c r="J1210" s="848">
        <v>4.8792</v>
      </c>
    </row>
    <row r="1211" spans="1:10" ht="24" customHeight="1" x14ac:dyDescent="0.2">
      <c r="A1211" s="843" t="s">
        <v>13197</v>
      </c>
      <c r="B1211" s="844" t="s">
        <v>13261</v>
      </c>
      <c r="C1211" s="843" t="s">
        <v>7</v>
      </c>
      <c r="D1211" s="843" t="s">
        <v>56</v>
      </c>
      <c r="E1211" s="845" t="s">
        <v>13196</v>
      </c>
      <c r="F1211" s="845"/>
      <c r="G1211" s="846" t="s">
        <v>23</v>
      </c>
      <c r="H1211" s="847">
        <v>0.38</v>
      </c>
      <c r="I1211" s="848">
        <v>16.75</v>
      </c>
      <c r="J1211" s="848">
        <v>6.3650000000000002</v>
      </c>
    </row>
    <row r="1212" spans="1:10" ht="24" customHeight="1" x14ac:dyDescent="0.2">
      <c r="A1212" s="849" t="s">
        <v>13199</v>
      </c>
      <c r="B1212" s="850" t="s">
        <v>13434</v>
      </c>
      <c r="C1212" s="849" t="s">
        <v>7</v>
      </c>
      <c r="D1212" s="849" t="s">
        <v>5074</v>
      </c>
      <c r="E1212" s="851" t="s">
        <v>13220</v>
      </c>
      <c r="F1212" s="851"/>
      <c r="G1212" s="852" t="s">
        <v>38</v>
      </c>
      <c r="H1212" s="853">
        <v>1.0800000000000001E-2</v>
      </c>
      <c r="I1212" s="854">
        <v>84.64</v>
      </c>
      <c r="J1212" s="854">
        <v>0.91411200000000004</v>
      </c>
    </row>
    <row r="1213" spans="1:10" ht="24" customHeight="1" x14ac:dyDescent="0.2">
      <c r="A1213" s="849" t="s">
        <v>13199</v>
      </c>
      <c r="B1213" s="850" t="s">
        <v>13435</v>
      </c>
      <c r="C1213" s="849" t="s">
        <v>7</v>
      </c>
      <c r="D1213" s="849" t="s">
        <v>7401</v>
      </c>
      <c r="E1213" s="851" t="s">
        <v>13220</v>
      </c>
      <c r="F1213" s="851"/>
      <c r="G1213" s="852" t="s">
        <v>38</v>
      </c>
      <c r="H1213" s="853">
        <v>0.127</v>
      </c>
      <c r="I1213" s="854">
        <v>2.11</v>
      </c>
      <c r="J1213" s="854">
        <v>0.26796999999999999</v>
      </c>
    </row>
    <row r="1214" spans="1:10" ht="24" customHeight="1" x14ac:dyDescent="0.2">
      <c r="A1214" s="849" t="s">
        <v>13199</v>
      </c>
      <c r="B1214" s="850" t="s">
        <v>13436</v>
      </c>
      <c r="C1214" s="849" t="s">
        <v>7</v>
      </c>
      <c r="D1214" s="849" t="s">
        <v>8545</v>
      </c>
      <c r="E1214" s="851" t="s">
        <v>13220</v>
      </c>
      <c r="F1214" s="851"/>
      <c r="G1214" s="852" t="s">
        <v>38</v>
      </c>
      <c r="H1214" s="853">
        <v>1.6299999999999999E-2</v>
      </c>
      <c r="I1214" s="854">
        <v>73.5</v>
      </c>
      <c r="J1214" s="854">
        <v>1.1980500000000001</v>
      </c>
    </row>
    <row r="1215" spans="1:10" ht="24" customHeight="1" x14ac:dyDescent="0.2">
      <c r="A1215" s="849" t="s">
        <v>13199</v>
      </c>
      <c r="B1215" s="850" t="s">
        <v>13696</v>
      </c>
      <c r="C1215" s="849" t="s">
        <v>7</v>
      </c>
      <c r="D1215" s="849" t="s">
        <v>9253</v>
      </c>
      <c r="E1215" s="851" t="s">
        <v>13220</v>
      </c>
      <c r="F1215" s="851"/>
      <c r="G1215" s="852" t="s">
        <v>18</v>
      </c>
      <c r="H1215" s="853">
        <v>1.05</v>
      </c>
      <c r="I1215" s="854">
        <v>6.54</v>
      </c>
      <c r="J1215" s="854">
        <v>6.867</v>
      </c>
    </row>
    <row r="1216" spans="1:10" ht="25.5" x14ac:dyDescent="0.2">
      <c r="A1216" s="855"/>
      <c r="B1216" s="855"/>
      <c r="C1216" s="855"/>
      <c r="D1216" s="855"/>
      <c r="E1216" s="855" t="s">
        <v>13209</v>
      </c>
      <c r="F1216" s="856">
        <v>4.72</v>
      </c>
      <c r="G1216" s="855" t="s">
        <v>13210</v>
      </c>
      <c r="H1216" s="856">
        <v>3.97</v>
      </c>
      <c r="I1216" s="855" t="s">
        <v>13211</v>
      </c>
      <c r="J1216" s="856">
        <v>8.69</v>
      </c>
    </row>
    <row r="1217" spans="1:10" ht="13.5" thickBot="1" x14ac:dyDescent="0.25">
      <c r="A1217" s="855"/>
      <c r="B1217" s="855"/>
      <c r="C1217" s="855"/>
      <c r="D1217" s="855"/>
      <c r="E1217" s="855" t="s">
        <v>13212</v>
      </c>
      <c r="F1217" s="856">
        <v>5.7863759999999997</v>
      </c>
      <c r="G1217" s="855"/>
      <c r="H1217" s="857" t="s">
        <v>13213</v>
      </c>
      <c r="I1217" s="857"/>
      <c r="J1217" s="856">
        <v>26.28</v>
      </c>
    </row>
    <row r="1218" spans="1:10" ht="0.95" customHeight="1" thickTop="1" x14ac:dyDescent="0.2">
      <c r="A1218" s="858"/>
      <c r="B1218" s="858"/>
      <c r="C1218" s="858"/>
      <c r="D1218" s="858"/>
      <c r="E1218" s="858"/>
      <c r="F1218" s="858"/>
      <c r="G1218" s="858"/>
      <c r="H1218" s="858"/>
      <c r="I1218" s="858"/>
      <c r="J1218" s="858"/>
    </row>
    <row r="1219" spans="1:10" ht="18" customHeight="1" x14ac:dyDescent="0.2">
      <c r="A1219" s="833" t="s">
        <v>13697</v>
      </c>
      <c r="B1219" s="834" t="s">
        <v>13186</v>
      </c>
      <c r="C1219" s="833" t="s">
        <v>13187</v>
      </c>
      <c r="D1219" s="833" t="s">
        <v>13188</v>
      </c>
      <c r="E1219" s="835" t="s">
        <v>13189</v>
      </c>
      <c r="F1219" s="835"/>
      <c r="G1219" s="836" t="s">
        <v>13190</v>
      </c>
      <c r="H1219" s="834" t="s">
        <v>13191</v>
      </c>
      <c r="I1219" s="834" t="s">
        <v>13192</v>
      </c>
      <c r="J1219" s="834" t="s">
        <v>13193</v>
      </c>
    </row>
    <row r="1220" spans="1:10" ht="36" customHeight="1" x14ac:dyDescent="0.2">
      <c r="A1220" s="837" t="s">
        <v>13194</v>
      </c>
      <c r="B1220" s="838" t="s">
        <v>13698</v>
      </c>
      <c r="C1220" s="837" t="s">
        <v>7</v>
      </c>
      <c r="D1220" s="837" t="s">
        <v>1694</v>
      </c>
      <c r="E1220" s="839" t="s">
        <v>13432</v>
      </c>
      <c r="F1220" s="839"/>
      <c r="G1220" s="840" t="s">
        <v>18</v>
      </c>
      <c r="H1220" s="841">
        <v>1</v>
      </c>
      <c r="I1220" s="842">
        <v>31.81</v>
      </c>
      <c r="J1220" s="842">
        <v>31.81</v>
      </c>
    </row>
    <row r="1221" spans="1:10" ht="24" customHeight="1" x14ac:dyDescent="0.2">
      <c r="A1221" s="843" t="s">
        <v>13197</v>
      </c>
      <c r="B1221" s="844" t="s">
        <v>13433</v>
      </c>
      <c r="C1221" s="843" t="s">
        <v>7</v>
      </c>
      <c r="D1221" s="843" t="s">
        <v>1239</v>
      </c>
      <c r="E1221" s="845" t="s">
        <v>13196</v>
      </c>
      <c r="F1221" s="845"/>
      <c r="G1221" s="846" t="s">
        <v>23</v>
      </c>
      <c r="H1221" s="847">
        <v>0.56000000000000005</v>
      </c>
      <c r="I1221" s="848">
        <v>12.84</v>
      </c>
      <c r="J1221" s="848">
        <v>7.1904000000000003</v>
      </c>
    </row>
    <row r="1222" spans="1:10" ht="24" customHeight="1" x14ac:dyDescent="0.2">
      <c r="A1222" s="843" t="s">
        <v>13197</v>
      </c>
      <c r="B1222" s="844" t="s">
        <v>13261</v>
      </c>
      <c r="C1222" s="843" t="s">
        <v>7</v>
      </c>
      <c r="D1222" s="843" t="s">
        <v>56</v>
      </c>
      <c r="E1222" s="845" t="s">
        <v>13196</v>
      </c>
      <c r="F1222" s="845"/>
      <c r="G1222" s="846" t="s">
        <v>23</v>
      </c>
      <c r="H1222" s="847">
        <v>0.56000000000000005</v>
      </c>
      <c r="I1222" s="848">
        <v>16.75</v>
      </c>
      <c r="J1222" s="848">
        <v>9.3800000000000008</v>
      </c>
    </row>
    <row r="1223" spans="1:10" ht="24" customHeight="1" x14ac:dyDescent="0.2">
      <c r="A1223" s="849" t="s">
        <v>13199</v>
      </c>
      <c r="B1223" s="850" t="s">
        <v>13434</v>
      </c>
      <c r="C1223" s="849" t="s">
        <v>7</v>
      </c>
      <c r="D1223" s="849" t="s">
        <v>5074</v>
      </c>
      <c r="E1223" s="851" t="s">
        <v>13220</v>
      </c>
      <c r="F1223" s="851"/>
      <c r="G1223" s="852" t="s">
        <v>38</v>
      </c>
      <c r="H1223" s="853">
        <v>2.47E-2</v>
      </c>
      <c r="I1223" s="854">
        <v>84.64</v>
      </c>
      <c r="J1223" s="854">
        <v>2.090608</v>
      </c>
    </row>
    <row r="1224" spans="1:10" ht="24" customHeight="1" x14ac:dyDescent="0.2">
      <c r="A1224" s="849" t="s">
        <v>13199</v>
      </c>
      <c r="B1224" s="850" t="s">
        <v>13435</v>
      </c>
      <c r="C1224" s="849" t="s">
        <v>7</v>
      </c>
      <c r="D1224" s="849" t="s">
        <v>7401</v>
      </c>
      <c r="E1224" s="851" t="s">
        <v>13220</v>
      </c>
      <c r="F1224" s="851"/>
      <c r="G1224" s="852" t="s">
        <v>38</v>
      </c>
      <c r="H1224" s="853">
        <v>0.187</v>
      </c>
      <c r="I1224" s="854">
        <v>2.11</v>
      </c>
      <c r="J1224" s="854">
        <v>0.39456999999999998</v>
      </c>
    </row>
    <row r="1225" spans="1:10" ht="24" customHeight="1" x14ac:dyDescent="0.2">
      <c r="A1225" s="849" t="s">
        <v>13199</v>
      </c>
      <c r="B1225" s="850" t="s">
        <v>13436</v>
      </c>
      <c r="C1225" s="849" t="s">
        <v>7</v>
      </c>
      <c r="D1225" s="849" t="s">
        <v>8545</v>
      </c>
      <c r="E1225" s="851" t="s">
        <v>13220</v>
      </c>
      <c r="F1225" s="851"/>
      <c r="G1225" s="852" t="s">
        <v>38</v>
      </c>
      <c r="H1225" s="853">
        <v>3.85E-2</v>
      </c>
      <c r="I1225" s="854">
        <v>73.5</v>
      </c>
      <c r="J1225" s="854">
        <v>2.8297500000000002</v>
      </c>
    </row>
    <row r="1226" spans="1:10" ht="24" customHeight="1" x14ac:dyDescent="0.2">
      <c r="A1226" s="849" t="s">
        <v>13199</v>
      </c>
      <c r="B1226" s="850" t="s">
        <v>13699</v>
      </c>
      <c r="C1226" s="849" t="s">
        <v>7</v>
      </c>
      <c r="D1226" s="849" t="s">
        <v>9254</v>
      </c>
      <c r="E1226" s="851" t="s">
        <v>13220</v>
      </c>
      <c r="F1226" s="851"/>
      <c r="G1226" s="852" t="s">
        <v>18</v>
      </c>
      <c r="H1226" s="853">
        <v>1.05</v>
      </c>
      <c r="I1226" s="854">
        <v>9.4499999999999993</v>
      </c>
      <c r="J1226" s="854">
        <v>9.9224999999999994</v>
      </c>
    </row>
    <row r="1227" spans="1:10" ht="25.5" x14ac:dyDescent="0.2">
      <c r="A1227" s="855"/>
      <c r="B1227" s="855"/>
      <c r="C1227" s="855"/>
      <c r="D1227" s="855"/>
      <c r="E1227" s="855" t="s">
        <v>13209</v>
      </c>
      <c r="F1227" s="856">
        <v>6.96</v>
      </c>
      <c r="G1227" s="855" t="s">
        <v>13210</v>
      </c>
      <c r="H1227" s="856">
        <v>5.85</v>
      </c>
      <c r="I1227" s="855" t="s">
        <v>13211</v>
      </c>
      <c r="J1227" s="856">
        <v>12.81</v>
      </c>
    </row>
    <row r="1228" spans="1:10" ht="13.5" thickBot="1" x14ac:dyDescent="0.25">
      <c r="A1228" s="855"/>
      <c r="B1228" s="855"/>
      <c r="C1228" s="855"/>
      <c r="D1228" s="855"/>
      <c r="E1228" s="855" t="s">
        <v>13212</v>
      </c>
      <c r="F1228" s="856">
        <v>8.9831439999999994</v>
      </c>
      <c r="G1228" s="855"/>
      <c r="H1228" s="857" t="s">
        <v>13213</v>
      </c>
      <c r="I1228" s="857"/>
      <c r="J1228" s="856">
        <v>40.79</v>
      </c>
    </row>
    <row r="1229" spans="1:10" ht="0.95" customHeight="1" thickTop="1" x14ac:dyDescent="0.2">
      <c r="A1229" s="858"/>
      <c r="B1229" s="858"/>
      <c r="C1229" s="858"/>
      <c r="D1229" s="858"/>
      <c r="E1229" s="858"/>
      <c r="F1229" s="858"/>
      <c r="G1229" s="858"/>
      <c r="H1229" s="858"/>
      <c r="I1229" s="858"/>
      <c r="J1229" s="858"/>
    </row>
    <row r="1230" spans="1:10" ht="18" customHeight="1" x14ac:dyDescent="0.2">
      <c r="A1230" s="833" t="s">
        <v>13700</v>
      </c>
      <c r="B1230" s="834" t="s">
        <v>13186</v>
      </c>
      <c r="C1230" s="833" t="s">
        <v>13187</v>
      </c>
      <c r="D1230" s="833" t="s">
        <v>13188</v>
      </c>
      <c r="E1230" s="835" t="s">
        <v>13189</v>
      </c>
      <c r="F1230" s="835"/>
      <c r="G1230" s="836" t="s">
        <v>13190</v>
      </c>
      <c r="H1230" s="834" t="s">
        <v>13191</v>
      </c>
      <c r="I1230" s="834" t="s">
        <v>13192</v>
      </c>
      <c r="J1230" s="834" t="s">
        <v>13193</v>
      </c>
    </row>
    <row r="1231" spans="1:10" ht="48" customHeight="1" x14ac:dyDescent="0.2">
      <c r="A1231" s="837" t="s">
        <v>13194</v>
      </c>
      <c r="B1231" s="838" t="s">
        <v>13701</v>
      </c>
      <c r="C1231" s="837" t="s">
        <v>7</v>
      </c>
      <c r="D1231" s="837" t="s">
        <v>1712</v>
      </c>
      <c r="E1231" s="839" t="s">
        <v>13432</v>
      </c>
      <c r="F1231" s="839"/>
      <c r="G1231" s="840" t="s">
        <v>38</v>
      </c>
      <c r="H1231" s="841">
        <v>1</v>
      </c>
      <c r="I1231" s="842">
        <v>13.85</v>
      </c>
      <c r="J1231" s="842">
        <v>13.85</v>
      </c>
    </row>
    <row r="1232" spans="1:10" ht="24" customHeight="1" x14ac:dyDescent="0.2">
      <c r="A1232" s="843" t="s">
        <v>13197</v>
      </c>
      <c r="B1232" s="844" t="s">
        <v>13433</v>
      </c>
      <c r="C1232" s="843" t="s">
        <v>7</v>
      </c>
      <c r="D1232" s="843" t="s">
        <v>1239</v>
      </c>
      <c r="E1232" s="845" t="s">
        <v>13196</v>
      </c>
      <c r="F1232" s="845"/>
      <c r="G1232" s="846" t="s">
        <v>23</v>
      </c>
      <c r="H1232" s="847">
        <v>0.13</v>
      </c>
      <c r="I1232" s="848">
        <v>12.84</v>
      </c>
      <c r="J1232" s="848">
        <v>1.6692</v>
      </c>
    </row>
    <row r="1233" spans="1:10" ht="24" customHeight="1" x14ac:dyDescent="0.2">
      <c r="A1233" s="843" t="s">
        <v>13197</v>
      </c>
      <c r="B1233" s="844" t="s">
        <v>13261</v>
      </c>
      <c r="C1233" s="843" t="s">
        <v>7</v>
      </c>
      <c r="D1233" s="843" t="s">
        <v>56</v>
      </c>
      <c r="E1233" s="845" t="s">
        <v>13196</v>
      </c>
      <c r="F1233" s="845"/>
      <c r="G1233" s="846" t="s">
        <v>23</v>
      </c>
      <c r="H1233" s="847">
        <v>0.13</v>
      </c>
      <c r="I1233" s="848">
        <v>16.75</v>
      </c>
      <c r="J1233" s="848">
        <v>2.1775000000000002</v>
      </c>
    </row>
    <row r="1234" spans="1:10" ht="24" customHeight="1" x14ac:dyDescent="0.2">
      <c r="A1234" s="849" t="s">
        <v>13199</v>
      </c>
      <c r="B1234" s="850" t="s">
        <v>13643</v>
      </c>
      <c r="C1234" s="849" t="s">
        <v>7</v>
      </c>
      <c r="D1234" s="849" t="s">
        <v>5115</v>
      </c>
      <c r="E1234" s="851" t="s">
        <v>13220</v>
      </c>
      <c r="F1234" s="851"/>
      <c r="G1234" s="852" t="s">
        <v>38</v>
      </c>
      <c r="H1234" s="853">
        <v>1</v>
      </c>
      <c r="I1234" s="854">
        <v>2.25</v>
      </c>
      <c r="J1234" s="854">
        <v>2.25</v>
      </c>
    </row>
    <row r="1235" spans="1:10" ht="24" customHeight="1" x14ac:dyDescent="0.2">
      <c r="A1235" s="849" t="s">
        <v>13199</v>
      </c>
      <c r="B1235" s="850" t="s">
        <v>13702</v>
      </c>
      <c r="C1235" s="849" t="s">
        <v>7</v>
      </c>
      <c r="D1235" s="849" t="s">
        <v>6332</v>
      </c>
      <c r="E1235" s="851" t="s">
        <v>13220</v>
      </c>
      <c r="F1235" s="851"/>
      <c r="G1235" s="852" t="s">
        <v>38</v>
      </c>
      <c r="H1235" s="853">
        <v>1</v>
      </c>
      <c r="I1235" s="854">
        <v>7.13</v>
      </c>
      <c r="J1235" s="854">
        <v>7.13</v>
      </c>
    </row>
    <row r="1236" spans="1:10" ht="36" customHeight="1" x14ac:dyDescent="0.2">
      <c r="A1236" s="849" t="s">
        <v>13199</v>
      </c>
      <c r="B1236" s="850" t="s">
        <v>13645</v>
      </c>
      <c r="C1236" s="849" t="s">
        <v>7</v>
      </c>
      <c r="D1236" s="849" t="s">
        <v>8011</v>
      </c>
      <c r="E1236" s="851" t="s">
        <v>13220</v>
      </c>
      <c r="F1236" s="851"/>
      <c r="G1236" s="852" t="s">
        <v>38</v>
      </c>
      <c r="H1236" s="853">
        <v>0.02</v>
      </c>
      <c r="I1236" s="854">
        <v>30.99</v>
      </c>
      <c r="J1236" s="854">
        <v>0.61980000000000002</v>
      </c>
    </row>
    <row r="1237" spans="1:10" ht="25.5" x14ac:dyDescent="0.2">
      <c r="A1237" s="855"/>
      <c r="B1237" s="855"/>
      <c r="C1237" s="855"/>
      <c r="D1237" s="855"/>
      <c r="E1237" s="855" t="s">
        <v>13209</v>
      </c>
      <c r="F1237" s="856">
        <v>1.61</v>
      </c>
      <c r="G1237" s="855" t="s">
        <v>13210</v>
      </c>
      <c r="H1237" s="856">
        <v>1.36</v>
      </c>
      <c r="I1237" s="855" t="s">
        <v>13211</v>
      </c>
      <c r="J1237" s="856">
        <v>2.97</v>
      </c>
    </row>
    <row r="1238" spans="1:10" ht="13.5" thickBot="1" x14ac:dyDescent="0.25">
      <c r="A1238" s="855"/>
      <c r="B1238" s="855"/>
      <c r="C1238" s="855"/>
      <c r="D1238" s="855"/>
      <c r="E1238" s="855" t="s">
        <v>13212</v>
      </c>
      <c r="F1238" s="856">
        <v>3.9112399999999998</v>
      </c>
      <c r="G1238" s="855"/>
      <c r="H1238" s="857" t="s">
        <v>13213</v>
      </c>
      <c r="I1238" s="857"/>
      <c r="J1238" s="856">
        <v>17.760000000000002</v>
      </c>
    </row>
    <row r="1239" spans="1:10" ht="0.95" customHeight="1" thickTop="1" x14ac:dyDescent="0.2">
      <c r="A1239" s="858"/>
      <c r="B1239" s="858"/>
      <c r="C1239" s="858"/>
      <c r="D1239" s="858"/>
      <c r="E1239" s="858"/>
      <c r="F1239" s="858"/>
      <c r="G1239" s="858"/>
      <c r="H1239" s="858"/>
      <c r="I1239" s="858"/>
      <c r="J1239" s="858"/>
    </row>
    <row r="1240" spans="1:10" ht="18" customHeight="1" x14ac:dyDescent="0.2">
      <c r="A1240" s="833" t="s">
        <v>13703</v>
      </c>
      <c r="B1240" s="834" t="s">
        <v>13186</v>
      </c>
      <c r="C1240" s="833" t="s">
        <v>13187</v>
      </c>
      <c r="D1240" s="833" t="s">
        <v>13188</v>
      </c>
      <c r="E1240" s="835" t="s">
        <v>13189</v>
      </c>
      <c r="F1240" s="835"/>
      <c r="G1240" s="836" t="s">
        <v>13190</v>
      </c>
      <c r="H1240" s="834" t="s">
        <v>13191</v>
      </c>
      <c r="I1240" s="834" t="s">
        <v>13192</v>
      </c>
      <c r="J1240" s="834" t="s">
        <v>13193</v>
      </c>
    </row>
    <row r="1241" spans="1:10" ht="48" customHeight="1" x14ac:dyDescent="0.2">
      <c r="A1241" s="837" t="s">
        <v>13194</v>
      </c>
      <c r="B1241" s="838" t="s">
        <v>13704</v>
      </c>
      <c r="C1241" s="837" t="s">
        <v>7</v>
      </c>
      <c r="D1241" s="837" t="s">
        <v>1719</v>
      </c>
      <c r="E1241" s="839" t="s">
        <v>13432</v>
      </c>
      <c r="F1241" s="839"/>
      <c r="G1241" s="840" t="s">
        <v>38</v>
      </c>
      <c r="H1241" s="841">
        <v>1</v>
      </c>
      <c r="I1241" s="842">
        <v>23.67</v>
      </c>
      <c r="J1241" s="842">
        <v>23.67</v>
      </c>
    </row>
    <row r="1242" spans="1:10" ht="24" customHeight="1" x14ac:dyDescent="0.2">
      <c r="A1242" s="843" t="s">
        <v>13197</v>
      </c>
      <c r="B1242" s="844" t="s">
        <v>13433</v>
      </c>
      <c r="C1242" s="843" t="s">
        <v>7</v>
      </c>
      <c r="D1242" s="843" t="s">
        <v>1239</v>
      </c>
      <c r="E1242" s="845" t="s">
        <v>13196</v>
      </c>
      <c r="F1242" s="845"/>
      <c r="G1242" s="846" t="s">
        <v>23</v>
      </c>
      <c r="H1242" s="847">
        <v>0.19</v>
      </c>
      <c r="I1242" s="848">
        <v>12.84</v>
      </c>
      <c r="J1242" s="848">
        <v>2.4396</v>
      </c>
    </row>
    <row r="1243" spans="1:10" ht="24" customHeight="1" x14ac:dyDescent="0.2">
      <c r="A1243" s="843" t="s">
        <v>13197</v>
      </c>
      <c r="B1243" s="844" t="s">
        <v>13261</v>
      </c>
      <c r="C1243" s="843" t="s">
        <v>7</v>
      </c>
      <c r="D1243" s="843" t="s">
        <v>56</v>
      </c>
      <c r="E1243" s="845" t="s">
        <v>13196</v>
      </c>
      <c r="F1243" s="845"/>
      <c r="G1243" s="846" t="s">
        <v>23</v>
      </c>
      <c r="H1243" s="847">
        <v>0.19</v>
      </c>
      <c r="I1243" s="848">
        <v>16.75</v>
      </c>
      <c r="J1243" s="848">
        <v>3.1825000000000001</v>
      </c>
    </row>
    <row r="1244" spans="1:10" ht="24" customHeight="1" x14ac:dyDescent="0.2">
      <c r="A1244" s="849" t="s">
        <v>13199</v>
      </c>
      <c r="B1244" s="850" t="s">
        <v>13661</v>
      </c>
      <c r="C1244" s="849" t="s">
        <v>7</v>
      </c>
      <c r="D1244" s="849" t="s">
        <v>5116</v>
      </c>
      <c r="E1244" s="851" t="s">
        <v>13220</v>
      </c>
      <c r="F1244" s="851"/>
      <c r="G1244" s="852" t="s">
        <v>38</v>
      </c>
      <c r="H1244" s="853">
        <v>1</v>
      </c>
      <c r="I1244" s="854">
        <v>3.18</v>
      </c>
      <c r="J1244" s="854">
        <v>3.18</v>
      </c>
    </row>
    <row r="1245" spans="1:10" ht="24" customHeight="1" x14ac:dyDescent="0.2">
      <c r="A1245" s="849" t="s">
        <v>13199</v>
      </c>
      <c r="B1245" s="850" t="s">
        <v>13705</v>
      </c>
      <c r="C1245" s="849" t="s">
        <v>7</v>
      </c>
      <c r="D1245" s="849" t="s">
        <v>6334</v>
      </c>
      <c r="E1245" s="851" t="s">
        <v>13220</v>
      </c>
      <c r="F1245" s="851"/>
      <c r="G1245" s="852" t="s">
        <v>38</v>
      </c>
      <c r="H1245" s="853">
        <v>1</v>
      </c>
      <c r="I1245" s="854">
        <v>13.94</v>
      </c>
      <c r="J1245" s="854">
        <v>13.94</v>
      </c>
    </row>
    <row r="1246" spans="1:10" ht="36" customHeight="1" x14ac:dyDescent="0.2">
      <c r="A1246" s="849" t="s">
        <v>13199</v>
      </c>
      <c r="B1246" s="850" t="s">
        <v>13645</v>
      </c>
      <c r="C1246" s="849" t="s">
        <v>7</v>
      </c>
      <c r="D1246" s="849" t="s">
        <v>8011</v>
      </c>
      <c r="E1246" s="851" t="s">
        <v>13220</v>
      </c>
      <c r="F1246" s="851"/>
      <c r="G1246" s="852" t="s">
        <v>38</v>
      </c>
      <c r="H1246" s="853">
        <v>0.03</v>
      </c>
      <c r="I1246" s="854">
        <v>30.99</v>
      </c>
      <c r="J1246" s="854">
        <v>0.92969999999999997</v>
      </c>
    </row>
    <row r="1247" spans="1:10" ht="25.5" x14ac:dyDescent="0.2">
      <c r="A1247" s="855"/>
      <c r="B1247" s="855"/>
      <c r="C1247" s="855"/>
      <c r="D1247" s="855"/>
      <c r="E1247" s="855" t="s">
        <v>13209</v>
      </c>
      <c r="F1247" s="856">
        <v>2.36</v>
      </c>
      <c r="G1247" s="855" t="s">
        <v>13210</v>
      </c>
      <c r="H1247" s="856">
        <v>1.98</v>
      </c>
      <c r="I1247" s="855" t="s">
        <v>13211</v>
      </c>
      <c r="J1247" s="856">
        <v>4.34</v>
      </c>
    </row>
    <row r="1248" spans="1:10" ht="13.5" thickBot="1" x14ac:dyDescent="0.25">
      <c r="A1248" s="855"/>
      <c r="B1248" s="855"/>
      <c r="C1248" s="855"/>
      <c r="D1248" s="855"/>
      <c r="E1248" s="855" t="s">
        <v>13212</v>
      </c>
      <c r="F1248" s="856">
        <v>6.6844080000000003</v>
      </c>
      <c r="G1248" s="855"/>
      <c r="H1248" s="857" t="s">
        <v>13213</v>
      </c>
      <c r="I1248" s="857"/>
      <c r="J1248" s="856">
        <v>30.35</v>
      </c>
    </row>
    <row r="1249" spans="1:10" ht="0.95" customHeight="1" thickTop="1" x14ac:dyDescent="0.2">
      <c r="A1249" s="858"/>
      <c r="B1249" s="858"/>
      <c r="C1249" s="858"/>
      <c r="D1249" s="858"/>
      <c r="E1249" s="858"/>
      <c r="F1249" s="858"/>
      <c r="G1249" s="858"/>
      <c r="H1249" s="858"/>
      <c r="I1249" s="858"/>
      <c r="J1249" s="858"/>
    </row>
    <row r="1250" spans="1:10" ht="18" customHeight="1" x14ac:dyDescent="0.2">
      <c r="A1250" s="833" t="s">
        <v>13706</v>
      </c>
      <c r="B1250" s="834" t="s">
        <v>13186</v>
      </c>
      <c r="C1250" s="833" t="s">
        <v>13187</v>
      </c>
      <c r="D1250" s="833" t="s">
        <v>13188</v>
      </c>
      <c r="E1250" s="835" t="s">
        <v>13189</v>
      </c>
      <c r="F1250" s="835"/>
      <c r="G1250" s="836" t="s">
        <v>13190</v>
      </c>
      <c r="H1250" s="834" t="s">
        <v>13191</v>
      </c>
      <c r="I1250" s="834" t="s">
        <v>13192</v>
      </c>
      <c r="J1250" s="834" t="s">
        <v>13193</v>
      </c>
    </row>
    <row r="1251" spans="1:10" ht="48" customHeight="1" x14ac:dyDescent="0.2">
      <c r="A1251" s="837" t="s">
        <v>13194</v>
      </c>
      <c r="B1251" s="838" t="s">
        <v>13707</v>
      </c>
      <c r="C1251" s="837" t="s">
        <v>7</v>
      </c>
      <c r="D1251" s="837" t="s">
        <v>1716</v>
      </c>
      <c r="E1251" s="839" t="s">
        <v>13432</v>
      </c>
      <c r="F1251" s="839"/>
      <c r="G1251" s="840" t="s">
        <v>38</v>
      </c>
      <c r="H1251" s="841">
        <v>1</v>
      </c>
      <c r="I1251" s="842">
        <v>14.49</v>
      </c>
      <c r="J1251" s="842">
        <v>14.49</v>
      </c>
    </row>
    <row r="1252" spans="1:10" ht="24" customHeight="1" x14ac:dyDescent="0.2">
      <c r="A1252" s="843" t="s">
        <v>13197</v>
      </c>
      <c r="B1252" s="844" t="s">
        <v>13433</v>
      </c>
      <c r="C1252" s="843" t="s">
        <v>7</v>
      </c>
      <c r="D1252" s="843" t="s">
        <v>1239</v>
      </c>
      <c r="E1252" s="845" t="s">
        <v>13196</v>
      </c>
      <c r="F1252" s="845"/>
      <c r="G1252" s="846" t="s">
        <v>23</v>
      </c>
      <c r="H1252" s="847">
        <v>0.19</v>
      </c>
      <c r="I1252" s="848">
        <v>12.84</v>
      </c>
      <c r="J1252" s="848">
        <v>2.4396</v>
      </c>
    </row>
    <row r="1253" spans="1:10" ht="24" customHeight="1" x14ac:dyDescent="0.2">
      <c r="A1253" s="843" t="s">
        <v>13197</v>
      </c>
      <c r="B1253" s="844" t="s">
        <v>13261</v>
      </c>
      <c r="C1253" s="843" t="s">
        <v>7</v>
      </c>
      <c r="D1253" s="843" t="s">
        <v>56</v>
      </c>
      <c r="E1253" s="845" t="s">
        <v>13196</v>
      </c>
      <c r="F1253" s="845"/>
      <c r="G1253" s="846" t="s">
        <v>23</v>
      </c>
      <c r="H1253" s="847">
        <v>0.19</v>
      </c>
      <c r="I1253" s="848">
        <v>16.75</v>
      </c>
      <c r="J1253" s="848">
        <v>3.1825000000000001</v>
      </c>
    </row>
    <row r="1254" spans="1:10" ht="24" customHeight="1" x14ac:dyDescent="0.2">
      <c r="A1254" s="849" t="s">
        <v>13199</v>
      </c>
      <c r="B1254" s="850" t="s">
        <v>13661</v>
      </c>
      <c r="C1254" s="849" t="s">
        <v>7</v>
      </c>
      <c r="D1254" s="849" t="s">
        <v>5116</v>
      </c>
      <c r="E1254" s="851" t="s">
        <v>13220</v>
      </c>
      <c r="F1254" s="851"/>
      <c r="G1254" s="852" t="s">
        <v>38</v>
      </c>
      <c r="H1254" s="853">
        <v>1</v>
      </c>
      <c r="I1254" s="854">
        <v>3.18</v>
      </c>
      <c r="J1254" s="854">
        <v>3.18</v>
      </c>
    </row>
    <row r="1255" spans="1:10" ht="24" customHeight="1" x14ac:dyDescent="0.2">
      <c r="A1255" s="849" t="s">
        <v>13199</v>
      </c>
      <c r="B1255" s="850" t="s">
        <v>13708</v>
      </c>
      <c r="C1255" s="849" t="s">
        <v>7</v>
      </c>
      <c r="D1255" s="849" t="s">
        <v>7213</v>
      </c>
      <c r="E1255" s="851" t="s">
        <v>13220</v>
      </c>
      <c r="F1255" s="851"/>
      <c r="G1255" s="852" t="s">
        <v>38</v>
      </c>
      <c r="H1255" s="853">
        <v>1</v>
      </c>
      <c r="I1255" s="854">
        <v>4.76</v>
      </c>
      <c r="J1255" s="854">
        <v>4.76</v>
      </c>
    </row>
    <row r="1256" spans="1:10" ht="36" customHeight="1" x14ac:dyDescent="0.2">
      <c r="A1256" s="849" t="s">
        <v>13199</v>
      </c>
      <c r="B1256" s="850" t="s">
        <v>13645</v>
      </c>
      <c r="C1256" s="849" t="s">
        <v>7</v>
      </c>
      <c r="D1256" s="849" t="s">
        <v>8011</v>
      </c>
      <c r="E1256" s="851" t="s">
        <v>13220</v>
      </c>
      <c r="F1256" s="851"/>
      <c r="G1256" s="852" t="s">
        <v>38</v>
      </c>
      <c r="H1256" s="853">
        <v>0.03</v>
      </c>
      <c r="I1256" s="854">
        <v>30.99</v>
      </c>
      <c r="J1256" s="854">
        <v>0.92969999999999997</v>
      </c>
    </row>
    <row r="1257" spans="1:10" ht="25.5" x14ac:dyDescent="0.2">
      <c r="A1257" s="855"/>
      <c r="B1257" s="855"/>
      <c r="C1257" s="855"/>
      <c r="D1257" s="855"/>
      <c r="E1257" s="855" t="s">
        <v>13209</v>
      </c>
      <c r="F1257" s="856">
        <v>2.36</v>
      </c>
      <c r="G1257" s="855" t="s">
        <v>13210</v>
      </c>
      <c r="H1257" s="856">
        <v>1.98</v>
      </c>
      <c r="I1257" s="855" t="s">
        <v>13211</v>
      </c>
      <c r="J1257" s="856">
        <v>4.34</v>
      </c>
    </row>
    <row r="1258" spans="1:10" ht="13.5" thickBot="1" x14ac:dyDescent="0.25">
      <c r="A1258" s="855"/>
      <c r="B1258" s="855"/>
      <c r="C1258" s="855"/>
      <c r="D1258" s="855"/>
      <c r="E1258" s="855" t="s">
        <v>13212</v>
      </c>
      <c r="F1258" s="856">
        <v>4.0919759999999998</v>
      </c>
      <c r="G1258" s="855"/>
      <c r="H1258" s="857" t="s">
        <v>13213</v>
      </c>
      <c r="I1258" s="857"/>
      <c r="J1258" s="856">
        <v>18.579999999999998</v>
      </c>
    </row>
    <row r="1259" spans="1:10" ht="0.95" customHeight="1" thickTop="1" x14ac:dyDescent="0.2">
      <c r="A1259" s="858"/>
      <c r="B1259" s="858"/>
      <c r="C1259" s="858"/>
      <c r="D1259" s="858"/>
      <c r="E1259" s="858"/>
      <c r="F1259" s="858"/>
      <c r="G1259" s="858"/>
      <c r="H1259" s="858"/>
      <c r="I1259" s="858"/>
      <c r="J1259" s="858"/>
    </row>
    <row r="1260" spans="1:10" ht="18" customHeight="1" x14ac:dyDescent="0.2">
      <c r="A1260" s="833" t="s">
        <v>13709</v>
      </c>
      <c r="B1260" s="834" t="s">
        <v>13186</v>
      </c>
      <c r="C1260" s="833" t="s">
        <v>13187</v>
      </c>
      <c r="D1260" s="833" t="s">
        <v>13188</v>
      </c>
      <c r="E1260" s="835" t="s">
        <v>13189</v>
      </c>
      <c r="F1260" s="835"/>
      <c r="G1260" s="836" t="s">
        <v>13190</v>
      </c>
      <c r="H1260" s="834" t="s">
        <v>13191</v>
      </c>
      <c r="I1260" s="834" t="s">
        <v>13192</v>
      </c>
      <c r="J1260" s="834" t="s">
        <v>13193</v>
      </c>
    </row>
    <row r="1261" spans="1:10" ht="36" customHeight="1" x14ac:dyDescent="0.2">
      <c r="A1261" s="837" t="s">
        <v>13194</v>
      </c>
      <c r="B1261" s="838" t="s">
        <v>13710</v>
      </c>
      <c r="C1261" s="837" t="s">
        <v>7</v>
      </c>
      <c r="D1261" s="837" t="s">
        <v>1795</v>
      </c>
      <c r="E1261" s="839" t="s">
        <v>13432</v>
      </c>
      <c r="F1261" s="839"/>
      <c r="G1261" s="840" t="s">
        <v>38</v>
      </c>
      <c r="H1261" s="841">
        <v>1</v>
      </c>
      <c r="I1261" s="842">
        <v>12.69</v>
      </c>
      <c r="J1261" s="842">
        <v>12.69</v>
      </c>
    </row>
    <row r="1262" spans="1:10" ht="24" customHeight="1" x14ac:dyDescent="0.2">
      <c r="A1262" s="843" t="s">
        <v>13197</v>
      </c>
      <c r="B1262" s="844" t="s">
        <v>13433</v>
      </c>
      <c r="C1262" s="843" t="s">
        <v>7</v>
      </c>
      <c r="D1262" s="843" t="s">
        <v>1239</v>
      </c>
      <c r="E1262" s="845" t="s">
        <v>13196</v>
      </c>
      <c r="F1262" s="845"/>
      <c r="G1262" s="846" t="s">
        <v>23</v>
      </c>
      <c r="H1262" s="847">
        <v>0.06</v>
      </c>
      <c r="I1262" s="848">
        <v>12.84</v>
      </c>
      <c r="J1262" s="848">
        <v>0.77039999999999997</v>
      </c>
    </row>
    <row r="1263" spans="1:10" ht="24" customHeight="1" x14ac:dyDescent="0.2">
      <c r="A1263" s="843" t="s">
        <v>13197</v>
      </c>
      <c r="B1263" s="844" t="s">
        <v>13261</v>
      </c>
      <c r="C1263" s="843" t="s">
        <v>7</v>
      </c>
      <c r="D1263" s="843" t="s">
        <v>56</v>
      </c>
      <c r="E1263" s="845" t="s">
        <v>13196</v>
      </c>
      <c r="F1263" s="845"/>
      <c r="G1263" s="846" t="s">
        <v>23</v>
      </c>
      <c r="H1263" s="847">
        <v>0.06</v>
      </c>
      <c r="I1263" s="848">
        <v>16.75</v>
      </c>
      <c r="J1263" s="848">
        <v>1.0049999999999999</v>
      </c>
    </row>
    <row r="1264" spans="1:10" ht="24" customHeight="1" x14ac:dyDescent="0.2">
      <c r="A1264" s="849" t="s">
        <v>13199</v>
      </c>
      <c r="B1264" s="850" t="s">
        <v>13643</v>
      </c>
      <c r="C1264" s="849" t="s">
        <v>7</v>
      </c>
      <c r="D1264" s="849" t="s">
        <v>5115</v>
      </c>
      <c r="E1264" s="851" t="s">
        <v>13220</v>
      </c>
      <c r="F1264" s="851"/>
      <c r="G1264" s="852" t="s">
        <v>38</v>
      </c>
      <c r="H1264" s="853">
        <v>2</v>
      </c>
      <c r="I1264" s="854">
        <v>2.25</v>
      </c>
      <c r="J1264" s="854">
        <v>4.5</v>
      </c>
    </row>
    <row r="1265" spans="1:10" ht="36" customHeight="1" x14ac:dyDescent="0.2">
      <c r="A1265" s="849" t="s">
        <v>13199</v>
      </c>
      <c r="B1265" s="850" t="s">
        <v>13645</v>
      </c>
      <c r="C1265" s="849" t="s">
        <v>7</v>
      </c>
      <c r="D1265" s="849" t="s">
        <v>8011</v>
      </c>
      <c r="E1265" s="851" t="s">
        <v>13220</v>
      </c>
      <c r="F1265" s="851"/>
      <c r="G1265" s="852" t="s">
        <v>38</v>
      </c>
      <c r="H1265" s="853">
        <v>0.04</v>
      </c>
      <c r="I1265" s="854">
        <v>30.99</v>
      </c>
      <c r="J1265" s="854">
        <v>1.2396</v>
      </c>
    </row>
    <row r="1266" spans="1:10" ht="24" customHeight="1" x14ac:dyDescent="0.2">
      <c r="A1266" s="849" t="s">
        <v>13199</v>
      </c>
      <c r="B1266" s="850" t="s">
        <v>13711</v>
      </c>
      <c r="C1266" s="849" t="s">
        <v>7</v>
      </c>
      <c r="D1266" s="849" t="s">
        <v>8796</v>
      </c>
      <c r="E1266" s="851" t="s">
        <v>13220</v>
      </c>
      <c r="F1266" s="851"/>
      <c r="G1266" s="852" t="s">
        <v>38</v>
      </c>
      <c r="H1266" s="853">
        <v>1</v>
      </c>
      <c r="I1266" s="854">
        <v>5.17</v>
      </c>
      <c r="J1266" s="854">
        <v>5.17</v>
      </c>
    </row>
    <row r="1267" spans="1:10" ht="25.5" x14ac:dyDescent="0.2">
      <c r="A1267" s="855"/>
      <c r="B1267" s="855"/>
      <c r="C1267" s="855"/>
      <c r="D1267" s="855"/>
      <c r="E1267" s="855" t="s">
        <v>13209</v>
      </c>
      <c r="F1267" s="856">
        <v>0.74</v>
      </c>
      <c r="G1267" s="855" t="s">
        <v>13210</v>
      </c>
      <c r="H1267" s="856">
        <v>0.63</v>
      </c>
      <c r="I1267" s="855" t="s">
        <v>13211</v>
      </c>
      <c r="J1267" s="856">
        <v>1.37</v>
      </c>
    </row>
    <row r="1268" spans="1:10" ht="13.5" thickBot="1" x14ac:dyDescent="0.25">
      <c r="A1268" s="855"/>
      <c r="B1268" s="855"/>
      <c r="C1268" s="855"/>
      <c r="D1268" s="855"/>
      <c r="E1268" s="855" t="s">
        <v>13212</v>
      </c>
      <c r="F1268" s="856">
        <v>3.583656</v>
      </c>
      <c r="G1268" s="855"/>
      <c r="H1268" s="857" t="s">
        <v>13213</v>
      </c>
      <c r="I1268" s="857"/>
      <c r="J1268" s="856">
        <v>16.27</v>
      </c>
    </row>
    <row r="1269" spans="1:10" ht="0.95" customHeight="1" thickTop="1" x14ac:dyDescent="0.2">
      <c r="A1269" s="858"/>
      <c r="B1269" s="858"/>
      <c r="C1269" s="858"/>
      <c r="D1269" s="858"/>
      <c r="E1269" s="858"/>
      <c r="F1269" s="858"/>
      <c r="G1269" s="858"/>
      <c r="H1269" s="858"/>
      <c r="I1269" s="858"/>
      <c r="J1269" s="858"/>
    </row>
    <row r="1270" spans="1:10" ht="18" customHeight="1" x14ac:dyDescent="0.2">
      <c r="A1270" s="833" t="s">
        <v>13712</v>
      </c>
      <c r="B1270" s="834" t="s">
        <v>13186</v>
      </c>
      <c r="C1270" s="833" t="s">
        <v>13187</v>
      </c>
      <c r="D1270" s="833" t="s">
        <v>13188</v>
      </c>
      <c r="E1270" s="835" t="s">
        <v>13189</v>
      </c>
      <c r="F1270" s="835"/>
      <c r="G1270" s="836" t="s">
        <v>13190</v>
      </c>
      <c r="H1270" s="834" t="s">
        <v>13191</v>
      </c>
      <c r="I1270" s="834" t="s">
        <v>13192</v>
      </c>
      <c r="J1270" s="834" t="s">
        <v>13193</v>
      </c>
    </row>
    <row r="1271" spans="1:10" ht="36" customHeight="1" x14ac:dyDescent="0.2">
      <c r="A1271" s="837" t="s">
        <v>13194</v>
      </c>
      <c r="B1271" s="838" t="s">
        <v>13713</v>
      </c>
      <c r="C1271" s="837" t="s">
        <v>7</v>
      </c>
      <c r="D1271" s="837" t="s">
        <v>1799</v>
      </c>
      <c r="E1271" s="839" t="s">
        <v>13432</v>
      </c>
      <c r="F1271" s="839"/>
      <c r="G1271" s="840" t="s">
        <v>38</v>
      </c>
      <c r="H1271" s="841">
        <v>1</v>
      </c>
      <c r="I1271" s="842">
        <v>21.79</v>
      </c>
      <c r="J1271" s="842">
        <v>21.79</v>
      </c>
    </row>
    <row r="1272" spans="1:10" ht="24" customHeight="1" x14ac:dyDescent="0.2">
      <c r="A1272" s="843" t="s">
        <v>13197</v>
      </c>
      <c r="B1272" s="844" t="s">
        <v>13433</v>
      </c>
      <c r="C1272" s="843" t="s">
        <v>7</v>
      </c>
      <c r="D1272" s="843" t="s">
        <v>1239</v>
      </c>
      <c r="E1272" s="845" t="s">
        <v>13196</v>
      </c>
      <c r="F1272" s="845"/>
      <c r="G1272" s="846" t="s">
        <v>23</v>
      </c>
      <c r="H1272" s="847">
        <v>0.11</v>
      </c>
      <c r="I1272" s="848">
        <v>12.84</v>
      </c>
      <c r="J1272" s="848">
        <v>1.4124000000000001</v>
      </c>
    </row>
    <row r="1273" spans="1:10" ht="24" customHeight="1" x14ac:dyDescent="0.2">
      <c r="A1273" s="843" t="s">
        <v>13197</v>
      </c>
      <c r="B1273" s="844" t="s">
        <v>13261</v>
      </c>
      <c r="C1273" s="843" t="s">
        <v>7</v>
      </c>
      <c r="D1273" s="843" t="s">
        <v>56</v>
      </c>
      <c r="E1273" s="845" t="s">
        <v>13196</v>
      </c>
      <c r="F1273" s="845"/>
      <c r="G1273" s="846" t="s">
        <v>23</v>
      </c>
      <c r="H1273" s="847">
        <v>0.11</v>
      </c>
      <c r="I1273" s="848">
        <v>16.75</v>
      </c>
      <c r="J1273" s="848">
        <v>1.8425</v>
      </c>
    </row>
    <row r="1274" spans="1:10" ht="24" customHeight="1" x14ac:dyDescent="0.2">
      <c r="A1274" s="849" t="s">
        <v>13199</v>
      </c>
      <c r="B1274" s="850" t="s">
        <v>13661</v>
      </c>
      <c r="C1274" s="849" t="s">
        <v>7</v>
      </c>
      <c r="D1274" s="849" t="s">
        <v>5116</v>
      </c>
      <c r="E1274" s="851" t="s">
        <v>13220</v>
      </c>
      <c r="F1274" s="851"/>
      <c r="G1274" s="852" t="s">
        <v>38</v>
      </c>
      <c r="H1274" s="853">
        <v>2</v>
      </c>
      <c r="I1274" s="854">
        <v>3.18</v>
      </c>
      <c r="J1274" s="854">
        <v>6.36</v>
      </c>
    </row>
    <row r="1275" spans="1:10" ht="36" customHeight="1" x14ac:dyDescent="0.2">
      <c r="A1275" s="849" t="s">
        <v>13199</v>
      </c>
      <c r="B1275" s="850" t="s">
        <v>13645</v>
      </c>
      <c r="C1275" s="849" t="s">
        <v>7</v>
      </c>
      <c r="D1275" s="849" t="s">
        <v>8011</v>
      </c>
      <c r="E1275" s="851" t="s">
        <v>13220</v>
      </c>
      <c r="F1275" s="851"/>
      <c r="G1275" s="852" t="s">
        <v>38</v>
      </c>
      <c r="H1275" s="853">
        <v>0.06</v>
      </c>
      <c r="I1275" s="854">
        <v>30.99</v>
      </c>
      <c r="J1275" s="854">
        <v>1.8593999999999999</v>
      </c>
    </row>
    <row r="1276" spans="1:10" ht="24" customHeight="1" x14ac:dyDescent="0.2">
      <c r="A1276" s="849" t="s">
        <v>13199</v>
      </c>
      <c r="B1276" s="850" t="s">
        <v>13714</v>
      </c>
      <c r="C1276" s="849" t="s">
        <v>7</v>
      </c>
      <c r="D1276" s="849" t="s">
        <v>8798</v>
      </c>
      <c r="E1276" s="851" t="s">
        <v>13220</v>
      </c>
      <c r="F1276" s="851"/>
      <c r="G1276" s="852" t="s">
        <v>38</v>
      </c>
      <c r="H1276" s="853">
        <v>1</v>
      </c>
      <c r="I1276" s="854">
        <v>10.32</v>
      </c>
      <c r="J1276" s="854">
        <v>10.32</v>
      </c>
    </row>
    <row r="1277" spans="1:10" ht="25.5" x14ac:dyDescent="0.2">
      <c r="A1277" s="855"/>
      <c r="B1277" s="855"/>
      <c r="C1277" s="855"/>
      <c r="D1277" s="855"/>
      <c r="E1277" s="855" t="s">
        <v>13209</v>
      </c>
      <c r="F1277" s="856">
        <v>1.36</v>
      </c>
      <c r="G1277" s="855" t="s">
        <v>13210</v>
      </c>
      <c r="H1277" s="856">
        <v>1.1499999999999999</v>
      </c>
      <c r="I1277" s="855" t="s">
        <v>13211</v>
      </c>
      <c r="J1277" s="856">
        <v>2.5099999999999998</v>
      </c>
    </row>
    <row r="1278" spans="1:10" ht="13.5" thickBot="1" x14ac:dyDescent="0.25">
      <c r="A1278" s="855"/>
      <c r="B1278" s="855"/>
      <c r="C1278" s="855"/>
      <c r="D1278" s="855"/>
      <c r="E1278" s="855" t="s">
        <v>13212</v>
      </c>
      <c r="F1278" s="856">
        <v>6.1534959999999996</v>
      </c>
      <c r="G1278" s="855"/>
      <c r="H1278" s="857" t="s">
        <v>13213</v>
      </c>
      <c r="I1278" s="857"/>
      <c r="J1278" s="856">
        <v>27.94</v>
      </c>
    </row>
    <row r="1279" spans="1:10" ht="0.95" customHeight="1" thickTop="1" x14ac:dyDescent="0.2">
      <c r="A1279" s="858"/>
      <c r="B1279" s="858"/>
      <c r="C1279" s="858"/>
      <c r="D1279" s="858"/>
      <c r="E1279" s="858"/>
      <c r="F1279" s="858"/>
      <c r="G1279" s="858"/>
      <c r="H1279" s="858"/>
      <c r="I1279" s="858"/>
      <c r="J1279" s="858"/>
    </row>
    <row r="1280" spans="1:10" ht="18" customHeight="1" x14ac:dyDescent="0.2">
      <c r="A1280" s="833" t="s">
        <v>13715</v>
      </c>
      <c r="B1280" s="834" t="s">
        <v>13186</v>
      </c>
      <c r="C1280" s="833" t="s">
        <v>13187</v>
      </c>
      <c r="D1280" s="833" t="s">
        <v>13188</v>
      </c>
      <c r="E1280" s="835" t="s">
        <v>13189</v>
      </c>
      <c r="F1280" s="835"/>
      <c r="G1280" s="836" t="s">
        <v>13190</v>
      </c>
      <c r="H1280" s="834" t="s">
        <v>13191</v>
      </c>
      <c r="I1280" s="834" t="s">
        <v>13192</v>
      </c>
      <c r="J1280" s="834" t="s">
        <v>13193</v>
      </c>
    </row>
    <row r="1281" spans="1:10" ht="24" customHeight="1" x14ac:dyDescent="0.2">
      <c r="A1281" s="837" t="s">
        <v>13194</v>
      </c>
      <c r="B1281" s="838" t="s">
        <v>13716</v>
      </c>
      <c r="C1281" s="837" t="s">
        <v>7</v>
      </c>
      <c r="D1281" s="837" t="s">
        <v>2755</v>
      </c>
      <c r="E1281" s="839" t="s">
        <v>13297</v>
      </c>
      <c r="F1281" s="839"/>
      <c r="G1281" s="840" t="s">
        <v>13268</v>
      </c>
      <c r="H1281" s="841">
        <v>1</v>
      </c>
      <c r="I1281" s="842">
        <v>30.99</v>
      </c>
      <c r="J1281" s="842">
        <v>30.99</v>
      </c>
    </row>
    <row r="1282" spans="1:10" ht="60" customHeight="1" x14ac:dyDescent="0.2">
      <c r="A1282" s="843" t="s">
        <v>13197</v>
      </c>
      <c r="B1282" s="844" t="s">
        <v>13717</v>
      </c>
      <c r="C1282" s="843" t="s">
        <v>7</v>
      </c>
      <c r="D1282" s="843" t="s">
        <v>855</v>
      </c>
      <c r="E1282" s="845" t="s">
        <v>13272</v>
      </c>
      <c r="F1282" s="845"/>
      <c r="G1282" s="846" t="s">
        <v>50</v>
      </c>
      <c r="H1282" s="847">
        <v>6.0000000000000001E-3</v>
      </c>
      <c r="I1282" s="848">
        <v>182.18</v>
      </c>
      <c r="J1282" s="848">
        <v>1.0930800000000001</v>
      </c>
    </row>
    <row r="1283" spans="1:10" ht="36" customHeight="1" x14ac:dyDescent="0.2">
      <c r="A1283" s="843" t="s">
        <v>13197</v>
      </c>
      <c r="B1283" s="844" t="s">
        <v>13718</v>
      </c>
      <c r="C1283" s="843" t="s">
        <v>7</v>
      </c>
      <c r="D1283" s="843" t="s">
        <v>2163</v>
      </c>
      <c r="E1283" s="845" t="s">
        <v>13272</v>
      </c>
      <c r="F1283" s="845"/>
      <c r="G1283" s="846" t="s">
        <v>50</v>
      </c>
      <c r="H1283" s="847">
        <v>0.27400000000000002</v>
      </c>
      <c r="I1283" s="848">
        <v>18.829999999999998</v>
      </c>
      <c r="J1283" s="848">
        <v>5.1594199999999999</v>
      </c>
    </row>
    <row r="1284" spans="1:10" ht="36" customHeight="1" x14ac:dyDescent="0.2">
      <c r="A1284" s="843" t="s">
        <v>13197</v>
      </c>
      <c r="B1284" s="844" t="s">
        <v>13719</v>
      </c>
      <c r="C1284" s="843" t="s">
        <v>7</v>
      </c>
      <c r="D1284" s="843" t="s">
        <v>2164</v>
      </c>
      <c r="E1284" s="845" t="s">
        <v>13272</v>
      </c>
      <c r="F1284" s="845"/>
      <c r="G1284" s="846" t="s">
        <v>67</v>
      </c>
      <c r="H1284" s="847">
        <v>0.254</v>
      </c>
      <c r="I1284" s="848">
        <v>13.23</v>
      </c>
      <c r="J1284" s="848">
        <v>3.36042</v>
      </c>
    </row>
    <row r="1285" spans="1:10" ht="60" customHeight="1" x14ac:dyDescent="0.2">
      <c r="A1285" s="843" t="s">
        <v>13197</v>
      </c>
      <c r="B1285" s="844" t="s">
        <v>13720</v>
      </c>
      <c r="C1285" s="843" t="s">
        <v>7</v>
      </c>
      <c r="D1285" s="843" t="s">
        <v>856</v>
      </c>
      <c r="E1285" s="845" t="s">
        <v>13272</v>
      </c>
      <c r="F1285" s="845"/>
      <c r="G1285" s="846" t="s">
        <v>67</v>
      </c>
      <c r="H1285" s="847">
        <v>3.0000000000000001E-3</v>
      </c>
      <c r="I1285" s="848">
        <v>31.31</v>
      </c>
      <c r="J1285" s="848">
        <v>9.393E-2</v>
      </c>
    </row>
    <row r="1286" spans="1:10" ht="24" customHeight="1" x14ac:dyDescent="0.2">
      <c r="A1286" s="843" t="s">
        <v>13197</v>
      </c>
      <c r="B1286" s="844" t="s">
        <v>13244</v>
      </c>
      <c r="C1286" s="843" t="s">
        <v>7</v>
      </c>
      <c r="D1286" s="843" t="s">
        <v>25</v>
      </c>
      <c r="E1286" s="845" t="s">
        <v>13196</v>
      </c>
      <c r="F1286" s="845"/>
      <c r="G1286" s="846" t="s">
        <v>23</v>
      </c>
      <c r="H1286" s="847">
        <v>0.65900000000000003</v>
      </c>
      <c r="I1286" s="848">
        <v>13.34</v>
      </c>
      <c r="J1286" s="848">
        <v>8.7910599999999999</v>
      </c>
    </row>
    <row r="1287" spans="1:10" ht="24" customHeight="1" x14ac:dyDescent="0.2">
      <c r="A1287" s="849" t="s">
        <v>13199</v>
      </c>
      <c r="B1287" s="850" t="s">
        <v>13721</v>
      </c>
      <c r="C1287" s="849" t="s">
        <v>7</v>
      </c>
      <c r="D1287" s="849" t="s">
        <v>5221</v>
      </c>
      <c r="E1287" s="851" t="s">
        <v>13220</v>
      </c>
      <c r="F1287" s="851"/>
      <c r="G1287" s="852" t="s">
        <v>13268</v>
      </c>
      <c r="H1287" s="853">
        <v>1.25</v>
      </c>
      <c r="I1287" s="854">
        <v>9.99</v>
      </c>
      <c r="J1287" s="854">
        <v>12.487500000000001</v>
      </c>
    </row>
    <row r="1288" spans="1:10" ht="25.5" x14ac:dyDescent="0.2">
      <c r="A1288" s="855"/>
      <c r="B1288" s="855"/>
      <c r="C1288" s="855"/>
      <c r="D1288" s="855"/>
      <c r="E1288" s="855" t="s">
        <v>13209</v>
      </c>
      <c r="F1288" s="856">
        <v>6.22</v>
      </c>
      <c r="G1288" s="855" t="s">
        <v>13210</v>
      </c>
      <c r="H1288" s="856">
        <v>5.23</v>
      </c>
      <c r="I1288" s="855" t="s">
        <v>13211</v>
      </c>
      <c r="J1288" s="856">
        <v>11.45</v>
      </c>
    </row>
    <row r="1289" spans="1:10" ht="13.5" thickBot="1" x14ac:dyDescent="0.25">
      <c r="A1289" s="855"/>
      <c r="B1289" s="855"/>
      <c r="C1289" s="855"/>
      <c r="D1289" s="855"/>
      <c r="E1289" s="855" t="s">
        <v>13212</v>
      </c>
      <c r="F1289" s="856">
        <v>8.751576</v>
      </c>
      <c r="G1289" s="855"/>
      <c r="H1289" s="857" t="s">
        <v>13213</v>
      </c>
      <c r="I1289" s="857"/>
      <c r="J1289" s="856">
        <v>39.74</v>
      </c>
    </row>
    <row r="1290" spans="1:10" ht="0.95" customHeight="1" thickTop="1" x14ac:dyDescent="0.2">
      <c r="A1290" s="858"/>
      <c r="B1290" s="858"/>
      <c r="C1290" s="858"/>
      <c r="D1290" s="858"/>
      <c r="E1290" s="858"/>
      <c r="F1290" s="858"/>
      <c r="G1290" s="858"/>
      <c r="H1290" s="858"/>
      <c r="I1290" s="858"/>
      <c r="J1290" s="858"/>
    </row>
    <row r="1291" spans="1:10" ht="18" customHeight="1" x14ac:dyDescent="0.2">
      <c r="A1291" s="833" t="s">
        <v>13722</v>
      </c>
      <c r="B1291" s="834" t="s">
        <v>13186</v>
      </c>
      <c r="C1291" s="833" t="s">
        <v>13187</v>
      </c>
      <c r="D1291" s="833" t="s">
        <v>13188</v>
      </c>
      <c r="E1291" s="835" t="s">
        <v>13189</v>
      </c>
      <c r="F1291" s="835"/>
      <c r="G1291" s="836" t="s">
        <v>13190</v>
      </c>
      <c r="H1291" s="834" t="s">
        <v>13191</v>
      </c>
      <c r="I1291" s="834" t="s">
        <v>13192</v>
      </c>
      <c r="J1291" s="834" t="s">
        <v>13193</v>
      </c>
    </row>
    <row r="1292" spans="1:10" ht="48" customHeight="1" x14ac:dyDescent="0.2">
      <c r="A1292" s="837" t="s">
        <v>13194</v>
      </c>
      <c r="B1292" s="838" t="s">
        <v>13723</v>
      </c>
      <c r="C1292" s="837" t="s">
        <v>7</v>
      </c>
      <c r="D1292" s="837" t="s">
        <v>2949</v>
      </c>
      <c r="E1292" s="839" t="s">
        <v>13496</v>
      </c>
      <c r="F1292" s="839"/>
      <c r="G1292" s="840" t="s">
        <v>13243</v>
      </c>
      <c r="H1292" s="841">
        <v>1</v>
      </c>
      <c r="I1292" s="842">
        <v>67.14</v>
      </c>
      <c r="J1292" s="842">
        <v>67.14</v>
      </c>
    </row>
    <row r="1293" spans="1:10" ht="36" customHeight="1" x14ac:dyDescent="0.2">
      <c r="A1293" s="843" t="s">
        <v>13197</v>
      </c>
      <c r="B1293" s="844" t="s">
        <v>13724</v>
      </c>
      <c r="C1293" s="843" t="s">
        <v>7</v>
      </c>
      <c r="D1293" s="843" t="s">
        <v>613</v>
      </c>
      <c r="E1293" s="845" t="s">
        <v>13301</v>
      </c>
      <c r="F1293" s="845"/>
      <c r="G1293" s="846" t="s">
        <v>13268</v>
      </c>
      <c r="H1293" s="847">
        <v>7.2800000000000004E-2</v>
      </c>
      <c r="I1293" s="848">
        <v>329.29</v>
      </c>
      <c r="J1293" s="848">
        <v>23.972311999999999</v>
      </c>
    </row>
    <row r="1294" spans="1:10" ht="24" customHeight="1" x14ac:dyDescent="0.2">
      <c r="A1294" s="843" t="s">
        <v>13197</v>
      </c>
      <c r="B1294" s="844" t="s">
        <v>13318</v>
      </c>
      <c r="C1294" s="843" t="s">
        <v>7</v>
      </c>
      <c r="D1294" s="843" t="s">
        <v>52</v>
      </c>
      <c r="E1294" s="845" t="s">
        <v>13196</v>
      </c>
      <c r="F1294" s="845"/>
      <c r="G1294" s="846" t="s">
        <v>23</v>
      </c>
      <c r="H1294" s="847">
        <v>0.13539999999999999</v>
      </c>
      <c r="I1294" s="848">
        <v>16.59</v>
      </c>
      <c r="J1294" s="848">
        <v>2.246286</v>
      </c>
    </row>
    <row r="1295" spans="1:10" ht="24" customHeight="1" x14ac:dyDescent="0.2">
      <c r="A1295" s="843" t="s">
        <v>13197</v>
      </c>
      <c r="B1295" s="844" t="s">
        <v>13244</v>
      </c>
      <c r="C1295" s="843" t="s">
        <v>7</v>
      </c>
      <c r="D1295" s="843" t="s">
        <v>25</v>
      </c>
      <c r="E1295" s="845" t="s">
        <v>13196</v>
      </c>
      <c r="F1295" s="845"/>
      <c r="G1295" s="846" t="s">
        <v>23</v>
      </c>
      <c r="H1295" s="847">
        <v>0.35699999999999998</v>
      </c>
      <c r="I1295" s="848">
        <v>13.34</v>
      </c>
      <c r="J1295" s="848">
        <v>4.7623800000000003</v>
      </c>
    </row>
    <row r="1296" spans="1:10" ht="24" customHeight="1" x14ac:dyDescent="0.2">
      <c r="A1296" s="843" t="s">
        <v>13197</v>
      </c>
      <c r="B1296" s="844" t="s">
        <v>13252</v>
      </c>
      <c r="C1296" s="843" t="s">
        <v>7</v>
      </c>
      <c r="D1296" s="843" t="s">
        <v>53</v>
      </c>
      <c r="E1296" s="845" t="s">
        <v>13196</v>
      </c>
      <c r="F1296" s="845"/>
      <c r="G1296" s="846" t="s">
        <v>23</v>
      </c>
      <c r="H1296" s="847">
        <v>0.22170000000000001</v>
      </c>
      <c r="I1296" s="848">
        <v>16.78</v>
      </c>
      <c r="J1296" s="848">
        <v>3.720126</v>
      </c>
    </row>
    <row r="1297" spans="1:10" ht="24" customHeight="1" x14ac:dyDescent="0.2">
      <c r="A1297" s="849" t="s">
        <v>13199</v>
      </c>
      <c r="B1297" s="850" t="s">
        <v>13725</v>
      </c>
      <c r="C1297" s="849" t="s">
        <v>7</v>
      </c>
      <c r="D1297" s="849" t="s">
        <v>11811</v>
      </c>
      <c r="E1297" s="851" t="s">
        <v>13220</v>
      </c>
      <c r="F1297" s="851"/>
      <c r="G1297" s="852" t="s">
        <v>13243</v>
      </c>
      <c r="H1297" s="853">
        <v>1.1279999999999999</v>
      </c>
      <c r="I1297" s="854">
        <v>0.98</v>
      </c>
      <c r="J1297" s="854">
        <v>1.10544</v>
      </c>
    </row>
    <row r="1298" spans="1:10" ht="24" customHeight="1" x14ac:dyDescent="0.2">
      <c r="A1298" s="849" t="s">
        <v>13199</v>
      </c>
      <c r="B1298" s="850" t="s">
        <v>13323</v>
      </c>
      <c r="C1298" s="849" t="s">
        <v>7</v>
      </c>
      <c r="D1298" s="849" t="s">
        <v>11846</v>
      </c>
      <c r="E1298" s="851" t="s">
        <v>13220</v>
      </c>
      <c r="F1298" s="851"/>
      <c r="G1298" s="852" t="s">
        <v>18</v>
      </c>
      <c r="H1298" s="853">
        <v>0.45</v>
      </c>
      <c r="I1298" s="854">
        <v>2.5</v>
      </c>
      <c r="J1298" s="854">
        <v>1.125</v>
      </c>
    </row>
    <row r="1299" spans="1:10" ht="36" customHeight="1" x14ac:dyDescent="0.2">
      <c r="A1299" s="849" t="s">
        <v>13199</v>
      </c>
      <c r="B1299" s="850" t="s">
        <v>13726</v>
      </c>
      <c r="C1299" s="849" t="s">
        <v>7</v>
      </c>
      <c r="D1299" s="849" t="s">
        <v>10527</v>
      </c>
      <c r="E1299" s="851" t="s">
        <v>13220</v>
      </c>
      <c r="F1299" s="851"/>
      <c r="G1299" s="852" t="s">
        <v>13243</v>
      </c>
      <c r="H1299" s="853">
        <v>1.1224000000000001</v>
      </c>
      <c r="I1299" s="854">
        <v>26.91</v>
      </c>
      <c r="J1299" s="854">
        <v>30.203783999999999</v>
      </c>
    </row>
    <row r="1300" spans="1:10" ht="25.5" x14ac:dyDescent="0.2">
      <c r="A1300" s="855"/>
      <c r="B1300" s="855"/>
      <c r="C1300" s="855"/>
      <c r="D1300" s="855"/>
      <c r="E1300" s="855" t="s">
        <v>13209</v>
      </c>
      <c r="F1300" s="856">
        <v>5.91</v>
      </c>
      <c r="G1300" s="855" t="s">
        <v>13210</v>
      </c>
      <c r="H1300" s="856">
        <v>4.96</v>
      </c>
      <c r="I1300" s="855" t="s">
        <v>13211</v>
      </c>
      <c r="J1300" s="856">
        <v>10.87</v>
      </c>
    </row>
    <row r="1301" spans="1:10" ht="13.5" thickBot="1" x14ac:dyDescent="0.25">
      <c r="A1301" s="855"/>
      <c r="B1301" s="855"/>
      <c r="C1301" s="855"/>
      <c r="D1301" s="855"/>
      <c r="E1301" s="855" t="s">
        <v>13212</v>
      </c>
      <c r="F1301" s="856">
        <v>18.960336000000002</v>
      </c>
      <c r="G1301" s="855"/>
      <c r="H1301" s="857" t="s">
        <v>13213</v>
      </c>
      <c r="I1301" s="857"/>
      <c r="J1301" s="856">
        <v>86.1</v>
      </c>
    </row>
    <row r="1302" spans="1:10" ht="0.95" customHeight="1" thickTop="1" x14ac:dyDescent="0.2">
      <c r="A1302" s="858"/>
      <c r="B1302" s="858"/>
      <c r="C1302" s="858"/>
      <c r="D1302" s="858"/>
      <c r="E1302" s="858"/>
      <c r="F1302" s="858"/>
      <c r="G1302" s="858"/>
      <c r="H1302" s="858"/>
      <c r="I1302" s="858"/>
      <c r="J1302" s="858"/>
    </row>
    <row r="1303" spans="1:10" ht="18" customHeight="1" x14ac:dyDescent="0.2">
      <c r="A1303" s="833" t="s">
        <v>13727</v>
      </c>
      <c r="B1303" s="834" t="s">
        <v>13186</v>
      </c>
      <c r="C1303" s="833" t="s">
        <v>13187</v>
      </c>
      <c r="D1303" s="833" t="s">
        <v>13188</v>
      </c>
      <c r="E1303" s="835" t="s">
        <v>13189</v>
      </c>
      <c r="F1303" s="835"/>
      <c r="G1303" s="836" t="s">
        <v>13190</v>
      </c>
      <c r="H1303" s="834" t="s">
        <v>13191</v>
      </c>
      <c r="I1303" s="834" t="s">
        <v>13192</v>
      </c>
      <c r="J1303" s="834" t="s">
        <v>13193</v>
      </c>
    </row>
    <row r="1304" spans="1:10" ht="24" customHeight="1" x14ac:dyDescent="0.2">
      <c r="A1304" s="837" t="s">
        <v>13194</v>
      </c>
      <c r="B1304" s="838" t="s">
        <v>13728</v>
      </c>
      <c r="C1304" s="837" t="s">
        <v>7</v>
      </c>
      <c r="D1304" s="837" t="s">
        <v>11748</v>
      </c>
      <c r="E1304" s="839" t="s">
        <v>13496</v>
      </c>
      <c r="F1304" s="839"/>
      <c r="G1304" s="840" t="s">
        <v>13243</v>
      </c>
      <c r="H1304" s="841">
        <v>1</v>
      </c>
      <c r="I1304" s="842">
        <v>33.65</v>
      </c>
      <c r="J1304" s="842">
        <v>33.65</v>
      </c>
    </row>
    <row r="1305" spans="1:10" ht="36" customHeight="1" x14ac:dyDescent="0.2">
      <c r="A1305" s="843" t="s">
        <v>13197</v>
      </c>
      <c r="B1305" s="844" t="s">
        <v>13729</v>
      </c>
      <c r="C1305" s="843" t="s">
        <v>7</v>
      </c>
      <c r="D1305" s="843" t="s">
        <v>3013</v>
      </c>
      <c r="E1305" s="845" t="s">
        <v>13272</v>
      </c>
      <c r="F1305" s="845"/>
      <c r="G1305" s="846" t="s">
        <v>67</v>
      </c>
      <c r="H1305" s="847">
        <v>0.42799999999999999</v>
      </c>
      <c r="I1305" s="848">
        <v>0.46</v>
      </c>
      <c r="J1305" s="848">
        <v>0.19688</v>
      </c>
    </row>
    <row r="1306" spans="1:10" ht="36" customHeight="1" x14ac:dyDescent="0.2">
      <c r="A1306" s="843" t="s">
        <v>13197</v>
      </c>
      <c r="B1306" s="844" t="s">
        <v>13730</v>
      </c>
      <c r="C1306" s="843" t="s">
        <v>7</v>
      </c>
      <c r="D1306" s="843" t="s">
        <v>3012</v>
      </c>
      <c r="E1306" s="845" t="s">
        <v>13272</v>
      </c>
      <c r="F1306" s="845"/>
      <c r="G1306" s="846" t="s">
        <v>50</v>
      </c>
      <c r="H1306" s="847">
        <v>0.123</v>
      </c>
      <c r="I1306" s="848">
        <v>2.86</v>
      </c>
      <c r="J1306" s="848">
        <v>0.35177999999999998</v>
      </c>
    </row>
    <row r="1307" spans="1:10" ht="36" customHeight="1" x14ac:dyDescent="0.2">
      <c r="A1307" s="843" t="s">
        <v>13197</v>
      </c>
      <c r="B1307" s="844" t="s">
        <v>13731</v>
      </c>
      <c r="C1307" s="843" t="s">
        <v>7</v>
      </c>
      <c r="D1307" s="843" t="s">
        <v>4744</v>
      </c>
      <c r="E1307" s="845" t="s">
        <v>13196</v>
      </c>
      <c r="F1307" s="845"/>
      <c r="G1307" s="846" t="s">
        <v>13268</v>
      </c>
      <c r="H1307" s="847">
        <v>1.66E-2</v>
      </c>
      <c r="I1307" s="848">
        <v>455.83</v>
      </c>
      <c r="J1307" s="848">
        <v>7.5667780000000002</v>
      </c>
    </row>
    <row r="1308" spans="1:10" ht="24" customHeight="1" x14ac:dyDescent="0.2">
      <c r="A1308" s="843" t="s">
        <v>13197</v>
      </c>
      <c r="B1308" s="844" t="s">
        <v>13244</v>
      </c>
      <c r="C1308" s="843" t="s">
        <v>7</v>
      </c>
      <c r="D1308" s="843" t="s">
        <v>25</v>
      </c>
      <c r="E1308" s="845" t="s">
        <v>13196</v>
      </c>
      <c r="F1308" s="845"/>
      <c r="G1308" s="846" t="s">
        <v>23</v>
      </c>
      <c r="H1308" s="847">
        <v>0.27500000000000002</v>
      </c>
      <c r="I1308" s="848">
        <v>13.34</v>
      </c>
      <c r="J1308" s="848">
        <v>3.6684999999999999</v>
      </c>
    </row>
    <row r="1309" spans="1:10" ht="24" customHeight="1" x14ac:dyDescent="0.2">
      <c r="A1309" s="843" t="s">
        <v>13197</v>
      </c>
      <c r="B1309" s="844" t="s">
        <v>13252</v>
      </c>
      <c r="C1309" s="843" t="s">
        <v>7</v>
      </c>
      <c r="D1309" s="843" t="s">
        <v>53</v>
      </c>
      <c r="E1309" s="845" t="s">
        <v>13196</v>
      </c>
      <c r="F1309" s="845"/>
      <c r="G1309" s="846" t="s">
        <v>23</v>
      </c>
      <c r="H1309" s="847">
        <v>0.55100000000000005</v>
      </c>
      <c r="I1309" s="848">
        <v>16.78</v>
      </c>
      <c r="J1309" s="848">
        <v>9.2457799999999999</v>
      </c>
    </row>
    <row r="1310" spans="1:10" ht="36" customHeight="1" x14ac:dyDescent="0.2">
      <c r="A1310" s="849" t="s">
        <v>13199</v>
      </c>
      <c r="B1310" s="850" t="s">
        <v>13732</v>
      </c>
      <c r="C1310" s="849" t="s">
        <v>7</v>
      </c>
      <c r="D1310" s="849" t="s">
        <v>7005</v>
      </c>
      <c r="E1310" s="851" t="s">
        <v>13220</v>
      </c>
      <c r="F1310" s="851"/>
      <c r="G1310" s="852" t="s">
        <v>21</v>
      </c>
      <c r="H1310" s="853">
        <v>23.24</v>
      </c>
      <c r="I1310" s="854">
        <v>0.48</v>
      </c>
      <c r="J1310" s="854">
        <v>11.155200000000001</v>
      </c>
    </row>
    <row r="1311" spans="1:10" ht="24" customHeight="1" x14ac:dyDescent="0.2">
      <c r="A1311" s="849" t="s">
        <v>13199</v>
      </c>
      <c r="B1311" s="850" t="s">
        <v>13733</v>
      </c>
      <c r="C1311" s="849" t="s">
        <v>7</v>
      </c>
      <c r="D1311" s="849" t="s">
        <v>7322</v>
      </c>
      <c r="E1311" s="851" t="s">
        <v>13220</v>
      </c>
      <c r="F1311" s="851"/>
      <c r="G1311" s="852" t="s">
        <v>18</v>
      </c>
      <c r="H1311" s="853">
        <v>1.67</v>
      </c>
      <c r="I1311" s="854">
        <v>0.88</v>
      </c>
      <c r="J1311" s="854">
        <v>1.4696</v>
      </c>
    </row>
    <row r="1312" spans="1:10" ht="25.5" x14ac:dyDescent="0.2">
      <c r="A1312" s="855"/>
      <c r="B1312" s="855"/>
      <c r="C1312" s="855"/>
      <c r="D1312" s="855"/>
      <c r="E1312" s="855" t="s">
        <v>13209</v>
      </c>
      <c r="F1312" s="856">
        <v>5.68</v>
      </c>
      <c r="G1312" s="855" t="s">
        <v>13210</v>
      </c>
      <c r="H1312" s="856">
        <v>4.7699999999999996</v>
      </c>
      <c r="I1312" s="855" t="s">
        <v>13211</v>
      </c>
      <c r="J1312" s="856">
        <v>10.45</v>
      </c>
    </row>
    <row r="1313" spans="1:10" ht="13.5" thickBot="1" x14ac:dyDescent="0.25">
      <c r="A1313" s="855"/>
      <c r="B1313" s="855"/>
      <c r="C1313" s="855"/>
      <c r="D1313" s="855"/>
      <c r="E1313" s="855" t="s">
        <v>13212</v>
      </c>
      <c r="F1313" s="856">
        <v>9.5027600000000003</v>
      </c>
      <c r="G1313" s="855"/>
      <c r="H1313" s="857" t="s">
        <v>13213</v>
      </c>
      <c r="I1313" s="857"/>
      <c r="J1313" s="856">
        <v>43.15</v>
      </c>
    </row>
    <row r="1314" spans="1:10" ht="0.95" customHeight="1" thickTop="1" x14ac:dyDescent="0.2">
      <c r="A1314" s="858"/>
      <c r="B1314" s="858"/>
      <c r="C1314" s="858"/>
      <c r="D1314" s="858"/>
      <c r="E1314" s="858"/>
      <c r="F1314" s="858"/>
      <c r="G1314" s="858"/>
      <c r="H1314" s="858"/>
      <c r="I1314" s="858"/>
      <c r="J1314" s="858"/>
    </row>
    <row r="1315" spans="1:10" ht="18" customHeight="1" x14ac:dyDescent="0.2">
      <c r="A1315" s="833" t="s">
        <v>13734</v>
      </c>
      <c r="B1315" s="834" t="s">
        <v>13186</v>
      </c>
      <c r="C1315" s="833" t="s">
        <v>13187</v>
      </c>
      <c r="D1315" s="833" t="s">
        <v>13188</v>
      </c>
      <c r="E1315" s="835" t="s">
        <v>13189</v>
      </c>
      <c r="F1315" s="835"/>
      <c r="G1315" s="836" t="s">
        <v>13190</v>
      </c>
      <c r="H1315" s="834" t="s">
        <v>13191</v>
      </c>
      <c r="I1315" s="834" t="s">
        <v>13192</v>
      </c>
      <c r="J1315" s="834" t="s">
        <v>13193</v>
      </c>
    </row>
    <row r="1316" spans="1:10" ht="36" customHeight="1" x14ac:dyDescent="0.2">
      <c r="A1316" s="837" t="s">
        <v>13194</v>
      </c>
      <c r="B1316" s="838" t="s">
        <v>13735</v>
      </c>
      <c r="C1316" s="837" t="s">
        <v>7</v>
      </c>
      <c r="D1316" s="837" t="s">
        <v>2246</v>
      </c>
      <c r="E1316" s="839" t="s">
        <v>13736</v>
      </c>
      <c r="F1316" s="839"/>
      <c r="G1316" s="840" t="s">
        <v>18</v>
      </c>
      <c r="H1316" s="841">
        <v>1</v>
      </c>
      <c r="I1316" s="842">
        <v>2.85</v>
      </c>
      <c r="J1316" s="842">
        <v>2.85</v>
      </c>
    </row>
    <row r="1317" spans="1:10" ht="24" customHeight="1" x14ac:dyDescent="0.2">
      <c r="A1317" s="843" t="s">
        <v>13197</v>
      </c>
      <c r="B1317" s="844" t="s">
        <v>13737</v>
      </c>
      <c r="C1317" s="843" t="s">
        <v>7</v>
      </c>
      <c r="D1317" s="843" t="s">
        <v>60</v>
      </c>
      <c r="E1317" s="845" t="s">
        <v>13196</v>
      </c>
      <c r="F1317" s="845"/>
      <c r="G1317" s="846" t="s">
        <v>23</v>
      </c>
      <c r="H1317" s="847">
        <v>0.03</v>
      </c>
      <c r="I1317" s="848">
        <v>13.34</v>
      </c>
      <c r="J1317" s="848">
        <v>0.4002</v>
      </c>
    </row>
    <row r="1318" spans="1:10" ht="24" customHeight="1" x14ac:dyDescent="0.2">
      <c r="A1318" s="843" t="s">
        <v>13197</v>
      </c>
      <c r="B1318" s="844" t="s">
        <v>13277</v>
      </c>
      <c r="C1318" s="843" t="s">
        <v>7</v>
      </c>
      <c r="D1318" s="843" t="s">
        <v>58</v>
      </c>
      <c r="E1318" s="845" t="s">
        <v>13196</v>
      </c>
      <c r="F1318" s="845"/>
      <c r="G1318" s="846" t="s">
        <v>23</v>
      </c>
      <c r="H1318" s="847">
        <v>0.03</v>
      </c>
      <c r="I1318" s="848">
        <v>17.38</v>
      </c>
      <c r="J1318" s="848">
        <v>0.52139999999999997</v>
      </c>
    </row>
    <row r="1319" spans="1:10" ht="36" customHeight="1" x14ac:dyDescent="0.2">
      <c r="A1319" s="849" t="s">
        <v>13199</v>
      </c>
      <c r="B1319" s="850" t="s">
        <v>13738</v>
      </c>
      <c r="C1319" s="849" t="s">
        <v>7</v>
      </c>
      <c r="D1319" s="849" t="s">
        <v>5600</v>
      </c>
      <c r="E1319" s="851" t="s">
        <v>13220</v>
      </c>
      <c r="F1319" s="851"/>
      <c r="G1319" s="852" t="s">
        <v>18</v>
      </c>
      <c r="H1319" s="853">
        <v>1.19</v>
      </c>
      <c r="I1319" s="854">
        <v>1.59</v>
      </c>
      <c r="J1319" s="854">
        <v>1.8920999999999999</v>
      </c>
    </row>
    <row r="1320" spans="1:10" ht="24" customHeight="1" x14ac:dyDescent="0.2">
      <c r="A1320" s="849" t="s">
        <v>13199</v>
      </c>
      <c r="B1320" s="850" t="s">
        <v>13739</v>
      </c>
      <c r="C1320" s="849" t="s">
        <v>7</v>
      </c>
      <c r="D1320" s="849" t="s">
        <v>6886</v>
      </c>
      <c r="E1320" s="851" t="s">
        <v>13220</v>
      </c>
      <c r="F1320" s="851"/>
      <c r="G1320" s="852" t="s">
        <v>38</v>
      </c>
      <c r="H1320" s="853">
        <v>8.9999999999999993E-3</v>
      </c>
      <c r="I1320" s="854">
        <v>3.78</v>
      </c>
      <c r="J1320" s="854">
        <v>3.4020000000000002E-2</v>
      </c>
    </row>
    <row r="1321" spans="1:10" ht="25.5" x14ac:dyDescent="0.2">
      <c r="A1321" s="855"/>
      <c r="B1321" s="855"/>
      <c r="C1321" s="855"/>
      <c r="D1321" s="855"/>
      <c r="E1321" s="855" t="s">
        <v>13209</v>
      </c>
      <c r="F1321" s="856">
        <v>0.38</v>
      </c>
      <c r="G1321" s="855" t="s">
        <v>13210</v>
      </c>
      <c r="H1321" s="856">
        <v>0.32</v>
      </c>
      <c r="I1321" s="855" t="s">
        <v>13211</v>
      </c>
      <c r="J1321" s="856">
        <v>0.7</v>
      </c>
    </row>
    <row r="1322" spans="1:10" ht="13.5" thickBot="1" x14ac:dyDescent="0.25">
      <c r="A1322" s="855"/>
      <c r="B1322" s="855"/>
      <c r="C1322" s="855"/>
      <c r="D1322" s="855"/>
      <c r="E1322" s="855" t="s">
        <v>13212</v>
      </c>
      <c r="F1322" s="856">
        <v>0.80484</v>
      </c>
      <c r="G1322" s="855"/>
      <c r="H1322" s="857" t="s">
        <v>13213</v>
      </c>
      <c r="I1322" s="857"/>
      <c r="J1322" s="856">
        <v>3.65</v>
      </c>
    </row>
    <row r="1323" spans="1:10" ht="0.95" customHeight="1" thickTop="1" x14ac:dyDescent="0.2">
      <c r="A1323" s="858"/>
      <c r="B1323" s="858"/>
      <c r="C1323" s="858"/>
      <c r="D1323" s="858"/>
      <c r="E1323" s="858"/>
      <c r="F1323" s="858"/>
      <c r="G1323" s="858"/>
      <c r="H1323" s="858"/>
      <c r="I1323" s="858"/>
      <c r="J1323" s="858"/>
    </row>
    <row r="1324" spans="1:10" ht="18" customHeight="1" x14ac:dyDescent="0.2">
      <c r="A1324" s="833" t="s">
        <v>13740</v>
      </c>
      <c r="B1324" s="834" t="s">
        <v>13186</v>
      </c>
      <c r="C1324" s="833" t="s">
        <v>13187</v>
      </c>
      <c r="D1324" s="833" t="s">
        <v>13188</v>
      </c>
      <c r="E1324" s="835" t="s">
        <v>13189</v>
      </c>
      <c r="F1324" s="835"/>
      <c r="G1324" s="836" t="s">
        <v>13190</v>
      </c>
      <c r="H1324" s="834" t="s">
        <v>13191</v>
      </c>
      <c r="I1324" s="834" t="s">
        <v>13192</v>
      </c>
      <c r="J1324" s="834" t="s">
        <v>13193</v>
      </c>
    </row>
    <row r="1325" spans="1:10" ht="36" customHeight="1" x14ac:dyDescent="0.2">
      <c r="A1325" s="837" t="s">
        <v>13194</v>
      </c>
      <c r="B1325" s="838" t="s">
        <v>13741</v>
      </c>
      <c r="C1325" s="837" t="s">
        <v>7</v>
      </c>
      <c r="D1325" s="837" t="s">
        <v>2248</v>
      </c>
      <c r="E1325" s="839" t="s">
        <v>13736</v>
      </c>
      <c r="F1325" s="839"/>
      <c r="G1325" s="840" t="s">
        <v>18</v>
      </c>
      <c r="H1325" s="841">
        <v>1</v>
      </c>
      <c r="I1325" s="842">
        <v>4.6399999999999997</v>
      </c>
      <c r="J1325" s="842">
        <v>4.6399999999999997</v>
      </c>
    </row>
    <row r="1326" spans="1:10" ht="24" customHeight="1" x14ac:dyDescent="0.2">
      <c r="A1326" s="843" t="s">
        <v>13197</v>
      </c>
      <c r="B1326" s="844" t="s">
        <v>13737</v>
      </c>
      <c r="C1326" s="843" t="s">
        <v>7</v>
      </c>
      <c r="D1326" s="843" t="s">
        <v>60</v>
      </c>
      <c r="E1326" s="845" t="s">
        <v>13196</v>
      </c>
      <c r="F1326" s="845"/>
      <c r="G1326" s="846" t="s">
        <v>23</v>
      </c>
      <c r="H1326" s="847">
        <v>0.04</v>
      </c>
      <c r="I1326" s="848">
        <v>13.34</v>
      </c>
      <c r="J1326" s="848">
        <v>0.53359999999999996</v>
      </c>
    </row>
    <row r="1327" spans="1:10" ht="24" customHeight="1" x14ac:dyDescent="0.2">
      <c r="A1327" s="843" t="s">
        <v>13197</v>
      </c>
      <c r="B1327" s="844" t="s">
        <v>13277</v>
      </c>
      <c r="C1327" s="843" t="s">
        <v>7</v>
      </c>
      <c r="D1327" s="843" t="s">
        <v>58</v>
      </c>
      <c r="E1327" s="845" t="s">
        <v>13196</v>
      </c>
      <c r="F1327" s="845"/>
      <c r="G1327" s="846" t="s">
        <v>23</v>
      </c>
      <c r="H1327" s="847">
        <v>0.04</v>
      </c>
      <c r="I1327" s="848">
        <v>17.38</v>
      </c>
      <c r="J1327" s="848">
        <v>0.69520000000000004</v>
      </c>
    </row>
    <row r="1328" spans="1:10" ht="36" customHeight="1" x14ac:dyDescent="0.2">
      <c r="A1328" s="849" t="s">
        <v>13199</v>
      </c>
      <c r="B1328" s="850" t="s">
        <v>13742</v>
      </c>
      <c r="C1328" s="849" t="s">
        <v>7</v>
      </c>
      <c r="D1328" s="849" t="s">
        <v>5604</v>
      </c>
      <c r="E1328" s="851" t="s">
        <v>13220</v>
      </c>
      <c r="F1328" s="851"/>
      <c r="G1328" s="852" t="s">
        <v>18</v>
      </c>
      <c r="H1328" s="853">
        <v>1.19</v>
      </c>
      <c r="I1328" s="854">
        <v>2.84</v>
      </c>
      <c r="J1328" s="854">
        <v>3.3795999999999999</v>
      </c>
    </row>
    <row r="1329" spans="1:10" ht="24" customHeight="1" x14ac:dyDescent="0.2">
      <c r="A1329" s="849" t="s">
        <v>13199</v>
      </c>
      <c r="B1329" s="850" t="s">
        <v>13739</v>
      </c>
      <c r="C1329" s="849" t="s">
        <v>7</v>
      </c>
      <c r="D1329" s="849" t="s">
        <v>6886</v>
      </c>
      <c r="E1329" s="851" t="s">
        <v>13220</v>
      </c>
      <c r="F1329" s="851"/>
      <c r="G1329" s="852" t="s">
        <v>38</v>
      </c>
      <c r="H1329" s="853">
        <v>8.9999999999999993E-3</v>
      </c>
      <c r="I1329" s="854">
        <v>3.78</v>
      </c>
      <c r="J1329" s="854">
        <v>3.4020000000000002E-2</v>
      </c>
    </row>
    <row r="1330" spans="1:10" ht="25.5" x14ac:dyDescent="0.2">
      <c r="A1330" s="855"/>
      <c r="B1330" s="855"/>
      <c r="C1330" s="855"/>
      <c r="D1330" s="855"/>
      <c r="E1330" s="855" t="s">
        <v>13209</v>
      </c>
      <c r="F1330" s="856">
        <v>0.5</v>
      </c>
      <c r="G1330" s="855" t="s">
        <v>13210</v>
      </c>
      <c r="H1330" s="856">
        <v>0.42</v>
      </c>
      <c r="I1330" s="855" t="s">
        <v>13211</v>
      </c>
      <c r="J1330" s="856">
        <v>0.92</v>
      </c>
    </row>
    <row r="1331" spans="1:10" ht="13.5" thickBot="1" x14ac:dyDescent="0.25">
      <c r="A1331" s="855"/>
      <c r="B1331" s="855"/>
      <c r="C1331" s="855"/>
      <c r="D1331" s="855"/>
      <c r="E1331" s="855" t="s">
        <v>13212</v>
      </c>
      <c r="F1331" s="856">
        <v>1.3103359999999999</v>
      </c>
      <c r="G1331" s="855"/>
      <c r="H1331" s="857" t="s">
        <v>13213</v>
      </c>
      <c r="I1331" s="857"/>
      <c r="J1331" s="856">
        <v>5.95</v>
      </c>
    </row>
    <row r="1332" spans="1:10" ht="0.95" customHeight="1" thickTop="1" x14ac:dyDescent="0.2">
      <c r="A1332" s="858"/>
      <c r="B1332" s="858"/>
      <c r="C1332" s="858"/>
      <c r="D1332" s="858"/>
      <c r="E1332" s="858"/>
      <c r="F1332" s="858"/>
      <c r="G1332" s="858"/>
      <c r="H1332" s="858"/>
      <c r="I1332" s="858"/>
      <c r="J1332" s="858"/>
    </row>
    <row r="1333" spans="1:10" ht="18" customHeight="1" x14ac:dyDescent="0.2">
      <c r="A1333" s="833" t="s">
        <v>13743</v>
      </c>
      <c r="B1333" s="834" t="s">
        <v>13186</v>
      </c>
      <c r="C1333" s="833" t="s">
        <v>13187</v>
      </c>
      <c r="D1333" s="833" t="s">
        <v>13188</v>
      </c>
      <c r="E1333" s="835" t="s">
        <v>13189</v>
      </c>
      <c r="F1333" s="835"/>
      <c r="G1333" s="836" t="s">
        <v>13190</v>
      </c>
      <c r="H1333" s="834" t="s">
        <v>13191</v>
      </c>
      <c r="I1333" s="834" t="s">
        <v>13192</v>
      </c>
      <c r="J1333" s="834" t="s">
        <v>13193</v>
      </c>
    </row>
    <row r="1334" spans="1:10" ht="36" customHeight="1" x14ac:dyDescent="0.2">
      <c r="A1334" s="837" t="s">
        <v>13194</v>
      </c>
      <c r="B1334" s="838" t="s">
        <v>13744</v>
      </c>
      <c r="C1334" s="837" t="s">
        <v>7</v>
      </c>
      <c r="D1334" s="837" t="s">
        <v>2556</v>
      </c>
      <c r="E1334" s="839" t="s">
        <v>13736</v>
      </c>
      <c r="F1334" s="839"/>
      <c r="G1334" s="840" t="s">
        <v>18</v>
      </c>
      <c r="H1334" s="841">
        <v>1</v>
      </c>
      <c r="I1334" s="842">
        <v>12.13</v>
      </c>
      <c r="J1334" s="842">
        <v>12.13</v>
      </c>
    </row>
    <row r="1335" spans="1:10" ht="24" customHeight="1" x14ac:dyDescent="0.2">
      <c r="A1335" s="843" t="s">
        <v>13197</v>
      </c>
      <c r="B1335" s="844" t="s">
        <v>13737</v>
      </c>
      <c r="C1335" s="843" t="s">
        <v>7</v>
      </c>
      <c r="D1335" s="843" t="s">
        <v>60</v>
      </c>
      <c r="E1335" s="845" t="s">
        <v>13196</v>
      </c>
      <c r="F1335" s="845"/>
      <c r="G1335" s="846" t="s">
        <v>23</v>
      </c>
      <c r="H1335" s="847">
        <v>1.2999999999999999E-2</v>
      </c>
      <c r="I1335" s="848">
        <v>13.34</v>
      </c>
      <c r="J1335" s="848">
        <v>0.17341999999999999</v>
      </c>
    </row>
    <row r="1336" spans="1:10" ht="24" customHeight="1" x14ac:dyDescent="0.2">
      <c r="A1336" s="843" t="s">
        <v>13197</v>
      </c>
      <c r="B1336" s="844" t="s">
        <v>13277</v>
      </c>
      <c r="C1336" s="843" t="s">
        <v>7</v>
      </c>
      <c r="D1336" s="843" t="s">
        <v>58</v>
      </c>
      <c r="E1336" s="845" t="s">
        <v>13196</v>
      </c>
      <c r="F1336" s="845"/>
      <c r="G1336" s="846" t="s">
        <v>23</v>
      </c>
      <c r="H1336" s="847">
        <v>1.2999999999999999E-2</v>
      </c>
      <c r="I1336" s="848">
        <v>17.38</v>
      </c>
      <c r="J1336" s="848">
        <v>0.22594</v>
      </c>
    </row>
    <row r="1337" spans="1:10" ht="48" customHeight="1" x14ac:dyDescent="0.2">
      <c r="A1337" s="849" t="s">
        <v>13199</v>
      </c>
      <c r="B1337" s="850" t="s">
        <v>13745</v>
      </c>
      <c r="C1337" s="849" t="s">
        <v>7</v>
      </c>
      <c r="D1337" s="849" t="s">
        <v>5577</v>
      </c>
      <c r="E1337" s="851" t="s">
        <v>13220</v>
      </c>
      <c r="F1337" s="851"/>
      <c r="G1337" s="852" t="s">
        <v>18</v>
      </c>
      <c r="H1337" s="853">
        <v>1.0269999999999999</v>
      </c>
      <c r="I1337" s="854">
        <v>11.39</v>
      </c>
      <c r="J1337" s="854">
        <v>11.69753</v>
      </c>
    </row>
    <row r="1338" spans="1:10" ht="24" customHeight="1" x14ac:dyDescent="0.2">
      <c r="A1338" s="849" t="s">
        <v>13199</v>
      </c>
      <c r="B1338" s="850" t="s">
        <v>13739</v>
      </c>
      <c r="C1338" s="849" t="s">
        <v>7</v>
      </c>
      <c r="D1338" s="849" t="s">
        <v>6886</v>
      </c>
      <c r="E1338" s="851" t="s">
        <v>13220</v>
      </c>
      <c r="F1338" s="851"/>
      <c r="G1338" s="852" t="s">
        <v>38</v>
      </c>
      <c r="H1338" s="853">
        <v>0.01</v>
      </c>
      <c r="I1338" s="854">
        <v>3.78</v>
      </c>
      <c r="J1338" s="854">
        <v>3.78E-2</v>
      </c>
    </row>
    <row r="1339" spans="1:10" ht="25.5" x14ac:dyDescent="0.2">
      <c r="A1339" s="855"/>
      <c r="B1339" s="855"/>
      <c r="C1339" s="855"/>
      <c r="D1339" s="855"/>
      <c r="E1339" s="855" t="s">
        <v>13209</v>
      </c>
      <c r="F1339" s="856">
        <v>0.16</v>
      </c>
      <c r="G1339" s="855" t="s">
        <v>13210</v>
      </c>
      <c r="H1339" s="856">
        <v>0.14000000000000001</v>
      </c>
      <c r="I1339" s="855" t="s">
        <v>13211</v>
      </c>
      <c r="J1339" s="856">
        <v>0.3</v>
      </c>
    </row>
    <row r="1340" spans="1:10" ht="13.5" thickBot="1" x14ac:dyDescent="0.25">
      <c r="A1340" s="855"/>
      <c r="B1340" s="855"/>
      <c r="C1340" s="855"/>
      <c r="D1340" s="855"/>
      <c r="E1340" s="855" t="s">
        <v>13212</v>
      </c>
      <c r="F1340" s="856">
        <v>3.4255119999999999</v>
      </c>
      <c r="G1340" s="855"/>
      <c r="H1340" s="857" t="s">
        <v>13213</v>
      </c>
      <c r="I1340" s="857"/>
      <c r="J1340" s="856">
        <v>15.56</v>
      </c>
    </row>
    <row r="1341" spans="1:10" ht="0.95" customHeight="1" thickTop="1" x14ac:dyDescent="0.2">
      <c r="A1341" s="858"/>
      <c r="B1341" s="858"/>
      <c r="C1341" s="858"/>
      <c r="D1341" s="858"/>
      <c r="E1341" s="858"/>
      <c r="F1341" s="858"/>
      <c r="G1341" s="858"/>
      <c r="H1341" s="858"/>
      <c r="I1341" s="858"/>
      <c r="J1341" s="858"/>
    </row>
    <row r="1342" spans="1:10" ht="18" customHeight="1" x14ac:dyDescent="0.2">
      <c r="A1342" s="833" t="s">
        <v>13746</v>
      </c>
      <c r="B1342" s="834" t="s">
        <v>13186</v>
      </c>
      <c r="C1342" s="833" t="s">
        <v>13187</v>
      </c>
      <c r="D1342" s="833" t="s">
        <v>13188</v>
      </c>
      <c r="E1342" s="835" t="s">
        <v>13189</v>
      </c>
      <c r="F1342" s="835"/>
      <c r="G1342" s="836" t="s">
        <v>13190</v>
      </c>
      <c r="H1342" s="834" t="s">
        <v>13191</v>
      </c>
      <c r="I1342" s="834" t="s">
        <v>13192</v>
      </c>
      <c r="J1342" s="834" t="s">
        <v>13193</v>
      </c>
    </row>
    <row r="1343" spans="1:10" ht="36" customHeight="1" x14ac:dyDescent="0.2">
      <c r="A1343" s="837" t="s">
        <v>13194</v>
      </c>
      <c r="B1343" s="838" t="s">
        <v>13747</v>
      </c>
      <c r="C1343" s="837" t="s">
        <v>7</v>
      </c>
      <c r="D1343" s="837" t="s">
        <v>2558</v>
      </c>
      <c r="E1343" s="839" t="s">
        <v>13736</v>
      </c>
      <c r="F1343" s="839"/>
      <c r="G1343" s="840" t="s">
        <v>18</v>
      </c>
      <c r="H1343" s="841">
        <v>1</v>
      </c>
      <c r="I1343" s="842">
        <v>19.600000000000001</v>
      </c>
      <c r="J1343" s="842">
        <v>19.600000000000001</v>
      </c>
    </row>
    <row r="1344" spans="1:10" ht="24" customHeight="1" x14ac:dyDescent="0.2">
      <c r="A1344" s="843" t="s">
        <v>13197</v>
      </c>
      <c r="B1344" s="844" t="s">
        <v>13737</v>
      </c>
      <c r="C1344" s="843" t="s">
        <v>7</v>
      </c>
      <c r="D1344" s="843" t="s">
        <v>60</v>
      </c>
      <c r="E1344" s="845" t="s">
        <v>13196</v>
      </c>
      <c r="F1344" s="845"/>
      <c r="G1344" s="846" t="s">
        <v>23</v>
      </c>
      <c r="H1344" s="847">
        <v>6.4000000000000001E-2</v>
      </c>
      <c r="I1344" s="848">
        <v>13.34</v>
      </c>
      <c r="J1344" s="848">
        <v>0.85375999999999996</v>
      </c>
    </row>
    <row r="1345" spans="1:10" ht="24" customHeight="1" x14ac:dyDescent="0.2">
      <c r="A1345" s="843" t="s">
        <v>13197</v>
      </c>
      <c r="B1345" s="844" t="s">
        <v>13277</v>
      </c>
      <c r="C1345" s="843" t="s">
        <v>7</v>
      </c>
      <c r="D1345" s="843" t="s">
        <v>58</v>
      </c>
      <c r="E1345" s="845" t="s">
        <v>13196</v>
      </c>
      <c r="F1345" s="845"/>
      <c r="G1345" s="846" t="s">
        <v>23</v>
      </c>
      <c r="H1345" s="847">
        <v>6.4000000000000001E-2</v>
      </c>
      <c r="I1345" s="848">
        <v>17.38</v>
      </c>
      <c r="J1345" s="848">
        <v>1.11232</v>
      </c>
    </row>
    <row r="1346" spans="1:10" ht="48" customHeight="1" x14ac:dyDescent="0.2">
      <c r="A1346" s="849" t="s">
        <v>13199</v>
      </c>
      <c r="B1346" s="850" t="s">
        <v>13748</v>
      </c>
      <c r="C1346" s="849" t="s">
        <v>7</v>
      </c>
      <c r="D1346" s="849" t="s">
        <v>5581</v>
      </c>
      <c r="E1346" s="851" t="s">
        <v>13220</v>
      </c>
      <c r="F1346" s="851"/>
      <c r="G1346" s="852" t="s">
        <v>18</v>
      </c>
      <c r="H1346" s="853">
        <v>1.0149999999999999</v>
      </c>
      <c r="I1346" s="854">
        <v>17.34</v>
      </c>
      <c r="J1346" s="854">
        <v>17.600100000000001</v>
      </c>
    </row>
    <row r="1347" spans="1:10" ht="24" customHeight="1" x14ac:dyDescent="0.2">
      <c r="A1347" s="849" t="s">
        <v>13199</v>
      </c>
      <c r="B1347" s="850" t="s">
        <v>13739</v>
      </c>
      <c r="C1347" s="849" t="s">
        <v>7</v>
      </c>
      <c r="D1347" s="849" t="s">
        <v>6886</v>
      </c>
      <c r="E1347" s="851" t="s">
        <v>13220</v>
      </c>
      <c r="F1347" s="851"/>
      <c r="G1347" s="852" t="s">
        <v>38</v>
      </c>
      <c r="H1347" s="853">
        <v>8.9999999999999993E-3</v>
      </c>
      <c r="I1347" s="854">
        <v>3.78</v>
      </c>
      <c r="J1347" s="854">
        <v>3.4020000000000002E-2</v>
      </c>
    </row>
    <row r="1348" spans="1:10" ht="25.5" x14ac:dyDescent="0.2">
      <c r="A1348" s="855"/>
      <c r="B1348" s="855"/>
      <c r="C1348" s="855"/>
      <c r="D1348" s="855"/>
      <c r="E1348" s="855" t="s">
        <v>13209</v>
      </c>
      <c r="F1348" s="856">
        <v>0.8</v>
      </c>
      <c r="G1348" s="855" t="s">
        <v>13210</v>
      </c>
      <c r="H1348" s="856">
        <v>0.68</v>
      </c>
      <c r="I1348" s="855" t="s">
        <v>13211</v>
      </c>
      <c r="J1348" s="856">
        <v>1.48</v>
      </c>
    </row>
    <row r="1349" spans="1:10" ht="13.5" thickBot="1" x14ac:dyDescent="0.25">
      <c r="A1349" s="855"/>
      <c r="B1349" s="855"/>
      <c r="C1349" s="855"/>
      <c r="D1349" s="855"/>
      <c r="E1349" s="855" t="s">
        <v>13212</v>
      </c>
      <c r="F1349" s="856">
        <v>5.5350400000000004</v>
      </c>
      <c r="G1349" s="855"/>
      <c r="H1349" s="857" t="s">
        <v>13213</v>
      </c>
      <c r="I1349" s="857"/>
      <c r="J1349" s="856">
        <v>25.14</v>
      </c>
    </row>
    <row r="1350" spans="1:10" ht="0.95" customHeight="1" thickTop="1" x14ac:dyDescent="0.2">
      <c r="A1350" s="858"/>
      <c r="B1350" s="858"/>
      <c r="C1350" s="858"/>
      <c r="D1350" s="858"/>
      <c r="E1350" s="858"/>
      <c r="F1350" s="858"/>
      <c r="G1350" s="858"/>
      <c r="H1350" s="858"/>
      <c r="I1350" s="858"/>
      <c r="J1350" s="858"/>
    </row>
    <row r="1351" spans="1:10" ht="18" customHeight="1" x14ac:dyDescent="0.2">
      <c r="A1351" s="833" t="s">
        <v>13749</v>
      </c>
      <c r="B1351" s="834" t="s">
        <v>13186</v>
      </c>
      <c r="C1351" s="833" t="s">
        <v>13187</v>
      </c>
      <c r="D1351" s="833" t="s">
        <v>13188</v>
      </c>
      <c r="E1351" s="835" t="s">
        <v>13189</v>
      </c>
      <c r="F1351" s="835"/>
      <c r="G1351" s="836" t="s">
        <v>13190</v>
      </c>
      <c r="H1351" s="834" t="s">
        <v>13191</v>
      </c>
      <c r="I1351" s="834" t="s">
        <v>13192</v>
      </c>
      <c r="J1351" s="834" t="s">
        <v>13193</v>
      </c>
    </row>
    <row r="1352" spans="1:10" ht="36" customHeight="1" x14ac:dyDescent="0.2">
      <c r="A1352" s="837" t="s">
        <v>13194</v>
      </c>
      <c r="B1352" s="838" t="s">
        <v>13750</v>
      </c>
      <c r="C1352" s="837" t="s">
        <v>7</v>
      </c>
      <c r="D1352" s="837" t="s">
        <v>2560</v>
      </c>
      <c r="E1352" s="839" t="s">
        <v>13736</v>
      </c>
      <c r="F1352" s="839"/>
      <c r="G1352" s="840" t="s">
        <v>18</v>
      </c>
      <c r="H1352" s="841">
        <v>1</v>
      </c>
      <c r="I1352" s="842">
        <v>26.55</v>
      </c>
      <c r="J1352" s="842">
        <v>26.55</v>
      </c>
    </row>
    <row r="1353" spans="1:10" ht="24" customHeight="1" x14ac:dyDescent="0.2">
      <c r="A1353" s="843" t="s">
        <v>13197</v>
      </c>
      <c r="B1353" s="844" t="s">
        <v>13737</v>
      </c>
      <c r="C1353" s="843" t="s">
        <v>7</v>
      </c>
      <c r="D1353" s="843" t="s">
        <v>60</v>
      </c>
      <c r="E1353" s="845" t="s">
        <v>13196</v>
      </c>
      <c r="F1353" s="845"/>
      <c r="G1353" s="846" t="s">
        <v>23</v>
      </c>
      <c r="H1353" s="847">
        <v>7.2999999999999995E-2</v>
      </c>
      <c r="I1353" s="848">
        <v>13.34</v>
      </c>
      <c r="J1353" s="848">
        <v>0.97382000000000002</v>
      </c>
    </row>
    <row r="1354" spans="1:10" ht="24" customHeight="1" x14ac:dyDescent="0.2">
      <c r="A1354" s="843" t="s">
        <v>13197</v>
      </c>
      <c r="B1354" s="844" t="s">
        <v>13277</v>
      </c>
      <c r="C1354" s="843" t="s">
        <v>7</v>
      </c>
      <c r="D1354" s="843" t="s">
        <v>58</v>
      </c>
      <c r="E1354" s="845" t="s">
        <v>13196</v>
      </c>
      <c r="F1354" s="845"/>
      <c r="G1354" s="846" t="s">
        <v>23</v>
      </c>
      <c r="H1354" s="847">
        <v>7.2999999999999995E-2</v>
      </c>
      <c r="I1354" s="848">
        <v>17.38</v>
      </c>
      <c r="J1354" s="848">
        <v>1.26874</v>
      </c>
    </row>
    <row r="1355" spans="1:10" ht="48" customHeight="1" x14ac:dyDescent="0.2">
      <c r="A1355" s="849" t="s">
        <v>13199</v>
      </c>
      <c r="B1355" s="850" t="s">
        <v>13751</v>
      </c>
      <c r="C1355" s="849" t="s">
        <v>7</v>
      </c>
      <c r="D1355" s="849" t="s">
        <v>5583</v>
      </c>
      <c r="E1355" s="851" t="s">
        <v>13220</v>
      </c>
      <c r="F1355" s="851"/>
      <c r="G1355" s="852" t="s">
        <v>18</v>
      </c>
      <c r="H1355" s="853">
        <v>1.0149999999999999</v>
      </c>
      <c r="I1355" s="854">
        <v>23.91</v>
      </c>
      <c r="J1355" s="854">
        <v>24.268650000000001</v>
      </c>
    </row>
    <row r="1356" spans="1:10" ht="24" customHeight="1" x14ac:dyDescent="0.2">
      <c r="A1356" s="849" t="s">
        <v>13199</v>
      </c>
      <c r="B1356" s="850" t="s">
        <v>13739</v>
      </c>
      <c r="C1356" s="849" t="s">
        <v>7</v>
      </c>
      <c r="D1356" s="849" t="s">
        <v>6886</v>
      </c>
      <c r="E1356" s="851" t="s">
        <v>13220</v>
      </c>
      <c r="F1356" s="851"/>
      <c r="G1356" s="852" t="s">
        <v>38</v>
      </c>
      <c r="H1356" s="853">
        <v>8.9999999999999993E-3</v>
      </c>
      <c r="I1356" s="854">
        <v>3.78</v>
      </c>
      <c r="J1356" s="854">
        <v>3.4020000000000002E-2</v>
      </c>
    </row>
    <row r="1357" spans="1:10" ht="25.5" x14ac:dyDescent="0.2">
      <c r="A1357" s="855"/>
      <c r="B1357" s="855"/>
      <c r="C1357" s="855"/>
      <c r="D1357" s="855"/>
      <c r="E1357" s="855" t="s">
        <v>13209</v>
      </c>
      <c r="F1357" s="856">
        <v>0.92</v>
      </c>
      <c r="G1357" s="855" t="s">
        <v>13210</v>
      </c>
      <c r="H1357" s="856">
        <v>0.77</v>
      </c>
      <c r="I1357" s="855" t="s">
        <v>13211</v>
      </c>
      <c r="J1357" s="856">
        <v>1.69</v>
      </c>
    </row>
    <row r="1358" spans="1:10" ht="13.5" thickBot="1" x14ac:dyDescent="0.25">
      <c r="A1358" s="855"/>
      <c r="B1358" s="855"/>
      <c r="C1358" s="855"/>
      <c r="D1358" s="855"/>
      <c r="E1358" s="855" t="s">
        <v>13212</v>
      </c>
      <c r="F1358" s="856">
        <v>7.4977200000000002</v>
      </c>
      <c r="G1358" s="855"/>
      <c r="H1358" s="857" t="s">
        <v>13213</v>
      </c>
      <c r="I1358" s="857"/>
      <c r="J1358" s="856">
        <v>34.049999999999997</v>
      </c>
    </row>
    <row r="1359" spans="1:10" ht="0.95" customHeight="1" thickTop="1" x14ac:dyDescent="0.2">
      <c r="A1359" s="858"/>
      <c r="B1359" s="858"/>
      <c r="C1359" s="858"/>
      <c r="D1359" s="858"/>
      <c r="E1359" s="858"/>
      <c r="F1359" s="858"/>
      <c r="G1359" s="858"/>
      <c r="H1359" s="858"/>
      <c r="I1359" s="858"/>
      <c r="J1359" s="858"/>
    </row>
    <row r="1360" spans="1:10" ht="18" customHeight="1" x14ac:dyDescent="0.2">
      <c r="A1360" s="833" t="s">
        <v>13752</v>
      </c>
      <c r="B1360" s="834" t="s">
        <v>13186</v>
      </c>
      <c r="C1360" s="833" t="s">
        <v>13187</v>
      </c>
      <c r="D1360" s="833" t="s">
        <v>13188</v>
      </c>
      <c r="E1360" s="835" t="s">
        <v>13189</v>
      </c>
      <c r="F1360" s="835"/>
      <c r="G1360" s="836" t="s">
        <v>13190</v>
      </c>
      <c r="H1360" s="834" t="s">
        <v>13191</v>
      </c>
      <c r="I1360" s="834" t="s">
        <v>13192</v>
      </c>
      <c r="J1360" s="834" t="s">
        <v>13193</v>
      </c>
    </row>
    <row r="1361" spans="1:10" ht="36" customHeight="1" x14ac:dyDescent="0.2">
      <c r="A1361" s="837" t="s">
        <v>13194</v>
      </c>
      <c r="B1361" s="838" t="s">
        <v>13753</v>
      </c>
      <c r="C1361" s="837" t="s">
        <v>7</v>
      </c>
      <c r="D1361" s="837" t="s">
        <v>520</v>
      </c>
      <c r="E1361" s="839" t="s">
        <v>13736</v>
      </c>
      <c r="F1361" s="839"/>
      <c r="G1361" s="840" t="s">
        <v>38</v>
      </c>
      <c r="H1361" s="841">
        <v>1</v>
      </c>
      <c r="I1361" s="842">
        <v>16.43</v>
      </c>
      <c r="J1361" s="842">
        <v>16.43</v>
      </c>
    </row>
    <row r="1362" spans="1:10" ht="36" customHeight="1" x14ac:dyDescent="0.2">
      <c r="A1362" s="843" t="s">
        <v>13197</v>
      </c>
      <c r="B1362" s="844" t="s">
        <v>13754</v>
      </c>
      <c r="C1362" s="843" t="s">
        <v>7</v>
      </c>
      <c r="D1362" s="843" t="s">
        <v>515</v>
      </c>
      <c r="E1362" s="845" t="s">
        <v>13736</v>
      </c>
      <c r="F1362" s="845"/>
      <c r="G1362" s="846" t="s">
        <v>38</v>
      </c>
      <c r="H1362" s="847">
        <v>1</v>
      </c>
      <c r="I1362" s="848">
        <v>5.04</v>
      </c>
      <c r="J1362" s="848">
        <v>5.04</v>
      </c>
    </row>
    <row r="1363" spans="1:10" ht="36" customHeight="1" x14ac:dyDescent="0.2">
      <c r="A1363" s="843" t="s">
        <v>13197</v>
      </c>
      <c r="B1363" s="844" t="s">
        <v>13755</v>
      </c>
      <c r="C1363" s="843" t="s">
        <v>7</v>
      </c>
      <c r="D1363" s="843" t="s">
        <v>2264</v>
      </c>
      <c r="E1363" s="845" t="s">
        <v>13736</v>
      </c>
      <c r="F1363" s="845"/>
      <c r="G1363" s="846" t="s">
        <v>38</v>
      </c>
      <c r="H1363" s="847">
        <v>1</v>
      </c>
      <c r="I1363" s="848">
        <v>11.39</v>
      </c>
      <c r="J1363" s="848">
        <v>11.39</v>
      </c>
    </row>
    <row r="1364" spans="1:10" ht="25.5" x14ac:dyDescent="0.2">
      <c r="A1364" s="855"/>
      <c r="B1364" s="855"/>
      <c r="C1364" s="855"/>
      <c r="D1364" s="855"/>
      <c r="E1364" s="855" t="s">
        <v>13209</v>
      </c>
      <c r="F1364" s="856">
        <v>3.73</v>
      </c>
      <c r="G1364" s="855" t="s">
        <v>13210</v>
      </c>
      <c r="H1364" s="856">
        <v>3.14</v>
      </c>
      <c r="I1364" s="855" t="s">
        <v>13211</v>
      </c>
      <c r="J1364" s="856">
        <v>6.87</v>
      </c>
    </row>
    <row r="1365" spans="1:10" ht="13.5" thickBot="1" x14ac:dyDescent="0.25">
      <c r="A1365" s="855"/>
      <c r="B1365" s="855"/>
      <c r="C1365" s="855"/>
      <c r="D1365" s="855"/>
      <c r="E1365" s="855" t="s">
        <v>13212</v>
      </c>
      <c r="F1365" s="856">
        <v>4.6398320000000002</v>
      </c>
      <c r="G1365" s="855"/>
      <c r="H1365" s="857" t="s">
        <v>13213</v>
      </c>
      <c r="I1365" s="857"/>
      <c r="J1365" s="856">
        <v>21.07</v>
      </c>
    </row>
    <row r="1366" spans="1:10" ht="0.95" customHeight="1" thickTop="1" x14ac:dyDescent="0.2">
      <c r="A1366" s="858"/>
      <c r="B1366" s="858"/>
      <c r="C1366" s="858"/>
      <c r="D1366" s="858"/>
      <c r="E1366" s="858"/>
      <c r="F1366" s="858"/>
      <c r="G1366" s="858"/>
      <c r="H1366" s="858"/>
      <c r="I1366" s="858"/>
      <c r="J1366" s="858"/>
    </row>
    <row r="1367" spans="1:10" ht="18" customHeight="1" x14ac:dyDescent="0.2">
      <c r="A1367" s="833" t="s">
        <v>13756</v>
      </c>
      <c r="B1367" s="834" t="s">
        <v>13186</v>
      </c>
      <c r="C1367" s="833" t="s">
        <v>13187</v>
      </c>
      <c r="D1367" s="833" t="s">
        <v>13188</v>
      </c>
      <c r="E1367" s="835" t="s">
        <v>13189</v>
      </c>
      <c r="F1367" s="835"/>
      <c r="G1367" s="836" t="s">
        <v>13190</v>
      </c>
      <c r="H1367" s="834" t="s">
        <v>13191</v>
      </c>
      <c r="I1367" s="834" t="s">
        <v>13192</v>
      </c>
      <c r="J1367" s="834" t="s">
        <v>13193</v>
      </c>
    </row>
    <row r="1368" spans="1:10" ht="36" customHeight="1" x14ac:dyDescent="0.2">
      <c r="A1368" s="837" t="s">
        <v>13194</v>
      </c>
      <c r="B1368" s="838" t="s">
        <v>13757</v>
      </c>
      <c r="C1368" s="837" t="s">
        <v>7</v>
      </c>
      <c r="D1368" s="837" t="s">
        <v>2306</v>
      </c>
      <c r="E1368" s="839" t="s">
        <v>13736</v>
      </c>
      <c r="F1368" s="839"/>
      <c r="G1368" s="840" t="s">
        <v>38</v>
      </c>
      <c r="H1368" s="841">
        <v>1</v>
      </c>
      <c r="I1368" s="842">
        <v>29.11</v>
      </c>
      <c r="J1368" s="842">
        <v>29.11</v>
      </c>
    </row>
    <row r="1369" spans="1:10" ht="36" customHeight="1" x14ac:dyDescent="0.2">
      <c r="A1369" s="843" t="s">
        <v>13197</v>
      </c>
      <c r="B1369" s="844" t="s">
        <v>13754</v>
      </c>
      <c r="C1369" s="843" t="s">
        <v>7</v>
      </c>
      <c r="D1369" s="843" t="s">
        <v>515</v>
      </c>
      <c r="E1369" s="845" t="s">
        <v>13736</v>
      </c>
      <c r="F1369" s="845"/>
      <c r="G1369" s="846" t="s">
        <v>38</v>
      </c>
      <c r="H1369" s="847">
        <v>1</v>
      </c>
      <c r="I1369" s="848">
        <v>5.04</v>
      </c>
      <c r="J1369" s="848">
        <v>5.04</v>
      </c>
    </row>
    <row r="1370" spans="1:10" ht="36" customHeight="1" x14ac:dyDescent="0.2">
      <c r="A1370" s="843" t="s">
        <v>13197</v>
      </c>
      <c r="B1370" s="844" t="s">
        <v>13758</v>
      </c>
      <c r="C1370" s="843" t="s">
        <v>7</v>
      </c>
      <c r="D1370" s="843" t="s">
        <v>535</v>
      </c>
      <c r="E1370" s="845" t="s">
        <v>13736</v>
      </c>
      <c r="F1370" s="845"/>
      <c r="G1370" s="846" t="s">
        <v>38</v>
      </c>
      <c r="H1370" s="847">
        <v>1</v>
      </c>
      <c r="I1370" s="848">
        <v>24.07</v>
      </c>
      <c r="J1370" s="848">
        <v>24.07</v>
      </c>
    </row>
    <row r="1371" spans="1:10" ht="25.5" x14ac:dyDescent="0.2">
      <c r="A1371" s="855"/>
      <c r="B1371" s="855"/>
      <c r="C1371" s="855"/>
      <c r="D1371" s="855"/>
      <c r="E1371" s="855" t="s">
        <v>13209</v>
      </c>
      <c r="F1371" s="856">
        <v>6.84</v>
      </c>
      <c r="G1371" s="855" t="s">
        <v>13210</v>
      </c>
      <c r="H1371" s="856">
        <v>5.75</v>
      </c>
      <c r="I1371" s="855" t="s">
        <v>13211</v>
      </c>
      <c r="J1371" s="856">
        <v>12.59</v>
      </c>
    </row>
    <row r="1372" spans="1:10" ht="13.5" thickBot="1" x14ac:dyDescent="0.25">
      <c r="A1372" s="855"/>
      <c r="B1372" s="855"/>
      <c r="C1372" s="855"/>
      <c r="D1372" s="855"/>
      <c r="E1372" s="855" t="s">
        <v>13212</v>
      </c>
      <c r="F1372" s="856">
        <v>8.2206639999999993</v>
      </c>
      <c r="G1372" s="855"/>
      <c r="H1372" s="857" t="s">
        <v>13213</v>
      </c>
      <c r="I1372" s="857"/>
      <c r="J1372" s="856">
        <v>37.33</v>
      </c>
    </row>
    <row r="1373" spans="1:10" ht="0.95" customHeight="1" thickTop="1" x14ac:dyDescent="0.2">
      <c r="A1373" s="858"/>
      <c r="B1373" s="858"/>
      <c r="C1373" s="858"/>
      <c r="D1373" s="858"/>
      <c r="E1373" s="858"/>
      <c r="F1373" s="858"/>
      <c r="G1373" s="858"/>
      <c r="H1373" s="858"/>
      <c r="I1373" s="858"/>
      <c r="J1373" s="858"/>
    </row>
    <row r="1374" spans="1:10" ht="18" customHeight="1" x14ac:dyDescent="0.2">
      <c r="A1374" s="833" t="s">
        <v>13759</v>
      </c>
      <c r="B1374" s="834" t="s">
        <v>13186</v>
      </c>
      <c r="C1374" s="833" t="s">
        <v>13187</v>
      </c>
      <c r="D1374" s="833" t="s">
        <v>13188</v>
      </c>
      <c r="E1374" s="835" t="s">
        <v>13189</v>
      </c>
      <c r="F1374" s="835"/>
      <c r="G1374" s="836" t="s">
        <v>13190</v>
      </c>
      <c r="H1374" s="834" t="s">
        <v>13191</v>
      </c>
      <c r="I1374" s="834" t="s">
        <v>13192</v>
      </c>
      <c r="J1374" s="834" t="s">
        <v>13193</v>
      </c>
    </row>
    <row r="1375" spans="1:10" ht="36" customHeight="1" x14ac:dyDescent="0.2">
      <c r="A1375" s="837" t="s">
        <v>13194</v>
      </c>
      <c r="B1375" s="838" t="s">
        <v>13760</v>
      </c>
      <c r="C1375" s="837" t="s">
        <v>7</v>
      </c>
      <c r="D1375" s="837" t="s">
        <v>522</v>
      </c>
      <c r="E1375" s="839" t="s">
        <v>13736</v>
      </c>
      <c r="F1375" s="839"/>
      <c r="G1375" s="840" t="s">
        <v>38</v>
      </c>
      <c r="H1375" s="841">
        <v>1</v>
      </c>
      <c r="I1375" s="842">
        <v>25.98</v>
      </c>
      <c r="J1375" s="842">
        <v>25.98</v>
      </c>
    </row>
    <row r="1376" spans="1:10" ht="36" customHeight="1" x14ac:dyDescent="0.2">
      <c r="A1376" s="843" t="s">
        <v>13197</v>
      </c>
      <c r="B1376" s="844" t="s">
        <v>13754</v>
      </c>
      <c r="C1376" s="843" t="s">
        <v>7</v>
      </c>
      <c r="D1376" s="843" t="s">
        <v>515</v>
      </c>
      <c r="E1376" s="845" t="s">
        <v>13736</v>
      </c>
      <c r="F1376" s="845"/>
      <c r="G1376" s="846" t="s">
        <v>38</v>
      </c>
      <c r="H1376" s="847">
        <v>1</v>
      </c>
      <c r="I1376" s="848">
        <v>5.04</v>
      </c>
      <c r="J1376" s="848">
        <v>5.04</v>
      </c>
    </row>
    <row r="1377" spans="1:10" ht="36" customHeight="1" x14ac:dyDescent="0.2">
      <c r="A1377" s="843" t="s">
        <v>13197</v>
      </c>
      <c r="B1377" s="844" t="s">
        <v>13761</v>
      </c>
      <c r="C1377" s="843" t="s">
        <v>7</v>
      </c>
      <c r="D1377" s="843" t="s">
        <v>2268</v>
      </c>
      <c r="E1377" s="845" t="s">
        <v>13736</v>
      </c>
      <c r="F1377" s="845"/>
      <c r="G1377" s="846" t="s">
        <v>38</v>
      </c>
      <c r="H1377" s="847">
        <v>1</v>
      </c>
      <c r="I1377" s="848">
        <v>20.94</v>
      </c>
      <c r="J1377" s="848">
        <v>20.94</v>
      </c>
    </row>
    <row r="1378" spans="1:10" ht="25.5" x14ac:dyDescent="0.2">
      <c r="A1378" s="855"/>
      <c r="B1378" s="855"/>
      <c r="C1378" s="855"/>
      <c r="D1378" s="855"/>
      <c r="E1378" s="855" t="s">
        <v>13209</v>
      </c>
      <c r="F1378" s="856">
        <v>5.81</v>
      </c>
      <c r="G1378" s="855" t="s">
        <v>13210</v>
      </c>
      <c r="H1378" s="856">
        <v>4.88</v>
      </c>
      <c r="I1378" s="855" t="s">
        <v>13211</v>
      </c>
      <c r="J1378" s="856">
        <v>10.69</v>
      </c>
    </row>
    <row r="1379" spans="1:10" ht="13.5" thickBot="1" x14ac:dyDescent="0.25">
      <c r="A1379" s="855"/>
      <c r="B1379" s="855"/>
      <c r="C1379" s="855"/>
      <c r="D1379" s="855"/>
      <c r="E1379" s="855" t="s">
        <v>13212</v>
      </c>
      <c r="F1379" s="856">
        <v>7.3367519999999997</v>
      </c>
      <c r="G1379" s="855"/>
      <c r="H1379" s="857" t="s">
        <v>13213</v>
      </c>
      <c r="I1379" s="857"/>
      <c r="J1379" s="856">
        <v>33.32</v>
      </c>
    </row>
    <row r="1380" spans="1:10" ht="0.95" customHeight="1" thickTop="1" x14ac:dyDescent="0.2">
      <c r="A1380" s="858"/>
      <c r="B1380" s="858"/>
      <c r="C1380" s="858"/>
      <c r="D1380" s="858"/>
      <c r="E1380" s="858"/>
      <c r="F1380" s="858"/>
      <c r="G1380" s="858"/>
      <c r="H1380" s="858"/>
      <c r="I1380" s="858"/>
      <c r="J1380" s="858"/>
    </row>
    <row r="1381" spans="1:10" ht="18" customHeight="1" x14ac:dyDescent="0.2">
      <c r="A1381" s="833" t="s">
        <v>13762</v>
      </c>
      <c r="B1381" s="834" t="s">
        <v>13186</v>
      </c>
      <c r="C1381" s="833" t="s">
        <v>13187</v>
      </c>
      <c r="D1381" s="833" t="s">
        <v>13188</v>
      </c>
      <c r="E1381" s="835" t="s">
        <v>13189</v>
      </c>
      <c r="F1381" s="835"/>
      <c r="G1381" s="836" t="s">
        <v>13190</v>
      </c>
      <c r="H1381" s="834" t="s">
        <v>13191</v>
      </c>
      <c r="I1381" s="834" t="s">
        <v>13192</v>
      </c>
      <c r="J1381" s="834" t="s">
        <v>13193</v>
      </c>
    </row>
    <row r="1382" spans="1:10" ht="36" customHeight="1" x14ac:dyDescent="0.2">
      <c r="A1382" s="837" t="s">
        <v>13194</v>
      </c>
      <c r="B1382" s="838" t="s">
        <v>13763</v>
      </c>
      <c r="C1382" s="837" t="s">
        <v>7</v>
      </c>
      <c r="D1382" s="837" t="s">
        <v>2283</v>
      </c>
      <c r="E1382" s="839" t="s">
        <v>13736</v>
      </c>
      <c r="F1382" s="839"/>
      <c r="G1382" s="840" t="s">
        <v>38</v>
      </c>
      <c r="H1382" s="841">
        <v>1</v>
      </c>
      <c r="I1382" s="842">
        <v>21.02</v>
      </c>
      <c r="J1382" s="842">
        <v>21.02</v>
      </c>
    </row>
    <row r="1383" spans="1:10" ht="36" customHeight="1" x14ac:dyDescent="0.2">
      <c r="A1383" s="843" t="s">
        <v>13197</v>
      </c>
      <c r="B1383" s="844" t="s">
        <v>13764</v>
      </c>
      <c r="C1383" s="843" t="s">
        <v>7</v>
      </c>
      <c r="D1383" s="843" t="s">
        <v>532</v>
      </c>
      <c r="E1383" s="845" t="s">
        <v>13736</v>
      </c>
      <c r="F1383" s="845"/>
      <c r="G1383" s="846" t="s">
        <v>38</v>
      </c>
      <c r="H1383" s="847">
        <v>1</v>
      </c>
      <c r="I1383" s="848">
        <v>15.98</v>
      </c>
      <c r="J1383" s="848">
        <v>15.98</v>
      </c>
    </row>
    <row r="1384" spans="1:10" ht="36" customHeight="1" x14ac:dyDescent="0.2">
      <c r="A1384" s="843" t="s">
        <v>13197</v>
      </c>
      <c r="B1384" s="844" t="s">
        <v>13754</v>
      </c>
      <c r="C1384" s="843" t="s">
        <v>7</v>
      </c>
      <c r="D1384" s="843" t="s">
        <v>515</v>
      </c>
      <c r="E1384" s="845" t="s">
        <v>13736</v>
      </c>
      <c r="F1384" s="845"/>
      <c r="G1384" s="846" t="s">
        <v>38</v>
      </c>
      <c r="H1384" s="847">
        <v>1</v>
      </c>
      <c r="I1384" s="848">
        <v>5.04</v>
      </c>
      <c r="J1384" s="848">
        <v>5.04</v>
      </c>
    </row>
    <row r="1385" spans="1:10" ht="25.5" x14ac:dyDescent="0.2">
      <c r="A1385" s="855"/>
      <c r="B1385" s="855"/>
      <c r="C1385" s="855"/>
      <c r="D1385" s="855"/>
      <c r="E1385" s="855" t="s">
        <v>13209</v>
      </c>
      <c r="F1385" s="856">
        <v>4.78</v>
      </c>
      <c r="G1385" s="855" t="s">
        <v>13210</v>
      </c>
      <c r="H1385" s="856">
        <v>4.0199999999999996</v>
      </c>
      <c r="I1385" s="855" t="s">
        <v>13211</v>
      </c>
      <c r="J1385" s="856">
        <v>8.8000000000000007</v>
      </c>
    </row>
    <row r="1386" spans="1:10" ht="13.5" thickBot="1" x14ac:dyDescent="0.25">
      <c r="A1386" s="855"/>
      <c r="B1386" s="855"/>
      <c r="C1386" s="855"/>
      <c r="D1386" s="855"/>
      <c r="E1386" s="855" t="s">
        <v>13212</v>
      </c>
      <c r="F1386" s="856">
        <v>5.9360480000000004</v>
      </c>
      <c r="G1386" s="855"/>
      <c r="H1386" s="857" t="s">
        <v>13213</v>
      </c>
      <c r="I1386" s="857"/>
      <c r="J1386" s="856">
        <v>26.96</v>
      </c>
    </row>
    <row r="1387" spans="1:10" ht="0.95" customHeight="1" thickTop="1" x14ac:dyDescent="0.2">
      <c r="A1387" s="858"/>
      <c r="B1387" s="858"/>
      <c r="C1387" s="858"/>
      <c r="D1387" s="858"/>
      <c r="E1387" s="858"/>
      <c r="F1387" s="858"/>
      <c r="G1387" s="858"/>
      <c r="H1387" s="858"/>
      <c r="I1387" s="858"/>
      <c r="J1387" s="858"/>
    </row>
    <row r="1388" spans="1:10" ht="18" customHeight="1" x14ac:dyDescent="0.2">
      <c r="A1388" s="833" t="s">
        <v>13765</v>
      </c>
      <c r="B1388" s="834" t="s">
        <v>13186</v>
      </c>
      <c r="C1388" s="833" t="s">
        <v>13187</v>
      </c>
      <c r="D1388" s="833" t="s">
        <v>13188</v>
      </c>
      <c r="E1388" s="835" t="s">
        <v>13189</v>
      </c>
      <c r="F1388" s="835"/>
      <c r="G1388" s="836" t="s">
        <v>13190</v>
      </c>
      <c r="H1388" s="834" t="s">
        <v>13191</v>
      </c>
      <c r="I1388" s="834" t="s">
        <v>13192</v>
      </c>
      <c r="J1388" s="834" t="s">
        <v>13193</v>
      </c>
    </row>
    <row r="1389" spans="1:10" ht="36" customHeight="1" x14ac:dyDescent="0.2">
      <c r="A1389" s="837" t="s">
        <v>13194</v>
      </c>
      <c r="B1389" s="838" t="s">
        <v>13766</v>
      </c>
      <c r="C1389" s="837" t="s">
        <v>7</v>
      </c>
      <c r="D1389" s="837" t="s">
        <v>2280</v>
      </c>
      <c r="E1389" s="839" t="s">
        <v>13736</v>
      </c>
      <c r="F1389" s="839"/>
      <c r="G1389" s="840" t="s">
        <v>38</v>
      </c>
      <c r="H1389" s="841">
        <v>1</v>
      </c>
      <c r="I1389" s="842">
        <v>25.37</v>
      </c>
      <c r="J1389" s="842">
        <v>25.37</v>
      </c>
    </row>
    <row r="1390" spans="1:10" ht="36" customHeight="1" x14ac:dyDescent="0.2">
      <c r="A1390" s="843" t="s">
        <v>13197</v>
      </c>
      <c r="B1390" s="844" t="s">
        <v>13754</v>
      </c>
      <c r="C1390" s="843" t="s">
        <v>7</v>
      </c>
      <c r="D1390" s="843" t="s">
        <v>515</v>
      </c>
      <c r="E1390" s="845" t="s">
        <v>13736</v>
      </c>
      <c r="F1390" s="845"/>
      <c r="G1390" s="846" t="s">
        <v>38</v>
      </c>
      <c r="H1390" s="847">
        <v>1</v>
      </c>
      <c r="I1390" s="848">
        <v>5.04</v>
      </c>
      <c r="J1390" s="848">
        <v>5.04</v>
      </c>
    </row>
    <row r="1391" spans="1:10" ht="36" customHeight="1" x14ac:dyDescent="0.2">
      <c r="A1391" s="843" t="s">
        <v>13197</v>
      </c>
      <c r="B1391" s="844" t="s">
        <v>13767</v>
      </c>
      <c r="C1391" s="843" t="s">
        <v>7</v>
      </c>
      <c r="D1391" s="843" t="s">
        <v>62</v>
      </c>
      <c r="E1391" s="845" t="s">
        <v>13736</v>
      </c>
      <c r="F1391" s="845"/>
      <c r="G1391" s="846" t="s">
        <v>38</v>
      </c>
      <c r="H1391" s="847">
        <v>1</v>
      </c>
      <c r="I1391" s="848">
        <v>20.329999999999998</v>
      </c>
      <c r="J1391" s="848">
        <v>20.329999999999998</v>
      </c>
    </row>
    <row r="1392" spans="1:10" ht="25.5" x14ac:dyDescent="0.2">
      <c r="A1392" s="855"/>
      <c r="B1392" s="855"/>
      <c r="C1392" s="855"/>
      <c r="D1392" s="855"/>
      <c r="E1392" s="855" t="s">
        <v>13209</v>
      </c>
      <c r="F1392" s="856">
        <v>7.14</v>
      </c>
      <c r="G1392" s="855" t="s">
        <v>13210</v>
      </c>
      <c r="H1392" s="856">
        <v>6</v>
      </c>
      <c r="I1392" s="855" t="s">
        <v>13211</v>
      </c>
      <c r="J1392" s="856">
        <v>13.14</v>
      </c>
    </row>
    <row r="1393" spans="1:10" ht="13.5" thickBot="1" x14ac:dyDescent="0.25">
      <c r="A1393" s="855"/>
      <c r="B1393" s="855"/>
      <c r="C1393" s="855"/>
      <c r="D1393" s="855"/>
      <c r="E1393" s="855" t="s">
        <v>13212</v>
      </c>
      <c r="F1393" s="856">
        <v>7.1644880000000004</v>
      </c>
      <c r="G1393" s="855"/>
      <c r="H1393" s="857" t="s">
        <v>13213</v>
      </c>
      <c r="I1393" s="857"/>
      <c r="J1393" s="856">
        <v>32.53</v>
      </c>
    </row>
    <row r="1394" spans="1:10" ht="0.95" customHeight="1" thickTop="1" x14ac:dyDescent="0.2">
      <c r="A1394" s="858"/>
      <c r="B1394" s="858"/>
      <c r="C1394" s="858"/>
      <c r="D1394" s="858"/>
      <c r="E1394" s="858"/>
      <c r="F1394" s="858"/>
      <c r="G1394" s="858"/>
      <c r="H1394" s="858"/>
      <c r="I1394" s="858"/>
      <c r="J1394" s="858"/>
    </row>
    <row r="1395" spans="1:10" ht="18" customHeight="1" x14ac:dyDescent="0.2">
      <c r="A1395" s="833" t="s">
        <v>13768</v>
      </c>
      <c r="B1395" s="834" t="s">
        <v>13186</v>
      </c>
      <c r="C1395" s="833" t="s">
        <v>13187</v>
      </c>
      <c r="D1395" s="833" t="s">
        <v>13188</v>
      </c>
      <c r="E1395" s="835" t="s">
        <v>13189</v>
      </c>
      <c r="F1395" s="835"/>
      <c r="G1395" s="836" t="s">
        <v>13190</v>
      </c>
      <c r="H1395" s="834" t="s">
        <v>13191</v>
      </c>
      <c r="I1395" s="834" t="s">
        <v>13192</v>
      </c>
      <c r="J1395" s="834" t="s">
        <v>13193</v>
      </c>
    </row>
    <row r="1396" spans="1:10" ht="36" customHeight="1" x14ac:dyDescent="0.2">
      <c r="A1396" s="837" t="s">
        <v>13194</v>
      </c>
      <c r="B1396" s="838" t="s">
        <v>13769</v>
      </c>
      <c r="C1396" s="837" t="s">
        <v>7</v>
      </c>
      <c r="D1396" s="837" t="s">
        <v>2282</v>
      </c>
      <c r="E1396" s="839" t="s">
        <v>13736</v>
      </c>
      <c r="F1396" s="839"/>
      <c r="G1396" s="840" t="s">
        <v>38</v>
      </c>
      <c r="H1396" s="841">
        <v>1</v>
      </c>
      <c r="I1396" s="842">
        <v>19.59</v>
      </c>
      <c r="J1396" s="842">
        <v>19.59</v>
      </c>
    </row>
    <row r="1397" spans="1:10" ht="36" customHeight="1" x14ac:dyDescent="0.2">
      <c r="A1397" s="843" t="s">
        <v>13197</v>
      </c>
      <c r="B1397" s="844" t="s">
        <v>13754</v>
      </c>
      <c r="C1397" s="843" t="s">
        <v>7</v>
      </c>
      <c r="D1397" s="843" t="s">
        <v>515</v>
      </c>
      <c r="E1397" s="845" t="s">
        <v>13736</v>
      </c>
      <c r="F1397" s="845"/>
      <c r="G1397" s="846" t="s">
        <v>38</v>
      </c>
      <c r="H1397" s="847">
        <v>1</v>
      </c>
      <c r="I1397" s="848">
        <v>5.04</v>
      </c>
      <c r="J1397" s="848">
        <v>5.04</v>
      </c>
    </row>
    <row r="1398" spans="1:10" ht="36" customHeight="1" x14ac:dyDescent="0.2">
      <c r="A1398" s="843" t="s">
        <v>13197</v>
      </c>
      <c r="B1398" s="844" t="s">
        <v>13770</v>
      </c>
      <c r="C1398" s="843" t="s">
        <v>7</v>
      </c>
      <c r="D1398" s="843" t="s">
        <v>531</v>
      </c>
      <c r="E1398" s="845" t="s">
        <v>13736</v>
      </c>
      <c r="F1398" s="845"/>
      <c r="G1398" s="846" t="s">
        <v>38</v>
      </c>
      <c r="H1398" s="847">
        <v>1</v>
      </c>
      <c r="I1398" s="848">
        <v>14.55</v>
      </c>
      <c r="J1398" s="848">
        <v>14.55</v>
      </c>
    </row>
    <row r="1399" spans="1:10" ht="25.5" x14ac:dyDescent="0.2">
      <c r="A1399" s="855"/>
      <c r="B1399" s="855"/>
      <c r="C1399" s="855"/>
      <c r="D1399" s="855"/>
      <c r="E1399" s="855" t="s">
        <v>13209</v>
      </c>
      <c r="F1399" s="856">
        <v>4.78</v>
      </c>
      <c r="G1399" s="855" t="s">
        <v>13210</v>
      </c>
      <c r="H1399" s="856">
        <v>4.0199999999999996</v>
      </c>
      <c r="I1399" s="855" t="s">
        <v>13211</v>
      </c>
      <c r="J1399" s="856">
        <v>8.8000000000000007</v>
      </c>
    </row>
    <row r="1400" spans="1:10" ht="13.5" thickBot="1" x14ac:dyDescent="0.25">
      <c r="A1400" s="855"/>
      <c r="B1400" s="855"/>
      <c r="C1400" s="855"/>
      <c r="D1400" s="855"/>
      <c r="E1400" s="855" t="s">
        <v>13212</v>
      </c>
      <c r="F1400" s="856">
        <v>5.532216</v>
      </c>
      <c r="G1400" s="855"/>
      <c r="H1400" s="857" t="s">
        <v>13213</v>
      </c>
      <c r="I1400" s="857"/>
      <c r="J1400" s="856">
        <v>25.12</v>
      </c>
    </row>
    <row r="1401" spans="1:10" ht="0.95" customHeight="1" thickTop="1" x14ac:dyDescent="0.2">
      <c r="A1401" s="858"/>
      <c r="B1401" s="858"/>
      <c r="C1401" s="858"/>
      <c r="D1401" s="858"/>
      <c r="E1401" s="858"/>
      <c r="F1401" s="858"/>
      <c r="G1401" s="858"/>
      <c r="H1401" s="858"/>
      <c r="I1401" s="858"/>
      <c r="J1401" s="858"/>
    </row>
    <row r="1402" spans="1:10" ht="18" customHeight="1" x14ac:dyDescent="0.2">
      <c r="A1402" s="833" t="s">
        <v>13771</v>
      </c>
      <c r="B1402" s="834" t="s">
        <v>13186</v>
      </c>
      <c r="C1402" s="833" t="s">
        <v>13187</v>
      </c>
      <c r="D1402" s="833" t="s">
        <v>13188</v>
      </c>
      <c r="E1402" s="835" t="s">
        <v>13189</v>
      </c>
      <c r="F1402" s="835"/>
      <c r="G1402" s="836" t="s">
        <v>13190</v>
      </c>
      <c r="H1402" s="834" t="s">
        <v>13191</v>
      </c>
      <c r="I1402" s="834" t="s">
        <v>13192</v>
      </c>
      <c r="J1402" s="834" t="s">
        <v>13193</v>
      </c>
    </row>
    <row r="1403" spans="1:10" ht="36" customHeight="1" x14ac:dyDescent="0.2">
      <c r="A1403" s="837" t="s">
        <v>13194</v>
      </c>
      <c r="B1403" s="838" t="s">
        <v>13772</v>
      </c>
      <c r="C1403" s="837" t="s">
        <v>7</v>
      </c>
      <c r="D1403" s="837" t="s">
        <v>2288</v>
      </c>
      <c r="E1403" s="839" t="s">
        <v>13736</v>
      </c>
      <c r="F1403" s="839"/>
      <c r="G1403" s="840" t="s">
        <v>38</v>
      </c>
      <c r="H1403" s="841">
        <v>1</v>
      </c>
      <c r="I1403" s="842">
        <v>32.270000000000003</v>
      </c>
      <c r="J1403" s="842">
        <v>32.270000000000003</v>
      </c>
    </row>
    <row r="1404" spans="1:10" ht="36" customHeight="1" x14ac:dyDescent="0.2">
      <c r="A1404" s="843" t="s">
        <v>13197</v>
      </c>
      <c r="B1404" s="844" t="s">
        <v>13773</v>
      </c>
      <c r="C1404" s="843" t="s">
        <v>7</v>
      </c>
      <c r="D1404" s="843" t="s">
        <v>2286</v>
      </c>
      <c r="E1404" s="845" t="s">
        <v>13736</v>
      </c>
      <c r="F1404" s="845"/>
      <c r="G1404" s="846" t="s">
        <v>38</v>
      </c>
      <c r="H1404" s="847">
        <v>1</v>
      </c>
      <c r="I1404" s="848">
        <v>27.23</v>
      </c>
      <c r="J1404" s="848">
        <v>27.23</v>
      </c>
    </row>
    <row r="1405" spans="1:10" ht="36" customHeight="1" x14ac:dyDescent="0.2">
      <c r="A1405" s="843" t="s">
        <v>13197</v>
      </c>
      <c r="B1405" s="844" t="s">
        <v>13754</v>
      </c>
      <c r="C1405" s="843" t="s">
        <v>7</v>
      </c>
      <c r="D1405" s="843" t="s">
        <v>515</v>
      </c>
      <c r="E1405" s="845" t="s">
        <v>13736</v>
      </c>
      <c r="F1405" s="845"/>
      <c r="G1405" s="846" t="s">
        <v>38</v>
      </c>
      <c r="H1405" s="847">
        <v>1</v>
      </c>
      <c r="I1405" s="848">
        <v>5.04</v>
      </c>
      <c r="J1405" s="848">
        <v>5.04</v>
      </c>
    </row>
    <row r="1406" spans="1:10" ht="25.5" x14ac:dyDescent="0.2">
      <c r="A1406" s="855"/>
      <c r="B1406" s="855"/>
      <c r="C1406" s="855"/>
      <c r="D1406" s="855"/>
      <c r="E1406" s="855" t="s">
        <v>13209</v>
      </c>
      <c r="F1406" s="856">
        <v>7.88</v>
      </c>
      <c r="G1406" s="855" t="s">
        <v>13210</v>
      </c>
      <c r="H1406" s="856">
        <v>6.62</v>
      </c>
      <c r="I1406" s="855" t="s">
        <v>13211</v>
      </c>
      <c r="J1406" s="856">
        <v>14.5</v>
      </c>
    </row>
    <row r="1407" spans="1:10" ht="13.5" thickBot="1" x14ac:dyDescent="0.25">
      <c r="A1407" s="855"/>
      <c r="B1407" s="855"/>
      <c r="C1407" s="855"/>
      <c r="D1407" s="855"/>
      <c r="E1407" s="855" t="s">
        <v>13212</v>
      </c>
      <c r="F1407" s="856">
        <v>9.1130479999999991</v>
      </c>
      <c r="G1407" s="855"/>
      <c r="H1407" s="857" t="s">
        <v>13213</v>
      </c>
      <c r="I1407" s="857"/>
      <c r="J1407" s="856">
        <v>41.38</v>
      </c>
    </row>
    <row r="1408" spans="1:10" ht="0.95" customHeight="1" thickTop="1" x14ac:dyDescent="0.2">
      <c r="A1408" s="858"/>
      <c r="B1408" s="858"/>
      <c r="C1408" s="858"/>
      <c r="D1408" s="858"/>
      <c r="E1408" s="858"/>
      <c r="F1408" s="858"/>
      <c r="G1408" s="858"/>
      <c r="H1408" s="858"/>
      <c r="I1408" s="858"/>
      <c r="J1408" s="858"/>
    </row>
    <row r="1409" spans="1:10" ht="18" customHeight="1" x14ac:dyDescent="0.2">
      <c r="A1409" s="833" t="s">
        <v>13774</v>
      </c>
      <c r="B1409" s="834" t="s">
        <v>13186</v>
      </c>
      <c r="C1409" s="833" t="s">
        <v>13187</v>
      </c>
      <c r="D1409" s="833" t="s">
        <v>13188</v>
      </c>
      <c r="E1409" s="835" t="s">
        <v>13189</v>
      </c>
      <c r="F1409" s="835"/>
      <c r="G1409" s="836" t="s">
        <v>13190</v>
      </c>
      <c r="H1409" s="834" t="s">
        <v>13191</v>
      </c>
      <c r="I1409" s="834" t="s">
        <v>13192</v>
      </c>
      <c r="J1409" s="834" t="s">
        <v>13193</v>
      </c>
    </row>
    <row r="1410" spans="1:10" ht="36" customHeight="1" x14ac:dyDescent="0.2">
      <c r="A1410" s="837" t="s">
        <v>13194</v>
      </c>
      <c r="B1410" s="838" t="s">
        <v>13775</v>
      </c>
      <c r="C1410" s="837" t="s">
        <v>7</v>
      </c>
      <c r="D1410" s="837" t="s">
        <v>2292</v>
      </c>
      <c r="E1410" s="839" t="s">
        <v>13736</v>
      </c>
      <c r="F1410" s="839"/>
      <c r="G1410" s="840" t="s">
        <v>38</v>
      </c>
      <c r="H1410" s="841">
        <v>1</v>
      </c>
      <c r="I1410" s="842">
        <v>27.78</v>
      </c>
      <c r="J1410" s="842">
        <v>27.78</v>
      </c>
    </row>
    <row r="1411" spans="1:10" ht="36" customHeight="1" x14ac:dyDescent="0.2">
      <c r="A1411" s="843" t="s">
        <v>13197</v>
      </c>
      <c r="B1411" s="844" t="s">
        <v>13776</v>
      </c>
      <c r="C1411" s="843" t="s">
        <v>7</v>
      </c>
      <c r="D1411" s="843" t="s">
        <v>2290</v>
      </c>
      <c r="E1411" s="845" t="s">
        <v>13736</v>
      </c>
      <c r="F1411" s="845"/>
      <c r="G1411" s="846" t="s">
        <v>38</v>
      </c>
      <c r="H1411" s="847">
        <v>1</v>
      </c>
      <c r="I1411" s="848">
        <v>22.74</v>
      </c>
      <c r="J1411" s="848">
        <v>22.74</v>
      </c>
    </row>
    <row r="1412" spans="1:10" ht="36" customHeight="1" x14ac:dyDescent="0.2">
      <c r="A1412" s="843" t="s">
        <v>13197</v>
      </c>
      <c r="B1412" s="844" t="s">
        <v>13754</v>
      </c>
      <c r="C1412" s="843" t="s">
        <v>7</v>
      </c>
      <c r="D1412" s="843" t="s">
        <v>515</v>
      </c>
      <c r="E1412" s="845" t="s">
        <v>13736</v>
      </c>
      <c r="F1412" s="845"/>
      <c r="G1412" s="846" t="s">
        <v>38</v>
      </c>
      <c r="H1412" s="847">
        <v>1</v>
      </c>
      <c r="I1412" s="848">
        <v>5.04</v>
      </c>
      <c r="J1412" s="848">
        <v>5.04</v>
      </c>
    </row>
    <row r="1413" spans="1:10" ht="25.5" x14ac:dyDescent="0.2">
      <c r="A1413" s="855"/>
      <c r="B1413" s="855"/>
      <c r="C1413" s="855"/>
      <c r="D1413" s="855"/>
      <c r="E1413" s="855" t="s">
        <v>13209</v>
      </c>
      <c r="F1413" s="856">
        <v>6.05</v>
      </c>
      <c r="G1413" s="855" t="s">
        <v>13210</v>
      </c>
      <c r="H1413" s="856">
        <v>5.08</v>
      </c>
      <c r="I1413" s="855" t="s">
        <v>13211</v>
      </c>
      <c r="J1413" s="856">
        <v>11.13</v>
      </c>
    </row>
    <row r="1414" spans="1:10" ht="13.5" thickBot="1" x14ac:dyDescent="0.25">
      <c r="A1414" s="855"/>
      <c r="B1414" s="855"/>
      <c r="C1414" s="855"/>
      <c r="D1414" s="855"/>
      <c r="E1414" s="855" t="s">
        <v>13212</v>
      </c>
      <c r="F1414" s="856">
        <v>7.845072</v>
      </c>
      <c r="G1414" s="855"/>
      <c r="H1414" s="857" t="s">
        <v>13213</v>
      </c>
      <c r="I1414" s="857"/>
      <c r="J1414" s="856">
        <v>35.630000000000003</v>
      </c>
    </row>
    <row r="1415" spans="1:10" ht="0.95" customHeight="1" thickTop="1" x14ac:dyDescent="0.2">
      <c r="A1415" s="858"/>
      <c r="B1415" s="858"/>
      <c r="C1415" s="858"/>
      <c r="D1415" s="858"/>
      <c r="E1415" s="858"/>
      <c r="F1415" s="858"/>
      <c r="G1415" s="858"/>
      <c r="H1415" s="858"/>
      <c r="I1415" s="858"/>
      <c r="J1415" s="858"/>
    </row>
    <row r="1416" spans="1:10" ht="18" customHeight="1" x14ac:dyDescent="0.2">
      <c r="A1416" s="833" t="s">
        <v>13777</v>
      </c>
      <c r="B1416" s="834" t="s">
        <v>13186</v>
      </c>
      <c r="C1416" s="833" t="s">
        <v>13187</v>
      </c>
      <c r="D1416" s="833" t="s">
        <v>13188</v>
      </c>
      <c r="E1416" s="835" t="s">
        <v>13189</v>
      </c>
      <c r="F1416" s="835"/>
      <c r="G1416" s="836" t="s">
        <v>13190</v>
      </c>
      <c r="H1416" s="834" t="s">
        <v>13191</v>
      </c>
      <c r="I1416" s="834" t="s">
        <v>13192</v>
      </c>
      <c r="J1416" s="834" t="s">
        <v>13193</v>
      </c>
    </row>
    <row r="1417" spans="1:10" ht="36" customHeight="1" x14ac:dyDescent="0.2">
      <c r="A1417" s="837" t="s">
        <v>13194</v>
      </c>
      <c r="B1417" s="838" t="s">
        <v>13778</v>
      </c>
      <c r="C1417" s="837" t="s">
        <v>7</v>
      </c>
      <c r="D1417" s="837" t="s">
        <v>2281</v>
      </c>
      <c r="E1417" s="839" t="s">
        <v>13736</v>
      </c>
      <c r="F1417" s="839"/>
      <c r="G1417" s="840" t="s">
        <v>38</v>
      </c>
      <c r="H1417" s="841">
        <v>1</v>
      </c>
      <c r="I1417" s="842">
        <v>26.8</v>
      </c>
      <c r="J1417" s="842">
        <v>26.8</v>
      </c>
    </row>
    <row r="1418" spans="1:10" ht="36" customHeight="1" x14ac:dyDescent="0.2">
      <c r="A1418" s="843" t="s">
        <v>13197</v>
      </c>
      <c r="B1418" s="844" t="s">
        <v>13754</v>
      </c>
      <c r="C1418" s="843" t="s">
        <v>7</v>
      </c>
      <c r="D1418" s="843" t="s">
        <v>515</v>
      </c>
      <c r="E1418" s="845" t="s">
        <v>13736</v>
      </c>
      <c r="F1418" s="845"/>
      <c r="G1418" s="846" t="s">
        <v>38</v>
      </c>
      <c r="H1418" s="847">
        <v>1</v>
      </c>
      <c r="I1418" s="848">
        <v>5.04</v>
      </c>
      <c r="J1418" s="848">
        <v>5.04</v>
      </c>
    </row>
    <row r="1419" spans="1:10" ht="36" customHeight="1" x14ac:dyDescent="0.2">
      <c r="A1419" s="843" t="s">
        <v>13197</v>
      </c>
      <c r="B1419" s="844" t="s">
        <v>13779</v>
      </c>
      <c r="C1419" s="843" t="s">
        <v>7</v>
      </c>
      <c r="D1419" s="843" t="s">
        <v>530</v>
      </c>
      <c r="E1419" s="845" t="s">
        <v>13736</v>
      </c>
      <c r="F1419" s="845"/>
      <c r="G1419" s="846" t="s">
        <v>38</v>
      </c>
      <c r="H1419" s="847">
        <v>1</v>
      </c>
      <c r="I1419" s="848">
        <v>21.76</v>
      </c>
      <c r="J1419" s="848">
        <v>21.76</v>
      </c>
    </row>
    <row r="1420" spans="1:10" ht="25.5" x14ac:dyDescent="0.2">
      <c r="A1420" s="855"/>
      <c r="B1420" s="855"/>
      <c r="C1420" s="855"/>
      <c r="D1420" s="855"/>
      <c r="E1420" s="855" t="s">
        <v>13209</v>
      </c>
      <c r="F1420" s="856">
        <v>7.14</v>
      </c>
      <c r="G1420" s="855" t="s">
        <v>13210</v>
      </c>
      <c r="H1420" s="856">
        <v>6</v>
      </c>
      <c r="I1420" s="855" t="s">
        <v>13211</v>
      </c>
      <c r="J1420" s="856">
        <v>13.14</v>
      </c>
    </row>
    <row r="1421" spans="1:10" ht="13.5" thickBot="1" x14ac:dyDescent="0.25">
      <c r="A1421" s="855"/>
      <c r="B1421" s="855"/>
      <c r="C1421" s="855"/>
      <c r="D1421" s="855"/>
      <c r="E1421" s="855" t="s">
        <v>13212</v>
      </c>
      <c r="F1421" s="856">
        <v>7.5683199999999999</v>
      </c>
      <c r="G1421" s="855"/>
      <c r="H1421" s="857" t="s">
        <v>13213</v>
      </c>
      <c r="I1421" s="857"/>
      <c r="J1421" s="856">
        <v>34.369999999999997</v>
      </c>
    </row>
    <row r="1422" spans="1:10" ht="0.95" customHeight="1" thickTop="1" x14ac:dyDescent="0.2">
      <c r="A1422" s="858"/>
      <c r="B1422" s="858"/>
      <c r="C1422" s="858"/>
      <c r="D1422" s="858"/>
      <c r="E1422" s="858"/>
      <c r="F1422" s="858"/>
      <c r="G1422" s="858"/>
      <c r="H1422" s="858"/>
      <c r="I1422" s="858"/>
      <c r="J1422" s="858"/>
    </row>
    <row r="1423" spans="1:10" ht="18" customHeight="1" x14ac:dyDescent="0.2">
      <c r="A1423" s="833" t="s">
        <v>13780</v>
      </c>
      <c r="B1423" s="834" t="s">
        <v>13186</v>
      </c>
      <c r="C1423" s="833" t="s">
        <v>13187</v>
      </c>
      <c r="D1423" s="833" t="s">
        <v>13188</v>
      </c>
      <c r="E1423" s="835" t="s">
        <v>13189</v>
      </c>
      <c r="F1423" s="835"/>
      <c r="G1423" s="836" t="s">
        <v>13190</v>
      </c>
      <c r="H1423" s="834" t="s">
        <v>13191</v>
      </c>
      <c r="I1423" s="834" t="s">
        <v>13192</v>
      </c>
      <c r="J1423" s="834" t="s">
        <v>13193</v>
      </c>
    </row>
    <row r="1424" spans="1:10" ht="36" customHeight="1" x14ac:dyDescent="0.2">
      <c r="A1424" s="837" t="s">
        <v>13194</v>
      </c>
      <c r="B1424" s="838" t="s">
        <v>13781</v>
      </c>
      <c r="C1424" s="837" t="s">
        <v>7</v>
      </c>
      <c r="D1424" s="837" t="s">
        <v>2284</v>
      </c>
      <c r="E1424" s="839" t="s">
        <v>13736</v>
      </c>
      <c r="F1424" s="839"/>
      <c r="G1424" s="840" t="s">
        <v>38</v>
      </c>
      <c r="H1424" s="841">
        <v>1</v>
      </c>
      <c r="I1424" s="842">
        <v>17.350000000000001</v>
      </c>
      <c r="J1424" s="842">
        <v>17.350000000000001</v>
      </c>
    </row>
    <row r="1425" spans="1:10" ht="36" customHeight="1" x14ac:dyDescent="0.2">
      <c r="A1425" s="843" t="s">
        <v>13197</v>
      </c>
      <c r="B1425" s="844" t="s">
        <v>13782</v>
      </c>
      <c r="C1425" s="843" t="s">
        <v>7</v>
      </c>
      <c r="D1425" s="843" t="s">
        <v>533</v>
      </c>
      <c r="E1425" s="845" t="s">
        <v>13736</v>
      </c>
      <c r="F1425" s="845"/>
      <c r="G1425" s="846" t="s">
        <v>38</v>
      </c>
      <c r="H1425" s="847">
        <v>1</v>
      </c>
      <c r="I1425" s="848">
        <v>12.31</v>
      </c>
      <c r="J1425" s="848">
        <v>12.31</v>
      </c>
    </row>
    <row r="1426" spans="1:10" ht="36" customHeight="1" x14ac:dyDescent="0.2">
      <c r="A1426" s="843" t="s">
        <v>13197</v>
      </c>
      <c r="B1426" s="844" t="s">
        <v>13754</v>
      </c>
      <c r="C1426" s="843" t="s">
        <v>7</v>
      </c>
      <c r="D1426" s="843" t="s">
        <v>515</v>
      </c>
      <c r="E1426" s="845" t="s">
        <v>13736</v>
      </c>
      <c r="F1426" s="845"/>
      <c r="G1426" s="846" t="s">
        <v>38</v>
      </c>
      <c r="H1426" s="847">
        <v>1</v>
      </c>
      <c r="I1426" s="848">
        <v>5.04</v>
      </c>
      <c r="J1426" s="848">
        <v>5.04</v>
      </c>
    </row>
    <row r="1427" spans="1:10" ht="25.5" x14ac:dyDescent="0.2">
      <c r="A1427" s="855"/>
      <c r="B1427" s="855"/>
      <c r="C1427" s="855"/>
      <c r="D1427" s="855"/>
      <c r="E1427" s="855" t="s">
        <v>13209</v>
      </c>
      <c r="F1427" s="856">
        <v>3.86</v>
      </c>
      <c r="G1427" s="855" t="s">
        <v>13210</v>
      </c>
      <c r="H1427" s="856">
        <v>3.25</v>
      </c>
      <c r="I1427" s="855" t="s">
        <v>13211</v>
      </c>
      <c r="J1427" s="856">
        <v>7.11</v>
      </c>
    </row>
    <row r="1428" spans="1:10" ht="13.5" thickBot="1" x14ac:dyDescent="0.25">
      <c r="A1428" s="855"/>
      <c r="B1428" s="855"/>
      <c r="C1428" s="855"/>
      <c r="D1428" s="855"/>
      <c r="E1428" s="855" t="s">
        <v>13212</v>
      </c>
      <c r="F1428" s="856">
        <v>4.8996399999999998</v>
      </c>
      <c r="G1428" s="855"/>
      <c r="H1428" s="857" t="s">
        <v>13213</v>
      </c>
      <c r="I1428" s="857"/>
      <c r="J1428" s="856">
        <v>22.25</v>
      </c>
    </row>
    <row r="1429" spans="1:10" ht="0.95" customHeight="1" thickTop="1" x14ac:dyDescent="0.2">
      <c r="A1429" s="858"/>
      <c r="B1429" s="858"/>
      <c r="C1429" s="858"/>
      <c r="D1429" s="858"/>
      <c r="E1429" s="858"/>
      <c r="F1429" s="858"/>
      <c r="G1429" s="858"/>
      <c r="H1429" s="858"/>
      <c r="I1429" s="858"/>
      <c r="J1429" s="858"/>
    </row>
    <row r="1430" spans="1:10" ht="18" customHeight="1" x14ac:dyDescent="0.2">
      <c r="A1430" s="833" t="s">
        <v>13783</v>
      </c>
      <c r="B1430" s="834" t="s">
        <v>13186</v>
      </c>
      <c r="C1430" s="833" t="s">
        <v>13187</v>
      </c>
      <c r="D1430" s="833" t="s">
        <v>13188</v>
      </c>
      <c r="E1430" s="835" t="s">
        <v>13189</v>
      </c>
      <c r="F1430" s="835"/>
      <c r="G1430" s="836" t="s">
        <v>13190</v>
      </c>
      <c r="H1430" s="834" t="s">
        <v>13191</v>
      </c>
      <c r="I1430" s="834" t="s">
        <v>13192</v>
      </c>
      <c r="J1430" s="834" t="s">
        <v>13193</v>
      </c>
    </row>
    <row r="1431" spans="1:10" ht="36" customHeight="1" x14ac:dyDescent="0.2">
      <c r="A1431" s="837" t="s">
        <v>13194</v>
      </c>
      <c r="B1431" s="838" t="s">
        <v>13784</v>
      </c>
      <c r="C1431" s="837" t="s">
        <v>7</v>
      </c>
      <c r="D1431" s="837" t="s">
        <v>2260</v>
      </c>
      <c r="E1431" s="839" t="s">
        <v>13736</v>
      </c>
      <c r="F1431" s="839"/>
      <c r="G1431" s="840" t="s">
        <v>38</v>
      </c>
      <c r="H1431" s="841">
        <v>1</v>
      </c>
      <c r="I1431" s="842">
        <v>6.47</v>
      </c>
      <c r="J1431" s="842">
        <v>6.47</v>
      </c>
    </row>
    <row r="1432" spans="1:10" ht="24" customHeight="1" x14ac:dyDescent="0.2">
      <c r="A1432" s="843" t="s">
        <v>13197</v>
      </c>
      <c r="B1432" s="844" t="s">
        <v>13785</v>
      </c>
      <c r="C1432" s="843" t="s">
        <v>7</v>
      </c>
      <c r="D1432" s="843" t="s">
        <v>4844</v>
      </c>
      <c r="E1432" s="845" t="s">
        <v>13196</v>
      </c>
      <c r="F1432" s="845"/>
      <c r="G1432" s="846" t="s">
        <v>13268</v>
      </c>
      <c r="H1432" s="847">
        <v>8.9999999999999998E-4</v>
      </c>
      <c r="I1432" s="848">
        <v>452.19</v>
      </c>
      <c r="J1432" s="848">
        <v>0.40697100000000003</v>
      </c>
    </row>
    <row r="1433" spans="1:10" ht="24" customHeight="1" x14ac:dyDescent="0.2">
      <c r="A1433" s="843" t="s">
        <v>13197</v>
      </c>
      <c r="B1433" s="844" t="s">
        <v>13737</v>
      </c>
      <c r="C1433" s="843" t="s">
        <v>7</v>
      </c>
      <c r="D1433" s="843" t="s">
        <v>60</v>
      </c>
      <c r="E1433" s="845" t="s">
        <v>13196</v>
      </c>
      <c r="F1433" s="845"/>
      <c r="G1433" s="846" t="s">
        <v>23</v>
      </c>
      <c r="H1433" s="847">
        <v>0.14499999999999999</v>
      </c>
      <c r="I1433" s="848">
        <v>13.34</v>
      </c>
      <c r="J1433" s="848">
        <v>1.9342999999999999</v>
      </c>
    </row>
    <row r="1434" spans="1:10" ht="24" customHeight="1" x14ac:dyDescent="0.2">
      <c r="A1434" s="843" t="s">
        <v>13197</v>
      </c>
      <c r="B1434" s="844" t="s">
        <v>13277</v>
      </c>
      <c r="C1434" s="843" t="s">
        <v>7</v>
      </c>
      <c r="D1434" s="843" t="s">
        <v>58</v>
      </c>
      <c r="E1434" s="845" t="s">
        <v>13196</v>
      </c>
      <c r="F1434" s="845"/>
      <c r="G1434" s="846" t="s">
        <v>23</v>
      </c>
      <c r="H1434" s="847">
        <v>0.14499999999999999</v>
      </c>
      <c r="I1434" s="848">
        <v>17.38</v>
      </c>
      <c r="J1434" s="848">
        <v>2.5200999999999998</v>
      </c>
    </row>
    <row r="1435" spans="1:10" ht="24" customHeight="1" x14ac:dyDescent="0.2">
      <c r="A1435" s="849" t="s">
        <v>13199</v>
      </c>
      <c r="B1435" s="850" t="s">
        <v>13786</v>
      </c>
      <c r="C1435" s="849" t="s">
        <v>7</v>
      </c>
      <c r="D1435" s="849" t="s">
        <v>5711</v>
      </c>
      <c r="E1435" s="851" t="s">
        <v>13220</v>
      </c>
      <c r="F1435" s="851"/>
      <c r="G1435" s="852" t="s">
        <v>38</v>
      </c>
      <c r="H1435" s="853">
        <v>1</v>
      </c>
      <c r="I1435" s="854">
        <v>1.61</v>
      </c>
      <c r="J1435" s="854">
        <v>1.61</v>
      </c>
    </row>
    <row r="1436" spans="1:10" ht="25.5" x14ac:dyDescent="0.2">
      <c r="A1436" s="855"/>
      <c r="B1436" s="855"/>
      <c r="C1436" s="855"/>
      <c r="D1436" s="855"/>
      <c r="E1436" s="855" t="s">
        <v>13209</v>
      </c>
      <c r="F1436" s="856">
        <v>1.86</v>
      </c>
      <c r="G1436" s="855" t="s">
        <v>13210</v>
      </c>
      <c r="H1436" s="856">
        <v>1.56</v>
      </c>
      <c r="I1436" s="855" t="s">
        <v>13211</v>
      </c>
      <c r="J1436" s="856">
        <v>3.42</v>
      </c>
    </row>
    <row r="1437" spans="1:10" ht="13.5" thickBot="1" x14ac:dyDescent="0.25">
      <c r="A1437" s="855"/>
      <c r="B1437" s="855"/>
      <c r="C1437" s="855"/>
      <c r="D1437" s="855"/>
      <c r="E1437" s="855" t="s">
        <v>13212</v>
      </c>
      <c r="F1437" s="856">
        <v>1.8271280000000001</v>
      </c>
      <c r="G1437" s="855"/>
      <c r="H1437" s="857" t="s">
        <v>13213</v>
      </c>
      <c r="I1437" s="857"/>
      <c r="J1437" s="856">
        <v>8.3000000000000007</v>
      </c>
    </row>
    <row r="1438" spans="1:10" ht="0.95" customHeight="1" thickTop="1" x14ac:dyDescent="0.2">
      <c r="A1438" s="858"/>
      <c r="B1438" s="858"/>
      <c r="C1438" s="858"/>
      <c r="D1438" s="858"/>
      <c r="E1438" s="858"/>
      <c r="F1438" s="858"/>
      <c r="G1438" s="858"/>
      <c r="H1438" s="858"/>
      <c r="I1438" s="858"/>
      <c r="J1438" s="858"/>
    </row>
    <row r="1439" spans="1:10" ht="18" customHeight="1" x14ac:dyDescent="0.2">
      <c r="A1439" s="833" t="s">
        <v>13787</v>
      </c>
      <c r="B1439" s="834" t="s">
        <v>13186</v>
      </c>
      <c r="C1439" s="833" t="s">
        <v>13187</v>
      </c>
      <c r="D1439" s="833" t="s">
        <v>13188</v>
      </c>
      <c r="E1439" s="835" t="s">
        <v>13189</v>
      </c>
      <c r="F1439" s="835"/>
      <c r="G1439" s="836" t="s">
        <v>13190</v>
      </c>
      <c r="H1439" s="834" t="s">
        <v>13191</v>
      </c>
      <c r="I1439" s="834" t="s">
        <v>13192</v>
      </c>
      <c r="J1439" s="834" t="s">
        <v>13193</v>
      </c>
    </row>
    <row r="1440" spans="1:10" ht="36" customHeight="1" x14ac:dyDescent="0.2">
      <c r="A1440" s="837" t="s">
        <v>13194</v>
      </c>
      <c r="B1440" s="838" t="s">
        <v>13788</v>
      </c>
      <c r="C1440" s="837" t="s">
        <v>7</v>
      </c>
      <c r="D1440" s="837" t="s">
        <v>2259</v>
      </c>
      <c r="E1440" s="839" t="s">
        <v>13736</v>
      </c>
      <c r="F1440" s="839"/>
      <c r="G1440" s="840" t="s">
        <v>38</v>
      </c>
      <c r="H1440" s="841">
        <v>1</v>
      </c>
      <c r="I1440" s="842">
        <v>9.6</v>
      </c>
      <c r="J1440" s="842">
        <v>9.6</v>
      </c>
    </row>
    <row r="1441" spans="1:10" ht="24" customHeight="1" x14ac:dyDescent="0.2">
      <c r="A1441" s="843" t="s">
        <v>13197</v>
      </c>
      <c r="B1441" s="844" t="s">
        <v>13785</v>
      </c>
      <c r="C1441" s="843" t="s">
        <v>7</v>
      </c>
      <c r="D1441" s="843" t="s">
        <v>4844</v>
      </c>
      <c r="E1441" s="845" t="s">
        <v>13196</v>
      </c>
      <c r="F1441" s="845"/>
      <c r="G1441" s="846" t="s">
        <v>13268</v>
      </c>
      <c r="H1441" s="847">
        <v>8.9999999999999998E-4</v>
      </c>
      <c r="I1441" s="848">
        <v>452.19</v>
      </c>
      <c r="J1441" s="848">
        <v>0.40697100000000003</v>
      </c>
    </row>
    <row r="1442" spans="1:10" ht="24" customHeight="1" x14ac:dyDescent="0.2">
      <c r="A1442" s="843" t="s">
        <v>13197</v>
      </c>
      <c r="B1442" s="844" t="s">
        <v>13737</v>
      </c>
      <c r="C1442" s="843" t="s">
        <v>7</v>
      </c>
      <c r="D1442" s="843" t="s">
        <v>60</v>
      </c>
      <c r="E1442" s="845" t="s">
        <v>13196</v>
      </c>
      <c r="F1442" s="845"/>
      <c r="G1442" s="846" t="s">
        <v>23</v>
      </c>
      <c r="H1442" s="847">
        <v>0.247</v>
      </c>
      <c r="I1442" s="848">
        <v>13.34</v>
      </c>
      <c r="J1442" s="848">
        <v>3.2949799999999998</v>
      </c>
    </row>
    <row r="1443" spans="1:10" ht="24" customHeight="1" x14ac:dyDescent="0.2">
      <c r="A1443" s="843" t="s">
        <v>13197</v>
      </c>
      <c r="B1443" s="844" t="s">
        <v>13277</v>
      </c>
      <c r="C1443" s="843" t="s">
        <v>7</v>
      </c>
      <c r="D1443" s="843" t="s">
        <v>58</v>
      </c>
      <c r="E1443" s="845" t="s">
        <v>13196</v>
      </c>
      <c r="F1443" s="845"/>
      <c r="G1443" s="846" t="s">
        <v>23</v>
      </c>
      <c r="H1443" s="847">
        <v>0.247</v>
      </c>
      <c r="I1443" s="848">
        <v>17.38</v>
      </c>
      <c r="J1443" s="848">
        <v>4.2928600000000001</v>
      </c>
    </row>
    <row r="1444" spans="1:10" ht="24" customHeight="1" x14ac:dyDescent="0.2">
      <c r="A1444" s="849" t="s">
        <v>13199</v>
      </c>
      <c r="B1444" s="850" t="s">
        <v>13786</v>
      </c>
      <c r="C1444" s="849" t="s">
        <v>7</v>
      </c>
      <c r="D1444" s="849" t="s">
        <v>5711</v>
      </c>
      <c r="E1444" s="851" t="s">
        <v>13220</v>
      </c>
      <c r="F1444" s="851"/>
      <c r="G1444" s="852" t="s">
        <v>38</v>
      </c>
      <c r="H1444" s="853">
        <v>1</v>
      </c>
      <c r="I1444" s="854">
        <v>1.61</v>
      </c>
      <c r="J1444" s="854">
        <v>1.61</v>
      </c>
    </row>
    <row r="1445" spans="1:10" ht="25.5" x14ac:dyDescent="0.2">
      <c r="A1445" s="855"/>
      <c r="B1445" s="855"/>
      <c r="C1445" s="855"/>
      <c r="D1445" s="855"/>
      <c r="E1445" s="855" t="s">
        <v>13209</v>
      </c>
      <c r="F1445" s="856">
        <v>3.13</v>
      </c>
      <c r="G1445" s="855" t="s">
        <v>13210</v>
      </c>
      <c r="H1445" s="856">
        <v>2.64</v>
      </c>
      <c r="I1445" s="855" t="s">
        <v>13211</v>
      </c>
      <c r="J1445" s="856">
        <v>5.77</v>
      </c>
    </row>
    <row r="1446" spans="1:10" ht="13.5" thickBot="1" x14ac:dyDescent="0.25">
      <c r="A1446" s="855"/>
      <c r="B1446" s="855"/>
      <c r="C1446" s="855"/>
      <c r="D1446" s="855"/>
      <c r="E1446" s="855" t="s">
        <v>13212</v>
      </c>
      <c r="F1446" s="856">
        <v>2.7110400000000001</v>
      </c>
      <c r="G1446" s="855"/>
      <c r="H1446" s="857" t="s">
        <v>13213</v>
      </c>
      <c r="I1446" s="857"/>
      <c r="J1446" s="856">
        <v>12.31</v>
      </c>
    </row>
    <row r="1447" spans="1:10" ht="0.95" customHeight="1" thickTop="1" x14ac:dyDescent="0.2">
      <c r="A1447" s="858"/>
      <c r="B1447" s="858"/>
      <c r="C1447" s="858"/>
      <c r="D1447" s="858"/>
      <c r="E1447" s="858"/>
      <c r="F1447" s="858"/>
      <c r="G1447" s="858"/>
      <c r="H1447" s="858"/>
      <c r="I1447" s="858"/>
      <c r="J1447" s="858"/>
    </row>
    <row r="1448" spans="1:10" ht="18" customHeight="1" x14ac:dyDescent="0.2">
      <c r="A1448" s="833" t="s">
        <v>13789</v>
      </c>
      <c r="B1448" s="834" t="s">
        <v>13186</v>
      </c>
      <c r="C1448" s="833" t="s">
        <v>13187</v>
      </c>
      <c r="D1448" s="833" t="s">
        <v>13188</v>
      </c>
      <c r="E1448" s="835" t="s">
        <v>13189</v>
      </c>
      <c r="F1448" s="835"/>
      <c r="G1448" s="836" t="s">
        <v>13190</v>
      </c>
      <c r="H1448" s="834" t="s">
        <v>13191</v>
      </c>
      <c r="I1448" s="834" t="s">
        <v>13192</v>
      </c>
      <c r="J1448" s="834" t="s">
        <v>13193</v>
      </c>
    </row>
    <row r="1449" spans="1:10" ht="36" customHeight="1" x14ac:dyDescent="0.2">
      <c r="A1449" s="837" t="s">
        <v>13194</v>
      </c>
      <c r="B1449" s="838" t="s">
        <v>13790</v>
      </c>
      <c r="C1449" s="837" t="s">
        <v>7</v>
      </c>
      <c r="D1449" s="837" t="s">
        <v>2258</v>
      </c>
      <c r="E1449" s="839" t="s">
        <v>13736</v>
      </c>
      <c r="F1449" s="839"/>
      <c r="G1449" s="840" t="s">
        <v>38</v>
      </c>
      <c r="H1449" s="841">
        <v>1</v>
      </c>
      <c r="I1449" s="842">
        <v>17.96</v>
      </c>
      <c r="J1449" s="842">
        <v>17.96</v>
      </c>
    </row>
    <row r="1450" spans="1:10" ht="24" customHeight="1" x14ac:dyDescent="0.2">
      <c r="A1450" s="843" t="s">
        <v>13197</v>
      </c>
      <c r="B1450" s="844" t="s">
        <v>13785</v>
      </c>
      <c r="C1450" s="843" t="s">
        <v>7</v>
      </c>
      <c r="D1450" s="843" t="s">
        <v>4844</v>
      </c>
      <c r="E1450" s="845" t="s">
        <v>13196</v>
      </c>
      <c r="F1450" s="845"/>
      <c r="G1450" s="846" t="s">
        <v>13268</v>
      </c>
      <c r="H1450" s="847">
        <v>8.9999999999999998E-4</v>
      </c>
      <c r="I1450" s="848">
        <v>452.19</v>
      </c>
      <c r="J1450" s="848">
        <v>0.40697100000000003</v>
      </c>
    </row>
    <row r="1451" spans="1:10" ht="24" customHeight="1" x14ac:dyDescent="0.2">
      <c r="A1451" s="843" t="s">
        <v>13197</v>
      </c>
      <c r="B1451" s="844" t="s">
        <v>13737</v>
      </c>
      <c r="C1451" s="843" t="s">
        <v>7</v>
      </c>
      <c r="D1451" s="843" t="s">
        <v>60</v>
      </c>
      <c r="E1451" s="845" t="s">
        <v>13196</v>
      </c>
      <c r="F1451" s="845"/>
      <c r="G1451" s="846" t="s">
        <v>23</v>
      </c>
      <c r="H1451" s="847">
        <v>0.51900000000000002</v>
      </c>
      <c r="I1451" s="848">
        <v>13.34</v>
      </c>
      <c r="J1451" s="848">
        <v>6.9234600000000004</v>
      </c>
    </row>
    <row r="1452" spans="1:10" ht="24" customHeight="1" x14ac:dyDescent="0.2">
      <c r="A1452" s="843" t="s">
        <v>13197</v>
      </c>
      <c r="B1452" s="844" t="s">
        <v>13277</v>
      </c>
      <c r="C1452" s="843" t="s">
        <v>7</v>
      </c>
      <c r="D1452" s="843" t="s">
        <v>58</v>
      </c>
      <c r="E1452" s="845" t="s">
        <v>13196</v>
      </c>
      <c r="F1452" s="845"/>
      <c r="G1452" s="846" t="s">
        <v>23</v>
      </c>
      <c r="H1452" s="847">
        <v>0.51900000000000002</v>
      </c>
      <c r="I1452" s="848">
        <v>17.38</v>
      </c>
      <c r="J1452" s="848">
        <v>9.0202200000000001</v>
      </c>
    </row>
    <row r="1453" spans="1:10" ht="24" customHeight="1" x14ac:dyDescent="0.2">
      <c r="A1453" s="849" t="s">
        <v>13199</v>
      </c>
      <c r="B1453" s="850" t="s">
        <v>13786</v>
      </c>
      <c r="C1453" s="849" t="s">
        <v>7</v>
      </c>
      <c r="D1453" s="849" t="s">
        <v>5711</v>
      </c>
      <c r="E1453" s="851" t="s">
        <v>13220</v>
      </c>
      <c r="F1453" s="851"/>
      <c r="G1453" s="852" t="s">
        <v>38</v>
      </c>
      <c r="H1453" s="853">
        <v>1</v>
      </c>
      <c r="I1453" s="854">
        <v>1.61</v>
      </c>
      <c r="J1453" s="854">
        <v>1.61</v>
      </c>
    </row>
    <row r="1454" spans="1:10" ht="25.5" x14ac:dyDescent="0.2">
      <c r="A1454" s="855"/>
      <c r="B1454" s="855"/>
      <c r="C1454" s="855"/>
      <c r="D1454" s="855"/>
      <c r="E1454" s="855" t="s">
        <v>13209</v>
      </c>
      <c r="F1454" s="856">
        <v>6.55</v>
      </c>
      <c r="G1454" s="855" t="s">
        <v>13210</v>
      </c>
      <c r="H1454" s="856">
        <v>5.51</v>
      </c>
      <c r="I1454" s="855" t="s">
        <v>13211</v>
      </c>
      <c r="J1454" s="856">
        <v>12.06</v>
      </c>
    </row>
    <row r="1455" spans="1:10" ht="13.5" thickBot="1" x14ac:dyDescent="0.25">
      <c r="A1455" s="855"/>
      <c r="B1455" s="855"/>
      <c r="C1455" s="855"/>
      <c r="D1455" s="855"/>
      <c r="E1455" s="855" t="s">
        <v>13212</v>
      </c>
      <c r="F1455" s="856">
        <v>5.071904</v>
      </c>
      <c r="G1455" s="855"/>
      <c r="H1455" s="857" t="s">
        <v>13213</v>
      </c>
      <c r="I1455" s="857"/>
      <c r="J1455" s="856">
        <v>23.03</v>
      </c>
    </row>
    <row r="1456" spans="1:10" ht="0.95" customHeight="1" thickTop="1" x14ac:dyDescent="0.2">
      <c r="A1456" s="858"/>
      <c r="B1456" s="858"/>
      <c r="C1456" s="858"/>
      <c r="D1456" s="858"/>
      <c r="E1456" s="858"/>
      <c r="F1456" s="858"/>
      <c r="G1456" s="858"/>
      <c r="H1456" s="858"/>
      <c r="I1456" s="858"/>
      <c r="J1456" s="858"/>
    </row>
    <row r="1457" spans="1:10" ht="18" customHeight="1" x14ac:dyDescent="0.2">
      <c r="A1457" s="833" t="s">
        <v>13791</v>
      </c>
      <c r="B1457" s="834" t="s">
        <v>13186</v>
      </c>
      <c r="C1457" s="833" t="s">
        <v>13187</v>
      </c>
      <c r="D1457" s="833" t="s">
        <v>13188</v>
      </c>
      <c r="E1457" s="835" t="s">
        <v>13189</v>
      </c>
      <c r="F1457" s="835"/>
      <c r="G1457" s="836" t="s">
        <v>13190</v>
      </c>
      <c r="H1457" s="834" t="s">
        <v>13191</v>
      </c>
      <c r="I1457" s="834" t="s">
        <v>13192</v>
      </c>
      <c r="J1457" s="834" t="s">
        <v>13193</v>
      </c>
    </row>
    <row r="1458" spans="1:10" ht="36" customHeight="1" x14ac:dyDescent="0.2">
      <c r="A1458" s="837" t="s">
        <v>13194</v>
      </c>
      <c r="B1458" s="838" t="s">
        <v>13792</v>
      </c>
      <c r="C1458" s="837" t="s">
        <v>7</v>
      </c>
      <c r="D1458" s="837" t="s">
        <v>12900</v>
      </c>
      <c r="E1458" s="839" t="s">
        <v>13736</v>
      </c>
      <c r="F1458" s="839"/>
      <c r="G1458" s="840" t="s">
        <v>38</v>
      </c>
      <c r="H1458" s="841">
        <v>1</v>
      </c>
      <c r="I1458" s="842">
        <v>85.52</v>
      </c>
      <c r="J1458" s="842">
        <v>85.52</v>
      </c>
    </row>
    <row r="1459" spans="1:10" ht="36" customHeight="1" x14ac:dyDescent="0.2">
      <c r="A1459" s="843" t="s">
        <v>13197</v>
      </c>
      <c r="B1459" s="844" t="s">
        <v>13793</v>
      </c>
      <c r="C1459" s="843" t="s">
        <v>7</v>
      </c>
      <c r="D1459" s="843" t="s">
        <v>4161</v>
      </c>
      <c r="E1459" s="845" t="s">
        <v>13301</v>
      </c>
      <c r="F1459" s="845"/>
      <c r="G1459" s="846" t="s">
        <v>13268</v>
      </c>
      <c r="H1459" s="847">
        <v>9.1000000000000004E-3</v>
      </c>
      <c r="I1459" s="848">
        <v>2242.34</v>
      </c>
      <c r="J1459" s="848">
        <v>20.405294000000001</v>
      </c>
    </row>
    <row r="1460" spans="1:10" ht="36" customHeight="1" x14ac:dyDescent="0.2">
      <c r="A1460" s="843" t="s">
        <v>13197</v>
      </c>
      <c r="B1460" s="844" t="s">
        <v>13794</v>
      </c>
      <c r="C1460" s="843" t="s">
        <v>7</v>
      </c>
      <c r="D1460" s="843" t="s">
        <v>11717</v>
      </c>
      <c r="E1460" s="845" t="s">
        <v>13297</v>
      </c>
      <c r="F1460" s="845"/>
      <c r="G1460" s="846" t="s">
        <v>13268</v>
      </c>
      <c r="H1460" s="847">
        <v>3.5999999999999997E-2</v>
      </c>
      <c r="I1460" s="848">
        <v>195.04</v>
      </c>
      <c r="J1460" s="848">
        <v>7.0214400000000001</v>
      </c>
    </row>
    <row r="1461" spans="1:10" ht="24" customHeight="1" x14ac:dyDescent="0.2">
      <c r="A1461" s="843" t="s">
        <v>13197</v>
      </c>
      <c r="B1461" s="844" t="s">
        <v>13244</v>
      </c>
      <c r="C1461" s="843" t="s">
        <v>7</v>
      </c>
      <c r="D1461" s="843" t="s">
        <v>25</v>
      </c>
      <c r="E1461" s="845" t="s">
        <v>13196</v>
      </c>
      <c r="F1461" s="845"/>
      <c r="G1461" s="846" t="s">
        <v>23</v>
      </c>
      <c r="H1461" s="847">
        <v>5.9499999999999997E-2</v>
      </c>
      <c r="I1461" s="848">
        <v>13.34</v>
      </c>
      <c r="J1461" s="848">
        <v>0.79373000000000005</v>
      </c>
    </row>
    <row r="1462" spans="1:10" ht="24" customHeight="1" x14ac:dyDescent="0.2">
      <c r="A1462" s="843" t="s">
        <v>13197</v>
      </c>
      <c r="B1462" s="844" t="s">
        <v>13252</v>
      </c>
      <c r="C1462" s="843" t="s">
        <v>7</v>
      </c>
      <c r="D1462" s="843" t="s">
        <v>53</v>
      </c>
      <c r="E1462" s="845" t="s">
        <v>13196</v>
      </c>
      <c r="F1462" s="845"/>
      <c r="G1462" s="846" t="s">
        <v>23</v>
      </c>
      <c r="H1462" s="847">
        <v>5.9499999999999997E-2</v>
      </c>
      <c r="I1462" s="848">
        <v>16.78</v>
      </c>
      <c r="J1462" s="848">
        <v>0.99841000000000002</v>
      </c>
    </row>
    <row r="1463" spans="1:10" ht="24" customHeight="1" x14ac:dyDescent="0.2">
      <c r="A1463" s="849" t="s">
        <v>13199</v>
      </c>
      <c r="B1463" s="850" t="s">
        <v>13795</v>
      </c>
      <c r="C1463" s="849" t="s">
        <v>7</v>
      </c>
      <c r="D1463" s="849" t="s">
        <v>11799</v>
      </c>
      <c r="E1463" s="851">
        <v>0</v>
      </c>
      <c r="F1463" s="851"/>
      <c r="G1463" s="852" t="s">
        <v>38</v>
      </c>
      <c r="H1463" s="853">
        <v>1</v>
      </c>
      <c r="I1463" s="854">
        <v>56.3</v>
      </c>
      <c r="J1463" s="854">
        <v>56.3</v>
      </c>
    </row>
    <row r="1464" spans="1:10" ht="25.5" x14ac:dyDescent="0.2">
      <c r="A1464" s="855"/>
      <c r="B1464" s="855"/>
      <c r="C1464" s="855"/>
      <c r="D1464" s="855"/>
      <c r="E1464" s="855" t="s">
        <v>13209</v>
      </c>
      <c r="F1464" s="856">
        <v>7.53</v>
      </c>
      <c r="G1464" s="855" t="s">
        <v>13210</v>
      </c>
      <c r="H1464" s="856">
        <v>6.33</v>
      </c>
      <c r="I1464" s="855" t="s">
        <v>13211</v>
      </c>
      <c r="J1464" s="856">
        <v>13.86</v>
      </c>
    </row>
    <row r="1465" spans="1:10" ht="13.5" thickBot="1" x14ac:dyDescent="0.25">
      <c r="A1465" s="855"/>
      <c r="B1465" s="855"/>
      <c r="C1465" s="855"/>
      <c r="D1465" s="855"/>
      <c r="E1465" s="855" t="s">
        <v>13212</v>
      </c>
      <c r="F1465" s="856">
        <v>24.150848</v>
      </c>
      <c r="G1465" s="855"/>
      <c r="H1465" s="857" t="s">
        <v>13213</v>
      </c>
      <c r="I1465" s="857"/>
      <c r="J1465" s="856">
        <v>109.67</v>
      </c>
    </row>
    <row r="1466" spans="1:10" ht="0.95" customHeight="1" thickTop="1" x14ac:dyDescent="0.2">
      <c r="A1466" s="858"/>
      <c r="B1466" s="858"/>
      <c r="C1466" s="858"/>
      <c r="D1466" s="858"/>
      <c r="E1466" s="858"/>
      <c r="F1466" s="858"/>
      <c r="G1466" s="858"/>
      <c r="H1466" s="858"/>
      <c r="I1466" s="858"/>
      <c r="J1466" s="858"/>
    </row>
    <row r="1467" spans="1:10" ht="18" customHeight="1" x14ac:dyDescent="0.2">
      <c r="A1467" s="833" t="s">
        <v>13796</v>
      </c>
      <c r="B1467" s="834" t="s">
        <v>13186</v>
      </c>
      <c r="C1467" s="833" t="s">
        <v>13187</v>
      </c>
      <c r="D1467" s="833" t="s">
        <v>13188</v>
      </c>
      <c r="E1467" s="835" t="s">
        <v>13189</v>
      </c>
      <c r="F1467" s="835"/>
      <c r="G1467" s="836" t="s">
        <v>13190</v>
      </c>
      <c r="H1467" s="834" t="s">
        <v>13191</v>
      </c>
      <c r="I1467" s="834" t="s">
        <v>13192</v>
      </c>
      <c r="J1467" s="834" t="s">
        <v>13193</v>
      </c>
    </row>
    <row r="1468" spans="1:10" ht="24" customHeight="1" x14ac:dyDescent="0.2">
      <c r="A1468" s="837" t="s">
        <v>13194</v>
      </c>
      <c r="B1468" s="838" t="s">
        <v>13797</v>
      </c>
      <c r="C1468" s="837" t="s">
        <v>7</v>
      </c>
      <c r="D1468" s="837" t="s">
        <v>9918</v>
      </c>
      <c r="E1468" s="839" t="s">
        <v>13432</v>
      </c>
      <c r="F1468" s="839"/>
      <c r="G1468" s="840" t="s">
        <v>38</v>
      </c>
      <c r="H1468" s="841">
        <v>1</v>
      </c>
      <c r="I1468" s="842">
        <v>76.459999999999994</v>
      </c>
      <c r="J1468" s="842">
        <v>76.459999999999994</v>
      </c>
    </row>
    <row r="1469" spans="1:10" ht="24" customHeight="1" x14ac:dyDescent="0.2">
      <c r="A1469" s="843" t="s">
        <v>13197</v>
      </c>
      <c r="B1469" s="844" t="s">
        <v>13244</v>
      </c>
      <c r="C1469" s="843" t="s">
        <v>7</v>
      </c>
      <c r="D1469" s="843" t="s">
        <v>25</v>
      </c>
      <c r="E1469" s="845" t="s">
        <v>13196</v>
      </c>
      <c r="F1469" s="845"/>
      <c r="G1469" s="846" t="s">
        <v>23</v>
      </c>
      <c r="H1469" s="847">
        <v>0.14069999999999999</v>
      </c>
      <c r="I1469" s="848">
        <v>13.34</v>
      </c>
      <c r="J1469" s="848">
        <v>1.876938</v>
      </c>
    </row>
    <row r="1470" spans="1:10" ht="24" customHeight="1" x14ac:dyDescent="0.2">
      <c r="A1470" s="843" t="s">
        <v>13197</v>
      </c>
      <c r="B1470" s="844" t="s">
        <v>13261</v>
      </c>
      <c r="C1470" s="843" t="s">
        <v>7</v>
      </c>
      <c r="D1470" s="843" t="s">
        <v>56</v>
      </c>
      <c r="E1470" s="845" t="s">
        <v>13196</v>
      </c>
      <c r="F1470" s="845"/>
      <c r="G1470" s="846" t="s">
        <v>23</v>
      </c>
      <c r="H1470" s="847">
        <v>0.44669999999999999</v>
      </c>
      <c r="I1470" s="848">
        <v>16.75</v>
      </c>
      <c r="J1470" s="848">
        <v>7.4822249999999997</v>
      </c>
    </row>
    <row r="1471" spans="1:10" ht="24" customHeight="1" x14ac:dyDescent="0.2">
      <c r="A1471" s="849" t="s">
        <v>13199</v>
      </c>
      <c r="B1471" s="850" t="s">
        <v>13798</v>
      </c>
      <c r="C1471" s="849" t="s">
        <v>7</v>
      </c>
      <c r="D1471" s="849" t="s">
        <v>5939</v>
      </c>
      <c r="E1471" s="851" t="s">
        <v>13220</v>
      </c>
      <c r="F1471" s="851"/>
      <c r="G1471" s="852" t="s">
        <v>38</v>
      </c>
      <c r="H1471" s="853">
        <v>1</v>
      </c>
      <c r="I1471" s="854">
        <v>67</v>
      </c>
      <c r="J1471" s="854">
        <v>67</v>
      </c>
    </row>
    <row r="1472" spans="1:10" ht="24" customHeight="1" x14ac:dyDescent="0.2">
      <c r="A1472" s="849" t="s">
        <v>13199</v>
      </c>
      <c r="B1472" s="850" t="s">
        <v>13509</v>
      </c>
      <c r="C1472" s="849" t="s">
        <v>7</v>
      </c>
      <c r="D1472" s="849" t="s">
        <v>3869</v>
      </c>
      <c r="E1472" s="851" t="s">
        <v>13220</v>
      </c>
      <c r="F1472" s="851"/>
      <c r="G1472" s="852" t="s">
        <v>38</v>
      </c>
      <c r="H1472" s="853">
        <v>2.1000000000000001E-2</v>
      </c>
      <c r="I1472" s="854">
        <v>4.5999999999999996</v>
      </c>
      <c r="J1472" s="854">
        <v>9.6600000000000005E-2</v>
      </c>
    </row>
    <row r="1473" spans="1:10" ht="25.5" x14ac:dyDescent="0.2">
      <c r="A1473" s="855"/>
      <c r="B1473" s="855"/>
      <c r="C1473" s="855"/>
      <c r="D1473" s="855"/>
      <c r="E1473" s="855" t="s">
        <v>13209</v>
      </c>
      <c r="F1473" s="856">
        <v>3.99</v>
      </c>
      <c r="G1473" s="855" t="s">
        <v>13210</v>
      </c>
      <c r="H1473" s="856">
        <v>3.35</v>
      </c>
      <c r="I1473" s="855" t="s">
        <v>13211</v>
      </c>
      <c r="J1473" s="856">
        <v>7.34</v>
      </c>
    </row>
    <row r="1474" spans="1:10" ht="13.5" thickBot="1" x14ac:dyDescent="0.25">
      <c r="A1474" s="855"/>
      <c r="B1474" s="855"/>
      <c r="C1474" s="855"/>
      <c r="D1474" s="855"/>
      <c r="E1474" s="855" t="s">
        <v>13212</v>
      </c>
      <c r="F1474" s="856">
        <v>21.592303999999999</v>
      </c>
      <c r="G1474" s="855"/>
      <c r="H1474" s="857" t="s">
        <v>13213</v>
      </c>
      <c r="I1474" s="857"/>
      <c r="J1474" s="856">
        <v>98.05</v>
      </c>
    </row>
    <row r="1475" spans="1:10" ht="0.95" customHeight="1" thickTop="1" x14ac:dyDescent="0.2">
      <c r="A1475" s="858"/>
      <c r="B1475" s="858"/>
      <c r="C1475" s="858"/>
      <c r="D1475" s="858"/>
      <c r="E1475" s="858"/>
      <c r="F1475" s="858"/>
      <c r="G1475" s="858"/>
      <c r="H1475" s="858"/>
      <c r="I1475" s="858"/>
      <c r="J1475" s="858"/>
    </row>
    <row r="1476" spans="1:10" ht="18" customHeight="1" x14ac:dyDescent="0.2">
      <c r="A1476" s="833" t="s">
        <v>13799</v>
      </c>
      <c r="B1476" s="834" t="s">
        <v>13186</v>
      </c>
      <c r="C1476" s="833" t="s">
        <v>13187</v>
      </c>
      <c r="D1476" s="833" t="s">
        <v>13188</v>
      </c>
      <c r="E1476" s="835" t="s">
        <v>13189</v>
      </c>
      <c r="F1476" s="835"/>
      <c r="G1476" s="836" t="s">
        <v>13190</v>
      </c>
      <c r="H1476" s="834" t="s">
        <v>13191</v>
      </c>
      <c r="I1476" s="834" t="s">
        <v>13192</v>
      </c>
      <c r="J1476" s="834" t="s">
        <v>13193</v>
      </c>
    </row>
    <row r="1477" spans="1:10" ht="24" customHeight="1" x14ac:dyDescent="0.2">
      <c r="A1477" s="837" t="s">
        <v>13194</v>
      </c>
      <c r="B1477" s="838" t="s">
        <v>13800</v>
      </c>
      <c r="C1477" s="837" t="s">
        <v>7</v>
      </c>
      <c r="D1477" s="837" t="s">
        <v>13023</v>
      </c>
      <c r="E1477" s="839" t="s">
        <v>13432</v>
      </c>
      <c r="F1477" s="839"/>
      <c r="G1477" s="840" t="s">
        <v>38</v>
      </c>
      <c r="H1477" s="841">
        <v>1</v>
      </c>
      <c r="I1477" s="842">
        <v>53.55</v>
      </c>
      <c r="J1477" s="842">
        <v>53.55</v>
      </c>
    </row>
    <row r="1478" spans="1:10" ht="24" customHeight="1" x14ac:dyDescent="0.2">
      <c r="A1478" s="843" t="s">
        <v>13197</v>
      </c>
      <c r="B1478" s="844" t="s">
        <v>13737</v>
      </c>
      <c r="C1478" s="843" t="s">
        <v>7</v>
      </c>
      <c r="D1478" s="843" t="s">
        <v>60</v>
      </c>
      <c r="E1478" s="845" t="s">
        <v>13196</v>
      </c>
      <c r="F1478" s="845"/>
      <c r="G1478" s="846" t="s">
        <v>23</v>
      </c>
      <c r="H1478" s="847">
        <v>0.63300000000000001</v>
      </c>
      <c r="I1478" s="848">
        <v>13.34</v>
      </c>
      <c r="J1478" s="848">
        <v>8.4442199999999996</v>
      </c>
    </row>
    <row r="1479" spans="1:10" ht="24" customHeight="1" x14ac:dyDescent="0.2">
      <c r="A1479" s="843" t="s">
        <v>13197</v>
      </c>
      <c r="B1479" s="844" t="s">
        <v>13277</v>
      </c>
      <c r="C1479" s="843" t="s">
        <v>7</v>
      </c>
      <c r="D1479" s="843" t="s">
        <v>58</v>
      </c>
      <c r="E1479" s="845" t="s">
        <v>13196</v>
      </c>
      <c r="F1479" s="845"/>
      <c r="G1479" s="846" t="s">
        <v>23</v>
      </c>
      <c r="H1479" s="847">
        <v>0.63300000000000001</v>
      </c>
      <c r="I1479" s="848">
        <v>17.38</v>
      </c>
      <c r="J1479" s="848">
        <v>11.00154</v>
      </c>
    </row>
    <row r="1480" spans="1:10" ht="24" customHeight="1" x14ac:dyDescent="0.2">
      <c r="A1480" s="849" t="s">
        <v>13199</v>
      </c>
      <c r="B1480" s="850" t="s">
        <v>13801</v>
      </c>
      <c r="C1480" s="849" t="s">
        <v>7</v>
      </c>
      <c r="D1480" s="849" t="s">
        <v>5260</v>
      </c>
      <c r="E1480" s="851" t="s">
        <v>13220</v>
      </c>
      <c r="F1480" s="851"/>
      <c r="G1480" s="852" t="s">
        <v>38</v>
      </c>
      <c r="H1480" s="853">
        <v>1</v>
      </c>
      <c r="I1480" s="854">
        <v>34.1</v>
      </c>
      <c r="J1480" s="854">
        <v>34.1</v>
      </c>
    </row>
    <row r="1481" spans="1:10" ht="25.5" x14ac:dyDescent="0.2">
      <c r="A1481" s="855"/>
      <c r="B1481" s="855"/>
      <c r="C1481" s="855"/>
      <c r="D1481" s="855"/>
      <c r="E1481" s="855" t="s">
        <v>13209</v>
      </c>
      <c r="F1481" s="856">
        <v>7.94</v>
      </c>
      <c r="G1481" s="855" t="s">
        <v>13210</v>
      </c>
      <c r="H1481" s="856">
        <v>6.68</v>
      </c>
      <c r="I1481" s="855" t="s">
        <v>13211</v>
      </c>
      <c r="J1481" s="856">
        <v>14.62</v>
      </c>
    </row>
    <row r="1482" spans="1:10" ht="13.5" thickBot="1" x14ac:dyDescent="0.25">
      <c r="A1482" s="855"/>
      <c r="B1482" s="855"/>
      <c r="C1482" s="855"/>
      <c r="D1482" s="855"/>
      <c r="E1482" s="855" t="s">
        <v>13212</v>
      </c>
      <c r="F1482" s="856">
        <v>15.12252</v>
      </c>
      <c r="G1482" s="855"/>
      <c r="H1482" s="857" t="s">
        <v>13213</v>
      </c>
      <c r="I1482" s="857"/>
      <c r="J1482" s="856">
        <v>68.67</v>
      </c>
    </row>
    <row r="1483" spans="1:10" ht="0.95" customHeight="1" thickTop="1" x14ac:dyDescent="0.2">
      <c r="A1483" s="858"/>
      <c r="B1483" s="858"/>
      <c r="C1483" s="858"/>
      <c r="D1483" s="858"/>
      <c r="E1483" s="858"/>
      <c r="F1483" s="858"/>
      <c r="G1483" s="858"/>
      <c r="H1483" s="858"/>
      <c r="I1483" s="858"/>
      <c r="J1483" s="858"/>
    </row>
    <row r="1484" spans="1:10" ht="18" customHeight="1" x14ac:dyDescent="0.2">
      <c r="A1484" s="833" t="s">
        <v>13802</v>
      </c>
      <c r="B1484" s="834" t="s">
        <v>13186</v>
      </c>
      <c r="C1484" s="833" t="s">
        <v>13187</v>
      </c>
      <c r="D1484" s="833" t="s">
        <v>13188</v>
      </c>
      <c r="E1484" s="835" t="s">
        <v>13189</v>
      </c>
      <c r="F1484" s="835"/>
      <c r="G1484" s="836" t="s">
        <v>13190</v>
      </c>
      <c r="H1484" s="834" t="s">
        <v>13191</v>
      </c>
      <c r="I1484" s="834" t="s">
        <v>13192</v>
      </c>
      <c r="J1484" s="834" t="s">
        <v>13193</v>
      </c>
    </row>
    <row r="1485" spans="1:10" ht="24" customHeight="1" x14ac:dyDescent="0.2">
      <c r="A1485" s="837" t="s">
        <v>13194</v>
      </c>
      <c r="B1485" s="838" t="s">
        <v>13803</v>
      </c>
      <c r="C1485" s="837" t="s">
        <v>7</v>
      </c>
      <c r="D1485" s="837" t="s">
        <v>406</v>
      </c>
      <c r="E1485" s="839" t="s">
        <v>13432</v>
      </c>
      <c r="F1485" s="839"/>
      <c r="G1485" s="840" t="s">
        <v>18</v>
      </c>
      <c r="H1485" s="841">
        <v>1</v>
      </c>
      <c r="I1485" s="842">
        <v>4.21</v>
      </c>
      <c r="J1485" s="842">
        <v>4.21</v>
      </c>
    </row>
    <row r="1486" spans="1:10" ht="24" customHeight="1" x14ac:dyDescent="0.2">
      <c r="A1486" s="843" t="s">
        <v>13197</v>
      </c>
      <c r="B1486" s="844" t="s">
        <v>13737</v>
      </c>
      <c r="C1486" s="843" t="s">
        <v>7</v>
      </c>
      <c r="D1486" s="843" t="s">
        <v>60</v>
      </c>
      <c r="E1486" s="845" t="s">
        <v>13196</v>
      </c>
      <c r="F1486" s="845"/>
      <c r="G1486" s="846" t="s">
        <v>23</v>
      </c>
      <c r="H1486" s="847">
        <v>3.4000000000000002E-2</v>
      </c>
      <c r="I1486" s="848">
        <v>13.34</v>
      </c>
      <c r="J1486" s="848">
        <v>0.45356000000000002</v>
      </c>
    </row>
    <row r="1487" spans="1:10" ht="24" customHeight="1" x14ac:dyDescent="0.2">
      <c r="A1487" s="843" t="s">
        <v>13197</v>
      </c>
      <c r="B1487" s="844" t="s">
        <v>13277</v>
      </c>
      <c r="C1487" s="843" t="s">
        <v>7</v>
      </c>
      <c r="D1487" s="843" t="s">
        <v>58</v>
      </c>
      <c r="E1487" s="845" t="s">
        <v>13196</v>
      </c>
      <c r="F1487" s="845"/>
      <c r="G1487" s="846" t="s">
        <v>23</v>
      </c>
      <c r="H1487" s="847">
        <v>0.216</v>
      </c>
      <c r="I1487" s="848">
        <v>17.38</v>
      </c>
      <c r="J1487" s="848">
        <v>3.7540800000000001</v>
      </c>
    </row>
    <row r="1488" spans="1:10" ht="25.5" x14ac:dyDescent="0.2">
      <c r="A1488" s="855"/>
      <c r="B1488" s="855"/>
      <c r="C1488" s="855"/>
      <c r="D1488" s="855"/>
      <c r="E1488" s="855" t="s">
        <v>13209</v>
      </c>
      <c r="F1488" s="856">
        <v>1.77</v>
      </c>
      <c r="G1488" s="855" t="s">
        <v>13210</v>
      </c>
      <c r="H1488" s="856">
        <v>1.48</v>
      </c>
      <c r="I1488" s="855" t="s">
        <v>13211</v>
      </c>
      <c r="J1488" s="856">
        <v>3.25</v>
      </c>
    </row>
    <row r="1489" spans="1:10" ht="13.5" thickBot="1" x14ac:dyDescent="0.25">
      <c r="A1489" s="855"/>
      <c r="B1489" s="855"/>
      <c r="C1489" s="855"/>
      <c r="D1489" s="855"/>
      <c r="E1489" s="855" t="s">
        <v>13212</v>
      </c>
      <c r="F1489" s="856">
        <v>1.188904</v>
      </c>
      <c r="G1489" s="855"/>
      <c r="H1489" s="857" t="s">
        <v>13213</v>
      </c>
      <c r="I1489" s="857"/>
      <c r="J1489" s="856">
        <v>5.4</v>
      </c>
    </row>
    <row r="1490" spans="1:10" ht="0.95" customHeight="1" thickTop="1" x14ac:dyDescent="0.2">
      <c r="A1490" s="858"/>
      <c r="B1490" s="858"/>
      <c r="C1490" s="858"/>
      <c r="D1490" s="858"/>
      <c r="E1490" s="858"/>
      <c r="F1490" s="858"/>
      <c r="G1490" s="858"/>
      <c r="H1490" s="858"/>
      <c r="I1490" s="858"/>
      <c r="J1490" s="858"/>
    </row>
    <row r="1491" spans="1:10" ht="18" customHeight="1" x14ac:dyDescent="0.2">
      <c r="A1491" s="833" t="s">
        <v>13804</v>
      </c>
      <c r="B1491" s="834" t="s">
        <v>13186</v>
      </c>
      <c r="C1491" s="833" t="s">
        <v>13187</v>
      </c>
      <c r="D1491" s="833" t="s">
        <v>13188</v>
      </c>
      <c r="E1491" s="835" t="s">
        <v>13189</v>
      </c>
      <c r="F1491" s="835"/>
      <c r="G1491" s="836" t="s">
        <v>13190</v>
      </c>
      <c r="H1491" s="834" t="s">
        <v>13191</v>
      </c>
      <c r="I1491" s="834" t="s">
        <v>13192</v>
      </c>
      <c r="J1491" s="834" t="s">
        <v>13193</v>
      </c>
    </row>
    <row r="1492" spans="1:10" ht="36" customHeight="1" x14ac:dyDescent="0.2">
      <c r="A1492" s="837" t="s">
        <v>13194</v>
      </c>
      <c r="B1492" s="838" t="s">
        <v>13805</v>
      </c>
      <c r="C1492" s="837" t="s">
        <v>7</v>
      </c>
      <c r="D1492" s="837" t="s">
        <v>496</v>
      </c>
      <c r="E1492" s="839" t="s">
        <v>13432</v>
      </c>
      <c r="F1492" s="839"/>
      <c r="G1492" s="840" t="s">
        <v>18</v>
      </c>
      <c r="H1492" s="841">
        <v>1</v>
      </c>
      <c r="I1492" s="842">
        <v>9.07</v>
      </c>
      <c r="J1492" s="842">
        <v>9.07</v>
      </c>
    </row>
    <row r="1493" spans="1:10" ht="24" customHeight="1" x14ac:dyDescent="0.2">
      <c r="A1493" s="843" t="s">
        <v>13197</v>
      </c>
      <c r="B1493" s="844" t="s">
        <v>13433</v>
      </c>
      <c r="C1493" s="843" t="s">
        <v>7</v>
      </c>
      <c r="D1493" s="843" t="s">
        <v>1239</v>
      </c>
      <c r="E1493" s="845" t="s">
        <v>13196</v>
      </c>
      <c r="F1493" s="845"/>
      <c r="G1493" s="846" t="s">
        <v>23</v>
      </c>
      <c r="H1493" s="847">
        <v>7.5999999999999998E-2</v>
      </c>
      <c r="I1493" s="848">
        <v>12.84</v>
      </c>
      <c r="J1493" s="848">
        <v>0.97584000000000004</v>
      </c>
    </row>
    <row r="1494" spans="1:10" ht="24" customHeight="1" x14ac:dyDescent="0.2">
      <c r="A1494" s="843" t="s">
        <v>13197</v>
      </c>
      <c r="B1494" s="844" t="s">
        <v>13261</v>
      </c>
      <c r="C1494" s="843" t="s">
        <v>7</v>
      </c>
      <c r="D1494" s="843" t="s">
        <v>56</v>
      </c>
      <c r="E1494" s="845" t="s">
        <v>13196</v>
      </c>
      <c r="F1494" s="845"/>
      <c r="G1494" s="846" t="s">
        <v>23</v>
      </c>
      <c r="H1494" s="847">
        <v>0.48299999999999998</v>
      </c>
      <c r="I1494" s="848">
        <v>16.75</v>
      </c>
      <c r="J1494" s="848">
        <v>8.0902499999999993</v>
      </c>
    </row>
    <row r="1495" spans="1:10" ht="25.5" x14ac:dyDescent="0.2">
      <c r="A1495" s="855"/>
      <c r="B1495" s="855"/>
      <c r="C1495" s="855"/>
      <c r="D1495" s="855"/>
      <c r="E1495" s="855" t="s">
        <v>13209</v>
      </c>
      <c r="F1495" s="856">
        <v>3.91</v>
      </c>
      <c r="G1495" s="855" t="s">
        <v>13210</v>
      </c>
      <c r="H1495" s="856">
        <v>3.28</v>
      </c>
      <c r="I1495" s="855" t="s">
        <v>13211</v>
      </c>
      <c r="J1495" s="856">
        <v>7.19</v>
      </c>
    </row>
    <row r="1496" spans="1:10" ht="13.5" thickBot="1" x14ac:dyDescent="0.25">
      <c r="A1496" s="855"/>
      <c r="B1496" s="855"/>
      <c r="C1496" s="855"/>
      <c r="D1496" s="855"/>
      <c r="E1496" s="855" t="s">
        <v>13212</v>
      </c>
      <c r="F1496" s="856">
        <v>2.5613679999999999</v>
      </c>
      <c r="G1496" s="855"/>
      <c r="H1496" s="857" t="s">
        <v>13213</v>
      </c>
      <c r="I1496" s="857"/>
      <c r="J1496" s="856">
        <v>11.63</v>
      </c>
    </row>
    <row r="1497" spans="1:10" ht="0.95" customHeight="1" thickTop="1" x14ac:dyDescent="0.2">
      <c r="A1497" s="858"/>
      <c r="B1497" s="858"/>
      <c r="C1497" s="858"/>
      <c r="D1497" s="858"/>
      <c r="E1497" s="858"/>
      <c r="F1497" s="858"/>
      <c r="G1497" s="858"/>
      <c r="H1497" s="858"/>
      <c r="I1497" s="858"/>
      <c r="J1497" s="858"/>
    </row>
    <row r="1498" spans="1:10" ht="18" customHeight="1" x14ac:dyDescent="0.2">
      <c r="A1498" s="833" t="s">
        <v>13806</v>
      </c>
      <c r="B1498" s="834" t="s">
        <v>13186</v>
      </c>
      <c r="C1498" s="833" t="s">
        <v>13187</v>
      </c>
      <c r="D1498" s="833" t="s">
        <v>13188</v>
      </c>
      <c r="E1498" s="835" t="s">
        <v>13189</v>
      </c>
      <c r="F1498" s="835"/>
      <c r="G1498" s="836" t="s">
        <v>13190</v>
      </c>
      <c r="H1498" s="834" t="s">
        <v>13191</v>
      </c>
      <c r="I1498" s="834" t="s">
        <v>13192</v>
      </c>
      <c r="J1498" s="834" t="s">
        <v>13193</v>
      </c>
    </row>
    <row r="1499" spans="1:10" ht="36" customHeight="1" x14ac:dyDescent="0.2">
      <c r="A1499" s="837" t="s">
        <v>13194</v>
      </c>
      <c r="B1499" s="838" t="s">
        <v>13807</v>
      </c>
      <c r="C1499" s="837" t="s">
        <v>7</v>
      </c>
      <c r="D1499" s="837" t="s">
        <v>10767</v>
      </c>
      <c r="E1499" s="839" t="s">
        <v>13297</v>
      </c>
      <c r="F1499" s="839"/>
      <c r="G1499" s="840" t="s">
        <v>111</v>
      </c>
      <c r="H1499" s="841">
        <v>1</v>
      </c>
      <c r="I1499" s="842">
        <v>1.41</v>
      </c>
      <c r="J1499" s="842">
        <v>1.41</v>
      </c>
    </row>
    <row r="1500" spans="1:10" ht="48" customHeight="1" x14ac:dyDescent="0.2">
      <c r="A1500" s="843" t="s">
        <v>13197</v>
      </c>
      <c r="B1500" s="844" t="s">
        <v>13290</v>
      </c>
      <c r="C1500" s="843" t="s">
        <v>7</v>
      </c>
      <c r="D1500" s="843" t="s">
        <v>922</v>
      </c>
      <c r="E1500" s="845" t="s">
        <v>13272</v>
      </c>
      <c r="F1500" s="845"/>
      <c r="G1500" s="846" t="s">
        <v>50</v>
      </c>
      <c r="H1500" s="847">
        <v>1.17E-2</v>
      </c>
      <c r="I1500" s="848">
        <v>108</v>
      </c>
      <c r="J1500" s="848">
        <v>1.2636000000000001</v>
      </c>
    </row>
    <row r="1501" spans="1:10" ht="48" customHeight="1" x14ac:dyDescent="0.2">
      <c r="A1501" s="843" t="s">
        <v>13197</v>
      </c>
      <c r="B1501" s="844" t="s">
        <v>13292</v>
      </c>
      <c r="C1501" s="843" t="s">
        <v>7</v>
      </c>
      <c r="D1501" s="843" t="s">
        <v>923</v>
      </c>
      <c r="E1501" s="845" t="s">
        <v>13272</v>
      </c>
      <c r="F1501" s="845"/>
      <c r="G1501" s="846" t="s">
        <v>67</v>
      </c>
      <c r="H1501" s="847">
        <v>5.0000000000000001E-3</v>
      </c>
      <c r="I1501" s="848">
        <v>29.7</v>
      </c>
      <c r="J1501" s="848">
        <v>0.14849999999999999</v>
      </c>
    </row>
    <row r="1502" spans="1:10" ht="25.5" x14ac:dyDescent="0.2">
      <c r="A1502" s="855"/>
      <c r="B1502" s="855"/>
      <c r="C1502" s="855"/>
      <c r="D1502" s="855"/>
      <c r="E1502" s="855" t="s">
        <v>13209</v>
      </c>
      <c r="F1502" s="856">
        <v>0.09</v>
      </c>
      <c r="G1502" s="855" t="s">
        <v>13210</v>
      </c>
      <c r="H1502" s="856">
        <v>7.0000000000000007E-2</v>
      </c>
      <c r="I1502" s="855" t="s">
        <v>13211</v>
      </c>
      <c r="J1502" s="856">
        <v>0.16</v>
      </c>
    </row>
    <row r="1503" spans="1:10" ht="13.5" thickBot="1" x14ac:dyDescent="0.25">
      <c r="A1503" s="855"/>
      <c r="B1503" s="855"/>
      <c r="C1503" s="855"/>
      <c r="D1503" s="855"/>
      <c r="E1503" s="855" t="s">
        <v>13212</v>
      </c>
      <c r="F1503" s="856">
        <v>0.39818399999999998</v>
      </c>
      <c r="G1503" s="855"/>
      <c r="H1503" s="857" t="s">
        <v>13213</v>
      </c>
      <c r="I1503" s="857"/>
      <c r="J1503" s="856">
        <v>1.81</v>
      </c>
    </row>
    <row r="1504" spans="1:10" ht="0.95" customHeight="1" thickTop="1" x14ac:dyDescent="0.2">
      <c r="A1504" s="858"/>
      <c r="B1504" s="858"/>
      <c r="C1504" s="858"/>
      <c r="D1504" s="858"/>
      <c r="E1504" s="858"/>
      <c r="F1504" s="858"/>
      <c r="G1504" s="858"/>
      <c r="H1504" s="858"/>
      <c r="I1504" s="858"/>
      <c r="J1504" s="858"/>
    </row>
    <row r="1505" spans="1:10" ht="18" customHeight="1" x14ac:dyDescent="0.2">
      <c r="A1505" s="833" t="s">
        <v>13808</v>
      </c>
      <c r="B1505" s="834" t="s">
        <v>13186</v>
      </c>
      <c r="C1505" s="833" t="s">
        <v>13187</v>
      </c>
      <c r="D1505" s="833" t="s">
        <v>13188</v>
      </c>
      <c r="E1505" s="835" t="s">
        <v>13189</v>
      </c>
      <c r="F1505" s="835"/>
      <c r="G1505" s="836" t="s">
        <v>13190</v>
      </c>
      <c r="H1505" s="834" t="s">
        <v>13191</v>
      </c>
      <c r="I1505" s="834" t="s">
        <v>13192</v>
      </c>
      <c r="J1505" s="834" t="s">
        <v>13193</v>
      </c>
    </row>
    <row r="1506" spans="1:10" ht="24" customHeight="1" x14ac:dyDescent="0.2">
      <c r="A1506" s="837" t="s">
        <v>13194</v>
      </c>
      <c r="B1506" s="838" t="s">
        <v>13809</v>
      </c>
      <c r="C1506" s="837" t="s">
        <v>7</v>
      </c>
      <c r="D1506" s="837" t="s">
        <v>1898</v>
      </c>
      <c r="E1506" s="839" t="s">
        <v>13432</v>
      </c>
      <c r="F1506" s="839"/>
      <c r="G1506" s="840" t="s">
        <v>38</v>
      </c>
      <c r="H1506" s="841">
        <v>1</v>
      </c>
      <c r="I1506" s="842">
        <v>2.71</v>
      </c>
      <c r="J1506" s="842">
        <v>2.71</v>
      </c>
    </row>
    <row r="1507" spans="1:10" ht="24" customHeight="1" x14ac:dyDescent="0.2">
      <c r="A1507" s="843" t="s">
        <v>13197</v>
      </c>
      <c r="B1507" s="844" t="s">
        <v>13433</v>
      </c>
      <c r="C1507" s="843" t="s">
        <v>7</v>
      </c>
      <c r="D1507" s="843" t="s">
        <v>1239</v>
      </c>
      <c r="E1507" s="845" t="s">
        <v>13196</v>
      </c>
      <c r="F1507" s="845"/>
      <c r="G1507" s="846" t="s">
        <v>23</v>
      </c>
      <c r="H1507" s="847">
        <v>2.3E-2</v>
      </c>
      <c r="I1507" s="848">
        <v>12.84</v>
      </c>
      <c r="J1507" s="848">
        <v>0.29532000000000003</v>
      </c>
    </row>
    <row r="1508" spans="1:10" ht="24" customHeight="1" x14ac:dyDescent="0.2">
      <c r="A1508" s="843" t="s">
        <v>13197</v>
      </c>
      <c r="B1508" s="844" t="s">
        <v>13261</v>
      </c>
      <c r="C1508" s="843" t="s">
        <v>7</v>
      </c>
      <c r="D1508" s="843" t="s">
        <v>56</v>
      </c>
      <c r="E1508" s="845" t="s">
        <v>13196</v>
      </c>
      <c r="F1508" s="845"/>
      <c r="G1508" s="846" t="s">
        <v>23</v>
      </c>
      <c r="H1508" s="847">
        <v>0.14399999999999999</v>
      </c>
      <c r="I1508" s="848">
        <v>16.75</v>
      </c>
      <c r="J1508" s="848">
        <v>2.4119999999999999</v>
      </c>
    </row>
    <row r="1509" spans="1:10" ht="25.5" x14ac:dyDescent="0.2">
      <c r="A1509" s="855"/>
      <c r="B1509" s="855"/>
      <c r="C1509" s="855"/>
      <c r="D1509" s="855"/>
      <c r="E1509" s="855" t="s">
        <v>13209</v>
      </c>
      <c r="F1509" s="856">
        <v>1.17</v>
      </c>
      <c r="G1509" s="855" t="s">
        <v>13210</v>
      </c>
      <c r="H1509" s="856">
        <v>0.98</v>
      </c>
      <c r="I1509" s="855" t="s">
        <v>13211</v>
      </c>
      <c r="J1509" s="856">
        <v>2.15</v>
      </c>
    </row>
    <row r="1510" spans="1:10" ht="13.5" thickBot="1" x14ac:dyDescent="0.25">
      <c r="A1510" s="855"/>
      <c r="B1510" s="855"/>
      <c r="C1510" s="855"/>
      <c r="D1510" s="855"/>
      <c r="E1510" s="855" t="s">
        <v>13212</v>
      </c>
      <c r="F1510" s="856">
        <v>0.76530399999999998</v>
      </c>
      <c r="G1510" s="855"/>
      <c r="H1510" s="857" t="s">
        <v>13213</v>
      </c>
      <c r="I1510" s="857"/>
      <c r="J1510" s="856">
        <v>3.48</v>
      </c>
    </row>
    <row r="1511" spans="1:10" ht="0.95" customHeight="1" thickTop="1" x14ac:dyDescent="0.2">
      <c r="A1511" s="858"/>
      <c r="B1511" s="858"/>
      <c r="C1511" s="858"/>
      <c r="D1511" s="858"/>
      <c r="E1511" s="858"/>
      <c r="F1511" s="858"/>
      <c r="G1511" s="858"/>
      <c r="H1511" s="858"/>
      <c r="I1511" s="858"/>
      <c r="J1511" s="858"/>
    </row>
    <row r="1512" spans="1:10" ht="18" customHeight="1" x14ac:dyDescent="0.2">
      <c r="A1512" s="833" t="s">
        <v>13810</v>
      </c>
      <c r="B1512" s="834" t="s">
        <v>13186</v>
      </c>
      <c r="C1512" s="833" t="s">
        <v>13187</v>
      </c>
      <c r="D1512" s="833" t="s">
        <v>13188</v>
      </c>
      <c r="E1512" s="835" t="s">
        <v>13189</v>
      </c>
      <c r="F1512" s="835"/>
      <c r="G1512" s="836" t="s">
        <v>13190</v>
      </c>
      <c r="H1512" s="834" t="s">
        <v>13191</v>
      </c>
      <c r="I1512" s="834" t="s">
        <v>13192</v>
      </c>
      <c r="J1512" s="834" t="s">
        <v>13193</v>
      </c>
    </row>
    <row r="1513" spans="1:10" ht="24" customHeight="1" x14ac:dyDescent="0.2">
      <c r="A1513" s="837" t="s">
        <v>13194</v>
      </c>
      <c r="B1513" s="838" t="s">
        <v>13811</v>
      </c>
      <c r="C1513" s="837" t="s">
        <v>7</v>
      </c>
      <c r="D1513" s="837" t="s">
        <v>405</v>
      </c>
      <c r="E1513" s="839" t="s">
        <v>13432</v>
      </c>
      <c r="F1513" s="839"/>
      <c r="G1513" s="840" t="s">
        <v>18</v>
      </c>
      <c r="H1513" s="841">
        <v>1</v>
      </c>
      <c r="I1513" s="842">
        <v>15.92</v>
      </c>
      <c r="J1513" s="842">
        <v>15.92</v>
      </c>
    </row>
    <row r="1514" spans="1:10" ht="24" customHeight="1" x14ac:dyDescent="0.2">
      <c r="A1514" s="843" t="s">
        <v>13197</v>
      </c>
      <c r="B1514" s="844" t="s">
        <v>13271</v>
      </c>
      <c r="C1514" s="843" t="s">
        <v>7</v>
      </c>
      <c r="D1514" s="843" t="s">
        <v>77</v>
      </c>
      <c r="E1514" s="845" t="s">
        <v>13272</v>
      </c>
      <c r="F1514" s="845"/>
      <c r="G1514" s="846" t="s">
        <v>50</v>
      </c>
      <c r="H1514" s="847">
        <v>0.157</v>
      </c>
      <c r="I1514" s="848">
        <v>14.31</v>
      </c>
      <c r="J1514" s="848">
        <v>2.2466699999999999</v>
      </c>
    </row>
    <row r="1515" spans="1:10" ht="24" customHeight="1" x14ac:dyDescent="0.2">
      <c r="A1515" s="843" t="s">
        <v>13197</v>
      </c>
      <c r="B1515" s="844" t="s">
        <v>13273</v>
      </c>
      <c r="C1515" s="843" t="s">
        <v>7</v>
      </c>
      <c r="D1515" s="843" t="s">
        <v>91</v>
      </c>
      <c r="E1515" s="845" t="s">
        <v>13272</v>
      </c>
      <c r="F1515" s="845"/>
      <c r="G1515" s="846" t="s">
        <v>67</v>
      </c>
      <c r="H1515" s="847">
        <v>0.34599999999999997</v>
      </c>
      <c r="I1515" s="848">
        <v>12.23</v>
      </c>
      <c r="J1515" s="848">
        <v>4.2315800000000001</v>
      </c>
    </row>
    <row r="1516" spans="1:10" ht="24" customHeight="1" x14ac:dyDescent="0.2">
      <c r="A1516" s="843" t="s">
        <v>13197</v>
      </c>
      <c r="B1516" s="844" t="s">
        <v>13433</v>
      </c>
      <c r="C1516" s="843" t="s">
        <v>7</v>
      </c>
      <c r="D1516" s="843" t="s">
        <v>1239</v>
      </c>
      <c r="E1516" s="845" t="s">
        <v>13196</v>
      </c>
      <c r="F1516" s="845"/>
      <c r="G1516" s="846" t="s">
        <v>23</v>
      </c>
      <c r="H1516" s="847">
        <v>7.9000000000000001E-2</v>
      </c>
      <c r="I1516" s="848">
        <v>12.84</v>
      </c>
      <c r="J1516" s="848">
        <v>1.0143599999999999</v>
      </c>
    </row>
    <row r="1517" spans="1:10" ht="24" customHeight="1" x14ac:dyDescent="0.2">
      <c r="A1517" s="843" t="s">
        <v>13197</v>
      </c>
      <c r="B1517" s="844" t="s">
        <v>13261</v>
      </c>
      <c r="C1517" s="843" t="s">
        <v>7</v>
      </c>
      <c r="D1517" s="843" t="s">
        <v>56</v>
      </c>
      <c r="E1517" s="845" t="s">
        <v>13196</v>
      </c>
      <c r="F1517" s="845"/>
      <c r="G1517" s="846" t="s">
        <v>23</v>
      </c>
      <c r="H1517" s="847">
        <v>0.503</v>
      </c>
      <c r="I1517" s="848">
        <v>16.75</v>
      </c>
      <c r="J1517" s="848">
        <v>8.4252500000000001</v>
      </c>
    </row>
    <row r="1518" spans="1:10" ht="25.5" x14ac:dyDescent="0.2">
      <c r="A1518" s="855"/>
      <c r="B1518" s="855"/>
      <c r="C1518" s="855"/>
      <c r="D1518" s="855"/>
      <c r="E1518" s="855" t="s">
        <v>13209</v>
      </c>
      <c r="F1518" s="856">
        <v>6.1</v>
      </c>
      <c r="G1518" s="855" t="s">
        <v>13210</v>
      </c>
      <c r="H1518" s="856">
        <v>5.14</v>
      </c>
      <c r="I1518" s="855" t="s">
        <v>13211</v>
      </c>
      <c r="J1518" s="856">
        <v>11.24</v>
      </c>
    </row>
    <row r="1519" spans="1:10" ht="13.5" thickBot="1" x14ac:dyDescent="0.25">
      <c r="A1519" s="855"/>
      <c r="B1519" s="855"/>
      <c r="C1519" s="855"/>
      <c r="D1519" s="855"/>
      <c r="E1519" s="855" t="s">
        <v>13212</v>
      </c>
      <c r="F1519" s="856">
        <v>4.4958080000000002</v>
      </c>
      <c r="G1519" s="855"/>
      <c r="H1519" s="857" t="s">
        <v>13213</v>
      </c>
      <c r="I1519" s="857"/>
      <c r="J1519" s="856">
        <v>20.420000000000002</v>
      </c>
    </row>
    <row r="1520" spans="1:10" ht="0.95" customHeight="1" thickTop="1" x14ac:dyDescent="0.2">
      <c r="A1520" s="858"/>
      <c r="B1520" s="858"/>
      <c r="C1520" s="858"/>
      <c r="D1520" s="858"/>
      <c r="E1520" s="858"/>
      <c r="F1520" s="858"/>
      <c r="G1520" s="858"/>
      <c r="H1520" s="858"/>
      <c r="I1520" s="858"/>
      <c r="J1520" s="858"/>
    </row>
    <row r="1521" spans="1:10" ht="18" customHeight="1" x14ac:dyDescent="0.2">
      <c r="A1521" s="833" t="s">
        <v>13812</v>
      </c>
      <c r="B1521" s="834" t="s">
        <v>13186</v>
      </c>
      <c r="C1521" s="833" t="s">
        <v>13187</v>
      </c>
      <c r="D1521" s="833" t="s">
        <v>13188</v>
      </c>
      <c r="E1521" s="835" t="s">
        <v>13189</v>
      </c>
      <c r="F1521" s="835"/>
      <c r="G1521" s="836" t="s">
        <v>13190</v>
      </c>
      <c r="H1521" s="834" t="s">
        <v>13191</v>
      </c>
      <c r="I1521" s="834" t="s">
        <v>13192</v>
      </c>
      <c r="J1521" s="834" t="s">
        <v>13193</v>
      </c>
    </row>
    <row r="1522" spans="1:10" ht="24" customHeight="1" x14ac:dyDescent="0.2">
      <c r="A1522" s="837" t="s">
        <v>13194</v>
      </c>
      <c r="B1522" s="838" t="s">
        <v>13813</v>
      </c>
      <c r="C1522" s="837" t="s">
        <v>7</v>
      </c>
      <c r="D1522" s="837" t="s">
        <v>1900</v>
      </c>
      <c r="E1522" s="839" t="s">
        <v>13432</v>
      </c>
      <c r="F1522" s="839"/>
      <c r="G1522" s="840" t="s">
        <v>38</v>
      </c>
      <c r="H1522" s="841">
        <v>1</v>
      </c>
      <c r="I1522" s="842">
        <v>17.489999999999998</v>
      </c>
      <c r="J1522" s="842">
        <v>17.489999999999998</v>
      </c>
    </row>
    <row r="1523" spans="1:10" ht="24" customHeight="1" x14ac:dyDescent="0.2">
      <c r="A1523" s="843" t="s">
        <v>13197</v>
      </c>
      <c r="B1523" s="844" t="s">
        <v>13433</v>
      </c>
      <c r="C1523" s="843" t="s">
        <v>7</v>
      </c>
      <c r="D1523" s="843" t="s">
        <v>1239</v>
      </c>
      <c r="E1523" s="845" t="s">
        <v>13196</v>
      </c>
      <c r="F1523" s="845"/>
      <c r="G1523" s="846" t="s">
        <v>23</v>
      </c>
      <c r="H1523" s="847">
        <v>0.14599999999999999</v>
      </c>
      <c r="I1523" s="848">
        <v>12.84</v>
      </c>
      <c r="J1523" s="848">
        <v>1.8746400000000001</v>
      </c>
    </row>
    <row r="1524" spans="1:10" ht="24" customHeight="1" x14ac:dyDescent="0.2">
      <c r="A1524" s="843" t="s">
        <v>13197</v>
      </c>
      <c r="B1524" s="844" t="s">
        <v>13261</v>
      </c>
      <c r="C1524" s="843" t="s">
        <v>7</v>
      </c>
      <c r="D1524" s="843" t="s">
        <v>56</v>
      </c>
      <c r="E1524" s="845" t="s">
        <v>13196</v>
      </c>
      <c r="F1524" s="845"/>
      <c r="G1524" s="846" t="s">
        <v>23</v>
      </c>
      <c r="H1524" s="847">
        <v>0.93200000000000005</v>
      </c>
      <c r="I1524" s="848">
        <v>16.75</v>
      </c>
      <c r="J1524" s="848">
        <v>15.611000000000001</v>
      </c>
    </row>
    <row r="1525" spans="1:10" ht="25.5" x14ac:dyDescent="0.2">
      <c r="A1525" s="855"/>
      <c r="B1525" s="855"/>
      <c r="C1525" s="855"/>
      <c r="D1525" s="855"/>
      <c r="E1525" s="855" t="s">
        <v>13209</v>
      </c>
      <c r="F1525" s="856">
        <v>7.53</v>
      </c>
      <c r="G1525" s="855" t="s">
        <v>13210</v>
      </c>
      <c r="H1525" s="856">
        <v>6.33</v>
      </c>
      <c r="I1525" s="855" t="s">
        <v>13211</v>
      </c>
      <c r="J1525" s="856">
        <v>13.86</v>
      </c>
    </row>
    <row r="1526" spans="1:10" ht="13.5" thickBot="1" x14ac:dyDescent="0.25">
      <c r="A1526" s="855"/>
      <c r="B1526" s="855"/>
      <c r="C1526" s="855"/>
      <c r="D1526" s="855"/>
      <c r="E1526" s="855" t="s">
        <v>13212</v>
      </c>
      <c r="F1526" s="856">
        <v>4.9391759999999998</v>
      </c>
      <c r="G1526" s="855"/>
      <c r="H1526" s="857" t="s">
        <v>13213</v>
      </c>
      <c r="I1526" s="857"/>
      <c r="J1526" s="856">
        <v>22.43</v>
      </c>
    </row>
    <row r="1527" spans="1:10" ht="0.95" customHeight="1" thickTop="1" x14ac:dyDescent="0.2">
      <c r="A1527" s="858"/>
      <c r="B1527" s="858"/>
      <c r="C1527" s="858"/>
      <c r="D1527" s="858"/>
      <c r="E1527" s="858"/>
      <c r="F1527" s="858"/>
      <c r="G1527" s="858"/>
      <c r="H1527" s="858"/>
      <c r="I1527" s="858"/>
      <c r="J1527" s="858"/>
    </row>
    <row r="1528" spans="1:10" ht="18" customHeight="1" x14ac:dyDescent="0.2">
      <c r="A1528" s="833" t="s">
        <v>13814</v>
      </c>
      <c r="B1528" s="834" t="s">
        <v>13186</v>
      </c>
      <c r="C1528" s="833" t="s">
        <v>13187</v>
      </c>
      <c r="D1528" s="833" t="s">
        <v>13188</v>
      </c>
      <c r="E1528" s="835" t="s">
        <v>13189</v>
      </c>
      <c r="F1528" s="835"/>
      <c r="G1528" s="836" t="s">
        <v>13190</v>
      </c>
      <c r="H1528" s="834" t="s">
        <v>13191</v>
      </c>
      <c r="I1528" s="834" t="s">
        <v>13192</v>
      </c>
      <c r="J1528" s="834" t="s">
        <v>13193</v>
      </c>
    </row>
    <row r="1529" spans="1:10" ht="24" customHeight="1" x14ac:dyDescent="0.2">
      <c r="A1529" s="837" t="s">
        <v>13194</v>
      </c>
      <c r="B1529" s="838" t="s">
        <v>13815</v>
      </c>
      <c r="C1529" s="837" t="s">
        <v>7</v>
      </c>
      <c r="D1529" s="837" t="s">
        <v>11310</v>
      </c>
      <c r="E1529" s="839" t="s">
        <v>13736</v>
      </c>
      <c r="F1529" s="839"/>
      <c r="G1529" s="840" t="s">
        <v>38</v>
      </c>
      <c r="H1529" s="841">
        <v>1</v>
      </c>
      <c r="I1529" s="842">
        <v>8.98</v>
      </c>
      <c r="J1529" s="842">
        <v>8.98</v>
      </c>
    </row>
    <row r="1530" spans="1:10" ht="24" customHeight="1" x14ac:dyDescent="0.2">
      <c r="A1530" s="843" t="s">
        <v>13197</v>
      </c>
      <c r="B1530" s="844" t="s">
        <v>13737</v>
      </c>
      <c r="C1530" s="843" t="s">
        <v>7</v>
      </c>
      <c r="D1530" s="843" t="s">
        <v>60</v>
      </c>
      <c r="E1530" s="845" t="s">
        <v>13196</v>
      </c>
      <c r="F1530" s="845"/>
      <c r="G1530" s="846" t="s">
        <v>23</v>
      </c>
      <c r="H1530" s="847">
        <v>3.5200000000000002E-2</v>
      </c>
      <c r="I1530" s="848">
        <v>13.34</v>
      </c>
      <c r="J1530" s="848">
        <v>0.46956799999999999</v>
      </c>
    </row>
    <row r="1531" spans="1:10" ht="24" customHeight="1" x14ac:dyDescent="0.2">
      <c r="A1531" s="843" t="s">
        <v>13197</v>
      </c>
      <c r="B1531" s="844" t="s">
        <v>13277</v>
      </c>
      <c r="C1531" s="843" t="s">
        <v>7</v>
      </c>
      <c r="D1531" s="843" t="s">
        <v>58</v>
      </c>
      <c r="E1531" s="845" t="s">
        <v>13196</v>
      </c>
      <c r="F1531" s="845"/>
      <c r="G1531" s="846" t="s">
        <v>23</v>
      </c>
      <c r="H1531" s="847">
        <v>3.5200000000000002E-2</v>
      </c>
      <c r="I1531" s="848">
        <v>17.38</v>
      </c>
      <c r="J1531" s="848">
        <v>0.61177599999999999</v>
      </c>
    </row>
    <row r="1532" spans="1:10" ht="24" customHeight="1" x14ac:dyDescent="0.2">
      <c r="A1532" s="849" t="s">
        <v>13199</v>
      </c>
      <c r="B1532" s="850" t="s">
        <v>13816</v>
      </c>
      <c r="C1532" s="849" t="s">
        <v>7</v>
      </c>
      <c r="D1532" s="849" t="s">
        <v>6522</v>
      </c>
      <c r="E1532" s="851" t="s">
        <v>13220</v>
      </c>
      <c r="F1532" s="851"/>
      <c r="G1532" s="852" t="s">
        <v>38</v>
      </c>
      <c r="H1532" s="853">
        <v>1</v>
      </c>
      <c r="I1532" s="854">
        <v>7.2</v>
      </c>
      <c r="J1532" s="854">
        <v>7.2</v>
      </c>
    </row>
    <row r="1533" spans="1:10" ht="36" customHeight="1" x14ac:dyDescent="0.2">
      <c r="A1533" s="849" t="s">
        <v>13199</v>
      </c>
      <c r="B1533" s="850" t="s">
        <v>13817</v>
      </c>
      <c r="C1533" s="849" t="s">
        <v>7</v>
      </c>
      <c r="D1533" s="849" t="s">
        <v>8908</v>
      </c>
      <c r="E1533" s="851" t="s">
        <v>13220</v>
      </c>
      <c r="F1533" s="851"/>
      <c r="G1533" s="852" t="s">
        <v>38</v>
      </c>
      <c r="H1533" s="853">
        <v>1</v>
      </c>
      <c r="I1533" s="854">
        <v>0.7</v>
      </c>
      <c r="J1533" s="854">
        <v>0.7</v>
      </c>
    </row>
    <row r="1534" spans="1:10" ht="25.5" x14ac:dyDescent="0.2">
      <c r="A1534" s="855"/>
      <c r="B1534" s="855"/>
      <c r="C1534" s="855"/>
      <c r="D1534" s="855"/>
      <c r="E1534" s="855" t="s">
        <v>13209</v>
      </c>
      <c r="F1534" s="856">
        <v>0.44</v>
      </c>
      <c r="G1534" s="855" t="s">
        <v>13210</v>
      </c>
      <c r="H1534" s="856">
        <v>0.38</v>
      </c>
      <c r="I1534" s="855" t="s">
        <v>13211</v>
      </c>
      <c r="J1534" s="856">
        <v>0.82</v>
      </c>
    </row>
    <row r="1535" spans="1:10" ht="13.5" thickBot="1" x14ac:dyDescent="0.25">
      <c r="A1535" s="855"/>
      <c r="B1535" s="855"/>
      <c r="C1535" s="855"/>
      <c r="D1535" s="855"/>
      <c r="E1535" s="855" t="s">
        <v>13212</v>
      </c>
      <c r="F1535" s="856">
        <v>2.535952</v>
      </c>
      <c r="G1535" s="855"/>
      <c r="H1535" s="857" t="s">
        <v>13213</v>
      </c>
      <c r="I1535" s="857"/>
      <c r="J1535" s="856">
        <v>11.52</v>
      </c>
    </row>
    <row r="1536" spans="1:10" ht="0.95" customHeight="1" thickTop="1" x14ac:dyDescent="0.2">
      <c r="A1536" s="858"/>
      <c r="B1536" s="858"/>
      <c r="C1536" s="858"/>
      <c r="D1536" s="858"/>
      <c r="E1536" s="858"/>
      <c r="F1536" s="858"/>
      <c r="G1536" s="858"/>
      <c r="H1536" s="858"/>
      <c r="I1536" s="858"/>
      <c r="J1536" s="858"/>
    </row>
    <row r="1537" spans="1:10" ht="18" customHeight="1" x14ac:dyDescent="0.2">
      <c r="A1537" s="833" t="s">
        <v>13818</v>
      </c>
      <c r="B1537" s="834" t="s">
        <v>13186</v>
      </c>
      <c r="C1537" s="833" t="s">
        <v>13187</v>
      </c>
      <c r="D1537" s="833" t="s">
        <v>13188</v>
      </c>
      <c r="E1537" s="835" t="s">
        <v>13189</v>
      </c>
      <c r="F1537" s="835"/>
      <c r="G1537" s="836" t="s">
        <v>13190</v>
      </c>
      <c r="H1537" s="834" t="s">
        <v>13191</v>
      </c>
      <c r="I1537" s="834" t="s">
        <v>13192</v>
      </c>
      <c r="J1537" s="834" t="s">
        <v>13193</v>
      </c>
    </row>
    <row r="1538" spans="1:10" ht="24" customHeight="1" x14ac:dyDescent="0.2">
      <c r="A1538" s="837" t="s">
        <v>13194</v>
      </c>
      <c r="B1538" s="838" t="s">
        <v>13819</v>
      </c>
      <c r="C1538" s="837" t="s">
        <v>7</v>
      </c>
      <c r="D1538" s="837" t="s">
        <v>11311</v>
      </c>
      <c r="E1538" s="839" t="s">
        <v>13736</v>
      </c>
      <c r="F1538" s="839"/>
      <c r="G1538" s="840" t="s">
        <v>38</v>
      </c>
      <c r="H1538" s="841">
        <v>1</v>
      </c>
      <c r="I1538" s="842">
        <v>9.36</v>
      </c>
      <c r="J1538" s="842">
        <v>9.36</v>
      </c>
    </row>
    <row r="1539" spans="1:10" ht="24" customHeight="1" x14ac:dyDescent="0.2">
      <c r="A1539" s="843" t="s">
        <v>13197</v>
      </c>
      <c r="B1539" s="844" t="s">
        <v>13737</v>
      </c>
      <c r="C1539" s="843" t="s">
        <v>7</v>
      </c>
      <c r="D1539" s="843" t="s">
        <v>60</v>
      </c>
      <c r="E1539" s="845" t="s">
        <v>13196</v>
      </c>
      <c r="F1539" s="845"/>
      <c r="G1539" s="846" t="s">
        <v>23</v>
      </c>
      <c r="H1539" s="847">
        <v>4.7600000000000003E-2</v>
      </c>
      <c r="I1539" s="848">
        <v>13.34</v>
      </c>
      <c r="J1539" s="848">
        <v>0.63498399999999999</v>
      </c>
    </row>
    <row r="1540" spans="1:10" ht="24" customHeight="1" x14ac:dyDescent="0.2">
      <c r="A1540" s="843" t="s">
        <v>13197</v>
      </c>
      <c r="B1540" s="844" t="s">
        <v>13277</v>
      </c>
      <c r="C1540" s="843" t="s">
        <v>7</v>
      </c>
      <c r="D1540" s="843" t="s">
        <v>58</v>
      </c>
      <c r="E1540" s="845" t="s">
        <v>13196</v>
      </c>
      <c r="F1540" s="845"/>
      <c r="G1540" s="846" t="s">
        <v>23</v>
      </c>
      <c r="H1540" s="847">
        <v>4.7600000000000003E-2</v>
      </c>
      <c r="I1540" s="848">
        <v>17.38</v>
      </c>
      <c r="J1540" s="848">
        <v>0.82728800000000002</v>
      </c>
    </row>
    <row r="1541" spans="1:10" ht="24" customHeight="1" x14ac:dyDescent="0.2">
      <c r="A1541" s="849" t="s">
        <v>13199</v>
      </c>
      <c r="B1541" s="850" t="s">
        <v>13816</v>
      </c>
      <c r="C1541" s="849" t="s">
        <v>7</v>
      </c>
      <c r="D1541" s="849" t="s">
        <v>6522</v>
      </c>
      <c r="E1541" s="851" t="s">
        <v>13220</v>
      </c>
      <c r="F1541" s="851"/>
      <c r="G1541" s="852" t="s">
        <v>38</v>
      </c>
      <c r="H1541" s="853">
        <v>1</v>
      </c>
      <c r="I1541" s="854">
        <v>7.2</v>
      </c>
      <c r="J1541" s="854">
        <v>7.2</v>
      </c>
    </row>
    <row r="1542" spans="1:10" ht="36" customHeight="1" x14ac:dyDescent="0.2">
      <c r="A1542" s="849" t="s">
        <v>13199</v>
      </c>
      <c r="B1542" s="850" t="s">
        <v>13817</v>
      </c>
      <c r="C1542" s="849" t="s">
        <v>7</v>
      </c>
      <c r="D1542" s="849" t="s">
        <v>8908</v>
      </c>
      <c r="E1542" s="851" t="s">
        <v>13220</v>
      </c>
      <c r="F1542" s="851"/>
      <c r="G1542" s="852" t="s">
        <v>38</v>
      </c>
      <c r="H1542" s="853">
        <v>1</v>
      </c>
      <c r="I1542" s="854">
        <v>0.7</v>
      </c>
      <c r="J1542" s="854">
        <v>0.7</v>
      </c>
    </row>
    <row r="1543" spans="1:10" ht="25.5" x14ac:dyDescent="0.2">
      <c r="A1543" s="855"/>
      <c r="B1543" s="855"/>
      <c r="C1543" s="855"/>
      <c r="D1543" s="855"/>
      <c r="E1543" s="855" t="s">
        <v>13209</v>
      </c>
      <c r="F1543" s="856">
        <v>0.6</v>
      </c>
      <c r="G1543" s="855" t="s">
        <v>13210</v>
      </c>
      <c r="H1543" s="856">
        <v>0.5</v>
      </c>
      <c r="I1543" s="855" t="s">
        <v>13211</v>
      </c>
      <c r="J1543" s="856">
        <v>1.1000000000000001</v>
      </c>
    </row>
    <row r="1544" spans="1:10" ht="13.5" thickBot="1" x14ac:dyDescent="0.25">
      <c r="A1544" s="855"/>
      <c r="B1544" s="855"/>
      <c r="C1544" s="855"/>
      <c r="D1544" s="855"/>
      <c r="E1544" s="855" t="s">
        <v>13212</v>
      </c>
      <c r="F1544" s="856">
        <v>2.6432639999999998</v>
      </c>
      <c r="G1544" s="855"/>
      <c r="H1544" s="857" t="s">
        <v>13213</v>
      </c>
      <c r="I1544" s="857"/>
      <c r="J1544" s="856">
        <v>12</v>
      </c>
    </row>
    <row r="1545" spans="1:10" ht="0.95" customHeight="1" thickTop="1" x14ac:dyDescent="0.2">
      <c r="A1545" s="858"/>
      <c r="B1545" s="858"/>
      <c r="C1545" s="858"/>
      <c r="D1545" s="858"/>
      <c r="E1545" s="858"/>
      <c r="F1545" s="858"/>
      <c r="G1545" s="858"/>
      <c r="H1545" s="858"/>
      <c r="I1545" s="858"/>
      <c r="J1545" s="858"/>
    </row>
    <row r="1546" spans="1:10" ht="18" customHeight="1" x14ac:dyDescent="0.2">
      <c r="A1546" s="833" t="s">
        <v>13820</v>
      </c>
      <c r="B1546" s="834" t="s">
        <v>13186</v>
      </c>
      <c r="C1546" s="833" t="s">
        <v>13187</v>
      </c>
      <c r="D1546" s="833" t="s">
        <v>13188</v>
      </c>
      <c r="E1546" s="835" t="s">
        <v>13189</v>
      </c>
      <c r="F1546" s="835"/>
      <c r="G1546" s="836" t="s">
        <v>13190</v>
      </c>
      <c r="H1546" s="834" t="s">
        <v>13191</v>
      </c>
      <c r="I1546" s="834" t="s">
        <v>13192</v>
      </c>
      <c r="J1546" s="834" t="s">
        <v>13193</v>
      </c>
    </row>
    <row r="1547" spans="1:10" ht="24" customHeight="1" x14ac:dyDescent="0.2">
      <c r="A1547" s="837" t="s">
        <v>13194</v>
      </c>
      <c r="B1547" s="838" t="s">
        <v>13821</v>
      </c>
      <c r="C1547" s="837" t="s">
        <v>7</v>
      </c>
      <c r="D1547" s="837" t="s">
        <v>11320</v>
      </c>
      <c r="E1547" s="839" t="s">
        <v>13736</v>
      </c>
      <c r="F1547" s="839"/>
      <c r="G1547" s="840" t="s">
        <v>38</v>
      </c>
      <c r="H1547" s="841">
        <v>1</v>
      </c>
      <c r="I1547" s="842">
        <v>47.18</v>
      </c>
      <c r="J1547" s="842">
        <v>47.18</v>
      </c>
    </row>
    <row r="1548" spans="1:10" ht="24" customHeight="1" x14ac:dyDescent="0.2">
      <c r="A1548" s="843" t="s">
        <v>13197</v>
      </c>
      <c r="B1548" s="844" t="s">
        <v>13737</v>
      </c>
      <c r="C1548" s="843" t="s">
        <v>7</v>
      </c>
      <c r="D1548" s="843" t="s">
        <v>60</v>
      </c>
      <c r="E1548" s="845" t="s">
        <v>13196</v>
      </c>
      <c r="F1548" s="845"/>
      <c r="G1548" s="846" t="s">
        <v>23</v>
      </c>
      <c r="H1548" s="847">
        <v>0.13250000000000001</v>
      </c>
      <c r="I1548" s="848">
        <v>13.34</v>
      </c>
      <c r="J1548" s="848">
        <v>1.76755</v>
      </c>
    </row>
    <row r="1549" spans="1:10" ht="24" customHeight="1" x14ac:dyDescent="0.2">
      <c r="A1549" s="843" t="s">
        <v>13197</v>
      </c>
      <c r="B1549" s="844" t="s">
        <v>13277</v>
      </c>
      <c r="C1549" s="843" t="s">
        <v>7</v>
      </c>
      <c r="D1549" s="843" t="s">
        <v>58</v>
      </c>
      <c r="E1549" s="845" t="s">
        <v>13196</v>
      </c>
      <c r="F1549" s="845"/>
      <c r="G1549" s="846" t="s">
        <v>23</v>
      </c>
      <c r="H1549" s="847">
        <v>0.13250000000000001</v>
      </c>
      <c r="I1549" s="848">
        <v>17.38</v>
      </c>
      <c r="J1549" s="848">
        <v>2.3028499999999998</v>
      </c>
    </row>
    <row r="1550" spans="1:10" ht="24" customHeight="1" x14ac:dyDescent="0.2">
      <c r="A1550" s="849" t="s">
        <v>13199</v>
      </c>
      <c r="B1550" s="850" t="s">
        <v>13822</v>
      </c>
      <c r="C1550" s="849" t="s">
        <v>7</v>
      </c>
      <c r="D1550" s="849" t="s">
        <v>6519</v>
      </c>
      <c r="E1550" s="851" t="s">
        <v>13220</v>
      </c>
      <c r="F1550" s="851"/>
      <c r="G1550" s="852" t="s">
        <v>38</v>
      </c>
      <c r="H1550" s="853">
        <v>1</v>
      </c>
      <c r="I1550" s="854">
        <v>41.29</v>
      </c>
      <c r="J1550" s="854">
        <v>41.29</v>
      </c>
    </row>
    <row r="1551" spans="1:10" ht="36" customHeight="1" x14ac:dyDescent="0.2">
      <c r="A1551" s="849" t="s">
        <v>13199</v>
      </c>
      <c r="B1551" s="850" t="s">
        <v>13823</v>
      </c>
      <c r="C1551" s="849" t="s">
        <v>7</v>
      </c>
      <c r="D1551" s="849" t="s">
        <v>8911</v>
      </c>
      <c r="E1551" s="851" t="s">
        <v>13220</v>
      </c>
      <c r="F1551" s="851"/>
      <c r="G1551" s="852" t="s">
        <v>38</v>
      </c>
      <c r="H1551" s="853">
        <v>2</v>
      </c>
      <c r="I1551" s="854">
        <v>0.91</v>
      </c>
      <c r="J1551" s="854">
        <v>1.82</v>
      </c>
    </row>
    <row r="1552" spans="1:10" ht="25.5" x14ac:dyDescent="0.2">
      <c r="A1552" s="855"/>
      <c r="B1552" s="855"/>
      <c r="C1552" s="855"/>
      <c r="D1552" s="855"/>
      <c r="E1552" s="855" t="s">
        <v>13209</v>
      </c>
      <c r="F1552" s="856">
        <v>1.66</v>
      </c>
      <c r="G1552" s="855" t="s">
        <v>13210</v>
      </c>
      <c r="H1552" s="856">
        <v>1.4</v>
      </c>
      <c r="I1552" s="855" t="s">
        <v>13211</v>
      </c>
      <c r="J1552" s="856">
        <v>3.06</v>
      </c>
    </row>
    <row r="1553" spans="1:10" ht="13.5" thickBot="1" x14ac:dyDescent="0.25">
      <c r="A1553" s="855"/>
      <c r="B1553" s="855"/>
      <c r="C1553" s="855"/>
      <c r="D1553" s="855"/>
      <c r="E1553" s="855" t="s">
        <v>13212</v>
      </c>
      <c r="F1553" s="856">
        <v>13.323632</v>
      </c>
      <c r="G1553" s="855"/>
      <c r="H1553" s="857" t="s">
        <v>13213</v>
      </c>
      <c r="I1553" s="857"/>
      <c r="J1553" s="856">
        <v>60.5</v>
      </c>
    </row>
    <row r="1554" spans="1:10" ht="0.95" customHeight="1" thickTop="1" x14ac:dyDescent="0.2">
      <c r="A1554" s="858"/>
      <c r="B1554" s="858"/>
      <c r="C1554" s="858"/>
      <c r="D1554" s="858"/>
      <c r="E1554" s="858"/>
      <c r="F1554" s="858"/>
      <c r="G1554" s="858"/>
      <c r="H1554" s="858"/>
      <c r="I1554" s="858"/>
      <c r="J1554" s="858"/>
    </row>
    <row r="1555" spans="1:10" ht="18" customHeight="1" x14ac:dyDescent="0.2">
      <c r="A1555" s="833" t="s">
        <v>13824</v>
      </c>
      <c r="B1555" s="834" t="s">
        <v>13186</v>
      </c>
      <c r="C1555" s="833" t="s">
        <v>13187</v>
      </c>
      <c r="D1555" s="833" t="s">
        <v>13188</v>
      </c>
      <c r="E1555" s="835" t="s">
        <v>13189</v>
      </c>
      <c r="F1555" s="835"/>
      <c r="G1555" s="836" t="s">
        <v>13190</v>
      </c>
      <c r="H1555" s="834" t="s">
        <v>13191</v>
      </c>
      <c r="I1555" s="834" t="s">
        <v>13192</v>
      </c>
      <c r="J1555" s="834" t="s">
        <v>13193</v>
      </c>
    </row>
    <row r="1556" spans="1:10" ht="24" customHeight="1" x14ac:dyDescent="0.2">
      <c r="A1556" s="837" t="s">
        <v>13194</v>
      </c>
      <c r="B1556" s="838" t="s">
        <v>13825</v>
      </c>
      <c r="C1556" s="837" t="s">
        <v>7</v>
      </c>
      <c r="D1556" s="837" t="s">
        <v>11327</v>
      </c>
      <c r="E1556" s="839" t="s">
        <v>13736</v>
      </c>
      <c r="F1556" s="839"/>
      <c r="G1556" s="840" t="s">
        <v>38</v>
      </c>
      <c r="H1556" s="841">
        <v>1</v>
      </c>
      <c r="I1556" s="842">
        <v>59.43</v>
      </c>
      <c r="J1556" s="842">
        <v>59.43</v>
      </c>
    </row>
    <row r="1557" spans="1:10" ht="24" customHeight="1" x14ac:dyDescent="0.2">
      <c r="A1557" s="843" t="s">
        <v>13197</v>
      </c>
      <c r="B1557" s="844" t="s">
        <v>13737</v>
      </c>
      <c r="C1557" s="843" t="s">
        <v>7</v>
      </c>
      <c r="D1557" s="843" t="s">
        <v>60</v>
      </c>
      <c r="E1557" s="845" t="s">
        <v>13196</v>
      </c>
      <c r="F1557" s="845"/>
      <c r="G1557" s="846" t="s">
        <v>23</v>
      </c>
      <c r="H1557" s="847">
        <v>0.1988</v>
      </c>
      <c r="I1557" s="848">
        <v>13.34</v>
      </c>
      <c r="J1557" s="848">
        <v>2.6519919999999999</v>
      </c>
    </row>
    <row r="1558" spans="1:10" ht="24" customHeight="1" x14ac:dyDescent="0.2">
      <c r="A1558" s="843" t="s">
        <v>13197</v>
      </c>
      <c r="B1558" s="844" t="s">
        <v>13277</v>
      </c>
      <c r="C1558" s="843" t="s">
        <v>7</v>
      </c>
      <c r="D1558" s="843" t="s">
        <v>58</v>
      </c>
      <c r="E1558" s="845" t="s">
        <v>13196</v>
      </c>
      <c r="F1558" s="845"/>
      <c r="G1558" s="846" t="s">
        <v>23</v>
      </c>
      <c r="H1558" s="847">
        <v>0.1988</v>
      </c>
      <c r="I1558" s="848">
        <v>17.38</v>
      </c>
      <c r="J1558" s="848">
        <v>3.4551440000000002</v>
      </c>
    </row>
    <row r="1559" spans="1:10" ht="24" customHeight="1" x14ac:dyDescent="0.2">
      <c r="A1559" s="849" t="s">
        <v>13199</v>
      </c>
      <c r="B1559" s="850" t="s">
        <v>13826</v>
      </c>
      <c r="C1559" s="849" t="s">
        <v>7</v>
      </c>
      <c r="D1559" s="849" t="s">
        <v>6524</v>
      </c>
      <c r="E1559" s="851" t="s">
        <v>13220</v>
      </c>
      <c r="F1559" s="851"/>
      <c r="G1559" s="852" t="s">
        <v>38</v>
      </c>
      <c r="H1559" s="853">
        <v>1</v>
      </c>
      <c r="I1559" s="854">
        <v>50.59</v>
      </c>
      <c r="J1559" s="854">
        <v>50.59</v>
      </c>
    </row>
    <row r="1560" spans="1:10" ht="36" customHeight="1" x14ac:dyDescent="0.2">
      <c r="A1560" s="849" t="s">
        <v>13199</v>
      </c>
      <c r="B1560" s="850" t="s">
        <v>13823</v>
      </c>
      <c r="C1560" s="849" t="s">
        <v>7</v>
      </c>
      <c r="D1560" s="849" t="s">
        <v>8911</v>
      </c>
      <c r="E1560" s="851" t="s">
        <v>13220</v>
      </c>
      <c r="F1560" s="851"/>
      <c r="G1560" s="852" t="s">
        <v>38</v>
      </c>
      <c r="H1560" s="853">
        <v>3</v>
      </c>
      <c r="I1560" s="854">
        <v>0.91</v>
      </c>
      <c r="J1560" s="854">
        <v>2.73</v>
      </c>
    </row>
    <row r="1561" spans="1:10" ht="25.5" x14ac:dyDescent="0.2">
      <c r="A1561" s="855"/>
      <c r="B1561" s="855"/>
      <c r="C1561" s="855"/>
      <c r="D1561" s="855"/>
      <c r="E1561" s="855" t="s">
        <v>13209</v>
      </c>
      <c r="F1561" s="856">
        <v>2.4900000000000002</v>
      </c>
      <c r="G1561" s="855" t="s">
        <v>13210</v>
      </c>
      <c r="H1561" s="856">
        <v>2.1</v>
      </c>
      <c r="I1561" s="855" t="s">
        <v>13211</v>
      </c>
      <c r="J1561" s="856">
        <v>4.59</v>
      </c>
    </row>
    <row r="1562" spans="1:10" ht="13.5" thickBot="1" x14ac:dyDescent="0.25">
      <c r="A1562" s="855"/>
      <c r="B1562" s="855"/>
      <c r="C1562" s="855"/>
      <c r="D1562" s="855"/>
      <c r="E1562" s="855" t="s">
        <v>13212</v>
      </c>
      <c r="F1562" s="856">
        <v>16.783031999999999</v>
      </c>
      <c r="G1562" s="855"/>
      <c r="H1562" s="857" t="s">
        <v>13213</v>
      </c>
      <c r="I1562" s="857"/>
      <c r="J1562" s="856">
        <v>76.209999999999994</v>
      </c>
    </row>
    <row r="1563" spans="1:10" ht="0.95" customHeight="1" thickTop="1" x14ac:dyDescent="0.2">
      <c r="A1563" s="858"/>
      <c r="B1563" s="858"/>
      <c r="C1563" s="858"/>
      <c r="D1563" s="858"/>
      <c r="E1563" s="858"/>
      <c r="F1563" s="858"/>
      <c r="G1563" s="858"/>
      <c r="H1563" s="858"/>
      <c r="I1563" s="858"/>
      <c r="J1563" s="858"/>
    </row>
    <row r="1564" spans="1:10" ht="18" customHeight="1" x14ac:dyDescent="0.2">
      <c r="A1564" s="833" t="s">
        <v>13827</v>
      </c>
      <c r="B1564" s="834" t="s">
        <v>13186</v>
      </c>
      <c r="C1564" s="833" t="s">
        <v>13187</v>
      </c>
      <c r="D1564" s="833" t="s">
        <v>13188</v>
      </c>
      <c r="E1564" s="835" t="s">
        <v>13189</v>
      </c>
      <c r="F1564" s="835"/>
      <c r="G1564" s="836" t="s">
        <v>13190</v>
      </c>
      <c r="H1564" s="834" t="s">
        <v>13191</v>
      </c>
      <c r="I1564" s="834" t="s">
        <v>13192</v>
      </c>
      <c r="J1564" s="834" t="s">
        <v>13193</v>
      </c>
    </row>
    <row r="1565" spans="1:10" ht="36" customHeight="1" x14ac:dyDescent="0.2">
      <c r="A1565" s="837" t="s">
        <v>13194</v>
      </c>
      <c r="B1565" s="838" t="s">
        <v>13828</v>
      </c>
      <c r="C1565" s="837" t="s">
        <v>7</v>
      </c>
      <c r="D1565" s="837" t="s">
        <v>2197</v>
      </c>
      <c r="E1565" s="839" t="s">
        <v>13736</v>
      </c>
      <c r="F1565" s="839"/>
      <c r="G1565" s="840" t="s">
        <v>18</v>
      </c>
      <c r="H1565" s="841">
        <v>1</v>
      </c>
      <c r="I1565" s="842">
        <v>5.75</v>
      </c>
      <c r="J1565" s="842">
        <v>5.75</v>
      </c>
    </row>
    <row r="1566" spans="1:10" ht="60" customHeight="1" x14ac:dyDescent="0.2">
      <c r="A1566" s="843" t="s">
        <v>13197</v>
      </c>
      <c r="B1566" s="844" t="s">
        <v>13829</v>
      </c>
      <c r="C1566" s="843" t="s">
        <v>7</v>
      </c>
      <c r="D1566" s="843" t="s">
        <v>2091</v>
      </c>
      <c r="E1566" s="845" t="s">
        <v>13432</v>
      </c>
      <c r="F1566" s="845"/>
      <c r="G1566" s="846" t="s">
        <v>18</v>
      </c>
      <c r="H1566" s="847">
        <v>1</v>
      </c>
      <c r="I1566" s="848">
        <v>2.16</v>
      </c>
      <c r="J1566" s="848">
        <v>2.16</v>
      </c>
    </row>
    <row r="1567" spans="1:10" ht="24" customHeight="1" x14ac:dyDescent="0.2">
      <c r="A1567" s="843" t="s">
        <v>13197</v>
      </c>
      <c r="B1567" s="844" t="s">
        <v>13737</v>
      </c>
      <c r="C1567" s="843" t="s">
        <v>7</v>
      </c>
      <c r="D1567" s="843" t="s">
        <v>60</v>
      </c>
      <c r="E1567" s="845" t="s">
        <v>13196</v>
      </c>
      <c r="F1567" s="845"/>
      <c r="G1567" s="846" t="s">
        <v>23</v>
      </c>
      <c r="H1567" s="847">
        <v>7.0000000000000007E-2</v>
      </c>
      <c r="I1567" s="848">
        <v>13.34</v>
      </c>
      <c r="J1567" s="848">
        <v>0.93379999999999996</v>
      </c>
    </row>
    <row r="1568" spans="1:10" ht="24" customHeight="1" x14ac:dyDescent="0.2">
      <c r="A1568" s="843" t="s">
        <v>13197</v>
      </c>
      <c r="B1568" s="844" t="s">
        <v>13277</v>
      </c>
      <c r="C1568" s="843" t="s">
        <v>7</v>
      </c>
      <c r="D1568" s="843" t="s">
        <v>58</v>
      </c>
      <c r="E1568" s="845" t="s">
        <v>13196</v>
      </c>
      <c r="F1568" s="845"/>
      <c r="G1568" s="846" t="s">
        <v>23</v>
      </c>
      <c r="H1568" s="847">
        <v>7.0000000000000007E-2</v>
      </c>
      <c r="I1568" s="848">
        <v>17.38</v>
      </c>
      <c r="J1568" s="848">
        <v>1.2165999999999999</v>
      </c>
    </row>
    <row r="1569" spans="1:10" ht="24" customHeight="1" x14ac:dyDescent="0.2">
      <c r="A1569" s="849" t="s">
        <v>13199</v>
      </c>
      <c r="B1569" s="850" t="s">
        <v>13830</v>
      </c>
      <c r="C1569" s="849" t="s">
        <v>7</v>
      </c>
      <c r="D1569" s="849" t="s">
        <v>6664</v>
      </c>
      <c r="E1569" s="851" t="s">
        <v>13220</v>
      </c>
      <c r="F1569" s="851"/>
      <c r="G1569" s="852" t="s">
        <v>18</v>
      </c>
      <c r="H1569" s="853">
        <v>1.1000000000000001</v>
      </c>
      <c r="I1569" s="854">
        <v>1.31</v>
      </c>
      <c r="J1569" s="854">
        <v>1.4410000000000001</v>
      </c>
    </row>
    <row r="1570" spans="1:10" ht="25.5" x14ac:dyDescent="0.2">
      <c r="A1570" s="855"/>
      <c r="B1570" s="855"/>
      <c r="C1570" s="855"/>
      <c r="D1570" s="855"/>
      <c r="E1570" s="855" t="s">
        <v>13209</v>
      </c>
      <c r="F1570" s="856">
        <v>1.43</v>
      </c>
      <c r="G1570" s="855" t="s">
        <v>13210</v>
      </c>
      <c r="H1570" s="856">
        <v>1.2</v>
      </c>
      <c r="I1570" s="855" t="s">
        <v>13211</v>
      </c>
      <c r="J1570" s="856">
        <v>2.63</v>
      </c>
    </row>
    <row r="1571" spans="1:10" ht="13.5" thickBot="1" x14ac:dyDescent="0.25">
      <c r="A1571" s="855"/>
      <c r="B1571" s="855"/>
      <c r="C1571" s="855"/>
      <c r="D1571" s="855"/>
      <c r="E1571" s="855" t="s">
        <v>13212</v>
      </c>
      <c r="F1571" s="856">
        <v>1.6237999999999999</v>
      </c>
      <c r="G1571" s="855"/>
      <c r="H1571" s="857" t="s">
        <v>13213</v>
      </c>
      <c r="I1571" s="857"/>
      <c r="J1571" s="856">
        <v>7.37</v>
      </c>
    </row>
    <row r="1572" spans="1:10" ht="0.95" customHeight="1" thickTop="1" x14ac:dyDescent="0.2">
      <c r="A1572" s="858"/>
      <c r="B1572" s="858"/>
      <c r="C1572" s="858"/>
      <c r="D1572" s="858"/>
      <c r="E1572" s="858"/>
      <c r="F1572" s="858"/>
      <c r="G1572" s="858"/>
      <c r="H1572" s="858"/>
      <c r="I1572" s="858"/>
      <c r="J1572" s="858"/>
    </row>
    <row r="1573" spans="1:10" ht="18" customHeight="1" x14ac:dyDescent="0.2">
      <c r="A1573" s="833" t="s">
        <v>13831</v>
      </c>
      <c r="B1573" s="834" t="s">
        <v>13186</v>
      </c>
      <c r="C1573" s="833" t="s">
        <v>13187</v>
      </c>
      <c r="D1573" s="833" t="s">
        <v>13188</v>
      </c>
      <c r="E1573" s="835" t="s">
        <v>13189</v>
      </c>
      <c r="F1573" s="835"/>
      <c r="G1573" s="836" t="s">
        <v>13190</v>
      </c>
      <c r="H1573" s="834" t="s">
        <v>13191</v>
      </c>
      <c r="I1573" s="834" t="s">
        <v>13192</v>
      </c>
      <c r="J1573" s="834" t="s">
        <v>13193</v>
      </c>
    </row>
    <row r="1574" spans="1:10" ht="36" customHeight="1" x14ac:dyDescent="0.2">
      <c r="A1574" s="837" t="s">
        <v>13194</v>
      </c>
      <c r="B1574" s="838" t="s">
        <v>13832</v>
      </c>
      <c r="C1574" s="837" t="s">
        <v>7</v>
      </c>
      <c r="D1574" s="837" t="s">
        <v>2198</v>
      </c>
      <c r="E1574" s="839" t="s">
        <v>13736</v>
      </c>
      <c r="F1574" s="839"/>
      <c r="G1574" s="840" t="s">
        <v>18</v>
      </c>
      <c r="H1574" s="841">
        <v>1</v>
      </c>
      <c r="I1574" s="842">
        <v>7.39</v>
      </c>
      <c r="J1574" s="842">
        <v>7.39</v>
      </c>
    </row>
    <row r="1575" spans="1:10" ht="60" customHeight="1" x14ac:dyDescent="0.2">
      <c r="A1575" s="843" t="s">
        <v>13197</v>
      </c>
      <c r="B1575" s="844" t="s">
        <v>13829</v>
      </c>
      <c r="C1575" s="843" t="s">
        <v>7</v>
      </c>
      <c r="D1575" s="843" t="s">
        <v>2091</v>
      </c>
      <c r="E1575" s="845" t="s">
        <v>13432</v>
      </c>
      <c r="F1575" s="845"/>
      <c r="G1575" s="846" t="s">
        <v>18</v>
      </c>
      <c r="H1575" s="847">
        <v>1</v>
      </c>
      <c r="I1575" s="848">
        <v>2.16</v>
      </c>
      <c r="J1575" s="848">
        <v>2.16</v>
      </c>
    </row>
    <row r="1576" spans="1:10" ht="24" customHeight="1" x14ac:dyDescent="0.2">
      <c r="A1576" s="843" t="s">
        <v>13197</v>
      </c>
      <c r="B1576" s="844" t="s">
        <v>13737</v>
      </c>
      <c r="C1576" s="843" t="s">
        <v>7</v>
      </c>
      <c r="D1576" s="843" t="s">
        <v>60</v>
      </c>
      <c r="E1576" s="845" t="s">
        <v>13196</v>
      </c>
      <c r="F1576" s="845"/>
      <c r="G1576" s="846" t="s">
        <v>23</v>
      </c>
      <c r="H1576" s="847">
        <v>0.09</v>
      </c>
      <c r="I1576" s="848">
        <v>13.34</v>
      </c>
      <c r="J1576" s="848">
        <v>1.2005999999999999</v>
      </c>
    </row>
    <row r="1577" spans="1:10" ht="24" customHeight="1" x14ac:dyDescent="0.2">
      <c r="A1577" s="843" t="s">
        <v>13197</v>
      </c>
      <c r="B1577" s="844" t="s">
        <v>13277</v>
      </c>
      <c r="C1577" s="843" t="s">
        <v>7</v>
      </c>
      <c r="D1577" s="843" t="s">
        <v>58</v>
      </c>
      <c r="E1577" s="845" t="s">
        <v>13196</v>
      </c>
      <c r="F1577" s="845"/>
      <c r="G1577" s="846" t="s">
        <v>23</v>
      </c>
      <c r="H1577" s="847">
        <v>0.09</v>
      </c>
      <c r="I1577" s="848">
        <v>17.38</v>
      </c>
      <c r="J1577" s="848">
        <v>1.5642</v>
      </c>
    </row>
    <row r="1578" spans="1:10" ht="24" customHeight="1" x14ac:dyDescent="0.2">
      <c r="A1578" s="849" t="s">
        <v>13199</v>
      </c>
      <c r="B1578" s="850" t="s">
        <v>13833</v>
      </c>
      <c r="C1578" s="849" t="s">
        <v>7</v>
      </c>
      <c r="D1578" s="849" t="s">
        <v>6665</v>
      </c>
      <c r="E1578" s="851" t="s">
        <v>13220</v>
      </c>
      <c r="F1578" s="851"/>
      <c r="G1578" s="852" t="s">
        <v>18</v>
      </c>
      <c r="H1578" s="853">
        <v>1.1000000000000001</v>
      </c>
      <c r="I1578" s="854">
        <v>2.2400000000000002</v>
      </c>
      <c r="J1578" s="854">
        <v>2.464</v>
      </c>
    </row>
    <row r="1579" spans="1:10" ht="25.5" x14ac:dyDescent="0.2">
      <c r="A1579" s="855"/>
      <c r="B1579" s="855"/>
      <c r="C1579" s="855"/>
      <c r="D1579" s="855"/>
      <c r="E1579" s="855" t="s">
        <v>13209</v>
      </c>
      <c r="F1579" s="856">
        <v>1.68</v>
      </c>
      <c r="G1579" s="855" t="s">
        <v>13210</v>
      </c>
      <c r="H1579" s="856">
        <v>1.41</v>
      </c>
      <c r="I1579" s="855" t="s">
        <v>13211</v>
      </c>
      <c r="J1579" s="856">
        <v>3.09</v>
      </c>
    </row>
    <row r="1580" spans="1:10" ht="13.5" thickBot="1" x14ac:dyDescent="0.25">
      <c r="A1580" s="855"/>
      <c r="B1580" s="855"/>
      <c r="C1580" s="855"/>
      <c r="D1580" s="855"/>
      <c r="E1580" s="855" t="s">
        <v>13212</v>
      </c>
      <c r="F1580" s="856">
        <v>2.0869360000000001</v>
      </c>
      <c r="G1580" s="855"/>
      <c r="H1580" s="857" t="s">
        <v>13213</v>
      </c>
      <c r="I1580" s="857"/>
      <c r="J1580" s="856">
        <v>9.48</v>
      </c>
    </row>
    <row r="1581" spans="1:10" ht="0.95" customHeight="1" thickTop="1" x14ac:dyDescent="0.2">
      <c r="A1581" s="858"/>
      <c r="B1581" s="858"/>
      <c r="C1581" s="858"/>
      <c r="D1581" s="858"/>
      <c r="E1581" s="858"/>
      <c r="F1581" s="858"/>
      <c r="G1581" s="858"/>
      <c r="H1581" s="858"/>
      <c r="I1581" s="858"/>
      <c r="J1581" s="858"/>
    </row>
    <row r="1582" spans="1:10" ht="18" customHeight="1" x14ac:dyDescent="0.2">
      <c r="A1582" s="833" t="s">
        <v>13834</v>
      </c>
      <c r="B1582" s="834" t="s">
        <v>13186</v>
      </c>
      <c r="C1582" s="833" t="s">
        <v>13187</v>
      </c>
      <c r="D1582" s="833" t="s">
        <v>13188</v>
      </c>
      <c r="E1582" s="835" t="s">
        <v>13189</v>
      </c>
      <c r="F1582" s="835"/>
      <c r="G1582" s="836" t="s">
        <v>13190</v>
      </c>
      <c r="H1582" s="834" t="s">
        <v>13191</v>
      </c>
      <c r="I1582" s="834" t="s">
        <v>13192</v>
      </c>
      <c r="J1582" s="834" t="s">
        <v>13193</v>
      </c>
    </row>
    <row r="1583" spans="1:10" ht="36" customHeight="1" x14ac:dyDescent="0.2">
      <c r="A1583" s="837" t="s">
        <v>13194</v>
      </c>
      <c r="B1583" s="838" t="s">
        <v>13835</v>
      </c>
      <c r="C1583" s="837" t="s">
        <v>7</v>
      </c>
      <c r="D1583" s="837" t="s">
        <v>4217</v>
      </c>
      <c r="E1583" s="839" t="s">
        <v>13736</v>
      </c>
      <c r="F1583" s="839"/>
      <c r="G1583" s="840" t="s">
        <v>18</v>
      </c>
      <c r="H1583" s="841">
        <v>1</v>
      </c>
      <c r="I1583" s="842">
        <v>8.8800000000000008</v>
      </c>
      <c r="J1583" s="842">
        <v>8.8800000000000008</v>
      </c>
    </row>
    <row r="1584" spans="1:10" ht="60" customHeight="1" x14ac:dyDescent="0.2">
      <c r="A1584" s="843" t="s">
        <v>13197</v>
      </c>
      <c r="B1584" s="844" t="s">
        <v>13829</v>
      </c>
      <c r="C1584" s="843" t="s">
        <v>7</v>
      </c>
      <c r="D1584" s="843" t="s">
        <v>2091</v>
      </c>
      <c r="E1584" s="845" t="s">
        <v>13432</v>
      </c>
      <c r="F1584" s="845"/>
      <c r="G1584" s="846" t="s">
        <v>18</v>
      </c>
      <c r="H1584" s="847">
        <v>1</v>
      </c>
      <c r="I1584" s="848">
        <v>2.16</v>
      </c>
      <c r="J1584" s="848">
        <v>2.16</v>
      </c>
    </row>
    <row r="1585" spans="1:10" ht="24" customHeight="1" x14ac:dyDescent="0.2">
      <c r="A1585" s="843" t="s">
        <v>13197</v>
      </c>
      <c r="B1585" s="844" t="s">
        <v>13737</v>
      </c>
      <c r="C1585" s="843" t="s">
        <v>7</v>
      </c>
      <c r="D1585" s="843" t="s">
        <v>60</v>
      </c>
      <c r="E1585" s="845" t="s">
        <v>13196</v>
      </c>
      <c r="F1585" s="845"/>
      <c r="G1585" s="846" t="s">
        <v>23</v>
      </c>
      <c r="H1585" s="847">
        <v>0.113</v>
      </c>
      <c r="I1585" s="848">
        <v>13.34</v>
      </c>
      <c r="J1585" s="848">
        <v>1.50742</v>
      </c>
    </row>
    <row r="1586" spans="1:10" ht="24" customHeight="1" x14ac:dyDescent="0.2">
      <c r="A1586" s="843" t="s">
        <v>13197</v>
      </c>
      <c r="B1586" s="844" t="s">
        <v>13277</v>
      </c>
      <c r="C1586" s="843" t="s">
        <v>7</v>
      </c>
      <c r="D1586" s="843" t="s">
        <v>58</v>
      </c>
      <c r="E1586" s="845" t="s">
        <v>13196</v>
      </c>
      <c r="F1586" s="845"/>
      <c r="G1586" s="846" t="s">
        <v>23</v>
      </c>
      <c r="H1586" s="847">
        <v>0.113</v>
      </c>
      <c r="I1586" s="848">
        <v>17.38</v>
      </c>
      <c r="J1586" s="848">
        <v>1.96394</v>
      </c>
    </row>
    <row r="1587" spans="1:10" ht="36" customHeight="1" x14ac:dyDescent="0.2">
      <c r="A1587" s="849" t="s">
        <v>13199</v>
      </c>
      <c r="B1587" s="850" t="s">
        <v>13836</v>
      </c>
      <c r="C1587" s="849" t="s">
        <v>7</v>
      </c>
      <c r="D1587" s="849" t="s">
        <v>6675</v>
      </c>
      <c r="E1587" s="851" t="s">
        <v>13220</v>
      </c>
      <c r="F1587" s="851"/>
      <c r="G1587" s="852" t="s">
        <v>18</v>
      </c>
      <c r="H1587" s="853">
        <v>1.1000000000000001</v>
      </c>
      <c r="I1587" s="854">
        <v>2.95</v>
      </c>
      <c r="J1587" s="854">
        <v>3.2450000000000001</v>
      </c>
    </row>
    <row r="1588" spans="1:10" ht="25.5" x14ac:dyDescent="0.2">
      <c r="A1588" s="855"/>
      <c r="B1588" s="855"/>
      <c r="C1588" s="855"/>
      <c r="D1588" s="855"/>
      <c r="E1588" s="855" t="s">
        <v>13209</v>
      </c>
      <c r="F1588" s="856">
        <v>1.97</v>
      </c>
      <c r="G1588" s="855" t="s">
        <v>13210</v>
      </c>
      <c r="H1588" s="856">
        <v>1.65</v>
      </c>
      <c r="I1588" s="855" t="s">
        <v>13211</v>
      </c>
      <c r="J1588" s="856">
        <v>3.62</v>
      </c>
    </row>
    <row r="1589" spans="1:10" ht="13.5" thickBot="1" x14ac:dyDescent="0.25">
      <c r="A1589" s="855"/>
      <c r="B1589" s="855"/>
      <c r="C1589" s="855"/>
      <c r="D1589" s="855"/>
      <c r="E1589" s="855" t="s">
        <v>13212</v>
      </c>
      <c r="F1589" s="856">
        <v>2.5077120000000002</v>
      </c>
      <c r="G1589" s="855"/>
      <c r="H1589" s="857" t="s">
        <v>13213</v>
      </c>
      <c r="I1589" s="857"/>
      <c r="J1589" s="856">
        <v>11.39</v>
      </c>
    </row>
    <row r="1590" spans="1:10" ht="0.95" customHeight="1" thickTop="1" x14ac:dyDescent="0.2">
      <c r="A1590" s="858"/>
      <c r="B1590" s="858"/>
      <c r="C1590" s="858"/>
      <c r="D1590" s="858"/>
      <c r="E1590" s="858"/>
      <c r="F1590" s="858"/>
      <c r="G1590" s="858"/>
      <c r="H1590" s="858"/>
      <c r="I1590" s="858"/>
      <c r="J1590" s="858"/>
    </row>
    <row r="1591" spans="1:10" ht="18" customHeight="1" x14ac:dyDescent="0.2">
      <c r="A1591" s="833" t="s">
        <v>13837</v>
      </c>
      <c r="B1591" s="834" t="s">
        <v>13186</v>
      </c>
      <c r="C1591" s="833" t="s">
        <v>13187</v>
      </c>
      <c r="D1591" s="833" t="s">
        <v>13188</v>
      </c>
      <c r="E1591" s="835" t="s">
        <v>13189</v>
      </c>
      <c r="F1591" s="835"/>
      <c r="G1591" s="836" t="s">
        <v>13190</v>
      </c>
      <c r="H1591" s="834" t="s">
        <v>13191</v>
      </c>
      <c r="I1591" s="834" t="s">
        <v>13192</v>
      </c>
      <c r="J1591" s="834" t="s">
        <v>13193</v>
      </c>
    </row>
    <row r="1592" spans="1:10" ht="24" customHeight="1" x14ac:dyDescent="0.2">
      <c r="A1592" s="837" t="s">
        <v>13194</v>
      </c>
      <c r="B1592" s="838" t="s">
        <v>13838</v>
      </c>
      <c r="C1592" s="837" t="s">
        <v>7</v>
      </c>
      <c r="D1592" s="837" t="s">
        <v>4232</v>
      </c>
      <c r="E1592" s="839" t="s">
        <v>13736</v>
      </c>
      <c r="F1592" s="839"/>
      <c r="G1592" s="840" t="s">
        <v>18</v>
      </c>
      <c r="H1592" s="841">
        <v>1</v>
      </c>
      <c r="I1592" s="842">
        <v>8.57</v>
      </c>
      <c r="J1592" s="842">
        <v>8.57</v>
      </c>
    </row>
    <row r="1593" spans="1:10" ht="24" customHeight="1" x14ac:dyDescent="0.2">
      <c r="A1593" s="843" t="s">
        <v>13197</v>
      </c>
      <c r="B1593" s="844" t="s">
        <v>13737</v>
      </c>
      <c r="C1593" s="843" t="s">
        <v>7</v>
      </c>
      <c r="D1593" s="843" t="s">
        <v>60</v>
      </c>
      <c r="E1593" s="845" t="s">
        <v>13196</v>
      </c>
      <c r="F1593" s="845"/>
      <c r="G1593" s="846" t="s">
        <v>23</v>
      </c>
      <c r="H1593" s="847">
        <v>0.105</v>
      </c>
      <c r="I1593" s="848">
        <v>13.34</v>
      </c>
      <c r="J1593" s="848">
        <v>1.4007000000000001</v>
      </c>
    </row>
    <row r="1594" spans="1:10" ht="24" customHeight="1" x14ac:dyDescent="0.2">
      <c r="A1594" s="843" t="s">
        <v>13197</v>
      </c>
      <c r="B1594" s="844" t="s">
        <v>13277</v>
      </c>
      <c r="C1594" s="843" t="s">
        <v>7</v>
      </c>
      <c r="D1594" s="843" t="s">
        <v>58</v>
      </c>
      <c r="E1594" s="845" t="s">
        <v>13196</v>
      </c>
      <c r="F1594" s="845"/>
      <c r="G1594" s="846" t="s">
        <v>23</v>
      </c>
      <c r="H1594" s="847">
        <v>0.105</v>
      </c>
      <c r="I1594" s="848">
        <v>17.38</v>
      </c>
      <c r="J1594" s="848">
        <v>1.8249</v>
      </c>
    </row>
    <row r="1595" spans="1:10" ht="36" customHeight="1" x14ac:dyDescent="0.2">
      <c r="A1595" s="849" t="s">
        <v>13199</v>
      </c>
      <c r="B1595" s="850" t="s">
        <v>13839</v>
      </c>
      <c r="C1595" s="849" t="s">
        <v>7</v>
      </c>
      <c r="D1595" s="849" t="s">
        <v>6672</v>
      </c>
      <c r="E1595" s="851" t="s">
        <v>13220</v>
      </c>
      <c r="F1595" s="851"/>
      <c r="G1595" s="852" t="s">
        <v>18</v>
      </c>
      <c r="H1595" s="853">
        <v>1.1000000000000001</v>
      </c>
      <c r="I1595" s="854">
        <v>4.8600000000000003</v>
      </c>
      <c r="J1595" s="854">
        <v>5.3460000000000001</v>
      </c>
    </row>
    <row r="1596" spans="1:10" ht="25.5" x14ac:dyDescent="0.2">
      <c r="A1596" s="855"/>
      <c r="B1596" s="855"/>
      <c r="C1596" s="855"/>
      <c r="D1596" s="855"/>
      <c r="E1596" s="855" t="s">
        <v>13209</v>
      </c>
      <c r="F1596" s="856">
        <v>1.31</v>
      </c>
      <c r="G1596" s="855" t="s">
        <v>13210</v>
      </c>
      <c r="H1596" s="856">
        <v>1.1100000000000001</v>
      </c>
      <c r="I1596" s="855" t="s">
        <v>13211</v>
      </c>
      <c r="J1596" s="856">
        <v>2.42</v>
      </c>
    </row>
    <row r="1597" spans="1:10" ht="13.5" thickBot="1" x14ac:dyDescent="0.25">
      <c r="A1597" s="855"/>
      <c r="B1597" s="855"/>
      <c r="C1597" s="855"/>
      <c r="D1597" s="855"/>
      <c r="E1597" s="855" t="s">
        <v>13212</v>
      </c>
      <c r="F1597" s="856">
        <v>2.4201679999999999</v>
      </c>
      <c r="G1597" s="855"/>
      <c r="H1597" s="857" t="s">
        <v>13213</v>
      </c>
      <c r="I1597" s="857"/>
      <c r="J1597" s="856">
        <v>10.99</v>
      </c>
    </row>
    <row r="1598" spans="1:10" ht="0.95" customHeight="1" thickTop="1" x14ac:dyDescent="0.2">
      <c r="A1598" s="858"/>
      <c r="B1598" s="858"/>
      <c r="C1598" s="858"/>
      <c r="D1598" s="858"/>
      <c r="E1598" s="858"/>
      <c r="F1598" s="858"/>
      <c r="G1598" s="858"/>
      <c r="H1598" s="858"/>
      <c r="I1598" s="858"/>
      <c r="J1598" s="858"/>
    </row>
    <row r="1599" spans="1:10" ht="18" customHeight="1" x14ac:dyDescent="0.2">
      <c r="A1599" s="833" t="s">
        <v>13840</v>
      </c>
      <c r="B1599" s="834" t="s">
        <v>13186</v>
      </c>
      <c r="C1599" s="833" t="s">
        <v>13187</v>
      </c>
      <c r="D1599" s="833" t="s">
        <v>13188</v>
      </c>
      <c r="E1599" s="835" t="s">
        <v>13189</v>
      </c>
      <c r="F1599" s="835"/>
      <c r="G1599" s="836" t="s">
        <v>13190</v>
      </c>
      <c r="H1599" s="834" t="s">
        <v>13191</v>
      </c>
      <c r="I1599" s="834" t="s">
        <v>13192</v>
      </c>
      <c r="J1599" s="834" t="s">
        <v>13193</v>
      </c>
    </row>
    <row r="1600" spans="1:10" ht="36" customHeight="1" x14ac:dyDescent="0.2">
      <c r="A1600" s="837" t="s">
        <v>13194</v>
      </c>
      <c r="B1600" s="838" t="s">
        <v>13841</v>
      </c>
      <c r="C1600" s="837" t="s">
        <v>7</v>
      </c>
      <c r="D1600" s="837" t="s">
        <v>9701</v>
      </c>
      <c r="E1600" s="839" t="s">
        <v>13736</v>
      </c>
      <c r="F1600" s="839"/>
      <c r="G1600" s="840" t="s">
        <v>38</v>
      </c>
      <c r="H1600" s="841">
        <v>1</v>
      </c>
      <c r="I1600" s="842">
        <v>22.96</v>
      </c>
      <c r="J1600" s="842">
        <v>22.96</v>
      </c>
    </row>
    <row r="1601" spans="1:10" ht="24" customHeight="1" x14ac:dyDescent="0.2">
      <c r="A1601" s="843" t="s">
        <v>13197</v>
      </c>
      <c r="B1601" s="844" t="s">
        <v>13737</v>
      </c>
      <c r="C1601" s="843" t="s">
        <v>7</v>
      </c>
      <c r="D1601" s="843" t="s">
        <v>60</v>
      </c>
      <c r="E1601" s="845" t="s">
        <v>13196</v>
      </c>
      <c r="F1601" s="845"/>
      <c r="G1601" s="846" t="s">
        <v>23</v>
      </c>
      <c r="H1601" s="847">
        <v>7.4800000000000005E-2</v>
      </c>
      <c r="I1601" s="848">
        <v>13.34</v>
      </c>
      <c r="J1601" s="848">
        <v>0.99783200000000005</v>
      </c>
    </row>
    <row r="1602" spans="1:10" ht="24" customHeight="1" x14ac:dyDescent="0.2">
      <c r="A1602" s="843" t="s">
        <v>13197</v>
      </c>
      <c r="B1602" s="844" t="s">
        <v>13277</v>
      </c>
      <c r="C1602" s="843" t="s">
        <v>7</v>
      </c>
      <c r="D1602" s="843" t="s">
        <v>58</v>
      </c>
      <c r="E1602" s="845" t="s">
        <v>13196</v>
      </c>
      <c r="F1602" s="845"/>
      <c r="G1602" s="846" t="s">
        <v>23</v>
      </c>
      <c r="H1602" s="847">
        <v>0.17949999999999999</v>
      </c>
      <c r="I1602" s="848">
        <v>17.38</v>
      </c>
      <c r="J1602" s="848">
        <v>3.11971</v>
      </c>
    </row>
    <row r="1603" spans="1:10" ht="24" customHeight="1" x14ac:dyDescent="0.2">
      <c r="A1603" s="849" t="s">
        <v>13199</v>
      </c>
      <c r="B1603" s="850" t="s">
        <v>13842</v>
      </c>
      <c r="C1603" s="849" t="s">
        <v>7</v>
      </c>
      <c r="D1603" s="849" t="s">
        <v>7439</v>
      </c>
      <c r="E1603" s="851" t="s">
        <v>13220</v>
      </c>
      <c r="F1603" s="851"/>
      <c r="G1603" s="852" t="s">
        <v>38</v>
      </c>
      <c r="H1603" s="853">
        <v>1</v>
      </c>
      <c r="I1603" s="854">
        <v>18.84</v>
      </c>
      <c r="J1603" s="854">
        <v>18.84</v>
      </c>
    </row>
    <row r="1604" spans="1:10" ht="25.5" x14ac:dyDescent="0.2">
      <c r="A1604" s="855"/>
      <c r="B1604" s="855"/>
      <c r="C1604" s="855"/>
      <c r="D1604" s="855"/>
      <c r="E1604" s="855" t="s">
        <v>13209</v>
      </c>
      <c r="F1604" s="856">
        <v>1.71</v>
      </c>
      <c r="G1604" s="855" t="s">
        <v>13210</v>
      </c>
      <c r="H1604" s="856">
        <v>1.44</v>
      </c>
      <c r="I1604" s="855" t="s">
        <v>13211</v>
      </c>
      <c r="J1604" s="856">
        <v>3.15</v>
      </c>
    </row>
    <row r="1605" spans="1:10" ht="13.5" thickBot="1" x14ac:dyDescent="0.25">
      <c r="A1605" s="855"/>
      <c r="B1605" s="855"/>
      <c r="C1605" s="855"/>
      <c r="D1605" s="855"/>
      <c r="E1605" s="855" t="s">
        <v>13212</v>
      </c>
      <c r="F1605" s="856">
        <v>6.4839039999999999</v>
      </c>
      <c r="G1605" s="855"/>
      <c r="H1605" s="857" t="s">
        <v>13213</v>
      </c>
      <c r="I1605" s="857"/>
      <c r="J1605" s="856">
        <v>29.44</v>
      </c>
    </row>
    <row r="1606" spans="1:10" ht="0.95" customHeight="1" thickTop="1" x14ac:dyDescent="0.2">
      <c r="A1606" s="858"/>
      <c r="B1606" s="858"/>
      <c r="C1606" s="858"/>
      <c r="D1606" s="858"/>
      <c r="E1606" s="858"/>
      <c r="F1606" s="858"/>
      <c r="G1606" s="858"/>
      <c r="H1606" s="858"/>
      <c r="I1606" s="858"/>
      <c r="J1606" s="858"/>
    </row>
    <row r="1607" spans="1:10" ht="18" customHeight="1" x14ac:dyDescent="0.2">
      <c r="A1607" s="833" t="s">
        <v>13843</v>
      </c>
      <c r="B1607" s="834" t="s">
        <v>13186</v>
      </c>
      <c r="C1607" s="833" t="s">
        <v>13187</v>
      </c>
      <c r="D1607" s="833" t="s">
        <v>13188</v>
      </c>
      <c r="E1607" s="835" t="s">
        <v>13189</v>
      </c>
      <c r="F1607" s="835"/>
      <c r="G1607" s="836" t="s">
        <v>13190</v>
      </c>
      <c r="H1607" s="834" t="s">
        <v>13191</v>
      </c>
      <c r="I1607" s="834" t="s">
        <v>13192</v>
      </c>
      <c r="J1607" s="834" t="s">
        <v>13193</v>
      </c>
    </row>
    <row r="1608" spans="1:10" ht="48" customHeight="1" x14ac:dyDescent="0.2">
      <c r="A1608" s="837" t="s">
        <v>13194</v>
      </c>
      <c r="B1608" s="838" t="s">
        <v>13844</v>
      </c>
      <c r="C1608" s="837" t="s">
        <v>7</v>
      </c>
      <c r="D1608" s="837" t="s">
        <v>11341</v>
      </c>
      <c r="E1608" s="839" t="s">
        <v>13736</v>
      </c>
      <c r="F1608" s="839"/>
      <c r="G1608" s="840" t="s">
        <v>38</v>
      </c>
      <c r="H1608" s="841">
        <v>1</v>
      </c>
      <c r="I1608" s="842">
        <v>749.57</v>
      </c>
      <c r="J1608" s="842">
        <v>749.57</v>
      </c>
    </row>
    <row r="1609" spans="1:10" ht="48" customHeight="1" x14ac:dyDescent="0.2">
      <c r="A1609" s="843" t="s">
        <v>13197</v>
      </c>
      <c r="B1609" s="844" t="s">
        <v>13845</v>
      </c>
      <c r="C1609" s="843" t="s">
        <v>7</v>
      </c>
      <c r="D1609" s="843" t="s">
        <v>4804</v>
      </c>
      <c r="E1609" s="845" t="s">
        <v>13196</v>
      </c>
      <c r="F1609" s="845"/>
      <c r="G1609" s="846" t="s">
        <v>13268</v>
      </c>
      <c r="H1609" s="847">
        <v>1.89E-2</v>
      </c>
      <c r="I1609" s="848">
        <v>451.03</v>
      </c>
      <c r="J1609" s="848">
        <v>8.5244669999999996</v>
      </c>
    </row>
    <row r="1610" spans="1:10" ht="24" customHeight="1" x14ac:dyDescent="0.2">
      <c r="A1610" s="843" t="s">
        <v>13197</v>
      </c>
      <c r="B1610" s="844" t="s">
        <v>13737</v>
      </c>
      <c r="C1610" s="843" t="s">
        <v>7</v>
      </c>
      <c r="D1610" s="843" t="s">
        <v>60</v>
      </c>
      <c r="E1610" s="845" t="s">
        <v>13196</v>
      </c>
      <c r="F1610" s="845"/>
      <c r="G1610" s="846" t="s">
        <v>23</v>
      </c>
      <c r="H1610" s="847">
        <v>0.63839999999999997</v>
      </c>
      <c r="I1610" s="848">
        <v>13.34</v>
      </c>
      <c r="J1610" s="848">
        <v>8.5162560000000003</v>
      </c>
    </row>
    <row r="1611" spans="1:10" ht="24" customHeight="1" x14ac:dyDescent="0.2">
      <c r="A1611" s="843" t="s">
        <v>13197</v>
      </c>
      <c r="B1611" s="844" t="s">
        <v>13277</v>
      </c>
      <c r="C1611" s="843" t="s">
        <v>7</v>
      </c>
      <c r="D1611" s="843" t="s">
        <v>58</v>
      </c>
      <c r="E1611" s="845" t="s">
        <v>13196</v>
      </c>
      <c r="F1611" s="845"/>
      <c r="G1611" s="846" t="s">
        <v>23</v>
      </c>
      <c r="H1611" s="847">
        <v>0.63839999999999997</v>
      </c>
      <c r="I1611" s="848">
        <v>17.38</v>
      </c>
      <c r="J1611" s="848">
        <v>11.095392</v>
      </c>
    </row>
    <row r="1612" spans="1:10" ht="36" customHeight="1" x14ac:dyDescent="0.2">
      <c r="A1612" s="849" t="s">
        <v>13199</v>
      </c>
      <c r="B1612" s="850" t="s">
        <v>13846</v>
      </c>
      <c r="C1612" s="849" t="s">
        <v>7</v>
      </c>
      <c r="D1612" s="849" t="s">
        <v>8328</v>
      </c>
      <c r="E1612" s="851" t="s">
        <v>13220</v>
      </c>
      <c r="F1612" s="851"/>
      <c r="G1612" s="852" t="s">
        <v>38</v>
      </c>
      <c r="H1612" s="853">
        <v>1</v>
      </c>
      <c r="I1612" s="854">
        <v>721.43</v>
      </c>
      <c r="J1612" s="854">
        <v>721.43</v>
      </c>
    </row>
    <row r="1613" spans="1:10" ht="25.5" x14ac:dyDescent="0.2">
      <c r="A1613" s="855"/>
      <c r="B1613" s="855"/>
      <c r="C1613" s="855"/>
      <c r="D1613" s="855"/>
      <c r="E1613" s="855" t="s">
        <v>13209</v>
      </c>
      <c r="F1613" s="856">
        <v>9.1199999999999992</v>
      </c>
      <c r="G1613" s="855" t="s">
        <v>13210</v>
      </c>
      <c r="H1613" s="856">
        <v>7.67</v>
      </c>
      <c r="I1613" s="855" t="s">
        <v>13211</v>
      </c>
      <c r="J1613" s="856">
        <v>16.79</v>
      </c>
    </row>
    <row r="1614" spans="1:10" ht="13.5" thickBot="1" x14ac:dyDescent="0.25">
      <c r="A1614" s="855"/>
      <c r="B1614" s="855"/>
      <c r="C1614" s="855"/>
      <c r="D1614" s="855"/>
      <c r="E1614" s="855" t="s">
        <v>13212</v>
      </c>
      <c r="F1614" s="856">
        <v>211.67856800000001</v>
      </c>
      <c r="G1614" s="855"/>
      <c r="H1614" s="857" t="s">
        <v>13213</v>
      </c>
      <c r="I1614" s="857"/>
      <c r="J1614" s="856">
        <v>961.25</v>
      </c>
    </row>
    <row r="1615" spans="1:10" ht="0.95" customHeight="1" thickTop="1" x14ac:dyDescent="0.2">
      <c r="A1615" s="858"/>
      <c r="B1615" s="858"/>
      <c r="C1615" s="858"/>
      <c r="D1615" s="858"/>
      <c r="E1615" s="858"/>
      <c r="F1615" s="858"/>
      <c r="G1615" s="858"/>
      <c r="H1615" s="858"/>
      <c r="I1615" s="858"/>
      <c r="J1615" s="858"/>
    </row>
    <row r="1616" spans="1:10" ht="18" customHeight="1" x14ac:dyDescent="0.2">
      <c r="A1616" s="833" t="s">
        <v>13847</v>
      </c>
      <c r="B1616" s="834" t="s">
        <v>13186</v>
      </c>
      <c r="C1616" s="833" t="s">
        <v>13187</v>
      </c>
      <c r="D1616" s="833" t="s">
        <v>13188</v>
      </c>
      <c r="E1616" s="835" t="s">
        <v>13189</v>
      </c>
      <c r="F1616" s="835"/>
      <c r="G1616" s="836" t="s">
        <v>13190</v>
      </c>
      <c r="H1616" s="834" t="s">
        <v>13191</v>
      </c>
      <c r="I1616" s="834" t="s">
        <v>13192</v>
      </c>
      <c r="J1616" s="834" t="s">
        <v>13193</v>
      </c>
    </row>
    <row r="1617" spans="1:10" ht="36" customHeight="1" x14ac:dyDescent="0.2">
      <c r="A1617" s="837" t="s">
        <v>13194</v>
      </c>
      <c r="B1617" s="838" t="s">
        <v>13848</v>
      </c>
      <c r="C1617" s="837" t="s">
        <v>7</v>
      </c>
      <c r="D1617" s="837" t="s">
        <v>380</v>
      </c>
      <c r="E1617" s="839" t="s">
        <v>13432</v>
      </c>
      <c r="F1617" s="839"/>
      <c r="G1617" s="840" t="s">
        <v>18</v>
      </c>
      <c r="H1617" s="841">
        <v>1</v>
      </c>
      <c r="I1617" s="842">
        <v>8.91</v>
      </c>
      <c r="J1617" s="842">
        <v>8.91</v>
      </c>
    </row>
    <row r="1618" spans="1:10" ht="24" customHeight="1" x14ac:dyDescent="0.2">
      <c r="A1618" s="843" t="s">
        <v>13197</v>
      </c>
      <c r="B1618" s="844" t="s">
        <v>13433</v>
      </c>
      <c r="C1618" s="843" t="s">
        <v>7</v>
      </c>
      <c r="D1618" s="843" t="s">
        <v>1239</v>
      </c>
      <c r="E1618" s="845" t="s">
        <v>13196</v>
      </c>
      <c r="F1618" s="845"/>
      <c r="G1618" s="846" t="s">
        <v>23</v>
      </c>
      <c r="H1618" s="847">
        <v>0.19</v>
      </c>
      <c r="I1618" s="848">
        <v>12.84</v>
      </c>
      <c r="J1618" s="848">
        <v>2.4396</v>
      </c>
    </row>
    <row r="1619" spans="1:10" ht="24" customHeight="1" x14ac:dyDescent="0.2">
      <c r="A1619" s="843" t="s">
        <v>13197</v>
      </c>
      <c r="B1619" s="844" t="s">
        <v>13261</v>
      </c>
      <c r="C1619" s="843" t="s">
        <v>7</v>
      </c>
      <c r="D1619" s="843" t="s">
        <v>56</v>
      </c>
      <c r="E1619" s="845" t="s">
        <v>13196</v>
      </c>
      <c r="F1619" s="845"/>
      <c r="G1619" s="846" t="s">
        <v>23</v>
      </c>
      <c r="H1619" s="847">
        <v>0.19</v>
      </c>
      <c r="I1619" s="848">
        <v>16.75</v>
      </c>
      <c r="J1619" s="848">
        <v>3.1825000000000001</v>
      </c>
    </row>
    <row r="1620" spans="1:10" ht="24" customHeight="1" x14ac:dyDescent="0.2">
      <c r="A1620" s="849" t="s">
        <v>13199</v>
      </c>
      <c r="B1620" s="850" t="s">
        <v>13435</v>
      </c>
      <c r="C1620" s="849" t="s">
        <v>7</v>
      </c>
      <c r="D1620" s="849" t="s">
        <v>7401</v>
      </c>
      <c r="E1620" s="851" t="s">
        <v>13220</v>
      </c>
      <c r="F1620" s="851"/>
      <c r="G1620" s="852" t="s">
        <v>38</v>
      </c>
      <c r="H1620" s="853">
        <v>6.3E-2</v>
      </c>
      <c r="I1620" s="854">
        <v>2.11</v>
      </c>
      <c r="J1620" s="854">
        <v>0.13292999999999999</v>
      </c>
    </row>
    <row r="1621" spans="1:10" ht="24" customHeight="1" x14ac:dyDescent="0.2">
      <c r="A1621" s="849" t="s">
        <v>13199</v>
      </c>
      <c r="B1621" s="850" t="s">
        <v>13606</v>
      </c>
      <c r="C1621" s="849" t="s">
        <v>7</v>
      </c>
      <c r="D1621" s="849" t="s">
        <v>9269</v>
      </c>
      <c r="E1621" s="851" t="s">
        <v>13220</v>
      </c>
      <c r="F1621" s="851"/>
      <c r="G1621" s="852" t="s">
        <v>18</v>
      </c>
      <c r="H1621" s="853">
        <v>1.05</v>
      </c>
      <c r="I1621" s="854">
        <v>3</v>
      </c>
      <c r="J1621" s="854">
        <v>3.15</v>
      </c>
    </row>
    <row r="1622" spans="1:10" ht="25.5" x14ac:dyDescent="0.2">
      <c r="A1622" s="855"/>
      <c r="B1622" s="855"/>
      <c r="C1622" s="855"/>
      <c r="D1622" s="855"/>
      <c r="E1622" s="855" t="s">
        <v>13209</v>
      </c>
      <c r="F1622" s="856">
        <v>2.36</v>
      </c>
      <c r="G1622" s="855" t="s">
        <v>13210</v>
      </c>
      <c r="H1622" s="856">
        <v>1.98</v>
      </c>
      <c r="I1622" s="855" t="s">
        <v>13211</v>
      </c>
      <c r="J1622" s="856">
        <v>4.34</v>
      </c>
    </row>
    <row r="1623" spans="1:10" ht="13.5" thickBot="1" x14ac:dyDescent="0.25">
      <c r="A1623" s="855"/>
      <c r="B1623" s="855"/>
      <c r="C1623" s="855"/>
      <c r="D1623" s="855"/>
      <c r="E1623" s="855" t="s">
        <v>13212</v>
      </c>
      <c r="F1623" s="856">
        <v>2.516184</v>
      </c>
      <c r="G1623" s="855"/>
      <c r="H1623" s="857" t="s">
        <v>13213</v>
      </c>
      <c r="I1623" s="857"/>
      <c r="J1623" s="856">
        <v>11.43</v>
      </c>
    </row>
    <row r="1624" spans="1:10" ht="0.95" customHeight="1" thickTop="1" x14ac:dyDescent="0.2">
      <c r="A1624" s="858"/>
      <c r="B1624" s="858"/>
      <c r="C1624" s="858"/>
      <c r="D1624" s="858"/>
      <c r="E1624" s="858"/>
      <c r="F1624" s="858"/>
      <c r="G1624" s="858"/>
      <c r="H1624" s="858"/>
      <c r="I1624" s="858"/>
      <c r="J1624" s="858"/>
    </row>
    <row r="1625" spans="1:10" ht="18" customHeight="1" x14ac:dyDescent="0.2">
      <c r="A1625" s="833" t="s">
        <v>13849</v>
      </c>
      <c r="B1625" s="834" t="s">
        <v>13186</v>
      </c>
      <c r="C1625" s="833" t="s">
        <v>13187</v>
      </c>
      <c r="D1625" s="833" t="s">
        <v>13188</v>
      </c>
      <c r="E1625" s="835" t="s">
        <v>13189</v>
      </c>
      <c r="F1625" s="835"/>
      <c r="G1625" s="836" t="s">
        <v>13190</v>
      </c>
      <c r="H1625" s="834" t="s">
        <v>13191</v>
      </c>
      <c r="I1625" s="834" t="s">
        <v>13192</v>
      </c>
      <c r="J1625" s="834" t="s">
        <v>13193</v>
      </c>
    </row>
    <row r="1626" spans="1:10" ht="36" customHeight="1" x14ac:dyDescent="0.2">
      <c r="A1626" s="837" t="s">
        <v>13194</v>
      </c>
      <c r="B1626" s="838" t="s">
        <v>13850</v>
      </c>
      <c r="C1626" s="837" t="s">
        <v>7</v>
      </c>
      <c r="D1626" s="837" t="s">
        <v>1832</v>
      </c>
      <c r="E1626" s="839" t="s">
        <v>13432</v>
      </c>
      <c r="F1626" s="839"/>
      <c r="G1626" s="840" t="s">
        <v>38</v>
      </c>
      <c r="H1626" s="841">
        <v>1</v>
      </c>
      <c r="I1626" s="842">
        <v>3.89</v>
      </c>
      <c r="J1626" s="842">
        <v>3.89</v>
      </c>
    </row>
    <row r="1627" spans="1:10" ht="24" customHeight="1" x14ac:dyDescent="0.2">
      <c r="A1627" s="843" t="s">
        <v>13197</v>
      </c>
      <c r="B1627" s="844" t="s">
        <v>13433</v>
      </c>
      <c r="C1627" s="843" t="s">
        <v>7</v>
      </c>
      <c r="D1627" s="843" t="s">
        <v>1239</v>
      </c>
      <c r="E1627" s="845" t="s">
        <v>13196</v>
      </c>
      <c r="F1627" s="845"/>
      <c r="G1627" s="846" t="s">
        <v>23</v>
      </c>
      <c r="H1627" s="847">
        <v>7.0000000000000007E-2</v>
      </c>
      <c r="I1627" s="848">
        <v>12.84</v>
      </c>
      <c r="J1627" s="848">
        <v>0.89880000000000004</v>
      </c>
    </row>
    <row r="1628" spans="1:10" ht="24" customHeight="1" x14ac:dyDescent="0.2">
      <c r="A1628" s="843" t="s">
        <v>13197</v>
      </c>
      <c r="B1628" s="844" t="s">
        <v>13261</v>
      </c>
      <c r="C1628" s="843" t="s">
        <v>7</v>
      </c>
      <c r="D1628" s="843" t="s">
        <v>56</v>
      </c>
      <c r="E1628" s="845" t="s">
        <v>13196</v>
      </c>
      <c r="F1628" s="845"/>
      <c r="G1628" s="846" t="s">
        <v>23</v>
      </c>
      <c r="H1628" s="847">
        <v>7.0000000000000007E-2</v>
      </c>
      <c r="I1628" s="848">
        <v>16.75</v>
      </c>
      <c r="J1628" s="848">
        <v>1.1725000000000001</v>
      </c>
    </row>
    <row r="1629" spans="1:10" ht="24" customHeight="1" x14ac:dyDescent="0.2">
      <c r="A1629" s="849" t="s">
        <v>13199</v>
      </c>
      <c r="B1629" s="850" t="s">
        <v>13434</v>
      </c>
      <c r="C1629" s="849" t="s">
        <v>7</v>
      </c>
      <c r="D1629" s="849" t="s">
        <v>5074</v>
      </c>
      <c r="E1629" s="851" t="s">
        <v>13220</v>
      </c>
      <c r="F1629" s="851"/>
      <c r="G1629" s="852" t="s">
        <v>38</v>
      </c>
      <c r="H1629" s="853">
        <v>7.1000000000000004E-3</v>
      </c>
      <c r="I1629" s="854">
        <v>84.64</v>
      </c>
      <c r="J1629" s="854">
        <v>0.60094400000000003</v>
      </c>
    </row>
    <row r="1630" spans="1:10" ht="24" customHeight="1" x14ac:dyDescent="0.2">
      <c r="A1630" s="849" t="s">
        <v>13199</v>
      </c>
      <c r="B1630" s="850" t="s">
        <v>13435</v>
      </c>
      <c r="C1630" s="849" t="s">
        <v>7</v>
      </c>
      <c r="D1630" s="849" t="s">
        <v>7401</v>
      </c>
      <c r="E1630" s="851" t="s">
        <v>13220</v>
      </c>
      <c r="F1630" s="851"/>
      <c r="G1630" s="852" t="s">
        <v>38</v>
      </c>
      <c r="H1630" s="853">
        <v>2.1000000000000001E-2</v>
      </c>
      <c r="I1630" s="854">
        <v>2.11</v>
      </c>
      <c r="J1630" s="854">
        <v>4.4310000000000002E-2</v>
      </c>
    </row>
    <row r="1631" spans="1:10" ht="24" customHeight="1" x14ac:dyDescent="0.2">
      <c r="A1631" s="849" t="s">
        <v>13199</v>
      </c>
      <c r="B1631" s="850" t="s">
        <v>13600</v>
      </c>
      <c r="C1631" s="849" t="s">
        <v>7</v>
      </c>
      <c r="D1631" s="849" t="s">
        <v>7216</v>
      </c>
      <c r="E1631" s="851" t="s">
        <v>13220</v>
      </c>
      <c r="F1631" s="851"/>
      <c r="G1631" s="852" t="s">
        <v>38</v>
      </c>
      <c r="H1631" s="853">
        <v>1</v>
      </c>
      <c r="I1631" s="854">
        <v>0.59</v>
      </c>
      <c r="J1631" s="854">
        <v>0.59</v>
      </c>
    </row>
    <row r="1632" spans="1:10" ht="24" customHeight="1" x14ac:dyDescent="0.2">
      <c r="A1632" s="849" t="s">
        <v>13199</v>
      </c>
      <c r="B1632" s="850" t="s">
        <v>13436</v>
      </c>
      <c r="C1632" s="849" t="s">
        <v>7</v>
      </c>
      <c r="D1632" s="849" t="s">
        <v>8545</v>
      </c>
      <c r="E1632" s="851" t="s">
        <v>13220</v>
      </c>
      <c r="F1632" s="851"/>
      <c r="G1632" s="852" t="s">
        <v>38</v>
      </c>
      <c r="H1632" s="853">
        <v>8.0000000000000002E-3</v>
      </c>
      <c r="I1632" s="854">
        <v>73.5</v>
      </c>
      <c r="J1632" s="854">
        <v>0.58799999999999997</v>
      </c>
    </row>
    <row r="1633" spans="1:10" ht="25.5" x14ac:dyDescent="0.2">
      <c r="A1633" s="855"/>
      <c r="B1633" s="855"/>
      <c r="C1633" s="855"/>
      <c r="D1633" s="855"/>
      <c r="E1633" s="855" t="s">
        <v>13209</v>
      </c>
      <c r="F1633" s="856">
        <v>0.87</v>
      </c>
      <c r="G1633" s="855" t="s">
        <v>13210</v>
      </c>
      <c r="H1633" s="856">
        <v>0.73</v>
      </c>
      <c r="I1633" s="855" t="s">
        <v>13211</v>
      </c>
      <c r="J1633" s="856">
        <v>1.6</v>
      </c>
    </row>
    <row r="1634" spans="1:10" ht="13.5" thickBot="1" x14ac:dyDescent="0.25">
      <c r="A1634" s="855"/>
      <c r="B1634" s="855"/>
      <c r="C1634" s="855"/>
      <c r="D1634" s="855"/>
      <c r="E1634" s="855" t="s">
        <v>13212</v>
      </c>
      <c r="F1634" s="856">
        <v>1.098536</v>
      </c>
      <c r="G1634" s="855"/>
      <c r="H1634" s="857" t="s">
        <v>13213</v>
      </c>
      <c r="I1634" s="857"/>
      <c r="J1634" s="856">
        <v>4.99</v>
      </c>
    </row>
    <row r="1635" spans="1:10" ht="0.95" customHeight="1" thickTop="1" x14ac:dyDescent="0.2">
      <c r="A1635" s="858"/>
      <c r="B1635" s="858"/>
      <c r="C1635" s="858"/>
      <c r="D1635" s="858"/>
      <c r="E1635" s="858"/>
      <c r="F1635" s="858"/>
      <c r="G1635" s="858"/>
      <c r="H1635" s="858"/>
      <c r="I1635" s="858"/>
      <c r="J1635" s="858"/>
    </row>
    <row r="1636" spans="1:10" ht="18" customHeight="1" x14ac:dyDescent="0.2">
      <c r="A1636" s="833" t="s">
        <v>13851</v>
      </c>
      <c r="B1636" s="834" t="s">
        <v>13186</v>
      </c>
      <c r="C1636" s="833" t="s">
        <v>13187</v>
      </c>
      <c r="D1636" s="833" t="s">
        <v>13188</v>
      </c>
      <c r="E1636" s="835" t="s">
        <v>13189</v>
      </c>
      <c r="F1636" s="835"/>
      <c r="G1636" s="836" t="s">
        <v>13190</v>
      </c>
      <c r="H1636" s="834" t="s">
        <v>13191</v>
      </c>
      <c r="I1636" s="834" t="s">
        <v>13192</v>
      </c>
      <c r="J1636" s="834" t="s">
        <v>13193</v>
      </c>
    </row>
    <row r="1637" spans="1:10" ht="36" customHeight="1" x14ac:dyDescent="0.2">
      <c r="A1637" s="837" t="s">
        <v>13194</v>
      </c>
      <c r="B1637" s="838" t="s">
        <v>13852</v>
      </c>
      <c r="C1637" s="837" t="s">
        <v>7</v>
      </c>
      <c r="D1637" s="837" t="s">
        <v>1834</v>
      </c>
      <c r="E1637" s="839" t="s">
        <v>13432</v>
      </c>
      <c r="F1637" s="839"/>
      <c r="G1637" s="840" t="s">
        <v>38</v>
      </c>
      <c r="H1637" s="841">
        <v>1</v>
      </c>
      <c r="I1637" s="842">
        <v>6.64</v>
      </c>
      <c r="J1637" s="842">
        <v>6.64</v>
      </c>
    </row>
    <row r="1638" spans="1:10" ht="24" customHeight="1" x14ac:dyDescent="0.2">
      <c r="A1638" s="843" t="s">
        <v>13197</v>
      </c>
      <c r="B1638" s="844" t="s">
        <v>13433</v>
      </c>
      <c r="C1638" s="843" t="s">
        <v>7</v>
      </c>
      <c r="D1638" s="843" t="s">
        <v>1239</v>
      </c>
      <c r="E1638" s="845" t="s">
        <v>13196</v>
      </c>
      <c r="F1638" s="845"/>
      <c r="G1638" s="846" t="s">
        <v>23</v>
      </c>
      <c r="H1638" s="847">
        <v>0.09</v>
      </c>
      <c r="I1638" s="848">
        <v>12.84</v>
      </c>
      <c r="J1638" s="848">
        <v>1.1556</v>
      </c>
    </row>
    <row r="1639" spans="1:10" ht="24" customHeight="1" x14ac:dyDescent="0.2">
      <c r="A1639" s="843" t="s">
        <v>13197</v>
      </c>
      <c r="B1639" s="844" t="s">
        <v>13261</v>
      </c>
      <c r="C1639" s="843" t="s">
        <v>7</v>
      </c>
      <c r="D1639" s="843" t="s">
        <v>56</v>
      </c>
      <c r="E1639" s="845" t="s">
        <v>13196</v>
      </c>
      <c r="F1639" s="845"/>
      <c r="G1639" s="846" t="s">
        <v>23</v>
      </c>
      <c r="H1639" s="847">
        <v>0.09</v>
      </c>
      <c r="I1639" s="848">
        <v>16.75</v>
      </c>
      <c r="J1639" s="848">
        <v>1.5075000000000001</v>
      </c>
    </row>
    <row r="1640" spans="1:10" ht="24" customHeight="1" x14ac:dyDescent="0.2">
      <c r="A1640" s="849" t="s">
        <v>13199</v>
      </c>
      <c r="B1640" s="850" t="s">
        <v>13434</v>
      </c>
      <c r="C1640" s="849" t="s">
        <v>7</v>
      </c>
      <c r="D1640" s="849" t="s">
        <v>5074</v>
      </c>
      <c r="E1640" s="851" t="s">
        <v>13220</v>
      </c>
      <c r="F1640" s="851"/>
      <c r="G1640" s="852" t="s">
        <v>38</v>
      </c>
      <c r="H1640" s="853">
        <v>1.4800000000000001E-2</v>
      </c>
      <c r="I1640" s="854">
        <v>84.64</v>
      </c>
      <c r="J1640" s="854">
        <v>1.252672</v>
      </c>
    </row>
    <row r="1641" spans="1:10" ht="24" customHeight="1" x14ac:dyDescent="0.2">
      <c r="A1641" s="849" t="s">
        <v>13199</v>
      </c>
      <c r="B1641" s="850" t="s">
        <v>13435</v>
      </c>
      <c r="C1641" s="849" t="s">
        <v>7</v>
      </c>
      <c r="D1641" s="849" t="s">
        <v>7401</v>
      </c>
      <c r="E1641" s="851" t="s">
        <v>13220</v>
      </c>
      <c r="F1641" s="851"/>
      <c r="G1641" s="852" t="s">
        <v>38</v>
      </c>
      <c r="H1641" s="853">
        <v>3.2000000000000001E-2</v>
      </c>
      <c r="I1641" s="854">
        <v>2.11</v>
      </c>
      <c r="J1641" s="854">
        <v>6.7519999999999997E-2</v>
      </c>
    </row>
    <row r="1642" spans="1:10" ht="24" customHeight="1" x14ac:dyDescent="0.2">
      <c r="A1642" s="849" t="s">
        <v>13199</v>
      </c>
      <c r="B1642" s="850" t="s">
        <v>13436</v>
      </c>
      <c r="C1642" s="849" t="s">
        <v>7</v>
      </c>
      <c r="D1642" s="849" t="s">
        <v>8545</v>
      </c>
      <c r="E1642" s="851" t="s">
        <v>13220</v>
      </c>
      <c r="F1642" s="851"/>
      <c r="G1642" s="852" t="s">
        <v>38</v>
      </c>
      <c r="H1642" s="853">
        <v>2.2499999999999999E-2</v>
      </c>
      <c r="I1642" s="854">
        <v>73.5</v>
      </c>
      <c r="J1642" s="854">
        <v>1.6537500000000001</v>
      </c>
    </row>
    <row r="1643" spans="1:10" ht="24" customHeight="1" x14ac:dyDescent="0.2">
      <c r="A1643" s="849" t="s">
        <v>13199</v>
      </c>
      <c r="B1643" s="850" t="s">
        <v>13615</v>
      </c>
      <c r="C1643" s="849" t="s">
        <v>7</v>
      </c>
      <c r="D1643" s="849" t="s">
        <v>8801</v>
      </c>
      <c r="E1643" s="851" t="s">
        <v>13220</v>
      </c>
      <c r="F1643" s="851"/>
      <c r="G1643" s="852" t="s">
        <v>38</v>
      </c>
      <c r="H1643" s="853">
        <v>1</v>
      </c>
      <c r="I1643" s="854">
        <v>1</v>
      </c>
      <c r="J1643" s="854">
        <v>1</v>
      </c>
    </row>
    <row r="1644" spans="1:10" ht="25.5" x14ac:dyDescent="0.2">
      <c r="A1644" s="855"/>
      <c r="B1644" s="855"/>
      <c r="C1644" s="855"/>
      <c r="D1644" s="855"/>
      <c r="E1644" s="855" t="s">
        <v>13209</v>
      </c>
      <c r="F1644" s="856">
        <v>1.1200000000000001</v>
      </c>
      <c r="G1644" s="855" t="s">
        <v>13210</v>
      </c>
      <c r="H1644" s="856">
        <v>0.94</v>
      </c>
      <c r="I1644" s="855" t="s">
        <v>13211</v>
      </c>
      <c r="J1644" s="856">
        <v>2.06</v>
      </c>
    </row>
    <row r="1645" spans="1:10" ht="13.5" thickBot="1" x14ac:dyDescent="0.25">
      <c r="A1645" s="855"/>
      <c r="B1645" s="855"/>
      <c r="C1645" s="855"/>
      <c r="D1645" s="855"/>
      <c r="E1645" s="855" t="s">
        <v>13212</v>
      </c>
      <c r="F1645" s="856">
        <v>1.8751359999999999</v>
      </c>
      <c r="G1645" s="855"/>
      <c r="H1645" s="857" t="s">
        <v>13213</v>
      </c>
      <c r="I1645" s="857"/>
      <c r="J1645" s="856">
        <v>8.52</v>
      </c>
    </row>
    <row r="1646" spans="1:10" ht="0.95" customHeight="1" thickTop="1" x14ac:dyDescent="0.2">
      <c r="A1646" s="858"/>
      <c r="B1646" s="858"/>
      <c r="C1646" s="858"/>
      <c r="D1646" s="858"/>
      <c r="E1646" s="858"/>
      <c r="F1646" s="858"/>
      <c r="G1646" s="858"/>
      <c r="H1646" s="858"/>
      <c r="I1646" s="858"/>
      <c r="J1646" s="858"/>
    </row>
    <row r="1647" spans="1:10" ht="18" customHeight="1" x14ac:dyDescent="0.2">
      <c r="A1647" s="833" t="s">
        <v>13853</v>
      </c>
      <c r="B1647" s="834" t="s">
        <v>13186</v>
      </c>
      <c r="C1647" s="833" t="s">
        <v>13187</v>
      </c>
      <c r="D1647" s="833" t="s">
        <v>13188</v>
      </c>
      <c r="E1647" s="835" t="s">
        <v>13189</v>
      </c>
      <c r="F1647" s="835"/>
      <c r="G1647" s="836" t="s">
        <v>13190</v>
      </c>
      <c r="H1647" s="834" t="s">
        <v>13191</v>
      </c>
      <c r="I1647" s="834" t="s">
        <v>13192</v>
      </c>
      <c r="J1647" s="834" t="s">
        <v>13193</v>
      </c>
    </row>
    <row r="1648" spans="1:10" ht="36" customHeight="1" x14ac:dyDescent="0.2">
      <c r="A1648" s="837" t="s">
        <v>13194</v>
      </c>
      <c r="B1648" s="838" t="s">
        <v>13854</v>
      </c>
      <c r="C1648" s="837" t="s">
        <v>7</v>
      </c>
      <c r="D1648" s="837" t="s">
        <v>12901</v>
      </c>
      <c r="E1648" s="839" t="s">
        <v>13736</v>
      </c>
      <c r="F1648" s="839"/>
      <c r="G1648" s="840" t="s">
        <v>38</v>
      </c>
      <c r="H1648" s="841">
        <v>1</v>
      </c>
      <c r="I1648" s="842">
        <v>134.11000000000001</v>
      </c>
      <c r="J1648" s="842">
        <v>134.11000000000001</v>
      </c>
    </row>
    <row r="1649" spans="1:10" ht="36" customHeight="1" x14ac:dyDescent="0.2">
      <c r="A1649" s="843" t="s">
        <v>13197</v>
      </c>
      <c r="B1649" s="844" t="s">
        <v>13855</v>
      </c>
      <c r="C1649" s="843" t="s">
        <v>7</v>
      </c>
      <c r="D1649" s="843" t="s">
        <v>4162</v>
      </c>
      <c r="E1649" s="845" t="s">
        <v>13301</v>
      </c>
      <c r="F1649" s="845"/>
      <c r="G1649" s="846" t="s">
        <v>13268</v>
      </c>
      <c r="H1649" s="847">
        <v>1.4800000000000001E-2</v>
      </c>
      <c r="I1649" s="848">
        <v>1944.91</v>
      </c>
      <c r="J1649" s="848">
        <v>28.784668</v>
      </c>
    </row>
    <row r="1650" spans="1:10" ht="36" customHeight="1" x14ac:dyDescent="0.2">
      <c r="A1650" s="843" t="s">
        <v>13197</v>
      </c>
      <c r="B1650" s="844" t="s">
        <v>13794</v>
      </c>
      <c r="C1650" s="843" t="s">
        <v>7</v>
      </c>
      <c r="D1650" s="843" t="s">
        <v>11717</v>
      </c>
      <c r="E1650" s="845" t="s">
        <v>13297</v>
      </c>
      <c r="F1650" s="845"/>
      <c r="G1650" s="846" t="s">
        <v>13268</v>
      </c>
      <c r="H1650" s="847">
        <v>4.9000000000000002E-2</v>
      </c>
      <c r="I1650" s="848">
        <v>195.04</v>
      </c>
      <c r="J1650" s="848">
        <v>9.5569600000000001</v>
      </c>
    </row>
    <row r="1651" spans="1:10" ht="24" customHeight="1" x14ac:dyDescent="0.2">
      <c r="A1651" s="843" t="s">
        <v>13197</v>
      </c>
      <c r="B1651" s="844" t="s">
        <v>13244</v>
      </c>
      <c r="C1651" s="843" t="s">
        <v>7</v>
      </c>
      <c r="D1651" s="843" t="s">
        <v>25</v>
      </c>
      <c r="E1651" s="845" t="s">
        <v>13196</v>
      </c>
      <c r="F1651" s="845"/>
      <c r="G1651" s="846" t="s">
        <v>23</v>
      </c>
      <c r="H1651" s="847">
        <v>7.4499999999999997E-2</v>
      </c>
      <c r="I1651" s="848">
        <v>13.34</v>
      </c>
      <c r="J1651" s="848">
        <v>0.99382999999999999</v>
      </c>
    </row>
    <row r="1652" spans="1:10" ht="24" customHeight="1" x14ac:dyDescent="0.2">
      <c r="A1652" s="843" t="s">
        <v>13197</v>
      </c>
      <c r="B1652" s="844" t="s">
        <v>13252</v>
      </c>
      <c r="C1652" s="843" t="s">
        <v>7</v>
      </c>
      <c r="D1652" s="843" t="s">
        <v>53</v>
      </c>
      <c r="E1652" s="845" t="s">
        <v>13196</v>
      </c>
      <c r="F1652" s="845"/>
      <c r="G1652" s="846" t="s">
        <v>23</v>
      </c>
      <c r="H1652" s="847">
        <v>7.4499999999999997E-2</v>
      </c>
      <c r="I1652" s="848">
        <v>16.78</v>
      </c>
      <c r="J1652" s="848">
        <v>1.2501100000000001</v>
      </c>
    </row>
    <row r="1653" spans="1:10" ht="24" customHeight="1" x14ac:dyDescent="0.2">
      <c r="A1653" s="849" t="s">
        <v>13199</v>
      </c>
      <c r="B1653" s="850" t="s">
        <v>13856</v>
      </c>
      <c r="C1653" s="849" t="s">
        <v>7</v>
      </c>
      <c r="D1653" s="849" t="s">
        <v>11800</v>
      </c>
      <c r="E1653" s="851">
        <v>0</v>
      </c>
      <c r="F1653" s="851"/>
      <c r="G1653" s="852" t="s">
        <v>38</v>
      </c>
      <c r="H1653" s="853">
        <v>1</v>
      </c>
      <c r="I1653" s="854">
        <v>93.52</v>
      </c>
      <c r="J1653" s="854">
        <v>93.52</v>
      </c>
    </row>
    <row r="1654" spans="1:10" ht="25.5" x14ac:dyDescent="0.2">
      <c r="A1654" s="855"/>
      <c r="B1654" s="855"/>
      <c r="C1654" s="855"/>
      <c r="D1654" s="855"/>
      <c r="E1654" s="855" t="s">
        <v>13209</v>
      </c>
      <c r="F1654" s="856">
        <v>10.57</v>
      </c>
      <c r="G1654" s="855" t="s">
        <v>13210</v>
      </c>
      <c r="H1654" s="856">
        <v>8.89</v>
      </c>
      <c r="I1654" s="855" t="s">
        <v>13211</v>
      </c>
      <c r="J1654" s="856">
        <v>19.46</v>
      </c>
    </row>
    <row r="1655" spans="1:10" ht="13.5" thickBot="1" x14ac:dyDescent="0.25">
      <c r="A1655" s="855"/>
      <c r="B1655" s="855"/>
      <c r="C1655" s="855"/>
      <c r="D1655" s="855"/>
      <c r="E1655" s="855" t="s">
        <v>13212</v>
      </c>
      <c r="F1655" s="856">
        <v>37.872664</v>
      </c>
      <c r="G1655" s="855"/>
      <c r="H1655" s="857" t="s">
        <v>13213</v>
      </c>
      <c r="I1655" s="857"/>
      <c r="J1655" s="856">
        <v>171.98</v>
      </c>
    </row>
    <row r="1656" spans="1:10" ht="0.95" customHeight="1" thickTop="1" x14ac:dyDescent="0.2">
      <c r="A1656" s="858"/>
      <c r="B1656" s="858"/>
      <c r="C1656" s="858"/>
      <c r="D1656" s="858"/>
      <c r="E1656" s="858"/>
      <c r="F1656" s="858"/>
      <c r="G1656" s="858"/>
      <c r="H1656" s="858"/>
      <c r="I1656" s="858"/>
      <c r="J1656" s="858"/>
    </row>
    <row r="1657" spans="1:10" ht="18" customHeight="1" x14ac:dyDescent="0.2">
      <c r="A1657" s="833" t="s">
        <v>13857</v>
      </c>
      <c r="B1657" s="834" t="s">
        <v>13186</v>
      </c>
      <c r="C1657" s="833" t="s">
        <v>13187</v>
      </c>
      <c r="D1657" s="833" t="s">
        <v>13188</v>
      </c>
      <c r="E1657" s="835" t="s">
        <v>13189</v>
      </c>
      <c r="F1657" s="835"/>
      <c r="G1657" s="836" t="s">
        <v>13190</v>
      </c>
      <c r="H1657" s="834" t="s">
        <v>13191</v>
      </c>
      <c r="I1657" s="834" t="s">
        <v>13192</v>
      </c>
      <c r="J1657" s="834" t="s">
        <v>13193</v>
      </c>
    </row>
    <row r="1658" spans="1:10" ht="48" customHeight="1" x14ac:dyDescent="0.2">
      <c r="A1658" s="837" t="s">
        <v>13194</v>
      </c>
      <c r="B1658" s="838" t="s">
        <v>13858</v>
      </c>
      <c r="C1658" s="837" t="s">
        <v>7</v>
      </c>
      <c r="D1658" s="837" t="s">
        <v>12917</v>
      </c>
      <c r="E1658" s="839" t="s">
        <v>13736</v>
      </c>
      <c r="F1658" s="839"/>
      <c r="G1658" s="840" t="s">
        <v>38</v>
      </c>
      <c r="H1658" s="841">
        <v>1</v>
      </c>
      <c r="I1658" s="842">
        <v>9885.7900000000009</v>
      </c>
      <c r="J1658" s="842">
        <v>9885.7900000000009</v>
      </c>
    </row>
    <row r="1659" spans="1:10" ht="60" customHeight="1" x14ac:dyDescent="0.2">
      <c r="A1659" s="843" t="s">
        <v>13197</v>
      </c>
      <c r="B1659" s="844" t="s">
        <v>13859</v>
      </c>
      <c r="C1659" s="843" t="s">
        <v>7</v>
      </c>
      <c r="D1659" s="843" t="s">
        <v>859</v>
      </c>
      <c r="E1659" s="845" t="s">
        <v>13272</v>
      </c>
      <c r="F1659" s="845"/>
      <c r="G1659" s="846" t="s">
        <v>50</v>
      </c>
      <c r="H1659" s="847">
        <v>0.25331999999999999</v>
      </c>
      <c r="I1659" s="848">
        <v>151.62</v>
      </c>
      <c r="J1659" s="848">
        <v>38.408378399999997</v>
      </c>
    </row>
    <row r="1660" spans="1:10" ht="24" customHeight="1" x14ac:dyDescent="0.2">
      <c r="A1660" s="843" t="s">
        <v>13197</v>
      </c>
      <c r="B1660" s="844" t="s">
        <v>13737</v>
      </c>
      <c r="C1660" s="843" t="s">
        <v>7</v>
      </c>
      <c r="D1660" s="843" t="s">
        <v>60</v>
      </c>
      <c r="E1660" s="845" t="s">
        <v>13196</v>
      </c>
      <c r="F1660" s="845"/>
      <c r="G1660" s="846" t="s">
        <v>23</v>
      </c>
      <c r="H1660" s="847">
        <v>9.3335000000000008</v>
      </c>
      <c r="I1660" s="848">
        <v>13.34</v>
      </c>
      <c r="J1660" s="848">
        <v>124.50888999999999</v>
      </c>
    </row>
    <row r="1661" spans="1:10" ht="24" customHeight="1" x14ac:dyDescent="0.2">
      <c r="A1661" s="843" t="s">
        <v>13197</v>
      </c>
      <c r="B1661" s="844" t="s">
        <v>13277</v>
      </c>
      <c r="C1661" s="843" t="s">
        <v>7</v>
      </c>
      <c r="D1661" s="843" t="s">
        <v>58</v>
      </c>
      <c r="E1661" s="845" t="s">
        <v>13196</v>
      </c>
      <c r="F1661" s="845"/>
      <c r="G1661" s="846" t="s">
        <v>23</v>
      </c>
      <c r="H1661" s="847">
        <v>9.3335000000000008</v>
      </c>
      <c r="I1661" s="848">
        <v>17.38</v>
      </c>
      <c r="J1661" s="848">
        <v>162.21623</v>
      </c>
    </row>
    <row r="1662" spans="1:10" ht="36" customHeight="1" x14ac:dyDescent="0.2">
      <c r="A1662" s="849" t="s">
        <v>13199</v>
      </c>
      <c r="B1662" s="850" t="s">
        <v>13860</v>
      </c>
      <c r="C1662" s="849" t="s">
        <v>7</v>
      </c>
      <c r="D1662" s="849" t="s">
        <v>9014</v>
      </c>
      <c r="E1662" s="851" t="s">
        <v>13220</v>
      </c>
      <c r="F1662" s="851"/>
      <c r="G1662" s="852" t="s">
        <v>38</v>
      </c>
      <c r="H1662" s="853">
        <v>1</v>
      </c>
      <c r="I1662" s="854">
        <v>9560.66</v>
      </c>
      <c r="J1662" s="854">
        <v>9560.66</v>
      </c>
    </row>
    <row r="1663" spans="1:10" ht="25.5" x14ac:dyDescent="0.2">
      <c r="A1663" s="855"/>
      <c r="B1663" s="855"/>
      <c r="C1663" s="855"/>
      <c r="D1663" s="855"/>
      <c r="E1663" s="855" t="s">
        <v>13209</v>
      </c>
      <c r="F1663" s="856">
        <v>118.79</v>
      </c>
      <c r="G1663" s="855" t="s">
        <v>13210</v>
      </c>
      <c r="H1663" s="856">
        <v>99.87</v>
      </c>
      <c r="I1663" s="855" t="s">
        <v>13211</v>
      </c>
      <c r="J1663" s="856">
        <v>218.66</v>
      </c>
    </row>
    <row r="1664" spans="1:10" ht="13.5" thickBot="1" x14ac:dyDescent="0.25">
      <c r="A1664" s="855"/>
      <c r="B1664" s="855"/>
      <c r="C1664" s="855"/>
      <c r="D1664" s="855"/>
      <c r="E1664" s="855" t="s">
        <v>13212</v>
      </c>
      <c r="F1664" s="856">
        <v>2791.7470960000001</v>
      </c>
      <c r="G1664" s="855"/>
      <c r="H1664" s="857" t="s">
        <v>13213</v>
      </c>
      <c r="I1664" s="857"/>
      <c r="J1664" s="856">
        <v>12677.54</v>
      </c>
    </row>
    <row r="1665" spans="1:10" ht="0.95" customHeight="1" thickTop="1" x14ac:dyDescent="0.2">
      <c r="A1665" s="858"/>
      <c r="B1665" s="858"/>
      <c r="C1665" s="858"/>
      <c r="D1665" s="858"/>
      <c r="E1665" s="858"/>
      <c r="F1665" s="858"/>
      <c r="G1665" s="858"/>
      <c r="H1665" s="858"/>
      <c r="I1665" s="858"/>
      <c r="J1665" s="858"/>
    </row>
    <row r="1666" spans="1:10" ht="18" customHeight="1" x14ac:dyDescent="0.2">
      <c r="A1666" s="833" t="s">
        <v>13861</v>
      </c>
      <c r="B1666" s="834" t="s">
        <v>13186</v>
      </c>
      <c r="C1666" s="833" t="s">
        <v>13187</v>
      </c>
      <c r="D1666" s="833" t="s">
        <v>13188</v>
      </c>
      <c r="E1666" s="835" t="s">
        <v>13189</v>
      </c>
      <c r="F1666" s="835"/>
      <c r="G1666" s="836" t="s">
        <v>13190</v>
      </c>
      <c r="H1666" s="834" t="s">
        <v>13191</v>
      </c>
      <c r="I1666" s="834" t="s">
        <v>13192</v>
      </c>
      <c r="J1666" s="834" t="s">
        <v>13193</v>
      </c>
    </row>
    <row r="1667" spans="1:10" ht="36" customHeight="1" x14ac:dyDescent="0.2">
      <c r="A1667" s="837" t="s">
        <v>13194</v>
      </c>
      <c r="B1667" s="838" t="s">
        <v>13862</v>
      </c>
      <c r="C1667" s="837" t="s">
        <v>7</v>
      </c>
      <c r="D1667" s="837" t="s">
        <v>12912</v>
      </c>
      <c r="E1667" s="839" t="s">
        <v>13736</v>
      </c>
      <c r="F1667" s="839"/>
      <c r="G1667" s="840" t="s">
        <v>38</v>
      </c>
      <c r="H1667" s="841">
        <v>1</v>
      </c>
      <c r="I1667" s="842">
        <v>353.67</v>
      </c>
      <c r="J1667" s="842">
        <v>353.67</v>
      </c>
    </row>
    <row r="1668" spans="1:10" ht="60" customHeight="1" x14ac:dyDescent="0.2">
      <c r="A1668" s="843" t="s">
        <v>13197</v>
      </c>
      <c r="B1668" s="844" t="s">
        <v>13298</v>
      </c>
      <c r="C1668" s="843" t="s">
        <v>7</v>
      </c>
      <c r="D1668" s="843" t="s">
        <v>800</v>
      </c>
      <c r="E1668" s="845" t="s">
        <v>13272</v>
      </c>
      <c r="F1668" s="845"/>
      <c r="G1668" s="846" t="s">
        <v>50</v>
      </c>
      <c r="H1668" s="847">
        <v>1.3599999999999999E-2</v>
      </c>
      <c r="I1668" s="848">
        <v>85.43</v>
      </c>
      <c r="J1668" s="848">
        <v>1.161848</v>
      </c>
    </row>
    <row r="1669" spans="1:10" ht="60" customHeight="1" x14ac:dyDescent="0.2">
      <c r="A1669" s="843" t="s">
        <v>13197</v>
      </c>
      <c r="B1669" s="844" t="s">
        <v>13284</v>
      </c>
      <c r="C1669" s="843" t="s">
        <v>7</v>
      </c>
      <c r="D1669" s="843" t="s">
        <v>801</v>
      </c>
      <c r="E1669" s="845" t="s">
        <v>13272</v>
      </c>
      <c r="F1669" s="845"/>
      <c r="G1669" s="846" t="s">
        <v>67</v>
      </c>
      <c r="H1669" s="847">
        <v>4.5600000000000002E-2</v>
      </c>
      <c r="I1669" s="848">
        <v>32.29</v>
      </c>
      <c r="J1669" s="848">
        <v>1.472424</v>
      </c>
    </row>
    <row r="1670" spans="1:10" ht="36" customHeight="1" x14ac:dyDescent="0.2">
      <c r="A1670" s="843" t="s">
        <v>13197</v>
      </c>
      <c r="B1670" s="844" t="s">
        <v>13636</v>
      </c>
      <c r="C1670" s="843" t="s">
        <v>7</v>
      </c>
      <c r="D1670" s="843" t="s">
        <v>4163</v>
      </c>
      <c r="E1670" s="845" t="s">
        <v>13301</v>
      </c>
      <c r="F1670" s="845"/>
      <c r="G1670" s="846" t="s">
        <v>13268</v>
      </c>
      <c r="H1670" s="847">
        <v>7.0000000000000007E-2</v>
      </c>
      <c r="I1670" s="848">
        <v>1632.55</v>
      </c>
      <c r="J1670" s="848">
        <v>114.27849999999999</v>
      </c>
    </row>
    <row r="1671" spans="1:10" ht="36" customHeight="1" x14ac:dyDescent="0.2">
      <c r="A1671" s="843" t="s">
        <v>13197</v>
      </c>
      <c r="B1671" s="844" t="s">
        <v>13863</v>
      </c>
      <c r="C1671" s="843" t="s">
        <v>7</v>
      </c>
      <c r="D1671" s="843" t="s">
        <v>11723</v>
      </c>
      <c r="E1671" s="845" t="s">
        <v>13297</v>
      </c>
      <c r="F1671" s="845"/>
      <c r="G1671" s="846" t="s">
        <v>13268</v>
      </c>
      <c r="H1671" s="847">
        <v>0.121</v>
      </c>
      <c r="I1671" s="848">
        <v>101.87</v>
      </c>
      <c r="J1671" s="848">
        <v>12.326269999999999</v>
      </c>
    </row>
    <row r="1672" spans="1:10" ht="36" customHeight="1" x14ac:dyDescent="0.2">
      <c r="A1672" s="843" t="s">
        <v>13197</v>
      </c>
      <c r="B1672" s="844" t="s">
        <v>13638</v>
      </c>
      <c r="C1672" s="843" t="s">
        <v>7</v>
      </c>
      <c r="D1672" s="843" t="s">
        <v>4756</v>
      </c>
      <c r="E1672" s="845" t="s">
        <v>13196</v>
      </c>
      <c r="F1672" s="845"/>
      <c r="G1672" s="846" t="s">
        <v>13268</v>
      </c>
      <c r="H1672" s="847">
        <v>1.8E-3</v>
      </c>
      <c r="I1672" s="848">
        <v>320.07</v>
      </c>
      <c r="J1672" s="848">
        <v>0.57612600000000003</v>
      </c>
    </row>
    <row r="1673" spans="1:10" ht="36" customHeight="1" x14ac:dyDescent="0.2">
      <c r="A1673" s="843" t="s">
        <v>13197</v>
      </c>
      <c r="B1673" s="844" t="s">
        <v>13864</v>
      </c>
      <c r="C1673" s="843" t="s">
        <v>7</v>
      </c>
      <c r="D1673" s="843" t="s">
        <v>4843</v>
      </c>
      <c r="E1673" s="845" t="s">
        <v>13196</v>
      </c>
      <c r="F1673" s="845"/>
      <c r="G1673" s="846" t="s">
        <v>13268</v>
      </c>
      <c r="H1673" s="847">
        <v>7.4800000000000005E-2</v>
      </c>
      <c r="I1673" s="848">
        <v>380.54</v>
      </c>
      <c r="J1673" s="848">
        <v>28.464392</v>
      </c>
    </row>
    <row r="1674" spans="1:10" ht="24" customHeight="1" x14ac:dyDescent="0.2">
      <c r="A1674" s="843" t="s">
        <v>13197</v>
      </c>
      <c r="B1674" s="844" t="s">
        <v>13244</v>
      </c>
      <c r="C1674" s="843" t="s">
        <v>7</v>
      </c>
      <c r="D1674" s="843" t="s">
        <v>25</v>
      </c>
      <c r="E1674" s="845" t="s">
        <v>13196</v>
      </c>
      <c r="F1674" s="845"/>
      <c r="G1674" s="846" t="s">
        <v>23</v>
      </c>
      <c r="H1674" s="847">
        <v>4.5666000000000002</v>
      </c>
      <c r="I1674" s="848">
        <v>13.34</v>
      </c>
      <c r="J1674" s="848">
        <v>60.918444000000001</v>
      </c>
    </row>
    <row r="1675" spans="1:10" ht="24" customHeight="1" x14ac:dyDescent="0.2">
      <c r="A1675" s="843" t="s">
        <v>13197</v>
      </c>
      <c r="B1675" s="844" t="s">
        <v>13252</v>
      </c>
      <c r="C1675" s="843" t="s">
        <v>7</v>
      </c>
      <c r="D1675" s="843" t="s">
        <v>53</v>
      </c>
      <c r="E1675" s="845" t="s">
        <v>13196</v>
      </c>
      <c r="F1675" s="845"/>
      <c r="G1675" s="846" t="s">
        <v>23</v>
      </c>
      <c r="H1675" s="847">
        <v>4.5666000000000002</v>
      </c>
      <c r="I1675" s="848">
        <v>16.78</v>
      </c>
      <c r="J1675" s="848">
        <v>76.627548000000004</v>
      </c>
    </row>
    <row r="1676" spans="1:10" ht="24" customHeight="1" x14ac:dyDescent="0.2">
      <c r="A1676" s="849" t="s">
        <v>13199</v>
      </c>
      <c r="B1676" s="850" t="s">
        <v>13865</v>
      </c>
      <c r="C1676" s="849" t="s">
        <v>7</v>
      </c>
      <c r="D1676" s="849" t="s">
        <v>10382</v>
      </c>
      <c r="E1676" s="851" t="s">
        <v>13220</v>
      </c>
      <c r="F1676" s="851"/>
      <c r="G1676" s="852" t="s">
        <v>38</v>
      </c>
      <c r="H1676" s="853">
        <v>29.216100000000001</v>
      </c>
      <c r="I1676" s="854">
        <v>1.98</v>
      </c>
      <c r="J1676" s="854">
        <v>57.847878000000001</v>
      </c>
    </row>
    <row r="1677" spans="1:10" ht="25.5" x14ac:dyDescent="0.2">
      <c r="A1677" s="855"/>
      <c r="B1677" s="855"/>
      <c r="C1677" s="855"/>
      <c r="D1677" s="855"/>
      <c r="E1677" s="855" t="s">
        <v>13209</v>
      </c>
      <c r="F1677" s="856">
        <v>86.92</v>
      </c>
      <c r="G1677" s="855" t="s">
        <v>13210</v>
      </c>
      <c r="H1677" s="856">
        <v>73.069999999999993</v>
      </c>
      <c r="I1677" s="855" t="s">
        <v>13211</v>
      </c>
      <c r="J1677" s="856">
        <v>159.99</v>
      </c>
    </row>
    <row r="1678" spans="1:10" ht="13.5" thickBot="1" x14ac:dyDescent="0.25">
      <c r="A1678" s="855"/>
      <c r="B1678" s="855"/>
      <c r="C1678" s="855"/>
      <c r="D1678" s="855"/>
      <c r="E1678" s="855" t="s">
        <v>13212</v>
      </c>
      <c r="F1678" s="856">
        <v>99.876407999999998</v>
      </c>
      <c r="G1678" s="855"/>
      <c r="H1678" s="857" t="s">
        <v>13213</v>
      </c>
      <c r="I1678" s="857"/>
      <c r="J1678" s="856">
        <v>453.55</v>
      </c>
    </row>
    <row r="1679" spans="1:10" ht="0.95" customHeight="1" thickTop="1" x14ac:dyDescent="0.2">
      <c r="A1679" s="858"/>
      <c r="B1679" s="858"/>
      <c r="C1679" s="858"/>
      <c r="D1679" s="858"/>
      <c r="E1679" s="858"/>
      <c r="F1679" s="858"/>
      <c r="G1679" s="858"/>
      <c r="H1679" s="858"/>
      <c r="I1679" s="858"/>
      <c r="J1679" s="858"/>
    </row>
    <row r="1680" spans="1:10" ht="18" customHeight="1" x14ac:dyDescent="0.2">
      <c r="A1680" s="833" t="s">
        <v>13866</v>
      </c>
      <c r="B1680" s="834" t="s">
        <v>13186</v>
      </c>
      <c r="C1680" s="833" t="s">
        <v>13187</v>
      </c>
      <c r="D1680" s="833" t="s">
        <v>13188</v>
      </c>
      <c r="E1680" s="835" t="s">
        <v>13189</v>
      </c>
      <c r="F1680" s="835"/>
      <c r="G1680" s="836" t="s">
        <v>13190</v>
      </c>
      <c r="H1680" s="834" t="s">
        <v>13191</v>
      </c>
      <c r="I1680" s="834" t="s">
        <v>13192</v>
      </c>
      <c r="J1680" s="834" t="s">
        <v>13193</v>
      </c>
    </row>
    <row r="1681" spans="1:10" ht="36" customHeight="1" x14ac:dyDescent="0.2">
      <c r="A1681" s="837" t="s">
        <v>13194</v>
      </c>
      <c r="B1681" s="838" t="s">
        <v>13867</v>
      </c>
      <c r="C1681" s="837" t="s">
        <v>7</v>
      </c>
      <c r="D1681" s="837" t="s">
        <v>2205</v>
      </c>
      <c r="E1681" s="839" t="s">
        <v>13736</v>
      </c>
      <c r="F1681" s="839"/>
      <c r="G1681" s="840" t="s">
        <v>18</v>
      </c>
      <c r="H1681" s="841">
        <v>1</v>
      </c>
      <c r="I1681" s="842">
        <v>6.19</v>
      </c>
      <c r="J1681" s="842">
        <v>6.19</v>
      </c>
    </row>
    <row r="1682" spans="1:10" ht="60" customHeight="1" x14ac:dyDescent="0.2">
      <c r="A1682" s="843" t="s">
        <v>13197</v>
      </c>
      <c r="B1682" s="844" t="s">
        <v>13829</v>
      </c>
      <c r="C1682" s="843" t="s">
        <v>7</v>
      </c>
      <c r="D1682" s="843" t="s">
        <v>2091</v>
      </c>
      <c r="E1682" s="845" t="s">
        <v>13432</v>
      </c>
      <c r="F1682" s="845"/>
      <c r="G1682" s="846" t="s">
        <v>18</v>
      </c>
      <c r="H1682" s="847">
        <v>1</v>
      </c>
      <c r="I1682" s="848">
        <v>2.16</v>
      </c>
      <c r="J1682" s="848">
        <v>2.16</v>
      </c>
    </row>
    <row r="1683" spans="1:10" ht="24" customHeight="1" x14ac:dyDescent="0.2">
      <c r="A1683" s="843" t="s">
        <v>13197</v>
      </c>
      <c r="B1683" s="844" t="s">
        <v>13737</v>
      </c>
      <c r="C1683" s="843" t="s">
        <v>7</v>
      </c>
      <c r="D1683" s="843" t="s">
        <v>60</v>
      </c>
      <c r="E1683" s="845" t="s">
        <v>13196</v>
      </c>
      <c r="F1683" s="845"/>
      <c r="G1683" s="846" t="s">
        <v>23</v>
      </c>
      <c r="H1683" s="847">
        <v>6.5000000000000002E-2</v>
      </c>
      <c r="I1683" s="848">
        <v>13.34</v>
      </c>
      <c r="J1683" s="848">
        <v>0.86709999999999998</v>
      </c>
    </row>
    <row r="1684" spans="1:10" ht="24" customHeight="1" x14ac:dyDescent="0.2">
      <c r="A1684" s="843" t="s">
        <v>13197</v>
      </c>
      <c r="B1684" s="844" t="s">
        <v>13277</v>
      </c>
      <c r="C1684" s="843" t="s">
        <v>7</v>
      </c>
      <c r="D1684" s="843" t="s">
        <v>58</v>
      </c>
      <c r="E1684" s="845" t="s">
        <v>13196</v>
      </c>
      <c r="F1684" s="845"/>
      <c r="G1684" s="846" t="s">
        <v>23</v>
      </c>
      <c r="H1684" s="847">
        <v>6.5000000000000002E-2</v>
      </c>
      <c r="I1684" s="848">
        <v>17.38</v>
      </c>
      <c r="J1684" s="848">
        <v>1.1296999999999999</v>
      </c>
    </row>
    <row r="1685" spans="1:10" ht="24" customHeight="1" x14ac:dyDescent="0.2">
      <c r="A1685" s="849" t="s">
        <v>13199</v>
      </c>
      <c r="B1685" s="850" t="s">
        <v>13868</v>
      </c>
      <c r="C1685" s="849" t="s">
        <v>7</v>
      </c>
      <c r="D1685" s="849" t="s">
        <v>6633</v>
      </c>
      <c r="E1685" s="851" t="s">
        <v>13220</v>
      </c>
      <c r="F1685" s="851"/>
      <c r="G1685" s="852" t="s">
        <v>18</v>
      </c>
      <c r="H1685" s="853">
        <v>1.0169999999999999</v>
      </c>
      <c r="I1685" s="854">
        <v>2</v>
      </c>
      <c r="J1685" s="854">
        <v>2.0339999999999998</v>
      </c>
    </row>
    <row r="1686" spans="1:10" ht="25.5" x14ac:dyDescent="0.2">
      <c r="A1686" s="855"/>
      <c r="B1686" s="855"/>
      <c r="C1686" s="855"/>
      <c r="D1686" s="855"/>
      <c r="E1686" s="855" t="s">
        <v>13209</v>
      </c>
      <c r="F1686" s="856">
        <v>1.36</v>
      </c>
      <c r="G1686" s="855" t="s">
        <v>13210</v>
      </c>
      <c r="H1686" s="856">
        <v>1.1499999999999999</v>
      </c>
      <c r="I1686" s="855" t="s">
        <v>13211</v>
      </c>
      <c r="J1686" s="856">
        <v>2.5099999999999998</v>
      </c>
    </row>
    <row r="1687" spans="1:10" ht="13.5" thickBot="1" x14ac:dyDescent="0.25">
      <c r="A1687" s="855"/>
      <c r="B1687" s="855"/>
      <c r="C1687" s="855"/>
      <c r="D1687" s="855"/>
      <c r="E1687" s="855" t="s">
        <v>13212</v>
      </c>
      <c r="F1687" s="856">
        <v>1.7480560000000001</v>
      </c>
      <c r="G1687" s="855"/>
      <c r="H1687" s="857" t="s">
        <v>13213</v>
      </c>
      <c r="I1687" s="857"/>
      <c r="J1687" s="856">
        <v>7.94</v>
      </c>
    </row>
    <row r="1688" spans="1:10" ht="0.95" customHeight="1" thickTop="1" x14ac:dyDescent="0.2">
      <c r="A1688" s="858"/>
      <c r="B1688" s="858"/>
      <c r="C1688" s="858"/>
      <c r="D1688" s="858"/>
      <c r="E1688" s="858"/>
      <c r="F1688" s="858"/>
      <c r="G1688" s="858"/>
      <c r="H1688" s="858"/>
      <c r="I1688" s="858"/>
      <c r="J1688" s="858"/>
    </row>
    <row r="1689" spans="1:10" ht="18" customHeight="1" x14ac:dyDescent="0.2">
      <c r="A1689" s="833" t="s">
        <v>13869</v>
      </c>
      <c r="B1689" s="834" t="s">
        <v>13186</v>
      </c>
      <c r="C1689" s="833" t="s">
        <v>13187</v>
      </c>
      <c r="D1689" s="833" t="s">
        <v>13188</v>
      </c>
      <c r="E1689" s="835" t="s">
        <v>13189</v>
      </c>
      <c r="F1689" s="835"/>
      <c r="G1689" s="836" t="s">
        <v>13190</v>
      </c>
      <c r="H1689" s="834" t="s">
        <v>13191</v>
      </c>
      <c r="I1689" s="834" t="s">
        <v>13192</v>
      </c>
      <c r="J1689" s="834" t="s">
        <v>13193</v>
      </c>
    </row>
    <row r="1690" spans="1:10" ht="36" customHeight="1" x14ac:dyDescent="0.2">
      <c r="A1690" s="837" t="s">
        <v>13194</v>
      </c>
      <c r="B1690" s="838" t="s">
        <v>13870</v>
      </c>
      <c r="C1690" s="837" t="s">
        <v>7</v>
      </c>
      <c r="D1690" s="837" t="s">
        <v>2572</v>
      </c>
      <c r="E1690" s="839" t="s">
        <v>13736</v>
      </c>
      <c r="F1690" s="839"/>
      <c r="G1690" s="840" t="s">
        <v>18</v>
      </c>
      <c r="H1690" s="841">
        <v>1</v>
      </c>
      <c r="I1690" s="842">
        <v>132.4</v>
      </c>
      <c r="J1690" s="842">
        <v>132.4</v>
      </c>
    </row>
    <row r="1691" spans="1:10" ht="24" customHeight="1" x14ac:dyDescent="0.2">
      <c r="A1691" s="843" t="s">
        <v>13197</v>
      </c>
      <c r="B1691" s="844" t="s">
        <v>13737</v>
      </c>
      <c r="C1691" s="843" t="s">
        <v>7</v>
      </c>
      <c r="D1691" s="843" t="s">
        <v>60</v>
      </c>
      <c r="E1691" s="845" t="s">
        <v>13196</v>
      </c>
      <c r="F1691" s="845"/>
      <c r="G1691" s="846" t="s">
        <v>23</v>
      </c>
      <c r="H1691" s="847">
        <v>0.21199999999999999</v>
      </c>
      <c r="I1691" s="848">
        <v>13.34</v>
      </c>
      <c r="J1691" s="848">
        <v>2.8280799999999999</v>
      </c>
    </row>
    <row r="1692" spans="1:10" ht="24" customHeight="1" x14ac:dyDescent="0.2">
      <c r="A1692" s="843" t="s">
        <v>13197</v>
      </c>
      <c r="B1692" s="844" t="s">
        <v>13277</v>
      </c>
      <c r="C1692" s="843" t="s">
        <v>7</v>
      </c>
      <c r="D1692" s="843" t="s">
        <v>58</v>
      </c>
      <c r="E1692" s="845" t="s">
        <v>13196</v>
      </c>
      <c r="F1692" s="845"/>
      <c r="G1692" s="846" t="s">
        <v>23</v>
      </c>
      <c r="H1692" s="847">
        <v>0.21199999999999999</v>
      </c>
      <c r="I1692" s="848">
        <v>17.38</v>
      </c>
      <c r="J1692" s="848">
        <v>3.6845599999999998</v>
      </c>
    </row>
    <row r="1693" spans="1:10" ht="48" customHeight="1" x14ac:dyDescent="0.2">
      <c r="A1693" s="849" t="s">
        <v>13199</v>
      </c>
      <c r="B1693" s="850" t="s">
        <v>13871</v>
      </c>
      <c r="C1693" s="849" t="s">
        <v>7</v>
      </c>
      <c r="D1693" s="849" t="s">
        <v>5578</v>
      </c>
      <c r="E1693" s="851" t="s">
        <v>13220</v>
      </c>
      <c r="F1693" s="851"/>
      <c r="G1693" s="852" t="s">
        <v>18</v>
      </c>
      <c r="H1693" s="853">
        <v>1.0149999999999999</v>
      </c>
      <c r="I1693" s="854">
        <v>123.99</v>
      </c>
      <c r="J1693" s="854">
        <v>125.84985</v>
      </c>
    </row>
    <row r="1694" spans="1:10" ht="24" customHeight="1" x14ac:dyDescent="0.2">
      <c r="A1694" s="849" t="s">
        <v>13199</v>
      </c>
      <c r="B1694" s="850" t="s">
        <v>13739</v>
      </c>
      <c r="C1694" s="849" t="s">
        <v>7</v>
      </c>
      <c r="D1694" s="849" t="s">
        <v>6886</v>
      </c>
      <c r="E1694" s="851" t="s">
        <v>13220</v>
      </c>
      <c r="F1694" s="851"/>
      <c r="G1694" s="852" t="s">
        <v>38</v>
      </c>
      <c r="H1694" s="853">
        <v>8.9999999999999993E-3</v>
      </c>
      <c r="I1694" s="854">
        <v>3.78</v>
      </c>
      <c r="J1694" s="854">
        <v>3.4020000000000002E-2</v>
      </c>
    </row>
    <row r="1695" spans="1:10" ht="25.5" x14ac:dyDescent="0.2">
      <c r="A1695" s="855"/>
      <c r="B1695" s="855"/>
      <c r="C1695" s="855"/>
      <c r="D1695" s="855"/>
      <c r="E1695" s="855" t="s">
        <v>13209</v>
      </c>
      <c r="F1695" s="856">
        <v>2.66</v>
      </c>
      <c r="G1695" s="855" t="s">
        <v>13210</v>
      </c>
      <c r="H1695" s="856">
        <v>2.2400000000000002</v>
      </c>
      <c r="I1695" s="855" t="s">
        <v>13211</v>
      </c>
      <c r="J1695" s="856">
        <v>4.9000000000000004</v>
      </c>
    </row>
    <row r="1696" spans="1:10" ht="13.5" thickBot="1" x14ac:dyDescent="0.25">
      <c r="A1696" s="855"/>
      <c r="B1696" s="855"/>
      <c r="C1696" s="855"/>
      <c r="D1696" s="855"/>
      <c r="E1696" s="855" t="s">
        <v>13212</v>
      </c>
      <c r="F1696" s="856">
        <v>37.389760000000003</v>
      </c>
      <c r="G1696" s="855"/>
      <c r="H1696" s="857" t="s">
        <v>13213</v>
      </c>
      <c r="I1696" s="857"/>
      <c r="J1696" s="856">
        <v>169.79</v>
      </c>
    </row>
    <row r="1697" spans="1:10" ht="0.95" customHeight="1" thickTop="1" x14ac:dyDescent="0.2">
      <c r="A1697" s="858"/>
      <c r="B1697" s="858"/>
      <c r="C1697" s="858"/>
      <c r="D1697" s="858"/>
      <c r="E1697" s="858"/>
      <c r="F1697" s="858"/>
      <c r="G1697" s="858"/>
      <c r="H1697" s="858"/>
      <c r="I1697" s="858"/>
      <c r="J1697" s="858"/>
    </row>
    <row r="1698" spans="1:10" ht="18" customHeight="1" x14ac:dyDescent="0.2">
      <c r="A1698" s="833" t="s">
        <v>13872</v>
      </c>
      <c r="B1698" s="834" t="s">
        <v>13186</v>
      </c>
      <c r="C1698" s="833" t="s">
        <v>13187</v>
      </c>
      <c r="D1698" s="833" t="s">
        <v>13188</v>
      </c>
      <c r="E1698" s="835" t="s">
        <v>13189</v>
      </c>
      <c r="F1698" s="835"/>
      <c r="G1698" s="836" t="s">
        <v>13190</v>
      </c>
      <c r="H1698" s="834" t="s">
        <v>13191</v>
      </c>
      <c r="I1698" s="834" t="s">
        <v>13192</v>
      </c>
      <c r="J1698" s="834" t="s">
        <v>13193</v>
      </c>
    </row>
    <row r="1699" spans="1:10" ht="36" customHeight="1" x14ac:dyDescent="0.2">
      <c r="A1699" s="837" t="s">
        <v>13194</v>
      </c>
      <c r="B1699" s="838" t="s">
        <v>13873</v>
      </c>
      <c r="C1699" s="837" t="s">
        <v>7</v>
      </c>
      <c r="D1699" s="837" t="s">
        <v>2566</v>
      </c>
      <c r="E1699" s="839" t="s">
        <v>13736</v>
      </c>
      <c r="F1699" s="839"/>
      <c r="G1699" s="840" t="s">
        <v>18</v>
      </c>
      <c r="H1699" s="841">
        <v>1</v>
      </c>
      <c r="I1699" s="842">
        <v>67.62</v>
      </c>
      <c r="J1699" s="842">
        <v>67.62</v>
      </c>
    </row>
    <row r="1700" spans="1:10" ht="24" customHeight="1" x14ac:dyDescent="0.2">
      <c r="A1700" s="843" t="s">
        <v>13197</v>
      </c>
      <c r="B1700" s="844" t="s">
        <v>13737</v>
      </c>
      <c r="C1700" s="843" t="s">
        <v>7</v>
      </c>
      <c r="D1700" s="843" t="s">
        <v>60</v>
      </c>
      <c r="E1700" s="845" t="s">
        <v>13196</v>
      </c>
      <c r="F1700" s="845"/>
      <c r="G1700" s="846" t="s">
        <v>23</v>
      </c>
      <c r="H1700" s="847">
        <v>0.128</v>
      </c>
      <c r="I1700" s="848">
        <v>13.34</v>
      </c>
      <c r="J1700" s="848">
        <v>1.7075199999999999</v>
      </c>
    </row>
    <row r="1701" spans="1:10" ht="24" customHeight="1" x14ac:dyDescent="0.2">
      <c r="A1701" s="843" t="s">
        <v>13197</v>
      </c>
      <c r="B1701" s="844" t="s">
        <v>13277</v>
      </c>
      <c r="C1701" s="843" t="s">
        <v>7</v>
      </c>
      <c r="D1701" s="843" t="s">
        <v>58</v>
      </c>
      <c r="E1701" s="845" t="s">
        <v>13196</v>
      </c>
      <c r="F1701" s="845"/>
      <c r="G1701" s="846" t="s">
        <v>23</v>
      </c>
      <c r="H1701" s="847">
        <v>0.128</v>
      </c>
      <c r="I1701" s="848">
        <v>17.38</v>
      </c>
      <c r="J1701" s="848">
        <v>2.22464</v>
      </c>
    </row>
    <row r="1702" spans="1:10" ht="48" customHeight="1" x14ac:dyDescent="0.2">
      <c r="A1702" s="849" t="s">
        <v>13199</v>
      </c>
      <c r="B1702" s="850" t="s">
        <v>13874</v>
      </c>
      <c r="C1702" s="849" t="s">
        <v>7</v>
      </c>
      <c r="D1702" s="849" t="s">
        <v>5590</v>
      </c>
      <c r="E1702" s="851" t="s">
        <v>13220</v>
      </c>
      <c r="F1702" s="851"/>
      <c r="G1702" s="852" t="s">
        <v>18</v>
      </c>
      <c r="H1702" s="853">
        <v>1.0149999999999999</v>
      </c>
      <c r="I1702" s="854">
        <v>62.71</v>
      </c>
      <c r="J1702" s="854">
        <v>63.650649999999999</v>
      </c>
    </row>
    <row r="1703" spans="1:10" ht="24" customHeight="1" x14ac:dyDescent="0.2">
      <c r="A1703" s="849" t="s">
        <v>13199</v>
      </c>
      <c r="B1703" s="850" t="s">
        <v>13739</v>
      </c>
      <c r="C1703" s="849" t="s">
        <v>7</v>
      </c>
      <c r="D1703" s="849" t="s">
        <v>6886</v>
      </c>
      <c r="E1703" s="851" t="s">
        <v>13220</v>
      </c>
      <c r="F1703" s="851"/>
      <c r="G1703" s="852" t="s">
        <v>38</v>
      </c>
      <c r="H1703" s="853">
        <v>8.9999999999999993E-3</v>
      </c>
      <c r="I1703" s="854">
        <v>3.78</v>
      </c>
      <c r="J1703" s="854">
        <v>3.4020000000000002E-2</v>
      </c>
    </row>
    <row r="1704" spans="1:10" ht="25.5" x14ac:dyDescent="0.2">
      <c r="A1704" s="855"/>
      <c r="B1704" s="855"/>
      <c r="C1704" s="855"/>
      <c r="D1704" s="855"/>
      <c r="E1704" s="855" t="s">
        <v>13209</v>
      </c>
      <c r="F1704" s="856">
        <v>1.61</v>
      </c>
      <c r="G1704" s="855" t="s">
        <v>13210</v>
      </c>
      <c r="H1704" s="856">
        <v>1.35</v>
      </c>
      <c r="I1704" s="855" t="s">
        <v>13211</v>
      </c>
      <c r="J1704" s="856">
        <v>2.96</v>
      </c>
    </row>
    <row r="1705" spans="1:10" ht="13.5" thickBot="1" x14ac:dyDescent="0.25">
      <c r="A1705" s="855"/>
      <c r="B1705" s="855"/>
      <c r="C1705" s="855"/>
      <c r="D1705" s="855"/>
      <c r="E1705" s="855" t="s">
        <v>13212</v>
      </c>
      <c r="F1705" s="856">
        <v>19.095887999999999</v>
      </c>
      <c r="G1705" s="855"/>
      <c r="H1705" s="857" t="s">
        <v>13213</v>
      </c>
      <c r="I1705" s="857"/>
      <c r="J1705" s="856">
        <v>86.72</v>
      </c>
    </row>
    <row r="1706" spans="1:10" ht="0.95" customHeight="1" thickTop="1" x14ac:dyDescent="0.2">
      <c r="A1706" s="858"/>
      <c r="B1706" s="858"/>
      <c r="C1706" s="858"/>
      <c r="D1706" s="858"/>
      <c r="E1706" s="858"/>
      <c r="F1706" s="858"/>
      <c r="G1706" s="858"/>
      <c r="H1706" s="858"/>
      <c r="I1706" s="858"/>
      <c r="J1706" s="858"/>
    </row>
    <row r="1707" spans="1:10" ht="18" customHeight="1" x14ac:dyDescent="0.2">
      <c r="A1707" s="833" t="s">
        <v>13875</v>
      </c>
      <c r="B1707" s="834" t="s">
        <v>13186</v>
      </c>
      <c r="C1707" s="833" t="s">
        <v>13187</v>
      </c>
      <c r="D1707" s="833" t="s">
        <v>13188</v>
      </c>
      <c r="E1707" s="835" t="s">
        <v>13189</v>
      </c>
      <c r="F1707" s="835"/>
      <c r="G1707" s="836" t="s">
        <v>13190</v>
      </c>
      <c r="H1707" s="834" t="s">
        <v>13191</v>
      </c>
      <c r="I1707" s="834" t="s">
        <v>13192</v>
      </c>
      <c r="J1707" s="834" t="s">
        <v>13193</v>
      </c>
    </row>
    <row r="1708" spans="1:10" ht="36" customHeight="1" x14ac:dyDescent="0.2">
      <c r="A1708" s="837" t="s">
        <v>13194</v>
      </c>
      <c r="B1708" s="838" t="s">
        <v>13876</v>
      </c>
      <c r="C1708" s="837" t="s">
        <v>7</v>
      </c>
      <c r="D1708" s="837" t="s">
        <v>2253</v>
      </c>
      <c r="E1708" s="839" t="s">
        <v>13736</v>
      </c>
      <c r="F1708" s="839"/>
      <c r="G1708" s="840" t="s">
        <v>18</v>
      </c>
      <c r="H1708" s="841">
        <v>1</v>
      </c>
      <c r="I1708" s="842">
        <v>11.24</v>
      </c>
      <c r="J1708" s="842">
        <v>11.24</v>
      </c>
    </row>
    <row r="1709" spans="1:10" ht="24" customHeight="1" x14ac:dyDescent="0.2">
      <c r="A1709" s="843" t="s">
        <v>13197</v>
      </c>
      <c r="B1709" s="844" t="s">
        <v>13737</v>
      </c>
      <c r="C1709" s="843" t="s">
        <v>7</v>
      </c>
      <c r="D1709" s="843" t="s">
        <v>60</v>
      </c>
      <c r="E1709" s="845" t="s">
        <v>13196</v>
      </c>
      <c r="F1709" s="845"/>
      <c r="G1709" s="846" t="s">
        <v>23</v>
      </c>
      <c r="H1709" s="847">
        <v>7.6999999999999999E-2</v>
      </c>
      <c r="I1709" s="848">
        <v>13.34</v>
      </c>
      <c r="J1709" s="848">
        <v>1.02718</v>
      </c>
    </row>
    <row r="1710" spans="1:10" ht="24" customHeight="1" x14ac:dyDescent="0.2">
      <c r="A1710" s="843" t="s">
        <v>13197</v>
      </c>
      <c r="B1710" s="844" t="s">
        <v>13277</v>
      </c>
      <c r="C1710" s="843" t="s">
        <v>7</v>
      </c>
      <c r="D1710" s="843" t="s">
        <v>58</v>
      </c>
      <c r="E1710" s="845" t="s">
        <v>13196</v>
      </c>
      <c r="F1710" s="845"/>
      <c r="G1710" s="846" t="s">
        <v>23</v>
      </c>
      <c r="H1710" s="847">
        <v>7.6999999999999999E-2</v>
      </c>
      <c r="I1710" s="848">
        <v>17.38</v>
      </c>
      <c r="J1710" s="848">
        <v>1.33826</v>
      </c>
    </row>
    <row r="1711" spans="1:10" ht="48" customHeight="1" x14ac:dyDescent="0.2">
      <c r="A1711" s="849" t="s">
        <v>13199</v>
      </c>
      <c r="B1711" s="850" t="s">
        <v>13877</v>
      </c>
      <c r="C1711" s="849" t="s">
        <v>7</v>
      </c>
      <c r="D1711" s="849" t="s">
        <v>5574</v>
      </c>
      <c r="E1711" s="851" t="s">
        <v>13220</v>
      </c>
      <c r="F1711" s="851"/>
      <c r="G1711" s="852" t="s">
        <v>18</v>
      </c>
      <c r="H1711" s="853">
        <v>1.19</v>
      </c>
      <c r="I1711" s="854">
        <v>7.43</v>
      </c>
      <c r="J1711" s="854">
        <v>8.8416999999999994</v>
      </c>
    </row>
    <row r="1712" spans="1:10" ht="24" customHeight="1" x14ac:dyDescent="0.2">
      <c r="A1712" s="849" t="s">
        <v>13199</v>
      </c>
      <c r="B1712" s="850" t="s">
        <v>13739</v>
      </c>
      <c r="C1712" s="849" t="s">
        <v>7</v>
      </c>
      <c r="D1712" s="849" t="s">
        <v>6886</v>
      </c>
      <c r="E1712" s="851" t="s">
        <v>13220</v>
      </c>
      <c r="F1712" s="851"/>
      <c r="G1712" s="852" t="s">
        <v>38</v>
      </c>
      <c r="H1712" s="853">
        <v>8.9999999999999993E-3</v>
      </c>
      <c r="I1712" s="854">
        <v>3.78</v>
      </c>
      <c r="J1712" s="854">
        <v>3.4020000000000002E-2</v>
      </c>
    </row>
    <row r="1713" spans="1:10" ht="25.5" x14ac:dyDescent="0.2">
      <c r="A1713" s="855"/>
      <c r="B1713" s="855"/>
      <c r="C1713" s="855"/>
      <c r="D1713" s="855"/>
      <c r="E1713" s="855" t="s">
        <v>13209</v>
      </c>
      <c r="F1713" s="856">
        <v>0.96</v>
      </c>
      <c r="G1713" s="855" t="s">
        <v>13210</v>
      </c>
      <c r="H1713" s="856">
        <v>0.81</v>
      </c>
      <c r="I1713" s="855" t="s">
        <v>13211</v>
      </c>
      <c r="J1713" s="856">
        <v>1.77</v>
      </c>
    </row>
    <row r="1714" spans="1:10" ht="13.5" thickBot="1" x14ac:dyDescent="0.25">
      <c r="A1714" s="855"/>
      <c r="B1714" s="855"/>
      <c r="C1714" s="855"/>
      <c r="D1714" s="855"/>
      <c r="E1714" s="855" t="s">
        <v>13212</v>
      </c>
      <c r="F1714" s="856">
        <v>3.1741760000000001</v>
      </c>
      <c r="G1714" s="855"/>
      <c r="H1714" s="857" t="s">
        <v>13213</v>
      </c>
      <c r="I1714" s="857"/>
      <c r="J1714" s="856">
        <v>14.41</v>
      </c>
    </row>
    <row r="1715" spans="1:10" ht="0.95" customHeight="1" thickTop="1" x14ac:dyDescent="0.2">
      <c r="A1715" s="858"/>
      <c r="B1715" s="858"/>
      <c r="C1715" s="858"/>
      <c r="D1715" s="858"/>
      <c r="E1715" s="858"/>
      <c r="F1715" s="858"/>
      <c r="G1715" s="858"/>
      <c r="H1715" s="858"/>
      <c r="I1715" s="858"/>
      <c r="J1715" s="858"/>
    </row>
    <row r="1716" spans="1:10" ht="18" customHeight="1" x14ac:dyDescent="0.2">
      <c r="A1716" s="833" t="s">
        <v>13878</v>
      </c>
      <c r="B1716" s="834" t="s">
        <v>13186</v>
      </c>
      <c r="C1716" s="833" t="s">
        <v>13187</v>
      </c>
      <c r="D1716" s="833" t="s">
        <v>13188</v>
      </c>
      <c r="E1716" s="835" t="s">
        <v>13189</v>
      </c>
      <c r="F1716" s="835"/>
      <c r="G1716" s="836" t="s">
        <v>13190</v>
      </c>
      <c r="H1716" s="834" t="s">
        <v>13191</v>
      </c>
      <c r="I1716" s="834" t="s">
        <v>13192</v>
      </c>
      <c r="J1716" s="834" t="s">
        <v>13193</v>
      </c>
    </row>
    <row r="1717" spans="1:10" ht="36" customHeight="1" x14ac:dyDescent="0.2">
      <c r="A1717" s="837" t="s">
        <v>13194</v>
      </c>
      <c r="B1717" s="838" t="s">
        <v>13879</v>
      </c>
      <c r="C1717" s="837" t="s">
        <v>7</v>
      </c>
      <c r="D1717" s="837" t="s">
        <v>12905</v>
      </c>
      <c r="E1717" s="839" t="s">
        <v>13736</v>
      </c>
      <c r="F1717" s="839"/>
      <c r="G1717" s="840" t="s">
        <v>38</v>
      </c>
      <c r="H1717" s="841">
        <v>1</v>
      </c>
      <c r="I1717" s="842">
        <v>134.6</v>
      </c>
      <c r="J1717" s="842">
        <v>134.6</v>
      </c>
    </row>
    <row r="1718" spans="1:10" ht="36" customHeight="1" x14ac:dyDescent="0.2">
      <c r="A1718" s="843" t="s">
        <v>13197</v>
      </c>
      <c r="B1718" s="844" t="s">
        <v>13855</v>
      </c>
      <c r="C1718" s="843" t="s">
        <v>7</v>
      </c>
      <c r="D1718" s="843" t="s">
        <v>4162</v>
      </c>
      <c r="E1718" s="845" t="s">
        <v>13301</v>
      </c>
      <c r="F1718" s="845"/>
      <c r="G1718" s="846" t="s">
        <v>13268</v>
      </c>
      <c r="H1718" s="847">
        <v>1.7500000000000002E-2</v>
      </c>
      <c r="I1718" s="848">
        <v>1944.91</v>
      </c>
      <c r="J1718" s="848">
        <v>34.035924999999999</v>
      </c>
    </row>
    <row r="1719" spans="1:10" ht="36" customHeight="1" x14ac:dyDescent="0.2">
      <c r="A1719" s="843" t="s">
        <v>13197</v>
      </c>
      <c r="B1719" s="844" t="s">
        <v>13794</v>
      </c>
      <c r="C1719" s="843" t="s">
        <v>7</v>
      </c>
      <c r="D1719" s="843" t="s">
        <v>11717</v>
      </c>
      <c r="E1719" s="845" t="s">
        <v>13297</v>
      </c>
      <c r="F1719" s="845"/>
      <c r="G1719" s="846" t="s">
        <v>13268</v>
      </c>
      <c r="H1719" s="847">
        <v>3.5999999999999997E-2</v>
      </c>
      <c r="I1719" s="848">
        <v>195.04</v>
      </c>
      <c r="J1719" s="848">
        <v>7.0214400000000001</v>
      </c>
    </row>
    <row r="1720" spans="1:10" ht="36" customHeight="1" x14ac:dyDescent="0.2">
      <c r="A1720" s="843" t="s">
        <v>13197</v>
      </c>
      <c r="B1720" s="844" t="s">
        <v>13638</v>
      </c>
      <c r="C1720" s="843" t="s">
        <v>7</v>
      </c>
      <c r="D1720" s="843" t="s">
        <v>4756</v>
      </c>
      <c r="E1720" s="845" t="s">
        <v>13196</v>
      </c>
      <c r="F1720" s="845"/>
      <c r="G1720" s="846" t="s">
        <v>13268</v>
      </c>
      <c r="H1720" s="847">
        <v>4.0000000000000002E-4</v>
      </c>
      <c r="I1720" s="848">
        <v>320.07</v>
      </c>
      <c r="J1720" s="848">
        <v>0.128028</v>
      </c>
    </row>
    <row r="1721" spans="1:10" ht="36" customHeight="1" x14ac:dyDescent="0.2">
      <c r="A1721" s="843" t="s">
        <v>13197</v>
      </c>
      <c r="B1721" s="844" t="s">
        <v>13864</v>
      </c>
      <c r="C1721" s="843" t="s">
        <v>7</v>
      </c>
      <c r="D1721" s="843" t="s">
        <v>4843</v>
      </c>
      <c r="E1721" s="845" t="s">
        <v>13196</v>
      </c>
      <c r="F1721" s="845"/>
      <c r="G1721" s="846" t="s">
        <v>13268</v>
      </c>
      <c r="H1721" s="847">
        <v>2.7799999999999998E-2</v>
      </c>
      <c r="I1721" s="848">
        <v>380.54</v>
      </c>
      <c r="J1721" s="848">
        <v>10.579012000000001</v>
      </c>
    </row>
    <row r="1722" spans="1:10" ht="24" customHeight="1" x14ac:dyDescent="0.2">
      <c r="A1722" s="843" t="s">
        <v>13197</v>
      </c>
      <c r="B1722" s="844" t="s">
        <v>13244</v>
      </c>
      <c r="C1722" s="843" t="s">
        <v>7</v>
      </c>
      <c r="D1722" s="843" t="s">
        <v>25</v>
      </c>
      <c r="E1722" s="845" t="s">
        <v>13196</v>
      </c>
      <c r="F1722" s="845"/>
      <c r="G1722" s="846" t="s">
        <v>23</v>
      </c>
      <c r="H1722" s="847">
        <v>1.5362</v>
      </c>
      <c r="I1722" s="848">
        <v>13.34</v>
      </c>
      <c r="J1722" s="848">
        <v>20.492908</v>
      </c>
    </row>
    <row r="1723" spans="1:10" ht="24" customHeight="1" x14ac:dyDescent="0.2">
      <c r="A1723" s="843" t="s">
        <v>13197</v>
      </c>
      <c r="B1723" s="844" t="s">
        <v>13252</v>
      </c>
      <c r="C1723" s="843" t="s">
        <v>7</v>
      </c>
      <c r="D1723" s="843" t="s">
        <v>53</v>
      </c>
      <c r="E1723" s="845" t="s">
        <v>13196</v>
      </c>
      <c r="F1723" s="845"/>
      <c r="G1723" s="846" t="s">
        <v>23</v>
      </c>
      <c r="H1723" s="847">
        <v>1.5362</v>
      </c>
      <c r="I1723" s="848">
        <v>16.78</v>
      </c>
      <c r="J1723" s="848">
        <v>25.777436000000002</v>
      </c>
    </row>
    <row r="1724" spans="1:10" ht="24" customHeight="1" x14ac:dyDescent="0.2">
      <c r="A1724" s="849" t="s">
        <v>13199</v>
      </c>
      <c r="B1724" s="850" t="s">
        <v>13640</v>
      </c>
      <c r="C1724" s="849" t="s">
        <v>7</v>
      </c>
      <c r="D1724" s="849" t="s">
        <v>10988</v>
      </c>
      <c r="E1724" s="851" t="s">
        <v>13220</v>
      </c>
      <c r="F1724" s="851"/>
      <c r="G1724" s="852" t="s">
        <v>38</v>
      </c>
      <c r="H1724" s="853">
        <v>48.750700000000002</v>
      </c>
      <c r="I1724" s="854">
        <v>0.75</v>
      </c>
      <c r="J1724" s="854">
        <v>36.563025000000003</v>
      </c>
    </row>
    <row r="1725" spans="1:10" ht="25.5" x14ac:dyDescent="0.2">
      <c r="A1725" s="855"/>
      <c r="B1725" s="855"/>
      <c r="C1725" s="855"/>
      <c r="D1725" s="855"/>
      <c r="E1725" s="855" t="s">
        <v>13209</v>
      </c>
      <c r="F1725" s="856">
        <v>29.92</v>
      </c>
      <c r="G1725" s="855" t="s">
        <v>13210</v>
      </c>
      <c r="H1725" s="856">
        <v>25.15</v>
      </c>
      <c r="I1725" s="855" t="s">
        <v>13211</v>
      </c>
      <c r="J1725" s="856">
        <v>55.07</v>
      </c>
    </row>
    <row r="1726" spans="1:10" ht="13.5" thickBot="1" x14ac:dyDescent="0.25">
      <c r="A1726" s="855"/>
      <c r="B1726" s="855"/>
      <c r="C1726" s="855"/>
      <c r="D1726" s="855"/>
      <c r="E1726" s="855" t="s">
        <v>13212</v>
      </c>
      <c r="F1726" s="856">
        <v>38.011040000000001</v>
      </c>
      <c r="G1726" s="855"/>
      <c r="H1726" s="857" t="s">
        <v>13213</v>
      </c>
      <c r="I1726" s="857"/>
      <c r="J1726" s="856">
        <v>172.61</v>
      </c>
    </row>
    <row r="1727" spans="1:10" ht="0.95" customHeight="1" thickTop="1" x14ac:dyDescent="0.2">
      <c r="A1727" s="858"/>
      <c r="B1727" s="858"/>
      <c r="C1727" s="858"/>
      <c r="D1727" s="858"/>
      <c r="E1727" s="858"/>
      <c r="F1727" s="858"/>
      <c r="G1727" s="858"/>
      <c r="H1727" s="858"/>
      <c r="I1727" s="858"/>
      <c r="J1727" s="858"/>
    </row>
    <row r="1728" spans="1:10" ht="18" customHeight="1" x14ac:dyDescent="0.2">
      <c r="A1728" s="833" t="s">
        <v>13880</v>
      </c>
      <c r="B1728" s="834" t="s">
        <v>13186</v>
      </c>
      <c r="C1728" s="833" t="s">
        <v>13187</v>
      </c>
      <c r="D1728" s="833" t="s">
        <v>13188</v>
      </c>
      <c r="E1728" s="835" t="s">
        <v>13189</v>
      </c>
      <c r="F1728" s="835"/>
      <c r="G1728" s="836" t="s">
        <v>13190</v>
      </c>
      <c r="H1728" s="834" t="s">
        <v>13191</v>
      </c>
      <c r="I1728" s="834" t="s">
        <v>13192</v>
      </c>
      <c r="J1728" s="834" t="s">
        <v>13193</v>
      </c>
    </row>
    <row r="1729" spans="1:10" ht="24" customHeight="1" x14ac:dyDescent="0.2">
      <c r="A1729" s="837" t="s">
        <v>13194</v>
      </c>
      <c r="B1729" s="838" t="s">
        <v>13881</v>
      </c>
      <c r="C1729" s="837" t="s">
        <v>7</v>
      </c>
      <c r="D1729" s="837" t="s">
        <v>3810</v>
      </c>
      <c r="E1729" s="839" t="s">
        <v>13736</v>
      </c>
      <c r="F1729" s="839"/>
      <c r="G1729" s="840" t="s">
        <v>18</v>
      </c>
      <c r="H1729" s="841">
        <v>1</v>
      </c>
      <c r="I1729" s="842">
        <v>33.68</v>
      </c>
      <c r="J1729" s="842">
        <v>33.68</v>
      </c>
    </row>
    <row r="1730" spans="1:10" ht="24" customHeight="1" x14ac:dyDescent="0.2">
      <c r="A1730" s="843" t="s">
        <v>13197</v>
      </c>
      <c r="B1730" s="844" t="s">
        <v>13737</v>
      </c>
      <c r="C1730" s="843" t="s">
        <v>7</v>
      </c>
      <c r="D1730" s="843" t="s">
        <v>60</v>
      </c>
      <c r="E1730" s="845" t="s">
        <v>13196</v>
      </c>
      <c r="F1730" s="845"/>
      <c r="G1730" s="846" t="s">
        <v>23</v>
      </c>
      <c r="H1730" s="847">
        <v>3.3700000000000001E-2</v>
      </c>
      <c r="I1730" s="848">
        <v>13.34</v>
      </c>
      <c r="J1730" s="848">
        <v>0.44955800000000001</v>
      </c>
    </row>
    <row r="1731" spans="1:10" ht="24" customHeight="1" x14ac:dyDescent="0.2">
      <c r="A1731" s="843" t="s">
        <v>13197</v>
      </c>
      <c r="B1731" s="844" t="s">
        <v>13277</v>
      </c>
      <c r="C1731" s="843" t="s">
        <v>7</v>
      </c>
      <c r="D1731" s="843" t="s">
        <v>58</v>
      </c>
      <c r="E1731" s="845" t="s">
        <v>13196</v>
      </c>
      <c r="F1731" s="845"/>
      <c r="G1731" s="846" t="s">
        <v>23</v>
      </c>
      <c r="H1731" s="847">
        <v>3.3700000000000001E-2</v>
      </c>
      <c r="I1731" s="848">
        <v>17.38</v>
      </c>
      <c r="J1731" s="848">
        <v>0.58570599999999995</v>
      </c>
    </row>
    <row r="1732" spans="1:10" ht="24" customHeight="1" x14ac:dyDescent="0.2">
      <c r="A1732" s="849" t="s">
        <v>13199</v>
      </c>
      <c r="B1732" s="850" t="s">
        <v>13882</v>
      </c>
      <c r="C1732" s="849" t="s">
        <v>7</v>
      </c>
      <c r="D1732" s="849" t="s">
        <v>5551</v>
      </c>
      <c r="E1732" s="851" t="s">
        <v>13220</v>
      </c>
      <c r="F1732" s="851"/>
      <c r="G1732" s="852" t="s">
        <v>18</v>
      </c>
      <c r="H1732" s="853">
        <v>1.1000000000000001</v>
      </c>
      <c r="I1732" s="854">
        <v>29.68</v>
      </c>
      <c r="J1732" s="854">
        <v>32.648000000000003</v>
      </c>
    </row>
    <row r="1733" spans="1:10" ht="25.5" x14ac:dyDescent="0.2">
      <c r="A1733" s="855"/>
      <c r="B1733" s="855"/>
      <c r="C1733" s="855"/>
      <c r="D1733" s="855"/>
      <c r="E1733" s="855" t="s">
        <v>13209</v>
      </c>
      <c r="F1733" s="856">
        <v>0.42</v>
      </c>
      <c r="G1733" s="855" t="s">
        <v>13210</v>
      </c>
      <c r="H1733" s="856">
        <v>0.36</v>
      </c>
      <c r="I1733" s="855" t="s">
        <v>13211</v>
      </c>
      <c r="J1733" s="856">
        <v>0.78</v>
      </c>
    </row>
    <row r="1734" spans="1:10" ht="13.5" thickBot="1" x14ac:dyDescent="0.25">
      <c r="A1734" s="855"/>
      <c r="B1734" s="855"/>
      <c r="C1734" s="855"/>
      <c r="D1734" s="855"/>
      <c r="E1734" s="855" t="s">
        <v>13212</v>
      </c>
      <c r="F1734" s="856">
        <v>9.5112319999999997</v>
      </c>
      <c r="G1734" s="855"/>
      <c r="H1734" s="857" t="s">
        <v>13213</v>
      </c>
      <c r="I1734" s="857"/>
      <c r="J1734" s="856">
        <v>43.19</v>
      </c>
    </row>
    <row r="1735" spans="1:10" ht="0.95" customHeight="1" thickTop="1" x14ac:dyDescent="0.2">
      <c r="A1735" s="858"/>
      <c r="B1735" s="858"/>
      <c r="C1735" s="858"/>
      <c r="D1735" s="858"/>
      <c r="E1735" s="858"/>
      <c r="F1735" s="858"/>
      <c r="G1735" s="858"/>
      <c r="H1735" s="858"/>
      <c r="I1735" s="858"/>
      <c r="J1735" s="858"/>
    </row>
    <row r="1736" spans="1:10" ht="18" customHeight="1" x14ac:dyDescent="0.2">
      <c r="A1736" s="833" t="s">
        <v>13883</v>
      </c>
      <c r="B1736" s="834" t="s">
        <v>13186</v>
      </c>
      <c r="C1736" s="833" t="s">
        <v>13187</v>
      </c>
      <c r="D1736" s="833" t="s">
        <v>13188</v>
      </c>
      <c r="E1736" s="835" t="s">
        <v>13189</v>
      </c>
      <c r="F1736" s="835"/>
      <c r="G1736" s="836" t="s">
        <v>13190</v>
      </c>
      <c r="H1736" s="834" t="s">
        <v>13191</v>
      </c>
      <c r="I1736" s="834" t="s">
        <v>13192</v>
      </c>
      <c r="J1736" s="834" t="s">
        <v>13193</v>
      </c>
    </row>
    <row r="1737" spans="1:10" ht="24" customHeight="1" x14ac:dyDescent="0.2">
      <c r="A1737" s="837" t="s">
        <v>13194</v>
      </c>
      <c r="B1737" s="838" t="s">
        <v>13884</v>
      </c>
      <c r="C1737" s="837" t="s">
        <v>7</v>
      </c>
      <c r="D1737" s="837" t="s">
        <v>4234</v>
      </c>
      <c r="E1737" s="839" t="s">
        <v>13736</v>
      </c>
      <c r="F1737" s="839"/>
      <c r="G1737" s="840" t="s">
        <v>18</v>
      </c>
      <c r="H1737" s="841">
        <v>1</v>
      </c>
      <c r="I1737" s="842">
        <v>17.5</v>
      </c>
      <c r="J1737" s="842">
        <v>17.5</v>
      </c>
    </row>
    <row r="1738" spans="1:10" ht="24" customHeight="1" x14ac:dyDescent="0.2">
      <c r="A1738" s="843" t="s">
        <v>13197</v>
      </c>
      <c r="B1738" s="844" t="s">
        <v>13737</v>
      </c>
      <c r="C1738" s="843" t="s">
        <v>7</v>
      </c>
      <c r="D1738" s="843" t="s">
        <v>60</v>
      </c>
      <c r="E1738" s="845" t="s">
        <v>13196</v>
      </c>
      <c r="F1738" s="845"/>
      <c r="G1738" s="846" t="s">
        <v>23</v>
      </c>
      <c r="H1738" s="847">
        <v>0.23</v>
      </c>
      <c r="I1738" s="848">
        <v>13.34</v>
      </c>
      <c r="J1738" s="848">
        <v>3.0682</v>
      </c>
    </row>
    <row r="1739" spans="1:10" ht="24" customHeight="1" x14ac:dyDescent="0.2">
      <c r="A1739" s="843" t="s">
        <v>13197</v>
      </c>
      <c r="B1739" s="844" t="s">
        <v>13277</v>
      </c>
      <c r="C1739" s="843" t="s">
        <v>7</v>
      </c>
      <c r="D1739" s="843" t="s">
        <v>58</v>
      </c>
      <c r="E1739" s="845" t="s">
        <v>13196</v>
      </c>
      <c r="F1739" s="845"/>
      <c r="G1739" s="846" t="s">
        <v>23</v>
      </c>
      <c r="H1739" s="847">
        <v>0.23</v>
      </c>
      <c r="I1739" s="848">
        <v>17.38</v>
      </c>
      <c r="J1739" s="848">
        <v>3.9973999999999998</v>
      </c>
    </row>
    <row r="1740" spans="1:10" ht="36" customHeight="1" x14ac:dyDescent="0.2">
      <c r="A1740" s="849" t="s">
        <v>13199</v>
      </c>
      <c r="B1740" s="850" t="s">
        <v>13885</v>
      </c>
      <c r="C1740" s="849" t="s">
        <v>7</v>
      </c>
      <c r="D1740" s="849" t="s">
        <v>6676</v>
      </c>
      <c r="E1740" s="851" t="s">
        <v>13220</v>
      </c>
      <c r="F1740" s="851"/>
      <c r="G1740" s="852" t="s">
        <v>18</v>
      </c>
      <c r="H1740" s="853">
        <v>1.1000000000000001</v>
      </c>
      <c r="I1740" s="854">
        <v>9.49</v>
      </c>
      <c r="J1740" s="854">
        <v>10.439</v>
      </c>
    </row>
    <row r="1741" spans="1:10" ht="25.5" x14ac:dyDescent="0.2">
      <c r="A1741" s="855"/>
      <c r="B1741" s="855"/>
      <c r="C1741" s="855"/>
      <c r="D1741" s="855"/>
      <c r="E1741" s="855" t="s">
        <v>13209</v>
      </c>
      <c r="F1741" s="856">
        <v>2.88</v>
      </c>
      <c r="G1741" s="855" t="s">
        <v>13210</v>
      </c>
      <c r="H1741" s="856">
        <v>2.4300000000000002</v>
      </c>
      <c r="I1741" s="855" t="s">
        <v>13211</v>
      </c>
      <c r="J1741" s="856">
        <v>5.31</v>
      </c>
    </row>
    <row r="1742" spans="1:10" ht="13.5" thickBot="1" x14ac:dyDescent="0.25">
      <c r="A1742" s="855"/>
      <c r="B1742" s="855"/>
      <c r="C1742" s="855"/>
      <c r="D1742" s="855"/>
      <c r="E1742" s="855" t="s">
        <v>13212</v>
      </c>
      <c r="F1742" s="856">
        <v>4.9420000000000002</v>
      </c>
      <c r="G1742" s="855"/>
      <c r="H1742" s="857" t="s">
        <v>13213</v>
      </c>
      <c r="I1742" s="857"/>
      <c r="J1742" s="856">
        <v>22.44</v>
      </c>
    </row>
    <row r="1743" spans="1:10" ht="0.95" customHeight="1" thickTop="1" x14ac:dyDescent="0.2">
      <c r="A1743" s="858"/>
      <c r="B1743" s="858"/>
      <c r="C1743" s="858"/>
      <c r="D1743" s="858"/>
      <c r="E1743" s="858"/>
      <c r="F1743" s="858"/>
      <c r="G1743" s="858"/>
      <c r="H1743" s="858"/>
      <c r="I1743" s="858"/>
      <c r="J1743" s="858"/>
    </row>
    <row r="1744" spans="1:10" ht="18" customHeight="1" x14ac:dyDescent="0.2">
      <c r="A1744" s="833" t="s">
        <v>13886</v>
      </c>
      <c r="B1744" s="834" t="s">
        <v>13186</v>
      </c>
      <c r="C1744" s="833" t="s">
        <v>13187</v>
      </c>
      <c r="D1744" s="833" t="s">
        <v>13188</v>
      </c>
      <c r="E1744" s="835" t="s">
        <v>13189</v>
      </c>
      <c r="F1744" s="835"/>
      <c r="G1744" s="836" t="s">
        <v>13190</v>
      </c>
      <c r="H1744" s="834" t="s">
        <v>13191</v>
      </c>
      <c r="I1744" s="834" t="s">
        <v>13192</v>
      </c>
      <c r="J1744" s="834" t="s">
        <v>13193</v>
      </c>
    </row>
    <row r="1745" spans="1:10" ht="24" customHeight="1" x14ac:dyDescent="0.2">
      <c r="A1745" s="837" t="s">
        <v>13194</v>
      </c>
      <c r="B1745" s="838" t="s">
        <v>13887</v>
      </c>
      <c r="C1745" s="837" t="s">
        <v>7</v>
      </c>
      <c r="D1745" s="837" t="s">
        <v>3891</v>
      </c>
      <c r="E1745" s="839" t="s">
        <v>13297</v>
      </c>
      <c r="F1745" s="839"/>
      <c r="G1745" s="840" t="s">
        <v>13268</v>
      </c>
      <c r="H1745" s="841">
        <v>1</v>
      </c>
      <c r="I1745" s="842">
        <v>52.77</v>
      </c>
      <c r="J1745" s="842">
        <v>52.77</v>
      </c>
    </row>
    <row r="1746" spans="1:10" ht="24" customHeight="1" x14ac:dyDescent="0.2">
      <c r="A1746" s="843" t="s">
        <v>13197</v>
      </c>
      <c r="B1746" s="844" t="s">
        <v>13244</v>
      </c>
      <c r="C1746" s="843" t="s">
        <v>7</v>
      </c>
      <c r="D1746" s="843" t="s">
        <v>25</v>
      </c>
      <c r="E1746" s="845" t="s">
        <v>13196</v>
      </c>
      <c r="F1746" s="845"/>
      <c r="G1746" s="846" t="s">
        <v>23</v>
      </c>
      <c r="H1746" s="847">
        <v>3.956</v>
      </c>
      <c r="I1746" s="848">
        <v>13.34</v>
      </c>
      <c r="J1746" s="848">
        <v>52.773040000000002</v>
      </c>
    </row>
    <row r="1747" spans="1:10" ht="25.5" x14ac:dyDescent="0.2">
      <c r="A1747" s="855"/>
      <c r="B1747" s="855"/>
      <c r="C1747" s="855"/>
      <c r="D1747" s="855"/>
      <c r="E1747" s="855" t="s">
        <v>13209</v>
      </c>
      <c r="F1747" s="856">
        <v>20.72</v>
      </c>
      <c r="G1747" s="855" t="s">
        <v>13210</v>
      </c>
      <c r="H1747" s="856">
        <v>17.420000000000002</v>
      </c>
      <c r="I1747" s="855" t="s">
        <v>13211</v>
      </c>
      <c r="J1747" s="856">
        <v>38.14</v>
      </c>
    </row>
    <row r="1748" spans="1:10" ht="13.5" thickBot="1" x14ac:dyDescent="0.25">
      <c r="A1748" s="855"/>
      <c r="B1748" s="855"/>
      <c r="C1748" s="855"/>
      <c r="D1748" s="855"/>
      <c r="E1748" s="855" t="s">
        <v>13212</v>
      </c>
      <c r="F1748" s="856">
        <v>14.902248</v>
      </c>
      <c r="G1748" s="855"/>
      <c r="H1748" s="857" t="s">
        <v>13213</v>
      </c>
      <c r="I1748" s="857"/>
      <c r="J1748" s="856">
        <v>67.67</v>
      </c>
    </row>
    <row r="1749" spans="1:10" ht="0.95" customHeight="1" thickTop="1" x14ac:dyDescent="0.2">
      <c r="A1749" s="858"/>
      <c r="B1749" s="858"/>
      <c r="C1749" s="858"/>
      <c r="D1749" s="858"/>
      <c r="E1749" s="858"/>
      <c r="F1749" s="858"/>
      <c r="G1749" s="858"/>
      <c r="H1749" s="858"/>
      <c r="I1749" s="858"/>
      <c r="J1749" s="858"/>
    </row>
    <row r="1750" spans="1:10" ht="18" customHeight="1" x14ac:dyDescent="0.2">
      <c r="A1750" s="833" t="s">
        <v>13888</v>
      </c>
      <c r="B1750" s="834" t="s">
        <v>13186</v>
      </c>
      <c r="C1750" s="833" t="s">
        <v>13187</v>
      </c>
      <c r="D1750" s="833" t="s">
        <v>13188</v>
      </c>
      <c r="E1750" s="835" t="s">
        <v>13189</v>
      </c>
      <c r="F1750" s="835"/>
      <c r="G1750" s="836" t="s">
        <v>13190</v>
      </c>
      <c r="H1750" s="834" t="s">
        <v>13191</v>
      </c>
      <c r="I1750" s="834" t="s">
        <v>13192</v>
      </c>
      <c r="J1750" s="834" t="s">
        <v>13193</v>
      </c>
    </row>
    <row r="1751" spans="1:10" ht="24" customHeight="1" x14ac:dyDescent="0.2">
      <c r="A1751" s="837" t="s">
        <v>13194</v>
      </c>
      <c r="B1751" s="838" t="s">
        <v>13889</v>
      </c>
      <c r="C1751" s="837" t="s">
        <v>7</v>
      </c>
      <c r="D1751" s="837" t="s">
        <v>3814</v>
      </c>
      <c r="E1751" s="839" t="s">
        <v>13736</v>
      </c>
      <c r="F1751" s="839"/>
      <c r="G1751" s="840" t="s">
        <v>38</v>
      </c>
      <c r="H1751" s="841">
        <v>1</v>
      </c>
      <c r="I1751" s="842">
        <v>36.11</v>
      </c>
      <c r="J1751" s="842">
        <v>36.11</v>
      </c>
    </row>
    <row r="1752" spans="1:10" ht="48" customHeight="1" x14ac:dyDescent="0.2">
      <c r="A1752" s="843" t="s">
        <v>13197</v>
      </c>
      <c r="B1752" s="844" t="s">
        <v>13890</v>
      </c>
      <c r="C1752" s="843" t="s">
        <v>7</v>
      </c>
      <c r="D1752" s="843" t="s">
        <v>2094</v>
      </c>
      <c r="E1752" s="845" t="s">
        <v>13432</v>
      </c>
      <c r="F1752" s="845"/>
      <c r="G1752" s="846" t="s">
        <v>18</v>
      </c>
      <c r="H1752" s="847">
        <v>3</v>
      </c>
      <c r="I1752" s="848">
        <v>1.1000000000000001</v>
      </c>
      <c r="J1752" s="848">
        <v>3.3</v>
      </c>
    </row>
    <row r="1753" spans="1:10" ht="24" customHeight="1" x14ac:dyDescent="0.2">
      <c r="A1753" s="843" t="s">
        <v>13197</v>
      </c>
      <c r="B1753" s="844" t="s">
        <v>13737</v>
      </c>
      <c r="C1753" s="843" t="s">
        <v>7</v>
      </c>
      <c r="D1753" s="843" t="s">
        <v>60</v>
      </c>
      <c r="E1753" s="845" t="s">
        <v>13196</v>
      </c>
      <c r="F1753" s="845"/>
      <c r="G1753" s="846" t="s">
        <v>23</v>
      </c>
      <c r="H1753" s="847">
        <v>0.76319999999999999</v>
      </c>
      <c r="I1753" s="848">
        <v>13.34</v>
      </c>
      <c r="J1753" s="848">
        <v>10.181088000000001</v>
      </c>
    </row>
    <row r="1754" spans="1:10" ht="24" customHeight="1" x14ac:dyDescent="0.2">
      <c r="A1754" s="843" t="s">
        <v>13197</v>
      </c>
      <c r="B1754" s="844" t="s">
        <v>13277</v>
      </c>
      <c r="C1754" s="843" t="s">
        <v>7</v>
      </c>
      <c r="D1754" s="843" t="s">
        <v>58</v>
      </c>
      <c r="E1754" s="845" t="s">
        <v>13196</v>
      </c>
      <c r="F1754" s="845"/>
      <c r="G1754" s="846" t="s">
        <v>23</v>
      </c>
      <c r="H1754" s="847">
        <v>0.76319999999999999</v>
      </c>
      <c r="I1754" s="848">
        <v>17.38</v>
      </c>
      <c r="J1754" s="848">
        <v>13.264416000000001</v>
      </c>
    </row>
    <row r="1755" spans="1:10" ht="24" customHeight="1" x14ac:dyDescent="0.2">
      <c r="A1755" s="849" t="s">
        <v>13199</v>
      </c>
      <c r="B1755" s="850" t="s">
        <v>13891</v>
      </c>
      <c r="C1755" s="849" t="s">
        <v>7</v>
      </c>
      <c r="D1755" s="849" t="s">
        <v>6642</v>
      </c>
      <c r="E1755" s="851" t="s">
        <v>13220</v>
      </c>
      <c r="F1755" s="851"/>
      <c r="G1755" s="852" t="s">
        <v>18</v>
      </c>
      <c r="H1755" s="853">
        <v>3</v>
      </c>
      <c r="I1755" s="854">
        <v>3.12</v>
      </c>
      <c r="J1755" s="854">
        <v>9.36</v>
      </c>
    </row>
    <row r="1756" spans="1:10" ht="25.5" x14ac:dyDescent="0.2">
      <c r="A1756" s="855"/>
      <c r="B1756" s="855"/>
      <c r="C1756" s="855"/>
      <c r="D1756" s="855"/>
      <c r="E1756" s="855" t="s">
        <v>13209</v>
      </c>
      <c r="F1756" s="856">
        <v>10.42</v>
      </c>
      <c r="G1756" s="855" t="s">
        <v>13210</v>
      </c>
      <c r="H1756" s="856">
        <v>8.77</v>
      </c>
      <c r="I1756" s="855" t="s">
        <v>13211</v>
      </c>
      <c r="J1756" s="856">
        <v>19.190000000000001</v>
      </c>
    </row>
    <row r="1757" spans="1:10" ht="13.5" thickBot="1" x14ac:dyDescent="0.25">
      <c r="A1757" s="855"/>
      <c r="B1757" s="855"/>
      <c r="C1757" s="855"/>
      <c r="D1757" s="855"/>
      <c r="E1757" s="855" t="s">
        <v>13212</v>
      </c>
      <c r="F1757" s="856">
        <v>10.197464</v>
      </c>
      <c r="G1757" s="855"/>
      <c r="H1757" s="857" t="s">
        <v>13213</v>
      </c>
      <c r="I1757" s="857"/>
      <c r="J1757" s="856">
        <v>46.31</v>
      </c>
    </row>
    <row r="1758" spans="1:10" ht="0.95" customHeight="1" thickTop="1" x14ac:dyDescent="0.2">
      <c r="A1758" s="858"/>
      <c r="B1758" s="858"/>
      <c r="C1758" s="858"/>
      <c r="D1758" s="858"/>
      <c r="E1758" s="858"/>
      <c r="F1758" s="858"/>
      <c r="G1758" s="858"/>
      <c r="H1758" s="858"/>
      <c r="I1758" s="858"/>
      <c r="J1758" s="858"/>
    </row>
    <row r="1759" spans="1:10" ht="18" customHeight="1" x14ac:dyDescent="0.2">
      <c r="A1759" s="833" t="s">
        <v>13892</v>
      </c>
      <c r="B1759" s="834" t="s">
        <v>13186</v>
      </c>
      <c r="C1759" s="833" t="s">
        <v>13187</v>
      </c>
      <c r="D1759" s="833" t="s">
        <v>13188</v>
      </c>
      <c r="E1759" s="835" t="s">
        <v>13189</v>
      </c>
      <c r="F1759" s="835"/>
      <c r="G1759" s="836" t="s">
        <v>13190</v>
      </c>
      <c r="H1759" s="834" t="s">
        <v>13191</v>
      </c>
      <c r="I1759" s="834" t="s">
        <v>13192</v>
      </c>
      <c r="J1759" s="834" t="s">
        <v>13193</v>
      </c>
    </row>
    <row r="1760" spans="1:10" ht="24" customHeight="1" x14ac:dyDescent="0.2">
      <c r="A1760" s="837" t="s">
        <v>13194</v>
      </c>
      <c r="B1760" s="838" t="s">
        <v>13893</v>
      </c>
      <c r="C1760" s="837" t="s">
        <v>7</v>
      </c>
      <c r="D1760" s="837" t="s">
        <v>3815</v>
      </c>
      <c r="E1760" s="839" t="s">
        <v>13736</v>
      </c>
      <c r="F1760" s="839"/>
      <c r="G1760" s="840" t="s">
        <v>38</v>
      </c>
      <c r="H1760" s="841">
        <v>1</v>
      </c>
      <c r="I1760" s="842">
        <v>46.4</v>
      </c>
      <c r="J1760" s="842">
        <v>46.4</v>
      </c>
    </row>
    <row r="1761" spans="1:10" ht="24" customHeight="1" x14ac:dyDescent="0.2">
      <c r="A1761" s="843" t="s">
        <v>13197</v>
      </c>
      <c r="B1761" s="844" t="s">
        <v>13737</v>
      </c>
      <c r="C1761" s="843" t="s">
        <v>7</v>
      </c>
      <c r="D1761" s="843" t="s">
        <v>60</v>
      </c>
      <c r="E1761" s="845" t="s">
        <v>13196</v>
      </c>
      <c r="F1761" s="845"/>
      <c r="G1761" s="846" t="s">
        <v>23</v>
      </c>
      <c r="H1761" s="847">
        <v>0.25309999999999999</v>
      </c>
      <c r="I1761" s="848">
        <v>13.34</v>
      </c>
      <c r="J1761" s="848">
        <v>3.3763540000000001</v>
      </c>
    </row>
    <row r="1762" spans="1:10" ht="24" customHeight="1" x14ac:dyDescent="0.2">
      <c r="A1762" s="843" t="s">
        <v>13197</v>
      </c>
      <c r="B1762" s="844" t="s">
        <v>13277</v>
      </c>
      <c r="C1762" s="843" t="s">
        <v>7</v>
      </c>
      <c r="D1762" s="843" t="s">
        <v>58</v>
      </c>
      <c r="E1762" s="845" t="s">
        <v>13196</v>
      </c>
      <c r="F1762" s="845"/>
      <c r="G1762" s="846" t="s">
        <v>23</v>
      </c>
      <c r="H1762" s="847">
        <v>0.25309999999999999</v>
      </c>
      <c r="I1762" s="848">
        <v>17.38</v>
      </c>
      <c r="J1762" s="848">
        <v>4.3988779999999998</v>
      </c>
    </row>
    <row r="1763" spans="1:10" ht="36" customHeight="1" x14ac:dyDescent="0.2">
      <c r="A1763" s="849" t="s">
        <v>13199</v>
      </c>
      <c r="B1763" s="850" t="s">
        <v>13894</v>
      </c>
      <c r="C1763" s="849" t="s">
        <v>7</v>
      </c>
      <c r="D1763" s="849" t="s">
        <v>4937</v>
      </c>
      <c r="E1763" s="851" t="s">
        <v>13220</v>
      </c>
      <c r="F1763" s="851"/>
      <c r="G1763" s="852" t="s">
        <v>38</v>
      </c>
      <c r="H1763" s="853">
        <v>1</v>
      </c>
      <c r="I1763" s="854">
        <v>38.619999999999997</v>
      </c>
      <c r="J1763" s="854">
        <v>38.619999999999997</v>
      </c>
    </row>
    <row r="1764" spans="1:10" ht="25.5" x14ac:dyDescent="0.2">
      <c r="A1764" s="855"/>
      <c r="B1764" s="855"/>
      <c r="C1764" s="855"/>
      <c r="D1764" s="855"/>
      <c r="E1764" s="855" t="s">
        <v>13209</v>
      </c>
      <c r="F1764" s="856">
        <v>3.17</v>
      </c>
      <c r="G1764" s="855" t="s">
        <v>13210</v>
      </c>
      <c r="H1764" s="856">
        <v>2.67</v>
      </c>
      <c r="I1764" s="855" t="s">
        <v>13211</v>
      </c>
      <c r="J1764" s="856">
        <v>5.84</v>
      </c>
    </row>
    <row r="1765" spans="1:10" ht="13.5" thickBot="1" x14ac:dyDescent="0.25">
      <c r="A1765" s="855"/>
      <c r="B1765" s="855"/>
      <c r="C1765" s="855"/>
      <c r="D1765" s="855"/>
      <c r="E1765" s="855" t="s">
        <v>13212</v>
      </c>
      <c r="F1765" s="856">
        <v>13.10336</v>
      </c>
      <c r="G1765" s="855"/>
      <c r="H1765" s="857" t="s">
        <v>13213</v>
      </c>
      <c r="I1765" s="857"/>
      <c r="J1765" s="856">
        <v>59.5</v>
      </c>
    </row>
    <row r="1766" spans="1:10" ht="0.95" customHeight="1" thickTop="1" x14ac:dyDescent="0.2">
      <c r="A1766" s="858"/>
      <c r="B1766" s="858"/>
      <c r="C1766" s="858"/>
      <c r="D1766" s="858"/>
      <c r="E1766" s="858"/>
      <c r="F1766" s="858"/>
      <c r="G1766" s="858"/>
      <c r="H1766" s="858"/>
      <c r="I1766" s="858"/>
      <c r="J1766" s="858"/>
    </row>
    <row r="1767" spans="1:10" ht="18" customHeight="1" x14ac:dyDescent="0.2">
      <c r="A1767" s="833" t="s">
        <v>13895</v>
      </c>
      <c r="B1767" s="834" t="s">
        <v>13186</v>
      </c>
      <c r="C1767" s="833" t="s">
        <v>13187</v>
      </c>
      <c r="D1767" s="833" t="s">
        <v>13188</v>
      </c>
      <c r="E1767" s="835" t="s">
        <v>13189</v>
      </c>
      <c r="F1767" s="835"/>
      <c r="G1767" s="836" t="s">
        <v>13190</v>
      </c>
      <c r="H1767" s="834" t="s">
        <v>13191</v>
      </c>
      <c r="I1767" s="834" t="s">
        <v>13192</v>
      </c>
      <c r="J1767" s="834" t="s">
        <v>13193</v>
      </c>
    </row>
    <row r="1768" spans="1:10" ht="24" customHeight="1" x14ac:dyDescent="0.2">
      <c r="A1768" s="837" t="s">
        <v>13194</v>
      </c>
      <c r="B1768" s="838" t="s">
        <v>13896</v>
      </c>
      <c r="C1768" s="837" t="s">
        <v>7</v>
      </c>
      <c r="D1768" s="837" t="s">
        <v>3807</v>
      </c>
      <c r="E1768" s="839" t="s">
        <v>13736</v>
      </c>
      <c r="F1768" s="839"/>
      <c r="G1768" s="840" t="s">
        <v>18</v>
      </c>
      <c r="H1768" s="841">
        <v>1</v>
      </c>
      <c r="I1768" s="842">
        <v>51.32</v>
      </c>
      <c r="J1768" s="842">
        <v>51.32</v>
      </c>
    </row>
    <row r="1769" spans="1:10" ht="24" customHeight="1" x14ac:dyDescent="0.2">
      <c r="A1769" s="843" t="s">
        <v>13197</v>
      </c>
      <c r="B1769" s="844" t="s">
        <v>13897</v>
      </c>
      <c r="C1769" s="843" t="s">
        <v>7</v>
      </c>
      <c r="D1769" s="843" t="s">
        <v>3813</v>
      </c>
      <c r="E1769" s="845" t="s">
        <v>13736</v>
      </c>
      <c r="F1769" s="845"/>
      <c r="G1769" s="846" t="s">
        <v>38</v>
      </c>
      <c r="H1769" s="847">
        <v>0.5</v>
      </c>
      <c r="I1769" s="848">
        <v>20.34</v>
      </c>
      <c r="J1769" s="848">
        <v>10.17</v>
      </c>
    </row>
    <row r="1770" spans="1:10" ht="24" customHeight="1" x14ac:dyDescent="0.2">
      <c r="A1770" s="843" t="s">
        <v>13197</v>
      </c>
      <c r="B1770" s="844" t="s">
        <v>13737</v>
      </c>
      <c r="C1770" s="843" t="s">
        <v>7</v>
      </c>
      <c r="D1770" s="843" t="s">
        <v>60</v>
      </c>
      <c r="E1770" s="845" t="s">
        <v>13196</v>
      </c>
      <c r="F1770" s="845"/>
      <c r="G1770" s="846" t="s">
        <v>23</v>
      </c>
      <c r="H1770" s="847">
        <v>0.3251</v>
      </c>
      <c r="I1770" s="848">
        <v>13.34</v>
      </c>
      <c r="J1770" s="848">
        <v>4.3368339999999996</v>
      </c>
    </row>
    <row r="1771" spans="1:10" ht="24" customHeight="1" x14ac:dyDescent="0.2">
      <c r="A1771" s="843" t="s">
        <v>13197</v>
      </c>
      <c r="B1771" s="844" t="s">
        <v>13277</v>
      </c>
      <c r="C1771" s="843" t="s">
        <v>7</v>
      </c>
      <c r="D1771" s="843" t="s">
        <v>58</v>
      </c>
      <c r="E1771" s="845" t="s">
        <v>13196</v>
      </c>
      <c r="F1771" s="845"/>
      <c r="G1771" s="846" t="s">
        <v>23</v>
      </c>
      <c r="H1771" s="847">
        <v>0.3251</v>
      </c>
      <c r="I1771" s="848">
        <v>17.38</v>
      </c>
      <c r="J1771" s="848">
        <v>5.6502379999999999</v>
      </c>
    </row>
    <row r="1772" spans="1:10" ht="24" customHeight="1" x14ac:dyDescent="0.2">
      <c r="A1772" s="849" t="s">
        <v>13199</v>
      </c>
      <c r="B1772" s="850" t="s">
        <v>13882</v>
      </c>
      <c r="C1772" s="849" t="s">
        <v>7</v>
      </c>
      <c r="D1772" s="849" t="s">
        <v>5551</v>
      </c>
      <c r="E1772" s="851" t="s">
        <v>13220</v>
      </c>
      <c r="F1772" s="851"/>
      <c r="G1772" s="852" t="s">
        <v>18</v>
      </c>
      <c r="H1772" s="853">
        <v>1.05</v>
      </c>
      <c r="I1772" s="854">
        <v>29.68</v>
      </c>
      <c r="J1772" s="854">
        <v>31.164000000000001</v>
      </c>
    </row>
    <row r="1773" spans="1:10" ht="25.5" x14ac:dyDescent="0.2">
      <c r="A1773" s="855"/>
      <c r="B1773" s="855"/>
      <c r="C1773" s="855"/>
      <c r="D1773" s="855"/>
      <c r="E1773" s="855" t="s">
        <v>13209</v>
      </c>
      <c r="F1773" s="856">
        <v>6.07</v>
      </c>
      <c r="G1773" s="855" t="s">
        <v>13210</v>
      </c>
      <c r="H1773" s="856">
        <v>5.0999999999999996</v>
      </c>
      <c r="I1773" s="855" t="s">
        <v>13211</v>
      </c>
      <c r="J1773" s="856">
        <v>11.17</v>
      </c>
    </row>
    <row r="1774" spans="1:10" ht="13.5" thickBot="1" x14ac:dyDescent="0.25">
      <c r="A1774" s="855"/>
      <c r="B1774" s="855"/>
      <c r="C1774" s="855"/>
      <c r="D1774" s="855"/>
      <c r="E1774" s="855" t="s">
        <v>13212</v>
      </c>
      <c r="F1774" s="856">
        <v>14.492768</v>
      </c>
      <c r="G1774" s="855"/>
      <c r="H1774" s="857" t="s">
        <v>13213</v>
      </c>
      <c r="I1774" s="857"/>
      <c r="J1774" s="856">
        <v>65.81</v>
      </c>
    </row>
    <row r="1775" spans="1:10" ht="0.95" customHeight="1" thickTop="1" x14ac:dyDescent="0.2">
      <c r="A1775" s="858"/>
      <c r="B1775" s="858"/>
      <c r="C1775" s="858"/>
      <c r="D1775" s="858"/>
      <c r="E1775" s="858"/>
      <c r="F1775" s="858"/>
      <c r="G1775" s="858"/>
      <c r="H1775" s="858"/>
      <c r="I1775" s="858"/>
      <c r="J1775" s="858"/>
    </row>
    <row r="1776" spans="1:10" ht="18" customHeight="1" x14ac:dyDescent="0.2">
      <c r="A1776" s="833" t="s">
        <v>13898</v>
      </c>
      <c r="B1776" s="834" t="s">
        <v>13186</v>
      </c>
      <c r="C1776" s="833" t="s">
        <v>13187</v>
      </c>
      <c r="D1776" s="833" t="s">
        <v>13188</v>
      </c>
      <c r="E1776" s="835" t="s">
        <v>13189</v>
      </c>
      <c r="F1776" s="835"/>
      <c r="G1776" s="836" t="s">
        <v>13190</v>
      </c>
      <c r="H1776" s="834" t="s">
        <v>13191</v>
      </c>
      <c r="I1776" s="834" t="s">
        <v>13192</v>
      </c>
      <c r="J1776" s="834" t="s">
        <v>13193</v>
      </c>
    </row>
    <row r="1777" spans="1:10" ht="24" customHeight="1" x14ac:dyDescent="0.2">
      <c r="A1777" s="837" t="s">
        <v>13194</v>
      </c>
      <c r="B1777" s="838" t="s">
        <v>13899</v>
      </c>
      <c r="C1777" s="837" t="s">
        <v>7</v>
      </c>
      <c r="D1777" s="837" t="s">
        <v>3819</v>
      </c>
      <c r="E1777" s="839" t="s">
        <v>13736</v>
      </c>
      <c r="F1777" s="839"/>
      <c r="G1777" s="840" t="s">
        <v>38</v>
      </c>
      <c r="H1777" s="841">
        <v>1</v>
      </c>
      <c r="I1777" s="842">
        <v>123.87</v>
      </c>
      <c r="J1777" s="842">
        <v>123.87</v>
      </c>
    </row>
    <row r="1778" spans="1:10" ht="24" customHeight="1" x14ac:dyDescent="0.2">
      <c r="A1778" s="843" t="s">
        <v>13197</v>
      </c>
      <c r="B1778" s="844" t="s">
        <v>13737</v>
      </c>
      <c r="C1778" s="843" t="s">
        <v>7</v>
      </c>
      <c r="D1778" s="843" t="s">
        <v>60</v>
      </c>
      <c r="E1778" s="845" t="s">
        <v>13196</v>
      </c>
      <c r="F1778" s="845"/>
      <c r="G1778" s="846" t="s">
        <v>23</v>
      </c>
      <c r="H1778" s="847">
        <v>0.12640000000000001</v>
      </c>
      <c r="I1778" s="848">
        <v>13.34</v>
      </c>
      <c r="J1778" s="848">
        <v>1.6861759999999999</v>
      </c>
    </row>
    <row r="1779" spans="1:10" ht="24" customHeight="1" x14ac:dyDescent="0.2">
      <c r="A1779" s="843" t="s">
        <v>13197</v>
      </c>
      <c r="B1779" s="844" t="s">
        <v>13277</v>
      </c>
      <c r="C1779" s="843" t="s">
        <v>7</v>
      </c>
      <c r="D1779" s="843" t="s">
        <v>58</v>
      </c>
      <c r="E1779" s="845" t="s">
        <v>13196</v>
      </c>
      <c r="F1779" s="845"/>
      <c r="G1779" s="846" t="s">
        <v>23</v>
      </c>
      <c r="H1779" s="847">
        <v>0.12640000000000001</v>
      </c>
      <c r="I1779" s="848">
        <v>17.38</v>
      </c>
      <c r="J1779" s="848">
        <v>2.1968320000000001</v>
      </c>
    </row>
    <row r="1780" spans="1:10" ht="36" customHeight="1" x14ac:dyDescent="0.2">
      <c r="A1780" s="849" t="s">
        <v>13199</v>
      </c>
      <c r="B1780" s="850" t="s">
        <v>13900</v>
      </c>
      <c r="C1780" s="849" t="s">
        <v>7</v>
      </c>
      <c r="D1780" s="849" t="s">
        <v>7940</v>
      </c>
      <c r="E1780" s="851" t="s">
        <v>13220</v>
      </c>
      <c r="F1780" s="851"/>
      <c r="G1780" s="852" t="s">
        <v>38</v>
      </c>
      <c r="H1780" s="853">
        <v>1</v>
      </c>
      <c r="I1780" s="854">
        <v>119.99</v>
      </c>
      <c r="J1780" s="854">
        <v>119.99</v>
      </c>
    </row>
    <row r="1781" spans="1:10" ht="25.5" x14ac:dyDescent="0.2">
      <c r="A1781" s="855"/>
      <c r="B1781" s="855"/>
      <c r="C1781" s="855"/>
      <c r="D1781" s="855"/>
      <c r="E1781" s="855" t="s">
        <v>13209</v>
      </c>
      <c r="F1781" s="856">
        <v>1.59</v>
      </c>
      <c r="G1781" s="855" t="s">
        <v>13210</v>
      </c>
      <c r="H1781" s="856">
        <v>1.33</v>
      </c>
      <c r="I1781" s="855" t="s">
        <v>13211</v>
      </c>
      <c r="J1781" s="856">
        <v>2.92</v>
      </c>
    </row>
    <row r="1782" spans="1:10" ht="13.5" thickBot="1" x14ac:dyDescent="0.25">
      <c r="A1782" s="855"/>
      <c r="B1782" s="855"/>
      <c r="C1782" s="855"/>
      <c r="D1782" s="855"/>
      <c r="E1782" s="855" t="s">
        <v>13212</v>
      </c>
      <c r="F1782" s="856">
        <v>34.980888</v>
      </c>
      <c r="G1782" s="855"/>
      <c r="H1782" s="857" t="s">
        <v>13213</v>
      </c>
      <c r="I1782" s="857"/>
      <c r="J1782" s="856">
        <v>158.85</v>
      </c>
    </row>
    <row r="1783" spans="1:10" ht="0.95" customHeight="1" thickTop="1" x14ac:dyDescent="0.2">
      <c r="A1783" s="858"/>
      <c r="B1783" s="858"/>
      <c r="C1783" s="858"/>
      <c r="D1783" s="858"/>
      <c r="E1783" s="858"/>
      <c r="F1783" s="858"/>
      <c r="G1783" s="858"/>
      <c r="H1783" s="858"/>
      <c r="I1783" s="858"/>
      <c r="J1783" s="858"/>
    </row>
    <row r="1784" spans="1:10" ht="18" customHeight="1" x14ac:dyDescent="0.2">
      <c r="A1784" s="833" t="s">
        <v>13901</v>
      </c>
      <c r="B1784" s="834" t="s">
        <v>13186</v>
      </c>
      <c r="C1784" s="833" t="s">
        <v>13187</v>
      </c>
      <c r="D1784" s="833" t="s">
        <v>13188</v>
      </c>
      <c r="E1784" s="835" t="s">
        <v>13189</v>
      </c>
      <c r="F1784" s="835"/>
      <c r="G1784" s="836" t="s">
        <v>13190</v>
      </c>
      <c r="H1784" s="834" t="s">
        <v>13191</v>
      </c>
      <c r="I1784" s="834" t="s">
        <v>13192</v>
      </c>
      <c r="J1784" s="834" t="s">
        <v>13193</v>
      </c>
    </row>
    <row r="1785" spans="1:10" ht="36" customHeight="1" x14ac:dyDescent="0.2">
      <c r="A1785" s="837" t="s">
        <v>13194</v>
      </c>
      <c r="B1785" s="838" t="s">
        <v>13902</v>
      </c>
      <c r="C1785" s="837" t="s">
        <v>7</v>
      </c>
      <c r="D1785" s="837" t="s">
        <v>11397</v>
      </c>
      <c r="E1785" s="839" t="s">
        <v>13903</v>
      </c>
      <c r="F1785" s="839"/>
      <c r="G1785" s="840" t="s">
        <v>38</v>
      </c>
      <c r="H1785" s="841">
        <v>1</v>
      </c>
      <c r="I1785" s="842">
        <v>155.91999999999999</v>
      </c>
      <c r="J1785" s="842">
        <v>155.91999999999999</v>
      </c>
    </row>
    <row r="1786" spans="1:10" ht="24" customHeight="1" x14ac:dyDescent="0.2">
      <c r="A1786" s="843" t="s">
        <v>13197</v>
      </c>
      <c r="B1786" s="844" t="s">
        <v>13433</v>
      </c>
      <c r="C1786" s="843" t="s">
        <v>7</v>
      </c>
      <c r="D1786" s="843" t="s">
        <v>1239</v>
      </c>
      <c r="E1786" s="845" t="s">
        <v>13196</v>
      </c>
      <c r="F1786" s="845"/>
      <c r="G1786" s="846" t="s">
        <v>23</v>
      </c>
      <c r="H1786" s="847">
        <v>0.45739999999999997</v>
      </c>
      <c r="I1786" s="848">
        <v>12.84</v>
      </c>
      <c r="J1786" s="848">
        <v>5.8730159999999998</v>
      </c>
    </row>
    <row r="1787" spans="1:10" ht="24" customHeight="1" x14ac:dyDescent="0.2">
      <c r="A1787" s="843" t="s">
        <v>13197</v>
      </c>
      <c r="B1787" s="844" t="s">
        <v>13261</v>
      </c>
      <c r="C1787" s="843" t="s">
        <v>7</v>
      </c>
      <c r="D1787" s="843" t="s">
        <v>56</v>
      </c>
      <c r="E1787" s="845" t="s">
        <v>13196</v>
      </c>
      <c r="F1787" s="845"/>
      <c r="G1787" s="846" t="s">
        <v>23</v>
      </c>
      <c r="H1787" s="847">
        <v>0.45739999999999997</v>
      </c>
      <c r="I1787" s="848">
        <v>16.75</v>
      </c>
      <c r="J1787" s="848">
        <v>7.6614500000000003</v>
      </c>
    </row>
    <row r="1788" spans="1:10" ht="36" customHeight="1" x14ac:dyDescent="0.2">
      <c r="A1788" s="849" t="s">
        <v>13199</v>
      </c>
      <c r="B1788" s="850" t="s">
        <v>13904</v>
      </c>
      <c r="C1788" s="849" t="s">
        <v>7</v>
      </c>
      <c r="D1788" s="849" t="s">
        <v>5412</v>
      </c>
      <c r="E1788" s="851" t="s">
        <v>13220</v>
      </c>
      <c r="F1788" s="851"/>
      <c r="G1788" s="852" t="s">
        <v>38</v>
      </c>
      <c r="H1788" s="853">
        <v>2</v>
      </c>
      <c r="I1788" s="854">
        <v>0.32</v>
      </c>
      <c r="J1788" s="854">
        <v>0.64</v>
      </c>
    </row>
    <row r="1789" spans="1:10" ht="24" customHeight="1" x14ac:dyDescent="0.2">
      <c r="A1789" s="849" t="s">
        <v>13199</v>
      </c>
      <c r="B1789" s="850" t="s">
        <v>13905</v>
      </c>
      <c r="C1789" s="849" t="s">
        <v>7</v>
      </c>
      <c r="D1789" s="849" t="s">
        <v>6812</v>
      </c>
      <c r="E1789" s="851" t="s">
        <v>13220</v>
      </c>
      <c r="F1789" s="851"/>
      <c r="G1789" s="852" t="s">
        <v>38</v>
      </c>
      <c r="H1789" s="853">
        <v>1</v>
      </c>
      <c r="I1789" s="854">
        <v>141.75</v>
      </c>
      <c r="J1789" s="854">
        <v>141.75</v>
      </c>
    </row>
    <row r="1790" spans="1:10" ht="25.5" x14ac:dyDescent="0.2">
      <c r="A1790" s="855"/>
      <c r="B1790" s="855"/>
      <c r="C1790" s="855"/>
      <c r="D1790" s="855"/>
      <c r="E1790" s="855" t="s">
        <v>13209</v>
      </c>
      <c r="F1790" s="856">
        <v>5.68</v>
      </c>
      <c r="G1790" s="855" t="s">
        <v>13210</v>
      </c>
      <c r="H1790" s="856">
        <v>4.78</v>
      </c>
      <c r="I1790" s="855" t="s">
        <v>13211</v>
      </c>
      <c r="J1790" s="856">
        <v>10.46</v>
      </c>
    </row>
    <row r="1791" spans="1:10" ht="13.5" thickBot="1" x14ac:dyDescent="0.25">
      <c r="A1791" s="855"/>
      <c r="B1791" s="855"/>
      <c r="C1791" s="855"/>
      <c r="D1791" s="855"/>
      <c r="E1791" s="855" t="s">
        <v>13212</v>
      </c>
      <c r="F1791" s="856">
        <v>44.031807999999998</v>
      </c>
      <c r="G1791" s="855"/>
      <c r="H1791" s="857" t="s">
        <v>13213</v>
      </c>
      <c r="I1791" s="857"/>
      <c r="J1791" s="856">
        <v>199.95</v>
      </c>
    </row>
    <row r="1792" spans="1:10" ht="0.95" customHeight="1" thickTop="1" x14ac:dyDescent="0.2">
      <c r="A1792" s="858"/>
      <c r="B1792" s="858"/>
      <c r="C1792" s="858"/>
      <c r="D1792" s="858"/>
      <c r="E1792" s="858"/>
      <c r="F1792" s="858"/>
      <c r="G1792" s="858"/>
      <c r="H1792" s="858"/>
      <c r="I1792" s="858"/>
      <c r="J1792" s="858"/>
    </row>
    <row r="1793" spans="1:10" ht="18" customHeight="1" x14ac:dyDescent="0.2">
      <c r="A1793" s="833" t="s">
        <v>13906</v>
      </c>
      <c r="B1793" s="834" t="s">
        <v>13186</v>
      </c>
      <c r="C1793" s="833" t="s">
        <v>13187</v>
      </c>
      <c r="D1793" s="833" t="s">
        <v>13188</v>
      </c>
      <c r="E1793" s="835" t="s">
        <v>13189</v>
      </c>
      <c r="F1793" s="835"/>
      <c r="G1793" s="836" t="s">
        <v>13190</v>
      </c>
      <c r="H1793" s="834" t="s">
        <v>13191</v>
      </c>
      <c r="I1793" s="834" t="s">
        <v>13192</v>
      </c>
      <c r="J1793" s="834" t="s">
        <v>13193</v>
      </c>
    </row>
    <row r="1794" spans="1:10" ht="36" customHeight="1" x14ac:dyDescent="0.2">
      <c r="A1794" s="837" t="s">
        <v>13194</v>
      </c>
      <c r="B1794" s="838" t="s">
        <v>13907</v>
      </c>
      <c r="C1794" s="837" t="s">
        <v>7</v>
      </c>
      <c r="D1794" s="837" t="s">
        <v>11401</v>
      </c>
      <c r="E1794" s="839" t="s">
        <v>13903</v>
      </c>
      <c r="F1794" s="839"/>
      <c r="G1794" s="840" t="s">
        <v>38</v>
      </c>
      <c r="H1794" s="841">
        <v>1</v>
      </c>
      <c r="I1794" s="842">
        <v>176.17</v>
      </c>
      <c r="J1794" s="842">
        <v>176.17</v>
      </c>
    </row>
    <row r="1795" spans="1:10" ht="24" customHeight="1" x14ac:dyDescent="0.2">
      <c r="A1795" s="843" t="s">
        <v>13197</v>
      </c>
      <c r="B1795" s="844" t="s">
        <v>13433</v>
      </c>
      <c r="C1795" s="843" t="s">
        <v>7</v>
      </c>
      <c r="D1795" s="843" t="s">
        <v>1239</v>
      </c>
      <c r="E1795" s="845" t="s">
        <v>13196</v>
      </c>
      <c r="F1795" s="845"/>
      <c r="G1795" s="846" t="s">
        <v>23</v>
      </c>
      <c r="H1795" s="847">
        <v>0.45739999999999997</v>
      </c>
      <c r="I1795" s="848">
        <v>12.84</v>
      </c>
      <c r="J1795" s="848">
        <v>5.8730159999999998</v>
      </c>
    </row>
    <row r="1796" spans="1:10" ht="24" customHeight="1" x14ac:dyDescent="0.2">
      <c r="A1796" s="843" t="s">
        <v>13197</v>
      </c>
      <c r="B1796" s="844" t="s">
        <v>13261</v>
      </c>
      <c r="C1796" s="843" t="s">
        <v>7</v>
      </c>
      <c r="D1796" s="843" t="s">
        <v>56</v>
      </c>
      <c r="E1796" s="845" t="s">
        <v>13196</v>
      </c>
      <c r="F1796" s="845"/>
      <c r="G1796" s="846" t="s">
        <v>23</v>
      </c>
      <c r="H1796" s="847">
        <v>0.45739999999999997</v>
      </c>
      <c r="I1796" s="848">
        <v>16.75</v>
      </c>
      <c r="J1796" s="848">
        <v>7.6614500000000003</v>
      </c>
    </row>
    <row r="1797" spans="1:10" ht="36" customHeight="1" x14ac:dyDescent="0.2">
      <c r="A1797" s="849" t="s">
        <v>13199</v>
      </c>
      <c r="B1797" s="850" t="s">
        <v>13904</v>
      </c>
      <c r="C1797" s="849" t="s">
        <v>7</v>
      </c>
      <c r="D1797" s="849" t="s">
        <v>5412</v>
      </c>
      <c r="E1797" s="851" t="s">
        <v>13220</v>
      </c>
      <c r="F1797" s="851"/>
      <c r="G1797" s="852" t="s">
        <v>38</v>
      </c>
      <c r="H1797" s="853">
        <v>2</v>
      </c>
      <c r="I1797" s="854">
        <v>0.32</v>
      </c>
      <c r="J1797" s="854">
        <v>0.64</v>
      </c>
    </row>
    <row r="1798" spans="1:10" ht="24" customHeight="1" x14ac:dyDescent="0.2">
      <c r="A1798" s="849" t="s">
        <v>13199</v>
      </c>
      <c r="B1798" s="850" t="s">
        <v>13908</v>
      </c>
      <c r="C1798" s="849" t="s">
        <v>7</v>
      </c>
      <c r="D1798" s="849" t="s">
        <v>6817</v>
      </c>
      <c r="E1798" s="851" t="s">
        <v>13220</v>
      </c>
      <c r="F1798" s="851"/>
      <c r="G1798" s="852" t="s">
        <v>38</v>
      </c>
      <c r="H1798" s="853">
        <v>1</v>
      </c>
      <c r="I1798" s="854">
        <v>162</v>
      </c>
      <c r="J1798" s="854">
        <v>162</v>
      </c>
    </row>
    <row r="1799" spans="1:10" ht="25.5" x14ac:dyDescent="0.2">
      <c r="A1799" s="855"/>
      <c r="B1799" s="855"/>
      <c r="C1799" s="855"/>
      <c r="D1799" s="855"/>
      <c r="E1799" s="855" t="s">
        <v>13209</v>
      </c>
      <c r="F1799" s="856">
        <v>5.68</v>
      </c>
      <c r="G1799" s="855" t="s">
        <v>13210</v>
      </c>
      <c r="H1799" s="856">
        <v>4.78</v>
      </c>
      <c r="I1799" s="855" t="s">
        <v>13211</v>
      </c>
      <c r="J1799" s="856">
        <v>10.46</v>
      </c>
    </row>
    <row r="1800" spans="1:10" ht="13.5" thickBot="1" x14ac:dyDescent="0.25">
      <c r="A1800" s="855"/>
      <c r="B1800" s="855"/>
      <c r="C1800" s="855"/>
      <c r="D1800" s="855"/>
      <c r="E1800" s="855" t="s">
        <v>13212</v>
      </c>
      <c r="F1800" s="856">
        <v>49.750408</v>
      </c>
      <c r="G1800" s="855"/>
      <c r="H1800" s="857" t="s">
        <v>13213</v>
      </c>
      <c r="I1800" s="857"/>
      <c r="J1800" s="856">
        <v>225.92</v>
      </c>
    </row>
    <row r="1801" spans="1:10" ht="0.95" customHeight="1" thickTop="1" x14ac:dyDescent="0.2">
      <c r="A1801" s="858"/>
      <c r="B1801" s="858"/>
      <c r="C1801" s="858"/>
      <c r="D1801" s="858"/>
      <c r="E1801" s="858"/>
      <c r="F1801" s="858"/>
      <c r="G1801" s="858"/>
      <c r="H1801" s="858"/>
      <c r="I1801" s="858"/>
      <c r="J1801" s="858"/>
    </row>
    <row r="1802" spans="1:10" ht="18" customHeight="1" x14ac:dyDescent="0.2">
      <c r="A1802" s="833" t="s">
        <v>13909</v>
      </c>
      <c r="B1802" s="834" t="s">
        <v>13186</v>
      </c>
      <c r="C1802" s="833" t="s">
        <v>13187</v>
      </c>
      <c r="D1802" s="833" t="s">
        <v>13188</v>
      </c>
      <c r="E1802" s="835" t="s">
        <v>13189</v>
      </c>
      <c r="F1802" s="835"/>
      <c r="G1802" s="836" t="s">
        <v>13190</v>
      </c>
      <c r="H1802" s="834" t="s">
        <v>13191</v>
      </c>
      <c r="I1802" s="834" t="s">
        <v>13192</v>
      </c>
      <c r="J1802" s="834" t="s">
        <v>13193</v>
      </c>
    </row>
    <row r="1803" spans="1:10" ht="24" customHeight="1" x14ac:dyDescent="0.2">
      <c r="A1803" s="837" t="s">
        <v>13194</v>
      </c>
      <c r="B1803" s="838" t="s">
        <v>13910</v>
      </c>
      <c r="C1803" s="837" t="s">
        <v>7</v>
      </c>
      <c r="D1803" s="837" t="s">
        <v>131</v>
      </c>
      <c r="E1803" s="839" t="s">
        <v>13480</v>
      </c>
      <c r="F1803" s="839"/>
      <c r="G1803" s="840" t="s">
        <v>13243</v>
      </c>
      <c r="H1803" s="841">
        <v>1</v>
      </c>
      <c r="I1803" s="842">
        <v>15.79</v>
      </c>
      <c r="J1803" s="842">
        <v>15.79</v>
      </c>
    </row>
    <row r="1804" spans="1:10" ht="24" customHeight="1" x14ac:dyDescent="0.2">
      <c r="A1804" s="843" t="s">
        <v>13197</v>
      </c>
      <c r="B1804" s="844" t="s">
        <v>13485</v>
      </c>
      <c r="C1804" s="843" t="s">
        <v>7</v>
      </c>
      <c r="D1804" s="843" t="s">
        <v>219</v>
      </c>
      <c r="E1804" s="845" t="s">
        <v>13196</v>
      </c>
      <c r="F1804" s="845"/>
      <c r="G1804" s="846" t="s">
        <v>23</v>
      </c>
      <c r="H1804" s="847">
        <v>0.5</v>
      </c>
      <c r="I1804" s="848">
        <v>17.79</v>
      </c>
      <c r="J1804" s="848">
        <v>8.8949999999999996</v>
      </c>
    </row>
    <row r="1805" spans="1:10" ht="24" customHeight="1" x14ac:dyDescent="0.2">
      <c r="A1805" s="843" t="s">
        <v>13197</v>
      </c>
      <c r="B1805" s="844" t="s">
        <v>13244</v>
      </c>
      <c r="C1805" s="843" t="s">
        <v>7</v>
      </c>
      <c r="D1805" s="843" t="s">
        <v>25</v>
      </c>
      <c r="E1805" s="845" t="s">
        <v>13196</v>
      </c>
      <c r="F1805" s="845"/>
      <c r="G1805" s="846" t="s">
        <v>23</v>
      </c>
      <c r="H1805" s="847">
        <v>0.33</v>
      </c>
      <c r="I1805" s="848">
        <v>13.34</v>
      </c>
      <c r="J1805" s="848">
        <v>4.4021999999999997</v>
      </c>
    </row>
    <row r="1806" spans="1:10" ht="24" customHeight="1" x14ac:dyDescent="0.2">
      <c r="A1806" s="849" t="s">
        <v>13199</v>
      </c>
      <c r="B1806" s="850" t="s">
        <v>13911</v>
      </c>
      <c r="C1806" s="849" t="s">
        <v>7</v>
      </c>
      <c r="D1806" s="849" t="s">
        <v>8946</v>
      </c>
      <c r="E1806" s="851" t="s">
        <v>13220</v>
      </c>
      <c r="F1806" s="851"/>
      <c r="G1806" s="852" t="s">
        <v>64</v>
      </c>
      <c r="H1806" s="853">
        <v>0.35</v>
      </c>
      <c r="I1806" s="854">
        <v>7.11</v>
      </c>
      <c r="J1806" s="854">
        <v>2.4885000000000002</v>
      </c>
    </row>
    <row r="1807" spans="1:10" ht="25.5" x14ac:dyDescent="0.2">
      <c r="A1807" s="855"/>
      <c r="B1807" s="855"/>
      <c r="C1807" s="855"/>
      <c r="D1807" s="855"/>
      <c r="E1807" s="855" t="s">
        <v>13209</v>
      </c>
      <c r="F1807" s="856">
        <v>5.24</v>
      </c>
      <c r="G1807" s="855" t="s">
        <v>13210</v>
      </c>
      <c r="H1807" s="856">
        <v>4.4000000000000004</v>
      </c>
      <c r="I1807" s="855" t="s">
        <v>13211</v>
      </c>
      <c r="J1807" s="856">
        <v>9.64</v>
      </c>
    </row>
    <row r="1808" spans="1:10" ht="13.5" thickBot="1" x14ac:dyDescent="0.25">
      <c r="A1808" s="855"/>
      <c r="B1808" s="855"/>
      <c r="C1808" s="855"/>
      <c r="D1808" s="855"/>
      <c r="E1808" s="855" t="s">
        <v>13212</v>
      </c>
      <c r="F1808" s="856">
        <v>4.4590959999999997</v>
      </c>
      <c r="G1808" s="855"/>
      <c r="H1808" s="857" t="s">
        <v>13213</v>
      </c>
      <c r="I1808" s="857"/>
      <c r="J1808" s="856">
        <v>20.25</v>
      </c>
    </row>
    <row r="1809" spans="1:10" ht="0.95" customHeight="1" thickTop="1" x14ac:dyDescent="0.2">
      <c r="A1809" s="858"/>
      <c r="B1809" s="858"/>
      <c r="C1809" s="858"/>
      <c r="D1809" s="858"/>
      <c r="E1809" s="858"/>
      <c r="F1809" s="858"/>
      <c r="G1809" s="858"/>
      <c r="H1809" s="858"/>
      <c r="I1809" s="858"/>
      <c r="J1809" s="858"/>
    </row>
    <row r="1810" spans="1:10" ht="18" customHeight="1" x14ac:dyDescent="0.2">
      <c r="A1810" s="833" t="s">
        <v>13912</v>
      </c>
      <c r="B1810" s="834" t="s">
        <v>13186</v>
      </c>
      <c r="C1810" s="833" t="s">
        <v>13187</v>
      </c>
      <c r="D1810" s="833" t="s">
        <v>13188</v>
      </c>
      <c r="E1810" s="835" t="s">
        <v>13189</v>
      </c>
      <c r="F1810" s="835"/>
      <c r="G1810" s="836" t="s">
        <v>13190</v>
      </c>
      <c r="H1810" s="834" t="s">
        <v>13191</v>
      </c>
      <c r="I1810" s="834" t="s">
        <v>13192</v>
      </c>
      <c r="J1810" s="834" t="s">
        <v>13193</v>
      </c>
    </row>
    <row r="1811" spans="1:10" ht="48" customHeight="1" x14ac:dyDescent="0.2">
      <c r="A1811" s="837" t="s">
        <v>13194</v>
      </c>
      <c r="B1811" s="838" t="s">
        <v>13913</v>
      </c>
      <c r="C1811" s="837" t="s">
        <v>7</v>
      </c>
      <c r="D1811" s="837" t="s">
        <v>11440</v>
      </c>
      <c r="E1811" s="839" t="s">
        <v>13432</v>
      </c>
      <c r="F1811" s="839"/>
      <c r="G1811" s="840" t="s">
        <v>18</v>
      </c>
      <c r="H1811" s="841">
        <v>1</v>
      </c>
      <c r="I1811" s="842">
        <v>29.61</v>
      </c>
      <c r="J1811" s="842">
        <v>29.61</v>
      </c>
    </row>
    <row r="1812" spans="1:10" ht="24" customHeight="1" x14ac:dyDescent="0.2">
      <c r="A1812" s="843" t="s">
        <v>13197</v>
      </c>
      <c r="B1812" s="844" t="s">
        <v>13433</v>
      </c>
      <c r="C1812" s="843" t="s">
        <v>7</v>
      </c>
      <c r="D1812" s="843" t="s">
        <v>1239</v>
      </c>
      <c r="E1812" s="845" t="s">
        <v>13196</v>
      </c>
      <c r="F1812" s="845"/>
      <c r="G1812" s="846" t="s">
        <v>23</v>
      </c>
      <c r="H1812" s="847">
        <v>0.29699999999999999</v>
      </c>
      <c r="I1812" s="848">
        <v>12.84</v>
      </c>
      <c r="J1812" s="848">
        <v>3.8134800000000002</v>
      </c>
    </row>
    <row r="1813" spans="1:10" ht="24" customHeight="1" x14ac:dyDescent="0.2">
      <c r="A1813" s="843" t="s">
        <v>13197</v>
      </c>
      <c r="B1813" s="844" t="s">
        <v>13261</v>
      </c>
      <c r="C1813" s="843" t="s">
        <v>7</v>
      </c>
      <c r="D1813" s="843" t="s">
        <v>56</v>
      </c>
      <c r="E1813" s="845" t="s">
        <v>13196</v>
      </c>
      <c r="F1813" s="845"/>
      <c r="G1813" s="846" t="s">
        <v>23</v>
      </c>
      <c r="H1813" s="847">
        <v>0.29699999999999999</v>
      </c>
      <c r="I1813" s="848">
        <v>16.75</v>
      </c>
      <c r="J1813" s="848">
        <v>4.9747500000000002</v>
      </c>
    </row>
    <row r="1814" spans="1:10" ht="24" customHeight="1" x14ac:dyDescent="0.2">
      <c r="A1814" s="849" t="s">
        <v>13199</v>
      </c>
      <c r="B1814" s="850" t="s">
        <v>13914</v>
      </c>
      <c r="C1814" s="849" t="s">
        <v>7</v>
      </c>
      <c r="D1814" s="849" t="s">
        <v>9085</v>
      </c>
      <c r="E1814" s="851" t="s">
        <v>13220</v>
      </c>
      <c r="F1814" s="851"/>
      <c r="G1814" s="852" t="s">
        <v>18</v>
      </c>
      <c r="H1814" s="853">
        <v>1.0389999999999999</v>
      </c>
      <c r="I1814" s="854">
        <v>20.04</v>
      </c>
      <c r="J1814" s="854">
        <v>20.821560000000002</v>
      </c>
    </row>
    <row r="1815" spans="1:10" ht="25.5" x14ac:dyDescent="0.2">
      <c r="A1815" s="855"/>
      <c r="B1815" s="855"/>
      <c r="C1815" s="855"/>
      <c r="D1815" s="855"/>
      <c r="E1815" s="855" t="s">
        <v>13209</v>
      </c>
      <c r="F1815" s="856">
        <v>3.69</v>
      </c>
      <c r="G1815" s="855" t="s">
        <v>13210</v>
      </c>
      <c r="H1815" s="856">
        <v>3.11</v>
      </c>
      <c r="I1815" s="855" t="s">
        <v>13211</v>
      </c>
      <c r="J1815" s="856">
        <v>6.8</v>
      </c>
    </row>
    <row r="1816" spans="1:10" ht="13.5" thickBot="1" x14ac:dyDescent="0.25">
      <c r="A1816" s="855"/>
      <c r="B1816" s="855"/>
      <c r="C1816" s="855"/>
      <c r="D1816" s="855"/>
      <c r="E1816" s="855" t="s">
        <v>13212</v>
      </c>
      <c r="F1816" s="856">
        <v>8.3618640000000006</v>
      </c>
      <c r="G1816" s="855"/>
      <c r="H1816" s="857" t="s">
        <v>13213</v>
      </c>
      <c r="I1816" s="857"/>
      <c r="J1816" s="856">
        <v>37.97</v>
      </c>
    </row>
    <row r="1817" spans="1:10" ht="0.95" customHeight="1" thickTop="1" x14ac:dyDescent="0.2">
      <c r="A1817" s="858"/>
      <c r="B1817" s="858"/>
      <c r="C1817" s="858"/>
      <c r="D1817" s="858"/>
      <c r="E1817" s="858"/>
      <c r="F1817" s="858"/>
      <c r="G1817" s="858"/>
      <c r="H1817" s="858"/>
      <c r="I1817" s="858"/>
      <c r="J1817" s="858"/>
    </row>
    <row r="1818" spans="1:10" ht="18" customHeight="1" x14ac:dyDescent="0.2">
      <c r="A1818" s="833" t="s">
        <v>13915</v>
      </c>
      <c r="B1818" s="834" t="s">
        <v>13186</v>
      </c>
      <c r="C1818" s="833" t="s">
        <v>13187</v>
      </c>
      <c r="D1818" s="833" t="s">
        <v>13188</v>
      </c>
      <c r="E1818" s="835" t="s">
        <v>13189</v>
      </c>
      <c r="F1818" s="835"/>
      <c r="G1818" s="836" t="s">
        <v>13190</v>
      </c>
      <c r="H1818" s="834" t="s">
        <v>13191</v>
      </c>
      <c r="I1818" s="834" t="s">
        <v>13192</v>
      </c>
      <c r="J1818" s="834" t="s">
        <v>13193</v>
      </c>
    </row>
    <row r="1819" spans="1:10" ht="36" customHeight="1" x14ac:dyDescent="0.2">
      <c r="A1819" s="837" t="s">
        <v>13194</v>
      </c>
      <c r="B1819" s="838" t="s">
        <v>13916</v>
      </c>
      <c r="C1819" s="837" t="s">
        <v>7</v>
      </c>
      <c r="D1819" s="837" t="s">
        <v>11571</v>
      </c>
      <c r="E1819" s="839" t="s">
        <v>13432</v>
      </c>
      <c r="F1819" s="839"/>
      <c r="G1819" s="840" t="s">
        <v>38</v>
      </c>
      <c r="H1819" s="841">
        <v>1</v>
      </c>
      <c r="I1819" s="842">
        <v>27.05</v>
      </c>
      <c r="J1819" s="842">
        <v>27.05</v>
      </c>
    </row>
    <row r="1820" spans="1:10" ht="24" customHeight="1" x14ac:dyDescent="0.2">
      <c r="A1820" s="843" t="s">
        <v>13197</v>
      </c>
      <c r="B1820" s="844" t="s">
        <v>13433</v>
      </c>
      <c r="C1820" s="843" t="s">
        <v>7</v>
      </c>
      <c r="D1820" s="843" t="s">
        <v>1239</v>
      </c>
      <c r="E1820" s="845" t="s">
        <v>13196</v>
      </c>
      <c r="F1820" s="845"/>
      <c r="G1820" s="846" t="s">
        <v>23</v>
      </c>
      <c r="H1820" s="847">
        <v>0.29699999999999999</v>
      </c>
      <c r="I1820" s="848">
        <v>12.84</v>
      </c>
      <c r="J1820" s="848">
        <v>3.8134800000000002</v>
      </c>
    </row>
    <row r="1821" spans="1:10" ht="24" customHeight="1" x14ac:dyDescent="0.2">
      <c r="A1821" s="843" t="s">
        <v>13197</v>
      </c>
      <c r="B1821" s="844" t="s">
        <v>13261</v>
      </c>
      <c r="C1821" s="843" t="s">
        <v>7</v>
      </c>
      <c r="D1821" s="843" t="s">
        <v>56</v>
      </c>
      <c r="E1821" s="845" t="s">
        <v>13196</v>
      </c>
      <c r="F1821" s="845"/>
      <c r="G1821" s="846" t="s">
        <v>23</v>
      </c>
      <c r="H1821" s="847">
        <v>0.29699999999999999</v>
      </c>
      <c r="I1821" s="848">
        <v>16.75</v>
      </c>
      <c r="J1821" s="848">
        <v>4.9747500000000002</v>
      </c>
    </row>
    <row r="1822" spans="1:10" ht="24" customHeight="1" x14ac:dyDescent="0.2">
      <c r="A1822" s="849" t="s">
        <v>13199</v>
      </c>
      <c r="B1822" s="850" t="s">
        <v>13554</v>
      </c>
      <c r="C1822" s="849" t="s">
        <v>7</v>
      </c>
      <c r="D1822" s="849" t="s">
        <v>3870</v>
      </c>
      <c r="E1822" s="851" t="s">
        <v>13220</v>
      </c>
      <c r="F1822" s="851"/>
      <c r="G1822" s="852" t="s">
        <v>38</v>
      </c>
      <c r="H1822" s="853">
        <v>1.0999999999999999E-2</v>
      </c>
      <c r="I1822" s="854">
        <v>16.96</v>
      </c>
      <c r="J1822" s="854">
        <v>0.18656</v>
      </c>
    </row>
    <row r="1823" spans="1:10" ht="24" customHeight="1" x14ac:dyDescent="0.2">
      <c r="A1823" s="849" t="s">
        <v>13199</v>
      </c>
      <c r="B1823" s="850" t="s">
        <v>13917</v>
      </c>
      <c r="C1823" s="849" t="s">
        <v>7</v>
      </c>
      <c r="D1823" s="849" t="s">
        <v>3875</v>
      </c>
      <c r="E1823" s="851" t="s">
        <v>13220</v>
      </c>
      <c r="F1823" s="851"/>
      <c r="G1823" s="852" t="s">
        <v>64</v>
      </c>
      <c r="H1823" s="853">
        <v>3.0000000000000001E-3</v>
      </c>
      <c r="I1823" s="854">
        <v>25.46</v>
      </c>
      <c r="J1823" s="854">
        <v>7.6380000000000003E-2</v>
      </c>
    </row>
    <row r="1824" spans="1:10" ht="24" customHeight="1" x14ac:dyDescent="0.2">
      <c r="A1824" s="849" t="s">
        <v>13199</v>
      </c>
      <c r="B1824" s="850" t="s">
        <v>13918</v>
      </c>
      <c r="C1824" s="849" t="s">
        <v>7</v>
      </c>
      <c r="D1824" s="849" t="s">
        <v>9303</v>
      </c>
      <c r="E1824" s="851" t="s">
        <v>13220</v>
      </c>
      <c r="F1824" s="851"/>
      <c r="G1824" s="852" t="s">
        <v>38</v>
      </c>
      <c r="H1824" s="853">
        <v>1</v>
      </c>
      <c r="I1824" s="854">
        <v>18</v>
      </c>
      <c r="J1824" s="854">
        <v>18</v>
      </c>
    </row>
    <row r="1825" spans="1:10" ht="25.5" x14ac:dyDescent="0.2">
      <c r="A1825" s="855"/>
      <c r="B1825" s="855"/>
      <c r="C1825" s="855"/>
      <c r="D1825" s="855"/>
      <c r="E1825" s="855" t="s">
        <v>13209</v>
      </c>
      <c r="F1825" s="856">
        <v>3.69</v>
      </c>
      <c r="G1825" s="855" t="s">
        <v>13210</v>
      </c>
      <c r="H1825" s="856">
        <v>3.11</v>
      </c>
      <c r="I1825" s="855" t="s">
        <v>13211</v>
      </c>
      <c r="J1825" s="856">
        <v>6.8</v>
      </c>
    </row>
    <row r="1826" spans="1:10" ht="13.5" thickBot="1" x14ac:dyDescent="0.25">
      <c r="A1826" s="855"/>
      <c r="B1826" s="855"/>
      <c r="C1826" s="855"/>
      <c r="D1826" s="855"/>
      <c r="E1826" s="855" t="s">
        <v>13212</v>
      </c>
      <c r="F1826" s="856">
        <v>7.6389199999999997</v>
      </c>
      <c r="G1826" s="855"/>
      <c r="H1826" s="857" t="s">
        <v>13213</v>
      </c>
      <c r="I1826" s="857"/>
      <c r="J1826" s="856">
        <v>34.69</v>
      </c>
    </row>
    <row r="1827" spans="1:10" ht="0.95" customHeight="1" thickTop="1" x14ac:dyDescent="0.2">
      <c r="A1827" s="858"/>
      <c r="B1827" s="858"/>
      <c r="C1827" s="858"/>
      <c r="D1827" s="858"/>
      <c r="E1827" s="858"/>
      <c r="F1827" s="858"/>
      <c r="G1827" s="858"/>
      <c r="H1827" s="858"/>
      <c r="I1827" s="858"/>
      <c r="J1827" s="858"/>
    </row>
    <row r="1828" spans="1:10" ht="18" customHeight="1" x14ac:dyDescent="0.2">
      <c r="A1828" s="833" t="s">
        <v>13919</v>
      </c>
      <c r="B1828" s="834" t="s">
        <v>13186</v>
      </c>
      <c r="C1828" s="833" t="s">
        <v>13187</v>
      </c>
      <c r="D1828" s="833" t="s">
        <v>13188</v>
      </c>
      <c r="E1828" s="835" t="s">
        <v>13189</v>
      </c>
      <c r="F1828" s="835"/>
      <c r="G1828" s="836" t="s">
        <v>13190</v>
      </c>
      <c r="H1828" s="834" t="s">
        <v>13191</v>
      </c>
      <c r="I1828" s="834" t="s">
        <v>13192</v>
      </c>
      <c r="J1828" s="834" t="s">
        <v>13193</v>
      </c>
    </row>
    <row r="1829" spans="1:10" ht="36" customHeight="1" x14ac:dyDescent="0.2">
      <c r="A1829" s="837" t="s">
        <v>13194</v>
      </c>
      <c r="B1829" s="838" t="s">
        <v>13920</v>
      </c>
      <c r="C1829" s="837" t="s">
        <v>7</v>
      </c>
      <c r="D1829" s="837" t="s">
        <v>11542</v>
      </c>
      <c r="E1829" s="839" t="s">
        <v>13432</v>
      </c>
      <c r="F1829" s="839"/>
      <c r="G1829" s="840" t="s">
        <v>38</v>
      </c>
      <c r="H1829" s="841">
        <v>1</v>
      </c>
      <c r="I1829" s="842">
        <v>13.43</v>
      </c>
      <c r="J1829" s="842">
        <v>13.43</v>
      </c>
    </row>
    <row r="1830" spans="1:10" ht="24" customHeight="1" x14ac:dyDescent="0.2">
      <c r="A1830" s="843" t="s">
        <v>13197</v>
      </c>
      <c r="B1830" s="844" t="s">
        <v>13433</v>
      </c>
      <c r="C1830" s="843" t="s">
        <v>7</v>
      </c>
      <c r="D1830" s="843" t="s">
        <v>1239</v>
      </c>
      <c r="E1830" s="845" t="s">
        <v>13196</v>
      </c>
      <c r="F1830" s="845"/>
      <c r="G1830" s="846" t="s">
        <v>23</v>
      </c>
      <c r="H1830" s="847">
        <v>0.29699999999999999</v>
      </c>
      <c r="I1830" s="848">
        <v>12.84</v>
      </c>
      <c r="J1830" s="848">
        <v>3.8134800000000002</v>
      </c>
    </row>
    <row r="1831" spans="1:10" ht="24" customHeight="1" x14ac:dyDescent="0.2">
      <c r="A1831" s="843" t="s">
        <v>13197</v>
      </c>
      <c r="B1831" s="844" t="s">
        <v>13261</v>
      </c>
      <c r="C1831" s="843" t="s">
        <v>7</v>
      </c>
      <c r="D1831" s="843" t="s">
        <v>56</v>
      </c>
      <c r="E1831" s="845" t="s">
        <v>13196</v>
      </c>
      <c r="F1831" s="845"/>
      <c r="G1831" s="846" t="s">
        <v>23</v>
      </c>
      <c r="H1831" s="847">
        <v>0.29699999999999999</v>
      </c>
      <c r="I1831" s="848">
        <v>16.75</v>
      </c>
      <c r="J1831" s="848">
        <v>4.9747500000000002</v>
      </c>
    </row>
    <row r="1832" spans="1:10" ht="24" customHeight="1" x14ac:dyDescent="0.2">
      <c r="A1832" s="849" t="s">
        <v>13199</v>
      </c>
      <c r="B1832" s="850" t="s">
        <v>13554</v>
      </c>
      <c r="C1832" s="849" t="s">
        <v>7</v>
      </c>
      <c r="D1832" s="849" t="s">
        <v>3870</v>
      </c>
      <c r="E1832" s="851" t="s">
        <v>13220</v>
      </c>
      <c r="F1832" s="851"/>
      <c r="G1832" s="852" t="s">
        <v>38</v>
      </c>
      <c r="H1832" s="853">
        <v>1.0999999999999999E-2</v>
      </c>
      <c r="I1832" s="854">
        <v>16.96</v>
      </c>
      <c r="J1832" s="854">
        <v>0.18656</v>
      </c>
    </row>
    <row r="1833" spans="1:10" ht="24" customHeight="1" x14ac:dyDescent="0.2">
      <c r="A1833" s="849" t="s">
        <v>13199</v>
      </c>
      <c r="B1833" s="850" t="s">
        <v>13917</v>
      </c>
      <c r="C1833" s="849" t="s">
        <v>7</v>
      </c>
      <c r="D1833" s="849" t="s">
        <v>3875</v>
      </c>
      <c r="E1833" s="851" t="s">
        <v>13220</v>
      </c>
      <c r="F1833" s="851"/>
      <c r="G1833" s="852" t="s">
        <v>64</v>
      </c>
      <c r="H1833" s="853">
        <v>3.0000000000000001E-3</v>
      </c>
      <c r="I1833" s="854">
        <v>25.46</v>
      </c>
      <c r="J1833" s="854">
        <v>7.6380000000000003E-2</v>
      </c>
    </row>
    <row r="1834" spans="1:10" ht="24" customHeight="1" x14ac:dyDescent="0.2">
      <c r="A1834" s="849" t="s">
        <v>13199</v>
      </c>
      <c r="B1834" s="850" t="s">
        <v>13921</v>
      </c>
      <c r="C1834" s="849" t="s">
        <v>7</v>
      </c>
      <c r="D1834" s="849" t="s">
        <v>7857</v>
      </c>
      <c r="E1834" s="851" t="s">
        <v>13220</v>
      </c>
      <c r="F1834" s="851"/>
      <c r="G1834" s="852" t="s">
        <v>38</v>
      </c>
      <c r="H1834" s="853">
        <v>1</v>
      </c>
      <c r="I1834" s="854">
        <v>4.38</v>
      </c>
      <c r="J1834" s="854">
        <v>4.38</v>
      </c>
    </row>
    <row r="1835" spans="1:10" ht="25.5" x14ac:dyDescent="0.2">
      <c r="A1835" s="855"/>
      <c r="B1835" s="855"/>
      <c r="C1835" s="855"/>
      <c r="D1835" s="855"/>
      <c r="E1835" s="855" t="s">
        <v>13209</v>
      </c>
      <c r="F1835" s="856">
        <v>3.69</v>
      </c>
      <c r="G1835" s="855" t="s">
        <v>13210</v>
      </c>
      <c r="H1835" s="856">
        <v>3.11</v>
      </c>
      <c r="I1835" s="855" t="s">
        <v>13211</v>
      </c>
      <c r="J1835" s="856">
        <v>6.8</v>
      </c>
    </row>
    <row r="1836" spans="1:10" ht="13.5" thickBot="1" x14ac:dyDescent="0.25">
      <c r="A1836" s="855"/>
      <c r="B1836" s="855"/>
      <c r="C1836" s="855"/>
      <c r="D1836" s="855"/>
      <c r="E1836" s="855" t="s">
        <v>13212</v>
      </c>
      <c r="F1836" s="856">
        <v>3.7926319999999998</v>
      </c>
      <c r="G1836" s="855"/>
      <c r="H1836" s="857" t="s">
        <v>13213</v>
      </c>
      <c r="I1836" s="857"/>
      <c r="J1836" s="856">
        <v>17.22</v>
      </c>
    </row>
    <row r="1837" spans="1:10" ht="0.95" customHeight="1" thickTop="1" x14ac:dyDescent="0.2">
      <c r="A1837" s="858"/>
      <c r="B1837" s="858"/>
      <c r="C1837" s="858"/>
      <c r="D1837" s="858"/>
      <c r="E1837" s="858"/>
      <c r="F1837" s="858"/>
      <c r="G1837" s="858"/>
      <c r="H1837" s="858"/>
      <c r="I1837" s="858"/>
      <c r="J1837" s="858"/>
    </row>
    <row r="1838" spans="1:10" ht="18" customHeight="1" x14ac:dyDescent="0.2">
      <c r="A1838" s="833" t="s">
        <v>13922</v>
      </c>
      <c r="B1838" s="834" t="s">
        <v>13186</v>
      </c>
      <c r="C1838" s="833" t="s">
        <v>13187</v>
      </c>
      <c r="D1838" s="833" t="s">
        <v>13188</v>
      </c>
      <c r="E1838" s="835" t="s">
        <v>13189</v>
      </c>
      <c r="F1838" s="835"/>
      <c r="G1838" s="836" t="s">
        <v>13190</v>
      </c>
      <c r="H1838" s="834" t="s">
        <v>13191</v>
      </c>
      <c r="I1838" s="834" t="s">
        <v>13192</v>
      </c>
      <c r="J1838" s="834" t="s">
        <v>13193</v>
      </c>
    </row>
    <row r="1839" spans="1:10" ht="36" customHeight="1" x14ac:dyDescent="0.2">
      <c r="A1839" s="837" t="s">
        <v>13194</v>
      </c>
      <c r="B1839" s="838" t="s">
        <v>13923</v>
      </c>
      <c r="C1839" s="837" t="s">
        <v>7</v>
      </c>
      <c r="D1839" s="837" t="s">
        <v>11540</v>
      </c>
      <c r="E1839" s="839" t="s">
        <v>13432</v>
      </c>
      <c r="F1839" s="839"/>
      <c r="G1839" s="840" t="s">
        <v>38</v>
      </c>
      <c r="H1839" s="841">
        <v>1</v>
      </c>
      <c r="I1839" s="842">
        <v>8.4700000000000006</v>
      </c>
      <c r="J1839" s="842">
        <v>8.4700000000000006</v>
      </c>
    </row>
    <row r="1840" spans="1:10" ht="24" customHeight="1" x14ac:dyDescent="0.2">
      <c r="A1840" s="843" t="s">
        <v>13197</v>
      </c>
      <c r="B1840" s="844" t="s">
        <v>13433</v>
      </c>
      <c r="C1840" s="843" t="s">
        <v>7</v>
      </c>
      <c r="D1840" s="843" t="s">
        <v>1239</v>
      </c>
      <c r="E1840" s="845" t="s">
        <v>13196</v>
      </c>
      <c r="F1840" s="845"/>
      <c r="G1840" s="846" t="s">
        <v>23</v>
      </c>
      <c r="H1840" s="847">
        <v>0.17299999999999999</v>
      </c>
      <c r="I1840" s="848">
        <v>12.84</v>
      </c>
      <c r="J1840" s="848">
        <v>2.22132</v>
      </c>
    </row>
    <row r="1841" spans="1:10" ht="24" customHeight="1" x14ac:dyDescent="0.2">
      <c r="A1841" s="843" t="s">
        <v>13197</v>
      </c>
      <c r="B1841" s="844" t="s">
        <v>13261</v>
      </c>
      <c r="C1841" s="843" t="s">
        <v>7</v>
      </c>
      <c r="D1841" s="843" t="s">
        <v>56</v>
      </c>
      <c r="E1841" s="845" t="s">
        <v>13196</v>
      </c>
      <c r="F1841" s="845"/>
      <c r="G1841" s="846" t="s">
        <v>23</v>
      </c>
      <c r="H1841" s="847">
        <v>0.17299999999999999</v>
      </c>
      <c r="I1841" s="848">
        <v>16.75</v>
      </c>
      <c r="J1841" s="848">
        <v>2.8977499999999998</v>
      </c>
    </row>
    <row r="1842" spans="1:10" ht="24" customHeight="1" x14ac:dyDescent="0.2">
      <c r="A1842" s="849" t="s">
        <v>13199</v>
      </c>
      <c r="B1842" s="850" t="s">
        <v>13554</v>
      </c>
      <c r="C1842" s="849" t="s">
        <v>7</v>
      </c>
      <c r="D1842" s="849" t="s">
        <v>3870</v>
      </c>
      <c r="E1842" s="851" t="s">
        <v>13220</v>
      </c>
      <c r="F1842" s="851"/>
      <c r="G1842" s="852" t="s">
        <v>38</v>
      </c>
      <c r="H1842" s="853">
        <v>8.0000000000000002E-3</v>
      </c>
      <c r="I1842" s="854">
        <v>16.96</v>
      </c>
      <c r="J1842" s="854">
        <v>0.13568</v>
      </c>
    </row>
    <row r="1843" spans="1:10" ht="24" customHeight="1" x14ac:dyDescent="0.2">
      <c r="A1843" s="849" t="s">
        <v>13199</v>
      </c>
      <c r="B1843" s="850" t="s">
        <v>13917</v>
      </c>
      <c r="C1843" s="849" t="s">
        <v>7</v>
      </c>
      <c r="D1843" s="849" t="s">
        <v>3875</v>
      </c>
      <c r="E1843" s="851" t="s">
        <v>13220</v>
      </c>
      <c r="F1843" s="851"/>
      <c r="G1843" s="852" t="s">
        <v>64</v>
      </c>
      <c r="H1843" s="853">
        <v>2E-3</v>
      </c>
      <c r="I1843" s="854">
        <v>25.46</v>
      </c>
      <c r="J1843" s="854">
        <v>5.092E-2</v>
      </c>
    </row>
    <row r="1844" spans="1:10" ht="24" customHeight="1" x14ac:dyDescent="0.2">
      <c r="A1844" s="849" t="s">
        <v>13199</v>
      </c>
      <c r="B1844" s="850" t="s">
        <v>13924</v>
      </c>
      <c r="C1844" s="849" t="s">
        <v>7</v>
      </c>
      <c r="D1844" s="849" t="s">
        <v>7853</v>
      </c>
      <c r="E1844" s="851" t="s">
        <v>13220</v>
      </c>
      <c r="F1844" s="851"/>
      <c r="G1844" s="852" t="s">
        <v>38</v>
      </c>
      <c r="H1844" s="853">
        <v>1</v>
      </c>
      <c r="I1844" s="854">
        <v>3.16</v>
      </c>
      <c r="J1844" s="854">
        <v>3.16</v>
      </c>
    </row>
    <row r="1845" spans="1:10" ht="25.5" x14ac:dyDescent="0.2">
      <c r="A1845" s="855"/>
      <c r="B1845" s="855"/>
      <c r="C1845" s="855"/>
      <c r="D1845" s="855"/>
      <c r="E1845" s="855" t="s">
        <v>13209</v>
      </c>
      <c r="F1845" s="856">
        <v>2.15</v>
      </c>
      <c r="G1845" s="855" t="s">
        <v>13210</v>
      </c>
      <c r="H1845" s="856">
        <v>1.81</v>
      </c>
      <c r="I1845" s="855" t="s">
        <v>13211</v>
      </c>
      <c r="J1845" s="856">
        <v>3.96</v>
      </c>
    </row>
    <row r="1846" spans="1:10" ht="13.5" thickBot="1" x14ac:dyDescent="0.25">
      <c r="A1846" s="855"/>
      <c r="B1846" s="855"/>
      <c r="C1846" s="855"/>
      <c r="D1846" s="855"/>
      <c r="E1846" s="855" t="s">
        <v>13212</v>
      </c>
      <c r="F1846" s="856">
        <v>2.3919280000000001</v>
      </c>
      <c r="G1846" s="855"/>
      <c r="H1846" s="857" t="s">
        <v>13213</v>
      </c>
      <c r="I1846" s="857"/>
      <c r="J1846" s="856">
        <v>10.86</v>
      </c>
    </row>
    <row r="1847" spans="1:10" ht="0.95" customHeight="1" thickTop="1" x14ac:dyDescent="0.2">
      <c r="A1847" s="858"/>
      <c r="B1847" s="858"/>
      <c r="C1847" s="858"/>
      <c r="D1847" s="858"/>
      <c r="E1847" s="858"/>
      <c r="F1847" s="858"/>
      <c r="G1847" s="858"/>
      <c r="H1847" s="858"/>
      <c r="I1847" s="858"/>
      <c r="J1847" s="858"/>
    </row>
    <row r="1848" spans="1:10" ht="18" customHeight="1" x14ac:dyDescent="0.2">
      <c r="A1848" s="833" t="s">
        <v>13925</v>
      </c>
      <c r="B1848" s="834" t="s">
        <v>13186</v>
      </c>
      <c r="C1848" s="833" t="s">
        <v>13187</v>
      </c>
      <c r="D1848" s="833" t="s">
        <v>13188</v>
      </c>
      <c r="E1848" s="835" t="s">
        <v>13189</v>
      </c>
      <c r="F1848" s="835"/>
      <c r="G1848" s="836" t="s">
        <v>13190</v>
      </c>
      <c r="H1848" s="834" t="s">
        <v>13191</v>
      </c>
      <c r="I1848" s="834" t="s">
        <v>13192</v>
      </c>
      <c r="J1848" s="834" t="s">
        <v>13193</v>
      </c>
    </row>
    <row r="1849" spans="1:10" ht="48" customHeight="1" x14ac:dyDescent="0.2">
      <c r="A1849" s="837" t="s">
        <v>13194</v>
      </c>
      <c r="B1849" s="838" t="s">
        <v>13926</v>
      </c>
      <c r="C1849" s="837" t="s">
        <v>7</v>
      </c>
      <c r="D1849" s="837" t="s">
        <v>11611</v>
      </c>
      <c r="E1849" s="839" t="s">
        <v>13432</v>
      </c>
      <c r="F1849" s="839"/>
      <c r="G1849" s="840" t="s">
        <v>38</v>
      </c>
      <c r="H1849" s="841">
        <v>1</v>
      </c>
      <c r="I1849" s="842">
        <v>14.41</v>
      </c>
      <c r="J1849" s="842">
        <v>14.41</v>
      </c>
    </row>
    <row r="1850" spans="1:10" ht="24" customHeight="1" x14ac:dyDescent="0.2">
      <c r="A1850" s="843" t="s">
        <v>13197</v>
      </c>
      <c r="B1850" s="844" t="s">
        <v>13433</v>
      </c>
      <c r="C1850" s="843" t="s">
        <v>7</v>
      </c>
      <c r="D1850" s="843" t="s">
        <v>1239</v>
      </c>
      <c r="E1850" s="845" t="s">
        <v>13196</v>
      </c>
      <c r="F1850" s="845"/>
      <c r="G1850" s="846" t="s">
        <v>23</v>
      </c>
      <c r="H1850" s="847">
        <v>0.29699999999999999</v>
      </c>
      <c r="I1850" s="848">
        <v>12.84</v>
      </c>
      <c r="J1850" s="848">
        <v>3.8134800000000002</v>
      </c>
    </row>
    <row r="1851" spans="1:10" ht="24" customHeight="1" x14ac:dyDescent="0.2">
      <c r="A1851" s="843" t="s">
        <v>13197</v>
      </c>
      <c r="B1851" s="844" t="s">
        <v>13261</v>
      </c>
      <c r="C1851" s="843" t="s">
        <v>7</v>
      </c>
      <c r="D1851" s="843" t="s">
        <v>56</v>
      </c>
      <c r="E1851" s="845" t="s">
        <v>13196</v>
      </c>
      <c r="F1851" s="845"/>
      <c r="G1851" s="846" t="s">
        <v>23</v>
      </c>
      <c r="H1851" s="847">
        <v>0.29699999999999999</v>
      </c>
      <c r="I1851" s="848">
        <v>16.75</v>
      </c>
      <c r="J1851" s="848">
        <v>4.9747500000000002</v>
      </c>
    </row>
    <row r="1852" spans="1:10" ht="24" customHeight="1" x14ac:dyDescent="0.2">
      <c r="A1852" s="849" t="s">
        <v>13199</v>
      </c>
      <c r="B1852" s="850" t="s">
        <v>13554</v>
      </c>
      <c r="C1852" s="849" t="s">
        <v>7</v>
      </c>
      <c r="D1852" s="849" t="s">
        <v>3870</v>
      </c>
      <c r="E1852" s="851" t="s">
        <v>13220</v>
      </c>
      <c r="F1852" s="851"/>
      <c r="G1852" s="852" t="s">
        <v>38</v>
      </c>
      <c r="H1852" s="853">
        <v>1.0999999999999999E-2</v>
      </c>
      <c r="I1852" s="854">
        <v>16.96</v>
      </c>
      <c r="J1852" s="854">
        <v>0.18656</v>
      </c>
    </row>
    <row r="1853" spans="1:10" ht="24" customHeight="1" x14ac:dyDescent="0.2">
      <c r="A1853" s="849" t="s">
        <v>13199</v>
      </c>
      <c r="B1853" s="850" t="s">
        <v>13917</v>
      </c>
      <c r="C1853" s="849" t="s">
        <v>7</v>
      </c>
      <c r="D1853" s="849" t="s">
        <v>3875</v>
      </c>
      <c r="E1853" s="851" t="s">
        <v>13220</v>
      </c>
      <c r="F1853" s="851"/>
      <c r="G1853" s="852" t="s">
        <v>64</v>
      </c>
      <c r="H1853" s="853">
        <v>3.0000000000000001E-3</v>
      </c>
      <c r="I1853" s="854">
        <v>25.46</v>
      </c>
      <c r="J1853" s="854">
        <v>7.6380000000000003E-2</v>
      </c>
    </row>
    <row r="1854" spans="1:10" ht="24" customHeight="1" x14ac:dyDescent="0.2">
      <c r="A1854" s="849" t="s">
        <v>13199</v>
      </c>
      <c r="B1854" s="850" t="s">
        <v>13927</v>
      </c>
      <c r="C1854" s="849" t="s">
        <v>7</v>
      </c>
      <c r="D1854" s="849" t="s">
        <v>7545</v>
      </c>
      <c r="E1854" s="851" t="s">
        <v>13220</v>
      </c>
      <c r="F1854" s="851"/>
      <c r="G1854" s="852" t="s">
        <v>38</v>
      </c>
      <c r="H1854" s="853">
        <v>1</v>
      </c>
      <c r="I1854" s="854">
        <v>5.36</v>
      </c>
      <c r="J1854" s="854">
        <v>5.36</v>
      </c>
    </row>
    <row r="1855" spans="1:10" ht="25.5" x14ac:dyDescent="0.2">
      <c r="A1855" s="855"/>
      <c r="B1855" s="855"/>
      <c r="C1855" s="855"/>
      <c r="D1855" s="855"/>
      <c r="E1855" s="855" t="s">
        <v>13209</v>
      </c>
      <c r="F1855" s="856">
        <v>3.69</v>
      </c>
      <c r="G1855" s="855" t="s">
        <v>13210</v>
      </c>
      <c r="H1855" s="856">
        <v>3.11</v>
      </c>
      <c r="I1855" s="855" t="s">
        <v>13211</v>
      </c>
      <c r="J1855" s="856">
        <v>6.8</v>
      </c>
    </row>
    <row r="1856" spans="1:10" ht="13.5" thickBot="1" x14ac:dyDescent="0.25">
      <c r="A1856" s="855"/>
      <c r="B1856" s="855"/>
      <c r="C1856" s="855"/>
      <c r="D1856" s="855"/>
      <c r="E1856" s="855" t="s">
        <v>13212</v>
      </c>
      <c r="F1856" s="856">
        <v>4.0693840000000003</v>
      </c>
      <c r="G1856" s="855"/>
      <c r="H1856" s="857" t="s">
        <v>13213</v>
      </c>
      <c r="I1856" s="857"/>
      <c r="J1856" s="856">
        <v>18.48</v>
      </c>
    </row>
    <row r="1857" spans="1:10" ht="0.95" customHeight="1" thickTop="1" x14ac:dyDescent="0.2">
      <c r="A1857" s="858"/>
      <c r="B1857" s="858"/>
      <c r="C1857" s="858"/>
      <c r="D1857" s="858"/>
      <c r="E1857" s="858"/>
      <c r="F1857" s="858"/>
      <c r="G1857" s="858"/>
      <c r="H1857" s="858"/>
      <c r="I1857" s="858"/>
      <c r="J1857" s="858"/>
    </row>
    <row r="1858" spans="1:10" ht="18" customHeight="1" x14ac:dyDescent="0.2">
      <c r="A1858" s="833" t="s">
        <v>13928</v>
      </c>
      <c r="B1858" s="834" t="s">
        <v>13186</v>
      </c>
      <c r="C1858" s="833" t="s">
        <v>13187</v>
      </c>
      <c r="D1858" s="833" t="s">
        <v>13188</v>
      </c>
      <c r="E1858" s="835" t="s">
        <v>13189</v>
      </c>
      <c r="F1858" s="835"/>
      <c r="G1858" s="836" t="s">
        <v>13190</v>
      </c>
      <c r="H1858" s="834" t="s">
        <v>13191</v>
      </c>
      <c r="I1858" s="834" t="s">
        <v>13192</v>
      </c>
      <c r="J1858" s="834" t="s">
        <v>13193</v>
      </c>
    </row>
    <row r="1859" spans="1:10" ht="48" customHeight="1" x14ac:dyDescent="0.2">
      <c r="A1859" s="837" t="s">
        <v>13194</v>
      </c>
      <c r="B1859" s="838" t="s">
        <v>13929</v>
      </c>
      <c r="C1859" s="837" t="s">
        <v>7</v>
      </c>
      <c r="D1859" s="837" t="s">
        <v>11549</v>
      </c>
      <c r="E1859" s="839" t="s">
        <v>13432</v>
      </c>
      <c r="F1859" s="839"/>
      <c r="G1859" s="840" t="s">
        <v>38</v>
      </c>
      <c r="H1859" s="841">
        <v>1</v>
      </c>
      <c r="I1859" s="842">
        <v>19.23</v>
      </c>
      <c r="J1859" s="842">
        <v>19.23</v>
      </c>
    </row>
    <row r="1860" spans="1:10" ht="24" customHeight="1" x14ac:dyDescent="0.2">
      <c r="A1860" s="843" t="s">
        <v>13197</v>
      </c>
      <c r="B1860" s="844" t="s">
        <v>13433</v>
      </c>
      <c r="C1860" s="843" t="s">
        <v>7</v>
      </c>
      <c r="D1860" s="843" t="s">
        <v>1239</v>
      </c>
      <c r="E1860" s="845" t="s">
        <v>13196</v>
      </c>
      <c r="F1860" s="845"/>
      <c r="G1860" s="846" t="s">
        <v>23</v>
      </c>
      <c r="H1860" s="847">
        <v>0.44500000000000001</v>
      </c>
      <c r="I1860" s="848">
        <v>12.84</v>
      </c>
      <c r="J1860" s="848">
        <v>5.7138</v>
      </c>
    </row>
    <row r="1861" spans="1:10" ht="24" customHeight="1" x14ac:dyDescent="0.2">
      <c r="A1861" s="843" t="s">
        <v>13197</v>
      </c>
      <c r="B1861" s="844" t="s">
        <v>13261</v>
      </c>
      <c r="C1861" s="843" t="s">
        <v>7</v>
      </c>
      <c r="D1861" s="843" t="s">
        <v>56</v>
      </c>
      <c r="E1861" s="845" t="s">
        <v>13196</v>
      </c>
      <c r="F1861" s="845"/>
      <c r="G1861" s="846" t="s">
        <v>23</v>
      </c>
      <c r="H1861" s="847">
        <v>0.44500000000000001</v>
      </c>
      <c r="I1861" s="848">
        <v>16.75</v>
      </c>
      <c r="J1861" s="848">
        <v>7.4537500000000003</v>
      </c>
    </row>
    <row r="1862" spans="1:10" ht="24" customHeight="1" x14ac:dyDescent="0.2">
      <c r="A1862" s="849" t="s">
        <v>13199</v>
      </c>
      <c r="B1862" s="850" t="s">
        <v>13930</v>
      </c>
      <c r="C1862" s="849" t="s">
        <v>7</v>
      </c>
      <c r="D1862" s="849" t="s">
        <v>6258</v>
      </c>
      <c r="E1862" s="851" t="s">
        <v>13220</v>
      </c>
      <c r="F1862" s="851"/>
      <c r="G1862" s="852" t="s">
        <v>38</v>
      </c>
      <c r="H1862" s="853">
        <v>1</v>
      </c>
      <c r="I1862" s="854">
        <v>5.8</v>
      </c>
      <c r="J1862" s="854">
        <v>5.8</v>
      </c>
    </row>
    <row r="1863" spans="1:10" ht="24" customHeight="1" x14ac:dyDescent="0.2">
      <c r="A1863" s="849" t="s">
        <v>13199</v>
      </c>
      <c r="B1863" s="850" t="s">
        <v>13554</v>
      </c>
      <c r="C1863" s="849" t="s">
        <v>7</v>
      </c>
      <c r="D1863" s="849" t="s">
        <v>3870</v>
      </c>
      <c r="E1863" s="851" t="s">
        <v>13220</v>
      </c>
      <c r="F1863" s="851"/>
      <c r="G1863" s="852" t="s">
        <v>38</v>
      </c>
      <c r="H1863" s="853">
        <v>1.0999999999999999E-2</v>
      </c>
      <c r="I1863" s="854">
        <v>16.96</v>
      </c>
      <c r="J1863" s="854">
        <v>0.18656</v>
      </c>
    </row>
    <row r="1864" spans="1:10" ht="24" customHeight="1" x14ac:dyDescent="0.2">
      <c r="A1864" s="849" t="s">
        <v>13199</v>
      </c>
      <c r="B1864" s="850" t="s">
        <v>13917</v>
      </c>
      <c r="C1864" s="849" t="s">
        <v>7</v>
      </c>
      <c r="D1864" s="849" t="s">
        <v>3875</v>
      </c>
      <c r="E1864" s="851" t="s">
        <v>13220</v>
      </c>
      <c r="F1864" s="851"/>
      <c r="G1864" s="852" t="s">
        <v>64</v>
      </c>
      <c r="H1864" s="853">
        <v>3.0000000000000001E-3</v>
      </c>
      <c r="I1864" s="854">
        <v>25.46</v>
      </c>
      <c r="J1864" s="854">
        <v>7.6380000000000003E-2</v>
      </c>
    </row>
    <row r="1865" spans="1:10" ht="25.5" x14ac:dyDescent="0.2">
      <c r="A1865" s="855"/>
      <c r="B1865" s="855"/>
      <c r="C1865" s="855"/>
      <c r="D1865" s="855"/>
      <c r="E1865" s="855" t="s">
        <v>13209</v>
      </c>
      <c r="F1865" s="856">
        <v>5.53</v>
      </c>
      <c r="G1865" s="855" t="s">
        <v>13210</v>
      </c>
      <c r="H1865" s="856">
        <v>4.6500000000000004</v>
      </c>
      <c r="I1865" s="855" t="s">
        <v>13211</v>
      </c>
      <c r="J1865" s="856">
        <v>10.18</v>
      </c>
    </row>
    <row r="1866" spans="1:10" ht="13.5" thickBot="1" x14ac:dyDescent="0.25">
      <c r="A1866" s="855"/>
      <c r="B1866" s="855"/>
      <c r="C1866" s="855"/>
      <c r="D1866" s="855"/>
      <c r="E1866" s="855" t="s">
        <v>13212</v>
      </c>
      <c r="F1866" s="856">
        <v>5.4305519999999996</v>
      </c>
      <c r="G1866" s="855"/>
      <c r="H1866" s="857" t="s">
        <v>13213</v>
      </c>
      <c r="I1866" s="857"/>
      <c r="J1866" s="856">
        <v>24.66</v>
      </c>
    </row>
    <row r="1867" spans="1:10" ht="0.95" customHeight="1" thickTop="1" x14ac:dyDescent="0.2">
      <c r="A1867" s="858"/>
      <c r="B1867" s="858"/>
      <c r="C1867" s="858"/>
      <c r="D1867" s="858"/>
      <c r="E1867" s="858"/>
      <c r="F1867" s="858"/>
      <c r="G1867" s="858"/>
      <c r="H1867" s="858"/>
      <c r="I1867" s="858"/>
      <c r="J1867" s="858"/>
    </row>
    <row r="1868" spans="1:10" ht="18" customHeight="1" x14ac:dyDescent="0.2">
      <c r="A1868" s="833" t="s">
        <v>13931</v>
      </c>
      <c r="B1868" s="834" t="s">
        <v>13186</v>
      </c>
      <c r="C1868" s="833" t="s">
        <v>13187</v>
      </c>
      <c r="D1868" s="833" t="s">
        <v>13188</v>
      </c>
      <c r="E1868" s="835" t="s">
        <v>13189</v>
      </c>
      <c r="F1868" s="835"/>
      <c r="G1868" s="836" t="s">
        <v>13190</v>
      </c>
      <c r="H1868" s="834" t="s">
        <v>13191</v>
      </c>
      <c r="I1868" s="834" t="s">
        <v>13192</v>
      </c>
      <c r="J1868" s="834" t="s">
        <v>13193</v>
      </c>
    </row>
    <row r="1869" spans="1:10" ht="48" customHeight="1" x14ac:dyDescent="0.2">
      <c r="A1869" s="837" t="s">
        <v>13194</v>
      </c>
      <c r="B1869" s="838" t="s">
        <v>13932</v>
      </c>
      <c r="C1869" s="837" t="s">
        <v>7</v>
      </c>
      <c r="D1869" s="837" t="s">
        <v>3656</v>
      </c>
      <c r="E1869" s="839" t="s">
        <v>13282</v>
      </c>
      <c r="F1869" s="839"/>
      <c r="G1869" s="840" t="s">
        <v>13243</v>
      </c>
      <c r="H1869" s="841">
        <v>1</v>
      </c>
      <c r="I1869" s="842">
        <v>153.77000000000001</v>
      </c>
      <c r="J1869" s="842">
        <v>153.77000000000001</v>
      </c>
    </row>
    <row r="1870" spans="1:10" ht="24" customHeight="1" x14ac:dyDescent="0.2">
      <c r="A1870" s="843" t="s">
        <v>13197</v>
      </c>
      <c r="B1870" s="844" t="s">
        <v>13244</v>
      </c>
      <c r="C1870" s="843" t="s">
        <v>7</v>
      </c>
      <c r="D1870" s="843" t="s">
        <v>25</v>
      </c>
      <c r="E1870" s="845" t="s">
        <v>13196</v>
      </c>
      <c r="F1870" s="845"/>
      <c r="G1870" s="846" t="s">
        <v>23</v>
      </c>
      <c r="H1870" s="847">
        <v>1</v>
      </c>
      <c r="I1870" s="848">
        <v>13.34</v>
      </c>
      <c r="J1870" s="848">
        <v>13.34</v>
      </c>
    </row>
    <row r="1871" spans="1:10" ht="24" customHeight="1" x14ac:dyDescent="0.2">
      <c r="A1871" s="843" t="s">
        <v>13197</v>
      </c>
      <c r="B1871" s="844" t="s">
        <v>13442</v>
      </c>
      <c r="C1871" s="843" t="s">
        <v>7</v>
      </c>
      <c r="D1871" s="843" t="s">
        <v>55</v>
      </c>
      <c r="E1871" s="845" t="s">
        <v>13196</v>
      </c>
      <c r="F1871" s="845"/>
      <c r="G1871" s="846" t="s">
        <v>23</v>
      </c>
      <c r="H1871" s="847">
        <v>0.5</v>
      </c>
      <c r="I1871" s="848">
        <v>16.690000000000001</v>
      </c>
      <c r="J1871" s="848">
        <v>8.3450000000000006</v>
      </c>
    </row>
    <row r="1872" spans="1:10" ht="24" customHeight="1" x14ac:dyDescent="0.2">
      <c r="A1872" s="849" t="s">
        <v>13199</v>
      </c>
      <c r="B1872" s="850" t="s">
        <v>13933</v>
      </c>
      <c r="C1872" s="849" t="s">
        <v>7</v>
      </c>
      <c r="D1872" s="849" t="s">
        <v>10343</v>
      </c>
      <c r="E1872" s="851" t="s">
        <v>13220</v>
      </c>
      <c r="F1872" s="851"/>
      <c r="G1872" s="852" t="s">
        <v>21</v>
      </c>
      <c r="H1872" s="853">
        <v>7.0000000000000007E-2</v>
      </c>
      <c r="I1872" s="854">
        <v>16.989999999999998</v>
      </c>
      <c r="J1872" s="854">
        <v>1.1893</v>
      </c>
    </row>
    <row r="1873" spans="1:10" ht="36" customHeight="1" x14ac:dyDescent="0.2">
      <c r="A1873" s="849" t="s">
        <v>13199</v>
      </c>
      <c r="B1873" s="850" t="s">
        <v>13406</v>
      </c>
      <c r="C1873" s="849" t="s">
        <v>7</v>
      </c>
      <c r="D1873" s="849" t="s">
        <v>10346</v>
      </c>
      <c r="E1873" s="851" t="s">
        <v>13220</v>
      </c>
      <c r="F1873" s="851"/>
      <c r="G1873" s="852" t="s">
        <v>21</v>
      </c>
      <c r="H1873" s="853">
        <v>0.15</v>
      </c>
      <c r="I1873" s="854">
        <v>19.73</v>
      </c>
      <c r="J1873" s="854">
        <v>2.9594999999999998</v>
      </c>
    </row>
    <row r="1874" spans="1:10" ht="24" customHeight="1" x14ac:dyDescent="0.2">
      <c r="A1874" s="849" t="s">
        <v>13199</v>
      </c>
      <c r="B1874" s="850" t="s">
        <v>13934</v>
      </c>
      <c r="C1874" s="849" t="s">
        <v>7</v>
      </c>
      <c r="D1874" s="849" t="s">
        <v>10532</v>
      </c>
      <c r="E1874" s="851" t="s">
        <v>13220</v>
      </c>
      <c r="F1874" s="851"/>
      <c r="G1874" s="852" t="s">
        <v>13243</v>
      </c>
      <c r="H1874" s="853">
        <v>1.05</v>
      </c>
      <c r="I1874" s="854">
        <v>21.33</v>
      </c>
      <c r="J1874" s="854">
        <v>22.3965</v>
      </c>
    </row>
    <row r="1875" spans="1:10" ht="24" customHeight="1" x14ac:dyDescent="0.2">
      <c r="A1875" s="849" t="s">
        <v>13199</v>
      </c>
      <c r="B1875" s="850" t="s">
        <v>13935</v>
      </c>
      <c r="C1875" s="849" t="s">
        <v>7</v>
      </c>
      <c r="D1875" s="849" t="s">
        <v>9084</v>
      </c>
      <c r="E1875" s="851" t="s">
        <v>13220</v>
      </c>
      <c r="F1875" s="851"/>
      <c r="G1875" s="852" t="s">
        <v>18</v>
      </c>
      <c r="H1875" s="853">
        <v>1.68</v>
      </c>
      <c r="I1875" s="854">
        <v>62.82</v>
      </c>
      <c r="J1875" s="854">
        <v>105.5376</v>
      </c>
    </row>
    <row r="1876" spans="1:10" ht="25.5" x14ac:dyDescent="0.2">
      <c r="A1876" s="855"/>
      <c r="B1876" s="855"/>
      <c r="C1876" s="855"/>
      <c r="D1876" s="855"/>
      <c r="E1876" s="855" t="s">
        <v>13209</v>
      </c>
      <c r="F1876" s="856">
        <v>8.74</v>
      </c>
      <c r="G1876" s="855" t="s">
        <v>13210</v>
      </c>
      <c r="H1876" s="856">
        <v>7.34</v>
      </c>
      <c r="I1876" s="855" t="s">
        <v>13211</v>
      </c>
      <c r="J1876" s="856">
        <v>16.079999999999998</v>
      </c>
    </row>
    <row r="1877" spans="1:10" ht="13.5" thickBot="1" x14ac:dyDescent="0.25">
      <c r="A1877" s="855"/>
      <c r="B1877" s="855"/>
      <c r="C1877" s="855"/>
      <c r="D1877" s="855"/>
      <c r="E1877" s="855" t="s">
        <v>13212</v>
      </c>
      <c r="F1877" s="856">
        <v>43.424647999999998</v>
      </c>
      <c r="G1877" s="855"/>
      <c r="H1877" s="857" t="s">
        <v>13213</v>
      </c>
      <c r="I1877" s="857"/>
      <c r="J1877" s="856">
        <v>197.19</v>
      </c>
    </row>
    <row r="1878" spans="1:10" ht="0.95" customHeight="1" thickTop="1" x14ac:dyDescent="0.2">
      <c r="A1878" s="858"/>
      <c r="B1878" s="858"/>
      <c r="C1878" s="858"/>
      <c r="D1878" s="858"/>
      <c r="E1878" s="858"/>
      <c r="F1878" s="858"/>
      <c r="G1878" s="858"/>
      <c r="H1878" s="858"/>
      <c r="I1878" s="858"/>
      <c r="J1878" s="858"/>
    </row>
    <row r="1879" spans="1:10" ht="18" customHeight="1" x14ac:dyDescent="0.2">
      <c r="A1879" s="833" t="s">
        <v>13936</v>
      </c>
      <c r="B1879" s="834" t="s">
        <v>13186</v>
      </c>
      <c r="C1879" s="833" t="s">
        <v>13187</v>
      </c>
      <c r="D1879" s="833" t="s">
        <v>13188</v>
      </c>
      <c r="E1879" s="835" t="s">
        <v>13189</v>
      </c>
      <c r="F1879" s="835"/>
      <c r="G1879" s="836" t="s">
        <v>13190</v>
      </c>
      <c r="H1879" s="834" t="s">
        <v>13191</v>
      </c>
      <c r="I1879" s="834" t="s">
        <v>13192</v>
      </c>
      <c r="J1879" s="834" t="s">
        <v>13193</v>
      </c>
    </row>
    <row r="1880" spans="1:10" ht="24" customHeight="1" x14ac:dyDescent="0.2">
      <c r="A1880" s="837" t="s">
        <v>13194</v>
      </c>
      <c r="B1880" s="838" t="s">
        <v>13937</v>
      </c>
      <c r="C1880" s="837" t="s">
        <v>7</v>
      </c>
      <c r="D1880" s="837" t="s">
        <v>4622</v>
      </c>
      <c r="E1880" s="839" t="s">
        <v>13282</v>
      </c>
      <c r="F1880" s="839"/>
      <c r="G1880" s="840" t="s">
        <v>13243</v>
      </c>
      <c r="H1880" s="841">
        <v>1</v>
      </c>
      <c r="I1880" s="842">
        <v>8.9600000000000009</v>
      </c>
      <c r="J1880" s="842">
        <v>8.9600000000000009</v>
      </c>
    </row>
    <row r="1881" spans="1:10" ht="24" customHeight="1" x14ac:dyDescent="0.2">
      <c r="A1881" s="843" t="s">
        <v>13197</v>
      </c>
      <c r="B1881" s="844" t="s">
        <v>13244</v>
      </c>
      <c r="C1881" s="843" t="s">
        <v>7</v>
      </c>
      <c r="D1881" s="843" t="s">
        <v>25</v>
      </c>
      <c r="E1881" s="845" t="s">
        <v>13196</v>
      </c>
      <c r="F1881" s="845"/>
      <c r="G1881" s="846" t="s">
        <v>23</v>
      </c>
      <c r="H1881" s="847">
        <v>0.15640000000000001</v>
      </c>
      <c r="I1881" s="848">
        <v>13.34</v>
      </c>
      <c r="J1881" s="848">
        <v>2.086376</v>
      </c>
    </row>
    <row r="1882" spans="1:10" ht="24" customHeight="1" x14ac:dyDescent="0.2">
      <c r="A1882" s="843" t="s">
        <v>13197</v>
      </c>
      <c r="B1882" s="844" t="s">
        <v>13285</v>
      </c>
      <c r="C1882" s="843" t="s">
        <v>7</v>
      </c>
      <c r="D1882" s="843" t="s">
        <v>242</v>
      </c>
      <c r="E1882" s="845" t="s">
        <v>13196</v>
      </c>
      <c r="F1882" s="845"/>
      <c r="G1882" s="846" t="s">
        <v>23</v>
      </c>
      <c r="H1882" s="847">
        <v>3.9100000000000003E-2</v>
      </c>
      <c r="I1882" s="848">
        <v>16.2</v>
      </c>
      <c r="J1882" s="848">
        <v>0.63341999999999998</v>
      </c>
    </row>
    <row r="1883" spans="1:10" ht="24" customHeight="1" x14ac:dyDescent="0.2">
      <c r="A1883" s="849" t="s">
        <v>13199</v>
      </c>
      <c r="B1883" s="850" t="s">
        <v>13938</v>
      </c>
      <c r="C1883" s="849" t="s">
        <v>7</v>
      </c>
      <c r="D1883" s="849" t="s">
        <v>6988</v>
      </c>
      <c r="E1883" s="851" t="s">
        <v>13220</v>
      </c>
      <c r="F1883" s="851"/>
      <c r="G1883" s="852" t="s">
        <v>13243</v>
      </c>
      <c r="H1883" s="853">
        <v>1</v>
      </c>
      <c r="I1883" s="854">
        <v>6.24</v>
      </c>
      <c r="J1883" s="854">
        <v>6.24</v>
      </c>
    </row>
    <row r="1884" spans="1:10" ht="25.5" x14ac:dyDescent="0.2">
      <c r="A1884" s="855"/>
      <c r="B1884" s="855"/>
      <c r="C1884" s="855"/>
      <c r="D1884" s="855"/>
      <c r="E1884" s="855" t="s">
        <v>13209</v>
      </c>
      <c r="F1884" s="856">
        <v>1.08</v>
      </c>
      <c r="G1884" s="855" t="s">
        <v>13210</v>
      </c>
      <c r="H1884" s="856">
        <v>0.91</v>
      </c>
      <c r="I1884" s="855" t="s">
        <v>13211</v>
      </c>
      <c r="J1884" s="856">
        <v>1.99</v>
      </c>
    </row>
    <row r="1885" spans="1:10" ht="13.5" thickBot="1" x14ac:dyDescent="0.25">
      <c r="A1885" s="855"/>
      <c r="B1885" s="855"/>
      <c r="C1885" s="855"/>
      <c r="D1885" s="855"/>
      <c r="E1885" s="855" t="s">
        <v>13212</v>
      </c>
      <c r="F1885" s="856">
        <v>2.5303040000000001</v>
      </c>
      <c r="G1885" s="855"/>
      <c r="H1885" s="857" t="s">
        <v>13213</v>
      </c>
      <c r="I1885" s="857"/>
      <c r="J1885" s="856">
        <v>11.49</v>
      </c>
    </row>
    <row r="1886" spans="1:10" ht="0.95" customHeight="1" thickTop="1" x14ac:dyDescent="0.2">
      <c r="A1886" s="858"/>
      <c r="B1886" s="858"/>
      <c r="C1886" s="858"/>
      <c r="D1886" s="858"/>
      <c r="E1886" s="858"/>
      <c r="F1886" s="858"/>
      <c r="G1886" s="858"/>
      <c r="H1886" s="858"/>
      <c r="I1886" s="858"/>
      <c r="J1886" s="858"/>
    </row>
    <row r="1887" spans="1:10" ht="18" customHeight="1" x14ac:dyDescent="0.2">
      <c r="A1887" s="833" t="s">
        <v>13939</v>
      </c>
      <c r="B1887" s="834" t="s">
        <v>13186</v>
      </c>
      <c r="C1887" s="833" t="s">
        <v>13187</v>
      </c>
      <c r="D1887" s="833" t="s">
        <v>13188</v>
      </c>
      <c r="E1887" s="835" t="s">
        <v>13189</v>
      </c>
      <c r="F1887" s="835"/>
      <c r="G1887" s="836" t="s">
        <v>13190</v>
      </c>
      <c r="H1887" s="834" t="s">
        <v>13191</v>
      </c>
      <c r="I1887" s="834" t="s">
        <v>13192</v>
      </c>
      <c r="J1887" s="834" t="s">
        <v>13193</v>
      </c>
    </row>
    <row r="1888" spans="1:10" ht="36" customHeight="1" x14ac:dyDescent="0.2">
      <c r="A1888" s="837" t="s">
        <v>13194</v>
      </c>
      <c r="B1888" s="838" t="s">
        <v>13940</v>
      </c>
      <c r="C1888" s="837" t="s">
        <v>7</v>
      </c>
      <c r="D1888" s="837" t="s">
        <v>4614</v>
      </c>
      <c r="E1888" s="839" t="s">
        <v>13282</v>
      </c>
      <c r="F1888" s="839"/>
      <c r="G1888" s="840" t="s">
        <v>38</v>
      </c>
      <c r="H1888" s="841">
        <v>1</v>
      </c>
      <c r="I1888" s="842">
        <v>149.12</v>
      </c>
      <c r="J1888" s="842">
        <v>149.12</v>
      </c>
    </row>
    <row r="1889" spans="1:10" ht="24" customHeight="1" x14ac:dyDescent="0.2">
      <c r="A1889" s="843" t="s">
        <v>13197</v>
      </c>
      <c r="B1889" s="844" t="s">
        <v>13244</v>
      </c>
      <c r="C1889" s="843" t="s">
        <v>7</v>
      </c>
      <c r="D1889" s="843" t="s">
        <v>25</v>
      </c>
      <c r="E1889" s="845" t="s">
        <v>13196</v>
      </c>
      <c r="F1889" s="845"/>
      <c r="G1889" s="846" t="s">
        <v>23</v>
      </c>
      <c r="H1889" s="847">
        <v>1.0401</v>
      </c>
      <c r="I1889" s="848">
        <v>13.34</v>
      </c>
      <c r="J1889" s="848">
        <v>13.874934</v>
      </c>
    </row>
    <row r="1890" spans="1:10" ht="24" customHeight="1" x14ac:dyDescent="0.2">
      <c r="A1890" s="843" t="s">
        <v>13197</v>
      </c>
      <c r="B1890" s="844" t="s">
        <v>13285</v>
      </c>
      <c r="C1890" s="843" t="s">
        <v>7</v>
      </c>
      <c r="D1890" s="843" t="s">
        <v>242</v>
      </c>
      <c r="E1890" s="845" t="s">
        <v>13196</v>
      </c>
      <c r="F1890" s="845"/>
      <c r="G1890" s="846" t="s">
        <v>23</v>
      </c>
      <c r="H1890" s="847">
        <v>0.26</v>
      </c>
      <c r="I1890" s="848">
        <v>16.2</v>
      </c>
      <c r="J1890" s="848">
        <v>4.2119999999999997</v>
      </c>
    </row>
    <row r="1891" spans="1:10" ht="36" customHeight="1" x14ac:dyDescent="0.2">
      <c r="A1891" s="849" t="s">
        <v>13199</v>
      </c>
      <c r="B1891" s="850" t="s">
        <v>13941</v>
      </c>
      <c r="C1891" s="849" t="s">
        <v>7</v>
      </c>
      <c r="D1891" s="849" t="s">
        <v>7837</v>
      </c>
      <c r="E1891" s="851" t="s">
        <v>13220</v>
      </c>
      <c r="F1891" s="851"/>
      <c r="G1891" s="852" t="s">
        <v>38</v>
      </c>
      <c r="H1891" s="853">
        <v>1</v>
      </c>
      <c r="I1891" s="854">
        <v>131.03</v>
      </c>
      <c r="J1891" s="854">
        <v>131.03</v>
      </c>
    </row>
    <row r="1892" spans="1:10" ht="25.5" x14ac:dyDescent="0.2">
      <c r="A1892" s="855"/>
      <c r="B1892" s="855"/>
      <c r="C1892" s="855"/>
      <c r="D1892" s="855"/>
      <c r="E1892" s="855" t="s">
        <v>13209</v>
      </c>
      <c r="F1892" s="856">
        <v>7.2</v>
      </c>
      <c r="G1892" s="855" t="s">
        <v>13210</v>
      </c>
      <c r="H1892" s="856">
        <v>6.05</v>
      </c>
      <c r="I1892" s="855" t="s">
        <v>13211</v>
      </c>
      <c r="J1892" s="856">
        <v>13.25</v>
      </c>
    </row>
    <row r="1893" spans="1:10" ht="13.5" thickBot="1" x14ac:dyDescent="0.25">
      <c r="A1893" s="855"/>
      <c r="B1893" s="855"/>
      <c r="C1893" s="855"/>
      <c r="D1893" s="855"/>
      <c r="E1893" s="855" t="s">
        <v>13212</v>
      </c>
      <c r="F1893" s="856">
        <v>42.111488000000001</v>
      </c>
      <c r="G1893" s="855"/>
      <c r="H1893" s="857" t="s">
        <v>13213</v>
      </c>
      <c r="I1893" s="857"/>
      <c r="J1893" s="856">
        <v>191.23</v>
      </c>
    </row>
    <row r="1894" spans="1:10" ht="0.95" customHeight="1" thickTop="1" x14ac:dyDescent="0.2">
      <c r="A1894" s="858"/>
      <c r="B1894" s="858"/>
      <c r="C1894" s="858"/>
      <c r="D1894" s="858"/>
      <c r="E1894" s="858"/>
      <c r="F1894" s="858"/>
      <c r="G1894" s="858"/>
      <c r="H1894" s="858"/>
      <c r="I1894" s="858"/>
      <c r="J1894" s="858"/>
    </row>
    <row r="1895" spans="1:10" ht="18" customHeight="1" x14ac:dyDescent="0.2">
      <c r="A1895" s="833" t="s">
        <v>13942</v>
      </c>
      <c r="B1895" s="834" t="s">
        <v>13186</v>
      </c>
      <c r="C1895" s="833" t="s">
        <v>13187</v>
      </c>
      <c r="D1895" s="833" t="s">
        <v>13188</v>
      </c>
      <c r="E1895" s="835" t="s">
        <v>13189</v>
      </c>
      <c r="F1895" s="835"/>
      <c r="G1895" s="836" t="s">
        <v>13190</v>
      </c>
      <c r="H1895" s="834" t="s">
        <v>13191</v>
      </c>
      <c r="I1895" s="834" t="s">
        <v>13192</v>
      </c>
      <c r="J1895" s="834" t="s">
        <v>13193</v>
      </c>
    </row>
    <row r="1896" spans="1:10" ht="60" customHeight="1" x14ac:dyDescent="0.2">
      <c r="A1896" s="837" t="s">
        <v>13194</v>
      </c>
      <c r="B1896" s="838" t="s">
        <v>13943</v>
      </c>
      <c r="C1896" s="837" t="s">
        <v>7</v>
      </c>
      <c r="D1896" s="837" t="s">
        <v>4113</v>
      </c>
      <c r="E1896" s="839" t="s">
        <v>13440</v>
      </c>
      <c r="F1896" s="839"/>
      <c r="G1896" s="840" t="s">
        <v>18</v>
      </c>
      <c r="H1896" s="841">
        <v>1</v>
      </c>
      <c r="I1896" s="842">
        <v>343.73</v>
      </c>
      <c r="J1896" s="842">
        <v>343.73</v>
      </c>
    </row>
    <row r="1897" spans="1:10" ht="24" customHeight="1" x14ac:dyDescent="0.2">
      <c r="A1897" s="843" t="s">
        <v>13197</v>
      </c>
      <c r="B1897" s="844" t="s">
        <v>13441</v>
      </c>
      <c r="C1897" s="843" t="s">
        <v>7</v>
      </c>
      <c r="D1897" s="843" t="s">
        <v>177</v>
      </c>
      <c r="E1897" s="845" t="s">
        <v>13196</v>
      </c>
      <c r="F1897" s="845"/>
      <c r="G1897" s="846" t="s">
        <v>23</v>
      </c>
      <c r="H1897" s="847">
        <v>4.7480000000000002</v>
      </c>
      <c r="I1897" s="848">
        <v>13.45</v>
      </c>
      <c r="J1897" s="848">
        <v>63.860599999999998</v>
      </c>
    </row>
    <row r="1898" spans="1:10" ht="24" customHeight="1" x14ac:dyDescent="0.2">
      <c r="A1898" s="843" t="s">
        <v>13197</v>
      </c>
      <c r="B1898" s="844" t="s">
        <v>13442</v>
      </c>
      <c r="C1898" s="843" t="s">
        <v>7</v>
      </c>
      <c r="D1898" s="843" t="s">
        <v>55</v>
      </c>
      <c r="E1898" s="845" t="s">
        <v>13196</v>
      </c>
      <c r="F1898" s="845"/>
      <c r="G1898" s="846" t="s">
        <v>23</v>
      </c>
      <c r="H1898" s="847">
        <v>5.78</v>
      </c>
      <c r="I1898" s="848">
        <v>16.690000000000001</v>
      </c>
      <c r="J1898" s="848">
        <v>96.468199999999996</v>
      </c>
    </row>
    <row r="1899" spans="1:10" ht="24" customHeight="1" x14ac:dyDescent="0.2">
      <c r="A1899" s="849" t="s">
        <v>13199</v>
      </c>
      <c r="B1899" s="850" t="s">
        <v>13944</v>
      </c>
      <c r="C1899" s="849" t="s">
        <v>7</v>
      </c>
      <c r="D1899" s="849" t="s">
        <v>11775</v>
      </c>
      <c r="E1899" s="851" t="s">
        <v>13220</v>
      </c>
      <c r="F1899" s="851"/>
      <c r="G1899" s="852" t="s">
        <v>21</v>
      </c>
      <c r="H1899" s="853">
        <v>9.2240000000000002</v>
      </c>
      <c r="I1899" s="854">
        <v>8</v>
      </c>
      <c r="J1899" s="854">
        <v>73.792000000000002</v>
      </c>
    </row>
    <row r="1900" spans="1:10" ht="24" customHeight="1" x14ac:dyDescent="0.2">
      <c r="A1900" s="849" t="s">
        <v>13199</v>
      </c>
      <c r="B1900" s="850" t="s">
        <v>13945</v>
      </c>
      <c r="C1900" s="849" t="s">
        <v>7</v>
      </c>
      <c r="D1900" s="849" t="s">
        <v>5883</v>
      </c>
      <c r="E1900" s="851" t="s">
        <v>13220</v>
      </c>
      <c r="F1900" s="851"/>
      <c r="G1900" s="852" t="s">
        <v>21</v>
      </c>
      <c r="H1900" s="853">
        <v>0.89600000000000002</v>
      </c>
      <c r="I1900" s="854">
        <v>7.76</v>
      </c>
      <c r="J1900" s="854">
        <v>6.95296</v>
      </c>
    </row>
    <row r="1901" spans="1:10" ht="24" customHeight="1" x14ac:dyDescent="0.2">
      <c r="A1901" s="849" t="s">
        <v>13199</v>
      </c>
      <c r="B1901" s="850" t="s">
        <v>13444</v>
      </c>
      <c r="C1901" s="849" t="s">
        <v>7</v>
      </c>
      <c r="D1901" s="849" t="s">
        <v>6627</v>
      </c>
      <c r="E1901" s="851" t="s">
        <v>13220</v>
      </c>
      <c r="F1901" s="851"/>
      <c r="G1901" s="852" t="s">
        <v>21</v>
      </c>
      <c r="H1901" s="853">
        <v>7.0999999999999994E-2</v>
      </c>
      <c r="I1901" s="854">
        <v>13.92</v>
      </c>
      <c r="J1901" s="854">
        <v>0.98831999999999998</v>
      </c>
    </row>
    <row r="1902" spans="1:10" ht="24" customHeight="1" x14ac:dyDescent="0.2">
      <c r="A1902" s="849" t="s">
        <v>13199</v>
      </c>
      <c r="B1902" s="850" t="s">
        <v>13386</v>
      </c>
      <c r="C1902" s="849" t="s">
        <v>7</v>
      </c>
      <c r="D1902" s="849" t="s">
        <v>7943</v>
      </c>
      <c r="E1902" s="851" t="s">
        <v>13220</v>
      </c>
      <c r="F1902" s="851"/>
      <c r="G1902" s="852" t="s">
        <v>38</v>
      </c>
      <c r="H1902" s="853">
        <v>3.3330000000000002</v>
      </c>
      <c r="I1902" s="854">
        <v>1.22</v>
      </c>
      <c r="J1902" s="854">
        <v>4.0662599999999998</v>
      </c>
    </row>
    <row r="1903" spans="1:10" ht="36" customHeight="1" x14ac:dyDescent="0.2">
      <c r="A1903" s="849" t="s">
        <v>13199</v>
      </c>
      <c r="B1903" s="850" t="s">
        <v>13946</v>
      </c>
      <c r="C1903" s="849" t="s">
        <v>7</v>
      </c>
      <c r="D1903" s="849" t="s">
        <v>9076</v>
      </c>
      <c r="E1903" s="851" t="s">
        <v>13220</v>
      </c>
      <c r="F1903" s="851"/>
      <c r="G1903" s="852" t="s">
        <v>18</v>
      </c>
      <c r="H1903" s="853">
        <v>1.0289999999999999</v>
      </c>
      <c r="I1903" s="854">
        <v>56.79</v>
      </c>
      <c r="J1903" s="854">
        <v>58.436909999999997</v>
      </c>
    </row>
    <row r="1904" spans="1:10" ht="36" customHeight="1" x14ac:dyDescent="0.2">
      <c r="A1904" s="849" t="s">
        <v>13199</v>
      </c>
      <c r="B1904" s="850" t="s">
        <v>13947</v>
      </c>
      <c r="C1904" s="849" t="s">
        <v>7</v>
      </c>
      <c r="D1904" s="849" t="s">
        <v>9075</v>
      </c>
      <c r="E1904" s="851" t="s">
        <v>13220</v>
      </c>
      <c r="F1904" s="851"/>
      <c r="G1904" s="852" t="s">
        <v>18</v>
      </c>
      <c r="H1904" s="853">
        <v>0.9</v>
      </c>
      <c r="I1904" s="854">
        <v>43.52</v>
      </c>
      <c r="J1904" s="854">
        <v>39.167999999999999</v>
      </c>
    </row>
    <row r="1905" spans="1:10" ht="25.5" x14ac:dyDescent="0.2">
      <c r="A1905" s="855"/>
      <c r="B1905" s="855"/>
      <c r="C1905" s="855"/>
      <c r="D1905" s="855"/>
      <c r="E1905" s="855" t="s">
        <v>13209</v>
      </c>
      <c r="F1905" s="856">
        <v>65.31</v>
      </c>
      <c r="G1905" s="855" t="s">
        <v>13210</v>
      </c>
      <c r="H1905" s="856">
        <v>54.91</v>
      </c>
      <c r="I1905" s="855" t="s">
        <v>13211</v>
      </c>
      <c r="J1905" s="856">
        <v>120.22</v>
      </c>
    </row>
    <row r="1906" spans="1:10" ht="13.5" thickBot="1" x14ac:dyDescent="0.25">
      <c r="A1906" s="855"/>
      <c r="B1906" s="855"/>
      <c r="C1906" s="855"/>
      <c r="D1906" s="855"/>
      <c r="E1906" s="855" t="s">
        <v>13212</v>
      </c>
      <c r="F1906" s="856">
        <v>97.069351999999995</v>
      </c>
      <c r="G1906" s="855"/>
      <c r="H1906" s="857" t="s">
        <v>13213</v>
      </c>
      <c r="I1906" s="857"/>
      <c r="J1906" s="856">
        <v>440.8</v>
      </c>
    </row>
    <row r="1907" spans="1:10" ht="0.95" customHeight="1" thickTop="1" x14ac:dyDescent="0.2">
      <c r="A1907" s="858"/>
      <c r="B1907" s="858"/>
      <c r="C1907" s="858"/>
      <c r="D1907" s="858"/>
      <c r="E1907" s="858"/>
      <c r="F1907" s="858"/>
      <c r="G1907" s="858"/>
      <c r="H1907" s="858"/>
      <c r="I1907" s="858"/>
      <c r="J1907" s="858"/>
    </row>
    <row r="1908" spans="1:10" ht="18" customHeight="1" x14ac:dyDescent="0.2">
      <c r="A1908" s="833" t="s">
        <v>14372</v>
      </c>
      <c r="B1908" s="834" t="s">
        <v>13186</v>
      </c>
      <c r="C1908" s="833" t="s">
        <v>13187</v>
      </c>
      <c r="D1908" s="833" t="s">
        <v>13188</v>
      </c>
      <c r="E1908" s="835" t="s">
        <v>13189</v>
      </c>
      <c r="F1908" s="835"/>
      <c r="G1908" s="836" t="s">
        <v>13190</v>
      </c>
      <c r="H1908" s="834" t="s">
        <v>13191</v>
      </c>
      <c r="I1908" s="834" t="s">
        <v>13192</v>
      </c>
      <c r="J1908" s="834" t="s">
        <v>13193</v>
      </c>
    </row>
    <row r="1909" spans="1:10" ht="36" customHeight="1" x14ac:dyDescent="0.2">
      <c r="A1909" s="837" t="s">
        <v>13194</v>
      </c>
      <c r="B1909" s="838" t="s">
        <v>14371</v>
      </c>
      <c r="C1909" s="837" t="s">
        <v>7</v>
      </c>
      <c r="D1909" s="837" t="s">
        <v>12561</v>
      </c>
      <c r="E1909" s="839" t="s">
        <v>13405</v>
      </c>
      <c r="F1909" s="839"/>
      <c r="G1909" s="840" t="s">
        <v>18</v>
      </c>
      <c r="H1909" s="841">
        <v>1</v>
      </c>
      <c r="I1909" s="842">
        <v>101.1</v>
      </c>
      <c r="J1909" s="842">
        <v>101.1</v>
      </c>
    </row>
    <row r="1910" spans="1:10" ht="36" customHeight="1" x14ac:dyDescent="0.2">
      <c r="A1910" s="843" t="s">
        <v>13197</v>
      </c>
      <c r="B1910" s="844" t="s">
        <v>13315</v>
      </c>
      <c r="C1910" s="843" t="s">
        <v>7</v>
      </c>
      <c r="D1910" s="843" t="s">
        <v>2184</v>
      </c>
      <c r="E1910" s="845" t="s">
        <v>13272</v>
      </c>
      <c r="F1910" s="845"/>
      <c r="G1910" s="846" t="s">
        <v>67</v>
      </c>
      <c r="H1910" s="847">
        <v>0.39800000000000002</v>
      </c>
      <c r="I1910" s="848">
        <v>12.53</v>
      </c>
      <c r="J1910" s="848">
        <v>4.9869399999999997</v>
      </c>
    </row>
    <row r="1911" spans="1:10" ht="36" customHeight="1" x14ac:dyDescent="0.2">
      <c r="A1911" s="843" t="s">
        <v>13197</v>
      </c>
      <c r="B1911" s="844" t="s">
        <v>13316</v>
      </c>
      <c r="C1911" s="843" t="s">
        <v>7</v>
      </c>
      <c r="D1911" s="843" t="s">
        <v>2183</v>
      </c>
      <c r="E1911" s="845" t="s">
        <v>13272</v>
      </c>
      <c r="F1911" s="845"/>
      <c r="G1911" s="846" t="s">
        <v>50</v>
      </c>
      <c r="H1911" s="847">
        <v>2.1000000000000001E-2</v>
      </c>
      <c r="I1911" s="848">
        <v>15.2</v>
      </c>
      <c r="J1911" s="848">
        <v>0.31919999999999998</v>
      </c>
    </row>
    <row r="1912" spans="1:10" ht="60" customHeight="1" x14ac:dyDescent="0.2">
      <c r="A1912" s="843" t="s">
        <v>13197</v>
      </c>
      <c r="B1912" s="844" t="s">
        <v>14369</v>
      </c>
      <c r="C1912" s="843" t="s">
        <v>7</v>
      </c>
      <c r="D1912" s="843" t="s">
        <v>4734</v>
      </c>
      <c r="E1912" s="845" t="s">
        <v>13196</v>
      </c>
      <c r="F1912" s="845"/>
      <c r="G1912" s="846" t="s">
        <v>13268</v>
      </c>
      <c r="H1912" s="847">
        <v>6.0000000000000001E-3</v>
      </c>
      <c r="I1912" s="848">
        <v>294.44</v>
      </c>
      <c r="J1912" s="848">
        <v>1.76664</v>
      </c>
    </row>
    <row r="1913" spans="1:10" ht="24" customHeight="1" x14ac:dyDescent="0.2">
      <c r="A1913" s="843" t="s">
        <v>13197</v>
      </c>
      <c r="B1913" s="844" t="s">
        <v>13244</v>
      </c>
      <c r="C1913" s="843" t="s">
        <v>7</v>
      </c>
      <c r="D1913" s="843" t="s">
        <v>25</v>
      </c>
      <c r="E1913" s="845" t="s">
        <v>13196</v>
      </c>
      <c r="F1913" s="845"/>
      <c r="G1913" s="846" t="s">
        <v>23</v>
      </c>
      <c r="H1913" s="847">
        <v>0.20899999999999999</v>
      </c>
      <c r="I1913" s="848">
        <v>13.34</v>
      </c>
      <c r="J1913" s="848">
        <v>2.7880600000000002</v>
      </c>
    </row>
    <row r="1914" spans="1:10" ht="24" customHeight="1" x14ac:dyDescent="0.2">
      <c r="A1914" s="843" t="s">
        <v>13197</v>
      </c>
      <c r="B1914" s="844" t="s">
        <v>13526</v>
      </c>
      <c r="C1914" s="843" t="s">
        <v>7</v>
      </c>
      <c r="D1914" s="843" t="s">
        <v>191</v>
      </c>
      <c r="E1914" s="845" t="s">
        <v>13196</v>
      </c>
      <c r="F1914" s="845"/>
      <c r="G1914" s="846" t="s">
        <v>23</v>
      </c>
      <c r="H1914" s="847">
        <v>0.41899999999999998</v>
      </c>
      <c r="I1914" s="848">
        <v>17</v>
      </c>
      <c r="J1914" s="848">
        <v>7.1230000000000002</v>
      </c>
    </row>
    <row r="1915" spans="1:10" ht="24" customHeight="1" x14ac:dyDescent="0.2">
      <c r="A1915" s="849" t="s">
        <v>13199</v>
      </c>
      <c r="B1915" s="850" t="s">
        <v>14370</v>
      </c>
      <c r="C1915" s="849" t="s">
        <v>7</v>
      </c>
      <c r="D1915" s="849" t="s">
        <v>8053</v>
      </c>
      <c r="E1915" s="851" t="s">
        <v>13220</v>
      </c>
      <c r="F1915" s="851"/>
      <c r="G1915" s="852" t="s">
        <v>18</v>
      </c>
      <c r="H1915" s="853">
        <v>1.04</v>
      </c>
      <c r="I1915" s="854">
        <v>80.88</v>
      </c>
      <c r="J1915" s="854">
        <v>84.115200000000002</v>
      </c>
    </row>
    <row r="1916" spans="1:10" ht="25.5" x14ac:dyDescent="0.2">
      <c r="A1916" s="855"/>
      <c r="B1916" s="855"/>
      <c r="C1916" s="855"/>
      <c r="D1916" s="855"/>
      <c r="E1916" s="855" t="s">
        <v>13209</v>
      </c>
      <c r="F1916" s="856">
        <v>6.38</v>
      </c>
      <c r="G1916" s="855" t="s">
        <v>13210</v>
      </c>
      <c r="H1916" s="856">
        <v>5.37</v>
      </c>
      <c r="I1916" s="855" t="s">
        <v>13211</v>
      </c>
      <c r="J1916" s="856">
        <v>11.75</v>
      </c>
    </row>
    <row r="1917" spans="1:10" ht="13.5" thickBot="1" x14ac:dyDescent="0.25">
      <c r="A1917" s="855"/>
      <c r="B1917" s="855"/>
      <c r="C1917" s="855"/>
      <c r="D1917" s="855"/>
      <c r="E1917" s="855" t="s">
        <v>13212</v>
      </c>
      <c r="F1917" s="856">
        <v>28.550640000000001</v>
      </c>
      <c r="G1917" s="855"/>
      <c r="H1917" s="857" t="s">
        <v>13213</v>
      </c>
      <c r="I1917" s="857"/>
      <c r="J1917" s="856">
        <v>129.65</v>
      </c>
    </row>
    <row r="1918" spans="1:10" ht="0.95" customHeight="1" thickTop="1" x14ac:dyDescent="0.2">
      <c r="A1918" s="858"/>
      <c r="B1918" s="858"/>
      <c r="C1918" s="858"/>
      <c r="D1918" s="858"/>
      <c r="E1918" s="858"/>
      <c r="F1918" s="858"/>
      <c r="G1918" s="858"/>
      <c r="H1918" s="858"/>
      <c r="I1918" s="858"/>
      <c r="J1918" s="858"/>
    </row>
    <row r="1919" spans="1:10" ht="18" customHeight="1" x14ac:dyDescent="0.2">
      <c r="A1919" s="833" t="s">
        <v>13948</v>
      </c>
      <c r="B1919" s="834" t="s">
        <v>13186</v>
      </c>
      <c r="C1919" s="833" t="s">
        <v>13187</v>
      </c>
      <c r="D1919" s="833" t="s">
        <v>13188</v>
      </c>
      <c r="E1919" s="835" t="s">
        <v>13189</v>
      </c>
      <c r="F1919" s="835"/>
      <c r="G1919" s="836" t="s">
        <v>13190</v>
      </c>
      <c r="H1919" s="834" t="s">
        <v>13191</v>
      </c>
      <c r="I1919" s="834" t="s">
        <v>13192</v>
      </c>
      <c r="J1919" s="834" t="s">
        <v>13193</v>
      </c>
    </row>
    <row r="1920" spans="1:10" ht="24" customHeight="1" x14ac:dyDescent="0.2">
      <c r="A1920" s="837" t="s">
        <v>13194</v>
      </c>
      <c r="B1920" s="838" t="s">
        <v>13949</v>
      </c>
      <c r="C1920" s="837" t="s">
        <v>7</v>
      </c>
      <c r="D1920" s="837" t="s">
        <v>4592</v>
      </c>
      <c r="E1920" s="839" t="s">
        <v>13196</v>
      </c>
      <c r="F1920" s="839"/>
      <c r="G1920" s="840" t="s">
        <v>13243</v>
      </c>
      <c r="H1920" s="841">
        <v>1</v>
      </c>
      <c r="I1920" s="842">
        <v>0.53</v>
      </c>
      <c r="J1920" s="842">
        <v>0.53</v>
      </c>
    </row>
    <row r="1921" spans="1:10" ht="24" customHeight="1" x14ac:dyDescent="0.2">
      <c r="A1921" s="843" t="s">
        <v>13197</v>
      </c>
      <c r="B1921" s="844" t="s">
        <v>13244</v>
      </c>
      <c r="C1921" s="843" t="s">
        <v>7</v>
      </c>
      <c r="D1921" s="843" t="s">
        <v>25</v>
      </c>
      <c r="E1921" s="845" t="s">
        <v>13196</v>
      </c>
      <c r="F1921" s="845"/>
      <c r="G1921" s="846" t="s">
        <v>23</v>
      </c>
      <c r="H1921" s="847">
        <v>0.04</v>
      </c>
      <c r="I1921" s="848">
        <v>13.34</v>
      </c>
      <c r="J1921" s="848">
        <v>0.53359999999999996</v>
      </c>
    </row>
    <row r="1922" spans="1:10" ht="25.5" x14ac:dyDescent="0.2">
      <c r="A1922" s="855"/>
      <c r="B1922" s="855"/>
      <c r="C1922" s="855"/>
      <c r="D1922" s="855"/>
      <c r="E1922" s="855" t="s">
        <v>13209</v>
      </c>
      <c r="F1922" s="856">
        <v>0.21</v>
      </c>
      <c r="G1922" s="855" t="s">
        <v>13210</v>
      </c>
      <c r="H1922" s="856">
        <v>0.18</v>
      </c>
      <c r="I1922" s="855" t="s">
        <v>13211</v>
      </c>
      <c r="J1922" s="856">
        <v>0.39</v>
      </c>
    </row>
    <row r="1923" spans="1:10" ht="13.5" thickBot="1" x14ac:dyDescent="0.25">
      <c r="A1923" s="855"/>
      <c r="B1923" s="855"/>
      <c r="C1923" s="855"/>
      <c r="D1923" s="855"/>
      <c r="E1923" s="855" t="s">
        <v>13212</v>
      </c>
      <c r="F1923" s="856">
        <v>0.149672</v>
      </c>
      <c r="G1923" s="855"/>
      <c r="H1923" s="857" t="s">
        <v>13213</v>
      </c>
      <c r="I1923" s="857"/>
      <c r="J1923" s="856">
        <v>0.68</v>
      </c>
    </row>
    <row r="1924" spans="1:10" ht="0.95" customHeight="1" thickTop="1" x14ac:dyDescent="0.2">
      <c r="A1924" s="858"/>
      <c r="B1924" s="858"/>
      <c r="C1924" s="858"/>
      <c r="D1924" s="858"/>
      <c r="E1924" s="858"/>
      <c r="F1924" s="858"/>
      <c r="G1924" s="858"/>
      <c r="H1924" s="858"/>
      <c r="I1924" s="858"/>
      <c r="J1924" s="858"/>
    </row>
    <row r="1925" spans="1:10" ht="18" customHeight="1" x14ac:dyDescent="0.2">
      <c r="A1925" s="833" t="s">
        <v>13950</v>
      </c>
      <c r="B1925" s="834" t="s">
        <v>13186</v>
      </c>
      <c r="C1925" s="833" t="s">
        <v>13187</v>
      </c>
      <c r="D1925" s="833" t="s">
        <v>13188</v>
      </c>
      <c r="E1925" s="835" t="s">
        <v>13189</v>
      </c>
      <c r="F1925" s="835"/>
      <c r="G1925" s="836" t="s">
        <v>13190</v>
      </c>
      <c r="H1925" s="834" t="s">
        <v>13191</v>
      </c>
      <c r="I1925" s="834" t="s">
        <v>13192</v>
      </c>
      <c r="J1925" s="834" t="s">
        <v>13193</v>
      </c>
    </row>
    <row r="1926" spans="1:10" ht="24" customHeight="1" x14ac:dyDescent="0.2">
      <c r="A1926" s="837" t="s">
        <v>13194</v>
      </c>
      <c r="B1926" s="838" t="s">
        <v>13951</v>
      </c>
      <c r="C1926" s="837" t="s">
        <v>7</v>
      </c>
      <c r="D1926" s="837" t="s">
        <v>4597</v>
      </c>
      <c r="E1926" s="839" t="s">
        <v>13196</v>
      </c>
      <c r="F1926" s="839"/>
      <c r="G1926" s="840" t="s">
        <v>13243</v>
      </c>
      <c r="H1926" s="841">
        <v>1</v>
      </c>
      <c r="I1926" s="842">
        <v>1.21</v>
      </c>
      <c r="J1926" s="842">
        <v>1.21</v>
      </c>
    </row>
    <row r="1927" spans="1:10" ht="48" customHeight="1" x14ac:dyDescent="0.2">
      <c r="A1927" s="843" t="s">
        <v>13197</v>
      </c>
      <c r="B1927" s="844" t="s">
        <v>13952</v>
      </c>
      <c r="C1927" s="843" t="s">
        <v>7</v>
      </c>
      <c r="D1927" s="843" t="s">
        <v>3919</v>
      </c>
      <c r="E1927" s="845" t="s">
        <v>13272</v>
      </c>
      <c r="F1927" s="845"/>
      <c r="G1927" s="846" t="s">
        <v>50</v>
      </c>
      <c r="H1927" s="847">
        <v>1.4999999999999999E-2</v>
      </c>
      <c r="I1927" s="848">
        <v>1.63</v>
      </c>
      <c r="J1927" s="848">
        <v>2.445E-2</v>
      </c>
    </row>
    <row r="1928" spans="1:10" ht="24" customHeight="1" x14ac:dyDescent="0.2">
      <c r="A1928" s="843" t="s">
        <v>13197</v>
      </c>
      <c r="B1928" s="844" t="s">
        <v>13244</v>
      </c>
      <c r="C1928" s="843" t="s">
        <v>7</v>
      </c>
      <c r="D1928" s="843" t="s">
        <v>25</v>
      </c>
      <c r="E1928" s="845" t="s">
        <v>13196</v>
      </c>
      <c r="F1928" s="845"/>
      <c r="G1928" s="846" t="s">
        <v>23</v>
      </c>
      <c r="H1928" s="847">
        <v>8.8999999999999996E-2</v>
      </c>
      <c r="I1928" s="848">
        <v>13.34</v>
      </c>
      <c r="J1928" s="848">
        <v>1.18726</v>
      </c>
    </row>
    <row r="1929" spans="1:10" ht="25.5" x14ac:dyDescent="0.2">
      <c r="A1929" s="855"/>
      <c r="B1929" s="855"/>
      <c r="C1929" s="855"/>
      <c r="D1929" s="855"/>
      <c r="E1929" s="855" t="s">
        <v>13209</v>
      </c>
      <c r="F1929" s="856">
        <v>0.47</v>
      </c>
      <c r="G1929" s="855" t="s">
        <v>13210</v>
      </c>
      <c r="H1929" s="856">
        <v>0.39</v>
      </c>
      <c r="I1929" s="855" t="s">
        <v>13211</v>
      </c>
      <c r="J1929" s="856">
        <v>0.86</v>
      </c>
    </row>
    <row r="1930" spans="1:10" ht="13.5" thickBot="1" x14ac:dyDescent="0.25">
      <c r="A1930" s="855"/>
      <c r="B1930" s="855"/>
      <c r="C1930" s="855"/>
      <c r="D1930" s="855"/>
      <c r="E1930" s="855" t="s">
        <v>13212</v>
      </c>
      <c r="F1930" s="856">
        <v>0.34170400000000001</v>
      </c>
      <c r="G1930" s="855"/>
      <c r="H1930" s="857" t="s">
        <v>13213</v>
      </c>
      <c r="I1930" s="857"/>
      <c r="J1930" s="856">
        <v>1.55</v>
      </c>
    </row>
    <row r="1931" spans="1:10" ht="0.95" customHeight="1" thickTop="1" x14ac:dyDescent="0.2">
      <c r="A1931" s="858"/>
      <c r="B1931" s="858"/>
      <c r="C1931" s="858"/>
      <c r="D1931" s="858"/>
      <c r="E1931" s="858"/>
      <c r="F1931" s="858"/>
      <c r="G1931" s="858"/>
      <c r="H1931" s="858"/>
      <c r="I1931" s="858"/>
      <c r="J1931" s="858"/>
    </row>
    <row r="1932" spans="1:10" ht="18" customHeight="1" x14ac:dyDescent="0.2">
      <c r="A1932" s="833" t="s">
        <v>13953</v>
      </c>
      <c r="B1932" s="834" t="s">
        <v>13186</v>
      </c>
      <c r="C1932" s="833" t="s">
        <v>13187</v>
      </c>
      <c r="D1932" s="833" t="s">
        <v>13188</v>
      </c>
      <c r="E1932" s="835" t="s">
        <v>13189</v>
      </c>
      <c r="F1932" s="835"/>
      <c r="G1932" s="836" t="s">
        <v>13190</v>
      </c>
      <c r="H1932" s="834" t="s">
        <v>13191</v>
      </c>
      <c r="I1932" s="834" t="s">
        <v>13192</v>
      </c>
      <c r="J1932" s="834" t="s">
        <v>13193</v>
      </c>
    </row>
    <row r="1933" spans="1:10" ht="24" customHeight="1" x14ac:dyDescent="0.2">
      <c r="A1933" s="837" t="s">
        <v>13194</v>
      </c>
      <c r="B1933" s="838" t="s">
        <v>13954</v>
      </c>
      <c r="C1933" s="837" t="s">
        <v>7</v>
      </c>
      <c r="D1933" s="837" t="s">
        <v>4620</v>
      </c>
      <c r="E1933" s="839" t="s">
        <v>13282</v>
      </c>
      <c r="F1933" s="839"/>
      <c r="G1933" s="840" t="s">
        <v>13243</v>
      </c>
      <c r="H1933" s="841">
        <v>1</v>
      </c>
      <c r="I1933" s="842">
        <v>2.12</v>
      </c>
      <c r="J1933" s="842">
        <v>2.12</v>
      </c>
    </row>
    <row r="1934" spans="1:10" ht="24" customHeight="1" x14ac:dyDescent="0.2">
      <c r="A1934" s="843" t="s">
        <v>13197</v>
      </c>
      <c r="B1934" s="844" t="s">
        <v>13244</v>
      </c>
      <c r="C1934" s="843" t="s">
        <v>7</v>
      </c>
      <c r="D1934" s="843" t="s">
        <v>25</v>
      </c>
      <c r="E1934" s="845" t="s">
        <v>13196</v>
      </c>
      <c r="F1934" s="845"/>
      <c r="G1934" s="846" t="s">
        <v>23</v>
      </c>
      <c r="H1934" s="847">
        <v>7.1800000000000003E-2</v>
      </c>
      <c r="I1934" s="848">
        <v>13.34</v>
      </c>
      <c r="J1934" s="848">
        <v>0.957812</v>
      </c>
    </row>
    <row r="1935" spans="1:10" ht="24" customHeight="1" x14ac:dyDescent="0.2">
      <c r="A1935" s="843" t="s">
        <v>13197</v>
      </c>
      <c r="B1935" s="844" t="s">
        <v>13285</v>
      </c>
      <c r="C1935" s="843" t="s">
        <v>7</v>
      </c>
      <c r="D1935" s="843" t="s">
        <v>242</v>
      </c>
      <c r="E1935" s="845" t="s">
        <v>13196</v>
      </c>
      <c r="F1935" s="845"/>
      <c r="G1935" s="846" t="s">
        <v>23</v>
      </c>
      <c r="H1935" s="847">
        <v>7.1800000000000003E-2</v>
      </c>
      <c r="I1935" s="848">
        <v>16.2</v>
      </c>
      <c r="J1935" s="848">
        <v>1.16316</v>
      </c>
    </row>
    <row r="1936" spans="1:10" ht="25.5" x14ac:dyDescent="0.2">
      <c r="A1936" s="855"/>
      <c r="B1936" s="855"/>
      <c r="C1936" s="855"/>
      <c r="D1936" s="855"/>
      <c r="E1936" s="855" t="s">
        <v>13209</v>
      </c>
      <c r="F1936" s="856">
        <v>0.86</v>
      </c>
      <c r="G1936" s="855" t="s">
        <v>13210</v>
      </c>
      <c r="H1936" s="856">
        <v>0.72</v>
      </c>
      <c r="I1936" s="855" t="s">
        <v>13211</v>
      </c>
      <c r="J1936" s="856">
        <v>1.58</v>
      </c>
    </row>
    <row r="1937" spans="1:10" ht="13.5" thickBot="1" x14ac:dyDescent="0.25">
      <c r="A1937" s="855"/>
      <c r="B1937" s="855"/>
      <c r="C1937" s="855"/>
      <c r="D1937" s="855"/>
      <c r="E1937" s="855" t="s">
        <v>13212</v>
      </c>
      <c r="F1937" s="856">
        <v>0.598688</v>
      </c>
      <c r="G1937" s="855"/>
      <c r="H1937" s="857" t="s">
        <v>13213</v>
      </c>
      <c r="I1937" s="857"/>
      <c r="J1937" s="856">
        <v>2.72</v>
      </c>
    </row>
    <row r="1938" spans="1:10" ht="0.95" customHeight="1" thickTop="1" x14ac:dyDescent="0.2">
      <c r="A1938" s="858"/>
      <c r="B1938" s="858"/>
      <c r="C1938" s="858"/>
      <c r="D1938" s="858"/>
      <c r="E1938" s="858"/>
      <c r="F1938" s="858"/>
      <c r="G1938" s="858"/>
      <c r="H1938" s="858"/>
      <c r="I1938" s="858"/>
      <c r="J1938" s="858"/>
    </row>
    <row r="1939" spans="1:10" ht="18" customHeight="1" x14ac:dyDescent="0.2">
      <c r="A1939" s="833" t="s">
        <v>13955</v>
      </c>
      <c r="B1939" s="834" t="s">
        <v>13186</v>
      </c>
      <c r="C1939" s="833" t="s">
        <v>13187</v>
      </c>
      <c r="D1939" s="833" t="s">
        <v>13188</v>
      </c>
      <c r="E1939" s="835" t="s">
        <v>13189</v>
      </c>
      <c r="F1939" s="835"/>
      <c r="G1939" s="836" t="s">
        <v>13190</v>
      </c>
      <c r="H1939" s="834" t="s">
        <v>13191</v>
      </c>
      <c r="I1939" s="834" t="s">
        <v>13192</v>
      </c>
      <c r="J1939" s="834" t="s">
        <v>13193</v>
      </c>
    </row>
    <row r="1940" spans="1:10" ht="24" customHeight="1" x14ac:dyDescent="0.2">
      <c r="A1940" s="837" t="s">
        <v>13194</v>
      </c>
      <c r="B1940" s="838" t="s">
        <v>13956</v>
      </c>
      <c r="C1940" s="837" t="s">
        <v>7</v>
      </c>
      <c r="D1940" s="837" t="s">
        <v>924</v>
      </c>
      <c r="E1940" s="839" t="s">
        <v>13440</v>
      </c>
      <c r="F1940" s="839"/>
      <c r="G1940" s="840" t="s">
        <v>13243</v>
      </c>
      <c r="H1940" s="841">
        <v>1</v>
      </c>
      <c r="I1940" s="842">
        <v>212.01</v>
      </c>
      <c r="J1940" s="842">
        <v>212.01</v>
      </c>
    </row>
    <row r="1941" spans="1:10" ht="24" customHeight="1" x14ac:dyDescent="0.2">
      <c r="A1941" s="843" t="s">
        <v>13197</v>
      </c>
      <c r="B1941" s="844" t="s">
        <v>13244</v>
      </c>
      <c r="C1941" s="843" t="s">
        <v>7</v>
      </c>
      <c r="D1941" s="843" t="s">
        <v>25</v>
      </c>
      <c r="E1941" s="845" t="s">
        <v>13196</v>
      </c>
      <c r="F1941" s="845"/>
      <c r="G1941" s="846" t="s">
        <v>23</v>
      </c>
      <c r="H1941" s="847">
        <v>0.5</v>
      </c>
      <c r="I1941" s="848">
        <v>13.34</v>
      </c>
      <c r="J1941" s="848">
        <v>6.67</v>
      </c>
    </row>
    <row r="1942" spans="1:10" ht="24" customHeight="1" x14ac:dyDescent="0.2">
      <c r="A1942" s="843" t="s">
        <v>13197</v>
      </c>
      <c r="B1942" s="844" t="s">
        <v>13570</v>
      </c>
      <c r="C1942" s="843" t="s">
        <v>7</v>
      </c>
      <c r="D1942" s="843" t="s">
        <v>230</v>
      </c>
      <c r="E1942" s="845" t="s">
        <v>13196</v>
      </c>
      <c r="F1942" s="845"/>
      <c r="G1942" s="846" t="s">
        <v>23</v>
      </c>
      <c r="H1942" s="847">
        <v>0.5</v>
      </c>
      <c r="I1942" s="848">
        <v>16.170000000000002</v>
      </c>
      <c r="J1942" s="848">
        <v>8.0850000000000009</v>
      </c>
    </row>
    <row r="1943" spans="1:10" ht="24" customHeight="1" x14ac:dyDescent="0.2">
      <c r="A1943" s="849" t="s">
        <v>13199</v>
      </c>
      <c r="B1943" s="850" t="s">
        <v>13957</v>
      </c>
      <c r="C1943" s="849" t="s">
        <v>7</v>
      </c>
      <c r="D1943" s="849" t="s">
        <v>7755</v>
      </c>
      <c r="E1943" s="851" t="s">
        <v>13220</v>
      </c>
      <c r="F1943" s="851"/>
      <c r="G1943" s="852" t="s">
        <v>21</v>
      </c>
      <c r="H1943" s="853">
        <v>1.5</v>
      </c>
      <c r="I1943" s="854">
        <v>9.66</v>
      </c>
      <c r="J1943" s="854">
        <v>14.49</v>
      </c>
    </row>
    <row r="1944" spans="1:10" ht="24" customHeight="1" x14ac:dyDescent="0.2">
      <c r="A1944" s="849" t="s">
        <v>13199</v>
      </c>
      <c r="B1944" s="850" t="s">
        <v>13958</v>
      </c>
      <c r="C1944" s="849" t="s">
        <v>7</v>
      </c>
      <c r="D1944" s="849" t="s">
        <v>9452</v>
      </c>
      <c r="E1944" s="851" t="s">
        <v>13220</v>
      </c>
      <c r="F1944" s="851"/>
      <c r="G1944" s="852" t="s">
        <v>13243</v>
      </c>
      <c r="H1944" s="853">
        <v>1</v>
      </c>
      <c r="I1944" s="854">
        <v>182.76</v>
      </c>
      <c r="J1944" s="854">
        <v>182.76</v>
      </c>
    </row>
    <row r="1945" spans="1:10" ht="25.5" x14ac:dyDescent="0.2">
      <c r="A1945" s="855"/>
      <c r="B1945" s="855"/>
      <c r="C1945" s="855"/>
      <c r="D1945" s="855"/>
      <c r="E1945" s="855" t="s">
        <v>13209</v>
      </c>
      <c r="F1945" s="856">
        <v>5.98</v>
      </c>
      <c r="G1945" s="855" t="s">
        <v>13210</v>
      </c>
      <c r="H1945" s="856">
        <v>5.0199999999999996</v>
      </c>
      <c r="I1945" s="855" t="s">
        <v>13211</v>
      </c>
      <c r="J1945" s="856">
        <v>11</v>
      </c>
    </row>
    <row r="1946" spans="1:10" ht="13.5" thickBot="1" x14ac:dyDescent="0.25">
      <c r="A1946" s="855"/>
      <c r="B1946" s="855"/>
      <c r="C1946" s="855"/>
      <c r="D1946" s="855"/>
      <c r="E1946" s="855" t="s">
        <v>13212</v>
      </c>
      <c r="F1946" s="856">
        <v>59.871623999999997</v>
      </c>
      <c r="G1946" s="855"/>
      <c r="H1946" s="857" t="s">
        <v>13213</v>
      </c>
      <c r="I1946" s="857"/>
      <c r="J1946" s="856">
        <v>271.88</v>
      </c>
    </row>
    <row r="1947" spans="1:10" ht="0.95" customHeight="1" thickTop="1" x14ac:dyDescent="0.2">
      <c r="A1947" s="858"/>
      <c r="B1947" s="858"/>
      <c r="C1947" s="858"/>
      <c r="D1947" s="858"/>
      <c r="E1947" s="858"/>
      <c r="F1947" s="858"/>
      <c r="G1947" s="858"/>
      <c r="H1947" s="858"/>
      <c r="I1947" s="858"/>
      <c r="J1947" s="858"/>
    </row>
    <row r="1948" spans="1:10" ht="18" customHeight="1" x14ac:dyDescent="0.2">
      <c r="A1948" s="833" t="s">
        <v>13955</v>
      </c>
      <c r="B1948" s="834" t="s">
        <v>13186</v>
      </c>
      <c r="C1948" s="833" t="s">
        <v>13187</v>
      </c>
      <c r="D1948" s="833" t="s">
        <v>13188</v>
      </c>
      <c r="E1948" s="835" t="s">
        <v>13189</v>
      </c>
      <c r="F1948" s="835"/>
      <c r="G1948" s="836" t="s">
        <v>13190</v>
      </c>
      <c r="H1948" s="834" t="s">
        <v>13191</v>
      </c>
      <c r="I1948" s="834" t="s">
        <v>13192</v>
      </c>
      <c r="J1948" s="834" t="s">
        <v>13193</v>
      </c>
    </row>
    <row r="1949" spans="1:10" ht="36" customHeight="1" x14ac:dyDescent="0.2">
      <c r="A1949" s="837" t="s">
        <v>13194</v>
      </c>
      <c r="B1949" s="838" t="s">
        <v>13959</v>
      </c>
      <c r="C1949" s="837" t="s">
        <v>7</v>
      </c>
      <c r="D1949" s="837" t="s">
        <v>4750</v>
      </c>
      <c r="E1949" s="839" t="s">
        <v>13196</v>
      </c>
      <c r="F1949" s="839"/>
      <c r="G1949" s="840" t="s">
        <v>13268</v>
      </c>
      <c r="H1949" s="841">
        <v>1</v>
      </c>
      <c r="I1949" s="842">
        <v>339.29</v>
      </c>
      <c r="J1949" s="842">
        <v>339.29</v>
      </c>
    </row>
    <row r="1950" spans="1:10" ht="48" customHeight="1" x14ac:dyDescent="0.2">
      <c r="A1950" s="843" t="s">
        <v>13197</v>
      </c>
      <c r="B1950" s="844" t="s">
        <v>13960</v>
      </c>
      <c r="C1950" s="843" t="s">
        <v>7</v>
      </c>
      <c r="D1950" s="843" t="s">
        <v>1299</v>
      </c>
      <c r="E1950" s="845" t="s">
        <v>13272</v>
      </c>
      <c r="F1950" s="845"/>
      <c r="G1950" s="846" t="s">
        <v>50</v>
      </c>
      <c r="H1950" s="847">
        <v>1.1299999999999999</v>
      </c>
      <c r="I1950" s="848">
        <v>1.53</v>
      </c>
      <c r="J1950" s="848">
        <v>1.7289000000000001</v>
      </c>
    </row>
    <row r="1951" spans="1:10" ht="48" customHeight="1" x14ac:dyDescent="0.2">
      <c r="A1951" s="843" t="s">
        <v>13197</v>
      </c>
      <c r="B1951" s="844" t="s">
        <v>13961</v>
      </c>
      <c r="C1951" s="843" t="s">
        <v>7</v>
      </c>
      <c r="D1951" s="843" t="s">
        <v>1300</v>
      </c>
      <c r="E1951" s="845" t="s">
        <v>13272</v>
      </c>
      <c r="F1951" s="845"/>
      <c r="G1951" s="846" t="s">
        <v>67</v>
      </c>
      <c r="H1951" s="847">
        <v>3.72</v>
      </c>
      <c r="I1951" s="848">
        <v>0.27</v>
      </c>
      <c r="J1951" s="848">
        <v>1.0044</v>
      </c>
    </row>
    <row r="1952" spans="1:10" ht="24" customHeight="1" x14ac:dyDescent="0.2">
      <c r="A1952" s="843" t="s">
        <v>13197</v>
      </c>
      <c r="B1952" s="844" t="s">
        <v>13368</v>
      </c>
      <c r="C1952" s="843" t="s">
        <v>7</v>
      </c>
      <c r="D1952" s="843" t="s">
        <v>1243</v>
      </c>
      <c r="E1952" s="845" t="s">
        <v>13196</v>
      </c>
      <c r="F1952" s="845"/>
      <c r="G1952" s="846" t="s">
        <v>23</v>
      </c>
      <c r="H1952" s="847">
        <v>4.8499999999999996</v>
      </c>
      <c r="I1952" s="848">
        <v>11.79</v>
      </c>
      <c r="J1952" s="848">
        <v>57.1815</v>
      </c>
    </row>
    <row r="1953" spans="1:10" ht="24" customHeight="1" x14ac:dyDescent="0.2">
      <c r="A1953" s="849" t="s">
        <v>13199</v>
      </c>
      <c r="B1953" s="850" t="s">
        <v>13369</v>
      </c>
      <c r="C1953" s="849" t="s">
        <v>7</v>
      </c>
      <c r="D1953" s="849" t="s">
        <v>5205</v>
      </c>
      <c r="E1953" s="851" t="s">
        <v>13220</v>
      </c>
      <c r="F1953" s="851"/>
      <c r="G1953" s="852" t="s">
        <v>13268</v>
      </c>
      <c r="H1953" s="853">
        <v>1.48</v>
      </c>
      <c r="I1953" s="854">
        <v>63</v>
      </c>
      <c r="J1953" s="854">
        <v>93.24</v>
      </c>
    </row>
    <row r="1954" spans="1:10" ht="24" customHeight="1" x14ac:dyDescent="0.2">
      <c r="A1954" s="849" t="s">
        <v>13199</v>
      </c>
      <c r="B1954" s="850" t="s">
        <v>13370</v>
      </c>
      <c r="C1954" s="849" t="s">
        <v>7</v>
      </c>
      <c r="D1954" s="849" t="s">
        <v>5946</v>
      </c>
      <c r="E1954" s="851" t="s">
        <v>13220</v>
      </c>
      <c r="F1954" s="851"/>
      <c r="G1954" s="852" t="s">
        <v>21</v>
      </c>
      <c r="H1954" s="853">
        <v>332.39</v>
      </c>
      <c r="I1954" s="854">
        <v>0.56000000000000005</v>
      </c>
      <c r="J1954" s="854">
        <v>186.13839999999999</v>
      </c>
    </row>
    <row r="1955" spans="1:10" ht="25.5" x14ac:dyDescent="0.2">
      <c r="A1955" s="855"/>
      <c r="B1955" s="855"/>
      <c r="C1955" s="855"/>
      <c r="D1955" s="855"/>
      <c r="E1955" s="855" t="s">
        <v>13209</v>
      </c>
      <c r="F1955" s="856">
        <v>23.37</v>
      </c>
      <c r="G1955" s="855" t="s">
        <v>13210</v>
      </c>
      <c r="H1955" s="856">
        <v>19.649999999999999</v>
      </c>
      <c r="I1955" s="855" t="s">
        <v>13211</v>
      </c>
      <c r="J1955" s="856">
        <v>43.02</v>
      </c>
    </row>
    <row r="1956" spans="1:10" ht="13.5" thickBot="1" x14ac:dyDescent="0.25">
      <c r="A1956" s="855"/>
      <c r="B1956" s="855"/>
      <c r="C1956" s="855"/>
      <c r="D1956" s="855"/>
      <c r="E1956" s="855" t="s">
        <v>13212</v>
      </c>
      <c r="F1956" s="856">
        <v>95.815495999999996</v>
      </c>
      <c r="G1956" s="855"/>
      <c r="H1956" s="857" t="s">
        <v>13213</v>
      </c>
      <c r="I1956" s="857"/>
      <c r="J1956" s="856">
        <v>435.11</v>
      </c>
    </row>
    <row r="1957" spans="1:10" ht="0.95" customHeight="1" thickTop="1" x14ac:dyDescent="0.2">
      <c r="A1957" s="858"/>
      <c r="B1957" s="858"/>
      <c r="C1957" s="858"/>
      <c r="D1957" s="858"/>
      <c r="E1957" s="858"/>
      <c r="F1957" s="858"/>
      <c r="G1957" s="858"/>
      <c r="H1957" s="858"/>
      <c r="I1957" s="858"/>
      <c r="J1957" s="858"/>
    </row>
    <row r="1958" spans="1:10" ht="18" customHeight="1" x14ac:dyDescent="0.2">
      <c r="A1958" s="833" t="s">
        <v>13955</v>
      </c>
      <c r="B1958" s="834" t="s">
        <v>13186</v>
      </c>
      <c r="C1958" s="833" t="s">
        <v>13187</v>
      </c>
      <c r="D1958" s="833" t="s">
        <v>13188</v>
      </c>
      <c r="E1958" s="835" t="s">
        <v>13189</v>
      </c>
      <c r="F1958" s="835"/>
      <c r="G1958" s="836" t="s">
        <v>13190</v>
      </c>
      <c r="H1958" s="834" t="s">
        <v>13191</v>
      </c>
      <c r="I1958" s="834" t="s">
        <v>13192</v>
      </c>
      <c r="J1958" s="834" t="s">
        <v>13193</v>
      </c>
    </row>
    <row r="1959" spans="1:10" ht="24" customHeight="1" x14ac:dyDescent="0.2">
      <c r="A1959" s="837" t="s">
        <v>13194</v>
      </c>
      <c r="B1959" s="838" t="s">
        <v>13962</v>
      </c>
      <c r="C1959" s="837" t="s">
        <v>7</v>
      </c>
      <c r="D1959" s="837" t="s">
        <v>4845</v>
      </c>
      <c r="E1959" s="839" t="s">
        <v>13196</v>
      </c>
      <c r="F1959" s="839"/>
      <c r="G1959" s="840" t="s">
        <v>13268</v>
      </c>
      <c r="H1959" s="841">
        <v>1</v>
      </c>
      <c r="I1959" s="842">
        <v>401.18</v>
      </c>
      <c r="J1959" s="842">
        <v>401.18</v>
      </c>
    </row>
    <row r="1960" spans="1:10" ht="24" customHeight="1" x14ac:dyDescent="0.2">
      <c r="A1960" s="843" t="s">
        <v>13197</v>
      </c>
      <c r="B1960" s="844" t="s">
        <v>13244</v>
      </c>
      <c r="C1960" s="843" t="s">
        <v>7</v>
      </c>
      <c r="D1960" s="843" t="s">
        <v>25</v>
      </c>
      <c r="E1960" s="845" t="s">
        <v>13196</v>
      </c>
      <c r="F1960" s="845"/>
      <c r="G1960" s="846" t="s">
        <v>23</v>
      </c>
      <c r="H1960" s="847">
        <v>8.2899999999999991</v>
      </c>
      <c r="I1960" s="848">
        <v>13.34</v>
      </c>
      <c r="J1960" s="848">
        <v>110.5886</v>
      </c>
    </row>
    <row r="1961" spans="1:10" ht="24" customHeight="1" x14ac:dyDescent="0.2">
      <c r="A1961" s="849" t="s">
        <v>13199</v>
      </c>
      <c r="B1961" s="850" t="s">
        <v>13369</v>
      </c>
      <c r="C1961" s="849" t="s">
        <v>7</v>
      </c>
      <c r="D1961" s="849" t="s">
        <v>5205</v>
      </c>
      <c r="E1961" s="851" t="s">
        <v>13220</v>
      </c>
      <c r="F1961" s="851"/>
      <c r="G1961" s="852" t="s">
        <v>13268</v>
      </c>
      <c r="H1961" s="853">
        <v>1.1499999999999999</v>
      </c>
      <c r="I1961" s="854">
        <v>63</v>
      </c>
      <c r="J1961" s="854">
        <v>72.45</v>
      </c>
    </row>
    <row r="1962" spans="1:10" ht="24" customHeight="1" x14ac:dyDescent="0.2">
      <c r="A1962" s="849" t="s">
        <v>13199</v>
      </c>
      <c r="B1962" s="850" t="s">
        <v>13370</v>
      </c>
      <c r="C1962" s="849" t="s">
        <v>7</v>
      </c>
      <c r="D1962" s="849" t="s">
        <v>5946</v>
      </c>
      <c r="E1962" s="851" t="s">
        <v>13220</v>
      </c>
      <c r="F1962" s="851"/>
      <c r="G1962" s="852" t="s">
        <v>21</v>
      </c>
      <c r="H1962" s="853">
        <v>389.54</v>
      </c>
      <c r="I1962" s="854">
        <v>0.56000000000000005</v>
      </c>
      <c r="J1962" s="854">
        <v>218.14240000000001</v>
      </c>
    </row>
    <row r="1963" spans="1:10" ht="25.5" x14ac:dyDescent="0.2">
      <c r="A1963" s="855"/>
      <c r="B1963" s="855"/>
      <c r="C1963" s="855"/>
      <c r="D1963" s="855"/>
      <c r="E1963" s="855" t="s">
        <v>13209</v>
      </c>
      <c r="F1963" s="856">
        <v>43.42</v>
      </c>
      <c r="G1963" s="855" t="s">
        <v>13210</v>
      </c>
      <c r="H1963" s="856">
        <v>36.5</v>
      </c>
      <c r="I1963" s="855" t="s">
        <v>13211</v>
      </c>
      <c r="J1963" s="856">
        <v>79.92</v>
      </c>
    </row>
    <row r="1964" spans="1:10" ht="13.5" thickBot="1" x14ac:dyDescent="0.25">
      <c r="A1964" s="855"/>
      <c r="B1964" s="855"/>
      <c r="C1964" s="855"/>
      <c r="D1964" s="855"/>
      <c r="E1964" s="855" t="s">
        <v>13212</v>
      </c>
      <c r="F1964" s="856">
        <v>113.293232</v>
      </c>
      <c r="G1964" s="855"/>
      <c r="H1964" s="857" t="s">
        <v>13213</v>
      </c>
      <c r="I1964" s="857"/>
      <c r="J1964" s="856">
        <v>514.47</v>
      </c>
    </row>
    <row r="1965" spans="1:10" ht="0.95" customHeight="1" thickTop="1" x14ac:dyDescent="0.2">
      <c r="A1965" s="858"/>
      <c r="B1965" s="858"/>
      <c r="C1965" s="858"/>
      <c r="D1965" s="858"/>
      <c r="E1965" s="858"/>
      <c r="F1965" s="858"/>
      <c r="G1965" s="858"/>
      <c r="H1965" s="858"/>
      <c r="I1965" s="858"/>
      <c r="J1965" s="858"/>
    </row>
    <row r="1966" spans="1:10" ht="18" customHeight="1" x14ac:dyDescent="0.2">
      <c r="A1966" s="833" t="s">
        <v>13955</v>
      </c>
      <c r="B1966" s="834" t="s">
        <v>13186</v>
      </c>
      <c r="C1966" s="833" t="s">
        <v>13187</v>
      </c>
      <c r="D1966" s="833" t="s">
        <v>13188</v>
      </c>
      <c r="E1966" s="835" t="s">
        <v>13189</v>
      </c>
      <c r="F1966" s="835"/>
      <c r="G1966" s="836" t="s">
        <v>13190</v>
      </c>
      <c r="H1966" s="834" t="s">
        <v>13191</v>
      </c>
      <c r="I1966" s="834" t="s">
        <v>13192</v>
      </c>
      <c r="J1966" s="834" t="s">
        <v>13193</v>
      </c>
    </row>
    <row r="1967" spans="1:10" ht="24" customHeight="1" x14ac:dyDescent="0.2">
      <c r="A1967" s="837" t="s">
        <v>13194</v>
      </c>
      <c r="B1967" s="838" t="s">
        <v>13485</v>
      </c>
      <c r="C1967" s="837" t="s">
        <v>7</v>
      </c>
      <c r="D1967" s="837" t="s">
        <v>219</v>
      </c>
      <c r="E1967" s="839" t="s">
        <v>13196</v>
      </c>
      <c r="F1967" s="839"/>
      <c r="G1967" s="840" t="s">
        <v>23</v>
      </c>
      <c r="H1967" s="841">
        <v>1</v>
      </c>
      <c r="I1967" s="842">
        <v>17.79</v>
      </c>
      <c r="J1967" s="842">
        <v>17.79</v>
      </c>
    </row>
    <row r="1968" spans="1:10" ht="24" customHeight="1" x14ac:dyDescent="0.2">
      <c r="A1968" s="843" t="s">
        <v>13197</v>
      </c>
      <c r="B1968" s="844" t="s">
        <v>13963</v>
      </c>
      <c r="C1968" s="843" t="s">
        <v>7</v>
      </c>
      <c r="D1968" s="843" t="s">
        <v>655</v>
      </c>
      <c r="E1968" s="845" t="s">
        <v>13196</v>
      </c>
      <c r="F1968" s="845"/>
      <c r="G1968" s="846" t="s">
        <v>23</v>
      </c>
      <c r="H1968" s="847">
        <v>1</v>
      </c>
      <c r="I1968" s="848">
        <v>0.13</v>
      </c>
      <c r="J1968" s="848">
        <v>0.13</v>
      </c>
    </row>
    <row r="1969" spans="1:10" ht="24" customHeight="1" x14ac:dyDescent="0.2">
      <c r="A1969" s="849" t="s">
        <v>13199</v>
      </c>
      <c r="B1969" s="850" t="s">
        <v>13226</v>
      </c>
      <c r="C1969" s="849" t="s">
        <v>7</v>
      </c>
      <c r="D1969" s="849" t="s">
        <v>5105</v>
      </c>
      <c r="E1969" s="851" t="s">
        <v>13206</v>
      </c>
      <c r="F1969" s="851"/>
      <c r="G1969" s="852" t="s">
        <v>23</v>
      </c>
      <c r="H1969" s="853">
        <v>1</v>
      </c>
      <c r="I1969" s="854">
        <v>0.96</v>
      </c>
      <c r="J1969" s="854">
        <v>0.96</v>
      </c>
    </row>
    <row r="1970" spans="1:10" ht="24" customHeight="1" x14ac:dyDescent="0.2">
      <c r="A1970" s="849" t="s">
        <v>13199</v>
      </c>
      <c r="B1970" s="850" t="s">
        <v>13964</v>
      </c>
      <c r="C1970" s="849" t="s">
        <v>7</v>
      </c>
      <c r="D1970" s="849" t="s">
        <v>6851</v>
      </c>
      <c r="E1970" s="851" t="s">
        <v>13201</v>
      </c>
      <c r="F1970" s="851"/>
      <c r="G1970" s="852" t="s">
        <v>23</v>
      </c>
      <c r="H1970" s="853">
        <v>1</v>
      </c>
      <c r="I1970" s="854">
        <v>1.27</v>
      </c>
      <c r="J1970" s="854">
        <v>1.27</v>
      </c>
    </row>
    <row r="1971" spans="1:10" ht="24" customHeight="1" x14ac:dyDescent="0.2">
      <c r="A1971" s="849" t="s">
        <v>13199</v>
      </c>
      <c r="B1971" s="850" t="s">
        <v>13965</v>
      </c>
      <c r="C1971" s="849" t="s">
        <v>7</v>
      </c>
      <c r="D1971" s="849" t="s">
        <v>6738</v>
      </c>
      <c r="E1971" s="851" t="s">
        <v>13201</v>
      </c>
      <c r="F1971" s="851"/>
      <c r="G1971" s="852" t="s">
        <v>23</v>
      </c>
      <c r="H1971" s="853">
        <v>1</v>
      </c>
      <c r="I1971" s="854">
        <v>1.33</v>
      </c>
      <c r="J1971" s="854">
        <v>1.33</v>
      </c>
    </row>
    <row r="1972" spans="1:10" ht="24" customHeight="1" x14ac:dyDescent="0.2">
      <c r="A1972" s="849" t="s">
        <v>13199</v>
      </c>
      <c r="B1972" s="850" t="s">
        <v>13205</v>
      </c>
      <c r="C1972" s="849" t="s">
        <v>7</v>
      </c>
      <c r="D1972" s="849" t="s">
        <v>6808</v>
      </c>
      <c r="E1972" s="851" t="s">
        <v>13206</v>
      </c>
      <c r="F1972" s="851"/>
      <c r="G1972" s="852" t="s">
        <v>23</v>
      </c>
      <c r="H1972" s="853">
        <v>1</v>
      </c>
      <c r="I1972" s="854">
        <v>0.55000000000000004</v>
      </c>
      <c r="J1972" s="854">
        <v>0.55000000000000004</v>
      </c>
    </row>
    <row r="1973" spans="1:10" ht="24" customHeight="1" x14ac:dyDescent="0.2">
      <c r="A1973" s="849" t="s">
        <v>13199</v>
      </c>
      <c r="B1973" s="850" t="s">
        <v>13966</v>
      </c>
      <c r="C1973" s="849" t="s">
        <v>7</v>
      </c>
      <c r="D1973" s="849" t="s">
        <v>8110</v>
      </c>
      <c r="E1973" s="851" t="s">
        <v>13203</v>
      </c>
      <c r="F1973" s="851"/>
      <c r="G1973" s="852" t="s">
        <v>23</v>
      </c>
      <c r="H1973" s="853">
        <v>1</v>
      </c>
      <c r="I1973" s="854">
        <v>12.78</v>
      </c>
      <c r="J1973" s="854">
        <v>12.78</v>
      </c>
    </row>
    <row r="1974" spans="1:10" ht="24" customHeight="1" x14ac:dyDescent="0.2">
      <c r="A1974" s="849" t="s">
        <v>13199</v>
      </c>
      <c r="B1974" s="850" t="s">
        <v>13207</v>
      </c>
      <c r="C1974" s="849" t="s">
        <v>7</v>
      </c>
      <c r="D1974" s="849" t="s">
        <v>8485</v>
      </c>
      <c r="E1974" s="851" t="s">
        <v>13208</v>
      </c>
      <c r="F1974" s="851"/>
      <c r="G1974" s="852" t="s">
        <v>23</v>
      </c>
      <c r="H1974" s="853">
        <v>1</v>
      </c>
      <c r="I1974" s="854">
        <v>0.06</v>
      </c>
      <c r="J1974" s="854">
        <v>0.06</v>
      </c>
    </row>
    <row r="1975" spans="1:10" ht="24" customHeight="1" x14ac:dyDescent="0.2">
      <c r="A1975" s="849" t="s">
        <v>13199</v>
      </c>
      <c r="B1975" s="850" t="s">
        <v>13229</v>
      </c>
      <c r="C1975" s="849" t="s">
        <v>7</v>
      </c>
      <c r="D1975" s="849" t="s">
        <v>9025</v>
      </c>
      <c r="E1975" s="851" t="s">
        <v>13230</v>
      </c>
      <c r="F1975" s="851"/>
      <c r="G1975" s="852" t="s">
        <v>23</v>
      </c>
      <c r="H1975" s="853">
        <v>1</v>
      </c>
      <c r="I1975" s="854">
        <v>0.71</v>
      </c>
      <c r="J1975" s="854">
        <v>0.71</v>
      </c>
    </row>
    <row r="1976" spans="1:10" ht="25.5" x14ac:dyDescent="0.2">
      <c r="A1976" s="855"/>
      <c r="B1976" s="855"/>
      <c r="C1976" s="855"/>
      <c r="D1976" s="855"/>
      <c r="E1976" s="855" t="s">
        <v>13209</v>
      </c>
      <c r="F1976" s="856">
        <v>7.01</v>
      </c>
      <c r="G1976" s="855" t="s">
        <v>13210</v>
      </c>
      <c r="H1976" s="856">
        <v>5.9</v>
      </c>
      <c r="I1976" s="855" t="s">
        <v>13211</v>
      </c>
      <c r="J1976" s="856">
        <v>12.91</v>
      </c>
    </row>
    <row r="1977" spans="1:10" ht="13.5" thickBot="1" x14ac:dyDescent="0.25">
      <c r="A1977" s="855"/>
      <c r="B1977" s="855"/>
      <c r="C1977" s="855"/>
      <c r="D1977" s="855"/>
      <c r="E1977" s="855" t="s">
        <v>13212</v>
      </c>
      <c r="F1977" s="856">
        <v>5.0238959999999997</v>
      </c>
      <c r="G1977" s="855"/>
      <c r="H1977" s="857" t="s">
        <v>13213</v>
      </c>
      <c r="I1977" s="857"/>
      <c r="J1977" s="856">
        <v>22.81</v>
      </c>
    </row>
    <row r="1978" spans="1:10" ht="0.95" customHeight="1" thickTop="1" x14ac:dyDescent="0.2">
      <c r="A1978" s="858"/>
      <c r="B1978" s="858"/>
      <c r="C1978" s="858"/>
      <c r="D1978" s="858"/>
      <c r="E1978" s="858"/>
      <c r="F1978" s="858"/>
      <c r="G1978" s="858"/>
      <c r="H1978" s="858"/>
      <c r="I1978" s="858"/>
      <c r="J1978" s="858"/>
    </row>
    <row r="1979" spans="1:10" ht="18" customHeight="1" x14ac:dyDescent="0.2">
      <c r="A1979" s="833" t="s">
        <v>13955</v>
      </c>
      <c r="B1979" s="834" t="s">
        <v>13186</v>
      </c>
      <c r="C1979" s="833" t="s">
        <v>13187</v>
      </c>
      <c r="D1979" s="833" t="s">
        <v>13188</v>
      </c>
      <c r="E1979" s="835" t="s">
        <v>13189</v>
      </c>
      <c r="F1979" s="835"/>
      <c r="G1979" s="836" t="s">
        <v>13190</v>
      </c>
      <c r="H1979" s="834" t="s">
        <v>13191</v>
      </c>
      <c r="I1979" s="834" t="s">
        <v>13192</v>
      </c>
      <c r="J1979" s="834" t="s">
        <v>13193</v>
      </c>
    </row>
    <row r="1980" spans="1:10" ht="24" customHeight="1" x14ac:dyDescent="0.2">
      <c r="A1980" s="837" t="s">
        <v>13194</v>
      </c>
      <c r="B1980" s="838" t="s">
        <v>13244</v>
      </c>
      <c r="C1980" s="837" t="s">
        <v>7</v>
      </c>
      <c r="D1980" s="837" t="s">
        <v>25</v>
      </c>
      <c r="E1980" s="839" t="s">
        <v>13196</v>
      </c>
      <c r="F1980" s="839"/>
      <c r="G1980" s="840" t="s">
        <v>23</v>
      </c>
      <c r="H1980" s="841">
        <v>1</v>
      </c>
      <c r="I1980" s="842">
        <v>13.34</v>
      </c>
      <c r="J1980" s="842">
        <v>13.34</v>
      </c>
    </row>
    <row r="1981" spans="1:10" ht="24" customHeight="1" x14ac:dyDescent="0.2">
      <c r="A1981" s="843" t="s">
        <v>13197</v>
      </c>
      <c r="B1981" s="844" t="s">
        <v>13967</v>
      </c>
      <c r="C1981" s="843" t="s">
        <v>7</v>
      </c>
      <c r="D1981" s="843" t="s">
        <v>657</v>
      </c>
      <c r="E1981" s="845" t="s">
        <v>13196</v>
      </c>
      <c r="F1981" s="845"/>
      <c r="G1981" s="846" t="s">
        <v>23</v>
      </c>
      <c r="H1981" s="847">
        <v>1</v>
      </c>
      <c r="I1981" s="848">
        <v>0.14000000000000001</v>
      </c>
      <c r="J1981" s="848">
        <v>0.14000000000000001</v>
      </c>
    </row>
    <row r="1982" spans="1:10" ht="24" customHeight="1" x14ac:dyDescent="0.2">
      <c r="A1982" s="849" t="s">
        <v>13199</v>
      </c>
      <c r="B1982" s="850" t="s">
        <v>13226</v>
      </c>
      <c r="C1982" s="849" t="s">
        <v>7</v>
      </c>
      <c r="D1982" s="849" t="s">
        <v>5105</v>
      </c>
      <c r="E1982" s="851" t="s">
        <v>13206</v>
      </c>
      <c r="F1982" s="851"/>
      <c r="G1982" s="852" t="s">
        <v>23</v>
      </c>
      <c r="H1982" s="853">
        <v>1</v>
      </c>
      <c r="I1982" s="854">
        <v>0.96</v>
      </c>
      <c r="J1982" s="854">
        <v>0.96</v>
      </c>
    </row>
    <row r="1983" spans="1:10" ht="24" customHeight="1" x14ac:dyDescent="0.2">
      <c r="A1983" s="849" t="s">
        <v>13199</v>
      </c>
      <c r="B1983" s="850" t="s">
        <v>13227</v>
      </c>
      <c r="C1983" s="849" t="s">
        <v>7</v>
      </c>
      <c r="D1983" s="849" t="s">
        <v>6740</v>
      </c>
      <c r="E1983" s="851" t="s">
        <v>13201</v>
      </c>
      <c r="F1983" s="851"/>
      <c r="G1983" s="852" t="s">
        <v>23</v>
      </c>
      <c r="H1983" s="853">
        <v>1</v>
      </c>
      <c r="I1983" s="854">
        <v>1.01</v>
      </c>
      <c r="J1983" s="854">
        <v>1.01</v>
      </c>
    </row>
    <row r="1984" spans="1:10" ht="24" customHeight="1" x14ac:dyDescent="0.2">
      <c r="A1984" s="849" t="s">
        <v>13199</v>
      </c>
      <c r="B1984" s="850" t="s">
        <v>13205</v>
      </c>
      <c r="C1984" s="849" t="s">
        <v>7</v>
      </c>
      <c r="D1984" s="849" t="s">
        <v>6808</v>
      </c>
      <c r="E1984" s="851" t="s">
        <v>13206</v>
      </c>
      <c r="F1984" s="851"/>
      <c r="G1984" s="852" t="s">
        <v>23</v>
      </c>
      <c r="H1984" s="853">
        <v>1</v>
      </c>
      <c r="I1984" s="854">
        <v>0.55000000000000004</v>
      </c>
      <c r="J1984" s="854">
        <v>0.55000000000000004</v>
      </c>
    </row>
    <row r="1985" spans="1:10" ht="24" customHeight="1" x14ac:dyDescent="0.2">
      <c r="A1985" s="849" t="s">
        <v>13199</v>
      </c>
      <c r="B1985" s="850" t="s">
        <v>13228</v>
      </c>
      <c r="C1985" s="849" t="s">
        <v>7</v>
      </c>
      <c r="D1985" s="849" t="s">
        <v>6853</v>
      </c>
      <c r="E1985" s="851" t="s">
        <v>13201</v>
      </c>
      <c r="F1985" s="851"/>
      <c r="G1985" s="852" t="s">
        <v>23</v>
      </c>
      <c r="H1985" s="853">
        <v>1</v>
      </c>
      <c r="I1985" s="854">
        <v>0.41</v>
      </c>
      <c r="J1985" s="854">
        <v>0.41</v>
      </c>
    </row>
    <row r="1986" spans="1:10" ht="24" customHeight="1" x14ac:dyDescent="0.2">
      <c r="A1986" s="849" t="s">
        <v>13199</v>
      </c>
      <c r="B1986" s="850" t="s">
        <v>13968</v>
      </c>
      <c r="C1986" s="849" t="s">
        <v>7</v>
      </c>
      <c r="D1986" s="849" t="s">
        <v>8512</v>
      </c>
      <c r="E1986" s="851" t="s">
        <v>13203</v>
      </c>
      <c r="F1986" s="851"/>
      <c r="G1986" s="852" t="s">
        <v>23</v>
      </c>
      <c r="H1986" s="853">
        <v>1</v>
      </c>
      <c r="I1986" s="854">
        <v>9.5</v>
      </c>
      <c r="J1986" s="854">
        <v>9.5</v>
      </c>
    </row>
    <row r="1987" spans="1:10" ht="24" customHeight="1" x14ac:dyDescent="0.2">
      <c r="A1987" s="849" t="s">
        <v>13199</v>
      </c>
      <c r="B1987" s="850" t="s">
        <v>13207</v>
      </c>
      <c r="C1987" s="849" t="s">
        <v>7</v>
      </c>
      <c r="D1987" s="849" t="s">
        <v>8485</v>
      </c>
      <c r="E1987" s="851" t="s">
        <v>13208</v>
      </c>
      <c r="F1987" s="851"/>
      <c r="G1987" s="852" t="s">
        <v>23</v>
      </c>
      <c r="H1987" s="853">
        <v>1</v>
      </c>
      <c r="I1987" s="854">
        <v>0.06</v>
      </c>
      <c r="J1987" s="854">
        <v>0.06</v>
      </c>
    </row>
    <row r="1988" spans="1:10" ht="24" customHeight="1" x14ac:dyDescent="0.2">
      <c r="A1988" s="849" t="s">
        <v>13199</v>
      </c>
      <c r="B1988" s="850" t="s">
        <v>13229</v>
      </c>
      <c r="C1988" s="849" t="s">
        <v>7</v>
      </c>
      <c r="D1988" s="849" t="s">
        <v>9025</v>
      </c>
      <c r="E1988" s="851" t="s">
        <v>13230</v>
      </c>
      <c r="F1988" s="851"/>
      <c r="G1988" s="852" t="s">
        <v>23</v>
      </c>
      <c r="H1988" s="853">
        <v>1</v>
      </c>
      <c r="I1988" s="854">
        <v>0.71</v>
      </c>
      <c r="J1988" s="854">
        <v>0.71</v>
      </c>
    </row>
    <row r="1989" spans="1:10" ht="25.5" x14ac:dyDescent="0.2">
      <c r="A1989" s="855"/>
      <c r="B1989" s="855"/>
      <c r="C1989" s="855"/>
      <c r="D1989" s="855"/>
      <c r="E1989" s="855" t="s">
        <v>13209</v>
      </c>
      <c r="F1989" s="856">
        <v>5.24</v>
      </c>
      <c r="G1989" s="855" t="s">
        <v>13210</v>
      </c>
      <c r="H1989" s="856">
        <v>4.4000000000000004</v>
      </c>
      <c r="I1989" s="855" t="s">
        <v>13211</v>
      </c>
      <c r="J1989" s="856">
        <v>9.64</v>
      </c>
    </row>
    <row r="1990" spans="1:10" ht="13.5" thickBot="1" x14ac:dyDescent="0.25">
      <c r="A1990" s="855"/>
      <c r="B1990" s="855"/>
      <c r="C1990" s="855"/>
      <c r="D1990" s="855"/>
      <c r="E1990" s="855" t="s">
        <v>13212</v>
      </c>
      <c r="F1990" s="856">
        <v>3.7672159999999999</v>
      </c>
      <c r="G1990" s="855"/>
      <c r="H1990" s="857" t="s">
        <v>13213</v>
      </c>
      <c r="I1990" s="857"/>
      <c r="J1990" s="856">
        <v>17.11</v>
      </c>
    </row>
    <row r="1991" spans="1:10" ht="0.95" customHeight="1" thickTop="1" x14ac:dyDescent="0.2">
      <c r="A1991" s="858"/>
      <c r="B1991" s="858"/>
      <c r="C1991" s="858"/>
      <c r="D1991" s="858"/>
      <c r="E1991" s="858"/>
      <c r="F1991" s="858"/>
      <c r="G1991" s="858"/>
      <c r="H1991" s="858"/>
      <c r="I1991" s="858"/>
      <c r="J1991" s="858"/>
    </row>
    <row r="1992" spans="1:10" ht="18" customHeight="1" x14ac:dyDescent="0.2">
      <c r="A1992" s="833" t="s">
        <v>13955</v>
      </c>
      <c r="B1992" s="834" t="s">
        <v>13186</v>
      </c>
      <c r="C1992" s="833" t="s">
        <v>13187</v>
      </c>
      <c r="D1992" s="833" t="s">
        <v>13188</v>
      </c>
      <c r="E1992" s="835" t="s">
        <v>13189</v>
      </c>
      <c r="F1992" s="835"/>
      <c r="G1992" s="836" t="s">
        <v>13190</v>
      </c>
      <c r="H1992" s="834" t="s">
        <v>13191</v>
      </c>
      <c r="I1992" s="834" t="s">
        <v>13192</v>
      </c>
      <c r="J1992" s="834" t="s">
        <v>13193</v>
      </c>
    </row>
    <row r="1993" spans="1:10" ht="24" customHeight="1" x14ac:dyDescent="0.2">
      <c r="A1993" s="837" t="s">
        <v>13194</v>
      </c>
      <c r="B1993" s="838" t="s">
        <v>13252</v>
      </c>
      <c r="C1993" s="837" t="s">
        <v>7</v>
      </c>
      <c r="D1993" s="837" t="s">
        <v>53</v>
      </c>
      <c r="E1993" s="839" t="s">
        <v>13196</v>
      </c>
      <c r="F1993" s="839"/>
      <c r="G1993" s="840" t="s">
        <v>23</v>
      </c>
      <c r="H1993" s="841">
        <v>1</v>
      </c>
      <c r="I1993" s="842">
        <v>16.78</v>
      </c>
      <c r="J1993" s="842">
        <v>16.78</v>
      </c>
    </row>
    <row r="1994" spans="1:10" ht="24" customHeight="1" x14ac:dyDescent="0.2">
      <c r="A1994" s="843" t="s">
        <v>13197</v>
      </c>
      <c r="B1994" s="844" t="s">
        <v>13969</v>
      </c>
      <c r="C1994" s="843" t="s">
        <v>7</v>
      </c>
      <c r="D1994" s="843" t="s">
        <v>654</v>
      </c>
      <c r="E1994" s="845" t="s">
        <v>13196</v>
      </c>
      <c r="F1994" s="845"/>
      <c r="G1994" s="846" t="s">
        <v>23</v>
      </c>
      <c r="H1994" s="847">
        <v>1</v>
      </c>
      <c r="I1994" s="848">
        <v>0.19</v>
      </c>
      <c r="J1994" s="848">
        <v>0.19</v>
      </c>
    </row>
    <row r="1995" spans="1:10" ht="24" customHeight="1" x14ac:dyDescent="0.2">
      <c r="A1995" s="849" t="s">
        <v>13199</v>
      </c>
      <c r="B1995" s="850" t="s">
        <v>13226</v>
      </c>
      <c r="C1995" s="849" t="s">
        <v>7</v>
      </c>
      <c r="D1995" s="849" t="s">
        <v>5105</v>
      </c>
      <c r="E1995" s="851" t="s">
        <v>13206</v>
      </c>
      <c r="F1995" s="851"/>
      <c r="G1995" s="852" t="s">
        <v>23</v>
      </c>
      <c r="H1995" s="853">
        <v>1</v>
      </c>
      <c r="I1995" s="854">
        <v>0.96</v>
      </c>
      <c r="J1995" s="854">
        <v>0.96</v>
      </c>
    </row>
    <row r="1996" spans="1:10" ht="24" customHeight="1" x14ac:dyDescent="0.2">
      <c r="A1996" s="849" t="s">
        <v>13199</v>
      </c>
      <c r="B1996" s="850" t="s">
        <v>13970</v>
      </c>
      <c r="C1996" s="849" t="s">
        <v>7</v>
      </c>
      <c r="D1996" s="849" t="s">
        <v>6849</v>
      </c>
      <c r="E1996" s="851" t="s">
        <v>13201</v>
      </c>
      <c r="F1996" s="851"/>
      <c r="G1996" s="852" t="s">
        <v>23</v>
      </c>
      <c r="H1996" s="853">
        <v>1</v>
      </c>
      <c r="I1996" s="854">
        <v>0.57999999999999996</v>
      </c>
      <c r="J1996" s="854">
        <v>0.57999999999999996</v>
      </c>
    </row>
    <row r="1997" spans="1:10" ht="24" customHeight="1" x14ac:dyDescent="0.2">
      <c r="A1997" s="849" t="s">
        <v>13199</v>
      </c>
      <c r="B1997" s="850" t="s">
        <v>13205</v>
      </c>
      <c r="C1997" s="849" t="s">
        <v>7</v>
      </c>
      <c r="D1997" s="849" t="s">
        <v>6808</v>
      </c>
      <c r="E1997" s="851" t="s">
        <v>13206</v>
      </c>
      <c r="F1997" s="851"/>
      <c r="G1997" s="852" t="s">
        <v>23</v>
      </c>
      <c r="H1997" s="853">
        <v>1</v>
      </c>
      <c r="I1997" s="854">
        <v>0.55000000000000004</v>
      </c>
      <c r="J1997" s="854">
        <v>0.55000000000000004</v>
      </c>
    </row>
    <row r="1998" spans="1:10" ht="24" customHeight="1" x14ac:dyDescent="0.2">
      <c r="A1998" s="849" t="s">
        <v>13199</v>
      </c>
      <c r="B1998" s="850" t="s">
        <v>13971</v>
      </c>
      <c r="C1998" s="849" t="s">
        <v>7</v>
      </c>
      <c r="D1998" s="849" t="s">
        <v>6736</v>
      </c>
      <c r="E1998" s="851" t="s">
        <v>13201</v>
      </c>
      <c r="F1998" s="851"/>
      <c r="G1998" s="852" t="s">
        <v>23</v>
      </c>
      <c r="H1998" s="853">
        <v>1</v>
      </c>
      <c r="I1998" s="854">
        <v>0.95</v>
      </c>
      <c r="J1998" s="854">
        <v>0.95</v>
      </c>
    </row>
    <row r="1999" spans="1:10" ht="24" customHeight="1" x14ac:dyDescent="0.2">
      <c r="A1999" s="849" t="s">
        <v>13199</v>
      </c>
      <c r="B1999" s="850" t="s">
        <v>13972</v>
      </c>
      <c r="C1999" s="849" t="s">
        <v>7</v>
      </c>
      <c r="D1999" s="849" t="s">
        <v>8051</v>
      </c>
      <c r="E1999" s="851" t="s">
        <v>13203</v>
      </c>
      <c r="F1999" s="851"/>
      <c r="G1999" s="852" t="s">
        <v>23</v>
      </c>
      <c r="H1999" s="853">
        <v>1</v>
      </c>
      <c r="I1999" s="854">
        <v>12.78</v>
      </c>
      <c r="J1999" s="854">
        <v>12.78</v>
      </c>
    </row>
    <row r="2000" spans="1:10" ht="24" customHeight="1" x14ac:dyDescent="0.2">
      <c r="A2000" s="849" t="s">
        <v>13199</v>
      </c>
      <c r="B2000" s="850" t="s">
        <v>13207</v>
      </c>
      <c r="C2000" s="849" t="s">
        <v>7</v>
      </c>
      <c r="D2000" s="849" t="s">
        <v>8485</v>
      </c>
      <c r="E2000" s="851" t="s">
        <v>13208</v>
      </c>
      <c r="F2000" s="851"/>
      <c r="G2000" s="852" t="s">
        <v>23</v>
      </c>
      <c r="H2000" s="853">
        <v>1</v>
      </c>
      <c r="I2000" s="854">
        <v>0.06</v>
      </c>
      <c r="J2000" s="854">
        <v>0.06</v>
      </c>
    </row>
    <row r="2001" spans="1:10" ht="24" customHeight="1" x14ac:dyDescent="0.2">
      <c r="A2001" s="849" t="s">
        <v>13199</v>
      </c>
      <c r="B2001" s="850" t="s">
        <v>13229</v>
      </c>
      <c r="C2001" s="849" t="s">
        <v>7</v>
      </c>
      <c r="D2001" s="849" t="s">
        <v>9025</v>
      </c>
      <c r="E2001" s="851" t="s">
        <v>13230</v>
      </c>
      <c r="F2001" s="851"/>
      <c r="G2001" s="852" t="s">
        <v>23</v>
      </c>
      <c r="H2001" s="853">
        <v>1</v>
      </c>
      <c r="I2001" s="854">
        <v>0.71</v>
      </c>
      <c r="J2001" s="854">
        <v>0.71</v>
      </c>
    </row>
    <row r="2002" spans="1:10" ht="25.5" x14ac:dyDescent="0.2">
      <c r="A2002" s="855"/>
      <c r="B2002" s="855"/>
      <c r="C2002" s="855"/>
      <c r="D2002" s="855"/>
      <c r="E2002" s="855" t="s">
        <v>13209</v>
      </c>
      <c r="F2002" s="856">
        <v>7.05</v>
      </c>
      <c r="G2002" s="855" t="s">
        <v>13210</v>
      </c>
      <c r="H2002" s="856">
        <v>5.92</v>
      </c>
      <c r="I2002" s="855" t="s">
        <v>13211</v>
      </c>
      <c r="J2002" s="856">
        <v>12.97</v>
      </c>
    </row>
    <row r="2003" spans="1:10" ht="13.5" thickBot="1" x14ac:dyDescent="0.25">
      <c r="A2003" s="855"/>
      <c r="B2003" s="855"/>
      <c r="C2003" s="855"/>
      <c r="D2003" s="855"/>
      <c r="E2003" s="855" t="s">
        <v>13212</v>
      </c>
      <c r="F2003" s="856">
        <v>4.7386720000000002</v>
      </c>
      <c r="G2003" s="855"/>
      <c r="H2003" s="857" t="s">
        <v>13213</v>
      </c>
      <c r="I2003" s="857"/>
      <c r="J2003" s="856">
        <v>21.52</v>
      </c>
    </row>
    <row r="2004" spans="1:10" ht="0.95" customHeight="1" thickTop="1" x14ac:dyDescent="0.2">
      <c r="A2004" s="858"/>
      <c r="B2004" s="858"/>
      <c r="C2004" s="858"/>
      <c r="D2004" s="858"/>
      <c r="E2004" s="858"/>
      <c r="F2004" s="858"/>
      <c r="G2004" s="858"/>
      <c r="H2004" s="858"/>
      <c r="I2004" s="858"/>
      <c r="J2004" s="858"/>
    </row>
    <row r="2005" spans="1:10" ht="18" customHeight="1" x14ac:dyDescent="0.2">
      <c r="A2005" s="833" t="s">
        <v>13973</v>
      </c>
      <c r="B2005" s="834" t="s">
        <v>13186</v>
      </c>
      <c r="C2005" s="833" t="s">
        <v>13187</v>
      </c>
      <c r="D2005" s="833" t="s">
        <v>13188</v>
      </c>
      <c r="E2005" s="835" t="s">
        <v>13189</v>
      </c>
      <c r="F2005" s="835"/>
      <c r="G2005" s="836" t="s">
        <v>13190</v>
      </c>
      <c r="H2005" s="834" t="s">
        <v>13191</v>
      </c>
      <c r="I2005" s="834" t="s">
        <v>13192</v>
      </c>
      <c r="J2005" s="834" t="s">
        <v>13193</v>
      </c>
    </row>
    <row r="2006" spans="1:10" ht="24" customHeight="1" x14ac:dyDescent="0.2">
      <c r="A2006" s="837" t="s">
        <v>13194</v>
      </c>
      <c r="B2006" s="838" t="s">
        <v>13271</v>
      </c>
      <c r="C2006" s="837" t="s">
        <v>7</v>
      </c>
      <c r="D2006" s="837" t="s">
        <v>77</v>
      </c>
      <c r="E2006" s="839" t="s">
        <v>13272</v>
      </c>
      <c r="F2006" s="839"/>
      <c r="G2006" s="840" t="s">
        <v>50</v>
      </c>
      <c r="H2006" s="841">
        <v>1</v>
      </c>
      <c r="I2006" s="842">
        <v>14.31</v>
      </c>
      <c r="J2006" s="842">
        <v>14.31</v>
      </c>
    </row>
    <row r="2007" spans="1:10" ht="24" customHeight="1" x14ac:dyDescent="0.2">
      <c r="A2007" s="843" t="s">
        <v>13197</v>
      </c>
      <c r="B2007" s="844" t="s">
        <v>13974</v>
      </c>
      <c r="C2007" s="843" t="s">
        <v>7</v>
      </c>
      <c r="D2007" s="843" t="s">
        <v>916</v>
      </c>
      <c r="E2007" s="845" t="s">
        <v>13272</v>
      </c>
      <c r="F2007" s="845"/>
      <c r="G2007" s="846" t="s">
        <v>23</v>
      </c>
      <c r="H2007" s="847">
        <v>1</v>
      </c>
      <c r="I2007" s="848">
        <v>2.08</v>
      </c>
      <c r="J2007" s="848">
        <v>2.08</v>
      </c>
    </row>
    <row r="2008" spans="1:10" ht="24" customHeight="1" x14ac:dyDescent="0.2">
      <c r="A2008" s="843" t="s">
        <v>13197</v>
      </c>
      <c r="B2008" s="844" t="s">
        <v>13975</v>
      </c>
      <c r="C2008" s="843" t="s">
        <v>7</v>
      </c>
      <c r="D2008" s="843" t="s">
        <v>2959</v>
      </c>
      <c r="E2008" s="845" t="s">
        <v>13272</v>
      </c>
      <c r="F2008" s="845"/>
      <c r="G2008" s="846" t="s">
        <v>23</v>
      </c>
      <c r="H2008" s="847">
        <v>1</v>
      </c>
      <c r="I2008" s="848">
        <v>0.2</v>
      </c>
      <c r="J2008" s="848">
        <v>0.2</v>
      </c>
    </row>
    <row r="2009" spans="1:10" ht="24" customHeight="1" x14ac:dyDescent="0.2">
      <c r="A2009" s="843" t="s">
        <v>13197</v>
      </c>
      <c r="B2009" s="844" t="s">
        <v>13976</v>
      </c>
      <c r="C2009" s="843" t="s">
        <v>7</v>
      </c>
      <c r="D2009" s="843" t="s">
        <v>2958</v>
      </c>
      <c r="E2009" s="845" t="s">
        <v>13272</v>
      </c>
      <c r="F2009" s="845"/>
      <c r="G2009" s="846" t="s">
        <v>23</v>
      </c>
      <c r="H2009" s="847">
        <v>1</v>
      </c>
      <c r="I2009" s="848">
        <v>1.66</v>
      </c>
      <c r="J2009" s="848">
        <v>1.66</v>
      </c>
    </row>
    <row r="2010" spans="1:10" ht="24" customHeight="1" x14ac:dyDescent="0.2">
      <c r="A2010" s="843" t="s">
        <v>13197</v>
      </c>
      <c r="B2010" s="844" t="s">
        <v>13977</v>
      </c>
      <c r="C2010" s="843" t="s">
        <v>7</v>
      </c>
      <c r="D2010" s="843" t="s">
        <v>210</v>
      </c>
      <c r="E2010" s="845" t="s">
        <v>13196</v>
      </c>
      <c r="F2010" s="845"/>
      <c r="G2010" s="846" t="s">
        <v>23</v>
      </c>
      <c r="H2010" s="847">
        <v>1</v>
      </c>
      <c r="I2010" s="848">
        <v>10.37</v>
      </c>
      <c r="J2010" s="848">
        <v>10.37</v>
      </c>
    </row>
    <row r="2011" spans="1:10" ht="25.5" x14ac:dyDescent="0.2">
      <c r="A2011" s="855"/>
      <c r="B2011" s="855"/>
      <c r="C2011" s="855"/>
      <c r="D2011" s="855"/>
      <c r="E2011" s="855" t="s">
        <v>13209</v>
      </c>
      <c r="F2011" s="856">
        <v>4.05</v>
      </c>
      <c r="G2011" s="855" t="s">
        <v>13210</v>
      </c>
      <c r="H2011" s="856">
        <v>3.4</v>
      </c>
      <c r="I2011" s="855" t="s">
        <v>13211</v>
      </c>
      <c r="J2011" s="856">
        <v>7.45</v>
      </c>
    </row>
    <row r="2012" spans="1:10" ht="13.5" thickBot="1" x14ac:dyDescent="0.25">
      <c r="A2012" s="855"/>
      <c r="B2012" s="855"/>
      <c r="C2012" s="855"/>
      <c r="D2012" s="855"/>
      <c r="E2012" s="855" t="s">
        <v>13212</v>
      </c>
      <c r="F2012" s="856">
        <v>4.0411440000000001</v>
      </c>
      <c r="G2012" s="855"/>
      <c r="H2012" s="857" t="s">
        <v>13213</v>
      </c>
      <c r="I2012" s="857"/>
      <c r="J2012" s="856">
        <v>18.350000000000001</v>
      </c>
    </row>
    <row r="2013" spans="1:10" ht="0.95" customHeight="1" thickTop="1" x14ac:dyDescent="0.2">
      <c r="A2013" s="858"/>
      <c r="B2013" s="858"/>
      <c r="C2013" s="858"/>
      <c r="D2013" s="858"/>
      <c r="E2013" s="858"/>
      <c r="F2013" s="858"/>
      <c r="G2013" s="858"/>
      <c r="H2013" s="858"/>
      <c r="I2013" s="858"/>
      <c r="J2013" s="858"/>
    </row>
    <row r="2014" spans="1:10" ht="18" customHeight="1" x14ac:dyDescent="0.2">
      <c r="A2014" s="833" t="s">
        <v>13973</v>
      </c>
      <c r="B2014" s="834" t="s">
        <v>13186</v>
      </c>
      <c r="C2014" s="833" t="s">
        <v>13187</v>
      </c>
      <c r="D2014" s="833" t="s">
        <v>13188</v>
      </c>
      <c r="E2014" s="835" t="s">
        <v>13189</v>
      </c>
      <c r="F2014" s="835"/>
      <c r="G2014" s="836" t="s">
        <v>13190</v>
      </c>
      <c r="H2014" s="834" t="s">
        <v>13191</v>
      </c>
      <c r="I2014" s="834" t="s">
        <v>13192</v>
      </c>
      <c r="J2014" s="834" t="s">
        <v>13193</v>
      </c>
    </row>
    <row r="2015" spans="1:10" ht="36" customHeight="1" x14ac:dyDescent="0.2">
      <c r="A2015" s="837" t="s">
        <v>13194</v>
      </c>
      <c r="B2015" s="838" t="s">
        <v>13729</v>
      </c>
      <c r="C2015" s="837" t="s">
        <v>7</v>
      </c>
      <c r="D2015" s="837" t="s">
        <v>3013</v>
      </c>
      <c r="E2015" s="839" t="s">
        <v>13272</v>
      </c>
      <c r="F2015" s="839"/>
      <c r="G2015" s="840" t="s">
        <v>67</v>
      </c>
      <c r="H2015" s="841">
        <v>1</v>
      </c>
      <c r="I2015" s="842">
        <v>0.46</v>
      </c>
      <c r="J2015" s="842">
        <v>0.46</v>
      </c>
    </row>
    <row r="2016" spans="1:10" ht="36" customHeight="1" x14ac:dyDescent="0.2">
      <c r="A2016" s="843" t="s">
        <v>13197</v>
      </c>
      <c r="B2016" s="844" t="s">
        <v>13978</v>
      </c>
      <c r="C2016" s="843" t="s">
        <v>7</v>
      </c>
      <c r="D2016" s="843" t="s">
        <v>3009</v>
      </c>
      <c r="E2016" s="845" t="s">
        <v>13272</v>
      </c>
      <c r="F2016" s="845"/>
      <c r="G2016" s="846" t="s">
        <v>23</v>
      </c>
      <c r="H2016" s="847">
        <v>1</v>
      </c>
      <c r="I2016" s="848">
        <v>0.05</v>
      </c>
      <c r="J2016" s="848">
        <v>0.05</v>
      </c>
    </row>
    <row r="2017" spans="1:10" ht="36" customHeight="1" x14ac:dyDescent="0.2">
      <c r="A2017" s="843" t="s">
        <v>13197</v>
      </c>
      <c r="B2017" s="844" t="s">
        <v>13979</v>
      </c>
      <c r="C2017" s="843" t="s">
        <v>7</v>
      </c>
      <c r="D2017" s="843" t="s">
        <v>3008</v>
      </c>
      <c r="E2017" s="845" t="s">
        <v>13272</v>
      </c>
      <c r="F2017" s="845"/>
      <c r="G2017" s="846" t="s">
        <v>23</v>
      </c>
      <c r="H2017" s="847">
        <v>1</v>
      </c>
      <c r="I2017" s="848">
        <v>0.41</v>
      </c>
      <c r="J2017" s="848">
        <v>0.41</v>
      </c>
    </row>
    <row r="2018" spans="1:10" ht="25.5" x14ac:dyDescent="0.2">
      <c r="A2018" s="855"/>
      <c r="B2018" s="855"/>
      <c r="C2018" s="855"/>
      <c r="D2018" s="855"/>
      <c r="E2018" s="855" t="s">
        <v>13209</v>
      </c>
      <c r="F2018" s="856">
        <v>0</v>
      </c>
      <c r="G2018" s="855" t="s">
        <v>13210</v>
      </c>
      <c r="H2018" s="856">
        <v>0</v>
      </c>
      <c r="I2018" s="855" t="s">
        <v>13211</v>
      </c>
      <c r="J2018" s="856">
        <v>0</v>
      </c>
    </row>
    <row r="2019" spans="1:10" ht="13.5" thickBot="1" x14ac:dyDescent="0.25">
      <c r="A2019" s="855"/>
      <c r="B2019" s="855"/>
      <c r="C2019" s="855"/>
      <c r="D2019" s="855"/>
      <c r="E2019" s="855" t="s">
        <v>13212</v>
      </c>
      <c r="F2019" s="856">
        <v>0.12990399999999999</v>
      </c>
      <c r="G2019" s="855"/>
      <c r="H2019" s="857" t="s">
        <v>13213</v>
      </c>
      <c r="I2019" s="857"/>
      <c r="J2019" s="856">
        <v>0.59</v>
      </c>
    </row>
    <row r="2020" spans="1:10" ht="0.95" customHeight="1" thickTop="1" x14ac:dyDescent="0.2">
      <c r="A2020" s="858"/>
      <c r="B2020" s="858"/>
      <c r="C2020" s="858"/>
      <c r="D2020" s="858"/>
      <c r="E2020" s="858"/>
      <c r="F2020" s="858"/>
      <c r="G2020" s="858"/>
      <c r="H2020" s="858"/>
      <c r="I2020" s="858"/>
      <c r="J2020" s="858"/>
    </row>
    <row r="2021" spans="1:10" ht="18" customHeight="1" x14ac:dyDescent="0.2">
      <c r="A2021" s="833" t="s">
        <v>13973</v>
      </c>
      <c r="B2021" s="834" t="s">
        <v>13186</v>
      </c>
      <c r="C2021" s="833" t="s">
        <v>13187</v>
      </c>
      <c r="D2021" s="833" t="s">
        <v>13188</v>
      </c>
      <c r="E2021" s="835" t="s">
        <v>13189</v>
      </c>
      <c r="F2021" s="835"/>
      <c r="G2021" s="836" t="s">
        <v>13190</v>
      </c>
      <c r="H2021" s="834" t="s">
        <v>13191</v>
      </c>
      <c r="I2021" s="834" t="s">
        <v>13192</v>
      </c>
      <c r="J2021" s="834" t="s">
        <v>13193</v>
      </c>
    </row>
    <row r="2022" spans="1:10" ht="36" customHeight="1" x14ac:dyDescent="0.2">
      <c r="A2022" s="837" t="s">
        <v>13194</v>
      </c>
      <c r="B2022" s="838" t="s">
        <v>13730</v>
      </c>
      <c r="C2022" s="837" t="s">
        <v>7</v>
      </c>
      <c r="D2022" s="837" t="s">
        <v>3012</v>
      </c>
      <c r="E2022" s="839" t="s">
        <v>13272</v>
      </c>
      <c r="F2022" s="839"/>
      <c r="G2022" s="840" t="s">
        <v>50</v>
      </c>
      <c r="H2022" s="841">
        <v>1</v>
      </c>
      <c r="I2022" s="842">
        <v>2.86</v>
      </c>
      <c r="J2022" s="842">
        <v>2.86</v>
      </c>
    </row>
    <row r="2023" spans="1:10" ht="36" customHeight="1" x14ac:dyDescent="0.2">
      <c r="A2023" s="843" t="s">
        <v>13197</v>
      </c>
      <c r="B2023" s="844" t="s">
        <v>13978</v>
      </c>
      <c r="C2023" s="843" t="s">
        <v>7</v>
      </c>
      <c r="D2023" s="843" t="s">
        <v>3009</v>
      </c>
      <c r="E2023" s="845" t="s">
        <v>13272</v>
      </c>
      <c r="F2023" s="845"/>
      <c r="G2023" s="846" t="s">
        <v>23</v>
      </c>
      <c r="H2023" s="847">
        <v>1</v>
      </c>
      <c r="I2023" s="848">
        <v>0.05</v>
      </c>
      <c r="J2023" s="848">
        <v>0.05</v>
      </c>
    </row>
    <row r="2024" spans="1:10" ht="36" customHeight="1" x14ac:dyDescent="0.2">
      <c r="A2024" s="843" t="s">
        <v>13197</v>
      </c>
      <c r="B2024" s="844" t="s">
        <v>13980</v>
      </c>
      <c r="C2024" s="843" t="s">
        <v>7</v>
      </c>
      <c r="D2024" s="843" t="s">
        <v>3010</v>
      </c>
      <c r="E2024" s="845" t="s">
        <v>13272</v>
      </c>
      <c r="F2024" s="845"/>
      <c r="G2024" s="846" t="s">
        <v>23</v>
      </c>
      <c r="H2024" s="847">
        <v>1</v>
      </c>
      <c r="I2024" s="848">
        <v>0.32</v>
      </c>
      <c r="J2024" s="848">
        <v>0.32</v>
      </c>
    </row>
    <row r="2025" spans="1:10" ht="36" customHeight="1" x14ac:dyDescent="0.2">
      <c r="A2025" s="843" t="s">
        <v>13197</v>
      </c>
      <c r="B2025" s="844" t="s">
        <v>13981</v>
      </c>
      <c r="C2025" s="843" t="s">
        <v>7</v>
      </c>
      <c r="D2025" s="843" t="s">
        <v>3011</v>
      </c>
      <c r="E2025" s="845" t="s">
        <v>13272</v>
      </c>
      <c r="F2025" s="845"/>
      <c r="G2025" s="846" t="s">
        <v>23</v>
      </c>
      <c r="H2025" s="847">
        <v>1</v>
      </c>
      <c r="I2025" s="848">
        <v>2.08</v>
      </c>
      <c r="J2025" s="848">
        <v>2.08</v>
      </c>
    </row>
    <row r="2026" spans="1:10" ht="36" customHeight="1" x14ac:dyDescent="0.2">
      <c r="A2026" s="843" t="s">
        <v>13197</v>
      </c>
      <c r="B2026" s="844" t="s">
        <v>13979</v>
      </c>
      <c r="C2026" s="843" t="s">
        <v>7</v>
      </c>
      <c r="D2026" s="843" t="s">
        <v>3008</v>
      </c>
      <c r="E2026" s="845" t="s">
        <v>13272</v>
      </c>
      <c r="F2026" s="845"/>
      <c r="G2026" s="846" t="s">
        <v>23</v>
      </c>
      <c r="H2026" s="847">
        <v>1</v>
      </c>
      <c r="I2026" s="848">
        <v>0.41</v>
      </c>
      <c r="J2026" s="848">
        <v>0.41</v>
      </c>
    </row>
    <row r="2027" spans="1:10" ht="25.5" x14ac:dyDescent="0.2">
      <c r="A2027" s="855"/>
      <c r="B2027" s="855"/>
      <c r="C2027" s="855"/>
      <c r="D2027" s="855"/>
      <c r="E2027" s="855" t="s">
        <v>13209</v>
      </c>
      <c r="F2027" s="856">
        <v>0</v>
      </c>
      <c r="G2027" s="855" t="s">
        <v>13210</v>
      </c>
      <c r="H2027" s="856">
        <v>0</v>
      </c>
      <c r="I2027" s="855" t="s">
        <v>13211</v>
      </c>
      <c r="J2027" s="856">
        <v>0</v>
      </c>
    </row>
    <row r="2028" spans="1:10" ht="13.5" thickBot="1" x14ac:dyDescent="0.25">
      <c r="A2028" s="855"/>
      <c r="B2028" s="855"/>
      <c r="C2028" s="855"/>
      <c r="D2028" s="855"/>
      <c r="E2028" s="855" t="s">
        <v>13212</v>
      </c>
      <c r="F2028" s="856">
        <v>0.80766400000000005</v>
      </c>
      <c r="G2028" s="855"/>
      <c r="H2028" s="857" t="s">
        <v>13213</v>
      </c>
      <c r="I2028" s="857"/>
      <c r="J2028" s="856">
        <v>3.67</v>
      </c>
    </row>
    <row r="2029" spans="1:10" ht="0.95" customHeight="1" thickTop="1" x14ac:dyDescent="0.2">
      <c r="A2029" s="858"/>
      <c r="B2029" s="858"/>
      <c r="C2029" s="858"/>
      <c r="D2029" s="858"/>
      <c r="E2029" s="858"/>
      <c r="F2029" s="858"/>
      <c r="G2029" s="858"/>
      <c r="H2029" s="858"/>
      <c r="I2029" s="858"/>
      <c r="J2029" s="858"/>
    </row>
    <row r="2030" spans="1:10" ht="18" customHeight="1" x14ac:dyDescent="0.2">
      <c r="A2030" s="833" t="s">
        <v>13973</v>
      </c>
      <c r="B2030" s="834" t="s">
        <v>13186</v>
      </c>
      <c r="C2030" s="833" t="s">
        <v>13187</v>
      </c>
      <c r="D2030" s="833" t="s">
        <v>13188</v>
      </c>
      <c r="E2030" s="835" t="s">
        <v>13189</v>
      </c>
      <c r="F2030" s="835"/>
      <c r="G2030" s="836" t="s">
        <v>13190</v>
      </c>
      <c r="H2030" s="834" t="s">
        <v>13191</v>
      </c>
      <c r="I2030" s="834" t="s">
        <v>13192</v>
      </c>
      <c r="J2030" s="834" t="s">
        <v>13193</v>
      </c>
    </row>
    <row r="2031" spans="1:10" ht="36" customHeight="1" x14ac:dyDescent="0.2">
      <c r="A2031" s="837" t="s">
        <v>13194</v>
      </c>
      <c r="B2031" s="838" t="s">
        <v>13982</v>
      </c>
      <c r="C2031" s="837" t="s">
        <v>7</v>
      </c>
      <c r="D2031" s="837" t="s">
        <v>2396</v>
      </c>
      <c r="E2031" s="839" t="s">
        <v>13272</v>
      </c>
      <c r="F2031" s="839"/>
      <c r="G2031" s="840" t="s">
        <v>50</v>
      </c>
      <c r="H2031" s="841">
        <v>1</v>
      </c>
      <c r="I2031" s="842">
        <v>29.49</v>
      </c>
      <c r="J2031" s="842">
        <v>29.49</v>
      </c>
    </row>
    <row r="2032" spans="1:10" ht="36" customHeight="1" x14ac:dyDescent="0.2">
      <c r="A2032" s="843" t="s">
        <v>13197</v>
      </c>
      <c r="B2032" s="844" t="s">
        <v>13983</v>
      </c>
      <c r="C2032" s="843" t="s">
        <v>7</v>
      </c>
      <c r="D2032" s="843" t="s">
        <v>2395</v>
      </c>
      <c r="E2032" s="845" t="s">
        <v>13272</v>
      </c>
      <c r="F2032" s="845"/>
      <c r="G2032" s="846" t="s">
        <v>23</v>
      </c>
      <c r="H2032" s="847">
        <v>1</v>
      </c>
      <c r="I2032" s="848">
        <v>28.69</v>
      </c>
      <c r="J2032" s="848">
        <v>28.69</v>
      </c>
    </row>
    <row r="2033" spans="1:10" ht="36" customHeight="1" x14ac:dyDescent="0.2">
      <c r="A2033" s="843" t="s">
        <v>13197</v>
      </c>
      <c r="B2033" s="844" t="s">
        <v>13984</v>
      </c>
      <c r="C2033" s="843" t="s">
        <v>7</v>
      </c>
      <c r="D2033" s="843" t="s">
        <v>2393</v>
      </c>
      <c r="E2033" s="845" t="s">
        <v>13272</v>
      </c>
      <c r="F2033" s="845"/>
      <c r="G2033" s="846" t="s">
        <v>23</v>
      </c>
      <c r="H2033" s="847">
        <v>1</v>
      </c>
      <c r="I2033" s="848">
        <v>0.04</v>
      </c>
      <c r="J2033" s="848">
        <v>0.04</v>
      </c>
    </row>
    <row r="2034" spans="1:10" ht="36" customHeight="1" x14ac:dyDescent="0.2">
      <c r="A2034" s="843" t="s">
        <v>13197</v>
      </c>
      <c r="B2034" s="844" t="s">
        <v>13985</v>
      </c>
      <c r="C2034" s="843" t="s">
        <v>7</v>
      </c>
      <c r="D2034" s="843" t="s">
        <v>2392</v>
      </c>
      <c r="E2034" s="845" t="s">
        <v>13272</v>
      </c>
      <c r="F2034" s="845"/>
      <c r="G2034" s="846" t="s">
        <v>23</v>
      </c>
      <c r="H2034" s="847">
        <v>1</v>
      </c>
      <c r="I2034" s="848">
        <v>0.34</v>
      </c>
      <c r="J2034" s="848">
        <v>0.34</v>
      </c>
    </row>
    <row r="2035" spans="1:10" ht="36" customHeight="1" x14ac:dyDescent="0.2">
      <c r="A2035" s="843" t="s">
        <v>13197</v>
      </c>
      <c r="B2035" s="844" t="s">
        <v>13986</v>
      </c>
      <c r="C2035" s="843" t="s">
        <v>7</v>
      </c>
      <c r="D2035" s="843" t="s">
        <v>2394</v>
      </c>
      <c r="E2035" s="845" t="s">
        <v>13272</v>
      </c>
      <c r="F2035" s="845"/>
      <c r="G2035" s="846" t="s">
        <v>23</v>
      </c>
      <c r="H2035" s="847">
        <v>1</v>
      </c>
      <c r="I2035" s="848">
        <v>0.42</v>
      </c>
      <c r="J2035" s="848">
        <v>0.42</v>
      </c>
    </row>
    <row r="2036" spans="1:10" ht="25.5" x14ac:dyDescent="0.2">
      <c r="A2036" s="855"/>
      <c r="B2036" s="855"/>
      <c r="C2036" s="855"/>
      <c r="D2036" s="855"/>
      <c r="E2036" s="855" t="s">
        <v>13209</v>
      </c>
      <c r="F2036" s="856">
        <v>0</v>
      </c>
      <c r="G2036" s="855" t="s">
        <v>13210</v>
      </c>
      <c r="H2036" s="856">
        <v>0</v>
      </c>
      <c r="I2036" s="855" t="s">
        <v>13211</v>
      </c>
      <c r="J2036" s="856">
        <v>0</v>
      </c>
    </row>
    <row r="2037" spans="1:10" ht="13.5" thickBot="1" x14ac:dyDescent="0.25">
      <c r="A2037" s="855"/>
      <c r="B2037" s="855"/>
      <c r="C2037" s="855"/>
      <c r="D2037" s="855"/>
      <c r="E2037" s="855" t="s">
        <v>13212</v>
      </c>
      <c r="F2037" s="856">
        <v>8.3279759999999996</v>
      </c>
      <c r="G2037" s="855"/>
      <c r="H2037" s="857" t="s">
        <v>13213</v>
      </c>
      <c r="I2037" s="857"/>
      <c r="J2037" s="856">
        <v>37.82</v>
      </c>
    </row>
    <row r="2038" spans="1:10" ht="0.95" customHeight="1" thickTop="1" x14ac:dyDescent="0.2">
      <c r="A2038" s="858"/>
      <c r="B2038" s="858"/>
      <c r="C2038" s="858"/>
      <c r="D2038" s="858"/>
      <c r="E2038" s="858"/>
      <c r="F2038" s="858"/>
      <c r="G2038" s="858"/>
      <c r="H2038" s="858"/>
      <c r="I2038" s="858"/>
      <c r="J2038" s="858"/>
    </row>
    <row r="2039" spans="1:10" ht="18" customHeight="1" x14ac:dyDescent="0.2">
      <c r="A2039" s="833" t="s">
        <v>13973</v>
      </c>
      <c r="B2039" s="834" t="s">
        <v>13186</v>
      </c>
      <c r="C2039" s="833" t="s">
        <v>13187</v>
      </c>
      <c r="D2039" s="833" t="s">
        <v>13188</v>
      </c>
      <c r="E2039" s="835" t="s">
        <v>13189</v>
      </c>
      <c r="F2039" s="835"/>
      <c r="G2039" s="836" t="s">
        <v>13190</v>
      </c>
      <c r="H2039" s="834" t="s">
        <v>13191</v>
      </c>
      <c r="I2039" s="834" t="s">
        <v>13192</v>
      </c>
      <c r="J2039" s="834" t="s">
        <v>13193</v>
      </c>
    </row>
    <row r="2040" spans="1:10" ht="36" customHeight="1" x14ac:dyDescent="0.2">
      <c r="A2040" s="837" t="s">
        <v>13194</v>
      </c>
      <c r="B2040" s="838" t="s">
        <v>13987</v>
      </c>
      <c r="C2040" s="837" t="s">
        <v>7</v>
      </c>
      <c r="D2040" s="837" t="s">
        <v>1395</v>
      </c>
      <c r="E2040" s="839" t="s">
        <v>13272</v>
      </c>
      <c r="F2040" s="839"/>
      <c r="G2040" s="840" t="s">
        <v>50</v>
      </c>
      <c r="H2040" s="841">
        <v>1</v>
      </c>
      <c r="I2040" s="842">
        <v>112.19</v>
      </c>
      <c r="J2040" s="842">
        <v>112.19</v>
      </c>
    </row>
    <row r="2041" spans="1:10" ht="36" customHeight="1" x14ac:dyDescent="0.2">
      <c r="A2041" s="843" t="s">
        <v>13197</v>
      </c>
      <c r="B2041" s="844" t="s">
        <v>13988</v>
      </c>
      <c r="C2041" s="843" t="s">
        <v>7</v>
      </c>
      <c r="D2041" s="843" t="s">
        <v>1393</v>
      </c>
      <c r="E2041" s="845" t="s">
        <v>13272</v>
      </c>
      <c r="F2041" s="845"/>
      <c r="G2041" s="846" t="s">
        <v>23</v>
      </c>
      <c r="H2041" s="847">
        <v>1</v>
      </c>
      <c r="I2041" s="848">
        <v>45.83</v>
      </c>
      <c r="J2041" s="848">
        <v>45.83</v>
      </c>
    </row>
    <row r="2042" spans="1:10" ht="36" customHeight="1" x14ac:dyDescent="0.2">
      <c r="A2042" s="843" t="s">
        <v>13197</v>
      </c>
      <c r="B2042" s="844" t="s">
        <v>13989</v>
      </c>
      <c r="C2042" s="843" t="s">
        <v>7</v>
      </c>
      <c r="D2042" s="843" t="s">
        <v>1390</v>
      </c>
      <c r="E2042" s="845" t="s">
        <v>13272</v>
      </c>
      <c r="F2042" s="845"/>
      <c r="G2042" s="846" t="s">
        <v>23</v>
      </c>
      <c r="H2042" s="847">
        <v>1</v>
      </c>
      <c r="I2042" s="848">
        <v>28.51</v>
      </c>
      <c r="J2042" s="848">
        <v>28.51</v>
      </c>
    </row>
    <row r="2043" spans="1:10" ht="48" customHeight="1" x14ac:dyDescent="0.2">
      <c r="A2043" s="843" t="s">
        <v>13197</v>
      </c>
      <c r="B2043" s="844" t="s">
        <v>13990</v>
      </c>
      <c r="C2043" s="843" t="s">
        <v>7</v>
      </c>
      <c r="D2043" s="843" t="s">
        <v>1392</v>
      </c>
      <c r="E2043" s="845" t="s">
        <v>13272</v>
      </c>
      <c r="F2043" s="845"/>
      <c r="G2043" s="846" t="s">
        <v>23</v>
      </c>
      <c r="H2043" s="847">
        <v>1</v>
      </c>
      <c r="I2043" s="848">
        <v>2</v>
      </c>
      <c r="J2043" s="848">
        <v>2</v>
      </c>
    </row>
    <row r="2044" spans="1:10" ht="48" customHeight="1" x14ac:dyDescent="0.2">
      <c r="A2044" s="843" t="s">
        <v>13197</v>
      </c>
      <c r="B2044" s="844" t="s">
        <v>13991</v>
      </c>
      <c r="C2044" s="843" t="s">
        <v>7</v>
      </c>
      <c r="D2044" s="843" t="s">
        <v>1394</v>
      </c>
      <c r="E2044" s="845" t="s">
        <v>13272</v>
      </c>
      <c r="F2044" s="845"/>
      <c r="G2044" s="846" t="s">
        <v>23</v>
      </c>
      <c r="H2044" s="847">
        <v>1</v>
      </c>
      <c r="I2044" s="848">
        <v>18.77</v>
      </c>
      <c r="J2044" s="848">
        <v>18.77</v>
      </c>
    </row>
    <row r="2045" spans="1:10" ht="36" customHeight="1" x14ac:dyDescent="0.2">
      <c r="A2045" s="843" t="s">
        <v>13197</v>
      </c>
      <c r="B2045" s="844" t="s">
        <v>13992</v>
      </c>
      <c r="C2045" s="843" t="s">
        <v>7</v>
      </c>
      <c r="D2045" s="843" t="s">
        <v>1391</v>
      </c>
      <c r="E2045" s="845" t="s">
        <v>13272</v>
      </c>
      <c r="F2045" s="845"/>
      <c r="G2045" s="846" t="s">
        <v>23</v>
      </c>
      <c r="H2045" s="847">
        <v>1</v>
      </c>
      <c r="I2045" s="848">
        <v>5.13</v>
      </c>
      <c r="J2045" s="848">
        <v>5.13</v>
      </c>
    </row>
    <row r="2046" spans="1:10" ht="24" customHeight="1" x14ac:dyDescent="0.2">
      <c r="A2046" s="843" t="s">
        <v>13197</v>
      </c>
      <c r="B2046" s="844" t="s">
        <v>13993</v>
      </c>
      <c r="C2046" s="843" t="s">
        <v>7</v>
      </c>
      <c r="D2046" s="843" t="s">
        <v>208</v>
      </c>
      <c r="E2046" s="845" t="s">
        <v>13196</v>
      </c>
      <c r="F2046" s="845"/>
      <c r="G2046" s="846" t="s">
        <v>23</v>
      </c>
      <c r="H2046" s="847">
        <v>1</v>
      </c>
      <c r="I2046" s="848">
        <v>11.95</v>
      </c>
      <c r="J2046" s="848">
        <v>11.95</v>
      </c>
    </row>
    <row r="2047" spans="1:10" ht="25.5" x14ac:dyDescent="0.2">
      <c r="A2047" s="855"/>
      <c r="B2047" s="855"/>
      <c r="C2047" s="855"/>
      <c r="D2047" s="855"/>
      <c r="E2047" s="855" t="s">
        <v>13209</v>
      </c>
      <c r="F2047" s="856">
        <v>4.91</v>
      </c>
      <c r="G2047" s="855" t="s">
        <v>13210</v>
      </c>
      <c r="H2047" s="856">
        <v>4.12</v>
      </c>
      <c r="I2047" s="855" t="s">
        <v>13211</v>
      </c>
      <c r="J2047" s="856">
        <v>9.0299999999999994</v>
      </c>
    </row>
    <row r="2048" spans="1:10" ht="13.5" thickBot="1" x14ac:dyDescent="0.25">
      <c r="A2048" s="855"/>
      <c r="B2048" s="855"/>
      <c r="C2048" s="855"/>
      <c r="D2048" s="855"/>
      <c r="E2048" s="855" t="s">
        <v>13212</v>
      </c>
      <c r="F2048" s="856">
        <v>31.682455999999998</v>
      </c>
      <c r="G2048" s="855"/>
      <c r="H2048" s="857" t="s">
        <v>13213</v>
      </c>
      <c r="I2048" s="857"/>
      <c r="J2048" s="856">
        <v>143.87</v>
      </c>
    </row>
    <row r="2049" spans="1:10" ht="0.95" customHeight="1" thickTop="1" x14ac:dyDescent="0.2">
      <c r="A2049" s="858"/>
      <c r="B2049" s="858"/>
      <c r="C2049" s="858"/>
      <c r="D2049" s="858"/>
      <c r="E2049" s="858"/>
      <c r="F2049" s="858"/>
      <c r="G2049" s="858"/>
      <c r="H2049" s="858"/>
      <c r="I2049" s="858"/>
      <c r="J2049" s="858"/>
    </row>
    <row r="2050" spans="1:10" ht="18" customHeight="1" x14ac:dyDescent="0.2">
      <c r="A2050" s="833" t="s">
        <v>13973</v>
      </c>
      <c r="B2050" s="834" t="s">
        <v>13186</v>
      </c>
      <c r="C2050" s="833" t="s">
        <v>13187</v>
      </c>
      <c r="D2050" s="833" t="s">
        <v>13188</v>
      </c>
      <c r="E2050" s="835" t="s">
        <v>13189</v>
      </c>
      <c r="F2050" s="835"/>
      <c r="G2050" s="836" t="s">
        <v>13190</v>
      </c>
      <c r="H2050" s="834" t="s">
        <v>13191</v>
      </c>
      <c r="I2050" s="834" t="s">
        <v>13192</v>
      </c>
      <c r="J2050" s="834" t="s">
        <v>13193</v>
      </c>
    </row>
    <row r="2051" spans="1:10" ht="24" customHeight="1" x14ac:dyDescent="0.2">
      <c r="A2051" s="837" t="s">
        <v>13194</v>
      </c>
      <c r="B2051" s="838" t="s">
        <v>13273</v>
      </c>
      <c r="C2051" s="837" t="s">
        <v>7</v>
      </c>
      <c r="D2051" s="837" t="s">
        <v>91</v>
      </c>
      <c r="E2051" s="839" t="s">
        <v>13272</v>
      </c>
      <c r="F2051" s="839"/>
      <c r="G2051" s="840" t="s">
        <v>67</v>
      </c>
      <c r="H2051" s="841">
        <v>1</v>
      </c>
      <c r="I2051" s="842">
        <v>12.23</v>
      </c>
      <c r="J2051" s="842">
        <v>12.23</v>
      </c>
    </row>
    <row r="2052" spans="1:10" ht="24" customHeight="1" x14ac:dyDescent="0.2">
      <c r="A2052" s="843" t="s">
        <v>13197</v>
      </c>
      <c r="B2052" s="844" t="s">
        <v>13975</v>
      </c>
      <c r="C2052" s="843" t="s">
        <v>7</v>
      </c>
      <c r="D2052" s="843" t="s">
        <v>2959</v>
      </c>
      <c r="E2052" s="845" t="s">
        <v>13272</v>
      </c>
      <c r="F2052" s="845"/>
      <c r="G2052" s="846" t="s">
        <v>23</v>
      </c>
      <c r="H2052" s="847">
        <v>1</v>
      </c>
      <c r="I2052" s="848">
        <v>0.2</v>
      </c>
      <c r="J2052" s="848">
        <v>0.2</v>
      </c>
    </row>
    <row r="2053" spans="1:10" ht="24" customHeight="1" x14ac:dyDescent="0.2">
      <c r="A2053" s="843" t="s">
        <v>13197</v>
      </c>
      <c r="B2053" s="844" t="s">
        <v>13976</v>
      </c>
      <c r="C2053" s="843" t="s">
        <v>7</v>
      </c>
      <c r="D2053" s="843" t="s">
        <v>2958</v>
      </c>
      <c r="E2053" s="845" t="s">
        <v>13272</v>
      </c>
      <c r="F2053" s="845"/>
      <c r="G2053" s="846" t="s">
        <v>23</v>
      </c>
      <c r="H2053" s="847">
        <v>1</v>
      </c>
      <c r="I2053" s="848">
        <v>1.66</v>
      </c>
      <c r="J2053" s="848">
        <v>1.66</v>
      </c>
    </row>
    <row r="2054" spans="1:10" ht="24" customHeight="1" x14ac:dyDescent="0.2">
      <c r="A2054" s="843" t="s">
        <v>13197</v>
      </c>
      <c r="B2054" s="844" t="s">
        <v>13977</v>
      </c>
      <c r="C2054" s="843" t="s">
        <v>7</v>
      </c>
      <c r="D2054" s="843" t="s">
        <v>210</v>
      </c>
      <c r="E2054" s="845" t="s">
        <v>13196</v>
      </c>
      <c r="F2054" s="845"/>
      <c r="G2054" s="846" t="s">
        <v>23</v>
      </c>
      <c r="H2054" s="847">
        <v>1</v>
      </c>
      <c r="I2054" s="848">
        <v>10.37</v>
      </c>
      <c r="J2054" s="848">
        <v>10.37</v>
      </c>
    </row>
    <row r="2055" spans="1:10" ht="25.5" x14ac:dyDescent="0.2">
      <c r="A2055" s="855"/>
      <c r="B2055" s="855"/>
      <c r="C2055" s="855"/>
      <c r="D2055" s="855"/>
      <c r="E2055" s="855" t="s">
        <v>13209</v>
      </c>
      <c r="F2055" s="856">
        <v>4.05</v>
      </c>
      <c r="G2055" s="855" t="s">
        <v>13210</v>
      </c>
      <c r="H2055" s="856">
        <v>3.4</v>
      </c>
      <c r="I2055" s="855" t="s">
        <v>13211</v>
      </c>
      <c r="J2055" s="856">
        <v>7.45</v>
      </c>
    </row>
    <row r="2056" spans="1:10" ht="13.5" thickBot="1" x14ac:dyDescent="0.25">
      <c r="A2056" s="855"/>
      <c r="B2056" s="855"/>
      <c r="C2056" s="855"/>
      <c r="D2056" s="855"/>
      <c r="E2056" s="855" t="s">
        <v>13212</v>
      </c>
      <c r="F2056" s="856">
        <v>3.4537520000000002</v>
      </c>
      <c r="G2056" s="855"/>
      <c r="H2056" s="857" t="s">
        <v>13213</v>
      </c>
      <c r="I2056" s="857"/>
      <c r="J2056" s="856">
        <v>15.68</v>
      </c>
    </row>
    <row r="2057" spans="1:10" ht="0.95" customHeight="1" thickTop="1" x14ac:dyDescent="0.2">
      <c r="A2057" s="858"/>
      <c r="B2057" s="858"/>
      <c r="C2057" s="858"/>
      <c r="D2057" s="858"/>
      <c r="E2057" s="858"/>
      <c r="F2057" s="858"/>
      <c r="G2057" s="858"/>
      <c r="H2057" s="858"/>
      <c r="I2057" s="858"/>
      <c r="J2057" s="858"/>
    </row>
    <row r="2058" spans="1:10" ht="18" customHeight="1" x14ac:dyDescent="0.2">
      <c r="A2058" s="833" t="s">
        <v>13973</v>
      </c>
      <c r="B2058" s="834" t="s">
        <v>13186</v>
      </c>
      <c r="C2058" s="833" t="s">
        <v>13187</v>
      </c>
      <c r="D2058" s="833" t="s">
        <v>13188</v>
      </c>
      <c r="E2058" s="835" t="s">
        <v>13189</v>
      </c>
      <c r="F2058" s="835"/>
      <c r="G2058" s="836" t="s">
        <v>13190</v>
      </c>
      <c r="H2058" s="834" t="s">
        <v>13191</v>
      </c>
      <c r="I2058" s="834" t="s">
        <v>13192</v>
      </c>
      <c r="J2058" s="834" t="s">
        <v>13193</v>
      </c>
    </row>
    <row r="2059" spans="1:10" ht="24" customHeight="1" x14ac:dyDescent="0.2">
      <c r="A2059" s="837" t="s">
        <v>13194</v>
      </c>
      <c r="B2059" s="838" t="s">
        <v>13994</v>
      </c>
      <c r="C2059" s="837" t="s">
        <v>7</v>
      </c>
      <c r="D2059" s="837" t="s">
        <v>4119</v>
      </c>
      <c r="E2059" s="839" t="s">
        <v>13301</v>
      </c>
      <c r="F2059" s="839"/>
      <c r="G2059" s="840" t="s">
        <v>13243</v>
      </c>
      <c r="H2059" s="841">
        <v>1</v>
      </c>
      <c r="I2059" s="842">
        <v>12.33</v>
      </c>
      <c r="J2059" s="842">
        <v>12.33</v>
      </c>
    </row>
    <row r="2060" spans="1:10" ht="36" customHeight="1" x14ac:dyDescent="0.2">
      <c r="A2060" s="843" t="s">
        <v>13197</v>
      </c>
      <c r="B2060" s="844" t="s">
        <v>13302</v>
      </c>
      <c r="C2060" s="843" t="s">
        <v>7</v>
      </c>
      <c r="D2060" s="843" t="s">
        <v>2941</v>
      </c>
      <c r="E2060" s="845" t="s">
        <v>13301</v>
      </c>
      <c r="F2060" s="845"/>
      <c r="G2060" s="846" t="s">
        <v>13268</v>
      </c>
      <c r="H2060" s="847">
        <v>3.39E-2</v>
      </c>
      <c r="I2060" s="848">
        <v>265.61</v>
      </c>
      <c r="J2060" s="848">
        <v>9.0041790000000006</v>
      </c>
    </row>
    <row r="2061" spans="1:10" ht="24" customHeight="1" x14ac:dyDescent="0.2">
      <c r="A2061" s="843" t="s">
        <v>13197</v>
      </c>
      <c r="B2061" s="844" t="s">
        <v>13244</v>
      </c>
      <c r="C2061" s="843" t="s">
        <v>7</v>
      </c>
      <c r="D2061" s="843" t="s">
        <v>25</v>
      </c>
      <c r="E2061" s="845" t="s">
        <v>13196</v>
      </c>
      <c r="F2061" s="845"/>
      <c r="G2061" s="846" t="s">
        <v>23</v>
      </c>
      <c r="H2061" s="847">
        <v>4.4400000000000002E-2</v>
      </c>
      <c r="I2061" s="848">
        <v>13.34</v>
      </c>
      <c r="J2061" s="848">
        <v>0.59229600000000004</v>
      </c>
    </row>
    <row r="2062" spans="1:10" ht="24" customHeight="1" x14ac:dyDescent="0.2">
      <c r="A2062" s="843" t="s">
        <v>13197</v>
      </c>
      <c r="B2062" s="844" t="s">
        <v>13252</v>
      </c>
      <c r="C2062" s="843" t="s">
        <v>7</v>
      </c>
      <c r="D2062" s="843" t="s">
        <v>53</v>
      </c>
      <c r="E2062" s="845" t="s">
        <v>13196</v>
      </c>
      <c r="F2062" s="845"/>
      <c r="G2062" s="846" t="s">
        <v>23</v>
      </c>
      <c r="H2062" s="847">
        <v>0.16309999999999999</v>
      </c>
      <c r="I2062" s="848">
        <v>16.78</v>
      </c>
      <c r="J2062" s="848">
        <v>2.736818</v>
      </c>
    </row>
    <row r="2063" spans="1:10" ht="25.5" x14ac:dyDescent="0.2">
      <c r="A2063" s="855"/>
      <c r="B2063" s="855"/>
      <c r="C2063" s="855"/>
      <c r="D2063" s="855"/>
      <c r="E2063" s="855" t="s">
        <v>13209</v>
      </c>
      <c r="F2063" s="856">
        <v>1.97</v>
      </c>
      <c r="G2063" s="855" t="s">
        <v>13210</v>
      </c>
      <c r="H2063" s="856">
        <v>1.67</v>
      </c>
      <c r="I2063" s="855" t="s">
        <v>13211</v>
      </c>
      <c r="J2063" s="856">
        <v>3.64</v>
      </c>
    </row>
    <row r="2064" spans="1:10" ht="13.5" thickBot="1" x14ac:dyDescent="0.25">
      <c r="A2064" s="855"/>
      <c r="B2064" s="855"/>
      <c r="C2064" s="855"/>
      <c r="D2064" s="855"/>
      <c r="E2064" s="855" t="s">
        <v>13212</v>
      </c>
      <c r="F2064" s="856">
        <v>3.481992</v>
      </c>
      <c r="G2064" s="855"/>
      <c r="H2064" s="857" t="s">
        <v>13213</v>
      </c>
      <c r="I2064" s="857"/>
      <c r="J2064" s="856">
        <v>15.81</v>
      </c>
    </row>
    <row r="2065" spans="1:10" ht="0.95" customHeight="1" thickTop="1" x14ac:dyDescent="0.2">
      <c r="A2065" s="858"/>
      <c r="B2065" s="858"/>
      <c r="C2065" s="858"/>
      <c r="D2065" s="858"/>
      <c r="E2065" s="858"/>
      <c r="F2065" s="858"/>
      <c r="G2065" s="858"/>
      <c r="H2065" s="858"/>
      <c r="I2065" s="858"/>
      <c r="J2065" s="858"/>
    </row>
    <row r="2066" spans="1:10" ht="18" customHeight="1" x14ac:dyDescent="0.2">
      <c r="A2066" s="833" t="s">
        <v>13973</v>
      </c>
      <c r="B2066" s="834" t="s">
        <v>13186</v>
      </c>
      <c r="C2066" s="833" t="s">
        <v>13187</v>
      </c>
      <c r="D2066" s="833" t="s">
        <v>13188</v>
      </c>
      <c r="E2066" s="835" t="s">
        <v>13189</v>
      </c>
      <c r="F2066" s="835"/>
      <c r="G2066" s="836" t="s">
        <v>13190</v>
      </c>
      <c r="H2066" s="834" t="s">
        <v>13191</v>
      </c>
      <c r="I2066" s="834" t="s">
        <v>13192</v>
      </c>
      <c r="J2066" s="834" t="s">
        <v>13193</v>
      </c>
    </row>
    <row r="2067" spans="1:10" ht="24" customHeight="1" x14ac:dyDescent="0.2">
      <c r="A2067" s="837" t="s">
        <v>13194</v>
      </c>
      <c r="B2067" s="838" t="s">
        <v>13995</v>
      </c>
      <c r="C2067" s="837" t="s">
        <v>7</v>
      </c>
      <c r="D2067" s="837" t="s">
        <v>631</v>
      </c>
      <c r="E2067" s="839" t="s">
        <v>13301</v>
      </c>
      <c r="F2067" s="839"/>
      <c r="G2067" s="840" t="s">
        <v>38</v>
      </c>
      <c r="H2067" s="841">
        <v>1</v>
      </c>
      <c r="I2067" s="842">
        <v>11.82</v>
      </c>
      <c r="J2067" s="842">
        <v>11.82</v>
      </c>
    </row>
    <row r="2068" spans="1:10" ht="48" customHeight="1" x14ac:dyDescent="0.2">
      <c r="A2068" s="843" t="s">
        <v>13197</v>
      </c>
      <c r="B2068" s="844" t="s">
        <v>13996</v>
      </c>
      <c r="C2068" s="843" t="s">
        <v>7</v>
      </c>
      <c r="D2068" s="843" t="s">
        <v>3160</v>
      </c>
      <c r="E2068" s="845" t="s">
        <v>13272</v>
      </c>
      <c r="F2068" s="845"/>
      <c r="G2068" s="846" t="s">
        <v>67</v>
      </c>
      <c r="H2068" s="847">
        <v>0.14599999999999999</v>
      </c>
      <c r="I2068" s="848">
        <v>11.72</v>
      </c>
      <c r="J2068" s="848">
        <v>1.71112</v>
      </c>
    </row>
    <row r="2069" spans="1:10" ht="48" customHeight="1" x14ac:dyDescent="0.2">
      <c r="A2069" s="843" t="s">
        <v>13197</v>
      </c>
      <c r="B2069" s="844" t="s">
        <v>13997</v>
      </c>
      <c r="C2069" s="843" t="s">
        <v>7</v>
      </c>
      <c r="D2069" s="843" t="s">
        <v>3159</v>
      </c>
      <c r="E2069" s="845" t="s">
        <v>13272</v>
      </c>
      <c r="F2069" s="845"/>
      <c r="G2069" s="846" t="s">
        <v>50</v>
      </c>
      <c r="H2069" s="847">
        <v>0.18</v>
      </c>
      <c r="I2069" s="848">
        <v>13.24</v>
      </c>
      <c r="J2069" s="848">
        <v>2.3832</v>
      </c>
    </row>
    <row r="2070" spans="1:10" ht="24" customHeight="1" x14ac:dyDescent="0.2">
      <c r="A2070" s="843" t="s">
        <v>13197</v>
      </c>
      <c r="B2070" s="844" t="s">
        <v>13244</v>
      </c>
      <c r="C2070" s="843" t="s">
        <v>7</v>
      </c>
      <c r="D2070" s="843" t="s">
        <v>25</v>
      </c>
      <c r="E2070" s="845" t="s">
        <v>13196</v>
      </c>
      <c r="F2070" s="845"/>
      <c r="G2070" s="846" t="s">
        <v>23</v>
      </c>
      <c r="H2070" s="847">
        <v>0.32600000000000001</v>
      </c>
      <c r="I2070" s="848">
        <v>13.34</v>
      </c>
      <c r="J2070" s="848">
        <v>4.34884</v>
      </c>
    </row>
    <row r="2071" spans="1:10" ht="24" customHeight="1" x14ac:dyDescent="0.2">
      <c r="A2071" s="843" t="s">
        <v>13197</v>
      </c>
      <c r="B2071" s="844" t="s">
        <v>13977</v>
      </c>
      <c r="C2071" s="843" t="s">
        <v>7</v>
      </c>
      <c r="D2071" s="843" t="s">
        <v>210</v>
      </c>
      <c r="E2071" s="845" t="s">
        <v>13196</v>
      </c>
      <c r="F2071" s="845"/>
      <c r="G2071" s="846" t="s">
        <v>23</v>
      </c>
      <c r="H2071" s="847">
        <v>0.32600000000000001</v>
      </c>
      <c r="I2071" s="848">
        <v>10.37</v>
      </c>
      <c r="J2071" s="848">
        <v>3.38062</v>
      </c>
    </row>
    <row r="2072" spans="1:10" ht="25.5" x14ac:dyDescent="0.2">
      <c r="A2072" s="855"/>
      <c r="B2072" s="855"/>
      <c r="C2072" s="855"/>
      <c r="D2072" s="855"/>
      <c r="E2072" s="855" t="s">
        <v>13209</v>
      </c>
      <c r="F2072" s="856">
        <v>4.3499999999999996</v>
      </c>
      <c r="G2072" s="855" t="s">
        <v>13210</v>
      </c>
      <c r="H2072" s="856">
        <v>3.65</v>
      </c>
      <c r="I2072" s="855" t="s">
        <v>13211</v>
      </c>
      <c r="J2072" s="856">
        <v>8</v>
      </c>
    </row>
    <row r="2073" spans="1:10" ht="13.5" thickBot="1" x14ac:dyDescent="0.25">
      <c r="A2073" s="855"/>
      <c r="B2073" s="855"/>
      <c r="C2073" s="855"/>
      <c r="D2073" s="855"/>
      <c r="E2073" s="855" t="s">
        <v>13212</v>
      </c>
      <c r="F2073" s="856">
        <v>3.337968</v>
      </c>
      <c r="G2073" s="855"/>
      <c r="H2073" s="857" t="s">
        <v>13213</v>
      </c>
      <c r="I2073" s="857"/>
      <c r="J2073" s="856">
        <v>15.16</v>
      </c>
    </row>
    <row r="2074" spans="1:10" ht="0.95" customHeight="1" thickTop="1" x14ac:dyDescent="0.2">
      <c r="A2074" s="858"/>
      <c r="B2074" s="858"/>
      <c r="C2074" s="858"/>
      <c r="D2074" s="858"/>
      <c r="E2074" s="858"/>
      <c r="F2074" s="858"/>
      <c r="G2074" s="858"/>
      <c r="H2074" s="858"/>
      <c r="I2074" s="858"/>
      <c r="J2074" s="858"/>
    </row>
    <row r="2075" spans="1:10" ht="18" customHeight="1" x14ac:dyDescent="0.2">
      <c r="A2075" s="833" t="s">
        <v>13973</v>
      </c>
      <c r="B2075" s="834" t="s">
        <v>13186</v>
      </c>
      <c r="C2075" s="833" t="s">
        <v>13187</v>
      </c>
      <c r="D2075" s="833" t="s">
        <v>13188</v>
      </c>
      <c r="E2075" s="835" t="s">
        <v>13189</v>
      </c>
      <c r="F2075" s="835"/>
      <c r="G2075" s="836" t="s">
        <v>13190</v>
      </c>
      <c r="H2075" s="834" t="s">
        <v>13191</v>
      </c>
      <c r="I2075" s="834" t="s">
        <v>13192</v>
      </c>
      <c r="J2075" s="834" t="s">
        <v>13193</v>
      </c>
    </row>
    <row r="2076" spans="1:10" ht="48" customHeight="1" x14ac:dyDescent="0.2">
      <c r="A2076" s="837" t="s">
        <v>13194</v>
      </c>
      <c r="B2076" s="838" t="s">
        <v>13998</v>
      </c>
      <c r="C2076" s="837" t="s">
        <v>7</v>
      </c>
      <c r="D2076" s="837" t="s">
        <v>12432</v>
      </c>
      <c r="E2076" s="839" t="s">
        <v>13301</v>
      </c>
      <c r="F2076" s="839"/>
      <c r="G2076" s="840" t="s">
        <v>18</v>
      </c>
      <c r="H2076" s="841">
        <v>1</v>
      </c>
      <c r="I2076" s="842">
        <v>98.04</v>
      </c>
      <c r="J2076" s="842">
        <v>98.04</v>
      </c>
    </row>
    <row r="2077" spans="1:10" ht="60" customHeight="1" x14ac:dyDescent="0.2">
      <c r="A2077" s="843" t="s">
        <v>13197</v>
      </c>
      <c r="B2077" s="844" t="s">
        <v>13999</v>
      </c>
      <c r="C2077" s="843" t="s">
        <v>7</v>
      </c>
      <c r="D2077" s="843" t="s">
        <v>1942</v>
      </c>
      <c r="E2077" s="845" t="s">
        <v>13272</v>
      </c>
      <c r="F2077" s="845"/>
      <c r="G2077" s="846" t="s">
        <v>50</v>
      </c>
      <c r="H2077" s="847">
        <v>2.4199999999999999E-2</v>
      </c>
      <c r="I2077" s="848">
        <v>383.69</v>
      </c>
      <c r="J2077" s="848">
        <v>9.2852979999999992</v>
      </c>
    </row>
    <row r="2078" spans="1:10" ht="60" customHeight="1" x14ac:dyDescent="0.2">
      <c r="A2078" s="843" t="s">
        <v>13197</v>
      </c>
      <c r="B2078" s="844" t="s">
        <v>14000</v>
      </c>
      <c r="C2078" s="843" t="s">
        <v>7</v>
      </c>
      <c r="D2078" s="843" t="s">
        <v>1943</v>
      </c>
      <c r="E2078" s="845" t="s">
        <v>13272</v>
      </c>
      <c r="F2078" s="845"/>
      <c r="G2078" s="846" t="s">
        <v>67</v>
      </c>
      <c r="H2078" s="847">
        <v>5.9400000000000001E-2</v>
      </c>
      <c r="I2078" s="848">
        <v>152.43</v>
      </c>
      <c r="J2078" s="848">
        <v>9.0543420000000001</v>
      </c>
    </row>
    <row r="2079" spans="1:10" ht="24" customHeight="1" x14ac:dyDescent="0.2">
      <c r="A2079" s="843" t="s">
        <v>13197</v>
      </c>
      <c r="B2079" s="844" t="s">
        <v>14001</v>
      </c>
      <c r="C2079" s="843" t="s">
        <v>7</v>
      </c>
      <c r="D2079" s="843" t="s">
        <v>3141</v>
      </c>
      <c r="E2079" s="845" t="s">
        <v>13301</v>
      </c>
      <c r="F2079" s="845"/>
      <c r="G2079" s="846" t="s">
        <v>21</v>
      </c>
      <c r="H2079" s="847">
        <v>2.2427999999999999</v>
      </c>
      <c r="I2079" s="848">
        <v>7.47</v>
      </c>
      <c r="J2079" s="848">
        <v>16.753716000000001</v>
      </c>
    </row>
    <row r="2080" spans="1:10" ht="24" customHeight="1" x14ac:dyDescent="0.2">
      <c r="A2080" s="843" t="s">
        <v>13197</v>
      </c>
      <c r="B2080" s="844" t="s">
        <v>14002</v>
      </c>
      <c r="C2080" s="843" t="s">
        <v>7</v>
      </c>
      <c r="D2080" s="843" t="s">
        <v>3145</v>
      </c>
      <c r="E2080" s="845" t="s">
        <v>13301</v>
      </c>
      <c r="F2080" s="845"/>
      <c r="G2080" s="846" t="s">
        <v>21</v>
      </c>
      <c r="H2080" s="847">
        <v>0.2185</v>
      </c>
      <c r="I2080" s="848">
        <v>10.72</v>
      </c>
      <c r="J2080" s="848">
        <v>2.34232</v>
      </c>
    </row>
    <row r="2081" spans="1:10" ht="48" customHeight="1" x14ac:dyDescent="0.2">
      <c r="A2081" s="843" t="s">
        <v>13197</v>
      </c>
      <c r="B2081" s="844" t="s">
        <v>13287</v>
      </c>
      <c r="C2081" s="843" t="s">
        <v>7</v>
      </c>
      <c r="D2081" s="843" t="s">
        <v>10829</v>
      </c>
      <c r="E2081" s="845" t="s">
        <v>13288</v>
      </c>
      <c r="F2081" s="845"/>
      <c r="G2081" s="846" t="s">
        <v>13268</v>
      </c>
      <c r="H2081" s="847">
        <v>9.6600000000000005E-2</v>
      </c>
      <c r="I2081" s="848">
        <v>5.0199999999999996</v>
      </c>
      <c r="J2081" s="848">
        <v>0.48493199999999997</v>
      </c>
    </row>
    <row r="2082" spans="1:10" ht="36" customHeight="1" x14ac:dyDescent="0.2">
      <c r="A2082" s="843" t="s">
        <v>13197</v>
      </c>
      <c r="B2082" s="844" t="s">
        <v>14003</v>
      </c>
      <c r="C2082" s="843" t="s">
        <v>7</v>
      </c>
      <c r="D2082" s="843" t="s">
        <v>10798</v>
      </c>
      <c r="E2082" s="845" t="s">
        <v>13288</v>
      </c>
      <c r="F2082" s="845"/>
      <c r="G2082" s="846" t="s">
        <v>112</v>
      </c>
      <c r="H2082" s="847">
        <v>2.9000000000000001E-2</v>
      </c>
      <c r="I2082" s="848">
        <v>1.83</v>
      </c>
      <c r="J2082" s="848">
        <v>5.3069999999999999E-2</v>
      </c>
    </row>
    <row r="2083" spans="1:10" ht="24" customHeight="1" x14ac:dyDescent="0.2">
      <c r="A2083" s="843" t="s">
        <v>13197</v>
      </c>
      <c r="B2083" s="844" t="s">
        <v>13244</v>
      </c>
      <c r="C2083" s="843" t="s">
        <v>7</v>
      </c>
      <c r="D2083" s="843" t="s">
        <v>25</v>
      </c>
      <c r="E2083" s="845" t="s">
        <v>13196</v>
      </c>
      <c r="F2083" s="845"/>
      <c r="G2083" s="846" t="s">
        <v>23</v>
      </c>
      <c r="H2083" s="847">
        <v>0.25090000000000001</v>
      </c>
      <c r="I2083" s="848">
        <v>13.34</v>
      </c>
      <c r="J2083" s="848">
        <v>3.3470059999999999</v>
      </c>
    </row>
    <row r="2084" spans="1:10" ht="24" customHeight="1" x14ac:dyDescent="0.2">
      <c r="A2084" s="843" t="s">
        <v>13197</v>
      </c>
      <c r="B2084" s="844" t="s">
        <v>14004</v>
      </c>
      <c r="C2084" s="843" t="s">
        <v>7</v>
      </c>
      <c r="D2084" s="843" t="s">
        <v>457</v>
      </c>
      <c r="E2084" s="845" t="s">
        <v>13196</v>
      </c>
      <c r="F2084" s="845"/>
      <c r="G2084" s="846" t="s">
        <v>23</v>
      </c>
      <c r="H2084" s="847">
        <v>8.3599999999999994E-2</v>
      </c>
      <c r="I2084" s="848">
        <v>19.010000000000002</v>
      </c>
      <c r="J2084" s="848">
        <v>1.5892360000000001</v>
      </c>
    </row>
    <row r="2085" spans="1:10" ht="24" customHeight="1" x14ac:dyDescent="0.2">
      <c r="A2085" s="843" t="s">
        <v>13197</v>
      </c>
      <c r="B2085" s="844" t="s">
        <v>14005</v>
      </c>
      <c r="C2085" s="843" t="s">
        <v>7</v>
      </c>
      <c r="D2085" s="843" t="s">
        <v>459</v>
      </c>
      <c r="E2085" s="845" t="s">
        <v>13196</v>
      </c>
      <c r="F2085" s="845"/>
      <c r="G2085" s="846" t="s">
        <v>23</v>
      </c>
      <c r="H2085" s="847">
        <v>1.5699999999999999E-2</v>
      </c>
      <c r="I2085" s="848">
        <v>90.11</v>
      </c>
      <c r="J2085" s="848">
        <v>1.4147270000000001</v>
      </c>
    </row>
    <row r="2086" spans="1:10" ht="36" customHeight="1" x14ac:dyDescent="0.2">
      <c r="A2086" s="849" t="s">
        <v>13199</v>
      </c>
      <c r="B2086" s="850" t="s">
        <v>14006</v>
      </c>
      <c r="C2086" s="849" t="s">
        <v>7</v>
      </c>
      <c r="D2086" s="849" t="s">
        <v>10439</v>
      </c>
      <c r="E2086" s="851">
        <v>0</v>
      </c>
      <c r="F2086" s="851"/>
      <c r="G2086" s="852" t="s">
        <v>13268</v>
      </c>
      <c r="H2086" s="853">
        <v>0.1133</v>
      </c>
      <c r="I2086" s="854">
        <v>474.08</v>
      </c>
      <c r="J2086" s="854">
        <v>53.713264000000002</v>
      </c>
    </row>
    <row r="2087" spans="1:10" ht="25.5" x14ac:dyDescent="0.2">
      <c r="A2087" s="855"/>
      <c r="B2087" s="855"/>
      <c r="C2087" s="855"/>
      <c r="D2087" s="855"/>
      <c r="E2087" s="855" t="s">
        <v>13209</v>
      </c>
      <c r="F2087" s="856">
        <v>4.45</v>
      </c>
      <c r="G2087" s="855" t="s">
        <v>13210</v>
      </c>
      <c r="H2087" s="856">
        <v>3.76</v>
      </c>
      <c r="I2087" s="855" t="s">
        <v>13211</v>
      </c>
      <c r="J2087" s="856">
        <v>8.2100000000000009</v>
      </c>
    </row>
    <row r="2088" spans="1:10" ht="13.5" thickBot="1" x14ac:dyDescent="0.25">
      <c r="A2088" s="855"/>
      <c r="B2088" s="855"/>
      <c r="C2088" s="855"/>
      <c r="D2088" s="855"/>
      <c r="E2088" s="855" t="s">
        <v>13212</v>
      </c>
      <c r="F2088" s="856">
        <v>27.686496000000002</v>
      </c>
      <c r="G2088" s="855"/>
      <c r="H2088" s="857" t="s">
        <v>13213</v>
      </c>
      <c r="I2088" s="857"/>
      <c r="J2088" s="856">
        <v>125.73</v>
      </c>
    </row>
    <row r="2089" spans="1:10" ht="0.95" customHeight="1" thickTop="1" x14ac:dyDescent="0.2">
      <c r="A2089" s="858"/>
      <c r="B2089" s="858"/>
      <c r="C2089" s="858"/>
      <c r="D2089" s="858"/>
      <c r="E2089" s="858"/>
      <c r="F2089" s="858"/>
      <c r="G2089" s="858"/>
      <c r="H2089" s="858"/>
      <c r="I2089" s="858"/>
      <c r="J2089" s="858"/>
    </row>
    <row r="2090" spans="1:10" ht="18" customHeight="1" x14ac:dyDescent="0.2">
      <c r="A2090" s="833" t="s">
        <v>13973</v>
      </c>
      <c r="B2090" s="834" t="s">
        <v>13186</v>
      </c>
      <c r="C2090" s="833" t="s">
        <v>13187</v>
      </c>
      <c r="D2090" s="833" t="s">
        <v>13188</v>
      </c>
      <c r="E2090" s="835" t="s">
        <v>13189</v>
      </c>
      <c r="F2090" s="835"/>
      <c r="G2090" s="836" t="s">
        <v>13190</v>
      </c>
      <c r="H2090" s="834" t="s">
        <v>13191</v>
      </c>
      <c r="I2090" s="834" t="s">
        <v>13192</v>
      </c>
      <c r="J2090" s="834" t="s">
        <v>13193</v>
      </c>
    </row>
    <row r="2091" spans="1:10" ht="36" customHeight="1" x14ac:dyDescent="0.2">
      <c r="A2091" s="837" t="s">
        <v>13194</v>
      </c>
      <c r="B2091" s="838" t="s">
        <v>14007</v>
      </c>
      <c r="C2091" s="837" t="s">
        <v>7</v>
      </c>
      <c r="D2091" s="837" t="s">
        <v>3718</v>
      </c>
      <c r="E2091" s="839" t="s">
        <v>13301</v>
      </c>
      <c r="F2091" s="839"/>
      <c r="G2091" s="840" t="s">
        <v>13268</v>
      </c>
      <c r="H2091" s="841">
        <v>1</v>
      </c>
      <c r="I2091" s="842">
        <v>525.5</v>
      </c>
      <c r="J2091" s="842">
        <v>525.5</v>
      </c>
    </row>
    <row r="2092" spans="1:10" ht="36" customHeight="1" x14ac:dyDescent="0.2">
      <c r="A2092" s="843" t="s">
        <v>13197</v>
      </c>
      <c r="B2092" s="844" t="s">
        <v>13327</v>
      </c>
      <c r="C2092" s="843" t="s">
        <v>7</v>
      </c>
      <c r="D2092" s="843" t="s">
        <v>1910</v>
      </c>
      <c r="E2092" s="845" t="s">
        <v>13272</v>
      </c>
      <c r="F2092" s="845"/>
      <c r="G2092" s="846" t="s">
        <v>67</v>
      </c>
      <c r="H2092" s="847">
        <v>6.6000000000000003E-2</v>
      </c>
      <c r="I2092" s="848">
        <v>0.31</v>
      </c>
      <c r="J2092" s="848">
        <v>2.0459999999999999E-2</v>
      </c>
    </row>
    <row r="2093" spans="1:10" ht="36" customHeight="1" x14ac:dyDescent="0.2">
      <c r="A2093" s="843" t="s">
        <v>13197</v>
      </c>
      <c r="B2093" s="844" t="s">
        <v>13328</v>
      </c>
      <c r="C2093" s="843" t="s">
        <v>7</v>
      </c>
      <c r="D2093" s="843" t="s">
        <v>1909</v>
      </c>
      <c r="E2093" s="845" t="s">
        <v>13272</v>
      </c>
      <c r="F2093" s="845"/>
      <c r="G2093" s="846" t="s">
        <v>50</v>
      </c>
      <c r="H2093" s="847">
        <v>6.6000000000000003E-2</v>
      </c>
      <c r="I2093" s="848">
        <v>1.56</v>
      </c>
      <c r="J2093" s="848">
        <v>0.10296</v>
      </c>
    </row>
    <row r="2094" spans="1:10" ht="24" customHeight="1" x14ac:dyDescent="0.2">
      <c r="A2094" s="843" t="s">
        <v>13197</v>
      </c>
      <c r="B2094" s="844" t="s">
        <v>13244</v>
      </c>
      <c r="C2094" s="843" t="s">
        <v>7</v>
      </c>
      <c r="D2094" s="843" t="s">
        <v>25</v>
      </c>
      <c r="E2094" s="845" t="s">
        <v>13196</v>
      </c>
      <c r="F2094" s="845"/>
      <c r="G2094" s="846" t="s">
        <v>23</v>
      </c>
      <c r="H2094" s="847">
        <v>0.504</v>
      </c>
      <c r="I2094" s="848">
        <v>13.34</v>
      </c>
      <c r="J2094" s="848">
        <v>6.7233599999999996</v>
      </c>
    </row>
    <row r="2095" spans="1:10" ht="24" customHeight="1" x14ac:dyDescent="0.2">
      <c r="A2095" s="843" t="s">
        <v>13197</v>
      </c>
      <c r="B2095" s="844" t="s">
        <v>13252</v>
      </c>
      <c r="C2095" s="843" t="s">
        <v>7</v>
      </c>
      <c r="D2095" s="843" t="s">
        <v>53</v>
      </c>
      <c r="E2095" s="845" t="s">
        <v>13196</v>
      </c>
      <c r="F2095" s="845"/>
      <c r="G2095" s="846" t="s">
        <v>23</v>
      </c>
      <c r="H2095" s="847">
        <v>0.504</v>
      </c>
      <c r="I2095" s="848">
        <v>16.78</v>
      </c>
      <c r="J2095" s="848">
        <v>8.4571199999999997</v>
      </c>
    </row>
    <row r="2096" spans="1:10" ht="36" customHeight="1" x14ac:dyDescent="0.2">
      <c r="A2096" s="849" t="s">
        <v>13199</v>
      </c>
      <c r="B2096" s="850" t="s">
        <v>13329</v>
      </c>
      <c r="C2096" s="849" t="s">
        <v>7</v>
      </c>
      <c r="D2096" s="849" t="s">
        <v>6006</v>
      </c>
      <c r="E2096" s="851" t="s">
        <v>13220</v>
      </c>
      <c r="F2096" s="851"/>
      <c r="G2096" s="852" t="s">
        <v>13268</v>
      </c>
      <c r="H2096" s="853">
        <v>1.163</v>
      </c>
      <c r="I2096" s="854">
        <v>438.69</v>
      </c>
      <c r="J2096" s="854">
        <v>510.19646999999998</v>
      </c>
    </row>
    <row r="2097" spans="1:10" ht="25.5" x14ac:dyDescent="0.2">
      <c r="A2097" s="855"/>
      <c r="B2097" s="855"/>
      <c r="C2097" s="855"/>
      <c r="D2097" s="855"/>
      <c r="E2097" s="855" t="s">
        <v>13209</v>
      </c>
      <c r="F2097" s="856">
        <v>6.19</v>
      </c>
      <c r="G2097" s="855" t="s">
        <v>13210</v>
      </c>
      <c r="H2097" s="856">
        <v>5.21</v>
      </c>
      <c r="I2097" s="855" t="s">
        <v>13211</v>
      </c>
      <c r="J2097" s="856">
        <v>11.4</v>
      </c>
    </row>
    <row r="2098" spans="1:10" ht="13.5" thickBot="1" x14ac:dyDescent="0.25">
      <c r="A2098" s="855"/>
      <c r="B2098" s="855"/>
      <c r="C2098" s="855"/>
      <c r="D2098" s="855"/>
      <c r="E2098" s="855" t="s">
        <v>13212</v>
      </c>
      <c r="F2098" s="856">
        <v>148.40119999999999</v>
      </c>
      <c r="G2098" s="855"/>
      <c r="H2098" s="857" t="s">
        <v>13213</v>
      </c>
      <c r="I2098" s="857"/>
      <c r="J2098" s="856">
        <v>673.9</v>
      </c>
    </row>
    <row r="2099" spans="1:10" ht="0.95" customHeight="1" thickTop="1" x14ac:dyDescent="0.2">
      <c r="A2099" s="858"/>
      <c r="B2099" s="858"/>
      <c r="C2099" s="858"/>
      <c r="D2099" s="858"/>
      <c r="E2099" s="858"/>
      <c r="F2099" s="858"/>
      <c r="G2099" s="858"/>
      <c r="H2099" s="858"/>
      <c r="I2099" s="858"/>
      <c r="J2099" s="858"/>
    </row>
    <row r="2100" spans="1:10" ht="18" customHeight="1" x14ac:dyDescent="0.2">
      <c r="A2100" s="833" t="s">
        <v>13973</v>
      </c>
      <c r="B2100" s="834" t="s">
        <v>13186</v>
      </c>
      <c r="C2100" s="833" t="s">
        <v>13187</v>
      </c>
      <c r="D2100" s="833" t="s">
        <v>13188</v>
      </c>
      <c r="E2100" s="835" t="s">
        <v>13189</v>
      </c>
      <c r="F2100" s="835"/>
      <c r="G2100" s="836" t="s">
        <v>13190</v>
      </c>
      <c r="H2100" s="834" t="s">
        <v>13191</v>
      </c>
      <c r="I2100" s="834" t="s">
        <v>13192</v>
      </c>
      <c r="J2100" s="834" t="s">
        <v>13193</v>
      </c>
    </row>
    <row r="2101" spans="1:10" ht="36" customHeight="1" x14ac:dyDescent="0.2">
      <c r="A2101" s="837" t="s">
        <v>13194</v>
      </c>
      <c r="B2101" s="838" t="s">
        <v>14008</v>
      </c>
      <c r="C2101" s="837" t="s">
        <v>7</v>
      </c>
      <c r="D2101" s="837" t="s">
        <v>3716</v>
      </c>
      <c r="E2101" s="839" t="s">
        <v>13301</v>
      </c>
      <c r="F2101" s="839"/>
      <c r="G2101" s="840" t="s">
        <v>13243</v>
      </c>
      <c r="H2101" s="841">
        <v>1</v>
      </c>
      <c r="I2101" s="842">
        <v>0.44</v>
      </c>
      <c r="J2101" s="842">
        <v>0.44</v>
      </c>
    </row>
    <row r="2102" spans="1:10" ht="36" customHeight="1" x14ac:dyDescent="0.2">
      <c r="A2102" s="843" t="s">
        <v>13197</v>
      </c>
      <c r="B2102" s="844" t="s">
        <v>14009</v>
      </c>
      <c r="C2102" s="843" t="s">
        <v>7</v>
      </c>
      <c r="D2102" s="843" t="s">
        <v>2114</v>
      </c>
      <c r="E2102" s="845" t="s">
        <v>13272</v>
      </c>
      <c r="F2102" s="845"/>
      <c r="G2102" s="846" t="s">
        <v>50</v>
      </c>
      <c r="H2102" s="847">
        <v>5.0000000000000001E-3</v>
      </c>
      <c r="I2102" s="848">
        <v>7.65</v>
      </c>
      <c r="J2102" s="848">
        <v>3.8249999999999999E-2</v>
      </c>
    </row>
    <row r="2103" spans="1:10" ht="24" customHeight="1" x14ac:dyDescent="0.2">
      <c r="A2103" s="843" t="s">
        <v>13197</v>
      </c>
      <c r="B2103" s="844" t="s">
        <v>13244</v>
      </c>
      <c r="C2103" s="843" t="s">
        <v>7</v>
      </c>
      <c r="D2103" s="843" t="s">
        <v>25</v>
      </c>
      <c r="E2103" s="845" t="s">
        <v>13196</v>
      </c>
      <c r="F2103" s="845"/>
      <c r="G2103" s="846" t="s">
        <v>23</v>
      </c>
      <c r="H2103" s="847">
        <v>1.9E-2</v>
      </c>
      <c r="I2103" s="848">
        <v>13.34</v>
      </c>
      <c r="J2103" s="848">
        <v>0.25346000000000002</v>
      </c>
    </row>
    <row r="2104" spans="1:10" ht="24" customHeight="1" x14ac:dyDescent="0.2">
      <c r="A2104" s="843" t="s">
        <v>13197</v>
      </c>
      <c r="B2104" s="844" t="s">
        <v>13252</v>
      </c>
      <c r="C2104" s="843" t="s">
        <v>7</v>
      </c>
      <c r="D2104" s="843" t="s">
        <v>53</v>
      </c>
      <c r="E2104" s="845" t="s">
        <v>13196</v>
      </c>
      <c r="F2104" s="845"/>
      <c r="G2104" s="846" t="s">
        <v>23</v>
      </c>
      <c r="H2104" s="847">
        <v>8.9999999999999993E-3</v>
      </c>
      <c r="I2104" s="848">
        <v>16.78</v>
      </c>
      <c r="J2104" s="848">
        <v>0.15101999999999999</v>
      </c>
    </row>
    <row r="2105" spans="1:10" ht="25.5" x14ac:dyDescent="0.2">
      <c r="A2105" s="855"/>
      <c r="B2105" s="855"/>
      <c r="C2105" s="855"/>
      <c r="D2105" s="855"/>
      <c r="E2105" s="855" t="s">
        <v>13209</v>
      </c>
      <c r="F2105" s="856">
        <v>0.16</v>
      </c>
      <c r="G2105" s="855" t="s">
        <v>13210</v>
      </c>
      <c r="H2105" s="856">
        <v>0.14000000000000001</v>
      </c>
      <c r="I2105" s="855" t="s">
        <v>13211</v>
      </c>
      <c r="J2105" s="856">
        <v>0.3</v>
      </c>
    </row>
    <row r="2106" spans="1:10" ht="13.5" thickBot="1" x14ac:dyDescent="0.25">
      <c r="A2106" s="855"/>
      <c r="B2106" s="855"/>
      <c r="C2106" s="855"/>
      <c r="D2106" s="855"/>
      <c r="E2106" s="855" t="s">
        <v>13212</v>
      </c>
      <c r="F2106" s="856">
        <v>0.12425600000000001</v>
      </c>
      <c r="G2106" s="855"/>
      <c r="H2106" s="857" t="s">
        <v>13213</v>
      </c>
      <c r="I2106" s="857"/>
      <c r="J2106" s="856">
        <v>0.56000000000000005</v>
      </c>
    </row>
    <row r="2107" spans="1:10" ht="0.95" customHeight="1" thickTop="1" x14ac:dyDescent="0.2">
      <c r="A2107" s="858"/>
      <c r="B2107" s="858"/>
      <c r="C2107" s="858"/>
      <c r="D2107" s="858"/>
      <c r="E2107" s="858"/>
      <c r="F2107" s="858"/>
      <c r="G2107" s="858"/>
      <c r="H2107" s="858"/>
      <c r="I2107" s="858"/>
      <c r="J2107" s="858"/>
    </row>
    <row r="2108" spans="1:10" ht="18" customHeight="1" x14ac:dyDescent="0.2">
      <c r="A2108" s="833" t="s">
        <v>13973</v>
      </c>
      <c r="B2108" s="834" t="s">
        <v>13186</v>
      </c>
      <c r="C2108" s="833" t="s">
        <v>13187</v>
      </c>
      <c r="D2108" s="833" t="s">
        <v>13188</v>
      </c>
      <c r="E2108" s="835" t="s">
        <v>13189</v>
      </c>
      <c r="F2108" s="835"/>
      <c r="G2108" s="836" t="s">
        <v>13190</v>
      </c>
      <c r="H2108" s="834" t="s">
        <v>13191</v>
      </c>
      <c r="I2108" s="834" t="s">
        <v>13192</v>
      </c>
      <c r="J2108" s="834" t="s">
        <v>13193</v>
      </c>
    </row>
    <row r="2109" spans="1:10" ht="36" customHeight="1" x14ac:dyDescent="0.2">
      <c r="A2109" s="837" t="s">
        <v>13194</v>
      </c>
      <c r="B2109" s="838" t="s">
        <v>14010</v>
      </c>
      <c r="C2109" s="837" t="s">
        <v>7</v>
      </c>
      <c r="D2109" s="837" t="s">
        <v>3717</v>
      </c>
      <c r="E2109" s="839" t="s">
        <v>13301</v>
      </c>
      <c r="F2109" s="839"/>
      <c r="G2109" s="840" t="s">
        <v>13243</v>
      </c>
      <c r="H2109" s="841">
        <v>1</v>
      </c>
      <c r="I2109" s="842">
        <v>74.400000000000006</v>
      </c>
      <c r="J2109" s="842">
        <v>74.400000000000006</v>
      </c>
    </row>
    <row r="2110" spans="1:10" ht="24" customHeight="1" x14ac:dyDescent="0.2">
      <c r="A2110" s="843" t="s">
        <v>13197</v>
      </c>
      <c r="B2110" s="844" t="s">
        <v>13317</v>
      </c>
      <c r="C2110" s="843" t="s">
        <v>7</v>
      </c>
      <c r="D2110" s="843" t="s">
        <v>51</v>
      </c>
      <c r="E2110" s="845" t="s">
        <v>13196</v>
      </c>
      <c r="F2110" s="845"/>
      <c r="G2110" s="846" t="s">
        <v>23</v>
      </c>
      <c r="H2110" s="847">
        <v>1.444</v>
      </c>
      <c r="I2110" s="848">
        <v>13.88</v>
      </c>
      <c r="J2110" s="848">
        <v>20.042719999999999</v>
      </c>
    </row>
    <row r="2111" spans="1:10" ht="24" customHeight="1" x14ac:dyDescent="0.2">
      <c r="A2111" s="843" t="s">
        <v>13197</v>
      </c>
      <c r="B2111" s="844" t="s">
        <v>13318</v>
      </c>
      <c r="C2111" s="843" t="s">
        <v>7</v>
      </c>
      <c r="D2111" s="843" t="s">
        <v>52</v>
      </c>
      <c r="E2111" s="845" t="s">
        <v>13196</v>
      </c>
      <c r="F2111" s="845"/>
      <c r="G2111" s="846" t="s">
        <v>23</v>
      </c>
      <c r="H2111" s="847">
        <v>2.3570000000000002</v>
      </c>
      <c r="I2111" s="848">
        <v>16.59</v>
      </c>
      <c r="J2111" s="848">
        <v>39.102629999999998</v>
      </c>
    </row>
    <row r="2112" spans="1:10" ht="24" customHeight="1" x14ac:dyDescent="0.2">
      <c r="A2112" s="849" t="s">
        <v>13199</v>
      </c>
      <c r="B2112" s="850" t="s">
        <v>13319</v>
      </c>
      <c r="C2112" s="849" t="s">
        <v>7</v>
      </c>
      <c r="D2112" s="849" t="s">
        <v>6495</v>
      </c>
      <c r="E2112" s="851" t="s">
        <v>13220</v>
      </c>
      <c r="F2112" s="851"/>
      <c r="G2112" s="852" t="s">
        <v>64</v>
      </c>
      <c r="H2112" s="853">
        <v>1.7000000000000001E-2</v>
      </c>
      <c r="I2112" s="854">
        <v>4.83</v>
      </c>
      <c r="J2112" s="854">
        <v>8.2110000000000002E-2</v>
      </c>
    </row>
    <row r="2113" spans="1:10" ht="24" customHeight="1" x14ac:dyDescent="0.2">
      <c r="A2113" s="849" t="s">
        <v>13199</v>
      </c>
      <c r="B2113" s="850" t="s">
        <v>13320</v>
      </c>
      <c r="C2113" s="849" t="s">
        <v>7</v>
      </c>
      <c r="D2113" s="849" t="s">
        <v>11840</v>
      </c>
      <c r="E2113" s="851" t="s">
        <v>13220</v>
      </c>
      <c r="F2113" s="851"/>
      <c r="G2113" s="852" t="s">
        <v>18</v>
      </c>
      <c r="H2113" s="853">
        <v>0.37</v>
      </c>
      <c r="I2113" s="854">
        <v>7.16</v>
      </c>
      <c r="J2113" s="854">
        <v>2.6492</v>
      </c>
    </row>
    <row r="2114" spans="1:10" ht="24" customHeight="1" x14ac:dyDescent="0.2">
      <c r="A2114" s="849" t="s">
        <v>13199</v>
      </c>
      <c r="B2114" s="850" t="s">
        <v>14011</v>
      </c>
      <c r="C2114" s="849" t="s">
        <v>7</v>
      </c>
      <c r="D2114" s="849" t="s">
        <v>8286</v>
      </c>
      <c r="E2114" s="851" t="s">
        <v>13220</v>
      </c>
      <c r="F2114" s="851"/>
      <c r="G2114" s="852" t="s">
        <v>21</v>
      </c>
      <c r="H2114" s="853">
        <v>3.9E-2</v>
      </c>
      <c r="I2114" s="854">
        <v>13.27</v>
      </c>
      <c r="J2114" s="854">
        <v>0.51753000000000005</v>
      </c>
    </row>
    <row r="2115" spans="1:10" ht="24" customHeight="1" x14ac:dyDescent="0.2">
      <c r="A2115" s="849" t="s">
        <v>13199</v>
      </c>
      <c r="B2115" s="850" t="s">
        <v>13323</v>
      </c>
      <c r="C2115" s="849" t="s">
        <v>7</v>
      </c>
      <c r="D2115" s="849" t="s">
        <v>11846</v>
      </c>
      <c r="E2115" s="851" t="s">
        <v>13220</v>
      </c>
      <c r="F2115" s="851"/>
      <c r="G2115" s="852" t="s">
        <v>18</v>
      </c>
      <c r="H2115" s="853">
        <v>0.44</v>
      </c>
      <c r="I2115" s="854">
        <v>2.5</v>
      </c>
      <c r="J2115" s="854">
        <v>1.1000000000000001</v>
      </c>
    </row>
    <row r="2116" spans="1:10" ht="24" customHeight="1" x14ac:dyDescent="0.2">
      <c r="A2116" s="849" t="s">
        <v>13199</v>
      </c>
      <c r="B2116" s="850" t="s">
        <v>13361</v>
      </c>
      <c r="C2116" s="849" t="s">
        <v>7</v>
      </c>
      <c r="D2116" s="849" t="s">
        <v>13156</v>
      </c>
      <c r="E2116" s="851" t="s">
        <v>13220</v>
      </c>
      <c r="F2116" s="851"/>
      <c r="G2116" s="852" t="s">
        <v>18</v>
      </c>
      <c r="H2116" s="853">
        <v>1.38</v>
      </c>
      <c r="I2116" s="854">
        <v>7.9</v>
      </c>
      <c r="J2116" s="854">
        <v>10.901999999999999</v>
      </c>
    </row>
    <row r="2117" spans="1:10" ht="25.5" x14ac:dyDescent="0.2">
      <c r="A2117" s="855"/>
      <c r="B2117" s="855"/>
      <c r="C2117" s="855"/>
      <c r="D2117" s="855"/>
      <c r="E2117" s="855" t="s">
        <v>13209</v>
      </c>
      <c r="F2117" s="856">
        <v>24.47</v>
      </c>
      <c r="G2117" s="855" t="s">
        <v>13210</v>
      </c>
      <c r="H2117" s="856">
        <v>20.58</v>
      </c>
      <c r="I2117" s="855" t="s">
        <v>13211</v>
      </c>
      <c r="J2117" s="856">
        <v>45.05</v>
      </c>
    </row>
    <row r="2118" spans="1:10" ht="13.5" thickBot="1" x14ac:dyDescent="0.25">
      <c r="A2118" s="855"/>
      <c r="B2118" s="855"/>
      <c r="C2118" s="855"/>
      <c r="D2118" s="855"/>
      <c r="E2118" s="855" t="s">
        <v>13212</v>
      </c>
      <c r="F2118" s="856">
        <v>21.010560000000002</v>
      </c>
      <c r="G2118" s="855"/>
      <c r="H2118" s="857" t="s">
        <v>13213</v>
      </c>
      <c r="I2118" s="857"/>
      <c r="J2118" s="856">
        <v>95.41</v>
      </c>
    </row>
    <row r="2119" spans="1:10" ht="0.95" customHeight="1" thickTop="1" x14ac:dyDescent="0.2">
      <c r="A2119" s="858"/>
      <c r="B2119" s="858"/>
      <c r="C2119" s="858"/>
      <c r="D2119" s="858"/>
      <c r="E2119" s="858"/>
      <c r="F2119" s="858"/>
      <c r="G2119" s="858"/>
      <c r="H2119" s="858"/>
      <c r="I2119" s="858"/>
      <c r="J2119" s="858"/>
    </row>
    <row r="2120" spans="1:10" ht="18" customHeight="1" x14ac:dyDescent="0.2">
      <c r="A2120" s="833" t="s">
        <v>13973</v>
      </c>
      <c r="B2120" s="834" t="s">
        <v>13186</v>
      </c>
      <c r="C2120" s="833" t="s">
        <v>13187</v>
      </c>
      <c r="D2120" s="833" t="s">
        <v>13188</v>
      </c>
      <c r="E2120" s="835" t="s">
        <v>13189</v>
      </c>
      <c r="F2120" s="835"/>
      <c r="G2120" s="836" t="s">
        <v>13190</v>
      </c>
      <c r="H2120" s="834" t="s">
        <v>13191</v>
      </c>
      <c r="I2120" s="834" t="s">
        <v>13192</v>
      </c>
      <c r="J2120" s="834" t="s">
        <v>13193</v>
      </c>
    </row>
    <row r="2121" spans="1:10" ht="36" customHeight="1" x14ac:dyDescent="0.2">
      <c r="A2121" s="837" t="s">
        <v>13194</v>
      </c>
      <c r="B2121" s="838" t="s">
        <v>14012</v>
      </c>
      <c r="C2121" s="837" t="s">
        <v>7</v>
      </c>
      <c r="D2121" s="837" t="s">
        <v>11240</v>
      </c>
      <c r="E2121" s="839" t="s">
        <v>13301</v>
      </c>
      <c r="F2121" s="839"/>
      <c r="G2121" s="840" t="s">
        <v>13243</v>
      </c>
      <c r="H2121" s="841">
        <v>1</v>
      </c>
      <c r="I2121" s="842">
        <v>93.48</v>
      </c>
      <c r="J2121" s="842">
        <v>93.48</v>
      </c>
    </row>
    <row r="2122" spans="1:10" ht="24" customHeight="1" x14ac:dyDescent="0.2">
      <c r="A2122" s="843" t="s">
        <v>13197</v>
      </c>
      <c r="B2122" s="844" t="s">
        <v>13469</v>
      </c>
      <c r="C2122" s="843" t="s">
        <v>7</v>
      </c>
      <c r="D2122" s="843" t="s">
        <v>11215</v>
      </c>
      <c r="E2122" s="845" t="s">
        <v>13301</v>
      </c>
      <c r="F2122" s="845"/>
      <c r="G2122" s="846" t="s">
        <v>13243</v>
      </c>
      <c r="H2122" s="847">
        <v>0.41899999999999998</v>
      </c>
      <c r="I2122" s="848">
        <v>83.25</v>
      </c>
      <c r="J2122" s="848">
        <v>34.881749999999997</v>
      </c>
    </row>
    <row r="2123" spans="1:10" ht="24" customHeight="1" x14ac:dyDescent="0.2">
      <c r="A2123" s="843" t="s">
        <v>13197</v>
      </c>
      <c r="B2123" s="844" t="s">
        <v>14013</v>
      </c>
      <c r="C2123" s="843" t="s">
        <v>7</v>
      </c>
      <c r="D2123" s="843" t="s">
        <v>11218</v>
      </c>
      <c r="E2123" s="845" t="s">
        <v>13301</v>
      </c>
      <c r="F2123" s="845"/>
      <c r="G2123" s="846" t="s">
        <v>18</v>
      </c>
      <c r="H2123" s="847">
        <v>1.879</v>
      </c>
      <c r="I2123" s="848">
        <v>12.02</v>
      </c>
      <c r="J2123" s="848">
        <v>22.58558</v>
      </c>
    </row>
    <row r="2124" spans="1:10" ht="24" customHeight="1" x14ac:dyDescent="0.2">
      <c r="A2124" s="843" t="s">
        <v>13197</v>
      </c>
      <c r="B2124" s="844" t="s">
        <v>13317</v>
      </c>
      <c r="C2124" s="843" t="s">
        <v>7</v>
      </c>
      <c r="D2124" s="843" t="s">
        <v>51</v>
      </c>
      <c r="E2124" s="845" t="s">
        <v>13196</v>
      </c>
      <c r="F2124" s="845"/>
      <c r="G2124" s="846" t="s">
        <v>23</v>
      </c>
      <c r="H2124" s="847">
        <v>0.309</v>
      </c>
      <c r="I2124" s="848">
        <v>13.88</v>
      </c>
      <c r="J2124" s="848">
        <v>4.2889200000000001</v>
      </c>
    </row>
    <row r="2125" spans="1:10" ht="24" customHeight="1" x14ac:dyDescent="0.2">
      <c r="A2125" s="843" t="s">
        <v>13197</v>
      </c>
      <c r="B2125" s="844" t="s">
        <v>13318</v>
      </c>
      <c r="C2125" s="843" t="s">
        <v>7</v>
      </c>
      <c r="D2125" s="843" t="s">
        <v>52</v>
      </c>
      <c r="E2125" s="845" t="s">
        <v>13196</v>
      </c>
      <c r="F2125" s="845"/>
      <c r="G2125" s="846" t="s">
        <v>23</v>
      </c>
      <c r="H2125" s="847">
        <v>1.6859999999999999</v>
      </c>
      <c r="I2125" s="848">
        <v>16.59</v>
      </c>
      <c r="J2125" s="848">
        <v>27.970739999999999</v>
      </c>
    </row>
    <row r="2126" spans="1:10" ht="24" customHeight="1" x14ac:dyDescent="0.2">
      <c r="A2126" s="849" t="s">
        <v>13199</v>
      </c>
      <c r="B2126" s="850" t="s">
        <v>13319</v>
      </c>
      <c r="C2126" s="849" t="s">
        <v>7</v>
      </c>
      <c r="D2126" s="849" t="s">
        <v>6495</v>
      </c>
      <c r="E2126" s="851" t="s">
        <v>13220</v>
      </c>
      <c r="F2126" s="851"/>
      <c r="G2126" s="852" t="s">
        <v>64</v>
      </c>
      <c r="H2126" s="853">
        <v>1.7000000000000001E-2</v>
      </c>
      <c r="I2126" s="854">
        <v>4.83</v>
      </c>
      <c r="J2126" s="854">
        <v>8.2110000000000002E-2</v>
      </c>
    </row>
    <row r="2127" spans="1:10" ht="24" customHeight="1" x14ac:dyDescent="0.2">
      <c r="A2127" s="849" t="s">
        <v>13199</v>
      </c>
      <c r="B2127" s="850" t="s">
        <v>13322</v>
      </c>
      <c r="C2127" s="849" t="s">
        <v>7</v>
      </c>
      <c r="D2127" s="849" t="s">
        <v>8277</v>
      </c>
      <c r="E2127" s="851" t="s">
        <v>13220</v>
      </c>
      <c r="F2127" s="851"/>
      <c r="G2127" s="852" t="s">
        <v>21</v>
      </c>
      <c r="H2127" s="853">
        <v>6.6000000000000003E-2</v>
      </c>
      <c r="I2127" s="854">
        <v>16.38</v>
      </c>
      <c r="J2127" s="854">
        <v>1.08108</v>
      </c>
    </row>
    <row r="2128" spans="1:10" ht="24" customHeight="1" x14ac:dyDescent="0.2">
      <c r="A2128" s="849" t="s">
        <v>13199</v>
      </c>
      <c r="B2128" s="850" t="s">
        <v>13361</v>
      </c>
      <c r="C2128" s="849" t="s">
        <v>7</v>
      </c>
      <c r="D2128" s="849" t="s">
        <v>13156</v>
      </c>
      <c r="E2128" s="851" t="s">
        <v>13220</v>
      </c>
      <c r="F2128" s="851"/>
      <c r="G2128" s="852" t="s">
        <v>18</v>
      </c>
      <c r="H2128" s="853">
        <v>0.32800000000000001</v>
      </c>
      <c r="I2128" s="854">
        <v>7.9</v>
      </c>
      <c r="J2128" s="854">
        <v>2.5912000000000002</v>
      </c>
    </row>
    <row r="2129" spans="1:10" ht="25.5" x14ac:dyDescent="0.2">
      <c r="A2129" s="855"/>
      <c r="B2129" s="855"/>
      <c r="C2129" s="855"/>
      <c r="D2129" s="855"/>
      <c r="E2129" s="855" t="s">
        <v>13209</v>
      </c>
      <c r="F2129" s="856">
        <v>18.739999999999998</v>
      </c>
      <c r="G2129" s="855" t="s">
        <v>13210</v>
      </c>
      <c r="H2129" s="856">
        <v>15.75</v>
      </c>
      <c r="I2129" s="855" t="s">
        <v>13211</v>
      </c>
      <c r="J2129" s="856">
        <v>34.49</v>
      </c>
    </row>
    <row r="2130" spans="1:10" ht="13.5" thickBot="1" x14ac:dyDescent="0.25">
      <c r="A2130" s="855"/>
      <c r="B2130" s="855"/>
      <c r="C2130" s="855"/>
      <c r="D2130" s="855"/>
      <c r="E2130" s="855" t="s">
        <v>13212</v>
      </c>
      <c r="F2130" s="856">
        <v>26.398752000000002</v>
      </c>
      <c r="G2130" s="855"/>
      <c r="H2130" s="857" t="s">
        <v>13213</v>
      </c>
      <c r="I2130" s="857"/>
      <c r="J2130" s="856">
        <v>119.88</v>
      </c>
    </row>
    <row r="2131" spans="1:10" ht="0.95" customHeight="1" thickTop="1" x14ac:dyDescent="0.2">
      <c r="A2131" s="858"/>
      <c r="B2131" s="858"/>
      <c r="C2131" s="858"/>
      <c r="D2131" s="858"/>
      <c r="E2131" s="858"/>
      <c r="F2131" s="858"/>
      <c r="G2131" s="858"/>
      <c r="H2131" s="858"/>
      <c r="I2131" s="858"/>
      <c r="J2131" s="858"/>
    </row>
    <row r="2132" spans="1:10" ht="18" customHeight="1" x14ac:dyDescent="0.2">
      <c r="A2132" s="833" t="s">
        <v>13973</v>
      </c>
      <c r="B2132" s="834" t="s">
        <v>13186</v>
      </c>
      <c r="C2132" s="833" t="s">
        <v>13187</v>
      </c>
      <c r="D2132" s="833" t="s">
        <v>13188</v>
      </c>
      <c r="E2132" s="835" t="s">
        <v>13189</v>
      </c>
      <c r="F2132" s="835"/>
      <c r="G2132" s="836" t="s">
        <v>13190</v>
      </c>
      <c r="H2132" s="834" t="s">
        <v>13191</v>
      </c>
      <c r="I2132" s="834" t="s">
        <v>13192</v>
      </c>
      <c r="J2132" s="834" t="s">
        <v>13193</v>
      </c>
    </row>
    <row r="2133" spans="1:10" ht="36" customHeight="1" x14ac:dyDescent="0.2">
      <c r="A2133" s="837" t="s">
        <v>13194</v>
      </c>
      <c r="B2133" s="838" t="s">
        <v>14014</v>
      </c>
      <c r="C2133" s="837" t="s">
        <v>7</v>
      </c>
      <c r="D2133" s="837" t="s">
        <v>3375</v>
      </c>
      <c r="E2133" s="839" t="s">
        <v>13301</v>
      </c>
      <c r="F2133" s="839"/>
      <c r="G2133" s="840" t="s">
        <v>13243</v>
      </c>
      <c r="H2133" s="841">
        <v>1</v>
      </c>
      <c r="I2133" s="842">
        <v>52.03</v>
      </c>
      <c r="J2133" s="842">
        <v>52.03</v>
      </c>
    </row>
    <row r="2134" spans="1:10" ht="36" customHeight="1" x14ac:dyDescent="0.2">
      <c r="A2134" s="843" t="s">
        <v>13197</v>
      </c>
      <c r="B2134" s="844" t="s">
        <v>13315</v>
      </c>
      <c r="C2134" s="843" t="s">
        <v>7</v>
      </c>
      <c r="D2134" s="843" t="s">
        <v>2184</v>
      </c>
      <c r="E2134" s="845" t="s">
        <v>13272</v>
      </c>
      <c r="F2134" s="845"/>
      <c r="G2134" s="846" t="s">
        <v>67</v>
      </c>
      <c r="H2134" s="847">
        <v>1.4E-2</v>
      </c>
      <c r="I2134" s="848">
        <v>12.53</v>
      </c>
      <c r="J2134" s="848">
        <v>0.17541999999999999</v>
      </c>
    </row>
    <row r="2135" spans="1:10" ht="36" customHeight="1" x14ac:dyDescent="0.2">
      <c r="A2135" s="843" t="s">
        <v>13197</v>
      </c>
      <c r="B2135" s="844" t="s">
        <v>13316</v>
      </c>
      <c r="C2135" s="843" t="s">
        <v>7</v>
      </c>
      <c r="D2135" s="843" t="s">
        <v>2183</v>
      </c>
      <c r="E2135" s="845" t="s">
        <v>13272</v>
      </c>
      <c r="F2135" s="845"/>
      <c r="G2135" s="846" t="s">
        <v>50</v>
      </c>
      <c r="H2135" s="847">
        <v>1.7999999999999999E-2</v>
      </c>
      <c r="I2135" s="848">
        <v>15.2</v>
      </c>
      <c r="J2135" s="848">
        <v>0.27360000000000001</v>
      </c>
    </row>
    <row r="2136" spans="1:10" ht="24" customHeight="1" x14ac:dyDescent="0.2">
      <c r="A2136" s="843" t="s">
        <v>13197</v>
      </c>
      <c r="B2136" s="844" t="s">
        <v>13317</v>
      </c>
      <c r="C2136" s="843" t="s">
        <v>7</v>
      </c>
      <c r="D2136" s="843" t="s">
        <v>51</v>
      </c>
      <c r="E2136" s="845" t="s">
        <v>13196</v>
      </c>
      <c r="F2136" s="845"/>
      <c r="G2136" s="846" t="s">
        <v>23</v>
      </c>
      <c r="H2136" s="847">
        <v>0.58899999999999997</v>
      </c>
      <c r="I2136" s="848">
        <v>13.88</v>
      </c>
      <c r="J2136" s="848">
        <v>8.1753199999999993</v>
      </c>
    </row>
    <row r="2137" spans="1:10" ht="24" customHeight="1" x14ac:dyDescent="0.2">
      <c r="A2137" s="843" t="s">
        <v>13197</v>
      </c>
      <c r="B2137" s="844" t="s">
        <v>13318</v>
      </c>
      <c r="C2137" s="843" t="s">
        <v>7</v>
      </c>
      <c r="D2137" s="843" t="s">
        <v>52</v>
      </c>
      <c r="E2137" s="845" t="s">
        <v>13196</v>
      </c>
      <c r="F2137" s="845"/>
      <c r="G2137" s="846" t="s">
        <v>23</v>
      </c>
      <c r="H2137" s="847">
        <v>1.413</v>
      </c>
      <c r="I2137" s="848">
        <v>16.59</v>
      </c>
      <c r="J2137" s="848">
        <v>23.441669999999998</v>
      </c>
    </row>
    <row r="2138" spans="1:10" ht="24" customHeight="1" x14ac:dyDescent="0.2">
      <c r="A2138" s="849" t="s">
        <v>13199</v>
      </c>
      <c r="B2138" s="850" t="s">
        <v>13319</v>
      </c>
      <c r="C2138" s="849" t="s">
        <v>7</v>
      </c>
      <c r="D2138" s="849" t="s">
        <v>6495</v>
      </c>
      <c r="E2138" s="851" t="s">
        <v>13220</v>
      </c>
      <c r="F2138" s="851"/>
      <c r="G2138" s="852" t="s">
        <v>64</v>
      </c>
      <c r="H2138" s="853">
        <v>1.7000000000000001E-2</v>
      </c>
      <c r="I2138" s="854">
        <v>4.83</v>
      </c>
      <c r="J2138" s="854">
        <v>8.2110000000000002E-2</v>
      </c>
    </row>
    <row r="2139" spans="1:10" ht="24" customHeight="1" x14ac:dyDescent="0.2">
      <c r="A2139" s="849" t="s">
        <v>13199</v>
      </c>
      <c r="B2139" s="850" t="s">
        <v>13320</v>
      </c>
      <c r="C2139" s="849" t="s">
        <v>7</v>
      </c>
      <c r="D2139" s="849" t="s">
        <v>11840</v>
      </c>
      <c r="E2139" s="851" t="s">
        <v>13220</v>
      </c>
      <c r="F2139" s="851"/>
      <c r="G2139" s="852" t="s">
        <v>18</v>
      </c>
      <c r="H2139" s="853">
        <v>0.625</v>
      </c>
      <c r="I2139" s="854">
        <v>7.16</v>
      </c>
      <c r="J2139" s="854">
        <v>4.4749999999999996</v>
      </c>
    </row>
    <row r="2140" spans="1:10" ht="24" customHeight="1" x14ac:dyDescent="0.2">
      <c r="A2140" s="849" t="s">
        <v>13199</v>
      </c>
      <c r="B2140" s="850" t="s">
        <v>13321</v>
      </c>
      <c r="C2140" s="849" t="s">
        <v>7</v>
      </c>
      <c r="D2140" s="849" t="s">
        <v>8283</v>
      </c>
      <c r="E2140" s="851" t="s">
        <v>13220</v>
      </c>
      <c r="F2140" s="851"/>
      <c r="G2140" s="852" t="s">
        <v>21</v>
      </c>
      <c r="H2140" s="853">
        <v>1.0999999999999999E-2</v>
      </c>
      <c r="I2140" s="854">
        <v>14.87</v>
      </c>
      <c r="J2140" s="854">
        <v>0.16356999999999999</v>
      </c>
    </row>
    <row r="2141" spans="1:10" ht="24" customHeight="1" x14ac:dyDescent="0.2">
      <c r="A2141" s="849" t="s">
        <v>13199</v>
      </c>
      <c r="B2141" s="850" t="s">
        <v>13322</v>
      </c>
      <c r="C2141" s="849" t="s">
        <v>7</v>
      </c>
      <c r="D2141" s="849" t="s">
        <v>8277</v>
      </c>
      <c r="E2141" s="851" t="s">
        <v>13220</v>
      </c>
      <c r="F2141" s="851"/>
      <c r="G2141" s="852" t="s">
        <v>21</v>
      </c>
      <c r="H2141" s="853">
        <v>4.3999999999999997E-2</v>
      </c>
      <c r="I2141" s="854">
        <v>16.38</v>
      </c>
      <c r="J2141" s="854">
        <v>0.72072000000000003</v>
      </c>
    </row>
    <row r="2142" spans="1:10" ht="24" customHeight="1" x14ac:dyDescent="0.2">
      <c r="A2142" s="849" t="s">
        <v>13199</v>
      </c>
      <c r="B2142" s="850" t="s">
        <v>13323</v>
      </c>
      <c r="C2142" s="849" t="s">
        <v>7</v>
      </c>
      <c r="D2142" s="849" t="s">
        <v>11846</v>
      </c>
      <c r="E2142" s="851" t="s">
        <v>13220</v>
      </c>
      <c r="F2142" s="851"/>
      <c r="G2142" s="852" t="s">
        <v>18</v>
      </c>
      <c r="H2142" s="853">
        <v>0.92400000000000004</v>
      </c>
      <c r="I2142" s="854">
        <v>2.5</v>
      </c>
      <c r="J2142" s="854">
        <v>2.31</v>
      </c>
    </row>
    <row r="2143" spans="1:10" ht="24" customHeight="1" x14ac:dyDescent="0.2">
      <c r="A2143" s="849" t="s">
        <v>13199</v>
      </c>
      <c r="B2143" s="850" t="s">
        <v>13324</v>
      </c>
      <c r="C2143" s="849" t="s">
        <v>7</v>
      </c>
      <c r="D2143" s="849" t="s">
        <v>13161</v>
      </c>
      <c r="E2143" s="851" t="s">
        <v>13220</v>
      </c>
      <c r="F2143" s="851"/>
      <c r="G2143" s="852" t="s">
        <v>18</v>
      </c>
      <c r="H2143" s="853">
        <v>1.0589999999999999</v>
      </c>
      <c r="I2143" s="854">
        <v>11.53</v>
      </c>
      <c r="J2143" s="854">
        <v>12.21027</v>
      </c>
    </row>
    <row r="2144" spans="1:10" ht="25.5" x14ac:dyDescent="0.2">
      <c r="A2144" s="855"/>
      <c r="B2144" s="855"/>
      <c r="C2144" s="855"/>
      <c r="D2144" s="855"/>
      <c r="E2144" s="855" t="s">
        <v>13209</v>
      </c>
      <c r="F2144" s="856">
        <v>13.31</v>
      </c>
      <c r="G2144" s="855" t="s">
        <v>13210</v>
      </c>
      <c r="H2144" s="856">
        <v>11.18</v>
      </c>
      <c r="I2144" s="855" t="s">
        <v>13211</v>
      </c>
      <c r="J2144" s="856">
        <v>24.49</v>
      </c>
    </row>
    <row r="2145" spans="1:10" ht="13.5" thickBot="1" x14ac:dyDescent="0.25">
      <c r="A2145" s="855"/>
      <c r="B2145" s="855"/>
      <c r="C2145" s="855"/>
      <c r="D2145" s="855"/>
      <c r="E2145" s="855" t="s">
        <v>13212</v>
      </c>
      <c r="F2145" s="856">
        <v>14.693272</v>
      </c>
      <c r="G2145" s="855"/>
      <c r="H2145" s="857" t="s">
        <v>13213</v>
      </c>
      <c r="I2145" s="857"/>
      <c r="J2145" s="856">
        <v>66.72</v>
      </c>
    </row>
    <row r="2146" spans="1:10" ht="0.95" customHeight="1" thickTop="1" x14ac:dyDescent="0.2">
      <c r="A2146" s="858"/>
      <c r="B2146" s="858"/>
      <c r="C2146" s="858"/>
      <c r="D2146" s="858"/>
      <c r="E2146" s="858"/>
      <c r="F2146" s="858"/>
      <c r="G2146" s="858"/>
      <c r="H2146" s="858"/>
      <c r="I2146" s="858"/>
      <c r="J2146" s="858"/>
    </row>
    <row r="2147" spans="1:10" ht="18" customHeight="1" x14ac:dyDescent="0.2">
      <c r="A2147" s="833" t="s">
        <v>13973</v>
      </c>
      <c r="B2147" s="834" t="s">
        <v>13186</v>
      </c>
      <c r="C2147" s="833" t="s">
        <v>13187</v>
      </c>
      <c r="D2147" s="833" t="s">
        <v>13188</v>
      </c>
      <c r="E2147" s="835" t="s">
        <v>13189</v>
      </c>
      <c r="F2147" s="835"/>
      <c r="G2147" s="836" t="s">
        <v>13190</v>
      </c>
      <c r="H2147" s="834" t="s">
        <v>13191</v>
      </c>
      <c r="I2147" s="834" t="s">
        <v>13192</v>
      </c>
      <c r="J2147" s="834" t="s">
        <v>13193</v>
      </c>
    </row>
    <row r="2148" spans="1:10" ht="48" customHeight="1" x14ac:dyDescent="0.2">
      <c r="A2148" s="837" t="s">
        <v>13194</v>
      </c>
      <c r="B2148" s="838" t="s">
        <v>14015</v>
      </c>
      <c r="C2148" s="837" t="s">
        <v>7</v>
      </c>
      <c r="D2148" s="837" t="s">
        <v>2432</v>
      </c>
      <c r="E2148" s="839" t="s">
        <v>13301</v>
      </c>
      <c r="F2148" s="839"/>
      <c r="G2148" s="840" t="s">
        <v>21</v>
      </c>
      <c r="H2148" s="841">
        <v>1</v>
      </c>
      <c r="I2148" s="842">
        <v>11.14</v>
      </c>
      <c r="J2148" s="842">
        <v>11.14</v>
      </c>
    </row>
    <row r="2149" spans="1:10" ht="24" customHeight="1" x14ac:dyDescent="0.2">
      <c r="A2149" s="843" t="s">
        <v>13197</v>
      </c>
      <c r="B2149" s="844" t="s">
        <v>14016</v>
      </c>
      <c r="C2149" s="843" t="s">
        <v>7</v>
      </c>
      <c r="D2149" s="843" t="s">
        <v>2464</v>
      </c>
      <c r="E2149" s="845" t="s">
        <v>13301</v>
      </c>
      <c r="F2149" s="845"/>
      <c r="G2149" s="846" t="s">
        <v>21</v>
      </c>
      <c r="H2149" s="847">
        <v>1</v>
      </c>
      <c r="I2149" s="848">
        <v>8.33</v>
      </c>
      <c r="J2149" s="848">
        <v>8.33</v>
      </c>
    </row>
    <row r="2150" spans="1:10" ht="24" customHeight="1" x14ac:dyDescent="0.2">
      <c r="A2150" s="843" t="s">
        <v>13197</v>
      </c>
      <c r="B2150" s="844" t="s">
        <v>13306</v>
      </c>
      <c r="C2150" s="843" t="s">
        <v>7</v>
      </c>
      <c r="D2150" s="843" t="s">
        <v>173</v>
      </c>
      <c r="E2150" s="845" t="s">
        <v>13196</v>
      </c>
      <c r="F2150" s="845"/>
      <c r="G2150" s="846" t="s">
        <v>23</v>
      </c>
      <c r="H2150" s="847">
        <v>0.1048</v>
      </c>
      <c r="I2150" s="848">
        <v>16.690000000000001</v>
      </c>
      <c r="J2150" s="848">
        <v>1.749112</v>
      </c>
    </row>
    <row r="2151" spans="1:10" ht="24" customHeight="1" x14ac:dyDescent="0.2">
      <c r="A2151" s="843" t="s">
        <v>13197</v>
      </c>
      <c r="B2151" s="844" t="s">
        <v>13307</v>
      </c>
      <c r="C2151" s="843" t="s">
        <v>7</v>
      </c>
      <c r="D2151" s="843" t="s">
        <v>168</v>
      </c>
      <c r="E2151" s="845" t="s">
        <v>13196</v>
      </c>
      <c r="F2151" s="845"/>
      <c r="G2151" s="846" t="s">
        <v>23</v>
      </c>
      <c r="H2151" s="847">
        <v>1.7100000000000001E-2</v>
      </c>
      <c r="I2151" s="848">
        <v>12.78</v>
      </c>
      <c r="J2151" s="848">
        <v>0.21853800000000001</v>
      </c>
    </row>
    <row r="2152" spans="1:10" ht="24" customHeight="1" x14ac:dyDescent="0.2">
      <c r="A2152" s="849" t="s">
        <v>13199</v>
      </c>
      <c r="B2152" s="850" t="s">
        <v>13308</v>
      </c>
      <c r="C2152" s="849" t="s">
        <v>7</v>
      </c>
      <c r="D2152" s="849" t="s">
        <v>10347</v>
      </c>
      <c r="E2152" s="851" t="s">
        <v>13220</v>
      </c>
      <c r="F2152" s="851"/>
      <c r="G2152" s="852" t="s">
        <v>21</v>
      </c>
      <c r="H2152" s="853">
        <v>2.5000000000000001E-2</v>
      </c>
      <c r="I2152" s="854">
        <v>16.989999999999998</v>
      </c>
      <c r="J2152" s="854">
        <v>0.42475000000000002</v>
      </c>
    </row>
    <row r="2153" spans="1:10" ht="36" customHeight="1" x14ac:dyDescent="0.2">
      <c r="A2153" s="849" t="s">
        <v>13199</v>
      </c>
      <c r="B2153" s="850" t="s">
        <v>13309</v>
      </c>
      <c r="C2153" s="849" t="s">
        <v>7</v>
      </c>
      <c r="D2153" s="849" t="s">
        <v>6772</v>
      </c>
      <c r="E2153" s="851" t="s">
        <v>13220</v>
      </c>
      <c r="F2153" s="851"/>
      <c r="G2153" s="852" t="s">
        <v>38</v>
      </c>
      <c r="H2153" s="853">
        <v>2.8159999999999998</v>
      </c>
      <c r="I2153" s="854">
        <v>0.15</v>
      </c>
      <c r="J2153" s="854">
        <v>0.4224</v>
      </c>
    </row>
    <row r="2154" spans="1:10" ht="25.5" x14ac:dyDescent="0.2">
      <c r="A2154" s="855"/>
      <c r="B2154" s="855"/>
      <c r="C2154" s="855"/>
      <c r="D2154" s="855"/>
      <c r="E2154" s="855" t="s">
        <v>13209</v>
      </c>
      <c r="F2154" s="856">
        <v>1.53</v>
      </c>
      <c r="G2154" s="855" t="s">
        <v>13210</v>
      </c>
      <c r="H2154" s="856">
        <v>1.29</v>
      </c>
      <c r="I2154" s="855" t="s">
        <v>13211</v>
      </c>
      <c r="J2154" s="856">
        <v>2.82</v>
      </c>
    </row>
    <row r="2155" spans="1:10" ht="13.5" thickBot="1" x14ac:dyDescent="0.25">
      <c r="A2155" s="855"/>
      <c r="B2155" s="855"/>
      <c r="C2155" s="855"/>
      <c r="D2155" s="855"/>
      <c r="E2155" s="855" t="s">
        <v>13212</v>
      </c>
      <c r="F2155" s="856">
        <v>3.1459359999999998</v>
      </c>
      <c r="G2155" s="855"/>
      <c r="H2155" s="857" t="s">
        <v>13213</v>
      </c>
      <c r="I2155" s="857"/>
      <c r="J2155" s="856">
        <v>14.29</v>
      </c>
    </row>
    <row r="2156" spans="1:10" ht="0.95" customHeight="1" thickTop="1" x14ac:dyDescent="0.2">
      <c r="A2156" s="858"/>
      <c r="B2156" s="858"/>
      <c r="C2156" s="858"/>
      <c r="D2156" s="858"/>
      <c r="E2156" s="858"/>
      <c r="F2156" s="858"/>
      <c r="G2156" s="858"/>
      <c r="H2156" s="858"/>
      <c r="I2156" s="858"/>
      <c r="J2156" s="858"/>
    </row>
    <row r="2157" spans="1:10" ht="18" customHeight="1" x14ac:dyDescent="0.2">
      <c r="A2157" s="833" t="s">
        <v>13973</v>
      </c>
      <c r="B2157" s="834" t="s">
        <v>13186</v>
      </c>
      <c r="C2157" s="833" t="s">
        <v>13187</v>
      </c>
      <c r="D2157" s="833" t="s">
        <v>13188</v>
      </c>
      <c r="E2157" s="835" t="s">
        <v>13189</v>
      </c>
      <c r="F2157" s="835"/>
      <c r="G2157" s="836" t="s">
        <v>13190</v>
      </c>
      <c r="H2157" s="834" t="s">
        <v>13191</v>
      </c>
      <c r="I2157" s="834" t="s">
        <v>13192</v>
      </c>
      <c r="J2157" s="834" t="s">
        <v>13193</v>
      </c>
    </row>
    <row r="2158" spans="1:10" ht="48" customHeight="1" x14ac:dyDescent="0.2">
      <c r="A2158" s="837" t="s">
        <v>13194</v>
      </c>
      <c r="B2158" s="838" t="s">
        <v>14017</v>
      </c>
      <c r="C2158" s="837" t="s">
        <v>7</v>
      </c>
      <c r="D2158" s="837" t="s">
        <v>2451</v>
      </c>
      <c r="E2158" s="839" t="s">
        <v>13301</v>
      </c>
      <c r="F2158" s="839"/>
      <c r="G2158" s="840" t="s">
        <v>21</v>
      </c>
      <c r="H2158" s="841">
        <v>1</v>
      </c>
      <c r="I2158" s="842">
        <v>10.130000000000001</v>
      </c>
      <c r="J2158" s="842">
        <v>10.130000000000001</v>
      </c>
    </row>
    <row r="2159" spans="1:10" ht="24" customHeight="1" x14ac:dyDescent="0.2">
      <c r="A2159" s="843" t="s">
        <v>13197</v>
      </c>
      <c r="B2159" s="844" t="s">
        <v>14018</v>
      </c>
      <c r="C2159" s="843" t="s">
        <v>7</v>
      </c>
      <c r="D2159" s="843" t="s">
        <v>2467</v>
      </c>
      <c r="E2159" s="845" t="s">
        <v>13301</v>
      </c>
      <c r="F2159" s="845"/>
      <c r="G2159" s="846" t="s">
        <v>21</v>
      </c>
      <c r="H2159" s="847">
        <v>1</v>
      </c>
      <c r="I2159" s="848">
        <v>7.98</v>
      </c>
      <c r="J2159" s="848">
        <v>7.98</v>
      </c>
    </row>
    <row r="2160" spans="1:10" ht="24" customHeight="1" x14ac:dyDescent="0.2">
      <c r="A2160" s="843" t="s">
        <v>13197</v>
      </c>
      <c r="B2160" s="844" t="s">
        <v>13306</v>
      </c>
      <c r="C2160" s="843" t="s">
        <v>7</v>
      </c>
      <c r="D2160" s="843" t="s">
        <v>173</v>
      </c>
      <c r="E2160" s="845" t="s">
        <v>13196</v>
      </c>
      <c r="F2160" s="845"/>
      <c r="G2160" s="846" t="s">
        <v>23</v>
      </c>
      <c r="H2160" s="847">
        <v>8.5900000000000004E-2</v>
      </c>
      <c r="I2160" s="848">
        <v>16.690000000000001</v>
      </c>
      <c r="J2160" s="848">
        <v>1.4336709999999999</v>
      </c>
    </row>
    <row r="2161" spans="1:10" ht="24" customHeight="1" x14ac:dyDescent="0.2">
      <c r="A2161" s="843" t="s">
        <v>13197</v>
      </c>
      <c r="B2161" s="844" t="s">
        <v>13307</v>
      </c>
      <c r="C2161" s="843" t="s">
        <v>7</v>
      </c>
      <c r="D2161" s="843" t="s">
        <v>168</v>
      </c>
      <c r="E2161" s="845" t="s">
        <v>13196</v>
      </c>
      <c r="F2161" s="845"/>
      <c r="G2161" s="846" t="s">
        <v>23</v>
      </c>
      <c r="H2161" s="847">
        <v>1.4E-2</v>
      </c>
      <c r="I2161" s="848">
        <v>12.78</v>
      </c>
      <c r="J2161" s="848">
        <v>0.17892</v>
      </c>
    </row>
    <row r="2162" spans="1:10" ht="24" customHeight="1" x14ac:dyDescent="0.2">
      <c r="A2162" s="849" t="s">
        <v>13199</v>
      </c>
      <c r="B2162" s="850" t="s">
        <v>13308</v>
      </c>
      <c r="C2162" s="849" t="s">
        <v>7</v>
      </c>
      <c r="D2162" s="849" t="s">
        <v>10347</v>
      </c>
      <c r="E2162" s="851" t="s">
        <v>13220</v>
      </c>
      <c r="F2162" s="851"/>
      <c r="G2162" s="852" t="s">
        <v>21</v>
      </c>
      <c r="H2162" s="853">
        <v>2.5000000000000001E-2</v>
      </c>
      <c r="I2162" s="854">
        <v>16.989999999999998</v>
      </c>
      <c r="J2162" s="854">
        <v>0.42475000000000002</v>
      </c>
    </row>
    <row r="2163" spans="1:10" ht="36" customHeight="1" x14ac:dyDescent="0.2">
      <c r="A2163" s="849" t="s">
        <v>13199</v>
      </c>
      <c r="B2163" s="850" t="s">
        <v>13309</v>
      </c>
      <c r="C2163" s="849" t="s">
        <v>7</v>
      </c>
      <c r="D2163" s="849" t="s">
        <v>6772</v>
      </c>
      <c r="E2163" s="851" t="s">
        <v>13220</v>
      </c>
      <c r="F2163" s="851"/>
      <c r="G2163" s="852" t="s">
        <v>38</v>
      </c>
      <c r="H2163" s="853">
        <v>0.72799999999999998</v>
      </c>
      <c r="I2163" s="854">
        <v>0.15</v>
      </c>
      <c r="J2163" s="854">
        <v>0.10920000000000001</v>
      </c>
    </row>
    <row r="2164" spans="1:10" ht="25.5" x14ac:dyDescent="0.2">
      <c r="A2164" s="855"/>
      <c r="B2164" s="855"/>
      <c r="C2164" s="855"/>
      <c r="D2164" s="855"/>
      <c r="E2164" s="855" t="s">
        <v>13209</v>
      </c>
      <c r="F2164" s="856">
        <v>0.79</v>
      </c>
      <c r="G2164" s="855" t="s">
        <v>13210</v>
      </c>
      <c r="H2164" s="856">
        <v>0.68</v>
      </c>
      <c r="I2164" s="855" t="s">
        <v>13211</v>
      </c>
      <c r="J2164" s="856">
        <v>1.47</v>
      </c>
    </row>
    <row r="2165" spans="1:10" ht="13.5" thickBot="1" x14ac:dyDescent="0.25">
      <c r="A2165" s="855"/>
      <c r="B2165" s="855"/>
      <c r="C2165" s="855"/>
      <c r="D2165" s="855"/>
      <c r="E2165" s="855" t="s">
        <v>13212</v>
      </c>
      <c r="F2165" s="856">
        <v>2.8607119999999999</v>
      </c>
      <c r="G2165" s="855"/>
      <c r="H2165" s="857" t="s">
        <v>13213</v>
      </c>
      <c r="I2165" s="857"/>
      <c r="J2165" s="856">
        <v>12.99</v>
      </c>
    </row>
    <row r="2166" spans="1:10" ht="0.95" customHeight="1" thickTop="1" x14ac:dyDescent="0.2">
      <c r="A2166" s="858"/>
      <c r="B2166" s="858"/>
      <c r="C2166" s="858"/>
      <c r="D2166" s="858"/>
      <c r="E2166" s="858"/>
      <c r="F2166" s="858"/>
      <c r="G2166" s="858"/>
      <c r="H2166" s="858"/>
      <c r="I2166" s="858"/>
      <c r="J2166" s="858"/>
    </row>
    <row r="2167" spans="1:10" ht="18" customHeight="1" x14ac:dyDescent="0.2">
      <c r="A2167" s="833" t="s">
        <v>13973</v>
      </c>
      <c r="B2167" s="834" t="s">
        <v>13186</v>
      </c>
      <c r="C2167" s="833" t="s">
        <v>13187</v>
      </c>
      <c r="D2167" s="833" t="s">
        <v>13188</v>
      </c>
      <c r="E2167" s="835" t="s">
        <v>13189</v>
      </c>
      <c r="F2167" s="835"/>
      <c r="G2167" s="836" t="s">
        <v>13190</v>
      </c>
      <c r="H2167" s="834" t="s">
        <v>13191</v>
      </c>
      <c r="I2167" s="834" t="s">
        <v>13192</v>
      </c>
      <c r="J2167" s="834" t="s">
        <v>13193</v>
      </c>
    </row>
    <row r="2168" spans="1:10" ht="36" customHeight="1" x14ac:dyDescent="0.2">
      <c r="A2168" s="837" t="s">
        <v>13194</v>
      </c>
      <c r="B2168" s="838" t="s">
        <v>13474</v>
      </c>
      <c r="C2168" s="837" t="s">
        <v>7</v>
      </c>
      <c r="D2168" s="837" t="s">
        <v>2458</v>
      </c>
      <c r="E2168" s="839" t="s">
        <v>13301</v>
      </c>
      <c r="F2168" s="839"/>
      <c r="G2168" s="840" t="s">
        <v>21</v>
      </c>
      <c r="H2168" s="841">
        <v>1</v>
      </c>
      <c r="I2168" s="842">
        <v>8.1</v>
      </c>
      <c r="J2168" s="842">
        <v>8.1</v>
      </c>
    </row>
    <row r="2169" spans="1:10" ht="24" customHeight="1" x14ac:dyDescent="0.2">
      <c r="A2169" s="843" t="s">
        <v>13197</v>
      </c>
      <c r="B2169" s="844" t="s">
        <v>13306</v>
      </c>
      <c r="C2169" s="843" t="s">
        <v>7</v>
      </c>
      <c r="D2169" s="843" t="s">
        <v>173</v>
      </c>
      <c r="E2169" s="845" t="s">
        <v>13196</v>
      </c>
      <c r="F2169" s="845"/>
      <c r="G2169" s="846" t="s">
        <v>23</v>
      </c>
      <c r="H2169" s="847">
        <v>2.24E-2</v>
      </c>
      <c r="I2169" s="848">
        <v>16.690000000000001</v>
      </c>
      <c r="J2169" s="848">
        <v>0.37385600000000002</v>
      </c>
    </row>
    <row r="2170" spans="1:10" ht="24" customHeight="1" x14ac:dyDescent="0.2">
      <c r="A2170" s="843" t="s">
        <v>13197</v>
      </c>
      <c r="B2170" s="844" t="s">
        <v>13307</v>
      </c>
      <c r="C2170" s="843" t="s">
        <v>7</v>
      </c>
      <c r="D2170" s="843" t="s">
        <v>168</v>
      </c>
      <c r="E2170" s="845" t="s">
        <v>13196</v>
      </c>
      <c r="F2170" s="845"/>
      <c r="G2170" s="846" t="s">
        <v>23</v>
      </c>
      <c r="H2170" s="847">
        <v>3.2000000000000002E-3</v>
      </c>
      <c r="I2170" s="848">
        <v>12.78</v>
      </c>
      <c r="J2170" s="848">
        <v>4.0896000000000002E-2</v>
      </c>
    </row>
    <row r="2171" spans="1:10" ht="24" customHeight="1" x14ac:dyDescent="0.2">
      <c r="A2171" s="849" t="s">
        <v>13199</v>
      </c>
      <c r="B2171" s="850" t="s">
        <v>14019</v>
      </c>
      <c r="C2171" s="849" t="s">
        <v>7</v>
      </c>
      <c r="D2171" s="849" t="s">
        <v>5001</v>
      </c>
      <c r="E2171" s="851" t="s">
        <v>13220</v>
      </c>
      <c r="F2171" s="851"/>
      <c r="G2171" s="852" t="s">
        <v>21</v>
      </c>
      <c r="H2171" s="853">
        <v>1.1100000000000001</v>
      </c>
      <c r="I2171" s="854">
        <v>6.92</v>
      </c>
      <c r="J2171" s="854">
        <v>7.6811999999999996</v>
      </c>
    </row>
    <row r="2172" spans="1:10" ht="25.5" x14ac:dyDescent="0.2">
      <c r="A2172" s="855"/>
      <c r="B2172" s="855"/>
      <c r="C2172" s="855"/>
      <c r="D2172" s="855"/>
      <c r="E2172" s="855" t="s">
        <v>13209</v>
      </c>
      <c r="F2172" s="856">
        <v>0.17</v>
      </c>
      <c r="G2172" s="855" t="s">
        <v>13210</v>
      </c>
      <c r="H2172" s="856">
        <v>0.15</v>
      </c>
      <c r="I2172" s="855" t="s">
        <v>13211</v>
      </c>
      <c r="J2172" s="856">
        <v>0.32</v>
      </c>
    </row>
    <row r="2173" spans="1:10" ht="13.5" thickBot="1" x14ac:dyDescent="0.25">
      <c r="A2173" s="855"/>
      <c r="B2173" s="855"/>
      <c r="C2173" s="855"/>
      <c r="D2173" s="855"/>
      <c r="E2173" s="855" t="s">
        <v>13212</v>
      </c>
      <c r="F2173" s="856">
        <v>2.2874400000000001</v>
      </c>
      <c r="G2173" s="855"/>
      <c r="H2173" s="857" t="s">
        <v>13213</v>
      </c>
      <c r="I2173" s="857"/>
      <c r="J2173" s="856">
        <v>10.39</v>
      </c>
    </row>
    <row r="2174" spans="1:10" ht="0.95" customHeight="1" thickTop="1" x14ac:dyDescent="0.2">
      <c r="A2174" s="858"/>
      <c r="B2174" s="858"/>
      <c r="C2174" s="858"/>
      <c r="D2174" s="858"/>
      <c r="E2174" s="858"/>
      <c r="F2174" s="858"/>
      <c r="G2174" s="858"/>
      <c r="H2174" s="858"/>
      <c r="I2174" s="858"/>
      <c r="J2174" s="858"/>
    </row>
    <row r="2175" spans="1:10" ht="18" customHeight="1" x14ac:dyDescent="0.2">
      <c r="A2175" s="833" t="s">
        <v>13973</v>
      </c>
      <c r="B2175" s="834" t="s">
        <v>13186</v>
      </c>
      <c r="C2175" s="833" t="s">
        <v>13187</v>
      </c>
      <c r="D2175" s="833" t="s">
        <v>13188</v>
      </c>
      <c r="E2175" s="835" t="s">
        <v>13189</v>
      </c>
      <c r="F2175" s="835"/>
      <c r="G2175" s="836" t="s">
        <v>13190</v>
      </c>
      <c r="H2175" s="834" t="s">
        <v>13191</v>
      </c>
      <c r="I2175" s="834" t="s">
        <v>13192</v>
      </c>
      <c r="J2175" s="834" t="s">
        <v>13193</v>
      </c>
    </row>
    <row r="2176" spans="1:10" ht="24" customHeight="1" x14ac:dyDescent="0.2">
      <c r="A2176" s="837" t="s">
        <v>13194</v>
      </c>
      <c r="B2176" s="838" t="s">
        <v>14020</v>
      </c>
      <c r="C2176" s="837" t="s">
        <v>7</v>
      </c>
      <c r="D2176" s="837" t="s">
        <v>3388</v>
      </c>
      <c r="E2176" s="839" t="s">
        <v>13301</v>
      </c>
      <c r="F2176" s="839"/>
      <c r="G2176" s="840" t="s">
        <v>21</v>
      </c>
      <c r="H2176" s="841">
        <v>1</v>
      </c>
      <c r="I2176" s="842">
        <v>8.2899999999999991</v>
      </c>
      <c r="J2176" s="842">
        <v>8.2899999999999991</v>
      </c>
    </row>
    <row r="2177" spans="1:10" ht="36" customHeight="1" x14ac:dyDescent="0.2">
      <c r="A2177" s="843" t="s">
        <v>13197</v>
      </c>
      <c r="B2177" s="844" t="s">
        <v>14021</v>
      </c>
      <c r="C2177" s="843" t="s">
        <v>7</v>
      </c>
      <c r="D2177" s="843" t="s">
        <v>2460</v>
      </c>
      <c r="E2177" s="845" t="s">
        <v>13301</v>
      </c>
      <c r="F2177" s="845"/>
      <c r="G2177" s="846" t="s">
        <v>21</v>
      </c>
      <c r="H2177" s="847">
        <v>1</v>
      </c>
      <c r="I2177" s="848">
        <v>6.4</v>
      </c>
      <c r="J2177" s="848">
        <v>6.4</v>
      </c>
    </row>
    <row r="2178" spans="1:10" ht="24" customHeight="1" x14ac:dyDescent="0.2">
      <c r="A2178" s="843" t="s">
        <v>13197</v>
      </c>
      <c r="B2178" s="844" t="s">
        <v>13306</v>
      </c>
      <c r="C2178" s="843" t="s">
        <v>7</v>
      </c>
      <c r="D2178" s="843" t="s">
        <v>173</v>
      </c>
      <c r="E2178" s="845" t="s">
        <v>13196</v>
      </c>
      <c r="F2178" s="845"/>
      <c r="G2178" s="846" t="s">
        <v>23</v>
      </c>
      <c r="H2178" s="847">
        <v>6.8000000000000005E-2</v>
      </c>
      <c r="I2178" s="848">
        <v>16.690000000000001</v>
      </c>
      <c r="J2178" s="848">
        <v>1.1349199999999999</v>
      </c>
    </row>
    <row r="2179" spans="1:10" ht="24" customHeight="1" x14ac:dyDescent="0.2">
      <c r="A2179" s="843" t="s">
        <v>13197</v>
      </c>
      <c r="B2179" s="844" t="s">
        <v>13307</v>
      </c>
      <c r="C2179" s="843" t="s">
        <v>7</v>
      </c>
      <c r="D2179" s="843" t="s">
        <v>168</v>
      </c>
      <c r="E2179" s="845" t="s">
        <v>13196</v>
      </c>
      <c r="F2179" s="845"/>
      <c r="G2179" s="846" t="s">
        <v>23</v>
      </c>
      <c r="H2179" s="847">
        <v>2.1999999999999999E-2</v>
      </c>
      <c r="I2179" s="848">
        <v>12.78</v>
      </c>
      <c r="J2179" s="848">
        <v>0.28116000000000002</v>
      </c>
    </row>
    <row r="2180" spans="1:10" ht="24" customHeight="1" x14ac:dyDescent="0.2">
      <c r="A2180" s="849" t="s">
        <v>13199</v>
      </c>
      <c r="B2180" s="850" t="s">
        <v>13308</v>
      </c>
      <c r="C2180" s="849" t="s">
        <v>7</v>
      </c>
      <c r="D2180" s="849" t="s">
        <v>10347</v>
      </c>
      <c r="E2180" s="851" t="s">
        <v>13220</v>
      </c>
      <c r="F2180" s="851"/>
      <c r="G2180" s="852" t="s">
        <v>21</v>
      </c>
      <c r="H2180" s="853">
        <v>2.5000000000000001E-2</v>
      </c>
      <c r="I2180" s="854">
        <v>16.989999999999998</v>
      </c>
      <c r="J2180" s="854">
        <v>0.42475000000000002</v>
      </c>
    </row>
    <row r="2181" spans="1:10" ht="36" customHeight="1" x14ac:dyDescent="0.2">
      <c r="A2181" s="849" t="s">
        <v>13199</v>
      </c>
      <c r="B2181" s="850" t="s">
        <v>13309</v>
      </c>
      <c r="C2181" s="849" t="s">
        <v>7</v>
      </c>
      <c r="D2181" s="849" t="s">
        <v>6772</v>
      </c>
      <c r="E2181" s="851" t="s">
        <v>13220</v>
      </c>
      <c r="F2181" s="851"/>
      <c r="G2181" s="852" t="s">
        <v>38</v>
      </c>
      <c r="H2181" s="853">
        <v>0.30599999999999999</v>
      </c>
      <c r="I2181" s="854">
        <v>0.15</v>
      </c>
      <c r="J2181" s="854">
        <v>4.5900000000000003E-2</v>
      </c>
    </row>
    <row r="2182" spans="1:10" ht="25.5" x14ac:dyDescent="0.2">
      <c r="A2182" s="855"/>
      <c r="B2182" s="855"/>
      <c r="C2182" s="855"/>
      <c r="D2182" s="855"/>
      <c r="E2182" s="855" t="s">
        <v>13209</v>
      </c>
      <c r="F2182" s="856">
        <v>0.64</v>
      </c>
      <c r="G2182" s="855" t="s">
        <v>13210</v>
      </c>
      <c r="H2182" s="856">
        <v>0.54</v>
      </c>
      <c r="I2182" s="855" t="s">
        <v>13211</v>
      </c>
      <c r="J2182" s="856">
        <v>1.18</v>
      </c>
    </row>
    <row r="2183" spans="1:10" ht="13.5" thickBot="1" x14ac:dyDescent="0.25">
      <c r="A2183" s="855"/>
      <c r="B2183" s="855"/>
      <c r="C2183" s="855"/>
      <c r="D2183" s="855"/>
      <c r="E2183" s="855" t="s">
        <v>13212</v>
      </c>
      <c r="F2183" s="856">
        <v>2.3410959999999998</v>
      </c>
      <c r="G2183" s="855"/>
      <c r="H2183" s="857" t="s">
        <v>13213</v>
      </c>
      <c r="I2183" s="857"/>
      <c r="J2183" s="856">
        <v>10.63</v>
      </c>
    </row>
    <row r="2184" spans="1:10" ht="0.95" customHeight="1" thickTop="1" x14ac:dyDescent="0.2">
      <c r="A2184" s="858"/>
      <c r="B2184" s="858"/>
      <c r="C2184" s="858"/>
      <c r="D2184" s="858"/>
      <c r="E2184" s="858"/>
      <c r="F2184" s="858"/>
      <c r="G2184" s="858"/>
      <c r="H2184" s="858"/>
      <c r="I2184" s="858"/>
      <c r="J2184" s="858"/>
    </row>
    <row r="2185" spans="1:10" ht="18" customHeight="1" x14ac:dyDescent="0.2">
      <c r="A2185" s="833" t="s">
        <v>13973</v>
      </c>
      <c r="B2185" s="834" t="s">
        <v>13186</v>
      </c>
      <c r="C2185" s="833" t="s">
        <v>13187</v>
      </c>
      <c r="D2185" s="833" t="s">
        <v>13188</v>
      </c>
      <c r="E2185" s="835" t="s">
        <v>13189</v>
      </c>
      <c r="F2185" s="835"/>
      <c r="G2185" s="836" t="s">
        <v>13190</v>
      </c>
      <c r="H2185" s="834" t="s">
        <v>13191</v>
      </c>
      <c r="I2185" s="834" t="s">
        <v>13192</v>
      </c>
      <c r="J2185" s="834" t="s">
        <v>13193</v>
      </c>
    </row>
    <row r="2186" spans="1:10" ht="24" customHeight="1" x14ac:dyDescent="0.2">
      <c r="A2186" s="837" t="s">
        <v>13194</v>
      </c>
      <c r="B2186" s="838" t="s">
        <v>14022</v>
      </c>
      <c r="C2186" s="837" t="s">
        <v>7</v>
      </c>
      <c r="D2186" s="837" t="s">
        <v>3144</v>
      </c>
      <c r="E2186" s="839" t="s">
        <v>13301</v>
      </c>
      <c r="F2186" s="839"/>
      <c r="G2186" s="840" t="s">
        <v>21</v>
      </c>
      <c r="H2186" s="841">
        <v>1</v>
      </c>
      <c r="I2186" s="842">
        <v>12.03</v>
      </c>
      <c r="J2186" s="842">
        <v>12.03</v>
      </c>
    </row>
    <row r="2187" spans="1:10" ht="36" customHeight="1" x14ac:dyDescent="0.2">
      <c r="A2187" s="843" t="s">
        <v>13197</v>
      </c>
      <c r="B2187" s="844" t="s">
        <v>14023</v>
      </c>
      <c r="C2187" s="843" t="s">
        <v>7</v>
      </c>
      <c r="D2187" s="843" t="s">
        <v>3128</v>
      </c>
      <c r="E2187" s="845" t="s">
        <v>13301</v>
      </c>
      <c r="F2187" s="845"/>
      <c r="G2187" s="846" t="s">
        <v>21</v>
      </c>
      <c r="H2187" s="847">
        <v>1</v>
      </c>
      <c r="I2187" s="848">
        <v>6.64</v>
      </c>
      <c r="J2187" s="848">
        <v>6.64</v>
      </c>
    </row>
    <row r="2188" spans="1:10" ht="24" customHeight="1" x14ac:dyDescent="0.2">
      <c r="A2188" s="843" t="s">
        <v>13197</v>
      </c>
      <c r="B2188" s="844" t="s">
        <v>13306</v>
      </c>
      <c r="C2188" s="843" t="s">
        <v>7</v>
      </c>
      <c r="D2188" s="843" t="s">
        <v>173</v>
      </c>
      <c r="E2188" s="845" t="s">
        <v>13196</v>
      </c>
      <c r="F2188" s="845"/>
      <c r="G2188" s="846" t="s">
        <v>23</v>
      </c>
      <c r="H2188" s="847">
        <v>0.27900000000000003</v>
      </c>
      <c r="I2188" s="848">
        <v>16.690000000000001</v>
      </c>
      <c r="J2188" s="848">
        <v>4.6565099999999999</v>
      </c>
    </row>
    <row r="2189" spans="1:10" ht="24" customHeight="1" x14ac:dyDescent="0.2">
      <c r="A2189" s="843" t="s">
        <v>13197</v>
      </c>
      <c r="B2189" s="844" t="s">
        <v>13307</v>
      </c>
      <c r="C2189" s="843" t="s">
        <v>7</v>
      </c>
      <c r="D2189" s="843" t="s">
        <v>168</v>
      </c>
      <c r="E2189" s="845" t="s">
        <v>13196</v>
      </c>
      <c r="F2189" s="845"/>
      <c r="G2189" s="846" t="s">
        <v>23</v>
      </c>
      <c r="H2189" s="847">
        <v>3.1E-2</v>
      </c>
      <c r="I2189" s="848">
        <v>12.78</v>
      </c>
      <c r="J2189" s="848">
        <v>0.39617999999999998</v>
      </c>
    </row>
    <row r="2190" spans="1:10" ht="24" customHeight="1" x14ac:dyDescent="0.2">
      <c r="A2190" s="849" t="s">
        <v>13199</v>
      </c>
      <c r="B2190" s="850" t="s">
        <v>13308</v>
      </c>
      <c r="C2190" s="849" t="s">
        <v>7</v>
      </c>
      <c r="D2190" s="849" t="s">
        <v>10347</v>
      </c>
      <c r="E2190" s="851" t="s">
        <v>13220</v>
      </c>
      <c r="F2190" s="851"/>
      <c r="G2190" s="852" t="s">
        <v>21</v>
      </c>
      <c r="H2190" s="853">
        <v>0.02</v>
      </c>
      <c r="I2190" s="854">
        <v>16.989999999999998</v>
      </c>
      <c r="J2190" s="854">
        <v>0.33979999999999999</v>
      </c>
    </row>
    <row r="2191" spans="1:10" ht="25.5" x14ac:dyDescent="0.2">
      <c r="A2191" s="855"/>
      <c r="B2191" s="855"/>
      <c r="C2191" s="855"/>
      <c r="D2191" s="855"/>
      <c r="E2191" s="855" t="s">
        <v>13209</v>
      </c>
      <c r="F2191" s="856">
        <v>2.2999999999999998</v>
      </c>
      <c r="G2191" s="855" t="s">
        <v>13210</v>
      </c>
      <c r="H2191" s="856">
        <v>1.94</v>
      </c>
      <c r="I2191" s="855" t="s">
        <v>13211</v>
      </c>
      <c r="J2191" s="856">
        <v>4.24</v>
      </c>
    </row>
    <row r="2192" spans="1:10" ht="13.5" thickBot="1" x14ac:dyDescent="0.25">
      <c r="A2192" s="855"/>
      <c r="B2192" s="855"/>
      <c r="C2192" s="855"/>
      <c r="D2192" s="855"/>
      <c r="E2192" s="855" t="s">
        <v>13212</v>
      </c>
      <c r="F2192" s="856">
        <v>3.3972720000000001</v>
      </c>
      <c r="G2192" s="855"/>
      <c r="H2192" s="857" t="s">
        <v>13213</v>
      </c>
      <c r="I2192" s="857"/>
      <c r="J2192" s="856">
        <v>15.43</v>
      </c>
    </row>
    <row r="2193" spans="1:10" ht="0.95" customHeight="1" thickTop="1" x14ac:dyDescent="0.2">
      <c r="A2193" s="858"/>
      <c r="B2193" s="858"/>
      <c r="C2193" s="858"/>
      <c r="D2193" s="858"/>
      <c r="E2193" s="858"/>
      <c r="F2193" s="858"/>
      <c r="G2193" s="858"/>
      <c r="H2193" s="858"/>
      <c r="I2193" s="858"/>
      <c r="J2193" s="858"/>
    </row>
    <row r="2194" spans="1:10" ht="18" customHeight="1" x14ac:dyDescent="0.2">
      <c r="A2194" s="833" t="s">
        <v>13973</v>
      </c>
      <c r="B2194" s="834" t="s">
        <v>13186</v>
      </c>
      <c r="C2194" s="833" t="s">
        <v>13187</v>
      </c>
      <c r="D2194" s="833" t="s">
        <v>13188</v>
      </c>
      <c r="E2194" s="835" t="s">
        <v>13189</v>
      </c>
      <c r="F2194" s="835"/>
      <c r="G2194" s="836" t="s">
        <v>13190</v>
      </c>
      <c r="H2194" s="834" t="s">
        <v>13191</v>
      </c>
      <c r="I2194" s="834" t="s">
        <v>13192</v>
      </c>
      <c r="J2194" s="834" t="s">
        <v>13193</v>
      </c>
    </row>
    <row r="2195" spans="1:10" ht="24" customHeight="1" x14ac:dyDescent="0.2">
      <c r="A2195" s="837" t="s">
        <v>13194</v>
      </c>
      <c r="B2195" s="838" t="s">
        <v>14024</v>
      </c>
      <c r="C2195" s="837" t="s">
        <v>7</v>
      </c>
      <c r="D2195" s="837" t="s">
        <v>3386</v>
      </c>
      <c r="E2195" s="839" t="s">
        <v>13301</v>
      </c>
      <c r="F2195" s="839"/>
      <c r="G2195" s="840" t="s">
        <v>21</v>
      </c>
      <c r="H2195" s="841">
        <v>1</v>
      </c>
      <c r="I2195" s="842">
        <v>11.04</v>
      </c>
      <c r="J2195" s="842">
        <v>11.04</v>
      </c>
    </row>
    <row r="2196" spans="1:10" ht="36" customHeight="1" x14ac:dyDescent="0.2">
      <c r="A2196" s="843" t="s">
        <v>13197</v>
      </c>
      <c r="B2196" s="844" t="s">
        <v>13474</v>
      </c>
      <c r="C2196" s="843" t="s">
        <v>7</v>
      </c>
      <c r="D2196" s="843" t="s">
        <v>2458</v>
      </c>
      <c r="E2196" s="845" t="s">
        <v>13301</v>
      </c>
      <c r="F2196" s="845"/>
      <c r="G2196" s="846" t="s">
        <v>21</v>
      </c>
      <c r="H2196" s="847">
        <v>1</v>
      </c>
      <c r="I2196" s="848">
        <v>8.1</v>
      </c>
      <c r="J2196" s="848">
        <v>8.1</v>
      </c>
    </row>
    <row r="2197" spans="1:10" ht="24" customHeight="1" x14ac:dyDescent="0.2">
      <c r="A2197" s="843" t="s">
        <v>13197</v>
      </c>
      <c r="B2197" s="844" t="s">
        <v>13306</v>
      </c>
      <c r="C2197" s="843" t="s">
        <v>7</v>
      </c>
      <c r="D2197" s="843" t="s">
        <v>173</v>
      </c>
      <c r="E2197" s="845" t="s">
        <v>13196</v>
      </c>
      <c r="F2197" s="845"/>
      <c r="G2197" s="846" t="s">
        <v>23</v>
      </c>
      <c r="H2197" s="847">
        <v>0.11550000000000001</v>
      </c>
      <c r="I2197" s="848">
        <v>16.690000000000001</v>
      </c>
      <c r="J2197" s="848">
        <v>1.9276949999999999</v>
      </c>
    </row>
    <row r="2198" spans="1:10" ht="24" customHeight="1" x14ac:dyDescent="0.2">
      <c r="A2198" s="843" t="s">
        <v>13197</v>
      </c>
      <c r="B2198" s="844" t="s">
        <v>13307</v>
      </c>
      <c r="C2198" s="843" t="s">
        <v>7</v>
      </c>
      <c r="D2198" s="843" t="s">
        <v>168</v>
      </c>
      <c r="E2198" s="845" t="s">
        <v>13196</v>
      </c>
      <c r="F2198" s="845"/>
      <c r="G2198" s="846" t="s">
        <v>23</v>
      </c>
      <c r="H2198" s="847">
        <v>3.7499999999999999E-2</v>
      </c>
      <c r="I2198" s="848">
        <v>12.78</v>
      </c>
      <c r="J2198" s="848">
        <v>0.47925000000000001</v>
      </c>
    </row>
    <row r="2199" spans="1:10" ht="24" customHeight="1" x14ac:dyDescent="0.2">
      <c r="A2199" s="849" t="s">
        <v>13199</v>
      </c>
      <c r="B2199" s="850" t="s">
        <v>13308</v>
      </c>
      <c r="C2199" s="849" t="s">
        <v>7</v>
      </c>
      <c r="D2199" s="849" t="s">
        <v>10347</v>
      </c>
      <c r="E2199" s="851" t="s">
        <v>13220</v>
      </c>
      <c r="F2199" s="851"/>
      <c r="G2199" s="852" t="s">
        <v>21</v>
      </c>
      <c r="H2199" s="853">
        <v>2.5000000000000001E-2</v>
      </c>
      <c r="I2199" s="854">
        <v>16.989999999999998</v>
      </c>
      <c r="J2199" s="854">
        <v>0.42475000000000002</v>
      </c>
    </row>
    <row r="2200" spans="1:10" ht="36" customHeight="1" x14ac:dyDescent="0.2">
      <c r="A2200" s="849" t="s">
        <v>13199</v>
      </c>
      <c r="B2200" s="850" t="s">
        <v>13309</v>
      </c>
      <c r="C2200" s="849" t="s">
        <v>7</v>
      </c>
      <c r="D2200" s="849" t="s">
        <v>6772</v>
      </c>
      <c r="E2200" s="851" t="s">
        <v>13220</v>
      </c>
      <c r="F2200" s="851"/>
      <c r="G2200" s="852" t="s">
        <v>38</v>
      </c>
      <c r="H2200" s="853">
        <v>0.72399999999999998</v>
      </c>
      <c r="I2200" s="854">
        <v>0.15</v>
      </c>
      <c r="J2200" s="854">
        <v>0.1086</v>
      </c>
    </row>
    <row r="2201" spans="1:10" ht="25.5" x14ac:dyDescent="0.2">
      <c r="A2201" s="855"/>
      <c r="B2201" s="855"/>
      <c r="C2201" s="855"/>
      <c r="D2201" s="855"/>
      <c r="E2201" s="855" t="s">
        <v>13209</v>
      </c>
      <c r="F2201" s="856">
        <v>1.1599999999999999</v>
      </c>
      <c r="G2201" s="855" t="s">
        <v>13210</v>
      </c>
      <c r="H2201" s="856">
        <v>0.99</v>
      </c>
      <c r="I2201" s="855" t="s">
        <v>13211</v>
      </c>
      <c r="J2201" s="856">
        <v>2.15</v>
      </c>
    </row>
    <row r="2202" spans="1:10" ht="13.5" thickBot="1" x14ac:dyDescent="0.25">
      <c r="A2202" s="855"/>
      <c r="B2202" s="855"/>
      <c r="C2202" s="855"/>
      <c r="D2202" s="855"/>
      <c r="E2202" s="855" t="s">
        <v>13212</v>
      </c>
      <c r="F2202" s="856">
        <v>3.117696</v>
      </c>
      <c r="G2202" s="855"/>
      <c r="H2202" s="857" t="s">
        <v>13213</v>
      </c>
      <c r="I2202" s="857"/>
      <c r="J2202" s="856">
        <v>14.16</v>
      </c>
    </row>
    <row r="2203" spans="1:10" ht="0.95" customHeight="1" thickTop="1" x14ac:dyDescent="0.2">
      <c r="A2203" s="858"/>
      <c r="B2203" s="858"/>
      <c r="C2203" s="858"/>
      <c r="D2203" s="858"/>
      <c r="E2203" s="858"/>
      <c r="F2203" s="858"/>
      <c r="G2203" s="858"/>
      <c r="H2203" s="858"/>
      <c r="I2203" s="858"/>
      <c r="J2203" s="858"/>
    </row>
    <row r="2204" spans="1:10" ht="18" customHeight="1" x14ac:dyDescent="0.2">
      <c r="A2204" s="833" t="s">
        <v>13973</v>
      </c>
      <c r="B2204" s="834" t="s">
        <v>13186</v>
      </c>
      <c r="C2204" s="833" t="s">
        <v>13187</v>
      </c>
      <c r="D2204" s="833" t="s">
        <v>13188</v>
      </c>
      <c r="E2204" s="835" t="s">
        <v>13189</v>
      </c>
      <c r="F2204" s="835"/>
      <c r="G2204" s="836" t="s">
        <v>13190</v>
      </c>
      <c r="H2204" s="834" t="s">
        <v>13191</v>
      </c>
      <c r="I2204" s="834" t="s">
        <v>13192</v>
      </c>
      <c r="J2204" s="834" t="s">
        <v>13193</v>
      </c>
    </row>
    <row r="2205" spans="1:10" ht="36" customHeight="1" x14ac:dyDescent="0.2">
      <c r="A2205" s="837" t="s">
        <v>13194</v>
      </c>
      <c r="B2205" s="838" t="s">
        <v>14025</v>
      </c>
      <c r="C2205" s="837" t="s">
        <v>7</v>
      </c>
      <c r="D2205" s="837" t="s">
        <v>3801</v>
      </c>
      <c r="E2205" s="839" t="s">
        <v>13301</v>
      </c>
      <c r="F2205" s="839"/>
      <c r="G2205" s="840" t="s">
        <v>21</v>
      </c>
      <c r="H2205" s="841">
        <v>1</v>
      </c>
      <c r="I2205" s="842">
        <v>7.77</v>
      </c>
      <c r="J2205" s="842">
        <v>7.77</v>
      </c>
    </row>
    <row r="2206" spans="1:10" ht="36" customHeight="1" x14ac:dyDescent="0.2">
      <c r="A2206" s="843" t="s">
        <v>13197</v>
      </c>
      <c r="B2206" s="844" t="s">
        <v>14021</v>
      </c>
      <c r="C2206" s="843" t="s">
        <v>7</v>
      </c>
      <c r="D2206" s="843" t="s">
        <v>2460</v>
      </c>
      <c r="E2206" s="845" t="s">
        <v>13301</v>
      </c>
      <c r="F2206" s="845"/>
      <c r="G2206" s="846" t="s">
        <v>21</v>
      </c>
      <c r="H2206" s="847">
        <v>1</v>
      </c>
      <c r="I2206" s="848">
        <v>6.4</v>
      </c>
      <c r="J2206" s="848">
        <v>6.4</v>
      </c>
    </row>
    <row r="2207" spans="1:10" ht="24" customHeight="1" x14ac:dyDescent="0.2">
      <c r="A2207" s="843" t="s">
        <v>13197</v>
      </c>
      <c r="B2207" s="844" t="s">
        <v>13306</v>
      </c>
      <c r="C2207" s="843" t="s">
        <v>7</v>
      </c>
      <c r="D2207" s="843" t="s">
        <v>173</v>
      </c>
      <c r="E2207" s="845" t="s">
        <v>13196</v>
      </c>
      <c r="F2207" s="845"/>
      <c r="G2207" s="846" t="s">
        <v>23</v>
      </c>
      <c r="H2207" s="847">
        <v>5.7000000000000002E-2</v>
      </c>
      <c r="I2207" s="848">
        <v>16.690000000000001</v>
      </c>
      <c r="J2207" s="848">
        <v>0.95133000000000001</v>
      </c>
    </row>
    <row r="2208" spans="1:10" ht="24" customHeight="1" x14ac:dyDescent="0.2">
      <c r="A2208" s="843" t="s">
        <v>13197</v>
      </c>
      <c r="B2208" s="844" t="s">
        <v>13307</v>
      </c>
      <c r="C2208" s="843" t="s">
        <v>7</v>
      </c>
      <c r="D2208" s="843" t="s">
        <v>168</v>
      </c>
      <c r="E2208" s="845" t="s">
        <v>13196</v>
      </c>
      <c r="F2208" s="845"/>
      <c r="G2208" s="846" t="s">
        <v>23</v>
      </c>
      <c r="H2208" s="847">
        <v>6.0000000000000001E-3</v>
      </c>
      <c r="I2208" s="848">
        <v>12.78</v>
      </c>
      <c r="J2208" s="848">
        <v>7.6679999999999998E-2</v>
      </c>
    </row>
    <row r="2209" spans="1:10" ht="24" customHeight="1" x14ac:dyDescent="0.2">
      <c r="A2209" s="849" t="s">
        <v>13199</v>
      </c>
      <c r="B2209" s="850" t="s">
        <v>13308</v>
      </c>
      <c r="C2209" s="849" t="s">
        <v>7</v>
      </c>
      <c r="D2209" s="849" t="s">
        <v>10347</v>
      </c>
      <c r="E2209" s="851" t="s">
        <v>13220</v>
      </c>
      <c r="F2209" s="851"/>
      <c r="G2209" s="852" t="s">
        <v>21</v>
      </c>
      <c r="H2209" s="853">
        <v>0.02</v>
      </c>
      <c r="I2209" s="854">
        <v>16.989999999999998</v>
      </c>
      <c r="J2209" s="854">
        <v>0.33979999999999999</v>
      </c>
    </row>
    <row r="2210" spans="1:10" ht="25.5" x14ac:dyDescent="0.2">
      <c r="A2210" s="855"/>
      <c r="B2210" s="855"/>
      <c r="C2210" s="855"/>
      <c r="D2210" s="855"/>
      <c r="E2210" s="855" t="s">
        <v>13209</v>
      </c>
      <c r="F2210" s="856">
        <v>0.48</v>
      </c>
      <c r="G2210" s="855" t="s">
        <v>13210</v>
      </c>
      <c r="H2210" s="856">
        <v>0.4</v>
      </c>
      <c r="I2210" s="855" t="s">
        <v>13211</v>
      </c>
      <c r="J2210" s="856">
        <v>0.88</v>
      </c>
    </row>
    <row r="2211" spans="1:10" ht="13.5" thickBot="1" x14ac:dyDescent="0.25">
      <c r="A2211" s="855"/>
      <c r="B2211" s="855"/>
      <c r="C2211" s="855"/>
      <c r="D2211" s="855"/>
      <c r="E2211" s="855" t="s">
        <v>13212</v>
      </c>
      <c r="F2211" s="856">
        <v>2.194248</v>
      </c>
      <c r="G2211" s="855"/>
      <c r="H2211" s="857" t="s">
        <v>13213</v>
      </c>
      <c r="I2211" s="857"/>
      <c r="J2211" s="856">
        <v>9.9600000000000009</v>
      </c>
    </row>
    <row r="2212" spans="1:10" ht="0.95" customHeight="1" thickTop="1" x14ac:dyDescent="0.2">
      <c r="A2212" s="858"/>
      <c r="B2212" s="858"/>
      <c r="C2212" s="858"/>
      <c r="D2212" s="858"/>
      <c r="E2212" s="858"/>
      <c r="F2212" s="858"/>
      <c r="G2212" s="858"/>
      <c r="H2212" s="858"/>
      <c r="I2212" s="858"/>
      <c r="J2212" s="858"/>
    </row>
    <row r="2213" spans="1:10" ht="18" customHeight="1" x14ac:dyDescent="0.2">
      <c r="A2213" s="833" t="s">
        <v>13973</v>
      </c>
      <c r="B2213" s="834" t="s">
        <v>13186</v>
      </c>
      <c r="C2213" s="833" t="s">
        <v>13187</v>
      </c>
      <c r="D2213" s="833" t="s">
        <v>13188</v>
      </c>
      <c r="E2213" s="835" t="s">
        <v>13189</v>
      </c>
      <c r="F2213" s="835"/>
      <c r="G2213" s="836" t="s">
        <v>13190</v>
      </c>
      <c r="H2213" s="834" t="s">
        <v>13191</v>
      </c>
      <c r="I2213" s="834" t="s">
        <v>13192</v>
      </c>
      <c r="J2213" s="834" t="s">
        <v>13193</v>
      </c>
    </row>
    <row r="2214" spans="1:10" ht="36" customHeight="1" x14ac:dyDescent="0.2">
      <c r="A2214" s="837" t="s">
        <v>13194</v>
      </c>
      <c r="B2214" s="838" t="s">
        <v>14026</v>
      </c>
      <c r="C2214" s="837" t="s">
        <v>7</v>
      </c>
      <c r="D2214" s="837" t="s">
        <v>2936</v>
      </c>
      <c r="E2214" s="839" t="s">
        <v>13301</v>
      </c>
      <c r="F2214" s="839"/>
      <c r="G2214" s="840" t="s">
        <v>13268</v>
      </c>
      <c r="H2214" s="841">
        <v>1</v>
      </c>
      <c r="I2214" s="842">
        <v>266.85000000000002</v>
      </c>
      <c r="J2214" s="842">
        <v>266.85000000000002</v>
      </c>
    </row>
    <row r="2215" spans="1:10" ht="48" customHeight="1" x14ac:dyDescent="0.2">
      <c r="A2215" s="843" t="s">
        <v>13197</v>
      </c>
      <c r="B2215" s="844" t="s">
        <v>13960</v>
      </c>
      <c r="C2215" s="843" t="s">
        <v>7</v>
      </c>
      <c r="D2215" s="843" t="s">
        <v>1299</v>
      </c>
      <c r="E2215" s="845" t="s">
        <v>13272</v>
      </c>
      <c r="F2215" s="845"/>
      <c r="G2215" s="846" t="s">
        <v>50</v>
      </c>
      <c r="H2215" s="847">
        <v>0.76</v>
      </c>
      <c r="I2215" s="848">
        <v>1.53</v>
      </c>
      <c r="J2215" s="848">
        <v>1.1628000000000001</v>
      </c>
    </row>
    <row r="2216" spans="1:10" ht="48" customHeight="1" x14ac:dyDescent="0.2">
      <c r="A2216" s="843" t="s">
        <v>13197</v>
      </c>
      <c r="B2216" s="844" t="s">
        <v>13961</v>
      </c>
      <c r="C2216" s="843" t="s">
        <v>7</v>
      </c>
      <c r="D2216" s="843" t="s">
        <v>1300</v>
      </c>
      <c r="E2216" s="845" t="s">
        <v>13272</v>
      </c>
      <c r="F2216" s="845"/>
      <c r="G2216" s="846" t="s">
        <v>67</v>
      </c>
      <c r="H2216" s="847">
        <v>0.72</v>
      </c>
      <c r="I2216" s="848">
        <v>0.27</v>
      </c>
      <c r="J2216" s="848">
        <v>0.19439999999999999</v>
      </c>
    </row>
    <row r="2217" spans="1:10" ht="24" customHeight="1" x14ac:dyDescent="0.2">
      <c r="A2217" s="843" t="s">
        <v>13197</v>
      </c>
      <c r="B2217" s="844" t="s">
        <v>13244</v>
      </c>
      <c r="C2217" s="843" t="s">
        <v>7</v>
      </c>
      <c r="D2217" s="843" t="s">
        <v>25</v>
      </c>
      <c r="E2217" s="845" t="s">
        <v>13196</v>
      </c>
      <c r="F2217" s="845"/>
      <c r="G2217" s="846" t="s">
        <v>23</v>
      </c>
      <c r="H2217" s="847">
        <v>2.34</v>
      </c>
      <c r="I2217" s="848">
        <v>13.34</v>
      </c>
      <c r="J2217" s="848">
        <v>31.215599999999998</v>
      </c>
    </row>
    <row r="2218" spans="1:10" ht="24" customHeight="1" x14ac:dyDescent="0.2">
      <c r="A2218" s="843" t="s">
        <v>13197</v>
      </c>
      <c r="B2218" s="844" t="s">
        <v>13368</v>
      </c>
      <c r="C2218" s="843" t="s">
        <v>7</v>
      </c>
      <c r="D2218" s="843" t="s">
        <v>1243</v>
      </c>
      <c r="E2218" s="845" t="s">
        <v>13196</v>
      </c>
      <c r="F2218" s="845"/>
      <c r="G2218" s="846" t="s">
        <v>23</v>
      </c>
      <c r="H2218" s="847">
        <v>1.48</v>
      </c>
      <c r="I2218" s="848">
        <v>11.79</v>
      </c>
      <c r="J2218" s="848">
        <v>17.449200000000001</v>
      </c>
    </row>
    <row r="2219" spans="1:10" ht="24" customHeight="1" x14ac:dyDescent="0.2">
      <c r="A2219" s="849" t="s">
        <v>13199</v>
      </c>
      <c r="B2219" s="850" t="s">
        <v>13369</v>
      </c>
      <c r="C2219" s="849" t="s">
        <v>7</v>
      </c>
      <c r="D2219" s="849" t="s">
        <v>5205</v>
      </c>
      <c r="E2219" s="851" t="s">
        <v>13220</v>
      </c>
      <c r="F2219" s="851"/>
      <c r="G2219" s="852" t="s">
        <v>13268</v>
      </c>
      <c r="H2219" s="853">
        <v>0.82699999999999996</v>
      </c>
      <c r="I2219" s="854">
        <v>63</v>
      </c>
      <c r="J2219" s="854">
        <v>52.100999999999999</v>
      </c>
    </row>
    <row r="2220" spans="1:10" ht="24" customHeight="1" x14ac:dyDescent="0.2">
      <c r="A2220" s="849" t="s">
        <v>13199</v>
      </c>
      <c r="B2220" s="850" t="s">
        <v>13370</v>
      </c>
      <c r="C2220" s="849" t="s">
        <v>7</v>
      </c>
      <c r="D2220" s="849" t="s">
        <v>5946</v>
      </c>
      <c r="E2220" s="851" t="s">
        <v>13220</v>
      </c>
      <c r="F2220" s="851"/>
      <c r="G2220" s="852" t="s">
        <v>21</v>
      </c>
      <c r="H2220" s="853">
        <v>212.02</v>
      </c>
      <c r="I2220" s="854">
        <v>0.56000000000000005</v>
      </c>
      <c r="J2220" s="854">
        <v>118.7312</v>
      </c>
    </row>
    <row r="2221" spans="1:10" ht="24" customHeight="1" x14ac:dyDescent="0.2">
      <c r="A2221" s="849" t="s">
        <v>13199</v>
      </c>
      <c r="B2221" s="850" t="s">
        <v>13371</v>
      </c>
      <c r="C2221" s="849" t="s">
        <v>7</v>
      </c>
      <c r="D2221" s="849" t="s">
        <v>8037</v>
      </c>
      <c r="E2221" s="851" t="s">
        <v>13220</v>
      </c>
      <c r="F2221" s="851"/>
      <c r="G2221" s="852" t="s">
        <v>13268</v>
      </c>
      <c r="H2221" s="853">
        <v>0.57799999999999996</v>
      </c>
      <c r="I2221" s="854">
        <v>79.58</v>
      </c>
      <c r="J2221" s="854">
        <v>45.997239999999998</v>
      </c>
    </row>
    <row r="2222" spans="1:10" ht="25.5" x14ac:dyDescent="0.2">
      <c r="A2222" s="855"/>
      <c r="B2222" s="855"/>
      <c r="C2222" s="855"/>
      <c r="D2222" s="855"/>
      <c r="E2222" s="855" t="s">
        <v>13209</v>
      </c>
      <c r="F2222" s="856">
        <v>19.39</v>
      </c>
      <c r="G2222" s="855" t="s">
        <v>13210</v>
      </c>
      <c r="H2222" s="856">
        <v>16.3</v>
      </c>
      <c r="I2222" s="855" t="s">
        <v>13211</v>
      </c>
      <c r="J2222" s="856">
        <v>35.69</v>
      </c>
    </row>
    <row r="2223" spans="1:10" ht="13.5" thickBot="1" x14ac:dyDescent="0.25">
      <c r="A2223" s="855"/>
      <c r="B2223" s="855"/>
      <c r="C2223" s="855"/>
      <c r="D2223" s="855"/>
      <c r="E2223" s="855" t="s">
        <v>13212</v>
      </c>
      <c r="F2223" s="856">
        <v>75.358440000000002</v>
      </c>
      <c r="G2223" s="855"/>
      <c r="H2223" s="857" t="s">
        <v>13213</v>
      </c>
      <c r="I2223" s="857"/>
      <c r="J2223" s="856">
        <v>342.21</v>
      </c>
    </row>
    <row r="2224" spans="1:10" ht="0.95" customHeight="1" thickTop="1" x14ac:dyDescent="0.2">
      <c r="A2224" s="858"/>
      <c r="B2224" s="858"/>
      <c r="C2224" s="858"/>
      <c r="D2224" s="858"/>
      <c r="E2224" s="858"/>
      <c r="F2224" s="858"/>
      <c r="G2224" s="858"/>
      <c r="H2224" s="858"/>
      <c r="I2224" s="858"/>
      <c r="J2224" s="858"/>
    </row>
    <row r="2225" spans="1:10" ht="18" customHeight="1" x14ac:dyDescent="0.2">
      <c r="A2225" s="833" t="s">
        <v>13973</v>
      </c>
      <c r="B2225" s="834" t="s">
        <v>13186</v>
      </c>
      <c r="C2225" s="833" t="s">
        <v>13187</v>
      </c>
      <c r="D2225" s="833" t="s">
        <v>13188</v>
      </c>
      <c r="E2225" s="835" t="s">
        <v>13189</v>
      </c>
      <c r="F2225" s="835"/>
      <c r="G2225" s="836" t="s">
        <v>13190</v>
      </c>
      <c r="H2225" s="834" t="s">
        <v>13191</v>
      </c>
      <c r="I2225" s="834" t="s">
        <v>13192</v>
      </c>
      <c r="J2225" s="834" t="s">
        <v>13193</v>
      </c>
    </row>
    <row r="2226" spans="1:10" ht="36" customHeight="1" x14ac:dyDescent="0.2">
      <c r="A2226" s="837" t="s">
        <v>13194</v>
      </c>
      <c r="B2226" s="838" t="s">
        <v>14027</v>
      </c>
      <c r="C2226" s="837" t="s">
        <v>7</v>
      </c>
      <c r="D2226" s="837" t="s">
        <v>2938</v>
      </c>
      <c r="E2226" s="839" t="s">
        <v>13301</v>
      </c>
      <c r="F2226" s="839"/>
      <c r="G2226" s="840" t="s">
        <v>13268</v>
      </c>
      <c r="H2226" s="841">
        <v>1</v>
      </c>
      <c r="I2226" s="842">
        <v>345.2</v>
      </c>
      <c r="J2226" s="842">
        <v>345.2</v>
      </c>
    </row>
    <row r="2227" spans="1:10" ht="48" customHeight="1" x14ac:dyDescent="0.2">
      <c r="A2227" s="843" t="s">
        <v>13197</v>
      </c>
      <c r="B2227" s="844" t="s">
        <v>13960</v>
      </c>
      <c r="C2227" s="843" t="s">
        <v>7</v>
      </c>
      <c r="D2227" s="843" t="s">
        <v>1299</v>
      </c>
      <c r="E2227" s="845" t="s">
        <v>13272</v>
      </c>
      <c r="F2227" s="845"/>
      <c r="G2227" s="846" t="s">
        <v>50</v>
      </c>
      <c r="H2227" s="847">
        <v>0.75</v>
      </c>
      <c r="I2227" s="848">
        <v>1.53</v>
      </c>
      <c r="J2227" s="848">
        <v>1.1475</v>
      </c>
    </row>
    <row r="2228" spans="1:10" ht="48" customHeight="1" x14ac:dyDescent="0.2">
      <c r="A2228" s="843" t="s">
        <v>13197</v>
      </c>
      <c r="B2228" s="844" t="s">
        <v>13961</v>
      </c>
      <c r="C2228" s="843" t="s">
        <v>7</v>
      </c>
      <c r="D2228" s="843" t="s">
        <v>1300</v>
      </c>
      <c r="E2228" s="845" t="s">
        <v>13272</v>
      </c>
      <c r="F2228" s="845"/>
      <c r="G2228" s="846" t="s">
        <v>67</v>
      </c>
      <c r="H2228" s="847">
        <v>0.71</v>
      </c>
      <c r="I2228" s="848">
        <v>0.27</v>
      </c>
      <c r="J2228" s="848">
        <v>0.19170000000000001</v>
      </c>
    </row>
    <row r="2229" spans="1:10" ht="24" customHeight="1" x14ac:dyDescent="0.2">
      <c r="A2229" s="843" t="s">
        <v>13197</v>
      </c>
      <c r="B2229" s="844" t="s">
        <v>13244</v>
      </c>
      <c r="C2229" s="843" t="s">
        <v>7</v>
      </c>
      <c r="D2229" s="843" t="s">
        <v>25</v>
      </c>
      <c r="E2229" s="845" t="s">
        <v>13196</v>
      </c>
      <c r="F2229" s="845"/>
      <c r="G2229" s="846" t="s">
        <v>23</v>
      </c>
      <c r="H2229" s="847">
        <v>2.31</v>
      </c>
      <c r="I2229" s="848">
        <v>13.34</v>
      </c>
      <c r="J2229" s="848">
        <v>30.8154</v>
      </c>
    </row>
    <row r="2230" spans="1:10" ht="24" customHeight="1" x14ac:dyDescent="0.2">
      <c r="A2230" s="843" t="s">
        <v>13197</v>
      </c>
      <c r="B2230" s="844" t="s">
        <v>13368</v>
      </c>
      <c r="C2230" s="843" t="s">
        <v>7</v>
      </c>
      <c r="D2230" s="843" t="s">
        <v>1243</v>
      </c>
      <c r="E2230" s="845" t="s">
        <v>13196</v>
      </c>
      <c r="F2230" s="845"/>
      <c r="G2230" s="846" t="s">
        <v>23</v>
      </c>
      <c r="H2230" s="847">
        <v>1.46</v>
      </c>
      <c r="I2230" s="848">
        <v>11.79</v>
      </c>
      <c r="J2230" s="848">
        <v>17.2134</v>
      </c>
    </row>
    <row r="2231" spans="1:10" ht="24" customHeight="1" x14ac:dyDescent="0.2">
      <c r="A2231" s="849" t="s">
        <v>13199</v>
      </c>
      <c r="B2231" s="850" t="s">
        <v>13369</v>
      </c>
      <c r="C2231" s="849" t="s">
        <v>7</v>
      </c>
      <c r="D2231" s="849" t="s">
        <v>5205</v>
      </c>
      <c r="E2231" s="851" t="s">
        <v>13220</v>
      </c>
      <c r="F2231" s="851"/>
      <c r="G2231" s="852" t="s">
        <v>13268</v>
      </c>
      <c r="H2231" s="853">
        <v>0.72299999999999998</v>
      </c>
      <c r="I2231" s="854">
        <v>63</v>
      </c>
      <c r="J2231" s="854">
        <v>45.548999999999999</v>
      </c>
    </row>
    <row r="2232" spans="1:10" ht="24" customHeight="1" x14ac:dyDescent="0.2">
      <c r="A2232" s="849" t="s">
        <v>13199</v>
      </c>
      <c r="B2232" s="850" t="s">
        <v>13370</v>
      </c>
      <c r="C2232" s="849" t="s">
        <v>7</v>
      </c>
      <c r="D2232" s="849" t="s">
        <v>5946</v>
      </c>
      <c r="E2232" s="851" t="s">
        <v>13220</v>
      </c>
      <c r="F2232" s="851"/>
      <c r="G2232" s="852" t="s">
        <v>21</v>
      </c>
      <c r="H2232" s="853">
        <v>362.66</v>
      </c>
      <c r="I2232" s="854">
        <v>0.56000000000000005</v>
      </c>
      <c r="J2232" s="854">
        <v>203.08959999999999</v>
      </c>
    </row>
    <row r="2233" spans="1:10" ht="24" customHeight="1" x14ac:dyDescent="0.2">
      <c r="A2233" s="849" t="s">
        <v>13199</v>
      </c>
      <c r="B2233" s="850" t="s">
        <v>13371</v>
      </c>
      <c r="C2233" s="849" t="s">
        <v>7</v>
      </c>
      <c r="D2233" s="849" t="s">
        <v>8037</v>
      </c>
      <c r="E2233" s="851" t="s">
        <v>13220</v>
      </c>
      <c r="F2233" s="851"/>
      <c r="G2233" s="852" t="s">
        <v>13268</v>
      </c>
      <c r="H2233" s="853">
        <v>0.59299999999999997</v>
      </c>
      <c r="I2233" s="854">
        <v>79.58</v>
      </c>
      <c r="J2233" s="854">
        <v>47.190939999999998</v>
      </c>
    </row>
    <row r="2234" spans="1:10" ht="25.5" x14ac:dyDescent="0.2">
      <c r="A2234" s="855"/>
      <c r="B2234" s="855"/>
      <c r="C2234" s="855"/>
      <c r="D2234" s="855"/>
      <c r="E2234" s="855" t="s">
        <v>13209</v>
      </c>
      <c r="F2234" s="856">
        <v>19.13</v>
      </c>
      <c r="G2234" s="855" t="s">
        <v>13210</v>
      </c>
      <c r="H2234" s="856">
        <v>16.09</v>
      </c>
      <c r="I2234" s="855" t="s">
        <v>13211</v>
      </c>
      <c r="J2234" s="856">
        <v>35.22</v>
      </c>
    </row>
    <row r="2235" spans="1:10" ht="13.5" thickBot="1" x14ac:dyDescent="0.25">
      <c r="A2235" s="855"/>
      <c r="B2235" s="855"/>
      <c r="C2235" s="855"/>
      <c r="D2235" s="855"/>
      <c r="E2235" s="855" t="s">
        <v>13212</v>
      </c>
      <c r="F2235" s="856">
        <v>97.484480000000005</v>
      </c>
      <c r="G2235" s="855"/>
      <c r="H2235" s="857" t="s">
        <v>13213</v>
      </c>
      <c r="I2235" s="857"/>
      <c r="J2235" s="856">
        <v>442.68</v>
      </c>
    </row>
    <row r="2236" spans="1:10" ht="0.95" customHeight="1" thickTop="1" x14ac:dyDescent="0.2">
      <c r="A2236" s="858"/>
      <c r="B2236" s="858"/>
      <c r="C2236" s="858"/>
      <c r="D2236" s="858"/>
      <c r="E2236" s="858"/>
      <c r="F2236" s="858"/>
      <c r="G2236" s="858"/>
      <c r="H2236" s="858"/>
      <c r="I2236" s="858"/>
      <c r="J2236" s="858"/>
    </row>
    <row r="2237" spans="1:10" ht="18" customHeight="1" x14ac:dyDescent="0.2">
      <c r="A2237" s="833" t="s">
        <v>13973</v>
      </c>
      <c r="B2237" s="834" t="s">
        <v>13186</v>
      </c>
      <c r="C2237" s="833" t="s">
        <v>13187</v>
      </c>
      <c r="D2237" s="833" t="s">
        <v>13188</v>
      </c>
      <c r="E2237" s="835" t="s">
        <v>13189</v>
      </c>
      <c r="F2237" s="835"/>
      <c r="G2237" s="836" t="s">
        <v>13190</v>
      </c>
      <c r="H2237" s="834" t="s">
        <v>13191</v>
      </c>
      <c r="I2237" s="834" t="s">
        <v>13192</v>
      </c>
      <c r="J2237" s="834" t="s">
        <v>13193</v>
      </c>
    </row>
    <row r="2238" spans="1:10" ht="24" customHeight="1" x14ac:dyDescent="0.2">
      <c r="A2238" s="837" t="s">
        <v>13194</v>
      </c>
      <c r="B2238" s="838" t="s">
        <v>14028</v>
      </c>
      <c r="C2238" s="837" t="s">
        <v>7</v>
      </c>
      <c r="D2238" s="837" t="s">
        <v>396</v>
      </c>
      <c r="E2238" s="839" t="s">
        <v>13301</v>
      </c>
      <c r="F2238" s="839"/>
      <c r="G2238" s="840" t="s">
        <v>13268</v>
      </c>
      <c r="H2238" s="841">
        <v>1</v>
      </c>
      <c r="I2238" s="842">
        <v>614.08000000000004</v>
      </c>
      <c r="J2238" s="842">
        <v>614.08000000000004</v>
      </c>
    </row>
    <row r="2239" spans="1:10" ht="36" customHeight="1" x14ac:dyDescent="0.2">
      <c r="A2239" s="843" t="s">
        <v>13197</v>
      </c>
      <c r="B2239" s="844" t="s">
        <v>14029</v>
      </c>
      <c r="C2239" s="843" t="s">
        <v>7</v>
      </c>
      <c r="D2239" s="843" t="s">
        <v>1880</v>
      </c>
      <c r="E2239" s="845" t="s">
        <v>13301</v>
      </c>
      <c r="F2239" s="845"/>
      <c r="G2239" s="846" t="s">
        <v>13268</v>
      </c>
      <c r="H2239" s="847">
        <v>1.2030000000000001</v>
      </c>
      <c r="I2239" s="848">
        <v>333.95</v>
      </c>
      <c r="J2239" s="848">
        <v>401.74185</v>
      </c>
    </row>
    <row r="2240" spans="1:10" ht="24" customHeight="1" x14ac:dyDescent="0.2">
      <c r="A2240" s="843" t="s">
        <v>13197</v>
      </c>
      <c r="B2240" s="844" t="s">
        <v>13244</v>
      </c>
      <c r="C2240" s="843" t="s">
        <v>7</v>
      </c>
      <c r="D2240" s="843" t="s">
        <v>25</v>
      </c>
      <c r="E2240" s="845" t="s">
        <v>13196</v>
      </c>
      <c r="F2240" s="845"/>
      <c r="G2240" s="846" t="s">
        <v>23</v>
      </c>
      <c r="H2240" s="847">
        <v>5.7291999999999996</v>
      </c>
      <c r="I2240" s="848">
        <v>13.34</v>
      </c>
      <c r="J2240" s="848">
        <v>76.427527999999995</v>
      </c>
    </row>
    <row r="2241" spans="1:10" ht="24" customHeight="1" x14ac:dyDescent="0.2">
      <c r="A2241" s="843" t="s">
        <v>13197</v>
      </c>
      <c r="B2241" s="844" t="s">
        <v>13252</v>
      </c>
      <c r="C2241" s="843" t="s">
        <v>7</v>
      </c>
      <c r="D2241" s="843" t="s">
        <v>53</v>
      </c>
      <c r="E2241" s="845" t="s">
        <v>13196</v>
      </c>
      <c r="F2241" s="845"/>
      <c r="G2241" s="846" t="s">
        <v>23</v>
      </c>
      <c r="H2241" s="847">
        <v>8.0998000000000001</v>
      </c>
      <c r="I2241" s="848">
        <v>16.78</v>
      </c>
      <c r="J2241" s="848">
        <v>135.91464400000001</v>
      </c>
    </row>
    <row r="2242" spans="1:10" ht="25.5" x14ac:dyDescent="0.2">
      <c r="A2242" s="855"/>
      <c r="B2242" s="855"/>
      <c r="C2242" s="855"/>
      <c r="D2242" s="855"/>
      <c r="E2242" s="855" t="s">
        <v>13209</v>
      </c>
      <c r="F2242" s="856">
        <v>103.66</v>
      </c>
      <c r="G2242" s="855" t="s">
        <v>13210</v>
      </c>
      <c r="H2242" s="856">
        <v>87.14</v>
      </c>
      <c r="I2242" s="855" t="s">
        <v>13211</v>
      </c>
      <c r="J2242" s="856">
        <v>190.8</v>
      </c>
    </row>
    <row r="2243" spans="1:10" ht="13.5" thickBot="1" x14ac:dyDescent="0.25">
      <c r="A2243" s="855"/>
      <c r="B2243" s="855"/>
      <c r="C2243" s="855"/>
      <c r="D2243" s="855"/>
      <c r="E2243" s="855" t="s">
        <v>13212</v>
      </c>
      <c r="F2243" s="856">
        <v>173.416192</v>
      </c>
      <c r="G2243" s="855"/>
      <c r="H2243" s="857" t="s">
        <v>13213</v>
      </c>
      <c r="I2243" s="857"/>
      <c r="J2243" s="856">
        <v>787.5</v>
      </c>
    </row>
    <row r="2244" spans="1:10" ht="0.95" customHeight="1" thickTop="1" x14ac:dyDescent="0.2">
      <c r="A2244" s="858"/>
      <c r="B2244" s="858"/>
      <c r="C2244" s="858"/>
      <c r="D2244" s="858"/>
      <c r="E2244" s="858"/>
      <c r="F2244" s="858"/>
      <c r="G2244" s="858"/>
      <c r="H2244" s="858"/>
      <c r="I2244" s="858"/>
      <c r="J2244" s="858"/>
    </row>
    <row r="2245" spans="1:10" ht="18" customHeight="1" x14ac:dyDescent="0.2">
      <c r="A2245" s="833" t="s">
        <v>13973</v>
      </c>
      <c r="B2245" s="834" t="s">
        <v>13186</v>
      </c>
      <c r="C2245" s="833" t="s">
        <v>13187</v>
      </c>
      <c r="D2245" s="833" t="s">
        <v>13188</v>
      </c>
      <c r="E2245" s="835" t="s">
        <v>13189</v>
      </c>
      <c r="F2245" s="835"/>
      <c r="G2245" s="836" t="s">
        <v>13190</v>
      </c>
      <c r="H2245" s="834" t="s">
        <v>13191</v>
      </c>
      <c r="I2245" s="834" t="s">
        <v>13192</v>
      </c>
      <c r="J2245" s="834" t="s">
        <v>13193</v>
      </c>
    </row>
    <row r="2246" spans="1:10" ht="48" customHeight="1" x14ac:dyDescent="0.2">
      <c r="A2246" s="837" t="s">
        <v>13194</v>
      </c>
      <c r="B2246" s="838" t="s">
        <v>14030</v>
      </c>
      <c r="C2246" s="837" t="s">
        <v>7</v>
      </c>
      <c r="D2246" s="837" t="s">
        <v>12541</v>
      </c>
      <c r="E2246" s="839" t="s">
        <v>13301</v>
      </c>
      <c r="F2246" s="839"/>
      <c r="G2246" s="840" t="s">
        <v>13243</v>
      </c>
      <c r="H2246" s="841">
        <v>1</v>
      </c>
      <c r="I2246" s="842">
        <v>122.4</v>
      </c>
      <c r="J2246" s="842">
        <v>122.4</v>
      </c>
    </row>
    <row r="2247" spans="1:10" ht="24" customHeight="1" x14ac:dyDescent="0.2">
      <c r="A2247" s="843" t="s">
        <v>13197</v>
      </c>
      <c r="B2247" s="844" t="s">
        <v>14013</v>
      </c>
      <c r="C2247" s="843" t="s">
        <v>7</v>
      </c>
      <c r="D2247" s="843" t="s">
        <v>11218</v>
      </c>
      <c r="E2247" s="845" t="s">
        <v>13301</v>
      </c>
      <c r="F2247" s="845"/>
      <c r="G2247" s="846" t="s">
        <v>18</v>
      </c>
      <c r="H2247" s="847">
        <v>0.97</v>
      </c>
      <c r="I2247" s="848">
        <v>12.02</v>
      </c>
      <c r="J2247" s="848">
        <v>11.6594</v>
      </c>
    </row>
    <row r="2248" spans="1:10" ht="48" customHeight="1" x14ac:dyDescent="0.2">
      <c r="A2248" s="843" t="s">
        <v>13197</v>
      </c>
      <c r="B2248" s="844" t="s">
        <v>14031</v>
      </c>
      <c r="C2248" s="843" t="s">
        <v>7</v>
      </c>
      <c r="D2248" s="843" t="s">
        <v>2448</v>
      </c>
      <c r="E2248" s="845" t="s">
        <v>13301</v>
      </c>
      <c r="F2248" s="845"/>
      <c r="G2248" s="846" t="s">
        <v>21</v>
      </c>
      <c r="H2248" s="847">
        <v>1.2110000000000001</v>
      </c>
      <c r="I2248" s="848">
        <v>12.74</v>
      </c>
      <c r="J2248" s="848">
        <v>15.428140000000001</v>
      </c>
    </row>
    <row r="2249" spans="1:10" ht="48" customHeight="1" x14ac:dyDescent="0.2">
      <c r="A2249" s="843" t="s">
        <v>13197</v>
      </c>
      <c r="B2249" s="844" t="s">
        <v>14032</v>
      </c>
      <c r="C2249" s="843" t="s">
        <v>7</v>
      </c>
      <c r="D2249" s="843" t="s">
        <v>2403</v>
      </c>
      <c r="E2249" s="845" t="s">
        <v>13301</v>
      </c>
      <c r="F2249" s="845"/>
      <c r="G2249" s="846" t="s">
        <v>13268</v>
      </c>
      <c r="H2249" s="847">
        <v>5.3999999999999999E-2</v>
      </c>
      <c r="I2249" s="848">
        <v>478.18</v>
      </c>
      <c r="J2249" s="848">
        <v>25.821719999999999</v>
      </c>
    </row>
    <row r="2250" spans="1:10" ht="24" customHeight="1" x14ac:dyDescent="0.2">
      <c r="A2250" s="843" t="s">
        <v>13197</v>
      </c>
      <c r="B2250" s="844" t="s">
        <v>13318</v>
      </c>
      <c r="C2250" s="843" t="s">
        <v>7</v>
      </c>
      <c r="D2250" s="843" t="s">
        <v>52</v>
      </c>
      <c r="E2250" s="845" t="s">
        <v>13196</v>
      </c>
      <c r="F2250" s="845"/>
      <c r="G2250" s="846" t="s">
        <v>23</v>
      </c>
      <c r="H2250" s="847">
        <v>0.501</v>
      </c>
      <c r="I2250" s="848">
        <v>16.59</v>
      </c>
      <c r="J2250" s="848">
        <v>8.3115900000000007</v>
      </c>
    </row>
    <row r="2251" spans="1:10" ht="24" customHeight="1" x14ac:dyDescent="0.2">
      <c r="A2251" s="843" t="s">
        <v>13197</v>
      </c>
      <c r="B2251" s="844" t="s">
        <v>13244</v>
      </c>
      <c r="C2251" s="843" t="s">
        <v>7</v>
      </c>
      <c r="D2251" s="843" t="s">
        <v>25</v>
      </c>
      <c r="E2251" s="845" t="s">
        <v>13196</v>
      </c>
      <c r="F2251" s="845"/>
      <c r="G2251" s="846" t="s">
        <v>23</v>
      </c>
      <c r="H2251" s="847">
        <v>0.35399999999999998</v>
      </c>
      <c r="I2251" s="848">
        <v>13.34</v>
      </c>
      <c r="J2251" s="848">
        <v>4.7223600000000001</v>
      </c>
    </row>
    <row r="2252" spans="1:10" ht="36" customHeight="1" x14ac:dyDescent="0.2">
      <c r="A2252" s="849" t="s">
        <v>13199</v>
      </c>
      <c r="B2252" s="850" t="s">
        <v>14033</v>
      </c>
      <c r="C2252" s="849" t="s">
        <v>7</v>
      </c>
      <c r="D2252" s="849" t="s">
        <v>7343</v>
      </c>
      <c r="E2252" s="851" t="s">
        <v>13220</v>
      </c>
      <c r="F2252" s="851"/>
      <c r="G2252" s="852" t="s">
        <v>13243</v>
      </c>
      <c r="H2252" s="853">
        <v>1</v>
      </c>
      <c r="I2252" s="854">
        <v>41.03</v>
      </c>
      <c r="J2252" s="854">
        <v>41.03</v>
      </c>
    </row>
    <row r="2253" spans="1:10" ht="24" customHeight="1" x14ac:dyDescent="0.2">
      <c r="A2253" s="849" t="s">
        <v>13199</v>
      </c>
      <c r="B2253" s="850" t="s">
        <v>13322</v>
      </c>
      <c r="C2253" s="849" t="s">
        <v>7</v>
      </c>
      <c r="D2253" s="849" t="s">
        <v>8277</v>
      </c>
      <c r="E2253" s="851" t="s">
        <v>13220</v>
      </c>
      <c r="F2253" s="851"/>
      <c r="G2253" s="852" t="s">
        <v>21</v>
      </c>
      <c r="H2253" s="853">
        <v>0.04</v>
      </c>
      <c r="I2253" s="854">
        <v>16.38</v>
      </c>
      <c r="J2253" s="854">
        <v>0.6552</v>
      </c>
    </row>
    <row r="2254" spans="1:10" ht="24" customHeight="1" x14ac:dyDescent="0.2">
      <c r="A2254" s="849" t="s">
        <v>13199</v>
      </c>
      <c r="B2254" s="850" t="s">
        <v>13361</v>
      </c>
      <c r="C2254" s="849" t="s">
        <v>7</v>
      </c>
      <c r="D2254" s="849" t="s">
        <v>13156</v>
      </c>
      <c r="E2254" s="851" t="s">
        <v>13220</v>
      </c>
      <c r="F2254" s="851"/>
      <c r="G2254" s="852" t="s">
        <v>18</v>
      </c>
      <c r="H2254" s="853">
        <v>1.87</v>
      </c>
      <c r="I2254" s="854">
        <v>7.9</v>
      </c>
      <c r="J2254" s="854">
        <v>14.773</v>
      </c>
    </row>
    <row r="2255" spans="1:10" ht="25.5" x14ac:dyDescent="0.2">
      <c r="A2255" s="855"/>
      <c r="B2255" s="855"/>
      <c r="C2255" s="855"/>
      <c r="D2255" s="855"/>
      <c r="E2255" s="855" t="s">
        <v>13209</v>
      </c>
      <c r="F2255" s="856">
        <v>9.4600000000000009</v>
      </c>
      <c r="G2255" s="855" t="s">
        <v>13210</v>
      </c>
      <c r="H2255" s="856">
        <v>7.95</v>
      </c>
      <c r="I2255" s="855" t="s">
        <v>13211</v>
      </c>
      <c r="J2255" s="856">
        <v>17.41</v>
      </c>
    </row>
    <row r="2256" spans="1:10" ht="13.5" thickBot="1" x14ac:dyDescent="0.25">
      <c r="A2256" s="855"/>
      <c r="B2256" s="855"/>
      <c r="C2256" s="855"/>
      <c r="D2256" s="855"/>
      <c r="E2256" s="855" t="s">
        <v>13212</v>
      </c>
      <c r="F2256" s="856">
        <v>34.565759999999997</v>
      </c>
      <c r="G2256" s="855"/>
      <c r="H2256" s="857" t="s">
        <v>13213</v>
      </c>
      <c r="I2256" s="857"/>
      <c r="J2256" s="856">
        <v>156.97</v>
      </c>
    </row>
    <row r="2257" spans="1:10" ht="0.95" customHeight="1" thickTop="1" x14ac:dyDescent="0.2">
      <c r="A2257" s="858"/>
      <c r="B2257" s="858"/>
      <c r="C2257" s="858"/>
      <c r="D2257" s="858"/>
      <c r="E2257" s="858"/>
      <c r="F2257" s="858"/>
      <c r="G2257" s="858"/>
      <c r="H2257" s="858"/>
      <c r="I2257" s="858"/>
      <c r="J2257" s="858"/>
    </row>
    <row r="2258" spans="1:10" ht="18" customHeight="1" x14ac:dyDescent="0.2">
      <c r="A2258" s="833" t="s">
        <v>13973</v>
      </c>
      <c r="B2258" s="834" t="s">
        <v>13186</v>
      </c>
      <c r="C2258" s="833" t="s">
        <v>13187</v>
      </c>
      <c r="D2258" s="833" t="s">
        <v>13188</v>
      </c>
      <c r="E2258" s="835" t="s">
        <v>13189</v>
      </c>
      <c r="F2258" s="835"/>
      <c r="G2258" s="836" t="s">
        <v>13190</v>
      </c>
      <c r="H2258" s="834" t="s">
        <v>13191</v>
      </c>
      <c r="I2258" s="834" t="s">
        <v>13192</v>
      </c>
      <c r="J2258" s="834" t="s">
        <v>13193</v>
      </c>
    </row>
    <row r="2259" spans="1:10" ht="48" customHeight="1" x14ac:dyDescent="0.2">
      <c r="A2259" s="837" t="s">
        <v>13194</v>
      </c>
      <c r="B2259" s="838" t="s">
        <v>14034</v>
      </c>
      <c r="C2259" s="837" t="s">
        <v>7</v>
      </c>
      <c r="D2259" s="837" t="s">
        <v>9683</v>
      </c>
      <c r="E2259" s="839" t="s">
        <v>13301</v>
      </c>
      <c r="F2259" s="839"/>
      <c r="G2259" s="840" t="s">
        <v>21</v>
      </c>
      <c r="H2259" s="841">
        <v>1</v>
      </c>
      <c r="I2259" s="842">
        <v>7.11</v>
      </c>
      <c r="J2259" s="842">
        <v>7.11</v>
      </c>
    </row>
    <row r="2260" spans="1:10" ht="36" customHeight="1" x14ac:dyDescent="0.2">
      <c r="A2260" s="843" t="s">
        <v>13197</v>
      </c>
      <c r="B2260" s="844" t="s">
        <v>13384</v>
      </c>
      <c r="C2260" s="843" t="s">
        <v>7</v>
      </c>
      <c r="D2260" s="843" t="s">
        <v>2655</v>
      </c>
      <c r="E2260" s="845" t="s">
        <v>13272</v>
      </c>
      <c r="F2260" s="845"/>
      <c r="G2260" s="846" t="s">
        <v>67</v>
      </c>
      <c r="H2260" s="847">
        <v>5.9999999999999995E-4</v>
      </c>
      <c r="I2260" s="848">
        <v>81.040000000000006</v>
      </c>
      <c r="J2260" s="848">
        <v>4.8624000000000001E-2</v>
      </c>
    </row>
    <row r="2261" spans="1:10" ht="36" customHeight="1" x14ac:dyDescent="0.2">
      <c r="A2261" s="843" t="s">
        <v>13197</v>
      </c>
      <c r="B2261" s="844" t="s">
        <v>13385</v>
      </c>
      <c r="C2261" s="843" t="s">
        <v>7</v>
      </c>
      <c r="D2261" s="843" t="s">
        <v>2654</v>
      </c>
      <c r="E2261" s="845" t="s">
        <v>13272</v>
      </c>
      <c r="F2261" s="845"/>
      <c r="G2261" s="846" t="s">
        <v>50</v>
      </c>
      <c r="H2261" s="847">
        <v>6.9999999999999999E-4</v>
      </c>
      <c r="I2261" s="848">
        <v>350.4</v>
      </c>
      <c r="J2261" s="848">
        <v>0.24528</v>
      </c>
    </row>
    <row r="2262" spans="1:10" ht="24" customHeight="1" x14ac:dyDescent="0.2">
      <c r="A2262" s="843" t="s">
        <v>13197</v>
      </c>
      <c r="B2262" s="844" t="s">
        <v>14035</v>
      </c>
      <c r="C2262" s="843" t="s">
        <v>7</v>
      </c>
      <c r="D2262" s="843" t="s">
        <v>10080</v>
      </c>
      <c r="E2262" s="845" t="s">
        <v>13480</v>
      </c>
      <c r="F2262" s="845"/>
      <c r="G2262" s="846" t="s">
        <v>13243</v>
      </c>
      <c r="H2262" s="847">
        <v>7.9000000000000008E-3</v>
      </c>
      <c r="I2262" s="848">
        <v>21.26</v>
      </c>
      <c r="J2262" s="848">
        <v>0.16795399999999999</v>
      </c>
    </row>
    <row r="2263" spans="1:10" ht="36" customHeight="1" x14ac:dyDescent="0.2">
      <c r="A2263" s="843" t="s">
        <v>13197</v>
      </c>
      <c r="B2263" s="844" t="s">
        <v>14036</v>
      </c>
      <c r="C2263" s="843" t="s">
        <v>7</v>
      </c>
      <c r="D2263" s="843" t="s">
        <v>10083</v>
      </c>
      <c r="E2263" s="845" t="s">
        <v>13480</v>
      </c>
      <c r="F2263" s="845"/>
      <c r="G2263" s="846" t="s">
        <v>13243</v>
      </c>
      <c r="H2263" s="847">
        <v>7.9000000000000008E-3</v>
      </c>
      <c r="I2263" s="848">
        <v>7.16</v>
      </c>
      <c r="J2263" s="848">
        <v>5.6564000000000003E-2</v>
      </c>
    </row>
    <row r="2264" spans="1:10" ht="24" customHeight="1" x14ac:dyDescent="0.2">
      <c r="A2264" s="843" t="s">
        <v>13197</v>
      </c>
      <c r="B2264" s="844" t="s">
        <v>14037</v>
      </c>
      <c r="C2264" s="843" t="s">
        <v>7</v>
      </c>
      <c r="D2264" s="843" t="s">
        <v>169</v>
      </c>
      <c r="E2264" s="845" t="s">
        <v>13196</v>
      </c>
      <c r="F2264" s="845"/>
      <c r="G2264" s="846" t="s">
        <v>23</v>
      </c>
      <c r="H2264" s="847">
        <v>8.9999999999999998E-4</v>
      </c>
      <c r="I2264" s="848">
        <v>9.57</v>
      </c>
      <c r="J2264" s="848">
        <v>8.6130000000000009E-3</v>
      </c>
    </row>
    <row r="2265" spans="1:10" ht="24" customHeight="1" x14ac:dyDescent="0.2">
      <c r="A2265" s="843" t="s">
        <v>13197</v>
      </c>
      <c r="B2265" s="844" t="s">
        <v>13258</v>
      </c>
      <c r="C2265" s="843" t="s">
        <v>7</v>
      </c>
      <c r="D2265" s="843" t="s">
        <v>194</v>
      </c>
      <c r="E2265" s="845" t="s">
        <v>13196</v>
      </c>
      <c r="F2265" s="845"/>
      <c r="G2265" s="846" t="s">
        <v>23</v>
      </c>
      <c r="H2265" s="847">
        <v>5.0000000000000001E-3</v>
      </c>
      <c r="I2265" s="848">
        <v>11.74</v>
      </c>
      <c r="J2265" s="848">
        <v>5.8700000000000002E-2</v>
      </c>
    </row>
    <row r="2266" spans="1:10" ht="24" customHeight="1" x14ac:dyDescent="0.2">
      <c r="A2266" s="849" t="s">
        <v>13199</v>
      </c>
      <c r="B2266" s="850" t="s">
        <v>13376</v>
      </c>
      <c r="C2266" s="849" t="s">
        <v>7</v>
      </c>
      <c r="D2266" s="849" t="s">
        <v>5771</v>
      </c>
      <c r="E2266" s="851" t="s">
        <v>13220</v>
      </c>
      <c r="F2266" s="851"/>
      <c r="G2266" s="852" t="s">
        <v>21</v>
      </c>
      <c r="H2266" s="853">
        <v>0.43759999999999999</v>
      </c>
      <c r="I2266" s="854">
        <v>6.3</v>
      </c>
      <c r="J2266" s="854">
        <v>2.7568800000000002</v>
      </c>
    </row>
    <row r="2267" spans="1:10" ht="24" customHeight="1" x14ac:dyDescent="0.2">
      <c r="A2267" s="849" t="s">
        <v>13199</v>
      </c>
      <c r="B2267" s="850" t="s">
        <v>14038</v>
      </c>
      <c r="C2267" s="849" t="s">
        <v>7</v>
      </c>
      <c r="D2267" s="849" t="s">
        <v>5880</v>
      </c>
      <c r="E2267" s="851" t="s">
        <v>13220</v>
      </c>
      <c r="F2267" s="851"/>
      <c r="G2267" s="852" t="s">
        <v>21</v>
      </c>
      <c r="H2267" s="853">
        <v>5.8999999999999999E-3</v>
      </c>
      <c r="I2267" s="854">
        <v>7.64</v>
      </c>
      <c r="J2267" s="854">
        <v>4.5075999999999998E-2</v>
      </c>
    </row>
    <row r="2268" spans="1:10" ht="24" customHeight="1" x14ac:dyDescent="0.2">
      <c r="A2268" s="849" t="s">
        <v>13199</v>
      </c>
      <c r="B2268" s="850" t="s">
        <v>13572</v>
      </c>
      <c r="C2268" s="849" t="s">
        <v>7</v>
      </c>
      <c r="D2268" s="849" t="s">
        <v>7965</v>
      </c>
      <c r="E2268" s="851" t="s">
        <v>13220</v>
      </c>
      <c r="F2268" s="851"/>
      <c r="G2268" s="852" t="s">
        <v>38</v>
      </c>
      <c r="H2268" s="853">
        <v>3.0000000000000001E-3</v>
      </c>
      <c r="I2268" s="854">
        <v>3.07</v>
      </c>
      <c r="J2268" s="854">
        <v>9.2099999999999994E-3</v>
      </c>
    </row>
    <row r="2269" spans="1:10" ht="24" customHeight="1" x14ac:dyDescent="0.2">
      <c r="A2269" s="849" t="s">
        <v>13199</v>
      </c>
      <c r="B2269" s="850" t="s">
        <v>14039</v>
      </c>
      <c r="C2269" s="849" t="s">
        <v>7</v>
      </c>
      <c r="D2269" s="849" t="s">
        <v>8062</v>
      </c>
      <c r="E2269" s="851" t="s">
        <v>13220</v>
      </c>
      <c r="F2269" s="851"/>
      <c r="G2269" s="852" t="s">
        <v>21</v>
      </c>
      <c r="H2269" s="853">
        <v>0.51880000000000004</v>
      </c>
      <c r="I2269" s="854">
        <v>7.16</v>
      </c>
      <c r="J2269" s="854">
        <v>3.7146080000000001</v>
      </c>
    </row>
    <row r="2270" spans="1:10" ht="25.5" x14ac:dyDescent="0.2">
      <c r="A2270" s="855"/>
      <c r="B2270" s="855"/>
      <c r="C2270" s="855"/>
      <c r="D2270" s="855"/>
      <c r="E2270" s="855" t="s">
        <v>13209</v>
      </c>
      <c r="F2270" s="856">
        <v>0.04</v>
      </c>
      <c r="G2270" s="855" t="s">
        <v>13210</v>
      </c>
      <c r="H2270" s="856">
        <v>0.05</v>
      </c>
      <c r="I2270" s="855" t="s">
        <v>13211</v>
      </c>
      <c r="J2270" s="856">
        <v>0.09</v>
      </c>
    </row>
    <row r="2271" spans="1:10" ht="13.5" thickBot="1" x14ac:dyDescent="0.25">
      <c r="A2271" s="855"/>
      <c r="B2271" s="855"/>
      <c r="C2271" s="855"/>
      <c r="D2271" s="855"/>
      <c r="E2271" s="855" t="s">
        <v>13212</v>
      </c>
      <c r="F2271" s="856">
        <v>2.0078640000000001</v>
      </c>
      <c r="G2271" s="855"/>
      <c r="H2271" s="857" t="s">
        <v>13213</v>
      </c>
      <c r="I2271" s="857"/>
      <c r="J2271" s="856">
        <v>9.1199999999999992</v>
      </c>
    </row>
    <row r="2272" spans="1:10" ht="0.95" customHeight="1" thickTop="1" x14ac:dyDescent="0.2">
      <c r="A2272" s="858"/>
      <c r="B2272" s="858"/>
      <c r="C2272" s="858"/>
      <c r="D2272" s="858"/>
      <c r="E2272" s="858"/>
      <c r="F2272" s="858"/>
      <c r="G2272" s="858"/>
      <c r="H2272" s="858"/>
      <c r="I2272" s="858"/>
      <c r="J2272" s="858"/>
    </row>
    <row r="2273" spans="1:10" ht="18" customHeight="1" x14ac:dyDescent="0.2">
      <c r="A2273" s="833" t="s">
        <v>13973</v>
      </c>
      <c r="B2273" s="834" t="s">
        <v>13186</v>
      </c>
      <c r="C2273" s="833" t="s">
        <v>13187</v>
      </c>
      <c r="D2273" s="833" t="s">
        <v>13188</v>
      </c>
      <c r="E2273" s="835" t="s">
        <v>13189</v>
      </c>
      <c r="F2273" s="835"/>
      <c r="G2273" s="836" t="s">
        <v>13190</v>
      </c>
      <c r="H2273" s="834" t="s">
        <v>13191</v>
      </c>
      <c r="I2273" s="834" t="s">
        <v>13192</v>
      </c>
      <c r="J2273" s="834" t="s">
        <v>13193</v>
      </c>
    </row>
    <row r="2274" spans="1:10" ht="48" customHeight="1" x14ac:dyDescent="0.2">
      <c r="A2274" s="837" t="s">
        <v>13194</v>
      </c>
      <c r="B2274" s="838" t="s">
        <v>14040</v>
      </c>
      <c r="C2274" s="837" t="s">
        <v>7</v>
      </c>
      <c r="D2274" s="837" t="s">
        <v>9756</v>
      </c>
      <c r="E2274" s="839" t="s">
        <v>13736</v>
      </c>
      <c r="F2274" s="839"/>
      <c r="G2274" s="840" t="s">
        <v>38</v>
      </c>
      <c r="H2274" s="841">
        <v>1</v>
      </c>
      <c r="I2274" s="842">
        <v>657.21</v>
      </c>
      <c r="J2274" s="842">
        <v>657.21</v>
      </c>
    </row>
    <row r="2275" spans="1:10" ht="60" customHeight="1" x14ac:dyDescent="0.2">
      <c r="A2275" s="843" t="s">
        <v>13197</v>
      </c>
      <c r="B2275" s="844" t="s">
        <v>13859</v>
      </c>
      <c r="C2275" s="843" t="s">
        <v>7</v>
      </c>
      <c r="D2275" s="843" t="s">
        <v>859</v>
      </c>
      <c r="E2275" s="845" t="s">
        <v>13272</v>
      </c>
      <c r="F2275" s="845"/>
      <c r="G2275" s="846" t="s">
        <v>50</v>
      </c>
      <c r="H2275" s="847">
        <v>7.9000000000000001E-2</v>
      </c>
      <c r="I2275" s="848">
        <v>151.62</v>
      </c>
      <c r="J2275" s="848">
        <v>11.977980000000001</v>
      </c>
    </row>
    <row r="2276" spans="1:10" ht="36" customHeight="1" x14ac:dyDescent="0.2">
      <c r="A2276" s="843" t="s">
        <v>13197</v>
      </c>
      <c r="B2276" s="844" t="s">
        <v>14026</v>
      </c>
      <c r="C2276" s="843" t="s">
        <v>7</v>
      </c>
      <c r="D2276" s="843" t="s">
        <v>2936</v>
      </c>
      <c r="E2276" s="845" t="s">
        <v>13301</v>
      </c>
      <c r="F2276" s="845"/>
      <c r="G2276" s="846" t="s">
        <v>13268</v>
      </c>
      <c r="H2276" s="847">
        <v>0.80300000000000005</v>
      </c>
      <c r="I2276" s="848">
        <v>266.85000000000002</v>
      </c>
      <c r="J2276" s="848">
        <v>214.28055000000001</v>
      </c>
    </row>
    <row r="2277" spans="1:10" ht="24" customHeight="1" x14ac:dyDescent="0.2">
      <c r="A2277" s="843" t="s">
        <v>13197</v>
      </c>
      <c r="B2277" s="844" t="s">
        <v>13737</v>
      </c>
      <c r="C2277" s="843" t="s">
        <v>7</v>
      </c>
      <c r="D2277" s="843" t="s">
        <v>60</v>
      </c>
      <c r="E2277" s="845" t="s">
        <v>13196</v>
      </c>
      <c r="F2277" s="845"/>
      <c r="G2277" s="846" t="s">
        <v>23</v>
      </c>
      <c r="H2277" s="847">
        <v>2.8149999999999999</v>
      </c>
      <c r="I2277" s="848">
        <v>13.34</v>
      </c>
      <c r="J2277" s="848">
        <v>37.552100000000003</v>
      </c>
    </row>
    <row r="2278" spans="1:10" ht="24" customHeight="1" x14ac:dyDescent="0.2">
      <c r="A2278" s="843" t="s">
        <v>13197</v>
      </c>
      <c r="B2278" s="844" t="s">
        <v>13277</v>
      </c>
      <c r="C2278" s="843" t="s">
        <v>7</v>
      </c>
      <c r="D2278" s="843" t="s">
        <v>58</v>
      </c>
      <c r="E2278" s="845" t="s">
        <v>13196</v>
      </c>
      <c r="F2278" s="845"/>
      <c r="G2278" s="846" t="s">
        <v>23</v>
      </c>
      <c r="H2278" s="847">
        <v>9.1479999999999997</v>
      </c>
      <c r="I2278" s="848">
        <v>17.38</v>
      </c>
      <c r="J2278" s="848">
        <v>158.99224000000001</v>
      </c>
    </row>
    <row r="2279" spans="1:10" ht="24" customHeight="1" x14ac:dyDescent="0.2">
      <c r="A2279" s="849" t="s">
        <v>13199</v>
      </c>
      <c r="B2279" s="850" t="s">
        <v>14041</v>
      </c>
      <c r="C2279" s="849" t="s">
        <v>7</v>
      </c>
      <c r="D2279" s="849" t="s">
        <v>5550</v>
      </c>
      <c r="E2279" s="851" t="s">
        <v>13220</v>
      </c>
      <c r="F2279" s="851"/>
      <c r="G2279" s="852" t="s">
        <v>18</v>
      </c>
      <c r="H2279" s="853">
        <v>11</v>
      </c>
      <c r="I2279" s="854">
        <v>21.31</v>
      </c>
      <c r="J2279" s="854">
        <v>234.41</v>
      </c>
    </row>
    <row r="2280" spans="1:10" ht="25.5" x14ac:dyDescent="0.2">
      <c r="A2280" s="855"/>
      <c r="B2280" s="855"/>
      <c r="C2280" s="855"/>
      <c r="D2280" s="855"/>
      <c r="E2280" s="855" t="s">
        <v>13209</v>
      </c>
      <c r="F2280" s="856">
        <v>98.1</v>
      </c>
      <c r="G2280" s="855" t="s">
        <v>13210</v>
      </c>
      <c r="H2280" s="856">
        <v>82.48</v>
      </c>
      <c r="I2280" s="855" t="s">
        <v>13211</v>
      </c>
      <c r="J2280" s="856">
        <v>180.58</v>
      </c>
    </row>
    <row r="2281" spans="1:10" ht="13.5" thickBot="1" x14ac:dyDescent="0.25">
      <c r="A2281" s="855"/>
      <c r="B2281" s="855"/>
      <c r="C2281" s="855"/>
      <c r="D2281" s="855"/>
      <c r="E2281" s="855" t="s">
        <v>13212</v>
      </c>
      <c r="F2281" s="856">
        <v>185.596104</v>
      </c>
      <c r="G2281" s="855"/>
      <c r="H2281" s="857" t="s">
        <v>13213</v>
      </c>
      <c r="I2281" s="857"/>
      <c r="J2281" s="856">
        <v>842.81</v>
      </c>
    </row>
    <row r="2282" spans="1:10" ht="0.95" customHeight="1" thickTop="1" x14ac:dyDescent="0.2">
      <c r="A2282" s="858"/>
      <c r="B2282" s="858"/>
      <c r="C2282" s="858"/>
      <c r="D2282" s="858"/>
      <c r="E2282" s="858"/>
      <c r="F2282" s="858"/>
      <c r="G2282" s="858"/>
      <c r="H2282" s="858"/>
      <c r="I2282" s="858"/>
      <c r="J2282" s="858"/>
    </row>
    <row r="2283" spans="1:10" ht="18" customHeight="1" x14ac:dyDescent="0.2">
      <c r="A2283" s="833" t="s">
        <v>13973</v>
      </c>
      <c r="B2283" s="834" t="s">
        <v>13186</v>
      </c>
      <c r="C2283" s="833" t="s">
        <v>13187</v>
      </c>
      <c r="D2283" s="833" t="s">
        <v>13188</v>
      </c>
      <c r="E2283" s="835" t="s">
        <v>13189</v>
      </c>
      <c r="F2283" s="835"/>
      <c r="G2283" s="836" t="s">
        <v>13190</v>
      </c>
      <c r="H2283" s="834" t="s">
        <v>13191</v>
      </c>
      <c r="I2283" s="834" t="s">
        <v>13192</v>
      </c>
      <c r="J2283" s="834" t="s">
        <v>13193</v>
      </c>
    </row>
    <row r="2284" spans="1:10" ht="24" customHeight="1" x14ac:dyDescent="0.2">
      <c r="A2284" s="837" t="s">
        <v>13194</v>
      </c>
      <c r="B2284" s="838" t="s">
        <v>14042</v>
      </c>
      <c r="C2284" s="837" t="s">
        <v>7</v>
      </c>
      <c r="D2284" s="837" t="s">
        <v>3364</v>
      </c>
      <c r="E2284" s="839" t="s">
        <v>13297</v>
      </c>
      <c r="F2284" s="839"/>
      <c r="G2284" s="840" t="s">
        <v>13268</v>
      </c>
      <c r="H2284" s="841">
        <v>1</v>
      </c>
      <c r="I2284" s="842">
        <v>60.68</v>
      </c>
      <c r="J2284" s="842">
        <v>60.68</v>
      </c>
    </row>
    <row r="2285" spans="1:10" ht="24" customHeight="1" x14ac:dyDescent="0.2">
      <c r="A2285" s="843" t="s">
        <v>13197</v>
      </c>
      <c r="B2285" s="844" t="s">
        <v>13244</v>
      </c>
      <c r="C2285" s="843" t="s">
        <v>7</v>
      </c>
      <c r="D2285" s="843" t="s">
        <v>25</v>
      </c>
      <c r="E2285" s="845" t="s">
        <v>13196</v>
      </c>
      <c r="F2285" s="845"/>
      <c r="G2285" s="846" t="s">
        <v>23</v>
      </c>
      <c r="H2285" s="847">
        <v>3.0529999999999999</v>
      </c>
      <c r="I2285" s="848">
        <v>13.34</v>
      </c>
      <c r="J2285" s="848">
        <v>40.727020000000003</v>
      </c>
    </row>
    <row r="2286" spans="1:10" ht="24" customHeight="1" x14ac:dyDescent="0.2">
      <c r="A2286" s="843" t="s">
        <v>13197</v>
      </c>
      <c r="B2286" s="844" t="s">
        <v>13252</v>
      </c>
      <c r="C2286" s="843" t="s">
        <v>7</v>
      </c>
      <c r="D2286" s="843" t="s">
        <v>53</v>
      </c>
      <c r="E2286" s="845" t="s">
        <v>13196</v>
      </c>
      <c r="F2286" s="845"/>
      <c r="G2286" s="846" t="s">
        <v>23</v>
      </c>
      <c r="H2286" s="847">
        <v>1.1890000000000001</v>
      </c>
      <c r="I2286" s="848">
        <v>16.78</v>
      </c>
      <c r="J2286" s="848">
        <v>19.951419999999999</v>
      </c>
    </row>
    <row r="2287" spans="1:10" ht="25.5" x14ac:dyDescent="0.2">
      <c r="A2287" s="855"/>
      <c r="B2287" s="855"/>
      <c r="C2287" s="855"/>
      <c r="D2287" s="855"/>
      <c r="E2287" s="855" t="s">
        <v>13209</v>
      </c>
      <c r="F2287" s="856">
        <v>24.37</v>
      </c>
      <c r="G2287" s="855" t="s">
        <v>13210</v>
      </c>
      <c r="H2287" s="856">
        <v>20.48</v>
      </c>
      <c r="I2287" s="855" t="s">
        <v>13211</v>
      </c>
      <c r="J2287" s="856">
        <v>44.85</v>
      </c>
    </row>
    <row r="2288" spans="1:10" ht="13.5" thickBot="1" x14ac:dyDescent="0.25">
      <c r="A2288" s="855"/>
      <c r="B2288" s="855"/>
      <c r="C2288" s="855"/>
      <c r="D2288" s="855"/>
      <c r="E2288" s="855" t="s">
        <v>13212</v>
      </c>
      <c r="F2288" s="856">
        <v>17.136032</v>
      </c>
      <c r="G2288" s="855"/>
      <c r="H2288" s="857" t="s">
        <v>13213</v>
      </c>
      <c r="I2288" s="857"/>
      <c r="J2288" s="856">
        <v>77.819999999999993</v>
      </c>
    </row>
    <row r="2289" spans="1:10" ht="0.95" customHeight="1" thickTop="1" x14ac:dyDescent="0.2">
      <c r="A2289" s="858"/>
      <c r="B2289" s="858"/>
      <c r="C2289" s="858"/>
      <c r="D2289" s="858"/>
      <c r="E2289" s="858"/>
      <c r="F2289" s="858"/>
      <c r="G2289" s="858"/>
      <c r="H2289" s="858"/>
      <c r="I2289" s="858"/>
      <c r="J2289" s="858"/>
    </row>
    <row r="2290" spans="1:10" ht="18" customHeight="1" x14ac:dyDescent="0.2">
      <c r="A2290" s="833" t="s">
        <v>13973</v>
      </c>
      <c r="B2290" s="834" t="s">
        <v>13186</v>
      </c>
      <c r="C2290" s="833" t="s">
        <v>13187</v>
      </c>
      <c r="D2290" s="833" t="s">
        <v>13188</v>
      </c>
      <c r="E2290" s="835" t="s">
        <v>13189</v>
      </c>
      <c r="F2290" s="835"/>
      <c r="G2290" s="836" t="s">
        <v>13190</v>
      </c>
      <c r="H2290" s="834" t="s">
        <v>13191</v>
      </c>
      <c r="I2290" s="834" t="s">
        <v>13192</v>
      </c>
      <c r="J2290" s="834" t="s">
        <v>13193</v>
      </c>
    </row>
    <row r="2291" spans="1:10" ht="24" customHeight="1" x14ac:dyDescent="0.2">
      <c r="A2291" s="837" t="s">
        <v>13194</v>
      </c>
      <c r="B2291" s="838" t="s">
        <v>14043</v>
      </c>
      <c r="C2291" s="837" t="s">
        <v>7</v>
      </c>
      <c r="D2291" s="837" t="s">
        <v>3644</v>
      </c>
      <c r="E2291" s="839" t="s">
        <v>13297</v>
      </c>
      <c r="F2291" s="839"/>
      <c r="G2291" s="840" t="s">
        <v>13268</v>
      </c>
      <c r="H2291" s="841">
        <v>1</v>
      </c>
      <c r="I2291" s="842">
        <v>133.4</v>
      </c>
      <c r="J2291" s="842">
        <v>133.4</v>
      </c>
    </row>
    <row r="2292" spans="1:10" ht="24" customHeight="1" x14ac:dyDescent="0.2">
      <c r="A2292" s="843" t="s">
        <v>13197</v>
      </c>
      <c r="B2292" s="844" t="s">
        <v>13244</v>
      </c>
      <c r="C2292" s="843" t="s">
        <v>7</v>
      </c>
      <c r="D2292" s="843" t="s">
        <v>25</v>
      </c>
      <c r="E2292" s="845" t="s">
        <v>13196</v>
      </c>
      <c r="F2292" s="845"/>
      <c r="G2292" s="846" t="s">
        <v>23</v>
      </c>
      <c r="H2292" s="847">
        <v>10</v>
      </c>
      <c r="I2292" s="848">
        <v>13.34</v>
      </c>
      <c r="J2292" s="848">
        <v>133.4</v>
      </c>
    </row>
    <row r="2293" spans="1:10" ht="25.5" x14ac:dyDescent="0.2">
      <c r="A2293" s="855"/>
      <c r="B2293" s="855"/>
      <c r="C2293" s="855"/>
      <c r="D2293" s="855"/>
      <c r="E2293" s="855" t="s">
        <v>13209</v>
      </c>
      <c r="F2293" s="856">
        <v>52.37</v>
      </c>
      <c r="G2293" s="855" t="s">
        <v>13210</v>
      </c>
      <c r="H2293" s="856">
        <v>44.03</v>
      </c>
      <c r="I2293" s="855" t="s">
        <v>13211</v>
      </c>
      <c r="J2293" s="856">
        <v>96.4</v>
      </c>
    </row>
    <row r="2294" spans="1:10" ht="13.5" thickBot="1" x14ac:dyDescent="0.25">
      <c r="A2294" s="855"/>
      <c r="B2294" s="855"/>
      <c r="C2294" s="855"/>
      <c r="D2294" s="855"/>
      <c r="E2294" s="855" t="s">
        <v>13212</v>
      </c>
      <c r="F2294" s="856">
        <v>37.672159999999998</v>
      </c>
      <c r="G2294" s="855"/>
      <c r="H2294" s="857" t="s">
        <v>13213</v>
      </c>
      <c r="I2294" s="857"/>
      <c r="J2294" s="856">
        <v>171.07</v>
      </c>
    </row>
    <row r="2295" spans="1:10" ht="0.95" customHeight="1" thickTop="1" x14ac:dyDescent="0.2">
      <c r="A2295" s="858"/>
      <c r="B2295" s="858"/>
      <c r="C2295" s="858"/>
      <c r="D2295" s="858"/>
      <c r="E2295" s="858"/>
      <c r="F2295" s="858"/>
      <c r="G2295" s="858"/>
      <c r="H2295" s="858"/>
      <c r="I2295" s="858"/>
      <c r="J2295" s="858"/>
    </row>
    <row r="2296" spans="1:10" ht="18" customHeight="1" x14ac:dyDescent="0.2">
      <c r="A2296" s="833" t="s">
        <v>13973</v>
      </c>
      <c r="B2296" s="834" t="s">
        <v>13186</v>
      </c>
      <c r="C2296" s="833" t="s">
        <v>13187</v>
      </c>
      <c r="D2296" s="833" t="s">
        <v>13188</v>
      </c>
      <c r="E2296" s="835" t="s">
        <v>13189</v>
      </c>
      <c r="F2296" s="835"/>
      <c r="G2296" s="836" t="s">
        <v>13190</v>
      </c>
      <c r="H2296" s="834" t="s">
        <v>13191</v>
      </c>
      <c r="I2296" s="834" t="s">
        <v>13192</v>
      </c>
      <c r="J2296" s="834" t="s">
        <v>13193</v>
      </c>
    </row>
    <row r="2297" spans="1:10" ht="60" customHeight="1" x14ac:dyDescent="0.2">
      <c r="A2297" s="837" t="s">
        <v>13194</v>
      </c>
      <c r="B2297" s="838" t="s">
        <v>14044</v>
      </c>
      <c r="C2297" s="837" t="s">
        <v>7</v>
      </c>
      <c r="D2297" s="837" t="s">
        <v>1067</v>
      </c>
      <c r="E2297" s="839" t="s">
        <v>13452</v>
      </c>
      <c r="F2297" s="839"/>
      <c r="G2297" s="840" t="s">
        <v>13243</v>
      </c>
      <c r="H2297" s="841">
        <v>1</v>
      </c>
      <c r="I2297" s="842">
        <v>61.93</v>
      </c>
      <c r="J2297" s="842">
        <v>61.93</v>
      </c>
    </row>
    <row r="2298" spans="1:10" ht="48" customHeight="1" x14ac:dyDescent="0.2">
      <c r="A2298" s="843" t="s">
        <v>13197</v>
      </c>
      <c r="B2298" s="844" t="s">
        <v>14045</v>
      </c>
      <c r="C2298" s="843" t="s">
        <v>7</v>
      </c>
      <c r="D2298" s="843" t="s">
        <v>4806</v>
      </c>
      <c r="E2298" s="845" t="s">
        <v>13196</v>
      </c>
      <c r="F2298" s="845"/>
      <c r="G2298" s="846" t="s">
        <v>13268</v>
      </c>
      <c r="H2298" s="847">
        <v>9.7999999999999997E-3</v>
      </c>
      <c r="I2298" s="848">
        <v>447.5</v>
      </c>
      <c r="J2298" s="848">
        <v>4.3855000000000004</v>
      </c>
    </row>
    <row r="2299" spans="1:10" ht="24" customHeight="1" x14ac:dyDescent="0.2">
      <c r="A2299" s="843" t="s">
        <v>13197</v>
      </c>
      <c r="B2299" s="844" t="s">
        <v>13244</v>
      </c>
      <c r="C2299" s="843" t="s">
        <v>7</v>
      </c>
      <c r="D2299" s="843" t="s">
        <v>25</v>
      </c>
      <c r="E2299" s="845" t="s">
        <v>13196</v>
      </c>
      <c r="F2299" s="845"/>
      <c r="G2299" s="846" t="s">
        <v>23</v>
      </c>
      <c r="H2299" s="847">
        <v>0.68500000000000005</v>
      </c>
      <c r="I2299" s="848">
        <v>13.34</v>
      </c>
      <c r="J2299" s="848">
        <v>9.1379000000000001</v>
      </c>
    </row>
    <row r="2300" spans="1:10" ht="24" customHeight="1" x14ac:dyDescent="0.2">
      <c r="A2300" s="843" t="s">
        <v>13197</v>
      </c>
      <c r="B2300" s="844" t="s">
        <v>13252</v>
      </c>
      <c r="C2300" s="843" t="s">
        <v>7</v>
      </c>
      <c r="D2300" s="843" t="s">
        <v>53</v>
      </c>
      <c r="E2300" s="845" t="s">
        <v>13196</v>
      </c>
      <c r="F2300" s="845"/>
      <c r="G2300" s="846" t="s">
        <v>23</v>
      </c>
      <c r="H2300" s="847">
        <v>1.37</v>
      </c>
      <c r="I2300" s="848">
        <v>16.78</v>
      </c>
      <c r="J2300" s="848">
        <v>22.988600000000002</v>
      </c>
    </row>
    <row r="2301" spans="1:10" ht="24" customHeight="1" x14ac:dyDescent="0.2">
      <c r="A2301" s="849" t="s">
        <v>13199</v>
      </c>
      <c r="B2301" s="850" t="s">
        <v>14046</v>
      </c>
      <c r="C2301" s="849" t="s">
        <v>7</v>
      </c>
      <c r="D2301" s="849" t="s">
        <v>10943</v>
      </c>
      <c r="E2301" s="851" t="s">
        <v>13220</v>
      </c>
      <c r="F2301" s="851"/>
      <c r="G2301" s="852" t="s">
        <v>14047</v>
      </c>
      <c r="H2301" s="853">
        <v>2.793E-2</v>
      </c>
      <c r="I2301" s="854">
        <v>867.28</v>
      </c>
      <c r="J2301" s="854">
        <v>24.223130399999999</v>
      </c>
    </row>
    <row r="2302" spans="1:10" ht="24" customHeight="1" x14ac:dyDescent="0.2">
      <c r="A2302" s="849" t="s">
        <v>13199</v>
      </c>
      <c r="B2302" s="850" t="s">
        <v>13455</v>
      </c>
      <c r="C2302" s="849" t="s">
        <v>7</v>
      </c>
      <c r="D2302" s="849" t="s">
        <v>8104</v>
      </c>
      <c r="E2302" s="851" t="s">
        <v>13220</v>
      </c>
      <c r="F2302" s="851"/>
      <c r="G2302" s="852" t="s">
        <v>13392</v>
      </c>
      <c r="H2302" s="853">
        <v>5.0000000000000001E-3</v>
      </c>
      <c r="I2302" s="854">
        <v>38.56</v>
      </c>
      <c r="J2302" s="854">
        <v>0.1928</v>
      </c>
    </row>
    <row r="2303" spans="1:10" ht="36" customHeight="1" x14ac:dyDescent="0.2">
      <c r="A2303" s="849" t="s">
        <v>13199</v>
      </c>
      <c r="B2303" s="850" t="s">
        <v>14048</v>
      </c>
      <c r="C2303" s="849" t="s">
        <v>7</v>
      </c>
      <c r="D2303" s="849" t="s">
        <v>8855</v>
      </c>
      <c r="E2303" s="851" t="s">
        <v>13220</v>
      </c>
      <c r="F2303" s="851"/>
      <c r="G2303" s="852" t="s">
        <v>18</v>
      </c>
      <c r="H2303" s="853">
        <v>0.42</v>
      </c>
      <c r="I2303" s="854">
        <v>2.38</v>
      </c>
      <c r="J2303" s="854">
        <v>0.99960000000000004</v>
      </c>
    </row>
    <row r="2304" spans="1:10" ht="25.5" x14ac:dyDescent="0.2">
      <c r="A2304" s="855"/>
      <c r="B2304" s="855"/>
      <c r="C2304" s="855"/>
      <c r="D2304" s="855"/>
      <c r="E2304" s="855" t="s">
        <v>13209</v>
      </c>
      <c r="F2304" s="856">
        <v>13.81</v>
      </c>
      <c r="G2304" s="855" t="s">
        <v>13210</v>
      </c>
      <c r="H2304" s="856">
        <v>11.61</v>
      </c>
      <c r="I2304" s="855" t="s">
        <v>13211</v>
      </c>
      <c r="J2304" s="856">
        <v>25.42</v>
      </c>
    </row>
    <row r="2305" spans="1:10" ht="13.5" thickBot="1" x14ac:dyDescent="0.25">
      <c r="A2305" s="855"/>
      <c r="B2305" s="855"/>
      <c r="C2305" s="855"/>
      <c r="D2305" s="855"/>
      <c r="E2305" s="855" t="s">
        <v>13212</v>
      </c>
      <c r="F2305" s="856">
        <v>17.489032000000002</v>
      </c>
      <c r="G2305" s="855"/>
      <c r="H2305" s="857" t="s">
        <v>13213</v>
      </c>
      <c r="I2305" s="857"/>
      <c r="J2305" s="856">
        <v>79.42</v>
      </c>
    </row>
    <row r="2306" spans="1:10" ht="0.95" customHeight="1" thickTop="1" x14ac:dyDescent="0.2">
      <c r="A2306" s="858"/>
      <c r="B2306" s="858"/>
      <c r="C2306" s="858"/>
      <c r="D2306" s="858"/>
      <c r="E2306" s="858"/>
      <c r="F2306" s="858"/>
      <c r="G2306" s="858"/>
      <c r="H2306" s="858"/>
      <c r="I2306" s="858"/>
      <c r="J2306" s="858"/>
    </row>
    <row r="2307" spans="1:10" ht="18" customHeight="1" x14ac:dyDescent="0.2">
      <c r="A2307" s="833" t="s">
        <v>13973</v>
      </c>
      <c r="B2307" s="834" t="s">
        <v>13186</v>
      </c>
      <c r="C2307" s="833" t="s">
        <v>13187</v>
      </c>
      <c r="D2307" s="833" t="s">
        <v>13188</v>
      </c>
      <c r="E2307" s="835" t="s">
        <v>13189</v>
      </c>
      <c r="F2307" s="835"/>
      <c r="G2307" s="836" t="s">
        <v>13190</v>
      </c>
      <c r="H2307" s="834" t="s">
        <v>13191</v>
      </c>
      <c r="I2307" s="834" t="s">
        <v>13192</v>
      </c>
      <c r="J2307" s="834" t="s">
        <v>13193</v>
      </c>
    </row>
    <row r="2308" spans="1:10" ht="60" customHeight="1" x14ac:dyDescent="0.2">
      <c r="A2308" s="837" t="s">
        <v>13194</v>
      </c>
      <c r="B2308" s="838" t="s">
        <v>14049</v>
      </c>
      <c r="C2308" s="837" t="s">
        <v>7</v>
      </c>
      <c r="D2308" s="837" t="s">
        <v>1060</v>
      </c>
      <c r="E2308" s="839" t="s">
        <v>13452</v>
      </c>
      <c r="F2308" s="839"/>
      <c r="G2308" s="840" t="s">
        <v>13243</v>
      </c>
      <c r="H2308" s="841">
        <v>1</v>
      </c>
      <c r="I2308" s="842">
        <v>73.33</v>
      </c>
      <c r="J2308" s="842">
        <v>73.33</v>
      </c>
    </row>
    <row r="2309" spans="1:10" ht="48" customHeight="1" x14ac:dyDescent="0.2">
      <c r="A2309" s="843" t="s">
        <v>13197</v>
      </c>
      <c r="B2309" s="844" t="s">
        <v>13453</v>
      </c>
      <c r="C2309" s="843" t="s">
        <v>7</v>
      </c>
      <c r="D2309" s="843" t="s">
        <v>4740</v>
      </c>
      <c r="E2309" s="845" t="s">
        <v>13196</v>
      </c>
      <c r="F2309" s="845"/>
      <c r="G2309" s="846" t="s">
        <v>13268</v>
      </c>
      <c r="H2309" s="847">
        <v>1.2500000000000001E-2</v>
      </c>
      <c r="I2309" s="848">
        <v>360.22</v>
      </c>
      <c r="J2309" s="848">
        <v>4.5027499999999998</v>
      </c>
    </row>
    <row r="2310" spans="1:10" ht="24" customHeight="1" x14ac:dyDescent="0.2">
      <c r="A2310" s="843" t="s">
        <v>13197</v>
      </c>
      <c r="B2310" s="844" t="s">
        <v>13244</v>
      </c>
      <c r="C2310" s="843" t="s">
        <v>7</v>
      </c>
      <c r="D2310" s="843" t="s">
        <v>25</v>
      </c>
      <c r="E2310" s="845" t="s">
        <v>13196</v>
      </c>
      <c r="F2310" s="845"/>
      <c r="G2310" s="846" t="s">
        <v>23</v>
      </c>
      <c r="H2310" s="847">
        <v>0.71</v>
      </c>
      <c r="I2310" s="848">
        <v>13.34</v>
      </c>
      <c r="J2310" s="848">
        <v>9.4713999999999992</v>
      </c>
    </row>
    <row r="2311" spans="1:10" ht="24" customHeight="1" x14ac:dyDescent="0.2">
      <c r="A2311" s="843" t="s">
        <v>13197</v>
      </c>
      <c r="B2311" s="844" t="s">
        <v>13252</v>
      </c>
      <c r="C2311" s="843" t="s">
        <v>7</v>
      </c>
      <c r="D2311" s="843" t="s">
        <v>53</v>
      </c>
      <c r="E2311" s="845" t="s">
        <v>13196</v>
      </c>
      <c r="F2311" s="845"/>
      <c r="G2311" s="846" t="s">
        <v>23</v>
      </c>
      <c r="H2311" s="847">
        <v>1.42</v>
      </c>
      <c r="I2311" s="848">
        <v>16.78</v>
      </c>
      <c r="J2311" s="848">
        <v>23.8276</v>
      </c>
    </row>
    <row r="2312" spans="1:10" ht="24" customHeight="1" x14ac:dyDescent="0.2">
      <c r="A2312" s="849" t="s">
        <v>13199</v>
      </c>
      <c r="B2312" s="850" t="s">
        <v>14050</v>
      </c>
      <c r="C2312" s="849" t="s">
        <v>7</v>
      </c>
      <c r="D2312" s="849" t="s">
        <v>5342</v>
      </c>
      <c r="E2312" s="851" t="s">
        <v>13220</v>
      </c>
      <c r="F2312" s="851"/>
      <c r="G2312" s="852" t="s">
        <v>38</v>
      </c>
      <c r="H2312" s="853">
        <v>27.93</v>
      </c>
      <c r="I2312" s="854">
        <v>1.1599999999999999</v>
      </c>
      <c r="J2312" s="854">
        <v>32.398800000000001</v>
      </c>
    </row>
    <row r="2313" spans="1:10" ht="24" customHeight="1" x14ac:dyDescent="0.2">
      <c r="A2313" s="849" t="s">
        <v>13199</v>
      </c>
      <c r="B2313" s="850" t="s">
        <v>13455</v>
      </c>
      <c r="C2313" s="849" t="s">
        <v>7</v>
      </c>
      <c r="D2313" s="849" t="s">
        <v>8104</v>
      </c>
      <c r="E2313" s="851" t="s">
        <v>13220</v>
      </c>
      <c r="F2313" s="851"/>
      <c r="G2313" s="852" t="s">
        <v>13392</v>
      </c>
      <c r="H2313" s="853">
        <v>1.89E-2</v>
      </c>
      <c r="I2313" s="854">
        <v>38.56</v>
      </c>
      <c r="J2313" s="854">
        <v>0.72878399999999999</v>
      </c>
    </row>
    <row r="2314" spans="1:10" ht="36" customHeight="1" x14ac:dyDescent="0.2">
      <c r="A2314" s="849" t="s">
        <v>13199</v>
      </c>
      <c r="B2314" s="850" t="s">
        <v>14051</v>
      </c>
      <c r="C2314" s="849" t="s">
        <v>7</v>
      </c>
      <c r="D2314" s="849" t="s">
        <v>8853</v>
      </c>
      <c r="E2314" s="851" t="s">
        <v>13220</v>
      </c>
      <c r="F2314" s="851"/>
      <c r="G2314" s="852" t="s">
        <v>18</v>
      </c>
      <c r="H2314" s="853">
        <v>0.78500000000000003</v>
      </c>
      <c r="I2314" s="854">
        <v>3.06</v>
      </c>
      <c r="J2314" s="854">
        <v>2.4020999999999999</v>
      </c>
    </row>
    <row r="2315" spans="1:10" ht="25.5" x14ac:dyDescent="0.2">
      <c r="A2315" s="855"/>
      <c r="B2315" s="855"/>
      <c r="C2315" s="855"/>
      <c r="D2315" s="855"/>
      <c r="E2315" s="855" t="s">
        <v>13209</v>
      </c>
      <c r="F2315" s="856">
        <v>14</v>
      </c>
      <c r="G2315" s="855" t="s">
        <v>13210</v>
      </c>
      <c r="H2315" s="856">
        <v>11.76</v>
      </c>
      <c r="I2315" s="855" t="s">
        <v>13211</v>
      </c>
      <c r="J2315" s="856">
        <v>25.76</v>
      </c>
    </row>
    <row r="2316" spans="1:10" ht="13.5" thickBot="1" x14ac:dyDescent="0.25">
      <c r="A2316" s="855"/>
      <c r="B2316" s="855"/>
      <c r="C2316" s="855"/>
      <c r="D2316" s="855"/>
      <c r="E2316" s="855" t="s">
        <v>13212</v>
      </c>
      <c r="F2316" s="856">
        <v>20.708392</v>
      </c>
      <c r="G2316" s="855"/>
      <c r="H2316" s="857" t="s">
        <v>13213</v>
      </c>
      <c r="I2316" s="857"/>
      <c r="J2316" s="856">
        <v>94.04</v>
      </c>
    </row>
    <row r="2317" spans="1:10" ht="0.95" customHeight="1" thickTop="1" x14ac:dyDescent="0.2">
      <c r="A2317" s="858"/>
      <c r="B2317" s="858"/>
      <c r="C2317" s="858"/>
      <c r="D2317" s="858"/>
      <c r="E2317" s="858"/>
      <c r="F2317" s="858"/>
      <c r="G2317" s="858"/>
      <c r="H2317" s="858"/>
      <c r="I2317" s="858"/>
      <c r="J2317" s="858"/>
    </row>
    <row r="2318" spans="1:10" ht="18" customHeight="1" x14ac:dyDescent="0.2">
      <c r="A2318" s="833" t="s">
        <v>13973</v>
      </c>
      <c r="B2318" s="834" t="s">
        <v>13186</v>
      </c>
      <c r="C2318" s="833" t="s">
        <v>13187</v>
      </c>
      <c r="D2318" s="833" t="s">
        <v>13188</v>
      </c>
      <c r="E2318" s="835" t="s">
        <v>13189</v>
      </c>
      <c r="F2318" s="835"/>
      <c r="G2318" s="836" t="s">
        <v>13190</v>
      </c>
      <c r="H2318" s="834" t="s">
        <v>13191</v>
      </c>
      <c r="I2318" s="834" t="s">
        <v>13192</v>
      </c>
      <c r="J2318" s="834" t="s">
        <v>13193</v>
      </c>
    </row>
    <row r="2319" spans="1:10" ht="60" customHeight="1" x14ac:dyDescent="0.2">
      <c r="A2319" s="837" t="s">
        <v>13194</v>
      </c>
      <c r="B2319" s="838" t="s">
        <v>14052</v>
      </c>
      <c r="C2319" s="837" t="s">
        <v>7</v>
      </c>
      <c r="D2319" s="837" t="s">
        <v>1435</v>
      </c>
      <c r="E2319" s="839" t="s">
        <v>13452</v>
      </c>
      <c r="F2319" s="839"/>
      <c r="G2319" s="840" t="s">
        <v>13243</v>
      </c>
      <c r="H2319" s="841">
        <v>1</v>
      </c>
      <c r="I2319" s="842">
        <v>81.87</v>
      </c>
      <c r="J2319" s="842">
        <v>81.87</v>
      </c>
    </row>
    <row r="2320" spans="1:10" ht="48" customHeight="1" x14ac:dyDescent="0.2">
      <c r="A2320" s="843" t="s">
        <v>13197</v>
      </c>
      <c r="B2320" s="844" t="s">
        <v>14053</v>
      </c>
      <c r="C2320" s="843" t="s">
        <v>7</v>
      </c>
      <c r="D2320" s="843" t="s">
        <v>4736</v>
      </c>
      <c r="E2320" s="845" t="s">
        <v>13196</v>
      </c>
      <c r="F2320" s="845"/>
      <c r="G2320" s="846" t="s">
        <v>13268</v>
      </c>
      <c r="H2320" s="847">
        <v>0.02</v>
      </c>
      <c r="I2320" s="848">
        <v>367.2</v>
      </c>
      <c r="J2320" s="848">
        <v>7.3440000000000003</v>
      </c>
    </row>
    <row r="2321" spans="1:10" ht="24" customHeight="1" x14ac:dyDescent="0.2">
      <c r="A2321" s="843" t="s">
        <v>13197</v>
      </c>
      <c r="B2321" s="844" t="s">
        <v>13244</v>
      </c>
      <c r="C2321" s="843" t="s">
        <v>7</v>
      </c>
      <c r="D2321" s="843" t="s">
        <v>25</v>
      </c>
      <c r="E2321" s="845" t="s">
        <v>13196</v>
      </c>
      <c r="F2321" s="845"/>
      <c r="G2321" s="846" t="s">
        <v>23</v>
      </c>
      <c r="H2321" s="847">
        <v>0.63</v>
      </c>
      <c r="I2321" s="848">
        <v>13.34</v>
      </c>
      <c r="J2321" s="848">
        <v>8.4041999999999994</v>
      </c>
    </row>
    <row r="2322" spans="1:10" ht="24" customHeight="1" x14ac:dyDescent="0.2">
      <c r="A2322" s="843" t="s">
        <v>13197</v>
      </c>
      <c r="B2322" s="844" t="s">
        <v>13252</v>
      </c>
      <c r="C2322" s="843" t="s">
        <v>7</v>
      </c>
      <c r="D2322" s="843" t="s">
        <v>53</v>
      </c>
      <c r="E2322" s="845" t="s">
        <v>13196</v>
      </c>
      <c r="F2322" s="845"/>
      <c r="G2322" s="846" t="s">
        <v>23</v>
      </c>
      <c r="H2322" s="847">
        <v>1.25</v>
      </c>
      <c r="I2322" s="848">
        <v>16.78</v>
      </c>
      <c r="J2322" s="848">
        <v>20.975000000000001</v>
      </c>
    </row>
    <row r="2323" spans="1:10" ht="24" customHeight="1" x14ac:dyDescent="0.2">
      <c r="A2323" s="849" t="s">
        <v>13199</v>
      </c>
      <c r="B2323" s="850" t="s">
        <v>14054</v>
      </c>
      <c r="C2323" s="849" t="s">
        <v>7</v>
      </c>
      <c r="D2323" s="849" t="s">
        <v>5352</v>
      </c>
      <c r="E2323" s="851" t="s">
        <v>13220</v>
      </c>
      <c r="F2323" s="851"/>
      <c r="G2323" s="852" t="s">
        <v>38</v>
      </c>
      <c r="H2323" s="853">
        <v>13.76</v>
      </c>
      <c r="I2323" s="854">
        <v>2.4300000000000002</v>
      </c>
      <c r="J2323" s="854">
        <v>33.436799999999998</v>
      </c>
    </row>
    <row r="2324" spans="1:10" ht="24" customHeight="1" x14ac:dyDescent="0.2">
      <c r="A2324" s="849" t="s">
        <v>13199</v>
      </c>
      <c r="B2324" s="850" t="s">
        <v>14055</v>
      </c>
      <c r="C2324" s="849" t="s">
        <v>7</v>
      </c>
      <c r="D2324" s="849" t="s">
        <v>5767</v>
      </c>
      <c r="E2324" s="851" t="s">
        <v>13220</v>
      </c>
      <c r="F2324" s="851"/>
      <c r="G2324" s="852" t="s">
        <v>38</v>
      </c>
      <c r="H2324" s="853">
        <v>2.8</v>
      </c>
      <c r="I2324" s="854">
        <v>2.85</v>
      </c>
      <c r="J2324" s="854">
        <v>7.98</v>
      </c>
    </row>
    <row r="2325" spans="1:10" ht="24" customHeight="1" x14ac:dyDescent="0.2">
      <c r="A2325" s="849" t="s">
        <v>13199</v>
      </c>
      <c r="B2325" s="850" t="s">
        <v>14056</v>
      </c>
      <c r="C2325" s="849" t="s">
        <v>7</v>
      </c>
      <c r="D2325" s="849" t="s">
        <v>7768</v>
      </c>
      <c r="E2325" s="851" t="s">
        <v>13220</v>
      </c>
      <c r="F2325" s="851"/>
      <c r="G2325" s="852" t="s">
        <v>38</v>
      </c>
      <c r="H2325" s="853">
        <v>1.4</v>
      </c>
      <c r="I2325" s="854">
        <v>1.6</v>
      </c>
      <c r="J2325" s="854">
        <v>2.2400000000000002</v>
      </c>
    </row>
    <row r="2326" spans="1:10" ht="36" customHeight="1" x14ac:dyDescent="0.2">
      <c r="A2326" s="849" t="s">
        <v>13199</v>
      </c>
      <c r="B2326" s="850" t="s">
        <v>13456</v>
      </c>
      <c r="C2326" s="849" t="s">
        <v>7</v>
      </c>
      <c r="D2326" s="849" t="s">
        <v>8851</v>
      </c>
      <c r="E2326" s="851" t="s">
        <v>13220</v>
      </c>
      <c r="F2326" s="851"/>
      <c r="G2326" s="852" t="s">
        <v>18</v>
      </c>
      <c r="H2326" s="853">
        <v>0.39500000000000002</v>
      </c>
      <c r="I2326" s="854">
        <v>3.76</v>
      </c>
      <c r="J2326" s="854">
        <v>1.4852000000000001</v>
      </c>
    </row>
    <row r="2327" spans="1:10" ht="25.5" x14ac:dyDescent="0.2">
      <c r="A2327" s="855"/>
      <c r="B2327" s="855"/>
      <c r="C2327" s="855"/>
      <c r="D2327" s="855"/>
      <c r="E2327" s="855" t="s">
        <v>13209</v>
      </c>
      <c r="F2327" s="856">
        <v>12.6</v>
      </c>
      <c r="G2327" s="855" t="s">
        <v>13210</v>
      </c>
      <c r="H2327" s="856">
        <v>10.6</v>
      </c>
      <c r="I2327" s="855" t="s">
        <v>13211</v>
      </c>
      <c r="J2327" s="856">
        <v>23.2</v>
      </c>
    </row>
    <row r="2328" spans="1:10" ht="13.5" thickBot="1" x14ac:dyDescent="0.25">
      <c r="A2328" s="855"/>
      <c r="B2328" s="855"/>
      <c r="C2328" s="855"/>
      <c r="D2328" s="855"/>
      <c r="E2328" s="855" t="s">
        <v>13212</v>
      </c>
      <c r="F2328" s="856">
        <v>23.120087999999999</v>
      </c>
      <c r="G2328" s="855"/>
      <c r="H2328" s="857" t="s">
        <v>13213</v>
      </c>
      <c r="I2328" s="857"/>
      <c r="J2328" s="856">
        <v>104.99</v>
      </c>
    </row>
    <row r="2329" spans="1:10" ht="0.95" customHeight="1" thickTop="1" x14ac:dyDescent="0.2">
      <c r="A2329" s="858"/>
      <c r="B2329" s="858"/>
      <c r="C2329" s="858"/>
      <c r="D2329" s="858"/>
      <c r="E2329" s="858"/>
      <c r="F2329" s="858"/>
      <c r="G2329" s="858"/>
      <c r="H2329" s="858"/>
      <c r="I2329" s="858"/>
      <c r="J2329" s="858"/>
    </row>
    <row r="2330" spans="1:10" ht="18" customHeight="1" x14ac:dyDescent="0.2">
      <c r="A2330" s="833" t="s">
        <v>13973</v>
      </c>
      <c r="B2330" s="834" t="s">
        <v>13186</v>
      </c>
      <c r="C2330" s="833" t="s">
        <v>13187</v>
      </c>
      <c r="D2330" s="833" t="s">
        <v>13188</v>
      </c>
      <c r="E2330" s="835" t="s">
        <v>13189</v>
      </c>
      <c r="F2330" s="835"/>
      <c r="G2330" s="836" t="s">
        <v>13190</v>
      </c>
      <c r="H2330" s="834" t="s">
        <v>13191</v>
      </c>
      <c r="I2330" s="834" t="s">
        <v>13192</v>
      </c>
      <c r="J2330" s="834" t="s">
        <v>13193</v>
      </c>
    </row>
    <row r="2331" spans="1:10" ht="24" customHeight="1" x14ac:dyDescent="0.2">
      <c r="A2331" s="837" t="s">
        <v>13194</v>
      </c>
      <c r="B2331" s="838" t="s">
        <v>14057</v>
      </c>
      <c r="C2331" s="837" t="s">
        <v>7</v>
      </c>
      <c r="D2331" s="837" t="s">
        <v>1264</v>
      </c>
      <c r="E2331" s="839" t="s">
        <v>13480</v>
      </c>
      <c r="F2331" s="839"/>
      <c r="G2331" s="840" t="s">
        <v>13243</v>
      </c>
      <c r="H2331" s="841">
        <v>1</v>
      </c>
      <c r="I2331" s="842">
        <v>1.77</v>
      </c>
      <c r="J2331" s="842">
        <v>1.77</v>
      </c>
    </row>
    <row r="2332" spans="1:10" ht="24" customHeight="1" x14ac:dyDescent="0.2">
      <c r="A2332" s="843" t="s">
        <v>13197</v>
      </c>
      <c r="B2332" s="844" t="s">
        <v>13485</v>
      </c>
      <c r="C2332" s="843" t="s">
        <v>7</v>
      </c>
      <c r="D2332" s="843" t="s">
        <v>219</v>
      </c>
      <c r="E2332" s="845" t="s">
        <v>13196</v>
      </c>
      <c r="F2332" s="845"/>
      <c r="G2332" s="846" t="s">
        <v>23</v>
      </c>
      <c r="H2332" s="847">
        <v>5.3999999999999999E-2</v>
      </c>
      <c r="I2332" s="848">
        <v>17.79</v>
      </c>
      <c r="J2332" s="848">
        <v>0.96065999999999996</v>
      </c>
    </row>
    <row r="2333" spans="1:10" ht="24" customHeight="1" x14ac:dyDescent="0.2">
      <c r="A2333" s="843" t="s">
        <v>13197</v>
      </c>
      <c r="B2333" s="844" t="s">
        <v>13244</v>
      </c>
      <c r="C2333" s="843" t="s">
        <v>7</v>
      </c>
      <c r="D2333" s="843" t="s">
        <v>25</v>
      </c>
      <c r="E2333" s="845" t="s">
        <v>13196</v>
      </c>
      <c r="F2333" s="845"/>
      <c r="G2333" s="846" t="s">
        <v>23</v>
      </c>
      <c r="H2333" s="847">
        <v>1.4E-2</v>
      </c>
      <c r="I2333" s="848">
        <v>13.34</v>
      </c>
      <c r="J2333" s="848">
        <v>0.18676000000000001</v>
      </c>
    </row>
    <row r="2334" spans="1:10" ht="24" customHeight="1" x14ac:dyDescent="0.2">
      <c r="A2334" s="849" t="s">
        <v>13199</v>
      </c>
      <c r="B2334" s="850" t="s">
        <v>13490</v>
      </c>
      <c r="C2334" s="849" t="s">
        <v>7</v>
      </c>
      <c r="D2334" s="849" t="s">
        <v>8488</v>
      </c>
      <c r="E2334" s="851" t="s">
        <v>13220</v>
      </c>
      <c r="F2334" s="851"/>
      <c r="G2334" s="852" t="s">
        <v>64</v>
      </c>
      <c r="H2334" s="853">
        <v>0.16</v>
      </c>
      <c r="I2334" s="854">
        <v>3.89</v>
      </c>
      <c r="J2334" s="854">
        <v>0.62239999999999995</v>
      </c>
    </row>
    <row r="2335" spans="1:10" ht="25.5" x14ac:dyDescent="0.2">
      <c r="A2335" s="855"/>
      <c r="B2335" s="855"/>
      <c r="C2335" s="855"/>
      <c r="D2335" s="855"/>
      <c r="E2335" s="855" t="s">
        <v>13209</v>
      </c>
      <c r="F2335" s="856">
        <v>0.45</v>
      </c>
      <c r="G2335" s="855" t="s">
        <v>13210</v>
      </c>
      <c r="H2335" s="856">
        <v>0.38</v>
      </c>
      <c r="I2335" s="855" t="s">
        <v>13211</v>
      </c>
      <c r="J2335" s="856">
        <v>0.83</v>
      </c>
    </row>
    <row r="2336" spans="1:10" ht="13.5" thickBot="1" x14ac:dyDescent="0.25">
      <c r="A2336" s="855"/>
      <c r="B2336" s="855"/>
      <c r="C2336" s="855"/>
      <c r="D2336" s="855"/>
      <c r="E2336" s="855" t="s">
        <v>13212</v>
      </c>
      <c r="F2336" s="856">
        <v>0.49984800000000001</v>
      </c>
      <c r="G2336" s="855"/>
      <c r="H2336" s="857" t="s">
        <v>13213</v>
      </c>
      <c r="I2336" s="857"/>
      <c r="J2336" s="856">
        <v>2.27</v>
      </c>
    </row>
    <row r="2337" spans="1:10" ht="0.95" customHeight="1" thickTop="1" x14ac:dyDescent="0.2">
      <c r="A2337" s="858"/>
      <c r="B2337" s="858"/>
      <c r="C2337" s="858"/>
      <c r="D2337" s="858"/>
      <c r="E2337" s="858"/>
      <c r="F2337" s="858"/>
      <c r="G2337" s="858"/>
      <c r="H2337" s="858"/>
      <c r="I2337" s="858"/>
      <c r="J2337" s="858"/>
    </row>
    <row r="2338" spans="1:10" ht="18" customHeight="1" x14ac:dyDescent="0.2">
      <c r="A2338" s="833" t="s">
        <v>13973</v>
      </c>
      <c r="B2338" s="834" t="s">
        <v>13186</v>
      </c>
      <c r="C2338" s="833" t="s">
        <v>13187</v>
      </c>
      <c r="D2338" s="833" t="s">
        <v>13188</v>
      </c>
      <c r="E2338" s="835" t="s">
        <v>13189</v>
      </c>
      <c r="F2338" s="835"/>
      <c r="G2338" s="836" t="s">
        <v>13190</v>
      </c>
      <c r="H2338" s="834" t="s">
        <v>13191</v>
      </c>
      <c r="I2338" s="834" t="s">
        <v>13192</v>
      </c>
      <c r="J2338" s="834" t="s">
        <v>13193</v>
      </c>
    </row>
    <row r="2339" spans="1:10" ht="36" customHeight="1" x14ac:dyDescent="0.2">
      <c r="A2339" s="837" t="s">
        <v>13194</v>
      </c>
      <c r="B2339" s="838" t="s">
        <v>14036</v>
      </c>
      <c r="C2339" s="837" t="s">
        <v>7</v>
      </c>
      <c r="D2339" s="837" t="s">
        <v>10083</v>
      </c>
      <c r="E2339" s="839" t="s">
        <v>13480</v>
      </c>
      <c r="F2339" s="839"/>
      <c r="G2339" s="840" t="s">
        <v>13243</v>
      </c>
      <c r="H2339" s="841">
        <v>1</v>
      </c>
      <c r="I2339" s="842">
        <v>7.16</v>
      </c>
      <c r="J2339" s="842">
        <v>7.16</v>
      </c>
    </row>
    <row r="2340" spans="1:10" ht="48" customHeight="1" x14ac:dyDescent="0.2">
      <c r="A2340" s="843" t="s">
        <v>13197</v>
      </c>
      <c r="B2340" s="844" t="s">
        <v>13503</v>
      </c>
      <c r="C2340" s="843" t="s">
        <v>7</v>
      </c>
      <c r="D2340" s="843" t="s">
        <v>3334</v>
      </c>
      <c r="E2340" s="845" t="s">
        <v>13272</v>
      </c>
      <c r="F2340" s="845"/>
      <c r="G2340" s="846" t="s">
        <v>50</v>
      </c>
      <c r="H2340" s="847">
        <v>1.8499999999999999E-2</v>
      </c>
      <c r="I2340" s="848">
        <v>1.38</v>
      </c>
      <c r="J2340" s="848">
        <v>2.5530000000000001E-2</v>
      </c>
    </row>
    <row r="2341" spans="1:10" ht="24" customHeight="1" x14ac:dyDescent="0.2">
      <c r="A2341" s="843" t="s">
        <v>13197</v>
      </c>
      <c r="B2341" s="844" t="s">
        <v>13485</v>
      </c>
      <c r="C2341" s="843" t="s">
        <v>7</v>
      </c>
      <c r="D2341" s="843" t="s">
        <v>219</v>
      </c>
      <c r="E2341" s="845" t="s">
        <v>13196</v>
      </c>
      <c r="F2341" s="845"/>
      <c r="G2341" s="846" t="s">
        <v>23</v>
      </c>
      <c r="H2341" s="847">
        <v>6.3500000000000001E-2</v>
      </c>
      <c r="I2341" s="848">
        <v>17.79</v>
      </c>
      <c r="J2341" s="848">
        <v>1.1296649999999999</v>
      </c>
    </row>
    <row r="2342" spans="1:10" ht="24" customHeight="1" x14ac:dyDescent="0.2">
      <c r="A2342" s="849" t="s">
        <v>13199</v>
      </c>
      <c r="B2342" s="850" t="s">
        <v>14058</v>
      </c>
      <c r="C2342" s="849" t="s">
        <v>7</v>
      </c>
      <c r="D2342" s="849" t="s">
        <v>8300</v>
      </c>
      <c r="E2342" s="851" t="s">
        <v>13220</v>
      </c>
      <c r="F2342" s="851"/>
      <c r="G2342" s="852" t="s">
        <v>13487</v>
      </c>
      <c r="H2342" s="853">
        <v>1.06E-2</v>
      </c>
      <c r="I2342" s="854">
        <v>498.87</v>
      </c>
      <c r="J2342" s="854">
        <v>5.2880219999999998</v>
      </c>
    </row>
    <row r="2343" spans="1:10" ht="24" customHeight="1" x14ac:dyDescent="0.2">
      <c r="A2343" s="849" t="s">
        <v>13199</v>
      </c>
      <c r="B2343" s="850" t="s">
        <v>13505</v>
      </c>
      <c r="C2343" s="849" t="s">
        <v>7</v>
      </c>
      <c r="D2343" s="849" t="s">
        <v>8547</v>
      </c>
      <c r="E2343" s="851" t="s">
        <v>13220</v>
      </c>
      <c r="F2343" s="851"/>
      <c r="G2343" s="852" t="s">
        <v>64</v>
      </c>
      <c r="H2343" s="853">
        <v>5.7500000000000002E-2</v>
      </c>
      <c r="I2343" s="854">
        <v>12.42</v>
      </c>
      <c r="J2343" s="854">
        <v>0.71414999999999995</v>
      </c>
    </row>
    <row r="2344" spans="1:10" ht="25.5" x14ac:dyDescent="0.2">
      <c r="A2344" s="855"/>
      <c r="B2344" s="855"/>
      <c r="C2344" s="855"/>
      <c r="D2344" s="855"/>
      <c r="E2344" s="855" t="s">
        <v>13209</v>
      </c>
      <c r="F2344" s="856">
        <v>0.45</v>
      </c>
      <c r="G2344" s="855" t="s">
        <v>13210</v>
      </c>
      <c r="H2344" s="856">
        <v>0.37</v>
      </c>
      <c r="I2344" s="855" t="s">
        <v>13211</v>
      </c>
      <c r="J2344" s="856">
        <v>0.82</v>
      </c>
    </row>
    <row r="2345" spans="1:10" ht="13.5" thickBot="1" x14ac:dyDescent="0.25">
      <c r="A2345" s="855"/>
      <c r="B2345" s="855"/>
      <c r="C2345" s="855"/>
      <c r="D2345" s="855"/>
      <c r="E2345" s="855" t="s">
        <v>13212</v>
      </c>
      <c r="F2345" s="856">
        <v>2.0219839999999998</v>
      </c>
      <c r="G2345" s="855"/>
      <c r="H2345" s="857" t="s">
        <v>13213</v>
      </c>
      <c r="I2345" s="857"/>
      <c r="J2345" s="856">
        <v>9.18</v>
      </c>
    </row>
    <row r="2346" spans="1:10" ht="0.95" customHeight="1" thickTop="1" x14ac:dyDescent="0.2">
      <c r="A2346" s="858"/>
      <c r="B2346" s="858"/>
      <c r="C2346" s="858"/>
      <c r="D2346" s="858"/>
      <c r="E2346" s="858"/>
      <c r="F2346" s="858"/>
      <c r="G2346" s="858"/>
      <c r="H2346" s="858"/>
      <c r="I2346" s="858"/>
      <c r="J2346" s="858"/>
    </row>
    <row r="2347" spans="1:10" ht="18" customHeight="1" x14ac:dyDescent="0.2">
      <c r="A2347" s="833" t="s">
        <v>13973</v>
      </c>
      <c r="B2347" s="834" t="s">
        <v>13186</v>
      </c>
      <c r="C2347" s="833" t="s">
        <v>13187</v>
      </c>
      <c r="D2347" s="833" t="s">
        <v>13188</v>
      </c>
      <c r="E2347" s="835" t="s">
        <v>13189</v>
      </c>
      <c r="F2347" s="835"/>
      <c r="G2347" s="836" t="s">
        <v>13190</v>
      </c>
      <c r="H2347" s="834" t="s">
        <v>13191</v>
      </c>
      <c r="I2347" s="834" t="s">
        <v>13192</v>
      </c>
      <c r="J2347" s="834" t="s">
        <v>13193</v>
      </c>
    </row>
    <row r="2348" spans="1:10" ht="48" customHeight="1" x14ac:dyDescent="0.2">
      <c r="A2348" s="837" t="s">
        <v>13194</v>
      </c>
      <c r="B2348" s="838" t="s">
        <v>14059</v>
      </c>
      <c r="C2348" s="837" t="s">
        <v>7</v>
      </c>
      <c r="D2348" s="837" t="s">
        <v>10114</v>
      </c>
      <c r="E2348" s="839" t="s">
        <v>13480</v>
      </c>
      <c r="F2348" s="839"/>
      <c r="G2348" s="840" t="s">
        <v>13243</v>
      </c>
      <c r="H2348" s="841">
        <v>1</v>
      </c>
      <c r="I2348" s="842">
        <v>17.809999999999999</v>
      </c>
      <c r="J2348" s="842">
        <v>17.809999999999999</v>
      </c>
    </row>
    <row r="2349" spans="1:10" ht="24" customHeight="1" x14ac:dyDescent="0.2">
      <c r="A2349" s="843" t="s">
        <v>13197</v>
      </c>
      <c r="B2349" s="844" t="s">
        <v>13485</v>
      </c>
      <c r="C2349" s="843" t="s">
        <v>7</v>
      </c>
      <c r="D2349" s="843" t="s">
        <v>219</v>
      </c>
      <c r="E2349" s="845" t="s">
        <v>13196</v>
      </c>
      <c r="F2349" s="845"/>
      <c r="G2349" s="846" t="s">
        <v>23</v>
      </c>
      <c r="H2349" s="847">
        <v>0.90969999999999995</v>
      </c>
      <c r="I2349" s="848">
        <v>17.79</v>
      </c>
      <c r="J2349" s="848">
        <v>16.183562999999999</v>
      </c>
    </row>
    <row r="2350" spans="1:10" ht="24" customHeight="1" x14ac:dyDescent="0.2">
      <c r="A2350" s="849" t="s">
        <v>13199</v>
      </c>
      <c r="B2350" s="850" t="s">
        <v>13484</v>
      </c>
      <c r="C2350" s="849" t="s">
        <v>7</v>
      </c>
      <c r="D2350" s="849" t="s">
        <v>8949</v>
      </c>
      <c r="E2350" s="851" t="s">
        <v>13220</v>
      </c>
      <c r="F2350" s="851"/>
      <c r="G2350" s="852" t="s">
        <v>64</v>
      </c>
      <c r="H2350" s="853">
        <v>7.9200000000000007E-2</v>
      </c>
      <c r="I2350" s="854">
        <v>20.56</v>
      </c>
      <c r="J2350" s="854">
        <v>1.628352</v>
      </c>
    </row>
    <row r="2351" spans="1:10" ht="25.5" x14ac:dyDescent="0.2">
      <c r="A2351" s="855"/>
      <c r="B2351" s="855"/>
      <c r="C2351" s="855"/>
      <c r="D2351" s="855"/>
      <c r="E2351" s="855" t="s">
        <v>13209</v>
      </c>
      <c r="F2351" s="856">
        <v>6.38</v>
      </c>
      <c r="G2351" s="855" t="s">
        <v>13210</v>
      </c>
      <c r="H2351" s="856">
        <v>5.36</v>
      </c>
      <c r="I2351" s="855" t="s">
        <v>13211</v>
      </c>
      <c r="J2351" s="856">
        <v>11.74</v>
      </c>
    </row>
    <row r="2352" spans="1:10" ht="13.5" thickBot="1" x14ac:dyDescent="0.25">
      <c r="A2352" s="855"/>
      <c r="B2352" s="855"/>
      <c r="C2352" s="855"/>
      <c r="D2352" s="855"/>
      <c r="E2352" s="855" t="s">
        <v>13212</v>
      </c>
      <c r="F2352" s="856">
        <v>5.0295439999999996</v>
      </c>
      <c r="G2352" s="855"/>
      <c r="H2352" s="857" t="s">
        <v>13213</v>
      </c>
      <c r="I2352" s="857"/>
      <c r="J2352" s="856">
        <v>22.84</v>
      </c>
    </row>
    <row r="2353" spans="1:10" ht="0.95" customHeight="1" thickTop="1" x14ac:dyDescent="0.2">
      <c r="A2353" s="858"/>
      <c r="B2353" s="858"/>
      <c r="C2353" s="858"/>
      <c r="D2353" s="858"/>
      <c r="E2353" s="858"/>
      <c r="F2353" s="858"/>
      <c r="G2353" s="858"/>
      <c r="H2353" s="858"/>
      <c r="I2353" s="858"/>
      <c r="J2353" s="858"/>
    </row>
    <row r="2354" spans="1:10" ht="18" customHeight="1" x14ac:dyDescent="0.2">
      <c r="A2354" s="833" t="s">
        <v>13973</v>
      </c>
      <c r="B2354" s="834" t="s">
        <v>13186</v>
      </c>
      <c r="C2354" s="833" t="s">
        <v>13187</v>
      </c>
      <c r="D2354" s="833" t="s">
        <v>13188</v>
      </c>
      <c r="E2354" s="835" t="s">
        <v>13189</v>
      </c>
      <c r="F2354" s="835"/>
      <c r="G2354" s="836" t="s">
        <v>13190</v>
      </c>
      <c r="H2354" s="834" t="s">
        <v>13191</v>
      </c>
      <c r="I2354" s="834" t="s">
        <v>13192</v>
      </c>
      <c r="J2354" s="834" t="s">
        <v>13193</v>
      </c>
    </row>
    <row r="2355" spans="1:10" ht="24" customHeight="1" x14ac:dyDescent="0.2">
      <c r="A2355" s="837" t="s">
        <v>13194</v>
      </c>
      <c r="B2355" s="838" t="s">
        <v>14060</v>
      </c>
      <c r="C2355" s="837" t="s">
        <v>7</v>
      </c>
      <c r="D2355" s="837" t="s">
        <v>36</v>
      </c>
      <c r="E2355" s="839" t="s">
        <v>13480</v>
      </c>
      <c r="F2355" s="839"/>
      <c r="G2355" s="840" t="s">
        <v>13243</v>
      </c>
      <c r="H2355" s="841">
        <v>1</v>
      </c>
      <c r="I2355" s="842">
        <v>11.03</v>
      </c>
      <c r="J2355" s="842">
        <v>11.03</v>
      </c>
    </row>
    <row r="2356" spans="1:10" ht="24" customHeight="1" x14ac:dyDescent="0.2">
      <c r="A2356" s="843" t="s">
        <v>13197</v>
      </c>
      <c r="B2356" s="844" t="s">
        <v>13485</v>
      </c>
      <c r="C2356" s="843" t="s">
        <v>7</v>
      </c>
      <c r="D2356" s="843" t="s">
        <v>219</v>
      </c>
      <c r="E2356" s="845" t="s">
        <v>13196</v>
      </c>
      <c r="F2356" s="845"/>
      <c r="G2356" s="846" t="s">
        <v>23</v>
      </c>
      <c r="H2356" s="847">
        <v>0.187</v>
      </c>
      <c r="I2356" s="848">
        <v>17.79</v>
      </c>
      <c r="J2356" s="848">
        <v>3.32673</v>
      </c>
    </row>
    <row r="2357" spans="1:10" ht="24" customHeight="1" x14ac:dyDescent="0.2">
      <c r="A2357" s="843" t="s">
        <v>13197</v>
      </c>
      <c r="B2357" s="844" t="s">
        <v>13244</v>
      </c>
      <c r="C2357" s="843" t="s">
        <v>7</v>
      </c>
      <c r="D2357" s="843" t="s">
        <v>25</v>
      </c>
      <c r="E2357" s="845" t="s">
        <v>13196</v>
      </c>
      <c r="F2357" s="845"/>
      <c r="G2357" s="846" t="s">
        <v>23</v>
      </c>
      <c r="H2357" s="847">
        <v>6.9000000000000006E-2</v>
      </c>
      <c r="I2357" s="848">
        <v>13.34</v>
      </c>
      <c r="J2357" s="848">
        <v>0.92045999999999994</v>
      </c>
    </row>
    <row r="2358" spans="1:10" ht="24" customHeight="1" x14ac:dyDescent="0.2">
      <c r="A2358" s="849" t="s">
        <v>13199</v>
      </c>
      <c r="B2358" s="850" t="s">
        <v>13484</v>
      </c>
      <c r="C2358" s="849" t="s">
        <v>7</v>
      </c>
      <c r="D2358" s="849" t="s">
        <v>8949</v>
      </c>
      <c r="E2358" s="851" t="s">
        <v>13220</v>
      </c>
      <c r="F2358" s="851"/>
      <c r="G2358" s="852" t="s">
        <v>64</v>
      </c>
      <c r="H2358" s="853">
        <v>0.33</v>
      </c>
      <c r="I2358" s="854">
        <v>20.56</v>
      </c>
      <c r="J2358" s="854">
        <v>6.7847999999999997</v>
      </c>
    </row>
    <row r="2359" spans="1:10" ht="25.5" x14ac:dyDescent="0.2">
      <c r="A2359" s="855"/>
      <c r="B2359" s="855"/>
      <c r="C2359" s="855"/>
      <c r="D2359" s="855"/>
      <c r="E2359" s="855" t="s">
        <v>13209</v>
      </c>
      <c r="F2359" s="856">
        <v>1.67</v>
      </c>
      <c r="G2359" s="855" t="s">
        <v>13210</v>
      </c>
      <c r="H2359" s="856">
        <v>1.41</v>
      </c>
      <c r="I2359" s="855" t="s">
        <v>13211</v>
      </c>
      <c r="J2359" s="856">
        <v>3.08</v>
      </c>
    </row>
    <row r="2360" spans="1:10" ht="13.5" thickBot="1" x14ac:dyDescent="0.25">
      <c r="A2360" s="855"/>
      <c r="B2360" s="855"/>
      <c r="C2360" s="855"/>
      <c r="D2360" s="855"/>
      <c r="E2360" s="855" t="s">
        <v>13212</v>
      </c>
      <c r="F2360" s="856">
        <v>3.1148720000000001</v>
      </c>
      <c r="G2360" s="855"/>
      <c r="H2360" s="857" t="s">
        <v>13213</v>
      </c>
      <c r="I2360" s="857"/>
      <c r="J2360" s="856">
        <v>14.14</v>
      </c>
    </row>
    <row r="2361" spans="1:10" ht="0.95" customHeight="1" thickTop="1" x14ac:dyDescent="0.2">
      <c r="A2361" s="858"/>
      <c r="B2361" s="858"/>
      <c r="C2361" s="858"/>
      <c r="D2361" s="858"/>
      <c r="E2361" s="858"/>
      <c r="F2361" s="858"/>
      <c r="G2361" s="858"/>
      <c r="H2361" s="858"/>
      <c r="I2361" s="858"/>
      <c r="J2361" s="858"/>
    </row>
    <row r="2362" spans="1:10" ht="18" customHeight="1" x14ac:dyDescent="0.2">
      <c r="A2362" s="833" t="s">
        <v>13973</v>
      </c>
      <c r="B2362" s="834" t="s">
        <v>13186</v>
      </c>
      <c r="C2362" s="833" t="s">
        <v>13187</v>
      </c>
      <c r="D2362" s="833" t="s">
        <v>13188</v>
      </c>
      <c r="E2362" s="835" t="s">
        <v>13189</v>
      </c>
      <c r="F2362" s="835"/>
      <c r="G2362" s="836" t="s">
        <v>13190</v>
      </c>
      <c r="H2362" s="834" t="s">
        <v>13191</v>
      </c>
      <c r="I2362" s="834" t="s">
        <v>13192</v>
      </c>
      <c r="J2362" s="834" t="s">
        <v>13193</v>
      </c>
    </row>
    <row r="2363" spans="1:10" ht="48" customHeight="1" x14ac:dyDescent="0.2">
      <c r="A2363" s="837" t="s">
        <v>13194</v>
      </c>
      <c r="B2363" s="838" t="s">
        <v>14061</v>
      </c>
      <c r="C2363" s="837" t="s">
        <v>7</v>
      </c>
      <c r="D2363" s="837" t="s">
        <v>10117</v>
      </c>
      <c r="E2363" s="839" t="s">
        <v>13480</v>
      </c>
      <c r="F2363" s="839"/>
      <c r="G2363" s="840" t="s">
        <v>13243</v>
      </c>
      <c r="H2363" s="841">
        <v>1</v>
      </c>
      <c r="I2363" s="842">
        <v>30.58</v>
      </c>
      <c r="J2363" s="842">
        <v>30.58</v>
      </c>
    </row>
    <row r="2364" spans="1:10" ht="48" customHeight="1" x14ac:dyDescent="0.2">
      <c r="A2364" s="843" t="s">
        <v>13197</v>
      </c>
      <c r="B2364" s="844" t="s">
        <v>13503</v>
      </c>
      <c r="C2364" s="843" t="s">
        <v>7</v>
      </c>
      <c r="D2364" s="843" t="s">
        <v>3334</v>
      </c>
      <c r="E2364" s="845" t="s">
        <v>13272</v>
      </c>
      <c r="F2364" s="845"/>
      <c r="G2364" s="846" t="s">
        <v>50</v>
      </c>
      <c r="H2364" s="847">
        <v>0.30680000000000002</v>
      </c>
      <c r="I2364" s="848">
        <v>1.38</v>
      </c>
      <c r="J2364" s="848">
        <v>0.42338399999999998</v>
      </c>
    </row>
    <row r="2365" spans="1:10" ht="48" customHeight="1" x14ac:dyDescent="0.2">
      <c r="A2365" s="843" t="s">
        <v>13197</v>
      </c>
      <c r="B2365" s="844" t="s">
        <v>13504</v>
      </c>
      <c r="C2365" s="843" t="s">
        <v>7</v>
      </c>
      <c r="D2365" s="843" t="s">
        <v>3333</v>
      </c>
      <c r="E2365" s="845" t="s">
        <v>13272</v>
      </c>
      <c r="F2365" s="845"/>
      <c r="G2365" s="846" t="s">
        <v>67</v>
      </c>
      <c r="H2365" s="847">
        <v>0.74629999999999996</v>
      </c>
      <c r="I2365" s="848">
        <v>0.16</v>
      </c>
      <c r="J2365" s="848">
        <v>0.119408</v>
      </c>
    </row>
    <row r="2366" spans="1:10" ht="24" customHeight="1" x14ac:dyDescent="0.2">
      <c r="A2366" s="843" t="s">
        <v>13197</v>
      </c>
      <c r="B2366" s="844" t="s">
        <v>13485</v>
      </c>
      <c r="C2366" s="843" t="s">
        <v>7</v>
      </c>
      <c r="D2366" s="843" t="s">
        <v>219</v>
      </c>
      <c r="E2366" s="845" t="s">
        <v>13196</v>
      </c>
      <c r="F2366" s="845"/>
      <c r="G2366" s="846" t="s">
        <v>23</v>
      </c>
      <c r="H2366" s="847">
        <v>1.0530999999999999</v>
      </c>
      <c r="I2366" s="848">
        <v>17.79</v>
      </c>
      <c r="J2366" s="848">
        <v>18.734649000000001</v>
      </c>
    </row>
    <row r="2367" spans="1:10" ht="24" customHeight="1" x14ac:dyDescent="0.2">
      <c r="A2367" s="849" t="s">
        <v>13199</v>
      </c>
      <c r="B2367" s="850" t="s">
        <v>13505</v>
      </c>
      <c r="C2367" s="849" t="s">
        <v>7</v>
      </c>
      <c r="D2367" s="849" t="s">
        <v>8547</v>
      </c>
      <c r="E2367" s="851" t="s">
        <v>13220</v>
      </c>
      <c r="F2367" s="851"/>
      <c r="G2367" s="852" t="s">
        <v>64</v>
      </c>
      <c r="H2367" s="853">
        <v>0.124</v>
      </c>
      <c r="I2367" s="854">
        <v>12.42</v>
      </c>
      <c r="J2367" s="854">
        <v>1.5400799999999999</v>
      </c>
    </row>
    <row r="2368" spans="1:10" ht="24" customHeight="1" x14ac:dyDescent="0.2">
      <c r="A2368" s="849" t="s">
        <v>13199</v>
      </c>
      <c r="B2368" s="850" t="s">
        <v>14062</v>
      </c>
      <c r="C2368" s="849" t="s">
        <v>7</v>
      </c>
      <c r="D2368" s="849" t="s">
        <v>8956</v>
      </c>
      <c r="E2368" s="851" t="s">
        <v>13220</v>
      </c>
      <c r="F2368" s="851"/>
      <c r="G2368" s="852" t="s">
        <v>64</v>
      </c>
      <c r="H2368" s="853">
        <v>0.41339999999999999</v>
      </c>
      <c r="I2368" s="854">
        <v>23.61</v>
      </c>
      <c r="J2368" s="854">
        <v>9.7603740000000005</v>
      </c>
    </row>
    <row r="2369" spans="1:10" ht="25.5" x14ac:dyDescent="0.2">
      <c r="A2369" s="855"/>
      <c r="B2369" s="855"/>
      <c r="C2369" s="855"/>
      <c r="D2369" s="855"/>
      <c r="E2369" s="855" t="s">
        <v>13209</v>
      </c>
      <c r="F2369" s="856">
        <v>7.39</v>
      </c>
      <c r="G2369" s="855" t="s">
        <v>13210</v>
      </c>
      <c r="H2369" s="856">
        <v>6.21</v>
      </c>
      <c r="I2369" s="855" t="s">
        <v>13211</v>
      </c>
      <c r="J2369" s="856">
        <v>13.6</v>
      </c>
    </row>
    <row r="2370" spans="1:10" ht="13.5" thickBot="1" x14ac:dyDescent="0.25">
      <c r="A2370" s="855"/>
      <c r="B2370" s="855"/>
      <c r="C2370" s="855"/>
      <c r="D2370" s="855"/>
      <c r="E2370" s="855" t="s">
        <v>13212</v>
      </c>
      <c r="F2370" s="856">
        <v>8.6357920000000004</v>
      </c>
      <c r="G2370" s="855"/>
      <c r="H2370" s="857" t="s">
        <v>13213</v>
      </c>
      <c r="I2370" s="857"/>
      <c r="J2370" s="856">
        <v>39.22</v>
      </c>
    </row>
    <row r="2371" spans="1:10" ht="0.95" customHeight="1" thickTop="1" x14ac:dyDescent="0.2">
      <c r="A2371" s="858"/>
      <c r="B2371" s="858"/>
      <c r="C2371" s="858"/>
      <c r="D2371" s="858"/>
      <c r="E2371" s="858"/>
      <c r="F2371" s="858"/>
      <c r="G2371" s="858"/>
      <c r="H2371" s="858"/>
      <c r="I2371" s="858"/>
      <c r="J2371" s="858"/>
    </row>
    <row r="2372" spans="1:10" ht="18" customHeight="1" x14ac:dyDescent="0.2">
      <c r="A2372" s="833" t="s">
        <v>13973</v>
      </c>
      <c r="B2372" s="834" t="s">
        <v>13186</v>
      </c>
      <c r="C2372" s="833" t="s">
        <v>13187</v>
      </c>
      <c r="D2372" s="833" t="s">
        <v>13188</v>
      </c>
      <c r="E2372" s="835" t="s">
        <v>13189</v>
      </c>
      <c r="F2372" s="835"/>
      <c r="G2372" s="836" t="s">
        <v>13190</v>
      </c>
      <c r="H2372" s="834" t="s">
        <v>13191</v>
      </c>
      <c r="I2372" s="834" t="s">
        <v>13192</v>
      </c>
      <c r="J2372" s="834" t="s">
        <v>13193</v>
      </c>
    </row>
    <row r="2373" spans="1:10" ht="48" customHeight="1" x14ac:dyDescent="0.2">
      <c r="A2373" s="837" t="s">
        <v>13194</v>
      </c>
      <c r="B2373" s="838" t="s">
        <v>14063</v>
      </c>
      <c r="C2373" s="837" t="s">
        <v>7</v>
      </c>
      <c r="D2373" s="837" t="s">
        <v>981</v>
      </c>
      <c r="E2373" s="839" t="s">
        <v>13405</v>
      </c>
      <c r="F2373" s="839"/>
      <c r="G2373" s="840" t="s">
        <v>13243</v>
      </c>
      <c r="H2373" s="841">
        <v>1</v>
      </c>
      <c r="I2373" s="842">
        <v>47.15</v>
      </c>
      <c r="J2373" s="842">
        <v>47.15</v>
      </c>
    </row>
    <row r="2374" spans="1:10" ht="24" customHeight="1" x14ac:dyDescent="0.2">
      <c r="A2374" s="843" t="s">
        <v>13197</v>
      </c>
      <c r="B2374" s="844" t="s">
        <v>13274</v>
      </c>
      <c r="C2374" s="843" t="s">
        <v>7</v>
      </c>
      <c r="D2374" s="843" t="s">
        <v>24</v>
      </c>
      <c r="E2374" s="845" t="s">
        <v>13196</v>
      </c>
      <c r="F2374" s="845"/>
      <c r="G2374" s="846" t="s">
        <v>23</v>
      </c>
      <c r="H2374" s="847">
        <v>0.91</v>
      </c>
      <c r="I2374" s="848">
        <v>16.72</v>
      </c>
      <c r="J2374" s="848">
        <v>15.215199999999999</v>
      </c>
    </row>
    <row r="2375" spans="1:10" ht="24" customHeight="1" x14ac:dyDescent="0.2">
      <c r="A2375" s="843" t="s">
        <v>13197</v>
      </c>
      <c r="B2375" s="844" t="s">
        <v>13244</v>
      </c>
      <c r="C2375" s="843" t="s">
        <v>7</v>
      </c>
      <c r="D2375" s="843" t="s">
        <v>25</v>
      </c>
      <c r="E2375" s="845" t="s">
        <v>13196</v>
      </c>
      <c r="F2375" s="845"/>
      <c r="G2375" s="846" t="s">
        <v>23</v>
      </c>
      <c r="H2375" s="847">
        <v>0.46</v>
      </c>
      <c r="I2375" s="848">
        <v>13.34</v>
      </c>
      <c r="J2375" s="848">
        <v>6.1364000000000001</v>
      </c>
    </row>
    <row r="2376" spans="1:10" ht="24" customHeight="1" x14ac:dyDescent="0.2">
      <c r="A2376" s="849" t="s">
        <v>13199</v>
      </c>
      <c r="B2376" s="850" t="s">
        <v>13464</v>
      </c>
      <c r="C2376" s="849" t="s">
        <v>7</v>
      </c>
      <c r="D2376" s="849" t="s">
        <v>5209</v>
      </c>
      <c r="E2376" s="851" t="s">
        <v>13220</v>
      </c>
      <c r="F2376" s="851"/>
      <c r="G2376" s="852" t="s">
        <v>21</v>
      </c>
      <c r="H2376" s="853">
        <v>6.14</v>
      </c>
      <c r="I2376" s="854">
        <v>0.7</v>
      </c>
      <c r="J2376" s="854">
        <v>4.298</v>
      </c>
    </row>
    <row r="2377" spans="1:10" ht="24" customHeight="1" x14ac:dyDescent="0.2">
      <c r="A2377" s="849" t="s">
        <v>13199</v>
      </c>
      <c r="B2377" s="850" t="s">
        <v>13465</v>
      </c>
      <c r="C2377" s="849" t="s">
        <v>7</v>
      </c>
      <c r="D2377" s="849" t="s">
        <v>10969</v>
      </c>
      <c r="E2377" s="851" t="s">
        <v>13220</v>
      </c>
      <c r="F2377" s="851"/>
      <c r="G2377" s="852" t="s">
        <v>21</v>
      </c>
      <c r="H2377" s="853">
        <v>0.22</v>
      </c>
      <c r="I2377" s="854">
        <v>4.1100000000000003</v>
      </c>
      <c r="J2377" s="854">
        <v>0.9042</v>
      </c>
    </row>
    <row r="2378" spans="1:10" ht="24" customHeight="1" x14ac:dyDescent="0.2">
      <c r="A2378" s="849" t="s">
        <v>13199</v>
      </c>
      <c r="B2378" s="850" t="s">
        <v>13466</v>
      </c>
      <c r="C2378" s="849" t="s">
        <v>7</v>
      </c>
      <c r="D2378" s="849" t="s">
        <v>8438</v>
      </c>
      <c r="E2378" s="851" t="s">
        <v>13220</v>
      </c>
      <c r="F2378" s="851"/>
      <c r="G2378" s="852" t="s">
        <v>13243</v>
      </c>
      <c r="H2378" s="853">
        <v>1.0900000000000001</v>
      </c>
      <c r="I2378" s="854">
        <v>18.899999999999999</v>
      </c>
      <c r="J2378" s="854">
        <v>20.600999999999999</v>
      </c>
    </row>
    <row r="2379" spans="1:10" ht="25.5" x14ac:dyDescent="0.2">
      <c r="A2379" s="855"/>
      <c r="B2379" s="855"/>
      <c r="C2379" s="855"/>
      <c r="D2379" s="855"/>
      <c r="E2379" s="855" t="s">
        <v>13209</v>
      </c>
      <c r="F2379" s="856">
        <v>8.7899999999999991</v>
      </c>
      <c r="G2379" s="855" t="s">
        <v>13210</v>
      </c>
      <c r="H2379" s="856">
        <v>7.39</v>
      </c>
      <c r="I2379" s="855" t="s">
        <v>13211</v>
      </c>
      <c r="J2379" s="856">
        <v>16.18</v>
      </c>
    </row>
    <row r="2380" spans="1:10" ht="13.5" thickBot="1" x14ac:dyDescent="0.25">
      <c r="A2380" s="855"/>
      <c r="B2380" s="855"/>
      <c r="C2380" s="855"/>
      <c r="D2380" s="855"/>
      <c r="E2380" s="855" t="s">
        <v>13212</v>
      </c>
      <c r="F2380" s="856">
        <v>13.315160000000001</v>
      </c>
      <c r="G2380" s="855"/>
      <c r="H2380" s="857" t="s">
        <v>13213</v>
      </c>
      <c r="I2380" s="857"/>
      <c r="J2380" s="856">
        <v>60.47</v>
      </c>
    </row>
    <row r="2381" spans="1:10" ht="0.95" customHeight="1" thickTop="1" x14ac:dyDescent="0.2">
      <c r="A2381" s="858"/>
      <c r="B2381" s="858"/>
      <c r="C2381" s="858"/>
      <c r="D2381" s="858"/>
      <c r="E2381" s="858"/>
      <c r="F2381" s="858"/>
      <c r="G2381" s="858"/>
      <c r="H2381" s="858"/>
      <c r="I2381" s="858"/>
      <c r="J2381" s="858"/>
    </row>
    <row r="2382" spans="1:10" ht="18" customHeight="1" x14ac:dyDescent="0.2">
      <c r="A2382" s="833" t="s">
        <v>13973</v>
      </c>
      <c r="B2382" s="834" t="s">
        <v>13186</v>
      </c>
      <c r="C2382" s="833" t="s">
        <v>13187</v>
      </c>
      <c r="D2382" s="833" t="s">
        <v>13188</v>
      </c>
      <c r="E2382" s="835" t="s">
        <v>13189</v>
      </c>
      <c r="F2382" s="835"/>
      <c r="G2382" s="836" t="s">
        <v>13190</v>
      </c>
      <c r="H2382" s="834" t="s">
        <v>13191</v>
      </c>
      <c r="I2382" s="834" t="s">
        <v>13192</v>
      </c>
      <c r="J2382" s="834" t="s">
        <v>13193</v>
      </c>
    </row>
    <row r="2383" spans="1:10" ht="36" customHeight="1" x14ac:dyDescent="0.2">
      <c r="A2383" s="837" t="s">
        <v>13194</v>
      </c>
      <c r="B2383" s="838" t="s">
        <v>14064</v>
      </c>
      <c r="C2383" s="837" t="s">
        <v>7</v>
      </c>
      <c r="D2383" s="837" t="s">
        <v>1223</v>
      </c>
      <c r="E2383" s="839" t="s">
        <v>13405</v>
      </c>
      <c r="F2383" s="839"/>
      <c r="G2383" s="840" t="s">
        <v>13243</v>
      </c>
      <c r="H2383" s="841">
        <v>1</v>
      </c>
      <c r="I2383" s="842">
        <v>3.15</v>
      </c>
      <c r="J2383" s="842">
        <v>3.15</v>
      </c>
    </row>
    <row r="2384" spans="1:10" ht="36" customHeight="1" x14ac:dyDescent="0.2">
      <c r="A2384" s="843" t="s">
        <v>13197</v>
      </c>
      <c r="B2384" s="844" t="s">
        <v>14065</v>
      </c>
      <c r="C2384" s="843" t="s">
        <v>7</v>
      </c>
      <c r="D2384" s="843" t="s">
        <v>4814</v>
      </c>
      <c r="E2384" s="845" t="s">
        <v>13196</v>
      </c>
      <c r="F2384" s="845"/>
      <c r="G2384" s="846" t="s">
        <v>13268</v>
      </c>
      <c r="H2384" s="847">
        <v>4.1999999999999997E-3</v>
      </c>
      <c r="I2384" s="848">
        <v>448.54</v>
      </c>
      <c r="J2384" s="848">
        <v>1.8838680000000001</v>
      </c>
    </row>
    <row r="2385" spans="1:10" ht="24" customHeight="1" x14ac:dyDescent="0.2">
      <c r="A2385" s="843" t="s">
        <v>13197</v>
      </c>
      <c r="B2385" s="844" t="s">
        <v>13244</v>
      </c>
      <c r="C2385" s="843" t="s">
        <v>7</v>
      </c>
      <c r="D2385" s="843" t="s">
        <v>25</v>
      </c>
      <c r="E2385" s="845" t="s">
        <v>13196</v>
      </c>
      <c r="F2385" s="845"/>
      <c r="G2385" s="846" t="s">
        <v>23</v>
      </c>
      <c r="H2385" s="847">
        <v>7.0000000000000001E-3</v>
      </c>
      <c r="I2385" s="848">
        <v>13.34</v>
      </c>
      <c r="J2385" s="848">
        <v>9.3380000000000005E-2</v>
      </c>
    </row>
    <row r="2386" spans="1:10" ht="24" customHeight="1" x14ac:dyDescent="0.2">
      <c r="A2386" s="843" t="s">
        <v>13197</v>
      </c>
      <c r="B2386" s="844" t="s">
        <v>13252</v>
      </c>
      <c r="C2386" s="843" t="s">
        <v>7</v>
      </c>
      <c r="D2386" s="843" t="s">
        <v>53</v>
      </c>
      <c r="E2386" s="845" t="s">
        <v>13196</v>
      </c>
      <c r="F2386" s="845"/>
      <c r="G2386" s="846" t="s">
        <v>23</v>
      </c>
      <c r="H2386" s="847">
        <v>7.0000000000000007E-2</v>
      </c>
      <c r="I2386" s="848">
        <v>16.78</v>
      </c>
      <c r="J2386" s="848">
        <v>1.1746000000000001</v>
      </c>
    </row>
    <row r="2387" spans="1:10" ht="25.5" x14ac:dyDescent="0.2">
      <c r="A2387" s="855"/>
      <c r="B2387" s="855"/>
      <c r="C2387" s="855"/>
      <c r="D2387" s="855"/>
      <c r="E2387" s="855" t="s">
        <v>13209</v>
      </c>
      <c r="F2387" s="856">
        <v>0.77</v>
      </c>
      <c r="G2387" s="855" t="s">
        <v>13210</v>
      </c>
      <c r="H2387" s="856">
        <v>0.66</v>
      </c>
      <c r="I2387" s="855" t="s">
        <v>13211</v>
      </c>
      <c r="J2387" s="856">
        <v>1.43</v>
      </c>
    </row>
    <row r="2388" spans="1:10" ht="13.5" thickBot="1" x14ac:dyDescent="0.25">
      <c r="A2388" s="855"/>
      <c r="B2388" s="855"/>
      <c r="C2388" s="855"/>
      <c r="D2388" s="855"/>
      <c r="E2388" s="855" t="s">
        <v>13212</v>
      </c>
      <c r="F2388" s="856">
        <v>0.88956000000000002</v>
      </c>
      <c r="G2388" s="855"/>
      <c r="H2388" s="857" t="s">
        <v>13213</v>
      </c>
      <c r="I2388" s="857"/>
      <c r="J2388" s="856">
        <v>4.04</v>
      </c>
    </row>
    <row r="2389" spans="1:10" ht="0.95" customHeight="1" thickTop="1" x14ac:dyDescent="0.2">
      <c r="A2389" s="858"/>
      <c r="B2389" s="858"/>
      <c r="C2389" s="858"/>
      <c r="D2389" s="858"/>
      <c r="E2389" s="858"/>
      <c r="F2389" s="858"/>
      <c r="G2389" s="858"/>
      <c r="H2389" s="858"/>
      <c r="I2389" s="858"/>
      <c r="J2389" s="858"/>
    </row>
    <row r="2390" spans="1:10" ht="18" customHeight="1" x14ac:dyDescent="0.2">
      <c r="A2390" s="833" t="s">
        <v>13973</v>
      </c>
      <c r="B2390" s="834" t="s">
        <v>13186</v>
      </c>
      <c r="C2390" s="833" t="s">
        <v>13187</v>
      </c>
      <c r="D2390" s="833" t="s">
        <v>13188</v>
      </c>
      <c r="E2390" s="835" t="s">
        <v>13189</v>
      </c>
      <c r="F2390" s="835"/>
      <c r="G2390" s="836" t="s">
        <v>13190</v>
      </c>
      <c r="H2390" s="834" t="s">
        <v>13191</v>
      </c>
      <c r="I2390" s="834" t="s">
        <v>13192</v>
      </c>
      <c r="J2390" s="834" t="s">
        <v>13193</v>
      </c>
    </row>
    <row r="2391" spans="1:10" ht="48" customHeight="1" x14ac:dyDescent="0.2">
      <c r="A2391" s="837" t="s">
        <v>13194</v>
      </c>
      <c r="B2391" s="838" t="s">
        <v>14066</v>
      </c>
      <c r="C2391" s="837" t="s">
        <v>7</v>
      </c>
      <c r="D2391" s="837" t="s">
        <v>1165</v>
      </c>
      <c r="E2391" s="839" t="s">
        <v>13405</v>
      </c>
      <c r="F2391" s="839"/>
      <c r="G2391" s="840" t="s">
        <v>13243</v>
      </c>
      <c r="H2391" s="841">
        <v>1</v>
      </c>
      <c r="I2391" s="842">
        <v>27.92</v>
      </c>
      <c r="J2391" s="842">
        <v>27.92</v>
      </c>
    </row>
    <row r="2392" spans="1:10" ht="48" customHeight="1" x14ac:dyDescent="0.2">
      <c r="A2392" s="843" t="s">
        <v>13197</v>
      </c>
      <c r="B2392" s="844" t="s">
        <v>14045</v>
      </c>
      <c r="C2392" s="843" t="s">
        <v>7</v>
      </c>
      <c r="D2392" s="843" t="s">
        <v>4806</v>
      </c>
      <c r="E2392" s="845" t="s">
        <v>13196</v>
      </c>
      <c r="F2392" s="845"/>
      <c r="G2392" s="846" t="s">
        <v>13268</v>
      </c>
      <c r="H2392" s="847">
        <v>2.93E-2</v>
      </c>
      <c r="I2392" s="848">
        <v>447.5</v>
      </c>
      <c r="J2392" s="848">
        <v>13.111750000000001</v>
      </c>
    </row>
    <row r="2393" spans="1:10" ht="24" customHeight="1" x14ac:dyDescent="0.2">
      <c r="A2393" s="843" t="s">
        <v>13197</v>
      </c>
      <c r="B2393" s="844" t="s">
        <v>13244</v>
      </c>
      <c r="C2393" s="843" t="s">
        <v>7</v>
      </c>
      <c r="D2393" s="843" t="s">
        <v>25</v>
      </c>
      <c r="E2393" s="845" t="s">
        <v>13196</v>
      </c>
      <c r="F2393" s="845"/>
      <c r="G2393" s="846" t="s">
        <v>23</v>
      </c>
      <c r="H2393" s="847">
        <v>0.4</v>
      </c>
      <c r="I2393" s="848">
        <v>13.34</v>
      </c>
      <c r="J2393" s="848">
        <v>5.3360000000000003</v>
      </c>
    </row>
    <row r="2394" spans="1:10" ht="24" customHeight="1" x14ac:dyDescent="0.2">
      <c r="A2394" s="843" t="s">
        <v>13197</v>
      </c>
      <c r="B2394" s="844" t="s">
        <v>13252</v>
      </c>
      <c r="C2394" s="843" t="s">
        <v>7</v>
      </c>
      <c r="D2394" s="843" t="s">
        <v>53</v>
      </c>
      <c r="E2394" s="845" t="s">
        <v>13196</v>
      </c>
      <c r="F2394" s="845"/>
      <c r="G2394" s="846" t="s">
        <v>23</v>
      </c>
      <c r="H2394" s="847">
        <v>0.4</v>
      </c>
      <c r="I2394" s="848">
        <v>16.78</v>
      </c>
      <c r="J2394" s="848">
        <v>6.7119999999999997</v>
      </c>
    </row>
    <row r="2395" spans="1:10" ht="24" customHeight="1" x14ac:dyDescent="0.2">
      <c r="A2395" s="849" t="s">
        <v>13199</v>
      </c>
      <c r="B2395" s="850" t="s">
        <v>14067</v>
      </c>
      <c r="C2395" s="849" t="s">
        <v>7</v>
      </c>
      <c r="D2395" s="849" t="s">
        <v>10522</v>
      </c>
      <c r="E2395" s="851" t="s">
        <v>13220</v>
      </c>
      <c r="F2395" s="851"/>
      <c r="G2395" s="852" t="s">
        <v>13243</v>
      </c>
      <c r="H2395" s="853">
        <v>0.15809999999999999</v>
      </c>
      <c r="I2395" s="854">
        <v>17.43</v>
      </c>
      <c r="J2395" s="854">
        <v>2.7556829999999999</v>
      </c>
    </row>
    <row r="2396" spans="1:10" ht="25.5" x14ac:dyDescent="0.2">
      <c r="A2396" s="855"/>
      <c r="B2396" s="855"/>
      <c r="C2396" s="855"/>
      <c r="D2396" s="855"/>
      <c r="E2396" s="855" t="s">
        <v>13209</v>
      </c>
      <c r="F2396" s="856">
        <v>6.62</v>
      </c>
      <c r="G2396" s="855" t="s">
        <v>13210</v>
      </c>
      <c r="H2396" s="856">
        <v>5.57</v>
      </c>
      <c r="I2396" s="855" t="s">
        <v>13211</v>
      </c>
      <c r="J2396" s="856">
        <v>12.19</v>
      </c>
    </row>
    <row r="2397" spans="1:10" ht="13.5" thickBot="1" x14ac:dyDescent="0.25">
      <c r="A2397" s="855"/>
      <c r="B2397" s="855"/>
      <c r="C2397" s="855"/>
      <c r="D2397" s="855"/>
      <c r="E2397" s="855" t="s">
        <v>13212</v>
      </c>
      <c r="F2397" s="856">
        <v>7.8846080000000001</v>
      </c>
      <c r="G2397" s="855"/>
      <c r="H2397" s="857" t="s">
        <v>13213</v>
      </c>
      <c r="I2397" s="857"/>
      <c r="J2397" s="856">
        <v>35.799999999999997</v>
      </c>
    </row>
    <row r="2398" spans="1:10" ht="0.95" customHeight="1" thickTop="1" x14ac:dyDescent="0.2">
      <c r="A2398" s="858"/>
      <c r="B2398" s="858"/>
      <c r="C2398" s="858"/>
      <c r="D2398" s="858"/>
      <c r="E2398" s="858"/>
      <c r="F2398" s="858"/>
      <c r="G2398" s="858"/>
      <c r="H2398" s="858"/>
      <c r="I2398" s="858"/>
      <c r="J2398" s="858"/>
    </row>
    <row r="2399" spans="1:10" ht="18" customHeight="1" x14ac:dyDescent="0.2">
      <c r="A2399" s="833" t="s">
        <v>13973</v>
      </c>
      <c r="B2399" s="834" t="s">
        <v>13186</v>
      </c>
      <c r="C2399" s="833" t="s">
        <v>13187</v>
      </c>
      <c r="D2399" s="833" t="s">
        <v>13188</v>
      </c>
      <c r="E2399" s="835" t="s">
        <v>13189</v>
      </c>
      <c r="F2399" s="835"/>
      <c r="G2399" s="836" t="s">
        <v>13190</v>
      </c>
      <c r="H2399" s="834" t="s">
        <v>13191</v>
      </c>
      <c r="I2399" s="834" t="s">
        <v>13192</v>
      </c>
      <c r="J2399" s="834" t="s">
        <v>13193</v>
      </c>
    </row>
    <row r="2400" spans="1:10" ht="60" customHeight="1" x14ac:dyDescent="0.2">
      <c r="A2400" s="837" t="s">
        <v>13194</v>
      </c>
      <c r="B2400" s="838" t="s">
        <v>14068</v>
      </c>
      <c r="C2400" s="837" t="s">
        <v>7</v>
      </c>
      <c r="D2400" s="837" t="s">
        <v>1103</v>
      </c>
      <c r="E2400" s="839" t="s">
        <v>13405</v>
      </c>
      <c r="F2400" s="839"/>
      <c r="G2400" s="840" t="s">
        <v>13243</v>
      </c>
      <c r="H2400" s="841">
        <v>1</v>
      </c>
      <c r="I2400" s="842">
        <v>19.48</v>
      </c>
      <c r="J2400" s="842">
        <v>19.48</v>
      </c>
    </row>
    <row r="2401" spans="1:10" ht="48" customHeight="1" x14ac:dyDescent="0.2">
      <c r="A2401" s="843" t="s">
        <v>13197</v>
      </c>
      <c r="B2401" s="844" t="s">
        <v>14045</v>
      </c>
      <c r="C2401" s="843" t="s">
        <v>7</v>
      </c>
      <c r="D2401" s="843" t="s">
        <v>4806</v>
      </c>
      <c r="E2401" s="845" t="s">
        <v>13196</v>
      </c>
      <c r="F2401" s="845"/>
      <c r="G2401" s="846" t="s">
        <v>13268</v>
      </c>
      <c r="H2401" s="847">
        <v>2.1299999999999999E-2</v>
      </c>
      <c r="I2401" s="848">
        <v>447.5</v>
      </c>
      <c r="J2401" s="848">
        <v>9.5317500000000006</v>
      </c>
    </row>
    <row r="2402" spans="1:10" ht="24" customHeight="1" x14ac:dyDescent="0.2">
      <c r="A2402" s="843" t="s">
        <v>13197</v>
      </c>
      <c r="B2402" s="844" t="s">
        <v>13244</v>
      </c>
      <c r="C2402" s="843" t="s">
        <v>7</v>
      </c>
      <c r="D2402" s="843" t="s">
        <v>25</v>
      </c>
      <c r="E2402" s="845" t="s">
        <v>13196</v>
      </c>
      <c r="F2402" s="845"/>
      <c r="G2402" s="846" t="s">
        <v>23</v>
      </c>
      <c r="H2402" s="847">
        <v>0.16700000000000001</v>
      </c>
      <c r="I2402" s="848">
        <v>13.34</v>
      </c>
      <c r="J2402" s="848">
        <v>2.2277800000000001</v>
      </c>
    </row>
    <row r="2403" spans="1:10" ht="24" customHeight="1" x14ac:dyDescent="0.2">
      <c r="A2403" s="843" t="s">
        <v>13197</v>
      </c>
      <c r="B2403" s="844" t="s">
        <v>13252</v>
      </c>
      <c r="C2403" s="843" t="s">
        <v>7</v>
      </c>
      <c r="D2403" s="843" t="s">
        <v>53</v>
      </c>
      <c r="E2403" s="845" t="s">
        <v>13196</v>
      </c>
      <c r="F2403" s="845"/>
      <c r="G2403" s="846" t="s">
        <v>23</v>
      </c>
      <c r="H2403" s="847">
        <v>0.46</v>
      </c>
      <c r="I2403" s="848">
        <v>16.78</v>
      </c>
      <c r="J2403" s="848">
        <v>7.7187999999999999</v>
      </c>
    </row>
    <row r="2404" spans="1:10" ht="25.5" x14ac:dyDescent="0.2">
      <c r="A2404" s="855"/>
      <c r="B2404" s="855"/>
      <c r="C2404" s="855"/>
      <c r="D2404" s="855"/>
      <c r="E2404" s="855" t="s">
        <v>13209</v>
      </c>
      <c r="F2404" s="856">
        <v>5.35</v>
      </c>
      <c r="G2404" s="855" t="s">
        <v>13210</v>
      </c>
      <c r="H2404" s="856">
        <v>4.51</v>
      </c>
      <c r="I2404" s="855" t="s">
        <v>13211</v>
      </c>
      <c r="J2404" s="856">
        <v>9.86</v>
      </c>
    </row>
    <row r="2405" spans="1:10" ht="13.5" thickBot="1" x14ac:dyDescent="0.25">
      <c r="A2405" s="855"/>
      <c r="B2405" s="855"/>
      <c r="C2405" s="855"/>
      <c r="D2405" s="855"/>
      <c r="E2405" s="855" t="s">
        <v>13212</v>
      </c>
      <c r="F2405" s="856">
        <v>5.5011520000000003</v>
      </c>
      <c r="G2405" s="855"/>
      <c r="H2405" s="857" t="s">
        <v>13213</v>
      </c>
      <c r="I2405" s="857"/>
      <c r="J2405" s="856">
        <v>24.98</v>
      </c>
    </row>
    <row r="2406" spans="1:10" ht="0.95" customHeight="1" thickTop="1" x14ac:dyDescent="0.2">
      <c r="A2406" s="858"/>
      <c r="B2406" s="858"/>
      <c r="C2406" s="858"/>
      <c r="D2406" s="858"/>
      <c r="E2406" s="858"/>
      <c r="F2406" s="858"/>
      <c r="G2406" s="858"/>
      <c r="H2406" s="858"/>
      <c r="I2406" s="858"/>
      <c r="J2406" s="858"/>
    </row>
    <row r="2407" spans="1:10" ht="18" customHeight="1" x14ac:dyDescent="0.2">
      <c r="A2407" s="833" t="s">
        <v>13973</v>
      </c>
      <c r="B2407" s="834" t="s">
        <v>13186</v>
      </c>
      <c r="C2407" s="833" t="s">
        <v>13187</v>
      </c>
      <c r="D2407" s="833" t="s">
        <v>13188</v>
      </c>
      <c r="E2407" s="835" t="s">
        <v>13189</v>
      </c>
      <c r="F2407" s="835"/>
      <c r="G2407" s="836" t="s">
        <v>13190</v>
      </c>
      <c r="H2407" s="834" t="s">
        <v>13191</v>
      </c>
      <c r="I2407" s="834" t="s">
        <v>13192</v>
      </c>
      <c r="J2407" s="834" t="s">
        <v>13193</v>
      </c>
    </row>
    <row r="2408" spans="1:10" ht="60" customHeight="1" x14ac:dyDescent="0.2">
      <c r="A2408" s="837" t="s">
        <v>13194</v>
      </c>
      <c r="B2408" s="838" t="s">
        <v>14069</v>
      </c>
      <c r="C2408" s="837" t="s">
        <v>7</v>
      </c>
      <c r="D2408" s="837" t="s">
        <v>1111</v>
      </c>
      <c r="E2408" s="839" t="s">
        <v>13405</v>
      </c>
      <c r="F2408" s="839"/>
      <c r="G2408" s="840" t="s">
        <v>13243</v>
      </c>
      <c r="H2408" s="841">
        <v>1</v>
      </c>
      <c r="I2408" s="842">
        <v>37.36</v>
      </c>
      <c r="J2408" s="842">
        <v>37.36</v>
      </c>
    </row>
    <row r="2409" spans="1:10" ht="36" customHeight="1" x14ac:dyDescent="0.2">
      <c r="A2409" s="843" t="s">
        <v>13197</v>
      </c>
      <c r="B2409" s="844" t="s">
        <v>14070</v>
      </c>
      <c r="C2409" s="843" t="s">
        <v>7</v>
      </c>
      <c r="D2409" s="843" t="s">
        <v>4839</v>
      </c>
      <c r="E2409" s="845" t="s">
        <v>13196</v>
      </c>
      <c r="F2409" s="845"/>
      <c r="G2409" s="846" t="s">
        <v>13268</v>
      </c>
      <c r="H2409" s="847">
        <v>2.1299999999999999E-2</v>
      </c>
      <c r="I2409" s="848">
        <v>1485.46</v>
      </c>
      <c r="J2409" s="848">
        <v>31.640298000000001</v>
      </c>
    </row>
    <row r="2410" spans="1:10" ht="24" customHeight="1" x14ac:dyDescent="0.2">
      <c r="A2410" s="843" t="s">
        <v>13197</v>
      </c>
      <c r="B2410" s="844" t="s">
        <v>13244</v>
      </c>
      <c r="C2410" s="843" t="s">
        <v>7</v>
      </c>
      <c r="D2410" s="843" t="s">
        <v>25</v>
      </c>
      <c r="E2410" s="845" t="s">
        <v>13196</v>
      </c>
      <c r="F2410" s="845"/>
      <c r="G2410" s="846" t="s">
        <v>23</v>
      </c>
      <c r="H2410" s="847">
        <v>3.9E-2</v>
      </c>
      <c r="I2410" s="848">
        <v>13.34</v>
      </c>
      <c r="J2410" s="848">
        <v>0.52025999999999994</v>
      </c>
    </row>
    <row r="2411" spans="1:10" ht="24" customHeight="1" x14ac:dyDescent="0.2">
      <c r="A2411" s="843" t="s">
        <v>13197</v>
      </c>
      <c r="B2411" s="844" t="s">
        <v>13252</v>
      </c>
      <c r="C2411" s="843" t="s">
        <v>7</v>
      </c>
      <c r="D2411" s="843" t="s">
        <v>53</v>
      </c>
      <c r="E2411" s="845" t="s">
        <v>13196</v>
      </c>
      <c r="F2411" s="845"/>
      <c r="G2411" s="846" t="s">
        <v>23</v>
      </c>
      <c r="H2411" s="847">
        <v>0.31</v>
      </c>
      <c r="I2411" s="848">
        <v>16.78</v>
      </c>
      <c r="J2411" s="848">
        <v>5.2018000000000004</v>
      </c>
    </row>
    <row r="2412" spans="1:10" ht="25.5" x14ac:dyDescent="0.2">
      <c r="A2412" s="855"/>
      <c r="B2412" s="855"/>
      <c r="C2412" s="855"/>
      <c r="D2412" s="855"/>
      <c r="E2412" s="855" t="s">
        <v>13209</v>
      </c>
      <c r="F2412" s="856">
        <v>2.82</v>
      </c>
      <c r="G2412" s="855" t="s">
        <v>13210</v>
      </c>
      <c r="H2412" s="856">
        <v>2.38</v>
      </c>
      <c r="I2412" s="855" t="s">
        <v>13211</v>
      </c>
      <c r="J2412" s="856">
        <v>5.2</v>
      </c>
    </row>
    <row r="2413" spans="1:10" ht="13.5" thickBot="1" x14ac:dyDescent="0.25">
      <c r="A2413" s="855"/>
      <c r="B2413" s="855"/>
      <c r="C2413" s="855"/>
      <c r="D2413" s="855"/>
      <c r="E2413" s="855" t="s">
        <v>13212</v>
      </c>
      <c r="F2413" s="856">
        <v>10.550464</v>
      </c>
      <c r="G2413" s="855"/>
      <c r="H2413" s="857" t="s">
        <v>13213</v>
      </c>
      <c r="I2413" s="857"/>
      <c r="J2413" s="856">
        <v>47.91</v>
      </c>
    </row>
    <row r="2414" spans="1:10" ht="0.95" customHeight="1" thickTop="1" x14ac:dyDescent="0.2">
      <c r="A2414" s="858"/>
      <c r="B2414" s="858"/>
      <c r="C2414" s="858"/>
      <c r="D2414" s="858"/>
      <c r="E2414" s="858"/>
      <c r="F2414" s="858"/>
      <c r="G2414" s="858"/>
      <c r="H2414" s="858"/>
      <c r="I2414" s="858"/>
      <c r="J2414" s="858"/>
    </row>
    <row r="2415" spans="1:10" ht="18" customHeight="1" x14ac:dyDescent="0.2">
      <c r="A2415" s="833" t="s">
        <v>13973</v>
      </c>
      <c r="B2415" s="834" t="s">
        <v>13186</v>
      </c>
      <c r="C2415" s="833" t="s">
        <v>13187</v>
      </c>
      <c r="D2415" s="833" t="s">
        <v>13188</v>
      </c>
      <c r="E2415" s="835" t="s">
        <v>13189</v>
      </c>
      <c r="F2415" s="835"/>
      <c r="G2415" s="836" t="s">
        <v>13190</v>
      </c>
      <c r="H2415" s="834" t="s">
        <v>13191</v>
      </c>
      <c r="I2415" s="834" t="s">
        <v>13192</v>
      </c>
      <c r="J2415" s="834" t="s">
        <v>13193</v>
      </c>
    </row>
    <row r="2416" spans="1:10" ht="36" customHeight="1" x14ac:dyDescent="0.2">
      <c r="A2416" s="837" t="s">
        <v>13194</v>
      </c>
      <c r="B2416" s="838" t="s">
        <v>14071</v>
      </c>
      <c r="C2416" s="837" t="s">
        <v>7</v>
      </c>
      <c r="D2416" s="837" t="s">
        <v>4842</v>
      </c>
      <c r="E2416" s="839" t="s">
        <v>13196</v>
      </c>
      <c r="F2416" s="839"/>
      <c r="G2416" s="840" t="s">
        <v>13268</v>
      </c>
      <c r="H2416" s="841">
        <v>1</v>
      </c>
      <c r="I2416" s="842">
        <v>431.33</v>
      </c>
      <c r="J2416" s="842">
        <v>431.33</v>
      </c>
    </row>
    <row r="2417" spans="1:10" ht="24" customHeight="1" x14ac:dyDescent="0.2">
      <c r="A2417" s="843" t="s">
        <v>13197</v>
      </c>
      <c r="B2417" s="844" t="s">
        <v>13244</v>
      </c>
      <c r="C2417" s="843" t="s">
        <v>7</v>
      </c>
      <c r="D2417" s="843" t="s">
        <v>25</v>
      </c>
      <c r="E2417" s="845" t="s">
        <v>13196</v>
      </c>
      <c r="F2417" s="845"/>
      <c r="G2417" s="846" t="s">
        <v>23</v>
      </c>
      <c r="H2417" s="847">
        <v>8.7799999999999994</v>
      </c>
      <c r="I2417" s="848">
        <v>13.34</v>
      </c>
      <c r="J2417" s="848">
        <v>117.12520000000001</v>
      </c>
    </row>
    <row r="2418" spans="1:10" ht="24" customHeight="1" x14ac:dyDescent="0.2">
      <c r="A2418" s="849" t="s">
        <v>13199</v>
      </c>
      <c r="B2418" s="850" t="s">
        <v>13369</v>
      </c>
      <c r="C2418" s="849" t="s">
        <v>7</v>
      </c>
      <c r="D2418" s="849" t="s">
        <v>5205</v>
      </c>
      <c r="E2418" s="851" t="s">
        <v>13220</v>
      </c>
      <c r="F2418" s="851"/>
      <c r="G2418" s="852" t="s">
        <v>13268</v>
      </c>
      <c r="H2418" s="853">
        <v>1.1299999999999999</v>
      </c>
      <c r="I2418" s="854">
        <v>63</v>
      </c>
      <c r="J2418" s="854">
        <v>71.19</v>
      </c>
    </row>
    <row r="2419" spans="1:10" ht="24" customHeight="1" x14ac:dyDescent="0.2">
      <c r="A2419" s="849" t="s">
        <v>13199</v>
      </c>
      <c r="B2419" s="850" t="s">
        <v>14072</v>
      </c>
      <c r="C2419" s="849" t="s">
        <v>7</v>
      </c>
      <c r="D2419" s="849" t="s">
        <v>5726</v>
      </c>
      <c r="E2419" s="851" t="s">
        <v>13220</v>
      </c>
      <c r="F2419" s="851"/>
      <c r="G2419" s="852" t="s">
        <v>21</v>
      </c>
      <c r="H2419" s="853">
        <v>75.47</v>
      </c>
      <c r="I2419" s="854">
        <v>0.7</v>
      </c>
      <c r="J2419" s="854">
        <v>52.829000000000001</v>
      </c>
    </row>
    <row r="2420" spans="1:10" ht="24" customHeight="1" x14ac:dyDescent="0.2">
      <c r="A2420" s="849" t="s">
        <v>13199</v>
      </c>
      <c r="B2420" s="850" t="s">
        <v>13370</v>
      </c>
      <c r="C2420" s="849" t="s">
        <v>7</v>
      </c>
      <c r="D2420" s="849" t="s">
        <v>5946</v>
      </c>
      <c r="E2420" s="851" t="s">
        <v>13220</v>
      </c>
      <c r="F2420" s="851"/>
      <c r="G2420" s="852" t="s">
        <v>21</v>
      </c>
      <c r="H2420" s="853">
        <v>339.62</v>
      </c>
      <c r="I2420" s="854">
        <v>0.56000000000000005</v>
      </c>
      <c r="J2420" s="854">
        <v>190.18719999999999</v>
      </c>
    </row>
    <row r="2421" spans="1:10" ht="25.5" x14ac:dyDescent="0.2">
      <c r="A2421" s="855"/>
      <c r="B2421" s="855"/>
      <c r="C2421" s="855"/>
      <c r="D2421" s="855"/>
      <c r="E2421" s="855" t="s">
        <v>13209</v>
      </c>
      <c r="F2421" s="856">
        <v>45.98</v>
      </c>
      <c r="G2421" s="855" t="s">
        <v>13210</v>
      </c>
      <c r="H2421" s="856">
        <v>38.659999999999997</v>
      </c>
      <c r="I2421" s="855" t="s">
        <v>13211</v>
      </c>
      <c r="J2421" s="856">
        <v>84.64</v>
      </c>
    </row>
    <row r="2422" spans="1:10" ht="13.5" thickBot="1" x14ac:dyDescent="0.25">
      <c r="A2422" s="855"/>
      <c r="B2422" s="855"/>
      <c r="C2422" s="855"/>
      <c r="D2422" s="855"/>
      <c r="E2422" s="855" t="s">
        <v>13212</v>
      </c>
      <c r="F2422" s="856">
        <v>121.807592</v>
      </c>
      <c r="G2422" s="855"/>
      <c r="H2422" s="857" t="s">
        <v>13213</v>
      </c>
      <c r="I2422" s="857"/>
      <c r="J2422" s="856">
        <v>553.14</v>
      </c>
    </row>
    <row r="2423" spans="1:10" ht="0.95" customHeight="1" thickTop="1" x14ac:dyDescent="0.2">
      <c r="A2423" s="858"/>
      <c r="B2423" s="858"/>
      <c r="C2423" s="858"/>
      <c r="D2423" s="858"/>
      <c r="E2423" s="858"/>
      <c r="F2423" s="858"/>
      <c r="G2423" s="858"/>
      <c r="H2423" s="858"/>
      <c r="I2423" s="858"/>
      <c r="J2423" s="858"/>
    </row>
    <row r="2424" spans="1:10" ht="18" customHeight="1" x14ac:dyDescent="0.2">
      <c r="A2424" s="833" t="s">
        <v>13973</v>
      </c>
      <c r="B2424" s="834" t="s">
        <v>13186</v>
      </c>
      <c r="C2424" s="833" t="s">
        <v>13187</v>
      </c>
      <c r="D2424" s="833" t="s">
        <v>13188</v>
      </c>
      <c r="E2424" s="835" t="s">
        <v>13189</v>
      </c>
      <c r="F2424" s="835"/>
      <c r="G2424" s="836" t="s">
        <v>13190</v>
      </c>
      <c r="H2424" s="834" t="s">
        <v>13191</v>
      </c>
      <c r="I2424" s="834" t="s">
        <v>13192</v>
      </c>
      <c r="J2424" s="834" t="s">
        <v>13193</v>
      </c>
    </row>
    <row r="2425" spans="1:10" ht="36" customHeight="1" x14ac:dyDescent="0.2">
      <c r="A2425" s="837" t="s">
        <v>13194</v>
      </c>
      <c r="B2425" s="838" t="s">
        <v>14073</v>
      </c>
      <c r="C2425" s="837" t="s">
        <v>7</v>
      </c>
      <c r="D2425" s="837" t="s">
        <v>10775</v>
      </c>
      <c r="E2425" s="839" t="s">
        <v>13288</v>
      </c>
      <c r="F2425" s="839"/>
      <c r="G2425" s="840" t="s">
        <v>112</v>
      </c>
      <c r="H2425" s="841">
        <v>1</v>
      </c>
      <c r="I2425" s="842">
        <v>0.56000000000000005</v>
      </c>
      <c r="J2425" s="842">
        <v>0.56000000000000005</v>
      </c>
    </row>
    <row r="2426" spans="1:10" ht="60" customHeight="1" x14ac:dyDescent="0.2">
      <c r="A2426" s="843" t="s">
        <v>13197</v>
      </c>
      <c r="B2426" s="844" t="s">
        <v>14074</v>
      </c>
      <c r="C2426" s="843" t="s">
        <v>7</v>
      </c>
      <c r="D2426" s="843" t="s">
        <v>2137</v>
      </c>
      <c r="E2426" s="845" t="s">
        <v>13272</v>
      </c>
      <c r="F2426" s="845"/>
      <c r="G2426" s="846" t="s">
        <v>67</v>
      </c>
      <c r="H2426" s="847">
        <v>1.4E-3</v>
      </c>
      <c r="I2426" s="848">
        <v>32.86</v>
      </c>
      <c r="J2426" s="848">
        <v>4.6004000000000003E-2</v>
      </c>
    </row>
    <row r="2427" spans="1:10" ht="60" customHeight="1" x14ac:dyDescent="0.2">
      <c r="A2427" s="843" t="s">
        <v>13197</v>
      </c>
      <c r="B2427" s="844" t="s">
        <v>14075</v>
      </c>
      <c r="C2427" s="843" t="s">
        <v>7</v>
      </c>
      <c r="D2427" s="843" t="s">
        <v>2136</v>
      </c>
      <c r="E2427" s="845" t="s">
        <v>13272</v>
      </c>
      <c r="F2427" s="845"/>
      <c r="G2427" s="846" t="s">
        <v>50</v>
      </c>
      <c r="H2427" s="847">
        <v>3.3E-3</v>
      </c>
      <c r="I2427" s="848">
        <v>154.9</v>
      </c>
      <c r="J2427" s="848">
        <v>0.51117000000000001</v>
      </c>
    </row>
    <row r="2428" spans="1:10" ht="25.5" x14ac:dyDescent="0.2">
      <c r="A2428" s="855"/>
      <c r="B2428" s="855"/>
      <c r="C2428" s="855"/>
      <c r="D2428" s="855"/>
      <c r="E2428" s="855" t="s">
        <v>13209</v>
      </c>
      <c r="F2428" s="856">
        <v>0.02</v>
      </c>
      <c r="G2428" s="855" t="s">
        <v>13210</v>
      </c>
      <c r="H2428" s="856">
        <v>0.02</v>
      </c>
      <c r="I2428" s="855" t="s">
        <v>13211</v>
      </c>
      <c r="J2428" s="856">
        <v>0.04</v>
      </c>
    </row>
    <row r="2429" spans="1:10" ht="13.5" thickBot="1" x14ac:dyDescent="0.25">
      <c r="A2429" s="855"/>
      <c r="B2429" s="855"/>
      <c r="C2429" s="855"/>
      <c r="D2429" s="855"/>
      <c r="E2429" s="855" t="s">
        <v>13212</v>
      </c>
      <c r="F2429" s="856">
        <v>0.15814400000000001</v>
      </c>
      <c r="G2429" s="855"/>
      <c r="H2429" s="857" t="s">
        <v>13213</v>
      </c>
      <c r="I2429" s="857"/>
      <c r="J2429" s="856">
        <v>0.72</v>
      </c>
    </row>
    <row r="2430" spans="1:10" ht="0.95" customHeight="1" thickTop="1" x14ac:dyDescent="0.2">
      <c r="A2430" s="858"/>
      <c r="B2430" s="858"/>
      <c r="C2430" s="858"/>
      <c r="D2430" s="858"/>
      <c r="E2430" s="858"/>
      <c r="F2430" s="858"/>
      <c r="G2430" s="858"/>
      <c r="H2430" s="858"/>
      <c r="I2430" s="858"/>
      <c r="J2430" s="858"/>
    </row>
    <row r="2431" spans="1:10" ht="18" customHeight="1" x14ac:dyDescent="0.2">
      <c r="A2431" s="833" t="s">
        <v>13973</v>
      </c>
      <c r="B2431" s="834" t="s">
        <v>13186</v>
      </c>
      <c r="C2431" s="833" t="s">
        <v>13187</v>
      </c>
      <c r="D2431" s="833" t="s">
        <v>13188</v>
      </c>
      <c r="E2431" s="835" t="s">
        <v>13189</v>
      </c>
      <c r="F2431" s="835"/>
      <c r="G2431" s="836" t="s">
        <v>13190</v>
      </c>
      <c r="H2431" s="834" t="s">
        <v>13191</v>
      </c>
      <c r="I2431" s="834" t="s">
        <v>13192</v>
      </c>
      <c r="J2431" s="834" t="s">
        <v>13193</v>
      </c>
    </row>
    <row r="2432" spans="1:10" ht="48" customHeight="1" x14ac:dyDescent="0.2">
      <c r="A2432" s="837" t="s">
        <v>13194</v>
      </c>
      <c r="B2432" s="838" t="s">
        <v>14076</v>
      </c>
      <c r="C2432" s="837" t="s">
        <v>7</v>
      </c>
      <c r="D2432" s="837" t="s">
        <v>10847</v>
      </c>
      <c r="E2432" s="839" t="s">
        <v>13288</v>
      </c>
      <c r="F2432" s="839"/>
      <c r="G2432" s="840" t="s">
        <v>13268</v>
      </c>
      <c r="H2432" s="841">
        <v>1</v>
      </c>
      <c r="I2432" s="842">
        <v>5.16</v>
      </c>
      <c r="J2432" s="842">
        <v>5.16</v>
      </c>
    </row>
    <row r="2433" spans="1:10" ht="36" customHeight="1" x14ac:dyDescent="0.2">
      <c r="A2433" s="843" t="s">
        <v>13197</v>
      </c>
      <c r="B2433" s="844" t="s">
        <v>14077</v>
      </c>
      <c r="C2433" s="843" t="s">
        <v>7</v>
      </c>
      <c r="D2433" s="843" t="s">
        <v>793</v>
      </c>
      <c r="E2433" s="845" t="s">
        <v>13272</v>
      </c>
      <c r="F2433" s="845"/>
      <c r="G2433" s="846" t="s">
        <v>50</v>
      </c>
      <c r="H2433" s="847">
        <v>8.3000000000000001E-3</v>
      </c>
      <c r="I2433" s="848">
        <v>119.84</v>
      </c>
      <c r="J2433" s="848">
        <v>0.994672</v>
      </c>
    </row>
    <row r="2434" spans="1:10" ht="48" customHeight="1" x14ac:dyDescent="0.2">
      <c r="A2434" s="843" t="s">
        <v>13197</v>
      </c>
      <c r="B2434" s="844" t="s">
        <v>13290</v>
      </c>
      <c r="C2434" s="843" t="s">
        <v>7</v>
      </c>
      <c r="D2434" s="843" t="s">
        <v>922</v>
      </c>
      <c r="E2434" s="845" t="s">
        <v>13272</v>
      </c>
      <c r="F2434" s="845"/>
      <c r="G2434" s="846" t="s">
        <v>50</v>
      </c>
      <c r="H2434" s="847">
        <v>2.6700000000000002E-2</v>
      </c>
      <c r="I2434" s="848">
        <v>108</v>
      </c>
      <c r="J2434" s="848">
        <v>2.8835999999999999</v>
      </c>
    </row>
    <row r="2435" spans="1:10" ht="36" customHeight="1" x14ac:dyDescent="0.2">
      <c r="A2435" s="843" t="s">
        <v>13197</v>
      </c>
      <c r="B2435" s="844" t="s">
        <v>14078</v>
      </c>
      <c r="C2435" s="843" t="s">
        <v>7</v>
      </c>
      <c r="D2435" s="843" t="s">
        <v>794</v>
      </c>
      <c r="E2435" s="845" t="s">
        <v>13272</v>
      </c>
      <c r="F2435" s="845"/>
      <c r="G2435" s="846" t="s">
        <v>67</v>
      </c>
      <c r="H2435" s="847">
        <v>1.5100000000000001E-2</v>
      </c>
      <c r="I2435" s="848">
        <v>45.26</v>
      </c>
      <c r="J2435" s="848">
        <v>0.68342599999999998</v>
      </c>
    </row>
    <row r="2436" spans="1:10" ht="48" customHeight="1" x14ac:dyDescent="0.2">
      <c r="A2436" s="843" t="s">
        <v>13197</v>
      </c>
      <c r="B2436" s="844" t="s">
        <v>13292</v>
      </c>
      <c r="C2436" s="843" t="s">
        <v>7</v>
      </c>
      <c r="D2436" s="843" t="s">
        <v>923</v>
      </c>
      <c r="E2436" s="845" t="s">
        <v>13272</v>
      </c>
      <c r="F2436" s="845"/>
      <c r="G2436" s="846" t="s">
        <v>67</v>
      </c>
      <c r="H2436" s="847">
        <v>2.0299999999999999E-2</v>
      </c>
      <c r="I2436" s="848">
        <v>29.7</v>
      </c>
      <c r="J2436" s="848">
        <v>0.60290999999999995</v>
      </c>
    </row>
    <row r="2437" spans="1:10" ht="25.5" x14ac:dyDescent="0.2">
      <c r="A2437" s="855"/>
      <c r="B2437" s="855"/>
      <c r="C2437" s="855"/>
      <c r="D2437" s="855"/>
      <c r="E2437" s="855" t="s">
        <v>13209</v>
      </c>
      <c r="F2437" s="856">
        <v>0.4</v>
      </c>
      <c r="G2437" s="855" t="s">
        <v>13210</v>
      </c>
      <c r="H2437" s="856">
        <v>0.35</v>
      </c>
      <c r="I2437" s="855" t="s">
        <v>13211</v>
      </c>
      <c r="J2437" s="856">
        <v>0.75</v>
      </c>
    </row>
    <row r="2438" spans="1:10" ht="13.5" thickBot="1" x14ac:dyDescent="0.25">
      <c r="A2438" s="855"/>
      <c r="B2438" s="855"/>
      <c r="C2438" s="855"/>
      <c r="D2438" s="855"/>
      <c r="E2438" s="855" t="s">
        <v>13212</v>
      </c>
      <c r="F2438" s="856">
        <v>1.457184</v>
      </c>
      <c r="G2438" s="855"/>
      <c r="H2438" s="857" t="s">
        <v>13213</v>
      </c>
      <c r="I2438" s="857"/>
      <c r="J2438" s="856">
        <v>6.62</v>
      </c>
    </row>
    <row r="2439" spans="1:10" ht="0.95" customHeight="1" thickTop="1" x14ac:dyDescent="0.2">
      <c r="A2439" s="858"/>
      <c r="B2439" s="858"/>
      <c r="C2439" s="858"/>
      <c r="D2439" s="858"/>
      <c r="E2439" s="858"/>
      <c r="F2439" s="858"/>
      <c r="G2439" s="858"/>
      <c r="H2439" s="858"/>
      <c r="I2439" s="858"/>
      <c r="J2439" s="858"/>
    </row>
    <row r="2440" spans="1:10" ht="18" customHeight="1" x14ac:dyDescent="0.2">
      <c r="A2440" s="833" t="s">
        <v>13973</v>
      </c>
      <c r="B2440" s="834" t="s">
        <v>13186</v>
      </c>
      <c r="C2440" s="833" t="s">
        <v>13187</v>
      </c>
      <c r="D2440" s="833" t="s">
        <v>13188</v>
      </c>
      <c r="E2440" s="835" t="s">
        <v>13189</v>
      </c>
      <c r="F2440" s="835"/>
      <c r="G2440" s="836" t="s">
        <v>13190</v>
      </c>
      <c r="H2440" s="834" t="s">
        <v>13191</v>
      </c>
      <c r="I2440" s="834" t="s">
        <v>13192</v>
      </c>
      <c r="J2440" s="834" t="s">
        <v>13193</v>
      </c>
    </row>
    <row r="2441" spans="1:10" ht="24" customHeight="1" x14ac:dyDescent="0.2">
      <c r="A2441" s="837" t="s">
        <v>13194</v>
      </c>
      <c r="B2441" s="838" t="s">
        <v>13306</v>
      </c>
      <c r="C2441" s="837" t="s">
        <v>7</v>
      </c>
      <c r="D2441" s="837" t="s">
        <v>173</v>
      </c>
      <c r="E2441" s="839" t="s">
        <v>13196</v>
      </c>
      <c r="F2441" s="839"/>
      <c r="G2441" s="840" t="s">
        <v>23</v>
      </c>
      <c r="H2441" s="841">
        <v>1</v>
      </c>
      <c r="I2441" s="842">
        <v>16.690000000000001</v>
      </c>
      <c r="J2441" s="842">
        <v>16.690000000000001</v>
      </c>
    </row>
    <row r="2442" spans="1:10" ht="24" customHeight="1" x14ac:dyDescent="0.2">
      <c r="A2442" s="843" t="s">
        <v>13197</v>
      </c>
      <c r="B2442" s="844" t="s">
        <v>14079</v>
      </c>
      <c r="C2442" s="843" t="s">
        <v>7</v>
      </c>
      <c r="D2442" s="843" t="s">
        <v>652</v>
      </c>
      <c r="E2442" s="845" t="s">
        <v>13196</v>
      </c>
      <c r="F2442" s="845"/>
      <c r="G2442" s="846" t="s">
        <v>23</v>
      </c>
      <c r="H2442" s="847">
        <v>1</v>
      </c>
      <c r="I2442" s="848">
        <v>0.1</v>
      </c>
      <c r="J2442" s="848">
        <v>0.1</v>
      </c>
    </row>
    <row r="2443" spans="1:10" ht="24" customHeight="1" x14ac:dyDescent="0.2">
      <c r="A2443" s="849" t="s">
        <v>13199</v>
      </c>
      <c r="B2443" s="850" t="s">
        <v>14080</v>
      </c>
      <c r="C2443" s="849" t="s">
        <v>7</v>
      </c>
      <c r="D2443" s="849" t="s">
        <v>5230</v>
      </c>
      <c r="E2443" s="851" t="s">
        <v>13203</v>
      </c>
      <c r="F2443" s="851"/>
      <c r="G2443" s="852" t="s">
        <v>23</v>
      </c>
      <c r="H2443" s="853">
        <v>1</v>
      </c>
      <c r="I2443" s="854">
        <v>12.78</v>
      </c>
      <c r="J2443" s="854">
        <v>12.78</v>
      </c>
    </row>
    <row r="2444" spans="1:10" ht="24" customHeight="1" x14ac:dyDescent="0.2">
      <c r="A2444" s="849" t="s">
        <v>13199</v>
      </c>
      <c r="B2444" s="850" t="s">
        <v>13226</v>
      </c>
      <c r="C2444" s="849" t="s">
        <v>7</v>
      </c>
      <c r="D2444" s="849" t="s">
        <v>5105</v>
      </c>
      <c r="E2444" s="851" t="s">
        <v>13206</v>
      </c>
      <c r="F2444" s="851"/>
      <c r="G2444" s="852" t="s">
        <v>23</v>
      </c>
      <c r="H2444" s="853">
        <v>1</v>
      </c>
      <c r="I2444" s="854">
        <v>0.96</v>
      </c>
      <c r="J2444" s="854">
        <v>0.96</v>
      </c>
    </row>
    <row r="2445" spans="1:10" ht="24" customHeight="1" x14ac:dyDescent="0.2">
      <c r="A2445" s="849" t="s">
        <v>13199</v>
      </c>
      <c r="B2445" s="850" t="s">
        <v>13970</v>
      </c>
      <c r="C2445" s="849" t="s">
        <v>7</v>
      </c>
      <c r="D2445" s="849" t="s">
        <v>6849</v>
      </c>
      <c r="E2445" s="851" t="s">
        <v>13201</v>
      </c>
      <c r="F2445" s="851"/>
      <c r="G2445" s="852" t="s">
        <v>23</v>
      </c>
      <c r="H2445" s="853">
        <v>1</v>
      </c>
      <c r="I2445" s="854">
        <v>0.57999999999999996</v>
      </c>
      <c r="J2445" s="854">
        <v>0.57999999999999996</v>
      </c>
    </row>
    <row r="2446" spans="1:10" ht="24" customHeight="1" x14ac:dyDescent="0.2">
      <c r="A2446" s="849" t="s">
        <v>13199</v>
      </c>
      <c r="B2446" s="850" t="s">
        <v>13205</v>
      </c>
      <c r="C2446" s="849" t="s">
        <v>7</v>
      </c>
      <c r="D2446" s="849" t="s">
        <v>6808</v>
      </c>
      <c r="E2446" s="851" t="s">
        <v>13206</v>
      </c>
      <c r="F2446" s="851"/>
      <c r="G2446" s="852" t="s">
        <v>23</v>
      </c>
      <c r="H2446" s="853">
        <v>1</v>
      </c>
      <c r="I2446" s="854">
        <v>0.55000000000000004</v>
      </c>
      <c r="J2446" s="854">
        <v>0.55000000000000004</v>
      </c>
    </row>
    <row r="2447" spans="1:10" ht="24" customHeight="1" x14ac:dyDescent="0.2">
      <c r="A2447" s="849" t="s">
        <v>13199</v>
      </c>
      <c r="B2447" s="850" t="s">
        <v>13971</v>
      </c>
      <c r="C2447" s="849" t="s">
        <v>7</v>
      </c>
      <c r="D2447" s="849" t="s">
        <v>6736</v>
      </c>
      <c r="E2447" s="851" t="s">
        <v>13201</v>
      </c>
      <c r="F2447" s="851"/>
      <c r="G2447" s="852" t="s">
        <v>23</v>
      </c>
      <c r="H2447" s="853">
        <v>1</v>
      </c>
      <c r="I2447" s="854">
        <v>0.95</v>
      </c>
      <c r="J2447" s="854">
        <v>0.95</v>
      </c>
    </row>
    <row r="2448" spans="1:10" ht="24" customHeight="1" x14ac:dyDescent="0.2">
      <c r="A2448" s="849" t="s">
        <v>13199</v>
      </c>
      <c r="B2448" s="850" t="s">
        <v>13207</v>
      </c>
      <c r="C2448" s="849" t="s">
        <v>7</v>
      </c>
      <c r="D2448" s="849" t="s">
        <v>8485</v>
      </c>
      <c r="E2448" s="851" t="s">
        <v>13208</v>
      </c>
      <c r="F2448" s="851"/>
      <c r="G2448" s="852" t="s">
        <v>23</v>
      </c>
      <c r="H2448" s="853">
        <v>1</v>
      </c>
      <c r="I2448" s="854">
        <v>0.06</v>
      </c>
      <c r="J2448" s="854">
        <v>0.06</v>
      </c>
    </row>
    <row r="2449" spans="1:10" ht="24" customHeight="1" x14ac:dyDescent="0.2">
      <c r="A2449" s="849" t="s">
        <v>13199</v>
      </c>
      <c r="B2449" s="850" t="s">
        <v>13229</v>
      </c>
      <c r="C2449" s="849" t="s">
        <v>7</v>
      </c>
      <c r="D2449" s="849" t="s">
        <v>9025</v>
      </c>
      <c r="E2449" s="851" t="s">
        <v>13230</v>
      </c>
      <c r="F2449" s="851"/>
      <c r="G2449" s="852" t="s">
        <v>23</v>
      </c>
      <c r="H2449" s="853">
        <v>1</v>
      </c>
      <c r="I2449" s="854">
        <v>0.71</v>
      </c>
      <c r="J2449" s="854">
        <v>0.71</v>
      </c>
    </row>
    <row r="2450" spans="1:10" ht="25.5" x14ac:dyDescent="0.2">
      <c r="A2450" s="855"/>
      <c r="B2450" s="855"/>
      <c r="C2450" s="855"/>
      <c r="D2450" s="855"/>
      <c r="E2450" s="855" t="s">
        <v>13209</v>
      </c>
      <c r="F2450" s="856">
        <v>7</v>
      </c>
      <c r="G2450" s="855" t="s">
        <v>13210</v>
      </c>
      <c r="H2450" s="856">
        <v>5.88</v>
      </c>
      <c r="I2450" s="855" t="s">
        <v>13211</v>
      </c>
      <c r="J2450" s="856">
        <v>12.88</v>
      </c>
    </row>
    <row r="2451" spans="1:10" ht="13.5" thickBot="1" x14ac:dyDescent="0.25">
      <c r="A2451" s="855"/>
      <c r="B2451" s="855"/>
      <c r="C2451" s="855"/>
      <c r="D2451" s="855"/>
      <c r="E2451" s="855" t="s">
        <v>13212</v>
      </c>
      <c r="F2451" s="856">
        <v>4.7132560000000003</v>
      </c>
      <c r="G2451" s="855"/>
      <c r="H2451" s="857" t="s">
        <v>13213</v>
      </c>
      <c r="I2451" s="857"/>
      <c r="J2451" s="856">
        <v>21.4</v>
      </c>
    </row>
    <row r="2452" spans="1:10" ht="0.95" customHeight="1" thickTop="1" x14ac:dyDescent="0.2">
      <c r="A2452" s="858"/>
      <c r="B2452" s="858"/>
      <c r="C2452" s="858"/>
      <c r="D2452" s="858"/>
      <c r="E2452" s="858"/>
      <c r="F2452" s="858"/>
      <c r="G2452" s="858"/>
      <c r="H2452" s="858"/>
      <c r="I2452" s="858"/>
      <c r="J2452" s="858"/>
    </row>
    <row r="2453" spans="1:10" ht="18" customHeight="1" x14ac:dyDescent="0.2">
      <c r="A2453" s="833" t="s">
        <v>13973</v>
      </c>
      <c r="B2453" s="834" t="s">
        <v>13186</v>
      </c>
      <c r="C2453" s="833" t="s">
        <v>13187</v>
      </c>
      <c r="D2453" s="833" t="s">
        <v>13188</v>
      </c>
      <c r="E2453" s="835" t="s">
        <v>13189</v>
      </c>
      <c r="F2453" s="835"/>
      <c r="G2453" s="836" t="s">
        <v>13190</v>
      </c>
      <c r="H2453" s="834" t="s">
        <v>13191</v>
      </c>
      <c r="I2453" s="834" t="s">
        <v>13192</v>
      </c>
      <c r="J2453" s="834" t="s">
        <v>13193</v>
      </c>
    </row>
    <row r="2454" spans="1:10" ht="24" customHeight="1" x14ac:dyDescent="0.2">
      <c r="A2454" s="837" t="s">
        <v>13194</v>
      </c>
      <c r="B2454" s="838" t="s">
        <v>13274</v>
      </c>
      <c r="C2454" s="837" t="s">
        <v>7</v>
      </c>
      <c r="D2454" s="837" t="s">
        <v>24</v>
      </c>
      <c r="E2454" s="839" t="s">
        <v>13196</v>
      </c>
      <c r="F2454" s="839"/>
      <c r="G2454" s="840" t="s">
        <v>23</v>
      </c>
      <c r="H2454" s="841">
        <v>1</v>
      </c>
      <c r="I2454" s="842">
        <v>16.72</v>
      </c>
      <c r="J2454" s="842">
        <v>16.72</v>
      </c>
    </row>
    <row r="2455" spans="1:10" ht="24" customHeight="1" x14ac:dyDescent="0.2">
      <c r="A2455" s="843" t="s">
        <v>13197</v>
      </c>
      <c r="B2455" s="844" t="s">
        <v>14081</v>
      </c>
      <c r="C2455" s="843" t="s">
        <v>7</v>
      </c>
      <c r="D2455" s="843" t="s">
        <v>3035</v>
      </c>
      <c r="E2455" s="845" t="s">
        <v>13196</v>
      </c>
      <c r="F2455" s="845"/>
      <c r="G2455" s="846" t="s">
        <v>23</v>
      </c>
      <c r="H2455" s="847">
        <v>1</v>
      </c>
      <c r="I2455" s="848">
        <v>0.13</v>
      </c>
      <c r="J2455" s="848">
        <v>0.13</v>
      </c>
    </row>
    <row r="2456" spans="1:10" ht="24" customHeight="1" x14ac:dyDescent="0.2">
      <c r="A2456" s="849" t="s">
        <v>13199</v>
      </c>
      <c r="B2456" s="850" t="s">
        <v>14082</v>
      </c>
      <c r="C2456" s="849" t="s">
        <v>7</v>
      </c>
      <c r="D2456" s="849" t="s">
        <v>10353</v>
      </c>
      <c r="E2456" s="851" t="s">
        <v>13203</v>
      </c>
      <c r="F2456" s="851"/>
      <c r="G2456" s="852" t="s">
        <v>23</v>
      </c>
      <c r="H2456" s="853">
        <v>1</v>
      </c>
      <c r="I2456" s="854">
        <v>12.78</v>
      </c>
      <c r="J2456" s="854">
        <v>12.78</v>
      </c>
    </row>
    <row r="2457" spans="1:10" ht="24" customHeight="1" x14ac:dyDescent="0.2">
      <c r="A2457" s="849" t="s">
        <v>13199</v>
      </c>
      <c r="B2457" s="850" t="s">
        <v>13226</v>
      </c>
      <c r="C2457" s="849" t="s">
        <v>7</v>
      </c>
      <c r="D2457" s="849" t="s">
        <v>5105</v>
      </c>
      <c r="E2457" s="851" t="s">
        <v>13206</v>
      </c>
      <c r="F2457" s="851"/>
      <c r="G2457" s="852" t="s">
        <v>23</v>
      </c>
      <c r="H2457" s="853">
        <v>1</v>
      </c>
      <c r="I2457" s="854">
        <v>0.96</v>
      </c>
      <c r="J2457" s="854">
        <v>0.96</v>
      </c>
    </row>
    <row r="2458" spans="1:10" ht="24" customHeight="1" x14ac:dyDescent="0.2">
      <c r="A2458" s="849" t="s">
        <v>13199</v>
      </c>
      <c r="B2458" s="850" t="s">
        <v>13970</v>
      </c>
      <c r="C2458" s="849" t="s">
        <v>7</v>
      </c>
      <c r="D2458" s="849" t="s">
        <v>6849</v>
      </c>
      <c r="E2458" s="851" t="s">
        <v>13201</v>
      </c>
      <c r="F2458" s="851"/>
      <c r="G2458" s="852" t="s">
        <v>23</v>
      </c>
      <c r="H2458" s="853">
        <v>1</v>
      </c>
      <c r="I2458" s="854">
        <v>0.57999999999999996</v>
      </c>
      <c r="J2458" s="854">
        <v>0.57999999999999996</v>
      </c>
    </row>
    <row r="2459" spans="1:10" ht="24" customHeight="1" x14ac:dyDescent="0.2">
      <c r="A2459" s="849" t="s">
        <v>13199</v>
      </c>
      <c r="B2459" s="850" t="s">
        <v>13205</v>
      </c>
      <c r="C2459" s="849" t="s">
        <v>7</v>
      </c>
      <c r="D2459" s="849" t="s">
        <v>6808</v>
      </c>
      <c r="E2459" s="851" t="s">
        <v>13206</v>
      </c>
      <c r="F2459" s="851"/>
      <c r="G2459" s="852" t="s">
        <v>23</v>
      </c>
      <c r="H2459" s="853">
        <v>1</v>
      </c>
      <c r="I2459" s="854">
        <v>0.55000000000000004</v>
      </c>
      <c r="J2459" s="854">
        <v>0.55000000000000004</v>
      </c>
    </row>
    <row r="2460" spans="1:10" ht="24" customHeight="1" x14ac:dyDescent="0.2">
      <c r="A2460" s="849" t="s">
        <v>13199</v>
      </c>
      <c r="B2460" s="850" t="s">
        <v>13971</v>
      </c>
      <c r="C2460" s="849" t="s">
        <v>7</v>
      </c>
      <c r="D2460" s="849" t="s">
        <v>6736</v>
      </c>
      <c r="E2460" s="851" t="s">
        <v>13201</v>
      </c>
      <c r="F2460" s="851"/>
      <c r="G2460" s="852" t="s">
        <v>23</v>
      </c>
      <c r="H2460" s="853">
        <v>1</v>
      </c>
      <c r="I2460" s="854">
        <v>0.95</v>
      </c>
      <c r="J2460" s="854">
        <v>0.95</v>
      </c>
    </row>
    <row r="2461" spans="1:10" ht="24" customHeight="1" x14ac:dyDescent="0.2">
      <c r="A2461" s="849" t="s">
        <v>13199</v>
      </c>
      <c r="B2461" s="850" t="s">
        <v>13207</v>
      </c>
      <c r="C2461" s="849" t="s">
        <v>7</v>
      </c>
      <c r="D2461" s="849" t="s">
        <v>8485</v>
      </c>
      <c r="E2461" s="851" t="s">
        <v>13208</v>
      </c>
      <c r="F2461" s="851"/>
      <c r="G2461" s="852" t="s">
        <v>23</v>
      </c>
      <c r="H2461" s="853">
        <v>1</v>
      </c>
      <c r="I2461" s="854">
        <v>0.06</v>
      </c>
      <c r="J2461" s="854">
        <v>0.06</v>
      </c>
    </row>
    <row r="2462" spans="1:10" ht="24" customHeight="1" x14ac:dyDescent="0.2">
      <c r="A2462" s="849" t="s">
        <v>13199</v>
      </c>
      <c r="B2462" s="850" t="s">
        <v>13229</v>
      </c>
      <c r="C2462" s="849" t="s">
        <v>7</v>
      </c>
      <c r="D2462" s="849" t="s">
        <v>9025</v>
      </c>
      <c r="E2462" s="851" t="s">
        <v>13230</v>
      </c>
      <c r="F2462" s="851"/>
      <c r="G2462" s="852" t="s">
        <v>23</v>
      </c>
      <c r="H2462" s="853">
        <v>1</v>
      </c>
      <c r="I2462" s="854">
        <v>0.71</v>
      </c>
      <c r="J2462" s="854">
        <v>0.71</v>
      </c>
    </row>
    <row r="2463" spans="1:10" ht="25.5" x14ac:dyDescent="0.2">
      <c r="A2463" s="855"/>
      <c r="B2463" s="855"/>
      <c r="C2463" s="855"/>
      <c r="D2463" s="855"/>
      <c r="E2463" s="855" t="s">
        <v>13209</v>
      </c>
      <c r="F2463" s="856">
        <v>7.01</v>
      </c>
      <c r="G2463" s="855" t="s">
        <v>13210</v>
      </c>
      <c r="H2463" s="856">
        <v>5.9</v>
      </c>
      <c r="I2463" s="855" t="s">
        <v>13211</v>
      </c>
      <c r="J2463" s="856">
        <v>12.91</v>
      </c>
    </row>
    <row r="2464" spans="1:10" ht="13.5" thickBot="1" x14ac:dyDescent="0.25">
      <c r="A2464" s="855"/>
      <c r="B2464" s="855"/>
      <c r="C2464" s="855"/>
      <c r="D2464" s="855"/>
      <c r="E2464" s="855" t="s">
        <v>13212</v>
      </c>
      <c r="F2464" s="856">
        <v>4.7217279999999997</v>
      </c>
      <c r="G2464" s="855"/>
      <c r="H2464" s="857" t="s">
        <v>13213</v>
      </c>
      <c r="I2464" s="857"/>
      <c r="J2464" s="856">
        <v>21.44</v>
      </c>
    </row>
    <row r="2465" spans="1:10" ht="0.95" customHeight="1" thickTop="1" x14ac:dyDescent="0.2">
      <c r="A2465" s="858"/>
      <c r="B2465" s="858"/>
      <c r="C2465" s="858"/>
      <c r="D2465" s="858"/>
      <c r="E2465" s="858"/>
      <c r="F2465" s="858"/>
      <c r="G2465" s="858"/>
      <c r="H2465" s="858"/>
      <c r="I2465" s="858"/>
      <c r="J2465" s="858"/>
    </row>
    <row r="2466" spans="1:10" ht="18" customHeight="1" x14ac:dyDescent="0.2">
      <c r="A2466" s="833" t="s">
        <v>13973</v>
      </c>
      <c r="B2466" s="834" t="s">
        <v>13186</v>
      </c>
      <c r="C2466" s="833" t="s">
        <v>13187</v>
      </c>
      <c r="D2466" s="833" t="s">
        <v>13188</v>
      </c>
      <c r="E2466" s="835" t="s">
        <v>13189</v>
      </c>
      <c r="F2466" s="835"/>
      <c r="G2466" s="836" t="s">
        <v>13190</v>
      </c>
      <c r="H2466" s="834" t="s">
        <v>13191</v>
      </c>
      <c r="I2466" s="834" t="s">
        <v>13192</v>
      </c>
      <c r="J2466" s="834" t="s">
        <v>13193</v>
      </c>
    </row>
    <row r="2467" spans="1:10" ht="24" customHeight="1" x14ac:dyDescent="0.2">
      <c r="A2467" s="837" t="s">
        <v>13194</v>
      </c>
      <c r="B2467" s="838" t="s">
        <v>13441</v>
      </c>
      <c r="C2467" s="837" t="s">
        <v>7</v>
      </c>
      <c r="D2467" s="837" t="s">
        <v>177</v>
      </c>
      <c r="E2467" s="839" t="s">
        <v>13196</v>
      </c>
      <c r="F2467" s="839"/>
      <c r="G2467" s="840" t="s">
        <v>23</v>
      </c>
      <c r="H2467" s="841">
        <v>1</v>
      </c>
      <c r="I2467" s="842">
        <v>13.45</v>
      </c>
      <c r="J2467" s="842">
        <v>13.45</v>
      </c>
    </row>
    <row r="2468" spans="1:10" ht="24" customHeight="1" x14ac:dyDescent="0.2">
      <c r="A2468" s="843" t="s">
        <v>13197</v>
      </c>
      <c r="B2468" s="844" t="s">
        <v>14083</v>
      </c>
      <c r="C2468" s="843" t="s">
        <v>7</v>
      </c>
      <c r="D2468" s="843" t="s">
        <v>3031</v>
      </c>
      <c r="E2468" s="845" t="s">
        <v>13196</v>
      </c>
      <c r="F2468" s="845"/>
      <c r="G2468" s="846" t="s">
        <v>23</v>
      </c>
      <c r="H2468" s="847">
        <v>1</v>
      </c>
      <c r="I2468" s="848">
        <v>0.08</v>
      </c>
      <c r="J2468" s="848">
        <v>0.08</v>
      </c>
    </row>
    <row r="2469" spans="1:10" ht="24" customHeight="1" x14ac:dyDescent="0.2">
      <c r="A2469" s="849" t="s">
        <v>13199</v>
      </c>
      <c r="B2469" s="850" t="s">
        <v>14084</v>
      </c>
      <c r="C2469" s="849" t="s">
        <v>7</v>
      </c>
      <c r="D2469" s="849" t="s">
        <v>5089</v>
      </c>
      <c r="E2469" s="851" t="s">
        <v>13203</v>
      </c>
      <c r="F2469" s="851"/>
      <c r="G2469" s="852" t="s">
        <v>23</v>
      </c>
      <c r="H2469" s="853">
        <v>1</v>
      </c>
      <c r="I2469" s="854">
        <v>9.56</v>
      </c>
      <c r="J2469" s="854">
        <v>9.56</v>
      </c>
    </row>
    <row r="2470" spans="1:10" ht="24" customHeight="1" x14ac:dyDescent="0.2">
      <c r="A2470" s="849" t="s">
        <v>13199</v>
      </c>
      <c r="B2470" s="850" t="s">
        <v>13226</v>
      </c>
      <c r="C2470" s="849" t="s">
        <v>7</v>
      </c>
      <c r="D2470" s="849" t="s">
        <v>5105</v>
      </c>
      <c r="E2470" s="851" t="s">
        <v>13206</v>
      </c>
      <c r="F2470" s="851"/>
      <c r="G2470" s="852" t="s">
        <v>23</v>
      </c>
      <c r="H2470" s="853">
        <v>1</v>
      </c>
      <c r="I2470" s="854">
        <v>0.96</v>
      </c>
      <c r="J2470" s="854">
        <v>0.96</v>
      </c>
    </row>
    <row r="2471" spans="1:10" ht="24" customHeight="1" x14ac:dyDescent="0.2">
      <c r="A2471" s="849" t="s">
        <v>13199</v>
      </c>
      <c r="B2471" s="850" t="s">
        <v>13970</v>
      </c>
      <c r="C2471" s="849" t="s">
        <v>7</v>
      </c>
      <c r="D2471" s="849" t="s">
        <v>6849</v>
      </c>
      <c r="E2471" s="851" t="s">
        <v>13201</v>
      </c>
      <c r="F2471" s="851"/>
      <c r="G2471" s="852" t="s">
        <v>23</v>
      </c>
      <c r="H2471" s="853">
        <v>1</v>
      </c>
      <c r="I2471" s="854">
        <v>0.57999999999999996</v>
      </c>
      <c r="J2471" s="854">
        <v>0.57999999999999996</v>
      </c>
    </row>
    <row r="2472" spans="1:10" ht="24" customHeight="1" x14ac:dyDescent="0.2">
      <c r="A2472" s="849" t="s">
        <v>13199</v>
      </c>
      <c r="B2472" s="850" t="s">
        <v>13205</v>
      </c>
      <c r="C2472" s="849" t="s">
        <v>7</v>
      </c>
      <c r="D2472" s="849" t="s">
        <v>6808</v>
      </c>
      <c r="E2472" s="851" t="s">
        <v>13206</v>
      </c>
      <c r="F2472" s="851"/>
      <c r="G2472" s="852" t="s">
        <v>23</v>
      </c>
      <c r="H2472" s="853">
        <v>1</v>
      </c>
      <c r="I2472" s="854">
        <v>0.55000000000000004</v>
      </c>
      <c r="J2472" s="854">
        <v>0.55000000000000004</v>
      </c>
    </row>
    <row r="2473" spans="1:10" ht="24" customHeight="1" x14ac:dyDescent="0.2">
      <c r="A2473" s="849" t="s">
        <v>13199</v>
      </c>
      <c r="B2473" s="850" t="s">
        <v>13971</v>
      </c>
      <c r="C2473" s="849" t="s">
        <v>7</v>
      </c>
      <c r="D2473" s="849" t="s">
        <v>6736</v>
      </c>
      <c r="E2473" s="851" t="s">
        <v>13201</v>
      </c>
      <c r="F2473" s="851"/>
      <c r="G2473" s="852" t="s">
        <v>23</v>
      </c>
      <c r="H2473" s="853">
        <v>1</v>
      </c>
      <c r="I2473" s="854">
        <v>0.95</v>
      </c>
      <c r="J2473" s="854">
        <v>0.95</v>
      </c>
    </row>
    <row r="2474" spans="1:10" ht="24" customHeight="1" x14ac:dyDescent="0.2">
      <c r="A2474" s="849" t="s">
        <v>13199</v>
      </c>
      <c r="B2474" s="850" t="s">
        <v>13207</v>
      </c>
      <c r="C2474" s="849" t="s">
        <v>7</v>
      </c>
      <c r="D2474" s="849" t="s">
        <v>8485</v>
      </c>
      <c r="E2474" s="851" t="s">
        <v>13208</v>
      </c>
      <c r="F2474" s="851"/>
      <c r="G2474" s="852" t="s">
        <v>23</v>
      </c>
      <c r="H2474" s="853">
        <v>1</v>
      </c>
      <c r="I2474" s="854">
        <v>0.06</v>
      </c>
      <c r="J2474" s="854">
        <v>0.06</v>
      </c>
    </row>
    <row r="2475" spans="1:10" ht="24" customHeight="1" x14ac:dyDescent="0.2">
      <c r="A2475" s="849" t="s">
        <v>13199</v>
      </c>
      <c r="B2475" s="850" t="s">
        <v>13229</v>
      </c>
      <c r="C2475" s="849" t="s">
        <v>7</v>
      </c>
      <c r="D2475" s="849" t="s">
        <v>9025</v>
      </c>
      <c r="E2475" s="851" t="s">
        <v>13230</v>
      </c>
      <c r="F2475" s="851"/>
      <c r="G2475" s="852" t="s">
        <v>23</v>
      </c>
      <c r="H2475" s="853">
        <v>1</v>
      </c>
      <c r="I2475" s="854">
        <v>0.71</v>
      </c>
      <c r="J2475" s="854">
        <v>0.71</v>
      </c>
    </row>
    <row r="2476" spans="1:10" ht="25.5" x14ac:dyDescent="0.2">
      <c r="A2476" s="855"/>
      <c r="B2476" s="855"/>
      <c r="C2476" s="855"/>
      <c r="D2476" s="855"/>
      <c r="E2476" s="855" t="s">
        <v>13209</v>
      </c>
      <c r="F2476" s="856">
        <v>5.24</v>
      </c>
      <c r="G2476" s="855" t="s">
        <v>13210</v>
      </c>
      <c r="H2476" s="856">
        <v>4.4000000000000004</v>
      </c>
      <c r="I2476" s="855" t="s">
        <v>13211</v>
      </c>
      <c r="J2476" s="856">
        <v>9.64</v>
      </c>
    </row>
    <row r="2477" spans="1:10" ht="13.5" thickBot="1" x14ac:dyDescent="0.25">
      <c r="A2477" s="855"/>
      <c r="B2477" s="855"/>
      <c r="C2477" s="855"/>
      <c r="D2477" s="855"/>
      <c r="E2477" s="855" t="s">
        <v>13212</v>
      </c>
      <c r="F2477" s="856">
        <v>3.7982800000000001</v>
      </c>
      <c r="G2477" s="855"/>
      <c r="H2477" s="857" t="s">
        <v>13213</v>
      </c>
      <c r="I2477" s="857"/>
      <c r="J2477" s="856">
        <v>17.25</v>
      </c>
    </row>
    <row r="2478" spans="1:10" ht="0.95" customHeight="1" thickTop="1" x14ac:dyDescent="0.2">
      <c r="A2478" s="858"/>
      <c r="B2478" s="858"/>
      <c r="C2478" s="858"/>
      <c r="D2478" s="858"/>
      <c r="E2478" s="858"/>
      <c r="F2478" s="858"/>
      <c r="G2478" s="858"/>
      <c r="H2478" s="858"/>
      <c r="I2478" s="858"/>
      <c r="J2478" s="858"/>
    </row>
    <row r="2479" spans="1:10" ht="18" customHeight="1" x14ac:dyDescent="0.2">
      <c r="A2479" s="833" t="s">
        <v>13973</v>
      </c>
      <c r="B2479" s="834" t="s">
        <v>13186</v>
      </c>
      <c r="C2479" s="833" t="s">
        <v>13187</v>
      </c>
      <c r="D2479" s="833" t="s">
        <v>13188</v>
      </c>
      <c r="E2479" s="835" t="s">
        <v>13189</v>
      </c>
      <c r="F2479" s="835"/>
      <c r="G2479" s="836" t="s">
        <v>13190</v>
      </c>
      <c r="H2479" s="834" t="s">
        <v>13191</v>
      </c>
      <c r="I2479" s="834" t="s">
        <v>13192</v>
      </c>
      <c r="J2479" s="834" t="s">
        <v>13193</v>
      </c>
    </row>
    <row r="2480" spans="1:10" ht="24" customHeight="1" x14ac:dyDescent="0.2">
      <c r="A2480" s="837" t="s">
        <v>13194</v>
      </c>
      <c r="B2480" s="838" t="s">
        <v>13433</v>
      </c>
      <c r="C2480" s="837" t="s">
        <v>7</v>
      </c>
      <c r="D2480" s="837" t="s">
        <v>1239</v>
      </c>
      <c r="E2480" s="839" t="s">
        <v>13196</v>
      </c>
      <c r="F2480" s="839"/>
      <c r="G2480" s="840" t="s">
        <v>23</v>
      </c>
      <c r="H2480" s="841">
        <v>1</v>
      </c>
      <c r="I2480" s="842">
        <v>12.84</v>
      </c>
      <c r="J2480" s="842">
        <v>12.84</v>
      </c>
    </row>
    <row r="2481" spans="1:10" ht="36" customHeight="1" x14ac:dyDescent="0.2">
      <c r="A2481" s="843" t="s">
        <v>13197</v>
      </c>
      <c r="B2481" s="844" t="s">
        <v>14085</v>
      </c>
      <c r="C2481" s="843" t="s">
        <v>7</v>
      </c>
      <c r="D2481" s="843" t="s">
        <v>3028</v>
      </c>
      <c r="E2481" s="845" t="s">
        <v>13196</v>
      </c>
      <c r="F2481" s="845"/>
      <c r="G2481" s="846" t="s">
        <v>23</v>
      </c>
      <c r="H2481" s="847">
        <v>1</v>
      </c>
      <c r="I2481" s="848">
        <v>0.12</v>
      </c>
      <c r="J2481" s="848">
        <v>0.12</v>
      </c>
    </row>
    <row r="2482" spans="1:10" ht="24" customHeight="1" x14ac:dyDescent="0.2">
      <c r="A2482" s="849" t="s">
        <v>13199</v>
      </c>
      <c r="B2482" s="850" t="s">
        <v>13226</v>
      </c>
      <c r="C2482" s="849" t="s">
        <v>7</v>
      </c>
      <c r="D2482" s="849" t="s">
        <v>5105</v>
      </c>
      <c r="E2482" s="851" t="s">
        <v>13206</v>
      </c>
      <c r="F2482" s="851"/>
      <c r="G2482" s="852" t="s">
        <v>23</v>
      </c>
      <c r="H2482" s="853">
        <v>1</v>
      </c>
      <c r="I2482" s="854">
        <v>0.96</v>
      </c>
      <c r="J2482" s="854">
        <v>0.96</v>
      </c>
    </row>
    <row r="2483" spans="1:10" ht="24" customHeight="1" x14ac:dyDescent="0.2">
      <c r="A2483" s="849" t="s">
        <v>13199</v>
      </c>
      <c r="B2483" s="850" t="s">
        <v>14086</v>
      </c>
      <c r="C2483" s="849" t="s">
        <v>7</v>
      </c>
      <c r="D2483" s="849" t="s">
        <v>5265</v>
      </c>
      <c r="E2483" s="851" t="s">
        <v>13203</v>
      </c>
      <c r="F2483" s="851"/>
      <c r="G2483" s="852" t="s">
        <v>23</v>
      </c>
      <c r="H2483" s="853">
        <v>1</v>
      </c>
      <c r="I2483" s="854">
        <v>9.36</v>
      </c>
      <c r="J2483" s="854">
        <v>9.36</v>
      </c>
    </row>
    <row r="2484" spans="1:10" ht="24" customHeight="1" x14ac:dyDescent="0.2">
      <c r="A2484" s="849" t="s">
        <v>13199</v>
      </c>
      <c r="B2484" s="850" t="s">
        <v>14087</v>
      </c>
      <c r="C2484" s="849" t="s">
        <v>7</v>
      </c>
      <c r="D2484" s="849" t="s">
        <v>6729</v>
      </c>
      <c r="E2484" s="851" t="s">
        <v>13201</v>
      </c>
      <c r="F2484" s="851"/>
      <c r="G2484" s="852" t="s">
        <v>23</v>
      </c>
      <c r="H2484" s="853">
        <v>1</v>
      </c>
      <c r="I2484" s="854">
        <v>0.8</v>
      </c>
      <c r="J2484" s="854">
        <v>0.8</v>
      </c>
    </row>
    <row r="2485" spans="1:10" ht="24" customHeight="1" x14ac:dyDescent="0.2">
      <c r="A2485" s="849" t="s">
        <v>13199</v>
      </c>
      <c r="B2485" s="850" t="s">
        <v>13205</v>
      </c>
      <c r="C2485" s="849" t="s">
        <v>7</v>
      </c>
      <c r="D2485" s="849" t="s">
        <v>6808</v>
      </c>
      <c r="E2485" s="851" t="s">
        <v>13206</v>
      </c>
      <c r="F2485" s="851"/>
      <c r="G2485" s="852" t="s">
        <v>23</v>
      </c>
      <c r="H2485" s="853">
        <v>1</v>
      </c>
      <c r="I2485" s="854">
        <v>0.55000000000000004</v>
      </c>
      <c r="J2485" s="854">
        <v>0.55000000000000004</v>
      </c>
    </row>
    <row r="2486" spans="1:10" ht="24" customHeight="1" x14ac:dyDescent="0.2">
      <c r="A2486" s="849" t="s">
        <v>13199</v>
      </c>
      <c r="B2486" s="850" t="s">
        <v>14088</v>
      </c>
      <c r="C2486" s="849" t="s">
        <v>7</v>
      </c>
      <c r="D2486" s="849" t="s">
        <v>6842</v>
      </c>
      <c r="E2486" s="851" t="s">
        <v>13201</v>
      </c>
      <c r="F2486" s="851"/>
      <c r="G2486" s="852" t="s">
        <v>23</v>
      </c>
      <c r="H2486" s="853">
        <v>1</v>
      </c>
      <c r="I2486" s="854">
        <v>0.28000000000000003</v>
      </c>
      <c r="J2486" s="854">
        <v>0.28000000000000003</v>
      </c>
    </row>
    <row r="2487" spans="1:10" ht="24" customHeight="1" x14ac:dyDescent="0.2">
      <c r="A2487" s="849" t="s">
        <v>13199</v>
      </c>
      <c r="B2487" s="850" t="s">
        <v>13207</v>
      </c>
      <c r="C2487" s="849" t="s">
        <v>7</v>
      </c>
      <c r="D2487" s="849" t="s">
        <v>8485</v>
      </c>
      <c r="E2487" s="851" t="s">
        <v>13208</v>
      </c>
      <c r="F2487" s="851"/>
      <c r="G2487" s="852" t="s">
        <v>23</v>
      </c>
      <c r="H2487" s="853">
        <v>1</v>
      </c>
      <c r="I2487" s="854">
        <v>0.06</v>
      </c>
      <c r="J2487" s="854">
        <v>0.06</v>
      </c>
    </row>
    <row r="2488" spans="1:10" ht="24" customHeight="1" x14ac:dyDescent="0.2">
      <c r="A2488" s="849" t="s">
        <v>13199</v>
      </c>
      <c r="B2488" s="850" t="s">
        <v>13229</v>
      </c>
      <c r="C2488" s="849" t="s">
        <v>7</v>
      </c>
      <c r="D2488" s="849" t="s">
        <v>9025</v>
      </c>
      <c r="E2488" s="851" t="s">
        <v>13230</v>
      </c>
      <c r="F2488" s="851"/>
      <c r="G2488" s="852" t="s">
        <v>23</v>
      </c>
      <c r="H2488" s="853">
        <v>1</v>
      </c>
      <c r="I2488" s="854">
        <v>0.71</v>
      </c>
      <c r="J2488" s="854">
        <v>0.71</v>
      </c>
    </row>
    <row r="2489" spans="1:10" ht="25.5" x14ac:dyDescent="0.2">
      <c r="A2489" s="855"/>
      <c r="B2489" s="855"/>
      <c r="C2489" s="855"/>
      <c r="D2489" s="855"/>
      <c r="E2489" s="855" t="s">
        <v>13209</v>
      </c>
      <c r="F2489" s="856">
        <v>5.15</v>
      </c>
      <c r="G2489" s="855" t="s">
        <v>13210</v>
      </c>
      <c r="H2489" s="856">
        <v>4.33</v>
      </c>
      <c r="I2489" s="855" t="s">
        <v>13211</v>
      </c>
      <c r="J2489" s="856">
        <v>9.48</v>
      </c>
    </row>
    <row r="2490" spans="1:10" ht="13.5" thickBot="1" x14ac:dyDescent="0.25">
      <c r="A2490" s="855"/>
      <c r="B2490" s="855"/>
      <c r="C2490" s="855"/>
      <c r="D2490" s="855"/>
      <c r="E2490" s="855" t="s">
        <v>13212</v>
      </c>
      <c r="F2490" s="856">
        <v>3.6260159999999999</v>
      </c>
      <c r="G2490" s="855"/>
      <c r="H2490" s="857" t="s">
        <v>13213</v>
      </c>
      <c r="I2490" s="857"/>
      <c r="J2490" s="856">
        <v>16.47</v>
      </c>
    </row>
    <row r="2491" spans="1:10" ht="0.95" customHeight="1" thickTop="1" x14ac:dyDescent="0.2">
      <c r="A2491" s="858"/>
      <c r="B2491" s="858"/>
      <c r="C2491" s="858"/>
      <c r="D2491" s="858"/>
      <c r="E2491" s="858"/>
      <c r="F2491" s="858"/>
      <c r="G2491" s="858"/>
      <c r="H2491" s="858"/>
      <c r="I2491" s="858"/>
      <c r="J2491" s="858"/>
    </row>
    <row r="2492" spans="1:10" ht="18" customHeight="1" x14ac:dyDescent="0.2">
      <c r="A2492" s="833" t="s">
        <v>13973</v>
      </c>
      <c r="B2492" s="834" t="s">
        <v>13186</v>
      </c>
      <c r="C2492" s="833" t="s">
        <v>13187</v>
      </c>
      <c r="D2492" s="833" t="s">
        <v>13188</v>
      </c>
      <c r="E2492" s="835" t="s">
        <v>13189</v>
      </c>
      <c r="F2492" s="835"/>
      <c r="G2492" s="836" t="s">
        <v>13190</v>
      </c>
      <c r="H2492" s="834" t="s">
        <v>13191</v>
      </c>
      <c r="I2492" s="834" t="s">
        <v>13192</v>
      </c>
      <c r="J2492" s="834" t="s">
        <v>13193</v>
      </c>
    </row>
    <row r="2493" spans="1:10" ht="24" customHeight="1" x14ac:dyDescent="0.2">
      <c r="A2493" s="837" t="s">
        <v>13194</v>
      </c>
      <c r="B2493" s="838" t="s">
        <v>13307</v>
      </c>
      <c r="C2493" s="837" t="s">
        <v>7</v>
      </c>
      <c r="D2493" s="837" t="s">
        <v>168</v>
      </c>
      <c r="E2493" s="839" t="s">
        <v>13196</v>
      </c>
      <c r="F2493" s="839"/>
      <c r="G2493" s="840" t="s">
        <v>23</v>
      </c>
      <c r="H2493" s="841">
        <v>1</v>
      </c>
      <c r="I2493" s="842">
        <v>12.78</v>
      </c>
      <c r="J2493" s="842">
        <v>12.78</v>
      </c>
    </row>
    <row r="2494" spans="1:10" ht="24" customHeight="1" x14ac:dyDescent="0.2">
      <c r="A2494" s="843" t="s">
        <v>13197</v>
      </c>
      <c r="B2494" s="844" t="s">
        <v>14089</v>
      </c>
      <c r="C2494" s="843" t="s">
        <v>7</v>
      </c>
      <c r="D2494" s="843" t="s">
        <v>3020</v>
      </c>
      <c r="E2494" s="845" t="s">
        <v>13196</v>
      </c>
      <c r="F2494" s="845"/>
      <c r="G2494" s="846" t="s">
        <v>23</v>
      </c>
      <c r="H2494" s="847">
        <v>1</v>
      </c>
      <c r="I2494" s="848">
        <v>7.0000000000000007E-2</v>
      </c>
      <c r="J2494" s="848">
        <v>7.0000000000000007E-2</v>
      </c>
    </row>
    <row r="2495" spans="1:10" ht="24" customHeight="1" x14ac:dyDescent="0.2">
      <c r="A2495" s="849" t="s">
        <v>13199</v>
      </c>
      <c r="B2495" s="850" t="s">
        <v>14090</v>
      </c>
      <c r="C2495" s="849" t="s">
        <v>7</v>
      </c>
      <c r="D2495" s="849" t="s">
        <v>5079</v>
      </c>
      <c r="E2495" s="851" t="s">
        <v>13203</v>
      </c>
      <c r="F2495" s="851"/>
      <c r="G2495" s="852" t="s">
        <v>23</v>
      </c>
      <c r="H2495" s="853">
        <v>1</v>
      </c>
      <c r="I2495" s="854">
        <v>8.9</v>
      </c>
      <c r="J2495" s="854">
        <v>8.9</v>
      </c>
    </row>
    <row r="2496" spans="1:10" ht="24" customHeight="1" x14ac:dyDescent="0.2">
      <c r="A2496" s="849" t="s">
        <v>13199</v>
      </c>
      <c r="B2496" s="850" t="s">
        <v>13226</v>
      </c>
      <c r="C2496" s="849" t="s">
        <v>7</v>
      </c>
      <c r="D2496" s="849" t="s">
        <v>5105</v>
      </c>
      <c r="E2496" s="851" t="s">
        <v>13206</v>
      </c>
      <c r="F2496" s="851"/>
      <c r="G2496" s="852" t="s">
        <v>23</v>
      </c>
      <c r="H2496" s="853">
        <v>1</v>
      </c>
      <c r="I2496" s="854">
        <v>0.96</v>
      </c>
      <c r="J2496" s="854">
        <v>0.96</v>
      </c>
    </row>
    <row r="2497" spans="1:10" ht="24" customHeight="1" x14ac:dyDescent="0.2">
      <c r="A2497" s="849" t="s">
        <v>13199</v>
      </c>
      <c r="B2497" s="850" t="s">
        <v>13970</v>
      </c>
      <c r="C2497" s="849" t="s">
        <v>7</v>
      </c>
      <c r="D2497" s="849" t="s">
        <v>6849</v>
      </c>
      <c r="E2497" s="851" t="s">
        <v>13201</v>
      </c>
      <c r="F2497" s="851"/>
      <c r="G2497" s="852" t="s">
        <v>23</v>
      </c>
      <c r="H2497" s="853">
        <v>1</v>
      </c>
      <c r="I2497" s="854">
        <v>0.57999999999999996</v>
      </c>
      <c r="J2497" s="854">
        <v>0.57999999999999996</v>
      </c>
    </row>
    <row r="2498" spans="1:10" ht="24" customHeight="1" x14ac:dyDescent="0.2">
      <c r="A2498" s="849" t="s">
        <v>13199</v>
      </c>
      <c r="B2498" s="850" t="s">
        <v>13205</v>
      </c>
      <c r="C2498" s="849" t="s">
        <v>7</v>
      </c>
      <c r="D2498" s="849" t="s">
        <v>6808</v>
      </c>
      <c r="E2498" s="851" t="s">
        <v>13206</v>
      </c>
      <c r="F2498" s="851"/>
      <c r="G2498" s="852" t="s">
        <v>23</v>
      </c>
      <c r="H2498" s="853">
        <v>1</v>
      </c>
      <c r="I2498" s="854">
        <v>0.55000000000000004</v>
      </c>
      <c r="J2498" s="854">
        <v>0.55000000000000004</v>
      </c>
    </row>
    <row r="2499" spans="1:10" ht="24" customHeight="1" x14ac:dyDescent="0.2">
      <c r="A2499" s="849" t="s">
        <v>13199</v>
      </c>
      <c r="B2499" s="850" t="s">
        <v>13971</v>
      </c>
      <c r="C2499" s="849" t="s">
        <v>7</v>
      </c>
      <c r="D2499" s="849" t="s">
        <v>6736</v>
      </c>
      <c r="E2499" s="851" t="s">
        <v>13201</v>
      </c>
      <c r="F2499" s="851"/>
      <c r="G2499" s="852" t="s">
        <v>23</v>
      </c>
      <c r="H2499" s="853">
        <v>1</v>
      </c>
      <c r="I2499" s="854">
        <v>0.95</v>
      </c>
      <c r="J2499" s="854">
        <v>0.95</v>
      </c>
    </row>
    <row r="2500" spans="1:10" ht="24" customHeight="1" x14ac:dyDescent="0.2">
      <c r="A2500" s="849" t="s">
        <v>13199</v>
      </c>
      <c r="B2500" s="850" t="s">
        <v>13207</v>
      </c>
      <c r="C2500" s="849" t="s">
        <v>7</v>
      </c>
      <c r="D2500" s="849" t="s">
        <v>8485</v>
      </c>
      <c r="E2500" s="851" t="s">
        <v>13208</v>
      </c>
      <c r="F2500" s="851"/>
      <c r="G2500" s="852" t="s">
        <v>23</v>
      </c>
      <c r="H2500" s="853">
        <v>1</v>
      </c>
      <c r="I2500" s="854">
        <v>0.06</v>
      </c>
      <c r="J2500" s="854">
        <v>0.06</v>
      </c>
    </row>
    <row r="2501" spans="1:10" ht="24" customHeight="1" x14ac:dyDescent="0.2">
      <c r="A2501" s="849" t="s">
        <v>13199</v>
      </c>
      <c r="B2501" s="850" t="s">
        <v>13229</v>
      </c>
      <c r="C2501" s="849" t="s">
        <v>7</v>
      </c>
      <c r="D2501" s="849" t="s">
        <v>9025</v>
      </c>
      <c r="E2501" s="851" t="s">
        <v>13230</v>
      </c>
      <c r="F2501" s="851"/>
      <c r="G2501" s="852" t="s">
        <v>23</v>
      </c>
      <c r="H2501" s="853">
        <v>1</v>
      </c>
      <c r="I2501" s="854">
        <v>0.71</v>
      </c>
      <c r="J2501" s="854">
        <v>0.71</v>
      </c>
    </row>
    <row r="2502" spans="1:10" ht="25.5" x14ac:dyDescent="0.2">
      <c r="A2502" s="855"/>
      <c r="B2502" s="855"/>
      <c r="C2502" s="855"/>
      <c r="D2502" s="855"/>
      <c r="E2502" s="855" t="s">
        <v>13209</v>
      </c>
      <c r="F2502" s="856">
        <v>4.87</v>
      </c>
      <c r="G2502" s="855" t="s">
        <v>13210</v>
      </c>
      <c r="H2502" s="856">
        <v>4.0999999999999996</v>
      </c>
      <c r="I2502" s="855" t="s">
        <v>13211</v>
      </c>
      <c r="J2502" s="856">
        <v>8.9700000000000006</v>
      </c>
    </row>
    <row r="2503" spans="1:10" ht="13.5" thickBot="1" x14ac:dyDescent="0.25">
      <c r="A2503" s="855"/>
      <c r="B2503" s="855"/>
      <c r="C2503" s="855"/>
      <c r="D2503" s="855"/>
      <c r="E2503" s="855" t="s">
        <v>13212</v>
      </c>
      <c r="F2503" s="856">
        <v>3.6090719999999998</v>
      </c>
      <c r="G2503" s="855"/>
      <c r="H2503" s="857" t="s">
        <v>13213</v>
      </c>
      <c r="I2503" s="857"/>
      <c r="J2503" s="856">
        <v>16.39</v>
      </c>
    </row>
    <row r="2504" spans="1:10" ht="0.95" customHeight="1" thickTop="1" x14ac:dyDescent="0.2">
      <c r="A2504" s="858"/>
      <c r="B2504" s="858"/>
      <c r="C2504" s="858"/>
      <c r="D2504" s="858"/>
      <c r="E2504" s="858"/>
      <c r="F2504" s="858"/>
      <c r="G2504" s="858"/>
      <c r="H2504" s="858"/>
      <c r="I2504" s="858"/>
      <c r="J2504" s="858"/>
    </row>
    <row r="2505" spans="1:10" ht="18" customHeight="1" x14ac:dyDescent="0.2">
      <c r="A2505" s="833" t="s">
        <v>13973</v>
      </c>
      <c r="B2505" s="834" t="s">
        <v>13186</v>
      </c>
      <c r="C2505" s="833" t="s">
        <v>13187</v>
      </c>
      <c r="D2505" s="833" t="s">
        <v>13188</v>
      </c>
      <c r="E2505" s="835" t="s">
        <v>13189</v>
      </c>
      <c r="F2505" s="835"/>
      <c r="G2505" s="836" t="s">
        <v>13190</v>
      </c>
      <c r="H2505" s="834" t="s">
        <v>13191</v>
      </c>
      <c r="I2505" s="834" t="s">
        <v>13192</v>
      </c>
      <c r="J2505" s="834" t="s">
        <v>13193</v>
      </c>
    </row>
    <row r="2506" spans="1:10" ht="24" customHeight="1" x14ac:dyDescent="0.2">
      <c r="A2506" s="837" t="s">
        <v>13194</v>
      </c>
      <c r="B2506" s="838" t="s">
        <v>13317</v>
      </c>
      <c r="C2506" s="837" t="s">
        <v>7</v>
      </c>
      <c r="D2506" s="837" t="s">
        <v>51</v>
      </c>
      <c r="E2506" s="839" t="s">
        <v>13196</v>
      </c>
      <c r="F2506" s="839"/>
      <c r="G2506" s="840" t="s">
        <v>23</v>
      </c>
      <c r="H2506" s="841">
        <v>1</v>
      </c>
      <c r="I2506" s="842">
        <v>13.88</v>
      </c>
      <c r="J2506" s="842">
        <v>13.88</v>
      </c>
    </row>
    <row r="2507" spans="1:10" ht="24" customHeight="1" x14ac:dyDescent="0.2">
      <c r="A2507" s="843" t="s">
        <v>13197</v>
      </c>
      <c r="B2507" s="844" t="s">
        <v>14091</v>
      </c>
      <c r="C2507" s="843" t="s">
        <v>7</v>
      </c>
      <c r="D2507" s="843" t="s">
        <v>3021</v>
      </c>
      <c r="E2507" s="845" t="s">
        <v>13196</v>
      </c>
      <c r="F2507" s="845"/>
      <c r="G2507" s="846" t="s">
        <v>23</v>
      </c>
      <c r="H2507" s="847">
        <v>1</v>
      </c>
      <c r="I2507" s="848">
        <v>0.11</v>
      </c>
      <c r="J2507" s="848">
        <v>0.11</v>
      </c>
    </row>
    <row r="2508" spans="1:10" ht="24" customHeight="1" x14ac:dyDescent="0.2">
      <c r="A2508" s="849" t="s">
        <v>13199</v>
      </c>
      <c r="B2508" s="850" t="s">
        <v>13226</v>
      </c>
      <c r="C2508" s="849" t="s">
        <v>7</v>
      </c>
      <c r="D2508" s="849" t="s">
        <v>5105</v>
      </c>
      <c r="E2508" s="851" t="s">
        <v>13206</v>
      </c>
      <c r="F2508" s="851"/>
      <c r="G2508" s="852" t="s">
        <v>23</v>
      </c>
      <c r="H2508" s="853">
        <v>1</v>
      </c>
      <c r="I2508" s="854">
        <v>0.96</v>
      </c>
      <c r="J2508" s="854">
        <v>0.96</v>
      </c>
    </row>
    <row r="2509" spans="1:10" ht="24" customHeight="1" x14ac:dyDescent="0.2">
      <c r="A2509" s="849" t="s">
        <v>13199</v>
      </c>
      <c r="B2509" s="850" t="s">
        <v>14092</v>
      </c>
      <c r="C2509" s="849" t="s">
        <v>7</v>
      </c>
      <c r="D2509" s="849" t="s">
        <v>5830</v>
      </c>
      <c r="E2509" s="851" t="s">
        <v>13203</v>
      </c>
      <c r="F2509" s="851"/>
      <c r="G2509" s="852" t="s">
        <v>23</v>
      </c>
      <c r="H2509" s="853">
        <v>1</v>
      </c>
      <c r="I2509" s="854">
        <v>10.06</v>
      </c>
      <c r="J2509" s="854">
        <v>10.06</v>
      </c>
    </row>
    <row r="2510" spans="1:10" ht="24" customHeight="1" x14ac:dyDescent="0.2">
      <c r="A2510" s="849" t="s">
        <v>13199</v>
      </c>
      <c r="B2510" s="850" t="s">
        <v>14093</v>
      </c>
      <c r="C2510" s="849" t="s">
        <v>7</v>
      </c>
      <c r="D2510" s="849" t="s">
        <v>6725</v>
      </c>
      <c r="E2510" s="851" t="s">
        <v>13201</v>
      </c>
      <c r="F2510" s="851"/>
      <c r="G2510" s="852" t="s">
        <v>23</v>
      </c>
      <c r="H2510" s="853">
        <v>1</v>
      </c>
      <c r="I2510" s="854">
        <v>1.05</v>
      </c>
      <c r="J2510" s="854">
        <v>1.05</v>
      </c>
    </row>
    <row r="2511" spans="1:10" ht="24" customHeight="1" x14ac:dyDescent="0.2">
      <c r="A2511" s="849" t="s">
        <v>13199</v>
      </c>
      <c r="B2511" s="850" t="s">
        <v>14094</v>
      </c>
      <c r="C2511" s="849" t="s">
        <v>7</v>
      </c>
      <c r="D2511" s="849" t="s">
        <v>6838</v>
      </c>
      <c r="E2511" s="851" t="s">
        <v>13201</v>
      </c>
      <c r="F2511" s="851"/>
      <c r="G2511" s="852" t="s">
        <v>23</v>
      </c>
      <c r="H2511" s="853">
        <v>1</v>
      </c>
      <c r="I2511" s="854">
        <v>0.38</v>
      </c>
      <c r="J2511" s="854">
        <v>0.38</v>
      </c>
    </row>
    <row r="2512" spans="1:10" ht="24" customHeight="1" x14ac:dyDescent="0.2">
      <c r="A2512" s="849" t="s">
        <v>13199</v>
      </c>
      <c r="B2512" s="850" t="s">
        <v>13205</v>
      </c>
      <c r="C2512" s="849" t="s">
        <v>7</v>
      </c>
      <c r="D2512" s="849" t="s">
        <v>6808</v>
      </c>
      <c r="E2512" s="851" t="s">
        <v>13206</v>
      </c>
      <c r="F2512" s="851"/>
      <c r="G2512" s="852" t="s">
        <v>23</v>
      </c>
      <c r="H2512" s="853">
        <v>1</v>
      </c>
      <c r="I2512" s="854">
        <v>0.55000000000000004</v>
      </c>
      <c r="J2512" s="854">
        <v>0.55000000000000004</v>
      </c>
    </row>
    <row r="2513" spans="1:10" ht="24" customHeight="1" x14ac:dyDescent="0.2">
      <c r="A2513" s="849" t="s">
        <v>13199</v>
      </c>
      <c r="B2513" s="850" t="s">
        <v>13207</v>
      </c>
      <c r="C2513" s="849" t="s">
        <v>7</v>
      </c>
      <c r="D2513" s="849" t="s">
        <v>8485</v>
      </c>
      <c r="E2513" s="851" t="s">
        <v>13208</v>
      </c>
      <c r="F2513" s="851"/>
      <c r="G2513" s="852" t="s">
        <v>23</v>
      </c>
      <c r="H2513" s="853">
        <v>1</v>
      </c>
      <c r="I2513" s="854">
        <v>0.06</v>
      </c>
      <c r="J2513" s="854">
        <v>0.06</v>
      </c>
    </row>
    <row r="2514" spans="1:10" ht="24" customHeight="1" x14ac:dyDescent="0.2">
      <c r="A2514" s="849" t="s">
        <v>13199</v>
      </c>
      <c r="B2514" s="850" t="s">
        <v>13229</v>
      </c>
      <c r="C2514" s="849" t="s">
        <v>7</v>
      </c>
      <c r="D2514" s="849" t="s">
        <v>9025</v>
      </c>
      <c r="E2514" s="851" t="s">
        <v>13230</v>
      </c>
      <c r="F2514" s="851"/>
      <c r="G2514" s="852" t="s">
        <v>23</v>
      </c>
      <c r="H2514" s="853">
        <v>1</v>
      </c>
      <c r="I2514" s="854">
        <v>0.71</v>
      </c>
      <c r="J2514" s="854">
        <v>0.71</v>
      </c>
    </row>
    <row r="2515" spans="1:10" ht="25.5" x14ac:dyDescent="0.2">
      <c r="A2515" s="855"/>
      <c r="B2515" s="855"/>
      <c r="C2515" s="855"/>
      <c r="D2515" s="855"/>
      <c r="E2515" s="855" t="s">
        <v>13209</v>
      </c>
      <c r="F2515" s="856">
        <v>5.53</v>
      </c>
      <c r="G2515" s="855" t="s">
        <v>13210</v>
      </c>
      <c r="H2515" s="856">
        <v>4.6399999999999997</v>
      </c>
      <c r="I2515" s="855" t="s">
        <v>13211</v>
      </c>
      <c r="J2515" s="856">
        <v>10.17</v>
      </c>
    </row>
    <row r="2516" spans="1:10" ht="13.5" thickBot="1" x14ac:dyDescent="0.25">
      <c r="A2516" s="855"/>
      <c r="B2516" s="855"/>
      <c r="C2516" s="855"/>
      <c r="D2516" s="855"/>
      <c r="E2516" s="855" t="s">
        <v>13212</v>
      </c>
      <c r="F2516" s="856">
        <v>3.9197120000000001</v>
      </c>
      <c r="G2516" s="855"/>
      <c r="H2516" s="857" t="s">
        <v>13213</v>
      </c>
      <c r="I2516" s="857"/>
      <c r="J2516" s="856">
        <v>17.8</v>
      </c>
    </row>
    <row r="2517" spans="1:10" ht="0.95" customHeight="1" thickTop="1" x14ac:dyDescent="0.2">
      <c r="A2517" s="858"/>
      <c r="B2517" s="858"/>
      <c r="C2517" s="858"/>
      <c r="D2517" s="858"/>
      <c r="E2517" s="858"/>
      <c r="F2517" s="858"/>
      <c r="G2517" s="858"/>
      <c r="H2517" s="858"/>
      <c r="I2517" s="858"/>
      <c r="J2517" s="858"/>
    </row>
    <row r="2518" spans="1:10" ht="18" customHeight="1" x14ac:dyDescent="0.2">
      <c r="A2518" s="833" t="s">
        <v>13973</v>
      </c>
      <c r="B2518" s="834" t="s">
        <v>13186</v>
      </c>
      <c r="C2518" s="833" t="s">
        <v>13187</v>
      </c>
      <c r="D2518" s="833" t="s">
        <v>13188</v>
      </c>
      <c r="E2518" s="835" t="s">
        <v>13189</v>
      </c>
      <c r="F2518" s="835"/>
      <c r="G2518" s="836" t="s">
        <v>13190</v>
      </c>
      <c r="H2518" s="834" t="s">
        <v>13191</v>
      </c>
      <c r="I2518" s="834" t="s">
        <v>13192</v>
      </c>
      <c r="J2518" s="834" t="s">
        <v>13193</v>
      </c>
    </row>
    <row r="2519" spans="1:10" ht="24" customHeight="1" x14ac:dyDescent="0.2">
      <c r="A2519" s="837" t="s">
        <v>13194</v>
      </c>
      <c r="B2519" s="838" t="s">
        <v>13737</v>
      </c>
      <c r="C2519" s="837" t="s">
        <v>7</v>
      </c>
      <c r="D2519" s="837" t="s">
        <v>60</v>
      </c>
      <c r="E2519" s="839" t="s">
        <v>13196</v>
      </c>
      <c r="F2519" s="839"/>
      <c r="G2519" s="840" t="s">
        <v>23</v>
      </c>
      <c r="H2519" s="841">
        <v>1</v>
      </c>
      <c r="I2519" s="842">
        <v>13.34</v>
      </c>
      <c r="J2519" s="842">
        <v>13.34</v>
      </c>
    </row>
    <row r="2520" spans="1:10" ht="24" customHeight="1" x14ac:dyDescent="0.2">
      <c r="A2520" s="843" t="s">
        <v>13197</v>
      </c>
      <c r="B2520" s="844" t="s">
        <v>14095</v>
      </c>
      <c r="C2520" s="843" t="s">
        <v>7</v>
      </c>
      <c r="D2520" s="843" t="s">
        <v>3027</v>
      </c>
      <c r="E2520" s="845" t="s">
        <v>13196</v>
      </c>
      <c r="F2520" s="845"/>
      <c r="G2520" s="846" t="s">
        <v>23</v>
      </c>
      <c r="H2520" s="847">
        <v>1</v>
      </c>
      <c r="I2520" s="848">
        <v>0.25</v>
      </c>
      <c r="J2520" s="848">
        <v>0.25</v>
      </c>
    </row>
    <row r="2521" spans="1:10" ht="24" customHeight="1" x14ac:dyDescent="0.2">
      <c r="A2521" s="849" t="s">
        <v>13199</v>
      </c>
      <c r="B2521" s="850" t="s">
        <v>14096</v>
      </c>
      <c r="C2521" s="849" t="s">
        <v>7</v>
      </c>
      <c r="D2521" s="849" t="s">
        <v>5081</v>
      </c>
      <c r="E2521" s="851" t="s">
        <v>13203</v>
      </c>
      <c r="F2521" s="851"/>
      <c r="G2521" s="852" t="s">
        <v>23</v>
      </c>
      <c r="H2521" s="853">
        <v>1</v>
      </c>
      <c r="I2521" s="854">
        <v>9.2799999999999994</v>
      </c>
      <c r="J2521" s="854">
        <v>9.2799999999999994</v>
      </c>
    </row>
    <row r="2522" spans="1:10" ht="24" customHeight="1" x14ac:dyDescent="0.2">
      <c r="A2522" s="849" t="s">
        <v>13199</v>
      </c>
      <c r="B2522" s="850" t="s">
        <v>13226</v>
      </c>
      <c r="C2522" s="849" t="s">
        <v>7</v>
      </c>
      <c r="D2522" s="849" t="s">
        <v>5105</v>
      </c>
      <c r="E2522" s="851" t="s">
        <v>13206</v>
      </c>
      <c r="F2522" s="851"/>
      <c r="G2522" s="852" t="s">
        <v>23</v>
      </c>
      <c r="H2522" s="853">
        <v>1</v>
      </c>
      <c r="I2522" s="854">
        <v>0.96</v>
      </c>
      <c r="J2522" s="854">
        <v>0.96</v>
      </c>
    </row>
    <row r="2523" spans="1:10" ht="24" customHeight="1" x14ac:dyDescent="0.2">
      <c r="A2523" s="849" t="s">
        <v>13199</v>
      </c>
      <c r="B2523" s="850" t="s">
        <v>14097</v>
      </c>
      <c r="C2523" s="849" t="s">
        <v>7</v>
      </c>
      <c r="D2523" s="849" t="s">
        <v>6727</v>
      </c>
      <c r="E2523" s="851" t="s">
        <v>13201</v>
      </c>
      <c r="F2523" s="851"/>
      <c r="G2523" s="852" t="s">
        <v>23</v>
      </c>
      <c r="H2523" s="853">
        <v>1</v>
      </c>
      <c r="I2523" s="854">
        <v>0.91</v>
      </c>
      <c r="J2523" s="854">
        <v>0.91</v>
      </c>
    </row>
    <row r="2524" spans="1:10" ht="24" customHeight="1" x14ac:dyDescent="0.2">
      <c r="A2524" s="849" t="s">
        <v>13199</v>
      </c>
      <c r="B2524" s="850" t="s">
        <v>14098</v>
      </c>
      <c r="C2524" s="849" t="s">
        <v>7</v>
      </c>
      <c r="D2524" s="849" t="s">
        <v>6840</v>
      </c>
      <c r="E2524" s="851" t="s">
        <v>13201</v>
      </c>
      <c r="F2524" s="851"/>
      <c r="G2524" s="852" t="s">
        <v>23</v>
      </c>
      <c r="H2524" s="853">
        <v>1</v>
      </c>
      <c r="I2524" s="854">
        <v>0.62</v>
      </c>
      <c r="J2524" s="854">
        <v>0.62</v>
      </c>
    </row>
    <row r="2525" spans="1:10" ht="24" customHeight="1" x14ac:dyDescent="0.2">
      <c r="A2525" s="849" t="s">
        <v>13199</v>
      </c>
      <c r="B2525" s="850" t="s">
        <v>13205</v>
      </c>
      <c r="C2525" s="849" t="s">
        <v>7</v>
      </c>
      <c r="D2525" s="849" t="s">
        <v>6808</v>
      </c>
      <c r="E2525" s="851" t="s">
        <v>13206</v>
      </c>
      <c r="F2525" s="851"/>
      <c r="G2525" s="852" t="s">
        <v>23</v>
      </c>
      <c r="H2525" s="853">
        <v>1</v>
      </c>
      <c r="I2525" s="854">
        <v>0.55000000000000004</v>
      </c>
      <c r="J2525" s="854">
        <v>0.55000000000000004</v>
      </c>
    </row>
    <row r="2526" spans="1:10" ht="24" customHeight="1" x14ac:dyDescent="0.2">
      <c r="A2526" s="849" t="s">
        <v>13199</v>
      </c>
      <c r="B2526" s="850" t="s">
        <v>13207</v>
      </c>
      <c r="C2526" s="849" t="s">
        <v>7</v>
      </c>
      <c r="D2526" s="849" t="s">
        <v>8485</v>
      </c>
      <c r="E2526" s="851" t="s">
        <v>13208</v>
      </c>
      <c r="F2526" s="851"/>
      <c r="G2526" s="852" t="s">
        <v>23</v>
      </c>
      <c r="H2526" s="853">
        <v>1</v>
      </c>
      <c r="I2526" s="854">
        <v>0.06</v>
      </c>
      <c r="J2526" s="854">
        <v>0.06</v>
      </c>
    </row>
    <row r="2527" spans="1:10" ht="24" customHeight="1" x14ac:dyDescent="0.2">
      <c r="A2527" s="849" t="s">
        <v>13199</v>
      </c>
      <c r="B2527" s="850" t="s">
        <v>13229</v>
      </c>
      <c r="C2527" s="849" t="s">
        <v>7</v>
      </c>
      <c r="D2527" s="849" t="s">
        <v>9025</v>
      </c>
      <c r="E2527" s="851" t="s">
        <v>13230</v>
      </c>
      <c r="F2527" s="851"/>
      <c r="G2527" s="852" t="s">
        <v>23</v>
      </c>
      <c r="H2527" s="853">
        <v>1</v>
      </c>
      <c r="I2527" s="854">
        <v>0.71</v>
      </c>
      <c r="J2527" s="854">
        <v>0.71</v>
      </c>
    </row>
    <row r="2528" spans="1:10" ht="25.5" x14ac:dyDescent="0.2">
      <c r="A2528" s="855"/>
      <c r="B2528" s="855"/>
      <c r="C2528" s="855"/>
      <c r="D2528" s="855"/>
      <c r="E2528" s="855" t="s">
        <v>13209</v>
      </c>
      <c r="F2528" s="856">
        <v>5.18</v>
      </c>
      <c r="G2528" s="855" t="s">
        <v>13210</v>
      </c>
      <c r="H2528" s="856">
        <v>4.3499999999999996</v>
      </c>
      <c r="I2528" s="855" t="s">
        <v>13211</v>
      </c>
      <c r="J2528" s="856">
        <v>9.5299999999999994</v>
      </c>
    </row>
    <row r="2529" spans="1:10" ht="13.5" thickBot="1" x14ac:dyDescent="0.25">
      <c r="A2529" s="855"/>
      <c r="B2529" s="855"/>
      <c r="C2529" s="855"/>
      <c r="D2529" s="855"/>
      <c r="E2529" s="855" t="s">
        <v>13212</v>
      </c>
      <c r="F2529" s="856">
        <v>3.7672159999999999</v>
      </c>
      <c r="G2529" s="855"/>
      <c r="H2529" s="857" t="s">
        <v>13213</v>
      </c>
      <c r="I2529" s="857"/>
      <c r="J2529" s="856">
        <v>17.11</v>
      </c>
    </row>
    <row r="2530" spans="1:10" ht="0.95" customHeight="1" thickTop="1" x14ac:dyDescent="0.2">
      <c r="A2530" s="858"/>
      <c r="B2530" s="858"/>
      <c r="C2530" s="858"/>
      <c r="D2530" s="858"/>
      <c r="E2530" s="858"/>
      <c r="F2530" s="858"/>
      <c r="G2530" s="858"/>
      <c r="H2530" s="858"/>
      <c r="I2530" s="858"/>
      <c r="J2530" s="858"/>
    </row>
    <row r="2531" spans="1:10" ht="18" customHeight="1" x14ac:dyDescent="0.2">
      <c r="A2531" s="833" t="s">
        <v>13973</v>
      </c>
      <c r="B2531" s="834" t="s">
        <v>13186</v>
      </c>
      <c r="C2531" s="833" t="s">
        <v>13187</v>
      </c>
      <c r="D2531" s="833" t="s">
        <v>13188</v>
      </c>
      <c r="E2531" s="835" t="s">
        <v>13189</v>
      </c>
      <c r="F2531" s="835"/>
      <c r="G2531" s="836" t="s">
        <v>13190</v>
      </c>
      <c r="H2531" s="834" t="s">
        <v>13191</v>
      </c>
      <c r="I2531" s="834" t="s">
        <v>13192</v>
      </c>
      <c r="J2531" s="834" t="s">
        <v>13193</v>
      </c>
    </row>
    <row r="2532" spans="1:10" ht="24" customHeight="1" x14ac:dyDescent="0.2">
      <c r="A2532" s="837" t="s">
        <v>13194</v>
      </c>
      <c r="B2532" s="838" t="s">
        <v>13318</v>
      </c>
      <c r="C2532" s="837" t="s">
        <v>7</v>
      </c>
      <c r="D2532" s="837" t="s">
        <v>52</v>
      </c>
      <c r="E2532" s="839" t="s">
        <v>13196</v>
      </c>
      <c r="F2532" s="839"/>
      <c r="G2532" s="840" t="s">
        <v>23</v>
      </c>
      <c r="H2532" s="841">
        <v>1</v>
      </c>
      <c r="I2532" s="842">
        <v>16.59</v>
      </c>
      <c r="J2532" s="842">
        <v>16.59</v>
      </c>
    </row>
    <row r="2533" spans="1:10" ht="24" customHeight="1" x14ac:dyDescent="0.2">
      <c r="A2533" s="843" t="s">
        <v>13197</v>
      </c>
      <c r="B2533" s="844" t="s">
        <v>14099</v>
      </c>
      <c r="C2533" s="843" t="s">
        <v>7</v>
      </c>
      <c r="D2533" s="843" t="s">
        <v>3041</v>
      </c>
      <c r="E2533" s="845" t="s">
        <v>13196</v>
      </c>
      <c r="F2533" s="845"/>
      <c r="G2533" s="846" t="s">
        <v>23</v>
      </c>
      <c r="H2533" s="847">
        <v>1</v>
      </c>
      <c r="I2533" s="848">
        <v>0.1</v>
      </c>
      <c r="J2533" s="848">
        <v>0.1</v>
      </c>
    </row>
    <row r="2534" spans="1:10" ht="24" customHeight="1" x14ac:dyDescent="0.2">
      <c r="A2534" s="849" t="s">
        <v>13199</v>
      </c>
      <c r="B2534" s="850" t="s">
        <v>13226</v>
      </c>
      <c r="C2534" s="849" t="s">
        <v>7</v>
      </c>
      <c r="D2534" s="849" t="s">
        <v>5105</v>
      </c>
      <c r="E2534" s="851" t="s">
        <v>13206</v>
      </c>
      <c r="F2534" s="851"/>
      <c r="G2534" s="852" t="s">
        <v>23</v>
      </c>
      <c r="H2534" s="853">
        <v>1</v>
      </c>
      <c r="I2534" s="854">
        <v>0.96</v>
      </c>
      <c r="J2534" s="854">
        <v>0.96</v>
      </c>
    </row>
    <row r="2535" spans="1:10" ht="24" customHeight="1" x14ac:dyDescent="0.2">
      <c r="A2535" s="849" t="s">
        <v>13199</v>
      </c>
      <c r="B2535" s="850" t="s">
        <v>14100</v>
      </c>
      <c r="C2535" s="849" t="s">
        <v>7</v>
      </c>
      <c r="D2535" s="849" t="s">
        <v>5834</v>
      </c>
      <c r="E2535" s="851" t="s">
        <v>13203</v>
      </c>
      <c r="F2535" s="851"/>
      <c r="G2535" s="852" t="s">
        <v>23</v>
      </c>
      <c r="H2535" s="853">
        <v>1</v>
      </c>
      <c r="I2535" s="854">
        <v>12.78</v>
      </c>
      <c r="J2535" s="854">
        <v>12.78</v>
      </c>
    </row>
    <row r="2536" spans="1:10" ht="24" customHeight="1" x14ac:dyDescent="0.2">
      <c r="A2536" s="849" t="s">
        <v>13199</v>
      </c>
      <c r="B2536" s="850" t="s">
        <v>14093</v>
      </c>
      <c r="C2536" s="849" t="s">
        <v>7</v>
      </c>
      <c r="D2536" s="849" t="s">
        <v>6725</v>
      </c>
      <c r="E2536" s="851" t="s">
        <v>13201</v>
      </c>
      <c r="F2536" s="851"/>
      <c r="G2536" s="852" t="s">
        <v>23</v>
      </c>
      <c r="H2536" s="853">
        <v>1</v>
      </c>
      <c r="I2536" s="854">
        <v>1.05</v>
      </c>
      <c r="J2536" s="854">
        <v>1.05</v>
      </c>
    </row>
    <row r="2537" spans="1:10" ht="24" customHeight="1" x14ac:dyDescent="0.2">
      <c r="A2537" s="849" t="s">
        <v>13199</v>
      </c>
      <c r="B2537" s="850" t="s">
        <v>14094</v>
      </c>
      <c r="C2537" s="849" t="s">
        <v>7</v>
      </c>
      <c r="D2537" s="849" t="s">
        <v>6838</v>
      </c>
      <c r="E2537" s="851" t="s">
        <v>13201</v>
      </c>
      <c r="F2537" s="851"/>
      <c r="G2537" s="852" t="s">
        <v>23</v>
      </c>
      <c r="H2537" s="853">
        <v>1</v>
      </c>
      <c r="I2537" s="854">
        <v>0.38</v>
      </c>
      <c r="J2537" s="854">
        <v>0.38</v>
      </c>
    </row>
    <row r="2538" spans="1:10" ht="24" customHeight="1" x14ac:dyDescent="0.2">
      <c r="A2538" s="849" t="s">
        <v>13199</v>
      </c>
      <c r="B2538" s="850" t="s">
        <v>13205</v>
      </c>
      <c r="C2538" s="849" t="s">
        <v>7</v>
      </c>
      <c r="D2538" s="849" t="s">
        <v>6808</v>
      </c>
      <c r="E2538" s="851" t="s">
        <v>13206</v>
      </c>
      <c r="F2538" s="851"/>
      <c r="G2538" s="852" t="s">
        <v>23</v>
      </c>
      <c r="H2538" s="853">
        <v>1</v>
      </c>
      <c r="I2538" s="854">
        <v>0.55000000000000004</v>
      </c>
      <c r="J2538" s="854">
        <v>0.55000000000000004</v>
      </c>
    </row>
    <row r="2539" spans="1:10" ht="24" customHeight="1" x14ac:dyDescent="0.2">
      <c r="A2539" s="849" t="s">
        <v>13199</v>
      </c>
      <c r="B2539" s="850" t="s">
        <v>13207</v>
      </c>
      <c r="C2539" s="849" t="s">
        <v>7</v>
      </c>
      <c r="D2539" s="849" t="s">
        <v>8485</v>
      </c>
      <c r="E2539" s="851" t="s">
        <v>13208</v>
      </c>
      <c r="F2539" s="851"/>
      <c r="G2539" s="852" t="s">
        <v>23</v>
      </c>
      <c r="H2539" s="853">
        <v>1</v>
      </c>
      <c r="I2539" s="854">
        <v>0.06</v>
      </c>
      <c r="J2539" s="854">
        <v>0.06</v>
      </c>
    </row>
    <row r="2540" spans="1:10" ht="24" customHeight="1" x14ac:dyDescent="0.2">
      <c r="A2540" s="849" t="s">
        <v>13199</v>
      </c>
      <c r="B2540" s="850" t="s">
        <v>13229</v>
      </c>
      <c r="C2540" s="849" t="s">
        <v>7</v>
      </c>
      <c r="D2540" s="849" t="s">
        <v>9025</v>
      </c>
      <c r="E2540" s="851" t="s">
        <v>13230</v>
      </c>
      <c r="F2540" s="851"/>
      <c r="G2540" s="852" t="s">
        <v>23</v>
      </c>
      <c r="H2540" s="853">
        <v>1</v>
      </c>
      <c r="I2540" s="854">
        <v>0.71</v>
      </c>
      <c r="J2540" s="854">
        <v>0.71</v>
      </c>
    </row>
    <row r="2541" spans="1:10" ht="25.5" x14ac:dyDescent="0.2">
      <c r="A2541" s="855"/>
      <c r="B2541" s="855"/>
      <c r="C2541" s="855"/>
      <c r="D2541" s="855"/>
      <c r="E2541" s="855" t="s">
        <v>13209</v>
      </c>
      <c r="F2541" s="856">
        <v>7</v>
      </c>
      <c r="G2541" s="855" t="s">
        <v>13210</v>
      </c>
      <c r="H2541" s="856">
        <v>5.88</v>
      </c>
      <c r="I2541" s="855" t="s">
        <v>13211</v>
      </c>
      <c r="J2541" s="856">
        <v>12.88</v>
      </c>
    </row>
    <row r="2542" spans="1:10" ht="13.5" thickBot="1" x14ac:dyDescent="0.25">
      <c r="A2542" s="855"/>
      <c r="B2542" s="855"/>
      <c r="C2542" s="855"/>
      <c r="D2542" s="855"/>
      <c r="E2542" s="855" t="s">
        <v>13212</v>
      </c>
      <c r="F2542" s="856">
        <v>4.6850160000000001</v>
      </c>
      <c r="G2542" s="855"/>
      <c r="H2542" s="857" t="s">
        <v>13213</v>
      </c>
      <c r="I2542" s="857"/>
      <c r="J2542" s="856">
        <v>21.28</v>
      </c>
    </row>
    <row r="2543" spans="1:10" ht="0.95" customHeight="1" thickTop="1" x14ac:dyDescent="0.2">
      <c r="A2543" s="858"/>
      <c r="B2543" s="858"/>
      <c r="C2543" s="858"/>
      <c r="D2543" s="858"/>
      <c r="E2543" s="858"/>
      <c r="F2543" s="858"/>
      <c r="G2543" s="858"/>
      <c r="H2543" s="858"/>
      <c r="I2543" s="858"/>
      <c r="J2543" s="858"/>
    </row>
    <row r="2544" spans="1:10" ht="18" customHeight="1" x14ac:dyDescent="0.2">
      <c r="A2544" s="833" t="s">
        <v>13973</v>
      </c>
      <c r="B2544" s="834" t="s">
        <v>13186</v>
      </c>
      <c r="C2544" s="833" t="s">
        <v>13187</v>
      </c>
      <c r="D2544" s="833" t="s">
        <v>13188</v>
      </c>
      <c r="E2544" s="835" t="s">
        <v>13189</v>
      </c>
      <c r="F2544" s="835"/>
      <c r="G2544" s="836" t="s">
        <v>13190</v>
      </c>
      <c r="H2544" s="834" t="s">
        <v>13191</v>
      </c>
      <c r="I2544" s="834" t="s">
        <v>13192</v>
      </c>
      <c r="J2544" s="834" t="s">
        <v>13193</v>
      </c>
    </row>
    <row r="2545" spans="1:10" ht="24" customHeight="1" x14ac:dyDescent="0.2">
      <c r="A2545" s="837" t="s">
        <v>13194</v>
      </c>
      <c r="B2545" s="838" t="s">
        <v>13334</v>
      </c>
      <c r="C2545" s="837" t="s">
        <v>7</v>
      </c>
      <c r="D2545" s="837" t="s">
        <v>188</v>
      </c>
      <c r="E2545" s="839" t="s">
        <v>13196</v>
      </c>
      <c r="F2545" s="839"/>
      <c r="G2545" s="840" t="s">
        <v>23</v>
      </c>
      <c r="H2545" s="841">
        <v>1</v>
      </c>
      <c r="I2545" s="842">
        <v>17.54</v>
      </c>
      <c r="J2545" s="842">
        <v>17.54</v>
      </c>
    </row>
    <row r="2546" spans="1:10" ht="24" customHeight="1" x14ac:dyDescent="0.2">
      <c r="A2546" s="843" t="s">
        <v>13197</v>
      </c>
      <c r="B2546" s="844" t="s">
        <v>14101</v>
      </c>
      <c r="C2546" s="843" t="s">
        <v>7</v>
      </c>
      <c r="D2546" s="843" t="s">
        <v>3048</v>
      </c>
      <c r="E2546" s="845" t="s">
        <v>13196</v>
      </c>
      <c r="F2546" s="845"/>
      <c r="G2546" s="846" t="s">
        <v>23</v>
      </c>
      <c r="H2546" s="847">
        <v>1</v>
      </c>
      <c r="I2546" s="848">
        <v>0.2</v>
      </c>
      <c r="J2546" s="848">
        <v>0.2</v>
      </c>
    </row>
    <row r="2547" spans="1:10" ht="24" customHeight="1" x14ac:dyDescent="0.2">
      <c r="A2547" s="849" t="s">
        <v>13199</v>
      </c>
      <c r="B2547" s="850" t="s">
        <v>13226</v>
      </c>
      <c r="C2547" s="849" t="s">
        <v>7</v>
      </c>
      <c r="D2547" s="849" t="s">
        <v>5105</v>
      </c>
      <c r="E2547" s="851" t="s">
        <v>13206</v>
      </c>
      <c r="F2547" s="851"/>
      <c r="G2547" s="852" t="s">
        <v>23</v>
      </c>
      <c r="H2547" s="853">
        <v>1</v>
      </c>
      <c r="I2547" s="854">
        <v>0.96</v>
      </c>
      <c r="J2547" s="854">
        <v>0.96</v>
      </c>
    </row>
    <row r="2548" spans="1:10" ht="24" customHeight="1" x14ac:dyDescent="0.2">
      <c r="A2548" s="849" t="s">
        <v>13199</v>
      </c>
      <c r="B2548" s="850" t="s">
        <v>13970</v>
      </c>
      <c r="C2548" s="849" t="s">
        <v>7</v>
      </c>
      <c r="D2548" s="849" t="s">
        <v>6849</v>
      </c>
      <c r="E2548" s="851" t="s">
        <v>13201</v>
      </c>
      <c r="F2548" s="851"/>
      <c r="G2548" s="852" t="s">
        <v>23</v>
      </c>
      <c r="H2548" s="853">
        <v>1</v>
      </c>
      <c r="I2548" s="854">
        <v>0.57999999999999996</v>
      </c>
      <c r="J2548" s="854">
        <v>0.57999999999999996</v>
      </c>
    </row>
    <row r="2549" spans="1:10" ht="24" customHeight="1" x14ac:dyDescent="0.2">
      <c r="A2549" s="849" t="s">
        <v>13199</v>
      </c>
      <c r="B2549" s="850" t="s">
        <v>13205</v>
      </c>
      <c r="C2549" s="849" t="s">
        <v>7</v>
      </c>
      <c r="D2549" s="849" t="s">
        <v>6808</v>
      </c>
      <c r="E2549" s="851" t="s">
        <v>13206</v>
      </c>
      <c r="F2549" s="851"/>
      <c r="G2549" s="852" t="s">
        <v>23</v>
      </c>
      <c r="H2549" s="853">
        <v>1</v>
      </c>
      <c r="I2549" s="854">
        <v>0.55000000000000004</v>
      </c>
      <c r="J2549" s="854">
        <v>0.55000000000000004</v>
      </c>
    </row>
    <row r="2550" spans="1:10" ht="24" customHeight="1" x14ac:dyDescent="0.2">
      <c r="A2550" s="849" t="s">
        <v>13199</v>
      </c>
      <c r="B2550" s="850" t="s">
        <v>13971</v>
      </c>
      <c r="C2550" s="849" t="s">
        <v>7</v>
      </c>
      <c r="D2550" s="849" t="s">
        <v>6736</v>
      </c>
      <c r="E2550" s="851" t="s">
        <v>13201</v>
      </c>
      <c r="F2550" s="851"/>
      <c r="G2550" s="852" t="s">
        <v>23</v>
      </c>
      <c r="H2550" s="853">
        <v>1</v>
      </c>
      <c r="I2550" s="854">
        <v>0.95</v>
      </c>
      <c r="J2550" s="854">
        <v>0.95</v>
      </c>
    </row>
    <row r="2551" spans="1:10" ht="24" customHeight="1" x14ac:dyDescent="0.2">
      <c r="A2551" s="849" t="s">
        <v>13199</v>
      </c>
      <c r="B2551" s="850" t="s">
        <v>14102</v>
      </c>
      <c r="C2551" s="849" t="s">
        <v>7</v>
      </c>
      <c r="D2551" s="849" t="s">
        <v>7080</v>
      </c>
      <c r="E2551" s="851" t="s">
        <v>13203</v>
      </c>
      <c r="F2551" s="851"/>
      <c r="G2551" s="852" t="s">
        <v>23</v>
      </c>
      <c r="H2551" s="853">
        <v>1</v>
      </c>
      <c r="I2551" s="854">
        <v>13.53</v>
      </c>
      <c r="J2551" s="854">
        <v>13.53</v>
      </c>
    </row>
    <row r="2552" spans="1:10" ht="24" customHeight="1" x14ac:dyDescent="0.2">
      <c r="A2552" s="849" t="s">
        <v>13199</v>
      </c>
      <c r="B2552" s="850" t="s">
        <v>13207</v>
      </c>
      <c r="C2552" s="849" t="s">
        <v>7</v>
      </c>
      <c r="D2552" s="849" t="s">
        <v>8485</v>
      </c>
      <c r="E2552" s="851" t="s">
        <v>13208</v>
      </c>
      <c r="F2552" s="851"/>
      <c r="G2552" s="852" t="s">
        <v>23</v>
      </c>
      <c r="H2552" s="853">
        <v>1</v>
      </c>
      <c r="I2552" s="854">
        <v>0.06</v>
      </c>
      <c r="J2552" s="854">
        <v>0.06</v>
      </c>
    </row>
    <row r="2553" spans="1:10" ht="24" customHeight="1" x14ac:dyDescent="0.2">
      <c r="A2553" s="849" t="s">
        <v>13199</v>
      </c>
      <c r="B2553" s="850" t="s">
        <v>13229</v>
      </c>
      <c r="C2553" s="849" t="s">
        <v>7</v>
      </c>
      <c r="D2553" s="849" t="s">
        <v>9025</v>
      </c>
      <c r="E2553" s="851" t="s">
        <v>13230</v>
      </c>
      <c r="F2553" s="851"/>
      <c r="G2553" s="852" t="s">
        <v>23</v>
      </c>
      <c r="H2553" s="853">
        <v>1</v>
      </c>
      <c r="I2553" s="854">
        <v>0.71</v>
      </c>
      <c r="J2553" s="854">
        <v>0.71</v>
      </c>
    </row>
    <row r="2554" spans="1:10" ht="25.5" x14ac:dyDescent="0.2">
      <c r="A2554" s="855"/>
      <c r="B2554" s="855"/>
      <c r="C2554" s="855"/>
      <c r="D2554" s="855"/>
      <c r="E2554" s="855" t="s">
        <v>13209</v>
      </c>
      <c r="F2554" s="856">
        <v>7.46</v>
      </c>
      <c r="G2554" s="855" t="s">
        <v>13210</v>
      </c>
      <c r="H2554" s="856">
        <v>6.27</v>
      </c>
      <c r="I2554" s="855" t="s">
        <v>13211</v>
      </c>
      <c r="J2554" s="856">
        <v>13.73</v>
      </c>
    </row>
    <row r="2555" spans="1:10" ht="13.5" thickBot="1" x14ac:dyDescent="0.25">
      <c r="A2555" s="855"/>
      <c r="B2555" s="855"/>
      <c r="C2555" s="855"/>
      <c r="D2555" s="855"/>
      <c r="E2555" s="855" t="s">
        <v>13212</v>
      </c>
      <c r="F2555" s="856">
        <v>4.9532959999999999</v>
      </c>
      <c r="G2555" s="855"/>
      <c r="H2555" s="857" t="s">
        <v>13213</v>
      </c>
      <c r="I2555" s="857"/>
      <c r="J2555" s="856">
        <v>22.49</v>
      </c>
    </row>
    <row r="2556" spans="1:10" ht="0.95" customHeight="1" thickTop="1" x14ac:dyDescent="0.2">
      <c r="A2556" s="858"/>
      <c r="B2556" s="858"/>
      <c r="C2556" s="858"/>
      <c r="D2556" s="858"/>
      <c r="E2556" s="858"/>
      <c r="F2556" s="858"/>
      <c r="G2556" s="858"/>
      <c r="H2556" s="858"/>
      <c r="I2556" s="858"/>
      <c r="J2556" s="858"/>
    </row>
    <row r="2557" spans="1:10" ht="18" customHeight="1" x14ac:dyDescent="0.2">
      <c r="A2557" s="833" t="s">
        <v>13973</v>
      </c>
      <c r="B2557" s="834" t="s">
        <v>13186</v>
      </c>
      <c r="C2557" s="833" t="s">
        <v>13187</v>
      </c>
      <c r="D2557" s="833" t="s">
        <v>13188</v>
      </c>
      <c r="E2557" s="835" t="s">
        <v>13189</v>
      </c>
      <c r="F2557" s="835"/>
      <c r="G2557" s="836" t="s">
        <v>13190</v>
      </c>
      <c r="H2557" s="834" t="s">
        <v>13191</v>
      </c>
      <c r="I2557" s="834" t="s">
        <v>13192</v>
      </c>
      <c r="J2557" s="834" t="s">
        <v>13193</v>
      </c>
    </row>
    <row r="2558" spans="1:10" ht="24" customHeight="1" x14ac:dyDescent="0.2">
      <c r="A2558" s="837" t="s">
        <v>13194</v>
      </c>
      <c r="B2558" s="838" t="s">
        <v>14103</v>
      </c>
      <c r="C2558" s="837" t="s">
        <v>7</v>
      </c>
      <c r="D2558" s="837" t="s">
        <v>182</v>
      </c>
      <c r="E2558" s="839" t="s">
        <v>13196</v>
      </c>
      <c r="F2558" s="839"/>
      <c r="G2558" s="840" t="s">
        <v>23</v>
      </c>
      <c r="H2558" s="841">
        <v>1</v>
      </c>
      <c r="I2558" s="842">
        <v>19.52</v>
      </c>
      <c r="J2558" s="842">
        <v>19.52</v>
      </c>
    </row>
    <row r="2559" spans="1:10" ht="24" customHeight="1" x14ac:dyDescent="0.2">
      <c r="A2559" s="843" t="s">
        <v>13197</v>
      </c>
      <c r="B2559" s="844" t="s">
        <v>14104</v>
      </c>
      <c r="C2559" s="843" t="s">
        <v>7</v>
      </c>
      <c r="D2559" s="843" t="s">
        <v>3038</v>
      </c>
      <c r="E2559" s="845" t="s">
        <v>13196</v>
      </c>
      <c r="F2559" s="845"/>
      <c r="G2559" s="846" t="s">
        <v>23</v>
      </c>
      <c r="H2559" s="847">
        <v>1</v>
      </c>
      <c r="I2559" s="848">
        <v>0.16</v>
      </c>
      <c r="J2559" s="848">
        <v>0.16</v>
      </c>
    </row>
    <row r="2560" spans="1:10" ht="24" customHeight="1" x14ac:dyDescent="0.2">
      <c r="A2560" s="849" t="s">
        <v>13199</v>
      </c>
      <c r="B2560" s="850" t="s">
        <v>13226</v>
      </c>
      <c r="C2560" s="849" t="s">
        <v>7</v>
      </c>
      <c r="D2560" s="849" t="s">
        <v>5105</v>
      </c>
      <c r="E2560" s="851" t="s">
        <v>13206</v>
      </c>
      <c r="F2560" s="851"/>
      <c r="G2560" s="852" t="s">
        <v>23</v>
      </c>
      <c r="H2560" s="853">
        <v>1</v>
      </c>
      <c r="I2560" s="854">
        <v>0.96</v>
      </c>
      <c r="J2560" s="854">
        <v>0.96</v>
      </c>
    </row>
    <row r="2561" spans="1:10" ht="24" customHeight="1" x14ac:dyDescent="0.2">
      <c r="A2561" s="849" t="s">
        <v>13199</v>
      </c>
      <c r="B2561" s="850" t="s">
        <v>14105</v>
      </c>
      <c r="C2561" s="849" t="s">
        <v>7</v>
      </c>
      <c r="D2561" s="849" t="s">
        <v>5729</v>
      </c>
      <c r="E2561" s="851" t="s">
        <v>13203</v>
      </c>
      <c r="F2561" s="851"/>
      <c r="G2561" s="852" t="s">
        <v>23</v>
      </c>
      <c r="H2561" s="853">
        <v>1</v>
      </c>
      <c r="I2561" s="854">
        <v>15.55</v>
      </c>
      <c r="J2561" s="854">
        <v>15.55</v>
      </c>
    </row>
    <row r="2562" spans="1:10" ht="24" customHeight="1" x14ac:dyDescent="0.2">
      <c r="A2562" s="849" t="s">
        <v>13199</v>
      </c>
      <c r="B2562" s="850" t="s">
        <v>13970</v>
      </c>
      <c r="C2562" s="849" t="s">
        <v>7</v>
      </c>
      <c r="D2562" s="849" t="s">
        <v>6849</v>
      </c>
      <c r="E2562" s="851" t="s">
        <v>13201</v>
      </c>
      <c r="F2562" s="851"/>
      <c r="G2562" s="852" t="s">
        <v>23</v>
      </c>
      <c r="H2562" s="853">
        <v>1</v>
      </c>
      <c r="I2562" s="854">
        <v>0.57999999999999996</v>
      </c>
      <c r="J2562" s="854">
        <v>0.57999999999999996</v>
      </c>
    </row>
    <row r="2563" spans="1:10" ht="24" customHeight="1" x14ac:dyDescent="0.2">
      <c r="A2563" s="849" t="s">
        <v>13199</v>
      </c>
      <c r="B2563" s="850" t="s">
        <v>13205</v>
      </c>
      <c r="C2563" s="849" t="s">
        <v>7</v>
      </c>
      <c r="D2563" s="849" t="s">
        <v>6808</v>
      </c>
      <c r="E2563" s="851" t="s">
        <v>13206</v>
      </c>
      <c r="F2563" s="851"/>
      <c r="G2563" s="852" t="s">
        <v>23</v>
      </c>
      <c r="H2563" s="853">
        <v>1</v>
      </c>
      <c r="I2563" s="854">
        <v>0.55000000000000004</v>
      </c>
      <c r="J2563" s="854">
        <v>0.55000000000000004</v>
      </c>
    </row>
    <row r="2564" spans="1:10" ht="24" customHeight="1" x14ac:dyDescent="0.2">
      <c r="A2564" s="849" t="s">
        <v>13199</v>
      </c>
      <c r="B2564" s="850" t="s">
        <v>13971</v>
      </c>
      <c r="C2564" s="849" t="s">
        <v>7</v>
      </c>
      <c r="D2564" s="849" t="s">
        <v>6736</v>
      </c>
      <c r="E2564" s="851" t="s">
        <v>13201</v>
      </c>
      <c r="F2564" s="851"/>
      <c r="G2564" s="852" t="s">
        <v>23</v>
      </c>
      <c r="H2564" s="853">
        <v>1</v>
      </c>
      <c r="I2564" s="854">
        <v>0.95</v>
      </c>
      <c r="J2564" s="854">
        <v>0.95</v>
      </c>
    </row>
    <row r="2565" spans="1:10" ht="24" customHeight="1" x14ac:dyDescent="0.2">
      <c r="A2565" s="849" t="s">
        <v>13199</v>
      </c>
      <c r="B2565" s="850" t="s">
        <v>13207</v>
      </c>
      <c r="C2565" s="849" t="s">
        <v>7</v>
      </c>
      <c r="D2565" s="849" t="s">
        <v>8485</v>
      </c>
      <c r="E2565" s="851" t="s">
        <v>13208</v>
      </c>
      <c r="F2565" s="851"/>
      <c r="G2565" s="852" t="s">
        <v>23</v>
      </c>
      <c r="H2565" s="853">
        <v>1</v>
      </c>
      <c r="I2565" s="854">
        <v>0.06</v>
      </c>
      <c r="J2565" s="854">
        <v>0.06</v>
      </c>
    </row>
    <row r="2566" spans="1:10" ht="24" customHeight="1" x14ac:dyDescent="0.2">
      <c r="A2566" s="849" t="s">
        <v>13199</v>
      </c>
      <c r="B2566" s="850" t="s">
        <v>13229</v>
      </c>
      <c r="C2566" s="849" t="s">
        <v>7</v>
      </c>
      <c r="D2566" s="849" t="s">
        <v>9025</v>
      </c>
      <c r="E2566" s="851" t="s">
        <v>13230</v>
      </c>
      <c r="F2566" s="851"/>
      <c r="G2566" s="852" t="s">
        <v>23</v>
      </c>
      <c r="H2566" s="853">
        <v>1</v>
      </c>
      <c r="I2566" s="854">
        <v>0.71</v>
      </c>
      <c r="J2566" s="854">
        <v>0.71</v>
      </c>
    </row>
    <row r="2567" spans="1:10" ht="25.5" x14ac:dyDescent="0.2">
      <c r="A2567" s="855"/>
      <c r="B2567" s="855"/>
      <c r="C2567" s="855"/>
      <c r="D2567" s="855"/>
      <c r="E2567" s="855" t="s">
        <v>13209</v>
      </c>
      <c r="F2567" s="856">
        <v>8.5399999999999991</v>
      </c>
      <c r="G2567" s="855" t="s">
        <v>13210</v>
      </c>
      <c r="H2567" s="856">
        <v>7.17</v>
      </c>
      <c r="I2567" s="855" t="s">
        <v>13211</v>
      </c>
      <c r="J2567" s="856">
        <v>15.71</v>
      </c>
    </row>
    <row r="2568" spans="1:10" ht="13.5" thickBot="1" x14ac:dyDescent="0.25">
      <c r="A2568" s="855"/>
      <c r="B2568" s="855"/>
      <c r="C2568" s="855"/>
      <c r="D2568" s="855"/>
      <c r="E2568" s="855" t="s">
        <v>13212</v>
      </c>
      <c r="F2568" s="856">
        <v>5.512448</v>
      </c>
      <c r="G2568" s="855"/>
      <c r="H2568" s="857" t="s">
        <v>13213</v>
      </c>
      <c r="I2568" s="857"/>
      <c r="J2568" s="856">
        <v>25.03</v>
      </c>
    </row>
    <row r="2569" spans="1:10" ht="0.95" customHeight="1" thickTop="1" x14ac:dyDescent="0.2">
      <c r="A2569" s="858"/>
      <c r="B2569" s="858"/>
      <c r="C2569" s="858"/>
      <c r="D2569" s="858"/>
      <c r="E2569" s="858"/>
      <c r="F2569" s="858"/>
      <c r="G2569" s="858"/>
      <c r="H2569" s="858"/>
      <c r="I2569" s="858"/>
      <c r="J2569" s="858"/>
    </row>
    <row r="2570" spans="1:10" ht="18" customHeight="1" x14ac:dyDescent="0.2">
      <c r="A2570" s="833" t="s">
        <v>13973</v>
      </c>
      <c r="B2570" s="834" t="s">
        <v>13186</v>
      </c>
      <c r="C2570" s="833" t="s">
        <v>13187</v>
      </c>
      <c r="D2570" s="833" t="s">
        <v>13188</v>
      </c>
      <c r="E2570" s="835" t="s">
        <v>13189</v>
      </c>
      <c r="F2570" s="835"/>
      <c r="G2570" s="836" t="s">
        <v>13190</v>
      </c>
      <c r="H2570" s="834" t="s">
        <v>13191</v>
      </c>
      <c r="I2570" s="834" t="s">
        <v>13192</v>
      </c>
      <c r="J2570" s="834" t="s">
        <v>13193</v>
      </c>
    </row>
    <row r="2571" spans="1:10" ht="24" customHeight="1" x14ac:dyDescent="0.2">
      <c r="A2571" s="837" t="s">
        <v>13194</v>
      </c>
      <c r="B2571" s="838" t="s">
        <v>13277</v>
      </c>
      <c r="C2571" s="837" t="s">
        <v>7</v>
      </c>
      <c r="D2571" s="837" t="s">
        <v>58</v>
      </c>
      <c r="E2571" s="839" t="s">
        <v>13196</v>
      </c>
      <c r="F2571" s="839"/>
      <c r="G2571" s="840" t="s">
        <v>23</v>
      </c>
      <c r="H2571" s="841">
        <v>1</v>
      </c>
      <c r="I2571" s="842">
        <v>17.38</v>
      </c>
      <c r="J2571" s="842">
        <v>17.38</v>
      </c>
    </row>
    <row r="2572" spans="1:10" ht="24" customHeight="1" x14ac:dyDescent="0.2">
      <c r="A2572" s="843" t="s">
        <v>13197</v>
      </c>
      <c r="B2572" s="844" t="s">
        <v>14106</v>
      </c>
      <c r="C2572" s="843" t="s">
        <v>7</v>
      </c>
      <c r="D2572" s="843" t="s">
        <v>3043</v>
      </c>
      <c r="E2572" s="845" t="s">
        <v>13196</v>
      </c>
      <c r="F2572" s="845"/>
      <c r="G2572" s="846" t="s">
        <v>23</v>
      </c>
      <c r="H2572" s="847">
        <v>1</v>
      </c>
      <c r="I2572" s="848">
        <v>0.35</v>
      </c>
      <c r="J2572" s="848">
        <v>0.35</v>
      </c>
    </row>
    <row r="2573" spans="1:10" ht="24" customHeight="1" x14ac:dyDescent="0.2">
      <c r="A2573" s="849" t="s">
        <v>13199</v>
      </c>
      <c r="B2573" s="850" t="s">
        <v>13226</v>
      </c>
      <c r="C2573" s="849" t="s">
        <v>7</v>
      </c>
      <c r="D2573" s="849" t="s">
        <v>5105</v>
      </c>
      <c r="E2573" s="851" t="s">
        <v>13206</v>
      </c>
      <c r="F2573" s="851"/>
      <c r="G2573" s="852" t="s">
        <v>23</v>
      </c>
      <c r="H2573" s="853">
        <v>1</v>
      </c>
      <c r="I2573" s="854">
        <v>0.96</v>
      </c>
      <c r="J2573" s="854">
        <v>0.96</v>
      </c>
    </row>
    <row r="2574" spans="1:10" ht="24" customHeight="1" x14ac:dyDescent="0.2">
      <c r="A2574" s="849" t="s">
        <v>13199</v>
      </c>
      <c r="B2574" s="850" t="s">
        <v>14107</v>
      </c>
      <c r="C2574" s="849" t="s">
        <v>7</v>
      </c>
      <c r="D2574" s="849" t="s">
        <v>6623</v>
      </c>
      <c r="E2574" s="851" t="s">
        <v>13203</v>
      </c>
      <c r="F2574" s="851"/>
      <c r="G2574" s="852" t="s">
        <v>23</v>
      </c>
      <c r="H2574" s="853">
        <v>1</v>
      </c>
      <c r="I2574" s="854">
        <v>13.22</v>
      </c>
      <c r="J2574" s="854">
        <v>13.22</v>
      </c>
    </row>
    <row r="2575" spans="1:10" ht="24" customHeight="1" x14ac:dyDescent="0.2">
      <c r="A2575" s="849" t="s">
        <v>13199</v>
      </c>
      <c r="B2575" s="850" t="s">
        <v>14097</v>
      </c>
      <c r="C2575" s="849" t="s">
        <v>7</v>
      </c>
      <c r="D2575" s="849" t="s">
        <v>6727</v>
      </c>
      <c r="E2575" s="851" t="s">
        <v>13201</v>
      </c>
      <c r="F2575" s="851"/>
      <c r="G2575" s="852" t="s">
        <v>23</v>
      </c>
      <c r="H2575" s="853">
        <v>1</v>
      </c>
      <c r="I2575" s="854">
        <v>0.91</v>
      </c>
      <c r="J2575" s="854">
        <v>0.91</v>
      </c>
    </row>
    <row r="2576" spans="1:10" ht="24" customHeight="1" x14ac:dyDescent="0.2">
      <c r="A2576" s="849" t="s">
        <v>13199</v>
      </c>
      <c r="B2576" s="850" t="s">
        <v>14098</v>
      </c>
      <c r="C2576" s="849" t="s">
        <v>7</v>
      </c>
      <c r="D2576" s="849" t="s">
        <v>6840</v>
      </c>
      <c r="E2576" s="851" t="s">
        <v>13201</v>
      </c>
      <c r="F2576" s="851"/>
      <c r="G2576" s="852" t="s">
        <v>23</v>
      </c>
      <c r="H2576" s="853">
        <v>1</v>
      </c>
      <c r="I2576" s="854">
        <v>0.62</v>
      </c>
      <c r="J2576" s="854">
        <v>0.62</v>
      </c>
    </row>
    <row r="2577" spans="1:10" ht="24" customHeight="1" x14ac:dyDescent="0.2">
      <c r="A2577" s="849" t="s">
        <v>13199</v>
      </c>
      <c r="B2577" s="850" t="s">
        <v>13205</v>
      </c>
      <c r="C2577" s="849" t="s">
        <v>7</v>
      </c>
      <c r="D2577" s="849" t="s">
        <v>6808</v>
      </c>
      <c r="E2577" s="851" t="s">
        <v>13206</v>
      </c>
      <c r="F2577" s="851"/>
      <c r="G2577" s="852" t="s">
        <v>23</v>
      </c>
      <c r="H2577" s="853">
        <v>1</v>
      </c>
      <c r="I2577" s="854">
        <v>0.55000000000000004</v>
      </c>
      <c r="J2577" s="854">
        <v>0.55000000000000004</v>
      </c>
    </row>
    <row r="2578" spans="1:10" ht="24" customHeight="1" x14ac:dyDescent="0.2">
      <c r="A2578" s="849" t="s">
        <v>13199</v>
      </c>
      <c r="B2578" s="850" t="s">
        <v>13207</v>
      </c>
      <c r="C2578" s="849" t="s">
        <v>7</v>
      </c>
      <c r="D2578" s="849" t="s">
        <v>8485</v>
      </c>
      <c r="E2578" s="851" t="s">
        <v>13208</v>
      </c>
      <c r="F2578" s="851"/>
      <c r="G2578" s="852" t="s">
        <v>23</v>
      </c>
      <c r="H2578" s="853">
        <v>1</v>
      </c>
      <c r="I2578" s="854">
        <v>0.06</v>
      </c>
      <c r="J2578" s="854">
        <v>0.06</v>
      </c>
    </row>
    <row r="2579" spans="1:10" ht="24" customHeight="1" x14ac:dyDescent="0.2">
      <c r="A2579" s="849" t="s">
        <v>13199</v>
      </c>
      <c r="B2579" s="850" t="s">
        <v>13229</v>
      </c>
      <c r="C2579" s="849" t="s">
        <v>7</v>
      </c>
      <c r="D2579" s="849" t="s">
        <v>9025</v>
      </c>
      <c r="E2579" s="851" t="s">
        <v>13230</v>
      </c>
      <c r="F2579" s="851"/>
      <c r="G2579" s="852" t="s">
        <v>23</v>
      </c>
      <c r="H2579" s="853">
        <v>1</v>
      </c>
      <c r="I2579" s="854">
        <v>0.71</v>
      </c>
      <c r="J2579" s="854">
        <v>0.71</v>
      </c>
    </row>
    <row r="2580" spans="1:10" ht="25.5" x14ac:dyDescent="0.2">
      <c r="A2580" s="855"/>
      <c r="B2580" s="855"/>
      <c r="C2580" s="855"/>
      <c r="D2580" s="855"/>
      <c r="E2580" s="855" t="s">
        <v>13209</v>
      </c>
      <c r="F2580" s="856">
        <v>7.37</v>
      </c>
      <c r="G2580" s="855" t="s">
        <v>13210</v>
      </c>
      <c r="H2580" s="856">
        <v>6.2</v>
      </c>
      <c r="I2580" s="855" t="s">
        <v>13211</v>
      </c>
      <c r="J2580" s="856">
        <v>13.57</v>
      </c>
    </row>
    <row r="2581" spans="1:10" ht="13.5" thickBot="1" x14ac:dyDescent="0.25">
      <c r="A2581" s="855"/>
      <c r="B2581" s="855"/>
      <c r="C2581" s="855"/>
      <c r="D2581" s="855"/>
      <c r="E2581" s="855" t="s">
        <v>13212</v>
      </c>
      <c r="F2581" s="856">
        <v>4.908112</v>
      </c>
      <c r="G2581" s="855"/>
      <c r="H2581" s="857" t="s">
        <v>13213</v>
      </c>
      <c r="I2581" s="857"/>
      <c r="J2581" s="856">
        <v>22.29</v>
      </c>
    </row>
    <row r="2582" spans="1:10" ht="0.95" customHeight="1" thickTop="1" x14ac:dyDescent="0.2">
      <c r="A2582" s="858"/>
      <c r="B2582" s="858"/>
      <c r="C2582" s="858"/>
      <c r="D2582" s="858"/>
      <c r="E2582" s="858"/>
      <c r="F2582" s="858"/>
      <c r="G2582" s="858"/>
      <c r="H2582" s="858"/>
      <c r="I2582" s="858"/>
      <c r="J2582" s="858"/>
    </row>
    <row r="2583" spans="1:10" ht="18" customHeight="1" x14ac:dyDescent="0.2">
      <c r="A2583" s="833" t="s">
        <v>13973</v>
      </c>
      <c r="B2583" s="834" t="s">
        <v>13186</v>
      </c>
      <c r="C2583" s="833" t="s">
        <v>13187</v>
      </c>
      <c r="D2583" s="833" t="s">
        <v>13188</v>
      </c>
      <c r="E2583" s="835" t="s">
        <v>13189</v>
      </c>
      <c r="F2583" s="835"/>
      <c r="G2583" s="836" t="s">
        <v>13190</v>
      </c>
      <c r="H2583" s="834" t="s">
        <v>13191</v>
      </c>
      <c r="I2583" s="834" t="s">
        <v>13192</v>
      </c>
      <c r="J2583" s="834" t="s">
        <v>13193</v>
      </c>
    </row>
    <row r="2584" spans="1:10" ht="24" customHeight="1" x14ac:dyDescent="0.2">
      <c r="A2584" s="837" t="s">
        <v>13194</v>
      </c>
      <c r="B2584" s="838" t="s">
        <v>13261</v>
      </c>
      <c r="C2584" s="837" t="s">
        <v>7</v>
      </c>
      <c r="D2584" s="837" t="s">
        <v>56</v>
      </c>
      <c r="E2584" s="839" t="s">
        <v>13196</v>
      </c>
      <c r="F2584" s="839"/>
      <c r="G2584" s="840" t="s">
        <v>23</v>
      </c>
      <c r="H2584" s="841">
        <v>1</v>
      </c>
      <c r="I2584" s="842">
        <v>16.75</v>
      </c>
      <c r="J2584" s="842">
        <v>16.75</v>
      </c>
    </row>
    <row r="2585" spans="1:10" ht="24" customHeight="1" x14ac:dyDescent="0.2">
      <c r="A2585" s="843" t="s">
        <v>13197</v>
      </c>
      <c r="B2585" s="844" t="s">
        <v>14108</v>
      </c>
      <c r="C2585" s="843" t="s">
        <v>7</v>
      </c>
      <c r="D2585" s="843" t="s">
        <v>3046</v>
      </c>
      <c r="E2585" s="845" t="s">
        <v>13196</v>
      </c>
      <c r="F2585" s="845"/>
      <c r="G2585" s="846" t="s">
        <v>23</v>
      </c>
      <c r="H2585" s="847">
        <v>1</v>
      </c>
      <c r="I2585" s="848">
        <v>0.17</v>
      </c>
      <c r="J2585" s="848">
        <v>0.17</v>
      </c>
    </row>
    <row r="2586" spans="1:10" ht="24" customHeight="1" x14ac:dyDescent="0.2">
      <c r="A2586" s="849" t="s">
        <v>13199</v>
      </c>
      <c r="B2586" s="850" t="s">
        <v>13226</v>
      </c>
      <c r="C2586" s="849" t="s">
        <v>7</v>
      </c>
      <c r="D2586" s="849" t="s">
        <v>5105</v>
      </c>
      <c r="E2586" s="851" t="s">
        <v>13206</v>
      </c>
      <c r="F2586" s="851"/>
      <c r="G2586" s="852" t="s">
        <v>23</v>
      </c>
      <c r="H2586" s="853">
        <v>1</v>
      </c>
      <c r="I2586" s="854">
        <v>0.96</v>
      </c>
      <c r="J2586" s="854">
        <v>0.96</v>
      </c>
    </row>
    <row r="2587" spans="1:10" ht="24" customHeight="1" x14ac:dyDescent="0.2">
      <c r="A2587" s="849" t="s">
        <v>13199</v>
      </c>
      <c r="B2587" s="850" t="s">
        <v>14109</v>
      </c>
      <c r="C2587" s="849" t="s">
        <v>7</v>
      </c>
      <c r="D2587" s="849" t="s">
        <v>6697</v>
      </c>
      <c r="E2587" s="851" t="s">
        <v>13203</v>
      </c>
      <c r="F2587" s="851"/>
      <c r="G2587" s="852" t="s">
        <v>23</v>
      </c>
      <c r="H2587" s="853">
        <v>1</v>
      </c>
      <c r="I2587" s="854">
        <v>13.22</v>
      </c>
      <c r="J2587" s="854">
        <v>13.22</v>
      </c>
    </row>
    <row r="2588" spans="1:10" ht="24" customHeight="1" x14ac:dyDescent="0.2">
      <c r="A2588" s="849" t="s">
        <v>13199</v>
      </c>
      <c r="B2588" s="850" t="s">
        <v>14087</v>
      </c>
      <c r="C2588" s="849" t="s">
        <v>7</v>
      </c>
      <c r="D2588" s="849" t="s">
        <v>6729</v>
      </c>
      <c r="E2588" s="851" t="s">
        <v>13201</v>
      </c>
      <c r="F2588" s="851"/>
      <c r="G2588" s="852" t="s">
        <v>23</v>
      </c>
      <c r="H2588" s="853">
        <v>1</v>
      </c>
      <c r="I2588" s="854">
        <v>0.8</v>
      </c>
      <c r="J2588" s="854">
        <v>0.8</v>
      </c>
    </row>
    <row r="2589" spans="1:10" ht="24" customHeight="1" x14ac:dyDescent="0.2">
      <c r="A2589" s="849" t="s">
        <v>13199</v>
      </c>
      <c r="B2589" s="850" t="s">
        <v>13205</v>
      </c>
      <c r="C2589" s="849" t="s">
        <v>7</v>
      </c>
      <c r="D2589" s="849" t="s">
        <v>6808</v>
      </c>
      <c r="E2589" s="851" t="s">
        <v>13206</v>
      </c>
      <c r="F2589" s="851"/>
      <c r="G2589" s="852" t="s">
        <v>23</v>
      </c>
      <c r="H2589" s="853">
        <v>1</v>
      </c>
      <c r="I2589" s="854">
        <v>0.55000000000000004</v>
      </c>
      <c r="J2589" s="854">
        <v>0.55000000000000004</v>
      </c>
    </row>
    <row r="2590" spans="1:10" ht="24" customHeight="1" x14ac:dyDescent="0.2">
      <c r="A2590" s="849" t="s">
        <v>13199</v>
      </c>
      <c r="B2590" s="850" t="s">
        <v>14088</v>
      </c>
      <c r="C2590" s="849" t="s">
        <v>7</v>
      </c>
      <c r="D2590" s="849" t="s">
        <v>6842</v>
      </c>
      <c r="E2590" s="851" t="s">
        <v>13201</v>
      </c>
      <c r="F2590" s="851"/>
      <c r="G2590" s="852" t="s">
        <v>23</v>
      </c>
      <c r="H2590" s="853">
        <v>1</v>
      </c>
      <c r="I2590" s="854">
        <v>0.28000000000000003</v>
      </c>
      <c r="J2590" s="854">
        <v>0.28000000000000003</v>
      </c>
    </row>
    <row r="2591" spans="1:10" ht="24" customHeight="1" x14ac:dyDescent="0.2">
      <c r="A2591" s="849" t="s">
        <v>13199</v>
      </c>
      <c r="B2591" s="850" t="s">
        <v>13207</v>
      </c>
      <c r="C2591" s="849" t="s">
        <v>7</v>
      </c>
      <c r="D2591" s="849" t="s">
        <v>8485</v>
      </c>
      <c r="E2591" s="851" t="s">
        <v>13208</v>
      </c>
      <c r="F2591" s="851"/>
      <c r="G2591" s="852" t="s">
        <v>23</v>
      </c>
      <c r="H2591" s="853">
        <v>1</v>
      </c>
      <c r="I2591" s="854">
        <v>0.06</v>
      </c>
      <c r="J2591" s="854">
        <v>0.06</v>
      </c>
    </row>
    <row r="2592" spans="1:10" ht="24" customHeight="1" x14ac:dyDescent="0.2">
      <c r="A2592" s="849" t="s">
        <v>13199</v>
      </c>
      <c r="B2592" s="850" t="s">
        <v>13229</v>
      </c>
      <c r="C2592" s="849" t="s">
        <v>7</v>
      </c>
      <c r="D2592" s="849" t="s">
        <v>9025</v>
      </c>
      <c r="E2592" s="851" t="s">
        <v>13230</v>
      </c>
      <c r="F2592" s="851"/>
      <c r="G2592" s="852" t="s">
        <v>23</v>
      </c>
      <c r="H2592" s="853">
        <v>1</v>
      </c>
      <c r="I2592" s="854">
        <v>0.71</v>
      </c>
      <c r="J2592" s="854">
        <v>0.71</v>
      </c>
    </row>
    <row r="2593" spans="1:10" ht="25.5" x14ac:dyDescent="0.2">
      <c r="A2593" s="855"/>
      <c r="B2593" s="855"/>
      <c r="C2593" s="855"/>
      <c r="D2593" s="855"/>
      <c r="E2593" s="855" t="s">
        <v>13209</v>
      </c>
      <c r="F2593" s="856">
        <v>7.27</v>
      </c>
      <c r="G2593" s="855" t="s">
        <v>13210</v>
      </c>
      <c r="H2593" s="856">
        <v>6.12</v>
      </c>
      <c r="I2593" s="855" t="s">
        <v>13211</v>
      </c>
      <c r="J2593" s="856">
        <v>13.39</v>
      </c>
    </row>
    <row r="2594" spans="1:10" ht="13.5" thickBot="1" x14ac:dyDescent="0.25">
      <c r="A2594" s="855"/>
      <c r="B2594" s="855"/>
      <c r="C2594" s="855"/>
      <c r="D2594" s="855"/>
      <c r="E2594" s="855" t="s">
        <v>13212</v>
      </c>
      <c r="F2594" s="856">
        <v>4.7302</v>
      </c>
      <c r="G2594" s="855"/>
      <c r="H2594" s="857" t="s">
        <v>13213</v>
      </c>
      <c r="I2594" s="857"/>
      <c r="J2594" s="856">
        <v>21.48</v>
      </c>
    </row>
    <row r="2595" spans="1:10" ht="0.95" customHeight="1" thickTop="1" x14ac:dyDescent="0.2">
      <c r="A2595" s="858"/>
      <c r="B2595" s="858"/>
      <c r="C2595" s="858"/>
      <c r="D2595" s="858"/>
      <c r="E2595" s="858"/>
      <c r="F2595" s="858"/>
      <c r="G2595" s="858"/>
      <c r="H2595" s="858"/>
      <c r="I2595" s="858"/>
      <c r="J2595" s="858"/>
    </row>
    <row r="2596" spans="1:10" ht="18" customHeight="1" x14ac:dyDescent="0.2">
      <c r="A2596" s="833" t="s">
        <v>13973</v>
      </c>
      <c r="B2596" s="834" t="s">
        <v>13186</v>
      </c>
      <c r="C2596" s="833" t="s">
        <v>13187</v>
      </c>
      <c r="D2596" s="833" t="s">
        <v>13188</v>
      </c>
      <c r="E2596" s="835" t="s">
        <v>13189</v>
      </c>
      <c r="F2596" s="835"/>
      <c r="G2596" s="836" t="s">
        <v>13190</v>
      </c>
      <c r="H2596" s="834" t="s">
        <v>13191</v>
      </c>
      <c r="I2596" s="834" t="s">
        <v>13192</v>
      </c>
      <c r="J2596" s="834" t="s">
        <v>13193</v>
      </c>
    </row>
    <row r="2597" spans="1:10" ht="24" customHeight="1" x14ac:dyDescent="0.2">
      <c r="A2597" s="837" t="s">
        <v>13194</v>
      </c>
      <c r="B2597" s="838" t="s">
        <v>14110</v>
      </c>
      <c r="C2597" s="837" t="s">
        <v>7</v>
      </c>
      <c r="D2597" s="837" t="s">
        <v>220</v>
      </c>
      <c r="E2597" s="839" t="s">
        <v>13196</v>
      </c>
      <c r="F2597" s="839"/>
      <c r="G2597" s="840" t="s">
        <v>23</v>
      </c>
      <c r="H2597" s="841">
        <v>1</v>
      </c>
      <c r="I2597" s="842">
        <v>19.760000000000002</v>
      </c>
      <c r="J2597" s="842">
        <v>19.760000000000002</v>
      </c>
    </row>
    <row r="2598" spans="1:10" ht="24" customHeight="1" x14ac:dyDescent="0.2">
      <c r="A2598" s="843" t="s">
        <v>13197</v>
      </c>
      <c r="B2598" s="844" t="s">
        <v>14111</v>
      </c>
      <c r="C2598" s="843" t="s">
        <v>7</v>
      </c>
      <c r="D2598" s="843" t="s">
        <v>3080</v>
      </c>
      <c r="E2598" s="845" t="s">
        <v>13196</v>
      </c>
      <c r="F2598" s="845"/>
      <c r="G2598" s="846" t="s">
        <v>23</v>
      </c>
      <c r="H2598" s="847">
        <v>1</v>
      </c>
      <c r="I2598" s="848">
        <v>0.15</v>
      </c>
      <c r="J2598" s="848">
        <v>0.15</v>
      </c>
    </row>
    <row r="2599" spans="1:10" ht="24" customHeight="1" x14ac:dyDescent="0.2">
      <c r="A2599" s="849" t="s">
        <v>13199</v>
      </c>
      <c r="B2599" s="850" t="s">
        <v>13226</v>
      </c>
      <c r="C2599" s="849" t="s">
        <v>7</v>
      </c>
      <c r="D2599" s="849" t="s">
        <v>5105</v>
      </c>
      <c r="E2599" s="851" t="s">
        <v>13206</v>
      </c>
      <c r="F2599" s="851"/>
      <c r="G2599" s="852" t="s">
        <v>23</v>
      </c>
      <c r="H2599" s="853">
        <v>1</v>
      </c>
      <c r="I2599" s="854">
        <v>0.96</v>
      </c>
      <c r="J2599" s="854">
        <v>0.96</v>
      </c>
    </row>
    <row r="2600" spans="1:10" ht="24" customHeight="1" x14ac:dyDescent="0.2">
      <c r="A2600" s="849" t="s">
        <v>13199</v>
      </c>
      <c r="B2600" s="850" t="s">
        <v>13964</v>
      </c>
      <c r="C2600" s="849" t="s">
        <v>7</v>
      </c>
      <c r="D2600" s="849" t="s">
        <v>6851</v>
      </c>
      <c r="E2600" s="851" t="s">
        <v>13201</v>
      </c>
      <c r="F2600" s="851"/>
      <c r="G2600" s="852" t="s">
        <v>23</v>
      </c>
      <c r="H2600" s="853">
        <v>1</v>
      </c>
      <c r="I2600" s="854">
        <v>1.27</v>
      </c>
      <c r="J2600" s="854">
        <v>1.27</v>
      </c>
    </row>
    <row r="2601" spans="1:10" ht="24" customHeight="1" x14ac:dyDescent="0.2">
      <c r="A2601" s="849" t="s">
        <v>13199</v>
      </c>
      <c r="B2601" s="850" t="s">
        <v>13965</v>
      </c>
      <c r="C2601" s="849" t="s">
        <v>7</v>
      </c>
      <c r="D2601" s="849" t="s">
        <v>6738</v>
      </c>
      <c r="E2601" s="851" t="s">
        <v>13201</v>
      </c>
      <c r="F2601" s="851"/>
      <c r="G2601" s="852" t="s">
        <v>23</v>
      </c>
      <c r="H2601" s="853">
        <v>1</v>
      </c>
      <c r="I2601" s="854">
        <v>1.33</v>
      </c>
      <c r="J2601" s="854">
        <v>1.33</v>
      </c>
    </row>
    <row r="2602" spans="1:10" ht="24" customHeight="1" x14ac:dyDescent="0.2">
      <c r="A2602" s="849" t="s">
        <v>13199</v>
      </c>
      <c r="B2602" s="850" t="s">
        <v>13205</v>
      </c>
      <c r="C2602" s="849" t="s">
        <v>7</v>
      </c>
      <c r="D2602" s="849" t="s">
        <v>6808</v>
      </c>
      <c r="E2602" s="851" t="s">
        <v>13206</v>
      </c>
      <c r="F2602" s="851"/>
      <c r="G2602" s="852" t="s">
        <v>23</v>
      </c>
      <c r="H2602" s="853">
        <v>1</v>
      </c>
      <c r="I2602" s="854">
        <v>0.55000000000000004</v>
      </c>
      <c r="J2602" s="854">
        <v>0.55000000000000004</v>
      </c>
    </row>
    <row r="2603" spans="1:10" ht="24" customHeight="1" x14ac:dyDescent="0.2">
      <c r="A2603" s="849" t="s">
        <v>13199</v>
      </c>
      <c r="B2603" s="850" t="s">
        <v>14112</v>
      </c>
      <c r="C2603" s="849" t="s">
        <v>7</v>
      </c>
      <c r="D2603" s="849" t="s">
        <v>8112</v>
      </c>
      <c r="E2603" s="851" t="s">
        <v>13203</v>
      </c>
      <c r="F2603" s="851"/>
      <c r="G2603" s="852" t="s">
        <v>23</v>
      </c>
      <c r="H2603" s="853">
        <v>1</v>
      </c>
      <c r="I2603" s="854">
        <v>14.73</v>
      </c>
      <c r="J2603" s="854">
        <v>14.73</v>
      </c>
    </row>
    <row r="2604" spans="1:10" ht="24" customHeight="1" x14ac:dyDescent="0.2">
      <c r="A2604" s="849" t="s">
        <v>13199</v>
      </c>
      <c r="B2604" s="850" t="s">
        <v>13207</v>
      </c>
      <c r="C2604" s="849" t="s">
        <v>7</v>
      </c>
      <c r="D2604" s="849" t="s">
        <v>8485</v>
      </c>
      <c r="E2604" s="851" t="s">
        <v>13208</v>
      </c>
      <c r="F2604" s="851"/>
      <c r="G2604" s="852" t="s">
        <v>23</v>
      </c>
      <c r="H2604" s="853">
        <v>1</v>
      </c>
      <c r="I2604" s="854">
        <v>0.06</v>
      </c>
      <c r="J2604" s="854">
        <v>0.06</v>
      </c>
    </row>
    <row r="2605" spans="1:10" ht="24" customHeight="1" x14ac:dyDescent="0.2">
      <c r="A2605" s="849" t="s">
        <v>13199</v>
      </c>
      <c r="B2605" s="850" t="s">
        <v>13229</v>
      </c>
      <c r="C2605" s="849" t="s">
        <v>7</v>
      </c>
      <c r="D2605" s="849" t="s">
        <v>9025</v>
      </c>
      <c r="E2605" s="851" t="s">
        <v>13230</v>
      </c>
      <c r="F2605" s="851"/>
      <c r="G2605" s="852" t="s">
        <v>23</v>
      </c>
      <c r="H2605" s="853">
        <v>1</v>
      </c>
      <c r="I2605" s="854">
        <v>0.71</v>
      </c>
      <c r="J2605" s="854">
        <v>0.71</v>
      </c>
    </row>
    <row r="2606" spans="1:10" ht="25.5" x14ac:dyDescent="0.2">
      <c r="A2606" s="855"/>
      <c r="B2606" s="855"/>
      <c r="C2606" s="855"/>
      <c r="D2606" s="855"/>
      <c r="E2606" s="855" t="s">
        <v>13209</v>
      </c>
      <c r="F2606" s="856">
        <v>8.08</v>
      </c>
      <c r="G2606" s="855" t="s">
        <v>13210</v>
      </c>
      <c r="H2606" s="856">
        <v>6.8</v>
      </c>
      <c r="I2606" s="855" t="s">
        <v>13211</v>
      </c>
      <c r="J2606" s="856">
        <v>14.88</v>
      </c>
    </row>
    <row r="2607" spans="1:10" ht="13.5" thickBot="1" x14ac:dyDescent="0.25">
      <c r="A2607" s="855"/>
      <c r="B2607" s="855"/>
      <c r="C2607" s="855"/>
      <c r="D2607" s="855"/>
      <c r="E2607" s="855" t="s">
        <v>13212</v>
      </c>
      <c r="F2607" s="856">
        <v>5.5802240000000003</v>
      </c>
      <c r="G2607" s="855"/>
      <c r="H2607" s="857" t="s">
        <v>13213</v>
      </c>
      <c r="I2607" s="857"/>
      <c r="J2607" s="856">
        <v>25.34</v>
      </c>
    </row>
    <row r="2608" spans="1:10" ht="0.95" customHeight="1" thickTop="1" x14ac:dyDescent="0.2">
      <c r="A2608" s="858"/>
      <c r="B2608" s="858"/>
      <c r="C2608" s="858"/>
      <c r="D2608" s="858"/>
      <c r="E2608" s="858"/>
      <c r="F2608" s="858"/>
      <c r="G2608" s="858"/>
      <c r="H2608" s="858"/>
      <c r="I2608" s="858"/>
      <c r="J2608" s="858"/>
    </row>
    <row r="2609" spans="1:10" ht="18" customHeight="1" x14ac:dyDescent="0.2">
      <c r="A2609" s="833" t="s">
        <v>13973</v>
      </c>
      <c r="B2609" s="834" t="s">
        <v>13186</v>
      </c>
      <c r="C2609" s="833" t="s">
        <v>13187</v>
      </c>
      <c r="D2609" s="833" t="s">
        <v>13188</v>
      </c>
      <c r="E2609" s="835" t="s">
        <v>13189</v>
      </c>
      <c r="F2609" s="835"/>
      <c r="G2609" s="836" t="s">
        <v>13190</v>
      </c>
      <c r="H2609" s="834" t="s">
        <v>13191</v>
      </c>
      <c r="I2609" s="834" t="s">
        <v>13192</v>
      </c>
      <c r="J2609" s="834" t="s">
        <v>13193</v>
      </c>
    </row>
    <row r="2610" spans="1:10" ht="24" customHeight="1" x14ac:dyDescent="0.2">
      <c r="A2610" s="837" t="s">
        <v>13194</v>
      </c>
      <c r="B2610" s="838" t="s">
        <v>14113</v>
      </c>
      <c r="C2610" s="837" t="s">
        <v>7</v>
      </c>
      <c r="D2610" s="837" t="s">
        <v>224</v>
      </c>
      <c r="E2610" s="839" t="s">
        <v>13196</v>
      </c>
      <c r="F2610" s="839"/>
      <c r="G2610" s="840" t="s">
        <v>23</v>
      </c>
      <c r="H2610" s="841">
        <v>1</v>
      </c>
      <c r="I2610" s="842">
        <v>16.920000000000002</v>
      </c>
      <c r="J2610" s="842">
        <v>16.920000000000002</v>
      </c>
    </row>
    <row r="2611" spans="1:10" ht="24" customHeight="1" x14ac:dyDescent="0.2">
      <c r="A2611" s="843" t="s">
        <v>13197</v>
      </c>
      <c r="B2611" s="844" t="s">
        <v>14114</v>
      </c>
      <c r="C2611" s="843" t="s">
        <v>7</v>
      </c>
      <c r="D2611" s="843" t="s">
        <v>658</v>
      </c>
      <c r="E2611" s="845" t="s">
        <v>13196</v>
      </c>
      <c r="F2611" s="845"/>
      <c r="G2611" s="846" t="s">
        <v>23</v>
      </c>
      <c r="H2611" s="847">
        <v>1</v>
      </c>
      <c r="I2611" s="848">
        <v>0.1</v>
      </c>
      <c r="J2611" s="848">
        <v>0.1</v>
      </c>
    </row>
    <row r="2612" spans="1:10" ht="24" customHeight="1" x14ac:dyDescent="0.2">
      <c r="A2612" s="849" t="s">
        <v>13199</v>
      </c>
      <c r="B2612" s="850" t="s">
        <v>13226</v>
      </c>
      <c r="C2612" s="849" t="s">
        <v>7</v>
      </c>
      <c r="D2612" s="849" t="s">
        <v>5105</v>
      </c>
      <c r="E2612" s="851" t="s">
        <v>13206</v>
      </c>
      <c r="F2612" s="851"/>
      <c r="G2612" s="852" t="s">
        <v>23</v>
      </c>
      <c r="H2612" s="853">
        <v>1</v>
      </c>
      <c r="I2612" s="854">
        <v>0.96</v>
      </c>
      <c r="J2612" s="854">
        <v>0.96</v>
      </c>
    </row>
    <row r="2613" spans="1:10" ht="24" customHeight="1" x14ac:dyDescent="0.2">
      <c r="A2613" s="849" t="s">
        <v>13199</v>
      </c>
      <c r="B2613" s="850" t="s">
        <v>13205</v>
      </c>
      <c r="C2613" s="849" t="s">
        <v>7</v>
      </c>
      <c r="D2613" s="849" t="s">
        <v>6808</v>
      </c>
      <c r="E2613" s="851" t="s">
        <v>13206</v>
      </c>
      <c r="F2613" s="851"/>
      <c r="G2613" s="852" t="s">
        <v>23</v>
      </c>
      <c r="H2613" s="853">
        <v>1</v>
      </c>
      <c r="I2613" s="854">
        <v>0.55000000000000004</v>
      </c>
      <c r="J2613" s="854">
        <v>0.55000000000000004</v>
      </c>
    </row>
    <row r="2614" spans="1:10" ht="24" customHeight="1" x14ac:dyDescent="0.2">
      <c r="A2614" s="849" t="s">
        <v>13199</v>
      </c>
      <c r="B2614" s="850" t="s">
        <v>14115</v>
      </c>
      <c r="C2614" s="849" t="s">
        <v>7</v>
      </c>
      <c r="D2614" s="849" t="s">
        <v>6742</v>
      </c>
      <c r="E2614" s="851" t="s">
        <v>13201</v>
      </c>
      <c r="F2614" s="851"/>
      <c r="G2614" s="852" t="s">
        <v>23</v>
      </c>
      <c r="H2614" s="853">
        <v>1</v>
      </c>
      <c r="I2614" s="854">
        <v>1.3</v>
      </c>
      <c r="J2614" s="854">
        <v>1.3</v>
      </c>
    </row>
    <row r="2615" spans="1:10" ht="24" customHeight="1" x14ac:dyDescent="0.2">
      <c r="A2615" s="849" t="s">
        <v>13199</v>
      </c>
      <c r="B2615" s="850" t="s">
        <v>14116</v>
      </c>
      <c r="C2615" s="849" t="s">
        <v>7</v>
      </c>
      <c r="D2615" s="849" t="s">
        <v>6855</v>
      </c>
      <c r="E2615" s="851" t="s">
        <v>13201</v>
      </c>
      <c r="F2615" s="851"/>
      <c r="G2615" s="852" t="s">
        <v>23</v>
      </c>
      <c r="H2615" s="853">
        <v>1</v>
      </c>
      <c r="I2615" s="854">
        <v>0.89</v>
      </c>
      <c r="J2615" s="854">
        <v>0.89</v>
      </c>
    </row>
    <row r="2616" spans="1:10" ht="24" customHeight="1" x14ac:dyDescent="0.2">
      <c r="A2616" s="849" t="s">
        <v>13199</v>
      </c>
      <c r="B2616" s="850" t="s">
        <v>14117</v>
      </c>
      <c r="C2616" s="849" t="s">
        <v>7</v>
      </c>
      <c r="D2616" s="849" t="s">
        <v>8536</v>
      </c>
      <c r="E2616" s="851" t="s">
        <v>13203</v>
      </c>
      <c r="F2616" s="851"/>
      <c r="G2616" s="852" t="s">
        <v>23</v>
      </c>
      <c r="H2616" s="853">
        <v>1</v>
      </c>
      <c r="I2616" s="854">
        <v>12.35</v>
      </c>
      <c r="J2616" s="854">
        <v>12.35</v>
      </c>
    </row>
    <row r="2617" spans="1:10" ht="24" customHeight="1" x14ac:dyDescent="0.2">
      <c r="A2617" s="849" t="s">
        <v>13199</v>
      </c>
      <c r="B2617" s="850" t="s">
        <v>13207</v>
      </c>
      <c r="C2617" s="849" t="s">
        <v>7</v>
      </c>
      <c r="D2617" s="849" t="s">
        <v>8485</v>
      </c>
      <c r="E2617" s="851" t="s">
        <v>13208</v>
      </c>
      <c r="F2617" s="851"/>
      <c r="G2617" s="852" t="s">
        <v>23</v>
      </c>
      <c r="H2617" s="853">
        <v>1</v>
      </c>
      <c r="I2617" s="854">
        <v>0.06</v>
      </c>
      <c r="J2617" s="854">
        <v>0.06</v>
      </c>
    </row>
    <row r="2618" spans="1:10" ht="24" customHeight="1" x14ac:dyDescent="0.2">
      <c r="A2618" s="849" t="s">
        <v>13199</v>
      </c>
      <c r="B2618" s="850" t="s">
        <v>13229</v>
      </c>
      <c r="C2618" s="849" t="s">
        <v>7</v>
      </c>
      <c r="D2618" s="849" t="s">
        <v>9025</v>
      </c>
      <c r="E2618" s="851" t="s">
        <v>13230</v>
      </c>
      <c r="F2618" s="851"/>
      <c r="G2618" s="852" t="s">
        <v>23</v>
      </c>
      <c r="H2618" s="853">
        <v>1</v>
      </c>
      <c r="I2618" s="854">
        <v>0.71</v>
      </c>
      <c r="J2618" s="854">
        <v>0.71</v>
      </c>
    </row>
    <row r="2619" spans="1:10" ht="25.5" x14ac:dyDescent="0.2">
      <c r="A2619" s="855"/>
      <c r="B2619" s="855"/>
      <c r="C2619" s="855"/>
      <c r="D2619" s="855"/>
      <c r="E2619" s="855" t="s">
        <v>13209</v>
      </c>
      <c r="F2619" s="856">
        <v>6.76</v>
      </c>
      <c r="G2619" s="855" t="s">
        <v>13210</v>
      </c>
      <c r="H2619" s="856">
        <v>5.69</v>
      </c>
      <c r="I2619" s="855" t="s">
        <v>13211</v>
      </c>
      <c r="J2619" s="856">
        <v>12.45</v>
      </c>
    </row>
    <row r="2620" spans="1:10" ht="13.5" thickBot="1" x14ac:dyDescent="0.25">
      <c r="A2620" s="855"/>
      <c r="B2620" s="855"/>
      <c r="C2620" s="855"/>
      <c r="D2620" s="855"/>
      <c r="E2620" s="855" t="s">
        <v>13212</v>
      </c>
      <c r="F2620" s="856">
        <v>4.7782080000000002</v>
      </c>
      <c r="G2620" s="855"/>
      <c r="H2620" s="857" t="s">
        <v>13213</v>
      </c>
      <c r="I2620" s="857"/>
      <c r="J2620" s="856">
        <v>21.7</v>
      </c>
    </row>
    <row r="2621" spans="1:10" ht="0.95" customHeight="1" thickTop="1" x14ac:dyDescent="0.2">
      <c r="A2621" s="858"/>
      <c r="B2621" s="858"/>
      <c r="C2621" s="858"/>
      <c r="D2621" s="858"/>
      <c r="E2621" s="858"/>
      <c r="F2621" s="858"/>
      <c r="G2621" s="858"/>
      <c r="H2621" s="858"/>
      <c r="I2621" s="858"/>
      <c r="J2621" s="858"/>
    </row>
    <row r="2622" spans="1:10" ht="18" customHeight="1" x14ac:dyDescent="0.2">
      <c r="A2622" s="833" t="s">
        <v>13973</v>
      </c>
      <c r="B2622" s="834" t="s">
        <v>13186</v>
      </c>
      <c r="C2622" s="833" t="s">
        <v>13187</v>
      </c>
      <c r="D2622" s="833" t="s">
        <v>13188</v>
      </c>
      <c r="E2622" s="835" t="s">
        <v>13189</v>
      </c>
      <c r="F2622" s="835"/>
      <c r="G2622" s="836" t="s">
        <v>13190</v>
      </c>
      <c r="H2622" s="834" t="s">
        <v>13191</v>
      </c>
      <c r="I2622" s="834" t="s">
        <v>13192</v>
      </c>
      <c r="J2622" s="834" t="s">
        <v>13193</v>
      </c>
    </row>
    <row r="2623" spans="1:10" ht="24" customHeight="1" x14ac:dyDescent="0.2">
      <c r="A2623" s="837" t="s">
        <v>13194</v>
      </c>
      <c r="B2623" s="838" t="s">
        <v>13526</v>
      </c>
      <c r="C2623" s="837" t="s">
        <v>7</v>
      </c>
      <c r="D2623" s="837" t="s">
        <v>191</v>
      </c>
      <c r="E2623" s="839" t="s">
        <v>13196</v>
      </c>
      <c r="F2623" s="839"/>
      <c r="G2623" s="840" t="s">
        <v>23</v>
      </c>
      <c r="H2623" s="841">
        <v>1</v>
      </c>
      <c r="I2623" s="842">
        <v>17</v>
      </c>
      <c r="J2623" s="842">
        <v>17</v>
      </c>
    </row>
    <row r="2624" spans="1:10" ht="24" customHeight="1" x14ac:dyDescent="0.2">
      <c r="A2624" s="843" t="s">
        <v>13197</v>
      </c>
      <c r="B2624" s="844" t="s">
        <v>14118</v>
      </c>
      <c r="C2624" s="843" t="s">
        <v>7</v>
      </c>
      <c r="D2624" s="843" t="s">
        <v>3051</v>
      </c>
      <c r="E2624" s="845" t="s">
        <v>13196</v>
      </c>
      <c r="F2624" s="845"/>
      <c r="G2624" s="846" t="s">
        <v>23</v>
      </c>
      <c r="H2624" s="847">
        <v>1</v>
      </c>
      <c r="I2624" s="848">
        <v>0.14000000000000001</v>
      </c>
      <c r="J2624" s="848">
        <v>0.14000000000000001</v>
      </c>
    </row>
    <row r="2625" spans="1:10" ht="24" customHeight="1" x14ac:dyDescent="0.2">
      <c r="A2625" s="849" t="s">
        <v>13199</v>
      </c>
      <c r="B2625" s="850" t="s">
        <v>13226</v>
      </c>
      <c r="C2625" s="849" t="s">
        <v>7</v>
      </c>
      <c r="D2625" s="849" t="s">
        <v>5105</v>
      </c>
      <c r="E2625" s="851" t="s">
        <v>13206</v>
      </c>
      <c r="F2625" s="851"/>
      <c r="G2625" s="852" t="s">
        <v>23</v>
      </c>
      <c r="H2625" s="853">
        <v>1</v>
      </c>
      <c r="I2625" s="854">
        <v>0.96</v>
      </c>
      <c r="J2625" s="854">
        <v>0.96</v>
      </c>
    </row>
    <row r="2626" spans="1:10" ht="24" customHeight="1" x14ac:dyDescent="0.2">
      <c r="A2626" s="849" t="s">
        <v>13199</v>
      </c>
      <c r="B2626" s="850" t="s">
        <v>13970</v>
      </c>
      <c r="C2626" s="849" t="s">
        <v>7</v>
      </c>
      <c r="D2626" s="849" t="s">
        <v>6849</v>
      </c>
      <c r="E2626" s="851" t="s">
        <v>13201</v>
      </c>
      <c r="F2626" s="851"/>
      <c r="G2626" s="852" t="s">
        <v>23</v>
      </c>
      <c r="H2626" s="853">
        <v>1</v>
      </c>
      <c r="I2626" s="854">
        <v>0.57999999999999996</v>
      </c>
      <c r="J2626" s="854">
        <v>0.57999999999999996</v>
      </c>
    </row>
    <row r="2627" spans="1:10" ht="24" customHeight="1" x14ac:dyDescent="0.2">
      <c r="A2627" s="849" t="s">
        <v>13199</v>
      </c>
      <c r="B2627" s="850" t="s">
        <v>13205</v>
      </c>
      <c r="C2627" s="849" t="s">
        <v>7</v>
      </c>
      <c r="D2627" s="849" t="s">
        <v>6808</v>
      </c>
      <c r="E2627" s="851" t="s">
        <v>13206</v>
      </c>
      <c r="F2627" s="851"/>
      <c r="G2627" s="852" t="s">
        <v>23</v>
      </c>
      <c r="H2627" s="853">
        <v>1</v>
      </c>
      <c r="I2627" s="854">
        <v>0.55000000000000004</v>
      </c>
      <c r="J2627" s="854">
        <v>0.55000000000000004</v>
      </c>
    </row>
    <row r="2628" spans="1:10" ht="24" customHeight="1" x14ac:dyDescent="0.2">
      <c r="A2628" s="849" t="s">
        <v>13199</v>
      </c>
      <c r="B2628" s="850" t="s">
        <v>13971</v>
      </c>
      <c r="C2628" s="849" t="s">
        <v>7</v>
      </c>
      <c r="D2628" s="849" t="s">
        <v>6736</v>
      </c>
      <c r="E2628" s="851" t="s">
        <v>13201</v>
      </c>
      <c r="F2628" s="851"/>
      <c r="G2628" s="852" t="s">
        <v>23</v>
      </c>
      <c r="H2628" s="853">
        <v>1</v>
      </c>
      <c r="I2628" s="854">
        <v>0.95</v>
      </c>
      <c r="J2628" s="854">
        <v>0.95</v>
      </c>
    </row>
    <row r="2629" spans="1:10" ht="24" customHeight="1" x14ac:dyDescent="0.2">
      <c r="A2629" s="849" t="s">
        <v>13199</v>
      </c>
      <c r="B2629" s="850" t="s">
        <v>14119</v>
      </c>
      <c r="C2629" s="849" t="s">
        <v>7</v>
      </c>
      <c r="D2629" s="849" t="s">
        <v>7738</v>
      </c>
      <c r="E2629" s="851" t="s">
        <v>13203</v>
      </c>
      <c r="F2629" s="851"/>
      <c r="G2629" s="852" t="s">
        <v>23</v>
      </c>
      <c r="H2629" s="853">
        <v>1</v>
      </c>
      <c r="I2629" s="854">
        <v>13.05</v>
      </c>
      <c r="J2629" s="854">
        <v>13.05</v>
      </c>
    </row>
    <row r="2630" spans="1:10" ht="24" customHeight="1" x14ac:dyDescent="0.2">
      <c r="A2630" s="849" t="s">
        <v>13199</v>
      </c>
      <c r="B2630" s="850" t="s">
        <v>13207</v>
      </c>
      <c r="C2630" s="849" t="s">
        <v>7</v>
      </c>
      <c r="D2630" s="849" t="s">
        <v>8485</v>
      </c>
      <c r="E2630" s="851" t="s">
        <v>13208</v>
      </c>
      <c r="F2630" s="851"/>
      <c r="G2630" s="852" t="s">
        <v>23</v>
      </c>
      <c r="H2630" s="853">
        <v>1</v>
      </c>
      <c r="I2630" s="854">
        <v>0.06</v>
      </c>
      <c r="J2630" s="854">
        <v>0.06</v>
      </c>
    </row>
    <row r="2631" spans="1:10" ht="24" customHeight="1" x14ac:dyDescent="0.2">
      <c r="A2631" s="849" t="s">
        <v>13199</v>
      </c>
      <c r="B2631" s="850" t="s">
        <v>13229</v>
      </c>
      <c r="C2631" s="849" t="s">
        <v>7</v>
      </c>
      <c r="D2631" s="849" t="s">
        <v>9025</v>
      </c>
      <c r="E2631" s="851" t="s">
        <v>13230</v>
      </c>
      <c r="F2631" s="851"/>
      <c r="G2631" s="852" t="s">
        <v>23</v>
      </c>
      <c r="H2631" s="853">
        <v>1</v>
      </c>
      <c r="I2631" s="854">
        <v>0.71</v>
      </c>
      <c r="J2631" s="854">
        <v>0.71</v>
      </c>
    </row>
    <row r="2632" spans="1:10" ht="25.5" x14ac:dyDescent="0.2">
      <c r="A2632" s="855"/>
      <c r="B2632" s="855"/>
      <c r="C2632" s="855"/>
      <c r="D2632" s="855"/>
      <c r="E2632" s="855" t="s">
        <v>13209</v>
      </c>
      <c r="F2632" s="856">
        <v>7.17</v>
      </c>
      <c r="G2632" s="855" t="s">
        <v>13210</v>
      </c>
      <c r="H2632" s="856">
        <v>6.02</v>
      </c>
      <c r="I2632" s="855" t="s">
        <v>13211</v>
      </c>
      <c r="J2632" s="856">
        <v>13.19</v>
      </c>
    </row>
    <row r="2633" spans="1:10" ht="13.5" thickBot="1" x14ac:dyDescent="0.25">
      <c r="A2633" s="855"/>
      <c r="B2633" s="855"/>
      <c r="C2633" s="855"/>
      <c r="D2633" s="855"/>
      <c r="E2633" s="855" t="s">
        <v>13212</v>
      </c>
      <c r="F2633" s="856">
        <v>4.8007999999999997</v>
      </c>
      <c r="G2633" s="855"/>
      <c r="H2633" s="857" t="s">
        <v>13213</v>
      </c>
      <c r="I2633" s="857"/>
      <c r="J2633" s="856">
        <v>21.8</v>
      </c>
    </row>
    <row r="2634" spans="1:10" ht="0.95" customHeight="1" thickTop="1" x14ac:dyDescent="0.2">
      <c r="A2634" s="858"/>
      <c r="B2634" s="858"/>
      <c r="C2634" s="858"/>
      <c r="D2634" s="858"/>
      <c r="E2634" s="858"/>
      <c r="F2634" s="858"/>
      <c r="G2634" s="858"/>
      <c r="H2634" s="858"/>
      <c r="I2634" s="858"/>
      <c r="J2634" s="858"/>
    </row>
    <row r="2635" spans="1:10" ht="18" customHeight="1" x14ac:dyDescent="0.2">
      <c r="A2635" s="833" t="s">
        <v>13973</v>
      </c>
      <c r="B2635" s="834" t="s">
        <v>13186</v>
      </c>
      <c r="C2635" s="833" t="s">
        <v>13187</v>
      </c>
      <c r="D2635" s="833" t="s">
        <v>13188</v>
      </c>
      <c r="E2635" s="835" t="s">
        <v>13189</v>
      </c>
      <c r="F2635" s="835"/>
      <c r="G2635" s="836" t="s">
        <v>13190</v>
      </c>
      <c r="H2635" s="834" t="s">
        <v>13191</v>
      </c>
      <c r="I2635" s="834" t="s">
        <v>13192</v>
      </c>
      <c r="J2635" s="834" t="s">
        <v>13193</v>
      </c>
    </row>
    <row r="2636" spans="1:10" ht="24" customHeight="1" x14ac:dyDescent="0.2">
      <c r="A2636" s="837" t="s">
        <v>13194</v>
      </c>
      <c r="B2636" s="838" t="s">
        <v>13442</v>
      </c>
      <c r="C2636" s="837" t="s">
        <v>7</v>
      </c>
      <c r="D2636" s="837" t="s">
        <v>55</v>
      </c>
      <c r="E2636" s="839" t="s">
        <v>13196</v>
      </c>
      <c r="F2636" s="839"/>
      <c r="G2636" s="840" t="s">
        <v>23</v>
      </c>
      <c r="H2636" s="841">
        <v>1</v>
      </c>
      <c r="I2636" s="842">
        <v>16.690000000000001</v>
      </c>
      <c r="J2636" s="842">
        <v>16.690000000000001</v>
      </c>
    </row>
    <row r="2637" spans="1:10" ht="24" customHeight="1" x14ac:dyDescent="0.2">
      <c r="A2637" s="843" t="s">
        <v>13197</v>
      </c>
      <c r="B2637" s="844" t="s">
        <v>14120</v>
      </c>
      <c r="C2637" s="843" t="s">
        <v>7</v>
      </c>
      <c r="D2637" s="843" t="s">
        <v>3083</v>
      </c>
      <c r="E2637" s="845" t="s">
        <v>13196</v>
      </c>
      <c r="F2637" s="845"/>
      <c r="G2637" s="846" t="s">
        <v>23</v>
      </c>
      <c r="H2637" s="847">
        <v>1</v>
      </c>
      <c r="I2637" s="848">
        <v>0.1</v>
      </c>
      <c r="J2637" s="848">
        <v>0.1</v>
      </c>
    </row>
    <row r="2638" spans="1:10" ht="24" customHeight="1" x14ac:dyDescent="0.2">
      <c r="A2638" s="849" t="s">
        <v>13199</v>
      </c>
      <c r="B2638" s="850" t="s">
        <v>13226</v>
      </c>
      <c r="C2638" s="849" t="s">
        <v>7</v>
      </c>
      <c r="D2638" s="849" t="s">
        <v>5105</v>
      </c>
      <c r="E2638" s="851" t="s">
        <v>13206</v>
      </c>
      <c r="F2638" s="851"/>
      <c r="G2638" s="852" t="s">
        <v>23</v>
      </c>
      <c r="H2638" s="853">
        <v>1</v>
      </c>
      <c r="I2638" s="854">
        <v>0.96</v>
      </c>
      <c r="J2638" s="854">
        <v>0.96</v>
      </c>
    </row>
    <row r="2639" spans="1:10" ht="24" customHeight="1" x14ac:dyDescent="0.2">
      <c r="A2639" s="849" t="s">
        <v>13199</v>
      </c>
      <c r="B2639" s="850" t="s">
        <v>13970</v>
      </c>
      <c r="C2639" s="849" t="s">
        <v>7</v>
      </c>
      <c r="D2639" s="849" t="s">
        <v>6849</v>
      </c>
      <c r="E2639" s="851" t="s">
        <v>13201</v>
      </c>
      <c r="F2639" s="851"/>
      <c r="G2639" s="852" t="s">
        <v>23</v>
      </c>
      <c r="H2639" s="853">
        <v>1</v>
      </c>
      <c r="I2639" s="854">
        <v>0.57999999999999996</v>
      </c>
      <c r="J2639" s="854">
        <v>0.57999999999999996</v>
      </c>
    </row>
    <row r="2640" spans="1:10" ht="24" customHeight="1" x14ac:dyDescent="0.2">
      <c r="A2640" s="849" t="s">
        <v>13199</v>
      </c>
      <c r="B2640" s="850" t="s">
        <v>13205</v>
      </c>
      <c r="C2640" s="849" t="s">
        <v>7</v>
      </c>
      <c r="D2640" s="849" t="s">
        <v>6808</v>
      </c>
      <c r="E2640" s="851" t="s">
        <v>13206</v>
      </c>
      <c r="F2640" s="851"/>
      <c r="G2640" s="852" t="s">
        <v>23</v>
      </c>
      <c r="H2640" s="853">
        <v>1</v>
      </c>
      <c r="I2640" s="854">
        <v>0.55000000000000004</v>
      </c>
      <c r="J2640" s="854">
        <v>0.55000000000000004</v>
      </c>
    </row>
    <row r="2641" spans="1:10" ht="24" customHeight="1" x14ac:dyDescent="0.2">
      <c r="A2641" s="849" t="s">
        <v>13199</v>
      </c>
      <c r="B2641" s="850" t="s">
        <v>13971</v>
      </c>
      <c r="C2641" s="849" t="s">
        <v>7</v>
      </c>
      <c r="D2641" s="849" t="s">
        <v>6736</v>
      </c>
      <c r="E2641" s="851" t="s">
        <v>13201</v>
      </c>
      <c r="F2641" s="851"/>
      <c r="G2641" s="852" t="s">
        <v>23</v>
      </c>
      <c r="H2641" s="853">
        <v>1</v>
      </c>
      <c r="I2641" s="854">
        <v>0.95</v>
      </c>
      <c r="J2641" s="854">
        <v>0.95</v>
      </c>
    </row>
    <row r="2642" spans="1:10" ht="24" customHeight="1" x14ac:dyDescent="0.2">
      <c r="A2642" s="849" t="s">
        <v>13199</v>
      </c>
      <c r="B2642" s="850" t="s">
        <v>13207</v>
      </c>
      <c r="C2642" s="849" t="s">
        <v>7</v>
      </c>
      <c r="D2642" s="849" t="s">
        <v>8485</v>
      </c>
      <c r="E2642" s="851" t="s">
        <v>13208</v>
      </c>
      <c r="F2642" s="851"/>
      <c r="G2642" s="852" t="s">
        <v>23</v>
      </c>
      <c r="H2642" s="853">
        <v>1</v>
      </c>
      <c r="I2642" s="854">
        <v>0.06</v>
      </c>
      <c r="J2642" s="854">
        <v>0.06</v>
      </c>
    </row>
    <row r="2643" spans="1:10" ht="24" customHeight="1" x14ac:dyDescent="0.2">
      <c r="A2643" s="849" t="s">
        <v>13199</v>
      </c>
      <c r="B2643" s="850" t="s">
        <v>14121</v>
      </c>
      <c r="C2643" s="849" t="s">
        <v>7</v>
      </c>
      <c r="D2643" s="849" t="s">
        <v>8510</v>
      </c>
      <c r="E2643" s="851" t="s">
        <v>13203</v>
      </c>
      <c r="F2643" s="851"/>
      <c r="G2643" s="852" t="s">
        <v>23</v>
      </c>
      <c r="H2643" s="853">
        <v>1</v>
      </c>
      <c r="I2643" s="854">
        <v>12.78</v>
      </c>
      <c r="J2643" s="854">
        <v>12.78</v>
      </c>
    </row>
    <row r="2644" spans="1:10" ht="24" customHeight="1" x14ac:dyDescent="0.2">
      <c r="A2644" s="849" t="s">
        <v>13199</v>
      </c>
      <c r="B2644" s="850" t="s">
        <v>13229</v>
      </c>
      <c r="C2644" s="849" t="s">
        <v>7</v>
      </c>
      <c r="D2644" s="849" t="s">
        <v>9025</v>
      </c>
      <c r="E2644" s="851" t="s">
        <v>13230</v>
      </c>
      <c r="F2644" s="851"/>
      <c r="G2644" s="852" t="s">
        <v>23</v>
      </c>
      <c r="H2644" s="853">
        <v>1</v>
      </c>
      <c r="I2644" s="854">
        <v>0.71</v>
      </c>
      <c r="J2644" s="854">
        <v>0.71</v>
      </c>
    </row>
    <row r="2645" spans="1:10" ht="25.5" x14ac:dyDescent="0.2">
      <c r="A2645" s="855"/>
      <c r="B2645" s="855"/>
      <c r="C2645" s="855"/>
      <c r="D2645" s="855"/>
      <c r="E2645" s="855" t="s">
        <v>13209</v>
      </c>
      <c r="F2645" s="856">
        <v>7</v>
      </c>
      <c r="G2645" s="855" t="s">
        <v>13210</v>
      </c>
      <c r="H2645" s="856">
        <v>5.88</v>
      </c>
      <c r="I2645" s="855" t="s">
        <v>13211</v>
      </c>
      <c r="J2645" s="856">
        <v>12.88</v>
      </c>
    </row>
    <row r="2646" spans="1:10" ht="13.5" thickBot="1" x14ac:dyDescent="0.25">
      <c r="A2646" s="855"/>
      <c r="B2646" s="855"/>
      <c r="C2646" s="855"/>
      <c r="D2646" s="855"/>
      <c r="E2646" s="855" t="s">
        <v>13212</v>
      </c>
      <c r="F2646" s="856">
        <v>4.7132560000000003</v>
      </c>
      <c r="G2646" s="855"/>
      <c r="H2646" s="857" t="s">
        <v>13213</v>
      </c>
      <c r="I2646" s="857"/>
      <c r="J2646" s="856">
        <v>21.4</v>
      </c>
    </row>
    <row r="2647" spans="1:10" ht="0.95" customHeight="1" thickTop="1" x14ac:dyDescent="0.2">
      <c r="A2647" s="858"/>
      <c r="B2647" s="858"/>
      <c r="C2647" s="858"/>
      <c r="D2647" s="858"/>
      <c r="E2647" s="858"/>
      <c r="F2647" s="858"/>
      <c r="G2647" s="858"/>
      <c r="H2647" s="858"/>
      <c r="I2647" s="858"/>
      <c r="J2647" s="858"/>
    </row>
    <row r="2648" spans="1:10" ht="18" customHeight="1" x14ac:dyDescent="0.2">
      <c r="A2648" s="833" t="s">
        <v>13973</v>
      </c>
      <c r="B2648" s="834" t="s">
        <v>13186</v>
      </c>
      <c r="C2648" s="833" t="s">
        <v>13187</v>
      </c>
      <c r="D2648" s="833" t="s">
        <v>13188</v>
      </c>
      <c r="E2648" s="835" t="s">
        <v>13189</v>
      </c>
      <c r="F2648" s="835"/>
      <c r="G2648" s="836" t="s">
        <v>13190</v>
      </c>
      <c r="H2648" s="834" t="s">
        <v>13191</v>
      </c>
      <c r="I2648" s="834" t="s">
        <v>13192</v>
      </c>
      <c r="J2648" s="834" t="s">
        <v>13193</v>
      </c>
    </row>
    <row r="2649" spans="1:10" ht="24" customHeight="1" x14ac:dyDescent="0.2">
      <c r="A2649" s="837" t="s">
        <v>13194</v>
      </c>
      <c r="B2649" s="838" t="s">
        <v>13258</v>
      </c>
      <c r="C2649" s="837" t="s">
        <v>7</v>
      </c>
      <c r="D2649" s="837" t="s">
        <v>194</v>
      </c>
      <c r="E2649" s="839" t="s">
        <v>13196</v>
      </c>
      <c r="F2649" s="839"/>
      <c r="G2649" s="840" t="s">
        <v>23</v>
      </c>
      <c r="H2649" s="841">
        <v>1</v>
      </c>
      <c r="I2649" s="842">
        <v>11.74</v>
      </c>
      <c r="J2649" s="842">
        <v>11.74</v>
      </c>
    </row>
    <row r="2650" spans="1:10" ht="24" customHeight="1" x14ac:dyDescent="0.2">
      <c r="A2650" s="843" t="s">
        <v>13197</v>
      </c>
      <c r="B2650" s="844" t="s">
        <v>14122</v>
      </c>
      <c r="C2650" s="843" t="s">
        <v>7</v>
      </c>
      <c r="D2650" s="843" t="s">
        <v>3054</v>
      </c>
      <c r="E2650" s="845" t="s">
        <v>13196</v>
      </c>
      <c r="F2650" s="845"/>
      <c r="G2650" s="846" t="s">
        <v>23</v>
      </c>
      <c r="H2650" s="847">
        <v>1</v>
      </c>
      <c r="I2650" s="848">
        <v>7.0000000000000007E-2</v>
      </c>
      <c r="J2650" s="848">
        <v>7.0000000000000007E-2</v>
      </c>
    </row>
    <row r="2651" spans="1:10" ht="24" customHeight="1" x14ac:dyDescent="0.2">
      <c r="A2651" s="849" t="s">
        <v>13199</v>
      </c>
      <c r="B2651" s="850" t="s">
        <v>13226</v>
      </c>
      <c r="C2651" s="849" t="s">
        <v>7</v>
      </c>
      <c r="D2651" s="849" t="s">
        <v>5105</v>
      </c>
      <c r="E2651" s="851" t="s">
        <v>13206</v>
      </c>
      <c r="F2651" s="851"/>
      <c r="G2651" s="852" t="s">
        <v>23</v>
      </c>
      <c r="H2651" s="853">
        <v>1</v>
      </c>
      <c r="I2651" s="854">
        <v>0.96</v>
      </c>
      <c r="J2651" s="854">
        <v>0.96</v>
      </c>
    </row>
    <row r="2652" spans="1:10" ht="24" customHeight="1" x14ac:dyDescent="0.2">
      <c r="A2652" s="849" t="s">
        <v>13199</v>
      </c>
      <c r="B2652" s="850" t="s">
        <v>14123</v>
      </c>
      <c r="C2652" s="849" t="s">
        <v>7</v>
      </c>
      <c r="D2652" s="849" t="s">
        <v>6734</v>
      </c>
      <c r="E2652" s="851" t="s">
        <v>13201</v>
      </c>
      <c r="F2652" s="851"/>
      <c r="G2652" s="852" t="s">
        <v>23</v>
      </c>
      <c r="H2652" s="853">
        <v>1</v>
      </c>
      <c r="I2652" s="854">
        <v>0.63</v>
      </c>
      <c r="J2652" s="854">
        <v>0.63</v>
      </c>
    </row>
    <row r="2653" spans="1:10" ht="24" customHeight="1" x14ac:dyDescent="0.2">
      <c r="A2653" s="849" t="s">
        <v>13199</v>
      </c>
      <c r="B2653" s="850" t="s">
        <v>13205</v>
      </c>
      <c r="C2653" s="849" t="s">
        <v>7</v>
      </c>
      <c r="D2653" s="849" t="s">
        <v>6808</v>
      </c>
      <c r="E2653" s="851" t="s">
        <v>13206</v>
      </c>
      <c r="F2653" s="851"/>
      <c r="G2653" s="852" t="s">
        <v>23</v>
      </c>
      <c r="H2653" s="853">
        <v>1</v>
      </c>
      <c r="I2653" s="854">
        <v>0.55000000000000004</v>
      </c>
      <c r="J2653" s="854">
        <v>0.55000000000000004</v>
      </c>
    </row>
    <row r="2654" spans="1:10" ht="24" customHeight="1" x14ac:dyDescent="0.2">
      <c r="A2654" s="849" t="s">
        <v>13199</v>
      </c>
      <c r="B2654" s="850" t="s">
        <v>14124</v>
      </c>
      <c r="C2654" s="849" t="s">
        <v>7</v>
      </c>
      <c r="D2654" s="849" t="s">
        <v>6847</v>
      </c>
      <c r="E2654" s="851" t="s">
        <v>13201</v>
      </c>
      <c r="F2654" s="851"/>
      <c r="G2654" s="852" t="s">
        <v>23</v>
      </c>
      <c r="H2654" s="853">
        <v>1</v>
      </c>
      <c r="I2654" s="854">
        <v>0.01</v>
      </c>
      <c r="J2654" s="854">
        <v>0.01</v>
      </c>
    </row>
    <row r="2655" spans="1:10" ht="24" customHeight="1" x14ac:dyDescent="0.2">
      <c r="A2655" s="849" t="s">
        <v>13199</v>
      </c>
      <c r="B2655" s="850" t="s">
        <v>14125</v>
      </c>
      <c r="C2655" s="849" t="s">
        <v>7</v>
      </c>
      <c r="D2655" s="849" t="s">
        <v>7801</v>
      </c>
      <c r="E2655" s="851" t="s">
        <v>13203</v>
      </c>
      <c r="F2655" s="851"/>
      <c r="G2655" s="852" t="s">
        <v>23</v>
      </c>
      <c r="H2655" s="853">
        <v>1</v>
      </c>
      <c r="I2655" s="854">
        <v>8.75</v>
      </c>
      <c r="J2655" s="854">
        <v>8.75</v>
      </c>
    </row>
    <row r="2656" spans="1:10" ht="24" customHeight="1" x14ac:dyDescent="0.2">
      <c r="A2656" s="849" t="s">
        <v>13199</v>
      </c>
      <c r="B2656" s="850" t="s">
        <v>13207</v>
      </c>
      <c r="C2656" s="849" t="s">
        <v>7</v>
      </c>
      <c r="D2656" s="849" t="s">
        <v>8485</v>
      </c>
      <c r="E2656" s="851" t="s">
        <v>13208</v>
      </c>
      <c r="F2656" s="851"/>
      <c r="G2656" s="852" t="s">
        <v>23</v>
      </c>
      <c r="H2656" s="853">
        <v>1</v>
      </c>
      <c r="I2656" s="854">
        <v>0.06</v>
      </c>
      <c r="J2656" s="854">
        <v>0.06</v>
      </c>
    </row>
    <row r="2657" spans="1:11" ht="24" customHeight="1" x14ac:dyDescent="0.2">
      <c r="A2657" s="849" t="s">
        <v>13199</v>
      </c>
      <c r="B2657" s="850" t="s">
        <v>13229</v>
      </c>
      <c r="C2657" s="849" t="s">
        <v>7</v>
      </c>
      <c r="D2657" s="849" t="s">
        <v>9025</v>
      </c>
      <c r="E2657" s="851" t="s">
        <v>13230</v>
      </c>
      <c r="F2657" s="851"/>
      <c r="G2657" s="852" t="s">
        <v>23</v>
      </c>
      <c r="H2657" s="853">
        <v>1</v>
      </c>
      <c r="I2657" s="854">
        <v>0.71</v>
      </c>
      <c r="J2657" s="854">
        <v>0.71</v>
      </c>
    </row>
    <row r="2658" spans="1:11" ht="25.5" x14ac:dyDescent="0.2">
      <c r="A2658" s="855"/>
      <c r="B2658" s="855"/>
      <c r="C2658" s="855"/>
      <c r="D2658" s="855"/>
      <c r="E2658" s="855" t="s">
        <v>13209</v>
      </c>
      <c r="F2658" s="856">
        <v>4.79</v>
      </c>
      <c r="G2658" s="855" t="s">
        <v>13210</v>
      </c>
      <c r="H2658" s="856">
        <v>4.03</v>
      </c>
      <c r="I2658" s="855" t="s">
        <v>13211</v>
      </c>
      <c r="J2658" s="856">
        <v>8.82</v>
      </c>
    </row>
    <row r="2659" spans="1:11" ht="13.5" thickBot="1" x14ac:dyDescent="0.25">
      <c r="A2659" s="855"/>
      <c r="B2659" s="855"/>
      <c r="C2659" s="855"/>
      <c r="D2659" s="855"/>
      <c r="E2659" s="855" t="s">
        <v>13212</v>
      </c>
      <c r="F2659" s="856">
        <v>3.3153760000000001</v>
      </c>
      <c r="G2659" s="855"/>
      <c r="H2659" s="857" t="s">
        <v>13213</v>
      </c>
      <c r="I2659" s="857"/>
      <c r="J2659" s="856">
        <v>15.06</v>
      </c>
    </row>
    <row r="2660" spans="1:11" ht="0.95" customHeight="1" thickTop="1" x14ac:dyDescent="0.2">
      <c r="A2660" s="858"/>
      <c r="B2660" s="858"/>
      <c r="C2660" s="858"/>
      <c r="D2660" s="858"/>
      <c r="E2660" s="858"/>
      <c r="F2660" s="858"/>
      <c r="G2660" s="858"/>
      <c r="H2660" s="858"/>
      <c r="I2660" s="858"/>
      <c r="J2660" s="858"/>
    </row>
    <row r="2661" spans="1:11" ht="50.1" customHeight="1" x14ac:dyDescent="0.25">
      <c r="A2661" s="831" t="s">
        <v>14126</v>
      </c>
      <c r="B2661" s="832"/>
      <c r="C2661" s="832"/>
      <c r="D2661" s="832"/>
      <c r="E2661" s="832"/>
      <c r="F2661" s="832"/>
      <c r="G2661" s="832"/>
      <c r="H2661" s="832"/>
      <c r="I2661" s="832"/>
      <c r="J2661" s="832"/>
      <c r="K2661" s="832"/>
    </row>
    <row r="2662" spans="1:11" ht="18" customHeight="1" x14ac:dyDescent="0.2">
      <c r="A2662" s="833"/>
      <c r="B2662" s="834" t="s">
        <v>13186</v>
      </c>
      <c r="C2662" s="833" t="s">
        <v>13187</v>
      </c>
      <c r="D2662" s="833" t="s">
        <v>13188</v>
      </c>
      <c r="E2662" s="835" t="s">
        <v>13189</v>
      </c>
      <c r="F2662" s="835"/>
      <c r="G2662" s="836" t="s">
        <v>13190</v>
      </c>
      <c r="H2662" s="834" t="s">
        <v>13191</v>
      </c>
      <c r="I2662" s="834" t="s">
        <v>13192</v>
      </c>
      <c r="J2662" s="834" t="s">
        <v>13193</v>
      </c>
    </row>
    <row r="2663" spans="1:11" ht="24" customHeight="1" x14ac:dyDescent="0.2">
      <c r="A2663" s="837" t="s">
        <v>13194</v>
      </c>
      <c r="B2663" s="838" t="s">
        <v>14037</v>
      </c>
      <c r="C2663" s="837" t="s">
        <v>7</v>
      </c>
      <c r="D2663" s="837" t="s">
        <v>169</v>
      </c>
      <c r="E2663" s="839" t="s">
        <v>13196</v>
      </c>
      <c r="F2663" s="839"/>
      <c r="G2663" s="840" t="s">
        <v>23</v>
      </c>
      <c r="H2663" s="841">
        <v>1</v>
      </c>
      <c r="I2663" s="842">
        <v>9.57</v>
      </c>
      <c r="J2663" s="842">
        <v>9.57</v>
      </c>
    </row>
    <row r="2664" spans="1:11" ht="24" customHeight="1" x14ac:dyDescent="0.2">
      <c r="A2664" s="843" t="s">
        <v>13197</v>
      </c>
      <c r="B2664" s="844" t="s">
        <v>14127</v>
      </c>
      <c r="C2664" s="843" t="s">
        <v>7</v>
      </c>
      <c r="D2664" s="843" t="s">
        <v>3022</v>
      </c>
      <c r="E2664" s="845" t="s">
        <v>13196</v>
      </c>
      <c r="F2664" s="845"/>
      <c r="G2664" s="846" t="s">
        <v>23</v>
      </c>
      <c r="H2664" s="847">
        <v>1</v>
      </c>
      <c r="I2664" s="848">
        <v>0.05</v>
      </c>
      <c r="J2664" s="848">
        <v>0.05</v>
      </c>
    </row>
    <row r="2665" spans="1:11" ht="24" customHeight="1" x14ac:dyDescent="0.2">
      <c r="A2665" s="849" t="s">
        <v>13199</v>
      </c>
      <c r="B2665" s="850" t="s">
        <v>14128</v>
      </c>
      <c r="C2665" s="849" t="s">
        <v>7</v>
      </c>
      <c r="D2665" s="849" t="s">
        <v>5083</v>
      </c>
      <c r="E2665" s="851" t="s">
        <v>13203</v>
      </c>
      <c r="F2665" s="851"/>
      <c r="G2665" s="852" t="s">
        <v>23</v>
      </c>
      <c r="H2665" s="853">
        <v>1</v>
      </c>
      <c r="I2665" s="854">
        <v>6.6</v>
      </c>
      <c r="J2665" s="854">
        <v>6.6</v>
      </c>
    </row>
    <row r="2666" spans="1:11" ht="24" customHeight="1" x14ac:dyDescent="0.2">
      <c r="A2666" s="849" t="s">
        <v>13199</v>
      </c>
      <c r="B2666" s="850" t="s">
        <v>13226</v>
      </c>
      <c r="C2666" s="849" t="s">
        <v>7</v>
      </c>
      <c r="D2666" s="849" t="s">
        <v>5105</v>
      </c>
      <c r="E2666" s="851" t="s">
        <v>13206</v>
      </c>
      <c r="F2666" s="851"/>
      <c r="G2666" s="852" t="s">
        <v>23</v>
      </c>
      <c r="H2666" s="853">
        <v>1</v>
      </c>
      <c r="I2666" s="854">
        <v>0.96</v>
      </c>
      <c r="J2666" s="854">
        <v>0.96</v>
      </c>
    </row>
    <row r="2667" spans="1:11" ht="24" customHeight="1" x14ac:dyDescent="0.2">
      <c r="A2667" s="849" t="s">
        <v>13199</v>
      </c>
      <c r="B2667" s="850" t="s">
        <v>14123</v>
      </c>
      <c r="C2667" s="849" t="s">
        <v>7</v>
      </c>
      <c r="D2667" s="849" t="s">
        <v>6734</v>
      </c>
      <c r="E2667" s="851" t="s">
        <v>13201</v>
      </c>
      <c r="F2667" s="851"/>
      <c r="G2667" s="852" t="s">
        <v>23</v>
      </c>
      <c r="H2667" s="853">
        <v>1</v>
      </c>
      <c r="I2667" s="854">
        <v>0.63</v>
      </c>
      <c r="J2667" s="854">
        <v>0.63</v>
      </c>
    </row>
    <row r="2668" spans="1:11" ht="24" customHeight="1" x14ac:dyDescent="0.2">
      <c r="A2668" s="849" t="s">
        <v>13199</v>
      </c>
      <c r="B2668" s="850" t="s">
        <v>13205</v>
      </c>
      <c r="C2668" s="849" t="s">
        <v>7</v>
      </c>
      <c r="D2668" s="849" t="s">
        <v>6808</v>
      </c>
      <c r="E2668" s="851" t="s">
        <v>13206</v>
      </c>
      <c r="F2668" s="851"/>
      <c r="G2668" s="852" t="s">
        <v>23</v>
      </c>
      <c r="H2668" s="853">
        <v>1</v>
      </c>
      <c r="I2668" s="854">
        <v>0.55000000000000004</v>
      </c>
      <c r="J2668" s="854">
        <v>0.55000000000000004</v>
      </c>
    </row>
    <row r="2669" spans="1:11" ht="24" customHeight="1" x14ac:dyDescent="0.2">
      <c r="A2669" s="849" t="s">
        <v>13199</v>
      </c>
      <c r="B2669" s="850" t="s">
        <v>14124</v>
      </c>
      <c r="C2669" s="849" t="s">
        <v>7</v>
      </c>
      <c r="D2669" s="849" t="s">
        <v>6847</v>
      </c>
      <c r="E2669" s="851" t="s">
        <v>13201</v>
      </c>
      <c r="F2669" s="851"/>
      <c r="G2669" s="852" t="s">
        <v>23</v>
      </c>
      <c r="H2669" s="853">
        <v>1</v>
      </c>
      <c r="I2669" s="854">
        <v>0.01</v>
      </c>
      <c r="J2669" s="854">
        <v>0.01</v>
      </c>
    </row>
    <row r="2670" spans="1:11" ht="24" customHeight="1" x14ac:dyDescent="0.2">
      <c r="A2670" s="849" t="s">
        <v>13199</v>
      </c>
      <c r="B2670" s="850" t="s">
        <v>13207</v>
      </c>
      <c r="C2670" s="849" t="s">
        <v>7</v>
      </c>
      <c r="D2670" s="849" t="s">
        <v>8485</v>
      </c>
      <c r="E2670" s="851" t="s">
        <v>13208</v>
      </c>
      <c r="F2670" s="851"/>
      <c r="G2670" s="852" t="s">
        <v>23</v>
      </c>
      <c r="H2670" s="853">
        <v>1</v>
      </c>
      <c r="I2670" s="854">
        <v>0.06</v>
      </c>
      <c r="J2670" s="854">
        <v>0.06</v>
      </c>
    </row>
    <row r="2671" spans="1:11" ht="24" customHeight="1" x14ac:dyDescent="0.2">
      <c r="A2671" s="849" t="s">
        <v>13199</v>
      </c>
      <c r="B2671" s="850" t="s">
        <v>13229</v>
      </c>
      <c r="C2671" s="849" t="s">
        <v>7</v>
      </c>
      <c r="D2671" s="849" t="s">
        <v>9025</v>
      </c>
      <c r="E2671" s="851" t="s">
        <v>13230</v>
      </c>
      <c r="F2671" s="851"/>
      <c r="G2671" s="852" t="s">
        <v>23</v>
      </c>
      <c r="H2671" s="853">
        <v>1</v>
      </c>
      <c r="I2671" s="854">
        <v>0.71</v>
      </c>
      <c r="J2671" s="854">
        <v>0.71</v>
      </c>
    </row>
    <row r="2672" spans="1:11" ht="25.5" x14ac:dyDescent="0.2">
      <c r="A2672" s="855"/>
      <c r="B2672" s="855"/>
      <c r="C2672" s="855"/>
      <c r="D2672" s="855"/>
      <c r="E2672" s="855" t="s">
        <v>13209</v>
      </c>
      <c r="F2672" s="856">
        <v>3.61</v>
      </c>
      <c r="G2672" s="855" t="s">
        <v>13210</v>
      </c>
      <c r="H2672" s="856">
        <v>3.04</v>
      </c>
      <c r="I2672" s="855" t="s">
        <v>13211</v>
      </c>
      <c r="J2672" s="856">
        <v>6.65</v>
      </c>
    </row>
    <row r="2673" spans="1:10" ht="13.5" thickBot="1" x14ac:dyDescent="0.25">
      <c r="A2673" s="855"/>
      <c r="B2673" s="855"/>
      <c r="C2673" s="855"/>
      <c r="D2673" s="855"/>
      <c r="E2673" s="855" t="s">
        <v>13212</v>
      </c>
      <c r="F2673" s="856">
        <v>2.7025679999999999</v>
      </c>
      <c r="G2673" s="855"/>
      <c r="H2673" s="857" t="s">
        <v>13213</v>
      </c>
      <c r="I2673" s="857"/>
      <c r="J2673" s="856">
        <v>12.27</v>
      </c>
    </row>
    <row r="2674" spans="1:10" ht="0.95" customHeight="1" thickTop="1" x14ac:dyDescent="0.2">
      <c r="A2674" s="858"/>
      <c r="B2674" s="858"/>
      <c r="C2674" s="858"/>
      <c r="D2674" s="858"/>
      <c r="E2674" s="858"/>
      <c r="F2674" s="858"/>
      <c r="G2674" s="858"/>
      <c r="H2674" s="858"/>
      <c r="I2674" s="858"/>
      <c r="J2674" s="858"/>
    </row>
    <row r="2675" spans="1:10" ht="18" customHeight="1" x14ac:dyDescent="0.2">
      <c r="A2675" s="833"/>
      <c r="B2675" s="834" t="s">
        <v>13186</v>
      </c>
      <c r="C2675" s="833" t="s">
        <v>13187</v>
      </c>
      <c r="D2675" s="833" t="s">
        <v>13188</v>
      </c>
      <c r="E2675" s="835" t="s">
        <v>13189</v>
      </c>
      <c r="F2675" s="835"/>
      <c r="G2675" s="836" t="s">
        <v>13190</v>
      </c>
      <c r="H2675" s="834" t="s">
        <v>13191</v>
      </c>
      <c r="I2675" s="834" t="s">
        <v>13192</v>
      </c>
      <c r="J2675" s="834" t="s">
        <v>13193</v>
      </c>
    </row>
    <row r="2676" spans="1:10" ht="24" customHeight="1" x14ac:dyDescent="0.2">
      <c r="A2676" s="837" t="s">
        <v>13194</v>
      </c>
      <c r="B2676" s="838" t="s">
        <v>13333</v>
      </c>
      <c r="C2676" s="837" t="s">
        <v>7</v>
      </c>
      <c r="D2676" s="837" t="s">
        <v>172</v>
      </c>
      <c r="E2676" s="839" t="s">
        <v>13196</v>
      </c>
      <c r="F2676" s="839"/>
      <c r="G2676" s="840" t="s">
        <v>23</v>
      </c>
      <c r="H2676" s="841">
        <v>1</v>
      </c>
      <c r="I2676" s="842">
        <v>16.12</v>
      </c>
      <c r="J2676" s="842">
        <v>16.12</v>
      </c>
    </row>
    <row r="2677" spans="1:10" ht="24" customHeight="1" x14ac:dyDescent="0.2">
      <c r="A2677" s="843" t="s">
        <v>13197</v>
      </c>
      <c r="B2677" s="844" t="s">
        <v>14129</v>
      </c>
      <c r="C2677" s="843" t="s">
        <v>7</v>
      </c>
      <c r="D2677" s="843" t="s">
        <v>3025</v>
      </c>
      <c r="E2677" s="845" t="s">
        <v>13196</v>
      </c>
      <c r="F2677" s="845"/>
      <c r="G2677" s="846" t="s">
        <v>23</v>
      </c>
      <c r="H2677" s="847">
        <v>1</v>
      </c>
      <c r="I2677" s="848">
        <v>0.1</v>
      </c>
      <c r="J2677" s="848">
        <v>0.1</v>
      </c>
    </row>
    <row r="2678" spans="1:10" ht="24" customHeight="1" x14ac:dyDescent="0.2">
      <c r="A2678" s="849" t="s">
        <v>13199</v>
      </c>
      <c r="B2678" s="850" t="s">
        <v>14130</v>
      </c>
      <c r="C2678" s="849" t="s">
        <v>7</v>
      </c>
      <c r="D2678" s="849" t="s">
        <v>5091</v>
      </c>
      <c r="E2678" s="851" t="s">
        <v>13203</v>
      </c>
      <c r="F2678" s="851"/>
      <c r="G2678" s="852" t="s">
        <v>23</v>
      </c>
      <c r="H2678" s="853">
        <v>1</v>
      </c>
      <c r="I2678" s="854">
        <v>12.32</v>
      </c>
      <c r="J2678" s="854">
        <v>12.32</v>
      </c>
    </row>
    <row r="2679" spans="1:10" ht="24" customHeight="1" x14ac:dyDescent="0.2">
      <c r="A2679" s="849" t="s">
        <v>13199</v>
      </c>
      <c r="B2679" s="850" t="s">
        <v>13226</v>
      </c>
      <c r="C2679" s="849" t="s">
        <v>7</v>
      </c>
      <c r="D2679" s="849" t="s">
        <v>5105</v>
      </c>
      <c r="E2679" s="851" t="s">
        <v>13206</v>
      </c>
      <c r="F2679" s="851"/>
      <c r="G2679" s="852" t="s">
        <v>23</v>
      </c>
      <c r="H2679" s="853">
        <v>1</v>
      </c>
      <c r="I2679" s="854">
        <v>0.96</v>
      </c>
      <c r="J2679" s="854">
        <v>0.96</v>
      </c>
    </row>
    <row r="2680" spans="1:10" ht="24" customHeight="1" x14ac:dyDescent="0.2">
      <c r="A2680" s="849" t="s">
        <v>13199</v>
      </c>
      <c r="B2680" s="850" t="s">
        <v>13227</v>
      </c>
      <c r="C2680" s="849" t="s">
        <v>7</v>
      </c>
      <c r="D2680" s="849" t="s">
        <v>6740</v>
      </c>
      <c r="E2680" s="851" t="s">
        <v>13201</v>
      </c>
      <c r="F2680" s="851"/>
      <c r="G2680" s="852" t="s">
        <v>23</v>
      </c>
      <c r="H2680" s="853">
        <v>1</v>
      </c>
      <c r="I2680" s="854">
        <v>1.01</v>
      </c>
      <c r="J2680" s="854">
        <v>1.01</v>
      </c>
    </row>
    <row r="2681" spans="1:10" ht="24" customHeight="1" x14ac:dyDescent="0.2">
      <c r="A2681" s="849" t="s">
        <v>13199</v>
      </c>
      <c r="B2681" s="850" t="s">
        <v>13205</v>
      </c>
      <c r="C2681" s="849" t="s">
        <v>7</v>
      </c>
      <c r="D2681" s="849" t="s">
        <v>6808</v>
      </c>
      <c r="E2681" s="851" t="s">
        <v>13206</v>
      </c>
      <c r="F2681" s="851"/>
      <c r="G2681" s="852" t="s">
        <v>23</v>
      </c>
      <c r="H2681" s="853">
        <v>1</v>
      </c>
      <c r="I2681" s="854">
        <v>0.55000000000000004</v>
      </c>
      <c r="J2681" s="854">
        <v>0.55000000000000004</v>
      </c>
    </row>
    <row r="2682" spans="1:10" ht="24" customHeight="1" x14ac:dyDescent="0.2">
      <c r="A2682" s="849" t="s">
        <v>13199</v>
      </c>
      <c r="B2682" s="850" t="s">
        <v>13228</v>
      </c>
      <c r="C2682" s="849" t="s">
        <v>7</v>
      </c>
      <c r="D2682" s="849" t="s">
        <v>6853</v>
      </c>
      <c r="E2682" s="851" t="s">
        <v>13201</v>
      </c>
      <c r="F2682" s="851"/>
      <c r="G2682" s="852" t="s">
        <v>23</v>
      </c>
      <c r="H2682" s="853">
        <v>1</v>
      </c>
      <c r="I2682" s="854">
        <v>0.41</v>
      </c>
      <c r="J2682" s="854">
        <v>0.41</v>
      </c>
    </row>
    <row r="2683" spans="1:10" ht="24" customHeight="1" x14ac:dyDescent="0.2">
      <c r="A2683" s="849" t="s">
        <v>13199</v>
      </c>
      <c r="B2683" s="850" t="s">
        <v>13207</v>
      </c>
      <c r="C2683" s="849" t="s">
        <v>7</v>
      </c>
      <c r="D2683" s="849" t="s">
        <v>8485</v>
      </c>
      <c r="E2683" s="851" t="s">
        <v>13208</v>
      </c>
      <c r="F2683" s="851"/>
      <c r="G2683" s="852" t="s">
        <v>23</v>
      </c>
      <c r="H2683" s="853">
        <v>1</v>
      </c>
      <c r="I2683" s="854">
        <v>0.06</v>
      </c>
      <c r="J2683" s="854">
        <v>0.06</v>
      </c>
    </row>
    <row r="2684" spans="1:10" ht="24" customHeight="1" x14ac:dyDescent="0.2">
      <c r="A2684" s="849" t="s">
        <v>13199</v>
      </c>
      <c r="B2684" s="850" t="s">
        <v>13229</v>
      </c>
      <c r="C2684" s="849" t="s">
        <v>7</v>
      </c>
      <c r="D2684" s="849" t="s">
        <v>9025</v>
      </c>
      <c r="E2684" s="851" t="s">
        <v>13230</v>
      </c>
      <c r="F2684" s="851"/>
      <c r="G2684" s="852" t="s">
        <v>23</v>
      </c>
      <c r="H2684" s="853">
        <v>1</v>
      </c>
      <c r="I2684" s="854">
        <v>0.71</v>
      </c>
      <c r="J2684" s="854">
        <v>0.71</v>
      </c>
    </row>
    <row r="2685" spans="1:10" ht="25.5" x14ac:dyDescent="0.2">
      <c r="A2685" s="855"/>
      <c r="B2685" s="855"/>
      <c r="C2685" s="855"/>
      <c r="D2685" s="855"/>
      <c r="E2685" s="855" t="s">
        <v>13209</v>
      </c>
      <c r="F2685" s="856">
        <v>6.75</v>
      </c>
      <c r="G2685" s="855" t="s">
        <v>13210</v>
      </c>
      <c r="H2685" s="856">
        <v>5.67</v>
      </c>
      <c r="I2685" s="855" t="s">
        <v>13211</v>
      </c>
      <c r="J2685" s="856">
        <v>12.42</v>
      </c>
    </row>
    <row r="2686" spans="1:10" ht="13.5" thickBot="1" x14ac:dyDescent="0.25">
      <c r="A2686" s="855"/>
      <c r="B2686" s="855"/>
      <c r="C2686" s="855"/>
      <c r="D2686" s="855"/>
      <c r="E2686" s="855" t="s">
        <v>13212</v>
      </c>
      <c r="F2686" s="856">
        <v>4.5522879999999999</v>
      </c>
      <c r="G2686" s="855"/>
      <c r="H2686" s="857" t="s">
        <v>13213</v>
      </c>
      <c r="I2686" s="857"/>
      <c r="J2686" s="856">
        <v>20.67</v>
      </c>
    </row>
    <row r="2687" spans="1:10" ht="0.95" customHeight="1" thickTop="1" x14ac:dyDescent="0.2">
      <c r="A2687" s="858"/>
      <c r="B2687" s="858"/>
      <c r="C2687" s="858"/>
      <c r="D2687" s="858"/>
      <c r="E2687" s="858"/>
      <c r="F2687" s="858"/>
      <c r="G2687" s="858"/>
      <c r="H2687" s="858"/>
      <c r="I2687" s="858"/>
      <c r="J2687" s="858"/>
    </row>
    <row r="2688" spans="1:10" ht="18" customHeight="1" x14ac:dyDescent="0.2">
      <c r="A2688" s="833"/>
      <c r="B2688" s="834" t="s">
        <v>13186</v>
      </c>
      <c r="C2688" s="833" t="s">
        <v>13187</v>
      </c>
      <c r="D2688" s="833" t="s">
        <v>13188</v>
      </c>
      <c r="E2688" s="835" t="s">
        <v>13189</v>
      </c>
      <c r="F2688" s="835"/>
      <c r="G2688" s="836" t="s">
        <v>13190</v>
      </c>
      <c r="H2688" s="834" t="s">
        <v>13191</v>
      </c>
      <c r="I2688" s="834" t="s">
        <v>13192</v>
      </c>
      <c r="J2688" s="834" t="s">
        <v>13193</v>
      </c>
    </row>
    <row r="2689" spans="1:10" ht="36" customHeight="1" x14ac:dyDescent="0.2">
      <c r="A2689" s="837" t="s">
        <v>13194</v>
      </c>
      <c r="B2689" s="838" t="s">
        <v>13985</v>
      </c>
      <c r="C2689" s="837" t="s">
        <v>7</v>
      </c>
      <c r="D2689" s="837" t="s">
        <v>2392</v>
      </c>
      <c r="E2689" s="839" t="s">
        <v>13272</v>
      </c>
      <c r="F2689" s="839"/>
      <c r="G2689" s="840" t="s">
        <v>23</v>
      </c>
      <c r="H2689" s="841">
        <v>1</v>
      </c>
      <c r="I2689" s="842">
        <v>0.34</v>
      </c>
      <c r="J2689" s="842">
        <v>0.34</v>
      </c>
    </row>
    <row r="2690" spans="1:10" ht="36" customHeight="1" x14ac:dyDescent="0.2">
      <c r="A2690" s="849" t="s">
        <v>13199</v>
      </c>
      <c r="B2690" s="850" t="s">
        <v>14131</v>
      </c>
      <c r="C2690" s="849" t="s">
        <v>7</v>
      </c>
      <c r="D2690" s="849" t="s">
        <v>5158</v>
      </c>
      <c r="E2690" s="851" t="s">
        <v>13220</v>
      </c>
      <c r="F2690" s="851"/>
      <c r="G2690" s="852" t="s">
        <v>38</v>
      </c>
      <c r="H2690" s="853">
        <v>6.3999999999999997E-5</v>
      </c>
      <c r="I2690" s="854">
        <v>5256.82</v>
      </c>
      <c r="J2690" s="854">
        <v>0.33643650000000003</v>
      </c>
    </row>
    <row r="2691" spans="1:10" ht="25.5" x14ac:dyDescent="0.2">
      <c r="A2691" s="855"/>
      <c r="B2691" s="855"/>
      <c r="C2691" s="855"/>
      <c r="D2691" s="855"/>
      <c r="E2691" s="855" t="s">
        <v>13209</v>
      </c>
      <c r="F2691" s="856">
        <v>0</v>
      </c>
      <c r="G2691" s="855" t="s">
        <v>13210</v>
      </c>
      <c r="H2691" s="856">
        <v>0</v>
      </c>
      <c r="I2691" s="855" t="s">
        <v>13211</v>
      </c>
      <c r="J2691" s="856">
        <v>0</v>
      </c>
    </row>
    <row r="2692" spans="1:10" ht="13.5" thickBot="1" x14ac:dyDescent="0.25">
      <c r="A2692" s="855"/>
      <c r="B2692" s="855"/>
      <c r="C2692" s="855"/>
      <c r="D2692" s="855"/>
      <c r="E2692" s="855" t="s">
        <v>13212</v>
      </c>
      <c r="F2692" s="856">
        <v>9.6016000000000004E-2</v>
      </c>
      <c r="G2692" s="855"/>
      <c r="H2692" s="857" t="s">
        <v>13213</v>
      </c>
      <c r="I2692" s="857"/>
      <c r="J2692" s="856">
        <v>0.44</v>
      </c>
    </row>
    <row r="2693" spans="1:10" ht="0.95" customHeight="1" thickTop="1" x14ac:dyDescent="0.2">
      <c r="A2693" s="858"/>
      <c r="B2693" s="858"/>
      <c r="C2693" s="858"/>
      <c r="D2693" s="858"/>
      <c r="E2693" s="858"/>
      <c r="F2693" s="858"/>
      <c r="G2693" s="858"/>
      <c r="H2693" s="858"/>
      <c r="I2693" s="858"/>
      <c r="J2693" s="858"/>
    </row>
    <row r="2694" spans="1:10" ht="18" customHeight="1" x14ac:dyDescent="0.2">
      <c r="A2694" s="833"/>
      <c r="B2694" s="834" t="s">
        <v>13186</v>
      </c>
      <c r="C2694" s="833" t="s">
        <v>13187</v>
      </c>
      <c r="D2694" s="833" t="s">
        <v>13188</v>
      </c>
      <c r="E2694" s="835" t="s">
        <v>13189</v>
      </c>
      <c r="F2694" s="835"/>
      <c r="G2694" s="836" t="s">
        <v>13190</v>
      </c>
      <c r="H2694" s="834" t="s">
        <v>13191</v>
      </c>
      <c r="I2694" s="834" t="s">
        <v>13192</v>
      </c>
      <c r="J2694" s="834" t="s">
        <v>13193</v>
      </c>
    </row>
    <row r="2695" spans="1:10" ht="36" customHeight="1" x14ac:dyDescent="0.2">
      <c r="A2695" s="837" t="s">
        <v>13194</v>
      </c>
      <c r="B2695" s="838" t="s">
        <v>13984</v>
      </c>
      <c r="C2695" s="837" t="s">
        <v>7</v>
      </c>
      <c r="D2695" s="837" t="s">
        <v>2393</v>
      </c>
      <c r="E2695" s="839" t="s">
        <v>13272</v>
      </c>
      <c r="F2695" s="839"/>
      <c r="G2695" s="840" t="s">
        <v>23</v>
      </c>
      <c r="H2695" s="841">
        <v>1</v>
      </c>
      <c r="I2695" s="842">
        <v>0.04</v>
      </c>
      <c r="J2695" s="842">
        <v>0.04</v>
      </c>
    </row>
    <row r="2696" spans="1:10" ht="36" customHeight="1" x14ac:dyDescent="0.2">
      <c r="A2696" s="849" t="s">
        <v>13199</v>
      </c>
      <c r="B2696" s="850" t="s">
        <v>14131</v>
      </c>
      <c r="C2696" s="849" t="s">
        <v>7</v>
      </c>
      <c r="D2696" s="849" t="s">
        <v>5158</v>
      </c>
      <c r="E2696" s="851" t="s">
        <v>13220</v>
      </c>
      <c r="F2696" s="851"/>
      <c r="G2696" s="852" t="s">
        <v>38</v>
      </c>
      <c r="H2696" s="853">
        <v>7.6000000000000001E-6</v>
      </c>
      <c r="I2696" s="854">
        <v>5256.82</v>
      </c>
      <c r="J2696" s="854">
        <v>3.9951800000000003E-2</v>
      </c>
    </row>
    <row r="2697" spans="1:10" ht="25.5" x14ac:dyDescent="0.2">
      <c r="A2697" s="855"/>
      <c r="B2697" s="855"/>
      <c r="C2697" s="855"/>
      <c r="D2697" s="855"/>
      <c r="E2697" s="855" t="s">
        <v>13209</v>
      </c>
      <c r="F2697" s="856">
        <v>0</v>
      </c>
      <c r="G2697" s="855" t="s">
        <v>13210</v>
      </c>
      <c r="H2697" s="856">
        <v>0</v>
      </c>
      <c r="I2697" s="855" t="s">
        <v>13211</v>
      </c>
      <c r="J2697" s="856">
        <v>0</v>
      </c>
    </row>
    <row r="2698" spans="1:10" ht="13.5" thickBot="1" x14ac:dyDescent="0.25">
      <c r="A2698" s="855"/>
      <c r="B2698" s="855"/>
      <c r="C2698" s="855"/>
      <c r="D2698" s="855"/>
      <c r="E2698" s="855" t="s">
        <v>13212</v>
      </c>
      <c r="F2698" s="856">
        <v>1.1296E-2</v>
      </c>
      <c r="G2698" s="855"/>
      <c r="H2698" s="857" t="s">
        <v>13213</v>
      </c>
      <c r="I2698" s="857"/>
      <c r="J2698" s="856">
        <v>0.05</v>
      </c>
    </row>
    <row r="2699" spans="1:10" ht="0.95" customHeight="1" thickTop="1" x14ac:dyDescent="0.2">
      <c r="A2699" s="858"/>
      <c r="B2699" s="858"/>
      <c r="C2699" s="858"/>
      <c r="D2699" s="858"/>
      <c r="E2699" s="858"/>
      <c r="F2699" s="858"/>
      <c r="G2699" s="858"/>
      <c r="H2699" s="858"/>
      <c r="I2699" s="858"/>
      <c r="J2699" s="858"/>
    </row>
    <row r="2700" spans="1:10" ht="18" customHeight="1" x14ac:dyDescent="0.2">
      <c r="A2700" s="833"/>
      <c r="B2700" s="834" t="s">
        <v>13186</v>
      </c>
      <c r="C2700" s="833" t="s">
        <v>13187</v>
      </c>
      <c r="D2700" s="833" t="s">
        <v>13188</v>
      </c>
      <c r="E2700" s="835" t="s">
        <v>13189</v>
      </c>
      <c r="F2700" s="835"/>
      <c r="G2700" s="836" t="s">
        <v>13190</v>
      </c>
      <c r="H2700" s="834" t="s">
        <v>13191</v>
      </c>
      <c r="I2700" s="834" t="s">
        <v>13192</v>
      </c>
      <c r="J2700" s="834" t="s">
        <v>13193</v>
      </c>
    </row>
    <row r="2701" spans="1:10" ht="36" customHeight="1" x14ac:dyDescent="0.2">
      <c r="A2701" s="837" t="s">
        <v>13194</v>
      </c>
      <c r="B2701" s="838" t="s">
        <v>13986</v>
      </c>
      <c r="C2701" s="837" t="s">
        <v>7</v>
      </c>
      <c r="D2701" s="837" t="s">
        <v>2394</v>
      </c>
      <c r="E2701" s="839" t="s">
        <v>13272</v>
      </c>
      <c r="F2701" s="839"/>
      <c r="G2701" s="840" t="s">
        <v>23</v>
      </c>
      <c r="H2701" s="841">
        <v>1</v>
      </c>
      <c r="I2701" s="842">
        <v>0.42</v>
      </c>
      <c r="J2701" s="842">
        <v>0.42</v>
      </c>
    </row>
    <row r="2702" spans="1:10" ht="36" customHeight="1" x14ac:dyDescent="0.2">
      <c r="A2702" s="849" t="s">
        <v>13199</v>
      </c>
      <c r="B2702" s="850" t="s">
        <v>14131</v>
      </c>
      <c r="C2702" s="849" t="s">
        <v>7</v>
      </c>
      <c r="D2702" s="849" t="s">
        <v>5158</v>
      </c>
      <c r="E2702" s="851" t="s">
        <v>13220</v>
      </c>
      <c r="F2702" s="851"/>
      <c r="G2702" s="852" t="s">
        <v>38</v>
      </c>
      <c r="H2702" s="853">
        <v>8.0000000000000007E-5</v>
      </c>
      <c r="I2702" s="854">
        <v>5256.82</v>
      </c>
      <c r="J2702" s="854">
        <v>0.42054560000000002</v>
      </c>
    </row>
    <row r="2703" spans="1:10" ht="25.5" x14ac:dyDescent="0.2">
      <c r="A2703" s="855"/>
      <c r="B2703" s="855"/>
      <c r="C2703" s="855"/>
      <c r="D2703" s="855"/>
      <c r="E2703" s="855" t="s">
        <v>13209</v>
      </c>
      <c r="F2703" s="856">
        <v>0</v>
      </c>
      <c r="G2703" s="855" t="s">
        <v>13210</v>
      </c>
      <c r="H2703" s="856">
        <v>0</v>
      </c>
      <c r="I2703" s="855" t="s">
        <v>13211</v>
      </c>
      <c r="J2703" s="856">
        <v>0</v>
      </c>
    </row>
    <row r="2704" spans="1:10" ht="13.5" thickBot="1" x14ac:dyDescent="0.25">
      <c r="A2704" s="855"/>
      <c r="B2704" s="855"/>
      <c r="C2704" s="855"/>
      <c r="D2704" s="855"/>
      <c r="E2704" s="855" t="s">
        <v>13212</v>
      </c>
      <c r="F2704" s="856">
        <v>0.11860800000000001</v>
      </c>
      <c r="G2704" s="855"/>
      <c r="H2704" s="857" t="s">
        <v>13213</v>
      </c>
      <c r="I2704" s="857"/>
      <c r="J2704" s="856">
        <v>0.54</v>
      </c>
    </row>
    <row r="2705" spans="1:10" ht="0.95" customHeight="1" thickTop="1" x14ac:dyDescent="0.2">
      <c r="A2705" s="858"/>
      <c r="B2705" s="858"/>
      <c r="C2705" s="858"/>
      <c r="D2705" s="858"/>
      <c r="E2705" s="858"/>
      <c r="F2705" s="858"/>
      <c r="G2705" s="858"/>
      <c r="H2705" s="858"/>
      <c r="I2705" s="858"/>
      <c r="J2705" s="858"/>
    </row>
    <row r="2706" spans="1:10" ht="18" customHeight="1" x14ac:dyDescent="0.2">
      <c r="A2706" s="833"/>
      <c r="B2706" s="834" t="s">
        <v>13186</v>
      </c>
      <c r="C2706" s="833" t="s">
        <v>13187</v>
      </c>
      <c r="D2706" s="833" t="s">
        <v>13188</v>
      </c>
      <c r="E2706" s="835" t="s">
        <v>13189</v>
      </c>
      <c r="F2706" s="835"/>
      <c r="G2706" s="836" t="s">
        <v>13190</v>
      </c>
      <c r="H2706" s="834" t="s">
        <v>13191</v>
      </c>
      <c r="I2706" s="834" t="s">
        <v>13192</v>
      </c>
      <c r="J2706" s="834" t="s">
        <v>13193</v>
      </c>
    </row>
    <row r="2707" spans="1:10" ht="36" customHeight="1" x14ac:dyDescent="0.2">
      <c r="A2707" s="837" t="s">
        <v>13194</v>
      </c>
      <c r="B2707" s="838" t="s">
        <v>13983</v>
      </c>
      <c r="C2707" s="837" t="s">
        <v>7</v>
      </c>
      <c r="D2707" s="837" t="s">
        <v>2395</v>
      </c>
      <c r="E2707" s="839" t="s">
        <v>13272</v>
      </c>
      <c r="F2707" s="839"/>
      <c r="G2707" s="840" t="s">
        <v>23</v>
      </c>
      <c r="H2707" s="841">
        <v>1</v>
      </c>
      <c r="I2707" s="842">
        <v>28.69</v>
      </c>
      <c r="J2707" s="842">
        <v>28.69</v>
      </c>
    </row>
    <row r="2708" spans="1:10" ht="24" customHeight="1" x14ac:dyDescent="0.2">
      <c r="A2708" s="849" t="s">
        <v>13199</v>
      </c>
      <c r="B2708" s="850" t="s">
        <v>14132</v>
      </c>
      <c r="C2708" s="849" t="s">
        <v>7</v>
      </c>
      <c r="D2708" s="849" t="s">
        <v>4996</v>
      </c>
      <c r="E2708" s="851" t="s">
        <v>13220</v>
      </c>
      <c r="F2708" s="851"/>
      <c r="G2708" s="852" t="s">
        <v>21</v>
      </c>
      <c r="H2708" s="853">
        <v>0.3261</v>
      </c>
      <c r="I2708" s="854">
        <v>72</v>
      </c>
      <c r="J2708" s="854">
        <v>23.479199999999999</v>
      </c>
    </row>
    <row r="2709" spans="1:10" ht="24" customHeight="1" x14ac:dyDescent="0.2">
      <c r="A2709" s="849" t="s">
        <v>13199</v>
      </c>
      <c r="B2709" s="850" t="s">
        <v>14133</v>
      </c>
      <c r="C2709" s="849" t="s">
        <v>7</v>
      </c>
      <c r="D2709" s="849" t="s">
        <v>7924</v>
      </c>
      <c r="E2709" s="851" t="s">
        <v>13220</v>
      </c>
      <c r="F2709" s="851"/>
      <c r="G2709" s="852" t="s">
        <v>13268</v>
      </c>
      <c r="H2709" s="853">
        <v>0.33</v>
      </c>
      <c r="I2709" s="854">
        <v>15.78</v>
      </c>
      <c r="J2709" s="854">
        <v>5.2073999999999998</v>
      </c>
    </row>
    <row r="2710" spans="1:10" ht="25.5" x14ac:dyDescent="0.2">
      <c r="A2710" s="855"/>
      <c r="B2710" s="855"/>
      <c r="C2710" s="855"/>
      <c r="D2710" s="855"/>
      <c r="E2710" s="855" t="s">
        <v>13209</v>
      </c>
      <c r="F2710" s="856">
        <v>0</v>
      </c>
      <c r="G2710" s="855" t="s">
        <v>13210</v>
      </c>
      <c r="H2710" s="856">
        <v>0</v>
      </c>
      <c r="I2710" s="855" t="s">
        <v>13211</v>
      </c>
      <c r="J2710" s="856">
        <v>0</v>
      </c>
    </row>
    <row r="2711" spans="1:10" ht="13.5" thickBot="1" x14ac:dyDescent="0.25">
      <c r="A2711" s="855"/>
      <c r="B2711" s="855"/>
      <c r="C2711" s="855"/>
      <c r="D2711" s="855"/>
      <c r="E2711" s="855" t="s">
        <v>13212</v>
      </c>
      <c r="F2711" s="856">
        <v>8.1020559999999993</v>
      </c>
      <c r="G2711" s="855"/>
      <c r="H2711" s="857" t="s">
        <v>13213</v>
      </c>
      <c r="I2711" s="857"/>
      <c r="J2711" s="856">
        <v>36.79</v>
      </c>
    </row>
    <row r="2712" spans="1:10" ht="0.95" customHeight="1" thickTop="1" x14ac:dyDescent="0.2">
      <c r="A2712" s="858"/>
      <c r="B2712" s="858"/>
      <c r="C2712" s="858"/>
      <c r="D2712" s="858"/>
      <c r="E2712" s="858"/>
      <c r="F2712" s="858"/>
      <c r="G2712" s="858"/>
      <c r="H2712" s="858"/>
      <c r="I2712" s="858"/>
      <c r="J2712" s="858"/>
    </row>
    <row r="2713" spans="1:10" ht="18" customHeight="1" x14ac:dyDescent="0.2">
      <c r="A2713" s="833"/>
      <c r="B2713" s="834" t="s">
        <v>13186</v>
      </c>
      <c r="C2713" s="833" t="s">
        <v>13187</v>
      </c>
      <c r="D2713" s="833" t="s">
        <v>13188</v>
      </c>
      <c r="E2713" s="835" t="s">
        <v>13189</v>
      </c>
      <c r="F2713" s="835"/>
      <c r="G2713" s="836" t="s">
        <v>13190</v>
      </c>
      <c r="H2713" s="834" t="s">
        <v>13191</v>
      </c>
      <c r="I2713" s="834" t="s">
        <v>13192</v>
      </c>
      <c r="J2713" s="834" t="s">
        <v>13193</v>
      </c>
    </row>
    <row r="2714" spans="1:10" ht="36" customHeight="1" x14ac:dyDescent="0.2">
      <c r="A2714" s="837" t="s">
        <v>13194</v>
      </c>
      <c r="B2714" s="838" t="s">
        <v>14070</v>
      </c>
      <c r="C2714" s="837" t="s">
        <v>7</v>
      </c>
      <c r="D2714" s="837" t="s">
        <v>4839</v>
      </c>
      <c r="E2714" s="839" t="s">
        <v>13196</v>
      </c>
      <c r="F2714" s="839"/>
      <c r="G2714" s="840" t="s">
        <v>13268</v>
      </c>
      <c r="H2714" s="841">
        <v>1</v>
      </c>
      <c r="I2714" s="842">
        <v>1485.46</v>
      </c>
      <c r="J2714" s="842">
        <v>1485.46</v>
      </c>
    </row>
    <row r="2715" spans="1:10" ht="36" customHeight="1" x14ac:dyDescent="0.2">
      <c r="A2715" s="843" t="s">
        <v>13197</v>
      </c>
      <c r="B2715" s="844" t="s">
        <v>14134</v>
      </c>
      <c r="C2715" s="843" t="s">
        <v>7</v>
      </c>
      <c r="D2715" s="843" t="s">
        <v>234</v>
      </c>
      <c r="E2715" s="845" t="s">
        <v>13272</v>
      </c>
      <c r="F2715" s="845"/>
      <c r="G2715" s="846" t="s">
        <v>50</v>
      </c>
      <c r="H2715" s="847">
        <v>0.67</v>
      </c>
      <c r="I2715" s="848">
        <v>12.58</v>
      </c>
      <c r="J2715" s="848">
        <v>8.4285999999999994</v>
      </c>
    </row>
    <row r="2716" spans="1:10" ht="36" customHeight="1" x14ac:dyDescent="0.2">
      <c r="A2716" s="843" t="s">
        <v>13197</v>
      </c>
      <c r="B2716" s="844" t="s">
        <v>14135</v>
      </c>
      <c r="C2716" s="843" t="s">
        <v>7</v>
      </c>
      <c r="D2716" s="843" t="s">
        <v>239</v>
      </c>
      <c r="E2716" s="845" t="s">
        <v>13272</v>
      </c>
      <c r="F2716" s="845"/>
      <c r="G2716" s="846" t="s">
        <v>67</v>
      </c>
      <c r="H2716" s="847">
        <v>3.57</v>
      </c>
      <c r="I2716" s="848">
        <v>4.3899999999999997</v>
      </c>
      <c r="J2716" s="848">
        <v>15.6723</v>
      </c>
    </row>
    <row r="2717" spans="1:10" ht="24" customHeight="1" x14ac:dyDescent="0.2">
      <c r="A2717" s="843" t="s">
        <v>13197</v>
      </c>
      <c r="B2717" s="844" t="s">
        <v>13368</v>
      </c>
      <c r="C2717" s="843" t="s">
        <v>7</v>
      </c>
      <c r="D2717" s="843" t="s">
        <v>1243</v>
      </c>
      <c r="E2717" s="845" t="s">
        <v>13196</v>
      </c>
      <c r="F2717" s="845"/>
      <c r="G2717" s="846" t="s">
        <v>23</v>
      </c>
      <c r="H2717" s="847">
        <v>4.24</v>
      </c>
      <c r="I2717" s="848">
        <v>11.79</v>
      </c>
      <c r="J2717" s="848">
        <v>49.989600000000003</v>
      </c>
    </row>
    <row r="2718" spans="1:10" ht="36" customHeight="1" x14ac:dyDescent="0.2">
      <c r="A2718" s="849" t="s">
        <v>13199</v>
      </c>
      <c r="B2718" s="850" t="s">
        <v>14136</v>
      </c>
      <c r="C2718" s="849" t="s">
        <v>7</v>
      </c>
      <c r="D2718" s="849" t="s">
        <v>5210</v>
      </c>
      <c r="E2718" s="851" t="s">
        <v>13220</v>
      </c>
      <c r="F2718" s="851"/>
      <c r="G2718" s="852" t="s">
        <v>21</v>
      </c>
      <c r="H2718" s="853">
        <v>1857.06</v>
      </c>
      <c r="I2718" s="854">
        <v>0.76</v>
      </c>
      <c r="J2718" s="854">
        <v>1411.3656000000001</v>
      </c>
    </row>
    <row r="2719" spans="1:10" ht="25.5" x14ac:dyDescent="0.2">
      <c r="A2719" s="855"/>
      <c r="B2719" s="855"/>
      <c r="C2719" s="855"/>
      <c r="D2719" s="855"/>
      <c r="E2719" s="855" t="s">
        <v>13209</v>
      </c>
      <c r="F2719" s="856">
        <v>20.43</v>
      </c>
      <c r="G2719" s="855" t="s">
        <v>13210</v>
      </c>
      <c r="H2719" s="856">
        <v>17.18</v>
      </c>
      <c r="I2719" s="855" t="s">
        <v>13211</v>
      </c>
      <c r="J2719" s="856">
        <v>37.61</v>
      </c>
    </row>
    <row r="2720" spans="1:10" ht="13.5" thickBot="1" x14ac:dyDescent="0.25">
      <c r="A2720" s="855"/>
      <c r="B2720" s="855"/>
      <c r="C2720" s="855"/>
      <c r="D2720" s="855"/>
      <c r="E2720" s="855" t="s">
        <v>13212</v>
      </c>
      <c r="F2720" s="856">
        <v>419.49390399999999</v>
      </c>
      <c r="G2720" s="855"/>
      <c r="H2720" s="857" t="s">
        <v>13213</v>
      </c>
      <c r="I2720" s="857"/>
      <c r="J2720" s="856">
        <v>1904.95</v>
      </c>
    </row>
    <row r="2721" spans="1:10" ht="0.95" customHeight="1" thickTop="1" x14ac:dyDescent="0.2">
      <c r="A2721" s="858"/>
      <c r="B2721" s="858"/>
      <c r="C2721" s="858"/>
      <c r="D2721" s="858"/>
      <c r="E2721" s="858"/>
      <c r="F2721" s="858"/>
      <c r="G2721" s="858"/>
      <c r="H2721" s="858"/>
      <c r="I2721" s="858"/>
      <c r="J2721" s="858"/>
    </row>
    <row r="2722" spans="1:10" ht="18" customHeight="1" x14ac:dyDescent="0.2">
      <c r="A2722" s="833"/>
      <c r="B2722" s="834" t="s">
        <v>13186</v>
      </c>
      <c r="C2722" s="833" t="s">
        <v>13187</v>
      </c>
      <c r="D2722" s="833" t="s">
        <v>13188</v>
      </c>
      <c r="E2722" s="835" t="s">
        <v>13189</v>
      </c>
      <c r="F2722" s="835"/>
      <c r="G2722" s="836" t="s">
        <v>13190</v>
      </c>
      <c r="H2722" s="834" t="s">
        <v>13191</v>
      </c>
      <c r="I2722" s="834" t="s">
        <v>13192</v>
      </c>
      <c r="J2722" s="834" t="s">
        <v>13193</v>
      </c>
    </row>
    <row r="2723" spans="1:10" ht="48" customHeight="1" x14ac:dyDescent="0.2">
      <c r="A2723" s="837" t="s">
        <v>13194</v>
      </c>
      <c r="B2723" s="838" t="s">
        <v>13845</v>
      </c>
      <c r="C2723" s="837" t="s">
        <v>7</v>
      </c>
      <c r="D2723" s="837" t="s">
        <v>4804</v>
      </c>
      <c r="E2723" s="839" t="s">
        <v>13196</v>
      </c>
      <c r="F2723" s="839"/>
      <c r="G2723" s="840" t="s">
        <v>13268</v>
      </c>
      <c r="H2723" s="841">
        <v>1</v>
      </c>
      <c r="I2723" s="842">
        <v>451.03</v>
      </c>
      <c r="J2723" s="842">
        <v>451.03</v>
      </c>
    </row>
    <row r="2724" spans="1:10" ht="24" customHeight="1" x14ac:dyDescent="0.2">
      <c r="A2724" s="843" t="s">
        <v>13197</v>
      </c>
      <c r="B2724" s="844" t="s">
        <v>13244</v>
      </c>
      <c r="C2724" s="843" t="s">
        <v>7</v>
      </c>
      <c r="D2724" s="843" t="s">
        <v>25</v>
      </c>
      <c r="E2724" s="845" t="s">
        <v>13196</v>
      </c>
      <c r="F2724" s="845"/>
      <c r="G2724" s="846" t="s">
        <v>23</v>
      </c>
      <c r="H2724" s="847">
        <v>11.23</v>
      </c>
      <c r="I2724" s="848">
        <v>13.34</v>
      </c>
      <c r="J2724" s="848">
        <v>149.8082</v>
      </c>
    </row>
    <row r="2725" spans="1:10" ht="24" customHeight="1" x14ac:dyDescent="0.2">
      <c r="A2725" s="849" t="s">
        <v>13199</v>
      </c>
      <c r="B2725" s="850" t="s">
        <v>13369</v>
      </c>
      <c r="C2725" s="849" t="s">
        <v>7</v>
      </c>
      <c r="D2725" s="849" t="s">
        <v>5205</v>
      </c>
      <c r="E2725" s="851" t="s">
        <v>13220</v>
      </c>
      <c r="F2725" s="851"/>
      <c r="G2725" s="852" t="s">
        <v>13268</v>
      </c>
      <c r="H2725" s="853">
        <v>1.1599999999999999</v>
      </c>
      <c r="I2725" s="854">
        <v>63</v>
      </c>
      <c r="J2725" s="854">
        <v>73.08</v>
      </c>
    </row>
    <row r="2726" spans="1:10" ht="24" customHeight="1" x14ac:dyDescent="0.2">
      <c r="A2726" s="849" t="s">
        <v>13199</v>
      </c>
      <c r="B2726" s="850" t="s">
        <v>14072</v>
      </c>
      <c r="C2726" s="849" t="s">
        <v>7</v>
      </c>
      <c r="D2726" s="849" t="s">
        <v>5726</v>
      </c>
      <c r="E2726" s="851" t="s">
        <v>13220</v>
      </c>
      <c r="F2726" s="851"/>
      <c r="G2726" s="852" t="s">
        <v>21</v>
      </c>
      <c r="H2726" s="853">
        <v>116.4</v>
      </c>
      <c r="I2726" s="854">
        <v>0.7</v>
      </c>
      <c r="J2726" s="854">
        <v>81.48</v>
      </c>
    </row>
    <row r="2727" spans="1:10" ht="24" customHeight="1" x14ac:dyDescent="0.2">
      <c r="A2727" s="849" t="s">
        <v>13199</v>
      </c>
      <c r="B2727" s="850" t="s">
        <v>13370</v>
      </c>
      <c r="C2727" s="849" t="s">
        <v>7</v>
      </c>
      <c r="D2727" s="849" t="s">
        <v>5946</v>
      </c>
      <c r="E2727" s="851" t="s">
        <v>13220</v>
      </c>
      <c r="F2727" s="851"/>
      <c r="G2727" s="852" t="s">
        <v>21</v>
      </c>
      <c r="H2727" s="853">
        <v>261.89</v>
      </c>
      <c r="I2727" s="854">
        <v>0.56000000000000005</v>
      </c>
      <c r="J2727" s="854">
        <v>146.6584</v>
      </c>
    </row>
    <row r="2728" spans="1:10" ht="25.5" x14ac:dyDescent="0.2">
      <c r="A2728" s="855"/>
      <c r="B2728" s="855"/>
      <c r="C2728" s="855"/>
      <c r="D2728" s="855"/>
      <c r="E2728" s="855" t="s">
        <v>13209</v>
      </c>
      <c r="F2728" s="856">
        <v>58.82</v>
      </c>
      <c r="G2728" s="855" t="s">
        <v>13210</v>
      </c>
      <c r="H2728" s="856">
        <v>49.44</v>
      </c>
      <c r="I2728" s="855" t="s">
        <v>13211</v>
      </c>
      <c r="J2728" s="856">
        <v>108.26</v>
      </c>
    </row>
    <row r="2729" spans="1:10" ht="13.5" thickBot="1" x14ac:dyDescent="0.25">
      <c r="A2729" s="855"/>
      <c r="B2729" s="855"/>
      <c r="C2729" s="855"/>
      <c r="D2729" s="855"/>
      <c r="E2729" s="855" t="s">
        <v>13212</v>
      </c>
      <c r="F2729" s="856">
        <v>127.37087200000001</v>
      </c>
      <c r="G2729" s="855"/>
      <c r="H2729" s="857" t="s">
        <v>13213</v>
      </c>
      <c r="I2729" s="857"/>
      <c r="J2729" s="856">
        <v>578.4</v>
      </c>
    </row>
    <row r="2730" spans="1:10" ht="0.95" customHeight="1" thickTop="1" x14ac:dyDescent="0.2">
      <c r="A2730" s="858"/>
      <c r="B2730" s="858"/>
      <c r="C2730" s="858"/>
      <c r="D2730" s="858"/>
      <c r="E2730" s="858"/>
      <c r="F2730" s="858"/>
      <c r="G2730" s="858"/>
      <c r="H2730" s="858"/>
      <c r="I2730" s="858"/>
      <c r="J2730" s="858"/>
    </row>
    <row r="2731" spans="1:10" ht="18" customHeight="1" x14ac:dyDescent="0.2">
      <c r="A2731" s="833"/>
      <c r="B2731" s="834" t="s">
        <v>13186</v>
      </c>
      <c r="C2731" s="833" t="s">
        <v>13187</v>
      </c>
      <c r="D2731" s="833" t="s">
        <v>13188</v>
      </c>
      <c r="E2731" s="835" t="s">
        <v>13189</v>
      </c>
      <c r="F2731" s="835"/>
      <c r="G2731" s="836" t="s">
        <v>13190</v>
      </c>
      <c r="H2731" s="834" t="s">
        <v>13191</v>
      </c>
      <c r="I2731" s="834" t="s">
        <v>13192</v>
      </c>
      <c r="J2731" s="834" t="s">
        <v>13193</v>
      </c>
    </row>
    <row r="2732" spans="1:10" ht="48" customHeight="1" x14ac:dyDescent="0.2">
      <c r="A2732" s="837" t="s">
        <v>13194</v>
      </c>
      <c r="B2732" s="838" t="s">
        <v>14053</v>
      </c>
      <c r="C2732" s="837" t="s">
        <v>7</v>
      </c>
      <c r="D2732" s="837" t="s">
        <v>4736</v>
      </c>
      <c r="E2732" s="839" t="s">
        <v>13196</v>
      </c>
      <c r="F2732" s="839"/>
      <c r="G2732" s="840" t="s">
        <v>13268</v>
      </c>
      <c r="H2732" s="841">
        <v>1</v>
      </c>
      <c r="I2732" s="842">
        <v>367.2</v>
      </c>
      <c r="J2732" s="842">
        <v>367.2</v>
      </c>
    </row>
    <row r="2733" spans="1:10" ht="48" customHeight="1" x14ac:dyDescent="0.2">
      <c r="A2733" s="843" t="s">
        <v>13197</v>
      </c>
      <c r="B2733" s="844" t="s">
        <v>13960</v>
      </c>
      <c r="C2733" s="843" t="s">
        <v>7</v>
      </c>
      <c r="D2733" s="843" t="s">
        <v>1299</v>
      </c>
      <c r="E2733" s="845" t="s">
        <v>13272</v>
      </c>
      <c r="F2733" s="845"/>
      <c r="G2733" s="846" t="s">
        <v>50</v>
      </c>
      <c r="H2733" s="847">
        <v>1.2</v>
      </c>
      <c r="I2733" s="848">
        <v>1.53</v>
      </c>
      <c r="J2733" s="848">
        <v>1.8360000000000001</v>
      </c>
    </row>
    <row r="2734" spans="1:10" ht="48" customHeight="1" x14ac:dyDescent="0.2">
      <c r="A2734" s="843" t="s">
        <v>13197</v>
      </c>
      <c r="B2734" s="844" t="s">
        <v>13961</v>
      </c>
      <c r="C2734" s="843" t="s">
        <v>7</v>
      </c>
      <c r="D2734" s="843" t="s">
        <v>1300</v>
      </c>
      <c r="E2734" s="845" t="s">
        <v>13272</v>
      </c>
      <c r="F2734" s="845"/>
      <c r="G2734" s="846" t="s">
        <v>67</v>
      </c>
      <c r="H2734" s="847">
        <v>3.96</v>
      </c>
      <c r="I2734" s="848">
        <v>0.27</v>
      </c>
      <c r="J2734" s="848">
        <v>1.0691999999999999</v>
      </c>
    </row>
    <row r="2735" spans="1:10" ht="24" customHeight="1" x14ac:dyDescent="0.2">
      <c r="A2735" s="843" t="s">
        <v>13197</v>
      </c>
      <c r="B2735" s="844" t="s">
        <v>13368</v>
      </c>
      <c r="C2735" s="843" t="s">
        <v>7</v>
      </c>
      <c r="D2735" s="843" t="s">
        <v>1243</v>
      </c>
      <c r="E2735" s="845" t="s">
        <v>13196</v>
      </c>
      <c r="F2735" s="845"/>
      <c r="G2735" s="846" t="s">
        <v>23</v>
      </c>
      <c r="H2735" s="847">
        <v>5.16</v>
      </c>
      <c r="I2735" s="848">
        <v>11.79</v>
      </c>
      <c r="J2735" s="848">
        <v>60.836399999999998</v>
      </c>
    </row>
    <row r="2736" spans="1:10" ht="24" customHeight="1" x14ac:dyDescent="0.2">
      <c r="A2736" s="849" t="s">
        <v>13199</v>
      </c>
      <c r="B2736" s="850" t="s">
        <v>13369</v>
      </c>
      <c r="C2736" s="849" t="s">
        <v>7</v>
      </c>
      <c r="D2736" s="849" t="s">
        <v>5205</v>
      </c>
      <c r="E2736" s="851" t="s">
        <v>13220</v>
      </c>
      <c r="F2736" s="851"/>
      <c r="G2736" s="852" t="s">
        <v>13268</v>
      </c>
      <c r="H2736" s="853">
        <v>1.17</v>
      </c>
      <c r="I2736" s="854">
        <v>63</v>
      </c>
      <c r="J2736" s="854">
        <v>73.709999999999994</v>
      </c>
    </row>
    <row r="2737" spans="1:10" ht="24" customHeight="1" x14ac:dyDescent="0.2">
      <c r="A2737" s="849" t="s">
        <v>13199</v>
      </c>
      <c r="B2737" s="850" t="s">
        <v>14072</v>
      </c>
      <c r="C2737" s="849" t="s">
        <v>7</v>
      </c>
      <c r="D2737" s="849" t="s">
        <v>5726</v>
      </c>
      <c r="E2737" s="851" t="s">
        <v>13220</v>
      </c>
      <c r="F2737" s="851"/>
      <c r="G2737" s="852" t="s">
        <v>21</v>
      </c>
      <c r="H2737" s="853">
        <v>117.22</v>
      </c>
      <c r="I2737" s="854">
        <v>0.7</v>
      </c>
      <c r="J2737" s="854">
        <v>82.054000000000002</v>
      </c>
    </row>
    <row r="2738" spans="1:10" ht="24" customHeight="1" x14ac:dyDescent="0.2">
      <c r="A2738" s="849" t="s">
        <v>13199</v>
      </c>
      <c r="B2738" s="850" t="s">
        <v>13370</v>
      </c>
      <c r="C2738" s="849" t="s">
        <v>7</v>
      </c>
      <c r="D2738" s="849" t="s">
        <v>5946</v>
      </c>
      <c r="E2738" s="851" t="s">
        <v>13220</v>
      </c>
      <c r="F2738" s="851"/>
      <c r="G2738" s="852" t="s">
        <v>21</v>
      </c>
      <c r="H2738" s="853">
        <v>263.74</v>
      </c>
      <c r="I2738" s="854">
        <v>0.56000000000000005</v>
      </c>
      <c r="J2738" s="854">
        <v>147.6944</v>
      </c>
    </row>
    <row r="2739" spans="1:10" ht="25.5" x14ac:dyDescent="0.2">
      <c r="A2739" s="855"/>
      <c r="B2739" s="855"/>
      <c r="C2739" s="855"/>
      <c r="D2739" s="855"/>
      <c r="E2739" s="855" t="s">
        <v>13209</v>
      </c>
      <c r="F2739" s="856">
        <v>24.87</v>
      </c>
      <c r="G2739" s="855" t="s">
        <v>13210</v>
      </c>
      <c r="H2739" s="856">
        <v>20.9</v>
      </c>
      <c r="I2739" s="855" t="s">
        <v>13211</v>
      </c>
      <c r="J2739" s="856">
        <v>45.77</v>
      </c>
    </row>
    <row r="2740" spans="1:10" ht="13.5" thickBot="1" x14ac:dyDescent="0.25">
      <c r="A2740" s="855"/>
      <c r="B2740" s="855"/>
      <c r="C2740" s="855"/>
      <c r="D2740" s="855"/>
      <c r="E2740" s="855" t="s">
        <v>13212</v>
      </c>
      <c r="F2740" s="856">
        <v>103.69728000000001</v>
      </c>
      <c r="G2740" s="855"/>
      <c r="H2740" s="857" t="s">
        <v>13213</v>
      </c>
      <c r="I2740" s="857"/>
      <c r="J2740" s="856">
        <v>470.9</v>
      </c>
    </row>
    <row r="2741" spans="1:10" ht="0.95" customHeight="1" thickTop="1" x14ac:dyDescent="0.2">
      <c r="A2741" s="858"/>
      <c r="B2741" s="858"/>
      <c r="C2741" s="858"/>
      <c r="D2741" s="858"/>
      <c r="E2741" s="858"/>
      <c r="F2741" s="858"/>
      <c r="G2741" s="858"/>
      <c r="H2741" s="858"/>
      <c r="I2741" s="858"/>
      <c r="J2741" s="858"/>
    </row>
    <row r="2742" spans="1:10" ht="18" customHeight="1" x14ac:dyDescent="0.2">
      <c r="A2742" s="833"/>
      <c r="B2742" s="834" t="s">
        <v>13186</v>
      </c>
      <c r="C2742" s="833" t="s">
        <v>13187</v>
      </c>
      <c r="D2742" s="833" t="s">
        <v>13188</v>
      </c>
      <c r="E2742" s="835" t="s">
        <v>13189</v>
      </c>
      <c r="F2742" s="835"/>
      <c r="G2742" s="836" t="s">
        <v>13190</v>
      </c>
      <c r="H2742" s="834" t="s">
        <v>13191</v>
      </c>
      <c r="I2742" s="834" t="s">
        <v>13192</v>
      </c>
      <c r="J2742" s="834" t="s">
        <v>13193</v>
      </c>
    </row>
    <row r="2743" spans="1:10" ht="48" customHeight="1" x14ac:dyDescent="0.2">
      <c r="A2743" s="837" t="s">
        <v>13194</v>
      </c>
      <c r="B2743" s="838" t="s">
        <v>14045</v>
      </c>
      <c r="C2743" s="837" t="s">
        <v>7</v>
      </c>
      <c r="D2743" s="837" t="s">
        <v>4806</v>
      </c>
      <c r="E2743" s="839" t="s">
        <v>13196</v>
      </c>
      <c r="F2743" s="839"/>
      <c r="G2743" s="840" t="s">
        <v>13268</v>
      </c>
      <c r="H2743" s="841">
        <v>1</v>
      </c>
      <c r="I2743" s="842">
        <v>447.5</v>
      </c>
      <c r="J2743" s="842">
        <v>447.5</v>
      </c>
    </row>
    <row r="2744" spans="1:10" ht="24" customHeight="1" x14ac:dyDescent="0.2">
      <c r="A2744" s="843" t="s">
        <v>13197</v>
      </c>
      <c r="B2744" s="844" t="s">
        <v>13244</v>
      </c>
      <c r="C2744" s="843" t="s">
        <v>7</v>
      </c>
      <c r="D2744" s="843" t="s">
        <v>25</v>
      </c>
      <c r="E2744" s="845" t="s">
        <v>13196</v>
      </c>
      <c r="F2744" s="845"/>
      <c r="G2744" s="846" t="s">
        <v>23</v>
      </c>
      <c r="H2744" s="847">
        <v>11.1</v>
      </c>
      <c r="I2744" s="848">
        <v>13.34</v>
      </c>
      <c r="J2744" s="848">
        <v>148.07400000000001</v>
      </c>
    </row>
    <row r="2745" spans="1:10" ht="24" customHeight="1" x14ac:dyDescent="0.2">
      <c r="A2745" s="849" t="s">
        <v>13199</v>
      </c>
      <c r="B2745" s="850" t="s">
        <v>13369</v>
      </c>
      <c r="C2745" s="849" t="s">
        <v>7</v>
      </c>
      <c r="D2745" s="849" t="s">
        <v>5205</v>
      </c>
      <c r="E2745" s="851" t="s">
        <v>13220</v>
      </c>
      <c r="F2745" s="851"/>
      <c r="G2745" s="852" t="s">
        <v>13268</v>
      </c>
      <c r="H2745" s="853">
        <v>1.1399999999999999</v>
      </c>
      <c r="I2745" s="854">
        <v>63</v>
      </c>
      <c r="J2745" s="854">
        <v>71.819999999999993</v>
      </c>
    </row>
    <row r="2746" spans="1:10" ht="24" customHeight="1" x14ac:dyDescent="0.2">
      <c r="A2746" s="849" t="s">
        <v>13199</v>
      </c>
      <c r="B2746" s="850" t="s">
        <v>14072</v>
      </c>
      <c r="C2746" s="849" t="s">
        <v>7</v>
      </c>
      <c r="D2746" s="849" t="s">
        <v>5726</v>
      </c>
      <c r="E2746" s="851" t="s">
        <v>13220</v>
      </c>
      <c r="F2746" s="851"/>
      <c r="G2746" s="852" t="s">
        <v>21</v>
      </c>
      <c r="H2746" s="853">
        <v>171.13</v>
      </c>
      <c r="I2746" s="854">
        <v>0.7</v>
      </c>
      <c r="J2746" s="854">
        <v>119.791</v>
      </c>
    </row>
    <row r="2747" spans="1:10" ht="24" customHeight="1" x14ac:dyDescent="0.2">
      <c r="A2747" s="849" t="s">
        <v>13199</v>
      </c>
      <c r="B2747" s="850" t="s">
        <v>13370</v>
      </c>
      <c r="C2747" s="849" t="s">
        <v>7</v>
      </c>
      <c r="D2747" s="849" t="s">
        <v>5946</v>
      </c>
      <c r="E2747" s="851" t="s">
        <v>13220</v>
      </c>
      <c r="F2747" s="851"/>
      <c r="G2747" s="852" t="s">
        <v>21</v>
      </c>
      <c r="H2747" s="853">
        <v>192.52</v>
      </c>
      <c r="I2747" s="854">
        <v>0.56000000000000005</v>
      </c>
      <c r="J2747" s="854">
        <v>107.8112</v>
      </c>
    </row>
    <row r="2748" spans="1:10" ht="25.5" x14ac:dyDescent="0.2">
      <c r="A2748" s="855"/>
      <c r="B2748" s="855"/>
      <c r="C2748" s="855"/>
      <c r="D2748" s="855"/>
      <c r="E2748" s="855" t="s">
        <v>13209</v>
      </c>
      <c r="F2748" s="856">
        <v>58.13</v>
      </c>
      <c r="G2748" s="855" t="s">
        <v>13210</v>
      </c>
      <c r="H2748" s="856">
        <v>48.87</v>
      </c>
      <c r="I2748" s="855" t="s">
        <v>13211</v>
      </c>
      <c r="J2748" s="856">
        <v>107</v>
      </c>
    </row>
    <row r="2749" spans="1:10" ht="13.5" thickBot="1" x14ac:dyDescent="0.25">
      <c r="A2749" s="855"/>
      <c r="B2749" s="855"/>
      <c r="C2749" s="855"/>
      <c r="D2749" s="855"/>
      <c r="E2749" s="855" t="s">
        <v>13212</v>
      </c>
      <c r="F2749" s="856">
        <v>126.374</v>
      </c>
      <c r="G2749" s="855"/>
      <c r="H2749" s="857" t="s">
        <v>13213</v>
      </c>
      <c r="I2749" s="857"/>
      <c r="J2749" s="856">
        <v>573.87</v>
      </c>
    </row>
    <row r="2750" spans="1:10" ht="0.95" customHeight="1" thickTop="1" x14ac:dyDescent="0.2">
      <c r="A2750" s="858"/>
      <c r="B2750" s="858"/>
      <c r="C2750" s="858"/>
      <c r="D2750" s="858"/>
      <c r="E2750" s="858"/>
      <c r="F2750" s="858"/>
      <c r="G2750" s="858"/>
      <c r="H2750" s="858"/>
      <c r="I2750" s="858"/>
      <c r="J2750" s="858"/>
    </row>
    <row r="2751" spans="1:10" ht="18" customHeight="1" x14ac:dyDescent="0.2">
      <c r="A2751" s="833"/>
      <c r="B2751" s="834" t="s">
        <v>13186</v>
      </c>
      <c r="C2751" s="833" t="s">
        <v>13187</v>
      </c>
      <c r="D2751" s="833" t="s">
        <v>13188</v>
      </c>
      <c r="E2751" s="835" t="s">
        <v>13189</v>
      </c>
      <c r="F2751" s="835"/>
      <c r="G2751" s="836" t="s">
        <v>13190</v>
      </c>
      <c r="H2751" s="834" t="s">
        <v>13191</v>
      </c>
      <c r="I2751" s="834" t="s">
        <v>13192</v>
      </c>
      <c r="J2751" s="834" t="s">
        <v>13193</v>
      </c>
    </row>
    <row r="2752" spans="1:10" ht="48" customHeight="1" x14ac:dyDescent="0.2">
      <c r="A2752" s="837" t="s">
        <v>13194</v>
      </c>
      <c r="B2752" s="838" t="s">
        <v>13453</v>
      </c>
      <c r="C2752" s="837" t="s">
        <v>7</v>
      </c>
      <c r="D2752" s="837" t="s">
        <v>4740</v>
      </c>
      <c r="E2752" s="839" t="s">
        <v>13196</v>
      </c>
      <c r="F2752" s="839"/>
      <c r="G2752" s="840" t="s">
        <v>13268</v>
      </c>
      <c r="H2752" s="841">
        <v>1</v>
      </c>
      <c r="I2752" s="842">
        <v>360.22</v>
      </c>
      <c r="J2752" s="842">
        <v>360.22</v>
      </c>
    </row>
    <row r="2753" spans="1:10" ht="48" customHeight="1" x14ac:dyDescent="0.2">
      <c r="A2753" s="843" t="s">
        <v>13197</v>
      </c>
      <c r="B2753" s="844" t="s">
        <v>13960</v>
      </c>
      <c r="C2753" s="843" t="s">
        <v>7</v>
      </c>
      <c r="D2753" s="843" t="s">
        <v>1299</v>
      </c>
      <c r="E2753" s="845" t="s">
        <v>13272</v>
      </c>
      <c r="F2753" s="845"/>
      <c r="G2753" s="846" t="s">
        <v>50</v>
      </c>
      <c r="H2753" s="847">
        <v>1.05</v>
      </c>
      <c r="I2753" s="848">
        <v>1.53</v>
      </c>
      <c r="J2753" s="848">
        <v>1.6065</v>
      </c>
    </row>
    <row r="2754" spans="1:10" ht="48" customHeight="1" x14ac:dyDescent="0.2">
      <c r="A2754" s="843" t="s">
        <v>13197</v>
      </c>
      <c r="B2754" s="844" t="s">
        <v>13961</v>
      </c>
      <c r="C2754" s="843" t="s">
        <v>7</v>
      </c>
      <c r="D2754" s="843" t="s">
        <v>1300</v>
      </c>
      <c r="E2754" s="845" t="s">
        <v>13272</v>
      </c>
      <c r="F2754" s="845"/>
      <c r="G2754" s="846" t="s">
        <v>67</v>
      </c>
      <c r="H2754" s="847">
        <v>3.45</v>
      </c>
      <c r="I2754" s="848">
        <v>0.27</v>
      </c>
      <c r="J2754" s="848">
        <v>0.93149999999999999</v>
      </c>
    </row>
    <row r="2755" spans="1:10" ht="24" customHeight="1" x14ac:dyDescent="0.2">
      <c r="A2755" s="843" t="s">
        <v>13197</v>
      </c>
      <c r="B2755" s="844" t="s">
        <v>13368</v>
      </c>
      <c r="C2755" s="843" t="s">
        <v>7</v>
      </c>
      <c r="D2755" s="843" t="s">
        <v>1243</v>
      </c>
      <c r="E2755" s="845" t="s">
        <v>13196</v>
      </c>
      <c r="F2755" s="845"/>
      <c r="G2755" s="846" t="s">
        <v>23</v>
      </c>
      <c r="H2755" s="847">
        <v>4.5</v>
      </c>
      <c r="I2755" s="848">
        <v>11.79</v>
      </c>
      <c r="J2755" s="848">
        <v>53.055</v>
      </c>
    </row>
    <row r="2756" spans="1:10" ht="24" customHeight="1" x14ac:dyDescent="0.2">
      <c r="A2756" s="849" t="s">
        <v>13199</v>
      </c>
      <c r="B2756" s="850" t="s">
        <v>13369</v>
      </c>
      <c r="C2756" s="849" t="s">
        <v>7</v>
      </c>
      <c r="D2756" s="849" t="s">
        <v>5205</v>
      </c>
      <c r="E2756" s="851" t="s">
        <v>13220</v>
      </c>
      <c r="F2756" s="851"/>
      <c r="G2756" s="852" t="s">
        <v>13268</v>
      </c>
      <c r="H2756" s="853">
        <v>1.1599999999999999</v>
      </c>
      <c r="I2756" s="854">
        <v>63</v>
      </c>
      <c r="J2756" s="854">
        <v>73.08</v>
      </c>
    </row>
    <row r="2757" spans="1:10" ht="24" customHeight="1" x14ac:dyDescent="0.2">
      <c r="A2757" s="849" t="s">
        <v>13199</v>
      </c>
      <c r="B2757" s="850" t="s">
        <v>14072</v>
      </c>
      <c r="C2757" s="849" t="s">
        <v>7</v>
      </c>
      <c r="D2757" s="849" t="s">
        <v>5726</v>
      </c>
      <c r="E2757" s="851" t="s">
        <v>13220</v>
      </c>
      <c r="F2757" s="851"/>
      <c r="G2757" s="852" t="s">
        <v>21</v>
      </c>
      <c r="H2757" s="853">
        <v>174.1</v>
      </c>
      <c r="I2757" s="854">
        <v>0.7</v>
      </c>
      <c r="J2757" s="854">
        <v>121.87</v>
      </c>
    </row>
    <row r="2758" spans="1:10" ht="24" customHeight="1" x14ac:dyDescent="0.2">
      <c r="A2758" s="849" t="s">
        <v>13199</v>
      </c>
      <c r="B2758" s="850" t="s">
        <v>13370</v>
      </c>
      <c r="C2758" s="849" t="s">
        <v>7</v>
      </c>
      <c r="D2758" s="849" t="s">
        <v>5946</v>
      </c>
      <c r="E2758" s="851" t="s">
        <v>13220</v>
      </c>
      <c r="F2758" s="851"/>
      <c r="G2758" s="852" t="s">
        <v>21</v>
      </c>
      <c r="H2758" s="853">
        <v>195.86</v>
      </c>
      <c r="I2758" s="854">
        <v>0.56000000000000005</v>
      </c>
      <c r="J2758" s="854">
        <v>109.6816</v>
      </c>
    </row>
    <row r="2759" spans="1:10" ht="25.5" x14ac:dyDescent="0.2">
      <c r="A2759" s="855"/>
      <c r="B2759" s="855"/>
      <c r="C2759" s="855"/>
      <c r="D2759" s="855"/>
      <c r="E2759" s="855" t="s">
        <v>13209</v>
      </c>
      <c r="F2759" s="856">
        <v>21.69</v>
      </c>
      <c r="G2759" s="855" t="s">
        <v>13210</v>
      </c>
      <c r="H2759" s="856">
        <v>18.23</v>
      </c>
      <c r="I2759" s="855" t="s">
        <v>13211</v>
      </c>
      <c r="J2759" s="856">
        <v>39.92</v>
      </c>
    </row>
    <row r="2760" spans="1:10" ht="13.5" thickBot="1" x14ac:dyDescent="0.25">
      <c r="A2760" s="855"/>
      <c r="B2760" s="855"/>
      <c r="C2760" s="855"/>
      <c r="D2760" s="855"/>
      <c r="E2760" s="855" t="s">
        <v>13212</v>
      </c>
      <c r="F2760" s="856">
        <v>101.726128</v>
      </c>
      <c r="G2760" s="855"/>
      <c r="H2760" s="857" t="s">
        <v>13213</v>
      </c>
      <c r="I2760" s="857"/>
      <c r="J2760" s="856">
        <v>461.95</v>
      </c>
    </row>
    <row r="2761" spans="1:10" ht="0.95" customHeight="1" thickTop="1" x14ac:dyDescent="0.2">
      <c r="A2761" s="858"/>
      <c r="B2761" s="858"/>
      <c r="C2761" s="858"/>
      <c r="D2761" s="858"/>
      <c r="E2761" s="858"/>
      <c r="F2761" s="858"/>
      <c r="G2761" s="858"/>
      <c r="H2761" s="858"/>
      <c r="I2761" s="858"/>
      <c r="J2761" s="858"/>
    </row>
    <row r="2762" spans="1:10" ht="18" customHeight="1" x14ac:dyDescent="0.2">
      <c r="A2762" s="833"/>
      <c r="B2762" s="834" t="s">
        <v>13186</v>
      </c>
      <c r="C2762" s="833" t="s">
        <v>13187</v>
      </c>
      <c r="D2762" s="833" t="s">
        <v>13188</v>
      </c>
      <c r="E2762" s="835" t="s">
        <v>13189</v>
      </c>
      <c r="F2762" s="835"/>
      <c r="G2762" s="836" t="s">
        <v>13190</v>
      </c>
      <c r="H2762" s="834" t="s">
        <v>13191</v>
      </c>
      <c r="I2762" s="834" t="s">
        <v>13192</v>
      </c>
      <c r="J2762" s="834" t="s">
        <v>13193</v>
      </c>
    </row>
    <row r="2763" spans="1:10" ht="48" customHeight="1" x14ac:dyDescent="0.2">
      <c r="A2763" s="837" t="s">
        <v>13194</v>
      </c>
      <c r="B2763" s="838" t="s">
        <v>13477</v>
      </c>
      <c r="C2763" s="837" t="s">
        <v>7</v>
      </c>
      <c r="D2763" s="837" t="s">
        <v>4741</v>
      </c>
      <c r="E2763" s="839" t="s">
        <v>13196</v>
      </c>
      <c r="F2763" s="839"/>
      <c r="G2763" s="840" t="s">
        <v>13268</v>
      </c>
      <c r="H2763" s="841">
        <v>1</v>
      </c>
      <c r="I2763" s="842">
        <v>343.85</v>
      </c>
      <c r="J2763" s="842">
        <v>343.85</v>
      </c>
    </row>
    <row r="2764" spans="1:10" ht="48" customHeight="1" x14ac:dyDescent="0.2">
      <c r="A2764" s="843" t="s">
        <v>13197</v>
      </c>
      <c r="B2764" s="844" t="s">
        <v>13366</v>
      </c>
      <c r="C2764" s="843" t="s">
        <v>7</v>
      </c>
      <c r="D2764" s="843" t="s">
        <v>1365</v>
      </c>
      <c r="E2764" s="845" t="s">
        <v>13272</v>
      </c>
      <c r="F2764" s="845"/>
      <c r="G2764" s="846" t="s">
        <v>67</v>
      </c>
      <c r="H2764" s="847">
        <v>2.8</v>
      </c>
      <c r="I2764" s="848">
        <v>1.1000000000000001</v>
      </c>
      <c r="J2764" s="848">
        <v>3.08</v>
      </c>
    </row>
    <row r="2765" spans="1:10" ht="48" customHeight="1" x14ac:dyDescent="0.2">
      <c r="A2765" s="843" t="s">
        <v>13197</v>
      </c>
      <c r="B2765" s="844" t="s">
        <v>13367</v>
      </c>
      <c r="C2765" s="843" t="s">
        <v>7</v>
      </c>
      <c r="D2765" s="843" t="s">
        <v>1364</v>
      </c>
      <c r="E2765" s="845" t="s">
        <v>13272</v>
      </c>
      <c r="F2765" s="845"/>
      <c r="G2765" s="846" t="s">
        <v>50</v>
      </c>
      <c r="H2765" s="847">
        <v>0.85</v>
      </c>
      <c r="I2765" s="848">
        <v>4.07</v>
      </c>
      <c r="J2765" s="848">
        <v>3.4594999999999998</v>
      </c>
    </row>
    <row r="2766" spans="1:10" ht="24" customHeight="1" x14ac:dyDescent="0.2">
      <c r="A2766" s="843" t="s">
        <v>13197</v>
      </c>
      <c r="B2766" s="844" t="s">
        <v>13244</v>
      </c>
      <c r="C2766" s="843" t="s">
        <v>7</v>
      </c>
      <c r="D2766" s="843" t="s">
        <v>25</v>
      </c>
      <c r="E2766" s="845" t="s">
        <v>13196</v>
      </c>
      <c r="F2766" s="845"/>
      <c r="G2766" s="846" t="s">
        <v>23</v>
      </c>
      <c r="H2766" s="847">
        <v>0.79</v>
      </c>
      <c r="I2766" s="848">
        <v>13.34</v>
      </c>
      <c r="J2766" s="848">
        <v>10.538600000000001</v>
      </c>
    </row>
    <row r="2767" spans="1:10" ht="24" customHeight="1" x14ac:dyDescent="0.2">
      <c r="A2767" s="843" t="s">
        <v>13197</v>
      </c>
      <c r="B2767" s="844" t="s">
        <v>13368</v>
      </c>
      <c r="C2767" s="843" t="s">
        <v>7</v>
      </c>
      <c r="D2767" s="843" t="s">
        <v>1243</v>
      </c>
      <c r="E2767" s="845" t="s">
        <v>13196</v>
      </c>
      <c r="F2767" s="845"/>
      <c r="G2767" s="846" t="s">
        <v>23</v>
      </c>
      <c r="H2767" s="847">
        <v>3.65</v>
      </c>
      <c r="I2767" s="848">
        <v>11.79</v>
      </c>
      <c r="J2767" s="848">
        <v>43.033499999999997</v>
      </c>
    </row>
    <row r="2768" spans="1:10" ht="24" customHeight="1" x14ac:dyDescent="0.2">
      <c r="A2768" s="849" t="s">
        <v>13199</v>
      </c>
      <c r="B2768" s="850" t="s">
        <v>13369</v>
      </c>
      <c r="C2768" s="849" t="s">
        <v>7</v>
      </c>
      <c r="D2768" s="849" t="s">
        <v>5205</v>
      </c>
      <c r="E2768" s="851" t="s">
        <v>13220</v>
      </c>
      <c r="F2768" s="851"/>
      <c r="G2768" s="852" t="s">
        <v>13268</v>
      </c>
      <c r="H2768" s="853">
        <v>1.18</v>
      </c>
      <c r="I2768" s="854">
        <v>63</v>
      </c>
      <c r="J2768" s="854">
        <v>74.34</v>
      </c>
    </row>
    <row r="2769" spans="1:10" ht="24" customHeight="1" x14ac:dyDescent="0.2">
      <c r="A2769" s="849" t="s">
        <v>13199</v>
      </c>
      <c r="B2769" s="850" t="s">
        <v>14072</v>
      </c>
      <c r="C2769" s="849" t="s">
        <v>7</v>
      </c>
      <c r="D2769" s="849" t="s">
        <v>5726</v>
      </c>
      <c r="E2769" s="851" t="s">
        <v>13220</v>
      </c>
      <c r="F2769" s="851"/>
      <c r="G2769" s="852" t="s">
        <v>21</v>
      </c>
      <c r="H2769" s="853">
        <v>157.44</v>
      </c>
      <c r="I2769" s="854">
        <v>0.7</v>
      </c>
      <c r="J2769" s="854">
        <v>110.208</v>
      </c>
    </row>
    <row r="2770" spans="1:10" ht="24" customHeight="1" x14ac:dyDescent="0.2">
      <c r="A2770" s="849" t="s">
        <v>13199</v>
      </c>
      <c r="B2770" s="850" t="s">
        <v>13370</v>
      </c>
      <c r="C2770" s="849" t="s">
        <v>7</v>
      </c>
      <c r="D2770" s="849" t="s">
        <v>5946</v>
      </c>
      <c r="E2770" s="851" t="s">
        <v>13220</v>
      </c>
      <c r="F2770" s="851"/>
      <c r="G2770" s="852" t="s">
        <v>21</v>
      </c>
      <c r="H2770" s="853">
        <v>177.12</v>
      </c>
      <c r="I2770" s="854">
        <v>0.56000000000000005</v>
      </c>
      <c r="J2770" s="854">
        <v>99.187200000000004</v>
      </c>
    </row>
    <row r="2771" spans="1:10" ht="25.5" x14ac:dyDescent="0.2">
      <c r="A2771" s="855"/>
      <c r="B2771" s="855"/>
      <c r="C2771" s="855"/>
      <c r="D2771" s="855"/>
      <c r="E2771" s="855" t="s">
        <v>13209</v>
      </c>
      <c r="F2771" s="856">
        <v>21.73</v>
      </c>
      <c r="G2771" s="855" t="s">
        <v>13210</v>
      </c>
      <c r="H2771" s="856">
        <v>18.27</v>
      </c>
      <c r="I2771" s="855" t="s">
        <v>13211</v>
      </c>
      <c r="J2771" s="856">
        <v>40</v>
      </c>
    </row>
    <row r="2772" spans="1:10" ht="13.5" thickBot="1" x14ac:dyDescent="0.25">
      <c r="A2772" s="855"/>
      <c r="B2772" s="855"/>
      <c r="C2772" s="855"/>
      <c r="D2772" s="855"/>
      <c r="E2772" s="855" t="s">
        <v>13212</v>
      </c>
      <c r="F2772" s="856">
        <v>97.10324</v>
      </c>
      <c r="G2772" s="855"/>
      <c r="H2772" s="857" t="s">
        <v>13213</v>
      </c>
      <c r="I2772" s="857"/>
      <c r="J2772" s="856">
        <v>440.95</v>
      </c>
    </row>
    <row r="2773" spans="1:10" ht="0.95" customHeight="1" thickTop="1" x14ac:dyDescent="0.2">
      <c r="A2773" s="858"/>
      <c r="B2773" s="858"/>
      <c r="C2773" s="858"/>
      <c r="D2773" s="858"/>
      <c r="E2773" s="858"/>
      <c r="F2773" s="858"/>
      <c r="G2773" s="858"/>
      <c r="H2773" s="858"/>
      <c r="I2773" s="858"/>
      <c r="J2773" s="858"/>
    </row>
    <row r="2774" spans="1:10" ht="18" customHeight="1" x14ac:dyDescent="0.2">
      <c r="A2774" s="833"/>
      <c r="B2774" s="834" t="s">
        <v>13186</v>
      </c>
      <c r="C2774" s="833" t="s">
        <v>13187</v>
      </c>
      <c r="D2774" s="833" t="s">
        <v>13188</v>
      </c>
      <c r="E2774" s="835" t="s">
        <v>13189</v>
      </c>
      <c r="F2774" s="835"/>
      <c r="G2774" s="836" t="s">
        <v>13190</v>
      </c>
      <c r="H2774" s="834" t="s">
        <v>13191</v>
      </c>
      <c r="I2774" s="834" t="s">
        <v>13192</v>
      </c>
      <c r="J2774" s="834" t="s">
        <v>13193</v>
      </c>
    </row>
    <row r="2775" spans="1:10" ht="36" customHeight="1" x14ac:dyDescent="0.2">
      <c r="A2775" s="837" t="s">
        <v>13194</v>
      </c>
      <c r="B2775" s="838" t="s">
        <v>14065</v>
      </c>
      <c r="C2775" s="837" t="s">
        <v>7</v>
      </c>
      <c r="D2775" s="837" t="s">
        <v>4814</v>
      </c>
      <c r="E2775" s="839" t="s">
        <v>13196</v>
      </c>
      <c r="F2775" s="839"/>
      <c r="G2775" s="840" t="s">
        <v>13268</v>
      </c>
      <c r="H2775" s="841">
        <v>1</v>
      </c>
      <c r="I2775" s="842">
        <v>448.54</v>
      </c>
      <c r="J2775" s="842">
        <v>448.54</v>
      </c>
    </row>
    <row r="2776" spans="1:10" ht="24" customHeight="1" x14ac:dyDescent="0.2">
      <c r="A2776" s="843" t="s">
        <v>13197</v>
      </c>
      <c r="B2776" s="844" t="s">
        <v>13244</v>
      </c>
      <c r="C2776" s="843" t="s">
        <v>7</v>
      </c>
      <c r="D2776" s="843" t="s">
        <v>25</v>
      </c>
      <c r="E2776" s="845" t="s">
        <v>13196</v>
      </c>
      <c r="F2776" s="845"/>
      <c r="G2776" s="846" t="s">
        <v>23</v>
      </c>
      <c r="H2776" s="847">
        <v>11.02</v>
      </c>
      <c r="I2776" s="848">
        <v>13.34</v>
      </c>
      <c r="J2776" s="848">
        <v>147.0068</v>
      </c>
    </row>
    <row r="2777" spans="1:10" ht="24" customHeight="1" x14ac:dyDescent="0.2">
      <c r="A2777" s="849" t="s">
        <v>13199</v>
      </c>
      <c r="B2777" s="850" t="s">
        <v>14137</v>
      </c>
      <c r="C2777" s="849" t="s">
        <v>7</v>
      </c>
      <c r="D2777" s="849" t="s">
        <v>5204</v>
      </c>
      <c r="E2777" s="851" t="s">
        <v>13220</v>
      </c>
      <c r="F2777" s="851"/>
      <c r="G2777" s="852" t="s">
        <v>13268</v>
      </c>
      <c r="H2777" s="853">
        <v>0.94</v>
      </c>
      <c r="I2777" s="854">
        <v>69</v>
      </c>
      <c r="J2777" s="854">
        <v>64.86</v>
      </c>
    </row>
    <row r="2778" spans="1:10" ht="24" customHeight="1" x14ac:dyDescent="0.2">
      <c r="A2778" s="849" t="s">
        <v>13199</v>
      </c>
      <c r="B2778" s="850" t="s">
        <v>13370</v>
      </c>
      <c r="C2778" s="849" t="s">
        <v>7</v>
      </c>
      <c r="D2778" s="849" t="s">
        <v>5946</v>
      </c>
      <c r="E2778" s="851" t="s">
        <v>13220</v>
      </c>
      <c r="F2778" s="851"/>
      <c r="G2778" s="852" t="s">
        <v>21</v>
      </c>
      <c r="H2778" s="853">
        <v>422.63</v>
      </c>
      <c r="I2778" s="854">
        <v>0.56000000000000005</v>
      </c>
      <c r="J2778" s="854">
        <v>236.6728</v>
      </c>
    </row>
    <row r="2779" spans="1:10" ht="25.5" x14ac:dyDescent="0.2">
      <c r="A2779" s="855"/>
      <c r="B2779" s="855"/>
      <c r="C2779" s="855"/>
      <c r="D2779" s="855"/>
      <c r="E2779" s="855" t="s">
        <v>13209</v>
      </c>
      <c r="F2779" s="856">
        <v>57.71</v>
      </c>
      <c r="G2779" s="855" t="s">
        <v>13210</v>
      </c>
      <c r="H2779" s="856">
        <v>48.52</v>
      </c>
      <c r="I2779" s="855" t="s">
        <v>13211</v>
      </c>
      <c r="J2779" s="856">
        <v>106.23</v>
      </c>
    </row>
    <row r="2780" spans="1:10" ht="13.5" thickBot="1" x14ac:dyDescent="0.25">
      <c r="A2780" s="855"/>
      <c r="B2780" s="855"/>
      <c r="C2780" s="855"/>
      <c r="D2780" s="855"/>
      <c r="E2780" s="855" t="s">
        <v>13212</v>
      </c>
      <c r="F2780" s="856">
        <v>126.66769600000001</v>
      </c>
      <c r="G2780" s="855"/>
      <c r="H2780" s="857" t="s">
        <v>13213</v>
      </c>
      <c r="I2780" s="857"/>
      <c r="J2780" s="856">
        <v>575.21</v>
      </c>
    </row>
    <row r="2781" spans="1:10" ht="0.95" customHeight="1" thickTop="1" x14ac:dyDescent="0.2">
      <c r="A2781" s="858"/>
      <c r="B2781" s="858"/>
      <c r="C2781" s="858"/>
      <c r="D2781" s="858"/>
      <c r="E2781" s="858"/>
      <c r="F2781" s="858"/>
      <c r="G2781" s="858"/>
      <c r="H2781" s="858"/>
      <c r="I2781" s="858"/>
      <c r="J2781" s="858"/>
    </row>
    <row r="2782" spans="1:10" ht="18" customHeight="1" x14ac:dyDescent="0.2">
      <c r="A2782" s="833"/>
      <c r="B2782" s="834" t="s">
        <v>13186</v>
      </c>
      <c r="C2782" s="833" t="s">
        <v>13187</v>
      </c>
      <c r="D2782" s="833" t="s">
        <v>13188</v>
      </c>
      <c r="E2782" s="835" t="s">
        <v>13189</v>
      </c>
      <c r="F2782" s="835"/>
      <c r="G2782" s="836" t="s">
        <v>13190</v>
      </c>
      <c r="H2782" s="834" t="s">
        <v>13191</v>
      </c>
      <c r="I2782" s="834" t="s">
        <v>13192</v>
      </c>
      <c r="J2782" s="834" t="s">
        <v>13193</v>
      </c>
    </row>
    <row r="2783" spans="1:10" ht="36" customHeight="1" x14ac:dyDescent="0.2">
      <c r="A2783" s="837" t="s">
        <v>13194</v>
      </c>
      <c r="B2783" s="838" t="s">
        <v>13459</v>
      </c>
      <c r="C2783" s="837" t="s">
        <v>7</v>
      </c>
      <c r="D2783" s="837" t="s">
        <v>4754</v>
      </c>
      <c r="E2783" s="839" t="s">
        <v>13196</v>
      </c>
      <c r="F2783" s="839"/>
      <c r="G2783" s="840" t="s">
        <v>13268</v>
      </c>
      <c r="H2783" s="841">
        <v>1</v>
      </c>
      <c r="I2783" s="842">
        <v>357.76</v>
      </c>
      <c r="J2783" s="842">
        <v>357.76</v>
      </c>
    </row>
    <row r="2784" spans="1:10" ht="48" customHeight="1" x14ac:dyDescent="0.2">
      <c r="A2784" s="843" t="s">
        <v>13197</v>
      </c>
      <c r="B2784" s="844" t="s">
        <v>13960</v>
      </c>
      <c r="C2784" s="843" t="s">
        <v>7</v>
      </c>
      <c r="D2784" s="843" t="s">
        <v>1299</v>
      </c>
      <c r="E2784" s="845" t="s">
        <v>13272</v>
      </c>
      <c r="F2784" s="845"/>
      <c r="G2784" s="846" t="s">
        <v>50</v>
      </c>
      <c r="H2784" s="847">
        <v>1.01</v>
      </c>
      <c r="I2784" s="848">
        <v>1.53</v>
      </c>
      <c r="J2784" s="848">
        <v>1.5452999999999999</v>
      </c>
    </row>
    <row r="2785" spans="1:10" ht="48" customHeight="1" x14ac:dyDescent="0.2">
      <c r="A2785" s="843" t="s">
        <v>13197</v>
      </c>
      <c r="B2785" s="844" t="s">
        <v>13961</v>
      </c>
      <c r="C2785" s="843" t="s">
        <v>7</v>
      </c>
      <c r="D2785" s="843" t="s">
        <v>1300</v>
      </c>
      <c r="E2785" s="845" t="s">
        <v>13272</v>
      </c>
      <c r="F2785" s="845"/>
      <c r="G2785" s="846" t="s">
        <v>67</v>
      </c>
      <c r="H2785" s="847">
        <v>3.31</v>
      </c>
      <c r="I2785" s="848">
        <v>0.27</v>
      </c>
      <c r="J2785" s="848">
        <v>0.89370000000000005</v>
      </c>
    </row>
    <row r="2786" spans="1:10" ht="24" customHeight="1" x14ac:dyDescent="0.2">
      <c r="A2786" s="843" t="s">
        <v>13197</v>
      </c>
      <c r="B2786" s="844" t="s">
        <v>13368</v>
      </c>
      <c r="C2786" s="843" t="s">
        <v>7</v>
      </c>
      <c r="D2786" s="843" t="s">
        <v>1243</v>
      </c>
      <c r="E2786" s="845" t="s">
        <v>13196</v>
      </c>
      <c r="F2786" s="845"/>
      <c r="G2786" s="846" t="s">
        <v>23</v>
      </c>
      <c r="H2786" s="847">
        <v>4.32</v>
      </c>
      <c r="I2786" s="848">
        <v>11.79</v>
      </c>
      <c r="J2786" s="848">
        <v>50.9328</v>
      </c>
    </row>
    <row r="2787" spans="1:10" ht="24" customHeight="1" x14ac:dyDescent="0.2">
      <c r="A2787" s="849" t="s">
        <v>13199</v>
      </c>
      <c r="B2787" s="850" t="s">
        <v>14137</v>
      </c>
      <c r="C2787" s="849" t="s">
        <v>7</v>
      </c>
      <c r="D2787" s="849" t="s">
        <v>5204</v>
      </c>
      <c r="E2787" s="851" t="s">
        <v>13220</v>
      </c>
      <c r="F2787" s="851"/>
      <c r="G2787" s="852" t="s">
        <v>13268</v>
      </c>
      <c r="H2787" s="853">
        <v>0.95</v>
      </c>
      <c r="I2787" s="854">
        <v>69</v>
      </c>
      <c r="J2787" s="854">
        <v>65.55</v>
      </c>
    </row>
    <row r="2788" spans="1:10" ht="24" customHeight="1" x14ac:dyDescent="0.2">
      <c r="A2788" s="849" t="s">
        <v>13199</v>
      </c>
      <c r="B2788" s="850" t="s">
        <v>13370</v>
      </c>
      <c r="C2788" s="849" t="s">
        <v>7</v>
      </c>
      <c r="D2788" s="849" t="s">
        <v>5946</v>
      </c>
      <c r="E2788" s="851" t="s">
        <v>13220</v>
      </c>
      <c r="F2788" s="851"/>
      <c r="G2788" s="852" t="s">
        <v>21</v>
      </c>
      <c r="H2788" s="853">
        <v>426.49</v>
      </c>
      <c r="I2788" s="854">
        <v>0.56000000000000005</v>
      </c>
      <c r="J2788" s="854">
        <v>238.83439999999999</v>
      </c>
    </row>
    <row r="2789" spans="1:10" ht="25.5" x14ac:dyDescent="0.2">
      <c r="A2789" s="855"/>
      <c r="B2789" s="855"/>
      <c r="C2789" s="855"/>
      <c r="D2789" s="855"/>
      <c r="E2789" s="855" t="s">
        <v>13209</v>
      </c>
      <c r="F2789" s="856">
        <v>20.82</v>
      </c>
      <c r="G2789" s="855" t="s">
        <v>13210</v>
      </c>
      <c r="H2789" s="856">
        <v>17.5</v>
      </c>
      <c r="I2789" s="855" t="s">
        <v>13211</v>
      </c>
      <c r="J2789" s="856">
        <v>38.32</v>
      </c>
    </row>
    <row r="2790" spans="1:10" ht="13.5" thickBot="1" x14ac:dyDescent="0.25">
      <c r="A2790" s="855"/>
      <c r="B2790" s="855"/>
      <c r="C2790" s="855"/>
      <c r="D2790" s="855"/>
      <c r="E2790" s="855" t="s">
        <v>13212</v>
      </c>
      <c r="F2790" s="856">
        <v>101.031424</v>
      </c>
      <c r="G2790" s="855"/>
      <c r="H2790" s="857" t="s">
        <v>13213</v>
      </c>
      <c r="I2790" s="857"/>
      <c r="J2790" s="856">
        <v>458.79</v>
      </c>
    </row>
    <row r="2791" spans="1:10" ht="0.95" customHeight="1" thickTop="1" x14ac:dyDescent="0.2">
      <c r="A2791" s="858"/>
      <c r="B2791" s="858"/>
      <c r="C2791" s="858"/>
      <c r="D2791" s="858"/>
      <c r="E2791" s="858"/>
      <c r="F2791" s="858"/>
      <c r="G2791" s="858"/>
      <c r="H2791" s="858"/>
      <c r="I2791" s="858"/>
      <c r="J2791" s="858"/>
    </row>
    <row r="2792" spans="1:10" ht="18" customHeight="1" x14ac:dyDescent="0.2">
      <c r="A2792" s="833"/>
      <c r="B2792" s="834" t="s">
        <v>13186</v>
      </c>
      <c r="C2792" s="833" t="s">
        <v>13187</v>
      </c>
      <c r="D2792" s="833" t="s">
        <v>13188</v>
      </c>
      <c r="E2792" s="835" t="s">
        <v>13189</v>
      </c>
      <c r="F2792" s="835"/>
      <c r="G2792" s="836" t="s">
        <v>13190</v>
      </c>
      <c r="H2792" s="834" t="s">
        <v>13191</v>
      </c>
      <c r="I2792" s="834" t="s">
        <v>13192</v>
      </c>
      <c r="J2792" s="834" t="s">
        <v>13193</v>
      </c>
    </row>
    <row r="2793" spans="1:10" ht="36" customHeight="1" x14ac:dyDescent="0.2">
      <c r="A2793" s="837" t="s">
        <v>13194</v>
      </c>
      <c r="B2793" s="838" t="s">
        <v>13639</v>
      </c>
      <c r="C2793" s="837" t="s">
        <v>7</v>
      </c>
      <c r="D2793" s="837" t="s">
        <v>4856</v>
      </c>
      <c r="E2793" s="839" t="s">
        <v>13196</v>
      </c>
      <c r="F2793" s="839"/>
      <c r="G2793" s="840" t="s">
        <v>13268</v>
      </c>
      <c r="H2793" s="841">
        <v>1</v>
      </c>
      <c r="I2793" s="842">
        <v>484.3</v>
      </c>
      <c r="J2793" s="842">
        <v>484.3</v>
      </c>
    </row>
    <row r="2794" spans="1:10" ht="48" customHeight="1" x14ac:dyDescent="0.2">
      <c r="A2794" s="843" t="s">
        <v>13197</v>
      </c>
      <c r="B2794" s="844" t="s">
        <v>13960</v>
      </c>
      <c r="C2794" s="843" t="s">
        <v>7</v>
      </c>
      <c r="D2794" s="843" t="s">
        <v>1299</v>
      </c>
      <c r="E2794" s="845" t="s">
        <v>13272</v>
      </c>
      <c r="F2794" s="845"/>
      <c r="G2794" s="846" t="s">
        <v>50</v>
      </c>
      <c r="H2794" s="847">
        <v>0.87</v>
      </c>
      <c r="I2794" s="848">
        <v>1.53</v>
      </c>
      <c r="J2794" s="848">
        <v>1.3310999999999999</v>
      </c>
    </row>
    <row r="2795" spans="1:10" ht="48" customHeight="1" x14ac:dyDescent="0.2">
      <c r="A2795" s="843" t="s">
        <v>13197</v>
      </c>
      <c r="B2795" s="844" t="s">
        <v>13961</v>
      </c>
      <c r="C2795" s="843" t="s">
        <v>7</v>
      </c>
      <c r="D2795" s="843" t="s">
        <v>1300</v>
      </c>
      <c r="E2795" s="845" t="s">
        <v>13272</v>
      </c>
      <c r="F2795" s="845"/>
      <c r="G2795" s="846" t="s">
        <v>67</v>
      </c>
      <c r="H2795" s="847">
        <v>2.88</v>
      </c>
      <c r="I2795" s="848">
        <v>0.27</v>
      </c>
      <c r="J2795" s="848">
        <v>0.77759999999999996</v>
      </c>
    </row>
    <row r="2796" spans="1:10" ht="24" customHeight="1" x14ac:dyDescent="0.2">
      <c r="A2796" s="843" t="s">
        <v>13197</v>
      </c>
      <c r="B2796" s="844" t="s">
        <v>13368</v>
      </c>
      <c r="C2796" s="843" t="s">
        <v>7</v>
      </c>
      <c r="D2796" s="843" t="s">
        <v>1243</v>
      </c>
      <c r="E2796" s="845" t="s">
        <v>13196</v>
      </c>
      <c r="F2796" s="845"/>
      <c r="G2796" s="846" t="s">
        <v>23</v>
      </c>
      <c r="H2796" s="847">
        <v>3.75</v>
      </c>
      <c r="I2796" s="848">
        <v>11.79</v>
      </c>
      <c r="J2796" s="848">
        <v>44.212499999999999</v>
      </c>
    </row>
    <row r="2797" spans="1:10" ht="36" customHeight="1" x14ac:dyDescent="0.2">
      <c r="A2797" s="849" t="s">
        <v>13199</v>
      </c>
      <c r="B2797" s="850" t="s">
        <v>14138</v>
      </c>
      <c r="C2797" s="849" t="s">
        <v>7</v>
      </c>
      <c r="D2797" s="849" t="s">
        <v>10317</v>
      </c>
      <c r="E2797" s="851" t="s">
        <v>13220</v>
      </c>
      <c r="F2797" s="851"/>
      <c r="G2797" s="852" t="s">
        <v>64</v>
      </c>
      <c r="H2797" s="853">
        <v>19.440000000000001</v>
      </c>
      <c r="I2797" s="854">
        <v>5.03</v>
      </c>
      <c r="J2797" s="854">
        <v>97.783199999999994</v>
      </c>
    </row>
    <row r="2798" spans="1:10" ht="24" customHeight="1" x14ac:dyDescent="0.2">
      <c r="A2798" s="849" t="s">
        <v>13199</v>
      </c>
      <c r="B2798" s="850" t="s">
        <v>13369</v>
      </c>
      <c r="C2798" s="849" t="s">
        <v>7</v>
      </c>
      <c r="D2798" s="849" t="s">
        <v>5205</v>
      </c>
      <c r="E2798" s="851" t="s">
        <v>13220</v>
      </c>
      <c r="F2798" s="851"/>
      <c r="G2798" s="852" t="s">
        <v>13268</v>
      </c>
      <c r="H2798" s="853">
        <v>1.08</v>
      </c>
      <c r="I2798" s="854">
        <v>63</v>
      </c>
      <c r="J2798" s="854">
        <v>68.040000000000006</v>
      </c>
    </row>
    <row r="2799" spans="1:10" ht="24" customHeight="1" x14ac:dyDescent="0.2">
      <c r="A2799" s="849" t="s">
        <v>13199</v>
      </c>
      <c r="B2799" s="850" t="s">
        <v>13370</v>
      </c>
      <c r="C2799" s="849" t="s">
        <v>7</v>
      </c>
      <c r="D2799" s="849" t="s">
        <v>5946</v>
      </c>
      <c r="E2799" s="851" t="s">
        <v>13220</v>
      </c>
      <c r="F2799" s="851"/>
      <c r="G2799" s="852" t="s">
        <v>21</v>
      </c>
      <c r="H2799" s="853">
        <v>486</v>
      </c>
      <c r="I2799" s="854">
        <v>0.56000000000000005</v>
      </c>
      <c r="J2799" s="854">
        <v>272.16000000000003</v>
      </c>
    </row>
    <row r="2800" spans="1:10" ht="25.5" x14ac:dyDescent="0.2">
      <c r="A2800" s="855"/>
      <c r="B2800" s="855"/>
      <c r="C2800" s="855"/>
      <c r="D2800" s="855"/>
      <c r="E2800" s="855" t="s">
        <v>13209</v>
      </c>
      <c r="F2800" s="856">
        <v>18.07</v>
      </c>
      <c r="G2800" s="855" t="s">
        <v>13210</v>
      </c>
      <c r="H2800" s="856">
        <v>15.19</v>
      </c>
      <c r="I2800" s="855" t="s">
        <v>13211</v>
      </c>
      <c r="J2800" s="856">
        <v>33.26</v>
      </c>
    </row>
    <row r="2801" spans="1:10" ht="13.5" thickBot="1" x14ac:dyDescent="0.25">
      <c r="A2801" s="855"/>
      <c r="B2801" s="855"/>
      <c r="C2801" s="855"/>
      <c r="D2801" s="855"/>
      <c r="E2801" s="855" t="s">
        <v>13212</v>
      </c>
      <c r="F2801" s="856">
        <v>136.76632000000001</v>
      </c>
      <c r="G2801" s="855"/>
      <c r="H2801" s="857" t="s">
        <v>13213</v>
      </c>
      <c r="I2801" s="857"/>
      <c r="J2801" s="856">
        <v>621.07000000000005</v>
      </c>
    </row>
    <row r="2802" spans="1:10" ht="0.95" customHeight="1" thickTop="1" x14ac:dyDescent="0.2">
      <c r="A2802" s="858"/>
      <c r="B2802" s="858"/>
      <c r="C2802" s="858"/>
      <c r="D2802" s="858"/>
      <c r="E2802" s="858"/>
      <c r="F2802" s="858"/>
      <c r="G2802" s="858"/>
      <c r="H2802" s="858"/>
      <c r="I2802" s="858"/>
      <c r="J2802" s="858"/>
    </row>
    <row r="2803" spans="1:10" ht="18" customHeight="1" x14ac:dyDescent="0.2">
      <c r="A2803" s="833"/>
      <c r="B2803" s="834" t="s">
        <v>13186</v>
      </c>
      <c r="C2803" s="833" t="s">
        <v>13187</v>
      </c>
      <c r="D2803" s="833" t="s">
        <v>13188</v>
      </c>
      <c r="E2803" s="835" t="s">
        <v>13189</v>
      </c>
      <c r="F2803" s="835"/>
      <c r="G2803" s="836" t="s">
        <v>13190</v>
      </c>
      <c r="H2803" s="834" t="s">
        <v>13191</v>
      </c>
      <c r="I2803" s="834" t="s">
        <v>13192</v>
      </c>
      <c r="J2803" s="834" t="s">
        <v>13193</v>
      </c>
    </row>
    <row r="2804" spans="1:10" ht="36" customHeight="1" x14ac:dyDescent="0.2">
      <c r="A2804" s="837" t="s">
        <v>13194</v>
      </c>
      <c r="B2804" s="838" t="s">
        <v>13731</v>
      </c>
      <c r="C2804" s="837" t="s">
        <v>7</v>
      </c>
      <c r="D2804" s="837" t="s">
        <v>4744</v>
      </c>
      <c r="E2804" s="839" t="s">
        <v>13196</v>
      </c>
      <c r="F2804" s="839"/>
      <c r="G2804" s="840" t="s">
        <v>13268</v>
      </c>
      <c r="H2804" s="841">
        <v>1</v>
      </c>
      <c r="I2804" s="842">
        <v>455.83</v>
      </c>
      <c r="J2804" s="842">
        <v>455.83</v>
      </c>
    </row>
    <row r="2805" spans="1:10" ht="48" customHeight="1" x14ac:dyDescent="0.2">
      <c r="A2805" s="843" t="s">
        <v>13197</v>
      </c>
      <c r="B2805" s="844" t="s">
        <v>13960</v>
      </c>
      <c r="C2805" s="843" t="s">
        <v>7</v>
      </c>
      <c r="D2805" s="843" t="s">
        <v>1299</v>
      </c>
      <c r="E2805" s="845" t="s">
        <v>13272</v>
      </c>
      <c r="F2805" s="845"/>
      <c r="G2805" s="846" t="s">
        <v>50</v>
      </c>
      <c r="H2805" s="847">
        <v>1.03</v>
      </c>
      <c r="I2805" s="848">
        <v>1.53</v>
      </c>
      <c r="J2805" s="848">
        <v>1.5759000000000001</v>
      </c>
    </row>
    <row r="2806" spans="1:10" ht="48" customHeight="1" x14ac:dyDescent="0.2">
      <c r="A2806" s="843" t="s">
        <v>13197</v>
      </c>
      <c r="B2806" s="844" t="s">
        <v>13961</v>
      </c>
      <c r="C2806" s="843" t="s">
        <v>7</v>
      </c>
      <c r="D2806" s="843" t="s">
        <v>1300</v>
      </c>
      <c r="E2806" s="845" t="s">
        <v>13272</v>
      </c>
      <c r="F2806" s="845"/>
      <c r="G2806" s="846" t="s">
        <v>67</v>
      </c>
      <c r="H2806" s="847">
        <v>3.39</v>
      </c>
      <c r="I2806" s="848">
        <v>0.27</v>
      </c>
      <c r="J2806" s="848">
        <v>0.9153</v>
      </c>
    </row>
    <row r="2807" spans="1:10" ht="24" customHeight="1" x14ac:dyDescent="0.2">
      <c r="A2807" s="843" t="s">
        <v>13197</v>
      </c>
      <c r="B2807" s="844" t="s">
        <v>13368</v>
      </c>
      <c r="C2807" s="843" t="s">
        <v>7</v>
      </c>
      <c r="D2807" s="843" t="s">
        <v>1243</v>
      </c>
      <c r="E2807" s="845" t="s">
        <v>13196</v>
      </c>
      <c r="F2807" s="845"/>
      <c r="G2807" s="846" t="s">
        <v>23</v>
      </c>
      <c r="H2807" s="847">
        <v>4.42</v>
      </c>
      <c r="I2807" s="848">
        <v>11.79</v>
      </c>
      <c r="J2807" s="848">
        <v>52.111800000000002</v>
      </c>
    </row>
    <row r="2808" spans="1:10" ht="24" customHeight="1" x14ac:dyDescent="0.2">
      <c r="A2808" s="849" t="s">
        <v>13199</v>
      </c>
      <c r="B2808" s="850" t="s">
        <v>13369</v>
      </c>
      <c r="C2808" s="849" t="s">
        <v>7</v>
      </c>
      <c r="D2808" s="849" t="s">
        <v>5205</v>
      </c>
      <c r="E2808" s="851" t="s">
        <v>13220</v>
      </c>
      <c r="F2808" s="851"/>
      <c r="G2808" s="852" t="s">
        <v>13268</v>
      </c>
      <c r="H2808" s="853">
        <v>1.27</v>
      </c>
      <c r="I2808" s="854">
        <v>63</v>
      </c>
      <c r="J2808" s="854">
        <v>80.010000000000005</v>
      </c>
    </row>
    <row r="2809" spans="1:10" ht="24" customHeight="1" x14ac:dyDescent="0.2">
      <c r="A2809" s="849" t="s">
        <v>13199</v>
      </c>
      <c r="B2809" s="850" t="s">
        <v>13370</v>
      </c>
      <c r="C2809" s="849" t="s">
        <v>7</v>
      </c>
      <c r="D2809" s="849" t="s">
        <v>5946</v>
      </c>
      <c r="E2809" s="851" t="s">
        <v>13220</v>
      </c>
      <c r="F2809" s="851"/>
      <c r="G2809" s="852" t="s">
        <v>21</v>
      </c>
      <c r="H2809" s="853">
        <v>573.61</v>
      </c>
      <c r="I2809" s="854">
        <v>0.56000000000000005</v>
      </c>
      <c r="J2809" s="854">
        <v>321.22160000000002</v>
      </c>
    </row>
    <row r="2810" spans="1:10" ht="25.5" x14ac:dyDescent="0.2">
      <c r="A2810" s="855"/>
      <c r="B2810" s="855"/>
      <c r="C2810" s="855"/>
      <c r="D2810" s="855"/>
      <c r="E2810" s="855" t="s">
        <v>13209</v>
      </c>
      <c r="F2810" s="856">
        <v>21.3</v>
      </c>
      <c r="G2810" s="855" t="s">
        <v>13210</v>
      </c>
      <c r="H2810" s="856">
        <v>17.91</v>
      </c>
      <c r="I2810" s="855" t="s">
        <v>13211</v>
      </c>
      <c r="J2810" s="856">
        <v>39.21</v>
      </c>
    </row>
    <row r="2811" spans="1:10" ht="13.5" thickBot="1" x14ac:dyDescent="0.25">
      <c r="A2811" s="855"/>
      <c r="B2811" s="855"/>
      <c r="C2811" s="855"/>
      <c r="D2811" s="855"/>
      <c r="E2811" s="855" t="s">
        <v>13212</v>
      </c>
      <c r="F2811" s="856">
        <v>128.726392</v>
      </c>
      <c r="G2811" s="855"/>
      <c r="H2811" s="857" t="s">
        <v>13213</v>
      </c>
      <c r="I2811" s="857"/>
      <c r="J2811" s="856">
        <v>584.55999999999995</v>
      </c>
    </row>
    <row r="2812" spans="1:10" ht="0.95" customHeight="1" thickTop="1" x14ac:dyDescent="0.2">
      <c r="A2812" s="858"/>
      <c r="B2812" s="858"/>
      <c r="C2812" s="858"/>
      <c r="D2812" s="858"/>
      <c r="E2812" s="858"/>
      <c r="F2812" s="858"/>
      <c r="G2812" s="858"/>
      <c r="H2812" s="858"/>
      <c r="I2812" s="858"/>
      <c r="J2812" s="858"/>
    </row>
    <row r="2813" spans="1:10" ht="18" customHeight="1" x14ac:dyDescent="0.2">
      <c r="A2813" s="833"/>
      <c r="B2813" s="834" t="s">
        <v>13186</v>
      </c>
      <c r="C2813" s="833" t="s">
        <v>13187</v>
      </c>
      <c r="D2813" s="833" t="s">
        <v>13188</v>
      </c>
      <c r="E2813" s="835" t="s">
        <v>13189</v>
      </c>
      <c r="F2813" s="835"/>
      <c r="G2813" s="836" t="s">
        <v>13190</v>
      </c>
      <c r="H2813" s="834" t="s">
        <v>13191</v>
      </c>
      <c r="I2813" s="834" t="s">
        <v>13192</v>
      </c>
      <c r="J2813" s="834" t="s">
        <v>13193</v>
      </c>
    </row>
    <row r="2814" spans="1:10" ht="24" customHeight="1" x14ac:dyDescent="0.2">
      <c r="A2814" s="837" t="s">
        <v>13194</v>
      </c>
      <c r="B2814" s="838" t="s">
        <v>13785</v>
      </c>
      <c r="C2814" s="837" t="s">
        <v>7</v>
      </c>
      <c r="D2814" s="837" t="s">
        <v>4844</v>
      </c>
      <c r="E2814" s="839" t="s">
        <v>13196</v>
      </c>
      <c r="F2814" s="839"/>
      <c r="G2814" s="840" t="s">
        <v>13268</v>
      </c>
      <c r="H2814" s="841">
        <v>1</v>
      </c>
      <c r="I2814" s="842">
        <v>452.19</v>
      </c>
      <c r="J2814" s="842">
        <v>452.19</v>
      </c>
    </row>
    <row r="2815" spans="1:10" ht="24" customHeight="1" x14ac:dyDescent="0.2">
      <c r="A2815" s="843" t="s">
        <v>13197</v>
      </c>
      <c r="B2815" s="844" t="s">
        <v>13244</v>
      </c>
      <c r="C2815" s="843" t="s">
        <v>7</v>
      </c>
      <c r="D2815" s="843" t="s">
        <v>25</v>
      </c>
      <c r="E2815" s="845" t="s">
        <v>13196</v>
      </c>
      <c r="F2815" s="845"/>
      <c r="G2815" s="846" t="s">
        <v>23</v>
      </c>
      <c r="H2815" s="847">
        <v>8.57</v>
      </c>
      <c r="I2815" s="848">
        <v>13.34</v>
      </c>
      <c r="J2815" s="848">
        <v>114.32380000000001</v>
      </c>
    </row>
    <row r="2816" spans="1:10" ht="24" customHeight="1" x14ac:dyDescent="0.2">
      <c r="A2816" s="849" t="s">
        <v>13199</v>
      </c>
      <c r="B2816" s="850" t="s">
        <v>13369</v>
      </c>
      <c r="C2816" s="849" t="s">
        <v>7</v>
      </c>
      <c r="D2816" s="849" t="s">
        <v>5205</v>
      </c>
      <c r="E2816" s="851" t="s">
        <v>13220</v>
      </c>
      <c r="F2816" s="851"/>
      <c r="G2816" s="852" t="s">
        <v>13268</v>
      </c>
      <c r="H2816" s="853">
        <v>1.07</v>
      </c>
      <c r="I2816" s="854">
        <v>63</v>
      </c>
      <c r="J2816" s="854">
        <v>67.41</v>
      </c>
    </row>
    <row r="2817" spans="1:10" ht="24" customHeight="1" x14ac:dyDescent="0.2">
      <c r="A2817" s="849" t="s">
        <v>13199</v>
      </c>
      <c r="B2817" s="850" t="s">
        <v>13370</v>
      </c>
      <c r="C2817" s="849" t="s">
        <v>7</v>
      </c>
      <c r="D2817" s="849" t="s">
        <v>5946</v>
      </c>
      <c r="E2817" s="851" t="s">
        <v>13220</v>
      </c>
      <c r="F2817" s="851"/>
      <c r="G2817" s="852" t="s">
        <v>21</v>
      </c>
      <c r="H2817" s="853">
        <v>482.96</v>
      </c>
      <c r="I2817" s="854">
        <v>0.56000000000000005</v>
      </c>
      <c r="J2817" s="854">
        <v>270.45760000000001</v>
      </c>
    </row>
    <row r="2818" spans="1:10" ht="25.5" x14ac:dyDescent="0.2">
      <c r="A2818" s="855"/>
      <c r="B2818" s="855"/>
      <c r="C2818" s="855"/>
      <c r="D2818" s="855"/>
      <c r="E2818" s="855" t="s">
        <v>13209</v>
      </c>
      <c r="F2818" s="856">
        <v>44.88</v>
      </c>
      <c r="G2818" s="855" t="s">
        <v>13210</v>
      </c>
      <c r="H2818" s="856">
        <v>37.729999999999997</v>
      </c>
      <c r="I2818" s="855" t="s">
        <v>13211</v>
      </c>
      <c r="J2818" s="856">
        <v>82.61</v>
      </c>
    </row>
    <row r="2819" spans="1:10" ht="13.5" thickBot="1" x14ac:dyDescent="0.25">
      <c r="A2819" s="855"/>
      <c r="B2819" s="855"/>
      <c r="C2819" s="855"/>
      <c r="D2819" s="855"/>
      <c r="E2819" s="855" t="s">
        <v>13212</v>
      </c>
      <c r="F2819" s="856">
        <v>127.69845599999999</v>
      </c>
      <c r="G2819" s="855"/>
      <c r="H2819" s="857" t="s">
        <v>13213</v>
      </c>
      <c r="I2819" s="857"/>
      <c r="J2819" s="856">
        <v>579.89</v>
      </c>
    </row>
    <row r="2820" spans="1:10" ht="0.95" customHeight="1" thickTop="1" x14ac:dyDescent="0.2">
      <c r="A2820" s="858"/>
      <c r="B2820" s="858"/>
      <c r="C2820" s="858"/>
      <c r="D2820" s="858"/>
      <c r="E2820" s="858"/>
      <c r="F2820" s="858"/>
      <c r="G2820" s="858"/>
      <c r="H2820" s="858"/>
      <c r="I2820" s="858"/>
      <c r="J2820" s="858"/>
    </row>
    <row r="2821" spans="1:10" ht="18" customHeight="1" x14ac:dyDescent="0.2">
      <c r="A2821" s="833"/>
      <c r="B2821" s="834" t="s">
        <v>13186</v>
      </c>
      <c r="C2821" s="833" t="s">
        <v>13187</v>
      </c>
      <c r="D2821" s="833" t="s">
        <v>13188</v>
      </c>
      <c r="E2821" s="835" t="s">
        <v>13189</v>
      </c>
      <c r="F2821" s="835"/>
      <c r="G2821" s="836" t="s">
        <v>13190</v>
      </c>
      <c r="H2821" s="834" t="s">
        <v>13191</v>
      </c>
      <c r="I2821" s="834" t="s">
        <v>13192</v>
      </c>
      <c r="J2821" s="834" t="s">
        <v>13193</v>
      </c>
    </row>
    <row r="2822" spans="1:10" ht="36" customHeight="1" x14ac:dyDescent="0.2">
      <c r="A2822" s="837" t="s">
        <v>13194</v>
      </c>
      <c r="B2822" s="838" t="s">
        <v>13864</v>
      </c>
      <c r="C2822" s="837" t="s">
        <v>7</v>
      </c>
      <c r="D2822" s="837" t="s">
        <v>4843</v>
      </c>
      <c r="E2822" s="839" t="s">
        <v>13196</v>
      </c>
      <c r="F2822" s="839"/>
      <c r="G2822" s="840" t="s">
        <v>13268</v>
      </c>
      <c r="H2822" s="841">
        <v>1</v>
      </c>
      <c r="I2822" s="842">
        <v>380.54</v>
      </c>
      <c r="J2822" s="842">
        <v>380.54</v>
      </c>
    </row>
    <row r="2823" spans="1:10" ht="48" customHeight="1" x14ac:dyDescent="0.2">
      <c r="A2823" s="843" t="s">
        <v>13197</v>
      </c>
      <c r="B2823" s="844" t="s">
        <v>13960</v>
      </c>
      <c r="C2823" s="843" t="s">
        <v>7</v>
      </c>
      <c r="D2823" s="843" t="s">
        <v>1299</v>
      </c>
      <c r="E2823" s="845" t="s">
        <v>13272</v>
      </c>
      <c r="F2823" s="845"/>
      <c r="G2823" s="846" t="s">
        <v>50</v>
      </c>
      <c r="H2823" s="847">
        <v>0.8</v>
      </c>
      <c r="I2823" s="848">
        <v>1.53</v>
      </c>
      <c r="J2823" s="848">
        <v>1.224</v>
      </c>
    </row>
    <row r="2824" spans="1:10" ht="48" customHeight="1" x14ac:dyDescent="0.2">
      <c r="A2824" s="843" t="s">
        <v>13197</v>
      </c>
      <c r="B2824" s="844" t="s">
        <v>13961</v>
      </c>
      <c r="C2824" s="843" t="s">
        <v>7</v>
      </c>
      <c r="D2824" s="843" t="s">
        <v>1300</v>
      </c>
      <c r="E2824" s="845" t="s">
        <v>13272</v>
      </c>
      <c r="F2824" s="845"/>
      <c r="G2824" s="846" t="s">
        <v>67</v>
      </c>
      <c r="H2824" s="847">
        <v>2.62</v>
      </c>
      <c r="I2824" s="848">
        <v>0.27</v>
      </c>
      <c r="J2824" s="848">
        <v>0.70740000000000003</v>
      </c>
    </row>
    <row r="2825" spans="1:10" ht="24" customHeight="1" x14ac:dyDescent="0.2">
      <c r="A2825" s="843" t="s">
        <v>13197</v>
      </c>
      <c r="B2825" s="844" t="s">
        <v>13368</v>
      </c>
      <c r="C2825" s="843" t="s">
        <v>7</v>
      </c>
      <c r="D2825" s="843" t="s">
        <v>1243</v>
      </c>
      <c r="E2825" s="845" t="s">
        <v>13196</v>
      </c>
      <c r="F2825" s="845"/>
      <c r="G2825" s="846" t="s">
        <v>23</v>
      </c>
      <c r="H2825" s="847">
        <v>3.42</v>
      </c>
      <c r="I2825" s="848">
        <v>11.79</v>
      </c>
      <c r="J2825" s="848">
        <v>40.321800000000003</v>
      </c>
    </row>
    <row r="2826" spans="1:10" ht="24" customHeight="1" x14ac:dyDescent="0.2">
      <c r="A2826" s="849" t="s">
        <v>13199</v>
      </c>
      <c r="B2826" s="850" t="s">
        <v>13369</v>
      </c>
      <c r="C2826" s="849" t="s">
        <v>7</v>
      </c>
      <c r="D2826" s="849" t="s">
        <v>5205</v>
      </c>
      <c r="E2826" s="851" t="s">
        <v>13220</v>
      </c>
      <c r="F2826" s="851"/>
      <c r="G2826" s="852" t="s">
        <v>13268</v>
      </c>
      <c r="H2826" s="853">
        <v>1.07</v>
      </c>
      <c r="I2826" s="854">
        <v>63</v>
      </c>
      <c r="J2826" s="854">
        <v>67.41</v>
      </c>
    </row>
    <row r="2827" spans="1:10" ht="24" customHeight="1" x14ac:dyDescent="0.2">
      <c r="A2827" s="849" t="s">
        <v>13199</v>
      </c>
      <c r="B2827" s="850" t="s">
        <v>13370</v>
      </c>
      <c r="C2827" s="849" t="s">
        <v>7</v>
      </c>
      <c r="D2827" s="849" t="s">
        <v>5946</v>
      </c>
      <c r="E2827" s="851" t="s">
        <v>13220</v>
      </c>
      <c r="F2827" s="851"/>
      <c r="G2827" s="852" t="s">
        <v>21</v>
      </c>
      <c r="H2827" s="853">
        <v>483.7</v>
      </c>
      <c r="I2827" s="854">
        <v>0.56000000000000005</v>
      </c>
      <c r="J2827" s="854">
        <v>270.87200000000001</v>
      </c>
    </row>
    <row r="2828" spans="1:10" ht="25.5" x14ac:dyDescent="0.2">
      <c r="A2828" s="855"/>
      <c r="B2828" s="855"/>
      <c r="C2828" s="855"/>
      <c r="D2828" s="855"/>
      <c r="E2828" s="855" t="s">
        <v>13209</v>
      </c>
      <c r="F2828" s="856">
        <v>16.48</v>
      </c>
      <c r="G2828" s="855" t="s">
        <v>13210</v>
      </c>
      <c r="H2828" s="856">
        <v>13.86</v>
      </c>
      <c r="I2828" s="855" t="s">
        <v>13211</v>
      </c>
      <c r="J2828" s="856">
        <v>30.34</v>
      </c>
    </row>
    <row r="2829" spans="1:10" ht="13.5" thickBot="1" x14ac:dyDescent="0.25">
      <c r="A2829" s="855"/>
      <c r="B2829" s="855"/>
      <c r="C2829" s="855"/>
      <c r="D2829" s="855"/>
      <c r="E2829" s="855" t="s">
        <v>13212</v>
      </c>
      <c r="F2829" s="856">
        <v>107.464496</v>
      </c>
      <c r="G2829" s="855"/>
      <c r="H2829" s="857" t="s">
        <v>13213</v>
      </c>
      <c r="I2829" s="857"/>
      <c r="J2829" s="856">
        <v>488</v>
      </c>
    </row>
    <row r="2830" spans="1:10" ht="0.95" customHeight="1" thickTop="1" x14ac:dyDescent="0.2">
      <c r="A2830" s="858"/>
      <c r="B2830" s="858"/>
      <c r="C2830" s="858"/>
      <c r="D2830" s="858"/>
      <c r="E2830" s="858"/>
      <c r="F2830" s="858"/>
      <c r="G2830" s="858"/>
      <c r="H2830" s="858"/>
      <c r="I2830" s="858"/>
      <c r="J2830" s="858"/>
    </row>
    <row r="2831" spans="1:10" ht="18" customHeight="1" x14ac:dyDescent="0.2">
      <c r="A2831" s="833"/>
      <c r="B2831" s="834" t="s">
        <v>13186</v>
      </c>
      <c r="C2831" s="833" t="s">
        <v>13187</v>
      </c>
      <c r="D2831" s="833" t="s">
        <v>13188</v>
      </c>
      <c r="E2831" s="835" t="s">
        <v>13189</v>
      </c>
      <c r="F2831" s="835"/>
      <c r="G2831" s="836" t="s">
        <v>13190</v>
      </c>
      <c r="H2831" s="834" t="s">
        <v>13191</v>
      </c>
      <c r="I2831" s="834" t="s">
        <v>13192</v>
      </c>
      <c r="J2831" s="834" t="s">
        <v>13193</v>
      </c>
    </row>
    <row r="2832" spans="1:10" ht="36" customHeight="1" x14ac:dyDescent="0.2">
      <c r="A2832" s="837" t="s">
        <v>13194</v>
      </c>
      <c r="B2832" s="838" t="s">
        <v>13638</v>
      </c>
      <c r="C2832" s="837" t="s">
        <v>7</v>
      </c>
      <c r="D2832" s="837" t="s">
        <v>4756</v>
      </c>
      <c r="E2832" s="839" t="s">
        <v>13196</v>
      </c>
      <c r="F2832" s="839"/>
      <c r="G2832" s="840" t="s">
        <v>13268</v>
      </c>
      <c r="H2832" s="841">
        <v>1</v>
      </c>
      <c r="I2832" s="842">
        <v>320.07</v>
      </c>
      <c r="J2832" s="842">
        <v>320.07</v>
      </c>
    </row>
    <row r="2833" spans="1:10" ht="48" customHeight="1" x14ac:dyDescent="0.2">
      <c r="A2833" s="843" t="s">
        <v>13197</v>
      </c>
      <c r="B2833" s="844" t="s">
        <v>13960</v>
      </c>
      <c r="C2833" s="843" t="s">
        <v>7</v>
      </c>
      <c r="D2833" s="843" t="s">
        <v>1299</v>
      </c>
      <c r="E2833" s="845" t="s">
        <v>13272</v>
      </c>
      <c r="F2833" s="845"/>
      <c r="G2833" s="846" t="s">
        <v>50</v>
      </c>
      <c r="H2833" s="847">
        <v>1.08</v>
      </c>
      <c r="I2833" s="848">
        <v>1.53</v>
      </c>
      <c r="J2833" s="848">
        <v>1.6524000000000001</v>
      </c>
    </row>
    <row r="2834" spans="1:10" ht="48" customHeight="1" x14ac:dyDescent="0.2">
      <c r="A2834" s="843" t="s">
        <v>13197</v>
      </c>
      <c r="B2834" s="844" t="s">
        <v>13961</v>
      </c>
      <c r="C2834" s="843" t="s">
        <v>7</v>
      </c>
      <c r="D2834" s="843" t="s">
        <v>1300</v>
      </c>
      <c r="E2834" s="845" t="s">
        <v>13272</v>
      </c>
      <c r="F2834" s="845"/>
      <c r="G2834" s="846" t="s">
        <v>67</v>
      </c>
      <c r="H2834" s="847">
        <v>3.56</v>
      </c>
      <c r="I2834" s="848">
        <v>0.27</v>
      </c>
      <c r="J2834" s="848">
        <v>0.96120000000000005</v>
      </c>
    </row>
    <row r="2835" spans="1:10" ht="24" customHeight="1" x14ac:dyDescent="0.2">
      <c r="A2835" s="843" t="s">
        <v>13197</v>
      </c>
      <c r="B2835" s="844" t="s">
        <v>13368</v>
      </c>
      <c r="C2835" s="843" t="s">
        <v>7</v>
      </c>
      <c r="D2835" s="843" t="s">
        <v>1243</v>
      </c>
      <c r="E2835" s="845" t="s">
        <v>13196</v>
      </c>
      <c r="F2835" s="845"/>
      <c r="G2835" s="846" t="s">
        <v>23</v>
      </c>
      <c r="H2835" s="847">
        <v>4.6399999999999997</v>
      </c>
      <c r="I2835" s="848">
        <v>11.79</v>
      </c>
      <c r="J2835" s="848">
        <v>54.705599999999997</v>
      </c>
    </row>
    <row r="2836" spans="1:10" ht="24" customHeight="1" x14ac:dyDescent="0.2">
      <c r="A2836" s="849" t="s">
        <v>13199</v>
      </c>
      <c r="B2836" s="850" t="s">
        <v>14137</v>
      </c>
      <c r="C2836" s="849" t="s">
        <v>7</v>
      </c>
      <c r="D2836" s="849" t="s">
        <v>5204</v>
      </c>
      <c r="E2836" s="851" t="s">
        <v>13220</v>
      </c>
      <c r="F2836" s="851"/>
      <c r="G2836" s="852" t="s">
        <v>13268</v>
      </c>
      <c r="H2836" s="853">
        <v>1.02</v>
      </c>
      <c r="I2836" s="854">
        <v>69</v>
      </c>
      <c r="J2836" s="854">
        <v>70.38</v>
      </c>
    </row>
    <row r="2837" spans="1:10" ht="24" customHeight="1" x14ac:dyDescent="0.2">
      <c r="A2837" s="849" t="s">
        <v>13199</v>
      </c>
      <c r="B2837" s="850" t="s">
        <v>13370</v>
      </c>
      <c r="C2837" s="849" t="s">
        <v>7</v>
      </c>
      <c r="D2837" s="849" t="s">
        <v>5946</v>
      </c>
      <c r="E2837" s="851" t="s">
        <v>13220</v>
      </c>
      <c r="F2837" s="851"/>
      <c r="G2837" s="852" t="s">
        <v>21</v>
      </c>
      <c r="H2837" s="853">
        <v>343.52</v>
      </c>
      <c r="I2837" s="854">
        <v>0.56000000000000005</v>
      </c>
      <c r="J2837" s="854">
        <v>192.37119999999999</v>
      </c>
    </row>
    <row r="2838" spans="1:10" ht="25.5" x14ac:dyDescent="0.2">
      <c r="A2838" s="855"/>
      <c r="B2838" s="855"/>
      <c r="C2838" s="855"/>
      <c r="D2838" s="855"/>
      <c r="E2838" s="855" t="s">
        <v>13209</v>
      </c>
      <c r="F2838" s="856">
        <v>22.36</v>
      </c>
      <c r="G2838" s="855" t="s">
        <v>13210</v>
      </c>
      <c r="H2838" s="856">
        <v>18.8</v>
      </c>
      <c r="I2838" s="855" t="s">
        <v>13211</v>
      </c>
      <c r="J2838" s="856">
        <v>41.16</v>
      </c>
    </row>
    <row r="2839" spans="1:10" ht="13.5" thickBot="1" x14ac:dyDescent="0.25">
      <c r="A2839" s="855"/>
      <c r="B2839" s="855"/>
      <c r="C2839" s="855"/>
      <c r="D2839" s="855"/>
      <c r="E2839" s="855" t="s">
        <v>13212</v>
      </c>
      <c r="F2839" s="856">
        <v>90.387767999999994</v>
      </c>
      <c r="G2839" s="855"/>
      <c r="H2839" s="857" t="s">
        <v>13213</v>
      </c>
      <c r="I2839" s="857"/>
      <c r="J2839" s="856">
        <v>410.46</v>
      </c>
    </row>
    <row r="2840" spans="1:10" ht="0.95" customHeight="1" thickTop="1" x14ac:dyDescent="0.2">
      <c r="A2840" s="858"/>
      <c r="B2840" s="858"/>
      <c r="C2840" s="858"/>
      <c r="D2840" s="858"/>
      <c r="E2840" s="858"/>
      <c r="F2840" s="858"/>
      <c r="G2840" s="858"/>
      <c r="H2840" s="858"/>
      <c r="I2840" s="858"/>
      <c r="J2840" s="858"/>
    </row>
    <row r="2841" spans="1:10" ht="18" customHeight="1" x14ac:dyDescent="0.2">
      <c r="A2841" s="833"/>
      <c r="B2841" s="834" t="s">
        <v>13186</v>
      </c>
      <c r="C2841" s="833" t="s">
        <v>13187</v>
      </c>
      <c r="D2841" s="833" t="s">
        <v>13188</v>
      </c>
      <c r="E2841" s="835" t="s">
        <v>13189</v>
      </c>
      <c r="F2841" s="835"/>
      <c r="G2841" s="836" t="s">
        <v>13190</v>
      </c>
      <c r="H2841" s="834" t="s">
        <v>13191</v>
      </c>
      <c r="I2841" s="834" t="s">
        <v>13192</v>
      </c>
      <c r="J2841" s="834" t="s">
        <v>13193</v>
      </c>
    </row>
    <row r="2842" spans="1:10" ht="60" customHeight="1" x14ac:dyDescent="0.2">
      <c r="A2842" s="837" t="s">
        <v>13194</v>
      </c>
      <c r="B2842" s="838" t="s">
        <v>14369</v>
      </c>
      <c r="C2842" s="837" t="s">
        <v>7</v>
      </c>
      <c r="D2842" s="837" t="s">
        <v>4734</v>
      </c>
      <c r="E2842" s="839" t="s">
        <v>13196</v>
      </c>
      <c r="F2842" s="839"/>
      <c r="G2842" s="840" t="s">
        <v>13268</v>
      </c>
      <c r="H2842" s="841">
        <v>1</v>
      </c>
      <c r="I2842" s="842">
        <v>294.44</v>
      </c>
      <c r="J2842" s="842">
        <v>294.44</v>
      </c>
    </row>
    <row r="2843" spans="1:10" ht="48" customHeight="1" x14ac:dyDescent="0.2">
      <c r="A2843" s="843" t="s">
        <v>13197</v>
      </c>
      <c r="B2843" s="844" t="s">
        <v>13960</v>
      </c>
      <c r="C2843" s="843" t="s">
        <v>7</v>
      </c>
      <c r="D2843" s="843" t="s">
        <v>1299</v>
      </c>
      <c r="E2843" s="845" t="s">
        <v>13272</v>
      </c>
      <c r="F2843" s="845"/>
      <c r="G2843" s="846" t="s">
        <v>50</v>
      </c>
      <c r="H2843" s="847">
        <v>3.3319999999999999</v>
      </c>
      <c r="I2843" s="848">
        <v>1.53</v>
      </c>
      <c r="J2843" s="848">
        <v>5.0979599999999996</v>
      </c>
    </row>
    <row r="2844" spans="1:10" ht="48" customHeight="1" x14ac:dyDescent="0.2">
      <c r="A2844" s="843" t="s">
        <v>13197</v>
      </c>
      <c r="B2844" s="844" t="s">
        <v>13961</v>
      </c>
      <c r="C2844" s="843" t="s">
        <v>7</v>
      </c>
      <c r="D2844" s="843" t="s">
        <v>1300</v>
      </c>
      <c r="E2844" s="845" t="s">
        <v>13272</v>
      </c>
      <c r="F2844" s="845"/>
      <c r="G2844" s="846" t="s">
        <v>67</v>
      </c>
      <c r="H2844" s="847">
        <v>1.01</v>
      </c>
      <c r="I2844" s="848">
        <v>0.27</v>
      </c>
      <c r="J2844" s="848">
        <v>0.2727</v>
      </c>
    </row>
    <row r="2845" spans="1:10" ht="24" customHeight="1" x14ac:dyDescent="0.2">
      <c r="A2845" s="843" t="s">
        <v>13197</v>
      </c>
      <c r="B2845" s="844" t="s">
        <v>13368</v>
      </c>
      <c r="C2845" s="843" t="s">
        <v>7</v>
      </c>
      <c r="D2845" s="843" t="s">
        <v>1243</v>
      </c>
      <c r="E2845" s="845" t="s">
        <v>13196</v>
      </c>
      <c r="F2845" s="845"/>
      <c r="G2845" s="846" t="s">
        <v>23</v>
      </c>
      <c r="H2845" s="847">
        <v>4.33</v>
      </c>
      <c r="I2845" s="848">
        <v>11.79</v>
      </c>
      <c r="J2845" s="848">
        <v>51.050699999999999</v>
      </c>
    </row>
    <row r="2846" spans="1:10" ht="24" customHeight="1" x14ac:dyDescent="0.2">
      <c r="A2846" s="849" t="s">
        <v>13199</v>
      </c>
      <c r="B2846" s="850" t="s">
        <v>13369</v>
      </c>
      <c r="C2846" s="849" t="s">
        <v>7</v>
      </c>
      <c r="D2846" s="849" t="s">
        <v>5205</v>
      </c>
      <c r="E2846" s="851" t="s">
        <v>13220</v>
      </c>
      <c r="F2846" s="851"/>
      <c r="G2846" s="852" t="s">
        <v>13268</v>
      </c>
      <c r="H2846" s="853">
        <v>1.27</v>
      </c>
      <c r="I2846" s="854">
        <v>63</v>
      </c>
      <c r="J2846" s="854">
        <v>80.010000000000005</v>
      </c>
    </row>
    <row r="2847" spans="1:10" ht="36" customHeight="1" x14ac:dyDescent="0.2">
      <c r="A2847" s="849" t="s">
        <v>13199</v>
      </c>
      <c r="B2847" s="850" t="s">
        <v>14368</v>
      </c>
      <c r="C2847" s="849" t="s">
        <v>7</v>
      </c>
      <c r="D2847" s="849" t="s">
        <v>10321</v>
      </c>
      <c r="E2847" s="851" t="s">
        <v>13220</v>
      </c>
      <c r="F2847" s="851"/>
      <c r="G2847" s="852" t="s">
        <v>64</v>
      </c>
      <c r="H2847" s="853">
        <v>6.3E-2</v>
      </c>
      <c r="I2847" s="854">
        <v>5.57</v>
      </c>
      <c r="J2847" s="854">
        <v>0.35091</v>
      </c>
    </row>
    <row r="2848" spans="1:10" ht="24" customHeight="1" x14ac:dyDescent="0.2">
      <c r="A2848" s="849" t="s">
        <v>13199</v>
      </c>
      <c r="B2848" s="850" t="s">
        <v>13370</v>
      </c>
      <c r="C2848" s="849" t="s">
        <v>7</v>
      </c>
      <c r="D2848" s="849" t="s">
        <v>5946</v>
      </c>
      <c r="E2848" s="851" t="s">
        <v>13220</v>
      </c>
      <c r="F2848" s="851"/>
      <c r="G2848" s="852" t="s">
        <v>21</v>
      </c>
      <c r="H2848" s="853">
        <v>281.52999999999997</v>
      </c>
      <c r="I2848" s="854">
        <v>0.56000000000000005</v>
      </c>
      <c r="J2848" s="854">
        <v>157.6568</v>
      </c>
    </row>
    <row r="2849" spans="1:10" ht="25.5" x14ac:dyDescent="0.2">
      <c r="A2849" s="855"/>
      <c r="B2849" s="855"/>
      <c r="C2849" s="855"/>
      <c r="D2849" s="855"/>
      <c r="E2849" s="855" t="s">
        <v>13209</v>
      </c>
      <c r="F2849" s="856">
        <v>20.87</v>
      </c>
      <c r="G2849" s="855" t="s">
        <v>13210</v>
      </c>
      <c r="H2849" s="856">
        <v>17.54</v>
      </c>
      <c r="I2849" s="855" t="s">
        <v>13211</v>
      </c>
      <c r="J2849" s="856">
        <v>38.409999999999997</v>
      </c>
    </row>
    <row r="2850" spans="1:10" ht="13.5" thickBot="1" x14ac:dyDescent="0.25">
      <c r="A2850" s="855"/>
      <c r="B2850" s="855"/>
      <c r="C2850" s="855"/>
      <c r="D2850" s="855"/>
      <c r="E2850" s="855" t="s">
        <v>13212</v>
      </c>
      <c r="F2850" s="856">
        <v>83.149856</v>
      </c>
      <c r="G2850" s="855"/>
      <c r="H2850" s="857" t="s">
        <v>13213</v>
      </c>
      <c r="I2850" s="857"/>
      <c r="J2850" s="856">
        <v>377.59</v>
      </c>
    </row>
    <row r="2851" spans="1:10" ht="0.95" customHeight="1" thickTop="1" x14ac:dyDescent="0.2">
      <c r="A2851" s="858"/>
      <c r="B2851" s="858"/>
      <c r="C2851" s="858"/>
      <c r="D2851" s="858"/>
      <c r="E2851" s="858"/>
      <c r="F2851" s="858"/>
      <c r="G2851" s="858"/>
      <c r="H2851" s="858"/>
      <c r="I2851" s="858"/>
      <c r="J2851" s="858"/>
    </row>
    <row r="2852" spans="1:10" ht="18" customHeight="1" x14ac:dyDescent="0.2">
      <c r="A2852" s="833"/>
      <c r="B2852" s="834" t="s">
        <v>13186</v>
      </c>
      <c r="C2852" s="833" t="s">
        <v>13187</v>
      </c>
      <c r="D2852" s="833" t="s">
        <v>13188</v>
      </c>
      <c r="E2852" s="835" t="s">
        <v>13189</v>
      </c>
      <c r="F2852" s="835"/>
      <c r="G2852" s="836" t="s">
        <v>13190</v>
      </c>
      <c r="H2852" s="834" t="s">
        <v>13191</v>
      </c>
      <c r="I2852" s="834" t="s">
        <v>13192</v>
      </c>
      <c r="J2852" s="834" t="s">
        <v>13193</v>
      </c>
    </row>
    <row r="2853" spans="1:10" ht="48" customHeight="1" x14ac:dyDescent="0.2">
      <c r="A2853" s="837" t="s">
        <v>13194</v>
      </c>
      <c r="B2853" s="838" t="s">
        <v>14031</v>
      </c>
      <c r="C2853" s="837" t="s">
        <v>7</v>
      </c>
      <c r="D2853" s="837" t="s">
        <v>2448</v>
      </c>
      <c r="E2853" s="839" t="s">
        <v>13301</v>
      </c>
      <c r="F2853" s="839"/>
      <c r="G2853" s="840" t="s">
        <v>21</v>
      </c>
      <c r="H2853" s="841">
        <v>1</v>
      </c>
      <c r="I2853" s="842">
        <v>12.74</v>
      </c>
      <c r="J2853" s="842">
        <v>12.74</v>
      </c>
    </row>
    <row r="2854" spans="1:10" ht="24" customHeight="1" x14ac:dyDescent="0.2">
      <c r="A2854" s="843" t="s">
        <v>13197</v>
      </c>
      <c r="B2854" s="844" t="s">
        <v>14016</v>
      </c>
      <c r="C2854" s="843" t="s">
        <v>7</v>
      </c>
      <c r="D2854" s="843" t="s">
        <v>2464</v>
      </c>
      <c r="E2854" s="845" t="s">
        <v>13301</v>
      </c>
      <c r="F2854" s="845"/>
      <c r="G2854" s="846" t="s">
        <v>21</v>
      </c>
      <c r="H2854" s="847">
        <v>1</v>
      </c>
      <c r="I2854" s="848">
        <v>8.33</v>
      </c>
      <c r="J2854" s="848">
        <v>8.33</v>
      </c>
    </row>
    <row r="2855" spans="1:10" ht="24" customHeight="1" x14ac:dyDescent="0.2">
      <c r="A2855" s="843" t="s">
        <v>13197</v>
      </c>
      <c r="B2855" s="844" t="s">
        <v>13306</v>
      </c>
      <c r="C2855" s="843" t="s">
        <v>7</v>
      </c>
      <c r="D2855" s="843" t="s">
        <v>173</v>
      </c>
      <c r="E2855" s="845" t="s">
        <v>13196</v>
      </c>
      <c r="F2855" s="845"/>
      <c r="G2855" s="846" t="s">
        <v>23</v>
      </c>
      <c r="H2855" s="847">
        <v>0.18959999999999999</v>
      </c>
      <c r="I2855" s="848">
        <v>16.690000000000001</v>
      </c>
      <c r="J2855" s="848">
        <v>3.1644239999999999</v>
      </c>
    </row>
    <row r="2856" spans="1:10" ht="24" customHeight="1" x14ac:dyDescent="0.2">
      <c r="A2856" s="843" t="s">
        <v>13197</v>
      </c>
      <c r="B2856" s="844" t="s">
        <v>13307</v>
      </c>
      <c r="C2856" s="843" t="s">
        <v>7</v>
      </c>
      <c r="D2856" s="843" t="s">
        <v>168</v>
      </c>
      <c r="E2856" s="845" t="s">
        <v>13196</v>
      </c>
      <c r="F2856" s="845"/>
      <c r="G2856" s="846" t="s">
        <v>23</v>
      </c>
      <c r="H2856" s="847">
        <v>3.1E-2</v>
      </c>
      <c r="I2856" s="848">
        <v>12.78</v>
      </c>
      <c r="J2856" s="848">
        <v>0.39617999999999998</v>
      </c>
    </row>
    <row r="2857" spans="1:10" ht="24" customHeight="1" x14ac:dyDescent="0.2">
      <c r="A2857" s="849" t="s">
        <v>13199</v>
      </c>
      <c r="B2857" s="850" t="s">
        <v>13308</v>
      </c>
      <c r="C2857" s="849" t="s">
        <v>7</v>
      </c>
      <c r="D2857" s="849" t="s">
        <v>10347</v>
      </c>
      <c r="E2857" s="851" t="s">
        <v>13220</v>
      </c>
      <c r="F2857" s="851"/>
      <c r="G2857" s="852" t="s">
        <v>21</v>
      </c>
      <c r="H2857" s="853">
        <v>2.5000000000000001E-2</v>
      </c>
      <c r="I2857" s="854">
        <v>16.989999999999998</v>
      </c>
      <c r="J2857" s="854">
        <v>0.42475000000000002</v>
      </c>
    </row>
    <row r="2858" spans="1:10" ht="36" customHeight="1" x14ac:dyDescent="0.2">
      <c r="A2858" s="849" t="s">
        <v>13199</v>
      </c>
      <c r="B2858" s="850" t="s">
        <v>13309</v>
      </c>
      <c r="C2858" s="849" t="s">
        <v>7</v>
      </c>
      <c r="D2858" s="849" t="s">
        <v>6772</v>
      </c>
      <c r="E2858" s="851" t="s">
        <v>13220</v>
      </c>
      <c r="F2858" s="851"/>
      <c r="G2858" s="852" t="s">
        <v>38</v>
      </c>
      <c r="H2858" s="853">
        <v>2.8159999999999998</v>
      </c>
      <c r="I2858" s="854">
        <v>0.15</v>
      </c>
      <c r="J2858" s="854">
        <v>0.4224</v>
      </c>
    </row>
    <row r="2859" spans="1:10" ht="25.5" x14ac:dyDescent="0.2">
      <c r="A2859" s="855"/>
      <c r="B2859" s="855"/>
      <c r="C2859" s="855"/>
      <c r="D2859" s="855"/>
      <c r="E2859" s="855" t="s">
        <v>13209</v>
      </c>
      <c r="F2859" s="856">
        <v>2.19</v>
      </c>
      <c r="G2859" s="855" t="s">
        <v>13210</v>
      </c>
      <c r="H2859" s="856">
        <v>1.85</v>
      </c>
      <c r="I2859" s="855" t="s">
        <v>13211</v>
      </c>
      <c r="J2859" s="856">
        <v>4.04</v>
      </c>
    </row>
    <row r="2860" spans="1:10" ht="13.5" thickBot="1" x14ac:dyDescent="0.25">
      <c r="A2860" s="855"/>
      <c r="B2860" s="855"/>
      <c r="C2860" s="855"/>
      <c r="D2860" s="855"/>
      <c r="E2860" s="855" t="s">
        <v>13212</v>
      </c>
      <c r="F2860" s="856">
        <v>3.5977760000000001</v>
      </c>
      <c r="G2860" s="855"/>
      <c r="H2860" s="857" t="s">
        <v>13213</v>
      </c>
      <c r="I2860" s="857"/>
      <c r="J2860" s="856">
        <v>16.34</v>
      </c>
    </row>
    <row r="2861" spans="1:10" ht="0.95" customHeight="1" thickTop="1" x14ac:dyDescent="0.2">
      <c r="A2861" s="858"/>
      <c r="B2861" s="858"/>
      <c r="C2861" s="858"/>
      <c r="D2861" s="858"/>
      <c r="E2861" s="858"/>
      <c r="F2861" s="858"/>
      <c r="G2861" s="858"/>
      <c r="H2861" s="858"/>
      <c r="I2861" s="858"/>
      <c r="J2861" s="858"/>
    </row>
    <row r="2862" spans="1:10" ht="18" customHeight="1" x14ac:dyDescent="0.2">
      <c r="A2862" s="833"/>
      <c r="B2862" s="834" t="s">
        <v>13186</v>
      </c>
      <c r="C2862" s="833" t="s">
        <v>13187</v>
      </c>
      <c r="D2862" s="833" t="s">
        <v>13188</v>
      </c>
      <c r="E2862" s="835" t="s">
        <v>13189</v>
      </c>
      <c r="F2862" s="835"/>
      <c r="G2862" s="836" t="s">
        <v>13190</v>
      </c>
      <c r="H2862" s="834" t="s">
        <v>13191</v>
      </c>
      <c r="I2862" s="834" t="s">
        <v>13192</v>
      </c>
      <c r="J2862" s="834" t="s">
        <v>13193</v>
      </c>
    </row>
    <row r="2863" spans="1:10" ht="36" customHeight="1" x14ac:dyDescent="0.2">
      <c r="A2863" s="837" t="s">
        <v>13194</v>
      </c>
      <c r="B2863" s="838" t="s">
        <v>13537</v>
      </c>
      <c r="C2863" s="837" t="s">
        <v>7</v>
      </c>
      <c r="D2863" s="837" t="s">
        <v>9851</v>
      </c>
      <c r="E2863" s="839" t="s">
        <v>13432</v>
      </c>
      <c r="F2863" s="839"/>
      <c r="G2863" s="840" t="s">
        <v>38</v>
      </c>
      <c r="H2863" s="841">
        <v>1</v>
      </c>
      <c r="I2863" s="842">
        <v>581.25</v>
      </c>
      <c r="J2863" s="842">
        <v>581.25</v>
      </c>
    </row>
    <row r="2864" spans="1:10" ht="24" customHeight="1" x14ac:dyDescent="0.2">
      <c r="A2864" s="843" t="s">
        <v>13197</v>
      </c>
      <c r="B2864" s="844" t="s">
        <v>13244</v>
      </c>
      <c r="C2864" s="843" t="s">
        <v>7</v>
      </c>
      <c r="D2864" s="843" t="s">
        <v>25</v>
      </c>
      <c r="E2864" s="845" t="s">
        <v>13196</v>
      </c>
      <c r="F2864" s="845"/>
      <c r="G2864" s="846" t="s">
        <v>23</v>
      </c>
      <c r="H2864" s="847">
        <v>0.98340000000000005</v>
      </c>
      <c r="I2864" s="848">
        <v>13.34</v>
      </c>
      <c r="J2864" s="848">
        <v>13.118556</v>
      </c>
    </row>
    <row r="2865" spans="1:10" ht="24" customHeight="1" x14ac:dyDescent="0.2">
      <c r="A2865" s="843" t="s">
        <v>13197</v>
      </c>
      <c r="B2865" s="844" t="s">
        <v>13526</v>
      </c>
      <c r="C2865" s="843" t="s">
        <v>7</v>
      </c>
      <c r="D2865" s="843" t="s">
        <v>191</v>
      </c>
      <c r="E2865" s="845" t="s">
        <v>13196</v>
      </c>
      <c r="F2865" s="845"/>
      <c r="G2865" s="846" t="s">
        <v>23</v>
      </c>
      <c r="H2865" s="847">
        <v>1.4944</v>
      </c>
      <c r="I2865" s="848">
        <v>17</v>
      </c>
      <c r="J2865" s="848">
        <v>25.404800000000002</v>
      </c>
    </row>
    <row r="2866" spans="1:10" ht="36" customHeight="1" x14ac:dyDescent="0.2">
      <c r="A2866" s="849" t="s">
        <v>13199</v>
      </c>
      <c r="B2866" s="850" t="s">
        <v>13443</v>
      </c>
      <c r="C2866" s="849" t="s">
        <v>7</v>
      </c>
      <c r="D2866" s="849" t="s">
        <v>5404</v>
      </c>
      <c r="E2866" s="851" t="s">
        <v>13220</v>
      </c>
      <c r="F2866" s="851"/>
      <c r="G2866" s="852" t="s">
        <v>38</v>
      </c>
      <c r="H2866" s="853">
        <v>6</v>
      </c>
      <c r="I2866" s="854">
        <v>0.61</v>
      </c>
      <c r="J2866" s="854">
        <v>3.66</v>
      </c>
    </row>
    <row r="2867" spans="1:10" ht="36" customHeight="1" x14ac:dyDescent="0.2">
      <c r="A2867" s="849" t="s">
        <v>13199</v>
      </c>
      <c r="B2867" s="850" t="s">
        <v>13527</v>
      </c>
      <c r="C2867" s="849" t="s">
        <v>7</v>
      </c>
      <c r="D2867" s="849" t="s">
        <v>7006</v>
      </c>
      <c r="E2867" s="851" t="s">
        <v>13220</v>
      </c>
      <c r="F2867" s="851"/>
      <c r="G2867" s="852" t="s">
        <v>13243</v>
      </c>
      <c r="H2867" s="853">
        <v>1.0049999999999999</v>
      </c>
      <c r="I2867" s="854">
        <v>483.01</v>
      </c>
      <c r="J2867" s="854">
        <v>485.42505</v>
      </c>
    </row>
    <row r="2868" spans="1:10" ht="24" customHeight="1" x14ac:dyDescent="0.2">
      <c r="A2868" s="849" t="s">
        <v>13199</v>
      </c>
      <c r="B2868" s="850" t="s">
        <v>13528</v>
      </c>
      <c r="C2868" s="849" t="s">
        <v>7</v>
      </c>
      <c r="D2868" s="849" t="s">
        <v>7756</v>
      </c>
      <c r="E2868" s="851" t="s">
        <v>13220</v>
      </c>
      <c r="F2868" s="851"/>
      <c r="G2868" s="852" t="s">
        <v>21</v>
      </c>
      <c r="H2868" s="853">
        <v>0.52280000000000004</v>
      </c>
      <c r="I2868" s="854">
        <v>38.25</v>
      </c>
      <c r="J2868" s="854">
        <v>19.9971</v>
      </c>
    </row>
    <row r="2869" spans="1:10" ht="24" customHeight="1" x14ac:dyDescent="0.2">
      <c r="A2869" s="849" t="s">
        <v>13199</v>
      </c>
      <c r="B2869" s="850" t="s">
        <v>13529</v>
      </c>
      <c r="C2869" s="849" t="s">
        <v>7</v>
      </c>
      <c r="D2869" s="849" t="s">
        <v>10970</v>
      </c>
      <c r="E2869" s="851" t="s">
        <v>13220</v>
      </c>
      <c r="F2869" s="851"/>
      <c r="G2869" s="852" t="s">
        <v>21</v>
      </c>
      <c r="H2869" s="853">
        <v>2.1100000000000001E-2</v>
      </c>
      <c r="I2869" s="854">
        <v>86.57</v>
      </c>
      <c r="J2869" s="854">
        <v>1.826627</v>
      </c>
    </row>
    <row r="2870" spans="1:10" ht="24" customHeight="1" x14ac:dyDescent="0.2">
      <c r="A2870" s="849" t="s">
        <v>13199</v>
      </c>
      <c r="B2870" s="850" t="s">
        <v>14139</v>
      </c>
      <c r="C2870" s="849" t="s">
        <v>7</v>
      </c>
      <c r="D2870" s="849" t="s">
        <v>8570</v>
      </c>
      <c r="E2870" s="851" t="s">
        <v>13220</v>
      </c>
      <c r="F2870" s="851"/>
      <c r="G2870" s="852" t="s">
        <v>38</v>
      </c>
      <c r="H2870" s="853">
        <v>2</v>
      </c>
      <c r="I2870" s="854">
        <v>15.91</v>
      </c>
      <c r="J2870" s="854">
        <v>31.82</v>
      </c>
    </row>
    <row r="2871" spans="1:10" ht="25.5" x14ac:dyDescent="0.2">
      <c r="A2871" s="855"/>
      <c r="B2871" s="855"/>
      <c r="C2871" s="855"/>
      <c r="D2871" s="855"/>
      <c r="E2871" s="855" t="s">
        <v>13209</v>
      </c>
      <c r="F2871" s="856">
        <v>15.86</v>
      </c>
      <c r="G2871" s="855" t="s">
        <v>13210</v>
      </c>
      <c r="H2871" s="856">
        <v>13.33</v>
      </c>
      <c r="I2871" s="855" t="s">
        <v>13211</v>
      </c>
      <c r="J2871" s="856">
        <v>29.19</v>
      </c>
    </row>
    <row r="2872" spans="1:10" ht="13.5" thickBot="1" x14ac:dyDescent="0.25">
      <c r="A2872" s="855"/>
      <c r="B2872" s="855"/>
      <c r="C2872" s="855"/>
      <c r="D2872" s="855"/>
      <c r="E2872" s="855" t="s">
        <v>13212</v>
      </c>
      <c r="F2872" s="856">
        <v>164.14500000000001</v>
      </c>
      <c r="G2872" s="855"/>
      <c r="H2872" s="857" t="s">
        <v>13213</v>
      </c>
      <c r="I2872" s="857"/>
      <c r="J2872" s="856">
        <v>745.4</v>
      </c>
    </row>
    <row r="2873" spans="1:10" ht="0.95" customHeight="1" thickTop="1" x14ac:dyDescent="0.2">
      <c r="A2873" s="858"/>
      <c r="B2873" s="858"/>
      <c r="C2873" s="858"/>
      <c r="D2873" s="858"/>
      <c r="E2873" s="858"/>
      <c r="F2873" s="858"/>
      <c r="G2873" s="858"/>
      <c r="H2873" s="858"/>
      <c r="I2873" s="858"/>
      <c r="J2873" s="858"/>
    </row>
    <row r="2874" spans="1:10" ht="18" customHeight="1" x14ac:dyDescent="0.2">
      <c r="A2874" s="833"/>
      <c r="B2874" s="834" t="s">
        <v>13186</v>
      </c>
      <c r="C2874" s="833" t="s">
        <v>13187</v>
      </c>
      <c r="D2874" s="833" t="s">
        <v>13188</v>
      </c>
      <c r="E2874" s="835" t="s">
        <v>13189</v>
      </c>
      <c r="F2874" s="835"/>
      <c r="G2874" s="836" t="s">
        <v>13190</v>
      </c>
      <c r="H2874" s="834" t="s">
        <v>13191</v>
      </c>
      <c r="I2874" s="834" t="s">
        <v>13192</v>
      </c>
      <c r="J2874" s="834" t="s">
        <v>13193</v>
      </c>
    </row>
    <row r="2875" spans="1:10" ht="48" customHeight="1" x14ac:dyDescent="0.2">
      <c r="A2875" s="837" t="s">
        <v>13194</v>
      </c>
      <c r="B2875" s="838" t="s">
        <v>13961</v>
      </c>
      <c r="C2875" s="837" t="s">
        <v>7</v>
      </c>
      <c r="D2875" s="837" t="s">
        <v>1300</v>
      </c>
      <c r="E2875" s="839" t="s">
        <v>13272</v>
      </c>
      <c r="F2875" s="839"/>
      <c r="G2875" s="840" t="s">
        <v>67</v>
      </c>
      <c r="H2875" s="841">
        <v>1</v>
      </c>
      <c r="I2875" s="842">
        <v>0.27</v>
      </c>
      <c r="J2875" s="842">
        <v>0.27</v>
      </c>
    </row>
    <row r="2876" spans="1:10" ht="36" customHeight="1" x14ac:dyDescent="0.2">
      <c r="A2876" s="843" t="s">
        <v>13197</v>
      </c>
      <c r="B2876" s="844" t="s">
        <v>14140</v>
      </c>
      <c r="C2876" s="843" t="s">
        <v>7</v>
      </c>
      <c r="D2876" s="843" t="s">
        <v>1296</v>
      </c>
      <c r="E2876" s="845" t="s">
        <v>13272</v>
      </c>
      <c r="F2876" s="845"/>
      <c r="G2876" s="846" t="s">
        <v>23</v>
      </c>
      <c r="H2876" s="847">
        <v>1</v>
      </c>
      <c r="I2876" s="848">
        <v>0.03</v>
      </c>
      <c r="J2876" s="848">
        <v>0.03</v>
      </c>
    </row>
    <row r="2877" spans="1:10" ht="48" customHeight="1" x14ac:dyDescent="0.2">
      <c r="A2877" s="843" t="s">
        <v>13197</v>
      </c>
      <c r="B2877" s="844" t="s">
        <v>14141</v>
      </c>
      <c r="C2877" s="843" t="s">
        <v>7</v>
      </c>
      <c r="D2877" s="843" t="s">
        <v>1295</v>
      </c>
      <c r="E2877" s="845" t="s">
        <v>13272</v>
      </c>
      <c r="F2877" s="845"/>
      <c r="G2877" s="846" t="s">
        <v>23</v>
      </c>
      <c r="H2877" s="847">
        <v>1</v>
      </c>
      <c r="I2877" s="848">
        <v>0.24</v>
      </c>
      <c r="J2877" s="848">
        <v>0.24</v>
      </c>
    </row>
    <row r="2878" spans="1:10" ht="25.5" x14ac:dyDescent="0.2">
      <c r="A2878" s="855"/>
      <c r="B2878" s="855"/>
      <c r="C2878" s="855"/>
      <c r="D2878" s="855"/>
      <c r="E2878" s="855" t="s">
        <v>13209</v>
      </c>
      <c r="F2878" s="856">
        <v>0</v>
      </c>
      <c r="G2878" s="855" t="s">
        <v>13210</v>
      </c>
      <c r="H2878" s="856">
        <v>0</v>
      </c>
      <c r="I2878" s="855" t="s">
        <v>13211</v>
      </c>
      <c r="J2878" s="856">
        <v>0</v>
      </c>
    </row>
    <row r="2879" spans="1:10" ht="13.5" thickBot="1" x14ac:dyDescent="0.25">
      <c r="A2879" s="855"/>
      <c r="B2879" s="855"/>
      <c r="C2879" s="855"/>
      <c r="D2879" s="855"/>
      <c r="E2879" s="855" t="s">
        <v>13212</v>
      </c>
      <c r="F2879" s="856">
        <v>7.6247999999999996E-2</v>
      </c>
      <c r="G2879" s="855"/>
      <c r="H2879" s="857" t="s">
        <v>13213</v>
      </c>
      <c r="I2879" s="857"/>
      <c r="J2879" s="856">
        <v>0.35</v>
      </c>
    </row>
    <row r="2880" spans="1:10" ht="0.95" customHeight="1" thickTop="1" x14ac:dyDescent="0.2">
      <c r="A2880" s="858"/>
      <c r="B2880" s="858"/>
      <c r="C2880" s="858"/>
      <c r="D2880" s="858"/>
      <c r="E2880" s="858"/>
      <c r="F2880" s="858"/>
      <c r="G2880" s="858"/>
      <c r="H2880" s="858"/>
      <c r="I2880" s="858"/>
      <c r="J2880" s="858"/>
    </row>
    <row r="2881" spans="1:10" ht="18" customHeight="1" x14ac:dyDescent="0.2">
      <c r="A2881" s="833"/>
      <c r="B2881" s="834" t="s">
        <v>13186</v>
      </c>
      <c r="C2881" s="833" t="s">
        <v>13187</v>
      </c>
      <c r="D2881" s="833" t="s">
        <v>13188</v>
      </c>
      <c r="E2881" s="835" t="s">
        <v>13189</v>
      </c>
      <c r="F2881" s="835"/>
      <c r="G2881" s="836" t="s">
        <v>13190</v>
      </c>
      <c r="H2881" s="834" t="s">
        <v>13191</v>
      </c>
      <c r="I2881" s="834" t="s">
        <v>13192</v>
      </c>
      <c r="J2881" s="834" t="s">
        <v>13193</v>
      </c>
    </row>
    <row r="2882" spans="1:10" ht="48" customHeight="1" x14ac:dyDescent="0.2">
      <c r="A2882" s="837" t="s">
        <v>13194</v>
      </c>
      <c r="B2882" s="838" t="s">
        <v>13960</v>
      </c>
      <c r="C2882" s="837" t="s">
        <v>7</v>
      </c>
      <c r="D2882" s="837" t="s">
        <v>1299</v>
      </c>
      <c r="E2882" s="839" t="s">
        <v>13272</v>
      </c>
      <c r="F2882" s="839"/>
      <c r="G2882" s="840" t="s">
        <v>50</v>
      </c>
      <c r="H2882" s="841">
        <v>1</v>
      </c>
      <c r="I2882" s="842">
        <v>1.53</v>
      </c>
      <c r="J2882" s="842">
        <v>1.53</v>
      </c>
    </row>
    <row r="2883" spans="1:10" ht="48" customHeight="1" x14ac:dyDescent="0.2">
      <c r="A2883" s="843" t="s">
        <v>13197</v>
      </c>
      <c r="B2883" s="844" t="s">
        <v>14142</v>
      </c>
      <c r="C2883" s="843" t="s">
        <v>7</v>
      </c>
      <c r="D2883" s="843" t="s">
        <v>1297</v>
      </c>
      <c r="E2883" s="845" t="s">
        <v>13272</v>
      </c>
      <c r="F2883" s="845"/>
      <c r="G2883" s="846" t="s">
        <v>23</v>
      </c>
      <c r="H2883" s="847">
        <v>1</v>
      </c>
      <c r="I2883" s="848">
        <v>0.23</v>
      </c>
      <c r="J2883" s="848">
        <v>0.23</v>
      </c>
    </row>
    <row r="2884" spans="1:10" ht="48" customHeight="1" x14ac:dyDescent="0.2">
      <c r="A2884" s="843" t="s">
        <v>13197</v>
      </c>
      <c r="B2884" s="844" t="s">
        <v>14143</v>
      </c>
      <c r="C2884" s="843" t="s">
        <v>7</v>
      </c>
      <c r="D2884" s="843" t="s">
        <v>1298</v>
      </c>
      <c r="E2884" s="845" t="s">
        <v>13272</v>
      </c>
      <c r="F2884" s="845"/>
      <c r="G2884" s="846" t="s">
        <v>23</v>
      </c>
      <c r="H2884" s="847">
        <v>1</v>
      </c>
      <c r="I2884" s="848">
        <v>1.03</v>
      </c>
      <c r="J2884" s="848">
        <v>1.03</v>
      </c>
    </row>
    <row r="2885" spans="1:10" ht="36" customHeight="1" x14ac:dyDescent="0.2">
      <c r="A2885" s="843" t="s">
        <v>13197</v>
      </c>
      <c r="B2885" s="844" t="s">
        <v>14140</v>
      </c>
      <c r="C2885" s="843" t="s">
        <v>7</v>
      </c>
      <c r="D2885" s="843" t="s">
        <v>1296</v>
      </c>
      <c r="E2885" s="845" t="s">
        <v>13272</v>
      </c>
      <c r="F2885" s="845"/>
      <c r="G2885" s="846" t="s">
        <v>23</v>
      </c>
      <c r="H2885" s="847">
        <v>1</v>
      </c>
      <c r="I2885" s="848">
        <v>0.03</v>
      </c>
      <c r="J2885" s="848">
        <v>0.03</v>
      </c>
    </row>
    <row r="2886" spans="1:10" ht="48" customHeight="1" x14ac:dyDescent="0.2">
      <c r="A2886" s="843" t="s">
        <v>13197</v>
      </c>
      <c r="B2886" s="844" t="s">
        <v>14141</v>
      </c>
      <c r="C2886" s="843" t="s">
        <v>7</v>
      </c>
      <c r="D2886" s="843" t="s">
        <v>1295</v>
      </c>
      <c r="E2886" s="845" t="s">
        <v>13272</v>
      </c>
      <c r="F2886" s="845"/>
      <c r="G2886" s="846" t="s">
        <v>23</v>
      </c>
      <c r="H2886" s="847">
        <v>1</v>
      </c>
      <c r="I2886" s="848">
        <v>0.24</v>
      </c>
      <c r="J2886" s="848">
        <v>0.24</v>
      </c>
    </row>
    <row r="2887" spans="1:10" ht="25.5" x14ac:dyDescent="0.2">
      <c r="A2887" s="855"/>
      <c r="B2887" s="855"/>
      <c r="C2887" s="855"/>
      <c r="D2887" s="855"/>
      <c r="E2887" s="855" t="s">
        <v>13209</v>
      </c>
      <c r="F2887" s="856">
        <v>0</v>
      </c>
      <c r="G2887" s="855" t="s">
        <v>13210</v>
      </c>
      <c r="H2887" s="856">
        <v>0</v>
      </c>
      <c r="I2887" s="855" t="s">
        <v>13211</v>
      </c>
      <c r="J2887" s="856">
        <v>0</v>
      </c>
    </row>
    <row r="2888" spans="1:10" ht="13.5" thickBot="1" x14ac:dyDescent="0.25">
      <c r="A2888" s="855"/>
      <c r="B2888" s="855"/>
      <c r="C2888" s="855"/>
      <c r="D2888" s="855"/>
      <c r="E2888" s="855" t="s">
        <v>13212</v>
      </c>
      <c r="F2888" s="856">
        <v>0.43207200000000001</v>
      </c>
      <c r="G2888" s="855"/>
      <c r="H2888" s="857" t="s">
        <v>13213</v>
      </c>
      <c r="I2888" s="857"/>
      <c r="J2888" s="856">
        <v>1.96</v>
      </c>
    </row>
    <row r="2889" spans="1:10" ht="0.95" customHeight="1" thickTop="1" x14ac:dyDescent="0.2">
      <c r="A2889" s="858"/>
      <c r="B2889" s="858"/>
      <c r="C2889" s="858"/>
      <c r="D2889" s="858"/>
      <c r="E2889" s="858"/>
      <c r="F2889" s="858"/>
      <c r="G2889" s="858"/>
      <c r="H2889" s="858"/>
      <c r="I2889" s="858"/>
      <c r="J2889" s="858"/>
    </row>
    <row r="2890" spans="1:10" ht="18" customHeight="1" x14ac:dyDescent="0.2">
      <c r="A2890" s="833"/>
      <c r="B2890" s="834" t="s">
        <v>13186</v>
      </c>
      <c r="C2890" s="833" t="s">
        <v>13187</v>
      </c>
      <c r="D2890" s="833" t="s">
        <v>13188</v>
      </c>
      <c r="E2890" s="835" t="s">
        <v>13189</v>
      </c>
      <c r="F2890" s="835"/>
      <c r="G2890" s="836" t="s">
        <v>13190</v>
      </c>
      <c r="H2890" s="834" t="s">
        <v>13191</v>
      </c>
      <c r="I2890" s="834" t="s">
        <v>13192</v>
      </c>
      <c r="J2890" s="834" t="s">
        <v>13193</v>
      </c>
    </row>
    <row r="2891" spans="1:10" ht="48" customHeight="1" x14ac:dyDescent="0.2">
      <c r="A2891" s="837" t="s">
        <v>13194</v>
      </c>
      <c r="B2891" s="838" t="s">
        <v>14141</v>
      </c>
      <c r="C2891" s="837" t="s">
        <v>7</v>
      </c>
      <c r="D2891" s="837" t="s">
        <v>1295</v>
      </c>
      <c r="E2891" s="839" t="s">
        <v>13272</v>
      </c>
      <c r="F2891" s="839"/>
      <c r="G2891" s="840" t="s">
        <v>23</v>
      </c>
      <c r="H2891" s="841">
        <v>1</v>
      </c>
      <c r="I2891" s="842">
        <v>0.24</v>
      </c>
      <c r="J2891" s="842">
        <v>0.24</v>
      </c>
    </row>
    <row r="2892" spans="1:10" ht="36" customHeight="1" x14ac:dyDescent="0.2">
      <c r="A2892" s="849" t="s">
        <v>13199</v>
      </c>
      <c r="B2892" s="850" t="s">
        <v>14144</v>
      </c>
      <c r="C2892" s="849" t="s">
        <v>7</v>
      </c>
      <c r="D2892" s="849" t="s">
        <v>5333</v>
      </c>
      <c r="E2892" s="851" t="s">
        <v>13201</v>
      </c>
      <c r="F2892" s="851"/>
      <c r="G2892" s="852" t="s">
        <v>38</v>
      </c>
      <c r="H2892" s="853">
        <v>6.3999999999999997E-5</v>
      </c>
      <c r="I2892" s="854">
        <v>3755.9</v>
      </c>
      <c r="J2892" s="854">
        <v>0.2403776</v>
      </c>
    </row>
    <row r="2893" spans="1:10" ht="25.5" x14ac:dyDescent="0.2">
      <c r="A2893" s="855"/>
      <c r="B2893" s="855"/>
      <c r="C2893" s="855"/>
      <c r="D2893" s="855"/>
      <c r="E2893" s="855" t="s">
        <v>13209</v>
      </c>
      <c r="F2893" s="856">
        <v>0</v>
      </c>
      <c r="G2893" s="855" t="s">
        <v>13210</v>
      </c>
      <c r="H2893" s="856">
        <v>0</v>
      </c>
      <c r="I2893" s="855" t="s">
        <v>13211</v>
      </c>
      <c r="J2893" s="856">
        <v>0</v>
      </c>
    </row>
    <row r="2894" spans="1:10" ht="13.5" thickBot="1" x14ac:dyDescent="0.25">
      <c r="A2894" s="855"/>
      <c r="B2894" s="855"/>
      <c r="C2894" s="855"/>
      <c r="D2894" s="855"/>
      <c r="E2894" s="855" t="s">
        <v>13212</v>
      </c>
      <c r="F2894" s="856">
        <v>6.7776000000000003E-2</v>
      </c>
      <c r="G2894" s="855"/>
      <c r="H2894" s="857" t="s">
        <v>13213</v>
      </c>
      <c r="I2894" s="857"/>
      <c r="J2894" s="856">
        <v>0.31</v>
      </c>
    </row>
    <row r="2895" spans="1:10" ht="0.95" customHeight="1" thickTop="1" x14ac:dyDescent="0.2">
      <c r="A2895" s="858"/>
      <c r="B2895" s="858"/>
      <c r="C2895" s="858"/>
      <c r="D2895" s="858"/>
      <c r="E2895" s="858"/>
      <c r="F2895" s="858"/>
      <c r="G2895" s="858"/>
      <c r="H2895" s="858"/>
      <c r="I2895" s="858"/>
      <c r="J2895" s="858"/>
    </row>
    <row r="2896" spans="1:10" ht="18" customHeight="1" x14ac:dyDescent="0.2">
      <c r="A2896" s="833"/>
      <c r="B2896" s="834" t="s">
        <v>13186</v>
      </c>
      <c r="C2896" s="833" t="s">
        <v>13187</v>
      </c>
      <c r="D2896" s="833" t="s">
        <v>13188</v>
      </c>
      <c r="E2896" s="835" t="s">
        <v>13189</v>
      </c>
      <c r="F2896" s="835"/>
      <c r="G2896" s="836" t="s">
        <v>13190</v>
      </c>
      <c r="H2896" s="834" t="s">
        <v>13191</v>
      </c>
      <c r="I2896" s="834" t="s">
        <v>13192</v>
      </c>
      <c r="J2896" s="834" t="s">
        <v>13193</v>
      </c>
    </row>
    <row r="2897" spans="1:10" ht="36" customHeight="1" x14ac:dyDescent="0.2">
      <c r="A2897" s="837" t="s">
        <v>13194</v>
      </c>
      <c r="B2897" s="838" t="s">
        <v>14140</v>
      </c>
      <c r="C2897" s="837" t="s">
        <v>7</v>
      </c>
      <c r="D2897" s="837" t="s">
        <v>1296</v>
      </c>
      <c r="E2897" s="839" t="s">
        <v>13272</v>
      </c>
      <c r="F2897" s="839"/>
      <c r="G2897" s="840" t="s">
        <v>23</v>
      </c>
      <c r="H2897" s="841">
        <v>1</v>
      </c>
      <c r="I2897" s="842">
        <v>0.03</v>
      </c>
      <c r="J2897" s="842">
        <v>0.03</v>
      </c>
    </row>
    <row r="2898" spans="1:10" ht="36" customHeight="1" x14ac:dyDescent="0.2">
      <c r="A2898" s="849" t="s">
        <v>13199</v>
      </c>
      <c r="B2898" s="850" t="s">
        <v>14144</v>
      </c>
      <c r="C2898" s="849" t="s">
        <v>7</v>
      </c>
      <c r="D2898" s="849" t="s">
        <v>5333</v>
      </c>
      <c r="E2898" s="851" t="s">
        <v>13201</v>
      </c>
      <c r="F2898" s="851"/>
      <c r="G2898" s="852" t="s">
        <v>38</v>
      </c>
      <c r="H2898" s="853">
        <v>7.6000000000000001E-6</v>
      </c>
      <c r="I2898" s="854">
        <v>3755.9</v>
      </c>
      <c r="J2898" s="854">
        <v>2.8544799999999999E-2</v>
      </c>
    </row>
    <row r="2899" spans="1:10" ht="25.5" x14ac:dyDescent="0.2">
      <c r="A2899" s="855"/>
      <c r="B2899" s="855"/>
      <c r="C2899" s="855"/>
      <c r="D2899" s="855"/>
      <c r="E2899" s="855" t="s">
        <v>13209</v>
      </c>
      <c r="F2899" s="856">
        <v>0</v>
      </c>
      <c r="G2899" s="855" t="s">
        <v>13210</v>
      </c>
      <c r="H2899" s="856">
        <v>0</v>
      </c>
      <c r="I2899" s="855" t="s">
        <v>13211</v>
      </c>
      <c r="J2899" s="856">
        <v>0</v>
      </c>
    </row>
    <row r="2900" spans="1:10" ht="13.5" thickBot="1" x14ac:dyDescent="0.25">
      <c r="A2900" s="855"/>
      <c r="B2900" s="855"/>
      <c r="C2900" s="855"/>
      <c r="D2900" s="855"/>
      <c r="E2900" s="855" t="s">
        <v>13212</v>
      </c>
      <c r="F2900" s="856">
        <v>8.4720000000000004E-3</v>
      </c>
      <c r="G2900" s="855"/>
      <c r="H2900" s="857" t="s">
        <v>13213</v>
      </c>
      <c r="I2900" s="857"/>
      <c r="J2900" s="856">
        <v>0.04</v>
      </c>
    </row>
    <row r="2901" spans="1:10" ht="0.95" customHeight="1" thickTop="1" x14ac:dyDescent="0.2">
      <c r="A2901" s="858"/>
      <c r="B2901" s="858"/>
      <c r="C2901" s="858"/>
      <c r="D2901" s="858"/>
      <c r="E2901" s="858"/>
      <c r="F2901" s="858"/>
      <c r="G2901" s="858"/>
      <c r="H2901" s="858"/>
      <c r="I2901" s="858"/>
      <c r="J2901" s="858"/>
    </row>
    <row r="2902" spans="1:10" ht="18" customHeight="1" x14ac:dyDescent="0.2">
      <c r="A2902" s="833"/>
      <c r="B2902" s="834" t="s">
        <v>13186</v>
      </c>
      <c r="C2902" s="833" t="s">
        <v>13187</v>
      </c>
      <c r="D2902" s="833" t="s">
        <v>13188</v>
      </c>
      <c r="E2902" s="835" t="s">
        <v>13189</v>
      </c>
      <c r="F2902" s="835"/>
      <c r="G2902" s="836" t="s">
        <v>13190</v>
      </c>
      <c r="H2902" s="834" t="s">
        <v>13191</v>
      </c>
      <c r="I2902" s="834" t="s">
        <v>13192</v>
      </c>
      <c r="J2902" s="834" t="s">
        <v>13193</v>
      </c>
    </row>
    <row r="2903" spans="1:10" ht="48" customHeight="1" x14ac:dyDescent="0.2">
      <c r="A2903" s="837" t="s">
        <v>13194</v>
      </c>
      <c r="B2903" s="838" t="s">
        <v>14142</v>
      </c>
      <c r="C2903" s="837" t="s">
        <v>7</v>
      </c>
      <c r="D2903" s="837" t="s">
        <v>1297</v>
      </c>
      <c r="E2903" s="839" t="s">
        <v>13272</v>
      </c>
      <c r="F2903" s="839"/>
      <c r="G2903" s="840" t="s">
        <v>23</v>
      </c>
      <c r="H2903" s="841">
        <v>1</v>
      </c>
      <c r="I2903" s="842">
        <v>0.23</v>
      </c>
      <c r="J2903" s="842">
        <v>0.23</v>
      </c>
    </row>
    <row r="2904" spans="1:10" ht="36" customHeight="1" x14ac:dyDescent="0.2">
      <c r="A2904" s="849" t="s">
        <v>13199</v>
      </c>
      <c r="B2904" s="850" t="s">
        <v>14144</v>
      </c>
      <c r="C2904" s="849" t="s">
        <v>7</v>
      </c>
      <c r="D2904" s="849" t="s">
        <v>5333</v>
      </c>
      <c r="E2904" s="851" t="s">
        <v>13201</v>
      </c>
      <c r="F2904" s="851"/>
      <c r="G2904" s="852" t="s">
        <v>38</v>
      </c>
      <c r="H2904" s="853">
        <v>6.0000000000000002E-5</v>
      </c>
      <c r="I2904" s="854">
        <v>3755.9</v>
      </c>
      <c r="J2904" s="854">
        <v>0.225354</v>
      </c>
    </row>
    <row r="2905" spans="1:10" ht="25.5" x14ac:dyDescent="0.2">
      <c r="A2905" s="855"/>
      <c r="B2905" s="855"/>
      <c r="C2905" s="855"/>
      <c r="D2905" s="855"/>
      <c r="E2905" s="855" t="s">
        <v>13209</v>
      </c>
      <c r="F2905" s="856">
        <v>0</v>
      </c>
      <c r="G2905" s="855" t="s">
        <v>13210</v>
      </c>
      <c r="H2905" s="856">
        <v>0</v>
      </c>
      <c r="I2905" s="855" t="s">
        <v>13211</v>
      </c>
      <c r="J2905" s="856">
        <v>0</v>
      </c>
    </row>
    <row r="2906" spans="1:10" ht="13.5" thickBot="1" x14ac:dyDescent="0.25">
      <c r="A2906" s="855"/>
      <c r="B2906" s="855"/>
      <c r="C2906" s="855"/>
      <c r="D2906" s="855"/>
      <c r="E2906" s="855" t="s">
        <v>13212</v>
      </c>
      <c r="F2906" s="856">
        <v>6.4951999999999996E-2</v>
      </c>
      <c r="G2906" s="855"/>
      <c r="H2906" s="857" t="s">
        <v>13213</v>
      </c>
      <c r="I2906" s="857"/>
      <c r="J2906" s="856">
        <v>0.28999999999999998</v>
      </c>
    </row>
    <row r="2907" spans="1:10" ht="0.95" customHeight="1" thickTop="1" x14ac:dyDescent="0.2">
      <c r="A2907" s="858"/>
      <c r="B2907" s="858"/>
      <c r="C2907" s="858"/>
      <c r="D2907" s="858"/>
      <c r="E2907" s="858"/>
      <c r="F2907" s="858"/>
      <c r="G2907" s="858"/>
      <c r="H2907" s="858"/>
      <c r="I2907" s="858"/>
      <c r="J2907" s="858"/>
    </row>
    <row r="2908" spans="1:10" ht="18" customHeight="1" x14ac:dyDescent="0.2">
      <c r="A2908" s="833"/>
      <c r="B2908" s="834" t="s">
        <v>13186</v>
      </c>
      <c r="C2908" s="833" t="s">
        <v>13187</v>
      </c>
      <c r="D2908" s="833" t="s">
        <v>13188</v>
      </c>
      <c r="E2908" s="835" t="s">
        <v>13189</v>
      </c>
      <c r="F2908" s="835"/>
      <c r="G2908" s="836" t="s">
        <v>13190</v>
      </c>
      <c r="H2908" s="834" t="s">
        <v>13191</v>
      </c>
      <c r="I2908" s="834" t="s">
        <v>13192</v>
      </c>
      <c r="J2908" s="834" t="s">
        <v>13193</v>
      </c>
    </row>
    <row r="2909" spans="1:10" ht="48" customHeight="1" x14ac:dyDescent="0.2">
      <c r="A2909" s="837" t="s">
        <v>13194</v>
      </c>
      <c r="B2909" s="838" t="s">
        <v>14143</v>
      </c>
      <c r="C2909" s="837" t="s">
        <v>7</v>
      </c>
      <c r="D2909" s="837" t="s">
        <v>1298</v>
      </c>
      <c r="E2909" s="839" t="s">
        <v>13272</v>
      </c>
      <c r="F2909" s="839"/>
      <c r="G2909" s="840" t="s">
        <v>23</v>
      </c>
      <c r="H2909" s="841">
        <v>1</v>
      </c>
      <c r="I2909" s="842">
        <v>1.03</v>
      </c>
      <c r="J2909" s="842">
        <v>1.03</v>
      </c>
    </row>
    <row r="2910" spans="1:10" ht="24" customHeight="1" x14ac:dyDescent="0.2">
      <c r="A2910" s="849" t="s">
        <v>13199</v>
      </c>
      <c r="B2910" s="850" t="s">
        <v>14145</v>
      </c>
      <c r="C2910" s="849" t="s">
        <v>7</v>
      </c>
      <c r="D2910" s="849" t="s">
        <v>6701</v>
      </c>
      <c r="E2910" s="851" t="s">
        <v>13220</v>
      </c>
      <c r="F2910" s="851"/>
      <c r="G2910" s="852" t="s">
        <v>14146</v>
      </c>
      <c r="H2910" s="853">
        <v>1.25</v>
      </c>
      <c r="I2910" s="854">
        <v>0.82</v>
      </c>
      <c r="J2910" s="854">
        <v>1.0249999999999999</v>
      </c>
    </row>
    <row r="2911" spans="1:10" ht="25.5" x14ac:dyDescent="0.2">
      <c r="A2911" s="855"/>
      <c r="B2911" s="855"/>
      <c r="C2911" s="855"/>
      <c r="D2911" s="855"/>
      <c r="E2911" s="855" t="s">
        <v>13209</v>
      </c>
      <c r="F2911" s="856">
        <v>0</v>
      </c>
      <c r="G2911" s="855" t="s">
        <v>13210</v>
      </c>
      <c r="H2911" s="856">
        <v>0</v>
      </c>
      <c r="I2911" s="855" t="s">
        <v>13211</v>
      </c>
      <c r="J2911" s="856">
        <v>0</v>
      </c>
    </row>
    <row r="2912" spans="1:10" ht="13.5" thickBot="1" x14ac:dyDescent="0.25">
      <c r="A2912" s="855"/>
      <c r="B2912" s="855"/>
      <c r="C2912" s="855"/>
      <c r="D2912" s="855"/>
      <c r="E2912" s="855" t="s">
        <v>13212</v>
      </c>
      <c r="F2912" s="856">
        <v>0.29087200000000002</v>
      </c>
      <c r="G2912" s="855"/>
      <c r="H2912" s="857" t="s">
        <v>13213</v>
      </c>
      <c r="I2912" s="857"/>
      <c r="J2912" s="856">
        <v>1.32</v>
      </c>
    </row>
    <row r="2913" spans="1:10" ht="0.95" customHeight="1" thickTop="1" x14ac:dyDescent="0.2">
      <c r="A2913" s="858"/>
      <c r="B2913" s="858"/>
      <c r="C2913" s="858"/>
      <c r="D2913" s="858"/>
      <c r="E2913" s="858"/>
      <c r="F2913" s="858"/>
      <c r="G2913" s="858"/>
      <c r="H2913" s="858"/>
      <c r="I2913" s="858"/>
      <c r="J2913" s="858"/>
    </row>
    <row r="2914" spans="1:10" ht="18" customHeight="1" x14ac:dyDescent="0.2">
      <c r="A2914" s="833"/>
      <c r="B2914" s="834" t="s">
        <v>13186</v>
      </c>
      <c r="C2914" s="833" t="s">
        <v>13187</v>
      </c>
      <c r="D2914" s="833" t="s">
        <v>13188</v>
      </c>
      <c r="E2914" s="835" t="s">
        <v>13189</v>
      </c>
      <c r="F2914" s="835"/>
      <c r="G2914" s="836" t="s">
        <v>13190</v>
      </c>
      <c r="H2914" s="834" t="s">
        <v>13191</v>
      </c>
      <c r="I2914" s="834" t="s">
        <v>13192</v>
      </c>
      <c r="J2914" s="834" t="s">
        <v>13193</v>
      </c>
    </row>
    <row r="2915" spans="1:10" ht="48" customHeight="1" x14ac:dyDescent="0.2">
      <c r="A2915" s="837" t="s">
        <v>13194</v>
      </c>
      <c r="B2915" s="838" t="s">
        <v>13366</v>
      </c>
      <c r="C2915" s="837" t="s">
        <v>7</v>
      </c>
      <c r="D2915" s="837" t="s">
        <v>1365</v>
      </c>
      <c r="E2915" s="839" t="s">
        <v>13272</v>
      </c>
      <c r="F2915" s="839"/>
      <c r="G2915" s="840" t="s">
        <v>67</v>
      </c>
      <c r="H2915" s="841">
        <v>1</v>
      </c>
      <c r="I2915" s="842">
        <v>1.1000000000000001</v>
      </c>
      <c r="J2915" s="842">
        <v>1.1000000000000001</v>
      </c>
    </row>
    <row r="2916" spans="1:10" ht="48" customHeight="1" x14ac:dyDescent="0.2">
      <c r="A2916" s="843" t="s">
        <v>13197</v>
      </c>
      <c r="B2916" s="844" t="s">
        <v>14147</v>
      </c>
      <c r="C2916" s="843" t="s">
        <v>7</v>
      </c>
      <c r="D2916" s="843" t="s">
        <v>1360</v>
      </c>
      <c r="E2916" s="845" t="s">
        <v>13272</v>
      </c>
      <c r="F2916" s="845"/>
      <c r="G2916" s="846" t="s">
        <v>23</v>
      </c>
      <c r="H2916" s="847">
        <v>1</v>
      </c>
      <c r="I2916" s="848">
        <v>0.98</v>
      </c>
      <c r="J2916" s="848">
        <v>0.98</v>
      </c>
    </row>
    <row r="2917" spans="1:10" ht="36" customHeight="1" x14ac:dyDescent="0.2">
      <c r="A2917" s="843" t="s">
        <v>13197</v>
      </c>
      <c r="B2917" s="844" t="s">
        <v>14148</v>
      </c>
      <c r="C2917" s="843" t="s">
        <v>7</v>
      </c>
      <c r="D2917" s="843" t="s">
        <v>1361</v>
      </c>
      <c r="E2917" s="845" t="s">
        <v>13272</v>
      </c>
      <c r="F2917" s="845"/>
      <c r="G2917" s="846" t="s">
        <v>23</v>
      </c>
      <c r="H2917" s="847">
        <v>1</v>
      </c>
      <c r="I2917" s="848">
        <v>0.12</v>
      </c>
      <c r="J2917" s="848">
        <v>0.12</v>
      </c>
    </row>
    <row r="2918" spans="1:10" ht="25.5" x14ac:dyDescent="0.2">
      <c r="A2918" s="855"/>
      <c r="B2918" s="855"/>
      <c r="C2918" s="855"/>
      <c r="D2918" s="855"/>
      <c r="E2918" s="855" t="s">
        <v>13209</v>
      </c>
      <c r="F2918" s="856">
        <v>0</v>
      </c>
      <c r="G2918" s="855" t="s">
        <v>13210</v>
      </c>
      <c r="H2918" s="856">
        <v>0</v>
      </c>
      <c r="I2918" s="855" t="s">
        <v>13211</v>
      </c>
      <c r="J2918" s="856">
        <v>0</v>
      </c>
    </row>
    <row r="2919" spans="1:10" ht="13.5" thickBot="1" x14ac:dyDescent="0.25">
      <c r="A2919" s="855"/>
      <c r="B2919" s="855"/>
      <c r="C2919" s="855"/>
      <c r="D2919" s="855"/>
      <c r="E2919" s="855" t="s">
        <v>13212</v>
      </c>
      <c r="F2919" s="856">
        <v>0.31064000000000003</v>
      </c>
      <c r="G2919" s="855"/>
      <c r="H2919" s="857" t="s">
        <v>13213</v>
      </c>
      <c r="I2919" s="857"/>
      <c r="J2919" s="856">
        <v>1.41</v>
      </c>
    </row>
    <row r="2920" spans="1:10" ht="0.95" customHeight="1" thickTop="1" x14ac:dyDescent="0.2">
      <c r="A2920" s="858"/>
      <c r="B2920" s="858"/>
      <c r="C2920" s="858"/>
      <c r="D2920" s="858"/>
      <c r="E2920" s="858"/>
      <c r="F2920" s="858"/>
      <c r="G2920" s="858"/>
      <c r="H2920" s="858"/>
      <c r="I2920" s="858"/>
      <c r="J2920" s="858"/>
    </row>
    <row r="2921" spans="1:10" ht="18" customHeight="1" x14ac:dyDescent="0.2">
      <c r="A2921" s="833"/>
      <c r="B2921" s="834" t="s">
        <v>13186</v>
      </c>
      <c r="C2921" s="833" t="s">
        <v>13187</v>
      </c>
      <c r="D2921" s="833" t="s">
        <v>13188</v>
      </c>
      <c r="E2921" s="835" t="s">
        <v>13189</v>
      </c>
      <c r="F2921" s="835"/>
      <c r="G2921" s="836" t="s">
        <v>13190</v>
      </c>
      <c r="H2921" s="834" t="s">
        <v>13191</v>
      </c>
      <c r="I2921" s="834" t="s">
        <v>13192</v>
      </c>
      <c r="J2921" s="834" t="s">
        <v>13193</v>
      </c>
    </row>
    <row r="2922" spans="1:10" ht="48" customHeight="1" x14ac:dyDescent="0.2">
      <c r="A2922" s="837" t="s">
        <v>13194</v>
      </c>
      <c r="B2922" s="838" t="s">
        <v>13367</v>
      </c>
      <c r="C2922" s="837" t="s">
        <v>7</v>
      </c>
      <c r="D2922" s="837" t="s">
        <v>1364</v>
      </c>
      <c r="E2922" s="839" t="s">
        <v>13272</v>
      </c>
      <c r="F2922" s="839"/>
      <c r="G2922" s="840" t="s">
        <v>50</v>
      </c>
      <c r="H2922" s="841">
        <v>1</v>
      </c>
      <c r="I2922" s="842">
        <v>4.07</v>
      </c>
      <c r="J2922" s="842">
        <v>4.07</v>
      </c>
    </row>
    <row r="2923" spans="1:10" ht="48" customHeight="1" x14ac:dyDescent="0.2">
      <c r="A2923" s="843" t="s">
        <v>13197</v>
      </c>
      <c r="B2923" s="844" t="s">
        <v>14147</v>
      </c>
      <c r="C2923" s="843" t="s">
        <v>7</v>
      </c>
      <c r="D2923" s="843" t="s">
        <v>1360</v>
      </c>
      <c r="E2923" s="845" t="s">
        <v>13272</v>
      </c>
      <c r="F2923" s="845"/>
      <c r="G2923" s="846" t="s">
        <v>23</v>
      </c>
      <c r="H2923" s="847">
        <v>1</v>
      </c>
      <c r="I2923" s="848">
        <v>0.98</v>
      </c>
      <c r="J2923" s="848">
        <v>0.98</v>
      </c>
    </row>
    <row r="2924" spans="1:10" ht="36" customHeight="1" x14ac:dyDescent="0.2">
      <c r="A2924" s="843" t="s">
        <v>13197</v>
      </c>
      <c r="B2924" s="844" t="s">
        <v>14148</v>
      </c>
      <c r="C2924" s="843" t="s">
        <v>7</v>
      </c>
      <c r="D2924" s="843" t="s">
        <v>1361</v>
      </c>
      <c r="E2924" s="845" t="s">
        <v>13272</v>
      </c>
      <c r="F2924" s="845"/>
      <c r="G2924" s="846" t="s">
        <v>23</v>
      </c>
      <c r="H2924" s="847">
        <v>1</v>
      </c>
      <c r="I2924" s="848">
        <v>0.12</v>
      </c>
      <c r="J2924" s="848">
        <v>0.12</v>
      </c>
    </row>
    <row r="2925" spans="1:10" ht="48" customHeight="1" x14ac:dyDescent="0.2">
      <c r="A2925" s="843" t="s">
        <v>13197</v>
      </c>
      <c r="B2925" s="844" t="s">
        <v>14149</v>
      </c>
      <c r="C2925" s="843" t="s">
        <v>7</v>
      </c>
      <c r="D2925" s="843" t="s">
        <v>1362</v>
      </c>
      <c r="E2925" s="845" t="s">
        <v>13272</v>
      </c>
      <c r="F2925" s="845"/>
      <c r="G2925" s="846" t="s">
        <v>23</v>
      </c>
      <c r="H2925" s="847">
        <v>1</v>
      </c>
      <c r="I2925" s="848">
        <v>0.92</v>
      </c>
      <c r="J2925" s="848">
        <v>0.92</v>
      </c>
    </row>
    <row r="2926" spans="1:10" ht="48" customHeight="1" x14ac:dyDescent="0.2">
      <c r="A2926" s="843" t="s">
        <v>13197</v>
      </c>
      <c r="B2926" s="844" t="s">
        <v>14150</v>
      </c>
      <c r="C2926" s="843" t="s">
        <v>7</v>
      </c>
      <c r="D2926" s="843" t="s">
        <v>1363</v>
      </c>
      <c r="E2926" s="845" t="s">
        <v>13272</v>
      </c>
      <c r="F2926" s="845"/>
      <c r="G2926" s="846" t="s">
        <v>23</v>
      </c>
      <c r="H2926" s="847">
        <v>1</v>
      </c>
      <c r="I2926" s="848">
        <v>2.0499999999999998</v>
      </c>
      <c r="J2926" s="848">
        <v>2.0499999999999998</v>
      </c>
    </row>
    <row r="2927" spans="1:10" ht="25.5" x14ac:dyDescent="0.2">
      <c r="A2927" s="855"/>
      <c r="B2927" s="855"/>
      <c r="C2927" s="855"/>
      <c r="D2927" s="855"/>
      <c r="E2927" s="855" t="s">
        <v>13209</v>
      </c>
      <c r="F2927" s="856">
        <v>0</v>
      </c>
      <c r="G2927" s="855" t="s">
        <v>13210</v>
      </c>
      <c r="H2927" s="856">
        <v>0</v>
      </c>
      <c r="I2927" s="855" t="s">
        <v>13211</v>
      </c>
      <c r="J2927" s="856">
        <v>0</v>
      </c>
    </row>
    <row r="2928" spans="1:10" ht="13.5" thickBot="1" x14ac:dyDescent="0.25">
      <c r="A2928" s="855"/>
      <c r="B2928" s="855"/>
      <c r="C2928" s="855"/>
      <c r="D2928" s="855"/>
      <c r="E2928" s="855" t="s">
        <v>13212</v>
      </c>
      <c r="F2928" s="856">
        <v>1.1493679999999999</v>
      </c>
      <c r="G2928" s="855"/>
      <c r="H2928" s="857" t="s">
        <v>13213</v>
      </c>
      <c r="I2928" s="857"/>
      <c r="J2928" s="856">
        <v>5.22</v>
      </c>
    </row>
    <row r="2929" spans="1:10" ht="0.95" customHeight="1" thickTop="1" x14ac:dyDescent="0.2">
      <c r="A2929" s="858"/>
      <c r="B2929" s="858"/>
      <c r="C2929" s="858"/>
      <c r="D2929" s="858"/>
      <c r="E2929" s="858"/>
      <c r="F2929" s="858"/>
      <c r="G2929" s="858"/>
      <c r="H2929" s="858"/>
      <c r="I2929" s="858"/>
      <c r="J2929" s="858"/>
    </row>
    <row r="2930" spans="1:10" ht="18" customHeight="1" x14ac:dyDescent="0.2">
      <c r="A2930" s="833"/>
      <c r="B2930" s="834" t="s">
        <v>13186</v>
      </c>
      <c r="C2930" s="833" t="s">
        <v>13187</v>
      </c>
      <c r="D2930" s="833" t="s">
        <v>13188</v>
      </c>
      <c r="E2930" s="835" t="s">
        <v>13189</v>
      </c>
      <c r="F2930" s="835"/>
      <c r="G2930" s="836" t="s">
        <v>13190</v>
      </c>
      <c r="H2930" s="834" t="s">
        <v>13191</v>
      </c>
      <c r="I2930" s="834" t="s">
        <v>13192</v>
      </c>
      <c r="J2930" s="834" t="s">
        <v>13193</v>
      </c>
    </row>
    <row r="2931" spans="1:10" ht="48" customHeight="1" x14ac:dyDescent="0.2">
      <c r="A2931" s="837" t="s">
        <v>13194</v>
      </c>
      <c r="B2931" s="838" t="s">
        <v>14147</v>
      </c>
      <c r="C2931" s="837" t="s">
        <v>7</v>
      </c>
      <c r="D2931" s="837" t="s">
        <v>1360</v>
      </c>
      <c r="E2931" s="839" t="s">
        <v>13272</v>
      </c>
      <c r="F2931" s="839"/>
      <c r="G2931" s="840" t="s">
        <v>23</v>
      </c>
      <c r="H2931" s="841">
        <v>1</v>
      </c>
      <c r="I2931" s="842">
        <v>0.98</v>
      </c>
      <c r="J2931" s="842">
        <v>0.98</v>
      </c>
    </row>
    <row r="2932" spans="1:10" ht="36" customHeight="1" x14ac:dyDescent="0.2">
      <c r="A2932" s="849" t="s">
        <v>13199</v>
      </c>
      <c r="B2932" s="850" t="s">
        <v>14151</v>
      </c>
      <c r="C2932" s="849" t="s">
        <v>7</v>
      </c>
      <c r="D2932" s="849" t="s">
        <v>5338</v>
      </c>
      <c r="E2932" s="851" t="s">
        <v>13201</v>
      </c>
      <c r="F2932" s="851"/>
      <c r="G2932" s="852" t="s">
        <v>38</v>
      </c>
      <c r="H2932" s="853">
        <v>6.3999999999999997E-5</v>
      </c>
      <c r="I2932" s="854">
        <v>15278.23</v>
      </c>
      <c r="J2932" s="854">
        <v>0.97780670000000003</v>
      </c>
    </row>
    <row r="2933" spans="1:10" ht="25.5" x14ac:dyDescent="0.2">
      <c r="A2933" s="855"/>
      <c r="B2933" s="855"/>
      <c r="C2933" s="855"/>
      <c r="D2933" s="855"/>
      <c r="E2933" s="855" t="s">
        <v>13209</v>
      </c>
      <c r="F2933" s="856">
        <v>0</v>
      </c>
      <c r="G2933" s="855" t="s">
        <v>13210</v>
      </c>
      <c r="H2933" s="856">
        <v>0</v>
      </c>
      <c r="I2933" s="855" t="s">
        <v>13211</v>
      </c>
      <c r="J2933" s="856">
        <v>0</v>
      </c>
    </row>
    <row r="2934" spans="1:10" ht="13.5" thickBot="1" x14ac:dyDescent="0.25">
      <c r="A2934" s="855"/>
      <c r="B2934" s="855"/>
      <c r="C2934" s="855"/>
      <c r="D2934" s="855"/>
      <c r="E2934" s="855" t="s">
        <v>13212</v>
      </c>
      <c r="F2934" s="856">
        <v>0.276752</v>
      </c>
      <c r="G2934" s="855"/>
      <c r="H2934" s="857" t="s">
        <v>13213</v>
      </c>
      <c r="I2934" s="857"/>
      <c r="J2934" s="856">
        <v>1.26</v>
      </c>
    </row>
    <row r="2935" spans="1:10" ht="0.95" customHeight="1" thickTop="1" x14ac:dyDescent="0.2">
      <c r="A2935" s="858"/>
      <c r="B2935" s="858"/>
      <c r="C2935" s="858"/>
      <c r="D2935" s="858"/>
      <c r="E2935" s="858"/>
      <c r="F2935" s="858"/>
      <c r="G2935" s="858"/>
      <c r="H2935" s="858"/>
      <c r="I2935" s="858"/>
      <c r="J2935" s="858"/>
    </row>
    <row r="2936" spans="1:10" ht="18" customHeight="1" x14ac:dyDescent="0.2">
      <c r="A2936" s="833"/>
      <c r="B2936" s="834" t="s">
        <v>13186</v>
      </c>
      <c r="C2936" s="833" t="s">
        <v>13187</v>
      </c>
      <c r="D2936" s="833" t="s">
        <v>13188</v>
      </c>
      <c r="E2936" s="835" t="s">
        <v>13189</v>
      </c>
      <c r="F2936" s="835"/>
      <c r="G2936" s="836" t="s">
        <v>13190</v>
      </c>
      <c r="H2936" s="834" t="s">
        <v>13191</v>
      </c>
      <c r="I2936" s="834" t="s">
        <v>13192</v>
      </c>
      <c r="J2936" s="834" t="s">
        <v>13193</v>
      </c>
    </row>
    <row r="2937" spans="1:10" ht="36" customHeight="1" x14ac:dyDescent="0.2">
      <c r="A2937" s="837" t="s">
        <v>13194</v>
      </c>
      <c r="B2937" s="838" t="s">
        <v>14148</v>
      </c>
      <c r="C2937" s="837" t="s">
        <v>7</v>
      </c>
      <c r="D2937" s="837" t="s">
        <v>1361</v>
      </c>
      <c r="E2937" s="839" t="s">
        <v>13272</v>
      </c>
      <c r="F2937" s="839"/>
      <c r="G2937" s="840" t="s">
        <v>23</v>
      </c>
      <c r="H2937" s="841">
        <v>1</v>
      </c>
      <c r="I2937" s="842">
        <v>0.12</v>
      </c>
      <c r="J2937" s="842">
        <v>0.12</v>
      </c>
    </row>
    <row r="2938" spans="1:10" ht="36" customHeight="1" x14ac:dyDescent="0.2">
      <c r="A2938" s="849" t="s">
        <v>13199</v>
      </c>
      <c r="B2938" s="850" t="s">
        <v>14151</v>
      </c>
      <c r="C2938" s="849" t="s">
        <v>7</v>
      </c>
      <c r="D2938" s="849" t="s">
        <v>5338</v>
      </c>
      <c r="E2938" s="851" t="s">
        <v>13201</v>
      </c>
      <c r="F2938" s="851"/>
      <c r="G2938" s="852" t="s">
        <v>38</v>
      </c>
      <c r="H2938" s="853">
        <v>7.6000000000000001E-6</v>
      </c>
      <c r="I2938" s="854">
        <v>15278.23</v>
      </c>
      <c r="J2938" s="854">
        <v>0.1161145</v>
      </c>
    </row>
    <row r="2939" spans="1:10" ht="25.5" x14ac:dyDescent="0.2">
      <c r="A2939" s="855"/>
      <c r="B2939" s="855"/>
      <c r="C2939" s="855"/>
      <c r="D2939" s="855"/>
      <c r="E2939" s="855" t="s">
        <v>13209</v>
      </c>
      <c r="F2939" s="856">
        <v>0</v>
      </c>
      <c r="G2939" s="855" t="s">
        <v>13210</v>
      </c>
      <c r="H2939" s="856">
        <v>0</v>
      </c>
      <c r="I2939" s="855" t="s">
        <v>13211</v>
      </c>
      <c r="J2939" s="856">
        <v>0</v>
      </c>
    </row>
    <row r="2940" spans="1:10" ht="13.5" thickBot="1" x14ac:dyDescent="0.25">
      <c r="A2940" s="855"/>
      <c r="B2940" s="855"/>
      <c r="C2940" s="855"/>
      <c r="D2940" s="855"/>
      <c r="E2940" s="855" t="s">
        <v>13212</v>
      </c>
      <c r="F2940" s="856">
        <v>3.3888000000000001E-2</v>
      </c>
      <c r="G2940" s="855"/>
      <c r="H2940" s="857" t="s">
        <v>13213</v>
      </c>
      <c r="I2940" s="857"/>
      <c r="J2940" s="856">
        <v>0.15</v>
      </c>
    </row>
    <row r="2941" spans="1:10" ht="0.95" customHeight="1" thickTop="1" x14ac:dyDescent="0.2">
      <c r="A2941" s="858"/>
      <c r="B2941" s="858"/>
      <c r="C2941" s="858"/>
      <c r="D2941" s="858"/>
      <c r="E2941" s="858"/>
      <c r="F2941" s="858"/>
      <c r="G2941" s="858"/>
      <c r="H2941" s="858"/>
      <c r="I2941" s="858"/>
      <c r="J2941" s="858"/>
    </row>
    <row r="2942" spans="1:10" ht="18" customHeight="1" x14ac:dyDescent="0.2">
      <c r="A2942" s="833"/>
      <c r="B2942" s="834" t="s">
        <v>13186</v>
      </c>
      <c r="C2942" s="833" t="s">
        <v>13187</v>
      </c>
      <c r="D2942" s="833" t="s">
        <v>13188</v>
      </c>
      <c r="E2942" s="835" t="s">
        <v>13189</v>
      </c>
      <c r="F2942" s="835"/>
      <c r="G2942" s="836" t="s">
        <v>13190</v>
      </c>
      <c r="H2942" s="834" t="s">
        <v>13191</v>
      </c>
      <c r="I2942" s="834" t="s">
        <v>13192</v>
      </c>
      <c r="J2942" s="834" t="s">
        <v>13193</v>
      </c>
    </row>
    <row r="2943" spans="1:10" ht="48" customHeight="1" x14ac:dyDescent="0.2">
      <c r="A2943" s="837" t="s">
        <v>13194</v>
      </c>
      <c r="B2943" s="838" t="s">
        <v>14149</v>
      </c>
      <c r="C2943" s="837" t="s">
        <v>7</v>
      </c>
      <c r="D2943" s="837" t="s">
        <v>1362</v>
      </c>
      <c r="E2943" s="839" t="s">
        <v>13272</v>
      </c>
      <c r="F2943" s="839"/>
      <c r="G2943" s="840" t="s">
        <v>23</v>
      </c>
      <c r="H2943" s="841">
        <v>1</v>
      </c>
      <c r="I2943" s="842">
        <v>0.92</v>
      </c>
      <c r="J2943" s="842">
        <v>0.92</v>
      </c>
    </row>
    <row r="2944" spans="1:10" ht="36" customHeight="1" x14ac:dyDescent="0.2">
      <c r="A2944" s="849" t="s">
        <v>13199</v>
      </c>
      <c r="B2944" s="850" t="s">
        <v>14151</v>
      </c>
      <c r="C2944" s="849" t="s">
        <v>7</v>
      </c>
      <c r="D2944" s="849" t="s">
        <v>5338</v>
      </c>
      <c r="E2944" s="851" t="s">
        <v>13201</v>
      </c>
      <c r="F2944" s="851"/>
      <c r="G2944" s="852" t="s">
        <v>38</v>
      </c>
      <c r="H2944" s="853">
        <v>6.0000000000000002E-5</v>
      </c>
      <c r="I2944" s="854">
        <v>15278.23</v>
      </c>
      <c r="J2944" s="854">
        <v>0.9166938</v>
      </c>
    </row>
    <row r="2945" spans="1:10" ht="25.5" x14ac:dyDescent="0.2">
      <c r="A2945" s="855"/>
      <c r="B2945" s="855"/>
      <c r="C2945" s="855"/>
      <c r="D2945" s="855"/>
      <c r="E2945" s="855" t="s">
        <v>13209</v>
      </c>
      <c r="F2945" s="856">
        <v>0</v>
      </c>
      <c r="G2945" s="855" t="s">
        <v>13210</v>
      </c>
      <c r="H2945" s="856">
        <v>0</v>
      </c>
      <c r="I2945" s="855" t="s">
        <v>13211</v>
      </c>
      <c r="J2945" s="856">
        <v>0</v>
      </c>
    </row>
    <row r="2946" spans="1:10" ht="13.5" thickBot="1" x14ac:dyDescent="0.25">
      <c r="A2946" s="855"/>
      <c r="B2946" s="855"/>
      <c r="C2946" s="855"/>
      <c r="D2946" s="855"/>
      <c r="E2946" s="855" t="s">
        <v>13212</v>
      </c>
      <c r="F2946" s="856">
        <v>0.25980799999999998</v>
      </c>
      <c r="G2946" s="855"/>
      <c r="H2946" s="857" t="s">
        <v>13213</v>
      </c>
      <c r="I2946" s="857"/>
      <c r="J2946" s="856">
        <v>1.18</v>
      </c>
    </row>
    <row r="2947" spans="1:10" ht="0.95" customHeight="1" thickTop="1" x14ac:dyDescent="0.2">
      <c r="A2947" s="858"/>
      <c r="B2947" s="858"/>
      <c r="C2947" s="858"/>
      <c r="D2947" s="858"/>
      <c r="E2947" s="858"/>
      <c r="F2947" s="858"/>
      <c r="G2947" s="858"/>
      <c r="H2947" s="858"/>
      <c r="I2947" s="858"/>
      <c r="J2947" s="858"/>
    </row>
    <row r="2948" spans="1:10" ht="18" customHeight="1" x14ac:dyDescent="0.2">
      <c r="A2948" s="833"/>
      <c r="B2948" s="834" t="s">
        <v>13186</v>
      </c>
      <c r="C2948" s="833" t="s">
        <v>13187</v>
      </c>
      <c r="D2948" s="833" t="s">
        <v>13188</v>
      </c>
      <c r="E2948" s="835" t="s">
        <v>13189</v>
      </c>
      <c r="F2948" s="835"/>
      <c r="G2948" s="836" t="s">
        <v>13190</v>
      </c>
      <c r="H2948" s="834" t="s">
        <v>13191</v>
      </c>
      <c r="I2948" s="834" t="s">
        <v>13192</v>
      </c>
      <c r="J2948" s="834" t="s">
        <v>13193</v>
      </c>
    </row>
    <row r="2949" spans="1:10" ht="48" customHeight="1" x14ac:dyDescent="0.2">
      <c r="A2949" s="837" t="s">
        <v>13194</v>
      </c>
      <c r="B2949" s="838" t="s">
        <v>14150</v>
      </c>
      <c r="C2949" s="837" t="s">
        <v>7</v>
      </c>
      <c r="D2949" s="837" t="s">
        <v>1363</v>
      </c>
      <c r="E2949" s="839" t="s">
        <v>13272</v>
      </c>
      <c r="F2949" s="839"/>
      <c r="G2949" s="840" t="s">
        <v>23</v>
      </c>
      <c r="H2949" s="841">
        <v>1</v>
      </c>
      <c r="I2949" s="842">
        <v>2.0499999999999998</v>
      </c>
      <c r="J2949" s="842">
        <v>2.0499999999999998</v>
      </c>
    </row>
    <row r="2950" spans="1:10" ht="24" customHeight="1" x14ac:dyDescent="0.2">
      <c r="A2950" s="849" t="s">
        <v>13199</v>
      </c>
      <c r="B2950" s="850" t="s">
        <v>14145</v>
      </c>
      <c r="C2950" s="849" t="s">
        <v>7</v>
      </c>
      <c r="D2950" s="849" t="s">
        <v>6701</v>
      </c>
      <c r="E2950" s="851" t="s">
        <v>13220</v>
      </c>
      <c r="F2950" s="851"/>
      <c r="G2950" s="852" t="s">
        <v>14146</v>
      </c>
      <c r="H2950" s="853">
        <v>2.5</v>
      </c>
      <c r="I2950" s="854">
        <v>0.82</v>
      </c>
      <c r="J2950" s="854">
        <v>2.0499999999999998</v>
      </c>
    </row>
    <row r="2951" spans="1:10" ht="25.5" x14ac:dyDescent="0.2">
      <c r="A2951" s="855"/>
      <c r="B2951" s="855"/>
      <c r="C2951" s="855"/>
      <c r="D2951" s="855"/>
      <c r="E2951" s="855" t="s">
        <v>13209</v>
      </c>
      <c r="F2951" s="856">
        <v>0</v>
      </c>
      <c r="G2951" s="855" t="s">
        <v>13210</v>
      </c>
      <c r="H2951" s="856">
        <v>0</v>
      </c>
      <c r="I2951" s="855" t="s">
        <v>13211</v>
      </c>
      <c r="J2951" s="856">
        <v>0</v>
      </c>
    </row>
    <row r="2952" spans="1:10" ht="13.5" thickBot="1" x14ac:dyDescent="0.25">
      <c r="A2952" s="855"/>
      <c r="B2952" s="855"/>
      <c r="C2952" s="855"/>
      <c r="D2952" s="855"/>
      <c r="E2952" s="855" t="s">
        <v>13212</v>
      </c>
      <c r="F2952" s="856">
        <v>0.57891999999999999</v>
      </c>
      <c r="G2952" s="855"/>
      <c r="H2952" s="857" t="s">
        <v>13213</v>
      </c>
      <c r="I2952" s="857"/>
      <c r="J2952" s="856">
        <v>2.63</v>
      </c>
    </row>
    <row r="2953" spans="1:10" ht="0.95" customHeight="1" thickTop="1" x14ac:dyDescent="0.2">
      <c r="A2953" s="858"/>
      <c r="B2953" s="858"/>
      <c r="C2953" s="858"/>
      <c r="D2953" s="858"/>
      <c r="E2953" s="858"/>
      <c r="F2953" s="858"/>
      <c r="G2953" s="858"/>
      <c r="H2953" s="858"/>
      <c r="I2953" s="858"/>
      <c r="J2953" s="858"/>
    </row>
    <row r="2954" spans="1:10" ht="18" customHeight="1" x14ac:dyDescent="0.2">
      <c r="A2954" s="833"/>
      <c r="B2954" s="834" t="s">
        <v>13186</v>
      </c>
      <c r="C2954" s="833" t="s">
        <v>13187</v>
      </c>
      <c r="D2954" s="833" t="s">
        <v>13188</v>
      </c>
      <c r="E2954" s="835" t="s">
        <v>13189</v>
      </c>
      <c r="F2954" s="835"/>
      <c r="G2954" s="836" t="s">
        <v>13190</v>
      </c>
      <c r="H2954" s="834" t="s">
        <v>13191</v>
      </c>
      <c r="I2954" s="834" t="s">
        <v>13192</v>
      </c>
      <c r="J2954" s="834" t="s">
        <v>13193</v>
      </c>
    </row>
    <row r="2955" spans="1:10" ht="60" customHeight="1" x14ac:dyDescent="0.2">
      <c r="A2955" s="837" t="s">
        <v>13194</v>
      </c>
      <c r="B2955" s="838" t="s">
        <v>14074</v>
      </c>
      <c r="C2955" s="837" t="s">
        <v>7</v>
      </c>
      <c r="D2955" s="837" t="s">
        <v>2137</v>
      </c>
      <c r="E2955" s="839" t="s">
        <v>13272</v>
      </c>
      <c r="F2955" s="839"/>
      <c r="G2955" s="840" t="s">
        <v>67</v>
      </c>
      <c r="H2955" s="841">
        <v>1</v>
      </c>
      <c r="I2955" s="842">
        <v>32.86</v>
      </c>
      <c r="J2955" s="842">
        <v>32.86</v>
      </c>
    </row>
    <row r="2956" spans="1:10" ht="60" customHeight="1" x14ac:dyDescent="0.2">
      <c r="A2956" s="843" t="s">
        <v>13197</v>
      </c>
      <c r="B2956" s="844" t="s">
        <v>14152</v>
      </c>
      <c r="C2956" s="843" t="s">
        <v>7</v>
      </c>
      <c r="D2956" s="843" t="s">
        <v>2132</v>
      </c>
      <c r="E2956" s="845" t="s">
        <v>13272</v>
      </c>
      <c r="F2956" s="845"/>
      <c r="G2956" s="846" t="s">
        <v>23</v>
      </c>
      <c r="H2956" s="847">
        <v>1</v>
      </c>
      <c r="I2956" s="848">
        <v>2.99</v>
      </c>
      <c r="J2956" s="848">
        <v>2.99</v>
      </c>
    </row>
    <row r="2957" spans="1:10" ht="60" customHeight="1" x14ac:dyDescent="0.2">
      <c r="A2957" s="843" t="s">
        <v>13197</v>
      </c>
      <c r="B2957" s="844" t="s">
        <v>14153</v>
      </c>
      <c r="C2957" s="843" t="s">
        <v>7</v>
      </c>
      <c r="D2957" s="843" t="s">
        <v>2133</v>
      </c>
      <c r="E2957" s="845" t="s">
        <v>13272</v>
      </c>
      <c r="F2957" s="845"/>
      <c r="G2957" s="846" t="s">
        <v>23</v>
      </c>
      <c r="H2957" s="847">
        <v>1</v>
      </c>
      <c r="I2957" s="848">
        <v>1.17</v>
      </c>
      <c r="J2957" s="848">
        <v>1.17</v>
      </c>
    </row>
    <row r="2958" spans="1:10" ht="60" customHeight="1" x14ac:dyDescent="0.2">
      <c r="A2958" s="843" t="s">
        <v>13197</v>
      </c>
      <c r="B2958" s="844" t="s">
        <v>14154</v>
      </c>
      <c r="C2958" s="843" t="s">
        <v>7</v>
      </c>
      <c r="D2958" s="843" t="s">
        <v>2131</v>
      </c>
      <c r="E2958" s="845" t="s">
        <v>13272</v>
      </c>
      <c r="F2958" s="845"/>
      <c r="G2958" s="846" t="s">
        <v>23</v>
      </c>
      <c r="H2958" s="847">
        <v>1</v>
      </c>
      <c r="I2958" s="848">
        <v>16.170000000000002</v>
      </c>
      <c r="J2958" s="848">
        <v>16.170000000000002</v>
      </c>
    </row>
    <row r="2959" spans="1:10" ht="24" customHeight="1" x14ac:dyDescent="0.2">
      <c r="A2959" s="843" t="s">
        <v>13197</v>
      </c>
      <c r="B2959" s="844" t="s">
        <v>14155</v>
      </c>
      <c r="C2959" s="843" t="s">
        <v>7</v>
      </c>
      <c r="D2959" s="843" t="s">
        <v>196</v>
      </c>
      <c r="E2959" s="845" t="s">
        <v>13196</v>
      </c>
      <c r="F2959" s="845"/>
      <c r="G2959" s="846" t="s">
        <v>23</v>
      </c>
      <c r="H2959" s="847">
        <v>1</v>
      </c>
      <c r="I2959" s="848">
        <v>12.53</v>
      </c>
      <c r="J2959" s="848">
        <v>12.53</v>
      </c>
    </row>
    <row r="2960" spans="1:10" ht="25.5" x14ac:dyDescent="0.2">
      <c r="A2960" s="855"/>
      <c r="B2960" s="855"/>
      <c r="C2960" s="855"/>
      <c r="D2960" s="855"/>
      <c r="E2960" s="855" t="s">
        <v>13209</v>
      </c>
      <c r="F2960" s="856">
        <v>5.22</v>
      </c>
      <c r="G2960" s="855" t="s">
        <v>13210</v>
      </c>
      <c r="H2960" s="856">
        <v>4.3899999999999997</v>
      </c>
      <c r="I2960" s="855" t="s">
        <v>13211</v>
      </c>
      <c r="J2960" s="856">
        <v>9.61</v>
      </c>
    </row>
    <row r="2961" spans="1:10" ht="13.5" thickBot="1" x14ac:dyDescent="0.25">
      <c r="A2961" s="855"/>
      <c r="B2961" s="855"/>
      <c r="C2961" s="855"/>
      <c r="D2961" s="855"/>
      <c r="E2961" s="855" t="s">
        <v>13212</v>
      </c>
      <c r="F2961" s="856">
        <v>9.2796640000000004</v>
      </c>
      <c r="G2961" s="855"/>
      <c r="H2961" s="857" t="s">
        <v>13213</v>
      </c>
      <c r="I2961" s="857"/>
      <c r="J2961" s="856">
        <v>42.14</v>
      </c>
    </row>
    <row r="2962" spans="1:10" ht="0.95" customHeight="1" thickTop="1" x14ac:dyDescent="0.2">
      <c r="A2962" s="858"/>
      <c r="B2962" s="858"/>
      <c r="C2962" s="858"/>
      <c r="D2962" s="858"/>
      <c r="E2962" s="858"/>
      <c r="F2962" s="858"/>
      <c r="G2962" s="858"/>
      <c r="H2962" s="858"/>
      <c r="I2962" s="858"/>
      <c r="J2962" s="858"/>
    </row>
    <row r="2963" spans="1:10" ht="18" customHeight="1" x14ac:dyDescent="0.2">
      <c r="A2963" s="833"/>
      <c r="B2963" s="834" t="s">
        <v>13186</v>
      </c>
      <c r="C2963" s="833" t="s">
        <v>13187</v>
      </c>
      <c r="D2963" s="833" t="s">
        <v>13188</v>
      </c>
      <c r="E2963" s="835" t="s">
        <v>13189</v>
      </c>
      <c r="F2963" s="835"/>
      <c r="G2963" s="836" t="s">
        <v>13190</v>
      </c>
      <c r="H2963" s="834" t="s">
        <v>13191</v>
      </c>
      <c r="I2963" s="834" t="s">
        <v>13192</v>
      </c>
      <c r="J2963" s="834" t="s">
        <v>13193</v>
      </c>
    </row>
    <row r="2964" spans="1:10" ht="60" customHeight="1" x14ac:dyDescent="0.2">
      <c r="A2964" s="837" t="s">
        <v>13194</v>
      </c>
      <c r="B2964" s="838" t="s">
        <v>14075</v>
      </c>
      <c r="C2964" s="837" t="s">
        <v>7</v>
      </c>
      <c r="D2964" s="837" t="s">
        <v>2136</v>
      </c>
      <c r="E2964" s="839" t="s">
        <v>13272</v>
      </c>
      <c r="F2964" s="839"/>
      <c r="G2964" s="840" t="s">
        <v>50</v>
      </c>
      <c r="H2964" s="841">
        <v>1</v>
      </c>
      <c r="I2964" s="842">
        <v>154.9</v>
      </c>
      <c r="J2964" s="842">
        <v>154.9</v>
      </c>
    </row>
    <row r="2965" spans="1:10" ht="60" customHeight="1" x14ac:dyDescent="0.2">
      <c r="A2965" s="843" t="s">
        <v>13197</v>
      </c>
      <c r="B2965" s="844" t="s">
        <v>14152</v>
      </c>
      <c r="C2965" s="843" t="s">
        <v>7</v>
      </c>
      <c r="D2965" s="843" t="s">
        <v>2132</v>
      </c>
      <c r="E2965" s="845" t="s">
        <v>13272</v>
      </c>
      <c r="F2965" s="845"/>
      <c r="G2965" s="846" t="s">
        <v>23</v>
      </c>
      <c r="H2965" s="847">
        <v>1</v>
      </c>
      <c r="I2965" s="848">
        <v>2.99</v>
      </c>
      <c r="J2965" s="848">
        <v>2.99</v>
      </c>
    </row>
    <row r="2966" spans="1:10" ht="60" customHeight="1" x14ac:dyDescent="0.2">
      <c r="A2966" s="843" t="s">
        <v>13197</v>
      </c>
      <c r="B2966" s="844" t="s">
        <v>14153</v>
      </c>
      <c r="C2966" s="843" t="s">
        <v>7</v>
      </c>
      <c r="D2966" s="843" t="s">
        <v>2133</v>
      </c>
      <c r="E2966" s="845" t="s">
        <v>13272</v>
      </c>
      <c r="F2966" s="845"/>
      <c r="G2966" s="846" t="s">
        <v>23</v>
      </c>
      <c r="H2966" s="847">
        <v>1</v>
      </c>
      <c r="I2966" s="848">
        <v>1.17</v>
      </c>
      <c r="J2966" s="848">
        <v>1.17</v>
      </c>
    </row>
    <row r="2967" spans="1:10" ht="60" customHeight="1" x14ac:dyDescent="0.2">
      <c r="A2967" s="843" t="s">
        <v>13197</v>
      </c>
      <c r="B2967" s="844" t="s">
        <v>14156</v>
      </c>
      <c r="C2967" s="843" t="s">
        <v>7</v>
      </c>
      <c r="D2967" s="843" t="s">
        <v>2134</v>
      </c>
      <c r="E2967" s="845" t="s">
        <v>13272</v>
      </c>
      <c r="F2967" s="845"/>
      <c r="G2967" s="846" t="s">
        <v>23</v>
      </c>
      <c r="H2967" s="847">
        <v>1</v>
      </c>
      <c r="I2967" s="848">
        <v>30.32</v>
      </c>
      <c r="J2967" s="848">
        <v>30.32</v>
      </c>
    </row>
    <row r="2968" spans="1:10" ht="60" customHeight="1" x14ac:dyDescent="0.2">
      <c r="A2968" s="843" t="s">
        <v>13197</v>
      </c>
      <c r="B2968" s="844" t="s">
        <v>14157</v>
      </c>
      <c r="C2968" s="843" t="s">
        <v>7</v>
      </c>
      <c r="D2968" s="843" t="s">
        <v>2135</v>
      </c>
      <c r="E2968" s="845" t="s">
        <v>13272</v>
      </c>
      <c r="F2968" s="845"/>
      <c r="G2968" s="846" t="s">
        <v>23</v>
      </c>
      <c r="H2968" s="847">
        <v>1</v>
      </c>
      <c r="I2968" s="848">
        <v>91.72</v>
      </c>
      <c r="J2968" s="848">
        <v>91.72</v>
      </c>
    </row>
    <row r="2969" spans="1:10" ht="60" customHeight="1" x14ac:dyDescent="0.2">
      <c r="A2969" s="843" t="s">
        <v>13197</v>
      </c>
      <c r="B2969" s="844" t="s">
        <v>14154</v>
      </c>
      <c r="C2969" s="843" t="s">
        <v>7</v>
      </c>
      <c r="D2969" s="843" t="s">
        <v>2131</v>
      </c>
      <c r="E2969" s="845" t="s">
        <v>13272</v>
      </c>
      <c r="F2969" s="845"/>
      <c r="G2969" s="846" t="s">
        <v>23</v>
      </c>
      <c r="H2969" s="847">
        <v>1</v>
      </c>
      <c r="I2969" s="848">
        <v>16.170000000000002</v>
      </c>
      <c r="J2969" s="848">
        <v>16.170000000000002</v>
      </c>
    </row>
    <row r="2970" spans="1:10" ht="24" customHeight="1" x14ac:dyDescent="0.2">
      <c r="A2970" s="843" t="s">
        <v>13197</v>
      </c>
      <c r="B2970" s="844" t="s">
        <v>14155</v>
      </c>
      <c r="C2970" s="843" t="s">
        <v>7</v>
      </c>
      <c r="D2970" s="843" t="s">
        <v>196</v>
      </c>
      <c r="E2970" s="845" t="s">
        <v>13196</v>
      </c>
      <c r="F2970" s="845"/>
      <c r="G2970" s="846" t="s">
        <v>23</v>
      </c>
      <c r="H2970" s="847">
        <v>1</v>
      </c>
      <c r="I2970" s="848">
        <v>12.53</v>
      </c>
      <c r="J2970" s="848">
        <v>12.53</v>
      </c>
    </row>
    <row r="2971" spans="1:10" ht="25.5" x14ac:dyDescent="0.2">
      <c r="A2971" s="855"/>
      <c r="B2971" s="855"/>
      <c r="C2971" s="855"/>
      <c r="D2971" s="855"/>
      <c r="E2971" s="855" t="s">
        <v>13209</v>
      </c>
      <c r="F2971" s="856">
        <v>5.22</v>
      </c>
      <c r="G2971" s="855" t="s">
        <v>13210</v>
      </c>
      <c r="H2971" s="856">
        <v>4.3899999999999997</v>
      </c>
      <c r="I2971" s="855" t="s">
        <v>13211</v>
      </c>
      <c r="J2971" s="856">
        <v>9.61</v>
      </c>
    </row>
    <row r="2972" spans="1:10" ht="13.5" thickBot="1" x14ac:dyDescent="0.25">
      <c r="A2972" s="855"/>
      <c r="B2972" s="855"/>
      <c r="C2972" s="855"/>
      <c r="D2972" s="855"/>
      <c r="E2972" s="855" t="s">
        <v>13212</v>
      </c>
      <c r="F2972" s="856">
        <v>43.743760000000002</v>
      </c>
      <c r="G2972" s="855"/>
      <c r="H2972" s="857" t="s">
        <v>13213</v>
      </c>
      <c r="I2972" s="857"/>
      <c r="J2972" s="856">
        <v>198.64</v>
      </c>
    </row>
    <row r="2973" spans="1:10" ht="0.95" customHeight="1" thickTop="1" x14ac:dyDescent="0.2">
      <c r="A2973" s="858"/>
      <c r="B2973" s="858"/>
      <c r="C2973" s="858"/>
      <c r="D2973" s="858"/>
      <c r="E2973" s="858"/>
      <c r="F2973" s="858"/>
      <c r="G2973" s="858"/>
      <c r="H2973" s="858"/>
      <c r="I2973" s="858"/>
      <c r="J2973" s="858"/>
    </row>
    <row r="2974" spans="1:10" ht="18" customHeight="1" x14ac:dyDescent="0.2">
      <c r="A2974" s="833"/>
      <c r="B2974" s="834" t="s">
        <v>13186</v>
      </c>
      <c r="C2974" s="833" t="s">
        <v>13187</v>
      </c>
      <c r="D2974" s="833" t="s">
        <v>13188</v>
      </c>
      <c r="E2974" s="835" t="s">
        <v>13189</v>
      </c>
      <c r="F2974" s="835"/>
      <c r="G2974" s="836" t="s">
        <v>13190</v>
      </c>
      <c r="H2974" s="834" t="s">
        <v>13191</v>
      </c>
      <c r="I2974" s="834" t="s">
        <v>13192</v>
      </c>
      <c r="J2974" s="834" t="s">
        <v>13193</v>
      </c>
    </row>
    <row r="2975" spans="1:10" ht="60" customHeight="1" x14ac:dyDescent="0.2">
      <c r="A2975" s="837" t="s">
        <v>13194</v>
      </c>
      <c r="B2975" s="838" t="s">
        <v>14154</v>
      </c>
      <c r="C2975" s="837" t="s">
        <v>7</v>
      </c>
      <c r="D2975" s="837" t="s">
        <v>2131</v>
      </c>
      <c r="E2975" s="839" t="s">
        <v>13272</v>
      </c>
      <c r="F2975" s="839"/>
      <c r="G2975" s="840" t="s">
        <v>23</v>
      </c>
      <c r="H2975" s="841">
        <v>1</v>
      </c>
      <c r="I2975" s="842">
        <v>16.170000000000002</v>
      </c>
      <c r="J2975" s="842">
        <v>16.170000000000002</v>
      </c>
    </row>
    <row r="2976" spans="1:10" ht="24" customHeight="1" x14ac:dyDescent="0.2">
      <c r="A2976" s="849" t="s">
        <v>13199</v>
      </c>
      <c r="B2976" s="850" t="s">
        <v>14158</v>
      </c>
      <c r="C2976" s="849" t="s">
        <v>7</v>
      </c>
      <c r="D2976" s="849" t="s">
        <v>5678</v>
      </c>
      <c r="E2976" s="851" t="s">
        <v>13220</v>
      </c>
      <c r="F2976" s="851"/>
      <c r="G2976" s="852" t="s">
        <v>38</v>
      </c>
      <c r="H2976" s="853">
        <v>4.0000000000000003E-5</v>
      </c>
      <c r="I2976" s="854">
        <v>53627.62</v>
      </c>
      <c r="J2976" s="854">
        <v>2.1451047999999999</v>
      </c>
    </row>
    <row r="2977" spans="1:10" ht="48" customHeight="1" x14ac:dyDescent="0.2">
      <c r="A2977" s="849" t="s">
        <v>13199</v>
      </c>
      <c r="B2977" s="850" t="s">
        <v>14159</v>
      </c>
      <c r="C2977" s="849" t="s">
        <v>7</v>
      </c>
      <c r="D2977" s="849" t="s">
        <v>5758</v>
      </c>
      <c r="E2977" s="851" t="s">
        <v>13201</v>
      </c>
      <c r="F2977" s="851"/>
      <c r="G2977" s="852" t="s">
        <v>38</v>
      </c>
      <c r="H2977" s="853">
        <v>4.0000000000000003E-5</v>
      </c>
      <c r="I2977" s="854">
        <v>350572.77</v>
      </c>
      <c r="J2977" s="854">
        <v>14.0229108</v>
      </c>
    </row>
    <row r="2978" spans="1:10" ht="25.5" x14ac:dyDescent="0.2">
      <c r="A2978" s="855"/>
      <c r="B2978" s="855"/>
      <c r="C2978" s="855"/>
      <c r="D2978" s="855"/>
      <c r="E2978" s="855" t="s">
        <v>13209</v>
      </c>
      <c r="F2978" s="856">
        <v>0</v>
      </c>
      <c r="G2978" s="855" t="s">
        <v>13210</v>
      </c>
      <c r="H2978" s="856">
        <v>0</v>
      </c>
      <c r="I2978" s="855" t="s">
        <v>13211</v>
      </c>
      <c r="J2978" s="856">
        <v>0</v>
      </c>
    </row>
    <row r="2979" spans="1:10" ht="13.5" thickBot="1" x14ac:dyDescent="0.25">
      <c r="A2979" s="855"/>
      <c r="B2979" s="855"/>
      <c r="C2979" s="855"/>
      <c r="D2979" s="855"/>
      <c r="E2979" s="855" t="s">
        <v>13212</v>
      </c>
      <c r="F2979" s="856">
        <v>4.566408</v>
      </c>
      <c r="G2979" s="855"/>
      <c r="H2979" s="857" t="s">
        <v>13213</v>
      </c>
      <c r="I2979" s="857"/>
      <c r="J2979" s="856">
        <v>20.74</v>
      </c>
    </row>
    <row r="2980" spans="1:10" ht="0.95" customHeight="1" thickTop="1" x14ac:dyDescent="0.2">
      <c r="A2980" s="858"/>
      <c r="B2980" s="858"/>
      <c r="C2980" s="858"/>
      <c r="D2980" s="858"/>
      <c r="E2980" s="858"/>
      <c r="F2980" s="858"/>
      <c r="G2980" s="858"/>
      <c r="H2980" s="858"/>
      <c r="I2980" s="858"/>
      <c r="J2980" s="858"/>
    </row>
    <row r="2981" spans="1:10" ht="18" customHeight="1" x14ac:dyDescent="0.2">
      <c r="A2981" s="833"/>
      <c r="B2981" s="834" t="s">
        <v>13186</v>
      </c>
      <c r="C2981" s="833" t="s">
        <v>13187</v>
      </c>
      <c r="D2981" s="833" t="s">
        <v>13188</v>
      </c>
      <c r="E2981" s="835" t="s">
        <v>13189</v>
      </c>
      <c r="F2981" s="835"/>
      <c r="G2981" s="836" t="s">
        <v>13190</v>
      </c>
      <c r="H2981" s="834" t="s">
        <v>13191</v>
      </c>
      <c r="I2981" s="834" t="s">
        <v>13192</v>
      </c>
      <c r="J2981" s="834" t="s">
        <v>13193</v>
      </c>
    </row>
    <row r="2982" spans="1:10" ht="60" customHeight="1" x14ac:dyDescent="0.2">
      <c r="A2982" s="837" t="s">
        <v>13194</v>
      </c>
      <c r="B2982" s="838" t="s">
        <v>14153</v>
      </c>
      <c r="C2982" s="837" t="s">
        <v>7</v>
      </c>
      <c r="D2982" s="837" t="s">
        <v>2133</v>
      </c>
      <c r="E2982" s="839" t="s">
        <v>13272</v>
      </c>
      <c r="F2982" s="839"/>
      <c r="G2982" s="840" t="s">
        <v>23</v>
      </c>
      <c r="H2982" s="841">
        <v>1</v>
      </c>
      <c r="I2982" s="842">
        <v>1.17</v>
      </c>
      <c r="J2982" s="842">
        <v>1.17</v>
      </c>
    </row>
    <row r="2983" spans="1:10" ht="24" customHeight="1" x14ac:dyDescent="0.2">
      <c r="A2983" s="849" t="s">
        <v>13199</v>
      </c>
      <c r="B2983" s="850" t="s">
        <v>14158</v>
      </c>
      <c r="C2983" s="849" t="s">
        <v>7</v>
      </c>
      <c r="D2983" s="849" t="s">
        <v>5678</v>
      </c>
      <c r="E2983" s="851" t="s">
        <v>13220</v>
      </c>
      <c r="F2983" s="851"/>
      <c r="G2983" s="852" t="s">
        <v>38</v>
      </c>
      <c r="H2983" s="853">
        <v>2.9000000000000002E-6</v>
      </c>
      <c r="I2983" s="854">
        <v>53627.62</v>
      </c>
      <c r="J2983" s="854">
        <v>0.15552009999999999</v>
      </c>
    </row>
    <row r="2984" spans="1:10" ht="48" customHeight="1" x14ac:dyDescent="0.2">
      <c r="A2984" s="849" t="s">
        <v>13199</v>
      </c>
      <c r="B2984" s="850" t="s">
        <v>14159</v>
      </c>
      <c r="C2984" s="849" t="s">
        <v>7</v>
      </c>
      <c r="D2984" s="849" t="s">
        <v>5758</v>
      </c>
      <c r="E2984" s="851" t="s">
        <v>13201</v>
      </c>
      <c r="F2984" s="851"/>
      <c r="G2984" s="852" t="s">
        <v>38</v>
      </c>
      <c r="H2984" s="853">
        <v>2.9000000000000002E-6</v>
      </c>
      <c r="I2984" s="854">
        <v>350572.77</v>
      </c>
      <c r="J2984" s="854">
        <v>1.016661</v>
      </c>
    </row>
    <row r="2985" spans="1:10" ht="25.5" x14ac:dyDescent="0.2">
      <c r="A2985" s="855"/>
      <c r="B2985" s="855"/>
      <c r="C2985" s="855"/>
      <c r="D2985" s="855"/>
      <c r="E2985" s="855" t="s">
        <v>13209</v>
      </c>
      <c r="F2985" s="856">
        <v>0</v>
      </c>
      <c r="G2985" s="855" t="s">
        <v>13210</v>
      </c>
      <c r="H2985" s="856">
        <v>0</v>
      </c>
      <c r="I2985" s="855" t="s">
        <v>13211</v>
      </c>
      <c r="J2985" s="856">
        <v>0</v>
      </c>
    </row>
    <row r="2986" spans="1:10" ht="13.5" thickBot="1" x14ac:dyDescent="0.25">
      <c r="A2986" s="855"/>
      <c r="B2986" s="855"/>
      <c r="C2986" s="855"/>
      <c r="D2986" s="855"/>
      <c r="E2986" s="855" t="s">
        <v>13212</v>
      </c>
      <c r="F2986" s="856">
        <v>0.33040799999999998</v>
      </c>
      <c r="G2986" s="855"/>
      <c r="H2986" s="857" t="s">
        <v>13213</v>
      </c>
      <c r="I2986" s="857"/>
      <c r="J2986" s="856">
        <v>1.5</v>
      </c>
    </row>
    <row r="2987" spans="1:10" ht="0.95" customHeight="1" thickTop="1" x14ac:dyDescent="0.2">
      <c r="A2987" s="858"/>
      <c r="B2987" s="858"/>
      <c r="C2987" s="858"/>
      <c r="D2987" s="858"/>
      <c r="E2987" s="858"/>
      <c r="F2987" s="858"/>
      <c r="G2987" s="858"/>
      <c r="H2987" s="858"/>
      <c r="I2987" s="858"/>
      <c r="J2987" s="858"/>
    </row>
    <row r="2988" spans="1:10" ht="18" customHeight="1" x14ac:dyDescent="0.2">
      <c r="A2988" s="833"/>
      <c r="B2988" s="834" t="s">
        <v>13186</v>
      </c>
      <c r="C2988" s="833" t="s">
        <v>13187</v>
      </c>
      <c r="D2988" s="833" t="s">
        <v>13188</v>
      </c>
      <c r="E2988" s="835" t="s">
        <v>13189</v>
      </c>
      <c r="F2988" s="835"/>
      <c r="G2988" s="836" t="s">
        <v>13190</v>
      </c>
      <c r="H2988" s="834" t="s">
        <v>13191</v>
      </c>
      <c r="I2988" s="834" t="s">
        <v>13192</v>
      </c>
      <c r="J2988" s="834" t="s">
        <v>13193</v>
      </c>
    </row>
    <row r="2989" spans="1:10" ht="60" customHeight="1" x14ac:dyDescent="0.2">
      <c r="A2989" s="837" t="s">
        <v>13194</v>
      </c>
      <c r="B2989" s="838" t="s">
        <v>14152</v>
      </c>
      <c r="C2989" s="837" t="s">
        <v>7</v>
      </c>
      <c r="D2989" s="837" t="s">
        <v>2132</v>
      </c>
      <c r="E2989" s="839" t="s">
        <v>13272</v>
      </c>
      <c r="F2989" s="839"/>
      <c r="G2989" s="840" t="s">
        <v>23</v>
      </c>
      <c r="H2989" s="841">
        <v>1</v>
      </c>
      <c r="I2989" s="842">
        <v>2.99</v>
      </c>
      <c r="J2989" s="842">
        <v>2.99</v>
      </c>
    </row>
    <row r="2990" spans="1:10" ht="24" customHeight="1" x14ac:dyDescent="0.2">
      <c r="A2990" s="849" t="s">
        <v>13199</v>
      </c>
      <c r="B2990" s="850" t="s">
        <v>14158</v>
      </c>
      <c r="C2990" s="849" t="s">
        <v>7</v>
      </c>
      <c r="D2990" s="849" t="s">
        <v>5678</v>
      </c>
      <c r="E2990" s="851" t="s">
        <v>13220</v>
      </c>
      <c r="F2990" s="851"/>
      <c r="G2990" s="852" t="s">
        <v>38</v>
      </c>
      <c r="H2990" s="853">
        <v>7.4000000000000003E-6</v>
      </c>
      <c r="I2990" s="854">
        <v>53627.62</v>
      </c>
      <c r="J2990" s="854">
        <v>0.39684439999999999</v>
      </c>
    </row>
    <row r="2991" spans="1:10" ht="48" customHeight="1" x14ac:dyDescent="0.2">
      <c r="A2991" s="849" t="s">
        <v>13199</v>
      </c>
      <c r="B2991" s="850" t="s">
        <v>14159</v>
      </c>
      <c r="C2991" s="849" t="s">
        <v>7</v>
      </c>
      <c r="D2991" s="849" t="s">
        <v>5758</v>
      </c>
      <c r="E2991" s="851" t="s">
        <v>13201</v>
      </c>
      <c r="F2991" s="851"/>
      <c r="G2991" s="852" t="s">
        <v>38</v>
      </c>
      <c r="H2991" s="853">
        <v>7.4000000000000003E-6</v>
      </c>
      <c r="I2991" s="854">
        <v>350572.77</v>
      </c>
      <c r="J2991" s="854">
        <v>2.5942384999999999</v>
      </c>
    </row>
    <row r="2992" spans="1:10" ht="25.5" x14ac:dyDescent="0.2">
      <c r="A2992" s="855"/>
      <c r="B2992" s="855"/>
      <c r="C2992" s="855"/>
      <c r="D2992" s="855"/>
      <c r="E2992" s="855" t="s">
        <v>13209</v>
      </c>
      <c r="F2992" s="856">
        <v>0</v>
      </c>
      <c r="G2992" s="855" t="s">
        <v>13210</v>
      </c>
      <c r="H2992" s="856">
        <v>0</v>
      </c>
      <c r="I2992" s="855" t="s">
        <v>13211</v>
      </c>
      <c r="J2992" s="856">
        <v>0</v>
      </c>
    </row>
    <row r="2993" spans="1:10" ht="13.5" thickBot="1" x14ac:dyDescent="0.25">
      <c r="A2993" s="855"/>
      <c r="B2993" s="855"/>
      <c r="C2993" s="855"/>
      <c r="D2993" s="855"/>
      <c r="E2993" s="855" t="s">
        <v>13212</v>
      </c>
      <c r="F2993" s="856">
        <v>0.84437600000000002</v>
      </c>
      <c r="G2993" s="855"/>
      <c r="H2993" s="857" t="s">
        <v>13213</v>
      </c>
      <c r="I2993" s="857"/>
      <c r="J2993" s="856">
        <v>3.83</v>
      </c>
    </row>
    <row r="2994" spans="1:10" ht="0.95" customHeight="1" thickTop="1" x14ac:dyDescent="0.2">
      <c r="A2994" s="858"/>
      <c r="B2994" s="858"/>
      <c r="C2994" s="858"/>
      <c r="D2994" s="858"/>
      <c r="E2994" s="858"/>
      <c r="F2994" s="858"/>
      <c r="G2994" s="858"/>
      <c r="H2994" s="858"/>
      <c r="I2994" s="858"/>
      <c r="J2994" s="858"/>
    </row>
    <row r="2995" spans="1:10" ht="18" customHeight="1" x14ac:dyDescent="0.2">
      <c r="A2995" s="833"/>
      <c r="B2995" s="834" t="s">
        <v>13186</v>
      </c>
      <c r="C2995" s="833" t="s">
        <v>13187</v>
      </c>
      <c r="D2995" s="833" t="s">
        <v>13188</v>
      </c>
      <c r="E2995" s="835" t="s">
        <v>13189</v>
      </c>
      <c r="F2995" s="835"/>
      <c r="G2995" s="836" t="s">
        <v>13190</v>
      </c>
      <c r="H2995" s="834" t="s">
        <v>13191</v>
      </c>
      <c r="I2995" s="834" t="s">
        <v>13192</v>
      </c>
      <c r="J2995" s="834" t="s">
        <v>13193</v>
      </c>
    </row>
    <row r="2996" spans="1:10" ht="60" customHeight="1" x14ac:dyDescent="0.2">
      <c r="A2996" s="837" t="s">
        <v>13194</v>
      </c>
      <c r="B2996" s="838" t="s">
        <v>14156</v>
      </c>
      <c r="C2996" s="837" t="s">
        <v>7</v>
      </c>
      <c r="D2996" s="837" t="s">
        <v>2134</v>
      </c>
      <c r="E2996" s="839" t="s">
        <v>13272</v>
      </c>
      <c r="F2996" s="839"/>
      <c r="G2996" s="840" t="s">
        <v>23</v>
      </c>
      <c r="H2996" s="841">
        <v>1</v>
      </c>
      <c r="I2996" s="842">
        <v>30.32</v>
      </c>
      <c r="J2996" s="842">
        <v>30.32</v>
      </c>
    </row>
    <row r="2997" spans="1:10" ht="24" customHeight="1" x14ac:dyDescent="0.2">
      <c r="A2997" s="849" t="s">
        <v>13199</v>
      </c>
      <c r="B2997" s="850" t="s">
        <v>14158</v>
      </c>
      <c r="C2997" s="849" t="s">
        <v>7</v>
      </c>
      <c r="D2997" s="849" t="s">
        <v>5678</v>
      </c>
      <c r="E2997" s="851" t="s">
        <v>13220</v>
      </c>
      <c r="F2997" s="851"/>
      <c r="G2997" s="852" t="s">
        <v>38</v>
      </c>
      <c r="H2997" s="853">
        <v>7.4999999999999993E-5</v>
      </c>
      <c r="I2997" s="854">
        <v>53627.62</v>
      </c>
      <c r="J2997" s="854">
        <v>4.0220715</v>
      </c>
    </row>
    <row r="2998" spans="1:10" ht="48" customHeight="1" x14ac:dyDescent="0.2">
      <c r="A2998" s="849" t="s">
        <v>13199</v>
      </c>
      <c r="B2998" s="850" t="s">
        <v>14159</v>
      </c>
      <c r="C2998" s="849" t="s">
        <v>7</v>
      </c>
      <c r="D2998" s="849" t="s">
        <v>5758</v>
      </c>
      <c r="E2998" s="851" t="s">
        <v>13201</v>
      </c>
      <c r="F2998" s="851"/>
      <c r="G2998" s="852" t="s">
        <v>38</v>
      </c>
      <c r="H2998" s="853">
        <v>7.4999999999999993E-5</v>
      </c>
      <c r="I2998" s="854">
        <v>350572.77</v>
      </c>
      <c r="J2998" s="854">
        <v>26.2929578</v>
      </c>
    </row>
    <row r="2999" spans="1:10" ht="25.5" x14ac:dyDescent="0.2">
      <c r="A2999" s="855"/>
      <c r="B2999" s="855"/>
      <c r="C2999" s="855"/>
      <c r="D2999" s="855"/>
      <c r="E2999" s="855" t="s">
        <v>13209</v>
      </c>
      <c r="F2999" s="856">
        <v>0</v>
      </c>
      <c r="G2999" s="855" t="s">
        <v>13210</v>
      </c>
      <c r="H2999" s="856">
        <v>0</v>
      </c>
      <c r="I2999" s="855" t="s">
        <v>13211</v>
      </c>
      <c r="J2999" s="856">
        <v>0</v>
      </c>
    </row>
    <row r="3000" spans="1:10" ht="13.5" thickBot="1" x14ac:dyDescent="0.25">
      <c r="A3000" s="855"/>
      <c r="B3000" s="855"/>
      <c r="C3000" s="855"/>
      <c r="D3000" s="855"/>
      <c r="E3000" s="855" t="s">
        <v>13212</v>
      </c>
      <c r="F3000" s="856">
        <v>8.5623679999999993</v>
      </c>
      <c r="G3000" s="855"/>
      <c r="H3000" s="857" t="s">
        <v>13213</v>
      </c>
      <c r="I3000" s="857"/>
      <c r="J3000" s="856">
        <v>38.880000000000003</v>
      </c>
    </row>
    <row r="3001" spans="1:10" ht="0.95" customHeight="1" thickTop="1" x14ac:dyDescent="0.2">
      <c r="A3001" s="858"/>
      <c r="B3001" s="858"/>
      <c r="C3001" s="858"/>
      <c r="D3001" s="858"/>
      <c r="E3001" s="858"/>
      <c r="F3001" s="858"/>
      <c r="G3001" s="858"/>
      <c r="H3001" s="858"/>
      <c r="I3001" s="858"/>
      <c r="J3001" s="858"/>
    </row>
    <row r="3002" spans="1:10" ht="18" customHeight="1" x14ac:dyDescent="0.2">
      <c r="A3002" s="833"/>
      <c r="B3002" s="834" t="s">
        <v>13186</v>
      </c>
      <c r="C3002" s="833" t="s">
        <v>13187</v>
      </c>
      <c r="D3002" s="833" t="s">
        <v>13188</v>
      </c>
      <c r="E3002" s="835" t="s">
        <v>13189</v>
      </c>
      <c r="F3002" s="835"/>
      <c r="G3002" s="836" t="s">
        <v>13190</v>
      </c>
      <c r="H3002" s="834" t="s">
        <v>13191</v>
      </c>
      <c r="I3002" s="834" t="s">
        <v>13192</v>
      </c>
      <c r="J3002" s="834" t="s">
        <v>13193</v>
      </c>
    </row>
    <row r="3003" spans="1:10" ht="60" customHeight="1" x14ac:dyDescent="0.2">
      <c r="A3003" s="837" t="s">
        <v>13194</v>
      </c>
      <c r="B3003" s="838" t="s">
        <v>14157</v>
      </c>
      <c r="C3003" s="837" t="s">
        <v>7</v>
      </c>
      <c r="D3003" s="837" t="s">
        <v>2135</v>
      </c>
      <c r="E3003" s="839" t="s">
        <v>13272</v>
      </c>
      <c r="F3003" s="839"/>
      <c r="G3003" s="840" t="s">
        <v>23</v>
      </c>
      <c r="H3003" s="841">
        <v>1</v>
      </c>
      <c r="I3003" s="842">
        <v>91.72</v>
      </c>
      <c r="J3003" s="842">
        <v>91.72</v>
      </c>
    </row>
    <row r="3004" spans="1:10" ht="24" customHeight="1" x14ac:dyDescent="0.2">
      <c r="A3004" s="849" t="s">
        <v>13199</v>
      </c>
      <c r="B3004" s="850" t="s">
        <v>14160</v>
      </c>
      <c r="C3004" s="849" t="s">
        <v>7</v>
      </c>
      <c r="D3004" s="849" t="s">
        <v>7890</v>
      </c>
      <c r="E3004" s="851" t="s">
        <v>13220</v>
      </c>
      <c r="F3004" s="851"/>
      <c r="G3004" s="852" t="s">
        <v>64</v>
      </c>
      <c r="H3004" s="853">
        <v>23.7</v>
      </c>
      <c r="I3004" s="854">
        <v>3.87</v>
      </c>
      <c r="J3004" s="854">
        <v>91.718999999999994</v>
      </c>
    </row>
    <row r="3005" spans="1:10" ht="25.5" x14ac:dyDescent="0.2">
      <c r="A3005" s="855"/>
      <c r="B3005" s="855"/>
      <c r="C3005" s="855"/>
      <c r="D3005" s="855"/>
      <c r="E3005" s="855" t="s">
        <v>13209</v>
      </c>
      <c r="F3005" s="856">
        <v>0</v>
      </c>
      <c r="G3005" s="855" t="s">
        <v>13210</v>
      </c>
      <c r="H3005" s="856">
        <v>0</v>
      </c>
      <c r="I3005" s="855" t="s">
        <v>13211</v>
      </c>
      <c r="J3005" s="856">
        <v>0</v>
      </c>
    </row>
    <row r="3006" spans="1:10" ht="13.5" thickBot="1" x14ac:dyDescent="0.25">
      <c r="A3006" s="855"/>
      <c r="B3006" s="855"/>
      <c r="C3006" s="855"/>
      <c r="D3006" s="855"/>
      <c r="E3006" s="855" t="s">
        <v>13212</v>
      </c>
      <c r="F3006" s="856">
        <v>25.901727999999999</v>
      </c>
      <c r="G3006" s="855"/>
      <c r="H3006" s="857" t="s">
        <v>13213</v>
      </c>
      <c r="I3006" s="857"/>
      <c r="J3006" s="856">
        <v>117.62</v>
      </c>
    </row>
    <row r="3007" spans="1:10" ht="0.95" customHeight="1" thickTop="1" x14ac:dyDescent="0.2">
      <c r="A3007" s="858"/>
      <c r="B3007" s="858"/>
      <c r="C3007" s="858"/>
      <c r="D3007" s="858"/>
      <c r="E3007" s="858"/>
      <c r="F3007" s="858"/>
      <c r="G3007" s="858"/>
      <c r="H3007" s="858"/>
      <c r="I3007" s="858"/>
      <c r="J3007" s="858"/>
    </row>
    <row r="3008" spans="1:10" ht="18" customHeight="1" x14ac:dyDescent="0.2">
      <c r="A3008" s="833"/>
      <c r="B3008" s="834" t="s">
        <v>13186</v>
      </c>
      <c r="C3008" s="833" t="s">
        <v>13187</v>
      </c>
      <c r="D3008" s="833" t="s">
        <v>13188</v>
      </c>
      <c r="E3008" s="835" t="s">
        <v>13189</v>
      </c>
      <c r="F3008" s="835"/>
      <c r="G3008" s="836" t="s">
        <v>13190</v>
      </c>
      <c r="H3008" s="834" t="s">
        <v>13191</v>
      </c>
      <c r="I3008" s="834" t="s">
        <v>13192</v>
      </c>
      <c r="J3008" s="834" t="s">
        <v>13193</v>
      </c>
    </row>
    <row r="3009" spans="1:10" ht="48" customHeight="1" x14ac:dyDescent="0.2">
      <c r="A3009" s="837" t="s">
        <v>13194</v>
      </c>
      <c r="B3009" s="838" t="s">
        <v>13292</v>
      </c>
      <c r="C3009" s="837" t="s">
        <v>7</v>
      </c>
      <c r="D3009" s="837" t="s">
        <v>923</v>
      </c>
      <c r="E3009" s="839" t="s">
        <v>13272</v>
      </c>
      <c r="F3009" s="839"/>
      <c r="G3009" s="840" t="s">
        <v>67</v>
      </c>
      <c r="H3009" s="841">
        <v>1</v>
      </c>
      <c r="I3009" s="842">
        <v>29.7</v>
      </c>
      <c r="J3009" s="842">
        <v>29.7</v>
      </c>
    </row>
    <row r="3010" spans="1:10" ht="48" customHeight="1" x14ac:dyDescent="0.2">
      <c r="A3010" s="843" t="s">
        <v>13197</v>
      </c>
      <c r="B3010" s="844" t="s">
        <v>14161</v>
      </c>
      <c r="C3010" s="843" t="s">
        <v>7</v>
      </c>
      <c r="D3010" s="843" t="s">
        <v>891</v>
      </c>
      <c r="E3010" s="845" t="s">
        <v>13272</v>
      </c>
      <c r="F3010" s="845"/>
      <c r="G3010" s="846" t="s">
        <v>23</v>
      </c>
      <c r="H3010" s="847">
        <v>1</v>
      </c>
      <c r="I3010" s="848">
        <v>13.65</v>
      </c>
      <c r="J3010" s="848">
        <v>13.65</v>
      </c>
    </row>
    <row r="3011" spans="1:10" ht="48" customHeight="1" x14ac:dyDescent="0.2">
      <c r="A3011" s="843" t="s">
        <v>13197</v>
      </c>
      <c r="B3011" s="844" t="s">
        <v>14162</v>
      </c>
      <c r="C3011" s="843" t="s">
        <v>7</v>
      </c>
      <c r="D3011" s="843" t="s">
        <v>892</v>
      </c>
      <c r="E3011" s="845" t="s">
        <v>13272</v>
      </c>
      <c r="F3011" s="845"/>
      <c r="G3011" s="846" t="s">
        <v>23</v>
      </c>
      <c r="H3011" s="847">
        <v>1</v>
      </c>
      <c r="I3011" s="848">
        <v>2.5299999999999998</v>
      </c>
      <c r="J3011" s="848">
        <v>2.5299999999999998</v>
      </c>
    </row>
    <row r="3012" spans="1:10" ht="48" customHeight="1" x14ac:dyDescent="0.2">
      <c r="A3012" s="843" t="s">
        <v>13197</v>
      </c>
      <c r="B3012" s="844" t="s">
        <v>14163</v>
      </c>
      <c r="C3012" s="843" t="s">
        <v>7</v>
      </c>
      <c r="D3012" s="843" t="s">
        <v>2145</v>
      </c>
      <c r="E3012" s="845" t="s">
        <v>13272</v>
      </c>
      <c r="F3012" s="845"/>
      <c r="G3012" s="846" t="s">
        <v>23</v>
      </c>
      <c r="H3012" s="847">
        <v>1</v>
      </c>
      <c r="I3012" s="848">
        <v>0.99</v>
      </c>
      <c r="J3012" s="848">
        <v>0.99</v>
      </c>
    </row>
    <row r="3013" spans="1:10" ht="24" customHeight="1" x14ac:dyDescent="0.2">
      <c r="A3013" s="843" t="s">
        <v>13197</v>
      </c>
      <c r="B3013" s="844" t="s">
        <v>14155</v>
      </c>
      <c r="C3013" s="843" t="s">
        <v>7</v>
      </c>
      <c r="D3013" s="843" t="s">
        <v>196</v>
      </c>
      <c r="E3013" s="845" t="s">
        <v>13196</v>
      </c>
      <c r="F3013" s="845"/>
      <c r="G3013" s="846" t="s">
        <v>23</v>
      </c>
      <c r="H3013" s="847">
        <v>1</v>
      </c>
      <c r="I3013" s="848">
        <v>12.53</v>
      </c>
      <c r="J3013" s="848">
        <v>12.53</v>
      </c>
    </row>
    <row r="3014" spans="1:10" ht="25.5" x14ac:dyDescent="0.2">
      <c r="A3014" s="855"/>
      <c r="B3014" s="855"/>
      <c r="C3014" s="855"/>
      <c r="D3014" s="855"/>
      <c r="E3014" s="855" t="s">
        <v>13209</v>
      </c>
      <c r="F3014" s="856">
        <v>5.22</v>
      </c>
      <c r="G3014" s="855" t="s">
        <v>13210</v>
      </c>
      <c r="H3014" s="856">
        <v>4.3899999999999997</v>
      </c>
      <c r="I3014" s="855" t="s">
        <v>13211</v>
      </c>
      <c r="J3014" s="856">
        <v>9.61</v>
      </c>
    </row>
    <row r="3015" spans="1:10" ht="13.5" thickBot="1" x14ac:dyDescent="0.25">
      <c r="A3015" s="855"/>
      <c r="B3015" s="855"/>
      <c r="C3015" s="855"/>
      <c r="D3015" s="855"/>
      <c r="E3015" s="855" t="s">
        <v>13212</v>
      </c>
      <c r="F3015" s="856">
        <v>8.3872800000000005</v>
      </c>
      <c r="G3015" s="855"/>
      <c r="H3015" s="857" t="s">
        <v>13213</v>
      </c>
      <c r="I3015" s="857"/>
      <c r="J3015" s="856">
        <v>38.090000000000003</v>
      </c>
    </row>
    <row r="3016" spans="1:10" ht="0.95" customHeight="1" thickTop="1" x14ac:dyDescent="0.2">
      <c r="A3016" s="858"/>
      <c r="B3016" s="858"/>
      <c r="C3016" s="858"/>
      <c r="D3016" s="858"/>
      <c r="E3016" s="858"/>
      <c r="F3016" s="858"/>
      <c r="G3016" s="858"/>
      <c r="H3016" s="858"/>
      <c r="I3016" s="858"/>
      <c r="J3016" s="858"/>
    </row>
    <row r="3017" spans="1:10" ht="18" customHeight="1" x14ac:dyDescent="0.2">
      <c r="A3017" s="833"/>
      <c r="B3017" s="834" t="s">
        <v>13186</v>
      </c>
      <c r="C3017" s="833" t="s">
        <v>13187</v>
      </c>
      <c r="D3017" s="833" t="s">
        <v>13188</v>
      </c>
      <c r="E3017" s="835" t="s">
        <v>13189</v>
      </c>
      <c r="F3017" s="835"/>
      <c r="G3017" s="836" t="s">
        <v>13190</v>
      </c>
      <c r="H3017" s="834" t="s">
        <v>13191</v>
      </c>
      <c r="I3017" s="834" t="s">
        <v>13192</v>
      </c>
      <c r="J3017" s="834" t="s">
        <v>13193</v>
      </c>
    </row>
    <row r="3018" spans="1:10" ht="48" customHeight="1" x14ac:dyDescent="0.2">
      <c r="A3018" s="837" t="s">
        <v>13194</v>
      </c>
      <c r="B3018" s="838" t="s">
        <v>13290</v>
      </c>
      <c r="C3018" s="837" t="s">
        <v>7</v>
      </c>
      <c r="D3018" s="837" t="s">
        <v>922</v>
      </c>
      <c r="E3018" s="839" t="s">
        <v>13272</v>
      </c>
      <c r="F3018" s="839"/>
      <c r="G3018" s="840" t="s">
        <v>50</v>
      </c>
      <c r="H3018" s="841">
        <v>1</v>
      </c>
      <c r="I3018" s="842">
        <v>108</v>
      </c>
      <c r="J3018" s="842">
        <v>108</v>
      </c>
    </row>
    <row r="3019" spans="1:10" ht="48" customHeight="1" x14ac:dyDescent="0.2">
      <c r="A3019" s="843" t="s">
        <v>13197</v>
      </c>
      <c r="B3019" s="844" t="s">
        <v>14161</v>
      </c>
      <c r="C3019" s="843" t="s">
        <v>7</v>
      </c>
      <c r="D3019" s="843" t="s">
        <v>891</v>
      </c>
      <c r="E3019" s="845" t="s">
        <v>13272</v>
      </c>
      <c r="F3019" s="845"/>
      <c r="G3019" s="846" t="s">
        <v>23</v>
      </c>
      <c r="H3019" s="847">
        <v>1</v>
      </c>
      <c r="I3019" s="848">
        <v>13.65</v>
      </c>
      <c r="J3019" s="848">
        <v>13.65</v>
      </c>
    </row>
    <row r="3020" spans="1:10" ht="48" customHeight="1" x14ac:dyDescent="0.2">
      <c r="A3020" s="843" t="s">
        <v>13197</v>
      </c>
      <c r="B3020" s="844" t="s">
        <v>14164</v>
      </c>
      <c r="C3020" s="843" t="s">
        <v>7</v>
      </c>
      <c r="D3020" s="843" t="s">
        <v>893</v>
      </c>
      <c r="E3020" s="845" t="s">
        <v>13272</v>
      </c>
      <c r="F3020" s="845"/>
      <c r="G3020" s="846" t="s">
        <v>23</v>
      </c>
      <c r="H3020" s="847">
        <v>1</v>
      </c>
      <c r="I3020" s="848">
        <v>25.59</v>
      </c>
      <c r="J3020" s="848">
        <v>25.59</v>
      </c>
    </row>
    <row r="3021" spans="1:10" ht="48" customHeight="1" x14ac:dyDescent="0.2">
      <c r="A3021" s="843" t="s">
        <v>13197</v>
      </c>
      <c r="B3021" s="844" t="s">
        <v>14162</v>
      </c>
      <c r="C3021" s="843" t="s">
        <v>7</v>
      </c>
      <c r="D3021" s="843" t="s">
        <v>892</v>
      </c>
      <c r="E3021" s="845" t="s">
        <v>13272</v>
      </c>
      <c r="F3021" s="845"/>
      <c r="G3021" s="846" t="s">
        <v>23</v>
      </c>
      <c r="H3021" s="847">
        <v>1</v>
      </c>
      <c r="I3021" s="848">
        <v>2.5299999999999998</v>
      </c>
      <c r="J3021" s="848">
        <v>2.5299999999999998</v>
      </c>
    </row>
    <row r="3022" spans="1:10" ht="48" customHeight="1" x14ac:dyDescent="0.2">
      <c r="A3022" s="843" t="s">
        <v>13197</v>
      </c>
      <c r="B3022" s="844" t="s">
        <v>14165</v>
      </c>
      <c r="C3022" s="843" t="s">
        <v>7</v>
      </c>
      <c r="D3022" s="843" t="s">
        <v>894</v>
      </c>
      <c r="E3022" s="845" t="s">
        <v>13272</v>
      </c>
      <c r="F3022" s="845"/>
      <c r="G3022" s="846" t="s">
        <v>23</v>
      </c>
      <c r="H3022" s="847">
        <v>1</v>
      </c>
      <c r="I3022" s="848">
        <v>52.71</v>
      </c>
      <c r="J3022" s="848">
        <v>52.71</v>
      </c>
    </row>
    <row r="3023" spans="1:10" ht="48" customHeight="1" x14ac:dyDescent="0.2">
      <c r="A3023" s="843" t="s">
        <v>13197</v>
      </c>
      <c r="B3023" s="844" t="s">
        <v>14163</v>
      </c>
      <c r="C3023" s="843" t="s">
        <v>7</v>
      </c>
      <c r="D3023" s="843" t="s">
        <v>2145</v>
      </c>
      <c r="E3023" s="845" t="s">
        <v>13272</v>
      </c>
      <c r="F3023" s="845"/>
      <c r="G3023" s="846" t="s">
        <v>23</v>
      </c>
      <c r="H3023" s="847">
        <v>1</v>
      </c>
      <c r="I3023" s="848">
        <v>0.99</v>
      </c>
      <c r="J3023" s="848">
        <v>0.99</v>
      </c>
    </row>
    <row r="3024" spans="1:10" ht="24" customHeight="1" x14ac:dyDescent="0.2">
      <c r="A3024" s="843" t="s">
        <v>13197</v>
      </c>
      <c r="B3024" s="844" t="s">
        <v>14155</v>
      </c>
      <c r="C3024" s="843" t="s">
        <v>7</v>
      </c>
      <c r="D3024" s="843" t="s">
        <v>196</v>
      </c>
      <c r="E3024" s="845" t="s">
        <v>13196</v>
      </c>
      <c r="F3024" s="845"/>
      <c r="G3024" s="846" t="s">
        <v>23</v>
      </c>
      <c r="H3024" s="847">
        <v>1</v>
      </c>
      <c r="I3024" s="848">
        <v>12.53</v>
      </c>
      <c r="J3024" s="848">
        <v>12.53</v>
      </c>
    </row>
    <row r="3025" spans="1:10" ht="25.5" x14ac:dyDescent="0.2">
      <c r="A3025" s="855"/>
      <c r="B3025" s="855"/>
      <c r="C3025" s="855"/>
      <c r="D3025" s="855"/>
      <c r="E3025" s="855" t="s">
        <v>13209</v>
      </c>
      <c r="F3025" s="856">
        <v>5.22</v>
      </c>
      <c r="G3025" s="855" t="s">
        <v>13210</v>
      </c>
      <c r="H3025" s="856">
        <v>4.3899999999999997</v>
      </c>
      <c r="I3025" s="855" t="s">
        <v>13211</v>
      </c>
      <c r="J3025" s="856">
        <v>9.61</v>
      </c>
    </row>
    <row r="3026" spans="1:10" ht="13.5" thickBot="1" x14ac:dyDescent="0.25">
      <c r="A3026" s="855"/>
      <c r="B3026" s="855"/>
      <c r="C3026" s="855"/>
      <c r="D3026" s="855"/>
      <c r="E3026" s="855" t="s">
        <v>13212</v>
      </c>
      <c r="F3026" s="856">
        <v>30.499199999999998</v>
      </c>
      <c r="G3026" s="855"/>
      <c r="H3026" s="857" t="s">
        <v>13213</v>
      </c>
      <c r="I3026" s="857"/>
      <c r="J3026" s="856">
        <v>138.5</v>
      </c>
    </row>
    <row r="3027" spans="1:10" ht="0.95" customHeight="1" thickTop="1" x14ac:dyDescent="0.2">
      <c r="A3027" s="858"/>
      <c r="B3027" s="858"/>
      <c r="C3027" s="858"/>
      <c r="D3027" s="858"/>
      <c r="E3027" s="858"/>
      <c r="F3027" s="858"/>
      <c r="G3027" s="858"/>
      <c r="H3027" s="858"/>
      <c r="I3027" s="858"/>
      <c r="J3027" s="858"/>
    </row>
    <row r="3028" spans="1:10" ht="18" customHeight="1" x14ac:dyDescent="0.2">
      <c r="A3028" s="833"/>
      <c r="B3028" s="834" t="s">
        <v>13186</v>
      </c>
      <c r="C3028" s="833" t="s">
        <v>13187</v>
      </c>
      <c r="D3028" s="833" t="s">
        <v>13188</v>
      </c>
      <c r="E3028" s="835" t="s">
        <v>13189</v>
      </c>
      <c r="F3028" s="835"/>
      <c r="G3028" s="836" t="s">
        <v>13190</v>
      </c>
      <c r="H3028" s="834" t="s">
        <v>13191</v>
      </c>
      <c r="I3028" s="834" t="s">
        <v>13192</v>
      </c>
      <c r="J3028" s="834" t="s">
        <v>13193</v>
      </c>
    </row>
    <row r="3029" spans="1:10" ht="48" customHeight="1" x14ac:dyDescent="0.2">
      <c r="A3029" s="837" t="s">
        <v>13194</v>
      </c>
      <c r="B3029" s="838" t="s">
        <v>14161</v>
      </c>
      <c r="C3029" s="837" t="s">
        <v>7</v>
      </c>
      <c r="D3029" s="837" t="s">
        <v>891</v>
      </c>
      <c r="E3029" s="839" t="s">
        <v>13272</v>
      </c>
      <c r="F3029" s="839"/>
      <c r="G3029" s="840" t="s">
        <v>23</v>
      </c>
      <c r="H3029" s="841">
        <v>1</v>
      </c>
      <c r="I3029" s="842">
        <v>13.65</v>
      </c>
      <c r="J3029" s="842">
        <v>13.65</v>
      </c>
    </row>
    <row r="3030" spans="1:10" ht="24" customHeight="1" x14ac:dyDescent="0.2">
      <c r="A3030" s="849" t="s">
        <v>13199</v>
      </c>
      <c r="B3030" s="850" t="s">
        <v>14166</v>
      </c>
      <c r="C3030" s="849" t="s">
        <v>7</v>
      </c>
      <c r="D3030" s="849" t="s">
        <v>5680</v>
      </c>
      <c r="E3030" s="851" t="s">
        <v>13220</v>
      </c>
      <c r="F3030" s="851"/>
      <c r="G3030" s="852" t="s">
        <v>38</v>
      </c>
      <c r="H3030" s="853">
        <v>4.0000000000000003E-5</v>
      </c>
      <c r="I3030" s="854">
        <v>40209.79</v>
      </c>
      <c r="J3030" s="854">
        <v>1.6083916</v>
      </c>
    </row>
    <row r="3031" spans="1:10" ht="48" customHeight="1" x14ac:dyDescent="0.2">
      <c r="A3031" s="849" t="s">
        <v>13199</v>
      </c>
      <c r="B3031" s="850" t="s">
        <v>14167</v>
      </c>
      <c r="C3031" s="849" t="s">
        <v>7</v>
      </c>
      <c r="D3031" s="849" t="s">
        <v>5749</v>
      </c>
      <c r="E3031" s="851" t="s">
        <v>13201</v>
      </c>
      <c r="F3031" s="851"/>
      <c r="G3031" s="852" t="s">
        <v>38</v>
      </c>
      <c r="H3031" s="853">
        <v>4.0000000000000003E-5</v>
      </c>
      <c r="I3031" s="854">
        <v>301015.81</v>
      </c>
      <c r="J3031" s="854">
        <v>12.0406324</v>
      </c>
    </row>
    <row r="3032" spans="1:10" ht="25.5" x14ac:dyDescent="0.2">
      <c r="A3032" s="855"/>
      <c r="B3032" s="855"/>
      <c r="C3032" s="855"/>
      <c r="D3032" s="855"/>
      <c r="E3032" s="855" t="s">
        <v>13209</v>
      </c>
      <c r="F3032" s="856">
        <v>0</v>
      </c>
      <c r="G3032" s="855" t="s">
        <v>13210</v>
      </c>
      <c r="H3032" s="856">
        <v>0</v>
      </c>
      <c r="I3032" s="855" t="s">
        <v>13211</v>
      </c>
      <c r="J3032" s="856">
        <v>0</v>
      </c>
    </row>
    <row r="3033" spans="1:10" ht="13.5" thickBot="1" x14ac:dyDescent="0.25">
      <c r="A3033" s="855"/>
      <c r="B3033" s="855"/>
      <c r="C3033" s="855"/>
      <c r="D3033" s="855"/>
      <c r="E3033" s="855" t="s">
        <v>13212</v>
      </c>
      <c r="F3033" s="856">
        <v>3.8547600000000002</v>
      </c>
      <c r="G3033" s="855"/>
      <c r="H3033" s="857" t="s">
        <v>13213</v>
      </c>
      <c r="I3033" s="857"/>
      <c r="J3033" s="856">
        <v>17.5</v>
      </c>
    </row>
    <row r="3034" spans="1:10" ht="0.95" customHeight="1" thickTop="1" x14ac:dyDescent="0.2">
      <c r="A3034" s="858"/>
      <c r="B3034" s="858"/>
      <c r="C3034" s="858"/>
      <c r="D3034" s="858"/>
      <c r="E3034" s="858"/>
      <c r="F3034" s="858"/>
      <c r="G3034" s="858"/>
      <c r="H3034" s="858"/>
      <c r="I3034" s="858"/>
      <c r="J3034" s="858"/>
    </row>
    <row r="3035" spans="1:10" ht="18" customHeight="1" x14ac:dyDescent="0.2">
      <c r="A3035" s="833"/>
      <c r="B3035" s="834" t="s">
        <v>13186</v>
      </c>
      <c r="C3035" s="833" t="s">
        <v>13187</v>
      </c>
      <c r="D3035" s="833" t="s">
        <v>13188</v>
      </c>
      <c r="E3035" s="835" t="s">
        <v>13189</v>
      </c>
      <c r="F3035" s="835"/>
      <c r="G3035" s="836" t="s">
        <v>13190</v>
      </c>
      <c r="H3035" s="834" t="s">
        <v>13191</v>
      </c>
      <c r="I3035" s="834" t="s">
        <v>13192</v>
      </c>
      <c r="J3035" s="834" t="s">
        <v>13193</v>
      </c>
    </row>
    <row r="3036" spans="1:10" ht="48" customHeight="1" x14ac:dyDescent="0.2">
      <c r="A3036" s="837" t="s">
        <v>13194</v>
      </c>
      <c r="B3036" s="838" t="s">
        <v>14163</v>
      </c>
      <c r="C3036" s="837" t="s">
        <v>7</v>
      </c>
      <c r="D3036" s="837" t="s">
        <v>2145</v>
      </c>
      <c r="E3036" s="839" t="s">
        <v>13272</v>
      </c>
      <c r="F3036" s="839"/>
      <c r="G3036" s="840" t="s">
        <v>23</v>
      </c>
      <c r="H3036" s="841">
        <v>1</v>
      </c>
      <c r="I3036" s="842">
        <v>0.99</v>
      </c>
      <c r="J3036" s="842">
        <v>0.99</v>
      </c>
    </row>
    <row r="3037" spans="1:10" ht="24" customHeight="1" x14ac:dyDescent="0.2">
      <c r="A3037" s="849" t="s">
        <v>13199</v>
      </c>
      <c r="B3037" s="850" t="s">
        <v>14166</v>
      </c>
      <c r="C3037" s="849" t="s">
        <v>7</v>
      </c>
      <c r="D3037" s="849" t="s">
        <v>5680</v>
      </c>
      <c r="E3037" s="851" t="s">
        <v>13220</v>
      </c>
      <c r="F3037" s="851"/>
      <c r="G3037" s="852" t="s">
        <v>38</v>
      </c>
      <c r="H3037" s="853">
        <v>2.9000000000000002E-6</v>
      </c>
      <c r="I3037" s="854">
        <v>40209.79</v>
      </c>
      <c r="J3037" s="854">
        <v>0.1166084</v>
      </c>
    </row>
    <row r="3038" spans="1:10" ht="48" customHeight="1" x14ac:dyDescent="0.2">
      <c r="A3038" s="849" t="s">
        <v>13199</v>
      </c>
      <c r="B3038" s="850" t="s">
        <v>14167</v>
      </c>
      <c r="C3038" s="849" t="s">
        <v>7</v>
      </c>
      <c r="D3038" s="849" t="s">
        <v>5749</v>
      </c>
      <c r="E3038" s="851" t="s">
        <v>13201</v>
      </c>
      <c r="F3038" s="851"/>
      <c r="G3038" s="852" t="s">
        <v>38</v>
      </c>
      <c r="H3038" s="853">
        <v>2.9000000000000002E-6</v>
      </c>
      <c r="I3038" s="854">
        <v>301015.81</v>
      </c>
      <c r="J3038" s="854">
        <v>0.87294579999999999</v>
      </c>
    </row>
    <row r="3039" spans="1:10" ht="25.5" x14ac:dyDescent="0.2">
      <c r="A3039" s="855"/>
      <c r="B3039" s="855"/>
      <c r="C3039" s="855"/>
      <c r="D3039" s="855"/>
      <c r="E3039" s="855" t="s">
        <v>13209</v>
      </c>
      <c r="F3039" s="856">
        <v>0</v>
      </c>
      <c r="G3039" s="855" t="s">
        <v>13210</v>
      </c>
      <c r="H3039" s="856">
        <v>0</v>
      </c>
      <c r="I3039" s="855" t="s">
        <v>13211</v>
      </c>
      <c r="J3039" s="856">
        <v>0</v>
      </c>
    </row>
    <row r="3040" spans="1:10" ht="13.5" thickBot="1" x14ac:dyDescent="0.25">
      <c r="A3040" s="855"/>
      <c r="B3040" s="855"/>
      <c r="C3040" s="855"/>
      <c r="D3040" s="855"/>
      <c r="E3040" s="855" t="s">
        <v>13212</v>
      </c>
      <c r="F3040" s="856">
        <v>0.27957599999999999</v>
      </c>
      <c r="G3040" s="855"/>
      <c r="H3040" s="857" t="s">
        <v>13213</v>
      </c>
      <c r="I3040" s="857"/>
      <c r="J3040" s="856">
        <v>1.27</v>
      </c>
    </row>
    <row r="3041" spans="1:10" ht="0.95" customHeight="1" thickTop="1" x14ac:dyDescent="0.2">
      <c r="A3041" s="858"/>
      <c r="B3041" s="858"/>
      <c r="C3041" s="858"/>
      <c r="D3041" s="858"/>
      <c r="E3041" s="858"/>
      <c r="F3041" s="858"/>
      <c r="G3041" s="858"/>
      <c r="H3041" s="858"/>
      <c r="I3041" s="858"/>
      <c r="J3041" s="858"/>
    </row>
    <row r="3042" spans="1:10" ht="18" customHeight="1" x14ac:dyDescent="0.2">
      <c r="A3042" s="833"/>
      <c r="B3042" s="834" t="s">
        <v>13186</v>
      </c>
      <c r="C3042" s="833" t="s">
        <v>13187</v>
      </c>
      <c r="D3042" s="833" t="s">
        <v>13188</v>
      </c>
      <c r="E3042" s="835" t="s">
        <v>13189</v>
      </c>
      <c r="F3042" s="835"/>
      <c r="G3042" s="836" t="s">
        <v>13190</v>
      </c>
      <c r="H3042" s="834" t="s">
        <v>13191</v>
      </c>
      <c r="I3042" s="834" t="s">
        <v>13192</v>
      </c>
      <c r="J3042" s="834" t="s">
        <v>13193</v>
      </c>
    </row>
    <row r="3043" spans="1:10" ht="48" customHeight="1" x14ac:dyDescent="0.2">
      <c r="A3043" s="837" t="s">
        <v>13194</v>
      </c>
      <c r="B3043" s="838" t="s">
        <v>14162</v>
      </c>
      <c r="C3043" s="837" t="s">
        <v>7</v>
      </c>
      <c r="D3043" s="837" t="s">
        <v>892</v>
      </c>
      <c r="E3043" s="839" t="s">
        <v>13272</v>
      </c>
      <c r="F3043" s="839"/>
      <c r="G3043" s="840" t="s">
        <v>23</v>
      </c>
      <c r="H3043" s="841">
        <v>1</v>
      </c>
      <c r="I3043" s="842">
        <v>2.5299999999999998</v>
      </c>
      <c r="J3043" s="842">
        <v>2.5299999999999998</v>
      </c>
    </row>
    <row r="3044" spans="1:10" ht="24" customHeight="1" x14ac:dyDescent="0.2">
      <c r="A3044" s="849" t="s">
        <v>13199</v>
      </c>
      <c r="B3044" s="850" t="s">
        <v>14166</v>
      </c>
      <c r="C3044" s="849" t="s">
        <v>7</v>
      </c>
      <c r="D3044" s="849" t="s">
        <v>5680</v>
      </c>
      <c r="E3044" s="851" t="s">
        <v>13220</v>
      </c>
      <c r="F3044" s="851"/>
      <c r="G3044" s="852" t="s">
        <v>38</v>
      </c>
      <c r="H3044" s="853">
        <v>7.4000000000000003E-6</v>
      </c>
      <c r="I3044" s="854">
        <v>40209.79</v>
      </c>
      <c r="J3044" s="854">
        <v>0.29755239999999999</v>
      </c>
    </row>
    <row r="3045" spans="1:10" ht="48" customHeight="1" x14ac:dyDescent="0.2">
      <c r="A3045" s="849" t="s">
        <v>13199</v>
      </c>
      <c r="B3045" s="850" t="s">
        <v>14167</v>
      </c>
      <c r="C3045" s="849" t="s">
        <v>7</v>
      </c>
      <c r="D3045" s="849" t="s">
        <v>5749</v>
      </c>
      <c r="E3045" s="851" t="s">
        <v>13201</v>
      </c>
      <c r="F3045" s="851"/>
      <c r="G3045" s="852" t="s">
        <v>38</v>
      </c>
      <c r="H3045" s="853">
        <v>7.4000000000000003E-6</v>
      </c>
      <c r="I3045" s="854">
        <v>301015.81</v>
      </c>
      <c r="J3045" s="854">
        <v>2.2275170000000002</v>
      </c>
    </row>
    <row r="3046" spans="1:10" ht="25.5" x14ac:dyDescent="0.2">
      <c r="A3046" s="855"/>
      <c r="B3046" s="855"/>
      <c r="C3046" s="855"/>
      <c r="D3046" s="855"/>
      <c r="E3046" s="855" t="s">
        <v>13209</v>
      </c>
      <c r="F3046" s="856">
        <v>0</v>
      </c>
      <c r="G3046" s="855" t="s">
        <v>13210</v>
      </c>
      <c r="H3046" s="856">
        <v>0</v>
      </c>
      <c r="I3046" s="855" t="s">
        <v>13211</v>
      </c>
      <c r="J3046" s="856">
        <v>0</v>
      </c>
    </row>
    <row r="3047" spans="1:10" ht="13.5" thickBot="1" x14ac:dyDescent="0.25">
      <c r="A3047" s="855"/>
      <c r="B3047" s="855"/>
      <c r="C3047" s="855"/>
      <c r="D3047" s="855"/>
      <c r="E3047" s="855" t="s">
        <v>13212</v>
      </c>
      <c r="F3047" s="856">
        <v>0.714472</v>
      </c>
      <c r="G3047" s="855"/>
      <c r="H3047" s="857" t="s">
        <v>13213</v>
      </c>
      <c r="I3047" s="857"/>
      <c r="J3047" s="856">
        <v>3.24</v>
      </c>
    </row>
    <row r="3048" spans="1:10" ht="0.95" customHeight="1" thickTop="1" x14ac:dyDescent="0.2">
      <c r="A3048" s="858"/>
      <c r="B3048" s="858"/>
      <c r="C3048" s="858"/>
      <c r="D3048" s="858"/>
      <c r="E3048" s="858"/>
      <c r="F3048" s="858"/>
      <c r="G3048" s="858"/>
      <c r="H3048" s="858"/>
      <c r="I3048" s="858"/>
      <c r="J3048" s="858"/>
    </row>
    <row r="3049" spans="1:10" ht="18" customHeight="1" x14ac:dyDescent="0.2">
      <c r="A3049" s="833"/>
      <c r="B3049" s="834" t="s">
        <v>13186</v>
      </c>
      <c r="C3049" s="833" t="s">
        <v>13187</v>
      </c>
      <c r="D3049" s="833" t="s">
        <v>13188</v>
      </c>
      <c r="E3049" s="835" t="s">
        <v>13189</v>
      </c>
      <c r="F3049" s="835"/>
      <c r="G3049" s="836" t="s">
        <v>13190</v>
      </c>
      <c r="H3049" s="834" t="s">
        <v>13191</v>
      </c>
      <c r="I3049" s="834" t="s">
        <v>13192</v>
      </c>
      <c r="J3049" s="834" t="s">
        <v>13193</v>
      </c>
    </row>
    <row r="3050" spans="1:10" ht="48" customHeight="1" x14ac:dyDescent="0.2">
      <c r="A3050" s="837" t="s">
        <v>13194</v>
      </c>
      <c r="B3050" s="838" t="s">
        <v>14164</v>
      </c>
      <c r="C3050" s="837" t="s">
        <v>7</v>
      </c>
      <c r="D3050" s="837" t="s">
        <v>893</v>
      </c>
      <c r="E3050" s="839" t="s">
        <v>13272</v>
      </c>
      <c r="F3050" s="839"/>
      <c r="G3050" s="840" t="s">
        <v>23</v>
      </c>
      <c r="H3050" s="841">
        <v>1</v>
      </c>
      <c r="I3050" s="842">
        <v>25.59</v>
      </c>
      <c r="J3050" s="842">
        <v>25.59</v>
      </c>
    </row>
    <row r="3051" spans="1:10" ht="24" customHeight="1" x14ac:dyDescent="0.2">
      <c r="A3051" s="849" t="s">
        <v>13199</v>
      </c>
      <c r="B3051" s="850" t="s">
        <v>14166</v>
      </c>
      <c r="C3051" s="849" t="s">
        <v>7</v>
      </c>
      <c r="D3051" s="849" t="s">
        <v>5680</v>
      </c>
      <c r="E3051" s="851" t="s">
        <v>13220</v>
      </c>
      <c r="F3051" s="851"/>
      <c r="G3051" s="852" t="s">
        <v>38</v>
      </c>
      <c r="H3051" s="853">
        <v>7.4999999999999993E-5</v>
      </c>
      <c r="I3051" s="854">
        <v>40209.79</v>
      </c>
      <c r="J3051" s="854">
        <v>3.0157343000000001</v>
      </c>
    </row>
    <row r="3052" spans="1:10" ht="48" customHeight="1" x14ac:dyDescent="0.2">
      <c r="A3052" s="849" t="s">
        <v>13199</v>
      </c>
      <c r="B3052" s="850" t="s">
        <v>14167</v>
      </c>
      <c r="C3052" s="849" t="s">
        <v>7</v>
      </c>
      <c r="D3052" s="849" t="s">
        <v>5749</v>
      </c>
      <c r="E3052" s="851" t="s">
        <v>13201</v>
      </c>
      <c r="F3052" s="851"/>
      <c r="G3052" s="852" t="s">
        <v>38</v>
      </c>
      <c r="H3052" s="853">
        <v>7.4999999999999993E-5</v>
      </c>
      <c r="I3052" s="854">
        <v>301015.81</v>
      </c>
      <c r="J3052" s="854">
        <v>22.576185800000001</v>
      </c>
    </row>
    <row r="3053" spans="1:10" ht="25.5" x14ac:dyDescent="0.2">
      <c r="A3053" s="855"/>
      <c r="B3053" s="855"/>
      <c r="C3053" s="855"/>
      <c r="D3053" s="855"/>
      <c r="E3053" s="855" t="s">
        <v>13209</v>
      </c>
      <c r="F3053" s="856">
        <v>0</v>
      </c>
      <c r="G3053" s="855" t="s">
        <v>13210</v>
      </c>
      <c r="H3053" s="856">
        <v>0</v>
      </c>
      <c r="I3053" s="855" t="s">
        <v>13211</v>
      </c>
      <c r="J3053" s="856">
        <v>0</v>
      </c>
    </row>
    <row r="3054" spans="1:10" ht="13.5" thickBot="1" x14ac:dyDescent="0.25">
      <c r="A3054" s="855"/>
      <c r="B3054" s="855"/>
      <c r="C3054" s="855"/>
      <c r="D3054" s="855"/>
      <c r="E3054" s="855" t="s">
        <v>13212</v>
      </c>
      <c r="F3054" s="856">
        <v>7.2266159999999999</v>
      </c>
      <c r="G3054" s="855"/>
      <c r="H3054" s="857" t="s">
        <v>13213</v>
      </c>
      <c r="I3054" s="857"/>
      <c r="J3054" s="856">
        <v>32.82</v>
      </c>
    </row>
    <row r="3055" spans="1:10" ht="0.95" customHeight="1" thickTop="1" x14ac:dyDescent="0.2">
      <c r="A3055" s="858"/>
      <c r="B3055" s="858"/>
      <c r="C3055" s="858"/>
      <c r="D3055" s="858"/>
      <c r="E3055" s="858"/>
      <c r="F3055" s="858"/>
      <c r="G3055" s="858"/>
      <c r="H3055" s="858"/>
      <c r="I3055" s="858"/>
      <c r="J3055" s="858"/>
    </row>
    <row r="3056" spans="1:10" ht="18" customHeight="1" x14ac:dyDescent="0.2">
      <c r="A3056" s="833"/>
      <c r="B3056" s="834" t="s">
        <v>13186</v>
      </c>
      <c r="C3056" s="833" t="s">
        <v>13187</v>
      </c>
      <c r="D3056" s="833" t="s">
        <v>13188</v>
      </c>
      <c r="E3056" s="835" t="s">
        <v>13189</v>
      </c>
      <c r="F3056" s="835"/>
      <c r="G3056" s="836" t="s">
        <v>13190</v>
      </c>
      <c r="H3056" s="834" t="s">
        <v>13191</v>
      </c>
      <c r="I3056" s="834" t="s">
        <v>13192</v>
      </c>
      <c r="J3056" s="834" t="s">
        <v>13193</v>
      </c>
    </row>
    <row r="3057" spans="1:10" ht="48" customHeight="1" x14ac:dyDescent="0.2">
      <c r="A3057" s="837" t="s">
        <v>13194</v>
      </c>
      <c r="B3057" s="838" t="s">
        <v>14165</v>
      </c>
      <c r="C3057" s="837" t="s">
        <v>7</v>
      </c>
      <c r="D3057" s="837" t="s">
        <v>894</v>
      </c>
      <c r="E3057" s="839" t="s">
        <v>13272</v>
      </c>
      <c r="F3057" s="839"/>
      <c r="G3057" s="840" t="s">
        <v>23</v>
      </c>
      <c r="H3057" s="841">
        <v>1</v>
      </c>
      <c r="I3057" s="842">
        <v>52.71</v>
      </c>
      <c r="J3057" s="842">
        <v>52.71</v>
      </c>
    </row>
    <row r="3058" spans="1:10" ht="24" customHeight="1" x14ac:dyDescent="0.2">
      <c r="A3058" s="849" t="s">
        <v>13199</v>
      </c>
      <c r="B3058" s="850" t="s">
        <v>14160</v>
      </c>
      <c r="C3058" s="849" t="s">
        <v>7</v>
      </c>
      <c r="D3058" s="849" t="s">
        <v>7890</v>
      </c>
      <c r="E3058" s="851" t="s">
        <v>13220</v>
      </c>
      <c r="F3058" s="851"/>
      <c r="G3058" s="852" t="s">
        <v>64</v>
      </c>
      <c r="H3058" s="853">
        <v>13.62</v>
      </c>
      <c r="I3058" s="854">
        <v>3.87</v>
      </c>
      <c r="J3058" s="854">
        <v>52.709400000000002</v>
      </c>
    </row>
    <row r="3059" spans="1:10" ht="25.5" x14ac:dyDescent="0.2">
      <c r="A3059" s="855"/>
      <c r="B3059" s="855"/>
      <c r="C3059" s="855"/>
      <c r="D3059" s="855"/>
      <c r="E3059" s="855" t="s">
        <v>13209</v>
      </c>
      <c r="F3059" s="856">
        <v>0</v>
      </c>
      <c r="G3059" s="855" t="s">
        <v>13210</v>
      </c>
      <c r="H3059" s="856">
        <v>0</v>
      </c>
      <c r="I3059" s="855" t="s">
        <v>13211</v>
      </c>
      <c r="J3059" s="856">
        <v>0</v>
      </c>
    </row>
    <row r="3060" spans="1:10" ht="13.5" thickBot="1" x14ac:dyDescent="0.25">
      <c r="A3060" s="855"/>
      <c r="B3060" s="855"/>
      <c r="C3060" s="855"/>
      <c r="D3060" s="855"/>
      <c r="E3060" s="855" t="s">
        <v>13212</v>
      </c>
      <c r="F3060" s="856">
        <v>14.885304</v>
      </c>
      <c r="G3060" s="855"/>
      <c r="H3060" s="857" t="s">
        <v>13213</v>
      </c>
      <c r="I3060" s="857"/>
      <c r="J3060" s="856">
        <v>67.599999999999994</v>
      </c>
    </row>
    <row r="3061" spans="1:10" ht="0.95" customHeight="1" thickTop="1" x14ac:dyDescent="0.2">
      <c r="A3061" s="858"/>
      <c r="B3061" s="858"/>
      <c r="C3061" s="858"/>
      <c r="D3061" s="858"/>
      <c r="E3061" s="858"/>
      <c r="F3061" s="858"/>
      <c r="G3061" s="858"/>
      <c r="H3061" s="858"/>
      <c r="I3061" s="858"/>
      <c r="J3061" s="858"/>
    </row>
    <row r="3062" spans="1:10" ht="18" customHeight="1" x14ac:dyDescent="0.2">
      <c r="A3062" s="833"/>
      <c r="B3062" s="834" t="s">
        <v>13186</v>
      </c>
      <c r="C3062" s="833" t="s">
        <v>13187</v>
      </c>
      <c r="D3062" s="833" t="s">
        <v>13188</v>
      </c>
      <c r="E3062" s="835" t="s">
        <v>13189</v>
      </c>
      <c r="F3062" s="835"/>
      <c r="G3062" s="836" t="s">
        <v>13190</v>
      </c>
      <c r="H3062" s="834" t="s">
        <v>13191</v>
      </c>
      <c r="I3062" s="834" t="s">
        <v>13192</v>
      </c>
      <c r="J3062" s="834" t="s">
        <v>13193</v>
      </c>
    </row>
    <row r="3063" spans="1:10" ht="60" customHeight="1" x14ac:dyDescent="0.2">
      <c r="A3063" s="837" t="s">
        <v>13194</v>
      </c>
      <c r="B3063" s="838" t="s">
        <v>13720</v>
      </c>
      <c r="C3063" s="837" t="s">
        <v>7</v>
      </c>
      <c r="D3063" s="837" t="s">
        <v>856</v>
      </c>
      <c r="E3063" s="839" t="s">
        <v>13272</v>
      </c>
      <c r="F3063" s="839"/>
      <c r="G3063" s="840" t="s">
        <v>67</v>
      </c>
      <c r="H3063" s="841">
        <v>1</v>
      </c>
      <c r="I3063" s="842">
        <v>31.31</v>
      </c>
      <c r="J3063" s="842">
        <v>31.31</v>
      </c>
    </row>
    <row r="3064" spans="1:10" ht="60" customHeight="1" x14ac:dyDescent="0.2">
      <c r="A3064" s="843" t="s">
        <v>13197</v>
      </c>
      <c r="B3064" s="844" t="s">
        <v>14168</v>
      </c>
      <c r="C3064" s="843" t="s">
        <v>7</v>
      </c>
      <c r="D3064" s="843" t="s">
        <v>2142</v>
      </c>
      <c r="E3064" s="845" t="s">
        <v>13272</v>
      </c>
      <c r="F3064" s="845"/>
      <c r="G3064" s="846" t="s">
        <v>23</v>
      </c>
      <c r="H3064" s="847">
        <v>1</v>
      </c>
      <c r="I3064" s="848">
        <v>14.09</v>
      </c>
      <c r="J3064" s="848">
        <v>14.09</v>
      </c>
    </row>
    <row r="3065" spans="1:10" ht="60" customHeight="1" x14ac:dyDescent="0.2">
      <c r="A3065" s="843" t="s">
        <v>13197</v>
      </c>
      <c r="B3065" s="844" t="s">
        <v>14169</v>
      </c>
      <c r="C3065" s="843" t="s">
        <v>7</v>
      </c>
      <c r="D3065" s="843" t="s">
        <v>2143</v>
      </c>
      <c r="E3065" s="845" t="s">
        <v>13272</v>
      </c>
      <c r="F3065" s="845"/>
      <c r="G3065" s="846" t="s">
        <v>23</v>
      </c>
      <c r="H3065" s="847">
        <v>1</v>
      </c>
      <c r="I3065" s="848">
        <v>2.96</v>
      </c>
      <c r="J3065" s="848">
        <v>2.96</v>
      </c>
    </row>
    <row r="3066" spans="1:10" ht="60" customHeight="1" x14ac:dyDescent="0.2">
      <c r="A3066" s="843" t="s">
        <v>13197</v>
      </c>
      <c r="B3066" s="844" t="s">
        <v>14170</v>
      </c>
      <c r="C3066" s="843" t="s">
        <v>7</v>
      </c>
      <c r="D3066" s="843" t="s">
        <v>2144</v>
      </c>
      <c r="E3066" s="845" t="s">
        <v>13272</v>
      </c>
      <c r="F3066" s="845"/>
      <c r="G3066" s="846" t="s">
        <v>23</v>
      </c>
      <c r="H3066" s="847">
        <v>1</v>
      </c>
      <c r="I3066" s="848">
        <v>1.1499999999999999</v>
      </c>
      <c r="J3066" s="848">
        <v>1.1499999999999999</v>
      </c>
    </row>
    <row r="3067" spans="1:10" ht="24" customHeight="1" x14ac:dyDescent="0.2">
      <c r="A3067" s="843" t="s">
        <v>13197</v>
      </c>
      <c r="B3067" s="844" t="s">
        <v>14171</v>
      </c>
      <c r="C3067" s="843" t="s">
        <v>7</v>
      </c>
      <c r="D3067" s="843" t="s">
        <v>197</v>
      </c>
      <c r="E3067" s="845" t="s">
        <v>13196</v>
      </c>
      <c r="F3067" s="845"/>
      <c r="G3067" s="846" t="s">
        <v>23</v>
      </c>
      <c r="H3067" s="847">
        <v>1</v>
      </c>
      <c r="I3067" s="848">
        <v>13.11</v>
      </c>
      <c r="J3067" s="848">
        <v>13.11</v>
      </c>
    </row>
    <row r="3068" spans="1:10" ht="25.5" x14ac:dyDescent="0.2">
      <c r="A3068" s="855"/>
      <c r="B3068" s="855"/>
      <c r="C3068" s="855"/>
      <c r="D3068" s="855"/>
      <c r="E3068" s="855" t="s">
        <v>13209</v>
      </c>
      <c r="F3068" s="856">
        <v>5.54</v>
      </c>
      <c r="G3068" s="855" t="s">
        <v>13210</v>
      </c>
      <c r="H3068" s="856">
        <v>4.6500000000000004</v>
      </c>
      <c r="I3068" s="855" t="s">
        <v>13211</v>
      </c>
      <c r="J3068" s="856">
        <v>10.19</v>
      </c>
    </row>
    <row r="3069" spans="1:10" ht="13.5" thickBot="1" x14ac:dyDescent="0.25">
      <c r="A3069" s="855"/>
      <c r="B3069" s="855"/>
      <c r="C3069" s="855"/>
      <c r="D3069" s="855"/>
      <c r="E3069" s="855" t="s">
        <v>13212</v>
      </c>
      <c r="F3069" s="856">
        <v>8.8419439999999998</v>
      </c>
      <c r="G3069" s="855"/>
      <c r="H3069" s="857" t="s">
        <v>13213</v>
      </c>
      <c r="I3069" s="857"/>
      <c r="J3069" s="856">
        <v>40.15</v>
      </c>
    </row>
    <row r="3070" spans="1:10" ht="0.95" customHeight="1" thickTop="1" x14ac:dyDescent="0.2">
      <c r="A3070" s="858"/>
      <c r="B3070" s="858"/>
      <c r="C3070" s="858"/>
      <c r="D3070" s="858"/>
      <c r="E3070" s="858"/>
      <c r="F3070" s="858"/>
      <c r="G3070" s="858"/>
      <c r="H3070" s="858"/>
      <c r="I3070" s="858"/>
      <c r="J3070" s="858"/>
    </row>
    <row r="3071" spans="1:10" ht="18" customHeight="1" x14ac:dyDescent="0.2">
      <c r="A3071" s="833"/>
      <c r="B3071" s="834" t="s">
        <v>13186</v>
      </c>
      <c r="C3071" s="833" t="s">
        <v>13187</v>
      </c>
      <c r="D3071" s="833" t="s">
        <v>13188</v>
      </c>
      <c r="E3071" s="835" t="s">
        <v>13189</v>
      </c>
      <c r="F3071" s="835"/>
      <c r="G3071" s="836" t="s">
        <v>13190</v>
      </c>
      <c r="H3071" s="834" t="s">
        <v>13191</v>
      </c>
      <c r="I3071" s="834" t="s">
        <v>13192</v>
      </c>
      <c r="J3071" s="834" t="s">
        <v>13193</v>
      </c>
    </row>
    <row r="3072" spans="1:10" ht="60" customHeight="1" x14ac:dyDescent="0.2">
      <c r="A3072" s="837" t="s">
        <v>13194</v>
      </c>
      <c r="B3072" s="838" t="s">
        <v>13717</v>
      </c>
      <c r="C3072" s="837" t="s">
        <v>7</v>
      </c>
      <c r="D3072" s="837" t="s">
        <v>855</v>
      </c>
      <c r="E3072" s="839" t="s">
        <v>13272</v>
      </c>
      <c r="F3072" s="839"/>
      <c r="G3072" s="840" t="s">
        <v>50</v>
      </c>
      <c r="H3072" s="841">
        <v>1</v>
      </c>
      <c r="I3072" s="842">
        <v>182.18</v>
      </c>
      <c r="J3072" s="842">
        <v>182.18</v>
      </c>
    </row>
    <row r="3073" spans="1:10" ht="60" customHeight="1" x14ac:dyDescent="0.2">
      <c r="A3073" s="843" t="s">
        <v>13197</v>
      </c>
      <c r="B3073" s="844" t="s">
        <v>14172</v>
      </c>
      <c r="C3073" s="843" t="s">
        <v>7</v>
      </c>
      <c r="D3073" s="843" t="s">
        <v>909</v>
      </c>
      <c r="E3073" s="845" t="s">
        <v>13272</v>
      </c>
      <c r="F3073" s="845"/>
      <c r="G3073" s="846" t="s">
        <v>23</v>
      </c>
      <c r="H3073" s="847">
        <v>1</v>
      </c>
      <c r="I3073" s="848">
        <v>124.46</v>
      </c>
      <c r="J3073" s="848">
        <v>124.46</v>
      </c>
    </row>
    <row r="3074" spans="1:10" ht="60" customHeight="1" x14ac:dyDescent="0.2">
      <c r="A3074" s="843" t="s">
        <v>13197</v>
      </c>
      <c r="B3074" s="844" t="s">
        <v>14173</v>
      </c>
      <c r="C3074" s="843" t="s">
        <v>7</v>
      </c>
      <c r="D3074" s="843" t="s">
        <v>828</v>
      </c>
      <c r="E3074" s="845" t="s">
        <v>13272</v>
      </c>
      <c r="F3074" s="845"/>
      <c r="G3074" s="846" t="s">
        <v>23</v>
      </c>
      <c r="H3074" s="847">
        <v>1</v>
      </c>
      <c r="I3074" s="848">
        <v>26.41</v>
      </c>
      <c r="J3074" s="848">
        <v>26.41</v>
      </c>
    </row>
    <row r="3075" spans="1:10" ht="60" customHeight="1" x14ac:dyDescent="0.2">
      <c r="A3075" s="843" t="s">
        <v>13197</v>
      </c>
      <c r="B3075" s="844" t="s">
        <v>14168</v>
      </c>
      <c r="C3075" s="843" t="s">
        <v>7</v>
      </c>
      <c r="D3075" s="843" t="s">
        <v>2142</v>
      </c>
      <c r="E3075" s="845" t="s">
        <v>13272</v>
      </c>
      <c r="F3075" s="845"/>
      <c r="G3075" s="846" t="s">
        <v>23</v>
      </c>
      <c r="H3075" s="847">
        <v>1</v>
      </c>
      <c r="I3075" s="848">
        <v>14.09</v>
      </c>
      <c r="J3075" s="848">
        <v>14.09</v>
      </c>
    </row>
    <row r="3076" spans="1:10" ht="60" customHeight="1" x14ac:dyDescent="0.2">
      <c r="A3076" s="843" t="s">
        <v>13197</v>
      </c>
      <c r="B3076" s="844" t="s">
        <v>14169</v>
      </c>
      <c r="C3076" s="843" t="s">
        <v>7</v>
      </c>
      <c r="D3076" s="843" t="s">
        <v>2143</v>
      </c>
      <c r="E3076" s="845" t="s">
        <v>13272</v>
      </c>
      <c r="F3076" s="845"/>
      <c r="G3076" s="846" t="s">
        <v>23</v>
      </c>
      <c r="H3076" s="847">
        <v>1</v>
      </c>
      <c r="I3076" s="848">
        <v>2.96</v>
      </c>
      <c r="J3076" s="848">
        <v>2.96</v>
      </c>
    </row>
    <row r="3077" spans="1:10" ht="60" customHeight="1" x14ac:dyDescent="0.2">
      <c r="A3077" s="843" t="s">
        <v>13197</v>
      </c>
      <c r="B3077" s="844" t="s">
        <v>14170</v>
      </c>
      <c r="C3077" s="843" t="s">
        <v>7</v>
      </c>
      <c r="D3077" s="843" t="s">
        <v>2144</v>
      </c>
      <c r="E3077" s="845" t="s">
        <v>13272</v>
      </c>
      <c r="F3077" s="845"/>
      <c r="G3077" s="846" t="s">
        <v>23</v>
      </c>
      <c r="H3077" s="847">
        <v>1</v>
      </c>
      <c r="I3077" s="848">
        <v>1.1499999999999999</v>
      </c>
      <c r="J3077" s="848">
        <v>1.1499999999999999</v>
      </c>
    </row>
    <row r="3078" spans="1:10" ht="24" customHeight="1" x14ac:dyDescent="0.2">
      <c r="A3078" s="843" t="s">
        <v>13197</v>
      </c>
      <c r="B3078" s="844" t="s">
        <v>14171</v>
      </c>
      <c r="C3078" s="843" t="s">
        <v>7</v>
      </c>
      <c r="D3078" s="843" t="s">
        <v>197</v>
      </c>
      <c r="E3078" s="845" t="s">
        <v>13196</v>
      </c>
      <c r="F3078" s="845"/>
      <c r="G3078" s="846" t="s">
        <v>23</v>
      </c>
      <c r="H3078" s="847">
        <v>1</v>
      </c>
      <c r="I3078" s="848">
        <v>13.11</v>
      </c>
      <c r="J3078" s="848">
        <v>13.11</v>
      </c>
    </row>
    <row r="3079" spans="1:10" ht="25.5" x14ac:dyDescent="0.2">
      <c r="A3079" s="855"/>
      <c r="B3079" s="855"/>
      <c r="C3079" s="855"/>
      <c r="D3079" s="855"/>
      <c r="E3079" s="855" t="s">
        <v>13209</v>
      </c>
      <c r="F3079" s="856">
        <v>5.54</v>
      </c>
      <c r="G3079" s="855" t="s">
        <v>13210</v>
      </c>
      <c r="H3079" s="856">
        <v>4.6500000000000004</v>
      </c>
      <c r="I3079" s="855" t="s">
        <v>13211</v>
      </c>
      <c r="J3079" s="856">
        <v>10.19</v>
      </c>
    </row>
    <row r="3080" spans="1:10" ht="13.5" thickBot="1" x14ac:dyDescent="0.25">
      <c r="A3080" s="855"/>
      <c r="B3080" s="855"/>
      <c r="C3080" s="855"/>
      <c r="D3080" s="855"/>
      <c r="E3080" s="855" t="s">
        <v>13212</v>
      </c>
      <c r="F3080" s="856">
        <v>51.447631999999999</v>
      </c>
      <c r="G3080" s="855"/>
      <c r="H3080" s="857" t="s">
        <v>13213</v>
      </c>
      <c r="I3080" s="857"/>
      <c r="J3080" s="856">
        <v>233.63</v>
      </c>
    </row>
    <row r="3081" spans="1:10" ht="0.95" customHeight="1" thickTop="1" x14ac:dyDescent="0.2">
      <c r="A3081" s="858"/>
      <c r="B3081" s="858"/>
      <c r="C3081" s="858"/>
      <c r="D3081" s="858"/>
      <c r="E3081" s="858"/>
      <c r="F3081" s="858"/>
      <c r="G3081" s="858"/>
      <c r="H3081" s="858"/>
      <c r="I3081" s="858"/>
      <c r="J3081" s="858"/>
    </row>
    <row r="3082" spans="1:10" ht="18" customHeight="1" x14ac:dyDescent="0.2">
      <c r="A3082" s="833"/>
      <c r="B3082" s="834" t="s">
        <v>13186</v>
      </c>
      <c r="C3082" s="833" t="s">
        <v>13187</v>
      </c>
      <c r="D3082" s="833" t="s">
        <v>13188</v>
      </c>
      <c r="E3082" s="835" t="s">
        <v>13189</v>
      </c>
      <c r="F3082" s="835"/>
      <c r="G3082" s="836" t="s">
        <v>13190</v>
      </c>
      <c r="H3082" s="834" t="s">
        <v>13191</v>
      </c>
      <c r="I3082" s="834" t="s">
        <v>13192</v>
      </c>
      <c r="J3082" s="834" t="s">
        <v>13193</v>
      </c>
    </row>
    <row r="3083" spans="1:10" ht="60" customHeight="1" x14ac:dyDescent="0.2">
      <c r="A3083" s="837" t="s">
        <v>13194</v>
      </c>
      <c r="B3083" s="838" t="s">
        <v>14168</v>
      </c>
      <c r="C3083" s="837" t="s">
        <v>7</v>
      </c>
      <c r="D3083" s="837" t="s">
        <v>2142</v>
      </c>
      <c r="E3083" s="839" t="s">
        <v>13272</v>
      </c>
      <c r="F3083" s="839"/>
      <c r="G3083" s="840" t="s">
        <v>23</v>
      </c>
      <c r="H3083" s="841">
        <v>1</v>
      </c>
      <c r="I3083" s="842">
        <v>14.09</v>
      </c>
      <c r="J3083" s="842">
        <v>14.09</v>
      </c>
    </row>
    <row r="3084" spans="1:10" ht="48" customHeight="1" x14ac:dyDescent="0.2">
      <c r="A3084" s="849" t="s">
        <v>13199</v>
      </c>
      <c r="B3084" s="850" t="s">
        <v>14159</v>
      </c>
      <c r="C3084" s="849" t="s">
        <v>7</v>
      </c>
      <c r="D3084" s="849" t="s">
        <v>5758</v>
      </c>
      <c r="E3084" s="851" t="s">
        <v>13201</v>
      </c>
      <c r="F3084" s="851"/>
      <c r="G3084" s="852" t="s">
        <v>38</v>
      </c>
      <c r="H3084" s="853">
        <v>3.43E-5</v>
      </c>
      <c r="I3084" s="854">
        <v>350572.77</v>
      </c>
      <c r="J3084" s="854">
        <v>12.024646000000001</v>
      </c>
    </row>
    <row r="3085" spans="1:10" ht="48" customHeight="1" x14ac:dyDescent="0.2">
      <c r="A3085" s="849" t="s">
        <v>13199</v>
      </c>
      <c r="B3085" s="850" t="s">
        <v>14174</v>
      </c>
      <c r="C3085" s="849" t="s">
        <v>7</v>
      </c>
      <c r="D3085" s="849" t="s">
        <v>8623</v>
      </c>
      <c r="E3085" s="851" t="s">
        <v>13220</v>
      </c>
      <c r="F3085" s="851"/>
      <c r="G3085" s="852" t="s">
        <v>38</v>
      </c>
      <c r="H3085" s="853">
        <v>3.43E-5</v>
      </c>
      <c r="I3085" s="854">
        <v>60150</v>
      </c>
      <c r="J3085" s="854">
        <v>2.063145</v>
      </c>
    </row>
    <row r="3086" spans="1:10" ht="25.5" x14ac:dyDescent="0.2">
      <c r="A3086" s="855"/>
      <c r="B3086" s="855"/>
      <c r="C3086" s="855"/>
      <c r="D3086" s="855"/>
      <c r="E3086" s="855" t="s">
        <v>13209</v>
      </c>
      <c r="F3086" s="856">
        <v>0</v>
      </c>
      <c r="G3086" s="855" t="s">
        <v>13210</v>
      </c>
      <c r="H3086" s="856">
        <v>0</v>
      </c>
      <c r="I3086" s="855" t="s">
        <v>13211</v>
      </c>
      <c r="J3086" s="856">
        <v>0</v>
      </c>
    </row>
    <row r="3087" spans="1:10" ht="13.5" thickBot="1" x14ac:dyDescent="0.25">
      <c r="A3087" s="855"/>
      <c r="B3087" s="855"/>
      <c r="C3087" s="855"/>
      <c r="D3087" s="855"/>
      <c r="E3087" s="855" t="s">
        <v>13212</v>
      </c>
      <c r="F3087" s="856">
        <v>3.9790160000000001</v>
      </c>
      <c r="G3087" s="855"/>
      <c r="H3087" s="857" t="s">
        <v>13213</v>
      </c>
      <c r="I3087" s="857"/>
      <c r="J3087" s="856">
        <v>18.07</v>
      </c>
    </row>
    <row r="3088" spans="1:10" ht="0.95" customHeight="1" thickTop="1" x14ac:dyDescent="0.2">
      <c r="A3088" s="858"/>
      <c r="B3088" s="858"/>
      <c r="C3088" s="858"/>
      <c r="D3088" s="858"/>
      <c r="E3088" s="858"/>
      <c r="F3088" s="858"/>
      <c r="G3088" s="858"/>
      <c r="H3088" s="858"/>
      <c r="I3088" s="858"/>
      <c r="J3088" s="858"/>
    </row>
    <row r="3089" spans="1:10" ht="18" customHeight="1" x14ac:dyDescent="0.2">
      <c r="A3089" s="833"/>
      <c r="B3089" s="834" t="s">
        <v>13186</v>
      </c>
      <c r="C3089" s="833" t="s">
        <v>13187</v>
      </c>
      <c r="D3089" s="833" t="s">
        <v>13188</v>
      </c>
      <c r="E3089" s="835" t="s">
        <v>13189</v>
      </c>
      <c r="F3089" s="835"/>
      <c r="G3089" s="836" t="s">
        <v>13190</v>
      </c>
      <c r="H3089" s="834" t="s">
        <v>13191</v>
      </c>
      <c r="I3089" s="834" t="s">
        <v>13192</v>
      </c>
      <c r="J3089" s="834" t="s">
        <v>13193</v>
      </c>
    </row>
    <row r="3090" spans="1:10" ht="60" customHeight="1" x14ac:dyDescent="0.2">
      <c r="A3090" s="837" t="s">
        <v>13194</v>
      </c>
      <c r="B3090" s="838" t="s">
        <v>14170</v>
      </c>
      <c r="C3090" s="837" t="s">
        <v>7</v>
      </c>
      <c r="D3090" s="837" t="s">
        <v>2144</v>
      </c>
      <c r="E3090" s="839" t="s">
        <v>13272</v>
      </c>
      <c r="F3090" s="839"/>
      <c r="G3090" s="840" t="s">
        <v>23</v>
      </c>
      <c r="H3090" s="841">
        <v>1</v>
      </c>
      <c r="I3090" s="842">
        <v>1.1499999999999999</v>
      </c>
      <c r="J3090" s="842">
        <v>1.1499999999999999</v>
      </c>
    </row>
    <row r="3091" spans="1:10" ht="48" customHeight="1" x14ac:dyDescent="0.2">
      <c r="A3091" s="849" t="s">
        <v>13199</v>
      </c>
      <c r="B3091" s="850" t="s">
        <v>14159</v>
      </c>
      <c r="C3091" s="849" t="s">
        <v>7</v>
      </c>
      <c r="D3091" s="849" t="s">
        <v>5758</v>
      </c>
      <c r="E3091" s="851" t="s">
        <v>13201</v>
      </c>
      <c r="F3091" s="851"/>
      <c r="G3091" s="852" t="s">
        <v>38</v>
      </c>
      <c r="H3091" s="853">
        <v>2.7999999999999999E-6</v>
      </c>
      <c r="I3091" s="854">
        <v>350572.77</v>
      </c>
      <c r="J3091" s="854">
        <v>0.98160380000000003</v>
      </c>
    </row>
    <row r="3092" spans="1:10" ht="48" customHeight="1" x14ac:dyDescent="0.2">
      <c r="A3092" s="849" t="s">
        <v>13199</v>
      </c>
      <c r="B3092" s="850" t="s">
        <v>14174</v>
      </c>
      <c r="C3092" s="849" t="s">
        <v>7</v>
      </c>
      <c r="D3092" s="849" t="s">
        <v>8623</v>
      </c>
      <c r="E3092" s="851" t="s">
        <v>13220</v>
      </c>
      <c r="F3092" s="851"/>
      <c r="G3092" s="852" t="s">
        <v>38</v>
      </c>
      <c r="H3092" s="853">
        <v>2.7999999999999999E-6</v>
      </c>
      <c r="I3092" s="854">
        <v>60150</v>
      </c>
      <c r="J3092" s="854">
        <v>0.16841999999999999</v>
      </c>
    </row>
    <row r="3093" spans="1:10" ht="25.5" x14ac:dyDescent="0.2">
      <c r="A3093" s="855"/>
      <c r="B3093" s="855"/>
      <c r="C3093" s="855"/>
      <c r="D3093" s="855"/>
      <c r="E3093" s="855" t="s">
        <v>13209</v>
      </c>
      <c r="F3093" s="856">
        <v>0</v>
      </c>
      <c r="G3093" s="855" t="s">
        <v>13210</v>
      </c>
      <c r="H3093" s="856">
        <v>0</v>
      </c>
      <c r="I3093" s="855" t="s">
        <v>13211</v>
      </c>
      <c r="J3093" s="856">
        <v>0</v>
      </c>
    </row>
    <row r="3094" spans="1:10" ht="13.5" thickBot="1" x14ac:dyDescent="0.25">
      <c r="A3094" s="855"/>
      <c r="B3094" s="855"/>
      <c r="C3094" s="855"/>
      <c r="D3094" s="855"/>
      <c r="E3094" s="855" t="s">
        <v>13212</v>
      </c>
      <c r="F3094" s="856">
        <v>0.32475999999999999</v>
      </c>
      <c r="G3094" s="855"/>
      <c r="H3094" s="857" t="s">
        <v>13213</v>
      </c>
      <c r="I3094" s="857"/>
      <c r="J3094" s="856">
        <v>1.47</v>
      </c>
    </row>
    <row r="3095" spans="1:10" ht="0.95" customHeight="1" thickTop="1" x14ac:dyDescent="0.2">
      <c r="A3095" s="858"/>
      <c r="B3095" s="858"/>
      <c r="C3095" s="858"/>
      <c r="D3095" s="858"/>
      <c r="E3095" s="858"/>
      <c r="F3095" s="858"/>
      <c r="G3095" s="858"/>
      <c r="H3095" s="858"/>
      <c r="I3095" s="858"/>
      <c r="J3095" s="858"/>
    </row>
    <row r="3096" spans="1:10" ht="18" customHeight="1" x14ac:dyDescent="0.2">
      <c r="A3096" s="833"/>
      <c r="B3096" s="834" t="s">
        <v>13186</v>
      </c>
      <c r="C3096" s="833" t="s">
        <v>13187</v>
      </c>
      <c r="D3096" s="833" t="s">
        <v>13188</v>
      </c>
      <c r="E3096" s="835" t="s">
        <v>13189</v>
      </c>
      <c r="F3096" s="835"/>
      <c r="G3096" s="836" t="s">
        <v>13190</v>
      </c>
      <c r="H3096" s="834" t="s">
        <v>13191</v>
      </c>
      <c r="I3096" s="834" t="s">
        <v>13192</v>
      </c>
      <c r="J3096" s="834" t="s">
        <v>13193</v>
      </c>
    </row>
    <row r="3097" spans="1:10" ht="60" customHeight="1" x14ac:dyDescent="0.2">
      <c r="A3097" s="837" t="s">
        <v>13194</v>
      </c>
      <c r="B3097" s="838" t="s">
        <v>14169</v>
      </c>
      <c r="C3097" s="837" t="s">
        <v>7</v>
      </c>
      <c r="D3097" s="837" t="s">
        <v>2143</v>
      </c>
      <c r="E3097" s="839" t="s">
        <v>13272</v>
      </c>
      <c r="F3097" s="839"/>
      <c r="G3097" s="840" t="s">
        <v>23</v>
      </c>
      <c r="H3097" s="841">
        <v>1</v>
      </c>
      <c r="I3097" s="842">
        <v>2.96</v>
      </c>
      <c r="J3097" s="842">
        <v>2.96</v>
      </c>
    </row>
    <row r="3098" spans="1:10" ht="48" customHeight="1" x14ac:dyDescent="0.2">
      <c r="A3098" s="849" t="s">
        <v>13199</v>
      </c>
      <c r="B3098" s="850" t="s">
        <v>14159</v>
      </c>
      <c r="C3098" s="849" t="s">
        <v>7</v>
      </c>
      <c r="D3098" s="849" t="s">
        <v>5758</v>
      </c>
      <c r="E3098" s="851" t="s">
        <v>13201</v>
      </c>
      <c r="F3098" s="851"/>
      <c r="G3098" s="852" t="s">
        <v>38</v>
      </c>
      <c r="H3098" s="853">
        <v>7.1999999999999997E-6</v>
      </c>
      <c r="I3098" s="854">
        <v>350572.77</v>
      </c>
      <c r="J3098" s="854">
        <v>2.5241239000000002</v>
      </c>
    </row>
    <row r="3099" spans="1:10" ht="48" customHeight="1" x14ac:dyDescent="0.2">
      <c r="A3099" s="849" t="s">
        <v>13199</v>
      </c>
      <c r="B3099" s="850" t="s">
        <v>14174</v>
      </c>
      <c r="C3099" s="849" t="s">
        <v>7</v>
      </c>
      <c r="D3099" s="849" t="s">
        <v>8623</v>
      </c>
      <c r="E3099" s="851" t="s">
        <v>13220</v>
      </c>
      <c r="F3099" s="851"/>
      <c r="G3099" s="852" t="s">
        <v>38</v>
      </c>
      <c r="H3099" s="853">
        <v>7.1999999999999997E-6</v>
      </c>
      <c r="I3099" s="854">
        <v>60150</v>
      </c>
      <c r="J3099" s="854">
        <v>0.43308000000000002</v>
      </c>
    </row>
    <row r="3100" spans="1:10" ht="25.5" x14ac:dyDescent="0.2">
      <c r="A3100" s="855"/>
      <c r="B3100" s="855"/>
      <c r="C3100" s="855"/>
      <c r="D3100" s="855"/>
      <c r="E3100" s="855" t="s">
        <v>13209</v>
      </c>
      <c r="F3100" s="856">
        <v>0</v>
      </c>
      <c r="G3100" s="855" t="s">
        <v>13210</v>
      </c>
      <c r="H3100" s="856">
        <v>0</v>
      </c>
      <c r="I3100" s="855" t="s">
        <v>13211</v>
      </c>
      <c r="J3100" s="856">
        <v>0</v>
      </c>
    </row>
    <row r="3101" spans="1:10" ht="13.5" thickBot="1" x14ac:dyDescent="0.25">
      <c r="A3101" s="855"/>
      <c r="B3101" s="855"/>
      <c r="C3101" s="855"/>
      <c r="D3101" s="855"/>
      <c r="E3101" s="855" t="s">
        <v>13212</v>
      </c>
      <c r="F3101" s="856">
        <v>0.83590399999999998</v>
      </c>
      <c r="G3101" s="855"/>
      <c r="H3101" s="857" t="s">
        <v>13213</v>
      </c>
      <c r="I3101" s="857"/>
      <c r="J3101" s="856">
        <v>3.8</v>
      </c>
    </row>
    <row r="3102" spans="1:10" ht="0.95" customHeight="1" thickTop="1" x14ac:dyDescent="0.2">
      <c r="A3102" s="858"/>
      <c r="B3102" s="858"/>
      <c r="C3102" s="858"/>
      <c r="D3102" s="858"/>
      <c r="E3102" s="858"/>
      <c r="F3102" s="858"/>
      <c r="G3102" s="858"/>
      <c r="H3102" s="858"/>
      <c r="I3102" s="858"/>
      <c r="J3102" s="858"/>
    </row>
    <row r="3103" spans="1:10" ht="18" customHeight="1" x14ac:dyDescent="0.2">
      <c r="A3103" s="833"/>
      <c r="B3103" s="834" t="s">
        <v>13186</v>
      </c>
      <c r="C3103" s="833" t="s">
        <v>13187</v>
      </c>
      <c r="D3103" s="833" t="s">
        <v>13188</v>
      </c>
      <c r="E3103" s="835" t="s">
        <v>13189</v>
      </c>
      <c r="F3103" s="835"/>
      <c r="G3103" s="836" t="s">
        <v>13190</v>
      </c>
      <c r="H3103" s="834" t="s">
        <v>13191</v>
      </c>
      <c r="I3103" s="834" t="s">
        <v>13192</v>
      </c>
      <c r="J3103" s="834" t="s">
        <v>13193</v>
      </c>
    </row>
    <row r="3104" spans="1:10" ht="60" customHeight="1" x14ac:dyDescent="0.2">
      <c r="A3104" s="837" t="s">
        <v>13194</v>
      </c>
      <c r="B3104" s="838" t="s">
        <v>14173</v>
      </c>
      <c r="C3104" s="837" t="s">
        <v>7</v>
      </c>
      <c r="D3104" s="837" t="s">
        <v>828</v>
      </c>
      <c r="E3104" s="839" t="s">
        <v>13272</v>
      </c>
      <c r="F3104" s="839"/>
      <c r="G3104" s="840" t="s">
        <v>23</v>
      </c>
      <c r="H3104" s="841">
        <v>1</v>
      </c>
      <c r="I3104" s="842">
        <v>26.41</v>
      </c>
      <c r="J3104" s="842">
        <v>26.41</v>
      </c>
    </row>
    <row r="3105" spans="1:10" ht="48" customHeight="1" x14ac:dyDescent="0.2">
      <c r="A3105" s="849" t="s">
        <v>13199</v>
      </c>
      <c r="B3105" s="850" t="s">
        <v>14159</v>
      </c>
      <c r="C3105" s="849" t="s">
        <v>7</v>
      </c>
      <c r="D3105" s="849" t="s">
        <v>5758</v>
      </c>
      <c r="E3105" s="851" t="s">
        <v>13201</v>
      </c>
      <c r="F3105" s="851"/>
      <c r="G3105" s="852" t="s">
        <v>38</v>
      </c>
      <c r="H3105" s="853">
        <v>6.4300000000000004E-5</v>
      </c>
      <c r="I3105" s="854">
        <v>350572.77</v>
      </c>
      <c r="J3105" s="854">
        <v>22.541829100000001</v>
      </c>
    </row>
    <row r="3106" spans="1:10" ht="48" customHeight="1" x14ac:dyDescent="0.2">
      <c r="A3106" s="849" t="s">
        <v>13199</v>
      </c>
      <c r="B3106" s="850" t="s">
        <v>14174</v>
      </c>
      <c r="C3106" s="849" t="s">
        <v>7</v>
      </c>
      <c r="D3106" s="849" t="s">
        <v>8623</v>
      </c>
      <c r="E3106" s="851" t="s">
        <v>13220</v>
      </c>
      <c r="F3106" s="851"/>
      <c r="G3106" s="852" t="s">
        <v>38</v>
      </c>
      <c r="H3106" s="853">
        <v>6.4300000000000004E-5</v>
      </c>
      <c r="I3106" s="854">
        <v>60150</v>
      </c>
      <c r="J3106" s="854">
        <v>3.867645</v>
      </c>
    </row>
    <row r="3107" spans="1:10" ht="25.5" x14ac:dyDescent="0.2">
      <c r="A3107" s="855"/>
      <c r="B3107" s="855"/>
      <c r="C3107" s="855"/>
      <c r="D3107" s="855"/>
      <c r="E3107" s="855" t="s">
        <v>13209</v>
      </c>
      <c r="F3107" s="856">
        <v>0</v>
      </c>
      <c r="G3107" s="855" t="s">
        <v>13210</v>
      </c>
      <c r="H3107" s="856">
        <v>0</v>
      </c>
      <c r="I3107" s="855" t="s">
        <v>13211</v>
      </c>
      <c r="J3107" s="856">
        <v>0</v>
      </c>
    </row>
    <row r="3108" spans="1:10" ht="13.5" thickBot="1" x14ac:dyDescent="0.25">
      <c r="A3108" s="855"/>
      <c r="B3108" s="855"/>
      <c r="C3108" s="855"/>
      <c r="D3108" s="855"/>
      <c r="E3108" s="855" t="s">
        <v>13212</v>
      </c>
      <c r="F3108" s="856">
        <v>7.4581840000000001</v>
      </c>
      <c r="G3108" s="855"/>
      <c r="H3108" s="857" t="s">
        <v>13213</v>
      </c>
      <c r="I3108" s="857"/>
      <c r="J3108" s="856">
        <v>33.869999999999997</v>
      </c>
    </row>
    <row r="3109" spans="1:10" ht="0.95" customHeight="1" thickTop="1" x14ac:dyDescent="0.2">
      <c r="A3109" s="858"/>
      <c r="B3109" s="858"/>
      <c r="C3109" s="858"/>
      <c r="D3109" s="858"/>
      <c r="E3109" s="858"/>
      <c r="F3109" s="858"/>
      <c r="G3109" s="858"/>
      <c r="H3109" s="858"/>
      <c r="I3109" s="858"/>
      <c r="J3109" s="858"/>
    </row>
    <row r="3110" spans="1:10" ht="18" customHeight="1" x14ac:dyDescent="0.2">
      <c r="A3110" s="833"/>
      <c r="B3110" s="834" t="s">
        <v>13186</v>
      </c>
      <c r="C3110" s="833" t="s">
        <v>13187</v>
      </c>
      <c r="D3110" s="833" t="s">
        <v>13188</v>
      </c>
      <c r="E3110" s="835" t="s">
        <v>13189</v>
      </c>
      <c r="F3110" s="835"/>
      <c r="G3110" s="836" t="s">
        <v>13190</v>
      </c>
      <c r="H3110" s="834" t="s">
        <v>13191</v>
      </c>
      <c r="I3110" s="834" t="s">
        <v>13192</v>
      </c>
      <c r="J3110" s="834" t="s">
        <v>13193</v>
      </c>
    </row>
    <row r="3111" spans="1:10" ht="60" customHeight="1" x14ac:dyDescent="0.2">
      <c r="A3111" s="837" t="s">
        <v>13194</v>
      </c>
      <c r="B3111" s="838" t="s">
        <v>14172</v>
      </c>
      <c r="C3111" s="837" t="s">
        <v>7</v>
      </c>
      <c r="D3111" s="837" t="s">
        <v>909</v>
      </c>
      <c r="E3111" s="839" t="s">
        <v>13272</v>
      </c>
      <c r="F3111" s="839"/>
      <c r="G3111" s="840" t="s">
        <v>23</v>
      </c>
      <c r="H3111" s="841">
        <v>1</v>
      </c>
      <c r="I3111" s="842">
        <v>124.46</v>
      </c>
      <c r="J3111" s="842">
        <v>124.46</v>
      </c>
    </row>
    <row r="3112" spans="1:10" ht="24" customHeight="1" x14ac:dyDescent="0.2">
      <c r="A3112" s="849" t="s">
        <v>13199</v>
      </c>
      <c r="B3112" s="850" t="s">
        <v>14160</v>
      </c>
      <c r="C3112" s="849" t="s">
        <v>7</v>
      </c>
      <c r="D3112" s="849" t="s">
        <v>7890</v>
      </c>
      <c r="E3112" s="851" t="s">
        <v>13220</v>
      </c>
      <c r="F3112" s="851"/>
      <c r="G3112" s="852" t="s">
        <v>64</v>
      </c>
      <c r="H3112" s="853">
        <v>32.159999999999997</v>
      </c>
      <c r="I3112" s="854">
        <v>3.87</v>
      </c>
      <c r="J3112" s="854">
        <v>124.4592</v>
      </c>
    </row>
    <row r="3113" spans="1:10" ht="25.5" x14ac:dyDescent="0.2">
      <c r="A3113" s="855"/>
      <c r="B3113" s="855"/>
      <c r="C3113" s="855"/>
      <c r="D3113" s="855"/>
      <c r="E3113" s="855" t="s">
        <v>13209</v>
      </c>
      <c r="F3113" s="856">
        <v>0</v>
      </c>
      <c r="G3113" s="855" t="s">
        <v>13210</v>
      </c>
      <c r="H3113" s="856">
        <v>0</v>
      </c>
      <c r="I3113" s="855" t="s">
        <v>13211</v>
      </c>
      <c r="J3113" s="856">
        <v>0</v>
      </c>
    </row>
    <row r="3114" spans="1:10" ht="13.5" thickBot="1" x14ac:dyDescent="0.25">
      <c r="A3114" s="855"/>
      <c r="B3114" s="855"/>
      <c r="C3114" s="855"/>
      <c r="D3114" s="855"/>
      <c r="E3114" s="855" t="s">
        <v>13212</v>
      </c>
      <c r="F3114" s="856">
        <v>35.147503999999998</v>
      </c>
      <c r="G3114" s="855"/>
      <c r="H3114" s="857" t="s">
        <v>13213</v>
      </c>
      <c r="I3114" s="857"/>
      <c r="J3114" s="856">
        <v>159.61000000000001</v>
      </c>
    </row>
    <row r="3115" spans="1:10" ht="0.95" customHeight="1" thickTop="1" x14ac:dyDescent="0.2">
      <c r="A3115" s="858"/>
      <c r="B3115" s="858"/>
      <c r="C3115" s="858"/>
      <c r="D3115" s="858"/>
      <c r="E3115" s="858"/>
      <c r="F3115" s="858"/>
      <c r="G3115" s="858"/>
      <c r="H3115" s="858"/>
      <c r="I3115" s="858"/>
      <c r="J3115" s="858"/>
    </row>
    <row r="3116" spans="1:10" ht="18" customHeight="1" x14ac:dyDescent="0.2">
      <c r="A3116" s="833"/>
      <c r="B3116" s="834" t="s">
        <v>13186</v>
      </c>
      <c r="C3116" s="833" t="s">
        <v>13187</v>
      </c>
      <c r="D3116" s="833" t="s">
        <v>13188</v>
      </c>
      <c r="E3116" s="835" t="s">
        <v>13189</v>
      </c>
      <c r="F3116" s="835"/>
      <c r="G3116" s="836" t="s">
        <v>13190</v>
      </c>
      <c r="H3116" s="834" t="s">
        <v>13191</v>
      </c>
      <c r="I3116" s="834" t="s">
        <v>13192</v>
      </c>
      <c r="J3116" s="834" t="s">
        <v>13193</v>
      </c>
    </row>
    <row r="3117" spans="1:10" ht="24" customHeight="1" x14ac:dyDescent="0.2">
      <c r="A3117" s="837" t="s">
        <v>13194</v>
      </c>
      <c r="B3117" s="838" t="s">
        <v>13448</v>
      </c>
      <c r="C3117" s="837" t="s">
        <v>7</v>
      </c>
      <c r="D3117" s="837" t="s">
        <v>59</v>
      </c>
      <c r="E3117" s="839" t="s">
        <v>13196</v>
      </c>
      <c r="F3117" s="839"/>
      <c r="G3117" s="840" t="s">
        <v>23</v>
      </c>
      <c r="H3117" s="841">
        <v>1</v>
      </c>
      <c r="I3117" s="842">
        <v>17.8</v>
      </c>
      <c r="J3117" s="842">
        <v>17.8</v>
      </c>
    </row>
    <row r="3118" spans="1:10" ht="24" customHeight="1" x14ac:dyDescent="0.2">
      <c r="A3118" s="843" t="s">
        <v>13197</v>
      </c>
      <c r="B3118" s="844" t="s">
        <v>14175</v>
      </c>
      <c r="C3118" s="843" t="s">
        <v>7</v>
      </c>
      <c r="D3118" s="843" t="s">
        <v>3040</v>
      </c>
      <c r="E3118" s="845" t="s">
        <v>13196</v>
      </c>
      <c r="F3118" s="845"/>
      <c r="G3118" s="846" t="s">
        <v>23</v>
      </c>
      <c r="H3118" s="847">
        <v>1</v>
      </c>
      <c r="I3118" s="848">
        <v>0.15</v>
      </c>
      <c r="J3118" s="848">
        <v>0.15</v>
      </c>
    </row>
    <row r="3119" spans="1:10" ht="24" customHeight="1" x14ac:dyDescent="0.2">
      <c r="A3119" s="849" t="s">
        <v>13199</v>
      </c>
      <c r="B3119" s="850" t="s">
        <v>13226</v>
      </c>
      <c r="C3119" s="849" t="s">
        <v>7</v>
      </c>
      <c r="D3119" s="849" t="s">
        <v>5105</v>
      </c>
      <c r="E3119" s="851" t="s">
        <v>13206</v>
      </c>
      <c r="F3119" s="851"/>
      <c r="G3119" s="852" t="s">
        <v>23</v>
      </c>
      <c r="H3119" s="853">
        <v>1</v>
      </c>
      <c r="I3119" s="854">
        <v>0.96</v>
      </c>
      <c r="J3119" s="854">
        <v>0.96</v>
      </c>
    </row>
    <row r="3120" spans="1:10" ht="24" customHeight="1" x14ac:dyDescent="0.2">
      <c r="A3120" s="849" t="s">
        <v>13199</v>
      </c>
      <c r="B3120" s="850" t="s">
        <v>14176</v>
      </c>
      <c r="C3120" s="849" t="s">
        <v>7</v>
      </c>
      <c r="D3120" s="849" t="s">
        <v>5832</v>
      </c>
      <c r="E3120" s="851" t="s">
        <v>13203</v>
      </c>
      <c r="F3120" s="851"/>
      <c r="G3120" s="852" t="s">
        <v>23</v>
      </c>
      <c r="H3120" s="853">
        <v>1</v>
      </c>
      <c r="I3120" s="854">
        <v>13.94</v>
      </c>
      <c r="J3120" s="854">
        <v>13.94</v>
      </c>
    </row>
    <row r="3121" spans="1:10" ht="24" customHeight="1" x14ac:dyDescent="0.2">
      <c r="A3121" s="849" t="s">
        <v>13199</v>
      </c>
      <c r="B3121" s="850" t="s">
        <v>14093</v>
      </c>
      <c r="C3121" s="849" t="s">
        <v>7</v>
      </c>
      <c r="D3121" s="849" t="s">
        <v>6725</v>
      </c>
      <c r="E3121" s="851" t="s">
        <v>13201</v>
      </c>
      <c r="F3121" s="851"/>
      <c r="G3121" s="852" t="s">
        <v>23</v>
      </c>
      <c r="H3121" s="853">
        <v>1</v>
      </c>
      <c r="I3121" s="854">
        <v>1.05</v>
      </c>
      <c r="J3121" s="854">
        <v>1.05</v>
      </c>
    </row>
    <row r="3122" spans="1:10" ht="24" customHeight="1" x14ac:dyDescent="0.2">
      <c r="A3122" s="849" t="s">
        <v>13199</v>
      </c>
      <c r="B3122" s="850" t="s">
        <v>14094</v>
      </c>
      <c r="C3122" s="849" t="s">
        <v>7</v>
      </c>
      <c r="D3122" s="849" t="s">
        <v>6838</v>
      </c>
      <c r="E3122" s="851" t="s">
        <v>13201</v>
      </c>
      <c r="F3122" s="851"/>
      <c r="G3122" s="852" t="s">
        <v>23</v>
      </c>
      <c r="H3122" s="853">
        <v>1</v>
      </c>
      <c r="I3122" s="854">
        <v>0.38</v>
      </c>
      <c r="J3122" s="854">
        <v>0.38</v>
      </c>
    </row>
    <row r="3123" spans="1:10" ht="24" customHeight="1" x14ac:dyDescent="0.2">
      <c r="A3123" s="849" t="s">
        <v>13199</v>
      </c>
      <c r="B3123" s="850" t="s">
        <v>13205</v>
      </c>
      <c r="C3123" s="849" t="s">
        <v>7</v>
      </c>
      <c r="D3123" s="849" t="s">
        <v>6808</v>
      </c>
      <c r="E3123" s="851" t="s">
        <v>13206</v>
      </c>
      <c r="F3123" s="851"/>
      <c r="G3123" s="852" t="s">
        <v>23</v>
      </c>
      <c r="H3123" s="853">
        <v>1</v>
      </c>
      <c r="I3123" s="854">
        <v>0.55000000000000004</v>
      </c>
      <c r="J3123" s="854">
        <v>0.55000000000000004</v>
      </c>
    </row>
    <row r="3124" spans="1:10" ht="24" customHeight="1" x14ac:dyDescent="0.2">
      <c r="A3124" s="849" t="s">
        <v>13199</v>
      </c>
      <c r="B3124" s="850" t="s">
        <v>13207</v>
      </c>
      <c r="C3124" s="849" t="s">
        <v>7</v>
      </c>
      <c r="D3124" s="849" t="s">
        <v>8485</v>
      </c>
      <c r="E3124" s="851" t="s">
        <v>13208</v>
      </c>
      <c r="F3124" s="851"/>
      <c r="G3124" s="852" t="s">
        <v>23</v>
      </c>
      <c r="H3124" s="853">
        <v>1</v>
      </c>
      <c r="I3124" s="854">
        <v>0.06</v>
      </c>
      <c r="J3124" s="854">
        <v>0.06</v>
      </c>
    </row>
    <row r="3125" spans="1:10" ht="24" customHeight="1" x14ac:dyDescent="0.2">
      <c r="A3125" s="849" t="s">
        <v>13199</v>
      </c>
      <c r="B3125" s="850" t="s">
        <v>13229</v>
      </c>
      <c r="C3125" s="849" t="s">
        <v>7</v>
      </c>
      <c r="D3125" s="849" t="s">
        <v>9025</v>
      </c>
      <c r="E3125" s="851" t="s">
        <v>13230</v>
      </c>
      <c r="F3125" s="851"/>
      <c r="G3125" s="852" t="s">
        <v>23</v>
      </c>
      <c r="H3125" s="853">
        <v>1</v>
      </c>
      <c r="I3125" s="854">
        <v>0.71</v>
      </c>
      <c r="J3125" s="854">
        <v>0.71</v>
      </c>
    </row>
    <row r="3126" spans="1:10" ht="25.5" x14ac:dyDescent="0.2">
      <c r="A3126" s="855"/>
      <c r="B3126" s="855"/>
      <c r="C3126" s="855"/>
      <c r="D3126" s="855"/>
      <c r="E3126" s="855" t="s">
        <v>13209</v>
      </c>
      <c r="F3126" s="856">
        <v>7.66</v>
      </c>
      <c r="G3126" s="855" t="s">
        <v>13210</v>
      </c>
      <c r="H3126" s="856">
        <v>6.43</v>
      </c>
      <c r="I3126" s="855" t="s">
        <v>13211</v>
      </c>
      <c r="J3126" s="856">
        <v>14.09</v>
      </c>
    </row>
    <row r="3127" spans="1:10" ht="13.5" thickBot="1" x14ac:dyDescent="0.25">
      <c r="A3127" s="855"/>
      <c r="B3127" s="855"/>
      <c r="C3127" s="855"/>
      <c r="D3127" s="855"/>
      <c r="E3127" s="855" t="s">
        <v>13212</v>
      </c>
      <c r="F3127" s="856">
        <v>5.0267200000000001</v>
      </c>
      <c r="G3127" s="855"/>
      <c r="H3127" s="857" t="s">
        <v>13213</v>
      </c>
      <c r="I3127" s="857"/>
      <c r="J3127" s="856">
        <v>22.83</v>
      </c>
    </row>
    <row r="3128" spans="1:10" ht="0.95" customHeight="1" thickTop="1" x14ac:dyDescent="0.2">
      <c r="A3128" s="858"/>
      <c r="B3128" s="858"/>
      <c r="C3128" s="858"/>
      <c r="D3128" s="858"/>
      <c r="E3128" s="858"/>
      <c r="F3128" s="858"/>
      <c r="G3128" s="858"/>
      <c r="H3128" s="858"/>
      <c r="I3128" s="858"/>
      <c r="J3128" s="858"/>
    </row>
    <row r="3129" spans="1:10" ht="18" customHeight="1" x14ac:dyDescent="0.2">
      <c r="A3129" s="833"/>
      <c r="B3129" s="834" t="s">
        <v>13186</v>
      </c>
      <c r="C3129" s="833" t="s">
        <v>13187</v>
      </c>
      <c r="D3129" s="833" t="s">
        <v>13188</v>
      </c>
      <c r="E3129" s="835" t="s">
        <v>13189</v>
      </c>
      <c r="F3129" s="835"/>
      <c r="G3129" s="836" t="s">
        <v>13190</v>
      </c>
      <c r="H3129" s="834" t="s">
        <v>13191</v>
      </c>
      <c r="I3129" s="834" t="s">
        <v>13192</v>
      </c>
      <c r="J3129" s="834" t="s">
        <v>13193</v>
      </c>
    </row>
    <row r="3130" spans="1:10" ht="36" customHeight="1" x14ac:dyDescent="0.2">
      <c r="A3130" s="837" t="s">
        <v>13194</v>
      </c>
      <c r="B3130" s="838" t="s">
        <v>13719</v>
      </c>
      <c r="C3130" s="837" t="s">
        <v>7</v>
      </c>
      <c r="D3130" s="837" t="s">
        <v>2164</v>
      </c>
      <c r="E3130" s="839" t="s">
        <v>13272</v>
      </c>
      <c r="F3130" s="839"/>
      <c r="G3130" s="840" t="s">
        <v>67</v>
      </c>
      <c r="H3130" s="841">
        <v>1</v>
      </c>
      <c r="I3130" s="842">
        <v>13.23</v>
      </c>
      <c r="J3130" s="842">
        <v>13.23</v>
      </c>
    </row>
    <row r="3131" spans="1:10" ht="36" customHeight="1" x14ac:dyDescent="0.2">
      <c r="A3131" s="843" t="s">
        <v>13197</v>
      </c>
      <c r="B3131" s="844" t="s">
        <v>14177</v>
      </c>
      <c r="C3131" s="843" t="s">
        <v>7</v>
      </c>
      <c r="D3131" s="843" t="s">
        <v>2159</v>
      </c>
      <c r="E3131" s="845" t="s">
        <v>13272</v>
      </c>
      <c r="F3131" s="845"/>
      <c r="G3131" s="846" t="s">
        <v>23</v>
      </c>
      <c r="H3131" s="847">
        <v>1</v>
      </c>
      <c r="I3131" s="848">
        <v>0.72</v>
      </c>
      <c r="J3131" s="848">
        <v>0.72</v>
      </c>
    </row>
    <row r="3132" spans="1:10" ht="36" customHeight="1" x14ac:dyDescent="0.2">
      <c r="A3132" s="843" t="s">
        <v>13197</v>
      </c>
      <c r="B3132" s="844" t="s">
        <v>14178</v>
      </c>
      <c r="C3132" s="843" t="s">
        <v>7</v>
      </c>
      <c r="D3132" s="843" t="s">
        <v>2160</v>
      </c>
      <c r="E3132" s="845" t="s">
        <v>13272</v>
      </c>
      <c r="F3132" s="845"/>
      <c r="G3132" s="846" t="s">
        <v>23</v>
      </c>
      <c r="H3132" s="847">
        <v>1</v>
      </c>
      <c r="I3132" s="848">
        <v>0.1</v>
      </c>
      <c r="J3132" s="848">
        <v>0.1</v>
      </c>
    </row>
    <row r="3133" spans="1:10" ht="24" customHeight="1" x14ac:dyDescent="0.2">
      <c r="A3133" s="843" t="s">
        <v>13197</v>
      </c>
      <c r="B3133" s="844" t="s">
        <v>14179</v>
      </c>
      <c r="C3133" s="843" t="s">
        <v>7</v>
      </c>
      <c r="D3133" s="843" t="s">
        <v>209</v>
      </c>
      <c r="E3133" s="845" t="s">
        <v>13196</v>
      </c>
      <c r="F3133" s="845"/>
      <c r="G3133" s="846" t="s">
        <v>23</v>
      </c>
      <c r="H3133" s="847">
        <v>1</v>
      </c>
      <c r="I3133" s="848">
        <v>12.41</v>
      </c>
      <c r="J3133" s="848">
        <v>12.41</v>
      </c>
    </row>
    <row r="3134" spans="1:10" ht="25.5" x14ac:dyDescent="0.2">
      <c r="A3134" s="855"/>
      <c r="B3134" s="855"/>
      <c r="C3134" s="855"/>
      <c r="D3134" s="855"/>
      <c r="E3134" s="855" t="s">
        <v>13209</v>
      </c>
      <c r="F3134" s="856">
        <v>5.16</v>
      </c>
      <c r="G3134" s="855" t="s">
        <v>13210</v>
      </c>
      <c r="H3134" s="856">
        <v>4.33</v>
      </c>
      <c r="I3134" s="855" t="s">
        <v>13211</v>
      </c>
      <c r="J3134" s="856">
        <v>9.49</v>
      </c>
    </row>
    <row r="3135" spans="1:10" ht="13.5" thickBot="1" x14ac:dyDescent="0.25">
      <c r="A3135" s="855"/>
      <c r="B3135" s="855"/>
      <c r="C3135" s="855"/>
      <c r="D3135" s="855"/>
      <c r="E3135" s="855" t="s">
        <v>13212</v>
      </c>
      <c r="F3135" s="856">
        <v>3.7361520000000001</v>
      </c>
      <c r="G3135" s="855"/>
      <c r="H3135" s="857" t="s">
        <v>13213</v>
      </c>
      <c r="I3135" s="857"/>
      <c r="J3135" s="856">
        <v>16.97</v>
      </c>
    </row>
    <row r="3136" spans="1:10" ht="0.95" customHeight="1" thickTop="1" x14ac:dyDescent="0.2">
      <c r="A3136" s="858"/>
      <c r="B3136" s="858"/>
      <c r="C3136" s="858"/>
      <c r="D3136" s="858"/>
      <c r="E3136" s="858"/>
      <c r="F3136" s="858"/>
      <c r="G3136" s="858"/>
      <c r="H3136" s="858"/>
      <c r="I3136" s="858"/>
      <c r="J3136" s="858"/>
    </row>
    <row r="3137" spans="1:10" ht="18" customHeight="1" x14ac:dyDescent="0.2">
      <c r="A3137" s="833"/>
      <c r="B3137" s="834" t="s">
        <v>13186</v>
      </c>
      <c r="C3137" s="833" t="s">
        <v>13187</v>
      </c>
      <c r="D3137" s="833" t="s">
        <v>13188</v>
      </c>
      <c r="E3137" s="835" t="s">
        <v>13189</v>
      </c>
      <c r="F3137" s="835"/>
      <c r="G3137" s="836" t="s">
        <v>13190</v>
      </c>
      <c r="H3137" s="834" t="s">
        <v>13191</v>
      </c>
      <c r="I3137" s="834" t="s">
        <v>13192</v>
      </c>
      <c r="J3137" s="834" t="s">
        <v>13193</v>
      </c>
    </row>
    <row r="3138" spans="1:10" ht="36" customHeight="1" x14ac:dyDescent="0.2">
      <c r="A3138" s="837" t="s">
        <v>13194</v>
      </c>
      <c r="B3138" s="838" t="s">
        <v>13718</v>
      </c>
      <c r="C3138" s="837" t="s">
        <v>7</v>
      </c>
      <c r="D3138" s="837" t="s">
        <v>2163</v>
      </c>
      <c r="E3138" s="839" t="s">
        <v>13272</v>
      </c>
      <c r="F3138" s="839"/>
      <c r="G3138" s="840" t="s">
        <v>50</v>
      </c>
      <c r="H3138" s="841">
        <v>1</v>
      </c>
      <c r="I3138" s="842">
        <v>18.829999999999998</v>
      </c>
      <c r="J3138" s="842">
        <v>18.829999999999998</v>
      </c>
    </row>
    <row r="3139" spans="1:10" ht="36" customHeight="1" x14ac:dyDescent="0.2">
      <c r="A3139" s="843" t="s">
        <v>13197</v>
      </c>
      <c r="B3139" s="844" t="s">
        <v>14180</v>
      </c>
      <c r="C3139" s="843" t="s">
        <v>7</v>
      </c>
      <c r="D3139" s="843" t="s">
        <v>2162</v>
      </c>
      <c r="E3139" s="845" t="s">
        <v>13272</v>
      </c>
      <c r="F3139" s="845"/>
      <c r="G3139" s="846" t="s">
        <v>23</v>
      </c>
      <c r="H3139" s="847">
        <v>1</v>
      </c>
      <c r="I3139" s="848">
        <v>4.7</v>
      </c>
      <c r="J3139" s="848">
        <v>4.7</v>
      </c>
    </row>
    <row r="3140" spans="1:10" ht="36" customHeight="1" x14ac:dyDescent="0.2">
      <c r="A3140" s="843" t="s">
        <v>13197</v>
      </c>
      <c r="B3140" s="844" t="s">
        <v>14177</v>
      </c>
      <c r="C3140" s="843" t="s">
        <v>7</v>
      </c>
      <c r="D3140" s="843" t="s">
        <v>2159</v>
      </c>
      <c r="E3140" s="845" t="s">
        <v>13272</v>
      </c>
      <c r="F3140" s="845"/>
      <c r="G3140" s="846" t="s">
        <v>23</v>
      </c>
      <c r="H3140" s="847">
        <v>1</v>
      </c>
      <c r="I3140" s="848">
        <v>0.72</v>
      </c>
      <c r="J3140" s="848">
        <v>0.72</v>
      </c>
    </row>
    <row r="3141" spans="1:10" ht="36" customHeight="1" x14ac:dyDescent="0.2">
      <c r="A3141" s="843" t="s">
        <v>13197</v>
      </c>
      <c r="B3141" s="844" t="s">
        <v>14181</v>
      </c>
      <c r="C3141" s="843" t="s">
        <v>7</v>
      </c>
      <c r="D3141" s="843" t="s">
        <v>2161</v>
      </c>
      <c r="E3141" s="845" t="s">
        <v>13272</v>
      </c>
      <c r="F3141" s="845"/>
      <c r="G3141" s="846" t="s">
        <v>23</v>
      </c>
      <c r="H3141" s="847">
        <v>1</v>
      </c>
      <c r="I3141" s="848">
        <v>0.9</v>
      </c>
      <c r="J3141" s="848">
        <v>0.9</v>
      </c>
    </row>
    <row r="3142" spans="1:10" ht="36" customHeight="1" x14ac:dyDescent="0.2">
      <c r="A3142" s="843" t="s">
        <v>13197</v>
      </c>
      <c r="B3142" s="844" t="s">
        <v>14178</v>
      </c>
      <c r="C3142" s="843" t="s">
        <v>7</v>
      </c>
      <c r="D3142" s="843" t="s">
        <v>2160</v>
      </c>
      <c r="E3142" s="845" t="s">
        <v>13272</v>
      </c>
      <c r="F3142" s="845"/>
      <c r="G3142" s="846" t="s">
        <v>23</v>
      </c>
      <c r="H3142" s="847">
        <v>1</v>
      </c>
      <c r="I3142" s="848">
        <v>0.1</v>
      </c>
      <c r="J3142" s="848">
        <v>0.1</v>
      </c>
    </row>
    <row r="3143" spans="1:10" ht="24" customHeight="1" x14ac:dyDescent="0.2">
      <c r="A3143" s="843" t="s">
        <v>13197</v>
      </c>
      <c r="B3143" s="844" t="s">
        <v>14179</v>
      </c>
      <c r="C3143" s="843" t="s">
        <v>7</v>
      </c>
      <c r="D3143" s="843" t="s">
        <v>209</v>
      </c>
      <c r="E3143" s="845" t="s">
        <v>13196</v>
      </c>
      <c r="F3143" s="845"/>
      <c r="G3143" s="846" t="s">
        <v>23</v>
      </c>
      <c r="H3143" s="847">
        <v>1</v>
      </c>
      <c r="I3143" s="848">
        <v>12.41</v>
      </c>
      <c r="J3143" s="848">
        <v>12.41</v>
      </c>
    </row>
    <row r="3144" spans="1:10" ht="25.5" x14ac:dyDescent="0.2">
      <c r="A3144" s="855"/>
      <c r="B3144" s="855"/>
      <c r="C3144" s="855"/>
      <c r="D3144" s="855"/>
      <c r="E3144" s="855" t="s">
        <v>13209</v>
      </c>
      <c r="F3144" s="856">
        <v>5.16</v>
      </c>
      <c r="G3144" s="855" t="s">
        <v>13210</v>
      </c>
      <c r="H3144" s="856">
        <v>4.33</v>
      </c>
      <c r="I3144" s="855" t="s">
        <v>13211</v>
      </c>
      <c r="J3144" s="856">
        <v>9.49</v>
      </c>
    </row>
    <row r="3145" spans="1:10" ht="13.5" thickBot="1" x14ac:dyDescent="0.25">
      <c r="A3145" s="855"/>
      <c r="B3145" s="855"/>
      <c r="C3145" s="855"/>
      <c r="D3145" s="855"/>
      <c r="E3145" s="855" t="s">
        <v>13212</v>
      </c>
      <c r="F3145" s="856">
        <v>5.3175920000000003</v>
      </c>
      <c r="G3145" s="855"/>
      <c r="H3145" s="857" t="s">
        <v>13213</v>
      </c>
      <c r="I3145" s="857"/>
      <c r="J3145" s="856">
        <v>24.15</v>
      </c>
    </row>
    <row r="3146" spans="1:10" ht="0.95" customHeight="1" thickTop="1" x14ac:dyDescent="0.2">
      <c r="A3146" s="858"/>
      <c r="B3146" s="858"/>
      <c r="C3146" s="858"/>
      <c r="D3146" s="858"/>
      <c r="E3146" s="858"/>
      <c r="F3146" s="858"/>
      <c r="G3146" s="858"/>
      <c r="H3146" s="858"/>
      <c r="I3146" s="858"/>
      <c r="J3146" s="858"/>
    </row>
    <row r="3147" spans="1:10" ht="18" customHeight="1" x14ac:dyDescent="0.2">
      <c r="A3147" s="833"/>
      <c r="B3147" s="834" t="s">
        <v>13186</v>
      </c>
      <c r="C3147" s="833" t="s">
        <v>13187</v>
      </c>
      <c r="D3147" s="833" t="s">
        <v>13188</v>
      </c>
      <c r="E3147" s="835" t="s">
        <v>13189</v>
      </c>
      <c r="F3147" s="835"/>
      <c r="G3147" s="836" t="s">
        <v>13190</v>
      </c>
      <c r="H3147" s="834" t="s">
        <v>13191</v>
      </c>
      <c r="I3147" s="834" t="s">
        <v>13192</v>
      </c>
      <c r="J3147" s="834" t="s">
        <v>13193</v>
      </c>
    </row>
    <row r="3148" spans="1:10" ht="36" customHeight="1" x14ac:dyDescent="0.2">
      <c r="A3148" s="837" t="s">
        <v>13194</v>
      </c>
      <c r="B3148" s="838" t="s">
        <v>14177</v>
      </c>
      <c r="C3148" s="837" t="s">
        <v>7</v>
      </c>
      <c r="D3148" s="837" t="s">
        <v>2159</v>
      </c>
      <c r="E3148" s="839" t="s">
        <v>13272</v>
      </c>
      <c r="F3148" s="839"/>
      <c r="G3148" s="840" t="s">
        <v>23</v>
      </c>
      <c r="H3148" s="841">
        <v>1</v>
      </c>
      <c r="I3148" s="842">
        <v>0.72</v>
      </c>
      <c r="J3148" s="842">
        <v>0.72</v>
      </c>
    </row>
    <row r="3149" spans="1:10" ht="24" customHeight="1" x14ac:dyDescent="0.2">
      <c r="A3149" s="849" t="s">
        <v>13199</v>
      </c>
      <c r="B3149" s="850" t="s">
        <v>14182</v>
      </c>
      <c r="C3149" s="849" t="s">
        <v>7</v>
      </c>
      <c r="D3149" s="849" t="s">
        <v>5977</v>
      </c>
      <c r="E3149" s="851" t="s">
        <v>13201</v>
      </c>
      <c r="F3149" s="851"/>
      <c r="G3149" s="852" t="s">
        <v>38</v>
      </c>
      <c r="H3149" s="853">
        <v>5.3300000000000001E-5</v>
      </c>
      <c r="I3149" s="854">
        <v>13494.13</v>
      </c>
      <c r="J3149" s="854">
        <v>0.71923709999999996</v>
      </c>
    </row>
    <row r="3150" spans="1:10" ht="25.5" x14ac:dyDescent="0.2">
      <c r="A3150" s="855"/>
      <c r="B3150" s="855"/>
      <c r="C3150" s="855"/>
      <c r="D3150" s="855"/>
      <c r="E3150" s="855" t="s">
        <v>13209</v>
      </c>
      <c r="F3150" s="856">
        <v>0</v>
      </c>
      <c r="G3150" s="855" t="s">
        <v>13210</v>
      </c>
      <c r="H3150" s="856">
        <v>0</v>
      </c>
      <c r="I3150" s="855" t="s">
        <v>13211</v>
      </c>
      <c r="J3150" s="856">
        <v>0</v>
      </c>
    </row>
    <row r="3151" spans="1:10" ht="13.5" thickBot="1" x14ac:dyDescent="0.25">
      <c r="A3151" s="855"/>
      <c r="B3151" s="855"/>
      <c r="C3151" s="855"/>
      <c r="D3151" s="855"/>
      <c r="E3151" s="855" t="s">
        <v>13212</v>
      </c>
      <c r="F3151" s="856">
        <v>0.20332800000000001</v>
      </c>
      <c r="G3151" s="855"/>
      <c r="H3151" s="857" t="s">
        <v>13213</v>
      </c>
      <c r="I3151" s="857"/>
      <c r="J3151" s="856">
        <v>0.92</v>
      </c>
    </row>
    <row r="3152" spans="1:10" ht="0.95" customHeight="1" thickTop="1" x14ac:dyDescent="0.2">
      <c r="A3152" s="858"/>
      <c r="B3152" s="858"/>
      <c r="C3152" s="858"/>
      <c r="D3152" s="858"/>
      <c r="E3152" s="858"/>
      <c r="F3152" s="858"/>
      <c r="G3152" s="858"/>
      <c r="H3152" s="858"/>
      <c r="I3152" s="858"/>
      <c r="J3152" s="858"/>
    </row>
    <row r="3153" spans="1:10" ht="18" customHeight="1" x14ac:dyDescent="0.2">
      <c r="A3153" s="833"/>
      <c r="B3153" s="834" t="s">
        <v>13186</v>
      </c>
      <c r="C3153" s="833" t="s">
        <v>13187</v>
      </c>
      <c r="D3153" s="833" t="s">
        <v>13188</v>
      </c>
      <c r="E3153" s="835" t="s">
        <v>13189</v>
      </c>
      <c r="F3153" s="835"/>
      <c r="G3153" s="836" t="s">
        <v>13190</v>
      </c>
      <c r="H3153" s="834" t="s">
        <v>13191</v>
      </c>
      <c r="I3153" s="834" t="s">
        <v>13192</v>
      </c>
      <c r="J3153" s="834" t="s">
        <v>13193</v>
      </c>
    </row>
    <row r="3154" spans="1:10" ht="36" customHeight="1" x14ac:dyDescent="0.2">
      <c r="A3154" s="837" t="s">
        <v>13194</v>
      </c>
      <c r="B3154" s="838" t="s">
        <v>14178</v>
      </c>
      <c r="C3154" s="837" t="s">
        <v>7</v>
      </c>
      <c r="D3154" s="837" t="s">
        <v>2160</v>
      </c>
      <c r="E3154" s="839" t="s">
        <v>13272</v>
      </c>
      <c r="F3154" s="839"/>
      <c r="G3154" s="840" t="s">
        <v>23</v>
      </c>
      <c r="H3154" s="841">
        <v>1</v>
      </c>
      <c r="I3154" s="842">
        <v>0.1</v>
      </c>
      <c r="J3154" s="842">
        <v>0.1</v>
      </c>
    </row>
    <row r="3155" spans="1:10" ht="24" customHeight="1" x14ac:dyDescent="0.2">
      <c r="A3155" s="849" t="s">
        <v>13199</v>
      </c>
      <c r="B3155" s="850" t="s">
        <v>14182</v>
      </c>
      <c r="C3155" s="849" t="s">
        <v>7</v>
      </c>
      <c r="D3155" s="849" t="s">
        <v>5977</v>
      </c>
      <c r="E3155" s="851" t="s">
        <v>13201</v>
      </c>
      <c r="F3155" s="851"/>
      <c r="G3155" s="852" t="s">
        <v>38</v>
      </c>
      <c r="H3155" s="853">
        <v>7.4000000000000003E-6</v>
      </c>
      <c r="I3155" s="854">
        <v>13494.13</v>
      </c>
      <c r="J3155" s="854">
        <v>9.9856600000000004E-2</v>
      </c>
    </row>
    <row r="3156" spans="1:10" ht="25.5" x14ac:dyDescent="0.2">
      <c r="A3156" s="855"/>
      <c r="B3156" s="855"/>
      <c r="C3156" s="855"/>
      <c r="D3156" s="855"/>
      <c r="E3156" s="855" t="s">
        <v>13209</v>
      </c>
      <c r="F3156" s="856">
        <v>0</v>
      </c>
      <c r="G3156" s="855" t="s">
        <v>13210</v>
      </c>
      <c r="H3156" s="856">
        <v>0</v>
      </c>
      <c r="I3156" s="855" t="s">
        <v>13211</v>
      </c>
      <c r="J3156" s="856">
        <v>0</v>
      </c>
    </row>
    <row r="3157" spans="1:10" ht="13.5" thickBot="1" x14ac:dyDescent="0.25">
      <c r="A3157" s="855"/>
      <c r="B3157" s="855"/>
      <c r="C3157" s="855"/>
      <c r="D3157" s="855"/>
      <c r="E3157" s="855" t="s">
        <v>13212</v>
      </c>
      <c r="F3157" s="856">
        <v>2.8240000000000001E-2</v>
      </c>
      <c r="G3157" s="855"/>
      <c r="H3157" s="857" t="s">
        <v>13213</v>
      </c>
      <c r="I3157" s="857"/>
      <c r="J3157" s="856">
        <v>0.13</v>
      </c>
    </row>
    <row r="3158" spans="1:10" ht="0.95" customHeight="1" thickTop="1" x14ac:dyDescent="0.2">
      <c r="A3158" s="858"/>
      <c r="B3158" s="858"/>
      <c r="C3158" s="858"/>
      <c r="D3158" s="858"/>
      <c r="E3158" s="858"/>
      <c r="F3158" s="858"/>
      <c r="G3158" s="858"/>
      <c r="H3158" s="858"/>
      <c r="I3158" s="858"/>
      <c r="J3158" s="858"/>
    </row>
    <row r="3159" spans="1:10" ht="18" customHeight="1" x14ac:dyDescent="0.2">
      <c r="A3159" s="833"/>
      <c r="B3159" s="834" t="s">
        <v>13186</v>
      </c>
      <c r="C3159" s="833" t="s">
        <v>13187</v>
      </c>
      <c r="D3159" s="833" t="s">
        <v>13188</v>
      </c>
      <c r="E3159" s="835" t="s">
        <v>13189</v>
      </c>
      <c r="F3159" s="835"/>
      <c r="G3159" s="836" t="s">
        <v>13190</v>
      </c>
      <c r="H3159" s="834" t="s">
        <v>13191</v>
      </c>
      <c r="I3159" s="834" t="s">
        <v>13192</v>
      </c>
      <c r="J3159" s="834" t="s">
        <v>13193</v>
      </c>
    </row>
    <row r="3160" spans="1:10" ht="36" customHeight="1" x14ac:dyDescent="0.2">
      <c r="A3160" s="837" t="s">
        <v>13194</v>
      </c>
      <c r="B3160" s="838" t="s">
        <v>14181</v>
      </c>
      <c r="C3160" s="837" t="s">
        <v>7</v>
      </c>
      <c r="D3160" s="837" t="s">
        <v>2161</v>
      </c>
      <c r="E3160" s="839" t="s">
        <v>13272</v>
      </c>
      <c r="F3160" s="839"/>
      <c r="G3160" s="840" t="s">
        <v>23</v>
      </c>
      <c r="H3160" s="841">
        <v>1</v>
      </c>
      <c r="I3160" s="842">
        <v>0.9</v>
      </c>
      <c r="J3160" s="842">
        <v>0.9</v>
      </c>
    </row>
    <row r="3161" spans="1:10" ht="24" customHeight="1" x14ac:dyDescent="0.2">
      <c r="A3161" s="849" t="s">
        <v>13199</v>
      </c>
      <c r="B3161" s="850" t="s">
        <v>14182</v>
      </c>
      <c r="C3161" s="849" t="s">
        <v>7</v>
      </c>
      <c r="D3161" s="849" t="s">
        <v>5977</v>
      </c>
      <c r="E3161" s="851" t="s">
        <v>13201</v>
      </c>
      <c r="F3161" s="851"/>
      <c r="G3161" s="852" t="s">
        <v>38</v>
      </c>
      <c r="H3161" s="853">
        <v>6.6699999999999995E-5</v>
      </c>
      <c r="I3161" s="854">
        <v>13494.13</v>
      </c>
      <c r="J3161" s="854">
        <v>0.90005849999999998</v>
      </c>
    </row>
    <row r="3162" spans="1:10" ht="25.5" x14ac:dyDescent="0.2">
      <c r="A3162" s="855"/>
      <c r="B3162" s="855"/>
      <c r="C3162" s="855"/>
      <c r="D3162" s="855"/>
      <c r="E3162" s="855" t="s">
        <v>13209</v>
      </c>
      <c r="F3162" s="856">
        <v>0</v>
      </c>
      <c r="G3162" s="855" t="s">
        <v>13210</v>
      </c>
      <c r="H3162" s="856">
        <v>0</v>
      </c>
      <c r="I3162" s="855" t="s">
        <v>13211</v>
      </c>
      <c r="J3162" s="856">
        <v>0</v>
      </c>
    </row>
    <row r="3163" spans="1:10" ht="13.5" thickBot="1" x14ac:dyDescent="0.25">
      <c r="A3163" s="855"/>
      <c r="B3163" s="855"/>
      <c r="C3163" s="855"/>
      <c r="D3163" s="855"/>
      <c r="E3163" s="855" t="s">
        <v>13212</v>
      </c>
      <c r="F3163" s="856">
        <v>0.25416</v>
      </c>
      <c r="G3163" s="855"/>
      <c r="H3163" s="857" t="s">
        <v>13213</v>
      </c>
      <c r="I3163" s="857"/>
      <c r="J3163" s="856">
        <v>1.1499999999999999</v>
      </c>
    </row>
    <row r="3164" spans="1:10" ht="0.95" customHeight="1" thickTop="1" x14ac:dyDescent="0.2">
      <c r="A3164" s="858"/>
      <c r="B3164" s="858"/>
      <c r="C3164" s="858"/>
      <c r="D3164" s="858"/>
      <c r="E3164" s="858"/>
      <c r="F3164" s="858"/>
      <c r="G3164" s="858"/>
      <c r="H3164" s="858"/>
      <c r="I3164" s="858"/>
      <c r="J3164" s="858"/>
    </row>
    <row r="3165" spans="1:10" ht="18" customHeight="1" x14ac:dyDescent="0.2">
      <c r="A3165" s="833"/>
      <c r="B3165" s="834" t="s">
        <v>13186</v>
      </c>
      <c r="C3165" s="833" t="s">
        <v>13187</v>
      </c>
      <c r="D3165" s="833" t="s">
        <v>13188</v>
      </c>
      <c r="E3165" s="835" t="s">
        <v>13189</v>
      </c>
      <c r="F3165" s="835"/>
      <c r="G3165" s="836" t="s">
        <v>13190</v>
      </c>
      <c r="H3165" s="834" t="s">
        <v>13191</v>
      </c>
      <c r="I3165" s="834" t="s">
        <v>13192</v>
      </c>
      <c r="J3165" s="834" t="s">
        <v>13193</v>
      </c>
    </row>
    <row r="3166" spans="1:10" ht="36" customHeight="1" x14ac:dyDescent="0.2">
      <c r="A3166" s="837" t="s">
        <v>13194</v>
      </c>
      <c r="B3166" s="838" t="s">
        <v>14180</v>
      </c>
      <c r="C3166" s="837" t="s">
        <v>7</v>
      </c>
      <c r="D3166" s="837" t="s">
        <v>2162</v>
      </c>
      <c r="E3166" s="839" t="s">
        <v>13272</v>
      </c>
      <c r="F3166" s="839"/>
      <c r="G3166" s="840" t="s">
        <v>23</v>
      </c>
      <c r="H3166" s="841">
        <v>1</v>
      </c>
      <c r="I3166" s="842">
        <v>4.7</v>
      </c>
      <c r="J3166" s="842">
        <v>4.7</v>
      </c>
    </row>
    <row r="3167" spans="1:10" ht="24" customHeight="1" x14ac:dyDescent="0.2">
      <c r="A3167" s="849" t="s">
        <v>13199</v>
      </c>
      <c r="B3167" s="850" t="s">
        <v>14183</v>
      </c>
      <c r="C3167" s="849" t="s">
        <v>7</v>
      </c>
      <c r="D3167" s="849" t="s">
        <v>6971</v>
      </c>
      <c r="E3167" s="851" t="s">
        <v>13220</v>
      </c>
      <c r="F3167" s="851"/>
      <c r="G3167" s="852" t="s">
        <v>64</v>
      </c>
      <c r="H3167" s="853">
        <v>1.03</v>
      </c>
      <c r="I3167" s="854">
        <v>4.5599999999999996</v>
      </c>
      <c r="J3167" s="854">
        <v>4.6967999999999996</v>
      </c>
    </row>
    <row r="3168" spans="1:10" ht="25.5" x14ac:dyDescent="0.2">
      <c r="A3168" s="855"/>
      <c r="B3168" s="855"/>
      <c r="C3168" s="855"/>
      <c r="D3168" s="855"/>
      <c r="E3168" s="855" t="s">
        <v>13209</v>
      </c>
      <c r="F3168" s="856">
        <v>0</v>
      </c>
      <c r="G3168" s="855" t="s">
        <v>13210</v>
      </c>
      <c r="H3168" s="856">
        <v>0</v>
      </c>
      <c r="I3168" s="855" t="s">
        <v>13211</v>
      </c>
      <c r="J3168" s="856">
        <v>0</v>
      </c>
    </row>
    <row r="3169" spans="1:10" ht="13.5" thickBot="1" x14ac:dyDescent="0.25">
      <c r="A3169" s="855"/>
      <c r="B3169" s="855"/>
      <c r="C3169" s="855"/>
      <c r="D3169" s="855"/>
      <c r="E3169" s="855" t="s">
        <v>13212</v>
      </c>
      <c r="F3169" s="856">
        <v>1.32728</v>
      </c>
      <c r="G3169" s="855"/>
      <c r="H3169" s="857" t="s">
        <v>13213</v>
      </c>
      <c r="I3169" s="857"/>
      <c r="J3169" s="856">
        <v>6.03</v>
      </c>
    </row>
    <row r="3170" spans="1:10" ht="0.95" customHeight="1" thickTop="1" x14ac:dyDescent="0.2">
      <c r="A3170" s="858"/>
      <c r="B3170" s="858"/>
      <c r="C3170" s="858"/>
      <c r="D3170" s="858"/>
      <c r="E3170" s="858"/>
      <c r="F3170" s="858"/>
      <c r="G3170" s="858"/>
      <c r="H3170" s="858"/>
      <c r="I3170" s="858"/>
      <c r="J3170" s="858"/>
    </row>
    <row r="3171" spans="1:10" ht="18" customHeight="1" x14ac:dyDescent="0.2">
      <c r="A3171" s="833"/>
      <c r="B3171" s="834" t="s">
        <v>13186</v>
      </c>
      <c r="C3171" s="833" t="s">
        <v>13187</v>
      </c>
      <c r="D3171" s="833" t="s">
        <v>13188</v>
      </c>
      <c r="E3171" s="835" t="s">
        <v>13189</v>
      </c>
      <c r="F3171" s="835"/>
      <c r="G3171" s="836" t="s">
        <v>13190</v>
      </c>
      <c r="H3171" s="834" t="s">
        <v>13191</v>
      </c>
      <c r="I3171" s="834" t="s">
        <v>13192</v>
      </c>
      <c r="J3171" s="834" t="s">
        <v>13193</v>
      </c>
    </row>
    <row r="3172" spans="1:10" ht="48" customHeight="1" x14ac:dyDescent="0.2">
      <c r="A3172" s="837" t="s">
        <v>13194</v>
      </c>
      <c r="B3172" s="838" t="s">
        <v>13504</v>
      </c>
      <c r="C3172" s="837" t="s">
        <v>7</v>
      </c>
      <c r="D3172" s="837" t="s">
        <v>3333</v>
      </c>
      <c r="E3172" s="839" t="s">
        <v>13272</v>
      </c>
      <c r="F3172" s="839"/>
      <c r="G3172" s="840" t="s">
        <v>67</v>
      </c>
      <c r="H3172" s="841">
        <v>1</v>
      </c>
      <c r="I3172" s="842">
        <v>0.16</v>
      </c>
      <c r="J3172" s="842">
        <v>0.16</v>
      </c>
    </row>
    <row r="3173" spans="1:10" ht="36" customHeight="1" x14ac:dyDescent="0.2">
      <c r="A3173" s="843" t="s">
        <v>13197</v>
      </c>
      <c r="B3173" s="844" t="s">
        <v>14184</v>
      </c>
      <c r="C3173" s="843" t="s">
        <v>7</v>
      </c>
      <c r="D3173" s="843" t="s">
        <v>3330</v>
      </c>
      <c r="E3173" s="845" t="s">
        <v>13272</v>
      </c>
      <c r="F3173" s="845"/>
      <c r="G3173" s="846" t="s">
        <v>23</v>
      </c>
      <c r="H3173" s="847">
        <v>1</v>
      </c>
      <c r="I3173" s="848">
        <v>0.02</v>
      </c>
      <c r="J3173" s="848">
        <v>0.02</v>
      </c>
    </row>
    <row r="3174" spans="1:10" ht="48" customHeight="1" x14ac:dyDescent="0.2">
      <c r="A3174" s="843" t="s">
        <v>13197</v>
      </c>
      <c r="B3174" s="844" t="s">
        <v>14185</v>
      </c>
      <c r="C3174" s="843" t="s">
        <v>7</v>
      </c>
      <c r="D3174" s="843" t="s">
        <v>3329</v>
      </c>
      <c r="E3174" s="845" t="s">
        <v>13272</v>
      </c>
      <c r="F3174" s="845"/>
      <c r="G3174" s="846" t="s">
        <v>23</v>
      </c>
      <c r="H3174" s="847">
        <v>1</v>
      </c>
      <c r="I3174" s="848">
        <v>0.14000000000000001</v>
      </c>
      <c r="J3174" s="848">
        <v>0.14000000000000001</v>
      </c>
    </row>
    <row r="3175" spans="1:10" ht="25.5" x14ac:dyDescent="0.2">
      <c r="A3175" s="855"/>
      <c r="B3175" s="855"/>
      <c r="C3175" s="855"/>
      <c r="D3175" s="855"/>
      <c r="E3175" s="855" t="s">
        <v>13209</v>
      </c>
      <c r="F3175" s="856">
        <v>0</v>
      </c>
      <c r="G3175" s="855" t="s">
        <v>13210</v>
      </c>
      <c r="H3175" s="856">
        <v>0</v>
      </c>
      <c r="I3175" s="855" t="s">
        <v>13211</v>
      </c>
      <c r="J3175" s="856">
        <v>0</v>
      </c>
    </row>
    <row r="3176" spans="1:10" ht="13.5" thickBot="1" x14ac:dyDescent="0.25">
      <c r="A3176" s="855"/>
      <c r="B3176" s="855"/>
      <c r="C3176" s="855"/>
      <c r="D3176" s="855"/>
      <c r="E3176" s="855" t="s">
        <v>13212</v>
      </c>
      <c r="F3176" s="856">
        <v>4.5184000000000002E-2</v>
      </c>
      <c r="G3176" s="855"/>
      <c r="H3176" s="857" t="s">
        <v>13213</v>
      </c>
      <c r="I3176" s="857"/>
      <c r="J3176" s="856">
        <v>0.21</v>
      </c>
    </row>
    <row r="3177" spans="1:10" ht="0.95" customHeight="1" thickTop="1" x14ac:dyDescent="0.2">
      <c r="A3177" s="858"/>
      <c r="B3177" s="858"/>
      <c r="C3177" s="858"/>
      <c r="D3177" s="858"/>
      <c r="E3177" s="858"/>
      <c r="F3177" s="858"/>
      <c r="G3177" s="858"/>
      <c r="H3177" s="858"/>
      <c r="I3177" s="858"/>
      <c r="J3177" s="858"/>
    </row>
    <row r="3178" spans="1:10" ht="18" customHeight="1" x14ac:dyDescent="0.2">
      <c r="A3178" s="833"/>
      <c r="B3178" s="834" t="s">
        <v>13186</v>
      </c>
      <c r="C3178" s="833" t="s">
        <v>13187</v>
      </c>
      <c r="D3178" s="833" t="s">
        <v>13188</v>
      </c>
      <c r="E3178" s="835" t="s">
        <v>13189</v>
      </c>
      <c r="F3178" s="835"/>
      <c r="G3178" s="836" t="s">
        <v>13190</v>
      </c>
      <c r="H3178" s="834" t="s">
        <v>13191</v>
      </c>
      <c r="I3178" s="834" t="s">
        <v>13192</v>
      </c>
      <c r="J3178" s="834" t="s">
        <v>13193</v>
      </c>
    </row>
    <row r="3179" spans="1:10" ht="48" customHeight="1" x14ac:dyDescent="0.2">
      <c r="A3179" s="837" t="s">
        <v>13194</v>
      </c>
      <c r="B3179" s="838" t="s">
        <v>14185</v>
      </c>
      <c r="C3179" s="837" t="s">
        <v>7</v>
      </c>
      <c r="D3179" s="837" t="s">
        <v>3329</v>
      </c>
      <c r="E3179" s="839" t="s">
        <v>13272</v>
      </c>
      <c r="F3179" s="839"/>
      <c r="G3179" s="840" t="s">
        <v>23</v>
      </c>
      <c r="H3179" s="841">
        <v>1</v>
      </c>
      <c r="I3179" s="842">
        <v>0.14000000000000001</v>
      </c>
      <c r="J3179" s="842">
        <v>0.14000000000000001</v>
      </c>
    </row>
    <row r="3180" spans="1:10" ht="36" customHeight="1" x14ac:dyDescent="0.2">
      <c r="A3180" s="849" t="s">
        <v>13199</v>
      </c>
      <c r="B3180" s="850" t="s">
        <v>14186</v>
      </c>
      <c r="C3180" s="849" t="s">
        <v>7</v>
      </c>
      <c r="D3180" s="849" t="s">
        <v>5986</v>
      </c>
      <c r="E3180" s="851" t="s">
        <v>13201</v>
      </c>
      <c r="F3180" s="851"/>
      <c r="G3180" s="852" t="s">
        <v>38</v>
      </c>
      <c r="H3180" s="853">
        <v>5.3300000000000001E-5</v>
      </c>
      <c r="I3180" s="854">
        <v>2691.78</v>
      </c>
      <c r="J3180" s="854">
        <v>0.14347190000000001</v>
      </c>
    </row>
    <row r="3181" spans="1:10" ht="25.5" x14ac:dyDescent="0.2">
      <c r="A3181" s="855"/>
      <c r="B3181" s="855"/>
      <c r="C3181" s="855"/>
      <c r="D3181" s="855"/>
      <c r="E3181" s="855" t="s">
        <v>13209</v>
      </c>
      <c r="F3181" s="856">
        <v>0</v>
      </c>
      <c r="G3181" s="855" t="s">
        <v>13210</v>
      </c>
      <c r="H3181" s="856">
        <v>0</v>
      </c>
      <c r="I3181" s="855" t="s">
        <v>13211</v>
      </c>
      <c r="J3181" s="856">
        <v>0</v>
      </c>
    </row>
    <row r="3182" spans="1:10" ht="13.5" thickBot="1" x14ac:dyDescent="0.25">
      <c r="A3182" s="855"/>
      <c r="B3182" s="855"/>
      <c r="C3182" s="855"/>
      <c r="D3182" s="855"/>
      <c r="E3182" s="855" t="s">
        <v>13212</v>
      </c>
      <c r="F3182" s="856">
        <v>3.9536000000000002E-2</v>
      </c>
      <c r="G3182" s="855"/>
      <c r="H3182" s="857" t="s">
        <v>13213</v>
      </c>
      <c r="I3182" s="857"/>
      <c r="J3182" s="856">
        <v>0.18</v>
      </c>
    </row>
    <row r="3183" spans="1:10" ht="0.95" customHeight="1" thickTop="1" x14ac:dyDescent="0.2">
      <c r="A3183" s="858"/>
      <c r="B3183" s="858"/>
      <c r="C3183" s="858"/>
      <c r="D3183" s="858"/>
      <c r="E3183" s="858"/>
      <c r="F3183" s="858"/>
      <c r="G3183" s="858"/>
      <c r="H3183" s="858"/>
      <c r="I3183" s="858"/>
      <c r="J3183" s="858"/>
    </row>
    <row r="3184" spans="1:10" ht="18" customHeight="1" x14ac:dyDescent="0.2">
      <c r="A3184" s="833"/>
      <c r="B3184" s="834" t="s">
        <v>13186</v>
      </c>
      <c r="C3184" s="833" t="s">
        <v>13187</v>
      </c>
      <c r="D3184" s="833" t="s">
        <v>13188</v>
      </c>
      <c r="E3184" s="835" t="s">
        <v>13189</v>
      </c>
      <c r="F3184" s="835"/>
      <c r="G3184" s="836" t="s">
        <v>13190</v>
      </c>
      <c r="H3184" s="834" t="s">
        <v>13191</v>
      </c>
      <c r="I3184" s="834" t="s">
        <v>13192</v>
      </c>
      <c r="J3184" s="834" t="s">
        <v>13193</v>
      </c>
    </row>
    <row r="3185" spans="1:10" ht="36" customHeight="1" x14ac:dyDescent="0.2">
      <c r="A3185" s="837" t="s">
        <v>13194</v>
      </c>
      <c r="B3185" s="838" t="s">
        <v>14184</v>
      </c>
      <c r="C3185" s="837" t="s">
        <v>7</v>
      </c>
      <c r="D3185" s="837" t="s">
        <v>3330</v>
      </c>
      <c r="E3185" s="839" t="s">
        <v>13272</v>
      </c>
      <c r="F3185" s="839"/>
      <c r="G3185" s="840" t="s">
        <v>23</v>
      </c>
      <c r="H3185" s="841">
        <v>1</v>
      </c>
      <c r="I3185" s="842">
        <v>0.02</v>
      </c>
      <c r="J3185" s="842">
        <v>0.02</v>
      </c>
    </row>
    <row r="3186" spans="1:10" ht="36" customHeight="1" x14ac:dyDescent="0.2">
      <c r="A3186" s="849" t="s">
        <v>13199</v>
      </c>
      <c r="B3186" s="850" t="s">
        <v>14186</v>
      </c>
      <c r="C3186" s="849" t="s">
        <v>7</v>
      </c>
      <c r="D3186" s="849" t="s">
        <v>5986</v>
      </c>
      <c r="E3186" s="851" t="s">
        <v>13201</v>
      </c>
      <c r="F3186" s="851"/>
      <c r="G3186" s="852" t="s">
        <v>38</v>
      </c>
      <c r="H3186" s="853">
        <v>7.6000000000000001E-6</v>
      </c>
      <c r="I3186" s="854">
        <v>2691.78</v>
      </c>
      <c r="J3186" s="854">
        <v>2.04575E-2</v>
      </c>
    </row>
    <row r="3187" spans="1:10" ht="25.5" x14ac:dyDescent="0.2">
      <c r="A3187" s="855"/>
      <c r="B3187" s="855"/>
      <c r="C3187" s="855"/>
      <c r="D3187" s="855"/>
      <c r="E3187" s="855" t="s">
        <v>13209</v>
      </c>
      <c r="F3187" s="856">
        <v>0</v>
      </c>
      <c r="G3187" s="855" t="s">
        <v>13210</v>
      </c>
      <c r="H3187" s="856">
        <v>0</v>
      </c>
      <c r="I3187" s="855" t="s">
        <v>13211</v>
      </c>
      <c r="J3187" s="856">
        <v>0</v>
      </c>
    </row>
    <row r="3188" spans="1:10" ht="13.5" thickBot="1" x14ac:dyDescent="0.25">
      <c r="A3188" s="855"/>
      <c r="B3188" s="855"/>
      <c r="C3188" s="855"/>
      <c r="D3188" s="855"/>
      <c r="E3188" s="855" t="s">
        <v>13212</v>
      </c>
      <c r="F3188" s="856">
        <v>5.6480000000000002E-3</v>
      </c>
      <c r="G3188" s="855"/>
      <c r="H3188" s="857" t="s">
        <v>13213</v>
      </c>
      <c r="I3188" s="857"/>
      <c r="J3188" s="856">
        <v>0.03</v>
      </c>
    </row>
    <row r="3189" spans="1:10" ht="0.95" customHeight="1" thickTop="1" x14ac:dyDescent="0.2">
      <c r="A3189" s="858"/>
      <c r="B3189" s="858"/>
      <c r="C3189" s="858"/>
      <c r="D3189" s="858"/>
      <c r="E3189" s="858"/>
      <c r="F3189" s="858"/>
      <c r="G3189" s="858"/>
      <c r="H3189" s="858"/>
      <c r="I3189" s="858"/>
      <c r="J3189" s="858"/>
    </row>
    <row r="3190" spans="1:10" ht="18" customHeight="1" x14ac:dyDescent="0.2">
      <c r="A3190" s="833"/>
      <c r="B3190" s="834" t="s">
        <v>13186</v>
      </c>
      <c r="C3190" s="833" t="s">
        <v>13187</v>
      </c>
      <c r="D3190" s="833" t="s">
        <v>13188</v>
      </c>
      <c r="E3190" s="835" t="s">
        <v>13189</v>
      </c>
      <c r="F3190" s="835"/>
      <c r="G3190" s="836" t="s">
        <v>13190</v>
      </c>
      <c r="H3190" s="834" t="s">
        <v>13191</v>
      </c>
      <c r="I3190" s="834" t="s">
        <v>13192</v>
      </c>
      <c r="J3190" s="834" t="s">
        <v>13193</v>
      </c>
    </row>
    <row r="3191" spans="1:10" ht="48" customHeight="1" x14ac:dyDescent="0.2">
      <c r="A3191" s="837" t="s">
        <v>13194</v>
      </c>
      <c r="B3191" s="838" t="s">
        <v>14187</v>
      </c>
      <c r="C3191" s="837" t="s">
        <v>7</v>
      </c>
      <c r="D3191" s="837" t="s">
        <v>3331</v>
      </c>
      <c r="E3191" s="839" t="s">
        <v>13272</v>
      </c>
      <c r="F3191" s="839"/>
      <c r="G3191" s="840" t="s">
        <v>23</v>
      </c>
      <c r="H3191" s="841">
        <v>1</v>
      </c>
      <c r="I3191" s="842">
        <v>0.18</v>
      </c>
      <c r="J3191" s="842">
        <v>0.18</v>
      </c>
    </row>
    <row r="3192" spans="1:10" ht="36" customHeight="1" x14ac:dyDescent="0.2">
      <c r="A3192" s="849" t="s">
        <v>13199</v>
      </c>
      <c r="B3192" s="850" t="s">
        <v>14186</v>
      </c>
      <c r="C3192" s="849" t="s">
        <v>7</v>
      </c>
      <c r="D3192" s="849" t="s">
        <v>5986</v>
      </c>
      <c r="E3192" s="851" t="s">
        <v>13201</v>
      </c>
      <c r="F3192" s="851"/>
      <c r="G3192" s="852" t="s">
        <v>38</v>
      </c>
      <c r="H3192" s="853">
        <v>6.6699999999999995E-5</v>
      </c>
      <c r="I3192" s="854">
        <v>2691.78</v>
      </c>
      <c r="J3192" s="854">
        <v>0.1795417</v>
      </c>
    </row>
    <row r="3193" spans="1:10" ht="25.5" x14ac:dyDescent="0.2">
      <c r="A3193" s="855"/>
      <c r="B3193" s="855"/>
      <c r="C3193" s="855"/>
      <c r="D3193" s="855"/>
      <c r="E3193" s="855" t="s">
        <v>13209</v>
      </c>
      <c r="F3193" s="856">
        <v>0</v>
      </c>
      <c r="G3193" s="855" t="s">
        <v>13210</v>
      </c>
      <c r="H3193" s="856">
        <v>0</v>
      </c>
      <c r="I3193" s="855" t="s">
        <v>13211</v>
      </c>
      <c r="J3193" s="856">
        <v>0</v>
      </c>
    </row>
    <row r="3194" spans="1:10" ht="13.5" thickBot="1" x14ac:dyDescent="0.25">
      <c r="A3194" s="855"/>
      <c r="B3194" s="855"/>
      <c r="C3194" s="855"/>
      <c r="D3194" s="855"/>
      <c r="E3194" s="855" t="s">
        <v>13212</v>
      </c>
      <c r="F3194" s="856">
        <v>5.0832000000000002E-2</v>
      </c>
      <c r="G3194" s="855"/>
      <c r="H3194" s="857" t="s">
        <v>13213</v>
      </c>
      <c r="I3194" s="857"/>
      <c r="J3194" s="856">
        <v>0.23</v>
      </c>
    </row>
    <row r="3195" spans="1:10" ht="0.95" customHeight="1" thickTop="1" x14ac:dyDescent="0.2">
      <c r="A3195" s="858"/>
      <c r="B3195" s="858"/>
      <c r="C3195" s="858"/>
      <c r="D3195" s="858"/>
      <c r="E3195" s="858"/>
      <c r="F3195" s="858"/>
      <c r="G3195" s="858"/>
      <c r="H3195" s="858"/>
      <c r="I3195" s="858"/>
      <c r="J3195" s="858"/>
    </row>
    <row r="3196" spans="1:10" ht="18" customHeight="1" x14ac:dyDescent="0.2">
      <c r="A3196" s="833"/>
      <c r="B3196" s="834" t="s">
        <v>13186</v>
      </c>
      <c r="C3196" s="833" t="s">
        <v>13187</v>
      </c>
      <c r="D3196" s="833" t="s">
        <v>13188</v>
      </c>
      <c r="E3196" s="835" t="s">
        <v>13189</v>
      </c>
      <c r="F3196" s="835"/>
      <c r="G3196" s="836" t="s">
        <v>13190</v>
      </c>
      <c r="H3196" s="834" t="s">
        <v>13191</v>
      </c>
      <c r="I3196" s="834" t="s">
        <v>13192</v>
      </c>
      <c r="J3196" s="834" t="s">
        <v>13193</v>
      </c>
    </row>
    <row r="3197" spans="1:10" ht="48" customHeight="1" x14ac:dyDescent="0.2">
      <c r="A3197" s="837" t="s">
        <v>13194</v>
      </c>
      <c r="B3197" s="838" t="s">
        <v>13503</v>
      </c>
      <c r="C3197" s="837" t="s">
        <v>7</v>
      </c>
      <c r="D3197" s="837" t="s">
        <v>3334</v>
      </c>
      <c r="E3197" s="839" t="s">
        <v>13272</v>
      </c>
      <c r="F3197" s="839"/>
      <c r="G3197" s="840" t="s">
        <v>50</v>
      </c>
      <c r="H3197" s="841">
        <v>1</v>
      </c>
      <c r="I3197" s="842">
        <v>1.38</v>
      </c>
      <c r="J3197" s="842">
        <v>1.38</v>
      </c>
    </row>
    <row r="3198" spans="1:10" ht="36" customHeight="1" x14ac:dyDescent="0.2">
      <c r="A3198" s="843" t="s">
        <v>13197</v>
      </c>
      <c r="B3198" s="844" t="s">
        <v>14184</v>
      </c>
      <c r="C3198" s="843" t="s">
        <v>7</v>
      </c>
      <c r="D3198" s="843" t="s">
        <v>3330</v>
      </c>
      <c r="E3198" s="845" t="s">
        <v>13272</v>
      </c>
      <c r="F3198" s="845"/>
      <c r="G3198" s="846" t="s">
        <v>23</v>
      </c>
      <c r="H3198" s="847">
        <v>1</v>
      </c>
      <c r="I3198" s="848">
        <v>0.02</v>
      </c>
      <c r="J3198" s="848">
        <v>0.02</v>
      </c>
    </row>
    <row r="3199" spans="1:10" ht="48" customHeight="1" x14ac:dyDescent="0.2">
      <c r="A3199" s="843" t="s">
        <v>13197</v>
      </c>
      <c r="B3199" s="844" t="s">
        <v>14187</v>
      </c>
      <c r="C3199" s="843" t="s">
        <v>7</v>
      </c>
      <c r="D3199" s="843" t="s">
        <v>3331</v>
      </c>
      <c r="E3199" s="845" t="s">
        <v>13272</v>
      </c>
      <c r="F3199" s="845"/>
      <c r="G3199" s="846" t="s">
        <v>23</v>
      </c>
      <c r="H3199" s="847">
        <v>1</v>
      </c>
      <c r="I3199" s="848">
        <v>0.18</v>
      </c>
      <c r="J3199" s="848">
        <v>0.18</v>
      </c>
    </row>
    <row r="3200" spans="1:10" ht="48" customHeight="1" x14ac:dyDescent="0.2">
      <c r="A3200" s="843" t="s">
        <v>13197</v>
      </c>
      <c r="B3200" s="844" t="s">
        <v>14185</v>
      </c>
      <c r="C3200" s="843" t="s">
        <v>7</v>
      </c>
      <c r="D3200" s="843" t="s">
        <v>3329</v>
      </c>
      <c r="E3200" s="845" t="s">
        <v>13272</v>
      </c>
      <c r="F3200" s="845"/>
      <c r="G3200" s="846" t="s">
        <v>23</v>
      </c>
      <c r="H3200" s="847">
        <v>1</v>
      </c>
      <c r="I3200" s="848">
        <v>0.14000000000000001</v>
      </c>
      <c r="J3200" s="848">
        <v>0.14000000000000001</v>
      </c>
    </row>
    <row r="3201" spans="1:10" ht="48" customHeight="1" x14ac:dyDescent="0.2">
      <c r="A3201" s="843" t="s">
        <v>13197</v>
      </c>
      <c r="B3201" s="844" t="s">
        <v>14188</v>
      </c>
      <c r="C3201" s="843" t="s">
        <v>7</v>
      </c>
      <c r="D3201" s="843" t="s">
        <v>3332</v>
      </c>
      <c r="E3201" s="845" t="s">
        <v>13272</v>
      </c>
      <c r="F3201" s="845"/>
      <c r="G3201" s="846" t="s">
        <v>23</v>
      </c>
      <c r="H3201" s="847">
        <v>1</v>
      </c>
      <c r="I3201" s="848">
        <v>1.04</v>
      </c>
      <c r="J3201" s="848">
        <v>1.04</v>
      </c>
    </row>
    <row r="3202" spans="1:10" ht="25.5" x14ac:dyDescent="0.2">
      <c r="A3202" s="855"/>
      <c r="B3202" s="855"/>
      <c r="C3202" s="855"/>
      <c r="D3202" s="855"/>
      <c r="E3202" s="855" t="s">
        <v>13209</v>
      </c>
      <c r="F3202" s="856">
        <v>0</v>
      </c>
      <c r="G3202" s="855" t="s">
        <v>13210</v>
      </c>
      <c r="H3202" s="856">
        <v>0</v>
      </c>
      <c r="I3202" s="855" t="s">
        <v>13211</v>
      </c>
      <c r="J3202" s="856">
        <v>0</v>
      </c>
    </row>
    <row r="3203" spans="1:10" ht="13.5" thickBot="1" x14ac:dyDescent="0.25">
      <c r="A3203" s="855"/>
      <c r="B3203" s="855"/>
      <c r="C3203" s="855"/>
      <c r="D3203" s="855"/>
      <c r="E3203" s="855" t="s">
        <v>13212</v>
      </c>
      <c r="F3203" s="856">
        <v>0.389712</v>
      </c>
      <c r="G3203" s="855"/>
      <c r="H3203" s="857" t="s">
        <v>13213</v>
      </c>
      <c r="I3203" s="857"/>
      <c r="J3203" s="856">
        <v>1.77</v>
      </c>
    </row>
    <row r="3204" spans="1:10" ht="0.95" customHeight="1" thickTop="1" x14ac:dyDescent="0.2">
      <c r="A3204" s="858"/>
      <c r="B3204" s="858"/>
      <c r="C3204" s="858"/>
      <c r="D3204" s="858"/>
      <c r="E3204" s="858"/>
      <c r="F3204" s="858"/>
      <c r="G3204" s="858"/>
      <c r="H3204" s="858"/>
      <c r="I3204" s="858"/>
      <c r="J3204" s="858"/>
    </row>
    <row r="3205" spans="1:10" ht="18" customHeight="1" x14ac:dyDescent="0.2">
      <c r="A3205" s="833"/>
      <c r="B3205" s="834" t="s">
        <v>13186</v>
      </c>
      <c r="C3205" s="833" t="s">
        <v>13187</v>
      </c>
      <c r="D3205" s="833" t="s">
        <v>13188</v>
      </c>
      <c r="E3205" s="835" t="s">
        <v>13189</v>
      </c>
      <c r="F3205" s="835"/>
      <c r="G3205" s="836" t="s">
        <v>13190</v>
      </c>
      <c r="H3205" s="834" t="s">
        <v>13191</v>
      </c>
      <c r="I3205" s="834" t="s">
        <v>13192</v>
      </c>
      <c r="J3205" s="834" t="s">
        <v>13193</v>
      </c>
    </row>
    <row r="3206" spans="1:10" ht="48" customHeight="1" x14ac:dyDescent="0.2">
      <c r="A3206" s="837" t="s">
        <v>13194</v>
      </c>
      <c r="B3206" s="838" t="s">
        <v>14188</v>
      </c>
      <c r="C3206" s="837" t="s">
        <v>7</v>
      </c>
      <c r="D3206" s="837" t="s">
        <v>3332</v>
      </c>
      <c r="E3206" s="839" t="s">
        <v>13272</v>
      </c>
      <c r="F3206" s="839"/>
      <c r="G3206" s="840" t="s">
        <v>23</v>
      </c>
      <c r="H3206" s="841">
        <v>1</v>
      </c>
      <c r="I3206" s="842">
        <v>1.04</v>
      </c>
      <c r="J3206" s="842">
        <v>1.04</v>
      </c>
    </row>
    <row r="3207" spans="1:10" ht="24" customHeight="1" x14ac:dyDescent="0.2">
      <c r="A3207" s="849" t="s">
        <v>13199</v>
      </c>
      <c r="B3207" s="850" t="s">
        <v>14145</v>
      </c>
      <c r="C3207" s="849" t="s">
        <v>7</v>
      </c>
      <c r="D3207" s="849" t="s">
        <v>6701</v>
      </c>
      <c r="E3207" s="851" t="s">
        <v>13220</v>
      </c>
      <c r="F3207" s="851"/>
      <c r="G3207" s="852" t="s">
        <v>14146</v>
      </c>
      <c r="H3207" s="853">
        <v>1.27</v>
      </c>
      <c r="I3207" s="854">
        <v>0.82</v>
      </c>
      <c r="J3207" s="854">
        <v>1.0414000000000001</v>
      </c>
    </row>
    <row r="3208" spans="1:10" ht="25.5" x14ac:dyDescent="0.2">
      <c r="A3208" s="855"/>
      <c r="B3208" s="855"/>
      <c r="C3208" s="855"/>
      <c r="D3208" s="855"/>
      <c r="E3208" s="855" t="s">
        <v>13209</v>
      </c>
      <c r="F3208" s="856">
        <v>0</v>
      </c>
      <c r="G3208" s="855" t="s">
        <v>13210</v>
      </c>
      <c r="H3208" s="856">
        <v>0</v>
      </c>
      <c r="I3208" s="855" t="s">
        <v>13211</v>
      </c>
      <c r="J3208" s="856">
        <v>0</v>
      </c>
    </row>
    <row r="3209" spans="1:10" ht="13.5" thickBot="1" x14ac:dyDescent="0.25">
      <c r="A3209" s="855"/>
      <c r="B3209" s="855"/>
      <c r="C3209" s="855"/>
      <c r="D3209" s="855"/>
      <c r="E3209" s="855" t="s">
        <v>13212</v>
      </c>
      <c r="F3209" s="856">
        <v>0.29369600000000001</v>
      </c>
      <c r="G3209" s="855"/>
      <c r="H3209" s="857" t="s">
        <v>13213</v>
      </c>
      <c r="I3209" s="857"/>
      <c r="J3209" s="856">
        <v>1.33</v>
      </c>
    </row>
    <row r="3210" spans="1:10" ht="0.95" customHeight="1" thickTop="1" x14ac:dyDescent="0.2">
      <c r="A3210" s="858"/>
      <c r="B3210" s="858"/>
      <c r="C3210" s="858"/>
      <c r="D3210" s="858"/>
      <c r="E3210" s="858"/>
      <c r="F3210" s="858"/>
      <c r="G3210" s="858"/>
      <c r="H3210" s="858"/>
      <c r="I3210" s="858"/>
      <c r="J3210" s="858"/>
    </row>
    <row r="3211" spans="1:10" ht="18" customHeight="1" x14ac:dyDescent="0.2">
      <c r="A3211" s="833"/>
      <c r="B3211" s="834" t="s">
        <v>13186</v>
      </c>
      <c r="C3211" s="833" t="s">
        <v>13187</v>
      </c>
      <c r="D3211" s="833" t="s">
        <v>13188</v>
      </c>
      <c r="E3211" s="835" t="s">
        <v>13189</v>
      </c>
      <c r="F3211" s="835"/>
      <c r="G3211" s="836" t="s">
        <v>13190</v>
      </c>
      <c r="H3211" s="834" t="s">
        <v>13191</v>
      </c>
      <c r="I3211" s="834" t="s">
        <v>13192</v>
      </c>
      <c r="J3211" s="834" t="s">
        <v>13193</v>
      </c>
    </row>
    <row r="3212" spans="1:10" ht="48" customHeight="1" x14ac:dyDescent="0.2">
      <c r="A3212" s="837" t="s">
        <v>13194</v>
      </c>
      <c r="B3212" s="838" t="s">
        <v>14032</v>
      </c>
      <c r="C3212" s="837" t="s">
        <v>7</v>
      </c>
      <c r="D3212" s="837" t="s">
        <v>2403</v>
      </c>
      <c r="E3212" s="839" t="s">
        <v>13301</v>
      </c>
      <c r="F3212" s="839"/>
      <c r="G3212" s="840" t="s">
        <v>13268</v>
      </c>
      <c r="H3212" s="841">
        <v>1</v>
      </c>
      <c r="I3212" s="842">
        <v>478.18</v>
      </c>
      <c r="J3212" s="842">
        <v>478.18</v>
      </c>
    </row>
    <row r="3213" spans="1:10" ht="36" customHeight="1" x14ac:dyDescent="0.2">
      <c r="A3213" s="843" t="s">
        <v>13197</v>
      </c>
      <c r="B3213" s="844" t="s">
        <v>13327</v>
      </c>
      <c r="C3213" s="843" t="s">
        <v>7</v>
      </c>
      <c r="D3213" s="843" t="s">
        <v>1910</v>
      </c>
      <c r="E3213" s="845" t="s">
        <v>13272</v>
      </c>
      <c r="F3213" s="845"/>
      <c r="G3213" s="846" t="s">
        <v>67</v>
      </c>
      <c r="H3213" s="847">
        <v>0.14399999999999999</v>
      </c>
      <c r="I3213" s="848">
        <v>0.31</v>
      </c>
      <c r="J3213" s="848">
        <v>4.4639999999999999E-2</v>
      </c>
    </row>
    <row r="3214" spans="1:10" ht="36" customHeight="1" x14ac:dyDescent="0.2">
      <c r="A3214" s="843" t="s">
        <v>13197</v>
      </c>
      <c r="B3214" s="844" t="s">
        <v>13328</v>
      </c>
      <c r="C3214" s="843" t="s">
        <v>7</v>
      </c>
      <c r="D3214" s="843" t="s">
        <v>1909</v>
      </c>
      <c r="E3214" s="845" t="s">
        <v>13272</v>
      </c>
      <c r="F3214" s="845"/>
      <c r="G3214" s="846" t="s">
        <v>50</v>
      </c>
      <c r="H3214" s="847">
        <v>7.9000000000000001E-2</v>
      </c>
      <c r="I3214" s="848">
        <v>1.56</v>
      </c>
      <c r="J3214" s="848">
        <v>0.12324</v>
      </c>
    </row>
    <row r="3215" spans="1:10" ht="24" customHeight="1" x14ac:dyDescent="0.2">
      <c r="A3215" s="843" t="s">
        <v>13197</v>
      </c>
      <c r="B3215" s="844" t="s">
        <v>13318</v>
      </c>
      <c r="C3215" s="843" t="s">
        <v>7</v>
      </c>
      <c r="D3215" s="843" t="s">
        <v>52</v>
      </c>
      <c r="E3215" s="845" t="s">
        <v>13196</v>
      </c>
      <c r="F3215" s="845"/>
      <c r="G3215" s="846" t="s">
        <v>23</v>
      </c>
      <c r="H3215" s="847">
        <v>0.112</v>
      </c>
      <c r="I3215" s="848">
        <v>16.59</v>
      </c>
      <c r="J3215" s="848">
        <v>1.85808</v>
      </c>
    </row>
    <row r="3216" spans="1:10" ht="24" customHeight="1" x14ac:dyDescent="0.2">
      <c r="A3216" s="843" t="s">
        <v>13197</v>
      </c>
      <c r="B3216" s="844" t="s">
        <v>13244</v>
      </c>
      <c r="C3216" s="843" t="s">
        <v>7</v>
      </c>
      <c r="D3216" s="843" t="s">
        <v>25</v>
      </c>
      <c r="E3216" s="845" t="s">
        <v>13196</v>
      </c>
      <c r="F3216" s="845"/>
      <c r="G3216" s="846" t="s">
        <v>23</v>
      </c>
      <c r="H3216" s="847">
        <v>0.74399999999999999</v>
      </c>
      <c r="I3216" s="848">
        <v>13.34</v>
      </c>
      <c r="J3216" s="848">
        <v>9.9249600000000004</v>
      </c>
    </row>
    <row r="3217" spans="1:10" ht="24" customHeight="1" x14ac:dyDescent="0.2">
      <c r="A3217" s="843" t="s">
        <v>13197</v>
      </c>
      <c r="B3217" s="844" t="s">
        <v>13252</v>
      </c>
      <c r="C3217" s="843" t="s">
        <v>7</v>
      </c>
      <c r="D3217" s="843" t="s">
        <v>53</v>
      </c>
      <c r="E3217" s="845" t="s">
        <v>13196</v>
      </c>
      <c r="F3217" s="845"/>
      <c r="G3217" s="846" t="s">
        <v>23</v>
      </c>
      <c r="H3217" s="847">
        <v>0.67</v>
      </c>
      <c r="I3217" s="848">
        <v>16.78</v>
      </c>
      <c r="J3217" s="848">
        <v>11.242599999999999</v>
      </c>
    </row>
    <row r="3218" spans="1:10" ht="36" customHeight="1" x14ac:dyDescent="0.2">
      <c r="A3218" s="849" t="s">
        <v>13199</v>
      </c>
      <c r="B3218" s="850" t="s">
        <v>14189</v>
      </c>
      <c r="C3218" s="849" t="s">
        <v>7</v>
      </c>
      <c r="D3218" s="849" t="s">
        <v>5997</v>
      </c>
      <c r="E3218" s="851" t="s">
        <v>13220</v>
      </c>
      <c r="F3218" s="851"/>
      <c r="G3218" s="852" t="s">
        <v>13268</v>
      </c>
      <c r="H3218" s="853">
        <v>1.103</v>
      </c>
      <c r="I3218" s="854">
        <v>412.5</v>
      </c>
      <c r="J3218" s="854">
        <v>454.98750000000001</v>
      </c>
    </row>
    <row r="3219" spans="1:10" ht="25.5" x14ac:dyDescent="0.2">
      <c r="A3219" s="855"/>
      <c r="B3219" s="855"/>
      <c r="C3219" s="855"/>
      <c r="D3219" s="855"/>
      <c r="E3219" s="855" t="s">
        <v>13209</v>
      </c>
      <c r="F3219" s="856">
        <v>9.4</v>
      </c>
      <c r="G3219" s="855" t="s">
        <v>13210</v>
      </c>
      <c r="H3219" s="856">
        <v>7.9</v>
      </c>
      <c r="I3219" s="855" t="s">
        <v>13211</v>
      </c>
      <c r="J3219" s="856">
        <v>17.3</v>
      </c>
    </row>
    <row r="3220" spans="1:10" ht="13.5" thickBot="1" x14ac:dyDescent="0.25">
      <c r="A3220" s="855"/>
      <c r="B3220" s="855"/>
      <c r="C3220" s="855"/>
      <c r="D3220" s="855"/>
      <c r="E3220" s="855" t="s">
        <v>13212</v>
      </c>
      <c r="F3220" s="856">
        <v>135.03803199999999</v>
      </c>
      <c r="G3220" s="855"/>
      <c r="H3220" s="857" t="s">
        <v>13213</v>
      </c>
      <c r="I3220" s="857"/>
      <c r="J3220" s="856">
        <v>613.22</v>
      </c>
    </row>
    <row r="3221" spans="1:10" ht="0.95" customHeight="1" thickTop="1" x14ac:dyDescent="0.2">
      <c r="A3221" s="858"/>
      <c r="B3221" s="858"/>
      <c r="C3221" s="858"/>
      <c r="D3221" s="858"/>
      <c r="E3221" s="858"/>
      <c r="F3221" s="858"/>
      <c r="G3221" s="858"/>
      <c r="H3221" s="858"/>
      <c r="I3221" s="858"/>
      <c r="J3221" s="858"/>
    </row>
    <row r="3222" spans="1:10" ht="18" customHeight="1" x14ac:dyDescent="0.2">
      <c r="A3222" s="833"/>
      <c r="B3222" s="834" t="s">
        <v>13186</v>
      </c>
      <c r="C3222" s="833" t="s">
        <v>13187</v>
      </c>
      <c r="D3222" s="833" t="s">
        <v>13188</v>
      </c>
      <c r="E3222" s="835" t="s">
        <v>13189</v>
      </c>
      <c r="F3222" s="835"/>
      <c r="G3222" s="836" t="s">
        <v>13190</v>
      </c>
      <c r="H3222" s="834" t="s">
        <v>13191</v>
      </c>
      <c r="I3222" s="834" t="s">
        <v>13192</v>
      </c>
      <c r="J3222" s="834" t="s">
        <v>13193</v>
      </c>
    </row>
    <row r="3223" spans="1:10" ht="36" customHeight="1" x14ac:dyDescent="0.2">
      <c r="A3223" s="837" t="s">
        <v>13194</v>
      </c>
      <c r="B3223" s="838" t="s">
        <v>13724</v>
      </c>
      <c r="C3223" s="837" t="s">
        <v>7</v>
      </c>
      <c r="D3223" s="837" t="s">
        <v>613</v>
      </c>
      <c r="E3223" s="839" t="s">
        <v>13301</v>
      </c>
      <c r="F3223" s="839"/>
      <c r="G3223" s="840" t="s">
        <v>13268</v>
      </c>
      <c r="H3223" s="841">
        <v>1</v>
      </c>
      <c r="I3223" s="842">
        <v>329.29</v>
      </c>
      <c r="J3223" s="842">
        <v>329.29</v>
      </c>
    </row>
    <row r="3224" spans="1:10" ht="48" customHeight="1" x14ac:dyDescent="0.2">
      <c r="A3224" s="843" t="s">
        <v>13197</v>
      </c>
      <c r="B3224" s="844" t="s">
        <v>13960</v>
      </c>
      <c r="C3224" s="843" t="s">
        <v>7</v>
      </c>
      <c r="D3224" s="843" t="s">
        <v>1299</v>
      </c>
      <c r="E3224" s="845" t="s">
        <v>13272</v>
      </c>
      <c r="F3224" s="845"/>
      <c r="G3224" s="846" t="s">
        <v>50</v>
      </c>
      <c r="H3224" s="847">
        <v>0.83</v>
      </c>
      <c r="I3224" s="848">
        <v>1.53</v>
      </c>
      <c r="J3224" s="848">
        <v>1.2699</v>
      </c>
    </row>
    <row r="3225" spans="1:10" ht="48" customHeight="1" x14ac:dyDescent="0.2">
      <c r="A3225" s="843" t="s">
        <v>13197</v>
      </c>
      <c r="B3225" s="844" t="s">
        <v>13961</v>
      </c>
      <c r="C3225" s="843" t="s">
        <v>7</v>
      </c>
      <c r="D3225" s="843" t="s">
        <v>1300</v>
      </c>
      <c r="E3225" s="845" t="s">
        <v>13272</v>
      </c>
      <c r="F3225" s="845"/>
      <c r="G3225" s="846" t="s">
        <v>67</v>
      </c>
      <c r="H3225" s="847">
        <v>0.78</v>
      </c>
      <c r="I3225" s="848">
        <v>0.27</v>
      </c>
      <c r="J3225" s="848">
        <v>0.21060000000000001</v>
      </c>
    </row>
    <row r="3226" spans="1:10" ht="24" customHeight="1" x14ac:dyDescent="0.2">
      <c r="A3226" s="843" t="s">
        <v>13197</v>
      </c>
      <c r="B3226" s="844" t="s">
        <v>13244</v>
      </c>
      <c r="C3226" s="843" t="s">
        <v>7</v>
      </c>
      <c r="D3226" s="843" t="s">
        <v>25</v>
      </c>
      <c r="E3226" s="845" t="s">
        <v>13196</v>
      </c>
      <c r="F3226" s="845"/>
      <c r="G3226" s="846" t="s">
        <v>23</v>
      </c>
      <c r="H3226" s="847">
        <v>2.5299999999999998</v>
      </c>
      <c r="I3226" s="848">
        <v>13.34</v>
      </c>
      <c r="J3226" s="848">
        <v>33.7502</v>
      </c>
    </row>
    <row r="3227" spans="1:10" ht="24" customHeight="1" x14ac:dyDescent="0.2">
      <c r="A3227" s="843" t="s">
        <v>13197</v>
      </c>
      <c r="B3227" s="844" t="s">
        <v>13368</v>
      </c>
      <c r="C3227" s="843" t="s">
        <v>7</v>
      </c>
      <c r="D3227" s="843" t="s">
        <v>1243</v>
      </c>
      <c r="E3227" s="845" t="s">
        <v>13196</v>
      </c>
      <c r="F3227" s="845"/>
      <c r="G3227" s="846" t="s">
        <v>23</v>
      </c>
      <c r="H3227" s="847">
        <v>1.6</v>
      </c>
      <c r="I3227" s="848">
        <v>11.79</v>
      </c>
      <c r="J3227" s="848">
        <v>18.864000000000001</v>
      </c>
    </row>
    <row r="3228" spans="1:10" ht="24" customHeight="1" x14ac:dyDescent="0.2">
      <c r="A3228" s="849" t="s">
        <v>13199</v>
      </c>
      <c r="B3228" s="850" t="s">
        <v>13369</v>
      </c>
      <c r="C3228" s="849" t="s">
        <v>7</v>
      </c>
      <c r="D3228" s="849" t="s">
        <v>5205</v>
      </c>
      <c r="E3228" s="851" t="s">
        <v>13220</v>
      </c>
      <c r="F3228" s="851"/>
      <c r="G3228" s="852" t="s">
        <v>13268</v>
      </c>
      <c r="H3228" s="853">
        <v>0.75580000000000003</v>
      </c>
      <c r="I3228" s="854">
        <v>63</v>
      </c>
      <c r="J3228" s="854">
        <v>47.615400000000001</v>
      </c>
    </row>
    <row r="3229" spans="1:10" ht="24" customHeight="1" x14ac:dyDescent="0.2">
      <c r="A3229" s="849" t="s">
        <v>13199</v>
      </c>
      <c r="B3229" s="850" t="s">
        <v>13370</v>
      </c>
      <c r="C3229" s="849" t="s">
        <v>7</v>
      </c>
      <c r="D3229" s="849" t="s">
        <v>5946</v>
      </c>
      <c r="E3229" s="851" t="s">
        <v>13220</v>
      </c>
      <c r="F3229" s="851"/>
      <c r="G3229" s="852" t="s">
        <v>21</v>
      </c>
      <c r="H3229" s="853">
        <v>322.98</v>
      </c>
      <c r="I3229" s="854">
        <v>0.56000000000000005</v>
      </c>
      <c r="J3229" s="854">
        <v>180.86879999999999</v>
      </c>
    </row>
    <row r="3230" spans="1:10" ht="24" customHeight="1" x14ac:dyDescent="0.2">
      <c r="A3230" s="849" t="s">
        <v>13199</v>
      </c>
      <c r="B3230" s="850" t="s">
        <v>13371</v>
      </c>
      <c r="C3230" s="849" t="s">
        <v>7</v>
      </c>
      <c r="D3230" s="849" t="s">
        <v>8037</v>
      </c>
      <c r="E3230" s="851" t="s">
        <v>13220</v>
      </c>
      <c r="F3230" s="851"/>
      <c r="G3230" s="852" t="s">
        <v>13268</v>
      </c>
      <c r="H3230" s="853">
        <v>0.58699999999999997</v>
      </c>
      <c r="I3230" s="854">
        <v>79.58</v>
      </c>
      <c r="J3230" s="854">
        <v>46.713459999999998</v>
      </c>
    </row>
    <row r="3231" spans="1:10" ht="25.5" x14ac:dyDescent="0.2">
      <c r="A3231" s="855"/>
      <c r="B3231" s="855"/>
      <c r="C3231" s="855"/>
      <c r="D3231" s="855"/>
      <c r="E3231" s="855" t="s">
        <v>13209</v>
      </c>
      <c r="F3231" s="856">
        <v>20.96</v>
      </c>
      <c r="G3231" s="855" t="s">
        <v>13210</v>
      </c>
      <c r="H3231" s="856">
        <v>17.62</v>
      </c>
      <c r="I3231" s="855" t="s">
        <v>13211</v>
      </c>
      <c r="J3231" s="856">
        <v>38.58</v>
      </c>
    </row>
    <row r="3232" spans="1:10" ht="13.5" thickBot="1" x14ac:dyDescent="0.25">
      <c r="A3232" s="855"/>
      <c r="B3232" s="855"/>
      <c r="C3232" s="855"/>
      <c r="D3232" s="855"/>
      <c r="E3232" s="855" t="s">
        <v>13212</v>
      </c>
      <c r="F3232" s="856">
        <v>92.991495999999998</v>
      </c>
      <c r="G3232" s="855"/>
      <c r="H3232" s="857" t="s">
        <v>13213</v>
      </c>
      <c r="I3232" s="857"/>
      <c r="J3232" s="856">
        <v>422.28</v>
      </c>
    </row>
    <row r="3233" spans="1:10" ht="0.95" customHeight="1" thickTop="1" x14ac:dyDescent="0.2">
      <c r="A3233" s="858"/>
      <c r="B3233" s="858"/>
      <c r="C3233" s="858"/>
      <c r="D3233" s="858"/>
      <c r="E3233" s="858"/>
      <c r="F3233" s="858"/>
      <c r="G3233" s="858"/>
      <c r="H3233" s="858"/>
      <c r="I3233" s="858"/>
      <c r="J3233" s="858"/>
    </row>
    <row r="3234" spans="1:10" ht="18" customHeight="1" x14ac:dyDescent="0.2">
      <c r="A3234" s="833"/>
      <c r="B3234" s="834" t="s">
        <v>13186</v>
      </c>
      <c r="C3234" s="833" t="s">
        <v>13187</v>
      </c>
      <c r="D3234" s="833" t="s">
        <v>13188</v>
      </c>
      <c r="E3234" s="835" t="s">
        <v>13189</v>
      </c>
      <c r="F3234" s="835"/>
      <c r="G3234" s="836" t="s">
        <v>13190</v>
      </c>
      <c r="H3234" s="834" t="s">
        <v>13191</v>
      </c>
      <c r="I3234" s="834" t="s">
        <v>13192</v>
      </c>
      <c r="J3234" s="834" t="s">
        <v>13193</v>
      </c>
    </row>
    <row r="3235" spans="1:10" ht="36" customHeight="1" x14ac:dyDescent="0.2">
      <c r="A3235" s="837" t="s">
        <v>13194</v>
      </c>
      <c r="B3235" s="838" t="s">
        <v>13471</v>
      </c>
      <c r="C3235" s="837" t="s">
        <v>7</v>
      </c>
      <c r="D3235" s="837" t="s">
        <v>614</v>
      </c>
      <c r="E3235" s="839" t="s">
        <v>13301</v>
      </c>
      <c r="F3235" s="839"/>
      <c r="G3235" s="840" t="s">
        <v>13268</v>
      </c>
      <c r="H3235" s="841">
        <v>1</v>
      </c>
      <c r="I3235" s="842">
        <v>322.60000000000002</v>
      </c>
      <c r="J3235" s="842">
        <v>322.60000000000002</v>
      </c>
    </row>
    <row r="3236" spans="1:10" ht="48" customHeight="1" x14ac:dyDescent="0.2">
      <c r="A3236" s="843" t="s">
        <v>13197</v>
      </c>
      <c r="B3236" s="844" t="s">
        <v>13366</v>
      </c>
      <c r="C3236" s="843" t="s">
        <v>7</v>
      </c>
      <c r="D3236" s="843" t="s">
        <v>1365</v>
      </c>
      <c r="E3236" s="845" t="s">
        <v>13272</v>
      </c>
      <c r="F3236" s="845"/>
      <c r="G3236" s="846" t="s">
        <v>67</v>
      </c>
      <c r="H3236" s="847">
        <v>0.62</v>
      </c>
      <c r="I3236" s="848">
        <v>1.1000000000000001</v>
      </c>
      <c r="J3236" s="848">
        <v>0.68200000000000005</v>
      </c>
    </row>
    <row r="3237" spans="1:10" ht="48" customHeight="1" x14ac:dyDescent="0.2">
      <c r="A3237" s="843" t="s">
        <v>13197</v>
      </c>
      <c r="B3237" s="844" t="s">
        <v>13367</v>
      </c>
      <c r="C3237" s="843" t="s">
        <v>7</v>
      </c>
      <c r="D3237" s="843" t="s">
        <v>1364</v>
      </c>
      <c r="E3237" s="845" t="s">
        <v>13272</v>
      </c>
      <c r="F3237" s="845"/>
      <c r="G3237" s="846" t="s">
        <v>50</v>
      </c>
      <c r="H3237" s="847">
        <v>0.66</v>
      </c>
      <c r="I3237" s="848">
        <v>4.07</v>
      </c>
      <c r="J3237" s="848">
        <v>2.6861999999999999</v>
      </c>
    </row>
    <row r="3238" spans="1:10" ht="24" customHeight="1" x14ac:dyDescent="0.2">
      <c r="A3238" s="843" t="s">
        <v>13197</v>
      </c>
      <c r="B3238" s="844" t="s">
        <v>13244</v>
      </c>
      <c r="C3238" s="843" t="s">
        <v>7</v>
      </c>
      <c r="D3238" s="843" t="s">
        <v>25</v>
      </c>
      <c r="E3238" s="845" t="s">
        <v>13196</v>
      </c>
      <c r="F3238" s="845"/>
      <c r="G3238" s="846" t="s">
        <v>23</v>
      </c>
      <c r="H3238" s="847">
        <v>2.0299999999999998</v>
      </c>
      <c r="I3238" s="848">
        <v>13.34</v>
      </c>
      <c r="J3238" s="848">
        <v>27.080200000000001</v>
      </c>
    </row>
    <row r="3239" spans="1:10" ht="24" customHeight="1" x14ac:dyDescent="0.2">
      <c r="A3239" s="843" t="s">
        <v>13197</v>
      </c>
      <c r="B3239" s="844" t="s">
        <v>13368</v>
      </c>
      <c r="C3239" s="843" t="s">
        <v>7</v>
      </c>
      <c r="D3239" s="843" t="s">
        <v>1243</v>
      </c>
      <c r="E3239" s="845" t="s">
        <v>13196</v>
      </c>
      <c r="F3239" s="845"/>
      <c r="G3239" s="846" t="s">
        <v>23</v>
      </c>
      <c r="H3239" s="847">
        <v>1.28</v>
      </c>
      <c r="I3239" s="848">
        <v>11.79</v>
      </c>
      <c r="J3239" s="848">
        <v>15.091200000000001</v>
      </c>
    </row>
    <row r="3240" spans="1:10" ht="24" customHeight="1" x14ac:dyDescent="0.2">
      <c r="A3240" s="849" t="s">
        <v>13199</v>
      </c>
      <c r="B3240" s="850" t="s">
        <v>13369</v>
      </c>
      <c r="C3240" s="849" t="s">
        <v>7</v>
      </c>
      <c r="D3240" s="849" t="s">
        <v>5205</v>
      </c>
      <c r="E3240" s="851" t="s">
        <v>13220</v>
      </c>
      <c r="F3240" s="851"/>
      <c r="G3240" s="852" t="s">
        <v>13268</v>
      </c>
      <c r="H3240" s="853">
        <v>0.76100000000000001</v>
      </c>
      <c r="I3240" s="854">
        <v>63</v>
      </c>
      <c r="J3240" s="854">
        <v>47.942999999999998</v>
      </c>
    </row>
    <row r="3241" spans="1:10" ht="24" customHeight="1" x14ac:dyDescent="0.2">
      <c r="A3241" s="849" t="s">
        <v>13199</v>
      </c>
      <c r="B3241" s="850" t="s">
        <v>13370</v>
      </c>
      <c r="C3241" s="849" t="s">
        <v>7</v>
      </c>
      <c r="D3241" s="849" t="s">
        <v>5946</v>
      </c>
      <c r="E3241" s="851" t="s">
        <v>13220</v>
      </c>
      <c r="F3241" s="851"/>
      <c r="G3241" s="852" t="s">
        <v>21</v>
      </c>
      <c r="H3241" s="853">
        <v>325.16000000000003</v>
      </c>
      <c r="I3241" s="854">
        <v>0.56000000000000005</v>
      </c>
      <c r="J3241" s="854">
        <v>182.08959999999999</v>
      </c>
    </row>
    <row r="3242" spans="1:10" ht="24" customHeight="1" x14ac:dyDescent="0.2">
      <c r="A3242" s="849" t="s">
        <v>13199</v>
      </c>
      <c r="B3242" s="850" t="s">
        <v>13371</v>
      </c>
      <c r="C3242" s="849" t="s">
        <v>7</v>
      </c>
      <c r="D3242" s="849" t="s">
        <v>8037</v>
      </c>
      <c r="E3242" s="851" t="s">
        <v>13220</v>
      </c>
      <c r="F3242" s="851"/>
      <c r="G3242" s="852" t="s">
        <v>13268</v>
      </c>
      <c r="H3242" s="853">
        <v>0.59099999999999997</v>
      </c>
      <c r="I3242" s="854">
        <v>79.58</v>
      </c>
      <c r="J3242" s="854">
        <v>47.031779999999998</v>
      </c>
    </row>
    <row r="3243" spans="1:10" ht="25.5" x14ac:dyDescent="0.2">
      <c r="A3243" s="855"/>
      <c r="B3243" s="855"/>
      <c r="C3243" s="855"/>
      <c r="D3243" s="855"/>
      <c r="E3243" s="855" t="s">
        <v>13209</v>
      </c>
      <c r="F3243" s="856">
        <v>16.8</v>
      </c>
      <c r="G3243" s="855" t="s">
        <v>13210</v>
      </c>
      <c r="H3243" s="856">
        <v>14.12</v>
      </c>
      <c r="I3243" s="855" t="s">
        <v>13211</v>
      </c>
      <c r="J3243" s="856">
        <v>30.92</v>
      </c>
    </row>
    <row r="3244" spans="1:10" ht="13.5" thickBot="1" x14ac:dyDescent="0.25">
      <c r="A3244" s="855"/>
      <c r="B3244" s="855"/>
      <c r="C3244" s="855"/>
      <c r="D3244" s="855"/>
      <c r="E3244" s="855" t="s">
        <v>13212</v>
      </c>
      <c r="F3244" s="856">
        <v>91.102239999999995</v>
      </c>
      <c r="G3244" s="855"/>
      <c r="H3244" s="857" t="s">
        <v>13213</v>
      </c>
      <c r="I3244" s="857"/>
      <c r="J3244" s="856">
        <v>413.7</v>
      </c>
    </row>
    <row r="3245" spans="1:10" ht="0.95" customHeight="1" thickTop="1" x14ac:dyDescent="0.2">
      <c r="A3245" s="858"/>
      <c r="B3245" s="858"/>
      <c r="C3245" s="858"/>
      <c r="D3245" s="858"/>
      <c r="E3245" s="858"/>
      <c r="F3245" s="858"/>
      <c r="G3245" s="858"/>
      <c r="H3245" s="858"/>
      <c r="I3245" s="858"/>
      <c r="J3245" s="858"/>
    </row>
    <row r="3246" spans="1:10" ht="18" customHeight="1" x14ac:dyDescent="0.2">
      <c r="A3246" s="833"/>
      <c r="B3246" s="834" t="s">
        <v>13186</v>
      </c>
      <c r="C3246" s="833" t="s">
        <v>13187</v>
      </c>
      <c r="D3246" s="833" t="s">
        <v>13188</v>
      </c>
      <c r="E3246" s="835" t="s">
        <v>13189</v>
      </c>
      <c r="F3246" s="835"/>
      <c r="G3246" s="836" t="s">
        <v>13190</v>
      </c>
      <c r="H3246" s="834" t="s">
        <v>13191</v>
      </c>
      <c r="I3246" s="834" t="s">
        <v>13192</v>
      </c>
      <c r="J3246" s="834" t="s">
        <v>13193</v>
      </c>
    </row>
    <row r="3247" spans="1:10" ht="36" customHeight="1" x14ac:dyDescent="0.2">
      <c r="A3247" s="837" t="s">
        <v>13194</v>
      </c>
      <c r="B3247" s="838" t="s">
        <v>14190</v>
      </c>
      <c r="C3247" s="837" t="s">
        <v>7</v>
      </c>
      <c r="D3247" s="837" t="s">
        <v>2944</v>
      </c>
      <c r="E3247" s="839" t="s">
        <v>13301</v>
      </c>
      <c r="F3247" s="839"/>
      <c r="G3247" s="840" t="s">
        <v>13268</v>
      </c>
      <c r="H3247" s="841">
        <v>1</v>
      </c>
      <c r="I3247" s="842">
        <v>355.12</v>
      </c>
      <c r="J3247" s="842">
        <v>355.12</v>
      </c>
    </row>
    <row r="3248" spans="1:10" ht="48" customHeight="1" x14ac:dyDescent="0.2">
      <c r="A3248" s="843" t="s">
        <v>13197</v>
      </c>
      <c r="B3248" s="844" t="s">
        <v>13366</v>
      </c>
      <c r="C3248" s="843" t="s">
        <v>7</v>
      </c>
      <c r="D3248" s="843" t="s">
        <v>1365</v>
      </c>
      <c r="E3248" s="845" t="s">
        <v>13272</v>
      </c>
      <c r="F3248" s="845"/>
      <c r="G3248" s="846" t="s">
        <v>67</v>
      </c>
      <c r="H3248" s="847">
        <v>0.61</v>
      </c>
      <c r="I3248" s="848">
        <v>1.1000000000000001</v>
      </c>
      <c r="J3248" s="848">
        <v>0.67100000000000004</v>
      </c>
    </row>
    <row r="3249" spans="1:10" ht="48" customHeight="1" x14ac:dyDescent="0.2">
      <c r="A3249" s="843" t="s">
        <v>13197</v>
      </c>
      <c r="B3249" s="844" t="s">
        <v>13367</v>
      </c>
      <c r="C3249" s="843" t="s">
        <v>7</v>
      </c>
      <c r="D3249" s="843" t="s">
        <v>1364</v>
      </c>
      <c r="E3249" s="845" t="s">
        <v>13272</v>
      </c>
      <c r="F3249" s="845"/>
      <c r="G3249" s="846" t="s">
        <v>50</v>
      </c>
      <c r="H3249" s="847">
        <v>0.64</v>
      </c>
      <c r="I3249" s="848">
        <v>4.07</v>
      </c>
      <c r="J3249" s="848">
        <v>2.6048</v>
      </c>
    </row>
    <row r="3250" spans="1:10" ht="24" customHeight="1" x14ac:dyDescent="0.2">
      <c r="A3250" s="843" t="s">
        <v>13197</v>
      </c>
      <c r="B3250" s="844" t="s">
        <v>13244</v>
      </c>
      <c r="C3250" s="843" t="s">
        <v>7</v>
      </c>
      <c r="D3250" s="843" t="s">
        <v>25</v>
      </c>
      <c r="E3250" s="845" t="s">
        <v>13196</v>
      </c>
      <c r="F3250" s="845"/>
      <c r="G3250" s="846" t="s">
        <v>23</v>
      </c>
      <c r="H3250" s="847">
        <v>1.96</v>
      </c>
      <c r="I3250" s="848">
        <v>13.34</v>
      </c>
      <c r="J3250" s="848">
        <v>26.1464</v>
      </c>
    </row>
    <row r="3251" spans="1:10" ht="24" customHeight="1" x14ac:dyDescent="0.2">
      <c r="A3251" s="843" t="s">
        <v>13197</v>
      </c>
      <c r="B3251" s="844" t="s">
        <v>13368</v>
      </c>
      <c r="C3251" s="843" t="s">
        <v>7</v>
      </c>
      <c r="D3251" s="843" t="s">
        <v>1243</v>
      </c>
      <c r="E3251" s="845" t="s">
        <v>13196</v>
      </c>
      <c r="F3251" s="845"/>
      <c r="G3251" s="846" t="s">
        <v>23</v>
      </c>
      <c r="H3251" s="847">
        <v>1.24</v>
      </c>
      <c r="I3251" s="848">
        <v>11.79</v>
      </c>
      <c r="J3251" s="848">
        <v>14.6196</v>
      </c>
    </row>
    <row r="3252" spans="1:10" ht="24" customHeight="1" x14ac:dyDescent="0.2">
      <c r="A3252" s="849" t="s">
        <v>13199</v>
      </c>
      <c r="B3252" s="850" t="s">
        <v>13369</v>
      </c>
      <c r="C3252" s="849" t="s">
        <v>7</v>
      </c>
      <c r="D3252" s="849" t="s">
        <v>5205</v>
      </c>
      <c r="E3252" s="851" t="s">
        <v>13220</v>
      </c>
      <c r="F3252" s="851"/>
      <c r="G3252" s="852" t="s">
        <v>13268</v>
      </c>
      <c r="H3252" s="853">
        <v>0.71199999999999997</v>
      </c>
      <c r="I3252" s="854">
        <v>63</v>
      </c>
      <c r="J3252" s="854">
        <v>44.856000000000002</v>
      </c>
    </row>
    <row r="3253" spans="1:10" ht="24" customHeight="1" x14ac:dyDescent="0.2">
      <c r="A3253" s="849" t="s">
        <v>13199</v>
      </c>
      <c r="B3253" s="850" t="s">
        <v>13370</v>
      </c>
      <c r="C3253" s="849" t="s">
        <v>7</v>
      </c>
      <c r="D3253" s="849" t="s">
        <v>5946</v>
      </c>
      <c r="E3253" s="851" t="s">
        <v>13220</v>
      </c>
      <c r="F3253" s="851"/>
      <c r="G3253" s="852" t="s">
        <v>21</v>
      </c>
      <c r="H3253" s="853">
        <v>391.17</v>
      </c>
      <c r="I3253" s="854">
        <v>0.56000000000000005</v>
      </c>
      <c r="J3253" s="854">
        <v>219.05520000000001</v>
      </c>
    </row>
    <row r="3254" spans="1:10" ht="24" customHeight="1" x14ac:dyDescent="0.2">
      <c r="A3254" s="849" t="s">
        <v>13199</v>
      </c>
      <c r="B3254" s="850" t="s">
        <v>13371</v>
      </c>
      <c r="C3254" s="849" t="s">
        <v>7</v>
      </c>
      <c r="D3254" s="849" t="s">
        <v>8037</v>
      </c>
      <c r="E3254" s="851" t="s">
        <v>13220</v>
      </c>
      <c r="F3254" s="851"/>
      <c r="G3254" s="852" t="s">
        <v>13268</v>
      </c>
      <c r="H3254" s="853">
        <v>0.5927</v>
      </c>
      <c r="I3254" s="854">
        <v>79.58</v>
      </c>
      <c r="J3254" s="854">
        <v>47.167065999999998</v>
      </c>
    </row>
    <row r="3255" spans="1:10" ht="25.5" x14ac:dyDescent="0.2">
      <c r="A3255" s="855"/>
      <c r="B3255" s="855"/>
      <c r="C3255" s="855"/>
      <c r="D3255" s="855"/>
      <c r="E3255" s="855" t="s">
        <v>13209</v>
      </c>
      <c r="F3255" s="856">
        <v>16.239999999999998</v>
      </c>
      <c r="G3255" s="855" t="s">
        <v>13210</v>
      </c>
      <c r="H3255" s="856">
        <v>13.65</v>
      </c>
      <c r="I3255" s="855" t="s">
        <v>13211</v>
      </c>
      <c r="J3255" s="856">
        <v>29.89</v>
      </c>
    </row>
    <row r="3256" spans="1:10" ht="13.5" thickBot="1" x14ac:dyDescent="0.25">
      <c r="A3256" s="855"/>
      <c r="B3256" s="855"/>
      <c r="C3256" s="855"/>
      <c r="D3256" s="855"/>
      <c r="E3256" s="855" t="s">
        <v>13212</v>
      </c>
      <c r="F3256" s="856">
        <v>100.285888</v>
      </c>
      <c r="G3256" s="855"/>
      <c r="H3256" s="857" t="s">
        <v>13213</v>
      </c>
      <c r="I3256" s="857"/>
      <c r="J3256" s="856">
        <v>455.41</v>
      </c>
    </row>
    <row r="3257" spans="1:10" ht="0.95" customHeight="1" thickTop="1" x14ac:dyDescent="0.2">
      <c r="A3257" s="858"/>
      <c r="B3257" s="858"/>
      <c r="C3257" s="858"/>
      <c r="D3257" s="858"/>
      <c r="E3257" s="858"/>
      <c r="F3257" s="858"/>
      <c r="G3257" s="858"/>
      <c r="H3257" s="858"/>
      <c r="I3257" s="858"/>
      <c r="J3257" s="858"/>
    </row>
    <row r="3258" spans="1:10" ht="18" customHeight="1" x14ac:dyDescent="0.2">
      <c r="A3258" s="833"/>
      <c r="B3258" s="834" t="s">
        <v>13186</v>
      </c>
      <c r="C3258" s="833" t="s">
        <v>13187</v>
      </c>
      <c r="D3258" s="833" t="s">
        <v>13188</v>
      </c>
      <c r="E3258" s="835" t="s">
        <v>13189</v>
      </c>
      <c r="F3258" s="835"/>
      <c r="G3258" s="836" t="s">
        <v>13190</v>
      </c>
      <c r="H3258" s="834" t="s">
        <v>13191</v>
      </c>
      <c r="I3258" s="834" t="s">
        <v>13192</v>
      </c>
      <c r="J3258" s="834" t="s">
        <v>13193</v>
      </c>
    </row>
    <row r="3259" spans="1:10" ht="36" customHeight="1" x14ac:dyDescent="0.2">
      <c r="A3259" s="837" t="s">
        <v>13194</v>
      </c>
      <c r="B3259" s="838" t="s">
        <v>13302</v>
      </c>
      <c r="C3259" s="837" t="s">
        <v>7</v>
      </c>
      <c r="D3259" s="837" t="s">
        <v>2941</v>
      </c>
      <c r="E3259" s="839" t="s">
        <v>13301</v>
      </c>
      <c r="F3259" s="839"/>
      <c r="G3259" s="840" t="s">
        <v>13268</v>
      </c>
      <c r="H3259" s="841">
        <v>1</v>
      </c>
      <c r="I3259" s="842">
        <v>265.61</v>
      </c>
      <c r="J3259" s="842">
        <v>265.61</v>
      </c>
    </row>
    <row r="3260" spans="1:10" ht="48" customHeight="1" x14ac:dyDescent="0.2">
      <c r="A3260" s="843" t="s">
        <v>13197</v>
      </c>
      <c r="B3260" s="844" t="s">
        <v>13366</v>
      </c>
      <c r="C3260" s="843" t="s">
        <v>7</v>
      </c>
      <c r="D3260" s="843" t="s">
        <v>1365</v>
      </c>
      <c r="E3260" s="845" t="s">
        <v>13272</v>
      </c>
      <c r="F3260" s="845"/>
      <c r="G3260" s="846" t="s">
        <v>67</v>
      </c>
      <c r="H3260" s="847">
        <v>0.65</v>
      </c>
      <c r="I3260" s="848">
        <v>1.1000000000000001</v>
      </c>
      <c r="J3260" s="848">
        <v>0.71499999999999997</v>
      </c>
    </row>
    <row r="3261" spans="1:10" ht="48" customHeight="1" x14ac:dyDescent="0.2">
      <c r="A3261" s="843" t="s">
        <v>13197</v>
      </c>
      <c r="B3261" s="844" t="s">
        <v>13367</v>
      </c>
      <c r="C3261" s="843" t="s">
        <v>7</v>
      </c>
      <c r="D3261" s="843" t="s">
        <v>1364</v>
      </c>
      <c r="E3261" s="845" t="s">
        <v>13272</v>
      </c>
      <c r="F3261" s="845"/>
      <c r="G3261" s="846" t="s">
        <v>50</v>
      </c>
      <c r="H3261" s="847">
        <v>0.69</v>
      </c>
      <c r="I3261" s="848">
        <v>4.07</v>
      </c>
      <c r="J3261" s="848">
        <v>2.8083</v>
      </c>
    </row>
    <row r="3262" spans="1:10" ht="24" customHeight="1" x14ac:dyDescent="0.2">
      <c r="A3262" s="843" t="s">
        <v>13197</v>
      </c>
      <c r="B3262" s="844" t="s">
        <v>13244</v>
      </c>
      <c r="C3262" s="843" t="s">
        <v>7</v>
      </c>
      <c r="D3262" s="843" t="s">
        <v>25</v>
      </c>
      <c r="E3262" s="845" t="s">
        <v>13196</v>
      </c>
      <c r="F3262" s="845"/>
      <c r="G3262" s="846" t="s">
        <v>23</v>
      </c>
      <c r="H3262" s="847">
        <v>2.11</v>
      </c>
      <c r="I3262" s="848">
        <v>13.34</v>
      </c>
      <c r="J3262" s="848">
        <v>28.147400000000001</v>
      </c>
    </row>
    <row r="3263" spans="1:10" ht="24" customHeight="1" x14ac:dyDescent="0.2">
      <c r="A3263" s="843" t="s">
        <v>13197</v>
      </c>
      <c r="B3263" s="844" t="s">
        <v>13368</v>
      </c>
      <c r="C3263" s="843" t="s">
        <v>7</v>
      </c>
      <c r="D3263" s="843" t="s">
        <v>1243</v>
      </c>
      <c r="E3263" s="845" t="s">
        <v>13196</v>
      </c>
      <c r="F3263" s="845"/>
      <c r="G3263" s="846" t="s">
        <v>23</v>
      </c>
      <c r="H3263" s="847">
        <v>1.33</v>
      </c>
      <c r="I3263" s="848">
        <v>11.79</v>
      </c>
      <c r="J3263" s="848">
        <v>15.6807</v>
      </c>
    </row>
    <row r="3264" spans="1:10" ht="24" customHeight="1" x14ac:dyDescent="0.2">
      <c r="A3264" s="849" t="s">
        <v>13199</v>
      </c>
      <c r="B3264" s="850" t="s">
        <v>13369</v>
      </c>
      <c r="C3264" s="849" t="s">
        <v>7</v>
      </c>
      <c r="D3264" s="849" t="s">
        <v>5205</v>
      </c>
      <c r="E3264" s="851" t="s">
        <v>13220</v>
      </c>
      <c r="F3264" s="851"/>
      <c r="G3264" s="852" t="s">
        <v>13268</v>
      </c>
      <c r="H3264" s="853">
        <v>0.83199999999999996</v>
      </c>
      <c r="I3264" s="854">
        <v>63</v>
      </c>
      <c r="J3264" s="854">
        <v>52.415999999999997</v>
      </c>
    </row>
    <row r="3265" spans="1:10" ht="24" customHeight="1" x14ac:dyDescent="0.2">
      <c r="A3265" s="849" t="s">
        <v>13199</v>
      </c>
      <c r="B3265" s="850" t="s">
        <v>13370</v>
      </c>
      <c r="C3265" s="849" t="s">
        <v>7</v>
      </c>
      <c r="D3265" s="849" t="s">
        <v>5946</v>
      </c>
      <c r="E3265" s="851" t="s">
        <v>13220</v>
      </c>
      <c r="F3265" s="851"/>
      <c r="G3265" s="852" t="s">
        <v>21</v>
      </c>
      <c r="H3265" s="853">
        <v>213.45</v>
      </c>
      <c r="I3265" s="854">
        <v>0.56000000000000005</v>
      </c>
      <c r="J3265" s="854">
        <v>119.532</v>
      </c>
    </row>
    <row r="3266" spans="1:10" ht="24" customHeight="1" x14ac:dyDescent="0.2">
      <c r="A3266" s="849" t="s">
        <v>13199</v>
      </c>
      <c r="B3266" s="850" t="s">
        <v>13371</v>
      </c>
      <c r="C3266" s="849" t="s">
        <v>7</v>
      </c>
      <c r="D3266" s="849" t="s">
        <v>8037</v>
      </c>
      <c r="E3266" s="851" t="s">
        <v>13220</v>
      </c>
      <c r="F3266" s="851"/>
      <c r="G3266" s="852" t="s">
        <v>13268</v>
      </c>
      <c r="H3266" s="853">
        <v>0.58199999999999996</v>
      </c>
      <c r="I3266" s="854">
        <v>79.58</v>
      </c>
      <c r="J3266" s="854">
        <v>46.315559999999998</v>
      </c>
    </row>
    <row r="3267" spans="1:10" ht="25.5" x14ac:dyDescent="0.2">
      <c r="A3267" s="855"/>
      <c r="B3267" s="855"/>
      <c r="C3267" s="855"/>
      <c r="D3267" s="855"/>
      <c r="E3267" s="855" t="s">
        <v>13209</v>
      </c>
      <c r="F3267" s="856">
        <v>17.46</v>
      </c>
      <c r="G3267" s="855" t="s">
        <v>13210</v>
      </c>
      <c r="H3267" s="856">
        <v>14.68</v>
      </c>
      <c r="I3267" s="855" t="s">
        <v>13211</v>
      </c>
      <c r="J3267" s="856">
        <v>32.14</v>
      </c>
    </row>
    <row r="3268" spans="1:10" ht="13.5" thickBot="1" x14ac:dyDescent="0.25">
      <c r="A3268" s="855"/>
      <c r="B3268" s="855"/>
      <c r="C3268" s="855"/>
      <c r="D3268" s="855"/>
      <c r="E3268" s="855" t="s">
        <v>13212</v>
      </c>
      <c r="F3268" s="856">
        <v>75.008263999999997</v>
      </c>
      <c r="G3268" s="855"/>
      <c r="H3268" s="857" t="s">
        <v>13213</v>
      </c>
      <c r="I3268" s="857"/>
      <c r="J3268" s="856">
        <v>340.62</v>
      </c>
    </row>
    <row r="3269" spans="1:10" ht="0.95" customHeight="1" thickTop="1" x14ac:dyDescent="0.2">
      <c r="A3269" s="858"/>
      <c r="B3269" s="858"/>
      <c r="C3269" s="858"/>
      <c r="D3269" s="858"/>
      <c r="E3269" s="858"/>
      <c r="F3269" s="858"/>
      <c r="G3269" s="858"/>
      <c r="H3269" s="858"/>
      <c r="I3269" s="858"/>
      <c r="J3269" s="858"/>
    </row>
    <row r="3270" spans="1:10" ht="18" customHeight="1" x14ac:dyDescent="0.2">
      <c r="A3270" s="833"/>
      <c r="B3270" s="834" t="s">
        <v>13186</v>
      </c>
      <c r="C3270" s="833" t="s">
        <v>13187</v>
      </c>
      <c r="D3270" s="833" t="s">
        <v>13188</v>
      </c>
      <c r="E3270" s="835" t="s">
        <v>13189</v>
      </c>
      <c r="F3270" s="835"/>
      <c r="G3270" s="836" t="s">
        <v>13190</v>
      </c>
      <c r="H3270" s="834" t="s">
        <v>13191</v>
      </c>
      <c r="I3270" s="834" t="s">
        <v>13192</v>
      </c>
      <c r="J3270" s="834" t="s">
        <v>13193</v>
      </c>
    </row>
    <row r="3271" spans="1:10" ht="36" customHeight="1" x14ac:dyDescent="0.2">
      <c r="A3271" s="837" t="s">
        <v>13194</v>
      </c>
      <c r="B3271" s="838" t="s">
        <v>13305</v>
      </c>
      <c r="C3271" s="837" t="s">
        <v>7</v>
      </c>
      <c r="D3271" s="837" t="s">
        <v>2459</v>
      </c>
      <c r="E3271" s="839" t="s">
        <v>13301</v>
      </c>
      <c r="F3271" s="839"/>
      <c r="G3271" s="840" t="s">
        <v>21</v>
      </c>
      <c r="H3271" s="841">
        <v>1</v>
      </c>
      <c r="I3271" s="842">
        <v>7.47</v>
      </c>
      <c r="J3271" s="842">
        <v>7.47</v>
      </c>
    </row>
    <row r="3272" spans="1:10" ht="24" customHeight="1" x14ac:dyDescent="0.2">
      <c r="A3272" s="843" t="s">
        <v>13197</v>
      </c>
      <c r="B3272" s="844" t="s">
        <v>13306</v>
      </c>
      <c r="C3272" s="843" t="s">
        <v>7</v>
      </c>
      <c r="D3272" s="843" t="s">
        <v>173</v>
      </c>
      <c r="E3272" s="845" t="s">
        <v>13196</v>
      </c>
      <c r="F3272" s="845"/>
      <c r="G3272" s="846" t="s">
        <v>23</v>
      </c>
      <c r="H3272" s="847">
        <v>1.2500000000000001E-2</v>
      </c>
      <c r="I3272" s="848">
        <v>16.690000000000001</v>
      </c>
      <c r="J3272" s="848">
        <v>0.208625</v>
      </c>
    </row>
    <row r="3273" spans="1:10" ht="24" customHeight="1" x14ac:dyDescent="0.2">
      <c r="A3273" s="843" t="s">
        <v>13197</v>
      </c>
      <c r="B3273" s="844" t="s">
        <v>13307</v>
      </c>
      <c r="C3273" s="843" t="s">
        <v>7</v>
      </c>
      <c r="D3273" s="843" t="s">
        <v>168</v>
      </c>
      <c r="E3273" s="845" t="s">
        <v>13196</v>
      </c>
      <c r="F3273" s="845"/>
      <c r="G3273" s="846" t="s">
        <v>23</v>
      </c>
      <c r="H3273" s="847">
        <v>1.8E-3</v>
      </c>
      <c r="I3273" s="848">
        <v>12.78</v>
      </c>
      <c r="J3273" s="848">
        <v>2.3004E-2</v>
      </c>
    </row>
    <row r="3274" spans="1:10" ht="24" customHeight="1" x14ac:dyDescent="0.2">
      <c r="A3274" s="849" t="s">
        <v>13199</v>
      </c>
      <c r="B3274" s="850" t="s">
        <v>14191</v>
      </c>
      <c r="C3274" s="849" t="s">
        <v>7</v>
      </c>
      <c r="D3274" s="849" t="s">
        <v>4998</v>
      </c>
      <c r="E3274" s="851" t="s">
        <v>13220</v>
      </c>
      <c r="F3274" s="851"/>
      <c r="G3274" s="852" t="s">
        <v>21</v>
      </c>
      <c r="H3274" s="853">
        <v>1.1100000000000001</v>
      </c>
      <c r="I3274" s="854">
        <v>6.52</v>
      </c>
      <c r="J3274" s="854">
        <v>7.2371999999999996</v>
      </c>
    </row>
    <row r="3275" spans="1:10" ht="25.5" x14ac:dyDescent="0.2">
      <c r="A3275" s="855"/>
      <c r="B3275" s="855"/>
      <c r="C3275" s="855"/>
      <c r="D3275" s="855"/>
      <c r="E3275" s="855" t="s">
        <v>13209</v>
      </c>
      <c r="F3275" s="856">
        <v>0.1</v>
      </c>
      <c r="G3275" s="855" t="s">
        <v>13210</v>
      </c>
      <c r="H3275" s="856">
        <v>0.08</v>
      </c>
      <c r="I3275" s="855" t="s">
        <v>13211</v>
      </c>
      <c r="J3275" s="856">
        <v>0.18</v>
      </c>
    </row>
    <row r="3276" spans="1:10" ht="13.5" thickBot="1" x14ac:dyDescent="0.25">
      <c r="A3276" s="855"/>
      <c r="B3276" s="855"/>
      <c r="C3276" s="855"/>
      <c r="D3276" s="855"/>
      <c r="E3276" s="855" t="s">
        <v>13212</v>
      </c>
      <c r="F3276" s="856">
        <v>2.1095280000000001</v>
      </c>
      <c r="G3276" s="855"/>
      <c r="H3276" s="857" t="s">
        <v>13213</v>
      </c>
      <c r="I3276" s="857"/>
      <c r="J3276" s="856">
        <v>9.58</v>
      </c>
    </row>
    <row r="3277" spans="1:10" ht="0.95" customHeight="1" thickTop="1" x14ac:dyDescent="0.2">
      <c r="A3277" s="858"/>
      <c r="B3277" s="858"/>
      <c r="C3277" s="858"/>
      <c r="D3277" s="858"/>
      <c r="E3277" s="858"/>
      <c r="F3277" s="858"/>
      <c r="G3277" s="858"/>
      <c r="H3277" s="858"/>
      <c r="I3277" s="858"/>
      <c r="J3277" s="858"/>
    </row>
    <row r="3278" spans="1:10" ht="18" customHeight="1" x14ac:dyDescent="0.2">
      <c r="A3278" s="833"/>
      <c r="B3278" s="834" t="s">
        <v>13186</v>
      </c>
      <c r="C3278" s="833" t="s">
        <v>13187</v>
      </c>
      <c r="D3278" s="833" t="s">
        <v>13188</v>
      </c>
      <c r="E3278" s="835" t="s">
        <v>13189</v>
      </c>
      <c r="F3278" s="835"/>
      <c r="G3278" s="836" t="s">
        <v>13190</v>
      </c>
      <c r="H3278" s="834" t="s">
        <v>13191</v>
      </c>
      <c r="I3278" s="834" t="s">
        <v>13192</v>
      </c>
      <c r="J3278" s="834" t="s">
        <v>13193</v>
      </c>
    </row>
    <row r="3279" spans="1:10" ht="36" customHeight="1" x14ac:dyDescent="0.2">
      <c r="A3279" s="837" t="s">
        <v>13194</v>
      </c>
      <c r="B3279" s="838" t="s">
        <v>14021</v>
      </c>
      <c r="C3279" s="837" t="s">
        <v>7</v>
      </c>
      <c r="D3279" s="837" t="s">
        <v>2460</v>
      </c>
      <c r="E3279" s="839" t="s">
        <v>13301</v>
      </c>
      <c r="F3279" s="839"/>
      <c r="G3279" s="840" t="s">
        <v>21</v>
      </c>
      <c r="H3279" s="841">
        <v>1</v>
      </c>
      <c r="I3279" s="842">
        <v>6.4</v>
      </c>
      <c r="J3279" s="842">
        <v>6.4</v>
      </c>
    </row>
    <row r="3280" spans="1:10" ht="24" customHeight="1" x14ac:dyDescent="0.2">
      <c r="A3280" s="843" t="s">
        <v>13197</v>
      </c>
      <c r="B3280" s="844" t="s">
        <v>13306</v>
      </c>
      <c r="C3280" s="843" t="s">
        <v>7</v>
      </c>
      <c r="D3280" s="843" t="s">
        <v>173</v>
      </c>
      <c r="E3280" s="845" t="s">
        <v>13196</v>
      </c>
      <c r="F3280" s="845"/>
      <c r="G3280" s="846" t="s">
        <v>23</v>
      </c>
      <c r="H3280" s="847">
        <v>7.0000000000000001E-3</v>
      </c>
      <c r="I3280" s="848">
        <v>16.690000000000001</v>
      </c>
      <c r="J3280" s="848">
        <v>0.11683</v>
      </c>
    </row>
    <row r="3281" spans="1:10" ht="24" customHeight="1" x14ac:dyDescent="0.2">
      <c r="A3281" s="843" t="s">
        <v>13197</v>
      </c>
      <c r="B3281" s="844" t="s">
        <v>13307</v>
      </c>
      <c r="C3281" s="843" t="s">
        <v>7</v>
      </c>
      <c r="D3281" s="843" t="s">
        <v>168</v>
      </c>
      <c r="E3281" s="845" t="s">
        <v>13196</v>
      </c>
      <c r="F3281" s="845"/>
      <c r="G3281" s="846" t="s">
        <v>23</v>
      </c>
      <c r="H3281" s="847">
        <v>1E-3</v>
      </c>
      <c r="I3281" s="848">
        <v>12.78</v>
      </c>
      <c r="J3281" s="848">
        <v>1.278E-2</v>
      </c>
    </row>
    <row r="3282" spans="1:10" ht="24" customHeight="1" x14ac:dyDescent="0.2">
      <c r="A3282" s="849" t="s">
        <v>13199</v>
      </c>
      <c r="B3282" s="850" t="s">
        <v>14192</v>
      </c>
      <c r="C3282" s="849" t="s">
        <v>7</v>
      </c>
      <c r="D3282" s="849" t="s">
        <v>10309</v>
      </c>
      <c r="E3282" s="851" t="s">
        <v>13220</v>
      </c>
      <c r="F3282" s="851"/>
      <c r="G3282" s="852" t="s">
        <v>21</v>
      </c>
      <c r="H3282" s="853">
        <v>1.1100000000000001</v>
      </c>
      <c r="I3282" s="854">
        <v>5.65</v>
      </c>
      <c r="J3282" s="854">
        <v>6.2714999999999996</v>
      </c>
    </row>
    <row r="3283" spans="1:10" ht="25.5" x14ac:dyDescent="0.2">
      <c r="A3283" s="855"/>
      <c r="B3283" s="855"/>
      <c r="C3283" s="855"/>
      <c r="D3283" s="855"/>
      <c r="E3283" s="855" t="s">
        <v>13209</v>
      </c>
      <c r="F3283" s="856">
        <v>0.05</v>
      </c>
      <c r="G3283" s="855" t="s">
        <v>13210</v>
      </c>
      <c r="H3283" s="856">
        <v>0.05</v>
      </c>
      <c r="I3283" s="855" t="s">
        <v>13211</v>
      </c>
      <c r="J3283" s="856">
        <v>0.1</v>
      </c>
    </row>
    <row r="3284" spans="1:10" ht="13.5" thickBot="1" x14ac:dyDescent="0.25">
      <c r="A3284" s="855"/>
      <c r="B3284" s="855"/>
      <c r="C3284" s="855"/>
      <c r="D3284" s="855"/>
      <c r="E3284" s="855" t="s">
        <v>13212</v>
      </c>
      <c r="F3284" s="856">
        <v>1.8073600000000001</v>
      </c>
      <c r="G3284" s="855"/>
      <c r="H3284" s="857" t="s">
        <v>13213</v>
      </c>
      <c r="I3284" s="857"/>
      <c r="J3284" s="856">
        <v>8.2100000000000009</v>
      </c>
    </row>
    <row r="3285" spans="1:10" ht="0.95" customHeight="1" thickTop="1" x14ac:dyDescent="0.2">
      <c r="A3285" s="858"/>
      <c r="B3285" s="858"/>
      <c r="C3285" s="858"/>
      <c r="D3285" s="858"/>
      <c r="E3285" s="858"/>
      <c r="F3285" s="858"/>
      <c r="G3285" s="858"/>
      <c r="H3285" s="858"/>
      <c r="I3285" s="858"/>
      <c r="J3285" s="858"/>
    </row>
    <row r="3286" spans="1:10" ht="18" customHeight="1" x14ac:dyDescent="0.2">
      <c r="A3286" s="833"/>
      <c r="B3286" s="834" t="s">
        <v>13186</v>
      </c>
      <c r="C3286" s="833" t="s">
        <v>13187</v>
      </c>
      <c r="D3286" s="833" t="s">
        <v>13188</v>
      </c>
      <c r="E3286" s="835" t="s">
        <v>13189</v>
      </c>
      <c r="F3286" s="835"/>
      <c r="G3286" s="836" t="s">
        <v>13190</v>
      </c>
      <c r="H3286" s="834" t="s">
        <v>13191</v>
      </c>
      <c r="I3286" s="834" t="s">
        <v>13192</v>
      </c>
      <c r="J3286" s="834" t="s">
        <v>13193</v>
      </c>
    </row>
    <row r="3287" spans="1:10" ht="36" customHeight="1" x14ac:dyDescent="0.2">
      <c r="A3287" s="837" t="s">
        <v>13194</v>
      </c>
      <c r="B3287" s="838" t="s">
        <v>14193</v>
      </c>
      <c r="C3287" s="837" t="s">
        <v>7</v>
      </c>
      <c r="D3287" s="837" t="s">
        <v>2461</v>
      </c>
      <c r="E3287" s="839" t="s">
        <v>13301</v>
      </c>
      <c r="F3287" s="839"/>
      <c r="G3287" s="840" t="s">
        <v>21</v>
      </c>
      <c r="H3287" s="841">
        <v>1</v>
      </c>
      <c r="I3287" s="842">
        <v>6.33</v>
      </c>
      <c r="J3287" s="842">
        <v>6.33</v>
      </c>
    </row>
    <row r="3288" spans="1:10" ht="24" customHeight="1" x14ac:dyDescent="0.2">
      <c r="A3288" s="843" t="s">
        <v>13197</v>
      </c>
      <c r="B3288" s="844" t="s">
        <v>13306</v>
      </c>
      <c r="C3288" s="843" t="s">
        <v>7</v>
      </c>
      <c r="D3288" s="843" t="s">
        <v>173</v>
      </c>
      <c r="E3288" s="845" t="s">
        <v>13196</v>
      </c>
      <c r="F3288" s="845"/>
      <c r="G3288" s="846" t="s">
        <v>23</v>
      </c>
      <c r="H3288" s="847">
        <v>3.7000000000000002E-3</v>
      </c>
      <c r="I3288" s="848">
        <v>16.690000000000001</v>
      </c>
      <c r="J3288" s="848">
        <v>6.1753000000000002E-2</v>
      </c>
    </row>
    <row r="3289" spans="1:10" ht="24" customHeight="1" x14ac:dyDescent="0.2">
      <c r="A3289" s="849" t="s">
        <v>13199</v>
      </c>
      <c r="B3289" s="850" t="s">
        <v>14192</v>
      </c>
      <c r="C3289" s="849" t="s">
        <v>7</v>
      </c>
      <c r="D3289" s="849" t="s">
        <v>10309</v>
      </c>
      <c r="E3289" s="851" t="s">
        <v>13220</v>
      </c>
      <c r="F3289" s="851"/>
      <c r="G3289" s="852" t="s">
        <v>21</v>
      </c>
      <c r="H3289" s="853">
        <v>1.1100000000000001</v>
      </c>
      <c r="I3289" s="854">
        <v>5.65</v>
      </c>
      <c r="J3289" s="854">
        <v>6.2714999999999996</v>
      </c>
    </row>
    <row r="3290" spans="1:10" ht="25.5" x14ac:dyDescent="0.2">
      <c r="A3290" s="855"/>
      <c r="B3290" s="855"/>
      <c r="C3290" s="855"/>
      <c r="D3290" s="855"/>
      <c r="E3290" s="855" t="s">
        <v>13209</v>
      </c>
      <c r="F3290" s="856">
        <v>0.03</v>
      </c>
      <c r="G3290" s="855" t="s">
        <v>13210</v>
      </c>
      <c r="H3290" s="856">
        <v>0.02</v>
      </c>
      <c r="I3290" s="855" t="s">
        <v>13211</v>
      </c>
      <c r="J3290" s="856">
        <v>0.05</v>
      </c>
    </row>
    <row r="3291" spans="1:10" ht="13.5" thickBot="1" x14ac:dyDescent="0.25">
      <c r="A3291" s="855"/>
      <c r="B3291" s="855"/>
      <c r="C3291" s="855"/>
      <c r="D3291" s="855"/>
      <c r="E3291" s="855" t="s">
        <v>13212</v>
      </c>
      <c r="F3291" s="856">
        <v>1.7875920000000001</v>
      </c>
      <c r="G3291" s="855"/>
      <c r="H3291" s="857" t="s">
        <v>13213</v>
      </c>
      <c r="I3291" s="857"/>
      <c r="J3291" s="856">
        <v>8.1199999999999992</v>
      </c>
    </row>
    <row r="3292" spans="1:10" ht="0.95" customHeight="1" thickTop="1" x14ac:dyDescent="0.2">
      <c r="A3292" s="858"/>
      <c r="B3292" s="858"/>
      <c r="C3292" s="858"/>
      <c r="D3292" s="858"/>
      <c r="E3292" s="858"/>
      <c r="F3292" s="858"/>
      <c r="G3292" s="858"/>
      <c r="H3292" s="858"/>
      <c r="I3292" s="858"/>
      <c r="J3292" s="858"/>
    </row>
    <row r="3293" spans="1:10" ht="18" customHeight="1" x14ac:dyDescent="0.2">
      <c r="A3293" s="833"/>
      <c r="B3293" s="834" t="s">
        <v>13186</v>
      </c>
      <c r="C3293" s="833" t="s">
        <v>13187</v>
      </c>
      <c r="D3293" s="833" t="s">
        <v>13188</v>
      </c>
      <c r="E3293" s="835" t="s">
        <v>13189</v>
      </c>
      <c r="F3293" s="835"/>
      <c r="G3293" s="836" t="s">
        <v>13190</v>
      </c>
      <c r="H3293" s="834" t="s">
        <v>13191</v>
      </c>
      <c r="I3293" s="834" t="s">
        <v>13192</v>
      </c>
      <c r="J3293" s="834" t="s">
        <v>13193</v>
      </c>
    </row>
    <row r="3294" spans="1:10" ht="36" customHeight="1" x14ac:dyDescent="0.2">
      <c r="A3294" s="837" t="s">
        <v>13194</v>
      </c>
      <c r="B3294" s="838" t="s">
        <v>14194</v>
      </c>
      <c r="C3294" s="837" t="s">
        <v>7</v>
      </c>
      <c r="D3294" s="837" t="s">
        <v>3129</v>
      </c>
      <c r="E3294" s="839" t="s">
        <v>13301</v>
      </c>
      <c r="F3294" s="839"/>
      <c r="G3294" s="840" t="s">
        <v>21</v>
      </c>
      <c r="H3294" s="841">
        <v>1</v>
      </c>
      <c r="I3294" s="842">
        <v>7.23</v>
      </c>
      <c r="J3294" s="842">
        <v>7.23</v>
      </c>
    </row>
    <row r="3295" spans="1:10" ht="24" customHeight="1" x14ac:dyDescent="0.2">
      <c r="A3295" s="843" t="s">
        <v>13197</v>
      </c>
      <c r="B3295" s="844" t="s">
        <v>13306</v>
      </c>
      <c r="C3295" s="843" t="s">
        <v>7</v>
      </c>
      <c r="D3295" s="843" t="s">
        <v>173</v>
      </c>
      <c r="E3295" s="845" t="s">
        <v>13196</v>
      </c>
      <c r="F3295" s="845"/>
      <c r="G3295" s="846" t="s">
        <v>23</v>
      </c>
      <c r="H3295" s="847">
        <v>1.9599999999999999E-2</v>
      </c>
      <c r="I3295" s="848">
        <v>16.690000000000001</v>
      </c>
      <c r="J3295" s="848">
        <v>0.32712400000000003</v>
      </c>
    </row>
    <row r="3296" spans="1:10" ht="24" customHeight="1" x14ac:dyDescent="0.2">
      <c r="A3296" s="843" t="s">
        <v>13197</v>
      </c>
      <c r="B3296" s="844" t="s">
        <v>13307</v>
      </c>
      <c r="C3296" s="843" t="s">
        <v>7</v>
      </c>
      <c r="D3296" s="843" t="s">
        <v>168</v>
      </c>
      <c r="E3296" s="845" t="s">
        <v>13196</v>
      </c>
      <c r="F3296" s="845"/>
      <c r="G3296" s="846" t="s">
        <v>23</v>
      </c>
      <c r="H3296" s="847">
        <v>2E-3</v>
      </c>
      <c r="I3296" s="848">
        <v>12.78</v>
      </c>
      <c r="J3296" s="848">
        <v>2.5559999999999999E-2</v>
      </c>
    </row>
    <row r="3297" spans="1:10" ht="24" customHeight="1" x14ac:dyDescent="0.2">
      <c r="A3297" s="849" t="s">
        <v>13199</v>
      </c>
      <c r="B3297" s="850" t="s">
        <v>14195</v>
      </c>
      <c r="C3297" s="849" t="s">
        <v>7</v>
      </c>
      <c r="D3297" s="849" t="s">
        <v>5000</v>
      </c>
      <c r="E3297" s="851" t="s">
        <v>13220</v>
      </c>
      <c r="F3297" s="851"/>
      <c r="G3297" s="852" t="s">
        <v>21</v>
      </c>
      <c r="H3297" s="853">
        <v>1</v>
      </c>
      <c r="I3297" s="854">
        <v>6.88</v>
      </c>
      <c r="J3297" s="854">
        <v>6.88</v>
      </c>
    </row>
    <row r="3298" spans="1:10" ht="25.5" x14ac:dyDescent="0.2">
      <c r="A3298" s="855"/>
      <c r="B3298" s="855"/>
      <c r="C3298" s="855"/>
      <c r="D3298" s="855"/>
      <c r="E3298" s="855" t="s">
        <v>13209</v>
      </c>
      <c r="F3298" s="856">
        <v>0.15</v>
      </c>
      <c r="G3298" s="855" t="s">
        <v>13210</v>
      </c>
      <c r="H3298" s="856">
        <v>0.12</v>
      </c>
      <c r="I3298" s="855" t="s">
        <v>13211</v>
      </c>
      <c r="J3298" s="856">
        <v>0.27</v>
      </c>
    </row>
    <row r="3299" spans="1:10" ht="13.5" thickBot="1" x14ac:dyDescent="0.25">
      <c r="A3299" s="855"/>
      <c r="B3299" s="855"/>
      <c r="C3299" s="855"/>
      <c r="D3299" s="855"/>
      <c r="E3299" s="855" t="s">
        <v>13212</v>
      </c>
      <c r="F3299" s="856">
        <v>2.0417519999999998</v>
      </c>
      <c r="G3299" s="855"/>
      <c r="H3299" s="857" t="s">
        <v>13213</v>
      </c>
      <c r="I3299" s="857"/>
      <c r="J3299" s="856">
        <v>9.27</v>
      </c>
    </row>
    <row r="3300" spans="1:10" ht="0.95" customHeight="1" thickTop="1" x14ac:dyDescent="0.2">
      <c r="A3300" s="858"/>
      <c r="B3300" s="858"/>
      <c r="C3300" s="858"/>
      <c r="D3300" s="858"/>
      <c r="E3300" s="858"/>
      <c r="F3300" s="858"/>
      <c r="G3300" s="858"/>
      <c r="H3300" s="858"/>
      <c r="I3300" s="858"/>
      <c r="J3300" s="858"/>
    </row>
    <row r="3301" spans="1:10" ht="18" customHeight="1" x14ac:dyDescent="0.2">
      <c r="A3301" s="833"/>
      <c r="B3301" s="834" t="s">
        <v>13186</v>
      </c>
      <c r="C3301" s="833" t="s">
        <v>13187</v>
      </c>
      <c r="D3301" s="833" t="s">
        <v>13188</v>
      </c>
      <c r="E3301" s="835" t="s">
        <v>13189</v>
      </c>
      <c r="F3301" s="835"/>
      <c r="G3301" s="836" t="s">
        <v>13190</v>
      </c>
      <c r="H3301" s="834" t="s">
        <v>13191</v>
      </c>
      <c r="I3301" s="834" t="s">
        <v>13192</v>
      </c>
      <c r="J3301" s="834" t="s">
        <v>13193</v>
      </c>
    </row>
    <row r="3302" spans="1:10" ht="36" customHeight="1" x14ac:dyDescent="0.2">
      <c r="A3302" s="837" t="s">
        <v>13194</v>
      </c>
      <c r="B3302" s="838" t="s">
        <v>13470</v>
      </c>
      <c r="C3302" s="837" t="s">
        <v>7</v>
      </c>
      <c r="D3302" s="837" t="s">
        <v>2457</v>
      </c>
      <c r="E3302" s="839" t="s">
        <v>13301</v>
      </c>
      <c r="F3302" s="839"/>
      <c r="G3302" s="840" t="s">
        <v>21</v>
      </c>
      <c r="H3302" s="841">
        <v>1</v>
      </c>
      <c r="I3302" s="842">
        <v>8.14</v>
      </c>
      <c r="J3302" s="842">
        <v>8.14</v>
      </c>
    </row>
    <row r="3303" spans="1:10" ht="24" customHeight="1" x14ac:dyDescent="0.2">
      <c r="A3303" s="843" t="s">
        <v>13197</v>
      </c>
      <c r="B3303" s="844" t="s">
        <v>13306</v>
      </c>
      <c r="C3303" s="843" t="s">
        <v>7</v>
      </c>
      <c r="D3303" s="843" t="s">
        <v>173</v>
      </c>
      <c r="E3303" s="845" t="s">
        <v>13196</v>
      </c>
      <c r="F3303" s="845"/>
      <c r="G3303" s="846" t="s">
        <v>23</v>
      </c>
      <c r="H3303" s="847">
        <v>4.2000000000000003E-2</v>
      </c>
      <c r="I3303" s="848">
        <v>16.690000000000001</v>
      </c>
      <c r="J3303" s="848">
        <v>0.70098000000000005</v>
      </c>
    </row>
    <row r="3304" spans="1:10" ht="24" customHeight="1" x14ac:dyDescent="0.2">
      <c r="A3304" s="843" t="s">
        <v>13197</v>
      </c>
      <c r="B3304" s="844" t="s">
        <v>13307</v>
      </c>
      <c r="C3304" s="843" t="s">
        <v>7</v>
      </c>
      <c r="D3304" s="843" t="s">
        <v>168</v>
      </c>
      <c r="E3304" s="845" t="s">
        <v>13196</v>
      </c>
      <c r="F3304" s="845"/>
      <c r="G3304" s="846" t="s">
        <v>23</v>
      </c>
      <c r="H3304" s="847">
        <v>5.8999999999999999E-3</v>
      </c>
      <c r="I3304" s="848">
        <v>12.78</v>
      </c>
      <c r="J3304" s="848">
        <v>7.5401999999999997E-2</v>
      </c>
    </row>
    <row r="3305" spans="1:10" ht="24" customHeight="1" x14ac:dyDescent="0.2">
      <c r="A3305" s="849" t="s">
        <v>13199</v>
      </c>
      <c r="B3305" s="850" t="s">
        <v>14195</v>
      </c>
      <c r="C3305" s="849" t="s">
        <v>7</v>
      </c>
      <c r="D3305" s="849" t="s">
        <v>5000</v>
      </c>
      <c r="E3305" s="851" t="s">
        <v>13220</v>
      </c>
      <c r="F3305" s="851"/>
      <c r="G3305" s="852" t="s">
        <v>21</v>
      </c>
      <c r="H3305" s="853">
        <v>1.07</v>
      </c>
      <c r="I3305" s="854">
        <v>6.88</v>
      </c>
      <c r="J3305" s="854">
        <v>7.3616000000000001</v>
      </c>
    </row>
    <row r="3306" spans="1:10" ht="25.5" x14ac:dyDescent="0.2">
      <c r="A3306" s="855"/>
      <c r="B3306" s="855"/>
      <c r="C3306" s="855"/>
      <c r="D3306" s="855"/>
      <c r="E3306" s="855" t="s">
        <v>13209</v>
      </c>
      <c r="F3306" s="856">
        <v>0.32</v>
      </c>
      <c r="G3306" s="855" t="s">
        <v>13210</v>
      </c>
      <c r="H3306" s="856">
        <v>0.27</v>
      </c>
      <c r="I3306" s="855" t="s">
        <v>13211</v>
      </c>
      <c r="J3306" s="856">
        <v>0.59</v>
      </c>
    </row>
    <row r="3307" spans="1:10" ht="13.5" thickBot="1" x14ac:dyDescent="0.25">
      <c r="A3307" s="855"/>
      <c r="B3307" s="855"/>
      <c r="C3307" s="855"/>
      <c r="D3307" s="855"/>
      <c r="E3307" s="855" t="s">
        <v>13212</v>
      </c>
      <c r="F3307" s="856">
        <v>2.2987359999999999</v>
      </c>
      <c r="G3307" s="855"/>
      <c r="H3307" s="857" t="s">
        <v>13213</v>
      </c>
      <c r="I3307" s="857"/>
      <c r="J3307" s="856">
        <v>10.44</v>
      </c>
    </row>
    <row r="3308" spans="1:10" ht="0.95" customHeight="1" thickTop="1" x14ac:dyDescent="0.2">
      <c r="A3308" s="858"/>
      <c r="B3308" s="858"/>
      <c r="C3308" s="858"/>
      <c r="D3308" s="858"/>
      <c r="E3308" s="858"/>
      <c r="F3308" s="858"/>
      <c r="G3308" s="858"/>
      <c r="H3308" s="858"/>
      <c r="I3308" s="858"/>
      <c r="J3308" s="858"/>
    </row>
    <row r="3309" spans="1:10" ht="18" customHeight="1" x14ac:dyDescent="0.2">
      <c r="A3309" s="833"/>
      <c r="B3309" s="834" t="s">
        <v>13186</v>
      </c>
      <c r="C3309" s="833" t="s">
        <v>13187</v>
      </c>
      <c r="D3309" s="833" t="s">
        <v>13188</v>
      </c>
      <c r="E3309" s="835" t="s">
        <v>13189</v>
      </c>
      <c r="F3309" s="835"/>
      <c r="G3309" s="836" t="s">
        <v>13190</v>
      </c>
      <c r="H3309" s="834" t="s">
        <v>13191</v>
      </c>
      <c r="I3309" s="834" t="s">
        <v>13192</v>
      </c>
      <c r="J3309" s="834" t="s">
        <v>13193</v>
      </c>
    </row>
    <row r="3310" spans="1:10" ht="24" customHeight="1" x14ac:dyDescent="0.2">
      <c r="A3310" s="837" t="s">
        <v>13194</v>
      </c>
      <c r="B3310" s="838" t="s">
        <v>14018</v>
      </c>
      <c r="C3310" s="837" t="s">
        <v>7</v>
      </c>
      <c r="D3310" s="837" t="s">
        <v>2467</v>
      </c>
      <c r="E3310" s="839" t="s">
        <v>13301</v>
      </c>
      <c r="F3310" s="839"/>
      <c r="G3310" s="840" t="s">
        <v>21</v>
      </c>
      <c r="H3310" s="841">
        <v>1</v>
      </c>
      <c r="I3310" s="842">
        <v>7.98</v>
      </c>
      <c r="J3310" s="842">
        <v>7.98</v>
      </c>
    </row>
    <row r="3311" spans="1:10" ht="24" customHeight="1" x14ac:dyDescent="0.2">
      <c r="A3311" s="843" t="s">
        <v>13197</v>
      </c>
      <c r="B3311" s="844" t="s">
        <v>13306</v>
      </c>
      <c r="C3311" s="843" t="s">
        <v>7</v>
      </c>
      <c r="D3311" s="843" t="s">
        <v>173</v>
      </c>
      <c r="E3311" s="845" t="s">
        <v>13196</v>
      </c>
      <c r="F3311" s="845"/>
      <c r="G3311" s="846" t="s">
        <v>23</v>
      </c>
      <c r="H3311" s="847">
        <v>1.6199999999999999E-2</v>
      </c>
      <c r="I3311" s="848">
        <v>16.690000000000001</v>
      </c>
      <c r="J3311" s="848">
        <v>0.27037800000000001</v>
      </c>
    </row>
    <row r="3312" spans="1:10" ht="24" customHeight="1" x14ac:dyDescent="0.2">
      <c r="A3312" s="843" t="s">
        <v>13197</v>
      </c>
      <c r="B3312" s="844" t="s">
        <v>13307</v>
      </c>
      <c r="C3312" s="843" t="s">
        <v>7</v>
      </c>
      <c r="D3312" s="843" t="s">
        <v>168</v>
      </c>
      <c r="E3312" s="845" t="s">
        <v>13196</v>
      </c>
      <c r="F3312" s="845"/>
      <c r="G3312" s="846" t="s">
        <v>23</v>
      </c>
      <c r="H3312" s="847">
        <v>2.3E-3</v>
      </c>
      <c r="I3312" s="848">
        <v>12.78</v>
      </c>
      <c r="J3312" s="848">
        <v>2.9394E-2</v>
      </c>
    </row>
    <row r="3313" spans="1:10" ht="24" customHeight="1" x14ac:dyDescent="0.2">
      <c r="A3313" s="849" t="s">
        <v>13199</v>
      </c>
      <c r="B3313" s="850" t="s">
        <v>14019</v>
      </c>
      <c r="C3313" s="849" t="s">
        <v>7</v>
      </c>
      <c r="D3313" s="849" t="s">
        <v>5001</v>
      </c>
      <c r="E3313" s="851" t="s">
        <v>13220</v>
      </c>
      <c r="F3313" s="851"/>
      <c r="G3313" s="852" t="s">
        <v>21</v>
      </c>
      <c r="H3313" s="853">
        <v>1.1100000000000001</v>
      </c>
      <c r="I3313" s="854">
        <v>6.92</v>
      </c>
      <c r="J3313" s="854">
        <v>7.6811999999999996</v>
      </c>
    </row>
    <row r="3314" spans="1:10" ht="25.5" x14ac:dyDescent="0.2">
      <c r="A3314" s="855"/>
      <c r="B3314" s="855"/>
      <c r="C3314" s="855"/>
      <c r="D3314" s="855"/>
      <c r="E3314" s="855" t="s">
        <v>13209</v>
      </c>
      <c r="F3314" s="856">
        <v>0.12</v>
      </c>
      <c r="G3314" s="855" t="s">
        <v>13210</v>
      </c>
      <c r="H3314" s="856">
        <v>0.11</v>
      </c>
      <c r="I3314" s="855" t="s">
        <v>13211</v>
      </c>
      <c r="J3314" s="856">
        <v>0.23</v>
      </c>
    </row>
    <row r="3315" spans="1:10" ht="13.5" thickBot="1" x14ac:dyDescent="0.25">
      <c r="A3315" s="855"/>
      <c r="B3315" s="855"/>
      <c r="C3315" s="855"/>
      <c r="D3315" s="855"/>
      <c r="E3315" s="855" t="s">
        <v>13212</v>
      </c>
      <c r="F3315" s="856">
        <v>2.253552</v>
      </c>
      <c r="G3315" s="855"/>
      <c r="H3315" s="857" t="s">
        <v>13213</v>
      </c>
      <c r="I3315" s="857"/>
      <c r="J3315" s="856">
        <v>10.23</v>
      </c>
    </row>
    <row r="3316" spans="1:10" ht="0.95" customHeight="1" thickTop="1" x14ac:dyDescent="0.2">
      <c r="A3316" s="858"/>
      <c r="B3316" s="858"/>
      <c r="C3316" s="858"/>
      <c r="D3316" s="858"/>
      <c r="E3316" s="858"/>
      <c r="F3316" s="858"/>
      <c r="G3316" s="858"/>
      <c r="H3316" s="858"/>
      <c r="I3316" s="858"/>
      <c r="J3316" s="858"/>
    </row>
    <row r="3317" spans="1:10" ht="18" customHeight="1" x14ac:dyDescent="0.2">
      <c r="A3317" s="833"/>
      <c r="B3317" s="834" t="s">
        <v>13186</v>
      </c>
      <c r="C3317" s="833" t="s">
        <v>13187</v>
      </c>
      <c r="D3317" s="833" t="s">
        <v>13188</v>
      </c>
      <c r="E3317" s="835" t="s">
        <v>13189</v>
      </c>
      <c r="F3317" s="835"/>
      <c r="G3317" s="836" t="s">
        <v>13190</v>
      </c>
      <c r="H3317" s="834" t="s">
        <v>13191</v>
      </c>
      <c r="I3317" s="834" t="s">
        <v>13192</v>
      </c>
      <c r="J3317" s="834" t="s">
        <v>13193</v>
      </c>
    </row>
    <row r="3318" spans="1:10" ht="24" customHeight="1" x14ac:dyDescent="0.2">
      <c r="A3318" s="837" t="s">
        <v>13194</v>
      </c>
      <c r="B3318" s="838" t="s">
        <v>14016</v>
      </c>
      <c r="C3318" s="837" t="s">
        <v>7</v>
      </c>
      <c r="D3318" s="837" t="s">
        <v>2464</v>
      </c>
      <c r="E3318" s="839" t="s">
        <v>13301</v>
      </c>
      <c r="F3318" s="839"/>
      <c r="G3318" s="840" t="s">
        <v>21</v>
      </c>
      <c r="H3318" s="841">
        <v>1</v>
      </c>
      <c r="I3318" s="842">
        <v>8.33</v>
      </c>
      <c r="J3318" s="842">
        <v>8.33</v>
      </c>
    </row>
    <row r="3319" spans="1:10" ht="24" customHeight="1" x14ac:dyDescent="0.2">
      <c r="A3319" s="843" t="s">
        <v>13197</v>
      </c>
      <c r="B3319" s="844" t="s">
        <v>13306</v>
      </c>
      <c r="C3319" s="843" t="s">
        <v>7</v>
      </c>
      <c r="D3319" s="843" t="s">
        <v>173</v>
      </c>
      <c r="E3319" s="845" t="s">
        <v>13196</v>
      </c>
      <c r="F3319" s="845"/>
      <c r="G3319" s="846" t="s">
        <v>23</v>
      </c>
      <c r="H3319" s="847">
        <v>9.3299999999999994E-2</v>
      </c>
      <c r="I3319" s="848">
        <v>16.690000000000001</v>
      </c>
      <c r="J3319" s="848">
        <v>1.557177</v>
      </c>
    </row>
    <row r="3320" spans="1:10" ht="24" customHeight="1" x14ac:dyDescent="0.2">
      <c r="A3320" s="843" t="s">
        <v>13197</v>
      </c>
      <c r="B3320" s="844" t="s">
        <v>13307</v>
      </c>
      <c r="C3320" s="843" t="s">
        <v>7</v>
      </c>
      <c r="D3320" s="843" t="s">
        <v>168</v>
      </c>
      <c r="E3320" s="845" t="s">
        <v>13196</v>
      </c>
      <c r="F3320" s="845"/>
      <c r="G3320" s="846" t="s">
        <v>23</v>
      </c>
      <c r="H3320" s="847">
        <v>1.3100000000000001E-2</v>
      </c>
      <c r="I3320" s="848">
        <v>12.78</v>
      </c>
      <c r="J3320" s="848">
        <v>0.16741800000000001</v>
      </c>
    </row>
    <row r="3321" spans="1:10" ht="24" customHeight="1" x14ac:dyDescent="0.2">
      <c r="A3321" s="849" t="s">
        <v>13199</v>
      </c>
      <c r="B3321" s="850" t="s">
        <v>14196</v>
      </c>
      <c r="C3321" s="849" t="s">
        <v>7</v>
      </c>
      <c r="D3321" s="849" t="s">
        <v>10313</v>
      </c>
      <c r="E3321" s="851" t="s">
        <v>13220</v>
      </c>
      <c r="F3321" s="851"/>
      <c r="G3321" s="852" t="s">
        <v>21</v>
      </c>
      <c r="H3321" s="853">
        <v>1.07</v>
      </c>
      <c r="I3321" s="854">
        <v>6.17</v>
      </c>
      <c r="J3321" s="854">
        <v>6.6018999999999997</v>
      </c>
    </row>
    <row r="3322" spans="1:10" ht="25.5" x14ac:dyDescent="0.2">
      <c r="A3322" s="855"/>
      <c r="B3322" s="855"/>
      <c r="C3322" s="855"/>
      <c r="D3322" s="855"/>
      <c r="E3322" s="855" t="s">
        <v>13209</v>
      </c>
      <c r="F3322" s="856">
        <v>0.72</v>
      </c>
      <c r="G3322" s="855" t="s">
        <v>13210</v>
      </c>
      <c r="H3322" s="856">
        <v>0.6</v>
      </c>
      <c r="I3322" s="855" t="s">
        <v>13211</v>
      </c>
      <c r="J3322" s="856">
        <v>1.32</v>
      </c>
    </row>
    <row r="3323" spans="1:10" ht="13.5" thickBot="1" x14ac:dyDescent="0.25">
      <c r="A3323" s="855"/>
      <c r="B3323" s="855"/>
      <c r="C3323" s="855"/>
      <c r="D3323" s="855"/>
      <c r="E3323" s="855" t="s">
        <v>13212</v>
      </c>
      <c r="F3323" s="856">
        <v>2.352392</v>
      </c>
      <c r="G3323" s="855"/>
      <c r="H3323" s="857" t="s">
        <v>13213</v>
      </c>
      <c r="I3323" s="857"/>
      <c r="J3323" s="856">
        <v>10.68</v>
      </c>
    </row>
    <row r="3324" spans="1:10" ht="0.95" customHeight="1" thickTop="1" x14ac:dyDescent="0.2">
      <c r="A3324" s="858"/>
      <c r="B3324" s="858"/>
      <c r="C3324" s="858"/>
      <c r="D3324" s="858"/>
      <c r="E3324" s="858"/>
      <c r="F3324" s="858"/>
      <c r="G3324" s="858"/>
      <c r="H3324" s="858"/>
      <c r="I3324" s="858"/>
      <c r="J3324" s="858"/>
    </row>
    <row r="3325" spans="1:10" ht="18" customHeight="1" x14ac:dyDescent="0.2">
      <c r="A3325" s="833"/>
      <c r="B3325" s="834" t="s">
        <v>13186</v>
      </c>
      <c r="C3325" s="833" t="s">
        <v>13187</v>
      </c>
      <c r="D3325" s="833" t="s">
        <v>13188</v>
      </c>
      <c r="E3325" s="835" t="s">
        <v>13189</v>
      </c>
      <c r="F3325" s="835"/>
      <c r="G3325" s="836" t="s">
        <v>13190</v>
      </c>
      <c r="H3325" s="834" t="s">
        <v>13191</v>
      </c>
      <c r="I3325" s="834" t="s">
        <v>13192</v>
      </c>
      <c r="J3325" s="834" t="s">
        <v>13193</v>
      </c>
    </row>
    <row r="3326" spans="1:10" ht="36" customHeight="1" x14ac:dyDescent="0.2">
      <c r="A3326" s="837" t="s">
        <v>13194</v>
      </c>
      <c r="B3326" s="838" t="s">
        <v>14023</v>
      </c>
      <c r="C3326" s="837" t="s">
        <v>7</v>
      </c>
      <c r="D3326" s="837" t="s">
        <v>3128</v>
      </c>
      <c r="E3326" s="839" t="s">
        <v>13301</v>
      </c>
      <c r="F3326" s="839"/>
      <c r="G3326" s="840" t="s">
        <v>21</v>
      </c>
      <c r="H3326" s="841">
        <v>1</v>
      </c>
      <c r="I3326" s="842">
        <v>6.64</v>
      </c>
      <c r="J3326" s="842">
        <v>6.64</v>
      </c>
    </row>
    <row r="3327" spans="1:10" ht="24" customHeight="1" x14ac:dyDescent="0.2">
      <c r="A3327" s="843" t="s">
        <v>13197</v>
      </c>
      <c r="B3327" s="844" t="s">
        <v>13306</v>
      </c>
      <c r="C3327" s="843" t="s">
        <v>7</v>
      </c>
      <c r="D3327" s="843" t="s">
        <v>173</v>
      </c>
      <c r="E3327" s="845" t="s">
        <v>13196</v>
      </c>
      <c r="F3327" s="845"/>
      <c r="G3327" s="846" t="s">
        <v>23</v>
      </c>
      <c r="H3327" s="847">
        <v>2.6100000000000002E-2</v>
      </c>
      <c r="I3327" s="848">
        <v>16.690000000000001</v>
      </c>
      <c r="J3327" s="848">
        <v>0.43560900000000002</v>
      </c>
    </row>
    <row r="3328" spans="1:10" ht="24" customHeight="1" x14ac:dyDescent="0.2">
      <c r="A3328" s="843" t="s">
        <v>13197</v>
      </c>
      <c r="B3328" s="844" t="s">
        <v>13307</v>
      </c>
      <c r="C3328" s="843" t="s">
        <v>7</v>
      </c>
      <c r="D3328" s="843" t="s">
        <v>168</v>
      </c>
      <c r="E3328" s="845" t="s">
        <v>13196</v>
      </c>
      <c r="F3328" s="845"/>
      <c r="G3328" s="846" t="s">
        <v>23</v>
      </c>
      <c r="H3328" s="847">
        <v>3.0000000000000001E-3</v>
      </c>
      <c r="I3328" s="848">
        <v>12.78</v>
      </c>
      <c r="J3328" s="848">
        <v>3.8339999999999999E-2</v>
      </c>
    </row>
    <row r="3329" spans="1:10" ht="24" customHeight="1" x14ac:dyDescent="0.2">
      <c r="A3329" s="849" t="s">
        <v>13199</v>
      </c>
      <c r="B3329" s="850" t="s">
        <v>14196</v>
      </c>
      <c r="C3329" s="849" t="s">
        <v>7</v>
      </c>
      <c r="D3329" s="849" t="s">
        <v>10313</v>
      </c>
      <c r="E3329" s="851" t="s">
        <v>13220</v>
      </c>
      <c r="F3329" s="851"/>
      <c r="G3329" s="852" t="s">
        <v>21</v>
      </c>
      <c r="H3329" s="853">
        <v>1</v>
      </c>
      <c r="I3329" s="854">
        <v>6.17</v>
      </c>
      <c r="J3329" s="854">
        <v>6.17</v>
      </c>
    </row>
    <row r="3330" spans="1:10" ht="25.5" x14ac:dyDescent="0.2">
      <c r="A3330" s="855"/>
      <c r="B3330" s="855"/>
      <c r="C3330" s="855"/>
      <c r="D3330" s="855"/>
      <c r="E3330" s="855" t="s">
        <v>13209</v>
      </c>
      <c r="F3330" s="856">
        <v>0.2</v>
      </c>
      <c r="G3330" s="855" t="s">
        <v>13210</v>
      </c>
      <c r="H3330" s="856">
        <v>0.17</v>
      </c>
      <c r="I3330" s="855" t="s">
        <v>13211</v>
      </c>
      <c r="J3330" s="856">
        <v>0.37</v>
      </c>
    </row>
    <row r="3331" spans="1:10" ht="13.5" thickBot="1" x14ac:dyDescent="0.25">
      <c r="A3331" s="855"/>
      <c r="B3331" s="855"/>
      <c r="C3331" s="855"/>
      <c r="D3331" s="855"/>
      <c r="E3331" s="855" t="s">
        <v>13212</v>
      </c>
      <c r="F3331" s="856">
        <v>1.8751359999999999</v>
      </c>
      <c r="G3331" s="855"/>
      <c r="H3331" s="857" t="s">
        <v>13213</v>
      </c>
      <c r="I3331" s="857"/>
      <c r="J3331" s="856">
        <v>8.52</v>
      </c>
    </row>
    <row r="3332" spans="1:10" ht="0.95" customHeight="1" thickTop="1" x14ac:dyDescent="0.2">
      <c r="A3332" s="858"/>
      <c r="B3332" s="858"/>
      <c r="C3332" s="858"/>
      <c r="D3332" s="858"/>
      <c r="E3332" s="858"/>
      <c r="F3332" s="858"/>
      <c r="G3332" s="858"/>
      <c r="H3332" s="858"/>
      <c r="I3332" s="858"/>
      <c r="J3332" s="858"/>
    </row>
    <row r="3333" spans="1:10" ht="18" customHeight="1" x14ac:dyDescent="0.2">
      <c r="A3333" s="833"/>
      <c r="B3333" s="834" t="s">
        <v>13186</v>
      </c>
      <c r="C3333" s="833" t="s">
        <v>13187</v>
      </c>
      <c r="D3333" s="833" t="s">
        <v>13188</v>
      </c>
      <c r="E3333" s="835" t="s">
        <v>13189</v>
      </c>
      <c r="F3333" s="835"/>
      <c r="G3333" s="836" t="s">
        <v>13190</v>
      </c>
      <c r="H3333" s="834" t="s">
        <v>13191</v>
      </c>
      <c r="I3333" s="834" t="s">
        <v>13192</v>
      </c>
      <c r="J3333" s="834" t="s">
        <v>13193</v>
      </c>
    </row>
    <row r="3334" spans="1:10" ht="36" customHeight="1" x14ac:dyDescent="0.2">
      <c r="A3334" s="837" t="s">
        <v>13194</v>
      </c>
      <c r="B3334" s="838" t="s">
        <v>13312</v>
      </c>
      <c r="C3334" s="837" t="s">
        <v>7</v>
      </c>
      <c r="D3334" s="837" t="s">
        <v>2456</v>
      </c>
      <c r="E3334" s="839" t="s">
        <v>13301</v>
      </c>
      <c r="F3334" s="839"/>
      <c r="G3334" s="840" t="s">
        <v>21</v>
      </c>
      <c r="H3334" s="841">
        <v>1</v>
      </c>
      <c r="I3334" s="842">
        <v>8.02</v>
      </c>
      <c r="J3334" s="842">
        <v>8.02</v>
      </c>
    </row>
    <row r="3335" spans="1:10" ht="24" customHeight="1" x14ac:dyDescent="0.2">
      <c r="A3335" s="843" t="s">
        <v>13197</v>
      </c>
      <c r="B3335" s="844" t="s">
        <v>13306</v>
      </c>
      <c r="C3335" s="843" t="s">
        <v>7</v>
      </c>
      <c r="D3335" s="843" t="s">
        <v>173</v>
      </c>
      <c r="E3335" s="845" t="s">
        <v>13196</v>
      </c>
      <c r="F3335" s="845"/>
      <c r="G3335" s="846" t="s">
        <v>23</v>
      </c>
      <c r="H3335" s="847">
        <v>7.6899999999999996E-2</v>
      </c>
      <c r="I3335" s="848">
        <v>16.690000000000001</v>
      </c>
      <c r="J3335" s="848">
        <v>1.283461</v>
      </c>
    </row>
    <row r="3336" spans="1:10" ht="24" customHeight="1" x14ac:dyDescent="0.2">
      <c r="A3336" s="843" t="s">
        <v>13197</v>
      </c>
      <c r="B3336" s="844" t="s">
        <v>13307</v>
      </c>
      <c r="C3336" s="843" t="s">
        <v>7</v>
      </c>
      <c r="D3336" s="843" t="s">
        <v>168</v>
      </c>
      <c r="E3336" s="845" t="s">
        <v>13196</v>
      </c>
      <c r="F3336" s="845"/>
      <c r="G3336" s="846" t="s">
        <v>23</v>
      </c>
      <c r="H3336" s="847">
        <v>1.0800000000000001E-2</v>
      </c>
      <c r="I3336" s="848">
        <v>12.78</v>
      </c>
      <c r="J3336" s="848">
        <v>0.13802400000000001</v>
      </c>
    </row>
    <row r="3337" spans="1:10" ht="24" customHeight="1" x14ac:dyDescent="0.2">
      <c r="A3337" s="849" t="s">
        <v>13199</v>
      </c>
      <c r="B3337" s="850" t="s">
        <v>14196</v>
      </c>
      <c r="C3337" s="849" t="s">
        <v>7</v>
      </c>
      <c r="D3337" s="849" t="s">
        <v>10313</v>
      </c>
      <c r="E3337" s="851" t="s">
        <v>13220</v>
      </c>
      <c r="F3337" s="851"/>
      <c r="G3337" s="852" t="s">
        <v>21</v>
      </c>
      <c r="H3337" s="853">
        <v>1.07</v>
      </c>
      <c r="I3337" s="854">
        <v>6.17</v>
      </c>
      <c r="J3337" s="854">
        <v>6.6018999999999997</v>
      </c>
    </row>
    <row r="3338" spans="1:10" ht="25.5" x14ac:dyDescent="0.2">
      <c r="A3338" s="855"/>
      <c r="B3338" s="855"/>
      <c r="C3338" s="855"/>
      <c r="D3338" s="855"/>
      <c r="E3338" s="855" t="s">
        <v>13209</v>
      </c>
      <c r="F3338" s="856">
        <v>0.59</v>
      </c>
      <c r="G3338" s="855" t="s">
        <v>13210</v>
      </c>
      <c r="H3338" s="856">
        <v>0.5</v>
      </c>
      <c r="I3338" s="855" t="s">
        <v>13211</v>
      </c>
      <c r="J3338" s="856">
        <v>1.0900000000000001</v>
      </c>
    </row>
    <row r="3339" spans="1:10" ht="13.5" thickBot="1" x14ac:dyDescent="0.25">
      <c r="A3339" s="855"/>
      <c r="B3339" s="855"/>
      <c r="C3339" s="855"/>
      <c r="D3339" s="855"/>
      <c r="E3339" s="855" t="s">
        <v>13212</v>
      </c>
      <c r="F3339" s="856">
        <v>2.2648480000000002</v>
      </c>
      <c r="G3339" s="855"/>
      <c r="H3339" s="857" t="s">
        <v>13213</v>
      </c>
      <c r="I3339" s="857"/>
      <c r="J3339" s="856">
        <v>10.28</v>
      </c>
    </row>
    <row r="3340" spans="1:10" ht="0.95" customHeight="1" thickTop="1" x14ac:dyDescent="0.2">
      <c r="A3340" s="858"/>
      <c r="B3340" s="858"/>
      <c r="C3340" s="858"/>
      <c r="D3340" s="858"/>
      <c r="E3340" s="858"/>
      <c r="F3340" s="858"/>
      <c r="G3340" s="858"/>
      <c r="H3340" s="858"/>
      <c r="I3340" s="858"/>
      <c r="J3340" s="858"/>
    </row>
    <row r="3341" spans="1:10" ht="18" customHeight="1" x14ac:dyDescent="0.2">
      <c r="A3341" s="833"/>
      <c r="B3341" s="834" t="s">
        <v>13186</v>
      </c>
      <c r="C3341" s="833" t="s">
        <v>13187</v>
      </c>
      <c r="D3341" s="833" t="s">
        <v>13188</v>
      </c>
      <c r="E3341" s="835" t="s">
        <v>13189</v>
      </c>
      <c r="F3341" s="835"/>
      <c r="G3341" s="836" t="s">
        <v>13190</v>
      </c>
      <c r="H3341" s="834" t="s">
        <v>13191</v>
      </c>
      <c r="I3341" s="834" t="s">
        <v>13192</v>
      </c>
      <c r="J3341" s="834" t="s">
        <v>13193</v>
      </c>
    </row>
    <row r="3342" spans="1:10" ht="48" customHeight="1" x14ac:dyDescent="0.2">
      <c r="A3342" s="837" t="s">
        <v>13194</v>
      </c>
      <c r="B3342" s="838" t="s">
        <v>13539</v>
      </c>
      <c r="C3342" s="837" t="s">
        <v>7</v>
      </c>
      <c r="D3342" s="837" t="s">
        <v>9887</v>
      </c>
      <c r="E3342" s="839" t="s">
        <v>13432</v>
      </c>
      <c r="F3342" s="839"/>
      <c r="G3342" s="840" t="s">
        <v>38</v>
      </c>
      <c r="H3342" s="841">
        <v>1</v>
      </c>
      <c r="I3342" s="842">
        <v>265.88</v>
      </c>
      <c r="J3342" s="842">
        <v>265.88</v>
      </c>
    </row>
    <row r="3343" spans="1:10" ht="36" customHeight="1" x14ac:dyDescent="0.2">
      <c r="A3343" s="843" t="s">
        <v>13197</v>
      </c>
      <c r="B3343" s="844" t="s">
        <v>14197</v>
      </c>
      <c r="C3343" s="843" t="s">
        <v>7</v>
      </c>
      <c r="D3343" s="843" t="s">
        <v>9856</v>
      </c>
      <c r="E3343" s="845" t="s">
        <v>13432</v>
      </c>
      <c r="F3343" s="845"/>
      <c r="G3343" s="846" t="s">
        <v>38</v>
      </c>
      <c r="H3343" s="847">
        <v>1</v>
      </c>
      <c r="I3343" s="848">
        <v>200.71</v>
      </c>
      <c r="J3343" s="848">
        <v>200.71</v>
      </c>
    </row>
    <row r="3344" spans="1:10" ht="36" customHeight="1" x14ac:dyDescent="0.2">
      <c r="A3344" s="843" t="s">
        <v>13197</v>
      </c>
      <c r="B3344" s="844" t="s">
        <v>14198</v>
      </c>
      <c r="C3344" s="843" t="s">
        <v>7</v>
      </c>
      <c r="D3344" s="843" t="s">
        <v>9840</v>
      </c>
      <c r="E3344" s="845" t="s">
        <v>13432</v>
      </c>
      <c r="F3344" s="845"/>
      <c r="G3344" s="846" t="s">
        <v>38</v>
      </c>
      <c r="H3344" s="847">
        <v>1</v>
      </c>
      <c r="I3344" s="848">
        <v>54.75</v>
      </c>
      <c r="J3344" s="848">
        <v>54.75</v>
      </c>
    </row>
    <row r="3345" spans="1:10" ht="24" customHeight="1" x14ac:dyDescent="0.2">
      <c r="A3345" s="843" t="s">
        <v>13197</v>
      </c>
      <c r="B3345" s="844" t="s">
        <v>13548</v>
      </c>
      <c r="C3345" s="843" t="s">
        <v>7</v>
      </c>
      <c r="D3345" s="843" t="s">
        <v>9845</v>
      </c>
      <c r="E3345" s="845" t="s">
        <v>13432</v>
      </c>
      <c r="F3345" s="845"/>
      <c r="G3345" s="846" t="s">
        <v>38</v>
      </c>
      <c r="H3345" s="847">
        <v>1</v>
      </c>
      <c r="I3345" s="848">
        <v>10.42</v>
      </c>
      <c r="J3345" s="848">
        <v>10.42</v>
      </c>
    </row>
    <row r="3346" spans="1:10" ht="25.5" x14ac:dyDescent="0.2">
      <c r="A3346" s="855"/>
      <c r="B3346" s="855"/>
      <c r="C3346" s="855"/>
      <c r="D3346" s="855"/>
      <c r="E3346" s="855" t="s">
        <v>13209</v>
      </c>
      <c r="F3346" s="856">
        <v>6.52</v>
      </c>
      <c r="G3346" s="855" t="s">
        <v>13210</v>
      </c>
      <c r="H3346" s="856">
        <v>5.48</v>
      </c>
      <c r="I3346" s="855" t="s">
        <v>13211</v>
      </c>
      <c r="J3346" s="856">
        <v>12</v>
      </c>
    </row>
    <row r="3347" spans="1:10" ht="13.5" thickBot="1" x14ac:dyDescent="0.25">
      <c r="A3347" s="855"/>
      <c r="B3347" s="855"/>
      <c r="C3347" s="855"/>
      <c r="D3347" s="855"/>
      <c r="E3347" s="855" t="s">
        <v>13212</v>
      </c>
      <c r="F3347" s="856">
        <v>75.084512000000004</v>
      </c>
      <c r="G3347" s="855"/>
      <c r="H3347" s="857" t="s">
        <v>13213</v>
      </c>
      <c r="I3347" s="857"/>
      <c r="J3347" s="856">
        <v>340.96</v>
      </c>
    </row>
    <row r="3348" spans="1:10" ht="0.95" customHeight="1" thickTop="1" x14ac:dyDescent="0.2">
      <c r="A3348" s="858"/>
      <c r="B3348" s="858"/>
      <c r="C3348" s="858"/>
      <c r="D3348" s="858"/>
      <c r="E3348" s="858"/>
      <c r="F3348" s="858"/>
      <c r="G3348" s="858"/>
      <c r="H3348" s="858"/>
      <c r="I3348" s="858"/>
      <c r="J3348" s="858"/>
    </row>
    <row r="3349" spans="1:10" ht="18" customHeight="1" x14ac:dyDescent="0.2">
      <c r="A3349" s="833"/>
      <c r="B3349" s="834" t="s">
        <v>13186</v>
      </c>
      <c r="C3349" s="833" t="s">
        <v>13187</v>
      </c>
      <c r="D3349" s="833" t="s">
        <v>13188</v>
      </c>
      <c r="E3349" s="835" t="s">
        <v>13189</v>
      </c>
      <c r="F3349" s="835"/>
      <c r="G3349" s="836" t="s">
        <v>13190</v>
      </c>
      <c r="H3349" s="834" t="s">
        <v>13191</v>
      </c>
      <c r="I3349" s="834" t="s">
        <v>13192</v>
      </c>
      <c r="J3349" s="834" t="s">
        <v>13193</v>
      </c>
    </row>
    <row r="3350" spans="1:10" ht="36" customHeight="1" x14ac:dyDescent="0.2">
      <c r="A3350" s="837" t="s">
        <v>13194</v>
      </c>
      <c r="B3350" s="838" t="s">
        <v>14197</v>
      </c>
      <c r="C3350" s="837" t="s">
        <v>7</v>
      </c>
      <c r="D3350" s="837" t="s">
        <v>9856</v>
      </c>
      <c r="E3350" s="839" t="s">
        <v>13432</v>
      </c>
      <c r="F3350" s="839"/>
      <c r="G3350" s="840" t="s">
        <v>38</v>
      </c>
      <c r="H3350" s="841">
        <v>1</v>
      </c>
      <c r="I3350" s="842">
        <v>200.71</v>
      </c>
      <c r="J3350" s="842">
        <v>200.71</v>
      </c>
    </row>
    <row r="3351" spans="1:10" ht="24" customHeight="1" x14ac:dyDescent="0.2">
      <c r="A3351" s="843" t="s">
        <v>13197</v>
      </c>
      <c r="B3351" s="844" t="s">
        <v>13244</v>
      </c>
      <c r="C3351" s="843" t="s">
        <v>7</v>
      </c>
      <c r="D3351" s="843" t="s">
        <v>25</v>
      </c>
      <c r="E3351" s="845" t="s">
        <v>13196</v>
      </c>
      <c r="F3351" s="845"/>
      <c r="G3351" s="846" t="s">
        <v>23</v>
      </c>
      <c r="H3351" s="847">
        <v>0.15040000000000001</v>
      </c>
      <c r="I3351" s="848">
        <v>13.34</v>
      </c>
      <c r="J3351" s="848">
        <v>2.0063360000000001</v>
      </c>
    </row>
    <row r="3352" spans="1:10" ht="24" customHeight="1" x14ac:dyDescent="0.2">
      <c r="A3352" s="843" t="s">
        <v>13197</v>
      </c>
      <c r="B3352" s="844" t="s">
        <v>13526</v>
      </c>
      <c r="C3352" s="843" t="s">
        <v>7</v>
      </c>
      <c r="D3352" s="843" t="s">
        <v>191</v>
      </c>
      <c r="E3352" s="845" t="s">
        <v>13196</v>
      </c>
      <c r="F3352" s="845"/>
      <c r="G3352" s="846" t="s">
        <v>23</v>
      </c>
      <c r="H3352" s="847">
        <v>0.47739999999999999</v>
      </c>
      <c r="I3352" s="848">
        <v>17</v>
      </c>
      <c r="J3352" s="848">
        <v>8.1158000000000001</v>
      </c>
    </row>
    <row r="3353" spans="1:10" ht="24" customHeight="1" x14ac:dyDescent="0.2">
      <c r="A3353" s="849" t="s">
        <v>13199</v>
      </c>
      <c r="B3353" s="850" t="s">
        <v>14199</v>
      </c>
      <c r="C3353" s="849" t="s">
        <v>7</v>
      </c>
      <c r="D3353" s="849" t="s">
        <v>6284</v>
      </c>
      <c r="E3353" s="851" t="s">
        <v>13220</v>
      </c>
      <c r="F3353" s="851"/>
      <c r="G3353" s="852" t="s">
        <v>38</v>
      </c>
      <c r="H3353" s="853">
        <v>1</v>
      </c>
      <c r="I3353" s="854">
        <v>179.21</v>
      </c>
      <c r="J3353" s="854">
        <v>179.21</v>
      </c>
    </row>
    <row r="3354" spans="1:10" ht="24" customHeight="1" x14ac:dyDescent="0.2">
      <c r="A3354" s="849" t="s">
        <v>13199</v>
      </c>
      <c r="B3354" s="850" t="s">
        <v>13528</v>
      </c>
      <c r="C3354" s="849" t="s">
        <v>7</v>
      </c>
      <c r="D3354" s="849" t="s">
        <v>7756</v>
      </c>
      <c r="E3354" s="851" t="s">
        <v>13220</v>
      </c>
      <c r="F3354" s="851"/>
      <c r="G3354" s="852" t="s">
        <v>21</v>
      </c>
      <c r="H3354" s="853">
        <v>0.2974</v>
      </c>
      <c r="I3354" s="854">
        <v>38.25</v>
      </c>
      <c r="J3354" s="854">
        <v>11.37555</v>
      </c>
    </row>
    <row r="3355" spans="1:10" ht="25.5" x14ac:dyDescent="0.2">
      <c r="A3355" s="855"/>
      <c r="B3355" s="855"/>
      <c r="C3355" s="855"/>
      <c r="D3355" s="855"/>
      <c r="E3355" s="855" t="s">
        <v>13209</v>
      </c>
      <c r="F3355" s="856">
        <v>4.21</v>
      </c>
      <c r="G3355" s="855" t="s">
        <v>13210</v>
      </c>
      <c r="H3355" s="856">
        <v>3.54</v>
      </c>
      <c r="I3355" s="855" t="s">
        <v>13211</v>
      </c>
      <c r="J3355" s="856">
        <v>7.75</v>
      </c>
    </row>
    <row r="3356" spans="1:10" ht="13.5" thickBot="1" x14ac:dyDescent="0.25">
      <c r="A3356" s="855"/>
      <c r="B3356" s="855"/>
      <c r="C3356" s="855"/>
      <c r="D3356" s="855"/>
      <c r="E3356" s="855" t="s">
        <v>13212</v>
      </c>
      <c r="F3356" s="856">
        <v>56.680503999999999</v>
      </c>
      <c r="G3356" s="855"/>
      <c r="H3356" s="857" t="s">
        <v>13213</v>
      </c>
      <c r="I3356" s="857"/>
      <c r="J3356" s="856">
        <v>257.39</v>
      </c>
    </row>
    <row r="3357" spans="1:10" ht="0.95" customHeight="1" thickTop="1" x14ac:dyDescent="0.2">
      <c r="A3357" s="858"/>
      <c r="B3357" s="858"/>
      <c r="C3357" s="858"/>
      <c r="D3357" s="858"/>
      <c r="E3357" s="858"/>
      <c r="F3357" s="858"/>
      <c r="G3357" s="858"/>
      <c r="H3357" s="858"/>
      <c r="I3357" s="858"/>
      <c r="J3357" s="858"/>
    </row>
    <row r="3358" spans="1:10" ht="18" customHeight="1" x14ac:dyDescent="0.2">
      <c r="A3358" s="833"/>
      <c r="B3358" s="834" t="s">
        <v>13186</v>
      </c>
      <c r="C3358" s="833" t="s">
        <v>13187</v>
      </c>
      <c r="D3358" s="833" t="s">
        <v>13188</v>
      </c>
      <c r="E3358" s="835" t="s">
        <v>13189</v>
      </c>
      <c r="F3358" s="835"/>
      <c r="G3358" s="836" t="s">
        <v>13190</v>
      </c>
      <c r="H3358" s="834" t="s">
        <v>13191</v>
      </c>
      <c r="I3358" s="834" t="s">
        <v>13192</v>
      </c>
      <c r="J3358" s="834" t="s">
        <v>13193</v>
      </c>
    </row>
    <row r="3359" spans="1:10" ht="24" customHeight="1" x14ac:dyDescent="0.2">
      <c r="A3359" s="837" t="s">
        <v>13194</v>
      </c>
      <c r="B3359" s="838" t="s">
        <v>14089</v>
      </c>
      <c r="C3359" s="837" t="s">
        <v>7</v>
      </c>
      <c r="D3359" s="837" t="s">
        <v>3020</v>
      </c>
      <c r="E3359" s="839" t="s">
        <v>13196</v>
      </c>
      <c r="F3359" s="839"/>
      <c r="G3359" s="840" t="s">
        <v>23</v>
      </c>
      <c r="H3359" s="841">
        <v>1</v>
      </c>
      <c r="I3359" s="842">
        <v>7.0000000000000007E-2</v>
      </c>
      <c r="J3359" s="842">
        <v>7.0000000000000007E-2</v>
      </c>
    </row>
    <row r="3360" spans="1:10" ht="24" customHeight="1" x14ac:dyDescent="0.2">
      <c r="A3360" s="849" t="s">
        <v>13199</v>
      </c>
      <c r="B3360" s="850" t="s">
        <v>14090</v>
      </c>
      <c r="C3360" s="849" t="s">
        <v>7</v>
      </c>
      <c r="D3360" s="849" t="s">
        <v>5079</v>
      </c>
      <c r="E3360" s="851" t="s">
        <v>13203</v>
      </c>
      <c r="F3360" s="851"/>
      <c r="G3360" s="852" t="s">
        <v>23</v>
      </c>
      <c r="H3360" s="853">
        <v>8.2000000000000007E-3</v>
      </c>
      <c r="I3360" s="854">
        <v>8.9</v>
      </c>
      <c r="J3360" s="854">
        <v>7.2980000000000003E-2</v>
      </c>
    </row>
    <row r="3361" spans="1:10" ht="25.5" x14ac:dyDescent="0.2">
      <c r="A3361" s="855"/>
      <c r="B3361" s="855"/>
      <c r="C3361" s="855"/>
      <c r="D3361" s="855"/>
      <c r="E3361" s="855" t="s">
        <v>13209</v>
      </c>
      <c r="F3361" s="856">
        <v>0.04</v>
      </c>
      <c r="G3361" s="855" t="s">
        <v>13210</v>
      </c>
      <c r="H3361" s="856">
        <v>0.03</v>
      </c>
      <c r="I3361" s="855" t="s">
        <v>13211</v>
      </c>
      <c r="J3361" s="856">
        <v>7.0000000000000007E-2</v>
      </c>
    </row>
    <row r="3362" spans="1:10" ht="13.5" thickBot="1" x14ac:dyDescent="0.25">
      <c r="A3362" s="855"/>
      <c r="B3362" s="855"/>
      <c r="C3362" s="855"/>
      <c r="D3362" s="855"/>
      <c r="E3362" s="855" t="s">
        <v>13212</v>
      </c>
      <c r="F3362" s="856">
        <v>1.9768000000000001E-2</v>
      </c>
      <c r="G3362" s="855"/>
      <c r="H3362" s="857" t="s">
        <v>13213</v>
      </c>
      <c r="I3362" s="857"/>
      <c r="J3362" s="856">
        <v>0.09</v>
      </c>
    </row>
    <row r="3363" spans="1:10" ht="0.95" customHeight="1" thickTop="1" x14ac:dyDescent="0.2">
      <c r="A3363" s="858"/>
      <c r="B3363" s="858"/>
      <c r="C3363" s="858"/>
      <c r="D3363" s="858"/>
      <c r="E3363" s="858"/>
      <c r="F3363" s="858"/>
      <c r="G3363" s="858"/>
      <c r="H3363" s="858"/>
      <c r="I3363" s="858"/>
      <c r="J3363" s="858"/>
    </row>
    <row r="3364" spans="1:10" ht="18" customHeight="1" x14ac:dyDescent="0.2">
      <c r="A3364" s="833"/>
      <c r="B3364" s="834" t="s">
        <v>13186</v>
      </c>
      <c r="C3364" s="833" t="s">
        <v>13187</v>
      </c>
      <c r="D3364" s="833" t="s">
        <v>13188</v>
      </c>
      <c r="E3364" s="835" t="s">
        <v>13189</v>
      </c>
      <c r="F3364" s="835"/>
      <c r="G3364" s="836" t="s">
        <v>13190</v>
      </c>
      <c r="H3364" s="834" t="s">
        <v>13191</v>
      </c>
      <c r="I3364" s="834" t="s">
        <v>13192</v>
      </c>
      <c r="J3364" s="834" t="s">
        <v>13193</v>
      </c>
    </row>
    <row r="3365" spans="1:10" ht="24" customHeight="1" x14ac:dyDescent="0.2">
      <c r="A3365" s="837" t="s">
        <v>13194</v>
      </c>
      <c r="B3365" s="838" t="s">
        <v>14091</v>
      </c>
      <c r="C3365" s="837" t="s">
        <v>7</v>
      </c>
      <c r="D3365" s="837" t="s">
        <v>3021</v>
      </c>
      <c r="E3365" s="839" t="s">
        <v>13196</v>
      </c>
      <c r="F3365" s="839"/>
      <c r="G3365" s="840" t="s">
        <v>23</v>
      </c>
      <c r="H3365" s="841">
        <v>1</v>
      </c>
      <c r="I3365" s="842">
        <v>0.11</v>
      </c>
      <c r="J3365" s="842">
        <v>0.11</v>
      </c>
    </row>
    <row r="3366" spans="1:10" ht="24" customHeight="1" x14ac:dyDescent="0.2">
      <c r="A3366" s="849" t="s">
        <v>13199</v>
      </c>
      <c r="B3366" s="850" t="s">
        <v>14092</v>
      </c>
      <c r="C3366" s="849" t="s">
        <v>7</v>
      </c>
      <c r="D3366" s="849" t="s">
        <v>5830</v>
      </c>
      <c r="E3366" s="851" t="s">
        <v>13203</v>
      </c>
      <c r="F3366" s="851"/>
      <c r="G3366" s="852" t="s">
        <v>23</v>
      </c>
      <c r="H3366" s="853">
        <v>1.0500000000000001E-2</v>
      </c>
      <c r="I3366" s="854">
        <v>10.06</v>
      </c>
      <c r="J3366" s="854">
        <v>0.10563</v>
      </c>
    </row>
    <row r="3367" spans="1:10" ht="25.5" x14ac:dyDescent="0.2">
      <c r="A3367" s="855"/>
      <c r="B3367" s="855"/>
      <c r="C3367" s="855"/>
      <c r="D3367" s="855"/>
      <c r="E3367" s="855" t="s">
        <v>13209</v>
      </c>
      <c r="F3367" s="856">
        <v>0.06</v>
      </c>
      <c r="G3367" s="855" t="s">
        <v>13210</v>
      </c>
      <c r="H3367" s="856">
        <v>0.05</v>
      </c>
      <c r="I3367" s="855" t="s">
        <v>13211</v>
      </c>
      <c r="J3367" s="856">
        <v>0.11</v>
      </c>
    </row>
    <row r="3368" spans="1:10" ht="13.5" thickBot="1" x14ac:dyDescent="0.25">
      <c r="A3368" s="855"/>
      <c r="B3368" s="855"/>
      <c r="C3368" s="855"/>
      <c r="D3368" s="855"/>
      <c r="E3368" s="855" t="s">
        <v>13212</v>
      </c>
      <c r="F3368" s="856">
        <v>3.1064000000000001E-2</v>
      </c>
      <c r="G3368" s="855"/>
      <c r="H3368" s="857" t="s">
        <v>13213</v>
      </c>
      <c r="I3368" s="857"/>
      <c r="J3368" s="856">
        <v>0.14000000000000001</v>
      </c>
    </row>
    <row r="3369" spans="1:10" ht="0.95" customHeight="1" thickTop="1" x14ac:dyDescent="0.2">
      <c r="A3369" s="858"/>
      <c r="B3369" s="858"/>
      <c r="C3369" s="858"/>
      <c r="D3369" s="858"/>
      <c r="E3369" s="858"/>
      <c r="F3369" s="858"/>
      <c r="G3369" s="858"/>
      <c r="H3369" s="858"/>
      <c r="I3369" s="858"/>
      <c r="J3369" s="858"/>
    </row>
    <row r="3370" spans="1:10" ht="18" customHeight="1" x14ac:dyDescent="0.2">
      <c r="A3370" s="833"/>
      <c r="B3370" s="834" t="s">
        <v>13186</v>
      </c>
      <c r="C3370" s="833" t="s">
        <v>13187</v>
      </c>
      <c r="D3370" s="833" t="s">
        <v>13188</v>
      </c>
      <c r="E3370" s="835" t="s">
        <v>13189</v>
      </c>
      <c r="F3370" s="835"/>
      <c r="G3370" s="836" t="s">
        <v>13190</v>
      </c>
      <c r="H3370" s="834" t="s">
        <v>13191</v>
      </c>
      <c r="I3370" s="834" t="s">
        <v>13192</v>
      </c>
      <c r="J3370" s="834" t="s">
        <v>13193</v>
      </c>
    </row>
    <row r="3371" spans="1:10" ht="24" customHeight="1" x14ac:dyDescent="0.2">
      <c r="A3371" s="837" t="s">
        <v>13194</v>
      </c>
      <c r="B3371" s="838" t="s">
        <v>14127</v>
      </c>
      <c r="C3371" s="837" t="s">
        <v>7</v>
      </c>
      <c r="D3371" s="837" t="s">
        <v>3022</v>
      </c>
      <c r="E3371" s="839" t="s">
        <v>13196</v>
      </c>
      <c r="F3371" s="839"/>
      <c r="G3371" s="840" t="s">
        <v>23</v>
      </c>
      <c r="H3371" s="841">
        <v>1</v>
      </c>
      <c r="I3371" s="842">
        <v>0.05</v>
      </c>
      <c r="J3371" s="842">
        <v>0.05</v>
      </c>
    </row>
    <row r="3372" spans="1:10" ht="24" customHeight="1" x14ac:dyDescent="0.2">
      <c r="A3372" s="849" t="s">
        <v>13199</v>
      </c>
      <c r="B3372" s="850" t="s">
        <v>14128</v>
      </c>
      <c r="C3372" s="849" t="s">
        <v>7</v>
      </c>
      <c r="D3372" s="849" t="s">
        <v>5083</v>
      </c>
      <c r="E3372" s="851" t="s">
        <v>13203</v>
      </c>
      <c r="F3372" s="851"/>
      <c r="G3372" s="852" t="s">
        <v>23</v>
      </c>
      <c r="H3372" s="853">
        <v>8.2000000000000007E-3</v>
      </c>
      <c r="I3372" s="854">
        <v>6.6</v>
      </c>
      <c r="J3372" s="854">
        <v>5.4120000000000001E-2</v>
      </c>
    </row>
    <row r="3373" spans="1:10" ht="25.5" x14ac:dyDescent="0.2">
      <c r="A3373" s="855"/>
      <c r="B3373" s="855"/>
      <c r="C3373" s="855"/>
      <c r="D3373" s="855"/>
      <c r="E3373" s="855" t="s">
        <v>13209</v>
      </c>
      <c r="F3373" s="856">
        <v>0.03</v>
      </c>
      <c r="G3373" s="855" t="s">
        <v>13210</v>
      </c>
      <c r="H3373" s="856">
        <v>0.02</v>
      </c>
      <c r="I3373" s="855" t="s">
        <v>13211</v>
      </c>
      <c r="J3373" s="856">
        <v>0.05</v>
      </c>
    </row>
    <row r="3374" spans="1:10" ht="13.5" thickBot="1" x14ac:dyDescent="0.25">
      <c r="A3374" s="855"/>
      <c r="B3374" s="855"/>
      <c r="C3374" s="855"/>
      <c r="D3374" s="855"/>
      <c r="E3374" s="855" t="s">
        <v>13212</v>
      </c>
      <c r="F3374" s="856">
        <v>1.4120000000000001E-2</v>
      </c>
      <c r="G3374" s="855"/>
      <c r="H3374" s="857" t="s">
        <v>13213</v>
      </c>
      <c r="I3374" s="857"/>
      <c r="J3374" s="856">
        <v>0.06</v>
      </c>
    </row>
    <row r="3375" spans="1:10" ht="0.95" customHeight="1" thickTop="1" x14ac:dyDescent="0.2">
      <c r="A3375" s="858"/>
      <c r="B3375" s="858"/>
      <c r="C3375" s="858"/>
      <c r="D3375" s="858"/>
      <c r="E3375" s="858"/>
      <c r="F3375" s="858"/>
      <c r="G3375" s="858"/>
      <c r="H3375" s="858"/>
      <c r="I3375" s="858"/>
      <c r="J3375" s="858"/>
    </row>
    <row r="3376" spans="1:10" ht="18" customHeight="1" x14ac:dyDescent="0.2">
      <c r="A3376" s="833"/>
      <c r="B3376" s="834" t="s">
        <v>13186</v>
      </c>
      <c r="C3376" s="833" t="s">
        <v>13187</v>
      </c>
      <c r="D3376" s="833" t="s">
        <v>13188</v>
      </c>
      <c r="E3376" s="835" t="s">
        <v>13189</v>
      </c>
      <c r="F3376" s="835"/>
      <c r="G3376" s="836" t="s">
        <v>13190</v>
      </c>
      <c r="H3376" s="834" t="s">
        <v>13191</v>
      </c>
      <c r="I3376" s="834" t="s">
        <v>13192</v>
      </c>
      <c r="J3376" s="834" t="s">
        <v>13193</v>
      </c>
    </row>
    <row r="3377" spans="1:10" ht="24" customHeight="1" x14ac:dyDescent="0.2">
      <c r="A3377" s="837" t="s">
        <v>13194</v>
      </c>
      <c r="B3377" s="838" t="s">
        <v>14129</v>
      </c>
      <c r="C3377" s="837" t="s">
        <v>7</v>
      </c>
      <c r="D3377" s="837" t="s">
        <v>3025</v>
      </c>
      <c r="E3377" s="839" t="s">
        <v>13196</v>
      </c>
      <c r="F3377" s="839"/>
      <c r="G3377" s="840" t="s">
        <v>23</v>
      </c>
      <c r="H3377" s="841">
        <v>1</v>
      </c>
      <c r="I3377" s="842">
        <v>0.1</v>
      </c>
      <c r="J3377" s="842">
        <v>0.1</v>
      </c>
    </row>
    <row r="3378" spans="1:10" ht="24" customHeight="1" x14ac:dyDescent="0.2">
      <c r="A3378" s="849" t="s">
        <v>13199</v>
      </c>
      <c r="B3378" s="850" t="s">
        <v>14130</v>
      </c>
      <c r="C3378" s="849" t="s">
        <v>7</v>
      </c>
      <c r="D3378" s="849" t="s">
        <v>5091</v>
      </c>
      <c r="E3378" s="851" t="s">
        <v>13203</v>
      </c>
      <c r="F3378" s="851"/>
      <c r="G3378" s="852" t="s">
        <v>23</v>
      </c>
      <c r="H3378" s="853">
        <v>8.2000000000000007E-3</v>
      </c>
      <c r="I3378" s="854">
        <v>12.32</v>
      </c>
      <c r="J3378" s="854">
        <v>0.101024</v>
      </c>
    </row>
    <row r="3379" spans="1:10" ht="25.5" x14ac:dyDescent="0.2">
      <c r="A3379" s="855"/>
      <c r="B3379" s="855"/>
      <c r="C3379" s="855"/>
      <c r="D3379" s="855"/>
      <c r="E3379" s="855" t="s">
        <v>13209</v>
      </c>
      <c r="F3379" s="856">
        <v>0.05</v>
      </c>
      <c r="G3379" s="855" t="s">
        <v>13210</v>
      </c>
      <c r="H3379" s="856">
        <v>0.05</v>
      </c>
      <c r="I3379" s="855" t="s">
        <v>13211</v>
      </c>
      <c r="J3379" s="856">
        <v>0.1</v>
      </c>
    </row>
    <row r="3380" spans="1:10" ht="13.5" thickBot="1" x14ac:dyDescent="0.25">
      <c r="A3380" s="855"/>
      <c r="B3380" s="855"/>
      <c r="C3380" s="855"/>
      <c r="D3380" s="855"/>
      <c r="E3380" s="855" t="s">
        <v>13212</v>
      </c>
      <c r="F3380" s="856">
        <v>2.8240000000000001E-2</v>
      </c>
      <c r="G3380" s="855"/>
      <c r="H3380" s="857" t="s">
        <v>13213</v>
      </c>
      <c r="I3380" s="857"/>
      <c r="J3380" s="856">
        <v>0.13</v>
      </c>
    </row>
    <row r="3381" spans="1:10" ht="0.95" customHeight="1" thickTop="1" x14ac:dyDescent="0.2">
      <c r="A3381" s="858"/>
      <c r="B3381" s="858"/>
      <c r="C3381" s="858"/>
      <c r="D3381" s="858"/>
      <c r="E3381" s="858"/>
      <c r="F3381" s="858"/>
      <c r="G3381" s="858"/>
      <c r="H3381" s="858"/>
      <c r="I3381" s="858"/>
      <c r="J3381" s="858"/>
    </row>
    <row r="3382" spans="1:10" ht="18" customHeight="1" x14ac:dyDescent="0.2">
      <c r="A3382" s="833"/>
      <c r="B3382" s="834" t="s">
        <v>13186</v>
      </c>
      <c r="C3382" s="833" t="s">
        <v>13187</v>
      </c>
      <c r="D3382" s="833" t="s">
        <v>13188</v>
      </c>
      <c r="E3382" s="835" t="s">
        <v>13189</v>
      </c>
      <c r="F3382" s="835"/>
      <c r="G3382" s="836" t="s">
        <v>13190</v>
      </c>
      <c r="H3382" s="834" t="s">
        <v>13191</v>
      </c>
      <c r="I3382" s="834" t="s">
        <v>13192</v>
      </c>
      <c r="J3382" s="834" t="s">
        <v>13193</v>
      </c>
    </row>
    <row r="3383" spans="1:10" ht="24" customHeight="1" x14ac:dyDescent="0.2">
      <c r="A3383" s="837" t="s">
        <v>13194</v>
      </c>
      <c r="B3383" s="838" t="s">
        <v>14079</v>
      </c>
      <c r="C3383" s="837" t="s">
        <v>7</v>
      </c>
      <c r="D3383" s="837" t="s">
        <v>652</v>
      </c>
      <c r="E3383" s="839" t="s">
        <v>13196</v>
      </c>
      <c r="F3383" s="839"/>
      <c r="G3383" s="840" t="s">
        <v>23</v>
      </c>
      <c r="H3383" s="841">
        <v>1</v>
      </c>
      <c r="I3383" s="842">
        <v>0.1</v>
      </c>
      <c r="J3383" s="842">
        <v>0.1</v>
      </c>
    </row>
    <row r="3384" spans="1:10" ht="24" customHeight="1" x14ac:dyDescent="0.2">
      <c r="A3384" s="849" t="s">
        <v>13199</v>
      </c>
      <c r="B3384" s="850" t="s">
        <v>14080</v>
      </c>
      <c r="C3384" s="849" t="s">
        <v>7</v>
      </c>
      <c r="D3384" s="849" t="s">
        <v>5230</v>
      </c>
      <c r="E3384" s="851" t="s">
        <v>13203</v>
      </c>
      <c r="F3384" s="851"/>
      <c r="G3384" s="852" t="s">
        <v>23</v>
      </c>
      <c r="H3384" s="853">
        <v>8.2000000000000007E-3</v>
      </c>
      <c r="I3384" s="854">
        <v>12.78</v>
      </c>
      <c r="J3384" s="854">
        <v>0.104796</v>
      </c>
    </row>
    <row r="3385" spans="1:10" ht="25.5" x14ac:dyDescent="0.2">
      <c r="A3385" s="855"/>
      <c r="B3385" s="855"/>
      <c r="C3385" s="855"/>
      <c r="D3385" s="855"/>
      <c r="E3385" s="855" t="s">
        <v>13209</v>
      </c>
      <c r="F3385" s="856">
        <v>0.05</v>
      </c>
      <c r="G3385" s="855" t="s">
        <v>13210</v>
      </c>
      <c r="H3385" s="856">
        <v>0.05</v>
      </c>
      <c r="I3385" s="855" t="s">
        <v>13211</v>
      </c>
      <c r="J3385" s="856">
        <v>0.1</v>
      </c>
    </row>
    <row r="3386" spans="1:10" ht="13.5" thickBot="1" x14ac:dyDescent="0.25">
      <c r="A3386" s="855"/>
      <c r="B3386" s="855"/>
      <c r="C3386" s="855"/>
      <c r="D3386" s="855"/>
      <c r="E3386" s="855" t="s">
        <v>13212</v>
      </c>
      <c r="F3386" s="856">
        <v>2.8240000000000001E-2</v>
      </c>
      <c r="G3386" s="855"/>
      <c r="H3386" s="857" t="s">
        <v>13213</v>
      </c>
      <c r="I3386" s="857"/>
      <c r="J3386" s="856">
        <v>0.13</v>
      </c>
    </row>
    <row r="3387" spans="1:10" ht="0.95" customHeight="1" thickTop="1" x14ac:dyDescent="0.2">
      <c r="A3387" s="858"/>
      <c r="B3387" s="858"/>
      <c r="C3387" s="858"/>
      <c r="D3387" s="858"/>
      <c r="E3387" s="858"/>
      <c r="F3387" s="858"/>
      <c r="G3387" s="858"/>
      <c r="H3387" s="858"/>
      <c r="I3387" s="858"/>
      <c r="J3387" s="858"/>
    </row>
    <row r="3388" spans="1:10" ht="18" customHeight="1" x14ac:dyDescent="0.2">
      <c r="A3388" s="833"/>
      <c r="B3388" s="834" t="s">
        <v>13186</v>
      </c>
      <c r="C3388" s="833" t="s">
        <v>13187</v>
      </c>
      <c r="D3388" s="833" t="s">
        <v>13188</v>
      </c>
      <c r="E3388" s="835" t="s">
        <v>13189</v>
      </c>
      <c r="F3388" s="835"/>
      <c r="G3388" s="836" t="s">
        <v>13190</v>
      </c>
      <c r="H3388" s="834" t="s">
        <v>13191</v>
      </c>
      <c r="I3388" s="834" t="s">
        <v>13192</v>
      </c>
      <c r="J3388" s="834" t="s">
        <v>13193</v>
      </c>
    </row>
    <row r="3389" spans="1:10" ht="24" customHeight="1" x14ac:dyDescent="0.2">
      <c r="A3389" s="837" t="s">
        <v>13194</v>
      </c>
      <c r="B3389" s="838" t="s">
        <v>14095</v>
      </c>
      <c r="C3389" s="837" t="s">
        <v>7</v>
      </c>
      <c r="D3389" s="837" t="s">
        <v>3027</v>
      </c>
      <c r="E3389" s="839" t="s">
        <v>13196</v>
      </c>
      <c r="F3389" s="839"/>
      <c r="G3389" s="840" t="s">
        <v>23</v>
      </c>
      <c r="H3389" s="841">
        <v>1</v>
      </c>
      <c r="I3389" s="842">
        <v>0.25</v>
      </c>
      <c r="J3389" s="842">
        <v>0.25</v>
      </c>
    </row>
    <row r="3390" spans="1:10" ht="24" customHeight="1" x14ac:dyDescent="0.2">
      <c r="A3390" s="849" t="s">
        <v>13199</v>
      </c>
      <c r="B3390" s="850" t="s">
        <v>14096</v>
      </c>
      <c r="C3390" s="849" t="s">
        <v>7</v>
      </c>
      <c r="D3390" s="849" t="s">
        <v>5081</v>
      </c>
      <c r="E3390" s="851" t="s">
        <v>13203</v>
      </c>
      <c r="F3390" s="851"/>
      <c r="G3390" s="852" t="s">
        <v>23</v>
      </c>
      <c r="H3390" s="853">
        <v>2.6599999999999999E-2</v>
      </c>
      <c r="I3390" s="854">
        <v>9.2799999999999994</v>
      </c>
      <c r="J3390" s="854">
        <v>0.24684800000000001</v>
      </c>
    </row>
    <row r="3391" spans="1:10" ht="25.5" x14ac:dyDescent="0.2">
      <c r="A3391" s="855"/>
      <c r="B3391" s="855"/>
      <c r="C3391" s="855"/>
      <c r="D3391" s="855"/>
      <c r="E3391" s="855" t="s">
        <v>13209</v>
      </c>
      <c r="F3391" s="856">
        <v>0.14000000000000001</v>
      </c>
      <c r="G3391" s="855" t="s">
        <v>13210</v>
      </c>
      <c r="H3391" s="856">
        <v>0.11</v>
      </c>
      <c r="I3391" s="855" t="s">
        <v>13211</v>
      </c>
      <c r="J3391" s="856">
        <v>0.25</v>
      </c>
    </row>
    <row r="3392" spans="1:10" ht="13.5" thickBot="1" x14ac:dyDescent="0.25">
      <c r="A3392" s="855"/>
      <c r="B3392" s="855"/>
      <c r="C3392" s="855"/>
      <c r="D3392" s="855"/>
      <c r="E3392" s="855" t="s">
        <v>13212</v>
      </c>
      <c r="F3392" s="856">
        <v>7.0599999999999996E-2</v>
      </c>
      <c r="G3392" s="855"/>
      <c r="H3392" s="857" t="s">
        <v>13213</v>
      </c>
      <c r="I3392" s="857"/>
      <c r="J3392" s="856">
        <v>0.32</v>
      </c>
    </row>
    <row r="3393" spans="1:10" ht="0.95" customHeight="1" thickTop="1" x14ac:dyDescent="0.2">
      <c r="A3393" s="858"/>
      <c r="B3393" s="858"/>
      <c r="C3393" s="858"/>
      <c r="D3393" s="858"/>
      <c r="E3393" s="858"/>
      <c r="F3393" s="858"/>
      <c r="G3393" s="858"/>
      <c r="H3393" s="858"/>
      <c r="I3393" s="858"/>
      <c r="J3393" s="858"/>
    </row>
    <row r="3394" spans="1:10" ht="18" customHeight="1" x14ac:dyDescent="0.2">
      <c r="A3394" s="833"/>
      <c r="B3394" s="834" t="s">
        <v>13186</v>
      </c>
      <c r="C3394" s="833" t="s">
        <v>13187</v>
      </c>
      <c r="D3394" s="833" t="s">
        <v>13188</v>
      </c>
      <c r="E3394" s="835" t="s">
        <v>13189</v>
      </c>
      <c r="F3394" s="835"/>
      <c r="G3394" s="836" t="s">
        <v>13190</v>
      </c>
      <c r="H3394" s="834" t="s">
        <v>13191</v>
      </c>
      <c r="I3394" s="834" t="s">
        <v>13192</v>
      </c>
      <c r="J3394" s="834" t="s">
        <v>13193</v>
      </c>
    </row>
    <row r="3395" spans="1:10" ht="36" customHeight="1" x14ac:dyDescent="0.2">
      <c r="A3395" s="837" t="s">
        <v>13194</v>
      </c>
      <c r="B3395" s="838" t="s">
        <v>14085</v>
      </c>
      <c r="C3395" s="837" t="s">
        <v>7</v>
      </c>
      <c r="D3395" s="837" t="s">
        <v>3028</v>
      </c>
      <c r="E3395" s="839" t="s">
        <v>13196</v>
      </c>
      <c r="F3395" s="839"/>
      <c r="G3395" s="840" t="s">
        <v>23</v>
      </c>
      <c r="H3395" s="841">
        <v>1</v>
      </c>
      <c r="I3395" s="842">
        <v>0.12</v>
      </c>
      <c r="J3395" s="842">
        <v>0.12</v>
      </c>
    </row>
    <row r="3396" spans="1:10" ht="24" customHeight="1" x14ac:dyDescent="0.2">
      <c r="A3396" s="849" t="s">
        <v>13199</v>
      </c>
      <c r="B3396" s="850" t="s">
        <v>14086</v>
      </c>
      <c r="C3396" s="849" t="s">
        <v>7</v>
      </c>
      <c r="D3396" s="849" t="s">
        <v>5265</v>
      </c>
      <c r="E3396" s="851" t="s">
        <v>13203</v>
      </c>
      <c r="F3396" s="851"/>
      <c r="G3396" s="852" t="s">
        <v>23</v>
      </c>
      <c r="H3396" s="853">
        <v>1.2800000000000001E-2</v>
      </c>
      <c r="I3396" s="854">
        <v>9.36</v>
      </c>
      <c r="J3396" s="854">
        <v>0.119808</v>
      </c>
    </row>
    <row r="3397" spans="1:10" ht="25.5" x14ac:dyDescent="0.2">
      <c r="A3397" s="855"/>
      <c r="B3397" s="855"/>
      <c r="C3397" s="855"/>
      <c r="D3397" s="855"/>
      <c r="E3397" s="855" t="s">
        <v>13209</v>
      </c>
      <c r="F3397" s="856">
        <v>7.0000000000000007E-2</v>
      </c>
      <c r="G3397" s="855" t="s">
        <v>13210</v>
      </c>
      <c r="H3397" s="856">
        <v>0.05</v>
      </c>
      <c r="I3397" s="855" t="s">
        <v>13211</v>
      </c>
      <c r="J3397" s="856">
        <v>0.12</v>
      </c>
    </row>
    <row r="3398" spans="1:10" ht="13.5" thickBot="1" x14ac:dyDescent="0.25">
      <c r="A3398" s="855"/>
      <c r="B3398" s="855"/>
      <c r="C3398" s="855"/>
      <c r="D3398" s="855"/>
      <c r="E3398" s="855" t="s">
        <v>13212</v>
      </c>
      <c r="F3398" s="856">
        <v>3.3888000000000001E-2</v>
      </c>
      <c r="G3398" s="855"/>
      <c r="H3398" s="857" t="s">
        <v>13213</v>
      </c>
      <c r="I3398" s="857"/>
      <c r="J3398" s="856">
        <v>0.15</v>
      </c>
    </row>
    <row r="3399" spans="1:10" ht="0.95" customHeight="1" thickTop="1" x14ac:dyDescent="0.2">
      <c r="A3399" s="858"/>
      <c r="B3399" s="858"/>
      <c r="C3399" s="858"/>
      <c r="D3399" s="858"/>
      <c r="E3399" s="858"/>
      <c r="F3399" s="858"/>
      <c r="G3399" s="858"/>
      <c r="H3399" s="858"/>
      <c r="I3399" s="858"/>
      <c r="J3399" s="858"/>
    </row>
    <row r="3400" spans="1:10" ht="18" customHeight="1" x14ac:dyDescent="0.2">
      <c r="A3400" s="833"/>
      <c r="B3400" s="834" t="s">
        <v>13186</v>
      </c>
      <c r="C3400" s="833" t="s">
        <v>13187</v>
      </c>
      <c r="D3400" s="833" t="s">
        <v>13188</v>
      </c>
      <c r="E3400" s="835" t="s">
        <v>13189</v>
      </c>
      <c r="F3400" s="835"/>
      <c r="G3400" s="836" t="s">
        <v>13190</v>
      </c>
      <c r="H3400" s="834" t="s">
        <v>13191</v>
      </c>
      <c r="I3400" s="834" t="s">
        <v>13192</v>
      </c>
      <c r="J3400" s="834" t="s">
        <v>13193</v>
      </c>
    </row>
    <row r="3401" spans="1:10" ht="24" customHeight="1" x14ac:dyDescent="0.2">
      <c r="A3401" s="837" t="s">
        <v>13194</v>
      </c>
      <c r="B3401" s="838" t="s">
        <v>14083</v>
      </c>
      <c r="C3401" s="837" t="s">
        <v>7</v>
      </c>
      <c r="D3401" s="837" t="s">
        <v>3031</v>
      </c>
      <c r="E3401" s="839" t="s">
        <v>13196</v>
      </c>
      <c r="F3401" s="839"/>
      <c r="G3401" s="840" t="s">
        <v>23</v>
      </c>
      <c r="H3401" s="841">
        <v>1</v>
      </c>
      <c r="I3401" s="842">
        <v>0.08</v>
      </c>
      <c r="J3401" s="842">
        <v>0.08</v>
      </c>
    </row>
    <row r="3402" spans="1:10" ht="24" customHeight="1" x14ac:dyDescent="0.2">
      <c r="A3402" s="849" t="s">
        <v>13199</v>
      </c>
      <c r="B3402" s="850" t="s">
        <v>14084</v>
      </c>
      <c r="C3402" s="849" t="s">
        <v>7</v>
      </c>
      <c r="D3402" s="849" t="s">
        <v>5089</v>
      </c>
      <c r="E3402" s="851" t="s">
        <v>13203</v>
      </c>
      <c r="F3402" s="851"/>
      <c r="G3402" s="852" t="s">
        <v>23</v>
      </c>
      <c r="H3402" s="853">
        <v>8.2000000000000007E-3</v>
      </c>
      <c r="I3402" s="854">
        <v>9.56</v>
      </c>
      <c r="J3402" s="854">
        <v>7.8392000000000003E-2</v>
      </c>
    </row>
    <row r="3403" spans="1:10" ht="25.5" x14ac:dyDescent="0.2">
      <c r="A3403" s="855"/>
      <c r="B3403" s="855"/>
      <c r="C3403" s="855"/>
      <c r="D3403" s="855"/>
      <c r="E3403" s="855" t="s">
        <v>13209</v>
      </c>
      <c r="F3403" s="856">
        <v>0.04</v>
      </c>
      <c r="G3403" s="855" t="s">
        <v>13210</v>
      </c>
      <c r="H3403" s="856">
        <v>0.04</v>
      </c>
      <c r="I3403" s="855" t="s">
        <v>13211</v>
      </c>
      <c r="J3403" s="856">
        <v>0.08</v>
      </c>
    </row>
    <row r="3404" spans="1:10" ht="13.5" thickBot="1" x14ac:dyDescent="0.25">
      <c r="A3404" s="855"/>
      <c r="B3404" s="855"/>
      <c r="C3404" s="855"/>
      <c r="D3404" s="855"/>
      <c r="E3404" s="855" t="s">
        <v>13212</v>
      </c>
      <c r="F3404" s="856">
        <v>2.2592000000000001E-2</v>
      </c>
      <c r="G3404" s="855"/>
      <c r="H3404" s="857" t="s">
        <v>13213</v>
      </c>
      <c r="I3404" s="857"/>
      <c r="J3404" s="856">
        <v>0.1</v>
      </c>
    </row>
    <row r="3405" spans="1:10" ht="0.95" customHeight="1" thickTop="1" x14ac:dyDescent="0.2">
      <c r="A3405" s="858"/>
      <c r="B3405" s="858"/>
      <c r="C3405" s="858"/>
      <c r="D3405" s="858"/>
      <c r="E3405" s="858"/>
      <c r="F3405" s="858"/>
      <c r="G3405" s="858"/>
      <c r="H3405" s="858"/>
      <c r="I3405" s="858"/>
      <c r="J3405" s="858"/>
    </row>
    <row r="3406" spans="1:10" ht="18" customHeight="1" x14ac:dyDescent="0.2">
      <c r="A3406" s="833"/>
      <c r="B3406" s="834" t="s">
        <v>13186</v>
      </c>
      <c r="C3406" s="833" t="s">
        <v>13187</v>
      </c>
      <c r="D3406" s="833" t="s">
        <v>13188</v>
      </c>
      <c r="E3406" s="835" t="s">
        <v>13189</v>
      </c>
      <c r="F3406" s="835"/>
      <c r="G3406" s="836" t="s">
        <v>13190</v>
      </c>
      <c r="H3406" s="834" t="s">
        <v>13191</v>
      </c>
      <c r="I3406" s="834" t="s">
        <v>13192</v>
      </c>
      <c r="J3406" s="834" t="s">
        <v>13193</v>
      </c>
    </row>
    <row r="3407" spans="1:10" ht="24" customHeight="1" x14ac:dyDescent="0.2">
      <c r="A3407" s="837" t="s">
        <v>13194</v>
      </c>
      <c r="B3407" s="838" t="s">
        <v>14081</v>
      </c>
      <c r="C3407" s="837" t="s">
        <v>7</v>
      </c>
      <c r="D3407" s="837" t="s">
        <v>3035</v>
      </c>
      <c r="E3407" s="839" t="s">
        <v>13196</v>
      </c>
      <c r="F3407" s="839"/>
      <c r="G3407" s="840" t="s">
        <v>23</v>
      </c>
      <c r="H3407" s="841">
        <v>1</v>
      </c>
      <c r="I3407" s="842">
        <v>0.13</v>
      </c>
      <c r="J3407" s="842">
        <v>0.13</v>
      </c>
    </row>
    <row r="3408" spans="1:10" ht="24" customHeight="1" x14ac:dyDescent="0.2">
      <c r="A3408" s="849" t="s">
        <v>13199</v>
      </c>
      <c r="B3408" s="850" t="s">
        <v>14082</v>
      </c>
      <c r="C3408" s="849" t="s">
        <v>7</v>
      </c>
      <c r="D3408" s="849" t="s">
        <v>10353</v>
      </c>
      <c r="E3408" s="851" t="s">
        <v>13203</v>
      </c>
      <c r="F3408" s="851"/>
      <c r="G3408" s="852" t="s">
        <v>23</v>
      </c>
      <c r="H3408" s="853">
        <v>1.0500000000000001E-2</v>
      </c>
      <c r="I3408" s="854">
        <v>12.78</v>
      </c>
      <c r="J3408" s="854">
        <v>0.13419</v>
      </c>
    </row>
    <row r="3409" spans="1:10" ht="25.5" x14ac:dyDescent="0.2">
      <c r="A3409" s="855"/>
      <c r="B3409" s="855"/>
      <c r="C3409" s="855"/>
      <c r="D3409" s="855"/>
      <c r="E3409" s="855" t="s">
        <v>13209</v>
      </c>
      <c r="F3409" s="856">
        <v>7.0000000000000007E-2</v>
      </c>
      <c r="G3409" s="855" t="s">
        <v>13210</v>
      </c>
      <c r="H3409" s="856">
        <v>0.06</v>
      </c>
      <c r="I3409" s="855" t="s">
        <v>13211</v>
      </c>
      <c r="J3409" s="856">
        <v>0.13</v>
      </c>
    </row>
    <row r="3410" spans="1:10" ht="13.5" thickBot="1" x14ac:dyDescent="0.25">
      <c r="A3410" s="855"/>
      <c r="B3410" s="855"/>
      <c r="C3410" s="855"/>
      <c r="D3410" s="855"/>
      <c r="E3410" s="855" t="s">
        <v>13212</v>
      </c>
      <c r="F3410" s="856">
        <v>3.6712000000000002E-2</v>
      </c>
      <c r="G3410" s="855"/>
      <c r="H3410" s="857" t="s">
        <v>13213</v>
      </c>
      <c r="I3410" s="857"/>
      <c r="J3410" s="856">
        <v>0.17</v>
      </c>
    </row>
    <row r="3411" spans="1:10" ht="0.95" customHeight="1" thickTop="1" x14ac:dyDescent="0.2">
      <c r="A3411" s="858"/>
      <c r="B3411" s="858"/>
      <c r="C3411" s="858"/>
      <c r="D3411" s="858"/>
      <c r="E3411" s="858"/>
      <c r="F3411" s="858"/>
      <c r="G3411" s="858"/>
      <c r="H3411" s="858"/>
      <c r="I3411" s="858"/>
      <c r="J3411" s="858"/>
    </row>
    <row r="3412" spans="1:10" ht="18" customHeight="1" x14ac:dyDescent="0.2">
      <c r="A3412" s="833"/>
      <c r="B3412" s="834" t="s">
        <v>13186</v>
      </c>
      <c r="C3412" s="833" t="s">
        <v>13187</v>
      </c>
      <c r="D3412" s="833" t="s">
        <v>13188</v>
      </c>
      <c r="E3412" s="835" t="s">
        <v>13189</v>
      </c>
      <c r="F3412" s="835"/>
      <c r="G3412" s="836" t="s">
        <v>13190</v>
      </c>
      <c r="H3412" s="834" t="s">
        <v>13191</v>
      </c>
      <c r="I3412" s="834" t="s">
        <v>13192</v>
      </c>
      <c r="J3412" s="834" t="s">
        <v>13193</v>
      </c>
    </row>
    <row r="3413" spans="1:10" ht="24" customHeight="1" x14ac:dyDescent="0.2">
      <c r="A3413" s="837" t="s">
        <v>13194</v>
      </c>
      <c r="B3413" s="838" t="s">
        <v>14104</v>
      </c>
      <c r="C3413" s="837" t="s">
        <v>7</v>
      </c>
      <c r="D3413" s="837" t="s">
        <v>3038</v>
      </c>
      <c r="E3413" s="839" t="s">
        <v>13196</v>
      </c>
      <c r="F3413" s="839"/>
      <c r="G3413" s="840" t="s">
        <v>23</v>
      </c>
      <c r="H3413" s="841">
        <v>1</v>
      </c>
      <c r="I3413" s="842">
        <v>0.16</v>
      </c>
      <c r="J3413" s="842">
        <v>0.16</v>
      </c>
    </row>
    <row r="3414" spans="1:10" ht="24" customHeight="1" x14ac:dyDescent="0.2">
      <c r="A3414" s="849" t="s">
        <v>13199</v>
      </c>
      <c r="B3414" s="850" t="s">
        <v>14105</v>
      </c>
      <c r="C3414" s="849" t="s">
        <v>7</v>
      </c>
      <c r="D3414" s="849" t="s">
        <v>5729</v>
      </c>
      <c r="E3414" s="851" t="s">
        <v>13203</v>
      </c>
      <c r="F3414" s="851"/>
      <c r="G3414" s="852" t="s">
        <v>23</v>
      </c>
      <c r="H3414" s="853">
        <v>1.0500000000000001E-2</v>
      </c>
      <c r="I3414" s="854">
        <v>15.55</v>
      </c>
      <c r="J3414" s="854">
        <v>0.163275</v>
      </c>
    </row>
    <row r="3415" spans="1:10" ht="25.5" x14ac:dyDescent="0.2">
      <c r="A3415" s="855"/>
      <c r="B3415" s="855"/>
      <c r="C3415" s="855"/>
      <c r="D3415" s="855"/>
      <c r="E3415" s="855" t="s">
        <v>13209</v>
      </c>
      <c r="F3415" s="856">
        <v>0.09</v>
      </c>
      <c r="G3415" s="855" t="s">
        <v>13210</v>
      </c>
      <c r="H3415" s="856">
        <v>7.0000000000000007E-2</v>
      </c>
      <c r="I3415" s="855" t="s">
        <v>13211</v>
      </c>
      <c r="J3415" s="856">
        <v>0.16</v>
      </c>
    </row>
    <row r="3416" spans="1:10" ht="13.5" thickBot="1" x14ac:dyDescent="0.25">
      <c r="A3416" s="855"/>
      <c r="B3416" s="855"/>
      <c r="C3416" s="855"/>
      <c r="D3416" s="855"/>
      <c r="E3416" s="855" t="s">
        <v>13212</v>
      </c>
      <c r="F3416" s="856">
        <v>4.5184000000000002E-2</v>
      </c>
      <c r="G3416" s="855"/>
      <c r="H3416" s="857" t="s">
        <v>13213</v>
      </c>
      <c r="I3416" s="857"/>
      <c r="J3416" s="856">
        <v>0.21</v>
      </c>
    </row>
    <row r="3417" spans="1:10" ht="0.95" customHeight="1" thickTop="1" x14ac:dyDescent="0.2">
      <c r="A3417" s="858"/>
      <c r="B3417" s="858"/>
      <c r="C3417" s="858"/>
      <c r="D3417" s="858"/>
      <c r="E3417" s="858"/>
      <c r="F3417" s="858"/>
      <c r="G3417" s="858"/>
      <c r="H3417" s="858"/>
      <c r="I3417" s="858"/>
      <c r="J3417" s="858"/>
    </row>
    <row r="3418" spans="1:10" ht="18" customHeight="1" x14ac:dyDescent="0.2">
      <c r="A3418" s="833"/>
      <c r="B3418" s="834" t="s">
        <v>13186</v>
      </c>
      <c r="C3418" s="833" t="s">
        <v>13187</v>
      </c>
      <c r="D3418" s="833" t="s">
        <v>13188</v>
      </c>
      <c r="E3418" s="835" t="s">
        <v>13189</v>
      </c>
      <c r="F3418" s="835"/>
      <c r="G3418" s="836" t="s">
        <v>13190</v>
      </c>
      <c r="H3418" s="834" t="s">
        <v>13191</v>
      </c>
      <c r="I3418" s="834" t="s">
        <v>13192</v>
      </c>
      <c r="J3418" s="834" t="s">
        <v>13193</v>
      </c>
    </row>
    <row r="3419" spans="1:10" ht="24" customHeight="1" x14ac:dyDescent="0.2">
      <c r="A3419" s="837" t="s">
        <v>13194</v>
      </c>
      <c r="B3419" s="838" t="s">
        <v>14175</v>
      </c>
      <c r="C3419" s="837" t="s">
        <v>7</v>
      </c>
      <c r="D3419" s="837" t="s">
        <v>3040</v>
      </c>
      <c r="E3419" s="839" t="s">
        <v>13196</v>
      </c>
      <c r="F3419" s="839"/>
      <c r="G3419" s="840" t="s">
        <v>23</v>
      </c>
      <c r="H3419" s="841">
        <v>1</v>
      </c>
      <c r="I3419" s="842">
        <v>0.15</v>
      </c>
      <c r="J3419" s="842">
        <v>0.15</v>
      </c>
    </row>
    <row r="3420" spans="1:10" ht="24" customHeight="1" x14ac:dyDescent="0.2">
      <c r="A3420" s="849" t="s">
        <v>13199</v>
      </c>
      <c r="B3420" s="850" t="s">
        <v>14176</v>
      </c>
      <c r="C3420" s="849" t="s">
        <v>7</v>
      </c>
      <c r="D3420" s="849" t="s">
        <v>5832</v>
      </c>
      <c r="E3420" s="851" t="s">
        <v>13203</v>
      </c>
      <c r="F3420" s="851"/>
      <c r="G3420" s="852" t="s">
        <v>23</v>
      </c>
      <c r="H3420" s="853">
        <v>1.0500000000000001E-2</v>
      </c>
      <c r="I3420" s="854">
        <v>13.94</v>
      </c>
      <c r="J3420" s="854">
        <v>0.14637</v>
      </c>
    </row>
    <row r="3421" spans="1:10" ht="25.5" x14ac:dyDescent="0.2">
      <c r="A3421" s="855"/>
      <c r="B3421" s="855"/>
      <c r="C3421" s="855"/>
      <c r="D3421" s="855"/>
      <c r="E3421" s="855" t="s">
        <v>13209</v>
      </c>
      <c r="F3421" s="856">
        <v>0.08</v>
      </c>
      <c r="G3421" s="855" t="s">
        <v>13210</v>
      </c>
      <c r="H3421" s="856">
        <v>7.0000000000000007E-2</v>
      </c>
      <c r="I3421" s="855" t="s">
        <v>13211</v>
      </c>
      <c r="J3421" s="856">
        <v>0.15</v>
      </c>
    </row>
    <row r="3422" spans="1:10" ht="13.5" thickBot="1" x14ac:dyDescent="0.25">
      <c r="A3422" s="855"/>
      <c r="B3422" s="855"/>
      <c r="C3422" s="855"/>
      <c r="D3422" s="855"/>
      <c r="E3422" s="855" t="s">
        <v>13212</v>
      </c>
      <c r="F3422" s="856">
        <v>4.2360000000000002E-2</v>
      </c>
      <c r="G3422" s="855"/>
      <c r="H3422" s="857" t="s">
        <v>13213</v>
      </c>
      <c r="I3422" s="857"/>
      <c r="J3422" s="856">
        <v>0.19</v>
      </c>
    </row>
    <row r="3423" spans="1:10" ht="0.95" customHeight="1" thickTop="1" x14ac:dyDescent="0.2">
      <c r="A3423" s="858"/>
      <c r="B3423" s="858"/>
      <c r="C3423" s="858"/>
      <c r="D3423" s="858"/>
      <c r="E3423" s="858"/>
      <c r="F3423" s="858"/>
      <c r="G3423" s="858"/>
      <c r="H3423" s="858"/>
      <c r="I3423" s="858"/>
      <c r="J3423" s="858"/>
    </row>
    <row r="3424" spans="1:10" ht="18" customHeight="1" x14ac:dyDescent="0.2">
      <c r="A3424" s="833"/>
      <c r="B3424" s="834" t="s">
        <v>13186</v>
      </c>
      <c r="C3424" s="833" t="s">
        <v>13187</v>
      </c>
      <c r="D3424" s="833" t="s">
        <v>13188</v>
      </c>
      <c r="E3424" s="835" t="s">
        <v>13189</v>
      </c>
      <c r="F3424" s="835"/>
      <c r="G3424" s="836" t="s">
        <v>13190</v>
      </c>
      <c r="H3424" s="834" t="s">
        <v>13191</v>
      </c>
      <c r="I3424" s="834" t="s">
        <v>13192</v>
      </c>
      <c r="J3424" s="834" t="s">
        <v>13193</v>
      </c>
    </row>
    <row r="3425" spans="1:10" ht="24" customHeight="1" x14ac:dyDescent="0.2">
      <c r="A3425" s="837" t="s">
        <v>13194</v>
      </c>
      <c r="B3425" s="838" t="s">
        <v>14099</v>
      </c>
      <c r="C3425" s="837" t="s">
        <v>7</v>
      </c>
      <c r="D3425" s="837" t="s">
        <v>3041</v>
      </c>
      <c r="E3425" s="839" t="s">
        <v>13196</v>
      </c>
      <c r="F3425" s="839"/>
      <c r="G3425" s="840" t="s">
        <v>23</v>
      </c>
      <c r="H3425" s="841">
        <v>1</v>
      </c>
      <c r="I3425" s="842">
        <v>0.1</v>
      </c>
      <c r="J3425" s="842">
        <v>0.1</v>
      </c>
    </row>
    <row r="3426" spans="1:10" ht="24" customHeight="1" x14ac:dyDescent="0.2">
      <c r="A3426" s="849" t="s">
        <v>13199</v>
      </c>
      <c r="B3426" s="850" t="s">
        <v>14100</v>
      </c>
      <c r="C3426" s="849" t="s">
        <v>7</v>
      </c>
      <c r="D3426" s="849" t="s">
        <v>5834</v>
      </c>
      <c r="E3426" s="851" t="s">
        <v>13203</v>
      </c>
      <c r="F3426" s="851"/>
      <c r="G3426" s="852" t="s">
        <v>23</v>
      </c>
      <c r="H3426" s="853">
        <v>8.2000000000000007E-3</v>
      </c>
      <c r="I3426" s="854">
        <v>12.78</v>
      </c>
      <c r="J3426" s="854">
        <v>0.104796</v>
      </c>
    </row>
    <row r="3427" spans="1:10" ht="25.5" x14ac:dyDescent="0.2">
      <c r="A3427" s="855"/>
      <c r="B3427" s="855"/>
      <c r="C3427" s="855"/>
      <c r="D3427" s="855"/>
      <c r="E3427" s="855" t="s">
        <v>13209</v>
      </c>
      <c r="F3427" s="856">
        <v>0.05</v>
      </c>
      <c r="G3427" s="855" t="s">
        <v>13210</v>
      </c>
      <c r="H3427" s="856">
        <v>0.05</v>
      </c>
      <c r="I3427" s="855" t="s">
        <v>13211</v>
      </c>
      <c r="J3427" s="856">
        <v>0.1</v>
      </c>
    </row>
    <row r="3428" spans="1:10" ht="13.5" thickBot="1" x14ac:dyDescent="0.25">
      <c r="A3428" s="855"/>
      <c r="B3428" s="855"/>
      <c r="C3428" s="855"/>
      <c r="D3428" s="855"/>
      <c r="E3428" s="855" t="s">
        <v>13212</v>
      </c>
      <c r="F3428" s="856">
        <v>2.8240000000000001E-2</v>
      </c>
      <c r="G3428" s="855"/>
      <c r="H3428" s="857" t="s">
        <v>13213</v>
      </c>
      <c r="I3428" s="857"/>
      <c r="J3428" s="856">
        <v>0.13</v>
      </c>
    </row>
    <row r="3429" spans="1:10" ht="0.95" customHeight="1" thickTop="1" x14ac:dyDescent="0.2">
      <c r="A3429" s="858"/>
      <c r="B3429" s="858"/>
      <c r="C3429" s="858"/>
      <c r="D3429" s="858"/>
      <c r="E3429" s="858"/>
      <c r="F3429" s="858"/>
      <c r="G3429" s="858"/>
      <c r="H3429" s="858"/>
      <c r="I3429" s="858"/>
      <c r="J3429" s="858"/>
    </row>
    <row r="3430" spans="1:10" ht="18" customHeight="1" x14ac:dyDescent="0.2">
      <c r="A3430" s="833"/>
      <c r="B3430" s="834" t="s">
        <v>13186</v>
      </c>
      <c r="C3430" s="833" t="s">
        <v>13187</v>
      </c>
      <c r="D3430" s="833" t="s">
        <v>13188</v>
      </c>
      <c r="E3430" s="835" t="s">
        <v>13189</v>
      </c>
      <c r="F3430" s="835"/>
      <c r="G3430" s="836" t="s">
        <v>13190</v>
      </c>
      <c r="H3430" s="834" t="s">
        <v>13191</v>
      </c>
      <c r="I3430" s="834" t="s">
        <v>13192</v>
      </c>
      <c r="J3430" s="834" t="s">
        <v>13193</v>
      </c>
    </row>
    <row r="3431" spans="1:10" ht="24" customHeight="1" x14ac:dyDescent="0.2">
      <c r="A3431" s="837" t="s">
        <v>13194</v>
      </c>
      <c r="B3431" s="838" t="s">
        <v>14106</v>
      </c>
      <c r="C3431" s="837" t="s">
        <v>7</v>
      </c>
      <c r="D3431" s="837" t="s">
        <v>3043</v>
      </c>
      <c r="E3431" s="839" t="s">
        <v>13196</v>
      </c>
      <c r="F3431" s="839"/>
      <c r="G3431" s="840" t="s">
        <v>23</v>
      </c>
      <c r="H3431" s="841">
        <v>1</v>
      </c>
      <c r="I3431" s="842">
        <v>0.35</v>
      </c>
      <c r="J3431" s="842">
        <v>0.35</v>
      </c>
    </row>
    <row r="3432" spans="1:10" ht="24" customHeight="1" x14ac:dyDescent="0.2">
      <c r="A3432" s="849" t="s">
        <v>13199</v>
      </c>
      <c r="B3432" s="850" t="s">
        <v>14107</v>
      </c>
      <c r="C3432" s="849" t="s">
        <v>7</v>
      </c>
      <c r="D3432" s="849" t="s">
        <v>6623</v>
      </c>
      <c r="E3432" s="851" t="s">
        <v>13203</v>
      </c>
      <c r="F3432" s="851"/>
      <c r="G3432" s="852" t="s">
        <v>23</v>
      </c>
      <c r="H3432" s="853">
        <v>2.6599999999999999E-2</v>
      </c>
      <c r="I3432" s="854">
        <v>13.22</v>
      </c>
      <c r="J3432" s="854">
        <v>0.35165200000000002</v>
      </c>
    </row>
    <row r="3433" spans="1:10" ht="25.5" x14ac:dyDescent="0.2">
      <c r="A3433" s="855"/>
      <c r="B3433" s="855"/>
      <c r="C3433" s="855"/>
      <c r="D3433" s="855"/>
      <c r="E3433" s="855" t="s">
        <v>13209</v>
      </c>
      <c r="F3433" s="856">
        <v>0.19</v>
      </c>
      <c r="G3433" s="855" t="s">
        <v>13210</v>
      </c>
      <c r="H3433" s="856">
        <v>0.16</v>
      </c>
      <c r="I3433" s="855" t="s">
        <v>13211</v>
      </c>
      <c r="J3433" s="856">
        <v>0.35</v>
      </c>
    </row>
    <row r="3434" spans="1:10" ht="13.5" thickBot="1" x14ac:dyDescent="0.25">
      <c r="A3434" s="855"/>
      <c r="B3434" s="855"/>
      <c r="C3434" s="855"/>
      <c r="D3434" s="855"/>
      <c r="E3434" s="855" t="s">
        <v>13212</v>
      </c>
      <c r="F3434" s="856">
        <v>9.8839999999999997E-2</v>
      </c>
      <c r="G3434" s="855"/>
      <c r="H3434" s="857" t="s">
        <v>13213</v>
      </c>
      <c r="I3434" s="857"/>
      <c r="J3434" s="856">
        <v>0.45</v>
      </c>
    </row>
    <row r="3435" spans="1:10" ht="0.95" customHeight="1" thickTop="1" x14ac:dyDescent="0.2">
      <c r="A3435" s="858"/>
      <c r="B3435" s="858"/>
      <c r="C3435" s="858"/>
      <c r="D3435" s="858"/>
      <c r="E3435" s="858"/>
      <c r="F3435" s="858"/>
      <c r="G3435" s="858"/>
      <c r="H3435" s="858"/>
      <c r="I3435" s="858"/>
      <c r="J3435" s="858"/>
    </row>
    <row r="3436" spans="1:10" ht="18" customHeight="1" x14ac:dyDescent="0.2">
      <c r="A3436" s="833"/>
      <c r="B3436" s="834" t="s">
        <v>13186</v>
      </c>
      <c r="C3436" s="833" t="s">
        <v>13187</v>
      </c>
      <c r="D3436" s="833" t="s">
        <v>13188</v>
      </c>
      <c r="E3436" s="835" t="s">
        <v>13189</v>
      </c>
      <c r="F3436" s="835"/>
      <c r="G3436" s="836" t="s">
        <v>13190</v>
      </c>
      <c r="H3436" s="834" t="s">
        <v>13191</v>
      </c>
      <c r="I3436" s="834" t="s">
        <v>13192</v>
      </c>
      <c r="J3436" s="834" t="s">
        <v>13193</v>
      </c>
    </row>
    <row r="3437" spans="1:10" ht="24" customHeight="1" x14ac:dyDescent="0.2">
      <c r="A3437" s="837" t="s">
        <v>13194</v>
      </c>
      <c r="B3437" s="838" t="s">
        <v>14108</v>
      </c>
      <c r="C3437" s="837" t="s">
        <v>7</v>
      </c>
      <c r="D3437" s="837" t="s">
        <v>3046</v>
      </c>
      <c r="E3437" s="839" t="s">
        <v>13196</v>
      </c>
      <c r="F3437" s="839"/>
      <c r="G3437" s="840" t="s">
        <v>23</v>
      </c>
      <c r="H3437" s="841">
        <v>1</v>
      </c>
      <c r="I3437" s="842">
        <v>0.17</v>
      </c>
      <c r="J3437" s="842">
        <v>0.17</v>
      </c>
    </row>
    <row r="3438" spans="1:10" ht="24" customHeight="1" x14ac:dyDescent="0.2">
      <c r="A3438" s="849" t="s">
        <v>13199</v>
      </c>
      <c r="B3438" s="850" t="s">
        <v>14109</v>
      </c>
      <c r="C3438" s="849" t="s">
        <v>7</v>
      </c>
      <c r="D3438" s="849" t="s">
        <v>6697</v>
      </c>
      <c r="E3438" s="851" t="s">
        <v>13203</v>
      </c>
      <c r="F3438" s="851"/>
      <c r="G3438" s="852" t="s">
        <v>23</v>
      </c>
      <c r="H3438" s="853">
        <v>1.2800000000000001E-2</v>
      </c>
      <c r="I3438" s="854">
        <v>13.22</v>
      </c>
      <c r="J3438" s="854">
        <v>0.16921600000000001</v>
      </c>
    </row>
    <row r="3439" spans="1:10" ht="25.5" x14ac:dyDescent="0.2">
      <c r="A3439" s="855"/>
      <c r="B3439" s="855"/>
      <c r="C3439" s="855"/>
      <c r="D3439" s="855"/>
      <c r="E3439" s="855" t="s">
        <v>13209</v>
      </c>
      <c r="F3439" s="856">
        <v>0.09</v>
      </c>
      <c r="G3439" s="855" t="s">
        <v>13210</v>
      </c>
      <c r="H3439" s="856">
        <v>0.08</v>
      </c>
      <c r="I3439" s="855" t="s">
        <v>13211</v>
      </c>
      <c r="J3439" s="856">
        <v>0.17</v>
      </c>
    </row>
    <row r="3440" spans="1:10" ht="13.5" thickBot="1" x14ac:dyDescent="0.25">
      <c r="A3440" s="855"/>
      <c r="B3440" s="855"/>
      <c r="C3440" s="855"/>
      <c r="D3440" s="855"/>
      <c r="E3440" s="855" t="s">
        <v>13212</v>
      </c>
      <c r="F3440" s="856">
        <v>4.8008000000000002E-2</v>
      </c>
      <c r="G3440" s="855"/>
      <c r="H3440" s="857" t="s">
        <v>13213</v>
      </c>
      <c r="I3440" s="857"/>
      <c r="J3440" s="856">
        <v>0.22</v>
      </c>
    </row>
    <row r="3441" spans="1:10" ht="0.95" customHeight="1" thickTop="1" x14ac:dyDescent="0.2">
      <c r="A3441" s="858"/>
      <c r="B3441" s="858"/>
      <c r="C3441" s="858"/>
      <c r="D3441" s="858"/>
      <c r="E3441" s="858"/>
      <c r="F3441" s="858"/>
      <c r="G3441" s="858"/>
      <c r="H3441" s="858"/>
      <c r="I3441" s="858"/>
      <c r="J3441" s="858"/>
    </row>
    <row r="3442" spans="1:10" ht="18" customHeight="1" x14ac:dyDescent="0.2">
      <c r="A3442" s="833"/>
      <c r="B3442" s="834" t="s">
        <v>13186</v>
      </c>
      <c r="C3442" s="833" t="s">
        <v>13187</v>
      </c>
      <c r="D3442" s="833" t="s">
        <v>13188</v>
      </c>
      <c r="E3442" s="835" t="s">
        <v>13189</v>
      </c>
      <c r="F3442" s="835"/>
      <c r="G3442" s="836" t="s">
        <v>13190</v>
      </c>
      <c r="H3442" s="834" t="s">
        <v>13191</v>
      </c>
      <c r="I3442" s="834" t="s">
        <v>13192</v>
      </c>
      <c r="J3442" s="834" t="s">
        <v>13193</v>
      </c>
    </row>
    <row r="3443" spans="1:10" ht="24" customHeight="1" x14ac:dyDescent="0.2">
      <c r="A3443" s="837" t="s">
        <v>13194</v>
      </c>
      <c r="B3443" s="838" t="s">
        <v>14200</v>
      </c>
      <c r="C3443" s="837" t="s">
        <v>7</v>
      </c>
      <c r="D3443" s="837" t="s">
        <v>3104</v>
      </c>
      <c r="E3443" s="839" t="s">
        <v>13196</v>
      </c>
      <c r="F3443" s="839"/>
      <c r="G3443" s="840" t="s">
        <v>23</v>
      </c>
      <c r="H3443" s="841">
        <v>1</v>
      </c>
      <c r="I3443" s="842">
        <v>0.26</v>
      </c>
      <c r="J3443" s="842">
        <v>0.26</v>
      </c>
    </row>
    <row r="3444" spans="1:10" ht="24" customHeight="1" x14ac:dyDescent="0.2">
      <c r="A3444" s="849" t="s">
        <v>13199</v>
      </c>
      <c r="B3444" s="850" t="s">
        <v>14201</v>
      </c>
      <c r="C3444" s="849" t="s">
        <v>7</v>
      </c>
      <c r="D3444" s="849" t="s">
        <v>6699</v>
      </c>
      <c r="E3444" s="851" t="s">
        <v>13203</v>
      </c>
      <c r="F3444" s="851"/>
      <c r="G3444" s="852" t="s">
        <v>23</v>
      </c>
      <c r="H3444" s="853">
        <v>1.5100000000000001E-2</v>
      </c>
      <c r="I3444" s="854">
        <v>17.12</v>
      </c>
      <c r="J3444" s="854">
        <v>0.25851200000000002</v>
      </c>
    </row>
    <row r="3445" spans="1:10" ht="25.5" x14ac:dyDescent="0.2">
      <c r="A3445" s="855"/>
      <c r="B3445" s="855"/>
      <c r="C3445" s="855"/>
      <c r="D3445" s="855"/>
      <c r="E3445" s="855" t="s">
        <v>13209</v>
      </c>
      <c r="F3445" s="856">
        <v>0.14000000000000001</v>
      </c>
      <c r="G3445" s="855" t="s">
        <v>13210</v>
      </c>
      <c r="H3445" s="856">
        <v>0.12</v>
      </c>
      <c r="I3445" s="855" t="s">
        <v>13211</v>
      </c>
      <c r="J3445" s="856">
        <v>0.26</v>
      </c>
    </row>
    <row r="3446" spans="1:10" ht="13.5" thickBot="1" x14ac:dyDescent="0.25">
      <c r="A3446" s="855"/>
      <c r="B3446" s="855"/>
      <c r="C3446" s="855"/>
      <c r="D3446" s="855"/>
      <c r="E3446" s="855" t="s">
        <v>13212</v>
      </c>
      <c r="F3446" s="856">
        <v>7.3424000000000003E-2</v>
      </c>
      <c r="G3446" s="855"/>
      <c r="H3446" s="857" t="s">
        <v>13213</v>
      </c>
      <c r="I3446" s="857"/>
      <c r="J3446" s="856">
        <v>0.33</v>
      </c>
    </row>
    <row r="3447" spans="1:10" ht="0.95" customHeight="1" thickTop="1" x14ac:dyDescent="0.2">
      <c r="A3447" s="858"/>
      <c r="B3447" s="858"/>
      <c r="C3447" s="858"/>
      <c r="D3447" s="858"/>
      <c r="E3447" s="858"/>
      <c r="F3447" s="858"/>
      <c r="G3447" s="858"/>
      <c r="H3447" s="858"/>
      <c r="I3447" s="858"/>
      <c r="J3447" s="858"/>
    </row>
    <row r="3448" spans="1:10" ht="18" customHeight="1" x14ac:dyDescent="0.2">
      <c r="A3448" s="833"/>
      <c r="B3448" s="834" t="s">
        <v>13186</v>
      </c>
      <c r="C3448" s="833" t="s">
        <v>13187</v>
      </c>
      <c r="D3448" s="833" t="s">
        <v>13188</v>
      </c>
      <c r="E3448" s="835" t="s">
        <v>13189</v>
      </c>
      <c r="F3448" s="835"/>
      <c r="G3448" s="836" t="s">
        <v>13190</v>
      </c>
      <c r="H3448" s="834" t="s">
        <v>13191</v>
      </c>
      <c r="I3448" s="834" t="s">
        <v>13192</v>
      </c>
      <c r="J3448" s="834" t="s">
        <v>13193</v>
      </c>
    </row>
    <row r="3449" spans="1:10" ht="24" customHeight="1" x14ac:dyDescent="0.2">
      <c r="A3449" s="837" t="s">
        <v>13194</v>
      </c>
      <c r="B3449" s="838" t="s">
        <v>13216</v>
      </c>
      <c r="C3449" s="837" t="s">
        <v>7</v>
      </c>
      <c r="D3449" s="837" t="s">
        <v>3125</v>
      </c>
      <c r="E3449" s="839" t="s">
        <v>13196</v>
      </c>
      <c r="F3449" s="839"/>
      <c r="G3449" s="840" t="s">
        <v>99</v>
      </c>
      <c r="H3449" s="841">
        <v>1</v>
      </c>
      <c r="I3449" s="842">
        <v>35.19</v>
      </c>
      <c r="J3449" s="842">
        <v>35.19</v>
      </c>
    </row>
    <row r="3450" spans="1:10" ht="24" customHeight="1" x14ac:dyDescent="0.2">
      <c r="A3450" s="849" t="s">
        <v>13199</v>
      </c>
      <c r="B3450" s="850" t="s">
        <v>13217</v>
      </c>
      <c r="C3450" s="849" t="s">
        <v>7</v>
      </c>
      <c r="D3450" s="849" t="s">
        <v>6700</v>
      </c>
      <c r="E3450" s="851" t="s">
        <v>13203</v>
      </c>
      <c r="F3450" s="851"/>
      <c r="G3450" s="852" t="s">
        <v>99</v>
      </c>
      <c r="H3450" s="853">
        <v>1.1599999999999999E-2</v>
      </c>
      <c r="I3450" s="854">
        <v>3033.38</v>
      </c>
      <c r="J3450" s="854">
        <v>35.187207999999998</v>
      </c>
    </row>
    <row r="3451" spans="1:10" ht="25.5" x14ac:dyDescent="0.2">
      <c r="A3451" s="855"/>
      <c r="B3451" s="855"/>
      <c r="C3451" s="855"/>
      <c r="D3451" s="855"/>
      <c r="E3451" s="855" t="s">
        <v>13209</v>
      </c>
      <c r="F3451" s="856">
        <v>19.12</v>
      </c>
      <c r="G3451" s="855" t="s">
        <v>13210</v>
      </c>
      <c r="H3451" s="856">
        <v>16.07</v>
      </c>
      <c r="I3451" s="855" t="s">
        <v>13211</v>
      </c>
      <c r="J3451" s="856">
        <v>35.19</v>
      </c>
    </row>
    <row r="3452" spans="1:10" ht="13.5" thickBot="1" x14ac:dyDescent="0.25">
      <c r="A3452" s="855"/>
      <c r="B3452" s="855"/>
      <c r="C3452" s="855"/>
      <c r="D3452" s="855"/>
      <c r="E3452" s="855" t="s">
        <v>13212</v>
      </c>
      <c r="F3452" s="856">
        <v>9.9376560000000005</v>
      </c>
      <c r="G3452" s="855"/>
      <c r="H3452" s="857" t="s">
        <v>13213</v>
      </c>
      <c r="I3452" s="857"/>
      <c r="J3452" s="856">
        <v>45.13</v>
      </c>
    </row>
    <row r="3453" spans="1:10" ht="0.95" customHeight="1" thickTop="1" x14ac:dyDescent="0.2">
      <c r="A3453" s="858"/>
      <c r="B3453" s="858"/>
      <c r="C3453" s="858"/>
      <c r="D3453" s="858"/>
      <c r="E3453" s="858"/>
      <c r="F3453" s="858"/>
      <c r="G3453" s="858"/>
      <c r="H3453" s="858"/>
      <c r="I3453" s="858"/>
      <c r="J3453" s="858"/>
    </row>
    <row r="3454" spans="1:10" ht="18" customHeight="1" x14ac:dyDescent="0.2">
      <c r="A3454" s="833"/>
      <c r="B3454" s="834" t="s">
        <v>13186</v>
      </c>
      <c r="C3454" s="833" t="s">
        <v>13187</v>
      </c>
      <c r="D3454" s="833" t="s">
        <v>13188</v>
      </c>
      <c r="E3454" s="835" t="s">
        <v>13189</v>
      </c>
      <c r="F3454" s="835"/>
      <c r="G3454" s="836" t="s">
        <v>13190</v>
      </c>
      <c r="H3454" s="834" t="s">
        <v>13191</v>
      </c>
      <c r="I3454" s="834" t="s">
        <v>13192</v>
      </c>
      <c r="J3454" s="834" t="s">
        <v>13193</v>
      </c>
    </row>
    <row r="3455" spans="1:10" ht="24" customHeight="1" x14ac:dyDescent="0.2">
      <c r="A3455" s="837" t="s">
        <v>13194</v>
      </c>
      <c r="B3455" s="838" t="s">
        <v>13198</v>
      </c>
      <c r="C3455" s="837" t="s">
        <v>7</v>
      </c>
      <c r="D3455" s="837" t="s">
        <v>3105</v>
      </c>
      <c r="E3455" s="839" t="s">
        <v>13196</v>
      </c>
      <c r="F3455" s="839"/>
      <c r="G3455" s="840" t="s">
        <v>23</v>
      </c>
      <c r="H3455" s="841">
        <v>1</v>
      </c>
      <c r="I3455" s="842">
        <v>0.81</v>
      </c>
      <c r="J3455" s="842">
        <v>0.81</v>
      </c>
    </row>
    <row r="3456" spans="1:10" ht="24" customHeight="1" x14ac:dyDescent="0.2">
      <c r="A3456" s="849" t="s">
        <v>13199</v>
      </c>
      <c r="B3456" s="850" t="s">
        <v>13202</v>
      </c>
      <c r="C3456" s="849" t="s">
        <v>7</v>
      </c>
      <c r="D3456" s="849" t="s">
        <v>6707</v>
      </c>
      <c r="E3456" s="851" t="s">
        <v>13203</v>
      </c>
      <c r="F3456" s="851"/>
      <c r="G3456" s="852" t="s">
        <v>23</v>
      </c>
      <c r="H3456" s="853">
        <v>1.0500000000000001E-2</v>
      </c>
      <c r="I3456" s="854">
        <v>77.33</v>
      </c>
      <c r="J3456" s="854">
        <v>0.81196500000000005</v>
      </c>
    </row>
    <row r="3457" spans="1:10" ht="25.5" x14ac:dyDescent="0.2">
      <c r="A3457" s="855"/>
      <c r="B3457" s="855"/>
      <c r="C3457" s="855"/>
      <c r="D3457" s="855"/>
      <c r="E3457" s="855" t="s">
        <v>13209</v>
      </c>
      <c r="F3457" s="856">
        <v>0.44</v>
      </c>
      <c r="G3457" s="855" t="s">
        <v>13210</v>
      </c>
      <c r="H3457" s="856">
        <v>0.37</v>
      </c>
      <c r="I3457" s="855" t="s">
        <v>13211</v>
      </c>
      <c r="J3457" s="856">
        <v>0.81</v>
      </c>
    </row>
    <row r="3458" spans="1:10" ht="13.5" thickBot="1" x14ac:dyDescent="0.25">
      <c r="A3458" s="855"/>
      <c r="B3458" s="855"/>
      <c r="C3458" s="855"/>
      <c r="D3458" s="855"/>
      <c r="E3458" s="855" t="s">
        <v>13212</v>
      </c>
      <c r="F3458" s="856">
        <v>0.228744</v>
      </c>
      <c r="G3458" s="855"/>
      <c r="H3458" s="857" t="s">
        <v>13213</v>
      </c>
      <c r="I3458" s="857"/>
      <c r="J3458" s="856">
        <v>1.04</v>
      </c>
    </row>
    <row r="3459" spans="1:10" ht="0.95" customHeight="1" thickTop="1" x14ac:dyDescent="0.2">
      <c r="A3459" s="858"/>
      <c r="B3459" s="858"/>
      <c r="C3459" s="858"/>
      <c r="D3459" s="858"/>
      <c r="E3459" s="858"/>
      <c r="F3459" s="858"/>
      <c r="G3459" s="858"/>
      <c r="H3459" s="858"/>
      <c r="I3459" s="858"/>
      <c r="J3459" s="858"/>
    </row>
    <row r="3460" spans="1:10" ht="18" customHeight="1" x14ac:dyDescent="0.2">
      <c r="A3460" s="833"/>
      <c r="B3460" s="834" t="s">
        <v>13186</v>
      </c>
      <c r="C3460" s="833" t="s">
        <v>13187</v>
      </c>
      <c r="D3460" s="833" t="s">
        <v>13188</v>
      </c>
      <c r="E3460" s="835" t="s">
        <v>13189</v>
      </c>
      <c r="F3460" s="835"/>
      <c r="G3460" s="836" t="s">
        <v>13190</v>
      </c>
      <c r="H3460" s="834" t="s">
        <v>13191</v>
      </c>
      <c r="I3460" s="834" t="s">
        <v>13192</v>
      </c>
      <c r="J3460" s="834" t="s">
        <v>13193</v>
      </c>
    </row>
    <row r="3461" spans="1:10" ht="24" customHeight="1" x14ac:dyDescent="0.2">
      <c r="A3461" s="837" t="s">
        <v>13194</v>
      </c>
      <c r="B3461" s="838" t="s">
        <v>14202</v>
      </c>
      <c r="C3461" s="837" t="s">
        <v>7</v>
      </c>
      <c r="D3461" s="837" t="s">
        <v>3106</v>
      </c>
      <c r="E3461" s="839" t="s">
        <v>13196</v>
      </c>
      <c r="F3461" s="839"/>
      <c r="G3461" s="840" t="s">
        <v>23</v>
      </c>
      <c r="H3461" s="841">
        <v>1</v>
      </c>
      <c r="I3461" s="842">
        <v>0.92</v>
      </c>
      <c r="J3461" s="842">
        <v>0.92</v>
      </c>
    </row>
    <row r="3462" spans="1:10" ht="24" customHeight="1" x14ac:dyDescent="0.2">
      <c r="A3462" s="849" t="s">
        <v>13199</v>
      </c>
      <c r="B3462" s="850" t="s">
        <v>14203</v>
      </c>
      <c r="C3462" s="849" t="s">
        <v>7</v>
      </c>
      <c r="D3462" s="849" t="s">
        <v>6709</v>
      </c>
      <c r="E3462" s="851" t="s">
        <v>13203</v>
      </c>
      <c r="F3462" s="851"/>
      <c r="G3462" s="852" t="s">
        <v>23</v>
      </c>
      <c r="H3462" s="853">
        <v>1.0500000000000001E-2</v>
      </c>
      <c r="I3462" s="854">
        <v>88.02</v>
      </c>
      <c r="J3462" s="854">
        <v>0.92420999999999998</v>
      </c>
    </row>
    <row r="3463" spans="1:10" ht="25.5" x14ac:dyDescent="0.2">
      <c r="A3463" s="855"/>
      <c r="B3463" s="855"/>
      <c r="C3463" s="855"/>
      <c r="D3463" s="855"/>
      <c r="E3463" s="855" t="s">
        <v>13209</v>
      </c>
      <c r="F3463" s="856">
        <v>0.5</v>
      </c>
      <c r="G3463" s="855" t="s">
        <v>13210</v>
      </c>
      <c r="H3463" s="856">
        <v>0.42</v>
      </c>
      <c r="I3463" s="855" t="s">
        <v>13211</v>
      </c>
      <c r="J3463" s="856">
        <v>0.92</v>
      </c>
    </row>
    <row r="3464" spans="1:10" ht="13.5" thickBot="1" x14ac:dyDescent="0.25">
      <c r="A3464" s="855"/>
      <c r="B3464" s="855"/>
      <c r="C3464" s="855"/>
      <c r="D3464" s="855"/>
      <c r="E3464" s="855" t="s">
        <v>13212</v>
      </c>
      <c r="F3464" s="856">
        <v>0.25980799999999998</v>
      </c>
      <c r="G3464" s="855"/>
      <c r="H3464" s="857" t="s">
        <v>13213</v>
      </c>
      <c r="I3464" s="857"/>
      <c r="J3464" s="856">
        <v>1.18</v>
      </c>
    </row>
    <row r="3465" spans="1:10" ht="0.95" customHeight="1" thickTop="1" x14ac:dyDescent="0.2">
      <c r="A3465" s="858"/>
      <c r="B3465" s="858"/>
      <c r="C3465" s="858"/>
      <c r="D3465" s="858"/>
      <c r="E3465" s="858"/>
      <c r="F3465" s="858"/>
      <c r="G3465" s="858"/>
      <c r="H3465" s="858"/>
      <c r="I3465" s="858"/>
      <c r="J3465" s="858"/>
    </row>
    <row r="3466" spans="1:10" ht="18" customHeight="1" x14ac:dyDescent="0.2">
      <c r="A3466" s="833"/>
      <c r="B3466" s="834" t="s">
        <v>13186</v>
      </c>
      <c r="C3466" s="833" t="s">
        <v>13187</v>
      </c>
      <c r="D3466" s="833" t="s">
        <v>13188</v>
      </c>
      <c r="E3466" s="835" t="s">
        <v>13189</v>
      </c>
      <c r="F3466" s="835"/>
      <c r="G3466" s="836" t="s">
        <v>13190</v>
      </c>
      <c r="H3466" s="834" t="s">
        <v>13191</v>
      </c>
      <c r="I3466" s="834" t="s">
        <v>13192</v>
      </c>
      <c r="J3466" s="834" t="s">
        <v>13193</v>
      </c>
    </row>
    <row r="3467" spans="1:10" ht="24" customHeight="1" x14ac:dyDescent="0.2">
      <c r="A3467" s="837" t="s">
        <v>13194</v>
      </c>
      <c r="B3467" s="838" t="s">
        <v>14101</v>
      </c>
      <c r="C3467" s="837" t="s">
        <v>7</v>
      </c>
      <c r="D3467" s="837" t="s">
        <v>3048</v>
      </c>
      <c r="E3467" s="839" t="s">
        <v>13196</v>
      </c>
      <c r="F3467" s="839"/>
      <c r="G3467" s="840" t="s">
        <v>23</v>
      </c>
      <c r="H3467" s="841">
        <v>1</v>
      </c>
      <c r="I3467" s="842">
        <v>0.2</v>
      </c>
      <c r="J3467" s="842">
        <v>0.2</v>
      </c>
    </row>
    <row r="3468" spans="1:10" ht="24" customHeight="1" x14ac:dyDescent="0.2">
      <c r="A3468" s="849" t="s">
        <v>13199</v>
      </c>
      <c r="B3468" s="850" t="s">
        <v>14102</v>
      </c>
      <c r="C3468" s="849" t="s">
        <v>7</v>
      </c>
      <c r="D3468" s="849" t="s">
        <v>7080</v>
      </c>
      <c r="E3468" s="851" t="s">
        <v>13203</v>
      </c>
      <c r="F3468" s="851"/>
      <c r="G3468" s="852" t="s">
        <v>23</v>
      </c>
      <c r="H3468" s="853">
        <v>1.5100000000000001E-2</v>
      </c>
      <c r="I3468" s="854">
        <v>13.53</v>
      </c>
      <c r="J3468" s="854">
        <v>0.20430300000000001</v>
      </c>
    </row>
    <row r="3469" spans="1:10" ht="25.5" x14ac:dyDescent="0.2">
      <c r="A3469" s="855"/>
      <c r="B3469" s="855"/>
      <c r="C3469" s="855"/>
      <c r="D3469" s="855"/>
      <c r="E3469" s="855" t="s">
        <v>13209</v>
      </c>
      <c r="F3469" s="856">
        <v>0.11</v>
      </c>
      <c r="G3469" s="855" t="s">
        <v>13210</v>
      </c>
      <c r="H3469" s="856">
        <v>0.09</v>
      </c>
      <c r="I3469" s="855" t="s">
        <v>13211</v>
      </c>
      <c r="J3469" s="856">
        <v>0.2</v>
      </c>
    </row>
    <row r="3470" spans="1:10" ht="13.5" thickBot="1" x14ac:dyDescent="0.25">
      <c r="A3470" s="855"/>
      <c r="B3470" s="855"/>
      <c r="C3470" s="855"/>
      <c r="D3470" s="855"/>
      <c r="E3470" s="855" t="s">
        <v>13212</v>
      </c>
      <c r="F3470" s="856">
        <v>5.6480000000000002E-2</v>
      </c>
      <c r="G3470" s="855"/>
      <c r="H3470" s="857" t="s">
        <v>13213</v>
      </c>
      <c r="I3470" s="857"/>
      <c r="J3470" s="856">
        <v>0.26</v>
      </c>
    </row>
    <row r="3471" spans="1:10" ht="0.95" customHeight="1" thickTop="1" x14ac:dyDescent="0.2">
      <c r="A3471" s="858"/>
      <c r="B3471" s="858"/>
      <c r="C3471" s="858"/>
      <c r="D3471" s="858"/>
      <c r="E3471" s="858"/>
      <c r="F3471" s="858"/>
      <c r="G3471" s="858"/>
      <c r="H3471" s="858"/>
      <c r="I3471" s="858"/>
      <c r="J3471" s="858"/>
    </row>
    <row r="3472" spans="1:10" ht="18" customHeight="1" x14ac:dyDescent="0.2">
      <c r="A3472" s="833"/>
      <c r="B3472" s="834" t="s">
        <v>13186</v>
      </c>
      <c r="C3472" s="833" t="s">
        <v>13187</v>
      </c>
      <c r="D3472" s="833" t="s">
        <v>13188</v>
      </c>
      <c r="E3472" s="835" t="s">
        <v>13189</v>
      </c>
      <c r="F3472" s="835"/>
      <c r="G3472" s="836" t="s">
        <v>13190</v>
      </c>
      <c r="H3472" s="834" t="s">
        <v>13191</v>
      </c>
      <c r="I3472" s="834" t="s">
        <v>13192</v>
      </c>
      <c r="J3472" s="834" t="s">
        <v>13193</v>
      </c>
    </row>
    <row r="3473" spans="1:10" ht="24" customHeight="1" x14ac:dyDescent="0.2">
      <c r="A3473" s="837" t="s">
        <v>13194</v>
      </c>
      <c r="B3473" s="838" t="s">
        <v>14204</v>
      </c>
      <c r="C3473" s="837" t="s">
        <v>7</v>
      </c>
      <c r="D3473" s="837" t="s">
        <v>3093</v>
      </c>
      <c r="E3473" s="839" t="s">
        <v>13196</v>
      </c>
      <c r="F3473" s="839"/>
      <c r="G3473" s="840" t="s">
        <v>23</v>
      </c>
      <c r="H3473" s="841">
        <v>1</v>
      </c>
      <c r="I3473" s="842">
        <v>0.04</v>
      </c>
      <c r="J3473" s="842">
        <v>0.04</v>
      </c>
    </row>
    <row r="3474" spans="1:10" ht="24" customHeight="1" x14ac:dyDescent="0.2">
      <c r="A3474" s="849" t="s">
        <v>13199</v>
      </c>
      <c r="B3474" s="850" t="s">
        <v>14205</v>
      </c>
      <c r="C3474" s="849" t="s">
        <v>7</v>
      </c>
      <c r="D3474" s="849" t="s">
        <v>7147</v>
      </c>
      <c r="E3474" s="851" t="s">
        <v>13203</v>
      </c>
      <c r="F3474" s="851"/>
      <c r="G3474" s="852" t="s">
        <v>23</v>
      </c>
      <c r="H3474" s="853">
        <v>3.5999999999999999E-3</v>
      </c>
      <c r="I3474" s="854">
        <v>12.35</v>
      </c>
      <c r="J3474" s="854">
        <v>4.446E-2</v>
      </c>
    </row>
    <row r="3475" spans="1:10" ht="25.5" x14ac:dyDescent="0.2">
      <c r="A3475" s="855"/>
      <c r="B3475" s="855"/>
      <c r="C3475" s="855"/>
      <c r="D3475" s="855"/>
      <c r="E3475" s="855" t="s">
        <v>13209</v>
      </c>
      <c r="F3475" s="856">
        <v>0.02</v>
      </c>
      <c r="G3475" s="855" t="s">
        <v>13210</v>
      </c>
      <c r="H3475" s="856">
        <v>0.02</v>
      </c>
      <c r="I3475" s="855" t="s">
        <v>13211</v>
      </c>
      <c r="J3475" s="856">
        <v>0.04</v>
      </c>
    </row>
    <row r="3476" spans="1:10" ht="13.5" thickBot="1" x14ac:dyDescent="0.25">
      <c r="A3476" s="855"/>
      <c r="B3476" s="855"/>
      <c r="C3476" s="855"/>
      <c r="D3476" s="855"/>
      <c r="E3476" s="855" t="s">
        <v>13212</v>
      </c>
      <c r="F3476" s="856">
        <v>1.1296E-2</v>
      </c>
      <c r="G3476" s="855"/>
      <c r="H3476" s="857" t="s">
        <v>13213</v>
      </c>
      <c r="I3476" s="857"/>
      <c r="J3476" s="856">
        <v>0.05</v>
      </c>
    </row>
    <row r="3477" spans="1:10" ht="0.95" customHeight="1" thickTop="1" x14ac:dyDescent="0.2">
      <c r="A3477" s="858"/>
      <c r="B3477" s="858"/>
      <c r="C3477" s="858"/>
      <c r="D3477" s="858"/>
      <c r="E3477" s="858"/>
      <c r="F3477" s="858"/>
      <c r="G3477" s="858"/>
      <c r="H3477" s="858"/>
      <c r="I3477" s="858"/>
      <c r="J3477" s="858"/>
    </row>
    <row r="3478" spans="1:10" ht="18" customHeight="1" x14ac:dyDescent="0.2">
      <c r="A3478" s="833"/>
      <c r="B3478" s="834" t="s">
        <v>13186</v>
      </c>
      <c r="C3478" s="833" t="s">
        <v>13187</v>
      </c>
      <c r="D3478" s="833" t="s">
        <v>13188</v>
      </c>
      <c r="E3478" s="835" t="s">
        <v>13189</v>
      </c>
      <c r="F3478" s="835"/>
      <c r="G3478" s="836" t="s">
        <v>13190</v>
      </c>
      <c r="H3478" s="834" t="s">
        <v>13191</v>
      </c>
      <c r="I3478" s="834" t="s">
        <v>13192</v>
      </c>
      <c r="J3478" s="834" t="s">
        <v>13193</v>
      </c>
    </row>
    <row r="3479" spans="1:10" ht="24" customHeight="1" x14ac:dyDescent="0.2">
      <c r="A3479" s="837" t="s">
        <v>13194</v>
      </c>
      <c r="B3479" s="838" t="s">
        <v>14118</v>
      </c>
      <c r="C3479" s="837" t="s">
        <v>7</v>
      </c>
      <c r="D3479" s="837" t="s">
        <v>3051</v>
      </c>
      <c r="E3479" s="839" t="s">
        <v>13196</v>
      </c>
      <c r="F3479" s="839"/>
      <c r="G3479" s="840" t="s">
        <v>23</v>
      </c>
      <c r="H3479" s="841">
        <v>1</v>
      </c>
      <c r="I3479" s="842">
        <v>0.14000000000000001</v>
      </c>
      <c r="J3479" s="842">
        <v>0.14000000000000001</v>
      </c>
    </row>
    <row r="3480" spans="1:10" ht="24" customHeight="1" x14ac:dyDescent="0.2">
      <c r="A3480" s="849" t="s">
        <v>13199</v>
      </c>
      <c r="B3480" s="850" t="s">
        <v>14119</v>
      </c>
      <c r="C3480" s="849" t="s">
        <v>7</v>
      </c>
      <c r="D3480" s="849" t="s">
        <v>7738</v>
      </c>
      <c r="E3480" s="851" t="s">
        <v>13203</v>
      </c>
      <c r="F3480" s="851"/>
      <c r="G3480" s="852" t="s">
        <v>23</v>
      </c>
      <c r="H3480" s="853">
        <v>1.0500000000000001E-2</v>
      </c>
      <c r="I3480" s="854">
        <v>13.05</v>
      </c>
      <c r="J3480" s="854">
        <v>0.13702500000000001</v>
      </c>
    </row>
    <row r="3481" spans="1:10" ht="25.5" x14ac:dyDescent="0.2">
      <c r="A3481" s="855"/>
      <c r="B3481" s="855"/>
      <c r="C3481" s="855"/>
      <c r="D3481" s="855"/>
      <c r="E3481" s="855" t="s">
        <v>13209</v>
      </c>
      <c r="F3481" s="856">
        <v>0.08</v>
      </c>
      <c r="G3481" s="855" t="s">
        <v>13210</v>
      </c>
      <c r="H3481" s="856">
        <v>0.06</v>
      </c>
      <c r="I3481" s="855" t="s">
        <v>13211</v>
      </c>
      <c r="J3481" s="856">
        <v>0.14000000000000001</v>
      </c>
    </row>
    <row r="3482" spans="1:10" ht="13.5" thickBot="1" x14ac:dyDescent="0.25">
      <c r="A3482" s="855"/>
      <c r="B3482" s="855"/>
      <c r="C3482" s="855"/>
      <c r="D3482" s="855"/>
      <c r="E3482" s="855" t="s">
        <v>13212</v>
      </c>
      <c r="F3482" s="856">
        <v>3.9536000000000002E-2</v>
      </c>
      <c r="G3482" s="855"/>
      <c r="H3482" s="857" t="s">
        <v>13213</v>
      </c>
      <c r="I3482" s="857"/>
      <c r="J3482" s="856">
        <v>0.18</v>
      </c>
    </row>
    <row r="3483" spans="1:10" ht="0.95" customHeight="1" thickTop="1" x14ac:dyDescent="0.2">
      <c r="A3483" s="858"/>
      <c r="B3483" s="858"/>
      <c r="C3483" s="858"/>
      <c r="D3483" s="858"/>
      <c r="E3483" s="858"/>
      <c r="F3483" s="858"/>
      <c r="G3483" s="858"/>
      <c r="H3483" s="858"/>
      <c r="I3483" s="858"/>
      <c r="J3483" s="858"/>
    </row>
    <row r="3484" spans="1:10" ht="18" customHeight="1" x14ac:dyDescent="0.2">
      <c r="A3484" s="833"/>
      <c r="B3484" s="834" t="s">
        <v>13186</v>
      </c>
      <c r="C3484" s="833" t="s">
        <v>13187</v>
      </c>
      <c r="D3484" s="833" t="s">
        <v>13188</v>
      </c>
      <c r="E3484" s="835" t="s">
        <v>13189</v>
      </c>
      <c r="F3484" s="835"/>
      <c r="G3484" s="836" t="s">
        <v>13190</v>
      </c>
      <c r="H3484" s="834" t="s">
        <v>13191</v>
      </c>
      <c r="I3484" s="834" t="s">
        <v>13192</v>
      </c>
      <c r="J3484" s="834" t="s">
        <v>13193</v>
      </c>
    </row>
    <row r="3485" spans="1:10" ht="24" customHeight="1" x14ac:dyDescent="0.2">
      <c r="A3485" s="837" t="s">
        <v>13194</v>
      </c>
      <c r="B3485" s="838" t="s">
        <v>14122</v>
      </c>
      <c r="C3485" s="837" t="s">
        <v>7</v>
      </c>
      <c r="D3485" s="837" t="s">
        <v>3054</v>
      </c>
      <c r="E3485" s="839" t="s">
        <v>13196</v>
      </c>
      <c r="F3485" s="839"/>
      <c r="G3485" s="840" t="s">
        <v>23</v>
      </c>
      <c r="H3485" s="841">
        <v>1</v>
      </c>
      <c r="I3485" s="842">
        <v>7.0000000000000007E-2</v>
      </c>
      <c r="J3485" s="842">
        <v>7.0000000000000007E-2</v>
      </c>
    </row>
    <row r="3486" spans="1:10" ht="24" customHeight="1" x14ac:dyDescent="0.2">
      <c r="A3486" s="849" t="s">
        <v>13199</v>
      </c>
      <c r="B3486" s="850" t="s">
        <v>14125</v>
      </c>
      <c r="C3486" s="849" t="s">
        <v>7</v>
      </c>
      <c r="D3486" s="849" t="s">
        <v>7801</v>
      </c>
      <c r="E3486" s="851" t="s">
        <v>13203</v>
      </c>
      <c r="F3486" s="851"/>
      <c r="G3486" s="852" t="s">
        <v>23</v>
      </c>
      <c r="H3486" s="853">
        <v>8.2000000000000007E-3</v>
      </c>
      <c r="I3486" s="854">
        <v>8.75</v>
      </c>
      <c r="J3486" s="854">
        <v>7.1749999999999994E-2</v>
      </c>
    </row>
    <row r="3487" spans="1:10" ht="25.5" x14ac:dyDescent="0.2">
      <c r="A3487" s="855"/>
      <c r="B3487" s="855"/>
      <c r="C3487" s="855"/>
      <c r="D3487" s="855"/>
      <c r="E3487" s="855" t="s">
        <v>13209</v>
      </c>
      <c r="F3487" s="856">
        <v>0.04</v>
      </c>
      <c r="G3487" s="855" t="s">
        <v>13210</v>
      </c>
      <c r="H3487" s="856">
        <v>0.03</v>
      </c>
      <c r="I3487" s="855" t="s">
        <v>13211</v>
      </c>
      <c r="J3487" s="856">
        <v>7.0000000000000007E-2</v>
      </c>
    </row>
    <row r="3488" spans="1:10" ht="13.5" thickBot="1" x14ac:dyDescent="0.25">
      <c r="A3488" s="855"/>
      <c r="B3488" s="855"/>
      <c r="C3488" s="855"/>
      <c r="D3488" s="855"/>
      <c r="E3488" s="855" t="s">
        <v>13212</v>
      </c>
      <c r="F3488" s="856">
        <v>1.9768000000000001E-2</v>
      </c>
      <c r="G3488" s="855"/>
      <c r="H3488" s="857" t="s">
        <v>13213</v>
      </c>
      <c r="I3488" s="857"/>
      <c r="J3488" s="856">
        <v>0.09</v>
      </c>
    </row>
    <row r="3489" spans="1:10" ht="0.95" customHeight="1" thickTop="1" x14ac:dyDescent="0.2">
      <c r="A3489" s="858"/>
      <c r="B3489" s="858"/>
      <c r="C3489" s="858"/>
      <c r="D3489" s="858"/>
      <c r="E3489" s="858"/>
      <c r="F3489" s="858"/>
      <c r="G3489" s="858"/>
      <c r="H3489" s="858"/>
      <c r="I3489" s="858"/>
      <c r="J3489" s="858"/>
    </row>
    <row r="3490" spans="1:10" ht="18" customHeight="1" x14ac:dyDescent="0.2">
      <c r="A3490" s="833"/>
      <c r="B3490" s="834" t="s">
        <v>13186</v>
      </c>
      <c r="C3490" s="833" t="s">
        <v>13187</v>
      </c>
      <c r="D3490" s="833" t="s">
        <v>13188</v>
      </c>
      <c r="E3490" s="835" t="s">
        <v>13189</v>
      </c>
      <c r="F3490" s="835"/>
      <c r="G3490" s="836" t="s">
        <v>13190</v>
      </c>
      <c r="H3490" s="834" t="s">
        <v>13191</v>
      </c>
      <c r="I3490" s="834" t="s">
        <v>13192</v>
      </c>
      <c r="J3490" s="834" t="s">
        <v>13193</v>
      </c>
    </row>
    <row r="3491" spans="1:10" ht="24" customHeight="1" x14ac:dyDescent="0.2">
      <c r="A3491" s="837" t="s">
        <v>13194</v>
      </c>
      <c r="B3491" s="838" t="s">
        <v>14206</v>
      </c>
      <c r="C3491" s="837" t="s">
        <v>7</v>
      </c>
      <c r="D3491" s="837" t="s">
        <v>3056</v>
      </c>
      <c r="E3491" s="839" t="s">
        <v>13196</v>
      </c>
      <c r="F3491" s="839"/>
      <c r="G3491" s="840" t="s">
        <v>23</v>
      </c>
      <c r="H3491" s="841">
        <v>1</v>
      </c>
      <c r="I3491" s="842">
        <v>0.03</v>
      </c>
      <c r="J3491" s="842">
        <v>0.03</v>
      </c>
    </row>
    <row r="3492" spans="1:10" ht="24" customHeight="1" x14ac:dyDescent="0.2">
      <c r="A3492" s="849" t="s">
        <v>13199</v>
      </c>
      <c r="B3492" s="850" t="s">
        <v>14207</v>
      </c>
      <c r="C3492" s="849" t="s">
        <v>7</v>
      </c>
      <c r="D3492" s="849" t="s">
        <v>7819</v>
      </c>
      <c r="E3492" s="851" t="s">
        <v>13203</v>
      </c>
      <c r="F3492" s="851"/>
      <c r="G3492" s="852" t="s">
        <v>23</v>
      </c>
      <c r="H3492" s="853">
        <v>3.5999999999999999E-3</v>
      </c>
      <c r="I3492" s="854">
        <v>9.58</v>
      </c>
      <c r="J3492" s="854">
        <v>3.4487999999999998E-2</v>
      </c>
    </row>
    <row r="3493" spans="1:10" ht="25.5" x14ac:dyDescent="0.2">
      <c r="A3493" s="855"/>
      <c r="B3493" s="855"/>
      <c r="C3493" s="855"/>
      <c r="D3493" s="855"/>
      <c r="E3493" s="855" t="s">
        <v>13209</v>
      </c>
      <c r="F3493" s="856">
        <v>0.02</v>
      </c>
      <c r="G3493" s="855" t="s">
        <v>13210</v>
      </c>
      <c r="H3493" s="856">
        <v>0.01</v>
      </c>
      <c r="I3493" s="855" t="s">
        <v>13211</v>
      </c>
      <c r="J3493" s="856">
        <v>0.03</v>
      </c>
    </row>
    <row r="3494" spans="1:10" ht="13.5" thickBot="1" x14ac:dyDescent="0.25">
      <c r="A3494" s="855"/>
      <c r="B3494" s="855"/>
      <c r="C3494" s="855"/>
      <c r="D3494" s="855"/>
      <c r="E3494" s="855" t="s">
        <v>13212</v>
      </c>
      <c r="F3494" s="856">
        <v>8.4720000000000004E-3</v>
      </c>
      <c r="G3494" s="855"/>
      <c r="H3494" s="857" t="s">
        <v>13213</v>
      </c>
      <c r="I3494" s="857"/>
      <c r="J3494" s="856">
        <v>0.04</v>
      </c>
    </row>
    <row r="3495" spans="1:10" ht="0.95" customHeight="1" thickTop="1" x14ac:dyDescent="0.2">
      <c r="A3495" s="858"/>
      <c r="B3495" s="858"/>
      <c r="C3495" s="858"/>
      <c r="D3495" s="858"/>
      <c r="E3495" s="858"/>
      <c r="F3495" s="858"/>
      <c r="G3495" s="858"/>
      <c r="H3495" s="858"/>
      <c r="I3495" s="858"/>
      <c r="J3495" s="858"/>
    </row>
    <row r="3496" spans="1:10" ht="18" customHeight="1" x14ac:dyDescent="0.2">
      <c r="A3496" s="833"/>
      <c r="B3496" s="834" t="s">
        <v>13186</v>
      </c>
      <c r="C3496" s="833" t="s">
        <v>13187</v>
      </c>
      <c r="D3496" s="833" t="s">
        <v>13188</v>
      </c>
      <c r="E3496" s="835" t="s">
        <v>13189</v>
      </c>
      <c r="F3496" s="835"/>
      <c r="G3496" s="836" t="s">
        <v>13190</v>
      </c>
      <c r="H3496" s="834" t="s">
        <v>13191</v>
      </c>
      <c r="I3496" s="834" t="s">
        <v>13192</v>
      </c>
      <c r="J3496" s="834" t="s">
        <v>13193</v>
      </c>
    </row>
    <row r="3497" spans="1:10" ht="24" customHeight="1" x14ac:dyDescent="0.2">
      <c r="A3497" s="837" t="s">
        <v>13194</v>
      </c>
      <c r="B3497" s="838" t="s">
        <v>14208</v>
      </c>
      <c r="C3497" s="837" t="s">
        <v>7</v>
      </c>
      <c r="D3497" s="837" t="s">
        <v>3057</v>
      </c>
      <c r="E3497" s="839" t="s">
        <v>13196</v>
      </c>
      <c r="F3497" s="839"/>
      <c r="G3497" s="840" t="s">
        <v>23</v>
      </c>
      <c r="H3497" s="841">
        <v>1</v>
      </c>
      <c r="I3497" s="842">
        <v>0.04</v>
      </c>
      <c r="J3497" s="842">
        <v>0.04</v>
      </c>
    </row>
    <row r="3498" spans="1:10" ht="24" customHeight="1" x14ac:dyDescent="0.2">
      <c r="A3498" s="849" t="s">
        <v>13199</v>
      </c>
      <c r="B3498" s="850" t="s">
        <v>14209</v>
      </c>
      <c r="C3498" s="849" t="s">
        <v>7</v>
      </c>
      <c r="D3498" s="849" t="s">
        <v>7817</v>
      </c>
      <c r="E3498" s="851" t="s">
        <v>13203</v>
      </c>
      <c r="F3498" s="851"/>
      <c r="G3498" s="852" t="s">
        <v>23</v>
      </c>
      <c r="H3498" s="853">
        <v>3.5999999999999999E-3</v>
      </c>
      <c r="I3498" s="854">
        <v>10.15</v>
      </c>
      <c r="J3498" s="854">
        <v>3.6540000000000003E-2</v>
      </c>
    </row>
    <row r="3499" spans="1:10" ht="25.5" x14ac:dyDescent="0.2">
      <c r="A3499" s="855"/>
      <c r="B3499" s="855"/>
      <c r="C3499" s="855"/>
      <c r="D3499" s="855"/>
      <c r="E3499" s="855" t="s">
        <v>13209</v>
      </c>
      <c r="F3499" s="856">
        <v>0.02</v>
      </c>
      <c r="G3499" s="855" t="s">
        <v>13210</v>
      </c>
      <c r="H3499" s="856">
        <v>0.02</v>
      </c>
      <c r="I3499" s="855" t="s">
        <v>13211</v>
      </c>
      <c r="J3499" s="856">
        <v>0.04</v>
      </c>
    </row>
    <row r="3500" spans="1:10" ht="13.5" thickBot="1" x14ac:dyDescent="0.25">
      <c r="A3500" s="855"/>
      <c r="B3500" s="855"/>
      <c r="C3500" s="855"/>
      <c r="D3500" s="855"/>
      <c r="E3500" s="855" t="s">
        <v>13212</v>
      </c>
      <c r="F3500" s="856">
        <v>1.1296E-2</v>
      </c>
      <c r="G3500" s="855"/>
      <c r="H3500" s="857" t="s">
        <v>13213</v>
      </c>
      <c r="I3500" s="857"/>
      <c r="J3500" s="856">
        <v>0.05</v>
      </c>
    </row>
    <row r="3501" spans="1:10" ht="0.95" customHeight="1" thickTop="1" x14ac:dyDescent="0.2">
      <c r="A3501" s="858"/>
      <c r="B3501" s="858"/>
      <c r="C3501" s="858"/>
      <c r="D3501" s="858"/>
      <c r="E3501" s="858"/>
      <c r="F3501" s="858"/>
      <c r="G3501" s="858"/>
      <c r="H3501" s="858"/>
      <c r="I3501" s="858"/>
      <c r="J3501" s="858"/>
    </row>
    <row r="3502" spans="1:10" ht="18" customHeight="1" x14ac:dyDescent="0.2">
      <c r="A3502" s="833"/>
      <c r="B3502" s="834" t="s">
        <v>13186</v>
      </c>
      <c r="C3502" s="833" t="s">
        <v>13187</v>
      </c>
      <c r="D3502" s="833" t="s">
        <v>13188</v>
      </c>
      <c r="E3502" s="835" t="s">
        <v>13189</v>
      </c>
      <c r="F3502" s="835"/>
      <c r="G3502" s="836" t="s">
        <v>13190</v>
      </c>
      <c r="H3502" s="834" t="s">
        <v>13191</v>
      </c>
      <c r="I3502" s="834" t="s">
        <v>13192</v>
      </c>
      <c r="J3502" s="834" t="s">
        <v>13193</v>
      </c>
    </row>
    <row r="3503" spans="1:10" ht="24" customHeight="1" x14ac:dyDescent="0.2">
      <c r="A3503" s="837" t="s">
        <v>13194</v>
      </c>
      <c r="B3503" s="838" t="s">
        <v>14210</v>
      </c>
      <c r="C3503" s="837" t="s">
        <v>7</v>
      </c>
      <c r="D3503" s="837" t="s">
        <v>3061</v>
      </c>
      <c r="E3503" s="839" t="s">
        <v>13196</v>
      </c>
      <c r="F3503" s="839"/>
      <c r="G3503" s="840" t="s">
        <v>23</v>
      </c>
      <c r="H3503" s="841">
        <v>1</v>
      </c>
      <c r="I3503" s="842">
        <v>0.14000000000000001</v>
      </c>
      <c r="J3503" s="842">
        <v>0.14000000000000001</v>
      </c>
    </row>
    <row r="3504" spans="1:10" ht="24" customHeight="1" x14ac:dyDescent="0.2">
      <c r="A3504" s="849" t="s">
        <v>13199</v>
      </c>
      <c r="B3504" s="850" t="s">
        <v>14211</v>
      </c>
      <c r="C3504" s="849" t="s">
        <v>7</v>
      </c>
      <c r="D3504" s="849" t="s">
        <v>7827</v>
      </c>
      <c r="E3504" s="851" t="s">
        <v>13203</v>
      </c>
      <c r="F3504" s="851"/>
      <c r="G3504" s="852" t="s">
        <v>23</v>
      </c>
      <c r="H3504" s="853">
        <v>1.17E-2</v>
      </c>
      <c r="I3504" s="854">
        <v>11.89</v>
      </c>
      <c r="J3504" s="854">
        <v>0.13911299999999999</v>
      </c>
    </row>
    <row r="3505" spans="1:10" ht="25.5" x14ac:dyDescent="0.2">
      <c r="A3505" s="855"/>
      <c r="B3505" s="855"/>
      <c r="C3505" s="855"/>
      <c r="D3505" s="855"/>
      <c r="E3505" s="855" t="s">
        <v>13209</v>
      </c>
      <c r="F3505" s="856">
        <v>0.08</v>
      </c>
      <c r="G3505" s="855" t="s">
        <v>13210</v>
      </c>
      <c r="H3505" s="856">
        <v>0.06</v>
      </c>
      <c r="I3505" s="855" t="s">
        <v>13211</v>
      </c>
      <c r="J3505" s="856">
        <v>0.14000000000000001</v>
      </c>
    </row>
    <row r="3506" spans="1:10" ht="13.5" thickBot="1" x14ac:dyDescent="0.25">
      <c r="A3506" s="855"/>
      <c r="B3506" s="855"/>
      <c r="C3506" s="855"/>
      <c r="D3506" s="855"/>
      <c r="E3506" s="855" t="s">
        <v>13212</v>
      </c>
      <c r="F3506" s="856">
        <v>3.9536000000000002E-2</v>
      </c>
      <c r="G3506" s="855"/>
      <c r="H3506" s="857" t="s">
        <v>13213</v>
      </c>
      <c r="I3506" s="857"/>
      <c r="J3506" s="856">
        <v>0.18</v>
      </c>
    </row>
    <row r="3507" spans="1:10" ht="0.95" customHeight="1" thickTop="1" x14ac:dyDescent="0.2">
      <c r="A3507" s="858"/>
      <c r="B3507" s="858"/>
      <c r="C3507" s="858"/>
      <c r="D3507" s="858"/>
      <c r="E3507" s="858"/>
      <c r="F3507" s="858"/>
      <c r="G3507" s="858"/>
      <c r="H3507" s="858"/>
      <c r="I3507" s="858"/>
      <c r="J3507" s="858"/>
    </row>
    <row r="3508" spans="1:10" ht="18" customHeight="1" x14ac:dyDescent="0.2">
      <c r="A3508" s="833"/>
      <c r="B3508" s="834" t="s">
        <v>13186</v>
      </c>
      <c r="C3508" s="833" t="s">
        <v>13187</v>
      </c>
      <c r="D3508" s="833" t="s">
        <v>13188</v>
      </c>
      <c r="E3508" s="835" t="s">
        <v>13189</v>
      </c>
      <c r="F3508" s="835"/>
      <c r="G3508" s="836" t="s">
        <v>13190</v>
      </c>
      <c r="H3508" s="834" t="s">
        <v>13191</v>
      </c>
      <c r="I3508" s="834" t="s">
        <v>13192</v>
      </c>
      <c r="J3508" s="834" t="s">
        <v>13193</v>
      </c>
    </row>
    <row r="3509" spans="1:10" ht="36" customHeight="1" x14ac:dyDescent="0.2">
      <c r="A3509" s="837" t="s">
        <v>13194</v>
      </c>
      <c r="B3509" s="838" t="s">
        <v>14212</v>
      </c>
      <c r="C3509" s="837" t="s">
        <v>7</v>
      </c>
      <c r="D3509" s="837" t="s">
        <v>3092</v>
      </c>
      <c r="E3509" s="839" t="s">
        <v>13196</v>
      </c>
      <c r="F3509" s="839"/>
      <c r="G3509" s="840" t="s">
        <v>23</v>
      </c>
      <c r="H3509" s="841">
        <v>1</v>
      </c>
      <c r="I3509" s="842">
        <v>0.05</v>
      </c>
      <c r="J3509" s="842">
        <v>0.05</v>
      </c>
    </row>
    <row r="3510" spans="1:10" ht="24" customHeight="1" x14ac:dyDescent="0.2">
      <c r="A3510" s="849" t="s">
        <v>13199</v>
      </c>
      <c r="B3510" s="850" t="s">
        <v>14213</v>
      </c>
      <c r="C3510" s="849" t="s">
        <v>7</v>
      </c>
      <c r="D3510" s="849" t="s">
        <v>10481</v>
      </c>
      <c r="E3510" s="851" t="s">
        <v>13203</v>
      </c>
      <c r="F3510" s="851"/>
      <c r="G3510" s="852" t="s">
        <v>23</v>
      </c>
      <c r="H3510" s="853">
        <v>5.8999999999999999E-3</v>
      </c>
      <c r="I3510" s="854">
        <v>8.82</v>
      </c>
      <c r="J3510" s="854">
        <v>5.2038000000000001E-2</v>
      </c>
    </row>
    <row r="3511" spans="1:10" ht="25.5" x14ac:dyDescent="0.2">
      <c r="A3511" s="855"/>
      <c r="B3511" s="855"/>
      <c r="C3511" s="855"/>
      <c r="D3511" s="855"/>
      <c r="E3511" s="855" t="s">
        <v>13209</v>
      </c>
      <c r="F3511" s="856">
        <v>0.03</v>
      </c>
      <c r="G3511" s="855" t="s">
        <v>13210</v>
      </c>
      <c r="H3511" s="856">
        <v>0.02</v>
      </c>
      <c r="I3511" s="855" t="s">
        <v>13211</v>
      </c>
      <c r="J3511" s="856">
        <v>0.05</v>
      </c>
    </row>
    <row r="3512" spans="1:10" ht="13.5" thickBot="1" x14ac:dyDescent="0.25">
      <c r="A3512" s="855"/>
      <c r="B3512" s="855"/>
      <c r="C3512" s="855"/>
      <c r="D3512" s="855"/>
      <c r="E3512" s="855" t="s">
        <v>13212</v>
      </c>
      <c r="F3512" s="856">
        <v>1.4120000000000001E-2</v>
      </c>
      <c r="G3512" s="855"/>
      <c r="H3512" s="857" t="s">
        <v>13213</v>
      </c>
      <c r="I3512" s="857"/>
      <c r="J3512" s="856">
        <v>0.06</v>
      </c>
    </row>
    <row r="3513" spans="1:10" ht="0.95" customHeight="1" thickTop="1" x14ac:dyDescent="0.2">
      <c r="A3513" s="858"/>
      <c r="B3513" s="858"/>
      <c r="C3513" s="858"/>
      <c r="D3513" s="858"/>
      <c r="E3513" s="858"/>
      <c r="F3513" s="858"/>
      <c r="G3513" s="858"/>
      <c r="H3513" s="858"/>
      <c r="I3513" s="858"/>
      <c r="J3513" s="858"/>
    </row>
    <row r="3514" spans="1:10" ht="18" customHeight="1" x14ac:dyDescent="0.2">
      <c r="A3514" s="833"/>
      <c r="B3514" s="834" t="s">
        <v>13186</v>
      </c>
      <c r="C3514" s="833" t="s">
        <v>13187</v>
      </c>
      <c r="D3514" s="833" t="s">
        <v>13188</v>
      </c>
      <c r="E3514" s="835" t="s">
        <v>13189</v>
      </c>
      <c r="F3514" s="835"/>
      <c r="G3514" s="836" t="s">
        <v>13190</v>
      </c>
      <c r="H3514" s="834" t="s">
        <v>13191</v>
      </c>
      <c r="I3514" s="834" t="s">
        <v>13192</v>
      </c>
      <c r="J3514" s="834" t="s">
        <v>13193</v>
      </c>
    </row>
    <row r="3515" spans="1:10" ht="24" customHeight="1" x14ac:dyDescent="0.2">
      <c r="A3515" s="837" t="s">
        <v>13194</v>
      </c>
      <c r="B3515" s="838" t="s">
        <v>14214</v>
      </c>
      <c r="C3515" s="837" t="s">
        <v>7</v>
      </c>
      <c r="D3515" s="837" t="s">
        <v>3066</v>
      </c>
      <c r="E3515" s="839" t="s">
        <v>13196</v>
      </c>
      <c r="F3515" s="839"/>
      <c r="G3515" s="840" t="s">
        <v>23</v>
      </c>
      <c r="H3515" s="841">
        <v>1</v>
      </c>
      <c r="I3515" s="842">
        <v>0.1</v>
      </c>
      <c r="J3515" s="842">
        <v>0.1</v>
      </c>
    </row>
    <row r="3516" spans="1:10" ht="24" customHeight="1" x14ac:dyDescent="0.2">
      <c r="A3516" s="849" t="s">
        <v>13199</v>
      </c>
      <c r="B3516" s="850" t="s">
        <v>14215</v>
      </c>
      <c r="C3516" s="849" t="s">
        <v>7</v>
      </c>
      <c r="D3516" s="849" t="s">
        <v>7901</v>
      </c>
      <c r="E3516" s="851" t="s">
        <v>13203</v>
      </c>
      <c r="F3516" s="851"/>
      <c r="G3516" s="852" t="s">
        <v>23</v>
      </c>
      <c r="H3516" s="853">
        <v>8.2000000000000007E-3</v>
      </c>
      <c r="I3516" s="854">
        <v>12.35</v>
      </c>
      <c r="J3516" s="854">
        <v>0.10127</v>
      </c>
    </row>
    <row r="3517" spans="1:10" ht="25.5" x14ac:dyDescent="0.2">
      <c r="A3517" s="855"/>
      <c r="B3517" s="855"/>
      <c r="C3517" s="855"/>
      <c r="D3517" s="855"/>
      <c r="E3517" s="855" t="s">
        <v>13209</v>
      </c>
      <c r="F3517" s="856">
        <v>0.05</v>
      </c>
      <c r="G3517" s="855" t="s">
        <v>13210</v>
      </c>
      <c r="H3517" s="856">
        <v>0.05</v>
      </c>
      <c r="I3517" s="855" t="s">
        <v>13211</v>
      </c>
      <c r="J3517" s="856">
        <v>0.1</v>
      </c>
    </row>
    <row r="3518" spans="1:10" ht="13.5" thickBot="1" x14ac:dyDescent="0.25">
      <c r="A3518" s="855"/>
      <c r="B3518" s="855"/>
      <c r="C3518" s="855"/>
      <c r="D3518" s="855"/>
      <c r="E3518" s="855" t="s">
        <v>13212</v>
      </c>
      <c r="F3518" s="856">
        <v>2.8240000000000001E-2</v>
      </c>
      <c r="G3518" s="855"/>
      <c r="H3518" s="857" t="s">
        <v>13213</v>
      </c>
      <c r="I3518" s="857"/>
      <c r="J3518" s="856">
        <v>0.13</v>
      </c>
    </row>
    <row r="3519" spans="1:10" ht="0.95" customHeight="1" thickTop="1" x14ac:dyDescent="0.2">
      <c r="A3519" s="858"/>
      <c r="B3519" s="858"/>
      <c r="C3519" s="858"/>
      <c r="D3519" s="858"/>
      <c r="E3519" s="858"/>
      <c r="F3519" s="858"/>
      <c r="G3519" s="858"/>
      <c r="H3519" s="858"/>
      <c r="I3519" s="858"/>
      <c r="J3519" s="858"/>
    </row>
    <row r="3520" spans="1:10" ht="18" customHeight="1" x14ac:dyDescent="0.2">
      <c r="A3520" s="833"/>
      <c r="B3520" s="834" t="s">
        <v>13186</v>
      </c>
      <c r="C3520" s="833" t="s">
        <v>13187</v>
      </c>
      <c r="D3520" s="833" t="s">
        <v>13188</v>
      </c>
      <c r="E3520" s="835" t="s">
        <v>13189</v>
      </c>
      <c r="F3520" s="835"/>
      <c r="G3520" s="836" t="s">
        <v>13190</v>
      </c>
      <c r="H3520" s="834" t="s">
        <v>13191</v>
      </c>
      <c r="I3520" s="834" t="s">
        <v>13192</v>
      </c>
      <c r="J3520" s="834" t="s">
        <v>13193</v>
      </c>
    </row>
    <row r="3521" spans="1:10" ht="24" customHeight="1" x14ac:dyDescent="0.2">
      <c r="A3521" s="837" t="s">
        <v>13194</v>
      </c>
      <c r="B3521" s="838" t="s">
        <v>14216</v>
      </c>
      <c r="C3521" s="837" t="s">
        <v>7</v>
      </c>
      <c r="D3521" s="837" t="s">
        <v>3067</v>
      </c>
      <c r="E3521" s="839" t="s">
        <v>13196</v>
      </c>
      <c r="F3521" s="839"/>
      <c r="G3521" s="840" t="s">
        <v>23</v>
      </c>
      <c r="H3521" s="841">
        <v>1</v>
      </c>
      <c r="I3521" s="842">
        <v>0.1</v>
      </c>
      <c r="J3521" s="842">
        <v>0.1</v>
      </c>
    </row>
    <row r="3522" spans="1:10" ht="24" customHeight="1" x14ac:dyDescent="0.2">
      <c r="A3522" s="849" t="s">
        <v>13199</v>
      </c>
      <c r="B3522" s="850" t="s">
        <v>14217</v>
      </c>
      <c r="C3522" s="849" t="s">
        <v>7</v>
      </c>
      <c r="D3522" s="849" t="s">
        <v>10482</v>
      </c>
      <c r="E3522" s="851" t="s">
        <v>13203</v>
      </c>
      <c r="F3522" s="851"/>
      <c r="G3522" s="852" t="s">
        <v>23</v>
      </c>
      <c r="H3522" s="853">
        <v>1.17E-2</v>
      </c>
      <c r="I3522" s="854">
        <v>8.8800000000000008</v>
      </c>
      <c r="J3522" s="854">
        <v>0.103896</v>
      </c>
    </row>
    <row r="3523" spans="1:10" ht="25.5" x14ac:dyDescent="0.2">
      <c r="A3523" s="855"/>
      <c r="B3523" s="855"/>
      <c r="C3523" s="855"/>
      <c r="D3523" s="855"/>
      <c r="E3523" s="855" t="s">
        <v>13209</v>
      </c>
      <c r="F3523" s="856">
        <v>0.05</v>
      </c>
      <c r="G3523" s="855" t="s">
        <v>13210</v>
      </c>
      <c r="H3523" s="856">
        <v>0.05</v>
      </c>
      <c r="I3523" s="855" t="s">
        <v>13211</v>
      </c>
      <c r="J3523" s="856">
        <v>0.1</v>
      </c>
    </row>
    <row r="3524" spans="1:10" ht="13.5" thickBot="1" x14ac:dyDescent="0.25">
      <c r="A3524" s="855"/>
      <c r="B3524" s="855"/>
      <c r="C3524" s="855"/>
      <c r="D3524" s="855"/>
      <c r="E3524" s="855" t="s">
        <v>13212</v>
      </c>
      <c r="F3524" s="856">
        <v>2.8240000000000001E-2</v>
      </c>
      <c r="G3524" s="855"/>
      <c r="H3524" s="857" t="s">
        <v>13213</v>
      </c>
      <c r="I3524" s="857"/>
      <c r="J3524" s="856">
        <v>0.13</v>
      </c>
    </row>
    <row r="3525" spans="1:10" ht="0.95" customHeight="1" thickTop="1" x14ac:dyDescent="0.2">
      <c r="A3525" s="858"/>
      <c r="B3525" s="858"/>
      <c r="C3525" s="858"/>
      <c r="D3525" s="858"/>
      <c r="E3525" s="858"/>
      <c r="F3525" s="858"/>
      <c r="G3525" s="858"/>
      <c r="H3525" s="858"/>
      <c r="I3525" s="858"/>
      <c r="J3525" s="858"/>
    </row>
    <row r="3526" spans="1:10" ht="18" customHeight="1" x14ac:dyDescent="0.2">
      <c r="A3526" s="833"/>
      <c r="B3526" s="834" t="s">
        <v>13186</v>
      </c>
      <c r="C3526" s="833" t="s">
        <v>13187</v>
      </c>
      <c r="D3526" s="833" t="s">
        <v>13188</v>
      </c>
      <c r="E3526" s="835" t="s">
        <v>13189</v>
      </c>
      <c r="F3526" s="835"/>
      <c r="G3526" s="836" t="s">
        <v>13190</v>
      </c>
      <c r="H3526" s="834" t="s">
        <v>13191</v>
      </c>
      <c r="I3526" s="834" t="s">
        <v>13192</v>
      </c>
      <c r="J3526" s="834" t="s">
        <v>13193</v>
      </c>
    </row>
    <row r="3527" spans="1:10" ht="24" customHeight="1" x14ac:dyDescent="0.2">
      <c r="A3527" s="837" t="s">
        <v>13194</v>
      </c>
      <c r="B3527" s="838" t="s">
        <v>14218</v>
      </c>
      <c r="C3527" s="837" t="s">
        <v>7</v>
      </c>
      <c r="D3527" s="837" t="s">
        <v>3068</v>
      </c>
      <c r="E3527" s="839" t="s">
        <v>13196</v>
      </c>
      <c r="F3527" s="839"/>
      <c r="G3527" s="840" t="s">
        <v>23</v>
      </c>
      <c r="H3527" s="841">
        <v>1</v>
      </c>
      <c r="I3527" s="842">
        <v>0.1</v>
      </c>
      <c r="J3527" s="842">
        <v>0.1</v>
      </c>
    </row>
    <row r="3528" spans="1:10" ht="24" customHeight="1" x14ac:dyDescent="0.2">
      <c r="A3528" s="849" t="s">
        <v>13199</v>
      </c>
      <c r="B3528" s="850" t="s">
        <v>14219</v>
      </c>
      <c r="C3528" s="849" t="s">
        <v>7</v>
      </c>
      <c r="D3528" s="849" t="s">
        <v>7904</v>
      </c>
      <c r="E3528" s="851" t="s">
        <v>13203</v>
      </c>
      <c r="F3528" s="851"/>
      <c r="G3528" s="852" t="s">
        <v>23</v>
      </c>
      <c r="H3528" s="853">
        <v>1.17E-2</v>
      </c>
      <c r="I3528" s="854">
        <v>8.93</v>
      </c>
      <c r="J3528" s="854">
        <v>0.104481</v>
      </c>
    </row>
    <row r="3529" spans="1:10" ht="25.5" x14ac:dyDescent="0.2">
      <c r="A3529" s="855"/>
      <c r="B3529" s="855"/>
      <c r="C3529" s="855"/>
      <c r="D3529" s="855"/>
      <c r="E3529" s="855" t="s">
        <v>13209</v>
      </c>
      <c r="F3529" s="856">
        <v>0.05</v>
      </c>
      <c r="G3529" s="855" t="s">
        <v>13210</v>
      </c>
      <c r="H3529" s="856">
        <v>0.05</v>
      </c>
      <c r="I3529" s="855" t="s">
        <v>13211</v>
      </c>
      <c r="J3529" s="856">
        <v>0.1</v>
      </c>
    </row>
    <row r="3530" spans="1:10" ht="13.5" thickBot="1" x14ac:dyDescent="0.25">
      <c r="A3530" s="855"/>
      <c r="B3530" s="855"/>
      <c r="C3530" s="855"/>
      <c r="D3530" s="855"/>
      <c r="E3530" s="855" t="s">
        <v>13212</v>
      </c>
      <c r="F3530" s="856">
        <v>2.8240000000000001E-2</v>
      </c>
      <c r="G3530" s="855"/>
      <c r="H3530" s="857" t="s">
        <v>13213</v>
      </c>
      <c r="I3530" s="857"/>
      <c r="J3530" s="856">
        <v>0.13</v>
      </c>
    </row>
    <row r="3531" spans="1:10" ht="0.95" customHeight="1" thickTop="1" x14ac:dyDescent="0.2">
      <c r="A3531" s="858"/>
      <c r="B3531" s="858"/>
      <c r="C3531" s="858"/>
      <c r="D3531" s="858"/>
      <c r="E3531" s="858"/>
      <c r="F3531" s="858"/>
      <c r="G3531" s="858"/>
      <c r="H3531" s="858"/>
      <c r="I3531" s="858"/>
      <c r="J3531" s="858"/>
    </row>
    <row r="3532" spans="1:10" ht="18" customHeight="1" x14ac:dyDescent="0.2">
      <c r="A3532" s="833"/>
      <c r="B3532" s="834" t="s">
        <v>13186</v>
      </c>
      <c r="C3532" s="833" t="s">
        <v>13187</v>
      </c>
      <c r="D3532" s="833" t="s">
        <v>13188</v>
      </c>
      <c r="E3532" s="835" t="s">
        <v>13189</v>
      </c>
      <c r="F3532" s="835"/>
      <c r="G3532" s="836" t="s">
        <v>13190</v>
      </c>
      <c r="H3532" s="834" t="s">
        <v>13191</v>
      </c>
      <c r="I3532" s="834" t="s">
        <v>13192</v>
      </c>
      <c r="J3532" s="834" t="s">
        <v>13193</v>
      </c>
    </row>
    <row r="3533" spans="1:10" ht="24" customHeight="1" x14ac:dyDescent="0.2">
      <c r="A3533" s="837" t="s">
        <v>13194</v>
      </c>
      <c r="B3533" s="838" t="s">
        <v>14220</v>
      </c>
      <c r="C3533" s="837" t="s">
        <v>7</v>
      </c>
      <c r="D3533" s="837" t="s">
        <v>3070</v>
      </c>
      <c r="E3533" s="839" t="s">
        <v>13196</v>
      </c>
      <c r="F3533" s="839"/>
      <c r="G3533" s="840" t="s">
        <v>23</v>
      </c>
      <c r="H3533" s="841">
        <v>1</v>
      </c>
      <c r="I3533" s="842">
        <v>0.04</v>
      </c>
      <c r="J3533" s="842">
        <v>0.04</v>
      </c>
    </row>
    <row r="3534" spans="1:10" ht="24" customHeight="1" x14ac:dyDescent="0.2">
      <c r="A3534" s="849" t="s">
        <v>13199</v>
      </c>
      <c r="B3534" s="850" t="s">
        <v>14221</v>
      </c>
      <c r="C3534" s="849" t="s">
        <v>7</v>
      </c>
      <c r="D3534" s="849" t="s">
        <v>7910</v>
      </c>
      <c r="E3534" s="851" t="s">
        <v>13203</v>
      </c>
      <c r="F3534" s="851"/>
      <c r="G3534" s="852" t="s">
        <v>23</v>
      </c>
      <c r="H3534" s="853">
        <v>5.8999999999999999E-3</v>
      </c>
      <c r="I3534" s="854">
        <v>7.41</v>
      </c>
      <c r="J3534" s="854">
        <v>4.3719000000000001E-2</v>
      </c>
    </row>
    <row r="3535" spans="1:10" ht="25.5" x14ac:dyDescent="0.2">
      <c r="A3535" s="855"/>
      <c r="B3535" s="855"/>
      <c r="C3535" s="855"/>
      <c r="D3535" s="855"/>
      <c r="E3535" s="855" t="s">
        <v>13209</v>
      </c>
      <c r="F3535" s="856">
        <v>0.02</v>
      </c>
      <c r="G3535" s="855" t="s">
        <v>13210</v>
      </c>
      <c r="H3535" s="856">
        <v>0.02</v>
      </c>
      <c r="I3535" s="855" t="s">
        <v>13211</v>
      </c>
      <c r="J3535" s="856">
        <v>0.04</v>
      </c>
    </row>
    <row r="3536" spans="1:10" ht="13.5" thickBot="1" x14ac:dyDescent="0.25">
      <c r="A3536" s="855"/>
      <c r="B3536" s="855"/>
      <c r="C3536" s="855"/>
      <c r="D3536" s="855"/>
      <c r="E3536" s="855" t="s">
        <v>13212</v>
      </c>
      <c r="F3536" s="856">
        <v>1.1296E-2</v>
      </c>
      <c r="G3536" s="855"/>
      <c r="H3536" s="857" t="s">
        <v>13213</v>
      </c>
      <c r="I3536" s="857"/>
      <c r="J3536" s="856">
        <v>0.05</v>
      </c>
    </row>
    <row r="3537" spans="1:10" ht="0.95" customHeight="1" thickTop="1" x14ac:dyDescent="0.2">
      <c r="A3537" s="858"/>
      <c r="B3537" s="858"/>
      <c r="C3537" s="858"/>
      <c r="D3537" s="858"/>
      <c r="E3537" s="858"/>
      <c r="F3537" s="858"/>
      <c r="G3537" s="858"/>
      <c r="H3537" s="858"/>
      <c r="I3537" s="858"/>
      <c r="J3537" s="858"/>
    </row>
    <row r="3538" spans="1:10" ht="18" customHeight="1" x14ac:dyDescent="0.2">
      <c r="A3538" s="833"/>
      <c r="B3538" s="834" t="s">
        <v>13186</v>
      </c>
      <c r="C3538" s="833" t="s">
        <v>13187</v>
      </c>
      <c r="D3538" s="833" t="s">
        <v>13188</v>
      </c>
      <c r="E3538" s="835" t="s">
        <v>13189</v>
      </c>
      <c r="F3538" s="835"/>
      <c r="G3538" s="836" t="s">
        <v>13190</v>
      </c>
      <c r="H3538" s="834" t="s">
        <v>13191</v>
      </c>
      <c r="I3538" s="834" t="s">
        <v>13192</v>
      </c>
      <c r="J3538" s="834" t="s">
        <v>13193</v>
      </c>
    </row>
    <row r="3539" spans="1:10" ht="24" customHeight="1" x14ac:dyDescent="0.2">
      <c r="A3539" s="837" t="s">
        <v>13194</v>
      </c>
      <c r="B3539" s="838" t="s">
        <v>14222</v>
      </c>
      <c r="C3539" s="837" t="s">
        <v>7</v>
      </c>
      <c r="D3539" s="837" t="s">
        <v>3069</v>
      </c>
      <c r="E3539" s="839" t="s">
        <v>13196</v>
      </c>
      <c r="F3539" s="839"/>
      <c r="G3539" s="840" t="s">
        <v>23</v>
      </c>
      <c r="H3539" s="841">
        <v>1</v>
      </c>
      <c r="I3539" s="842">
        <v>0.08</v>
      </c>
      <c r="J3539" s="842">
        <v>0.08</v>
      </c>
    </row>
    <row r="3540" spans="1:10" ht="24" customHeight="1" x14ac:dyDescent="0.2">
      <c r="A3540" s="849" t="s">
        <v>13199</v>
      </c>
      <c r="B3540" s="850" t="s">
        <v>14223</v>
      </c>
      <c r="C3540" s="849" t="s">
        <v>7</v>
      </c>
      <c r="D3540" s="849" t="s">
        <v>7908</v>
      </c>
      <c r="E3540" s="851" t="s">
        <v>13203</v>
      </c>
      <c r="F3540" s="851"/>
      <c r="G3540" s="852" t="s">
        <v>23</v>
      </c>
      <c r="H3540" s="853">
        <v>8.2000000000000007E-3</v>
      </c>
      <c r="I3540" s="854">
        <v>9.41</v>
      </c>
      <c r="J3540" s="854">
        <v>7.7161999999999994E-2</v>
      </c>
    </row>
    <row r="3541" spans="1:10" ht="25.5" x14ac:dyDescent="0.2">
      <c r="A3541" s="855"/>
      <c r="B3541" s="855"/>
      <c r="C3541" s="855"/>
      <c r="D3541" s="855"/>
      <c r="E3541" s="855" t="s">
        <v>13209</v>
      </c>
      <c r="F3541" s="856">
        <v>0.04</v>
      </c>
      <c r="G3541" s="855" t="s">
        <v>13210</v>
      </c>
      <c r="H3541" s="856">
        <v>0.04</v>
      </c>
      <c r="I3541" s="855" t="s">
        <v>13211</v>
      </c>
      <c r="J3541" s="856">
        <v>0.08</v>
      </c>
    </row>
    <row r="3542" spans="1:10" ht="13.5" thickBot="1" x14ac:dyDescent="0.25">
      <c r="A3542" s="855"/>
      <c r="B3542" s="855"/>
      <c r="C3542" s="855"/>
      <c r="D3542" s="855"/>
      <c r="E3542" s="855" t="s">
        <v>13212</v>
      </c>
      <c r="F3542" s="856">
        <v>2.2592000000000001E-2</v>
      </c>
      <c r="G3542" s="855"/>
      <c r="H3542" s="857" t="s">
        <v>13213</v>
      </c>
      <c r="I3542" s="857"/>
      <c r="J3542" s="856">
        <v>0.1</v>
      </c>
    </row>
    <row r="3543" spans="1:10" ht="0.95" customHeight="1" thickTop="1" x14ac:dyDescent="0.2">
      <c r="A3543" s="858"/>
      <c r="B3543" s="858"/>
      <c r="C3543" s="858"/>
      <c r="D3543" s="858"/>
      <c r="E3543" s="858"/>
      <c r="F3543" s="858"/>
      <c r="G3543" s="858"/>
      <c r="H3543" s="858"/>
      <c r="I3543" s="858"/>
      <c r="J3543" s="858"/>
    </row>
    <row r="3544" spans="1:10" ht="18" customHeight="1" x14ac:dyDescent="0.2">
      <c r="A3544" s="833"/>
      <c r="B3544" s="834" t="s">
        <v>13186</v>
      </c>
      <c r="C3544" s="833" t="s">
        <v>13187</v>
      </c>
      <c r="D3544" s="833" t="s">
        <v>13188</v>
      </c>
      <c r="E3544" s="835" t="s">
        <v>13189</v>
      </c>
      <c r="F3544" s="835"/>
      <c r="G3544" s="836" t="s">
        <v>13190</v>
      </c>
      <c r="H3544" s="834" t="s">
        <v>13191</v>
      </c>
      <c r="I3544" s="834" t="s">
        <v>13192</v>
      </c>
      <c r="J3544" s="834" t="s">
        <v>13193</v>
      </c>
    </row>
    <row r="3545" spans="1:10" ht="24" customHeight="1" x14ac:dyDescent="0.2">
      <c r="A3545" s="837" t="s">
        <v>13194</v>
      </c>
      <c r="B3545" s="838" t="s">
        <v>14224</v>
      </c>
      <c r="C3545" s="837" t="s">
        <v>7</v>
      </c>
      <c r="D3545" s="837" t="s">
        <v>3073</v>
      </c>
      <c r="E3545" s="839" t="s">
        <v>13196</v>
      </c>
      <c r="F3545" s="839"/>
      <c r="G3545" s="840" t="s">
        <v>23</v>
      </c>
      <c r="H3545" s="841">
        <v>1</v>
      </c>
      <c r="I3545" s="842">
        <v>0.06</v>
      </c>
      <c r="J3545" s="842">
        <v>0.06</v>
      </c>
    </row>
    <row r="3546" spans="1:10" ht="24" customHeight="1" x14ac:dyDescent="0.2">
      <c r="A3546" s="849" t="s">
        <v>13199</v>
      </c>
      <c r="B3546" s="850" t="s">
        <v>14225</v>
      </c>
      <c r="C3546" s="849" t="s">
        <v>7</v>
      </c>
      <c r="D3546" s="849" t="s">
        <v>7916</v>
      </c>
      <c r="E3546" s="851" t="s">
        <v>13203</v>
      </c>
      <c r="F3546" s="851"/>
      <c r="G3546" s="852" t="s">
        <v>23</v>
      </c>
      <c r="H3546" s="853">
        <v>5.8999999999999999E-3</v>
      </c>
      <c r="I3546" s="854">
        <v>10.26</v>
      </c>
      <c r="J3546" s="854">
        <v>6.0533999999999998E-2</v>
      </c>
    </row>
    <row r="3547" spans="1:10" ht="25.5" x14ac:dyDescent="0.2">
      <c r="A3547" s="855"/>
      <c r="B3547" s="855"/>
      <c r="C3547" s="855"/>
      <c r="D3547" s="855"/>
      <c r="E3547" s="855" t="s">
        <v>13209</v>
      </c>
      <c r="F3547" s="856">
        <v>0.03</v>
      </c>
      <c r="G3547" s="855" t="s">
        <v>13210</v>
      </c>
      <c r="H3547" s="856">
        <v>0.03</v>
      </c>
      <c r="I3547" s="855" t="s">
        <v>13211</v>
      </c>
      <c r="J3547" s="856">
        <v>0.06</v>
      </c>
    </row>
    <row r="3548" spans="1:10" ht="13.5" thickBot="1" x14ac:dyDescent="0.25">
      <c r="A3548" s="855"/>
      <c r="B3548" s="855"/>
      <c r="C3548" s="855"/>
      <c r="D3548" s="855"/>
      <c r="E3548" s="855" t="s">
        <v>13212</v>
      </c>
      <c r="F3548" s="856">
        <v>1.6944000000000001E-2</v>
      </c>
      <c r="G3548" s="855"/>
      <c r="H3548" s="857" t="s">
        <v>13213</v>
      </c>
      <c r="I3548" s="857"/>
      <c r="J3548" s="856">
        <v>0.08</v>
      </c>
    </row>
    <row r="3549" spans="1:10" ht="0.95" customHeight="1" thickTop="1" x14ac:dyDescent="0.2">
      <c r="A3549" s="858"/>
      <c r="B3549" s="858"/>
      <c r="C3549" s="858"/>
      <c r="D3549" s="858"/>
      <c r="E3549" s="858"/>
      <c r="F3549" s="858"/>
      <c r="G3549" s="858"/>
      <c r="H3549" s="858"/>
      <c r="I3549" s="858"/>
      <c r="J3549" s="858"/>
    </row>
    <row r="3550" spans="1:10" ht="18" customHeight="1" x14ac:dyDescent="0.2">
      <c r="A3550" s="833"/>
      <c r="B3550" s="834" t="s">
        <v>13186</v>
      </c>
      <c r="C3550" s="833" t="s">
        <v>13187</v>
      </c>
      <c r="D3550" s="833" t="s">
        <v>13188</v>
      </c>
      <c r="E3550" s="835" t="s">
        <v>13189</v>
      </c>
      <c r="F3550" s="835"/>
      <c r="G3550" s="836" t="s">
        <v>13190</v>
      </c>
      <c r="H3550" s="834" t="s">
        <v>13191</v>
      </c>
      <c r="I3550" s="834" t="s">
        <v>13192</v>
      </c>
      <c r="J3550" s="834" t="s">
        <v>13193</v>
      </c>
    </row>
    <row r="3551" spans="1:10" ht="24" customHeight="1" x14ac:dyDescent="0.2">
      <c r="A3551" s="837" t="s">
        <v>13194</v>
      </c>
      <c r="B3551" s="838" t="s">
        <v>14226</v>
      </c>
      <c r="C3551" s="837" t="s">
        <v>7</v>
      </c>
      <c r="D3551" s="837" t="s">
        <v>3077</v>
      </c>
      <c r="E3551" s="839" t="s">
        <v>13196</v>
      </c>
      <c r="F3551" s="839"/>
      <c r="G3551" s="840" t="s">
        <v>23</v>
      </c>
      <c r="H3551" s="841">
        <v>1</v>
      </c>
      <c r="I3551" s="842">
        <v>0.09</v>
      </c>
      <c r="J3551" s="842">
        <v>0.09</v>
      </c>
    </row>
    <row r="3552" spans="1:10" ht="24" customHeight="1" x14ac:dyDescent="0.2">
      <c r="A3552" s="849" t="s">
        <v>13199</v>
      </c>
      <c r="B3552" s="850" t="s">
        <v>14227</v>
      </c>
      <c r="C3552" s="849" t="s">
        <v>7</v>
      </c>
      <c r="D3552" s="849" t="s">
        <v>7906</v>
      </c>
      <c r="E3552" s="851" t="s">
        <v>13203</v>
      </c>
      <c r="F3552" s="851"/>
      <c r="G3552" s="852" t="s">
        <v>23</v>
      </c>
      <c r="H3552" s="853">
        <v>8.2000000000000007E-3</v>
      </c>
      <c r="I3552" s="854">
        <v>11.05</v>
      </c>
      <c r="J3552" s="854">
        <v>9.0609999999999996E-2</v>
      </c>
    </row>
    <row r="3553" spans="1:10" ht="25.5" x14ac:dyDescent="0.2">
      <c r="A3553" s="855"/>
      <c r="B3553" s="855"/>
      <c r="C3553" s="855"/>
      <c r="D3553" s="855"/>
      <c r="E3553" s="855" t="s">
        <v>13209</v>
      </c>
      <c r="F3553" s="856">
        <v>0.05</v>
      </c>
      <c r="G3553" s="855" t="s">
        <v>13210</v>
      </c>
      <c r="H3553" s="856">
        <v>0.04</v>
      </c>
      <c r="I3553" s="855" t="s">
        <v>13211</v>
      </c>
      <c r="J3553" s="856">
        <v>0.09</v>
      </c>
    </row>
    <row r="3554" spans="1:10" ht="13.5" thickBot="1" x14ac:dyDescent="0.25">
      <c r="A3554" s="855"/>
      <c r="B3554" s="855"/>
      <c r="C3554" s="855"/>
      <c r="D3554" s="855"/>
      <c r="E3554" s="855" t="s">
        <v>13212</v>
      </c>
      <c r="F3554" s="856">
        <v>2.5416000000000001E-2</v>
      </c>
      <c r="G3554" s="855"/>
      <c r="H3554" s="857" t="s">
        <v>13213</v>
      </c>
      <c r="I3554" s="857"/>
      <c r="J3554" s="856">
        <v>0.12</v>
      </c>
    </row>
    <row r="3555" spans="1:10" ht="0.95" customHeight="1" thickTop="1" x14ac:dyDescent="0.2">
      <c r="A3555" s="858"/>
      <c r="B3555" s="858"/>
      <c r="C3555" s="858"/>
      <c r="D3555" s="858"/>
      <c r="E3555" s="858"/>
      <c r="F3555" s="858"/>
      <c r="G3555" s="858"/>
      <c r="H3555" s="858"/>
      <c r="I3555" s="858"/>
      <c r="J3555" s="858"/>
    </row>
    <row r="3556" spans="1:10" ht="18" customHeight="1" x14ac:dyDescent="0.2">
      <c r="A3556" s="833"/>
      <c r="B3556" s="834" t="s">
        <v>13186</v>
      </c>
      <c r="C3556" s="833" t="s">
        <v>13187</v>
      </c>
      <c r="D3556" s="833" t="s">
        <v>13188</v>
      </c>
      <c r="E3556" s="835" t="s">
        <v>13189</v>
      </c>
      <c r="F3556" s="835"/>
      <c r="G3556" s="836" t="s">
        <v>13190</v>
      </c>
      <c r="H3556" s="834" t="s">
        <v>13191</v>
      </c>
      <c r="I3556" s="834" t="s">
        <v>13192</v>
      </c>
      <c r="J3556" s="834" t="s">
        <v>13193</v>
      </c>
    </row>
    <row r="3557" spans="1:10" ht="24" customHeight="1" x14ac:dyDescent="0.2">
      <c r="A3557" s="837" t="s">
        <v>13194</v>
      </c>
      <c r="B3557" s="838" t="s">
        <v>13969</v>
      </c>
      <c r="C3557" s="837" t="s">
        <v>7</v>
      </c>
      <c r="D3557" s="837" t="s">
        <v>654</v>
      </c>
      <c r="E3557" s="839" t="s">
        <v>13196</v>
      </c>
      <c r="F3557" s="839"/>
      <c r="G3557" s="840" t="s">
        <v>23</v>
      </c>
      <c r="H3557" s="841">
        <v>1</v>
      </c>
      <c r="I3557" s="842">
        <v>0.19</v>
      </c>
      <c r="J3557" s="842">
        <v>0.19</v>
      </c>
    </row>
    <row r="3558" spans="1:10" ht="24" customHeight="1" x14ac:dyDescent="0.2">
      <c r="A3558" s="849" t="s">
        <v>13199</v>
      </c>
      <c r="B3558" s="850" t="s">
        <v>13972</v>
      </c>
      <c r="C3558" s="849" t="s">
        <v>7</v>
      </c>
      <c r="D3558" s="849" t="s">
        <v>8051</v>
      </c>
      <c r="E3558" s="851" t="s">
        <v>13203</v>
      </c>
      <c r="F3558" s="851"/>
      <c r="G3558" s="852" t="s">
        <v>23</v>
      </c>
      <c r="H3558" s="853">
        <v>1.5100000000000001E-2</v>
      </c>
      <c r="I3558" s="854">
        <v>12.78</v>
      </c>
      <c r="J3558" s="854">
        <v>0.19297800000000001</v>
      </c>
    </row>
    <row r="3559" spans="1:10" ht="25.5" x14ac:dyDescent="0.2">
      <c r="A3559" s="855"/>
      <c r="B3559" s="855"/>
      <c r="C3559" s="855"/>
      <c r="D3559" s="855"/>
      <c r="E3559" s="855" t="s">
        <v>13209</v>
      </c>
      <c r="F3559" s="856">
        <v>0.1</v>
      </c>
      <c r="G3559" s="855" t="s">
        <v>13210</v>
      </c>
      <c r="H3559" s="856">
        <v>0.09</v>
      </c>
      <c r="I3559" s="855" t="s">
        <v>13211</v>
      </c>
      <c r="J3559" s="856">
        <v>0.19</v>
      </c>
    </row>
    <row r="3560" spans="1:10" ht="13.5" thickBot="1" x14ac:dyDescent="0.25">
      <c r="A3560" s="855"/>
      <c r="B3560" s="855"/>
      <c r="C3560" s="855"/>
      <c r="D3560" s="855"/>
      <c r="E3560" s="855" t="s">
        <v>13212</v>
      </c>
      <c r="F3560" s="856">
        <v>5.3656000000000002E-2</v>
      </c>
      <c r="G3560" s="855"/>
      <c r="H3560" s="857" t="s">
        <v>13213</v>
      </c>
      <c r="I3560" s="857"/>
      <c r="J3560" s="856">
        <v>0.24</v>
      </c>
    </row>
    <row r="3561" spans="1:10" ht="0.95" customHeight="1" thickTop="1" x14ac:dyDescent="0.2">
      <c r="A3561" s="858"/>
      <c r="B3561" s="858"/>
      <c r="C3561" s="858"/>
      <c r="D3561" s="858"/>
      <c r="E3561" s="858"/>
      <c r="F3561" s="858"/>
      <c r="G3561" s="858"/>
      <c r="H3561" s="858"/>
      <c r="I3561" s="858"/>
      <c r="J3561" s="858"/>
    </row>
    <row r="3562" spans="1:10" ht="18" customHeight="1" x14ac:dyDescent="0.2">
      <c r="A3562" s="833"/>
      <c r="B3562" s="834" t="s">
        <v>13186</v>
      </c>
      <c r="C3562" s="833" t="s">
        <v>13187</v>
      </c>
      <c r="D3562" s="833" t="s">
        <v>13188</v>
      </c>
      <c r="E3562" s="835" t="s">
        <v>13189</v>
      </c>
      <c r="F3562" s="835"/>
      <c r="G3562" s="836" t="s">
        <v>13190</v>
      </c>
      <c r="H3562" s="834" t="s">
        <v>13191</v>
      </c>
      <c r="I3562" s="834" t="s">
        <v>13192</v>
      </c>
      <c r="J3562" s="834" t="s">
        <v>13193</v>
      </c>
    </row>
    <row r="3563" spans="1:10" ht="24" customHeight="1" x14ac:dyDescent="0.2">
      <c r="A3563" s="837" t="s">
        <v>13194</v>
      </c>
      <c r="B3563" s="838" t="s">
        <v>13963</v>
      </c>
      <c r="C3563" s="837" t="s">
        <v>7</v>
      </c>
      <c r="D3563" s="837" t="s">
        <v>655</v>
      </c>
      <c r="E3563" s="839" t="s">
        <v>13196</v>
      </c>
      <c r="F3563" s="839"/>
      <c r="G3563" s="840" t="s">
        <v>23</v>
      </c>
      <c r="H3563" s="841">
        <v>1</v>
      </c>
      <c r="I3563" s="842">
        <v>0.13</v>
      </c>
      <c r="J3563" s="842">
        <v>0.13</v>
      </c>
    </row>
    <row r="3564" spans="1:10" ht="24" customHeight="1" x14ac:dyDescent="0.2">
      <c r="A3564" s="849" t="s">
        <v>13199</v>
      </c>
      <c r="B3564" s="850" t="s">
        <v>13966</v>
      </c>
      <c r="C3564" s="849" t="s">
        <v>7</v>
      </c>
      <c r="D3564" s="849" t="s">
        <v>8110</v>
      </c>
      <c r="E3564" s="851" t="s">
        <v>13203</v>
      </c>
      <c r="F3564" s="851"/>
      <c r="G3564" s="852" t="s">
        <v>23</v>
      </c>
      <c r="H3564" s="853">
        <v>1.0500000000000001E-2</v>
      </c>
      <c r="I3564" s="854">
        <v>12.78</v>
      </c>
      <c r="J3564" s="854">
        <v>0.13419</v>
      </c>
    </row>
    <row r="3565" spans="1:10" ht="25.5" x14ac:dyDescent="0.2">
      <c r="A3565" s="855"/>
      <c r="B3565" s="855"/>
      <c r="C3565" s="855"/>
      <c r="D3565" s="855"/>
      <c r="E3565" s="855" t="s">
        <v>13209</v>
      </c>
      <c r="F3565" s="856">
        <v>7.0000000000000007E-2</v>
      </c>
      <c r="G3565" s="855" t="s">
        <v>13210</v>
      </c>
      <c r="H3565" s="856">
        <v>0.06</v>
      </c>
      <c r="I3565" s="855" t="s">
        <v>13211</v>
      </c>
      <c r="J3565" s="856">
        <v>0.13</v>
      </c>
    </row>
    <row r="3566" spans="1:10" ht="13.5" thickBot="1" x14ac:dyDescent="0.25">
      <c r="A3566" s="855"/>
      <c r="B3566" s="855"/>
      <c r="C3566" s="855"/>
      <c r="D3566" s="855"/>
      <c r="E3566" s="855" t="s">
        <v>13212</v>
      </c>
      <c r="F3566" s="856">
        <v>3.6712000000000002E-2</v>
      </c>
      <c r="G3566" s="855"/>
      <c r="H3566" s="857" t="s">
        <v>13213</v>
      </c>
      <c r="I3566" s="857"/>
      <c r="J3566" s="856">
        <v>0.17</v>
      </c>
    </row>
    <row r="3567" spans="1:10" ht="0.95" customHeight="1" thickTop="1" x14ac:dyDescent="0.2">
      <c r="A3567" s="858"/>
      <c r="B3567" s="858"/>
      <c r="C3567" s="858"/>
      <c r="D3567" s="858"/>
      <c r="E3567" s="858"/>
      <c r="F3567" s="858"/>
      <c r="G3567" s="858"/>
      <c r="H3567" s="858"/>
      <c r="I3567" s="858"/>
      <c r="J3567" s="858"/>
    </row>
    <row r="3568" spans="1:10" ht="18" customHeight="1" x14ac:dyDescent="0.2">
      <c r="A3568" s="833"/>
      <c r="B3568" s="834" t="s">
        <v>13186</v>
      </c>
      <c r="C3568" s="833" t="s">
        <v>13187</v>
      </c>
      <c r="D3568" s="833" t="s">
        <v>13188</v>
      </c>
      <c r="E3568" s="835" t="s">
        <v>13189</v>
      </c>
      <c r="F3568" s="835"/>
      <c r="G3568" s="836" t="s">
        <v>13190</v>
      </c>
      <c r="H3568" s="834" t="s">
        <v>13191</v>
      </c>
      <c r="I3568" s="834" t="s">
        <v>13192</v>
      </c>
      <c r="J3568" s="834" t="s">
        <v>13193</v>
      </c>
    </row>
    <row r="3569" spans="1:10" ht="24" customHeight="1" x14ac:dyDescent="0.2">
      <c r="A3569" s="837" t="s">
        <v>13194</v>
      </c>
      <c r="B3569" s="838" t="s">
        <v>14111</v>
      </c>
      <c r="C3569" s="837" t="s">
        <v>7</v>
      </c>
      <c r="D3569" s="837" t="s">
        <v>3080</v>
      </c>
      <c r="E3569" s="839" t="s">
        <v>13196</v>
      </c>
      <c r="F3569" s="839"/>
      <c r="G3569" s="840" t="s">
        <v>23</v>
      </c>
      <c r="H3569" s="841">
        <v>1</v>
      </c>
      <c r="I3569" s="842">
        <v>0.15</v>
      </c>
      <c r="J3569" s="842">
        <v>0.15</v>
      </c>
    </row>
    <row r="3570" spans="1:10" ht="24" customHeight="1" x14ac:dyDescent="0.2">
      <c r="A3570" s="849" t="s">
        <v>13199</v>
      </c>
      <c r="B3570" s="850" t="s">
        <v>14112</v>
      </c>
      <c r="C3570" s="849" t="s">
        <v>7</v>
      </c>
      <c r="D3570" s="849" t="s">
        <v>8112</v>
      </c>
      <c r="E3570" s="851" t="s">
        <v>13203</v>
      </c>
      <c r="F3570" s="851"/>
      <c r="G3570" s="852" t="s">
        <v>23</v>
      </c>
      <c r="H3570" s="853">
        <v>1.0500000000000001E-2</v>
      </c>
      <c r="I3570" s="854">
        <v>14.73</v>
      </c>
      <c r="J3570" s="854">
        <v>0.154665</v>
      </c>
    </row>
    <row r="3571" spans="1:10" ht="25.5" x14ac:dyDescent="0.2">
      <c r="A3571" s="855"/>
      <c r="B3571" s="855"/>
      <c r="C3571" s="855"/>
      <c r="D3571" s="855"/>
      <c r="E3571" s="855" t="s">
        <v>13209</v>
      </c>
      <c r="F3571" s="856">
        <v>0.08</v>
      </c>
      <c r="G3571" s="855" t="s">
        <v>13210</v>
      </c>
      <c r="H3571" s="856">
        <v>7.0000000000000007E-2</v>
      </c>
      <c r="I3571" s="855" t="s">
        <v>13211</v>
      </c>
      <c r="J3571" s="856">
        <v>0.15</v>
      </c>
    </row>
    <row r="3572" spans="1:10" ht="13.5" thickBot="1" x14ac:dyDescent="0.25">
      <c r="A3572" s="855"/>
      <c r="B3572" s="855"/>
      <c r="C3572" s="855"/>
      <c r="D3572" s="855"/>
      <c r="E3572" s="855" t="s">
        <v>13212</v>
      </c>
      <c r="F3572" s="856">
        <v>4.2360000000000002E-2</v>
      </c>
      <c r="G3572" s="855"/>
      <c r="H3572" s="857" t="s">
        <v>13213</v>
      </c>
      <c r="I3572" s="857"/>
      <c r="J3572" s="856">
        <v>0.19</v>
      </c>
    </row>
    <row r="3573" spans="1:10" ht="0.95" customHeight="1" thickTop="1" x14ac:dyDescent="0.2">
      <c r="A3573" s="858"/>
      <c r="B3573" s="858"/>
      <c r="C3573" s="858"/>
      <c r="D3573" s="858"/>
      <c r="E3573" s="858"/>
      <c r="F3573" s="858"/>
      <c r="G3573" s="858"/>
      <c r="H3573" s="858"/>
      <c r="I3573" s="858"/>
      <c r="J3573" s="858"/>
    </row>
    <row r="3574" spans="1:10" ht="18" customHeight="1" x14ac:dyDescent="0.2">
      <c r="A3574" s="833"/>
      <c r="B3574" s="834" t="s">
        <v>13186</v>
      </c>
      <c r="C3574" s="833" t="s">
        <v>13187</v>
      </c>
      <c r="D3574" s="833" t="s">
        <v>13188</v>
      </c>
      <c r="E3574" s="835" t="s">
        <v>13189</v>
      </c>
      <c r="F3574" s="835"/>
      <c r="G3574" s="836" t="s">
        <v>13190</v>
      </c>
      <c r="H3574" s="834" t="s">
        <v>13191</v>
      </c>
      <c r="I3574" s="834" t="s">
        <v>13192</v>
      </c>
      <c r="J3574" s="834" t="s">
        <v>13193</v>
      </c>
    </row>
    <row r="3575" spans="1:10" ht="24" customHeight="1" x14ac:dyDescent="0.2">
      <c r="A3575" s="837" t="s">
        <v>13194</v>
      </c>
      <c r="B3575" s="838" t="s">
        <v>14120</v>
      </c>
      <c r="C3575" s="837" t="s">
        <v>7</v>
      </c>
      <c r="D3575" s="837" t="s">
        <v>3083</v>
      </c>
      <c r="E3575" s="839" t="s">
        <v>13196</v>
      </c>
      <c r="F3575" s="839"/>
      <c r="G3575" s="840" t="s">
        <v>23</v>
      </c>
      <c r="H3575" s="841">
        <v>1</v>
      </c>
      <c r="I3575" s="842">
        <v>0.1</v>
      </c>
      <c r="J3575" s="842">
        <v>0.1</v>
      </c>
    </row>
    <row r="3576" spans="1:10" ht="24" customHeight="1" x14ac:dyDescent="0.2">
      <c r="A3576" s="849" t="s">
        <v>13199</v>
      </c>
      <c r="B3576" s="850" t="s">
        <v>14121</v>
      </c>
      <c r="C3576" s="849" t="s">
        <v>7</v>
      </c>
      <c r="D3576" s="849" t="s">
        <v>8510</v>
      </c>
      <c r="E3576" s="851" t="s">
        <v>13203</v>
      </c>
      <c r="F3576" s="851"/>
      <c r="G3576" s="852" t="s">
        <v>23</v>
      </c>
      <c r="H3576" s="853">
        <v>8.2000000000000007E-3</v>
      </c>
      <c r="I3576" s="854">
        <v>12.78</v>
      </c>
      <c r="J3576" s="854">
        <v>0.104796</v>
      </c>
    </row>
    <row r="3577" spans="1:10" ht="25.5" x14ac:dyDescent="0.2">
      <c r="A3577" s="855"/>
      <c r="B3577" s="855"/>
      <c r="C3577" s="855"/>
      <c r="D3577" s="855"/>
      <c r="E3577" s="855" t="s">
        <v>13209</v>
      </c>
      <c r="F3577" s="856">
        <v>0.05</v>
      </c>
      <c r="G3577" s="855" t="s">
        <v>13210</v>
      </c>
      <c r="H3577" s="856">
        <v>0.05</v>
      </c>
      <c r="I3577" s="855" t="s">
        <v>13211</v>
      </c>
      <c r="J3577" s="856">
        <v>0.1</v>
      </c>
    </row>
    <row r="3578" spans="1:10" ht="13.5" thickBot="1" x14ac:dyDescent="0.25">
      <c r="A3578" s="855"/>
      <c r="B3578" s="855"/>
      <c r="C3578" s="855"/>
      <c r="D3578" s="855"/>
      <c r="E3578" s="855" t="s">
        <v>13212</v>
      </c>
      <c r="F3578" s="856">
        <v>2.8240000000000001E-2</v>
      </c>
      <c r="G3578" s="855"/>
      <c r="H3578" s="857" t="s">
        <v>13213</v>
      </c>
      <c r="I3578" s="857"/>
      <c r="J3578" s="856">
        <v>0.13</v>
      </c>
    </row>
    <row r="3579" spans="1:10" ht="0.95" customHeight="1" thickTop="1" x14ac:dyDescent="0.2">
      <c r="A3579" s="858"/>
      <c r="B3579" s="858"/>
      <c r="C3579" s="858"/>
      <c r="D3579" s="858"/>
      <c r="E3579" s="858"/>
      <c r="F3579" s="858"/>
      <c r="G3579" s="858"/>
      <c r="H3579" s="858"/>
      <c r="I3579" s="858"/>
      <c r="J3579" s="858"/>
    </row>
    <row r="3580" spans="1:10" ht="18" customHeight="1" x14ac:dyDescent="0.2">
      <c r="A3580" s="833"/>
      <c r="B3580" s="834" t="s">
        <v>13186</v>
      </c>
      <c r="C3580" s="833" t="s">
        <v>13187</v>
      </c>
      <c r="D3580" s="833" t="s">
        <v>13188</v>
      </c>
      <c r="E3580" s="835" t="s">
        <v>13189</v>
      </c>
      <c r="F3580" s="835"/>
      <c r="G3580" s="836" t="s">
        <v>13190</v>
      </c>
      <c r="H3580" s="834" t="s">
        <v>13191</v>
      </c>
      <c r="I3580" s="834" t="s">
        <v>13192</v>
      </c>
      <c r="J3580" s="834" t="s">
        <v>13193</v>
      </c>
    </row>
    <row r="3581" spans="1:10" ht="24" customHeight="1" x14ac:dyDescent="0.2">
      <c r="A3581" s="837" t="s">
        <v>13194</v>
      </c>
      <c r="B3581" s="838" t="s">
        <v>13967</v>
      </c>
      <c r="C3581" s="837" t="s">
        <v>7</v>
      </c>
      <c r="D3581" s="837" t="s">
        <v>657</v>
      </c>
      <c r="E3581" s="839" t="s">
        <v>13196</v>
      </c>
      <c r="F3581" s="839"/>
      <c r="G3581" s="840" t="s">
        <v>23</v>
      </c>
      <c r="H3581" s="841">
        <v>1</v>
      </c>
      <c r="I3581" s="842">
        <v>0.14000000000000001</v>
      </c>
      <c r="J3581" s="842">
        <v>0.14000000000000001</v>
      </c>
    </row>
    <row r="3582" spans="1:10" ht="24" customHeight="1" x14ac:dyDescent="0.2">
      <c r="A3582" s="849" t="s">
        <v>13199</v>
      </c>
      <c r="B3582" s="850" t="s">
        <v>13968</v>
      </c>
      <c r="C3582" s="849" t="s">
        <v>7</v>
      </c>
      <c r="D3582" s="849" t="s">
        <v>8512</v>
      </c>
      <c r="E3582" s="851" t="s">
        <v>13203</v>
      </c>
      <c r="F3582" s="851"/>
      <c r="G3582" s="852" t="s">
        <v>23</v>
      </c>
      <c r="H3582" s="853">
        <v>1.5100000000000001E-2</v>
      </c>
      <c r="I3582" s="854">
        <v>9.5</v>
      </c>
      <c r="J3582" s="854">
        <v>0.14344999999999999</v>
      </c>
    </row>
    <row r="3583" spans="1:10" ht="25.5" x14ac:dyDescent="0.2">
      <c r="A3583" s="855"/>
      <c r="B3583" s="855"/>
      <c r="C3583" s="855"/>
      <c r="D3583" s="855"/>
      <c r="E3583" s="855" t="s">
        <v>13209</v>
      </c>
      <c r="F3583" s="856">
        <v>0.08</v>
      </c>
      <c r="G3583" s="855" t="s">
        <v>13210</v>
      </c>
      <c r="H3583" s="856">
        <v>0.06</v>
      </c>
      <c r="I3583" s="855" t="s">
        <v>13211</v>
      </c>
      <c r="J3583" s="856">
        <v>0.14000000000000001</v>
      </c>
    </row>
    <row r="3584" spans="1:10" ht="13.5" thickBot="1" x14ac:dyDescent="0.25">
      <c r="A3584" s="855"/>
      <c r="B3584" s="855"/>
      <c r="C3584" s="855"/>
      <c r="D3584" s="855"/>
      <c r="E3584" s="855" t="s">
        <v>13212</v>
      </c>
      <c r="F3584" s="856">
        <v>3.9536000000000002E-2</v>
      </c>
      <c r="G3584" s="855"/>
      <c r="H3584" s="857" t="s">
        <v>13213</v>
      </c>
      <c r="I3584" s="857"/>
      <c r="J3584" s="856">
        <v>0.18</v>
      </c>
    </row>
    <row r="3585" spans="1:10" ht="0.95" customHeight="1" thickTop="1" x14ac:dyDescent="0.2">
      <c r="A3585" s="858"/>
      <c r="B3585" s="858"/>
      <c r="C3585" s="858"/>
      <c r="D3585" s="858"/>
      <c r="E3585" s="858"/>
      <c r="F3585" s="858"/>
      <c r="G3585" s="858"/>
      <c r="H3585" s="858"/>
      <c r="I3585" s="858"/>
      <c r="J3585" s="858"/>
    </row>
    <row r="3586" spans="1:10" ht="18" customHeight="1" x14ac:dyDescent="0.2">
      <c r="A3586" s="833"/>
      <c r="B3586" s="834" t="s">
        <v>13186</v>
      </c>
      <c r="C3586" s="833" t="s">
        <v>13187</v>
      </c>
      <c r="D3586" s="833" t="s">
        <v>13188</v>
      </c>
      <c r="E3586" s="835" t="s">
        <v>13189</v>
      </c>
      <c r="F3586" s="835"/>
      <c r="G3586" s="836" t="s">
        <v>13190</v>
      </c>
      <c r="H3586" s="834" t="s">
        <v>13191</v>
      </c>
      <c r="I3586" s="834" t="s">
        <v>13192</v>
      </c>
      <c r="J3586" s="834" t="s">
        <v>13193</v>
      </c>
    </row>
    <row r="3587" spans="1:10" ht="24" customHeight="1" x14ac:dyDescent="0.2">
      <c r="A3587" s="837" t="s">
        <v>13194</v>
      </c>
      <c r="B3587" s="838" t="s">
        <v>14114</v>
      </c>
      <c r="C3587" s="837" t="s">
        <v>7</v>
      </c>
      <c r="D3587" s="837" t="s">
        <v>658</v>
      </c>
      <c r="E3587" s="839" t="s">
        <v>13196</v>
      </c>
      <c r="F3587" s="839"/>
      <c r="G3587" s="840" t="s">
        <v>23</v>
      </c>
      <c r="H3587" s="841">
        <v>1</v>
      </c>
      <c r="I3587" s="842">
        <v>0.1</v>
      </c>
      <c r="J3587" s="842">
        <v>0.1</v>
      </c>
    </row>
    <row r="3588" spans="1:10" ht="24" customHeight="1" x14ac:dyDescent="0.2">
      <c r="A3588" s="849" t="s">
        <v>13199</v>
      </c>
      <c r="B3588" s="850" t="s">
        <v>14117</v>
      </c>
      <c r="C3588" s="849" t="s">
        <v>7</v>
      </c>
      <c r="D3588" s="849" t="s">
        <v>8536</v>
      </c>
      <c r="E3588" s="851" t="s">
        <v>13203</v>
      </c>
      <c r="F3588" s="851"/>
      <c r="G3588" s="852" t="s">
        <v>23</v>
      </c>
      <c r="H3588" s="853">
        <v>8.2000000000000007E-3</v>
      </c>
      <c r="I3588" s="854">
        <v>12.35</v>
      </c>
      <c r="J3588" s="854">
        <v>0.10127</v>
      </c>
    </row>
    <row r="3589" spans="1:10" ht="25.5" x14ac:dyDescent="0.2">
      <c r="A3589" s="855"/>
      <c r="B3589" s="855"/>
      <c r="C3589" s="855"/>
      <c r="D3589" s="855"/>
      <c r="E3589" s="855" t="s">
        <v>13209</v>
      </c>
      <c r="F3589" s="856">
        <v>0.05</v>
      </c>
      <c r="G3589" s="855" t="s">
        <v>13210</v>
      </c>
      <c r="H3589" s="856">
        <v>0.05</v>
      </c>
      <c r="I3589" s="855" t="s">
        <v>13211</v>
      </c>
      <c r="J3589" s="856">
        <v>0.1</v>
      </c>
    </row>
    <row r="3590" spans="1:10" ht="13.5" thickBot="1" x14ac:dyDescent="0.25">
      <c r="A3590" s="855"/>
      <c r="B3590" s="855"/>
      <c r="C3590" s="855"/>
      <c r="D3590" s="855"/>
      <c r="E3590" s="855" t="s">
        <v>13212</v>
      </c>
      <c r="F3590" s="856">
        <v>2.8240000000000001E-2</v>
      </c>
      <c r="G3590" s="855"/>
      <c r="H3590" s="857" t="s">
        <v>13213</v>
      </c>
      <c r="I3590" s="857"/>
      <c r="J3590" s="856">
        <v>0.13</v>
      </c>
    </row>
    <row r="3591" spans="1:10" ht="0.95" customHeight="1" thickTop="1" x14ac:dyDescent="0.2">
      <c r="A3591" s="858"/>
      <c r="B3591" s="858"/>
      <c r="C3591" s="858"/>
      <c r="D3591" s="858"/>
      <c r="E3591" s="858"/>
      <c r="F3591" s="858"/>
      <c r="G3591" s="858"/>
      <c r="H3591" s="858"/>
      <c r="I3591" s="858"/>
      <c r="J3591" s="858"/>
    </row>
    <row r="3592" spans="1:10" ht="18" customHeight="1" x14ac:dyDescent="0.2">
      <c r="A3592" s="833"/>
      <c r="B3592" s="834" t="s">
        <v>13186</v>
      </c>
      <c r="C3592" s="833" t="s">
        <v>13187</v>
      </c>
      <c r="D3592" s="833" t="s">
        <v>13188</v>
      </c>
      <c r="E3592" s="835" t="s">
        <v>13189</v>
      </c>
      <c r="F3592" s="835"/>
      <c r="G3592" s="836" t="s">
        <v>13190</v>
      </c>
      <c r="H3592" s="834" t="s">
        <v>13191</v>
      </c>
      <c r="I3592" s="834" t="s">
        <v>13192</v>
      </c>
      <c r="J3592" s="834" t="s">
        <v>13193</v>
      </c>
    </row>
    <row r="3593" spans="1:10" ht="24" customHeight="1" x14ac:dyDescent="0.2">
      <c r="A3593" s="837" t="s">
        <v>13194</v>
      </c>
      <c r="B3593" s="838" t="s">
        <v>14228</v>
      </c>
      <c r="C3593" s="837" t="s">
        <v>7</v>
      </c>
      <c r="D3593" s="837" t="s">
        <v>3088</v>
      </c>
      <c r="E3593" s="839" t="s">
        <v>13196</v>
      </c>
      <c r="F3593" s="839"/>
      <c r="G3593" s="840" t="s">
        <v>23</v>
      </c>
      <c r="H3593" s="841">
        <v>1</v>
      </c>
      <c r="I3593" s="842">
        <v>0.11</v>
      </c>
      <c r="J3593" s="842">
        <v>0.11</v>
      </c>
    </row>
    <row r="3594" spans="1:10" ht="24" customHeight="1" x14ac:dyDescent="0.2">
      <c r="A3594" s="849" t="s">
        <v>13199</v>
      </c>
      <c r="B3594" s="850" t="s">
        <v>14229</v>
      </c>
      <c r="C3594" s="849" t="s">
        <v>7</v>
      </c>
      <c r="D3594" s="849" t="s">
        <v>8904</v>
      </c>
      <c r="E3594" s="851" t="s">
        <v>13203</v>
      </c>
      <c r="F3594" s="851"/>
      <c r="G3594" s="852" t="s">
        <v>23</v>
      </c>
      <c r="H3594" s="853">
        <v>8.2000000000000007E-3</v>
      </c>
      <c r="I3594" s="854">
        <v>13.94</v>
      </c>
      <c r="J3594" s="854">
        <v>0.11430800000000001</v>
      </c>
    </row>
    <row r="3595" spans="1:10" ht="25.5" x14ac:dyDescent="0.2">
      <c r="A3595" s="855"/>
      <c r="B3595" s="855"/>
      <c r="C3595" s="855"/>
      <c r="D3595" s="855"/>
      <c r="E3595" s="855" t="s">
        <v>13209</v>
      </c>
      <c r="F3595" s="856">
        <v>0.06</v>
      </c>
      <c r="G3595" s="855" t="s">
        <v>13210</v>
      </c>
      <c r="H3595" s="856">
        <v>0.05</v>
      </c>
      <c r="I3595" s="855" t="s">
        <v>13211</v>
      </c>
      <c r="J3595" s="856">
        <v>0.11</v>
      </c>
    </row>
    <row r="3596" spans="1:10" ht="13.5" thickBot="1" x14ac:dyDescent="0.25">
      <c r="A3596" s="855"/>
      <c r="B3596" s="855"/>
      <c r="C3596" s="855"/>
      <c r="D3596" s="855"/>
      <c r="E3596" s="855" t="s">
        <v>13212</v>
      </c>
      <c r="F3596" s="856">
        <v>3.1064000000000001E-2</v>
      </c>
      <c r="G3596" s="855"/>
      <c r="H3596" s="857" t="s">
        <v>13213</v>
      </c>
      <c r="I3596" s="857"/>
      <c r="J3596" s="856">
        <v>0.14000000000000001</v>
      </c>
    </row>
    <row r="3597" spans="1:10" ht="0.95" customHeight="1" thickTop="1" x14ac:dyDescent="0.2">
      <c r="A3597" s="858"/>
      <c r="B3597" s="858"/>
      <c r="C3597" s="858"/>
      <c r="D3597" s="858"/>
      <c r="E3597" s="858"/>
      <c r="F3597" s="858"/>
      <c r="G3597" s="858"/>
      <c r="H3597" s="858"/>
      <c r="I3597" s="858"/>
      <c r="J3597" s="858"/>
    </row>
    <row r="3598" spans="1:10" ht="18" customHeight="1" x14ac:dyDescent="0.2">
      <c r="A3598" s="833"/>
      <c r="B3598" s="834" t="s">
        <v>13186</v>
      </c>
      <c r="C3598" s="833" t="s">
        <v>13187</v>
      </c>
      <c r="D3598" s="833" t="s">
        <v>13188</v>
      </c>
      <c r="E3598" s="835" t="s">
        <v>13189</v>
      </c>
      <c r="F3598" s="835"/>
      <c r="G3598" s="836" t="s">
        <v>13190</v>
      </c>
      <c r="H3598" s="834" t="s">
        <v>13191</v>
      </c>
      <c r="I3598" s="834" t="s">
        <v>13192</v>
      </c>
      <c r="J3598" s="834" t="s">
        <v>13193</v>
      </c>
    </row>
    <row r="3599" spans="1:10" ht="24" customHeight="1" x14ac:dyDescent="0.2">
      <c r="A3599" s="837" t="s">
        <v>13194</v>
      </c>
      <c r="B3599" s="838" t="s">
        <v>14230</v>
      </c>
      <c r="C3599" s="837" t="s">
        <v>7</v>
      </c>
      <c r="D3599" s="837" t="s">
        <v>3090</v>
      </c>
      <c r="E3599" s="839" t="s">
        <v>13196</v>
      </c>
      <c r="F3599" s="839"/>
      <c r="G3599" s="840" t="s">
        <v>23</v>
      </c>
      <c r="H3599" s="841">
        <v>1</v>
      </c>
      <c r="I3599" s="842">
        <v>0.13</v>
      </c>
      <c r="J3599" s="842">
        <v>0.13</v>
      </c>
    </row>
    <row r="3600" spans="1:10" ht="24" customHeight="1" x14ac:dyDescent="0.2">
      <c r="A3600" s="849" t="s">
        <v>13199</v>
      </c>
      <c r="B3600" s="850" t="s">
        <v>14231</v>
      </c>
      <c r="C3600" s="849" t="s">
        <v>7</v>
      </c>
      <c r="D3600" s="849" t="s">
        <v>9429</v>
      </c>
      <c r="E3600" s="851" t="s">
        <v>13203</v>
      </c>
      <c r="F3600" s="851"/>
      <c r="G3600" s="852" t="s">
        <v>23</v>
      </c>
      <c r="H3600" s="853">
        <v>1.0500000000000001E-2</v>
      </c>
      <c r="I3600" s="854">
        <v>12.23</v>
      </c>
      <c r="J3600" s="854">
        <v>0.128415</v>
      </c>
    </row>
    <row r="3601" spans="1:10" ht="25.5" x14ac:dyDescent="0.2">
      <c r="A3601" s="855"/>
      <c r="B3601" s="855"/>
      <c r="C3601" s="855"/>
      <c r="D3601" s="855"/>
      <c r="E3601" s="855" t="s">
        <v>13209</v>
      </c>
      <c r="F3601" s="856">
        <v>7.0000000000000007E-2</v>
      </c>
      <c r="G3601" s="855" t="s">
        <v>13210</v>
      </c>
      <c r="H3601" s="856">
        <v>0.06</v>
      </c>
      <c r="I3601" s="855" t="s">
        <v>13211</v>
      </c>
      <c r="J3601" s="856">
        <v>0.13</v>
      </c>
    </row>
    <row r="3602" spans="1:10" ht="13.5" thickBot="1" x14ac:dyDescent="0.25">
      <c r="A3602" s="855"/>
      <c r="B3602" s="855"/>
      <c r="C3602" s="855"/>
      <c r="D3602" s="855"/>
      <c r="E3602" s="855" t="s">
        <v>13212</v>
      </c>
      <c r="F3602" s="856">
        <v>3.6712000000000002E-2</v>
      </c>
      <c r="G3602" s="855"/>
      <c r="H3602" s="857" t="s">
        <v>13213</v>
      </c>
      <c r="I3602" s="857"/>
      <c r="J3602" s="856">
        <v>0.17</v>
      </c>
    </row>
    <row r="3603" spans="1:10" ht="0.95" customHeight="1" thickTop="1" x14ac:dyDescent="0.2">
      <c r="A3603" s="858"/>
      <c r="B3603" s="858"/>
      <c r="C3603" s="858"/>
      <c r="D3603" s="858"/>
      <c r="E3603" s="858"/>
      <c r="F3603" s="858"/>
      <c r="G3603" s="858"/>
      <c r="H3603" s="858"/>
      <c r="I3603" s="858"/>
      <c r="J3603" s="858"/>
    </row>
    <row r="3604" spans="1:10" ht="18" customHeight="1" x14ac:dyDescent="0.2">
      <c r="A3604" s="833"/>
      <c r="B3604" s="834" t="s">
        <v>13186</v>
      </c>
      <c r="C3604" s="833" t="s">
        <v>13187</v>
      </c>
      <c r="D3604" s="833" t="s">
        <v>13188</v>
      </c>
      <c r="E3604" s="835" t="s">
        <v>13189</v>
      </c>
      <c r="F3604" s="835"/>
      <c r="G3604" s="836" t="s">
        <v>13190</v>
      </c>
      <c r="H3604" s="834" t="s">
        <v>13191</v>
      </c>
      <c r="I3604" s="834" t="s">
        <v>13192</v>
      </c>
      <c r="J3604" s="834" t="s">
        <v>13193</v>
      </c>
    </row>
    <row r="3605" spans="1:10" ht="24" customHeight="1" x14ac:dyDescent="0.2">
      <c r="A3605" s="837" t="s">
        <v>13194</v>
      </c>
      <c r="B3605" s="838" t="s">
        <v>13234</v>
      </c>
      <c r="C3605" s="837" t="s">
        <v>7</v>
      </c>
      <c r="D3605" s="837" t="s">
        <v>10233</v>
      </c>
      <c r="E3605" s="839" t="s">
        <v>13196</v>
      </c>
      <c r="F3605" s="839"/>
      <c r="G3605" s="840" t="s">
        <v>99</v>
      </c>
      <c r="H3605" s="841">
        <v>1</v>
      </c>
      <c r="I3605" s="842">
        <v>4.92</v>
      </c>
      <c r="J3605" s="842">
        <v>4.92</v>
      </c>
    </row>
    <row r="3606" spans="1:10" ht="24" customHeight="1" x14ac:dyDescent="0.2">
      <c r="A3606" s="849" t="s">
        <v>13199</v>
      </c>
      <c r="B3606" s="850" t="s">
        <v>13239</v>
      </c>
      <c r="C3606" s="849" t="s">
        <v>7</v>
      </c>
      <c r="D3606" s="849" t="s">
        <v>9460</v>
      </c>
      <c r="E3606" s="851" t="s">
        <v>13203</v>
      </c>
      <c r="F3606" s="851"/>
      <c r="G3606" s="852" t="s">
        <v>99</v>
      </c>
      <c r="H3606" s="853">
        <v>2.8E-3</v>
      </c>
      <c r="I3606" s="854">
        <v>1756.15</v>
      </c>
      <c r="J3606" s="854">
        <v>4.9172200000000004</v>
      </c>
    </row>
    <row r="3607" spans="1:10" ht="25.5" x14ac:dyDescent="0.2">
      <c r="A3607" s="855"/>
      <c r="B3607" s="855"/>
      <c r="C3607" s="855"/>
      <c r="D3607" s="855"/>
      <c r="E3607" s="855" t="s">
        <v>13209</v>
      </c>
      <c r="F3607" s="856">
        <v>2.67</v>
      </c>
      <c r="G3607" s="855" t="s">
        <v>13210</v>
      </c>
      <c r="H3607" s="856">
        <v>2.25</v>
      </c>
      <c r="I3607" s="855" t="s">
        <v>13211</v>
      </c>
      <c r="J3607" s="856">
        <v>4.92</v>
      </c>
    </row>
    <row r="3608" spans="1:10" ht="13.5" thickBot="1" x14ac:dyDescent="0.25">
      <c r="A3608" s="855"/>
      <c r="B3608" s="855"/>
      <c r="C3608" s="855"/>
      <c r="D3608" s="855"/>
      <c r="E3608" s="855" t="s">
        <v>13212</v>
      </c>
      <c r="F3608" s="856">
        <v>1.389408</v>
      </c>
      <c r="G3608" s="855"/>
      <c r="H3608" s="857" t="s">
        <v>13213</v>
      </c>
      <c r="I3608" s="857"/>
      <c r="J3608" s="856">
        <v>6.31</v>
      </c>
    </row>
    <row r="3609" spans="1:10" ht="0.95" customHeight="1" thickTop="1" x14ac:dyDescent="0.2">
      <c r="A3609" s="858"/>
      <c r="B3609" s="858"/>
      <c r="C3609" s="858"/>
      <c r="D3609" s="858"/>
      <c r="E3609" s="858"/>
      <c r="F3609" s="858"/>
      <c r="G3609" s="858"/>
      <c r="H3609" s="858"/>
      <c r="I3609" s="858"/>
      <c r="J3609" s="858"/>
    </row>
    <row r="3610" spans="1:10" ht="18" customHeight="1" x14ac:dyDescent="0.2">
      <c r="A3610" s="833"/>
      <c r="B3610" s="834" t="s">
        <v>13186</v>
      </c>
      <c r="C3610" s="833" t="s">
        <v>13187</v>
      </c>
      <c r="D3610" s="833" t="s">
        <v>13188</v>
      </c>
      <c r="E3610" s="835" t="s">
        <v>13189</v>
      </c>
      <c r="F3610" s="835"/>
      <c r="G3610" s="836" t="s">
        <v>13190</v>
      </c>
      <c r="H3610" s="834" t="s">
        <v>13191</v>
      </c>
      <c r="I3610" s="834" t="s">
        <v>13192</v>
      </c>
      <c r="J3610" s="834" t="s">
        <v>13193</v>
      </c>
    </row>
    <row r="3611" spans="1:10" ht="24" customHeight="1" x14ac:dyDescent="0.2">
      <c r="A3611" s="837" t="s">
        <v>13194</v>
      </c>
      <c r="B3611" s="838" t="s">
        <v>13225</v>
      </c>
      <c r="C3611" s="837" t="s">
        <v>7</v>
      </c>
      <c r="D3611" s="837" t="s">
        <v>3091</v>
      </c>
      <c r="E3611" s="839" t="s">
        <v>13196</v>
      </c>
      <c r="F3611" s="839"/>
      <c r="G3611" s="840" t="s">
        <v>23</v>
      </c>
      <c r="H3611" s="841">
        <v>1</v>
      </c>
      <c r="I3611" s="842">
        <v>0.05</v>
      </c>
      <c r="J3611" s="842">
        <v>0.05</v>
      </c>
    </row>
    <row r="3612" spans="1:10" ht="24" customHeight="1" x14ac:dyDescent="0.2">
      <c r="A3612" s="849" t="s">
        <v>13199</v>
      </c>
      <c r="B3612" s="850" t="s">
        <v>13231</v>
      </c>
      <c r="C3612" s="849" t="s">
        <v>7</v>
      </c>
      <c r="D3612" s="849" t="s">
        <v>9461</v>
      </c>
      <c r="E3612" s="851" t="s">
        <v>13203</v>
      </c>
      <c r="F3612" s="851"/>
      <c r="G3612" s="852" t="s">
        <v>23</v>
      </c>
      <c r="H3612" s="853">
        <v>3.5999999999999999E-3</v>
      </c>
      <c r="I3612" s="854">
        <v>13.57</v>
      </c>
      <c r="J3612" s="854">
        <v>4.8852E-2</v>
      </c>
    </row>
    <row r="3613" spans="1:10" ht="25.5" x14ac:dyDescent="0.2">
      <c r="A3613" s="855"/>
      <c r="B3613" s="855"/>
      <c r="C3613" s="855"/>
      <c r="D3613" s="855"/>
      <c r="E3613" s="855" t="s">
        <v>13209</v>
      </c>
      <c r="F3613" s="856">
        <v>0.03</v>
      </c>
      <c r="G3613" s="855" t="s">
        <v>13210</v>
      </c>
      <c r="H3613" s="856">
        <v>0.02</v>
      </c>
      <c r="I3613" s="855" t="s">
        <v>13211</v>
      </c>
      <c r="J3613" s="856">
        <v>0.05</v>
      </c>
    </row>
    <row r="3614" spans="1:10" ht="13.5" thickBot="1" x14ac:dyDescent="0.25">
      <c r="A3614" s="855"/>
      <c r="B3614" s="855"/>
      <c r="C3614" s="855"/>
      <c r="D3614" s="855"/>
      <c r="E3614" s="855" t="s">
        <v>13212</v>
      </c>
      <c r="F3614" s="856">
        <v>1.4120000000000001E-2</v>
      </c>
      <c r="G3614" s="855"/>
      <c r="H3614" s="857" t="s">
        <v>13213</v>
      </c>
      <c r="I3614" s="857"/>
      <c r="J3614" s="856">
        <v>0.06</v>
      </c>
    </row>
    <row r="3615" spans="1:10" ht="0.95" customHeight="1" thickTop="1" x14ac:dyDescent="0.2">
      <c r="A3615" s="858"/>
      <c r="B3615" s="858"/>
      <c r="C3615" s="858"/>
      <c r="D3615" s="858"/>
      <c r="E3615" s="858"/>
      <c r="F3615" s="858"/>
      <c r="G3615" s="858"/>
      <c r="H3615" s="858"/>
      <c r="I3615" s="858"/>
      <c r="J3615" s="858"/>
    </row>
    <row r="3616" spans="1:10" ht="18" customHeight="1" x14ac:dyDescent="0.2">
      <c r="A3616" s="833"/>
      <c r="B3616" s="834" t="s">
        <v>13186</v>
      </c>
      <c r="C3616" s="833" t="s">
        <v>13187</v>
      </c>
      <c r="D3616" s="833" t="s">
        <v>13188</v>
      </c>
      <c r="E3616" s="835" t="s">
        <v>13189</v>
      </c>
      <c r="F3616" s="835"/>
      <c r="G3616" s="836" t="s">
        <v>13190</v>
      </c>
      <c r="H3616" s="834" t="s">
        <v>13191</v>
      </c>
      <c r="I3616" s="834" t="s">
        <v>13192</v>
      </c>
      <c r="J3616" s="834" t="s">
        <v>13193</v>
      </c>
    </row>
    <row r="3617" spans="1:10" ht="24" customHeight="1" x14ac:dyDescent="0.2">
      <c r="A3617" s="837" t="s">
        <v>13194</v>
      </c>
      <c r="B3617" s="838" t="s">
        <v>14004</v>
      </c>
      <c r="C3617" s="837" t="s">
        <v>7</v>
      </c>
      <c r="D3617" s="837" t="s">
        <v>457</v>
      </c>
      <c r="E3617" s="839" t="s">
        <v>13196</v>
      </c>
      <c r="F3617" s="839"/>
      <c r="G3617" s="840" t="s">
        <v>23</v>
      </c>
      <c r="H3617" s="841">
        <v>1</v>
      </c>
      <c r="I3617" s="842">
        <v>19.010000000000002</v>
      </c>
      <c r="J3617" s="842">
        <v>19.010000000000002</v>
      </c>
    </row>
    <row r="3618" spans="1:10" ht="24" customHeight="1" x14ac:dyDescent="0.2">
      <c r="A3618" s="843" t="s">
        <v>13197</v>
      </c>
      <c r="B3618" s="844" t="s">
        <v>14200</v>
      </c>
      <c r="C3618" s="843" t="s">
        <v>7</v>
      </c>
      <c r="D3618" s="843" t="s">
        <v>3104</v>
      </c>
      <c r="E3618" s="845" t="s">
        <v>13196</v>
      </c>
      <c r="F3618" s="845"/>
      <c r="G3618" s="846" t="s">
        <v>23</v>
      </c>
      <c r="H3618" s="847">
        <v>1</v>
      </c>
      <c r="I3618" s="848">
        <v>0.26</v>
      </c>
      <c r="J3618" s="848">
        <v>0.26</v>
      </c>
    </row>
    <row r="3619" spans="1:10" ht="24" customHeight="1" x14ac:dyDescent="0.2">
      <c r="A3619" s="849" t="s">
        <v>13199</v>
      </c>
      <c r="B3619" s="850" t="s">
        <v>14201</v>
      </c>
      <c r="C3619" s="849" t="s">
        <v>7</v>
      </c>
      <c r="D3619" s="849" t="s">
        <v>6699</v>
      </c>
      <c r="E3619" s="851" t="s">
        <v>13203</v>
      </c>
      <c r="F3619" s="851"/>
      <c r="G3619" s="852" t="s">
        <v>23</v>
      </c>
      <c r="H3619" s="853">
        <v>1</v>
      </c>
      <c r="I3619" s="854">
        <v>17.12</v>
      </c>
      <c r="J3619" s="854">
        <v>17.12</v>
      </c>
    </row>
    <row r="3620" spans="1:10" ht="24" customHeight="1" x14ac:dyDescent="0.2">
      <c r="A3620" s="849" t="s">
        <v>13199</v>
      </c>
      <c r="B3620" s="850" t="s">
        <v>13205</v>
      </c>
      <c r="C3620" s="849" t="s">
        <v>7</v>
      </c>
      <c r="D3620" s="849" t="s">
        <v>6808</v>
      </c>
      <c r="E3620" s="851" t="s">
        <v>13206</v>
      </c>
      <c r="F3620" s="851"/>
      <c r="G3620" s="852" t="s">
        <v>23</v>
      </c>
      <c r="H3620" s="853">
        <v>1</v>
      </c>
      <c r="I3620" s="854">
        <v>0.55000000000000004</v>
      </c>
      <c r="J3620" s="854">
        <v>0.55000000000000004</v>
      </c>
    </row>
    <row r="3621" spans="1:10" ht="24" customHeight="1" x14ac:dyDescent="0.2">
      <c r="A3621" s="849" t="s">
        <v>13199</v>
      </c>
      <c r="B3621" s="850" t="s">
        <v>14232</v>
      </c>
      <c r="C3621" s="849" t="s">
        <v>7</v>
      </c>
      <c r="D3621" s="849" t="s">
        <v>6731</v>
      </c>
      <c r="E3621" s="851" t="s">
        <v>13201</v>
      </c>
      <c r="F3621" s="851"/>
      <c r="G3621" s="852" t="s">
        <v>23</v>
      </c>
      <c r="H3621" s="853">
        <v>1</v>
      </c>
      <c r="I3621" s="854">
        <v>0.94</v>
      </c>
      <c r="J3621" s="854">
        <v>0.94</v>
      </c>
    </row>
    <row r="3622" spans="1:10" ht="24" customHeight="1" x14ac:dyDescent="0.2">
      <c r="A3622" s="849" t="s">
        <v>13199</v>
      </c>
      <c r="B3622" s="850" t="s">
        <v>14233</v>
      </c>
      <c r="C3622" s="849" t="s">
        <v>7</v>
      </c>
      <c r="D3622" s="849" t="s">
        <v>6844</v>
      </c>
      <c r="E3622" s="851" t="s">
        <v>13201</v>
      </c>
      <c r="F3622" s="851"/>
      <c r="G3622" s="852" t="s">
        <v>23</v>
      </c>
      <c r="H3622" s="853">
        <v>1</v>
      </c>
      <c r="I3622" s="854">
        <v>0.08</v>
      </c>
      <c r="J3622" s="854">
        <v>0.08</v>
      </c>
    </row>
    <row r="3623" spans="1:10" ht="24" customHeight="1" x14ac:dyDescent="0.2">
      <c r="A3623" s="849" t="s">
        <v>13199</v>
      </c>
      <c r="B3623" s="850" t="s">
        <v>13207</v>
      </c>
      <c r="C3623" s="849" t="s">
        <v>7</v>
      </c>
      <c r="D3623" s="849" t="s">
        <v>8485</v>
      </c>
      <c r="E3623" s="851" t="s">
        <v>13208</v>
      </c>
      <c r="F3623" s="851"/>
      <c r="G3623" s="852" t="s">
        <v>23</v>
      </c>
      <c r="H3623" s="853">
        <v>1</v>
      </c>
      <c r="I3623" s="854">
        <v>0.06</v>
      </c>
      <c r="J3623" s="854">
        <v>0.06</v>
      </c>
    </row>
    <row r="3624" spans="1:10" ht="25.5" x14ac:dyDescent="0.2">
      <c r="A3624" s="855"/>
      <c r="B3624" s="855"/>
      <c r="C3624" s="855"/>
      <c r="D3624" s="855"/>
      <c r="E3624" s="855" t="s">
        <v>13209</v>
      </c>
      <c r="F3624" s="856">
        <v>9.44</v>
      </c>
      <c r="G3624" s="855" t="s">
        <v>13210</v>
      </c>
      <c r="H3624" s="856">
        <v>7.94</v>
      </c>
      <c r="I3624" s="855" t="s">
        <v>13211</v>
      </c>
      <c r="J3624" s="856">
        <v>17.38</v>
      </c>
    </row>
    <row r="3625" spans="1:10" ht="13.5" thickBot="1" x14ac:dyDescent="0.25">
      <c r="A3625" s="855"/>
      <c r="B3625" s="855"/>
      <c r="C3625" s="855"/>
      <c r="D3625" s="855"/>
      <c r="E3625" s="855" t="s">
        <v>13212</v>
      </c>
      <c r="F3625" s="856">
        <v>5.3684240000000001</v>
      </c>
      <c r="G3625" s="855"/>
      <c r="H3625" s="857" t="s">
        <v>13213</v>
      </c>
      <c r="I3625" s="857"/>
      <c r="J3625" s="856">
        <v>24.38</v>
      </c>
    </row>
    <row r="3626" spans="1:10" ht="0.95" customHeight="1" thickTop="1" x14ac:dyDescent="0.2">
      <c r="A3626" s="858"/>
      <c r="B3626" s="858"/>
      <c r="C3626" s="858"/>
      <c r="D3626" s="858"/>
      <c r="E3626" s="858"/>
      <c r="F3626" s="858"/>
      <c r="G3626" s="858"/>
      <c r="H3626" s="858"/>
      <c r="I3626" s="858"/>
      <c r="J3626" s="858"/>
    </row>
    <row r="3627" spans="1:10" ht="18" customHeight="1" x14ac:dyDescent="0.2">
      <c r="A3627" s="833"/>
      <c r="B3627" s="834" t="s">
        <v>13186</v>
      </c>
      <c r="C3627" s="833" t="s">
        <v>13187</v>
      </c>
      <c r="D3627" s="833" t="s">
        <v>13188</v>
      </c>
      <c r="E3627" s="835" t="s">
        <v>13189</v>
      </c>
      <c r="F3627" s="835"/>
      <c r="G3627" s="836" t="s">
        <v>13190</v>
      </c>
      <c r="H3627" s="834" t="s">
        <v>13191</v>
      </c>
      <c r="I3627" s="834" t="s">
        <v>13192</v>
      </c>
      <c r="J3627" s="834" t="s">
        <v>13193</v>
      </c>
    </row>
    <row r="3628" spans="1:10" ht="24" customHeight="1" x14ac:dyDescent="0.2">
      <c r="A3628" s="837" t="s">
        <v>13194</v>
      </c>
      <c r="B3628" s="838" t="s">
        <v>13536</v>
      </c>
      <c r="C3628" s="837" t="s">
        <v>7</v>
      </c>
      <c r="D3628" s="837" t="s">
        <v>9846</v>
      </c>
      <c r="E3628" s="839" t="s">
        <v>13432</v>
      </c>
      <c r="F3628" s="839"/>
      <c r="G3628" s="840" t="s">
        <v>38</v>
      </c>
      <c r="H3628" s="841">
        <v>1</v>
      </c>
      <c r="I3628" s="842">
        <v>7.11</v>
      </c>
      <c r="J3628" s="842">
        <v>7.11</v>
      </c>
    </row>
    <row r="3629" spans="1:10" ht="24" customHeight="1" x14ac:dyDescent="0.2">
      <c r="A3629" s="843" t="s">
        <v>13197</v>
      </c>
      <c r="B3629" s="844" t="s">
        <v>13244</v>
      </c>
      <c r="C3629" s="843" t="s">
        <v>7</v>
      </c>
      <c r="D3629" s="843" t="s">
        <v>25</v>
      </c>
      <c r="E3629" s="845" t="s">
        <v>13196</v>
      </c>
      <c r="F3629" s="845"/>
      <c r="G3629" s="846" t="s">
        <v>23</v>
      </c>
      <c r="H3629" s="847">
        <v>4.8099999999999997E-2</v>
      </c>
      <c r="I3629" s="848">
        <v>13.34</v>
      </c>
      <c r="J3629" s="848">
        <v>0.64165399999999995</v>
      </c>
    </row>
    <row r="3630" spans="1:10" ht="24" customHeight="1" x14ac:dyDescent="0.2">
      <c r="A3630" s="843" t="s">
        <v>13197</v>
      </c>
      <c r="B3630" s="844" t="s">
        <v>13261</v>
      </c>
      <c r="C3630" s="843" t="s">
        <v>7</v>
      </c>
      <c r="D3630" s="843" t="s">
        <v>56</v>
      </c>
      <c r="E3630" s="845" t="s">
        <v>13196</v>
      </c>
      <c r="F3630" s="845"/>
      <c r="G3630" s="846" t="s">
        <v>23</v>
      </c>
      <c r="H3630" s="847">
        <v>0.1525</v>
      </c>
      <c r="I3630" s="848">
        <v>16.75</v>
      </c>
      <c r="J3630" s="848">
        <v>2.5543749999999998</v>
      </c>
    </row>
    <row r="3631" spans="1:10" ht="24" customHeight="1" x14ac:dyDescent="0.2">
      <c r="A3631" s="849" t="s">
        <v>13199</v>
      </c>
      <c r="B3631" s="850" t="s">
        <v>13509</v>
      </c>
      <c r="C3631" s="849" t="s">
        <v>7</v>
      </c>
      <c r="D3631" s="849" t="s">
        <v>3869</v>
      </c>
      <c r="E3631" s="851" t="s">
        <v>13220</v>
      </c>
      <c r="F3631" s="851"/>
      <c r="G3631" s="852" t="s">
        <v>38</v>
      </c>
      <c r="H3631" s="853">
        <v>2.1000000000000001E-2</v>
      </c>
      <c r="I3631" s="854">
        <v>4.5999999999999996</v>
      </c>
      <c r="J3631" s="854">
        <v>9.6600000000000005E-2</v>
      </c>
    </row>
    <row r="3632" spans="1:10" ht="24" customHeight="1" x14ac:dyDescent="0.2">
      <c r="A3632" s="849" t="s">
        <v>13199</v>
      </c>
      <c r="B3632" s="850" t="s">
        <v>14234</v>
      </c>
      <c r="C3632" s="849" t="s">
        <v>7</v>
      </c>
      <c r="D3632" s="849" t="s">
        <v>6705</v>
      </c>
      <c r="E3632" s="851" t="s">
        <v>13220</v>
      </c>
      <c r="F3632" s="851"/>
      <c r="G3632" s="852" t="s">
        <v>38</v>
      </c>
      <c r="H3632" s="853">
        <v>1</v>
      </c>
      <c r="I3632" s="854">
        <v>3.82</v>
      </c>
      <c r="J3632" s="854">
        <v>3.82</v>
      </c>
    </row>
    <row r="3633" spans="1:10" ht="25.5" x14ac:dyDescent="0.2">
      <c r="A3633" s="855"/>
      <c r="B3633" s="855"/>
      <c r="C3633" s="855"/>
      <c r="D3633" s="855"/>
      <c r="E3633" s="855" t="s">
        <v>13209</v>
      </c>
      <c r="F3633" s="856">
        <v>1.36</v>
      </c>
      <c r="G3633" s="855" t="s">
        <v>13210</v>
      </c>
      <c r="H3633" s="856">
        <v>1.1399999999999999</v>
      </c>
      <c r="I3633" s="855" t="s">
        <v>13211</v>
      </c>
      <c r="J3633" s="856">
        <v>2.5</v>
      </c>
    </row>
    <row r="3634" spans="1:10" ht="13.5" thickBot="1" x14ac:dyDescent="0.25">
      <c r="A3634" s="855"/>
      <c r="B3634" s="855"/>
      <c r="C3634" s="855"/>
      <c r="D3634" s="855"/>
      <c r="E3634" s="855" t="s">
        <v>13212</v>
      </c>
      <c r="F3634" s="856">
        <v>2.0078640000000001</v>
      </c>
      <c r="G3634" s="855"/>
      <c r="H3634" s="857" t="s">
        <v>13213</v>
      </c>
      <c r="I3634" s="857"/>
      <c r="J3634" s="856">
        <v>9.1199999999999992</v>
      </c>
    </row>
    <row r="3635" spans="1:10" ht="0.95" customHeight="1" thickTop="1" x14ac:dyDescent="0.2">
      <c r="A3635" s="858"/>
      <c r="B3635" s="858"/>
      <c r="C3635" s="858"/>
      <c r="D3635" s="858"/>
      <c r="E3635" s="858"/>
      <c r="F3635" s="858"/>
      <c r="G3635" s="858"/>
      <c r="H3635" s="858"/>
      <c r="I3635" s="858"/>
      <c r="J3635" s="858"/>
    </row>
    <row r="3636" spans="1:10" ht="18" customHeight="1" x14ac:dyDescent="0.2">
      <c r="A3636" s="833"/>
      <c r="B3636" s="834" t="s">
        <v>13186</v>
      </c>
      <c r="C3636" s="833" t="s">
        <v>13187</v>
      </c>
      <c r="D3636" s="833" t="s">
        <v>13188</v>
      </c>
      <c r="E3636" s="835" t="s">
        <v>13189</v>
      </c>
      <c r="F3636" s="835"/>
      <c r="G3636" s="836" t="s">
        <v>13190</v>
      </c>
      <c r="H3636" s="834" t="s">
        <v>13191</v>
      </c>
      <c r="I3636" s="834" t="s">
        <v>13192</v>
      </c>
      <c r="J3636" s="834" t="s">
        <v>13193</v>
      </c>
    </row>
    <row r="3637" spans="1:10" ht="24" customHeight="1" x14ac:dyDescent="0.2">
      <c r="A3637" s="837" t="s">
        <v>13194</v>
      </c>
      <c r="B3637" s="838" t="s">
        <v>14005</v>
      </c>
      <c r="C3637" s="837" t="s">
        <v>7</v>
      </c>
      <c r="D3637" s="837" t="s">
        <v>459</v>
      </c>
      <c r="E3637" s="839" t="s">
        <v>13196</v>
      </c>
      <c r="F3637" s="839"/>
      <c r="G3637" s="840" t="s">
        <v>23</v>
      </c>
      <c r="H3637" s="841">
        <v>1</v>
      </c>
      <c r="I3637" s="842">
        <v>90.11</v>
      </c>
      <c r="J3637" s="842">
        <v>90.11</v>
      </c>
    </row>
    <row r="3638" spans="1:10" ht="24" customHeight="1" x14ac:dyDescent="0.2">
      <c r="A3638" s="843" t="s">
        <v>13197</v>
      </c>
      <c r="B3638" s="844" t="s">
        <v>14202</v>
      </c>
      <c r="C3638" s="843" t="s">
        <v>7</v>
      </c>
      <c r="D3638" s="843" t="s">
        <v>3106</v>
      </c>
      <c r="E3638" s="845" t="s">
        <v>13196</v>
      </c>
      <c r="F3638" s="845"/>
      <c r="G3638" s="846" t="s">
        <v>23</v>
      </c>
      <c r="H3638" s="847">
        <v>1</v>
      </c>
      <c r="I3638" s="848">
        <v>0.92</v>
      </c>
      <c r="J3638" s="848">
        <v>0.92</v>
      </c>
    </row>
    <row r="3639" spans="1:10" ht="24" customHeight="1" x14ac:dyDescent="0.2">
      <c r="A3639" s="849" t="s">
        <v>13199</v>
      </c>
      <c r="B3639" s="850" t="s">
        <v>13200</v>
      </c>
      <c r="C3639" s="849" t="s">
        <v>7</v>
      </c>
      <c r="D3639" s="849" t="s">
        <v>6845</v>
      </c>
      <c r="E3639" s="851" t="s">
        <v>13201</v>
      </c>
      <c r="F3639" s="851"/>
      <c r="G3639" s="852" t="s">
        <v>23</v>
      </c>
      <c r="H3639" s="853">
        <v>1</v>
      </c>
      <c r="I3639" s="854">
        <v>0.01</v>
      </c>
      <c r="J3639" s="854">
        <v>0.01</v>
      </c>
    </row>
    <row r="3640" spans="1:10" ht="24" customHeight="1" x14ac:dyDescent="0.2">
      <c r="A3640" s="849" t="s">
        <v>13199</v>
      </c>
      <c r="B3640" s="850" t="s">
        <v>14203</v>
      </c>
      <c r="C3640" s="849" t="s">
        <v>7</v>
      </c>
      <c r="D3640" s="849" t="s">
        <v>6709</v>
      </c>
      <c r="E3640" s="851" t="s">
        <v>13203</v>
      </c>
      <c r="F3640" s="851"/>
      <c r="G3640" s="852" t="s">
        <v>23</v>
      </c>
      <c r="H3640" s="853">
        <v>1</v>
      </c>
      <c r="I3640" s="854">
        <v>88.02</v>
      </c>
      <c r="J3640" s="854">
        <v>88.02</v>
      </c>
    </row>
    <row r="3641" spans="1:10" ht="24" customHeight="1" x14ac:dyDescent="0.2">
      <c r="A3641" s="849" t="s">
        <v>13199</v>
      </c>
      <c r="B3641" s="850" t="s">
        <v>13204</v>
      </c>
      <c r="C3641" s="849" t="s">
        <v>7</v>
      </c>
      <c r="D3641" s="849" t="s">
        <v>6732</v>
      </c>
      <c r="E3641" s="851" t="s">
        <v>13201</v>
      </c>
      <c r="F3641" s="851"/>
      <c r="G3641" s="852" t="s">
        <v>23</v>
      </c>
      <c r="H3641" s="853">
        <v>1</v>
      </c>
      <c r="I3641" s="854">
        <v>0.55000000000000004</v>
      </c>
      <c r="J3641" s="854">
        <v>0.55000000000000004</v>
      </c>
    </row>
    <row r="3642" spans="1:10" ht="24" customHeight="1" x14ac:dyDescent="0.2">
      <c r="A3642" s="849" t="s">
        <v>13199</v>
      </c>
      <c r="B3642" s="850" t="s">
        <v>13205</v>
      </c>
      <c r="C3642" s="849" t="s">
        <v>7</v>
      </c>
      <c r="D3642" s="849" t="s">
        <v>6808</v>
      </c>
      <c r="E3642" s="851" t="s">
        <v>13206</v>
      </c>
      <c r="F3642" s="851"/>
      <c r="G3642" s="852" t="s">
        <v>23</v>
      </c>
      <c r="H3642" s="853">
        <v>1</v>
      </c>
      <c r="I3642" s="854">
        <v>0.55000000000000004</v>
      </c>
      <c r="J3642" s="854">
        <v>0.55000000000000004</v>
      </c>
    </row>
    <row r="3643" spans="1:10" ht="24" customHeight="1" x14ac:dyDescent="0.2">
      <c r="A3643" s="849" t="s">
        <v>13199</v>
      </c>
      <c r="B3643" s="850" t="s">
        <v>13207</v>
      </c>
      <c r="C3643" s="849" t="s">
        <v>7</v>
      </c>
      <c r="D3643" s="849" t="s">
        <v>8485</v>
      </c>
      <c r="E3643" s="851" t="s">
        <v>13208</v>
      </c>
      <c r="F3643" s="851"/>
      <c r="G3643" s="852" t="s">
        <v>23</v>
      </c>
      <c r="H3643" s="853">
        <v>1</v>
      </c>
      <c r="I3643" s="854">
        <v>0.06</v>
      </c>
      <c r="J3643" s="854">
        <v>0.06</v>
      </c>
    </row>
    <row r="3644" spans="1:10" ht="25.5" x14ac:dyDescent="0.2">
      <c r="A3644" s="855"/>
      <c r="B3644" s="855"/>
      <c r="C3644" s="855"/>
      <c r="D3644" s="855"/>
      <c r="E3644" s="855" t="s">
        <v>13209</v>
      </c>
      <c r="F3644" s="856">
        <v>48.32</v>
      </c>
      <c r="G3644" s="855" t="s">
        <v>13210</v>
      </c>
      <c r="H3644" s="856">
        <v>40.619999999999997</v>
      </c>
      <c r="I3644" s="855" t="s">
        <v>13211</v>
      </c>
      <c r="J3644" s="856">
        <v>88.94</v>
      </c>
    </row>
    <row r="3645" spans="1:10" ht="13.5" thickBot="1" x14ac:dyDescent="0.25">
      <c r="A3645" s="855"/>
      <c r="B3645" s="855"/>
      <c r="C3645" s="855"/>
      <c r="D3645" s="855"/>
      <c r="E3645" s="855" t="s">
        <v>13212</v>
      </c>
      <c r="F3645" s="856">
        <v>25.447064000000001</v>
      </c>
      <c r="G3645" s="855"/>
      <c r="H3645" s="857" t="s">
        <v>13213</v>
      </c>
      <c r="I3645" s="857"/>
      <c r="J3645" s="856">
        <v>115.56</v>
      </c>
    </row>
    <row r="3646" spans="1:10" ht="0.95" customHeight="1" thickTop="1" x14ac:dyDescent="0.2">
      <c r="A3646" s="858"/>
      <c r="B3646" s="858"/>
      <c r="C3646" s="858"/>
      <c r="D3646" s="858"/>
      <c r="E3646" s="858"/>
      <c r="F3646" s="858"/>
      <c r="G3646" s="858"/>
      <c r="H3646" s="858"/>
      <c r="I3646" s="858"/>
      <c r="J3646" s="858"/>
    </row>
    <row r="3647" spans="1:10" ht="18" customHeight="1" x14ac:dyDescent="0.2">
      <c r="A3647" s="833"/>
      <c r="B3647" s="834" t="s">
        <v>13186</v>
      </c>
      <c r="C3647" s="833" t="s">
        <v>13187</v>
      </c>
      <c r="D3647" s="833" t="s">
        <v>13188</v>
      </c>
      <c r="E3647" s="835" t="s">
        <v>13189</v>
      </c>
      <c r="F3647" s="835"/>
      <c r="G3647" s="836" t="s">
        <v>13190</v>
      </c>
      <c r="H3647" s="834" t="s">
        <v>13191</v>
      </c>
      <c r="I3647" s="834" t="s">
        <v>13192</v>
      </c>
      <c r="J3647" s="834" t="s">
        <v>13193</v>
      </c>
    </row>
    <row r="3648" spans="1:10" ht="36" customHeight="1" x14ac:dyDescent="0.2">
      <c r="A3648" s="837" t="s">
        <v>13194</v>
      </c>
      <c r="B3648" s="838" t="s">
        <v>14078</v>
      </c>
      <c r="C3648" s="837" t="s">
        <v>7</v>
      </c>
      <c r="D3648" s="837" t="s">
        <v>794</v>
      </c>
      <c r="E3648" s="839" t="s">
        <v>13272</v>
      </c>
      <c r="F3648" s="839"/>
      <c r="G3648" s="840" t="s">
        <v>67</v>
      </c>
      <c r="H3648" s="841">
        <v>1</v>
      </c>
      <c r="I3648" s="842">
        <v>45.26</v>
      </c>
      <c r="J3648" s="842">
        <v>45.26</v>
      </c>
    </row>
    <row r="3649" spans="1:10" ht="36" customHeight="1" x14ac:dyDescent="0.2">
      <c r="A3649" s="843" t="s">
        <v>13197</v>
      </c>
      <c r="B3649" s="844" t="s">
        <v>14235</v>
      </c>
      <c r="C3649" s="843" t="s">
        <v>7</v>
      </c>
      <c r="D3649" s="843" t="s">
        <v>790</v>
      </c>
      <c r="E3649" s="845" t="s">
        <v>13272</v>
      </c>
      <c r="F3649" s="845"/>
      <c r="G3649" s="846" t="s">
        <v>23</v>
      </c>
      <c r="H3649" s="847">
        <v>1</v>
      </c>
      <c r="I3649" s="848">
        <v>3.57</v>
      </c>
      <c r="J3649" s="848">
        <v>3.57</v>
      </c>
    </row>
    <row r="3650" spans="1:10" ht="36" customHeight="1" x14ac:dyDescent="0.2">
      <c r="A3650" s="843" t="s">
        <v>13197</v>
      </c>
      <c r="B3650" s="844" t="s">
        <v>14236</v>
      </c>
      <c r="C3650" s="843" t="s">
        <v>7</v>
      </c>
      <c r="D3650" s="843" t="s">
        <v>789</v>
      </c>
      <c r="E3650" s="845" t="s">
        <v>13272</v>
      </c>
      <c r="F3650" s="845"/>
      <c r="G3650" s="846" t="s">
        <v>23</v>
      </c>
      <c r="H3650" s="847">
        <v>1</v>
      </c>
      <c r="I3650" s="848">
        <v>26.32</v>
      </c>
      <c r="J3650" s="848">
        <v>26.32</v>
      </c>
    </row>
    <row r="3651" spans="1:10" ht="24" customHeight="1" x14ac:dyDescent="0.2">
      <c r="A3651" s="843" t="s">
        <v>13197</v>
      </c>
      <c r="B3651" s="844" t="s">
        <v>14237</v>
      </c>
      <c r="C3651" s="843" t="s">
        <v>7</v>
      </c>
      <c r="D3651" s="843" t="s">
        <v>206</v>
      </c>
      <c r="E3651" s="845" t="s">
        <v>13196</v>
      </c>
      <c r="F3651" s="845"/>
      <c r="G3651" s="846" t="s">
        <v>23</v>
      </c>
      <c r="H3651" s="847">
        <v>1</v>
      </c>
      <c r="I3651" s="848">
        <v>15.37</v>
      </c>
      <c r="J3651" s="848">
        <v>15.37</v>
      </c>
    </row>
    <row r="3652" spans="1:10" ht="25.5" x14ac:dyDescent="0.2">
      <c r="A3652" s="855"/>
      <c r="B3652" s="855"/>
      <c r="C3652" s="855"/>
      <c r="D3652" s="855"/>
      <c r="E3652" s="855" t="s">
        <v>13209</v>
      </c>
      <c r="F3652" s="856">
        <v>6.76</v>
      </c>
      <c r="G3652" s="855" t="s">
        <v>13210</v>
      </c>
      <c r="H3652" s="856">
        <v>5.69</v>
      </c>
      <c r="I3652" s="855" t="s">
        <v>13211</v>
      </c>
      <c r="J3652" s="856">
        <v>12.45</v>
      </c>
    </row>
    <row r="3653" spans="1:10" ht="13.5" thickBot="1" x14ac:dyDescent="0.25">
      <c r="A3653" s="855"/>
      <c r="B3653" s="855"/>
      <c r="C3653" s="855"/>
      <c r="D3653" s="855"/>
      <c r="E3653" s="855" t="s">
        <v>13212</v>
      </c>
      <c r="F3653" s="856">
        <v>12.781423999999999</v>
      </c>
      <c r="G3653" s="855"/>
      <c r="H3653" s="857" t="s">
        <v>13213</v>
      </c>
      <c r="I3653" s="857"/>
      <c r="J3653" s="856">
        <v>58.04</v>
      </c>
    </row>
    <row r="3654" spans="1:10" ht="0.95" customHeight="1" thickTop="1" x14ac:dyDescent="0.2">
      <c r="A3654" s="858"/>
      <c r="B3654" s="858"/>
      <c r="C3654" s="858"/>
      <c r="D3654" s="858"/>
      <c r="E3654" s="858"/>
      <c r="F3654" s="858"/>
      <c r="G3654" s="858"/>
      <c r="H3654" s="858"/>
      <c r="I3654" s="858"/>
      <c r="J3654" s="858"/>
    </row>
    <row r="3655" spans="1:10" ht="18" customHeight="1" x14ac:dyDescent="0.2">
      <c r="A3655" s="833"/>
      <c r="B3655" s="834" t="s">
        <v>13186</v>
      </c>
      <c r="C3655" s="833" t="s">
        <v>13187</v>
      </c>
      <c r="D3655" s="833" t="s">
        <v>13188</v>
      </c>
      <c r="E3655" s="835" t="s">
        <v>13189</v>
      </c>
      <c r="F3655" s="835"/>
      <c r="G3655" s="836" t="s">
        <v>13190</v>
      </c>
      <c r="H3655" s="834" t="s">
        <v>13191</v>
      </c>
      <c r="I3655" s="834" t="s">
        <v>13192</v>
      </c>
      <c r="J3655" s="834" t="s">
        <v>13193</v>
      </c>
    </row>
    <row r="3656" spans="1:10" ht="36" customHeight="1" x14ac:dyDescent="0.2">
      <c r="A3656" s="837" t="s">
        <v>13194</v>
      </c>
      <c r="B3656" s="838" t="s">
        <v>14077</v>
      </c>
      <c r="C3656" s="837" t="s">
        <v>7</v>
      </c>
      <c r="D3656" s="837" t="s">
        <v>793</v>
      </c>
      <c r="E3656" s="839" t="s">
        <v>13272</v>
      </c>
      <c r="F3656" s="839"/>
      <c r="G3656" s="840" t="s">
        <v>50</v>
      </c>
      <c r="H3656" s="841">
        <v>1</v>
      </c>
      <c r="I3656" s="842">
        <v>119.84</v>
      </c>
      <c r="J3656" s="842">
        <v>119.84</v>
      </c>
    </row>
    <row r="3657" spans="1:10" ht="36" customHeight="1" x14ac:dyDescent="0.2">
      <c r="A3657" s="843" t="s">
        <v>13197</v>
      </c>
      <c r="B3657" s="844" t="s">
        <v>14235</v>
      </c>
      <c r="C3657" s="843" t="s">
        <v>7</v>
      </c>
      <c r="D3657" s="843" t="s">
        <v>790</v>
      </c>
      <c r="E3657" s="845" t="s">
        <v>13272</v>
      </c>
      <c r="F3657" s="845"/>
      <c r="G3657" s="846" t="s">
        <v>23</v>
      </c>
      <c r="H3657" s="847">
        <v>1</v>
      </c>
      <c r="I3657" s="848">
        <v>3.57</v>
      </c>
      <c r="J3657" s="848">
        <v>3.57</v>
      </c>
    </row>
    <row r="3658" spans="1:10" ht="36" customHeight="1" x14ac:dyDescent="0.2">
      <c r="A3658" s="843" t="s">
        <v>13197</v>
      </c>
      <c r="B3658" s="844" t="s">
        <v>14238</v>
      </c>
      <c r="C3658" s="843" t="s">
        <v>7</v>
      </c>
      <c r="D3658" s="843" t="s">
        <v>791</v>
      </c>
      <c r="E3658" s="845" t="s">
        <v>13272</v>
      </c>
      <c r="F3658" s="845"/>
      <c r="G3658" s="846" t="s">
        <v>23</v>
      </c>
      <c r="H3658" s="847">
        <v>1</v>
      </c>
      <c r="I3658" s="848">
        <v>32.9</v>
      </c>
      <c r="J3658" s="848">
        <v>32.9</v>
      </c>
    </row>
    <row r="3659" spans="1:10" ht="36" customHeight="1" x14ac:dyDescent="0.2">
      <c r="A3659" s="843" t="s">
        <v>13197</v>
      </c>
      <c r="B3659" s="844" t="s">
        <v>14239</v>
      </c>
      <c r="C3659" s="843" t="s">
        <v>7</v>
      </c>
      <c r="D3659" s="843" t="s">
        <v>792</v>
      </c>
      <c r="E3659" s="845" t="s">
        <v>13272</v>
      </c>
      <c r="F3659" s="845"/>
      <c r="G3659" s="846" t="s">
        <v>23</v>
      </c>
      <c r="H3659" s="847">
        <v>1</v>
      </c>
      <c r="I3659" s="848">
        <v>41.68</v>
      </c>
      <c r="J3659" s="848">
        <v>41.68</v>
      </c>
    </row>
    <row r="3660" spans="1:10" ht="36" customHeight="1" x14ac:dyDescent="0.2">
      <c r="A3660" s="843" t="s">
        <v>13197</v>
      </c>
      <c r="B3660" s="844" t="s">
        <v>14236</v>
      </c>
      <c r="C3660" s="843" t="s">
        <v>7</v>
      </c>
      <c r="D3660" s="843" t="s">
        <v>789</v>
      </c>
      <c r="E3660" s="845" t="s">
        <v>13272</v>
      </c>
      <c r="F3660" s="845"/>
      <c r="G3660" s="846" t="s">
        <v>23</v>
      </c>
      <c r="H3660" s="847">
        <v>1</v>
      </c>
      <c r="I3660" s="848">
        <v>26.32</v>
      </c>
      <c r="J3660" s="848">
        <v>26.32</v>
      </c>
    </row>
    <row r="3661" spans="1:10" ht="24" customHeight="1" x14ac:dyDescent="0.2">
      <c r="A3661" s="843" t="s">
        <v>13197</v>
      </c>
      <c r="B3661" s="844" t="s">
        <v>14237</v>
      </c>
      <c r="C3661" s="843" t="s">
        <v>7</v>
      </c>
      <c r="D3661" s="843" t="s">
        <v>206</v>
      </c>
      <c r="E3661" s="845" t="s">
        <v>13196</v>
      </c>
      <c r="F3661" s="845"/>
      <c r="G3661" s="846" t="s">
        <v>23</v>
      </c>
      <c r="H3661" s="847">
        <v>1</v>
      </c>
      <c r="I3661" s="848">
        <v>15.37</v>
      </c>
      <c r="J3661" s="848">
        <v>15.37</v>
      </c>
    </row>
    <row r="3662" spans="1:10" ht="25.5" x14ac:dyDescent="0.2">
      <c r="A3662" s="855"/>
      <c r="B3662" s="855"/>
      <c r="C3662" s="855"/>
      <c r="D3662" s="855"/>
      <c r="E3662" s="855" t="s">
        <v>13209</v>
      </c>
      <c r="F3662" s="856">
        <v>6.76</v>
      </c>
      <c r="G3662" s="855" t="s">
        <v>13210</v>
      </c>
      <c r="H3662" s="856">
        <v>5.69</v>
      </c>
      <c r="I3662" s="855" t="s">
        <v>13211</v>
      </c>
      <c r="J3662" s="856">
        <v>12.45</v>
      </c>
    </row>
    <row r="3663" spans="1:10" ht="13.5" thickBot="1" x14ac:dyDescent="0.25">
      <c r="A3663" s="855"/>
      <c r="B3663" s="855"/>
      <c r="C3663" s="855"/>
      <c r="D3663" s="855"/>
      <c r="E3663" s="855" t="s">
        <v>13212</v>
      </c>
      <c r="F3663" s="856">
        <v>33.842815999999999</v>
      </c>
      <c r="G3663" s="855"/>
      <c r="H3663" s="857" t="s">
        <v>13213</v>
      </c>
      <c r="I3663" s="857"/>
      <c r="J3663" s="856">
        <v>153.68</v>
      </c>
    </row>
    <row r="3664" spans="1:10" ht="0.95" customHeight="1" thickTop="1" x14ac:dyDescent="0.2">
      <c r="A3664" s="858"/>
      <c r="B3664" s="858"/>
      <c r="C3664" s="858"/>
      <c r="D3664" s="858"/>
      <c r="E3664" s="858"/>
      <c r="F3664" s="858"/>
      <c r="G3664" s="858"/>
      <c r="H3664" s="858"/>
      <c r="I3664" s="858"/>
      <c r="J3664" s="858"/>
    </row>
    <row r="3665" spans="1:10" ht="18" customHeight="1" x14ac:dyDescent="0.2">
      <c r="A3665" s="833"/>
      <c r="B3665" s="834" t="s">
        <v>13186</v>
      </c>
      <c r="C3665" s="833" t="s">
        <v>13187</v>
      </c>
      <c r="D3665" s="833" t="s">
        <v>13188</v>
      </c>
      <c r="E3665" s="835" t="s">
        <v>13189</v>
      </c>
      <c r="F3665" s="835"/>
      <c r="G3665" s="836" t="s">
        <v>13190</v>
      </c>
      <c r="H3665" s="834" t="s">
        <v>13191</v>
      </c>
      <c r="I3665" s="834" t="s">
        <v>13192</v>
      </c>
      <c r="J3665" s="834" t="s">
        <v>13193</v>
      </c>
    </row>
    <row r="3666" spans="1:10" ht="36" customHeight="1" x14ac:dyDescent="0.2">
      <c r="A3666" s="837" t="s">
        <v>13194</v>
      </c>
      <c r="B3666" s="838" t="s">
        <v>14236</v>
      </c>
      <c r="C3666" s="837" t="s">
        <v>7</v>
      </c>
      <c r="D3666" s="837" t="s">
        <v>789</v>
      </c>
      <c r="E3666" s="839" t="s">
        <v>13272</v>
      </c>
      <c r="F3666" s="839"/>
      <c r="G3666" s="840" t="s">
        <v>23</v>
      </c>
      <c r="H3666" s="841">
        <v>1</v>
      </c>
      <c r="I3666" s="842">
        <v>26.32</v>
      </c>
      <c r="J3666" s="842">
        <v>26.32</v>
      </c>
    </row>
    <row r="3667" spans="1:10" ht="24" customHeight="1" x14ac:dyDescent="0.2">
      <c r="A3667" s="849" t="s">
        <v>13199</v>
      </c>
      <c r="B3667" s="850" t="s">
        <v>14240</v>
      </c>
      <c r="C3667" s="849" t="s">
        <v>7</v>
      </c>
      <c r="D3667" s="849" t="s">
        <v>6758</v>
      </c>
      <c r="E3667" s="851" t="s">
        <v>13201</v>
      </c>
      <c r="F3667" s="851"/>
      <c r="G3667" s="852" t="s">
        <v>38</v>
      </c>
      <c r="H3667" s="853">
        <v>5.5999999999999999E-5</v>
      </c>
      <c r="I3667" s="854">
        <v>470000</v>
      </c>
      <c r="J3667" s="854">
        <v>26.32</v>
      </c>
    </row>
    <row r="3668" spans="1:10" ht="25.5" x14ac:dyDescent="0.2">
      <c r="A3668" s="855"/>
      <c r="B3668" s="855"/>
      <c r="C3668" s="855"/>
      <c r="D3668" s="855"/>
      <c r="E3668" s="855" t="s">
        <v>13209</v>
      </c>
      <c r="F3668" s="856">
        <v>0</v>
      </c>
      <c r="G3668" s="855" t="s">
        <v>13210</v>
      </c>
      <c r="H3668" s="856">
        <v>0</v>
      </c>
      <c r="I3668" s="855" t="s">
        <v>13211</v>
      </c>
      <c r="J3668" s="856">
        <v>0</v>
      </c>
    </row>
    <row r="3669" spans="1:10" ht="13.5" thickBot="1" x14ac:dyDescent="0.25">
      <c r="A3669" s="855"/>
      <c r="B3669" s="855"/>
      <c r="C3669" s="855"/>
      <c r="D3669" s="855"/>
      <c r="E3669" s="855" t="s">
        <v>13212</v>
      </c>
      <c r="F3669" s="856">
        <v>7.4327680000000003</v>
      </c>
      <c r="G3669" s="855"/>
      <c r="H3669" s="857" t="s">
        <v>13213</v>
      </c>
      <c r="I3669" s="857"/>
      <c r="J3669" s="856">
        <v>33.75</v>
      </c>
    </row>
    <row r="3670" spans="1:10" ht="0.95" customHeight="1" thickTop="1" x14ac:dyDescent="0.2">
      <c r="A3670" s="858"/>
      <c r="B3670" s="858"/>
      <c r="C3670" s="858"/>
      <c r="D3670" s="858"/>
      <c r="E3670" s="858"/>
      <c r="F3670" s="858"/>
      <c r="G3670" s="858"/>
      <c r="H3670" s="858"/>
      <c r="I3670" s="858"/>
      <c r="J3670" s="858"/>
    </row>
    <row r="3671" spans="1:10" ht="18" customHeight="1" x14ac:dyDescent="0.2">
      <c r="A3671" s="833"/>
      <c r="B3671" s="834" t="s">
        <v>13186</v>
      </c>
      <c r="C3671" s="833" t="s">
        <v>13187</v>
      </c>
      <c r="D3671" s="833" t="s">
        <v>13188</v>
      </c>
      <c r="E3671" s="835" t="s">
        <v>13189</v>
      </c>
      <c r="F3671" s="835"/>
      <c r="G3671" s="836" t="s">
        <v>13190</v>
      </c>
      <c r="H3671" s="834" t="s">
        <v>13191</v>
      </c>
      <c r="I3671" s="834" t="s">
        <v>13192</v>
      </c>
      <c r="J3671" s="834" t="s">
        <v>13193</v>
      </c>
    </row>
    <row r="3672" spans="1:10" ht="36" customHeight="1" x14ac:dyDescent="0.2">
      <c r="A3672" s="837" t="s">
        <v>13194</v>
      </c>
      <c r="B3672" s="838" t="s">
        <v>14235</v>
      </c>
      <c r="C3672" s="837" t="s">
        <v>7</v>
      </c>
      <c r="D3672" s="837" t="s">
        <v>790</v>
      </c>
      <c r="E3672" s="839" t="s">
        <v>13272</v>
      </c>
      <c r="F3672" s="839"/>
      <c r="G3672" s="840" t="s">
        <v>23</v>
      </c>
      <c r="H3672" s="841">
        <v>1</v>
      </c>
      <c r="I3672" s="842">
        <v>3.57</v>
      </c>
      <c r="J3672" s="842">
        <v>3.57</v>
      </c>
    </row>
    <row r="3673" spans="1:10" ht="24" customHeight="1" x14ac:dyDescent="0.2">
      <c r="A3673" s="849" t="s">
        <v>13199</v>
      </c>
      <c r="B3673" s="850" t="s">
        <v>14240</v>
      </c>
      <c r="C3673" s="849" t="s">
        <v>7</v>
      </c>
      <c r="D3673" s="849" t="s">
        <v>6758</v>
      </c>
      <c r="E3673" s="851" t="s">
        <v>13201</v>
      </c>
      <c r="F3673" s="851"/>
      <c r="G3673" s="852" t="s">
        <v>38</v>
      </c>
      <c r="H3673" s="853">
        <v>7.6000000000000001E-6</v>
      </c>
      <c r="I3673" s="854">
        <v>470000</v>
      </c>
      <c r="J3673" s="854">
        <v>3.5720000000000001</v>
      </c>
    </row>
    <row r="3674" spans="1:10" ht="25.5" x14ac:dyDescent="0.2">
      <c r="A3674" s="855"/>
      <c r="B3674" s="855"/>
      <c r="C3674" s="855"/>
      <c r="D3674" s="855"/>
      <c r="E3674" s="855" t="s">
        <v>13209</v>
      </c>
      <c r="F3674" s="856">
        <v>0</v>
      </c>
      <c r="G3674" s="855" t="s">
        <v>13210</v>
      </c>
      <c r="H3674" s="856">
        <v>0</v>
      </c>
      <c r="I3674" s="855" t="s">
        <v>13211</v>
      </c>
      <c r="J3674" s="856">
        <v>0</v>
      </c>
    </row>
    <row r="3675" spans="1:10" ht="13.5" thickBot="1" x14ac:dyDescent="0.25">
      <c r="A3675" s="855"/>
      <c r="B3675" s="855"/>
      <c r="C3675" s="855"/>
      <c r="D3675" s="855"/>
      <c r="E3675" s="855" t="s">
        <v>13212</v>
      </c>
      <c r="F3675" s="856">
        <v>1.008168</v>
      </c>
      <c r="G3675" s="855"/>
      <c r="H3675" s="857" t="s">
        <v>13213</v>
      </c>
      <c r="I3675" s="857"/>
      <c r="J3675" s="856">
        <v>4.58</v>
      </c>
    </row>
    <row r="3676" spans="1:10" ht="0.95" customHeight="1" thickTop="1" x14ac:dyDescent="0.2">
      <c r="A3676" s="858"/>
      <c r="B3676" s="858"/>
      <c r="C3676" s="858"/>
      <c r="D3676" s="858"/>
      <c r="E3676" s="858"/>
      <c r="F3676" s="858"/>
      <c r="G3676" s="858"/>
      <c r="H3676" s="858"/>
      <c r="I3676" s="858"/>
      <c r="J3676" s="858"/>
    </row>
    <row r="3677" spans="1:10" ht="18" customHeight="1" x14ac:dyDescent="0.2">
      <c r="A3677" s="833"/>
      <c r="B3677" s="834" t="s">
        <v>13186</v>
      </c>
      <c r="C3677" s="833" t="s">
        <v>13187</v>
      </c>
      <c r="D3677" s="833" t="s">
        <v>13188</v>
      </c>
      <c r="E3677" s="835" t="s">
        <v>13189</v>
      </c>
      <c r="F3677" s="835"/>
      <c r="G3677" s="836" t="s">
        <v>13190</v>
      </c>
      <c r="H3677" s="834" t="s">
        <v>13191</v>
      </c>
      <c r="I3677" s="834" t="s">
        <v>13192</v>
      </c>
      <c r="J3677" s="834" t="s">
        <v>13193</v>
      </c>
    </row>
    <row r="3678" spans="1:10" ht="36" customHeight="1" x14ac:dyDescent="0.2">
      <c r="A3678" s="837" t="s">
        <v>13194</v>
      </c>
      <c r="B3678" s="838" t="s">
        <v>14238</v>
      </c>
      <c r="C3678" s="837" t="s">
        <v>7</v>
      </c>
      <c r="D3678" s="837" t="s">
        <v>791</v>
      </c>
      <c r="E3678" s="839" t="s">
        <v>13272</v>
      </c>
      <c r="F3678" s="839"/>
      <c r="G3678" s="840" t="s">
        <v>23</v>
      </c>
      <c r="H3678" s="841">
        <v>1</v>
      </c>
      <c r="I3678" s="842">
        <v>32.9</v>
      </c>
      <c r="J3678" s="842">
        <v>32.9</v>
      </c>
    </row>
    <row r="3679" spans="1:10" ht="24" customHeight="1" x14ac:dyDescent="0.2">
      <c r="A3679" s="849" t="s">
        <v>13199</v>
      </c>
      <c r="B3679" s="850" t="s">
        <v>14240</v>
      </c>
      <c r="C3679" s="849" t="s">
        <v>7</v>
      </c>
      <c r="D3679" s="849" t="s">
        <v>6758</v>
      </c>
      <c r="E3679" s="851" t="s">
        <v>13201</v>
      </c>
      <c r="F3679" s="851"/>
      <c r="G3679" s="852" t="s">
        <v>38</v>
      </c>
      <c r="H3679" s="853">
        <v>6.9999999999999994E-5</v>
      </c>
      <c r="I3679" s="854">
        <v>470000</v>
      </c>
      <c r="J3679" s="854">
        <v>32.9</v>
      </c>
    </row>
    <row r="3680" spans="1:10" ht="25.5" x14ac:dyDescent="0.2">
      <c r="A3680" s="855"/>
      <c r="B3680" s="855"/>
      <c r="C3680" s="855"/>
      <c r="D3680" s="855"/>
      <c r="E3680" s="855" t="s">
        <v>13209</v>
      </c>
      <c r="F3680" s="856">
        <v>0</v>
      </c>
      <c r="G3680" s="855" t="s">
        <v>13210</v>
      </c>
      <c r="H3680" s="856">
        <v>0</v>
      </c>
      <c r="I3680" s="855" t="s">
        <v>13211</v>
      </c>
      <c r="J3680" s="856">
        <v>0</v>
      </c>
    </row>
    <row r="3681" spans="1:10" ht="13.5" thickBot="1" x14ac:dyDescent="0.25">
      <c r="A3681" s="855"/>
      <c r="B3681" s="855"/>
      <c r="C3681" s="855"/>
      <c r="D3681" s="855"/>
      <c r="E3681" s="855" t="s">
        <v>13212</v>
      </c>
      <c r="F3681" s="856">
        <v>9.2909600000000001</v>
      </c>
      <c r="G3681" s="855"/>
      <c r="H3681" s="857" t="s">
        <v>13213</v>
      </c>
      <c r="I3681" s="857"/>
      <c r="J3681" s="856">
        <v>42.19</v>
      </c>
    </row>
    <row r="3682" spans="1:10" ht="0.95" customHeight="1" thickTop="1" x14ac:dyDescent="0.2">
      <c r="A3682" s="858"/>
      <c r="B3682" s="858"/>
      <c r="C3682" s="858"/>
      <c r="D3682" s="858"/>
      <c r="E3682" s="858"/>
      <c r="F3682" s="858"/>
      <c r="G3682" s="858"/>
      <c r="H3682" s="858"/>
      <c r="I3682" s="858"/>
      <c r="J3682" s="858"/>
    </row>
    <row r="3683" spans="1:10" ht="18" customHeight="1" x14ac:dyDescent="0.2">
      <c r="A3683" s="833"/>
      <c r="B3683" s="834" t="s">
        <v>13186</v>
      </c>
      <c r="C3683" s="833" t="s">
        <v>13187</v>
      </c>
      <c r="D3683" s="833" t="s">
        <v>13188</v>
      </c>
      <c r="E3683" s="835" t="s">
        <v>13189</v>
      </c>
      <c r="F3683" s="835"/>
      <c r="G3683" s="836" t="s">
        <v>13190</v>
      </c>
      <c r="H3683" s="834" t="s">
        <v>13191</v>
      </c>
      <c r="I3683" s="834" t="s">
        <v>13192</v>
      </c>
      <c r="J3683" s="834" t="s">
        <v>13193</v>
      </c>
    </row>
    <row r="3684" spans="1:10" ht="36" customHeight="1" x14ac:dyDescent="0.2">
      <c r="A3684" s="837" t="s">
        <v>13194</v>
      </c>
      <c r="B3684" s="838" t="s">
        <v>14239</v>
      </c>
      <c r="C3684" s="837" t="s">
        <v>7</v>
      </c>
      <c r="D3684" s="837" t="s">
        <v>792</v>
      </c>
      <c r="E3684" s="839" t="s">
        <v>13272</v>
      </c>
      <c r="F3684" s="839"/>
      <c r="G3684" s="840" t="s">
        <v>23</v>
      </c>
      <c r="H3684" s="841">
        <v>1</v>
      </c>
      <c r="I3684" s="842">
        <v>41.68</v>
      </c>
      <c r="J3684" s="842">
        <v>41.68</v>
      </c>
    </row>
    <row r="3685" spans="1:10" ht="24" customHeight="1" x14ac:dyDescent="0.2">
      <c r="A3685" s="849" t="s">
        <v>13199</v>
      </c>
      <c r="B3685" s="850" t="s">
        <v>14160</v>
      </c>
      <c r="C3685" s="849" t="s">
        <v>7</v>
      </c>
      <c r="D3685" s="849" t="s">
        <v>7890</v>
      </c>
      <c r="E3685" s="851" t="s">
        <v>13220</v>
      </c>
      <c r="F3685" s="851"/>
      <c r="G3685" s="852" t="s">
        <v>64</v>
      </c>
      <c r="H3685" s="853">
        <v>10.77</v>
      </c>
      <c r="I3685" s="854">
        <v>3.87</v>
      </c>
      <c r="J3685" s="854">
        <v>41.679900000000004</v>
      </c>
    </row>
    <row r="3686" spans="1:10" ht="25.5" x14ac:dyDescent="0.2">
      <c r="A3686" s="855"/>
      <c r="B3686" s="855"/>
      <c r="C3686" s="855"/>
      <c r="D3686" s="855"/>
      <c r="E3686" s="855" t="s">
        <v>13209</v>
      </c>
      <c r="F3686" s="856">
        <v>0</v>
      </c>
      <c r="G3686" s="855" t="s">
        <v>13210</v>
      </c>
      <c r="H3686" s="856">
        <v>0</v>
      </c>
      <c r="I3686" s="855" t="s">
        <v>13211</v>
      </c>
      <c r="J3686" s="856">
        <v>0</v>
      </c>
    </row>
    <row r="3687" spans="1:10" ht="13.5" thickBot="1" x14ac:dyDescent="0.25">
      <c r="A3687" s="855"/>
      <c r="B3687" s="855"/>
      <c r="C3687" s="855"/>
      <c r="D3687" s="855"/>
      <c r="E3687" s="855" t="s">
        <v>13212</v>
      </c>
      <c r="F3687" s="856">
        <v>11.770432</v>
      </c>
      <c r="G3687" s="855"/>
      <c r="H3687" s="857" t="s">
        <v>13213</v>
      </c>
      <c r="I3687" s="857"/>
      <c r="J3687" s="856">
        <v>53.45</v>
      </c>
    </row>
    <row r="3688" spans="1:10" ht="0.95" customHeight="1" thickTop="1" x14ac:dyDescent="0.2">
      <c r="A3688" s="858"/>
      <c r="B3688" s="858"/>
      <c r="C3688" s="858"/>
      <c r="D3688" s="858"/>
      <c r="E3688" s="858"/>
      <c r="F3688" s="858"/>
      <c r="G3688" s="858"/>
      <c r="H3688" s="858"/>
      <c r="I3688" s="858"/>
      <c r="J3688" s="858"/>
    </row>
    <row r="3689" spans="1:10" ht="18" customHeight="1" x14ac:dyDescent="0.2">
      <c r="A3689" s="833"/>
      <c r="B3689" s="834" t="s">
        <v>13186</v>
      </c>
      <c r="C3689" s="833" t="s">
        <v>13187</v>
      </c>
      <c r="D3689" s="833" t="s">
        <v>13188</v>
      </c>
      <c r="E3689" s="835" t="s">
        <v>13189</v>
      </c>
      <c r="F3689" s="835"/>
      <c r="G3689" s="836" t="s">
        <v>13190</v>
      </c>
      <c r="H3689" s="834" t="s">
        <v>13191</v>
      </c>
      <c r="I3689" s="834" t="s">
        <v>13192</v>
      </c>
      <c r="J3689" s="834" t="s">
        <v>13193</v>
      </c>
    </row>
    <row r="3690" spans="1:10" ht="24" customHeight="1" x14ac:dyDescent="0.2">
      <c r="A3690" s="837" t="s">
        <v>13194</v>
      </c>
      <c r="B3690" s="838" t="s">
        <v>13360</v>
      </c>
      <c r="C3690" s="837" t="s">
        <v>7</v>
      </c>
      <c r="D3690" s="837" t="s">
        <v>11217</v>
      </c>
      <c r="E3690" s="839" t="s">
        <v>13301</v>
      </c>
      <c r="F3690" s="839"/>
      <c r="G3690" s="840" t="s">
        <v>18</v>
      </c>
      <c r="H3690" s="841">
        <v>1</v>
      </c>
      <c r="I3690" s="842">
        <v>26.29</v>
      </c>
      <c r="J3690" s="842">
        <v>26.29</v>
      </c>
    </row>
    <row r="3691" spans="1:10" ht="36" customHeight="1" x14ac:dyDescent="0.2">
      <c r="A3691" s="843" t="s">
        <v>13197</v>
      </c>
      <c r="B3691" s="844" t="s">
        <v>13315</v>
      </c>
      <c r="C3691" s="843" t="s">
        <v>7</v>
      </c>
      <c r="D3691" s="843" t="s">
        <v>2184</v>
      </c>
      <c r="E3691" s="845" t="s">
        <v>13272</v>
      </c>
      <c r="F3691" s="845"/>
      <c r="G3691" s="846" t="s">
        <v>67</v>
      </c>
      <c r="H3691" s="847">
        <v>0.01</v>
      </c>
      <c r="I3691" s="848">
        <v>12.53</v>
      </c>
      <c r="J3691" s="848">
        <v>0.12529999999999999</v>
      </c>
    </row>
    <row r="3692" spans="1:10" ht="36" customHeight="1" x14ac:dyDescent="0.2">
      <c r="A3692" s="843" t="s">
        <v>13197</v>
      </c>
      <c r="B3692" s="844" t="s">
        <v>13316</v>
      </c>
      <c r="C3692" s="843" t="s">
        <v>7</v>
      </c>
      <c r="D3692" s="843" t="s">
        <v>2183</v>
      </c>
      <c r="E3692" s="845" t="s">
        <v>13272</v>
      </c>
      <c r="F3692" s="845"/>
      <c r="G3692" s="846" t="s">
        <v>50</v>
      </c>
      <c r="H3692" s="847">
        <v>2.1999999999999999E-2</v>
      </c>
      <c r="I3692" s="848">
        <v>15.2</v>
      </c>
      <c r="J3692" s="848">
        <v>0.33439999999999998</v>
      </c>
    </row>
    <row r="3693" spans="1:10" ht="24" customHeight="1" x14ac:dyDescent="0.2">
      <c r="A3693" s="843" t="s">
        <v>13197</v>
      </c>
      <c r="B3693" s="844" t="s">
        <v>13317</v>
      </c>
      <c r="C3693" s="843" t="s">
        <v>7</v>
      </c>
      <c r="D3693" s="843" t="s">
        <v>51</v>
      </c>
      <c r="E3693" s="845" t="s">
        <v>13196</v>
      </c>
      <c r="F3693" s="845"/>
      <c r="G3693" s="846" t="s">
        <v>23</v>
      </c>
      <c r="H3693" s="847">
        <v>3.2000000000000001E-2</v>
      </c>
      <c r="I3693" s="848">
        <v>13.88</v>
      </c>
      <c r="J3693" s="848">
        <v>0.44416</v>
      </c>
    </row>
    <row r="3694" spans="1:10" ht="24" customHeight="1" x14ac:dyDescent="0.2">
      <c r="A3694" s="843" t="s">
        <v>13197</v>
      </c>
      <c r="B3694" s="844" t="s">
        <v>13318</v>
      </c>
      <c r="C3694" s="843" t="s">
        <v>7</v>
      </c>
      <c r="D3694" s="843" t="s">
        <v>52</v>
      </c>
      <c r="E3694" s="845" t="s">
        <v>13196</v>
      </c>
      <c r="F3694" s="845"/>
      <c r="G3694" s="846" t="s">
        <v>23</v>
      </c>
      <c r="H3694" s="847">
        <v>0.161</v>
      </c>
      <c r="I3694" s="848">
        <v>16.59</v>
      </c>
      <c r="J3694" s="848">
        <v>2.6709900000000002</v>
      </c>
    </row>
    <row r="3695" spans="1:10" ht="24" customHeight="1" x14ac:dyDescent="0.2">
      <c r="A3695" s="849" t="s">
        <v>13199</v>
      </c>
      <c r="B3695" s="850" t="s">
        <v>14241</v>
      </c>
      <c r="C3695" s="849" t="s">
        <v>7</v>
      </c>
      <c r="D3695" s="849" t="s">
        <v>5900</v>
      </c>
      <c r="E3695" s="851" t="s">
        <v>13220</v>
      </c>
      <c r="F3695" s="851"/>
      <c r="G3695" s="852" t="s">
        <v>13243</v>
      </c>
      <c r="H3695" s="853">
        <v>0.13600000000000001</v>
      </c>
      <c r="I3695" s="854">
        <v>42.58</v>
      </c>
      <c r="J3695" s="854">
        <v>5.7908799999999996</v>
      </c>
    </row>
    <row r="3696" spans="1:10" ht="24" customHeight="1" x14ac:dyDescent="0.2">
      <c r="A3696" s="849" t="s">
        <v>13199</v>
      </c>
      <c r="B3696" s="850" t="s">
        <v>13320</v>
      </c>
      <c r="C3696" s="849" t="s">
        <v>7</v>
      </c>
      <c r="D3696" s="849" t="s">
        <v>11840</v>
      </c>
      <c r="E3696" s="851" t="s">
        <v>13220</v>
      </c>
      <c r="F3696" s="851"/>
      <c r="G3696" s="852" t="s">
        <v>18</v>
      </c>
      <c r="H3696" s="853">
        <v>2.3420000000000001</v>
      </c>
      <c r="I3696" s="854">
        <v>7.16</v>
      </c>
      <c r="J3696" s="854">
        <v>16.768719999999998</v>
      </c>
    </row>
    <row r="3697" spans="1:10" ht="24" customHeight="1" x14ac:dyDescent="0.2">
      <c r="A3697" s="849" t="s">
        <v>13199</v>
      </c>
      <c r="B3697" s="850" t="s">
        <v>14011</v>
      </c>
      <c r="C3697" s="849" t="s">
        <v>7</v>
      </c>
      <c r="D3697" s="849" t="s">
        <v>8286</v>
      </c>
      <c r="E3697" s="851" t="s">
        <v>13220</v>
      </c>
      <c r="F3697" s="851"/>
      <c r="G3697" s="852" t="s">
        <v>21</v>
      </c>
      <c r="H3697" s="853">
        <v>1.2E-2</v>
      </c>
      <c r="I3697" s="854">
        <v>13.27</v>
      </c>
      <c r="J3697" s="854">
        <v>0.15923999999999999</v>
      </c>
    </row>
    <row r="3698" spans="1:10" ht="25.5" x14ac:dyDescent="0.2">
      <c r="A3698" s="855"/>
      <c r="B3698" s="855"/>
      <c r="C3698" s="855"/>
      <c r="D3698" s="855"/>
      <c r="E3698" s="855" t="s">
        <v>13209</v>
      </c>
      <c r="F3698" s="856">
        <v>1.47</v>
      </c>
      <c r="G3698" s="855" t="s">
        <v>13210</v>
      </c>
      <c r="H3698" s="856">
        <v>1.23</v>
      </c>
      <c r="I3698" s="855" t="s">
        <v>13211</v>
      </c>
      <c r="J3698" s="856">
        <v>2.7</v>
      </c>
    </row>
    <row r="3699" spans="1:10" ht="13.5" thickBot="1" x14ac:dyDescent="0.25">
      <c r="A3699" s="855"/>
      <c r="B3699" s="855"/>
      <c r="C3699" s="855"/>
      <c r="D3699" s="855"/>
      <c r="E3699" s="855" t="s">
        <v>13212</v>
      </c>
      <c r="F3699" s="856">
        <v>7.424296</v>
      </c>
      <c r="G3699" s="855"/>
      <c r="H3699" s="857" t="s">
        <v>13213</v>
      </c>
      <c r="I3699" s="857"/>
      <c r="J3699" s="856">
        <v>33.71</v>
      </c>
    </row>
    <row r="3700" spans="1:10" ht="0.95" customHeight="1" thickTop="1" x14ac:dyDescent="0.2">
      <c r="A3700" s="858"/>
      <c r="B3700" s="858"/>
      <c r="C3700" s="858"/>
      <c r="D3700" s="858"/>
      <c r="E3700" s="858"/>
      <c r="F3700" s="858"/>
      <c r="G3700" s="858"/>
      <c r="H3700" s="858"/>
      <c r="I3700" s="858"/>
      <c r="J3700" s="858"/>
    </row>
    <row r="3701" spans="1:10" ht="18" customHeight="1" x14ac:dyDescent="0.2">
      <c r="A3701" s="833"/>
      <c r="B3701" s="834" t="s">
        <v>13186</v>
      </c>
      <c r="C3701" s="833" t="s">
        <v>13187</v>
      </c>
      <c r="D3701" s="833" t="s">
        <v>13188</v>
      </c>
      <c r="E3701" s="835" t="s">
        <v>13189</v>
      </c>
      <c r="F3701" s="835"/>
      <c r="G3701" s="836" t="s">
        <v>13190</v>
      </c>
      <c r="H3701" s="834" t="s">
        <v>13191</v>
      </c>
      <c r="I3701" s="834" t="s">
        <v>13192</v>
      </c>
      <c r="J3701" s="834" t="s">
        <v>13193</v>
      </c>
    </row>
    <row r="3702" spans="1:10" ht="24" customHeight="1" x14ac:dyDescent="0.2">
      <c r="A3702" s="837" t="s">
        <v>13194</v>
      </c>
      <c r="B3702" s="838" t="s">
        <v>14013</v>
      </c>
      <c r="C3702" s="837" t="s">
        <v>7</v>
      </c>
      <c r="D3702" s="837" t="s">
        <v>11218</v>
      </c>
      <c r="E3702" s="839" t="s">
        <v>13301</v>
      </c>
      <c r="F3702" s="839"/>
      <c r="G3702" s="840" t="s">
        <v>18</v>
      </c>
      <c r="H3702" s="841">
        <v>1</v>
      </c>
      <c r="I3702" s="842">
        <v>12.02</v>
      </c>
      <c r="J3702" s="842">
        <v>12.02</v>
      </c>
    </row>
    <row r="3703" spans="1:10" ht="36" customHeight="1" x14ac:dyDescent="0.2">
      <c r="A3703" s="843" t="s">
        <v>13197</v>
      </c>
      <c r="B3703" s="844" t="s">
        <v>13315</v>
      </c>
      <c r="C3703" s="843" t="s">
        <v>7</v>
      </c>
      <c r="D3703" s="843" t="s">
        <v>2184</v>
      </c>
      <c r="E3703" s="845" t="s">
        <v>13272</v>
      </c>
      <c r="F3703" s="845"/>
      <c r="G3703" s="846" t="s">
        <v>67</v>
      </c>
      <c r="H3703" s="847">
        <v>1.4E-2</v>
      </c>
      <c r="I3703" s="848">
        <v>12.53</v>
      </c>
      <c r="J3703" s="848">
        <v>0.17541999999999999</v>
      </c>
    </row>
    <row r="3704" spans="1:10" ht="36" customHeight="1" x14ac:dyDescent="0.2">
      <c r="A3704" s="843" t="s">
        <v>13197</v>
      </c>
      <c r="B3704" s="844" t="s">
        <v>13316</v>
      </c>
      <c r="C3704" s="843" t="s">
        <v>7</v>
      </c>
      <c r="D3704" s="843" t="s">
        <v>2183</v>
      </c>
      <c r="E3704" s="845" t="s">
        <v>13272</v>
      </c>
      <c r="F3704" s="845"/>
      <c r="G3704" s="846" t="s">
        <v>50</v>
      </c>
      <c r="H3704" s="847">
        <v>7.0000000000000001E-3</v>
      </c>
      <c r="I3704" s="848">
        <v>15.2</v>
      </c>
      <c r="J3704" s="848">
        <v>0.10639999999999999</v>
      </c>
    </row>
    <row r="3705" spans="1:10" ht="24" customHeight="1" x14ac:dyDescent="0.2">
      <c r="A3705" s="843" t="s">
        <v>13197</v>
      </c>
      <c r="B3705" s="844" t="s">
        <v>13317</v>
      </c>
      <c r="C3705" s="843" t="s">
        <v>7</v>
      </c>
      <c r="D3705" s="843" t="s">
        <v>51</v>
      </c>
      <c r="E3705" s="845" t="s">
        <v>13196</v>
      </c>
      <c r="F3705" s="845"/>
      <c r="G3705" s="846" t="s">
        <v>23</v>
      </c>
      <c r="H3705" s="847">
        <v>2.1000000000000001E-2</v>
      </c>
      <c r="I3705" s="848">
        <v>13.88</v>
      </c>
      <c r="J3705" s="848">
        <v>0.29148000000000002</v>
      </c>
    </row>
    <row r="3706" spans="1:10" ht="24" customHeight="1" x14ac:dyDescent="0.2">
      <c r="A3706" s="843" t="s">
        <v>13197</v>
      </c>
      <c r="B3706" s="844" t="s">
        <v>13318</v>
      </c>
      <c r="C3706" s="843" t="s">
        <v>7</v>
      </c>
      <c r="D3706" s="843" t="s">
        <v>52</v>
      </c>
      <c r="E3706" s="845" t="s">
        <v>13196</v>
      </c>
      <c r="F3706" s="845"/>
      <c r="G3706" s="846" t="s">
        <v>23</v>
      </c>
      <c r="H3706" s="847">
        <v>0.106</v>
      </c>
      <c r="I3706" s="848">
        <v>16.59</v>
      </c>
      <c r="J3706" s="848">
        <v>1.75854</v>
      </c>
    </row>
    <row r="3707" spans="1:10" ht="24" customHeight="1" x14ac:dyDescent="0.2">
      <c r="A3707" s="849" t="s">
        <v>13199</v>
      </c>
      <c r="B3707" s="850" t="s">
        <v>13320</v>
      </c>
      <c r="C3707" s="849" t="s">
        <v>7</v>
      </c>
      <c r="D3707" s="849" t="s">
        <v>11840</v>
      </c>
      <c r="E3707" s="851" t="s">
        <v>13220</v>
      </c>
      <c r="F3707" s="851"/>
      <c r="G3707" s="852" t="s">
        <v>18</v>
      </c>
      <c r="H3707" s="853">
        <v>1.31</v>
      </c>
      <c r="I3707" s="854">
        <v>7.16</v>
      </c>
      <c r="J3707" s="854">
        <v>9.3795999999999999</v>
      </c>
    </row>
    <row r="3708" spans="1:10" ht="24" customHeight="1" x14ac:dyDescent="0.2">
      <c r="A3708" s="849" t="s">
        <v>13199</v>
      </c>
      <c r="B3708" s="850" t="s">
        <v>14011</v>
      </c>
      <c r="C3708" s="849" t="s">
        <v>7</v>
      </c>
      <c r="D3708" s="849" t="s">
        <v>8286</v>
      </c>
      <c r="E3708" s="851" t="s">
        <v>13220</v>
      </c>
      <c r="F3708" s="851"/>
      <c r="G3708" s="852" t="s">
        <v>21</v>
      </c>
      <c r="H3708" s="853">
        <v>2.3E-2</v>
      </c>
      <c r="I3708" s="854">
        <v>13.27</v>
      </c>
      <c r="J3708" s="854">
        <v>0.30520999999999998</v>
      </c>
    </row>
    <row r="3709" spans="1:10" ht="25.5" x14ac:dyDescent="0.2">
      <c r="A3709" s="855"/>
      <c r="B3709" s="855"/>
      <c r="C3709" s="855"/>
      <c r="D3709" s="855"/>
      <c r="E3709" s="855" t="s">
        <v>13209</v>
      </c>
      <c r="F3709" s="856">
        <v>0.97</v>
      </c>
      <c r="G3709" s="855" t="s">
        <v>13210</v>
      </c>
      <c r="H3709" s="856">
        <v>0.81</v>
      </c>
      <c r="I3709" s="855" t="s">
        <v>13211</v>
      </c>
      <c r="J3709" s="856">
        <v>1.78</v>
      </c>
    </row>
    <row r="3710" spans="1:10" ht="13.5" thickBot="1" x14ac:dyDescent="0.25">
      <c r="A3710" s="855"/>
      <c r="B3710" s="855"/>
      <c r="C3710" s="855"/>
      <c r="D3710" s="855"/>
      <c r="E3710" s="855" t="s">
        <v>13212</v>
      </c>
      <c r="F3710" s="856">
        <v>3.3944480000000001</v>
      </c>
      <c r="G3710" s="855"/>
      <c r="H3710" s="857" t="s">
        <v>13213</v>
      </c>
      <c r="I3710" s="857"/>
      <c r="J3710" s="856">
        <v>15.41</v>
      </c>
    </row>
    <row r="3711" spans="1:10" ht="0.95" customHeight="1" thickTop="1" x14ac:dyDescent="0.2">
      <c r="A3711" s="858"/>
      <c r="B3711" s="858"/>
      <c r="C3711" s="858"/>
      <c r="D3711" s="858"/>
      <c r="E3711" s="858"/>
      <c r="F3711" s="858"/>
      <c r="G3711" s="858"/>
      <c r="H3711" s="858"/>
      <c r="I3711" s="858"/>
      <c r="J3711" s="858"/>
    </row>
    <row r="3712" spans="1:10" ht="18" customHeight="1" x14ac:dyDescent="0.2">
      <c r="A3712" s="833"/>
      <c r="B3712" s="834" t="s">
        <v>13186</v>
      </c>
      <c r="C3712" s="833" t="s">
        <v>13187</v>
      </c>
      <c r="D3712" s="833" t="s">
        <v>13188</v>
      </c>
      <c r="E3712" s="835" t="s">
        <v>13189</v>
      </c>
      <c r="F3712" s="835"/>
      <c r="G3712" s="836" t="s">
        <v>13190</v>
      </c>
      <c r="H3712" s="834" t="s">
        <v>13191</v>
      </c>
      <c r="I3712" s="834" t="s">
        <v>13192</v>
      </c>
      <c r="J3712" s="834" t="s">
        <v>13193</v>
      </c>
    </row>
    <row r="3713" spans="1:10" ht="24" customHeight="1" x14ac:dyDescent="0.2">
      <c r="A3713" s="837" t="s">
        <v>13194</v>
      </c>
      <c r="B3713" s="838" t="s">
        <v>13353</v>
      </c>
      <c r="C3713" s="837" t="s">
        <v>7</v>
      </c>
      <c r="D3713" s="837" t="s">
        <v>11214</v>
      </c>
      <c r="E3713" s="839" t="s">
        <v>13301</v>
      </c>
      <c r="F3713" s="839"/>
      <c r="G3713" s="840" t="s">
        <v>13243</v>
      </c>
      <c r="H3713" s="841">
        <v>1</v>
      </c>
      <c r="I3713" s="842">
        <v>103.28</v>
      </c>
      <c r="J3713" s="842">
        <v>103.28</v>
      </c>
    </row>
    <row r="3714" spans="1:10" ht="36" customHeight="1" x14ac:dyDescent="0.2">
      <c r="A3714" s="843" t="s">
        <v>13197</v>
      </c>
      <c r="B3714" s="844" t="s">
        <v>13315</v>
      </c>
      <c r="C3714" s="843" t="s">
        <v>7</v>
      </c>
      <c r="D3714" s="843" t="s">
        <v>2184</v>
      </c>
      <c r="E3714" s="845" t="s">
        <v>13272</v>
      </c>
      <c r="F3714" s="845"/>
      <c r="G3714" s="846" t="s">
        <v>67</v>
      </c>
      <c r="H3714" s="847">
        <v>9.2999999999999999E-2</v>
      </c>
      <c r="I3714" s="848">
        <v>12.53</v>
      </c>
      <c r="J3714" s="848">
        <v>1.1652899999999999</v>
      </c>
    </row>
    <row r="3715" spans="1:10" ht="36" customHeight="1" x14ac:dyDescent="0.2">
      <c r="A3715" s="843" t="s">
        <v>13197</v>
      </c>
      <c r="B3715" s="844" t="s">
        <v>13316</v>
      </c>
      <c r="C3715" s="843" t="s">
        <v>7</v>
      </c>
      <c r="D3715" s="843" t="s">
        <v>2183</v>
      </c>
      <c r="E3715" s="845" t="s">
        <v>13272</v>
      </c>
      <c r="F3715" s="845"/>
      <c r="G3715" s="846" t="s">
        <v>50</v>
      </c>
      <c r="H3715" s="847">
        <v>0.05</v>
      </c>
      <c r="I3715" s="848">
        <v>15.2</v>
      </c>
      <c r="J3715" s="848">
        <v>0.76</v>
      </c>
    </row>
    <row r="3716" spans="1:10" ht="24" customHeight="1" x14ac:dyDescent="0.2">
      <c r="A3716" s="843" t="s">
        <v>13197</v>
      </c>
      <c r="B3716" s="844" t="s">
        <v>13317</v>
      </c>
      <c r="C3716" s="843" t="s">
        <v>7</v>
      </c>
      <c r="D3716" s="843" t="s">
        <v>51</v>
      </c>
      <c r="E3716" s="845" t="s">
        <v>13196</v>
      </c>
      <c r="F3716" s="845"/>
      <c r="G3716" s="846" t="s">
        <v>23</v>
      </c>
      <c r="H3716" s="847">
        <v>0.14299999999999999</v>
      </c>
      <c r="I3716" s="848">
        <v>13.88</v>
      </c>
      <c r="J3716" s="848">
        <v>1.9848399999999999</v>
      </c>
    </row>
    <row r="3717" spans="1:10" ht="24" customHeight="1" x14ac:dyDescent="0.2">
      <c r="A3717" s="843" t="s">
        <v>13197</v>
      </c>
      <c r="B3717" s="844" t="s">
        <v>13318</v>
      </c>
      <c r="C3717" s="843" t="s">
        <v>7</v>
      </c>
      <c r="D3717" s="843" t="s">
        <v>52</v>
      </c>
      <c r="E3717" s="845" t="s">
        <v>13196</v>
      </c>
      <c r="F3717" s="845"/>
      <c r="G3717" s="846" t="s">
        <v>23</v>
      </c>
      <c r="H3717" s="847">
        <v>0.71499999999999997</v>
      </c>
      <c r="I3717" s="848">
        <v>16.59</v>
      </c>
      <c r="J3717" s="848">
        <v>11.86185</v>
      </c>
    </row>
    <row r="3718" spans="1:10" ht="24" customHeight="1" x14ac:dyDescent="0.2">
      <c r="A3718" s="849" t="s">
        <v>13199</v>
      </c>
      <c r="B3718" s="850" t="s">
        <v>14011</v>
      </c>
      <c r="C3718" s="849" t="s">
        <v>7</v>
      </c>
      <c r="D3718" s="849" t="s">
        <v>8286</v>
      </c>
      <c r="E3718" s="851" t="s">
        <v>13220</v>
      </c>
      <c r="F3718" s="851"/>
      <c r="G3718" s="852" t="s">
        <v>21</v>
      </c>
      <c r="H3718" s="853">
        <v>8.5999999999999993E-2</v>
      </c>
      <c r="I3718" s="854">
        <v>13.27</v>
      </c>
      <c r="J3718" s="854">
        <v>1.1412199999999999</v>
      </c>
    </row>
    <row r="3719" spans="1:10" ht="24" customHeight="1" x14ac:dyDescent="0.2">
      <c r="A3719" s="849" t="s">
        <v>13199</v>
      </c>
      <c r="B3719" s="850" t="s">
        <v>13323</v>
      </c>
      <c r="C3719" s="849" t="s">
        <v>7</v>
      </c>
      <c r="D3719" s="849" t="s">
        <v>11846</v>
      </c>
      <c r="E3719" s="851" t="s">
        <v>13220</v>
      </c>
      <c r="F3719" s="851"/>
      <c r="G3719" s="852" t="s">
        <v>18</v>
      </c>
      <c r="H3719" s="853">
        <v>4.4320000000000004</v>
      </c>
      <c r="I3719" s="854">
        <v>2.5</v>
      </c>
      <c r="J3719" s="854">
        <v>11.08</v>
      </c>
    </row>
    <row r="3720" spans="1:10" ht="24" customHeight="1" x14ac:dyDescent="0.2">
      <c r="A3720" s="849" t="s">
        <v>13199</v>
      </c>
      <c r="B3720" s="850" t="s">
        <v>13324</v>
      </c>
      <c r="C3720" s="849" t="s">
        <v>7</v>
      </c>
      <c r="D3720" s="849" t="s">
        <v>13161</v>
      </c>
      <c r="E3720" s="851" t="s">
        <v>13220</v>
      </c>
      <c r="F3720" s="851"/>
      <c r="G3720" s="852" t="s">
        <v>18</v>
      </c>
      <c r="H3720" s="853">
        <v>6.53</v>
      </c>
      <c r="I3720" s="854">
        <v>11.53</v>
      </c>
      <c r="J3720" s="854">
        <v>75.290899999999993</v>
      </c>
    </row>
    <row r="3721" spans="1:10" ht="25.5" x14ac:dyDescent="0.2">
      <c r="A3721" s="855"/>
      <c r="B3721" s="855"/>
      <c r="C3721" s="855"/>
      <c r="D3721" s="855"/>
      <c r="E3721" s="855" t="s">
        <v>13209</v>
      </c>
      <c r="F3721" s="856">
        <v>6.53</v>
      </c>
      <c r="G3721" s="855" t="s">
        <v>13210</v>
      </c>
      <c r="H3721" s="856">
        <v>5.48</v>
      </c>
      <c r="I3721" s="855" t="s">
        <v>13211</v>
      </c>
      <c r="J3721" s="856">
        <v>12.01</v>
      </c>
    </row>
    <row r="3722" spans="1:10" ht="13.5" thickBot="1" x14ac:dyDescent="0.25">
      <c r="A3722" s="855"/>
      <c r="B3722" s="855"/>
      <c r="C3722" s="855"/>
      <c r="D3722" s="855"/>
      <c r="E3722" s="855" t="s">
        <v>13212</v>
      </c>
      <c r="F3722" s="856">
        <v>29.166271999999999</v>
      </c>
      <c r="G3722" s="855"/>
      <c r="H3722" s="857" t="s">
        <v>13213</v>
      </c>
      <c r="I3722" s="857"/>
      <c r="J3722" s="856">
        <v>132.44999999999999</v>
      </c>
    </row>
    <row r="3723" spans="1:10" ht="0.95" customHeight="1" thickTop="1" x14ac:dyDescent="0.2">
      <c r="A3723" s="858"/>
      <c r="B3723" s="858"/>
      <c r="C3723" s="858"/>
      <c r="D3723" s="858"/>
      <c r="E3723" s="858"/>
      <c r="F3723" s="858"/>
      <c r="G3723" s="858"/>
      <c r="H3723" s="858"/>
      <c r="I3723" s="858"/>
      <c r="J3723" s="858"/>
    </row>
    <row r="3724" spans="1:10" ht="18" customHeight="1" x14ac:dyDescent="0.2">
      <c r="A3724" s="833"/>
      <c r="B3724" s="834" t="s">
        <v>13186</v>
      </c>
      <c r="C3724" s="833" t="s">
        <v>13187</v>
      </c>
      <c r="D3724" s="833" t="s">
        <v>13188</v>
      </c>
      <c r="E3724" s="835" t="s">
        <v>13189</v>
      </c>
      <c r="F3724" s="835"/>
      <c r="G3724" s="836" t="s">
        <v>13190</v>
      </c>
      <c r="H3724" s="834" t="s">
        <v>13191</v>
      </c>
      <c r="I3724" s="834" t="s">
        <v>13192</v>
      </c>
      <c r="J3724" s="834" t="s">
        <v>13193</v>
      </c>
    </row>
    <row r="3725" spans="1:10" ht="24" customHeight="1" x14ac:dyDescent="0.2">
      <c r="A3725" s="837" t="s">
        <v>13194</v>
      </c>
      <c r="B3725" s="838" t="s">
        <v>13469</v>
      </c>
      <c r="C3725" s="837" t="s">
        <v>7</v>
      </c>
      <c r="D3725" s="837" t="s">
        <v>11215</v>
      </c>
      <c r="E3725" s="839" t="s">
        <v>13301</v>
      </c>
      <c r="F3725" s="839"/>
      <c r="G3725" s="840" t="s">
        <v>13243</v>
      </c>
      <c r="H3725" s="841">
        <v>1</v>
      </c>
      <c r="I3725" s="842">
        <v>83.25</v>
      </c>
      <c r="J3725" s="842">
        <v>83.25</v>
      </c>
    </row>
    <row r="3726" spans="1:10" ht="36" customHeight="1" x14ac:dyDescent="0.2">
      <c r="A3726" s="843" t="s">
        <v>13197</v>
      </c>
      <c r="B3726" s="844" t="s">
        <v>13315</v>
      </c>
      <c r="C3726" s="843" t="s">
        <v>7</v>
      </c>
      <c r="D3726" s="843" t="s">
        <v>2184</v>
      </c>
      <c r="E3726" s="845" t="s">
        <v>13272</v>
      </c>
      <c r="F3726" s="845"/>
      <c r="G3726" s="846" t="s">
        <v>67</v>
      </c>
      <c r="H3726" s="847">
        <v>0.123</v>
      </c>
      <c r="I3726" s="848">
        <v>12.53</v>
      </c>
      <c r="J3726" s="848">
        <v>1.5411900000000001</v>
      </c>
    </row>
    <row r="3727" spans="1:10" ht="36" customHeight="1" x14ac:dyDescent="0.2">
      <c r="A3727" s="843" t="s">
        <v>13197</v>
      </c>
      <c r="B3727" s="844" t="s">
        <v>13316</v>
      </c>
      <c r="C3727" s="843" t="s">
        <v>7</v>
      </c>
      <c r="D3727" s="843" t="s">
        <v>2183</v>
      </c>
      <c r="E3727" s="845" t="s">
        <v>13272</v>
      </c>
      <c r="F3727" s="845"/>
      <c r="G3727" s="846" t="s">
        <v>50</v>
      </c>
      <c r="H3727" s="847">
        <v>5.6000000000000001E-2</v>
      </c>
      <c r="I3727" s="848">
        <v>15.2</v>
      </c>
      <c r="J3727" s="848">
        <v>0.85119999999999996</v>
      </c>
    </row>
    <row r="3728" spans="1:10" ht="24" customHeight="1" x14ac:dyDescent="0.2">
      <c r="A3728" s="843" t="s">
        <v>13197</v>
      </c>
      <c r="B3728" s="844" t="s">
        <v>13317</v>
      </c>
      <c r="C3728" s="843" t="s">
        <v>7</v>
      </c>
      <c r="D3728" s="843" t="s">
        <v>51</v>
      </c>
      <c r="E3728" s="845" t="s">
        <v>13196</v>
      </c>
      <c r="F3728" s="845"/>
      <c r="G3728" s="846" t="s">
        <v>23</v>
      </c>
      <c r="H3728" s="847">
        <v>0.17899999999999999</v>
      </c>
      <c r="I3728" s="848">
        <v>13.88</v>
      </c>
      <c r="J3728" s="848">
        <v>2.4845199999999998</v>
      </c>
    </row>
    <row r="3729" spans="1:10" ht="24" customHeight="1" x14ac:dyDescent="0.2">
      <c r="A3729" s="843" t="s">
        <v>13197</v>
      </c>
      <c r="B3729" s="844" t="s">
        <v>13318</v>
      </c>
      <c r="C3729" s="843" t="s">
        <v>7</v>
      </c>
      <c r="D3729" s="843" t="s">
        <v>52</v>
      </c>
      <c r="E3729" s="845" t="s">
        <v>13196</v>
      </c>
      <c r="F3729" s="845"/>
      <c r="G3729" s="846" t="s">
        <v>23</v>
      </c>
      <c r="H3729" s="847">
        <v>0.89300000000000002</v>
      </c>
      <c r="I3729" s="848">
        <v>16.59</v>
      </c>
      <c r="J3729" s="848">
        <v>14.814870000000001</v>
      </c>
    </row>
    <row r="3730" spans="1:10" ht="24" customHeight="1" x14ac:dyDescent="0.2">
      <c r="A3730" s="849" t="s">
        <v>13199</v>
      </c>
      <c r="B3730" s="850" t="s">
        <v>14011</v>
      </c>
      <c r="C3730" s="849" t="s">
        <v>7</v>
      </c>
      <c r="D3730" s="849" t="s">
        <v>8286</v>
      </c>
      <c r="E3730" s="851" t="s">
        <v>13220</v>
      </c>
      <c r="F3730" s="851"/>
      <c r="G3730" s="852" t="s">
        <v>21</v>
      </c>
      <c r="H3730" s="853">
        <v>0.128</v>
      </c>
      <c r="I3730" s="854">
        <v>13.27</v>
      </c>
      <c r="J3730" s="854">
        <v>1.6985600000000001</v>
      </c>
    </row>
    <row r="3731" spans="1:10" ht="24" customHeight="1" x14ac:dyDescent="0.2">
      <c r="A3731" s="849" t="s">
        <v>13199</v>
      </c>
      <c r="B3731" s="850" t="s">
        <v>13323</v>
      </c>
      <c r="C3731" s="849" t="s">
        <v>7</v>
      </c>
      <c r="D3731" s="849" t="s">
        <v>11846</v>
      </c>
      <c r="E3731" s="851" t="s">
        <v>13220</v>
      </c>
      <c r="F3731" s="851"/>
      <c r="G3731" s="852" t="s">
        <v>18</v>
      </c>
      <c r="H3731" s="853">
        <v>4.2279999999999998</v>
      </c>
      <c r="I3731" s="854">
        <v>2.5</v>
      </c>
      <c r="J3731" s="854">
        <v>10.57</v>
      </c>
    </row>
    <row r="3732" spans="1:10" ht="24" customHeight="1" x14ac:dyDescent="0.2">
      <c r="A3732" s="849" t="s">
        <v>13199</v>
      </c>
      <c r="B3732" s="850" t="s">
        <v>13324</v>
      </c>
      <c r="C3732" s="849" t="s">
        <v>7</v>
      </c>
      <c r="D3732" s="849" t="s">
        <v>13161</v>
      </c>
      <c r="E3732" s="851" t="s">
        <v>13220</v>
      </c>
      <c r="F3732" s="851"/>
      <c r="G3732" s="852" t="s">
        <v>18</v>
      </c>
      <c r="H3732" s="853">
        <v>4.4480000000000004</v>
      </c>
      <c r="I3732" s="854">
        <v>11.53</v>
      </c>
      <c r="J3732" s="854">
        <v>51.285440000000001</v>
      </c>
    </row>
    <row r="3733" spans="1:10" ht="25.5" x14ac:dyDescent="0.2">
      <c r="A3733" s="855"/>
      <c r="B3733" s="855"/>
      <c r="C3733" s="855"/>
      <c r="D3733" s="855"/>
      <c r="E3733" s="855" t="s">
        <v>13209</v>
      </c>
      <c r="F3733" s="856">
        <v>8.16</v>
      </c>
      <c r="G3733" s="855" t="s">
        <v>13210</v>
      </c>
      <c r="H3733" s="856">
        <v>6.86</v>
      </c>
      <c r="I3733" s="855" t="s">
        <v>13211</v>
      </c>
      <c r="J3733" s="856">
        <v>15.02</v>
      </c>
    </row>
    <row r="3734" spans="1:10" ht="13.5" thickBot="1" x14ac:dyDescent="0.25">
      <c r="A3734" s="855"/>
      <c r="B3734" s="855"/>
      <c r="C3734" s="855"/>
      <c r="D3734" s="855"/>
      <c r="E3734" s="855" t="s">
        <v>13212</v>
      </c>
      <c r="F3734" s="856">
        <v>23.509799999999998</v>
      </c>
      <c r="G3734" s="855"/>
      <c r="H3734" s="857" t="s">
        <v>13213</v>
      </c>
      <c r="I3734" s="857"/>
      <c r="J3734" s="856">
        <v>106.76</v>
      </c>
    </row>
    <row r="3735" spans="1:10" ht="0.95" customHeight="1" thickTop="1" x14ac:dyDescent="0.2">
      <c r="A3735" s="858"/>
      <c r="B3735" s="858"/>
      <c r="C3735" s="858"/>
      <c r="D3735" s="858"/>
      <c r="E3735" s="858"/>
      <c r="F3735" s="858"/>
      <c r="G3735" s="858"/>
      <c r="H3735" s="858"/>
      <c r="I3735" s="858"/>
      <c r="J3735" s="858"/>
    </row>
    <row r="3736" spans="1:10" ht="18" customHeight="1" x14ac:dyDescent="0.2">
      <c r="A3736" s="833"/>
      <c r="B3736" s="834" t="s">
        <v>13186</v>
      </c>
      <c r="C3736" s="833" t="s">
        <v>13187</v>
      </c>
      <c r="D3736" s="833" t="s">
        <v>13188</v>
      </c>
      <c r="E3736" s="835" t="s">
        <v>13189</v>
      </c>
      <c r="F3736" s="835"/>
      <c r="G3736" s="836" t="s">
        <v>13190</v>
      </c>
      <c r="H3736" s="834" t="s">
        <v>13191</v>
      </c>
      <c r="I3736" s="834" t="s">
        <v>13192</v>
      </c>
      <c r="J3736" s="834" t="s">
        <v>13193</v>
      </c>
    </row>
    <row r="3737" spans="1:10" ht="24" customHeight="1" x14ac:dyDescent="0.2">
      <c r="A3737" s="837" t="s">
        <v>13194</v>
      </c>
      <c r="B3737" s="838" t="s">
        <v>13359</v>
      </c>
      <c r="C3737" s="837" t="s">
        <v>7</v>
      </c>
      <c r="D3737" s="837" t="s">
        <v>11211</v>
      </c>
      <c r="E3737" s="839" t="s">
        <v>13301</v>
      </c>
      <c r="F3737" s="839"/>
      <c r="G3737" s="840" t="s">
        <v>13243</v>
      </c>
      <c r="H3737" s="841">
        <v>1</v>
      </c>
      <c r="I3737" s="842">
        <v>91.73</v>
      </c>
      <c r="J3737" s="842">
        <v>91.73</v>
      </c>
    </row>
    <row r="3738" spans="1:10" ht="36" customHeight="1" x14ac:dyDescent="0.2">
      <c r="A3738" s="843" t="s">
        <v>13197</v>
      </c>
      <c r="B3738" s="844" t="s">
        <v>13315</v>
      </c>
      <c r="C3738" s="843" t="s">
        <v>7</v>
      </c>
      <c r="D3738" s="843" t="s">
        <v>2184</v>
      </c>
      <c r="E3738" s="845" t="s">
        <v>13272</v>
      </c>
      <c r="F3738" s="845"/>
      <c r="G3738" s="846" t="s">
        <v>67</v>
      </c>
      <c r="H3738" s="847">
        <v>0.152</v>
      </c>
      <c r="I3738" s="848">
        <v>12.53</v>
      </c>
      <c r="J3738" s="848">
        <v>1.90456</v>
      </c>
    </row>
    <row r="3739" spans="1:10" ht="36" customHeight="1" x14ac:dyDescent="0.2">
      <c r="A3739" s="843" t="s">
        <v>13197</v>
      </c>
      <c r="B3739" s="844" t="s">
        <v>13316</v>
      </c>
      <c r="C3739" s="843" t="s">
        <v>7</v>
      </c>
      <c r="D3739" s="843" t="s">
        <v>2183</v>
      </c>
      <c r="E3739" s="845" t="s">
        <v>13272</v>
      </c>
      <c r="F3739" s="845"/>
      <c r="G3739" s="846" t="s">
        <v>50</v>
      </c>
      <c r="H3739" s="847">
        <v>0.05</v>
      </c>
      <c r="I3739" s="848">
        <v>15.2</v>
      </c>
      <c r="J3739" s="848">
        <v>0.76</v>
      </c>
    </row>
    <row r="3740" spans="1:10" ht="24" customHeight="1" x14ac:dyDescent="0.2">
      <c r="A3740" s="843" t="s">
        <v>13197</v>
      </c>
      <c r="B3740" s="844" t="s">
        <v>13317</v>
      </c>
      <c r="C3740" s="843" t="s">
        <v>7</v>
      </c>
      <c r="D3740" s="843" t="s">
        <v>51</v>
      </c>
      <c r="E3740" s="845" t="s">
        <v>13196</v>
      </c>
      <c r="F3740" s="845"/>
      <c r="G3740" s="846" t="s">
        <v>23</v>
      </c>
      <c r="H3740" s="847">
        <v>0.20200000000000001</v>
      </c>
      <c r="I3740" s="848">
        <v>13.88</v>
      </c>
      <c r="J3740" s="848">
        <v>2.80376</v>
      </c>
    </row>
    <row r="3741" spans="1:10" ht="24" customHeight="1" x14ac:dyDescent="0.2">
      <c r="A3741" s="843" t="s">
        <v>13197</v>
      </c>
      <c r="B3741" s="844" t="s">
        <v>13318</v>
      </c>
      <c r="C3741" s="843" t="s">
        <v>7</v>
      </c>
      <c r="D3741" s="843" t="s">
        <v>52</v>
      </c>
      <c r="E3741" s="845" t="s">
        <v>13196</v>
      </c>
      <c r="F3741" s="845"/>
      <c r="G3741" s="846" t="s">
        <v>23</v>
      </c>
      <c r="H3741" s="847">
        <v>1.012</v>
      </c>
      <c r="I3741" s="848">
        <v>16.59</v>
      </c>
      <c r="J3741" s="848">
        <v>16.789079999999998</v>
      </c>
    </row>
    <row r="3742" spans="1:10" ht="24" customHeight="1" x14ac:dyDescent="0.2">
      <c r="A3742" s="849" t="s">
        <v>13199</v>
      </c>
      <c r="B3742" s="850" t="s">
        <v>14241</v>
      </c>
      <c r="C3742" s="849" t="s">
        <v>7</v>
      </c>
      <c r="D3742" s="849" t="s">
        <v>5900</v>
      </c>
      <c r="E3742" s="851" t="s">
        <v>13220</v>
      </c>
      <c r="F3742" s="851"/>
      <c r="G3742" s="852" t="s">
        <v>13243</v>
      </c>
      <c r="H3742" s="853">
        <v>1.1459999999999999</v>
      </c>
      <c r="I3742" s="854">
        <v>42.58</v>
      </c>
      <c r="J3742" s="854">
        <v>48.796680000000002</v>
      </c>
    </row>
    <row r="3743" spans="1:10" ht="24" customHeight="1" x14ac:dyDescent="0.2">
      <c r="A3743" s="849" t="s">
        <v>13199</v>
      </c>
      <c r="B3743" s="850" t="s">
        <v>13320</v>
      </c>
      <c r="C3743" s="849" t="s">
        <v>7</v>
      </c>
      <c r="D3743" s="849" t="s">
        <v>11840</v>
      </c>
      <c r="E3743" s="851" t="s">
        <v>13220</v>
      </c>
      <c r="F3743" s="851"/>
      <c r="G3743" s="852" t="s">
        <v>18</v>
      </c>
      <c r="H3743" s="853">
        <v>0.16600000000000001</v>
      </c>
      <c r="I3743" s="854">
        <v>7.16</v>
      </c>
      <c r="J3743" s="854">
        <v>1.1885600000000001</v>
      </c>
    </row>
    <row r="3744" spans="1:10" ht="24" customHeight="1" x14ac:dyDescent="0.2">
      <c r="A3744" s="849" t="s">
        <v>13199</v>
      </c>
      <c r="B3744" s="850" t="s">
        <v>14011</v>
      </c>
      <c r="C3744" s="849" t="s">
        <v>7</v>
      </c>
      <c r="D3744" s="849" t="s">
        <v>8286</v>
      </c>
      <c r="E3744" s="851" t="s">
        <v>13220</v>
      </c>
      <c r="F3744" s="851"/>
      <c r="G3744" s="852" t="s">
        <v>21</v>
      </c>
      <c r="H3744" s="853">
        <v>0.159</v>
      </c>
      <c r="I3744" s="854">
        <v>13.27</v>
      </c>
      <c r="J3744" s="854">
        <v>2.1099299999999999</v>
      </c>
    </row>
    <row r="3745" spans="1:10" ht="24" customHeight="1" x14ac:dyDescent="0.2">
      <c r="A3745" s="849" t="s">
        <v>13199</v>
      </c>
      <c r="B3745" s="850" t="s">
        <v>13323</v>
      </c>
      <c r="C3745" s="849" t="s">
        <v>7</v>
      </c>
      <c r="D3745" s="849" t="s">
        <v>11846</v>
      </c>
      <c r="E3745" s="851" t="s">
        <v>13220</v>
      </c>
      <c r="F3745" s="851"/>
      <c r="G3745" s="852" t="s">
        <v>18</v>
      </c>
      <c r="H3745" s="853">
        <v>6.952</v>
      </c>
      <c r="I3745" s="854">
        <v>2.5</v>
      </c>
      <c r="J3745" s="854">
        <v>17.38</v>
      </c>
    </row>
    <row r="3746" spans="1:10" ht="25.5" x14ac:dyDescent="0.2">
      <c r="A3746" s="855"/>
      <c r="B3746" s="855"/>
      <c r="C3746" s="855"/>
      <c r="D3746" s="855"/>
      <c r="E3746" s="855" t="s">
        <v>13209</v>
      </c>
      <c r="F3746" s="856">
        <v>9.23</v>
      </c>
      <c r="G3746" s="855" t="s">
        <v>13210</v>
      </c>
      <c r="H3746" s="856">
        <v>7.76</v>
      </c>
      <c r="I3746" s="855" t="s">
        <v>13211</v>
      </c>
      <c r="J3746" s="856">
        <v>16.989999999999998</v>
      </c>
    </row>
    <row r="3747" spans="1:10" ht="13.5" thickBot="1" x14ac:dyDescent="0.25">
      <c r="A3747" s="855"/>
      <c r="B3747" s="855"/>
      <c r="C3747" s="855"/>
      <c r="D3747" s="855"/>
      <c r="E3747" s="855" t="s">
        <v>13212</v>
      </c>
      <c r="F3747" s="856">
        <v>25.904551999999999</v>
      </c>
      <c r="G3747" s="855"/>
      <c r="H3747" s="857" t="s">
        <v>13213</v>
      </c>
      <c r="I3747" s="857"/>
      <c r="J3747" s="856">
        <v>117.63</v>
      </c>
    </row>
    <row r="3748" spans="1:10" ht="0.95" customHeight="1" thickTop="1" x14ac:dyDescent="0.2">
      <c r="A3748" s="858"/>
      <c r="B3748" s="858"/>
      <c r="C3748" s="858"/>
      <c r="D3748" s="858"/>
      <c r="E3748" s="858"/>
      <c r="F3748" s="858"/>
      <c r="G3748" s="858"/>
      <c r="H3748" s="858"/>
      <c r="I3748" s="858"/>
      <c r="J3748" s="858"/>
    </row>
    <row r="3749" spans="1:10" ht="18" customHeight="1" x14ac:dyDescent="0.2">
      <c r="A3749" s="833"/>
      <c r="B3749" s="834" t="s">
        <v>13186</v>
      </c>
      <c r="C3749" s="833" t="s">
        <v>13187</v>
      </c>
      <c r="D3749" s="833" t="s">
        <v>13188</v>
      </c>
      <c r="E3749" s="835" t="s">
        <v>13189</v>
      </c>
      <c r="F3749" s="835"/>
      <c r="G3749" s="836" t="s">
        <v>13190</v>
      </c>
      <c r="H3749" s="834" t="s">
        <v>13191</v>
      </c>
      <c r="I3749" s="834" t="s">
        <v>13192</v>
      </c>
      <c r="J3749" s="834" t="s">
        <v>13193</v>
      </c>
    </row>
    <row r="3750" spans="1:10" ht="60" customHeight="1" x14ac:dyDescent="0.2">
      <c r="A3750" s="837" t="s">
        <v>13194</v>
      </c>
      <c r="B3750" s="838" t="s">
        <v>13829</v>
      </c>
      <c r="C3750" s="837" t="s">
        <v>7</v>
      </c>
      <c r="D3750" s="837" t="s">
        <v>2091</v>
      </c>
      <c r="E3750" s="839" t="s">
        <v>13432</v>
      </c>
      <c r="F3750" s="839"/>
      <c r="G3750" s="840" t="s">
        <v>18</v>
      </c>
      <c r="H3750" s="841">
        <v>1</v>
      </c>
      <c r="I3750" s="842">
        <v>2.16</v>
      </c>
      <c r="J3750" s="842">
        <v>2.16</v>
      </c>
    </row>
    <row r="3751" spans="1:10" ht="24" customHeight="1" x14ac:dyDescent="0.2">
      <c r="A3751" s="843" t="s">
        <v>13197</v>
      </c>
      <c r="B3751" s="844" t="s">
        <v>13433</v>
      </c>
      <c r="C3751" s="843" t="s">
        <v>7</v>
      </c>
      <c r="D3751" s="843" t="s">
        <v>1239</v>
      </c>
      <c r="E3751" s="845" t="s">
        <v>13196</v>
      </c>
      <c r="F3751" s="845"/>
      <c r="G3751" s="846" t="s">
        <v>23</v>
      </c>
      <c r="H3751" s="847">
        <v>0.01</v>
      </c>
      <c r="I3751" s="848">
        <v>12.84</v>
      </c>
      <c r="J3751" s="848">
        <v>0.12839999999999999</v>
      </c>
    </row>
    <row r="3752" spans="1:10" ht="24" customHeight="1" x14ac:dyDescent="0.2">
      <c r="A3752" s="843" t="s">
        <v>13197</v>
      </c>
      <c r="B3752" s="844" t="s">
        <v>13261</v>
      </c>
      <c r="C3752" s="843" t="s">
        <v>7</v>
      </c>
      <c r="D3752" s="843" t="s">
        <v>56</v>
      </c>
      <c r="E3752" s="845" t="s">
        <v>13196</v>
      </c>
      <c r="F3752" s="845"/>
      <c r="G3752" s="846" t="s">
        <v>23</v>
      </c>
      <c r="H3752" s="847">
        <v>6.9000000000000006E-2</v>
      </c>
      <c r="I3752" s="848">
        <v>16.75</v>
      </c>
      <c r="J3752" s="848">
        <v>1.1557500000000001</v>
      </c>
    </row>
    <row r="3753" spans="1:10" ht="24" customHeight="1" x14ac:dyDescent="0.2">
      <c r="A3753" s="849" t="s">
        <v>13199</v>
      </c>
      <c r="B3753" s="850" t="s">
        <v>14242</v>
      </c>
      <c r="C3753" s="849" t="s">
        <v>7</v>
      </c>
      <c r="D3753" s="849" t="s">
        <v>4962</v>
      </c>
      <c r="E3753" s="851" t="s">
        <v>13220</v>
      </c>
      <c r="F3753" s="851"/>
      <c r="G3753" s="852" t="s">
        <v>38</v>
      </c>
      <c r="H3753" s="853">
        <v>0.65</v>
      </c>
      <c r="I3753" s="854">
        <v>1.34</v>
      </c>
      <c r="J3753" s="854">
        <v>0.871</v>
      </c>
    </row>
    <row r="3754" spans="1:10" ht="25.5" x14ac:dyDescent="0.2">
      <c r="A3754" s="855"/>
      <c r="B3754" s="855"/>
      <c r="C3754" s="855"/>
      <c r="D3754" s="855"/>
      <c r="E3754" s="855" t="s">
        <v>13209</v>
      </c>
      <c r="F3754" s="856">
        <v>0.55000000000000004</v>
      </c>
      <c r="G3754" s="855" t="s">
        <v>13210</v>
      </c>
      <c r="H3754" s="856">
        <v>0.46</v>
      </c>
      <c r="I3754" s="855" t="s">
        <v>13211</v>
      </c>
      <c r="J3754" s="856">
        <v>1.01</v>
      </c>
    </row>
    <row r="3755" spans="1:10" ht="13.5" thickBot="1" x14ac:dyDescent="0.25">
      <c r="A3755" s="855"/>
      <c r="B3755" s="855"/>
      <c r="C3755" s="855"/>
      <c r="D3755" s="855"/>
      <c r="E3755" s="855" t="s">
        <v>13212</v>
      </c>
      <c r="F3755" s="856">
        <v>0.60998399999999997</v>
      </c>
      <c r="G3755" s="855"/>
      <c r="H3755" s="857" t="s">
        <v>13213</v>
      </c>
      <c r="I3755" s="857"/>
      <c r="J3755" s="856">
        <v>2.77</v>
      </c>
    </row>
    <row r="3756" spans="1:10" ht="0.95" customHeight="1" thickTop="1" x14ac:dyDescent="0.2">
      <c r="A3756" s="858"/>
      <c r="B3756" s="858"/>
      <c r="C3756" s="858"/>
      <c r="D3756" s="858"/>
      <c r="E3756" s="858"/>
      <c r="F3756" s="858"/>
      <c r="G3756" s="858"/>
      <c r="H3756" s="858"/>
      <c r="I3756" s="858"/>
      <c r="J3756" s="858"/>
    </row>
    <row r="3757" spans="1:10" ht="18" customHeight="1" x14ac:dyDescent="0.2">
      <c r="A3757" s="833"/>
      <c r="B3757" s="834" t="s">
        <v>13186</v>
      </c>
      <c r="C3757" s="833" t="s">
        <v>13187</v>
      </c>
      <c r="D3757" s="833" t="s">
        <v>13188</v>
      </c>
      <c r="E3757" s="835" t="s">
        <v>13189</v>
      </c>
      <c r="F3757" s="835"/>
      <c r="G3757" s="836" t="s">
        <v>13190</v>
      </c>
      <c r="H3757" s="834" t="s">
        <v>13191</v>
      </c>
      <c r="I3757" s="834" t="s">
        <v>13192</v>
      </c>
      <c r="J3757" s="834" t="s">
        <v>13193</v>
      </c>
    </row>
    <row r="3758" spans="1:10" ht="48" customHeight="1" x14ac:dyDescent="0.2">
      <c r="A3758" s="837" t="s">
        <v>13194</v>
      </c>
      <c r="B3758" s="838" t="s">
        <v>13890</v>
      </c>
      <c r="C3758" s="837" t="s">
        <v>7</v>
      </c>
      <c r="D3758" s="837" t="s">
        <v>2094</v>
      </c>
      <c r="E3758" s="839" t="s">
        <v>13432</v>
      </c>
      <c r="F3758" s="839"/>
      <c r="G3758" s="840" t="s">
        <v>18</v>
      </c>
      <c r="H3758" s="841">
        <v>1</v>
      </c>
      <c r="I3758" s="842">
        <v>1.1000000000000001</v>
      </c>
      <c r="J3758" s="842">
        <v>1.1000000000000001</v>
      </c>
    </row>
    <row r="3759" spans="1:10" ht="24" customHeight="1" x14ac:dyDescent="0.2">
      <c r="A3759" s="843" t="s">
        <v>13197</v>
      </c>
      <c r="B3759" s="844" t="s">
        <v>13433</v>
      </c>
      <c r="C3759" s="843" t="s">
        <v>7</v>
      </c>
      <c r="D3759" s="843" t="s">
        <v>1239</v>
      </c>
      <c r="E3759" s="845" t="s">
        <v>13196</v>
      </c>
      <c r="F3759" s="845"/>
      <c r="G3759" s="846" t="s">
        <v>23</v>
      </c>
      <c r="H3759" s="847">
        <v>5.0000000000000001E-3</v>
      </c>
      <c r="I3759" s="848">
        <v>12.84</v>
      </c>
      <c r="J3759" s="848">
        <v>6.4199999999999993E-2</v>
      </c>
    </row>
    <row r="3760" spans="1:10" ht="24" customHeight="1" x14ac:dyDescent="0.2">
      <c r="A3760" s="843" t="s">
        <v>13197</v>
      </c>
      <c r="B3760" s="844" t="s">
        <v>13261</v>
      </c>
      <c r="C3760" s="843" t="s">
        <v>7</v>
      </c>
      <c r="D3760" s="843" t="s">
        <v>56</v>
      </c>
      <c r="E3760" s="845" t="s">
        <v>13196</v>
      </c>
      <c r="F3760" s="845"/>
      <c r="G3760" s="846" t="s">
        <v>23</v>
      </c>
      <c r="H3760" s="847">
        <v>3.5000000000000003E-2</v>
      </c>
      <c r="I3760" s="848">
        <v>16.75</v>
      </c>
      <c r="J3760" s="848">
        <v>0.58625000000000005</v>
      </c>
    </row>
    <row r="3761" spans="1:10" ht="24" customHeight="1" x14ac:dyDescent="0.2">
      <c r="A3761" s="849" t="s">
        <v>13199</v>
      </c>
      <c r="B3761" s="850" t="s">
        <v>14242</v>
      </c>
      <c r="C3761" s="849" t="s">
        <v>7</v>
      </c>
      <c r="D3761" s="849" t="s">
        <v>4962</v>
      </c>
      <c r="E3761" s="851" t="s">
        <v>13220</v>
      </c>
      <c r="F3761" s="851"/>
      <c r="G3761" s="852" t="s">
        <v>38</v>
      </c>
      <c r="H3761" s="853">
        <v>0.33300000000000002</v>
      </c>
      <c r="I3761" s="854">
        <v>1.34</v>
      </c>
      <c r="J3761" s="854">
        <v>0.44622000000000001</v>
      </c>
    </row>
    <row r="3762" spans="1:10" ht="25.5" x14ac:dyDescent="0.2">
      <c r="A3762" s="855"/>
      <c r="B3762" s="855"/>
      <c r="C3762" s="855"/>
      <c r="D3762" s="855"/>
      <c r="E3762" s="855" t="s">
        <v>13209</v>
      </c>
      <c r="F3762" s="856">
        <v>0.28000000000000003</v>
      </c>
      <c r="G3762" s="855" t="s">
        <v>13210</v>
      </c>
      <c r="H3762" s="856">
        <v>0.24</v>
      </c>
      <c r="I3762" s="855" t="s">
        <v>13211</v>
      </c>
      <c r="J3762" s="856">
        <v>0.52</v>
      </c>
    </row>
    <row r="3763" spans="1:10" ht="13.5" thickBot="1" x14ac:dyDescent="0.25">
      <c r="A3763" s="855"/>
      <c r="B3763" s="855"/>
      <c r="C3763" s="855"/>
      <c r="D3763" s="855"/>
      <c r="E3763" s="855" t="s">
        <v>13212</v>
      </c>
      <c r="F3763" s="856">
        <v>0.31064000000000003</v>
      </c>
      <c r="G3763" s="855"/>
      <c r="H3763" s="857" t="s">
        <v>13213</v>
      </c>
      <c r="I3763" s="857"/>
      <c r="J3763" s="856">
        <v>1.41</v>
      </c>
    </row>
    <row r="3764" spans="1:10" ht="0.95" customHeight="1" thickTop="1" x14ac:dyDescent="0.2">
      <c r="A3764" s="858"/>
      <c r="B3764" s="858"/>
      <c r="C3764" s="858"/>
      <c r="D3764" s="858"/>
      <c r="E3764" s="858"/>
      <c r="F3764" s="858"/>
      <c r="G3764" s="858"/>
      <c r="H3764" s="858"/>
      <c r="I3764" s="858"/>
      <c r="J3764" s="858"/>
    </row>
    <row r="3765" spans="1:10" ht="18" customHeight="1" x14ac:dyDescent="0.2">
      <c r="A3765" s="833"/>
      <c r="B3765" s="834" t="s">
        <v>13186</v>
      </c>
      <c r="C3765" s="833" t="s">
        <v>13187</v>
      </c>
      <c r="D3765" s="833" t="s">
        <v>13188</v>
      </c>
      <c r="E3765" s="835" t="s">
        <v>13189</v>
      </c>
      <c r="F3765" s="835"/>
      <c r="G3765" s="836" t="s">
        <v>13190</v>
      </c>
      <c r="H3765" s="834" t="s">
        <v>13191</v>
      </c>
      <c r="I3765" s="834" t="s">
        <v>13192</v>
      </c>
      <c r="J3765" s="834" t="s">
        <v>13193</v>
      </c>
    </row>
    <row r="3766" spans="1:10" ht="36" customHeight="1" x14ac:dyDescent="0.2">
      <c r="A3766" s="837" t="s">
        <v>13194</v>
      </c>
      <c r="B3766" s="838" t="s">
        <v>14029</v>
      </c>
      <c r="C3766" s="837" t="s">
        <v>7</v>
      </c>
      <c r="D3766" s="837" t="s">
        <v>1880</v>
      </c>
      <c r="E3766" s="839" t="s">
        <v>13301</v>
      </c>
      <c r="F3766" s="839"/>
      <c r="G3766" s="840" t="s">
        <v>13268</v>
      </c>
      <c r="H3766" s="841">
        <v>1</v>
      </c>
      <c r="I3766" s="842">
        <v>333.95</v>
      </c>
      <c r="J3766" s="842">
        <v>333.95</v>
      </c>
    </row>
    <row r="3767" spans="1:10" ht="48" customHeight="1" x14ac:dyDescent="0.2">
      <c r="A3767" s="843" t="s">
        <v>13197</v>
      </c>
      <c r="B3767" s="844" t="s">
        <v>13960</v>
      </c>
      <c r="C3767" s="843" t="s">
        <v>7</v>
      </c>
      <c r="D3767" s="843" t="s">
        <v>1299</v>
      </c>
      <c r="E3767" s="845" t="s">
        <v>13272</v>
      </c>
      <c r="F3767" s="845"/>
      <c r="G3767" s="846" t="s">
        <v>50</v>
      </c>
      <c r="H3767" s="847">
        <v>0.88</v>
      </c>
      <c r="I3767" s="848">
        <v>1.53</v>
      </c>
      <c r="J3767" s="848">
        <v>1.3464</v>
      </c>
    </row>
    <row r="3768" spans="1:10" ht="48" customHeight="1" x14ac:dyDescent="0.2">
      <c r="A3768" s="843" t="s">
        <v>13197</v>
      </c>
      <c r="B3768" s="844" t="s">
        <v>13961</v>
      </c>
      <c r="C3768" s="843" t="s">
        <v>7</v>
      </c>
      <c r="D3768" s="843" t="s">
        <v>1300</v>
      </c>
      <c r="E3768" s="845" t="s">
        <v>13272</v>
      </c>
      <c r="F3768" s="845"/>
      <c r="G3768" s="846" t="s">
        <v>67</v>
      </c>
      <c r="H3768" s="847">
        <v>1.98</v>
      </c>
      <c r="I3768" s="848">
        <v>0.27</v>
      </c>
      <c r="J3768" s="848">
        <v>0.53459999999999996</v>
      </c>
    </row>
    <row r="3769" spans="1:10" ht="24" customHeight="1" x14ac:dyDescent="0.2">
      <c r="A3769" s="843" t="s">
        <v>13197</v>
      </c>
      <c r="B3769" s="844" t="s">
        <v>13368</v>
      </c>
      <c r="C3769" s="843" t="s">
        <v>7</v>
      </c>
      <c r="D3769" s="843" t="s">
        <v>1243</v>
      </c>
      <c r="E3769" s="845" t="s">
        <v>13196</v>
      </c>
      <c r="F3769" s="845"/>
      <c r="G3769" s="846" t="s">
        <v>23</v>
      </c>
      <c r="H3769" s="847">
        <v>2.86</v>
      </c>
      <c r="I3769" s="848">
        <v>11.79</v>
      </c>
      <c r="J3769" s="848">
        <v>33.7194</v>
      </c>
    </row>
    <row r="3770" spans="1:10" ht="24" customHeight="1" x14ac:dyDescent="0.2">
      <c r="A3770" s="849" t="s">
        <v>13199</v>
      </c>
      <c r="B3770" s="850" t="s">
        <v>14137</v>
      </c>
      <c r="C3770" s="849" t="s">
        <v>7</v>
      </c>
      <c r="D3770" s="849" t="s">
        <v>5204</v>
      </c>
      <c r="E3770" s="851" t="s">
        <v>13220</v>
      </c>
      <c r="F3770" s="851"/>
      <c r="G3770" s="852" t="s">
        <v>13268</v>
      </c>
      <c r="H3770" s="853">
        <v>0.56000000000000005</v>
      </c>
      <c r="I3770" s="854">
        <v>69</v>
      </c>
      <c r="J3770" s="854">
        <v>38.64</v>
      </c>
    </row>
    <row r="3771" spans="1:10" ht="24" customHeight="1" x14ac:dyDescent="0.2">
      <c r="A3771" s="849" t="s">
        <v>13199</v>
      </c>
      <c r="B3771" s="850" t="s">
        <v>14072</v>
      </c>
      <c r="C3771" s="849" t="s">
        <v>7</v>
      </c>
      <c r="D3771" s="849" t="s">
        <v>5726</v>
      </c>
      <c r="E3771" s="851" t="s">
        <v>13220</v>
      </c>
      <c r="F3771" s="851"/>
      <c r="G3771" s="852" t="s">
        <v>21</v>
      </c>
      <c r="H3771" s="853">
        <v>12.81</v>
      </c>
      <c r="I3771" s="854">
        <v>0.7</v>
      </c>
      <c r="J3771" s="854">
        <v>8.9670000000000005</v>
      </c>
    </row>
    <row r="3772" spans="1:10" ht="24" customHeight="1" x14ac:dyDescent="0.2">
      <c r="A3772" s="849" t="s">
        <v>13199</v>
      </c>
      <c r="B3772" s="850" t="s">
        <v>13370</v>
      </c>
      <c r="C3772" s="849" t="s">
        <v>7</v>
      </c>
      <c r="D3772" s="849" t="s">
        <v>5946</v>
      </c>
      <c r="E3772" s="851" t="s">
        <v>13220</v>
      </c>
      <c r="F3772" s="851"/>
      <c r="G3772" s="852" t="s">
        <v>21</v>
      </c>
      <c r="H3772" s="853">
        <v>355.88</v>
      </c>
      <c r="I3772" s="854">
        <v>0.56000000000000005</v>
      </c>
      <c r="J3772" s="854">
        <v>199.2928</v>
      </c>
    </row>
    <row r="3773" spans="1:10" ht="24" customHeight="1" x14ac:dyDescent="0.2">
      <c r="A3773" s="849" t="s">
        <v>13199</v>
      </c>
      <c r="B3773" s="850" t="s">
        <v>14243</v>
      </c>
      <c r="C3773" s="849" t="s">
        <v>7</v>
      </c>
      <c r="D3773" s="849" t="s">
        <v>8036</v>
      </c>
      <c r="E3773" s="851" t="s">
        <v>13220</v>
      </c>
      <c r="F3773" s="851"/>
      <c r="G3773" s="852" t="s">
        <v>13268</v>
      </c>
      <c r="H3773" s="853">
        <v>0.56000000000000005</v>
      </c>
      <c r="I3773" s="854">
        <v>91.87</v>
      </c>
      <c r="J3773" s="854">
        <v>51.447200000000002</v>
      </c>
    </row>
    <row r="3774" spans="1:10" ht="25.5" x14ac:dyDescent="0.2">
      <c r="A3774" s="855"/>
      <c r="B3774" s="855"/>
      <c r="C3774" s="855"/>
      <c r="D3774" s="855"/>
      <c r="E3774" s="855" t="s">
        <v>13209</v>
      </c>
      <c r="F3774" s="856">
        <v>13.78</v>
      </c>
      <c r="G3774" s="855" t="s">
        <v>13210</v>
      </c>
      <c r="H3774" s="856">
        <v>11.59</v>
      </c>
      <c r="I3774" s="855" t="s">
        <v>13211</v>
      </c>
      <c r="J3774" s="856">
        <v>25.37</v>
      </c>
    </row>
    <row r="3775" spans="1:10" ht="13.5" thickBot="1" x14ac:dyDescent="0.25">
      <c r="A3775" s="855"/>
      <c r="B3775" s="855"/>
      <c r="C3775" s="855"/>
      <c r="D3775" s="855"/>
      <c r="E3775" s="855" t="s">
        <v>13212</v>
      </c>
      <c r="F3775" s="856">
        <v>94.307479999999998</v>
      </c>
      <c r="G3775" s="855"/>
      <c r="H3775" s="857" t="s">
        <v>13213</v>
      </c>
      <c r="I3775" s="857"/>
      <c r="J3775" s="856">
        <v>428.26</v>
      </c>
    </row>
    <row r="3776" spans="1:10" ht="0.95" customHeight="1" thickTop="1" x14ac:dyDescent="0.2">
      <c r="A3776" s="858"/>
      <c r="B3776" s="858"/>
      <c r="C3776" s="858"/>
      <c r="D3776" s="858"/>
      <c r="E3776" s="858"/>
      <c r="F3776" s="858"/>
      <c r="G3776" s="858"/>
      <c r="H3776" s="858"/>
      <c r="I3776" s="858"/>
      <c r="J3776" s="858"/>
    </row>
    <row r="3777" spans="1:10" ht="18" customHeight="1" x14ac:dyDescent="0.2">
      <c r="A3777" s="833"/>
      <c r="B3777" s="834" t="s">
        <v>13186</v>
      </c>
      <c r="C3777" s="833" t="s">
        <v>13187</v>
      </c>
      <c r="D3777" s="833" t="s">
        <v>13188</v>
      </c>
      <c r="E3777" s="835" t="s">
        <v>13189</v>
      </c>
      <c r="F3777" s="835"/>
      <c r="G3777" s="836" t="s">
        <v>13190</v>
      </c>
      <c r="H3777" s="834" t="s">
        <v>13191</v>
      </c>
      <c r="I3777" s="834" t="s">
        <v>13192</v>
      </c>
      <c r="J3777" s="834" t="s">
        <v>13193</v>
      </c>
    </row>
    <row r="3778" spans="1:10" ht="36" customHeight="1" x14ac:dyDescent="0.2">
      <c r="A3778" s="837" t="s">
        <v>13194</v>
      </c>
      <c r="B3778" s="838" t="s">
        <v>13390</v>
      </c>
      <c r="C3778" s="837" t="s">
        <v>7</v>
      </c>
      <c r="D3778" s="837" t="s">
        <v>2649</v>
      </c>
      <c r="E3778" s="839" t="s">
        <v>13272</v>
      </c>
      <c r="F3778" s="839"/>
      <c r="G3778" s="840" t="s">
        <v>67</v>
      </c>
      <c r="H3778" s="841">
        <v>1</v>
      </c>
      <c r="I3778" s="842">
        <v>12.22</v>
      </c>
      <c r="J3778" s="842">
        <v>12.22</v>
      </c>
    </row>
    <row r="3779" spans="1:10" ht="36" customHeight="1" x14ac:dyDescent="0.2">
      <c r="A3779" s="843" t="s">
        <v>13197</v>
      </c>
      <c r="B3779" s="844" t="s">
        <v>14244</v>
      </c>
      <c r="C3779" s="843" t="s">
        <v>7</v>
      </c>
      <c r="D3779" s="843" t="s">
        <v>2645</v>
      </c>
      <c r="E3779" s="845" t="s">
        <v>13272</v>
      </c>
      <c r="F3779" s="845"/>
      <c r="G3779" s="846" t="s">
        <v>23</v>
      </c>
      <c r="H3779" s="847">
        <v>1</v>
      </c>
      <c r="I3779" s="848">
        <v>0.03</v>
      </c>
      <c r="J3779" s="848">
        <v>0.03</v>
      </c>
    </row>
    <row r="3780" spans="1:10" ht="36" customHeight="1" x14ac:dyDescent="0.2">
      <c r="A3780" s="843" t="s">
        <v>13197</v>
      </c>
      <c r="B3780" s="844" t="s">
        <v>14245</v>
      </c>
      <c r="C3780" s="843" t="s">
        <v>7</v>
      </c>
      <c r="D3780" s="843" t="s">
        <v>2644</v>
      </c>
      <c r="E3780" s="845" t="s">
        <v>13272</v>
      </c>
      <c r="F3780" s="845"/>
      <c r="G3780" s="846" t="s">
        <v>23</v>
      </c>
      <c r="H3780" s="847">
        <v>1</v>
      </c>
      <c r="I3780" s="848">
        <v>0.28999999999999998</v>
      </c>
      <c r="J3780" s="848">
        <v>0.28999999999999998</v>
      </c>
    </row>
    <row r="3781" spans="1:10" ht="24" customHeight="1" x14ac:dyDescent="0.2">
      <c r="A3781" s="843" t="s">
        <v>13197</v>
      </c>
      <c r="B3781" s="844" t="s">
        <v>14246</v>
      </c>
      <c r="C3781" s="843" t="s">
        <v>7</v>
      </c>
      <c r="D3781" s="843" t="s">
        <v>207</v>
      </c>
      <c r="E3781" s="845" t="s">
        <v>13196</v>
      </c>
      <c r="F3781" s="845"/>
      <c r="G3781" s="846" t="s">
        <v>23</v>
      </c>
      <c r="H3781" s="847">
        <v>1</v>
      </c>
      <c r="I3781" s="848">
        <v>11.9</v>
      </c>
      <c r="J3781" s="848">
        <v>11.9</v>
      </c>
    </row>
    <row r="3782" spans="1:10" ht="25.5" x14ac:dyDescent="0.2">
      <c r="A3782" s="855"/>
      <c r="B3782" s="855"/>
      <c r="C3782" s="855"/>
      <c r="D3782" s="855"/>
      <c r="E3782" s="855" t="s">
        <v>13209</v>
      </c>
      <c r="F3782" s="856">
        <v>4.88</v>
      </c>
      <c r="G3782" s="855" t="s">
        <v>13210</v>
      </c>
      <c r="H3782" s="856">
        <v>4.0999999999999996</v>
      </c>
      <c r="I3782" s="855" t="s">
        <v>13211</v>
      </c>
      <c r="J3782" s="856">
        <v>8.98</v>
      </c>
    </row>
    <row r="3783" spans="1:10" ht="13.5" thickBot="1" x14ac:dyDescent="0.25">
      <c r="A3783" s="855"/>
      <c r="B3783" s="855"/>
      <c r="C3783" s="855"/>
      <c r="D3783" s="855"/>
      <c r="E3783" s="855" t="s">
        <v>13212</v>
      </c>
      <c r="F3783" s="856">
        <v>3.4509280000000002</v>
      </c>
      <c r="G3783" s="855"/>
      <c r="H3783" s="857" t="s">
        <v>13213</v>
      </c>
      <c r="I3783" s="857"/>
      <c r="J3783" s="856">
        <v>15.67</v>
      </c>
    </row>
    <row r="3784" spans="1:10" ht="0.95" customHeight="1" thickTop="1" x14ac:dyDescent="0.2">
      <c r="A3784" s="858"/>
      <c r="B3784" s="858"/>
      <c r="C3784" s="858"/>
      <c r="D3784" s="858"/>
      <c r="E3784" s="858"/>
      <c r="F3784" s="858"/>
      <c r="G3784" s="858"/>
      <c r="H3784" s="858"/>
      <c r="I3784" s="858"/>
      <c r="J3784" s="858"/>
    </row>
    <row r="3785" spans="1:10" ht="18" customHeight="1" x14ac:dyDescent="0.2">
      <c r="A3785" s="833"/>
      <c r="B3785" s="834" t="s">
        <v>13186</v>
      </c>
      <c r="C3785" s="833" t="s">
        <v>13187</v>
      </c>
      <c r="D3785" s="833" t="s">
        <v>13188</v>
      </c>
      <c r="E3785" s="835" t="s">
        <v>13189</v>
      </c>
      <c r="F3785" s="835"/>
      <c r="G3785" s="836" t="s">
        <v>13190</v>
      </c>
      <c r="H3785" s="834" t="s">
        <v>13191</v>
      </c>
      <c r="I3785" s="834" t="s">
        <v>13192</v>
      </c>
      <c r="J3785" s="834" t="s">
        <v>13193</v>
      </c>
    </row>
    <row r="3786" spans="1:10" ht="36" customHeight="1" x14ac:dyDescent="0.2">
      <c r="A3786" s="837" t="s">
        <v>13194</v>
      </c>
      <c r="B3786" s="838" t="s">
        <v>13389</v>
      </c>
      <c r="C3786" s="837" t="s">
        <v>7</v>
      </c>
      <c r="D3786" s="837" t="s">
        <v>2648</v>
      </c>
      <c r="E3786" s="839" t="s">
        <v>13272</v>
      </c>
      <c r="F3786" s="839"/>
      <c r="G3786" s="840" t="s">
        <v>50</v>
      </c>
      <c r="H3786" s="841">
        <v>1</v>
      </c>
      <c r="I3786" s="842">
        <v>13.13</v>
      </c>
      <c r="J3786" s="842">
        <v>13.13</v>
      </c>
    </row>
    <row r="3787" spans="1:10" ht="36" customHeight="1" x14ac:dyDescent="0.2">
      <c r="A3787" s="843" t="s">
        <v>13197</v>
      </c>
      <c r="B3787" s="844" t="s">
        <v>14247</v>
      </c>
      <c r="C3787" s="843" t="s">
        <v>7</v>
      </c>
      <c r="D3787" s="843" t="s">
        <v>2647</v>
      </c>
      <c r="E3787" s="845" t="s">
        <v>13272</v>
      </c>
      <c r="F3787" s="845"/>
      <c r="G3787" s="846" t="s">
        <v>23</v>
      </c>
      <c r="H3787" s="847">
        <v>1</v>
      </c>
      <c r="I3787" s="848">
        <v>0.64</v>
      </c>
      <c r="J3787" s="848">
        <v>0.64</v>
      </c>
    </row>
    <row r="3788" spans="1:10" ht="36" customHeight="1" x14ac:dyDescent="0.2">
      <c r="A3788" s="843" t="s">
        <v>13197</v>
      </c>
      <c r="B3788" s="844" t="s">
        <v>14248</v>
      </c>
      <c r="C3788" s="843" t="s">
        <v>7</v>
      </c>
      <c r="D3788" s="843" t="s">
        <v>2646</v>
      </c>
      <c r="E3788" s="845" t="s">
        <v>13272</v>
      </c>
      <c r="F3788" s="845"/>
      <c r="G3788" s="846" t="s">
        <v>23</v>
      </c>
      <c r="H3788" s="847">
        <v>1</v>
      </c>
      <c r="I3788" s="848">
        <v>0.27</v>
      </c>
      <c r="J3788" s="848">
        <v>0.27</v>
      </c>
    </row>
    <row r="3789" spans="1:10" ht="36" customHeight="1" x14ac:dyDescent="0.2">
      <c r="A3789" s="843" t="s">
        <v>13197</v>
      </c>
      <c r="B3789" s="844" t="s">
        <v>14244</v>
      </c>
      <c r="C3789" s="843" t="s">
        <v>7</v>
      </c>
      <c r="D3789" s="843" t="s">
        <v>2645</v>
      </c>
      <c r="E3789" s="845" t="s">
        <v>13272</v>
      </c>
      <c r="F3789" s="845"/>
      <c r="G3789" s="846" t="s">
        <v>23</v>
      </c>
      <c r="H3789" s="847">
        <v>1</v>
      </c>
      <c r="I3789" s="848">
        <v>0.03</v>
      </c>
      <c r="J3789" s="848">
        <v>0.03</v>
      </c>
    </row>
    <row r="3790" spans="1:10" ht="36" customHeight="1" x14ac:dyDescent="0.2">
      <c r="A3790" s="843" t="s">
        <v>13197</v>
      </c>
      <c r="B3790" s="844" t="s">
        <v>14245</v>
      </c>
      <c r="C3790" s="843" t="s">
        <v>7</v>
      </c>
      <c r="D3790" s="843" t="s">
        <v>2644</v>
      </c>
      <c r="E3790" s="845" t="s">
        <v>13272</v>
      </c>
      <c r="F3790" s="845"/>
      <c r="G3790" s="846" t="s">
        <v>23</v>
      </c>
      <c r="H3790" s="847">
        <v>1</v>
      </c>
      <c r="I3790" s="848">
        <v>0.28999999999999998</v>
      </c>
      <c r="J3790" s="848">
        <v>0.28999999999999998</v>
      </c>
    </row>
    <row r="3791" spans="1:10" ht="24" customHeight="1" x14ac:dyDescent="0.2">
      <c r="A3791" s="843" t="s">
        <v>13197</v>
      </c>
      <c r="B3791" s="844" t="s">
        <v>14246</v>
      </c>
      <c r="C3791" s="843" t="s">
        <v>7</v>
      </c>
      <c r="D3791" s="843" t="s">
        <v>207</v>
      </c>
      <c r="E3791" s="845" t="s">
        <v>13196</v>
      </c>
      <c r="F3791" s="845"/>
      <c r="G3791" s="846" t="s">
        <v>23</v>
      </c>
      <c r="H3791" s="847">
        <v>1</v>
      </c>
      <c r="I3791" s="848">
        <v>11.9</v>
      </c>
      <c r="J3791" s="848">
        <v>11.9</v>
      </c>
    </row>
    <row r="3792" spans="1:10" ht="25.5" x14ac:dyDescent="0.2">
      <c r="A3792" s="855"/>
      <c r="B3792" s="855"/>
      <c r="C3792" s="855"/>
      <c r="D3792" s="855"/>
      <c r="E3792" s="855" t="s">
        <v>13209</v>
      </c>
      <c r="F3792" s="856">
        <v>4.88</v>
      </c>
      <c r="G3792" s="855" t="s">
        <v>13210</v>
      </c>
      <c r="H3792" s="856">
        <v>4.0999999999999996</v>
      </c>
      <c r="I3792" s="855" t="s">
        <v>13211</v>
      </c>
      <c r="J3792" s="856">
        <v>8.98</v>
      </c>
    </row>
    <row r="3793" spans="1:10" ht="13.5" thickBot="1" x14ac:dyDescent="0.25">
      <c r="A3793" s="855"/>
      <c r="B3793" s="855"/>
      <c r="C3793" s="855"/>
      <c r="D3793" s="855"/>
      <c r="E3793" s="855" t="s">
        <v>13212</v>
      </c>
      <c r="F3793" s="856">
        <v>3.7079119999999999</v>
      </c>
      <c r="G3793" s="855"/>
      <c r="H3793" s="857" t="s">
        <v>13213</v>
      </c>
      <c r="I3793" s="857"/>
      <c r="J3793" s="856">
        <v>16.84</v>
      </c>
    </row>
    <row r="3794" spans="1:10" ht="0.95" customHeight="1" thickTop="1" x14ac:dyDescent="0.2">
      <c r="A3794" s="858"/>
      <c r="B3794" s="858"/>
      <c r="C3794" s="858"/>
      <c r="D3794" s="858"/>
      <c r="E3794" s="858"/>
      <c r="F3794" s="858"/>
      <c r="G3794" s="858"/>
      <c r="H3794" s="858"/>
      <c r="I3794" s="858"/>
      <c r="J3794" s="858"/>
    </row>
    <row r="3795" spans="1:10" ht="18" customHeight="1" x14ac:dyDescent="0.2">
      <c r="A3795" s="833"/>
      <c r="B3795" s="834" t="s">
        <v>13186</v>
      </c>
      <c r="C3795" s="833" t="s">
        <v>13187</v>
      </c>
      <c r="D3795" s="833" t="s">
        <v>13188</v>
      </c>
      <c r="E3795" s="835" t="s">
        <v>13189</v>
      </c>
      <c r="F3795" s="835"/>
      <c r="G3795" s="836" t="s">
        <v>13190</v>
      </c>
      <c r="H3795" s="834" t="s">
        <v>13191</v>
      </c>
      <c r="I3795" s="834" t="s">
        <v>13192</v>
      </c>
      <c r="J3795" s="834" t="s">
        <v>13193</v>
      </c>
    </row>
    <row r="3796" spans="1:10" ht="36" customHeight="1" x14ac:dyDescent="0.2">
      <c r="A3796" s="837" t="s">
        <v>13194</v>
      </c>
      <c r="B3796" s="838" t="s">
        <v>14245</v>
      </c>
      <c r="C3796" s="837" t="s">
        <v>7</v>
      </c>
      <c r="D3796" s="837" t="s">
        <v>2644</v>
      </c>
      <c r="E3796" s="839" t="s">
        <v>13272</v>
      </c>
      <c r="F3796" s="839"/>
      <c r="G3796" s="840" t="s">
        <v>23</v>
      </c>
      <c r="H3796" s="841">
        <v>1</v>
      </c>
      <c r="I3796" s="842">
        <v>0.28999999999999998</v>
      </c>
      <c r="J3796" s="842">
        <v>0.28999999999999998</v>
      </c>
    </row>
    <row r="3797" spans="1:10" ht="24" customHeight="1" x14ac:dyDescent="0.2">
      <c r="A3797" s="849" t="s">
        <v>13199</v>
      </c>
      <c r="B3797" s="850" t="s">
        <v>14249</v>
      </c>
      <c r="C3797" s="849" t="s">
        <v>7</v>
      </c>
      <c r="D3797" s="849" t="s">
        <v>7043</v>
      </c>
      <c r="E3797" s="851" t="s">
        <v>13201</v>
      </c>
      <c r="F3797" s="851"/>
      <c r="G3797" s="852" t="s">
        <v>38</v>
      </c>
      <c r="H3797" s="853">
        <v>6.3999999999999997E-5</v>
      </c>
      <c r="I3797" s="854">
        <v>4525.5</v>
      </c>
      <c r="J3797" s="854">
        <v>0.289632</v>
      </c>
    </row>
    <row r="3798" spans="1:10" ht="25.5" x14ac:dyDescent="0.2">
      <c r="A3798" s="855"/>
      <c r="B3798" s="855"/>
      <c r="C3798" s="855"/>
      <c r="D3798" s="855"/>
      <c r="E3798" s="855" t="s">
        <v>13209</v>
      </c>
      <c r="F3798" s="856">
        <v>0</v>
      </c>
      <c r="G3798" s="855" t="s">
        <v>13210</v>
      </c>
      <c r="H3798" s="856">
        <v>0</v>
      </c>
      <c r="I3798" s="855" t="s">
        <v>13211</v>
      </c>
      <c r="J3798" s="856">
        <v>0</v>
      </c>
    </row>
    <row r="3799" spans="1:10" ht="13.5" thickBot="1" x14ac:dyDescent="0.25">
      <c r="A3799" s="855"/>
      <c r="B3799" s="855"/>
      <c r="C3799" s="855"/>
      <c r="D3799" s="855"/>
      <c r="E3799" s="855" t="s">
        <v>13212</v>
      </c>
      <c r="F3799" s="856">
        <v>8.1895999999999997E-2</v>
      </c>
      <c r="G3799" s="855"/>
      <c r="H3799" s="857" t="s">
        <v>13213</v>
      </c>
      <c r="I3799" s="857"/>
      <c r="J3799" s="856">
        <v>0.37</v>
      </c>
    </row>
    <row r="3800" spans="1:10" ht="0.95" customHeight="1" thickTop="1" x14ac:dyDescent="0.2">
      <c r="A3800" s="858"/>
      <c r="B3800" s="858"/>
      <c r="C3800" s="858"/>
      <c r="D3800" s="858"/>
      <c r="E3800" s="858"/>
      <c r="F3800" s="858"/>
      <c r="G3800" s="858"/>
      <c r="H3800" s="858"/>
      <c r="I3800" s="858"/>
      <c r="J3800" s="858"/>
    </row>
    <row r="3801" spans="1:10" ht="18" customHeight="1" x14ac:dyDescent="0.2">
      <c r="A3801" s="833"/>
      <c r="B3801" s="834" t="s">
        <v>13186</v>
      </c>
      <c r="C3801" s="833" t="s">
        <v>13187</v>
      </c>
      <c r="D3801" s="833" t="s">
        <v>13188</v>
      </c>
      <c r="E3801" s="835" t="s">
        <v>13189</v>
      </c>
      <c r="F3801" s="835"/>
      <c r="G3801" s="836" t="s">
        <v>13190</v>
      </c>
      <c r="H3801" s="834" t="s">
        <v>13191</v>
      </c>
      <c r="I3801" s="834" t="s">
        <v>13192</v>
      </c>
      <c r="J3801" s="834" t="s">
        <v>13193</v>
      </c>
    </row>
    <row r="3802" spans="1:10" ht="36" customHeight="1" x14ac:dyDescent="0.2">
      <c r="A3802" s="837" t="s">
        <v>13194</v>
      </c>
      <c r="B3802" s="838" t="s">
        <v>14244</v>
      </c>
      <c r="C3802" s="837" t="s">
        <v>7</v>
      </c>
      <c r="D3802" s="837" t="s">
        <v>2645</v>
      </c>
      <c r="E3802" s="839" t="s">
        <v>13272</v>
      </c>
      <c r="F3802" s="839"/>
      <c r="G3802" s="840" t="s">
        <v>23</v>
      </c>
      <c r="H3802" s="841">
        <v>1</v>
      </c>
      <c r="I3802" s="842">
        <v>0.03</v>
      </c>
      <c r="J3802" s="842">
        <v>0.03</v>
      </c>
    </row>
    <row r="3803" spans="1:10" ht="24" customHeight="1" x14ac:dyDescent="0.2">
      <c r="A3803" s="849" t="s">
        <v>13199</v>
      </c>
      <c r="B3803" s="850" t="s">
        <v>14249</v>
      </c>
      <c r="C3803" s="849" t="s">
        <v>7</v>
      </c>
      <c r="D3803" s="849" t="s">
        <v>7043</v>
      </c>
      <c r="E3803" s="851" t="s">
        <v>13201</v>
      </c>
      <c r="F3803" s="851"/>
      <c r="G3803" s="852" t="s">
        <v>38</v>
      </c>
      <c r="H3803" s="853">
        <v>7.6000000000000001E-6</v>
      </c>
      <c r="I3803" s="854">
        <v>4525.5</v>
      </c>
      <c r="J3803" s="854">
        <v>3.4393800000000002E-2</v>
      </c>
    </row>
    <row r="3804" spans="1:10" ht="25.5" x14ac:dyDescent="0.2">
      <c r="A3804" s="855"/>
      <c r="B3804" s="855"/>
      <c r="C3804" s="855"/>
      <c r="D3804" s="855"/>
      <c r="E3804" s="855" t="s">
        <v>13209</v>
      </c>
      <c r="F3804" s="856">
        <v>0</v>
      </c>
      <c r="G3804" s="855" t="s">
        <v>13210</v>
      </c>
      <c r="H3804" s="856">
        <v>0</v>
      </c>
      <c r="I3804" s="855" t="s">
        <v>13211</v>
      </c>
      <c r="J3804" s="856">
        <v>0</v>
      </c>
    </row>
    <row r="3805" spans="1:10" ht="13.5" thickBot="1" x14ac:dyDescent="0.25">
      <c r="A3805" s="855"/>
      <c r="B3805" s="855"/>
      <c r="C3805" s="855"/>
      <c r="D3805" s="855"/>
      <c r="E3805" s="855" t="s">
        <v>13212</v>
      </c>
      <c r="F3805" s="856">
        <v>8.4720000000000004E-3</v>
      </c>
      <c r="G3805" s="855"/>
      <c r="H3805" s="857" t="s">
        <v>13213</v>
      </c>
      <c r="I3805" s="857"/>
      <c r="J3805" s="856">
        <v>0.04</v>
      </c>
    </row>
    <row r="3806" spans="1:10" ht="0.95" customHeight="1" thickTop="1" x14ac:dyDescent="0.2">
      <c r="A3806" s="858"/>
      <c r="B3806" s="858"/>
      <c r="C3806" s="858"/>
      <c r="D3806" s="858"/>
      <c r="E3806" s="858"/>
      <c r="F3806" s="858"/>
      <c r="G3806" s="858"/>
      <c r="H3806" s="858"/>
      <c r="I3806" s="858"/>
      <c r="J3806" s="858"/>
    </row>
    <row r="3807" spans="1:10" ht="18" customHeight="1" x14ac:dyDescent="0.2">
      <c r="A3807" s="833"/>
      <c r="B3807" s="834" t="s">
        <v>13186</v>
      </c>
      <c r="C3807" s="833" t="s">
        <v>13187</v>
      </c>
      <c r="D3807" s="833" t="s">
        <v>13188</v>
      </c>
      <c r="E3807" s="835" t="s">
        <v>13189</v>
      </c>
      <c r="F3807" s="835"/>
      <c r="G3807" s="836" t="s">
        <v>13190</v>
      </c>
      <c r="H3807" s="834" t="s">
        <v>13191</v>
      </c>
      <c r="I3807" s="834" t="s">
        <v>13192</v>
      </c>
      <c r="J3807" s="834" t="s">
        <v>13193</v>
      </c>
    </row>
    <row r="3808" spans="1:10" ht="36" customHeight="1" x14ac:dyDescent="0.2">
      <c r="A3808" s="837" t="s">
        <v>13194</v>
      </c>
      <c r="B3808" s="838" t="s">
        <v>14248</v>
      </c>
      <c r="C3808" s="837" t="s">
        <v>7</v>
      </c>
      <c r="D3808" s="837" t="s">
        <v>2646</v>
      </c>
      <c r="E3808" s="839" t="s">
        <v>13272</v>
      </c>
      <c r="F3808" s="839"/>
      <c r="G3808" s="840" t="s">
        <v>23</v>
      </c>
      <c r="H3808" s="841">
        <v>1</v>
      </c>
      <c r="I3808" s="842">
        <v>0.27</v>
      </c>
      <c r="J3808" s="842">
        <v>0.27</v>
      </c>
    </row>
    <row r="3809" spans="1:10" ht="24" customHeight="1" x14ac:dyDescent="0.2">
      <c r="A3809" s="849" t="s">
        <v>13199</v>
      </c>
      <c r="B3809" s="850" t="s">
        <v>14249</v>
      </c>
      <c r="C3809" s="849" t="s">
        <v>7</v>
      </c>
      <c r="D3809" s="849" t="s">
        <v>7043</v>
      </c>
      <c r="E3809" s="851" t="s">
        <v>13201</v>
      </c>
      <c r="F3809" s="851"/>
      <c r="G3809" s="852" t="s">
        <v>38</v>
      </c>
      <c r="H3809" s="853">
        <v>6.0000000000000002E-5</v>
      </c>
      <c r="I3809" s="854">
        <v>4525.5</v>
      </c>
      <c r="J3809" s="854">
        <v>0.27152999999999999</v>
      </c>
    </row>
    <row r="3810" spans="1:10" ht="25.5" x14ac:dyDescent="0.2">
      <c r="A3810" s="855"/>
      <c r="B3810" s="855"/>
      <c r="C3810" s="855"/>
      <c r="D3810" s="855"/>
      <c r="E3810" s="855" t="s">
        <v>13209</v>
      </c>
      <c r="F3810" s="856">
        <v>0</v>
      </c>
      <c r="G3810" s="855" t="s">
        <v>13210</v>
      </c>
      <c r="H3810" s="856">
        <v>0</v>
      </c>
      <c r="I3810" s="855" t="s">
        <v>13211</v>
      </c>
      <c r="J3810" s="856">
        <v>0</v>
      </c>
    </row>
    <row r="3811" spans="1:10" ht="13.5" thickBot="1" x14ac:dyDescent="0.25">
      <c r="A3811" s="855"/>
      <c r="B3811" s="855"/>
      <c r="C3811" s="855"/>
      <c r="D3811" s="855"/>
      <c r="E3811" s="855" t="s">
        <v>13212</v>
      </c>
      <c r="F3811" s="856">
        <v>7.6247999999999996E-2</v>
      </c>
      <c r="G3811" s="855"/>
      <c r="H3811" s="857" t="s">
        <v>13213</v>
      </c>
      <c r="I3811" s="857"/>
      <c r="J3811" s="856">
        <v>0.35</v>
      </c>
    </row>
    <row r="3812" spans="1:10" ht="0.95" customHeight="1" thickTop="1" x14ac:dyDescent="0.2">
      <c r="A3812" s="858"/>
      <c r="B3812" s="858"/>
      <c r="C3812" s="858"/>
      <c r="D3812" s="858"/>
      <c r="E3812" s="858"/>
      <c r="F3812" s="858"/>
      <c r="G3812" s="858"/>
      <c r="H3812" s="858"/>
      <c r="I3812" s="858"/>
      <c r="J3812" s="858"/>
    </row>
    <row r="3813" spans="1:10" ht="18" customHeight="1" x14ac:dyDescent="0.2">
      <c r="A3813" s="833"/>
      <c r="B3813" s="834" t="s">
        <v>13186</v>
      </c>
      <c r="C3813" s="833" t="s">
        <v>13187</v>
      </c>
      <c r="D3813" s="833" t="s">
        <v>13188</v>
      </c>
      <c r="E3813" s="835" t="s">
        <v>13189</v>
      </c>
      <c r="F3813" s="835"/>
      <c r="G3813" s="836" t="s">
        <v>13190</v>
      </c>
      <c r="H3813" s="834" t="s">
        <v>13191</v>
      </c>
      <c r="I3813" s="834" t="s">
        <v>13192</v>
      </c>
      <c r="J3813" s="834" t="s">
        <v>13193</v>
      </c>
    </row>
    <row r="3814" spans="1:10" ht="36" customHeight="1" x14ac:dyDescent="0.2">
      <c r="A3814" s="837" t="s">
        <v>13194</v>
      </c>
      <c r="B3814" s="838" t="s">
        <v>14247</v>
      </c>
      <c r="C3814" s="837" t="s">
        <v>7</v>
      </c>
      <c r="D3814" s="837" t="s">
        <v>2647</v>
      </c>
      <c r="E3814" s="839" t="s">
        <v>13272</v>
      </c>
      <c r="F3814" s="839"/>
      <c r="G3814" s="840" t="s">
        <v>23</v>
      </c>
      <c r="H3814" s="841">
        <v>1</v>
      </c>
      <c r="I3814" s="842">
        <v>0.64</v>
      </c>
      <c r="J3814" s="842">
        <v>0.64</v>
      </c>
    </row>
    <row r="3815" spans="1:10" ht="24" customHeight="1" x14ac:dyDescent="0.2">
      <c r="A3815" s="849" t="s">
        <v>13199</v>
      </c>
      <c r="B3815" s="850" t="s">
        <v>14145</v>
      </c>
      <c r="C3815" s="849" t="s">
        <v>7</v>
      </c>
      <c r="D3815" s="849" t="s">
        <v>6701</v>
      </c>
      <c r="E3815" s="851" t="s">
        <v>13220</v>
      </c>
      <c r="F3815" s="851"/>
      <c r="G3815" s="852" t="s">
        <v>14146</v>
      </c>
      <c r="H3815" s="853">
        <v>0.78</v>
      </c>
      <c r="I3815" s="854">
        <v>0.82</v>
      </c>
      <c r="J3815" s="854">
        <v>0.63959999999999995</v>
      </c>
    </row>
    <row r="3816" spans="1:10" ht="25.5" x14ac:dyDescent="0.2">
      <c r="A3816" s="855"/>
      <c r="B3816" s="855"/>
      <c r="C3816" s="855"/>
      <c r="D3816" s="855"/>
      <c r="E3816" s="855" t="s">
        <v>13209</v>
      </c>
      <c r="F3816" s="856">
        <v>0</v>
      </c>
      <c r="G3816" s="855" t="s">
        <v>13210</v>
      </c>
      <c r="H3816" s="856">
        <v>0</v>
      </c>
      <c r="I3816" s="855" t="s">
        <v>13211</v>
      </c>
      <c r="J3816" s="856">
        <v>0</v>
      </c>
    </row>
    <row r="3817" spans="1:10" ht="13.5" thickBot="1" x14ac:dyDescent="0.25">
      <c r="A3817" s="855"/>
      <c r="B3817" s="855"/>
      <c r="C3817" s="855"/>
      <c r="D3817" s="855"/>
      <c r="E3817" s="855" t="s">
        <v>13212</v>
      </c>
      <c r="F3817" s="856">
        <v>0.18073600000000001</v>
      </c>
      <c r="G3817" s="855"/>
      <c r="H3817" s="857" t="s">
        <v>13213</v>
      </c>
      <c r="I3817" s="857"/>
      <c r="J3817" s="856">
        <v>0.82</v>
      </c>
    </row>
    <row r="3818" spans="1:10" ht="0.95" customHeight="1" thickTop="1" x14ac:dyDescent="0.2">
      <c r="A3818" s="858"/>
      <c r="B3818" s="858"/>
      <c r="C3818" s="858"/>
      <c r="D3818" s="858"/>
      <c r="E3818" s="858"/>
      <c r="F3818" s="858"/>
      <c r="G3818" s="858"/>
      <c r="H3818" s="858"/>
      <c r="I3818" s="858"/>
      <c r="J3818" s="858"/>
    </row>
    <row r="3819" spans="1:10" ht="18" customHeight="1" x14ac:dyDescent="0.2">
      <c r="A3819" s="833"/>
      <c r="B3819" s="834" t="s">
        <v>13186</v>
      </c>
      <c r="C3819" s="833" t="s">
        <v>13187</v>
      </c>
      <c r="D3819" s="833" t="s">
        <v>13188</v>
      </c>
      <c r="E3819" s="835" t="s">
        <v>13189</v>
      </c>
      <c r="F3819" s="835"/>
      <c r="G3819" s="836" t="s">
        <v>13190</v>
      </c>
      <c r="H3819" s="834" t="s">
        <v>13191</v>
      </c>
      <c r="I3819" s="834" t="s">
        <v>13192</v>
      </c>
      <c r="J3819" s="834" t="s">
        <v>13193</v>
      </c>
    </row>
    <row r="3820" spans="1:10" ht="36" customHeight="1" x14ac:dyDescent="0.2">
      <c r="A3820" s="837" t="s">
        <v>13194</v>
      </c>
      <c r="B3820" s="838" t="s">
        <v>13989</v>
      </c>
      <c r="C3820" s="837" t="s">
        <v>7</v>
      </c>
      <c r="D3820" s="837" t="s">
        <v>1390</v>
      </c>
      <c r="E3820" s="839" t="s">
        <v>13272</v>
      </c>
      <c r="F3820" s="839"/>
      <c r="G3820" s="840" t="s">
        <v>23</v>
      </c>
      <c r="H3820" s="841">
        <v>1</v>
      </c>
      <c r="I3820" s="842">
        <v>28.51</v>
      </c>
      <c r="J3820" s="842">
        <v>28.51</v>
      </c>
    </row>
    <row r="3821" spans="1:10" ht="36" customHeight="1" x14ac:dyDescent="0.2">
      <c r="A3821" s="849" t="s">
        <v>13199</v>
      </c>
      <c r="B3821" s="850" t="s">
        <v>14250</v>
      </c>
      <c r="C3821" s="849" t="s">
        <v>7</v>
      </c>
      <c r="D3821" s="849" t="s">
        <v>7044</v>
      </c>
      <c r="E3821" s="851" t="s">
        <v>13201</v>
      </c>
      <c r="F3821" s="851"/>
      <c r="G3821" s="852" t="s">
        <v>38</v>
      </c>
      <c r="H3821" s="853">
        <v>4.0000000000000003E-5</v>
      </c>
      <c r="I3821" s="854">
        <v>712772.57</v>
      </c>
      <c r="J3821" s="854">
        <v>28.5109028</v>
      </c>
    </row>
    <row r="3822" spans="1:10" ht="25.5" x14ac:dyDescent="0.2">
      <c r="A3822" s="855"/>
      <c r="B3822" s="855"/>
      <c r="C3822" s="855"/>
      <c r="D3822" s="855"/>
      <c r="E3822" s="855" t="s">
        <v>13209</v>
      </c>
      <c r="F3822" s="856">
        <v>0</v>
      </c>
      <c r="G3822" s="855" t="s">
        <v>13210</v>
      </c>
      <c r="H3822" s="856">
        <v>0</v>
      </c>
      <c r="I3822" s="855" t="s">
        <v>13211</v>
      </c>
      <c r="J3822" s="856">
        <v>0</v>
      </c>
    </row>
    <row r="3823" spans="1:10" ht="13.5" thickBot="1" x14ac:dyDescent="0.25">
      <c r="A3823" s="855"/>
      <c r="B3823" s="855"/>
      <c r="C3823" s="855"/>
      <c r="D3823" s="855"/>
      <c r="E3823" s="855" t="s">
        <v>13212</v>
      </c>
      <c r="F3823" s="856">
        <v>8.0512239999999995</v>
      </c>
      <c r="G3823" s="855"/>
      <c r="H3823" s="857" t="s">
        <v>13213</v>
      </c>
      <c r="I3823" s="857"/>
      <c r="J3823" s="856">
        <v>36.56</v>
      </c>
    </row>
    <row r="3824" spans="1:10" ht="0.95" customHeight="1" thickTop="1" x14ac:dyDescent="0.2">
      <c r="A3824" s="858"/>
      <c r="B3824" s="858"/>
      <c r="C3824" s="858"/>
      <c r="D3824" s="858"/>
      <c r="E3824" s="858"/>
      <c r="F3824" s="858"/>
      <c r="G3824" s="858"/>
      <c r="H3824" s="858"/>
      <c r="I3824" s="858"/>
      <c r="J3824" s="858"/>
    </row>
    <row r="3825" spans="1:10" ht="18" customHeight="1" x14ac:dyDescent="0.2">
      <c r="A3825" s="833"/>
      <c r="B3825" s="834" t="s">
        <v>13186</v>
      </c>
      <c r="C3825" s="833" t="s">
        <v>13187</v>
      </c>
      <c r="D3825" s="833" t="s">
        <v>13188</v>
      </c>
      <c r="E3825" s="835" t="s">
        <v>13189</v>
      </c>
      <c r="F3825" s="835"/>
      <c r="G3825" s="836" t="s">
        <v>13190</v>
      </c>
      <c r="H3825" s="834" t="s">
        <v>13191</v>
      </c>
      <c r="I3825" s="834" t="s">
        <v>13192</v>
      </c>
      <c r="J3825" s="834" t="s">
        <v>13193</v>
      </c>
    </row>
    <row r="3826" spans="1:10" ht="48" customHeight="1" x14ac:dyDescent="0.2">
      <c r="A3826" s="837" t="s">
        <v>13194</v>
      </c>
      <c r="B3826" s="838" t="s">
        <v>13990</v>
      </c>
      <c r="C3826" s="837" t="s">
        <v>7</v>
      </c>
      <c r="D3826" s="837" t="s">
        <v>1392</v>
      </c>
      <c r="E3826" s="839" t="s">
        <v>13272</v>
      </c>
      <c r="F3826" s="839"/>
      <c r="G3826" s="840" t="s">
        <v>23</v>
      </c>
      <c r="H3826" s="841">
        <v>1</v>
      </c>
      <c r="I3826" s="842">
        <v>2</v>
      </c>
      <c r="J3826" s="842">
        <v>2</v>
      </c>
    </row>
    <row r="3827" spans="1:10" ht="36" customHeight="1" x14ac:dyDescent="0.2">
      <c r="A3827" s="849" t="s">
        <v>13199</v>
      </c>
      <c r="B3827" s="850" t="s">
        <v>14250</v>
      </c>
      <c r="C3827" s="849" t="s">
        <v>7</v>
      </c>
      <c r="D3827" s="849" t="s">
        <v>7044</v>
      </c>
      <c r="E3827" s="851" t="s">
        <v>13201</v>
      </c>
      <c r="F3827" s="851"/>
      <c r="G3827" s="852" t="s">
        <v>38</v>
      </c>
      <c r="H3827" s="853">
        <v>2.7999999999999999E-6</v>
      </c>
      <c r="I3827" s="854">
        <v>712772.57</v>
      </c>
      <c r="J3827" s="854">
        <v>1.9957632000000001</v>
      </c>
    </row>
    <row r="3828" spans="1:10" ht="25.5" x14ac:dyDescent="0.2">
      <c r="A3828" s="855"/>
      <c r="B3828" s="855"/>
      <c r="C3828" s="855"/>
      <c r="D3828" s="855"/>
      <c r="E3828" s="855" t="s">
        <v>13209</v>
      </c>
      <c r="F3828" s="856">
        <v>0</v>
      </c>
      <c r="G3828" s="855" t="s">
        <v>13210</v>
      </c>
      <c r="H3828" s="856">
        <v>0</v>
      </c>
      <c r="I3828" s="855" t="s">
        <v>13211</v>
      </c>
      <c r="J3828" s="856">
        <v>0</v>
      </c>
    </row>
    <row r="3829" spans="1:10" ht="13.5" thickBot="1" x14ac:dyDescent="0.25">
      <c r="A3829" s="855"/>
      <c r="B3829" s="855"/>
      <c r="C3829" s="855"/>
      <c r="D3829" s="855"/>
      <c r="E3829" s="855" t="s">
        <v>13212</v>
      </c>
      <c r="F3829" s="856">
        <v>0.56479999999999997</v>
      </c>
      <c r="G3829" s="855"/>
      <c r="H3829" s="857" t="s">
        <v>13213</v>
      </c>
      <c r="I3829" s="857"/>
      <c r="J3829" s="856">
        <v>2.56</v>
      </c>
    </row>
    <row r="3830" spans="1:10" ht="0.95" customHeight="1" thickTop="1" x14ac:dyDescent="0.2">
      <c r="A3830" s="858"/>
      <c r="B3830" s="858"/>
      <c r="C3830" s="858"/>
      <c r="D3830" s="858"/>
      <c r="E3830" s="858"/>
      <c r="F3830" s="858"/>
      <c r="G3830" s="858"/>
      <c r="H3830" s="858"/>
      <c r="I3830" s="858"/>
      <c r="J3830" s="858"/>
    </row>
    <row r="3831" spans="1:10" ht="18" customHeight="1" x14ac:dyDescent="0.2">
      <c r="A3831" s="833"/>
      <c r="B3831" s="834" t="s">
        <v>13186</v>
      </c>
      <c r="C3831" s="833" t="s">
        <v>13187</v>
      </c>
      <c r="D3831" s="833" t="s">
        <v>13188</v>
      </c>
      <c r="E3831" s="835" t="s">
        <v>13189</v>
      </c>
      <c r="F3831" s="835"/>
      <c r="G3831" s="836" t="s">
        <v>13190</v>
      </c>
      <c r="H3831" s="834" t="s">
        <v>13191</v>
      </c>
      <c r="I3831" s="834" t="s">
        <v>13192</v>
      </c>
      <c r="J3831" s="834" t="s">
        <v>13193</v>
      </c>
    </row>
    <row r="3832" spans="1:10" ht="36" customHeight="1" x14ac:dyDescent="0.2">
      <c r="A3832" s="837" t="s">
        <v>13194</v>
      </c>
      <c r="B3832" s="838" t="s">
        <v>13992</v>
      </c>
      <c r="C3832" s="837" t="s">
        <v>7</v>
      </c>
      <c r="D3832" s="837" t="s">
        <v>1391</v>
      </c>
      <c r="E3832" s="839" t="s">
        <v>13272</v>
      </c>
      <c r="F3832" s="839"/>
      <c r="G3832" s="840" t="s">
        <v>23</v>
      </c>
      <c r="H3832" s="841">
        <v>1</v>
      </c>
      <c r="I3832" s="842">
        <v>5.13</v>
      </c>
      <c r="J3832" s="842">
        <v>5.13</v>
      </c>
    </row>
    <row r="3833" spans="1:10" ht="36" customHeight="1" x14ac:dyDescent="0.2">
      <c r="A3833" s="849" t="s">
        <v>13199</v>
      </c>
      <c r="B3833" s="850" t="s">
        <v>14250</v>
      </c>
      <c r="C3833" s="849" t="s">
        <v>7</v>
      </c>
      <c r="D3833" s="849" t="s">
        <v>7044</v>
      </c>
      <c r="E3833" s="851" t="s">
        <v>13201</v>
      </c>
      <c r="F3833" s="851"/>
      <c r="G3833" s="852" t="s">
        <v>38</v>
      </c>
      <c r="H3833" s="853">
        <v>7.1999999999999997E-6</v>
      </c>
      <c r="I3833" s="854">
        <v>712772.57</v>
      </c>
      <c r="J3833" s="854">
        <v>5.1319625000000002</v>
      </c>
    </row>
    <row r="3834" spans="1:10" ht="25.5" x14ac:dyDescent="0.2">
      <c r="A3834" s="855"/>
      <c r="B3834" s="855"/>
      <c r="C3834" s="855"/>
      <c r="D3834" s="855"/>
      <c r="E3834" s="855" t="s">
        <v>13209</v>
      </c>
      <c r="F3834" s="856">
        <v>0</v>
      </c>
      <c r="G3834" s="855" t="s">
        <v>13210</v>
      </c>
      <c r="H3834" s="856">
        <v>0</v>
      </c>
      <c r="I3834" s="855" t="s">
        <v>13211</v>
      </c>
      <c r="J3834" s="856">
        <v>0</v>
      </c>
    </row>
    <row r="3835" spans="1:10" ht="13.5" thickBot="1" x14ac:dyDescent="0.25">
      <c r="A3835" s="855"/>
      <c r="B3835" s="855"/>
      <c r="C3835" s="855"/>
      <c r="D3835" s="855"/>
      <c r="E3835" s="855" t="s">
        <v>13212</v>
      </c>
      <c r="F3835" s="856">
        <v>1.448712</v>
      </c>
      <c r="G3835" s="855"/>
      <c r="H3835" s="857" t="s">
        <v>13213</v>
      </c>
      <c r="I3835" s="857"/>
      <c r="J3835" s="856">
        <v>6.58</v>
      </c>
    </row>
    <row r="3836" spans="1:10" ht="0.95" customHeight="1" thickTop="1" x14ac:dyDescent="0.2">
      <c r="A3836" s="858"/>
      <c r="B3836" s="858"/>
      <c r="C3836" s="858"/>
      <c r="D3836" s="858"/>
      <c r="E3836" s="858"/>
      <c r="F3836" s="858"/>
      <c r="G3836" s="858"/>
      <c r="H3836" s="858"/>
      <c r="I3836" s="858"/>
      <c r="J3836" s="858"/>
    </row>
    <row r="3837" spans="1:10" ht="18" customHeight="1" x14ac:dyDescent="0.2">
      <c r="A3837" s="833"/>
      <c r="B3837" s="834" t="s">
        <v>13186</v>
      </c>
      <c r="C3837" s="833" t="s">
        <v>13187</v>
      </c>
      <c r="D3837" s="833" t="s">
        <v>13188</v>
      </c>
      <c r="E3837" s="835" t="s">
        <v>13189</v>
      </c>
      <c r="F3837" s="835"/>
      <c r="G3837" s="836" t="s">
        <v>13190</v>
      </c>
      <c r="H3837" s="834" t="s">
        <v>13191</v>
      </c>
      <c r="I3837" s="834" t="s">
        <v>13192</v>
      </c>
      <c r="J3837" s="834" t="s">
        <v>13193</v>
      </c>
    </row>
    <row r="3838" spans="1:10" ht="36" customHeight="1" x14ac:dyDescent="0.2">
      <c r="A3838" s="837" t="s">
        <v>13194</v>
      </c>
      <c r="B3838" s="838" t="s">
        <v>13988</v>
      </c>
      <c r="C3838" s="837" t="s">
        <v>7</v>
      </c>
      <c r="D3838" s="837" t="s">
        <v>1393</v>
      </c>
      <c r="E3838" s="839" t="s">
        <v>13272</v>
      </c>
      <c r="F3838" s="839"/>
      <c r="G3838" s="840" t="s">
        <v>23</v>
      </c>
      <c r="H3838" s="841">
        <v>1</v>
      </c>
      <c r="I3838" s="842">
        <v>45.83</v>
      </c>
      <c r="J3838" s="842">
        <v>45.83</v>
      </c>
    </row>
    <row r="3839" spans="1:10" ht="36" customHeight="1" x14ac:dyDescent="0.2">
      <c r="A3839" s="849" t="s">
        <v>13199</v>
      </c>
      <c r="B3839" s="850" t="s">
        <v>14250</v>
      </c>
      <c r="C3839" s="849" t="s">
        <v>7</v>
      </c>
      <c r="D3839" s="849" t="s">
        <v>7044</v>
      </c>
      <c r="E3839" s="851" t="s">
        <v>13201</v>
      </c>
      <c r="F3839" s="851"/>
      <c r="G3839" s="852" t="s">
        <v>38</v>
      </c>
      <c r="H3839" s="853">
        <v>6.4300000000000004E-5</v>
      </c>
      <c r="I3839" s="854">
        <v>712772.57</v>
      </c>
      <c r="J3839" s="854">
        <v>45.831276299999999</v>
      </c>
    </row>
    <row r="3840" spans="1:10" ht="25.5" x14ac:dyDescent="0.2">
      <c r="A3840" s="855"/>
      <c r="B3840" s="855"/>
      <c r="C3840" s="855"/>
      <c r="D3840" s="855"/>
      <c r="E3840" s="855" t="s">
        <v>13209</v>
      </c>
      <c r="F3840" s="856">
        <v>0</v>
      </c>
      <c r="G3840" s="855" t="s">
        <v>13210</v>
      </c>
      <c r="H3840" s="856">
        <v>0</v>
      </c>
      <c r="I3840" s="855" t="s">
        <v>13211</v>
      </c>
      <c r="J3840" s="856">
        <v>0</v>
      </c>
    </row>
    <row r="3841" spans="1:10" ht="13.5" thickBot="1" x14ac:dyDescent="0.25">
      <c r="A3841" s="855"/>
      <c r="B3841" s="855"/>
      <c r="C3841" s="855"/>
      <c r="D3841" s="855"/>
      <c r="E3841" s="855" t="s">
        <v>13212</v>
      </c>
      <c r="F3841" s="856">
        <v>12.942392</v>
      </c>
      <c r="G3841" s="855"/>
      <c r="H3841" s="857" t="s">
        <v>13213</v>
      </c>
      <c r="I3841" s="857"/>
      <c r="J3841" s="856">
        <v>58.77</v>
      </c>
    </row>
    <row r="3842" spans="1:10" ht="0.95" customHeight="1" thickTop="1" x14ac:dyDescent="0.2">
      <c r="A3842" s="858"/>
      <c r="B3842" s="858"/>
      <c r="C3842" s="858"/>
      <c r="D3842" s="858"/>
      <c r="E3842" s="858"/>
      <c r="F3842" s="858"/>
      <c r="G3842" s="858"/>
      <c r="H3842" s="858"/>
      <c r="I3842" s="858"/>
      <c r="J3842" s="858"/>
    </row>
    <row r="3843" spans="1:10" ht="18" customHeight="1" x14ac:dyDescent="0.2">
      <c r="A3843" s="833"/>
      <c r="B3843" s="834" t="s">
        <v>13186</v>
      </c>
      <c r="C3843" s="833" t="s">
        <v>13187</v>
      </c>
      <c r="D3843" s="833" t="s">
        <v>13188</v>
      </c>
      <c r="E3843" s="835" t="s">
        <v>13189</v>
      </c>
      <c r="F3843" s="835"/>
      <c r="G3843" s="836" t="s">
        <v>13190</v>
      </c>
      <c r="H3843" s="834" t="s">
        <v>13191</v>
      </c>
      <c r="I3843" s="834" t="s">
        <v>13192</v>
      </c>
      <c r="J3843" s="834" t="s">
        <v>13193</v>
      </c>
    </row>
    <row r="3844" spans="1:10" ht="48" customHeight="1" x14ac:dyDescent="0.2">
      <c r="A3844" s="837" t="s">
        <v>13194</v>
      </c>
      <c r="B3844" s="838" t="s">
        <v>13991</v>
      </c>
      <c r="C3844" s="837" t="s">
        <v>7</v>
      </c>
      <c r="D3844" s="837" t="s">
        <v>1394</v>
      </c>
      <c r="E3844" s="839" t="s">
        <v>13272</v>
      </c>
      <c r="F3844" s="839"/>
      <c r="G3844" s="840" t="s">
        <v>23</v>
      </c>
      <c r="H3844" s="841">
        <v>1</v>
      </c>
      <c r="I3844" s="842">
        <v>18.77</v>
      </c>
      <c r="J3844" s="842">
        <v>18.77</v>
      </c>
    </row>
    <row r="3845" spans="1:10" ht="24" customHeight="1" x14ac:dyDescent="0.2">
      <c r="A3845" s="849" t="s">
        <v>13199</v>
      </c>
      <c r="B3845" s="850" t="s">
        <v>14160</v>
      </c>
      <c r="C3845" s="849" t="s">
        <v>7</v>
      </c>
      <c r="D3845" s="849" t="s">
        <v>7890</v>
      </c>
      <c r="E3845" s="851" t="s">
        <v>13220</v>
      </c>
      <c r="F3845" s="851"/>
      <c r="G3845" s="852" t="s">
        <v>64</v>
      </c>
      <c r="H3845" s="853">
        <v>4.8499999999999996</v>
      </c>
      <c r="I3845" s="854">
        <v>3.87</v>
      </c>
      <c r="J3845" s="854">
        <v>18.769500000000001</v>
      </c>
    </row>
    <row r="3846" spans="1:10" ht="25.5" x14ac:dyDescent="0.2">
      <c r="A3846" s="855"/>
      <c r="B3846" s="855"/>
      <c r="C3846" s="855"/>
      <c r="D3846" s="855"/>
      <c r="E3846" s="855" t="s">
        <v>13209</v>
      </c>
      <c r="F3846" s="856">
        <v>0</v>
      </c>
      <c r="G3846" s="855" t="s">
        <v>13210</v>
      </c>
      <c r="H3846" s="856">
        <v>0</v>
      </c>
      <c r="I3846" s="855" t="s">
        <v>13211</v>
      </c>
      <c r="J3846" s="856">
        <v>0</v>
      </c>
    </row>
    <row r="3847" spans="1:10" ht="13.5" thickBot="1" x14ac:dyDescent="0.25">
      <c r="A3847" s="855"/>
      <c r="B3847" s="855"/>
      <c r="C3847" s="855"/>
      <c r="D3847" s="855"/>
      <c r="E3847" s="855" t="s">
        <v>13212</v>
      </c>
      <c r="F3847" s="856">
        <v>5.3006479999999998</v>
      </c>
      <c r="G3847" s="855"/>
      <c r="H3847" s="857" t="s">
        <v>13213</v>
      </c>
      <c r="I3847" s="857"/>
      <c r="J3847" s="856">
        <v>24.07</v>
      </c>
    </row>
    <row r="3848" spans="1:10" ht="0.95" customHeight="1" thickTop="1" x14ac:dyDescent="0.2">
      <c r="A3848" s="858"/>
      <c r="B3848" s="858"/>
      <c r="C3848" s="858"/>
      <c r="D3848" s="858"/>
      <c r="E3848" s="858"/>
      <c r="F3848" s="858"/>
      <c r="G3848" s="858"/>
      <c r="H3848" s="858"/>
      <c r="I3848" s="858"/>
      <c r="J3848" s="858"/>
    </row>
    <row r="3849" spans="1:10" ht="18" customHeight="1" x14ac:dyDescent="0.2">
      <c r="A3849" s="833"/>
      <c r="B3849" s="834" t="s">
        <v>13186</v>
      </c>
      <c r="C3849" s="833" t="s">
        <v>13187</v>
      </c>
      <c r="D3849" s="833" t="s">
        <v>13188</v>
      </c>
      <c r="E3849" s="835" t="s">
        <v>13189</v>
      </c>
      <c r="F3849" s="835"/>
      <c r="G3849" s="836" t="s">
        <v>13190</v>
      </c>
      <c r="H3849" s="834" t="s">
        <v>13191</v>
      </c>
      <c r="I3849" s="834" t="s">
        <v>13192</v>
      </c>
      <c r="J3849" s="834" t="s">
        <v>13193</v>
      </c>
    </row>
    <row r="3850" spans="1:10" ht="36" customHeight="1" x14ac:dyDescent="0.2">
      <c r="A3850" s="837" t="s">
        <v>13194</v>
      </c>
      <c r="B3850" s="838" t="s">
        <v>13384</v>
      </c>
      <c r="C3850" s="837" t="s">
        <v>7</v>
      </c>
      <c r="D3850" s="837" t="s">
        <v>2655</v>
      </c>
      <c r="E3850" s="839" t="s">
        <v>13272</v>
      </c>
      <c r="F3850" s="839"/>
      <c r="G3850" s="840" t="s">
        <v>67</v>
      </c>
      <c r="H3850" s="841">
        <v>1</v>
      </c>
      <c r="I3850" s="842">
        <v>81.040000000000006</v>
      </c>
      <c r="J3850" s="842">
        <v>81.040000000000006</v>
      </c>
    </row>
    <row r="3851" spans="1:10" ht="36" customHeight="1" x14ac:dyDescent="0.2">
      <c r="A3851" s="843" t="s">
        <v>13197</v>
      </c>
      <c r="B3851" s="844" t="s">
        <v>14251</v>
      </c>
      <c r="C3851" s="843" t="s">
        <v>7</v>
      </c>
      <c r="D3851" s="843" t="s">
        <v>2651</v>
      </c>
      <c r="E3851" s="845" t="s">
        <v>13272</v>
      </c>
      <c r="F3851" s="845"/>
      <c r="G3851" s="846" t="s">
        <v>23</v>
      </c>
      <c r="H3851" s="847">
        <v>1</v>
      </c>
      <c r="I3851" s="848">
        <v>10.42</v>
      </c>
      <c r="J3851" s="848">
        <v>10.42</v>
      </c>
    </row>
    <row r="3852" spans="1:10" ht="36" customHeight="1" x14ac:dyDescent="0.2">
      <c r="A3852" s="843" t="s">
        <v>13197</v>
      </c>
      <c r="B3852" s="844" t="s">
        <v>14252</v>
      </c>
      <c r="C3852" s="843" t="s">
        <v>7</v>
      </c>
      <c r="D3852" s="843" t="s">
        <v>2650</v>
      </c>
      <c r="E3852" s="845" t="s">
        <v>13272</v>
      </c>
      <c r="F3852" s="845"/>
      <c r="G3852" s="846" t="s">
        <v>23</v>
      </c>
      <c r="H3852" s="847">
        <v>1</v>
      </c>
      <c r="I3852" s="848">
        <v>54.83</v>
      </c>
      <c r="J3852" s="848">
        <v>54.83</v>
      </c>
    </row>
    <row r="3853" spans="1:10" ht="36" customHeight="1" x14ac:dyDescent="0.2">
      <c r="A3853" s="843" t="s">
        <v>13197</v>
      </c>
      <c r="B3853" s="844" t="s">
        <v>14253</v>
      </c>
      <c r="C3853" s="843" t="s">
        <v>7</v>
      </c>
      <c r="D3853" s="843" t="s">
        <v>2656</v>
      </c>
      <c r="E3853" s="845" t="s">
        <v>13272</v>
      </c>
      <c r="F3853" s="845"/>
      <c r="G3853" s="846" t="s">
        <v>23</v>
      </c>
      <c r="H3853" s="847">
        <v>1</v>
      </c>
      <c r="I3853" s="848">
        <v>3.84</v>
      </c>
      <c r="J3853" s="848">
        <v>3.84</v>
      </c>
    </row>
    <row r="3854" spans="1:10" ht="24" customHeight="1" x14ac:dyDescent="0.2">
      <c r="A3854" s="843" t="s">
        <v>13197</v>
      </c>
      <c r="B3854" s="844" t="s">
        <v>13993</v>
      </c>
      <c r="C3854" s="843" t="s">
        <v>7</v>
      </c>
      <c r="D3854" s="843" t="s">
        <v>208</v>
      </c>
      <c r="E3854" s="845" t="s">
        <v>13196</v>
      </c>
      <c r="F3854" s="845"/>
      <c r="G3854" s="846" t="s">
        <v>23</v>
      </c>
      <c r="H3854" s="847">
        <v>1</v>
      </c>
      <c r="I3854" s="848">
        <v>11.95</v>
      </c>
      <c r="J3854" s="848">
        <v>11.95</v>
      </c>
    </row>
    <row r="3855" spans="1:10" ht="25.5" x14ac:dyDescent="0.2">
      <c r="A3855" s="855"/>
      <c r="B3855" s="855"/>
      <c r="C3855" s="855"/>
      <c r="D3855" s="855"/>
      <c r="E3855" s="855" t="s">
        <v>13209</v>
      </c>
      <c r="F3855" s="856">
        <v>4.91</v>
      </c>
      <c r="G3855" s="855" t="s">
        <v>13210</v>
      </c>
      <c r="H3855" s="856">
        <v>4.12</v>
      </c>
      <c r="I3855" s="855" t="s">
        <v>13211</v>
      </c>
      <c r="J3855" s="856">
        <v>9.0299999999999994</v>
      </c>
    </row>
    <row r="3856" spans="1:10" ht="13.5" thickBot="1" x14ac:dyDescent="0.25">
      <c r="A3856" s="855"/>
      <c r="B3856" s="855"/>
      <c r="C3856" s="855"/>
      <c r="D3856" s="855"/>
      <c r="E3856" s="855" t="s">
        <v>13212</v>
      </c>
      <c r="F3856" s="856">
        <v>22.885695999999999</v>
      </c>
      <c r="G3856" s="855"/>
      <c r="H3856" s="857" t="s">
        <v>13213</v>
      </c>
      <c r="I3856" s="857"/>
      <c r="J3856" s="856">
        <v>103.93</v>
      </c>
    </row>
    <row r="3857" spans="1:10" ht="0.95" customHeight="1" thickTop="1" x14ac:dyDescent="0.2">
      <c r="A3857" s="858"/>
      <c r="B3857" s="858"/>
      <c r="C3857" s="858"/>
      <c r="D3857" s="858"/>
      <c r="E3857" s="858"/>
      <c r="F3857" s="858"/>
      <c r="G3857" s="858"/>
      <c r="H3857" s="858"/>
      <c r="I3857" s="858"/>
      <c r="J3857" s="858"/>
    </row>
    <row r="3858" spans="1:10" ht="18" customHeight="1" x14ac:dyDescent="0.2">
      <c r="A3858" s="833"/>
      <c r="B3858" s="834" t="s">
        <v>13186</v>
      </c>
      <c r="C3858" s="833" t="s">
        <v>13187</v>
      </c>
      <c r="D3858" s="833" t="s">
        <v>13188</v>
      </c>
      <c r="E3858" s="835" t="s">
        <v>13189</v>
      </c>
      <c r="F3858" s="835"/>
      <c r="G3858" s="836" t="s">
        <v>13190</v>
      </c>
      <c r="H3858" s="834" t="s">
        <v>13191</v>
      </c>
      <c r="I3858" s="834" t="s">
        <v>13192</v>
      </c>
      <c r="J3858" s="834" t="s">
        <v>13193</v>
      </c>
    </row>
    <row r="3859" spans="1:10" ht="36" customHeight="1" x14ac:dyDescent="0.2">
      <c r="A3859" s="837" t="s">
        <v>13194</v>
      </c>
      <c r="B3859" s="838" t="s">
        <v>13385</v>
      </c>
      <c r="C3859" s="837" t="s">
        <v>7</v>
      </c>
      <c r="D3859" s="837" t="s">
        <v>2654</v>
      </c>
      <c r="E3859" s="839" t="s">
        <v>13272</v>
      </c>
      <c r="F3859" s="839"/>
      <c r="G3859" s="840" t="s">
        <v>50</v>
      </c>
      <c r="H3859" s="841">
        <v>1</v>
      </c>
      <c r="I3859" s="842">
        <v>350.4</v>
      </c>
      <c r="J3859" s="842">
        <v>350.4</v>
      </c>
    </row>
    <row r="3860" spans="1:10" ht="36" customHeight="1" x14ac:dyDescent="0.2">
      <c r="A3860" s="843" t="s">
        <v>13197</v>
      </c>
      <c r="B3860" s="844" t="s">
        <v>14251</v>
      </c>
      <c r="C3860" s="843" t="s">
        <v>7</v>
      </c>
      <c r="D3860" s="843" t="s">
        <v>2651</v>
      </c>
      <c r="E3860" s="845" t="s">
        <v>13272</v>
      </c>
      <c r="F3860" s="845"/>
      <c r="G3860" s="846" t="s">
        <v>23</v>
      </c>
      <c r="H3860" s="847">
        <v>1</v>
      </c>
      <c r="I3860" s="848">
        <v>10.42</v>
      </c>
      <c r="J3860" s="848">
        <v>10.42</v>
      </c>
    </row>
    <row r="3861" spans="1:10" ht="36" customHeight="1" x14ac:dyDescent="0.2">
      <c r="A3861" s="843" t="s">
        <v>13197</v>
      </c>
      <c r="B3861" s="844" t="s">
        <v>14252</v>
      </c>
      <c r="C3861" s="843" t="s">
        <v>7</v>
      </c>
      <c r="D3861" s="843" t="s">
        <v>2650</v>
      </c>
      <c r="E3861" s="845" t="s">
        <v>13272</v>
      </c>
      <c r="F3861" s="845"/>
      <c r="G3861" s="846" t="s">
        <v>23</v>
      </c>
      <c r="H3861" s="847">
        <v>1</v>
      </c>
      <c r="I3861" s="848">
        <v>54.83</v>
      </c>
      <c r="J3861" s="848">
        <v>54.83</v>
      </c>
    </row>
    <row r="3862" spans="1:10" ht="36" customHeight="1" x14ac:dyDescent="0.2">
      <c r="A3862" s="843" t="s">
        <v>13197</v>
      </c>
      <c r="B3862" s="844" t="s">
        <v>14254</v>
      </c>
      <c r="C3862" s="843" t="s">
        <v>7</v>
      </c>
      <c r="D3862" s="843" t="s">
        <v>2652</v>
      </c>
      <c r="E3862" s="845" t="s">
        <v>13272</v>
      </c>
      <c r="F3862" s="845"/>
      <c r="G3862" s="846" t="s">
        <v>23</v>
      </c>
      <c r="H3862" s="847">
        <v>1</v>
      </c>
      <c r="I3862" s="848">
        <v>88.14</v>
      </c>
      <c r="J3862" s="848">
        <v>88.14</v>
      </c>
    </row>
    <row r="3863" spans="1:10" ht="36" customHeight="1" x14ac:dyDescent="0.2">
      <c r="A3863" s="843" t="s">
        <v>13197</v>
      </c>
      <c r="B3863" s="844" t="s">
        <v>14255</v>
      </c>
      <c r="C3863" s="843" t="s">
        <v>7</v>
      </c>
      <c r="D3863" s="843" t="s">
        <v>2653</v>
      </c>
      <c r="E3863" s="845" t="s">
        <v>13272</v>
      </c>
      <c r="F3863" s="845"/>
      <c r="G3863" s="846" t="s">
        <v>23</v>
      </c>
      <c r="H3863" s="847">
        <v>1</v>
      </c>
      <c r="I3863" s="848">
        <v>181.22</v>
      </c>
      <c r="J3863" s="848">
        <v>181.22</v>
      </c>
    </row>
    <row r="3864" spans="1:10" ht="36" customHeight="1" x14ac:dyDescent="0.2">
      <c r="A3864" s="843" t="s">
        <v>13197</v>
      </c>
      <c r="B3864" s="844" t="s">
        <v>14253</v>
      </c>
      <c r="C3864" s="843" t="s">
        <v>7</v>
      </c>
      <c r="D3864" s="843" t="s">
        <v>2656</v>
      </c>
      <c r="E3864" s="845" t="s">
        <v>13272</v>
      </c>
      <c r="F3864" s="845"/>
      <c r="G3864" s="846" t="s">
        <v>23</v>
      </c>
      <c r="H3864" s="847">
        <v>1</v>
      </c>
      <c r="I3864" s="848">
        <v>3.84</v>
      </c>
      <c r="J3864" s="848">
        <v>3.84</v>
      </c>
    </row>
    <row r="3865" spans="1:10" ht="24" customHeight="1" x14ac:dyDescent="0.2">
      <c r="A3865" s="843" t="s">
        <v>13197</v>
      </c>
      <c r="B3865" s="844" t="s">
        <v>13993</v>
      </c>
      <c r="C3865" s="843" t="s">
        <v>7</v>
      </c>
      <c r="D3865" s="843" t="s">
        <v>208</v>
      </c>
      <c r="E3865" s="845" t="s">
        <v>13196</v>
      </c>
      <c r="F3865" s="845"/>
      <c r="G3865" s="846" t="s">
        <v>23</v>
      </c>
      <c r="H3865" s="847">
        <v>1</v>
      </c>
      <c r="I3865" s="848">
        <v>11.95</v>
      </c>
      <c r="J3865" s="848">
        <v>11.95</v>
      </c>
    </row>
    <row r="3866" spans="1:10" ht="25.5" x14ac:dyDescent="0.2">
      <c r="A3866" s="855"/>
      <c r="B3866" s="855"/>
      <c r="C3866" s="855"/>
      <c r="D3866" s="855"/>
      <c r="E3866" s="855" t="s">
        <v>13209</v>
      </c>
      <c r="F3866" s="856">
        <v>4.91</v>
      </c>
      <c r="G3866" s="855" t="s">
        <v>13210</v>
      </c>
      <c r="H3866" s="856">
        <v>4.12</v>
      </c>
      <c r="I3866" s="855" t="s">
        <v>13211</v>
      </c>
      <c r="J3866" s="856">
        <v>9.0299999999999994</v>
      </c>
    </row>
    <row r="3867" spans="1:10" ht="13.5" thickBot="1" x14ac:dyDescent="0.25">
      <c r="A3867" s="855"/>
      <c r="B3867" s="855"/>
      <c r="C3867" s="855"/>
      <c r="D3867" s="855"/>
      <c r="E3867" s="855" t="s">
        <v>13212</v>
      </c>
      <c r="F3867" s="856">
        <v>98.952960000000004</v>
      </c>
      <c r="G3867" s="855"/>
      <c r="H3867" s="857" t="s">
        <v>13213</v>
      </c>
      <c r="I3867" s="857"/>
      <c r="J3867" s="856">
        <v>449.35</v>
      </c>
    </row>
    <row r="3868" spans="1:10" ht="0.95" customHeight="1" thickTop="1" x14ac:dyDescent="0.2">
      <c r="A3868" s="858"/>
      <c r="B3868" s="858"/>
      <c r="C3868" s="858"/>
      <c r="D3868" s="858"/>
      <c r="E3868" s="858"/>
      <c r="F3868" s="858"/>
      <c r="G3868" s="858"/>
      <c r="H3868" s="858"/>
      <c r="I3868" s="858"/>
      <c r="J3868" s="858"/>
    </row>
    <row r="3869" spans="1:10" ht="18" customHeight="1" x14ac:dyDescent="0.2">
      <c r="A3869" s="833"/>
      <c r="B3869" s="834" t="s">
        <v>13186</v>
      </c>
      <c r="C3869" s="833" t="s">
        <v>13187</v>
      </c>
      <c r="D3869" s="833" t="s">
        <v>13188</v>
      </c>
      <c r="E3869" s="835" t="s">
        <v>13189</v>
      </c>
      <c r="F3869" s="835"/>
      <c r="G3869" s="836" t="s">
        <v>13190</v>
      </c>
      <c r="H3869" s="834" t="s">
        <v>13191</v>
      </c>
      <c r="I3869" s="834" t="s">
        <v>13192</v>
      </c>
      <c r="J3869" s="834" t="s">
        <v>13193</v>
      </c>
    </row>
    <row r="3870" spans="1:10" ht="36" customHeight="1" x14ac:dyDescent="0.2">
      <c r="A3870" s="837" t="s">
        <v>13194</v>
      </c>
      <c r="B3870" s="838" t="s">
        <v>14252</v>
      </c>
      <c r="C3870" s="837" t="s">
        <v>7</v>
      </c>
      <c r="D3870" s="837" t="s">
        <v>2650</v>
      </c>
      <c r="E3870" s="839" t="s">
        <v>13272</v>
      </c>
      <c r="F3870" s="839"/>
      <c r="G3870" s="840" t="s">
        <v>23</v>
      </c>
      <c r="H3870" s="841">
        <v>1</v>
      </c>
      <c r="I3870" s="842">
        <v>54.83</v>
      </c>
      <c r="J3870" s="842">
        <v>54.83</v>
      </c>
    </row>
    <row r="3871" spans="1:10" ht="36" customHeight="1" x14ac:dyDescent="0.2">
      <c r="A3871" s="849" t="s">
        <v>13199</v>
      </c>
      <c r="B3871" s="850" t="s">
        <v>14256</v>
      </c>
      <c r="C3871" s="849" t="s">
        <v>7</v>
      </c>
      <c r="D3871" s="849" t="s">
        <v>7045</v>
      </c>
      <c r="E3871" s="851" t="s">
        <v>13201</v>
      </c>
      <c r="F3871" s="851"/>
      <c r="G3871" s="852" t="s">
        <v>38</v>
      </c>
      <c r="H3871" s="853">
        <v>4.0000000000000003E-5</v>
      </c>
      <c r="I3871" s="854">
        <v>1370716.48</v>
      </c>
      <c r="J3871" s="854">
        <v>54.828659199999997</v>
      </c>
    </row>
    <row r="3872" spans="1:10" ht="25.5" x14ac:dyDescent="0.2">
      <c r="A3872" s="855"/>
      <c r="B3872" s="855"/>
      <c r="C3872" s="855"/>
      <c r="D3872" s="855"/>
      <c r="E3872" s="855" t="s">
        <v>13209</v>
      </c>
      <c r="F3872" s="856">
        <v>0</v>
      </c>
      <c r="G3872" s="855" t="s">
        <v>13210</v>
      </c>
      <c r="H3872" s="856">
        <v>0</v>
      </c>
      <c r="I3872" s="855" t="s">
        <v>13211</v>
      </c>
      <c r="J3872" s="856">
        <v>0</v>
      </c>
    </row>
    <row r="3873" spans="1:10" ht="13.5" thickBot="1" x14ac:dyDescent="0.25">
      <c r="A3873" s="855"/>
      <c r="B3873" s="855"/>
      <c r="C3873" s="855"/>
      <c r="D3873" s="855"/>
      <c r="E3873" s="855" t="s">
        <v>13212</v>
      </c>
      <c r="F3873" s="856">
        <v>15.483992000000001</v>
      </c>
      <c r="G3873" s="855"/>
      <c r="H3873" s="857" t="s">
        <v>13213</v>
      </c>
      <c r="I3873" s="857"/>
      <c r="J3873" s="856">
        <v>70.31</v>
      </c>
    </row>
    <row r="3874" spans="1:10" ht="0.95" customHeight="1" thickTop="1" x14ac:dyDescent="0.2">
      <c r="A3874" s="858"/>
      <c r="B3874" s="858"/>
      <c r="C3874" s="858"/>
      <c r="D3874" s="858"/>
      <c r="E3874" s="858"/>
      <c r="F3874" s="858"/>
      <c r="G3874" s="858"/>
      <c r="H3874" s="858"/>
      <c r="I3874" s="858"/>
      <c r="J3874" s="858"/>
    </row>
    <row r="3875" spans="1:10" ht="18" customHeight="1" x14ac:dyDescent="0.2">
      <c r="A3875" s="833"/>
      <c r="B3875" s="834" t="s">
        <v>13186</v>
      </c>
      <c r="C3875" s="833" t="s">
        <v>13187</v>
      </c>
      <c r="D3875" s="833" t="s">
        <v>13188</v>
      </c>
      <c r="E3875" s="835" t="s">
        <v>13189</v>
      </c>
      <c r="F3875" s="835"/>
      <c r="G3875" s="836" t="s">
        <v>13190</v>
      </c>
      <c r="H3875" s="834" t="s">
        <v>13191</v>
      </c>
      <c r="I3875" s="834" t="s">
        <v>13192</v>
      </c>
      <c r="J3875" s="834" t="s">
        <v>13193</v>
      </c>
    </row>
    <row r="3876" spans="1:10" ht="36" customHeight="1" x14ac:dyDescent="0.2">
      <c r="A3876" s="837" t="s">
        <v>13194</v>
      </c>
      <c r="B3876" s="838" t="s">
        <v>14253</v>
      </c>
      <c r="C3876" s="837" t="s">
        <v>7</v>
      </c>
      <c r="D3876" s="837" t="s">
        <v>2656</v>
      </c>
      <c r="E3876" s="839" t="s">
        <v>13272</v>
      </c>
      <c r="F3876" s="839"/>
      <c r="G3876" s="840" t="s">
        <v>23</v>
      </c>
      <c r="H3876" s="841">
        <v>1</v>
      </c>
      <c r="I3876" s="842">
        <v>3.84</v>
      </c>
      <c r="J3876" s="842">
        <v>3.84</v>
      </c>
    </row>
    <row r="3877" spans="1:10" ht="36" customHeight="1" x14ac:dyDescent="0.2">
      <c r="A3877" s="849" t="s">
        <v>13199</v>
      </c>
      <c r="B3877" s="850" t="s">
        <v>14256</v>
      </c>
      <c r="C3877" s="849" t="s">
        <v>7</v>
      </c>
      <c r="D3877" s="849" t="s">
        <v>7045</v>
      </c>
      <c r="E3877" s="851" t="s">
        <v>13201</v>
      </c>
      <c r="F3877" s="851"/>
      <c r="G3877" s="852" t="s">
        <v>38</v>
      </c>
      <c r="H3877" s="853">
        <v>2.7999999999999999E-6</v>
      </c>
      <c r="I3877" s="854">
        <v>1370716.48</v>
      </c>
      <c r="J3877" s="854">
        <v>3.8380060999999999</v>
      </c>
    </row>
    <row r="3878" spans="1:10" ht="25.5" x14ac:dyDescent="0.2">
      <c r="A3878" s="855"/>
      <c r="B3878" s="855"/>
      <c r="C3878" s="855"/>
      <c r="D3878" s="855"/>
      <c r="E3878" s="855" t="s">
        <v>13209</v>
      </c>
      <c r="F3878" s="856">
        <v>0</v>
      </c>
      <c r="G3878" s="855" t="s">
        <v>13210</v>
      </c>
      <c r="H3878" s="856">
        <v>0</v>
      </c>
      <c r="I3878" s="855" t="s">
        <v>13211</v>
      </c>
      <c r="J3878" s="856">
        <v>0</v>
      </c>
    </row>
    <row r="3879" spans="1:10" ht="13.5" thickBot="1" x14ac:dyDescent="0.25">
      <c r="A3879" s="855"/>
      <c r="B3879" s="855"/>
      <c r="C3879" s="855"/>
      <c r="D3879" s="855"/>
      <c r="E3879" s="855" t="s">
        <v>13212</v>
      </c>
      <c r="F3879" s="856">
        <v>1.084416</v>
      </c>
      <c r="G3879" s="855"/>
      <c r="H3879" s="857" t="s">
        <v>13213</v>
      </c>
      <c r="I3879" s="857"/>
      <c r="J3879" s="856">
        <v>4.92</v>
      </c>
    </row>
    <row r="3880" spans="1:10" ht="0.95" customHeight="1" thickTop="1" x14ac:dyDescent="0.2">
      <c r="A3880" s="858"/>
      <c r="B3880" s="858"/>
      <c r="C3880" s="858"/>
      <c r="D3880" s="858"/>
      <c r="E3880" s="858"/>
      <c r="F3880" s="858"/>
      <c r="G3880" s="858"/>
      <c r="H3880" s="858"/>
      <c r="I3880" s="858"/>
      <c r="J3880" s="858"/>
    </row>
    <row r="3881" spans="1:10" ht="18" customHeight="1" x14ac:dyDescent="0.2">
      <c r="A3881" s="833"/>
      <c r="B3881" s="834" t="s">
        <v>13186</v>
      </c>
      <c r="C3881" s="833" t="s">
        <v>13187</v>
      </c>
      <c r="D3881" s="833" t="s">
        <v>13188</v>
      </c>
      <c r="E3881" s="835" t="s">
        <v>13189</v>
      </c>
      <c r="F3881" s="835"/>
      <c r="G3881" s="836" t="s">
        <v>13190</v>
      </c>
      <c r="H3881" s="834" t="s">
        <v>13191</v>
      </c>
      <c r="I3881" s="834" t="s">
        <v>13192</v>
      </c>
      <c r="J3881" s="834" t="s">
        <v>13193</v>
      </c>
    </row>
    <row r="3882" spans="1:10" ht="36" customHeight="1" x14ac:dyDescent="0.2">
      <c r="A3882" s="837" t="s">
        <v>13194</v>
      </c>
      <c r="B3882" s="838" t="s">
        <v>14251</v>
      </c>
      <c r="C3882" s="837" t="s">
        <v>7</v>
      </c>
      <c r="D3882" s="837" t="s">
        <v>2651</v>
      </c>
      <c r="E3882" s="839" t="s">
        <v>13272</v>
      </c>
      <c r="F3882" s="839"/>
      <c r="G3882" s="840" t="s">
        <v>23</v>
      </c>
      <c r="H3882" s="841">
        <v>1</v>
      </c>
      <c r="I3882" s="842">
        <v>10.42</v>
      </c>
      <c r="J3882" s="842">
        <v>10.42</v>
      </c>
    </row>
    <row r="3883" spans="1:10" ht="36" customHeight="1" x14ac:dyDescent="0.2">
      <c r="A3883" s="849" t="s">
        <v>13199</v>
      </c>
      <c r="B3883" s="850" t="s">
        <v>14256</v>
      </c>
      <c r="C3883" s="849" t="s">
        <v>7</v>
      </c>
      <c r="D3883" s="849" t="s">
        <v>7045</v>
      </c>
      <c r="E3883" s="851" t="s">
        <v>13201</v>
      </c>
      <c r="F3883" s="851"/>
      <c r="G3883" s="852" t="s">
        <v>38</v>
      </c>
      <c r="H3883" s="853">
        <v>7.6000000000000001E-6</v>
      </c>
      <c r="I3883" s="854">
        <v>1370716.48</v>
      </c>
      <c r="J3883" s="854">
        <v>10.4174452</v>
      </c>
    </row>
    <row r="3884" spans="1:10" ht="25.5" x14ac:dyDescent="0.2">
      <c r="A3884" s="855"/>
      <c r="B3884" s="855"/>
      <c r="C3884" s="855"/>
      <c r="D3884" s="855"/>
      <c r="E3884" s="855" t="s">
        <v>13209</v>
      </c>
      <c r="F3884" s="856">
        <v>0</v>
      </c>
      <c r="G3884" s="855" t="s">
        <v>13210</v>
      </c>
      <c r="H3884" s="856">
        <v>0</v>
      </c>
      <c r="I3884" s="855" t="s">
        <v>13211</v>
      </c>
      <c r="J3884" s="856">
        <v>0</v>
      </c>
    </row>
    <row r="3885" spans="1:10" ht="13.5" thickBot="1" x14ac:dyDescent="0.25">
      <c r="A3885" s="855"/>
      <c r="B3885" s="855"/>
      <c r="C3885" s="855"/>
      <c r="D3885" s="855"/>
      <c r="E3885" s="855" t="s">
        <v>13212</v>
      </c>
      <c r="F3885" s="856">
        <v>2.9426079999999999</v>
      </c>
      <c r="G3885" s="855"/>
      <c r="H3885" s="857" t="s">
        <v>13213</v>
      </c>
      <c r="I3885" s="857"/>
      <c r="J3885" s="856">
        <v>13.36</v>
      </c>
    </row>
    <row r="3886" spans="1:10" ht="0.95" customHeight="1" thickTop="1" x14ac:dyDescent="0.2">
      <c r="A3886" s="858"/>
      <c r="B3886" s="858"/>
      <c r="C3886" s="858"/>
      <c r="D3886" s="858"/>
      <c r="E3886" s="858"/>
      <c r="F3886" s="858"/>
      <c r="G3886" s="858"/>
      <c r="H3886" s="858"/>
      <c r="I3886" s="858"/>
      <c r="J3886" s="858"/>
    </row>
    <row r="3887" spans="1:10" ht="18" customHeight="1" x14ac:dyDescent="0.2">
      <c r="A3887" s="833"/>
      <c r="B3887" s="834" t="s">
        <v>13186</v>
      </c>
      <c r="C3887" s="833" t="s">
        <v>13187</v>
      </c>
      <c r="D3887" s="833" t="s">
        <v>13188</v>
      </c>
      <c r="E3887" s="835" t="s">
        <v>13189</v>
      </c>
      <c r="F3887" s="835"/>
      <c r="G3887" s="836" t="s">
        <v>13190</v>
      </c>
      <c r="H3887" s="834" t="s">
        <v>13191</v>
      </c>
      <c r="I3887" s="834" t="s">
        <v>13192</v>
      </c>
      <c r="J3887" s="834" t="s">
        <v>13193</v>
      </c>
    </row>
    <row r="3888" spans="1:10" ht="36" customHeight="1" x14ac:dyDescent="0.2">
      <c r="A3888" s="837" t="s">
        <v>13194</v>
      </c>
      <c r="B3888" s="838" t="s">
        <v>14254</v>
      </c>
      <c r="C3888" s="837" t="s">
        <v>7</v>
      </c>
      <c r="D3888" s="837" t="s">
        <v>2652</v>
      </c>
      <c r="E3888" s="839" t="s">
        <v>13272</v>
      </c>
      <c r="F3888" s="839"/>
      <c r="G3888" s="840" t="s">
        <v>23</v>
      </c>
      <c r="H3888" s="841">
        <v>1</v>
      </c>
      <c r="I3888" s="842">
        <v>88.14</v>
      </c>
      <c r="J3888" s="842">
        <v>88.14</v>
      </c>
    </row>
    <row r="3889" spans="1:10" ht="36" customHeight="1" x14ac:dyDescent="0.2">
      <c r="A3889" s="849" t="s">
        <v>13199</v>
      </c>
      <c r="B3889" s="850" t="s">
        <v>14256</v>
      </c>
      <c r="C3889" s="849" t="s">
        <v>7</v>
      </c>
      <c r="D3889" s="849" t="s">
        <v>7045</v>
      </c>
      <c r="E3889" s="851" t="s">
        <v>13201</v>
      </c>
      <c r="F3889" s="851"/>
      <c r="G3889" s="852" t="s">
        <v>38</v>
      </c>
      <c r="H3889" s="853">
        <v>6.4300000000000004E-5</v>
      </c>
      <c r="I3889" s="854">
        <v>1370716.48</v>
      </c>
      <c r="J3889" s="854">
        <v>88.137069699999998</v>
      </c>
    </row>
    <row r="3890" spans="1:10" ht="25.5" x14ac:dyDescent="0.2">
      <c r="A3890" s="855"/>
      <c r="B3890" s="855"/>
      <c r="C3890" s="855"/>
      <c r="D3890" s="855"/>
      <c r="E3890" s="855" t="s">
        <v>13209</v>
      </c>
      <c r="F3890" s="856">
        <v>0</v>
      </c>
      <c r="G3890" s="855" t="s">
        <v>13210</v>
      </c>
      <c r="H3890" s="856">
        <v>0</v>
      </c>
      <c r="I3890" s="855" t="s">
        <v>13211</v>
      </c>
      <c r="J3890" s="856">
        <v>0</v>
      </c>
    </row>
    <row r="3891" spans="1:10" ht="13.5" thickBot="1" x14ac:dyDescent="0.25">
      <c r="A3891" s="855"/>
      <c r="B3891" s="855"/>
      <c r="C3891" s="855"/>
      <c r="D3891" s="855"/>
      <c r="E3891" s="855" t="s">
        <v>13212</v>
      </c>
      <c r="F3891" s="856">
        <v>24.890736</v>
      </c>
      <c r="G3891" s="855"/>
      <c r="H3891" s="857" t="s">
        <v>13213</v>
      </c>
      <c r="I3891" s="857"/>
      <c r="J3891" s="856">
        <v>113.03</v>
      </c>
    </row>
    <row r="3892" spans="1:10" ht="0.95" customHeight="1" thickTop="1" x14ac:dyDescent="0.2">
      <c r="A3892" s="858"/>
      <c r="B3892" s="858"/>
      <c r="C3892" s="858"/>
      <c r="D3892" s="858"/>
      <c r="E3892" s="858"/>
      <c r="F3892" s="858"/>
      <c r="G3892" s="858"/>
      <c r="H3892" s="858"/>
      <c r="I3892" s="858"/>
      <c r="J3892" s="858"/>
    </row>
    <row r="3893" spans="1:10" ht="18" customHeight="1" x14ac:dyDescent="0.2">
      <c r="A3893" s="833"/>
      <c r="B3893" s="834" t="s">
        <v>13186</v>
      </c>
      <c r="C3893" s="833" t="s">
        <v>13187</v>
      </c>
      <c r="D3893" s="833" t="s">
        <v>13188</v>
      </c>
      <c r="E3893" s="835" t="s">
        <v>13189</v>
      </c>
      <c r="F3893" s="835"/>
      <c r="G3893" s="836" t="s">
        <v>13190</v>
      </c>
      <c r="H3893" s="834" t="s">
        <v>13191</v>
      </c>
      <c r="I3893" s="834" t="s">
        <v>13192</v>
      </c>
      <c r="J3893" s="834" t="s">
        <v>13193</v>
      </c>
    </row>
    <row r="3894" spans="1:10" ht="36" customHeight="1" x14ac:dyDescent="0.2">
      <c r="A3894" s="837" t="s">
        <v>13194</v>
      </c>
      <c r="B3894" s="838" t="s">
        <v>14255</v>
      </c>
      <c r="C3894" s="837" t="s">
        <v>7</v>
      </c>
      <c r="D3894" s="837" t="s">
        <v>2653</v>
      </c>
      <c r="E3894" s="839" t="s">
        <v>13272</v>
      </c>
      <c r="F3894" s="839"/>
      <c r="G3894" s="840" t="s">
        <v>23</v>
      </c>
      <c r="H3894" s="841">
        <v>1</v>
      </c>
      <c r="I3894" s="842">
        <v>181.22</v>
      </c>
      <c r="J3894" s="842">
        <v>181.22</v>
      </c>
    </row>
    <row r="3895" spans="1:10" ht="24" customHeight="1" x14ac:dyDescent="0.2">
      <c r="A3895" s="849" t="s">
        <v>13199</v>
      </c>
      <c r="B3895" s="850" t="s">
        <v>14145</v>
      </c>
      <c r="C3895" s="849" t="s">
        <v>7</v>
      </c>
      <c r="D3895" s="849" t="s">
        <v>6701</v>
      </c>
      <c r="E3895" s="851" t="s">
        <v>13220</v>
      </c>
      <c r="F3895" s="851"/>
      <c r="G3895" s="852" t="s">
        <v>14146</v>
      </c>
      <c r="H3895" s="853">
        <v>221</v>
      </c>
      <c r="I3895" s="854">
        <v>0.82</v>
      </c>
      <c r="J3895" s="854">
        <v>181.22</v>
      </c>
    </row>
    <row r="3896" spans="1:10" ht="25.5" x14ac:dyDescent="0.2">
      <c r="A3896" s="855"/>
      <c r="B3896" s="855"/>
      <c r="C3896" s="855"/>
      <c r="D3896" s="855"/>
      <c r="E3896" s="855" t="s">
        <v>13209</v>
      </c>
      <c r="F3896" s="856">
        <v>0</v>
      </c>
      <c r="G3896" s="855" t="s">
        <v>13210</v>
      </c>
      <c r="H3896" s="856">
        <v>0</v>
      </c>
      <c r="I3896" s="855" t="s">
        <v>13211</v>
      </c>
      <c r="J3896" s="856">
        <v>0</v>
      </c>
    </row>
    <row r="3897" spans="1:10" ht="13.5" thickBot="1" x14ac:dyDescent="0.25">
      <c r="A3897" s="855"/>
      <c r="B3897" s="855"/>
      <c r="C3897" s="855"/>
      <c r="D3897" s="855"/>
      <c r="E3897" s="855" t="s">
        <v>13212</v>
      </c>
      <c r="F3897" s="856">
        <v>51.176527999999998</v>
      </c>
      <c r="G3897" s="855"/>
      <c r="H3897" s="857" t="s">
        <v>13213</v>
      </c>
      <c r="I3897" s="857"/>
      <c r="J3897" s="856">
        <v>232.4</v>
      </c>
    </row>
    <row r="3898" spans="1:10" ht="0.95" customHeight="1" thickTop="1" x14ac:dyDescent="0.2">
      <c r="A3898" s="858"/>
      <c r="B3898" s="858"/>
      <c r="C3898" s="858"/>
      <c r="D3898" s="858"/>
      <c r="E3898" s="858"/>
      <c r="F3898" s="858"/>
      <c r="G3898" s="858"/>
      <c r="H3898" s="858"/>
      <c r="I3898" s="858"/>
      <c r="J3898" s="858"/>
    </row>
    <row r="3899" spans="1:10" ht="18" customHeight="1" x14ac:dyDescent="0.2">
      <c r="A3899" s="833"/>
      <c r="B3899" s="834" t="s">
        <v>13186</v>
      </c>
      <c r="C3899" s="833" t="s">
        <v>13187</v>
      </c>
      <c r="D3899" s="833" t="s">
        <v>13188</v>
      </c>
      <c r="E3899" s="835" t="s">
        <v>13189</v>
      </c>
      <c r="F3899" s="835"/>
      <c r="G3899" s="836" t="s">
        <v>13190</v>
      </c>
      <c r="H3899" s="834" t="s">
        <v>13191</v>
      </c>
      <c r="I3899" s="834" t="s">
        <v>13192</v>
      </c>
      <c r="J3899" s="834" t="s">
        <v>13193</v>
      </c>
    </row>
    <row r="3900" spans="1:10" ht="60" customHeight="1" x14ac:dyDescent="0.2">
      <c r="A3900" s="837" t="s">
        <v>13194</v>
      </c>
      <c r="B3900" s="838" t="s">
        <v>13859</v>
      </c>
      <c r="C3900" s="837" t="s">
        <v>7</v>
      </c>
      <c r="D3900" s="837" t="s">
        <v>859</v>
      </c>
      <c r="E3900" s="839" t="s">
        <v>13272</v>
      </c>
      <c r="F3900" s="839"/>
      <c r="G3900" s="840" t="s">
        <v>50</v>
      </c>
      <c r="H3900" s="841">
        <v>1</v>
      </c>
      <c r="I3900" s="842">
        <v>151.62</v>
      </c>
      <c r="J3900" s="842">
        <v>151.62</v>
      </c>
    </row>
    <row r="3901" spans="1:10" ht="60" customHeight="1" x14ac:dyDescent="0.2">
      <c r="A3901" s="843" t="s">
        <v>13197</v>
      </c>
      <c r="B3901" s="844" t="s">
        <v>14257</v>
      </c>
      <c r="C3901" s="843" t="s">
        <v>7</v>
      </c>
      <c r="D3901" s="843" t="s">
        <v>1386</v>
      </c>
      <c r="E3901" s="845" t="s">
        <v>13272</v>
      </c>
      <c r="F3901" s="845"/>
      <c r="G3901" s="846" t="s">
        <v>23</v>
      </c>
      <c r="H3901" s="847">
        <v>1</v>
      </c>
      <c r="I3901" s="848">
        <v>20.36</v>
      </c>
      <c r="J3901" s="848">
        <v>20.36</v>
      </c>
    </row>
    <row r="3902" spans="1:10" ht="60" customHeight="1" x14ac:dyDescent="0.2">
      <c r="A3902" s="843" t="s">
        <v>13197</v>
      </c>
      <c r="B3902" s="844" t="s">
        <v>14258</v>
      </c>
      <c r="C3902" s="843" t="s">
        <v>7</v>
      </c>
      <c r="D3902" s="843" t="s">
        <v>1384</v>
      </c>
      <c r="E3902" s="845" t="s">
        <v>13272</v>
      </c>
      <c r="F3902" s="845"/>
      <c r="G3902" s="846" t="s">
        <v>23</v>
      </c>
      <c r="H3902" s="847">
        <v>1</v>
      </c>
      <c r="I3902" s="848">
        <v>10.86</v>
      </c>
      <c r="J3902" s="848">
        <v>10.86</v>
      </c>
    </row>
    <row r="3903" spans="1:10" ht="60" customHeight="1" x14ac:dyDescent="0.2">
      <c r="A3903" s="843" t="s">
        <v>13197</v>
      </c>
      <c r="B3903" s="844" t="s">
        <v>14259</v>
      </c>
      <c r="C3903" s="843" t="s">
        <v>7</v>
      </c>
      <c r="D3903" s="843" t="s">
        <v>1385</v>
      </c>
      <c r="E3903" s="845" t="s">
        <v>13272</v>
      </c>
      <c r="F3903" s="845"/>
      <c r="G3903" s="846" t="s">
        <v>23</v>
      </c>
      <c r="H3903" s="847">
        <v>1</v>
      </c>
      <c r="I3903" s="848">
        <v>2.2799999999999998</v>
      </c>
      <c r="J3903" s="848">
        <v>2.2799999999999998</v>
      </c>
    </row>
    <row r="3904" spans="1:10" ht="60" customHeight="1" x14ac:dyDescent="0.2">
      <c r="A3904" s="843" t="s">
        <v>13197</v>
      </c>
      <c r="B3904" s="844" t="s">
        <v>14260</v>
      </c>
      <c r="C3904" s="843" t="s">
        <v>7</v>
      </c>
      <c r="D3904" s="843" t="s">
        <v>2147</v>
      </c>
      <c r="E3904" s="845" t="s">
        <v>13272</v>
      </c>
      <c r="F3904" s="845"/>
      <c r="G3904" s="846" t="s">
        <v>23</v>
      </c>
      <c r="H3904" s="847">
        <v>1</v>
      </c>
      <c r="I3904" s="848">
        <v>102.28</v>
      </c>
      <c r="J3904" s="848">
        <v>102.28</v>
      </c>
    </row>
    <row r="3905" spans="1:10" ht="60" customHeight="1" x14ac:dyDescent="0.2">
      <c r="A3905" s="843" t="s">
        <v>13197</v>
      </c>
      <c r="B3905" s="844" t="s">
        <v>14261</v>
      </c>
      <c r="C3905" s="843" t="s">
        <v>7</v>
      </c>
      <c r="D3905" s="843" t="s">
        <v>2146</v>
      </c>
      <c r="E3905" s="845" t="s">
        <v>13272</v>
      </c>
      <c r="F3905" s="845"/>
      <c r="G3905" s="846" t="s">
        <v>23</v>
      </c>
      <c r="H3905" s="847">
        <v>1</v>
      </c>
      <c r="I3905" s="848">
        <v>0.89</v>
      </c>
      <c r="J3905" s="848">
        <v>0.89</v>
      </c>
    </row>
    <row r="3906" spans="1:10" ht="24" customHeight="1" x14ac:dyDescent="0.2">
      <c r="A3906" s="843" t="s">
        <v>13197</v>
      </c>
      <c r="B3906" s="844" t="s">
        <v>14262</v>
      </c>
      <c r="C3906" s="843" t="s">
        <v>7</v>
      </c>
      <c r="D3906" s="843" t="s">
        <v>201</v>
      </c>
      <c r="E3906" s="845" t="s">
        <v>13196</v>
      </c>
      <c r="F3906" s="845"/>
      <c r="G3906" s="846" t="s">
        <v>23</v>
      </c>
      <c r="H3906" s="847">
        <v>1</v>
      </c>
      <c r="I3906" s="848">
        <v>14.95</v>
      </c>
      <c r="J3906" s="848">
        <v>14.95</v>
      </c>
    </row>
    <row r="3907" spans="1:10" ht="25.5" x14ac:dyDescent="0.2">
      <c r="A3907" s="855"/>
      <c r="B3907" s="855"/>
      <c r="C3907" s="855"/>
      <c r="D3907" s="855"/>
      <c r="E3907" s="855" t="s">
        <v>13209</v>
      </c>
      <c r="F3907" s="856">
        <v>6.54</v>
      </c>
      <c r="G3907" s="855" t="s">
        <v>13210</v>
      </c>
      <c r="H3907" s="856">
        <v>5.49</v>
      </c>
      <c r="I3907" s="855" t="s">
        <v>13211</v>
      </c>
      <c r="J3907" s="856">
        <v>12.03</v>
      </c>
    </row>
    <row r="3908" spans="1:10" ht="13.5" thickBot="1" x14ac:dyDescent="0.25">
      <c r="A3908" s="855"/>
      <c r="B3908" s="855"/>
      <c r="C3908" s="855"/>
      <c r="D3908" s="855"/>
      <c r="E3908" s="855" t="s">
        <v>13212</v>
      </c>
      <c r="F3908" s="856">
        <v>42.817487999999997</v>
      </c>
      <c r="G3908" s="855"/>
      <c r="H3908" s="857" t="s">
        <v>13213</v>
      </c>
      <c r="I3908" s="857"/>
      <c r="J3908" s="856">
        <v>194.44</v>
      </c>
    </row>
    <row r="3909" spans="1:10" ht="0.95" customHeight="1" thickTop="1" x14ac:dyDescent="0.2">
      <c r="A3909" s="858"/>
      <c r="B3909" s="858"/>
      <c r="C3909" s="858"/>
      <c r="D3909" s="858"/>
      <c r="E3909" s="858"/>
      <c r="F3909" s="858"/>
      <c r="G3909" s="858"/>
      <c r="H3909" s="858"/>
      <c r="I3909" s="858"/>
      <c r="J3909" s="858"/>
    </row>
    <row r="3910" spans="1:10" ht="18" customHeight="1" x14ac:dyDescent="0.2">
      <c r="A3910" s="833"/>
      <c r="B3910" s="834" t="s">
        <v>13186</v>
      </c>
      <c r="C3910" s="833" t="s">
        <v>13187</v>
      </c>
      <c r="D3910" s="833" t="s">
        <v>13188</v>
      </c>
      <c r="E3910" s="835" t="s">
        <v>13189</v>
      </c>
      <c r="F3910" s="835"/>
      <c r="G3910" s="836" t="s">
        <v>13190</v>
      </c>
      <c r="H3910" s="834" t="s">
        <v>13191</v>
      </c>
      <c r="I3910" s="834" t="s">
        <v>13192</v>
      </c>
      <c r="J3910" s="834" t="s">
        <v>13193</v>
      </c>
    </row>
    <row r="3911" spans="1:10" ht="60" customHeight="1" x14ac:dyDescent="0.2">
      <c r="A3911" s="837" t="s">
        <v>13194</v>
      </c>
      <c r="B3911" s="838" t="s">
        <v>14258</v>
      </c>
      <c r="C3911" s="837" t="s">
        <v>7</v>
      </c>
      <c r="D3911" s="837" t="s">
        <v>1384</v>
      </c>
      <c r="E3911" s="839" t="s">
        <v>13272</v>
      </c>
      <c r="F3911" s="839"/>
      <c r="G3911" s="840" t="s">
        <v>23</v>
      </c>
      <c r="H3911" s="841">
        <v>1</v>
      </c>
      <c r="I3911" s="842">
        <v>10.86</v>
      </c>
      <c r="J3911" s="842">
        <v>10.86</v>
      </c>
    </row>
    <row r="3912" spans="1:10" ht="48" customHeight="1" x14ac:dyDescent="0.2">
      <c r="A3912" s="849" t="s">
        <v>13199</v>
      </c>
      <c r="B3912" s="850" t="s">
        <v>14263</v>
      </c>
      <c r="C3912" s="849" t="s">
        <v>7</v>
      </c>
      <c r="D3912" s="849" t="s">
        <v>5745</v>
      </c>
      <c r="E3912" s="851" t="s">
        <v>13201</v>
      </c>
      <c r="F3912" s="851"/>
      <c r="G3912" s="852" t="s">
        <v>38</v>
      </c>
      <c r="H3912" s="853">
        <v>3.43E-5</v>
      </c>
      <c r="I3912" s="854">
        <v>237531.63</v>
      </c>
      <c r="J3912" s="854">
        <v>8.1473349000000006</v>
      </c>
    </row>
    <row r="3913" spans="1:10" ht="60" customHeight="1" x14ac:dyDescent="0.2">
      <c r="A3913" s="849" t="s">
        <v>13199</v>
      </c>
      <c r="B3913" s="850" t="s">
        <v>14264</v>
      </c>
      <c r="C3913" s="849" t="s">
        <v>7</v>
      </c>
      <c r="D3913" s="849" t="s">
        <v>7051</v>
      </c>
      <c r="E3913" s="851" t="s">
        <v>13201</v>
      </c>
      <c r="F3913" s="851"/>
      <c r="G3913" s="852" t="s">
        <v>38</v>
      </c>
      <c r="H3913" s="853">
        <v>3.43E-5</v>
      </c>
      <c r="I3913" s="854">
        <v>79100</v>
      </c>
      <c r="J3913" s="854">
        <v>2.71313</v>
      </c>
    </row>
    <row r="3914" spans="1:10" ht="25.5" x14ac:dyDescent="0.2">
      <c r="A3914" s="855"/>
      <c r="B3914" s="855"/>
      <c r="C3914" s="855"/>
      <c r="D3914" s="855"/>
      <c r="E3914" s="855" t="s">
        <v>13209</v>
      </c>
      <c r="F3914" s="856">
        <v>0</v>
      </c>
      <c r="G3914" s="855" t="s">
        <v>13210</v>
      </c>
      <c r="H3914" s="856">
        <v>0</v>
      </c>
      <c r="I3914" s="855" t="s">
        <v>13211</v>
      </c>
      <c r="J3914" s="856">
        <v>0</v>
      </c>
    </row>
    <row r="3915" spans="1:10" ht="13.5" thickBot="1" x14ac:dyDescent="0.25">
      <c r="A3915" s="855"/>
      <c r="B3915" s="855"/>
      <c r="C3915" s="855"/>
      <c r="D3915" s="855"/>
      <c r="E3915" s="855" t="s">
        <v>13212</v>
      </c>
      <c r="F3915" s="856">
        <v>3.0668639999999998</v>
      </c>
      <c r="G3915" s="855"/>
      <c r="H3915" s="857" t="s">
        <v>13213</v>
      </c>
      <c r="I3915" s="857"/>
      <c r="J3915" s="856">
        <v>13.93</v>
      </c>
    </row>
    <row r="3916" spans="1:10" ht="0.95" customHeight="1" thickTop="1" x14ac:dyDescent="0.2">
      <c r="A3916" s="858"/>
      <c r="B3916" s="858"/>
      <c r="C3916" s="858"/>
      <c r="D3916" s="858"/>
      <c r="E3916" s="858"/>
      <c r="F3916" s="858"/>
      <c r="G3916" s="858"/>
      <c r="H3916" s="858"/>
      <c r="I3916" s="858"/>
      <c r="J3916" s="858"/>
    </row>
    <row r="3917" spans="1:10" ht="18" customHeight="1" x14ac:dyDescent="0.2">
      <c r="A3917" s="833"/>
      <c r="B3917" s="834" t="s">
        <v>13186</v>
      </c>
      <c r="C3917" s="833" t="s">
        <v>13187</v>
      </c>
      <c r="D3917" s="833" t="s">
        <v>13188</v>
      </c>
      <c r="E3917" s="835" t="s">
        <v>13189</v>
      </c>
      <c r="F3917" s="835"/>
      <c r="G3917" s="836" t="s">
        <v>13190</v>
      </c>
      <c r="H3917" s="834" t="s">
        <v>13191</v>
      </c>
      <c r="I3917" s="834" t="s">
        <v>13192</v>
      </c>
      <c r="J3917" s="834" t="s">
        <v>13193</v>
      </c>
    </row>
    <row r="3918" spans="1:10" ht="60" customHeight="1" x14ac:dyDescent="0.2">
      <c r="A3918" s="837" t="s">
        <v>13194</v>
      </c>
      <c r="B3918" s="838" t="s">
        <v>14261</v>
      </c>
      <c r="C3918" s="837" t="s">
        <v>7</v>
      </c>
      <c r="D3918" s="837" t="s">
        <v>2146</v>
      </c>
      <c r="E3918" s="839" t="s">
        <v>13272</v>
      </c>
      <c r="F3918" s="839"/>
      <c r="G3918" s="840" t="s">
        <v>23</v>
      </c>
      <c r="H3918" s="841">
        <v>1</v>
      </c>
      <c r="I3918" s="842">
        <v>0.89</v>
      </c>
      <c r="J3918" s="842">
        <v>0.89</v>
      </c>
    </row>
    <row r="3919" spans="1:10" ht="48" customHeight="1" x14ac:dyDescent="0.2">
      <c r="A3919" s="849" t="s">
        <v>13199</v>
      </c>
      <c r="B3919" s="850" t="s">
        <v>14263</v>
      </c>
      <c r="C3919" s="849" t="s">
        <v>7</v>
      </c>
      <c r="D3919" s="849" t="s">
        <v>5745</v>
      </c>
      <c r="E3919" s="851" t="s">
        <v>13201</v>
      </c>
      <c r="F3919" s="851"/>
      <c r="G3919" s="852" t="s">
        <v>38</v>
      </c>
      <c r="H3919" s="853">
        <v>2.7999999999999999E-6</v>
      </c>
      <c r="I3919" s="854">
        <v>237531.63</v>
      </c>
      <c r="J3919" s="854">
        <v>0.66508860000000003</v>
      </c>
    </row>
    <row r="3920" spans="1:10" ht="60" customHeight="1" x14ac:dyDescent="0.2">
      <c r="A3920" s="849" t="s">
        <v>13199</v>
      </c>
      <c r="B3920" s="850" t="s">
        <v>14264</v>
      </c>
      <c r="C3920" s="849" t="s">
        <v>7</v>
      </c>
      <c r="D3920" s="849" t="s">
        <v>7051</v>
      </c>
      <c r="E3920" s="851" t="s">
        <v>13201</v>
      </c>
      <c r="F3920" s="851"/>
      <c r="G3920" s="852" t="s">
        <v>38</v>
      </c>
      <c r="H3920" s="853">
        <v>2.7999999999999999E-6</v>
      </c>
      <c r="I3920" s="854">
        <v>79100</v>
      </c>
      <c r="J3920" s="854">
        <v>0.22148000000000001</v>
      </c>
    </row>
    <row r="3921" spans="1:10" ht="25.5" x14ac:dyDescent="0.2">
      <c r="A3921" s="855"/>
      <c r="B3921" s="855"/>
      <c r="C3921" s="855"/>
      <c r="D3921" s="855"/>
      <c r="E3921" s="855" t="s">
        <v>13209</v>
      </c>
      <c r="F3921" s="856">
        <v>0</v>
      </c>
      <c r="G3921" s="855" t="s">
        <v>13210</v>
      </c>
      <c r="H3921" s="856">
        <v>0</v>
      </c>
      <c r="I3921" s="855" t="s">
        <v>13211</v>
      </c>
      <c r="J3921" s="856">
        <v>0</v>
      </c>
    </row>
    <row r="3922" spans="1:10" ht="13.5" thickBot="1" x14ac:dyDescent="0.25">
      <c r="A3922" s="855"/>
      <c r="B3922" s="855"/>
      <c r="C3922" s="855"/>
      <c r="D3922" s="855"/>
      <c r="E3922" s="855" t="s">
        <v>13212</v>
      </c>
      <c r="F3922" s="856">
        <v>0.251336</v>
      </c>
      <c r="G3922" s="855"/>
      <c r="H3922" s="857" t="s">
        <v>13213</v>
      </c>
      <c r="I3922" s="857"/>
      <c r="J3922" s="856">
        <v>1.1399999999999999</v>
      </c>
    </row>
    <row r="3923" spans="1:10" ht="0.95" customHeight="1" thickTop="1" x14ac:dyDescent="0.2">
      <c r="A3923" s="858"/>
      <c r="B3923" s="858"/>
      <c r="C3923" s="858"/>
      <c r="D3923" s="858"/>
      <c r="E3923" s="858"/>
      <c r="F3923" s="858"/>
      <c r="G3923" s="858"/>
      <c r="H3923" s="858"/>
      <c r="I3923" s="858"/>
      <c r="J3923" s="858"/>
    </row>
    <row r="3924" spans="1:10" ht="18" customHeight="1" x14ac:dyDescent="0.2">
      <c r="A3924" s="833"/>
      <c r="B3924" s="834" t="s">
        <v>13186</v>
      </c>
      <c r="C3924" s="833" t="s">
        <v>13187</v>
      </c>
      <c r="D3924" s="833" t="s">
        <v>13188</v>
      </c>
      <c r="E3924" s="835" t="s">
        <v>13189</v>
      </c>
      <c r="F3924" s="835"/>
      <c r="G3924" s="836" t="s">
        <v>13190</v>
      </c>
      <c r="H3924" s="834" t="s">
        <v>13191</v>
      </c>
      <c r="I3924" s="834" t="s">
        <v>13192</v>
      </c>
      <c r="J3924" s="834" t="s">
        <v>13193</v>
      </c>
    </row>
    <row r="3925" spans="1:10" ht="60" customHeight="1" x14ac:dyDescent="0.2">
      <c r="A3925" s="837" t="s">
        <v>13194</v>
      </c>
      <c r="B3925" s="838" t="s">
        <v>14259</v>
      </c>
      <c r="C3925" s="837" t="s">
        <v>7</v>
      </c>
      <c r="D3925" s="837" t="s">
        <v>1385</v>
      </c>
      <c r="E3925" s="839" t="s">
        <v>13272</v>
      </c>
      <c r="F3925" s="839"/>
      <c r="G3925" s="840" t="s">
        <v>23</v>
      </c>
      <c r="H3925" s="841">
        <v>1</v>
      </c>
      <c r="I3925" s="842">
        <v>2.2799999999999998</v>
      </c>
      <c r="J3925" s="842">
        <v>2.2799999999999998</v>
      </c>
    </row>
    <row r="3926" spans="1:10" ht="48" customHeight="1" x14ac:dyDescent="0.2">
      <c r="A3926" s="849" t="s">
        <v>13199</v>
      </c>
      <c r="B3926" s="850" t="s">
        <v>14263</v>
      </c>
      <c r="C3926" s="849" t="s">
        <v>7</v>
      </c>
      <c r="D3926" s="849" t="s">
        <v>5745</v>
      </c>
      <c r="E3926" s="851" t="s">
        <v>13201</v>
      </c>
      <c r="F3926" s="851"/>
      <c r="G3926" s="852" t="s">
        <v>38</v>
      </c>
      <c r="H3926" s="853">
        <v>7.1999999999999997E-6</v>
      </c>
      <c r="I3926" s="854">
        <v>237531.63</v>
      </c>
      <c r="J3926" s="854">
        <v>1.7102276999999999</v>
      </c>
    </row>
    <row r="3927" spans="1:10" ht="60" customHeight="1" x14ac:dyDescent="0.2">
      <c r="A3927" s="849" t="s">
        <v>13199</v>
      </c>
      <c r="B3927" s="850" t="s">
        <v>14264</v>
      </c>
      <c r="C3927" s="849" t="s">
        <v>7</v>
      </c>
      <c r="D3927" s="849" t="s">
        <v>7051</v>
      </c>
      <c r="E3927" s="851" t="s">
        <v>13201</v>
      </c>
      <c r="F3927" s="851"/>
      <c r="G3927" s="852" t="s">
        <v>38</v>
      </c>
      <c r="H3927" s="853">
        <v>7.1999999999999997E-6</v>
      </c>
      <c r="I3927" s="854">
        <v>79100</v>
      </c>
      <c r="J3927" s="854">
        <v>0.56952000000000003</v>
      </c>
    </row>
    <row r="3928" spans="1:10" ht="25.5" x14ac:dyDescent="0.2">
      <c r="A3928" s="855"/>
      <c r="B3928" s="855"/>
      <c r="C3928" s="855"/>
      <c r="D3928" s="855"/>
      <c r="E3928" s="855" t="s">
        <v>13209</v>
      </c>
      <c r="F3928" s="856">
        <v>0</v>
      </c>
      <c r="G3928" s="855" t="s">
        <v>13210</v>
      </c>
      <c r="H3928" s="856">
        <v>0</v>
      </c>
      <c r="I3928" s="855" t="s">
        <v>13211</v>
      </c>
      <c r="J3928" s="856">
        <v>0</v>
      </c>
    </row>
    <row r="3929" spans="1:10" ht="13.5" thickBot="1" x14ac:dyDescent="0.25">
      <c r="A3929" s="855"/>
      <c r="B3929" s="855"/>
      <c r="C3929" s="855"/>
      <c r="D3929" s="855"/>
      <c r="E3929" s="855" t="s">
        <v>13212</v>
      </c>
      <c r="F3929" s="856">
        <v>0.643872</v>
      </c>
      <c r="G3929" s="855"/>
      <c r="H3929" s="857" t="s">
        <v>13213</v>
      </c>
      <c r="I3929" s="857"/>
      <c r="J3929" s="856">
        <v>2.92</v>
      </c>
    </row>
    <row r="3930" spans="1:10" ht="0.95" customHeight="1" thickTop="1" x14ac:dyDescent="0.2">
      <c r="A3930" s="858"/>
      <c r="B3930" s="858"/>
      <c r="C3930" s="858"/>
      <c r="D3930" s="858"/>
      <c r="E3930" s="858"/>
      <c r="F3930" s="858"/>
      <c r="G3930" s="858"/>
      <c r="H3930" s="858"/>
      <c r="I3930" s="858"/>
      <c r="J3930" s="858"/>
    </row>
    <row r="3931" spans="1:10" ht="18" customHeight="1" x14ac:dyDescent="0.2">
      <c r="A3931" s="833"/>
      <c r="B3931" s="834" t="s">
        <v>13186</v>
      </c>
      <c r="C3931" s="833" t="s">
        <v>13187</v>
      </c>
      <c r="D3931" s="833" t="s">
        <v>13188</v>
      </c>
      <c r="E3931" s="835" t="s">
        <v>13189</v>
      </c>
      <c r="F3931" s="835"/>
      <c r="G3931" s="836" t="s">
        <v>13190</v>
      </c>
      <c r="H3931" s="834" t="s">
        <v>13191</v>
      </c>
      <c r="I3931" s="834" t="s">
        <v>13192</v>
      </c>
      <c r="J3931" s="834" t="s">
        <v>13193</v>
      </c>
    </row>
    <row r="3932" spans="1:10" ht="60" customHeight="1" x14ac:dyDescent="0.2">
      <c r="A3932" s="837" t="s">
        <v>13194</v>
      </c>
      <c r="B3932" s="838" t="s">
        <v>14257</v>
      </c>
      <c r="C3932" s="837" t="s">
        <v>7</v>
      </c>
      <c r="D3932" s="837" t="s">
        <v>1386</v>
      </c>
      <c r="E3932" s="839" t="s">
        <v>13272</v>
      </c>
      <c r="F3932" s="839"/>
      <c r="G3932" s="840" t="s">
        <v>23</v>
      </c>
      <c r="H3932" s="841">
        <v>1</v>
      </c>
      <c r="I3932" s="842">
        <v>20.36</v>
      </c>
      <c r="J3932" s="842">
        <v>20.36</v>
      </c>
    </row>
    <row r="3933" spans="1:10" ht="48" customHeight="1" x14ac:dyDescent="0.2">
      <c r="A3933" s="849" t="s">
        <v>13199</v>
      </c>
      <c r="B3933" s="850" t="s">
        <v>14263</v>
      </c>
      <c r="C3933" s="849" t="s">
        <v>7</v>
      </c>
      <c r="D3933" s="849" t="s">
        <v>5745</v>
      </c>
      <c r="E3933" s="851" t="s">
        <v>13201</v>
      </c>
      <c r="F3933" s="851"/>
      <c r="G3933" s="852" t="s">
        <v>38</v>
      </c>
      <c r="H3933" s="853">
        <v>6.4300000000000004E-5</v>
      </c>
      <c r="I3933" s="854">
        <v>237531.63</v>
      </c>
      <c r="J3933" s="854">
        <v>15.2732838</v>
      </c>
    </row>
    <row r="3934" spans="1:10" ht="60" customHeight="1" x14ac:dyDescent="0.2">
      <c r="A3934" s="849" t="s">
        <v>13199</v>
      </c>
      <c r="B3934" s="850" t="s">
        <v>14264</v>
      </c>
      <c r="C3934" s="849" t="s">
        <v>7</v>
      </c>
      <c r="D3934" s="849" t="s">
        <v>7051</v>
      </c>
      <c r="E3934" s="851" t="s">
        <v>13201</v>
      </c>
      <c r="F3934" s="851"/>
      <c r="G3934" s="852" t="s">
        <v>38</v>
      </c>
      <c r="H3934" s="853">
        <v>6.4300000000000004E-5</v>
      </c>
      <c r="I3934" s="854">
        <v>79100</v>
      </c>
      <c r="J3934" s="854">
        <v>5.0861299999999998</v>
      </c>
    </row>
    <row r="3935" spans="1:10" ht="25.5" x14ac:dyDescent="0.2">
      <c r="A3935" s="855"/>
      <c r="B3935" s="855"/>
      <c r="C3935" s="855"/>
      <c r="D3935" s="855"/>
      <c r="E3935" s="855" t="s">
        <v>13209</v>
      </c>
      <c r="F3935" s="856">
        <v>0</v>
      </c>
      <c r="G3935" s="855" t="s">
        <v>13210</v>
      </c>
      <c r="H3935" s="856">
        <v>0</v>
      </c>
      <c r="I3935" s="855" t="s">
        <v>13211</v>
      </c>
      <c r="J3935" s="856">
        <v>0</v>
      </c>
    </row>
    <row r="3936" spans="1:10" ht="13.5" thickBot="1" x14ac:dyDescent="0.25">
      <c r="A3936" s="855"/>
      <c r="B3936" s="855"/>
      <c r="C3936" s="855"/>
      <c r="D3936" s="855"/>
      <c r="E3936" s="855" t="s">
        <v>13212</v>
      </c>
      <c r="F3936" s="856">
        <v>5.7496640000000001</v>
      </c>
      <c r="G3936" s="855"/>
      <c r="H3936" s="857" t="s">
        <v>13213</v>
      </c>
      <c r="I3936" s="857"/>
      <c r="J3936" s="856">
        <v>26.11</v>
      </c>
    </row>
    <row r="3937" spans="1:10" ht="0.95" customHeight="1" thickTop="1" x14ac:dyDescent="0.2">
      <c r="A3937" s="858"/>
      <c r="B3937" s="858"/>
      <c r="C3937" s="858"/>
      <c r="D3937" s="858"/>
      <c r="E3937" s="858"/>
      <c r="F3937" s="858"/>
      <c r="G3937" s="858"/>
      <c r="H3937" s="858"/>
      <c r="I3937" s="858"/>
      <c r="J3937" s="858"/>
    </row>
    <row r="3938" spans="1:10" ht="18" customHeight="1" x14ac:dyDescent="0.2">
      <c r="A3938" s="833"/>
      <c r="B3938" s="834" t="s">
        <v>13186</v>
      </c>
      <c r="C3938" s="833" t="s">
        <v>13187</v>
      </c>
      <c r="D3938" s="833" t="s">
        <v>13188</v>
      </c>
      <c r="E3938" s="835" t="s">
        <v>13189</v>
      </c>
      <c r="F3938" s="835"/>
      <c r="G3938" s="836" t="s">
        <v>13190</v>
      </c>
      <c r="H3938" s="834" t="s">
        <v>13191</v>
      </c>
      <c r="I3938" s="834" t="s">
        <v>13192</v>
      </c>
      <c r="J3938" s="834" t="s">
        <v>13193</v>
      </c>
    </row>
    <row r="3939" spans="1:10" ht="60" customHeight="1" x14ac:dyDescent="0.2">
      <c r="A3939" s="837" t="s">
        <v>13194</v>
      </c>
      <c r="B3939" s="838" t="s">
        <v>14260</v>
      </c>
      <c r="C3939" s="837" t="s">
        <v>7</v>
      </c>
      <c r="D3939" s="837" t="s">
        <v>2147</v>
      </c>
      <c r="E3939" s="839" t="s">
        <v>13272</v>
      </c>
      <c r="F3939" s="839"/>
      <c r="G3939" s="840" t="s">
        <v>23</v>
      </c>
      <c r="H3939" s="841">
        <v>1</v>
      </c>
      <c r="I3939" s="842">
        <v>102.28</v>
      </c>
      <c r="J3939" s="842">
        <v>102.28</v>
      </c>
    </row>
    <row r="3940" spans="1:10" ht="24" customHeight="1" x14ac:dyDescent="0.2">
      <c r="A3940" s="849" t="s">
        <v>13199</v>
      </c>
      <c r="B3940" s="850" t="s">
        <v>14160</v>
      </c>
      <c r="C3940" s="849" t="s">
        <v>7</v>
      </c>
      <c r="D3940" s="849" t="s">
        <v>7890</v>
      </c>
      <c r="E3940" s="851" t="s">
        <v>13220</v>
      </c>
      <c r="F3940" s="851"/>
      <c r="G3940" s="852" t="s">
        <v>64</v>
      </c>
      <c r="H3940" s="853">
        <v>26.43</v>
      </c>
      <c r="I3940" s="854">
        <v>3.87</v>
      </c>
      <c r="J3940" s="854">
        <v>102.2841</v>
      </c>
    </row>
    <row r="3941" spans="1:10" ht="25.5" x14ac:dyDescent="0.2">
      <c r="A3941" s="855"/>
      <c r="B3941" s="855"/>
      <c r="C3941" s="855"/>
      <c r="D3941" s="855"/>
      <c r="E3941" s="855" t="s">
        <v>13209</v>
      </c>
      <c r="F3941" s="856">
        <v>0</v>
      </c>
      <c r="G3941" s="855" t="s">
        <v>13210</v>
      </c>
      <c r="H3941" s="856">
        <v>0</v>
      </c>
      <c r="I3941" s="855" t="s">
        <v>13211</v>
      </c>
      <c r="J3941" s="856">
        <v>0</v>
      </c>
    </row>
    <row r="3942" spans="1:10" ht="13.5" thickBot="1" x14ac:dyDescent="0.25">
      <c r="A3942" s="855"/>
      <c r="B3942" s="855"/>
      <c r="C3942" s="855"/>
      <c r="D3942" s="855"/>
      <c r="E3942" s="855" t="s">
        <v>13212</v>
      </c>
      <c r="F3942" s="856">
        <v>28.883872</v>
      </c>
      <c r="G3942" s="855"/>
      <c r="H3942" s="857" t="s">
        <v>13213</v>
      </c>
      <c r="I3942" s="857"/>
      <c r="J3942" s="856">
        <v>131.16</v>
      </c>
    </row>
    <row r="3943" spans="1:10" ht="0.95" customHeight="1" thickTop="1" x14ac:dyDescent="0.2">
      <c r="A3943" s="858"/>
      <c r="B3943" s="858"/>
      <c r="C3943" s="858"/>
      <c r="D3943" s="858"/>
      <c r="E3943" s="858"/>
      <c r="F3943" s="858"/>
      <c r="G3943" s="858"/>
      <c r="H3943" s="858"/>
      <c r="I3943" s="858"/>
      <c r="J3943" s="858"/>
    </row>
    <row r="3944" spans="1:10" ht="18" customHeight="1" x14ac:dyDescent="0.2">
      <c r="A3944" s="833"/>
      <c r="B3944" s="834" t="s">
        <v>13186</v>
      </c>
      <c r="C3944" s="833" t="s">
        <v>13187</v>
      </c>
      <c r="D3944" s="833" t="s">
        <v>13188</v>
      </c>
      <c r="E3944" s="835" t="s">
        <v>13189</v>
      </c>
      <c r="F3944" s="835"/>
      <c r="G3944" s="836" t="s">
        <v>13190</v>
      </c>
      <c r="H3944" s="834" t="s">
        <v>13191</v>
      </c>
      <c r="I3944" s="834" t="s">
        <v>13192</v>
      </c>
      <c r="J3944" s="834" t="s">
        <v>13193</v>
      </c>
    </row>
    <row r="3945" spans="1:10" ht="36" customHeight="1" x14ac:dyDescent="0.2">
      <c r="A3945" s="837" t="s">
        <v>13194</v>
      </c>
      <c r="B3945" s="838" t="s">
        <v>13375</v>
      </c>
      <c r="C3945" s="837" t="s">
        <v>7</v>
      </c>
      <c r="D3945" s="837" t="s">
        <v>4020</v>
      </c>
      <c r="E3945" s="839" t="s">
        <v>13374</v>
      </c>
      <c r="F3945" s="839"/>
      <c r="G3945" s="840" t="s">
        <v>38</v>
      </c>
      <c r="H3945" s="841">
        <v>1</v>
      </c>
      <c r="I3945" s="842">
        <v>195.54</v>
      </c>
      <c r="J3945" s="842">
        <v>195.54</v>
      </c>
    </row>
    <row r="3946" spans="1:10" ht="36" customHeight="1" x14ac:dyDescent="0.2">
      <c r="A3946" s="843" t="s">
        <v>13197</v>
      </c>
      <c r="B3946" s="844" t="s">
        <v>13384</v>
      </c>
      <c r="C3946" s="843" t="s">
        <v>7</v>
      </c>
      <c r="D3946" s="843" t="s">
        <v>2655</v>
      </c>
      <c r="E3946" s="845" t="s">
        <v>13272</v>
      </c>
      <c r="F3946" s="845"/>
      <c r="G3946" s="846" t="s">
        <v>67</v>
      </c>
      <c r="H3946" s="847">
        <v>0.157</v>
      </c>
      <c r="I3946" s="848">
        <v>81.040000000000006</v>
      </c>
      <c r="J3946" s="848">
        <v>12.723280000000001</v>
      </c>
    </row>
    <row r="3947" spans="1:10" ht="36" customHeight="1" x14ac:dyDescent="0.2">
      <c r="A3947" s="843" t="s">
        <v>13197</v>
      </c>
      <c r="B3947" s="844" t="s">
        <v>13385</v>
      </c>
      <c r="C3947" s="843" t="s">
        <v>7</v>
      </c>
      <c r="D3947" s="843" t="s">
        <v>2654</v>
      </c>
      <c r="E3947" s="845" t="s">
        <v>13272</v>
      </c>
      <c r="F3947" s="845"/>
      <c r="G3947" s="846" t="s">
        <v>50</v>
      </c>
      <c r="H3947" s="847">
        <v>0.1133</v>
      </c>
      <c r="I3947" s="848">
        <v>350.4</v>
      </c>
      <c r="J3947" s="848">
        <v>39.700319999999998</v>
      </c>
    </row>
    <row r="3948" spans="1:10" ht="24" customHeight="1" x14ac:dyDescent="0.2">
      <c r="A3948" s="843" t="s">
        <v>13197</v>
      </c>
      <c r="B3948" s="844" t="s">
        <v>13244</v>
      </c>
      <c r="C3948" s="843" t="s">
        <v>7</v>
      </c>
      <c r="D3948" s="843" t="s">
        <v>25</v>
      </c>
      <c r="E3948" s="845" t="s">
        <v>13196</v>
      </c>
      <c r="F3948" s="845"/>
      <c r="G3948" s="846" t="s">
        <v>23</v>
      </c>
      <c r="H3948" s="847">
        <v>2.6429999999999998</v>
      </c>
      <c r="I3948" s="848">
        <v>13.34</v>
      </c>
      <c r="J3948" s="848">
        <v>35.257620000000003</v>
      </c>
    </row>
    <row r="3949" spans="1:10" ht="24" customHeight="1" x14ac:dyDescent="0.2">
      <c r="A3949" s="843" t="s">
        <v>13197</v>
      </c>
      <c r="B3949" s="844" t="s">
        <v>13258</v>
      </c>
      <c r="C3949" s="843" t="s">
        <v>7</v>
      </c>
      <c r="D3949" s="843" t="s">
        <v>194</v>
      </c>
      <c r="E3949" s="845" t="s">
        <v>13196</v>
      </c>
      <c r="F3949" s="845"/>
      <c r="G3949" s="846" t="s">
        <v>23</v>
      </c>
      <c r="H3949" s="847">
        <v>7.94</v>
      </c>
      <c r="I3949" s="848">
        <v>11.74</v>
      </c>
      <c r="J3949" s="848">
        <v>93.215599999999995</v>
      </c>
    </row>
    <row r="3950" spans="1:10" ht="24" customHeight="1" x14ac:dyDescent="0.2">
      <c r="A3950" s="849" t="s">
        <v>13199</v>
      </c>
      <c r="B3950" s="850" t="s">
        <v>13386</v>
      </c>
      <c r="C3950" s="849" t="s">
        <v>7</v>
      </c>
      <c r="D3950" s="849" t="s">
        <v>7943</v>
      </c>
      <c r="E3950" s="851" t="s">
        <v>13220</v>
      </c>
      <c r="F3950" s="851"/>
      <c r="G3950" s="852" t="s">
        <v>38</v>
      </c>
      <c r="H3950" s="853">
        <v>12</v>
      </c>
      <c r="I3950" s="854">
        <v>1.22</v>
      </c>
      <c r="J3950" s="854">
        <v>14.64</v>
      </c>
    </row>
    <row r="3951" spans="1:10" ht="25.5" x14ac:dyDescent="0.2">
      <c r="A3951" s="855"/>
      <c r="B3951" s="855"/>
      <c r="C3951" s="855"/>
      <c r="D3951" s="855"/>
      <c r="E3951" s="855" t="s">
        <v>13209</v>
      </c>
      <c r="F3951" s="856">
        <v>53.22</v>
      </c>
      <c r="G3951" s="855" t="s">
        <v>13210</v>
      </c>
      <c r="H3951" s="856">
        <v>44.73</v>
      </c>
      <c r="I3951" s="855" t="s">
        <v>13211</v>
      </c>
      <c r="J3951" s="856">
        <v>97.95</v>
      </c>
    </row>
    <row r="3952" spans="1:10" ht="13.5" thickBot="1" x14ac:dyDescent="0.25">
      <c r="A3952" s="855"/>
      <c r="B3952" s="855"/>
      <c r="C3952" s="855"/>
      <c r="D3952" s="855"/>
      <c r="E3952" s="855" t="s">
        <v>13212</v>
      </c>
      <c r="F3952" s="856">
        <v>55.220495999999997</v>
      </c>
      <c r="G3952" s="855"/>
      <c r="H3952" s="857" t="s">
        <v>13213</v>
      </c>
      <c r="I3952" s="857"/>
      <c r="J3952" s="856">
        <v>250.76</v>
      </c>
    </row>
    <row r="3953" spans="1:10" ht="0.95" customHeight="1" thickTop="1" x14ac:dyDescent="0.2">
      <c r="A3953" s="858"/>
      <c r="B3953" s="858"/>
      <c r="C3953" s="858"/>
      <c r="D3953" s="858"/>
      <c r="E3953" s="858"/>
      <c r="F3953" s="858"/>
      <c r="G3953" s="858"/>
      <c r="H3953" s="858"/>
      <c r="I3953" s="858"/>
      <c r="J3953" s="858"/>
    </row>
    <row r="3954" spans="1:10" ht="18" customHeight="1" x14ac:dyDescent="0.2">
      <c r="A3954" s="833"/>
      <c r="B3954" s="834" t="s">
        <v>13186</v>
      </c>
      <c r="C3954" s="833" t="s">
        <v>13187</v>
      </c>
      <c r="D3954" s="833" t="s">
        <v>13188</v>
      </c>
      <c r="E3954" s="835" t="s">
        <v>13189</v>
      </c>
      <c r="F3954" s="835"/>
      <c r="G3954" s="836" t="s">
        <v>13190</v>
      </c>
      <c r="H3954" s="834" t="s">
        <v>13191</v>
      </c>
      <c r="I3954" s="834" t="s">
        <v>13192</v>
      </c>
      <c r="J3954" s="834" t="s">
        <v>13193</v>
      </c>
    </row>
    <row r="3955" spans="1:10" ht="36" customHeight="1" x14ac:dyDescent="0.2">
      <c r="A3955" s="837" t="s">
        <v>13194</v>
      </c>
      <c r="B3955" s="838" t="s">
        <v>13383</v>
      </c>
      <c r="C3955" s="837" t="s">
        <v>7</v>
      </c>
      <c r="D3955" s="837" t="s">
        <v>4017</v>
      </c>
      <c r="E3955" s="839" t="s">
        <v>13374</v>
      </c>
      <c r="F3955" s="839"/>
      <c r="G3955" s="840" t="s">
        <v>38</v>
      </c>
      <c r="H3955" s="841">
        <v>1</v>
      </c>
      <c r="I3955" s="842">
        <v>116.25</v>
      </c>
      <c r="J3955" s="842">
        <v>116.25</v>
      </c>
    </row>
    <row r="3956" spans="1:10" ht="36" customHeight="1" x14ac:dyDescent="0.2">
      <c r="A3956" s="843" t="s">
        <v>13197</v>
      </c>
      <c r="B3956" s="844" t="s">
        <v>13384</v>
      </c>
      <c r="C3956" s="843" t="s">
        <v>7</v>
      </c>
      <c r="D3956" s="843" t="s">
        <v>2655</v>
      </c>
      <c r="E3956" s="845" t="s">
        <v>13272</v>
      </c>
      <c r="F3956" s="845"/>
      <c r="G3956" s="846" t="s">
        <v>67</v>
      </c>
      <c r="H3956" s="847">
        <v>0.157</v>
      </c>
      <c r="I3956" s="848">
        <v>81.040000000000006</v>
      </c>
      <c r="J3956" s="848">
        <v>12.723280000000001</v>
      </c>
    </row>
    <row r="3957" spans="1:10" ht="36" customHeight="1" x14ac:dyDescent="0.2">
      <c r="A3957" s="843" t="s">
        <v>13197</v>
      </c>
      <c r="B3957" s="844" t="s">
        <v>13385</v>
      </c>
      <c r="C3957" s="843" t="s">
        <v>7</v>
      </c>
      <c r="D3957" s="843" t="s">
        <v>2654</v>
      </c>
      <c r="E3957" s="845" t="s">
        <v>13272</v>
      </c>
      <c r="F3957" s="845"/>
      <c r="G3957" s="846" t="s">
        <v>50</v>
      </c>
      <c r="H3957" s="847">
        <v>0.1133</v>
      </c>
      <c r="I3957" s="848">
        <v>350.4</v>
      </c>
      <c r="J3957" s="848">
        <v>39.700319999999998</v>
      </c>
    </row>
    <row r="3958" spans="1:10" ht="24" customHeight="1" x14ac:dyDescent="0.2">
      <c r="A3958" s="843" t="s">
        <v>13197</v>
      </c>
      <c r="B3958" s="844" t="s">
        <v>13244</v>
      </c>
      <c r="C3958" s="843" t="s">
        <v>7</v>
      </c>
      <c r="D3958" s="843" t="s">
        <v>25</v>
      </c>
      <c r="E3958" s="845" t="s">
        <v>13196</v>
      </c>
      <c r="F3958" s="845"/>
      <c r="G3958" s="846" t="s">
        <v>23</v>
      </c>
      <c r="H3958" s="847">
        <v>1.44</v>
      </c>
      <c r="I3958" s="848">
        <v>13.34</v>
      </c>
      <c r="J3958" s="848">
        <v>19.209599999999998</v>
      </c>
    </row>
    <row r="3959" spans="1:10" ht="24" customHeight="1" x14ac:dyDescent="0.2">
      <c r="A3959" s="843" t="s">
        <v>13197</v>
      </c>
      <c r="B3959" s="844" t="s">
        <v>13258</v>
      </c>
      <c r="C3959" s="843" t="s">
        <v>7</v>
      </c>
      <c r="D3959" s="843" t="s">
        <v>194</v>
      </c>
      <c r="E3959" s="845" t="s">
        <v>13196</v>
      </c>
      <c r="F3959" s="845"/>
      <c r="G3959" s="846" t="s">
        <v>23</v>
      </c>
      <c r="H3959" s="847">
        <v>2.5529999999999999</v>
      </c>
      <c r="I3959" s="848">
        <v>11.74</v>
      </c>
      <c r="J3959" s="848">
        <v>29.97222</v>
      </c>
    </row>
    <row r="3960" spans="1:10" ht="24" customHeight="1" x14ac:dyDescent="0.2">
      <c r="A3960" s="849" t="s">
        <v>13199</v>
      </c>
      <c r="B3960" s="850" t="s">
        <v>13386</v>
      </c>
      <c r="C3960" s="849" t="s">
        <v>7</v>
      </c>
      <c r="D3960" s="849" t="s">
        <v>7943</v>
      </c>
      <c r="E3960" s="851" t="s">
        <v>13220</v>
      </c>
      <c r="F3960" s="851"/>
      <c r="G3960" s="852" t="s">
        <v>38</v>
      </c>
      <c r="H3960" s="853">
        <v>12</v>
      </c>
      <c r="I3960" s="854">
        <v>1.22</v>
      </c>
      <c r="J3960" s="854">
        <v>14.64</v>
      </c>
    </row>
    <row r="3961" spans="1:10" ht="25.5" x14ac:dyDescent="0.2">
      <c r="A3961" s="855"/>
      <c r="B3961" s="855"/>
      <c r="C3961" s="855"/>
      <c r="D3961" s="855"/>
      <c r="E3961" s="855" t="s">
        <v>13209</v>
      </c>
      <c r="F3961" s="856">
        <v>21.1</v>
      </c>
      <c r="G3961" s="855" t="s">
        <v>13210</v>
      </c>
      <c r="H3961" s="856">
        <v>17.739999999999998</v>
      </c>
      <c r="I3961" s="855" t="s">
        <v>13211</v>
      </c>
      <c r="J3961" s="856">
        <v>38.840000000000003</v>
      </c>
    </row>
    <row r="3962" spans="1:10" ht="13.5" thickBot="1" x14ac:dyDescent="0.25">
      <c r="A3962" s="855"/>
      <c r="B3962" s="855"/>
      <c r="C3962" s="855"/>
      <c r="D3962" s="855"/>
      <c r="E3962" s="855" t="s">
        <v>13212</v>
      </c>
      <c r="F3962" s="856">
        <v>32.829000000000001</v>
      </c>
      <c r="G3962" s="855"/>
      <c r="H3962" s="857" t="s">
        <v>13213</v>
      </c>
      <c r="I3962" s="857"/>
      <c r="J3962" s="856">
        <v>149.08000000000001</v>
      </c>
    </row>
    <row r="3963" spans="1:10" ht="0.95" customHeight="1" thickTop="1" x14ac:dyDescent="0.2">
      <c r="A3963" s="858"/>
      <c r="B3963" s="858"/>
      <c r="C3963" s="858"/>
      <c r="D3963" s="858"/>
      <c r="E3963" s="858"/>
      <c r="F3963" s="858"/>
      <c r="G3963" s="858"/>
      <c r="H3963" s="858"/>
      <c r="I3963" s="858"/>
      <c r="J3963" s="858"/>
    </row>
    <row r="3964" spans="1:10" ht="18" customHeight="1" x14ac:dyDescent="0.2">
      <c r="A3964" s="833"/>
      <c r="B3964" s="834" t="s">
        <v>13186</v>
      </c>
      <c r="C3964" s="833" t="s">
        <v>13187</v>
      </c>
      <c r="D3964" s="833" t="s">
        <v>13188</v>
      </c>
      <c r="E3964" s="835" t="s">
        <v>13189</v>
      </c>
      <c r="F3964" s="835"/>
      <c r="G3964" s="836" t="s">
        <v>13190</v>
      </c>
      <c r="H3964" s="834" t="s">
        <v>13191</v>
      </c>
      <c r="I3964" s="834" t="s">
        <v>13192</v>
      </c>
      <c r="J3964" s="834" t="s">
        <v>13193</v>
      </c>
    </row>
    <row r="3965" spans="1:10" ht="36" customHeight="1" x14ac:dyDescent="0.2">
      <c r="A3965" s="837" t="s">
        <v>13194</v>
      </c>
      <c r="B3965" s="838" t="s">
        <v>13758</v>
      </c>
      <c r="C3965" s="837" t="s">
        <v>7</v>
      </c>
      <c r="D3965" s="837" t="s">
        <v>535</v>
      </c>
      <c r="E3965" s="839" t="s">
        <v>13736</v>
      </c>
      <c r="F3965" s="839"/>
      <c r="G3965" s="840" t="s">
        <v>38</v>
      </c>
      <c r="H3965" s="841">
        <v>1</v>
      </c>
      <c r="I3965" s="842">
        <v>24.07</v>
      </c>
      <c r="J3965" s="842">
        <v>24.07</v>
      </c>
    </row>
    <row r="3966" spans="1:10" ht="24" customHeight="1" x14ac:dyDescent="0.2">
      <c r="A3966" s="843" t="s">
        <v>13197</v>
      </c>
      <c r="B3966" s="844" t="s">
        <v>13737</v>
      </c>
      <c r="C3966" s="843" t="s">
        <v>7</v>
      </c>
      <c r="D3966" s="843" t="s">
        <v>60</v>
      </c>
      <c r="E3966" s="845" t="s">
        <v>13196</v>
      </c>
      <c r="F3966" s="845"/>
      <c r="G3966" s="846" t="s">
        <v>23</v>
      </c>
      <c r="H3966" s="847">
        <v>0.47199999999999998</v>
      </c>
      <c r="I3966" s="848">
        <v>13.34</v>
      </c>
      <c r="J3966" s="848">
        <v>6.2964799999999999</v>
      </c>
    </row>
    <row r="3967" spans="1:10" ht="24" customHeight="1" x14ac:dyDescent="0.2">
      <c r="A3967" s="843" t="s">
        <v>13197</v>
      </c>
      <c r="B3967" s="844" t="s">
        <v>13277</v>
      </c>
      <c r="C3967" s="843" t="s">
        <v>7</v>
      </c>
      <c r="D3967" s="843" t="s">
        <v>58</v>
      </c>
      <c r="E3967" s="845" t="s">
        <v>13196</v>
      </c>
      <c r="F3967" s="845"/>
      <c r="G3967" s="846" t="s">
        <v>23</v>
      </c>
      <c r="H3967" s="847">
        <v>0.47199999999999998</v>
      </c>
      <c r="I3967" s="848">
        <v>17.38</v>
      </c>
      <c r="J3967" s="848">
        <v>8.20336</v>
      </c>
    </row>
    <row r="3968" spans="1:10" ht="24" customHeight="1" x14ac:dyDescent="0.2">
      <c r="A3968" s="849" t="s">
        <v>13199</v>
      </c>
      <c r="B3968" s="850" t="s">
        <v>14265</v>
      </c>
      <c r="C3968" s="849" t="s">
        <v>7</v>
      </c>
      <c r="D3968" s="849" t="s">
        <v>7098</v>
      </c>
      <c r="E3968" s="851" t="s">
        <v>13220</v>
      </c>
      <c r="F3968" s="851"/>
      <c r="G3968" s="852" t="s">
        <v>38</v>
      </c>
      <c r="H3968" s="853">
        <v>1</v>
      </c>
      <c r="I3968" s="854">
        <v>4.4800000000000004</v>
      </c>
      <c r="J3968" s="854">
        <v>4.4800000000000004</v>
      </c>
    </row>
    <row r="3969" spans="1:10" ht="24" customHeight="1" x14ac:dyDescent="0.2">
      <c r="A3969" s="849" t="s">
        <v>13199</v>
      </c>
      <c r="B3969" s="850" t="s">
        <v>14266</v>
      </c>
      <c r="C3969" s="849" t="s">
        <v>7</v>
      </c>
      <c r="D3969" s="849" t="s">
        <v>8972</v>
      </c>
      <c r="E3969" s="851" t="s">
        <v>13220</v>
      </c>
      <c r="F3969" s="851"/>
      <c r="G3969" s="852" t="s">
        <v>38</v>
      </c>
      <c r="H3969" s="853">
        <v>1</v>
      </c>
      <c r="I3969" s="854">
        <v>5.09</v>
      </c>
      <c r="J3969" s="854">
        <v>5.09</v>
      </c>
    </row>
    <row r="3970" spans="1:10" ht="25.5" x14ac:dyDescent="0.2">
      <c r="A3970" s="855"/>
      <c r="B3970" s="855"/>
      <c r="C3970" s="855"/>
      <c r="D3970" s="855"/>
      <c r="E3970" s="855" t="s">
        <v>13209</v>
      </c>
      <c r="F3970" s="856">
        <v>5.92</v>
      </c>
      <c r="G3970" s="855" t="s">
        <v>13210</v>
      </c>
      <c r="H3970" s="856">
        <v>4.99</v>
      </c>
      <c r="I3970" s="855" t="s">
        <v>13211</v>
      </c>
      <c r="J3970" s="856">
        <v>10.91</v>
      </c>
    </row>
    <row r="3971" spans="1:10" ht="13.5" thickBot="1" x14ac:dyDescent="0.25">
      <c r="A3971" s="855"/>
      <c r="B3971" s="855"/>
      <c r="C3971" s="855"/>
      <c r="D3971" s="855"/>
      <c r="E3971" s="855" t="s">
        <v>13212</v>
      </c>
      <c r="F3971" s="856">
        <v>6.7973679999999996</v>
      </c>
      <c r="G3971" s="855"/>
      <c r="H3971" s="857" t="s">
        <v>13213</v>
      </c>
      <c r="I3971" s="857"/>
      <c r="J3971" s="856">
        <v>30.87</v>
      </c>
    </row>
    <row r="3972" spans="1:10" ht="0.95" customHeight="1" thickTop="1" x14ac:dyDescent="0.2">
      <c r="A3972" s="858"/>
      <c r="B3972" s="858"/>
      <c r="C3972" s="858"/>
      <c r="D3972" s="858"/>
      <c r="E3972" s="858"/>
      <c r="F3972" s="858"/>
      <c r="G3972" s="858"/>
      <c r="H3972" s="858"/>
      <c r="I3972" s="858"/>
      <c r="J3972" s="858"/>
    </row>
    <row r="3973" spans="1:10" ht="18" customHeight="1" x14ac:dyDescent="0.2">
      <c r="A3973" s="833"/>
      <c r="B3973" s="834" t="s">
        <v>13186</v>
      </c>
      <c r="C3973" s="833" t="s">
        <v>13187</v>
      </c>
      <c r="D3973" s="833" t="s">
        <v>13188</v>
      </c>
      <c r="E3973" s="835" t="s">
        <v>13189</v>
      </c>
      <c r="F3973" s="835"/>
      <c r="G3973" s="836" t="s">
        <v>13190</v>
      </c>
      <c r="H3973" s="834" t="s">
        <v>13191</v>
      </c>
      <c r="I3973" s="834" t="s">
        <v>13192</v>
      </c>
      <c r="J3973" s="834" t="s">
        <v>13193</v>
      </c>
    </row>
    <row r="3974" spans="1:10" ht="36" customHeight="1" x14ac:dyDescent="0.2">
      <c r="A3974" s="837" t="s">
        <v>13194</v>
      </c>
      <c r="B3974" s="838" t="s">
        <v>13755</v>
      </c>
      <c r="C3974" s="837" t="s">
        <v>7</v>
      </c>
      <c r="D3974" s="837" t="s">
        <v>2264</v>
      </c>
      <c r="E3974" s="839" t="s">
        <v>13736</v>
      </c>
      <c r="F3974" s="839"/>
      <c r="G3974" s="840" t="s">
        <v>38</v>
      </c>
      <c r="H3974" s="841">
        <v>1</v>
      </c>
      <c r="I3974" s="842">
        <v>11.39</v>
      </c>
      <c r="J3974" s="842">
        <v>11.39</v>
      </c>
    </row>
    <row r="3975" spans="1:10" ht="24" customHeight="1" x14ac:dyDescent="0.2">
      <c r="A3975" s="843" t="s">
        <v>13197</v>
      </c>
      <c r="B3975" s="844" t="s">
        <v>13737</v>
      </c>
      <c r="C3975" s="843" t="s">
        <v>7</v>
      </c>
      <c r="D3975" s="843" t="s">
        <v>60</v>
      </c>
      <c r="E3975" s="845" t="s">
        <v>13196</v>
      </c>
      <c r="F3975" s="845"/>
      <c r="G3975" s="846" t="s">
        <v>23</v>
      </c>
      <c r="H3975" s="847">
        <v>0.22500000000000001</v>
      </c>
      <c r="I3975" s="848">
        <v>13.34</v>
      </c>
      <c r="J3975" s="848">
        <v>3.0015000000000001</v>
      </c>
    </row>
    <row r="3976" spans="1:10" ht="24" customHeight="1" x14ac:dyDescent="0.2">
      <c r="A3976" s="843" t="s">
        <v>13197</v>
      </c>
      <c r="B3976" s="844" t="s">
        <v>13277</v>
      </c>
      <c r="C3976" s="843" t="s">
        <v>7</v>
      </c>
      <c r="D3976" s="843" t="s">
        <v>58</v>
      </c>
      <c r="E3976" s="845" t="s">
        <v>13196</v>
      </c>
      <c r="F3976" s="845"/>
      <c r="G3976" s="846" t="s">
        <v>23</v>
      </c>
      <c r="H3976" s="847">
        <v>0.22500000000000001</v>
      </c>
      <c r="I3976" s="848">
        <v>17.38</v>
      </c>
      <c r="J3976" s="848">
        <v>3.9104999999999999</v>
      </c>
    </row>
    <row r="3977" spans="1:10" ht="24" customHeight="1" x14ac:dyDescent="0.2">
      <c r="A3977" s="849" t="s">
        <v>13199</v>
      </c>
      <c r="B3977" s="850" t="s">
        <v>14265</v>
      </c>
      <c r="C3977" s="849" t="s">
        <v>7</v>
      </c>
      <c r="D3977" s="849" t="s">
        <v>7098</v>
      </c>
      <c r="E3977" s="851" t="s">
        <v>13220</v>
      </c>
      <c r="F3977" s="851"/>
      <c r="G3977" s="852" t="s">
        <v>38</v>
      </c>
      <c r="H3977" s="853">
        <v>1</v>
      </c>
      <c r="I3977" s="854">
        <v>4.4800000000000004</v>
      </c>
      <c r="J3977" s="854">
        <v>4.4800000000000004</v>
      </c>
    </row>
    <row r="3978" spans="1:10" ht="25.5" x14ac:dyDescent="0.2">
      <c r="A3978" s="855"/>
      <c r="B3978" s="855"/>
      <c r="C3978" s="855"/>
      <c r="D3978" s="855"/>
      <c r="E3978" s="855" t="s">
        <v>13209</v>
      </c>
      <c r="F3978" s="856">
        <v>2.82</v>
      </c>
      <c r="G3978" s="855" t="s">
        <v>13210</v>
      </c>
      <c r="H3978" s="856">
        <v>2.37</v>
      </c>
      <c r="I3978" s="855" t="s">
        <v>13211</v>
      </c>
      <c r="J3978" s="856">
        <v>5.19</v>
      </c>
    </row>
    <row r="3979" spans="1:10" ht="13.5" thickBot="1" x14ac:dyDescent="0.25">
      <c r="A3979" s="855"/>
      <c r="B3979" s="855"/>
      <c r="C3979" s="855"/>
      <c r="D3979" s="855"/>
      <c r="E3979" s="855" t="s">
        <v>13212</v>
      </c>
      <c r="F3979" s="856">
        <v>3.2165360000000001</v>
      </c>
      <c r="G3979" s="855"/>
      <c r="H3979" s="857" t="s">
        <v>13213</v>
      </c>
      <c r="I3979" s="857"/>
      <c r="J3979" s="856">
        <v>14.61</v>
      </c>
    </row>
    <row r="3980" spans="1:10" ht="0.95" customHeight="1" thickTop="1" x14ac:dyDescent="0.2">
      <c r="A3980" s="858"/>
      <c r="B3980" s="858"/>
      <c r="C3980" s="858"/>
      <c r="D3980" s="858"/>
      <c r="E3980" s="858"/>
      <c r="F3980" s="858"/>
      <c r="G3980" s="858"/>
      <c r="H3980" s="858"/>
      <c r="I3980" s="858"/>
      <c r="J3980" s="858"/>
    </row>
    <row r="3981" spans="1:10" ht="18" customHeight="1" x14ac:dyDescent="0.2">
      <c r="A3981" s="833"/>
      <c r="B3981" s="834" t="s">
        <v>13186</v>
      </c>
      <c r="C3981" s="833" t="s">
        <v>13187</v>
      </c>
      <c r="D3981" s="833" t="s">
        <v>13188</v>
      </c>
      <c r="E3981" s="835" t="s">
        <v>13189</v>
      </c>
      <c r="F3981" s="835"/>
      <c r="G3981" s="836" t="s">
        <v>13190</v>
      </c>
      <c r="H3981" s="834" t="s">
        <v>13191</v>
      </c>
      <c r="I3981" s="834" t="s">
        <v>13192</v>
      </c>
      <c r="J3981" s="834" t="s">
        <v>13193</v>
      </c>
    </row>
    <row r="3982" spans="1:10" ht="36" customHeight="1" x14ac:dyDescent="0.2">
      <c r="A3982" s="837" t="s">
        <v>13194</v>
      </c>
      <c r="B3982" s="838" t="s">
        <v>13761</v>
      </c>
      <c r="C3982" s="837" t="s">
        <v>7</v>
      </c>
      <c r="D3982" s="837" t="s">
        <v>2268</v>
      </c>
      <c r="E3982" s="839" t="s">
        <v>13736</v>
      </c>
      <c r="F3982" s="839"/>
      <c r="G3982" s="840" t="s">
        <v>38</v>
      </c>
      <c r="H3982" s="841">
        <v>1</v>
      </c>
      <c r="I3982" s="842">
        <v>20.94</v>
      </c>
      <c r="J3982" s="842">
        <v>20.94</v>
      </c>
    </row>
    <row r="3983" spans="1:10" ht="24" customHeight="1" x14ac:dyDescent="0.2">
      <c r="A3983" s="843" t="s">
        <v>13197</v>
      </c>
      <c r="B3983" s="844" t="s">
        <v>13737</v>
      </c>
      <c r="C3983" s="843" t="s">
        <v>7</v>
      </c>
      <c r="D3983" s="843" t="s">
        <v>60</v>
      </c>
      <c r="E3983" s="845" t="s">
        <v>13196</v>
      </c>
      <c r="F3983" s="845"/>
      <c r="G3983" s="846" t="s">
        <v>23</v>
      </c>
      <c r="H3983" s="847">
        <v>0.39</v>
      </c>
      <c r="I3983" s="848">
        <v>13.34</v>
      </c>
      <c r="J3983" s="848">
        <v>5.2026000000000003</v>
      </c>
    </row>
    <row r="3984" spans="1:10" ht="24" customHeight="1" x14ac:dyDescent="0.2">
      <c r="A3984" s="843" t="s">
        <v>13197</v>
      </c>
      <c r="B3984" s="844" t="s">
        <v>13277</v>
      </c>
      <c r="C3984" s="843" t="s">
        <v>7</v>
      </c>
      <c r="D3984" s="843" t="s">
        <v>58</v>
      </c>
      <c r="E3984" s="845" t="s">
        <v>13196</v>
      </c>
      <c r="F3984" s="845"/>
      <c r="G3984" s="846" t="s">
        <v>23</v>
      </c>
      <c r="H3984" s="847">
        <v>0.39</v>
      </c>
      <c r="I3984" s="848">
        <v>17.38</v>
      </c>
      <c r="J3984" s="848">
        <v>6.7782</v>
      </c>
    </row>
    <row r="3985" spans="1:10" ht="24" customHeight="1" x14ac:dyDescent="0.2">
      <c r="A3985" s="849" t="s">
        <v>13199</v>
      </c>
      <c r="B3985" s="850" t="s">
        <v>14265</v>
      </c>
      <c r="C3985" s="849" t="s">
        <v>7</v>
      </c>
      <c r="D3985" s="849" t="s">
        <v>7098</v>
      </c>
      <c r="E3985" s="851" t="s">
        <v>13220</v>
      </c>
      <c r="F3985" s="851"/>
      <c r="G3985" s="852" t="s">
        <v>38</v>
      </c>
      <c r="H3985" s="853">
        <v>2</v>
      </c>
      <c r="I3985" s="854">
        <v>4.4800000000000004</v>
      </c>
      <c r="J3985" s="854">
        <v>8.9600000000000009</v>
      </c>
    </row>
    <row r="3986" spans="1:10" ht="25.5" x14ac:dyDescent="0.2">
      <c r="A3986" s="855"/>
      <c r="B3986" s="855"/>
      <c r="C3986" s="855"/>
      <c r="D3986" s="855"/>
      <c r="E3986" s="855" t="s">
        <v>13209</v>
      </c>
      <c r="F3986" s="856">
        <v>4.8899999999999997</v>
      </c>
      <c r="G3986" s="855" t="s">
        <v>13210</v>
      </c>
      <c r="H3986" s="856">
        <v>4.12</v>
      </c>
      <c r="I3986" s="855" t="s">
        <v>13211</v>
      </c>
      <c r="J3986" s="856">
        <v>9.01</v>
      </c>
    </row>
    <row r="3987" spans="1:10" ht="13.5" thickBot="1" x14ac:dyDescent="0.25">
      <c r="A3987" s="855"/>
      <c r="B3987" s="855"/>
      <c r="C3987" s="855"/>
      <c r="D3987" s="855"/>
      <c r="E3987" s="855" t="s">
        <v>13212</v>
      </c>
      <c r="F3987" s="856">
        <v>5.913456</v>
      </c>
      <c r="G3987" s="855"/>
      <c r="H3987" s="857" t="s">
        <v>13213</v>
      </c>
      <c r="I3987" s="857"/>
      <c r="J3987" s="856">
        <v>26.85</v>
      </c>
    </row>
    <row r="3988" spans="1:10" ht="0.95" customHeight="1" thickTop="1" x14ac:dyDescent="0.2">
      <c r="A3988" s="858"/>
      <c r="B3988" s="858"/>
      <c r="C3988" s="858"/>
      <c r="D3988" s="858"/>
      <c r="E3988" s="858"/>
      <c r="F3988" s="858"/>
      <c r="G3988" s="858"/>
      <c r="H3988" s="858"/>
      <c r="I3988" s="858"/>
      <c r="J3988" s="858"/>
    </row>
    <row r="3989" spans="1:10" ht="18" customHeight="1" x14ac:dyDescent="0.2">
      <c r="A3989" s="833"/>
      <c r="B3989" s="834" t="s">
        <v>13186</v>
      </c>
      <c r="C3989" s="833" t="s">
        <v>13187</v>
      </c>
      <c r="D3989" s="833" t="s">
        <v>13188</v>
      </c>
      <c r="E3989" s="835" t="s">
        <v>13189</v>
      </c>
      <c r="F3989" s="835"/>
      <c r="G3989" s="836" t="s">
        <v>13190</v>
      </c>
      <c r="H3989" s="834" t="s">
        <v>13191</v>
      </c>
      <c r="I3989" s="834" t="s">
        <v>13192</v>
      </c>
      <c r="J3989" s="834" t="s">
        <v>13193</v>
      </c>
    </row>
    <row r="3990" spans="1:10" ht="24" customHeight="1" x14ac:dyDescent="0.2">
      <c r="A3990" s="837" t="s">
        <v>13194</v>
      </c>
      <c r="B3990" s="838" t="s">
        <v>13285</v>
      </c>
      <c r="C3990" s="837" t="s">
        <v>7</v>
      </c>
      <c r="D3990" s="837" t="s">
        <v>242</v>
      </c>
      <c r="E3990" s="839" t="s">
        <v>13196</v>
      </c>
      <c r="F3990" s="839"/>
      <c r="G3990" s="840" t="s">
        <v>23</v>
      </c>
      <c r="H3990" s="841">
        <v>1</v>
      </c>
      <c r="I3990" s="842">
        <v>16.2</v>
      </c>
      <c r="J3990" s="842">
        <v>16.2</v>
      </c>
    </row>
    <row r="3991" spans="1:10" ht="24" customHeight="1" x14ac:dyDescent="0.2">
      <c r="A3991" s="843" t="s">
        <v>13197</v>
      </c>
      <c r="B3991" s="844" t="s">
        <v>14204</v>
      </c>
      <c r="C3991" s="843" t="s">
        <v>7</v>
      </c>
      <c r="D3991" s="843" t="s">
        <v>3093</v>
      </c>
      <c r="E3991" s="845" t="s">
        <v>13196</v>
      </c>
      <c r="F3991" s="845"/>
      <c r="G3991" s="846" t="s">
        <v>23</v>
      </c>
      <c r="H3991" s="847">
        <v>1</v>
      </c>
      <c r="I3991" s="848">
        <v>0.04</v>
      </c>
      <c r="J3991" s="848">
        <v>0.04</v>
      </c>
    </row>
    <row r="3992" spans="1:10" ht="24" customHeight="1" x14ac:dyDescent="0.2">
      <c r="A3992" s="849" t="s">
        <v>13199</v>
      </c>
      <c r="B3992" s="850" t="s">
        <v>13226</v>
      </c>
      <c r="C3992" s="849" t="s">
        <v>7</v>
      </c>
      <c r="D3992" s="849" t="s">
        <v>5105</v>
      </c>
      <c r="E3992" s="851" t="s">
        <v>13206</v>
      </c>
      <c r="F3992" s="851"/>
      <c r="G3992" s="852" t="s">
        <v>23</v>
      </c>
      <c r="H3992" s="853">
        <v>1</v>
      </c>
      <c r="I3992" s="854">
        <v>0.96</v>
      </c>
      <c r="J3992" s="854">
        <v>0.96</v>
      </c>
    </row>
    <row r="3993" spans="1:10" ht="24" customHeight="1" x14ac:dyDescent="0.2">
      <c r="A3993" s="849" t="s">
        <v>13199</v>
      </c>
      <c r="B3993" s="850" t="s">
        <v>13970</v>
      </c>
      <c r="C3993" s="849" t="s">
        <v>7</v>
      </c>
      <c r="D3993" s="849" t="s">
        <v>6849</v>
      </c>
      <c r="E3993" s="851" t="s">
        <v>13201</v>
      </c>
      <c r="F3993" s="851"/>
      <c r="G3993" s="852" t="s">
        <v>23</v>
      </c>
      <c r="H3993" s="853">
        <v>1</v>
      </c>
      <c r="I3993" s="854">
        <v>0.57999999999999996</v>
      </c>
      <c r="J3993" s="854">
        <v>0.57999999999999996</v>
      </c>
    </row>
    <row r="3994" spans="1:10" ht="24" customHeight="1" x14ac:dyDescent="0.2">
      <c r="A3994" s="849" t="s">
        <v>13199</v>
      </c>
      <c r="B3994" s="850" t="s">
        <v>13205</v>
      </c>
      <c r="C3994" s="849" t="s">
        <v>7</v>
      </c>
      <c r="D3994" s="849" t="s">
        <v>6808</v>
      </c>
      <c r="E3994" s="851" t="s">
        <v>13206</v>
      </c>
      <c r="F3994" s="851"/>
      <c r="G3994" s="852" t="s">
        <v>23</v>
      </c>
      <c r="H3994" s="853">
        <v>1</v>
      </c>
      <c r="I3994" s="854">
        <v>0.55000000000000004</v>
      </c>
      <c r="J3994" s="854">
        <v>0.55000000000000004</v>
      </c>
    </row>
    <row r="3995" spans="1:10" ht="24" customHeight="1" x14ac:dyDescent="0.2">
      <c r="A3995" s="849" t="s">
        <v>13199</v>
      </c>
      <c r="B3995" s="850" t="s">
        <v>13971</v>
      </c>
      <c r="C3995" s="849" t="s">
        <v>7</v>
      </c>
      <c r="D3995" s="849" t="s">
        <v>6736</v>
      </c>
      <c r="E3995" s="851" t="s">
        <v>13201</v>
      </c>
      <c r="F3995" s="851"/>
      <c r="G3995" s="852" t="s">
        <v>23</v>
      </c>
      <c r="H3995" s="853">
        <v>1</v>
      </c>
      <c r="I3995" s="854">
        <v>0.95</v>
      </c>
      <c r="J3995" s="854">
        <v>0.95</v>
      </c>
    </row>
    <row r="3996" spans="1:10" ht="24" customHeight="1" x14ac:dyDescent="0.2">
      <c r="A3996" s="849" t="s">
        <v>13199</v>
      </c>
      <c r="B3996" s="850" t="s">
        <v>14205</v>
      </c>
      <c r="C3996" s="849" t="s">
        <v>7</v>
      </c>
      <c r="D3996" s="849" t="s">
        <v>7147</v>
      </c>
      <c r="E3996" s="851" t="s">
        <v>13203</v>
      </c>
      <c r="F3996" s="851"/>
      <c r="G3996" s="852" t="s">
        <v>23</v>
      </c>
      <c r="H3996" s="853">
        <v>1</v>
      </c>
      <c r="I3996" s="854">
        <v>12.35</v>
      </c>
      <c r="J3996" s="854">
        <v>12.35</v>
      </c>
    </row>
    <row r="3997" spans="1:10" ht="24" customHeight="1" x14ac:dyDescent="0.2">
      <c r="A3997" s="849" t="s">
        <v>13199</v>
      </c>
      <c r="B3997" s="850" t="s">
        <v>13207</v>
      </c>
      <c r="C3997" s="849" t="s">
        <v>7</v>
      </c>
      <c r="D3997" s="849" t="s">
        <v>8485</v>
      </c>
      <c r="E3997" s="851" t="s">
        <v>13208</v>
      </c>
      <c r="F3997" s="851"/>
      <c r="G3997" s="852" t="s">
        <v>23</v>
      </c>
      <c r="H3997" s="853">
        <v>1</v>
      </c>
      <c r="I3997" s="854">
        <v>0.06</v>
      </c>
      <c r="J3997" s="854">
        <v>0.06</v>
      </c>
    </row>
    <row r="3998" spans="1:10" ht="24" customHeight="1" x14ac:dyDescent="0.2">
      <c r="A3998" s="849" t="s">
        <v>13199</v>
      </c>
      <c r="B3998" s="850" t="s">
        <v>13229</v>
      </c>
      <c r="C3998" s="849" t="s">
        <v>7</v>
      </c>
      <c r="D3998" s="849" t="s">
        <v>9025</v>
      </c>
      <c r="E3998" s="851" t="s">
        <v>13230</v>
      </c>
      <c r="F3998" s="851"/>
      <c r="G3998" s="852" t="s">
        <v>23</v>
      </c>
      <c r="H3998" s="853">
        <v>1</v>
      </c>
      <c r="I3998" s="854">
        <v>0.71</v>
      </c>
      <c r="J3998" s="854">
        <v>0.71</v>
      </c>
    </row>
    <row r="3999" spans="1:10" ht="25.5" x14ac:dyDescent="0.2">
      <c r="A3999" s="855"/>
      <c r="B3999" s="855"/>
      <c r="C3999" s="855"/>
      <c r="D3999" s="855"/>
      <c r="E3999" s="855" t="s">
        <v>13209</v>
      </c>
      <c r="F3999" s="856">
        <v>6.73</v>
      </c>
      <c r="G3999" s="855" t="s">
        <v>13210</v>
      </c>
      <c r="H3999" s="856">
        <v>5.66</v>
      </c>
      <c r="I3999" s="855" t="s">
        <v>13211</v>
      </c>
      <c r="J3999" s="856">
        <v>12.39</v>
      </c>
    </row>
    <row r="4000" spans="1:10" ht="13.5" thickBot="1" x14ac:dyDescent="0.25">
      <c r="A4000" s="855"/>
      <c r="B4000" s="855"/>
      <c r="C4000" s="855"/>
      <c r="D4000" s="855"/>
      <c r="E4000" s="855" t="s">
        <v>13212</v>
      </c>
      <c r="F4000" s="856">
        <v>4.5748800000000003</v>
      </c>
      <c r="G4000" s="855"/>
      <c r="H4000" s="857" t="s">
        <v>13213</v>
      </c>
      <c r="I4000" s="857"/>
      <c r="J4000" s="856">
        <v>20.77</v>
      </c>
    </row>
    <row r="4001" spans="1:10" ht="0.95" customHeight="1" thickTop="1" x14ac:dyDescent="0.2">
      <c r="A4001" s="858"/>
      <c r="B4001" s="858"/>
      <c r="C4001" s="858"/>
      <c r="D4001" s="858"/>
      <c r="E4001" s="858"/>
      <c r="F4001" s="858"/>
      <c r="G4001" s="858"/>
      <c r="H4001" s="858"/>
      <c r="I4001" s="858"/>
      <c r="J4001" s="858"/>
    </row>
    <row r="4002" spans="1:10" ht="18" customHeight="1" x14ac:dyDescent="0.2">
      <c r="A4002" s="833"/>
      <c r="B4002" s="834" t="s">
        <v>13186</v>
      </c>
      <c r="C4002" s="833" t="s">
        <v>13187</v>
      </c>
      <c r="D4002" s="833" t="s">
        <v>13188</v>
      </c>
      <c r="E4002" s="835" t="s">
        <v>13189</v>
      </c>
      <c r="F4002" s="835"/>
      <c r="G4002" s="836" t="s">
        <v>13190</v>
      </c>
      <c r="H4002" s="834" t="s">
        <v>13191</v>
      </c>
      <c r="I4002" s="834" t="s">
        <v>13192</v>
      </c>
      <c r="J4002" s="834" t="s">
        <v>13193</v>
      </c>
    </row>
    <row r="4003" spans="1:10" ht="24" customHeight="1" x14ac:dyDescent="0.2">
      <c r="A4003" s="837" t="s">
        <v>13194</v>
      </c>
      <c r="B4003" s="838" t="s">
        <v>14035</v>
      </c>
      <c r="C4003" s="837" t="s">
        <v>7</v>
      </c>
      <c r="D4003" s="837" t="s">
        <v>10080</v>
      </c>
      <c r="E4003" s="839" t="s">
        <v>13480</v>
      </c>
      <c r="F4003" s="839"/>
      <c r="G4003" s="840" t="s">
        <v>13243</v>
      </c>
      <c r="H4003" s="841">
        <v>1</v>
      </c>
      <c r="I4003" s="842">
        <v>21.26</v>
      </c>
      <c r="J4003" s="842">
        <v>21.26</v>
      </c>
    </row>
    <row r="4004" spans="1:10" ht="60" customHeight="1" x14ac:dyDescent="0.2">
      <c r="A4004" s="843" t="s">
        <v>13197</v>
      </c>
      <c r="B4004" s="844" t="s">
        <v>14267</v>
      </c>
      <c r="C4004" s="843" t="s">
        <v>7</v>
      </c>
      <c r="D4004" s="843" t="s">
        <v>9478</v>
      </c>
      <c r="E4004" s="845" t="s">
        <v>13272</v>
      </c>
      <c r="F4004" s="845"/>
      <c r="G4004" s="846" t="s">
        <v>67</v>
      </c>
      <c r="H4004" s="847">
        <v>3.8199999999999998E-2</v>
      </c>
      <c r="I4004" s="848">
        <v>20.079999999999998</v>
      </c>
      <c r="J4004" s="848">
        <v>0.76705599999999996</v>
      </c>
    </row>
    <row r="4005" spans="1:10" ht="60" customHeight="1" x14ac:dyDescent="0.2">
      <c r="A4005" s="843" t="s">
        <v>13197</v>
      </c>
      <c r="B4005" s="844" t="s">
        <v>14268</v>
      </c>
      <c r="C4005" s="843" t="s">
        <v>7</v>
      </c>
      <c r="D4005" s="843" t="s">
        <v>9475</v>
      </c>
      <c r="E4005" s="845" t="s">
        <v>13272</v>
      </c>
      <c r="F4005" s="845"/>
      <c r="G4005" s="846" t="s">
        <v>50</v>
      </c>
      <c r="H4005" s="847">
        <v>1.5699999999999999E-2</v>
      </c>
      <c r="I4005" s="848">
        <v>57.41</v>
      </c>
      <c r="J4005" s="848">
        <v>0.90133700000000005</v>
      </c>
    </row>
    <row r="4006" spans="1:10" ht="24" customHeight="1" x14ac:dyDescent="0.2">
      <c r="A4006" s="843" t="s">
        <v>13197</v>
      </c>
      <c r="B4006" s="844" t="s">
        <v>13244</v>
      </c>
      <c r="C4006" s="843" t="s">
        <v>7</v>
      </c>
      <c r="D4006" s="843" t="s">
        <v>25</v>
      </c>
      <c r="E4006" s="845" t="s">
        <v>13196</v>
      </c>
      <c r="F4006" s="845"/>
      <c r="G4006" s="846" t="s">
        <v>23</v>
      </c>
      <c r="H4006" s="847">
        <v>5.3499999999999999E-2</v>
      </c>
      <c r="I4006" s="848">
        <v>13.34</v>
      </c>
      <c r="J4006" s="848">
        <v>0.71369000000000005</v>
      </c>
    </row>
    <row r="4007" spans="1:10" ht="24" customHeight="1" x14ac:dyDescent="0.2">
      <c r="A4007" s="843" t="s">
        <v>13197</v>
      </c>
      <c r="B4007" s="844" t="s">
        <v>14269</v>
      </c>
      <c r="C4007" s="843" t="s">
        <v>7</v>
      </c>
      <c r="D4007" s="843" t="s">
        <v>216</v>
      </c>
      <c r="E4007" s="845" t="s">
        <v>13196</v>
      </c>
      <c r="F4007" s="845"/>
      <c r="G4007" s="846" t="s">
        <v>23</v>
      </c>
      <c r="H4007" s="847">
        <v>5.3900000000000003E-2</v>
      </c>
      <c r="I4007" s="848">
        <v>14.06</v>
      </c>
      <c r="J4007" s="848">
        <v>0.75783400000000001</v>
      </c>
    </row>
    <row r="4008" spans="1:10" ht="24" customHeight="1" x14ac:dyDescent="0.2">
      <c r="A4008" s="849" t="s">
        <v>13199</v>
      </c>
      <c r="B4008" s="850" t="s">
        <v>14270</v>
      </c>
      <c r="C4008" s="849" t="s">
        <v>7</v>
      </c>
      <c r="D4008" s="849" t="s">
        <v>7002</v>
      </c>
      <c r="E4008" s="851" t="s">
        <v>13201</v>
      </c>
      <c r="F4008" s="851"/>
      <c r="G4008" s="852" t="s">
        <v>100</v>
      </c>
      <c r="H4008" s="853">
        <v>0.16</v>
      </c>
      <c r="I4008" s="854">
        <v>113.24</v>
      </c>
      <c r="J4008" s="854">
        <v>18.118400000000001</v>
      </c>
    </row>
    <row r="4009" spans="1:10" ht="25.5" x14ac:dyDescent="0.2">
      <c r="A4009" s="855"/>
      <c r="B4009" s="855"/>
      <c r="C4009" s="855"/>
      <c r="D4009" s="855"/>
      <c r="E4009" s="855" t="s">
        <v>13209</v>
      </c>
      <c r="F4009" s="856">
        <v>0.93</v>
      </c>
      <c r="G4009" s="855" t="s">
        <v>13210</v>
      </c>
      <c r="H4009" s="856">
        <v>0.79</v>
      </c>
      <c r="I4009" s="855" t="s">
        <v>13211</v>
      </c>
      <c r="J4009" s="856">
        <v>1.72</v>
      </c>
    </row>
    <row r="4010" spans="1:10" ht="13.5" thickBot="1" x14ac:dyDescent="0.25">
      <c r="A4010" s="855"/>
      <c r="B4010" s="855"/>
      <c r="C4010" s="855"/>
      <c r="D4010" s="855"/>
      <c r="E4010" s="855" t="s">
        <v>13212</v>
      </c>
      <c r="F4010" s="856">
        <v>6.0038239999999998</v>
      </c>
      <c r="G4010" s="855"/>
      <c r="H4010" s="857" t="s">
        <v>13213</v>
      </c>
      <c r="I4010" s="857"/>
      <c r="J4010" s="856">
        <v>27.26</v>
      </c>
    </row>
    <row r="4011" spans="1:10" ht="0.95" customHeight="1" thickTop="1" x14ac:dyDescent="0.2">
      <c r="A4011" s="858"/>
      <c r="B4011" s="858"/>
      <c r="C4011" s="858"/>
      <c r="D4011" s="858"/>
      <c r="E4011" s="858"/>
      <c r="F4011" s="858"/>
      <c r="G4011" s="858"/>
      <c r="H4011" s="858"/>
      <c r="I4011" s="858"/>
      <c r="J4011" s="858"/>
    </row>
    <row r="4012" spans="1:10" ht="18" customHeight="1" x14ac:dyDescent="0.2">
      <c r="A4012" s="833"/>
      <c r="B4012" s="834" t="s">
        <v>13186</v>
      </c>
      <c r="C4012" s="833" t="s">
        <v>13187</v>
      </c>
      <c r="D4012" s="833" t="s">
        <v>13188</v>
      </c>
      <c r="E4012" s="835" t="s">
        <v>13189</v>
      </c>
      <c r="F4012" s="835"/>
      <c r="G4012" s="836" t="s">
        <v>13190</v>
      </c>
      <c r="H4012" s="834" t="s">
        <v>13191</v>
      </c>
      <c r="I4012" s="834" t="s">
        <v>13192</v>
      </c>
      <c r="J4012" s="834" t="s">
        <v>13193</v>
      </c>
    </row>
    <row r="4013" spans="1:10" ht="48" customHeight="1" x14ac:dyDescent="0.2">
      <c r="A4013" s="837" t="s">
        <v>13194</v>
      </c>
      <c r="B4013" s="838" t="s">
        <v>13952</v>
      </c>
      <c r="C4013" s="837" t="s">
        <v>7</v>
      </c>
      <c r="D4013" s="837" t="s">
        <v>3919</v>
      </c>
      <c r="E4013" s="839" t="s">
        <v>13272</v>
      </c>
      <c r="F4013" s="839"/>
      <c r="G4013" s="840" t="s">
        <v>50</v>
      </c>
      <c r="H4013" s="841">
        <v>1</v>
      </c>
      <c r="I4013" s="842">
        <v>1.63</v>
      </c>
      <c r="J4013" s="842">
        <v>1.63</v>
      </c>
    </row>
    <row r="4014" spans="1:10" ht="48" customHeight="1" x14ac:dyDescent="0.2">
      <c r="A4014" s="843" t="s">
        <v>13197</v>
      </c>
      <c r="B4014" s="844" t="s">
        <v>14271</v>
      </c>
      <c r="C4014" s="843" t="s">
        <v>7</v>
      </c>
      <c r="D4014" s="843" t="s">
        <v>3928</v>
      </c>
      <c r="E4014" s="845" t="s">
        <v>13272</v>
      </c>
      <c r="F4014" s="845"/>
      <c r="G4014" s="846" t="s">
        <v>23</v>
      </c>
      <c r="H4014" s="847">
        <v>1</v>
      </c>
      <c r="I4014" s="848">
        <v>0.03</v>
      </c>
      <c r="J4014" s="848">
        <v>0.03</v>
      </c>
    </row>
    <row r="4015" spans="1:10" ht="48" customHeight="1" x14ac:dyDescent="0.2">
      <c r="A4015" s="843" t="s">
        <v>13197</v>
      </c>
      <c r="B4015" s="844" t="s">
        <v>14272</v>
      </c>
      <c r="C4015" s="843" t="s">
        <v>7</v>
      </c>
      <c r="D4015" s="843" t="s">
        <v>3927</v>
      </c>
      <c r="E4015" s="845" t="s">
        <v>13272</v>
      </c>
      <c r="F4015" s="845"/>
      <c r="G4015" s="846" t="s">
        <v>23</v>
      </c>
      <c r="H4015" s="847">
        <v>1</v>
      </c>
      <c r="I4015" s="848">
        <v>0.26</v>
      </c>
      <c r="J4015" s="848">
        <v>0.26</v>
      </c>
    </row>
    <row r="4016" spans="1:10" ht="48" customHeight="1" x14ac:dyDescent="0.2">
      <c r="A4016" s="843" t="s">
        <v>13197</v>
      </c>
      <c r="B4016" s="844" t="s">
        <v>14273</v>
      </c>
      <c r="C4016" s="843" t="s">
        <v>7</v>
      </c>
      <c r="D4016" s="843" t="s">
        <v>3930</v>
      </c>
      <c r="E4016" s="845" t="s">
        <v>13272</v>
      </c>
      <c r="F4016" s="845"/>
      <c r="G4016" s="846" t="s">
        <v>23</v>
      </c>
      <c r="H4016" s="847">
        <v>1</v>
      </c>
      <c r="I4016" s="848">
        <v>0.98</v>
      </c>
      <c r="J4016" s="848">
        <v>0.98</v>
      </c>
    </row>
    <row r="4017" spans="1:10" ht="48" customHeight="1" x14ac:dyDescent="0.2">
      <c r="A4017" s="843" t="s">
        <v>13197</v>
      </c>
      <c r="B4017" s="844" t="s">
        <v>14274</v>
      </c>
      <c r="C4017" s="843" t="s">
        <v>7</v>
      </c>
      <c r="D4017" s="843" t="s">
        <v>3929</v>
      </c>
      <c r="E4017" s="845" t="s">
        <v>13272</v>
      </c>
      <c r="F4017" s="845"/>
      <c r="G4017" s="846" t="s">
        <v>23</v>
      </c>
      <c r="H4017" s="847">
        <v>1</v>
      </c>
      <c r="I4017" s="848">
        <v>0.36</v>
      </c>
      <c r="J4017" s="848">
        <v>0.36</v>
      </c>
    </row>
    <row r="4018" spans="1:10" ht="25.5" x14ac:dyDescent="0.2">
      <c r="A4018" s="855"/>
      <c r="B4018" s="855"/>
      <c r="C4018" s="855"/>
      <c r="D4018" s="855"/>
      <c r="E4018" s="855" t="s">
        <v>13209</v>
      </c>
      <c r="F4018" s="856">
        <v>0</v>
      </c>
      <c r="G4018" s="855" t="s">
        <v>13210</v>
      </c>
      <c r="H4018" s="856">
        <v>0</v>
      </c>
      <c r="I4018" s="855" t="s">
        <v>13211</v>
      </c>
      <c r="J4018" s="856">
        <v>0</v>
      </c>
    </row>
    <row r="4019" spans="1:10" ht="13.5" thickBot="1" x14ac:dyDescent="0.25">
      <c r="A4019" s="855"/>
      <c r="B4019" s="855"/>
      <c r="C4019" s="855"/>
      <c r="D4019" s="855"/>
      <c r="E4019" s="855" t="s">
        <v>13212</v>
      </c>
      <c r="F4019" s="856">
        <v>0.460312</v>
      </c>
      <c r="G4019" s="855"/>
      <c r="H4019" s="857" t="s">
        <v>13213</v>
      </c>
      <c r="I4019" s="857"/>
      <c r="J4019" s="856">
        <v>2.09</v>
      </c>
    </row>
    <row r="4020" spans="1:10" ht="0.95" customHeight="1" thickTop="1" x14ac:dyDescent="0.2">
      <c r="A4020" s="858"/>
      <c r="B4020" s="858"/>
      <c r="C4020" s="858"/>
      <c r="D4020" s="858"/>
      <c r="E4020" s="858"/>
      <c r="F4020" s="858"/>
      <c r="G4020" s="858"/>
      <c r="H4020" s="858"/>
      <c r="I4020" s="858"/>
      <c r="J4020" s="858"/>
    </row>
    <row r="4021" spans="1:10" ht="18" customHeight="1" x14ac:dyDescent="0.2">
      <c r="A4021" s="833"/>
      <c r="B4021" s="834" t="s">
        <v>13186</v>
      </c>
      <c r="C4021" s="833" t="s">
        <v>13187</v>
      </c>
      <c r="D4021" s="833" t="s">
        <v>13188</v>
      </c>
      <c r="E4021" s="835" t="s">
        <v>13189</v>
      </c>
      <c r="F4021" s="835"/>
      <c r="G4021" s="836" t="s">
        <v>13190</v>
      </c>
      <c r="H4021" s="834" t="s">
        <v>13191</v>
      </c>
      <c r="I4021" s="834" t="s">
        <v>13192</v>
      </c>
      <c r="J4021" s="834" t="s">
        <v>13193</v>
      </c>
    </row>
    <row r="4022" spans="1:10" ht="48" customHeight="1" x14ac:dyDescent="0.2">
      <c r="A4022" s="837" t="s">
        <v>13194</v>
      </c>
      <c r="B4022" s="838" t="s">
        <v>14272</v>
      </c>
      <c r="C4022" s="837" t="s">
        <v>7</v>
      </c>
      <c r="D4022" s="837" t="s">
        <v>3927</v>
      </c>
      <c r="E4022" s="839" t="s">
        <v>13272</v>
      </c>
      <c r="F4022" s="839"/>
      <c r="G4022" s="840" t="s">
        <v>23</v>
      </c>
      <c r="H4022" s="841">
        <v>1</v>
      </c>
      <c r="I4022" s="842">
        <v>0.26</v>
      </c>
      <c r="J4022" s="842">
        <v>0.26</v>
      </c>
    </row>
    <row r="4023" spans="1:10" ht="36" customHeight="1" x14ac:dyDescent="0.2">
      <c r="A4023" s="849" t="s">
        <v>13199</v>
      </c>
      <c r="B4023" s="850" t="s">
        <v>14275</v>
      </c>
      <c r="C4023" s="849" t="s">
        <v>7</v>
      </c>
      <c r="D4023" s="849" t="s">
        <v>7379</v>
      </c>
      <c r="E4023" s="851" t="s">
        <v>13201</v>
      </c>
      <c r="F4023" s="851"/>
      <c r="G4023" s="852" t="s">
        <v>38</v>
      </c>
      <c r="H4023" s="853">
        <v>6.3999999999999997E-5</v>
      </c>
      <c r="I4023" s="854">
        <v>3999</v>
      </c>
      <c r="J4023" s="854">
        <v>0.255936</v>
      </c>
    </row>
    <row r="4024" spans="1:10" ht="25.5" x14ac:dyDescent="0.2">
      <c r="A4024" s="855"/>
      <c r="B4024" s="855"/>
      <c r="C4024" s="855"/>
      <c r="D4024" s="855"/>
      <c r="E4024" s="855" t="s">
        <v>13209</v>
      </c>
      <c r="F4024" s="856">
        <v>0</v>
      </c>
      <c r="G4024" s="855" t="s">
        <v>13210</v>
      </c>
      <c r="H4024" s="856">
        <v>0</v>
      </c>
      <c r="I4024" s="855" t="s">
        <v>13211</v>
      </c>
      <c r="J4024" s="856">
        <v>0</v>
      </c>
    </row>
    <row r="4025" spans="1:10" ht="13.5" thickBot="1" x14ac:dyDescent="0.25">
      <c r="A4025" s="855"/>
      <c r="B4025" s="855"/>
      <c r="C4025" s="855"/>
      <c r="D4025" s="855"/>
      <c r="E4025" s="855" t="s">
        <v>13212</v>
      </c>
      <c r="F4025" s="856">
        <v>7.3424000000000003E-2</v>
      </c>
      <c r="G4025" s="855"/>
      <c r="H4025" s="857" t="s">
        <v>13213</v>
      </c>
      <c r="I4025" s="857"/>
      <c r="J4025" s="856">
        <v>0.33</v>
      </c>
    </row>
    <row r="4026" spans="1:10" ht="0.95" customHeight="1" thickTop="1" x14ac:dyDescent="0.2">
      <c r="A4026" s="858"/>
      <c r="B4026" s="858"/>
      <c r="C4026" s="858"/>
      <c r="D4026" s="858"/>
      <c r="E4026" s="858"/>
      <c r="F4026" s="858"/>
      <c r="G4026" s="858"/>
      <c r="H4026" s="858"/>
      <c r="I4026" s="858"/>
      <c r="J4026" s="858"/>
    </row>
    <row r="4027" spans="1:10" ht="18" customHeight="1" x14ac:dyDescent="0.2">
      <c r="A4027" s="833"/>
      <c r="B4027" s="834" t="s">
        <v>13186</v>
      </c>
      <c r="C4027" s="833" t="s">
        <v>13187</v>
      </c>
      <c r="D4027" s="833" t="s">
        <v>13188</v>
      </c>
      <c r="E4027" s="835" t="s">
        <v>13189</v>
      </c>
      <c r="F4027" s="835"/>
      <c r="G4027" s="836" t="s">
        <v>13190</v>
      </c>
      <c r="H4027" s="834" t="s">
        <v>13191</v>
      </c>
      <c r="I4027" s="834" t="s">
        <v>13192</v>
      </c>
      <c r="J4027" s="834" t="s">
        <v>13193</v>
      </c>
    </row>
    <row r="4028" spans="1:10" ht="48" customHeight="1" x14ac:dyDescent="0.2">
      <c r="A4028" s="837" t="s">
        <v>13194</v>
      </c>
      <c r="B4028" s="838" t="s">
        <v>14271</v>
      </c>
      <c r="C4028" s="837" t="s">
        <v>7</v>
      </c>
      <c r="D4028" s="837" t="s">
        <v>3928</v>
      </c>
      <c r="E4028" s="839" t="s">
        <v>13272</v>
      </c>
      <c r="F4028" s="839"/>
      <c r="G4028" s="840" t="s">
        <v>23</v>
      </c>
      <c r="H4028" s="841">
        <v>1</v>
      </c>
      <c r="I4028" s="842">
        <v>0.03</v>
      </c>
      <c r="J4028" s="842">
        <v>0.03</v>
      </c>
    </row>
    <row r="4029" spans="1:10" ht="36" customHeight="1" x14ac:dyDescent="0.2">
      <c r="A4029" s="849" t="s">
        <v>13199</v>
      </c>
      <c r="B4029" s="850" t="s">
        <v>14275</v>
      </c>
      <c r="C4029" s="849" t="s">
        <v>7</v>
      </c>
      <c r="D4029" s="849" t="s">
        <v>7379</v>
      </c>
      <c r="E4029" s="851" t="s">
        <v>13201</v>
      </c>
      <c r="F4029" s="851"/>
      <c r="G4029" s="852" t="s">
        <v>38</v>
      </c>
      <c r="H4029" s="853">
        <v>7.6000000000000001E-6</v>
      </c>
      <c r="I4029" s="854">
        <v>3999</v>
      </c>
      <c r="J4029" s="854">
        <v>3.03924E-2</v>
      </c>
    </row>
    <row r="4030" spans="1:10" ht="25.5" x14ac:dyDescent="0.2">
      <c r="A4030" s="855"/>
      <c r="B4030" s="855"/>
      <c r="C4030" s="855"/>
      <c r="D4030" s="855"/>
      <c r="E4030" s="855" t="s">
        <v>13209</v>
      </c>
      <c r="F4030" s="856">
        <v>0</v>
      </c>
      <c r="G4030" s="855" t="s">
        <v>13210</v>
      </c>
      <c r="H4030" s="856">
        <v>0</v>
      </c>
      <c r="I4030" s="855" t="s">
        <v>13211</v>
      </c>
      <c r="J4030" s="856">
        <v>0</v>
      </c>
    </row>
    <row r="4031" spans="1:10" ht="13.5" thickBot="1" x14ac:dyDescent="0.25">
      <c r="A4031" s="855"/>
      <c r="B4031" s="855"/>
      <c r="C4031" s="855"/>
      <c r="D4031" s="855"/>
      <c r="E4031" s="855" t="s">
        <v>13212</v>
      </c>
      <c r="F4031" s="856">
        <v>8.4720000000000004E-3</v>
      </c>
      <c r="G4031" s="855"/>
      <c r="H4031" s="857" t="s">
        <v>13213</v>
      </c>
      <c r="I4031" s="857"/>
      <c r="J4031" s="856">
        <v>0.04</v>
      </c>
    </row>
    <row r="4032" spans="1:10" ht="0.95" customHeight="1" thickTop="1" x14ac:dyDescent="0.2">
      <c r="A4032" s="858"/>
      <c r="B4032" s="858"/>
      <c r="C4032" s="858"/>
      <c r="D4032" s="858"/>
      <c r="E4032" s="858"/>
      <c r="F4032" s="858"/>
      <c r="G4032" s="858"/>
      <c r="H4032" s="858"/>
      <c r="I4032" s="858"/>
      <c r="J4032" s="858"/>
    </row>
    <row r="4033" spans="1:10" ht="18" customHeight="1" x14ac:dyDescent="0.2">
      <c r="A4033" s="833"/>
      <c r="B4033" s="834" t="s">
        <v>13186</v>
      </c>
      <c r="C4033" s="833" t="s">
        <v>13187</v>
      </c>
      <c r="D4033" s="833" t="s">
        <v>13188</v>
      </c>
      <c r="E4033" s="835" t="s">
        <v>13189</v>
      </c>
      <c r="F4033" s="835"/>
      <c r="G4033" s="836" t="s">
        <v>13190</v>
      </c>
      <c r="H4033" s="834" t="s">
        <v>13191</v>
      </c>
      <c r="I4033" s="834" t="s">
        <v>13192</v>
      </c>
      <c r="J4033" s="834" t="s">
        <v>13193</v>
      </c>
    </row>
    <row r="4034" spans="1:10" ht="48" customHeight="1" x14ac:dyDescent="0.2">
      <c r="A4034" s="837" t="s">
        <v>13194</v>
      </c>
      <c r="B4034" s="838" t="s">
        <v>14274</v>
      </c>
      <c r="C4034" s="837" t="s">
        <v>7</v>
      </c>
      <c r="D4034" s="837" t="s">
        <v>3929</v>
      </c>
      <c r="E4034" s="839" t="s">
        <v>13272</v>
      </c>
      <c r="F4034" s="839"/>
      <c r="G4034" s="840" t="s">
        <v>23</v>
      </c>
      <c r="H4034" s="841">
        <v>1</v>
      </c>
      <c r="I4034" s="842">
        <v>0.36</v>
      </c>
      <c r="J4034" s="842">
        <v>0.36</v>
      </c>
    </row>
    <row r="4035" spans="1:10" ht="36" customHeight="1" x14ac:dyDescent="0.2">
      <c r="A4035" s="849" t="s">
        <v>13199</v>
      </c>
      <c r="B4035" s="850" t="s">
        <v>14275</v>
      </c>
      <c r="C4035" s="849" t="s">
        <v>7</v>
      </c>
      <c r="D4035" s="849" t="s">
        <v>7379</v>
      </c>
      <c r="E4035" s="851" t="s">
        <v>13201</v>
      </c>
      <c r="F4035" s="851"/>
      <c r="G4035" s="852" t="s">
        <v>38</v>
      </c>
      <c r="H4035" s="853">
        <v>9.0000000000000006E-5</v>
      </c>
      <c r="I4035" s="854">
        <v>3999</v>
      </c>
      <c r="J4035" s="854">
        <v>0.35991000000000001</v>
      </c>
    </row>
    <row r="4036" spans="1:10" ht="25.5" x14ac:dyDescent="0.2">
      <c r="A4036" s="855"/>
      <c r="B4036" s="855"/>
      <c r="C4036" s="855"/>
      <c r="D4036" s="855"/>
      <c r="E4036" s="855" t="s">
        <v>13209</v>
      </c>
      <c r="F4036" s="856">
        <v>0</v>
      </c>
      <c r="G4036" s="855" t="s">
        <v>13210</v>
      </c>
      <c r="H4036" s="856">
        <v>0</v>
      </c>
      <c r="I4036" s="855" t="s">
        <v>13211</v>
      </c>
      <c r="J4036" s="856">
        <v>0</v>
      </c>
    </row>
    <row r="4037" spans="1:10" ht="13.5" thickBot="1" x14ac:dyDescent="0.25">
      <c r="A4037" s="855"/>
      <c r="B4037" s="855"/>
      <c r="C4037" s="855"/>
      <c r="D4037" s="855"/>
      <c r="E4037" s="855" t="s">
        <v>13212</v>
      </c>
      <c r="F4037" s="856">
        <v>0.101664</v>
      </c>
      <c r="G4037" s="855"/>
      <c r="H4037" s="857" t="s">
        <v>13213</v>
      </c>
      <c r="I4037" s="857"/>
      <c r="J4037" s="856">
        <v>0.46</v>
      </c>
    </row>
    <row r="4038" spans="1:10" ht="0.95" customHeight="1" thickTop="1" x14ac:dyDescent="0.2">
      <c r="A4038" s="858"/>
      <c r="B4038" s="858"/>
      <c r="C4038" s="858"/>
      <c r="D4038" s="858"/>
      <c r="E4038" s="858"/>
      <c r="F4038" s="858"/>
      <c r="G4038" s="858"/>
      <c r="H4038" s="858"/>
      <c r="I4038" s="858"/>
      <c r="J4038" s="858"/>
    </row>
    <row r="4039" spans="1:10" ht="18" customHeight="1" x14ac:dyDescent="0.2">
      <c r="A4039" s="833"/>
      <c r="B4039" s="834" t="s">
        <v>13186</v>
      </c>
      <c r="C4039" s="833" t="s">
        <v>13187</v>
      </c>
      <c r="D4039" s="833" t="s">
        <v>13188</v>
      </c>
      <c r="E4039" s="835" t="s">
        <v>13189</v>
      </c>
      <c r="F4039" s="835"/>
      <c r="G4039" s="836" t="s">
        <v>13190</v>
      </c>
      <c r="H4039" s="834" t="s">
        <v>13191</v>
      </c>
      <c r="I4039" s="834" t="s">
        <v>13192</v>
      </c>
      <c r="J4039" s="834" t="s">
        <v>13193</v>
      </c>
    </row>
    <row r="4040" spans="1:10" ht="48" customHeight="1" x14ac:dyDescent="0.2">
      <c r="A4040" s="837" t="s">
        <v>13194</v>
      </c>
      <c r="B4040" s="838" t="s">
        <v>14273</v>
      </c>
      <c r="C4040" s="837" t="s">
        <v>7</v>
      </c>
      <c r="D4040" s="837" t="s">
        <v>3930</v>
      </c>
      <c r="E4040" s="839" t="s">
        <v>13272</v>
      </c>
      <c r="F4040" s="839"/>
      <c r="G4040" s="840" t="s">
        <v>23</v>
      </c>
      <c r="H4040" s="841">
        <v>1</v>
      </c>
      <c r="I4040" s="842">
        <v>0.98</v>
      </c>
      <c r="J4040" s="842">
        <v>0.98</v>
      </c>
    </row>
    <row r="4041" spans="1:10" ht="24" customHeight="1" x14ac:dyDescent="0.2">
      <c r="A4041" s="849" t="s">
        <v>13199</v>
      </c>
      <c r="B4041" s="850" t="s">
        <v>14145</v>
      </c>
      <c r="C4041" s="849" t="s">
        <v>7</v>
      </c>
      <c r="D4041" s="849" t="s">
        <v>6701</v>
      </c>
      <c r="E4041" s="851" t="s">
        <v>13220</v>
      </c>
      <c r="F4041" s="851"/>
      <c r="G4041" s="852" t="s">
        <v>14146</v>
      </c>
      <c r="H4041" s="853">
        <v>1.19</v>
      </c>
      <c r="I4041" s="854">
        <v>0.82</v>
      </c>
      <c r="J4041" s="854">
        <v>0.9758</v>
      </c>
    </row>
    <row r="4042" spans="1:10" ht="25.5" x14ac:dyDescent="0.2">
      <c r="A4042" s="855"/>
      <c r="B4042" s="855"/>
      <c r="C4042" s="855"/>
      <c r="D4042" s="855"/>
      <c r="E4042" s="855" t="s">
        <v>13209</v>
      </c>
      <c r="F4042" s="856">
        <v>0</v>
      </c>
      <c r="G4042" s="855" t="s">
        <v>13210</v>
      </c>
      <c r="H4042" s="856">
        <v>0</v>
      </c>
      <c r="I4042" s="855" t="s">
        <v>13211</v>
      </c>
      <c r="J4042" s="856">
        <v>0</v>
      </c>
    </row>
    <row r="4043" spans="1:10" ht="13.5" thickBot="1" x14ac:dyDescent="0.25">
      <c r="A4043" s="855"/>
      <c r="B4043" s="855"/>
      <c r="C4043" s="855"/>
      <c r="D4043" s="855"/>
      <c r="E4043" s="855" t="s">
        <v>13212</v>
      </c>
      <c r="F4043" s="856">
        <v>0.276752</v>
      </c>
      <c r="G4043" s="855"/>
      <c r="H4043" s="857" t="s">
        <v>13213</v>
      </c>
      <c r="I4043" s="857"/>
      <c r="J4043" s="856">
        <v>1.26</v>
      </c>
    </row>
    <row r="4044" spans="1:10" ht="0.95" customHeight="1" thickTop="1" x14ac:dyDescent="0.2">
      <c r="A4044" s="858"/>
      <c r="B4044" s="858"/>
      <c r="C4044" s="858"/>
      <c r="D4044" s="858"/>
      <c r="E4044" s="858"/>
      <c r="F4044" s="858"/>
      <c r="G4044" s="858"/>
      <c r="H4044" s="858"/>
      <c r="I4044" s="858"/>
      <c r="J4044" s="858"/>
    </row>
    <row r="4045" spans="1:10" ht="18" customHeight="1" x14ac:dyDescent="0.2">
      <c r="A4045" s="833"/>
      <c r="B4045" s="834" t="s">
        <v>13186</v>
      </c>
      <c r="C4045" s="833" t="s">
        <v>13187</v>
      </c>
      <c r="D4045" s="833" t="s">
        <v>13188</v>
      </c>
      <c r="E4045" s="835" t="s">
        <v>13189</v>
      </c>
      <c r="F4045" s="835"/>
      <c r="G4045" s="836" t="s">
        <v>13190</v>
      </c>
      <c r="H4045" s="834" t="s">
        <v>13191</v>
      </c>
      <c r="I4045" s="834" t="s">
        <v>13192</v>
      </c>
      <c r="J4045" s="834" t="s">
        <v>13193</v>
      </c>
    </row>
    <row r="4046" spans="1:10" ht="24" customHeight="1" x14ac:dyDescent="0.2">
      <c r="A4046" s="837" t="s">
        <v>13194</v>
      </c>
      <c r="B4046" s="838" t="s">
        <v>13976</v>
      </c>
      <c r="C4046" s="837" t="s">
        <v>7</v>
      </c>
      <c r="D4046" s="837" t="s">
        <v>2958</v>
      </c>
      <c r="E4046" s="839" t="s">
        <v>13272</v>
      </c>
      <c r="F4046" s="839"/>
      <c r="G4046" s="840" t="s">
        <v>23</v>
      </c>
      <c r="H4046" s="841">
        <v>1</v>
      </c>
      <c r="I4046" s="842">
        <v>1.66</v>
      </c>
      <c r="J4046" s="842">
        <v>1.66</v>
      </c>
    </row>
    <row r="4047" spans="1:10" ht="24" customHeight="1" x14ac:dyDescent="0.2">
      <c r="A4047" s="849" t="s">
        <v>13199</v>
      </c>
      <c r="B4047" s="850" t="s">
        <v>14276</v>
      </c>
      <c r="C4047" s="849" t="s">
        <v>7</v>
      </c>
      <c r="D4047" s="849" t="s">
        <v>7745</v>
      </c>
      <c r="E4047" s="851" t="s">
        <v>13201</v>
      </c>
      <c r="F4047" s="851"/>
      <c r="G4047" s="852" t="s">
        <v>38</v>
      </c>
      <c r="H4047" s="853">
        <v>6.3999999999999997E-5</v>
      </c>
      <c r="I4047" s="854">
        <v>25988.39</v>
      </c>
      <c r="J4047" s="854">
        <v>1.663257</v>
      </c>
    </row>
    <row r="4048" spans="1:10" ht="25.5" x14ac:dyDescent="0.2">
      <c r="A4048" s="855"/>
      <c r="B4048" s="855"/>
      <c r="C4048" s="855"/>
      <c r="D4048" s="855"/>
      <c r="E4048" s="855" t="s">
        <v>13209</v>
      </c>
      <c r="F4048" s="856">
        <v>0</v>
      </c>
      <c r="G4048" s="855" t="s">
        <v>13210</v>
      </c>
      <c r="H4048" s="856">
        <v>0</v>
      </c>
      <c r="I4048" s="855" t="s">
        <v>13211</v>
      </c>
      <c r="J4048" s="856">
        <v>0</v>
      </c>
    </row>
    <row r="4049" spans="1:10" ht="13.5" thickBot="1" x14ac:dyDescent="0.25">
      <c r="A4049" s="855"/>
      <c r="B4049" s="855"/>
      <c r="C4049" s="855"/>
      <c r="D4049" s="855"/>
      <c r="E4049" s="855" t="s">
        <v>13212</v>
      </c>
      <c r="F4049" s="856">
        <v>0.46878399999999998</v>
      </c>
      <c r="G4049" s="855"/>
      <c r="H4049" s="857" t="s">
        <v>13213</v>
      </c>
      <c r="I4049" s="857"/>
      <c r="J4049" s="856">
        <v>2.13</v>
      </c>
    </row>
    <row r="4050" spans="1:10" ht="0.95" customHeight="1" thickTop="1" x14ac:dyDescent="0.2">
      <c r="A4050" s="858"/>
      <c r="B4050" s="858"/>
      <c r="C4050" s="858"/>
      <c r="D4050" s="858"/>
      <c r="E4050" s="858"/>
      <c r="F4050" s="858"/>
      <c r="G4050" s="858"/>
      <c r="H4050" s="858"/>
      <c r="I4050" s="858"/>
      <c r="J4050" s="858"/>
    </row>
    <row r="4051" spans="1:10" ht="18" customHeight="1" x14ac:dyDescent="0.2">
      <c r="A4051" s="833"/>
      <c r="B4051" s="834" t="s">
        <v>13186</v>
      </c>
      <c r="C4051" s="833" t="s">
        <v>13187</v>
      </c>
      <c r="D4051" s="833" t="s">
        <v>13188</v>
      </c>
      <c r="E4051" s="835" t="s">
        <v>13189</v>
      </c>
      <c r="F4051" s="835"/>
      <c r="G4051" s="836" t="s">
        <v>13190</v>
      </c>
      <c r="H4051" s="834" t="s">
        <v>13191</v>
      </c>
      <c r="I4051" s="834" t="s">
        <v>13192</v>
      </c>
      <c r="J4051" s="834" t="s">
        <v>13193</v>
      </c>
    </row>
    <row r="4052" spans="1:10" ht="24" customHeight="1" x14ac:dyDescent="0.2">
      <c r="A4052" s="837" t="s">
        <v>13194</v>
      </c>
      <c r="B4052" s="838" t="s">
        <v>13975</v>
      </c>
      <c r="C4052" s="837" t="s">
        <v>7</v>
      </c>
      <c r="D4052" s="837" t="s">
        <v>2959</v>
      </c>
      <c r="E4052" s="839" t="s">
        <v>13272</v>
      </c>
      <c r="F4052" s="839"/>
      <c r="G4052" s="840" t="s">
        <v>23</v>
      </c>
      <c r="H4052" s="841">
        <v>1</v>
      </c>
      <c r="I4052" s="842">
        <v>0.2</v>
      </c>
      <c r="J4052" s="842">
        <v>0.2</v>
      </c>
    </row>
    <row r="4053" spans="1:10" ht="24" customHeight="1" x14ac:dyDescent="0.2">
      <c r="A4053" s="849" t="s">
        <v>13199</v>
      </c>
      <c r="B4053" s="850" t="s">
        <v>14276</v>
      </c>
      <c r="C4053" s="849" t="s">
        <v>7</v>
      </c>
      <c r="D4053" s="849" t="s">
        <v>7745</v>
      </c>
      <c r="E4053" s="851" t="s">
        <v>13201</v>
      </c>
      <c r="F4053" s="851"/>
      <c r="G4053" s="852" t="s">
        <v>38</v>
      </c>
      <c r="H4053" s="853">
        <v>7.6000000000000001E-6</v>
      </c>
      <c r="I4053" s="854">
        <v>25988.39</v>
      </c>
      <c r="J4053" s="854">
        <v>0.19751179999999999</v>
      </c>
    </row>
    <row r="4054" spans="1:10" ht="25.5" x14ac:dyDescent="0.2">
      <c r="A4054" s="855"/>
      <c r="B4054" s="855"/>
      <c r="C4054" s="855"/>
      <c r="D4054" s="855"/>
      <c r="E4054" s="855" t="s">
        <v>13209</v>
      </c>
      <c r="F4054" s="856">
        <v>0</v>
      </c>
      <c r="G4054" s="855" t="s">
        <v>13210</v>
      </c>
      <c r="H4054" s="856">
        <v>0</v>
      </c>
      <c r="I4054" s="855" t="s">
        <v>13211</v>
      </c>
      <c r="J4054" s="856">
        <v>0</v>
      </c>
    </row>
    <row r="4055" spans="1:10" ht="13.5" thickBot="1" x14ac:dyDescent="0.25">
      <c r="A4055" s="855"/>
      <c r="B4055" s="855"/>
      <c r="C4055" s="855"/>
      <c r="D4055" s="855"/>
      <c r="E4055" s="855" t="s">
        <v>13212</v>
      </c>
      <c r="F4055" s="856">
        <v>5.6480000000000002E-2</v>
      </c>
      <c r="G4055" s="855"/>
      <c r="H4055" s="857" t="s">
        <v>13213</v>
      </c>
      <c r="I4055" s="857"/>
      <c r="J4055" s="856">
        <v>0.26</v>
      </c>
    </row>
    <row r="4056" spans="1:10" ht="0.95" customHeight="1" thickTop="1" x14ac:dyDescent="0.2">
      <c r="A4056" s="858"/>
      <c r="B4056" s="858"/>
      <c r="C4056" s="858"/>
      <c r="D4056" s="858"/>
      <c r="E4056" s="858"/>
      <c r="F4056" s="858"/>
      <c r="G4056" s="858"/>
      <c r="H4056" s="858"/>
      <c r="I4056" s="858"/>
      <c r="J4056" s="858"/>
    </row>
    <row r="4057" spans="1:10" ht="18" customHeight="1" x14ac:dyDescent="0.2">
      <c r="A4057" s="833"/>
      <c r="B4057" s="834" t="s">
        <v>13186</v>
      </c>
      <c r="C4057" s="833" t="s">
        <v>13187</v>
      </c>
      <c r="D4057" s="833" t="s">
        <v>13188</v>
      </c>
      <c r="E4057" s="835" t="s">
        <v>13189</v>
      </c>
      <c r="F4057" s="835"/>
      <c r="G4057" s="836" t="s">
        <v>13190</v>
      </c>
      <c r="H4057" s="834" t="s">
        <v>13191</v>
      </c>
      <c r="I4057" s="834" t="s">
        <v>13192</v>
      </c>
      <c r="J4057" s="834" t="s">
        <v>13193</v>
      </c>
    </row>
    <row r="4058" spans="1:10" ht="24" customHeight="1" x14ac:dyDescent="0.2">
      <c r="A4058" s="837" t="s">
        <v>13194</v>
      </c>
      <c r="B4058" s="838" t="s">
        <v>13974</v>
      </c>
      <c r="C4058" s="837" t="s">
        <v>7</v>
      </c>
      <c r="D4058" s="837" t="s">
        <v>916</v>
      </c>
      <c r="E4058" s="839" t="s">
        <v>13272</v>
      </c>
      <c r="F4058" s="839"/>
      <c r="G4058" s="840" t="s">
        <v>23</v>
      </c>
      <c r="H4058" s="841">
        <v>1</v>
      </c>
      <c r="I4058" s="842">
        <v>2.08</v>
      </c>
      <c r="J4058" s="842">
        <v>2.08</v>
      </c>
    </row>
    <row r="4059" spans="1:10" ht="24" customHeight="1" x14ac:dyDescent="0.2">
      <c r="A4059" s="849" t="s">
        <v>13199</v>
      </c>
      <c r="B4059" s="850" t="s">
        <v>14276</v>
      </c>
      <c r="C4059" s="849" t="s">
        <v>7</v>
      </c>
      <c r="D4059" s="849" t="s">
        <v>7745</v>
      </c>
      <c r="E4059" s="851" t="s">
        <v>13201</v>
      </c>
      <c r="F4059" s="851"/>
      <c r="G4059" s="852" t="s">
        <v>38</v>
      </c>
      <c r="H4059" s="853">
        <v>8.0000000000000007E-5</v>
      </c>
      <c r="I4059" s="854">
        <v>25988.39</v>
      </c>
      <c r="J4059" s="854">
        <v>2.0790712</v>
      </c>
    </row>
    <row r="4060" spans="1:10" ht="25.5" x14ac:dyDescent="0.2">
      <c r="A4060" s="855"/>
      <c r="B4060" s="855"/>
      <c r="C4060" s="855"/>
      <c r="D4060" s="855"/>
      <c r="E4060" s="855" t="s">
        <v>13209</v>
      </c>
      <c r="F4060" s="856">
        <v>0</v>
      </c>
      <c r="G4060" s="855" t="s">
        <v>13210</v>
      </c>
      <c r="H4060" s="856">
        <v>0</v>
      </c>
      <c r="I4060" s="855" t="s">
        <v>13211</v>
      </c>
      <c r="J4060" s="856">
        <v>0</v>
      </c>
    </row>
    <row r="4061" spans="1:10" ht="13.5" thickBot="1" x14ac:dyDescent="0.25">
      <c r="A4061" s="855"/>
      <c r="B4061" s="855"/>
      <c r="C4061" s="855"/>
      <c r="D4061" s="855"/>
      <c r="E4061" s="855" t="s">
        <v>13212</v>
      </c>
      <c r="F4061" s="856">
        <v>0.58739200000000003</v>
      </c>
      <c r="G4061" s="855"/>
      <c r="H4061" s="857" t="s">
        <v>13213</v>
      </c>
      <c r="I4061" s="857"/>
      <c r="J4061" s="856">
        <v>2.67</v>
      </c>
    </row>
    <row r="4062" spans="1:10" ht="0.95" customHeight="1" thickTop="1" x14ac:dyDescent="0.2">
      <c r="A4062" s="858"/>
      <c r="B4062" s="858"/>
      <c r="C4062" s="858"/>
      <c r="D4062" s="858"/>
      <c r="E4062" s="858"/>
      <c r="F4062" s="858"/>
      <c r="G4062" s="858"/>
      <c r="H4062" s="858"/>
      <c r="I4062" s="858"/>
      <c r="J4062" s="858"/>
    </row>
    <row r="4063" spans="1:10" ht="18" customHeight="1" x14ac:dyDescent="0.2">
      <c r="A4063" s="833"/>
      <c r="B4063" s="834" t="s">
        <v>13186</v>
      </c>
      <c r="C4063" s="833" t="s">
        <v>13187</v>
      </c>
      <c r="D4063" s="833" t="s">
        <v>13188</v>
      </c>
      <c r="E4063" s="835" t="s">
        <v>13189</v>
      </c>
      <c r="F4063" s="835"/>
      <c r="G4063" s="836" t="s">
        <v>13190</v>
      </c>
      <c r="H4063" s="834" t="s">
        <v>13191</v>
      </c>
      <c r="I4063" s="834" t="s">
        <v>13192</v>
      </c>
      <c r="J4063" s="834" t="s">
        <v>13193</v>
      </c>
    </row>
    <row r="4064" spans="1:10" ht="36" customHeight="1" x14ac:dyDescent="0.2">
      <c r="A4064" s="837" t="s">
        <v>13194</v>
      </c>
      <c r="B4064" s="838" t="s">
        <v>13341</v>
      </c>
      <c r="C4064" s="837" t="s">
        <v>7</v>
      </c>
      <c r="D4064" s="837" t="s">
        <v>3318</v>
      </c>
      <c r="E4064" s="839" t="s">
        <v>13272</v>
      </c>
      <c r="F4064" s="839"/>
      <c r="G4064" s="840" t="s">
        <v>67</v>
      </c>
      <c r="H4064" s="841">
        <v>1</v>
      </c>
      <c r="I4064" s="842">
        <v>29.53</v>
      </c>
      <c r="J4064" s="842">
        <v>29.53</v>
      </c>
    </row>
    <row r="4065" spans="1:10" ht="36" customHeight="1" x14ac:dyDescent="0.2">
      <c r="A4065" s="843" t="s">
        <v>13197</v>
      </c>
      <c r="B4065" s="844" t="s">
        <v>14277</v>
      </c>
      <c r="C4065" s="843" t="s">
        <v>7</v>
      </c>
      <c r="D4065" s="843" t="s">
        <v>3313</v>
      </c>
      <c r="E4065" s="845" t="s">
        <v>13272</v>
      </c>
      <c r="F4065" s="845"/>
      <c r="G4065" s="846" t="s">
        <v>23</v>
      </c>
      <c r="H4065" s="847">
        <v>1</v>
      </c>
      <c r="I4065" s="848">
        <v>12.47</v>
      </c>
      <c r="J4065" s="848">
        <v>12.47</v>
      </c>
    </row>
    <row r="4066" spans="1:10" ht="36" customHeight="1" x14ac:dyDescent="0.2">
      <c r="A4066" s="843" t="s">
        <v>13197</v>
      </c>
      <c r="B4066" s="844" t="s">
        <v>14278</v>
      </c>
      <c r="C4066" s="843" t="s">
        <v>7</v>
      </c>
      <c r="D4066" s="843" t="s">
        <v>3314</v>
      </c>
      <c r="E4066" s="845" t="s">
        <v>13272</v>
      </c>
      <c r="F4066" s="845"/>
      <c r="G4066" s="846" t="s">
        <v>23</v>
      </c>
      <c r="H4066" s="847">
        <v>1</v>
      </c>
      <c r="I4066" s="848">
        <v>1.69</v>
      </c>
      <c r="J4066" s="848">
        <v>1.69</v>
      </c>
    </row>
    <row r="4067" spans="1:10" ht="24" customHeight="1" x14ac:dyDescent="0.2">
      <c r="A4067" s="843" t="s">
        <v>13197</v>
      </c>
      <c r="B4067" s="844" t="s">
        <v>14237</v>
      </c>
      <c r="C4067" s="843" t="s">
        <v>7</v>
      </c>
      <c r="D4067" s="843" t="s">
        <v>206</v>
      </c>
      <c r="E4067" s="845" t="s">
        <v>13196</v>
      </c>
      <c r="F4067" s="845"/>
      <c r="G4067" s="846" t="s">
        <v>23</v>
      </c>
      <c r="H4067" s="847">
        <v>1</v>
      </c>
      <c r="I4067" s="848">
        <v>15.37</v>
      </c>
      <c r="J4067" s="848">
        <v>15.37</v>
      </c>
    </row>
    <row r="4068" spans="1:10" ht="25.5" x14ac:dyDescent="0.2">
      <c r="A4068" s="855"/>
      <c r="B4068" s="855"/>
      <c r="C4068" s="855"/>
      <c r="D4068" s="855"/>
      <c r="E4068" s="855" t="s">
        <v>13209</v>
      </c>
      <c r="F4068" s="856">
        <v>6.76</v>
      </c>
      <c r="G4068" s="855" t="s">
        <v>13210</v>
      </c>
      <c r="H4068" s="856">
        <v>5.69</v>
      </c>
      <c r="I4068" s="855" t="s">
        <v>13211</v>
      </c>
      <c r="J4068" s="856">
        <v>12.45</v>
      </c>
    </row>
    <row r="4069" spans="1:10" ht="13.5" thickBot="1" x14ac:dyDescent="0.25">
      <c r="A4069" s="855"/>
      <c r="B4069" s="855"/>
      <c r="C4069" s="855"/>
      <c r="D4069" s="855"/>
      <c r="E4069" s="855" t="s">
        <v>13212</v>
      </c>
      <c r="F4069" s="856">
        <v>8.3392719999999994</v>
      </c>
      <c r="G4069" s="855"/>
      <c r="H4069" s="857" t="s">
        <v>13213</v>
      </c>
      <c r="I4069" s="857"/>
      <c r="J4069" s="856">
        <v>37.869999999999997</v>
      </c>
    </row>
    <row r="4070" spans="1:10" ht="0.95" customHeight="1" thickTop="1" x14ac:dyDescent="0.2">
      <c r="A4070" s="858"/>
      <c r="B4070" s="858"/>
      <c r="C4070" s="858"/>
      <c r="D4070" s="858"/>
      <c r="E4070" s="858"/>
      <c r="F4070" s="858"/>
      <c r="G4070" s="858"/>
      <c r="H4070" s="858"/>
      <c r="I4070" s="858"/>
      <c r="J4070" s="858"/>
    </row>
    <row r="4071" spans="1:10" ht="18" customHeight="1" x14ac:dyDescent="0.2">
      <c r="A4071" s="833"/>
      <c r="B4071" s="834" t="s">
        <v>13186</v>
      </c>
      <c r="C4071" s="833" t="s">
        <v>13187</v>
      </c>
      <c r="D4071" s="833" t="s">
        <v>13188</v>
      </c>
      <c r="E4071" s="835" t="s">
        <v>13189</v>
      </c>
      <c r="F4071" s="835"/>
      <c r="G4071" s="836" t="s">
        <v>13190</v>
      </c>
      <c r="H4071" s="834" t="s">
        <v>13191</v>
      </c>
      <c r="I4071" s="834" t="s">
        <v>13192</v>
      </c>
      <c r="J4071" s="834" t="s">
        <v>13193</v>
      </c>
    </row>
    <row r="4072" spans="1:10" ht="36" customHeight="1" x14ac:dyDescent="0.2">
      <c r="A4072" s="837" t="s">
        <v>13194</v>
      </c>
      <c r="B4072" s="838" t="s">
        <v>13340</v>
      </c>
      <c r="C4072" s="837" t="s">
        <v>7</v>
      </c>
      <c r="D4072" s="837" t="s">
        <v>3317</v>
      </c>
      <c r="E4072" s="839" t="s">
        <v>13272</v>
      </c>
      <c r="F4072" s="839"/>
      <c r="G4072" s="840" t="s">
        <v>50</v>
      </c>
      <c r="H4072" s="841">
        <v>1</v>
      </c>
      <c r="I4072" s="842">
        <v>56.38</v>
      </c>
      <c r="J4072" s="842">
        <v>56.38</v>
      </c>
    </row>
    <row r="4073" spans="1:10" ht="36" customHeight="1" x14ac:dyDescent="0.2">
      <c r="A4073" s="843" t="s">
        <v>13197</v>
      </c>
      <c r="B4073" s="844" t="s">
        <v>14279</v>
      </c>
      <c r="C4073" s="843" t="s">
        <v>7</v>
      </c>
      <c r="D4073" s="843" t="s">
        <v>3316</v>
      </c>
      <c r="E4073" s="845" t="s">
        <v>13272</v>
      </c>
      <c r="F4073" s="845"/>
      <c r="G4073" s="846" t="s">
        <v>23</v>
      </c>
      <c r="H4073" s="847">
        <v>1</v>
      </c>
      <c r="I4073" s="848">
        <v>11.26</v>
      </c>
      <c r="J4073" s="848">
        <v>11.26</v>
      </c>
    </row>
    <row r="4074" spans="1:10" ht="36" customHeight="1" x14ac:dyDescent="0.2">
      <c r="A4074" s="843" t="s">
        <v>13197</v>
      </c>
      <c r="B4074" s="844" t="s">
        <v>14277</v>
      </c>
      <c r="C4074" s="843" t="s">
        <v>7</v>
      </c>
      <c r="D4074" s="843" t="s">
        <v>3313</v>
      </c>
      <c r="E4074" s="845" t="s">
        <v>13272</v>
      </c>
      <c r="F4074" s="845"/>
      <c r="G4074" s="846" t="s">
        <v>23</v>
      </c>
      <c r="H4074" s="847">
        <v>1</v>
      </c>
      <c r="I4074" s="848">
        <v>12.47</v>
      </c>
      <c r="J4074" s="848">
        <v>12.47</v>
      </c>
    </row>
    <row r="4075" spans="1:10" ht="36" customHeight="1" x14ac:dyDescent="0.2">
      <c r="A4075" s="843" t="s">
        <v>13197</v>
      </c>
      <c r="B4075" s="844" t="s">
        <v>14278</v>
      </c>
      <c r="C4075" s="843" t="s">
        <v>7</v>
      </c>
      <c r="D4075" s="843" t="s">
        <v>3314</v>
      </c>
      <c r="E4075" s="845" t="s">
        <v>13272</v>
      </c>
      <c r="F4075" s="845"/>
      <c r="G4075" s="846" t="s">
        <v>23</v>
      </c>
      <c r="H4075" s="847">
        <v>1</v>
      </c>
      <c r="I4075" s="848">
        <v>1.69</v>
      </c>
      <c r="J4075" s="848">
        <v>1.69</v>
      </c>
    </row>
    <row r="4076" spans="1:10" ht="36" customHeight="1" x14ac:dyDescent="0.2">
      <c r="A4076" s="843" t="s">
        <v>13197</v>
      </c>
      <c r="B4076" s="844" t="s">
        <v>14280</v>
      </c>
      <c r="C4076" s="843" t="s">
        <v>7</v>
      </c>
      <c r="D4076" s="843" t="s">
        <v>3315</v>
      </c>
      <c r="E4076" s="845" t="s">
        <v>13272</v>
      </c>
      <c r="F4076" s="845"/>
      <c r="G4076" s="846" t="s">
        <v>23</v>
      </c>
      <c r="H4076" s="847">
        <v>1</v>
      </c>
      <c r="I4076" s="848">
        <v>15.59</v>
      </c>
      <c r="J4076" s="848">
        <v>15.59</v>
      </c>
    </row>
    <row r="4077" spans="1:10" ht="24" customHeight="1" x14ac:dyDescent="0.2">
      <c r="A4077" s="843" t="s">
        <v>13197</v>
      </c>
      <c r="B4077" s="844" t="s">
        <v>14237</v>
      </c>
      <c r="C4077" s="843" t="s">
        <v>7</v>
      </c>
      <c r="D4077" s="843" t="s">
        <v>206</v>
      </c>
      <c r="E4077" s="845" t="s">
        <v>13196</v>
      </c>
      <c r="F4077" s="845"/>
      <c r="G4077" s="846" t="s">
        <v>23</v>
      </c>
      <c r="H4077" s="847">
        <v>1</v>
      </c>
      <c r="I4077" s="848">
        <v>15.37</v>
      </c>
      <c r="J4077" s="848">
        <v>15.37</v>
      </c>
    </row>
    <row r="4078" spans="1:10" ht="25.5" x14ac:dyDescent="0.2">
      <c r="A4078" s="855"/>
      <c r="B4078" s="855"/>
      <c r="C4078" s="855"/>
      <c r="D4078" s="855"/>
      <c r="E4078" s="855" t="s">
        <v>13209</v>
      </c>
      <c r="F4078" s="856">
        <v>6.76</v>
      </c>
      <c r="G4078" s="855" t="s">
        <v>13210</v>
      </c>
      <c r="H4078" s="856">
        <v>5.69</v>
      </c>
      <c r="I4078" s="855" t="s">
        <v>13211</v>
      </c>
      <c r="J4078" s="856">
        <v>12.45</v>
      </c>
    </row>
    <row r="4079" spans="1:10" ht="13.5" thickBot="1" x14ac:dyDescent="0.25">
      <c r="A4079" s="855"/>
      <c r="B4079" s="855"/>
      <c r="C4079" s="855"/>
      <c r="D4079" s="855"/>
      <c r="E4079" s="855" t="s">
        <v>13212</v>
      </c>
      <c r="F4079" s="856">
        <v>15.921711999999999</v>
      </c>
      <c r="G4079" s="855"/>
      <c r="H4079" s="857" t="s">
        <v>13213</v>
      </c>
      <c r="I4079" s="857"/>
      <c r="J4079" s="856">
        <v>72.3</v>
      </c>
    </row>
    <row r="4080" spans="1:10" ht="0.95" customHeight="1" thickTop="1" x14ac:dyDescent="0.2">
      <c r="A4080" s="858"/>
      <c r="B4080" s="858"/>
      <c r="C4080" s="858"/>
      <c r="D4080" s="858"/>
      <c r="E4080" s="858"/>
      <c r="F4080" s="858"/>
      <c r="G4080" s="858"/>
      <c r="H4080" s="858"/>
      <c r="I4080" s="858"/>
      <c r="J4080" s="858"/>
    </row>
    <row r="4081" spans="1:10" ht="18" customHeight="1" x14ac:dyDescent="0.2">
      <c r="A4081" s="833"/>
      <c r="B4081" s="834" t="s">
        <v>13186</v>
      </c>
      <c r="C4081" s="833" t="s">
        <v>13187</v>
      </c>
      <c r="D4081" s="833" t="s">
        <v>13188</v>
      </c>
      <c r="E4081" s="835" t="s">
        <v>13189</v>
      </c>
      <c r="F4081" s="835"/>
      <c r="G4081" s="836" t="s">
        <v>13190</v>
      </c>
      <c r="H4081" s="834" t="s">
        <v>13191</v>
      </c>
      <c r="I4081" s="834" t="s">
        <v>13192</v>
      </c>
      <c r="J4081" s="834" t="s">
        <v>13193</v>
      </c>
    </row>
    <row r="4082" spans="1:10" ht="36" customHeight="1" x14ac:dyDescent="0.2">
      <c r="A4082" s="837" t="s">
        <v>13194</v>
      </c>
      <c r="B4082" s="838" t="s">
        <v>14277</v>
      </c>
      <c r="C4082" s="837" t="s">
        <v>7</v>
      </c>
      <c r="D4082" s="837" t="s">
        <v>3313</v>
      </c>
      <c r="E4082" s="839" t="s">
        <v>13272</v>
      </c>
      <c r="F4082" s="839"/>
      <c r="G4082" s="840" t="s">
        <v>23</v>
      </c>
      <c r="H4082" s="841">
        <v>1</v>
      </c>
      <c r="I4082" s="842">
        <v>12.47</v>
      </c>
      <c r="J4082" s="842">
        <v>12.47</v>
      </c>
    </row>
    <row r="4083" spans="1:10" ht="24" customHeight="1" x14ac:dyDescent="0.2">
      <c r="A4083" s="849" t="s">
        <v>13199</v>
      </c>
      <c r="B4083" s="850" t="s">
        <v>14281</v>
      </c>
      <c r="C4083" s="849" t="s">
        <v>7</v>
      </c>
      <c r="D4083" s="849" t="s">
        <v>7785</v>
      </c>
      <c r="E4083" s="851" t="s">
        <v>13201</v>
      </c>
      <c r="F4083" s="851"/>
      <c r="G4083" s="852" t="s">
        <v>38</v>
      </c>
      <c r="H4083" s="853">
        <v>5.5999999999999999E-5</v>
      </c>
      <c r="I4083" s="854">
        <v>222754.54</v>
      </c>
      <c r="J4083" s="854">
        <v>12.474254200000001</v>
      </c>
    </row>
    <row r="4084" spans="1:10" ht="25.5" x14ac:dyDescent="0.2">
      <c r="A4084" s="855"/>
      <c r="B4084" s="855"/>
      <c r="C4084" s="855"/>
      <c r="D4084" s="855"/>
      <c r="E4084" s="855" t="s">
        <v>13209</v>
      </c>
      <c r="F4084" s="856">
        <v>0</v>
      </c>
      <c r="G4084" s="855" t="s">
        <v>13210</v>
      </c>
      <c r="H4084" s="856">
        <v>0</v>
      </c>
      <c r="I4084" s="855" t="s">
        <v>13211</v>
      </c>
      <c r="J4084" s="856">
        <v>0</v>
      </c>
    </row>
    <row r="4085" spans="1:10" ht="13.5" thickBot="1" x14ac:dyDescent="0.25">
      <c r="A4085" s="855"/>
      <c r="B4085" s="855"/>
      <c r="C4085" s="855"/>
      <c r="D4085" s="855"/>
      <c r="E4085" s="855" t="s">
        <v>13212</v>
      </c>
      <c r="F4085" s="856">
        <v>3.521528</v>
      </c>
      <c r="G4085" s="855"/>
      <c r="H4085" s="857" t="s">
        <v>13213</v>
      </c>
      <c r="I4085" s="857"/>
      <c r="J4085" s="856">
        <v>15.99</v>
      </c>
    </row>
    <row r="4086" spans="1:10" ht="0.95" customHeight="1" thickTop="1" x14ac:dyDescent="0.2">
      <c r="A4086" s="858"/>
      <c r="B4086" s="858"/>
      <c r="C4086" s="858"/>
      <c r="D4086" s="858"/>
      <c r="E4086" s="858"/>
      <c r="F4086" s="858"/>
      <c r="G4086" s="858"/>
      <c r="H4086" s="858"/>
      <c r="I4086" s="858"/>
      <c r="J4086" s="858"/>
    </row>
    <row r="4087" spans="1:10" ht="18" customHeight="1" x14ac:dyDescent="0.2">
      <c r="A4087" s="833"/>
      <c r="B4087" s="834" t="s">
        <v>13186</v>
      </c>
      <c r="C4087" s="833" t="s">
        <v>13187</v>
      </c>
      <c r="D4087" s="833" t="s">
        <v>13188</v>
      </c>
      <c r="E4087" s="835" t="s">
        <v>13189</v>
      </c>
      <c r="F4087" s="835"/>
      <c r="G4087" s="836" t="s">
        <v>13190</v>
      </c>
      <c r="H4087" s="834" t="s">
        <v>13191</v>
      </c>
      <c r="I4087" s="834" t="s">
        <v>13192</v>
      </c>
      <c r="J4087" s="834" t="s">
        <v>13193</v>
      </c>
    </row>
    <row r="4088" spans="1:10" ht="36" customHeight="1" x14ac:dyDescent="0.2">
      <c r="A4088" s="837" t="s">
        <v>13194</v>
      </c>
      <c r="B4088" s="838" t="s">
        <v>14278</v>
      </c>
      <c r="C4088" s="837" t="s">
        <v>7</v>
      </c>
      <c r="D4088" s="837" t="s">
        <v>3314</v>
      </c>
      <c r="E4088" s="839" t="s">
        <v>13272</v>
      </c>
      <c r="F4088" s="839"/>
      <c r="G4088" s="840" t="s">
        <v>23</v>
      </c>
      <c r="H4088" s="841">
        <v>1</v>
      </c>
      <c r="I4088" s="842">
        <v>1.69</v>
      </c>
      <c r="J4088" s="842">
        <v>1.69</v>
      </c>
    </row>
    <row r="4089" spans="1:10" ht="24" customHeight="1" x14ac:dyDescent="0.2">
      <c r="A4089" s="849" t="s">
        <v>13199</v>
      </c>
      <c r="B4089" s="850" t="s">
        <v>14281</v>
      </c>
      <c r="C4089" s="849" t="s">
        <v>7</v>
      </c>
      <c r="D4089" s="849" t="s">
        <v>7785</v>
      </c>
      <c r="E4089" s="851" t="s">
        <v>13201</v>
      </c>
      <c r="F4089" s="851"/>
      <c r="G4089" s="852" t="s">
        <v>38</v>
      </c>
      <c r="H4089" s="853">
        <v>7.6000000000000001E-6</v>
      </c>
      <c r="I4089" s="854">
        <v>222754.54</v>
      </c>
      <c r="J4089" s="854">
        <v>1.6929345</v>
      </c>
    </row>
    <row r="4090" spans="1:10" ht="25.5" x14ac:dyDescent="0.2">
      <c r="A4090" s="855"/>
      <c r="B4090" s="855"/>
      <c r="C4090" s="855"/>
      <c r="D4090" s="855"/>
      <c r="E4090" s="855" t="s">
        <v>13209</v>
      </c>
      <c r="F4090" s="856">
        <v>0</v>
      </c>
      <c r="G4090" s="855" t="s">
        <v>13210</v>
      </c>
      <c r="H4090" s="856">
        <v>0</v>
      </c>
      <c r="I4090" s="855" t="s">
        <v>13211</v>
      </c>
      <c r="J4090" s="856">
        <v>0</v>
      </c>
    </row>
    <row r="4091" spans="1:10" ht="13.5" thickBot="1" x14ac:dyDescent="0.25">
      <c r="A4091" s="855"/>
      <c r="B4091" s="855"/>
      <c r="C4091" s="855"/>
      <c r="D4091" s="855"/>
      <c r="E4091" s="855" t="s">
        <v>13212</v>
      </c>
      <c r="F4091" s="856">
        <v>0.47725600000000001</v>
      </c>
      <c r="G4091" s="855"/>
      <c r="H4091" s="857" t="s">
        <v>13213</v>
      </c>
      <c r="I4091" s="857"/>
      <c r="J4091" s="856">
        <v>2.17</v>
      </c>
    </row>
    <row r="4092" spans="1:10" ht="0.95" customHeight="1" thickTop="1" x14ac:dyDescent="0.2">
      <c r="A4092" s="858"/>
      <c r="B4092" s="858"/>
      <c r="C4092" s="858"/>
      <c r="D4092" s="858"/>
      <c r="E4092" s="858"/>
      <c r="F4092" s="858"/>
      <c r="G4092" s="858"/>
      <c r="H4092" s="858"/>
      <c r="I4092" s="858"/>
      <c r="J4092" s="858"/>
    </row>
    <row r="4093" spans="1:10" ht="18" customHeight="1" x14ac:dyDescent="0.2">
      <c r="A4093" s="833"/>
      <c r="B4093" s="834" t="s">
        <v>13186</v>
      </c>
      <c r="C4093" s="833" t="s">
        <v>13187</v>
      </c>
      <c r="D4093" s="833" t="s">
        <v>13188</v>
      </c>
      <c r="E4093" s="835" t="s">
        <v>13189</v>
      </c>
      <c r="F4093" s="835"/>
      <c r="G4093" s="836" t="s">
        <v>13190</v>
      </c>
      <c r="H4093" s="834" t="s">
        <v>13191</v>
      </c>
      <c r="I4093" s="834" t="s">
        <v>13192</v>
      </c>
      <c r="J4093" s="834" t="s">
        <v>13193</v>
      </c>
    </row>
    <row r="4094" spans="1:10" ht="36" customHeight="1" x14ac:dyDescent="0.2">
      <c r="A4094" s="837" t="s">
        <v>13194</v>
      </c>
      <c r="B4094" s="838" t="s">
        <v>14280</v>
      </c>
      <c r="C4094" s="837" t="s">
        <v>7</v>
      </c>
      <c r="D4094" s="837" t="s">
        <v>3315</v>
      </c>
      <c r="E4094" s="839" t="s">
        <v>13272</v>
      </c>
      <c r="F4094" s="839"/>
      <c r="G4094" s="840" t="s">
        <v>23</v>
      </c>
      <c r="H4094" s="841">
        <v>1</v>
      </c>
      <c r="I4094" s="842">
        <v>15.59</v>
      </c>
      <c r="J4094" s="842">
        <v>15.59</v>
      </c>
    </row>
    <row r="4095" spans="1:10" ht="24" customHeight="1" x14ac:dyDescent="0.2">
      <c r="A4095" s="849" t="s">
        <v>13199</v>
      </c>
      <c r="B4095" s="850" t="s">
        <v>14281</v>
      </c>
      <c r="C4095" s="849" t="s">
        <v>7</v>
      </c>
      <c r="D4095" s="849" t="s">
        <v>7785</v>
      </c>
      <c r="E4095" s="851" t="s">
        <v>13201</v>
      </c>
      <c r="F4095" s="851"/>
      <c r="G4095" s="852" t="s">
        <v>38</v>
      </c>
      <c r="H4095" s="853">
        <v>6.9999999999999994E-5</v>
      </c>
      <c r="I4095" s="854">
        <v>222754.54</v>
      </c>
      <c r="J4095" s="854">
        <v>15.592817800000001</v>
      </c>
    </row>
    <row r="4096" spans="1:10" ht="25.5" x14ac:dyDescent="0.2">
      <c r="A4096" s="855"/>
      <c r="B4096" s="855"/>
      <c r="C4096" s="855"/>
      <c r="D4096" s="855"/>
      <c r="E4096" s="855" t="s">
        <v>13209</v>
      </c>
      <c r="F4096" s="856">
        <v>0</v>
      </c>
      <c r="G4096" s="855" t="s">
        <v>13210</v>
      </c>
      <c r="H4096" s="856">
        <v>0</v>
      </c>
      <c r="I4096" s="855" t="s">
        <v>13211</v>
      </c>
      <c r="J4096" s="856">
        <v>0</v>
      </c>
    </row>
    <row r="4097" spans="1:10" ht="13.5" thickBot="1" x14ac:dyDescent="0.25">
      <c r="A4097" s="855"/>
      <c r="B4097" s="855"/>
      <c r="C4097" s="855"/>
      <c r="D4097" s="855"/>
      <c r="E4097" s="855" t="s">
        <v>13212</v>
      </c>
      <c r="F4097" s="856">
        <v>4.4026160000000001</v>
      </c>
      <c r="G4097" s="855"/>
      <c r="H4097" s="857" t="s">
        <v>13213</v>
      </c>
      <c r="I4097" s="857"/>
      <c r="J4097" s="856">
        <v>19.989999999999998</v>
      </c>
    </row>
    <row r="4098" spans="1:10" ht="0.95" customHeight="1" thickTop="1" x14ac:dyDescent="0.2">
      <c r="A4098" s="858"/>
      <c r="B4098" s="858"/>
      <c r="C4098" s="858"/>
      <c r="D4098" s="858"/>
      <c r="E4098" s="858"/>
      <c r="F4098" s="858"/>
      <c r="G4098" s="858"/>
      <c r="H4098" s="858"/>
      <c r="I4098" s="858"/>
      <c r="J4098" s="858"/>
    </row>
    <row r="4099" spans="1:10" ht="18" customHeight="1" x14ac:dyDescent="0.2">
      <c r="A4099" s="833"/>
      <c r="B4099" s="834" t="s">
        <v>13186</v>
      </c>
      <c r="C4099" s="833" t="s">
        <v>13187</v>
      </c>
      <c r="D4099" s="833" t="s">
        <v>13188</v>
      </c>
      <c r="E4099" s="835" t="s">
        <v>13189</v>
      </c>
      <c r="F4099" s="835"/>
      <c r="G4099" s="836" t="s">
        <v>13190</v>
      </c>
      <c r="H4099" s="834" t="s">
        <v>13191</v>
      </c>
      <c r="I4099" s="834" t="s">
        <v>13192</v>
      </c>
      <c r="J4099" s="834" t="s">
        <v>13193</v>
      </c>
    </row>
    <row r="4100" spans="1:10" ht="36" customHeight="1" x14ac:dyDescent="0.2">
      <c r="A4100" s="837" t="s">
        <v>13194</v>
      </c>
      <c r="B4100" s="838" t="s">
        <v>14279</v>
      </c>
      <c r="C4100" s="837" t="s">
        <v>7</v>
      </c>
      <c r="D4100" s="837" t="s">
        <v>3316</v>
      </c>
      <c r="E4100" s="839" t="s">
        <v>13272</v>
      </c>
      <c r="F4100" s="839"/>
      <c r="G4100" s="840" t="s">
        <v>23</v>
      </c>
      <c r="H4100" s="841">
        <v>1</v>
      </c>
      <c r="I4100" s="842">
        <v>11.26</v>
      </c>
      <c r="J4100" s="842">
        <v>11.26</v>
      </c>
    </row>
    <row r="4101" spans="1:10" ht="24" customHeight="1" x14ac:dyDescent="0.2">
      <c r="A4101" s="849" t="s">
        <v>13199</v>
      </c>
      <c r="B4101" s="850" t="s">
        <v>14160</v>
      </c>
      <c r="C4101" s="849" t="s">
        <v>7</v>
      </c>
      <c r="D4101" s="849" t="s">
        <v>7890</v>
      </c>
      <c r="E4101" s="851" t="s">
        <v>13220</v>
      </c>
      <c r="F4101" s="851"/>
      <c r="G4101" s="852" t="s">
        <v>64</v>
      </c>
      <c r="H4101" s="853">
        <v>2.91</v>
      </c>
      <c r="I4101" s="854">
        <v>3.87</v>
      </c>
      <c r="J4101" s="854">
        <v>11.261699999999999</v>
      </c>
    </row>
    <row r="4102" spans="1:10" ht="25.5" x14ac:dyDescent="0.2">
      <c r="A4102" s="855"/>
      <c r="B4102" s="855"/>
      <c r="C4102" s="855"/>
      <c r="D4102" s="855"/>
      <c r="E4102" s="855" t="s">
        <v>13209</v>
      </c>
      <c r="F4102" s="856">
        <v>0</v>
      </c>
      <c r="G4102" s="855" t="s">
        <v>13210</v>
      </c>
      <c r="H4102" s="856">
        <v>0</v>
      </c>
      <c r="I4102" s="855" t="s">
        <v>13211</v>
      </c>
      <c r="J4102" s="856">
        <v>0</v>
      </c>
    </row>
    <row r="4103" spans="1:10" ht="13.5" thickBot="1" x14ac:dyDescent="0.25">
      <c r="A4103" s="855"/>
      <c r="B4103" s="855"/>
      <c r="C4103" s="855"/>
      <c r="D4103" s="855"/>
      <c r="E4103" s="855" t="s">
        <v>13212</v>
      </c>
      <c r="F4103" s="856">
        <v>3.179824</v>
      </c>
      <c r="G4103" s="855"/>
      <c r="H4103" s="857" t="s">
        <v>13213</v>
      </c>
      <c r="I4103" s="857"/>
      <c r="J4103" s="856">
        <v>14.44</v>
      </c>
    </row>
    <row r="4104" spans="1:10" ht="0.95" customHeight="1" thickTop="1" x14ac:dyDescent="0.2">
      <c r="A4104" s="858"/>
      <c r="B4104" s="858"/>
      <c r="C4104" s="858"/>
      <c r="D4104" s="858"/>
      <c r="E4104" s="858"/>
      <c r="F4104" s="858"/>
      <c r="G4104" s="858"/>
      <c r="H4104" s="858"/>
      <c r="I4104" s="858"/>
      <c r="J4104" s="858"/>
    </row>
    <row r="4105" spans="1:10" ht="18" customHeight="1" x14ac:dyDescent="0.2">
      <c r="A4105" s="833"/>
      <c r="B4105" s="834" t="s">
        <v>13186</v>
      </c>
      <c r="C4105" s="833" t="s">
        <v>13187</v>
      </c>
      <c r="D4105" s="833" t="s">
        <v>13188</v>
      </c>
      <c r="E4105" s="835" t="s">
        <v>13189</v>
      </c>
      <c r="F4105" s="835"/>
      <c r="G4105" s="836" t="s">
        <v>13190</v>
      </c>
      <c r="H4105" s="834" t="s">
        <v>13191</v>
      </c>
      <c r="I4105" s="834" t="s">
        <v>13192</v>
      </c>
      <c r="J4105" s="834" t="s">
        <v>13193</v>
      </c>
    </row>
    <row r="4106" spans="1:10" ht="24" customHeight="1" x14ac:dyDescent="0.2">
      <c r="A4106" s="837" t="s">
        <v>13194</v>
      </c>
      <c r="B4106" s="838" t="s">
        <v>14001</v>
      </c>
      <c r="C4106" s="837" t="s">
        <v>7</v>
      </c>
      <c r="D4106" s="837" t="s">
        <v>3141</v>
      </c>
      <c r="E4106" s="839" t="s">
        <v>13301</v>
      </c>
      <c r="F4106" s="839"/>
      <c r="G4106" s="840" t="s">
        <v>21</v>
      </c>
      <c r="H4106" s="841">
        <v>1</v>
      </c>
      <c r="I4106" s="842">
        <v>7.47</v>
      </c>
      <c r="J4106" s="842">
        <v>7.47</v>
      </c>
    </row>
    <row r="4107" spans="1:10" ht="36" customHeight="1" x14ac:dyDescent="0.2">
      <c r="A4107" s="843" t="s">
        <v>13197</v>
      </c>
      <c r="B4107" s="844" t="s">
        <v>14193</v>
      </c>
      <c r="C4107" s="843" t="s">
        <v>7</v>
      </c>
      <c r="D4107" s="843" t="s">
        <v>2461</v>
      </c>
      <c r="E4107" s="845" t="s">
        <v>13301</v>
      </c>
      <c r="F4107" s="845"/>
      <c r="G4107" s="846" t="s">
        <v>21</v>
      </c>
      <c r="H4107" s="847">
        <v>1</v>
      </c>
      <c r="I4107" s="848">
        <v>6.33</v>
      </c>
      <c r="J4107" s="848">
        <v>6.33</v>
      </c>
    </row>
    <row r="4108" spans="1:10" ht="24" customHeight="1" x14ac:dyDescent="0.2">
      <c r="A4108" s="843" t="s">
        <v>13197</v>
      </c>
      <c r="B4108" s="844" t="s">
        <v>13306</v>
      </c>
      <c r="C4108" s="843" t="s">
        <v>7</v>
      </c>
      <c r="D4108" s="843" t="s">
        <v>173</v>
      </c>
      <c r="E4108" s="845" t="s">
        <v>13196</v>
      </c>
      <c r="F4108" s="845"/>
      <c r="G4108" s="846" t="s">
        <v>23</v>
      </c>
      <c r="H4108" s="847">
        <v>4.3999999999999997E-2</v>
      </c>
      <c r="I4108" s="848">
        <v>16.690000000000001</v>
      </c>
      <c r="J4108" s="848">
        <v>0.73436000000000001</v>
      </c>
    </row>
    <row r="4109" spans="1:10" ht="24" customHeight="1" x14ac:dyDescent="0.2">
      <c r="A4109" s="843" t="s">
        <v>13197</v>
      </c>
      <c r="B4109" s="844" t="s">
        <v>13307</v>
      </c>
      <c r="C4109" s="843" t="s">
        <v>7</v>
      </c>
      <c r="D4109" s="843" t="s">
        <v>168</v>
      </c>
      <c r="E4109" s="845" t="s">
        <v>13196</v>
      </c>
      <c r="F4109" s="845"/>
      <c r="G4109" s="846" t="s">
        <v>23</v>
      </c>
      <c r="H4109" s="847">
        <v>5.0000000000000001E-3</v>
      </c>
      <c r="I4109" s="848">
        <v>12.78</v>
      </c>
      <c r="J4109" s="848">
        <v>6.3899999999999998E-2</v>
      </c>
    </row>
    <row r="4110" spans="1:10" ht="24" customHeight="1" x14ac:dyDescent="0.2">
      <c r="A4110" s="849" t="s">
        <v>13199</v>
      </c>
      <c r="B4110" s="850" t="s">
        <v>13308</v>
      </c>
      <c r="C4110" s="849" t="s">
        <v>7</v>
      </c>
      <c r="D4110" s="849" t="s">
        <v>10347</v>
      </c>
      <c r="E4110" s="851" t="s">
        <v>13220</v>
      </c>
      <c r="F4110" s="851"/>
      <c r="G4110" s="852" t="s">
        <v>21</v>
      </c>
      <c r="H4110" s="853">
        <v>0.02</v>
      </c>
      <c r="I4110" s="854">
        <v>16.989999999999998</v>
      </c>
      <c r="J4110" s="854">
        <v>0.33979999999999999</v>
      </c>
    </row>
    <row r="4111" spans="1:10" ht="25.5" x14ac:dyDescent="0.2">
      <c r="A4111" s="855"/>
      <c r="B4111" s="855"/>
      <c r="C4111" s="855"/>
      <c r="D4111" s="855"/>
      <c r="E4111" s="855" t="s">
        <v>13209</v>
      </c>
      <c r="F4111" s="856">
        <v>0.36</v>
      </c>
      <c r="G4111" s="855" t="s">
        <v>13210</v>
      </c>
      <c r="H4111" s="856">
        <v>0.3</v>
      </c>
      <c r="I4111" s="855" t="s">
        <v>13211</v>
      </c>
      <c r="J4111" s="856">
        <v>0.66</v>
      </c>
    </row>
    <row r="4112" spans="1:10" ht="13.5" thickBot="1" x14ac:dyDescent="0.25">
      <c r="A4112" s="855"/>
      <c r="B4112" s="855"/>
      <c r="C4112" s="855"/>
      <c r="D4112" s="855"/>
      <c r="E4112" s="855" t="s">
        <v>13212</v>
      </c>
      <c r="F4112" s="856">
        <v>2.1095280000000001</v>
      </c>
      <c r="G4112" s="855"/>
      <c r="H4112" s="857" t="s">
        <v>13213</v>
      </c>
      <c r="I4112" s="857"/>
      <c r="J4112" s="856">
        <v>9.58</v>
      </c>
    </row>
    <row r="4113" spans="1:10" ht="0.95" customHeight="1" thickTop="1" x14ac:dyDescent="0.2">
      <c r="A4113" s="858"/>
      <c r="B4113" s="858"/>
      <c r="C4113" s="858"/>
      <c r="D4113" s="858"/>
      <c r="E4113" s="858"/>
      <c r="F4113" s="858"/>
      <c r="G4113" s="858"/>
      <c r="H4113" s="858"/>
      <c r="I4113" s="858"/>
      <c r="J4113" s="858"/>
    </row>
    <row r="4114" spans="1:10" ht="18" customHeight="1" x14ac:dyDescent="0.2">
      <c r="A4114" s="833"/>
      <c r="B4114" s="834" t="s">
        <v>13186</v>
      </c>
      <c r="C4114" s="833" t="s">
        <v>13187</v>
      </c>
      <c r="D4114" s="833" t="s">
        <v>13188</v>
      </c>
      <c r="E4114" s="835" t="s">
        <v>13189</v>
      </c>
      <c r="F4114" s="835"/>
      <c r="G4114" s="836" t="s">
        <v>13190</v>
      </c>
      <c r="H4114" s="834" t="s">
        <v>13191</v>
      </c>
      <c r="I4114" s="834" t="s">
        <v>13192</v>
      </c>
      <c r="J4114" s="834" t="s">
        <v>13193</v>
      </c>
    </row>
    <row r="4115" spans="1:10" ht="24" customHeight="1" x14ac:dyDescent="0.2">
      <c r="A4115" s="837" t="s">
        <v>13194</v>
      </c>
      <c r="B4115" s="838" t="s">
        <v>14002</v>
      </c>
      <c r="C4115" s="837" t="s">
        <v>7</v>
      </c>
      <c r="D4115" s="837" t="s">
        <v>3145</v>
      </c>
      <c r="E4115" s="839" t="s">
        <v>13301</v>
      </c>
      <c r="F4115" s="839"/>
      <c r="G4115" s="840" t="s">
        <v>21</v>
      </c>
      <c r="H4115" s="841">
        <v>1</v>
      </c>
      <c r="I4115" s="842">
        <v>10.72</v>
      </c>
      <c r="J4115" s="842">
        <v>10.72</v>
      </c>
    </row>
    <row r="4116" spans="1:10" ht="36" customHeight="1" x14ac:dyDescent="0.2">
      <c r="A4116" s="843" t="s">
        <v>13197</v>
      </c>
      <c r="B4116" s="844" t="s">
        <v>14194</v>
      </c>
      <c r="C4116" s="843" t="s">
        <v>7</v>
      </c>
      <c r="D4116" s="843" t="s">
        <v>3129</v>
      </c>
      <c r="E4116" s="845" t="s">
        <v>13301</v>
      </c>
      <c r="F4116" s="845"/>
      <c r="G4116" s="846" t="s">
        <v>21</v>
      </c>
      <c r="H4116" s="847">
        <v>1</v>
      </c>
      <c r="I4116" s="848">
        <v>7.23</v>
      </c>
      <c r="J4116" s="848">
        <v>7.23</v>
      </c>
    </row>
    <row r="4117" spans="1:10" ht="24" customHeight="1" x14ac:dyDescent="0.2">
      <c r="A4117" s="843" t="s">
        <v>13197</v>
      </c>
      <c r="B4117" s="844" t="s">
        <v>13306</v>
      </c>
      <c r="C4117" s="843" t="s">
        <v>7</v>
      </c>
      <c r="D4117" s="843" t="s">
        <v>173</v>
      </c>
      <c r="E4117" s="845" t="s">
        <v>13196</v>
      </c>
      <c r="F4117" s="845"/>
      <c r="G4117" s="846" t="s">
        <v>23</v>
      </c>
      <c r="H4117" s="847">
        <v>0.17399999999999999</v>
      </c>
      <c r="I4117" s="848">
        <v>16.690000000000001</v>
      </c>
      <c r="J4117" s="848">
        <v>2.9040599999999999</v>
      </c>
    </row>
    <row r="4118" spans="1:10" ht="24" customHeight="1" x14ac:dyDescent="0.2">
      <c r="A4118" s="843" t="s">
        <v>13197</v>
      </c>
      <c r="B4118" s="844" t="s">
        <v>13307</v>
      </c>
      <c r="C4118" s="843" t="s">
        <v>7</v>
      </c>
      <c r="D4118" s="843" t="s">
        <v>168</v>
      </c>
      <c r="E4118" s="845" t="s">
        <v>13196</v>
      </c>
      <c r="F4118" s="845"/>
      <c r="G4118" s="846" t="s">
        <v>23</v>
      </c>
      <c r="H4118" s="847">
        <v>1.9E-2</v>
      </c>
      <c r="I4118" s="848">
        <v>12.78</v>
      </c>
      <c r="J4118" s="848">
        <v>0.24282000000000001</v>
      </c>
    </row>
    <row r="4119" spans="1:10" ht="24" customHeight="1" x14ac:dyDescent="0.2">
      <c r="A4119" s="849" t="s">
        <v>13199</v>
      </c>
      <c r="B4119" s="850" t="s">
        <v>13308</v>
      </c>
      <c r="C4119" s="849" t="s">
        <v>7</v>
      </c>
      <c r="D4119" s="849" t="s">
        <v>10347</v>
      </c>
      <c r="E4119" s="851" t="s">
        <v>13220</v>
      </c>
      <c r="F4119" s="851"/>
      <c r="G4119" s="852" t="s">
        <v>21</v>
      </c>
      <c r="H4119" s="853">
        <v>0.02</v>
      </c>
      <c r="I4119" s="854">
        <v>16.989999999999998</v>
      </c>
      <c r="J4119" s="854">
        <v>0.33979999999999999</v>
      </c>
    </row>
    <row r="4120" spans="1:10" ht="25.5" x14ac:dyDescent="0.2">
      <c r="A4120" s="855"/>
      <c r="B4120" s="855"/>
      <c r="C4120" s="855"/>
      <c r="D4120" s="855"/>
      <c r="E4120" s="855" t="s">
        <v>13209</v>
      </c>
      <c r="F4120" s="856">
        <v>1.46</v>
      </c>
      <c r="G4120" s="855" t="s">
        <v>13210</v>
      </c>
      <c r="H4120" s="856">
        <v>1.22</v>
      </c>
      <c r="I4120" s="855" t="s">
        <v>13211</v>
      </c>
      <c r="J4120" s="856">
        <v>2.68</v>
      </c>
    </row>
    <row r="4121" spans="1:10" ht="13.5" thickBot="1" x14ac:dyDescent="0.25">
      <c r="A4121" s="855"/>
      <c r="B4121" s="855"/>
      <c r="C4121" s="855"/>
      <c r="D4121" s="855"/>
      <c r="E4121" s="855" t="s">
        <v>13212</v>
      </c>
      <c r="F4121" s="856">
        <v>3.0273279999999998</v>
      </c>
      <c r="G4121" s="855"/>
      <c r="H4121" s="857" t="s">
        <v>13213</v>
      </c>
      <c r="I4121" s="857"/>
      <c r="J4121" s="856">
        <v>13.75</v>
      </c>
    </row>
    <row r="4122" spans="1:10" ht="0.95" customHeight="1" thickTop="1" x14ac:dyDescent="0.2">
      <c r="A4122" s="858"/>
      <c r="B4122" s="858"/>
      <c r="C4122" s="858"/>
      <c r="D4122" s="858"/>
      <c r="E4122" s="858"/>
      <c r="F4122" s="858"/>
      <c r="G4122" s="858"/>
      <c r="H4122" s="858"/>
      <c r="I4122" s="858"/>
      <c r="J4122" s="858"/>
    </row>
    <row r="4123" spans="1:10" ht="18" customHeight="1" x14ac:dyDescent="0.2">
      <c r="A4123" s="833"/>
      <c r="B4123" s="834" t="s">
        <v>13186</v>
      </c>
      <c r="C4123" s="833" t="s">
        <v>13187</v>
      </c>
      <c r="D4123" s="833" t="s">
        <v>13188</v>
      </c>
      <c r="E4123" s="835" t="s">
        <v>13189</v>
      </c>
      <c r="F4123" s="835"/>
      <c r="G4123" s="836" t="s">
        <v>13190</v>
      </c>
      <c r="H4123" s="834" t="s">
        <v>13191</v>
      </c>
      <c r="I4123" s="834" t="s">
        <v>13192</v>
      </c>
      <c r="J4123" s="834" t="s">
        <v>13193</v>
      </c>
    </row>
    <row r="4124" spans="1:10" ht="24" customHeight="1" x14ac:dyDescent="0.2">
      <c r="A4124" s="837" t="s">
        <v>13194</v>
      </c>
      <c r="B4124" s="838" t="s">
        <v>14155</v>
      </c>
      <c r="C4124" s="837" t="s">
        <v>7</v>
      </c>
      <c r="D4124" s="837" t="s">
        <v>196</v>
      </c>
      <c r="E4124" s="839" t="s">
        <v>13196</v>
      </c>
      <c r="F4124" s="839"/>
      <c r="G4124" s="840" t="s">
        <v>23</v>
      </c>
      <c r="H4124" s="841">
        <v>1</v>
      </c>
      <c r="I4124" s="842">
        <v>12.53</v>
      </c>
      <c r="J4124" s="842">
        <v>12.53</v>
      </c>
    </row>
    <row r="4125" spans="1:10" ht="24" customHeight="1" x14ac:dyDescent="0.2">
      <c r="A4125" s="843" t="s">
        <v>13197</v>
      </c>
      <c r="B4125" s="844" t="s">
        <v>14206</v>
      </c>
      <c r="C4125" s="843" t="s">
        <v>7</v>
      </c>
      <c r="D4125" s="843" t="s">
        <v>3056</v>
      </c>
      <c r="E4125" s="845" t="s">
        <v>13196</v>
      </c>
      <c r="F4125" s="845"/>
      <c r="G4125" s="846" t="s">
        <v>23</v>
      </c>
      <c r="H4125" s="847">
        <v>1</v>
      </c>
      <c r="I4125" s="848">
        <v>0.03</v>
      </c>
      <c r="J4125" s="848">
        <v>0.03</v>
      </c>
    </row>
    <row r="4126" spans="1:10" ht="24" customHeight="1" x14ac:dyDescent="0.2">
      <c r="A4126" s="849" t="s">
        <v>13199</v>
      </c>
      <c r="B4126" s="850" t="s">
        <v>13226</v>
      </c>
      <c r="C4126" s="849" t="s">
        <v>7</v>
      </c>
      <c r="D4126" s="849" t="s">
        <v>5105</v>
      </c>
      <c r="E4126" s="851" t="s">
        <v>13206</v>
      </c>
      <c r="F4126" s="851"/>
      <c r="G4126" s="852" t="s">
        <v>23</v>
      </c>
      <c r="H4126" s="853">
        <v>1</v>
      </c>
      <c r="I4126" s="854">
        <v>0.96</v>
      </c>
      <c r="J4126" s="854">
        <v>0.96</v>
      </c>
    </row>
    <row r="4127" spans="1:10" ht="24" customHeight="1" x14ac:dyDescent="0.2">
      <c r="A4127" s="849" t="s">
        <v>13199</v>
      </c>
      <c r="B4127" s="850" t="s">
        <v>14123</v>
      </c>
      <c r="C4127" s="849" t="s">
        <v>7</v>
      </c>
      <c r="D4127" s="849" t="s">
        <v>6734</v>
      </c>
      <c r="E4127" s="851" t="s">
        <v>13201</v>
      </c>
      <c r="F4127" s="851"/>
      <c r="G4127" s="852" t="s">
        <v>23</v>
      </c>
      <c r="H4127" s="853">
        <v>1</v>
      </c>
      <c r="I4127" s="854">
        <v>0.63</v>
      </c>
      <c r="J4127" s="854">
        <v>0.63</v>
      </c>
    </row>
    <row r="4128" spans="1:10" ht="24" customHeight="1" x14ac:dyDescent="0.2">
      <c r="A4128" s="849" t="s">
        <v>13199</v>
      </c>
      <c r="B4128" s="850" t="s">
        <v>13205</v>
      </c>
      <c r="C4128" s="849" t="s">
        <v>7</v>
      </c>
      <c r="D4128" s="849" t="s">
        <v>6808</v>
      </c>
      <c r="E4128" s="851" t="s">
        <v>13206</v>
      </c>
      <c r="F4128" s="851"/>
      <c r="G4128" s="852" t="s">
        <v>23</v>
      </c>
      <c r="H4128" s="853">
        <v>1</v>
      </c>
      <c r="I4128" s="854">
        <v>0.55000000000000004</v>
      </c>
      <c r="J4128" s="854">
        <v>0.55000000000000004</v>
      </c>
    </row>
    <row r="4129" spans="1:10" ht="24" customHeight="1" x14ac:dyDescent="0.2">
      <c r="A4129" s="849" t="s">
        <v>13199</v>
      </c>
      <c r="B4129" s="850" t="s">
        <v>14124</v>
      </c>
      <c r="C4129" s="849" t="s">
        <v>7</v>
      </c>
      <c r="D4129" s="849" t="s">
        <v>6847</v>
      </c>
      <c r="E4129" s="851" t="s">
        <v>13201</v>
      </c>
      <c r="F4129" s="851"/>
      <c r="G4129" s="852" t="s">
        <v>23</v>
      </c>
      <c r="H4129" s="853">
        <v>1</v>
      </c>
      <c r="I4129" s="854">
        <v>0.01</v>
      </c>
      <c r="J4129" s="854">
        <v>0.01</v>
      </c>
    </row>
    <row r="4130" spans="1:10" ht="24" customHeight="1" x14ac:dyDescent="0.2">
      <c r="A4130" s="849" t="s">
        <v>13199</v>
      </c>
      <c r="B4130" s="850" t="s">
        <v>14207</v>
      </c>
      <c r="C4130" s="849" t="s">
        <v>7</v>
      </c>
      <c r="D4130" s="849" t="s">
        <v>7819</v>
      </c>
      <c r="E4130" s="851" t="s">
        <v>13203</v>
      </c>
      <c r="F4130" s="851"/>
      <c r="G4130" s="852" t="s">
        <v>23</v>
      </c>
      <c r="H4130" s="853">
        <v>1</v>
      </c>
      <c r="I4130" s="854">
        <v>9.58</v>
      </c>
      <c r="J4130" s="854">
        <v>9.58</v>
      </c>
    </row>
    <row r="4131" spans="1:10" ht="24" customHeight="1" x14ac:dyDescent="0.2">
      <c r="A4131" s="849" t="s">
        <v>13199</v>
      </c>
      <c r="B4131" s="850" t="s">
        <v>13207</v>
      </c>
      <c r="C4131" s="849" t="s">
        <v>7</v>
      </c>
      <c r="D4131" s="849" t="s">
        <v>8485</v>
      </c>
      <c r="E4131" s="851" t="s">
        <v>13208</v>
      </c>
      <c r="F4131" s="851"/>
      <c r="G4131" s="852" t="s">
        <v>23</v>
      </c>
      <c r="H4131" s="853">
        <v>1</v>
      </c>
      <c r="I4131" s="854">
        <v>0.06</v>
      </c>
      <c r="J4131" s="854">
        <v>0.06</v>
      </c>
    </row>
    <row r="4132" spans="1:10" ht="24" customHeight="1" x14ac:dyDescent="0.2">
      <c r="A4132" s="849" t="s">
        <v>13199</v>
      </c>
      <c r="B4132" s="850" t="s">
        <v>13229</v>
      </c>
      <c r="C4132" s="849" t="s">
        <v>7</v>
      </c>
      <c r="D4132" s="849" t="s">
        <v>9025</v>
      </c>
      <c r="E4132" s="851" t="s">
        <v>13230</v>
      </c>
      <c r="F4132" s="851"/>
      <c r="G4132" s="852" t="s">
        <v>23</v>
      </c>
      <c r="H4132" s="853">
        <v>1</v>
      </c>
      <c r="I4132" s="854">
        <v>0.71</v>
      </c>
      <c r="J4132" s="854">
        <v>0.71</v>
      </c>
    </row>
    <row r="4133" spans="1:10" ht="25.5" x14ac:dyDescent="0.2">
      <c r="A4133" s="855"/>
      <c r="B4133" s="855"/>
      <c r="C4133" s="855"/>
      <c r="D4133" s="855"/>
      <c r="E4133" s="855" t="s">
        <v>13209</v>
      </c>
      <c r="F4133" s="856">
        <v>5.22</v>
      </c>
      <c r="G4133" s="855" t="s">
        <v>13210</v>
      </c>
      <c r="H4133" s="856">
        <v>4.3899999999999997</v>
      </c>
      <c r="I4133" s="855" t="s">
        <v>13211</v>
      </c>
      <c r="J4133" s="856">
        <v>9.61</v>
      </c>
    </row>
    <row r="4134" spans="1:10" ht="13.5" thickBot="1" x14ac:dyDescent="0.25">
      <c r="A4134" s="855"/>
      <c r="B4134" s="855"/>
      <c r="C4134" s="855"/>
      <c r="D4134" s="855"/>
      <c r="E4134" s="855" t="s">
        <v>13212</v>
      </c>
      <c r="F4134" s="856">
        <v>3.5384720000000001</v>
      </c>
      <c r="G4134" s="855"/>
      <c r="H4134" s="857" t="s">
        <v>13213</v>
      </c>
      <c r="I4134" s="857"/>
      <c r="J4134" s="856">
        <v>16.07</v>
      </c>
    </row>
    <row r="4135" spans="1:10" ht="0.95" customHeight="1" thickTop="1" x14ac:dyDescent="0.2">
      <c r="A4135" s="858"/>
      <c r="B4135" s="858"/>
      <c r="C4135" s="858"/>
      <c r="D4135" s="858"/>
      <c r="E4135" s="858"/>
      <c r="F4135" s="858"/>
      <c r="G4135" s="858"/>
      <c r="H4135" s="858"/>
      <c r="I4135" s="858"/>
      <c r="J4135" s="858"/>
    </row>
    <row r="4136" spans="1:10" ht="18" customHeight="1" x14ac:dyDescent="0.2">
      <c r="A4136" s="833"/>
      <c r="B4136" s="834" t="s">
        <v>13186</v>
      </c>
      <c r="C4136" s="833" t="s">
        <v>13187</v>
      </c>
      <c r="D4136" s="833" t="s">
        <v>13188</v>
      </c>
      <c r="E4136" s="835" t="s">
        <v>13189</v>
      </c>
      <c r="F4136" s="835"/>
      <c r="G4136" s="836" t="s">
        <v>13190</v>
      </c>
      <c r="H4136" s="834" t="s">
        <v>13191</v>
      </c>
      <c r="I4136" s="834" t="s">
        <v>13192</v>
      </c>
      <c r="J4136" s="834" t="s">
        <v>13193</v>
      </c>
    </row>
    <row r="4137" spans="1:10" ht="24" customHeight="1" x14ac:dyDescent="0.2">
      <c r="A4137" s="837" t="s">
        <v>13194</v>
      </c>
      <c r="B4137" s="838" t="s">
        <v>14171</v>
      </c>
      <c r="C4137" s="837" t="s">
        <v>7</v>
      </c>
      <c r="D4137" s="837" t="s">
        <v>197</v>
      </c>
      <c r="E4137" s="839" t="s">
        <v>13196</v>
      </c>
      <c r="F4137" s="839"/>
      <c r="G4137" s="840" t="s">
        <v>23</v>
      </c>
      <c r="H4137" s="841">
        <v>1</v>
      </c>
      <c r="I4137" s="842">
        <v>13.11</v>
      </c>
      <c r="J4137" s="842">
        <v>13.11</v>
      </c>
    </row>
    <row r="4138" spans="1:10" ht="24" customHeight="1" x14ac:dyDescent="0.2">
      <c r="A4138" s="843" t="s">
        <v>13197</v>
      </c>
      <c r="B4138" s="844" t="s">
        <v>14208</v>
      </c>
      <c r="C4138" s="843" t="s">
        <v>7</v>
      </c>
      <c r="D4138" s="843" t="s">
        <v>3057</v>
      </c>
      <c r="E4138" s="845" t="s">
        <v>13196</v>
      </c>
      <c r="F4138" s="845"/>
      <c r="G4138" s="846" t="s">
        <v>23</v>
      </c>
      <c r="H4138" s="847">
        <v>1</v>
      </c>
      <c r="I4138" s="848">
        <v>0.04</v>
      </c>
      <c r="J4138" s="848">
        <v>0.04</v>
      </c>
    </row>
    <row r="4139" spans="1:10" ht="24" customHeight="1" x14ac:dyDescent="0.2">
      <c r="A4139" s="849" t="s">
        <v>13199</v>
      </c>
      <c r="B4139" s="850" t="s">
        <v>13226</v>
      </c>
      <c r="C4139" s="849" t="s">
        <v>7</v>
      </c>
      <c r="D4139" s="849" t="s">
        <v>5105</v>
      </c>
      <c r="E4139" s="851" t="s">
        <v>13206</v>
      </c>
      <c r="F4139" s="851"/>
      <c r="G4139" s="852" t="s">
        <v>23</v>
      </c>
      <c r="H4139" s="853">
        <v>1</v>
      </c>
      <c r="I4139" s="854">
        <v>0.96</v>
      </c>
      <c r="J4139" s="854">
        <v>0.96</v>
      </c>
    </row>
    <row r="4140" spans="1:10" ht="24" customHeight="1" x14ac:dyDescent="0.2">
      <c r="A4140" s="849" t="s">
        <v>13199</v>
      </c>
      <c r="B4140" s="850" t="s">
        <v>14123</v>
      </c>
      <c r="C4140" s="849" t="s">
        <v>7</v>
      </c>
      <c r="D4140" s="849" t="s">
        <v>6734</v>
      </c>
      <c r="E4140" s="851" t="s">
        <v>13201</v>
      </c>
      <c r="F4140" s="851"/>
      <c r="G4140" s="852" t="s">
        <v>23</v>
      </c>
      <c r="H4140" s="853">
        <v>1</v>
      </c>
      <c r="I4140" s="854">
        <v>0.63</v>
      </c>
      <c r="J4140" s="854">
        <v>0.63</v>
      </c>
    </row>
    <row r="4141" spans="1:10" ht="24" customHeight="1" x14ac:dyDescent="0.2">
      <c r="A4141" s="849" t="s">
        <v>13199</v>
      </c>
      <c r="B4141" s="850" t="s">
        <v>13205</v>
      </c>
      <c r="C4141" s="849" t="s">
        <v>7</v>
      </c>
      <c r="D4141" s="849" t="s">
        <v>6808</v>
      </c>
      <c r="E4141" s="851" t="s">
        <v>13206</v>
      </c>
      <c r="F4141" s="851"/>
      <c r="G4141" s="852" t="s">
        <v>23</v>
      </c>
      <c r="H4141" s="853">
        <v>1</v>
      </c>
      <c r="I4141" s="854">
        <v>0.55000000000000004</v>
      </c>
      <c r="J4141" s="854">
        <v>0.55000000000000004</v>
      </c>
    </row>
    <row r="4142" spans="1:10" ht="24" customHeight="1" x14ac:dyDescent="0.2">
      <c r="A4142" s="849" t="s">
        <v>13199</v>
      </c>
      <c r="B4142" s="850" t="s">
        <v>14124</v>
      </c>
      <c r="C4142" s="849" t="s">
        <v>7</v>
      </c>
      <c r="D4142" s="849" t="s">
        <v>6847</v>
      </c>
      <c r="E4142" s="851" t="s">
        <v>13201</v>
      </c>
      <c r="F4142" s="851"/>
      <c r="G4142" s="852" t="s">
        <v>23</v>
      </c>
      <c r="H4142" s="853">
        <v>1</v>
      </c>
      <c r="I4142" s="854">
        <v>0.01</v>
      </c>
      <c r="J4142" s="854">
        <v>0.01</v>
      </c>
    </row>
    <row r="4143" spans="1:10" ht="24" customHeight="1" x14ac:dyDescent="0.2">
      <c r="A4143" s="849" t="s">
        <v>13199</v>
      </c>
      <c r="B4143" s="850" t="s">
        <v>14209</v>
      </c>
      <c r="C4143" s="849" t="s">
        <v>7</v>
      </c>
      <c r="D4143" s="849" t="s">
        <v>7817</v>
      </c>
      <c r="E4143" s="851" t="s">
        <v>13203</v>
      </c>
      <c r="F4143" s="851"/>
      <c r="G4143" s="852" t="s">
        <v>23</v>
      </c>
      <c r="H4143" s="853">
        <v>1</v>
      </c>
      <c r="I4143" s="854">
        <v>10.15</v>
      </c>
      <c r="J4143" s="854">
        <v>10.15</v>
      </c>
    </row>
    <row r="4144" spans="1:10" ht="24" customHeight="1" x14ac:dyDescent="0.2">
      <c r="A4144" s="849" t="s">
        <v>13199</v>
      </c>
      <c r="B4144" s="850" t="s">
        <v>13207</v>
      </c>
      <c r="C4144" s="849" t="s">
        <v>7</v>
      </c>
      <c r="D4144" s="849" t="s">
        <v>8485</v>
      </c>
      <c r="E4144" s="851" t="s">
        <v>13208</v>
      </c>
      <c r="F4144" s="851"/>
      <c r="G4144" s="852" t="s">
        <v>23</v>
      </c>
      <c r="H4144" s="853">
        <v>1</v>
      </c>
      <c r="I4144" s="854">
        <v>0.06</v>
      </c>
      <c r="J4144" s="854">
        <v>0.06</v>
      </c>
    </row>
    <row r="4145" spans="1:10" ht="24" customHeight="1" x14ac:dyDescent="0.2">
      <c r="A4145" s="849" t="s">
        <v>13199</v>
      </c>
      <c r="B4145" s="850" t="s">
        <v>13229</v>
      </c>
      <c r="C4145" s="849" t="s">
        <v>7</v>
      </c>
      <c r="D4145" s="849" t="s">
        <v>9025</v>
      </c>
      <c r="E4145" s="851" t="s">
        <v>13230</v>
      </c>
      <c r="F4145" s="851"/>
      <c r="G4145" s="852" t="s">
        <v>23</v>
      </c>
      <c r="H4145" s="853">
        <v>1</v>
      </c>
      <c r="I4145" s="854">
        <v>0.71</v>
      </c>
      <c r="J4145" s="854">
        <v>0.71</v>
      </c>
    </row>
    <row r="4146" spans="1:10" ht="25.5" x14ac:dyDescent="0.2">
      <c r="A4146" s="855"/>
      <c r="B4146" s="855"/>
      <c r="C4146" s="855"/>
      <c r="D4146" s="855"/>
      <c r="E4146" s="855" t="s">
        <v>13209</v>
      </c>
      <c r="F4146" s="856">
        <v>5.54</v>
      </c>
      <c r="G4146" s="855" t="s">
        <v>13210</v>
      </c>
      <c r="H4146" s="856">
        <v>4.6500000000000004</v>
      </c>
      <c r="I4146" s="855" t="s">
        <v>13211</v>
      </c>
      <c r="J4146" s="856">
        <v>10.19</v>
      </c>
    </row>
    <row r="4147" spans="1:10" ht="13.5" thickBot="1" x14ac:dyDescent="0.25">
      <c r="A4147" s="855"/>
      <c r="B4147" s="855"/>
      <c r="C4147" s="855"/>
      <c r="D4147" s="855"/>
      <c r="E4147" s="855" t="s">
        <v>13212</v>
      </c>
      <c r="F4147" s="856">
        <v>3.702264</v>
      </c>
      <c r="G4147" s="855"/>
      <c r="H4147" s="857" t="s">
        <v>13213</v>
      </c>
      <c r="I4147" s="857"/>
      <c r="J4147" s="856">
        <v>16.809999999999999</v>
      </c>
    </row>
    <row r="4148" spans="1:10" ht="0.95" customHeight="1" thickTop="1" x14ac:dyDescent="0.2">
      <c r="A4148" s="858"/>
      <c r="B4148" s="858"/>
      <c r="C4148" s="858"/>
      <c r="D4148" s="858"/>
      <c r="E4148" s="858"/>
      <c r="F4148" s="858"/>
      <c r="G4148" s="858"/>
      <c r="H4148" s="858"/>
      <c r="I4148" s="858"/>
      <c r="J4148" s="858"/>
    </row>
    <row r="4149" spans="1:10" ht="18" customHeight="1" x14ac:dyDescent="0.2">
      <c r="A4149" s="833"/>
      <c r="B4149" s="834" t="s">
        <v>13186</v>
      </c>
      <c r="C4149" s="833" t="s">
        <v>13187</v>
      </c>
      <c r="D4149" s="833" t="s">
        <v>13188</v>
      </c>
      <c r="E4149" s="835" t="s">
        <v>13189</v>
      </c>
      <c r="F4149" s="835"/>
      <c r="G4149" s="836" t="s">
        <v>13190</v>
      </c>
      <c r="H4149" s="834" t="s">
        <v>13191</v>
      </c>
      <c r="I4149" s="834" t="s">
        <v>13192</v>
      </c>
      <c r="J4149" s="834" t="s">
        <v>13193</v>
      </c>
    </row>
    <row r="4150" spans="1:10" ht="24" customHeight="1" x14ac:dyDescent="0.2">
      <c r="A4150" s="837" t="s">
        <v>13194</v>
      </c>
      <c r="B4150" s="838" t="s">
        <v>14262</v>
      </c>
      <c r="C4150" s="837" t="s">
        <v>7</v>
      </c>
      <c r="D4150" s="837" t="s">
        <v>201</v>
      </c>
      <c r="E4150" s="839" t="s">
        <v>13196</v>
      </c>
      <c r="F4150" s="839"/>
      <c r="G4150" s="840" t="s">
        <v>23</v>
      </c>
      <c r="H4150" s="841">
        <v>1</v>
      </c>
      <c r="I4150" s="842">
        <v>14.95</v>
      </c>
      <c r="J4150" s="842">
        <v>14.95</v>
      </c>
    </row>
    <row r="4151" spans="1:10" ht="24" customHeight="1" x14ac:dyDescent="0.2">
      <c r="A4151" s="843" t="s">
        <v>13197</v>
      </c>
      <c r="B4151" s="844" t="s">
        <v>14210</v>
      </c>
      <c r="C4151" s="843" t="s">
        <v>7</v>
      </c>
      <c r="D4151" s="843" t="s">
        <v>3061</v>
      </c>
      <c r="E4151" s="845" t="s">
        <v>13196</v>
      </c>
      <c r="F4151" s="845"/>
      <c r="G4151" s="846" t="s">
        <v>23</v>
      </c>
      <c r="H4151" s="847">
        <v>1</v>
      </c>
      <c r="I4151" s="848">
        <v>0.14000000000000001</v>
      </c>
      <c r="J4151" s="848">
        <v>0.14000000000000001</v>
      </c>
    </row>
    <row r="4152" spans="1:10" ht="24" customHeight="1" x14ac:dyDescent="0.2">
      <c r="A4152" s="849" t="s">
        <v>13199</v>
      </c>
      <c r="B4152" s="850" t="s">
        <v>13226</v>
      </c>
      <c r="C4152" s="849" t="s">
        <v>7</v>
      </c>
      <c r="D4152" s="849" t="s">
        <v>5105</v>
      </c>
      <c r="E4152" s="851" t="s">
        <v>13206</v>
      </c>
      <c r="F4152" s="851"/>
      <c r="G4152" s="852" t="s">
        <v>23</v>
      </c>
      <c r="H4152" s="853">
        <v>1</v>
      </c>
      <c r="I4152" s="854">
        <v>0.96</v>
      </c>
      <c r="J4152" s="854">
        <v>0.96</v>
      </c>
    </row>
    <row r="4153" spans="1:10" ht="24" customHeight="1" x14ac:dyDescent="0.2">
      <c r="A4153" s="849" t="s">
        <v>13199</v>
      </c>
      <c r="B4153" s="850" t="s">
        <v>14123</v>
      </c>
      <c r="C4153" s="849" t="s">
        <v>7</v>
      </c>
      <c r="D4153" s="849" t="s">
        <v>6734</v>
      </c>
      <c r="E4153" s="851" t="s">
        <v>13201</v>
      </c>
      <c r="F4153" s="851"/>
      <c r="G4153" s="852" t="s">
        <v>23</v>
      </c>
      <c r="H4153" s="853">
        <v>1</v>
      </c>
      <c r="I4153" s="854">
        <v>0.63</v>
      </c>
      <c r="J4153" s="854">
        <v>0.63</v>
      </c>
    </row>
    <row r="4154" spans="1:10" ht="24" customHeight="1" x14ac:dyDescent="0.2">
      <c r="A4154" s="849" t="s">
        <v>13199</v>
      </c>
      <c r="B4154" s="850" t="s">
        <v>13205</v>
      </c>
      <c r="C4154" s="849" t="s">
        <v>7</v>
      </c>
      <c r="D4154" s="849" t="s">
        <v>6808</v>
      </c>
      <c r="E4154" s="851" t="s">
        <v>13206</v>
      </c>
      <c r="F4154" s="851"/>
      <c r="G4154" s="852" t="s">
        <v>23</v>
      </c>
      <c r="H4154" s="853">
        <v>1</v>
      </c>
      <c r="I4154" s="854">
        <v>0.55000000000000004</v>
      </c>
      <c r="J4154" s="854">
        <v>0.55000000000000004</v>
      </c>
    </row>
    <row r="4155" spans="1:10" ht="24" customHeight="1" x14ac:dyDescent="0.2">
      <c r="A4155" s="849" t="s">
        <v>13199</v>
      </c>
      <c r="B4155" s="850" t="s">
        <v>14124</v>
      </c>
      <c r="C4155" s="849" t="s">
        <v>7</v>
      </c>
      <c r="D4155" s="849" t="s">
        <v>6847</v>
      </c>
      <c r="E4155" s="851" t="s">
        <v>13201</v>
      </c>
      <c r="F4155" s="851"/>
      <c r="G4155" s="852" t="s">
        <v>23</v>
      </c>
      <c r="H4155" s="853">
        <v>1</v>
      </c>
      <c r="I4155" s="854">
        <v>0.01</v>
      </c>
      <c r="J4155" s="854">
        <v>0.01</v>
      </c>
    </row>
    <row r="4156" spans="1:10" ht="24" customHeight="1" x14ac:dyDescent="0.2">
      <c r="A4156" s="849" t="s">
        <v>13199</v>
      </c>
      <c r="B4156" s="850" t="s">
        <v>14211</v>
      </c>
      <c r="C4156" s="849" t="s">
        <v>7</v>
      </c>
      <c r="D4156" s="849" t="s">
        <v>7827</v>
      </c>
      <c r="E4156" s="851" t="s">
        <v>13203</v>
      </c>
      <c r="F4156" s="851"/>
      <c r="G4156" s="852" t="s">
        <v>23</v>
      </c>
      <c r="H4156" s="853">
        <v>1</v>
      </c>
      <c r="I4156" s="854">
        <v>11.89</v>
      </c>
      <c r="J4156" s="854">
        <v>11.89</v>
      </c>
    </row>
    <row r="4157" spans="1:10" ht="24" customHeight="1" x14ac:dyDescent="0.2">
      <c r="A4157" s="849" t="s">
        <v>13199</v>
      </c>
      <c r="B4157" s="850" t="s">
        <v>13207</v>
      </c>
      <c r="C4157" s="849" t="s">
        <v>7</v>
      </c>
      <c r="D4157" s="849" t="s">
        <v>8485</v>
      </c>
      <c r="E4157" s="851" t="s">
        <v>13208</v>
      </c>
      <c r="F4157" s="851"/>
      <c r="G4157" s="852" t="s">
        <v>23</v>
      </c>
      <c r="H4157" s="853">
        <v>1</v>
      </c>
      <c r="I4157" s="854">
        <v>0.06</v>
      </c>
      <c r="J4157" s="854">
        <v>0.06</v>
      </c>
    </row>
    <row r="4158" spans="1:10" ht="24" customHeight="1" x14ac:dyDescent="0.2">
      <c r="A4158" s="849" t="s">
        <v>13199</v>
      </c>
      <c r="B4158" s="850" t="s">
        <v>13229</v>
      </c>
      <c r="C4158" s="849" t="s">
        <v>7</v>
      </c>
      <c r="D4158" s="849" t="s">
        <v>9025</v>
      </c>
      <c r="E4158" s="851" t="s">
        <v>13230</v>
      </c>
      <c r="F4158" s="851"/>
      <c r="G4158" s="852" t="s">
        <v>23</v>
      </c>
      <c r="H4158" s="853">
        <v>1</v>
      </c>
      <c r="I4158" s="854">
        <v>0.71</v>
      </c>
      <c r="J4158" s="854">
        <v>0.71</v>
      </c>
    </row>
    <row r="4159" spans="1:10" ht="25.5" x14ac:dyDescent="0.2">
      <c r="A4159" s="855"/>
      <c r="B4159" s="855"/>
      <c r="C4159" s="855"/>
      <c r="D4159" s="855"/>
      <c r="E4159" s="855" t="s">
        <v>13209</v>
      </c>
      <c r="F4159" s="856">
        <v>6.54</v>
      </c>
      <c r="G4159" s="855" t="s">
        <v>13210</v>
      </c>
      <c r="H4159" s="856">
        <v>5.49</v>
      </c>
      <c r="I4159" s="855" t="s">
        <v>13211</v>
      </c>
      <c r="J4159" s="856">
        <v>12.03</v>
      </c>
    </row>
    <row r="4160" spans="1:10" ht="13.5" thickBot="1" x14ac:dyDescent="0.25">
      <c r="A4160" s="855"/>
      <c r="B4160" s="855"/>
      <c r="C4160" s="855"/>
      <c r="D4160" s="855"/>
      <c r="E4160" s="855" t="s">
        <v>13212</v>
      </c>
      <c r="F4160" s="856">
        <v>4.2218799999999996</v>
      </c>
      <c r="G4160" s="855"/>
      <c r="H4160" s="857" t="s">
        <v>13213</v>
      </c>
      <c r="I4160" s="857"/>
      <c r="J4160" s="856">
        <v>19.170000000000002</v>
      </c>
    </row>
    <row r="4161" spans="1:10" ht="0.95" customHeight="1" thickTop="1" x14ac:dyDescent="0.2">
      <c r="A4161" s="858"/>
      <c r="B4161" s="858"/>
      <c r="C4161" s="858"/>
      <c r="D4161" s="858"/>
      <c r="E4161" s="858"/>
      <c r="F4161" s="858"/>
      <c r="G4161" s="858"/>
      <c r="H4161" s="858"/>
      <c r="I4161" s="858"/>
      <c r="J4161" s="858"/>
    </row>
    <row r="4162" spans="1:10" ht="18" customHeight="1" x14ac:dyDescent="0.2">
      <c r="A4162" s="833"/>
      <c r="B4162" s="834" t="s">
        <v>13186</v>
      </c>
      <c r="C4162" s="833" t="s">
        <v>13187</v>
      </c>
      <c r="D4162" s="833" t="s">
        <v>13188</v>
      </c>
      <c r="E4162" s="835" t="s">
        <v>13189</v>
      </c>
      <c r="F4162" s="835"/>
      <c r="G4162" s="836" t="s">
        <v>13190</v>
      </c>
      <c r="H4162" s="834" t="s">
        <v>13191</v>
      </c>
      <c r="I4162" s="834" t="s">
        <v>13192</v>
      </c>
      <c r="J4162" s="834" t="s">
        <v>13193</v>
      </c>
    </row>
    <row r="4163" spans="1:10" ht="60" customHeight="1" x14ac:dyDescent="0.2">
      <c r="A4163" s="837" t="s">
        <v>13194</v>
      </c>
      <c r="B4163" s="838" t="s">
        <v>14267</v>
      </c>
      <c r="C4163" s="837" t="s">
        <v>7</v>
      </c>
      <c r="D4163" s="837" t="s">
        <v>9478</v>
      </c>
      <c r="E4163" s="839" t="s">
        <v>13272</v>
      </c>
      <c r="F4163" s="839"/>
      <c r="G4163" s="840" t="s">
        <v>67</v>
      </c>
      <c r="H4163" s="841">
        <v>1</v>
      </c>
      <c r="I4163" s="842">
        <v>20.079999999999998</v>
      </c>
      <c r="J4163" s="842">
        <v>20.079999999999998</v>
      </c>
    </row>
    <row r="4164" spans="1:10" ht="60" customHeight="1" x14ac:dyDescent="0.2">
      <c r="A4164" s="843" t="s">
        <v>13197</v>
      </c>
      <c r="B4164" s="844" t="s">
        <v>14282</v>
      </c>
      <c r="C4164" s="843" t="s">
        <v>7</v>
      </c>
      <c r="D4164" s="843" t="s">
        <v>9481</v>
      </c>
      <c r="E4164" s="845" t="s">
        <v>13272</v>
      </c>
      <c r="F4164" s="845"/>
      <c r="G4164" s="846" t="s">
        <v>23</v>
      </c>
      <c r="H4164" s="847">
        <v>1</v>
      </c>
      <c r="I4164" s="848">
        <v>5.46</v>
      </c>
      <c r="J4164" s="848">
        <v>5.46</v>
      </c>
    </row>
    <row r="4165" spans="1:10" ht="60" customHeight="1" x14ac:dyDescent="0.2">
      <c r="A4165" s="843" t="s">
        <v>13197</v>
      </c>
      <c r="B4165" s="844" t="s">
        <v>14283</v>
      </c>
      <c r="C4165" s="843" t="s">
        <v>7</v>
      </c>
      <c r="D4165" s="843" t="s">
        <v>9482</v>
      </c>
      <c r="E4165" s="845" t="s">
        <v>13272</v>
      </c>
      <c r="F4165" s="845"/>
      <c r="G4165" s="846" t="s">
        <v>23</v>
      </c>
      <c r="H4165" s="847">
        <v>1</v>
      </c>
      <c r="I4165" s="848">
        <v>0.56000000000000005</v>
      </c>
      <c r="J4165" s="848">
        <v>0.56000000000000005</v>
      </c>
    </row>
    <row r="4166" spans="1:10" ht="24" customHeight="1" x14ac:dyDescent="0.2">
      <c r="A4166" s="843" t="s">
        <v>13197</v>
      </c>
      <c r="B4166" s="844" t="s">
        <v>14269</v>
      </c>
      <c r="C4166" s="843" t="s">
        <v>7</v>
      </c>
      <c r="D4166" s="843" t="s">
        <v>216</v>
      </c>
      <c r="E4166" s="845" t="s">
        <v>13196</v>
      </c>
      <c r="F4166" s="845"/>
      <c r="G4166" s="846" t="s">
        <v>23</v>
      </c>
      <c r="H4166" s="847">
        <v>1</v>
      </c>
      <c r="I4166" s="848">
        <v>14.06</v>
      </c>
      <c r="J4166" s="848">
        <v>14.06</v>
      </c>
    </row>
    <row r="4167" spans="1:10" ht="25.5" x14ac:dyDescent="0.2">
      <c r="A4167" s="855"/>
      <c r="B4167" s="855"/>
      <c r="C4167" s="855"/>
      <c r="D4167" s="855"/>
      <c r="E4167" s="855" t="s">
        <v>13209</v>
      </c>
      <c r="F4167" s="856">
        <v>6.05</v>
      </c>
      <c r="G4167" s="855" t="s">
        <v>13210</v>
      </c>
      <c r="H4167" s="856">
        <v>5.09</v>
      </c>
      <c r="I4167" s="855" t="s">
        <v>13211</v>
      </c>
      <c r="J4167" s="856">
        <v>11.14</v>
      </c>
    </row>
    <row r="4168" spans="1:10" ht="13.5" thickBot="1" x14ac:dyDescent="0.25">
      <c r="A4168" s="855"/>
      <c r="B4168" s="855"/>
      <c r="C4168" s="855"/>
      <c r="D4168" s="855"/>
      <c r="E4168" s="855" t="s">
        <v>13212</v>
      </c>
      <c r="F4168" s="856">
        <v>5.6705920000000001</v>
      </c>
      <c r="G4168" s="855"/>
      <c r="H4168" s="857" t="s">
        <v>13213</v>
      </c>
      <c r="I4168" s="857"/>
      <c r="J4168" s="856">
        <v>25.75</v>
      </c>
    </row>
    <row r="4169" spans="1:10" ht="0.95" customHeight="1" thickTop="1" x14ac:dyDescent="0.2">
      <c r="A4169" s="858"/>
      <c r="B4169" s="858"/>
      <c r="C4169" s="858"/>
      <c r="D4169" s="858"/>
      <c r="E4169" s="858"/>
      <c r="F4169" s="858"/>
      <c r="G4169" s="858"/>
      <c r="H4169" s="858"/>
      <c r="I4169" s="858"/>
      <c r="J4169" s="858"/>
    </row>
    <row r="4170" spans="1:10" ht="18" customHeight="1" x14ac:dyDescent="0.2">
      <c r="A4170" s="833"/>
      <c r="B4170" s="834" t="s">
        <v>13186</v>
      </c>
      <c r="C4170" s="833" t="s">
        <v>13187</v>
      </c>
      <c r="D4170" s="833" t="s">
        <v>13188</v>
      </c>
      <c r="E4170" s="835" t="s">
        <v>13189</v>
      </c>
      <c r="F4170" s="835"/>
      <c r="G4170" s="836" t="s">
        <v>13190</v>
      </c>
      <c r="H4170" s="834" t="s">
        <v>13191</v>
      </c>
      <c r="I4170" s="834" t="s">
        <v>13192</v>
      </c>
      <c r="J4170" s="834" t="s">
        <v>13193</v>
      </c>
    </row>
    <row r="4171" spans="1:10" ht="60" customHeight="1" x14ac:dyDescent="0.2">
      <c r="A4171" s="837" t="s">
        <v>13194</v>
      </c>
      <c r="B4171" s="838" t="s">
        <v>14268</v>
      </c>
      <c r="C4171" s="837" t="s">
        <v>7</v>
      </c>
      <c r="D4171" s="837" t="s">
        <v>9475</v>
      </c>
      <c r="E4171" s="839" t="s">
        <v>13272</v>
      </c>
      <c r="F4171" s="839"/>
      <c r="G4171" s="840" t="s">
        <v>50</v>
      </c>
      <c r="H4171" s="841">
        <v>1</v>
      </c>
      <c r="I4171" s="842">
        <v>57.41</v>
      </c>
      <c r="J4171" s="842">
        <v>57.41</v>
      </c>
    </row>
    <row r="4172" spans="1:10" ht="60" customHeight="1" x14ac:dyDescent="0.2">
      <c r="A4172" s="843" t="s">
        <v>13197</v>
      </c>
      <c r="B4172" s="844" t="s">
        <v>14284</v>
      </c>
      <c r="C4172" s="843" t="s">
        <v>7</v>
      </c>
      <c r="D4172" s="843" t="s">
        <v>9483</v>
      </c>
      <c r="E4172" s="845" t="s">
        <v>13272</v>
      </c>
      <c r="F4172" s="845"/>
      <c r="G4172" s="846" t="s">
        <v>23</v>
      </c>
      <c r="H4172" s="847">
        <v>1</v>
      </c>
      <c r="I4172" s="848">
        <v>6.83</v>
      </c>
      <c r="J4172" s="848">
        <v>6.83</v>
      </c>
    </row>
    <row r="4173" spans="1:10" ht="60" customHeight="1" x14ac:dyDescent="0.2">
      <c r="A4173" s="843" t="s">
        <v>13197</v>
      </c>
      <c r="B4173" s="844" t="s">
        <v>14282</v>
      </c>
      <c r="C4173" s="843" t="s">
        <v>7</v>
      </c>
      <c r="D4173" s="843" t="s">
        <v>9481</v>
      </c>
      <c r="E4173" s="845" t="s">
        <v>13272</v>
      </c>
      <c r="F4173" s="845"/>
      <c r="G4173" s="846" t="s">
        <v>23</v>
      </c>
      <c r="H4173" s="847">
        <v>1</v>
      </c>
      <c r="I4173" s="848">
        <v>5.46</v>
      </c>
      <c r="J4173" s="848">
        <v>5.46</v>
      </c>
    </row>
    <row r="4174" spans="1:10" ht="60" customHeight="1" x14ac:dyDescent="0.2">
      <c r="A4174" s="843" t="s">
        <v>13197</v>
      </c>
      <c r="B4174" s="844" t="s">
        <v>14283</v>
      </c>
      <c r="C4174" s="843" t="s">
        <v>7</v>
      </c>
      <c r="D4174" s="843" t="s">
        <v>9482</v>
      </c>
      <c r="E4174" s="845" t="s">
        <v>13272</v>
      </c>
      <c r="F4174" s="845"/>
      <c r="G4174" s="846" t="s">
        <v>23</v>
      </c>
      <c r="H4174" s="847">
        <v>1</v>
      </c>
      <c r="I4174" s="848">
        <v>0.56000000000000005</v>
      </c>
      <c r="J4174" s="848">
        <v>0.56000000000000005</v>
      </c>
    </row>
    <row r="4175" spans="1:10" ht="60" customHeight="1" x14ac:dyDescent="0.2">
      <c r="A4175" s="843" t="s">
        <v>13197</v>
      </c>
      <c r="B4175" s="844" t="s">
        <v>14285</v>
      </c>
      <c r="C4175" s="843" t="s">
        <v>7</v>
      </c>
      <c r="D4175" s="843" t="s">
        <v>9484</v>
      </c>
      <c r="E4175" s="845" t="s">
        <v>13272</v>
      </c>
      <c r="F4175" s="845"/>
      <c r="G4175" s="846" t="s">
        <v>23</v>
      </c>
      <c r="H4175" s="847">
        <v>1</v>
      </c>
      <c r="I4175" s="848">
        <v>30.5</v>
      </c>
      <c r="J4175" s="848">
        <v>30.5</v>
      </c>
    </row>
    <row r="4176" spans="1:10" ht="24" customHeight="1" x14ac:dyDescent="0.2">
      <c r="A4176" s="843" t="s">
        <v>13197</v>
      </c>
      <c r="B4176" s="844" t="s">
        <v>14269</v>
      </c>
      <c r="C4176" s="843" t="s">
        <v>7</v>
      </c>
      <c r="D4176" s="843" t="s">
        <v>216</v>
      </c>
      <c r="E4176" s="845" t="s">
        <v>13196</v>
      </c>
      <c r="F4176" s="845"/>
      <c r="G4176" s="846" t="s">
        <v>23</v>
      </c>
      <c r="H4176" s="847">
        <v>1</v>
      </c>
      <c r="I4176" s="848">
        <v>14.06</v>
      </c>
      <c r="J4176" s="848">
        <v>14.06</v>
      </c>
    </row>
    <row r="4177" spans="1:10" ht="25.5" x14ac:dyDescent="0.2">
      <c r="A4177" s="855"/>
      <c r="B4177" s="855"/>
      <c r="C4177" s="855"/>
      <c r="D4177" s="855"/>
      <c r="E4177" s="855" t="s">
        <v>13209</v>
      </c>
      <c r="F4177" s="856">
        <v>6.05</v>
      </c>
      <c r="G4177" s="855" t="s">
        <v>13210</v>
      </c>
      <c r="H4177" s="856">
        <v>5.09</v>
      </c>
      <c r="I4177" s="855" t="s">
        <v>13211</v>
      </c>
      <c r="J4177" s="856">
        <v>11.14</v>
      </c>
    </row>
    <row r="4178" spans="1:10" ht="13.5" thickBot="1" x14ac:dyDescent="0.25">
      <c r="A4178" s="855"/>
      <c r="B4178" s="855"/>
      <c r="C4178" s="855"/>
      <c r="D4178" s="855"/>
      <c r="E4178" s="855" t="s">
        <v>13212</v>
      </c>
      <c r="F4178" s="856">
        <v>16.212584</v>
      </c>
      <c r="G4178" s="855"/>
      <c r="H4178" s="857" t="s">
        <v>13213</v>
      </c>
      <c r="I4178" s="857"/>
      <c r="J4178" s="856">
        <v>73.62</v>
      </c>
    </row>
    <row r="4179" spans="1:10" ht="0.95" customHeight="1" thickTop="1" x14ac:dyDescent="0.2">
      <c r="A4179" s="858"/>
      <c r="B4179" s="858"/>
      <c r="C4179" s="858"/>
      <c r="D4179" s="858"/>
      <c r="E4179" s="858"/>
      <c r="F4179" s="858"/>
      <c r="G4179" s="858"/>
      <c r="H4179" s="858"/>
      <c r="I4179" s="858"/>
      <c r="J4179" s="858"/>
    </row>
    <row r="4180" spans="1:10" ht="18" customHeight="1" x14ac:dyDescent="0.2">
      <c r="A4180" s="833"/>
      <c r="B4180" s="834" t="s">
        <v>13186</v>
      </c>
      <c r="C4180" s="833" t="s">
        <v>13187</v>
      </c>
      <c r="D4180" s="833" t="s">
        <v>13188</v>
      </c>
      <c r="E4180" s="835" t="s">
        <v>13189</v>
      </c>
      <c r="F4180" s="835"/>
      <c r="G4180" s="836" t="s">
        <v>13190</v>
      </c>
      <c r="H4180" s="834" t="s">
        <v>13191</v>
      </c>
      <c r="I4180" s="834" t="s">
        <v>13192</v>
      </c>
      <c r="J4180" s="834" t="s">
        <v>13193</v>
      </c>
    </row>
    <row r="4181" spans="1:10" ht="60" customHeight="1" x14ac:dyDescent="0.2">
      <c r="A4181" s="837" t="s">
        <v>13194</v>
      </c>
      <c r="B4181" s="838" t="s">
        <v>14282</v>
      </c>
      <c r="C4181" s="837" t="s">
        <v>7</v>
      </c>
      <c r="D4181" s="837" t="s">
        <v>9481</v>
      </c>
      <c r="E4181" s="839" t="s">
        <v>13272</v>
      </c>
      <c r="F4181" s="839"/>
      <c r="G4181" s="840" t="s">
        <v>23</v>
      </c>
      <c r="H4181" s="841">
        <v>1</v>
      </c>
      <c r="I4181" s="842">
        <v>5.46</v>
      </c>
      <c r="J4181" s="842">
        <v>5.46</v>
      </c>
    </row>
    <row r="4182" spans="1:10" ht="36" customHeight="1" x14ac:dyDescent="0.2">
      <c r="A4182" s="849" t="s">
        <v>13199</v>
      </c>
      <c r="B4182" s="850" t="s">
        <v>14286</v>
      </c>
      <c r="C4182" s="849" t="s">
        <v>7</v>
      </c>
      <c r="D4182" s="849" t="s">
        <v>5984</v>
      </c>
      <c r="E4182" s="851" t="s">
        <v>13220</v>
      </c>
      <c r="F4182" s="851"/>
      <c r="G4182" s="852" t="s">
        <v>38</v>
      </c>
      <c r="H4182" s="853">
        <v>7.2000000000000002E-5</v>
      </c>
      <c r="I4182" s="854">
        <v>54394.13</v>
      </c>
      <c r="J4182" s="854">
        <v>3.9163774</v>
      </c>
    </row>
    <row r="4183" spans="1:10" ht="72" customHeight="1" x14ac:dyDescent="0.2">
      <c r="A4183" s="849" t="s">
        <v>13199</v>
      </c>
      <c r="B4183" s="850" t="s">
        <v>14287</v>
      </c>
      <c r="C4183" s="849" t="s">
        <v>7</v>
      </c>
      <c r="D4183" s="849" t="s">
        <v>7735</v>
      </c>
      <c r="E4183" s="851" t="s">
        <v>13201</v>
      </c>
      <c r="F4183" s="851"/>
      <c r="G4183" s="852" t="s">
        <v>38</v>
      </c>
      <c r="H4183" s="853">
        <v>7.2000000000000002E-5</v>
      </c>
      <c r="I4183" s="854">
        <v>21484.47</v>
      </c>
      <c r="J4183" s="854">
        <v>1.5468818</v>
      </c>
    </row>
    <row r="4184" spans="1:10" ht="25.5" x14ac:dyDescent="0.2">
      <c r="A4184" s="855"/>
      <c r="B4184" s="855"/>
      <c r="C4184" s="855"/>
      <c r="D4184" s="855"/>
      <c r="E4184" s="855" t="s">
        <v>13209</v>
      </c>
      <c r="F4184" s="856">
        <v>0</v>
      </c>
      <c r="G4184" s="855" t="s">
        <v>13210</v>
      </c>
      <c r="H4184" s="856">
        <v>0</v>
      </c>
      <c r="I4184" s="855" t="s">
        <v>13211</v>
      </c>
      <c r="J4184" s="856">
        <v>0</v>
      </c>
    </row>
    <row r="4185" spans="1:10" ht="13.5" thickBot="1" x14ac:dyDescent="0.25">
      <c r="A4185" s="855"/>
      <c r="B4185" s="855"/>
      <c r="C4185" s="855"/>
      <c r="D4185" s="855"/>
      <c r="E4185" s="855" t="s">
        <v>13212</v>
      </c>
      <c r="F4185" s="856">
        <v>1.5419039999999999</v>
      </c>
      <c r="G4185" s="855"/>
      <c r="H4185" s="857" t="s">
        <v>13213</v>
      </c>
      <c r="I4185" s="857"/>
      <c r="J4185" s="856">
        <v>7</v>
      </c>
    </row>
    <row r="4186" spans="1:10" ht="0.95" customHeight="1" thickTop="1" x14ac:dyDescent="0.2">
      <c r="A4186" s="858"/>
      <c r="B4186" s="858"/>
      <c r="C4186" s="858"/>
      <c r="D4186" s="858"/>
      <c r="E4186" s="858"/>
      <c r="F4186" s="858"/>
      <c r="G4186" s="858"/>
      <c r="H4186" s="858"/>
      <c r="I4186" s="858"/>
      <c r="J4186" s="858"/>
    </row>
    <row r="4187" spans="1:10" ht="18" customHeight="1" x14ac:dyDescent="0.2">
      <c r="A4187" s="833"/>
      <c r="B4187" s="834" t="s">
        <v>13186</v>
      </c>
      <c r="C4187" s="833" t="s">
        <v>13187</v>
      </c>
      <c r="D4187" s="833" t="s">
        <v>13188</v>
      </c>
      <c r="E4187" s="835" t="s">
        <v>13189</v>
      </c>
      <c r="F4187" s="835"/>
      <c r="G4187" s="836" t="s">
        <v>13190</v>
      </c>
      <c r="H4187" s="834" t="s">
        <v>13191</v>
      </c>
      <c r="I4187" s="834" t="s">
        <v>13192</v>
      </c>
      <c r="J4187" s="834" t="s">
        <v>13193</v>
      </c>
    </row>
    <row r="4188" spans="1:10" ht="60" customHeight="1" x14ac:dyDescent="0.2">
      <c r="A4188" s="837" t="s">
        <v>13194</v>
      </c>
      <c r="B4188" s="838" t="s">
        <v>14283</v>
      </c>
      <c r="C4188" s="837" t="s">
        <v>7</v>
      </c>
      <c r="D4188" s="837" t="s">
        <v>9482</v>
      </c>
      <c r="E4188" s="839" t="s">
        <v>13272</v>
      </c>
      <c r="F4188" s="839"/>
      <c r="G4188" s="840" t="s">
        <v>23</v>
      </c>
      <c r="H4188" s="841">
        <v>1</v>
      </c>
      <c r="I4188" s="842">
        <v>0.56000000000000005</v>
      </c>
      <c r="J4188" s="842">
        <v>0.56000000000000005</v>
      </c>
    </row>
    <row r="4189" spans="1:10" ht="36" customHeight="1" x14ac:dyDescent="0.2">
      <c r="A4189" s="849" t="s">
        <v>13199</v>
      </c>
      <c r="B4189" s="850" t="s">
        <v>14286</v>
      </c>
      <c r="C4189" s="849" t="s">
        <v>7</v>
      </c>
      <c r="D4189" s="849" t="s">
        <v>5984</v>
      </c>
      <c r="E4189" s="851" t="s">
        <v>13220</v>
      </c>
      <c r="F4189" s="851"/>
      <c r="G4189" s="852" t="s">
        <v>38</v>
      </c>
      <c r="H4189" s="853">
        <v>7.4000000000000003E-6</v>
      </c>
      <c r="I4189" s="854">
        <v>54394.13</v>
      </c>
      <c r="J4189" s="854">
        <v>0.4025166</v>
      </c>
    </row>
    <row r="4190" spans="1:10" ht="72" customHeight="1" x14ac:dyDescent="0.2">
      <c r="A4190" s="849" t="s">
        <v>13199</v>
      </c>
      <c r="B4190" s="850" t="s">
        <v>14287</v>
      </c>
      <c r="C4190" s="849" t="s">
        <v>7</v>
      </c>
      <c r="D4190" s="849" t="s">
        <v>7735</v>
      </c>
      <c r="E4190" s="851" t="s">
        <v>13201</v>
      </c>
      <c r="F4190" s="851"/>
      <c r="G4190" s="852" t="s">
        <v>38</v>
      </c>
      <c r="H4190" s="853">
        <v>7.4000000000000003E-6</v>
      </c>
      <c r="I4190" s="854">
        <v>21484.47</v>
      </c>
      <c r="J4190" s="854">
        <v>0.15898509999999999</v>
      </c>
    </row>
    <row r="4191" spans="1:10" ht="25.5" x14ac:dyDescent="0.2">
      <c r="A4191" s="855"/>
      <c r="B4191" s="855"/>
      <c r="C4191" s="855"/>
      <c r="D4191" s="855"/>
      <c r="E4191" s="855" t="s">
        <v>13209</v>
      </c>
      <c r="F4191" s="856">
        <v>0</v>
      </c>
      <c r="G4191" s="855" t="s">
        <v>13210</v>
      </c>
      <c r="H4191" s="856">
        <v>0</v>
      </c>
      <c r="I4191" s="855" t="s">
        <v>13211</v>
      </c>
      <c r="J4191" s="856">
        <v>0</v>
      </c>
    </row>
    <row r="4192" spans="1:10" ht="13.5" thickBot="1" x14ac:dyDescent="0.25">
      <c r="A4192" s="855"/>
      <c r="B4192" s="855"/>
      <c r="C4192" s="855"/>
      <c r="D4192" s="855"/>
      <c r="E4192" s="855" t="s">
        <v>13212</v>
      </c>
      <c r="F4192" s="856">
        <v>0.15814400000000001</v>
      </c>
      <c r="G4192" s="855"/>
      <c r="H4192" s="857" t="s">
        <v>13213</v>
      </c>
      <c r="I4192" s="857"/>
      <c r="J4192" s="856">
        <v>0.72</v>
      </c>
    </row>
    <row r="4193" spans="1:10" ht="0.95" customHeight="1" thickTop="1" x14ac:dyDescent="0.2">
      <c r="A4193" s="858"/>
      <c r="B4193" s="858"/>
      <c r="C4193" s="858"/>
      <c r="D4193" s="858"/>
      <c r="E4193" s="858"/>
      <c r="F4193" s="858"/>
      <c r="G4193" s="858"/>
      <c r="H4193" s="858"/>
      <c r="I4193" s="858"/>
      <c r="J4193" s="858"/>
    </row>
    <row r="4194" spans="1:10" ht="18" customHeight="1" x14ac:dyDescent="0.2">
      <c r="A4194" s="833"/>
      <c r="B4194" s="834" t="s">
        <v>13186</v>
      </c>
      <c r="C4194" s="833" t="s">
        <v>13187</v>
      </c>
      <c r="D4194" s="833" t="s">
        <v>13188</v>
      </c>
      <c r="E4194" s="835" t="s">
        <v>13189</v>
      </c>
      <c r="F4194" s="835"/>
      <c r="G4194" s="836" t="s">
        <v>13190</v>
      </c>
      <c r="H4194" s="834" t="s">
        <v>13191</v>
      </c>
      <c r="I4194" s="834" t="s">
        <v>13192</v>
      </c>
      <c r="J4194" s="834" t="s">
        <v>13193</v>
      </c>
    </row>
    <row r="4195" spans="1:10" ht="60" customHeight="1" x14ac:dyDescent="0.2">
      <c r="A4195" s="837" t="s">
        <v>13194</v>
      </c>
      <c r="B4195" s="838" t="s">
        <v>14284</v>
      </c>
      <c r="C4195" s="837" t="s">
        <v>7</v>
      </c>
      <c r="D4195" s="837" t="s">
        <v>9483</v>
      </c>
      <c r="E4195" s="839" t="s">
        <v>13272</v>
      </c>
      <c r="F4195" s="839"/>
      <c r="G4195" s="840" t="s">
        <v>23</v>
      </c>
      <c r="H4195" s="841">
        <v>1</v>
      </c>
      <c r="I4195" s="842">
        <v>6.83</v>
      </c>
      <c r="J4195" s="842">
        <v>6.83</v>
      </c>
    </row>
    <row r="4196" spans="1:10" ht="36" customHeight="1" x14ac:dyDescent="0.2">
      <c r="A4196" s="849" t="s">
        <v>13199</v>
      </c>
      <c r="B4196" s="850" t="s">
        <v>14286</v>
      </c>
      <c r="C4196" s="849" t="s">
        <v>7</v>
      </c>
      <c r="D4196" s="849" t="s">
        <v>5984</v>
      </c>
      <c r="E4196" s="851" t="s">
        <v>13220</v>
      </c>
      <c r="F4196" s="851"/>
      <c r="G4196" s="852" t="s">
        <v>38</v>
      </c>
      <c r="H4196" s="853">
        <v>9.0000000000000006E-5</v>
      </c>
      <c r="I4196" s="854">
        <v>54394.13</v>
      </c>
      <c r="J4196" s="854">
        <v>4.8954716999999999</v>
      </c>
    </row>
    <row r="4197" spans="1:10" ht="72" customHeight="1" x14ac:dyDescent="0.2">
      <c r="A4197" s="849" t="s">
        <v>13199</v>
      </c>
      <c r="B4197" s="850" t="s">
        <v>14287</v>
      </c>
      <c r="C4197" s="849" t="s">
        <v>7</v>
      </c>
      <c r="D4197" s="849" t="s">
        <v>7735</v>
      </c>
      <c r="E4197" s="851" t="s">
        <v>13201</v>
      </c>
      <c r="F4197" s="851"/>
      <c r="G4197" s="852" t="s">
        <v>38</v>
      </c>
      <c r="H4197" s="853">
        <v>9.0000000000000006E-5</v>
      </c>
      <c r="I4197" s="854">
        <v>21484.47</v>
      </c>
      <c r="J4197" s="854">
        <v>1.9336023</v>
      </c>
    </row>
    <row r="4198" spans="1:10" ht="25.5" x14ac:dyDescent="0.2">
      <c r="A4198" s="855"/>
      <c r="B4198" s="855"/>
      <c r="C4198" s="855"/>
      <c r="D4198" s="855"/>
      <c r="E4198" s="855" t="s">
        <v>13209</v>
      </c>
      <c r="F4198" s="856">
        <v>0</v>
      </c>
      <c r="G4198" s="855" t="s">
        <v>13210</v>
      </c>
      <c r="H4198" s="856">
        <v>0</v>
      </c>
      <c r="I4198" s="855" t="s">
        <v>13211</v>
      </c>
      <c r="J4198" s="856">
        <v>0</v>
      </c>
    </row>
    <row r="4199" spans="1:10" ht="13.5" thickBot="1" x14ac:dyDescent="0.25">
      <c r="A4199" s="855"/>
      <c r="B4199" s="855"/>
      <c r="C4199" s="855"/>
      <c r="D4199" s="855"/>
      <c r="E4199" s="855" t="s">
        <v>13212</v>
      </c>
      <c r="F4199" s="856">
        <v>1.9287920000000001</v>
      </c>
      <c r="G4199" s="855"/>
      <c r="H4199" s="857" t="s">
        <v>13213</v>
      </c>
      <c r="I4199" s="857"/>
      <c r="J4199" s="856">
        <v>8.76</v>
      </c>
    </row>
    <row r="4200" spans="1:10" ht="0.95" customHeight="1" thickTop="1" x14ac:dyDescent="0.2">
      <c r="A4200" s="858"/>
      <c r="B4200" s="858"/>
      <c r="C4200" s="858"/>
      <c r="D4200" s="858"/>
      <c r="E4200" s="858"/>
      <c r="F4200" s="858"/>
      <c r="G4200" s="858"/>
      <c r="H4200" s="858"/>
      <c r="I4200" s="858"/>
      <c r="J4200" s="858"/>
    </row>
    <row r="4201" spans="1:10" ht="18" customHeight="1" x14ac:dyDescent="0.2">
      <c r="A4201" s="833"/>
      <c r="B4201" s="834" t="s">
        <v>13186</v>
      </c>
      <c r="C4201" s="833" t="s">
        <v>13187</v>
      </c>
      <c r="D4201" s="833" t="s">
        <v>13188</v>
      </c>
      <c r="E4201" s="835" t="s">
        <v>13189</v>
      </c>
      <c r="F4201" s="835"/>
      <c r="G4201" s="836" t="s">
        <v>13190</v>
      </c>
      <c r="H4201" s="834" t="s">
        <v>13191</v>
      </c>
      <c r="I4201" s="834" t="s">
        <v>13192</v>
      </c>
      <c r="J4201" s="834" t="s">
        <v>13193</v>
      </c>
    </row>
    <row r="4202" spans="1:10" ht="60" customHeight="1" x14ac:dyDescent="0.2">
      <c r="A4202" s="837" t="s">
        <v>13194</v>
      </c>
      <c r="B4202" s="838" t="s">
        <v>14285</v>
      </c>
      <c r="C4202" s="837" t="s">
        <v>7</v>
      </c>
      <c r="D4202" s="837" t="s">
        <v>9484</v>
      </c>
      <c r="E4202" s="839" t="s">
        <v>13272</v>
      </c>
      <c r="F4202" s="839"/>
      <c r="G4202" s="840" t="s">
        <v>23</v>
      </c>
      <c r="H4202" s="841">
        <v>1</v>
      </c>
      <c r="I4202" s="842">
        <v>30.5</v>
      </c>
      <c r="J4202" s="842">
        <v>30.5</v>
      </c>
    </row>
    <row r="4203" spans="1:10" ht="24" customHeight="1" x14ac:dyDescent="0.2">
      <c r="A4203" s="849" t="s">
        <v>13199</v>
      </c>
      <c r="B4203" s="850" t="s">
        <v>14160</v>
      </c>
      <c r="C4203" s="849" t="s">
        <v>7</v>
      </c>
      <c r="D4203" s="849" t="s">
        <v>7890</v>
      </c>
      <c r="E4203" s="851" t="s">
        <v>13220</v>
      </c>
      <c r="F4203" s="851"/>
      <c r="G4203" s="852" t="s">
        <v>64</v>
      </c>
      <c r="H4203" s="853">
        <v>7.88</v>
      </c>
      <c r="I4203" s="854">
        <v>3.87</v>
      </c>
      <c r="J4203" s="854">
        <v>30.4956</v>
      </c>
    </row>
    <row r="4204" spans="1:10" ht="25.5" x14ac:dyDescent="0.2">
      <c r="A4204" s="855"/>
      <c r="B4204" s="855"/>
      <c r="C4204" s="855"/>
      <c r="D4204" s="855"/>
      <c r="E4204" s="855" t="s">
        <v>13209</v>
      </c>
      <c r="F4204" s="856">
        <v>0</v>
      </c>
      <c r="G4204" s="855" t="s">
        <v>13210</v>
      </c>
      <c r="H4204" s="856">
        <v>0</v>
      </c>
      <c r="I4204" s="855" t="s">
        <v>13211</v>
      </c>
      <c r="J4204" s="856">
        <v>0</v>
      </c>
    </row>
    <row r="4205" spans="1:10" ht="13.5" thickBot="1" x14ac:dyDescent="0.25">
      <c r="A4205" s="855"/>
      <c r="B4205" s="855"/>
      <c r="C4205" s="855"/>
      <c r="D4205" s="855"/>
      <c r="E4205" s="855" t="s">
        <v>13212</v>
      </c>
      <c r="F4205" s="856">
        <v>8.6132000000000009</v>
      </c>
      <c r="G4205" s="855"/>
      <c r="H4205" s="857" t="s">
        <v>13213</v>
      </c>
      <c r="I4205" s="857"/>
      <c r="J4205" s="856">
        <v>39.11</v>
      </c>
    </row>
    <row r="4206" spans="1:10" ht="0.95" customHeight="1" thickTop="1" x14ac:dyDescent="0.2">
      <c r="A4206" s="858"/>
      <c r="B4206" s="858"/>
      <c r="C4206" s="858"/>
      <c r="D4206" s="858"/>
      <c r="E4206" s="858"/>
      <c r="F4206" s="858"/>
      <c r="G4206" s="858"/>
      <c r="H4206" s="858"/>
      <c r="I4206" s="858"/>
      <c r="J4206" s="858"/>
    </row>
    <row r="4207" spans="1:10" ht="18" customHeight="1" x14ac:dyDescent="0.2">
      <c r="A4207" s="833"/>
      <c r="B4207" s="834" t="s">
        <v>13186</v>
      </c>
      <c r="C4207" s="833" t="s">
        <v>13187</v>
      </c>
      <c r="D4207" s="833" t="s">
        <v>13188</v>
      </c>
      <c r="E4207" s="835" t="s">
        <v>13189</v>
      </c>
      <c r="F4207" s="835"/>
      <c r="G4207" s="836" t="s">
        <v>13190</v>
      </c>
      <c r="H4207" s="834" t="s">
        <v>13191</v>
      </c>
      <c r="I4207" s="834" t="s">
        <v>13192</v>
      </c>
      <c r="J4207" s="834" t="s">
        <v>13193</v>
      </c>
    </row>
    <row r="4208" spans="1:10" ht="24" customHeight="1" x14ac:dyDescent="0.2">
      <c r="A4208" s="837" t="s">
        <v>13194</v>
      </c>
      <c r="B4208" s="838" t="s">
        <v>13368</v>
      </c>
      <c r="C4208" s="837" t="s">
        <v>7</v>
      </c>
      <c r="D4208" s="837" t="s">
        <v>1243</v>
      </c>
      <c r="E4208" s="839" t="s">
        <v>13196</v>
      </c>
      <c r="F4208" s="839"/>
      <c r="G4208" s="840" t="s">
        <v>23</v>
      </c>
      <c r="H4208" s="841">
        <v>1</v>
      </c>
      <c r="I4208" s="842">
        <v>11.79</v>
      </c>
      <c r="J4208" s="842">
        <v>11.79</v>
      </c>
    </row>
    <row r="4209" spans="1:10" ht="36" customHeight="1" x14ac:dyDescent="0.2">
      <c r="A4209" s="843" t="s">
        <v>13197</v>
      </c>
      <c r="B4209" s="844" t="s">
        <v>14212</v>
      </c>
      <c r="C4209" s="843" t="s">
        <v>7</v>
      </c>
      <c r="D4209" s="843" t="s">
        <v>3092</v>
      </c>
      <c r="E4209" s="845" t="s">
        <v>13196</v>
      </c>
      <c r="F4209" s="845"/>
      <c r="G4209" s="846" t="s">
        <v>23</v>
      </c>
      <c r="H4209" s="847">
        <v>1</v>
      </c>
      <c r="I4209" s="848">
        <v>0.05</v>
      </c>
      <c r="J4209" s="848">
        <v>0.05</v>
      </c>
    </row>
    <row r="4210" spans="1:10" ht="24" customHeight="1" x14ac:dyDescent="0.2">
      <c r="A4210" s="849" t="s">
        <v>13199</v>
      </c>
      <c r="B4210" s="850" t="s">
        <v>13226</v>
      </c>
      <c r="C4210" s="849" t="s">
        <v>7</v>
      </c>
      <c r="D4210" s="849" t="s">
        <v>5105</v>
      </c>
      <c r="E4210" s="851" t="s">
        <v>13206</v>
      </c>
      <c r="F4210" s="851"/>
      <c r="G4210" s="852" t="s">
        <v>23</v>
      </c>
      <c r="H4210" s="853">
        <v>1</v>
      </c>
      <c r="I4210" s="854">
        <v>0.96</v>
      </c>
      <c r="J4210" s="854">
        <v>0.96</v>
      </c>
    </row>
    <row r="4211" spans="1:10" ht="24" customHeight="1" x14ac:dyDescent="0.2">
      <c r="A4211" s="849" t="s">
        <v>13199</v>
      </c>
      <c r="B4211" s="850" t="s">
        <v>14123</v>
      </c>
      <c r="C4211" s="849" t="s">
        <v>7</v>
      </c>
      <c r="D4211" s="849" t="s">
        <v>6734</v>
      </c>
      <c r="E4211" s="851" t="s">
        <v>13201</v>
      </c>
      <c r="F4211" s="851"/>
      <c r="G4211" s="852" t="s">
        <v>23</v>
      </c>
      <c r="H4211" s="853">
        <v>1</v>
      </c>
      <c r="I4211" s="854">
        <v>0.63</v>
      </c>
      <c r="J4211" s="854">
        <v>0.63</v>
      </c>
    </row>
    <row r="4212" spans="1:10" ht="24" customHeight="1" x14ac:dyDescent="0.2">
      <c r="A4212" s="849" t="s">
        <v>13199</v>
      </c>
      <c r="B4212" s="850" t="s">
        <v>13205</v>
      </c>
      <c r="C4212" s="849" t="s">
        <v>7</v>
      </c>
      <c r="D4212" s="849" t="s">
        <v>6808</v>
      </c>
      <c r="E4212" s="851" t="s">
        <v>13206</v>
      </c>
      <c r="F4212" s="851"/>
      <c r="G4212" s="852" t="s">
        <v>23</v>
      </c>
      <c r="H4212" s="853">
        <v>1</v>
      </c>
      <c r="I4212" s="854">
        <v>0.55000000000000004</v>
      </c>
      <c r="J4212" s="854">
        <v>0.55000000000000004</v>
      </c>
    </row>
    <row r="4213" spans="1:10" ht="24" customHeight="1" x14ac:dyDescent="0.2">
      <c r="A4213" s="849" t="s">
        <v>13199</v>
      </c>
      <c r="B4213" s="850" t="s">
        <v>14124</v>
      </c>
      <c r="C4213" s="849" t="s">
        <v>7</v>
      </c>
      <c r="D4213" s="849" t="s">
        <v>6847</v>
      </c>
      <c r="E4213" s="851" t="s">
        <v>13201</v>
      </c>
      <c r="F4213" s="851"/>
      <c r="G4213" s="852" t="s">
        <v>23</v>
      </c>
      <c r="H4213" s="853">
        <v>1</v>
      </c>
      <c r="I4213" s="854">
        <v>0.01</v>
      </c>
      <c r="J4213" s="854">
        <v>0.01</v>
      </c>
    </row>
    <row r="4214" spans="1:10" ht="24" customHeight="1" x14ac:dyDescent="0.2">
      <c r="A4214" s="849" t="s">
        <v>13199</v>
      </c>
      <c r="B4214" s="850" t="s">
        <v>14213</v>
      </c>
      <c r="C4214" s="849" t="s">
        <v>7</v>
      </c>
      <c r="D4214" s="849" t="s">
        <v>10481</v>
      </c>
      <c r="E4214" s="851" t="s">
        <v>13203</v>
      </c>
      <c r="F4214" s="851"/>
      <c r="G4214" s="852" t="s">
        <v>23</v>
      </c>
      <c r="H4214" s="853">
        <v>1</v>
      </c>
      <c r="I4214" s="854">
        <v>8.82</v>
      </c>
      <c r="J4214" s="854">
        <v>8.82</v>
      </c>
    </row>
    <row r="4215" spans="1:10" ht="24" customHeight="1" x14ac:dyDescent="0.2">
      <c r="A4215" s="849" t="s">
        <v>13199</v>
      </c>
      <c r="B4215" s="850" t="s">
        <v>13207</v>
      </c>
      <c r="C4215" s="849" t="s">
        <v>7</v>
      </c>
      <c r="D4215" s="849" t="s">
        <v>8485</v>
      </c>
      <c r="E4215" s="851" t="s">
        <v>13208</v>
      </c>
      <c r="F4215" s="851"/>
      <c r="G4215" s="852" t="s">
        <v>23</v>
      </c>
      <c r="H4215" s="853">
        <v>1</v>
      </c>
      <c r="I4215" s="854">
        <v>0.06</v>
      </c>
      <c r="J4215" s="854">
        <v>0.06</v>
      </c>
    </row>
    <row r="4216" spans="1:10" ht="24" customHeight="1" x14ac:dyDescent="0.2">
      <c r="A4216" s="849" t="s">
        <v>13199</v>
      </c>
      <c r="B4216" s="850" t="s">
        <v>13229</v>
      </c>
      <c r="C4216" s="849" t="s">
        <v>7</v>
      </c>
      <c r="D4216" s="849" t="s">
        <v>9025</v>
      </c>
      <c r="E4216" s="851" t="s">
        <v>13230</v>
      </c>
      <c r="F4216" s="851"/>
      <c r="G4216" s="852" t="s">
        <v>23</v>
      </c>
      <c r="H4216" s="853">
        <v>1</v>
      </c>
      <c r="I4216" s="854">
        <v>0.71</v>
      </c>
      <c r="J4216" s="854">
        <v>0.71</v>
      </c>
    </row>
    <row r="4217" spans="1:10" ht="25.5" x14ac:dyDescent="0.2">
      <c r="A4217" s="855"/>
      <c r="B4217" s="855"/>
      <c r="C4217" s="855"/>
      <c r="D4217" s="855"/>
      <c r="E4217" s="855" t="s">
        <v>13209</v>
      </c>
      <c r="F4217" s="856">
        <v>4.82</v>
      </c>
      <c r="G4217" s="855" t="s">
        <v>13210</v>
      </c>
      <c r="H4217" s="856">
        <v>4.05</v>
      </c>
      <c r="I4217" s="855" t="s">
        <v>13211</v>
      </c>
      <c r="J4217" s="856">
        <v>8.8699999999999992</v>
      </c>
    </row>
    <row r="4218" spans="1:10" ht="13.5" thickBot="1" x14ac:dyDescent="0.25">
      <c r="A4218" s="855"/>
      <c r="B4218" s="855"/>
      <c r="C4218" s="855"/>
      <c r="D4218" s="855"/>
      <c r="E4218" s="855" t="s">
        <v>13212</v>
      </c>
      <c r="F4218" s="856">
        <v>3.3294959999999998</v>
      </c>
      <c r="G4218" s="855"/>
      <c r="H4218" s="857" t="s">
        <v>13213</v>
      </c>
      <c r="I4218" s="857"/>
      <c r="J4218" s="856">
        <v>15.12</v>
      </c>
    </row>
    <row r="4219" spans="1:10" ht="0.95" customHeight="1" thickTop="1" x14ac:dyDescent="0.2">
      <c r="A4219" s="858"/>
      <c r="B4219" s="858"/>
      <c r="C4219" s="858"/>
      <c r="D4219" s="858"/>
      <c r="E4219" s="858"/>
      <c r="F4219" s="858"/>
      <c r="G4219" s="858"/>
      <c r="H4219" s="858"/>
      <c r="I4219" s="858"/>
      <c r="J4219" s="858"/>
    </row>
    <row r="4220" spans="1:10" ht="18" customHeight="1" x14ac:dyDescent="0.2">
      <c r="A4220" s="833"/>
      <c r="B4220" s="834" t="s">
        <v>13186</v>
      </c>
      <c r="C4220" s="833" t="s">
        <v>13187</v>
      </c>
      <c r="D4220" s="833" t="s">
        <v>13188</v>
      </c>
      <c r="E4220" s="835" t="s">
        <v>13189</v>
      </c>
      <c r="F4220" s="835"/>
      <c r="G4220" s="836" t="s">
        <v>13190</v>
      </c>
      <c r="H4220" s="834" t="s">
        <v>13191</v>
      </c>
      <c r="I4220" s="834" t="s">
        <v>13192</v>
      </c>
      <c r="J4220" s="834" t="s">
        <v>13193</v>
      </c>
    </row>
    <row r="4221" spans="1:10" ht="24" customHeight="1" x14ac:dyDescent="0.2">
      <c r="A4221" s="837" t="s">
        <v>13194</v>
      </c>
      <c r="B4221" s="838" t="s">
        <v>14237</v>
      </c>
      <c r="C4221" s="837" t="s">
        <v>7</v>
      </c>
      <c r="D4221" s="837" t="s">
        <v>206</v>
      </c>
      <c r="E4221" s="839" t="s">
        <v>13196</v>
      </c>
      <c r="F4221" s="839"/>
      <c r="G4221" s="840" t="s">
        <v>23</v>
      </c>
      <c r="H4221" s="841">
        <v>1</v>
      </c>
      <c r="I4221" s="842">
        <v>15.37</v>
      </c>
      <c r="J4221" s="842">
        <v>15.37</v>
      </c>
    </row>
    <row r="4222" spans="1:10" ht="24" customHeight="1" x14ac:dyDescent="0.2">
      <c r="A4222" s="843" t="s">
        <v>13197</v>
      </c>
      <c r="B4222" s="844" t="s">
        <v>14214</v>
      </c>
      <c r="C4222" s="843" t="s">
        <v>7</v>
      </c>
      <c r="D4222" s="843" t="s">
        <v>3066</v>
      </c>
      <c r="E4222" s="845" t="s">
        <v>13196</v>
      </c>
      <c r="F4222" s="845"/>
      <c r="G4222" s="846" t="s">
        <v>23</v>
      </c>
      <c r="H4222" s="847">
        <v>1</v>
      </c>
      <c r="I4222" s="848">
        <v>0.1</v>
      </c>
      <c r="J4222" s="848">
        <v>0.1</v>
      </c>
    </row>
    <row r="4223" spans="1:10" ht="24" customHeight="1" x14ac:dyDescent="0.2">
      <c r="A4223" s="849" t="s">
        <v>13199</v>
      </c>
      <c r="B4223" s="850" t="s">
        <v>13226</v>
      </c>
      <c r="C4223" s="849" t="s">
        <v>7</v>
      </c>
      <c r="D4223" s="849" t="s">
        <v>5105</v>
      </c>
      <c r="E4223" s="851" t="s">
        <v>13206</v>
      </c>
      <c r="F4223" s="851"/>
      <c r="G4223" s="852" t="s">
        <v>23</v>
      </c>
      <c r="H4223" s="853">
        <v>1</v>
      </c>
      <c r="I4223" s="854">
        <v>0.96</v>
      </c>
      <c r="J4223" s="854">
        <v>0.96</v>
      </c>
    </row>
    <row r="4224" spans="1:10" ht="24" customHeight="1" x14ac:dyDescent="0.2">
      <c r="A4224" s="849" t="s">
        <v>13199</v>
      </c>
      <c r="B4224" s="850" t="s">
        <v>14123</v>
      </c>
      <c r="C4224" s="849" t="s">
        <v>7</v>
      </c>
      <c r="D4224" s="849" t="s">
        <v>6734</v>
      </c>
      <c r="E4224" s="851" t="s">
        <v>13201</v>
      </c>
      <c r="F4224" s="851"/>
      <c r="G4224" s="852" t="s">
        <v>23</v>
      </c>
      <c r="H4224" s="853">
        <v>1</v>
      </c>
      <c r="I4224" s="854">
        <v>0.63</v>
      </c>
      <c r="J4224" s="854">
        <v>0.63</v>
      </c>
    </row>
    <row r="4225" spans="1:10" ht="24" customHeight="1" x14ac:dyDescent="0.2">
      <c r="A4225" s="849" t="s">
        <v>13199</v>
      </c>
      <c r="B4225" s="850" t="s">
        <v>13205</v>
      </c>
      <c r="C4225" s="849" t="s">
        <v>7</v>
      </c>
      <c r="D4225" s="849" t="s">
        <v>6808</v>
      </c>
      <c r="E4225" s="851" t="s">
        <v>13206</v>
      </c>
      <c r="F4225" s="851"/>
      <c r="G4225" s="852" t="s">
        <v>23</v>
      </c>
      <c r="H4225" s="853">
        <v>1</v>
      </c>
      <c r="I4225" s="854">
        <v>0.55000000000000004</v>
      </c>
      <c r="J4225" s="854">
        <v>0.55000000000000004</v>
      </c>
    </row>
    <row r="4226" spans="1:10" ht="24" customHeight="1" x14ac:dyDescent="0.2">
      <c r="A4226" s="849" t="s">
        <v>13199</v>
      </c>
      <c r="B4226" s="850" t="s">
        <v>14124</v>
      </c>
      <c r="C4226" s="849" t="s">
        <v>7</v>
      </c>
      <c r="D4226" s="849" t="s">
        <v>6847</v>
      </c>
      <c r="E4226" s="851" t="s">
        <v>13201</v>
      </c>
      <c r="F4226" s="851"/>
      <c r="G4226" s="852" t="s">
        <v>23</v>
      </c>
      <c r="H4226" s="853">
        <v>1</v>
      </c>
      <c r="I4226" s="854">
        <v>0.01</v>
      </c>
      <c r="J4226" s="854">
        <v>0.01</v>
      </c>
    </row>
    <row r="4227" spans="1:10" ht="24" customHeight="1" x14ac:dyDescent="0.2">
      <c r="A4227" s="849" t="s">
        <v>13199</v>
      </c>
      <c r="B4227" s="850" t="s">
        <v>14215</v>
      </c>
      <c r="C4227" s="849" t="s">
        <v>7</v>
      </c>
      <c r="D4227" s="849" t="s">
        <v>7901</v>
      </c>
      <c r="E4227" s="851" t="s">
        <v>13203</v>
      </c>
      <c r="F4227" s="851"/>
      <c r="G4227" s="852" t="s">
        <v>23</v>
      </c>
      <c r="H4227" s="853">
        <v>1</v>
      </c>
      <c r="I4227" s="854">
        <v>12.35</v>
      </c>
      <c r="J4227" s="854">
        <v>12.35</v>
      </c>
    </row>
    <row r="4228" spans="1:10" ht="24" customHeight="1" x14ac:dyDescent="0.2">
      <c r="A4228" s="849" t="s">
        <v>13199</v>
      </c>
      <c r="B4228" s="850" t="s">
        <v>13207</v>
      </c>
      <c r="C4228" s="849" t="s">
        <v>7</v>
      </c>
      <c r="D4228" s="849" t="s">
        <v>8485</v>
      </c>
      <c r="E4228" s="851" t="s">
        <v>13208</v>
      </c>
      <c r="F4228" s="851"/>
      <c r="G4228" s="852" t="s">
        <v>23</v>
      </c>
      <c r="H4228" s="853">
        <v>1</v>
      </c>
      <c r="I4228" s="854">
        <v>0.06</v>
      </c>
      <c r="J4228" s="854">
        <v>0.06</v>
      </c>
    </row>
    <row r="4229" spans="1:10" ht="24" customHeight="1" x14ac:dyDescent="0.2">
      <c r="A4229" s="849" t="s">
        <v>13199</v>
      </c>
      <c r="B4229" s="850" t="s">
        <v>13229</v>
      </c>
      <c r="C4229" s="849" t="s">
        <v>7</v>
      </c>
      <c r="D4229" s="849" t="s">
        <v>9025</v>
      </c>
      <c r="E4229" s="851" t="s">
        <v>13230</v>
      </c>
      <c r="F4229" s="851"/>
      <c r="G4229" s="852" t="s">
        <v>23</v>
      </c>
      <c r="H4229" s="853">
        <v>1</v>
      </c>
      <c r="I4229" s="854">
        <v>0.71</v>
      </c>
      <c r="J4229" s="854">
        <v>0.71</v>
      </c>
    </row>
    <row r="4230" spans="1:10" ht="25.5" x14ac:dyDescent="0.2">
      <c r="A4230" s="855"/>
      <c r="B4230" s="855"/>
      <c r="C4230" s="855"/>
      <c r="D4230" s="855"/>
      <c r="E4230" s="855" t="s">
        <v>13209</v>
      </c>
      <c r="F4230" s="856">
        <v>6.76</v>
      </c>
      <c r="G4230" s="855" t="s">
        <v>13210</v>
      </c>
      <c r="H4230" s="856">
        <v>5.69</v>
      </c>
      <c r="I4230" s="855" t="s">
        <v>13211</v>
      </c>
      <c r="J4230" s="856">
        <v>12.45</v>
      </c>
    </row>
    <row r="4231" spans="1:10" ht="13.5" thickBot="1" x14ac:dyDescent="0.25">
      <c r="A4231" s="855"/>
      <c r="B4231" s="855"/>
      <c r="C4231" s="855"/>
      <c r="D4231" s="855"/>
      <c r="E4231" s="855" t="s">
        <v>13212</v>
      </c>
      <c r="F4231" s="856">
        <v>4.3404879999999997</v>
      </c>
      <c r="G4231" s="855"/>
      <c r="H4231" s="857" t="s">
        <v>13213</v>
      </c>
      <c r="I4231" s="857"/>
      <c r="J4231" s="856">
        <v>19.71</v>
      </c>
    </row>
    <row r="4232" spans="1:10" ht="0.95" customHeight="1" thickTop="1" x14ac:dyDescent="0.2">
      <c r="A4232" s="858"/>
      <c r="B4232" s="858"/>
      <c r="C4232" s="858"/>
      <c r="D4232" s="858"/>
      <c r="E4232" s="858"/>
      <c r="F4232" s="858"/>
      <c r="G4232" s="858"/>
      <c r="H4232" s="858"/>
      <c r="I4232" s="858"/>
      <c r="J4232" s="858"/>
    </row>
    <row r="4233" spans="1:10" ht="18" customHeight="1" x14ac:dyDescent="0.2">
      <c r="A4233" s="833"/>
      <c r="B4233" s="834" t="s">
        <v>13186</v>
      </c>
      <c r="C4233" s="833" t="s">
        <v>13187</v>
      </c>
      <c r="D4233" s="833" t="s">
        <v>13188</v>
      </c>
      <c r="E4233" s="835" t="s">
        <v>13189</v>
      </c>
      <c r="F4233" s="835"/>
      <c r="G4233" s="836" t="s">
        <v>13190</v>
      </c>
      <c r="H4233" s="834" t="s">
        <v>13191</v>
      </c>
      <c r="I4233" s="834" t="s">
        <v>13192</v>
      </c>
      <c r="J4233" s="834" t="s">
        <v>13193</v>
      </c>
    </row>
    <row r="4234" spans="1:10" ht="24" customHeight="1" x14ac:dyDescent="0.2">
      <c r="A4234" s="837" t="s">
        <v>13194</v>
      </c>
      <c r="B4234" s="838" t="s">
        <v>14246</v>
      </c>
      <c r="C4234" s="837" t="s">
        <v>7</v>
      </c>
      <c r="D4234" s="837" t="s">
        <v>207</v>
      </c>
      <c r="E4234" s="839" t="s">
        <v>13196</v>
      </c>
      <c r="F4234" s="839"/>
      <c r="G4234" s="840" t="s">
        <v>23</v>
      </c>
      <c r="H4234" s="841">
        <v>1</v>
      </c>
      <c r="I4234" s="842">
        <v>11.9</v>
      </c>
      <c r="J4234" s="842">
        <v>11.9</v>
      </c>
    </row>
    <row r="4235" spans="1:10" ht="24" customHeight="1" x14ac:dyDescent="0.2">
      <c r="A4235" s="843" t="s">
        <v>13197</v>
      </c>
      <c r="B4235" s="844" t="s">
        <v>14216</v>
      </c>
      <c r="C4235" s="843" t="s">
        <v>7</v>
      </c>
      <c r="D4235" s="843" t="s">
        <v>3067</v>
      </c>
      <c r="E4235" s="845" t="s">
        <v>13196</v>
      </c>
      <c r="F4235" s="845"/>
      <c r="G4235" s="846" t="s">
        <v>23</v>
      </c>
      <c r="H4235" s="847">
        <v>1</v>
      </c>
      <c r="I4235" s="848">
        <v>0.1</v>
      </c>
      <c r="J4235" s="848">
        <v>0.1</v>
      </c>
    </row>
    <row r="4236" spans="1:10" ht="24" customHeight="1" x14ac:dyDescent="0.2">
      <c r="A4236" s="849" t="s">
        <v>13199</v>
      </c>
      <c r="B4236" s="850" t="s">
        <v>13226</v>
      </c>
      <c r="C4236" s="849" t="s">
        <v>7</v>
      </c>
      <c r="D4236" s="849" t="s">
        <v>5105</v>
      </c>
      <c r="E4236" s="851" t="s">
        <v>13206</v>
      </c>
      <c r="F4236" s="851"/>
      <c r="G4236" s="852" t="s">
        <v>23</v>
      </c>
      <c r="H4236" s="853">
        <v>1</v>
      </c>
      <c r="I4236" s="854">
        <v>0.96</v>
      </c>
      <c r="J4236" s="854">
        <v>0.96</v>
      </c>
    </row>
    <row r="4237" spans="1:10" ht="24" customHeight="1" x14ac:dyDescent="0.2">
      <c r="A4237" s="849" t="s">
        <v>13199</v>
      </c>
      <c r="B4237" s="850" t="s">
        <v>14123</v>
      </c>
      <c r="C4237" s="849" t="s">
        <v>7</v>
      </c>
      <c r="D4237" s="849" t="s">
        <v>6734</v>
      </c>
      <c r="E4237" s="851" t="s">
        <v>13201</v>
      </c>
      <c r="F4237" s="851"/>
      <c r="G4237" s="852" t="s">
        <v>23</v>
      </c>
      <c r="H4237" s="853">
        <v>1</v>
      </c>
      <c r="I4237" s="854">
        <v>0.63</v>
      </c>
      <c r="J4237" s="854">
        <v>0.63</v>
      </c>
    </row>
    <row r="4238" spans="1:10" ht="24" customHeight="1" x14ac:dyDescent="0.2">
      <c r="A4238" s="849" t="s">
        <v>13199</v>
      </c>
      <c r="B4238" s="850" t="s">
        <v>13205</v>
      </c>
      <c r="C4238" s="849" t="s">
        <v>7</v>
      </c>
      <c r="D4238" s="849" t="s">
        <v>6808</v>
      </c>
      <c r="E4238" s="851" t="s">
        <v>13206</v>
      </c>
      <c r="F4238" s="851"/>
      <c r="G4238" s="852" t="s">
        <v>23</v>
      </c>
      <c r="H4238" s="853">
        <v>1</v>
      </c>
      <c r="I4238" s="854">
        <v>0.55000000000000004</v>
      </c>
      <c r="J4238" s="854">
        <v>0.55000000000000004</v>
      </c>
    </row>
    <row r="4239" spans="1:10" ht="24" customHeight="1" x14ac:dyDescent="0.2">
      <c r="A4239" s="849" t="s">
        <v>13199</v>
      </c>
      <c r="B4239" s="850" t="s">
        <v>14124</v>
      </c>
      <c r="C4239" s="849" t="s">
        <v>7</v>
      </c>
      <c r="D4239" s="849" t="s">
        <v>6847</v>
      </c>
      <c r="E4239" s="851" t="s">
        <v>13201</v>
      </c>
      <c r="F4239" s="851"/>
      <c r="G4239" s="852" t="s">
        <v>23</v>
      </c>
      <c r="H4239" s="853">
        <v>1</v>
      </c>
      <c r="I4239" s="854">
        <v>0.01</v>
      </c>
      <c r="J4239" s="854">
        <v>0.01</v>
      </c>
    </row>
    <row r="4240" spans="1:10" ht="24" customHeight="1" x14ac:dyDescent="0.2">
      <c r="A4240" s="849" t="s">
        <v>13199</v>
      </c>
      <c r="B4240" s="850" t="s">
        <v>14217</v>
      </c>
      <c r="C4240" s="849" t="s">
        <v>7</v>
      </c>
      <c r="D4240" s="849" t="s">
        <v>10482</v>
      </c>
      <c r="E4240" s="851" t="s">
        <v>13203</v>
      </c>
      <c r="F4240" s="851"/>
      <c r="G4240" s="852" t="s">
        <v>23</v>
      </c>
      <c r="H4240" s="853">
        <v>1</v>
      </c>
      <c r="I4240" s="854">
        <v>8.8800000000000008</v>
      </c>
      <c r="J4240" s="854">
        <v>8.8800000000000008</v>
      </c>
    </row>
    <row r="4241" spans="1:10" ht="24" customHeight="1" x14ac:dyDescent="0.2">
      <c r="A4241" s="849" t="s">
        <v>13199</v>
      </c>
      <c r="B4241" s="850" t="s">
        <v>13207</v>
      </c>
      <c r="C4241" s="849" t="s">
        <v>7</v>
      </c>
      <c r="D4241" s="849" t="s">
        <v>8485</v>
      </c>
      <c r="E4241" s="851" t="s">
        <v>13208</v>
      </c>
      <c r="F4241" s="851"/>
      <c r="G4241" s="852" t="s">
        <v>23</v>
      </c>
      <c r="H4241" s="853">
        <v>1</v>
      </c>
      <c r="I4241" s="854">
        <v>0.06</v>
      </c>
      <c r="J4241" s="854">
        <v>0.06</v>
      </c>
    </row>
    <row r="4242" spans="1:10" ht="24" customHeight="1" x14ac:dyDescent="0.2">
      <c r="A4242" s="849" t="s">
        <v>13199</v>
      </c>
      <c r="B4242" s="850" t="s">
        <v>13229</v>
      </c>
      <c r="C4242" s="849" t="s">
        <v>7</v>
      </c>
      <c r="D4242" s="849" t="s">
        <v>9025</v>
      </c>
      <c r="E4242" s="851" t="s">
        <v>13230</v>
      </c>
      <c r="F4242" s="851"/>
      <c r="G4242" s="852" t="s">
        <v>23</v>
      </c>
      <c r="H4242" s="853">
        <v>1</v>
      </c>
      <c r="I4242" s="854">
        <v>0.71</v>
      </c>
      <c r="J4242" s="854">
        <v>0.71</v>
      </c>
    </row>
    <row r="4243" spans="1:10" ht="25.5" x14ac:dyDescent="0.2">
      <c r="A4243" s="855"/>
      <c r="B4243" s="855"/>
      <c r="C4243" s="855"/>
      <c r="D4243" s="855"/>
      <c r="E4243" s="855" t="s">
        <v>13209</v>
      </c>
      <c r="F4243" s="856">
        <v>4.88</v>
      </c>
      <c r="G4243" s="855" t="s">
        <v>13210</v>
      </c>
      <c r="H4243" s="856">
        <v>4.0999999999999996</v>
      </c>
      <c r="I4243" s="855" t="s">
        <v>13211</v>
      </c>
      <c r="J4243" s="856">
        <v>8.98</v>
      </c>
    </row>
    <row r="4244" spans="1:10" ht="13.5" thickBot="1" x14ac:dyDescent="0.25">
      <c r="A4244" s="855"/>
      <c r="B4244" s="855"/>
      <c r="C4244" s="855"/>
      <c r="D4244" s="855"/>
      <c r="E4244" s="855" t="s">
        <v>13212</v>
      </c>
      <c r="F4244" s="856">
        <v>3.36056</v>
      </c>
      <c r="G4244" s="855"/>
      <c r="H4244" s="857" t="s">
        <v>13213</v>
      </c>
      <c r="I4244" s="857"/>
      <c r="J4244" s="856">
        <v>15.26</v>
      </c>
    </row>
    <row r="4245" spans="1:10" ht="0.95" customHeight="1" thickTop="1" x14ac:dyDescent="0.2">
      <c r="A4245" s="858"/>
      <c r="B4245" s="858"/>
      <c r="C4245" s="858"/>
      <c r="D4245" s="858"/>
      <c r="E4245" s="858"/>
      <c r="F4245" s="858"/>
      <c r="G4245" s="858"/>
      <c r="H4245" s="858"/>
      <c r="I4245" s="858"/>
      <c r="J4245" s="858"/>
    </row>
    <row r="4246" spans="1:10" ht="18" customHeight="1" x14ac:dyDescent="0.2">
      <c r="A4246" s="833"/>
      <c r="B4246" s="834" t="s">
        <v>13186</v>
      </c>
      <c r="C4246" s="833" t="s">
        <v>13187</v>
      </c>
      <c r="D4246" s="833" t="s">
        <v>13188</v>
      </c>
      <c r="E4246" s="835" t="s">
        <v>13189</v>
      </c>
      <c r="F4246" s="835"/>
      <c r="G4246" s="836" t="s">
        <v>13190</v>
      </c>
      <c r="H4246" s="834" t="s">
        <v>13191</v>
      </c>
      <c r="I4246" s="834" t="s">
        <v>13192</v>
      </c>
      <c r="J4246" s="834" t="s">
        <v>13193</v>
      </c>
    </row>
    <row r="4247" spans="1:10" ht="24" customHeight="1" x14ac:dyDescent="0.2">
      <c r="A4247" s="837" t="s">
        <v>13194</v>
      </c>
      <c r="B4247" s="838" t="s">
        <v>13993</v>
      </c>
      <c r="C4247" s="837" t="s">
        <v>7</v>
      </c>
      <c r="D4247" s="837" t="s">
        <v>208</v>
      </c>
      <c r="E4247" s="839" t="s">
        <v>13196</v>
      </c>
      <c r="F4247" s="839"/>
      <c r="G4247" s="840" t="s">
        <v>23</v>
      </c>
      <c r="H4247" s="841">
        <v>1</v>
      </c>
      <c r="I4247" s="842">
        <v>11.95</v>
      </c>
      <c r="J4247" s="842">
        <v>11.95</v>
      </c>
    </row>
    <row r="4248" spans="1:10" ht="24" customHeight="1" x14ac:dyDescent="0.2">
      <c r="A4248" s="843" t="s">
        <v>13197</v>
      </c>
      <c r="B4248" s="844" t="s">
        <v>14218</v>
      </c>
      <c r="C4248" s="843" t="s">
        <v>7</v>
      </c>
      <c r="D4248" s="843" t="s">
        <v>3068</v>
      </c>
      <c r="E4248" s="845" t="s">
        <v>13196</v>
      </c>
      <c r="F4248" s="845"/>
      <c r="G4248" s="846" t="s">
        <v>23</v>
      </c>
      <c r="H4248" s="847">
        <v>1</v>
      </c>
      <c r="I4248" s="848">
        <v>0.1</v>
      </c>
      <c r="J4248" s="848">
        <v>0.1</v>
      </c>
    </row>
    <row r="4249" spans="1:10" ht="24" customHeight="1" x14ac:dyDescent="0.2">
      <c r="A4249" s="849" t="s">
        <v>13199</v>
      </c>
      <c r="B4249" s="850" t="s">
        <v>13226</v>
      </c>
      <c r="C4249" s="849" t="s">
        <v>7</v>
      </c>
      <c r="D4249" s="849" t="s">
        <v>5105</v>
      </c>
      <c r="E4249" s="851" t="s">
        <v>13206</v>
      </c>
      <c r="F4249" s="851"/>
      <c r="G4249" s="852" t="s">
        <v>23</v>
      </c>
      <c r="H4249" s="853">
        <v>1</v>
      </c>
      <c r="I4249" s="854">
        <v>0.96</v>
      </c>
      <c r="J4249" s="854">
        <v>0.96</v>
      </c>
    </row>
    <row r="4250" spans="1:10" ht="24" customHeight="1" x14ac:dyDescent="0.2">
      <c r="A4250" s="849" t="s">
        <v>13199</v>
      </c>
      <c r="B4250" s="850" t="s">
        <v>14123</v>
      </c>
      <c r="C4250" s="849" t="s">
        <v>7</v>
      </c>
      <c r="D4250" s="849" t="s">
        <v>6734</v>
      </c>
      <c r="E4250" s="851" t="s">
        <v>13201</v>
      </c>
      <c r="F4250" s="851"/>
      <c r="G4250" s="852" t="s">
        <v>23</v>
      </c>
      <c r="H4250" s="853">
        <v>1</v>
      </c>
      <c r="I4250" s="854">
        <v>0.63</v>
      </c>
      <c r="J4250" s="854">
        <v>0.63</v>
      </c>
    </row>
    <row r="4251" spans="1:10" ht="24" customHeight="1" x14ac:dyDescent="0.2">
      <c r="A4251" s="849" t="s">
        <v>13199</v>
      </c>
      <c r="B4251" s="850" t="s">
        <v>13205</v>
      </c>
      <c r="C4251" s="849" t="s">
        <v>7</v>
      </c>
      <c r="D4251" s="849" t="s">
        <v>6808</v>
      </c>
      <c r="E4251" s="851" t="s">
        <v>13206</v>
      </c>
      <c r="F4251" s="851"/>
      <c r="G4251" s="852" t="s">
        <v>23</v>
      </c>
      <c r="H4251" s="853">
        <v>1</v>
      </c>
      <c r="I4251" s="854">
        <v>0.55000000000000004</v>
      </c>
      <c r="J4251" s="854">
        <v>0.55000000000000004</v>
      </c>
    </row>
    <row r="4252" spans="1:10" ht="24" customHeight="1" x14ac:dyDescent="0.2">
      <c r="A4252" s="849" t="s">
        <v>13199</v>
      </c>
      <c r="B4252" s="850" t="s">
        <v>14124</v>
      </c>
      <c r="C4252" s="849" t="s">
        <v>7</v>
      </c>
      <c r="D4252" s="849" t="s">
        <v>6847</v>
      </c>
      <c r="E4252" s="851" t="s">
        <v>13201</v>
      </c>
      <c r="F4252" s="851"/>
      <c r="G4252" s="852" t="s">
        <v>23</v>
      </c>
      <c r="H4252" s="853">
        <v>1</v>
      </c>
      <c r="I4252" s="854">
        <v>0.01</v>
      </c>
      <c r="J4252" s="854">
        <v>0.01</v>
      </c>
    </row>
    <row r="4253" spans="1:10" ht="24" customHeight="1" x14ac:dyDescent="0.2">
      <c r="A4253" s="849" t="s">
        <v>13199</v>
      </c>
      <c r="B4253" s="850" t="s">
        <v>14219</v>
      </c>
      <c r="C4253" s="849" t="s">
        <v>7</v>
      </c>
      <c r="D4253" s="849" t="s">
        <v>7904</v>
      </c>
      <c r="E4253" s="851" t="s">
        <v>13203</v>
      </c>
      <c r="F4253" s="851"/>
      <c r="G4253" s="852" t="s">
        <v>23</v>
      </c>
      <c r="H4253" s="853">
        <v>1</v>
      </c>
      <c r="I4253" s="854">
        <v>8.93</v>
      </c>
      <c r="J4253" s="854">
        <v>8.93</v>
      </c>
    </row>
    <row r="4254" spans="1:10" ht="24" customHeight="1" x14ac:dyDescent="0.2">
      <c r="A4254" s="849" t="s">
        <v>13199</v>
      </c>
      <c r="B4254" s="850" t="s">
        <v>13207</v>
      </c>
      <c r="C4254" s="849" t="s">
        <v>7</v>
      </c>
      <c r="D4254" s="849" t="s">
        <v>8485</v>
      </c>
      <c r="E4254" s="851" t="s">
        <v>13208</v>
      </c>
      <c r="F4254" s="851"/>
      <c r="G4254" s="852" t="s">
        <v>23</v>
      </c>
      <c r="H4254" s="853">
        <v>1</v>
      </c>
      <c r="I4254" s="854">
        <v>0.06</v>
      </c>
      <c r="J4254" s="854">
        <v>0.06</v>
      </c>
    </row>
    <row r="4255" spans="1:10" ht="24" customHeight="1" x14ac:dyDescent="0.2">
      <c r="A4255" s="849" t="s">
        <v>13199</v>
      </c>
      <c r="B4255" s="850" t="s">
        <v>13229</v>
      </c>
      <c r="C4255" s="849" t="s">
        <v>7</v>
      </c>
      <c r="D4255" s="849" t="s">
        <v>9025</v>
      </c>
      <c r="E4255" s="851" t="s">
        <v>13230</v>
      </c>
      <c r="F4255" s="851"/>
      <c r="G4255" s="852" t="s">
        <v>23</v>
      </c>
      <c r="H4255" s="853">
        <v>1</v>
      </c>
      <c r="I4255" s="854">
        <v>0.71</v>
      </c>
      <c r="J4255" s="854">
        <v>0.71</v>
      </c>
    </row>
    <row r="4256" spans="1:10" ht="25.5" x14ac:dyDescent="0.2">
      <c r="A4256" s="855"/>
      <c r="B4256" s="855"/>
      <c r="C4256" s="855"/>
      <c r="D4256" s="855"/>
      <c r="E4256" s="855" t="s">
        <v>13209</v>
      </c>
      <c r="F4256" s="856">
        <v>4.91</v>
      </c>
      <c r="G4256" s="855" t="s">
        <v>13210</v>
      </c>
      <c r="H4256" s="856">
        <v>4.12</v>
      </c>
      <c r="I4256" s="855" t="s">
        <v>13211</v>
      </c>
      <c r="J4256" s="856">
        <v>9.0299999999999994</v>
      </c>
    </row>
    <row r="4257" spans="1:10" ht="13.5" thickBot="1" x14ac:dyDescent="0.25">
      <c r="A4257" s="855"/>
      <c r="B4257" s="855"/>
      <c r="C4257" s="855"/>
      <c r="D4257" s="855"/>
      <c r="E4257" s="855" t="s">
        <v>13212</v>
      </c>
      <c r="F4257" s="856">
        <v>3.3746800000000001</v>
      </c>
      <c r="G4257" s="855"/>
      <c r="H4257" s="857" t="s">
        <v>13213</v>
      </c>
      <c r="I4257" s="857"/>
      <c r="J4257" s="856">
        <v>15.32</v>
      </c>
    </row>
    <row r="4258" spans="1:10" ht="0.95" customHeight="1" thickTop="1" x14ac:dyDescent="0.2">
      <c r="A4258" s="858"/>
      <c r="B4258" s="858"/>
      <c r="C4258" s="858"/>
      <c r="D4258" s="858"/>
      <c r="E4258" s="858"/>
      <c r="F4258" s="858"/>
      <c r="G4258" s="858"/>
      <c r="H4258" s="858"/>
      <c r="I4258" s="858"/>
      <c r="J4258" s="858"/>
    </row>
    <row r="4259" spans="1:10" ht="18" customHeight="1" x14ac:dyDescent="0.2">
      <c r="A4259" s="833"/>
      <c r="B4259" s="834" t="s">
        <v>13186</v>
      </c>
      <c r="C4259" s="833" t="s">
        <v>13187</v>
      </c>
      <c r="D4259" s="833" t="s">
        <v>13188</v>
      </c>
      <c r="E4259" s="835" t="s">
        <v>13189</v>
      </c>
      <c r="F4259" s="835"/>
      <c r="G4259" s="836" t="s">
        <v>13190</v>
      </c>
      <c r="H4259" s="834" t="s">
        <v>13191</v>
      </c>
      <c r="I4259" s="834" t="s">
        <v>13192</v>
      </c>
      <c r="J4259" s="834" t="s">
        <v>13193</v>
      </c>
    </row>
    <row r="4260" spans="1:10" ht="24" customHeight="1" x14ac:dyDescent="0.2">
      <c r="A4260" s="837" t="s">
        <v>13194</v>
      </c>
      <c r="B4260" s="838" t="s">
        <v>13977</v>
      </c>
      <c r="C4260" s="837" t="s">
        <v>7</v>
      </c>
      <c r="D4260" s="837" t="s">
        <v>210</v>
      </c>
      <c r="E4260" s="839" t="s">
        <v>13196</v>
      </c>
      <c r="F4260" s="839"/>
      <c r="G4260" s="840" t="s">
        <v>23</v>
      </c>
      <c r="H4260" s="841">
        <v>1</v>
      </c>
      <c r="I4260" s="842">
        <v>10.37</v>
      </c>
      <c r="J4260" s="842">
        <v>10.37</v>
      </c>
    </row>
    <row r="4261" spans="1:10" ht="24" customHeight="1" x14ac:dyDescent="0.2">
      <c r="A4261" s="843" t="s">
        <v>13197</v>
      </c>
      <c r="B4261" s="844" t="s">
        <v>14220</v>
      </c>
      <c r="C4261" s="843" t="s">
        <v>7</v>
      </c>
      <c r="D4261" s="843" t="s">
        <v>3070</v>
      </c>
      <c r="E4261" s="845" t="s">
        <v>13196</v>
      </c>
      <c r="F4261" s="845"/>
      <c r="G4261" s="846" t="s">
        <v>23</v>
      </c>
      <c r="H4261" s="847">
        <v>1</v>
      </c>
      <c r="I4261" s="848">
        <v>0.04</v>
      </c>
      <c r="J4261" s="848">
        <v>0.04</v>
      </c>
    </row>
    <row r="4262" spans="1:10" ht="24" customHeight="1" x14ac:dyDescent="0.2">
      <c r="A4262" s="849" t="s">
        <v>13199</v>
      </c>
      <c r="B4262" s="850" t="s">
        <v>13226</v>
      </c>
      <c r="C4262" s="849" t="s">
        <v>7</v>
      </c>
      <c r="D4262" s="849" t="s">
        <v>5105</v>
      </c>
      <c r="E4262" s="851" t="s">
        <v>13206</v>
      </c>
      <c r="F4262" s="851"/>
      <c r="G4262" s="852" t="s">
        <v>23</v>
      </c>
      <c r="H4262" s="853">
        <v>1</v>
      </c>
      <c r="I4262" s="854">
        <v>0.96</v>
      </c>
      <c r="J4262" s="854">
        <v>0.96</v>
      </c>
    </row>
    <row r="4263" spans="1:10" ht="24" customHeight="1" x14ac:dyDescent="0.2">
      <c r="A4263" s="849" t="s">
        <v>13199</v>
      </c>
      <c r="B4263" s="850" t="s">
        <v>14123</v>
      </c>
      <c r="C4263" s="849" t="s">
        <v>7</v>
      </c>
      <c r="D4263" s="849" t="s">
        <v>6734</v>
      </c>
      <c r="E4263" s="851" t="s">
        <v>13201</v>
      </c>
      <c r="F4263" s="851"/>
      <c r="G4263" s="852" t="s">
        <v>23</v>
      </c>
      <c r="H4263" s="853">
        <v>1</v>
      </c>
      <c r="I4263" s="854">
        <v>0.63</v>
      </c>
      <c r="J4263" s="854">
        <v>0.63</v>
      </c>
    </row>
    <row r="4264" spans="1:10" ht="24" customHeight="1" x14ac:dyDescent="0.2">
      <c r="A4264" s="849" t="s">
        <v>13199</v>
      </c>
      <c r="B4264" s="850" t="s">
        <v>13205</v>
      </c>
      <c r="C4264" s="849" t="s">
        <v>7</v>
      </c>
      <c r="D4264" s="849" t="s">
        <v>6808</v>
      </c>
      <c r="E4264" s="851" t="s">
        <v>13206</v>
      </c>
      <c r="F4264" s="851"/>
      <c r="G4264" s="852" t="s">
        <v>23</v>
      </c>
      <c r="H4264" s="853">
        <v>1</v>
      </c>
      <c r="I4264" s="854">
        <v>0.55000000000000004</v>
      </c>
      <c r="J4264" s="854">
        <v>0.55000000000000004</v>
      </c>
    </row>
    <row r="4265" spans="1:10" ht="24" customHeight="1" x14ac:dyDescent="0.2">
      <c r="A4265" s="849" t="s">
        <v>13199</v>
      </c>
      <c r="B4265" s="850" t="s">
        <v>14124</v>
      </c>
      <c r="C4265" s="849" t="s">
        <v>7</v>
      </c>
      <c r="D4265" s="849" t="s">
        <v>6847</v>
      </c>
      <c r="E4265" s="851" t="s">
        <v>13201</v>
      </c>
      <c r="F4265" s="851"/>
      <c r="G4265" s="852" t="s">
        <v>23</v>
      </c>
      <c r="H4265" s="853">
        <v>1</v>
      </c>
      <c r="I4265" s="854">
        <v>0.01</v>
      </c>
      <c r="J4265" s="854">
        <v>0.01</v>
      </c>
    </row>
    <row r="4266" spans="1:10" ht="24" customHeight="1" x14ac:dyDescent="0.2">
      <c r="A4266" s="849" t="s">
        <v>13199</v>
      </c>
      <c r="B4266" s="850" t="s">
        <v>14221</v>
      </c>
      <c r="C4266" s="849" t="s">
        <v>7</v>
      </c>
      <c r="D4266" s="849" t="s">
        <v>7910</v>
      </c>
      <c r="E4266" s="851" t="s">
        <v>13203</v>
      </c>
      <c r="F4266" s="851"/>
      <c r="G4266" s="852" t="s">
        <v>23</v>
      </c>
      <c r="H4266" s="853">
        <v>1</v>
      </c>
      <c r="I4266" s="854">
        <v>7.41</v>
      </c>
      <c r="J4266" s="854">
        <v>7.41</v>
      </c>
    </row>
    <row r="4267" spans="1:10" ht="24" customHeight="1" x14ac:dyDescent="0.2">
      <c r="A4267" s="849" t="s">
        <v>13199</v>
      </c>
      <c r="B4267" s="850" t="s">
        <v>13207</v>
      </c>
      <c r="C4267" s="849" t="s">
        <v>7</v>
      </c>
      <c r="D4267" s="849" t="s">
        <v>8485</v>
      </c>
      <c r="E4267" s="851" t="s">
        <v>13208</v>
      </c>
      <c r="F4267" s="851"/>
      <c r="G4267" s="852" t="s">
        <v>23</v>
      </c>
      <c r="H4267" s="853">
        <v>1</v>
      </c>
      <c r="I4267" s="854">
        <v>0.06</v>
      </c>
      <c r="J4267" s="854">
        <v>0.06</v>
      </c>
    </row>
    <row r="4268" spans="1:10" ht="24" customHeight="1" x14ac:dyDescent="0.2">
      <c r="A4268" s="849" t="s">
        <v>13199</v>
      </c>
      <c r="B4268" s="850" t="s">
        <v>13229</v>
      </c>
      <c r="C4268" s="849" t="s">
        <v>7</v>
      </c>
      <c r="D4268" s="849" t="s">
        <v>9025</v>
      </c>
      <c r="E4268" s="851" t="s">
        <v>13230</v>
      </c>
      <c r="F4268" s="851"/>
      <c r="G4268" s="852" t="s">
        <v>23</v>
      </c>
      <c r="H4268" s="853">
        <v>1</v>
      </c>
      <c r="I4268" s="854">
        <v>0.71</v>
      </c>
      <c r="J4268" s="854">
        <v>0.71</v>
      </c>
    </row>
    <row r="4269" spans="1:10" ht="25.5" x14ac:dyDescent="0.2">
      <c r="A4269" s="855"/>
      <c r="B4269" s="855"/>
      <c r="C4269" s="855"/>
      <c r="D4269" s="855"/>
      <c r="E4269" s="855" t="s">
        <v>13209</v>
      </c>
      <c r="F4269" s="856">
        <v>4.05</v>
      </c>
      <c r="G4269" s="855" t="s">
        <v>13210</v>
      </c>
      <c r="H4269" s="856">
        <v>3.4</v>
      </c>
      <c r="I4269" s="855" t="s">
        <v>13211</v>
      </c>
      <c r="J4269" s="856">
        <v>7.45</v>
      </c>
    </row>
    <row r="4270" spans="1:10" ht="13.5" thickBot="1" x14ac:dyDescent="0.25">
      <c r="A4270" s="855"/>
      <c r="B4270" s="855"/>
      <c r="C4270" s="855"/>
      <c r="D4270" s="855"/>
      <c r="E4270" s="855" t="s">
        <v>13212</v>
      </c>
      <c r="F4270" s="856">
        <v>2.9284880000000002</v>
      </c>
      <c r="G4270" s="855"/>
      <c r="H4270" s="857" t="s">
        <v>13213</v>
      </c>
      <c r="I4270" s="857"/>
      <c r="J4270" s="856">
        <v>13.3</v>
      </c>
    </row>
    <row r="4271" spans="1:10" ht="0.95" customHeight="1" thickTop="1" x14ac:dyDescent="0.2">
      <c r="A4271" s="858"/>
      <c r="B4271" s="858"/>
      <c r="C4271" s="858"/>
      <c r="D4271" s="858"/>
      <c r="E4271" s="858"/>
      <c r="F4271" s="858"/>
      <c r="G4271" s="858"/>
      <c r="H4271" s="858"/>
      <c r="I4271" s="858"/>
      <c r="J4271" s="858"/>
    </row>
    <row r="4272" spans="1:10" ht="18" customHeight="1" x14ac:dyDescent="0.2">
      <c r="A4272" s="833"/>
      <c r="B4272" s="834" t="s">
        <v>13186</v>
      </c>
      <c r="C4272" s="833" t="s">
        <v>13187</v>
      </c>
      <c r="D4272" s="833" t="s">
        <v>13188</v>
      </c>
      <c r="E4272" s="835" t="s">
        <v>13189</v>
      </c>
      <c r="F4272" s="835"/>
      <c r="G4272" s="836" t="s">
        <v>13190</v>
      </c>
      <c r="H4272" s="834" t="s">
        <v>13191</v>
      </c>
      <c r="I4272" s="834" t="s">
        <v>13192</v>
      </c>
      <c r="J4272" s="834" t="s">
        <v>13193</v>
      </c>
    </row>
    <row r="4273" spans="1:10" ht="24" customHeight="1" x14ac:dyDescent="0.2">
      <c r="A4273" s="837" t="s">
        <v>13194</v>
      </c>
      <c r="B4273" s="838" t="s">
        <v>14179</v>
      </c>
      <c r="C4273" s="837" t="s">
        <v>7</v>
      </c>
      <c r="D4273" s="837" t="s">
        <v>209</v>
      </c>
      <c r="E4273" s="839" t="s">
        <v>13196</v>
      </c>
      <c r="F4273" s="839"/>
      <c r="G4273" s="840" t="s">
        <v>23</v>
      </c>
      <c r="H4273" s="841">
        <v>1</v>
      </c>
      <c r="I4273" s="842">
        <v>12.41</v>
      </c>
      <c r="J4273" s="842">
        <v>12.41</v>
      </c>
    </row>
    <row r="4274" spans="1:10" ht="24" customHeight="1" x14ac:dyDescent="0.2">
      <c r="A4274" s="843" t="s">
        <v>13197</v>
      </c>
      <c r="B4274" s="844" t="s">
        <v>14222</v>
      </c>
      <c r="C4274" s="843" t="s">
        <v>7</v>
      </c>
      <c r="D4274" s="843" t="s">
        <v>3069</v>
      </c>
      <c r="E4274" s="845" t="s">
        <v>13196</v>
      </c>
      <c r="F4274" s="845"/>
      <c r="G4274" s="846" t="s">
        <v>23</v>
      </c>
      <c r="H4274" s="847">
        <v>1</v>
      </c>
      <c r="I4274" s="848">
        <v>0.08</v>
      </c>
      <c r="J4274" s="848">
        <v>0.08</v>
      </c>
    </row>
    <row r="4275" spans="1:10" ht="24" customHeight="1" x14ac:dyDescent="0.2">
      <c r="A4275" s="849" t="s">
        <v>13199</v>
      </c>
      <c r="B4275" s="850" t="s">
        <v>13226</v>
      </c>
      <c r="C4275" s="849" t="s">
        <v>7</v>
      </c>
      <c r="D4275" s="849" t="s">
        <v>5105</v>
      </c>
      <c r="E4275" s="851" t="s">
        <v>13206</v>
      </c>
      <c r="F4275" s="851"/>
      <c r="G4275" s="852" t="s">
        <v>23</v>
      </c>
      <c r="H4275" s="853">
        <v>1</v>
      </c>
      <c r="I4275" s="854">
        <v>0.96</v>
      </c>
      <c r="J4275" s="854">
        <v>0.96</v>
      </c>
    </row>
    <row r="4276" spans="1:10" ht="24" customHeight="1" x14ac:dyDescent="0.2">
      <c r="A4276" s="849" t="s">
        <v>13199</v>
      </c>
      <c r="B4276" s="850" t="s">
        <v>14123</v>
      </c>
      <c r="C4276" s="849" t="s">
        <v>7</v>
      </c>
      <c r="D4276" s="849" t="s">
        <v>6734</v>
      </c>
      <c r="E4276" s="851" t="s">
        <v>13201</v>
      </c>
      <c r="F4276" s="851"/>
      <c r="G4276" s="852" t="s">
        <v>23</v>
      </c>
      <c r="H4276" s="853">
        <v>1</v>
      </c>
      <c r="I4276" s="854">
        <v>0.63</v>
      </c>
      <c r="J4276" s="854">
        <v>0.63</v>
      </c>
    </row>
    <row r="4277" spans="1:10" ht="24" customHeight="1" x14ac:dyDescent="0.2">
      <c r="A4277" s="849" t="s">
        <v>13199</v>
      </c>
      <c r="B4277" s="850" t="s">
        <v>13205</v>
      </c>
      <c r="C4277" s="849" t="s">
        <v>7</v>
      </c>
      <c r="D4277" s="849" t="s">
        <v>6808</v>
      </c>
      <c r="E4277" s="851" t="s">
        <v>13206</v>
      </c>
      <c r="F4277" s="851"/>
      <c r="G4277" s="852" t="s">
        <v>23</v>
      </c>
      <c r="H4277" s="853">
        <v>1</v>
      </c>
      <c r="I4277" s="854">
        <v>0.55000000000000004</v>
      </c>
      <c r="J4277" s="854">
        <v>0.55000000000000004</v>
      </c>
    </row>
    <row r="4278" spans="1:10" ht="24" customHeight="1" x14ac:dyDescent="0.2">
      <c r="A4278" s="849" t="s">
        <v>13199</v>
      </c>
      <c r="B4278" s="850" t="s">
        <v>14124</v>
      </c>
      <c r="C4278" s="849" t="s">
        <v>7</v>
      </c>
      <c r="D4278" s="849" t="s">
        <v>6847</v>
      </c>
      <c r="E4278" s="851" t="s">
        <v>13201</v>
      </c>
      <c r="F4278" s="851"/>
      <c r="G4278" s="852" t="s">
        <v>23</v>
      </c>
      <c r="H4278" s="853">
        <v>1</v>
      </c>
      <c r="I4278" s="854">
        <v>0.01</v>
      </c>
      <c r="J4278" s="854">
        <v>0.01</v>
      </c>
    </row>
    <row r="4279" spans="1:10" ht="24" customHeight="1" x14ac:dyDescent="0.2">
      <c r="A4279" s="849" t="s">
        <v>13199</v>
      </c>
      <c r="B4279" s="850" t="s">
        <v>14223</v>
      </c>
      <c r="C4279" s="849" t="s">
        <v>7</v>
      </c>
      <c r="D4279" s="849" t="s">
        <v>7908</v>
      </c>
      <c r="E4279" s="851" t="s">
        <v>13203</v>
      </c>
      <c r="F4279" s="851"/>
      <c r="G4279" s="852" t="s">
        <v>23</v>
      </c>
      <c r="H4279" s="853">
        <v>1</v>
      </c>
      <c r="I4279" s="854">
        <v>9.41</v>
      </c>
      <c r="J4279" s="854">
        <v>9.41</v>
      </c>
    </row>
    <row r="4280" spans="1:10" ht="24" customHeight="1" x14ac:dyDescent="0.2">
      <c r="A4280" s="849" t="s">
        <v>13199</v>
      </c>
      <c r="B4280" s="850" t="s">
        <v>13207</v>
      </c>
      <c r="C4280" s="849" t="s">
        <v>7</v>
      </c>
      <c r="D4280" s="849" t="s">
        <v>8485</v>
      </c>
      <c r="E4280" s="851" t="s">
        <v>13208</v>
      </c>
      <c r="F4280" s="851"/>
      <c r="G4280" s="852" t="s">
        <v>23</v>
      </c>
      <c r="H4280" s="853">
        <v>1</v>
      </c>
      <c r="I4280" s="854">
        <v>0.06</v>
      </c>
      <c r="J4280" s="854">
        <v>0.06</v>
      </c>
    </row>
    <row r="4281" spans="1:10" ht="24" customHeight="1" x14ac:dyDescent="0.2">
      <c r="A4281" s="849" t="s">
        <v>13199</v>
      </c>
      <c r="B4281" s="850" t="s">
        <v>13229</v>
      </c>
      <c r="C4281" s="849" t="s">
        <v>7</v>
      </c>
      <c r="D4281" s="849" t="s">
        <v>9025</v>
      </c>
      <c r="E4281" s="851" t="s">
        <v>13230</v>
      </c>
      <c r="F4281" s="851"/>
      <c r="G4281" s="852" t="s">
        <v>23</v>
      </c>
      <c r="H4281" s="853">
        <v>1</v>
      </c>
      <c r="I4281" s="854">
        <v>0.71</v>
      </c>
      <c r="J4281" s="854">
        <v>0.71</v>
      </c>
    </row>
    <row r="4282" spans="1:10" ht="25.5" x14ac:dyDescent="0.2">
      <c r="A4282" s="855"/>
      <c r="B4282" s="855"/>
      <c r="C4282" s="855"/>
      <c r="D4282" s="855"/>
      <c r="E4282" s="855" t="s">
        <v>13209</v>
      </c>
      <c r="F4282" s="856">
        <v>5.16</v>
      </c>
      <c r="G4282" s="855" t="s">
        <v>13210</v>
      </c>
      <c r="H4282" s="856">
        <v>4.33</v>
      </c>
      <c r="I4282" s="855" t="s">
        <v>13211</v>
      </c>
      <c r="J4282" s="856">
        <v>9.49</v>
      </c>
    </row>
    <row r="4283" spans="1:10" ht="13.5" thickBot="1" x14ac:dyDescent="0.25">
      <c r="A4283" s="855"/>
      <c r="B4283" s="855"/>
      <c r="C4283" s="855"/>
      <c r="D4283" s="855"/>
      <c r="E4283" s="855" t="s">
        <v>13212</v>
      </c>
      <c r="F4283" s="856">
        <v>3.5045839999999999</v>
      </c>
      <c r="G4283" s="855"/>
      <c r="H4283" s="857" t="s">
        <v>13213</v>
      </c>
      <c r="I4283" s="857"/>
      <c r="J4283" s="856">
        <v>15.91</v>
      </c>
    </row>
    <row r="4284" spans="1:10" ht="0.95" customHeight="1" thickTop="1" x14ac:dyDescent="0.2">
      <c r="A4284" s="858"/>
      <c r="B4284" s="858"/>
      <c r="C4284" s="858"/>
      <c r="D4284" s="858"/>
      <c r="E4284" s="858"/>
      <c r="F4284" s="858"/>
      <c r="G4284" s="858"/>
      <c r="H4284" s="858"/>
      <c r="I4284" s="858"/>
      <c r="J4284" s="858"/>
    </row>
    <row r="4285" spans="1:10" ht="18" customHeight="1" x14ac:dyDescent="0.2">
      <c r="A4285" s="833"/>
      <c r="B4285" s="834" t="s">
        <v>13186</v>
      </c>
      <c r="C4285" s="833" t="s">
        <v>13187</v>
      </c>
      <c r="D4285" s="833" t="s">
        <v>13188</v>
      </c>
      <c r="E4285" s="835" t="s">
        <v>13189</v>
      </c>
      <c r="F4285" s="835"/>
      <c r="G4285" s="836" t="s">
        <v>13190</v>
      </c>
      <c r="H4285" s="834" t="s">
        <v>13191</v>
      </c>
      <c r="I4285" s="834" t="s">
        <v>13192</v>
      </c>
      <c r="J4285" s="834" t="s">
        <v>13193</v>
      </c>
    </row>
    <row r="4286" spans="1:10" ht="24" customHeight="1" x14ac:dyDescent="0.2">
      <c r="A4286" s="837" t="s">
        <v>13194</v>
      </c>
      <c r="B4286" s="838" t="s">
        <v>14288</v>
      </c>
      <c r="C4286" s="837" t="s">
        <v>7</v>
      </c>
      <c r="D4286" s="837" t="s">
        <v>213</v>
      </c>
      <c r="E4286" s="839" t="s">
        <v>13196</v>
      </c>
      <c r="F4286" s="839"/>
      <c r="G4286" s="840" t="s">
        <v>23</v>
      </c>
      <c r="H4286" s="841">
        <v>1</v>
      </c>
      <c r="I4286" s="842">
        <v>13.24</v>
      </c>
      <c r="J4286" s="842">
        <v>13.24</v>
      </c>
    </row>
    <row r="4287" spans="1:10" ht="24" customHeight="1" x14ac:dyDescent="0.2">
      <c r="A4287" s="843" t="s">
        <v>13197</v>
      </c>
      <c r="B4287" s="844" t="s">
        <v>14224</v>
      </c>
      <c r="C4287" s="843" t="s">
        <v>7</v>
      </c>
      <c r="D4287" s="843" t="s">
        <v>3073</v>
      </c>
      <c r="E4287" s="845" t="s">
        <v>13196</v>
      </c>
      <c r="F4287" s="845"/>
      <c r="G4287" s="846" t="s">
        <v>23</v>
      </c>
      <c r="H4287" s="847">
        <v>1</v>
      </c>
      <c r="I4287" s="848">
        <v>0.06</v>
      </c>
      <c r="J4287" s="848">
        <v>0.06</v>
      </c>
    </row>
    <row r="4288" spans="1:10" ht="24" customHeight="1" x14ac:dyDescent="0.2">
      <c r="A4288" s="849" t="s">
        <v>13199</v>
      </c>
      <c r="B4288" s="850" t="s">
        <v>13226</v>
      </c>
      <c r="C4288" s="849" t="s">
        <v>7</v>
      </c>
      <c r="D4288" s="849" t="s">
        <v>5105</v>
      </c>
      <c r="E4288" s="851" t="s">
        <v>13206</v>
      </c>
      <c r="F4288" s="851"/>
      <c r="G4288" s="852" t="s">
        <v>23</v>
      </c>
      <c r="H4288" s="853">
        <v>1</v>
      </c>
      <c r="I4288" s="854">
        <v>0.96</v>
      </c>
      <c r="J4288" s="854">
        <v>0.96</v>
      </c>
    </row>
    <row r="4289" spans="1:10" ht="24" customHeight="1" x14ac:dyDescent="0.2">
      <c r="A4289" s="849" t="s">
        <v>13199</v>
      </c>
      <c r="B4289" s="850" t="s">
        <v>14123</v>
      </c>
      <c r="C4289" s="849" t="s">
        <v>7</v>
      </c>
      <c r="D4289" s="849" t="s">
        <v>6734</v>
      </c>
      <c r="E4289" s="851" t="s">
        <v>13201</v>
      </c>
      <c r="F4289" s="851"/>
      <c r="G4289" s="852" t="s">
        <v>23</v>
      </c>
      <c r="H4289" s="853">
        <v>1</v>
      </c>
      <c r="I4289" s="854">
        <v>0.63</v>
      </c>
      <c r="J4289" s="854">
        <v>0.63</v>
      </c>
    </row>
    <row r="4290" spans="1:10" ht="24" customHeight="1" x14ac:dyDescent="0.2">
      <c r="A4290" s="849" t="s">
        <v>13199</v>
      </c>
      <c r="B4290" s="850" t="s">
        <v>13205</v>
      </c>
      <c r="C4290" s="849" t="s">
        <v>7</v>
      </c>
      <c r="D4290" s="849" t="s">
        <v>6808</v>
      </c>
      <c r="E4290" s="851" t="s">
        <v>13206</v>
      </c>
      <c r="F4290" s="851"/>
      <c r="G4290" s="852" t="s">
        <v>23</v>
      </c>
      <c r="H4290" s="853">
        <v>1</v>
      </c>
      <c r="I4290" s="854">
        <v>0.55000000000000004</v>
      </c>
      <c r="J4290" s="854">
        <v>0.55000000000000004</v>
      </c>
    </row>
    <row r="4291" spans="1:10" ht="24" customHeight="1" x14ac:dyDescent="0.2">
      <c r="A4291" s="849" t="s">
        <v>13199</v>
      </c>
      <c r="B4291" s="850" t="s">
        <v>14124</v>
      </c>
      <c r="C4291" s="849" t="s">
        <v>7</v>
      </c>
      <c r="D4291" s="849" t="s">
        <v>6847</v>
      </c>
      <c r="E4291" s="851" t="s">
        <v>13201</v>
      </c>
      <c r="F4291" s="851"/>
      <c r="G4291" s="852" t="s">
        <v>23</v>
      </c>
      <c r="H4291" s="853">
        <v>1</v>
      </c>
      <c r="I4291" s="854">
        <v>0.01</v>
      </c>
      <c r="J4291" s="854">
        <v>0.01</v>
      </c>
    </row>
    <row r="4292" spans="1:10" ht="24" customHeight="1" x14ac:dyDescent="0.2">
      <c r="A4292" s="849" t="s">
        <v>13199</v>
      </c>
      <c r="B4292" s="850" t="s">
        <v>14225</v>
      </c>
      <c r="C4292" s="849" t="s">
        <v>7</v>
      </c>
      <c r="D4292" s="849" t="s">
        <v>7916</v>
      </c>
      <c r="E4292" s="851" t="s">
        <v>13203</v>
      </c>
      <c r="F4292" s="851"/>
      <c r="G4292" s="852" t="s">
        <v>23</v>
      </c>
      <c r="H4292" s="853">
        <v>1</v>
      </c>
      <c r="I4292" s="854">
        <v>10.26</v>
      </c>
      <c r="J4292" s="854">
        <v>10.26</v>
      </c>
    </row>
    <row r="4293" spans="1:10" ht="24" customHeight="1" x14ac:dyDescent="0.2">
      <c r="A4293" s="849" t="s">
        <v>13199</v>
      </c>
      <c r="B4293" s="850" t="s">
        <v>13207</v>
      </c>
      <c r="C4293" s="849" t="s">
        <v>7</v>
      </c>
      <c r="D4293" s="849" t="s">
        <v>8485</v>
      </c>
      <c r="E4293" s="851" t="s">
        <v>13208</v>
      </c>
      <c r="F4293" s="851"/>
      <c r="G4293" s="852" t="s">
        <v>23</v>
      </c>
      <c r="H4293" s="853">
        <v>1</v>
      </c>
      <c r="I4293" s="854">
        <v>0.06</v>
      </c>
      <c r="J4293" s="854">
        <v>0.06</v>
      </c>
    </row>
    <row r="4294" spans="1:10" ht="24" customHeight="1" x14ac:dyDescent="0.2">
      <c r="A4294" s="849" t="s">
        <v>13199</v>
      </c>
      <c r="B4294" s="850" t="s">
        <v>13229</v>
      </c>
      <c r="C4294" s="849" t="s">
        <v>7</v>
      </c>
      <c r="D4294" s="849" t="s">
        <v>9025</v>
      </c>
      <c r="E4294" s="851" t="s">
        <v>13230</v>
      </c>
      <c r="F4294" s="851"/>
      <c r="G4294" s="852" t="s">
        <v>23</v>
      </c>
      <c r="H4294" s="853">
        <v>1</v>
      </c>
      <c r="I4294" s="854">
        <v>0.71</v>
      </c>
      <c r="J4294" s="854">
        <v>0.71</v>
      </c>
    </row>
    <row r="4295" spans="1:10" ht="25.5" x14ac:dyDescent="0.2">
      <c r="A4295" s="855"/>
      <c r="B4295" s="855"/>
      <c r="C4295" s="855"/>
      <c r="D4295" s="855"/>
      <c r="E4295" s="855" t="s">
        <v>13209</v>
      </c>
      <c r="F4295" s="856">
        <v>5.61</v>
      </c>
      <c r="G4295" s="855" t="s">
        <v>13210</v>
      </c>
      <c r="H4295" s="856">
        <v>4.71</v>
      </c>
      <c r="I4295" s="855" t="s">
        <v>13211</v>
      </c>
      <c r="J4295" s="856">
        <v>10.32</v>
      </c>
    </row>
    <row r="4296" spans="1:10" ht="13.5" thickBot="1" x14ac:dyDescent="0.25">
      <c r="A4296" s="855"/>
      <c r="B4296" s="855"/>
      <c r="C4296" s="855"/>
      <c r="D4296" s="855"/>
      <c r="E4296" s="855" t="s">
        <v>13212</v>
      </c>
      <c r="F4296" s="856">
        <v>3.7389760000000001</v>
      </c>
      <c r="G4296" s="855"/>
      <c r="H4296" s="857" t="s">
        <v>13213</v>
      </c>
      <c r="I4296" s="857"/>
      <c r="J4296" s="856">
        <v>16.98</v>
      </c>
    </row>
    <row r="4297" spans="1:10" ht="0.95" customHeight="1" thickTop="1" x14ac:dyDescent="0.2">
      <c r="A4297" s="858"/>
      <c r="B4297" s="858"/>
      <c r="C4297" s="858"/>
      <c r="D4297" s="858"/>
      <c r="E4297" s="858"/>
      <c r="F4297" s="858"/>
      <c r="G4297" s="858"/>
      <c r="H4297" s="858"/>
      <c r="I4297" s="858"/>
      <c r="J4297" s="858"/>
    </row>
    <row r="4298" spans="1:10" ht="18" customHeight="1" x14ac:dyDescent="0.2">
      <c r="A4298" s="833"/>
      <c r="B4298" s="834" t="s">
        <v>13186</v>
      </c>
      <c r="C4298" s="833" t="s">
        <v>13187</v>
      </c>
      <c r="D4298" s="833" t="s">
        <v>13188</v>
      </c>
      <c r="E4298" s="835" t="s">
        <v>13189</v>
      </c>
      <c r="F4298" s="835"/>
      <c r="G4298" s="836" t="s">
        <v>13190</v>
      </c>
      <c r="H4298" s="834" t="s">
        <v>13191</v>
      </c>
      <c r="I4298" s="834" t="s">
        <v>13192</v>
      </c>
      <c r="J4298" s="834" t="s">
        <v>13193</v>
      </c>
    </row>
    <row r="4299" spans="1:10" ht="24" customHeight="1" x14ac:dyDescent="0.2">
      <c r="A4299" s="837" t="s">
        <v>13194</v>
      </c>
      <c r="B4299" s="838" t="s">
        <v>14269</v>
      </c>
      <c r="C4299" s="837" t="s">
        <v>7</v>
      </c>
      <c r="D4299" s="837" t="s">
        <v>216</v>
      </c>
      <c r="E4299" s="839" t="s">
        <v>13196</v>
      </c>
      <c r="F4299" s="839"/>
      <c r="G4299" s="840" t="s">
        <v>23</v>
      </c>
      <c r="H4299" s="841">
        <v>1</v>
      </c>
      <c r="I4299" s="842">
        <v>14.06</v>
      </c>
      <c r="J4299" s="842">
        <v>14.06</v>
      </c>
    </row>
    <row r="4300" spans="1:10" ht="24" customHeight="1" x14ac:dyDescent="0.2">
      <c r="A4300" s="843" t="s">
        <v>13197</v>
      </c>
      <c r="B4300" s="844" t="s">
        <v>14226</v>
      </c>
      <c r="C4300" s="843" t="s">
        <v>7</v>
      </c>
      <c r="D4300" s="843" t="s">
        <v>3077</v>
      </c>
      <c r="E4300" s="845" t="s">
        <v>13196</v>
      </c>
      <c r="F4300" s="845"/>
      <c r="G4300" s="846" t="s">
        <v>23</v>
      </c>
      <c r="H4300" s="847">
        <v>1</v>
      </c>
      <c r="I4300" s="848">
        <v>0.09</v>
      </c>
      <c r="J4300" s="848">
        <v>0.09</v>
      </c>
    </row>
    <row r="4301" spans="1:10" ht="24" customHeight="1" x14ac:dyDescent="0.2">
      <c r="A4301" s="849" t="s">
        <v>13199</v>
      </c>
      <c r="B4301" s="850" t="s">
        <v>13226</v>
      </c>
      <c r="C4301" s="849" t="s">
        <v>7</v>
      </c>
      <c r="D4301" s="849" t="s">
        <v>5105</v>
      </c>
      <c r="E4301" s="851" t="s">
        <v>13206</v>
      </c>
      <c r="F4301" s="851"/>
      <c r="G4301" s="852" t="s">
        <v>23</v>
      </c>
      <c r="H4301" s="853">
        <v>1</v>
      </c>
      <c r="I4301" s="854">
        <v>0.96</v>
      </c>
      <c r="J4301" s="854">
        <v>0.96</v>
      </c>
    </row>
    <row r="4302" spans="1:10" ht="24" customHeight="1" x14ac:dyDescent="0.2">
      <c r="A4302" s="849" t="s">
        <v>13199</v>
      </c>
      <c r="B4302" s="850" t="s">
        <v>14123</v>
      </c>
      <c r="C4302" s="849" t="s">
        <v>7</v>
      </c>
      <c r="D4302" s="849" t="s">
        <v>6734</v>
      </c>
      <c r="E4302" s="851" t="s">
        <v>13201</v>
      </c>
      <c r="F4302" s="851"/>
      <c r="G4302" s="852" t="s">
        <v>23</v>
      </c>
      <c r="H4302" s="853">
        <v>1</v>
      </c>
      <c r="I4302" s="854">
        <v>0.63</v>
      </c>
      <c r="J4302" s="854">
        <v>0.63</v>
      </c>
    </row>
    <row r="4303" spans="1:10" ht="24" customHeight="1" x14ac:dyDescent="0.2">
      <c r="A4303" s="849" t="s">
        <v>13199</v>
      </c>
      <c r="B4303" s="850" t="s">
        <v>13205</v>
      </c>
      <c r="C4303" s="849" t="s">
        <v>7</v>
      </c>
      <c r="D4303" s="849" t="s">
        <v>6808</v>
      </c>
      <c r="E4303" s="851" t="s">
        <v>13206</v>
      </c>
      <c r="F4303" s="851"/>
      <c r="G4303" s="852" t="s">
        <v>23</v>
      </c>
      <c r="H4303" s="853">
        <v>1</v>
      </c>
      <c r="I4303" s="854">
        <v>0.55000000000000004</v>
      </c>
      <c r="J4303" s="854">
        <v>0.55000000000000004</v>
      </c>
    </row>
    <row r="4304" spans="1:10" ht="24" customHeight="1" x14ac:dyDescent="0.2">
      <c r="A4304" s="849" t="s">
        <v>13199</v>
      </c>
      <c r="B4304" s="850" t="s">
        <v>14124</v>
      </c>
      <c r="C4304" s="849" t="s">
        <v>7</v>
      </c>
      <c r="D4304" s="849" t="s">
        <v>6847</v>
      </c>
      <c r="E4304" s="851" t="s">
        <v>13201</v>
      </c>
      <c r="F4304" s="851"/>
      <c r="G4304" s="852" t="s">
        <v>23</v>
      </c>
      <c r="H4304" s="853">
        <v>1</v>
      </c>
      <c r="I4304" s="854">
        <v>0.01</v>
      </c>
      <c r="J4304" s="854">
        <v>0.01</v>
      </c>
    </row>
    <row r="4305" spans="1:10" ht="24" customHeight="1" x14ac:dyDescent="0.2">
      <c r="A4305" s="849" t="s">
        <v>13199</v>
      </c>
      <c r="B4305" s="850" t="s">
        <v>14227</v>
      </c>
      <c r="C4305" s="849" t="s">
        <v>7</v>
      </c>
      <c r="D4305" s="849" t="s">
        <v>7906</v>
      </c>
      <c r="E4305" s="851" t="s">
        <v>13203</v>
      </c>
      <c r="F4305" s="851"/>
      <c r="G4305" s="852" t="s">
        <v>23</v>
      </c>
      <c r="H4305" s="853">
        <v>1</v>
      </c>
      <c r="I4305" s="854">
        <v>11.05</v>
      </c>
      <c r="J4305" s="854">
        <v>11.05</v>
      </c>
    </row>
    <row r="4306" spans="1:10" ht="24" customHeight="1" x14ac:dyDescent="0.2">
      <c r="A4306" s="849" t="s">
        <v>13199</v>
      </c>
      <c r="B4306" s="850" t="s">
        <v>13207</v>
      </c>
      <c r="C4306" s="849" t="s">
        <v>7</v>
      </c>
      <c r="D4306" s="849" t="s">
        <v>8485</v>
      </c>
      <c r="E4306" s="851" t="s">
        <v>13208</v>
      </c>
      <c r="F4306" s="851"/>
      <c r="G4306" s="852" t="s">
        <v>23</v>
      </c>
      <c r="H4306" s="853">
        <v>1</v>
      </c>
      <c r="I4306" s="854">
        <v>0.06</v>
      </c>
      <c r="J4306" s="854">
        <v>0.06</v>
      </c>
    </row>
    <row r="4307" spans="1:10" ht="24" customHeight="1" x14ac:dyDescent="0.2">
      <c r="A4307" s="849" t="s">
        <v>13199</v>
      </c>
      <c r="B4307" s="850" t="s">
        <v>13229</v>
      </c>
      <c r="C4307" s="849" t="s">
        <v>7</v>
      </c>
      <c r="D4307" s="849" t="s">
        <v>9025</v>
      </c>
      <c r="E4307" s="851" t="s">
        <v>13230</v>
      </c>
      <c r="F4307" s="851"/>
      <c r="G4307" s="852" t="s">
        <v>23</v>
      </c>
      <c r="H4307" s="853">
        <v>1</v>
      </c>
      <c r="I4307" s="854">
        <v>0.71</v>
      </c>
      <c r="J4307" s="854">
        <v>0.71</v>
      </c>
    </row>
    <row r="4308" spans="1:10" ht="25.5" x14ac:dyDescent="0.2">
      <c r="A4308" s="855"/>
      <c r="B4308" s="855"/>
      <c r="C4308" s="855"/>
      <c r="D4308" s="855"/>
      <c r="E4308" s="855" t="s">
        <v>13209</v>
      </c>
      <c r="F4308" s="856">
        <v>6.05</v>
      </c>
      <c r="G4308" s="855" t="s">
        <v>13210</v>
      </c>
      <c r="H4308" s="856">
        <v>5.09</v>
      </c>
      <c r="I4308" s="855" t="s">
        <v>13211</v>
      </c>
      <c r="J4308" s="856">
        <v>11.14</v>
      </c>
    </row>
    <row r="4309" spans="1:10" ht="13.5" thickBot="1" x14ac:dyDescent="0.25">
      <c r="A4309" s="855"/>
      <c r="B4309" s="855"/>
      <c r="C4309" s="855"/>
      <c r="D4309" s="855"/>
      <c r="E4309" s="855" t="s">
        <v>13212</v>
      </c>
      <c r="F4309" s="856">
        <v>3.9705439999999999</v>
      </c>
      <c r="G4309" s="855"/>
      <c r="H4309" s="857" t="s">
        <v>13213</v>
      </c>
      <c r="I4309" s="857"/>
      <c r="J4309" s="856">
        <v>18.03</v>
      </c>
    </row>
    <row r="4310" spans="1:10" ht="0.95" customHeight="1" thickTop="1" x14ac:dyDescent="0.2">
      <c r="A4310" s="858"/>
      <c r="B4310" s="858"/>
      <c r="C4310" s="858"/>
      <c r="D4310" s="858"/>
      <c r="E4310" s="858"/>
      <c r="F4310" s="858"/>
      <c r="G4310" s="858"/>
      <c r="H4310" s="858"/>
      <c r="I4310" s="858"/>
      <c r="J4310" s="858"/>
    </row>
    <row r="4311" spans="1:10" ht="18" customHeight="1" x14ac:dyDescent="0.2">
      <c r="A4311" s="833"/>
      <c r="B4311" s="834" t="s">
        <v>13186</v>
      </c>
      <c r="C4311" s="833" t="s">
        <v>13187</v>
      </c>
      <c r="D4311" s="833" t="s">
        <v>13188</v>
      </c>
      <c r="E4311" s="835" t="s">
        <v>13189</v>
      </c>
      <c r="F4311" s="835"/>
      <c r="G4311" s="836" t="s">
        <v>13190</v>
      </c>
      <c r="H4311" s="834" t="s">
        <v>13191</v>
      </c>
      <c r="I4311" s="834" t="s">
        <v>13192</v>
      </c>
      <c r="J4311" s="834" t="s">
        <v>13193</v>
      </c>
    </row>
    <row r="4312" spans="1:10" ht="60" customHeight="1" x14ac:dyDescent="0.2">
      <c r="A4312" s="837" t="s">
        <v>13194</v>
      </c>
      <c r="B4312" s="838" t="s">
        <v>14000</v>
      </c>
      <c r="C4312" s="837" t="s">
        <v>7</v>
      </c>
      <c r="D4312" s="837" t="s">
        <v>1943</v>
      </c>
      <c r="E4312" s="839" t="s">
        <v>13272</v>
      </c>
      <c r="F4312" s="839"/>
      <c r="G4312" s="840" t="s">
        <v>67</v>
      </c>
      <c r="H4312" s="841">
        <v>1</v>
      </c>
      <c r="I4312" s="842">
        <v>152.43</v>
      </c>
      <c r="J4312" s="842">
        <v>152.43</v>
      </c>
    </row>
    <row r="4313" spans="1:10" ht="60" customHeight="1" x14ac:dyDescent="0.2">
      <c r="A4313" s="843" t="s">
        <v>13197</v>
      </c>
      <c r="B4313" s="844" t="s">
        <v>14289</v>
      </c>
      <c r="C4313" s="843" t="s">
        <v>7</v>
      </c>
      <c r="D4313" s="843" t="s">
        <v>1938</v>
      </c>
      <c r="E4313" s="845" t="s">
        <v>13272</v>
      </c>
      <c r="F4313" s="845"/>
      <c r="G4313" s="846" t="s">
        <v>23</v>
      </c>
      <c r="H4313" s="847">
        <v>1</v>
      </c>
      <c r="I4313" s="848">
        <v>122.95</v>
      </c>
      <c r="J4313" s="848">
        <v>122.95</v>
      </c>
    </row>
    <row r="4314" spans="1:10" ht="60" customHeight="1" x14ac:dyDescent="0.2">
      <c r="A4314" s="843" t="s">
        <v>13197</v>
      </c>
      <c r="B4314" s="844" t="s">
        <v>14290</v>
      </c>
      <c r="C4314" s="843" t="s">
        <v>7</v>
      </c>
      <c r="D4314" s="843" t="s">
        <v>1939</v>
      </c>
      <c r="E4314" s="845" t="s">
        <v>13272</v>
      </c>
      <c r="F4314" s="845"/>
      <c r="G4314" s="846" t="s">
        <v>23</v>
      </c>
      <c r="H4314" s="847">
        <v>1</v>
      </c>
      <c r="I4314" s="848">
        <v>17.07</v>
      </c>
      <c r="J4314" s="848">
        <v>17.07</v>
      </c>
    </row>
    <row r="4315" spans="1:10" ht="24" customHeight="1" x14ac:dyDescent="0.2">
      <c r="A4315" s="843" t="s">
        <v>13197</v>
      </c>
      <c r="B4315" s="844" t="s">
        <v>14179</v>
      </c>
      <c r="C4315" s="843" t="s">
        <v>7</v>
      </c>
      <c r="D4315" s="843" t="s">
        <v>209</v>
      </c>
      <c r="E4315" s="845" t="s">
        <v>13196</v>
      </c>
      <c r="F4315" s="845"/>
      <c r="G4315" s="846" t="s">
        <v>23</v>
      </c>
      <c r="H4315" s="847">
        <v>1</v>
      </c>
      <c r="I4315" s="848">
        <v>12.41</v>
      </c>
      <c r="J4315" s="848">
        <v>12.41</v>
      </c>
    </row>
    <row r="4316" spans="1:10" ht="25.5" x14ac:dyDescent="0.2">
      <c r="A4316" s="855"/>
      <c r="B4316" s="855"/>
      <c r="C4316" s="855"/>
      <c r="D4316" s="855"/>
      <c r="E4316" s="855" t="s">
        <v>13209</v>
      </c>
      <c r="F4316" s="856">
        <v>5.16</v>
      </c>
      <c r="G4316" s="855" t="s">
        <v>13210</v>
      </c>
      <c r="H4316" s="856">
        <v>4.33</v>
      </c>
      <c r="I4316" s="855" t="s">
        <v>13211</v>
      </c>
      <c r="J4316" s="856">
        <v>9.49</v>
      </c>
    </row>
    <row r="4317" spans="1:10" ht="13.5" thickBot="1" x14ac:dyDescent="0.25">
      <c r="A4317" s="855"/>
      <c r="B4317" s="855"/>
      <c r="C4317" s="855"/>
      <c r="D4317" s="855"/>
      <c r="E4317" s="855" t="s">
        <v>13212</v>
      </c>
      <c r="F4317" s="856">
        <v>43.046232000000003</v>
      </c>
      <c r="G4317" s="855"/>
      <c r="H4317" s="857" t="s">
        <v>13213</v>
      </c>
      <c r="I4317" s="857"/>
      <c r="J4317" s="856">
        <v>195.48</v>
      </c>
    </row>
    <row r="4318" spans="1:10" ht="0.95" customHeight="1" thickTop="1" x14ac:dyDescent="0.2">
      <c r="A4318" s="858"/>
      <c r="B4318" s="858"/>
      <c r="C4318" s="858"/>
      <c r="D4318" s="858"/>
      <c r="E4318" s="858"/>
      <c r="F4318" s="858"/>
      <c r="G4318" s="858"/>
      <c r="H4318" s="858"/>
      <c r="I4318" s="858"/>
      <c r="J4318" s="858"/>
    </row>
    <row r="4319" spans="1:10" ht="18" customHeight="1" x14ac:dyDescent="0.2">
      <c r="A4319" s="833"/>
      <c r="B4319" s="834" t="s">
        <v>13186</v>
      </c>
      <c r="C4319" s="833" t="s">
        <v>13187</v>
      </c>
      <c r="D4319" s="833" t="s">
        <v>13188</v>
      </c>
      <c r="E4319" s="835" t="s">
        <v>13189</v>
      </c>
      <c r="F4319" s="835"/>
      <c r="G4319" s="836" t="s">
        <v>13190</v>
      </c>
      <c r="H4319" s="834" t="s">
        <v>13191</v>
      </c>
      <c r="I4319" s="834" t="s">
        <v>13192</v>
      </c>
      <c r="J4319" s="834" t="s">
        <v>13193</v>
      </c>
    </row>
    <row r="4320" spans="1:10" ht="60" customHeight="1" x14ac:dyDescent="0.2">
      <c r="A4320" s="837" t="s">
        <v>13194</v>
      </c>
      <c r="B4320" s="838" t="s">
        <v>13999</v>
      </c>
      <c r="C4320" s="837" t="s">
        <v>7</v>
      </c>
      <c r="D4320" s="837" t="s">
        <v>1942</v>
      </c>
      <c r="E4320" s="839" t="s">
        <v>13272</v>
      </c>
      <c r="F4320" s="839"/>
      <c r="G4320" s="840" t="s">
        <v>50</v>
      </c>
      <c r="H4320" s="841">
        <v>1</v>
      </c>
      <c r="I4320" s="842">
        <v>383.69</v>
      </c>
      <c r="J4320" s="842">
        <v>383.69</v>
      </c>
    </row>
    <row r="4321" spans="1:10" ht="60" customHeight="1" x14ac:dyDescent="0.2">
      <c r="A4321" s="843" t="s">
        <v>13197</v>
      </c>
      <c r="B4321" s="844" t="s">
        <v>14289</v>
      </c>
      <c r="C4321" s="843" t="s">
        <v>7</v>
      </c>
      <c r="D4321" s="843" t="s">
        <v>1938</v>
      </c>
      <c r="E4321" s="845" t="s">
        <v>13272</v>
      </c>
      <c r="F4321" s="845"/>
      <c r="G4321" s="846" t="s">
        <v>23</v>
      </c>
      <c r="H4321" s="847">
        <v>1</v>
      </c>
      <c r="I4321" s="848">
        <v>122.95</v>
      </c>
      <c r="J4321" s="848">
        <v>122.95</v>
      </c>
    </row>
    <row r="4322" spans="1:10" ht="60" customHeight="1" x14ac:dyDescent="0.2">
      <c r="A4322" s="843" t="s">
        <v>13197</v>
      </c>
      <c r="B4322" s="844" t="s">
        <v>14291</v>
      </c>
      <c r="C4322" s="843" t="s">
        <v>7</v>
      </c>
      <c r="D4322" s="843" t="s">
        <v>1941</v>
      </c>
      <c r="E4322" s="845" t="s">
        <v>13272</v>
      </c>
      <c r="F4322" s="845"/>
      <c r="G4322" s="846" t="s">
        <v>23</v>
      </c>
      <c r="H4322" s="847">
        <v>1</v>
      </c>
      <c r="I4322" s="848">
        <v>77.400000000000006</v>
      </c>
      <c r="J4322" s="848">
        <v>77.400000000000006</v>
      </c>
    </row>
    <row r="4323" spans="1:10" ht="60" customHeight="1" x14ac:dyDescent="0.2">
      <c r="A4323" s="843" t="s">
        <v>13197</v>
      </c>
      <c r="B4323" s="844" t="s">
        <v>14290</v>
      </c>
      <c r="C4323" s="843" t="s">
        <v>7</v>
      </c>
      <c r="D4323" s="843" t="s">
        <v>1939</v>
      </c>
      <c r="E4323" s="845" t="s">
        <v>13272</v>
      </c>
      <c r="F4323" s="845"/>
      <c r="G4323" s="846" t="s">
        <v>23</v>
      </c>
      <c r="H4323" s="847">
        <v>1</v>
      </c>
      <c r="I4323" s="848">
        <v>17.07</v>
      </c>
      <c r="J4323" s="848">
        <v>17.07</v>
      </c>
    </row>
    <row r="4324" spans="1:10" ht="60" customHeight="1" x14ac:dyDescent="0.2">
      <c r="A4324" s="843" t="s">
        <v>13197</v>
      </c>
      <c r="B4324" s="844" t="s">
        <v>14292</v>
      </c>
      <c r="C4324" s="843" t="s">
        <v>7</v>
      </c>
      <c r="D4324" s="843" t="s">
        <v>1940</v>
      </c>
      <c r="E4324" s="845" t="s">
        <v>13272</v>
      </c>
      <c r="F4324" s="845"/>
      <c r="G4324" s="846" t="s">
        <v>23</v>
      </c>
      <c r="H4324" s="847">
        <v>1</v>
      </c>
      <c r="I4324" s="848">
        <v>153.86000000000001</v>
      </c>
      <c r="J4324" s="848">
        <v>153.86000000000001</v>
      </c>
    </row>
    <row r="4325" spans="1:10" ht="24" customHeight="1" x14ac:dyDescent="0.2">
      <c r="A4325" s="843" t="s">
        <v>13197</v>
      </c>
      <c r="B4325" s="844" t="s">
        <v>14179</v>
      </c>
      <c r="C4325" s="843" t="s">
        <v>7</v>
      </c>
      <c r="D4325" s="843" t="s">
        <v>209</v>
      </c>
      <c r="E4325" s="845" t="s">
        <v>13196</v>
      </c>
      <c r="F4325" s="845"/>
      <c r="G4325" s="846" t="s">
        <v>23</v>
      </c>
      <c r="H4325" s="847">
        <v>1</v>
      </c>
      <c r="I4325" s="848">
        <v>12.41</v>
      </c>
      <c r="J4325" s="848">
        <v>12.41</v>
      </c>
    </row>
    <row r="4326" spans="1:10" ht="25.5" x14ac:dyDescent="0.2">
      <c r="A4326" s="855"/>
      <c r="B4326" s="855"/>
      <c r="C4326" s="855"/>
      <c r="D4326" s="855"/>
      <c r="E4326" s="855" t="s">
        <v>13209</v>
      </c>
      <c r="F4326" s="856">
        <v>5.16</v>
      </c>
      <c r="G4326" s="855" t="s">
        <v>13210</v>
      </c>
      <c r="H4326" s="856">
        <v>4.33</v>
      </c>
      <c r="I4326" s="855" t="s">
        <v>13211</v>
      </c>
      <c r="J4326" s="856">
        <v>9.49</v>
      </c>
    </row>
    <row r="4327" spans="1:10" ht="13.5" thickBot="1" x14ac:dyDescent="0.25">
      <c r="A4327" s="855"/>
      <c r="B4327" s="855"/>
      <c r="C4327" s="855"/>
      <c r="D4327" s="855"/>
      <c r="E4327" s="855" t="s">
        <v>13212</v>
      </c>
      <c r="F4327" s="856">
        <v>108.354056</v>
      </c>
      <c r="G4327" s="855"/>
      <c r="H4327" s="857" t="s">
        <v>13213</v>
      </c>
      <c r="I4327" s="857"/>
      <c r="J4327" s="856">
        <v>492.04</v>
      </c>
    </row>
    <row r="4328" spans="1:10" ht="0.95" customHeight="1" thickTop="1" x14ac:dyDescent="0.2">
      <c r="A4328" s="858"/>
      <c r="B4328" s="858"/>
      <c r="C4328" s="858"/>
      <c r="D4328" s="858"/>
      <c r="E4328" s="858"/>
      <c r="F4328" s="858"/>
      <c r="G4328" s="858"/>
      <c r="H4328" s="858"/>
      <c r="I4328" s="858"/>
      <c r="J4328" s="858"/>
    </row>
    <row r="4329" spans="1:10" ht="18" customHeight="1" x14ac:dyDescent="0.2">
      <c r="A4329" s="833"/>
      <c r="B4329" s="834" t="s">
        <v>13186</v>
      </c>
      <c r="C4329" s="833" t="s">
        <v>13187</v>
      </c>
      <c r="D4329" s="833" t="s">
        <v>13188</v>
      </c>
      <c r="E4329" s="835" t="s">
        <v>13189</v>
      </c>
      <c r="F4329" s="835"/>
      <c r="G4329" s="836" t="s">
        <v>13190</v>
      </c>
      <c r="H4329" s="834" t="s">
        <v>13191</v>
      </c>
      <c r="I4329" s="834" t="s">
        <v>13192</v>
      </c>
      <c r="J4329" s="834" t="s">
        <v>13193</v>
      </c>
    </row>
    <row r="4330" spans="1:10" ht="60" customHeight="1" x14ac:dyDescent="0.2">
      <c r="A4330" s="837" t="s">
        <v>13194</v>
      </c>
      <c r="B4330" s="838" t="s">
        <v>14289</v>
      </c>
      <c r="C4330" s="837" t="s">
        <v>7</v>
      </c>
      <c r="D4330" s="837" t="s">
        <v>1938</v>
      </c>
      <c r="E4330" s="839" t="s">
        <v>13272</v>
      </c>
      <c r="F4330" s="839"/>
      <c r="G4330" s="840" t="s">
        <v>23</v>
      </c>
      <c r="H4330" s="841">
        <v>1</v>
      </c>
      <c r="I4330" s="842">
        <v>122.95</v>
      </c>
      <c r="J4330" s="842">
        <v>122.95</v>
      </c>
    </row>
    <row r="4331" spans="1:10" ht="60" customHeight="1" x14ac:dyDescent="0.2">
      <c r="A4331" s="849" t="s">
        <v>13199</v>
      </c>
      <c r="B4331" s="850" t="s">
        <v>14293</v>
      </c>
      <c r="C4331" s="849" t="s">
        <v>7</v>
      </c>
      <c r="D4331" s="849" t="s">
        <v>8089</v>
      </c>
      <c r="E4331" s="851" t="s">
        <v>13201</v>
      </c>
      <c r="F4331" s="851"/>
      <c r="G4331" s="852" t="s">
        <v>38</v>
      </c>
      <c r="H4331" s="853">
        <v>5.3300000000000001E-5</v>
      </c>
      <c r="I4331" s="854">
        <v>2306710.5</v>
      </c>
      <c r="J4331" s="854">
        <v>122.94766970000001</v>
      </c>
    </row>
    <row r="4332" spans="1:10" ht="25.5" x14ac:dyDescent="0.2">
      <c r="A4332" s="855"/>
      <c r="B4332" s="855"/>
      <c r="C4332" s="855"/>
      <c r="D4332" s="855"/>
      <c r="E4332" s="855" t="s">
        <v>13209</v>
      </c>
      <c r="F4332" s="856">
        <v>0</v>
      </c>
      <c r="G4332" s="855" t="s">
        <v>13210</v>
      </c>
      <c r="H4332" s="856">
        <v>0</v>
      </c>
      <c r="I4332" s="855" t="s">
        <v>13211</v>
      </c>
      <c r="J4332" s="856">
        <v>0</v>
      </c>
    </row>
    <row r="4333" spans="1:10" ht="13.5" thickBot="1" x14ac:dyDescent="0.25">
      <c r="A4333" s="855"/>
      <c r="B4333" s="855"/>
      <c r="C4333" s="855"/>
      <c r="D4333" s="855"/>
      <c r="E4333" s="855" t="s">
        <v>13212</v>
      </c>
      <c r="F4333" s="856">
        <v>34.721080000000001</v>
      </c>
      <c r="G4333" s="855"/>
      <c r="H4333" s="857" t="s">
        <v>13213</v>
      </c>
      <c r="I4333" s="857"/>
      <c r="J4333" s="856">
        <v>157.66999999999999</v>
      </c>
    </row>
    <row r="4334" spans="1:10" ht="0.95" customHeight="1" thickTop="1" x14ac:dyDescent="0.2">
      <c r="A4334" s="858"/>
      <c r="B4334" s="858"/>
      <c r="C4334" s="858"/>
      <c r="D4334" s="858"/>
      <c r="E4334" s="858"/>
      <c r="F4334" s="858"/>
      <c r="G4334" s="858"/>
      <c r="H4334" s="858"/>
      <c r="I4334" s="858"/>
      <c r="J4334" s="858"/>
    </row>
    <row r="4335" spans="1:10" ht="18" customHeight="1" x14ac:dyDescent="0.2">
      <c r="A4335" s="833"/>
      <c r="B4335" s="834" t="s">
        <v>13186</v>
      </c>
      <c r="C4335" s="833" t="s">
        <v>13187</v>
      </c>
      <c r="D4335" s="833" t="s">
        <v>13188</v>
      </c>
      <c r="E4335" s="835" t="s">
        <v>13189</v>
      </c>
      <c r="F4335" s="835"/>
      <c r="G4335" s="836" t="s">
        <v>13190</v>
      </c>
      <c r="H4335" s="834" t="s">
        <v>13191</v>
      </c>
      <c r="I4335" s="834" t="s">
        <v>13192</v>
      </c>
      <c r="J4335" s="834" t="s">
        <v>13193</v>
      </c>
    </row>
    <row r="4336" spans="1:10" ht="60" customHeight="1" x14ac:dyDescent="0.2">
      <c r="A4336" s="837" t="s">
        <v>13194</v>
      </c>
      <c r="B4336" s="838" t="s">
        <v>14290</v>
      </c>
      <c r="C4336" s="837" t="s">
        <v>7</v>
      </c>
      <c r="D4336" s="837" t="s">
        <v>1939</v>
      </c>
      <c r="E4336" s="839" t="s">
        <v>13272</v>
      </c>
      <c r="F4336" s="839"/>
      <c r="G4336" s="840" t="s">
        <v>23</v>
      </c>
      <c r="H4336" s="841">
        <v>1</v>
      </c>
      <c r="I4336" s="842">
        <v>17.07</v>
      </c>
      <c r="J4336" s="842">
        <v>17.07</v>
      </c>
    </row>
    <row r="4337" spans="1:10" ht="60" customHeight="1" x14ac:dyDescent="0.2">
      <c r="A4337" s="849" t="s">
        <v>13199</v>
      </c>
      <c r="B4337" s="850" t="s">
        <v>14293</v>
      </c>
      <c r="C4337" s="849" t="s">
        <v>7</v>
      </c>
      <c r="D4337" s="849" t="s">
        <v>8089</v>
      </c>
      <c r="E4337" s="851" t="s">
        <v>13201</v>
      </c>
      <c r="F4337" s="851"/>
      <c r="G4337" s="852" t="s">
        <v>38</v>
      </c>
      <c r="H4337" s="853">
        <v>7.4000000000000003E-6</v>
      </c>
      <c r="I4337" s="854">
        <v>2306710.5</v>
      </c>
      <c r="J4337" s="854">
        <v>17.0696577</v>
      </c>
    </row>
    <row r="4338" spans="1:10" ht="25.5" x14ac:dyDescent="0.2">
      <c r="A4338" s="855"/>
      <c r="B4338" s="855"/>
      <c r="C4338" s="855"/>
      <c r="D4338" s="855"/>
      <c r="E4338" s="855" t="s">
        <v>13209</v>
      </c>
      <c r="F4338" s="856">
        <v>0</v>
      </c>
      <c r="G4338" s="855" t="s">
        <v>13210</v>
      </c>
      <c r="H4338" s="856">
        <v>0</v>
      </c>
      <c r="I4338" s="855" t="s">
        <v>13211</v>
      </c>
      <c r="J4338" s="856">
        <v>0</v>
      </c>
    </row>
    <row r="4339" spans="1:10" ht="13.5" thickBot="1" x14ac:dyDescent="0.25">
      <c r="A4339" s="855"/>
      <c r="B4339" s="855"/>
      <c r="C4339" s="855"/>
      <c r="D4339" s="855"/>
      <c r="E4339" s="855" t="s">
        <v>13212</v>
      </c>
      <c r="F4339" s="856">
        <v>4.8205679999999997</v>
      </c>
      <c r="G4339" s="855"/>
      <c r="H4339" s="857" t="s">
        <v>13213</v>
      </c>
      <c r="I4339" s="857"/>
      <c r="J4339" s="856">
        <v>21.89</v>
      </c>
    </row>
    <row r="4340" spans="1:10" ht="0.95" customHeight="1" thickTop="1" x14ac:dyDescent="0.2">
      <c r="A4340" s="858"/>
      <c r="B4340" s="858"/>
      <c r="C4340" s="858"/>
      <c r="D4340" s="858"/>
      <c r="E4340" s="858"/>
      <c r="F4340" s="858"/>
      <c r="G4340" s="858"/>
      <c r="H4340" s="858"/>
      <c r="I4340" s="858"/>
      <c r="J4340" s="858"/>
    </row>
    <row r="4341" spans="1:10" ht="18" customHeight="1" x14ac:dyDescent="0.2">
      <c r="A4341" s="833"/>
      <c r="B4341" s="834" t="s">
        <v>13186</v>
      </c>
      <c r="C4341" s="833" t="s">
        <v>13187</v>
      </c>
      <c r="D4341" s="833" t="s">
        <v>13188</v>
      </c>
      <c r="E4341" s="835" t="s">
        <v>13189</v>
      </c>
      <c r="F4341" s="835"/>
      <c r="G4341" s="836" t="s">
        <v>13190</v>
      </c>
      <c r="H4341" s="834" t="s">
        <v>13191</v>
      </c>
      <c r="I4341" s="834" t="s">
        <v>13192</v>
      </c>
      <c r="J4341" s="834" t="s">
        <v>13193</v>
      </c>
    </row>
    <row r="4342" spans="1:10" ht="60" customHeight="1" x14ac:dyDescent="0.2">
      <c r="A4342" s="837" t="s">
        <v>13194</v>
      </c>
      <c r="B4342" s="838" t="s">
        <v>14292</v>
      </c>
      <c r="C4342" s="837" t="s">
        <v>7</v>
      </c>
      <c r="D4342" s="837" t="s">
        <v>1940</v>
      </c>
      <c r="E4342" s="839" t="s">
        <v>13272</v>
      </c>
      <c r="F4342" s="839"/>
      <c r="G4342" s="840" t="s">
        <v>23</v>
      </c>
      <c r="H4342" s="841">
        <v>1</v>
      </c>
      <c r="I4342" s="842">
        <v>153.86000000000001</v>
      </c>
      <c r="J4342" s="842">
        <v>153.86000000000001</v>
      </c>
    </row>
    <row r="4343" spans="1:10" ht="60" customHeight="1" x14ac:dyDescent="0.2">
      <c r="A4343" s="849" t="s">
        <v>13199</v>
      </c>
      <c r="B4343" s="850" t="s">
        <v>14293</v>
      </c>
      <c r="C4343" s="849" t="s">
        <v>7</v>
      </c>
      <c r="D4343" s="849" t="s">
        <v>8089</v>
      </c>
      <c r="E4343" s="851" t="s">
        <v>13201</v>
      </c>
      <c r="F4343" s="851"/>
      <c r="G4343" s="852" t="s">
        <v>38</v>
      </c>
      <c r="H4343" s="853">
        <v>6.6699999999999995E-5</v>
      </c>
      <c r="I4343" s="854">
        <v>2306710.5</v>
      </c>
      <c r="J4343" s="854">
        <v>153.85759039999999</v>
      </c>
    </row>
    <row r="4344" spans="1:10" ht="25.5" x14ac:dyDescent="0.2">
      <c r="A4344" s="855"/>
      <c r="B4344" s="855"/>
      <c r="C4344" s="855"/>
      <c r="D4344" s="855"/>
      <c r="E4344" s="855" t="s">
        <v>13209</v>
      </c>
      <c r="F4344" s="856">
        <v>0</v>
      </c>
      <c r="G4344" s="855" t="s">
        <v>13210</v>
      </c>
      <c r="H4344" s="856">
        <v>0</v>
      </c>
      <c r="I4344" s="855" t="s">
        <v>13211</v>
      </c>
      <c r="J4344" s="856">
        <v>0</v>
      </c>
    </row>
    <row r="4345" spans="1:10" ht="13.5" thickBot="1" x14ac:dyDescent="0.25">
      <c r="A4345" s="855"/>
      <c r="B4345" s="855"/>
      <c r="C4345" s="855"/>
      <c r="D4345" s="855"/>
      <c r="E4345" s="855" t="s">
        <v>13212</v>
      </c>
      <c r="F4345" s="856">
        <v>43.450063999999998</v>
      </c>
      <c r="G4345" s="855"/>
      <c r="H4345" s="857" t="s">
        <v>13213</v>
      </c>
      <c r="I4345" s="857"/>
      <c r="J4345" s="856">
        <v>197.31</v>
      </c>
    </row>
    <row r="4346" spans="1:10" ht="0.95" customHeight="1" thickTop="1" x14ac:dyDescent="0.2">
      <c r="A4346" s="858"/>
      <c r="B4346" s="858"/>
      <c r="C4346" s="858"/>
      <c r="D4346" s="858"/>
      <c r="E4346" s="858"/>
      <c r="F4346" s="858"/>
      <c r="G4346" s="858"/>
      <c r="H4346" s="858"/>
      <c r="I4346" s="858"/>
      <c r="J4346" s="858"/>
    </row>
    <row r="4347" spans="1:10" ht="18" customHeight="1" x14ac:dyDescent="0.2">
      <c r="A4347" s="833"/>
      <c r="B4347" s="834" t="s">
        <v>13186</v>
      </c>
      <c r="C4347" s="833" t="s">
        <v>13187</v>
      </c>
      <c r="D4347" s="833" t="s">
        <v>13188</v>
      </c>
      <c r="E4347" s="835" t="s">
        <v>13189</v>
      </c>
      <c r="F4347" s="835"/>
      <c r="G4347" s="836" t="s">
        <v>13190</v>
      </c>
      <c r="H4347" s="834" t="s">
        <v>13191</v>
      </c>
      <c r="I4347" s="834" t="s">
        <v>13192</v>
      </c>
      <c r="J4347" s="834" t="s">
        <v>13193</v>
      </c>
    </row>
    <row r="4348" spans="1:10" ht="60" customHeight="1" x14ac:dyDescent="0.2">
      <c r="A4348" s="837" t="s">
        <v>13194</v>
      </c>
      <c r="B4348" s="838" t="s">
        <v>14291</v>
      </c>
      <c r="C4348" s="837" t="s">
        <v>7</v>
      </c>
      <c r="D4348" s="837" t="s">
        <v>1941</v>
      </c>
      <c r="E4348" s="839" t="s">
        <v>13272</v>
      </c>
      <c r="F4348" s="839"/>
      <c r="G4348" s="840" t="s">
        <v>23</v>
      </c>
      <c r="H4348" s="841">
        <v>1</v>
      </c>
      <c r="I4348" s="842">
        <v>77.400000000000006</v>
      </c>
      <c r="J4348" s="842">
        <v>77.400000000000006</v>
      </c>
    </row>
    <row r="4349" spans="1:10" ht="24" customHeight="1" x14ac:dyDescent="0.2">
      <c r="A4349" s="849" t="s">
        <v>13199</v>
      </c>
      <c r="B4349" s="850" t="s">
        <v>14160</v>
      </c>
      <c r="C4349" s="849" t="s">
        <v>7</v>
      </c>
      <c r="D4349" s="849" t="s">
        <v>7890</v>
      </c>
      <c r="E4349" s="851" t="s">
        <v>13220</v>
      </c>
      <c r="F4349" s="851"/>
      <c r="G4349" s="852" t="s">
        <v>64</v>
      </c>
      <c r="H4349" s="853">
        <v>20</v>
      </c>
      <c r="I4349" s="854">
        <v>3.87</v>
      </c>
      <c r="J4349" s="854">
        <v>77.400000000000006</v>
      </c>
    </row>
    <row r="4350" spans="1:10" ht="25.5" x14ac:dyDescent="0.2">
      <c r="A4350" s="855"/>
      <c r="B4350" s="855"/>
      <c r="C4350" s="855"/>
      <c r="D4350" s="855"/>
      <c r="E4350" s="855" t="s">
        <v>13209</v>
      </c>
      <c r="F4350" s="856">
        <v>0</v>
      </c>
      <c r="G4350" s="855" t="s">
        <v>13210</v>
      </c>
      <c r="H4350" s="856">
        <v>0</v>
      </c>
      <c r="I4350" s="855" t="s">
        <v>13211</v>
      </c>
      <c r="J4350" s="856">
        <v>0</v>
      </c>
    </row>
    <row r="4351" spans="1:10" ht="13.5" thickBot="1" x14ac:dyDescent="0.25">
      <c r="A4351" s="855"/>
      <c r="B4351" s="855"/>
      <c r="C4351" s="855"/>
      <c r="D4351" s="855"/>
      <c r="E4351" s="855" t="s">
        <v>13212</v>
      </c>
      <c r="F4351" s="856">
        <v>21.857759999999999</v>
      </c>
      <c r="G4351" s="855"/>
      <c r="H4351" s="857" t="s">
        <v>13213</v>
      </c>
      <c r="I4351" s="857"/>
      <c r="J4351" s="856">
        <v>99.26</v>
      </c>
    </row>
    <row r="4352" spans="1:10" ht="0.95" customHeight="1" thickTop="1" x14ac:dyDescent="0.2">
      <c r="A4352" s="858"/>
      <c r="B4352" s="858"/>
      <c r="C4352" s="858"/>
      <c r="D4352" s="858"/>
      <c r="E4352" s="858"/>
      <c r="F4352" s="858"/>
      <c r="G4352" s="858"/>
      <c r="H4352" s="858"/>
      <c r="I4352" s="858"/>
      <c r="J4352" s="858"/>
    </row>
    <row r="4353" spans="1:10" ht="18" customHeight="1" x14ac:dyDescent="0.2">
      <c r="A4353" s="833"/>
      <c r="B4353" s="834" t="s">
        <v>13186</v>
      </c>
      <c r="C4353" s="833" t="s">
        <v>13187</v>
      </c>
      <c r="D4353" s="833" t="s">
        <v>13188</v>
      </c>
      <c r="E4353" s="835" t="s">
        <v>13189</v>
      </c>
      <c r="F4353" s="835"/>
      <c r="G4353" s="836" t="s">
        <v>13190</v>
      </c>
      <c r="H4353" s="834" t="s">
        <v>13191</v>
      </c>
      <c r="I4353" s="834" t="s">
        <v>13192</v>
      </c>
      <c r="J4353" s="834" t="s">
        <v>13193</v>
      </c>
    </row>
    <row r="4354" spans="1:10" ht="48" customHeight="1" x14ac:dyDescent="0.2">
      <c r="A4354" s="837" t="s">
        <v>13194</v>
      </c>
      <c r="B4354" s="838" t="s">
        <v>13996</v>
      </c>
      <c r="C4354" s="837" t="s">
        <v>7</v>
      </c>
      <c r="D4354" s="837" t="s">
        <v>3160</v>
      </c>
      <c r="E4354" s="839" t="s">
        <v>13272</v>
      </c>
      <c r="F4354" s="839"/>
      <c r="G4354" s="840" t="s">
        <v>67</v>
      </c>
      <c r="H4354" s="841">
        <v>1</v>
      </c>
      <c r="I4354" s="842">
        <v>11.72</v>
      </c>
      <c r="J4354" s="842">
        <v>11.72</v>
      </c>
    </row>
    <row r="4355" spans="1:10" ht="36" customHeight="1" x14ac:dyDescent="0.2">
      <c r="A4355" s="843" t="s">
        <v>13197</v>
      </c>
      <c r="B4355" s="844" t="s">
        <v>14294</v>
      </c>
      <c r="C4355" s="843" t="s">
        <v>7</v>
      </c>
      <c r="D4355" s="843" t="s">
        <v>3157</v>
      </c>
      <c r="E4355" s="845" t="s">
        <v>13272</v>
      </c>
      <c r="F4355" s="845"/>
      <c r="G4355" s="846" t="s">
        <v>23</v>
      </c>
      <c r="H4355" s="847">
        <v>1</v>
      </c>
      <c r="I4355" s="848">
        <v>0.14000000000000001</v>
      </c>
      <c r="J4355" s="848">
        <v>0.14000000000000001</v>
      </c>
    </row>
    <row r="4356" spans="1:10" ht="48" customHeight="1" x14ac:dyDescent="0.2">
      <c r="A4356" s="843" t="s">
        <v>13197</v>
      </c>
      <c r="B4356" s="844" t="s">
        <v>14295</v>
      </c>
      <c r="C4356" s="843" t="s">
        <v>7</v>
      </c>
      <c r="D4356" s="843" t="s">
        <v>3156</v>
      </c>
      <c r="E4356" s="845" t="s">
        <v>13272</v>
      </c>
      <c r="F4356" s="845"/>
      <c r="G4356" s="846" t="s">
        <v>23</v>
      </c>
      <c r="H4356" s="847">
        <v>1</v>
      </c>
      <c r="I4356" s="848">
        <v>1.21</v>
      </c>
      <c r="J4356" s="848">
        <v>1.21</v>
      </c>
    </row>
    <row r="4357" spans="1:10" ht="24" customHeight="1" x14ac:dyDescent="0.2">
      <c r="A4357" s="843" t="s">
        <v>13197</v>
      </c>
      <c r="B4357" s="844" t="s">
        <v>13977</v>
      </c>
      <c r="C4357" s="843" t="s">
        <v>7</v>
      </c>
      <c r="D4357" s="843" t="s">
        <v>210</v>
      </c>
      <c r="E4357" s="845" t="s">
        <v>13196</v>
      </c>
      <c r="F4357" s="845"/>
      <c r="G4357" s="846" t="s">
        <v>23</v>
      </c>
      <c r="H4357" s="847">
        <v>1</v>
      </c>
      <c r="I4357" s="848">
        <v>10.37</v>
      </c>
      <c r="J4357" s="848">
        <v>10.37</v>
      </c>
    </row>
    <row r="4358" spans="1:10" ht="25.5" x14ac:dyDescent="0.2">
      <c r="A4358" s="855"/>
      <c r="B4358" s="855"/>
      <c r="C4358" s="855"/>
      <c r="D4358" s="855"/>
      <c r="E4358" s="855" t="s">
        <v>13209</v>
      </c>
      <c r="F4358" s="856">
        <v>4.05</v>
      </c>
      <c r="G4358" s="855" t="s">
        <v>13210</v>
      </c>
      <c r="H4358" s="856">
        <v>3.4</v>
      </c>
      <c r="I4358" s="855" t="s">
        <v>13211</v>
      </c>
      <c r="J4358" s="856">
        <v>7.45</v>
      </c>
    </row>
    <row r="4359" spans="1:10" ht="13.5" thickBot="1" x14ac:dyDescent="0.25">
      <c r="A4359" s="855"/>
      <c r="B4359" s="855"/>
      <c r="C4359" s="855"/>
      <c r="D4359" s="855"/>
      <c r="E4359" s="855" t="s">
        <v>13212</v>
      </c>
      <c r="F4359" s="856">
        <v>3.3097279999999998</v>
      </c>
      <c r="G4359" s="855"/>
      <c r="H4359" s="857" t="s">
        <v>13213</v>
      </c>
      <c r="I4359" s="857"/>
      <c r="J4359" s="856">
        <v>15.03</v>
      </c>
    </row>
    <row r="4360" spans="1:10" ht="0.95" customHeight="1" thickTop="1" x14ac:dyDescent="0.2">
      <c r="A4360" s="858"/>
      <c r="B4360" s="858"/>
      <c r="C4360" s="858"/>
      <c r="D4360" s="858"/>
      <c r="E4360" s="858"/>
      <c r="F4360" s="858"/>
      <c r="G4360" s="858"/>
      <c r="H4360" s="858"/>
      <c r="I4360" s="858"/>
      <c r="J4360" s="858"/>
    </row>
    <row r="4361" spans="1:10" ht="18" customHeight="1" x14ac:dyDescent="0.2">
      <c r="A4361" s="833"/>
      <c r="B4361" s="834" t="s">
        <v>13186</v>
      </c>
      <c r="C4361" s="833" t="s">
        <v>13187</v>
      </c>
      <c r="D4361" s="833" t="s">
        <v>13188</v>
      </c>
      <c r="E4361" s="835" t="s">
        <v>13189</v>
      </c>
      <c r="F4361" s="835"/>
      <c r="G4361" s="836" t="s">
        <v>13190</v>
      </c>
      <c r="H4361" s="834" t="s">
        <v>13191</v>
      </c>
      <c r="I4361" s="834" t="s">
        <v>13192</v>
      </c>
      <c r="J4361" s="834" t="s">
        <v>13193</v>
      </c>
    </row>
    <row r="4362" spans="1:10" ht="48" customHeight="1" x14ac:dyDescent="0.2">
      <c r="A4362" s="837" t="s">
        <v>13194</v>
      </c>
      <c r="B4362" s="838" t="s">
        <v>13997</v>
      </c>
      <c r="C4362" s="837" t="s">
        <v>7</v>
      </c>
      <c r="D4362" s="837" t="s">
        <v>3159</v>
      </c>
      <c r="E4362" s="839" t="s">
        <v>13272</v>
      </c>
      <c r="F4362" s="839"/>
      <c r="G4362" s="840" t="s">
        <v>50</v>
      </c>
      <c r="H4362" s="841">
        <v>1</v>
      </c>
      <c r="I4362" s="842">
        <v>13.24</v>
      </c>
      <c r="J4362" s="842">
        <v>13.24</v>
      </c>
    </row>
    <row r="4363" spans="1:10" ht="36" customHeight="1" x14ac:dyDescent="0.2">
      <c r="A4363" s="843" t="s">
        <v>13197</v>
      </c>
      <c r="B4363" s="844" t="s">
        <v>14294</v>
      </c>
      <c r="C4363" s="843" t="s">
        <v>7</v>
      </c>
      <c r="D4363" s="843" t="s">
        <v>3157</v>
      </c>
      <c r="E4363" s="845" t="s">
        <v>13272</v>
      </c>
      <c r="F4363" s="845"/>
      <c r="G4363" s="846" t="s">
        <v>23</v>
      </c>
      <c r="H4363" s="847">
        <v>1</v>
      </c>
      <c r="I4363" s="848">
        <v>0.14000000000000001</v>
      </c>
      <c r="J4363" s="848">
        <v>0.14000000000000001</v>
      </c>
    </row>
    <row r="4364" spans="1:10" ht="48" customHeight="1" x14ac:dyDescent="0.2">
      <c r="A4364" s="843" t="s">
        <v>13197</v>
      </c>
      <c r="B4364" s="844" t="s">
        <v>14296</v>
      </c>
      <c r="C4364" s="843" t="s">
        <v>7</v>
      </c>
      <c r="D4364" s="843" t="s">
        <v>3158</v>
      </c>
      <c r="E4364" s="845" t="s">
        <v>13272</v>
      </c>
      <c r="F4364" s="845"/>
      <c r="G4364" s="846" t="s">
        <v>23</v>
      </c>
      <c r="H4364" s="847">
        <v>1</v>
      </c>
      <c r="I4364" s="848">
        <v>1.52</v>
      </c>
      <c r="J4364" s="848">
        <v>1.52</v>
      </c>
    </row>
    <row r="4365" spans="1:10" ht="48" customHeight="1" x14ac:dyDescent="0.2">
      <c r="A4365" s="843" t="s">
        <v>13197</v>
      </c>
      <c r="B4365" s="844" t="s">
        <v>14295</v>
      </c>
      <c r="C4365" s="843" t="s">
        <v>7</v>
      </c>
      <c r="D4365" s="843" t="s">
        <v>3156</v>
      </c>
      <c r="E4365" s="845" t="s">
        <v>13272</v>
      </c>
      <c r="F4365" s="845"/>
      <c r="G4365" s="846" t="s">
        <v>23</v>
      </c>
      <c r="H4365" s="847">
        <v>1</v>
      </c>
      <c r="I4365" s="848">
        <v>1.21</v>
      </c>
      <c r="J4365" s="848">
        <v>1.21</v>
      </c>
    </row>
    <row r="4366" spans="1:10" ht="24" customHeight="1" x14ac:dyDescent="0.2">
      <c r="A4366" s="843" t="s">
        <v>13197</v>
      </c>
      <c r="B4366" s="844" t="s">
        <v>13977</v>
      </c>
      <c r="C4366" s="843" t="s">
        <v>7</v>
      </c>
      <c r="D4366" s="843" t="s">
        <v>210</v>
      </c>
      <c r="E4366" s="845" t="s">
        <v>13196</v>
      </c>
      <c r="F4366" s="845"/>
      <c r="G4366" s="846" t="s">
        <v>23</v>
      </c>
      <c r="H4366" s="847">
        <v>1</v>
      </c>
      <c r="I4366" s="848">
        <v>10.37</v>
      </c>
      <c r="J4366" s="848">
        <v>10.37</v>
      </c>
    </row>
    <row r="4367" spans="1:10" ht="25.5" x14ac:dyDescent="0.2">
      <c r="A4367" s="855"/>
      <c r="B4367" s="855"/>
      <c r="C4367" s="855"/>
      <c r="D4367" s="855"/>
      <c r="E4367" s="855" t="s">
        <v>13209</v>
      </c>
      <c r="F4367" s="856">
        <v>4.05</v>
      </c>
      <c r="G4367" s="855" t="s">
        <v>13210</v>
      </c>
      <c r="H4367" s="856">
        <v>3.4</v>
      </c>
      <c r="I4367" s="855" t="s">
        <v>13211</v>
      </c>
      <c r="J4367" s="856">
        <v>7.45</v>
      </c>
    </row>
    <row r="4368" spans="1:10" ht="13.5" thickBot="1" x14ac:dyDescent="0.25">
      <c r="A4368" s="855"/>
      <c r="B4368" s="855"/>
      <c r="C4368" s="855"/>
      <c r="D4368" s="855"/>
      <c r="E4368" s="855" t="s">
        <v>13212</v>
      </c>
      <c r="F4368" s="856">
        <v>3.7389760000000001</v>
      </c>
      <c r="G4368" s="855"/>
      <c r="H4368" s="857" t="s">
        <v>13213</v>
      </c>
      <c r="I4368" s="857"/>
      <c r="J4368" s="856">
        <v>16.98</v>
      </c>
    </row>
    <row r="4369" spans="1:10" ht="0.95" customHeight="1" thickTop="1" x14ac:dyDescent="0.2">
      <c r="A4369" s="858"/>
      <c r="B4369" s="858"/>
      <c r="C4369" s="858"/>
      <c r="D4369" s="858"/>
      <c r="E4369" s="858"/>
      <c r="F4369" s="858"/>
      <c r="G4369" s="858"/>
      <c r="H4369" s="858"/>
      <c r="I4369" s="858"/>
      <c r="J4369" s="858"/>
    </row>
    <row r="4370" spans="1:10" ht="18" customHeight="1" x14ac:dyDescent="0.2">
      <c r="A4370" s="833"/>
      <c r="B4370" s="834" t="s">
        <v>13186</v>
      </c>
      <c r="C4370" s="833" t="s">
        <v>13187</v>
      </c>
      <c r="D4370" s="833" t="s">
        <v>13188</v>
      </c>
      <c r="E4370" s="835" t="s">
        <v>13189</v>
      </c>
      <c r="F4370" s="835"/>
      <c r="G4370" s="836" t="s">
        <v>13190</v>
      </c>
      <c r="H4370" s="834" t="s">
        <v>13191</v>
      </c>
      <c r="I4370" s="834" t="s">
        <v>13192</v>
      </c>
      <c r="J4370" s="834" t="s">
        <v>13193</v>
      </c>
    </row>
    <row r="4371" spans="1:10" ht="48" customHeight="1" x14ac:dyDescent="0.2">
      <c r="A4371" s="837" t="s">
        <v>13194</v>
      </c>
      <c r="B4371" s="838" t="s">
        <v>14295</v>
      </c>
      <c r="C4371" s="837" t="s">
        <v>7</v>
      </c>
      <c r="D4371" s="837" t="s">
        <v>3156</v>
      </c>
      <c r="E4371" s="839" t="s">
        <v>13272</v>
      </c>
      <c r="F4371" s="839"/>
      <c r="G4371" s="840" t="s">
        <v>23</v>
      </c>
      <c r="H4371" s="841">
        <v>1</v>
      </c>
      <c r="I4371" s="842">
        <v>1.21</v>
      </c>
      <c r="J4371" s="842">
        <v>1.21</v>
      </c>
    </row>
    <row r="4372" spans="1:10" ht="36" customHeight="1" x14ac:dyDescent="0.2">
      <c r="A4372" s="849" t="s">
        <v>13199</v>
      </c>
      <c r="B4372" s="850" t="s">
        <v>14297</v>
      </c>
      <c r="C4372" s="849" t="s">
        <v>7</v>
      </c>
      <c r="D4372" s="849" t="s">
        <v>8095</v>
      </c>
      <c r="E4372" s="851" t="s">
        <v>13220</v>
      </c>
      <c r="F4372" s="851"/>
      <c r="G4372" s="852" t="s">
        <v>38</v>
      </c>
      <c r="H4372" s="853">
        <v>6.3999999999999997E-5</v>
      </c>
      <c r="I4372" s="854">
        <v>18939.73</v>
      </c>
      <c r="J4372" s="854">
        <v>1.2121427</v>
      </c>
    </row>
    <row r="4373" spans="1:10" ht="25.5" x14ac:dyDescent="0.2">
      <c r="A4373" s="855"/>
      <c r="B4373" s="855"/>
      <c r="C4373" s="855"/>
      <c r="D4373" s="855"/>
      <c r="E4373" s="855" t="s">
        <v>13209</v>
      </c>
      <c r="F4373" s="856">
        <v>0</v>
      </c>
      <c r="G4373" s="855" t="s">
        <v>13210</v>
      </c>
      <c r="H4373" s="856">
        <v>0</v>
      </c>
      <c r="I4373" s="855" t="s">
        <v>13211</v>
      </c>
      <c r="J4373" s="856">
        <v>0</v>
      </c>
    </row>
    <row r="4374" spans="1:10" ht="13.5" thickBot="1" x14ac:dyDescent="0.25">
      <c r="A4374" s="855"/>
      <c r="B4374" s="855"/>
      <c r="C4374" s="855"/>
      <c r="D4374" s="855"/>
      <c r="E4374" s="855" t="s">
        <v>13212</v>
      </c>
      <c r="F4374" s="856">
        <v>0.34170400000000001</v>
      </c>
      <c r="G4374" s="855"/>
      <c r="H4374" s="857" t="s">
        <v>13213</v>
      </c>
      <c r="I4374" s="857"/>
      <c r="J4374" s="856">
        <v>1.55</v>
      </c>
    </row>
    <row r="4375" spans="1:10" ht="0.95" customHeight="1" thickTop="1" x14ac:dyDescent="0.2">
      <c r="A4375" s="858"/>
      <c r="B4375" s="858"/>
      <c r="C4375" s="858"/>
      <c r="D4375" s="858"/>
      <c r="E4375" s="858"/>
      <c r="F4375" s="858"/>
      <c r="G4375" s="858"/>
      <c r="H4375" s="858"/>
      <c r="I4375" s="858"/>
      <c r="J4375" s="858"/>
    </row>
    <row r="4376" spans="1:10" ht="18" customHeight="1" x14ac:dyDescent="0.2">
      <c r="A4376" s="833"/>
      <c r="B4376" s="834" t="s">
        <v>13186</v>
      </c>
      <c r="C4376" s="833" t="s">
        <v>13187</v>
      </c>
      <c r="D4376" s="833" t="s">
        <v>13188</v>
      </c>
      <c r="E4376" s="835" t="s">
        <v>13189</v>
      </c>
      <c r="F4376" s="835"/>
      <c r="G4376" s="836" t="s">
        <v>13190</v>
      </c>
      <c r="H4376" s="834" t="s">
        <v>13191</v>
      </c>
      <c r="I4376" s="834" t="s">
        <v>13192</v>
      </c>
      <c r="J4376" s="834" t="s">
        <v>13193</v>
      </c>
    </row>
    <row r="4377" spans="1:10" ht="36" customHeight="1" x14ac:dyDescent="0.2">
      <c r="A4377" s="837" t="s">
        <v>13194</v>
      </c>
      <c r="B4377" s="838" t="s">
        <v>14294</v>
      </c>
      <c r="C4377" s="837" t="s">
        <v>7</v>
      </c>
      <c r="D4377" s="837" t="s">
        <v>3157</v>
      </c>
      <c r="E4377" s="839" t="s">
        <v>13272</v>
      </c>
      <c r="F4377" s="839"/>
      <c r="G4377" s="840" t="s">
        <v>23</v>
      </c>
      <c r="H4377" s="841">
        <v>1</v>
      </c>
      <c r="I4377" s="842">
        <v>0.14000000000000001</v>
      </c>
      <c r="J4377" s="842">
        <v>0.14000000000000001</v>
      </c>
    </row>
    <row r="4378" spans="1:10" ht="36" customHeight="1" x14ac:dyDescent="0.2">
      <c r="A4378" s="849" t="s">
        <v>13199</v>
      </c>
      <c r="B4378" s="850" t="s">
        <v>14297</v>
      </c>
      <c r="C4378" s="849" t="s">
        <v>7</v>
      </c>
      <c r="D4378" s="849" t="s">
        <v>8095</v>
      </c>
      <c r="E4378" s="851" t="s">
        <v>13220</v>
      </c>
      <c r="F4378" s="851"/>
      <c r="G4378" s="852" t="s">
        <v>38</v>
      </c>
      <c r="H4378" s="853">
        <v>7.6000000000000001E-6</v>
      </c>
      <c r="I4378" s="854">
        <v>18939.73</v>
      </c>
      <c r="J4378" s="854">
        <v>0.14394190000000001</v>
      </c>
    </row>
    <row r="4379" spans="1:10" ht="25.5" x14ac:dyDescent="0.2">
      <c r="A4379" s="855"/>
      <c r="B4379" s="855"/>
      <c r="C4379" s="855"/>
      <c r="D4379" s="855"/>
      <c r="E4379" s="855" t="s">
        <v>13209</v>
      </c>
      <c r="F4379" s="856">
        <v>0</v>
      </c>
      <c r="G4379" s="855" t="s">
        <v>13210</v>
      </c>
      <c r="H4379" s="856">
        <v>0</v>
      </c>
      <c r="I4379" s="855" t="s">
        <v>13211</v>
      </c>
      <c r="J4379" s="856">
        <v>0</v>
      </c>
    </row>
    <row r="4380" spans="1:10" ht="13.5" thickBot="1" x14ac:dyDescent="0.25">
      <c r="A4380" s="855"/>
      <c r="B4380" s="855"/>
      <c r="C4380" s="855"/>
      <c r="D4380" s="855"/>
      <c r="E4380" s="855" t="s">
        <v>13212</v>
      </c>
      <c r="F4380" s="856">
        <v>3.9536000000000002E-2</v>
      </c>
      <c r="G4380" s="855"/>
      <c r="H4380" s="857" t="s">
        <v>13213</v>
      </c>
      <c r="I4380" s="857"/>
      <c r="J4380" s="856">
        <v>0.18</v>
      </c>
    </row>
    <row r="4381" spans="1:10" ht="0.95" customHeight="1" thickTop="1" x14ac:dyDescent="0.2">
      <c r="A4381" s="858"/>
      <c r="B4381" s="858"/>
      <c r="C4381" s="858"/>
      <c r="D4381" s="858"/>
      <c r="E4381" s="858"/>
      <c r="F4381" s="858"/>
      <c r="G4381" s="858"/>
      <c r="H4381" s="858"/>
      <c r="I4381" s="858"/>
      <c r="J4381" s="858"/>
    </row>
    <row r="4382" spans="1:10" ht="18" customHeight="1" x14ac:dyDescent="0.2">
      <c r="A4382" s="833"/>
      <c r="B4382" s="834" t="s">
        <v>13186</v>
      </c>
      <c r="C4382" s="833" t="s">
        <v>13187</v>
      </c>
      <c r="D4382" s="833" t="s">
        <v>13188</v>
      </c>
      <c r="E4382" s="835" t="s">
        <v>13189</v>
      </c>
      <c r="F4382" s="835"/>
      <c r="G4382" s="836" t="s">
        <v>13190</v>
      </c>
      <c r="H4382" s="834" t="s">
        <v>13191</v>
      </c>
      <c r="I4382" s="834" t="s">
        <v>13192</v>
      </c>
      <c r="J4382" s="834" t="s">
        <v>13193</v>
      </c>
    </row>
    <row r="4383" spans="1:10" ht="48" customHeight="1" x14ac:dyDescent="0.2">
      <c r="A4383" s="837" t="s">
        <v>13194</v>
      </c>
      <c r="B4383" s="838" t="s">
        <v>14296</v>
      </c>
      <c r="C4383" s="837" t="s">
        <v>7</v>
      </c>
      <c r="D4383" s="837" t="s">
        <v>3158</v>
      </c>
      <c r="E4383" s="839" t="s">
        <v>13272</v>
      </c>
      <c r="F4383" s="839"/>
      <c r="G4383" s="840" t="s">
        <v>23</v>
      </c>
      <c r="H4383" s="841">
        <v>1</v>
      </c>
      <c r="I4383" s="842">
        <v>1.52</v>
      </c>
      <c r="J4383" s="842">
        <v>1.52</v>
      </c>
    </row>
    <row r="4384" spans="1:10" ht="36" customHeight="1" x14ac:dyDescent="0.2">
      <c r="A4384" s="849" t="s">
        <v>13199</v>
      </c>
      <c r="B4384" s="850" t="s">
        <v>14297</v>
      </c>
      <c r="C4384" s="849" t="s">
        <v>7</v>
      </c>
      <c r="D4384" s="849" t="s">
        <v>8095</v>
      </c>
      <c r="E4384" s="851" t="s">
        <v>13220</v>
      </c>
      <c r="F4384" s="851"/>
      <c r="G4384" s="852" t="s">
        <v>38</v>
      </c>
      <c r="H4384" s="853">
        <v>8.0000000000000007E-5</v>
      </c>
      <c r="I4384" s="854">
        <v>18939.73</v>
      </c>
      <c r="J4384" s="854">
        <v>1.5151783999999999</v>
      </c>
    </row>
    <row r="4385" spans="1:10" ht="25.5" x14ac:dyDescent="0.2">
      <c r="A4385" s="855"/>
      <c r="B4385" s="855"/>
      <c r="C4385" s="855"/>
      <c r="D4385" s="855"/>
      <c r="E4385" s="855" t="s">
        <v>13209</v>
      </c>
      <c r="F4385" s="856">
        <v>0</v>
      </c>
      <c r="G4385" s="855" t="s">
        <v>13210</v>
      </c>
      <c r="H4385" s="856">
        <v>0</v>
      </c>
      <c r="I4385" s="855" t="s">
        <v>13211</v>
      </c>
      <c r="J4385" s="856">
        <v>0</v>
      </c>
    </row>
    <row r="4386" spans="1:10" ht="13.5" thickBot="1" x14ac:dyDescent="0.25">
      <c r="A4386" s="855"/>
      <c r="B4386" s="855"/>
      <c r="C4386" s="855"/>
      <c r="D4386" s="855"/>
      <c r="E4386" s="855" t="s">
        <v>13212</v>
      </c>
      <c r="F4386" s="856">
        <v>0.42924800000000002</v>
      </c>
      <c r="G4386" s="855"/>
      <c r="H4386" s="857" t="s">
        <v>13213</v>
      </c>
      <c r="I4386" s="857"/>
      <c r="J4386" s="856">
        <v>1.95</v>
      </c>
    </row>
    <row r="4387" spans="1:10" ht="0.95" customHeight="1" thickTop="1" x14ac:dyDescent="0.2">
      <c r="A4387" s="858"/>
      <c r="B4387" s="858"/>
      <c r="C4387" s="858"/>
      <c r="D4387" s="858"/>
      <c r="E4387" s="858"/>
      <c r="F4387" s="858"/>
      <c r="G4387" s="858"/>
      <c r="H4387" s="858"/>
      <c r="I4387" s="858"/>
      <c r="J4387" s="858"/>
    </row>
    <row r="4388" spans="1:10" ht="18" customHeight="1" x14ac:dyDescent="0.2">
      <c r="A4388" s="833"/>
      <c r="B4388" s="834" t="s">
        <v>13186</v>
      </c>
      <c r="C4388" s="833" t="s">
        <v>13187</v>
      </c>
      <c r="D4388" s="833" t="s">
        <v>13188</v>
      </c>
      <c r="E4388" s="835" t="s">
        <v>13189</v>
      </c>
      <c r="F4388" s="835"/>
      <c r="G4388" s="836" t="s">
        <v>13190</v>
      </c>
      <c r="H4388" s="834" t="s">
        <v>13191</v>
      </c>
      <c r="I4388" s="834" t="s">
        <v>13192</v>
      </c>
      <c r="J4388" s="834" t="s">
        <v>13193</v>
      </c>
    </row>
    <row r="4389" spans="1:10" ht="36" customHeight="1" x14ac:dyDescent="0.2">
      <c r="A4389" s="837" t="s">
        <v>13194</v>
      </c>
      <c r="B4389" s="838" t="s">
        <v>13855</v>
      </c>
      <c r="C4389" s="837" t="s">
        <v>7</v>
      </c>
      <c r="D4389" s="837" t="s">
        <v>4162</v>
      </c>
      <c r="E4389" s="839" t="s">
        <v>13301</v>
      </c>
      <c r="F4389" s="839"/>
      <c r="G4389" s="840" t="s">
        <v>13268</v>
      </c>
      <c r="H4389" s="841">
        <v>1</v>
      </c>
      <c r="I4389" s="842">
        <v>1944.91</v>
      </c>
      <c r="J4389" s="842">
        <v>1944.91</v>
      </c>
    </row>
    <row r="4390" spans="1:10" ht="36" customHeight="1" x14ac:dyDescent="0.2">
      <c r="A4390" s="843" t="s">
        <v>13197</v>
      </c>
      <c r="B4390" s="844" t="s">
        <v>13315</v>
      </c>
      <c r="C4390" s="843" t="s">
        <v>7</v>
      </c>
      <c r="D4390" s="843" t="s">
        <v>2184</v>
      </c>
      <c r="E4390" s="845" t="s">
        <v>13272</v>
      </c>
      <c r="F4390" s="845"/>
      <c r="G4390" s="846" t="s">
        <v>67</v>
      </c>
      <c r="H4390" s="847">
        <v>0.70430000000000004</v>
      </c>
      <c r="I4390" s="848">
        <v>12.53</v>
      </c>
      <c r="J4390" s="848">
        <v>8.8248789999999993</v>
      </c>
    </row>
    <row r="4391" spans="1:10" ht="36" customHeight="1" x14ac:dyDescent="0.2">
      <c r="A4391" s="843" t="s">
        <v>13197</v>
      </c>
      <c r="B4391" s="844" t="s">
        <v>13316</v>
      </c>
      <c r="C4391" s="843" t="s">
        <v>7</v>
      </c>
      <c r="D4391" s="843" t="s">
        <v>2183</v>
      </c>
      <c r="E4391" s="845" t="s">
        <v>13272</v>
      </c>
      <c r="F4391" s="845"/>
      <c r="G4391" s="846" t="s">
        <v>50</v>
      </c>
      <c r="H4391" s="847">
        <v>0.48770000000000002</v>
      </c>
      <c r="I4391" s="848">
        <v>15.2</v>
      </c>
      <c r="J4391" s="848">
        <v>7.4130399999999996</v>
      </c>
    </row>
    <row r="4392" spans="1:10" ht="36" customHeight="1" x14ac:dyDescent="0.2">
      <c r="A4392" s="843" t="s">
        <v>13197</v>
      </c>
      <c r="B4392" s="844" t="s">
        <v>13327</v>
      </c>
      <c r="C4392" s="843" t="s">
        <v>7</v>
      </c>
      <c r="D4392" s="843" t="s">
        <v>1910</v>
      </c>
      <c r="E4392" s="845" t="s">
        <v>13272</v>
      </c>
      <c r="F4392" s="845"/>
      <c r="G4392" s="846" t="s">
        <v>67</v>
      </c>
      <c r="H4392" s="847">
        <v>18.246200000000002</v>
      </c>
      <c r="I4392" s="848">
        <v>0.31</v>
      </c>
      <c r="J4392" s="848">
        <v>5.6563220000000003</v>
      </c>
    </row>
    <row r="4393" spans="1:10" ht="36" customHeight="1" x14ac:dyDescent="0.2">
      <c r="A4393" s="843" t="s">
        <v>13197</v>
      </c>
      <c r="B4393" s="844" t="s">
        <v>13328</v>
      </c>
      <c r="C4393" s="843" t="s">
        <v>7</v>
      </c>
      <c r="D4393" s="843" t="s">
        <v>1909</v>
      </c>
      <c r="E4393" s="845" t="s">
        <v>13272</v>
      </c>
      <c r="F4393" s="845"/>
      <c r="G4393" s="846" t="s">
        <v>50</v>
      </c>
      <c r="H4393" s="847">
        <v>6.6349999999999998</v>
      </c>
      <c r="I4393" s="848">
        <v>1.56</v>
      </c>
      <c r="J4393" s="848">
        <v>10.3506</v>
      </c>
    </row>
    <row r="4394" spans="1:10" ht="48" customHeight="1" x14ac:dyDescent="0.2">
      <c r="A4394" s="843" t="s">
        <v>13197</v>
      </c>
      <c r="B4394" s="844" t="s">
        <v>14031</v>
      </c>
      <c r="C4394" s="843" t="s">
        <v>7</v>
      </c>
      <c r="D4394" s="843" t="s">
        <v>2448</v>
      </c>
      <c r="E4394" s="845" t="s">
        <v>13301</v>
      </c>
      <c r="F4394" s="845"/>
      <c r="G4394" s="846" t="s">
        <v>21</v>
      </c>
      <c r="H4394" s="847">
        <v>27.898800000000001</v>
      </c>
      <c r="I4394" s="848">
        <v>12.74</v>
      </c>
      <c r="J4394" s="848">
        <v>355.43071200000003</v>
      </c>
    </row>
    <row r="4395" spans="1:10" ht="36" customHeight="1" x14ac:dyDescent="0.2">
      <c r="A4395" s="843" t="s">
        <v>13197</v>
      </c>
      <c r="B4395" s="844" t="s">
        <v>13365</v>
      </c>
      <c r="C4395" s="843" t="s">
        <v>7</v>
      </c>
      <c r="D4395" s="843" t="s">
        <v>2943</v>
      </c>
      <c r="E4395" s="845" t="s">
        <v>13301</v>
      </c>
      <c r="F4395" s="845"/>
      <c r="G4395" s="846" t="s">
        <v>13268</v>
      </c>
      <c r="H4395" s="847">
        <v>1.2</v>
      </c>
      <c r="I4395" s="848">
        <v>342.1</v>
      </c>
      <c r="J4395" s="848">
        <v>410.52</v>
      </c>
    </row>
    <row r="4396" spans="1:10" ht="24" customHeight="1" x14ac:dyDescent="0.2">
      <c r="A4396" s="843" t="s">
        <v>13197</v>
      </c>
      <c r="B4396" s="844" t="s">
        <v>13317</v>
      </c>
      <c r="C4396" s="843" t="s">
        <v>7</v>
      </c>
      <c r="D4396" s="843" t="s">
        <v>51</v>
      </c>
      <c r="E4396" s="845" t="s">
        <v>13196</v>
      </c>
      <c r="F4396" s="845"/>
      <c r="G4396" s="846" t="s">
        <v>23</v>
      </c>
      <c r="H4396" s="847">
        <v>1.1919999999999999</v>
      </c>
      <c r="I4396" s="848">
        <v>13.88</v>
      </c>
      <c r="J4396" s="848">
        <v>16.54496</v>
      </c>
    </row>
    <row r="4397" spans="1:10" ht="24" customHeight="1" x14ac:dyDescent="0.2">
      <c r="A4397" s="843" t="s">
        <v>13197</v>
      </c>
      <c r="B4397" s="844" t="s">
        <v>13448</v>
      </c>
      <c r="C4397" s="843" t="s">
        <v>7</v>
      </c>
      <c r="D4397" s="843" t="s">
        <v>59</v>
      </c>
      <c r="E4397" s="845" t="s">
        <v>13196</v>
      </c>
      <c r="F4397" s="845"/>
      <c r="G4397" s="846" t="s">
        <v>23</v>
      </c>
      <c r="H4397" s="847">
        <v>5.96</v>
      </c>
      <c r="I4397" s="848">
        <v>17.8</v>
      </c>
      <c r="J4397" s="848">
        <v>106.08799999999999</v>
      </c>
    </row>
    <row r="4398" spans="1:10" ht="24" customHeight="1" x14ac:dyDescent="0.2">
      <c r="A4398" s="843" t="s">
        <v>13197</v>
      </c>
      <c r="B4398" s="844" t="s">
        <v>13244</v>
      </c>
      <c r="C4398" s="843" t="s">
        <v>7</v>
      </c>
      <c r="D4398" s="843" t="s">
        <v>25</v>
      </c>
      <c r="E4398" s="845" t="s">
        <v>13196</v>
      </c>
      <c r="F4398" s="845"/>
      <c r="G4398" s="846" t="s">
        <v>23</v>
      </c>
      <c r="H4398" s="847">
        <v>31.5459</v>
      </c>
      <c r="I4398" s="848">
        <v>13.34</v>
      </c>
      <c r="J4398" s="848">
        <v>420.82230600000003</v>
      </c>
    </row>
    <row r="4399" spans="1:10" ht="24" customHeight="1" x14ac:dyDescent="0.2">
      <c r="A4399" s="843" t="s">
        <v>13197</v>
      </c>
      <c r="B4399" s="844" t="s">
        <v>13252</v>
      </c>
      <c r="C4399" s="843" t="s">
        <v>7</v>
      </c>
      <c r="D4399" s="843" t="s">
        <v>53</v>
      </c>
      <c r="E4399" s="845" t="s">
        <v>13196</v>
      </c>
      <c r="F4399" s="845"/>
      <c r="G4399" s="846" t="s">
        <v>23</v>
      </c>
      <c r="H4399" s="847">
        <v>31.5459</v>
      </c>
      <c r="I4399" s="848">
        <v>16.78</v>
      </c>
      <c r="J4399" s="848">
        <v>529.34020199999998</v>
      </c>
    </row>
    <row r="4400" spans="1:10" ht="24" customHeight="1" x14ac:dyDescent="0.2">
      <c r="A4400" s="849" t="s">
        <v>13199</v>
      </c>
      <c r="B4400" s="850" t="s">
        <v>14298</v>
      </c>
      <c r="C4400" s="849" t="s">
        <v>7</v>
      </c>
      <c r="D4400" s="849" t="s">
        <v>5903</v>
      </c>
      <c r="E4400" s="851" t="s">
        <v>13220</v>
      </c>
      <c r="F4400" s="851"/>
      <c r="G4400" s="852" t="s">
        <v>13243</v>
      </c>
      <c r="H4400" s="853">
        <v>1.9403999999999999</v>
      </c>
      <c r="I4400" s="854">
        <v>27.33</v>
      </c>
      <c r="J4400" s="854">
        <v>53.031131999999999</v>
      </c>
    </row>
    <row r="4401" spans="1:10" ht="24" customHeight="1" x14ac:dyDescent="0.2">
      <c r="A4401" s="849" t="s">
        <v>13199</v>
      </c>
      <c r="B4401" s="850" t="s">
        <v>13319</v>
      </c>
      <c r="C4401" s="849" t="s">
        <v>7</v>
      </c>
      <c r="D4401" s="849" t="s">
        <v>6495</v>
      </c>
      <c r="E4401" s="851" t="s">
        <v>13220</v>
      </c>
      <c r="F4401" s="851"/>
      <c r="G4401" s="852" t="s">
        <v>64</v>
      </c>
      <c r="H4401" s="853">
        <v>8.3299999999999999E-2</v>
      </c>
      <c r="I4401" s="854">
        <v>4.83</v>
      </c>
      <c r="J4401" s="854">
        <v>0.402339</v>
      </c>
    </row>
    <row r="4402" spans="1:10" ht="24" customHeight="1" x14ac:dyDescent="0.2">
      <c r="A4402" s="849" t="s">
        <v>13199</v>
      </c>
      <c r="B4402" s="850" t="s">
        <v>14299</v>
      </c>
      <c r="C4402" s="849" t="s">
        <v>7</v>
      </c>
      <c r="D4402" s="849" t="s">
        <v>8282</v>
      </c>
      <c r="E4402" s="851" t="s">
        <v>13220</v>
      </c>
      <c r="F4402" s="851"/>
      <c r="G4402" s="852" t="s">
        <v>21</v>
      </c>
      <c r="H4402" s="853">
        <v>0.4365</v>
      </c>
      <c r="I4402" s="854">
        <v>14.7</v>
      </c>
      <c r="J4402" s="854">
        <v>6.41655</v>
      </c>
    </row>
    <row r="4403" spans="1:10" ht="24" customHeight="1" x14ac:dyDescent="0.2">
      <c r="A4403" s="849" t="s">
        <v>13199</v>
      </c>
      <c r="B4403" s="850" t="s">
        <v>13323</v>
      </c>
      <c r="C4403" s="849" t="s">
        <v>7</v>
      </c>
      <c r="D4403" s="849" t="s">
        <v>11846</v>
      </c>
      <c r="E4403" s="851" t="s">
        <v>13220</v>
      </c>
      <c r="F4403" s="851"/>
      <c r="G4403" s="852" t="s">
        <v>18</v>
      </c>
      <c r="H4403" s="853">
        <v>5.6283000000000003</v>
      </c>
      <c r="I4403" s="854">
        <v>2.5</v>
      </c>
      <c r="J4403" s="854">
        <v>14.07075</v>
      </c>
    </row>
    <row r="4404" spans="1:10" ht="25.5" x14ac:dyDescent="0.2">
      <c r="A4404" s="855"/>
      <c r="B4404" s="855"/>
      <c r="C4404" s="855"/>
      <c r="D4404" s="855"/>
      <c r="E4404" s="855" t="s">
        <v>13209</v>
      </c>
      <c r="F4404" s="856">
        <v>526.77</v>
      </c>
      <c r="G4404" s="855" t="s">
        <v>13210</v>
      </c>
      <c r="H4404" s="856">
        <v>442.82</v>
      </c>
      <c r="I4404" s="855" t="s">
        <v>13211</v>
      </c>
      <c r="J4404" s="856">
        <v>969.59</v>
      </c>
    </row>
    <row r="4405" spans="1:10" ht="13.5" thickBot="1" x14ac:dyDescent="0.25">
      <c r="A4405" s="855"/>
      <c r="B4405" s="855"/>
      <c r="C4405" s="855"/>
      <c r="D4405" s="855"/>
      <c r="E4405" s="855" t="s">
        <v>13212</v>
      </c>
      <c r="F4405" s="856">
        <v>549.24258399999997</v>
      </c>
      <c r="G4405" s="855"/>
      <c r="H4405" s="857" t="s">
        <v>13213</v>
      </c>
      <c r="I4405" s="857"/>
      <c r="J4405" s="856">
        <v>2494.15</v>
      </c>
    </row>
    <row r="4406" spans="1:10" ht="0.95" customHeight="1" thickTop="1" x14ac:dyDescent="0.2">
      <c r="A4406" s="858"/>
      <c r="B4406" s="858"/>
      <c r="C4406" s="858"/>
      <c r="D4406" s="858"/>
      <c r="E4406" s="858"/>
      <c r="F4406" s="858"/>
      <c r="G4406" s="858"/>
      <c r="H4406" s="858"/>
      <c r="I4406" s="858"/>
      <c r="J4406" s="858"/>
    </row>
    <row r="4407" spans="1:10" ht="18" customHeight="1" x14ac:dyDescent="0.2">
      <c r="A4407" s="833"/>
      <c r="B4407" s="834" t="s">
        <v>13186</v>
      </c>
      <c r="C4407" s="833" t="s">
        <v>13187</v>
      </c>
      <c r="D4407" s="833" t="s">
        <v>13188</v>
      </c>
      <c r="E4407" s="835" t="s">
        <v>13189</v>
      </c>
      <c r="F4407" s="835"/>
      <c r="G4407" s="836" t="s">
        <v>13190</v>
      </c>
      <c r="H4407" s="834" t="s">
        <v>13191</v>
      </c>
      <c r="I4407" s="834" t="s">
        <v>13192</v>
      </c>
      <c r="J4407" s="834" t="s">
        <v>13193</v>
      </c>
    </row>
    <row r="4408" spans="1:10" ht="36" customHeight="1" x14ac:dyDescent="0.2">
      <c r="A4408" s="837" t="s">
        <v>13194</v>
      </c>
      <c r="B4408" s="838" t="s">
        <v>13636</v>
      </c>
      <c r="C4408" s="837" t="s">
        <v>7</v>
      </c>
      <c r="D4408" s="837" t="s">
        <v>4163</v>
      </c>
      <c r="E4408" s="839" t="s">
        <v>13301</v>
      </c>
      <c r="F4408" s="839"/>
      <c r="G4408" s="840" t="s">
        <v>13268</v>
      </c>
      <c r="H4408" s="841">
        <v>1</v>
      </c>
      <c r="I4408" s="842">
        <v>1632.55</v>
      </c>
      <c r="J4408" s="842">
        <v>1632.55</v>
      </c>
    </row>
    <row r="4409" spans="1:10" ht="36" customHeight="1" x14ac:dyDescent="0.2">
      <c r="A4409" s="843" t="s">
        <v>13197</v>
      </c>
      <c r="B4409" s="844" t="s">
        <v>13315</v>
      </c>
      <c r="C4409" s="843" t="s">
        <v>7</v>
      </c>
      <c r="D4409" s="843" t="s">
        <v>2184</v>
      </c>
      <c r="E4409" s="845" t="s">
        <v>13272</v>
      </c>
      <c r="F4409" s="845"/>
      <c r="G4409" s="846" t="s">
        <v>67</v>
      </c>
      <c r="H4409" s="847">
        <v>0.42259999999999998</v>
      </c>
      <c r="I4409" s="848">
        <v>12.53</v>
      </c>
      <c r="J4409" s="848">
        <v>5.2951779999999999</v>
      </c>
    </row>
    <row r="4410" spans="1:10" ht="36" customHeight="1" x14ac:dyDescent="0.2">
      <c r="A4410" s="843" t="s">
        <v>13197</v>
      </c>
      <c r="B4410" s="844" t="s">
        <v>13316</v>
      </c>
      <c r="C4410" s="843" t="s">
        <v>7</v>
      </c>
      <c r="D4410" s="843" t="s">
        <v>2183</v>
      </c>
      <c r="E4410" s="845" t="s">
        <v>13272</v>
      </c>
      <c r="F4410" s="845"/>
      <c r="G4410" s="846" t="s">
        <v>50</v>
      </c>
      <c r="H4410" s="847">
        <v>0.313</v>
      </c>
      <c r="I4410" s="848">
        <v>15.2</v>
      </c>
      <c r="J4410" s="848">
        <v>4.7576000000000001</v>
      </c>
    </row>
    <row r="4411" spans="1:10" ht="36" customHeight="1" x14ac:dyDescent="0.2">
      <c r="A4411" s="843" t="s">
        <v>13197</v>
      </c>
      <c r="B4411" s="844" t="s">
        <v>13327</v>
      </c>
      <c r="C4411" s="843" t="s">
        <v>7</v>
      </c>
      <c r="D4411" s="843" t="s">
        <v>1910</v>
      </c>
      <c r="E4411" s="845" t="s">
        <v>13272</v>
      </c>
      <c r="F4411" s="845"/>
      <c r="G4411" s="846" t="s">
        <v>67</v>
      </c>
      <c r="H4411" s="847">
        <v>13.0715</v>
      </c>
      <c r="I4411" s="848">
        <v>0.31</v>
      </c>
      <c r="J4411" s="848">
        <v>4.0521649999999996</v>
      </c>
    </row>
    <row r="4412" spans="1:10" ht="36" customHeight="1" x14ac:dyDescent="0.2">
      <c r="A4412" s="843" t="s">
        <v>13197</v>
      </c>
      <c r="B4412" s="844" t="s">
        <v>13328</v>
      </c>
      <c r="C4412" s="843" t="s">
        <v>7</v>
      </c>
      <c r="D4412" s="843" t="s">
        <v>1909</v>
      </c>
      <c r="E4412" s="845" t="s">
        <v>13272</v>
      </c>
      <c r="F4412" s="845"/>
      <c r="G4412" s="846" t="s">
        <v>50</v>
      </c>
      <c r="H4412" s="847">
        <v>4.7533000000000003</v>
      </c>
      <c r="I4412" s="848">
        <v>1.56</v>
      </c>
      <c r="J4412" s="848">
        <v>7.4151480000000003</v>
      </c>
    </row>
    <row r="4413" spans="1:10" ht="48" customHeight="1" x14ac:dyDescent="0.2">
      <c r="A4413" s="843" t="s">
        <v>13197</v>
      </c>
      <c r="B4413" s="844" t="s">
        <v>14031</v>
      </c>
      <c r="C4413" s="843" t="s">
        <v>7</v>
      </c>
      <c r="D4413" s="843" t="s">
        <v>2448</v>
      </c>
      <c r="E4413" s="845" t="s">
        <v>13301</v>
      </c>
      <c r="F4413" s="845"/>
      <c r="G4413" s="846" t="s">
        <v>21</v>
      </c>
      <c r="H4413" s="847">
        <v>28.936900000000001</v>
      </c>
      <c r="I4413" s="848">
        <v>12.74</v>
      </c>
      <c r="J4413" s="848">
        <v>368.65610600000002</v>
      </c>
    </row>
    <row r="4414" spans="1:10" ht="36" customHeight="1" x14ac:dyDescent="0.2">
      <c r="A4414" s="843" t="s">
        <v>13197</v>
      </c>
      <c r="B4414" s="844" t="s">
        <v>14190</v>
      </c>
      <c r="C4414" s="843" t="s">
        <v>7</v>
      </c>
      <c r="D4414" s="843" t="s">
        <v>2944</v>
      </c>
      <c r="E4414" s="845" t="s">
        <v>13301</v>
      </c>
      <c r="F4414" s="845"/>
      <c r="G4414" s="846" t="s">
        <v>13268</v>
      </c>
      <c r="H4414" s="847">
        <v>1.2</v>
      </c>
      <c r="I4414" s="848">
        <v>355.12</v>
      </c>
      <c r="J4414" s="848">
        <v>426.14400000000001</v>
      </c>
    </row>
    <row r="4415" spans="1:10" ht="24" customHeight="1" x14ac:dyDescent="0.2">
      <c r="A4415" s="843" t="s">
        <v>13197</v>
      </c>
      <c r="B4415" s="844" t="s">
        <v>13317</v>
      </c>
      <c r="C4415" s="843" t="s">
        <v>7</v>
      </c>
      <c r="D4415" s="843" t="s">
        <v>51</v>
      </c>
      <c r="E4415" s="845" t="s">
        <v>13196</v>
      </c>
      <c r="F4415" s="845"/>
      <c r="G4415" s="846" t="s">
        <v>23</v>
      </c>
      <c r="H4415" s="847">
        <v>0.73560000000000003</v>
      </c>
      <c r="I4415" s="848">
        <v>13.88</v>
      </c>
      <c r="J4415" s="848">
        <v>10.210127999999999</v>
      </c>
    </row>
    <row r="4416" spans="1:10" ht="24" customHeight="1" x14ac:dyDescent="0.2">
      <c r="A4416" s="843" t="s">
        <v>13197</v>
      </c>
      <c r="B4416" s="844" t="s">
        <v>13448</v>
      </c>
      <c r="C4416" s="843" t="s">
        <v>7</v>
      </c>
      <c r="D4416" s="843" t="s">
        <v>59</v>
      </c>
      <c r="E4416" s="845" t="s">
        <v>13196</v>
      </c>
      <c r="F4416" s="845"/>
      <c r="G4416" s="846" t="s">
        <v>23</v>
      </c>
      <c r="H4416" s="847">
        <v>3.6779999999999999</v>
      </c>
      <c r="I4416" s="848">
        <v>17.8</v>
      </c>
      <c r="J4416" s="848">
        <v>65.468400000000003</v>
      </c>
    </row>
    <row r="4417" spans="1:10" ht="24" customHeight="1" x14ac:dyDescent="0.2">
      <c r="A4417" s="843" t="s">
        <v>13197</v>
      </c>
      <c r="B4417" s="844" t="s">
        <v>13244</v>
      </c>
      <c r="C4417" s="843" t="s">
        <v>7</v>
      </c>
      <c r="D4417" s="843" t="s">
        <v>25</v>
      </c>
      <c r="E4417" s="845" t="s">
        <v>13196</v>
      </c>
      <c r="F4417" s="845"/>
      <c r="G4417" s="846" t="s">
        <v>23</v>
      </c>
      <c r="H4417" s="847">
        <v>22.888400000000001</v>
      </c>
      <c r="I4417" s="848">
        <v>13.34</v>
      </c>
      <c r="J4417" s="848">
        <v>305.331256</v>
      </c>
    </row>
    <row r="4418" spans="1:10" ht="24" customHeight="1" x14ac:dyDescent="0.2">
      <c r="A4418" s="843" t="s">
        <v>13197</v>
      </c>
      <c r="B4418" s="844" t="s">
        <v>13252</v>
      </c>
      <c r="C4418" s="843" t="s">
        <v>7</v>
      </c>
      <c r="D4418" s="843" t="s">
        <v>53</v>
      </c>
      <c r="E4418" s="845" t="s">
        <v>13196</v>
      </c>
      <c r="F4418" s="845"/>
      <c r="G4418" s="846" t="s">
        <v>23</v>
      </c>
      <c r="H4418" s="847">
        <v>22.888400000000001</v>
      </c>
      <c r="I4418" s="848">
        <v>16.78</v>
      </c>
      <c r="J4418" s="848">
        <v>384.06735200000003</v>
      </c>
    </row>
    <row r="4419" spans="1:10" ht="24" customHeight="1" x14ac:dyDescent="0.2">
      <c r="A4419" s="849" t="s">
        <v>13199</v>
      </c>
      <c r="B4419" s="850" t="s">
        <v>14298</v>
      </c>
      <c r="C4419" s="849" t="s">
        <v>7</v>
      </c>
      <c r="D4419" s="849" t="s">
        <v>5903</v>
      </c>
      <c r="E4419" s="851" t="s">
        <v>13220</v>
      </c>
      <c r="F4419" s="851"/>
      <c r="G4419" s="852" t="s">
        <v>13243</v>
      </c>
      <c r="H4419" s="853">
        <v>1.3111999999999999</v>
      </c>
      <c r="I4419" s="854">
        <v>27.33</v>
      </c>
      <c r="J4419" s="854">
        <v>35.835096</v>
      </c>
    </row>
    <row r="4420" spans="1:10" ht="24" customHeight="1" x14ac:dyDescent="0.2">
      <c r="A4420" s="849" t="s">
        <v>13199</v>
      </c>
      <c r="B4420" s="850" t="s">
        <v>13319</v>
      </c>
      <c r="C4420" s="849" t="s">
        <v>7</v>
      </c>
      <c r="D4420" s="849" t="s">
        <v>6495</v>
      </c>
      <c r="E4420" s="851" t="s">
        <v>13220</v>
      </c>
      <c r="F4420" s="851"/>
      <c r="G4420" s="852" t="s">
        <v>64</v>
      </c>
      <c r="H4420" s="853">
        <v>5.67E-2</v>
      </c>
      <c r="I4420" s="854">
        <v>4.83</v>
      </c>
      <c r="J4420" s="854">
        <v>0.27386100000000002</v>
      </c>
    </row>
    <row r="4421" spans="1:10" ht="24" customHeight="1" x14ac:dyDescent="0.2">
      <c r="A4421" s="849" t="s">
        <v>13199</v>
      </c>
      <c r="B4421" s="850" t="s">
        <v>14299</v>
      </c>
      <c r="C4421" s="849" t="s">
        <v>7</v>
      </c>
      <c r="D4421" s="849" t="s">
        <v>8282</v>
      </c>
      <c r="E4421" s="851" t="s">
        <v>13220</v>
      </c>
      <c r="F4421" s="851"/>
      <c r="G4421" s="852" t="s">
        <v>21</v>
      </c>
      <c r="H4421" s="853">
        <v>0.26190000000000002</v>
      </c>
      <c r="I4421" s="854">
        <v>14.7</v>
      </c>
      <c r="J4421" s="854">
        <v>3.8499300000000001</v>
      </c>
    </row>
    <row r="4422" spans="1:10" ht="24" customHeight="1" x14ac:dyDescent="0.2">
      <c r="A4422" s="849" t="s">
        <v>13199</v>
      </c>
      <c r="B4422" s="850" t="s">
        <v>13323</v>
      </c>
      <c r="C4422" s="849" t="s">
        <v>7</v>
      </c>
      <c r="D4422" s="849" t="s">
        <v>11846</v>
      </c>
      <c r="E4422" s="851" t="s">
        <v>13220</v>
      </c>
      <c r="F4422" s="851"/>
      <c r="G4422" s="852" t="s">
        <v>18</v>
      </c>
      <c r="H4422" s="853">
        <v>4.4770000000000003</v>
      </c>
      <c r="I4422" s="854">
        <v>2.5</v>
      </c>
      <c r="J4422" s="854">
        <v>11.192500000000001</v>
      </c>
    </row>
    <row r="4423" spans="1:10" ht="25.5" x14ac:dyDescent="0.2">
      <c r="A4423" s="855"/>
      <c r="B4423" s="855"/>
      <c r="C4423" s="855"/>
      <c r="D4423" s="855"/>
      <c r="E4423" s="855" t="s">
        <v>13209</v>
      </c>
      <c r="F4423" s="856">
        <v>400.17</v>
      </c>
      <c r="G4423" s="855" t="s">
        <v>13210</v>
      </c>
      <c r="H4423" s="856">
        <v>336.39</v>
      </c>
      <c r="I4423" s="855" t="s">
        <v>13211</v>
      </c>
      <c r="J4423" s="856">
        <v>736.56</v>
      </c>
    </row>
    <row r="4424" spans="1:10" ht="13.5" thickBot="1" x14ac:dyDescent="0.25">
      <c r="A4424" s="855"/>
      <c r="B4424" s="855"/>
      <c r="C4424" s="855"/>
      <c r="D4424" s="855"/>
      <c r="E4424" s="855" t="s">
        <v>13212</v>
      </c>
      <c r="F4424" s="856">
        <v>461.03212000000002</v>
      </c>
      <c r="G4424" s="855"/>
      <c r="H4424" s="857" t="s">
        <v>13213</v>
      </c>
      <c r="I4424" s="857"/>
      <c r="J4424" s="856">
        <v>2093.58</v>
      </c>
    </row>
    <row r="4425" spans="1:10" ht="0.95" customHeight="1" thickTop="1" x14ac:dyDescent="0.2">
      <c r="A4425" s="858"/>
      <c r="B4425" s="858"/>
      <c r="C4425" s="858"/>
      <c r="D4425" s="858"/>
      <c r="E4425" s="858"/>
      <c r="F4425" s="858"/>
      <c r="G4425" s="858"/>
      <c r="H4425" s="858"/>
      <c r="I4425" s="858"/>
      <c r="J4425" s="858"/>
    </row>
    <row r="4426" spans="1:10" ht="18" customHeight="1" x14ac:dyDescent="0.2">
      <c r="A4426" s="833"/>
      <c r="B4426" s="834" t="s">
        <v>13186</v>
      </c>
      <c r="C4426" s="833" t="s">
        <v>13187</v>
      </c>
      <c r="D4426" s="833" t="s">
        <v>13188</v>
      </c>
      <c r="E4426" s="835" t="s">
        <v>13189</v>
      </c>
      <c r="F4426" s="835"/>
      <c r="G4426" s="836" t="s">
        <v>13190</v>
      </c>
      <c r="H4426" s="834" t="s">
        <v>13191</v>
      </c>
      <c r="I4426" s="834" t="s">
        <v>13192</v>
      </c>
      <c r="J4426" s="834" t="s">
        <v>13193</v>
      </c>
    </row>
    <row r="4427" spans="1:10" ht="36" customHeight="1" x14ac:dyDescent="0.2">
      <c r="A4427" s="837" t="s">
        <v>13194</v>
      </c>
      <c r="B4427" s="838" t="s">
        <v>13793</v>
      </c>
      <c r="C4427" s="837" t="s">
        <v>7</v>
      </c>
      <c r="D4427" s="837" t="s">
        <v>4161</v>
      </c>
      <c r="E4427" s="839" t="s">
        <v>13301</v>
      </c>
      <c r="F4427" s="839"/>
      <c r="G4427" s="840" t="s">
        <v>13268</v>
      </c>
      <c r="H4427" s="841">
        <v>1</v>
      </c>
      <c r="I4427" s="842">
        <v>2242.34</v>
      </c>
      <c r="J4427" s="842">
        <v>2242.34</v>
      </c>
    </row>
    <row r="4428" spans="1:10" ht="36" customHeight="1" x14ac:dyDescent="0.2">
      <c r="A4428" s="843" t="s">
        <v>13197</v>
      </c>
      <c r="B4428" s="844" t="s">
        <v>13315</v>
      </c>
      <c r="C4428" s="843" t="s">
        <v>7</v>
      </c>
      <c r="D4428" s="843" t="s">
        <v>2184</v>
      </c>
      <c r="E4428" s="845" t="s">
        <v>13272</v>
      </c>
      <c r="F4428" s="845"/>
      <c r="G4428" s="846" t="s">
        <v>67</v>
      </c>
      <c r="H4428" s="847">
        <v>1.0401</v>
      </c>
      <c r="I4428" s="848">
        <v>12.53</v>
      </c>
      <c r="J4428" s="848">
        <v>13.032453</v>
      </c>
    </row>
    <row r="4429" spans="1:10" ht="36" customHeight="1" x14ac:dyDescent="0.2">
      <c r="A4429" s="843" t="s">
        <v>13197</v>
      </c>
      <c r="B4429" s="844" t="s">
        <v>13316</v>
      </c>
      <c r="C4429" s="843" t="s">
        <v>7</v>
      </c>
      <c r="D4429" s="843" t="s">
        <v>2183</v>
      </c>
      <c r="E4429" s="845" t="s">
        <v>13272</v>
      </c>
      <c r="F4429" s="845"/>
      <c r="G4429" s="846" t="s">
        <v>50</v>
      </c>
      <c r="H4429" s="847">
        <v>0.77359999999999995</v>
      </c>
      <c r="I4429" s="848">
        <v>15.2</v>
      </c>
      <c r="J4429" s="848">
        <v>11.75872</v>
      </c>
    </row>
    <row r="4430" spans="1:10" ht="36" customHeight="1" x14ac:dyDescent="0.2">
      <c r="A4430" s="843" t="s">
        <v>13197</v>
      </c>
      <c r="B4430" s="844" t="s">
        <v>13327</v>
      </c>
      <c r="C4430" s="843" t="s">
        <v>7</v>
      </c>
      <c r="D4430" s="843" t="s">
        <v>1910</v>
      </c>
      <c r="E4430" s="845" t="s">
        <v>13272</v>
      </c>
      <c r="F4430" s="845"/>
      <c r="G4430" s="846" t="s">
        <v>67</v>
      </c>
      <c r="H4430" s="847">
        <v>18.246200000000002</v>
      </c>
      <c r="I4430" s="848">
        <v>0.31</v>
      </c>
      <c r="J4430" s="848">
        <v>5.6563220000000003</v>
      </c>
    </row>
    <row r="4431" spans="1:10" ht="36" customHeight="1" x14ac:dyDescent="0.2">
      <c r="A4431" s="843" t="s">
        <v>13197</v>
      </c>
      <c r="B4431" s="844" t="s">
        <v>13328</v>
      </c>
      <c r="C4431" s="843" t="s">
        <v>7</v>
      </c>
      <c r="D4431" s="843" t="s">
        <v>1909</v>
      </c>
      <c r="E4431" s="845" t="s">
        <v>13272</v>
      </c>
      <c r="F4431" s="845"/>
      <c r="G4431" s="846" t="s">
        <v>50</v>
      </c>
      <c r="H4431" s="847">
        <v>6.6319999999999997</v>
      </c>
      <c r="I4431" s="848">
        <v>1.56</v>
      </c>
      <c r="J4431" s="848">
        <v>10.34592</v>
      </c>
    </row>
    <row r="4432" spans="1:10" ht="48" customHeight="1" x14ac:dyDescent="0.2">
      <c r="A4432" s="843" t="s">
        <v>13197</v>
      </c>
      <c r="B4432" s="844" t="s">
        <v>14031</v>
      </c>
      <c r="C4432" s="843" t="s">
        <v>7</v>
      </c>
      <c r="D4432" s="843" t="s">
        <v>2448</v>
      </c>
      <c r="E4432" s="845" t="s">
        <v>13301</v>
      </c>
      <c r="F4432" s="845"/>
      <c r="G4432" s="846" t="s">
        <v>21</v>
      </c>
      <c r="H4432" s="847">
        <v>42.646299999999997</v>
      </c>
      <c r="I4432" s="848">
        <v>12.74</v>
      </c>
      <c r="J4432" s="848">
        <v>543.31386199999997</v>
      </c>
    </row>
    <row r="4433" spans="1:10" ht="36" customHeight="1" x14ac:dyDescent="0.2">
      <c r="A4433" s="843" t="s">
        <v>13197</v>
      </c>
      <c r="B4433" s="844" t="s">
        <v>13365</v>
      </c>
      <c r="C4433" s="843" t="s">
        <v>7</v>
      </c>
      <c r="D4433" s="843" t="s">
        <v>2943</v>
      </c>
      <c r="E4433" s="845" t="s">
        <v>13301</v>
      </c>
      <c r="F4433" s="845"/>
      <c r="G4433" s="846" t="s">
        <v>13268</v>
      </c>
      <c r="H4433" s="847">
        <v>1.2</v>
      </c>
      <c r="I4433" s="848">
        <v>342.1</v>
      </c>
      <c r="J4433" s="848">
        <v>410.52</v>
      </c>
    </row>
    <row r="4434" spans="1:10" ht="24" customHeight="1" x14ac:dyDescent="0.2">
      <c r="A4434" s="843" t="s">
        <v>13197</v>
      </c>
      <c r="B4434" s="844" t="s">
        <v>13317</v>
      </c>
      <c r="C4434" s="843" t="s">
        <v>7</v>
      </c>
      <c r="D4434" s="843" t="s">
        <v>51</v>
      </c>
      <c r="E4434" s="845" t="s">
        <v>13196</v>
      </c>
      <c r="F4434" s="845"/>
      <c r="G4434" s="846" t="s">
        <v>23</v>
      </c>
      <c r="H4434" s="847">
        <v>1.8137000000000001</v>
      </c>
      <c r="I4434" s="848">
        <v>13.88</v>
      </c>
      <c r="J4434" s="848">
        <v>25.174156</v>
      </c>
    </row>
    <row r="4435" spans="1:10" ht="24" customHeight="1" x14ac:dyDescent="0.2">
      <c r="A4435" s="843" t="s">
        <v>13197</v>
      </c>
      <c r="B4435" s="844" t="s">
        <v>13448</v>
      </c>
      <c r="C4435" s="843" t="s">
        <v>7</v>
      </c>
      <c r="D4435" s="843" t="s">
        <v>59</v>
      </c>
      <c r="E4435" s="845" t="s">
        <v>13196</v>
      </c>
      <c r="F4435" s="845"/>
      <c r="G4435" s="846" t="s">
        <v>23</v>
      </c>
      <c r="H4435" s="847">
        <v>9.0685000000000002</v>
      </c>
      <c r="I4435" s="848">
        <v>17.8</v>
      </c>
      <c r="J4435" s="848">
        <v>161.41929999999999</v>
      </c>
    </row>
    <row r="4436" spans="1:10" ht="24" customHeight="1" x14ac:dyDescent="0.2">
      <c r="A4436" s="843" t="s">
        <v>13197</v>
      </c>
      <c r="B4436" s="844" t="s">
        <v>13244</v>
      </c>
      <c r="C4436" s="843" t="s">
        <v>7</v>
      </c>
      <c r="D4436" s="843" t="s">
        <v>25</v>
      </c>
      <c r="E4436" s="845" t="s">
        <v>13196</v>
      </c>
      <c r="F4436" s="845"/>
      <c r="G4436" s="846" t="s">
        <v>23</v>
      </c>
      <c r="H4436" s="847">
        <v>32.192999999999998</v>
      </c>
      <c r="I4436" s="848">
        <v>13.34</v>
      </c>
      <c r="J4436" s="848">
        <v>429.45461999999998</v>
      </c>
    </row>
    <row r="4437" spans="1:10" ht="24" customHeight="1" x14ac:dyDescent="0.2">
      <c r="A4437" s="843" t="s">
        <v>13197</v>
      </c>
      <c r="B4437" s="844" t="s">
        <v>13252</v>
      </c>
      <c r="C4437" s="843" t="s">
        <v>7</v>
      </c>
      <c r="D4437" s="843" t="s">
        <v>53</v>
      </c>
      <c r="E4437" s="845" t="s">
        <v>13196</v>
      </c>
      <c r="F4437" s="845"/>
      <c r="G4437" s="846" t="s">
        <v>23</v>
      </c>
      <c r="H4437" s="847">
        <v>32.192999999999998</v>
      </c>
      <c r="I4437" s="848">
        <v>16.78</v>
      </c>
      <c r="J4437" s="848">
        <v>540.19853999999998</v>
      </c>
    </row>
    <row r="4438" spans="1:10" ht="24" customHeight="1" x14ac:dyDescent="0.2">
      <c r="A4438" s="849" t="s">
        <v>13199</v>
      </c>
      <c r="B4438" s="850" t="s">
        <v>14298</v>
      </c>
      <c r="C4438" s="849" t="s">
        <v>7</v>
      </c>
      <c r="D4438" s="849" t="s">
        <v>5903</v>
      </c>
      <c r="E4438" s="851" t="s">
        <v>13220</v>
      </c>
      <c r="F4438" s="851"/>
      <c r="G4438" s="852" t="s">
        <v>13243</v>
      </c>
      <c r="H4438" s="853">
        <v>2.9790000000000001</v>
      </c>
      <c r="I4438" s="854">
        <v>27.33</v>
      </c>
      <c r="J4438" s="854">
        <v>81.416070000000005</v>
      </c>
    </row>
    <row r="4439" spans="1:10" ht="24" customHeight="1" x14ac:dyDescent="0.2">
      <c r="A4439" s="849" t="s">
        <v>13199</v>
      </c>
      <c r="B4439" s="850" t="s">
        <v>13319</v>
      </c>
      <c r="C4439" s="849" t="s">
        <v>7</v>
      </c>
      <c r="D4439" s="849" t="s">
        <v>6495</v>
      </c>
      <c r="E4439" s="851" t="s">
        <v>13220</v>
      </c>
      <c r="F4439" s="851"/>
      <c r="G4439" s="852" t="s">
        <v>64</v>
      </c>
      <c r="H4439" s="853">
        <v>0.12</v>
      </c>
      <c r="I4439" s="854">
        <v>4.83</v>
      </c>
      <c r="J4439" s="854">
        <v>0.5796</v>
      </c>
    </row>
    <row r="4440" spans="1:10" ht="24" customHeight="1" x14ac:dyDescent="0.2">
      <c r="A4440" s="849" t="s">
        <v>13199</v>
      </c>
      <c r="B4440" s="850" t="s">
        <v>14299</v>
      </c>
      <c r="C4440" s="849" t="s">
        <v>7</v>
      </c>
      <c r="D4440" s="849" t="s">
        <v>8282</v>
      </c>
      <c r="E4440" s="851" t="s">
        <v>13220</v>
      </c>
      <c r="F4440" s="851"/>
      <c r="G4440" s="852" t="s">
        <v>21</v>
      </c>
      <c r="H4440" s="853">
        <v>0.64449999999999996</v>
      </c>
      <c r="I4440" s="854">
        <v>14.7</v>
      </c>
      <c r="J4440" s="854">
        <v>9.4741499999999998</v>
      </c>
    </row>
    <row r="4441" spans="1:10" ht="25.5" x14ac:dyDescent="0.2">
      <c r="A4441" s="855"/>
      <c r="B4441" s="855"/>
      <c r="C4441" s="855"/>
      <c r="D4441" s="855"/>
      <c r="E4441" s="855" t="s">
        <v>13209</v>
      </c>
      <c r="F4441" s="856">
        <v>597.52</v>
      </c>
      <c r="G4441" s="855" t="s">
        <v>13210</v>
      </c>
      <c r="H4441" s="856">
        <v>502.31</v>
      </c>
      <c r="I4441" s="855" t="s">
        <v>13211</v>
      </c>
      <c r="J4441" s="856">
        <v>1099.83</v>
      </c>
    </row>
    <row r="4442" spans="1:10" ht="13.5" thickBot="1" x14ac:dyDescent="0.25">
      <c r="A4442" s="855"/>
      <c r="B4442" s="855"/>
      <c r="C4442" s="855"/>
      <c r="D4442" s="855"/>
      <c r="E4442" s="855" t="s">
        <v>13212</v>
      </c>
      <c r="F4442" s="856">
        <v>633.23681599999998</v>
      </c>
      <c r="G4442" s="855"/>
      <c r="H4442" s="857" t="s">
        <v>13213</v>
      </c>
      <c r="I4442" s="857"/>
      <c r="J4442" s="856">
        <v>2875.58</v>
      </c>
    </row>
    <row r="4443" spans="1:10" ht="0.95" customHeight="1" thickTop="1" x14ac:dyDescent="0.2">
      <c r="A4443" s="858"/>
      <c r="B4443" s="858"/>
      <c r="C4443" s="858"/>
      <c r="D4443" s="858"/>
      <c r="E4443" s="858"/>
      <c r="F4443" s="858"/>
      <c r="G4443" s="858"/>
      <c r="H4443" s="858"/>
      <c r="I4443" s="858"/>
      <c r="J4443" s="858"/>
    </row>
    <row r="4444" spans="1:10" ht="18" customHeight="1" x14ac:dyDescent="0.2">
      <c r="A4444" s="833"/>
      <c r="B4444" s="834" t="s">
        <v>13186</v>
      </c>
      <c r="C4444" s="833" t="s">
        <v>13187</v>
      </c>
      <c r="D4444" s="833" t="s">
        <v>13188</v>
      </c>
      <c r="E4444" s="835" t="s">
        <v>13189</v>
      </c>
      <c r="F4444" s="835"/>
      <c r="G4444" s="836" t="s">
        <v>13190</v>
      </c>
      <c r="H4444" s="834" t="s">
        <v>13191</v>
      </c>
      <c r="I4444" s="834" t="s">
        <v>13192</v>
      </c>
      <c r="J4444" s="834" t="s">
        <v>13193</v>
      </c>
    </row>
    <row r="4445" spans="1:10" ht="36" customHeight="1" x14ac:dyDescent="0.2">
      <c r="A4445" s="837" t="s">
        <v>13194</v>
      </c>
      <c r="B4445" s="838" t="s">
        <v>14009</v>
      </c>
      <c r="C4445" s="837" t="s">
        <v>7</v>
      </c>
      <c r="D4445" s="837" t="s">
        <v>2114</v>
      </c>
      <c r="E4445" s="839" t="s">
        <v>13272</v>
      </c>
      <c r="F4445" s="839"/>
      <c r="G4445" s="840" t="s">
        <v>50</v>
      </c>
      <c r="H4445" s="841">
        <v>1</v>
      </c>
      <c r="I4445" s="842">
        <v>7.65</v>
      </c>
      <c r="J4445" s="842">
        <v>7.65</v>
      </c>
    </row>
    <row r="4446" spans="1:10" ht="36" customHeight="1" x14ac:dyDescent="0.2">
      <c r="A4446" s="843" t="s">
        <v>13197</v>
      </c>
      <c r="B4446" s="844" t="s">
        <v>14300</v>
      </c>
      <c r="C4446" s="843" t="s">
        <v>7</v>
      </c>
      <c r="D4446" s="843" t="s">
        <v>2112</v>
      </c>
      <c r="E4446" s="845" t="s">
        <v>13272</v>
      </c>
      <c r="F4446" s="845"/>
      <c r="G4446" s="846" t="s">
        <v>23</v>
      </c>
      <c r="H4446" s="847">
        <v>1</v>
      </c>
      <c r="I4446" s="848">
        <v>0.61</v>
      </c>
      <c r="J4446" s="848">
        <v>0.61</v>
      </c>
    </row>
    <row r="4447" spans="1:10" ht="36" customHeight="1" x14ac:dyDescent="0.2">
      <c r="A4447" s="843" t="s">
        <v>13197</v>
      </c>
      <c r="B4447" s="844" t="s">
        <v>14301</v>
      </c>
      <c r="C4447" s="843" t="s">
        <v>7</v>
      </c>
      <c r="D4447" s="843" t="s">
        <v>2111</v>
      </c>
      <c r="E4447" s="845" t="s">
        <v>13272</v>
      </c>
      <c r="F4447" s="845"/>
      <c r="G4447" s="846" t="s">
        <v>23</v>
      </c>
      <c r="H4447" s="847">
        <v>1</v>
      </c>
      <c r="I4447" s="848">
        <v>7.0000000000000007E-2</v>
      </c>
      <c r="J4447" s="848">
        <v>7.0000000000000007E-2</v>
      </c>
    </row>
    <row r="4448" spans="1:10" ht="36" customHeight="1" x14ac:dyDescent="0.2">
      <c r="A4448" s="843" t="s">
        <v>13197</v>
      </c>
      <c r="B4448" s="844" t="s">
        <v>14302</v>
      </c>
      <c r="C4448" s="843" t="s">
        <v>7</v>
      </c>
      <c r="D4448" s="843" t="s">
        <v>2110</v>
      </c>
      <c r="E4448" s="845" t="s">
        <v>13272</v>
      </c>
      <c r="F4448" s="845"/>
      <c r="G4448" s="846" t="s">
        <v>23</v>
      </c>
      <c r="H4448" s="847">
        <v>1</v>
      </c>
      <c r="I4448" s="848">
        <v>0.49</v>
      </c>
      <c r="J4448" s="848">
        <v>0.49</v>
      </c>
    </row>
    <row r="4449" spans="1:10" ht="36" customHeight="1" x14ac:dyDescent="0.2">
      <c r="A4449" s="843" t="s">
        <v>13197</v>
      </c>
      <c r="B4449" s="844" t="s">
        <v>14303</v>
      </c>
      <c r="C4449" s="843" t="s">
        <v>7</v>
      </c>
      <c r="D4449" s="843" t="s">
        <v>2113</v>
      </c>
      <c r="E4449" s="845" t="s">
        <v>13272</v>
      </c>
      <c r="F4449" s="845"/>
      <c r="G4449" s="846" t="s">
        <v>23</v>
      </c>
      <c r="H4449" s="847">
        <v>1</v>
      </c>
      <c r="I4449" s="848">
        <v>6.48</v>
      </c>
      <c r="J4449" s="848">
        <v>6.48</v>
      </c>
    </row>
    <row r="4450" spans="1:10" ht="25.5" x14ac:dyDescent="0.2">
      <c r="A4450" s="855"/>
      <c r="B4450" s="855"/>
      <c r="C4450" s="855"/>
      <c r="D4450" s="855"/>
      <c r="E4450" s="855" t="s">
        <v>13209</v>
      </c>
      <c r="F4450" s="856">
        <v>0</v>
      </c>
      <c r="G4450" s="855" t="s">
        <v>13210</v>
      </c>
      <c r="H4450" s="856">
        <v>0</v>
      </c>
      <c r="I4450" s="855" t="s">
        <v>13211</v>
      </c>
      <c r="J4450" s="856">
        <v>0</v>
      </c>
    </row>
    <row r="4451" spans="1:10" ht="13.5" thickBot="1" x14ac:dyDescent="0.25">
      <c r="A4451" s="855"/>
      <c r="B4451" s="855"/>
      <c r="C4451" s="855"/>
      <c r="D4451" s="855"/>
      <c r="E4451" s="855" t="s">
        <v>13212</v>
      </c>
      <c r="F4451" s="856">
        <v>2.1603599999999998</v>
      </c>
      <c r="G4451" s="855"/>
      <c r="H4451" s="857" t="s">
        <v>13213</v>
      </c>
      <c r="I4451" s="857"/>
      <c r="J4451" s="856">
        <v>9.81</v>
      </c>
    </row>
    <row r="4452" spans="1:10" ht="0.95" customHeight="1" thickTop="1" x14ac:dyDescent="0.2">
      <c r="A4452" s="858"/>
      <c r="B4452" s="858"/>
      <c r="C4452" s="858"/>
      <c r="D4452" s="858"/>
      <c r="E4452" s="858"/>
      <c r="F4452" s="858"/>
      <c r="G4452" s="858"/>
      <c r="H4452" s="858"/>
      <c r="I4452" s="858"/>
      <c r="J4452" s="858"/>
    </row>
    <row r="4453" spans="1:10" ht="18" customHeight="1" x14ac:dyDescent="0.2">
      <c r="A4453" s="833"/>
      <c r="B4453" s="834" t="s">
        <v>13186</v>
      </c>
      <c r="C4453" s="833" t="s">
        <v>13187</v>
      </c>
      <c r="D4453" s="833" t="s">
        <v>13188</v>
      </c>
      <c r="E4453" s="835" t="s">
        <v>13189</v>
      </c>
      <c r="F4453" s="835"/>
      <c r="G4453" s="836" t="s">
        <v>13190</v>
      </c>
      <c r="H4453" s="834" t="s">
        <v>13191</v>
      </c>
      <c r="I4453" s="834" t="s">
        <v>13192</v>
      </c>
      <c r="J4453" s="834" t="s">
        <v>13193</v>
      </c>
    </row>
    <row r="4454" spans="1:10" ht="36" customHeight="1" x14ac:dyDescent="0.2">
      <c r="A4454" s="837" t="s">
        <v>13194</v>
      </c>
      <c r="B4454" s="838" t="s">
        <v>14302</v>
      </c>
      <c r="C4454" s="837" t="s">
        <v>7</v>
      </c>
      <c r="D4454" s="837" t="s">
        <v>2110</v>
      </c>
      <c r="E4454" s="839" t="s">
        <v>13272</v>
      </c>
      <c r="F4454" s="839"/>
      <c r="G4454" s="840" t="s">
        <v>23</v>
      </c>
      <c r="H4454" s="841">
        <v>1</v>
      </c>
      <c r="I4454" s="842">
        <v>0.49</v>
      </c>
      <c r="J4454" s="842">
        <v>0.49</v>
      </c>
    </row>
    <row r="4455" spans="1:10" ht="72" customHeight="1" x14ac:dyDescent="0.2">
      <c r="A4455" s="849" t="s">
        <v>13199</v>
      </c>
      <c r="B4455" s="850" t="s">
        <v>14304</v>
      </c>
      <c r="C4455" s="849" t="s">
        <v>7</v>
      </c>
      <c r="D4455" s="849" t="s">
        <v>5972</v>
      </c>
      <c r="E4455" s="851" t="s">
        <v>13201</v>
      </c>
      <c r="F4455" s="851"/>
      <c r="G4455" s="852" t="s">
        <v>38</v>
      </c>
      <c r="H4455" s="853">
        <v>5.3300000000000001E-5</v>
      </c>
      <c r="I4455" s="854">
        <v>9142.07</v>
      </c>
      <c r="J4455" s="854">
        <v>0.48727229999999999</v>
      </c>
    </row>
    <row r="4456" spans="1:10" ht="25.5" x14ac:dyDescent="0.2">
      <c r="A4456" s="855"/>
      <c r="B4456" s="855"/>
      <c r="C4456" s="855"/>
      <c r="D4456" s="855"/>
      <c r="E4456" s="855" t="s">
        <v>13209</v>
      </c>
      <c r="F4456" s="856">
        <v>0</v>
      </c>
      <c r="G4456" s="855" t="s">
        <v>13210</v>
      </c>
      <c r="H4456" s="856">
        <v>0</v>
      </c>
      <c r="I4456" s="855" t="s">
        <v>13211</v>
      </c>
      <c r="J4456" s="856">
        <v>0</v>
      </c>
    </row>
    <row r="4457" spans="1:10" ht="13.5" thickBot="1" x14ac:dyDescent="0.25">
      <c r="A4457" s="855"/>
      <c r="B4457" s="855"/>
      <c r="C4457" s="855"/>
      <c r="D4457" s="855"/>
      <c r="E4457" s="855" t="s">
        <v>13212</v>
      </c>
      <c r="F4457" s="856">
        <v>0.138376</v>
      </c>
      <c r="G4457" s="855"/>
      <c r="H4457" s="857" t="s">
        <v>13213</v>
      </c>
      <c r="I4457" s="857"/>
      <c r="J4457" s="856">
        <v>0.63</v>
      </c>
    </row>
    <row r="4458" spans="1:10" ht="0.95" customHeight="1" thickTop="1" x14ac:dyDescent="0.2">
      <c r="A4458" s="858"/>
      <c r="B4458" s="858"/>
      <c r="C4458" s="858"/>
      <c r="D4458" s="858"/>
      <c r="E4458" s="858"/>
      <c r="F4458" s="858"/>
      <c r="G4458" s="858"/>
      <c r="H4458" s="858"/>
      <c r="I4458" s="858"/>
      <c r="J4458" s="858"/>
    </row>
    <row r="4459" spans="1:10" ht="18" customHeight="1" x14ac:dyDescent="0.2">
      <c r="A4459" s="833"/>
      <c r="B4459" s="834" t="s">
        <v>13186</v>
      </c>
      <c r="C4459" s="833" t="s">
        <v>13187</v>
      </c>
      <c r="D4459" s="833" t="s">
        <v>13188</v>
      </c>
      <c r="E4459" s="835" t="s">
        <v>13189</v>
      </c>
      <c r="F4459" s="835"/>
      <c r="G4459" s="836" t="s">
        <v>13190</v>
      </c>
      <c r="H4459" s="834" t="s">
        <v>13191</v>
      </c>
      <c r="I4459" s="834" t="s">
        <v>13192</v>
      </c>
      <c r="J4459" s="834" t="s">
        <v>13193</v>
      </c>
    </row>
    <row r="4460" spans="1:10" ht="36" customHeight="1" x14ac:dyDescent="0.2">
      <c r="A4460" s="837" t="s">
        <v>13194</v>
      </c>
      <c r="B4460" s="838" t="s">
        <v>14301</v>
      </c>
      <c r="C4460" s="837" t="s">
        <v>7</v>
      </c>
      <c r="D4460" s="837" t="s">
        <v>2111</v>
      </c>
      <c r="E4460" s="839" t="s">
        <v>13272</v>
      </c>
      <c r="F4460" s="839"/>
      <c r="G4460" s="840" t="s">
        <v>23</v>
      </c>
      <c r="H4460" s="841">
        <v>1</v>
      </c>
      <c r="I4460" s="842">
        <v>7.0000000000000007E-2</v>
      </c>
      <c r="J4460" s="842">
        <v>7.0000000000000007E-2</v>
      </c>
    </row>
    <row r="4461" spans="1:10" ht="72" customHeight="1" x14ac:dyDescent="0.2">
      <c r="A4461" s="849" t="s">
        <v>13199</v>
      </c>
      <c r="B4461" s="850" t="s">
        <v>14304</v>
      </c>
      <c r="C4461" s="849" t="s">
        <v>7</v>
      </c>
      <c r="D4461" s="849" t="s">
        <v>5972</v>
      </c>
      <c r="E4461" s="851" t="s">
        <v>13201</v>
      </c>
      <c r="F4461" s="851"/>
      <c r="G4461" s="852" t="s">
        <v>38</v>
      </c>
      <c r="H4461" s="853">
        <v>7.4000000000000003E-6</v>
      </c>
      <c r="I4461" s="854">
        <v>9142.07</v>
      </c>
      <c r="J4461" s="854">
        <v>6.7651299999999998E-2</v>
      </c>
    </row>
    <row r="4462" spans="1:10" ht="25.5" x14ac:dyDescent="0.2">
      <c r="A4462" s="855"/>
      <c r="B4462" s="855"/>
      <c r="C4462" s="855"/>
      <c r="D4462" s="855"/>
      <c r="E4462" s="855" t="s">
        <v>13209</v>
      </c>
      <c r="F4462" s="856">
        <v>0</v>
      </c>
      <c r="G4462" s="855" t="s">
        <v>13210</v>
      </c>
      <c r="H4462" s="856">
        <v>0</v>
      </c>
      <c r="I4462" s="855" t="s">
        <v>13211</v>
      </c>
      <c r="J4462" s="856">
        <v>0</v>
      </c>
    </row>
    <row r="4463" spans="1:10" ht="13.5" thickBot="1" x14ac:dyDescent="0.25">
      <c r="A4463" s="855"/>
      <c r="B4463" s="855"/>
      <c r="C4463" s="855"/>
      <c r="D4463" s="855"/>
      <c r="E4463" s="855" t="s">
        <v>13212</v>
      </c>
      <c r="F4463" s="856">
        <v>1.9768000000000001E-2</v>
      </c>
      <c r="G4463" s="855"/>
      <c r="H4463" s="857" t="s">
        <v>13213</v>
      </c>
      <c r="I4463" s="857"/>
      <c r="J4463" s="856">
        <v>0.09</v>
      </c>
    </row>
    <row r="4464" spans="1:10" ht="0.95" customHeight="1" thickTop="1" x14ac:dyDescent="0.2">
      <c r="A4464" s="858"/>
      <c r="B4464" s="858"/>
      <c r="C4464" s="858"/>
      <c r="D4464" s="858"/>
      <c r="E4464" s="858"/>
      <c r="F4464" s="858"/>
      <c r="G4464" s="858"/>
      <c r="H4464" s="858"/>
      <c r="I4464" s="858"/>
      <c r="J4464" s="858"/>
    </row>
    <row r="4465" spans="1:10" ht="18" customHeight="1" x14ac:dyDescent="0.2">
      <c r="A4465" s="833"/>
      <c r="B4465" s="834" t="s">
        <v>13186</v>
      </c>
      <c r="C4465" s="833" t="s">
        <v>13187</v>
      </c>
      <c r="D4465" s="833" t="s">
        <v>13188</v>
      </c>
      <c r="E4465" s="835" t="s">
        <v>13189</v>
      </c>
      <c r="F4465" s="835"/>
      <c r="G4465" s="836" t="s">
        <v>13190</v>
      </c>
      <c r="H4465" s="834" t="s">
        <v>13191</v>
      </c>
      <c r="I4465" s="834" t="s">
        <v>13192</v>
      </c>
      <c r="J4465" s="834" t="s">
        <v>13193</v>
      </c>
    </row>
    <row r="4466" spans="1:10" ht="36" customHeight="1" x14ac:dyDescent="0.2">
      <c r="A4466" s="837" t="s">
        <v>13194</v>
      </c>
      <c r="B4466" s="838" t="s">
        <v>14300</v>
      </c>
      <c r="C4466" s="837" t="s">
        <v>7</v>
      </c>
      <c r="D4466" s="837" t="s">
        <v>2112</v>
      </c>
      <c r="E4466" s="839" t="s">
        <v>13272</v>
      </c>
      <c r="F4466" s="839"/>
      <c r="G4466" s="840" t="s">
        <v>23</v>
      </c>
      <c r="H4466" s="841">
        <v>1</v>
      </c>
      <c r="I4466" s="842">
        <v>0.61</v>
      </c>
      <c r="J4466" s="842">
        <v>0.61</v>
      </c>
    </row>
    <row r="4467" spans="1:10" ht="72" customHeight="1" x14ac:dyDescent="0.2">
      <c r="A4467" s="849" t="s">
        <v>13199</v>
      </c>
      <c r="B4467" s="850" t="s">
        <v>14304</v>
      </c>
      <c r="C4467" s="849" t="s">
        <v>7</v>
      </c>
      <c r="D4467" s="849" t="s">
        <v>5972</v>
      </c>
      <c r="E4467" s="851" t="s">
        <v>13201</v>
      </c>
      <c r="F4467" s="851"/>
      <c r="G4467" s="852" t="s">
        <v>38</v>
      </c>
      <c r="H4467" s="853">
        <v>6.6699999999999995E-5</v>
      </c>
      <c r="I4467" s="854">
        <v>9142.07</v>
      </c>
      <c r="J4467" s="854">
        <v>0.60977610000000004</v>
      </c>
    </row>
    <row r="4468" spans="1:10" ht="25.5" x14ac:dyDescent="0.2">
      <c r="A4468" s="855"/>
      <c r="B4468" s="855"/>
      <c r="C4468" s="855"/>
      <c r="D4468" s="855"/>
      <c r="E4468" s="855" t="s">
        <v>13209</v>
      </c>
      <c r="F4468" s="856">
        <v>0</v>
      </c>
      <c r="G4468" s="855" t="s">
        <v>13210</v>
      </c>
      <c r="H4468" s="856">
        <v>0</v>
      </c>
      <c r="I4468" s="855" t="s">
        <v>13211</v>
      </c>
      <c r="J4468" s="856">
        <v>0</v>
      </c>
    </row>
    <row r="4469" spans="1:10" ht="13.5" thickBot="1" x14ac:dyDescent="0.25">
      <c r="A4469" s="855"/>
      <c r="B4469" s="855"/>
      <c r="C4469" s="855"/>
      <c r="D4469" s="855"/>
      <c r="E4469" s="855" t="s">
        <v>13212</v>
      </c>
      <c r="F4469" s="856">
        <v>0.172264</v>
      </c>
      <c r="G4469" s="855"/>
      <c r="H4469" s="857" t="s">
        <v>13213</v>
      </c>
      <c r="I4469" s="857"/>
      <c r="J4469" s="856">
        <v>0.78</v>
      </c>
    </row>
    <row r="4470" spans="1:10" ht="0.95" customHeight="1" thickTop="1" x14ac:dyDescent="0.2">
      <c r="A4470" s="858"/>
      <c r="B4470" s="858"/>
      <c r="C4470" s="858"/>
      <c r="D4470" s="858"/>
      <c r="E4470" s="858"/>
      <c r="F4470" s="858"/>
      <c r="G4470" s="858"/>
      <c r="H4470" s="858"/>
      <c r="I4470" s="858"/>
      <c r="J4470" s="858"/>
    </row>
    <row r="4471" spans="1:10" ht="18" customHeight="1" x14ac:dyDescent="0.2">
      <c r="A4471" s="833"/>
      <c r="B4471" s="834" t="s">
        <v>13186</v>
      </c>
      <c r="C4471" s="833" t="s">
        <v>13187</v>
      </c>
      <c r="D4471" s="833" t="s">
        <v>13188</v>
      </c>
      <c r="E4471" s="835" t="s">
        <v>13189</v>
      </c>
      <c r="F4471" s="835"/>
      <c r="G4471" s="836" t="s">
        <v>13190</v>
      </c>
      <c r="H4471" s="834" t="s">
        <v>13191</v>
      </c>
      <c r="I4471" s="834" t="s">
        <v>13192</v>
      </c>
      <c r="J4471" s="834" t="s">
        <v>13193</v>
      </c>
    </row>
    <row r="4472" spans="1:10" ht="36" customHeight="1" x14ac:dyDescent="0.2">
      <c r="A4472" s="837" t="s">
        <v>13194</v>
      </c>
      <c r="B4472" s="838" t="s">
        <v>14303</v>
      </c>
      <c r="C4472" s="837" t="s">
        <v>7</v>
      </c>
      <c r="D4472" s="837" t="s">
        <v>2113</v>
      </c>
      <c r="E4472" s="839" t="s">
        <v>13272</v>
      </c>
      <c r="F4472" s="839"/>
      <c r="G4472" s="840" t="s">
        <v>23</v>
      </c>
      <c r="H4472" s="841">
        <v>1</v>
      </c>
      <c r="I4472" s="842">
        <v>6.48</v>
      </c>
      <c r="J4472" s="842">
        <v>6.48</v>
      </c>
    </row>
    <row r="4473" spans="1:10" ht="24" customHeight="1" x14ac:dyDescent="0.2">
      <c r="A4473" s="849" t="s">
        <v>13199</v>
      </c>
      <c r="B4473" s="850" t="s">
        <v>14183</v>
      </c>
      <c r="C4473" s="849" t="s">
        <v>7</v>
      </c>
      <c r="D4473" s="849" t="s">
        <v>6971</v>
      </c>
      <c r="E4473" s="851" t="s">
        <v>13220</v>
      </c>
      <c r="F4473" s="851"/>
      <c r="G4473" s="852" t="s">
        <v>64</v>
      </c>
      <c r="H4473" s="853">
        <v>1.42</v>
      </c>
      <c r="I4473" s="854">
        <v>4.5599999999999996</v>
      </c>
      <c r="J4473" s="854">
        <v>6.4752000000000001</v>
      </c>
    </row>
    <row r="4474" spans="1:10" ht="25.5" x14ac:dyDescent="0.2">
      <c r="A4474" s="855"/>
      <c r="B4474" s="855"/>
      <c r="C4474" s="855"/>
      <c r="D4474" s="855"/>
      <c r="E4474" s="855" t="s">
        <v>13209</v>
      </c>
      <c r="F4474" s="856">
        <v>0</v>
      </c>
      <c r="G4474" s="855" t="s">
        <v>13210</v>
      </c>
      <c r="H4474" s="856">
        <v>0</v>
      </c>
      <c r="I4474" s="855" t="s">
        <v>13211</v>
      </c>
      <c r="J4474" s="856">
        <v>0</v>
      </c>
    </row>
    <row r="4475" spans="1:10" ht="13.5" thickBot="1" x14ac:dyDescent="0.25">
      <c r="A4475" s="855"/>
      <c r="B4475" s="855"/>
      <c r="C4475" s="855"/>
      <c r="D4475" s="855"/>
      <c r="E4475" s="855" t="s">
        <v>13212</v>
      </c>
      <c r="F4475" s="856">
        <v>1.829952</v>
      </c>
      <c r="G4475" s="855"/>
      <c r="H4475" s="857" t="s">
        <v>13213</v>
      </c>
      <c r="I4475" s="857"/>
      <c r="J4475" s="856">
        <v>8.31</v>
      </c>
    </row>
    <row r="4476" spans="1:10" ht="0.95" customHeight="1" thickTop="1" x14ac:dyDescent="0.2">
      <c r="A4476" s="858"/>
      <c r="B4476" s="858"/>
      <c r="C4476" s="858"/>
      <c r="D4476" s="858"/>
      <c r="E4476" s="858"/>
      <c r="F4476" s="858"/>
      <c r="G4476" s="858"/>
      <c r="H4476" s="858"/>
      <c r="I4476" s="858"/>
      <c r="J4476" s="858"/>
    </row>
    <row r="4477" spans="1:10" ht="18" customHeight="1" x14ac:dyDescent="0.2">
      <c r="A4477" s="833"/>
      <c r="B4477" s="834" t="s">
        <v>13186</v>
      </c>
      <c r="C4477" s="833" t="s">
        <v>13187</v>
      </c>
      <c r="D4477" s="833" t="s">
        <v>13188</v>
      </c>
      <c r="E4477" s="835" t="s">
        <v>13189</v>
      </c>
      <c r="F4477" s="835"/>
      <c r="G4477" s="836" t="s">
        <v>13190</v>
      </c>
      <c r="H4477" s="834" t="s">
        <v>13191</v>
      </c>
      <c r="I4477" s="834" t="s">
        <v>13192</v>
      </c>
      <c r="J4477" s="834" t="s">
        <v>13193</v>
      </c>
    </row>
    <row r="4478" spans="1:10" ht="36" customHeight="1" x14ac:dyDescent="0.2">
      <c r="A4478" s="837" t="s">
        <v>13194</v>
      </c>
      <c r="B4478" s="838" t="s">
        <v>13979</v>
      </c>
      <c r="C4478" s="837" t="s">
        <v>7</v>
      </c>
      <c r="D4478" s="837" t="s">
        <v>3008</v>
      </c>
      <c r="E4478" s="839" t="s">
        <v>13272</v>
      </c>
      <c r="F4478" s="839"/>
      <c r="G4478" s="840" t="s">
        <v>23</v>
      </c>
      <c r="H4478" s="841">
        <v>1</v>
      </c>
      <c r="I4478" s="842">
        <v>0.41</v>
      </c>
      <c r="J4478" s="842">
        <v>0.41</v>
      </c>
    </row>
    <row r="4479" spans="1:10" ht="36" customHeight="1" x14ac:dyDescent="0.2">
      <c r="A4479" s="849" t="s">
        <v>13199</v>
      </c>
      <c r="B4479" s="850" t="s">
        <v>14305</v>
      </c>
      <c r="C4479" s="849" t="s">
        <v>7</v>
      </c>
      <c r="D4479" s="849" t="s">
        <v>8202</v>
      </c>
      <c r="E4479" s="851" t="s">
        <v>13201</v>
      </c>
      <c r="F4479" s="851"/>
      <c r="G4479" s="852" t="s">
        <v>38</v>
      </c>
      <c r="H4479" s="853">
        <v>6.3999999999999997E-5</v>
      </c>
      <c r="I4479" s="854">
        <v>6328.18</v>
      </c>
      <c r="J4479" s="854">
        <v>0.40500350000000002</v>
      </c>
    </row>
    <row r="4480" spans="1:10" ht="25.5" x14ac:dyDescent="0.2">
      <c r="A4480" s="855"/>
      <c r="B4480" s="855"/>
      <c r="C4480" s="855"/>
      <c r="D4480" s="855"/>
      <c r="E4480" s="855" t="s">
        <v>13209</v>
      </c>
      <c r="F4480" s="856">
        <v>0</v>
      </c>
      <c r="G4480" s="855" t="s">
        <v>13210</v>
      </c>
      <c r="H4480" s="856">
        <v>0</v>
      </c>
      <c r="I4480" s="855" t="s">
        <v>13211</v>
      </c>
      <c r="J4480" s="856">
        <v>0</v>
      </c>
    </row>
    <row r="4481" spans="1:10" ht="13.5" thickBot="1" x14ac:dyDescent="0.25">
      <c r="A4481" s="855"/>
      <c r="B4481" s="855"/>
      <c r="C4481" s="855"/>
      <c r="D4481" s="855"/>
      <c r="E4481" s="855" t="s">
        <v>13212</v>
      </c>
      <c r="F4481" s="856">
        <v>0.115784</v>
      </c>
      <c r="G4481" s="855"/>
      <c r="H4481" s="857" t="s">
        <v>13213</v>
      </c>
      <c r="I4481" s="857"/>
      <c r="J4481" s="856">
        <v>0.53</v>
      </c>
    </row>
    <row r="4482" spans="1:10" ht="0.95" customHeight="1" thickTop="1" x14ac:dyDescent="0.2">
      <c r="A4482" s="858"/>
      <c r="B4482" s="858"/>
      <c r="C4482" s="858"/>
      <c r="D4482" s="858"/>
      <c r="E4482" s="858"/>
      <c r="F4482" s="858"/>
      <c r="G4482" s="858"/>
      <c r="H4482" s="858"/>
      <c r="I4482" s="858"/>
      <c r="J4482" s="858"/>
    </row>
    <row r="4483" spans="1:10" ht="18" customHeight="1" x14ac:dyDescent="0.2">
      <c r="A4483" s="833"/>
      <c r="B4483" s="834" t="s">
        <v>13186</v>
      </c>
      <c r="C4483" s="833" t="s">
        <v>13187</v>
      </c>
      <c r="D4483" s="833" t="s">
        <v>13188</v>
      </c>
      <c r="E4483" s="835" t="s">
        <v>13189</v>
      </c>
      <c r="F4483" s="835"/>
      <c r="G4483" s="836" t="s">
        <v>13190</v>
      </c>
      <c r="H4483" s="834" t="s">
        <v>13191</v>
      </c>
      <c r="I4483" s="834" t="s">
        <v>13192</v>
      </c>
      <c r="J4483" s="834" t="s">
        <v>13193</v>
      </c>
    </row>
    <row r="4484" spans="1:10" ht="36" customHeight="1" x14ac:dyDescent="0.2">
      <c r="A4484" s="837" t="s">
        <v>13194</v>
      </c>
      <c r="B4484" s="838" t="s">
        <v>13978</v>
      </c>
      <c r="C4484" s="837" t="s">
        <v>7</v>
      </c>
      <c r="D4484" s="837" t="s">
        <v>3009</v>
      </c>
      <c r="E4484" s="839" t="s">
        <v>13272</v>
      </c>
      <c r="F4484" s="839"/>
      <c r="G4484" s="840" t="s">
        <v>23</v>
      </c>
      <c r="H4484" s="841">
        <v>1</v>
      </c>
      <c r="I4484" s="842">
        <v>0.05</v>
      </c>
      <c r="J4484" s="842">
        <v>0.05</v>
      </c>
    </row>
    <row r="4485" spans="1:10" ht="36" customHeight="1" x14ac:dyDescent="0.2">
      <c r="A4485" s="849" t="s">
        <v>13199</v>
      </c>
      <c r="B4485" s="850" t="s">
        <v>14305</v>
      </c>
      <c r="C4485" s="849" t="s">
        <v>7</v>
      </c>
      <c r="D4485" s="849" t="s">
        <v>8202</v>
      </c>
      <c r="E4485" s="851" t="s">
        <v>13201</v>
      </c>
      <c r="F4485" s="851"/>
      <c r="G4485" s="852" t="s">
        <v>38</v>
      </c>
      <c r="H4485" s="853">
        <v>7.6000000000000001E-6</v>
      </c>
      <c r="I4485" s="854">
        <v>6328.18</v>
      </c>
      <c r="J4485" s="854">
        <v>4.8094199999999997E-2</v>
      </c>
    </row>
    <row r="4486" spans="1:10" ht="25.5" x14ac:dyDescent="0.2">
      <c r="A4486" s="855"/>
      <c r="B4486" s="855"/>
      <c r="C4486" s="855"/>
      <c r="D4486" s="855"/>
      <c r="E4486" s="855" t="s">
        <v>13209</v>
      </c>
      <c r="F4486" s="856">
        <v>0</v>
      </c>
      <c r="G4486" s="855" t="s">
        <v>13210</v>
      </c>
      <c r="H4486" s="856">
        <v>0</v>
      </c>
      <c r="I4486" s="855" t="s">
        <v>13211</v>
      </c>
      <c r="J4486" s="856">
        <v>0</v>
      </c>
    </row>
    <row r="4487" spans="1:10" ht="13.5" thickBot="1" x14ac:dyDescent="0.25">
      <c r="A4487" s="855"/>
      <c r="B4487" s="855"/>
      <c r="C4487" s="855"/>
      <c r="D4487" s="855"/>
      <c r="E4487" s="855" t="s">
        <v>13212</v>
      </c>
      <c r="F4487" s="856">
        <v>1.4120000000000001E-2</v>
      </c>
      <c r="G4487" s="855"/>
      <c r="H4487" s="857" t="s">
        <v>13213</v>
      </c>
      <c r="I4487" s="857"/>
      <c r="J4487" s="856">
        <v>0.06</v>
      </c>
    </row>
    <row r="4488" spans="1:10" ht="0.95" customHeight="1" thickTop="1" x14ac:dyDescent="0.2">
      <c r="A4488" s="858"/>
      <c r="B4488" s="858"/>
      <c r="C4488" s="858"/>
      <c r="D4488" s="858"/>
      <c r="E4488" s="858"/>
      <c r="F4488" s="858"/>
      <c r="G4488" s="858"/>
      <c r="H4488" s="858"/>
      <c r="I4488" s="858"/>
      <c r="J4488" s="858"/>
    </row>
    <row r="4489" spans="1:10" ht="18" customHeight="1" x14ac:dyDescent="0.2">
      <c r="A4489" s="833"/>
      <c r="B4489" s="834" t="s">
        <v>13186</v>
      </c>
      <c r="C4489" s="833" t="s">
        <v>13187</v>
      </c>
      <c r="D4489" s="833" t="s">
        <v>13188</v>
      </c>
      <c r="E4489" s="835" t="s">
        <v>13189</v>
      </c>
      <c r="F4489" s="835"/>
      <c r="G4489" s="836" t="s">
        <v>13190</v>
      </c>
      <c r="H4489" s="834" t="s">
        <v>13191</v>
      </c>
      <c r="I4489" s="834" t="s">
        <v>13192</v>
      </c>
      <c r="J4489" s="834" t="s">
        <v>13193</v>
      </c>
    </row>
    <row r="4490" spans="1:10" ht="36" customHeight="1" x14ac:dyDescent="0.2">
      <c r="A4490" s="837" t="s">
        <v>13194</v>
      </c>
      <c r="B4490" s="838" t="s">
        <v>13980</v>
      </c>
      <c r="C4490" s="837" t="s">
        <v>7</v>
      </c>
      <c r="D4490" s="837" t="s">
        <v>3010</v>
      </c>
      <c r="E4490" s="839" t="s">
        <v>13272</v>
      </c>
      <c r="F4490" s="839"/>
      <c r="G4490" s="840" t="s">
        <v>23</v>
      </c>
      <c r="H4490" s="841">
        <v>1</v>
      </c>
      <c r="I4490" s="842">
        <v>0.32</v>
      </c>
      <c r="J4490" s="842">
        <v>0.32</v>
      </c>
    </row>
    <row r="4491" spans="1:10" ht="36" customHeight="1" x14ac:dyDescent="0.2">
      <c r="A4491" s="849" t="s">
        <v>13199</v>
      </c>
      <c r="B4491" s="850" t="s">
        <v>14305</v>
      </c>
      <c r="C4491" s="849" t="s">
        <v>7</v>
      </c>
      <c r="D4491" s="849" t="s">
        <v>8202</v>
      </c>
      <c r="E4491" s="851" t="s">
        <v>13201</v>
      </c>
      <c r="F4491" s="851"/>
      <c r="G4491" s="852" t="s">
        <v>38</v>
      </c>
      <c r="H4491" s="853">
        <v>5.0000000000000002E-5</v>
      </c>
      <c r="I4491" s="854">
        <v>6328.18</v>
      </c>
      <c r="J4491" s="854">
        <v>0.316409</v>
      </c>
    </row>
    <row r="4492" spans="1:10" ht="25.5" x14ac:dyDescent="0.2">
      <c r="A4492" s="855"/>
      <c r="B4492" s="855"/>
      <c r="C4492" s="855"/>
      <c r="D4492" s="855"/>
      <c r="E4492" s="855" t="s">
        <v>13209</v>
      </c>
      <c r="F4492" s="856">
        <v>0</v>
      </c>
      <c r="G4492" s="855" t="s">
        <v>13210</v>
      </c>
      <c r="H4492" s="856">
        <v>0</v>
      </c>
      <c r="I4492" s="855" t="s">
        <v>13211</v>
      </c>
      <c r="J4492" s="856">
        <v>0</v>
      </c>
    </row>
    <row r="4493" spans="1:10" ht="13.5" thickBot="1" x14ac:dyDescent="0.25">
      <c r="A4493" s="855"/>
      <c r="B4493" s="855"/>
      <c r="C4493" s="855"/>
      <c r="D4493" s="855"/>
      <c r="E4493" s="855" t="s">
        <v>13212</v>
      </c>
      <c r="F4493" s="856">
        <v>9.0368000000000004E-2</v>
      </c>
      <c r="G4493" s="855"/>
      <c r="H4493" s="857" t="s">
        <v>13213</v>
      </c>
      <c r="I4493" s="857"/>
      <c r="J4493" s="856">
        <v>0.41</v>
      </c>
    </row>
    <row r="4494" spans="1:10" ht="0.95" customHeight="1" thickTop="1" x14ac:dyDescent="0.2">
      <c r="A4494" s="858"/>
      <c r="B4494" s="858"/>
      <c r="C4494" s="858"/>
      <c r="D4494" s="858"/>
      <c r="E4494" s="858"/>
      <c r="F4494" s="858"/>
      <c r="G4494" s="858"/>
      <c r="H4494" s="858"/>
      <c r="I4494" s="858"/>
      <c r="J4494" s="858"/>
    </row>
    <row r="4495" spans="1:10" ht="18" customHeight="1" x14ac:dyDescent="0.2">
      <c r="A4495" s="833"/>
      <c r="B4495" s="834" t="s">
        <v>13186</v>
      </c>
      <c r="C4495" s="833" t="s">
        <v>13187</v>
      </c>
      <c r="D4495" s="833" t="s">
        <v>13188</v>
      </c>
      <c r="E4495" s="835" t="s">
        <v>13189</v>
      </c>
      <c r="F4495" s="835"/>
      <c r="G4495" s="836" t="s">
        <v>13190</v>
      </c>
      <c r="H4495" s="834" t="s">
        <v>13191</v>
      </c>
      <c r="I4495" s="834" t="s">
        <v>13192</v>
      </c>
      <c r="J4495" s="834" t="s">
        <v>13193</v>
      </c>
    </row>
    <row r="4496" spans="1:10" ht="36" customHeight="1" x14ac:dyDescent="0.2">
      <c r="A4496" s="837" t="s">
        <v>13194</v>
      </c>
      <c r="B4496" s="838" t="s">
        <v>13981</v>
      </c>
      <c r="C4496" s="837" t="s">
        <v>7</v>
      </c>
      <c r="D4496" s="837" t="s">
        <v>3011</v>
      </c>
      <c r="E4496" s="839" t="s">
        <v>13272</v>
      </c>
      <c r="F4496" s="839"/>
      <c r="G4496" s="840" t="s">
        <v>23</v>
      </c>
      <c r="H4496" s="841">
        <v>1</v>
      </c>
      <c r="I4496" s="842">
        <v>2.08</v>
      </c>
      <c r="J4496" s="842">
        <v>2.08</v>
      </c>
    </row>
    <row r="4497" spans="1:10" ht="24" customHeight="1" x14ac:dyDescent="0.2">
      <c r="A4497" s="849" t="s">
        <v>13199</v>
      </c>
      <c r="B4497" s="850" t="s">
        <v>14145</v>
      </c>
      <c r="C4497" s="849" t="s">
        <v>7</v>
      </c>
      <c r="D4497" s="849" t="s">
        <v>6701</v>
      </c>
      <c r="E4497" s="851" t="s">
        <v>13220</v>
      </c>
      <c r="F4497" s="851"/>
      <c r="G4497" s="852" t="s">
        <v>14146</v>
      </c>
      <c r="H4497" s="853">
        <v>2.54</v>
      </c>
      <c r="I4497" s="854">
        <v>0.82</v>
      </c>
      <c r="J4497" s="854">
        <v>2.0828000000000002</v>
      </c>
    </row>
    <row r="4498" spans="1:10" ht="25.5" x14ac:dyDescent="0.2">
      <c r="A4498" s="855"/>
      <c r="B4498" s="855"/>
      <c r="C4498" s="855"/>
      <c r="D4498" s="855"/>
      <c r="E4498" s="855" t="s">
        <v>13209</v>
      </c>
      <c r="F4498" s="856">
        <v>0</v>
      </c>
      <c r="G4498" s="855" t="s">
        <v>13210</v>
      </c>
      <c r="H4498" s="856">
        <v>0</v>
      </c>
      <c r="I4498" s="855" t="s">
        <v>13211</v>
      </c>
      <c r="J4498" s="856">
        <v>0</v>
      </c>
    </row>
    <row r="4499" spans="1:10" ht="13.5" thickBot="1" x14ac:dyDescent="0.25">
      <c r="A4499" s="855"/>
      <c r="B4499" s="855"/>
      <c r="C4499" s="855"/>
      <c r="D4499" s="855"/>
      <c r="E4499" s="855" t="s">
        <v>13212</v>
      </c>
      <c r="F4499" s="856">
        <v>0.58739200000000003</v>
      </c>
      <c r="G4499" s="855"/>
      <c r="H4499" s="857" t="s">
        <v>13213</v>
      </c>
      <c r="I4499" s="857"/>
      <c r="J4499" s="856">
        <v>2.67</v>
      </c>
    </row>
    <row r="4500" spans="1:10" ht="0.95" customHeight="1" thickTop="1" x14ac:dyDescent="0.2">
      <c r="A4500" s="858"/>
      <c r="B4500" s="858"/>
      <c r="C4500" s="858"/>
      <c r="D4500" s="858"/>
      <c r="E4500" s="858"/>
      <c r="F4500" s="858"/>
      <c r="G4500" s="858"/>
      <c r="H4500" s="858"/>
      <c r="I4500" s="858"/>
      <c r="J4500" s="858"/>
    </row>
    <row r="4501" spans="1:10" ht="18" customHeight="1" x14ac:dyDescent="0.2">
      <c r="A4501" s="833"/>
      <c r="B4501" s="834" t="s">
        <v>13186</v>
      </c>
      <c r="C4501" s="833" t="s">
        <v>13187</v>
      </c>
      <c r="D4501" s="833" t="s">
        <v>13188</v>
      </c>
      <c r="E4501" s="835" t="s">
        <v>13189</v>
      </c>
      <c r="F4501" s="835"/>
      <c r="G4501" s="836" t="s">
        <v>13190</v>
      </c>
      <c r="H4501" s="834" t="s">
        <v>13191</v>
      </c>
      <c r="I4501" s="834" t="s">
        <v>13192</v>
      </c>
      <c r="J4501" s="834" t="s">
        <v>13193</v>
      </c>
    </row>
    <row r="4502" spans="1:10" ht="36" customHeight="1" x14ac:dyDescent="0.2">
      <c r="A4502" s="837" t="s">
        <v>13194</v>
      </c>
      <c r="B4502" s="838" t="s">
        <v>13863</v>
      </c>
      <c r="C4502" s="837" t="s">
        <v>7</v>
      </c>
      <c r="D4502" s="837" t="s">
        <v>11723</v>
      </c>
      <c r="E4502" s="839" t="s">
        <v>13297</v>
      </c>
      <c r="F4502" s="839"/>
      <c r="G4502" s="840" t="s">
        <v>13268</v>
      </c>
      <c r="H4502" s="841">
        <v>1</v>
      </c>
      <c r="I4502" s="842">
        <v>101.87</v>
      </c>
      <c r="J4502" s="842">
        <v>101.87</v>
      </c>
    </row>
    <row r="4503" spans="1:10" ht="60" customHeight="1" x14ac:dyDescent="0.2">
      <c r="A4503" s="843" t="s">
        <v>13197</v>
      </c>
      <c r="B4503" s="844" t="s">
        <v>13298</v>
      </c>
      <c r="C4503" s="843" t="s">
        <v>7</v>
      </c>
      <c r="D4503" s="843" t="s">
        <v>800</v>
      </c>
      <c r="E4503" s="845" t="s">
        <v>13272</v>
      </c>
      <c r="F4503" s="845"/>
      <c r="G4503" s="846" t="s">
        <v>50</v>
      </c>
      <c r="H4503" s="847">
        <v>6.1699999999999998E-2</v>
      </c>
      <c r="I4503" s="848">
        <v>85.43</v>
      </c>
      <c r="J4503" s="848">
        <v>5.2710309999999998</v>
      </c>
    </row>
    <row r="4504" spans="1:10" ht="36" customHeight="1" x14ac:dyDescent="0.2">
      <c r="A4504" s="843" t="s">
        <v>13197</v>
      </c>
      <c r="B4504" s="844" t="s">
        <v>13718</v>
      </c>
      <c r="C4504" s="843" t="s">
        <v>7</v>
      </c>
      <c r="D4504" s="843" t="s">
        <v>2163</v>
      </c>
      <c r="E4504" s="845" t="s">
        <v>13272</v>
      </c>
      <c r="F4504" s="845"/>
      <c r="G4504" s="846" t="s">
        <v>50</v>
      </c>
      <c r="H4504" s="847">
        <v>3.2500000000000001E-2</v>
      </c>
      <c r="I4504" s="848">
        <v>18.829999999999998</v>
      </c>
      <c r="J4504" s="848">
        <v>0.61197500000000005</v>
      </c>
    </row>
    <row r="4505" spans="1:10" ht="60" customHeight="1" x14ac:dyDescent="0.2">
      <c r="A4505" s="843" t="s">
        <v>13197</v>
      </c>
      <c r="B4505" s="844" t="s">
        <v>13284</v>
      </c>
      <c r="C4505" s="843" t="s">
        <v>7</v>
      </c>
      <c r="D4505" s="843" t="s">
        <v>801</v>
      </c>
      <c r="E4505" s="845" t="s">
        <v>13272</v>
      </c>
      <c r="F4505" s="845"/>
      <c r="G4505" s="846" t="s">
        <v>67</v>
      </c>
      <c r="H4505" s="847">
        <v>0.30830000000000002</v>
      </c>
      <c r="I4505" s="848">
        <v>32.29</v>
      </c>
      <c r="J4505" s="848">
        <v>9.9550070000000002</v>
      </c>
    </row>
    <row r="4506" spans="1:10" ht="36" customHeight="1" x14ac:dyDescent="0.2">
      <c r="A4506" s="843" t="s">
        <v>13197</v>
      </c>
      <c r="B4506" s="844" t="s">
        <v>13719</v>
      </c>
      <c r="C4506" s="843" t="s">
        <v>7</v>
      </c>
      <c r="D4506" s="843" t="s">
        <v>2164</v>
      </c>
      <c r="E4506" s="845" t="s">
        <v>13272</v>
      </c>
      <c r="F4506" s="845"/>
      <c r="G4506" s="846" t="s">
        <v>67</v>
      </c>
      <c r="H4506" s="847">
        <v>3.0200000000000001E-2</v>
      </c>
      <c r="I4506" s="848">
        <v>13.23</v>
      </c>
      <c r="J4506" s="848">
        <v>0.39954600000000001</v>
      </c>
    </row>
    <row r="4507" spans="1:10" ht="24" customHeight="1" x14ac:dyDescent="0.2">
      <c r="A4507" s="843" t="s">
        <v>13197</v>
      </c>
      <c r="B4507" s="844" t="s">
        <v>13244</v>
      </c>
      <c r="C4507" s="843" t="s">
        <v>7</v>
      </c>
      <c r="D4507" s="843" t="s">
        <v>25</v>
      </c>
      <c r="E4507" s="845" t="s">
        <v>13196</v>
      </c>
      <c r="F4507" s="845"/>
      <c r="G4507" s="846" t="s">
        <v>23</v>
      </c>
      <c r="H4507" s="847">
        <v>0.66600000000000004</v>
      </c>
      <c r="I4507" s="848">
        <v>13.34</v>
      </c>
      <c r="J4507" s="848">
        <v>8.8844399999999997</v>
      </c>
    </row>
    <row r="4508" spans="1:10" ht="24" customHeight="1" x14ac:dyDescent="0.2">
      <c r="A4508" s="843" t="s">
        <v>13197</v>
      </c>
      <c r="B4508" s="844" t="s">
        <v>13252</v>
      </c>
      <c r="C4508" s="843" t="s">
        <v>7</v>
      </c>
      <c r="D4508" s="843" t="s">
        <v>53</v>
      </c>
      <c r="E4508" s="845" t="s">
        <v>13196</v>
      </c>
      <c r="F4508" s="845"/>
      <c r="G4508" s="846" t="s">
        <v>23</v>
      </c>
      <c r="H4508" s="847">
        <v>0.44400000000000001</v>
      </c>
      <c r="I4508" s="848">
        <v>16.78</v>
      </c>
      <c r="J4508" s="848">
        <v>7.4503199999999996</v>
      </c>
    </row>
    <row r="4509" spans="1:10" ht="24" customHeight="1" x14ac:dyDescent="0.2">
      <c r="A4509" s="849" t="s">
        <v>13199</v>
      </c>
      <c r="B4509" s="850" t="s">
        <v>13369</v>
      </c>
      <c r="C4509" s="849" t="s">
        <v>7</v>
      </c>
      <c r="D4509" s="849" t="s">
        <v>5205</v>
      </c>
      <c r="E4509" s="851" t="s">
        <v>13220</v>
      </c>
      <c r="F4509" s="851"/>
      <c r="G4509" s="852" t="s">
        <v>13268</v>
      </c>
      <c r="H4509" s="853">
        <v>1.1000000000000001</v>
      </c>
      <c r="I4509" s="854">
        <v>63</v>
      </c>
      <c r="J4509" s="854">
        <v>69.3</v>
      </c>
    </row>
    <row r="4510" spans="1:10" ht="25.5" x14ac:dyDescent="0.2">
      <c r="A4510" s="855"/>
      <c r="B4510" s="855"/>
      <c r="C4510" s="855"/>
      <c r="D4510" s="855"/>
      <c r="E4510" s="855" t="s">
        <v>13209</v>
      </c>
      <c r="F4510" s="856">
        <v>9.44</v>
      </c>
      <c r="G4510" s="855" t="s">
        <v>13210</v>
      </c>
      <c r="H4510" s="856">
        <v>7.95</v>
      </c>
      <c r="I4510" s="855" t="s">
        <v>13211</v>
      </c>
      <c r="J4510" s="856">
        <v>17.39</v>
      </c>
    </row>
    <row r="4511" spans="1:10" ht="13.5" thickBot="1" x14ac:dyDescent="0.25">
      <c r="A4511" s="855"/>
      <c r="B4511" s="855"/>
      <c r="C4511" s="855"/>
      <c r="D4511" s="855"/>
      <c r="E4511" s="855" t="s">
        <v>13212</v>
      </c>
      <c r="F4511" s="856">
        <v>28.768087999999999</v>
      </c>
      <c r="G4511" s="855"/>
      <c r="H4511" s="857" t="s">
        <v>13213</v>
      </c>
      <c r="I4511" s="857"/>
      <c r="J4511" s="856">
        <v>130.63999999999999</v>
      </c>
    </row>
    <row r="4512" spans="1:10" ht="0.95" customHeight="1" thickTop="1" x14ac:dyDescent="0.2">
      <c r="A4512" s="858"/>
      <c r="B4512" s="858"/>
      <c r="C4512" s="858"/>
      <c r="D4512" s="858"/>
      <c r="E4512" s="858"/>
      <c r="F4512" s="858"/>
      <c r="G4512" s="858"/>
      <c r="H4512" s="858"/>
      <c r="I4512" s="858"/>
      <c r="J4512" s="858"/>
    </row>
    <row r="4513" spans="1:10" ht="18" customHeight="1" x14ac:dyDescent="0.2">
      <c r="A4513" s="833"/>
      <c r="B4513" s="834" t="s">
        <v>13186</v>
      </c>
      <c r="C4513" s="833" t="s">
        <v>13187</v>
      </c>
      <c r="D4513" s="833" t="s">
        <v>13188</v>
      </c>
      <c r="E4513" s="835" t="s">
        <v>13189</v>
      </c>
      <c r="F4513" s="835"/>
      <c r="G4513" s="836" t="s">
        <v>13190</v>
      </c>
      <c r="H4513" s="834" t="s">
        <v>13191</v>
      </c>
      <c r="I4513" s="834" t="s">
        <v>13192</v>
      </c>
      <c r="J4513" s="834" t="s">
        <v>13193</v>
      </c>
    </row>
    <row r="4514" spans="1:10" ht="24" customHeight="1" x14ac:dyDescent="0.2">
      <c r="A4514" s="837" t="s">
        <v>13194</v>
      </c>
      <c r="B4514" s="838" t="s">
        <v>13637</v>
      </c>
      <c r="C4514" s="837" t="s">
        <v>7</v>
      </c>
      <c r="D4514" s="837" t="s">
        <v>11714</v>
      </c>
      <c r="E4514" s="839" t="s">
        <v>13297</v>
      </c>
      <c r="F4514" s="839"/>
      <c r="G4514" s="840" t="s">
        <v>13243</v>
      </c>
      <c r="H4514" s="841">
        <v>1</v>
      </c>
      <c r="I4514" s="842">
        <v>3.87</v>
      </c>
      <c r="J4514" s="842">
        <v>3.87</v>
      </c>
    </row>
    <row r="4515" spans="1:10" ht="36" customHeight="1" x14ac:dyDescent="0.2">
      <c r="A4515" s="843" t="s">
        <v>13197</v>
      </c>
      <c r="B4515" s="844" t="s">
        <v>13718</v>
      </c>
      <c r="C4515" s="843" t="s">
        <v>7</v>
      </c>
      <c r="D4515" s="843" t="s">
        <v>2163</v>
      </c>
      <c r="E4515" s="845" t="s">
        <v>13272</v>
      </c>
      <c r="F4515" s="845"/>
      <c r="G4515" s="846" t="s">
        <v>50</v>
      </c>
      <c r="H4515" s="847">
        <v>3.5999999999999999E-3</v>
      </c>
      <c r="I4515" s="848">
        <v>18.829999999999998</v>
      </c>
      <c r="J4515" s="848">
        <v>6.7788000000000001E-2</v>
      </c>
    </row>
    <row r="4516" spans="1:10" ht="36" customHeight="1" x14ac:dyDescent="0.2">
      <c r="A4516" s="843" t="s">
        <v>13197</v>
      </c>
      <c r="B4516" s="844" t="s">
        <v>13719</v>
      </c>
      <c r="C4516" s="843" t="s">
        <v>7</v>
      </c>
      <c r="D4516" s="843" t="s">
        <v>2164</v>
      </c>
      <c r="E4516" s="845" t="s">
        <v>13272</v>
      </c>
      <c r="F4516" s="845"/>
      <c r="G4516" s="846" t="s">
        <v>67</v>
      </c>
      <c r="H4516" s="847">
        <v>3.5999999999999999E-3</v>
      </c>
      <c r="I4516" s="848">
        <v>13.23</v>
      </c>
      <c r="J4516" s="848">
        <v>4.7627999999999997E-2</v>
      </c>
    </row>
    <row r="4517" spans="1:10" ht="24" customHeight="1" x14ac:dyDescent="0.2">
      <c r="A4517" s="843" t="s">
        <v>13197</v>
      </c>
      <c r="B4517" s="844" t="s">
        <v>13244</v>
      </c>
      <c r="C4517" s="843" t="s">
        <v>7</v>
      </c>
      <c r="D4517" s="843" t="s">
        <v>25</v>
      </c>
      <c r="E4517" s="845" t="s">
        <v>13196</v>
      </c>
      <c r="F4517" s="845"/>
      <c r="G4517" s="846" t="s">
        <v>23</v>
      </c>
      <c r="H4517" s="847">
        <v>0.15310000000000001</v>
      </c>
      <c r="I4517" s="848">
        <v>13.34</v>
      </c>
      <c r="J4517" s="848">
        <v>2.042354</v>
      </c>
    </row>
    <row r="4518" spans="1:10" ht="24" customHeight="1" x14ac:dyDescent="0.2">
      <c r="A4518" s="843" t="s">
        <v>13197</v>
      </c>
      <c r="B4518" s="844" t="s">
        <v>13252</v>
      </c>
      <c r="C4518" s="843" t="s">
        <v>7</v>
      </c>
      <c r="D4518" s="843" t="s">
        <v>53</v>
      </c>
      <c r="E4518" s="845" t="s">
        <v>13196</v>
      </c>
      <c r="F4518" s="845"/>
      <c r="G4518" s="846" t="s">
        <v>23</v>
      </c>
      <c r="H4518" s="847">
        <v>0.10199999999999999</v>
      </c>
      <c r="I4518" s="848">
        <v>16.78</v>
      </c>
      <c r="J4518" s="848">
        <v>1.71156</v>
      </c>
    </row>
    <row r="4519" spans="1:10" ht="25.5" x14ac:dyDescent="0.2">
      <c r="A4519" s="855"/>
      <c r="B4519" s="855"/>
      <c r="C4519" s="855"/>
      <c r="D4519" s="855"/>
      <c r="E4519" s="855" t="s">
        <v>13209</v>
      </c>
      <c r="F4519" s="856">
        <v>1.55</v>
      </c>
      <c r="G4519" s="855" t="s">
        <v>13210</v>
      </c>
      <c r="H4519" s="856">
        <v>1.31</v>
      </c>
      <c r="I4519" s="855" t="s">
        <v>13211</v>
      </c>
      <c r="J4519" s="856">
        <v>2.86</v>
      </c>
    </row>
    <row r="4520" spans="1:10" ht="13.5" thickBot="1" x14ac:dyDescent="0.25">
      <c r="A4520" s="855"/>
      <c r="B4520" s="855"/>
      <c r="C4520" s="855"/>
      <c r="D4520" s="855"/>
      <c r="E4520" s="855" t="s">
        <v>13212</v>
      </c>
      <c r="F4520" s="856">
        <v>1.0928880000000001</v>
      </c>
      <c r="G4520" s="855"/>
      <c r="H4520" s="857" t="s">
        <v>13213</v>
      </c>
      <c r="I4520" s="857"/>
      <c r="J4520" s="856">
        <v>4.96</v>
      </c>
    </row>
    <row r="4521" spans="1:10" ht="0.95" customHeight="1" thickTop="1" x14ac:dyDescent="0.2">
      <c r="A4521" s="858"/>
      <c r="B4521" s="858"/>
      <c r="C4521" s="858"/>
      <c r="D4521" s="858"/>
      <c r="E4521" s="858"/>
      <c r="F4521" s="858"/>
      <c r="G4521" s="858"/>
      <c r="H4521" s="858"/>
      <c r="I4521" s="858"/>
      <c r="J4521" s="858"/>
    </row>
    <row r="4522" spans="1:10" ht="18" customHeight="1" x14ac:dyDescent="0.2">
      <c r="A4522" s="833"/>
      <c r="B4522" s="834" t="s">
        <v>13186</v>
      </c>
      <c r="C4522" s="833" t="s">
        <v>13187</v>
      </c>
      <c r="D4522" s="833" t="s">
        <v>13188</v>
      </c>
      <c r="E4522" s="835" t="s">
        <v>13189</v>
      </c>
      <c r="F4522" s="835"/>
      <c r="G4522" s="836" t="s">
        <v>13190</v>
      </c>
      <c r="H4522" s="834" t="s">
        <v>13191</v>
      </c>
      <c r="I4522" s="834" t="s">
        <v>13192</v>
      </c>
      <c r="J4522" s="834" t="s">
        <v>13193</v>
      </c>
    </row>
    <row r="4523" spans="1:10" ht="36" customHeight="1" x14ac:dyDescent="0.2">
      <c r="A4523" s="837" t="s">
        <v>13194</v>
      </c>
      <c r="B4523" s="838" t="s">
        <v>13794</v>
      </c>
      <c r="C4523" s="837" t="s">
        <v>7</v>
      </c>
      <c r="D4523" s="837" t="s">
        <v>11717</v>
      </c>
      <c r="E4523" s="839" t="s">
        <v>13297</v>
      </c>
      <c r="F4523" s="839"/>
      <c r="G4523" s="840" t="s">
        <v>13268</v>
      </c>
      <c r="H4523" s="841">
        <v>1</v>
      </c>
      <c r="I4523" s="842">
        <v>195.04</v>
      </c>
      <c r="J4523" s="842">
        <v>195.04</v>
      </c>
    </row>
    <row r="4524" spans="1:10" ht="36" customHeight="1" x14ac:dyDescent="0.2">
      <c r="A4524" s="843" t="s">
        <v>13197</v>
      </c>
      <c r="B4524" s="844" t="s">
        <v>13718</v>
      </c>
      <c r="C4524" s="843" t="s">
        <v>7</v>
      </c>
      <c r="D4524" s="843" t="s">
        <v>2163</v>
      </c>
      <c r="E4524" s="845" t="s">
        <v>13272</v>
      </c>
      <c r="F4524" s="845"/>
      <c r="G4524" s="846" t="s">
        <v>50</v>
      </c>
      <c r="H4524" s="847">
        <v>7.1800000000000003E-2</v>
      </c>
      <c r="I4524" s="848">
        <v>18.829999999999998</v>
      </c>
      <c r="J4524" s="848">
        <v>1.3519939999999999</v>
      </c>
    </row>
    <row r="4525" spans="1:10" ht="36" customHeight="1" x14ac:dyDescent="0.2">
      <c r="A4525" s="843" t="s">
        <v>13197</v>
      </c>
      <c r="B4525" s="844" t="s">
        <v>13719</v>
      </c>
      <c r="C4525" s="843" t="s">
        <v>7</v>
      </c>
      <c r="D4525" s="843" t="s">
        <v>2164</v>
      </c>
      <c r="E4525" s="845" t="s">
        <v>13272</v>
      </c>
      <c r="F4525" s="845"/>
      <c r="G4525" s="846" t="s">
        <v>67</v>
      </c>
      <c r="H4525" s="847">
        <v>6.6600000000000006E-2</v>
      </c>
      <c r="I4525" s="848">
        <v>13.23</v>
      </c>
      <c r="J4525" s="848">
        <v>0.88111799999999996</v>
      </c>
    </row>
    <row r="4526" spans="1:10" ht="24" customHeight="1" x14ac:dyDescent="0.2">
      <c r="A4526" s="843" t="s">
        <v>13197</v>
      </c>
      <c r="B4526" s="844" t="s">
        <v>13244</v>
      </c>
      <c r="C4526" s="843" t="s">
        <v>7</v>
      </c>
      <c r="D4526" s="843" t="s">
        <v>25</v>
      </c>
      <c r="E4526" s="845" t="s">
        <v>13196</v>
      </c>
      <c r="F4526" s="845"/>
      <c r="G4526" s="846" t="s">
        <v>23</v>
      </c>
      <c r="H4526" s="847">
        <v>3.7406999999999999</v>
      </c>
      <c r="I4526" s="848">
        <v>13.34</v>
      </c>
      <c r="J4526" s="848">
        <v>49.900937999999996</v>
      </c>
    </row>
    <row r="4527" spans="1:10" ht="24" customHeight="1" x14ac:dyDescent="0.2">
      <c r="A4527" s="843" t="s">
        <v>13197</v>
      </c>
      <c r="B4527" s="844" t="s">
        <v>13252</v>
      </c>
      <c r="C4527" s="843" t="s">
        <v>7</v>
      </c>
      <c r="D4527" s="843" t="s">
        <v>53</v>
      </c>
      <c r="E4527" s="845" t="s">
        <v>13196</v>
      </c>
      <c r="F4527" s="845"/>
      <c r="G4527" s="846" t="s">
        <v>23</v>
      </c>
      <c r="H4527" s="847">
        <v>2.4937999999999998</v>
      </c>
      <c r="I4527" s="848">
        <v>16.78</v>
      </c>
      <c r="J4527" s="848">
        <v>41.845964000000002</v>
      </c>
    </row>
    <row r="4528" spans="1:10" ht="24" customHeight="1" x14ac:dyDescent="0.2">
      <c r="A4528" s="849" t="s">
        <v>13199</v>
      </c>
      <c r="B4528" s="850" t="s">
        <v>14243</v>
      </c>
      <c r="C4528" s="849" t="s">
        <v>7</v>
      </c>
      <c r="D4528" s="849" t="s">
        <v>8036</v>
      </c>
      <c r="E4528" s="851" t="s">
        <v>13220</v>
      </c>
      <c r="F4528" s="851"/>
      <c r="G4528" s="852" t="s">
        <v>13268</v>
      </c>
      <c r="H4528" s="853">
        <v>1.1000000000000001</v>
      </c>
      <c r="I4528" s="854">
        <v>91.87</v>
      </c>
      <c r="J4528" s="854">
        <v>101.057</v>
      </c>
    </row>
    <row r="4529" spans="1:10" ht="25.5" x14ac:dyDescent="0.2">
      <c r="A4529" s="855"/>
      <c r="B4529" s="855"/>
      <c r="C4529" s="855"/>
      <c r="D4529" s="855"/>
      <c r="E4529" s="855" t="s">
        <v>13209</v>
      </c>
      <c r="F4529" s="856">
        <v>37.869999999999997</v>
      </c>
      <c r="G4529" s="855" t="s">
        <v>13210</v>
      </c>
      <c r="H4529" s="856">
        <v>31.84</v>
      </c>
      <c r="I4529" s="855" t="s">
        <v>13211</v>
      </c>
      <c r="J4529" s="856">
        <v>69.709999999999994</v>
      </c>
    </row>
    <row r="4530" spans="1:10" ht="13.5" thickBot="1" x14ac:dyDescent="0.25">
      <c r="A4530" s="855"/>
      <c r="B4530" s="855"/>
      <c r="C4530" s="855"/>
      <c r="D4530" s="855"/>
      <c r="E4530" s="855" t="s">
        <v>13212</v>
      </c>
      <c r="F4530" s="856">
        <v>55.079295999999999</v>
      </c>
      <c r="G4530" s="855"/>
      <c r="H4530" s="857" t="s">
        <v>13213</v>
      </c>
      <c r="I4530" s="857"/>
      <c r="J4530" s="856">
        <v>250.12</v>
      </c>
    </row>
    <row r="4531" spans="1:10" ht="0.95" customHeight="1" thickTop="1" x14ac:dyDescent="0.2">
      <c r="A4531" s="858"/>
      <c r="B4531" s="858"/>
      <c r="C4531" s="858"/>
      <c r="D4531" s="858"/>
      <c r="E4531" s="858"/>
      <c r="F4531" s="858"/>
      <c r="G4531" s="858"/>
      <c r="H4531" s="858"/>
      <c r="I4531" s="858"/>
      <c r="J4531" s="858"/>
    </row>
    <row r="4532" spans="1:10" ht="18" customHeight="1" x14ac:dyDescent="0.2">
      <c r="A4532" s="833"/>
      <c r="B4532" s="834" t="s">
        <v>13186</v>
      </c>
      <c r="C4532" s="833" t="s">
        <v>13187</v>
      </c>
      <c r="D4532" s="833" t="s">
        <v>13188</v>
      </c>
      <c r="E4532" s="835" t="s">
        <v>13189</v>
      </c>
      <c r="F4532" s="835"/>
      <c r="G4532" s="836" t="s">
        <v>13190</v>
      </c>
      <c r="H4532" s="834" t="s">
        <v>13191</v>
      </c>
      <c r="I4532" s="834" t="s">
        <v>13192</v>
      </c>
      <c r="J4532" s="834" t="s">
        <v>13193</v>
      </c>
    </row>
    <row r="4533" spans="1:10" ht="36" customHeight="1" x14ac:dyDescent="0.2">
      <c r="A4533" s="837" t="s">
        <v>13194</v>
      </c>
      <c r="B4533" s="838" t="s">
        <v>14135</v>
      </c>
      <c r="C4533" s="837" t="s">
        <v>7</v>
      </c>
      <c r="D4533" s="837" t="s">
        <v>239</v>
      </c>
      <c r="E4533" s="839" t="s">
        <v>13272</v>
      </c>
      <c r="F4533" s="839"/>
      <c r="G4533" s="840" t="s">
        <v>67</v>
      </c>
      <c r="H4533" s="841">
        <v>1</v>
      </c>
      <c r="I4533" s="842">
        <v>4.3899999999999997</v>
      </c>
      <c r="J4533" s="842">
        <v>4.3899999999999997</v>
      </c>
    </row>
    <row r="4534" spans="1:10" ht="36" customHeight="1" x14ac:dyDescent="0.2">
      <c r="A4534" s="843" t="s">
        <v>13197</v>
      </c>
      <c r="B4534" s="844" t="s">
        <v>14306</v>
      </c>
      <c r="C4534" s="843" t="s">
        <v>7</v>
      </c>
      <c r="D4534" s="843" t="s">
        <v>236</v>
      </c>
      <c r="E4534" s="845" t="s">
        <v>13272</v>
      </c>
      <c r="F4534" s="845"/>
      <c r="G4534" s="846" t="s">
        <v>23</v>
      </c>
      <c r="H4534" s="847">
        <v>1</v>
      </c>
      <c r="I4534" s="848">
        <v>0.47</v>
      </c>
      <c r="J4534" s="848">
        <v>0.47</v>
      </c>
    </row>
    <row r="4535" spans="1:10" ht="36" customHeight="1" x14ac:dyDescent="0.2">
      <c r="A4535" s="843" t="s">
        <v>13197</v>
      </c>
      <c r="B4535" s="844" t="s">
        <v>14307</v>
      </c>
      <c r="C4535" s="843" t="s">
        <v>7</v>
      </c>
      <c r="D4535" s="843" t="s">
        <v>235</v>
      </c>
      <c r="E4535" s="845" t="s">
        <v>13272</v>
      </c>
      <c r="F4535" s="845"/>
      <c r="G4535" s="846" t="s">
        <v>23</v>
      </c>
      <c r="H4535" s="847">
        <v>1</v>
      </c>
      <c r="I4535" s="848">
        <v>3.92</v>
      </c>
      <c r="J4535" s="848">
        <v>3.92</v>
      </c>
    </row>
    <row r="4536" spans="1:10" ht="25.5" x14ac:dyDescent="0.2">
      <c r="A4536" s="855"/>
      <c r="B4536" s="855"/>
      <c r="C4536" s="855"/>
      <c r="D4536" s="855"/>
      <c r="E4536" s="855" t="s">
        <v>13209</v>
      </c>
      <c r="F4536" s="856">
        <v>0</v>
      </c>
      <c r="G4536" s="855" t="s">
        <v>13210</v>
      </c>
      <c r="H4536" s="856">
        <v>0</v>
      </c>
      <c r="I4536" s="855" t="s">
        <v>13211</v>
      </c>
      <c r="J4536" s="856">
        <v>0</v>
      </c>
    </row>
    <row r="4537" spans="1:10" ht="13.5" thickBot="1" x14ac:dyDescent="0.25">
      <c r="A4537" s="855"/>
      <c r="B4537" s="855"/>
      <c r="C4537" s="855"/>
      <c r="D4537" s="855"/>
      <c r="E4537" s="855" t="s">
        <v>13212</v>
      </c>
      <c r="F4537" s="856">
        <v>1.2397359999999999</v>
      </c>
      <c r="G4537" s="855"/>
      <c r="H4537" s="857" t="s">
        <v>13213</v>
      </c>
      <c r="I4537" s="857"/>
      <c r="J4537" s="856">
        <v>5.63</v>
      </c>
    </row>
    <row r="4538" spans="1:10" ht="0.95" customHeight="1" thickTop="1" x14ac:dyDescent="0.2">
      <c r="A4538" s="858"/>
      <c r="B4538" s="858"/>
      <c r="C4538" s="858"/>
      <c r="D4538" s="858"/>
      <c r="E4538" s="858"/>
      <c r="F4538" s="858"/>
      <c r="G4538" s="858"/>
      <c r="H4538" s="858"/>
      <c r="I4538" s="858"/>
      <c r="J4538" s="858"/>
    </row>
    <row r="4539" spans="1:10" ht="18" customHeight="1" x14ac:dyDescent="0.2">
      <c r="A4539" s="833"/>
      <c r="B4539" s="834" t="s">
        <v>13186</v>
      </c>
      <c r="C4539" s="833" t="s">
        <v>13187</v>
      </c>
      <c r="D4539" s="833" t="s">
        <v>13188</v>
      </c>
      <c r="E4539" s="835" t="s">
        <v>13189</v>
      </c>
      <c r="F4539" s="835"/>
      <c r="G4539" s="836" t="s">
        <v>13190</v>
      </c>
      <c r="H4539" s="834" t="s">
        <v>13191</v>
      </c>
      <c r="I4539" s="834" t="s">
        <v>13192</v>
      </c>
      <c r="J4539" s="834" t="s">
        <v>13193</v>
      </c>
    </row>
    <row r="4540" spans="1:10" ht="36" customHeight="1" x14ac:dyDescent="0.2">
      <c r="A4540" s="837" t="s">
        <v>13194</v>
      </c>
      <c r="B4540" s="838" t="s">
        <v>14134</v>
      </c>
      <c r="C4540" s="837" t="s">
        <v>7</v>
      </c>
      <c r="D4540" s="837" t="s">
        <v>234</v>
      </c>
      <c r="E4540" s="839" t="s">
        <v>13272</v>
      </c>
      <c r="F4540" s="839"/>
      <c r="G4540" s="840" t="s">
        <v>50</v>
      </c>
      <c r="H4540" s="841">
        <v>1</v>
      </c>
      <c r="I4540" s="842">
        <v>12.58</v>
      </c>
      <c r="J4540" s="842">
        <v>12.58</v>
      </c>
    </row>
    <row r="4541" spans="1:10" ht="36" customHeight="1" x14ac:dyDescent="0.2">
      <c r="A4541" s="843" t="s">
        <v>13197</v>
      </c>
      <c r="B4541" s="844" t="s">
        <v>14308</v>
      </c>
      <c r="C4541" s="843" t="s">
        <v>7</v>
      </c>
      <c r="D4541" s="843" t="s">
        <v>1271</v>
      </c>
      <c r="E4541" s="845" t="s">
        <v>13272</v>
      </c>
      <c r="F4541" s="845"/>
      <c r="G4541" s="846" t="s">
        <v>23</v>
      </c>
      <c r="H4541" s="847">
        <v>1</v>
      </c>
      <c r="I4541" s="848">
        <v>3.9</v>
      </c>
      <c r="J4541" s="848">
        <v>3.9</v>
      </c>
    </row>
    <row r="4542" spans="1:10" ht="36" customHeight="1" x14ac:dyDescent="0.2">
      <c r="A4542" s="843" t="s">
        <v>13197</v>
      </c>
      <c r="B4542" s="844" t="s">
        <v>14309</v>
      </c>
      <c r="C4542" s="843" t="s">
        <v>7</v>
      </c>
      <c r="D4542" s="843" t="s">
        <v>238</v>
      </c>
      <c r="E4542" s="845" t="s">
        <v>13272</v>
      </c>
      <c r="F4542" s="845"/>
      <c r="G4542" s="846" t="s">
        <v>23</v>
      </c>
      <c r="H4542" s="847">
        <v>1</v>
      </c>
      <c r="I4542" s="848">
        <v>4.29</v>
      </c>
      <c r="J4542" s="848">
        <v>4.29</v>
      </c>
    </row>
    <row r="4543" spans="1:10" ht="36" customHeight="1" x14ac:dyDescent="0.2">
      <c r="A4543" s="843" t="s">
        <v>13197</v>
      </c>
      <c r="B4543" s="844" t="s">
        <v>14306</v>
      </c>
      <c r="C4543" s="843" t="s">
        <v>7</v>
      </c>
      <c r="D4543" s="843" t="s">
        <v>236</v>
      </c>
      <c r="E4543" s="845" t="s">
        <v>13272</v>
      </c>
      <c r="F4543" s="845"/>
      <c r="G4543" s="846" t="s">
        <v>23</v>
      </c>
      <c r="H4543" s="847">
        <v>1</v>
      </c>
      <c r="I4543" s="848">
        <v>0.47</v>
      </c>
      <c r="J4543" s="848">
        <v>0.47</v>
      </c>
    </row>
    <row r="4544" spans="1:10" ht="36" customHeight="1" x14ac:dyDescent="0.2">
      <c r="A4544" s="843" t="s">
        <v>13197</v>
      </c>
      <c r="B4544" s="844" t="s">
        <v>14307</v>
      </c>
      <c r="C4544" s="843" t="s">
        <v>7</v>
      </c>
      <c r="D4544" s="843" t="s">
        <v>235</v>
      </c>
      <c r="E4544" s="845" t="s">
        <v>13272</v>
      </c>
      <c r="F4544" s="845"/>
      <c r="G4544" s="846" t="s">
        <v>23</v>
      </c>
      <c r="H4544" s="847">
        <v>1</v>
      </c>
      <c r="I4544" s="848">
        <v>3.92</v>
      </c>
      <c r="J4544" s="848">
        <v>3.92</v>
      </c>
    </row>
    <row r="4545" spans="1:10" ht="25.5" x14ac:dyDescent="0.2">
      <c r="A4545" s="855"/>
      <c r="B4545" s="855"/>
      <c r="C4545" s="855"/>
      <c r="D4545" s="855"/>
      <c r="E4545" s="855" t="s">
        <v>13209</v>
      </c>
      <c r="F4545" s="856">
        <v>0</v>
      </c>
      <c r="G4545" s="855" t="s">
        <v>13210</v>
      </c>
      <c r="H4545" s="856">
        <v>0</v>
      </c>
      <c r="I4545" s="855" t="s">
        <v>13211</v>
      </c>
      <c r="J4545" s="856">
        <v>0</v>
      </c>
    </row>
    <row r="4546" spans="1:10" ht="13.5" thickBot="1" x14ac:dyDescent="0.25">
      <c r="A4546" s="855"/>
      <c r="B4546" s="855"/>
      <c r="C4546" s="855"/>
      <c r="D4546" s="855"/>
      <c r="E4546" s="855" t="s">
        <v>13212</v>
      </c>
      <c r="F4546" s="856">
        <v>3.5525920000000002</v>
      </c>
      <c r="G4546" s="855"/>
      <c r="H4546" s="857" t="s">
        <v>13213</v>
      </c>
      <c r="I4546" s="857"/>
      <c r="J4546" s="856">
        <v>16.13</v>
      </c>
    </row>
    <row r="4547" spans="1:10" ht="0.95" customHeight="1" thickTop="1" x14ac:dyDescent="0.2">
      <c r="A4547" s="858"/>
      <c r="B4547" s="858"/>
      <c r="C4547" s="858"/>
      <c r="D4547" s="858"/>
      <c r="E4547" s="858"/>
      <c r="F4547" s="858"/>
      <c r="G4547" s="858"/>
      <c r="H4547" s="858"/>
      <c r="I4547" s="858"/>
      <c r="J4547" s="858"/>
    </row>
    <row r="4548" spans="1:10" ht="18" customHeight="1" x14ac:dyDescent="0.2">
      <c r="A4548" s="833"/>
      <c r="B4548" s="834" t="s">
        <v>13186</v>
      </c>
      <c r="C4548" s="833" t="s">
        <v>13187</v>
      </c>
      <c r="D4548" s="833" t="s">
        <v>13188</v>
      </c>
      <c r="E4548" s="835" t="s">
        <v>13189</v>
      </c>
      <c r="F4548" s="835"/>
      <c r="G4548" s="836" t="s">
        <v>13190</v>
      </c>
      <c r="H4548" s="834" t="s">
        <v>13191</v>
      </c>
      <c r="I4548" s="834" t="s">
        <v>13192</v>
      </c>
      <c r="J4548" s="834" t="s">
        <v>13193</v>
      </c>
    </row>
    <row r="4549" spans="1:10" ht="36" customHeight="1" x14ac:dyDescent="0.2">
      <c r="A4549" s="837" t="s">
        <v>13194</v>
      </c>
      <c r="B4549" s="838" t="s">
        <v>14307</v>
      </c>
      <c r="C4549" s="837" t="s">
        <v>7</v>
      </c>
      <c r="D4549" s="837" t="s">
        <v>235</v>
      </c>
      <c r="E4549" s="839" t="s">
        <v>13272</v>
      </c>
      <c r="F4549" s="839"/>
      <c r="G4549" s="840" t="s">
        <v>23</v>
      </c>
      <c r="H4549" s="841">
        <v>1</v>
      </c>
      <c r="I4549" s="842">
        <v>3.92</v>
      </c>
      <c r="J4549" s="842">
        <v>3.92</v>
      </c>
    </row>
    <row r="4550" spans="1:10" ht="36" customHeight="1" x14ac:dyDescent="0.2">
      <c r="A4550" s="849" t="s">
        <v>13199</v>
      </c>
      <c r="B4550" s="850" t="s">
        <v>14310</v>
      </c>
      <c r="C4550" s="849" t="s">
        <v>7</v>
      </c>
      <c r="D4550" s="849" t="s">
        <v>8301</v>
      </c>
      <c r="E4550" s="851" t="s">
        <v>13201</v>
      </c>
      <c r="F4550" s="851"/>
      <c r="G4550" s="852" t="s">
        <v>38</v>
      </c>
      <c r="H4550" s="853">
        <v>6.3999999999999997E-5</v>
      </c>
      <c r="I4550" s="854">
        <v>61241.22</v>
      </c>
      <c r="J4550" s="854">
        <v>3.9194380999999998</v>
      </c>
    </row>
    <row r="4551" spans="1:10" ht="25.5" x14ac:dyDescent="0.2">
      <c r="A4551" s="855"/>
      <c r="B4551" s="855"/>
      <c r="C4551" s="855"/>
      <c r="D4551" s="855"/>
      <c r="E4551" s="855" t="s">
        <v>13209</v>
      </c>
      <c r="F4551" s="856">
        <v>0</v>
      </c>
      <c r="G4551" s="855" t="s">
        <v>13210</v>
      </c>
      <c r="H4551" s="856">
        <v>0</v>
      </c>
      <c r="I4551" s="855" t="s">
        <v>13211</v>
      </c>
      <c r="J4551" s="856">
        <v>0</v>
      </c>
    </row>
    <row r="4552" spans="1:10" ht="13.5" thickBot="1" x14ac:dyDescent="0.25">
      <c r="A4552" s="855"/>
      <c r="B4552" s="855"/>
      <c r="C4552" s="855"/>
      <c r="D4552" s="855"/>
      <c r="E4552" s="855" t="s">
        <v>13212</v>
      </c>
      <c r="F4552" s="856">
        <v>1.107008</v>
      </c>
      <c r="G4552" s="855"/>
      <c r="H4552" s="857" t="s">
        <v>13213</v>
      </c>
      <c r="I4552" s="857"/>
      <c r="J4552" s="856">
        <v>5.03</v>
      </c>
    </row>
    <row r="4553" spans="1:10" ht="0.95" customHeight="1" thickTop="1" x14ac:dyDescent="0.2">
      <c r="A4553" s="858"/>
      <c r="B4553" s="858"/>
      <c r="C4553" s="858"/>
      <c r="D4553" s="858"/>
      <c r="E4553" s="858"/>
      <c r="F4553" s="858"/>
      <c r="G4553" s="858"/>
      <c r="H4553" s="858"/>
      <c r="I4553" s="858"/>
      <c r="J4553" s="858"/>
    </row>
    <row r="4554" spans="1:10" ht="18" customHeight="1" x14ac:dyDescent="0.2">
      <c r="A4554" s="833"/>
      <c r="B4554" s="834" t="s">
        <v>13186</v>
      </c>
      <c r="C4554" s="833" t="s">
        <v>13187</v>
      </c>
      <c r="D4554" s="833" t="s">
        <v>13188</v>
      </c>
      <c r="E4554" s="835" t="s">
        <v>13189</v>
      </c>
      <c r="F4554" s="835"/>
      <c r="G4554" s="836" t="s">
        <v>13190</v>
      </c>
      <c r="H4554" s="834" t="s">
        <v>13191</v>
      </c>
      <c r="I4554" s="834" t="s">
        <v>13192</v>
      </c>
      <c r="J4554" s="834" t="s">
        <v>13193</v>
      </c>
    </row>
    <row r="4555" spans="1:10" ht="36" customHeight="1" x14ac:dyDescent="0.2">
      <c r="A4555" s="837" t="s">
        <v>13194</v>
      </c>
      <c r="B4555" s="838" t="s">
        <v>14306</v>
      </c>
      <c r="C4555" s="837" t="s">
        <v>7</v>
      </c>
      <c r="D4555" s="837" t="s">
        <v>236</v>
      </c>
      <c r="E4555" s="839" t="s">
        <v>13272</v>
      </c>
      <c r="F4555" s="839"/>
      <c r="G4555" s="840" t="s">
        <v>23</v>
      </c>
      <c r="H4555" s="841">
        <v>1</v>
      </c>
      <c r="I4555" s="842">
        <v>0.47</v>
      </c>
      <c r="J4555" s="842">
        <v>0.47</v>
      </c>
    </row>
    <row r="4556" spans="1:10" ht="36" customHeight="1" x14ac:dyDescent="0.2">
      <c r="A4556" s="849" t="s">
        <v>13199</v>
      </c>
      <c r="B4556" s="850" t="s">
        <v>14310</v>
      </c>
      <c r="C4556" s="849" t="s">
        <v>7</v>
      </c>
      <c r="D4556" s="849" t="s">
        <v>8301</v>
      </c>
      <c r="E4556" s="851" t="s">
        <v>13201</v>
      </c>
      <c r="F4556" s="851"/>
      <c r="G4556" s="852" t="s">
        <v>38</v>
      </c>
      <c r="H4556" s="853">
        <v>7.6000000000000001E-6</v>
      </c>
      <c r="I4556" s="854">
        <v>61241.22</v>
      </c>
      <c r="J4556" s="854">
        <v>0.46543329999999999</v>
      </c>
    </row>
    <row r="4557" spans="1:10" ht="25.5" x14ac:dyDescent="0.2">
      <c r="A4557" s="855"/>
      <c r="B4557" s="855"/>
      <c r="C4557" s="855"/>
      <c r="D4557" s="855"/>
      <c r="E4557" s="855" t="s">
        <v>13209</v>
      </c>
      <c r="F4557" s="856">
        <v>0</v>
      </c>
      <c r="G4557" s="855" t="s">
        <v>13210</v>
      </c>
      <c r="H4557" s="856">
        <v>0</v>
      </c>
      <c r="I4557" s="855" t="s">
        <v>13211</v>
      </c>
      <c r="J4557" s="856">
        <v>0</v>
      </c>
    </row>
    <row r="4558" spans="1:10" ht="13.5" thickBot="1" x14ac:dyDescent="0.25">
      <c r="A4558" s="855"/>
      <c r="B4558" s="855"/>
      <c r="C4558" s="855"/>
      <c r="D4558" s="855"/>
      <c r="E4558" s="855" t="s">
        <v>13212</v>
      </c>
      <c r="F4558" s="856">
        <v>0.13272800000000001</v>
      </c>
      <c r="G4558" s="855"/>
      <c r="H4558" s="857" t="s">
        <v>13213</v>
      </c>
      <c r="I4558" s="857"/>
      <c r="J4558" s="856">
        <v>0.6</v>
      </c>
    </row>
    <row r="4559" spans="1:10" ht="0.95" customHeight="1" thickTop="1" x14ac:dyDescent="0.2">
      <c r="A4559" s="858"/>
      <c r="B4559" s="858"/>
      <c r="C4559" s="858"/>
      <c r="D4559" s="858"/>
      <c r="E4559" s="858"/>
      <c r="F4559" s="858"/>
      <c r="G4559" s="858"/>
      <c r="H4559" s="858"/>
      <c r="I4559" s="858"/>
      <c r="J4559" s="858"/>
    </row>
    <row r="4560" spans="1:10" ht="18" customHeight="1" x14ac:dyDescent="0.2">
      <c r="A4560" s="833"/>
      <c r="B4560" s="834" t="s">
        <v>13186</v>
      </c>
      <c r="C4560" s="833" t="s">
        <v>13187</v>
      </c>
      <c r="D4560" s="833" t="s">
        <v>13188</v>
      </c>
      <c r="E4560" s="835" t="s">
        <v>13189</v>
      </c>
      <c r="F4560" s="835"/>
      <c r="G4560" s="836" t="s">
        <v>13190</v>
      </c>
      <c r="H4560" s="834" t="s">
        <v>13191</v>
      </c>
      <c r="I4560" s="834" t="s">
        <v>13192</v>
      </c>
      <c r="J4560" s="834" t="s">
        <v>13193</v>
      </c>
    </row>
    <row r="4561" spans="1:10" ht="36" customHeight="1" x14ac:dyDescent="0.2">
      <c r="A4561" s="837" t="s">
        <v>13194</v>
      </c>
      <c r="B4561" s="838" t="s">
        <v>14309</v>
      </c>
      <c r="C4561" s="837" t="s">
        <v>7</v>
      </c>
      <c r="D4561" s="837" t="s">
        <v>238</v>
      </c>
      <c r="E4561" s="839" t="s">
        <v>13272</v>
      </c>
      <c r="F4561" s="839"/>
      <c r="G4561" s="840" t="s">
        <v>23</v>
      </c>
      <c r="H4561" s="841">
        <v>1</v>
      </c>
      <c r="I4561" s="842">
        <v>4.29</v>
      </c>
      <c r="J4561" s="842">
        <v>4.29</v>
      </c>
    </row>
    <row r="4562" spans="1:10" ht="36" customHeight="1" x14ac:dyDescent="0.2">
      <c r="A4562" s="849" t="s">
        <v>13199</v>
      </c>
      <c r="B4562" s="850" t="s">
        <v>14310</v>
      </c>
      <c r="C4562" s="849" t="s">
        <v>7</v>
      </c>
      <c r="D4562" s="849" t="s">
        <v>8301</v>
      </c>
      <c r="E4562" s="851" t="s">
        <v>13201</v>
      </c>
      <c r="F4562" s="851"/>
      <c r="G4562" s="852" t="s">
        <v>38</v>
      </c>
      <c r="H4562" s="853">
        <v>6.9999999999999994E-5</v>
      </c>
      <c r="I4562" s="854">
        <v>61241.22</v>
      </c>
      <c r="J4562" s="854">
        <v>4.2868854000000001</v>
      </c>
    </row>
    <row r="4563" spans="1:10" ht="25.5" x14ac:dyDescent="0.2">
      <c r="A4563" s="855"/>
      <c r="B4563" s="855"/>
      <c r="C4563" s="855"/>
      <c r="D4563" s="855"/>
      <c r="E4563" s="855" t="s">
        <v>13209</v>
      </c>
      <c r="F4563" s="856">
        <v>0</v>
      </c>
      <c r="G4563" s="855" t="s">
        <v>13210</v>
      </c>
      <c r="H4563" s="856">
        <v>0</v>
      </c>
      <c r="I4563" s="855" t="s">
        <v>13211</v>
      </c>
      <c r="J4563" s="856">
        <v>0</v>
      </c>
    </row>
    <row r="4564" spans="1:10" ht="13.5" thickBot="1" x14ac:dyDescent="0.25">
      <c r="A4564" s="855"/>
      <c r="B4564" s="855"/>
      <c r="C4564" s="855"/>
      <c r="D4564" s="855"/>
      <c r="E4564" s="855" t="s">
        <v>13212</v>
      </c>
      <c r="F4564" s="856">
        <v>1.2114959999999999</v>
      </c>
      <c r="G4564" s="855"/>
      <c r="H4564" s="857" t="s">
        <v>13213</v>
      </c>
      <c r="I4564" s="857"/>
      <c r="J4564" s="856">
        <v>5.5</v>
      </c>
    </row>
    <row r="4565" spans="1:10" ht="0.95" customHeight="1" thickTop="1" x14ac:dyDescent="0.2">
      <c r="A4565" s="858"/>
      <c r="B4565" s="858"/>
      <c r="C4565" s="858"/>
      <c r="D4565" s="858"/>
      <c r="E4565" s="858"/>
      <c r="F4565" s="858"/>
      <c r="G4565" s="858"/>
      <c r="H4565" s="858"/>
      <c r="I4565" s="858"/>
      <c r="J4565" s="858"/>
    </row>
    <row r="4566" spans="1:10" ht="18" customHeight="1" x14ac:dyDescent="0.2">
      <c r="A4566" s="833"/>
      <c r="B4566" s="834" t="s">
        <v>13186</v>
      </c>
      <c r="C4566" s="833" t="s">
        <v>13187</v>
      </c>
      <c r="D4566" s="833" t="s">
        <v>13188</v>
      </c>
      <c r="E4566" s="835" t="s">
        <v>13189</v>
      </c>
      <c r="F4566" s="835"/>
      <c r="G4566" s="836" t="s">
        <v>13190</v>
      </c>
      <c r="H4566" s="834" t="s">
        <v>13191</v>
      </c>
      <c r="I4566" s="834" t="s">
        <v>13192</v>
      </c>
      <c r="J4566" s="834" t="s">
        <v>13193</v>
      </c>
    </row>
    <row r="4567" spans="1:10" ht="36" customHeight="1" x14ac:dyDescent="0.2">
      <c r="A4567" s="837" t="s">
        <v>13194</v>
      </c>
      <c r="B4567" s="838" t="s">
        <v>14308</v>
      </c>
      <c r="C4567" s="837" t="s">
        <v>7</v>
      </c>
      <c r="D4567" s="837" t="s">
        <v>1271</v>
      </c>
      <c r="E4567" s="839" t="s">
        <v>13272</v>
      </c>
      <c r="F4567" s="839"/>
      <c r="G4567" s="840" t="s">
        <v>23</v>
      </c>
      <c r="H4567" s="841">
        <v>1</v>
      </c>
      <c r="I4567" s="842">
        <v>3.9</v>
      </c>
      <c r="J4567" s="842">
        <v>3.9</v>
      </c>
    </row>
    <row r="4568" spans="1:10" ht="24" customHeight="1" x14ac:dyDescent="0.2">
      <c r="A4568" s="849" t="s">
        <v>13199</v>
      </c>
      <c r="B4568" s="850" t="s">
        <v>14145</v>
      </c>
      <c r="C4568" s="849" t="s">
        <v>7</v>
      </c>
      <c r="D4568" s="849" t="s">
        <v>6701</v>
      </c>
      <c r="E4568" s="851" t="s">
        <v>13220</v>
      </c>
      <c r="F4568" s="851"/>
      <c r="G4568" s="852" t="s">
        <v>14146</v>
      </c>
      <c r="H4568" s="853">
        <v>4.76</v>
      </c>
      <c r="I4568" s="854">
        <v>0.82</v>
      </c>
      <c r="J4568" s="854">
        <v>3.9032</v>
      </c>
    </row>
    <row r="4569" spans="1:10" ht="25.5" x14ac:dyDescent="0.2">
      <c r="A4569" s="855"/>
      <c r="B4569" s="855"/>
      <c r="C4569" s="855"/>
      <c r="D4569" s="855"/>
      <c r="E4569" s="855" t="s">
        <v>13209</v>
      </c>
      <c r="F4569" s="856">
        <v>0</v>
      </c>
      <c r="G4569" s="855" t="s">
        <v>13210</v>
      </c>
      <c r="H4569" s="856">
        <v>0</v>
      </c>
      <c r="I4569" s="855" t="s">
        <v>13211</v>
      </c>
      <c r="J4569" s="856">
        <v>0</v>
      </c>
    </row>
    <row r="4570" spans="1:10" ht="13.5" thickBot="1" x14ac:dyDescent="0.25">
      <c r="A4570" s="855"/>
      <c r="B4570" s="855"/>
      <c r="C4570" s="855"/>
      <c r="D4570" s="855"/>
      <c r="E4570" s="855" t="s">
        <v>13212</v>
      </c>
      <c r="F4570" s="856">
        <v>1.1013599999999999</v>
      </c>
      <c r="G4570" s="855"/>
      <c r="H4570" s="857" t="s">
        <v>13213</v>
      </c>
      <c r="I4570" s="857"/>
      <c r="J4570" s="856">
        <v>5</v>
      </c>
    </row>
    <row r="4571" spans="1:10" ht="0.95" customHeight="1" thickTop="1" x14ac:dyDescent="0.2">
      <c r="A4571" s="858"/>
      <c r="B4571" s="858"/>
      <c r="C4571" s="858"/>
      <c r="D4571" s="858"/>
      <c r="E4571" s="858"/>
      <c r="F4571" s="858"/>
      <c r="G4571" s="858"/>
      <c r="H4571" s="858"/>
      <c r="I4571" s="858"/>
      <c r="J4571" s="858"/>
    </row>
    <row r="4572" spans="1:10" ht="18" customHeight="1" x14ac:dyDescent="0.2">
      <c r="A4572" s="833"/>
      <c r="B4572" s="834" t="s">
        <v>13186</v>
      </c>
      <c r="C4572" s="833" t="s">
        <v>13187</v>
      </c>
      <c r="D4572" s="833" t="s">
        <v>13188</v>
      </c>
      <c r="E4572" s="835" t="s">
        <v>13189</v>
      </c>
      <c r="F4572" s="835"/>
      <c r="G4572" s="836" t="s">
        <v>13190</v>
      </c>
      <c r="H4572" s="834" t="s">
        <v>13191</v>
      </c>
      <c r="I4572" s="834" t="s">
        <v>13192</v>
      </c>
      <c r="J4572" s="834" t="s">
        <v>13193</v>
      </c>
    </row>
    <row r="4573" spans="1:10" ht="24" customHeight="1" x14ac:dyDescent="0.2">
      <c r="A4573" s="837" t="s">
        <v>13194</v>
      </c>
      <c r="B4573" s="838" t="s">
        <v>13482</v>
      </c>
      <c r="C4573" s="837" t="s">
        <v>7</v>
      </c>
      <c r="D4573" s="837" t="s">
        <v>2988</v>
      </c>
      <c r="E4573" s="839" t="s">
        <v>13272</v>
      </c>
      <c r="F4573" s="839"/>
      <c r="G4573" s="840" t="s">
        <v>67</v>
      </c>
      <c r="H4573" s="841">
        <v>1</v>
      </c>
      <c r="I4573" s="842">
        <v>18.309999999999999</v>
      </c>
      <c r="J4573" s="842">
        <v>18.309999999999999</v>
      </c>
    </row>
    <row r="4574" spans="1:10" ht="24" customHeight="1" x14ac:dyDescent="0.2">
      <c r="A4574" s="843" t="s">
        <v>13197</v>
      </c>
      <c r="B4574" s="844" t="s">
        <v>14311</v>
      </c>
      <c r="C4574" s="843" t="s">
        <v>7</v>
      </c>
      <c r="D4574" s="843" t="s">
        <v>2984</v>
      </c>
      <c r="E4574" s="845" t="s">
        <v>13272</v>
      </c>
      <c r="F4574" s="845"/>
      <c r="G4574" s="846" t="s">
        <v>23</v>
      </c>
      <c r="H4574" s="847">
        <v>1</v>
      </c>
      <c r="I4574" s="848">
        <v>0.05</v>
      </c>
      <c r="J4574" s="848">
        <v>0.05</v>
      </c>
    </row>
    <row r="4575" spans="1:10" ht="24" customHeight="1" x14ac:dyDescent="0.2">
      <c r="A4575" s="843" t="s">
        <v>13197</v>
      </c>
      <c r="B4575" s="844" t="s">
        <v>14312</v>
      </c>
      <c r="C4575" s="843" t="s">
        <v>7</v>
      </c>
      <c r="D4575" s="843" t="s">
        <v>2983</v>
      </c>
      <c r="E4575" s="845" t="s">
        <v>13272</v>
      </c>
      <c r="F4575" s="845"/>
      <c r="G4575" s="846" t="s">
        <v>23</v>
      </c>
      <c r="H4575" s="847">
        <v>1</v>
      </c>
      <c r="I4575" s="848">
        <v>0.47</v>
      </c>
      <c r="J4575" s="848">
        <v>0.47</v>
      </c>
    </row>
    <row r="4576" spans="1:10" ht="24" customHeight="1" x14ac:dyDescent="0.2">
      <c r="A4576" s="843" t="s">
        <v>13197</v>
      </c>
      <c r="B4576" s="844" t="s">
        <v>13485</v>
      </c>
      <c r="C4576" s="843" t="s">
        <v>7</v>
      </c>
      <c r="D4576" s="843" t="s">
        <v>219</v>
      </c>
      <c r="E4576" s="845" t="s">
        <v>13196</v>
      </c>
      <c r="F4576" s="845"/>
      <c r="G4576" s="846" t="s">
        <v>23</v>
      </c>
      <c r="H4576" s="847">
        <v>1</v>
      </c>
      <c r="I4576" s="848">
        <v>17.79</v>
      </c>
      <c r="J4576" s="848">
        <v>17.79</v>
      </c>
    </row>
    <row r="4577" spans="1:10" ht="25.5" x14ac:dyDescent="0.2">
      <c r="A4577" s="855"/>
      <c r="B4577" s="855"/>
      <c r="C4577" s="855"/>
      <c r="D4577" s="855"/>
      <c r="E4577" s="855" t="s">
        <v>13209</v>
      </c>
      <c r="F4577" s="856">
        <v>7.01</v>
      </c>
      <c r="G4577" s="855" t="s">
        <v>13210</v>
      </c>
      <c r="H4577" s="856">
        <v>5.9</v>
      </c>
      <c r="I4577" s="855" t="s">
        <v>13211</v>
      </c>
      <c r="J4577" s="856">
        <v>12.91</v>
      </c>
    </row>
    <row r="4578" spans="1:10" ht="13.5" thickBot="1" x14ac:dyDescent="0.25">
      <c r="A4578" s="855"/>
      <c r="B4578" s="855"/>
      <c r="C4578" s="855"/>
      <c r="D4578" s="855"/>
      <c r="E4578" s="855" t="s">
        <v>13212</v>
      </c>
      <c r="F4578" s="856">
        <v>5.170744</v>
      </c>
      <c r="G4578" s="855"/>
      <c r="H4578" s="857" t="s">
        <v>13213</v>
      </c>
      <c r="I4578" s="857"/>
      <c r="J4578" s="856">
        <v>23.48</v>
      </c>
    </row>
    <row r="4579" spans="1:10" ht="0.95" customHeight="1" thickTop="1" x14ac:dyDescent="0.2">
      <c r="A4579" s="858"/>
      <c r="B4579" s="858"/>
      <c r="C4579" s="858"/>
      <c r="D4579" s="858"/>
      <c r="E4579" s="858"/>
      <c r="F4579" s="858"/>
      <c r="G4579" s="858"/>
      <c r="H4579" s="858"/>
      <c r="I4579" s="858"/>
      <c r="J4579" s="858"/>
    </row>
    <row r="4580" spans="1:10" ht="18" customHeight="1" x14ac:dyDescent="0.2">
      <c r="A4580" s="833"/>
      <c r="B4580" s="834" t="s">
        <v>13186</v>
      </c>
      <c r="C4580" s="833" t="s">
        <v>13187</v>
      </c>
      <c r="D4580" s="833" t="s">
        <v>13188</v>
      </c>
      <c r="E4580" s="835" t="s">
        <v>13189</v>
      </c>
      <c r="F4580" s="835"/>
      <c r="G4580" s="836" t="s">
        <v>13190</v>
      </c>
      <c r="H4580" s="834" t="s">
        <v>13191</v>
      </c>
      <c r="I4580" s="834" t="s">
        <v>13192</v>
      </c>
      <c r="J4580" s="834" t="s">
        <v>13193</v>
      </c>
    </row>
    <row r="4581" spans="1:10" ht="24" customHeight="1" x14ac:dyDescent="0.2">
      <c r="A4581" s="837" t="s">
        <v>13194</v>
      </c>
      <c r="B4581" s="838" t="s">
        <v>13481</v>
      </c>
      <c r="C4581" s="837" t="s">
        <v>7</v>
      </c>
      <c r="D4581" s="837" t="s">
        <v>2987</v>
      </c>
      <c r="E4581" s="839" t="s">
        <v>13272</v>
      </c>
      <c r="F4581" s="839"/>
      <c r="G4581" s="840" t="s">
        <v>50</v>
      </c>
      <c r="H4581" s="841">
        <v>1</v>
      </c>
      <c r="I4581" s="842">
        <v>19.16</v>
      </c>
      <c r="J4581" s="842">
        <v>19.16</v>
      </c>
    </row>
    <row r="4582" spans="1:10" ht="24" customHeight="1" x14ac:dyDescent="0.2">
      <c r="A4582" s="843" t="s">
        <v>13197</v>
      </c>
      <c r="B4582" s="844" t="s">
        <v>14311</v>
      </c>
      <c r="C4582" s="843" t="s">
        <v>7</v>
      </c>
      <c r="D4582" s="843" t="s">
        <v>2984</v>
      </c>
      <c r="E4582" s="845" t="s">
        <v>13272</v>
      </c>
      <c r="F4582" s="845"/>
      <c r="G4582" s="846" t="s">
        <v>23</v>
      </c>
      <c r="H4582" s="847">
        <v>1</v>
      </c>
      <c r="I4582" s="848">
        <v>0.05</v>
      </c>
      <c r="J4582" s="848">
        <v>0.05</v>
      </c>
    </row>
    <row r="4583" spans="1:10" ht="24" customHeight="1" x14ac:dyDescent="0.2">
      <c r="A4583" s="843" t="s">
        <v>13197</v>
      </c>
      <c r="B4583" s="844" t="s">
        <v>14312</v>
      </c>
      <c r="C4583" s="843" t="s">
        <v>7</v>
      </c>
      <c r="D4583" s="843" t="s">
        <v>2983</v>
      </c>
      <c r="E4583" s="845" t="s">
        <v>13272</v>
      </c>
      <c r="F4583" s="845"/>
      <c r="G4583" s="846" t="s">
        <v>23</v>
      </c>
      <c r="H4583" s="847">
        <v>1</v>
      </c>
      <c r="I4583" s="848">
        <v>0.47</v>
      </c>
      <c r="J4583" s="848">
        <v>0.47</v>
      </c>
    </row>
    <row r="4584" spans="1:10" ht="24" customHeight="1" x14ac:dyDescent="0.2">
      <c r="A4584" s="843" t="s">
        <v>13197</v>
      </c>
      <c r="B4584" s="844" t="s">
        <v>14313</v>
      </c>
      <c r="C4584" s="843" t="s">
        <v>7</v>
      </c>
      <c r="D4584" s="843" t="s">
        <v>2985</v>
      </c>
      <c r="E4584" s="845" t="s">
        <v>13272</v>
      </c>
      <c r="F4584" s="845"/>
      <c r="G4584" s="846" t="s">
        <v>23</v>
      </c>
      <c r="H4584" s="847">
        <v>1</v>
      </c>
      <c r="I4584" s="848">
        <v>0.33</v>
      </c>
      <c r="J4584" s="848">
        <v>0.33</v>
      </c>
    </row>
    <row r="4585" spans="1:10" ht="36" customHeight="1" x14ac:dyDescent="0.2">
      <c r="A4585" s="843" t="s">
        <v>13197</v>
      </c>
      <c r="B4585" s="844" t="s">
        <v>14314</v>
      </c>
      <c r="C4585" s="843" t="s">
        <v>7</v>
      </c>
      <c r="D4585" s="843" t="s">
        <v>2986</v>
      </c>
      <c r="E4585" s="845" t="s">
        <v>13272</v>
      </c>
      <c r="F4585" s="845"/>
      <c r="G4585" s="846" t="s">
        <v>23</v>
      </c>
      <c r="H4585" s="847">
        <v>1</v>
      </c>
      <c r="I4585" s="848">
        <v>0.52</v>
      </c>
      <c r="J4585" s="848">
        <v>0.52</v>
      </c>
    </row>
    <row r="4586" spans="1:10" ht="24" customHeight="1" x14ac:dyDescent="0.2">
      <c r="A4586" s="843" t="s">
        <v>13197</v>
      </c>
      <c r="B4586" s="844" t="s">
        <v>13485</v>
      </c>
      <c r="C4586" s="843" t="s">
        <v>7</v>
      </c>
      <c r="D4586" s="843" t="s">
        <v>219</v>
      </c>
      <c r="E4586" s="845" t="s">
        <v>13196</v>
      </c>
      <c r="F4586" s="845"/>
      <c r="G4586" s="846" t="s">
        <v>23</v>
      </c>
      <c r="H4586" s="847">
        <v>1</v>
      </c>
      <c r="I4586" s="848">
        <v>17.79</v>
      </c>
      <c r="J4586" s="848">
        <v>17.79</v>
      </c>
    </row>
    <row r="4587" spans="1:10" ht="25.5" x14ac:dyDescent="0.2">
      <c r="A4587" s="855"/>
      <c r="B4587" s="855"/>
      <c r="C4587" s="855"/>
      <c r="D4587" s="855"/>
      <c r="E4587" s="855" t="s">
        <v>13209</v>
      </c>
      <c r="F4587" s="856">
        <v>7.01</v>
      </c>
      <c r="G4587" s="855" t="s">
        <v>13210</v>
      </c>
      <c r="H4587" s="856">
        <v>5.9</v>
      </c>
      <c r="I4587" s="855" t="s">
        <v>13211</v>
      </c>
      <c r="J4587" s="856">
        <v>12.91</v>
      </c>
    </row>
    <row r="4588" spans="1:10" ht="13.5" thickBot="1" x14ac:dyDescent="0.25">
      <c r="A4588" s="855"/>
      <c r="B4588" s="855"/>
      <c r="C4588" s="855"/>
      <c r="D4588" s="855"/>
      <c r="E4588" s="855" t="s">
        <v>13212</v>
      </c>
      <c r="F4588" s="856">
        <v>5.4107839999999996</v>
      </c>
      <c r="G4588" s="855"/>
      <c r="H4588" s="857" t="s">
        <v>13213</v>
      </c>
      <c r="I4588" s="857"/>
      <c r="J4588" s="856">
        <v>24.57</v>
      </c>
    </row>
    <row r="4589" spans="1:10" ht="0.95" customHeight="1" thickTop="1" x14ac:dyDescent="0.2">
      <c r="A4589" s="858"/>
      <c r="B4589" s="858"/>
      <c r="C4589" s="858"/>
      <c r="D4589" s="858"/>
      <c r="E4589" s="858"/>
      <c r="F4589" s="858"/>
      <c r="G4589" s="858"/>
      <c r="H4589" s="858"/>
      <c r="I4589" s="858"/>
      <c r="J4589" s="858"/>
    </row>
    <row r="4590" spans="1:10" ht="18" customHeight="1" x14ac:dyDescent="0.2">
      <c r="A4590" s="833"/>
      <c r="B4590" s="834" t="s">
        <v>13186</v>
      </c>
      <c r="C4590" s="833" t="s">
        <v>13187</v>
      </c>
      <c r="D4590" s="833" t="s">
        <v>13188</v>
      </c>
      <c r="E4590" s="835" t="s">
        <v>13189</v>
      </c>
      <c r="F4590" s="835"/>
      <c r="G4590" s="836" t="s">
        <v>13190</v>
      </c>
      <c r="H4590" s="834" t="s">
        <v>13191</v>
      </c>
      <c r="I4590" s="834" t="s">
        <v>13192</v>
      </c>
      <c r="J4590" s="834" t="s">
        <v>13193</v>
      </c>
    </row>
    <row r="4591" spans="1:10" ht="24" customHeight="1" x14ac:dyDescent="0.2">
      <c r="A4591" s="837" t="s">
        <v>13194</v>
      </c>
      <c r="B4591" s="838" t="s">
        <v>14312</v>
      </c>
      <c r="C4591" s="837" t="s">
        <v>7</v>
      </c>
      <c r="D4591" s="837" t="s">
        <v>2983</v>
      </c>
      <c r="E4591" s="839" t="s">
        <v>13272</v>
      </c>
      <c r="F4591" s="839"/>
      <c r="G4591" s="840" t="s">
        <v>23</v>
      </c>
      <c r="H4591" s="841">
        <v>1</v>
      </c>
      <c r="I4591" s="842">
        <v>0.47</v>
      </c>
      <c r="J4591" s="842">
        <v>0.47</v>
      </c>
    </row>
    <row r="4592" spans="1:10" ht="24" customHeight="1" x14ac:dyDescent="0.2">
      <c r="A4592" s="849" t="s">
        <v>13199</v>
      </c>
      <c r="B4592" s="850" t="s">
        <v>14315</v>
      </c>
      <c r="C4592" s="849" t="s">
        <v>7</v>
      </c>
      <c r="D4592" s="849" t="s">
        <v>8321</v>
      </c>
      <c r="E4592" s="851" t="s">
        <v>13201</v>
      </c>
      <c r="F4592" s="851"/>
      <c r="G4592" s="852" t="s">
        <v>38</v>
      </c>
      <c r="H4592" s="853">
        <v>7.2000000000000002E-5</v>
      </c>
      <c r="I4592" s="854">
        <v>6527.3</v>
      </c>
      <c r="J4592" s="854">
        <v>0.46996559999999998</v>
      </c>
    </row>
    <row r="4593" spans="1:10" ht="25.5" x14ac:dyDescent="0.2">
      <c r="A4593" s="855"/>
      <c r="B4593" s="855"/>
      <c r="C4593" s="855"/>
      <c r="D4593" s="855"/>
      <c r="E4593" s="855" t="s">
        <v>13209</v>
      </c>
      <c r="F4593" s="856">
        <v>0</v>
      </c>
      <c r="G4593" s="855" t="s">
        <v>13210</v>
      </c>
      <c r="H4593" s="856">
        <v>0</v>
      </c>
      <c r="I4593" s="855" t="s">
        <v>13211</v>
      </c>
      <c r="J4593" s="856">
        <v>0</v>
      </c>
    </row>
    <row r="4594" spans="1:10" ht="13.5" thickBot="1" x14ac:dyDescent="0.25">
      <c r="A4594" s="855"/>
      <c r="B4594" s="855"/>
      <c r="C4594" s="855"/>
      <c r="D4594" s="855"/>
      <c r="E4594" s="855" t="s">
        <v>13212</v>
      </c>
      <c r="F4594" s="856">
        <v>0.13272800000000001</v>
      </c>
      <c r="G4594" s="855"/>
      <c r="H4594" s="857" t="s">
        <v>13213</v>
      </c>
      <c r="I4594" s="857"/>
      <c r="J4594" s="856">
        <v>0.6</v>
      </c>
    </row>
    <row r="4595" spans="1:10" ht="0.95" customHeight="1" thickTop="1" x14ac:dyDescent="0.2">
      <c r="A4595" s="858"/>
      <c r="B4595" s="858"/>
      <c r="C4595" s="858"/>
      <c r="D4595" s="858"/>
      <c r="E4595" s="858"/>
      <c r="F4595" s="858"/>
      <c r="G4595" s="858"/>
      <c r="H4595" s="858"/>
      <c r="I4595" s="858"/>
      <c r="J4595" s="858"/>
    </row>
    <row r="4596" spans="1:10" ht="18" customHeight="1" x14ac:dyDescent="0.2">
      <c r="A4596" s="833"/>
      <c r="B4596" s="834" t="s">
        <v>13186</v>
      </c>
      <c r="C4596" s="833" t="s">
        <v>13187</v>
      </c>
      <c r="D4596" s="833" t="s">
        <v>13188</v>
      </c>
      <c r="E4596" s="835" t="s">
        <v>13189</v>
      </c>
      <c r="F4596" s="835"/>
      <c r="G4596" s="836" t="s">
        <v>13190</v>
      </c>
      <c r="H4596" s="834" t="s">
        <v>13191</v>
      </c>
      <c r="I4596" s="834" t="s">
        <v>13192</v>
      </c>
      <c r="J4596" s="834" t="s">
        <v>13193</v>
      </c>
    </row>
    <row r="4597" spans="1:10" ht="24" customHeight="1" x14ac:dyDescent="0.2">
      <c r="A4597" s="837" t="s">
        <v>13194</v>
      </c>
      <c r="B4597" s="838" t="s">
        <v>14311</v>
      </c>
      <c r="C4597" s="837" t="s">
        <v>7</v>
      </c>
      <c r="D4597" s="837" t="s">
        <v>2984</v>
      </c>
      <c r="E4597" s="839" t="s">
        <v>13272</v>
      </c>
      <c r="F4597" s="839"/>
      <c r="G4597" s="840" t="s">
        <v>23</v>
      </c>
      <c r="H4597" s="841">
        <v>1</v>
      </c>
      <c r="I4597" s="842">
        <v>0.05</v>
      </c>
      <c r="J4597" s="842">
        <v>0.05</v>
      </c>
    </row>
    <row r="4598" spans="1:10" ht="24" customHeight="1" x14ac:dyDescent="0.2">
      <c r="A4598" s="849" t="s">
        <v>13199</v>
      </c>
      <c r="B4598" s="850" t="s">
        <v>14315</v>
      </c>
      <c r="C4598" s="849" t="s">
        <v>7</v>
      </c>
      <c r="D4598" s="849" t="s">
        <v>8321</v>
      </c>
      <c r="E4598" s="851" t="s">
        <v>13201</v>
      </c>
      <c r="F4598" s="851"/>
      <c r="G4598" s="852" t="s">
        <v>38</v>
      </c>
      <c r="H4598" s="853">
        <v>7.6000000000000001E-6</v>
      </c>
      <c r="I4598" s="854">
        <v>6527.3</v>
      </c>
      <c r="J4598" s="854">
        <v>4.9607499999999999E-2</v>
      </c>
    </row>
    <row r="4599" spans="1:10" ht="25.5" x14ac:dyDescent="0.2">
      <c r="A4599" s="855"/>
      <c r="B4599" s="855"/>
      <c r="C4599" s="855"/>
      <c r="D4599" s="855"/>
      <c r="E4599" s="855" t="s">
        <v>13209</v>
      </c>
      <c r="F4599" s="856">
        <v>0</v>
      </c>
      <c r="G4599" s="855" t="s">
        <v>13210</v>
      </c>
      <c r="H4599" s="856">
        <v>0</v>
      </c>
      <c r="I4599" s="855" t="s">
        <v>13211</v>
      </c>
      <c r="J4599" s="856">
        <v>0</v>
      </c>
    </row>
    <row r="4600" spans="1:10" ht="13.5" thickBot="1" x14ac:dyDescent="0.25">
      <c r="A4600" s="855"/>
      <c r="B4600" s="855"/>
      <c r="C4600" s="855"/>
      <c r="D4600" s="855"/>
      <c r="E4600" s="855" t="s">
        <v>13212</v>
      </c>
      <c r="F4600" s="856">
        <v>1.4120000000000001E-2</v>
      </c>
      <c r="G4600" s="855"/>
      <c r="H4600" s="857" t="s">
        <v>13213</v>
      </c>
      <c r="I4600" s="857"/>
      <c r="J4600" s="856">
        <v>0.06</v>
      </c>
    </row>
    <row r="4601" spans="1:10" ht="0.95" customHeight="1" thickTop="1" x14ac:dyDescent="0.2">
      <c r="A4601" s="858"/>
      <c r="B4601" s="858"/>
      <c r="C4601" s="858"/>
      <c r="D4601" s="858"/>
      <c r="E4601" s="858"/>
      <c r="F4601" s="858"/>
      <c r="G4601" s="858"/>
      <c r="H4601" s="858"/>
      <c r="I4601" s="858"/>
      <c r="J4601" s="858"/>
    </row>
    <row r="4602" spans="1:10" ht="18" customHeight="1" x14ac:dyDescent="0.2">
      <c r="A4602" s="833"/>
      <c r="B4602" s="834" t="s">
        <v>13186</v>
      </c>
      <c r="C4602" s="833" t="s">
        <v>13187</v>
      </c>
      <c r="D4602" s="833" t="s">
        <v>13188</v>
      </c>
      <c r="E4602" s="835" t="s">
        <v>13189</v>
      </c>
      <c r="F4602" s="835"/>
      <c r="G4602" s="836" t="s">
        <v>13190</v>
      </c>
      <c r="H4602" s="834" t="s">
        <v>13191</v>
      </c>
      <c r="I4602" s="834" t="s">
        <v>13192</v>
      </c>
      <c r="J4602" s="834" t="s">
        <v>13193</v>
      </c>
    </row>
    <row r="4603" spans="1:10" ht="24" customHeight="1" x14ac:dyDescent="0.2">
      <c r="A4603" s="837" t="s">
        <v>13194</v>
      </c>
      <c r="B4603" s="838" t="s">
        <v>14313</v>
      </c>
      <c r="C4603" s="837" t="s">
        <v>7</v>
      </c>
      <c r="D4603" s="837" t="s">
        <v>2985</v>
      </c>
      <c r="E4603" s="839" t="s">
        <v>13272</v>
      </c>
      <c r="F4603" s="839"/>
      <c r="G4603" s="840" t="s">
        <v>23</v>
      </c>
      <c r="H4603" s="841">
        <v>1</v>
      </c>
      <c r="I4603" s="842">
        <v>0.33</v>
      </c>
      <c r="J4603" s="842">
        <v>0.33</v>
      </c>
    </row>
    <row r="4604" spans="1:10" ht="24" customHeight="1" x14ac:dyDescent="0.2">
      <c r="A4604" s="849" t="s">
        <v>13199</v>
      </c>
      <c r="B4604" s="850" t="s">
        <v>14315</v>
      </c>
      <c r="C4604" s="849" t="s">
        <v>7</v>
      </c>
      <c r="D4604" s="849" t="s">
        <v>8321</v>
      </c>
      <c r="E4604" s="851" t="s">
        <v>13201</v>
      </c>
      <c r="F4604" s="851"/>
      <c r="G4604" s="852" t="s">
        <v>38</v>
      </c>
      <c r="H4604" s="853">
        <v>5.0000000000000002E-5</v>
      </c>
      <c r="I4604" s="854">
        <v>6527.3</v>
      </c>
      <c r="J4604" s="854">
        <v>0.32636500000000002</v>
      </c>
    </row>
    <row r="4605" spans="1:10" ht="25.5" x14ac:dyDescent="0.2">
      <c r="A4605" s="855"/>
      <c r="B4605" s="855"/>
      <c r="C4605" s="855"/>
      <c r="D4605" s="855"/>
      <c r="E4605" s="855" t="s">
        <v>13209</v>
      </c>
      <c r="F4605" s="856">
        <v>0</v>
      </c>
      <c r="G4605" s="855" t="s">
        <v>13210</v>
      </c>
      <c r="H4605" s="856">
        <v>0</v>
      </c>
      <c r="I4605" s="855" t="s">
        <v>13211</v>
      </c>
      <c r="J4605" s="856">
        <v>0</v>
      </c>
    </row>
    <row r="4606" spans="1:10" ht="13.5" thickBot="1" x14ac:dyDescent="0.25">
      <c r="A4606" s="855"/>
      <c r="B4606" s="855"/>
      <c r="C4606" s="855"/>
      <c r="D4606" s="855"/>
      <c r="E4606" s="855" t="s">
        <v>13212</v>
      </c>
      <c r="F4606" s="856">
        <v>9.3191999999999997E-2</v>
      </c>
      <c r="G4606" s="855"/>
      <c r="H4606" s="857" t="s">
        <v>13213</v>
      </c>
      <c r="I4606" s="857"/>
      <c r="J4606" s="856">
        <v>0.42</v>
      </c>
    </row>
    <row r="4607" spans="1:10" ht="0.95" customHeight="1" thickTop="1" x14ac:dyDescent="0.2">
      <c r="A4607" s="858"/>
      <c r="B4607" s="858"/>
      <c r="C4607" s="858"/>
      <c r="D4607" s="858"/>
      <c r="E4607" s="858"/>
      <c r="F4607" s="858"/>
      <c r="G4607" s="858"/>
      <c r="H4607" s="858"/>
      <c r="I4607" s="858"/>
      <c r="J4607" s="858"/>
    </row>
    <row r="4608" spans="1:10" ht="18" customHeight="1" x14ac:dyDescent="0.2">
      <c r="A4608" s="833"/>
      <c r="B4608" s="834" t="s">
        <v>13186</v>
      </c>
      <c r="C4608" s="833" t="s">
        <v>13187</v>
      </c>
      <c r="D4608" s="833" t="s">
        <v>13188</v>
      </c>
      <c r="E4608" s="835" t="s">
        <v>13189</v>
      </c>
      <c r="F4608" s="835"/>
      <c r="G4608" s="836" t="s">
        <v>13190</v>
      </c>
      <c r="H4608" s="834" t="s">
        <v>13191</v>
      </c>
      <c r="I4608" s="834" t="s">
        <v>13192</v>
      </c>
      <c r="J4608" s="834" t="s">
        <v>13193</v>
      </c>
    </row>
    <row r="4609" spans="1:10" ht="36" customHeight="1" x14ac:dyDescent="0.2">
      <c r="A4609" s="837" t="s">
        <v>13194</v>
      </c>
      <c r="B4609" s="838" t="s">
        <v>14314</v>
      </c>
      <c r="C4609" s="837" t="s">
        <v>7</v>
      </c>
      <c r="D4609" s="837" t="s">
        <v>2986</v>
      </c>
      <c r="E4609" s="839" t="s">
        <v>13272</v>
      </c>
      <c r="F4609" s="839"/>
      <c r="G4609" s="840" t="s">
        <v>23</v>
      </c>
      <c r="H4609" s="841">
        <v>1</v>
      </c>
      <c r="I4609" s="842">
        <v>0.52</v>
      </c>
      <c r="J4609" s="842">
        <v>0.52</v>
      </c>
    </row>
    <row r="4610" spans="1:10" ht="24" customHeight="1" x14ac:dyDescent="0.2">
      <c r="A4610" s="849" t="s">
        <v>13199</v>
      </c>
      <c r="B4610" s="850" t="s">
        <v>14145</v>
      </c>
      <c r="C4610" s="849" t="s">
        <v>7</v>
      </c>
      <c r="D4610" s="849" t="s">
        <v>6701</v>
      </c>
      <c r="E4610" s="851" t="s">
        <v>13220</v>
      </c>
      <c r="F4610" s="851"/>
      <c r="G4610" s="852" t="s">
        <v>14146</v>
      </c>
      <c r="H4610" s="853">
        <v>0.63</v>
      </c>
      <c r="I4610" s="854">
        <v>0.82</v>
      </c>
      <c r="J4610" s="854">
        <v>0.51659999999999995</v>
      </c>
    </row>
    <row r="4611" spans="1:10" ht="25.5" x14ac:dyDescent="0.2">
      <c r="A4611" s="855"/>
      <c r="B4611" s="855"/>
      <c r="C4611" s="855"/>
      <c r="D4611" s="855"/>
      <c r="E4611" s="855" t="s">
        <v>13209</v>
      </c>
      <c r="F4611" s="856">
        <v>0</v>
      </c>
      <c r="G4611" s="855" t="s">
        <v>13210</v>
      </c>
      <c r="H4611" s="856">
        <v>0</v>
      </c>
      <c r="I4611" s="855" t="s">
        <v>13211</v>
      </c>
      <c r="J4611" s="856">
        <v>0</v>
      </c>
    </row>
    <row r="4612" spans="1:10" ht="13.5" thickBot="1" x14ac:dyDescent="0.25">
      <c r="A4612" s="855"/>
      <c r="B4612" s="855"/>
      <c r="C4612" s="855"/>
      <c r="D4612" s="855"/>
      <c r="E4612" s="855" t="s">
        <v>13212</v>
      </c>
      <c r="F4612" s="856">
        <v>0.14684800000000001</v>
      </c>
      <c r="G4612" s="855"/>
      <c r="H4612" s="857" t="s">
        <v>13213</v>
      </c>
      <c r="I4612" s="857"/>
      <c r="J4612" s="856">
        <v>0.67</v>
      </c>
    </row>
    <row r="4613" spans="1:10" ht="0.95" customHeight="1" thickTop="1" x14ac:dyDescent="0.2">
      <c r="A4613" s="858"/>
      <c r="B4613" s="858"/>
      <c r="C4613" s="858"/>
      <c r="D4613" s="858"/>
      <c r="E4613" s="858"/>
      <c r="F4613" s="858"/>
      <c r="G4613" s="858"/>
      <c r="H4613" s="858"/>
      <c r="I4613" s="858"/>
      <c r="J4613" s="858"/>
    </row>
    <row r="4614" spans="1:10" ht="18" customHeight="1" x14ac:dyDescent="0.2">
      <c r="A4614" s="833"/>
      <c r="B4614" s="834" t="s">
        <v>13186</v>
      </c>
      <c r="C4614" s="833" t="s">
        <v>13187</v>
      </c>
      <c r="D4614" s="833" t="s">
        <v>13188</v>
      </c>
      <c r="E4614" s="835" t="s">
        <v>13189</v>
      </c>
      <c r="F4614" s="835"/>
      <c r="G4614" s="836" t="s">
        <v>13190</v>
      </c>
      <c r="H4614" s="834" t="s">
        <v>13191</v>
      </c>
      <c r="I4614" s="834" t="s">
        <v>13192</v>
      </c>
      <c r="J4614" s="834" t="s">
        <v>13193</v>
      </c>
    </row>
    <row r="4615" spans="1:10" ht="36" customHeight="1" x14ac:dyDescent="0.2">
      <c r="A4615" s="837" t="s">
        <v>13194</v>
      </c>
      <c r="B4615" s="838" t="s">
        <v>13291</v>
      </c>
      <c r="C4615" s="837" t="s">
        <v>7</v>
      </c>
      <c r="D4615" s="837" t="s">
        <v>862</v>
      </c>
      <c r="E4615" s="839" t="s">
        <v>13272</v>
      </c>
      <c r="F4615" s="839"/>
      <c r="G4615" s="840" t="s">
        <v>67</v>
      </c>
      <c r="H4615" s="841">
        <v>1</v>
      </c>
      <c r="I4615" s="842">
        <v>37.729999999999997</v>
      </c>
      <c r="J4615" s="842">
        <v>37.729999999999997</v>
      </c>
    </row>
    <row r="4616" spans="1:10" ht="36" customHeight="1" x14ac:dyDescent="0.2">
      <c r="A4616" s="843" t="s">
        <v>13197</v>
      </c>
      <c r="B4616" s="844" t="s">
        <v>14316</v>
      </c>
      <c r="C4616" s="843" t="s">
        <v>7</v>
      </c>
      <c r="D4616" s="843" t="s">
        <v>1352</v>
      </c>
      <c r="E4616" s="845" t="s">
        <v>13272</v>
      </c>
      <c r="F4616" s="845"/>
      <c r="G4616" s="846" t="s">
        <v>23</v>
      </c>
      <c r="H4616" s="847">
        <v>1</v>
      </c>
      <c r="I4616" s="848">
        <v>2.93</v>
      </c>
      <c r="J4616" s="848">
        <v>2.93</v>
      </c>
    </row>
    <row r="4617" spans="1:10" ht="36" customHeight="1" x14ac:dyDescent="0.2">
      <c r="A4617" s="843" t="s">
        <v>13197</v>
      </c>
      <c r="B4617" s="844" t="s">
        <v>14317</v>
      </c>
      <c r="C4617" s="843" t="s">
        <v>7</v>
      </c>
      <c r="D4617" s="843" t="s">
        <v>1351</v>
      </c>
      <c r="E4617" s="845" t="s">
        <v>13272</v>
      </c>
      <c r="F4617" s="845"/>
      <c r="G4617" s="846" t="s">
        <v>23</v>
      </c>
      <c r="H4617" s="847">
        <v>1</v>
      </c>
      <c r="I4617" s="848">
        <v>21.56</v>
      </c>
      <c r="J4617" s="848">
        <v>21.56</v>
      </c>
    </row>
    <row r="4618" spans="1:10" ht="24" customHeight="1" x14ac:dyDescent="0.2">
      <c r="A4618" s="843" t="s">
        <v>13197</v>
      </c>
      <c r="B4618" s="844" t="s">
        <v>14288</v>
      </c>
      <c r="C4618" s="843" t="s">
        <v>7</v>
      </c>
      <c r="D4618" s="843" t="s">
        <v>213</v>
      </c>
      <c r="E4618" s="845" t="s">
        <v>13196</v>
      </c>
      <c r="F4618" s="845"/>
      <c r="G4618" s="846" t="s">
        <v>23</v>
      </c>
      <c r="H4618" s="847">
        <v>1</v>
      </c>
      <c r="I4618" s="848">
        <v>13.24</v>
      </c>
      <c r="J4618" s="848">
        <v>13.24</v>
      </c>
    </row>
    <row r="4619" spans="1:10" ht="25.5" x14ac:dyDescent="0.2">
      <c r="A4619" s="855"/>
      <c r="B4619" s="855"/>
      <c r="C4619" s="855"/>
      <c r="D4619" s="855"/>
      <c r="E4619" s="855" t="s">
        <v>13209</v>
      </c>
      <c r="F4619" s="856">
        <v>5.61</v>
      </c>
      <c r="G4619" s="855" t="s">
        <v>13210</v>
      </c>
      <c r="H4619" s="856">
        <v>4.71</v>
      </c>
      <c r="I4619" s="855" t="s">
        <v>13211</v>
      </c>
      <c r="J4619" s="856">
        <v>10.32</v>
      </c>
    </row>
    <row r="4620" spans="1:10" ht="13.5" thickBot="1" x14ac:dyDescent="0.25">
      <c r="A4620" s="855"/>
      <c r="B4620" s="855"/>
      <c r="C4620" s="855"/>
      <c r="D4620" s="855"/>
      <c r="E4620" s="855" t="s">
        <v>13212</v>
      </c>
      <c r="F4620" s="856">
        <v>10.654952</v>
      </c>
      <c r="G4620" s="855"/>
      <c r="H4620" s="857" t="s">
        <v>13213</v>
      </c>
      <c r="I4620" s="857"/>
      <c r="J4620" s="856">
        <v>48.38</v>
      </c>
    </row>
    <row r="4621" spans="1:10" ht="0.95" customHeight="1" thickTop="1" x14ac:dyDescent="0.2">
      <c r="A4621" s="858"/>
      <c r="B4621" s="858"/>
      <c r="C4621" s="858"/>
      <c r="D4621" s="858"/>
      <c r="E4621" s="858"/>
      <c r="F4621" s="858"/>
      <c r="G4621" s="858"/>
      <c r="H4621" s="858"/>
      <c r="I4621" s="858"/>
      <c r="J4621" s="858"/>
    </row>
    <row r="4622" spans="1:10" ht="18" customHeight="1" x14ac:dyDescent="0.2">
      <c r="A4622" s="833"/>
      <c r="B4622" s="834" t="s">
        <v>13186</v>
      </c>
      <c r="C4622" s="833" t="s">
        <v>13187</v>
      </c>
      <c r="D4622" s="833" t="s">
        <v>13188</v>
      </c>
      <c r="E4622" s="835" t="s">
        <v>13189</v>
      </c>
      <c r="F4622" s="835"/>
      <c r="G4622" s="836" t="s">
        <v>13190</v>
      </c>
      <c r="H4622" s="834" t="s">
        <v>13191</v>
      </c>
      <c r="I4622" s="834" t="s">
        <v>13192</v>
      </c>
      <c r="J4622" s="834" t="s">
        <v>13193</v>
      </c>
    </row>
    <row r="4623" spans="1:10" ht="36" customHeight="1" x14ac:dyDescent="0.2">
      <c r="A4623" s="837" t="s">
        <v>13194</v>
      </c>
      <c r="B4623" s="838" t="s">
        <v>13289</v>
      </c>
      <c r="C4623" s="837" t="s">
        <v>7</v>
      </c>
      <c r="D4623" s="837" t="s">
        <v>861</v>
      </c>
      <c r="E4623" s="839" t="s">
        <v>13272</v>
      </c>
      <c r="F4623" s="839"/>
      <c r="G4623" s="840" t="s">
        <v>50</v>
      </c>
      <c r="H4623" s="841">
        <v>1</v>
      </c>
      <c r="I4623" s="842">
        <v>116.42</v>
      </c>
      <c r="J4623" s="842">
        <v>116.42</v>
      </c>
    </row>
    <row r="4624" spans="1:10" ht="48" customHeight="1" x14ac:dyDescent="0.2">
      <c r="A4624" s="843" t="s">
        <v>13197</v>
      </c>
      <c r="B4624" s="844" t="s">
        <v>14318</v>
      </c>
      <c r="C4624" s="843" t="s">
        <v>7</v>
      </c>
      <c r="D4624" s="843" t="s">
        <v>914</v>
      </c>
      <c r="E4624" s="845" t="s">
        <v>13272</v>
      </c>
      <c r="F4624" s="845"/>
      <c r="G4624" s="846" t="s">
        <v>23</v>
      </c>
      <c r="H4624" s="847">
        <v>1</v>
      </c>
      <c r="I4624" s="848">
        <v>51.74</v>
      </c>
      <c r="J4624" s="848">
        <v>51.74</v>
      </c>
    </row>
    <row r="4625" spans="1:10" ht="36" customHeight="1" x14ac:dyDescent="0.2">
      <c r="A4625" s="843" t="s">
        <v>13197</v>
      </c>
      <c r="B4625" s="844" t="s">
        <v>14319</v>
      </c>
      <c r="C4625" s="843" t="s">
        <v>7</v>
      </c>
      <c r="D4625" s="843" t="s">
        <v>913</v>
      </c>
      <c r="E4625" s="845" t="s">
        <v>13272</v>
      </c>
      <c r="F4625" s="845"/>
      <c r="G4625" s="846" t="s">
        <v>23</v>
      </c>
      <c r="H4625" s="847">
        <v>1</v>
      </c>
      <c r="I4625" s="848">
        <v>26.95</v>
      </c>
      <c r="J4625" s="848">
        <v>26.95</v>
      </c>
    </row>
    <row r="4626" spans="1:10" ht="36" customHeight="1" x14ac:dyDescent="0.2">
      <c r="A4626" s="843" t="s">
        <v>13197</v>
      </c>
      <c r="B4626" s="844" t="s">
        <v>14316</v>
      </c>
      <c r="C4626" s="843" t="s">
        <v>7</v>
      </c>
      <c r="D4626" s="843" t="s">
        <v>1352</v>
      </c>
      <c r="E4626" s="845" t="s">
        <v>13272</v>
      </c>
      <c r="F4626" s="845"/>
      <c r="G4626" s="846" t="s">
        <v>23</v>
      </c>
      <c r="H4626" s="847">
        <v>1</v>
      </c>
      <c r="I4626" s="848">
        <v>2.93</v>
      </c>
      <c r="J4626" s="848">
        <v>2.93</v>
      </c>
    </row>
    <row r="4627" spans="1:10" ht="36" customHeight="1" x14ac:dyDescent="0.2">
      <c r="A4627" s="843" t="s">
        <v>13197</v>
      </c>
      <c r="B4627" s="844" t="s">
        <v>14317</v>
      </c>
      <c r="C4627" s="843" t="s">
        <v>7</v>
      </c>
      <c r="D4627" s="843" t="s">
        <v>1351</v>
      </c>
      <c r="E4627" s="845" t="s">
        <v>13272</v>
      </c>
      <c r="F4627" s="845"/>
      <c r="G4627" s="846" t="s">
        <v>23</v>
      </c>
      <c r="H4627" s="847">
        <v>1</v>
      </c>
      <c r="I4627" s="848">
        <v>21.56</v>
      </c>
      <c r="J4627" s="848">
        <v>21.56</v>
      </c>
    </row>
    <row r="4628" spans="1:10" ht="24" customHeight="1" x14ac:dyDescent="0.2">
      <c r="A4628" s="843" t="s">
        <v>13197</v>
      </c>
      <c r="B4628" s="844" t="s">
        <v>14288</v>
      </c>
      <c r="C4628" s="843" t="s">
        <v>7</v>
      </c>
      <c r="D4628" s="843" t="s">
        <v>213</v>
      </c>
      <c r="E4628" s="845" t="s">
        <v>13196</v>
      </c>
      <c r="F4628" s="845"/>
      <c r="G4628" s="846" t="s">
        <v>23</v>
      </c>
      <c r="H4628" s="847">
        <v>1</v>
      </c>
      <c r="I4628" s="848">
        <v>13.24</v>
      </c>
      <c r="J4628" s="848">
        <v>13.24</v>
      </c>
    </row>
    <row r="4629" spans="1:10" ht="25.5" x14ac:dyDescent="0.2">
      <c r="A4629" s="855"/>
      <c r="B4629" s="855"/>
      <c r="C4629" s="855"/>
      <c r="D4629" s="855"/>
      <c r="E4629" s="855" t="s">
        <v>13209</v>
      </c>
      <c r="F4629" s="856">
        <v>5.61</v>
      </c>
      <c r="G4629" s="855" t="s">
        <v>13210</v>
      </c>
      <c r="H4629" s="856">
        <v>4.71</v>
      </c>
      <c r="I4629" s="855" t="s">
        <v>13211</v>
      </c>
      <c r="J4629" s="856">
        <v>10.32</v>
      </c>
    </row>
    <row r="4630" spans="1:10" ht="13.5" thickBot="1" x14ac:dyDescent="0.25">
      <c r="A4630" s="855"/>
      <c r="B4630" s="855"/>
      <c r="C4630" s="855"/>
      <c r="D4630" s="855"/>
      <c r="E4630" s="855" t="s">
        <v>13212</v>
      </c>
      <c r="F4630" s="856">
        <v>32.877007999999996</v>
      </c>
      <c r="G4630" s="855"/>
      <c r="H4630" s="857" t="s">
        <v>13213</v>
      </c>
      <c r="I4630" s="857"/>
      <c r="J4630" s="856">
        <v>149.30000000000001</v>
      </c>
    </row>
    <row r="4631" spans="1:10" ht="0.95" customHeight="1" thickTop="1" x14ac:dyDescent="0.2">
      <c r="A4631" s="858"/>
      <c r="B4631" s="858"/>
      <c r="C4631" s="858"/>
      <c r="D4631" s="858"/>
      <c r="E4631" s="858"/>
      <c r="F4631" s="858"/>
      <c r="G4631" s="858"/>
      <c r="H4631" s="858"/>
      <c r="I4631" s="858"/>
      <c r="J4631" s="858"/>
    </row>
    <row r="4632" spans="1:10" ht="18" customHeight="1" x14ac:dyDescent="0.2">
      <c r="A4632" s="833"/>
      <c r="B4632" s="834" t="s">
        <v>13186</v>
      </c>
      <c r="C4632" s="833" t="s">
        <v>13187</v>
      </c>
      <c r="D4632" s="833" t="s">
        <v>13188</v>
      </c>
      <c r="E4632" s="835" t="s">
        <v>13189</v>
      </c>
      <c r="F4632" s="835"/>
      <c r="G4632" s="836" t="s">
        <v>13190</v>
      </c>
      <c r="H4632" s="834" t="s">
        <v>13191</v>
      </c>
      <c r="I4632" s="834" t="s">
        <v>13192</v>
      </c>
      <c r="J4632" s="834" t="s">
        <v>13193</v>
      </c>
    </row>
    <row r="4633" spans="1:10" ht="36" customHeight="1" x14ac:dyDescent="0.2">
      <c r="A4633" s="837" t="s">
        <v>13194</v>
      </c>
      <c r="B4633" s="838" t="s">
        <v>14317</v>
      </c>
      <c r="C4633" s="837" t="s">
        <v>7</v>
      </c>
      <c r="D4633" s="837" t="s">
        <v>1351</v>
      </c>
      <c r="E4633" s="839" t="s">
        <v>13272</v>
      </c>
      <c r="F4633" s="839"/>
      <c r="G4633" s="840" t="s">
        <v>23</v>
      </c>
      <c r="H4633" s="841">
        <v>1</v>
      </c>
      <c r="I4633" s="842">
        <v>21.56</v>
      </c>
      <c r="J4633" s="842">
        <v>21.56</v>
      </c>
    </row>
    <row r="4634" spans="1:10" ht="36" customHeight="1" x14ac:dyDescent="0.2">
      <c r="A4634" s="849" t="s">
        <v>13199</v>
      </c>
      <c r="B4634" s="850" t="s">
        <v>14320</v>
      </c>
      <c r="C4634" s="849" t="s">
        <v>7</v>
      </c>
      <c r="D4634" s="849" t="s">
        <v>10486</v>
      </c>
      <c r="E4634" s="851" t="s">
        <v>13201</v>
      </c>
      <c r="F4634" s="851"/>
      <c r="G4634" s="852" t="s">
        <v>38</v>
      </c>
      <c r="H4634" s="853">
        <v>5.5999999999999999E-5</v>
      </c>
      <c r="I4634" s="854">
        <v>384959.4</v>
      </c>
      <c r="J4634" s="854">
        <v>21.5577264</v>
      </c>
    </row>
    <row r="4635" spans="1:10" ht="25.5" x14ac:dyDescent="0.2">
      <c r="A4635" s="855"/>
      <c r="B4635" s="855"/>
      <c r="C4635" s="855"/>
      <c r="D4635" s="855"/>
      <c r="E4635" s="855" t="s">
        <v>13209</v>
      </c>
      <c r="F4635" s="856">
        <v>0</v>
      </c>
      <c r="G4635" s="855" t="s">
        <v>13210</v>
      </c>
      <c r="H4635" s="856">
        <v>0</v>
      </c>
      <c r="I4635" s="855" t="s">
        <v>13211</v>
      </c>
      <c r="J4635" s="856">
        <v>0</v>
      </c>
    </row>
    <row r="4636" spans="1:10" ht="13.5" thickBot="1" x14ac:dyDescent="0.25">
      <c r="A4636" s="855"/>
      <c r="B4636" s="855"/>
      <c r="C4636" s="855"/>
      <c r="D4636" s="855"/>
      <c r="E4636" s="855" t="s">
        <v>13212</v>
      </c>
      <c r="F4636" s="856">
        <v>6.0885439999999997</v>
      </c>
      <c r="G4636" s="855"/>
      <c r="H4636" s="857" t="s">
        <v>13213</v>
      </c>
      <c r="I4636" s="857"/>
      <c r="J4636" s="856">
        <v>27.65</v>
      </c>
    </row>
    <row r="4637" spans="1:10" ht="0.95" customHeight="1" thickTop="1" x14ac:dyDescent="0.2">
      <c r="A4637" s="858"/>
      <c r="B4637" s="858"/>
      <c r="C4637" s="858"/>
      <c r="D4637" s="858"/>
      <c r="E4637" s="858"/>
      <c r="F4637" s="858"/>
      <c r="G4637" s="858"/>
      <c r="H4637" s="858"/>
      <c r="I4637" s="858"/>
      <c r="J4637" s="858"/>
    </row>
    <row r="4638" spans="1:10" ht="18" customHeight="1" x14ac:dyDescent="0.2">
      <c r="A4638" s="833"/>
      <c r="B4638" s="834" t="s">
        <v>13186</v>
      </c>
      <c r="C4638" s="833" t="s">
        <v>13187</v>
      </c>
      <c r="D4638" s="833" t="s">
        <v>13188</v>
      </c>
      <c r="E4638" s="835" t="s">
        <v>13189</v>
      </c>
      <c r="F4638" s="835"/>
      <c r="G4638" s="836" t="s">
        <v>13190</v>
      </c>
      <c r="H4638" s="834" t="s">
        <v>13191</v>
      </c>
      <c r="I4638" s="834" t="s">
        <v>13192</v>
      </c>
      <c r="J4638" s="834" t="s">
        <v>13193</v>
      </c>
    </row>
    <row r="4639" spans="1:10" ht="36" customHeight="1" x14ac:dyDescent="0.2">
      <c r="A4639" s="837" t="s">
        <v>13194</v>
      </c>
      <c r="B4639" s="838" t="s">
        <v>14316</v>
      </c>
      <c r="C4639" s="837" t="s">
        <v>7</v>
      </c>
      <c r="D4639" s="837" t="s">
        <v>1352</v>
      </c>
      <c r="E4639" s="839" t="s">
        <v>13272</v>
      </c>
      <c r="F4639" s="839"/>
      <c r="G4639" s="840" t="s">
        <v>23</v>
      </c>
      <c r="H4639" s="841">
        <v>1</v>
      </c>
      <c r="I4639" s="842">
        <v>2.93</v>
      </c>
      <c r="J4639" s="842">
        <v>2.93</v>
      </c>
    </row>
    <row r="4640" spans="1:10" ht="36" customHeight="1" x14ac:dyDescent="0.2">
      <c r="A4640" s="849" t="s">
        <v>13199</v>
      </c>
      <c r="B4640" s="850" t="s">
        <v>14320</v>
      </c>
      <c r="C4640" s="849" t="s">
        <v>7</v>
      </c>
      <c r="D4640" s="849" t="s">
        <v>10486</v>
      </c>
      <c r="E4640" s="851" t="s">
        <v>13201</v>
      </c>
      <c r="F4640" s="851"/>
      <c r="G4640" s="852" t="s">
        <v>38</v>
      </c>
      <c r="H4640" s="853">
        <v>7.6000000000000001E-6</v>
      </c>
      <c r="I4640" s="854">
        <v>384959.4</v>
      </c>
      <c r="J4640" s="854">
        <v>2.9256913999999998</v>
      </c>
    </row>
    <row r="4641" spans="1:10" ht="25.5" x14ac:dyDescent="0.2">
      <c r="A4641" s="855"/>
      <c r="B4641" s="855"/>
      <c r="C4641" s="855"/>
      <c r="D4641" s="855"/>
      <c r="E4641" s="855" t="s">
        <v>13209</v>
      </c>
      <c r="F4641" s="856">
        <v>0</v>
      </c>
      <c r="G4641" s="855" t="s">
        <v>13210</v>
      </c>
      <c r="H4641" s="856">
        <v>0</v>
      </c>
      <c r="I4641" s="855" t="s">
        <v>13211</v>
      </c>
      <c r="J4641" s="856">
        <v>0</v>
      </c>
    </row>
    <row r="4642" spans="1:10" ht="13.5" thickBot="1" x14ac:dyDescent="0.25">
      <c r="A4642" s="855"/>
      <c r="B4642" s="855"/>
      <c r="C4642" s="855"/>
      <c r="D4642" s="855"/>
      <c r="E4642" s="855" t="s">
        <v>13212</v>
      </c>
      <c r="F4642" s="856">
        <v>0.82743199999999995</v>
      </c>
      <c r="G4642" s="855"/>
      <c r="H4642" s="857" t="s">
        <v>13213</v>
      </c>
      <c r="I4642" s="857"/>
      <c r="J4642" s="856">
        <v>3.76</v>
      </c>
    </row>
    <row r="4643" spans="1:10" ht="0.95" customHeight="1" thickTop="1" x14ac:dyDescent="0.2">
      <c r="A4643" s="858"/>
      <c r="B4643" s="858"/>
      <c r="C4643" s="858"/>
      <c r="D4643" s="858"/>
      <c r="E4643" s="858"/>
      <c r="F4643" s="858"/>
      <c r="G4643" s="858"/>
      <c r="H4643" s="858"/>
      <c r="I4643" s="858"/>
      <c r="J4643" s="858"/>
    </row>
    <row r="4644" spans="1:10" ht="18" customHeight="1" x14ac:dyDescent="0.2">
      <c r="A4644" s="833"/>
      <c r="B4644" s="834" t="s">
        <v>13186</v>
      </c>
      <c r="C4644" s="833" t="s">
        <v>13187</v>
      </c>
      <c r="D4644" s="833" t="s">
        <v>13188</v>
      </c>
      <c r="E4644" s="835" t="s">
        <v>13189</v>
      </c>
      <c r="F4644" s="835"/>
      <c r="G4644" s="836" t="s">
        <v>13190</v>
      </c>
      <c r="H4644" s="834" t="s">
        <v>13191</v>
      </c>
      <c r="I4644" s="834" t="s">
        <v>13192</v>
      </c>
      <c r="J4644" s="834" t="s">
        <v>13193</v>
      </c>
    </row>
    <row r="4645" spans="1:10" ht="36" customHeight="1" x14ac:dyDescent="0.2">
      <c r="A4645" s="837" t="s">
        <v>13194</v>
      </c>
      <c r="B4645" s="838" t="s">
        <v>14319</v>
      </c>
      <c r="C4645" s="837" t="s">
        <v>7</v>
      </c>
      <c r="D4645" s="837" t="s">
        <v>913</v>
      </c>
      <c r="E4645" s="839" t="s">
        <v>13272</v>
      </c>
      <c r="F4645" s="839"/>
      <c r="G4645" s="840" t="s">
        <v>23</v>
      </c>
      <c r="H4645" s="841">
        <v>1</v>
      </c>
      <c r="I4645" s="842">
        <v>26.95</v>
      </c>
      <c r="J4645" s="842">
        <v>26.95</v>
      </c>
    </row>
    <row r="4646" spans="1:10" ht="36" customHeight="1" x14ac:dyDescent="0.2">
      <c r="A4646" s="849" t="s">
        <v>13199</v>
      </c>
      <c r="B4646" s="850" t="s">
        <v>14320</v>
      </c>
      <c r="C4646" s="849" t="s">
        <v>7</v>
      </c>
      <c r="D4646" s="849" t="s">
        <v>10486</v>
      </c>
      <c r="E4646" s="851" t="s">
        <v>13201</v>
      </c>
      <c r="F4646" s="851"/>
      <c r="G4646" s="852" t="s">
        <v>38</v>
      </c>
      <c r="H4646" s="853">
        <v>6.9999999999999994E-5</v>
      </c>
      <c r="I4646" s="854">
        <v>384959.4</v>
      </c>
      <c r="J4646" s="854">
        <v>26.947158000000002</v>
      </c>
    </row>
    <row r="4647" spans="1:10" ht="25.5" x14ac:dyDescent="0.2">
      <c r="A4647" s="855"/>
      <c r="B4647" s="855"/>
      <c r="C4647" s="855"/>
      <c r="D4647" s="855"/>
      <c r="E4647" s="855" t="s">
        <v>13209</v>
      </c>
      <c r="F4647" s="856">
        <v>0</v>
      </c>
      <c r="G4647" s="855" t="s">
        <v>13210</v>
      </c>
      <c r="H4647" s="856">
        <v>0</v>
      </c>
      <c r="I4647" s="855" t="s">
        <v>13211</v>
      </c>
      <c r="J4647" s="856">
        <v>0</v>
      </c>
    </row>
    <row r="4648" spans="1:10" ht="13.5" thickBot="1" x14ac:dyDescent="0.25">
      <c r="A4648" s="855"/>
      <c r="B4648" s="855"/>
      <c r="C4648" s="855"/>
      <c r="D4648" s="855"/>
      <c r="E4648" s="855" t="s">
        <v>13212</v>
      </c>
      <c r="F4648" s="856">
        <v>7.6106800000000003</v>
      </c>
      <c r="G4648" s="855"/>
      <c r="H4648" s="857" t="s">
        <v>13213</v>
      </c>
      <c r="I4648" s="857"/>
      <c r="J4648" s="856">
        <v>34.56</v>
      </c>
    </row>
    <row r="4649" spans="1:10" ht="0.95" customHeight="1" thickTop="1" x14ac:dyDescent="0.2">
      <c r="A4649" s="858"/>
      <c r="B4649" s="858"/>
      <c r="C4649" s="858"/>
      <c r="D4649" s="858"/>
      <c r="E4649" s="858"/>
      <c r="F4649" s="858"/>
      <c r="G4649" s="858"/>
      <c r="H4649" s="858"/>
      <c r="I4649" s="858"/>
      <c r="J4649" s="858"/>
    </row>
    <row r="4650" spans="1:10" ht="18" customHeight="1" x14ac:dyDescent="0.2">
      <c r="A4650" s="833"/>
      <c r="B4650" s="834" t="s">
        <v>13186</v>
      </c>
      <c r="C4650" s="833" t="s">
        <v>13187</v>
      </c>
      <c r="D4650" s="833" t="s">
        <v>13188</v>
      </c>
      <c r="E4650" s="835" t="s">
        <v>13189</v>
      </c>
      <c r="F4650" s="835"/>
      <c r="G4650" s="836" t="s">
        <v>13190</v>
      </c>
      <c r="H4650" s="834" t="s">
        <v>13191</v>
      </c>
      <c r="I4650" s="834" t="s">
        <v>13192</v>
      </c>
      <c r="J4650" s="834" t="s">
        <v>13193</v>
      </c>
    </row>
    <row r="4651" spans="1:10" ht="48" customHeight="1" x14ac:dyDescent="0.2">
      <c r="A4651" s="837" t="s">
        <v>13194</v>
      </c>
      <c r="B4651" s="838" t="s">
        <v>14318</v>
      </c>
      <c r="C4651" s="837" t="s">
        <v>7</v>
      </c>
      <c r="D4651" s="837" t="s">
        <v>914</v>
      </c>
      <c r="E4651" s="839" t="s">
        <v>13272</v>
      </c>
      <c r="F4651" s="839"/>
      <c r="G4651" s="840" t="s">
        <v>23</v>
      </c>
      <c r="H4651" s="841">
        <v>1</v>
      </c>
      <c r="I4651" s="842">
        <v>51.74</v>
      </c>
      <c r="J4651" s="842">
        <v>51.74</v>
      </c>
    </row>
    <row r="4652" spans="1:10" ht="24" customHeight="1" x14ac:dyDescent="0.2">
      <c r="A4652" s="849" t="s">
        <v>13199</v>
      </c>
      <c r="B4652" s="850" t="s">
        <v>14160</v>
      </c>
      <c r="C4652" s="849" t="s">
        <v>7</v>
      </c>
      <c r="D4652" s="849" t="s">
        <v>7890</v>
      </c>
      <c r="E4652" s="851" t="s">
        <v>13220</v>
      </c>
      <c r="F4652" s="851"/>
      <c r="G4652" s="852" t="s">
        <v>64</v>
      </c>
      <c r="H4652" s="853">
        <v>13.37</v>
      </c>
      <c r="I4652" s="854">
        <v>3.87</v>
      </c>
      <c r="J4652" s="854">
        <v>51.741900000000001</v>
      </c>
    </row>
    <row r="4653" spans="1:10" ht="25.5" x14ac:dyDescent="0.2">
      <c r="A4653" s="855"/>
      <c r="B4653" s="855"/>
      <c r="C4653" s="855"/>
      <c r="D4653" s="855"/>
      <c r="E4653" s="855" t="s">
        <v>13209</v>
      </c>
      <c r="F4653" s="856">
        <v>0</v>
      </c>
      <c r="G4653" s="855" t="s">
        <v>13210</v>
      </c>
      <c r="H4653" s="856">
        <v>0</v>
      </c>
      <c r="I4653" s="855" t="s">
        <v>13211</v>
      </c>
      <c r="J4653" s="856">
        <v>0</v>
      </c>
    </row>
    <row r="4654" spans="1:10" ht="13.5" thickBot="1" x14ac:dyDescent="0.25">
      <c r="A4654" s="855"/>
      <c r="B4654" s="855"/>
      <c r="C4654" s="855"/>
      <c r="D4654" s="855"/>
      <c r="E4654" s="855" t="s">
        <v>13212</v>
      </c>
      <c r="F4654" s="856">
        <v>14.611376</v>
      </c>
      <c r="G4654" s="855"/>
      <c r="H4654" s="857" t="s">
        <v>13213</v>
      </c>
      <c r="I4654" s="857"/>
      <c r="J4654" s="856">
        <v>66.349999999999994</v>
      </c>
    </row>
    <row r="4655" spans="1:10" ht="0.95" customHeight="1" thickTop="1" x14ac:dyDescent="0.2">
      <c r="A4655" s="858"/>
      <c r="B4655" s="858"/>
      <c r="C4655" s="858"/>
      <c r="D4655" s="858"/>
      <c r="E4655" s="858"/>
      <c r="F4655" s="858"/>
      <c r="G4655" s="858"/>
      <c r="H4655" s="858"/>
      <c r="I4655" s="858"/>
      <c r="J4655" s="858"/>
    </row>
    <row r="4656" spans="1:10" ht="18" customHeight="1" x14ac:dyDescent="0.2">
      <c r="A4656" s="833"/>
      <c r="B4656" s="834" t="s">
        <v>13186</v>
      </c>
      <c r="C4656" s="833" t="s">
        <v>13187</v>
      </c>
      <c r="D4656" s="833" t="s">
        <v>13188</v>
      </c>
      <c r="E4656" s="835" t="s">
        <v>13189</v>
      </c>
      <c r="F4656" s="835"/>
      <c r="G4656" s="836" t="s">
        <v>13190</v>
      </c>
      <c r="H4656" s="834" t="s">
        <v>13191</v>
      </c>
      <c r="I4656" s="834" t="s">
        <v>13192</v>
      </c>
      <c r="J4656" s="834" t="s">
        <v>13193</v>
      </c>
    </row>
    <row r="4657" spans="1:10" ht="60" customHeight="1" x14ac:dyDescent="0.2">
      <c r="A4657" s="837" t="s">
        <v>13194</v>
      </c>
      <c r="B4657" s="838" t="s">
        <v>13283</v>
      </c>
      <c r="C4657" s="837" t="s">
        <v>7</v>
      </c>
      <c r="D4657" s="837" t="s">
        <v>802</v>
      </c>
      <c r="E4657" s="839" t="s">
        <v>13272</v>
      </c>
      <c r="F4657" s="839"/>
      <c r="G4657" s="840" t="s">
        <v>50</v>
      </c>
      <c r="H4657" s="841">
        <v>1</v>
      </c>
      <c r="I4657" s="842">
        <v>78.87</v>
      </c>
      <c r="J4657" s="842">
        <v>78.87</v>
      </c>
    </row>
    <row r="4658" spans="1:10" ht="60" customHeight="1" x14ac:dyDescent="0.2">
      <c r="A4658" s="843" t="s">
        <v>13197</v>
      </c>
      <c r="B4658" s="844" t="s">
        <v>14321</v>
      </c>
      <c r="C4658" s="843" t="s">
        <v>7</v>
      </c>
      <c r="D4658" s="843" t="s">
        <v>797</v>
      </c>
      <c r="E4658" s="845" t="s">
        <v>13272</v>
      </c>
      <c r="F4658" s="845"/>
      <c r="G4658" s="846" t="s">
        <v>23</v>
      </c>
      <c r="H4658" s="847">
        <v>1</v>
      </c>
      <c r="I4658" s="848">
        <v>16.559999999999999</v>
      </c>
      <c r="J4658" s="848">
        <v>16.559999999999999</v>
      </c>
    </row>
    <row r="4659" spans="1:10" ht="60" customHeight="1" x14ac:dyDescent="0.2">
      <c r="A4659" s="843" t="s">
        <v>13197</v>
      </c>
      <c r="B4659" s="844" t="s">
        <v>14322</v>
      </c>
      <c r="C4659" s="843" t="s">
        <v>7</v>
      </c>
      <c r="D4659" s="843" t="s">
        <v>798</v>
      </c>
      <c r="E4659" s="845" t="s">
        <v>13272</v>
      </c>
      <c r="F4659" s="845"/>
      <c r="G4659" s="846" t="s">
        <v>23</v>
      </c>
      <c r="H4659" s="847">
        <v>1</v>
      </c>
      <c r="I4659" s="848">
        <v>31.89</v>
      </c>
      <c r="J4659" s="848">
        <v>31.89</v>
      </c>
    </row>
    <row r="4660" spans="1:10" ht="60" customHeight="1" x14ac:dyDescent="0.2">
      <c r="A4660" s="843" t="s">
        <v>13197</v>
      </c>
      <c r="B4660" s="844" t="s">
        <v>14323</v>
      </c>
      <c r="C4660" s="843" t="s">
        <v>7</v>
      </c>
      <c r="D4660" s="843" t="s">
        <v>1319</v>
      </c>
      <c r="E4660" s="845" t="s">
        <v>13272</v>
      </c>
      <c r="F4660" s="845"/>
      <c r="G4660" s="846" t="s">
        <v>23</v>
      </c>
      <c r="H4660" s="847">
        <v>1</v>
      </c>
      <c r="I4660" s="848">
        <v>13.25</v>
      </c>
      <c r="J4660" s="848">
        <v>13.25</v>
      </c>
    </row>
    <row r="4661" spans="1:10" ht="60" customHeight="1" x14ac:dyDescent="0.2">
      <c r="A4661" s="843" t="s">
        <v>13197</v>
      </c>
      <c r="B4661" s="844" t="s">
        <v>14324</v>
      </c>
      <c r="C4661" s="843" t="s">
        <v>7</v>
      </c>
      <c r="D4661" s="843" t="s">
        <v>1320</v>
      </c>
      <c r="E4661" s="845" t="s">
        <v>13272</v>
      </c>
      <c r="F4661" s="845"/>
      <c r="G4661" s="846" t="s">
        <v>23</v>
      </c>
      <c r="H4661" s="847">
        <v>1</v>
      </c>
      <c r="I4661" s="848">
        <v>1.8</v>
      </c>
      <c r="J4661" s="848">
        <v>1.8</v>
      </c>
    </row>
    <row r="4662" spans="1:10" ht="24" customHeight="1" x14ac:dyDescent="0.2">
      <c r="A4662" s="843" t="s">
        <v>13197</v>
      </c>
      <c r="B4662" s="844" t="s">
        <v>14237</v>
      </c>
      <c r="C4662" s="843" t="s">
        <v>7</v>
      </c>
      <c r="D4662" s="843" t="s">
        <v>206</v>
      </c>
      <c r="E4662" s="845" t="s">
        <v>13196</v>
      </c>
      <c r="F4662" s="845"/>
      <c r="G4662" s="846" t="s">
        <v>23</v>
      </c>
      <c r="H4662" s="847">
        <v>1</v>
      </c>
      <c r="I4662" s="848">
        <v>15.37</v>
      </c>
      <c r="J4662" s="848">
        <v>15.37</v>
      </c>
    </row>
    <row r="4663" spans="1:10" ht="25.5" x14ac:dyDescent="0.2">
      <c r="A4663" s="855"/>
      <c r="B4663" s="855"/>
      <c r="C4663" s="855"/>
      <c r="D4663" s="855"/>
      <c r="E4663" s="855" t="s">
        <v>13209</v>
      </c>
      <c r="F4663" s="856">
        <v>6.76</v>
      </c>
      <c r="G4663" s="855" t="s">
        <v>13210</v>
      </c>
      <c r="H4663" s="856">
        <v>5.69</v>
      </c>
      <c r="I4663" s="855" t="s">
        <v>13211</v>
      </c>
      <c r="J4663" s="856">
        <v>12.45</v>
      </c>
    </row>
    <row r="4664" spans="1:10" ht="13.5" thickBot="1" x14ac:dyDescent="0.25">
      <c r="A4664" s="855"/>
      <c r="B4664" s="855"/>
      <c r="C4664" s="855"/>
      <c r="D4664" s="855"/>
      <c r="E4664" s="855" t="s">
        <v>13212</v>
      </c>
      <c r="F4664" s="856">
        <v>22.272887999999998</v>
      </c>
      <c r="G4664" s="855"/>
      <c r="H4664" s="857" t="s">
        <v>13213</v>
      </c>
      <c r="I4664" s="857"/>
      <c r="J4664" s="856">
        <v>101.14</v>
      </c>
    </row>
    <row r="4665" spans="1:10" ht="0.95" customHeight="1" thickTop="1" x14ac:dyDescent="0.2">
      <c r="A4665" s="858"/>
      <c r="B4665" s="858"/>
      <c r="C4665" s="858"/>
      <c r="D4665" s="858"/>
      <c r="E4665" s="858"/>
      <c r="F4665" s="858"/>
      <c r="G4665" s="858"/>
      <c r="H4665" s="858"/>
      <c r="I4665" s="858"/>
      <c r="J4665" s="858"/>
    </row>
    <row r="4666" spans="1:10" ht="18" customHeight="1" x14ac:dyDescent="0.2">
      <c r="A4666" s="833"/>
      <c r="B4666" s="834" t="s">
        <v>13186</v>
      </c>
      <c r="C4666" s="833" t="s">
        <v>13187</v>
      </c>
      <c r="D4666" s="833" t="s">
        <v>13188</v>
      </c>
      <c r="E4666" s="835" t="s">
        <v>13189</v>
      </c>
      <c r="F4666" s="835"/>
      <c r="G4666" s="836" t="s">
        <v>13190</v>
      </c>
      <c r="H4666" s="834" t="s">
        <v>13191</v>
      </c>
      <c r="I4666" s="834" t="s">
        <v>13192</v>
      </c>
      <c r="J4666" s="834" t="s">
        <v>13193</v>
      </c>
    </row>
    <row r="4667" spans="1:10" ht="60" customHeight="1" x14ac:dyDescent="0.2">
      <c r="A4667" s="837" t="s">
        <v>13194</v>
      </c>
      <c r="B4667" s="838" t="s">
        <v>14323</v>
      </c>
      <c r="C4667" s="837" t="s">
        <v>7</v>
      </c>
      <c r="D4667" s="837" t="s">
        <v>1319</v>
      </c>
      <c r="E4667" s="839" t="s">
        <v>13272</v>
      </c>
      <c r="F4667" s="839"/>
      <c r="G4667" s="840" t="s">
        <v>23</v>
      </c>
      <c r="H4667" s="841">
        <v>1</v>
      </c>
      <c r="I4667" s="842">
        <v>13.25</v>
      </c>
      <c r="J4667" s="842">
        <v>13.25</v>
      </c>
    </row>
    <row r="4668" spans="1:10" ht="60" customHeight="1" x14ac:dyDescent="0.2">
      <c r="A4668" s="849" t="s">
        <v>13199</v>
      </c>
      <c r="B4668" s="850" t="s">
        <v>14325</v>
      </c>
      <c r="C4668" s="849" t="s">
        <v>7</v>
      </c>
      <c r="D4668" s="849" t="s">
        <v>8431</v>
      </c>
      <c r="E4668" s="851" t="s">
        <v>13201</v>
      </c>
      <c r="F4668" s="851"/>
      <c r="G4668" s="852" t="s">
        <v>38</v>
      </c>
      <c r="H4668" s="853">
        <v>5.5999999999999999E-5</v>
      </c>
      <c r="I4668" s="854">
        <v>236606.26</v>
      </c>
      <c r="J4668" s="854">
        <v>13.2499506</v>
      </c>
    </row>
    <row r="4669" spans="1:10" ht="25.5" x14ac:dyDescent="0.2">
      <c r="A4669" s="855"/>
      <c r="B4669" s="855"/>
      <c r="C4669" s="855"/>
      <c r="D4669" s="855"/>
      <c r="E4669" s="855" t="s">
        <v>13209</v>
      </c>
      <c r="F4669" s="856">
        <v>0</v>
      </c>
      <c r="G4669" s="855" t="s">
        <v>13210</v>
      </c>
      <c r="H4669" s="856">
        <v>0</v>
      </c>
      <c r="I4669" s="855" t="s">
        <v>13211</v>
      </c>
      <c r="J4669" s="856">
        <v>0</v>
      </c>
    </row>
    <row r="4670" spans="1:10" ht="13.5" thickBot="1" x14ac:dyDescent="0.25">
      <c r="A4670" s="855"/>
      <c r="B4670" s="855"/>
      <c r="C4670" s="855"/>
      <c r="D4670" s="855"/>
      <c r="E4670" s="855" t="s">
        <v>13212</v>
      </c>
      <c r="F4670" s="856">
        <v>3.7418</v>
      </c>
      <c r="G4670" s="855"/>
      <c r="H4670" s="857" t="s">
        <v>13213</v>
      </c>
      <c r="I4670" s="857"/>
      <c r="J4670" s="856">
        <v>16.989999999999998</v>
      </c>
    </row>
    <row r="4671" spans="1:10" ht="0.95" customHeight="1" thickTop="1" x14ac:dyDescent="0.2">
      <c r="A4671" s="858"/>
      <c r="B4671" s="858"/>
      <c r="C4671" s="858"/>
      <c r="D4671" s="858"/>
      <c r="E4671" s="858"/>
      <c r="F4671" s="858"/>
      <c r="G4671" s="858"/>
      <c r="H4671" s="858"/>
      <c r="I4671" s="858"/>
      <c r="J4671" s="858"/>
    </row>
    <row r="4672" spans="1:10" ht="18" customHeight="1" x14ac:dyDescent="0.2">
      <c r="A4672" s="833"/>
      <c r="B4672" s="834" t="s">
        <v>13186</v>
      </c>
      <c r="C4672" s="833" t="s">
        <v>13187</v>
      </c>
      <c r="D4672" s="833" t="s">
        <v>13188</v>
      </c>
      <c r="E4672" s="835" t="s">
        <v>13189</v>
      </c>
      <c r="F4672" s="835"/>
      <c r="G4672" s="836" t="s">
        <v>13190</v>
      </c>
      <c r="H4672" s="834" t="s">
        <v>13191</v>
      </c>
      <c r="I4672" s="834" t="s">
        <v>13192</v>
      </c>
      <c r="J4672" s="834" t="s">
        <v>13193</v>
      </c>
    </row>
    <row r="4673" spans="1:10" ht="60" customHeight="1" x14ac:dyDescent="0.2">
      <c r="A4673" s="837" t="s">
        <v>13194</v>
      </c>
      <c r="B4673" s="838" t="s">
        <v>14324</v>
      </c>
      <c r="C4673" s="837" t="s">
        <v>7</v>
      </c>
      <c r="D4673" s="837" t="s">
        <v>1320</v>
      </c>
      <c r="E4673" s="839" t="s">
        <v>13272</v>
      </c>
      <c r="F4673" s="839"/>
      <c r="G4673" s="840" t="s">
        <v>23</v>
      </c>
      <c r="H4673" s="841">
        <v>1</v>
      </c>
      <c r="I4673" s="842">
        <v>1.8</v>
      </c>
      <c r="J4673" s="842">
        <v>1.8</v>
      </c>
    </row>
    <row r="4674" spans="1:10" ht="60" customHeight="1" x14ac:dyDescent="0.2">
      <c r="A4674" s="849" t="s">
        <v>13199</v>
      </c>
      <c r="B4674" s="850" t="s">
        <v>14325</v>
      </c>
      <c r="C4674" s="849" t="s">
        <v>7</v>
      </c>
      <c r="D4674" s="849" t="s">
        <v>8431</v>
      </c>
      <c r="E4674" s="851" t="s">
        <v>13201</v>
      </c>
      <c r="F4674" s="851"/>
      <c r="G4674" s="852" t="s">
        <v>38</v>
      </c>
      <c r="H4674" s="853">
        <v>7.6000000000000001E-6</v>
      </c>
      <c r="I4674" s="854">
        <v>236606.26</v>
      </c>
      <c r="J4674" s="854">
        <v>1.7982076</v>
      </c>
    </row>
    <row r="4675" spans="1:10" ht="25.5" x14ac:dyDescent="0.2">
      <c r="A4675" s="855"/>
      <c r="B4675" s="855"/>
      <c r="C4675" s="855"/>
      <c r="D4675" s="855"/>
      <c r="E4675" s="855" t="s">
        <v>13209</v>
      </c>
      <c r="F4675" s="856">
        <v>0</v>
      </c>
      <c r="G4675" s="855" t="s">
        <v>13210</v>
      </c>
      <c r="H4675" s="856">
        <v>0</v>
      </c>
      <c r="I4675" s="855" t="s">
        <v>13211</v>
      </c>
      <c r="J4675" s="856">
        <v>0</v>
      </c>
    </row>
    <row r="4676" spans="1:10" ht="13.5" thickBot="1" x14ac:dyDescent="0.25">
      <c r="A4676" s="855"/>
      <c r="B4676" s="855"/>
      <c r="C4676" s="855"/>
      <c r="D4676" s="855"/>
      <c r="E4676" s="855" t="s">
        <v>13212</v>
      </c>
      <c r="F4676" s="856">
        <v>0.50831999999999999</v>
      </c>
      <c r="G4676" s="855"/>
      <c r="H4676" s="857" t="s">
        <v>13213</v>
      </c>
      <c r="I4676" s="857"/>
      <c r="J4676" s="856">
        <v>2.31</v>
      </c>
    </row>
    <row r="4677" spans="1:10" ht="0.95" customHeight="1" thickTop="1" x14ac:dyDescent="0.2">
      <c r="A4677" s="858"/>
      <c r="B4677" s="858"/>
      <c r="C4677" s="858"/>
      <c r="D4677" s="858"/>
      <c r="E4677" s="858"/>
      <c r="F4677" s="858"/>
      <c r="G4677" s="858"/>
      <c r="H4677" s="858"/>
      <c r="I4677" s="858"/>
      <c r="J4677" s="858"/>
    </row>
    <row r="4678" spans="1:10" ht="18" customHeight="1" x14ac:dyDescent="0.2">
      <c r="A4678" s="833"/>
      <c r="B4678" s="834" t="s">
        <v>13186</v>
      </c>
      <c r="C4678" s="833" t="s">
        <v>13187</v>
      </c>
      <c r="D4678" s="833" t="s">
        <v>13188</v>
      </c>
      <c r="E4678" s="835" t="s">
        <v>13189</v>
      </c>
      <c r="F4678" s="835"/>
      <c r="G4678" s="836" t="s">
        <v>13190</v>
      </c>
      <c r="H4678" s="834" t="s">
        <v>13191</v>
      </c>
      <c r="I4678" s="834" t="s">
        <v>13192</v>
      </c>
      <c r="J4678" s="834" t="s">
        <v>13193</v>
      </c>
    </row>
    <row r="4679" spans="1:10" ht="60" customHeight="1" x14ac:dyDescent="0.2">
      <c r="A4679" s="837" t="s">
        <v>13194</v>
      </c>
      <c r="B4679" s="838" t="s">
        <v>14321</v>
      </c>
      <c r="C4679" s="837" t="s">
        <v>7</v>
      </c>
      <c r="D4679" s="837" t="s">
        <v>797</v>
      </c>
      <c r="E4679" s="839" t="s">
        <v>13272</v>
      </c>
      <c r="F4679" s="839"/>
      <c r="G4679" s="840" t="s">
        <v>23</v>
      </c>
      <c r="H4679" s="841">
        <v>1</v>
      </c>
      <c r="I4679" s="842">
        <v>16.559999999999999</v>
      </c>
      <c r="J4679" s="842">
        <v>16.559999999999999</v>
      </c>
    </row>
    <row r="4680" spans="1:10" ht="60" customHeight="1" x14ac:dyDescent="0.2">
      <c r="A4680" s="849" t="s">
        <v>13199</v>
      </c>
      <c r="B4680" s="850" t="s">
        <v>14325</v>
      </c>
      <c r="C4680" s="849" t="s">
        <v>7</v>
      </c>
      <c r="D4680" s="849" t="s">
        <v>8431</v>
      </c>
      <c r="E4680" s="851" t="s">
        <v>13201</v>
      </c>
      <c r="F4680" s="851"/>
      <c r="G4680" s="852" t="s">
        <v>38</v>
      </c>
      <c r="H4680" s="853">
        <v>6.9999999999999994E-5</v>
      </c>
      <c r="I4680" s="854">
        <v>236606.26</v>
      </c>
      <c r="J4680" s="854">
        <v>16.562438199999999</v>
      </c>
    </row>
    <row r="4681" spans="1:10" ht="25.5" x14ac:dyDescent="0.2">
      <c r="A4681" s="855"/>
      <c r="B4681" s="855"/>
      <c r="C4681" s="855"/>
      <c r="D4681" s="855"/>
      <c r="E4681" s="855" t="s">
        <v>13209</v>
      </c>
      <c r="F4681" s="856">
        <v>0</v>
      </c>
      <c r="G4681" s="855" t="s">
        <v>13210</v>
      </c>
      <c r="H4681" s="856">
        <v>0</v>
      </c>
      <c r="I4681" s="855" t="s">
        <v>13211</v>
      </c>
      <c r="J4681" s="856">
        <v>0</v>
      </c>
    </row>
    <row r="4682" spans="1:10" ht="13.5" thickBot="1" x14ac:dyDescent="0.25">
      <c r="A4682" s="855"/>
      <c r="B4682" s="855"/>
      <c r="C4682" s="855"/>
      <c r="D4682" s="855"/>
      <c r="E4682" s="855" t="s">
        <v>13212</v>
      </c>
      <c r="F4682" s="856">
        <v>4.6765439999999998</v>
      </c>
      <c r="G4682" s="855"/>
      <c r="H4682" s="857" t="s">
        <v>13213</v>
      </c>
      <c r="I4682" s="857"/>
      <c r="J4682" s="856">
        <v>21.24</v>
      </c>
    </row>
    <row r="4683" spans="1:10" ht="0.95" customHeight="1" thickTop="1" x14ac:dyDescent="0.2">
      <c r="A4683" s="858"/>
      <c r="B4683" s="858"/>
      <c r="C4683" s="858"/>
      <c r="D4683" s="858"/>
      <c r="E4683" s="858"/>
      <c r="F4683" s="858"/>
      <c r="G4683" s="858"/>
      <c r="H4683" s="858"/>
      <c r="I4683" s="858"/>
      <c r="J4683" s="858"/>
    </row>
    <row r="4684" spans="1:10" ht="18" customHeight="1" x14ac:dyDescent="0.2">
      <c r="A4684" s="833"/>
      <c r="B4684" s="834" t="s">
        <v>13186</v>
      </c>
      <c r="C4684" s="833" t="s">
        <v>13187</v>
      </c>
      <c r="D4684" s="833" t="s">
        <v>13188</v>
      </c>
      <c r="E4684" s="835" t="s">
        <v>13189</v>
      </c>
      <c r="F4684" s="835"/>
      <c r="G4684" s="836" t="s">
        <v>13190</v>
      </c>
      <c r="H4684" s="834" t="s">
        <v>13191</v>
      </c>
      <c r="I4684" s="834" t="s">
        <v>13192</v>
      </c>
      <c r="J4684" s="834" t="s">
        <v>13193</v>
      </c>
    </row>
    <row r="4685" spans="1:10" ht="60" customHeight="1" x14ac:dyDescent="0.2">
      <c r="A4685" s="837" t="s">
        <v>13194</v>
      </c>
      <c r="B4685" s="838" t="s">
        <v>14322</v>
      </c>
      <c r="C4685" s="837" t="s">
        <v>7</v>
      </c>
      <c r="D4685" s="837" t="s">
        <v>798</v>
      </c>
      <c r="E4685" s="839" t="s">
        <v>13272</v>
      </c>
      <c r="F4685" s="839"/>
      <c r="G4685" s="840" t="s">
        <v>23</v>
      </c>
      <c r="H4685" s="841">
        <v>1</v>
      </c>
      <c r="I4685" s="842">
        <v>31.89</v>
      </c>
      <c r="J4685" s="842">
        <v>31.89</v>
      </c>
    </row>
    <row r="4686" spans="1:10" ht="24" customHeight="1" x14ac:dyDescent="0.2">
      <c r="A4686" s="849" t="s">
        <v>13199</v>
      </c>
      <c r="B4686" s="850" t="s">
        <v>14160</v>
      </c>
      <c r="C4686" s="849" t="s">
        <v>7</v>
      </c>
      <c r="D4686" s="849" t="s">
        <v>7890</v>
      </c>
      <c r="E4686" s="851" t="s">
        <v>13220</v>
      </c>
      <c r="F4686" s="851"/>
      <c r="G4686" s="852" t="s">
        <v>64</v>
      </c>
      <c r="H4686" s="853">
        <v>8.24</v>
      </c>
      <c r="I4686" s="854">
        <v>3.87</v>
      </c>
      <c r="J4686" s="854">
        <v>31.8888</v>
      </c>
    </row>
    <row r="4687" spans="1:10" ht="25.5" x14ac:dyDescent="0.2">
      <c r="A4687" s="855"/>
      <c r="B4687" s="855"/>
      <c r="C4687" s="855"/>
      <c r="D4687" s="855"/>
      <c r="E4687" s="855" t="s">
        <v>13209</v>
      </c>
      <c r="F4687" s="856">
        <v>0</v>
      </c>
      <c r="G4687" s="855" t="s">
        <v>13210</v>
      </c>
      <c r="H4687" s="856">
        <v>0</v>
      </c>
      <c r="I4687" s="855" t="s">
        <v>13211</v>
      </c>
      <c r="J4687" s="856">
        <v>0</v>
      </c>
    </row>
    <row r="4688" spans="1:10" ht="13.5" thickBot="1" x14ac:dyDescent="0.25">
      <c r="A4688" s="855"/>
      <c r="B4688" s="855"/>
      <c r="C4688" s="855"/>
      <c r="D4688" s="855"/>
      <c r="E4688" s="855" t="s">
        <v>13212</v>
      </c>
      <c r="F4688" s="856">
        <v>9.0057360000000006</v>
      </c>
      <c r="G4688" s="855"/>
      <c r="H4688" s="857" t="s">
        <v>13213</v>
      </c>
      <c r="I4688" s="857"/>
      <c r="J4688" s="856">
        <v>40.9</v>
      </c>
    </row>
    <row r="4689" spans="1:10" ht="0.95" customHeight="1" thickTop="1" x14ac:dyDescent="0.2">
      <c r="A4689" s="858"/>
      <c r="B4689" s="858"/>
      <c r="C4689" s="858"/>
      <c r="D4689" s="858"/>
      <c r="E4689" s="858"/>
      <c r="F4689" s="858"/>
      <c r="G4689" s="858"/>
      <c r="H4689" s="858"/>
      <c r="I4689" s="858"/>
      <c r="J4689" s="858"/>
    </row>
    <row r="4690" spans="1:10" ht="18" customHeight="1" x14ac:dyDescent="0.2">
      <c r="A4690" s="833"/>
      <c r="B4690" s="834" t="s">
        <v>13186</v>
      </c>
      <c r="C4690" s="833" t="s">
        <v>13187</v>
      </c>
      <c r="D4690" s="833" t="s">
        <v>13188</v>
      </c>
      <c r="E4690" s="835" t="s">
        <v>13189</v>
      </c>
      <c r="F4690" s="835"/>
      <c r="G4690" s="836" t="s">
        <v>13190</v>
      </c>
      <c r="H4690" s="834" t="s">
        <v>13191</v>
      </c>
      <c r="I4690" s="834" t="s">
        <v>13192</v>
      </c>
      <c r="J4690" s="834" t="s">
        <v>13193</v>
      </c>
    </row>
    <row r="4691" spans="1:10" ht="60" customHeight="1" x14ac:dyDescent="0.2">
      <c r="A4691" s="837" t="s">
        <v>13194</v>
      </c>
      <c r="B4691" s="838" t="s">
        <v>13284</v>
      </c>
      <c r="C4691" s="837" t="s">
        <v>7</v>
      </c>
      <c r="D4691" s="837" t="s">
        <v>801</v>
      </c>
      <c r="E4691" s="839" t="s">
        <v>13272</v>
      </c>
      <c r="F4691" s="839"/>
      <c r="G4691" s="840" t="s">
        <v>67</v>
      </c>
      <c r="H4691" s="841">
        <v>1</v>
      </c>
      <c r="I4691" s="842">
        <v>32.29</v>
      </c>
      <c r="J4691" s="842">
        <v>32.29</v>
      </c>
    </row>
    <row r="4692" spans="1:10" ht="60" customHeight="1" x14ac:dyDescent="0.2">
      <c r="A4692" s="843" t="s">
        <v>13197</v>
      </c>
      <c r="B4692" s="844" t="s">
        <v>14326</v>
      </c>
      <c r="C4692" s="843" t="s">
        <v>7</v>
      </c>
      <c r="D4692" s="843" t="s">
        <v>1317</v>
      </c>
      <c r="E4692" s="845" t="s">
        <v>13272</v>
      </c>
      <c r="F4692" s="845"/>
      <c r="G4692" s="846" t="s">
        <v>23</v>
      </c>
      <c r="H4692" s="847">
        <v>1</v>
      </c>
      <c r="I4692" s="848">
        <v>14.9</v>
      </c>
      <c r="J4692" s="848">
        <v>14.9</v>
      </c>
    </row>
    <row r="4693" spans="1:10" ht="60" customHeight="1" x14ac:dyDescent="0.2">
      <c r="A4693" s="843" t="s">
        <v>13197</v>
      </c>
      <c r="B4693" s="844" t="s">
        <v>14327</v>
      </c>
      <c r="C4693" s="843" t="s">
        <v>7</v>
      </c>
      <c r="D4693" s="843" t="s">
        <v>1318</v>
      </c>
      <c r="E4693" s="845" t="s">
        <v>13272</v>
      </c>
      <c r="F4693" s="845"/>
      <c r="G4693" s="846" t="s">
        <v>23</v>
      </c>
      <c r="H4693" s="847">
        <v>1</v>
      </c>
      <c r="I4693" s="848">
        <v>2.02</v>
      </c>
      <c r="J4693" s="848">
        <v>2.02</v>
      </c>
    </row>
    <row r="4694" spans="1:10" ht="24" customHeight="1" x14ac:dyDescent="0.2">
      <c r="A4694" s="843" t="s">
        <v>13197</v>
      </c>
      <c r="B4694" s="844" t="s">
        <v>14237</v>
      </c>
      <c r="C4694" s="843" t="s">
        <v>7</v>
      </c>
      <c r="D4694" s="843" t="s">
        <v>206</v>
      </c>
      <c r="E4694" s="845" t="s">
        <v>13196</v>
      </c>
      <c r="F4694" s="845"/>
      <c r="G4694" s="846" t="s">
        <v>23</v>
      </c>
      <c r="H4694" s="847">
        <v>1</v>
      </c>
      <c r="I4694" s="848">
        <v>15.37</v>
      </c>
      <c r="J4694" s="848">
        <v>15.37</v>
      </c>
    </row>
    <row r="4695" spans="1:10" ht="25.5" x14ac:dyDescent="0.2">
      <c r="A4695" s="855"/>
      <c r="B4695" s="855"/>
      <c r="C4695" s="855"/>
      <c r="D4695" s="855"/>
      <c r="E4695" s="855" t="s">
        <v>13209</v>
      </c>
      <c r="F4695" s="856">
        <v>6.76</v>
      </c>
      <c r="G4695" s="855" t="s">
        <v>13210</v>
      </c>
      <c r="H4695" s="856">
        <v>5.69</v>
      </c>
      <c r="I4695" s="855" t="s">
        <v>13211</v>
      </c>
      <c r="J4695" s="856">
        <v>12.45</v>
      </c>
    </row>
    <row r="4696" spans="1:10" ht="13.5" thickBot="1" x14ac:dyDescent="0.25">
      <c r="A4696" s="855"/>
      <c r="B4696" s="855"/>
      <c r="C4696" s="855"/>
      <c r="D4696" s="855"/>
      <c r="E4696" s="855" t="s">
        <v>13212</v>
      </c>
      <c r="F4696" s="856">
        <v>9.1186959999999999</v>
      </c>
      <c r="G4696" s="855"/>
      <c r="H4696" s="857" t="s">
        <v>13213</v>
      </c>
      <c r="I4696" s="857"/>
      <c r="J4696" s="856">
        <v>41.41</v>
      </c>
    </row>
    <row r="4697" spans="1:10" ht="0.95" customHeight="1" thickTop="1" x14ac:dyDescent="0.2">
      <c r="A4697" s="858"/>
      <c r="B4697" s="858"/>
      <c r="C4697" s="858"/>
      <c r="D4697" s="858"/>
      <c r="E4697" s="858"/>
      <c r="F4697" s="858"/>
      <c r="G4697" s="858"/>
      <c r="H4697" s="858"/>
      <c r="I4697" s="858"/>
      <c r="J4697" s="858"/>
    </row>
    <row r="4698" spans="1:10" ht="18" customHeight="1" x14ac:dyDescent="0.2">
      <c r="A4698" s="833"/>
      <c r="B4698" s="834" t="s">
        <v>13186</v>
      </c>
      <c r="C4698" s="833" t="s">
        <v>13187</v>
      </c>
      <c r="D4698" s="833" t="s">
        <v>13188</v>
      </c>
      <c r="E4698" s="835" t="s">
        <v>13189</v>
      </c>
      <c r="F4698" s="835"/>
      <c r="G4698" s="836" t="s">
        <v>13190</v>
      </c>
      <c r="H4698" s="834" t="s">
        <v>13191</v>
      </c>
      <c r="I4698" s="834" t="s">
        <v>13192</v>
      </c>
      <c r="J4698" s="834" t="s">
        <v>13193</v>
      </c>
    </row>
    <row r="4699" spans="1:10" ht="60" customHeight="1" x14ac:dyDescent="0.2">
      <c r="A4699" s="837" t="s">
        <v>13194</v>
      </c>
      <c r="B4699" s="838" t="s">
        <v>13298</v>
      </c>
      <c r="C4699" s="837" t="s">
        <v>7</v>
      </c>
      <c r="D4699" s="837" t="s">
        <v>800</v>
      </c>
      <c r="E4699" s="839" t="s">
        <v>13272</v>
      </c>
      <c r="F4699" s="839"/>
      <c r="G4699" s="840" t="s">
        <v>50</v>
      </c>
      <c r="H4699" s="841">
        <v>1</v>
      </c>
      <c r="I4699" s="842">
        <v>85.43</v>
      </c>
      <c r="J4699" s="842">
        <v>85.43</v>
      </c>
    </row>
    <row r="4700" spans="1:10" ht="60" customHeight="1" x14ac:dyDescent="0.2">
      <c r="A4700" s="843" t="s">
        <v>13197</v>
      </c>
      <c r="B4700" s="844" t="s">
        <v>14328</v>
      </c>
      <c r="C4700" s="843" t="s">
        <v>7</v>
      </c>
      <c r="D4700" s="843" t="s">
        <v>796</v>
      </c>
      <c r="E4700" s="845" t="s">
        <v>13272</v>
      </c>
      <c r="F4700" s="845"/>
      <c r="G4700" s="846" t="s">
        <v>23</v>
      </c>
      <c r="H4700" s="847">
        <v>1</v>
      </c>
      <c r="I4700" s="848">
        <v>18.62</v>
      </c>
      <c r="J4700" s="848">
        <v>18.62</v>
      </c>
    </row>
    <row r="4701" spans="1:10" ht="60" customHeight="1" x14ac:dyDescent="0.2">
      <c r="A4701" s="843" t="s">
        <v>13197</v>
      </c>
      <c r="B4701" s="844" t="s">
        <v>14329</v>
      </c>
      <c r="C4701" s="843" t="s">
        <v>7</v>
      </c>
      <c r="D4701" s="843" t="s">
        <v>899</v>
      </c>
      <c r="E4701" s="845" t="s">
        <v>13272</v>
      </c>
      <c r="F4701" s="845"/>
      <c r="G4701" s="846" t="s">
        <v>23</v>
      </c>
      <c r="H4701" s="847">
        <v>1</v>
      </c>
      <c r="I4701" s="848">
        <v>34.520000000000003</v>
      </c>
      <c r="J4701" s="848">
        <v>34.520000000000003</v>
      </c>
    </row>
    <row r="4702" spans="1:10" ht="60" customHeight="1" x14ac:dyDescent="0.2">
      <c r="A4702" s="843" t="s">
        <v>13197</v>
      </c>
      <c r="B4702" s="844" t="s">
        <v>14326</v>
      </c>
      <c r="C4702" s="843" t="s">
        <v>7</v>
      </c>
      <c r="D4702" s="843" t="s">
        <v>1317</v>
      </c>
      <c r="E4702" s="845" t="s">
        <v>13272</v>
      </c>
      <c r="F4702" s="845"/>
      <c r="G4702" s="846" t="s">
        <v>23</v>
      </c>
      <c r="H4702" s="847">
        <v>1</v>
      </c>
      <c r="I4702" s="848">
        <v>14.9</v>
      </c>
      <c r="J4702" s="848">
        <v>14.9</v>
      </c>
    </row>
    <row r="4703" spans="1:10" ht="60" customHeight="1" x14ac:dyDescent="0.2">
      <c r="A4703" s="843" t="s">
        <v>13197</v>
      </c>
      <c r="B4703" s="844" t="s">
        <v>14327</v>
      </c>
      <c r="C4703" s="843" t="s">
        <v>7</v>
      </c>
      <c r="D4703" s="843" t="s">
        <v>1318</v>
      </c>
      <c r="E4703" s="845" t="s">
        <v>13272</v>
      </c>
      <c r="F4703" s="845"/>
      <c r="G4703" s="846" t="s">
        <v>23</v>
      </c>
      <c r="H4703" s="847">
        <v>1</v>
      </c>
      <c r="I4703" s="848">
        <v>2.02</v>
      </c>
      <c r="J4703" s="848">
        <v>2.02</v>
      </c>
    </row>
    <row r="4704" spans="1:10" ht="24" customHeight="1" x14ac:dyDescent="0.2">
      <c r="A4704" s="843" t="s">
        <v>13197</v>
      </c>
      <c r="B4704" s="844" t="s">
        <v>14237</v>
      </c>
      <c r="C4704" s="843" t="s">
        <v>7</v>
      </c>
      <c r="D4704" s="843" t="s">
        <v>206</v>
      </c>
      <c r="E4704" s="845" t="s">
        <v>13196</v>
      </c>
      <c r="F4704" s="845"/>
      <c r="G4704" s="846" t="s">
        <v>23</v>
      </c>
      <c r="H4704" s="847">
        <v>1</v>
      </c>
      <c r="I4704" s="848">
        <v>15.37</v>
      </c>
      <c r="J4704" s="848">
        <v>15.37</v>
      </c>
    </row>
    <row r="4705" spans="1:10" ht="25.5" x14ac:dyDescent="0.2">
      <c r="A4705" s="855"/>
      <c r="B4705" s="855"/>
      <c r="C4705" s="855"/>
      <c r="D4705" s="855"/>
      <c r="E4705" s="855" t="s">
        <v>13209</v>
      </c>
      <c r="F4705" s="856">
        <v>6.76</v>
      </c>
      <c r="G4705" s="855" t="s">
        <v>13210</v>
      </c>
      <c r="H4705" s="856">
        <v>5.69</v>
      </c>
      <c r="I4705" s="855" t="s">
        <v>13211</v>
      </c>
      <c r="J4705" s="856">
        <v>12.45</v>
      </c>
    </row>
    <row r="4706" spans="1:10" ht="13.5" thickBot="1" x14ac:dyDescent="0.25">
      <c r="A4706" s="855"/>
      <c r="B4706" s="855"/>
      <c r="C4706" s="855"/>
      <c r="D4706" s="855"/>
      <c r="E4706" s="855" t="s">
        <v>13212</v>
      </c>
      <c r="F4706" s="856">
        <v>24.125432</v>
      </c>
      <c r="G4706" s="855"/>
      <c r="H4706" s="857" t="s">
        <v>13213</v>
      </c>
      <c r="I4706" s="857"/>
      <c r="J4706" s="856">
        <v>109.56</v>
      </c>
    </row>
    <row r="4707" spans="1:10" ht="0.95" customHeight="1" thickTop="1" x14ac:dyDescent="0.2">
      <c r="A4707" s="858"/>
      <c r="B4707" s="858"/>
      <c r="C4707" s="858"/>
      <c r="D4707" s="858"/>
      <c r="E4707" s="858"/>
      <c r="F4707" s="858"/>
      <c r="G4707" s="858"/>
      <c r="H4707" s="858"/>
      <c r="I4707" s="858"/>
      <c r="J4707" s="858"/>
    </row>
    <row r="4708" spans="1:10" ht="18" customHeight="1" x14ac:dyDescent="0.2">
      <c r="A4708" s="833"/>
      <c r="B4708" s="834" t="s">
        <v>13186</v>
      </c>
      <c r="C4708" s="833" t="s">
        <v>13187</v>
      </c>
      <c r="D4708" s="833" t="s">
        <v>13188</v>
      </c>
      <c r="E4708" s="835" t="s">
        <v>13189</v>
      </c>
      <c r="F4708" s="835"/>
      <c r="G4708" s="836" t="s">
        <v>13190</v>
      </c>
      <c r="H4708" s="834" t="s">
        <v>13191</v>
      </c>
      <c r="I4708" s="834" t="s">
        <v>13192</v>
      </c>
      <c r="J4708" s="834" t="s">
        <v>13193</v>
      </c>
    </row>
    <row r="4709" spans="1:10" ht="60" customHeight="1" x14ac:dyDescent="0.2">
      <c r="A4709" s="837" t="s">
        <v>13194</v>
      </c>
      <c r="B4709" s="838" t="s">
        <v>14326</v>
      </c>
      <c r="C4709" s="837" t="s">
        <v>7</v>
      </c>
      <c r="D4709" s="837" t="s">
        <v>1317</v>
      </c>
      <c r="E4709" s="839" t="s">
        <v>13272</v>
      </c>
      <c r="F4709" s="839"/>
      <c r="G4709" s="840" t="s">
        <v>23</v>
      </c>
      <c r="H4709" s="841">
        <v>1</v>
      </c>
      <c r="I4709" s="842">
        <v>14.9</v>
      </c>
      <c r="J4709" s="842">
        <v>14.9</v>
      </c>
    </row>
    <row r="4710" spans="1:10" ht="60" customHeight="1" x14ac:dyDescent="0.2">
      <c r="A4710" s="849" t="s">
        <v>13199</v>
      </c>
      <c r="B4710" s="850" t="s">
        <v>14330</v>
      </c>
      <c r="C4710" s="849" t="s">
        <v>7</v>
      </c>
      <c r="D4710" s="849" t="s">
        <v>8433</v>
      </c>
      <c r="E4710" s="851" t="s">
        <v>13201</v>
      </c>
      <c r="F4710" s="851"/>
      <c r="G4710" s="852" t="s">
        <v>38</v>
      </c>
      <c r="H4710" s="853">
        <v>5.5999999999999999E-5</v>
      </c>
      <c r="I4710" s="854">
        <v>266025.55</v>
      </c>
      <c r="J4710" s="854">
        <v>14.8974308</v>
      </c>
    </row>
    <row r="4711" spans="1:10" ht="25.5" x14ac:dyDescent="0.2">
      <c r="A4711" s="855"/>
      <c r="B4711" s="855"/>
      <c r="C4711" s="855"/>
      <c r="D4711" s="855"/>
      <c r="E4711" s="855" t="s">
        <v>13209</v>
      </c>
      <c r="F4711" s="856">
        <v>0</v>
      </c>
      <c r="G4711" s="855" t="s">
        <v>13210</v>
      </c>
      <c r="H4711" s="856">
        <v>0</v>
      </c>
      <c r="I4711" s="855" t="s">
        <v>13211</v>
      </c>
      <c r="J4711" s="856">
        <v>0</v>
      </c>
    </row>
    <row r="4712" spans="1:10" ht="13.5" thickBot="1" x14ac:dyDescent="0.25">
      <c r="A4712" s="855"/>
      <c r="B4712" s="855"/>
      <c r="C4712" s="855"/>
      <c r="D4712" s="855"/>
      <c r="E4712" s="855" t="s">
        <v>13212</v>
      </c>
      <c r="F4712" s="856">
        <v>4.2077600000000004</v>
      </c>
      <c r="G4712" s="855"/>
      <c r="H4712" s="857" t="s">
        <v>13213</v>
      </c>
      <c r="I4712" s="857"/>
      <c r="J4712" s="856">
        <v>19.11</v>
      </c>
    </row>
    <row r="4713" spans="1:10" ht="0.95" customHeight="1" thickTop="1" x14ac:dyDescent="0.2">
      <c r="A4713" s="858"/>
      <c r="B4713" s="858"/>
      <c r="C4713" s="858"/>
      <c r="D4713" s="858"/>
      <c r="E4713" s="858"/>
      <c r="F4713" s="858"/>
      <c r="G4713" s="858"/>
      <c r="H4713" s="858"/>
      <c r="I4713" s="858"/>
      <c r="J4713" s="858"/>
    </row>
    <row r="4714" spans="1:10" ht="18" customHeight="1" x14ac:dyDescent="0.2">
      <c r="A4714" s="833"/>
      <c r="B4714" s="834" t="s">
        <v>13186</v>
      </c>
      <c r="C4714" s="833" t="s">
        <v>13187</v>
      </c>
      <c r="D4714" s="833" t="s">
        <v>13188</v>
      </c>
      <c r="E4714" s="835" t="s">
        <v>13189</v>
      </c>
      <c r="F4714" s="835"/>
      <c r="G4714" s="836" t="s">
        <v>13190</v>
      </c>
      <c r="H4714" s="834" t="s">
        <v>13191</v>
      </c>
      <c r="I4714" s="834" t="s">
        <v>13192</v>
      </c>
      <c r="J4714" s="834" t="s">
        <v>13193</v>
      </c>
    </row>
    <row r="4715" spans="1:10" ht="60" customHeight="1" x14ac:dyDescent="0.2">
      <c r="A4715" s="837" t="s">
        <v>13194</v>
      </c>
      <c r="B4715" s="838" t="s">
        <v>14327</v>
      </c>
      <c r="C4715" s="837" t="s">
        <v>7</v>
      </c>
      <c r="D4715" s="837" t="s">
        <v>1318</v>
      </c>
      <c r="E4715" s="839" t="s">
        <v>13272</v>
      </c>
      <c r="F4715" s="839"/>
      <c r="G4715" s="840" t="s">
        <v>23</v>
      </c>
      <c r="H4715" s="841">
        <v>1</v>
      </c>
      <c r="I4715" s="842">
        <v>2.02</v>
      </c>
      <c r="J4715" s="842">
        <v>2.02</v>
      </c>
    </row>
    <row r="4716" spans="1:10" ht="60" customHeight="1" x14ac:dyDescent="0.2">
      <c r="A4716" s="849" t="s">
        <v>13199</v>
      </c>
      <c r="B4716" s="850" t="s">
        <v>14330</v>
      </c>
      <c r="C4716" s="849" t="s">
        <v>7</v>
      </c>
      <c r="D4716" s="849" t="s">
        <v>8433</v>
      </c>
      <c r="E4716" s="851" t="s">
        <v>13201</v>
      </c>
      <c r="F4716" s="851"/>
      <c r="G4716" s="852" t="s">
        <v>38</v>
      </c>
      <c r="H4716" s="853">
        <v>7.6000000000000001E-6</v>
      </c>
      <c r="I4716" s="854">
        <v>266025.55</v>
      </c>
      <c r="J4716" s="854">
        <v>2.0217942</v>
      </c>
    </row>
    <row r="4717" spans="1:10" ht="25.5" x14ac:dyDescent="0.2">
      <c r="A4717" s="855"/>
      <c r="B4717" s="855"/>
      <c r="C4717" s="855"/>
      <c r="D4717" s="855"/>
      <c r="E4717" s="855" t="s">
        <v>13209</v>
      </c>
      <c r="F4717" s="856">
        <v>0</v>
      </c>
      <c r="G4717" s="855" t="s">
        <v>13210</v>
      </c>
      <c r="H4717" s="856">
        <v>0</v>
      </c>
      <c r="I4717" s="855" t="s">
        <v>13211</v>
      </c>
      <c r="J4717" s="856">
        <v>0</v>
      </c>
    </row>
    <row r="4718" spans="1:10" ht="13.5" thickBot="1" x14ac:dyDescent="0.25">
      <c r="A4718" s="855"/>
      <c r="B4718" s="855"/>
      <c r="C4718" s="855"/>
      <c r="D4718" s="855"/>
      <c r="E4718" s="855" t="s">
        <v>13212</v>
      </c>
      <c r="F4718" s="856">
        <v>0.57044799999999996</v>
      </c>
      <c r="G4718" s="855"/>
      <c r="H4718" s="857" t="s">
        <v>13213</v>
      </c>
      <c r="I4718" s="857"/>
      <c r="J4718" s="856">
        <v>2.59</v>
      </c>
    </row>
    <row r="4719" spans="1:10" ht="0.95" customHeight="1" thickTop="1" x14ac:dyDescent="0.2">
      <c r="A4719" s="858"/>
      <c r="B4719" s="858"/>
      <c r="C4719" s="858"/>
      <c r="D4719" s="858"/>
      <c r="E4719" s="858"/>
      <c r="F4719" s="858"/>
      <c r="G4719" s="858"/>
      <c r="H4719" s="858"/>
      <c r="I4719" s="858"/>
      <c r="J4719" s="858"/>
    </row>
    <row r="4720" spans="1:10" ht="18" customHeight="1" x14ac:dyDescent="0.2">
      <c r="A4720" s="833"/>
      <c r="B4720" s="834" t="s">
        <v>13186</v>
      </c>
      <c r="C4720" s="833" t="s">
        <v>13187</v>
      </c>
      <c r="D4720" s="833" t="s">
        <v>13188</v>
      </c>
      <c r="E4720" s="835" t="s">
        <v>13189</v>
      </c>
      <c r="F4720" s="835"/>
      <c r="G4720" s="836" t="s">
        <v>13190</v>
      </c>
      <c r="H4720" s="834" t="s">
        <v>13191</v>
      </c>
      <c r="I4720" s="834" t="s">
        <v>13192</v>
      </c>
      <c r="J4720" s="834" t="s">
        <v>13193</v>
      </c>
    </row>
    <row r="4721" spans="1:10" ht="60" customHeight="1" x14ac:dyDescent="0.2">
      <c r="A4721" s="837" t="s">
        <v>13194</v>
      </c>
      <c r="B4721" s="838" t="s">
        <v>14328</v>
      </c>
      <c r="C4721" s="837" t="s">
        <v>7</v>
      </c>
      <c r="D4721" s="837" t="s">
        <v>796</v>
      </c>
      <c r="E4721" s="839" t="s">
        <v>13272</v>
      </c>
      <c r="F4721" s="839"/>
      <c r="G4721" s="840" t="s">
        <v>23</v>
      </c>
      <c r="H4721" s="841">
        <v>1</v>
      </c>
      <c r="I4721" s="842">
        <v>18.62</v>
      </c>
      <c r="J4721" s="842">
        <v>18.62</v>
      </c>
    </row>
    <row r="4722" spans="1:10" ht="60" customHeight="1" x14ac:dyDescent="0.2">
      <c r="A4722" s="849" t="s">
        <v>13199</v>
      </c>
      <c r="B4722" s="850" t="s">
        <v>14330</v>
      </c>
      <c r="C4722" s="849" t="s">
        <v>7</v>
      </c>
      <c r="D4722" s="849" t="s">
        <v>8433</v>
      </c>
      <c r="E4722" s="851" t="s">
        <v>13201</v>
      </c>
      <c r="F4722" s="851"/>
      <c r="G4722" s="852" t="s">
        <v>38</v>
      </c>
      <c r="H4722" s="853">
        <v>6.9999999999999994E-5</v>
      </c>
      <c r="I4722" s="854">
        <v>266025.55</v>
      </c>
      <c r="J4722" s="854">
        <v>18.621788500000001</v>
      </c>
    </row>
    <row r="4723" spans="1:10" ht="25.5" x14ac:dyDescent="0.2">
      <c r="A4723" s="855"/>
      <c r="B4723" s="855"/>
      <c r="C4723" s="855"/>
      <c r="D4723" s="855"/>
      <c r="E4723" s="855" t="s">
        <v>13209</v>
      </c>
      <c r="F4723" s="856">
        <v>0</v>
      </c>
      <c r="G4723" s="855" t="s">
        <v>13210</v>
      </c>
      <c r="H4723" s="856">
        <v>0</v>
      </c>
      <c r="I4723" s="855" t="s">
        <v>13211</v>
      </c>
      <c r="J4723" s="856">
        <v>0</v>
      </c>
    </row>
    <row r="4724" spans="1:10" ht="13.5" thickBot="1" x14ac:dyDescent="0.25">
      <c r="A4724" s="855"/>
      <c r="B4724" s="855"/>
      <c r="C4724" s="855"/>
      <c r="D4724" s="855"/>
      <c r="E4724" s="855" t="s">
        <v>13212</v>
      </c>
      <c r="F4724" s="856">
        <v>5.2582880000000003</v>
      </c>
      <c r="G4724" s="855"/>
      <c r="H4724" s="857" t="s">
        <v>13213</v>
      </c>
      <c r="I4724" s="857"/>
      <c r="J4724" s="856">
        <v>23.88</v>
      </c>
    </row>
    <row r="4725" spans="1:10" ht="0.95" customHeight="1" thickTop="1" x14ac:dyDescent="0.2">
      <c r="A4725" s="858"/>
      <c r="B4725" s="858"/>
      <c r="C4725" s="858"/>
      <c r="D4725" s="858"/>
      <c r="E4725" s="858"/>
      <c r="F4725" s="858"/>
      <c r="G4725" s="858"/>
      <c r="H4725" s="858"/>
      <c r="I4725" s="858"/>
      <c r="J4725" s="858"/>
    </row>
    <row r="4726" spans="1:10" ht="18" customHeight="1" x14ac:dyDescent="0.2">
      <c r="A4726" s="833"/>
      <c r="B4726" s="834" t="s">
        <v>13186</v>
      </c>
      <c r="C4726" s="833" t="s">
        <v>13187</v>
      </c>
      <c r="D4726" s="833" t="s">
        <v>13188</v>
      </c>
      <c r="E4726" s="835" t="s">
        <v>13189</v>
      </c>
      <c r="F4726" s="835"/>
      <c r="G4726" s="836" t="s">
        <v>13190</v>
      </c>
      <c r="H4726" s="834" t="s">
        <v>13191</v>
      </c>
      <c r="I4726" s="834" t="s">
        <v>13192</v>
      </c>
      <c r="J4726" s="834" t="s">
        <v>13193</v>
      </c>
    </row>
    <row r="4727" spans="1:10" ht="60" customHeight="1" x14ac:dyDescent="0.2">
      <c r="A4727" s="837" t="s">
        <v>13194</v>
      </c>
      <c r="B4727" s="838" t="s">
        <v>14329</v>
      </c>
      <c r="C4727" s="837" t="s">
        <v>7</v>
      </c>
      <c r="D4727" s="837" t="s">
        <v>899</v>
      </c>
      <c r="E4727" s="839" t="s">
        <v>13272</v>
      </c>
      <c r="F4727" s="839"/>
      <c r="G4727" s="840" t="s">
        <v>23</v>
      </c>
      <c r="H4727" s="841">
        <v>1</v>
      </c>
      <c r="I4727" s="842">
        <v>34.520000000000003</v>
      </c>
      <c r="J4727" s="842">
        <v>34.520000000000003</v>
      </c>
    </row>
    <row r="4728" spans="1:10" ht="24" customHeight="1" x14ac:dyDescent="0.2">
      <c r="A4728" s="849" t="s">
        <v>13199</v>
      </c>
      <c r="B4728" s="850" t="s">
        <v>14160</v>
      </c>
      <c r="C4728" s="849" t="s">
        <v>7</v>
      </c>
      <c r="D4728" s="849" t="s">
        <v>7890</v>
      </c>
      <c r="E4728" s="851" t="s">
        <v>13220</v>
      </c>
      <c r="F4728" s="851"/>
      <c r="G4728" s="852" t="s">
        <v>64</v>
      </c>
      <c r="H4728" s="853">
        <v>8.92</v>
      </c>
      <c r="I4728" s="854">
        <v>3.87</v>
      </c>
      <c r="J4728" s="854">
        <v>34.520400000000002</v>
      </c>
    </row>
    <row r="4729" spans="1:10" ht="25.5" x14ac:dyDescent="0.2">
      <c r="A4729" s="855"/>
      <c r="B4729" s="855"/>
      <c r="C4729" s="855"/>
      <c r="D4729" s="855"/>
      <c r="E4729" s="855" t="s">
        <v>13209</v>
      </c>
      <c r="F4729" s="856">
        <v>0</v>
      </c>
      <c r="G4729" s="855" t="s">
        <v>13210</v>
      </c>
      <c r="H4729" s="856">
        <v>0</v>
      </c>
      <c r="I4729" s="855" t="s">
        <v>13211</v>
      </c>
      <c r="J4729" s="856">
        <v>0</v>
      </c>
    </row>
    <row r="4730" spans="1:10" ht="13.5" thickBot="1" x14ac:dyDescent="0.25">
      <c r="A4730" s="855"/>
      <c r="B4730" s="855"/>
      <c r="C4730" s="855"/>
      <c r="D4730" s="855"/>
      <c r="E4730" s="855" t="s">
        <v>13212</v>
      </c>
      <c r="F4730" s="856">
        <v>9.7484479999999998</v>
      </c>
      <c r="G4730" s="855"/>
      <c r="H4730" s="857" t="s">
        <v>13213</v>
      </c>
      <c r="I4730" s="857"/>
      <c r="J4730" s="856">
        <v>44.27</v>
      </c>
    </row>
    <row r="4731" spans="1:10" ht="0.95" customHeight="1" thickTop="1" x14ac:dyDescent="0.2">
      <c r="A4731" s="858"/>
      <c r="B4731" s="858"/>
      <c r="C4731" s="858"/>
      <c r="D4731" s="858"/>
      <c r="E4731" s="858"/>
      <c r="F4731" s="858"/>
      <c r="G4731" s="858"/>
      <c r="H4731" s="858"/>
      <c r="I4731" s="858"/>
      <c r="J4731" s="858"/>
    </row>
    <row r="4732" spans="1:10" ht="18" customHeight="1" x14ac:dyDescent="0.2">
      <c r="A4732" s="833"/>
      <c r="B4732" s="834" t="s">
        <v>13186</v>
      </c>
      <c r="C4732" s="833" t="s">
        <v>13187</v>
      </c>
      <c r="D4732" s="833" t="s">
        <v>13188</v>
      </c>
      <c r="E4732" s="835" t="s">
        <v>13189</v>
      </c>
      <c r="F4732" s="835"/>
      <c r="G4732" s="836" t="s">
        <v>13190</v>
      </c>
      <c r="H4732" s="834" t="s">
        <v>13191</v>
      </c>
      <c r="I4732" s="834" t="s">
        <v>13192</v>
      </c>
      <c r="J4732" s="834" t="s">
        <v>13193</v>
      </c>
    </row>
    <row r="4733" spans="1:10" ht="36" customHeight="1" x14ac:dyDescent="0.2">
      <c r="A4733" s="837" t="s">
        <v>13194</v>
      </c>
      <c r="B4733" s="838" t="s">
        <v>13315</v>
      </c>
      <c r="C4733" s="837" t="s">
        <v>7</v>
      </c>
      <c r="D4733" s="837" t="s">
        <v>2184</v>
      </c>
      <c r="E4733" s="839" t="s">
        <v>13272</v>
      </c>
      <c r="F4733" s="839"/>
      <c r="G4733" s="840" t="s">
        <v>67</v>
      </c>
      <c r="H4733" s="841">
        <v>1</v>
      </c>
      <c r="I4733" s="842">
        <v>12.53</v>
      </c>
      <c r="J4733" s="842">
        <v>12.53</v>
      </c>
    </row>
    <row r="4734" spans="1:10" ht="36" customHeight="1" x14ac:dyDescent="0.2">
      <c r="A4734" s="843" t="s">
        <v>13197</v>
      </c>
      <c r="B4734" s="844" t="s">
        <v>14331</v>
      </c>
      <c r="C4734" s="843" t="s">
        <v>7</v>
      </c>
      <c r="D4734" s="843" t="s">
        <v>2179</v>
      </c>
      <c r="E4734" s="845" t="s">
        <v>13272</v>
      </c>
      <c r="F4734" s="845"/>
      <c r="G4734" s="846" t="s">
        <v>23</v>
      </c>
      <c r="H4734" s="847">
        <v>1</v>
      </c>
      <c r="I4734" s="848">
        <v>0.1</v>
      </c>
      <c r="J4734" s="848">
        <v>0.1</v>
      </c>
    </row>
    <row r="4735" spans="1:10" ht="36" customHeight="1" x14ac:dyDescent="0.2">
      <c r="A4735" s="843" t="s">
        <v>13197</v>
      </c>
      <c r="B4735" s="844" t="s">
        <v>14332</v>
      </c>
      <c r="C4735" s="843" t="s">
        <v>7</v>
      </c>
      <c r="D4735" s="843" t="s">
        <v>2180</v>
      </c>
      <c r="E4735" s="845" t="s">
        <v>13272</v>
      </c>
      <c r="F4735" s="845"/>
      <c r="G4735" s="846" t="s">
        <v>23</v>
      </c>
      <c r="H4735" s="847">
        <v>1</v>
      </c>
      <c r="I4735" s="848">
        <v>0.02</v>
      </c>
      <c r="J4735" s="848">
        <v>0.02</v>
      </c>
    </row>
    <row r="4736" spans="1:10" ht="24" customHeight="1" x14ac:dyDescent="0.2">
      <c r="A4736" s="843" t="s">
        <v>13197</v>
      </c>
      <c r="B4736" s="844" t="s">
        <v>14179</v>
      </c>
      <c r="C4736" s="843" t="s">
        <v>7</v>
      </c>
      <c r="D4736" s="843" t="s">
        <v>209</v>
      </c>
      <c r="E4736" s="845" t="s">
        <v>13196</v>
      </c>
      <c r="F4736" s="845"/>
      <c r="G4736" s="846" t="s">
        <v>23</v>
      </c>
      <c r="H4736" s="847">
        <v>1</v>
      </c>
      <c r="I4736" s="848">
        <v>12.41</v>
      </c>
      <c r="J4736" s="848">
        <v>12.41</v>
      </c>
    </row>
    <row r="4737" spans="1:10" ht="25.5" x14ac:dyDescent="0.2">
      <c r="A4737" s="855"/>
      <c r="B4737" s="855"/>
      <c r="C4737" s="855"/>
      <c r="D4737" s="855"/>
      <c r="E4737" s="855" t="s">
        <v>13209</v>
      </c>
      <c r="F4737" s="856">
        <v>5.16</v>
      </c>
      <c r="G4737" s="855" t="s">
        <v>13210</v>
      </c>
      <c r="H4737" s="856">
        <v>4.33</v>
      </c>
      <c r="I4737" s="855" t="s">
        <v>13211</v>
      </c>
      <c r="J4737" s="856">
        <v>9.49</v>
      </c>
    </row>
    <row r="4738" spans="1:10" ht="13.5" thickBot="1" x14ac:dyDescent="0.25">
      <c r="A4738" s="855"/>
      <c r="B4738" s="855"/>
      <c r="C4738" s="855"/>
      <c r="D4738" s="855"/>
      <c r="E4738" s="855" t="s">
        <v>13212</v>
      </c>
      <c r="F4738" s="856">
        <v>3.5384720000000001</v>
      </c>
      <c r="G4738" s="855"/>
      <c r="H4738" s="857" t="s">
        <v>13213</v>
      </c>
      <c r="I4738" s="857"/>
      <c r="J4738" s="856">
        <v>16.07</v>
      </c>
    </row>
    <row r="4739" spans="1:10" ht="0.95" customHeight="1" thickTop="1" x14ac:dyDescent="0.2">
      <c r="A4739" s="858"/>
      <c r="B4739" s="858"/>
      <c r="C4739" s="858"/>
      <c r="D4739" s="858"/>
      <c r="E4739" s="858"/>
      <c r="F4739" s="858"/>
      <c r="G4739" s="858"/>
      <c r="H4739" s="858"/>
      <c r="I4739" s="858"/>
      <c r="J4739" s="858"/>
    </row>
    <row r="4740" spans="1:10" ht="18" customHeight="1" x14ac:dyDescent="0.2">
      <c r="A4740" s="833"/>
      <c r="B4740" s="834" t="s">
        <v>13186</v>
      </c>
      <c r="C4740" s="833" t="s">
        <v>13187</v>
      </c>
      <c r="D4740" s="833" t="s">
        <v>13188</v>
      </c>
      <c r="E4740" s="835" t="s">
        <v>13189</v>
      </c>
      <c r="F4740" s="835"/>
      <c r="G4740" s="836" t="s">
        <v>13190</v>
      </c>
      <c r="H4740" s="834" t="s">
        <v>13191</v>
      </c>
      <c r="I4740" s="834" t="s">
        <v>13192</v>
      </c>
      <c r="J4740" s="834" t="s">
        <v>13193</v>
      </c>
    </row>
    <row r="4741" spans="1:10" ht="36" customHeight="1" x14ac:dyDescent="0.2">
      <c r="A4741" s="837" t="s">
        <v>13194</v>
      </c>
      <c r="B4741" s="838" t="s">
        <v>13316</v>
      </c>
      <c r="C4741" s="837" t="s">
        <v>7</v>
      </c>
      <c r="D4741" s="837" t="s">
        <v>2183</v>
      </c>
      <c r="E4741" s="839" t="s">
        <v>13272</v>
      </c>
      <c r="F4741" s="839"/>
      <c r="G4741" s="840" t="s">
        <v>50</v>
      </c>
      <c r="H4741" s="841">
        <v>1</v>
      </c>
      <c r="I4741" s="842">
        <v>15.2</v>
      </c>
      <c r="J4741" s="842">
        <v>15.2</v>
      </c>
    </row>
    <row r="4742" spans="1:10" ht="36" customHeight="1" x14ac:dyDescent="0.2">
      <c r="A4742" s="843" t="s">
        <v>13197</v>
      </c>
      <c r="B4742" s="844" t="s">
        <v>14331</v>
      </c>
      <c r="C4742" s="843" t="s">
        <v>7</v>
      </c>
      <c r="D4742" s="843" t="s">
        <v>2179</v>
      </c>
      <c r="E4742" s="845" t="s">
        <v>13272</v>
      </c>
      <c r="F4742" s="845"/>
      <c r="G4742" s="846" t="s">
        <v>23</v>
      </c>
      <c r="H4742" s="847">
        <v>1</v>
      </c>
      <c r="I4742" s="848">
        <v>0.1</v>
      </c>
      <c r="J4742" s="848">
        <v>0.1</v>
      </c>
    </row>
    <row r="4743" spans="1:10" ht="36" customHeight="1" x14ac:dyDescent="0.2">
      <c r="A4743" s="843" t="s">
        <v>13197</v>
      </c>
      <c r="B4743" s="844" t="s">
        <v>14333</v>
      </c>
      <c r="C4743" s="843" t="s">
        <v>7</v>
      </c>
      <c r="D4743" s="843" t="s">
        <v>2181</v>
      </c>
      <c r="E4743" s="845" t="s">
        <v>13272</v>
      </c>
      <c r="F4743" s="845"/>
      <c r="G4743" s="846" t="s">
        <v>23</v>
      </c>
      <c r="H4743" s="847">
        <v>1</v>
      </c>
      <c r="I4743" s="848">
        <v>7.0000000000000007E-2</v>
      </c>
      <c r="J4743" s="848">
        <v>7.0000000000000007E-2</v>
      </c>
    </row>
    <row r="4744" spans="1:10" ht="36" customHeight="1" x14ac:dyDescent="0.2">
      <c r="A4744" s="843" t="s">
        <v>13197</v>
      </c>
      <c r="B4744" s="844" t="s">
        <v>14332</v>
      </c>
      <c r="C4744" s="843" t="s">
        <v>7</v>
      </c>
      <c r="D4744" s="843" t="s">
        <v>2180</v>
      </c>
      <c r="E4744" s="845" t="s">
        <v>13272</v>
      </c>
      <c r="F4744" s="845"/>
      <c r="G4744" s="846" t="s">
        <v>23</v>
      </c>
      <c r="H4744" s="847">
        <v>1</v>
      </c>
      <c r="I4744" s="848">
        <v>0.02</v>
      </c>
      <c r="J4744" s="848">
        <v>0.02</v>
      </c>
    </row>
    <row r="4745" spans="1:10" ht="36" customHeight="1" x14ac:dyDescent="0.2">
      <c r="A4745" s="843" t="s">
        <v>13197</v>
      </c>
      <c r="B4745" s="844" t="s">
        <v>14334</v>
      </c>
      <c r="C4745" s="843" t="s">
        <v>7</v>
      </c>
      <c r="D4745" s="843" t="s">
        <v>2182</v>
      </c>
      <c r="E4745" s="845" t="s">
        <v>13272</v>
      </c>
      <c r="F4745" s="845"/>
      <c r="G4745" s="846" t="s">
        <v>23</v>
      </c>
      <c r="H4745" s="847">
        <v>1</v>
      </c>
      <c r="I4745" s="848">
        <v>2.6</v>
      </c>
      <c r="J4745" s="848">
        <v>2.6</v>
      </c>
    </row>
    <row r="4746" spans="1:10" ht="24" customHeight="1" x14ac:dyDescent="0.2">
      <c r="A4746" s="843" t="s">
        <v>13197</v>
      </c>
      <c r="B4746" s="844" t="s">
        <v>14179</v>
      </c>
      <c r="C4746" s="843" t="s">
        <v>7</v>
      </c>
      <c r="D4746" s="843" t="s">
        <v>209</v>
      </c>
      <c r="E4746" s="845" t="s">
        <v>13196</v>
      </c>
      <c r="F4746" s="845"/>
      <c r="G4746" s="846" t="s">
        <v>23</v>
      </c>
      <c r="H4746" s="847">
        <v>1</v>
      </c>
      <c r="I4746" s="848">
        <v>12.41</v>
      </c>
      <c r="J4746" s="848">
        <v>12.41</v>
      </c>
    </row>
    <row r="4747" spans="1:10" ht="25.5" x14ac:dyDescent="0.2">
      <c r="A4747" s="855"/>
      <c r="B4747" s="855"/>
      <c r="C4747" s="855"/>
      <c r="D4747" s="855"/>
      <c r="E4747" s="855" t="s">
        <v>13209</v>
      </c>
      <c r="F4747" s="856">
        <v>5.16</v>
      </c>
      <c r="G4747" s="855" t="s">
        <v>13210</v>
      </c>
      <c r="H4747" s="856">
        <v>4.33</v>
      </c>
      <c r="I4747" s="855" t="s">
        <v>13211</v>
      </c>
      <c r="J4747" s="856">
        <v>9.49</v>
      </c>
    </row>
    <row r="4748" spans="1:10" ht="13.5" thickBot="1" x14ac:dyDescent="0.25">
      <c r="A4748" s="855"/>
      <c r="B4748" s="855"/>
      <c r="C4748" s="855"/>
      <c r="D4748" s="855"/>
      <c r="E4748" s="855" t="s">
        <v>13212</v>
      </c>
      <c r="F4748" s="856">
        <v>4.2924800000000003</v>
      </c>
      <c r="G4748" s="855"/>
      <c r="H4748" s="857" t="s">
        <v>13213</v>
      </c>
      <c r="I4748" s="857"/>
      <c r="J4748" s="856">
        <v>19.489999999999998</v>
      </c>
    </row>
    <row r="4749" spans="1:10" ht="0.95" customHeight="1" thickTop="1" x14ac:dyDescent="0.2">
      <c r="A4749" s="858"/>
      <c r="B4749" s="858"/>
      <c r="C4749" s="858"/>
      <c r="D4749" s="858"/>
      <c r="E4749" s="858"/>
      <c r="F4749" s="858"/>
      <c r="G4749" s="858"/>
      <c r="H4749" s="858"/>
      <c r="I4749" s="858"/>
      <c r="J4749" s="858"/>
    </row>
    <row r="4750" spans="1:10" ht="18" customHeight="1" x14ac:dyDescent="0.2">
      <c r="A4750" s="833"/>
      <c r="B4750" s="834" t="s">
        <v>13186</v>
      </c>
      <c r="C4750" s="833" t="s">
        <v>13187</v>
      </c>
      <c r="D4750" s="833" t="s">
        <v>13188</v>
      </c>
      <c r="E4750" s="835" t="s">
        <v>13189</v>
      </c>
      <c r="F4750" s="835"/>
      <c r="G4750" s="836" t="s">
        <v>13190</v>
      </c>
      <c r="H4750" s="834" t="s">
        <v>13191</v>
      </c>
      <c r="I4750" s="834" t="s">
        <v>13192</v>
      </c>
      <c r="J4750" s="834" t="s">
        <v>13193</v>
      </c>
    </row>
    <row r="4751" spans="1:10" ht="36" customHeight="1" x14ac:dyDescent="0.2">
      <c r="A4751" s="837" t="s">
        <v>13194</v>
      </c>
      <c r="B4751" s="838" t="s">
        <v>14331</v>
      </c>
      <c r="C4751" s="837" t="s">
        <v>7</v>
      </c>
      <c r="D4751" s="837" t="s">
        <v>2179</v>
      </c>
      <c r="E4751" s="839" t="s">
        <v>13272</v>
      </c>
      <c r="F4751" s="839"/>
      <c r="G4751" s="840" t="s">
        <v>23</v>
      </c>
      <c r="H4751" s="841">
        <v>1</v>
      </c>
      <c r="I4751" s="842">
        <v>0.1</v>
      </c>
      <c r="J4751" s="842">
        <v>0.1</v>
      </c>
    </row>
    <row r="4752" spans="1:10" ht="36" customHeight="1" x14ac:dyDescent="0.2">
      <c r="A4752" s="849" t="s">
        <v>13199</v>
      </c>
      <c r="B4752" s="850" t="s">
        <v>14335</v>
      </c>
      <c r="C4752" s="849" t="s">
        <v>7</v>
      </c>
      <c r="D4752" s="849" t="s">
        <v>8508</v>
      </c>
      <c r="E4752" s="851" t="s">
        <v>13220</v>
      </c>
      <c r="F4752" s="851"/>
      <c r="G4752" s="852" t="s">
        <v>38</v>
      </c>
      <c r="H4752" s="853">
        <v>7.2000000000000002E-5</v>
      </c>
      <c r="I4752" s="854">
        <v>1361.77</v>
      </c>
      <c r="J4752" s="854">
        <v>9.8047400000000007E-2</v>
      </c>
    </row>
    <row r="4753" spans="1:10" ht="25.5" x14ac:dyDescent="0.2">
      <c r="A4753" s="855"/>
      <c r="B4753" s="855"/>
      <c r="C4753" s="855"/>
      <c r="D4753" s="855"/>
      <c r="E4753" s="855" t="s">
        <v>13209</v>
      </c>
      <c r="F4753" s="856">
        <v>0</v>
      </c>
      <c r="G4753" s="855" t="s">
        <v>13210</v>
      </c>
      <c r="H4753" s="856">
        <v>0</v>
      </c>
      <c r="I4753" s="855" t="s">
        <v>13211</v>
      </c>
      <c r="J4753" s="856">
        <v>0</v>
      </c>
    </row>
    <row r="4754" spans="1:10" ht="13.5" thickBot="1" x14ac:dyDescent="0.25">
      <c r="A4754" s="855"/>
      <c r="B4754" s="855"/>
      <c r="C4754" s="855"/>
      <c r="D4754" s="855"/>
      <c r="E4754" s="855" t="s">
        <v>13212</v>
      </c>
      <c r="F4754" s="856">
        <v>2.8240000000000001E-2</v>
      </c>
      <c r="G4754" s="855"/>
      <c r="H4754" s="857" t="s">
        <v>13213</v>
      </c>
      <c r="I4754" s="857"/>
      <c r="J4754" s="856">
        <v>0.13</v>
      </c>
    </row>
    <row r="4755" spans="1:10" ht="0.95" customHeight="1" thickTop="1" x14ac:dyDescent="0.2">
      <c r="A4755" s="858"/>
      <c r="B4755" s="858"/>
      <c r="C4755" s="858"/>
      <c r="D4755" s="858"/>
      <c r="E4755" s="858"/>
      <c r="F4755" s="858"/>
      <c r="G4755" s="858"/>
      <c r="H4755" s="858"/>
      <c r="I4755" s="858"/>
      <c r="J4755" s="858"/>
    </row>
    <row r="4756" spans="1:10" ht="18" customHeight="1" x14ac:dyDescent="0.2">
      <c r="A4756" s="833"/>
      <c r="B4756" s="834" t="s">
        <v>13186</v>
      </c>
      <c r="C4756" s="833" t="s">
        <v>13187</v>
      </c>
      <c r="D4756" s="833" t="s">
        <v>13188</v>
      </c>
      <c r="E4756" s="835" t="s">
        <v>13189</v>
      </c>
      <c r="F4756" s="835"/>
      <c r="G4756" s="836" t="s">
        <v>13190</v>
      </c>
      <c r="H4756" s="834" t="s">
        <v>13191</v>
      </c>
      <c r="I4756" s="834" t="s">
        <v>13192</v>
      </c>
      <c r="J4756" s="834" t="s">
        <v>13193</v>
      </c>
    </row>
    <row r="4757" spans="1:10" ht="36" customHeight="1" x14ac:dyDescent="0.2">
      <c r="A4757" s="837" t="s">
        <v>13194</v>
      </c>
      <c r="B4757" s="838" t="s">
        <v>14332</v>
      </c>
      <c r="C4757" s="837" t="s">
        <v>7</v>
      </c>
      <c r="D4757" s="837" t="s">
        <v>2180</v>
      </c>
      <c r="E4757" s="839" t="s">
        <v>13272</v>
      </c>
      <c r="F4757" s="839"/>
      <c r="G4757" s="840" t="s">
        <v>23</v>
      </c>
      <c r="H4757" s="841">
        <v>1</v>
      </c>
      <c r="I4757" s="842">
        <v>0.02</v>
      </c>
      <c r="J4757" s="842">
        <v>0.02</v>
      </c>
    </row>
    <row r="4758" spans="1:10" ht="36" customHeight="1" x14ac:dyDescent="0.2">
      <c r="A4758" s="849" t="s">
        <v>13199</v>
      </c>
      <c r="B4758" s="850" t="s">
        <v>14335</v>
      </c>
      <c r="C4758" s="849" t="s">
        <v>7</v>
      </c>
      <c r="D4758" s="849" t="s">
        <v>8508</v>
      </c>
      <c r="E4758" s="851" t="s">
        <v>13220</v>
      </c>
      <c r="F4758" s="851"/>
      <c r="G4758" s="852" t="s">
        <v>38</v>
      </c>
      <c r="H4758" s="853">
        <v>1.4399999999999999E-5</v>
      </c>
      <c r="I4758" s="854">
        <v>1361.77</v>
      </c>
      <c r="J4758" s="854">
        <v>1.9609499999999998E-2</v>
      </c>
    </row>
    <row r="4759" spans="1:10" ht="25.5" x14ac:dyDescent="0.2">
      <c r="A4759" s="855"/>
      <c r="B4759" s="855"/>
      <c r="C4759" s="855"/>
      <c r="D4759" s="855"/>
      <c r="E4759" s="855" t="s">
        <v>13209</v>
      </c>
      <c r="F4759" s="856">
        <v>0</v>
      </c>
      <c r="G4759" s="855" t="s">
        <v>13210</v>
      </c>
      <c r="H4759" s="856">
        <v>0</v>
      </c>
      <c r="I4759" s="855" t="s">
        <v>13211</v>
      </c>
      <c r="J4759" s="856">
        <v>0</v>
      </c>
    </row>
    <row r="4760" spans="1:10" ht="13.5" thickBot="1" x14ac:dyDescent="0.25">
      <c r="A4760" s="855"/>
      <c r="B4760" s="855"/>
      <c r="C4760" s="855"/>
      <c r="D4760" s="855"/>
      <c r="E4760" s="855" t="s">
        <v>13212</v>
      </c>
      <c r="F4760" s="856">
        <v>5.6480000000000002E-3</v>
      </c>
      <c r="G4760" s="855"/>
      <c r="H4760" s="857" t="s">
        <v>13213</v>
      </c>
      <c r="I4760" s="857"/>
      <c r="J4760" s="856">
        <v>0.03</v>
      </c>
    </row>
    <row r="4761" spans="1:10" ht="0.95" customHeight="1" thickTop="1" x14ac:dyDescent="0.2">
      <c r="A4761" s="858"/>
      <c r="B4761" s="858"/>
      <c r="C4761" s="858"/>
      <c r="D4761" s="858"/>
      <c r="E4761" s="858"/>
      <c r="F4761" s="858"/>
      <c r="G4761" s="858"/>
      <c r="H4761" s="858"/>
      <c r="I4761" s="858"/>
      <c r="J4761" s="858"/>
    </row>
    <row r="4762" spans="1:10" ht="18" customHeight="1" x14ac:dyDescent="0.2">
      <c r="A4762" s="833"/>
      <c r="B4762" s="834" t="s">
        <v>13186</v>
      </c>
      <c r="C4762" s="833" t="s">
        <v>13187</v>
      </c>
      <c r="D4762" s="833" t="s">
        <v>13188</v>
      </c>
      <c r="E4762" s="835" t="s">
        <v>13189</v>
      </c>
      <c r="F4762" s="835"/>
      <c r="G4762" s="836" t="s">
        <v>13190</v>
      </c>
      <c r="H4762" s="834" t="s">
        <v>13191</v>
      </c>
      <c r="I4762" s="834" t="s">
        <v>13192</v>
      </c>
      <c r="J4762" s="834" t="s">
        <v>13193</v>
      </c>
    </row>
    <row r="4763" spans="1:10" ht="36" customHeight="1" x14ac:dyDescent="0.2">
      <c r="A4763" s="837" t="s">
        <v>13194</v>
      </c>
      <c r="B4763" s="838" t="s">
        <v>14333</v>
      </c>
      <c r="C4763" s="837" t="s">
        <v>7</v>
      </c>
      <c r="D4763" s="837" t="s">
        <v>2181</v>
      </c>
      <c r="E4763" s="839" t="s">
        <v>13272</v>
      </c>
      <c r="F4763" s="839"/>
      <c r="G4763" s="840" t="s">
        <v>23</v>
      </c>
      <c r="H4763" s="841">
        <v>1</v>
      </c>
      <c r="I4763" s="842">
        <v>7.0000000000000007E-2</v>
      </c>
      <c r="J4763" s="842">
        <v>7.0000000000000007E-2</v>
      </c>
    </row>
    <row r="4764" spans="1:10" ht="36" customHeight="1" x14ac:dyDescent="0.2">
      <c r="A4764" s="849" t="s">
        <v>13199</v>
      </c>
      <c r="B4764" s="850" t="s">
        <v>14335</v>
      </c>
      <c r="C4764" s="849" t="s">
        <v>7</v>
      </c>
      <c r="D4764" s="849" t="s">
        <v>8508</v>
      </c>
      <c r="E4764" s="851" t="s">
        <v>13220</v>
      </c>
      <c r="F4764" s="851"/>
      <c r="G4764" s="852" t="s">
        <v>38</v>
      </c>
      <c r="H4764" s="853">
        <v>5.0000000000000002E-5</v>
      </c>
      <c r="I4764" s="854">
        <v>1361.77</v>
      </c>
      <c r="J4764" s="854">
        <v>6.8088499999999996E-2</v>
      </c>
    </row>
    <row r="4765" spans="1:10" ht="25.5" x14ac:dyDescent="0.2">
      <c r="A4765" s="855"/>
      <c r="B4765" s="855"/>
      <c r="C4765" s="855"/>
      <c r="D4765" s="855"/>
      <c r="E4765" s="855" t="s">
        <v>13209</v>
      </c>
      <c r="F4765" s="856">
        <v>0</v>
      </c>
      <c r="G4765" s="855" t="s">
        <v>13210</v>
      </c>
      <c r="H4765" s="856">
        <v>0</v>
      </c>
      <c r="I4765" s="855" t="s">
        <v>13211</v>
      </c>
      <c r="J4765" s="856">
        <v>0</v>
      </c>
    </row>
    <row r="4766" spans="1:10" ht="13.5" thickBot="1" x14ac:dyDescent="0.25">
      <c r="A4766" s="855"/>
      <c r="B4766" s="855"/>
      <c r="C4766" s="855"/>
      <c r="D4766" s="855"/>
      <c r="E4766" s="855" t="s">
        <v>13212</v>
      </c>
      <c r="F4766" s="856">
        <v>1.9768000000000001E-2</v>
      </c>
      <c r="G4766" s="855"/>
      <c r="H4766" s="857" t="s">
        <v>13213</v>
      </c>
      <c r="I4766" s="857"/>
      <c r="J4766" s="856">
        <v>0.09</v>
      </c>
    </row>
    <row r="4767" spans="1:10" ht="0.95" customHeight="1" thickTop="1" x14ac:dyDescent="0.2">
      <c r="A4767" s="858"/>
      <c r="B4767" s="858"/>
      <c r="C4767" s="858"/>
      <c r="D4767" s="858"/>
      <c r="E4767" s="858"/>
      <c r="F4767" s="858"/>
      <c r="G4767" s="858"/>
      <c r="H4767" s="858"/>
      <c r="I4767" s="858"/>
      <c r="J4767" s="858"/>
    </row>
    <row r="4768" spans="1:10" ht="18" customHeight="1" x14ac:dyDescent="0.2">
      <c r="A4768" s="833"/>
      <c r="B4768" s="834" t="s">
        <v>13186</v>
      </c>
      <c r="C4768" s="833" t="s">
        <v>13187</v>
      </c>
      <c r="D4768" s="833" t="s">
        <v>13188</v>
      </c>
      <c r="E4768" s="835" t="s">
        <v>13189</v>
      </c>
      <c r="F4768" s="835"/>
      <c r="G4768" s="836" t="s">
        <v>13190</v>
      </c>
      <c r="H4768" s="834" t="s">
        <v>13191</v>
      </c>
      <c r="I4768" s="834" t="s">
        <v>13192</v>
      </c>
      <c r="J4768" s="834" t="s">
        <v>13193</v>
      </c>
    </row>
    <row r="4769" spans="1:10" ht="36" customHeight="1" x14ac:dyDescent="0.2">
      <c r="A4769" s="837" t="s">
        <v>13194</v>
      </c>
      <c r="B4769" s="838" t="s">
        <v>14334</v>
      </c>
      <c r="C4769" s="837" t="s">
        <v>7</v>
      </c>
      <c r="D4769" s="837" t="s">
        <v>2182</v>
      </c>
      <c r="E4769" s="839" t="s">
        <v>13272</v>
      </c>
      <c r="F4769" s="839"/>
      <c r="G4769" s="840" t="s">
        <v>23</v>
      </c>
      <c r="H4769" s="841">
        <v>1</v>
      </c>
      <c r="I4769" s="842">
        <v>2.6</v>
      </c>
      <c r="J4769" s="842">
        <v>2.6</v>
      </c>
    </row>
    <row r="4770" spans="1:10" ht="24" customHeight="1" x14ac:dyDescent="0.2">
      <c r="A4770" s="849" t="s">
        <v>13199</v>
      </c>
      <c r="B4770" s="850" t="s">
        <v>14145</v>
      </c>
      <c r="C4770" s="849" t="s">
        <v>7</v>
      </c>
      <c r="D4770" s="849" t="s">
        <v>6701</v>
      </c>
      <c r="E4770" s="851" t="s">
        <v>13220</v>
      </c>
      <c r="F4770" s="851"/>
      <c r="G4770" s="852" t="s">
        <v>14146</v>
      </c>
      <c r="H4770" s="853">
        <v>3.17</v>
      </c>
      <c r="I4770" s="854">
        <v>0.82</v>
      </c>
      <c r="J4770" s="854">
        <v>2.5994000000000002</v>
      </c>
    </row>
    <row r="4771" spans="1:10" ht="25.5" x14ac:dyDescent="0.2">
      <c r="A4771" s="855"/>
      <c r="B4771" s="855"/>
      <c r="C4771" s="855"/>
      <c r="D4771" s="855"/>
      <c r="E4771" s="855" t="s">
        <v>13209</v>
      </c>
      <c r="F4771" s="856">
        <v>0</v>
      </c>
      <c r="G4771" s="855" t="s">
        <v>13210</v>
      </c>
      <c r="H4771" s="856">
        <v>0</v>
      </c>
      <c r="I4771" s="855" t="s">
        <v>13211</v>
      </c>
      <c r="J4771" s="856">
        <v>0</v>
      </c>
    </row>
    <row r="4772" spans="1:10" ht="13.5" thickBot="1" x14ac:dyDescent="0.25">
      <c r="A4772" s="855"/>
      <c r="B4772" s="855"/>
      <c r="C4772" s="855"/>
      <c r="D4772" s="855"/>
      <c r="E4772" s="855" t="s">
        <v>13212</v>
      </c>
      <c r="F4772" s="856">
        <v>0.73424</v>
      </c>
      <c r="G4772" s="855"/>
      <c r="H4772" s="857" t="s">
        <v>13213</v>
      </c>
      <c r="I4772" s="857"/>
      <c r="J4772" s="856">
        <v>3.33</v>
      </c>
    </row>
    <row r="4773" spans="1:10" ht="0.95" customHeight="1" thickTop="1" x14ac:dyDescent="0.2">
      <c r="A4773" s="858"/>
      <c r="B4773" s="858"/>
      <c r="C4773" s="858"/>
      <c r="D4773" s="858"/>
      <c r="E4773" s="858"/>
      <c r="F4773" s="858"/>
      <c r="G4773" s="858"/>
      <c r="H4773" s="858"/>
      <c r="I4773" s="858"/>
      <c r="J4773" s="858"/>
    </row>
    <row r="4774" spans="1:10" ht="18" customHeight="1" x14ac:dyDescent="0.2">
      <c r="A4774" s="833"/>
      <c r="B4774" s="834" t="s">
        <v>13186</v>
      </c>
      <c r="C4774" s="833" t="s">
        <v>13187</v>
      </c>
      <c r="D4774" s="833" t="s">
        <v>13188</v>
      </c>
      <c r="E4774" s="835" t="s">
        <v>13189</v>
      </c>
      <c r="F4774" s="835"/>
      <c r="G4774" s="836" t="s">
        <v>13190</v>
      </c>
      <c r="H4774" s="834" t="s">
        <v>13191</v>
      </c>
      <c r="I4774" s="834" t="s">
        <v>13192</v>
      </c>
      <c r="J4774" s="834" t="s">
        <v>13193</v>
      </c>
    </row>
    <row r="4775" spans="1:10" ht="24" customHeight="1" x14ac:dyDescent="0.2">
      <c r="A4775" s="837" t="s">
        <v>13194</v>
      </c>
      <c r="B4775" s="838" t="s">
        <v>13548</v>
      </c>
      <c r="C4775" s="837" t="s">
        <v>7</v>
      </c>
      <c r="D4775" s="837" t="s">
        <v>9845</v>
      </c>
      <c r="E4775" s="839" t="s">
        <v>13432</v>
      </c>
      <c r="F4775" s="839"/>
      <c r="G4775" s="840" t="s">
        <v>38</v>
      </c>
      <c r="H4775" s="841">
        <v>1</v>
      </c>
      <c r="I4775" s="842">
        <v>10.42</v>
      </c>
      <c r="J4775" s="842">
        <v>10.42</v>
      </c>
    </row>
    <row r="4776" spans="1:10" ht="24" customHeight="1" x14ac:dyDescent="0.2">
      <c r="A4776" s="843" t="s">
        <v>13197</v>
      </c>
      <c r="B4776" s="844" t="s">
        <v>13244</v>
      </c>
      <c r="C4776" s="843" t="s">
        <v>7</v>
      </c>
      <c r="D4776" s="843" t="s">
        <v>25</v>
      </c>
      <c r="E4776" s="845" t="s">
        <v>13196</v>
      </c>
      <c r="F4776" s="845"/>
      <c r="G4776" s="846" t="s">
        <v>23</v>
      </c>
      <c r="H4776" s="847">
        <v>2.6599999999999999E-2</v>
      </c>
      <c r="I4776" s="848">
        <v>13.34</v>
      </c>
      <c r="J4776" s="848">
        <v>0.35484399999999999</v>
      </c>
    </row>
    <row r="4777" spans="1:10" ht="24" customHeight="1" x14ac:dyDescent="0.2">
      <c r="A4777" s="843" t="s">
        <v>13197</v>
      </c>
      <c r="B4777" s="844" t="s">
        <v>13261</v>
      </c>
      <c r="C4777" s="843" t="s">
        <v>7</v>
      </c>
      <c r="D4777" s="843" t="s">
        <v>56</v>
      </c>
      <c r="E4777" s="845" t="s">
        <v>13196</v>
      </c>
      <c r="F4777" s="845"/>
      <c r="G4777" s="846" t="s">
        <v>23</v>
      </c>
      <c r="H4777" s="847">
        <v>8.4500000000000006E-2</v>
      </c>
      <c r="I4777" s="848">
        <v>16.75</v>
      </c>
      <c r="J4777" s="848">
        <v>1.415375</v>
      </c>
    </row>
    <row r="4778" spans="1:10" ht="24" customHeight="1" x14ac:dyDescent="0.2">
      <c r="A4778" s="849" t="s">
        <v>13199</v>
      </c>
      <c r="B4778" s="850" t="s">
        <v>13509</v>
      </c>
      <c r="C4778" s="849" t="s">
        <v>7</v>
      </c>
      <c r="D4778" s="849" t="s">
        <v>3869</v>
      </c>
      <c r="E4778" s="851" t="s">
        <v>13220</v>
      </c>
      <c r="F4778" s="851"/>
      <c r="G4778" s="852" t="s">
        <v>38</v>
      </c>
      <c r="H4778" s="853">
        <v>3.32E-2</v>
      </c>
      <c r="I4778" s="854">
        <v>4.5999999999999996</v>
      </c>
      <c r="J4778" s="854">
        <v>0.15271999999999999</v>
      </c>
    </row>
    <row r="4779" spans="1:10" ht="24" customHeight="1" x14ac:dyDescent="0.2">
      <c r="A4779" s="849" t="s">
        <v>13199</v>
      </c>
      <c r="B4779" s="850" t="s">
        <v>14336</v>
      </c>
      <c r="C4779" s="849" t="s">
        <v>7</v>
      </c>
      <c r="D4779" s="849" t="s">
        <v>8520</v>
      </c>
      <c r="E4779" s="851" t="s">
        <v>13220</v>
      </c>
      <c r="F4779" s="851"/>
      <c r="G4779" s="852" t="s">
        <v>38</v>
      </c>
      <c r="H4779" s="853">
        <v>1</v>
      </c>
      <c r="I4779" s="854">
        <v>8.5</v>
      </c>
      <c r="J4779" s="854">
        <v>8.5</v>
      </c>
    </row>
    <row r="4780" spans="1:10" ht="25.5" x14ac:dyDescent="0.2">
      <c r="A4780" s="855"/>
      <c r="B4780" s="855"/>
      <c r="C4780" s="855"/>
      <c r="D4780" s="855"/>
      <c r="E4780" s="855" t="s">
        <v>13209</v>
      </c>
      <c r="F4780" s="856">
        <v>0.75</v>
      </c>
      <c r="G4780" s="855" t="s">
        <v>13210</v>
      </c>
      <c r="H4780" s="856">
        <v>0.64</v>
      </c>
      <c r="I4780" s="855" t="s">
        <v>13211</v>
      </c>
      <c r="J4780" s="856">
        <v>1.39</v>
      </c>
    </row>
    <row r="4781" spans="1:10" ht="13.5" thickBot="1" x14ac:dyDescent="0.25">
      <c r="A4781" s="855"/>
      <c r="B4781" s="855"/>
      <c r="C4781" s="855"/>
      <c r="D4781" s="855"/>
      <c r="E4781" s="855" t="s">
        <v>13212</v>
      </c>
      <c r="F4781" s="856">
        <v>2.9426079999999999</v>
      </c>
      <c r="G4781" s="855"/>
      <c r="H4781" s="857" t="s">
        <v>13213</v>
      </c>
      <c r="I4781" s="857"/>
      <c r="J4781" s="856">
        <v>13.36</v>
      </c>
    </row>
    <row r="4782" spans="1:10" ht="0.95" customHeight="1" thickTop="1" x14ac:dyDescent="0.2">
      <c r="A4782" s="858"/>
      <c r="B4782" s="858"/>
      <c r="C4782" s="858"/>
      <c r="D4782" s="858"/>
      <c r="E4782" s="858"/>
      <c r="F4782" s="858"/>
      <c r="G4782" s="858"/>
      <c r="H4782" s="858"/>
      <c r="I4782" s="858"/>
      <c r="J4782" s="858"/>
    </row>
    <row r="4783" spans="1:10" ht="18" customHeight="1" x14ac:dyDescent="0.2">
      <c r="A4783" s="833"/>
      <c r="B4783" s="834" t="s">
        <v>13186</v>
      </c>
      <c r="C4783" s="833" t="s">
        <v>13187</v>
      </c>
      <c r="D4783" s="833" t="s">
        <v>13188</v>
      </c>
      <c r="E4783" s="835" t="s">
        <v>13189</v>
      </c>
      <c r="F4783" s="835"/>
      <c r="G4783" s="836" t="s">
        <v>13190</v>
      </c>
      <c r="H4783" s="834" t="s">
        <v>13191</v>
      </c>
      <c r="I4783" s="834" t="s">
        <v>13192</v>
      </c>
      <c r="J4783" s="834" t="s">
        <v>13193</v>
      </c>
    </row>
    <row r="4784" spans="1:10" ht="24" customHeight="1" x14ac:dyDescent="0.2">
      <c r="A4784" s="837" t="s">
        <v>13194</v>
      </c>
      <c r="B4784" s="838" t="s">
        <v>13897</v>
      </c>
      <c r="C4784" s="837" t="s">
        <v>7</v>
      </c>
      <c r="D4784" s="837" t="s">
        <v>3813</v>
      </c>
      <c r="E4784" s="839" t="s">
        <v>13736</v>
      </c>
      <c r="F4784" s="839"/>
      <c r="G4784" s="840" t="s">
        <v>38</v>
      </c>
      <c r="H4784" s="841">
        <v>1</v>
      </c>
      <c r="I4784" s="842">
        <v>20.34</v>
      </c>
      <c r="J4784" s="842">
        <v>20.34</v>
      </c>
    </row>
    <row r="4785" spans="1:10" ht="24" customHeight="1" x14ac:dyDescent="0.2">
      <c r="A4785" s="843" t="s">
        <v>13197</v>
      </c>
      <c r="B4785" s="844" t="s">
        <v>13737</v>
      </c>
      <c r="C4785" s="843" t="s">
        <v>7</v>
      </c>
      <c r="D4785" s="843" t="s">
        <v>60</v>
      </c>
      <c r="E4785" s="845" t="s">
        <v>13196</v>
      </c>
      <c r="F4785" s="845"/>
      <c r="G4785" s="846" t="s">
        <v>23</v>
      </c>
      <c r="H4785" s="847">
        <v>0.31640000000000001</v>
      </c>
      <c r="I4785" s="848">
        <v>13.34</v>
      </c>
      <c r="J4785" s="848">
        <v>4.2207759999999999</v>
      </c>
    </row>
    <row r="4786" spans="1:10" ht="24" customHeight="1" x14ac:dyDescent="0.2">
      <c r="A4786" s="843" t="s">
        <v>13197</v>
      </c>
      <c r="B4786" s="844" t="s">
        <v>13277</v>
      </c>
      <c r="C4786" s="843" t="s">
        <v>7</v>
      </c>
      <c r="D4786" s="843" t="s">
        <v>58</v>
      </c>
      <c r="E4786" s="845" t="s">
        <v>13196</v>
      </c>
      <c r="F4786" s="845"/>
      <c r="G4786" s="846" t="s">
        <v>23</v>
      </c>
      <c r="H4786" s="847">
        <v>0.31640000000000001</v>
      </c>
      <c r="I4786" s="848">
        <v>17.38</v>
      </c>
      <c r="J4786" s="848">
        <v>5.4990319999999997</v>
      </c>
    </row>
    <row r="4787" spans="1:10" ht="36" customHeight="1" x14ac:dyDescent="0.2">
      <c r="A4787" s="849" t="s">
        <v>13199</v>
      </c>
      <c r="B4787" s="850" t="s">
        <v>14337</v>
      </c>
      <c r="C4787" s="849" t="s">
        <v>7</v>
      </c>
      <c r="D4787" s="849" t="s">
        <v>7946</v>
      </c>
      <c r="E4787" s="851" t="s">
        <v>13220</v>
      </c>
      <c r="F4787" s="851"/>
      <c r="G4787" s="852" t="s">
        <v>38</v>
      </c>
      <c r="H4787" s="853">
        <v>2</v>
      </c>
      <c r="I4787" s="854">
        <v>0.13</v>
      </c>
      <c r="J4787" s="854">
        <v>0.26</v>
      </c>
    </row>
    <row r="4788" spans="1:10" ht="24" customHeight="1" x14ac:dyDescent="0.2">
      <c r="A4788" s="849" t="s">
        <v>13199</v>
      </c>
      <c r="B4788" s="850" t="s">
        <v>14338</v>
      </c>
      <c r="C4788" s="849" t="s">
        <v>7</v>
      </c>
      <c r="D4788" s="849" t="s">
        <v>8567</v>
      </c>
      <c r="E4788" s="851" t="s">
        <v>13220</v>
      </c>
      <c r="F4788" s="851"/>
      <c r="G4788" s="852" t="s">
        <v>38</v>
      </c>
      <c r="H4788" s="853">
        <v>1</v>
      </c>
      <c r="I4788" s="854">
        <v>10.36</v>
      </c>
      <c r="J4788" s="854">
        <v>10.36</v>
      </c>
    </row>
    <row r="4789" spans="1:10" ht="25.5" x14ac:dyDescent="0.2">
      <c r="A4789" s="855"/>
      <c r="B4789" s="855"/>
      <c r="C4789" s="855"/>
      <c r="D4789" s="855"/>
      <c r="E4789" s="855" t="s">
        <v>13209</v>
      </c>
      <c r="F4789" s="856">
        <v>3.97</v>
      </c>
      <c r="G4789" s="855" t="s">
        <v>13210</v>
      </c>
      <c r="H4789" s="856">
        <v>3.34</v>
      </c>
      <c r="I4789" s="855" t="s">
        <v>13211</v>
      </c>
      <c r="J4789" s="856">
        <v>7.31</v>
      </c>
    </row>
    <row r="4790" spans="1:10" ht="13.5" thickBot="1" x14ac:dyDescent="0.25">
      <c r="A4790" s="855"/>
      <c r="B4790" s="855"/>
      <c r="C4790" s="855"/>
      <c r="D4790" s="855"/>
      <c r="E4790" s="855" t="s">
        <v>13212</v>
      </c>
      <c r="F4790" s="856">
        <v>5.7440160000000002</v>
      </c>
      <c r="G4790" s="855"/>
      <c r="H4790" s="857" t="s">
        <v>13213</v>
      </c>
      <c r="I4790" s="857"/>
      <c r="J4790" s="856">
        <v>26.08</v>
      </c>
    </row>
    <row r="4791" spans="1:10" ht="0.95" customHeight="1" thickTop="1" x14ac:dyDescent="0.2">
      <c r="A4791" s="858"/>
      <c r="B4791" s="858"/>
      <c r="C4791" s="858"/>
      <c r="D4791" s="858"/>
      <c r="E4791" s="858"/>
      <c r="F4791" s="858"/>
      <c r="G4791" s="858"/>
      <c r="H4791" s="858"/>
      <c r="I4791" s="858"/>
      <c r="J4791" s="858"/>
    </row>
    <row r="4792" spans="1:10" ht="18" customHeight="1" x14ac:dyDescent="0.2">
      <c r="A4792" s="833"/>
      <c r="B4792" s="834" t="s">
        <v>13186</v>
      </c>
      <c r="C4792" s="833" t="s">
        <v>13187</v>
      </c>
      <c r="D4792" s="833" t="s">
        <v>13188</v>
      </c>
      <c r="E4792" s="835" t="s">
        <v>13189</v>
      </c>
      <c r="F4792" s="835"/>
      <c r="G4792" s="836" t="s">
        <v>13190</v>
      </c>
      <c r="H4792" s="834" t="s">
        <v>13191</v>
      </c>
      <c r="I4792" s="834" t="s">
        <v>13192</v>
      </c>
      <c r="J4792" s="834" t="s">
        <v>13193</v>
      </c>
    </row>
    <row r="4793" spans="1:10" ht="36" customHeight="1" x14ac:dyDescent="0.2">
      <c r="A4793" s="837" t="s">
        <v>13194</v>
      </c>
      <c r="B4793" s="838" t="s">
        <v>13754</v>
      </c>
      <c r="C4793" s="837" t="s">
        <v>7</v>
      </c>
      <c r="D4793" s="837" t="s">
        <v>515</v>
      </c>
      <c r="E4793" s="839" t="s">
        <v>13736</v>
      </c>
      <c r="F4793" s="839"/>
      <c r="G4793" s="840" t="s">
        <v>38</v>
      </c>
      <c r="H4793" s="841">
        <v>1</v>
      </c>
      <c r="I4793" s="842">
        <v>5.04</v>
      </c>
      <c r="J4793" s="842">
        <v>5.04</v>
      </c>
    </row>
    <row r="4794" spans="1:10" ht="24" customHeight="1" x14ac:dyDescent="0.2">
      <c r="A4794" s="843" t="s">
        <v>13197</v>
      </c>
      <c r="B4794" s="844" t="s">
        <v>13277</v>
      </c>
      <c r="C4794" s="843" t="s">
        <v>7</v>
      </c>
      <c r="D4794" s="843" t="s">
        <v>58</v>
      </c>
      <c r="E4794" s="845" t="s">
        <v>13196</v>
      </c>
      <c r="F4794" s="845"/>
      <c r="G4794" s="846" t="s">
        <v>23</v>
      </c>
      <c r="H4794" s="847">
        <v>0.124</v>
      </c>
      <c r="I4794" s="848">
        <v>17.38</v>
      </c>
      <c r="J4794" s="848">
        <v>2.1551200000000001</v>
      </c>
    </row>
    <row r="4795" spans="1:10" ht="24" customHeight="1" x14ac:dyDescent="0.2">
      <c r="A4795" s="849" t="s">
        <v>13199</v>
      </c>
      <c r="B4795" s="850" t="s">
        <v>14339</v>
      </c>
      <c r="C4795" s="849" t="s">
        <v>7</v>
      </c>
      <c r="D4795" s="849" t="s">
        <v>6787</v>
      </c>
      <c r="E4795" s="851" t="s">
        <v>13220</v>
      </c>
      <c r="F4795" s="851"/>
      <c r="G4795" s="852" t="s">
        <v>38</v>
      </c>
      <c r="H4795" s="853">
        <v>1</v>
      </c>
      <c r="I4795" s="854">
        <v>1.9</v>
      </c>
      <c r="J4795" s="854">
        <v>1.9</v>
      </c>
    </row>
    <row r="4796" spans="1:10" ht="36" customHeight="1" x14ac:dyDescent="0.2">
      <c r="A4796" s="849" t="s">
        <v>13199</v>
      </c>
      <c r="B4796" s="850" t="s">
        <v>14340</v>
      </c>
      <c r="C4796" s="849" t="s">
        <v>7</v>
      </c>
      <c r="D4796" s="849" t="s">
        <v>8562</v>
      </c>
      <c r="E4796" s="851" t="s">
        <v>13220</v>
      </c>
      <c r="F4796" s="851"/>
      <c r="G4796" s="852" t="s">
        <v>38</v>
      </c>
      <c r="H4796" s="853">
        <v>1</v>
      </c>
      <c r="I4796" s="854">
        <v>0.98</v>
      </c>
      <c r="J4796" s="854">
        <v>0.98</v>
      </c>
    </row>
    <row r="4797" spans="1:10" ht="25.5" x14ac:dyDescent="0.2">
      <c r="A4797" s="855"/>
      <c r="B4797" s="855"/>
      <c r="C4797" s="855"/>
      <c r="D4797" s="855"/>
      <c r="E4797" s="855" t="s">
        <v>13209</v>
      </c>
      <c r="F4797" s="856">
        <v>0.91</v>
      </c>
      <c r="G4797" s="855" t="s">
        <v>13210</v>
      </c>
      <c r="H4797" s="856">
        <v>0.77</v>
      </c>
      <c r="I4797" s="855" t="s">
        <v>13211</v>
      </c>
      <c r="J4797" s="856">
        <v>1.68</v>
      </c>
    </row>
    <row r="4798" spans="1:10" ht="13.5" thickBot="1" x14ac:dyDescent="0.25">
      <c r="A4798" s="855"/>
      <c r="B4798" s="855"/>
      <c r="C4798" s="855"/>
      <c r="D4798" s="855"/>
      <c r="E4798" s="855" t="s">
        <v>13212</v>
      </c>
      <c r="F4798" s="856">
        <v>1.4232959999999999</v>
      </c>
      <c r="G4798" s="855"/>
      <c r="H4798" s="857" t="s">
        <v>13213</v>
      </c>
      <c r="I4798" s="857"/>
      <c r="J4798" s="856">
        <v>6.46</v>
      </c>
    </row>
    <row r="4799" spans="1:10" ht="0.95" customHeight="1" thickTop="1" x14ac:dyDescent="0.2">
      <c r="A4799" s="858"/>
      <c r="B4799" s="858"/>
      <c r="C4799" s="858"/>
      <c r="D4799" s="858"/>
      <c r="E4799" s="858"/>
      <c r="F4799" s="858"/>
      <c r="G4799" s="858"/>
      <c r="H4799" s="858"/>
      <c r="I4799" s="858"/>
      <c r="J4799" s="858"/>
    </row>
    <row r="4800" spans="1:10" ht="18" customHeight="1" x14ac:dyDescent="0.2">
      <c r="A4800" s="833"/>
      <c r="B4800" s="834" t="s">
        <v>13186</v>
      </c>
      <c r="C4800" s="833" t="s">
        <v>13187</v>
      </c>
      <c r="D4800" s="833" t="s">
        <v>13188</v>
      </c>
      <c r="E4800" s="835" t="s">
        <v>13189</v>
      </c>
      <c r="F4800" s="835"/>
      <c r="G4800" s="836" t="s">
        <v>13190</v>
      </c>
      <c r="H4800" s="834" t="s">
        <v>13191</v>
      </c>
      <c r="I4800" s="834" t="s">
        <v>13192</v>
      </c>
      <c r="J4800" s="834" t="s">
        <v>13193</v>
      </c>
    </row>
    <row r="4801" spans="1:10" ht="24" customHeight="1" x14ac:dyDescent="0.2">
      <c r="A4801" s="837" t="s">
        <v>13194</v>
      </c>
      <c r="B4801" s="838" t="s">
        <v>13546</v>
      </c>
      <c r="C4801" s="837" t="s">
        <v>7</v>
      </c>
      <c r="D4801" s="837" t="s">
        <v>9835</v>
      </c>
      <c r="E4801" s="839" t="s">
        <v>13432</v>
      </c>
      <c r="F4801" s="839"/>
      <c r="G4801" s="840" t="s">
        <v>38</v>
      </c>
      <c r="H4801" s="841">
        <v>1</v>
      </c>
      <c r="I4801" s="842">
        <v>576.33000000000004</v>
      </c>
      <c r="J4801" s="842">
        <v>576.33000000000004</v>
      </c>
    </row>
    <row r="4802" spans="1:10" ht="24" customHeight="1" x14ac:dyDescent="0.2">
      <c r="A4802" s="843" t="s">
        <v>13197</v>
      </c>
      <c r="B4802" s="844" t="s">
        <v>13244</v>
      </c>
      <c r="C4802" s="843" t="s">
        <v>7</v>
      </c>
      <c r="D4802" s="843" t="s">
        <v>25</v>
      </c>
      <c r="E4802" s="845" t="s">
        <v>13196</v>
      </c>
      <c r="F4802" s="845"/>
      <c r="G4802" s="846" t="s">
        <v>23</v>
      </c>
      <c r="H4802" s="847">
        <v>0.71109999999999995</v>
      </c>
      <c r="I4802" s="848">
        <v>13.34</v>
      </c>
      <c r="J4802" s="848">
        <v>9.4860740000000003</v>
      </c>
    </row>
    <row r="4803" spans="1:10" ht="24" customHeight="1" x14ac:dyDescent="0.2">
      <c r="A4803" s="843" t="s">
        <v>13197</v>
      </c>
      <c r="B4803" s="844" t="s">
        <v>13261</v>
      </c>
      <c r="C4803" s="843" t="s">
        <v>7</v>
      </c>
      <c r="D4803" s="843" t="s">
        <v>56</v>
      </c>
      <c r="E4803" s="845" t="s">
        <v>13196</v>
      </c>
      <c r="F4803" s="845"/>
      <c r="G4803" s="846" t="s">
        <v>23</v>
      </c>
      <c r="H4803" s="847">
        <v>1.7688999999999999</v>
      </c>
      <c r="I4803" s="848">
        <v>16.75</v>
      </c>
      <c r="J4803" s="848">
        <v>29.629075</v>
      </c>
    </row>
    <row r="4804" spans="1:10" ht="36" customHeight="1" x14ac:dyDescent="0.2">
      <c r="A4804" s="849" t="s">
        <v>13199</v>
      </c>
      <c r="B4804" s="850" t="s">
        <v>13543</v>
      </c>
      <c r="C4804" s="849" t="s">
        <v>7</v>
      </c>
      <c r="D4804" s="849" t="s">
        <v>7981</v>
      </c>
      <c r="E4804" s="851" t="s">
        <v>13220</v>
      </c>
      <c r="F4804" s="851"/>
      <c r="G4804" s="852" t="s">
        <v>38</v>
      </c>
      <c r="H4804" s="853">
        <v>6</v>
      </c>
      <c r="I4804" s="854">
        <v>8.5500000000000007</v>
      </c>
      <c r="J4804" s="854">
        <v>51.3</v>
      </c>
    </row>
    <row r="4805" spans="1:10" ht="24" customHeight="1" x14ac:dyDescent="0.2">
      <c r="A4805" s="849" t="s">
        <v>13199</v>
      </c>
      <c r="B4805" s="850" t="s">
        <v>13529</v>
      </c>
      <c r="C4805" s="849" t="s">
        <v>7</v>
      </c>
      <c r="D4805" s="849" t="s">
        <v>10970</v>
      </c>
      <c r="E4805" s="851" t="s">
        <v>13220</v>
      </c>
      <c r="F4805" s="851"/>
      <c r="G4805" s="852" t="s">
        <v>21</v>
      </c>
      <c r="H4805" s="853">
        <v>7.0199999999999999E-2</v>
      </c>
      <c r="I4805" s="854">
        <v>86.57</v>
      </c>
      <c r="J4805" s="854">
        <v>6.0772139999999997</v>
      </c>
    </row>
    <row r="4806" spans="1:10" ht="24" customHeight="1" x14ac:dyDescent="0.2">
      <c r="A4806" s="849" t="s">
        <v>13199</v>
      </c>
      <c r="B4806" s="850" t="s">
        <v>14341</v>
      </c>
      <c r="C4806" s="849" t="s">
        <v>7</v>
      </c>
      <c r="D4806" s="849" t="s">
        <v>8632</v>
      </c>
      <c r="E4806" s="851" t="s">
        <v>13220</v>
      </c>
      <c r="F4806" s="851"/>
      <c r="G4806" s="852" t="s">
        <v>38</v>
      </c>
      <c r="H4806" s="853">
        <v>1</v>
      </c>
      <c r="I4806" s="854">
        <v>479.84</v>
      </c>
      <c r="J4806" s="854">
        <v>479.84</v>
      </c>
    </row>
    <row r="4807" spans="1:10" ht="25.5" x14ac:dyDescent="0.2">
      <c r="A4807" s="855"/>
      <c r="B4807" s="855"/>
      <c r="C4807" s="855"/>
      <c r="D4807" s="855"/>
      <c r="E4807" s="855" t="s">
        <v>13209</v>
      </c>
      <c r="F4807" s="856">
        <v>16.59</v>
      </c>
      <c r="G4807" s="855" t="s">
        <v>13210</v>
      </c>
      <c r="H4807" s="856">
        <v>13.96</v>
      </c>
      <c r="I4807" s="855" t="s">
        <v>13211</v>
      </c>
      <c r="J4807" s="856">
        <v>30.55</v>
      </c>
    </row>
    <row r="4808" spans="1:10" ht="13.5" thickBot="1" x14ac:dyDescent="0.25">
      <c r="A4808" s="855"/>
      <c r="B4808" s="855"/>
      <c r="C4808" s="855"/>
      <c r="D4808" s="855"/>
      <c r="E4808" s="855" t="s">
        <v>13212</v>
      </c>
      <c r="F4808" s="856">
        <v>162.75559200000001</v>
      </c>
      <c r="G4808" s="855"/>
      <c r="H4808" s="857" t="s">
        <v>13213</v>
      </c>
      <c r="I4808" s="857"/>
      <c r="J4808" s="856">
        <v>739.09</v>
      </c>
    </row>
    <row r="4809" spans="1:10" ht="0.95" customHeight="1" thickTop="1" x14ac:dyDescent="0.2">
      <c r="A4809" s="858"/>
      <c r="B4809" s="858"/>
      <c r="C4809" s="858"/>
      <c r="D4809" s="858"/>
      <c r="E4809" s="858"/>
      <c r="F4809" s="858"/>
      <c r="G4809" s="858"/>
      <c r="H4809" s="858"/>
      <c r="I4809" s="858"/>
      <c r="J4809" s="858"/>
    </row>
    <row r="4810" spans="1:10" ht="18" customHeight="1" x14ac:dyDescent="0.2">
      <c r="A4810" s="833"/>
      <c r="B4810" s="834" t="s">
        <v>13186</v>
      </c>
      <c r="C4810" s="833" t="s">
        <v>13187</v>
      </c>
      <c r="D4810" s="833" t="s">
        <v>13188</v>
      </c>
      <c r="E4810" s="835" t="s">
        <v>13189</v>
      </c>
      <c r="F4810" s="835"/>
      <c r="G4810" s="836" t="s">
        <v>13190</v>
      </c>
      <c r="H4810" s="834" t="s">
        <v>13191</v>
      </c>
      <c r="I4810" s="834" t="s">
        <v>13192</v>
      </c>
      <c r="J4810" s="834" t="s">
        <v>13193</v>
      </c>
    </row>
    <row r="4811" spans="1:10" ht="24" customHeight="1" x14ac:dyDescent="0.2">
      <c r="A4811" s="837" t="s">
        <v>13194</v>
      </c>
      <c r="B4811" s="838" t="s">
        <v>13245</v>
      </c>
      <c r="C4811" s="837" t="s">
        <v>7</v>
      </c>
      <c r="D4811" s="837" t="s">
        <v>228</v>
      </c>
      <c r="E4811" s="839" t="s">
        <v>13196</v>
      </c>
      <c r="F4811" s="839"/>
      <c r="G4811" s="840" t="s">
        <v>23</v>
      </c>
      <c r="H4811" s="841">
        <v>1</v>
      </c>
      <c r="I4811" s="842">
        <v>17.760000000000002</v>
      </c>
      <c r="J4811" s="842">
        <v>17.760000000000002</v>
      </c>
    </row>
    <row r="4812" spans="1:10" ht="24" customHeight="1" x14ac:dyDescent="0.2">
      <c r="A4812" s="843" t="s">
        <v>13197</v>
      </c>
      <c r="B4812" s="844" t="s">
        <v>14228</v>
      </c>
      <c r="C4812" s="843" t="s">
        <v>7</v>
      </c>
      <c r="D4812" s="843" t="s">
        <v>3088</v>
      </c>
      <c r="E4812" s="845" t="s">
        <v>13196</v>
      </c>
      <c r="F4812" s="845"/>
      <c r="G4812" s="846" t="s">
        <v>23</v>
      </c>
      <c r="H4812" s="847">
        <v>1</v>
      </c>
      <c r="I4812" s="848">
        <v>0.11</v>
      </c>
      <c r="J4812" s="848">
        <v>0.11</v>
      </c>
    </row>
    <row r="4813" spans="1:10" ht="24" customHeight="1" x14ac:dyDescent="0.2">
      <c r="A4813" s="849" t="s">
        <v>13199</v>
      </c>
      <c r="B4813" s="850" t="s">
        <v>13226</v>
      </c>
      <c r="C4813" s="849" t="s">
        <v>7</v>
      </c>
      <c r="D4813" s="849" t="s">
        <v>5105</v>
      </c>
      <c r="E4813" s="851" t="s">
        <v>13206</v>
      </c>
      <c r="F4813" s="851"/>
      <c r="G4813" s="852" t="s">
        <v>23</v>
      </c>
      <c r="H4813" s="853">
        <v>1</v>
      </c>
      <c r="I4813" s="854">
        <v>0.96</v>
      </c>
      <c r="J4813" s="854">
        <v>0.96</v>
      </c>
    </row>
    <row r="4814" spans="1:10" ht="24" customHeight="1" x14ac:dyDescent="0.2">
      <c r="A4814" s="849" t="s">
        <v>13199</v>
      </c>
      <c r="B4814" s="850" t="s">
        <v>14093</v>
      </c>
      <c r="C4814" s="849" t="s">
        <v>7</v>
      </c>
      <c r="D4814" s="849" t="s">
        <v>6725</v>
      </c>
      <c r="E4814" s="851" t="s">
        <v>13201</v>
      </c>
      <c r="F4814" s="851"/>
      <c r="G4814" s="852" t="s">
        <v>23</v>
      </c>
      <c r="H4814" s="853">
        <v>1</v>
      </c>
      <c r="I4814" s="854">
        <v>1.05</v>
      </c>
      <c r="J4814" s="854">
        <v>1.05</v>
      </c>
    </row>
    <row r="4815" spans="1:10" ht="24" customHeight="1" x14ac:dyDescent="0.2">
      <c r="A4815" s="849" t="s">
        <v>13199</v>
      </c>
      <c r="B4815" s="850" t="s">
        <v>14094</v>
      </c>
      <c r="C4815" s="849" t="s">
        <v>7</v>
      </c>
      <c r="D4815" s="849" t="s">
        <v>6838</v>
      </c>
      <c r="E4815" s="851" t="s">
        <v>13201</v>
      </c>
      <c r="F4815" s="851"/>
      <c r="G4815" s="852" t="s">
        <v>23</v>
      </c>
      <c r="H4815" s="853">
        <v>1</v>
      </c>
      <c r="I4815" s="854">
        <v>0.38</v>
      </c>
      <c r="J4815" s="854">
        <v>0.38</v>
      </c>
    </row>
    <row r="4816" spans="1:10" ht="24" customHeight="1" x14ac:dyDescent="0.2">
      <c r="A4816" s="849" t="s">
        <v>13199</v>
      </c>
      <c r="B4816" s="850" t="s">
        <v>13205</v>
      </c>
      <c r="C4816" s="849" t="s">
        <v>7</v>
      </c>
      <c r="D4816" s="849" t="s">
        <v>6808</v>
      </c>
      <c r="E4816" s="851" t="s">
        <v>13206</v>
      </c>
      <c r="F4816" s="851"/>
      <c r="G4816" s="852" t="s">
        <v>23</v>
      </c>
      <c r="H4816" s="853">
        <v>1</v>
      </c>
      <c r="I4816" s="854">
        <v>0.55000000000000004</v>
      </c>
      <c r="J4816" s="854">
        <v>0.55000000000000004</v>
      </c>
    </row>
    <row r="4817" spans="1:10" ht="24" customHeight="1" x14ac:dyDescent="0.2">
      <c r="A4817" s="849" t="s">
        <v>13199</v>
      </c>
      <c r="B4817" s="850" t="s">
        <v>13207</v>
      </c>
      <c r="C4817" s="849" t="s">
        <v>7</v>
      </c>
      <c r="D4817" s="849" t="s">
        <v>8485</v>
      </c>
      <c r="E4817" s="851" t="s">
        <v>13208</v>
      </c>
      <c r="F4817" s="851"/>
      <c r="G4817" s="852" t="s">
        <v>23</v>
      </c>
      <c r="H4817" s="853">
        <v>1</v>
      </c>
      <c r="I4817" s="854">
        <v>0.06</v>
      </c>
      <c r="J4817" s="854">
        <v>0.06</v>
      </c>
    </row>
    <row r="4818" spans="1:10" ht="24" customHeight="1" x14ac:dyDescent="0.2">
      <c r="A4818" s="849" t="s">
        <v>13199</v>
      </c>
      <c r="B4818" s="850" t="s">
        <v>14229</v>
      </c>
      <c r="C4818" s="849" t="s">
        <v>7</v>
      </c>
      <c r="D4818" s="849" t="s">
        <v>8904</v>
      </c>
      <c r="E4818" s="851" t="s">
        <v>13203</v>
      </c>
      <c r="F4818" s="851"/>
      <c r="G4818" s="852" t="s">
        <v>23</v>
      </c>
      <c r="H4818" s="853">
        <v>1</v>
      </c>
      <c r="I4818" s="854">
        <v>13.94</v>
      </c>
      <c r="J4818" s="854">
        <v>13.94</v>
      </c>
    </row>
    <row r="4819" spans="1:10" ht="24" customHeight="1" x14ac:dyDescent="0.2">
      <c r="A4819" s="849" t="s">
        <v>13199</v>
      </c>
      <c r="B4819" s="850" t="s">
        <v>13229</v>
      </c>
      <c r="C4819" s="849" t="s">
        <v>7</v>
      </c>
      <c r="D4819" s="849" t="s">
        <v>9025</v>
      </c>
      <c r="E4819" s="851" t="s">
        <v>13230</v>
      </c>
      <c r="F4819" s="851"/>
      <c r="G4819" s="852" t="s">
        <v>23</v>
      </c>
      <c r="H4819" s="853">
        <v>1</v>
      </c>
      <c r="I4819" s="854">
        <v>0.71</v>
      </c>
      <c r="J4819" s="854">
        <v>0.71</v>
      </c>
    </row>
    <row r="4820" spans="1:10" ht="25.5" x14ac:dyDescent="0.2">
      <c r="A4820" s="855"/>
      <c r="B4820" s="855"/>
      <c r="C4820" s="855"/>
      <c r="D4820" s="855"/>
      <c r="E4820" s="855" t="s">
        <v>13209</v>
      </c>
      <c r="F4820" s="856">
        <v>7.63</v>
      </c>
      <c r="G4820" s="855" t="s">
        <v>13210</v>
      </c>
      <c r="H4820" s="856">
        <v>6.42</v>
      </c>
      <c r="I4820" s="855" t="s">
        <v>13211</v>
      </c>
      <c r="J4820" s="856">
        <v>14.05</v>
      </c>
    </row>
    <row r="4821" spans="1:10" ht="13.5" thickBot="1" x14ac:dyDescent="0.25">
      <c r="A4821" s="855"/>
      <c r="B4821" s="855"/>
      <c r="C4821" s="855"/>
      <c r="D4821" s="855"/>
      <c r="E4821" s="855" t="s">
        <v>13212</v>
      </c>
      <c r="F4821" s="856">
        <v>5.0154240000000003</v>
      </c>
      <c r="G4821" s="855"/>
      <c r="H4821" s="857" t="s">
        <v>13213</v>
      </c>
      <c r="I4821" s="857"/>
      <c r="J4821" s="856">
        <v>22.78</v>
      </c>
    </row>
    <row r="4822" spans="1:10" ht="0.95" customHeight="1" thickTop="1" x14ac:dyDescent="0.2">
      <c r="A4822" s="858"/>
      <c r="B4822" s="858"/>
      <c r="C4822" s="858"/>
      <c r="D4822" s="858"/>
      <c r="E4822" s="858"/>
      <c r="F4822" s="858"/>
      <c r="G4822" s="858"/>
      <c r="H4822" s="858"/>
      <c r="I4822" s="858"/>
      <c r="J4822" s="858"/>
    </row>
    <row r="4823" spans="1:10" ht="18" customHeight="1" x14ac:dyDescent="0.2">
      <c r="A4823" s="833"/>
      <c r="B4823" s="834" t="s">
        <v>13186</v>
      </c>
      <c r="C4823" s="833" t="s">
        <v>13187</v>
      </c>
      <c r="D4823" s="833" t="s">
        <v>13188</v>
      </c>
      <c r="E4823" s="835" t="s">
        <v>13189</v>
      </c>
      <c r="F4823" s="835"/>
      <c r="G4823" s="836" t="s">
        <v>13190</v>
      </c>
      <c r="H4823" s="834" t="s">
        <v>13191</v>
      </c>
      <c r="I4823" s="834" t="s">
        <v>13192</v>
      </c>
      <c r="J4823" s="834" t="s">
        <v>13193</v>
      </c>
    </row>
    <row r="4824" spans="1:10" ht="36" customHeight="1" x14ac:dyDescent="0.2">
      <c r="A4824" s="837" t="s">
        <v>13194</v>
      </c>
      <c r="B4824" s="838" t="s">
        <v>13767</v>
      </c>
      <c r="C4824" s="837" t="s">
        <v>7</v>
      </c>
      <c r="D4824" s="837" t="s">
        <v>62</v>
      </c>
      <c r="E4824" s="839" t="s">
        <v>13736</v>
      </c>
      <c r="F4824" s="839"/>
      <c r="G4824" s="840" t="s">
        <v>38</v>
      </c>
      <c r="H4824" s="841">
        <v>1</v>
      </c>
      <c r="I4824" s="842">
        <v>20.329999999999998</v>
      </c>
      <c r="J4824" s="842">
        <v>20.329999999999998</v>
      </c>
    </row>
    <row r="4825" spans="1:10" ht="24" customHeight="1" x14ac:dyDescent="0.2">
      <c r="A4825" s="843" t="s">
        <v>13197</v>
      </c>
      <c r="B4825" s="844" t="s">
        <v>13737</v>
      </c>
      <c r="C4825" s="843" t="s">
        <v>7</v>
      </c>
      <c r="D4825" s="843" t="s">
        <v>60</v>
      </c>
      <c r="E4825" s="845" t="s">
        <v>13196</v>
      </c>
      <c r="F4825" s="845"/>
      <c r="G4825" s="846" t="s">
        <v>23</v>
      </c>
      <c r="H4825" s="847">
        <v>0.496</v>
      </c>
      <c r="I4825" s="848">
        <v>13.34</v>
      </c>
      <c r="J4825" s="848">
        <v>6.6166400000000003</v>
      </c>
    </row>
    <row r="4826" spans="1:10" ht="24" customHeight="1" x14ac:dyDescent="0.2">
      <c r="A4826" s="843" t="s">
        <v>13197</v>
      </c>
      <c r="B4826" s="844" t="s">
        <v>13277</v>
      </c>
      <c r="C4826" s="843" t="s">
        <v>7</v>
      </c>
      <c r="D4826" s="843" t="s">
        <v>58</v>
      </c>
      <c r="E4826" s="845" t="s">
        <v>13196</v>
      </c>
      <c r="F4826" s="845"/>
      <c r="G4826" s="846" t="s">
        <v>23</v>
      </c>
      <c r="H4826" s="847">
        <v>0.496</v>
      </c>
      <c r="I4826" s="848">
        <v>17.38</v>
      </c>
      <c r="J4826" s="848">
        <v>8.6204800000000006</v>
      </c>
    </row>
    <row r="4827" spans="1:10" ht="24" customHeight="1" x14ac:dyDescent="0.2">
      <c r="A4827" s="849" t="s">
        <v>13199</v>
      </c>
      <c r="B4827" s="850" t="s">
        <v>14266</v>
      </c>
      <c r="C4827" s="849" t="s">
        <v>7</v>
      </c>
      <c r="D4827" s="849" t="s">
        <v>8972</v>
      </c>
      <c r="E4827" s="851" t="s">
        <v>13220</v>
      </c>
      <c r="F4827" s="851"/>
      <c r="G4827" s="852" t="s">
        <v>38</v>
      </c>
      <c r="H4827" s="853">
        <v>1</v>
      </c>
      <c r="I4827" s="854">
        <v>5.09</v>
      </c>
      <c r="J4827" s="854">
        <v>5.09</v>
      </c>
    </row>
    <row r="4828" spans="1:10" ht="25.5" x14ac:dyDescent="0.2">
      <c r="A4828" s="855"/>
      <c r="B4828" s="855"/>
      <c r="C4828" s="855"/>
      <c r="D4828" s="855"/>
      <c r="E4828" s="855" t="s">
        <v>13209</v>
      </c>
      <c r="F4828" s="856">
        <v>6.22</v>
      </c>
      <c r="G4828" s="855" t="s">
        <v>13210</v>
      </c>
      <c r="H4828" s="856">
        <v>5.24</v>
      </c>
      <c r="I4828" s="855" t="s">
        <v>13211</v>
      </c>
      <c r="J4828" s="856">
        <v>11.46</v>
      </c>
    </row>
    <row r="4829" spans="1:10" ht="13.5" thickBot="1" x14ac:dyDescent="0.25">
      <c r="A4829" s="855"/>
      <c r="B4829" s="855"/>
      <c r="C4829" s="855"/>
      <c r="D4829" s="855"/>
      <c r="E4829" s="855" t="s">
        <v>13212</v>
      </c>
      <c r="F4829" s="856">
        <v>5.7411919999999999</v>
      </c>
      <c r="G4829" s="855"/>
      <c r="H4829" s="857" t="s">
        <v>13213</v>
      </c>
      <c r="I4829" s="857"/>
      <c r="J4829" s="856">
        <v>26.07</v>
      </c>
    </row>
    <row r="4830" spans="1:10" ht="0.95" customHeight="1" thickTop="1" x14ac:dyDescent="0.2">
      <c r="A4830" s="858"/>
      <c r="B4830" s="858"/>
      <c r="C4830" s="858"/>
      <c r="D4830" s="858"/>
      <c r="E4830" s="858"/>
      <c r="F4830" s="858"/>
      <c r="G4830" s="858"/>
      <c r="H4830" s="858"/>
      <c r="I4830" s="858"/>
      <c r="J4830" s="858"/>
    </row>
    <row r="4831" spans="1:10" ht="18" customHeight="1" x14ac:dyDescent="0.2">
      <c r="A4831" s="833"/>
      <c r="B4831" s="834" t="s">
        <v>13186</v>
      </c>
      <c r="C4831" s="833" t="s">
        <v>13187</v>
      </c>
      <c r="D4831" s="833" t="s">
        <v>13188</v>
      </c>
      <c r="E4831" s="835" t="s">
        <v>13189</v>
      </c>
      <c r="F4831" s="835"/>
      <c r="G4831" s="836" t="s">
        <v>13190</v>
      </c>
      <c r="H4831" s="834" t="s">
        <v>13191</v>
      </c>
      <c r="I4831" s="834" t="s">
        <v>13192</v>
      </c>
      <c r="J4831" s="834" t="s">
        <v>13193</v>
      </c>
    </row>
    <row r="4832" spans="1:10" ht="36" customHeight="1" x14ac:dyDescent="0.2">
      <c r="A4832" s="837" t="s">
        <v>13194</v>
      </c>
      <c r="B4832" s="838" t="s">
        <v>13779</v>
      </c>
      <c r="C4832" s="837" t="s">
        <v>7</v>
      </c>
      <c r="D4832" s="837" t="s">
        <v>530</v>
      </c>
      <c r="E4832" s="839" t="s">
        <v>13736</v>
      </c>
      <c r="F4832" s="839"/>
      <c r="G4832" s="840" t="s">
        <v>38</v>
      </c>
      <c r="H4832" s="841">
        <v>1</v>
      </c>
      <c r="I4832" s="842">
        <v>21.76</v>
      </c>
      <c r="J4832" s="842">
        <v>21.76</v>
      </c>
    </row>
    <row r="4833" spans="1:10" ht="24" customHeight="1" x14ac:dyDescent="0.2">
      <c r="A4833" s="843" t="s">
        <v>13197</v>
      </c>
      <c r="B4833" s="844" t="s">
        <v>13737</v>
      </c>
      <c r="C4833" s="843" t="s">
        <v>7</v>
      </c>
      <c r="D4833" s="843" t="s">
        <v>60</v>
      </c>
      <c r="E4833" s="845" t="s">
        <v>13196</v>
      </c>
      <c r="F4833" s="845"/>
      <c r="G4833" s="846" t="s">
        <v>23</v>
      </c>
      <c r="H4833" s="847">
        <v>0.496</v>
      </c>
      <c r="I4833" s="848">
        <v>13.34</v>
      </c>
      <c r="J4833" s="848">
        <v>6.6166400000000003</v>
      </c>
    </row>
    <row r="4834" spans="1:10" ht="24" customHeight="1" x14ac:dyDescent="0.2">
      <c r="A4834" s="843" t="s">
        <v>13197</v>
      </c>
      <c r="B4834" s="844" t="s">
        <v>13277</v>
      </c>
      <c r="C4834" s="843" t="s">
        <v>7</v>
      </c>
      <c r="D4834" s="843" t="s">
        <v>58</v>
      </c>
      <c r="E4834" s="845" t="s">
        <v>13196</v>
      </c>
      <c r="F4834" s="845"/>
      <c r="G4834" s="846" t="s">
        <v>23</v>
      </c>
      <c r="H4834" s="847">
        <v>0.496</v>
      </c>
      <c r="I4834" s="848">
        <v>17.38</v>
      </c>
      <c r="J4834" s="848">
        <v>8.6204800000000006</v>
      </c>
    </row>
    <row r="4835" spans="1:10" ht="24" customHeight="1" x14ac:dyDescent="0.2">
      <c r="A4835" s="849" t="s">
        <v>13199</v>
      </c>
      <c r="B4835" s="850" t="s">
        <v>14342</v>
      </c>
      <c r="C4835" s="849" t="s">
        <v>7</v>
      </c>
      <c r="D4835" s="849" t="s">
        <v>8976</v>
      </c>
      <c r="E4835" s="851" t="s">
        <v>13220</v>
      </c>
      <c r="F4835" s="851"/>
      <c r="G4835" s="852" t="s">
        <v>38</v>
      </c>
      <c r="H4835" s="853">
        <v>1</v>
      </c>
      <c r="I4835" s="854">
        <v>6.52</v>
      </c>
      <c r="J4835" s="854">
        <v>6.52</v>
      </c>
    </row>
    <row r="4836" spans="1:10" ht="25.5" x14ac:dyDescent="0.2">
      <c r="A4836" s="855"/>
      <c r="B4836" s="855"/>
      <c r="C4836" s="855"/>
      <c r="D4836" s="855"/>
      <c r="E4836" s="855" t="s">
        <v>13209</v>
      </c>
      <c r="F4836" s="856">
        <v>6.22</v>
      </c>
      <c r="G4836" s="855" t="s">
        <v>13210</v>
      </c>
      <c r="H4836" s="856">
        <v>5.24</v>
      </c>
      <c r="I4836" s="855" t="s">
        <v>13211</v>
      </c>
      <c r="J4836" s="856">
        <v>11.46</v>
      </c>
    </row>
    <row r="4837" spans="1:10" ht="13.5" thickBot="1" x14ac:dyDescent="0.25">
      <c r="A4837" s="855"/>
      <c r="B4837" s="855"/>
      <c r="C4837" s="855"/>
      <c r="D4837" s="855"/>
      <c r="E4837" s="855" t="s">
        <v>13212</v>
      </c>
      <c r="F4837" s="856">
        <v>6.1450240000000003</v>
      </c>
      <c r="G4837" s="855"/>
      <c r="H4837" s="857" t="s">
        <v>13213</v>
      </c>
      <c r="I4837" s="857"/>
      <c r="J4837" s="856">
        <v>27.91</v>
      </c>
    </row>
    <row r="4838" spans="1:10" ht="0.95" customHeight="1" thickTop="1" x14ac:dyDescent="0.2">
      <c r="A4838" s="858"/>
      <c r="B4838" s="858"/>
      <c r="C4838" s="858"/>
      <c r="D4838" s="858"/>
      <c r="E4838" s="858"/>
      <c r="F4838" s="858"/>
      <c r="G4838" s="858"/>
      <c r="H4838" s="858"/>
      <c r="I4838" s="858"/>
      <c r="J4838" s="858"/>
    </row>
    <row r="4839" spans="1:10" ht="18" customHeight="1" x14ac:dyDescent="0.2">
      <c r="A4839" s="833"/>
      <c r="B4839" s="834" t="s">
        <v>13186</v>
      </c>
      <c r="C4839" s="833" t="s">
        <v>13187</v>
      </c>
      <c r="D4839" s="833" t="s">
        <v>13188</v>
      </c>
      <c r="E4839" s="835" t="s">
        <v>13189</v>
      </c>
      <c r="F4839" s="835"/>
      <c r="G4839" s="836" t="s">
        <v>13190</v>
      </c>
      <c r="H4839" s="834" t="s">
        <v>13191</v>
      </c>
      <c r="I4839" s="834" t="s">
        <v>13192</v>
      </c>
      <c r="J4839" s="834" t="s">
        <v>13193</v>
      </c>
    </row>
    <row r="4840" spans="1:10" ht="36" customHeight="1" x14ac:dyDescent="0.2">
      <c r="A4840" s="837" t="s">
        <v>13194</v>
      </c>
      <c r="B4840" s="838" t="s">
        <v>13782</v>
      </c>
      <c r="C4840" s="837" t="s">
        <v>7</v>
      </c>
      <c r="D4840" s="837" t="s">
        <v>533</v>
      </c>
      <c r="E4840" s="839" t="s">
        <v>13736</v>
      </c>
      <c r="F4840" s="839"/>
      <c r="G4840" s="840" t="s">
        <v>38</v>
      </c>
      <c r="H4840" s="841">
        <v>1</v>
      </c>
      <c r="I4840" s="842">
        <v>12.31</v>
      </c>
      <c r="J4840" s="842">
        <v>12.31</v>
      </c>
    </row>
    <row r="4841" spans="1:10" ht="24" customHeight="1" x14ac:dyDescent="0.2">
      <c r="A4841" s="843" t="s">
        <v>13197</v>
      </c>
      <c r="B4841" s="844" t="s">
        <v>13737</v>
      </c>
      <c r="C4841" s="843" t="s">
        <v>7</v>
      </c>
      <c r="D4841" s="843" t="s">
        <v>60</v>
      </c>
      <c r="E4841" s="845" t="s">
        <v>13196</v>
      </c>
      <c r="F4841" s="845"/>
      <c r="G4841" s="846" t="s">
        <v>23</v>
      </c>
      <c r="H4841" s="847">
        <v>0.23499999999999999</v>
      </c>
      <c r="I4841" s="848">
        <v>13.34</v>
      </c>
      <c r="J4841" s="848">
        <v>3.1349</v>
      </c>
    </row>
    <row r="4842" spans="1:10" ht="24" customHeight="1" x14ac:dyDescent="0.2">
      <c r="A4842" s="843" t="s">
        <v>13197</v>
      </c>
      <c r="B4842" s="844" t="s">
        <v>13277</v>
      </c>
      <c r="C4842" s="843" t="s">
        <v>7</v>
      </c>
      <c r="D4842" s="843" t="s">
        <v>58</v>
      </c>
      <c r="E4842" s="845" t="s">
        <v>13196</v>
      </c>
      <c r="F4842" s="845"/>
      <c r="G4842" s="846" t="s">
        <v>23</v>
      </c>
      <c r="H4842" s="847">
        <v>0.23499999999999999</v>
      </c>
      <c r="I4842" s="848">
        <v>17.38</v>
      </c>
      <c r="J4842" s="848">
        <v>4.0842999999999998</v>
      </c>
    </row>
    <row r="4843" spans="1:10" ht="24" customHeight="1" x14ac:dyDescent="0.2">
      <c r="A4843" s="849" t="s">
        <v>13199</v>
      </c>
      <c r="B4843" s="850" t="s">
        <v>14266</v>
      </c>
      <c r="C4843" s="849" t="s">
        <v>7</v>
      </c>
      <c r="D4843" s="849" t="s">
        <v>8972</v>
      </c>
      <c r="E4843" s="851" t="s">
        <v>13220</v>
      </c>
      <c r="F4843" s="851"/>
      <c r="G4843" s="852" t="s">
        <v>38</v>
      </c>
      <c r="H4843" s="853">
        <v>1</v>
      </c>
      <c r="I4843" s="854">
        <v>5.09</v>
      </c>
      <c r="J4843" s="854">
        <v>5.09</v>
      </c>
    </row>
    <row r="4844" spans="1:10" ht="25.5" x14ac:dyDescent="0.2">
      <c r="A4844" s="855"/>
      <c r="B4844" s="855"/>
      <c r="C4844" s="855"/>
      <c r="D4844" s="855"/>
      <c r="E4844" s="855" t="s">
        <v>13209</v>
      </c>
      <c r="F4844" s="856">
        <v>2.95</v>
      </c>
      <c r="G4844" s="855" t="s">
        <v>13210</v>
      </c>
      <c r="H4844" s="856">
        <v>2.48</v>
      </c>
      <c r="I4844" s="855" t="s">
        <v>13211</v>
      </c>
      <c r="J4844" s="856">
        <v>5.43</v>
      </c>
    </row>
    <row r="4845" spans="1:10" ht="13.5" thickBot="1" x14ac:dyDescent="0.25">
      <c r="A4845" s="855"/>
      <c r="B4845" s="855"/>
      <c r="C4845" s="855"/>
      <c r="D4845" s="855"/>
      <c r="E4845" s="855" t="s">
        <v>13212</v>
      </c>
      <c r="F4845" s="856">
        <v>3.4763440000000001</v>
      </c>
      <c r="G4845" s="855"/>
      <c r="H4845" s="857" t="s">
        <v>13213</v>
      </c>
      <c r="I4845" s="857"/>
      <c r="J4845" s="856">
        <v>15.79</v>
      </c>
    </row>
    <row r="4846" spans="1:10" ht="0.95" customHeight="1" thickTop="1" x14ac:dyDescent="0.2">
      <c r="A4846" s="858"/>
      <c r="B4846" s="858"/>
      <c r="C4846" s="858"/>
      <c r="D4846" s="858"/>
      <c r="E4846" s="858"/>
      <c r="F4846" s="858"/>
      <c r="G4846" s="858"/>
      <c r="H4846" s="858"/>
      <c r="I4846" s="858"/>
      <c r="J4846" s="858"/>
    </row>
    <row r="4847" spans="1:10" ht="18" customHeight="1" x14ac:dyDescent="0.2">
      <c r="A4847" s="833"/>
      <c r="B4847" s="834" t="s">
        <v>13186</v>
      </c>
      <c r="C4847" s="833" t="s">
        <v>13187</v>
      </c>
      <c r="D4847" s="833" t="s">
        <v>13188</v>
      </c>
      <c r="E4847" s="835" t="s">
        <v>13189</v>
      </c>
      <c r="F4847" s="835"/>
      <c r="G4847" s="836" t="s">
        <v>13190</v>
      </c>
      <c r="H4847" s="834" t="s">
        <v>13191</v>
      </c>
      <c r="I4847" s="834" t="s">
        <v>13192</v>
      </c>
      <c r="J4847" s="834" t="s">
        <v>13193</v>
      </c>
    </row>
    <row r="4848" spans="1:10" ht="36" customHeight="1" x14ac:dyDescent="0.2">
      <c r="A4848" s="837" t="s">
        <v>13194</v>
      </c>
      <c r="B4848" s="838" t="s">
        <v>13776</v>
      </c>
      <c r="C4848" s="837" t="s">
        <v>7</v>
      </c>
      <c r="D4848" s="837" t="s">
        <v>2290</v>
      </c>
      <c r="E4848" s="839" t="s">
        <v>13736</v>
      </c>
      <c r="F4848" s="839"/>
      <c r="G4848" s="840" t="s">
        <v>38</v>
      </c>
      <c r="H4848" s="841">
        <v>1</v>
      </c>
      <c r="I4848" s="842">
        <v>22.74</v>
      </c>
      <c r="J4848" s="842">
        <v>22.74</v>
      </c>
    </row>
    <row r="4849" spans="1:10" ht="24" customHeight="1" x14ac:dyDescent="0.2">
      <c r="A4849" s="843" t="s">
        <v>13197</v>
      </c>
      <c r="B4849" s="844" t="s">
        <v>13737</v>
      </c>
      <c r="C4849" s="843" t="s">
        <v>7</v>
      </c>
      <c r="D4849" s="843" t="s">
        <v>60</v>
      </c>
      <c r="E4849" s="845" t="s">
        <v>13196</v>
      </c>
      <c r="F4849" s="845"/>
      <c r="G4849" s="846" t="s">
        <v>23</v>
      </c>
      <c r="H4849" s="847">
        <v>0.40899999999999997</v>
      </c>
      <c r="I4849" s="848">
        <v>13.34</v>
      </c>
      <c r="J4849" s="848">
        <v>5.4560599999999999</v>
      </c>
    </row>
    <row r="4850" spans="1:10" ht="24" customHeight="1" x14ac:dyDescent="0.2">
      <c r="A4850" s="843" t="s">
        <v>13197</v>
      </c>
      <c r="B4850" s="844" t="s">
        <v>13277</v>
      </c>
      <c r="C4850" s="843" t="s">
        <v>7</v>
      </c>
      <c r="D4850" s="843" t="s">
        <v>58</v>
      </c>
      <c r="E4850" s="845" t="s">
        <v>13196</v>
      </c>
      <c r="F4850" s="845"/>
      <c r="G4850" s="846" t="s">
        <v>23</v>
      </c>
      <c r="H4850" s="847">
        <v>0.40899999999999997</v>
      </c>
      <c r="I4850" s="848">
        <v>17.38</v>
      </c>
      <c r="J4850" s="848">
        <v>7.1084199999999997</v>
      </c>
    </row>
    <row r="4851" spans="1:10" ht="24" customHeight="1" x14ac:dyDescent="0.2">
      <c r="A4851" s="849" t="s">
        <v>13199</v>
      </c>
      <c r="B4851" s="850" t="s">
        <v>14266</v>
      </c>
      <c r="C4851" s="849" t="s">
        <v>7</v>
      </c>
      <c r="D4851" s="849" t="s">
        <v>8972</v>
      </c>
      <c r="E4851" s="851" t="s">
        <v>13220</v>
      </c>
      <c r="F4851" s="851"/>
      <c r="G4851" s="852" t="s">
        <v>38</v>
      </c>
      <c r="H4851" s="853">
        <v>2</v>
      </c>
      <c r="I4851" s="854">
        <v>5.09</v>
      </c>
      <c r="J4851" s="854">
        <v>10.18</v>
      </c>
    </row>
    <row r="4852" spans="1:10" ht="25.5" x14ac:dyDescent="0.2">
      <c r="A4852" s="855"/>
      <c r="B4852" s="855"/>
      <c r="C4852" s="855"/>
      <c r="D4852" s="855"/>
      <c r="E4852" s="855" t="s">
        <v>13209</v>
      </c>
      <c r="F4852" s="856">
        <v>5.13</v>
      </c>
      <c r="G4852" s="855" t="s">
        <v>13210</v>
      </c>
      <c r="H4852" s="856">
        <v>4.32</v>
      </c>
      <c r="I4852" s="855" t="s">
        <v>13211</v>
      </c>
      <c r="J4852" s="856">
        <v>9.4499999999999993</v>
      </c>
    </row>
    <row r="4853" spans="1:10" ht="13.5" thickBot="1" x14ac:dyDescent="0.25">
      <c r="A4853" s="855"/>
      <c r="B4853" s="855"/>
      <c r="C4853" s="855"/>
      <c r="D4853" s="855"/>
      <c r="E4853" s="855" t="s">
        <v>13212</v>
      </c>
      <c r="F4853" s="856">
        <v>6.4217760000000004</v>
      </c>
      <c r="G4853" s="855"/>
      <c r="H4853" s="857" t="s">
        <v>13213</v>
      </c>
      <c r="I4853" s="857"/>
      <c r="J4853" s="856">
        <v>29.16</v>
      </c>
    </row>
    <row r="4854" spans="1:10" ht="0.95" customHeight="1" thickTop="1" x14ac:dyDescent="0.2">
      <c r="A4854" s="858"/>
      <c r="B4854" s="858"/>
      <c r="C4854" s="858"/>
      <c r="D4854" s="858"/>
      <c r="E4854" s="858"/>
      <c r="F4854" s="858"/>
      <c r="G4854" s="858"/>
      <c r="H4854" s="858"/>
      <c r="I4854" s="858"/>
      <c r="J4854" s="858"/>
    </row>
    <row r="4855" spans="1:10" ht="18" customHeight="1" x14ac:dyDescent="0.2">
      <c r="A4855" s="833"/>
      <c r="B4855" s="834" t="s">
        <v>13186</v>
      </c>
      <c r="C4855" s="833" t="s">
        <v>13187</v>
      </c>
      <c r="D4855" s="833" t="s">
        <v>13188</v>
      </c>
      <c r="E4855" s="835" t="s">
        <v>13189</v>
      </c>
      <c r="F4855" s="835"/>
      <c r="G4855" s="836" t="s">
        <v>13190</v>
      </c>
      <c r="H4855" s="834" t="s">
        <v>13191</v>
      </c>
      <c r="I4855" s="834" t="s">
        <v>13192</v>
      </c>
      <c r="J4855" s="834" t="s">
        <v>13193</v>
      </c>
    </row>
    <row r="4856" spans="1:10" ht="36" customHeight="1" x14ac:dyDescent="0.2">
      <c r="A4856" s="837" t="s">
        <v>13194</v>
      </c>
      <c r="B4856" s="838" t="s">
        <v>13770</v>
      </c>
      <c r="C4856" s="837" t="s">
        <v>7</v>
      </c>
      <c r="D4856" s="837" t="s">
        <v>531</v>
      </c>
      <c r="E4856" s="839" t="s">
        <v>13736</v>
      </c>
      <c r="F4856" s="839"/>
      <c r="G4856" s="840" t="s">
        <v>38</v>
      </c>
      <c r="H4856" s="841">
        <v>1</v>
      </c>
      <c r="I4856" s="842">
        <v>14.55</v>
      </c>
      <c r="J4856" s="842">
        <v>14.55</v>
      </c>
    </row>
    <row r="4857" spans="1:10" ht="24" customHeight="1" x14ac:dyDescent="0.2">
      <c r="A4857" s="843" t="s">
        <v>13197</v>
      </c>
      <c r="B4857" s="844" t="s">
        <v>13737</v>
      </c>
      <c r="C4857" s="843" t="s">
        <v>7</v>
      </c>
      <c r="D4857" s="843" t="s">
        <v>60</v>
      </c>
      <c r="E4857" s="845" t="s">
        <v>13196</v>
      </c>
      <c r="F4857" s="845"/>
      <c r="G4857" s="846" t="s">
        <v>23</v>
      </c>
      <c r="H4857" s="847">
        <v>0.308</v>
      </c>
      <c r="I4857" s="848">
        <v>13.34</v>
      </c>
      <c r="J4857" s="848">
        <v>4.1087199999999999</v>
      </c>
    </row>
    <row r="4858" spans="1:10" ht="24" customHeight="1" x14ac:dyDescent="0.2">
      <c r="A4858" s="843" t="s">
        <v>13197</v>
      </c>
      <c r="B4858" s="844" t="s">
        <v>13277</v>
      </c>
      <c r="C4858" s="843" t="s">
        <v>7</v>
      </c>
      <c r="D4858" s="843" t="s">
        <v>58</v>
      </c>
      <c r="E4858" s="845" t="s">
        <v>13196</v>
      </c>
      <c r="F4858" s="845"/>
      <c r="G4858" s="846" t="s">
        <v>23</v>
      </c>
      <c r="H4858" s="847">
        <v>0.308</v>
      </c>
      <c r="I4858" s="848">
        <v>17.38</v>
      </c>
      <c r="J4858" s="848">
        <v>5.35304</v>
      </c>
    </row>
    <row r="4859" spans="1:10" ht="24" customHeight="1" x14ac:dyDescent="0.2">
      <c r="A4859" s="849" t="s">
        <v>13199</v>
      </c>
      <c r="B4859" s="850" t="s">
        <v>14266</v>
      </c>
      <c r="C4859" s="849" t="s">
        <v>7</v>
      </c>
      <c r="D4859" s="849" t="s">
        <v>8972</v>
      </c>
      <c r="E4859" s="851" t="s">
        <v>13220</v>
      </c>
      <c r="F4859" s="851"/>
      <c r="G4859" s="852" t="s">
        <v>38</v>
      </c>
      <c r="H4859" s="853">
        <v>1</v>
      </c>
      <c r="I4859" s="854">
        <v>5.09</v>
      </c>
      <c r="J4859" s="854">
        <v>5.09</v>
      </c>
    </row>
    <row r="4860" spans="1:10" ht="25.5" x14ac:dyDescent="0.2">
      <c r="A4860" s="855"/>
      <c r="B4860" s="855"/>
      <c r="C4860" s="855"/>
      <c r="D4860" s="855"/>
      <c r="E4860" s="855" t="s">
        <v>13209</v>
      </c>
      <c r="F4860" s="856">
        <v>3.87</v>
      </c>
      <c r="G4860" s="855" t="s">
        <v>13210</v>
      </c>
      <c r="H4860" s="856">
        <v>3.25</v>
      </c>
      <c r="I4860" s="855" t="s">
        <v>13211</v>
      </c>
      <c r="J4860" s="856">
        <v>7.12</v>
      </c>
    </row>
    <row r="4861" spans="1:10" ht="13.5" thickBot="1" x14ac:dyDescent="0.25">
      <c r="A4861" s="855"/>
      <c r="B4861" s="855"/>
      <c r="C4861" s="855"/>
      <c r="D4861" s="855"/>
      <c r="E4861" s="855" t="s">
        <v>13212</v>
      </c>
      <c r="F4861" s="856">
        <v>4.1089200000000003</v>
      </c>
      <c r="G4861" s="855"/>
      <c r="H4861" s="857" t="s">
        <v>13213</v>
      </c>
      <c r="I4861" s="857"/>
      <c r="J4861" s="856">
        <v>18.66</v>
      </c>
    </row>
    <row r="4862" spans="1:10" ht="0.95" customHeight="1" thickTop="1" x14ac:dyDescent="0.2">
      <c r="A4862" s="858"/>
      <c r="B4862" s="858"/>
      <c r="C4862" s="858"/>
      <c r="D4862" s="858"/>
      <c r="E4862" s="858"/>
      <c r="F4862" s="858"/>
      <c r="G4862" s="858"/>
      <c r="H4862" s="858"/>
      <c r="I4862" s="858"/>
      <c r="J4862" s="858"/>
    </row>
    <row r="4863" spans="1:10" ht="18" customHeight="1" x14ac:dyDescent="0.2">
      <c r="A4863" s="833"/>
      <c r="B4863" s="834" t="s">
        <v>13186</v>
      </c>
      <c r="C4863" s="833" t="s">
        <v>13187</v>
      </c>
      <c r="D4863" s="833" t="s">
        <v>13188</v>
      </c>
      <c r="E4863" s="835" t="s">
        <v>13189</v>
      </c>
      <c r="F4863" s="835"/>
      <c r="G4863" s="836" t="s">
        <v>13190</v>
      </c>
      <c r="H4863" s="834" t="s">
        <v>13191</v>
      </c>
      <c r="I4863" s="834" t="s">
        <v>13192</v>
      </c>
      <c r="J4863" s="834" t="s">
        <v>13193</v>
      </c>
    </row>
    <row r="4864" spans="1:10" ht="36" customHeight="1" x14ac:dyDescent="0.2">
      <c r="A4864" s="837" t="s">
        <v>13194</v>
      </c>
      <c r="B4864" s="838" t="s">
        <v>13764</v>
      </c>
      <c r="C4864" s="837" t="s">
        <v>7</v>
      </c>
      <c r="D4864" s="837" t="s">
        <v>532</v>
      </c>
      <c r="E4864" s="839" t="s">
        <v>13736</v>
      </c>
      <c r="F4864" s="839"/>
      <c r="G4864" s="840" t="s">
        <v>38</v>
      </c>
      <c r="H4864" s="841">
        <v>1</v>
      </c>
      <c r="I4864" s="842">
        <v>15.98</v>
      </c>
      <c r="J4864" s="842">
        <v>15.98</v>
      </c>
    </row>
    <row r="4865" spans="1:10" ht="24" customHeight="1" x14ac:dyDescent="0.2">
      <c r="A4865" s="843" t="s">
        <v>13197</v>
      </c>
      <c r="B4865" s="844" t="s">
        <v>13737</v>
      </c>
      <c r="C4865" s="843" t="s">
        <v>7</v>
      </c>
      <c r="D4865" s="843" t="s">
        <v>60</v>
      </c>
      <c r="E4865" s="845" t="s">
        <v>13196</v>
      </c>
      <c r="F4865" s="845"/>
      <c r="G4865" s="846" t="s">
        <v>23</v>
      </c>
      <c r="H4865" s="847">
        <v>0.308</v>
      </c>
      <c r="I4865" s="848">
        <v>13.34</v>
      </c>
      <c r="J4865" s="848">
        <v>4.1087199999999999</v>
      </c>
    </row>
    <row r="4866" spans="1:10" ht="24" customHeight="1" x14ac:dyDescent="0.2">
      <c r="A4866" s="843" t="s">
        <v>13197</v>
      </c>
      <c r="B4866" s="844" t="s">
        <v>13277</v>
      </c>
      <c r="C4866" s="843" t="s">
        <v>7</v>
      </c>
      <c r="D4866" s="843" t="s">
        <v>58</v>
      </c>
      <c r="E4866" s="845" t="s">
        <v>13196</v>
      </c>
      <c r="F4866" s="845"/>
      <c r="G4866" s="846" t="s">
        <v>23</v>
      </c>
      <c r="H4866" s="847">
        <v>0.308</v>
      </c>
      <c r="I4866" s="848">
        <v>17.38</v>
      </c>
      <c r="J4866" s="848">
        <v>5.35304</v>
      </c>
    </row>
    <row r="4867" spans="1:10" ht="24" customHeight="1" x14ac:dyDescent="0.2">
      <c r="A4867" s="849" t="s">
        <v>13199</v>
      </c>
      <c r="B4867" s="850" t="s">
        <v>14342</v>
      </c>
      <c r="C4867" s="849" t="s">
        <v>7</v>
      </c>
      <c r="D4867" s="849" t="s">
        <v>8976</v>
      </c>
      <c r="E4867" s="851" t="s">
        <v>13220</v>
      </c>
      <c r="F4867" s="851"/>
      <c r="G4867" s="852" t="s">
        <v>38</v>
      </c>
      <c r="H4867" s="853">
        <v>1</v>
      </c>
      <c r="I4867" s="854">
        <v>6.52</v>
      </c>
      <c r="J4867" s="854">
        <v>6.52</v>
      </c>
    </row>
    <row r="4868" spans="1:10" ht="25.5" x14ac:dyDescent="0.2">
      <c r="A4868" s="855"/>
      <c r="B4868" s="855"/>
      <c r="C4868" s="855"/>
      <c r="D4868" s="855"/>
      <c r="E4868" s="855" t="s">
        <v>13209</v>
      </c>
      <c r="F4868" s="856">
        <v>3.87</v>
      </c>
      <c r="G4868" s="855" t="s">
        <v>13210</v>
      </c>
      <c r="H4868" s="856">
        <v>3.25</v>
      </c>
      <c r="I4868" s="855" t="s">
        <v>13211</v>
      </c>
      <c r="J4868" s="856">
        <v>7.12</v>
      </c>
    </row>
    <row r="4869" spans="1:10" ht="13.5" thickBot="1" x14ac:dyDescent="0.25">
      <c r="A4869" s="855"/>
      <c r="B4869" s="855"/>
      <c r="C4869" s="855"/>
      <c r="D4869" s="855"/>
      <c r="E4869" s="855" t="s">
        <v>13212</v>
      </c>
      <c r="F4869" s="856">
        <v>4.5127519999999999</v>
      </c>
      <c r="G4869" s="855"/>
      <c r="H4869" s="857" t="s">
        <v>13213</v>
      </c>
      <c r="I4869" s="857"/>
      <c r="J4869" s="856">
        <v>20.49</v>
      </c>
    </row>
    <row r="4870" spans="1:10" ht="0.95" customHeight="1" thickTop="1" x14ac:dyDescent="0.2">
      <c r="A4870" s="858"/>
      <c r="B4870" s="858"/>
      <c r="C4870" s="858"/>
      <c r="D4870" s="858"/>
      <c r="E4870" s="858"/>
      <c r="F4870" s="858"/>
      <c r="G4870" s="858"/>
      <c r="H4870" s="858"/>
      <c r="I4870" s="858"/>
      <c r="J4870" s="858"/>
    </row>
    <row r="4871" spans="1:10" ht="18" customHeight="1" x14ac:dyDescent="0.2">
      <c r="A4871" s="833"/>
      <c r="B4871" s="834" t="s">
        <v>13186</v>
      </c>
      <c r="C4871" s="833" t="s">
        <v>13187</v>
      </c>
      <c r="D4871" s="833" t="s">
        <v>13188</v>
      </c>
      <c r="E4871" s="835" t="s">
        <v>13189</v>
      </c>
      <c r="F4871" s="835"/>
      <c r="G4871" s="836" t="s">
        <v>13190</v>
      </c>
      <c r="H4871" s="834" t="s">
        <v>13191</v>
      </c>
      <c r="I4871" s="834" t="s">
        <v>13192</v>
      </c>
      <c r="J4871" s="834" t="s">
        <v>13193</v>
      </c>
    </row>
    <row r="4872" spans="1:10" ht="36" customHeight="1" x14ac:dyDescent="0.2">
      <c r="A4872" s="837" t="s">
        <v>13194</v>
      </c>
      <c r="B4872" s="838" t="s">
        <v>13773</v>
      </c>
      <c r="C4872" s="837" t="s">
        <v>7</v>
      </c>
      <c r="D4872" s="837" t="s">
        <v>2286</v>
      </c>
      <c r="E4872" s="839" t="s">
        <v>13736</v>
      </c>
      <c r="F4872" s="839"/>
      <c r="G4872" s="840" t="s">
        <v>38</v>
      </c>
      <c r="H4872" s="841">
        <v>1</v>
      </c>
      <c r="I4872" s="842">
        <v>27.23</v>
      </c>
      <c r="J4872" s="842">
        <v>27.23</v>
      </c>
    </row>
    <row r="4873" spans="1:10" ht="24" customHeight="1" x14ac:dyDescent="0.2">
      <c r="A4873" s="843" t="s">
        <v>13197</v>
      </c>
      <c r="B4873" s="844" t="s">
        <v>13737</v>
      </c>
      <c r="C4873" s="843" t="s">
        <v>7</v>
      </c>
      <c r="D4873" s="843" t="s">
        <v>60</v>
      </c>
      <c r="E4873" s="845" t="s">
        <v>13196</v>
      </c>
      <c r="F4873" s="845"/>
      <c r="G4873" s="846" t="s">
        <v>23</v>
      </c>
      <c r="H4873" s="847">
        <v>0.55500000000000005</v>
      </c>
      <c r="I4873" s="848">
        <v>13.34</v>
      </c>
      <c r="J4873" s="848">
        <v>7.4036999999999997</v>
      </c>
    </row>
    <row r="4874" spans="1:10" ht="24" customHeight="1" x14ac:dyDescent="0.2">
      <c r="A4874" s="843" t="s">
        <v>13197</v>
      </c>
      <c r="B4874" s="844" t="s">
        <v>13277</v>
      </c>
      <c r="C4874" s="843" t="s">
        <v>7</v>
      </c>
      <c r="D4874" s="843" t="s">
        <v>58</v>
      </c>
      <c r="E4874" s="845" t="s">
        <v>13196</v>
      </c>
      <c r="F4874" s="845"/>
      <c r="G4874" s="846" t="s">
        <v>23</v>
      </c>
      <c r="H4874" s="847">
        <v>0.55500000000000005</v>
      </c>
      <c r="I4874" s="848">
        <v>17.38</v>
      </c>
      <c r="J4874" s="848">
        <v>9.6458999999999993</v>
      </c>
    </row>
    <row r="4875" spans="1:10" ht="24" customHeight="1" x14ac:dyDescent="0.2">
      <c r="A4875" s="849" t="s">
        <v>13199</v>
      </c>
      <c r="B4875" s="850" t="s">
        <v>14266</v>
      </c>
      <c r="C4875" s="849" t="s">
        <v>7</v>
      </c>
      <c r="D4875" s="849" t="s">
        <v>8972</v>
      </c>
      <c r="E4875" s="851" t="s">
        <v>13220</v>
      </c>
      <c r="F4875" s="851"/>
      <c r="G4875" s="852" t="s">
        <v>38</v>
      </c>
      <c r="H4875" s="853">
        <v>2</v>
      </c>
      <c r="I4875" s="854">
        <v>5.09</v>
      </c>
      <c r="J4875" s="854">
        <v>10.18</v>
      </c>
    </row>
    <row r="4876" spans="1:10" ht="25.5" x14ac:dyDescent="0.2">
      <c r="A4876" s="855"/>
      <c r="B4876" s="855"/>
      <c r="C4876" s="855"/>
      <c r="D4876" s="855"/>
      <c r="E4876" s="855" t="s">
        <v>13209</v>
      </c>
      <c r="F4876" s="856">
        <v>6.97</v>
      </c>
      <c r="G4876" s="855" t="s">
        <v>13210</v>
      </c>
      <c r="H4876" s="856">
        <v>5.85</v>
      </c>
      <c r="I4876" s="855" t="s">
        <v>13211</v>
      </c>
      <c r="J4876" s="856">
        <v>12.82</v>
      </c>
    </row>
    <row r="4877" spans="1:10" ht="13.5" thickBot="1" x14ac:dyDescent="0.25">
      <c r="A4877" s="855"/>
      <c r="B4877" s="855"/>
      <c r="C4877" s="855"/>
      <c r="D4877" s="855"/>
      <c r="E4877" s="855" t="s">
        <v>13212</v>
      </c>
      <c r="F4877" s="856">
        <v>7.6897520000000004</v>
      </c>
      <c r="G4877" s="855"/>
      <c r="H4877" s="857" t="s">
        <v>13213</v>
      </c>
      <c r="I4877" s="857"/>
      <c r="J4877" s="856">
        <v>34.92</v>
      </c>
    </row>
    <row r="4878" spans="1:10" ht="0.95" customHeight="1" thickTop="1" x14ac:dyDescent="0.2">
      <c r="A4878" s="858"/>
      <c r="B4878" s="858"/>
      <c r="C4878" s="858"/>
      <c r="D4878" s="858"/>
      <c r="E4878" s="858"/>
      <c r="F4878" s="858"/>
      <c r="G4878" s="858"/>
      <c r="H4878" s="858"/>
      <c r="I4878" s="858"/>
      <c r="J4878" s="858"/>
    </row>
    <row r="4879" spans="1:10" ht="18" customHeight="1" x14ac:dyDescent="0.2">
      <c r="A4879" s="833"/>
      <c r="B4879" s="834" t="s">
        <v>13186</v>
      </c>
      <c r="C4879" s="833" t="s">
        <v>13187</v>
      </c>
      <c r="D4879" s="833" t="s">
        <v>13188</v>
      </c>
      <c r="E4879" s="835" t="s">
        <v>13189</v>
      </c>
      <c r="F4879" s="835"/>
      <c r="G4879" s="836" t="s">
        <v>13190</v>
      </c>
      <c r="H4879" s="834" t="s">
        <v>13191</v>
      </c>
      <c r="I4879" s="834" t="s">
        <v>13192</v>
      </c>
      <c r="J4879" s="834" t="s">
        <v>13193</v>
      </c>
    </row>
    <row r="4880" spans="1:10" ht="24" customHeight="1" x14ac:dyDescent="0.2">
      <c r="A4880" s="837" t="s">
        <v>13194</v>
      </c>
      <c r="B4880" s="838" t="s">
        <v>13549</v>
      </c>
      <c r="C4880" s="837" t="s">
        <v>7</v>
      </c>
      <c r="D4880" s="837" t="s">
        <v>9868</v>
      </c>
      <c r="E4880" s="839" t="s">
        <v>13432</v>
      </c>
      <c r="F4880" s="839"/>
      <c r="G4880" s="840" t="s">
        <v>38</v>
      </c>
      <c r="H4880" s="841">
        <v>1</v>
      </c>
      <c r="I4880" s="842">
        <v>39.08</v>
      </c>
      <c r="J4880" s="842">
        <v>39.08</v>
      </c>
    </row>
    <row r="4881" spans="1:10" ht="24" customHeight="1" x14ac:dyDescent="0.2">
      <c r="A4881" s="843" t="s">
        <v>13197</v>
      </c>
      <c r="B4881" s="844" t="s">
        <v>13244</v>
      </c>
      <c r="C4881" s="843" t="s">
        <v>7</v>
      </c>
      <c r="D4881" s="843" t="s">
        <v>25</v>
      </c>
      <c r="E4881" s="845" t="s">
        <v>13196</v>
      </c>
      <c r="F4881" s="845"/>
      <c r="G4881" s="846" t="s">
        <v>23</v>
      </c>
      <c r="H4881" s="847">
        <v>4.8099999999999997E-2</v>
      </c>
      <c r="I4881" s="848">
        <v>13.34</v>
      </c>
      <c r="J4881" s="848">
        <v>0.64165399999999995</v>
      </c>
    </row>
    <row r="4882" spans="1:10" ht="24" customHeight="1" x14ac:dyDescent="0.2">
      <c r="A4882" s="843" t="s">
        <v>13197</v>
      </c>
      <c r="B4882" s="844" t="s">
        <v>13261</v>
      </c>
      <c r="C4882" s="843" t="s">
        <v>7</v>
      </c>
      <c r="D4882" s="843" t="s">
        <v>56</v>
      </c>
      <c r="E4882" s="845" t="s">
        <v>13196</v>
      </c>
      <c r="F4882" s="845"/>
      <c r="G4882" s="846" t="s">
        <v>23</v>
      </c>
      <c r="H4882" s="847">
        <v>0.1525</v>
      </c>
      <c r="I4882" s="848">
        <v>16.75</v>
      </c>
      <c r="J4882" s="848">
        <v>2.5543749999999998</v>
      </c>
    </row>
    <row r="4883" spans="1:10" ht="24" customHeight="1" x14ac:dyDescent="0.2">
      <c r="A4883" s="849" t="s">
        <v>13199</v>
      </c>
      <c r="B4883" s="850" t="s">
        <v>13509</v>
      </c>
      <c r="C4883" s="849" t="s">
        <v>7</v>
      </c>
      <c r="D4883" s="849" t="s">
        <v>3869</v>
      </c>
      <c r="E4883" s="851" t="s">
        <v>13220</v>
      </c>
      <c r="F4883" s="851"/>
      <c r="G4883" s="852" t="s">
        <v>38</v>
      </c>
      <c r="H4883" s="853">
        <v>2.1000000000000001E-2</v>
      </c>
      <c r="I4883" s="854">
        <v>4.5999999999999996</v>
      </c>
      <c r="J4883" s="854">
        <v>9.6600000000000005E-2</v>
      </c>
    </row>
    <row r="4884" spans="1:10" ht="24" customHeight="1" x14ac:dyDescent="0.2">
      <c r="A4884" s="849" t="s">
        <v>13199</v>
      </c>
      <c r="B4884" s="850" t="s">
        <v>14343</v>
      </c>
      <c r="C4884" s="849" t="s">
        <v>7</v>
      </c>
      <c r="D4884" s="849" t="s">
        <v>8993</v>
      </c>
      <c r="E4884" s="851" t="s">
        <v>13220</v>
      </c>
      <c r="F4884" s="851"/>
      <c r="G4884" s="852" t="s">
        <v>38</v>
      </c>
      <c r="H4884" s="853">
        <v>1</v>
      </c>
      <c r="I4884" s="854">
        <v>35.79</v>
      </c>
      <c r="J4884" s="854">
        <v>35.79</v>
      </c>
    </row>
    <row r="4885" spans="1:10" ht="25.5" x14ac:dyDescent="0.2">
      <c r="A4885" s="855"/>
      <c r="B4885" s="855"/>
      <c r="C4885" s="855"/>
      <c r="D4885" s="855"/>
      <c r="E4885" s="855" t="s">
        <v>13209</v>
      </c>
      <c r="F4885" s="856">
        <v>1.36</v>
      </c>
      <c r="G4885" s="855" t="s">
        <v>13210</v>
      </c>
      <c r="H4885" s="856">
        <v>1.1399999999999999</v>
      </c>
      <c r="I4885" s="855" t="s">
        <v>13211</v>
      </c>
      <c r="J4885" s="856">
        <v>2.5</v>
      </c>
    </row>
    <row r="4886" spans="1:10" ht="13.5" thickBot="1" x14ac:dyDescent="0.25">
      <c r="A4886" s="855"/>
      <c r="B4886" s="855"/>
      <c r="C4886" s="855"/>
      <c r="D4886" s="855"/>
      <c r="E4886" s="855" t="s">
        <v>13212</v>
      </c>
      <c r="F4886" s="856">
        <v>11.036192</v>
      </c>
      <c r="G4886" s="855"/>
      <c r="H4886" s="857" t="s">
        <v>13213</v>
      </c>
      <c r="I4886" s="857"/>
      <c r="J4886" s="856">
        <v>50.12</v>
      </c>
    </row>
    <row r="4887" spans="1:10" ht="0.95" customHeight="1" thickTop="1" x14ac:dyDescent="0.2">
      <c r="A4887" s="858"/>
      <c r="B4887" s="858"/>
      <c r="C4887" s="858"/>
      <c r="D4887" s="858"/>
      <c r="E4887" s="858"/>
      <c r="F4887" s="858"/>
      <c r="G4887" s="858"/>
      <c r="H4887" s="858"/>
      <c r="I4887" s="858"/>
      <c r="J4887" s="858"/>
    </row>
    <row r="4888" spans="1:10" ht="18" customHeight="1" x14ac:dyDescent="0.2">
      <c r="A4888" s="833"/>
      <c r="B4888" s="834" t="s">
        <v>13186</v>
      </c>
      <c r="C4888" s="833" t="s">
        <v>13187</v>
      </c>
      <c r="D4888" s="833" t="s">
        <v>13188</v>
      </c>
      <c r="E4888" s="835" t="s">
        <v>13189</v>
      </c>
      <c r="F4888" s="835"/>
      <c r="G4888" s="836" t="s">
        <v>13190</v>
      </c>
      <c r="H4888" s="834" t="s">
        <v>13191</v>
      </c>
      <c r="I4888" s="834" t="s">
        <v>13192</v>
      </c>
      <c r="J4888" s="834" t="s">
        <v>13193</v>
      </c>
    </row>
    <row r="4889" spans="1:10" ht="36" customHeight="1" x14ac:dyDescent="0.2">
      <c r="A4889" s="837" t="s">
        <v>13194</v>
      </c>
      <c r="B4889" s="838" t="s">
        <v>13538</v>
      </c>
      <c r="C4889" s="837" t="s">
        <v>7</v>
      </c>
      <c r="D4889" s="837" t="s">
        <v>9866</v>
      </c>
      <c r="E4889" s="839" t="s">
        <v>13432</v>
      </c>
      <c r="F4889" s="839"/>
      <c r="G4889" s="840" t="s">
        <v>38</v>
      </c>
      <c r="H4889" s="841">
        <v>1</v>
      </c>
      <c r="I4889" s="842">
        <v>43.12</v>
      </c>
      <c r="J4889" s="842">
        <v>43.12</v>
      </c>
    </row>
    <row r="4890" spans="1:10" ht="24" customHeight="1" x14ac:dyDescent="0.2">
      <c r="A4890" s="843" t="s">
        <v>13197</v>
      </c>
      <c r="B4890" s="844" t="s">
        <v>13244</v>
      </c>
      <c r="C4890" s="843" t="s">
        <v>7</v>
      </c>
      <c r="D4890" s="843" t="s">
        <v>25</v>
      </c>
      <c r="E4890" s="845" t="s">
        <v>13196</v>
      </c>
      <c r="F4890" s="845"/>
      <c r="G4890" s="846" t="s">
        <v>23</v>
      </c>
      <c r="H4890" s="847">
        <v>3.6700000000000003E-2</v>
      </c>
      <c r="I4890" s="848">
        <v>13.34</v>
      </c>
      <c r="J4890" s="848">
        <v>0.48957800000000001</v>
      </c>
    </row>
    <row r="4891" spans="1:10" ht="24" customHeight="1" x14ac:dyDescent="0.2">
      <c r="A4891" s="843" t="s">
        <v>13197</v>
      </c>
      <c r="B4891" s="844" t="s">
        <v>13261</v>
      </c>
      <c r="C4891" s="843" t="s">
        <v>7</v>
      </c>
      <c r="D4891" s="843" t="s">
        <v>56</v>
      </c>
      <c r="E4891" s="845" t="s">
        <v>13196</v>
      </c>
      <c r="F4891" s="845"/>
      <c r="G4891" s="846" t="s">
        <v>23</v>
      </c>
      <c r="H4891" s="847">
        <v>0.1164</v>
      </c>
      <c r="I4891" s="848">
        <v>16.75</v>
      </c>
      <c r="J4891" s="848">
        <v>1.9497</v>
      </c>
    </row>
    <row r="4892" spans="1:10" ht="24" customHeight="1" x14ac:dyDescent="0.2">
      <c r="A4892" s="849" t="s">
        <v>13199</v>
      </c>
      <c r="B4892" s="850" t="s">
        <v>13509</v>
      </c>
      <c r="C4892" s="849" t="s">
        <v>7</v>
      </c>
      <c r="D4892" s="849" t="s">
        <v>3869</v>
      </c>
      <c r="E4892" s="851" t="s">
        <v>13220</v>
      </c>
      <c r="F4892" s="851"/>
      <c r="G4892" s="852" t="s">
        <v>38</v>
      </c>
      <c r="H4892" s="853">
        <v>2.1000000000000001E-2</v>
      </c>
      <c r="I4892" s="854">
        <v>4.5999999999999996</v>
      </c>
      <c r="J4892" s="854">
        <v>9.6600000000000005E-2</v>
      </c>
    </row>
    <row r="4893" spans="1:10" ht="24" customHeight="1" x14ac:dyDescent="0.2">
      <c r="A4893" s="849" t="s">
        <v>13199</v>
      </c>
      <c r="B4893" s="850" t="s">
        <v>14344</v>
      </c>
      <c r="C4893" s="849" t="s">
        <v>7</v>
      </c>
      <c r="D4893" s="849" t="s">
        <v>8992</v>
      </c>
      <c r="E4893" s="851" t="s">
        <v>13220</v>
      </c>
      <c r="F4893" s="851"/>
      <c r="G4893" s="852" t="s">
        <v>38</v>
      </c>
      <c r="H4893" s="853">
        <v>1</v>
      </c>
      <c r="I4893" s="854">
        <v>40.58</v>
      </c>
      <c r="J4893" s="854">
        <v>40.58</v>
      </c>
    </row>
    <row r="4894" spans="1:10" ht="25.5" x14ac:dyDescent="0.2">
      <c r="A4894" s="855"/>
      <c r="B4894" s="855"/>
      <c r="C4894" s="855"/>
      <c r="D4894" s="855"/>
      <c r="E4894" s="855" t="s">
        <v>13209</v>
      </c>
      <c r="F4894" s="856">
        <v>1.04</v>
      </c>
      <c r="G4894" s="855" t="s">
        <v>13210</v>
      </c>
      <c r="H4894" s="856">
        <v>0.87</v>
      </c>
      <c r="I4894" s="855" t="s">
        <v>13211</v>
      </c>
      <c r="J4894" s="856">
        <v>1.91</v>
      </c>
    </row>
    <row r="4895" spans="1:10" ht="13.5" thickBot="1" x14ac:dyDescent="0.25">
      <c r="A4895" s="855"/>
      <c r="B4895" s="855"/>
      <c r="C4895" s="855"/>
      <c r="D4895" s="855"/>
      <c r="E4895" s="855" t="s">
        <v>13212</v>
      </c>
      <c r="F4895" s="856">
        <v>12.177087999999999</v>
      </c>
      <c r="G4895" s="855"/>
      <c r="H4895" s="857" t="s">
        <v>13213</v>
      </c>
      <c r="I4895" s="857"/>
      <c r="J4895" s="856">
        <v>55.3</v>
      </c>
    </row>
    <row r="4896" spans="1:10" ht="0.95" customHeight="1" thickTop="1" x14ac:dyDescent="0.2">
      <c r="A4896" s="858"/>
      <c r="B4896" s="858"/>
      <c r="C4896" s="858"/>
      <c r="D4896" s="858"/>
      <c r="E4896" s="858"/>
      <c r="F4896" s="858"/>
      <c r="G4896" s="858"/>
      <c r="H4896" s="858"/>
      <c r="I4896" s="858"/>
      <c r="J4896" s="858"/>
    </row>
    <row r="4897" spans="1:10" ht="18" customHeight="1" x14ac:dyDescent="0.2">
      <c r="A4897" s="833"/>
      <c r="B4897" s="834" t="s">
        <v>13186</v>
      </c>
      <c r="C4897" s="833" t="s">
        <v>13187</v>
      </c>
      <c r="D4897" s="833" t="s">
        <v>13188</v>
      </c>
      <c r="E4897" s="835" t="s">
        <v>13189</v>
      </c>
      <c r="F4897" s="835"/>
      <c r="G4897" s="836" t="s">
        <v>13190</v>
      </c>
      <c r="H4897" s="834" t="s">
        <v>13191</v>
      </c>
      <c r="I4897" s="834" t="s">
        <v>13192</v>
      </c>
      <c r="J4897" s="834" t="s">
        <v>13193</v>
      </c>
    </row>
    <row r="4898" spans="1:10" ht="36" customHeight="1" x14ac:dyDescent="0.2">
      <c r="A4898" s="837" t="s">
        <v>13194</v>
      </c>
      <c r="B4898" s="838" t="s">
        <v>14003</v>
      </c>
      <c r="C4898" s="837" t="s">
        <v>7</v>
      </c>
      <c r="D4898" s="837" t="s">
        <v>10798</v>
      </c>
      <c r="E4898" s="839" t="s">
        <v>13288</v>
      </c>
      <c r="F4898" s="839"/>
      <c r="G4898" s="840" t="s">
        <v>112</v>
      </c>
      <c r="H4898" s="841">
        <v>1</v>
      </c>
      <c r="I4898" s="842">
        <v>1.83</v>
      </c>
      <c r="J4898" s="842">
        <v>1.83</v>
      </c>
    </row>
    <row r="4899" spans="1:10" ht="48" customHeight="1" x14ac:dyDescent="0.2">
      <c r="A4899" s="843" t="s">
        <v>13197</v>
      </c>
      <c r="B4899" s="844" t="s">
        <v>13290</v>
      </c>
      <c r="C4899" s="843" t="s">
        <v>7</v>
      </c>
      <c r="D4899" s="843" t="s">
        <v>922</v>
      </c>
      <c r="E4899" s="845" t="s">
        <v>13272</v>
      </c>
      <c r="F4899" s="845"/>
      <c r="G4899" s="846" t="s">
        <v>50</v>
      </c>
      <c r="H4899" s="847">
        <v>1.52E-2</v>
      </c>
      <c r="I4899" s="848">
        <v>108</v>
      </c>
      <c r="J4899" s="848">
        <v>1.6415999999999999</v>
      </c>
    </row>
    <row r="4900" spans="1:10" ht="48" customHeight="1" x14ac:dyDescent="0.2">
      <c r="A4900" s="843" t="s">
        <v>13197</v>
      </c>
      <c r="B4900" s="844" t="s">
        <v>13292</v>
      </c>
      <c r="C4900" s="843" t="s">
        <v>7</v>
      </c>
      <c r="D4900" s="843" t="s">
        <v>923</v>
      </c>
      <c r="E4900" s="845" t="s">
        <v>13272</v>
      </c>
      <c r="F4900" s="845"/>
      <c r="G4900" s="846" t="s">
        <v>67</v>
      </c>
      <c r="H4900" s="847">
        <v>6.4999999999999997E-3</v>
      </c>
      <c r="I4900" s="848">
        <v>29.7</v>
      </c>
      <c r="J4900" s="848">
        <v>0.19305</v>
      </c>
    </row>
    <row r="4901" spans="1:10" ht="25.5" x14ac:dyDescent="0.2">
      <c r="A4901" s="855"/>
      <c r="B4901" s="855"/>
      <c r="C4901" s="855"/>
      <c r="D4901" s="855"/>
      <c r="E4901" s="855" t="s">
        <v>13209</v>
      </c>
      <c r="F4901" s="856">
        <v>0.11</v>
      </c>
      <c r="G4901" s="855" t="s">
        <v>13210</v>
      </c>
      <c r="H4901" s="856">
        <v>0.1</v>
      </c>
      <c r="I4901" s="855" t="s">
        <v>13211</v>
      </c>
      <c r="J4901" s="856">
        <v>0.21</v>
      </c>
    </row>
    <row r="4902" spans="1:10" ht="13.5" thickBot="1" x14ac:dyDescent="0.25">
      <c r="A4902" s="855"/>
      <c r="B4902" s="855"/>
      <c r="C4902" s="855"/>
      <c r="D4902" s="855"/>
      <c r="E4902" s="855" t="s">
        <v>13212</v>
      </c>
      <c r="F4902" s="856">
        <v>0.51679200000000003</v>
      </c>
      <c r="G4902" s="855"/>
      <c r="H4902" s="857" t="s">
        <v>13213</v>
      </c>
      <c r="I4902" s="857"/>
      <c r="J4902" s="856">
        <v>2.35</v>
      </c>
    </row>
    <row r="4903" spans="1:10" ht="0.95" customHeight="1" thickTop="1" x14ac:dyDescent="0.2">
      <c r="A4903" s="858"/>
      <c r="B4903" s="858"/>
      <c r="C4903" s="858"/>
      <c r="D4903" s="858"/>
      <c r="E4903" s="858"/>
      <c r="F4903" s="858"/>
      <c r="G4903" s="858"/>
      <c r="H4903" s="858"/>
      <c r="I4903" s="858"/>
      <c r="J4903" s="858"/>
    </row>
    <row r="4904" spans="1:10" ht="18" customHeight="1" x14ac:dyDescent="0.2">
      <c r="A4904" s="833"/>
      <c r="B4904" s="834" t="s">
        <v>13186</v>
      </c>
      <c r="C4904" s="833" t="s">
        <v>13187</v>
      </c>
      <c r="D4904" s="833" t="s">
        <v>13188</v>
      </c>
      <c r="E4904" s="835" t="s">
        <v>13189</v>
      </c>
      <c r="F4904" s="835"/>
      <c r="G4904" s="836" t="s">
        <v>13190</v>
      </c>
      <c r="H4904" s="834" t="s">
        <v>13191</v>
      </c>
      <c r="I4904" s="834" t="s">
        <v>13192</v>
      </c>
      <c r="J4904" s="834" t="s">
        <v>13193</v>
      </c>
    </row>
    <row r="4905" spans="1:10" ht="24" customHeight="1" x14ac:dyDescent="0.2">
      <c r="A4905" s="837" t="s">
        <v>13194</v>
      </c>
      <c r="B4905" s="838" t="s">
        <v>13516</v>
      </c>
      <c r="C4905" s="837" t="s">
        <v>7</v>
      </c>
      <c r="D4905" s="837" t="s">
        <v>9900</v>
      </c>
      <c r="E4905" s="839" t="s">
        <v>13432</v>
      </c>
      <c r="F4905" s="839"/>
      <c r="G4905" s="840" t="s">
        <v>38</v>
      </c>
      <c r="H4905" s="841">
        <v>1</v>
      </c>
      <c r="I4905" s="842">
        <v>155.68</v>
      </c>
      <c r="J4905" s="842">
        <v>155.68</v>
      </c>
    </row>
    <row r="4906" spans="1:10" ht="24" customHeight="1" x14ac:dyDescent="0.2">
      <c r="A4906" s="843" t="s">
        <v>13197</v>
      </c>
      <c r="B4906" s="844" t="s">
        <v>13244</v>
      </c>
      <c r="C4906" s="843" t="s">
        <v>7</v>
      </c>
      <c r="D4906" s="843" t="s">
        <v>25</v>
      </c>
      <c r="E4906" s="845" t="s">
        <v>13196</v>
      </c>
      <c r="F4906" s="845"/>
      <c r="G4906" s="846" t="s">
        <v>23</v>
      </c>
      <c r="H4906" s="847">
        <v>0.34949999999999998</v>
      </c>
      <c r="I4906" s="848">
        <v>13.34</v>
      </c>
      <c r="J4906" s="848">
        <v>4.6623299999999999</v>
      </c>
    </row>
    <row r="4907" spans="1:10" ht="24" customHeight="1" x14ac:dyDescent="0.2">
      <c r="A4907" s="843" t="s">
        <v>13197</v>
      </c>
      <c r="B4907" s="844" t="s">
        <v>13261</v>
      </c>
      <c r="C4907" s="843" t="s">
        <v>7</v>
      </c>
      <c r="D4907" s="843" t="s">
        <v>56</v>
      </c>
      <c r="E4907" s="845" t="s">
        <v>13196</v>
      </c>
      <c r="F4907" s="845"/>
      <c r="G4907" s="846" t="s">
        <v>23</v>
      </c>
      <c r="H4907" s="847">
        <v>0.49680000000000002</v>
      </c>
      <c r="I4907" s="848">
        <v>16.75</v>
      </c>
      <c r="J4907" s="848">
        <v>8.3214000000000006</v>
      </c>
    </row>
    <row r="4908" spans="1:10" ht="24" customHeight="1" x14ac:dyDescent="0.2">
      <c r="A4908" s="849" t="s">
        <v>13199</v>
      </c>
      <c r="B4908" s="850" t="s">
        <v>14345</v>
      </c>
      <c r="C4908" s="849" t="s">
        <v>7</v>
      </c>
      <c r="D4908" s="849" t="s">
        <v>5283</v>
      </c>
      <c r="E4908" s="851" t="s">
        <v>13220</v>
      </c>
      <c r="F4908" s="851"/>
      <c r="G4908" s="852" t="s">
        <v>38</v>
      </c>
      <c r="H4908" s="853">
        <v>1</v>
      </c>
      <c r="I4908" s="854">
        <v>109.9</v>
      </c>
      <c r="J4908" s="854">
        <v>109.9</v>
      </c>
    </row>
    <row r="4909" spans="1:10" ht="36" customHeight="1" x14ac:dyDescent="0.2">
      <c r="A4909" s="849" t="s">
        <v>13199</v>
      </c>
      <c r="B4909" s="850" t="s">
        <v>14346</v>
      </c>
      <c r="C4909" s="849" t="s">
        <v>7</v>
      </c>
      <c r="D4909" s="849" t="s">
        <v>7980</v>
      </c>
      <c r="E4909" s="851" t="s">
        <v>13220</v>
      </c>
      <c r="F4909" s="851"/>
      <c r="G4909" s="852" t="s">
        <v>38</v>
      </c>
      <c r="H4909" s="853">
        <v>2</v>
      </c>
      <c r="I4909" s="854">
        <v>11.53</v>
      </c>
      <c r="J4909" s="854">
        <v>23.06</v>
      </c>
    </row>
    <row r="4910" spans="1:10" ht="24" customHeight="1" x14ac:dyDescent="0.2">
      <c r="A4910" s="849" t="s">
        <v>13199</v>
      </c>
      <c r="B4910" s="850" t="s">
        <v>13529</v>
      </c>
      <c r="C4910" s="849" t="s">
        <v>7</v>
      </c>
      <c r="D4910" s="849" t="s">
        <v>10970</v>
      </c>
      <c r="E4910" s="851" t="s">
        <v>13220</v>
      </c>
      <c r="F4910" s="851"/>
      <c r="G4910" s="852" t="s">
        <v>21</v>
      </c>
      <c r="H4910" s="853">
        <v>8.8099999999999998E-2</v>
      </c>
      <c r="I4910" s="854">
        <v>86.57</v>
      </c>
      <c r="J4910" s="854">
        <v>7.626817</v>
      </c>
    </row>
    <row r="4911" spans="1:10" ht="24" customHeight="1" x14ac:dyDescent="0.2">
      <c r="A4911" s="849" t="s">
        <v>13199</v>
      </c>
      <c r="B4911" s="850" t="s">
        <v>14347</v>
      </c>
      <c r="C4911" s="849" t="s">
        <v>7</v>
      </c>
      <c r="D4911" s="849" t="s">
        <v>9411</v>
      </c>
      <c r="E4911" s="851" t="s">
        <v>13220</v>
      </c>
      <c r="F4911" s="851"/>
      <c r="G4911" s="852" t="s">
        <v>38</v>
      </c>
      <c r="H4911" s="853">
        <v>1</v>
      </c>
      <c r="I4911" s="854">
        <v>2.11</v>
      </c>
      <c r="J4911" s="854">
        <v>2.11</v>
      </c>
    </row>
    <row r="4912" spans="1:10" ht="25.5" x14ac:dyDescent="0.2">
      <c r="A4912" s="855"/>
      <c r="B4912" s="855"/>
      <c r="C4912" s="855"/>
      <c r="D4912" s="855"/>
      <c r="E4912" s="855" t="s">
        <v>13209</v>
      </c>
      <c r="F4912" s="856">
        <v>5.44</v>
      </c>
      <c r="G4912" s="855" t="s">
        <v>13210</v>
      </c>
      <c r="H4912" s="856">
        <v>4.58</v>
      </c>
      <c r="I4912" s="855" t="s">
        <v>13211</v>
      </c>
      <c r="J4912" s="856">
        <v>10.02</v>
      </c>
    </row>
    <row r="4913" spans="1:10" ht="13.5" thickBot="1" x14ac:dyDescent="0.25">
      <c r="A4913" s="855"/>
      <c r="B4913" s="855"/>
      <c r="C4913" s="855"/>
      <c r="D4913" s="855"/>
      <c r="E4913" s="855" t="s">
        <v>13212</v>
      </c>
      <c r="F4913" s="856">
        <v>43.964032000000003</v>
      </c>
      <c r="G4913" s="855"/>
      <c r="H4913" s="857" t="s">
        <v>13213</v>
      </c>
      <c r="I4913" s="857"/>
      <c r="J4913" s="856">
        <v>199.64</v>
      </c>
    </row>
    <row r="4914" spans="1:10" ht="0.95" customHeight="1" thickTop="1" x14ac:dyDescent="0.2">
      <c r="A4914" s="858"/>
      <c r="B4914" s="858"/>
      <c r="C4914" s="858"/>
      <c r="D4914" s="858"/>
      <c r="E4914" s="858"/>
      <c r="F4914" s="858"/>
      <c r="G4914" s="858"/>
      <c r="H4914" s="858"/>
      <c r="I4914" s="858"/>
      <c r="J4914" s="858"/>
    </row>
    <row r="4915" spans="1:10" ht="18" customHeight="1" x14ac:dyDescent="0.2">
      <c r="A4915" s="833"/>
      <c r="B4915" s="834" t="s">
        <v>13186</v>
      </c>
      <c r="C4915" s="833" t="s">
        <v>13187</v>
      </c>
      <c r="D4915" s="833" t="s">
        <v>13188</v>
      </c>
      <c r="E4915" s="835" t="s">
        <v>13189</v>
      </c>
      <c r="F4915" s="835"/>
      <c r="G4915" s="836" t="s">
        <v>13190</v>
      </c>
      <c r="H4915" s="834" t="s">
        <v>13191</v>
      </c>
      <c r="I4915" s="834" t="s">
        <v>13192</v>
      </c>
      <c r="J4915" s="834" t="s">
        <v>13193</v>
      </c>
    </row>
    <row r="4916" spans="1:10" ht="36" customHeight="1" x14ac:dyDescent="0.2">
      <c r="A4916" s="837" t="s">
        <v>13194</v>
      </c>
      <c r="B4916" s="838" t="s">
        <v>13523</v>
      </c>
      <c r="C4916" s="837" t="s">
        <v>7</v>
      </c>
      <c r="D4916" s="837" t="s">
        <v>9901</v>
      </c>
      <c r="E4916" s="839" t="s">
        <v>13432</v>
      </c>
      <c r="F4916" s="839"/>
      <c r="G4916" s="840" t="s">
        <v>38</v>
      </c>
      <c r="H4916" s="841">
        <v>1</v>
      </c>
      <c r="I4916" s="842">
        <v>607.08000000000004</v>
      </c>
      <c r="J4916" s="842">
        <v>607.08000000000004</v>
      </c>
    </row>
    <row r="4917" spans="1:10" ht="24" customHeight="1" x14ac:dyDescent="0.2">
      <c r="A4917" s="843" t="s">
        <v>13197</v>
      </c>
      <c r="B4917" s="844" t="s">
        <v>13244</v>
      </c>
      <c r="C4917" s="843" t="s">
        <v>7</v>
      </c>
      <c r="D4917" s="843" t="s">
        <v>25</v>
      </c>
      <c r="E4917" s="845" t="s">
        <v>13196</v>
      </c>
      <c r="F4917" s="845"/>
      <c r="G4917" s="846" t="s">
        <v>23</v>
      </c>
      <c r="H4917" s="847">
        <v>0.55649999999999999</v>
      </c>
      <c r="I4917" s="848">
        <v>13.34</v>
      </c>
      <c r="J4917" s="848">
        <v>7.4237099999999998</v>
      </c>
    </row>
    <row r="4918" spans="1:10" ht="24" customHeight="1" x14ac:dyDescent="0.2">
      <c r="A4918" s="843" t="s">
        <v>13197</v>
      </c>
      <c r="B4918" s="844" t="s">
        <v>13261</v>
      </c>
      <c r="C4918" s="843" t="s">
        <v>7</v>
      </c>
      <c r="D4918" s="843" t="s">
        <v>56</v>
      </c>
      <c r="E4918" s="845" t="s">
        <v>13196</v>
      </c>
      <c r="F4918" s="845"/>
      <c r="G4918" s="846" t="s">
        <v>23</v>
      </c>
      <c r="H4918" s="847">
        <v>1.1539999999999999</v>
      </c>
      <c r="I4918" s="848">
        <v>16.75</v>
      </c>
      <c r="J4918" s="848">
        <v>19.329499999999999</v>
      </c>
    </row>
    <row r="4919" spans="1:10" ht="24" customHeight="1" x14ac:dyDescent="0.2">
      <c r="A4919" s="849" t="s">
        <v>13199</v>
      </c>
      <c r="B4919" s="850" t="s">
        <v>14348</v>
      </c>
      <c r="C4919" s="849" t="s">
        <v>7</v>
      </c>
      <c r="D4919" s="849" t="s">
        <v>5285</v>
      </c>
      <c r="E4919" s="851" t="s">
        <v>13220</v>
      </c>
      <c r="F4919" s="851"/>
      <c r="G4919" s="852" t="s">
        <v>38</v>
      </c>
      <c r="H4919" s="853">
        <v>1</v>
      </c>
      <c r="I4919" s="854">
        <v>547.53</v>
      </c>
      <c r="J4919" s="854">
        <v>547.53</v>
      </c>
    </row>
    <row r="4920" spans="1:10" ht="36" customHeight="1" x14ac:dyDescent="0.2">
      <c r="A4920" s="849" t="s">
        <v>13199</v>
      </c>
      <c r="B4920" s="850" t="s">
        <v>14346</v>
      </c>
      <c r="C4920" s="849" t="s">
        <v>7</v>
      </c>
      <c r="D4920" s="849" t="s">
        <v>7980</v>
      </c>
      <c r="E4920" s="851" t="s">
        <v>13220</v>
      </c>
      <c r="F4920" s="851"/>
      <c r="G4920" s="852" t="s">
        <v>38</v>
      </c>
      <c r="H4920" s="853">
        <v>2</v>
      </c>
      <c r="I4920" s="854">
        <v>11.53</v>
      </c>
      <c r="J4920" s="854">
        <v>23.06</v>
      </c>
    </row>
    <row r="4921" spans="1:10" ht="24" customHeight="1" x14ac:dyDescent="0.2">
      <c r="A4921" s="849" t="s">
        <v>13199</v>
      </c>
      <c r="B4921" s="850" t="s">
        <v>13529</v>
      </c>
      <c r="C4921" s="849" t="s">
        <v>7</v>
      </c>
      <c r="D4921" s="849" t="s">
        <v>10970</v>
      </c>
      <c r="E4921" s="851" t="s">
        <v>13220</v>
      </c>
      <c r="F4921" s="851"/>
      <c r="G4921" s="852" t="s">
        <v>21</v>
      </c>
      <c r="H4921" s="853">
        <v>8.8099999999999998E-2</v>
      </c>
      <c r="I4921" s="854">
        <v>86.57</v>
      </c>
      <c r="J4921" s="854">
        <v>7.626817</v>
      </c>
    </row>
    <row r="4922" spans="1:10" ht="24" customHeight="1" x14ac:dyDescent="0.2">
      <c r="A4922" s="849" t="s">
        <v>13199</v>
      </c>
      <c r="B4922" s="850" t="s">
        <v>14347</v>
      </c>
      <c r="C4922" s="849" t="s">
        <v>7</v>
      </c>
      <c r="D4922" s="849" t="s">
        <v>9411</v>
      </c>
      <c r="E4922" s="851" t="s">
        <v>13220</v>
      </c>
      <c r="F4922" s="851"/>
      <c r="G4922" s="852" t="s">
        <v>38</v>
      </c>
      <c r="H4922" s="853">
        <v>1</v>
      </c>
      <c r="I4922" s="854">
        <v>2.11</v>
      </c>
      <c r="J4922" s="854">
        <v>2.11</v>
      </c>
    </row>
    <row r="4923" spans="1:10" ht="25.5" x14ac:dyDescent="0.2">
      <c r="A4923" s="855"/>
      <c r="B4923" s="855"/>
      <c r="C4923" s="855"/>
      <c r="D4923" s="855"/>
      <c r="E4923" s="855" t="s">
        <v>13209</v>
      </c>
      <c r="F4923" s="856">
        <v>11.31</v>
      </c>
      <c r="G4923" s="855" t="s">
        <v>13210</v>
      </c>
      <c r="H4923" s="856">
        <v>9.5</v>
      </c>
      <c r="I4923" s="855" t="s">
        <v>13211</v>
      </c>
      <c r="J4923" s="856">
        <v>20.81</v>
      </c>
    </row>
    <row r="4924" spans="1:10" ht="13.5" thickBot="1" x14ac:dyDescent="0.25">
      <c r="A4924" s="855"/>
      <c r="B4924" s="855"/>
      <c r="C4924" s="855"/>
      <c r="D4924" s="855"/>
      <c r="E4924" s="855" t="s">
        <v>13212</v>
      </c>
      <c r="F4924" s="856">
        <v>171.439392</v>
      </c>
      <c r="G4924" s="855"/>
      <c r="H4924" s="857" t="s">
        <v>13213</v>
      </c>
      <c r="I4924" s="857"/>
      <c r="J4924" s="856">
        <v>778.52</v>
      </c>
    </row>
    <row r="4925" spans="1:10" ht="0.95" customHeight="1" thickTop="1" x14ac:dyDescent="0.2">
      <c r="A4925" s="858"/>
      <c r="B4925" s="858"/>
      <c r="C4925" s="858"/>
      <c r="D4925" s="858"/>
      <c r="E4925" s="858"/>
      <c r="F4925" s="858"/>
      <c r="G4925" s="858"/>
      <c r="H4925" s="858"/>
      <c r="I4925" s="858"/>
      <c r="J4925" s="858"/>
    </row>
    <row r="4926" spans="1:10" ht="18" customHeight="1" x14ac:dyDescent="0.2">
      <c r="A4926" s="833"/>
      <c r="B4926" s="834" t="s">
        <v>13186</v>
      </c>
      <c r="C4926" s="833" t="s">
        <v>13187</v>
      </c>
      <c r="D4926" s="833" t="s">
        <v>13188</v>
      </c>
      <c r="E4926" s="835" t="s">
        <v>13189</v>
      </c>
      <c r="F4926" s="835"/>
      <c r="G4926" s="836" t="s">
        <v>13190</v>
      </c>
      <c r="H4926" s="834" t="s">
        <v>13191</v>
      </c>
      <c r="I4926" s="834" t="s">
        <v>13192</v>
      </c>
      <c r="J4926" s="834" t="s">
        <v>13193</v>
      </c>
    </row>
    <row r="4927" spans="1:10" ht="36" customHeight="1" x14ac:dyDescent="0.2">
      <c r="A4927" s="837" t="s">
        <v>13194</v>
      </c>
      <c r="B4927" s="838" t="s">
        <v>13327</v>
      </c>
      <c r="C4927" s="837" t="s">
        <v>7</v>
      </c>
      <c r="D4927" s="837" t="s">
        <v>1910</v>
      </c>
      <c r="E4927" s="839" t="s">
        <v>13272</v>
      </c>
      <c r="F4927" s="839"/>
      <c r="G4927" s="840" t="s">
        <v>67</v>
      </c>
      <c r="H4927" s="841">
        <v>1</v>
      </c>
      <c r="I4927" s="842">
        <v>0.31</v>
      </c>
      <c r="J4927" s="842">
        <v>0.31</v>
      </c>
    </row>
    <row r="4928" spans="1:10" ht="36" customHeight="1" x14ac:dyDescent="0.2">
      <c r="A4928" s="843" t="s">
        <v>13197</v>
      </c>
      <c r="B4928" s="844" t="s">
        <v>14349</v>
      </c>
      <c r="C4928" s="843" t="s">
        <v>7</v>
      </c>
      <c r="D4928" s="843" t="s">
        <v>1906</v>
      </c>
      <c r="E4928" s="845" t="s">
        <v>13272</v>
      </c>
      <c r="F4928" s="845"/>
      <c r="G4928" s="846" t="s">
        <v>23</v>
      </c>
      <c r="H4928" s="847">
        <v>1</v>
      </c>
      <c r="I4928" s="848">
        <v>0.03</v>
      </c>
      <c r="J4928" s="848">
        <v>0.03</v>
      </c>
    </row>
    <row r="4929" spans="1:10" ht="36" customHeight="1" x14ac:dyDescent="0.2">
      <c r="A4929" s="843" t="s">
        <v>13197</v>
      </c>
      <c r="B4929" s="844" t="s">
        <v>14350</v>
      </c>
      <c r="C4929" s="843" t="s">
        <v>7</v>
      </c>
      <c r="D4929" s="843" t="s">
        <v>1905</v>
      </c>
      <c r="E4929" s="845" t="s">
        <v>13272</v>
      </c>
      <c r="F4929" s="845"/>
      <c r="G4929" s="846" t="s">
        <v>23</v>
      </c>
      <c r="H4929" s="847">
        <v>1</v>
      </c>
      <c r="I4929" s="848">
        <v>0.28000000000000003</v>
      </c>
      <c r="J4929" s="848">
        <v>0.28000000000000003</v>
      </c>
    </row>
    <row r="4930" spans="1:10" ht="25.5" x14ac:dyDescent="0.2">
      <c r="A4930" s="855"/>
      <c r="B4930" s="855"/>
      <c r="C4930" s="855"/>
      <c r="D4930" s="855"/>
      <c r="E4930" s="855" t="s">
        <v>13209</v>
      </c>
      <c r="F4930" s="856">
        <v>0</v>
      </c>
      <c r="G4930" s="855" t="s">
        <v>13210</v>
      </c>
      <c r="H4930" s="856">
        <v>0</v>
      </c>
      <c r="I4930" s="855" t="s">
        <v>13211</v>
      </c>
      <c r="J4930" s="856">
        <v>0</v>
      </c>
    </row>
    <row r="4931" spans="1:10" ht="13.5" thickBot="1" x14ac:dyDescent="0.25">
      <c r="A4931" s="855"/>
      <c r="B4931" s="855"/>
      <c r="C4931" s="855"/>
      <c r="D4931" s="855"/>
      <c r="E4931" s="855" t="s">
        <v>13212</v>
      </c>
      <c r="F4931" s="856">
        <v>8.7543999999999997E-2</v>
      </c>
      <c r="G4931" s="855"/>
      <c r="H4931" s="857" t="s">
        <v>13213</v>
      </c>
      <c r="I4931" s="857"/>
      <c r="J4931" s="856">
        <v>0.4</v>
      </c>
    </row>
    <row r="4932" spans="1:10" ht="0.95" customHeight="1" thickTop="1" x14ac:dyDescent="0.2">
      <c r="A4932" s="858"/>
      <c r="B4932" s="858"/>
      <c r="C4932" s="858"/>
      <c r="D4932" s="858"/>
      <c r="E4932" s="858"/>
      <c r="F4932" s="858"/>
      <c r="G4932" s="858"/>
      <c r="H4932" s="858"/>
      <c r="I4932" s="858"/>
      <c r="J4932" s="858"/>
    </row>
    <row r="4933" spans="1:10" ht="18" customHeight="1" x14ac:dyDescent="0.2">
      <c r="A4933" s="833"/>
      <c r="B4933" s="834" t="s">
        <v>13186</v>
      </c>
      <c r="C4933" s="833" t="s">
        <v>13187</v>
      </c>
      <c r="D4933" s="833" t="s">
        <v>13188</v>
      </c>
      <c r="E4933" s="835" t="s">
        <v>13189</v>
      </c>
      <c r="F4933" s="835"/>
      <c r="G4933" s="836" t="s">
        <v>13190</v>
      </c>
      <c r="H4933" s="834" t="s">
        <v>13191</v>
      </c>
      <c r="I4933" s="834" t="s">
        <v>13192</v>
      </c>
      <c r="J4933" s="834" t="s">
        <v>13193</v>
      </c>
    </row>
    <row r="4934" spans="1:10" ht="36" customHeight="1" x14ac:dyDescent="0.2">
      <c r="A4934" s="837" t="s">
        <v>13194</v>
      </c>
      <c r="B4934" s="838" t="s">
        <v>13328</v>
      </c>
      <c r="C4934" s="837" t="s">
        <v>7</v>
      </c>
      <c r="D4934" s="837" t="s">
        <v>1909</v>
      </c>
      <c r="E4934" s="839" t="s">
        <v>13272</v>
      </c>
      <c r="F4934" s="839"/>
      <c r="G4934" s="840" t="s">
        <v>50</v>
      </c>
      <c r="H4934" s="841">
        <v>1</v>
      </c>
      <c r="I4934" s="842">
        <v>1.56</v>
      </c>
      <c r="J4934" s="842">
        <v>1.56</v>
      </c>
    </row>
    <row r="4935" spans="1:10" ht="36" customHeight="1" x14ac:dyDescent="0.2">
      <c r="A4935" s="843" t="s">
        <v>13197</v>
      </c>
      <c r="B4935" s="844" t="s">
        <v>14349</v>
      </c>
      <c r="C4935" s="843" t="s">
        <v>7</v>
      </c>
      <c r="D4935" s="843" t="s">
        <v>1906</v>
      </c>
      <c r="E4935" s="845" t="s">
        <v>13272</v>
      </c>
      <c r="F4935" s="845"/>
      <c r="G4935" s="846" t="s">
        <v>23</v>
      </c>
      <c r="H4935" s="847">
        <v>1</v>
      </c>
      <c r="I4935" s="848">
        <v>0.03</v>
      </c>
      <c r="J4935" s="848">
        <v>0.03</v>
      </c>
    </row>
    <row r="4936" spans="1:10" ht="36" customHeight="1" x14ac:dyDescent="0.2">
      <c r="A4936" s="843" t="s">
        <v>13197</v>
      </c>
      <c r="B4936" s="844" t="s">
        <v>14351</v>
      </c>
      <c r="C4936" s="843" t="s">
        <v>7</v>
      </c>
      <c r="D4936" s="843" t="s">
        <v>1908</v>
      </c>
      <c r="E4936" s="845" t="s">
        <v>13272</v>
      </c>
      <c r="F4936" s="845"/>
      <c r="G4936" s="846" t="s">
        <v>23</v>
      </c>
      <c r="H4936" s="847">
        <v>1</v>
      </c>
      <c r="I4936" s="848">
        <v>1.03</v>
      </c>
      <c r="J4936" s="848">
        <v>1.03</v>
      </c>
    </row>
    <row r="4937" spans="1:10" ht="36" customHeight="1" x14ac:dyDescent="0.2">
      <c r="A4937" s="843" t="s">
        <v>13197</v>
      </c>
      <c r="B4937" s="844" t="s">
        <v>14350</v>
      </c>
      <c r="C4937" s="843" t="s">
        <v>7</v>
      </c>
      <c r="D4937" s="843" t="s">
        <v>1905</v>
      </c>
      <c r="E4937" s="845" t="s">
        <v>13272</v>
      </c>
      <c r="F4937" s="845"/>
      <c r="G4937" s="846" t="s">
        <v>23</v>
      </c>
      <c r="H4937" s="847">
        <v>1</v>
      </c>
      <c r="I4937" s="848">
        <v>0.28000000000000003</v>
      </c>
      <c r="J4937" s="848">
        <v>0.28000000000000003</v>
      </c>
    </row>
    <row r="4938" spans="1:10" ht="36" customHeight="1" x14ac:dyDescent="0.2">
      <c r="A4938" s="843" t="s">
        <v>13197</v>
      </c>
      <c r="B4938" s="844" t="s">
        <v>14352</v>
      </c>
      <c r="C4938" s="843" t="s">
        <v>7</v>
      </c>
      <c r="D4938" s="843" t="s">
        <v>1907</v>
      </c>
      <c r="E4938" s="845" t="s">
        <v>13272</v>
      </c>
      <c r="F4938" s="845"/>
      <c r="G4938" s="846" t="s">
        <v>23</v>
      </c>
      <c r="H4938" s="847">
        <v>1</v>
      </c>
      <c r="I4938" s="848">
        <v>0.22</v>
      </c>
      <c r="J4938" s="848">
        <v>0.22</v>
      </c>
    </row>
    <row r="4939" spans="1:10" ht="25.5" x14ac:dyDescent="0.2">
      <c r="A4939" s="855"/>
      <c r="B4939" s="855"/>
      <c r="C4939" s="855"/>
      <c r="D4939" s="855"/>
      <c r="E4939" s="855" t="s">
        <v>13209</v>
      </c>
      <c r="F4939" s="856">
        <v>0</v>
      </c>
      <c r="G4939" s="855" t="s">
        <v>13210</v>
      </c>
      <c r="H4939" s="856">
        <v>0</v>
      </c>
      <c r="I4939" s="855" t="s">
        <v>13211</v>
      </c>
      <c r="J4939" s="856">
        <v>0</v>
      </c>
    </row>
    <row r="4940" spans="1:10" ht="13.5" thickBot="1" x14ac:dyDescent="0.25">
      <c r="A4940" s="855"/>
      <c r="B4940" s="855"/>
      <c r="C4940" s="855"/>
      <c r="D4940" s="855"/>
      <c r="E4940" s="855" t="s">
        <v>13212</v>
      </c>
      <c r="F4940" s="856">
        <v>0.44054399999999999</v>
      </c>
      <c r="G4940" s="855"/>
      <c r="H4940" s="857" t="s">
        <v>13213</v>
      </c>
      <c r="I4940" s="857"/>
      <c r="J4940" s="856">
        <v>2</v>
      </c>
    </row>
    <row r="4941" spans="1:10" ht="0.95" customHeight="1" thickTop="1" x14ac:dyDescent="0.2">
      <c r="A4941" s="858"/>
      <c r="B4941" s="858"/>
      <c r="C4941" s="858"/>
      <c r="D4941" s="858"/>
      <c r="E4941" s="858"/>
      <c r="F4941" s="858"/>
      <c r="G4941" s="858"/>
      <c r="H4941" s="858"/>
      <c r="I4941" s="858"/>
      <c r="J4941" s="858"/>
    </row>
    <row r="4942" spans="1:10" ht="18" customHeight="1" x14ac:dyDescent="0.2">
      <c r="A4942" s="833"/>
      <c r="B4942" s="834" t="s">
        <v>13186</v>
      </c>
      <c r="C4942" s="833" t="s">
        <v>13187</v>
      </c>
      <c r="D4942" s="833" t="s">
        <v>13188</v>
      </c>
      <c r="E4942" s="835" t="s">
        <v>13189</v>
      </c>
      <c r="F4942" s="835"/>
      <c r="G4942" s="836" t="s">
        <v>13190</v>
      </c>
      <c r="H4942" s="834" t="s">
        <v>13191</v>
      </c>
      <c r="I4942" s="834" t="s">
        <v>13192</v>
      </c>
      <c r="J4942" s="834" t="s">
        <v>13193</v>
      </c>
    </row>
    <row r="4943" spans="1:10" ht="36" customHeight="1" x14ac:dyDescent="0.2">
      <c r="A4943" s="837" t="s">
        <v>13194</v>
      </c>
      <c r="B4943" s="838" t="s">
        <v>14350</v>
      </c>
      <c r="C4943" s="837" t="s">
        <v>7</v>
      </c>
      <c r="D4943" s="837" t="s">
        <v>1905</v>
      </c>
      <c r="E4943" s="839" t="s">
        <v>13272</v>
      </c>
      <c r="F4943" s="839"/>
      <c r="G4943" s="840" t="s">
        <v>23</v>
      </c>
      <c r="H4943" s="841">
        <v>1</v>
      </c>
      <c r="I4943" s="842">
        <v>0.28000000000000003</v>
      </c>
      <c r="J4943" s="842">
        <v>0.28000000000000003</v>
      </c>
    </row>
    <row r="4944" spans="1:10" ht="24" customHeight="1" x14ac:dyDescent="0.2">
      <c r="A4944" s="849" t="s">
        <v>13199</v>
      </c>
      <c r="B4944" s="850" t="s">
        <v>14353</v>
      </c>
      <c r="C4944" s="849" t="s">
        <v>7</v>
      </c>
      <c r="D4944" s="849" t="s">
        <v>9422</v>
      </c>
      <c r="E4944" s="851" t="s">
        <v>13201</v>
      </c>
      <c r="F4944" s="851"/>
      <c r="G4944" s="852" t="s">
        <v>38</v>
      </c>
      <c r="H4944" s="853">
        <v>1.2799999999999999E-4</v>
      </c>
      <c r="I4944" s="854">
        <v>2153.0100000000002</v>
      </c>
      <c r="J4944" s="854">
        <v>0.27558529999999998</v>
      </c>
    </row>
    <row r="4945" spans="1:10" ht="25.5" x14ac:dyDescent="0.2">
      <c r="A4945" s="855"/>
      <c r="B4945" s="855"/>
      <c r="C4945" s="855"/>
      <c r="D4945" s="855"/>
      <c r="E4945" s="855" t="s">
        <v>13209</v>
      </c>
      <c r="F4945" s="856">
        <v>0</v>
      </c>
      <c r="G4945" s="855" t="s">
        <v>13210</v>
      </c>
      <c r="H4945" s="856">
        <v>0</v>
      </c>
      <c r="I4945" s="855" t="s">
        <v>13211</v>
      </c>
      <c r="J4945" s="856">
        <v>0</v>
      </c>
    </row>
    <row r="4946" spans="1:10" ht="13.5" thickBot="1" x14ac:dyDescent="0.25">
      <c r="A4946" s="855"/>
      <c r="B4946" s="855"/>
      <c r="C4946" s="855"/>
      <c r="D4946" s="855"/>
      <c r="E4946" s="855" t="s">
        <v>13212</v>
      </c>
      <c r="F4946" s="856">
        <v>7.9072000000000003E-2</v>
      </c>
      <c r="G4946" s="855"/>
      <c r="H4946" s="857" t="s">
        <v>13213</v>
      </c>
      <c r="I4946" s="857"/>
      <c r="J4946" s="856">
        <v>0.36</v>
      </c>
    </row>
    <row r="4947" spans="1:10" ht="0.95" customHeight="1" thickTop="1" x14ac:dyDescent="0.2">
      <c r="A4947" s="858"/>
      <c r="B4947" s="858"/>
      <c r="C4947" s="858"/>
      <c r="D4947" s="858"/>
      <c r="E4947" s="858"/>
      <c r="F4947" s="858"/>
      <c r="G4947" s="858"/>
      <c r="H4947" s="858"/>
      <c r="I4947" s="858"/>
      <c r="J4947" s="858"/>
    </row>
    <row r="4948" spans="1:10" ht="18" customHeight="1" x14ac:dyDescent="0.2">
      <c r="A4948" s="833"/>
      <c r="B4948" s="834" t="s">
        <v>13186</v>
      </c>
      <c r="C4948" s="833" t="s">
        <v>13187</v>
      </c>
      <c r="D4948" s="833" t="s">
        <v>13188</v>
      </c>
      <c r="E4948" s="835" t="s">
        <v>13189</v>
      </c>
      <c r="F4948" s="835"/>
      <c r="G4948" s="836" t="s">
        <v>13190</v>
      </c>
      <c r="H4948" s="834" t="s">
        <v>13191</v>
      </c>
      <c r="I4948" s="834" t="s">
        <v>13192</v>
      </c>
      <c r="J4948" s="834" t="s">
        <v>13193</v>
      </c>
    </row>
    <row r="4949" spans="1:10" ht="36" customHeight="1" x14ac:dyDescent="0.2">
      <c r="A4949" s="837" t="s">
        <v>13194</v>
      </c>
      <c r="B4949" s="838" t="s">
        <v>14349</v>
      </c>
      <c r="C4949" s="837" t="s">
        <v>7</v>
      </c>
      <c r="D4949" s="837" t="s">
        <v>1906</v>
      </c>
      <c r="E4949" s="839" t="s">
        <v>13272</v>
      </c>
      <c r="F4949" s="839"/>
      <c r="G4949" s="840" t="s">
        <v>23</v>
      </c>
      <c r="H4949" s="841">
        <v>1</v>
      </c>
      <c r="I4949" s="842">
        <v>0.03</v>
      </c>
      <c r="J4949" s="842">
        <v>0.03</v>
      </c>
    </row>
    <row r="4950" spans="1:10" ht="24" customHeight="1" x14ac:dyDescent="0.2">
      <c r="A4950" s="849" t="s">
        <v>13199</v>
      </c>
      <c r="B4950" s="850" t="s">
        <v>14353</v>
      </c>
      <c r="C4950" s="849" t="s">
        <v>7</v>
      </c>
      <c r="D4950" s="849" t="s">
        <v>9422</v>
      </c>
      <c r="E4950" s="851" t="s">
        <v>13201</v>
      </c>
      <c r="F4950" s="851"/>
      <c r="G4950" s="852" t="s">
        <v>38</v>
      </c>
      <c r="H4950" s="853">
        <v>1.5099999999999999E-5</v>
      </c>
      <c r="I4950" s="854">
        <v>2153.0100000000002</v>
      </c>
      <c r="J4950" s="854">
        <v>3.2510499999999998E-2</v>
      </c>
    </row>
    <row r="4951" spans="1:10" ht="25.5" x14ac:dyDescent="0.2">
      <c r="A4951" s="855"/>
      <c r="B4951" s="855"/>
      <c r="C4951" s="855"/>
      <c r="D4951" s="855"/>
      <c r="E4951" s="855" t="s">
        <v>13209</v>
      </c>
      <c r="F4951" s="856">
        <v>0</v>
      </c>
      <c r="G4951" s="855" t="s">
        <v>13210</v>
      </c>
      <c r="H4951" s="856">
        <v>0</v>
      </c>
      <c r="I4951" s="855" t="s">
        <v>13211</v>
      </c>
      <c r="J4951" s="856">
        <v>0</v>
      </c>
    </row>
    <row r="4952" spans="1:10" ht="13.5" thickBot="1" x14ac:dyDescent="0.25">
      <c r="A4952" s="855"/>
      <c r="B4952" s="855"/>
      <c r="C4952" s="855"/>
      <c r="D4952" s="855"/>
      <c r="E4952" s="855" t="s">
        <v>13212</v>
      </c>
      <c r="F4952" s="856">
        <v>8.4720000000000004E-3</v>
      </c>
      <c r="G4952" s="855"/>
      <c r="H4952" s="857" t="s">
        <v>13213</v>
      </c>
      <c r="I4952" s="857"/>
      <c r="J4952" s="856">
        <v>0.04</v>
      </c>
    </row>
    <row r="4953" spans="1:10" ht="0.95" customHeight="1" thickTop="1" x14ac:dyDescent="0.2">
      <c r="A4953" s="858"/>
      <c r="B4953" s="858"/>
      <c r="C4953" s="858"/>
      <c r="D4953" s="858"/>
      <c r="E4953" s="858"/>
      <c r="F4953" s="858"/>
      <c r="G4953" s="858"/>
      <c r="H4953" s="858"/>
      <c r="I4953" s="858"/>
      <c r="J4953" s="858"/>
    </row>
    <row r="4954" spans="1:10" ht="18" customHeight="1" x14ac:dyDescent="0.2">
      <c r="A4954" s="833"/>
      <c r="B4954" s="834" t="s">
        <v>13186</v>
      </c>
      <c r="C4954" s="833" t="s">
        <v>13187</v>
      </c>
      <c r="D4954" s="833" t="s">
        <v>13188</v>
      </c>
      <c r="E4954" s="835" t="s">
        <v>13189</v>
      </c>
      <c r="F4954" s="835"/>
      <c r="G4954" s="836" t="s">
        <v>13190</v>
      </c>
      <c r="H4954" s="834" t="s">
        <v>13191</v>
      </c>
      <c r="I4954" s="834" t="s">
        <v>13192</v>
      </c>
      <c r="J4954" s="834" t="s">
        <v>13193</v>
      </c>
    </row>
    <row r="4955" spans="1:10" ht="36" customHeight="1" x14ac:dyDescent="0.2">
      <c r="A4955" s="837" t="s">
        <v>13194</v>
      </c>
      <c r="B4955" s="838" t="s">
        <v>14352</v>
      </c>
      <c r="C4955" s="837" t="s">
        <v>7</v>
      </c>
      <c r="D4955" s="837" t="s">
        <v>1907</v>
      </c>
      <c r="E4955" s="839" t="s">
        <v>13272</v>
      </c>
      <c r="F4955" s="839"/>
      <c r="G4955" s="840" t="s">
        <v>23</v>
      </c>
      <c r="H4955" s="841">
        <v>1</v>
      </c>
      <c r="I4955" s="842">
        <v>0.22</v>
      </c>
      <c r="J4955" s="842">
        <v>0.22</v>
      </c>
    </row>
    <row r="4956" spans="1:10" ht="24" customHeight="1" x14ac:dyDescent="0.2">
      <c r="A4956" s="849" t="s">
        <v>13199</v>
      </c>
      <c r="B4956" s="850" t="s">
        <v>14353</v>
      </c>
      <c r="C4956" s="849" t="s">
        <v>7</v>
      </c>
      <c r="D4956" s="849" t="s">
        <v>9422</v>
      </c>
      <c r="E4956" s="851" t="s">
        <v>13201</v>
      </c>
      <c r="F4956" s="851"/>
      <c r="G4956" s="852" t="s">
        <v>38</v>
      </c>
      <c r="H4956" s="853">
        <v>1E-4</v>
      </c>
      <c r="I4956" s="854">
        <v>2153.0100000000002</v>
      </c>
      <c r="J4956" s="854">
        <v>0.21530099999999999</v>
      </c>
    </row>
    <row r="4957" spans="1:10" ht="25.5" x14ac:dyDescent="0.2">
      <c r="A4957" s="855"/>
      <c r="B4957" s="855"/>
      <c r="C4957" s="855"/>
      <c r="D4957" s="855"/>
      <c r="E4957" s="855" t="s">
        <v>13209</v>
      </c>
      <c r="F4957" s="856">
        <v>0</v>
      </c>
      <c r="G4957" s="855" t="s">
        <v>13210</v>
      </c>
      <c r="H4957" s="856">
        <v>0</v>
      </c>
      <c r="I4957" s="855" t="s">
        <v>13211</v>
      </c>
      <c r="J4957" s="856">
        <v>0</v>
      </c>
    </row>
    <row r="4958" spans="1:10" ht="13.5" thickBot="1" x14ac:dyDescent="0.25">
      <c r="A4958" s="855"/>
      <c r="B4958" s="855"/>
      <c r="C4958" s="855"/>
      <c r="D4958" s="855"/>
      <c r="E4958" s="855" t="s">
        <v>13212</v>
      </c>
      <c r="F4958" s="856">
        <v>6.2128000000000003E-2</v>
      </c>
      <c r="G4958" s="855"/>
      <c r="H4958" s="857" t="s">
        <v>13213</v>
      </c>
      <c r="I4958" s="857"/>
      <c r="J4958" s="856">
        <v>0.28000000000000003</v>
      </c>
    </row>
    <row r="4959" spans="1:10" ht="0.95" customHeight="1" thickTop="1" x14ac:dyDescent="0.2">
      <c r="A4959" s="858"/>
      <c r="B4959" s="858"/>
      <c r="C4959" s="858"/>
      <c r="D4959" s="858"/>
      <c r="E4959" s="858"/>
      <c r="F4959" s="858"/>
      <c r="G4959" s="858"/>
      <c r="H4959" s="858"/>
      <c r="I4959" s="858"/>
      <c r="J4959" s="858"/>
    </row>
    <row r="4960" spans="1:10" ht="18" customHeight="1" x14ac:dyDescent="0.2">
      <c r="A4960" s="833"/>
      <c r="B4960" s="834" t="s">
        <v>13186</v>
      </c>
      <c r="C4960" s="833" t="s">
        <v>13187</v>
      </c>
      <c r="D4960" s="833" t="s">
        <v>13188</v>
      </c>
      <c r="E4960" s="835" t="s">
        <v>13189</v>
      </c>
      <c r="F4960" s="835"/>
      <c r="G4960" s="836" t="s">
        <v>13190</v>
      </c>
      <c r="H4960" s="834" t="s">
        <v>13191</v>
      </c>
      <c r="I4960" s="834" t="s">
        <v>13192</v>
      </c>
      <c r="J4960" s="834" t="s">
        <v>13193</v>
      </c>
    </row>
    <row r="4961" spans="1:10" ht="36" customHeight="1" x14ac:dyDescent="0.2">
      <c r="A4961" s="837" t="s">
        <v>13194</v>
      </c>
      <c r="B4961" s="838" t="s">
        <v>14351</v>
      </c>
      <c r="C4961" s="837" t="s">
        <v>7</v>
      </c>
      <c r="D4961" s="837" t="s">
        <v>1908</v>
      </c>
      <c r="E4961" s="839" t="s">
        <v>13272</v>
      </c>
      <c r="F4961" s="839"/>
      <c r="G4961" s="840" t="s">
        <v>23</v>
      </c>
      <c r="H4961" s="841">
        <v>1</v>
      </c>
      <c r="I4961" s="842">
        <v>1.03</v>
      </c>
      <c r="J4961" s="842">
        <v>1.03</v>
      </c>
    </row>
    <row r="4962" spans="1:10" ht="24" customHeight="1" x14ac:dyDescent="0.2">
      <c r="A4962" s="849" t="s">
        <v>13199</v>
      </c>
      <c r="B4962" s="850" t="s">
        <v>14145</v>
      </c>
      <c r="C4962" s="849" t="s">
        <v>7</v>
      </c>
      <c r="D4962" s="849" t="s">
        <v>6701</v>
      </c>
      <c r="E4962" s="851" t="s">
        <v>13220</v>
      </c>
      <c r="F4962" s="851"/>
      <c r="G4962" s="852" t="s">
        <v>14146</v>
      </c>
      <c r="H4962" s="853">
        <v>1.25</v>
      </c>
      <c r="I4962" s="854">
        <v>0.82</v>
      </c>
      <c r="J4962" s="854">
        <v>1.0249999999999999</v>
      </c>
    </row>
    <row r="4963" spans="1:10" ht="25.5" x14ac:dyDescent="0.2">
      <c r="A4963" s="855"/>
      <c r="B4963" s="855"/>
      <c r="C4963" s="855"/>
      <c r="D4963" s="855"/>
      <c r="E4963" s="855" t="s">
        <v>13209</v>
      </c>
      <c r="F4963" s="856">
        <v>0</v>
      </c>
      <c r="G4963" s="855" t="s">
        <v>13210</v>
      </c>
      <c r="H4963" s="856">
        <v>0</v>
      </c>
      <c r="I4963" s="855" t="s">
        <v>13211</v>
      </c>
      <c r="J4963" s="856">
        <v>0</v>
      </c>
    </row>
    <row r="4964" spans="1:10" ht="13.5" thickBot="1" x14ac:dyDescent="0.25">
      <c r="A4964" s="855"/>
      <c r="B4964" s="855"/>
      <c r="C4964" s="855"/>
      <c r="D4964" s="855"/>
      <c r="E4964" s="855" t="s">
        <v>13212</v>
      </c>
      <c r="F4964" s="856">
        <v>0.29087200000000002</v>
      </c>
      <c r="G4964" s="855"/>
      <c r="H4964" s="857" t="s">
        <v>13213</v>
      </c>
      <c r="I4964" s="857"/>
      <c r="J4964" s="856">
        <v>1.32</v>
      </c>
    </row>
    <row r="4965" spans="1:10" ht="0.95" customHeight="1" thickTop="1" x14ac:dyDescent="0.2">
      <c r="A4965" s="858"/>
      <c r="B4965" s="858"/>
      <c r="C4965" s="858"/>
      <c r="D4965" s="858"/>
      <c r="E4965" s="858"/>
      <c r="F4965" s="858"/>
      <c r="G4965" s="858"/>
      <c r="H4965" s="858"/>
      <c r="I4965" s="858"/>
      <c r="J4965" s="858"/>
    </row>
    <row r="4966" spans="1:10" ht="18" customHeight="1" x14ac:dyDescent="0.2">
      <c r="A4966" s="833"/>
      <c r="B4966" s="834" t="s">
        <v>13186</v>
      </c>
      <c r="C4966" s="833" t="s">
        <v>13187</v>
      </c>
      <c r="D4966" s="833" t="s">
        <v>13188</v>
      </c>
      <c r="E4966" s="835" t="s">
        <v>13189</v>
      </c>
      <c r="F4966" s="835"/>
      <c r="G4966" s="836" t="s">
        <v>13190</v>
      </c>
      <c r="H4966" s="834" t="s">
        <v>13191</v>
      </c>
      <c r="I4966" s="834" t="s">
        <v>13192</v>
      </c>
      <c r="J4966" s="834" t="s">
        <v>13193</v>
      </c>
    </row>
    <row r="4967" spans="1:10" ht="24" customHeight="1" x14ac:dyDescent="0.2">
      <c r="A4967" s="837" t="s">
        <v>13194</v>
      </c>
      <c r="B4967" s="838" t="s">
        <v>13570</v>
      </c>
      <c r="C4967" s="837" t="s">
        <v>7</v>
      </c>
      <c r="D4967" s="837" t="s">
        <v>230</v>
      </c>
      <c r="E4967" s="839" t="s">
        <v>13196</v>
      </c>
      <c r="F4967" s="839"/>
      <c r="G4967" s="840" t="s">
        <v>23</v>
      </c>
      <c r="H4967" s="841">
        <v>1</v>
      </c>
      <c r="I4967" s="842">
        <v>16.170000000000002</v>
      </c>
      <c r="J4967" s="842">
        <v>16.170000000000002</v>
      </c>
    </row>
    <row r="4968" spans="1:10" ht="24" customHeight="1" x14ac:dyDescent="0.2">
      <c r="A4968" s="843" t="s">
        <v>13197</v>
      </c>
      <c r="B4968" s="844" t="s">
        <v>14230</v>
      </c>
      <c r="C4968" s="843" t="s">
        <v>7</v>
      </c>
      <c r="D4968" s="843" t="s">
        <v>3090</v>
      </c>
      <c r="E4968" s="845" t="s">
        <v>13196</v>
      </c>
      <c r="F4968" s="845"/>
      <c r="G4968" s="846" t="s">
        <v>23</v>
      </c>
      <c r="H4968" s="847">
        <v>1</v>
      </c>
      <c r="I4968" s="848">
        <v>0.13</v>
      </c>
      <c r="J4968" s="848">
        <v>0.13</v>
      </c>
    </row>
    <row r="4969" spans="1:10" ht="24" customHeight="1" x14ac:dyDescent="0.2">
      <c r="A4969" s="849" t="s">
        <v>13199</v>
      </c>
      <c r="B4969" s="850" t="s">
        <v>13226</v>
      </c>
      <c r="C4969" s="849" t="s">
        <v>7</v>
      </c>
      <c r="D4969" s="849" t="s">
        <v>5105</v>
      </c>
      <c r="E4969" s="851" t="s">
        <v>13206</v>
      </c>
      <c r="F4969" s="851"/>
      <c r="G4969" s="852" t="s">
        <v>23</v>
      </c>
      <c r="H4969" s="853">
        <v>1</v>
      </c>
      <c r="I4969" s="854">
        <v>0.96</v>
      </c>
      <c r="J4969" s="854">
        <v>0.96</v>
      </c>
    </row>
    <row r="4970" spans="1:10" ht="24" customHeight="1" x14ac:dyDescent="0.2">
      <c r="A4970" s="849" t="s">
        <v>13199</v>
      </c>
      <c r="B4970" s="850" t="s">
        <v>13970</v>
      </c>
      <c r="C4970" s="849" t="s">
        <v>7</v>
      </c>
      <c r="D4970" s="849" t="s">
        <v>6849</v>
      </c>
      <c r="E4970" s="851" t="s">
        <v>13201</v>
      </c>
      <c r="F4970" s="851"/>
      <c r="G4970" s="852" t="s">
        <v>23</v>
      </c>
      <c r="H4970" s="853">
        <v>1</v>
      </c>
      <c r="I4970" s="854">
        <v>0.57999999999999996</v>
      </c>
      <c r="J4970" s="854">
        <v>0.57999999999999996</v>
      </c>
    </row>
    <row r="4971" spans="1:10" ht="24" customHeight="1" x14ac:dyDescent="0.2">
      <c r="A4971" s="849" t="s">
        <v>13199</v>
      </c>
      <c r="B4971" s="850" t="s">
        <v>13205</v>
      </c>
      <c r="C4971" s="849" t="s">
        <v>7</v>
      </c>
      <c r="D4971" s="849" t="s">
        <v>6808</v>
      </c>
      <c r="E4971" s="851" t="s">
        <v>13206</v>
      </c>
      <c r="F4971" s="851"/>
      <c r="G4971" s="852" t="s">
        <v>23</v>
      </c>
      <c r="H4971" s="853">
        <v>1</v>
      </c>
      <c r="I4971" s="854">
        <v>0.55000000000000004</v>
      </c>
      <c r="J4971" s="854">
        <v>0.55000000000000004</v>
      </c>
    </row>
    <row r="4972" spans="1:10" ht="24" customHeight="1" x14ac:dyDescent="0.2">
      <c r="A4972" s="849" t="s">
        <v>13199</v>
      </c>
      <c r="B4972" s="850" t="s">
        <v>13971</v>
      </c>
      <c r="C4972" s="849" t="s">
        <v>7</v>
      </c>
      <c r="D4972" s="849" t="s">
        <v>6736</v>
      </c>
      <c r="E4972" s="851" t="s">
        <v>13201</v>
      </c>
      <c r="F4972" s="851"/>
      <c r="G4972" s="852" t="s">
        <v>23</v>
      </c>
      <c r="H4972" s="853">
        <v>1</v>
      </c>
      <c r="I4972" s="854">
        <v>0.95</v>
      </c>
      <c r="J4972" s="854">
        <v>0.95</v>
      </c>
    </row>
    <row r="4973" spans="1:10" ht="24" customHeight="1" x14ac:dyDescent="0.2">
      <c r="A4973" s="849" t="s">
        <v>13199</v>
      </c>
      <c r="B4973" s="850" t="s">
        <v>13207</v>
      </c>
      <c r="C4973" s="849" t="s">
        <v>7</v>
      </c>
      <c r="D4973" s="849" t="s">
        <v>8485</v>
      </c>
      <c r="E4973" s="851" t="s">
        <v>13208</v>
      </c>
      <c r="F4973" s="851"/>
      <c r="G4973" s="852" t="s">
        <v>23</v>
      </c>
      <c r="H4973" s="853">
        <v>1</v>
      </c>
      <c r="I4973" s="854">
        <v>0.06</v>
      </c>
      <c r="J4973" s="854">
        <v>0.06</v>
      </c>
    </row>
    <row r="4974" spans="1:10" ht="24" customHeight="1" x14ac:dyDescent="0.2">
      <c r="A4974" s="849" t="s">
        <v>13199</v>
      </c>
      <c r="B4974" s="850" t="s">
        <v>13229</v>
      </c>
      <c r="C4974" s="849" t="s">
        <v>7</v>
      </c>
      <c r="D4974" s="849" t="s">
        <v>9025</v>
      </c>
      <c r="E4974" s="851" t="s">
        <v>13230</v>
      </c>
      <c r="F4974" s="851"/>
      <c r="G4974" s="852" t="s">
        <v>23</v>
      </c>
      <c r="H4974" s="853">
        <v>1</v>
      </c>
      <c r="I4974" s="854">
        <v>0.71</v>
      </c>
      <c r="J4974" s="854">
        <v>0.71</v>
      </c>
    </row>
    <row r="4975" spans="1:10" ht="24" customHeight="1" x14ac:dyDescent="0.2">
      <c r="A4975" s="849" t="s">
        <v>13199</v>
      </c>
      <c r="B4975" s="850" t="s">
        <v>14231</v>
      </c>
      <c r="C4975" s="849" t="s">
        <v>7</v>
      </c>
      <c r="D4975" s="849" t="s">
        <v>9429</v>
      </c>
      <c r="E4975" s="851" t="s">
        <v>13203</v>
      </c>
      <c r="F4975" s="851"/>
      <c r="G4975" s="852" t="s">
        <v>23</v>
      </c>
      <c r="H4975" s="853">
        <v>1</v>
      </c>
      <c r="I4975" s="854">
        <v>12.23</v>
      </c>
      <c r="J4975" s="854">
        <v>12.23</v>
      </c>
    </row>
    <row r="4976" spans="1:10" ht="25.5" x14ac:dyDescent="0.2">
      <c r="A4976" s="855"/>
      <c r="B4976" s="855"/>
      <c r="C4976" s="855"/>
      <c r="D4976" s="855"/>
      <c r="E4976" s="855" t="s">
        <v>13209</v>
      </c>
      <c r="F4976" s="856">
        <v>6.72</v>
      </c>
      <c r="G4976" s="855" t="s">
        <v>13210</v>
      </c>
      <c r="H4976" s="856">
        <v>5.64</v>
      </c>
      <c r="I4976" s="855" t="s">
        <v>13211</v>
      </c>
      <c r="J4976" s="856">
        <v>12.36</v>
      </c>
    </row>
    <row r="4977" spans="1:10" ht="13.5" thickBot="1" x14ac:dyDescent="0.25">
      <c r="A4977" s="855"/>
      <c r="B4977" s="855"/>
      <c r="C4977" s="855"/>
      <c r="D4977" s="855"/>
      <c r="E4977" s="855" t="s">
        <v>13212</v>
      </c>
      <c r="F4977" s="856">
        <v>4.566408</v>
      </c>
      <c r="G4977" s="855"/>
      <c r="H4977" s="857" t="s">
        <v>13213</v>
      </c>
      <c r="I4977" s="857"/>
      <c r="J4977" s="856">
        <v>20.74</v>
      </c>
    </row>
    <row r="4978" spans="1:10" ht="0.95" customHeight="1" thickTop="1" x14ac:dyDescent="0.2">
      <c r="A4978" s="858"/>
      <c r="B4978" s="858"/>
      <c r="C4978" s="858"/>
      <c r="D4978" s="858"/>
      <c r="E4978" s="858"/>
      <c r="F4978" s="858"/>
      <c r="G4978" s="858"/>
      <c r="H4978" s="858"/>
      <c r="I4978" s="858"/>
      <c r="J4978" s="858"/>
    </row>
    <row r="4979" spans="1:10" ht="18" customHeight="1" x14ac:dyDescent="0.2">
      <c r="A4979" s="833"/>
      <c r="B4979" s="834" t="s">
        <v>13186</v>
      </c>
      <c r="C4979" s="833" t="s">
        <v>13187</v>
      </c>
      <c r="D4979" s="833" t="s">
        <v>13188</v>
      </c>
      <c r="E4979" s="835" t="s">
        <v>13189</v>
      </c>
      <c r="F4979" s="835"/>
      <c r="G4979" s="836" t="s">
        <v>13190</v>
      </c>
      <c r="H4979" s="834" t="s">
        <v>13191</v>
      </c>
      <c r="I4979" s="834" t="s">
        <v>13192</v>
      </c>
      <c r="J4979" s="834" t="s">
        <v>13193</v>
      </c>
    </row>
    <row r="4980" spans="1:10" ht="36" customHeight="1" x14ac:dyDescent="0.2">
      <c r="A4980" s="837" t="s">
        <v>13194</v>
      </c>
      <c r="B4980" s="838" t="s">
        <v>13547</v>
      </c>
      <c r="C4980" s="837" t="s">
        <v>7</v>
      </c>
      <c r="D4980" s="837" t="s">
        <v>9839</v>
      </c>
      <c r="E4980" s="839" t="s">
        <v>13432</v>
      </c>
      <c r="F4980" s="839"/>
      <c r="G4980" s="840" t="s">
        <v>38</v>
      </c>
      <c r="H4980" s="841">
        <v>1</v>
      </c>
      <c r="I4980" s="842">
        <v>26.01</v>
      </c>
      <c r="J4980" s="842">
        <v>26.01</v>
      </c>
    </row>
    <row r="4981" spans="1:10" ht="24" customHeight="1" x14ac:dyDescent="0.2">
      <c r="A4981" s="843" t="s">
        <v>13197</v>
      </c>
      <c r="B4981" s="844" t="s">
        <v>13244</v>
      </c>
      <c r="C4981" s="843" t="s">
        <v>7</v>
      </c>
      <c r="D4981" s="843" t="s">
        <v>25</v>
      </c>
      <c r="E4981" s="845" t="s">
        <v>13196</v>
      </c>
      <c r="F4981" s="845"/>
      <c r="G4981" s="846" t="s">
        <v>23</v>
      </c>
      <c r="H4981" s="847">
        <v>5.4800000000000001E-2</v>
      </c>
      <c r="I4981" s="848">
        <v>13.34</v>
      </c>
      <c r="J4981" s="848">
        <v>0.73103200000000002</v>
      </c>
    </row>
    <row r="4982" spans="1:10" ht="24" customHeight="1" x14ac:dyDescent="0.2">
      <c r="A4982" s="843" t="s">
        <v>13197</v>
      </c>
      <c r="B4982" s="844" t="s">
        <v>13261</v>
      </c>
      <c r="C4982" s="843" t="s">
        <v>7</v>
      </c>
      <c r="D4982" s="843" t="s">
        <v>56</v>
      </c>
      <c r="E4982" s="845" t="s">
        <v>13196</v>
      </c>
      <c r="F4982" s="845"/>
      <c r="G4982" s="846" t="s">
        <v>23</v>
      </c>
      <c r="H4982" s="847">
        <v>0.17399999999999999</v>
      </c>
      <c r="I4982" s="848">
        <v>16.75</v>
      </c>
      <c r="J4982" s="848">
        <v>2.9144999999999999</v>
      </c>
    </row>
    <row r="4983" spans="1:10" ht="24" customHeight="1" x14ac:dyDescent="0.2">
      <c r="A4983" s="849" t="s">
        <v>13199</v>
      </c>
      <c r="B4983" s="850" t="s">
        <v>13509</v>
      </c>
      <c r="C4983" s="849" t="s">
        <v>7</v>
      </c>
      <c r="D4983" s="849" t="s">
        <v>3869</v>
      </c>
      <c r="E4983" s="851" t="s">
        <v>13220</v>
      </c>
      <c r="F4983" s="851"/>
      <c r="G4983" s="852" t="s">
        <v>38</v>
      </c>
      <c r="H4983" s="853">
        <v>4.8000000000000001E-2</v>
      </c>
      <c r="I4983" s="854">
        <v>4.5999999999999996</v>
      </c>
      <c r="J4983" s="854">
        <v>0.2208</v>
      </c>
    </row>
    <row r="4984" spans="1:10" ht="24" customHeight="1" x14ac:dyDescent="0.2">
      <c r="A4984" s="849" t="s">
        <v>13199</v>
      </c>
      <c r="B4984" s="850" t="s">
        <v>14354</v>
      </c>
      <c r="C4984" s="849" t="s">
        <v>7</v>
      </c>
      <c r="D4984" s="849" t="s">
        <v>9392</v>
      </c>
      <c r="E4984" s="851" t="s">
        <v>13220</v>
      </c>
      <c r="F4984" s="851"/>
      <c r="G4984" s="852" t="s">
        <v>38</v>
      </c>
      <c r="H4984" s="853">
        <v>1</v>
      </c>
      <c r="I4984" s="854">
        <v>22.14</v>
      </c>
      <c r="J4984" s="854">
        <v>22.14</v>
      </c>
    </row>
    <row r="4985" spans="1:10" ht="25.5" x14ac:dyDescent="0.2">
      <c r="A4985" s="855"/>
      <c r="B4985" s="855"/>
      <c r="C4985" s="855"/>
      <c r="D4985" s="855"/>
      <c r="E4985" s="855" t="s">
        <v>13209</v>
      </c>
      <c r="F4985" s="856">
        <v>1.55</v>
      </c>
      <c r="G4985" s="855" t="s">
        <v>13210</v>
      </c>
      <c r="H4985" s="856">
        <v>1.31</v>
      </c>
      <c r="I4985" s="855" t="s">
        <v>13211</v>
      </c>
      <c r="J4985" s="856">
        <v>2.86</v>
      </c>
    </row>
    <row r="4986" spans="1:10" ht="13.5" thickBot="1" x14ac:dyDescent="0.25">
      <c r="A4986" s="855"/>
      <c r="B4986" s="855"/>
      <c r="C4986" s="855"/>
      <c r="D4986" s="855"/>
      <c r="E4986" s="855" t="s">
        <v>13212</v>
      </c>
      <c r="F4986" s="856">
        <v>7.345224</v>
      </c>
      <c r="G4986" s="855"/>
      <c r="H4986" s="857" t="s">
        <v>13213</v>
      </c>
      <c r="I4986" s="857"/>
      <c r="J4986" s="856">
        <v>33.36</v>
      </c>
    </row>
    <row r="4987" spans="1:10" ht="0.95" customHeight="1" thickTop="1" x14ac:dyDescent="0.2">
      <c r="A4987" s="858"/>
      <c r="B4987" s="858"/>
      <c r="C4987" s="858"/>
      <c r="D4987" s="858"/>
      <c r="E4987" s="858"/>
      <c r="F4987" s="858"/>
      <c r="G4987" s="858"/>
      <c r="H4987" s="858"/>
      <c r="I4987" s="858"/>
      <c r="J4987" s="858"/>
    </row>
    <row r="4988" spans="1:10" ht="18" customHeight="1" x14ac:dyDescent="0.2">
      <c r="A4988" s="833"/>
      <c r="B4988" s="834" t="s">
        <v>13186</v>
      </c>
      <c r="C4988" s="833" t="s">
        <v>13187</v>
      </c>
      <c r="D4988" s="833" t="s">
        <v>13188</v>
      </c>
      <c r="E4988" s="835" t="s">
        <v>13189</v>
      </c>
      <c r="F4988" s="835"/>
      <c r="G4988" s="836" t="s">
        <v>13190</v>
      </c>
      <c r="H4988" s="834" t="s">
        <v>13191</v>
      </c>
      <c r="I4988" s="834" t="s">
        <v>13192</v>
      </c>
      <c r="J4988" s="834" t="s">
        <v>13193</v>
      </c>
    </row>
    <row r="4989" spans="1:10" ht="36" customHeight="1" x14ac:dyDescent="0.2">
      <c r="A4989" s="837" t="s">
        <v>13194</v>
      </c>
      <c r="B4989" s="838" t="s">
        <v>14198</v>
      </c>
      <c r="C4989" s="837" t="s">
        <v>7</v>
      </c>
      <c r="D4989" s="837" t="s">
        <v>9840</v>
      </c>
      <c r="E4989" s="839" t="s">
        <v>13432</v>
      </c>
      <c r="F4989" s="839"/>
      <c r="G4989" s="840" t="s">
        <v>38</v>
      </c>
      <c r="H4989" s="841">
        <v>1</v>
      </c>
      <c r="I4989" s="842">
        <v>54.75</v>
      </c>
      <c r="J4989" s="842">
        <v>54.75</v>
      </c>
    </row>
    <row r="4990" spans="1:10" ht="24" customHeight="1" x14ac:dyDescent="0.2">
      <c r="A4990" s="843" t="s">
        <v>13197</v>
      </c>
      <c r="B4990" s="844" t="s">
        <v>13244</v>
      </c>
      <c r="C4990" s="843" t="s">
        <v>7</v>
      </c>
      <c r="D4990" s="843" t="s">
        <v>25</v>
      </c>
      <c r="E4990" s="845" t="s">
        <v>13196</v>
      </c>
      <c r="F4990" s="845"/>
      <c r="G4990" s="846" t="s">
        <v>23</v>
      </c>
      <c r="H4990" s="847">
        <v>5.4800000000000001E-2</v>
      </c>
      <c r="I4990" s="848">
        <v>13.34</v>
      </c>
      <c r="J4990" s="848">
        <v>0.73103200000000002</v>
      </c>
    </row>
    <row r="4991" spans="1:10" ht="24" customHeight="1" x14ac:dyDescent="0.2">
      <c r="A4991" s="843" t="s">
        <v>13197</v>
      </c>
      <c r="B4991" s="844" t="s">
        <v>13261</v>
      </c>
      <c r="C4991" s="843" t="s">
        <v>7</v>
      </c>
      <c r="D4991" s="843" t="s">
        <v>56</v>
      </c>
      <c r="E4991" s="845" t="s">
        <v>13196</v>
      </c>
      <c r="F4991" s="845"/>
      <c r="G4991" s="846" t="s">
        <v>23</v>
      </c>
      <c r="H4991" s="847">
        <v>0.17399999999999999</v>
      </c>
      <c r="I4991" s="848">
        <v>16.75</v>
      </c>
      <c r="J4991" s="848">
        <v>2.9144999999999999</v>
      </c>
    </row>
    <row r="4992" spans="1:10" ht="24" customHeight="1" x14ac:dyDescent="0.2">
      <c r="A4992" s="849" t="s">
        <v>13199</v>
      </c>
      <c r="B4992" s="850" t="s">
        <v>13509</v>
      </c>
      <c r="C4992" s="849" t="s">
        <v>7</v>
      </c>
      <c r="D4992" s="849" t="s">
        <v>3869</v>
      </c>
      <c r="E4992" s="851" t="s">
        <v>13220</v>
      </c>
      <c r="F4992" s="851"/>
      <c r="G4992" s="852" t="s">
        <v>38</v>
      </c>
      <c r="H4992" s="853">
        <v>4.8000000000000001E-2</v>
      </c>
      <c r="I4992" s="854">
        <v>4.5999999999999996</v>
      </c>
      <c r="J4992" s="854">
        <v>0.2208</v>
      </c>
    </row>
    <row r="4993" spans="1:10" ht="24" customHeight="1" x14ac:dyDescent="0.2">
      <c r="A4993" s="849" t="s">
        <v>13199</v>
      </c>
      <c r="B4993" s="850" t="s">
        <v>14355</v>
      </c>
      <c r="C4993" s="849" t="s">
        <v>7</v>
      </c>
      <c r="D4993" s="849" t="s">
        <v>9391</v>
      </c>
      <c r="E4993" s="851" t="s">
        <v>13220</v>
      </c>
      <c r="F4993" s="851"/>
      <c r="G4993" s="852" t="s">
        <v>38</v>
      </c>
      <c r="H4993" s="853">
        <v>1</v>
      </c>
      <c r="I4993" s="854">
        <v>50.88</v>
      </c>
      <c r="J4993" s="854">
        <v>50.88</v>
      </c>
    </row>
    <row r="4994" spans="1:10" ht="25.5" x14ac:dyDescent="0.2">
      <c r="A4994" s="855"/>
      <c r="B4994" s="855"/>
      <c r="C4994" s="855"/>
      <c r="D4994" s="855"/>
      <c r="E4994" s="855" t="s">
        <v>13209</v>
      </c>
      <c r="F4994" s="856">
        <v>1.55</v>
      </c>
      <c r="G4994" s="855" t="s">
        <v>13210</v>
      </c>
      <c r="H4994" s="856">
        <v>1.31</v>
      </c>
      <c r="I4994" s="855" t="s">
        <v>13211</v>
      </c>
      <c r="J4994" s="856">
        <v>2.86</v>
      </c>
    </row>
    <row r="4995" spans="1:10" ht="13.5" thickBot="1" x14ac:dyDescent="0.25">
      <c r="A4995" s="855"/>
      <c r="B4995" s="855"/>
      <c r="C4995" s="855"/>
      <c r="D4995" s="855"/>
      <c r="E4995" s="855" t="s">
        <v>13212</v>
      </c>
      <c r="F4995" s="856">
        <v>15.461399999999999</v>
      </c>
      <c r="G4995" s="855"/>
      <c r="H4995" s="857" t="s">
        <v>13213</v>
      </c>
      <c r="I4995" s="857"/>
      <c r="J4995" s="856">
        <v>70.209999999999994</v>
      </c>
    </row>
    <row r="4996" spans="1:10" ht="0.95" customHeight="1" thickTop="1" x14ac:dyDescent="0.2">
      <c r="A4996" s="858"/>
      <c r="B4996" s="858"/>
      <c r="C4996" s="858"/>
      <c r="D4996" s="858"/>
      <c r="E4996" s="858"/>
      <c r="F4996" s="858"/>
      <c r="G4996" s="858"/>
      <c r="H4996" s="858"/>
      <c r="I4996" s="858"/>
      <c r="J4996" s="858"/>
    </row>
    <row r="4997" spans="1:10" x14ac:dyDescent="0.2">
      <c r="A4997" s="859"/>
      <c r="B4997" s="859"/>
      <c r="C4997" s="859"/>
      <c r="D4997" s="859"/>
      <c r="E4997" s="859"/>
      <c r="F4997" s="859"/>
      <c r="G4997" s="859"/>
      <c r="H4997" s="859"/>
      <c r="I4997" s="859"/>
      <c r="J4997" s="859"/>
    </row>
  </sheetData>
  <mergeCells count="3864">
    <mergeCell ref="H4995:I4995"/>
    <mergeCell ref="E4988:F4988"/>
    <mergeCell ref="E4989:F4989"/>
    <mergeCell ref="E4990:F4990"/>
    <mergeCell ref="E4991:F4991"/>
    <mergeCell ref="E4992:F4992"/>
    <mergeCell ref="E4993:F4993"/>
    <mergeCell ref="E4980:F4980"/>
    <mergeCell ref="E4981:F4981"/>
    <mergeCell ref="E4982:F4982"/>
    <mergeCell ref="E4983:F4983"/>
    <mergeCell ref="E4984:F4984"/>
    <mergeCell ref="H4986:I4986"/>
    <mergeCell ref="E4972:F4972"/>
    <mergeCell ref="E4973:F4973"/>
    <mergeCell ref="E4974:F4974"/>
    <mergeCell ref="E4975:F4975"/>
    <mergeCell ref="H4977:I4977"/>
    <mergeCell ref="E4979:F4979"/>
    <mergeCell ref="E4966:F4966"/>
    <mergeCell ref="E4967:F4967"/>
    <mergeCell ref="E4968:F4968"/>
    <mergeCell ref="E4969:F4969"/>
    <mergeCell ref="E4970:F4970"/>
    <mergeCell ref="E4971:F4971"/>
    <mergeCell ref="E4956:F4956"/>
    <mergeCell ref="H4958:I4958"/>
    <mergeCell ref="E4960:F4960"/>
    <mergeCell ref="E4961:F4961"/>
    <mergeCell ref="E4962:F4962"/>
    <mergeCell ref="H4964:I4964"/>
    <mergeCell ref="E4948:F4948"/>
    <mergeCell ref="E4949:F4949"/>
    <mergeCell ref="E4950:F4950"/>
    <mergeCell ref="H4952:I4952"/>
    <mergeCell ref="E4954:F4954"/>
    <mergeCell ref="E4955:F4955"/>
    <mergeCell ref="E4938:F4938"/>
    <mergeCell ref="H4940:I4940"/>
    <mergeCell ref="E4942:F4942"/>
    <mergeCell ref="E4943:F4943"/>
    <mergeCell ref="E4944:F4944"/>
    <mergeCell ref="H4946:I4946"/>
    <mergeCell ref="H4931:I4931"/>
    <mergeCell ref="E4933:F4933"/>
    <mergeCell ref="E4934:F4934"/>
    <mergeCell ref="E4935:F4935"/>
    <mergeCell ref="E4936:F4936"/>
    <mergeCell ref="E4937:F4937"/>
    <mergeCell ref="E4922:F4922"/>
    <mergeCell ref="H4924:I4924"/>
    <mergeCell ref="E4926:F4926"/>
    <mergeCell ref="E4927:F4927"/>
    <mergeCell ref="E4928:F4928"/>
    <mergeCell ref="E4929:F4929"/>
    <mergeCell ref="E4916:F4916"/>
    <mergeCell ref="E4917:F4917"/>
    <mergeCell ref="E4918:F4918"/>
    <mergeCell ref="E4919:F4919"/>
    <mergeCell ref="E4920:F4920"/>
    <mergeCell ref="E4921:F4921"/>
    <mergeCell ref="E4908:F4908"/>
    <mergeCell ref="E4909:F4909"/>
    <mergeCell ref="E4910:F4910"/>
    <mergeCell ref="E4911:F4911"/>
    <mergeCell ref="H4913:I4913"/>
    <mergeCell ref="E4915:F4915"/>
    <mergeCell ref="E4900:F4900"/>
    <mergeCell ref="H4902:I4902"/>
    <mergeCell ref="E4904:F4904"/>
    <mergeCell ref="E4905:F4905"/>
    <mergeCell ref="E4906:F4906"/>
    <mergeCell ref="E4907:F4907"/>
    <mergeCell ref="E4892:F4892"/>
    <mergeCell ref="E4893:F4893"/>
    <mergeCell ref="H4895:I4895"/>
    <mergeCell ref="E4897:F4897"/>
    <mergeCell ref="E4898:F4898"/>
    <mergeCell ref="E4899:F4899"/>
    <mergeCell ref="E4884:F4884"/>
    <mergeCell ref="H4886:I4886"/>
    <mergeCell ref="E4888:F4888"/>
    <mergeCell ref="E4889:F4889"/>
    <mergeCell ref="E4890:F4890"/>
    <mergeCell ref="E4891:F4891"/>
    <mergeCell ref="H4877:I4877"/>
    <mergeCell ref="E4879:F4879"/>
    <mergeCell ref="E4880:F4880"/>
    <mergeCell ref="E4881:F4881"/>
    <mergeCell ref="E4882:F4882"/>
    <mergeCell ref="E4883:F4883"/>
    <mergeCell ref="H4869:I4869"/>
    <mergeCell ref="E4871:F4871"/>
    <mergeCell ref="E4872:F4872"/>
    <mergeCell ref="E4873:F4873"/>
    <mergeCell ref="E4874:F4874"/>
    <mergeCell ref="E4875:F4875"/>
    <mergeCell ref="H4861:I4861"/>
    <mergeCell ref="E4863:F4863"/>
    <mergeCell ref="E4864:F4864"/>
    <mergeCell ref="E4865:F4865"/>
    <mergeCell ref="E4866:F4866"/>
    <mergeCell ref="E4867:F4867"/>
    <mergeCell ref="H4853:I4853"/>
    <mergeCell ref="E4855:F4855"/>
    <mergeCell ref="E4856:F4856"/>
    <mergeCell ref="E4857:F4857"/>
    <mergeCell ref="E4858:F4858"/>
    <mergeCell ref="E4859:F4859"/>
    <mergeCell ref="H4845:I4845"/>
    <mergeCell ref="E4847:F4847"/>
    <mergeCell ref="E4848:F4848"/>
    <mergeCell ref="E4849:F4849"/>
    <mergeCell ref="E4850:F4850"/>
    <mergeCell ref="E4851:F4851"/>
    <mergeCell ref="H4837:I4837"/>
    <mergeCell ref="E4839:F4839"/>
    <mergeCell ref="E4840:F4840"/>
    <mergeCell ref="E4841:F4841"/>
    <mergeCell ref="E4842:F4842"/>
    <mergeCell ref="E4843:F4843"/>
    <mergeCell ref="H4829:I4829"/>
    <mergeCell ref="E4831:F4831"/>
    <mergeCell ref="E4832:F4832"/>
    <mergeCell ref="E4833:F4833"/>
    <mergeCell ref="E4834:F4834"/>
    <mergeCell ref="E4835:F4835"/>
    <mergeCell ref="H4821:I4821"/>
    <mergeCell ref="E4823:F4823"/>
    <mergeCell ref="E4824:F4824"/>
    <mergeCell ref="E4825:F4825"/>
    <mergeCell ref="E4826:F4826"/>
    <mergeCell ref="E4827:F4827"/>
    <mergeCell ref="E4814:F4814"/>
    <mergeCell ref="E4815:F4815"/>
    <mergeCell ref="E4816:F4816"/>
    <mergeCell ref="E4817:F4817"/>
    <mergeCell ref="E4818:F4818"/>
    <mergeCell ref="E4819:F4819"/>
    <mergeCell ref="E4806:F4806"/>
    <mergeCell ref="H4808:I4808"/>
    <mergeCell ref="E4810:F4810"/>
    <mergeCell ref="E4811:F4811"/>
    <mergeCell ref="E4812:F4812"/>
    <mergeCell ref="E4813:F4813"/>
    <mergeCell ref="E4800:F4800"/>
    <mergeCell ref="E4801:F4801"/>
    <mergeCell ref="E4802:F4802"/>
    <mergeCell ref="E4803:F4803"/>
    <mergeCell ref="E4804:F4804"/>
    <mergeCell ref="E4805:F4805"/>
    <mergeCell ref="E4792:F4792"/>
    <mergeCell ref="E4793:F4793"/>
    <mergeCell ref="E4794:F4794"/>
    <mergeCell ref="E4795:F4795"/>
    <mergeCell ref="E4796:F4796"/>
    <mergeCell ref="H4798:I4798"/>
    <mergeCell ref="E4784:F4784"/>
    <mergeCell ref="E4785:F4785"/>
    <mergeCell ref="E4786:F4786"/>
    <mergeCell ref="E4787:F4787"/>
    <mergeCell ref="E4788:F4788"/>
    <mergeCell ref="H4790:I4790"/>
    <mergeCell ref="E4776:F4776"/>
    <mergeCell ref="E4777:F4777"/>
    <mergeCell ref="E4778:F4778"/>
    <mergeCell ref="E4779:F4779"/>
    <mergeCell ref="H4781:I4781"/>
    <mergeCell ref="E4783:F4783"/>
    <mergeCell ref="E4768:F4768"/>
    <mergeCell ref="E4769:F4769"/>
    <mergeCell ref="E4770:F4770"/>
    <mergeCell ref="H4772:I4772"/>
    <mergeCell ref="E4774:F4774"/>
    <mergeCell ref="E4775:F4775"/>
    <mergeCell ref="E4758:F4758"/>
    <mergeCell ref="H4760:I4760"/>
    <mergeCell ref="E4762:F4762"/>
    <mergeCell ref="E4763:F4763"/>
    <mergeCell ref="E4764:F4764"/>
    <mergeCell ref="H4766:I4766"/>
    <mergeCell ref="E4750:F4750"/>
    <mergeCell ref="E4751:F4751"/>
    <mergeCell ref="E4752:F4752"/>
    <mergeCell ref="H4754:I4754"/>
    <mergeCell ref="E4756:F4756"/>
    <mergeCell ref="E4757:F4757"/>
    <mergeCell ref="E4742:F4742"/>
    <mergeCell ref="E4743:F4743"/>
    <mergeCell ref="E4744:F4744"/>
    <mergeCell ref="E4745:F4745"/>
    <mergeCell ref="E4746:F4746"/>
    <mergeCell ref="H4748:I4748"/>
    <mergeCell ref="E4734:F4734"/>
    <mergeCell ref="E4735:F4735"/>
    <mergeCell ref="E4736:F4736"/>
    <mergeCell ref="H4738:I4738"/>
    <mergeCell ref="E4740:F4740"/>
    <mergeCell ref="E4741:F4741"/>
    <mergeCell ref="E4726:F4726"/>
    <mergeCell ref="E4727:F4727"/>
    <mergeCell ref="E4728:F4728"/>
    <mergeCell ref="H4730:I4730"/>
    <mergeCell ref="E4732:F4732"/>
    <mergeCell ref="E4733:F4733"/>
    <mergeCell ref="E4716:F4716"/>
    <mergeCell ref="H4718:I4718"/>
    <mergeCell ref="E4720:F4720"/>
    <mergeCell ref="E4721:F4721"/>
    <mergeCell ref="E4722:F4722"/>
    <mergeCell ref="H4724:I4724"/>
    <mergeCell ref="E4708:F4708"/>
    <mergeCell ref="E4709:F4709"/>
    <mergeCell ref="E4710:F4710"/>
    <mergeCell ref="H4712:I4712"/>
    <mergeCell ref="E4714:F4714"/>
    <mergeCell ref="E4715:F4715"/>
    <mergeCell ref="E4700:F4700"/>
    <mergeCell ref="E4701:F4701"/>
    <mergeCell ref="E4702:F4702"/>
    <mergeCell ref="E4703:F4703"/>
    <mergeCell ref="E4704:F4704"/>
    <mergeCell ref="H4706:I4706"/>
    <mergeCell ref="E4692:F4692"/>
    <mergeCell ref="E4693:F4693"/>
    <mergeCell ref="E4694:F4694"/>
    <mergeCell ref="H4696:I4696"/>
    <mergeCell ref="E4698:F4698"/>
    <mergeCell ref="E4699:F4699"/>
    <mergeCell ref="E4684:F4684"/>
    <mergeCell ref="E4685:F4685"/>
    <mergeCell ref="E4686:F4686"/>
    <mergeCell ref="H4688:I4688"/>
    <mergeCell ref="E4690:F4690"/>
    <mergeCell ref="E4691:F4691"/>
    <mergeCell ref="E4674:F4674"/>
    <mergeCell ref="H4676:I4676"/>
    <mergeCell ref="E4678:F4678"/>
    <mergeCell ref="E4679:F4679"/>
    <mergeCell ref="E4680:F4680"/>
    <mergeCell ref="H4682:I4682"/>
    <mergeCell ref="E4666:F4666"/>
    <mergeCell ref="E4667:F4667"/>
    <mergeCell ref="E4668:F4668"/>
    <mergeCell ref="H4670:I4670"/>
    <mergeCell ref="E4672:F4672"/>
    <mergeCell ref="E4673:F4673"/>
    <mergeCell ref="E4658:F4658"/>
    <mergeCell ref="E4659:F4659"/>
    <mergeCell ref="E4660:F4660"/>
    <mergeCell ref="E4661:F4661"/>
    <mergeCell ref="E4662:F4662"/>
    <mergeCell ref="H4664:I4664"/>
    <mergeCell ref="E4650:F4650"/>
    <mergeCell ref="E4651:F4651"/>
    <mergeCell ref="E4652:F4652"/>
    <mergeCell ref="H4654:I4654"/>
    <mergeCell ref="E4656:F4656"/>
    <mergeCell ref="E4657:F4657"/>
    <mergeCell ref="E4640:F4640"/>
    <mergeCell ref="H4642:I4642"/>
    <mergeCell ref="E4644:F4644"/>
    <mergeCell ref="E4645:F4645"/>
    <mergeCell ref="E4646:F4646"/>
    <mergeCell ref="H4648:I4648"/>
    <mergeCell ref="E4632:F4632"/>
    <mergeCell ref="E4633:F4633"/>
    <mergeCell ref="E4634:F4634"/>
    <mergeCell ref="H4636:I4636"/>
    <mergeCell ref="E4638:F4638"/>
    <mergeCell ref="E4639:F4639"/>
    <mergeCell ref="E4624:F4624"/>
    <mergeCell ref="E4625:F4625"/>
    <mergeCell ref="E4626:F4626"/>
    <mergeCell ref="E4627:F4627"/>
    <mergeCell ref="E4628:F4628"/>
    <mergeCell ref="H4630:I4630"/>
    <mergeCell ref="E4616:F4616"/>
    <mergeCell ref="E4617:F4617"/>
    <mergeCell ref="E4618:F4618"/>
    <mergeCell ref="H4620:I4620"/>
    <mergeCell ref="E4622:F4622"/>
    <mergeCell ref="E4623:F4623"/>
    <mergeCell ref="E4608:F4608"/>
    <mergeCell ref="E4609:F4609"/>
    <mergeCell ref="E4610:F4610"/>
    <mergeCell ref="H4612:I4612"/>
    <mergeCell ref="E4614:F4614"/>
    <mergeCell ref="E4615:F4615"/>
    <mergeCell ref="E4598:F4598"/>
    <mergeCell ref="H4600:I4600"/>
    <mergeCell ref="E4602:F4602"/>
    <mergeCell ref="E4603:F4603"/>
    <mergeCell ref="E4604:F4604"/>
    <mergeCell ref="H4606:I4606"/>
    <mergeCell ref="E4590:F4590"/>
    <mergeCell ref="E4591:F4591"/>
    <mergeCell ref="E4592:F4592"/>
    <mergeCell ref="H4594:I4594"/>
    <mergeCell ref="E4596:F4596"/>
    <mergeCell ref="E4597:F4597"/>
    <mergeCell ref="E4582:F4582"/>
    <mergeCell ref="E4583:F4583"/>
    <mergeCell ref="E4584:F4584"/>
    <mergeCell ref="E4585:F4585"/>
    <mergeCell ref="E4586:F4586"/>
    <mergeCell ref="H4588:I4588"/>
    <mergeCell ref="E4574:F4574"/>
    <mergeCell ref="E4575:F4575"/>
    <mergeCell ref="E4576:F4576"/>
    <mergeCell ref="H4578:I4578"/>
    <mergeCell ref="E4580:F4580"/>
    <mergeCell ref="E4581:F4581"/>
    <mergeCell ref="E4566:F4566"/>
    <mergeCell ref="E4567:F4567"/>
    <mergeCell ref="E4568:F4568"/>
    <mergeCell ref="H4570:I4570"/>
    <mergeCell ref="E4572:F4572"/>
    <mergeCell ref="E4573:F4573"/>
    <mergeCell ref="E4556:F4556"/>
    <mergeCell ref="H4558:I4558"/>
    <mergeCell ref="E4560:F4560"/>
    <mergeCell ref="E4561:F4561"/>
    <mergeCell ref="E4562:F4562"/>
    <mergeCell ref="H4564:I4564"/>
    <mergeCell ref="E4548:F4548"/>
    <mergeCell ref="E4549:F4549"/>
    <mergeCell ref="E4550:F4550"/>
    <mergeCell ref="H4552:I4552"/>
    <mergeCell ref="E4554:F4554"/>
    <mergeCell ref="E4555:F4555"/>
    <mergeCell ref="E4540:F4540"/>
    <mergeCell ref="E4541:F4541"/>
    <mergeCell ref="E4542:F4542"/>
    <mergeCell ref="E4543:F4543"/>
    <mergeCell ref="E4544:F4544"/>
    <mergeCell ref="H4546:I4546"/>
    <mergeCell ref="E4532:F4532"/>
    <mergeCell ref="E4533:F4533"/>
    <mergeCell ref="E4534:F4534"/>
    <mergeCell ref="E4535:F4535"/>
    <mergeCell ref="H4537:I4537"/>
    <mergeCell ref="E4539:F4539"/>
    <mergeCell ref="E4524:F4524"/>
    <mergeCell ref="E4525:F4525"/>
    <mergeCell ref="E4526:F4526"/>
    <mergeCell ref="E4527:F4527"/>
    <mergeCell ref="E4528:F4528"/>
    <mergeCell ref="H4530:I4530"/>
    <mergeCell ref="E4516:F4516"/>
    <mergeCell ref="E4517:F4517"/>
    <mergeCell ref="E4518:F4518"/>
    <mergeCell ref="H4520:I4520"/>
    <mergeCell ref="E4522:F4522"/>
    <mergeCell ref="E4523:F4523"/>
    <mergeCell ref="E4508:F4508"/>
    <mergeCell ref="E4509:F4509"/>
    <mergeCell ref="H4511:I4511"/>
    <mergeCell ref="E4513:F4513"/>
    <mergeCell ref="E4514:F4514"/>
    <mergeCell ref="E4515:F4515"/>
    <mergeCell ref="E4502:F4502"/>
    <mergeCell ref="E4503:F4503"/>
    <mergeCell ref="E4504:F4504"/>
    <mergeCell ref="E4505:F4505"/>
    <mergeCell ref="E4506:F4506"/>
    <mergeCell ref="E4507:F4507"/>
    <mergeCell ref="H4493:I4493"/>
    <mergeCell ref="E4495:F4495"/>
    <mergeCell ref="E4496:F4496"/>
    <mergeCell ref="E4497:F4497"/>
    <mergeCell ref="H4499:I4499"/>
    <mergeCell ref="E4501:F4501"/>
    <mergeCell ref="E4484:F4484"/>
    <mergeCell ref="E4485:F4485"/>
    <mergeCell ref="H4487:I4487"/>
    <mergeCell ref="E4489:F4489"/>
    <mergeCell ref="E4490:F4490"/>
    <mergeCell ref="E4491:F4491"/>
    <mergeCell ref="H4475:I4475"/>
    <mergeCell ref="E4477:F4477"/>
    <mergeCell ref="E4478:F4478"/>
    <mergeCell ref="E4479:F4479"/>
    <mergeCell ref="H4481:I4481"/>
    <mergeCell ref="E4483:F4483"/>
    <mergeCell ref="E4466:F4466"/>
    <mergeCell ref="E4467:F4467"/>
    <mergeCell ref="H4469:I4469"/>
    <mergeCell ref="E4471:F4471"/>
    <mergeCell ref="E4472:F4472"/>
    <mergeCell ref="E4473:F4473"/>
    <mergeCell ref="H4457:I4457"/>
    <mergeCell ref="E4459:F4459"/>
    <mergeCell ref="E4460:F4460"/>
    <mergeCell ref="E4461:F4461"/>
    <mergeCell ref="H4463:I4463"/>
    <mergeCell ref="E4465:F4465"/>
    <mergeCell ref="E4448:F4448"/>
    <mergeCell ref="E4449:F4449"/>
    <mergeCell ref="H4451:I4451"/>
    <mergeCell ref="E4453:F4453"/>
    <mergeCell ref="E4454:F4454"/>
    <mergeCell ref="E4455:F4455"/>
    <mergeCell ref="E4440:F4440"/>
    <mergeCell ref="H4442:I4442"/>
    <mergeCell ref="E4444:F4444"/>
    <mergeCell ref="E4445:F4445"/>
    <mergeCell ref="E4446:F4446"/>
    <mergeCell ref="E4447:F4447"/>
    <mergeCell ref="E4434:F4434"/>
    <mergeCell ref="E4435:F4435"/>
    <mergeCell ref="E4436:F4436"/>
    <mergeCell ref="E4437:F4437"/>
    <mergeCell ref="E4438:F4438"/>
    <mergeCell ref="E4439:F4439"/>
    <mergeCell ref="E4428:F4428"/>
    <mergeCell ref="E4429:F4429"/>
    <mergeCell ref="E4430:F4430"/>
    <mergeCell ref="E4431:F4431"/>
    <mergeCell ref="E4432:F4432"/>
    <mergeCell ref="E4433:F4433"/>
    <mergeCell ref="E4420:F4420"/>
    <mergeCell ref="E4421:F4421"/>
    <mergeCell ref="E4422:F4422"/>
    <mergeCell ref="H4424:I4424"/>
    <mergeCell ref="E4426:F4426"/>
    <mergeCell ref="E4427:F4427"/>
    <mergeCell ref="E4414:F4414"/>
    <mergeCell ref="E4415:F4415"/>
    <mergeCell ref="E4416:F4416"/>
    <mergeCell ref="E4417:F4417"/>
    <mergeCell ref="E4418:F4418"/>
    <mergeCell ref="E4419:F4419"/>
    <mergeCell ref="E4408:F4408"/>
    <mergeCell ref="E4409:F4409"/>
    <mergeCell ref="E4410:F4410"/>
    <mergeCell ref="E4411:F4411"/>
    <mergeCell ref="E4412:F4412"/>
    <mergeCell ref="E4413:F4413"/>
    <mergeCell ref="E4400:F4400"/>
    <mergeCell ref="E4401:F4401"/>
    <mergeCell ref="E4402:F4402"/>
    <mergeCell ref="E4403:F4403"/>
    <mergeCell ref="H4405:I4405"/>
    <mergeCell ref="E4407:F4407"/>
    <mergeCell ref="E4394:F4394"/>
    <mergeCell ref="E4395:F4395"/>
    <mergeCell ref="E4396:F4396"/>
    <mergeCell ref="E4397:F4397"/>
    <mergeCell ref="E4398:F4398"/>
    <mergeCell ref="E4399:F4399"/>
    <mergeCell ref="E4388:F4388"/>
    <mergeCell ref="E4389:F4389"/>
    <mergeCell ref="E4390:F4390"/>
    <mergeCell ref="E4391:F4391"/>
    <mergeCell ref="E4392:F4392"/>
    <mergeCell ref="E4393:F4393"/>
    <mergeCell ref="E4378:F4378"/>
    <mergeCell ref="H4380:I4380"/>
    <mergeCell ref="E4382:F4382"/>
    <mergeCell ref="E4383:F4383"/>
    <mergeCell ref="E4384:F4384"/>
    <mergeCell ref="H4386:I4386"/>
    <mergeCell ref="E4370:F4370"/>
    <mergeCell ref="E4371:F4371"/>
    <mergeCell ref="E4372:F4372"/>
    <mergeCell ref="H4374:I4374"/>
    <mergeCell ref="E4376:F4376"/>
    <mergeCell ref="E4377:F4377"/>
    <mergeCell ref="E4362:F4362"/>
    <mergeCell ref="E4363:F4363"/>
    <mergeCell ref="E4364:F4364"/>
    <mergeCell ref="E4365:F4365"/>
    <mergeCell ref="E4366:F4366"/>
    <mergeCell ref="H4368:I4368"/>
    <mergeCell ref="E4354:F4354"/>
    <mergeCell ref="E4355:F4355"/>
    <mergeCell ref="E4356:F4356"/>
    <mergeCell ref="E4357:F4357"/>
    <mergeCell ref="H4359:I4359"/>
    <mergeCell ref="E4361:F4361"/>
    <mergeCell ref="H4345:I4345"/>
    <mergeCell ref="E4347:F4347"/>
    <mergeCell ref="E4348:F4348"/>
    <mergeCell ref="E4349:F4349"/>
    <mergeCell ref="H4351:I4351"/>
    <mergeCell ref="E4353:F4353"/>
    <mergeCell ref="E4336:F4336"/>
    <mergeCell ref="E4337:F4337"/>
    <mergeCell ref="H4339:I4339"/>
    <mergeCell ref="E4341:F4341"/>
    <mergeCell ref="E4342:F4342"/>
    <mergeCell ref="E4343:F4343"/>
    <mergeCell ref="H4327:I4327"/>
    <mergeCell ref="E4329:F4329"/>
    <mergeCell ref="E4330:F4330"/>
    <mergeCell ref="E4331:F4331"/>
    <mergeCell ref="H4333:I4333"/>
    <mergeCell ref="E4335:F4335"/>
    <mergeCell ref="E4320:F4320"/>
    <mergeCell ref="E4321:F4321"/>
    <mergeCell ref="E4322:F4322"/>
    <mergeCell ref="E4323:F4323"/>
    <mergeCell ref="E4324:F4324"/>
    <mergeCell ref="E4325:F4325"/>
    <mergeCell ref="E4312:F4312"/>
    <mergeCell ref="E4313:F4313"/>
    <mergeCell ref="E4314:F4314"/>
    <mergeCell ref="E4315:F4315"/>
    <mergeCell ref="H4317:I4317"/>
    <mergeCell ref="E4319:F4319"/>
    <mergeCell ref="E4304:F4304"/>
    <mergeCell ref="E4305:F4305"/>
    <mergeCell ref="E4306:F4306"/>
    <mergeCell ref="E4307:F4307"/>
    <mergeCell ref="H4309:I4309"/>
    <mergeCell ref="E4311:F4311"/>
    <mergeCell ref="E4298:F4298"/>
    <mergeCell ref="E4299:F4299"/>
    <mergeCell ref="E4300:F4300"/>
    <mergeCell ref="E4301:F4301"/>
    <mergeCell ref="E4302:F4302"/>
    <mergeCell ref="E4303:F4303"/>
    <mergeCell ref="E4290:F4290"/>
    <mergeCell ref="E4291:F4291"/>
    <mergeCell ref="E4292:F4292"/>
    <mergeCell ref="E4293:F4293"/>
    <mergeCell ref="E4294:F4294"/>
    <mergeCell ref="H4296:I4296"/>
    <mergeCell ref="H4283:I4283"/>
    <mergeCell ref="E4285:F4285"/>
    <mergeCell ref="E4286:F4286"/>
    <mergeCell ref="E4287:F4287"/>
    <mergeCell ref="E4288:F4288"/>
    <mergeCell ref="E4289:F4289"/>
    <mergeCell ref="E4276:F4276"/>
    <mergeCell ref="E4277:F4277"/>
    <mergeCell ref="E4278:F4278"/>
    <mergeCell ref="E4279:F4279"/>
    <mergeCell ref="E4280:F4280"/>
    <mergeCell ref="E4281:F4281"/>
    <mergeCell ref="E4268:F4268"/>
    <mergeCell ref="H4270:I4270"/>
    <mergeCell ref="E4272:F4272"/>
    <mergeCell ref="E4273:F4273"/>
    <mergeCell ref="E4274:F4274"/>
    <mergeCell ref="E4275:F4275"/>
    <mergeCell ref="E4262:F4262"/>
    <mergeCell ref="E4263:F4263"/>
    <mergeCell ref="E4264:F4264"/>
    <mergeCell ref="E4265:F4265"/>
    <mergeCell ref="E4266:F4266"/>
    <mergeCell ref="E4267:F4267"/>
    <mergeCell ref="E4254:F4254"/>
    <mergeCell ref="E4255:F4255"/>
    <mergeCell ref="H4257:I4257"/>
    <mergeCell ref="E4259:F4259"/>
    <mergeCell ref="E4260:F4260"/>
    <mergeCell ref="E4261:F4261"/>
    <mergeCell ref="E4248:F4248"/>
    <mergeCell ref="E4249:F4249"/>
    <mergeCell ref="E4250:F4250"/>
    <mergeCell ref="E4251:F4251"/>
    <mergeCell ref="E4252:F4252"/>
    <mergeCell ref="E4253:F4253"/>
    <mergeCell ref="E4240:F4240"/>
    <mergeCell ref="E4241:F4241"/>
    <mergeCell ref="E4242:F4242"/>
    <mergeCell ref="H4244:I4244"/>
    <mergeCell ref="E4246:F4246"/>
    <mergeCell ref="E4247:F4247"/>
    <mergeCell ref="E4234:F4234"/>
    <mergeCell ref="E4235:F4235"/>
    <mergeCell ref="E4236:F4236"/>
    <mergeCell ref="E4237:F4237"/>
    <mergeCell ref="E4238:F4238"/>
    <mergeCell ref="E4239:F4239"/>
    <mergeCell ref="E4226:F4226"/>
    <mergeCell ref="E4227:F4227"/>
    <mergeCell ref="E4228:F4228"/>
    <mergeCell ref="E4229:F4229"/>
    <mergeCell ref="H4231:I4231"/>
    <mergeCell ref="E4233:F4233"/>
    <mergeCell ref="E4220:F4220"/>
    <mergeCell ref="E4221:F4221"/>
    <mergeCell ref="E4222:F4222"/>
    <mergeCell ref="E4223:F4223"/>
    <mergeCell ref="E4224:F4224"/>
    <mergeCell ref="E4225:F4225"/>
    <mergeCell ref="E4212:F4212"/>
    <mergeCell ref="E4213:F4213"/>
    <mergeCell ref="E4214:F4214"/>
    <mergeCell ref="E4215:F4215"/>
    <mergeCell ref="E4216:F4216"/>
    <mergeCell ref="H4218:I4218"/>
    <mergeCell ref="H4205:I4205"/>
    <mergeCell ref="E4207:F4207"/>
    <mergeCell ref="E4208:F4208"/>
    <mergeCell ref="E4209:F4209"/>
    <mergeCell ref="E4210:F4210"/>
    <mergeCell ref="E4211:F4211"/>
    <mergeCell ref="E4196:F4196"/>
    <mergeCell ref="E4197:F4197"/>
    <mergeCell ref="H4199:I4199"/>
    <mergeCell ref="E4201:F4201"/>
    <mergeCell ref="E4202:F4202"/>
    <mergeCell ref="E4203:F4203"/>
    <mergeCell ref="E4188:F4188"/>
    <mergeCell ref="E4189:F4189"/>
    <mergeCell ref="E4190:F4190"/>
    <mergeCell ref="H4192:I4192"/>
    <mergeCell ref="E4194:F4194"/>
    <mergeCell ref="E4195:F4195"/>
    <mergeCell ref="E4180:F4180"/>
    <mergeCell ref="E4181:F4181"/>
    <mergeCell ref="E4182:F4182"/>
    <mergeCell ref="E4183:F4183"/>
    <mergeCell ref="H4185:I4185"/>
    <mergeCell ref="E4187:F4187"/>
    <mergeCell ref="E4172:F4172"/>
    <mergeCell ref="E4173:F4173"/>
    <mergeCell ref="E4174:F4174"/>
    <mergeCell ref="E4175:F4175"/>
    <mergeCell ref="E4176:F4176"/>
    <mergeCell ref="H4178:I4178"/>
    <mergeCell ref="E4164:F4164"/>
    <mergeCell ref="E4165:F4165"/>
    <mergeCell ref="E4166:F4166"/>
    <mergeCell ref="H4168:I4168"/>
    <mergeCell ref="E4170:F4170"/>
    <mergeCell ref="E4171:F4171"/>
    <mergeCell ref="E4156:F4156"/>
    <mergeCell ref="E4157:F4157"/>
    <mergeCell ref="E4158:F4158"/>
    <mergeCell ref="H4160:I4160"/>
    <mergeCell ref="E4162:F4162"/>
    <mergeCell ref="E4163:F4163"/>
    <mergeCell ref="E4150:F4150"/>
    <mergeCell ref="E4151:F4151"/>
    <mergeCell ref="E4152:F4152"/>
    <mergeCell ref="E4153:F4153"/>
    <mergeCell ref="E4154:F4154"/>
    <mergeCell ref="E4155:F4155"/>
    <mergeCell ref="E4142:F4142"/>
    <mergeCell ref="E4143:F4143"/>
    <mergeCell ref="E4144:F4144"/>
    <mergeCell ref="E4145:F4145"/>
    <mergeCell ref="H4147:I4147"/>
    <mergeCell ref="E4149:F4149"/>
    <mergeCell ref="E4136:F4136"/>
    <mergeCell ref="E4137:F4137"/>
    <mergeCell ref="E4138:F4138"/>
    <mergeCell ref="E4139:F4139"/>
    <mergeCell ref="E4140:F4140"/>
    <mergeCell ref="E4141:F4141"/>
    <mergeCell ref="E4128:F4128"/>
    <mergeCell ref="E4129:F4129"/>
    <mergeCell ref="E4130:F4130"/>
    <mergeCell ref="E4131:F4131"/>
    <mergeCell ref="E4132:F4132"/>
    <mergeCell ref="H4134:I4134"/>
    <mergeCell ref="H4121:I4121"/>
    <mergeCell ref="E4123:F4123"/>
    <mergeCell ref="E4124:F4124"/>
    <mergeCell ref="E4125:F4125"/>
    <mergeCell ref="E4126:F4126"/>
    <mergeCell ref="E4127:F4127"/>
    <mergeCell ref="E4114:F4114"/>
    <mergeCell ref="E4115:F4115"/>
    <mergeCell ref="E4116:F4116"/>
    <mergeCell ref="E4117:F4117"/>
    <mergeCell ref="E4118:F4118"/>
    <mergeCell ref="E4119:F4119"/>
    <mergeCell ref="E4106:F4106"/>
    <mergeCell ref="E4107:F4107"/>
    <mergeCell ref="E4108:F4108"/>
    <mergeCell ref="E4109:F4109"/>
    <mergeCell ref="E4110:F4110"/>
    <mergeCell ref="H4112:I4112"/>
    <mergeCell ref="H4097:I4097"/>
    <mergeCell ref="E4099:F4099"/>
    <mergeCell ref="E4100:F4100"/>
    <mergeCell ref="E4101:F4101"/>
    <mergeCell ref="H4103:I4103"/>
    <mergeCell ref="E4105:F4105"/>
    <mergeCell ref="E4088:F4088"/>
    <mergeCell ref="E4089:F4089"/>
    <mergeCell ref="H4091:I4091"/>
    <mergeCell ref="E4093:F4093"/>
    <mergeCell ref="E4094:F4094"/>
    <mergeCell ref="E4095:F4095"/>
    <mergeCell ref="H4079:I4079"/>
    <mergeCell ref="E4081:F4081"/>
    <mergeCell ref="E4082:F4082"/>
    <mergeCell ref="E4083:F4083"/>
    <mergeCell ref="H4085:I4085"/>
    <mergeCell ref="E4087:F4087"/>
    <mergeCell ref="E4072:F4072"/>
    <mergeCell ref="E4073:F4073"/>
    <mergeCell ref="E4074:F4074"/>
    <mergeCell ref="E4075:F4075"/>
    <mergeCell ref="E4076:F4076"/>
    <mergeCell ref="E4077:F4077"/>
    <mergeCell ref="E4064:F4064"/>
    <mergeCell ref="E4065:F4065"/>
    <mergeCell ref="E4066:F4066"/>
    <mergeCell ref="E4067:F4067"/>
    <mergeCell ref="H4069:I4069"/>
    <mergeCell ref="E4071:F4071"/>
    <mergeCell ref="H4055:I4055"/>
    <mergeCell ref="E4057:F4057"/>
    <mergeCell ref="E4058:F4058"/>
    <mergeCell ref="E4059:F4059"/>
    <mergeCell ref="H4061:I4061"/>
    <mergeCell ref="E4063:F4063"/>
    <mergeCell ref="E4046:F4046"/>
    <mergeCell ref="E4047:F4047"/>
    <mergeCell ref="H4049:I4049"/>
    <mergeCell ref="E4051:F4051"/>
    <mergeCell ref="E4052:F4052"/>
    <mergeCell ref="E4053:F4053"/>
    <mergeCell ref="H4037:I4037"/>
    <mergeCell ref="E4039:F4039"/>
    <mergeCell ref="E4040:F4040"/>
    <mergeCell ref="E4041:F4041"/>
    <mergeCell ref="H4043:I4043"/>
    <mergeCell ref="E4045:F4045"/>
    <mergeCell ref="E4028:F4028"/>
    <mergeCell ref="E4029:F4029"/>
    <mergeCell ref="H4031:I4031"/>
    <mergeCell ref="E4033:F4033"/>
    <mergeCell ref="E4034:F4034"/>
    <mergeCell ref="E4035:F4035"/>
    <mergeCell ref="H4019:I4019"/>
    <mergeCell ref="E4021:F4021"/>
    <mergeCell ref="E4022:F4022"/>
    <mergeCell ref="E4023:F4023"/>
    <mergeCell ref="H4025:I4025"/>
    <mergeCell ref="E4027:F4027"/>
    <mergeCell ref="E4012:F4012"/>
    <mergeCell ref="E4013:F4013"/>
    <mergeCell ref="E4014:F4014"/>
    <mergeCell ref="E4015:F4015"/>
    <mergeCell ref="E4016:F4016"/>
    <mergeCell ref="E4017:F4017"/>
    <mergeCell ref="E4004:F4004"/>
    <mergeCell ref="E4005:F4005"/>
    <mergeCell ref="E4006:F4006"/>
    <mergeCell ref="E4007:F4007"/>
    <mergeCell ref="E4008:F4008"/>
    <mergeCell ref="H4010:I4010"/>
    <mergeCell ref="E3996:F3996"/>
    <mergeCell ref="E3997:F3997"/>
    <mergeCell ref="E3998:F3998"/>
    <mergeCell ref="H4000:I4000"/>
    <mergeCell ref="E4002:F4002"/>
    <mergeCell ref="E4003:F4003"/>
    <mergeCell ref="E3990:F3990"/>
    <mergeCell ref="E3991:F3991"/>
    <mergeCell ref="E3992:F3992"/>
    <mergeCell ref="E3993:F3993"/>
    <mergeCell ref="E3994:F3994"/>
    <mergeCell ref="E3995:F3995"/>
    <mergeCell ref="E3982:F3982"/>
    <mergeCell ref="E3983:F3983"/>
    <mergeCell ref="E3984:F3984"/>
    <mergeCell ref="E3985:F3985"/>
    <mergeCell ref="H3987:I3987"/>
    <mergeCell ref="E3989:F3989"/>
    <mergeCell ref="E3974:F3974"/>
    <mergeCell ref="E3975:F3975"/>
    <mergeCell ref="E3976:F3976"/>
    <mergeCell ref="E3977:F3977"/>
    <mergeCell ref="H3979:I3979"/>
    <mergeCell ref="E3981:F3981"/>
    <mergeCell ref="E3966:F3966"/>
    <mergeCell ref="E3967:F3967"/>
    <mergeCell ref="E3968:F3968"/>
    <mergeCell ref="E3969:F3969"/>
    <mergeCell ref="H3971:I3971"/>
    <mergeCell ref="E3973:F3973"/>
    <mergeCell ref="E3958:F3958"/>
    <mergeCell ref="E3959:F3959"/>
    <mergeCell ref="E3960:F3960"/>
    <mergeCell ref="H3962:I3962"/>
    <mergeCell ref="E3964:F3964"/>
    <mergeCell ref="E3965:F3965"/>
    <mergeCell ref="E3950:F3950"/>
    <mergeCell ref="H3952:I3952"/>
    <mergeCell ref="E3954:F3954"/>
    <mergeCell ref="E3955:F3955"/>
    <mergeCell ref="E3956:F3956"/>
    <mergeCell ref="E3957:F3957"/>
    <mergeCell ref="E3944:F3944"/>
    <mergeCell ref="E3945:F3945"/>
    <mergeCell ref="E3946:F3946"/>
    <mergeCell ref="E3947:F3947"/>
    <mergeCell ref="E3948:F3948"/>
    <mergeCell ref="E3949:F3949"/>
    <mergeCell ref="E3934:F3934"/>
    <mergeCell ref="H3936:I3936"/>
    <mergeCell ref="E3938:F3938"/>
    <mergeCell ref="E3939:F3939"/>
    <mergeCell ref="E3940:F3940"/>
    <mergeCell ref="H3942:I3942"/>
    <mergeCell ref="E3926:F3926"/>
    <mergeCell ref="E3927:F3927"/>
    <mergeCell ref="H3929:I3929"/>
    <mergeCell ref="E3931:F3931"/>
    <mergeCell ref="E3932:F3932"/>
    <mergeCell ref="E3933:F3933"/>
    <mergeCell ref="E3918:F3918"/>
    <mergeCell ref="E3919:F3919"/>
    <mergeCell ref="E3920:F3920"/>
    <mergeCell ref="H3922:I3922"/>
    <mergeCell ref="E3924:F3924"/>
    <mergeCell ref="E3925:F3925"/>
    <mergeCell ref="E3910:F3910"/>
    <mergeCell ref="E3911:F3911"/>
    <mergeCell ref="E3912:F3912"/>
    <mergeCell ref="E3913:F3913"/>
    <mergeCell ref="H3915:I3915"/>
    <mergeCell ref="E3917:F3917"/>
    <mergeCell ref="E3902:F3902"/>
    <mergeCell ref="E3903:F3903"/>
    <mergeCell ref="E3904:F3904"/>
    <mergeCell ref="E3905:F3905"/>
    <mergeCell ref="E3906:F3906"/>
    <mergeCell ref="H3908:I3908"/>
    <mergeCell ref="E3894:F3894"/>
    <mergeCell ref="E3895:F3895"/>
    <mergeCell ref="H3897:I3897"/>
    <mergeCell ref="E3899:F3899"/>
    <mergeCell ref="E3900:F3900"/>
    <mergeCell ref="E3901:F3901"/>
    <mergeCell ref="H3885:I3885"/>
    <mergeCell ref="E3887:F3887"/>
    <mergeCell ref="E3888:F3888"/>
    <mergeCell ref="E3889:F3889"/>
    <mergeCell ref="H3891:I3891"/>
    <mergeCell ref="E3893:F3893"/>
    <mergeCell ref="E3876:F3876"/>
    <mergeCell ref="E3877:F3877"/>
    <mergeCell ref="H3879:I3879"/>
    <mergeCell ref="E3881:F3881"/>
    <mergeCell ref="E3882:F3882"/>
    <mergeCell ref="E3883:F3883"/>
    <mergeCell ref="H3867:I3867"/>
    <mergeCell ref="E3869:F3869"/>
    <mergeCell ref="E3870:F3870"/>
    <mergeCell ref="E3871:F3871"/>
    <mergeCell ref="H3873:I3873"/>
    <mergeCell ref="E3875:F3875"/>
    <mergeCell ref="E3860:F3860"/>
    <mergeCell ref="E3861:F3861"/>
    <mergeCell ref="E3862:F3862"/>
    <mergeCell ref="E3863:F3863"/>
    <mergeCell ref="E3864:F3864"/>
    <mergeCell ref="E3865:F3865"/>
    <mergeCell ref="E3852:F3852"/>
    <mergeCell ref="E3853:F3853"/>
    <mergeCell ref="E3854:F3854"/>
    <mergeCell ref="H3856:I3856"/>
    <mergeCell ref="E3858:F3858"/>
    <mergeCell ref="E3859:F3859"/>
    <mergeCell ref="E3844:F3844"/>
    <mergeCell ref="E3845:F3845"/>
    <mergeCell ref="H3847:I3847"/>
    <mergeCell ref="E3849:F3849"/>
    <mergeCell ref="E3850:F3850"/>
    <mergeCell ref="E3851:F3851"/>
    <mergeCell ref="H3835:I3835"/>
    <mergeCell ref="E3837:F3837"/>
    <mergeCell ref="E3838:F3838"/>
    <mergeCell ref="E3839:F3839"/>
    <mergeCell ref="H3841:I3841"/>
    <mergeCell ref="E3843:F3843"/>
    <mergeCell ref="E3826:F3826"/>
    <mergeCell ref="E3827:F3827"/>
    <mergeCell ref="H3829:I3829"/>
    <mergeCell ref="E3831:F3831"/>
    <mergeCell ref="E3832:F3832"/>
    <mergeCell ref="E3833:F3833"/>
    <mergeCell ref="H3817:I3817"/>
    <mergeCell ref="E3819:F3819"/>
    <mergeCell ref="E3820:F3820"/>
    <mergeCell ref="E3821:F3821"/>
    <mergeCell ref="H3823:I3823"/>
    <mergeCell ref="E3825:F3825"/>
    <mergeCell ref="E3808:F3808"/>
    <mergeCell ref="E3809:F3809"/>
    <mergeCell ref="H3811:I3811"/>
    <mergeCell ref="E3813:F3813"/>
    <mergeCell ref="E3814:F3814"/>
    <mergeCell ref="E3815:F3815"/>
    <mergeCell ref="H3799:I3799"/>
    <mergeCell ref="E3801:F3801"/>
    <mergeCell ref="E3802:F3802"/>
    <mergeCell ref="E3803:F3803"/>
    <mergeCell ref="H3805:I3805"/>
    <mergeCell ref="E3807:F3807"/>
    <mergeCell ref="E3790:F3790"/>
    <mergeCell ref="E3791:F3791"/>
    <mergeCell ref="H3793:I3793"/>
    <mergeCell ref="E3795:F3795"/>
    <mergeCell ref="E3796:F3796"/>
    <mergeCell ref="E3797:F3797"/>
    <mergeCell ref="H3783:I3783"/>
    <mergeCell ref="E3785:F3785"/>
    <mergeCell ref="E3786:F3786"/>
    <mergeCell ref="E3787:F3787"/>
    <mergeCell ref="E3788:F3788"/>
    <mergeCell ref="E3789:F3789"/>
    <mergeCell ref="H3775:I3775"/>
    <mergeCell ref="E3777:F3777"/>
    <mergeCell ref="E3778:F3778"/>
    <mergeCell ref="E3779:F3779"/>
    <mergeCell ref="E3780:F3780"/>
    <mergeCell ref="E3781:F3781"/>
    <mergeCell ref="E3768:F3768"/>
    <mergeCell ref="E3769:F3769"/>
    <mergeCell ref="E3770:F3770"/>
    <mergeCell ref="E3771:F3771"/>
    <mergeCell ref="E3772:F3772"/>
    <mergeCell ref="E3773:F3773"/>
    <mergeCell ref="E3760:F3760"/>
    <mergeCell ref="E3761:F3761"/>
    <mergeCell ref="H3763:I3763"/>
    <mergeCell ref="E3765:F3765"/>
    <mergeCell ref="E3766:F3766"/>
    <mergeCell ref="E3767:F3767"/>
    <mergeCell ref="E3752:F3752"/>
    <mergeCell ref="E3753:F3753"/>
    <mergeCell ref="H3755:I3755"/>
    <mergeCell ref="E3757:F3757"/>
    <mergeCell ref="E3758:F3758"/>
    <mergeCell ref="E3759:F3759"/>
    <mergeCell ref="E3744:F3744"/>
    <mergeCell ref="E3745:F3745"/>
    <mergeCell ref="H3747:I3747"/>
    <mergeCell ref="E3749:F3749"/>
    <mergeCell ref="E3750:F3750"/>
    <mergeCell ref="E3751:F3751"/>
    <mergeCell ref="E3738:F3738"/>
    <mergeCell ref="E3739:F3739"/>
    <mergeCell ref="E3740:F3740"/>
    <mergeCell ref="E3741:F3741"/>
    <mergeCell ref="E3742:F3742"/>
    <mergeCell ref="E3743:F3743"/>
    <mergeCell ref="E3730:F3730"/>
    <mergeCell ref="E3731:F3731"/>
    <mergeCell ref="E3732:F3732"/>
    <mergeCell ref="H3734:I3734"/>
    <mergeCell ref="E3736:F3736"/>
    <mergeCell ref="E3737:F3737"/>
    <mergeCell ref="E3724:F3724"/>
    <mergeCell ref="E3725:F3725"/>
    <mergeCell ref="E3726:F3726"/>
    <mergeCell ref="E3727:F3727"/>
    <mergeCell ref="E3728:F3728"/>
    <mergeCell ref="E3729:F3729"/>
    <mergeCell ref="E3716:F3716"/>
    <mergeCell ref="E3717:F3717"/>
    <mergeCell ref="E3718:F3718"/>
    <mergeCell ref="E3719:F3719"/>
    <mergeCell ref="E3720:F3720"/>
    <mergeCell ref="H3722:I3722"/>
    <mergeCell ref="E3708:F3708"/>
    <mergeCell ref="H3710:I3710"/>
    <mergeCell ref="E3712:F3712"/>
    <mergeCell ref="E3713:F3713"/>
    <mergeCell ref="E3714:F3714"/>
    <mergeCell ref="E3715:F3715"/>
    <mergeCell ref="E3702:F3702"/>
    <mergeCell ref="E3703:F3703"/>
    <mergeCell ref="E3704:F3704"/>
    <mergeCell ref="E3705:F3705"/>
    <mergeCell ref="E3706:F3706"/>
    <mergeCell ref="E3707:F3707"/>
    <mergeCell ref="E3694:F3694"/>
    <mergeCell ref="E3695:F3695"/>
    <mergeCell ref="E3696:F3696"/>
    <mergeCell ref="E3697:F3697"/>
    <mergeCell ref="H3699:I3699"/>
    <mergeCell ref="E3701:F3701"/>
    <mergeCell ref="H3687:I3687"/>
    <mergeCell ref="E3689:F3689"/>
    <mergeCell ref="E3690:F3690"/>
    <mergeCell ref="E3691:F3691"/>
    <mergeCell ref="E3692:F3692"/>
    <mergeCell ref="E3693:F3693"/>
    <mergeCell ref="E3678:F3678"/>
    <mergeCell ref="E3679:F3679"/>
    <mergeCell ref="H3681:I3681"/>
    <mergeCell ref="E3683:F3683"/>
    <mergeCell ref="E3684:F3684"/>
    <mergeCell ref="E3685:F3685"/>
    <mergeCell ref="H3669:I3669"/>
    <mergeCell ref="E3671:F3671"/>
    <mergeCell ref="E3672:F3672"/>
    <mergeCell ref="E3673:F3673"/>
    <mergeCell ref="H3675:I3675"/>
    <mergeCell ref="E3677:F3677"/>
    <mergeCell ref="E3660:F3660"/>
    <mergeCell ref="E3661:F3661"/>
    <mergeCell ref="H3663:I3663"/>
    <mergeCell ref="E3665:F3665"/>
    <mergeCell ref="E3666:F3666"/>
    <mergeCell ref="E3667:F3667"/>
    <mergeCell ref="H3653:I3653"/>
    <mergeCell ref="E3655:F3655"/>
    <mergeCell ref="E3656:F3656"/>
    <mergeCell ref="E3657:F3657"/>
    <mergeCell ref="E3658:F3658"/>
    <mergeCell ref="E3659:F3659"/>
    <mergeCell ref="H3645:I3645"/>
    <mergeCell ref="E3647:F3647"/>
    <mergeCell ref="E3648:F3648"/>
    <mergeCell ref="E3649:F3649"/>
    <mergeCell ref="E3650:F3650"/>
    <mergeCell ref="E3651:F3651"/>
    <mergeCell ref="E3638:F3638"/>
    <mergeCell ref="E3639:F3639"/>
    <mergeCell ref="E3640:F3640"/>
    <mergeCell ref="E3641:F3641"/>
    <mergeCell ref="E3642:F3642"/>
    <mergeCell ref="E3643:F3643"/>
    <mergeCell ref="E3630:F3630"/>
    <mergeCell ref="E3631:F3631"/>
    <mergeCell ref="E3632:F3632"/>
    <mergeCell ref="H3634:I3634"/>
    <mergeCell ref="E3636:F3636"/>
    <mergeCell ref="E3637:F3637"/>
    <mergeCell ref="E3622:F3622"/>
    <mergeCell ref="E3623:F3623"/>
    <mergeCell ref="H3625:I3625"/>
    <mergeCell ref="E3627:F3627"/>
    <mergeCell ref="E3628:F3628"/>
    <mergeCell ref="E3629:F3629"/>
    <mergeCell ref="E3616:F3616"/>
    <mergeCell ref="E3617:F3617"/>
    <mergeCell ref="E3618:F3618"/>
    <mergeCell ref="E3619:F3619"/>
    <mergeCell ref="E3620:F3620"/>
    <mergeCell ref="E3621:F3621"/>
    <mergeCell ref="E3606:F3606"/>
    <mergeCell ref="H3608:I3608"/>
    <mergeCell ref="E3610:F3610"/>
    <mergeCell ref="E3611:F3611"/>
    <mergeCell ref="E3612:F3612"/>
    <mergeCell ref="H3614:I3614"/>
    <mergeCell ref="E3598:F3598"/>
    <mergeCell ref="E3599:F3599"/>
    <mergeCell ref="E3600:F3600"/>
    <mergeCell ref="H3602:I3602"/>
    <mergeCell ref="E3604:F3604"/>
    <mergeCell ref="E3605:F3605"/>
    <mergeCell ref="E3588:F3588"/>
    <mergeCell ref="H3590:I3590"/>
    <mergeCell ref="E3592:F3592"/>
    <mergeCell ref="E3593:F3593"/>
    <mergeCell ref="E3594:F3594"/>
    <mergeCell ref="H3596:I3596"/>
    <mergeCell ref="E3580:F3580"/>
    <mergeCell ref="E3581:F3581"/>
    <mergeCell ref="E3582:F3582"/>
    <mergeCell ref="H3584:I3584"/>
    <mergeCell ref="E3586:F3586"/>
    <mergeCell ref="E3587:F3587"/>
    <mergeCell ref="E3570:F3570"/>
    <mergeCell ref="H3572:I3572"/>
    <mergeCell ref="E3574:F3574"/>
    <mergeCell ref="E3575:F3575"/>
    <mergeCell ref="E3576:F3576"/>
    <mergeCell ref="H3578:I3578"/>
    <mergeCell ref="E3562:F3562"/>
    <mergeCell ref="E3563:F3563"/>
    <mergeCell ref="E3564:F3564"/>
    <mergeCell ref="H3566:I3566"/>
    <mergeCell ref="E3568:F3568"/>
    <mergeCell ref="E3569:F3569"/>
    <mergeCell ref="E3552:F3552"/>
    <mergeCell ref="H3554:I3554"/>
    <mergeCell ref="E3556:F3556"/>
    <mergeCell ref="E3557:F3557"/>
    <mergeCell ref="E3558:F3558"/>
    <mergeCell ref="H3560:I3560"/>
    <mergeCell ref="E3544:F3544"/>
    <mergeCell ref="E3545:F3545"/>
    <mergeCell ref="E3546:F3546"/>
    <mergeCell ref="H3548:I3548"/>
    <mergeCell ref="E3550:F3550"/>
    <mergeCell ref="E3551:F3551"/>
    <mergeCell ref="E3534:F3534"/>
    <mergeCell ref="H3536:I3536"/>
    <mergeCell ref="E3538:F3538"/>
    <mergeCell ref="E3539:F3539"/>
    <mergeCell ref="E3540:F3540"/>
    <mergeCell ref="H3542:I3542"/>
    <mergeCell ref="E3526:F3526"/>
    <mergeCell ref="E3527:F3527"/>
    <mergeCell ref="E3528:F3528"/>
    <mergeCell ref="H3530:I3530"/>
    <mergeCell ref="E3532:F3532"/>
    <mergeCell ref="E3533:F3533"/>
    <mergeCell ref="E3516:F3516"/>
    <mergeCell ref="H3518:I3518"/>
    <mergeCell ref="E3520:F3520"/>
    <mergeCell ref="E3521:F3521"/>
    <mergeCell ref="E3522:F3522"/>
    <mergeCell ref="H3524:I3524"/>
    <mergeCell ref="E3508:F3508"/>
    <mergeCell ref="E3509:F3509"/>
    <mergeCell ref="E3510:F3510"/>
    <mergeCell ref="H3512:I3512"/>
    <mergeCell ref="E3514:F3514"/>
    <mergeCell ref="E3515:F3515"/>
    <mergeCell ref="E3498:F3498"/>
    <mergeCell ref="H3500:I3500"/>
    <mergeCell ref="E3502:F3502"/>
    <mergeCell ref="E3503:F3503"/>
    <mergeCell ref="E3504:F3504"/>
    <mergeCell ref="H3506:I3506"/>
    <mergeCell ref="E3490:F3490"/>
    <mergeCell ref="E3491:F3491"/>
    <mergeCell ref="E3492:F3492"/>
    <mergeCell ref="H3494:I3494"/>
    <mergeCell ref="E3496:F3496"/>
    <mergeCell ref="E3497:F3497"/>
    <mergeCell ref="E3480:F3480"/>
    <mergeCell ref="H3482:I3482"/>
    <mergeCell ref="E3484:F3484"/>
    <mergeCell ref="E3485:F3485"/>
    <mergeCell ref="E3486:F3486"/>
    <mergeCell ref="H3488:I3488"/>
    <mergeCell ref="E3472:F3472"/>
    <mergeCell ref="E3473:F3473"/>
    <mergeCell ref="E3474:F3474"/>
    <mergeCell ref="H3476:I3476"/>
    <mergeCell ref="E3478:F3478"/>
    <mergeCell ref="E3479:F3479"/>
    <mergeCell ref="E3462:F3462"/>
    <mergeCell ref="H3464:I3464"/>
    <mergeCell ref="E3466:F3466"/>
    <mergeCell ref="E3467:F3467"/>
    <mergeCell ref="E3468:F3468"/>
    <mergeCell ref="H3470:I3470"/>
    <mergeCell ref="E3454:F3454"/>
    <mergeCell ref="E3455:F3455"/>
    <mergeCell ref="E3456:F3456"/>
    <mergeCell ref="H3458:I3458"/>
    <mergeCell ref="E3460:F3460"/>
    <mergeCell ref="E3461:F3461"/>
    <mergeCell ref="E3444:F3444"/>
    <mergeCell ref="H3446:I3446"/>
    <mergeCell ref="E3448:F3448"/>
    <mergeCell ref="E3449:F3449"/>
    <mergeCell ref="E3450:F3450"/>
    <mergeCell ref="H3452:I3452"/>
    <mergeCell ref="E3436:F3436"/>
    <mergeCell ref="E3437:F3437"/>
    <mergeCell ref="E3438:F3438"/>
    <mergeCell ref="H3440:I3440"/>
    <mergeCell ref="E3442:F3442"/>
    <mergeCell ref="E3443:F3443"/>
    <mergeCell ref="E3426:F3426"/>
    <mergeCell ref="H3428:I3428"/>
    <mergeCell ref="E3430:F3430"/>
    <mergeCell ref="E3431:F3431"/>
    <mergeCell ref="E3432:F3432"/>
    <mergeCell ref="H3434:I3434"/>
    <mergeCell ref="E3418:F3418"/>
    <mergeCell ref="E3419:F3419"/>
    <mergeCell ref="E3420:F3420"/>
    <mergeCell ref="H3422:I3422"/>
    <mergeCell ref="E3424:F3424"/>
    <mergeCell ref="E3425:F3425"/>
    <mergeCell ref="E3408:F3408"/>
    <mergeCell ref="H3410:I3410"/>
    <mergeCell ref="E3412:F3412"/>
    <mergeCell ref="E3413:F3413"/>
    <mergeCell ref="E3414:F3414"/>
    <mergeCell ref="H3416:I3416"/>
    <mergeCell ref="E3400:F3400"/>
    <mergeCell ref="E3401:F3401"/>
    <mergeCell ref="E3402:F3402"/>
    <mergeCell ref="H3404:I3404"/>
    <mergeCell ref="E3406:F3406"/>
    <mergeCell ref="E3407:F3407"/>
    <mergeCell ref="E3390:F3390"/>
    <mergeCell ref="H3392:I3392"/>
    <mergeCell ref="E3394:F3394"/>
    <mergeCell ref="E3395:F3395"/>
    <mergeCell ref="E3396:F3396"/>
    <mergeCell ref="H3398:I3398"/>
    <mergeCell ref="E3382:F3382"/>
    <mergeCell ref="E3383:F3383"/>
    <mergeCell ref="E3384:F3384"/>
    <mergeCell ref="H3386:I3386"/>
    <mergeCell ref="E3388:F3388"/>
    <mergeCell ref="E3389:F3389"/>
    <mergeCell ref="E3372:F3372"/>
    <mergeCell ref="H3374:I3374"/>
    <mergeCell ref="E3376:F3376"/>
    <mergeCell ref="E3377:F3377"/>
    <mergeCell ref="E3378:F3378"/>
    <mergeCell ref="H3380:I3380"/>
    <mergeCell ref="E3364:F3364"/>
    <mergeCell ref="E3365:F3365"/>
    <mergeCell ref="E3366:F3366"/>
    <mergeCell ref="H3368:I3368"/>
    <mergeCell ref="E3370:F3370"/>
    <mergeCell ref="E3371:F3371"/>
    <mergeCell ref="E3354:F3354"/>
    <mergeCell ref="H3356:I3356"/>
    <mergeCell ref="E3358:F3358"/>
    <mergeCell ref="E3359:F3359"/>
    <mergeCell ref="E3360:F3360"/>
    <mergeCell ref="H3362:I3362"/>
    <mergeCell ref="H3347:I3347"/>
    <mergeCell ref="E3349:F3349"/>
    <mergeCell ref="E3350:F3350"/>
    <mergeCell ref="E3351:F3351"/>
    <mergeCell ref="E3352:F3352"/>
    <mergeCell ref="E3353:F3353"/>
    <mergeCell ref="H3339:I3339"/>
    <mergeCell ref="E3341:F3341"/>
    <mergeCell ref="E3342:F3342"/>
    <mergeCell ref="E3343:F3343"/>
    <mergeCell ref="E3344:F3344"/>
    <mergeCell ref="E3345:F3345"/>
    <mergeCell ref="H3331:I3331"/>
    <mergeCell ref="E3333:F3333"/>
    <mergeCell ref="E3334:F3334"/>
    <mergeCell ref="E3335:F3335"/>
    <mergeCell ref="E3336:F3336"/>
    <mergeCell ref="E3337:F3337"/>
    <mergeCell ref="H3323:I3323"/>
    <mergeCell ref="E3325:F3325"/>
    <mergeCell ref="E3326:F3326"/>
    <mergeCell ref="E3327:F3327"/>
    <mergeCell ref="E3328:F3328"/>
    <mergeCell ref="E3329:F3329"/>
    <mergeCell ref="H3315:I3315"/>
    <mergeCell ref="E3317:F3317"/>
    <mergeCell ref="E3318:F3318"/>
    <mergeCell ref="E3319:F3319"/>
    <mergeCell ref="E3320:F3320"/>
    <mergeCell ref="E3321:F3321"/>
    <mergeCell ref="H3307:I3307"/>
    <mergeCell ref="E3309:F3309"/>
    <mergeCell ref="E3310:F3310"/>
    <mergeCell ref="E3311:F3311"/>
    <mergeCell ref="E3312:F3312"/>
    <mergeCell ref="E3313:F3313"/>
    <mergeCell ref="H3299:I3299"/>
    <mergeCell ref="E3301:F3301"/>
    <mergeCell ref="E3302:F3302"/>
    <mergeCell ref="E3303:F3303"/>
    <mergeCell ref="E3304:F3304"/>
    <mergeCell ref="E3305:F3305"/>
    <mergeCell ref="H3291:I3291"/>
    <mergeCell ref="E3293:F3293"/>
    <mergeCell ref="E3294:F3294"/>
    <mergeCell ref="E3295:F3295"/>
    <mergeCell ref="E3296:F3296"/>
    <mergeCell ref="E3297:F3297"/>
    <mergeCell ref="E3282:F3282"/>
    <mergeCell ref="H3284:I3284"/>
    <mergeCell ref="E3286:F3286"/>
    <mergeCell ref="E3287:F3287"/>
    <mergeCell ref="E3288:F3288"/>
    <mergeCell ref="E3289:F3289"/>
    <mergeCell ref="E3274:F3274"/>
    <mergeCell ref="H3276:I3276"/>
    <mergeCell ref="E3278:F3278"/>
    <mergeCell ref="E3279:F3279"/>
    <mergeCell ref="E3280:F3280"/>
    <mergeCell ref="E3281:F3281"/>
    <mergeCell ref="E3266:F3266"/>
    <mergeCell ref="H3268:I3268"/>
    <mergeCell ref="E3270:F3270"/>
    <mergeCell ref="E3271:F3271"/>
    <mergeCell ref="E3272:F3272"/>
    <mergeCell ref="E3273:F3273"/>
    <mergeCell ref="E3260:F3260"/>
    <mergeCell ref="E3261:F3261"/>
    <mergeCell ref="E3262:F3262"/>
    <mergeCell ref="E3263:F3263"/>
    <mergeCell ref="E3264:F3264"/>
    <mergeCell ref="E3265:F3265"/>
    <mergeCell ref="E3252:F3252"/>
    <mergeCell ref="E3253:F3253"/>
    <mergeCell ref="E3254:F3254"/>
    <mergeCell ref="H3256:I3256"/>
    <mergeCell ref="E3258:F3258"/>
    <mergeCell ref="E3259:F3259"/>
    <mergeCell ref="E3246:F3246"/>
    <mergeCell ref="E3247:F3247"/>
    <mergeCell ref="E3248:F3248"/>
    <mergeCell ref="E3249:F3249"/>
    <mergeCell ref="E3250:F3250"/>
    <mergeCell ref="E3251:F3251"/>
    <mergeCell ref="E3238:F3238"/>
    <mergeCell ref="E3239:F3239"/>
    <mergeCell ref="E3240:F3240"/>
    <mergeCell ref="E3241:F3241"/>
    <mergeCell ref="E3242:F3242"/>
    <mergeCell ref="H3244:I3244"/>
    <mergeCell ref="E3230:F3230"/>
    <mergeCell ref="H3232:I3232"/>
    <mergeCell ref="E3234:F3234"/>
    <mergeCell ref="E3235:F3235"/>
    <mergeCell ref="E3236:F3236"/>
    <mergeCell ref="E3237:F3237"/>
    <mergeCell ref="E3224:F3224"/>
    <mergeCell ref="E3225:F3225"/>
    <mergeCell ref="E3226:F3226"/>
    <mergeCell ref="E3227:F3227"/>
    <mergeCell ref="E3228:F3228"/>
    <mergeCell ref="E3229:F3229"/>
    <mergeCell ref="E3216:F3216"/>
    <mergeCell ref="E3217:F3217"/>
    <mergeCell ref="E3218:F3218"/>
    <mergeCell ref="H3220:I3220"/>
    <mergeCell ref="E3222:F3222"/>
    <mergeCell ref="E3223:F3223"/>
    <mergeCell ref="H3209:I3209"/>
    <mergeCell ref="E3211:F3211"/>
    <mergeCell ref="E3212:F3212"/>
    <mergeCell ref="E3213:F3213"/>
    <mergeCell ref="E3214:F3214"/>
    <mergeCell ref="E3215:F3215"/>
    <mergeCell ref="E3200:F3200"/>
    <mergeCell ref="E3201:F3201"/>
    <mergeCell ref="H3203:I3203"/>
    <mergeCell ref="E3205:F3205"/>
    <mergeCell ref="E3206:F3206"/>
    <mergeCell ref="E3207:F3207"/>
    <mergeCell ref="E3192:F3192"/>
    <mergeCell ref="H3194:I3194"/>
    <mergeCell ref="E3196:F3196"/>
    <mergeCell ref="E3197:F3197"/>
    <mergeCell ref="E3198:F3198"/>
    <mergeCell ref="E3199:F3199"/>
    <mergeCell ref="E3184:F3184"/>
    <mergeCell ref="E3185:F3185"/>
    <mergeCell ref="E3186:F3186"/>
    <mergeCell ref="H3188:I3188"/>
    <mergeCell ref="E3190:F3190"/>
    <mergeCell ref="E3191:F3191"/>
    <mergeCell ref="E3174:F3174"/>
    <mergeCell ref="H3176:I3176"/>
    <mergeCell ref="E3178:F3178"/>
    <mergeCell ref="E3179:F3179"/>
    <mergeCell ref="E3180:F3180"/>
    <mergeCell ref="H3182:I3182"/>
    <mergeCell ref="E3166:F3166"/>
    <mergeCell ref="E3167:F3167"/>
    <mergeCell ref="H3169:I3169"/>
    <mergeCell ref="E3171:F3171"/>
    <mergeCell ref="E3172:F3172"/>
    <mergeCell ref="E3173:F3173"/>
    <mergeCell ref="H3157:I3157"/>
    <mergeCell ref="E3159:F3159"/>
    <mergeCell ref="E3160:F3160"/>
    <mergeCell ref="E3161:F3161"/>
    <mergeCell ref="H3163:I3163"/>
    <mergeCell ref="E3165:F3165"/>
    <mergeCell ref="E3148:F3148"/>
    <mergeCell ref="E3149:F3149"/>
    <mergeCell ref="H3151:I3151"/>
    <mergeCell ref="E3153:F3153"/>
    <mergeCell ref="E3154:F3154"/>
    <mergeCell ref="E3155:F3155"/>
    <mergeCell ref="E3140:F3140"/>
    <mergeCell ref="E3141:F3141"/>
    <mergeCell ref="E3142:F3142"/>
    <mergeCell ref="E3143:F3143"/>
    <mergeCell ref="H3145:I3145"/>
    <mergeCell ref="E3147:F3147"/>
    <mergeCell ref="E3132:F3132"/>
    <mergeCell ref="E3133:F3133"/>
    <mergeCell ref="H3135:I3135"/>
    <mergeCell ref="E3137:F3137"/>
    <mergeCell ref="E3138:F3138"/>
    <mergeCell ref="E3139:F3139"/>
    <mergeCell ref="E3124:F3124"/>
    <mergeCell ref="E3125:F3125"/>
    <mergeCell ref="H3127:I3127"/>
    <mergeCell ref="E3129:F3129"/>
    <mergeCell ref="E3130:F3130"/>
    <mergeCell ref="E3131:F3131"/>
    <mergeCell ref="E3118:F3118"/>
    <mergeCell ref="E3119:F3119"/>
    <mergeCell ref="E3120:F3120"/>
    <mergeCell ref="E3121:F3121"/>
    <mergeCell ref="E3122:F3122"/>
    <mergeCell ref="E3123:F3123"/>
    <mergeCell ref="E3110:F3110"/>
    <mergeCell ref="E3111:F3111"/>
    <mergeCell ref="E3112:F3112"/>
    <mergeCell ref="H3114:I3114"/>
    <mergeCell ref="E3116:F3116"/>
    <mergeCell ref="E3117:F3117"/>
    <mergeCell ref="H3101:I3101"/>
    <mergeCell ref="E3103:F3103"/>
    <mergeCell ref="E3104:F3104"/>
    <mergeCell ref="E3105:F3105"/>
    <mergeCell ref="E3106:F3106"/>
    <mergeCell ref="H3108:I3108"/>
    <mergeCell ref="E3092:F3092"/>
    <mergeCell ref="H3094:I3094"/>
    <mergeCell ref="E3096:F3096"/>
    <mergeCell ref="E3097:F3097"/>
    <mergeCell ref="E3098:F3098"/>
    <mergeCell ref="E3099:F3099"/>
    <mergeCell ref="E3084:F3084"/>
    <mergeCell ref="E3085:F3085"/>
    <mergeCell ref="H3087:I3087"/>
    <mergeCell ref="E3089:F3089"/>
    <mergeCell ref="E3090:F3090"/>
    <mergeCell ref="E3091:F3091"/>
    <mergeCell ref="E3076:F3076"/>
    <mergeCell ref="E3077:F3077"/>
    <mergeCell ref="E3078:F3078"/>
    <mergeCell ref="H3080:I3080"/>
    <mergeCell ref="E3082:F3082"/>
    <mergeCell ref="E3083:F3083"/>
    <mergeCell ref="H3069:I3069"/>
    <mergeCell ref="E3071:F3071"/>
    <mergeCell ref="E3072:F3072"/>
    <mergeCell ref="E3073:F3073"/>
    <mergeCell ref="E3074:F3074"/>
    <mergeCell ref="E3075:F3075"/>
    <mergeCell ref="E3062:F3062"/>
    <mergeCell ref="E3063:F3063"/>
    <mergeCell ref="E3064:F3064"/>
    <mergeCell ref="E3065:F3065"/>
    <mergeCell ref="E3066:F3066"/>
    <mergeCell ref="E3067:F3067"/>
    <mergeCell ref="E3052:F3052"/>
    <mergeCell ref="H3054:I3054"/>
    <mergeCell ref="E3056:F3056"/>
    <mergeCell ref="E3057:F3057"/>
    <mergeCell ref="E3058:F3058"/>
    <mergeCell ref="H3060:I3060"/>
    <mergeCell ref="E3044:F3044"/>
    <mergeCell ref="E3045:F3045"/>
    <mergeCell ref="H3047:I3047"/>
    <mergeCell ref="E3049:F3049"/>
    <mergeCell ref="E3050:F3050"/>
    <mergeCell ref="E3051:F3051"/>
    <mergeCell ref="E3036:F3036"/>
    <mergeCell ref="E3037:F3037"/>
    <mergeCell ref="E3038:F3038"/>
    <mergeCell ref="H3040:I3040"/>
    <mergeCell ref="E3042:F3042"/>
    <mergeCell ref="E3043:F3043"/>
    <mergeCell ref="E3028:F3028"/>
    <mergeCell ref="E3029:F3029"/>
    <mergeCell ref="E3030:F3030"/>
    <mergeCell ref="E3031:F3031"/>
    <mergeCell ref="H3033:I3033"/>
    <mergeCell ref="E3035:F3035"/>
    <mergeCell ref="E3020:F3020"/>
    <mergeCell ref="E3021:F3021"/>
    <mergeCell ref="E3022:F3022"/>
    <mergeCell ref="E3023:F3023"/>
    <mergeCell ref="E3024:F3024"/>
    <mergeCell ref="H3026:I3026"/>
    <mergeCell ref="E3012:F3012"/>
    <mergeCell ref="E3013:F3013"/>
    <mergeCell ref="H3015:I3015"/>
    <mergeCell ref="E3017:F3017"/>
    <mergeCell ref="E3018:F3018"/>
    <mergeCell ref="E3019:F3019"/>
    <mergeCell ref="E3004:F3004"/>
    <mergeCell ref="H3006:I3006"/>
    <mergeCell ref="E3008:F3008"/>
    <mergeCell ref="E3009:F3009"/>
    <mergeCell ref="E3010:F3010"/>
    <mergeCell ref="E3011:F3011"/>
    <mergeCell ref="E2996:F2996"/>
    <mergeCell ref="E2997:F2997"/>
    <mergeCell ref="E2998:F2998"/>
    <mergeCell ref="H3000:I3000"/>
    <mergeCell ref="E3002:F3002"/>
    <mergeCell ref="E3003:F3003"/>
    <mergeCell ref="E2988:F2988"/>
    <mergeCell ref="E2989:F2989"/>
    <mergeCell ref="E2990:F2990"/>
    <mergeCell ref="E2991:F2991"/>
    <mergeCell ref="H2993:I2993"/>
    <mergeCell ref="E2995:F2995"/>
    <mergeCell ref="H2979:I2979"/>
    <mergeCell ref="E2981:F2981"/>
    <mergeCell ref="E2982:F2982"/>
    <mergeCell ref="E2983:F2983"/>
    <mergeCell ref="E2984:F2984"/>
    <mergeCell ref="H2986:I2986"/>
    <mergeCell ref="E2970:F2970"/>
    <mergeCell ref="H2972:I2972"/>
    <mergeCell ref="E2974:F2974"/>
    <mergeCell ref="E2975:F2975"/>
    <mergeCell ref="E2976:F2976"/>
    <mergeCell ref="E2977:F2977"/>
    <mergeCell ref="E2964:F2964"/>
    <mergeCell ref="E2965:F2965"/>
    <mergeCell ref="E2966:F2966"/>
    <mergeCell ref="E2967:F2967"/>
    <mergeCell ref="E2968:F2968"/>
    <mergeCell ref="E2969:F2969"/>
    <mergeCell ref="E2956:F2956"/>
    <mergeCell ref="E2957:F2957"/>
    <mergeCell ref="E2958:F2958"/>
    <mergeCell ref="E2959:F2959"/>
    <mergeCell ref="H2961:I2961"/>
    <mergeCell ref="E2963:F2963"/>
    <mergeCell ref="E2948:F2948"/>
    <mergeCell ref="E2949:F2949"/>
    <mergeCell ref="E2950:F2950"/>
    <mergeCell ref="H2952:I2952"/>
    <mergeCell ref="E2954:F2954"/>
    <mergeCell ref="E2955:F2955"/>
    <mergeCell ref="E2938:F2938"/>
    <mergeCell ref="H2940:I2940"/>
    <mergeCell ref="E2942:F2942"/>
    <mergeCell ref="E2943:F2943"/>
    <mergeCell ref="E2944:F2944"/>
    <mergeCell ref="H2946:I2946"/>
    <mergeCell ref="E2930:F2930"/>
    <mergeCell ref="E2931:F2931"/>
    <mergeCell ref="E2932:F2932"/>
    <mergeCell ref="H2934:I2934"/>
    <mergeCell ref="E2936:F2936"/>
    <mergeCell ref="E2937:F2937"/>
    <mergeCell ref="E2922:F2922"/>
    <mergeCell ref="E2923:F2923"/>
    <mergeCell ref="E2924:F2924"/>
    <mergeCell ref="E2925:F2925"/>
    <mergeCell ref="E2926:F2926"/>
    <mergeCell ref="H2928:I2928"/>
    <mergeCell ref="E2914:F2914"/>
    <mergeCell ref="E2915:F2915"/>
    <mergeCell ref="E2916:F2916"/>
    <mergeCell ref="E2917:F2917"/>
    <mergeCell ref="H2919:I2919"/>
    <mergeCell ref="E2921:F2921"/>
    <mergeCell ref="E2904:F2904"/>
    <mergeCell ref="H2906:I2906"/>
    <mergeCell ref="E2908:F2908"/>
    <mergeCell ref="E2909:F2909"/>
    <mergeCell ref="E2910:F2910"/>
    <mergeCell ref="H2912:I2912"/>
    <mergeCell ref="E2896:F2896"/>
    <mergeCell ref="E2897:F2897"/>
    <mergeCell ref="E2898:F2898"/>
    <mergeCell ref="H2900:I2900"/>
    <mergeCell ref="E2902:F2902"/>
    <mergeCell ref="E2903:F2903"/>
    <mergeCell ref="E2886:F2886"/>
    <mergeCell ref="H2888:I2888"/>
    <mergeCell ref="E2890:F2890"/>
    <mergeCell ref="E2891:F2891"/>
    <mergeCell ref="E2892:F2892"/>
    <mergeCell ref="H2894:I2894"/>
    <mergeCell ref="H2879:I2879"/>
    <mergeCell ref="E2881:F2881"/>
    <mergeCell ref="E2882:F2882"/>
    <mergeCell ref="E2883:F2883"/>
    <mergeCell ref="E2884:F2884"/>
    <mergeCell ref="E2885:F2885"/>
    <mergeCell ref="E2870:F2870"/>
    <mergeCell ref="H2872:I2872"/>
    <mergeCell ref="E2874:F2874"/>
    <mergeCell ref="E2875:F2875"/>
    <mergeCell ref="E2876:F2876"/>
    <mergeCell ref="E2877:F2877"/>
    <mergeCell ref="E2864:F2864"/>
    <mergeCell ref="E2865:F2865"/>
    <mergeCell ref="E2866:F2866"/>
    <mergeCell ref="E2867:F2867"/>
    <mergeCell ref="E2868:F2868"/>
    <mergeCell ref="E2869:F2869"/>
    <mergeCell ref="E2856:F2856"/>
    <mergeCell ref="E2857:F2857"/>
    <mergeCell ref="E2858:F2858"/>
    <mergeCell ref="H2860:I2860"/>
    <mergeCell ref="E2862:F2862"/>
    <mergeCell ref="E2863:F2863"/>
    <mergeCell ref="E2848:F2848"/>
    <mergeCell ref="H2850:I2850"/>
    <mergeCell ref="E2852:F2852"/>
    <mergeCell ref="E2853:F2853"/>
    <mergeCell ref="E2854:F2854"/>
    <mergeCell ref="E2855:F2855"/>
    <mergeCell ref="E2842:F2842"/>
    <mergeCell ref="E2843:F2843"/>
    <mergeCell ref="E2844:F2844"/>
    <mergeCell ref="E2845:F2845"/>
    <mergeCell ref="E2846:F2846"/>
    <mergeCell ref="E2847:F2847"/>
    <mergeCell ref="E2834:F2834"/>
    <mergeCell ref="E2835:F2835"/>
    <mergeCell ref="E2836:F2836"/>
    <mergeCell ref="E2837:F2837"/>
    <mergeCell ref="H2839:I2839"/>
    <mergeCell ref="E2841:F2841"/>
    <mergeCell ref="E2826:F2826"/>
    <mergeCell ref="E2827:F2827"/>
    <mergeCell ref="H2829:I2829"/>
    <mergeCell ref="E2831:F2831"/>
    <mergeCell ref="E2832:F2832"/>
    <mergeCell ref="E2833:F2833"/>
    <mergeCell ref="H2819:I2819"/>
    <mergeCell ref="E2821:F2821"/>
    <mergeCell ref="E2822:F2822"/>
    <mergeCell ref="E2823:F2823"/>
    <mergeCell ref="E2824:F2824"/>
    <mergeCell ref="E2825:F2825"/>
    <mergeCell ref="H2811:I2811"/>
    <mergeCell ref="E2813:F2813"/>
    <mergeCell ref="E2814:F2814"/>
    <mergeCell ref="E2815:F2815"/>
    <mergeCell ref="E2816:F2816"/>
    <mergeCell ref="E2817:F2817"/>
    <mergeCell ref="E2804:F2804"/>
    <mergeCell ref="E2805:F2805"/>
    <mergeCell ref="E2806:F2806"/>
    <mergeCell ref="E2807:F2807"/>
    <mergeCell ref="E2808:F2808"/>
    <mergeCell ref="E2809:F2809"/>
    <mergeCell ref="E2796:F2796"/>
    <mergeCell ref="E2797:F2797"/>
    <mergeCell ref="E2798:F2798"/>
    <mergeCell ref="E2799:F2799"/>
    <mergeCell ref="H2801:I2801"/>
    <mergeCell ref="E2803:F2803"/>
    <mergeCell ref="E2788:F2788"/>
    <mergeCell ref="H2790:I2790"/>
    <mergeCell ref="E2792:F2792"/>
    <mergeCell ref="E2793:F2793"/>
    <mergeCell ref="E2794:F2794"/>
    <mergeCell ref="E2795:F2795"/>
    <mergeCell ref="E2782:F2782"/>
    <mergeCell ref="E2783:F2783"/>
    <mergeCell ref="E2784:F2784"/>
    <mergeCell ref="E2785:F2785"/>
    <mergeCell ref="E2786:F2786"/>
    <mergeCell ref="E2787:F2787"/>
    <mergeCell ref="E2774:F2774"/>
    <mergeCell ref="E2775:F2775"/>
    <mergeCell ref="E2776:F2776"/>
    <mergeCell ref="E2777:F2777"/>
    <mergeCell ref="E2778:F2778"/>
    <mergeCell ref="H2780:I2780"/>
    <mergeCell ref="E2766:F2766"/>
    <mergeCell ref="E2767:F2767"/>
    <mergeCell ref="E2768:F2768"/>
    <mergeCell ref="E2769:F2769"/>
    <mergeCell ref="E2770:F2770"/>
    <mergeCell ref="H2772:I2772"/>
    <mergeCell ref="E2758:F2758"/>
    <mergeCell ref="H2760:I2760"/>
    <mergeCell ref="E2762:F2762"/>
    <mergeCell ref="E2763:F2763"/>
    <mergeCell ref="E2764:F2764"/>
    <mergeCell ref="E2765:F2765"/>
    <mergeCell ref="E2752:F2752"/>
    <mergeCell ref="E2753:F2753"/>
    <mergeCell ref="E2754:F2754"/>
    <mergeCell ref="E2755:F2755"/>
    <mergeCell ref="E2756:F2756"/>
    <mergeCell ref="E2757:F2757"/>
    <mergeCell ref="E2744:F2744"/>
    <mergeCell ref="E2745:F2745"/>
    <mergeCell ref="E2746:F2746"/>
    <mergeCell ref="E2747:F2747"/>
    <mergeCell ref="H2749:I2749"/>
    <mergeCell ref="E2751:F2751"/>
    <mergeCell ref="E2736:F2736"/>
    <mergeCell ref="E2737:F2737"/>
    <mergeCell ref="E2738:F2738"/>
    <mergeCell ref="H2740:I2740"/>
    <mergeCell ref="E2742:F2742"/>
    <mergeCell ref="E2743:F2743"/>
    <mergeCell ref="H2729:I2729"/>
    <mergeCell ref="E2731:F2731"/>
    <mergeCell ref="E2732:F2732"/>
    <mergeCell ref="E2733:F2733"/>
    <mergeCell ref="E2734:F2734"/>
    <mergeCell ref="E2735:F2735"/>
    <mergeCell ref="E2722:F2722"/>
    <mergeCell ref="E2723:F2723"/>
    <mergeCell ref="E2724:F2724"/>
    <mergeCell ref="E2725:F2725"/>
    <mergeCell ref="E2726:F2726"/>
    <mergeCell ref="E2727:F2727"/>
    <mergeCell ref="E2714:F2714"/>
    <mergeCell ref="E2715:F2715"/>
    <mergeCell ref="E2716:F2716"/>
    <mergeCell ref="E2717:F2717"/>
    <mergeCell ref="E2718:F2718"/>
    <mergeCell ref="H2720:I2720"/>
    <mergeCell ref="E2706:F2706"/>
    <mergeCell ref="E2707:F2707"/>
    <mergeCell ref="E2708:F2708"/>
    <mergeCell ref="E2709:F2709"/>
    <mergeCell ref="H2711:I2711"/>
    <mergeCell ref="E2713:F2713"/>
    <mergeCell ref="E2696:F2696"/>
    <mergeCell ref="H2698:I2698"/>
    <mergeCell ref="E2700:F2700"/>
    <mergeCell ref="E2701:F2701"/>
    <mergeCell ref="E2702:F2702"/>
    <mergeCell ref="H2704:I2704"/>
    <mergeCell ref="E2688:F2688"/>
    <mergeCell ref="E2689:F2689"/>
    <mergeCell ref="E2690:F2690"/>
    <mergeCell ref="H2692:I2692"/>
    <mergeCell ref="E2694:F2694"/>
    <mergeCell ref="E2695:F2695"/>
    <mergeCell ref="E2680:F2680"/>
    <mergeCell ref="E2681:F2681"/>
    <mergeCell ref="E2682:F2682"/>
    <mergeCell ref="E2683:F2683"/>
    <mergeCell ref="E2684:F2684"/>
    <mergeCell ref="H2686:I2686"/>
    <mergeCell ref="H2673:I2673"/>
    <mergeCell ref="E2675:F2675"/>
    <mergeCell ref="E2676:F2676"/>
    <mergeCell ref="E2677:F2677"/>
    <mergeCell ref="E2678:F2678"/>
    <mergeCell ref="E2679:F2679"/>
    <mergeCell ref="E2666:F2666"/>
    <mergeCell ref="E2667:F2667"/>
    <mergeCell ref="E2668:F2668"/>
    <mergeCell ref="E2669:F2669"/>
    <mergeCell ref="E2670:F2670"/>
    <mergeCell ref="E2671:F2671"/>
    <mergeCell ref="H2659:I2659"/>
    <mergeCell ref="A2661:K2661"/>
    <mergeCell ref="E2662:F2662"/>
    <mergeCell ref="E2663:F2663"/>
    <mergeCell ref="E2664:F2664"/>
    <mergeCell ref="E2665:F2665"/>
    <mergeCell ref="E2652:F2652"/>
    <mergeCell ref="E2653:F2653"/>
    <mergeCell ref="E2654:F2654"/>
    <mergeCell ref="E2655:F2655"/>
    <mergeCell ref="E2656:F2656"/>
    <mergeCell ref="E2657:F2657"/>
    <mergeCell ref="E2644:F2644"/>
    <mergeCell ref="H2646:I2646"/>
    <mergeCell ref="E2648:F2648"/>
    <mergeCell ref="E2649:F2649"/>
    <mergeCell ref="E2650:F2650"/>
    <mergeCell ref="E2651:F2651"/>
    <mergeCell ref="E2638:F2638"/>
    <mergeCell ref="E2639:F2639"/>
    <mergeCell ref="E2640:F2640"/>
    <mergeCell ref="E2641:F2641"/>
    <mergeCell ref="E2642:F2642"/>
    <mergeCell ref="E2643:F2643"/>
    <mergeCell ref="E2630:F2630"/>
    <mergeCell ref="E2631:F2631"/>
    <mergeCell ref="H2633:I2633"/>
    <mergeCell ref="E2635:F2635"/>
    <mergeCell ref="E2636:F2636"/>
    <mergeCell ref="E2637:F2637"/>
    <mergeCell ref="E2624:F2624"/>
    <mergeCell ref="E2625:F2625"/>
    <mergeCell ref="E2626:F2626"/>
    <mergeCell ref="E2627:F2627"/>
    <mergeCell ref="E2628:F2628"/>
    <mergeCell ref="E2629:F2629"/>
    <mergeCell ref="E2616:F2616"/>
    <mergeCell ref="E2617:F2617"/>
    <mergeCell ref="E2618:F2618"/>
    <mergeCell ref="H2620:I2620"/>
    <mergeCell ref="E2622:F2622"/>
    <mergeCell ref="E2623:F2623"/>
    <mergeCell ref="E2610:F2610"/>
    <mergeCell ref="E2611:F2611"/>
    <mergeCell ref="E2612:F2612"/>
    <mergeCell ref="E2613:F2613"/>
    <mergeCell ref="E2614:F2614"/>
    <mergeCell ref="E2615:F2615"/>
    <mergeCell ref="E2602:F2602"/>
    <mergeCell ref="E2603:F2603"/>
    <mergeCell ref="E2604:F2604"/>
    <mergeCell ref="E2605:F2605"/>
    <mergeCell ref="H2607:I2607"/>
    <mergeCell ref="E2609:F2609"/>
    <mergeCell ref="E2596:F2596"/>
    <mergeCell ref="E2597:F2597"/>
    <mergeCell ref="E2598:F2598"/>
    <mergeCell ref="E2599:F2599"/>
    <mergeCell ref="E2600:F2600"/>
    <mergeCell ref="E2601:F2601"/>
    <mergeCell ref="E2588:F2588"/>
    <mergeCell ref="E2589:F2589"/>
    <mergeCell ref="E2590:F2590"/>
    <mergeCell ref="E2591:F2591"/>
    <mergeCell ref="E2592:F2592"/>
    <mergeCell ref="H2594:I2594"/>
    <mergeCell ref="H2581:I2581"/>
    <mergeCell ref="E2583:F2583"/>
    <mergeCell ref="E2584:F2584"/>
    <mergeCell ref="E2585:F2585"/>
    <mergeCell ref="E2586:F2586"/>
    <mergeCell ref="E2587:F2587"/>
    <mergeCell ref="E2574:F2574"/>
    <mergeCell ref="E2575:F2575"/>
    <mergeCell ref="E2576:F2576"/>
    <mergeCell ref="E2577:F2577"/>
    <mergeCell ref="E2578:F2578"/>
    <mergeCell ref="E2579:F2579"/>
    <mergeCell ref="E2566:F2566"/>
    <mergeCell ref="H2568:I2568"/>
    <mergeCell ref="E2570:F2570"/>
    <mergeCell ref="E2571:F2571"/>
    <mergeCell ref="E2572:F2572"/>
    <mergeCell ref="E2573:F2573"/>
    <mergeCell ref="E2560:F2560"/>
    <mergeCell ref="E2561:F2561"/>
    <mergeCell ref="E2562:F2562"/>
    <mergeCell ref="E2563:F2563"/>
    <mergeCell ref="E2564:F2564"/>
    <mergeCell ref="E2565:F2565"/>
    <mergeCell ref="E2552:F2552"/>
    <mergeCell ref="E2553:F2553"/>
    <mergeCell ref="H2555:I2555"/>
    <mergeCell ref="E2557:F2557"/>
    <mergeCell ref="E2558:F2558"/>
    <mergeCell ref="E2559:F2559"/>
    <mergeCell ref="E2546:F2546"/>
    <mergeCell ref="E2547:F2547"/>
    <mergeCell ref="E2548:F2548"/>
    <mergeCell ref="E2549:F2549"/>
    <mergeCell ref="E2550:F2550"/>
    <mergeCell ref="E2551:F2551"/>
    <mergeCell ref="E2538:F2538"/>
    <mergeCell ref="E2539:F2539"/>
    <mergeCell ref="E2540:F2540"/>
    <mergeCell ref="H2542:I2542"/>
    <mergeCell ref="E2544:F2544"/>
    <mergeCell ref="E2545:F2545"/>
    <mergeCell ref="E2532:F2532"/>
    <mergeCell ref="E2533:F2533"/>
    <mergeCell ref="E2534:F2534"/>
    <mergeCell ref="E2535:F2535"/>
    <mergeCell ref="E2536:F2536"/>
    <mergeCell ref="E2537:F2537"/>
    <mergeCell ref="E2524:F2524"/>
    <mergeCell ref="E2525:F2525"/>
    <mergeCell ref="E2526:F2526"/>
    <mergeCell ref="E2527:F2527"/>
    <mergeCell ref="H2529:I2529"/>
    <mergeCell ref="E2531:F2531"/>
    <mergeCell ref="E2518:F2518"/>
    <mergeCell ref="E2519:F2519"/>
    <mergeCell ref="E2520:F2520"/>
    <mergeCell ref="E2521:F2521"/>
    <mergeCell ref="E2522:F2522"/>
    <mergeCell ref="E2523:F2523"/>
    <mergeCell ref="E2510:F2510"/>
    <mergeCell ref="E2511:F2511"/>
    <mergeCell ref="E2512:F2512"/>
    <mergeCell ref="E2513:F2513"/>
    <mergeCell ref="E2514:F2514"/>
    <mergeCell ref="H2516:I2516"/>
    <mergeCell ref="H2503:I2503"/>
    <mergeCell ref="E2505:F2505"/>
    <mergeCell ref="E2506:F2506"/>
    <mergeCell ref="E2507:F2507"/>
    <mergeCell ref="E2508:F2508"/>
    <mergeCell ref="E2509:F2509"/>
    <mergeCell ref="E2496:F2496"/>
    <mergeCell ref="E2497:F2497"/>
    <mergeCell ref="E2498:F2498"/>
    <mergeCell ref="E2499:F2499"/>
    <mergeCell ref="E2500:F2500"/>
    <mergeCell ref="E2501:F2501"/>
    <mergeCell ref="E2488:F2488"/>
    <mergeCell ref="H2490:I2490"/>
    <mergeCell ref="E2492:F2492"/>
    <mergeCell ref="E2493:F2493"/>
    <mergeCell ref="E2494:F2494"/>
    <mergeCell ref="E2495:F2495"/>
    <mergeCell ref="E2482:F2482"/>
    <mergeCell ref="E2483:F2483"/>
    <mergeCell ref="E2484:F2484"/>
    <mergeCell ref="E2485:F2485"/>
    <mergeCell ref="E2486:F2486"/>
    <mergeCell ref="E2487:F2487"/>
    <mergeCell ref="E2474:F2474"/>
    <mergeCell ref="E2475:F2475"/>
    <mergeCell ref="H2477:I2477"/>
    <mergeCell ref="E2479:F2479"/>
    <mergeCell ref="E2480:F2480"/>
    <mergeCell ref="E2481:F2481"/>
    <mergeCell ref="E2468:F2468"/>
    <mergeCell ref="E2469:F2469"/>
    <mergeCell ref="E2470:F2470"/>
    <mergeCell ref="E2471:F2471"/>
    <mergeCell ref="E2472:F2472"/>
    <mergeCell ref="E2473:F2473"/>
    <mergeCell ref="E2460:F2460"/>
    <mergeCell ref="E2461:F2461"/>
    <mergeCell ref="E2462:F2462"/>
    <mergeCell ref="H2464:I2464"/>
    <mergeCell ref="E2466:F2466"/>
    <mergeCell ref="E2467:F2467"/>
    <mergeCell ref="E2454:F2454"/>
    <mergeCell ref="E2455:F2455"/>
    <mergeCell ref="E2456:F2456"/>
    <mergeCell ref="E2457:F2457"/>
    <mergeCell ref="E2458:F2458"/>
    <mergeCell ref="E2459:F2459"/>
    <mergeCell ref="E2446:F2446"/>
    <mergeCell ref="E2447:F2447"/>
    <mergeCell ref="E2448:F2448"/>
    <mergeCell ref="E2449:F2449"/>
    <mergeCell ref="H2451:I2451"/>
    <mergeCell ref="E2453:F2453"/>
    <mergeCell ref="E2440:F2440"/>
    <mergeCell ref="E2441:F2441"/>
    <mergeCell ref="E2442:F2442"/>
    <mergeCell ref="E2443:F2443"/>
    <mergeCell ref="E2444:F2444"/>
    <mergeCell ref="E2445:F2445"/>
    <mergeCell ref="E2432:F2432"/>
    <mergeCell ref="E2433:F2433"/>
    <mergeCell ref="E2434:F2434"/>
    <mergeCell ref="E2435:F2435"/>
    <mergeCell ref="E2436:F2436"/>
    <mergeCell ref="H2438:I2438"/>
    <mergeCell ref="E2424:F2424"/>
    <mergeCell ref="E2425:F2425"/>
    <mergeCell ref="E2426:F2426"/>
    <mergeCell ref="E2427:F2427"/>
    <mergeCell ref="H2429:I2429"/>
    <mergeCell ref="E2431:F2431"/>
    <mergeCell ref="E2416:F2416"/>
    <mergeCell ref="E2417:F2417"/>
    <mergeCell ref="E2418:F2418"/>
    <mergeCell ref="E2419:F2419"/>
    <mergeCell ref="E2420:F2420"/>
    <mergeCell ref="H2422:I2422"/>
    <mergeCell ref="E2408:F2408"/>
    <mergeCell ref="E2409:F2409"/>
    <mergeCell ref="E2410:F2410"/>
    <mergeCell ref="E2411:F2411"/>
    <mergeCell ref="H2413:I2413"/>
    <mergeCell ref="E2415:F2415"/>
    <mergeCell ref="E2400:F2400"/>
    <mergeCell ref="E2401:F2401"/>
    <mergeCell ref="E2402:F2402"/>
    <mergeCell ref="E2403:F2403"/>
    <mergeCell ref="H2405:I2405"/>
    <mergeCell ref="E2407:F2407"/>
    <mergeCell ref="E2392:F2392"/>
    <mergeCell ref="E2393:F2393"/>
    <mergeCell ref="E2394:F2394"/>
    <mergeCell ref="E2395:F2395"/>
    <mergeCell ref="H2397:I2397"/>
    <mergeCell ref="E2399:F2399"/>
    <mergeCell ref="E2384:F2384"/>
    <mergeCell ref="E2385:F2385"/>
    <mergeCell ref="E2386:F2386"/>
    <mergeCell ref="H2388:I2388"/>
    <mergeCell ref="E2390:F2390"/>
    <mergeCell ref="E2391:F2391"/>
    <mergeCell ref="E2376:F2376"/>
    <mergeCell ref="E2377:F2377"/>
    <mergeCell ref="E2378:F2378"/>
    <mergeCell ref="H2380:I2380"/>
    <mergeCell ref="E2382:F2382"/>
    <mergeCell ref="E2383:F2383"/>
    <mergeCell ref="E2368:F2368"/>
    <mergeCell ref="H2370:I2370"/>
    <mergeCell ref="E2372:F2372"/>
    <mergeCell ref="E2373:F2373"/>
    <mergeCell ref="E2374:F2374"/>
    <mergeCell ref="E2375:F2375"/>
    <mergeCell ref="E2362:F2362"/>
    <mergeCell ref="E2363:F2363"/>
    <mergeCell ref="E2364:F2364"/>
    <mergeCell ref="E2365:F2365"/>
    <mergeCell ref="E2366:F2366"/>
    <mergeCell ref="E2367:F2367"/>
    <mergeCell ref="E2354:F2354"/>
    <mergeCell ref="E2355:F2355"/>
    <mergeCell ref="E2356:F2356"/>
    <mergeCell ref="E2357:F2357"/>
    <mergeCell ref="E2358:F2358"/>
    <mergeCell ref="H2360:I2360"/>
    <mergeCell ref="H2345:I2345"/>
    <mergeCell ref="E2347:F2347"/>
    <mergeCell ref="E2348:F2348"/>
    <mergeCell ref="E2349:F2349"/>
    <mergeCell ref="E2350:F2350"/>
    <mergeCell ref="H2352:I2352"/>
    <mergeCell ref="E2338:F2338"/>
    <mergeCell ref="E2339:F2339"/>
    <mergeCell ref="E2340:F2340"/>
    <mergeCell ref="E2341:F2341"/>
    <mergeCell ref="E2342:F2342"/>
    <mergeCell ref="E2343:F2343"/>
    <mergeCell ref="E2330:F2330"/>
    <mergeCell ref="E2331:F2331"/>
    <mergeCell ref="E2332:F2332"/>
    <mergeCell ref="E2333:F2333"/>
    <mergeCell ref="E2334:F2334"/>
    <mergeCell ref="H2336:I2336"/>
    <mergeCell ref="E2322:F2322"/>
    <mergeCell ref="E2323:F2323"/>
    <mergeCell ref="E2324:F2324"/>
    <mergeCell ref="E2325:F2325"/>
    <mergeCell ref="E2326:F2326"/>
    <mergeCell ref="H2328:I2328"/>
    <mergeCell ref="E2314:F2314"/>
    <mergeCell ref="H2316:I2316"/>
    <mergeCell ref="E2318:F2318"/>
    <mergeCell ref="E2319:F2319"/>
    <mergeCell ref="E2320:F2320"/>
    <mergeCell ref="E2321:F2321"/>
    <mergeCell ref="E2308:F2308"/>
    <mergeCell ref="E2309:F2309"/>
    <mergeCell ref="E2310:F2310"/>
    <mergeCell ref="E2311:F2311"/>
    <mergeCell ref="E2312:F2312"/>
    <mergeCell ref="E2313:F2313"/>
    <mergeCell ref="E2300:F2300"/>
    <mergeCell ref="E2301:F2301"/>
    <mergeCell ref="E2302:F2302"/>
    <mergeCell ref="E2303:F2303"/>
    <mergeCell ref="H2305:I2305"/>
    <mergeCell ref="E2307:F2307"/>
    <mergeCell ref="E2292:F2292"/>
    <mergeCell ref="H2294:I2294"/>
    <mergeCell ref="E2296:F2296"/>
    <mergeCell ref="E2297:F2297"/>
    <mergeCell ref="E2298:F2298"/>
    <mergeCell ref="E2299:F2299"/>
    <mergeCell ref="E2284:F2284"/>
    <mergeCell ref="E2285:F2285"/>
    <mergeCell ref="E2286:F2286"/>
    <mergeCell ref="H2288:I2288"/>
    <mergeCell ref="E2290:F2290"/>
    <mergeCell ref="E2291:F2291"/>
    <mergeCell ref="E2276:F2276"/>
    <mergeCell ref="E2277:F2277"/>
    <mergeCell ref="E2278:F2278"/>
    <mergeCell ref="E2279:F2279"/>
    <mergeCell ref="H2281:I2281"/>
    <mergeCell ref="E2283:F2283"/>
    <mergeCell ref="E2268:F2268"/>
    <mergeCell ref="E2269:F2269"/>
    <mergeCell ref="H2271:I2271"/>
    <mergeCell ref="E2273:F2273"/>
    <mergeCell ref="E2274:F2274"/>
    <mergeCell ref="E2275:F2275"/>
    <mergeCell ref="E2262:F2262"/>
    <mergeCell ref="E2263:F2263"/>
    <mergeCell ref="E2264:F2264"/>
    <mergeCell ref="E2265:F2265"/>
    <mergeCell ref="E2266:F2266"/>
    <mergeCell ref="E2267:F2267"/>
    <mergeCell ref="E2254:F2254"/>
    <mergeCell ref="H2256:I2256"/>
    <mergeCell ref="E2258:F2258"/>
    <mergeCell ref="E2259:F2259"/>
    <mergeCell ref="E2260:F2260"/>
    <mergeCell ref="E2261:F2261"/>
    <mergeCell ref="E2248:F2248"/>
    <mergeCell ref="E2249:F2249"/>
    <mergeCell ref="E2250:F2250"/>
    <mergeCell ref="E2251:F2251"/>
    <mergeCell ref="E2252:F2252"/>
    <mergeCell ref="E2253:F2253"/>
    <mergeCell ref="E2240:F2240"/>
    <mergeCell ref="E2241:F2241"/>
    <mergeCell ref="H2243:I2243"/>
    <mergeCell ref="E2245:F2245"/>
    <mergeCell ref="E2246:F2246"/>
    <mergeCell ref="E2247:F2247"/>
    <mergeCell ref="E2232:F2232"/>
    <mergeCell ref="E2233:F2233"/>
    <mergeCell ref="H2235:I2235"/>
    <mergeCell ref="E2237:F2237"/>
    <mergeCell ref="E2238:F2238"/>
    <mergeCell ref="E2239:F2239"/>
    <mergeCell ref="E2226:F2226"/>
    <mergeCell ref="E2227:F2227"/>
    <mergeCell ref="E2228:F2228"/>
    <mergeCell ref="E2229:F2229"/>
    <mergeCell ref="E2230:F2230"/>
    <mergeCell ref="E2231:F2231"/>
    <mergeCell ref="E2218:F2218"/>
    <mergeCell ref="E2219:F2219"/>
    <mergeCell ref="E2220:F2220"/>
    <mergeCell ref="E2221:F2221"/>
    <mergeCell ref="H2223:I2223"/>
    <mergeCell ref="E2225:F2225"/>
    <mergeCell ref="H2211:I2211"/>
    <mergeCell ref="E2213:F2213"/>
    <mergeCell ref="E2214:F2214"/>
    <mergeCell ref="E2215:F2215"/>
    <mergeCell ref="E2216:F2216"/>
    <mergeCell ref="E2217:F2217"/>
    <mergeCell ref="E2204:F2204"/>
    <mergeCell ref="E2205:F2205"/>
    <mergeCell ref="E2206:F2206"/>
    <mergeCell ref="E2207:F2207"/>
    <mergeCell ref="E2208:F2208"/>
    <mergeCell ref="E2209:F2209"/>
    <mergeCell ref="E2196:F2196"/>
    <mergeCell ref="E2197:F2197"/>
    <mergeCell ref="E2198:F2198"/>
    <mergeCell ref="E2199:F2199"/>
    <mergeCell ref="E2200:F2200"/>
    <mergeCell ref="H2202:I2202"/>
    <mergeCell ref="E2188:F2188"/>
    <mergeCell ref="E2189:F2189"/>
    <mergeCell ref="E2190:F2190"/>
    <mergeCell ref="H2192:I2192"/>
    <mergeCell ref="E2194:F2194"/>
    <mergeCell ref="E2195:F2195"/>
    <mergeCell ref="E2180:F2180"/>
    <mergeCell ref="E2181:F2181"/>
    <mergeCell ref="H2183:I2183"/>
    <mergeCell ref="E2185:F2185"/>
    <mergeCell ref="E2186:F2186"/>
    <mergeCell ref="E2187:F2187"/>
    <mergeCell ref="H2173:I2173"/>
    <mergeCell ref="E2175:F2175"/>
    <mergeCell ref="E2176:F2176"/>
    <mergeCell ref="E2177:F2177"/>
    <mergeCell ref="E2178:F2178"/>
    <mergeCell ref="E2179:F2179"/>
    <mergeCell ref="H2165:I2165"/>
    <mergeCell ref="E2167:F2167"/>
    <mergeCell ref="E2168:F2168"/>
    <mergeCell ref="E2169:F2169"/>
    <mergeCell ref="E2170:F2170"/>
    <mergeCell ref="E2171:F2171"/>
    <mergeCell ref="E2158:F2158"/>
    <mergeCell ref="E2159:F2159"/>
    <mergeCell ref="E2160:F2160"/>
    <mergeCell ref="E2161:F2161"/>
    <mergeCell ref="E2162:F2162"/>
    <mergeCell ref="E2163:F2163"/>
    <mergeCell ref="E2150:F2150"/>
    <mergeCell ref="E2151:F2151"/>
    <mergeCell ref="E2152:F2152"/>
    <mergeCell ref="E2153:F2153"/>
    <mergeCell ref="H2155:I2155"/>
    <mergeCell ref="E2157:F2157"/>
    <mergeCell ref="E2142:F2142"/>
    <mergeCell ref="E2143:F2143"/>
    <mergeCell ref="H2145:I2145"/>
    <mergeCell ref="E2147:F2147"/>
    <mergeCell ref="E2148:F2148"/>
    <mergeCell ref="E2149:F2149"/>
    <mergeCell ref="E2136:F2136"/>
    <mergeCell ref="E2137:F2137"/>
    <mergeCell ref="E2138:F2138"/>
    <mergeCell ref="E2139:F2139"/>
    <mergeCell ref="E2140:F2140"/>
    <mergeCell ref="E2141:F2141"/>
    <mergeCell ref="E2128:F2128"/>
    <mergeCell ref="H2130:I2130"/>
    <mergeCell ref="E2132:F2132"/>
    <mergeCell ref="E2133:F2133"/>
    <mergeCell ref="E2134:F2134"/>
    <mergeCell ref="E2135:F2135"/>
    <mergeCell ref="E2122:F2122"/>
    <mergeCell ref="E2123:F2123"/>
    <mergeCell ref="E2124:F2124"/>
    <mergeCell ref="E2125:F2125"/>
    <mergeCell ref="E2126:F2126"/>
    <mergeCell ref="E2127:F2127"/>
    <mergeCell ref="E2114:F2114"/>
    <mergeCell ref="E2115:F2115"/>
    <mergeCell ref="E2116:F2116"/>
    <mergeCell ref="H2118:I2118"/>
    <mergeCell ref="E2120:F2120"/>
    <mergeCell ref="E2121:F2121"/>
    <mergeCell ref="E2108:F2108"/>
    <mergeCell ref="E2109:F2109"/>
    <mergeCell ref="E2110:F2110"/>
    <mergeCell ref="E2111:F2111"/>
    <mergeCell ref="E2112:F2112"/>
    <mergeCell ref="E2113:F2113"/>
    <mergeCell ref="E2100:F2100"/>
    <mergeCell ref="E2101:F2101"/>
    <mergeCell ref="E2102:F2102"/>
    <mergeCell ref="E2103:F2103"/>
    <mergeCell ref="E2104:F2104"/>
    <mergeCell ref="H2106:I2106"/>
    <mergeCell ref="E2092:F2092"/>
    <mergeCell ref="E2093:F2093"/>
    <mergeCell ref="E2094:F2094"/>
    <mergeCell ref="E2095:F2095"/>
    <mergeCell ref="E2096:F2096"/>
    <mergeCell ref="H2098:I2098"/>
    <mergeCell ref="E2084:F2084"/>
    <mergeCell ref="E2085:F2085"/>
    <mergeCell ref="E2086:F2086"/>
    <mergeCell ref="H2088:I2088"/>
    <mergeCell ref="E2090:F2090"/>
    <mergeCell ref="E2091:F2091"/>
    <mergeCell ref="E2078:F2078"/>
    <mergeCell ref="E2079:F2079"/>
    <mergeCell ref="E2080:F2080"/>
    <mergeCell ref="E2081:F2081"/>
    <mergeCell ref="E2082:F2082"/>
    <mergeCell ref="E2083:F2083"/>
    <mergeCell ref="E2070:F2070"/>
    <mergeCell ref="E2071:F2071"/>
    <mergeCell ref="H2073:I2073"/>
    <mergeCell ref="E2075:F2075"/>
    <mergeCell ref="E2076:F2076"/>
    <mergeCell ref="E2077:F2077"/>
    <mergeCell ref="E2062:F2062"/>
    <mergeCell ref="H2064:I2064"/>
    <mergeCell ref="E2066:F2066"/>
    <mergeCell ref="E2067:F2067"/>
    <mergeCell ref="E2068:F2068"/>
    <mergeCell ref="E2069:F2069"/>
    <mergeCell ref="E2054:F2054"/>
    <mergeCell ref="H2056:I2056"/>
    <mergeCell ref="E2058:F2058"/>
    <mergeCell ref="E2059:F2059"/>
    <mergeCell ref="E2060:F2060"/>
    <mergeCell ref="E2061:F2061"/>
    <mergeCell ref="E2046:F2046"/>
    <mergeCell ref="H2048:I2048"/>
    <mergeCell ref="E2050:F2050"/>
    <mergeCell ref="E2051:F2051"/>
    <mergeCell ref="E2052:F2052"/>
    <mergeCell ref="E2053:F2053"/>
    <mergeCell ref="E2040:F2040"/>
    <mergeCell ref="E2041:F2041"/>
    <mergeCell ref="E2042:F2042"/>
    <mergeCell ref="E2043:F2043"/>
    <mergeCell ref="E2044:F2044"/>
    <mergeCell ref="E2045:F2045"/>
    <mergeCell ref="E2032:F2032"/>
    <mergeCell ref="E2033:F2033"/>
    <mergeCell ref="E2034:F2034"/>
    <mergeCell ref="E2035:F2035"/>
    <mergeCell ref="H2037:I2037"/>
    <mergeCell ref="E2039:F2039"/>
    <mergeCell ref="E2024:F2024"/>
    <mergeCell ref="E2025:F2025"/>
    <mergeCell ref="E2026:F2026"/>
    <mergeCell ref="H2028:I2028"/>
    <mergeCell ref="E2030:F2030"/>
    <mergeCell ref="E2031:F2031"/>
    <mergeCell ref="E2016:F2016"/>
    <mergeCell ref="E2017:F2017"/>
    <mergeCell ref="H2019:I2019"/>
    <mergeCell ref="E2021:F2021"/>
    <mergeCell ref="E2022:F2022"/>
    <mergeCell ref="E2023:F2023"/>
    <mergeCell ref="E2008:F2008"/>
    <mergeCell ref="E2009:F2009"/>
    <mergeCell ref="E2010:F2010"/>
    <mergeCell ref="H2012:I2012"/>
    <mergeCell ref="E2014:F2014"/>
    <mergeCell ref="E2015:F2015"/>
    <mergeCell ref="E2000:F2000"/>
    <mergeCell ref="E2001:F2001"/>
    <mergeCell ref="H2003:I2003"/>
    <mergeCell ref="E2005:F2005"/>
    <mergeCell ref="E2006:F2006"/>
    <mergeCell ref="E2007:F2007"/>
    <mergeCell ref="E1994:F1994"/>
    <mergeCell ref="E1995:F1995"/>
    <mergeCell ref="E1996:F1996"/>
    <mergeCell ref="E1997:F1997"/>
    <mergeCell ref="E1998:F1998"/>
    <mergeCell ref="E1999:F1999"/>
    <mergeCell ref="E1986:F1986"/>
    <mergeCell ref="E1987:F1987"/>
    <mergeCell ref="E1988:F1988"/>
    <mergeCell ref="H1990:I1990"/>
    <mergeCell ref="E1992:F1992"/>
    <mergeCell ref="E1993:F1993"/>
    <mergeCell ref="E1980:F1980"/>
    <mergeCell ref="E1981:F1981"/>
    <mergeCell ref="E1982:F1982"/>
    <mergeCell ref="E1983:F1983"/>
    <mergeCell ref="E1984:F1984"/>
    <mergeCell ref="E1985:F1985"/>
    <mergeCell ref="E1972:F1972"/>
    <mergeCell ref="E1973:F1973"/>
    <mergeCell ref="E1974:F1974"/>
    <mergeCell ref="E1975:F1975"/>
    <mergeCell ref="H1977:I1977"/>
    <mergeCell ref="E1979:F1979"/>
    <mergeCell ref="E1966:F1966"/>
    <mergeCell ref="E1967:F1967"/>
    <mergeCell ref="E1968:F1968"/>
    <mergeCell ref="E1969:F1969"/>
    <mergeCell ref="E1970:F1970"/>
    <mergeCell ref="E1971:F1971"/>
    <mergeCell ref="E1958:F1958"/>
    <mergeCell ref="E1959:F1959"/>
    <mergeCell ref="E1960:F1960"/>
    <mergeCell ref="E1961:F1961"/>
    <mergeCell ref="E1962:F1962"/>
    <mergeCell ref="H1964:I1964"/>
    <mergeCell ref="E1950:F1950"/>
    <mergeCell ref="E1951:F1951"/>
    <mergeCell ref="E1952:F1952"/>
    <mergeCell ref="E1953:F1953"/>
    <mergeCell ref="E1954:F1954"/>
    <mergeCell ref="H1956:I1956"/>
    <mergeCell ref="E1942:F1942"/>
    <mergeCell ref="E1943:F1943"/>
    <mergeCell ref="E1944:F1944"/>
    <mergeCell ref="H1946:I1946"/>
    <mergeCell ref="E1948:F1948"/>
    <mergeCell ref="E1949:F1949"/>
    <mergeCell ref="E1934:F1934"/>
    <mergeCell ref="E1935:F1935"/>
    <mergeCell ref="H1937:I1937"/>
    <mergeCell ref="E1939:F1939"/>
    <mergeCell ref="E1940:F1940"/>
    <mergeCell ref="E1941:F1941"/>
    <mergeCell ref="E1926:F1926"/>
    <mergeCell ref="E1927:F1927"/>
    <mergeCell ref="E1928:F1928"/>
    <mergeCell ref="H1930:I1930"/>
    <mergeCell ref="E1932:F1932"/>
    <mergeCell ref="E1933:F1933"/>
    <mergeCell ref="H1917:I1917"/>
    <mergeCell ref="E1919:F1919"/>
    <mergeCell ref="E1920:F1920"/>
    <mergeCell ref="E1921:F1921"/>
    <mergeCell ref="H1923:I1923"/>
    <mergeCell ref="E1925:F1925"/>
    <mergeCell ref="E1910:F1910"/>
    <mergeCell ref="E1911:F1911"/>
    <mergeCell ref="E1912:F1912"/>
    <mergeCell ref="E1913:F1913"/>
    <mergeCell ref="E1914:F1914"/>
    <mergeCell ref="E1915:F1915"/>
    <mergeCell ref="E1902:F1902"/>
    <mergeCell ref="E1903:F1903"/>
    <mergeCell ref="E1904:F1904"/>
    <mergeCell ref="H1906:I1906"/>
    <mergeCell ref="E1908:F1908"/>
    <mergeCell ref="E1909:F1909"/>
    <mergeCell ref="E1896:F1896"/>
    <mergeCell ref="E1897:F1897"/>
    <mergeCell ref="E1898:F1898"/>
    <mergeCell ref="E1899:F1899"/>
    <mergeCell ref="E1900:F1900"/>
    <mergeCell ref="E1901:F1901"/>
    <mergeCell ref="E1888:F1888"/>
    <mergeCell ref="E1889:F1889"/>
    <mergeCell ref="E1890:F1890"/>
    <mergeCell ref="E1891:F1891"/>
    <mergeCell ref="H1893:I1893"/>
    <mergeCell ref="E1895:F1895"/>
    <mergeCell ref="E1880:F1880"/>
    <mergeCell ref="E1881:F1881"/>
    <mergeCell ref="E1882:F1882"/>
    <mergeCell ref="E1883:F1883"/>
    <mergeCell ref="H1885:I1885"/>
    <mergeCell ref="E1887:F1887"/>
    <mergeCell ref="E1872:F1872"/>
    <mergeCell ref="E1873:F1873"/>
    <mergeCell ref="E1874:F1874"/>
    <mergeCell ref="E1875:F1875"/>
    <mergeCell ref="H1877:I1877"/>
    <mergeCell ref="E1879:F1879"/>
    <mergeCell ref="E1864:F1864"/>
    <mergeCell ref="H1866:I1866"/>
    <mergeCell ref="E1868:F1868"/>
    <mergeCell ref="E1869:F1869"/>
    <mergeCell ref="E1870:F1870"/>
    <mergeCell ref="E1871:F1871"/>
    <mergeCell ref="E1858:F1858"/>
    <mergeCell ref="E1859:F1859"/>
    <mergeCell ref="E1860:F1860"/>
    <mergeCell ref="E1861:F1861"/>
    <mergeCell ref="E1862:F1862"/>
    <mergeCell ref="E1863:F1863"/>
    <mergeCell ref="E1850:F1850"/>
    <mergeCell ref="E1851:F1851"/>
    <mergeCell ref="E1852:F1852"/>
    <mergeCell ref="E1853:F1853"/>
    <mergeCell ref="E1854:F1854"/>
    <mergeCell ref="H1856:I1856"/>
    <mergeCell ref="E1842:F1842"/>
    <mergeCell ref="E1843:F1843"/>
    <mergeCell ref="E1844:F1844"/>
    <mergeCell ref="H1846:I1846"/>
    <mergeCell ref="E1848:F1848"/>
    <mergeCell ref="E1849:F1849"/>
    <mergeCell ref="E1834:F1834"/>
    <mergeCell ref="H1836:I1836"/>
    <mergeCell ref="E1838:F1838"/>
    <mergeCell ref="E1839:F1839"/>
    <mergeCell ref="E1840:F1840"/>
    <mergeCell ref="E1841:F1841"/>
    <mergeCell ref="E1828:F1828"/>
    <mergeCell ref="E1829:F1829"/>
    <mergeCell ref="E1830:F1830"/>
    <mergeCell ref="E1831:F1831"/>
    <mergeCell ref="E1832:F1832"/>
    <mergeCell ref="E1833:F1833"/>
    <mergeCell ref="E1820:F1820"/>
    <mergeCell ref="E1821:F1821"/>
    <mergeCell ref="E1822:F1822"/>
    <mergeCell ref="E1823:F1823"/>
    <mergeCell ref="E1824:F1824"/>
    <mergeCell ref="H1826:I1826"/>
    <mergeCell ref="E1812:F1812"/>
    <mergeCell ref="E1813:F1813"/>
    <mergeCell ref="E1814:F1814"/>
    <mergeCell ref="H1816:I1816"/>
    <mergeCell ref="E1818:F1818"/>
    <mergeCell ref="E1819:F1819"/>
    <mergeCell ref="E1804:F1804"/>
    <mergeCell ref="E1805:F1805"/>
    <mergeCell ref="E1806:F1806"/>
    <mergeCell ref="H1808:I1808"/>
    <mergeCell ref="E1810:F1810"/>
    <mergeCell ref="E1811:F1811"/>
    <mergeCell ref="E1796:F1796"/>
    <mergeCell ref="E1797:F1797"/>
    <mergeCell ref="E1798:F1798"/>
    <mergeCell ref="H1800:I1800"/>
    <mergeCell ref="E1802:F1802"/>
    <mergeCell ref="E1803:F1803"/>
    <mergeCell ref="E1788:F1788"/>
    <mergeCell ref="E1789:F1789"/>
    <mergeCell ref="H1791:I1791"/>
    <mergeCell ref="E1793:F1793"/>
    <mergeCell ref="E1794:F1794"/>
    <mergeCell ref="E1795:F1795"/>
    <mergeCell ref="E1780:F1780"/>
    <mergeCell ref="H1782:I1782"/>
    <mergeCell ref="E1784:F1784"/>
    <mergeCell ref="E1785:F1785"/>
    <mergeCell ref="E1786:F1786"/>
    <mergeCell ref="E1787:F1787"/>
    <mergeCell ref="E1772:F1772"/>
    <mergeCell ref="H1774:I1774"/>
    <mergeCell ref="E1776:F1776"/>
    <mergeCell ref="E1777:F1777"/>
    <mergeCell ref="E1778:F1778"/>
    <mergeCell ref="E1779:F1779"/>
    <mergeCell ref="H1765:I1765"/>
    <mergeCell ref="E1767:F1767"/>
    <mergeCell ref="E1768:F1768"/>
    <mergeCell ref="E1769:F1769"/>
    <mergeCell ref="E1770:F1770"/>
    <mergeCell ref="E1771:F1771"/>
    <mergeCell ref="H1757:I1757"/>
    <mergeCell ref="E1759:F1759"/>
    <mergeCell ref="E1760:F1760"/>
    <mergeCell ref="E1761:F1761"/>
    <mergeCell ref="E1762:F1762"/>
    <mergeCell ref="E1763:F1763"/>
    <mergeCell ref="E1750:F1750"/>
    <mergeCell ref="E1751:F1751"/>
    <mergeCell ref="E1752:F1752"/>
    <mergeCell ref="E1753:F1753"/>
    <mergeCell ref="E1754:F1754"/>
    <mergeCell ref="E1755:F1755"/>
    <mergeCell ref="E1740:F1740"/>
    <mergeCell ref="H1742:I1742"/>
    <mergeCell ref="E1744:F1744"/>
    <mergeCell ref="E1745:F1745"/>
    <mergeCell ref="E1746:F1746"/>
    <mergeCell ref="H1748:I1748"/>
    <mergeCell ref="E1732:F1732"/>
    <mergeCell ref="H1734:I1734"/>
    <mergeCell ref="E1736:F1736"/>
    <mergeCell ref="E1737:F1737"/>
    <mergeCell ref="E1738:F1738"/>
    <mergeCell ref="E1739:F1739"/>
    <mergeCell ref="E1724:F1724"/>
    <mergeCell ref="H1726:I1726"/>
    <mergeCell ref="E1728:F1728"/>
    <mergeCell ref="E1729:F1729"/>
    <mergeCell ref="E1730:F1730"/>
    <mergeCell ref="E1731:F1731"/>
    <mergeCell ref="E1718:F1718"/>
    <mergeCell ref="E1719:F1719"/>
    <mergeCell ref="E1720:F1720"/>
    <mergeCell ref="E1721:F1721"/>
    <mergeCell ref="E1722:F1722"/>
    <mergeCell ref="E1723:F1723"/>
    <mergeCell ref="E1710:F1710"/>
    <mergeCell ref="E1711:F1711"/>
    <mergeCell ref="E1712:F1712"/>
    <mergeCell ref="H1714:I1714"/>
    <mergeCell ref="E1716:F1716"/>
    <mergeCell ref="E1717:F1717"/>
    <mergeCell ref="E1702:F1702"/>
    <mergeCell ref="E1703:F1703"/>
    <mergeCell ref="H1705:I1705"/>
    <mergeCell ref="E1707:F1707"/>
    <mergeCell ref="E1708:F1708"/>
    <mergeCell ref="E1709:F1709"/>
    <mergeCell ref="E1694:F1694"/>
    <mergeCell ref="H1696:I1696"/>
    <mergeCell ref="E1698:F1698"/>
    <mergeCell ref="E1699:F1699"/>
    <mergeCell ref="E1700:F1700"/>
    <mergeCell ref="E1701:F1701"/>
    <mergeCell ref="H1687:I1687"/>
    <mergeCell ref="E1689:F1689"/>
    <mergeCell ref="E1690:F1690"/>
    <mergeCell ref="E1691:F1691"/>
    <mergeCell ref="E1692:F1692"/>
    <mergeCell ref="E1693:F1693"/>
    <mergeCell ref="E1680:F1680"/>
    <mergeCell ref="E1681:F1681"/>
    <mergeCell ref="E1682:F1682"/>
    <mergeCell ref="E1683:F1683"/>
    <mergeCell ref="E1684:F1684"/>
    <mergeCell ref="E1685:F1685"/>
    <mergeCell ref="E1672:F1672"/>
    <mergeCell ref="E1673:F1673"/>
    <mergeCell ref="E1674:F1674"/>
    <mergeCell ref="E1675:F1675"/>
    <mergeCell ref="E1676:F1676"/>
    <mergeCell ref="H1678:I1678"/>
    <mergeCell ref="E1666:F1666"/>
    <mergeCell ref="E1667:F1667"/>
    <mergeCell ref="E1668:F1668"/>
    <mergeCell ref="E1669:F1669"/>
    <mergeCell ref="E1670:F1670"/>
    <mergeCell ref="E1671:F1671"/>
    <mergeCell ref="E1658:F1658"/>
    <mergeCell ref="E1659:F1659"/>
    <mergeCell ref="E1660:F1660"/>
    <mergeCell ref="E1661:F1661"/>
    <mergeCell ref="E1662:F1662"/>
    <mergeCell ref="H1664:I1664"/>
    <mergeCell ref="E1650:F1650"/>
    <mergeCell ref="E1651:F1651"/>
    <mergeCell ref="E1652:F1652"/>
    <mergeCell ref="E1653:F1653"/>
    <mergeCell ref="H1655:I1655"/>
    <mergeCell ref="E1657:F1657"/>
    <mergeCell ref="E1642:F1642"/>
    <mergeCell ref="E1643:F1643"/>
    <mergeCell ref="H1645:I1645"/>
    <mergeCell ref="E1647:F1647"/>
    <mergeCell ref="E1648:F1648"/>
    <mergeCell ref="E1649:F1649"/>
    <mergeCell ref="E1636:F1636"/>
    <mergeCell ref="E1637:F1637"/>
    <mergeCell ref="E1638:F1638"/>
    <mergeCell ref="E1639:F1639"/>
    <mergeCell ref="E1640:F1640"/>
    <mergeCell ref="E1641:F1641"/>
    <mergeCell ref="E1628:F1628"/>
    <mergeCell ref="E1629:F1629"/>
    <mergeCell ref="E1630:F1630"/>
    <mergeCell ref="E1631:F1631"/>
    <mergeCell ref="E1632:F1632"/>
    <mergeCell ref="H1634:I1634"/>
    <mergeCell ref="E1620:F1620"/>
    <mergeCell ref="E1621:F1621"/>
    <mergeCell ref="H1623:I1623"/>
    <mergeCell ref="E1625:F1625"/>
    <mergeCell ref="E1626:F1626"/>
    <mergeCell ref="E1627:F1627"/>
    <mergeCell ref="E1612:F1612"/>
    <mergeCell ref="H1614:I1614"/>
    <mergeCell ref="E1616:F1616"/>
    <mergeCell ref="E1617:F1617"/>
    <mergeCell ref="E1618:F1618"/>
    <mergeCell ref="E1619:F1619"/>
    <mergeCell ref="H1605:I1605"/>
    <mergeCell ref="E1607:F1607"/>
    <mergeCell ref="E1608:F1608"/>
    <mergeCell ref="E1609:F1609"/>
    <mergeCell ref="E1610:F1610"/>
    <mergeCell ref="E1611:F1611"/>
    <mergeCell ref="H1597:I1597"/>
    <mergeCell ref="E1599:F1599"/>
    <mergeCell ref="E1600:F1600"/>
    <mergeCell ref="E1601:F1601"/>
    <mergeCell ref="E1602:F1602"/>
    <mergeCell ref="E1603:F1603"/>
    <mergeCell ref="H1589:I1589"/>
    <mergeCell ref="E1591:F1591"/>
    <mergeCell ref="E1592:F1592"/>
    <mergeCell ref="E1593:F1593"/>
    <mergeCell ref="E1594:F1594"/>
    <mergeCell ref="E1595:F1595"/>
    <mergeCell ref="E1582:F1582"/>
    <mergeCell ref="E1583:F1583"/>
    <mergeCell ref="E1584:F1584"/>
    <mergeCell ref="E1585:F1585"/>
    <mergeCell ref="E1586:F1586"/>
    <mergeCell ref="E1587:F1587"/>
    <mergeCell ref="E1574:F1574"/>
    <mergeCell ref="E1575:F1575"/>
    <mergeCell ref="E1576:F1576"/>
    <mergeCell ref="E1577:F1577"/>
    <mergeCell ref="E1578:F1578"/>
    <mergeCell ref="H1580:I1580"/>
    <mergeCell ref="E1566:F1566"/>
    <mergeCell ref="E1567:F1567"/>
    <mergeCell ref="E1568:F1568"/>
    <mergeCell ref="E1569:F1569"/>
    <mergeCell ref="H1571:I1571"/>
    <mergeCell ref="E1573:F1573"/>
    <mergeCell ref="E1558:F1558"/>
    <mergeCell ref="E1559:F1559"/>
    <mergeCell ref="E1560:F1560"/>
    <mergeCell ref="H1562:I1562"/>
    <mergeCell ref="E1564:F1564"/>
    <mergeCell ref="E1565:F1565"/>
    <mergeCell ref="E1550:F1550"/>
    <mergeCell ref="E1551:F1551"/>
    <mergeCell ref="H1553:I1553"/>
    <mergeCell ref="E1555:F1555"/>
    <mergeCell ref="E1556:F1556"/>
    <mergeCell ref="E1557:F1557"/>
    <mergeCell ref="E1542:F1542"/>
    <mergeCell ref="H1544:I1544"/>
    <mergeCell ref="E1546:F1546"/>
    <mergeCell ref="E1547:F1547"/>
    <mergeCell ref="E1548:F1548"/>
    <mergeCell ref="E1549:F1549"/>
    <mergeCell ref="H1535:I1535"/>
    <mergeCell ref="E1537:F1537"/>
    <mergeCell ref="E1538:F1538"/>
    <mergeCell ref="E1539:F1539"/>
    <mergeCell ref="E1540:F1540"/>
    <mergeCell ref="E1541:F1541"/>
    <mergeCell ref="E1528:F1528"/>
    <mergeCell ref="E1529:F1529"/>
    <mergeCell ref="E1530:F1530"/>
    <mergeCell ref="E1531:F1531"/>
    <mergeCell ref="E1532:F1532"/>
    <mergeCell ref="E1533:F1533"/>
    <mergeCell ref="H1519:I1519"/>
    <mergeCell ref="E1521:F1521"/>
    <mergeCell ref="E1522:F1522"/>
    <mergeCell ref="E1523:F1523"/>
    <mergeCell ref="E1524:F1524"/>
    <mergeCell ref="H1526:I1526"/>
    <mergeCell ref="E1512:F1512"/>
    <mergeCell ref="E1513:F1513"/>
    <mergeCell ref="E1514:F1514"/>
    <mergeCell ref="E1515:F1515"/>
    <mergeCell ref="E1516:F1516"/>
    <mergeCell ref="E1517:F1517"/>
    <mergeCell ref="H1503:I1503"/>
    <mergeCell ref="E1505:F1505"/>
    <mergeCell ref="E1506:F1506"/>
    <mergeCell ref="E1507:F1507"/>
    <mergeCell ref="E1508:F1508"/>
    <mergeCell ref="H1510:I1510"/>
    <mergeCell ref="E1494:F1494"/>
    <mergeCell ref="H1496:I1496"/>
    <mergeCell ref="E1498:F1498"/>
    <mergeCell ref="E1499:F1499"/>
    <mergeCell ref="E1500:F1500"/>
    <mergeCell ref="E1501:F1501"/>
    <mergeCell ref="E1486:F1486"/>
    <mergeCell ref="E1487:F1487"/>
    <mergeCell ref="H1489:I1489"/>
    <mergeCell ref="E1491:F1491"/>
    <mergeCell ref="E1492:F1492"/>
    <mergeCell ref="E1493:F1493"/>
    <mergeCell ref="E1478:F1478"/>
    <mergeCell ref="E1479:F1479"/>
    <mergeCell ref="E1480:F1480"/>
    <mergeCell ref="H1482:I1482"/>
    <mergeCell ref="E1484:F1484"/>
    <mergeCell ref="E1485:F1485"/>
    <mergeCell ref="E1470:F1470"/>
    <mergeCell ref="E1471:F1471"/>
    <mergeCell ref="E1472:F1472"/>
    <mergeCell ref="H1474:I1474"/>
    <mergeCell ref="E1476:F1476"/>
    <mergeCell ref="E1477:F1477"/>
    <mergeCell ref="E1462:F1462"/>
    <mergeCell ref="E1463:F1463"/>
    <mergeCell ref="H1465:I1465"/>
    <mergeCell ref="E1467:F1467"/>
    <mergeCell ref="E1468:F1468"/>
    <mergeCell ref="E1469:F1469"/>
    <mergeCell ref="H1455:I1455"/>
    <mergeCell ref="E1457:F1457"/>
    <mergeCell ref="E1458:F1458"/>
    <mergeCell ref="E1459:F1459"/>
    <mergeCell ref="E1460:F1460"/>
    <mergeCell ref="E1461:F1461"/>
    <mergeCell ref="E1448:F1448"/>
    <mergeCell ref="E1449:F1449"/>
    <mergeCell ref="E1450:F1450"/>
    <mergeCell ref="E1451:F1451"/>
    <mergeCell ref="E1452:F1452"/>
    <mergeCell ref="E1453:F1453"/>
    <mergeCell ref="E1440:F1440"/>
    <mergeCell ref="E1441:F1441"/>
    <mergeCell ref="E1442:F1442"/>
    <mergeCell ref="E1443:F1443"/>
    <mergeCell ref="E1444:F1444"/>
    <mergeCell ref="H1446:I1446"/>
    <mergeCell ref="E1432:F1432"/>
    <mergeCell ref="E1433:F1433"/>
    <mergeCell ref="E1434:F1434"/>
    <mergeCell ref="E1435:F1435"/>
    <mergeCell ref="H1437:I1437"/>
    <mergeCell ref="E1439:F1439"/>
    <mergeCell ref="E1424:F1424"/>
    <mergeCell ref="E1425:F1425"/>
    <mergeCell ref="E1426:F1426"/>
    <mergeCell ref="H1428:I1428"/>
    <mergeCell ref="E1430:F1430"/>
    <mergeCell ref="E1431:F1431"/>
    <mergeCell ref="E1416:F1416"/>
    <mergeCell ref="E1417:F1417"/>
    <mergeCell ref="E1418:F1418"/>
    <mergeCell ref="E1419:F1419"/>
    <mergeCell ref="H1421:I1421"/>
    <mergeCell ref="E1423:F1423"/>
    <mergeCell ref="H1407:I1407"/>
    <mergeCell ref="E1409:F1409"/>
    <mergeCell ref="E1410:F1410"/>
    <mergeCell ref="E1411:F1411"/>
    <mergeCell ref="E1412:F1412"/>
    <mergeCell ref="H1414:I1414"/>
    <mergeCell ref="E1398:F1398"/>
    <mergeCell ref="H1400:I1400"/>
    <mergeCell ref="E1402:F1402"/>
    <mergeCell ref="E1403:F1403"/>
    <mergeCell ref="E1404:F1404"/>
    <mergeCell ref="E1405:F1405"/>
    <mergeCell ref="E1390:F1390"/>
    <mergeCell ref="E1391:F1391"/>
    <mergeCell ref="H1393:I1393"/>
    <mergeCell ref="E1395:F1395"/>
    <mergeCell ref="E1396:F1396"/>
    <mergeCell ref="E1397:F1397"/>
    <mergeCell ref="E1382:F1382"/>
    <mergeCell ref="E1383:F1383"/>
    <mergeCell ref="E1384:F1384"/>
    <mergeCell ref="H1386:I1386"/>
    <mergeCell ref="E1388:F1388"/>
    <mergeCell ref="E1389:F1389"/>
    <mergeCell ref="E1374:F1374"/>
    <mergeCell ref="E1375:F1375"/>
    <mergeCell ref="E1376:F1376"/>
    <mergeCell ref="E1377:F1377"/>
    <mergeCell ref="H1379:I1379"/>
    <mergeCell ref="E1381:F1381"/>
    <mergeCell ref="H1365:I1365"/>
    <mergeCell ref="E1367:F1367"/>
    <mergeCell ref="E1368:F1368"/>
    <mergeCell ref="E1369:F1369"/>
    <mergeCell ref="E1370:F1370"/>
    <mergeCell ref="H1372:I1372"/>
    <mergeCell ref="E1356:F1356"/>
    <mergeCell ref="H1358:I1358"/>
    <mergeCell ref="E1360:F1360"/>
    <mergeCell ref="E1361:F1361"/>
    <mergeCell ref="E1362:F1362"/>
    <mergeCell ref="E1363:F1363"/>
    <mergeCell ref="H1349:I1349"/>
    <mergeCell ref="E1351:F1351"/>
    <mergeCell ref="E1352:F1352"/>
    <mergeCell ref="E1353:F1353"/>
    <mergeCell ref="E1354:F1354"/>
    <mergeCell ref="E1355:F1355"/>
    <mergeCell ref="E1342:F1342"/>
    <mergeCell ref="E1343:F1343"/>
    <mergeCell ref="E1344:F1344"/>
    <mergeCell ref="E1345:F1345"/>
    <mergeCell ref="E1346:F1346"/>
    <mergeCell ref="E1347:F1347"/>
    <mergeCell ref="E1334:F1334"/>
    <mergeCell ref="E1335:F1335"/>
    <mergeCell ref="E1336:F1336"/>
    <mergeCell ref="E1337:F1337"/>
    <mergeCell ref="E1338:F1338"/>
    <mergeCell ref="H1340:I1340"/>
    <mergeCell ref="E1326:F1326"/>
    <mergeCell ref="E1327:F1327"/>
    <mergeCell ref="E1328:F1328"/>
    <mergeCell ref="E1329:F1329"/>
    <mergeCell ref="H1331:I1331"/>
    <mergeCell ref="E1333:F1333"/>
    <mergeCell ref="E1318:F1318"/>
    <mergeCell ref="E1319:F1319"/>
    <mergeCell ref="E1320:F1320"/>
    <mergeCell ref="H1322:I1322"/>
    <mergeCell ref="E1324:F1324"/>
    <mergeCell ref="E1325:F1325"/>
    <mergeCell ref="E1310:F1310"/>
    <mergeCell ref="E1311:F1311"/>
    <mergeCell ref="H1313:I1313"/>
    <mergeCell ref="E1315:F1315"/>
    <mergeCell ref="E1316:F1316"/>
    <mergeCell ref="E1317:F1317"/>
    <mergeCell ref="E1304:F1304"/>
    <mergeCell ref="E1305:F1305"/>
    <mergeCell ref="E1306:F1306"/>
    <mergeCell ref="E1307:F1307"/>
    <mergeCell ref="E1308:F1308"/>
    <mergeCell ref="E1309:F1309"/>
    <mergeCell ref="E1296:F1296"/>
    <mergeCell ref="E1297:F1297"/>
    <mergeCell ref="E1298:F1298"/>
    <mergeCell ref="E1299:F1299"/>
    <mergeCell ref="H1301:I1301"/>
    <mergeCell ref="E1303:F1303"/>
    <mergeCell ref="H1289:I1289"/>
    <mergeCell ref="E1291:F1291"/>
    <mergeCell ref="E1292:F1292"/>
    <mergeCell ref="E1293:F1293"/>
    <mergeCell ref="E1294:F1294"/>
    <mergeCell ref="E1295:F1295"/>
    <mergeCell ref="E1282:F1282"/>
    <mergeCell ref="E1283:F1283"/>
    <mergeCell ref="E1284:F1284"/>
    <mergeCell ref="E1285:F1285"/>
    <mergeCell ref="E1286:F1286"/>
    <mergeCell ref="E1287:F1287"/>
    <mergeCell ref="E1274:F1274"/>
    <mergeCell ref="E1275:F1275"/>
    <mergeCell ref="E1276:F1276"/>
    <mergeCell ref="H1278:I1278"/>
    <mergeCell ref="E1280:F1280"/>
    <mergeCell ref="E1281:F1281"/>
    <mergeCell ref="E1266:F1266"/>
    <mergeCell ref="H1268:I1268"/>
    <mergeCell ref="E1270:F1270"/>
    <mergeCell ref="E1271:F1271"/>
    <mergeCell ref="E1272:F1272"/>
    <mergeCell ref="E1273:F1273"/>
    <mergeCell ref="E1260:F1260"/>
    <mergeCell ref="E1261:F1261"/>
    <mergeCell ref="E1262:F1262"/>
    <mergeCell ref="E1263:F1263"/>
    <mergeCell ref="E1264:F1264"/>
    <mergeCell ref="E1265:F1265"/>
    <mergeCell ref="E1252:F1252"/>
    <mergeCell ref="E1253:F1253"/>
    <mergeCell ref="E1254:F1254"/>
    <mergeCell ref="E1255:F1255"/>
    <mergeCell ref="E1256:F1256"/>
    <mergeCell ref="H1258:I1258"/>
    <mergeCell ref="E1244:F1244"/>
    <mergeCell ref="E1245:F1245"/>
    <mergeCell ref="E1246:F1246"/>
    <mergeCell ref="H1248:I1248"/>
    <mergeCell ref="E1250:F1250"/>
    <mergeCell ref="E1251:F1251"/>
    <mergeCell ref="E1236:F1236"/>
    <mergeCell ref="H1238:I1238"/>
    <mergeCell ref="E1240:F1240"/>
    <mergeCell ref="E1241:F1241"/>
    <mergeCell ref="E1242:F1242"/>
    <mergeCell ref="E1243:F1243"/>
    <mergeCell ref="E1230:F1230"/>
    <mergeCell ref="E1231:F1231"/>
    <mergeCell ref="E1232:F1232"/>
    <mergeCell ref="E1233:F1233"/>
    <mergeCell ref="E1234:F1234"/>
    <mergeCell ref="E1235:F1235"/>
    <mergeCell ref="E1222:F1222"/>
    <mergeCell ref="E1223:F1223"/>
    <mergeCell ref="E1224:F1224"/>
    <mergeCell ref="E1225:F1225"/>
    <mergeCell ref="E1226:F1226"/>
    <mergeCell ref="H1228:I1228"/>
    <mergeCell ref="E1214:F1214"/>
    <mergeCell ref="E1215:F1215"/>
    <mergeCell ref="H1217:I1217"/>
    <mergeCell ref="E1219:F1219"/>
    <mergeCell ref="E1220:F1220"/>
    <mergeCell ref="E1221:F1221"/>
    <mergeCell ref="E1208:F1208"/>
    <mergeCell ref="E1209:F1209"/>
    <mergeCell ref="E1210:F1210"/>
    <mergeCell ref="E1211:F1211"/>
    <mergeCell ref="E1212:F1212"/>
    <mergeCell ref="E1213:F1213"/>
    <mergeCell ref="E1200:F1200"/>
    <mergeCell ref="E1201:F1201"/>
    <mergeCell ref="E1202:F1202"/>
    <mergeCell ref="E1203:F1203"/>
    <mergeCell ref="E1204:F1204"/>
    <mergeCell ref="H1206:I1206"/>
    <mergeCell ref="E1192:F1192"/>
    <mergeCell ref="E1193:F1193"/>
    <mergeCell ref="E1194:F1194"/>
    <mergeCell ref="E1195:F1195"/>
    <mergeCell ref="H1197:I1197"/>
    <mergeCell ref="E1199:F1199"/>
    <mergeCell ref="E1184:F1184"/>
    <mergeCell ref="H1186:I1186"/>
    <mergeCell ref="E1188:F1188"/>
    <mergeCell ref="E1189:F1189"/>
    <mergeCell ref="E1190:F1190"/>
    <mergeCell ref="E1191:F1191"/>
    <mergeCell ref="E1178:F1178"/>
    <mergeCell ref="E1179:F1179"/>
    <mergeCell ref="E1180:F1180"/>
    <mergeCell ref="E1181:F1181"/>
    <mergeCell ref="E1182:F1182"/>
    <mergeCell ref="E1183:F1183"/>
    <mergeCell ref="E1170:F1170"/>
    <mergeCell ref="E1171:F1171"/>
    <mergeCell ref="E1172:F1172"/>
    <mergeCell ref="E1173:F1173"/>
    <mergeCell ref="E1174:F1174"/>
    <mergeCell ref="H1176:I1176"/>
    <mergeCell ref="E1162:F1162"/>
    <mergeCell ref="E1163:F1163"/>
    <mergeCell ref="E1164:F1164"/>
    <mergeCell ref="H1166:I1166"/>
    <mergeCell ref="E1168:F1168"/>
    <mergeCell ref="E1169:F1169"/>
    <mergeCell ref="E1154:F1154"/>
    <mergeCell ref="H1156:I1156"/>
    <mergeCell ref="E1158:F1158"/>
    <mergeCell ref="E1159:F1159"/>
    <mergeCell ref="E1160:F1160"/>
    <mergeCell ref="E1161:F1161"/>
    <mergeCell ref="E1148:F1148"/>
    <mergeCell ref="E1149:F1149"/>
    <mergeCell ref="E1150:F1150"/>
    <mergeCell ref="E1151:F1151"/>
    <mergeCell ref="E1152:F1152"/>
    <mergeCell ref="E1153:F1153"/>
    <mergeCell ref="E1140:F1140"/>
    <mergeCell ref="E1141:F1141"/>
    <mergeCell ref="E1142:F1142"/>
    <mergeCell ref="E1143:F1143"/>
    <mergeCell ref="E1144:F1144"/>
    <mergeCell ref="H1146:I1146"/>
    <mergeCell ref="E1132:F1132"/>
    <mergeCell ref="E1133:F1133"/>
    <mergeCell ref="E1134:F1134"/>
    <mergeCell ref="H1136:I1136"/>
    <mergeCell ref="E1138:F1138"/>
    <mergeCell ref="E1139:F1139"/>
    <mergeCell ref="H1125:I1125"/>
    <mergeCell ref="E1127:F1127"/>
    <mergeCell ref="E1128:F1128"/>
    <mergeCell ref="E1129:F1129"/>
    <mergeCell ref="E1130:F1130"/>
    <mergeCell ref="E1131:F1131"/>
    <mergeCell ref="E1118:F1118"/>
    <mergeCell ref="E1119:F1119"/>
    <mergeCell ref="E1120:F1120"/>
    <mergeCell ref="E1121:F1121"/>
    <mergeCell ref="E1122:F1122"/>
    <mergeCell ref="E1123:F1123"/>
    <mergeCell ref="E1110:F1110"/>
    <mergeCell ref="E1111:F1111"/>
    <mergeCell ref="E1112:F1112"/>
    <mergeCell ref="E1113:F1113"/>
    <mergeCell ref="H1115:I1115"/>
    <mergeCell ref="E1117:F1117"/>
    <mergeCell ref="E1102:F1102"/>
    <mergeCell ref="E1103:F1103"/>
    <mergeCell ref="H1105:I1105"/>
    <mergeCell ref="E1107:F1107"/>
    <mergeCell ref="E1108:F1108"/>
    <mergeCell ref="E1109:F1109"/>
    <mergeCell ref="H1095:I1095"/>
    <mergeCell ref="E1097:F1097"/>
    <mergeCell ref="E1098:F1098"/>
    <mergeCell ref="E1099:F1099"/>
    <mergeCell ref="E1100:F1100"/>
    <mergeCell ref="E1101:F1101"/>
    <mergeCell ref="E1088:F1088"/>
    <mergeCell ref="E1089:F1089"/>
    <mergeCell ref="E1090:F1090"/>
    <mergeCell ref="E1091:F1091"/>
    <mergeCell ref="E1092:F1092"/>
    <mergeCell ref="E1093:F1093"/>
    <mergeCell ref="E1080:F1080"/>
    <mergeCell ref="E1081:F1081"/>
    <mergeCell ref="E1082:F1082"/>
    <mergeCell ref="E1083:F1083"/>
    <mergeCell ref="H1085:I1085"/>
    <mergeCell ref="E1087:F1087"/>
    <mergeCell ref="E1072:F1072"/>
    <mergeCell ref="H1074:I1074"/>
    <mergeCell ref="E1076:F1076"/>
    <mergeCell ref="E1077:F1077"/>
    <mergeCell ref="E1078:F1078"/>
    <mergeCell ref="E1079:F1079"/>
    <mergeCell ref="E1066:F1066"/>
    <mergeCell ref="E1067:F1067"/>
    <mergeCell ref="E1068:F1068"/>
    <mergeCell ref="E1069:F1069"/>
    <mergeCell ref="E1070:F1070"/>
    <mergeCell ref="E1071:F1071"/>
    <mergeCell ref="E1058:F1058"/>
    <mergeCell ref="E1059:F1059"/>
    <mergeCell ref="E1060:F1060"/>
    <mergeCell ref="E1061:F1061"/>
    <mergeCell ref="E1062:F1062"/>
    <mergeCell ref="H1064:I1064"/>
    <mergeCell ref="E1050:F1050"/>
    <mergeCell ref="E1051:F1051"/>
    <mergeCell ref="H1053:I1053"/>
    <mergeCell ref="E1055:F1055"/>
    <mergeCell ref="E1056:F1056"/>
    <mergeCell ref="E1057:F1057"/>
    <mergeCell ref="E1044:F1044"/>
    <mergeCell ref="E1045:F1045"/>
    <mergeCell ref="E1046:F1046"/>
    <mergeCell ref="E1047:F1047"/>
    <mergeCell ref="E1048:F1048"/>
    <mergeCell ref="E1049:F1049"/>
    <mergeCell ref="E1036:F1036"/>
    <mergeCell ref="E1037:F1037"/>
    <mergeCell ref="E1038:F1038"/>
    <mergeCell ref="H1040:I1040"/>
    <mergeCell ref="E1042:F1042"/>
    <mergeCell ref="E1043:F1043"/>
    <mergeCell ref="E1030:F1030"/>
    <mergeCell ref="E1031:F1031"/>
    <mergeCell ref="E1032:F1032"/>
    <mergeCell ref="E1033:F1033"/>
    <mergeCell ref="E1034:F1034"/>
    <mergeCell ref="E1035:F1035"/>
    <mergeCell ref="E1022:F1022"/>
    <mergeCell ref="E1023:F1023"/>
    <mergeCell ref="H1025:I1025"/>
    <mergeCell ref="E1027:F1027"/>
    <mergeCell ref="E1028:F1028"/>
    <mergeCell ref="E1029:F1029"/>
    <mergeCell ref="E1016:F1016"/>
    <mergeCell ref="E1017:F1017"/>
    <mergeCell ref="E1018:F1018"/>
    <mergeCell ref="E1019:F1019"/>
    <mergeCell ref="E1020:F1020"/>
    <mergeCell ref="E1021:F1021"/>
    <mergeCell ref="E1008:F1008"/>
    <mergeCell ref="E1009:F1009"/>
    <mergeCell ref="E1010:F1010"/>
    <mergeCell ref="E1011:F1011"/>
    <mergeCell ref="E1012:F1012"/>
    <mergeCell ref="H1014:I1014"/>
    <mergeCell ref="E1000:F1000"/>
    <mergeCell ref="E1001:F1001"/>
    <mergeCell ref="H1003:I1003"/>
    <mergeCell ref="E1005:F1005"/>
    <mergeCell ref="E1006:F1006"/>
    <mergeCell ref="E1007:F1007"/>
    <mergeCell ref="E994:F994"/>
    <mergeCell ref="E995:F995"/>
    <mergeCell ref="E996:F996"/>
    <mergeCell ref="E997:F997"/>
    <mergeCell ref="E998:F998"/>
    <mergeCell ref="E999:F999"/>
    <mergeCell ref="E986:F986"/>
    <mergeCell ref="E987:F987"/>
    <mergeCell ref="E988:F988"/>
    <mergeCell ref="E989:F989"/>
    <mergeCell ref="E990:F990"/>
    <mergeCell ref="H992:I992"/>
    <mergeCell ref="E978:F978"/>
    <mergeCell ref="E979:F979"/>
    <mergeCell ref="H981:I981"/>
    <mergeCell ref="E983:F983"/>
    <mergeCell ref="E984:F984"/>
    <mergeCell ref="E985:F985"/>
    <mergeCell ref="E972:F972"/>
    <mergeCell ref="E973:F973"/>
    <mergeCell ref="E974:F974"/>
    <mergeCell ref="E975:F975"/>
    <mergeCell ref="E976:F976"/>
    <mergeCell ref="E977:F977"/>
    <mergeCell ref="E964:F964"/>
    <mergeCell ref="E965:F965"/>
    <mergeCell ref="E966:F966"/>
    <mergeCell ref="E967:F967"/>
    <mergeCell ref="E968:F968"/>
    <mergeCell ref="H970:I970"/>
    <mergeCell ref="E956:F956"/>
    <mergeCell ref="E957:F957"/>
    <mergeCell ref="H959:I959"/>
    <mergeCell ref="E961:F961"/>
    <mergeCell ref="E962:F962"/>
    <mergeCell ref="E963:F963"/>
    <mergeCell ref="E950:F950"/>
    <mergeCell ref="E951:F951"/>
    <mergeCell ref="E952:F952"/>
    <mergeCell ref="E953:F953"/>
    <mergeCell ref="E954:F954"/>
    <mergeCell ref="E955:F955"/>
    <mergeCell ref="E942:F942"/>
    <mergeCell ref="E943:F943"/>
    <mergeCell ref="E944:F944"/>
    <mergeCell ref="E945:F945"/>
    <mergeCell ref="E946:F946"/>
    <mergeCell ref="H948:I948"/>
    <mergeCell ref="E934:F934"/>
    <mergeCell ref="E935:F935"/>
    <mergeCell ref="E936:F936"/>
    <mergeCell ref="E937:F937"/>
    <mergeCell ref="H939:I939"/>
    <mergeCell ref="E941:F941"/>
    <mergeCell ref="E926:F926"/>
    <mergeCell ref="E927:F927"/>
    <mergeCell ref="E928:F928"/>
    <mergeCell ref="H930:I930"/>
    <mergeCell ref="E932:F932"/>
    <mergeCell ref="E933:F933"/>
    <mergeCell ref="E918:F918"/>
    <mergeCell ref="E919:F919"/>
    <mergeCell ref="H921:I921"/>
    <mergeCell ref="E923:F923"/>
    <mergeCell ref="E924:F924"/>
    <mergeCell ref="E925:F925"/>
    <mergeCell ref="E912:F912"/>
    <mergeCell ref="E913:F913"/>
    <mergeCell ref="E914:F914"/>
    <mergeCell ref="E915:F915"/>
    <mergeCell ref="E916:F916"/>
    <mergeCell ref="E917:F917"/>
    <mergeCell ref="E904:F904"/>
    <mergeCell ref="E905:F905"/>
    <mergeCell ref="E906:F906"/>
    <mergeCell ref="E907:F907"/>
    <mergeCell ref="E908:F908"/>
    <mergeCell ref="H910:I910"/>
    <mergeCell ref="E896:F896"/>
    <mergeCell ref="E897:F897"/>
    <mergeCell ref="H899:I899"/>
    <mergeCell ref="E901:F901"/>
    <mergeCell ref="E902:F902"/>
    <mergeCell ref="E903:F903"/>
    <mergeCell ref="E890:F890"/>
    <mergeCell ref="E891:F891"/>
    <mergeCell ref="E892:F892"/>
    <mergeCell ref="E893:F893"/>
    <mergeCell ref="E894:F894"/>
    <mergeCell ref="E895:F895"/>
    <mergeCell ref="E882:F882"/>
    <mergeCell ref="E883:F883"/>
    <mergeCell ref="E884:F884"/>
    <mergeCell ref="E885:F885"/>
    <mergeCell ref="E886:F886"/>
    <mergeCell ref="H888:I888"/>
    <mergeCell ref="E874:F874"/>
    <mergeCell ref="E875:F875"/>
    <mergeCell ref="H877:I877"/>
    <mergeCell ref="E879:F879"/>
    <mergeCell ref="E880:F880"/>
    <mergeCell ref="E881:F881"/>
    <mergeCell ref="E868:F868"/>
    <mergeCell ref="E869:F869"/>
    <mergeCell ref="E870:F870"/>
    <mergeCell ref="E871:F871"/>
    <mergeCell ref="E872:F872"/>
    <mergeCell ref="E873:F873"/>
    <mergeCell ref="E860:F860"/>
    <mergeCell ref="E861:F861"/>
    <mergeCell ref="E862:F862"/>
    <mergeCell ref="E863:F863"/>
    <mergeCell ref="E864:F864"/>
    <mergeCell ref="H866:I866"/>
    <mergeCell ref="E852:F852"/>
    <mergeCell ref="E853:F853"/>
    <mergeCell ref="H855:I855"/>
    <mergeCell ref="E857:F857"/>
    <mergeCell ref="E858:F858"/>
    <mergeCell ref="E859:F859"/>
    <mergeCell ref="E846:F846"/>
    <mergeCell ref="E847:F847"/>
    <mergeCell ref="E848:F848"/>
    <mergeCell ref="E849:F849"/>
    <mergeCell ref="E850:F850"/>
    <mergeCell ref="E851:F851"/>
    <mergeCell ref="E838:F838"/>
    <mergeCell ref="E839:F839"/>
    <mergeCell ref="E840:F840"/>
    <mergeCell ref="E841:F841"/>
    <mergeCell ref="E842:F842"/>
    <mergeCell ref="H844:I844"/>
    <mergeCell ref="E830:F830"/>
    <mergeCell ref="E831:F831"/>
    <mergeCell ref="E832:F832"/>
    <mergeCell ref="E833:F833"/>
    <mergeCell ref="H835:I835"/>
    <mergeCell ref="E837:F837"/>
    <mergeCell ref="E822:F822"/>
    <mergeCell ref="E823:F823"/>
    <mergeCell ref="E824:F824"/>
    <mergeCell ref="E825:F825"/>
    <mergeCell ref="H827:I827"/>
    <mergeCell ref="E829:F829"/>
    <mergeCell ref="E814:F814"/>
    <mergeCell ref="E815:F815"/>
    <mergeCell ref="E816:F816"/>
    <mergeCell ref="E817:F817"/>
    <mergeCell ref="H819:I819"/>
    <mergeCell ref="E821:F821"/>
    <mergeCell ref="E806:F806"/>
    <mergeCell ref="E807:F807"/>
    <mergeCell ref="E808:F808"/>
    <mergeCell ref="H810:I810"/>
    <mergeCell ref="E812:F812"/>
    <mergeCell ref="E813:F813"/>
    <mergeCell ref="E798:F798"/>
    <mergeCell ref="E799:F799"/>
    <mergeCell ref="H801:I801"/>
    <mergeCell ref="E803:F803"/>
    <mergeCell ref="E804:F804"/>
    <mergeCell ref="E805:F805"/>
    <mergeCell ref="E790:F790"/>
    <mergeCell ref="H792:I792"/>
    <mergeCell ref="E794:F794"/>
    <mergeCell ref="E795:F795"/>
    <mergeCell ref="E796:F796"/>
    <mergeCell ref="E797:F797"/>
    <mergeCell ref="H783:I783"/>
    <mergeCell ref="E785:F785"/>
    <mergeCell ref="E786:F786"/>
    <mergeCell ref="E787:F787"/>
    <mergeCell ref="E788:F788"/>
    <mergeCell ref="E789:F789"/>
    <mergeCell ref="E776:F776"/>
    <mergeCell ref="E777:F777"/>
    <mergeCell ref="E778:F778"/>
    <mergeCell ref="E779:F779"/>
    <mergeCell ref="E780:F780"/>
    <mergeCell ref="E781:F781"/>
    <mergeCell ref="E768:F768"/>
    <mergeCell ref="E769:F769"/>
    <mergeCell ref="E770:F770"/>
    <mergeCell ref="E771:F771"/>
    <mergeCell ref="E772:F772"/>
    <mergeCell ref="H774:I774"/>
    <mergeCell ref="E760:F760"/>
    <mergeCell ref="E761:F761"/>
    <mergeCell ref="E762:F762"/>
    <mergeCell ref="E763:F763"/>
    <mergeCell ref="H765:I765"/>
    <mergeCell ref="E767:F767"/>
    <mergeCell ref="E752:F752"/>
    <mergeCell ref="E753:F753"/>
    <mergeCell ref="E754:F754"/>
    <mergeCell ref="H756:I756"/>
    <mergeCell ref="E758:F758"/>
    <mergeCell ref="E759:F759"/>
    <mergeCell ref="E744:F744"/>
    <mergeCell ref="E745:F745"/>
    <mergeCell ref="H747:I747"/>
    <mergeCell ref="E749:F749"/>
    <mergeCell ref="E750:F750"/>
    <mergeCell ref="E751:F751"/>
    <mergeCell ref="E736:F736"/>
    <mergeCell ref="H738:I738"/>
    <mergeCell ref="E740:F740"/>
    <mergeCell ref="E741:F741"/>
    <mergeCell ref="E742:F742"/>
    <mergeCell ref="E743:F743"/>
    <mergeCell ref="H729:I729"/>
    <mergeCell ref="E731:F731"/>
    <mergeCell ref="E732:F732"/>
    <mergeCell ref="E733:F733"/>
    <mergeCell ref="E734:F734"/>
    <mergeCell ref="E735:F735"/>
    <mergeCell ref="E722:F722"/>
    <mergeCell ref="E723:F723"/>
    <mergeCell ref="E724:F724"/>
    <mergeCell ref="E725:F725"/>
    <mergeCell ref="E726:F726"/>
    <mergeCell ref="E727:F727"/>
    <mergeCell ref="E714:F714"/>
    <mergeCell ref="E715:F715"/>
    <mergeCell ref="E716:F716"/>
    <mergeCell ref="E717:F717"/>
    <mergeCell ref="E718:F718"/>
    <mergeCell ref="H720:I720"/>
    <mergeCell ref="E706:F706"/>
    <mergeCell ref="H708:I708"/>
    <mergeCell ref="E710:F710"/>
    <mergeCell ref="E711:F711"/>
    <mergeCell ref="E712:F712"/>
    <mergeCell ref="E713:F713"/>
    <mergeCell ref="E698:F698"/>
    <mergeCell ref="E699:F699"/>
    <mergeCell ref="H701:I701"/>
    <mergeCell ref="E703:F703"/>
    <mergeCell ref="E704:F704"/>
    <mergeCell ref="E705:F705"/>
    <mergeCell ref="E690:F690"/>
    <mergeCell ref="E691:F691"/>
    <mergeCell ref="H693:I693"/>
    <mergeCell ref="E695:F695"/>
    <mergeCell ref="E696:F696"/>
    <mergeCell ref="E697:F697"/>
    <mergeCell ref="E682:F682"/>
    <mergeCell ref="E683:F683"/>
    <mergeCell ref="E684:F684"/>
    <mergeCell ref="H686:I686"/>
    <mergeCell ref="E688:F688"/>
    <mergeCell ref="E689:F689"/>
    <mergeCell ref="E674:F674"/>
    <mergeCell ref="E675:F675"/>
    <mergeCell ref="H677:I677"/>
    <mergeCell ref="E679:F679"/>
    <mergeCell ref="E680:F680"/>
    <mergeCell ref="E681:F681"/>
    <mergeCell ref="E666:F666"/>
    <mergeCell ref="H668:I668"/>
    <mergeCell ref="E670:F670"/>
    <mergeCell ref="E671:F671"/>
    <mergeCell ref="E672:F672"/>
    <mergeCell ref="E673:F673"/>
    <mergeCell ref="E658:F658"/>
    <mergeCell ref="H660:I660"/>
    <mergeCell ref="E662:F662"/>
    <mergeCell ref="E663:F663"/>
    <mergeCell ref="E664:F664"/>
    <mergeCell ref="E665:F665"/>
    <mergeCell ref="E652:F652"/>
    <mergeCell ref="E653:F653"/>
    <mergeCell ref="E654:F654"/>
    <mergeCell ref="E655:F655"/>
    <mergeCell ref="E656:F656"/>
    <mergeCell ref="E657:F657"/>
    <mergeCell ref="E644:F644"/>
    <mergeCell ref="E645:F645"/>
    <mergeCell ref="E646:F646"/>
    <mergeCell ref="E647:F647"/>
    <mergeCell ref="E648:F648"/>
    <mergeCell ref="H650:I650"/>
    <mergeCell ref="E636:F636"/>
    <mergeCell ref="E637:F637"/>
    <mergeCell ref="E638:F638"/>
    <mergeCell ref="E639:F639"/>
    <mergeCell ref="H641:I641"/>
    <mergeCell ref="E643:F643"/>
    <mergeCell ref="E628:F628"/>
    <mergeCell ref="E629:F629"/>
    <mergeCell ref="E630:F630"/>
    <mergeCell ref="E631:F631"/>
    <mergeCell ref="H633:I633"/>
    <mergeCell ref="E635:F635"/>
    <mergeCell ref="E620:F620"/>
    <mergeCell ref="E621:F621"/>
    <mergeCell ref="E622:F622"/>
    <mergeCell ref="E623:F623"/>
    <mergeCell ref="H625:I625"/>
    <mergeCell ref="E627:F627"/>
    <mergeCell ref="E612:F612"/>
    <mergeCell ref="E613:F613"/>
    <mergeCell ref="E614:F614"/>
    <mergeCell ref="H616:I616"/>
    <mergeCell ref="E618:F618"/>
    <mergeCell ref="E619:F619"/>
    <mergeCell ref="E604:F604"/>
    <mergeCell ref="E605:F605"/>
    <mergeCell ref="H607:I607"/>
    <mergeCell ref="E609:F609"/>
    <mergeCell ref="E610:F610"/>
    <mergeCell ref="E611:F611"/>
    <mergeCell ref="E598:F598"/>
    <mergeCell ref="E599:F599"/>
    <mergeCell ref="E600:F600"/>
    <mergeCell ref="E601:F601"/>
    <mergeCell ref="E602:F602"/>
    <mergeCell ref="E603:F603"/>
    <mergeCell ref="E590:F590"/>
    <mergeCell ref="E591:F591"/>
    <mergeCell ref="E592:F592"/>
    <mergeCell ref="E593:F593"/>
    <mergeCell ref="H595:I595"/>
    <mergeCell ref="E597:F597"/>
    <mergeCell ref="E584:F584"/>
    <mergeCell ref="E585:F585"/>
    <mergeCell ref="E586:F586"/>
    <mergeCell ref="E587:F587"/>
    <mergeCell ref="E588:F588"/>
    <mergeCell ref="E589:F589"/>
    <mergeCell ref="E576:F576"/>
    <mergeCell ref="E577:F577"/>
    <mergeCell ref="E578:F578"/>
    <mergeCell ref="E579:F579"/>
    <mergeCell ref="E580:F580"/>
    <mergeCell ref="H582:I582"/>
    <mergeCell ref="H569:I569"/>
    <mergeCell ref="E571:F571"/>
    <mergeCell ref="E572:F572"/>
    <mergeCell ref="E573:F573"/>
    <mergeCell ref="E574:F574"/>
    <mergeCell ref="E575:F575"/>
    <mergeCell ref="E562:F562"/>
    <mergeCell ref="E563:F563"/>
    <mergeCell ref="E564:F564"/>
    <mergeCell ref="E565:F565"/>
    <mergeCell ref="E566:F566"/>
    <mergeCell ref="E567:F567"/>
    <mergeCell ref="E554:F554"/>
    <mergeCell ref="H556:I556"/>
    <mergeCell ref="E558:F558"/>
    <mergeCell ref="E559:F559"/>
    <mergeCell ref="E560:F560"/>
    <mergeCell ref="E561:F561"/>
    <mergeCell ref="E548:F548"/>
    <mergeCell ref="E549:F549"/>
    <mergeCell ref="E550:F550"/>
    <mergeCell ref="E551:F551"/>
    <mergeCell ref="E552:F552"/>
    <mergeCell ref="E553:F553"/>
    <mergeCell ref="E540:F540"/>
    <mergeCell ref="E541:F541"/>
    <mergeCell ref="E542:F542"/>
    <mergeCell ref="E543:F543"/>
    <mergeCell ref="E544:F544"/>
    <mergeCell ref="H546:I546"/>
    <mergeCell ref="E532:F532"/>
    <mergeCell ref="E533:F533"/>
    <mergeCell ref="E534:F534"/>
    <mergeCell ref="E535:F535"/>
    <mergeCell ref="E536:F536"/>
    <mergeCell ref="H538:I538"/>
    <mergeCell ref="E524:F524"/>
    <mergeCell ref="E525:F525"/>
    <mergeCell ref="E526:F526"/>
    <mergeCell ref="E527:F527"/>
    <mergeCell ref="E528:F528"/>
    <mergeCell ref="H530:I530"/>
    <mergeCell ref="E516:F516"/>
    <mergeCell ref="E517:F517"/>
    <mergeCell ref="H519:I519"/>
    <mergeCell ref="E521:F521"/>
    <mergeCell ref="E522:F522"/>
    <mergeCell ref="E523:F523"/>
    <mergeCell ref="E508:F508"/>
    <mergeCell ref="E509:F509"/>
    <mergeCell ref="H511:I511"/>
    <mergeCell ref="E513:F513"/>
    <mergeCell ref="E514:F514"/>
    <mergeCell ref="E515:F515"/>
    <mergeCell ref="H501:I501"/>
    <mergeCell ref="E503:F503"/>
    <mergeCell ref="E504:F504"/>
    <mergeCell ref="E505:F505"/>
    <mergeCell ref="E506:F506"/>
    <mergeCell ref="E507:F507"/>
    <mergeCell ref="E494:F494"/>
    <mergeCell ref="E495:F495"/>
    <mergeCell ref="E496:F496"/>
    <mergeCell ref="E497:F497"/>
    <mergeCell ref="E498:F498"/>
    <mergeCell ref="E499:F499"/>
    <mergeCell ref="E486:F486"/>
    <mergeCell ref="E487:F487"/>
    <mergeCell ref="E488:F488"/>
    <mergeCell ref="H490:I490"/>
    <mergeCell ref="E492:F492"/>
    <mergeCell ref="E493:F493"/>
    <mergeCell ref="E480:F480"/>
    <mergeCell ref="E481:F481"/>
    <mergeCell ref="E482:F482"/>
    <mergeCell ref="E483:F483"/>
    <mergeCell ref="E484:F484"/>
    <mergeCell ref="E485:F485"/>
    <mergeCell ref="E472:F472"/>
    <mergeCell ref="E473:F473"/>
    <mergeCell ref="E474:F474"/>
    <mergeCell ref="H476:I476"/>
    <mergeCell ref="E478:F478"/>
    <mergeCell ref="E479:F479"/>
    <mergeCell ref="E466:F466"/>
    <mergeCell ref="E467:F467"/>
    <mergeCell ref="E468:F468"/>
    <mergeCell ref="E469:F469"/>
    <mergeCell ref="E470:F470"/>
    <mergeCell ref="E471:F471"/>
    <mergeCell ref="E458:F458"/>
    <mergeCell ref="E459:F459"/>
    <mergeCell ref="E460:F460"/>
    <mergeCell ref="H462:I462"/>
    <mergeCell ref="E464:F464"/>
    <mergeCell ref="E465:F465"/>
    <mergeCell ref="E452:F452"/>
    <mergeCell ref="E453:F453"/>
    <mergeCell ref="E454:F454"/>
    <mergeCell ref="E455:F455"/>
    <mergeCell ref="E456:F456"/>
    <mergeCell ref="E457:F457"/>
    <mergeCell ref="E444:F444"/>
    <mergeCell ref="E445:F445"/>
    <mergeCell ref="E446:F446"/>
    <mergeCell ref="H448:I448"/>
    <mergeCell ref="E450:F450"/>
    <mergeCell ref="E451:F451"/>
    <mergeCell ref="E438:F438"/>
    <mergeCell ref="E439:F439"/>
    <mergeCell ref="E440:F440"/>
    <mergeCell ref="E441:F441"/>
    <mergeCell ref="E442:F442"/>
    <mergeCell ref="E443:F443"/>
    <mergeCell ref="E430:F430"/>
    <mergeCell ref="E431:F431"/>
    <mergeCell ref="E432:F432"/>
    <mergeCell ref="H434:I434"/>
    <mergeCell ref="E436:F436"/>
    <mergeCell ref="E437:F437"/>
    <mergeCell ref="E424:F424"/>
    <mergeCell ref="E425:F425"/>
    <mergeCell ref="E426:F426"/>
    <mergeCell ref="E427:F427"/>
    <mergeCell ref="E428:F428"/>
    <mergeCell ref="E429:F429"/>
    <mergeCell ref="E416:F416"/>
    <mergeCell ref="E417:F417"/>
    <mergeCell ref="E418:F418"/>
    <mergeCell ref="E419:F419"/>
    <mergeCell ref="H421:I421"/>
    <mergeCell ref="E423:F423"/>
    <mergeCell ref="H409:I409"/>
    <mergeCell ref="E411:F411"/>
    <mergeCell ref="E412:F412"/>
    <mergeCell ref="E413:F413"/>
    <mergeCell ref="E414:F414"/>
    <mergeCell ref="E415:F415"/>
    <mergeCell ref="E402:F402"/>
    <mergeCell ref="E403:F403"/>
    <mergeCell ref="E404:F404"/>
    <mergeCell ref="E405:F405"/>
    <mergeCell ref="E406:F406"/>
    <mergeCell ref="E407:F407"/>
    <mergeCell ref="E394:F394"/>
    <mergeCell ref="E395:F395"/>
    <mergeCell ref="H397:I397"/>
    <mergeCell ref="E399:F399"/>
    <mergeCell ref="E400:F400"/>
    <mergeCell ref="E401:F401"/>
    <mergeCell ref="E388:F388"/>
    <mergeCell ref="E389:F389"/>
    <mergeCell ref="E390:F390"/>
    <mergeCell ref="E391:F391"/>
    <mergeCell ref="E392:F392"/>
    <mergeCell ref="E393:F393"/>
    <mergeCell ref="E380:F380"/>
    <mergeCell ref="E381:F381"/>
    <mergeCell ref="E382:F382"/>
    <mergeCell ref="E383:F383"/>
    <mergeCell ref="E384:F384"/>
    <mergeCell ref="H386:I386"/>
    <mergeCell ref="E372:F372"/>
    <mergeCell ref="E373:F373"/>
    <mergeCell ref="H375:I375"/>
    <mergeCell ref="E377:F377"/>
    <mergeCell ref="E378:F378"/>
    <mergeCell ref="E379:F379"/>
    <mergeCell ref="E366:F366"/>
    <mergeCell ref="E367:F367"/>
    <mergeCell ref="E368:F368"/>
    <mergeCell ref="E369:F369"/>
    <mergeCell ref="E370:F370"/>
    <mergeCell ref="E371:F371"/>
    <mergeCell ref="E358:F358"/>
    <mergeCell ref="E359:F359"/>
    <mergeCell ref="E360:F360"/>
    <mergeCell ref="E361:F361"/>
    <mergeCell ref="E362:F362"/>
    <mergeCell ref="H364:I364"/>
    <mergeCell ref="E350:F350"/>
    <mergeCell ref="E351:F351"/>
    <mergeCell ref="H353:I353"/>
    <mergeCell ref="E355:F355"/>
    <mergeCell ref="E356:F356"/>
    <mergeCell ref="E357:F357"/>
    <mergeCell ref="E344:F344"/>
    <mergeCell ref="E345:F345"/>
    <mergeCell ref="E346:F346"/>
    <mergeCell ref="E347:F347"/>
    <mergeCell ref="E348:F348"/>
    <mergeCell ref="E349:F349"/>
    <mergeCell ref="E336:F336"/>
    <mergeCell ref="E337:F337"/>
    <mergeCell ref="E338:F338"/>
    <mergeCell ref="E339:F339"/>
    <mergeCell ref="H341:I341"/>
    <mergeCell ref="E343:F343"/>
    <mergeCell ref="E328:F328"/>
    <mergeCell ref="E329:F329"/>
    <mergeCell ref="H331:I331"/>
    <mergeCell ref="E333:F333"/>
    <mergeCell ref="E334:F334"/>
    <mergeCell ref="E335:F335"/>
    <mergeCell ref="E322:F322"/>
    <mergeCell ref="E323:F323"/>
    <mergeCell ref="E324:F324"/>
    <mergeCell ref="E325:F325"/>
    <mergeCell ref="E326:F326"/>
    <mergeCell ref="E327:F327"/>
    <mergeCell ref="E314:F314"/>
    <mergeCell ref="E315:F315"/>
    <mergeCell ref="E316:F316"/>
    <mergeCell ref="E317:F317"/>
    <mergeCell ref="H319:I319"/>
    <mergeCell ref="E321:F321"/>
    <mergeCell ref="E306:F306"/>
    <mergeCell ref="H308:I308"/>
    <mergeCell ref="E310:F310"/>
    <mergeCell ref="E311:F311"/>
    <mergeCell ref="E312:F312"/>
    <mergeCell ref="E313:F313"/>
    <mergeCell ref="E300:F300"/>
    <mergeCell ref="E301:F301"/>
    <mergeCell ref="E302:F302"/>
    <mergeCell ref="E303:F303"/>
    <mergeCell ref="E304:F304"/>
    <mergeCell ref="E305:F305"/>
    <mergeCell ref="E292:F292"/>
    <mergeCell ref="E293:F293"/>
    <mergeCell ref="E294:F294"/>
    <mergeCell ref="E295:F295"/>
    <mergeCell ref="E296:F296"/>
    <mergeCell ref="H298:I298"/>
    <mergeCell ref="E284:F284"/>
    <mergeCell ref="E285:F285"/>
    <mergeCell ref="E286:F286"/>
    <mergeCell ref="H288:I288"/>
    <mergeCell ref="E290:F290"/>
    <mergeCell ref="E291:F291"/>
    <mergeCell ref="E276:F276"/>
    <mergeCell ref="H278:I278"/>
    <mergeCell ref="E280:F280"/>
    <mergeCell ref="E281:F281"/>
    <mergeCell ref="E282:F282"/>
    <mergeCell ref="E283:F283"/>
    <mergeCell ref="E270:F270"/>
    <mergeCell ref="E271:F271"/>
    <mergeCell ref="E272:F272"/>
    <mergeCell ref="E273:F273"/>
    <mergeCell ref="E274:F274"/>
    <mergeCell ref="E275:F275"/>
    <mergeCell ref="E262:F262"/>
    <mergeCell ref="E263:F263"/>
    <mergeCell ref="E264:F264"/>
    <mergeCell ref="E265:F265"/>
    <mergeCell ref="E266:F266"/>
    <mergeCell ref="H268:I268"/>
    <mergeCell ref="E256:F256"/>
    <mergeCell ref="E257:F257"/>
    <mergeCell ref="E258:F258"/>
    <mergeCell ref="E259:F259"/>
    <mergeCell ref="E260:F260"/>
    <mergeCell ref="E261:F261"/>
    <mergeCell ref="E248:F248"/>
    <mergeCell ref="E249:F249"/>
    <mergeCell ref="E250:F250"/>
    <mergeCell ref="E251:F251"/>
    <mergeCell ref="H253:I253"/>
    <mergeCell ref="E255:F255"/>
    <mergeCell ref="E240:F240"/>
    <mergeCell ref="E241:F241"/>
    <mergeCell ref="E242:F242"/>
    <mergeCell ref="H244:I244"/>
    <mergeCell ref="E246:F246"/>
    <mergeCell ref="E247:F247"/>
    <mergeCell ref="E232:F232"/>
    <mergeCell ref="E233:F233"/>
    <mergeCell ref="E234:F234"/>
    <mergeCell ref="E235:F235"/>
    <mergeCell ref="E236:F236"/>
    <mergeCell ref="H238:I238"/>
    <mergeCell ref="E224:F224"/>
    <mergeCell ref="E225:F225"/>
    <mergeCell ref="E226:F226"/>
    <mergeCell ref="E227:F227"/>
    <mergeCell ref="E228:F228"/>
    <mergeCell ref="H230:I230"/>
    <mergeCell ref="E216:F216"/>
    <mergeCell ref="E217:F217"/>
    <mergeCell ref="E218:F218"/>
    <mergeCell ref="H220:I220"/>
    <mergeCell ref="E222:F222"/>
    <mergeCell ref="E223:F223"/>
    <mergeCell ref="E210:F210"/>
    <mergeCell ref="E211:F211"/>
    <mergeCell ref="E212:F212"/>
    <mergeCell ref="E213:F213"/>
    <mergeCell ref="E214:F214"/>
    <mergeCell ref="E215:F215"/>
    <mergeCell ref="E202:F202"/>
    <mergeCell ref="E203:F203"/>
    <mergeCell ref="H205:I205"/>
    <mergeCell ref="E207:F207"/>
    <mergeCell ref="E208:F208"/>
    <mergeCell ref="E209:F209"/>
    <mergeCell ref="H195:I195"/>
    <mergeCell ref="E197:F197"/>
    <mergeCell ref="E198:F198"/>
    <mergeCell ref="E199:F199"/>
    <mergeCell ref="E200:F200"/>
    <mergeCell ref="E201:F201"/>
    <mergeCell ref="E188:F188"/>
    <mergeCell ref="E189:F189"/>
    <mergeCell ref="E190:F190"/>
    <mergeCell ref="E191:F191"/>
    <mergeCell ref="E192:F192"/>
    <mergeCell ref="E193:F193"/>
    <mergeCell ref="E180:F180"/>
    <mergeCell ref="E181:F181"/>
    <mergeCell ref="E182:F182"/>
    <mergeCell ref="E183:F183"/>
    <mergeCell ref="H185:I185"/>
    <mergeCell ref="E187:F187"/>
    <mergeCell ref="E172:F172"/>
    <mergeCell ref="E173:F173"/>
    <mergeCell ref="E174:F174"/>
    <mergeCell ref="E175:F175"/>
    <mergeCell ref="H177:I177"/>
    <mergeCell ref="E179:F179"/>
    <mergeCell ref="E164:F164"/>
    <mergeCell ref="E165:F165"/>
    <mergeCell ref="E166:F166"/>
    <mergeCell ref="H168:I168"/>
    <mergeCell ref="E170:F170"/>
    <mergeCell ref="E171:F171"/>
    <mergeCell ref="E156:F156"/>
    <mergeCell ref="E157:F157"/>
    <mergeCell ref="E158:F158"/>
    <mergeCell ref="E159:F159"/>
    <mergeCell ref="H161:I161"/>
    <mergeCell ref="E163:F163"/>
    <mergeCell ref="E148:F148"/>
    <mergeCell ref="E149:F149"/>
    <mergeCell ref="E150:F150"/>
    <mergeCell ref="H152:I152"/>
    <mergeCell ref="E154:F154"/>
    <mergeCell ref="E155:F155"/>
    <mergeCell ref="E140:F140"/>
    <mergeCell ref="E141:F141"/>
    <mergeCell ref="H143:I143"/>
    <mergeCell ref="E145:F145"/>
    <mergeCell ref="E146:F146"/>
    <mergeCell ref="E147:F147"/>
    <mergeCell ref="E132:F132"/>
    <mergeCell ref="E133:F133"/>
    <mergeCell ref="E134:F134"/>
    <mergeCell ref="H136:I136"/>
    <mergeCell ref="E138:F138"/>
    <mergeCell ref="E139:F139"/>
    <mergeCell ref="E124:F124"/>
    <mergeCell ref="E125:F125"/>
    <mergeCell ref="E126:F126"/>
    <mergeCell ref="E127:F127"/>
    <mergeCell ref="H129:I129"/>
    <mergeCell ref="E131:F131"/>
    <mergeCell ref="E116:F116"/>
    <mergeCell ref="E117:F117"/>
    <mergeCell ref="E118:F118"/>
    <mergeCell ref="H120:I120"/>
    <mergeCell ref="E122:F122"/>
    <mergeCell ref="E123:F123"/>
    <mergeCell ref="E108:F108"/>
    <mergeCell ref="E109:F109"/>
    <mergeCell ref="E110:F110"/>
    <mergeCell ref="H112:I112"/>
    <mergeCell ref="E114:F114"/>
    <mergeCell ref="E115:F115"/>
    <mergeCell ref="E100:F100"/>
    <mergeCell ref="E101:F101"/>
    <mergeCell ref="E102:F102"/>
    <mergeCell ref="E103:F103"/>
    <mergeCell ref="H105:I105"/>
    <mergeCell ref="E107:F107"/>
    <mergeCell ref="H91:I91"/>
    <mergeCell ref="E93:F93"/>
    <mergeCell ref="E94:F94"/>
    <mergeCell ref="E95:F95"/>
    <mergeCell ref="E96:F96"/>
    <mergeCell ref="H98:I98"/>
    <mergeCell ref="E82:F82"/>
    <mergeCell ref="H84:I84"/>
    <mergeCell ref="E86:F86"/>
    <mergeCell ref="E87:F87"/>
    <mergeCell ref="E88:F88"/>
    <mergeCell ref="E89:F89"/>
    <mergeCell ref="E74:F74"/>
    <mergeCell ref="E75:F75"/>
    <mergeCell ref="H77:I77"/>
    <mergeCell ref="E79:F79"/>
    <mergeCell ref="E80:F80"/>
    <mergeCell ref="E81:F81"/>
    <mergeCell ref="E66:F66"/>
    <mergeCell ref="E67:F67"/>
    <mergeCell ref="H69:I69"/>
    <mergeCell ref="E71:F71"/>
    <mergeCell ref="E72:F72"/>
    <mergeCell ref="E73:F73"/>
    <mergeCell ref="E58:F58"/>
    <mergeCell ref="E59:F59"/>
    <mergeCell ref="E60:F60"/>
    <mergeCell ref="H62:I62"/>
    <mergeCell ref="E64:F64"/>
    <mergeCell ref="E65:F65"/>
    <mergeCell ref="E50:F50"/>
    <mergeCell ref="E51:F51"/>
    <mergeCell ref="E52:F52"/>
    <mergeCell ref="E53:F53"/>
    <mergeCell ref="H55:I55"/>
    <mergeCell ref="E57:F57"/>
    <mergeCell ref="E42:F42"/>
    <mergeCell ref="E43:F43"/>
    <mergeCell ref="E44:F44"/>
    <mergeCell ref="E45:F45"/>
    <mergeCell ref="E46:F46"/>
    <mergeCell ref="H48:I48"/>
    <mergeCell ref="H35:I35"/>
    <mergeCell ref="E37:F37"/>
    <mergeCell ref="E38:F38"/>
    <mergeCell ref="E39:F39"/>
    <mergeCell ref="E40:F40"/>
    <mergeCell ref="E41:F41"/>
    <mergeCell ref="E28:F28"/>
    <mergeCell ref="E29:F29"/>
    <mergeCell ref="E30:F30"/>
    <mergeCell ref="E31:F31"/>
    <mergeCell ref="E32:F32"/>
    <mergeCell ref="E33:F33"/>
    <mergeCell ref="E20:F20"/>
    <mergeCell ref="H22:I22"/>
    <mergeCell ref="E24:F24"/>
    <mergeCell ref="E25:F25"/>
    <mergeCell ref="E26:F26"/>
    <mergeCell ref="E27:F27"/>
    <mergeCell ref="E14:F14"/>
    <mergeCell ref="E15:F15"/>
    <mergeCell ref="E16:F16"/>
    <mergeCell ref="E17:F17"/>
    <mergeCell ref="E18:F18"/>
    <mergeCell ref="E19:F19"/>
    <mergeCell ref="E6:F6"/>
    <mergeCell ref="E7:F7"/>
    <mergeCell ref="E8:F8"/>
    <mergeCell ref="E9:F9"/>
    <mergeCell ref="H11:I11"/>
    <mergeCell ref="E13:F13"/>
    <mergeCell ref="A1:J1"/>
    <mergeCell ref="E2:F2"/>
    <mergeCell ref="E3:F3"/>
    <mergeCell ref="E4:F4"/>
    <mergeCell ref="E5:F5"/>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62"/>
  <sheetViews>
    <sheetView view="pageBreakPreview" topLeftCell="A2" zoomScale="55" zoomScaleNormal="70" zoomScaleSheetLayoutView="55" workbookViewId="0">
      <selection activeCell="N37" sqref="N37"/>
    </sheetView>
  </sheetViews>
  <sheetFormatPr defaultRowHeight="12.75" x14ac:dyDescent="0.2"/>
  <cols>
    <col min="2" max="2" width="10.85546875" customWidth="1"/>
    <col min="3" max="3" width="47.140625" customWidth="1"/>
    <col min="4" max="4" width="27.42578125" style="5" bestFit="1" customWidth="1"/>
    <col min="5" max="5" width="16.7109375" customWidth="1"/>
    <col min="6" max="6" width="23.7109375" bestFit="1" customWidth="1"/>
    <col min="7" max="7" width="25.5703125" bestFit="1" customWidth="1"/>
    <col min="8" max="9" width="25.140625" bestFit="1" customWidth="1"/>
    <col min="10" max="10" width="25.5703125" bestFit="1" customWidth="1"/>
    <col min="11" max="11" width="25.140625" bestFit="1" customWidth="1"/>
    <col min="12" max="12" width="27.42578125" bestFit="1" customWidth="1"/>
    <col min="13" max="13" width="24" hidden="1" customWidth="1"/>
  </cols>
  <sheetData>
    <row r="1" spans="2:13" ht="24" customHeight="1" thickBot="1" x14ac:dyDescent="0.25"/>
    <row r="2" spans="2:13" ht="121.5" customHeight="1" x14ac:dyDescent="0.2">
      <c r="B2" s="771"/>
      <c r="C2" s="772"/>
      <c r="D2" s="772"/>
      <c r="E2" s="772"/>
      <c r="F2" s="772"/>
      <c r="G2" s="772"/>
      <c r="H2" s="772"/>
      <c r="I2" s="772"/>
      <c r="J2" s="772"/>
      <c r="K2" s="772"/>
      <c r="L2" s="772"/>
      <c r="M2" s="773"/>
    </row>
    <row r="3" spans="2:13" ht="19.5" customHeight="1" x14ac:dyDescent="0.2">
      <c r="B3" s="786" t="str">
        <f>'2-ORÇAMENTO'!B3:G3</f>
        <v xml:space="preserve">OBRA:  REFORMA E AMPLIAÇÃO DA ESCOLA MUNICIPAL DE EDUCAÇÃO BASICA </v>
      </c>
      <c r="C3" s="787"/>
      <c r="D3" s="787"/>
      <c r="E3" s="787"/>
      <c r="F3" s="787"/>
      <c r="G3" s="787"/>
      <c r="H3" s="787"/>
      <c r="I3" s="787"/>
      <c r="J3" s="787"/>
      <c r="K3" s="787"/>
      <c r="L3" s="787"/>
      <c r="M3" s="788"/>
    </row>
    <row r="4" spans="2:13" ht="18" customHeight="1" x14ac:dyDescent="0.2">
      <c r="B4" s="731" t="str">
        <f>'2-ORÇAMENTO'!B4:G4</f>
        <v>LOCAL: EMEB APOLONIO FRUTUOSO</v>
      </c>
      <c r="C4" s="732"/>
      <c r="D4" s="732"/>
      <c r="E4" s="732"/>
      <c r="F4" s="732"/>
      <c r="G4" s="732"/>
      <c r="H4" s="732"/>
      <c r="I4" s="732"/>
      <c r="J4" s="732"/>
      <c r="K4" s="732"/>
      <c r="L4" s="732"/>
      <c r="M4" s="733"/>
    </row>
    <row r="5" spans="2:13" ht="22.5" customHeight="1" x14ac:dyDescent="0.2">
      <c r="B5" s="731" t="str">
        <f>'2-ORÇAMENTO'!B5:G5</f>
        <v>ENDEREÇO: Av. Valter Fontana, S/n°, Bairro: Construmat - Cristo Rei , VÁRZEA GRANDE - MT</v>
      </c>
      <c r="C5" s="732"/>
      <c r="D5" s="732"/>
      <c r="E5" s="732"/>
      <c r="F5" s="732"/>
      <c r="G5" s="732"/>
      <c r="H5" s="732"/>
      <c r="I5" s="732"/>
      <c r="J5" s="732"/>
      <c r="K5" s="732"/>
      <c r="L5" s="732"/>
      <c r="M5" s="733"/>
    </row>
    <row r="6" spans="2:13" ht="18.75" customHeight="1" x14ac:dyDescent="0.2">
      <c r="B6" s="731" t="str">
        <f>'2-ORÇAMENTO'!B6:G6</f>
        <v>MUNICÍPIO: VÁRZEA GRANDE - MT</v>
      </c>
      <c r="C6" s="732"/>
      <c r="D6" s="732"/>
      <c r="E6" s="732"/>
      <c r="F6" s="732"/>
      <c r="G6" s="732"/>
      <c r="H6" s="732"/>
      <c r="I6" s="732"/>
      <c r="J6" s="732"/>
      <c r="K6" s="732"/>
      <c r="L6" s="732"/>
      <c r="M6" s="733"/>
    </row>
    <row r="7" spans="2:13" ht="21" customHeight="1" x14ac:dyDescent="0.2">
      <c r="B7" s="731" t="str">
        <f>'2-ORÇAMENTO'!B7:G7</f>
        <v>DATA BASE: SINAPI DEZEMBRO - COM DESONERAÇÃO / 2020 - BDI - 28,24%</v>
      </c>
      <c r="C7" s="732"/>
      <c r="D7" s="732"/>
      <c r="E7" s="732"/>
      <c r="F7" s="732"/>
      <c r="G7" s="732"/>
      <c r="H7" s="732"/>
      <c r="I7" s="732"/>
      <c r="J7" s="732"/>
      <c r="K7" s="732"/>
      <c r="L7" s="732"/>
      <c r="M7" s="733"/>
    </row>
    <row r="8" spans="2:13" ht="24.75" customHeight="1" x14ac:dyDescent="0.2">
      <c r="B8" s="790" t="s">
        <v>39</v>
      </c>
      <c r="C8" s="791"/>
      <c r="D8" s="791"/>
      <c r="E8" s="791"/>
      <c r="F8" s="791"/>
      <c r="G8" s="791"/>
      <c r="H8" s="791"/>
      <c r="I8" s="791"/>
      <c r="J8" s="791"/>
      <c r="K8" s="791"/>
      <c r="L8" s="791"/>
      <c r="M8" s="792"/>
    </row>
    <row r="9" spans="2:13" ht="17.25" customHeight="1" x14ac:dyDescent="0.2">
      <c r="B9" s="793" t="s">
        <v>1</v>
      </c>
      <c r="C9" s="779" t="s">
        <v>10</v>
      </c>
      <c r="D9" s="779" t="s">
        <v>8</v>
      </c>
      <c r="E9" s="779"/>
      <c r="F9" s="789" t="s">
        <v>11</v>
      </c>
      <c r="G9" s="789"/>
      <c r="H9" s="789"/>
      <c r="I9" s="789"/>
      <c r="J9" s="789"/>
      <c r="K9" s="789"/>
      <c r="L9" s="789"/>
      <c r="M9" s="543"/>
    </row>
    <row r="10" spans="2:13" ht="15.75" x14ac:dyDescent="0.25">
      <c r="B10" s="728"/>
      <c r="C10" s="729"/>
      <c r="D10" s="531" t="s">
        <v>12</v>
      </c>
      <c r="E10" s="532" t="s">
        <v>13</v>
      </c>
      <c r="F10" s="288" t="s">
        <v>14</v>
      </c>
      <c r="G10" s="288" t="s">
        <v>15</v>
      </c>
      <c r="H10" s="288" t="s">
        <v>16</v>
      </c>
      <c r="I10" s="288" t="s">
        <v>17</v>
      </c>
      <c r="J10" s="288" t="s">
        <v>12365</v>
      </c>
      <c r="K10" s="288" t="s">
        <v>12366</v>
      </c>
      <c r="L10" s="288" t="s">
        <v>8</v>
      </c>
      <c r="M10" s="544"/>
    </row>
    <row r="11" spans="2:13" ht="18.75" x14ac:dyDescent="0.3">
      <c r="B11" s="709" t="str">
        <f>'2-ORÇAMENTO'!B10</f>
        <v>1.0</v>
      </c>
      <c r="C11" s="715" t="str">
        <f>'2-ORÇAMENTO'!E10</f>
        <v xml:space="preserve">ADIMINISTRAÇÃO DE OBRA </v>
      </c>
      <c r="D11" s="778">
        <f>'2-ORÇAMENTO'!K15</f>
        <v>98164.83</v>
      </c>
      <c r="E11" s="777">
        <f>D11/D47</f>
        <v>8.1717078709229035E-2</v>
      </c>
      <c r="F11" s="292">
        <f>$D11/6</f>
        <v>16360.805</v>
      </c>
      <c r="G11" s="292">
        <f>$D11/6</f>
        <v>16360.805</v>
      </c>
      <c r="H11" s="292">
        <f t="shared" ref="H11:K11" si="0">$D11/6</f>
        <v>16360.805</v>
      </c>
      <c r="I11" s="292">
        <f t="shared" si="0"/>
        <v>16360.805</v>
      </c>
      <c r="J11" s="292">
        <f t="shared" si="0"/>
        <v>16360.805</v>
      </c>
      <c r="K11" s="292">
        <f t="shared" si="0"/>
        <v>16360.805</v>
      </c>
      <c r="L11" s="292">
        <f>SUM(F11:K11)</f>
        <v>98164.829999999987</v>
      </c>
      <c r="M11" s="545">
        <f>D11-L11</f>
        <v>0</v>
      </c>
    </row>
    <row r="12" spans="2:13" ht="18.75" x14ac:dyDescent="0.3">
      <c r="B12" s="709"/>
      <c r="C12" s="715"/>
      <c r="D12" s="778"/>
      <c r="E12" s="777"/>
      <c r="F12" s="95">
        <f>F11/$D$11</f>
        <v>0.16666666666666666</v>
      </c>
      <c r="G12" s="95">
        <f t="shared" ref="G12:I12" si="1">G11/$D$11</f>
        <v>0.16666666666666666</v>
      </c>
      <c r="H12" s="95">
        <f t="shared" si="1"/>
        <v>0.16666666666666666</v>
      </c>
      <c r="I12" s="95">
        <f t="shared" si="1"/>
        <v>0.16666666666666666</v>
      </c>
      <c r="J12" s="95">
        <f t="shared" ref="J12:L12" si="2">J11/$D$11</f>
        <v>0.16666666666666666</v>
      </c>
      <c r="K12" s="95">
        <f t="shared" si="2"/>
        <v>0.16666666666666666</v>
      </c>
      <c r="L12" s="95">
        <f t="shared" si="2"/>
        <v>0.99999999999999989</v>
      </c>
      <c r="M12" s="546">
        <f>L11/D11</f>
        <v>0.99999999999999989</v>
      </c>
    </row>
    <row r="13" spans="2:13" ht="18.75" x14ac:dyDescent="0.3">
      <c r="B13" s="709" t="str">
        <f>'2-ORÇAMENTO'!B16</f>
        <v>2.0</v>
      </c>
      <c r="C13" s="715" t="str">
        <f>'2-ORÇAMENTO'!E16</f>
        <v>INSTALAÇÕES DE CANTEIRO E SERVIÇOS PRELIMINARES</v>
      </c>
      <c r="D13" s="778">
        <f>'2-ORÇAMENTO'!K18</f>
        <v>2147.19</v>
      </c>
      <c r="E13" s="777">
        <f>D13/D47</f>
        <v>1.7874231966139959E-3</v>
      </c>
      <c r="F13" s="292">
        <v>2147.19</v>
      </c>
      <c r="G13" s="292"/>
      <c r="H13" s="292"/>
      <c r="I13" s="292"/>
      <c r="J13" s="292"/>
      <c r="K13" s="292"/>
      <c r="L13" s="292">
        <f>SUM(F13:K13)</f>
        <v>2147.19</v>
      </c>
      <c r="M13" s="545">
        <f t="shared" ref="M13" si="3">D13-L13</f>
        <v>0</v>
      </c>
    </row>
    <row r="14" spans="2:13" ht="18.75" x14ac:dyDescent="0.3">
      <c r="B14" s="709"/>
      <c r="C14" s="715"/>
      <c r="D14" s="778"/>
      <c r="E14" s="777"/>
      <c r="F14" s="95">
        <f>F13/$D$13</f>
        <v>1</v>
      </c>
      <c r="G14" s="95"/>
      <c r="H14" s="95"/>
      <c r="I14" s="95"/>
      <c r="J14" s="95"/>
      <c r="K14" s="95"/>
      <c r="L14" s="95">
        <f t="shared" ref="L14" si="4">L13/$D$13</f>
        <v>1</v>
      </c>
      <c r="M14" s="546">
        <f t="shared" ref="M14" si="5">L13/D13</f>
        <v>1</v>
      </c>
    </row>
    <row r="15" spans="2:13" ht="18.75" x14ac:dyDescent="0.3">
      <c r="B15" s="709" t="str">
        <f>'2-ORÇAMENTO'!B19</f>
        <v>3.0</v>
      </c>
      <c r="C15" s="715" t="str">
        <f>'2-ORÇAMENTO'!E19</f>
        <v>DEMOLIÇÕES E RETIRADAS</v>
      </c>
      <c r="D15" s="778">
        <f>'2-ORÇAMENTO'!K39</f>
        <v>37613.25</v>
      </c>
      <c r="E15" s="777">
        <f>D15/D47</f>
        <v>3.1311060292773987E-2</v>
      </c>
      <c r="F15" s="536">
        <v>35000</v>
      </c>
      <c r="G15" s="292">
        <f>D15-F15</f>
        <v>2613.25</v>
      </c>
      <c r="H15" s="292"/>
      <c r="I15" s="292"/>
      <c r="J15" s="292"/>
      <c r="K15" s="292"/>
      <c r="L15" s="292">
        <f>SUM(F15:K15)</f>
        <v>37613.25</v>
      </c>
      <c r="M15" s="545">
        <f t="shared" ref="M15" si="6">D15-L15</f>
        <v>0</v>
      </c>
    </row>
    <row r="16" spans="2:13" ht="18.75" x14ac:dyDescent="0.3">
      <c r="B16" s="709"/>
      <c r="C16" s="715"/>
      <c r="D16" s="778"/>
      <c r="E16" s="777"/>
      <c r="F16" s="95">
        <f>F15/$D$15</f>
        <v>0.930523153410035</v>
      </c>
      <c r="G16" s="95">
        <f>G15/$D$15</f>
        <v>6.9476846589964975E-2</v>
      </c>
      <c r="H16" s="95"/>
      <c r="I16" s="95"/>
      <c r="J16" s="95"/>
      <c r="K16" s="95"/>
      <c r="L16" s="95">
        <f>L15/D15</f>
        <v>1</v>
      </c>
      <c r="M16" s="546">
        <f t="shared" ref="M16" si="7">L15/D15</f>
        <v>1</v>
      </c>
    </row>
    <row r="17" spans="2:13" ht="18" customHeight="1" x14ac:dyDescent="0.3">
      <c r="B17" s="709" t="s">
        <v>690</v>
      </c>
      <c r="C17" s="715" t="str">
        <f>'2-ORÇAMENTO'!E40</f>
        <v>FUNDAÇÃO</v>
      </c>
      <c r="D17" s="778">
        <f>'2-ORÇAMENTO'!K78</f>
        <v>12825.6</v>
      </c>
      <c r="E17" s="777">
        <f>D17/D47</f>
        <v>1.0676640143858935E-2</v>
      </c>
      <c r="F17" s="292">
        <v>12825.6</v>
      </c>
      <c r="G17" s="292"/>
      <c r="H17" s="292"/>
      <c r="I17" s="292"/>
      <c r="J17" s="292"/>
      <c r="K17" s="292"/>
      <c r="L17" s="292">
        <f>SUM(F17:K17)</f>
        <v>12825.6</v>
      </c>
      <c r="M17" s="545">
        <f t="shared" ref="M17" si="8">D17-L17</f>
        <v>0</v>
      </c>
    </row>
    <row r="18" spans="2:13" ht="18.75" x14ac:dyDescent="0.3">
      <c r="B18" s="709"/>
      <c r="C18" s="715"/>
      <c r="D18" s="778"/>
      <c r="E18" s="777"/>
      <c r="F18" s="95">
        <f>F17/D17</f>
        <v>1</v>
      </c>
      <c r="G18" s="95"/>
      <c r="H18" s="95"/>
      <c r="I18" s="95"/>
      <c r="J18" s="95"/>
      <c r="K18" s="95"/>
      <c r="L18" s="95">
        <f>L17/D17</f>
        <v>1</v>
      </c>
      <c r="M18" s="546">
        <f t="shared" ref="M18" si="9">L17/D17</f>
        <v>1</v>
      </c>
    </row>
    <row r="19" spans="2:13" ht="18.75" x14ac:dyDescent="0.3">
      <c r="B19" s="709" t="s">
        <v>3681</v>
      </c>
      <c r="C19" s="794" t="str">
        <f>'2-ORÇAMENTO'!E79</f>
        <v>COBERTURA</v>
      </c>
      <c r="D19" s="778">
        <f>'2-ORÇAMENTO'!K94</f>
        <v>271549.45</v>
      </c>
      <c r="E19" s="777">
        <f>D19/D47</f>
        <v>0.22605069228050265</v>
      </c>
      <c r="F19" s="536">
        <v>86236.78</v>
      </c>
      <c r="G19" s="292">
        <v>70000</v>
      </c>
      <c r="H19" s="292">
        <v>67358.850000000006</v>
      </c>
      <c r="I19" s="292">
        <f>D19-H19-G19-F19</f>
        <v>47953.820000000007</v>
      </c>
      <c r="J19" s="536"/>
      <c r="K19" s="292"/>
      <c r="L19" s="292">
        <f>SUM(F19:K19)</f>
        <v>271549.45</v>
      </c>
      <c r="M19" s="545">
        <f t="shared" ref="M19" si="10">D19-L19</f>
        <v>0</v>
      </c>
    </row>
    <row r="20" spans="2:13" ht="18.75" x14ac:dyDescent="0.3">
      <c r="B20" s="709"/>
      <c r="C20" s="794"/>
      <c r="D20" s="778"/>
      <c r="E20" s="777"/>
      <c r="F20" s="95">
        <f>F19/$D$19</f>
        <v>0.31757302399249931</v>
      </c>
      <c r="G20" s="95">
        <f>G19/$D$19</f>
        <v>0.25777993658245302</v>
      </c>
      <c r="H20" s="95">
        <f>H19/$D$19</f>
        <v>0.24805371544667096</v>
      </c>
      <c r="I20" s="95">
        <f>I19/$D$19</f>
        <v>0.17659332397837671</v>
      </c>
      <c r="J20" s="95"/>
      <c r="K20" s="95"/>
      <c r="L20" s="95">
        <f>L19/D19</f>
        <v>1</v>
      </c>
      <c r="M20" s="546">
        <f t="shared" ref="M20" si="11">L19/D19</f>
        <v>1</v>
      </c>
    </row>
    <row r="21" spans="2:13" ht="18.75" x14ac:dyDescent="0.3">
      <c r="B21" s="709" t="s">
        <v>691</v>
      </c>
      <c r="C21" s="715" t="str">
        <f>'2-ORÇAMENTO'!E95</f>
        <v>ESQUADRIAS</v>
      </c>
      <c r="D21" s="778">
        <f>'2-ORÇAMENTO'!K104</f>
        <v>88515.91</v>
      </c>
      <c r="E21" s="777">
        <f>D21/D47</f>
        <v>7.3684858258187103E-2</v>
      </c>
      <c r="F21" s="292"/>
      <c r="G21" s="292"/>
      <c r="H21" s="292">
        <v>50000</v>
      </c>
      <c r="I21" s="292">
        <f>D21-H21</f>
        <v>38515.910000000003</v>
      </c>
      <c r="J21" s="292"/>
      <c r="K21" s="536"/>
      <c r="L21" s="292">
        <f>SUM(F21:K21)</f>
        <v>88515.91</v>
      </c>
      <c r="M21" s="545">
        <f t="shared" ref="M21" si="12">D21-L21</f>
        <v>0</v>
      </c>
    </row>
    <row r="22" spans="2:13" ht="18.75" x14ac:dyDescent="0.3">
      <c r="B22" s="709"/>
      <c r="C22" s="715"/>
      <c r="D22" s="778"/>
      <c r="E22" s="777"/>
      <c r="F22" s="95"/>
      <c r="G22" s="95"/>
      <c r="H22" s="95">
        <f>H21/$D$21</f>
        <v>0.56487020243027497</v>
      </c>
      <c r="I22" s="95">
        <f>I21/$D$21</f>
        <v>0.43512979756972509</v>
      </c>
      <c r="J22" s="95"/>
      <c r="K22" s="95"/>
      <c r="L22" s="95">
        <f>L21/D21</f>
        <v>1</v>
      </c>
      <c r="M22" s="546">
        <f t="shared" ref="M22" si="13">L21/D21</f>
        <v>1</v>
      </c>
    </row>
    <row r="23" spans="2:13" ht="18.75" x14ac:dyDescent="0.3">
      <c r="B23" s="709" t="s">
        <v>692</v>
      </c>
      <c r="C23" s="715" t="str">
        <f>'2-ORÇAMENTO'!E105</f>
        <v>REVESTIMENTOS INTERNOS E EXTERNOS</v>
      </c>
      <c r="D23" s="778">
        <f>'2-ORÇAMENTO'!K114</f>
        <v>35906.839999999997</v>
      </c>
      <c r="E23" s="777">
        <f>D23/D47</f>
        <v>2.989056335634354E-2</v>
      </c>
      <c r="F23" s="292"/>
      <c r="G23" s="292">
        <v>35906.839999999997</v>
      </c>
      <c r="H23" s="292"/>
      <c r="I23" s="292"/>
      <c r="J23" s="292"/>
      <c r="K23" s="292"/>
      <c r="L23" s="292">
        <f>SUM(F23:K23)</f>
        <v>35906.839999999997</v>
      </c>
      <c r="M23" s="545">
        <f t="shared" ref="M23" si="14">D23-L23</f>
        <v>0</v>
      </c>
    </row>
    <row r="24" spans="2:13" ht="18.75" x14ac:dyDescent="0.3">
      <c r="B24" s="709"/>
      <c r="C24" s="715"/>
      <c r="D24" s="778"/>
      <c r="E24" s="777"/>
      <c r="F24" s="95"/>
      <c r="G24" s="95">
        <f>G23/$D$23</f>
        <v>1</v>
      </c>
      <c r="H24" s="95"/>
      <c r="I24" s="95"/>
      <c r="J24" s="95"/>
      <c r="K24" s="95"/>
      <c r="L24" s="95">
        <f>L23/D23</f>
        <v>1</v>
      </c>
      <c r="M24" s="546">
        <f t="shared" ref="M24" si="15">L23/D23</f>
        <v>1</v>
      </c>
    </row>
    <row r="25" spans="2:13" ht="18.75" x14ac:dyDescent="0.3">
      <c r="B25" s="709" t="s">
        <v>693</v>
      </c>
      <c r="C25" s="724" t="str">
        <f>'2-ORÇAMENTO'!E115</f>
        <v>PINTURA INTERNA E EXTERNA</v>
      </c>
      <c r="D25" s="778">
        <f>'2-ORÇAMENTO'!K130</f>
        <v>128642.69</v>
      </c>
      <c r="E25" s="777">
        <f>D25/D47</f>
        <v>0.10708830060722309</v>
      </c>
      <c r="F25" s="292"/>
      <c r="G25" s="292"/>
      <c r="H25" s="292"/>
      <c r="I25" s="292">
        <v>39376.589999999997</v>
      </c>
      <c r="J25" s="292">
        <v>39376.589999999997</v>
      </c>
      <c r="K25" s="536">
        <f>D25-J25-I25</f>
        <v>49889.510000000009</v>
      </c>
      <c r="L25" s="292">
        <f>SUM(F25:K25)</f>
        <v>128642.69</v>
      </c>
      <c r="M25" s="545">
        <f t="shared" ref="M25" si="16">D25-L25</f>
        <v>0</v>
      </c>
    </row>
    <row r="26" spans="2:13" ht="18.75" x14ac:dyDescent="0.3">
      <c r="B26" s="709"/>
      <c r="C26" s="715"/>
      <c r="D26" s="778"/>
      <c r="E26" s="777"/>
      <c r="F26" s="95"/>
      <c r="G26" s="95"/>
      <c r="H26" s="95"/>
      <c r="I26" s="95">
        <f>I25/$D$25</f>
        <v>0.30609271307992703</v>
      </c>
      <c r="J26" s="95">
        <f>J25/$D$25</f>
        <v>0.30609271307992703</v>
      </c>
      <c r="K26" s="95">
        <f>K25/$D$25</f>
        <v>0.387814573840146</v>
      </c>
      <c r="L26" s="95">
        <f>L25/D25</f>
        <v>1</v>
      </c>
      <c r="M26" s="546">
        <f t="shared" ref="M26" si="17">L25/D25</f>
        <v>1</v>
      </c>
    </row>
    <row r="27" spans="2:13" ht="18.75" x14ac:dyDescent="0.3">
      <c r="B27" s="709" t="s">
        <v>694</v>
      </c>
      <c r="C27" s="715" t="str">
        <f>'2-ORÇAMENTO'!E131</f>
        <v>INSTALAÇÕES HIDROSSANITÁRIAS  ÁGUA FRIA ;ESGOTO;LOUÇAS E METAIS</v>
      </c>
      <c r="D27" s="778">
        <f>'2-ORÇAMENTO'!K217</f>
        <v>107994.51</v>
      </c>
      <c r="E27" s="777">
        <f>D27/D47</f>
        <v>8.989977239134038E-2</v>
      </c>
      <c r="F27" s="292"/>
      <c r="G27" s="292">
        <v>26917.72</v>
      </c>
      <c r="H27" s="292">
        <v>26917.72</v>
      </c>
      <c r="I27" s="292">
        <v>28309.759999999998</v>
      </c>
      <c r="J27" s="292">
        <f>D27-I27-H27-G27</f>
        <v>25849.309999999998</v>
      </c>
      <c r="K27" s="536"/>
      <c r="L27" s="292">
        <f>SUM(F27:K27)</f>
        <v>107994.51</v>
      </c>
      <c r="M27" s="545">
        <f t="shared" ref="M27" si="18">D27-L27</f>
        <v>0</v>
      </c>
    </row>
    <row r="28" spans="2:13" ht="18.75" x14ac:dyDescent="0.3">
      <c r="B28" s="709"/>
      <c r="C28" s="715"/>
      <c r="D28" s="778"/>
      <c r="E28" s="777"/>
      <c r="F28" s="95"/>
      <c r="G28" s="95">
        <f>G27/$D$27</f>
        <v>0.24925081839808341</v>
      </c>
      <c r="H28" s="95">
        <f>H27/$D$27</f>
        <v>0.24925081839808341</v>
      </c>
      <c r="I28" s="95">
        <f>I27/$D$27</f>
        <v>0.26214073289466289</v>
      </c>
      <c r="J28" s="95">
        <f>J27/$D$27</f>
        <v>0.23935763030917034</v>
      </c>
      <c r="K28" s="95"/>
      <c r="L28" s="95">
        <f>L27/D27</f>
        <v>1</v>
      </c>
      <c r="M28" s="546">
        <f t="shared" ref="M28" si="19">L27/D27</f>
        <v>1</v>
      </c>
    </row>
    <row r="29" spans="2:13" ht="18.75" x14ac:dyDescent="0.3">
      <c r="B29" s="709" t="s">
        <v>695</v>
      </c>
      <c r="C29" s="715" t="str">
        <f>'2-ORÇAMENTO'!E218</f>
        <v>PISOS INTERNOS, EXTERNOS E CALÇAMENTOS</v>
      </c>
      <c r="D29" s="778">
        <f>'2-ORÇAMENTO'!K223</f>
        <v>61135.66</v>
      </c>
      <c r="E29" s="777">
        <f>D29/D47</f>
        <v>5.0892234420012394E-2</v>
      </c>
      <c r="F29" s="292"/>
      <c r="G29" s="292"/>
      <c r="H29" s="536"/>
      <c r="I29" s="292"/>
      <c r="J29" s="536">
        <v>30000</v>
      </c>
      <c r="K29" s="536">
        <v>31135.66</v>
      </c>
      <c r="L29" s="292">
        <f>SUM(F29:K29)</f>
        <v>61135.66</v>
      </c>
      <c r="M29" s="545">
        <f t="shared" ref="M29" si="20">D29-L29</f>
        <v>0</v>
      </c>
    </row>
    <row r="30" spans="2:13" ht="18.75" x14ac:dyDescent="0.3">
      <c r="B30" s="709"/>
      <c r="C30" s="715"/>
      <c r="D30" s="778"/>
      <c r="E30" s="777"/>
      <c r="F30" s="95"/>
      <c r="G30" s="95"/>
      <c r="H30" s="95"/>
      <c r="I30" s="95"/>
      <c r="J30" s="95">
        <f>J29/$D$29</f>
        <v>0.49071196745074802</v>
      </c>
      <c r="K30" s="95">
        <f>K29/$D$29</f>
        <v>0.50928803254925192</v>
      </c>
      <c r="L30" s="95">
        <f>L29/D29</f>
        <v>1</v>
      </c>
      <c r="M30" s="546">
        <f t="shared" ref="M30" si="21">L29/D29</f>
        <v>1</v>
      </c>
    </row>
    <row r="31" spans="2:13" ht="18.75" x14ac:dyDescent="0.3">
      <c r="B31" s="709" t="s">
        <v>9465</v>
      </c>
      <c r="C31" s="715" t="str">
        <f>'2-ORÇAMENTO'!E224</f>
        <v>INSTALAÇÕES ELETRICAS</v>
      </c>
      <c r="D31" s="783">
        <f>'2-ORÇAMENTO'!K293</f>
        <v>97234.65</v>
      </c>
      <c r="E31" s="777">
        <f>D31/D47</f>
        <v>8.0942752585771674E-2</v>
      </c>
      <c r="F31" s="292"/>
      <c r="G31" s="536">
        <v>28453.39</v>
      </c>
      <c r="H31" s="292">
        <v>24000</v>
      </c>
      <c r="I31" s="292">
        <v>32000</v>
      </c>
      <c r="J31" s="292">
        <v>12781.26</v>
      </c>
      <c r="K31" s="292"/>
      <c r="L31" s="292">
        <f>SUM(F31:K31)</f>
        <v>97234.65</v>
      </c>
      <c r="M31" s="545">
        <f t="shared" ref="M31" si="22">D31-L31</f>
        <v>0</v>
      </c>
    </row>
    <row r="32" spans="2:13" ht="18.75" x14ac:dyDescent="0.3">
      <c r="B32" s="709"/>
      <c r="C32" s="715"/>
      <c r="D32" s="783"/>
      <c r="E32" s="777"/>
      <c r="F32" s="95"/>
      <c r="G32" s="95">
        <f>G31/$D$31</f>
        <v>0.29262603403210685</v>
      </c>
      <c r="H32" s="95">
        <f>H31/$D$31</f>
        <v>0.24682559149439012</v>
      </c>
      <c r="I32" s="95">
        <f>I31/$D$31</f>
        <v>0.32910078865918685</v>
      </c>
      <c r="J32" s="95">
        <f>J31/$D$31</f>
        <v>0.1314475858143162</v>
      </c>
      <c r="K32" s="95"/>
      <c r="L32" s="95">
        <f>L31/D31</f>
        <v>1</v>
      </c>
      <c r="M32" s="546">
        <f t="shared" ref="M32" si="23">L31/D31</f>
        <v>1</v>
      </c>
    </row>
    <row r="33" spans="2:13" s="277" customFormat="1" ht="18.75" x14ac:dyDescent="0.3">
      <c r="B33" s="709" t="s">
        <v>9466</v>
      </c>
      <c r="C33" s="715" t="str">
        <f>'2-ORÇAMENTO'!E294</f>
        <v>POSTO DE TRANSFORMAÇÃO</v>
      </c>
      <c r="D33" s="783">
        <f>'2-ORÇAMENTO'!K404</f>
        <v>58836.69</v>
      </c>
      <c r="E33" s="777">
        <f>D33/D47</f>
        <v>4.8978462324240864E-2</v>
      </c>
      <c r="F33" s="292"/>
      <c r="G33" s="292"/>
      <c r="H33" s="292">
        <v>25000</v>
      </c>
      <c r="I33" s="292">
        <v>33836.69</v>
      </c>
      <c r="J33" s="292"/>
      <c r="K33" s="536"/>
      <c r="L33" s="292">
        <f>SUM(F33:K33)</f>
        <v>58836.69</v>
      </c>
      <c r="M33" s="545">
        <f t="shared" ref="M33" si="24">D33-L33</f>
        <v>0</v>
      </c>
    </row>
    <row r="34" spans="2:13" s="277" customFormat="1" ht="18.75" x14ac:dyDescent="0.3">
      <c r="B34" s="709"/>
      <c r="C34" s="715"/>
      <c r="D34" s="783"/>
      <c r="E34" s="777"/>
      <c r="F34" s="95"/>
      <c r="G34" s="95"/>
      <c r="H34" s="95">
        <f>H33/$D$33</f>
        <v>0.42490493601866453</v>
      </c>
      <c r="I34" s="95">
        <f>I33/$D$33</f>
        <v>0.57509506398133547</v>
      </c>
      <c r="J34" s="95"/>
      <c r="K34" s="95"/>
      <c r="L34" s="95">
        <f>L33/D33</f>
        <v>1</v>
      </c>
      <c r="M34" s="546">
        <f t="shared" ref="M34" si="25">L33/D33</f>
        <v>1</v>
      </c>
    </row>
    <row r="35" spans="2:13" s="277" customFormat="1" ht="18.75" x14ac:dyDescent="0.3">
      <c r="B35" s="709" t="s">
        <v>9467</v>
      </c>
      <c r="C35" s="715" t="str">
        <f>'2-ORÇAMENTO'!E405</f>
        <v>SISTEMA DE PROTEÇÃO CONTRA DESCARGA ATMOSFERICA (SPDA)</v>
      </c>
      <c r="D35" s="783">
        <f>'2-ORÇAMENTO'!K419</f>
        <v>38452.36</v>
      </c>
      <c r="E35" s="777">
        <f>D35/D47</f>
        <v>3.2009575411841594E-2</v>
      </c>
      <c r="F35" s="292"/>
      <c r="G35" s="292"/>
      <c r="H35" s="292"/>
      <c r="I35" s="292"/>
      <c r="J35" s="292">
        <v>20000</v>
      </c>
      <c r="K35" s="536">
        <v>18452.36</v>
      </c>
      <c r="L35" s="292">
        <f>SUM(F35:K35)</f>
        <v>38452.36</v>
      </c>
      <c r="M35" s="545">
        <f t="shared" ref="M35" si="26">D35-L35</f>
        <v>0</v>
      </c>
    </row>
    <row r="36" spans="2:13" s="277" customFormat="1" ht="18.75" x14ac:dyDescent="0.3">
      <c r="B36" s="709"/>
      <c r="C36" s="715"/>
      <c r="D36" s="783"/>
      <c r="E36" s="777"/>
      <c r="F36" s="95"/>
      <c r="G36" s="95"/>
      <c r="H36" s="95"/>
      <c r="I36" s="95"/>
      <c r="J36" s="95">
        <f>J35/$D$35</f>
        <v>0.52012412242057449</v>
      </c>
      <c r="K36" s="95">
        <f>K35/$D$35</f>
        <v>0.47987587757942557</v>
      </c>
      <c r="L36" s="95">
        <f>L35/D35</f>
        <v>1</v>
      </c>
      <c r="M36" s="546">
        <f t="shared" ref="M36" si="27">L35/D35</f>
        <v>1</v>
      </c>
    </row>
    <row r="37" spans="2:13" s="277" customFormat="1" ht="18.75" x14ac:dyDescent="0.3">
      <c r="B37" s="709" t="s">
        <v>12355</v>
      </c>
      <c r="C37" s="715" t="str">
        <f>'2-ORÇAMENTO'!E420</f>
        <v>PREVENÇÃO E COMBATE A INCÊNDIO E PÂNICO</v>
      </c>
      <c r="D37" s="783">
        <f>'2-ORÇAMENTO'!K426</f>
        <v>2502.34</v>
      </c>
      <c r="E37" s="777">
        <f>D37/D47</f>
        <v>2.0830669674388696E-3</v>
      </c>
      <c r="F37" s="292"/>
      <c r="G37" s="292"/>
      <c r="H37" s="292"/>
      <c r="I37" s="292"/>
      <c r="J37" s="292"/>
      <c r="K37" s="292">
        <f>D37</f>
        <v>2502.34</v>
      </c>
      <c r="L37" s="292">
        <f>SUM(F37:K37)</f>
        <v>2502.34</v>
      </c>
      <c r="M37" s="545">
        <f t="shared" ref="M37" si="28">D37-L37</f>
        <v>0</v>
      </c>
    </row>
    <row r="38" spans="2:13" s="277" customFormat="1" ht="18.75" x14ac:dyDescent="0.3">
      <c r="B38" s="709"/>
      <c r="C38" s="715"/>
      <c r="D38" s="783"/>
      <c r="E38" s="777"/>
      <c r="F38" s="95"/>
      <c r="G38" s="95"/>
      <c r="H38" s="95"/>
      <c r="I38" s="95"/>
      <c r="J38" s="95"/>
      <c r="K38" s="95">
        <f>K37/$D$37</f>
        <v>1</v>
      </c>
      <c r="L38" s="95">
        <f>L37/D37</f>
        <v>1</v>
      </c>
      <c r="M38" s="546">
        <f t="shared" ref="M38" si="29">L37/D37</f>
        <v>1</v>
      </c>
    </row>
    <row r="39" spans="2:13" s="277" customFormat="1" ht="18.75" x14ac:dyDescent="0.3">
      <c r="B39" s="709" t="s">
        <v>12356</v>
      </c>
      <c r="C39" s="715" t="str">
        <f>'2-ORÇAMENTO'!E427</f>
        <v>ABRIGO DE GAS</v>
      </c>
      <c r="D39" s="783">
        <f>'2-ORÇAMENTO'!K443</f>
        <v>4969.21</v>
      </c>
      <c r="E39" s="777">
        <f>D39/D47</f>
        <v>4.1366070179379728E-3</v>
      </c>
      <c r="F39" s="292"/>
      <c r="G39" s="292"/>
      <c r="H39" s="292"/>
      <c r="I39" s="292"/>
      <c r="J39" s="292">
        <v>4969.21</v>
      </c>
      <c r="K39" s="292"/>
      <c r="L39" s="292">
        <f>SUM(F39:K39)</f>
        <v>4969.21</v>
      </c>
      <c r="M39" s="545">
        <f t="shared" ref="M39" si="30">D39-L39</f>
        <v>0</v>
      </c>
    </row>
    <row r="40" spans="2:13" s="277" customFormat="1" ht="18.75" x14ac:dyDescent="0.3">
      <c r="B40" s="709"/>
      <c r="C40" s="715"/>
      <c r="D40" s="783"/>
      <c r="E40" s="777"/>
      <c r="F40" s="95"/>
      <c r="G40" s="95"/>
      <c r="H40" s="95"/>
      <c r="I40" s="95"/>
      <c r="J40" s="95">
        <f>J39/$D$39</f>
        <v>1</v>
      </c>
      <c r="K40" s="95"/>
      <c r="L40" s="95">
        <f>L39/D39</f>
        <v>1</v>
      </c>
      <c r="M40" s="546">
        <f t="shared" ref="M40" si="31">L39/D39</f>
        <v>1</v>
      </c>
    </row>
    <row r="41" spans="2:13" s="277" customFormat="1" ht="18.75" x14ac:dyDescent="0.3">
      <c r="B41" s="709" t="s">
        <v>12357</v>
      </c>
      <c r="C41" s="720" t="str">
        <f>'2-ORÇAMENTO'!E444</f>
        <v>SERVIÇOS COMPLEMENTARES - REFORMA DE QUADRA EXTERNA</v>
      </c>
      <c r="D41" s="783">
        <f>'2-ORÇAMENTO'!K451</f>
        <v>90033.8</v>
      </c>
      <c r="E41" s="777">
        <f>D41/D47</f>
        <v>7.4948422170047921E-2</v>
      </c>
      <c r="F41" s="292"/>
      <c r="G41" s="292"/>
      <c r="H41" s="292"/>
      <c r="I41" s="292">
        <v>30000</v>
      </c>
      <c r="J41" s="292">
        <v>29000</v>
      </c>
      <c r="K41" s="292">
        <f>D41-I41-J41</f>
        <v>31033.800000000003</v>
      </c>
      <c r="L41" s="292">
        <f>SUM(F41:K41)</f>
        <v>90033.8</v>
      </c>
      <c r="M41" s="545">
        <f t="shared" ref="M41" si="32">D41-L41</f>
        <v>0</v>
      </c>
    </row>
    <row r="42" spans="2:13" s="277" customFormat="1" ht="18.75" x14ac:dyDescent="0.3">
      <c r="B42" s="709"/>
      <c r="C42" s="715"/>
      <c r="D42" s="783"/>
      <c r="E42" s="777"/>
      <c r="F42" s="95"/>
      <c r="G42" s="95"/>
      <c r="H42" s="95"/>
      <c r="I42" s="95">
        <f>I41/$D$41</f>
        <v>0.33320819514449018</v>
      </c>
      <c r="J42" s="95">
        <f>J41/$D$41</f>
        <v>0.32210125530634048</v>
      </c>
      <c r="K42" s="95">
        <f>K41/$D$41</f>
        <v>0.34469054954916933</v>
      </c>
      <c r="L42" s="95">
        <f>L41/D41</f>
        <v>1</v>
      </c>
      <c r="M42" s="546">
        <f t="shared" ref="M42" si="33">L41/D41</f>
        <v>1</v>
      </c>
    </row>
    <row r="43" spans="2:13" s="277" customFormat="1" ht="18.75" x14ac:dyDescent="0.3">
      <c r="B43" s="709" t="s">
        <v>12407</v>
      </c>
      <c r="C43" s="720" t="str">
        <f>'2-ORÇAMENTO'!E452</f>
        <v>SERVIÇOS DIVERSOS</v>
      </c>
      <c r="D43" s="783">
        <f>'2-ORÇAMENTO'!K462</f>
        <v>60786.28</v>
      </c>
      <c r="E43" s="777">
        <f>D43/D47</f>
        <v>5.0601393871931875E-2</v>
      </c>
      <c r="F43" s="292"/>
      <c r="G43" s="292"/>
      <c r="H43" s="292"/>
      <c r="I43" s="292">
        <v>20000</v>
      </c>
      <c r="J43" s="292">
        <v>22657.11</v>
      </c>
      <c r="K43" s="292">
        <f>D43-J43-I43</f>
        <v>18129.169999999998</v>
      </c>
      <c r="L43" s="292">
        <f>SUM(F43:K43)</f>
        <v>60786.28</v>
      </c>
      <c r="M43" s="546"/>
    </row>
    <row r="44" spans="2:13" s="277" customFormat="1" ht="18.75" x14ac:dyDescent="0.3">
      <c r="B44" s="709"/>
      <c r="C44" s="715"/>
      <c r="D44" s="783"/>
      <c r="E44" s="777"/>
      <c r="F44" s="95"/>
      <c r="G44" s="95"/>
      <c r="H44" s="95"/>
      <c r="I44" s="95">
        <f>I43/$D$43</f>
        <v>0.32902161474595915</v>
      </c>
      <c r="J44" s="95">
        <f>J43/$D$43</f>
        <v>0.3727339458838409</v>
      </c>
      <c r="K44" s="95">
        <f>K43/$D$43</f>
        <v>0.29824443937019995</v>
      </c>
      <c r="L44" s="95">
        <f>L43/D43</f>
        <v>1</v>
      </c>
      <c r="M44" s="546"/>
    </row>
    <row r="45" spans="2:13" s="277" customFormat="1" ht="18.75" x14ac:dyDescent="0.3">
      <c r="B45" s="709" t="s">
        <v>12406</v>
      </c>
      <c r="C45" s="715" t="str">
        <f>'2-ORÇAMENTO'!E463</f>
        <v>LIMPEZA GERAL DA OBRA</v>
      </c>
      <c r="D45" s="783">
        <f>'2-ORÇAMENTO'!K468</f>
        <v>3965.53</v>
      </c>
      <c r="E45" s="777">
        <f>D45/D47</f>
        <v>3.3010959947041016E-3</v>
      </c>
      <c r="F45" s="292"/>
      <c r="G45" s="292"/>
      <c r="H45" s="292"/>
      <c r="I45" s="292"/>
      <c r="J45" s="292"/>
      <c r="K45" s="292">
        <f>D45</f>
        <v>3965.53</v>
      </c>
      <c r="L45" s="292">
        <f>SUM(F45:K45)</f>
        <v>3965.53</v>
      </c>
      <c r="M45" s="546"/>
    </row>
    <row r="46" spans="2:13" s="277" customFormat="1" ht="18.75" x14ac:dyDescent="0.3">
      <c r="B46" s="709"/>
      <c r="C46" s="715"/>
      <c r="D46" s="783"/>
      <c r="E46" s="777"/>
      <c r="F46" s="95"/>
      <c r="G46" s="95"/>
      <c r="H46" s="95"/>
      <c r="I46" s="95"/>
      <c r="J46" s="95"/>
      <c r="K46" s="95">
        <f>K45/$D$45</f>
        <v>1</v>
      </c>
      <c r="L46" s="95">
        <f>L45/D45</f>
        <v>1</v>
      </c>
      <c r="M46" s="546"/>
    </row>
    <row r="47" spans="2:13" ht="18.75" x14ac:dyDescent="0.3">
      <c r="B47" s="784" t="s">
        <v>12374</v>
      </c>
      <c r="C47" s="785"/>
      <c r="D47" s="533">
        <f>SUM(D11:D46)</f>
        <v>1201276.79</v>
      </c>
      <c r="E47" s="534">
        <f>SUM(E11:E46)</f>
        <v>1</v>
      </c>
      <c r="F47" s="535">
        <f t="shared" ref="F47:K47" si="34">F11+F13+F15+F17+F19+F21+F23+F25++F27+F29+F31+F33+F35+F37+F39+F41+F43+F45</f>
        <v>152570.375</v>
      </c>
      <c r="G47" s="535">
        <f t="shared" si="34"/>
        <v>180252.005</v>
      </c>
      <c r="H47" s="535">
        <f t="shared" si="34"/>
        <v>209637.375</v>
      </c>
      <c r="I47" s="535">
        <f t="shared" si="34"/>
        <v>286353.57500000001</v>
      </c>
      <c r="J47" s="535">
        <f t="shared" si="34"/>
        <v>200994.28499999997</v>
      </c>
      <c r="K47" s="535">
        <f t="shared" si="34"/>
        <v>171469.17500000002</v>
      </c>
      <c r="L47" s="535">
        <f>L11+L13+L15+L17+L19+L21+L23+L25+L27+L29+L31+L33+L35+L37+L39+L41+L43+L45</f>
        <v>1201276.79</v>
      </c>
      <c r="M47" s="545">
        <f>D47-L47</f>
        <v>0</v>
      </c>
    </row>
    <row r="48" spans="2:13" ht="18.75" x14ac:dyDescent="0.3">
      <c r="B48" s="774" t="s">
        <v>3693</v>
      </c>
      <c r="C48" s="775"/>
      <c r="D48" s="775"/>
      <c r="E48" s="776"/>
      <c r="F48" s="289">
        <f t="shared" ref="F48:L48" si="35">F47/$D47</f>
        <v>0.1270068449420387</v>
      </c>
      <c r="G48" s="289">
        <f t="shared" si="35"/>
        <v>0.15005035184272561</v>
      </c>
      <c r="H48" s="289">
        <f t="shared" si="35"/>
        <v>0.1745121330447082</v>
      </c>
      <c r="I48" s="289">
        <f t="shared" si="35"/>
        <v>0.23837435084382178</v>
      </c>
      <c r="J48" s="289">
        <f t="shared" si="35"/>
        <v>0.16731721337927455</v>
      </c>
      <c r="K48" s="289">
        <f t="shared" si="35"/>
        <v>0.14273910594743117</v>
      </c>
      <c r="L48" s="289">
        <f t="shared" si="35"/>
        <v>1</v>
      </c>
      <c r="M48" s="546">
        <f>L47/D47</f>
        <v>1</v>
      </c>
    </row>
    <row r="49" spans="2:13" ht="19.5" thickBot="1" x14ac:dyDescent="0.35">
      <c r="B49" s="780" t="s">
        <v>20</v>
      </c>
      <c r="C49" s="781"/>
      <c r="D49" s="781"/>
      <c r="E49" s="782"/>
      <c r="F49" s="291">
        <f>F47</f>
        <v>152570.375</v>
      </c>
      <c r="G49" s="291">
        <f>G47+F49</f>
        <v>332822.38</v>
      </c>
      <c r="H49" s="291">
        <f>H47+G49</f>
        <v>542459.755</v>
      </c>
      <c r="I49" s="291">
        <f>I47+H49</f>
        <v>828813.33000000007</v>
      </c>
      <c r="J49" s="291">
        <f>J47+I49</f>
        <v>1029807.615</v>
      </c>
      <c r="K49" s="291">
        <f>K47+J49</f>
        <v>1201276.79</v>
      </c>
      <c r="L49" s="291">
        <f>L47</f>
        <v>1201276.79</v>
      </c>
      <c r="M49" s="547"/>
    </row>
    <row r="50" spans="2:13" ht="18" customHeight="1" x14ac:dyDescent="0.2">
      <c r="B50" s="290"/>
      <c r="C50" s="87"/>
      <c r="D50" s="12"/>
      <c r="E50" s="87"/>
      <c r="F50" s="87"/>
      <c r="G50" s="87"/>
      <c r="H50" s="87"/>
      <c r="I50" s="87"/>
    </row>
    <row r="51" spans="2:13" ht="14.25" customHeight="1" x14ac:dyDescent="0.2">
      <c r="B51" s="290"/>
      <c r="F51" s="87"/>
      <c r="G51" s="87"/>
      <c r="H51" s="87"/>
      <c r="I51" s="87"/>
    </row>
    <row r="52" spans="2:13" ht="15" x14ac:dyDescent="0.25">
      <c r="B52" s="290"/>
      <c r="C52" s="17"/>
      <c r="D52" s="13"/>
      <c r="E52" s="14"/>
      <c r="F52" s="15"/>
      <c r="G52" s="9"/>
      <c r="H52" s="10"/>
      <c r="I52" s="11"/>
    </row>
    <row r="53" spans="2:13" ht="15" x14ac:dyDescent="0.25">
      <c r="B53" s="290"/>
      <c r="C53" s="602"/>
      <c r="D53" s="13"/>
      <c r="E53" s="14"/>
      <c r="F53" s="15"/>
      <c r="G53" s="9"/>
      <c r="H53" s="10"/>
      <c r="I53" s="11"/>
    </row>
    <row r="54" spans="2:13" ht="15" x14ac:dyDescent="0.25">
      <c r="B54" s="87"/>
      <c r="C54" s="603" t="s">
        <v>4893</v>
      </c>
      <c r="D54" s="12"/>
      <c r="E54" s="87"/>
      <c r="F54" s="87"/>
      <c r="G54" s="87"/>
      <c r="H54" s="87"/>
      <c r="I54" s="87"/>
    </row>
    <row r="55" spans="2:13" ht="15" x14ac:dyDescent="0.25">
      <c r="C55" s="604" t="s">
        <v>12710</v>
      </c>
    </row>
    <row r="60" spans="2:13" x14ac:dyDescent="0.2">
      <c r="C60" s="5"/>
    </row>
    <row r="61" spans="2:13" x14ac:dyDescent="0.2">
      <c r="C61" s="5"/>
    </row>
    <row r="62" spans="2:13" x14ac:dyDescent="0.2">
      <c r="C62" s="585"/>
    </row>
  </sheetData>
  <mergeCells count="86">
    <mergeCell ref="D37:D38"/>
    <mergeCell ref="B23:B24"/>
    <mergeCell ref="C23:C24"/>
    <mergeCell ref="D23:D24"/>
    <mergeCell ref="B35:B36"/>
    <mergeCell ref="C35:C36"/>
    <mergeCell ref="D35:D36"/>
    <mergeCell ref="B33:B34"/>
    <mergeCell ref="C33:C34"/>
    <mergeCell ref="D33:D34"/>
    <mergeCell ref="B29:B30"/>
    <mergeCell ref="B27:B28"/>
    <mergeCell ref="C29:C30"/>
    <mergeCell ref="D29:D30"/>
    <mergeCell ref="C11:C12"/>
    <mergeCell ref="D17:D18"/>
    <mergeCell ref="B31:B32"/>
    <mergeCell ref="C31:C32"/>
    <mergeCell ref="C27:C28"/>
    <mergeCell ref="C15:C16"/>
    <mergeCell ref="B15:B16"/>
    <mergeCell ref="B19:B20"/>
    <mergeCell ref="C19:C20"/>
    <mergeCell ref="B21:B22"/>
    <mergeCell ref="C21:C22"/>
    <mergeCell ref="B25:B26"/>
    <mergeCell ref="C25:C26"/>
    <mergeCell ref="D31:D32"/>
    <mergeCell ref="D19:D20"/>
    <mergeCell ref="B3:M3"/>
    <mergeCell ref="B17:B18"/>
    <mergeCell ref="C17:C18"/>
    <mergeCell ref="F9:L9"/>
    <mergeCell ref="B4:M4"/>
    <mergeCell ref="B5:M5"/>
    <mergeCell ref="B6:M6"/>
    <mergeCell ref="B7:M7"/>
    <mergeCell ref="B8:M8"/>
    <mergeCell ref="B13:B14"/>
    <mergeCell ref="C13:C14"/>
    <mergeCell ref="B9:B10"/>
    <mergeCell ref="D9:E9"/>
    <mergeCell ref="D11:D12"/>
    <mergeCell ref="E11:E12"/>
    <mergeCell ref="B11:B12"/>
    <mergeCell ref="E23:E24"/>
    <mergeCell ref="E13:E14"/>
    <mergeCell ref="E15:E16"/>
    <mergeCell ref="E17:E18"/>
    <mergeCell ref="D15:D16"/>
    <mergeCell ref="E21:E22"/>
    <mergeCell ref="D13:D14"/>
    <mergeCell ref="E19:E20"/>
    <mergeCell ref="D21:D22"/>
    <mergeCell ref="B49:E49"/>
    <mergeCell ref="B39:B40"/>
    <mergeCell ref="C39:C40"/>
    <mergeCell ref="D39:D40"/>
    <mergeCell ref="E39:E40"/>
    <mergeCell ref="B41:B42"/>
    <mergeCell ref="C41:C42"/>
    <mergeCell ref="D41:D42"/>
    <mergeCell ref="E41:E42"/>
    <mergeCell ref="B47:C47"/>
    <mergeCell ref="B43:B44"/>
    <mergeCell ref="C43:C44"/>
    <mergeCell ref="D43:D44"/>
    <mergeCell ref="E43:E44"/>
    <mergeCell ref="D45:D46"/>
    <mergeCell ref="E45:E46"/>
    <mergeCell ref="B2:M2"/>
    <mergeCell ref="B48:E48"/>
    <mergeCell ref="E35:E36"/>
    <mergeCell ref="B37:B38"/>
    <mergeCell ref="C37:C38"/>
    <mergeCell ref="E33:E34"/>
    <mergeCell ref="E25:E26"/>
    <mergeCell ref="E31:E32"/>
    <mergeCell ref="D25:D26"/>
    <mergeCell ref="E29:E30"/>
    <mergeCell ref="D27:D28"/>
    <mergeCell ref="E27:E28"/>
    <mergeCell ref="C9:C10"/>
    <mergeCell ref="B45:B46"/>
    <mergeCell ref="C45:C46"/>
    <mergeCell ref="E37:E38"/>
  </mergeCells>
  <phoneticPr fontId="40" type="noConversion"/>
  <conditionalFormatting sqref="F1:I1 F9 F13:G14 F10:I10 F12:I12 F11:K11 F31:I32 F29:H30 F49:I1048576 F48:L48 F47:I47 F15:I28">
    <cfRule type="containsText" dxfId="355" priority="585" operator="containsText" text="%">
      <formula>NOT(ISERROR(SEARCH("%",F1)))</formula>
    </cfRule>
  </conditionalFormatting>
  <conditionalFormatting sqref="G24:H24 H26:I26 G28:I28 F20:G20 F47:F49 G27:G28 H23:H28 I25:I28 F11:F32 G12:I12 G11:K11 G48:L48 G47:I47 G15:G24">
    <cfRule type="containsText" dxfId="354" priority="583" operator="containsText" text="%">
      <formula>NOT(ISERROR(SEARCH("%",F11)))</formula>
    </cfRule>
  </conditionalFormatting>
  <conditionalFormatting sqref="G22 G24:H24 F47:F49 H26:I26 G28:I28 F11:F32 G16:G18 G48:L48 G47:I47 F20:G20">
    <cfRule type="containsText" dxfId="353" priority="577" operator="containsText" text="%">
      <formula>NOT(ISERROR(SEARCH("%",F11)))</formula>
    </cfRule>
  </conditionalFormatting>
  <conditionalFormatting sqref="G11:K11">
    <cfRule type="containsText" dxfId="352" priority="514" operator="containsText" text="%">
      <formula>NOT(ISERROR(SEARCH("%",G11)))</formula>
    </cfRule>
  </conditionalFormatting>
  <conditionalFormatting sqref="H20">
    <cfRule type="containsText" dxfId="351" priority="511" operator="containsText" text="%">
      <formula>NOT(ISERROR(SEARCH("%",H20)))</formula>
    </cfRule>
  </conditionalFormatting>
  <conditionalFormatting sqref="H20">
    <cfRule type="containsText" dxfId="350" priority="510" operator="containsText" text="%">
      <formula>NOT(ISERROR(SEARCH("%",H20)))</formula>
    </cfRule>
  </conditionalFormatting>
  <conditionalFormatting sqref="H30">
    <cfRule type="containsText" dxfId="349" priority="509" operator="containsText" text="%">
      <formula>NOT(ISERROR(SEARCH("%",H30)))</formula>
    </cfRule>
  </conditionalFormatting>
  <conditionalFormatting sqref="H30">
    <cfRule type="containsText" dxfId="348" priority="508" operator="containsText" text="%">
      <formula>NOT(ISERROR(SEARCH("%",H30)))</formula>
    </cfRule>
  </conditionalFormatting>
  <conditionalFormatting sqref="L24">
    <cfRule type="containsText" dxfId="347" priority="182" operator="containsText" text="%">
      <formula>NOT(ISERROR(SEARCH("%",L24)))</formula>
    </cfRule>
  </conditionalFormatting>
  <conditionalFormatting sqref="L24">
    <cfRule type="containsText" dxfId="346" priority="181" operator="containsText" text="%">
      <formula>NOT(ISERROR(SEARCH("%",L24)))</formula>
    </cfRule>
  </conditionalFormatting>
  <conditionalFormatting sqref="J10:K10 J49:K49 M49 M10">
    <cfRule type="containsText" dxfId="345" priority="492" operator="containsText" text="%">
      <formula>NOT(ISERROR(SEARCH("%",J10)))</formula>
    </cfRule>
  </conditionalFormatting>
  <conditionalFormatting sqref="J49">
    <cfRule type="containsText" dxfId="344" priority="491" operator="containsText" text="%">
      <formula>NOT(ISERROR(SEARCH("%",J49)))</formula>
    </cfRule>
  </conditionalFormatting>
  <conditionalFormatting sqref="J49">
    <cfRule type="containsText" dxfId="343" priority="490" operator="containsText" text="%">
      <formula>NOT(ISERROR(SEARCH("%",J49)))</formula>
    </cfRule>
  </conditionalFormatting>
  <conditionalFormatting sqref="K12 K16 K18 K20 K22 K24 K26 K28 K30 K32 K34 K36 K38 K40 K42">
    <cfRule type="containsText" dxfId="342" priority="300" operator="containsText" text="%">
      <formula>NOT(ISERROR(SEARCH("%",K12)))</formula>
    </cfRule>
  </conditionalFormatting>
  <conditionalFormatting sqref="J15 J17 J19 J21 J23 J25 J27 J31 J33 J35 J37 J39 J41">
    <cfRule type="containsText" dxfId="341" priority="304" operator="containsText" text="%">
      <formula>NOT(ISERROR(SEARCH("%",J15)))</formula>
    </cfRule>
  </conditionalFormatting>
  <conditionalFormatting sqref="M11:M12">
    <cfRule type="containsText" dxfId="340" priority="293" operator="containsText" text="%">
      <formula>NOT(ISERROR(SEARCH("%",M11)))</formula>
    </cfRule>
  </conditionalFormatting>
  <conditionalFormatting sqref="I37:I38">
    <cfRule type="containsText" dxfId="339" priority="324" operator="containsText" text="%">
      <formula>NOT(ISERROR(SEARCH("%",I37)))</formula>
    </cfRule>
  </conditionalFormatting>
  <conditionalFormatting sqref="I37:I38">
    <cfRule type="containsText" dxfId="338" priority="323" operator="containsText" text="%">
      <formula>NOT(ISERROR(SEARCH("%",I37)))</formula>
    </cfRule>
  </conditionalFormatting>
  <conditionalFormatting sqref="I38">
    <cfRule type="containsText" dxfId="337" priority="322" operator="containsText" text="%">
      <formula>NOT(ISERROR(SEARCH("%",I38)))</formula>
    </cfRule>
  </conditionalFormatting>
  <conditionalFormatting sqref="F37:F38">
    <cfRule type="containsText" dxfId="336" priority="428" operator="containsText" text="%">
      <formula>NOT(ISERROR(SEARCH("%",F37)))</formula>
    </cfRule>
  </conditionalFormatting>
  <conditionalFormatting sqref="F37:F38">
    <cfRule type="containsText" dxfId="335" priority="427" operator="containsText" text="%">
      <formula>NOT(ISERROR(SEARCH("%",F37)))</formula>
    </cfRule>
  </conditionalFormatting>
  <conditionalFormatting sqref="F37:F38">
    <cfRule type="containsText" dxfId="334" priority="426" operator="containsText" text="%">
      <formula>NOT(ISERROR(SEARCH("%",F37)))</formula>
    </cfRule>
  </conditionalFormatting>
  <conditionalFormatting sqref="F33:F34">
    <cfRule type="containsText" dxfId="333" priority="434" operator="containsText" text="%">
      <formula>NOT(ISERROR(SEARCH("%",F33)))</formula>
    </cfRule>
  </conditionalFormatting>
  <conditionalFormatting sqref="F33:F34">
    <cfRule type="containsText" dxfId="332" priority="433" operator="containsText" text="%">
      <formula>NOT(ISERROR(SEARCH("%",F33)))</formula>
    </cfRule>
  </conditionalFormatting>
  <conditionalFormatting sqref="F33:F34">
    <cfRule type="containsText" dxfId="331" priority="432" operator="containsText" text="%">
      <formula>NOT(ISERROR(SEARCH("%",F33)))</formula>
    </cfRule>
  </conditionalFormatting>
  <conditionalFormatting sqref="F35:F36">
    <cfRule type="containsText" dxfId="330" priority="431" operator="containsText" text="%">
      <formula>NOT(ISERROR(SEARCH("%",F35)))</formula>
    </cfRule>
  </conditionalFormatting>
  <conditionalFormatting sqref="F35:F36">
    <cfRule type="containsText" dxfId="329" priority="430" operator="containsText" text="%">
      <formula>NOT(ISERROR(SEARCH("%",F35)))</formula>
    </cfRule>
  </conditionalFormatting>
  <conditionalFormatting sqref="F35:F36">
    <cfRule type="containsText" dxfId="328" priority="429" operator="containsText" text="%">
      <formula>NOT(ISERROR(SEARCH("%",F35)))</formula>
    </cfRule>
  </conditionalFormatting>
  <conditionalFormatting sqref="F39:F40">
    <cfRule type="containsText" dxfId="327" priority="425" operator="containsText" text="%">
      <formula>NOT(ISERROR(SEARCH("%",F39)))</formula>
    </cfRule>
  </conditionalFormatting>
  <conditionalFormatting sqref="F39:F40">
    <cfRule type="containsText" dxfId="326" priority="424" operator="containsText" text="%">
      <formula>NOT(ISERROR(SEARCH("%",F39)))</formula>
    </cfRule>
  </conditionalFormatting>
  <conditionalFormatting sqref="F39:F40">
    <cfRule type="containsText" dxfId="325" priority="423" operator="containsText" text="%">
      <formula>NOT(ISERROR(SEARCH("%",F39)))</formula>
    </cfRule>
  </conditionalFormatting>
  <conditionalFormatting sqref="F41:F42">
    <cfRule type="containsText" dxfId="324" priority="422" operator="containsText" text="%">
      <formula>NOT(ISERROR(SEARCH("%",F41)))</formula>
    </cfRule>
  </conditionalFormatting>
  <conditionalFormatting sqref="F41:F42">
    <cfRule type="containsText" dxfId="323" priority="421" operator="containsText" text="%">
      <formula>NOT(ISERROR(SEARCH("%",F41)))</formula>
    </cfRule>
  </conditionalFormatting>
  <conditionalFormatting sqref="F41:F42">
    <cfRule type="containsText" dxfId="322" priority="420" operator="containsText" text="%">
      <formula>NOT(ISERROR(SEARCH("%",F41)))</formula>
    </cfRule>
  </conditionalFormatting>
  <conditionalFormatting sqref="G13:G14">
    <cfRule type="containsText" dxfId="321" priority="419" operator="containsText" text="%">
      <formula>NOT(ISERROR(SEARCH("%",G13)))</formula>
    </cfRule>
  </conditionalFormatting>
  <conditionalFormatting sqref="G13">
    <cfRule type="containsText" dxfId="320" priority="418" operator="containsText" text="%">
      <formula>NOT(ISERROR(SEARCH("%",G13)))</formula>
    </cfRule>
  </conditionalFormatting>
  <conditionalFormatting sqref="G15">
    <cfRule type="containsText" dxfId="319" priority="417" operator="containsText" text="%">
      <formula>NOT(ISERROR(SEARCH("%",G15)))</formula>
    </cfRule>
  </conditionalFormatting>
  <conditionalFormatting sqref="G17">
    <cfRule type="containsText" dxfId="318" priority="416" operator="containsText" text="%">
      <formula>NOT(ISERROR(SEARCH("%",G17)))</formula>
    </cfRule>
  </conditionalFormatting>
  <conditionalFormatting sqref="G19">
    <cfRule type="containsText" dxfId="317" priority="415" operator="containsText" text="%">
      <formula>NOT(ISERROR(SEARCH("%",G19)))</formula>
    </cfRule>
  </conditionalFormatting>
  <conditionalFormatting sqref="G21">
    <cfRule type="containsText" dxfId="316" priority="414" operator="containsText" text="%">
      <formula>NOT(ISERROR(SEARCH("%",G21)))</formula>
    </cfRule>
  </conditionalFormatting>
  <conditionalFormatting sqref="G23">
    <cfRule type="containsText" dxfId="315" priority="413" operator="containsText" text="%">
      <formula>NOT(ISERROR(SEARCH("%",G23)))</formula>
    </cfRule>
  </conditionalFormatting>
  <conditionalFormatting sqref="G25:G26">
    <cfRule type="containsText" dxfId="314" priority="412" operator="containsText" text="%">
      <formula>NOT(ISERROR(SEARCH("%",G25)))</formula>
    </cfRule>
  </conditionalFormatting>
  <conditionalFormatting sqref="G25">
    <cfRule type="containsText" dxfId="313" priority="411" operator="containsText" text="%">
      <formula>NOT(ISERROR(SEARCH("%",G25)))</formula>
    </cfRule>
  </conditionalFormatting>
  <conditionalFormatting sqref="G27">
    <cfRule type="containsText" dxfId="312" priority="410" operator="containsText" text="%">
      <formula>NOT(ISERROR(SEARCH("%",G27)))</formula>
    </cfRule>
  </conditionalFormatting>
  <conditionalFormatting sqref="G29:G30 H29">
    <cfRule type="containsText" dxfId="311" priority="409" operator="containsText" text="%">
      <formula>NOT(ISERROR(SEARCH("%",G29)))</formula>
    </cfRule>
  </conditionalFormatting>
  <conditionalFormatting sqref="G29:H29">
    <cfRule type="containsText" dxfId="310" priority="408" operator="containsText" text="%">
      <formula>NOT(ISERROR(SEARCH("%",G29)))</formula>
    </cfRule>
  </conditionalFormatting>
  <conditionalFormatting sqref="G31:G32">
    <cfRule type="containsText" dxfId="309" priority="407" operator="containsText" text="%">
      <formula>NOT(ISERROR(SEARCH("%",G31)))</formula>
    </cfRule>
  </conditionalFormatting>
  <conditionalFormatting sqref="G31">
    <cfRule type="containsText" dxfId="308" priority="406" operator="containsText" text="%">
      <formula>NOT(ISERROR(SEARCH("%",G31)))</formula>
    </cfRule>
  </conditionalFormatting>
  <conditionalFormatting sqref="G33:G34">
    <cfRule type="containsText" dxfId="307" priority="405" operator="containsText" text="%">
      <formula>NOT(ISERROR(SEARCH("%",G33)))</formula>
    </cfRule>
  </conditionalFormatting>
  <conditionalFormatting sqref="G33:G34">
    <cfRule type="containsText" dxfId="306" priority="404" operator="containsText" text="%">
      <formula>NOT(ISERROR(SEARCH("%",G33)))</formula>
    </cfRule>
  </conditionalFormatting>
  <conditionalFormatting sqref="G33">
    <cfRule type="containsText" dxfId="305" priority="403" operator="containsText" text="%">
      <formula>NOT(ISERROR(SEARCH("%",G33)))</formula>
    </cfRule>
  </conditionalFormatting>
  <conditionalFormatting sqref="G35:G36">
    <cfRule type="containsText" dxfId="304" priority="402" operator="containsText" text="%">
      <formula>NOT(ISERROR(SEARCH("%",G35)))</formula>
    </cfRule>
  </conditionalFormatting>
  <conditionalFormatting sqref="G35:G36">
    <cfRule type="containsText" dxfId="303" priority="401" operator="containsText" text="%">
      <formula>NOT(ISERROR(SEARCH("%",G35)))</formula>
    </cfRule>
  </conditionalFormatting>
  <conditionalFormatting sqref="G35">
    <cfRule type="containsText" dxfId="302" priority="400" operator="containsText" text="%">
      <formula>NOT(ISERROR(SEARCH("%",G35)))</formula>
    </cfRule>
  </conditionalFormatting>
  <conditionalFormatting sqref="G37:G38">
    <cfRule type="containsText" dxfId="301" priority="399" operator="containsText" text="%">
      <formula>NOT(ISERROR(SEARCH("%",G37)))</formula>
    </cfRule>
  </conditionalFormatting>
  <conditionalFormatting sqref="G37:G38">
    <cfRule type="containsText" dxfId="300" priority="398" operator="containsText" text="%">
      <formula>NOT(ISERROR(SEARCH("%",G37)))</formula>
    </cfRule>
  </conditionalFormatting>
  <conditionalFormatting sqref="G37">
    <cfRule type="containsText" dxfId="299" priority="397" operator="containsText" text="%">
      <formula>NOT(ISERROR(SEARCH("%",G37)))</formula>
    </cfRule>
  </conditionalFormatting>
  <conditionalFormatting sqref="G39:G40">
    <cfRule type="containsText" dxfId="298" priority="396" operator="containsText" text="%">
      <formula>NOT(ISERROR(SEARCH("%",G39)))</formula>
    </cfRule>
  </conditionalFormatting>
  <conditionalFormatting sqref="G39:G40">
    <cfRule type="containsText" dxfId="297" priority="395" operator="containsText" text="%">
      <formula>NOT(ISERROR(SEARCH("%",G39)))</formula>
    </cfRule>
  </conditionalFormatting>
  <conditionalFormatting sqref="G39">
    <cfRule type="containsText" dxfId="296" priority="394" operator="containsText" text="%">
      <formula>NOT(ISERROR(SEARCH("%",G39)))</formula>
    </cfRule>
  </conditionalFormatting>
  <conditionalFormatting sqref="G41:G42">
    <cfRule type="containsText" dxfId="295" priority="393" operator="containsText" text="%">
      <formula>NOT(ISERROR(SEARCH("%",G41)))</formula>
    </cfRule>
  </conditionalFormatting>
  <conditionalFormatting sqref="G41:G42">
    <cfRule type="containsText" dxfId="294" priority="392" operator="containsText" text="%">
      <formula>NOT(ISERROR(SEARCH("%",G41)))</formula>
    </cfRule>
  </conditionalFormatting>
  <conditionalFormatting sqref="G41">
    <cfRule type="containsText" dxfId="293" priority="391" operator="containsText" text="%">
      <formula>NOT(ISERROR(SEARCH("%",G41)))</formula>
    </cfRule>
  </conditionalFormatting>
  <conditionalFormatting sqref="H15:H16">
    <cfRule type="containsText" dxfId="292" priority="388" operator="containsText" text="%">
      <formula>NOT(ISERROR(SEARCH("%",H15)))</formula>
    </cfRule>
  </conditionalFormatting>
  <conditionalFormatting sqref="H15">
    <cfRule type="containsText" dxfId="291" priority="387" operator="containsText" text="%">
      <formula>NOT(ISERROR(SEARCH("%",H15)))</formula>
    </cfRule>
  </conditionalFormatting>
  <conditionalFormatting sqref="H17:H18">
    <cfRule type="containsText" dxfId="290" priority="386" operator="containsText" text="%">
      <formula>NOT(ISERROR(SEARCH("%",H17)))</formula>
    </cfRule>
  </conditionalFormatting>
  <conditionalFormatting sqref="H17">
    <cfRule type="containsText" dxfId="289" priority="385" operator="containsText" text="%">
      <formula>NOT(ISERROR(SEARCH("%",H17)))</formula>
    </cfRule>
  </conditionalFormatting>
  <conditionalFormatting sqref="H19:H20">
    <cfRule type="containsText" dxfId="288" priority="384" operator="containsText" text="%">
      <formula>NOT(ISERROR(SEARCH("%",H19)))</formula>
    </cfRule>
  </conditionalFormatting>
  <conditionalFormatting sqref="H19">
    <cfRule type="containsText" dxfId="287" priority="383" operator="containsText" text="%">
      <formula>NOT(ISERROR(SEARCH("%",H19)))</formula>
    </cfRule>
  </conditionalFormatting>
  <conditionalFormatting sqref="H21:H22">
    <cfRule type="containsText" dxfId="286" priority="382" operator="containsText" text="%">
      <formula>NOT(ISERROR(SEARCH("%",H21)))</formula>
    </cfRule>
  </conditionalFormatting>
  <conditionalFormatting sqref="H21">
    <cfRule type="containsText" dxfId="285" priority="381" operator="containsText" text="%">
      <formula>NOT(ISERROR(SEARCH("%",H21)))</formula>
    </cfRule>
  </conditionalFormatting>
  <conditionalFormatting sqref="H23">
    <cfRule type="containsText" dxfId="284" priority="380" operator="containsText" text="%">
      <formula>NOT(ISERROR(SEARCH("%",H23)))</formula>
    </cfRule>
  </conditionalFormatting>
  <conditionalFormatting sqref="H25">
    <cfRule type="containsText" dxfId="283" priority="379" operator="containsText" text="%">
      <formula>NOT(ISERROR(SEARCH("%",H25)))</formula>
    </cfRule>
  </conditionalFormatting>
  <conditionalFormatting sqref="H27">
    <cfRule type="containsText" dxfId="282" priority="378" operator="containsText" text="%">
      <formula>NOT(ISERROR(SEARCH("%",H27)))</formula>
    </cfRule>
  </conditionalFormatting>
  <conditionalFormatting sqref="H29:H30">
    <cfRule type="containsText" dxfId="281" priority="377" operator="containsText" text="%">
      <formula>NOT(ISERROR(SEARCH("%",H29)))</formula>
    </cfRule>
  </conditionalFormatting>
  <conditionalFormatting sqref="H29">
    <cfRule type="containsText" dxfId="280" priority="376" operator="containsText" text="%">
      <formula>NOT(ISERROR(SEARCH("%",H29)))</formula>
    </cfRule>
  </conditionalFormatting>
  <conditionalFormatting sqref="H33">
    <cfRule type="containsText" dxfId="279" priority="375" operator="containsText" text="%">
      <formula>NOT(ISERROR(SEARCH("%",H33)))</formula>
    </cfRule>
  </conditionalFormatting>
  <conditionalFormatting sqref="H33">
    <cfRule type="containsText" dxfId="278" priority="374" operator="containsText" text="%">
      <formula>NOT(ISERROR(SEARCH("%",H33)))</formula>
    </cfRule>
  </conditionalFormatting>
  <conditionalFormatting sqref="H33">
    <cfRule type="containsText" dxfId="277" priority="373" operator="containsText" text="%">
      <formula>NOT(ISERROR(SEARCH("%",H33)))</formula>
    </cfRule>
  </conditionalFormatting>
  <conditionalFormatting sqref="H35:H36">
    <cfRule type="containsText" dxfId="276" priority="372" operator="containsText" text="%">
      <formula>NOT(ISERROR(SEARCH("%",H35)))</formula>
    </cfRule>
  </conditionalFormatting>
  <conditionalFormatting sqref="H35:H36">
    <cfRule type="containsText" dxfId="275" priority="371" operator="containsText" text="%">
      <formula>NOT(ISERROR(SEARCH("%",H35)))</formula>
    </cfRule>
  </conditionalFormatting>
  <conditionalFormatting sqref="H35">
    <cfRule type="containsText" dxfId="274" priority="370" operator="containsText" text="%">
      <formula>NOT(ISERROR(SEARCH("%",H35)))</formula>
    </cfRule>
  </conditionalFormatting>
  <conditionalFormatting sqref="H37:H38">
    <cfRule type="containsText" dxfId="273" priority="369" operator="containsText" text="%">
      <formula>NOT(ISERROR(SEARCH("%",H37)))</formula>
    </cfRule>
  </conditionalFormatting>
  <conditionalFormatting sqref="H37:H38">
    <cfRule type="containsText" dxfId="272" priority="368" operator="containsText" text="%">
      <formula>NOT(ISERROR(SEARCH("%",H37)))</formula>
    </cfRule>
  </conditionalFormatting>
  <conditionalFormatting sqref="H37">
    <cfRule type="containsText" dxfId="271" priority="367" operator="containsText" text="%">
      <formula>NOT(ISERROR(SEARCH("%",H37)))</formula>
    </cfRule>
  </conditionalFormatting>
  <conditionalFormatting sqref="H39:H40">
    <cfRule type="containsText" dxfId="270" priority="366" operator="containsText" text="%">
      <formula>NOT(ISERROR(SEARCH("%",H39)))</formula>
    </cfRule>
  </conditionalFormatting>
  <conditionalFormatting sqref="H39:H40">
    <cfRule type="containsText" dxfId="269" priority="365" operator="containsText" text="%">
      <formula>NOT(ISERROR(SEARCH("%",H39)))</formula>
    </cfRule>
  </conditionalFormatting>
  <conditionalFormatting sqref="H39">
    <cfRule type="containsText" dxfId="268" priority="364" operator="containsText" text="%">
      <formula>NOT(ISERROR(SEARCH("%",H39)))</formula>
    </cfRule>
  </conditionalFormatting>
  <conditionalFormatting sqref="H41:H42">
    <cfRule type="containsText" dxfId="267" priority="363" operator="containsText" text="%">
      <formula>NOT(ISERROR(SEARCH("%",H41)))</formula>
    </cfRule>
  </conditionalFormatting>
  <conditionalFormatting sqref="H41:H42">
    <cfRule type="containsText" dxfId="266" priority="362" operator="containsText" text="%">
      <formula>NOT(ISERROR(SEARCH("%",H41)))</formula>
    </cfRule>
  </conditionalFormatting>
  <conditionalFormatting sqref="H41">
    <cfRule type="containsText" dxfId="265" priority="361" operator="containsText" text="%">
      <formula>NOT(ISERROR(SEARCH("%",H41)))</formula>
    </cfRule>
  </conditionalFormatting>
  <conditionalFormatting sqref="I12">
    <cfRule type="containsText" dxfId="264" priority="360" operator="containsText" text="%">
      <formula>NOT(ISERROR(SEARCH("%",I12)))</formula>
    </cfRule>
  </conditionalFormatting>
  <conditionalFormatting sqref="I19">
    <cfRule type="containsText" dxfId="263" priority="347" operator="containsText" text="%">
      <formula>NOT(ISERROR(SEARCH("%",I19)))</formula>
    </cfRule>
  </conditionalFormatting>
  <conditionalFormatting sqref="I15:I16">
    <cfRule type="containsText" dxfId="262" priority="355" operator="containsText" text="%">
      <formula>NOT(ISERROR(SEARCH("%",I15)))</formula>
    </cfRule>
  </conditionalFormatting>
  <conditionalFormatting sqref="I16">
    <cfRule type="containsText" dxfId="261" priority="354" operator="containsText" text="%">
      <formula>NOT(ISERROR(SEARCH("%",I16)))</formula>
    </cfRule>
  </conditionalFormatting>
  <conditionalFormatting sqref="I15">
    <cfRule type="containsText" dxfId="260" priority="353" operator="containsText" text="%">
      <formula>NOT(ISERROR(SEARCH("%",I15)))</formula>
    </cfRule>
  </conditionalFormatting>
  <conditionalFormatting sqref="I17:I18">
    <cfRule type="containsText" dxfId="259" priority="352" operator="containsText" text="%">
      <formula>NOT(ISERROR(SEARCH("%",I17)))</formula>
    </cfRule>
  </conditionalFormatting>
  <conditionalFormatting sqref="I18">
    <cfRule type="containsText" dxfId="258" priority="351" operator="containsText" text="%">
      <formula>NOT(ISERROR(SEARCH("%",I18)))</formula>
    </cfRule>
  </conditionalFormatting>
  <conditionalFormatting sqref="I17">
    <cfRule type="containsText" dxfId="257" priority="350" operator="containsText" text="%">
      <formula>NOT(ISERROR(SEARCH("%",I17)))</formula>
    </cfRule>
  </conditionalFormatting>
  <conditionalFormatting sqref="I19:I20">
    <cfRule type="containsText" dxfId="256" priority="349" operator="containsText" text="%">
      <formula>NOT(ISERROR(SEARCH("%",I19)))</formula>
    </cfRule>
  </conditionalFormatting>
  <conditionalFormatting sqref="I20">
    <cfRule type="containsText" dxfId="255" priority="348" operator="containsText" text="%">
      <formula>NOT(ISERROR(SEARCH("%",I20)))</formula>
    </cfRule>
  </conditionalFormatting>
  <conditionalFormatting sqref="I21:I22">
    <cfRule type="containsText" dxfId="254" priority="346" operator="containsText" text="%">
      <formula>NOT(ISERROR(SEARCH("%",I21)))</formula>
    </cfRule>
  </conditionalFormatting>
  <conditionalFormatting sqref="I22">
    <cfRule type="containsText" dxfId="253" priority="345" operator="containsText" text="%">
      <formula>NOT(ISERROR(SEARCH("%",I22)))</formula>
    </cfRule>
  </conditionalFormatting>
  <conditionalFormatting sqref="I21">
    <cfRule type="containsText" dxfId="252" priority="344" operator="containsText" text="%">
      <formula>NOT(ISERROR(SEARCH("%",I21)))</formula>
    </cfRule>
  </conditionalFormatting>
  <conditionalFormatting sqref="I23:I24">
    <cfRule type="containsText" dxfId="251" priority="343" operator="containsText" text="%">
      <formula>NOT(ISERROR(SEARCH("%",I23)))</formula>
    </cfRule>
  </conditionalFormatting>
  <conditionalFormatting sqref="I24">
    <cfRule type="containsText" dxfId="250" priority="342" operator="containsText" text="%">
      <formula>NOT(ISERROR(SEARCH("%",I24)))</formula>
    </cfRule>
  </conditionalFormatting>
  <conditionalFormatting sqref="I23">
    <cfRule type="containsText" dxfId="249" priority="341" operator="containsText" text="%">
      <formula>NOT(ISERROR(SEARCH("%",I23)))</formula>
    </cfRule>
  </conditionalFormatting>
  <conditionalFormatting sqref="I25">
    <cfRule type="containsText" dxfId="248" priority="340" operator="containsText" text="%">
      <formula>NOT(ISERROR(SEARCH("%",I25)))</formula>
    </cfRule>
  </conditionalFormatting>
  <conditionalFormatting sqref="I27">
    <cfRule type="containsText" dxfId="247" priority="339" operator="containsText" text="%">
      <formula>NOT(ISERROR(SEARCH("%",I27)))</formula>
    </cfRule>
  </conditionalFormatting>
  <conditionalFormatting sqref="I33:I34">
    <cfRule type="containsText" dxfId="246" priority="331" operator="containsText" text="%">
      <formula>NOT(ISERROR(SEARCH("%",I33)))</formula>
    </cfRule>
  </conditionalFormatting>
  <conditionalFormatting sqref="I34">
    <cfRule type="containsText" dxfId="245" priority="330" operator="containsText" text="%">
      <formula>NOT(ISERROR(SEARCH("%",I34)))</formula>
    </cfRule>
  </conditionalFormatting>
  <conditionalFormatting sqref="I33">
    <cfRule type="containsText" dxfId="244" priority="329" operator="containsText" text="%">
      <formula>NOT(ISERROR(SEARCH("%",I33)))</formula>
    </cfRule>
  </conditionalFormatting>
  <conditionalFormatting sqref="I31:I32">
    <cfRule type="containsText" dxfId="243" priority="335" operator="containsText" text="%">
      <formula>NOT(ISERROR(SEARCH("%",I31)))</formula>
    </cfRule>
  </conditionalFormatting>
  <conditionalFormatting sqref="I32">
    <cfRule type="containsText" dxfId="242" priority="334" operator="containsText" text="%">
      <formula>NOT(ISERROR(SEARCH("%",I32)))</formula>
    </cfRule>
  </conditionalFormatting>
  <conditionalFormatting sqref="I31">
    <cfRule type="containsText" dxfId="241" priority="333" operator="containsText" text="%">
      <formula>NOT(ISERROR(SEARCH("%",I31)))</formula>
    </cfRule>
  </conditionalFormatting>
  <conditionalFormatting sqref="I33:I34">
    <cfRule type="containsText" dxfId="240" priority="332" operator="containsText" text="%">
      <formula>NOT(ISERROR(SEARCH("%",I33)))</formula>
    </cfRule>
  </conditionalFormatting>
  <conditionalFormatting sqref="I35:I36">
    <cfRule type="containsText" dxfId="239" priority="328" operator="containsText" text="%">
      <formula>NOT(ISERROR(SEARCH("%",I35)))</formula>
    </cfRule>
  </conditionalFormatting>
  <conditionalFormatting sqref="I35:I36">
    <cfRule type="containsText" dxfId="238" priority="327" operator="containsText" text="%">
      <formula>NOT(ISERROR(SEARCH("%",I35)))</formula>
    </cfRule>
  </conditionalFormatting>
  <conditionalFormatting sqref="I36">
    <cfRule type="containsText" dxfId="237" priority="326" operator="containsText" text="%">
      <formula>NOT(ISERROR(SEARCH("%",I36)))</formula>
    </cfRule>
  </conditionalFormatting>
  <conditionalFormatting sqref="I35">
    <cfRule type="containsText" dxfId="236" priority="325" operator="containsText" text="%">
      <formula>NOT(ISERROR(SEARCH("%",I35)))</formula>
    </cfRule>
  </conditionalFormatting>
  <conditionalFormatting sqref="I37">
    <cfRule type="containsText" dxfId="235" priority="321" operator="containsText" text="%">
      <formula>NOT(ISERROR(SEARCH("%",I37)))</formula>
    </cfRule>
  </conditionalFormatting>
  <conditionalFormatting sqref="I39:I40">
    <cfRule type="containsText" dxfId="234" priority="320" operator="containsText" text="%">
      <formula>NOT(ISERROR(SEARCH("%",I39)))</formula>
    </cfRule>
  </conditionalFormatting>
  <conditionalFormatting sqref="I39:I40">
    <cfRule type="containsText" dxfId="233" priority="319" operator="containsText" text="%">
      <formula>NOT(ISERROR(SEARCH("%",I39)))</formula>
    </cfRule>
  </conditionalFormatting>
  <conditionalFormatting sqref="I40">
    <cfRule type="containsText" dxfId="232" priority="318" operator="containsText" text="%">
      <formula>NOT(ISERROR(SEARCH("%",I40)))</formula>
    </cfRule>
  </conditionalFormatting>
  <conditionalFormatting sqref="I39">
    <cfRule type="containsText" dxfId="231" priority="317" operator="containsText" text="%">
      <formula>NOT(ISERROR(SEARCH("%",I39)))</formula>
    </cfRule>
  </conditionalFormatting>
  <conditionalFormatting sqref="I41">
    <cfRule type="containsText" dxfId="230" priority="316" operator="containsText" text="%">
      <formula>NOT(ISERROR(SEARCH("%",I41)))</formula>
    </cfRule>
  </conditionalFormatting>
  <conditionalFormatting sqref="I41">
    <cfRule type="containsText" dxfId="229" priority="315" operator="containsText" text="%">
      <formula>NOT(ISERROR(SEARCH("%",I41)))</formula>
    </cfRule>
  </conditionalFormatting>
  <conditionalFormatting sqref="I41">
    <cfRule type="containsText" dxfId="228" priority="313" operator="containsText" text="%">
      <formula>NOT(ISERROR(SEARCH("%",I41)))</formula>
    </cfRule>
  </conditionalFormatting>
  <conditionalFormatting sqref="H32">
    <cfRule type="containsText" dxfId="227" priority="312" operator="containsText" text="%">
      <formula>NOT(ISERROR(SEARCH("%",H32)))</formula>
    </cfRule>
  </conditionalFormatting>
  <conditionalFormatting sqref="H32">
    <cfRule type="containsText" dxfId="226" priority="311" operator="containsText" text="%">
      <formula>NOT(ISERROR(SEARCH("%",H32)))</formula>
    </cfRule>
  </conditionalFormatting>
  <conditionalFormatting sqref="H31:H32">
    <cfRule type="containsText" dxfId="225" priority="310" operator="containsText" text="%">
      <formula>NOT(ISERROR(SEARCH("%",H31)))</formula>
    </cfRule>
  </conditionalFormatting>
  <conditionalFormatting sqref="H31">
    <cfRule type="containsText" dxfId="224" priority="309" operator="containsText" text="%">
      <formula>NOT(ISERROR(SEARCH("%",H31)))</formula>
    </cfRule>
  </conditionalFormatting>
  <conditionalFormatting sqref="J12 J15:J28 J31:J42">
    <cfRule type="containsText" dxfId="223" priority="308" operator="containsText" text="%">
      <formula>NOT(ISERROR(SEARCH("%",J12)))</formula>
    </cfRule>
  </conditionalFormatting>
  <conditionalFormatting sqref="J12 J15:J28 J31:J42">
    <cfRule type="containsText" dxfId="222" priority="307" operator="containsText" text="%">
      <formula>NOT(ISERROR(SEARCH("%",J12)))</formula>
    </cfRule>
  </conditionalFormatting>
  <conditionalFormatting sqref="J15 J17 J19 J21 J23 J25 J27 J31 J33 J35 J37 J39 J41">
    <cfRule type="containsText" dxfId="221" priority="306" operator="containsText" text="%">
      <formula>NOT(ISERROR(SEARCH("%",J15)))</formula>
    </cfRule>
  </conditionalFormatting>
  <conditionalFormatting sqref="J12 J16 J18 J20 J22 J24 J26 J28 J32 J34 J36 J38 J40 J42">
    <cfRule type="containsText" dxfId="220" priority="305" operator="containsText" text="%">
      <formula>NOT(ISERROR(SEARCH("%",J12)))</formula>
    </cfRule>
  </conditionalFormatting>
  <conditionalFormatting sqref="K12 K15:K42">
    <cfRule type="containsText" dxfId="219" priority="303" operator="containsText" text="%">
      <formula>NOT(ISERROR(SEARCH("%",K12)))</formula>
    </cfRule>
  </conditionalFormatting>
  <conditionalFormatting sqref="K12 K15:K42">
    <cfRule type="containsText" dxfId="218" priority="302" operator="containsText" text="%">
      <formula>NOT(ISERROR(SEARCH("%",K12)))</formula>
    </cfRule>
  </conditionalFormatting>
  <conditionalFormatting sqref="K15 K17 K19 K21 K23 K25 K27 K29 K31 K33 K35 K37 K39 K41">
    <cfRule type="containsText" dxfId="217" priority="301" operator="containsText" text="%">
      <formula>NOT(ISERROR(SEARCH("%",K15)))</formula>
    </cfRule>
  </conditionalFormatting>
  <conditionalFormatting sqref="K15 K17 K19 K21 K23 K25 K27 K29 K31 K33 K35 K37 K39 K41">
    <cfRule type="containsText" dxfId="216" priority="299" operator="containsText" text="%">
      <formula>NOT(ISERROR(SEARCH("%",K15)))</formula>
    </cfRule>
  </conditionalFormatting>
  <conditionalFormatting sqref="M11:M12">
    <cfRule type="containsText" dxfId="215" priority="292" operator="containsText" text="%">
      <formula>NOT(ISERROR(SEARCH("%",M11)))</formula>
    </cfRule>
  </conditionalFormatting>
  <conditionalFormatting sqref="M11">
    <cfRule type="containsText" dxfId="214" priority="291" operator="containsText" text="%">
      <formula>NOT(ISERROR(SEARCH("%",M11)))</formula>
    </cfRule>
  </conditionalFormatting>
  <conditionalFormatting sqref="M12">
    <cfRule type="containsText" dxfId="213" priority="290" operator="containsText" text="%">
      <formula>NOT(ISERROR(SEARCH("%",M12)))</formula>
    </cfRule>
  </conditionalFormatting>
  <conditionalFormatting sqref="M11">
    <cfRule type="containsText" dxfId="212" priority="289" operator="containsText" text="%">
      <formula>NOT(ISERROR(SEARCH("%",M11)))</formula>
    </cfRule>
  </conditionalFormatting>
  <conditionalFormatting sqref="G13:G14">
    <cfRule type="containsText" dxfId="211" priority="272" operator="containsText" text="%">
      <formula>NOT(ISERROR(SEARCH("%",G13)))</formula>
    </cfRule>
  </conditionalFormatting>
  <conditionalFormatting sqref="G13:G14">
    <cfRule type="containsText" dxfId="210" priority="271" operator="containsText" text="%">
      <formula>NOT(ISERROR(SEARCH("%",G13)))</formula>
    </cfRule>
  </conditionalFormatting>
  <conditionalFormatting sqref="H13:K14">
    <cfRule type="containsText" dxfId="209" priority="270" operator="containsText" text="%">
      <formula>NOT(ISERROR(SEARCH("%",H13)))</formula>
    </cfRule>
  </conditionalFormatting>
  <conditionalFormatting sqref="H13:K14">
    <cfRule type="containsText" dxfId="208" priority="269" operator="containsText" text="%">
      <formula>NOT(ISERROR(SEARCH("%",H13)))</formula>
    </cfRule>
  </conditionalFormatting>
  <conditionalFormatting sqref="H13:K14">
    <cfRule type="containsText" dxfId="207" priority="268" operator="containsText" text="%">
      <formula>NOT(ISERROR(SEARCH("%",H13)))</formula>
    </cfRule>
  </conditionalFormatting>
  <conditionalFormatting sqref="L10 L49">
    <cfRule type="containsText" dxfId="206" priority="229" operator="containsText" text="%">
      <formula>NOT(ISERROR(SEARCH("%",L10)))</formula>
    </cfRule>
  </conditionalFormatting>
  <conditionalFormatting sqref="L49">
    <cfRule type="containsText" dxfId="205" priority="228" operator="containsText" text="%">
      <formula>NOT(ISERROR(SEARCH("%",L49)))</formula>
    </cfRule>
  </conditionalFormatting>
  <conditionalFormatting sqref="L49">
    <cfRule type="containsText" dxfId="204" priority="227" operator="containsText" text="%">
      <formula>NOT(ISERROR(SEARCH("%",L49)))</formula>
    </cfRule>
  </conditionalFormatting>
  <conditionalFormatting sqref="L47">
    <cfRule type="containsText" dxfId="203" priority="226" operator="containsText" text="%">
      <formula>NOT(ISERROR(SEARCH("%",L47)))</formula>
    </cfRule>
  </conditionalFormatting>
  <conditionalFormatting sqref="L47">
    <cfRule type="containsText" dxfId="202" priority="225" operator="containsText" text="%">
      <formula>NOT(ISERROR(SEARCH("%",L47)))</formula>
    </cfRule>
  </conditionalFormatting>
  <conditionalFormatting sqref="L47">
    <cfRule type="containsText" dxfId="201" priority="224" operator="containsText" text="%">
      <formula>NOT(ISERROR(SEARCH("%",L47)))</formula>
    </cfRule>
  </conditionalFormatting>
  <conditionalFormatting sqref="L11:L13">
    <cfRule type="containsText" dxfId="200" priority="223" operator="containsText" text="%">
      <formula>NOT(ISERROR(SEARCH("%",L11)))</formula>
    </cfRule>
  </conditionalFormatting>
  <conditionalFormatting sqref="L11:L13">
    <cfRule type="containsText" dxfId="199" priority="222" operator="containsText" text="%">
      <formula>NOT(ISERROR(SEARCH("%",L11)))</formula>
    </cfRule>
  </conditionalFormatting>
  <conditionalFormatting sqref="L11 L13">
    <cfRule type="containsText" dxfId="198" priority="221" operator="containsText" text="%">
      <formula>NOT(ISERROR(SEARCH("%",L11)))</formula>
    </cfRule>
  </conditionalFormatting>
  <conditionalFormatting sqref="L12">
    <cfRule type="containsText" dxfId="197" priority="220" operator="containsText" text="%">
      <formula>NOT(ISERROR(SEARCH("%",L12)))</formula>
    </cfRule>
  </conditionalFormatting>
  <conditionalFormatting sqref="L11 L13">
    <cfRule type="containsText" dxfId="196" priority="219" operator="containsText" text="%">
      <formula>NOT(ISERROR(SEARCH("%",L11)))</formula>
    </cfRule>
  </conditionalFormatting>
  <conditionalFormatting sqref="L14">
    <cfRule type="containsText" dxfId="195" priority="218" operator="containsText" text="%">
      <formula>NOT(ISERROR(SEARCH("%",L14)))</formula>
    </cfRule>
  </conditionalFormatting>
  <conditionalFormatting sqref="L14">
    <cfRule type="containsText" dxfId="194" priority="217" operator="containsText" text="%">
      <formula>NOT(ISERROR(SEARCH("%",L14)))</formula>
    </cfRule>
  </conditionalFormatting>
  <conditionalFormatting sqref="L14">
    <cfRule type="containsText" dxfId="193" priority="216" operator="containsText" text="%">
      <formula>NOT(ISERROR(SEARCH("%",L14)))</formula>
    </cfRule>
  </conditionalFormatting>
  <conditionalFormatting sqref="L15">
    <cfRule type="containsText" dxfId="192" priority="215" operator="containsText" text="%">
      <formula>NOT(ISERROR(SEARCH("%",L15)))</formula>
    </cfRule>
  </conditionalFormatting>
  <conditionalFormatting sqref="L15">
    <cfRule type="containsText" dxfId="191" priority="214" operator="containsText" text="%">
      <formula>NOT(ISERROR(SEARCH("%",L15)))</formula>
    </cfRule>
  </conditionalFormatting>
  <conditionalFormatting sqref="L15">
    <cfRule type="containsText" dxfId="190" priority="213" operator="containsText" text="%">
      <formula>NOT(ISERROR(SEARCH("%",L15)))</formula>
    </cfRule>
  </conditionalFormatting>
  <conditionalFormatting sqref="L15">
    <cfRule type="containsText" dxfId="189" priority="212" operator="containsText" text="%">
      <formula>NOT(ISERROR(SEARCH("%",L15)))</formula>
    </cfRule>
  </conditionalFormatting>
  <conditionalFormatting sqref="L16">
    <cfRule type="containsText" dxfId="188" priority="211" operator="containsText" text="%">
      <formula>NOT(ISERROR(SEARCH("%",L16)))</formula>
    </cfRule>
  </conditionalFormatting>
  <conditionalFormatting sqref="L16">
    <cfRule type="containsText" dxfId="187" priority="210" operator="containsText" text="%">
      <formula>NOT(ISERROR(SEARCH("%",L16)))</formula>
    </cfRule>
  </conditionalFormatting>
  <conditionalFormatting sqref="L16">
    <cfRule type="containsText" dxfId="186" priority="209" operator="containsText" text="%">
      <formula>NOT(ISERROR(SEARCH("%",L16)))</formula>
    </cfRule>
  </conditionalFormatting>
  <conditionalFormatting sqref="L17">
    <cfRule type="containsText" dxfId="185" priority="208" operator="containsText" text="%">
      <formula>NOT(ISERROR(SEARCH("%",L17)))</formula>
    </cfRule>
  </conditionalFormatting>
  <conditionalFormatting sqref="L17">
    <cfRule type="containsText" dxfId="184" priority="207" operator="containsText" text="%">
      <formula>NOT(ISERROR(SEARCH("%",L17)))</formula>
    </cfRule>
  </conditionalFormatting>
  <conditionalFormatting sqref="L17">
    <cfRule type="containsText" dxfId="183" priority="206" operator="containsText" text="%">
      <formula>NOT(ISERROR(SEARCH("%",L17)))</formula>
    </cfRule>
  </conditionalFormatting>
  <conditionalFormatting sqref="L17">
    <cfRule type="containsText" dxfId="182" priority="205" operator="containsText" text="%">
      <formula>NOT(ISERROR(SEARCH("%",L17)))</formula>
    </cfRule>
  </conditionalFormatting>
  <conditionalFormatting sqref="L18">
    <cfRule type="containsText" dxfId="181" priority="204" operator="containsText" text="%">
      <formula>NOT(ISERROR(SEARCH("%",L18)))</formula>
    </cfRule>
  </conditionalFormatting>
  <conditionalFormatting sqref="L18">
    <cfRule type="containsText" dxfId="180" priority="203" operator="containsText" text="%">
      <formula>NOT(ISERROR(SEARCH("%",L18)))</formula>
    </cfRule>
  </conditionalFormatting>
  <conditionalFormatting sqref="L18">
    <cfRule type="containsText" dxfId="179" priority="202" operator="containsText" text="%">
      <formula>NOT(ISERROR(SEARCH("%",L18)))</formula>
    </cfRule>
  </conditionalFormatting>
  <conditionalFormatting sqref="L19">
    <cfRule type="containsText" dxfId="178" priority="201" operator="containsText" text="%">
      <formula>NOT(ISERROR(SEARCH("%",L19)))</formula>
    </cfRule>
  </conditionalFormatting>
  <conditionalFormatting sqref="L19">
    <cfRule type="containsText" dxfId="177" priority="200" operator="containsText" text="%">
      <formula>NOT(ISERROR(SEARCH("%",L19)))</formula>
    </cfRule>
  </conditionalFormatting>
  <conditionalFormatting sqref="L19">
    <cfRule type="containsText" dxfId="176" priority="199" operator="containsText" text="%">
      <formula>NOT(ISERROR(SEARCH("%",L19)))</formula>
    </cfRule>
  </conditionalFormatting>
  <conditionalFormatting sqref="L19">
    <cfRule type="containsText" dxfId="175" priority="198" operator="containsText" text="%">
      <formula>NOT(ISERROR(SEARCH("%",L19)))</formula>
    </cfRule>
  </conditionalFormatting>
  <conditionalFormatting sqref="L20">
    <cfRule type="containsText" dxfId="174" priority="197" operator="containsText" text="%">
      <formula>NOT(ISERROR(SEARCH("%",L20)))</formula>
    </cfRule>
  </conditionalFormatting>
  <conditionalFormatting sqref="L20">
    <cfRule type="containsText" dxfId="173" priority="196" operator="containsText" text="%">
      <formula>NOT(ISERROR(SEARCH("%",L20)))</formula>
    </cfRule>
  </conditionalFormatting>
  <conditionalFormatting sqref="L20">
    <cfRule type="containsText" dxfId="172" priority="195" operator="containsText" text="%">
      <formula>NOT(ISERROR(SEARCH("%",L20)))</formula>
    </cfRule>
  </conditionalFormatting>
  <conditionalFormatting sqref="L21">
    <cfRule type="containsText" dxfId="171" priority="194" operator="containsText" text="%">
      <formula>NOT(ISERROR(SEARCH("%",L21)))</formula>
    </cfRule>
  </conditionalFormatting>
  <conditionalFormatting sqref="L21">
    <cfRule type="containsText" dxfId="170" priority="193" operator="containsText" text="%">
      <formula>NOT(ISERROR(SEARCH("%",L21)))</formula>
    </cfRule>
  </conditionalFormatting>
  <conditionalFormatting sqref="L21">
    <cfRule type="containsText" dxfId="169" priority="192" operator="containsText" text="%">
      <formula>NOT(ISERROR(SEARCH("%",L21)))</formula>
    </cfRule>
  </conditionalFormatting>
  <conditionalFormatting sqref="L21">
    <cfRule type="containsText" dxfId="168" priority="191" operator="containsText" text="%">
      <formula>NOT(ISERROR(SEARCH("%",L21)))</formula>
    </cfRule>
  </conditionalFormatting>
  <conditionalFormatting sqref="L22">
    <cfRule type="containsText" dxfId="167" priority="190" operator="containsText" text="%">
      <formula>NOT(ISERROR(SEARCH("%",L22)))</formula>
    </cfRule>
  </conditionalFormatting>
  <conditionalFormatting sqref="L22">
    <cfRule type="containsText" dxfId="166" priority="189" operator="containsText" text="%">
      <formula>NOT(ISERROR(SEARCH("%",L22)))</formula>
    </cfRule>
  </conditionalFormatting>
  <conditionalFormatting sqref="L22">
    <cfRule type="containsText" dxfId="165" priority="188" operator="containsText" text="%">
      <formula>NOT(ISERROR(SEARCH("%",L22)))</formula>
    </cfRule>
  </conditionalFormatting>
  <conditionalFormatting sqref="L23">
    <cfRule type="containsText" dxfId="164" priority="187" operator="containsText" text="%">
      <formula>NOT(ISERROR(SEARCH("%",L23)))</formula>
    </cfRule>
  </conditionalFormatting>
  <conditionalFormatting sqref="L23">
    <cfRule type="containsText" dxfId="163" priority="186" operator="containsText" text="%">
      <formula>NOT(ISERROR(SEARCH("%",L23)))</formula>
    </cfRule>
  </conditionalFormatting>
  <conditionalFormatting sqref="L23">
    <cfRule type="containsText" dxfId="162" priority="185" operator="containsText" text="%">
      <formula>NOT(ISERROR(SEARCH("%",L23)))</formula>
    </cfRule>
  </conditionalFormatting>
  <conditionalFormatting sqref="L23">
    <cfRule type="containsText" dxfId="161" priority="184" operator="containsText" text="%">
      <formula>NOT(ISERROR(SEARCH("%",L23)))</formula>
    </cfRule>
  </conditionalFormatting>
  <conditionalFormatting sqref="L24">
    <cfRule type="containsText" dxfId="160" priority="183" operator="containsText" text="%">
      <formula>NOT(ISERROR(SEARCH("%",L24)))</formula>
    </cfRule>
  </conditionalFormatting>
  <conditionalFormatting sqref="L41">
    <cfRule type="containsText" dxfId="159" priority="117" operator="containsText" text="%">
      <formula>NOT(ISERROR(SEARCH("%",L41)))</formula>
    </cfRule>
  </conditionalFormatting>
  <conditionalFormatting sqref="L41">
    <cfRule type="containsText" dxfId="158" priority="116" operator="containsText" text="%">
      <formula>NOT(ISERROR(SEARCH("%",L41)))</formula>
    </cfRule>
  </conditionalFormatting>
  <conditionalFormatting sqref="L41">
    <cfRule type="containsText" dxfId="157" priority="115" operator="containsText" text="%">
      <formula>NOT(ISERROR(SEARCH("%",L41)))</formula>
    </cfRule>
  </conditionalFormatting>
  <conditionalFormatting sqref="L41">
    <cfRule type="containsText" dxfId="156" priority="114" operator="containsText" text="%">
      <formula>NOT(ISERROR(SEARCH("%",L41)))</formula>
    </cfRule>
  </conditionalFormatting>
  <conditionalFormatting sqref="L42">
    <cfRule type="containsText" dxfId="155" priority="113" operator="containsText" text="%">
      <formula>NOT(ISERROR(SEARCH("%",L42)))</formula>
    </cfRule>
  </conditionalFormatting>
  <conditionalFormatting sqref="L42">
    <cfRule type="containsText" dxfId="154" priority="112" operator="containsText" text="%">
      <formula>NOT(ISERROR(SEARCH("%",L42)))</formula>
    </cfRule>
  </conditionalFormatting>
  <conditionalFormatting sqref="L42">
    <cfRule type="containsText" dxfId="153" priority="111" operator="containsText" text="%">
      <formula>NOT(ISERROR(SEARCH("%",L42)))</formula>
    </cfRule>
  </conditionalFormatting>
  <conditionalFormatting sqref="L25">
    <cfRule type="containsText" dxfId="152" priority="173" operator="containsText" text="%">
      <formula>NOT(ISERROR(SEARCH("%",L25)))</formula>
    </cfRule>
  </conditionalFormatting>
  <conditionalFormatting sqref="L25">
    <cfRule type="containsText" dxfId="151" priority="172" operator="containsText" text="%">
      <formula>NOT(ISERROR(SEARCH("%",L25)))</formula>
    </cfRule>
  </conditionalFormatting>
  <conditionalFormatting sqref="L25">
    <cfRule type="containsText" dxfId="150" priority="171" operator="containsText" text="%">
      <formula>NOT(ISERROR(SEARCH("%",L25)))</formula>
    </cfRule>
  </conditionalFormatting>
  <conditionalFormatting sqref="L25">
    <cfRule type="containsText" dxfId="149" priority="170" operator="containsText" text="%">
      <formula>NOT(ISERROR(SEARCH("%",L25)))</formula>
    </cfRule>
  </conditionalFormatting>
  <conditionalFormatting sqref="L26">
    <cfRule type="containsText" dxfId="148" priority="169" operator="containsText" text="%">
      <formula>NOT(ISERROR(SEARCH("%",L26)))</formula>
    </cfRule>
  </conditionalFormatting>
  <conditionalFormatting sqref="L26">
    <cfRule type="containsText" dxfId="147" priority="168" operator="containsText" text="%">
      <formula>NOT(ISERROR(SEARCH("%",L26)))</formula>
    </cfRule>
  </conditionalFormatting>
  <conditionalFormatting sqref="L26">
    <cfRule type="containsText" dxfId="146" priority="167" operator="containsText" text="%">
      <formula>NOT(ISERROR(SEARCH("%",L26)))</formula>
    </cfRule>
  </conditionalFormatting>
  <conditionalFormatting sqref="L27">
    <cfRule type="containsText" dxfId="145" priority="166" operator="containsText" text="%">
      <formula>NOT(ISERROR(SEARCH("%",L27)))</formula>
    </cfRule>
  </conditionalFormatting>
  <conditionalFormatting sqref="L27">
    <cfRule type="containsText" dxfId="144" priority="165" operator="containsText" text="%">
      <formula>NOT(ISERROR(SEARCH("%",L27)))</formula>
    </cfRule>
  </conditionalFormatting>
  <conditionalFormatting sqref="L27">
    <cfRule type="containsText" dxfId="143" priority="164" operator="containsText" text="%">
      <formula>NOT(ISERROR(SEARCH("%",L27)))</formula>
    </cfRule>
  </conditionalFormatting>
  <conditionalFormatting sqref="L27">
    <cfRule type="containsText" dxfId="142" priority="163" operator="containsText" text="%">
      <formula>NOT(ISERROR(SEARCH("%",L27)))</formula>
    </cfRule>
  </conditionalFormatting>
  <conditionalFormatting sqref="L28">
    <cfRule type="containsText" dxfId="141" priority="162" operator="containsText" text="%">
      <formula>NOT(ISERROR(SEARCH("%",L28)))</formula>
    </cfRule>
  </conditionalFormatting>
  <conditionalFormatting sqref="L28">
    <cfRule type="containsText" dxfId="140" priority="161" operator="containsText" text="%">
      <formula>NOT(ISERROR(SEARCH("%",L28)))</formula>
    </cfRule>
  </conditionalFormatting>
  <conditionalFormatting sqref="L28">
    <cfRule type="containsText" dxfId="139" priority="160" operator="containsText" text="%">
      <formula>NOT(ISERROR(SEARCH("%",L28)))</formula>
    </cfRule>
  </conditionalFormatting>
  <conditionalFormatting sqref="L29">
    <cfRule type="containsText" dxfId="138" priority="159" operator="containsText" text="%">
      <formula>NOT(ISERROR(SEARCH("%",L29)))</formula>
    </cfRule>
  </conditionalFormatting>
  <conditionalFormatting sqref="L29">
    <cfRule type="containsText" dxfId="137" priority="158" operator="containsText" text="%">
      <formula>NOT(ISERROR(SEARCH("%",L29)))</formula>
    </cfRule>
  </conditionalFormatting>
  <conditionalFormatting sqref="L29">
    <cfRule type="containsText" dxfId="136" priority="157" operator="containsText" text="%">
      <formula>NOT(ISERROR(SEARCH("%",L29)))</formula>
    </cfRule>
  </conditionalFormatting>
  <conditionalFormatting sqref="L29">
    <cfRule type="containsText" dxfId="135" priority="156" operator="containsText" text="%">
      <formula>NOT(ISERROR(SEARCH("%",L29)))</formula>
    </cfRule>
  </conditionalFormatting>
  <conditionalFormatting sqref="L30">
    <cfRule type="containsText" dxfId="134" priority="155" operator="containsText" text="%">
      <formula>NOT(ISERROR(SEARCH("%",L30)))</formula>
    </cfRule>
  </conditionalFormatting>
  <conditionalFormatting sqref="L30">
    <cfRule type="containsText" dxfId="133" priority="154" operator="containsText" text="%">
      <formula>NOT(ISERROR(SEARCH("%",L30)))</formula>
    </cfRule>
  </conditionalFormatting>
  <conditionalFormatting sqref="L30">
    <cfRule type="containsText" dxfId="132" priority="153" operator="containsText" text="%">
      <formula>NOT(ISERROR(SEARCH("%",L30)))</formula>
    </cfRule>
  </conditionalFormatting>
  <conditionalFormatting sqref="L31">
    <cfRule type="containsText" dxfId="131" priority="152" operator="containsText" text="%">
      <formula>NOT(ISERROR(SEARCH("%",L31)))</formula>
    </cfRule>
  </conditionalFormatting>
  <conditionalFormatting sqref="L31">
    <cfRule type="containsText" dxfId="130" priority="151" operator="containsText" text="%">
      <formula>NOT(ISERROR(SEARCH("%",L31)))</formula>
    </cfRule>
  </conditionalFormatting>
  <conditionalFormatting sqref="L31">
    <cfRule type="containsText" dxfId="129" priority="150" operator="containsText" text="%">
      <formula>NOT(ISERROR(SEARCH("%",L31)))</formula>
    </cfRule>
  </conditionalFormatting>
  <conditionalFormatting sqref="L31">
    <cfRule type="containsText" dxfId="128" priority="149" operator="containsText" text="%">
      <formula>NOT(ISERROR(SEARCH("%",L31)))</formula>
    </cfRule>
  </conditionalFormatting>
  <conditionalFormatting sqref="L32">
    <cfRule type="containsText" dxfId="127" priority="148" operator="containsText" text="%">
      <formula>NOT(ISERROR(SEARCH("%",L32)))</formula>
    </cfRule>
  </conditionalFormatting>
  <conditionalFormatting sqref="L32">
    <cfRule type="containsText" dxfId="126" priority="147" operator="containsText" text="%">
      <formula>NOT(ISERROR(SEARCH("%",L32)))</formula>
    </cfRule>
  </conditionalFormatting>
  <conditionalFormatting sqref="L32">
    <cfRule type="containsText" dxfId="125" priority="146" operator="containsText" text="%">
      <formula>NOT(ISERROR(SEARCH("%",L32)))</formula>
    </cfRule>
  </conditionalFormatting>
  <conditionalFormatting sqref="L33">
    <cfRule type="containsText" dxfId="124" priority="145" operator="containsText" text="%">
      <formula>NOT(ISERROR(SEARCH("%",L33)))</formula>
    </cfRule>
  </conditionalFormatting>
  <conditionalFormatting sqref="L33">
    <cfRule type="containsText" dxfId="123" priority="144" operator="containsText" text="%">
      <formula>NOT(ISERROR(SEARCH("%",L33)))</formula>
    </cfRule>
  </conditionalFormatting>
  <conditionalFormatting sqref="L33">
    <cfRule type="containsText" dxfId="122" priority="143" operator="containsText" text="%">
      <formula>NOT(ISERROR(SEARCH("%",L33)))</formula>
    </cfRule>
  </conditionalFormatting>
  <conditionalFormatting sqref="L33">
    <cfRule type="containsText" dxfId="121" priority="142" operator="containsText" text="%">
      <formula>NOT(ISERROR(SEARCH("%",L33)))</formula>
    </cfRule>
  </conditionalFormatting>
  <conditionalFormatting sqref="L34">
    <cfRule type="containsText" dxfId="120" priority="141" operator="containsText" text="%">
      <formula>NOT(ISERROR(SEARCH("%",L34)))</formula>
    </cfRule>
  </conditionalFormatting>
  <conditionalFormatting sqref="L34">
    <cfRule type="containsText" dxfId="119" priority="140" operator="containsText" text="%">
      <formula>NOT(ISERROR(SEARCH("%",L34)))</formula>
    </cfRule>
  </conditionalFormatting>
  <conditionalFormatting sqref="L34">
    <cfRule type="containsText" dxfId="118" priority="139" operator="containsText" text="%">
      <formula>NOT(ISERROR(SEARCH("%",L34)))</formula>
    </cfRule>
  </conditionalFormatting>
  <conditionalFormatting sqref="L35">
    <cfRule type="containsText" dxfId="117" priority="138" operator="containsText" text="%">
      <formula>NOT(ISERROR(SEARCH("%",L35)))</formula>
    </cfRule>
  </conditionalFormatting>
  <conditionalFormatting sqref="L35">
    <cfRule type="containsText" dxfId="116" priority="137" operator="containsText" text="%">
      <formula>NOT(ISERROR(SEARCH("%",L35)))</formula>
    </cfRule>
  </conditionalFormatting>
  <conditionalFormatting sqref="L35">
    <cfRule type="containsText" dxfId="115" priority="136" operator="containsText" text="%">
      <formula>NOT(ISERROR(SEARCH("%",L35)))</formula>
    </cfRule>
  </conditionalFormatting>
  <conditionalFormatting sqref="L35">
    <cfRule type="containsText" dxfId="114" priority="135" operator="containsText" text="%">
      <formula>NOT(ISERROR(SEARCH("%",L35)))</formula>
    </cfRule>
  </conditionalFormatting>
  <conditionalFormatting sqref="L36">
    <cfRule type="containsText" dxfId="113" priority="134" operator="containsText" text="%">
      <formula>NOT(ISERROR(SEARCH("%",L36)))</formula>
    </cfRule>
  </conditionalFormatting>
  <conditionalFormatting sqref="L36">
    <cfRule type="containsText" dxfId="112" priority="133" operator="containsText" text="%">
      <formula>NOT(ISERROR(SEARCH("%",L36)))</formula>
    </cfRule>
  </conditionalFormatting>
  <conditionalFormatting sqref="L36">
    <cfRule type="containsText" dxfId="111" priority="132" operator="containsText" text="%">
      <formula>NOT(ISERROR(SEARCH("%",L36)))</formula>
    </cfRule>
  </conditionalFormatting>
  <conditionalFormatting sqref="L37">
    <cfRule type="containsText" dxfId="110" priority="131" operator="containsText" text="%">
      <formula>NOT(ISERROR(SEARCH("%",L37)))</formula>
    </cfRule>
  </conditionalFormatting>
  <conditionalFormatting sqref="L37">
    <cfRule type="containsText" dxfId="109" priority="130" operator="containsText" text="%">
      <formula>NOT(ISERROR(SEARCH("%",L37)))</formula>
    </cfRule>
  </conditionalFormatting>
  <conditionalFormatting sqref="L37">
    <cfRule type="containsText" dxfId="108" priority="129" operator="containsText" text="%">
      <formula>NOT(ISERROR(SEARCH("%",L37)))</formula>
    </cfRule>
  </conditionalFormatting>
  <conditionalFormatting sqref="L37">
    <cfRule type="containsText" dxfId="107" priority="128" operator="containsText" text="%">
      <formula>NOT(ISERROR(SEARCH("%",L37)))</formula>
    </cfRule>
  </conditionalFormatting>
  <conditionalFormatting sqref="L38">
    <cfRule type="containsText" dxfId="106" priority="127" operator="containsText" text="%">
      <formula>NOT(ISERROR(SEARCH("%",L38)))</formula>
    </cfRule>
  </conditionalFormatting>
  <conditionalFormatting sqref="L38">
    <cfRule type="containsText" dxfId="105" priority="126" operator="containsText" text="%">
      <formula>NOT(ISERROR(SEARCH("%",L38)))</formula>
    </cfRule>
  </conditionalFormatting>
  <conditionalFormatting sqref="L38">
    <cfRule type="containsText" dxfId="104" priority="125" operator="containsText" text="%">
      <formula>NOT(ISERROR(SEARCH("%",L38)))</formula>
    </cfRule>
  </conditionalFormatting>
  <conditionalFormatting sqref="L39">
    <cfRule type="containsText" dxfId="103" priority="124" operator="containsText" text="%">
      <formula>NOT(ISERROR(SEARCH("%",L39)))</formula>
    </cfRule>
  </conditionalFormatting>
  <conditionalFormatting sqref="L39">
    <cfRule type="containsText" dxfId="102" priority="123" operator="containsText" text="%">
      <formula>NOT(ISERROR(SEARCH("%",L39)))</formula>
    </cfRule>
  </conditionalFormatting>
  <conditionalFormatting sqref="L39">
    <cfRule type="containsText" dxfId="101" priority="122" operator="containsText" text="%">
      <formula>NOT(ISERROR(SEARCH("%",L39)))</formula>
    </cfRule>
  </conditionalFormatting>
  <conditionalFormatting sqref="L39">
    <cfRule type="containsText" dxfId="100" priority="121" operator="containsText" text="%">
      <formula>NOT(ISERROR(SEARCH("%",L39)))</formula>
    </cfRule>
  </conditionalFormatting>
  <conditionalFormatting sqref="L40">
    <cfRule type="containsText" dxfId="99" priority="120" operator="containsText" text="%">
      <formula>NOT(ISERROR(SEARCH("%",L40)))</formula>
    </cfRule>
  </conditionalFormatting>
  <conditionalFormatting sqref="L40">
    <cfRule type="containsText" dxfId="98" priority="119" operator="containsText" text="%">
      <formula>NOT(ISERROR(SEARCH("%",L40)))</formula>
    </cfRule>
  </conditionalFormatting>
  <conditionalFormatting sqref="L40">
    <cfRule type="containsText" dxfId="97" priority="118" operator="containsText" text="%">
      <formula>NOT(ISERROR(SEARCH("%",L40)))</formula>
    </cfRule>
  </conditionalFormatting>
  <conditionalFormatting sqref="G11:K11">
    <cfRule type="containsText" dxfId="96" priority="110" operator="containsText" text="%">
      <formula>NOT(ISERROR(SEARCH("%",G11)))</formula>
    </cfRule>
  </conditionalFormatting>
  <conditionalFormatting sqref="M13:M48">
    <cfRule type="containsText" dxfId="95" priority="109" operator="containsText" text="%">
      <formula>NOT(ISERROR(SEARCH("%",M13)))</formula>
    </cfRule>
  </conditionalFormatting>
  <conditionalFormatting sqref="M13:M48">
    <cfRule type="containsText" dxfId="94" priority="108" operator="containsText" text="%">
      <formula>NOT(ISERROR(SEARCH("%",M13)))</formula>
    </cfRule>
  </conditionalFormatting>
  <conditionalFormatting sqref="M13 M15 M17 M19 M21 M23 M25 M27 M29 M31 M33 M35 M37 M39 M41 M47">
    <cfRule type="containsText" dxfId="93" priority="107" operator="containsText" text="%">
      <formula>NOT(ISERROR(SEARCH("%",M13)))</formula>
    </cfRule>
  </conditionalFormatting>
  <conditionalFormatting sqref="M14 M16 M18 M20 M22 M24 M26 M28 M30 M32 M34 M36 M38 M40 M42:M46 M48">
    <cfRule type="containsText" dxfId="92" priority="106" operator="containsText" text="%">
      <formula>NOT(ISERROR(SEARCH("%",M14)))</formula>
    </cfRule>
  </conditionalFormatting>
  <conditionalFormatting sqref="M13 M15 M17 M19 M21 M23 M25 M27 M29 M31 M33 M35 M37 M39 M41 M47">
    <cfRule type="containsText" dxfId="91" priority="105" operator="containsText" text="%">
      <formula>NOT(ISERROR(SEARCH("%",M13)))</formula>
    </cfRule>
  </conditionalFormatting>
  <conditionalFormatting sqref="J29">
    <cfRule type="containsText" dxfId="90" priority="98" operator="containsText" text="%">
      <formula>NOT(ISERROR(SEARCH("%",J29)))</formula>
    </cfRule>
  </conditionalFormatting>
  <conditionalFormatting sqref="I29:J30">
    <cfRule type="containsText" dxfId="89" priority="104" operator="containsText" text="%">
      <formula>NOT(ISERROR(SEARCH("%",I29)))</formula>
    </cfRule>
  </conditionalFormatting>
  <conditionalFormatting sqref="J30">
    <cfRule type="containsText" dxfId="88" priority="103" operator="containsText" text="%">
      <formula>NOT(ISERROR(SEARCH("%",J30)))</formula>
    </cfRule>
  </conditionalFormatting>
  <conditionalFormatting sqref="J30">
    <cfRule type="containsText" dxfId="87" priority="102" operator="containsText" text="%">
      <formula>NOT(ISERROR(SEARCH("%",J30)))</formula>
    </cfRule>
  </conditionalFormatting>
  <conditionalFormatting sqref="I29:I30 J29">
    <cfRule type="containsText" dxfId="86" priority="101" operator="containsText" text="%">
      <formula>NOT(ISERROR(SEARCH("%",I29)))</formula>
    </cfRule>
  </conditionalFormatting>
  <conditionalFormatting sqref="I29:J29">
    <cfRule type="containsText" dxfId="85" priority="100" operator="containsText" text="%">
      <formula>NOT(ISERROR(SEARCH("%",I29)))</formula>
    </cfRule>
  </conditionalFormatting>
  <conditionalFormatting sqref="J29:J30">
    <cfRule type="containsText" dxfId="84" priority="99" operator="containsText" text="%">
      <formula>NOT(ISERROR(SEARCH("%",J29)))</formula>
    </cfRule>
  </conditionalFormatting>
  <conditionalFormatting sqref="I19">
    <cfRule type="containsText" dxfId="83" priority="97" operator="containsText" text="%">
      <formula>NOT(ISERROR(SEARCH("%",I19)))</formula>
    </cfRule>
  </conditionalFormatting>
  <conditionalFormatting sqref="I19">
    <cfRule type="containsText" dxfId="82" priority="96" operator="containsText" text="%">
      <formula>NOT(ISERROR(SEARCH("%",I19)))</formula>
    </cfRule>
  </conditionalFormatting>
  <conditionalFormatting sqref="H45">
    <cfRule type="containsText" dxfId="81" priority="57" operator="containsText" text="%">
      <formula>NOT(ISERROR(SEARCH("%",H45)))</formula>
    </cfRule>
  </conditionalFormatting>
  <conditionalFormatting sqref="J43">
    <cfRule type="containsText" dxfId="80" priority="78" operator="containsText" text="%">
      <formula>NOT(ISERROR(SEARCH("%",J43)))</formula>
    </cfRule>
  </conditionalFormatting>
  <conditionalFormatting sqref="F43:F44">
    <cfRule type="containsText" dxfId="79" priority="95" operator="containsText" text="%">
      <formula>NOT(ISERROR(SEARCH("%",F43)))</formula>
    </cfRule>
  </conditionalFormatting>
  <conditionalFormatting sqref="F43:F44">
    <cfRule type="containsText" dxfId="78" priority="94" operator="containsText" text="%">
      <formula>NOT(ISERROR(SEARCH("%",F43)))</formula>
    </cfRule>
  </conditionalFormatting>
  <conditionalFormatting sqref="F43:F44">
    <cfRule type="containsText" dxfId="77" priority="93" operator="containsText" text="%">
      <formula>NOT(ISERROR(SEARCH("%",F43)))</formula>
    </cfRule>
  </conditionalFormatting>
  <conditionalFormatting sqref="G43:G44">
    <cfRule type="containsText" dxfId="76" priority="92" operator="containsText" text="%">
      <formula>NOT(ISERROR(SEARCH("%",G43)))</formula>
    </cfRule>
  </conditionalFormatting>
  <conditionalFormatting sqref="G43:G44">
    <cfRule type="containsText" dxfId="75" priority="91" operator="containsText" text="%">
      <formula>NOT(ISERROR(SEARCH("%",G43)))</formula>
    </cfRule>
  </conditionalFormatting>
  <conditionalFormatting sqref="G43">
    <cfRule type="containsText" dxfId="74" priority="90" operator="containsText" text="%">
      <formula>NOT(ISERROR(SEARCH("%",G43)))</formula>
    </cfRule>
  </conditionalFormatting>
  <conditionalFormatting sqref="H43:H44">
    <cfRule type="containsText" dxfId="73" priority="89" operator="containsText" text="%">
      <formula>NOT(ISERROR(SEARCH("%",H43)))</formula>
    </cfRule>
  </conditionalFormatting>
  <conditionalFormatting sqref="H43:H44">
    <cfRule type="containsText" dxfId="72" priority="88" operator="containsText" text="%">
      <formula>NOT(ISERROR(SEARCH("%",H43)))</formula>
    </cfRule>
  </conditionalFormatting>
  <conditionalFormatting sqref="H43">
    <cfRule type="containsText" dxfId="71" priority="87" operator="containsText" text="%">
      <formula>NOT(ISERROR(SEARCH("%",H43)))</formula>
    </cfRule>
  </conditionalFormatting>
  <conditionalFormatting sqref="I43">
    <cfRule type="containsText" dxfId="70" priority="86" operator="containsText" text="%">
      <formula>NOT(ISERROR(SEARCH("%",I43)))</formula>
    </cfRule>
  </conditionalFormatting>
  <conditionalFormatting sqref="I43">
    <cfRule type="containsText" dxfId="69" priority="85" operator="containsText" text="%">
      <formula>NOT(ISERROR(SEARCH("%",I43)))</formula>
    </cfRule>
  </conditionalFormatting>
  <conditionalFormatting sqref="I43">
    <cfRule type="containsText" dxfId="68" priority="83" operator="containsText" text="%">
      <formula>NOT(ISERROR(SEARCH("%",I43)))</formula>
    </cfRule>
  </conditionalFormatting>
  <conditionalFormatting sqref="J43">
    <cfRule type="containsText" dxfId="67" priority="82" operator="containsText" text="%">
      <formula>NOT(ISERROR(SEARCH("%",J43)))</formula>
    </cfRule>
  </conditionalFormatting>
  <conditionalFormatting sqref="J43">
    <cfRule type="containsText" dxfId="66" priority="81" operator="containsText" text="%">
      <formula>NOT(ISERROR(SEARCH("%",J43)))</formula>
    </cfRule>
  </conditionalFormatting>
  <conditionalFormatting sqref="J43">
    <cfRule type="containsText" dxfId="65" priority="80" operator="containsText" text="%">
      <formula>NOT(ISERROR(SEARCH("%",J43)))</formula>
    </cfRule>
  </conditionalFormatting>
  <conditionalFormatting sqref="L43">
    <cfRule type="containsText" dxfId="64" priority="72" operator="containsText" text="%">
      <formula>NOT(ISERROR(SEARCH("%",L43)))</formula>
    </cfRule>
  </conditionalFormatting>
  <conditionalFormatting sqref="L43">
    <cfRule type="containsText" dxfId="63" priority="71" operator="containsText" text="%">
      <formula>NOT(ISERROR(SEARCH("%",L43)))</formula>
    </cfRule>
  </conditionalFormatting>
  <conditionalFormatting sqref="L43">
    <cfRule type="containsText" dxfId="62" priority="70" operator="containsText" text="%">
      <formula>NOT(ISERROR(SEARCH("%",L43)))</formula>
    </cfRule>
  </conditionalFormatting>
  <conditionalFormatting sqref="L43">
    <cfRule type="containsText" dxfId="61" priority="69" operator="containsText" text="%">
      <formula>NOT(ISERROR(SEARCH("%",L43)))</formula>
    </cfRule>
  </conditionalFormatting>
  <conditionalFormatting sqref="L44">
    <cfRule type="containsText" dxfId="60" priority="68" operator="containsText" text="%">
      <formula>NOT(ISERROR(SEARCH("%",L44)))</formula>
    </cfRule>
  </conditionalFormatting>
  <conditionalFormatting sqref="L44">
    <cfRule type="containsText" dxfId="59" priority="67" operator="containsText" text="%">
      <formula>NOT(ISERROR(SEARCH("%",L44)))</formula>
    </cfRule>
  </conditionalFormatting>
  <conditionalFormatting sqref="L44">
    <cfRule type="containsText" dxfId="58" priority="66" operator="containsText" text="%">
      <formula>NOT(ISERROR(SEARCH("%",L44)))</formula>
    </cfRule>
  </conditionalFormatting>
  <conditionalFormatting sqref="K46">
    <cfRule type="containsText" dxfId="57" priority="44" operator="containsText" text="%">
      <formula>NOT(ISERROR(SEARCH("%",K46)))</formula>
    </cfRule>
  </conditionalFormatting>
  <conditionalFormatting sqref="J45">
    <cfRule type="containsText" dxfId="56" priority="48" operator="containsText" text="%">
      <formula>NOT(ISERROR(SEARCH("%",J45)))</formula>
    </cfRule>
  </conditionalFormatting>
  <conditionalFormatting sqref="F45:F46">
    <cfRule type="containsText" dxfId="55" priority="65" operator="containsText" text="%">
      <formula>NOT(ISERROR(SEARCH("%",F45)))</formula>
    </cfRule>
  </conditionalFormatting>
  <conditionalFormatting sqref="F45:F46">
    <cfRule type="containsText" dxfId="54" priority="64" operator="containsText" text="%">
      <formula>NOT(ISERROR(SEARCH("%",F45)))</formula>
    </cfRule>
  </conditionalFormatting>
  <conditionalFormatting sqref="F45:F46">
    <cfRule type="containsText" dxfId="53" priority="63" operator="containsText" text="%">
      <formula>NOT(ISERROR(SEARCH("%",F45)))</formula>
    </cfRule>
  </conditionalFormatting>
  <conditionalFormatting sqref="G45:G46">
    <cfRule type="containsText" dxfId="52" priority="62" operator="containsText" text="%">
      <formula>NOT(ISERROR(SEARCH("%",G45)))</formula>
    </cfRule>
  </conditionalFormatting>
  <conditionalFormatting sqref="G45:G46">
    <cfRule type="containsText" dxfId="51" priority="61" operator="containsText" text="%">
      <formula>NOT(ISERROR(SEARCH("%",G45)))</formula>
    </cfRule>
  </conditionalFormatting>
  <conditionalFormatting sqref="G45">
    <cfRule type="containsText" dxfId="50" priority="60" operator="containsText" text="%">
      <formula>NOT(ISERROR(SEARCH("%",G45)))</formula>
    </cfRule>
  </conditionalFormatting>
  <conditionalFormatting sqref="H45:H46">
    <cfRule type="containsText" dxfId="49" priority="59" operator="containsText" text="%">
      <formula>NOT(ISERROR(SEARCH("%",H45)))</formula>
    </cfRule>
  </conditionalFormatting>
  <conditionalFormatting sqref="H45:H46">
    <cfRule type="containsText" dxfId="48" priority="58" operator="containsText" text="%">
      <formula>NOT(ISERROR(SEARCH("%",H45)))</formula>
    </cfRule>
  </conditionalFormatting>
  <conditionalFormatting sqref="I45:I46">
    <cfRule type="containsText" dxfId="47" priority="56" operator="containsText" text="%">
      <formula>NOT(ISERROR(SEARCH("%",I45)))</formula>
    </cfRule>
  </conditionalFormatting>
  <conditionalFormatting sqref="I45:I46">
    <cfRule type="containsText" dxfId="46" priority="55" operator="containsText" text="%">
      <formula>NOT(ISERROR(SEARCH("%",I45)))</formula>
    </cfRule>
  </conditionalFormatting>
  <conditionalFormatting sqref="I46">
    <cfRule type="containsText" dxfId="45" priority="54" operator="containsText" text="%">
      <formula>NOT(ISERROR(SEARCH("%",I46)))</formula>
    </cfRule>
  </conditionalFormatting>
  <conditionalFormatting sqref="I45">
    <cfRule type="containsText" dxfId="44" priority="53" operator="containsText" text="%">
      <formula>NOT(ISERROR(SEARCH("%",I45)))</formula>
    </cfRule>
  </conditionalFormatting>
  <conditionalFormatting sqref="J45:J46">
    <cfRule type="containsText" dxfId="43" priority="52" operator="containsText" text="%">
      <formula>NOT(ISERROR(SEARCH("%",J45)))</formula>
    </cfRule>
  </conditionalFormatting>
  <conditionalFormatting sqref="J45:J46">
    <cfRule type="containsText" dxfId="42" priority="51" operator="containsText" text="%">
      <formula>NOT(ISERROR(SEARCH("%",J45)))</formula>
    </cfRule>
  </conditionalFormatting>
  <conditionalFormatting sqref="J45">
    <cfRule type="containsText" dxfId="41" priority="50" operator="containsText" text="%">
      <formula>NOT(ISERROR(SEARCH("%",J45)))</formula>
    </cfRule>
  </conditionalFormatting>
  <conditionalFormatting sqref="J46">
    <cfRule type="containsText" dxfId="40" priority="49" operator="containsText" text="%">
      <formula>NOT(ISERROR(SEARCH("%",J46)))</formula>
    </cfRule>
  </conditionalFormatting>
  <conditionalFormatting sqref="K45:K46">
    <cfRule type="containsText" dxfId="39" priority="47" operator="containsText" text="%">
      <formula>NOT(ISERROR(SEARCH("%",K45)))</formula>
    </cfRule>
  </conditionalFormatting>
  <conditionalFormatting sqref="K45:K46">
    <cfRule type="containsText" dxfId="38" priority="46" operator="containsText" text="%">
      <formula>NOT(ISERROR(SEARCH("%",K45)))</formula>
    </cfRule>
  </conditionalFormatting>
  <conditionalFormatting sqref="K45">
    <cfRule type="containsText" dxfId="37" priority="45" operator="containsText" text="%">
      <formula>NOT(ISERROR(SEARCH("%",K45)))</formula>
    </cfRule>
  </conditionalFormatting>
  <conditionalFormatting sqref="K45">
    <cfRule type="containsText" dxfId="36" priority="43" operator="containsText" text="%">
      <formula>NOT(ISERROR(SEARCH("%",K45)))</formula>
    </cfRule>
  </conditionalFormatting>
  <conditionalFormatting sqref="L45">
    <cfRule type="containsText" dxfId="35" priority="42" operator="containsText" text="%">
      <formula>NOT(ISERROR(SEARCH("%",L45)))</formula>
    </cfRule>
  </conditionalFormatting>
  <conditionalFormatting sqref="L45">
    <cfRule type="containsText" dxfId="34" priority="41" operator="containsText" text="%">
      <formula>NOT(ISERROR(SEARCH("%",L45)))</formula>
    </cfRule>
  </conditionalFormatting>
  <conditionalFormatting sqref="L45">
    <cfRule type="containsText" dxfId="33" priority="40" operator="containsText" text="%">
      <formula>NOT(ISERROR(SEARCH("%",L45)))</formula>
    </cfRule>
  </conditionalFormatting>
  <conditionalFormatting sqref="L45">
    <cfRule type="containsText" dxfId="32" priority="39" operator="containsText" text="%">
      <formula>NOT(ISERROR(SEARCH("%",L45)))</formula>
    </cfRule>
  </conditionalFormatting>
  <conditionalFormatting sqref="L46">
    <cfRule type="containsText" dxfId="31" priority="38" operator="containsText" text="%">
      <formula>NOT(ISERROR(SEARCH("%",L46)))</formula>
    </cfRule>
  </conditionalFormatting>
  <conditionalFormatting sqref="L46">
    <cfRule type="containsText" dxfId="30" priority="37" operator="containsText" text="%">
      <formula>NOT(ISERROR(SEARCH("%",L46)))</formula>
    </cfRule>
  </conditionalFormatting>
  <conditionalFormatting sqref="L46">
    <cfRule type="containsText" dxfId="29" priority="36" operator="containsText" text="%">
      <formula>NOT(ISERROR(SEARCH("%",L46)))</formula>
    </cfRule>
  </conditionalFormatting>
  <conditionalFormatting sqref="J47">
    <cfRule type="containsText" dxfId="28" priority="35" operator="containsText" text="%">
      <formula>NOT(ISERROR(SEARCH("%",J47)))</formula>
    </cfRule>
  </conditionalFormatting>
  <conditionalFormatting sqref="J47">
    <cfRule type="containsText" dxfId="27" priority="34" operator="containsText" text="%">
      <formula>NOT(ISERROR(SEARCH("%",J47)))</formula>
    </cfRule>
  </conditionalFormatting>
  <conditionalFormatting sqref="J47">
    <cfRule type="containsText" dxfId="26" priority="33" operator="containsText" text="%">
      <formula>NOT(ISERROR(SEARCH("%",J47)))</formula>
    </cfRule>
  </conditionalFormatting>
  <conditionalFormatting sqref="K47">
    <cfRule type="containsText" dxfId="25" priority="29" operator="containsText" text="%">
      <formula>NOT(ISERROR(SEARCH("%",K47)))</formula>
    </cfRule>
  </conditionalFormatting>
  <conditionalFormatting sqref="K47">
    <cfRule type="containsText" dxfId="24" priority="28" operator="containsText" text="%">
      <formula>NOT(ISERROR(SEARCH("%",K47)))</formula>
    </cfRule>
  </conditionalFormatting>
  <conditionalFormatting sqref="K47">
    <cfRule type="containsText" dxfId="23" priority="27" operator="containsText" text="%">
      <formula>NOT(ISERROR(SEARCH("%",K47)))</formula>
    </cfRule>
  </conditionalFormatting>
  <conditionalFormatting sqref="K44">
    <cfRule type="containsText" dxfId="22" priority="21" operator="containsText" text="%">
      <formula>NOT(ISERROR(SEARCH("%",K44)))</formula>
    </cfRule>
  </conditionalFormatting>
  <conditionalFormatting sqref="K44">
    <cfRule type="containsText" dxfId="21" priority="23" operator="containsText" text="%">
      <formula>NOT(ISERROR(SEARCH("%",K44)))</formula>
    </cfRule>
  </conditionalFormatting>
  <conditionalFormatting sqref="K44">
    <cfRule type="containsText" dxfId="20" priority="22" operator="containsText" text="%">
      <formula>NOT(ISERROR(SEARCH("%",K44)))</formula>
    </cfRule>
  </conditionalFormatting>
  <conditionalFormatting sqref="I20">
    <cfRule type="containsText" dxfId="19" priority="7" operator="containsText" text="%">
      <formula>NOT(ISERROR(SEARCH("%",I20)))</formula>
    </cfRule>
  </conditionalFormatting>
  <conditionalFormatting sqref="J44">
    <cfRule type="containsText" dxfId="18" priority="18" operator="containsText" text="%">
      <formula>NOT(ISERROR(SEARCH("%",J44)))</formula>
    </cfRule>
  </conditionalFormatting>
  <conditionalFormatting sqref="J44">
    <cfRule type="containsText" dxfId="17" priority="20" operator="containsText" text="%">
      <formula>NOT(ISERROR(SEARCH("%",J44)))</formula>
    </cfRule>
  </conditionalFormatting>
  <conditionalFormatting sqref="J44">
    <cfRule type="containsText" dxfId="16" priority="19" operator="containsText" text="%">
      <formula>NOT(ISERROR(SEARCH("%",J44)))</formula>
    </cfRule>
  </conditionalFormatting>
  <conditionalFormatting sqref="K43">
    <cfRule type="containsText" dxfId="15" priority="14" operator="containsText" text="%">
      <formula>NOT(ISERROR(SEARCH("%",K43)))</formula>
    </cfRule>
  </conditionalFormatting>
  <conditionalFormatting sqref="K43">
    <cfRule type="containsText" dxfId="14" priority="17" operator="containsText" text="%">
      <formula>NOT(ISERROR(SEARCH("%",K43)))</formula>
    </cfRule>
  </conditionalFormatting>
  <conditionalFormatting sqref="K43">
    <cfRule type="containsText" dxfId="13" priority="16" operator="containsText" text="%">
      <formula>NOT(ISERROR(SEARCH("%",K43)))</formula>
    </cfRule>
  </conditionalFormatting>
  <conditionalFormatting sqref="K43">
    <cfRule type="containsText" dxfId="12" priority="15" operator="containsText" text="%">
      <formula>NOT(ISERROR(SEARCH("%",K43)))</formula>
    </cfRule>
  </conditionalFormatting>
  <conditionalFormatting sqref="H34">
    <cfRule type="containsText" dxfId="11" priority="12" operator="containsText" text="%">
      <formula>NOT(ISERROR(SEARCH("%",H34)))</formula>
    </cfRule>
  </conditionalFormatting>
  <conditionalFormatting sqref="H34">
    <cfRule type="containsText" dxfId="10" priority="11" operator="containsText" text="%">
      <formula>NOT(ISERROR(SEARCH("%",H34)))</formula>
    </cfRule>
  </conditionalFormatting>
  <conditionalFormatting sqref="H34">
    <cfRule type="containsText" dxfId="9" priority="13" operator="containsText" text="%">
      <formula>NOT(ISERROR(SEARCH("%",H34)))</formula>
    </cfRule>
  </conditionalFormatting>
  <conditionalFormatting sqref="H20">
    <cfRule type="containsText" dxfId="8" priority="10" operator="containsText" text="%">
      <formula>NOT(ISERROR(SEARCH("%",H20)))</formula>
    </cfRule>
  </conditionalFormatting>
  <conditionalFormatting sqref="H20">
    <cfRule type="containsText" dxfId="7" priority="9" operator="containsText" text="%">
      <formula>NOT(ISERROR(SEARCH("%",H20)))</formula>
    </cfRule>
  </conditionalFormatting>
  <conditionalFormatting sqref="I20">
    <cfRule type="containsText" dxfId="6" priority="8" operator="containsText" text="%">
      <formula>NOT(ISERROR(SEARCH("%",I20)))</formula>
    </cfRule>
  </conditionalFormatting>
  <conditionalFormatting sqref="I42">
    <cfRule type="containsText" dxfId="5" priority="6" operator="containsText" text="%">
      <formula>NOT(ISERROR(SEARCH("%",I42)))</formula>
    </cfRule>
  </conditionalFormatting>
  <conditionalFormatting sqref="I42">
    <cfRule type="containsText" dxfId="4" priority="5" operator="containsText" text="%">
      <formula>NOT(ISERROR(SEARCH("%",I42)))</formula>
    </cfRule>
  </conditionalFormatting>
  <conditionalFormatting sqref="I42">
    <cfRule type="containsText" dxfId="3" priority="4" operator="containsText" text="%">
      <formula>NOT(ISERROR(SEARCH("%",I42)))</formula>
    </cfRule>
  </conditionalFormatting>
  <conditionalFormatting sqref="I44">
    <cfRule type="containsText" dxfId="2" priority="1" operator="containsText" text="%">
      <formula>NOT(ISERROR(SEARCH("%",I44)))</formula>
    </cfRule>
  </conditionalFormatting>
  <conditionalFormatting sqref="I44">
    <cfRule type="containsText" dxfId="1" priority="3" operator="containsText" text="%">
      <formula>NOT(ISERROR(SEARCH("%",I44)))</formula>
    </cfRule>
  </conditionalFormatting>
  <conditionalFormatting sqref="I44">
    <cfRule type="containsText" dxfId="0" priority="2" operator="containsText" text="%">
      <formula>NOT(ISERROR(SEARCH("%",I44)))</formula>
    </cfRule>
  </conditionalFormatting>
  <printOptions horizontalCentered="1"/>
  <pageMargins left="0.19685039370078741" right="0.19685039370078741" top="0.78740157480314965" bottom="0.78740157480314965" header="0" footer="0"/>
  <pageSetup scale="46" orientation="landscape" horizontalDpi="4294967293" verticalDpi="300" r:id="rId1"/>
  <colBreaks count="1" manualBreakCount="1">
    <brk id="13" min="1" max="5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51"/>
  <sheetViews>
    <sheetView view="pageBreakPreview" zoomScale="90" zoomScaleSheetLayoutView="90" workbookViewId="0">
      <selection activeCell="G36" sqref="G36"/>
    </sheetView>
  </sheetViews>
  <sheetFormatPr defaultRowHeight="12.75" x14ac:dyDescent="0.2"/>
  <cols>
    <col min="2" max="2" width="5.85546875" customWidth="1"/>
    <col min="3" max="3" width="82.85546875" bestFit="1" customWidth="1"/>
    <col min="4" max="4" width="20.7109375" bestFit="1" customWidth="1"/>
    <col min="5" max="5" width="8.42578125" bestFit="1" customWidth="1"/>
  </cols>
  <sheetData>
    <row r="1" spans="2:4" ht="38.25" customHeight="1" x14ac:dyDescent="0.2"/>
    <row r="2" spans="2:4" x14ac:dyDescent="0.2">
      <c r="B2" s="796" t="s">
        <v>696</v>
      </c>
      <c r="C2" s="797"/>
      <c r="D2" s="798"/>
    </row>
    <row r="3" spans="2:4" x14ac:dyDescent="0.2">
      <c r="B3" s="799"/>
      <c r="C3" s="800"/>
      <c r="D3" s="801"/>
    </row>
    <row r="4" spans="2:4" x14ac:dyDescent="0.2">
      <c r="B4" s="799"/>
      <c r="C4" s="800"/>
      <c r="D4" s="801"/>
    </row>
    <row r="5" spans="2:4" x14ac:dyDescent="0.2">
      <c r="B5" s="802"/>
      <c r="C5" s="803"/>
      <c r="D5" s="804"/>
    </row>
    <row r="6" spans="2:4" ht="16.5" x14ac:dyDescent="0.2">
      <c r="B6" s="805" t="s">
        <v>22</v>
      </c>
      <c r="C6" s="805"/>
      <c r="D6" s="18" t="s">
        <v>697</v>
      </c>
    </row>
    <row r="7" spans="2:4" ht="15.75" x14ac:dyDescent="0.25">
      <c r="B7" s="806" t="s">
        <v>698</v>
      </c>
      <c r="C7" s="806"/>
      <c r="D7" s="19"/>
    </row>
    <row r="8" spans="2:4" ht="47.25" x14ac:dyDescent="0.2">
      <c r="B8" s="20" t="s">
        <v>699</v>
      </c>
      <c r="C8" s="21" t="s">
        <v>700</v>
      </c>
      <c r="D8" s="22">
        <v>0.04</v>
      </c>
    </row>
    <row r="9" spans="2:4" ht="15.75" x14ac:dyDescent="0.2">
      <c r="B9" s="20"/>
      <c r="C9" s="23" t="s">
        <v>701</v>
      </c>
      <c r="D9" s="24">
        <f>SUM(D8)</f>
        <v>0.04</v>
      </c>
    </row>
    <row r="10" spans="2:4" ht="15.75" x14ac:dyDescent="0.2">
      <c r="B10" s="20"/>
      <c r="C10" s="21"/>
      <c r="D10" s="24"/>
    </row>
    <row r="11" spans="2:4" ht="15.75" x14ac:dyDescent="0.2">
      <c r="B11" s="806" t="s">
        <v>702</v>
      </c>
      <c r="C11" s="806"/>
      <c r="D11" s="24"/>
    </row>
    <row r="12" spans="2:4" ht="15.75" x14ac:dyDescent="0.2">
      <c r="B12" s="20" t="s">
        <v>703</v>
      </c>
      <c r="C12" s="21" t="s">
        <v>704</v>
      </c>
      <c r="D12" s="22">
        <v>1.21E-2</v>
      </c>
    </row>
    <row r="13" spans="2:4" ht="15.75" x14ac:dyDescent="0.2">
      <c r="B13" s="20" t="s">
        <v>705</v>
      </c>
      <c r="C13" s="21" t="s">
        <v>706</v>
      </c>
      <c r="D13" s="22">
        <v>4.0000000000000001E-3</v>
      </c>
    </row>
    <row r="14" spans="2:4" ht="15.75" x14ac:dyDescent="0.2">
      <c r="B14" s="20" t="s">
        <v>705</v>
      </c>
      <c r="C14" s="21" t="s">
        <v>707</v>
      </c>
      <c r="D14" s="22">
        <v>4.0000000000000001E-3</v>
      </c>
    </row>
    <row r="15" spans="2:4" ht="15.75" x14ac:dyDescent="0.2">
      <c r="B15" s="20" t="s">
        <v>708</v>
      </c>
      <c r="C15" s="25" t="s">
        <v>709</v>
      </c>
      <c r="D15" s="22">
        <v>1.2E-2</v>
      </c>
    </row>
    <row r="16" spans="2:4" ht="15.75" x14ac:dyDescent="0.2">
      <c r="B16" s="20" t="s">
        <v>710</v>
      </c>
      <c r="C16" s="21" t="s">
        <v>711</v>
      </c>
      <c r="D16" s="22">
        <v>7.3999999999999996E-2</v>
      </c>
    </row>
    <row r="17" spans="2:5" ht="15.75" x14ac:dyDescent="0.2">
      <c r="B17" s="20"/>
      <c r="C17" s="23" t="s">
        <v>712</v>
      </c>
      <c r="D17" s="24">
        <f>SUM(D12:D16)</f>
        <v>0.1061</v>
      </c>
    </row>
    <row r="18" spans="2:5" ht="15.75" x14ac:dyDescent="0.2">
      <c r="B18" s="20"/>
      <c r="C18" s="26"/>
      <c r="D18" s="24"/>
    </row>
    <row r="19" spans="2:5" ht="15.75" x14ac:dyDescent="0.2">
      <c r="B19" s="806" t="s">
        <v>713</v>
      </c>
      <c r="C19" s="806"/>
      <c r="D19" s="24"/>
    </row>
    <row r="20" spans="2:5" ht="15.75" x14ac:dyDescent="0.2">
      <c r="B20" s="20" t="s">
        <v>714</v>
      </c>
      <c r="C20" s="27" t="s">
        <v>768</v>
      </c>
      <c r="D20" s="24"/>
    </row>
    <row r="21" spans="2:5" ht="15.75" x14ac:dyDescent="0.2">
      <c r="B21" s="20" t="s">
        <v>715</v>
      </c>
      <c r="C21" s="28" t="s">
        <v>716</v>
      </c>
      <c r="D21" s="22">
        <v>0.4</v>
      </c>
    </row>
    <row r="22" spans="2:5" ht="15.75" x14ac:dyDescent="0.2">
      <c r="B22" s="20" t="s">
        <v>717</v>
      </c>
      <c r="C22" s="29" t="s">
        <v>718</v>
      </c>
      <c r="D22" s="22">
        <v>0.05</v>
      </c>
    </row>
    <row r="23" spans="2:5" ht="15.75" x14ac:dyDescent="0.2">
      <c r="B23" s="20" t="s">
        <v>719</v>
      </c>
      <c r="C23" s="30" t="s">
        <v>720</v>
      </c>
      <c r="D23" s="24">
        <f>D22*D21</f>
        <v>2.0000000000000004E-2</v>
      </c>
    </row>
    <row r="24" spans="2:5" ht="15.75" x14ac:dyDescent="0.2">
      <c r="B24" s="20" t="s">
        <v>721</v>
      </c>
      <c r="C24" s="26" t="s">
        <v>722</v>
      </c>
      <c r="D24" s="31">
        <v>6.4999999999999997E-3</v>
      </c>
    </row>
    <row r="25" spans="2:5" ht="15.75" x14ac:dyDescent="0.2">
      <c r="B25" s="20" t="s">
        <v>723</v>
      </c>
      <c r="C25" s="26" t="s">
        <v>724</v>
      </c>
      <c r="D25" s="31">
        <v>0.03</v>
      </c>
    </row>
    <row r="26" spans="2:5" ht="15.75" x14ac:dyDescent="0.2">
      <c r="B26" s="20" t="s">
        <v>766</v>
      </c>
      <c r="C26" s="26" t="s">
        <v>767</v>
      </c>
      <c r="D26" s="31">
        <v>4.4999999999999998E-2</v>
      </c>
    </row>
    <row r="27" spans="2:5" ht="15.75" x14ac:dyDescent="0.2">
      <c r="B27" s="20"/>
      <c r="C27" s="23" t="s">
        <v>725</v>
      </c>
      <c r="D27" s="24">
        <f>SUM(D23:D26)</f>
        <v>0.10150000000000001</v>
      </c>
    </row>
    <row r="28" spans="2:5" ht="15.75" x14ac:dyDescent="0.25">
      <c r="B28" s="32"/>
      <c r="C28" s="32"/>
      <c r="D28" s="24"/>
    </row>
    <row r="29" spans="2:5" ht="15.75" x14ac:dyDescent="0.2">
      <c r="B29" s="806" t="s">
        <v>726</v>
      </c>
      <c r="C29" s="806"/>
      <c r="D29" s="24">
        <f>ROUND((1+D8+D13+D15+D14)*(1+D12)*(1+D16)/(1-D27)-1,4)</f>
        <v>0.28239999999999998</v>
      </c>
      <c r="E29" s="60">
        <f>1+D29</f>
        <v>1.2824</v>
      </c>
    </row>
    <row r="30" spans="2:5" x14ac:dyDescent="0.2">
      <c r="B30" s="795" t="s">
        <v>727</v>
      </c>
      <c r="C30" s="795"/>
      <c r="D30" s="795"/>
    </row>
    <row r="31" spans="2:5" x14ac:dyDescent="0.2">
      <c r="B31" s="795"/>
      <c r="C31" s="795"/>
      <c r="D31" s="795"/>
      <c r="E31" s="538"/>
    </row>
    <row r="32" spans="2:5" x14ac:dyDescent="0.2">
      <c r="B32" s="795"/>
      <c r="C32" s="795"/>
      <c r="D32" s="795"/>
    </row>
    <row r="33" spans="2:4" x14ac:dyDescent="0.2">
      <c r="B33" s="795"/>
      <c r="C33" s="795"/>
      <c r="D33" s="795"/>
    </row>
    <row r="34" spans="2:4" x14ac:dyDescent="0.2">
      <c r="B34" s="795"/>
      <c r="C34" s="795"/>
      <c r="D34" s="795"/>
    </row>
    <row r="35" spans="2:4" x14ac:dyDescent="0.2">
      <c r="B35" s="795"/>
      <c r="C35" s="795"/>
      <c r="D35" s="795"/>
    </row>
    <row r="36" spans="2:4" x14ac:dyDescent="0.2">
      <c r="B36" s="795"/>
      <c r="C36" s="795"/>
      <c r="D36" s="795"/>
    </row>
    <row r="37" spans="2:4" x14ac:dyDescent="0.2">
      <c r="B37" s="795"/>
      <c r="C37" s="795"/>
      <c r="D37" s="795"/>
    </row>
    <row r="38" spans="2:4" x14ac:dyDescent="0.2">
      <c r="B38" s="795"/>
      <c r="C38" s="795"/>
      <c r="D38" s="795"/>
    </row>
    <row r="39" spans="2:4" x14ac:dyDescent="0.2">
      <c r="B39" s="795"/>
      <c r="C39" s="795"/>
      <c r="D39" s="795"/>
    </row>
    <row r="40" spans="2:4" x14ac:dyDescent="0.2">
      <c r="B40" s="795"/>
      <c r="C40" s="795"/>
      <c r="D40" s="795"/>
    </row>
    <row r="41" spans="2:4" x14ac:dyDescent="0.2">
      <c r="B41" s="795"/>
      <c r="C41" s="795"/>
      <c r="D41" s="795"/>
    </row>
    <row r="42" spans="2:4" x14ac:dyDescent="0.2">
      <c r="B42" s="795"/>
      <c r="C42" s="795"/>
      <c r="D42" s="795"/>
    </row>
    <row r="43" spans="2:4" x14ac:dyDescent="0.2">
      <c r="B43" s="795"/>
      <c r="C43" s="795"/>
      <c r="D43" s="795"/>
    </row>
    <row r="44" spans="2:4" ht="56.25" customHeight="1" x14ac:dyDescent="0.2">
      <c r="B44" s="795"/>
      <c r="C44" s="795"/>
      <c r="D44" s="795"/>
    </row>
    <row r="45" spans="2:4" x14ac:dyDescent="0.2">
      <c r="C45" s="4"/>
    </row>
    <row r="46" spans="2:4" ht="20.25" customHeight="1" x14ac:dyDescent="0.2"/>
    <row r="47" spans="2:4" s="277" customFormat="1" ht="20.25" customHeight="1" x14ac:dyDescent="0.2"/>
    <row r="48" spans="2:4" s="277" customFormat="1" ht="20.25" customHeight="1" x14ac:dyDescent="0.2"/>
    <row r="49" spans="3:3" x14ac:dyDescent="0.2">
      <c r="C49" s="584" t="str">
        <f>'2-ORÇAMENTO'!E476</f>
        <v>PEDRO HENRIQUE FRANÇA ROCHA</v>
      </c>
    </row>
    <row r="50" spans="3:3" x14ac:dyDescent="0.2">
      <c r="C50" s="585" t="str">
        <f>'2-ORÇAMENTO'!E477</f>
        <v>ENGENHEIRO CIVIL</v>
      </c>
    </row>
    <row r="51" spans="3:3" x14ac:dyDescent="0.2">
      <c r="C51" s="585" t="str">
        <f>'2-ORÇAMENTO'!E478</f>
        <v>CREA-MT 046214</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75"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72"/>
  <sheetViews>
    <sheetView showZeros="0" view="pageBreakPreview" topLeftCell="A851" zoomScaleNormal="70" zoomScaleSheetLayoutView="100" workbookViewId="0">
      <selection activeCell="E326" sqref="E326"/>
    </sheetView>
  </sheetViews>
  <sheetFormatPr defaultRowHeight="12.75" x14ac:dyDescent="0.2"/>
  <cols>
    <col min="1" max="1" width="10.5703125" style="58" customWidth="1"/>
    <col min="2" max="2" width="19.5703125" style="283" customWidth="1"/>
    <col min="3" max="3" width="12.5703125" style="283" bestFit="1" customWidth="1"/>
    <col min="4" max="4" width="8.42578125" style="286" bestFit="1" customWidth="1"/>
    <col min="5" max="5" width="67.28515625" style="287" customWidth="1"/>
    <col min="6" max="6" width="9.140625" style="283" bestFit="1" customWidth="1"/>
    <col min="7" max="7" width="13.42578125" style="335" bestFit="1" customWidth="1"/>
    <col min="8" max="8" width="13.42578125" style="137" bestFit="1" customWidth="1"/>
    <col min="9" max="9" width="15.85546875" style="138" customWidth="1"/>
    <col min="10" max="10" width="9.85546875" style="58" hidden="1" customWidth="1"/>
    <col min="11" max="11" width="6.42578125" style="58" hidden="1" customWidth="1"/>
    <col min="12" max="12" width="0" style="58" hidden="1" customWidth="1"/>
    <col min="13" max="13" width="9.140625" style="58"/>
    <col min="14" max="14" width="13.85546875" style="58" bestFit="1" customWidth="1"/>
    <col min="15" max="16384" width="9.140625" style="58"/>
  </cols>
  <sheetData>
    <row r="1" spans="1:9" ht="13.5" thickBot="1" x14ac:dyDescent="0.25"/>
    <row r="2" spans="1:9" ht="92.25" customHeight="1" x14ac:dyDescent="0.2">
      <c r="B2" s="815"/>
      <c r="C2" s="816"/>
      <c r="D2" s="816"/>
      <c r="E2" s="816"/>
      <c r="F2" s="816"/>
      <c r="G2" s="816"/>
      <c r="H2" s="816"/>
      <c r="I2" s="817"/>
    </row>
    <row r="3" spans="1:9" x14ac:dyDescent="0.2">
      <c r="B3" s="810" t="str">
        <f>'2-ORÇAMENTO'!B3:K3</f>
        <v xml:space="preserve">OBRA:  REFORMA E AMPLIAÇÃO DA ESCOLA MUNICIPAL DE EDUCAÇÃO BASICA </v>
      </c>
      <c r="C3" s="811"/>
      <c r="D3" s="811"/>
      <c r="E3" s="811"/>
      <c r="F3" s="811"/>
      <c r="G3" s="811"/>
      <c r="H3" s="811"/>
      <c r="I3" s="812"/>
    </row>
    <row r="4" spans="1:9" x14ac:dyDescent="0.2">
      <c r="B4" s="810" t="str">
        <f>'2-ORÇAMENTO'!B4:K4</f>
        <v>LOCAL: EMEB APOLONIO FRUTUOSO</v>
      </c>
      <c r="C4" s="811"/>
      <c r="D4" s="811"/>
      <c r="E4" s="811"/>
      <c r="F4" s="811"/>
      <c r="G4" s="811"/>
      <c r="H4" s="811"/>
      <c r="I4" s="812"/>
    </row>
    <row r="5" spans="1:9" x14ac:dyDescent="0.2">
      <c r="B5" s="810" t="str">
        <f>'2-ORÇAMENTO'!B5:K5</f>
        <v>ENDEREÇO: Av. Valter Fontana, S/n°, Bairro: Construmat - Cristo Rei , VÁRZEA GRANDE - MT</v>
      </c>
      <c r="C5" s="811"/>
      <c r="D5" s="811"/>
      <c r="E5" s="811"/>
      <c r="F5" s="811"/>
      <c r="G5" s="811"/>
      <c r="H5" s="811"/>
      <c r="I5" s="812"/>
    </row>
    <row r="6" spans="1:9" ht="17.25" customHeight="1" x14ac:dyDescent="0.2">
      <c r="B6" s="810" t="str">
        <f>'[4]4-ORÇAMENTO'!B6:G6</f>
        <v>MUNICÍPIO: VÁRZEA GRANDE - MT</v>
      </c>
      <c r="C6" s="811"/>
      <c r="D6" s="811"/>
      <c r="E6" s="811"/>
      <c r="F6" s="811"/>
      <c r="G6" s="811"/>
      <c r="H6" s="811"/>
      <c r="I6" s="812"/>
    </row>
    <row r="7" spans="1:9" x14ac:dyDescent="0.2">
      <c r="B7" s="810" t="str">
        <f>'2-ORÇAMENTO'!B7:K7</f>
        <v>DATA BASE: SINAPI DEZEMBRO - COM DESONERAÇÃO / 2020 - BDI - 28,24%</v>
      </c>
      <c r="C7" s="811"/>
      <c r="D7" s="811"/>
      <c r="E7" s="811"/>
      <c r="F7" s="811"/>
      <c r="G7" s="811"/>
      <c r="H7" s="811"/>
      <c r="I7" s="812"/>
    </row>
    <row r="8" spans="1:9" x14ac:dyDescent="0.2">
      <c r="B8" s="814" t="s">
        <v>676</v>
      </c>
      <c r="C8" s="814"/>
      <c r="D8" s="814"/>
      <c r="E8" s="813" t="s">
        <v>22</v>
      </c>
      <c r="F8" s="814" t="s">
        <v>673</v>
      </c>
      <c r="G8" s="814" t="s">
        <v>677</v>
      </c>
      <c r="H8" s="814" t="s">
        <v>674</v>
      </c>
      <c r="I8" s="814" t="s">
        <v>675</v>
      </c>
    </row>
    <row r="9" spans="1:9" x14ac:dyDescent="0.2">
      <c r="A9" s="59"/>
      <c r="B9" s="457" t="s">
        <v>671</v>
      </c>
      <c r="C9" s="457" t="s">
        <v>672</v>
      </c>
      <c r="D9" s="458" t="s">
        <v>2</v>
      </c>
      <c r="E9" s="813"/>
      <c r="F9" s="814"/>
      <c r="G9" s="814"/>
      <c r="H9" s="814"/>
      <c r="I9" s="814"/>
    </row>
    <row r="10" spans="1:9" x14ac:dyDescent="0.2">
      <c r="B10" s="515"/>
      <c r="C10" s="516"/>
      <c r="D10" s="517"/>
      <c r="E10" s="518"/>
      <c r="F10" s="516"/>
      <c r="G10" s="519"/>
      <c r="H10" s="520"/>
      <c r="I10" s="521"/>
    </row>
    <row r="11" spans="1:9" x14ac:dyDescent="0.2">
      <c r="B11" s="807" t="s">
        <v>4664</v>
      </c>
      <c r="C11" s="808"/>
      <c r="D11" s="808"/>
      <c r="E11" s="808"/>
      <c r="F11" s="808"/>
      <c r="G11" s="808"/>
      <c r="H11" s="808"/>
      <c r="I11" s="809"/>
    </row>
    <row r="12" spans="1:9" s="121" customFormat="1" x14ac:dyDescent="0.2">
      <c r="B12" s="522"/>
      <c r="C12" s="516"/>
      <c r="D12" s="517"/>
      <c r="E12" s="518"/>
      <c r="F12" s="516"/>
      <c r="G12" s="519"/>
      <c r="H12" s="520"/>
      <c r="I12" s="521"/>
    </row>
    <row r="13" spans="1:9" s="121" customFormat="1" x14ac:dyDescent="0.2">
      <c r="B13" s="460"/>
      <c r="C13" s="466"/>
      <c r="D13" s="466"/>
      <c r="E13" s="460"/>
      <c r="F13" s="466"/>
      <c r="G13" s="461"/>
      <c r="H13" s="460"/>
      <c r="I13" s="460"/>
    </row>
    <row r="14" spans="1:9" s="121" customFormat="1" x14ac:dyDescent="0.2">
      <c r="B14" s="371" t="s">
        <v>10554</v>
      </c>
      <c r="C14" s="462"/>
      <c r="D14" s="462"/>
      <c r="E14" s="372" t="s">
        <v>10555</v>
      </c>
      <c r="F14" s="463" t="str">
        <f>F20</f>
        <v xml:space="preserve">M2    </v>
      </c>
      <c r="G14" s="373">
        <v>1</v>
      </c>
      <c r="H14" s="374"/>
      <c r="I14" s="375">
        <f>TRUNC(SUM(I15:I21),2)</f>
        <v>279.06</v>
      </c>
    </row>
    <row r="15" spans="1:9" s="121" customFormat="1" x14ac:dyDescent="0.2">
      <c r="B15" s="366" t="s">
        <v>667</v>
      </c>
      <c r="C15" s="459" t="s">
        <v>7</v>
      </c>
      <c r="D15" s="464">
        <v>88262</v>
      </c>
      <c r="E15" s="376" t="str">
        <f>IF($D15&lt;&gt;"",VLOOKUP($D15,'SINAPI DEZEMBRO 2020'!$A$1:G11942,2,FALSE),"")</f>
        <v>CARPINTEIRO DE FORMAS COM ENCARGOS COMPLEMENTARES</v>
      </c>
      <c r="F15" s="465" t="str">
        <f>IF($D15&lt;&gt;"",VLOOKUP($D15,'SINAPI DEZEMBRO 2020'!$1:$1048576,3,FALSE),"")</f>
        <v>H</v>
      </c>
      <c r="G15" s="377">
        <v>1</v>
      </c>
      <c r="H15" s="378">
        <f>IF($D15&lt;&gt;"",VLOOKUP($D15,'SINAPI DEZEMBRO 2020'!$1:$1048576,4,FALSE),"")</f>
        <v>16.59</v>
      </c>
      <c r="I15" s="379">
        <f t="shared" ref="I15:I21" si="0">TRUNC(G15*H15,2)</f>
        <v>16.59</v>
      </c>
    </row>
    <row r="16" spans="1:9" s="121" customFormat="1" x14ac:dyDescent="0.2">
      <c r="B16" s="366" t="s">
        <v>667</v>
      </c>
      <c r="C16" s="459" t="s">
        <v>7</v>
      </c>
      <c r="D16" s="464">
        <v>88316</v>
      </c>
      <c r="E16" s="376" t="str">
        <f>IF($D16&lt;&gt;"",VLOOKUP($D16,'SINAPI DEZEMBRO 2020'!$A$1:G11943,2,FALSE),"")</f>
        <v>SERVENTE COM ENCARGOS COMPLEMENTARES</v>
      </c>
      <c r="F16" s="465" t="str">
        <f>IF($D16&lt;&gt;"",VLOOKUP($D16,'SINAPI DEZEMBRO 2020'!$1:$1048576,3,FALSE),"")</f>
        <v>H</v>
      </c>
      <c r="G16" s="377">
        <v>2</v>
      </c>
      <c r="H16" s="378">
        <f>IF($D16&lt;&gt;"",VLOOKUP($D16,'SINAPI DEZEMBRO 2020'!$1:$1048576,4,FALSE),"")</f>
        <v>13.34</v>
      </c>
      <c r="I16" s="379">
        <f t="shared" si="0"/>
        <v>26.68</v>
      </c>
    </row>
    <row r="17" spans="2:9" s="121" customFormat="1" ht="38.25" x14ac:dyDescent="0.2">
      <c r="B17" s="366" t="s">
        <v>667</v>
      </c>
      <c r="C17" s="459" t="s">
        <v>7</v>
      </c>
      <c r="D17" s="464">
        <v>94962</v>
      </c>
      <c r="E17" s="376" t="str">
        <f>IF($D17&lt;&gt;"",VLOOKUP($D17,'SINAPI DEZEMBRO 2020'!$A$1:G11944,2,FALSE),"")</f>
        <v>CONCRETO MAGRO PARA LASTRO, TRAÇO 1:4,5:4,5 (CIMENTO/ AREIA MÉDIA/ BRITA 1)  - PREPARO MECÂNICO COM BETONEIRA 400 L. AF_07/2016</v>
      </c>
      <c r="F17" s="465" t="str">
        <f>IF($D17&lt;&gt;"",VLOOKUP($D17,'SINAPI DEZEMBRO 2020'!$1:$1048576,3,FALSE),"")</f>
        <v>M3</v>
      </c>
      <c r="G17" s="377">
        <v>0.01</v>
      </c>
      <c r="H17" s="378">
        <f>IF($D17&lt;&gt;"",VLOOKUP($D17,'SINAPI DEZEMBRO 2020'!$1:$1048576,4,FALSE),"")</f>
        <v>266.79000000000002</v>
      </c>
      <c r="I17" s="379">
        <f t="shared" si="0"/>
        <v>2.66</v>
      </c>
    </row>
    <row r="18" spans="2:9" s="121" customFormat="1" ht="25.5" x14ac:dyDescent="0.2">
      <c r="B18" s="366" t="s">
        <v>665</v>
      </c>
      <c r="C18" s="459" t="s">
        <v>7</v>
      </c>
      <c r="D18" s="464">
        <v>4417</v>
      </c>
      <c r="E18" s="376" t="str">
        <f>IF($D18&lt;&gt;"",VLOOKUP($D18,'SINAPI DEZEMBRO 2020'!$A$1:G11945,2,FALSE),"")</f>
        <v>SARRAFO NAO APARELHADO *2,5 X 7* CM, EM MACARANDUBA, ANGELIM OU EQUIVALENTE DA REGIAO -  BRUTA</v>
      </c>
      <c r="F18" s="465" t="str">
        <f>IF($D18&lt;&gt;"",VLOOKUP($D18,'SINAPI DEZEMBRO 2020'!$1:$1048576,3,FALSE),"")</f>
        <v xml:space="preserve">M     </v>
      </c>
      <c r="G18" s="377">
        <v>1</v>
      </c>
      <c r="H18" s="378">
        <f>IF($D18&lt;&gt;"",VLOOKUP($D18,'SINAPI DEZEMBRO 2020'!$1:$1048576,4,FALSE),"")</f>
        <v>3.04</v>
      </c>
      <c r="I18" s="379">
        <f t="shared" si="0"/>
        <v>3.04</v>
      </c>
    </row>
    <row r="19" spans="2:9" s="121" customFormat="1" ht="25.5" x14ac:dyDescent="0.2">
      <c r="B19" s="366" t="s">
        <v>665</v>
      </c>
      <c r="C19" s="459" t="s">
        <v>7</v>
      </c>
      <c r="D19" s="464">
        <v>4491</v>
      </c>
      <c r="E19" s="376" t="str">
        <f>IF($D19&lt;&gt;"",VLOOKUP($D19,'SINAPI DEZEMBRO 2020'!$A$1:G11946,2,FALSE),"")</f>
        <v>PONTALETE *7,5 X 7,5* CM EM PINUS, MISTA OU EQUIVALENTE DA REGIAO - BRUTA</v>
      </c>
      <c r="F19" s="465" t="str">
        <f>IF($D19&lt;&gt;"",VLOOKUP($D19,'SINAPI DEZEMBRO 2020'!$1:$1048576,3,FALSE),"")</f>
        <v xml:space="preserve">M     </v>
      </c>
      <c r="G19" s="377">
        <v>4</v>
      </c>
      <c r="H19" s="378">
        <f>IF($D19&lt;&gt;"",VLOOKUP($D19,'SINAPI DEZEMBRO 2020'!$1:$1048576,4,FALSE),"")</f>
        <v>7.16</v>
      </c>
      <c r="I19" s="379">
        <f t="shared" si="0"/>
        <v>28.64</v>
      </c>
    </row>
    <row r="20" spans="2:9" s="121" customFormat="1" ht="25.5" x14ac:dyDescent="0.2">
      <c r="B20" s="366" t="s">
        <v>665</v>
      </c>
      <c r="C20" s="459" t="s">
        <v>7</v>
      </c>
      <c r="D20" s="464">
        <v>4813</v>
      </c>
      <c r="E20" s="376" t="str">
        <f>IF($D20&lt;&gt;"",VLOOKUP($D20,'SINAPI DEZEMBRO 2020'!$A$1:G11947,2,FALSE),"")</f>
        <v>PLACA DE OBRA (PARA CONSTRUCAO CIVIL) EM CHAPA GALVANIZADA *N. 22*, ADESIVADA, DE *2,0 X 1,125* M</v>
      </c>
      <c r="F20" s="465" t="str">
        <f>IF($D20&lt;&gt;"",VLOOKUP($D20,'SINAPI DEZEMBRO 2020'!$1:$1048576,3,FALSE),"")</f>
        <v xml:space="preserve">M2    </v>
      </c>
      <c r="G20" s="377">
        <v>1</v>
      </c>
      <c r="H20" s="378">
        <f>IF($D20&lt;&gt;"",VLOOKUP($D20,'SINAPI DEZEMBRO 2020'!$1:$1048576,4,FALSE),"")</f>
        <v>200</v>
      </c>
      <c r="I20" s="379">
        <f t="shared" si="0"/>
        <v>200</v>
      </c>
    </row>
    <row r="21" spans="2:9" s="121" customFormat="1" x14ac:dyDescent="0.2">
      <c r="B21" s="366" t="s">
        <v>665</v>
      </c>
      <c r="C21" s="459" t="s">
        <v>7</v>
      </c>
      <c r="D21" s="464">
        <v>5075</v>
      </c>
      <c r="E21" s="376" t="str">
        <f>IF($D21&lt;&gt;"",VLOOKUP($D21,'SINAPI DEZEMBRO 2020'!$A$1:G11948,2,FALSE),"")</f>
        <v>PREGO DE ACO POLIDO COM CABECA 18 X 30 (2 3/4 X 10)</v>
      </c>
      <c r="F21" s="465" t="str">
        <f>IF($D21&lt;&gt;"",VLOOKUP($D21,'SINAPI DEZEMBRO 2020'!$1:$1048576,3,FALSE),"")</f>
        <v xml:space="preserve">KG    </v>
      </c>
      <c r="G21" s="377">
        <v>0.11</v>
      </c>
      <c r="H21" s="378">
        <f>IF($D21&lt;&gt;"",VLOOKUP($D21,'SINAPI DEZEMBRO 2020'!$1:$1048576,4,FALSE),"")</f>
        <v>13.27</v>
      </c>
      <c r="I21" s="379">
        <f t="shared" si="0"/>
        <v>1.45</v>
      </c>
    </row>
    <row r="22" spans="2:9" s="121" customFormat="1" x14ac:dyDescent="0.2">
      <c r="B22" s="370"/>
      <c r="C22" s="459"/>
      <c r="D22" s="464"/>
      <c r="E22" s="365"/>
      <c r="F22" s="459"/>
      <c r="G22" s="367"/>
      <c r="H22" s="368"/>
      <c r="I22" s="369"/>
    </row>
    <row r="23" spans="2:9" x14ac:dyDescent="0.2">
      <c r="B23" s="370"/>
      <c r="C23" s="459"/>
      <c r="D23" s="464"/>
      <c r="E23" s="365"/>
      <c r="F23" s="459"/>
      <c r="G23" s="367"/>
      <c r="H23" s="368"/>
      <c r="I23" s="369"/>
    </row>
    <row r="24" spans="2:9" s="99" customFormat="1" x14ac:dyDescent="0.2">
      <c r="B24" s="384" t="s">
        <v>4666</v>
      </c>
      <c r="C24" s="468"/>
      <c r="D24" s="468"/>
      <c r="E24" s="385" t="s">
        <v>3865</v>
      </c>
      <c r="F24" s="472" t="s">
        <v>35</v>
      </c>
      <c r="G24" s="387">
        <v>1</v>
      </c>
      <c r="H24" s="388"/>
      <c r="I24" s="381">
        <f>TRUNC(SUM(I25:I26),2)</f>
        <v>90.23</v>
      </c>
    </row>
    <row r="25" spans="2:9" x14ac:dyDescent="0.2">
      <c r="B25" s="366" t="s">
        <v>667</v>
      </c>
      <c r="C25" s="459" t="s">
        <v>7</v>
      </c>
      <c r="D25" s="464">
        <v>88309</v>
      </c>
      <c r="E25" s="376" t="str">
        <f>IF($D25&lt;&gt;"",VLOOKUP($D25,'SINAPI DEZEMBRO 2020'!$A$1:G11955,2,FALSE),"")</f>
        <v>PEDREIRO COM ENCARGOS COMPLEMENTARES</v>
      </c>
      <c r="F25" s="465" t="str">
        <f>IF($D25&lt;&gt;"",VLOOKUP($D25,'SINAPI DEZEMBRO 2020'!$1:$1048576,3,FALSE),"")</f>
        <v>H</v>
      </c>
      <c r="G25" s="367">
        <v>1.8</v>
      </c>
      <c r="H25" s="378">
        <f>IF($D25&lt;&gt;"",VLOOKUP($D25,'SINAPI DEZEMBRO 2020'!$1:$1048576,4,FALSE),"")</f>
        <v>16.78</v>
      </c>
      <c r="I25" s="379">
        <f t="shared" ref="I25:I26" si="1">TRUNC(G25*H25,2)</f>
        <v>30.2</v>
      </c>
    </row>
    <row r="26" spans="2:9" x14ac:dyDescent="0.2">
      <c r="B26" s="366" t="s">
        <v>667</v>
      </c>
      <c r="C26" s="459" t="s">
        <v>7</v>
      </c>
      <c r="D26" s="459">
        <v>88316</v>
      </c>
      <c r="E26" s="376" t="str">
        <f>IF($D26&lt;&gt;"",VLOOKUP($D26,'SINAPI DEZEMBRO 2020'!$A$1:G11956,2,FALSE),"")</f>
        <v>SERVENTE COM ENCARGOS COMPLEMENTARES</v>
      </c>
      <c r="F26" s="465" t="str">
        <f>IF($D26&lt;&gt;"",VLOOKUP($D26,'SINAPI DEZEMBRO 2020'!$1:$1048576,3,FALSE),"")</f>
        <v>H</v>
      </c>
      <c r="G26" s="367">
        <v>4.5</v>
      </c>
      <c r="H26" s="378">
        <f>IF($D26&lt;&gt;"",VLOOKUP($D26,'SINAPI DEZEMBRO 2020'!$1:$1048576,4,FALSE),"")</f>
        <v>13.34</v>
      </c>
      <c r="I26" s="379">
        <f t="shared" si="1"/>
        <v>60.03</v>
      </c>
    </row>
    <row r="27" spans="2:9" x14ac:dyDescent="0.2">
      <c r="B27" s="370"/>
      <c r="C27" s="459"/>
      <c r="D27" s="464"/>
      <c r="E27" s="365"/>
      <c r="F27" s="459"/>
      <c r="G27" s="367"/>
      <c r="H27" s="368"/>
      <c r="I27" s="369"/>
    </row>
    <row r="28" spans="2:9" s="99" customFormat="1" x14ac:dyDescent="0.2">
      <c r="B28" s="384" t="s">
        <v>4670</v>
      </c>
      <c r="C28" s="468"/>
      <c r="D28" s="468"/>
      <c r="E28" s="385" t="s">
        <v>4669</v>
      </c>
      <c r="F28" s="472" t="s">
        <v>54</v>
      </c>
      <c r="G28" s="387" t="s">
        <v>37</v>
      </c>
      <c r="H28" s="388"/>
      <c r="I28" s="381">
        <f>TRUNC(SUM(I29),2)</f>
        <v>20.010000000000002</v>
      </c>
    </row>
    <row r="29" spans="2:9" x14ac:dyDescent="0.2">
      <c r="B29" s="366" t="s">
        <v>667</v>
      </c>
      <c r="C29" s="459" t="s">
        <v>7</v>
      </c>
      <c r="D29" s="459">
        <v>88316</v>
      </c>
      <c r="E29" s="376" t="str">
        <f>IF($D29&lt;&gt;"",VLOOKUP($D29,'SINAPI DEZEMBRO 2020'!$A$1:G11959,2,FALSE),"")</f>
        <v>SERVENTE COM ENCARGOS COMPLEMENTARES</v>
      </c>
      <c r="F29" s="465" t="str">
        <f>IF($D29&lt;&gt;"",VLOOKUP($D29,'SINAPI DEZEMBRO 2020'!$1:$1048576,3,FALSE),"")</f>
        <v>H</v>
      </c>
      <c r="G29" s="367">
        <v>1.5</v>
      </c>
      <c r="H29" s="378">
        <f>IF($D29&lt;&gt;"",VLOOKUP($D29,'SINAPI DEZEMBRO 2020'!$1:$1048576,4,FALSE),"")</f>
        <v>13.34</v>
      </c>
      <c r="I29" s="379">
        <f>TRUNC(G29*H29,2)</f>
        <v>20.010000000000002</v>
      </c>
    </row>
    <row r="30" spans="2:9" x14ac:dyDescent="0.2">
      <c r="B30" s="370"/>
      <c r="C30" s="459"/>
      <c r="D30" s="464"/>
      <c r="E30" s="365"/>
      <c r="F30" s="459"/>
      <c r="G30" s="367"/>
      <c r="H30" s="368"/>
      <c r="I30" s="369"/>
    </row>
    <row r="31" spans="2:9" s="121" customFormat="1" x14ac:dyDescent="0.2">
      <c r="B31" s="384" t="s">
        <v>11087</v>
      </c>
      <c r="C31" s="468"/>
      <c r="D31" s="468"/>
      <c r="E31" s="389" t="s">
        <v>11088</v>
      </c>
      <c r="F31" s="472" t="s">
        <v>35</v>
      </c>
      <c r="G31" s="387">
        <v>1</v>
      </c>
      <c r="H31" s="388"/>
      <c r="I31" s="381">
        <f>TRUNC(SUM(I32:I35,),2)</f>
        <v>21.68</v>
      </c>
    </row>
    <row r="32" spans="2:9" s="121" customFormat="1" x14ac:dyDescent="0.2">
      <c r="B32" s="366" t="s">
        <v>667</v>
      </c>
      <c r="C32" s="459" t="s">
        <v>7</v>
      </c>
      <c r="D32" s="464">
        <v>88309</v>
      </c>
      <c r="E32" s="376" t="str">
        <f>IF($D32&lt;&gt;"",VLOOKUP($D32,'SINAPI DEZEMBRO 2020'!$A$1:G11969,2,FALSE),"")</f>
        <v>PEDREIRO COM ENCARGOS COMPLEMENTARES</v>
      </c>
      <c r="F32" s="465" t="str">
        <f>IF($D32&lt;&gt;"",VLOOKUP($D32,'SINAPI DEZEMBRO 2020'!$1:$1048576,3,FALSE),"")</f>
        <v>H</v>
      </c>
      <c r="G32" s="367">
        <v>0.5</v>
      </c>
      <c r="H32" s="378">
        <f>IF($D32&lt;&gt;"",VLOOKUP($D32,'SINAPI DEZEMBRO 2020'!$1:$1048576,4,FALSE),"")</f>
        <v>16.78</v>
      </c>
      <c r="I32" s="379">
        <f t="shared" ref="I32:I33" si="2">TRUNC(G32*H32,2)</f>
        <v>8.39</v>
      </c>
    </row>
    <row r="33" spans="2:9" s="121" customFormat="1" x14ac:dyDescent="0.2">
      <c r="B33" s="366" t="s">
        <v>667</v>
      </c>
      <c r="C33" s="459" t="s">
        <v>7</v>
      </c>
      <c r="D33" s="459">
        <v>88316</v>
      </c>
      <c r="E33" s="376" t="str">
        <f>IF($D33&lt;&gt;"",VLOOKUP($D33,'SINAPI DEZEMBRO 2020'!$A$1:G11970,2,FALSE),"")</f>
        <v>SERVENTE COM ENCARGOS COMPLEMENTARES</v>
      </c>
      <c r="F33" s="465" t="str">
        <f>IF($D33&lt;&gt;"",VLOOKUP($D33,'SINAPI DEZEMBRO 2020'!$1:$1048576,3,FALSE),"")</f>
        <v>H</v>
      </c>
      <c r="G33" s="367">
        <v>0.5</v>
      </c>
      <c r="H33" s="378">
        <f>IF($D33&lt;&gt;"",VLOOKUP($D33,'SINAPI DEZEMBRO 2020'!$1:$1048576,4,FALSE),"")</f>
        <v>13.34</v>
      </c>
      <c r="I33" s="379">
        <f t="shared" si="2"/>
        <v>6.67</v>
      </c>
    </row>
    <row r="34" spans="2:9" s="121" customFormat="1" ht="25.5" x14ac:dyDescent="0.2">
      <c r="B34" s="366" t="s">
        <v>667</v>
      </c>
      <c r="C34" s="459" t="s">
        <v>7</v>
      </c>
      <c r="D34" s="459">
        <v>5795</v>
      </c>
      <c r="E34" s="376" t="str">
        <f>IF($D34&lt;&gt;"",VLOOKUP($D34,'SINAPI DEZEMBRO 2020'!$A$1:G11971,2,FALSE),"")</f>
        <v>MARTELETE OU ROMPEDOR PNEUMÁTICO MANUAL, 28 KG, COM SILENCIADOR - CHP DIURNO. AF_07/2016</v>
      </c>
      <c r="F34" s="465" t="str">
        <f>IF($D34&lt;&gt;"",VLOOKUP($D34,'SINAPI DEZEMBRO 2020'!$1:$1048576,3,FALSE),"")</f>
        <v>CHP</v>
      </c>
      <c r="G34" s="367">
        <v>0.25</v>
      </c>
      <c r="H34" s="378">
        <f>IF($D34&lt;&gt;"",VLOOKUP($D34,'SINAPI DEZEMBRO 2020'!$1:$1048576,4,FALSE),"")</f>
        <v>14.29</v>
      </c>
      <c r="I34" s="379">
        <f t="shared" ref="I34:I35" si="3">TRUNC(G34*H34,2)</f>
        <v>3.57</v>
      </c>
    </row>
    <row r="35" spans="2:9" s="121" customFormat="1" ht="25.5" x14ac:dyDescent="0.2">
      <c r="B35" s="366" t="s">
        <v>667</v>
      </c>
      <c r="C35" s="459" t="s">
        <v>7</v>
      </c>
      <c r="D35" s="459">
        <v>5952</v>
      </c>
      <c r="E35" s="376" t="str">
        <f>IF($D35&lt;&gt;"",VLOOKUP($D35,'SINAPI DEZEMBRO 2020'!$A$1:G11972,2,FALSE),"")</f>
        <v>MARTELETE OU ROMPEDOR PNEUMÁTICO MANUAL, 28 KG, COM SILENCIADOR - CHI DIURNO. AF_07/2016</v>
      </c>
      <c r="F35" s="465" t="str">
        <f>IF($D35&lt;&gt;"",VLOOKUP($D35,'SINAPI DEZEMBRO 2020'!$1:$1048576,3,FALSE),"")</f>
        <v>CHI</v>
      </c>
      <c r="G35" s="367">
        <v>0.25</v>
      </c>
      <c r="H35" s="378">
        <f>IF($D35&lt;&gt;"",VLOOKUP($D35,'SINAPI DEZEMBRO 2020'!$1:$1048576,4,FALSE),"")</f>
        <v>12.22</v>
      </c>
      <c r="I35" s="379">
        <f t="shared" si="3"/>
        <v>3.05</v>
      </c>
    </row>
    <row r="36" spans="2:9" s="121" customFormat="1" x14ac:dyDescent="0.2">
      <c r="B36" s="370"/>
      <c r="C36" s="459"/>
      <c r="D36" s="464"/>
      <c r="E36" s="365"/>
      <c r="F36" s="459"/>
      <c r="G36" s="367"/>
      <c r="H36" s="368"/>
      <c r="I36" s="369"/>
    </row>
    <row r="37" spans="2:9" s="121" customFormat="1" x14ac:dyDescent="0.2">
      <c r="B37" s="370"/>
      <c r="C37" s="459"/>
      <c r="D37" s="464"/>
      <c r="E37" s="365"/>
      <c r="F37" s="459"/>
      <c r="G37" s="367"/>
      <c r="H37" s="368"/>
      <c r="I37" s="369"/>
    </row>
    <row r="38" spans="2:9" ht="25.5" x14ac:dyDescent="0.2">
      <c r="B38" s="384" t="s">
        <v>4679</v>
      </c>
      <c r="C38" s="468"/>
      <c r="D38" s="468"/>
      <c r="E38" s="385" t="s">
        <v>4680</v>
      </c>
      <c r="F38" s="472" t="s">
        <v>38</v>
      </c>
      <c r="G38" s="387" t="s">
        <v>37</v>
      </c>
      <c r="H38" s="388"/>
      <c r="I38" s="381">
        <f>TRUNC(SUM(I39:I43,),2)</f>
        <v>671.65</v>
      </c>
    </row>
    <row r="39" spans="2:9" ht="14.25" x14ac:dyDescent="0.2">
      <c r="B39" s="366" t="s">
        <v>667</v>
      </c>
      <c r="C39" s="469" t="s">
        <v>7</v>
      </c>
      <c r="D39" s="470">
        <v>88316</v>
      </c>
      <c r="E39" s="376" t="str">
        <f>IF($D39&lt;&gt;"",VLOOKUP($D39,'SINAPI DEZEMBRO 2020'!$A$1:G11976,2,FALSE),"")</f>
        <v>SERVENTE COM ENCARGOS COMPLEMENTARES</v>
      </c>
      <c r="F39" s="465" t="str">
        <f>IF($D39&lt;&gt;"",VLOOKUP($D39,'SINAPI DEZEMBRO 2020'!$1:$1048576,3,FALSE),"")</f>
        <v>H</v>
      </c>
      <c r="G39" s="392">
        <v>5.3</v>
      </c>
      <c r="H39" s="378">
        <f>IF($D39&lt;&gt;"",VLOOKUP($D39,'SINAPI DEZEMBRO 2020'!$1:$1048576,4,FALSE),"")</f>
        <v>13.34</v>
      </c>
      <c r="I39" s="379">
        <f t="shared" ref="I39:I43" si="4">TRUNC(G39*H39,2)</f>
        <v>70.7</v>
      </c>
    </row>
    <row r="40" spans="2:9" ht="14.25" x14ac:dyDescent="0.2">
      <c r="B40" s="366" t="s">
        <v>667</v>
      </c>
      <c r="C40" s="471" t="s">
        <v>7</v>
      </c>
      <c r="D40" s="469">
        <v>88309</v>
      </c>
      <c r="E40" s="376" t="str">
        <f>IF($D40&lt;&gt;"",VLOOKUP($D40,'SINAPI DEZEMBRO 2020'!$A$1:G11977,2,FALSE),"")</f>
        <v>PEDREIRO COM ENCARGOS COMPLEMENTARES</v>
      </c>
      <c r="F40" s="465" t="str">
        <f>IF($D40&lt;&gt;"",VLOOKUP($D40,'SINAPI DEZEMBRO 2020'!$1:$1048576,3,FALSE),"")</f>
        <v>H</v>
      </c>
      <c r="G40" s="392">
        <v>1.5209999999999999</v>
      </c>
      <c r="H40" s="378">
        <f>IF($D40&lt;&gt;"",VLOOKUP($D40,'SINAPI DEZEMBRO 2020'!$1:$1048576,4,FALSE),"")</f>
        <v>16.78</v>
      </c>
      <c r="I40" s="379">
        <f t="shared" si="4"/>
        <v>25.52</v>
      </c>
    </row>
    <row r="41" spans="2:9" ht="14.25" x14ac:dyDescent="0.2">
      <c r="B41" s="366" t="s">
        <v>667</v>
      </c>
      <c r="C41" s="471" t="s">
        <v>7</v>
      </c>
      <c r="D41" s="606">
        <v>88315</v>
      </c>
      <c r="E41" s="376" t="str">
        <f>IF($D41&lt;&gt;"",VLOOKUP($D41,'SINAPI DEZEMBRO 2020'!$A$1:G11978,2,FALSE),"")</f>
        <v>SERRALHEIRO COM ENCARGOS COMPLEMENTARES</v>
      </c>
      <c r="F41" s="465" t="str">
        <f>IF($D41&lt;&gt;"",VLOOKUP($D41,'SINAPI DEZEMBRO 2020'!$1:$1048576,3,FALSE),"")</f>
        <v>H</v>
      </c>
      <c r="G41" s="392">
        <v>3.02</v>
      </c>
      <c r="H41" s="378">
        <f>IF($D41&lt;&gt;"",VLOOKUP($D41,'SINAPI DEZEMBRO 2020'!$1:$1048576,4,FALSE),"")</f>
        <v>16.690000000000001</v>
      </c>
      <c r="I41" s="379">
        <f t="shared" si="4"/>
        <v>50.4</v>
      </c>
    </row>
    <row r="42" spans="2:9" ht="28.5" x14ac:dyDescent="0.2">
      <c r="B42" s="390" t="s">
        <v>667</v>
      </c>
      <c r="C42" s="469" t="s">
        <v>666</v>
      </c>
      <c r="D42" s="469"/>
      <c r="E42" s="393" t="s">
        <v>4678</v>
      </c>
      <c r="F42" s="499" t="s">
        <v>38</v>
      </c>
      <c r="G42" s="392">
        <v>1</v>
      </c>
      <c r="H42" s="394">
        <v>520.14</v>
      </c>
      <c r="I42" s="379">
        <f t="shared" si="4"/>
        <v>520.14</v>
      </c>
    </row>
    <row r="43" spans="2:9" ht="38.25" x14ac:dyDescent="0.2">
      <c r="B43" s="366" t="s">
        <v>667</v>
      </c>
      <c r="C43" s="471" t="s">
        <v>7</v>
      </c>
      <c r="D43" s="469">
        <v>88627</v>
      </c>
      <c r="E43" s="376" t="str">
        <f>IF($D43&lt;&gt;"",VLOOKUP($D43,'SINAPI DEZEMBRO 2020'!$A$1:G11980,2,FALSE),"")</f>
        <v>ARGAMASSA TRAÇO 1:0,5:4,5 (EM VOLUME DE CIMENTO, CAL E AREIA MÉDIA ÚMIDA) PARA ASSENTAMENTO DE ALVENARIA, PREPARO MANUAL. AF_08/2019</v>
      </c>
      <c r="F43" s="465" t="str">
        <f>IF($D43&lt;&gt;"",VLOOKUP($D43,'SINAPI DEZEMBRO 2020'!$1:$1048576,3,FALSE),"")</f>
        <v>M3</v>
      </c>
      <c r="G43" s="392">
        <v>1.1339999999999999E-2</v>
      </c>
      <c r="H43" s="378">
        <f>IF($D43&lt;&gt;"",VLOOKUP($D43,'SINAPI DEZEMBRO 2020'!$1:$1048576,4,FALSE),"")</f>
        <v>431.31</v>
      </c>
      <c r="I43" s="379">
        <f t="shared" si="4"/>
        <v>4.8899999999999997</v>
      </c>
    </row>
    <row r="44" spans="2:9" x14ac:dyDescent="0.2">
      <c r="B44" s="370"/>
      <c r="C44" s="459"/>
      <c r="D44" s="464"/>
      <c r="E44" s="365"/>
      <c r="F44" s="459"/>
      <c r="G44" s="367"/>
      <c r="H44" s="368"/>
      <c r="I44" s="369"/>
    </row>
    <row r="45" spans="2:9" ht="25.5" x14ac:dyDescent="0.2">
      <c r="B45" s="384" t="s">
        <v>4681</v>
      </c>
      <c r="C45" s="468"/>
      <c r="D45" s="468"/>
      <c r="E45" s="385" t="s">
        <v>4682</v>
      </c>
      <c r="F45" s="472" t="s">
        <v>38</v>
      </c>
      <c r="G45" s="387" t="s">
        <v>37</v>
      </c>
      <c r="H45" s="388"/>
      <c r="I45" s="381">
        <f>TRUNC(SUM(I46:I49,),2)</f>
        <v>609.6</v>
      </c>
    </row>
    <row r="46" spans="2:9" ht="14.25" x14ac:dyDescent="0.2">
      <c r="B46" s="366" t="s">
        <v>667</v>
      </c>
      <c r="C46" s="469" t="s">
        <v>7</v>
      </c>
      <c r="D46" s="470">
        <v>88316</v>
      </c>
      <c r="E46" s="376" t="str">
        <f>IF($D46&lt;&gt;"",VLOOKUP($D46,'SINAPI DEZEMBRO 2020'!$A$1:G11983,2,FALSE),"")</f>
        <v>SERVENTE COM ENCARGOS COMPLEMENTARES</v>
      </c>
      <c r="F46" s="465" t="str">
        <f>IF($D46&lt;&gt;"",VLOOKUP($D46,'SINAPI DEZEMBRO 2020'!$1:$1048576,3,FALSE),"")</f>
        <v>H</v>
      </c>
      <c r="G46" s="392">
        <v>2</v>
      </c>
      <c r="H46" s="378">
        <f>IF($D46&lt;&gt;"",VLOOKUP($D46,'SINAPI DEZEMBRO 2020'!$1:$1048576,4,FALSE),"")</f>
        <v>13.34</v>
      </c>
      <c r="I46" s="379">
        <f t="shared" ref="I46:I49" si="5">TRUNC(G46*H46,2)</f>
        <v>26.68</v>
      </c>
    </row>
    <row r="47" spans="2:9" ht="14.25" x14ac:dyDescent="0.2">
      <c r="B47" s="366" t="s">
        <v>667</v>
      </c>
      <c r="C47" s="471" t="s">
        <v>7</v>
      </c>
      <c r="D47" s="469">
        <v>88309</v>
      </c>
      <c r="E47" s="376" t="str">
        <f>IF($D47&lt;&gt;"",VLOOKUP($D47,'SINAPI DEZEMBRO 2020'!$A$1:G11984,2,FALSE),"")</f>
        <v>PEDREIRO COM ENCARGOS COMPLEMENTARES</v>
      </c>
      <c r="F47" s="465" t="str">
        <f>IF($D47&lt;&gt;"",VLOOKUP($D47,'SINAPI DEZEMBRO 2020'!$1:$1048576,3,FALSE),"")</f>
        <v>H</v>
      </c>
      <c r="G47" s="392">
        <v>1</v>
      </c>
      <c r="H47" s="378">
        <f>IF($D47&lt;&gt;"",VLOOKUP($D47,'SINAPI DEZEMBRO 2020'!$1:$1048576,4,FALSE),"")</f>
        <v>16.78</v>
      </c>
      <c r="I47" s="379">
        <f t="shared" si="5"/>
        <v>16.78</v>
      </c>
    </row>
    <row r="48" spans="2:9" ht="14.25" x14ac:dyDescent="0.2">
      <c r="B48" s="366" t="s">
        <v>667</v>
      </c>
      <c r="C48" s="471" t="s">
        <v>7</v>
      </c>
      <c r="D48" s="606">
        <v>88315</v>
      </c>
      <c r="E48" s="376" t="str">
        <f>IF($D48&lt;&gt;"",VLOOKUP($D48,'SINAPI DEZEMBRO 2020'!$A$1:G11985,2,FALSE),"")</f>
        <v>SERRALHEIRO COM ENCARGOS COMPLEMENTARES</v>
      </c>
      <c r="F48" s="465" t="str">
        <f>IF($D48&lt;&gt;"",VLOOKUP($D48,'SINAPI DEZEMBRO 2020'!$1:$1048576,3,FALSE),"")</f>
        <v>H</v>
      </c>
      <c r="G48" s="392">
        <v>3.02</v>
      </c>
      <c r="H48" s="378">
        <f>IF($D48&lt;&gt;"",VLOOKUP($D48,'SINAPI DEZEMBRO 2020'!$1:$1048576,4,FALSE),"")</f>
        <v>16.690000000000001</v>
      </c>
      <c r="I48" s="379">
        <f t="shared" si="5"/>
        <v>50.4</v>
      </c>
    </row>
    <row r="49" spans="2:9" ht="28.5" x14ac:dyDescent="0.2">
      <c r="B49" s="390" t="s">
        <v>667</v>
      </c>
      <c r="C49" s="469" t="s">
        <v>666</v>
      </c>
      <c r="D49" s="469"/>
      <c r="E49" s="393" t="s">
        <v>4678</v>
      </c>
      <c r="F49" s="499" t="s">
        <v>38</v>
      </c>
      <c r="G49" s="392">
        <v>1</v>
      </c>
      <c r="H49" s="394">
        <v>515.74</v>
      </c>
      <c r="I49" s="379">
        <f t="shared" si="5"/>
        <v>515.74</v>
      </c>
    </row>
    <row r="50" spans="2:9" x14ac:dyDescent="0.2">
      <c r="B50" s="370"/>
      <c r="C50" s="459"/>
      <c r="D50" s="464"/>
      <c r="E50" s="365"/>
      <c r="F50" s="459"/>
      <c r="G50" s="367"/>
      <c r="H50" s="368"/>
      <c r="I50" s="369"/>
    </row>
    <row r="51" spans="2:9" ht="45" x14ac:dyDescent="0.2">
      <c r="B51" s="384" t="s">
        <v>4683</v>
      </c>
      <c r="C51" s="468"/>
      <c r="D51" s="468"/>
      <c r="E51" s="396" t="s">
        <v>3873</v>
      </c>
      <c r="F51" s="472" t="s">
        <v>10618</v>
      </c>
      <c r="G51" s="387" t="s">
        <v>37</v>
      </c>
      <c r="H51" s="388"/>
      <c r="I51" s="381">
        <f>TRUNC(SUM(I52:I58,),2)</f>
        <v>879.67</v>
      </c>
    </row>
    <row r="52" spans="2:9" ht="14.25" x14ac:dyDescent="0.2">
      <c r="B52" s="366" t="s">
        <v>667</v>
      </c>
      <c r="C52" s="469" t="s">
        <v>7</v>
      </c>
      <c r="D52" s="470">
        <v>88316</v>
      </c>
      <c r="E52" s="376" t="str">
        <f>IF($D52&lt;&gt;"",VLOOKUP($D52,'SINAPI DEZEMBRO 2020'!$A$1:G11989,2,FALSE),"")</f>
        <v>SERVENTE COM ENCARGOS COMPLEMENTARES</v>
      </c>
      <c r="F52" s="465" t="str">
        <f>IF($D52&lt;&gt;"",VLOOKUP($D52,'SINAPI DEZEMBRO 2020'!$1:$1048576,3,FALSE),"")</f>
        <v>H</v>
      </c>
      <c r="G52" s="392">
        <v>2</v>
      </c>
      <c r="H52" s="378">
        <f>IF($D52&lt;&gt;"",VLOOKUP($D52,'SINAPI DEZEMBRO 2020'!$1:$1048576,4,FALSE),"")</f>
        <v>13.34</v>
      </c>
      <c r="I52" s="379">
        <f t="shared" ref="I52:I58" si="6">TRUNC(G52*H52,2)</f>
        <v>26.68</v>
      </c>
    </row>
    <row r="53" spans="2:9" ht="14.25" x14ac:dyDescent="0.2">
      <c r="B53" s="366" t="s">
        <v>667</v>
      </c>
      <c r="C53" s="471" t="s">
        <v>7</v>
      </c>
      <c r="D53" s="606">
        <v>88315</v>
      </c>
      <c r="E53" s="376" t="str">
        <f>IF($D53&lt;&gt;"",VLOOKUP($D53,'SINAPI DEZEMBRO 2020'!$A$1:G11990,2,FALSE),"")</f>
        <v>SERRALHEIRO COM ENCARGOS COMPLEMENTARES</v>
      </c>
      <c r="F53" s="465" t="str">
        <f>IF($D53&lt;&gt;"",VLOOKUP($D53,'SINAPI DEZEMBRO 2020'!$1:$1048576,3,FALSE),"")</f>
        <v>H</v>
      </c>
      <c r="G53" s="392">
        <v>1.5</v>
      </c>
      <c r="H53" s="378">
        <f>IF($D53&lt;&gt;"",VLOOKUP($D53,'SINAPI DEZEMBRO 2020'!$1:$1048576,4,FALSE),"")</f>
        <v>16.690000000000001</v>
      </c>
      <c r="I53" s="379">
        <f t="shared" si="6"/>
        <v>25.03</v>
      </c>
    </row>
    <row r="54" spans="2:9" ht="25.5" x14ac:dyDescent="0.2">
      <c r="B54" s="366" t="s">
        <v>667</v>
      </c>
      <c r="C54" s="469" t="s">
        <v>7</v>
      </c>
      <c r="D54" s="469">
        <v>4917</v>
      </c>
      <c r="E54" s="376" t="str">
        <f>IF($D54&lt;&gt;"",VLOOKUP($D54,'SINAPI DEZEMBRO 2020'!$A$1:G11991,2,FALSE),"")</f>
        <v>PORTA DE ABRIR EM ALUMINIO TIPO VENEZIANA, ACABAMENTO ANODIZADO NATURAL, SEM GUARNICAO/ALIZAR/VISTA</v>
      </c>
      <c r="F54" s="465" t="str">
        <f>IF($D54&lt;&gt;"",VLOOKUP($D54,'SINAPI DEZEMBRO 2020'!$1:$1048576,3,FALSE),"")</f>
        <v xml:space="preserve">M2    </v>
      </c>
      <c r="G54" s="392">
        <v>1</v>
      </c>
      <c r="H54" s="378">
        <f>IF($D54&lt;&gt;"",VLOOKUP($D54,'SINAPI DEZEMBRO 2020'!$1:$1048576,4,FALSE),"")</f>
        <v>749.47</v>
      </c>
      <c r="I54" s="379">
        <f t="shared" si="6"/>
        <v>749.47</v>
      </c>
    </row>
    <row r="55" spans="2:9" x14ac:dyDescent="0.2">
      <c r="B55" s="366" t="s">
        <v>665</v>
      </c>
      <c r="C55" s="459" t="s">
        <v>7</v>
      </c>
      <c r="D55" s="467">
        <v>39961</v>
      </c>
      <c r="E55" s="376" t="str">
        <f>IF($D55&lt;&gt;"",VLOOKUP($D55,'SINAPI DEZEMBRO 2020'!$A$1:G11992,2,FALSE),"")</f>
        <v>SILICONE ACETICO USO GERAL INCOLOR 280 G</v>
      </c>
      <c r="F55" s="465" t="str">
        <f>IF($D55&lt;&gt;"",VLOOKUP($D55,'SINAPI DEZEMBRO 2020'!$1:$1048576,3,FALSE),"")</f>
        <v xml:space="preserve">UN    </v>
      </c>
      <c r="G55" s="377">
        <v>1.34</v>
      </c>
      <c r="H55" s="378">
        <f>IF($D55&lt;&gt;"",VLOOKUP($D55,'SINAPI DEZEMBRO 2020'!$1:$1048576,4,FALSE),"")</f>
        <v>15.94</v>
      </c>
      <c r="I55" s="379">
        <f t="shared" si="6"/>
        <v>21.35</v>
      </c>
    </row>
    <row r="56" spans="2:9" ht="38.25" x14ac:dyDescent="0.2">
      <c r="B56" s="366" t="s">
        <v>665</v>
      </c>
      <c r="C56" s="459" t="s">
        <v>7</v>
      </c>
      <c r="D56" s="467">
        <v>4377</v>
      </c>
      <c r="E56" s="376" t="str">
        <f>IF($D56&lt;&gt;"",VLOOKUP($D56,'SINAPI DEZEMBRO 2020'!$A$1:G11993,2,FALSE),"")</f>
        <v>PARAFUSO DE ACO ZINCADO COM ROSCA SOBERBA, CABECA CHATA E FENDA SIMPLES, DIAMETRO 4,2 MM, COMPRIMENTO * 32 * MM</v>
      </c>
      <c r="F56" s="465" t="str">
        <f>IF($D56&lt;&gt;"",VLOOKUP($D56,'SINAPI DEZEMBRO 2020'!$1:$1048576,3,FALSE),"")</f>
        <v xml:space="preserve">UN    </v>
      </c>
      <c r="G56" s="377">
        <v>8</v>
      </c>
      <c r="H56" s="378">
        <f>IF($D56&lt;&gt;"",VLOOKUP($D56,'SINAPI DEZEMBRO 2020'!$1:$1048576,4,FALSE),"")</f>
        <v>0.09</v>
      </c>
      <c r="I56" s="379">
        <f t="shared" si="6"/>
        <v>0.72</v>
      </c>
    </row>
    <row r="57" spans="2:9" s="121" customFormat="1" ht="25.5" x14ac:dyDescent="0.2">
      <c r="B57" s="366" t="s">
        <v>665</v>
      </c>
      <c r="C57" s="459" t="s">
        <v>7</v>
      </c>
      <c r="D57" s="467">
        <v>2432</v>
      </c>
      <c r="E57" s="376" t="str">
        <f>IF($D57&lt;&gt;"",VLOOKUP($D57,'SINAPI DEZEMBRO 2020'!$A$1:G11994,2,FALSE),"")</f>
        <v>DOBRADICA EM ACO/FERRO, 3 1/2" X  3", E= 1,9  A 2 MM, COM ANEL,  CROMADO OU ZINCADO, TAMPA BOLA, COM PARAFUSOS</v>
      </c>
      <c r="F57" s="465" t="str">
        <f>IF($D57&lt;&gt;"",VLOOKUP($D57,'SINAPI DEZEMBRO 2020'!$1:$1048576,3,FALSE),"")</f>
        <v xml:space="preserve">UN    </v>
      </c>
      <c r="G57" s="377">
        <v>2</v>
      </c>
      <c r="H57" s="378">
        <f>IF($D57&lt;&gt;"",VLOOKUP($D57,'SINAPI DEZEMBRO 2020'!$1:$1048576,4,FALSE),"")</f>
        <v>17.52</v>
      </c>
      <c r="I57" s="379">
        <f t="shared" si="6"/>
        <v>35.04</v>
      </c>
    </row>
    <row r="58" spans="2:9" s="121" customFormat="1" ht="25.5" x14ac:dyDescent="0.2">
      <c r="B58" s="366" t="s">
        <v>665</v>
      </c>
      <c r="C58" s="459" t="s">
        <v>7</v>
      </c>
      <c r="D58" s="467">
        <v>11481</v>
      </c>
      <c r="E58" s="376" t="str">
        <f>IF($D58&lt;&gt;"",VLOOKUP($D58,'SINAPI DEZEMBRO 2020'!$A$1:G11995,2,FALSE),"")</f>
        <v>MAQUINA DE 40 MM PARA FECHADURA, PARA PORTA DE BANHEIRO, EM ACO INOX</v>
      </c>
      <c r="F58" s="465" t="str">
        <f>IF($D58&lt;&gt;"",VLOOKUP($D58,'SINAPI DEZEMBRO 2020'!$1:$1048576,3,FALSE),"")</f>
        <v xml:space="preserve">UN    </v>
      </c>
      <c r="G58" s="377">
        <v>1</v>
      </c>
      <c r="H58" s="378">
        <f>IF($D58&lt;&gt;"",VLOOKUP($D58,'SINAPI DEZEMBRO 2020'!$1:$1048576,4,FALSE),"")</f>
        <v>21.38</v>
      </c>
      <c r="I58" s="379">
        <f t="shared" si="6"/>
        <v>21.38</v>
      </c>
    </row>
    <row r="59" spans="2:9" x14ac:dyDescent="0.2">
      <c r="B59" s="370"/>
      <c r="C59" s="459"/>
      <c r="D59" s="464"/>
      <c r="E59" s="365"/>
      <c r="F59" s="459"/>
      <c r="G59" s="367"/>
      <c r="H59" s="368"/>
      <c r="I59" s="369"/>
    </row>
    <row r="60" spans="2:9" ht="25.5" x14ac:dyDescent="0.2">
      <c r="B60" s="384" t="s">
        <v>4697</v>
      </c>
      <c r="C60" s="472"/>
      <c r="D60" s="473"/>
      <c r="E60" s="397" t="s">
        <v>10592</v>
      </c>
      <c r="F60" s="500" t="s">
        <v>38</v>
      </c>
      <c r="G60" s="373">
        <v>1</v>
      </c>
      <c r="H60" s="398"/>
      <c r="I60" s="381">
        <f>TRUNC(SUM(I61:I68,),2)</f>
        <v>956.25</v>
      </c>
    </row>
    <row r="61" spans="2:9" ht="38.25" x14ac:dyDescent="0.2">
      <c r="B61" s="366" t="s">
        <v>665</v>
      </c>
      <c r="C61" s="459" t="s">
        <v>7</v>
      </c>
      <c r="D61" s="467">
        <v>4377</v>
      </c>
      <c r="E61" s="376" t="str">
        <f>IF($D61&lt;&gt;"",VLOOKUP($D61,'SINAPI DEZEMBRO 2020'!$A$1:G11998,2,FALSE),"")</f>
        <v>PARAFUSO DE ACO ZINCADO COM ROSCA SOBERBA, CABECA CHATA E FENDA SIMPLES, DIAMETRO 4,2 MM, COMPRIMENTO * 32 * MM</v>
      </c>
      <c r="F61" s="465" t="str">
        <f>IF($D61&lt;&gt;"",VLOOKUP($D61,'SINAPI DEZEMBRO 2020'!$1:$1048576,3,FALSE),"")</f>
        <v xml:space="preserve">UN    </v>
      </c>
      <c r="G61" s="377">
        <v>8</v>
      </c>
      <c r="H61" s="378">
        <f>IF($D61&lt;&gt;"",VLOOKUP($D61,'SINAPI DEZEMBRO 2020'!$1:$1048576,4,FALSE),"")</f>
        <v>0.09</v>
      </c>
      <c r="I61" s="379">
        <f t="shared" ref="I61:I68" si="7">TRUNC(G61*H61,2)</f>
        <v>0.72</v>
      </c>
    </row>
    <row r="62" spans="2:9" x14ac:dyDescent="0.2">
      <c r="B62" s="366" t="s">
        <v>665</v>
      </c>
      <c r="C62" s="459" t="s">
        <v>7</v>
      </c>
      <c r="D62" s="467">
        <v>39961</v>
      </c>
      <c r="E62" s="376" t="str">
        <f>IF($D62&lt;&gt;"",VLOOKUP($D62,'SINAPI DEZEMBRO 2020'!$A$1:G11999,2,FALSE),"")</f>
        <v>SILICONE ACETICO USO GERAL INCOLOR 280 G</v>
      </c>
      <c r="F62" s="465" t="str">
        <f>IF($D62&lt;&gt;"",VLOOKUP($D62,'SINAPI DEZEMBRO 2020'!$1:$1048576,3,FALSE),"")</f>
        <v xml:space="preserve">UN    </v>
      </c>
      <c r="G62" s="377">
        <v>1.34</v>
      </c>
      <c r="H62" s="378">
        <f>IF($D62&lt;&gt;"",VLOOKUP($D62,'SINAPI DEZEMBRO 2020'!$1:$1048576,4,FALSE),"")</f>
        <v>15.94</v>
      </c>
      <c r="I62" s="379">
        <f t="shared" si="7"/>
        <v>21.35</v>
      </c>
    </row>
    <row r="63" spans="2:9" x14ac:dyDescent="0.2">
      <c r="B63" s="366" t="s">
        <v>665</v>
      </c>
      <c r="C63" s="459" t="s">
        <v>7</v>
      </c>
      <c r="D63" s="467">
        <v>88316</v>
      </c>
      <c r="E63" s="376" t="str">
        <f>IF($D63&lt;&gt;"",VLOOKUP($D63,'SINAPI DEZEMBRO 2020'!$A$1:G12000,2,FALSE),"")</f>
        <v>SERVENTE COM ENCARGOS COMPLEMENTARES</v>
      </c>
      <c r="F63" s="465" t="str">
        <f>IF($D63&lt;&gt;"",VLOOKUP($D63,'SINAPI DEZEMBRO 2020'!$1:$1048576,3,FALSE),"")</f>
        <v>H</v>
      </c>
      <c r="G63" s="377">
        <v>2</v>
      </c>
      <c r="H63" s="378">
        <f>IF($D63&lt;&gt;"",VLOOKUP($D63,'SINAPI DEZEMBRO 2020'!$1:$1048576,4,FALSE),"")</f>
        <v>13.34</v>
      </c>
      <c r="I63" s="379">
        <f t="shared" si="7"/>
        <v>26.68</v>
      </c>
    </row>
    <row r="64" spans="2:9" ht="25.5" x14ac:dyDescent="0.2">
      <c r="B64" s="366" t="s">
        <v>665</v>
      </c>
      <c r="C64" s="459" t="s">
        <v>7</v>
      </c>
      <c r="D64" s="467">
        <v>36888</v>
      </c>
      <c r="E64" s="376" t="str">
        <f>IF($D64&lt;&gt;"",VLOOKUP($D64,'SINAPI DEZEMBRO 2020'!$A$1:G12001,2,FALSE),"")</f>
        <v>GUARNICAO/MOLDURA DE ACABAMENTO PARA ESQUADRIA DE ALUMINIO ANODIZADO NATURAL, PARA 1 FACE</v>
      </c>
      <c r="F64" s="465" t="str">
        <f>IF($D64&lt;&gt;"",VLOOKUP($D64,'SINAPI DEZEMBRO 2020'!$1:$1048576,3,FALSE),"")</f>
        <v xml:space="preserve">M     </v>
      </c>
      <c r="G64" s="377">
        <v>12.8</v>
      </c>
      <c r="H64" s="378">
        <f>IF($D64&lt;&gt;"",VLOOKUP($D64,'SINAPI DEZEMBRO 2020'!$1:$1048576,4,FALSE),"")</f>
        <v>16.28</v>
      </c>
      <c r="I64" s="379">
        <f t="shared" si="7"/>
        <v>208.38</v>
      </c>
    </row>
    <row r="65" spans="2:14" ht="25.5" x14ac:dyDescent="0.2">
      <c r="B65" s="366" t="s">
        <v>665</v>
      </c>
      <c r="C65" s="459" t="s">
        <v>7</v>
      </c>
      <c r="D65" s="467">
        <v>11552</v>
      </c>
      <c r="E65" s="376" t="str">
        <f>IF($D65&lt;&gt;"",VLOOKUP($D65,'SINAPI DEZEMBRO 2020'!$A$1:G12002,2,FALSE),"")</f>
        <v>PERFIL U DE ABAS IGUAIS, EM ALUMINIO, 1/2" (1,27 X 1,27 CM), PARA PORTA OU JANELA DE CORRER</v>
      </c>
      <c r="F65" s="465" t="str">
        <f>IF($D65&lt;&gt;"",VLOOKUP($D65,'SINAPI DEZEMBRO 2020'!$1:$1048576,3,FALSE),"")</f>
        <v xml:space="preserve">M     </v>
      </c>
      <c r="G65" s="377">
        <v>4</v>
      </c>
      <c r="H65" s="378">
        <f>IF($D65&lt;&gt;"",VLOOKUP($D65,'SINAPI DEZEMBRO 2020'!$1:$1048576,4,FALSE),"")</f>
        <v>6.27</v>
      </c>
      <c r="I65" s="379">
        <f t="shared" si="7"/>
        <v>25.08</v>
      </c>
    </row>
    <row r="66" spans="2:14" s="121" customFormat="1" ht="38.25" x14ac:dyDescent="0.2">
      <c r="B66" s="366" t="s">
        <v>665</v>
      </c>
      <c r="C66" s="459" t="s">
        <v>7</v>
      </c>
      <c r="D66" s="467">
        <v>11522</v>
      </c>
      <c r="E66" s="376" t="str">
        <f>IF($D66&lt;&gt;"",VLOOKUP($D66,'SINAPI DEZEMBRO 2020'!$A$1:G12003,2,FALSE),"")</f>
        <v>PUXADOR DE EMBUTIR TIPO CONCHA, COM FURO PARA CHAVE, EM LATAO CROMADO,  COMPRIMENTO DE APROX *100* MM E LARGURA DE APROX *40* MM</v>
      </c>
      <c r="F66" s="465" t="str">
        <f>IF($D66&lt;&gt;"",VLOOKUP($D66,'SINAPI DEZEMBRO 2020'!$1:$1048576,3,FALSE),"")</f>
        <v xml:space="preserve">UN    </v>
      </c>
      <c r="G66" s="377">
        <v>1</v>
      </c>
      <c r="H66" s="378">
        <f>IF($D66&lt;&gt;"",VLOOKUP($D66,'SINAPI DEZEMBRO 2020'!$1:$1048576,4,FALSE),"")</f>
        <v>11.36</v>
      </c>
      <c r="I66" s="379">
        <f t="shared" si="7"/>
        <v>11.36</v>
      </c>
    </row>
    <row r="67" spans="2:14" s="285" customFormat="1" ht="25.5" x14ac:dyDescent="0.2">
      <c r="B67" s="366" t="s">
        <v>665</v>
      </c>
      <c r="C67" s="459" t="s">
        <v>7</v>
      </c>
      <c r="D67" s="467">
        <v>72118</v>
      </c>
      <c r="E67" s="376" t="str">
        <f>IF($D67&lt;&gt;"",VLOOKUP($D67,'SINAPI DEZEMBRO 2020'!$A$1:G12004,2,FALSE),"")</f>
        <v>VIDRO TEMPERADO INCOLOR, ESPESSURA 6MM, FORNECIMENTO E INSTALACAO, INCLUSIVE MASSA PARA VEDACAO</v>
      </c>
      <c r="F67" s="465" t="str">
        <f>IF($D67&lt;&gt;"",VLOOKUP($D67,'SINAPI DEZEMBRO 2020'!$1:$1048576,3,FALSE),"")</f>
        <v>M2</v>
      </c>
      <c r="G67" s="377">
        <v>3</v>
      </c>
      <c r="H67" s="378">
        <f>IF($D67&lt;&gt;"",VLOOKUP($D67,'SINAPI DEZEMBRO 2020'!$1:$1048576,4,FALSE),"")</f>
        <v>212</v>
      </c>
      <c r="I67" s="379">
        <f t="shared" ref="I67" si="8">TRUNC(G67*H67,2)</f>
        <v>636</v>
      </c>
    </row>
    <row r="68" spans="2:14" s="121" customFormat="1" x14ac:dyDescent="0.2">
      <c r="B68" s="366" t="s">
        <v>667</v>
      </c>
      <c r="C68" s="459" t="s">
        <v>7</v>
      </c>
      <c r="D68" s="464">
        <v>88316</v>
      </c>
      <c r="E68" s="376" t="str">
        <f>IF($D68&lt;&gt;"",VLOOKUP($D68,'SINAPI DEZEMBRO 2020'!$A$1:G12005,2,FALSE),"")</f>
        <v>SERVENTE COM ENCARGOS COMPLEMENTARES</v>
      </c>
      <c r="F68" s="465" t="str">
        <f>IF($D68&lt;&gt;"",VLOOKUP($D68,'SINAPI DEZEMBRO 2020'!$1:$1048576,3,FALSE),"")</f>
        <v>H</v>
      </c>
      <c r="G68" s="377">
        <v>2</v>
      </c>
      <c r="H68" s="378">
        <f>IF($D68&lt;&gt;"",VLOOKUP($D68,'SINAPI DEZEMBRO 2020'!$1:$1048576,4,FALSE),"")</f>
        <v>13.34</v>
      </c>
      <c r="I68" s="379">
        <f t="shared" si="7"/>
        <v>26.68</v>
      </c>
    </row>
    <row r="69" spans="2:14" s="121" customFormat="1" x14ac:dyDescent="0.2">
      <c r="B69" s="366"/>
      <c r="C69" s="459"/>
      <c r="D69" s="464"/>
      <c r="E69" s="376"/>
      <c r="F69" s="465"/>
      <c r="G69" s="377"/>
      <c r="H69" s="378"/>
      <c r="I69" s="369"/>
    </row>
    <row r="70" spans="2:14" s="121" customFormat="1" ht="25.5" x14ac:dyDescent="0.2">
      <c r="B70" s="384" t="s">
        <v>4872</v>
      </c>
      <c r="C70" s="468"/>
      <c r="D70" s="468"/>
      <c r="E70" s="385" t="s">
        <v>12359</v>
      </c>
      <c r="F70" s="472" t="s">
        <v>38</v>
      </c>
      <c r="G70" s="387" t="s">
        <v>37</v>
      </c>
      <c r="H70" s="388"/>
      <c r="I70" s="381">
        <f>TRUNC(SUM(I71:L75,),2)</f>
        <v>668.91</v>
      </c>
    </row>
    <row r="71" spans="2:14" s="121" customFormat="1" ht="14.25" x14ac:dyDescent="0.2">
      <c r="B71" s="366" t="s">
        <v>667</v>
      </c>
      <c r="C71" s="469" t="s">
        <v>7</v>
      </c>
      <c r="D71" s="470">
        <v>88316</v>
      </c>
      <c r="E71" s="376" t="str">
        <f>IF($D71&lt;&gt;"",VLOOKUP($D71,'SINAPI DEZEMBRO 2020'!$A$1:G12008,2,FALSE),"")</f>
        <v>SERVENTE COM ENCARGOS COMPLEMENTARES</v>
      </c>
      <c r="F71" s="465" t="str">
        <f>IF($D71&lt;&gt;"",VLOOKUP($D71,'SINAPI DEZEMBRO 2020'!$1:$1048576,3,FALSE),"")</f>
        <v>H</v>
      </c>
      <c r="G71" s="392">
        <v>3</v>
      </c>
      <c r="H71" s="378">
        <f>IF($D71&lt;&gt;"",VLOOKUP($D71,'SINAPI DEZEMBRO 2020'!$1:$1048576,4,FALSE),"")</f>
        <v>13.34</v>
      </c>
      <c r="I71" s="379">
        <f t="shared" ref="I71:I75" si="9">TRUNC(G71*H71,2)</f>
        <v>40.020000000000003</v>
      </c>
    </row>
    <row r="72" spans="2:14" s="121" customFormat="1" ht="14.25" x14ac:dyDescent="0.2">
      <c r="B72" s="366" t="s">
        <v>667</v>
      </c>
      <c r="C72" s="471" t="s">
        <v>7</v>
      </c>
      <c r="D72" s="469">
        <v>88309</v>
      </c>
      <c r="E72" s="376" t="str">
        <f>IF($D72&lt;&gt;"",VLOOKUP($D72,'SINAPI DEZEMBRO 2020'!$A$1:G12009,2,FALSE),"")</f>
        <v>PEDREIRO COM ENCARGOS COMPLEMENTARES</v>
      </c>
      <c r="F72" s="465" t="str">
        <f>IF($D72&lt;&gt;"",VLOOKUP($D72,'SINAPI DEZEMBRO 2020'!$1:$1048576,3,FALSE),"")</f>
        <v>H</v>
      </c>
      <c r="G72" s="392">
        <v>1.5209999999999999</v>
      </c>
      <c r="H72" s="378">
        <f>IF($D72&lt;&gt;"",VLOOKUP($D72,'SINAPI DEZEMBRO 2020'!$1:$1048576,4,FALSE),"")</f>
        <v>16.78</v>
      </c>
      <c r="I72" s="379">
        <f t="shared" si="9"/>
        <v>25.52</v>
      </c>
    </row>
    <row r="73" spans="2:14" s="121" customFormat="1" ht="14.25" x14ac:dyDescent="0.2">
      <c r="B73" s="366" t="s">
        <v>667</v>
      </c>
      <c r="C73" s="471" t="s">
        <v>7</v>
      </c>
      <c r="D73" s="606">
        <v>88315</v>
      </c>
      <c r="E73" s="376" t="str">
        <f>IF($D73&lt;&gt;"",VLOOKUP($D73,'SINAPI DEZEMBRO 2020'!$A$1:G12010,2,FALSE),"")</f>
        <v>SERRALHEIRO COM ENCARGOS COMPLEMENTARES</v>
      </c>
      <c r="F73" s="465" t="str">
        <f>IF($D73&lt;&gt;"",VLOOKUP($D73,'SINAPI DEZEMBRO 2020'!$1:$1048576,3,FALSE),"")</f>
        <v>H</v>
      </c>
      <c r="G73" s="392">
        <v>3.02</v>
      </c>
      <c r="H73" s="378">
        <f>IF($D73&lt;&gt;"",VLOOKUP($D73,'SINAPI DEZEMBRO 2020'!$1:$1048576,4,FALSE),"")</f>
        <v>16.690000000000001</v>
      </c>
      <c r="I73" s="379">
        <f t="shared" si="9"/>
        <v>50.4</v>
      </c>
    </row>
    <row r="74" spans="2:14" s="121" customFormat="1" ht="28.5" x14ac:dyDescent="0.2">
      <c r="B74" s="390" t="s">
        <v>667</v>
      </c>
      <c r="C74" s="469" t="s">
        <v>666</v>
      </c>
      <c r="D74" s="469"/>
      <c r="E74" s="393" t="s">
        <v>4873</v>
      </c>
      <c r="F74" s="499" t="s">
        <v>38</v>
      </c>
      <c r="G74" s="392">
        <v>1</v>
      </c>
      <c r="H74" s="378">
        <v>547.79999999999995</v>
      </c>
      <c r="I74" s="379">
        <f t="shared" si="9"/>
        <v>547.79999999999995</v>
      </c>
    </row>
    <row r="75" spans="2:14" s="121" customFormat="1" ht="38.25" x14ac:dyDescent="0.2">
      <c r="B75" s="366" t="s">
        <v>667</v>
      </c>
      <c r="C75" s="471" t="s">
        <v>7</v>
      </c>
      <c r="D75" s="469">
        <v>88627</v>
      </c>
      <c r="E75" s="376" t="str">
        <f>IF($D75&lt;&gt;"",VLOOKUP($D75,'SINAPI DEZEMBRO 2020'!$A$1:G12012,2,FALSE),"")</f>
        <v>ARGAMASSA TRAÇO 1:0,5:4,5 (EM VOLUME DE CIMENTO, CAL E AREIA MÉDIA ÚMIDA) PARA ASSENTAMENTO DE ALVENARIA, PREPARO MANUAL. AF_08/2019</v>
      </c>
      <c r="F75" s="465" t="str">
        <f>IF($D75&lt;&gt;"",VLOOKUP($D75,'SINAPI DEZEMBRO 2020'!$1:$1048576,3,FALSE),"")</f>
        <v>M3</v>
      </c>
      <c r="G75" s="392">
        <v>1.2E-2</v>
      </c>
      <c r="H75" s="378">
        <f>IF($D75&lt;&gt;"",VLOOKUP($D75,'SINAPI DEZEMBRO 2020'!$1:$1048576,4,FALSE),"")</f>
        <v>431.31</v>
      </c>
      <c r="I75" s="379">
        <f t="shared" si="9"/>
        <v>5.17</v>
      </c>
    </row>
    <row r="76" spans="2:14" s="121" customFormat="1" ht="14.25" x14ac:dyDescent="0.2">
      <c r="B76" s="390"/>
      <c r="C76" s="471"/>
      <c r="D76" s="469"/>
      <c r="E76" s="393"/>
      <c r="F76" s="499"/>
      <c r="G76" s="392"/>
      <c r="H76" s="378"/>
      <c r="I76" s="395"/>
    </row>
    <row r="77" spans="2:14" s="121" customFormat="1" ht="25.5" x14ac:dyDescent="0.2">
      <c r="B77" s="384" t="s">
        <v>10584</v>
      </c>
      <c r="C77" s="468"/>
      <c r="D77" s="468"/>
      <c r="E77" s="385" t="s">
        <v>10586</v>
      </c>
      <c r="F77" s="472" t="s">
        <v>651</v>
      </c>
      <c r="G77" s="387" t="s">
        <v>37</v>
      </c>
      <c r="H77" s="388"/>
      <c r="I77" s="381">
        <f>TRUNC(SUM(I78:L85,),2)</f>
        <v>948.48</v>
      </c>
      <c r="N77" s="196"/>
    </row>
    <row r="78" spans="2:14" s="121" customFormat="1" ht="38.25" x14ac:dyDescent="0.2">
      <c r="B78" s="366" t="s">
        <v>665</v>
      </c>
      <c r="C78" s="459" t="s">
        <v>7</v>
      </c>
      <c r="D78" s="467">
        <v>4377</v>
      </c>
      <c r="E78" s="376" t="str">
        <f>IF($D78&lt;&gt;"",VLOOKUP($D78,'SINAPI DEZEMBRO 2020'!$A$1:G12015,2,FALSE),"")</f>
        <v>PARAFUSO DE ACO ZINCADO COM ROSCA SOBERBA, CABECA CHATA E FENDA SIMPLES, DIAMETRO 4,2 MM, COMPRIMENTO * 32 * MM</v>
      </c>
      <c r="F78" s="465" t="str">
        <f>IF($D78&lt;&gt;"",VLOOKUP($D78,'SINAPI DEZEMBRO 2020'!$1:$1048576,3,FALSE),"")</f>
        <v xml:space="preserve">UN    </v>
      </c>
      <c r="G78" s="377">
        <v>8</v>
      </c>
      <c r="H78" s="378">
        <f>IF($D78&lt;&gt;"",VLOOKUP($D78,'SINAPI DEZEMBRO 2020'!$1:$1048576,4,FALSE),"")</f>
        <v>0.09</v>
      </c>
      <c r="I78" s="379">
        <f t="shared" ref="I78:I85" si="10">TRUNC(G78*H78,2)</f>
        <v>0.72</v>
      </c>
    </row>
    <row r="79" spans="2:14" s="121" customFormat="1" x14ac:dyDescent="0.2">
      <c r="B79" s="366" t="s">
        <v>665</v>
      </c>
      <c r="C79" s="459" t="s">
        <v>7</v>
      </c>
      <c r="D79" s="467">
        <v>39961</v>
      </c>
      <c r="E79" s="376" t="str">
        <f>IF($D79&lt;&gt;"",VLOOKUP($D79,'SINAPI DEZEMBRO 2020'!$A$1:G12016,2,FALSE),"")</f>
        <v>SILICONE ACETICO USO GERAL INCOLOR 280 G</v>
      </c>
      <c r="F79" s="465" t="str">
        <f>IF($D79&lt;&gt;"",VLOOKUP($D79,'SINAPI DEZEMBRO 2020'!$1:$1048576,3,FALSE),"")</f>
        <v xml:space="preserve">UN    </v>
      </c>
      <c r="G79" s="377">
        <v>1.34</v>
      </c>
      <c r="H79" s="378">
        <f>IF($D79&lt;&gt;"",VLOOKUP($D79,'SINAPI DEZEMBRO 2020'!$1:$1048576,4,FALSE),"")</f>
        <v>15.94</v>
      </c>
      <c r="I79" s="379">
        <f t="shared" si="10"/>
        <v>21.35</v>
      </c>
    </row>
    <row r="80" spans="2:14" s="121" customFormat="1" x14ac:dyDescent="0.2">
      <c r="B80" s="366" t="s">
        <v>665</v>
      </c>
      <c r="C80" s="459" t="s">
        <v>7</v>
      </c>
      <c r="D80" s="467">
        <v>88316</v>
      </c>
      <c r="E80" s="376" t="str">
        <f>IF($D80&lt;&gt;"",VLOOKUP($D80,'SINAPI DEZEMBRO 2020'!$A$1:G12017,2,FALSE),"")</f>
        <v>SERVENTE COM ENCARGOS COMPLEMENTARES</v>
      </c>
      <c r="F80" s="465" t="str">
        <f>IF($D80&lt;&gt;"",VLOOKUP($D80,'SINAPI DEZEMBRO 2020'!$1:$1048576,3,FALSE),"")</f>
        <v>H</v>
      </c>
      <c r="G80" s="377">
        <v>0.8</v>
      </c>
      <c r="H80" s="378">
        <f>IF($D80&lt;&gt;"",VLOOKUP($D80,'SINAPI DEZEMBRO 2020'!$1:$1048576,4,FALSE),"")</f>
        <v>13.34</v>
      </c>
      <c r="I80" s="379">
        <f t="shared" si="10"/>
        <v>10.67</v>
      </c>
    </row>
    <row r="81" spans="2:9" s="121" customFormat="1" ht="25.5" x14ac:dyDescent="0.2">
      <c r="B81" s="366" t="s">
        <v>665</v>
      </c>
      <c r="C81" s="459" t="s">
        <v>7</v>
      </c>
      <c r="D81" s="467">
        <v>36888</v>
      </c>
      <c r="E81" s="376" t="str">
        <f>IF($D81&lt;&gt;"",VLOOKUP($D81,'SINAPI DEZEMBRO 2020'!$A$1:G12018,2,FALSE),"")</f>
        <v>GUARNICAO/MOLDURA DE ACABAMENTO PARA ESQUADRIA DE ALUMINIO ANODIZADO NATURAL, PARA 1 FACE</v>
      </c>
      <c r="F81" s="465" t="str">
        <f>IF($D81&lt;&gt;"",VLOOKUP($D81,'SINAPI DEZEMBRO 2020'!$1:$1048576,3,FALSE),"")</f>
        <v xml:space="preserve">M     </v>
      </c>
      <c r="G81" s="377">
        <v>12.8</v>
      </c>
      <c r="H81" s="378">
        <f>IF($D81&lt;&gt;"",VLOOKUP($D81,'SINAPI DEZEMBRO 2020'!$1:$1048576,4,FALSE),"")</f>
        <v>16.28</v>
      </c>
      <c r="I81" s="379">
        <f t="shared" si="10"/>
        <v>208.38</v>
      </c>
    </row>
    <row r="82" spans="2:9" s="121" customFormat="1" ht="25.5" x14ac:dyDescent="0.2">
      <c r="B82" s="366" t="s">
        <v>665</v>
      </c>
      <c r="C82" s="459" t="s">
        <v>7</v>
      </c>
      <c r="D82" s="467">
        <v>11552</v>
      </c>
      <c r="E82" s="376" t="str">
        <f>IF($D82&lt;&gt;"",VLOOKUP($D82,'SINAPI DEZEMBRO 2020'!$A$1:G12019,2,FALSE),"")</f>
        <v>PERFIL U DE ABAS IGUAIS, EM ALUMINIO, 1/2" (1,27 X 1,27 CM), PARA PORTA OU JANELA DE CORRER</v>
      </c>
      <c r="F82" s="465" t="str">
        <f>IF($D82&lt;&gt;"",VLOOKUP($D82,'SINAPI DEZEMBRO 2020'!$1:$1048576,3,FALSE),"")</f>
        <v xml:space="preserve">M     </v>
      </c>
      <c r="G82" s="377">
        <v>4</v>
      </c>
      <c r="H82" s="378">
        <f>IF($D82&lt;&gt;"",VLOOKUP($D82,'SINAPI DEZEMBRO 2020'!$1:$1048576,4,FALSE),"")</f>
        <v>6.27</v>
      </c>
      <c r="I82" s="379">
        <f t="shared" si="10"/>
        <v>25.08</v>
      </c>
    </row>
    <row r="83" spans="2:9" s="121" customFormat="1" ht="38.25" x14ac:dyDescent="0.2">
      <c r="B83" s="366" t="s">
        <v>665</v>
      </c>
      <c r="C83" s="459" t="s">
        <v>7</v>
      </c>
      <c r="D83" s="467">
        <v>11522</v>
      </c>
      <c r="E83" s="376" t="str">
        <f>IF($D83&lt;&gt;"",VLOOKUP($D83,'SINAPI DEZEMBRO 2020'!$A$1:G12020,2,FALSE),"")</f>
        <v>PUXADOR DE EMBUTIR TIPO CONCHA, COM FURO PARA CHAVE, EM LATAO CROMADO,  COMPRIMENTO DE APROX *100* MM E LARGURA DE APROX *40* MM</v>
      </c>
      <c r="F83" s="465" t="str">
        <f>IF($D83&lt;&gt;"",VLOOKUP($D83,'SINAPI DEZEMBRO 2020'!$1:$1048576,3,FALSE),"")</f>
        <v xml:space="preserve">UN    </v>
      </c>
      <c r="G83" s="377">
        <v>1</v>
      </c>
      <c r="H83" s="378">
        <f>IF($D83&lt;&gt;"",VLOOKUP($D83,'SINAPI DEZEMBRO 2020'!$1:$1048576,4,FALSE),"")</f>
        <v>11.36</v>
      </c>
      <c r="I83" s="379">
        <f t="shared" si="10"/>
        <v>11.36</v>
      </c>
    </row>
    <row r="84" spans="2:9" s="121" customFormat="1" ht="38.25" x14ac:dyDescent="0.2">
      <c r="B84" s="366" t="s">
        <v>665</v>
      </c>
      <c r="C84" s="459" t="s">
        <v>7</v>
      </c>
      <c r="D84" s="467">
        <v>38179</v>
      </c>
      <c r="E84" s="376" t="str">
        <f>IF($D84&lt;&gt;"",VLOOKUP($D84,'SINAPI DEZEMBRO 2020'!$A$1:G12021,2,FALSE),"")</f>
        <v>ROLDANA CONCAVA DUPLA, 4 RODAS, PARA PORTA DE CORRER, EM ZAMAC COM CHAPA DE ACO,  ROLAMENTO INTERNO BLINDADO DE ACO REVESTIDO EM NYLON</v>
      </c>
      <c r="F84" s="465" t="str">
        <f>IF($D84&lt;&gt;"",VLOOKUP($D84,'SINAPI DEZEMBRO 2020'!$1:$1048576,3,FALSE),"")</f>
        <v xml:space="preserve">UN    </v>
      </c>
      <c r="G84" s="377">
        <v>4</v>
      </c>
      <c r="H84" s="378">
        <f>IF($D84&lt;&gt;"",VLOOKUP($D84,'SINAPI DEZEMBRO 2020'!$1:$1048576,4,FALSE),"")</f>
        <v>40.53</v>
      </c>
      <c r="I84" s="379">
        <f t="shared" si="10"/>
        <v>162.12</v>
      </c>
    </row>
    <row r="85" spans="2:9" s="121" customFormat="1" ht="25.5" x14ac:dyDescent="0.2">
      <c r="B85" s="366" t="s">
        <v>665</v>
      </c>
      <c r="C85" s="459" t="s">
        <v>7</v>
      </c>
      <c r="D85" s="467">
        <v>72118</v>
      </c>
      <c r="E85" s="376" t="str">
        <f>IF($D85&lt;&gt;"",VLOOKUP($D85,'SINAPI DEZEMBRO 2020'!$A$1:G12022,2,FALSE),"")</f>
        <v>VIDRO TEMPERADO INCOLOR, ESPESSURA 6MM, FORNECIMENTO E INSTALACAO, INCLUSIVE MASSA PARA VEDACAO</v>
      </c>
      <c r="F85" s="465" t="str">
        <f>IF($D85&lt;&gt;"",VLOOKUP($D85,'SINAPI DEZEMBRO 2020'!$1:$1048576,3,FALSE),"")</f>
        <v>M2</v>
      </c>
      <c r="G85" s="377">
        <f>1.2*2</f>
        <v>2.4</v>
      </c>
      <c r="H85" s="378">
        <f>IF($D85&lt;&gt;"",VLOOKUP($D85,'SINAPI DEZEMBRO 2020'!$1:$1048576,4,FALSE),"")</f>
        <v>212</v>
      </c>
      <c r="I85" s="379">
        <f t="shared" si="10"/>
        <v>508.8</v>
      </c>
    </row>
    <row r="86" spans="2:9" s="121" customFormat="1" x14ac:dyDescent="0.2">
      <c r="B86" s="366"/>
      <c r="C86" s="459"/>
      <c r="D86" s="467"/>
      <c r="E86" s="376"/>
      <c r="F86" s="465"/>
      <c r="G86" s="377"/>
      <c r="H86" s="378"/>
      <c r="I86" s="369"/>
    </row>
    <row r="87" spans="2:9" s="121" customFormat="1" ht="25.5" x14ac:dyDescent="0.2">
      <c r="B87" s="384" t="s">
        <v>10587</v>
      </c>
      <c r="C87" s="468"/>
      <c r="D87" s="468"/>
      <c r="E87" s="385" t="s">
        <v>10589</v>
      </c>
      <c r="F87" s="472" t="s">
        <v>651</v>
      </c>
      <c r="G87" s="387" t="s">
        <v>37</v>
      </c>
      <c r="H87" s="388"/>
      <c r="I87" s="381">
        <f>TRUNC(SUM(I88:L95,),2)</f>
        <v>606.1</v>
      </c>
    </row>
    <row r="88" spans="2:9" s="121" customFormat="1" ht="38.25" x14ac:dyDescent="0.2">
      <c r="B88" s="366" t="s">
        <v>665</v>
      </c>
      <c r="C88" s="459" t="s">
        <v>7</v>
      </c>
      <c r="D88" s="467">
        <v>4377</v>
      </c>
      <c r="E88" s="376" t="str">
        <f>IF($D88&lt;&gt;"",VLOOKUP($D88,'SINAPI DEZEMBRO 2020'!$A$1:G12025,2,FALSE),"")</f>
        <v>PARAFUSO DE ACO ZINCADO COM ROSCA SOBERBA, CABECA CHATA E FENDA SIMPLES, DIAMETRO 4,2 MM, COMPRIMENTO * 32 * MM</v>
      </c>
      <c r="F88" s="465" t="str">
        <f>IF($D88&lt;&gt;"",VLOOKUP($D88,'SINAPI DEZEMBRO 2020'!$1:$1048576,3,FALSE),"")</f>
        <v xml:space="preserve">UN    </v>
      </c>
      <c r="G88" s="377">
        <v>8</v>
      </c>
      <c r="H88" s="378">
        <f>IF($D88&lt;&gt;"",VLOOKUP($D88,'SINAPI DEZEMBRO 2020'!$1:$1048576,4,FALSE),"")</f>
        <v>0.09</v>
      </c>
      <c r="I88" s="379">
        <f t="shared" ref="I88:I95" si="11">TRUNC(G88*H88,2)</f>
        <v>0.72</v>
      </c>
    </row>
    <row r="89" spans="2:9" s="121" customFormat="1" x14ac:dyDescent="0.2">
      <c r="B89" s="366" t="s">
        <v>665</v>
      </c>
      <c r="C89" s="459" t="s">
        <v>7</v>
      </c>
      <c r="D89" s="467">
        <v>39961</v>
      </c>
      <c r="E89" s="376" t="str">
        <f>IF($D89&lt;&gt;"",VLOOKUP($D89,'SINAPI DEZEMBRO 2020'!$A$1:G12026,2,FALSE),"")</f>
        <v>SILICONE ACETICO USO GERAL INCOLOR 280 G</v>
      </c>
      <c r="F89" s="465" t="str">
        <f>IF($D89&lt;&gt;"",VLOOKUP($D89,'SINAPI DEZEMBRO 2020'!$1:$1048576,3,FALSE),"")</f>
        <v xml:space="preserve">UN    </v>
      </c>
      <c r="G89" s="377">
        <v>1.34</v>
      </c>
      <c r="H89" s="378">
        <f>IF($D89&lt;&gt;"",VLOOKUP($D89,'SINAPI DEZEMBRO 2020'!$1:$1048576,4,FALSE),"")</f>
        <v>15.94</v>
      </c>
      <c r="I89" s="379">
        <f t="shared" si="11"/>
        <v>21.35</v>
      </c>
    </row>
    <row r="90" spans="2:9" s="121" customFormat="1" x14ac:dyDescent="0.2">
      <c r="B90" s="366" t="s">
        <v>665</v>
      </c>
      <c r="C90" s="459" t="s">
        <v>7</v>
      </c>
      <c r="D90" s="467">
        <v>88316</v>
      </c>
      <c r="E90" s="376" t="str">
        <f>IF($D90&lt;&gt;"",VLOOKUP($D90,'SINAPI DEZEMBRO 2020'!$A$1:G12027,2,FALSE),"")</f>
        <v>SERVENTE COM ENCARGOS COMPLEMENTARES</v>
      </c>
      <c r="F90" s="465" t="str">
        <f>IF($D90&lt;&gt;"",VLOOKUP($D90,'SINAPI DEZEMBRO 2020'!$1:$1048576,3,FALSE),"")</f>
        <v>H</v>
      </c>
      <c r="G90" s="377">
        <v>0.8</v>
      </c>
      <c r="H90" s="378">
        <f>IF($D90&lt;&gt;"",VLOOKUP($D90,'SINAPI DEZEMBRO 2020'!$1:$1048576,4,FALSE),"")</f>
        <v>13.34</v>
      </c>
      <c r="I90" s="379">
        <f t="shared" si="11"/>
        <v>10.67</v>
      </c>
    </row>
    <row r="91" spans="2:9" s="121" customFormat="1" ht="25.5" x14ac:dyDescent="0.2">
      <c r="B91" s="366" t="s">
        <v>665</v>
      </c>
      <c r="C91" s="459" t="s">
        <v>7</v>
      </c>
      <c r="D91" s="467">
        <v>36888</v>
      </c>
      <c r="E91" s="376" t="str">
        <f>IF($D91&lt;&gt;"",VLOOKUP($D91,'SINAPI DEZEMBRO 2020'!$A$1:G12028,2,FALSE),"")</f>
        <v>GUARNICAO/MOLDURA DE ACABAMENTO PARA ESQUADRIA DE ALUMINIO ANODIZADO NATURAL, PARA 1 FACE</v>
      </c>
      <c r="F91" s="465" t="str">
        <f>IF($D91&lt;&gt;"",VLOOKUP($D91,'SINAPI DEZEMBRO 2020'!$1:$1048576,3,FALSE),"")</f>
        <v xml:space="preserve">M     </v>
      </c>
      <c r="G91" s="377">
        <v>10</v>
      </c>
      <c r="H91" s="378">
        <f>IF($D91&lt;&gt;"",VLOOKUP($D91,'SINAPI DEZEMBRO 2020'!$1:$1048576,4,FALSE),"")</f>
        <v>16.28</v>
      </c>
      <c r="I91" s="379">
        <f t="shared" si="11"/>
        <v>162.80000000000001</v>
      </c>
    </row>
    <row r="92" spans="2:9" s="121" customFormat="1" ht="25.5" x14ac:dyDescent="0.2">
      <c r="B92" s="366" t="s">
        <v>665</v>
      </c>
      <c r="C92" s="459" t="s">
        <v>7</v>
      </c>
      <c r="D92" s="467">
        <v>11552</v>
      </c>
      <c r="E92" s="376" t="str">
        <f>IF($D92&lt;&gt;"",VLOOKUP($D92,'SINAPI DEZEMBRO 2020'!$A$1:G12029,2,FALSE),"")</f>
        <v>PERFIL U DE ABAS IGUAIS, EM ALUMINIO, 1/2" (1,27 X 1,27 CM), PARA PORTA OU JANELA DE CORRER</v>
      </c>
      <c r="F92" s="465" t="str">
        <f>IF($D92&lt;&gt;"",VLOOKUP($D92,'SINAPI DEZEMBRO 2020'!$1:$1048576,3,FALSE),"")</f>
        <v xml:space="preserve">M     </v>
      </c>
      <c r="G92" s="377">
        <v>4</v>
      </c>
      <c r="H92" s="378">
        <f>IF($D92&lt;&gt;"",VLOOKUP($D92,'SINAPI DEZEMBRO 2020'!$1:$1048576,4,FALSE),"")</f>
        <v>6.27</v>
      </c>
      <c r="I92" s="379">
        <f t="shared" si="11"/>
        <v>25.08</v>
      </c>
    </row>
    <row r="93" spans="2:9" s="121" customFormat="1" ht="38.25" x14ac:dyDescent="0.2">
      <c r="B93" s="366" t="s">
        <v>665</v>
      </c>
      <c r="C93" s="459" t="s">
        <v>7</v>
      </c>
      <c r="D93" s="467">
        <v>11522</v>
      </c>
      <c r="E93" s="376" t="str">
        <f>IF($D93&lt;&gt;"",VLOOKUP($D93,'SINAPI DEZEMBRO 2020'!$A$1:G12030,2,FALSE),"")</f>
        <v>PUXADOR DE EMBUTIR TIPO CONCHA, COM FURO PARA CHAVE, EM LATAO CROMADO,  COMPRIMENTO DE APROX *100* MM E LARGURA DE APROX *40* MM</v>
      </c>
      <c r="F93" s="465" t="str">
        <f>IF($D93&lt;&gt;"",VLOOKUP($D93,'SINAPI DEZEMBRO 2020'!$1:$1048576,3,FALSE),"")</f>
        <v xml:space="preserve">UN    </v>
      </c>
      <c r="G93" s="377">
        <v>1</v>
      </c>
      <c r="H93" s="378">
        <f>IF($D93&lt;&gt;"",VLOOKUP($D93,'SINAPI DEZEMBRO 2020'!$1:$1048576,4,FALSE),"")</f>
        <v>11.36</v>
      </c>
      <c r="I93" s="379">
        <f t="shared" si="11"/>
        <v>11.36</v>
      </c>
    </row>
    <row r="94" spans="2:9" s="121" customFormat="1" ht="38.25" x14ac:dyDescent="0.2">
      <c r="B94" s="366" t="s">
        <v>665</v>
      </c>
      <c r="C94" s="459" t="s">
        <v>7</v>
      </c>
      <c r="D94" s="467">
        <v>38179</v>
      </c>
      <c r="E94" s="376" t="str">
        <f>IF($D94&lt;&gt;"",VLOOKUP($D94,'SINAPI DEZEMBRO 2020'!$A$1:G12031,2,FALSE),"")</f>
        <v>ROLDANA CONCAVA DUPLA, 4 RODAS, PARA PORTA DE CORRER, EM ZAMAC COM CHAPA DE ACO,  ROLAMENTO INTERNO BLINDADO DE ACO REVESTIDO EM NYLON</v>
      </c>
      <c r="F94" s="465" t="str">
        <f>IF($D94&lt;&gt;"",VLOOKUP($D94,'SINAPI DEZEMBRO 2020'!$1:$1048576,3,FALSE),"")</f>
        <v xml:space="preserve">UN    </v>
      </c>
      <c r="G94" s="377">
        <v>4</v>
      </c>
      <c r="H94" s="378">
        <f>IF($D94&lt;&gt;"",VLOOKUP($D94,'SINAPI DEZEMBRO 2020'!$1:$1048576,4,FALSE),"")</f>
        <v>40.53</v>
      </c>
      <c r="I94" s="379">
        <f t="shared" si="11"/>
        <v>162.12</v>
      </c>
    </row>
    <row r="95" spans="2:9" s="121" customFormat="1" ht="25.5" x14ac:dyDescent="0.2">
      <c r="B95" s="366" t="s">
        <v>665</v>
      </c>
      <c r="C95" s="459" t="s">
        <v>7</v>
      </c>
      <c r="D95" s="467">
        <v>72118</v>
      </c>
      <c r="E95" s="376" t="str">
        <f>IF($D95&lt;&gt;"",VLOOKUP($D95,'SINAPI DEZEMBRO 2020'!$A$1:G12032,2,FALSE),"")</f>
        <v>VIDRO TEMPERADO INCOLOR, ESPESSURA 6MM, FORNECIMENTO E INSTALACAO, INCLUSIVE MASSA PARA VEDACAO</v>
      </c>
      <c r="F95" s="465" t="str">
        <f>IF($D95&lt;&gt;"",VLOOKUP($D95,'SINAPI DEZEMBRO 2020'!$1:$1048576,3,FALSE),"")</f>
        <v>M2</v>
      </c>
      <c r="G95" s="377">
        <v>1</v>
      </c>
      <c r="H95" s="378">
        <f>IF($D95&lt;&gt;"",VLOOKUP($D95,'SINAPI DEZEMBRO 2020'!$1:$1048576,4,FALSE),"")</f>
        <v>212</v>
      </c>
      <c r="I95" s="379">
        <f t="shared" si="11"/>
        <v>212</v>
      </c>
    </row>
    <row r="96" spans="2:9" s="121" customFormat="1" x14ac:dyDescent="0.2">
      <c r="B96" s="366"/>
      <c r="C96" s="459"/>
      <c r="D96" s="467"/>
      <c r="E96" s="376"/>
      <c r="F96" s="465"/>
      <c r="G96" s="377"/>
      <c r="H96" s="378"/>
      <c r="I96" s="369"/>
    </row>
    <row r="97" spans="2:9" s="121" customFormat="1" x14ac:dyDescent="0.2">
      <c r="B97" s="366"/>
      <c r="C97" s="459"/>
      <c r="D97" s="467"/>
      <c r="E97" s="376"/>
      <c r="F97" s="465"/>
      <c r="G97" s="377"/>
      <c r="H97" s="378"/>
      <c r="I97" s="369"/>
    </row>
    <row r="98" spans="2:9" s="121" customFormat="1" ht="25.5" x14ac:dyDescent="0.2">
      <c r="B98" s="384" t="s">
        <v>10588</v>
      </c>
      <c r="C98" s="468"/>
      <c r="D98" s="468"/>
      <c r="E98" s="385" t="s">
        <v>10590</v>
      </c>
      <c r="F98" s="472" t="s">
        <v>651</v>
      </c>
      <c r="G98" s="387" t="s">
        <v>37</v>
      </c>
      <c r="H98" s="388"/>
      <c r="I98" s="381">
        <f>TRUNC(SUM(I99:L106,),2)</f>
        <v>219.16</v>
      </c>
    </row>
    <row r="99" spans="2:9" s="121" customFormat="1" ht="38.25" x14ac:dyDescent="0.2">
      <c r="B99" s="366" t="s">
        <v>665</v>
      </c>
      <c r="C99" s="459" t="s">
        <v>7</v>
      </c>
      <c r="D99" s="467">
        <v>4377</v>
      </c>
      <c r="E99" s="376" t="str">
        <f>IF($D99&lt;&gt;"",VLOOKUP($D99,'SINAPI DEZEMBRO 2020'!$A$1:G12036,2,FALSE),"")</f>
        <v>PARAFUSO DE ACO ZINCADO COM ROSCA SOBERBA, CABECA CHATA E FENDA SIMPLES, DIAMETRO 4,2 MM, COMPRIMENTO * 32 * MM</v>
      </c>
      <c r="F99" s="465" t="str">
        <f>IF($D99&lt;&gt;"",VLOOKUP($D99,'SINAPI DEZEMBRO 2020'!$1:$1048576,3,FALSE),"")</f>
        <v xml:space="preserve">UN    </v>
      </c>
      <c r="G99" s="377">
        <v>4</v>
      </c>
      <c r="H99" s="378">
        <f>IF($D99&lt;&gt;"",VLOOKUP($D99,'SINAPI DEZEMBRO 2020'!$1:$1048576,4,FALSE),"")</f>
        <v>0.09</v>
      </c>
      <c r="I99" s="379">
        <f t="shared" ref="I99:I106" si="12">TRUNC(G99*H99,2)</f>
        <v>0.36</v>
      </c>
    </row>
    <row r="100" spans="2:9" s="121" customFormat="1" x14ac:dyDescent="0.2">
      <c r="B100" s="366" t="s">
        <v>665</v>
      </c>
      <c r="C100" s="459" t="s">
        <v>7</v>
      </c>
      <c r="D100" s="467">
        <v>39961</v>
      </c>
      <c r="E100" s="376" t="str">
        <f>IF($D100&lt;&gt;"",VLOOKUP($D100,'SINAPI DEZEMBRO 2020'!$A$1:G12037,2,FALSE),"")</f>
        <v>SILICONE ACETICO USO GERAL INCOLOR 280 G</v>
      </c>
      <c r="F100" s="465" t="str">
        <f>IF($D100&lt;&gt;"",VLOOKUP($D100,'SINAPI DEZEMBRO 2020'!$1:$1048576,3,FALSE),"")</f>
        <v xml:space="preserve">UN    </v>
      </c>
      <c r="G100" s="377">
        <v>1.34</v>
      </c>
      <c r="H100" s="378">
        <f>IF($D100&lt;&gt;"",VLOOKUP($D100,'SINAPI DEZEMBRO 2020'!$1:$1048576,4,FALSE),"")</f>
        <v>15.94</v>
      </c>
      <c r="I100" s="379">
        <f t="shared" si="12"/>
        <v>21.35</v>
      </c>
    </row>
    <row r="101" spans="2:9" s="121" customFormat="1" x14ac:dyDescent="0.2">
      <c r="B101" s="366" t="s">
        <v>665</v>
      </c>
      <c r="C101" s="459" t="s">
        <v>7</v>
      </c>
      <c r="D101" s="467">
        <v>88316</v>
      </c>
      <c r="E101" s="376" t="str">
        <f>IF($D101&lt;&gt;"",VLOOKUP($D101,'SINAPI DEZEMBRO 2020'!$A$1:G12038,2,FALSE),"")</f>
        <v>SERVENTE COM ENCARGOS COMPLEMENTARES</v>
      </c>
      <c r="F101" s="465" t="str">
        <f>IF($D101&lt;&gt;"",VLOOKUP($D101,'SINAPI DEZEMBRO 2020'!$1:$1048576,3,FALSE),"")</f>
        <v>H</v>
      </c>
      <c r="G101" s="377">
        <v>0.8</v>
      </c>
      <c r="H101" s="378">
        <f>IF($D101&lt;&gt;"",VLOOKUP($D101,'SINAPI DEZEMBRO 2020'!$1:$1048576,4,FALSE),"")</f>
        <v>13.34</v>
      </c>
      <c r="I101" s="379">
        <f t="shared" si="12"/>
        <v>10.67</v>
      </c>
    </row>
    <row r="102" spans="2:9" s="121" customFormat="1" ht="25.5" x14ac:dyDescent="0.2">
      <c r="B102" s="366" t="s">
        <v>665</v>
      </c>
      <c r="C102" s="459" t="s">
        <v>7</v>
      </c>
      <c r="D102" s="467">
        <v>36888</v>
      </c>
      <c r="E102" s="376" t="str">
        <f>IF($D102&lt;&gt;"",VLOOKUP($D102,'SINAPI DEZEMBRO 2020'!$A$1:G12039,2,FALSE),"")</f>
        <v>GUARNICAO/MOLDURA DE ACABAMENTO PARA ESQUADRIA DE ALUMINIO ANODIZADO NATURAL, PARA 1 FACE</v>
      </c>
      <c r="F102" s="465" t="str">
        <f>IF($D102&lt;&gt;"",VLOOKUP($D102,'SINAPI DEZEMBRO 2020'!$1:$1048576,3,FALSE),"")</f>
        <v xml:space="preserve">M     </v>
      </c>
      <c r="G102" s="377">
        <v>1</v>
      </c>
      <c r="H102" s="378">
        <f>IF($D102&lt;&gt;"",VLOOKUP($D102,'SINAPI DEZEMBRO 2020'!$1:$1048576,4,FALSE),"")</f>
        <v>16.28</v>
      </c>
      <c r="I102" s="379">
        <f t="shared" si="12"/>
        <v>16.28</v>
      </c>
    </row>
    <row r="103" spans="2:9" s="121" customFormat="1" ht="25.5" x14ac:dyDescent="0.2">
      <c r="B103" s="366" t="s">
        <v>665</v>
      </c>
      <c r="C103" s="459" t="s">
        <v>7</v>
      </c>
      <c r="D103" s="467">
        <v>11552</v>
      </c>
      <c r="E103" s="376" t="str">
        <f>IF($D103&lt;&gt;"",VLOOKUP($D103,'SINAPI DEZEMBRO 2020'!$A$1:G12040,2,FALSE),"")</f>
        <v>PERFIL U DE ABAS IGUAIS, EM ALUMINIO, 1/2" (1,27 X 1,27 CM), PARA PORTA OU JANELA DE CORRER</v>
      </c>
      <c r="F103" s="465" t="str">
        <f>IF($D103&lt;&gt;"",VLOOKUP($D103,'SINAPI DEZEMBRO 2020'!$1:$1048576,3,FALSE),"")</f>
        <v xml:space="preserve">M     </v>
      </c>
      <c r="G103" s="377">
        <v>4</v>
      </c>
      <c r="H103" s="378">
        <f>IF($D103&lt;&gt;"",VLOOKUP($D103,'SINAPI DEZEMBRO 2020'!$1:$1048576,4,FALSE),"")</f>
        <v>6.27</v>
      </c>
      <c r="I103" s="379">
        <f t="shared" si="12"/>
        <v>25.08</v>
      </c>
    </row>
    <row r="104" spans="2:9" s="121" customFormat="1" ht="38.25" x14ac:dyDescent="0.2">
      <c r="B104" s="366" t="s">
        <v>665</v>
      </c>
      <c r="C104" s="459" t="s">
        <v>7</v>
      </c>
      <c r="D104" s="467">
        <v>11522</v>
      </c>
      <c r="E104" s="376" t="str">
        <f>IF($D104&lt;&gt;"",VLOOKUP($D104,'SINAPI DEZEMBRO 2020'!$A$1:G12041,2,FALSE),"")</f>
        <v>PUXADOR DE EMBUTIR TIPO CONCHA, COM FURO PARA CHAVE, EM LATAO CROMADO,  COMPRIMENTO DE APROX *100* MM E LARGURA DE APROX *40* MM</v>
      </c>
      <c r="F104" s="465" t="str">
        <f>IF($D104&lt;&gt;"",VLOOKUP($D104,'SINAPI DEZEMBRO 2020'!$1:$1048576,3,FALSE),"")</f>
        <v xml:space="preserve">UN    </v>
      </c>
      <c r="G104" s="377">
        <v>1</v>
      </c>
      <c r="H104" s="378">
        <f>IF($D104&lt;&gt;"",VLOOKUP($D104,'SINAPI DEZEMBRO 2020'!$1:$1048576,4,FALSE),"")</f>
        <v>11.36</v>
      </c>
      <c r="I104" s="379">
        <f t="shared" si="12"/>
        <v>11.36</v>
      </c>
    </row>
    <row r="105" spans="2:9" s="121" customFormat="1" ht="38.25" x14ac:dyDescent="0.2">
      <c r="B105" s="366" t="s">
        <v>665</v>
      </c>
      <c r="C105" s="459" t="s">
        <v>7</v>
      </c>
      <c r="D105" s="467">
        <v>38179</v>
      </c>
      <c r="E105" s="376" t="str">
        <f>IF($D105&lt;&gt;"",VLOOKUP($D105,'SINAPI DEZEMBRO 2020'!$A$1:G12042,2,FALSE),"")</f>
        <v>ROLDANA CONCAVA DUPLA, 4 RODAS, PARA PORTA DE CORRER, EM ZAMAC COM CHAPA DE ACO,  ROLAMENTO INTERNO BLINDADO DE ACO REVESTIDO EM NYLON</v>
      </c>
      <c r="F105" s="465" t="str">
        <f>IF($D105&lt;&gt;"",VLOOKUP($D105,'SINAPI DEZEMBRO 2020'!$1:$1048576,3,FALSE),"")</f>
        <v xml:space="preserve">UN    </v>
      </c>
      <c r="G105" s="377">
        <v>2</v>
      </c>
      <c r="H105" s="378">
        <f>IF($D105&lt;&gt;"",VLOOKUP($D105,'SINAPI DEZEMBRO 2020'!$1:$1048576,4,FALSE),"")</f>
        <v>40.53</v>
      </c>
      <c r="I105" s="379">
        <f t="shared" si="12"/>
        <v>81.06</v>
      </c>
    </row>
    <row r="106" spans="2:9" s="121" customFormat="1" ht="25.5" x14ac:dyDescent="0.2">
      <c r="B106" s="366" t="s">
        <v>665</v>
      </c>
      <c r="C106" s="459" t="s">
        <v>7</v>
      </c>
      <c r="D106" s="467">
        <v>72118</v>
      </c>
      <c r="E106" s="376" t="str">
        <f>IF($D106&lt;&gt;"",VLOOKUP($D106,'SINAPI DEZEMBRO 2020'!$A$1:G12043,2,FALSE),"")</f>
        <v>VIDRO TEMPERADO INCOLOR, ESPESSURA 6MM, FORNECIMENTO E INSTALACAO, INCLUSIVE MASSA PARA VEDACAO</v>
      </c>
      <c r="F106" s="465" t="str">
        <f>IF($D106&lt;&gt;"",VLOOKUP($D106,'SINAPI DEZEMBRO 2020'!$1:$1048576,3,FALSE),"")</f>
        <v>M2</v>
      </c>
      <c r="G106" s="377">
        <v>0.25</v>
      </c>
      <c r="H106" s="378">
        <f>IF($D106&lt;&gt;"",VLOOKUP($D106,'SINAPI DEZEMBRO 2020'!$1:$1048576,4,FALSE),"")</f>
        <v>212</v>
      </c>
      <c r="I106" s="379">
        <f t="shared" si="12"/>
        <v>53</v>
      </c>
    </row>
    <row r="107" spans="2:9" s="121" customFormat="1" x14ac:dyDescent="0.2">
      <c r="B107" s="370"/>
      <c r="C107" s="459"/>
      <c r="D107" s="464"/>
      <c r="E107" s="365"/>
      <c r="F107" s="459"/>
      <c r="G107" s="367"/>
      <c r="H107" s="368"/>
      <c r="I107" s="369"/>
    </row>
    <row r="108" spans="2:9" s="121" customFormat="1" ht="25.5" x14ac:dyDescent="0.2">
      <c r="B108" s="384" t="s">
        <v>11102</v>
      </c>
      <c r="C108" s="468"/>
      <c r="D108" s="468"/>
      <c r="E108" s="385" t="s">
        <v>11103</v>
      </c>
      <c r="F108" s="472" t="s">
        <v>651</v>
      </c>
      <c r="G108" s="387" t="s">
        <v>37</v>
      </c>
      <c r="H108" s="388"/>
      <c r="I108" s="381">
        <f>TRUNC(SUM(I109:L116,),2)</f>
        <v>757.68</v>
      </c>
    </row>
    <row r="109" spans="2:9" s="121" customFormat="1" ht="38.25" x14ac:dyDescent="0.2">
      <c r="B109" s="366" t="s">
        <v>665</v>
      </c>
      <c r="C109" s="459" t="s">
        <v>7</v>
      </c>
      <c r="D109" s="467">
        <v>4377</v>
      </c>
      <c r="E109" s="376" t="str">
        <f>IF($D109&lt;&gt;"",VLOOKUP($D109,'SINAPI DEZEMBRO 2020'!$A$1:G12046,2,FALSE),"")</f>
        <v>PARAFUSO DE ACO ZINCADO COM ROSCA SOBERBA, CABECA CHATA E FENDA SIMPLES, DIAMETRO 4,2 MM, COMPRIMENTO * 32 * MM</v>
      </c>
      <c r="F109" s="465" t="str">
        <f>IF($D109&lt;&gt;"",VLOOKUP($D109,'SINAPI DEZEMBRO 2020'!$1:$1048576,3,FALSE),"")</f>
        <v xml:space="preserve">UN    </v>
      </c>
      <c r="G109" s="377">
        <v>8</v>
      </c>
      <c r="H109" s="378">
        <f>IF($D109&lt;&gt;"",VLOOKUP($D109,'SINAPI DEZEMBRO 2020'!$1:$1048576,4,FALSE),"")</f>
        <v>0.09</v>
      </c>
      <c r="I109" s="379">
        <f t="shared" ref="I109:I116" si="13">TRUNC(G109*H109,2)</f>
        <v>0.72</v>
      </c>
    </row>
    <row r="110" spans="2:9" s="121" customFormat="1" x14ac:dyDescent="0.2">
      <c r="B110" s="366" t="s">
        <v>665</v>
      </c>
      <c r="C110" s="459" t="s">
        <v>7</v>
      </c>
      <c r="D110" s="467">
        <v>39961</v>
      </c>
      <c r="E110" s="376" t="str">
        <f>IF($D110&lt;&gt;"",VLOOKUP($D110,'SINAPI DEZEMBRO 2020'!$A$1:G12047,2,FALSE),"")</f>
        <v>SILICONE ACETICO USO GERAL INCOLOR 280 G</v>
      </c>
      <c r="F110" s="465" t="str">
        <f>IF($D110&lt;&gt;"",VLOOKUP($D110,'SINAPI DEZEMBRO 2020'!$1:$1048576,3,FALSE),"")</f>
        <v xml:space="preserve">UN    </v>
      </c>
      <c r="G110" s="377">
        <v>1.34</v>
      </c>
      <c r="H110" s="378">
        <f>IF($D110&lt;&gt;"",VLOOKUP($D110,'SINAPI DEZEMBRO 2020'!$1:$1048576,4,FALSE),"")</f>
        <v>15.94</v>
      </c>
      <c r="I110" s="379">
        <f t="shared" si="13"/>
        <v>21.35</v>
      </c>
    </row>
    <row r="111" spans="2:9" s="121" customFormat="1" x14ac:dyDescent="0.2">
      <c r="B111" s="366" t="s">
        <v>665</v>
      </c>
      <c r="C111" s="459" t="s">
        <v>7</v>
      </c>
      <c r="D111" s="467">
        <v>88316</v>
      </c>
      <c r="E111" s="376" t="str">
        <f>IF($D111&lt;&gt;"",VLOOKUP($D111,'SINAPI DEZEMBRO 2020'!$A$1:G12048,2,FALSE),"")</f>
        <v>SERVENTE COM ENCARGOS COMPLEMENTARES</v>
      </c>
      <c r="F111" s="465" t="str">
        <f>IF($D111&lt;&gt;"",VLOOKUP($D111,'SINAPI DEZEMBRO 2020'!$1:$1048576,3,FALSE),"")</f>
        <v>H</v>
      </c>
      <c r="G111" s="377">
        <v>0.8</v>
      </c>
      <c r="H111" s="378">
        <f>IF($D111&lt;&gt;"",VLOOKUP($D111,'SINAPI DEZEMBRO 2020'!$1:$1048576,4,FALSE),"")</f>
        <v>13.34</v>
      </c>
      <c r="I111" s="379">
        <f t="shared" si="13"/>
        <v>10.67</v>
      </c>
    </row>
    <row r="112" spans="2:9" s="121" customFormat="1" ht="25.5" x14ac:dyDescent="0.2">
      <c r="B112" s="366" t="s">
        <v>665</v>
      </c>
      <c r="C112" s="459" t="s">
        <v>7</v>
      </c>
      <c r="D112" s="467">
        <v>36888</v>
      </c>
      <c r="E112" s="376" t="str">
        <f>IF($D112&lt;&gt;"",VLOOKUP($D112,'SINAPI DEZEMBRO 2020'!$A$1:G12049,2,FALSE),"")</f>
        <v>GUARNICAO/MOLDURA DE ACABAMENTO PARA ESQUADRIA DE ALUMINIO ANODIZADO NATURAL, PARA 1 FACE</v>
      </c>
      <c r="F112" s="465" t="str">
        <f>IF($D112&lt;&gt;"",VLOOKUP($D112,'SINAPI DEZEMBRO 2020'!$1:$1048576,3,FALSE),"")</f>
        <v xml:space="preserve">M     </v>
      </c>
      <c r="G112" s="377">
        <v>12.8</v>
      </c>
      <c r="H112" s="378">
        <f>IF($D112&lt;&gt;"",VLOOKUP($D112,'SINAPI DEZEMBRO 2020'!$1:$1048576,4,FALSE),"")</f>
        <v>16.28</v>
      </c>
      <c r="I112" s="379">
        <f t="shared" si="13"/>
        <v>208.38</v>
      </c>
    </row>
    <row r="113" spans="2:9" s="121" customFormat="1" ht="25.5" x14ac:dyDescent="0.2">
      <c r="B113" s="366" t="s">
        <v>665</v>
      </c>
      <c r="C113" s="459" t="s">
        <v>7</v>
      </c>
      <c r="D113" s="467">
        <v>11552</v>
      </c>
      <c r="E113" s="376" t="str">
        <f>IF($D113&lt;&gt;"",VLOOKUP($D113,'SINAPI DEZEMBRO 2020'!$A$1:G12050,2,FALSE),"")</f>
        <v>PERFIL U DE ABAS IGUAIS, EM ALUMINIO, 1/2" (1,27 X 1,27 CM), PARA PORTA OU JANELA DE CORRER</v>
      </c>
      <c r="F113" s="465" t="str">
        <f>IF($D113&lt;&gt;"",VLOOKUP($D113,'SINAPI DEZEMBRO 2020'!$1:$1048576,3,FALSE),"")</f>
        <v xml:space="preserve">M     </v>
      </c>
      <c r="G113" s="377">
        <v>4</v>
      </c>
      <c r="H113" s="378">
        <f>IF($D113&lt;&gt;"",VLOOKUP($D113,'SINAPI DEZEMBRO 2020'!$1:$1048576,4,FALSE),"")</f>
        <v>6.27</v>
      </c>
      <c r="I113" s="379">
        <f t="shared" si="13"/>
        <v>25.08</v>
      </c>
    </row>
    <row r="114" spans="2:9" s="121" customFormat="1" ht="38.25" x14ac:dyDescent="0.2">
      <c r="B114" s="366" t="s">
        <v>665</v>
      </c>
      <c r="C114" s="459" t="s">
        <v>7</v>
      </c>
      <c r="D114" s="467">
        <v>11522</v>
      </c>
      <c r="E114" s="376" t="str">
        <f>IF($D114&lt;&gt;"",VLOOKUP($D114,'SINAPI DEZEMBRO 2020'!$A$1:G12051,2,FALSE),"")</f>
        <v>PUXADOR DE EMBUTIR TIPO CONCHA, COM FURO PARA CHAVE, EM LATAO CROMADO,  COMPRIMENTO DE APROX *100* MM E LARGURA DE APROX *40* MM</v>
      </c>
      <c r="F114" s="465" t="str">
        <f>IF($D114&lt;&gt;"",VLOOKUP($D114,'SINAPI DEZEMBRO 2020'!$1:$1048576,3,FALSE),"")</f>
        <v xml:space="preserve">UN    </v>
      </c>
      <c r="G114" s="377">
        <v>1</v>
      </c>
      <c r="H114" s="378">
        <f>IF($D114&lt;&gt;"",VLOOKUP($D114,'SINAPI DEZEMBRO 2020'!$1:$1048576,4,FALSE),"")</f>
        <v>11.36</v>
      </c>
      <c r="I114" s="379">
        <f t="shared" si="13"/>
        <v>11.36</v>
      </c>
    </row>
    <row r="115" spans="2:9" s="121" customFormat="1" ht="38.25" x14ac:dyDescent="0.2">
      <c r="B115" s="366" t="s">
        <v>665</v>
      </c>
      <c r="C115" s="459" t="s">
        <v>7</v>
      </c>
      <c r="D115" s="467">
        <v>38179</v>
      </c>
      <c r="E115" s="376" t="str">
        <f>IF($D115&lt;&gt;"",VLOOKUP($D115,'SINAPI DEZEMBRO 2020'!$A$1:G12052,2,FALSE),"")</f>
        <v>ROLDANA CONCAVA DUPLA, 4 RODAS, PARA PORTA DE CORRER, EM ZAMAC COM CHAPA DE ACO,  ROLAMENTO INTERNO BLINDADO DE ACO REVESTIDO EM NYLON</v>
      </c>
      <c r="F115" s="465" t="str">
        <f>IF($D115&lt;&gt;"",VLOOKUP($D115,'SINAPI DEZEMBRO 2020'!$1:$1048576,3,FALSE),"")</f>
        <v xml:space="preserve">UN    </v>
      </c>
      <c r="G115" s="377">
        <v>4</v>
      </c>
      <c r="H115" s="378">
        <f>IF($D115&lt;&gt;"",VLOOKUP($D115,'SINAPI DEZEMBRO 2020'!$1:$1048576,4,FALSE),"")</f>
        <v>40.53</v>
      </c>
      <c r="I115" s="379">
        <f t="shared" si="13"/>
        <v>162.12</v>
      </c>
    </row>
    <row r="116" spans="2:9" s="121" customFormat="1" ht="25.5" x14ac:dyDescent="0.2">
      <c r="B116" s="366" t="s">
        <v>665</v>
      </c>
      <c r="C116" s="459" t="s">
        <v>7</v>
      </c>
      <c r="D116" s="467">
        <v>72118</v>
      </c>
      <c r="E116" s="376" t="str">
        <f>IF($D116&lt;&gt;"",VLOOKUP($D116,'SINAPI DEZEMBRO 2020'!$A$1:G12053,2,FALSE),"")</f>
        <v>VIDRO TEMPERADO INCOLOR, ESPESSURA 6MM, FORNECIMENTO E INSTALACAO, INCLUSIVE MASSA PARA VEDACAO</v>
      </c>
      <c r="F116" s="465" t="str">
        <f>IF($D116&lt;&gt;"",VLOOKUP($D116,'SINAPI DEZEMBRO 2020'!$1:$1048576,3,FALSE),"")</f>
        <v>M2</v>
      </c>
      <c r="G116" s="377">
        <v>1.5</v>
      </c>
      <c r="H116" s="378">
        <f>IF($D116&lt;&gt;"",VLOOKUP($D116,'SINAPI DEZEMBRO 2020'!$1:$1048576,4,FALSE),"")</f>
        <v>212</v>
      </c>
      <c r="I116" s="379">
        <f t="shared" si="13"/>
        <v>318</v>
      </c>
    </row>
    <row r="117" spans="2:9" s="121" customFormat="1" x14ac:dyDescent="0.2">
      <c r="B117" s="370"/>
      <c r="C117" s="459"/>
      <c r="D117" s="464"/>
      <c r="E117" s="365"/>
      <c r="F117" s="459"/>
      <c r="G117" s="367"/>
      <c r="H117" s="368"/>
      <c r="I117" s="369"/>
    </row>
    <row r="118" spans="2:9" x14ac:dyDescent="0.2">
      <c r="B118" s="371" t="s">
        <v>4689</v>
      </c>
      <c r="C118" s="462"/>
      <c r="D118" s="462"/>
      <c r="E118" s="372" t="s">
        <v>3888</v>
      </c>
      <c r="F118" s="463" t="s">
        <v>54</v>
      </c>
      <c r="G118" s="373">
        <v>1</v>
      </c>
      <c r="H118" s="380"/>
      <c r="I118" s="381">
        <f>TRUNC(SUM(I119:L121),2)</f>
        <v>53.47</v>
      </c>
    </row>
    <row r="119" spans="2:9" x14ac:dyDescent="0.2">
      <c r="B119" s="366" t="s">
        <v>667</v>
      </c>
      <c r="C119" s="459" t="s">
        <v>7</v>
      </c>
      <c r="D119" s="474">
        <v>88311</v>
      </c>
      <c r="E119" s="376" t="str">
        <f>IF($D119&lt;&gt;"",VLOOKUP($D119,'SINAPI DEZEMBRO 2020'!$A$1:G12056,2,FALSE),"")</f>
        <v>PINTOR DE LETREIROS COM ENCARGOS COMPLEMENTARES</v>
      </c>
      <c r="F119" s="465" t="str">
        <f>IF($D119&lt;&gt;"",VLOOKUP($D119,'SINAPI DEZEMBRO 2020'!$1:$1048576,3,FALSE),"")</f>
        <v>H</v>
      </c>
      <c r="G119" s="377">
        <v>2</v>
      </c>
      <c r="H119" s="378">
        <f>IF($D119&lt;&gt;"",VLOOKUP($D119,'SINAPI DEZEMBRO 2020'!$1:$1048576,4,FALSE),"")</f>
        <v>19.760000000000002</v>
      </c>
      <c r="I119" s="379">
        <f t="shared" ref="I119:I121" si="14">TRUNC(G119*H119,2)</f>
        <v>39.520000000000003</v>
      </c>
    </row>
    <row r="120" spans="2:9" ht="25.5" x14ac:dyDescent="0.2">
      <c r="B120" s="366" t="s">
        <v>667</v>
      </c>
      <c r="C120" s="459" t="s">
        <v>7</v>
      </c>
      <c r="D120" s="474">
        <v>88415</v>
      </c>
      <c r="E120" s="376" t="str">
        <f>IF($D120&lt;&gt;"",VLOOKUP($D120,'SINAPI DEZEMBRO 2020'!$A$1:G12057,2,FALSE),"")</f>
        <v>APLICAÇÃO MANUAL DE FUNDO SELADOR ACRÍLICO EM PAREDES EXTERNAS DE CASAS. AF_06/2014</v>
      </c>
      <c r="F120" s="465" t="str">
        <f>IF($D120&lt;&gt;"",VLOOKUP($D120,'SINAPI DEZEMBRO 2020'!$1:$1048576,3,FALSE),"")</f>
        <v>M2</v>
      </c>
      <c r="G120" s="377">
        <v>1</v>
      </c>
      <c r="H120" s="378">
        <f>IF($D120&lt;&gt;"",VLOOKUP($D120,'SINAPI DEZEMBRO 2020'!$1:$1048576,4,FALSE),"")</f>
        <v>1.76</v>
      </c>
      <c r="I120" s="379">
        <f t="shared" si="14"/>
        <v>1.76</v>
      </c>
    </row>
    <row r="121" spans="2:9" x14ac:dyDescent="0.2">
      <c r="B121" s="366" t="s">
        <v>667</v>
      </c>
      <c r="C121" s="459" t="s">
        <v>7</v>
      </c>
      <c r="D121" s="464">
        <v>7311</v>
      </c>
      <c r="E121" s="376" t="str">
        <f>IF($D121&lt;&gt;"",VLOOKUP($D121,'SINAPI DEZEMBRO 2020'!$A$1:G12058,2,FALSE),"")</f>
        <v>TINTA ESMALTE SINTETICO PREMIUM ACETINADO</v>
      </c>
      <c r="F121" s="465" t="str">
        <f>IF($D121&lt;&gt;"",VLOOKUP($D121,'SINAPI DEZEMBRO 2020'!$1:$1048576,3,FALSE),"")</f>
        <v xml:space="preserve">L     </v>
      </c>
      <c r="G121" s="377">
        <v>0.5</v>
      </c>
      <c r="H121" s="378">
        <f>IF($D121&lt;&gt;"",VLOOKUP($D121,'SINAPI DEZEMBRO 2020'!$1:$1048576,4,FALSE),"")</f>
        <v>24.38</v>
      </c>
      <c r="I121" s="379">
        <f t="shared" si="14"/>
        <v>12.19</v>
      </c>
    </row>
    <row r="122" spans="2:9" x14ac:dyDescent="0.2">
      <c r="B122" s="366"/>
      <c r="C122" s="459"/>
      <c r="D122" s="464"/>
      <c r="E122" s="376"/>
      <c r="F122" s="465"/>
      <c r="G122" s="377"/>
      <c r="H122" s="378"/>
      <c r="I122" s="369"/>
    </row>
    <row r="123" spans="2:9" x14ac:dyDescent="0.2">
      <c r="B123" s="371" t="s">
        <v>4687</v>
      </c>
      <c r="C123" s="462"/>
      <c r="D123" s="462"/>
      <c r="E123" s="372" t="s">
        <v>4688</v>
      </c>
      <c r="F123" s="463" t="s">
        <v>54</v>
      </c>
      <c r="G123" s="373">
        <v>1</v>
      </c>
      <c r="H123" s="380"/>
      <c r="I123" s="381">
        <f>TRUNC(SUM(I124:L126),2)</f>
        <v>10.68</v>
      </c>
    </row>
    <row r="124" spans="2:9" ht="14.25" x14ac:dyDescent="0.2">
      <c r="B124" s="391" t="s">
        <v>668</v>
      </c>
      <c r="C124" s="470" t="s">
        <v>7</v>
      </c>
      <c r="D124" s="475">
        <v>7292</v>
      </c>
      <c r="E124" s="376" t="str">
        <f>IF($D124&lt;&gt;"",VLOOKUP($D124,'SINAPI DEZEMBRO 2020'!$A$1:G12061,2,FALSE),"")</f>
        <v>TINTA ESMALTE SINTETICO PREMIUM BRILHANTE</v>
      </c>
      <c r="F124" s="465" t="str">
        <f>IF($D124&lt;&gt;"",VLOOKUP($D124,'SINAPI DEZEMBRO 2020'!$1:$1048576,3,FALSE),"")</f>
        <v xml:space="preserve">L     </v>
      </c>
      <c r="G124" s="399">
        <v>0.27</v>
      </c>
      <c r="H124" s="378">
        <f>IF($D124&lt;&gt;"",VLOOKUP($D124,'SINAPI DEZEMBRO 2020'!$1:$1048576,4,FALSE),"")</f>
        <v>23.61</v>
      </c>
      <c r="I124" s="379">
        <f t="shared" ref="I124:I126" si="15">TRUNC(G124*H124,2)</f>
        <v>6.37</v>
      </c>
    </row>
    <row r="125" spans="2:9" ht="14.25" x14ac:dyDescent="0.2">
      <c r="B125" s="391" t="s">
        <v>668</v>
      </c>
      <c r="C125" s="470" t="s">
        <v>7</v>
      </c>
      <c r="D125" s="475">
        <v>88310</v>
      </c>
      <c r="E125" s="376" t="str">
        <f>IF($D125&lt;&gt;"",VLOOKUP($D125,'SINAPI DEZEMBRO 2020'!$A$1:G12062,2,FALSE),"")</f>
        <v>PINTOR COM ENCARGOS COMPLEMENTARES</v>
      </c>
      <c r="F125" s="465" t="str">
        <f>IF($D125&lt;&gt;"",VLOOKUP($D125,'SINAPI DEZEMBRO 2020'!$1:$1048576,3,FALSE),"")</f>
        <v>H</v>
      </c>
      <c r="G125" s="399">
        <v>0.19</v>
      </c>
      <c r="H125" s="378">
        <f>IF($D125&lt;&gt;"",VLOOKUP($D125,'SINAPI DEZEMBRO 2020'!$1:$1048576,4,FALSE),"")</f>
        <v>17.79</v>
      </c>
      <c r="I125" s="379">
        <f t="shared" si="15"/>
        <v>3.38</v>
      </c>
    </row>
    <row r="126" spans="2:9" ht="14.25" x14ac:dyDescent="0.2">
      <c r="B126" s="391" t="s">
        <v>668</v>
      </c>
      <c r="C126" s="470" t="s">
        <v>7</v>
      </c>
      <c r="D126" s="475">
        <v>88316</v>
      </c>
      <c r="E126" s="376" t="str">
        <f>IF($D126&lt;&gt;"",VLOOKUP($D126,'SINAPI DEZEMBRO 2020'!$A$1:G12063,2,FALSE),"")</f>
        <v>SERVENTE COM ENCARGOS COMPLEMENTARES</v>
      </c>
      <c r="F126" s="465" t="str">
        <f>IF($D126&lt;&gt;"",VLOOKUP($D126,'SINAPI DEZEMBRO 2020'!$1:$1048576,3,FALSE),"")</f>
        <v>H</v>
      </c>
      <c r="G126" s="399">
        <v>7.0000000000000007E-2</v>
      </c>
      <c r="H126" s="378">
        <f>IF($D126&lt;&gt;"",VLOOKUP($D126,'SINAPI DEZEMBRO 2020'!$1:$1048576,4,FALSE),"")</f>
        <v>13.34</v>
      </c>
      <c r="I126" s="379">
        <f t="shared" si="15"/>
        <v>0.93</v>
      </c>
    </row>
    <row r="127" spans="2:9" x14ac:dyDescent="0.2">
      <c r="B127" s="370"/>
      <c r="C127" s="459"/>
      <c r="D127" s="464"/>
      <c r="E127" s="365"/>
      <c r="F127" s="459"/>
      <c r="G127" s="367"/>
      <c r="H127" s="368"/>
      <c r="I127" s="369"/>
    </row>
    <row r="128" spans="2:9" x14ac:dyDescent="0.2">
      <c r="B128" s="370"/>
      <c r="C128" s="459"/>
      <c r="D128" s="464"/>
      <c r="E128" s="365"/>
      <c r="F128" s="459"/>
      <c r="G128" s="367"/>
      <c r="H128" s="368"/>
      <c r="I128" s="369"/>
    </row>
    <row r="129" spans="2:14" x14ac:dyDescent="0.2">
      <c r="B129" s="523" t="str">
        <f>'2-ORÇAMENTO'!E131</f>
        <v>INSTALAÇÕES HIDROSSANITÁRIAS  ÁGUA FRIA ;ESGOTO;LOUÇAS E METAIS</v>
      </c>
      <c r="C129" s="524"/>
      <c r="D129" s="524"/>
      <c r="E129" s="523"/>
      <c r="F129" s="524"/>
      <c r="G129" s="525"/>
      <c r="H129" s="523"/>
      <c r="I129" s="523"/>
    </row>
    <row r="130" spans="2:14" ht="102" x14ac:dyDescent="0.2">
      <c r="B130" s="371" t="s">
        <v>4694</v>
      </c>
      <c r="C130" s="476"/>
      <c r="D130" s="476"/>
      <c r="E130" s="372" t="s">
        <v>12353</v>
      </c>
      <c r="F130" s="501" t="s">
        <v>38</v>
      </c>
      <c r="G130" s="400">
        <v>1</v>
      </c>
      <c r="H130" s="401"/>
      <c r="I130" s="381">
        <f>TRUNC(SUM(I131:I158),2)</f>
        <v>28414.81</v>
      </c>
      <c r="N130" s="336"/>
    </row>
    <row r="131" spans="2:14" s="121" customFormat="1" ht="14.25" x14ac:dyDescent="0.2">
      <c r="B131" s="366" t="s">
        <v>667</v>
      </c>
      <c r="C131" s="470" t="s">
        <v>7</v>
      </c>
      <c r="D131" s="475">
        <v>88317</v>
      </c>
      <c r="E131" s="376" t="str">
        <f>IF($D131&lt;&gt;"",VLOOKUP($D131,'SINAPI DEZEMBRO 2020'!$A$1:G12073,2,FALSE),"")</f>
        <v>SOLDADOR COM ENCARGOS COMPLEMENTARES</v>
      </c>
      <c r="F131" s="465" t="str">
        <f>IF($D131&lt;&gt;"",VLOOKUP($D131,'SINAPI DEZEMBRO 2020'!$1:$1048576,3,FALSE),"")</f>
        <v>H</v>
      </c>
      <c r="G131" s="617">
        <v>43.708799999999997</v>
      </c>
      <c r="H131" s="378">
        <f>IF($D131&lt;&gt;"",VLOOKUP($D131,'SINAPI DEZEMBRO 2020'!$1:$1048576,4,FALSE),"")</f>
        <v>16.920000000000002</v>
      </c>
      <c r="I131" s="379">
        <f t="shared" ref="I131:I137" si="16">TRUNC(G131*H131,2)</f>
        <v>739.55</v>
      </c>
    </row>
    <row r="132" spans="2:14" s="121" customFormat="1" ht="14.25" x14ac:dyDescent="0.2">
      <c r="B132" s="366" t="s">
        <v>667</v>
      </c>
      <c r="C132" s="470" t="s">
        <v>7</v>
      </c>
      <c r="D132" s="475">
        <v>88315</v>
      </c>
      <c r="E132" s="376" t="str">
        <f>IF($D132&lt;&gt;"",VLOOKUP($D132,'SINAPI DEZEMBRO 2020'!$A$1:G12074,2,FALSE),"")</f>
        <v>SERRALHEIRO COM ENCARGOS COMPLEMENTARES</v>
      </c>
      <c r="F132" s="465" t="str">
        <f>IF($D132&lt;&gt;"",VLOOKUP($D132,'SINAPI DEZEMBRO 2020'!$1:$1048576,3,FALSE),"")</f>
        <v>H</v>
      </c>
      <c r="G132" s="617">
        <v>72.847999999999999</v>
      </c>
      <c r="H132" s="378">
        <f>IF($D132&lt;&gt;"",VLOOKUP($D132,'SINAPI DEZEMBRO 2020'!$1:$1048576,4,FALSE),"")</f>
        <v>16.690000000000001</v>
      </c>
      <c r="I132" s="379">
        <f t="shared" si="16"/>
        <v>1215.83</v>
      </c>
    </row>
    <row r="133" spans="2:14" s="121" customFormat="1" ht="14.25" x14ac:dyDescent="0.2">
      <c r="B133" s="366" t="s">
        <v>667</v>
      </c>
      <c r="C133" s="470" t="s">
        <v>7</v>
      </c>
      <c r="D133" s="475">
        <v>88251</v>
      </c>
      <c r="E133" s="376" t="str">
        <f>IF($D133&lt;&gt;"",VLOOKUP($D133,'SINAPI DEZEMBRO 2020'!$A$1:G12075,2,FALSE),"")</f>
        <v>AUXILIAR DE SERRALHEIRO COM ENCARGOS COMPLEMENTARES</v>
      </c>
      <c r="F133" s="465" t="str">
        <f>IF($D133&lt;&gt;"",VLOOKUP($D133,'SINAPI DEZEMBRO 2020'!$1:$1048576,3,FALSE),"")</f>
        <v>H</v>
      </c>
      <c r="G133" s="617">
        <v>58.278400000000005</v>
      </c>
      <c r="H133" s="378">
        <f>IF($D133&lt;&gt;"",VLOOKUP($D133,'SINAPI DEZEMBRO 2020'!$1:$1048576,4,FALSE),"")</f>
        <v>13.44</v>
      </c>
      <c r="I133" s="379">
        <f t="shared" si="16"/>
        <v>783.26</v>
      </c>
    </row>
    <row r="134" spans="2:14" s="121" customFormat="1" ht="25.5" x14ac:dyDescent="0.2">
      <c r="B134" s="391" t="s">
        <v>668</v>
      </c>
      <c r="C134" s="470" t="s">
        <v>7</v>
      </c>
      <c r="D134" s="475">
        <v>1319</v>
      </c>
      <c r="E134" s="376" t="str">
        <f>IF($D134&lt;&gt;"",VLOOKUP($D134,'SINAPI DEZEMBRO 2020'!$A$1:G12076,2,FALSE),"")</f>
        <v>CHAPA DE ACO FINA A QUENTE BITOLA MSG 3/16 ", E = 4,75 MM (38,00 KG/M2)</v>
      </c>
      <c r="F134" s="465" t="str">
        <f>IF($D134&lt;&gt;"",VLOOKUP($D134,'SINAPI DEZEMBRO 2020'!$1:$1048576,3,FALSE),"")</f>
        <v xml:space="preserve">KG    </v>
      </c>
      <c r="G134" s="617">
        <v>835.24</v>
      </c>
      <c r="H134" s="378">
        <f>IF($D134&lt;&gt;"",VLOOKUP($D134,'SINAPI DEZEMBRO 2020'!$1:$1048576,4,FALSE),"")</f>
        <v>7.01</v>
      </c>
      <c r="I134" s="379">
        <f t="shared" si="16"/>
        <v>5855.03</v>
      </c>
    </row>
    <row r="135" spans="2:14" s="121" customFormat="1" ht="25.5" x14ac:dyDescent="0.2">
      <c r="B135" s="391" t="s">
        <v>668</v>
      </c>
      <c r="C135" s="470" t="s">
        <v>7</v>
      </c>
      <c r="D135" s="475">
        <v>1321</v>
      </c>
      <c r="E135" s="376" t="str">
        <f>IF($D135&lt;&gt;"",VLOOKUP($D135,'SINAPI DEZEMBRO 2020'!$A$1:G12077,2,FALSE),"")</f>
        <v>CHAPA DE ACO FINA A QUENTE BITOLA MSG 13, E = 2,25 MM (18,00 KG/M2)</v>
      </c>
      <c r="F135" s="465" t="str">
        <f>IF($D135&lt;&gt;"",VLOOKUP($D135,'SINAPI DEZEMBRO 2020'!$1:$1048576,3,FALSE),"")</f>
        <v xml:space="preserve">KG    </v>
      </c>
      <c r="G135" s="617">
        <v>621.72</v>
      </c>
      <c r="H135" s="378">
        <f>IF($D135&lt;&gt;"",VLOOKUP($D135,'SINAPI DEZEMBRO 2020'!$1:$1048576,4,FALSE),"")</f>
        <v>7.87</v>
      </c>
      <c r="I135" s="379">
        <f t="shared" si="16"/>
        <v>4892.93</v>
      </c>
    </row>
    <row r="136" spans="2:14" s="121" customFormat="1" ht="38.25" x14ac:dyDescent="0.2">
      <c r="B136" s="366" t="s">
        <v>667</v>
      </c>
      <c r="C136" s="470" t="s">
        <v>7</v>
      </c>
      <c r="D136" s="475">
        <v>100754</v>
      </c>
      <c r="E136" s="376" t="str">
        <f>IF($D136&lt;&gt;"",VLOOKUP($D136,'SINAPI DEZEMBRO 2020'!$A$1:G12078,2,FALSE),"")</f>
        <v>PINTURA COM TINTA ACRÍLICA DE ACABAMENTO APLICADA A ROLO OU PINCEL SOBRE SUPERFÍCIES METÁLICAS (EXCETO PERFIL) EXECUTADO EM OBRA (02 DEMÃOS). AF_01/2020</v>
      </c>
      <c r="F136" s="465" t="str">
        <f>IF($D136&lt;&gt;"",VLOOKUP($D136,'SINAPI DEZEMBRO 2020'!$1:$1048576,3,FALSE),"")</f>
        <v>M2</v>
      </c>
      <c r="G136" s="617">
        <v>114.92400000000001</v>
      </c>
      <c r="H136" s="378">
        <f>IF($D136&lt;&gt;"",VLOOKUP($D136,'SINAPI DEZEMBRO 2020'!$1:$1048576,4,FALSE),"")</f>
        <v>17.8</v>
      </c>
      <c r="I136" s="379">
        <f t="shared" si="16"/>
        <v>2045.64</v>
      </c>
    </row>
    <row r="137" spans="2:14" s="121" customFormat="1" ht="25.5" x14ac:dyDescent="0.2">
      <c r="B137" s="366" t="s">
        <v>667</v>
      </c>
      <c r="C137" s="470" t="s">
        <v>7</v>
      </c>
      <c r="D137" s="470">
        <v>88278</v>
      </c>
      <c r="E137" s="376" t="str">
        <f>IF($D137&lt;&gt;"",VLOOKUP($D137,'SINAPI DEZEMBRO 2020'!$A$1:G12079,2,FALSE),"")</f>
        <v>MONTADOR DE ESTRUTURA METÁLICA COM ENCARGOS COMPLEMENTARES</v>
      </c>
      <c r="F137" s="465" t="str">
        <f>IF($D137&lt;&gt;"",VLOOKUP($D137,'SINAPI DEZEMBRO 2020'!$1:$1048576,3,FALSE),"")</f>
        <v>H</v>
      </c>
      <c r="G137" s="617">
        <v>5</v>
      </c>
      <c r="H137" s="378">
        <f>IF($D137&lt;&gt;"",VLOOKUP($D137,'SINAPI DEZEMBRO 2020'!$1:$1048576,4,FALSE),"")</f>
        <v>11.74</v>
      </c>
      <c r="I137" s="379">
        <f t="shared" si="16"/>
        <v>58.7</v>
      </c>
    </row>
    <row r="138" spans="2:14" s="121" customFormat="1" ht="38.25" x14ac:dyDescent="0.2">
      <c r="B138" s="366" t="s">
        <v>667</v>
      </c>
      <c r="C138" s="470" t="s">
        <v>7</v>
      </c>
      <c r="D138" s="475">
        <v>89272</v>
      </c>
      <c r="E138" s="376" t="str">
        <f>IF($D138&lt;&gt;"",VLOOKUP($D138,'SINAPI DEZEMBRO 2020'!$A$1:G12080,2,FALSE),"")</f>
        <v>GUINDASTE HIDRÁULICO AUTOPROPELIDO, COM LANÇA TELESCÓPICA 28,80 M, CAPACIDADE MÁXIMA 30 T, POTÊNCIA 97 KW, TRAÇÃO 4 X 4 - CHP DIURNO. AF_11/2014</v>
      </c>
      <c r="F138" s="465" t="str">
        <f>IF($D138&lt;&gt;"",VLOOKUP($D138,'SINAPI DEZEMBRO 2020'!$1:$1048576,3,FALSE),"")</f>
        <v>CHP</v>
      </c>
      <c r="G138" s="617">
        <v>5</v>
      </c>
      <c r="H138" s="378">
        <f>IF($D138&lt;&gt;"",VLOOKUP($D138,'SINAPI DEZEMBRO 2020'!$1:$1048576,4,FALSE),"")</f>
        <v>112.17</v>
      </c>
      <c r="I138" s="379">
        <f t="shared" ref="I138:I158" si="17">TRUNC(G138*H138,2)</f>
        <v>560.85</v>
      </c>
    </row>
    <row r="139" spans="2:14" s="121" customFormat="1" ht="25.5" x14ac:dyDescent="0.2">
      <c r="B139" s="391" t="s">
        <v>668</v>
      </c>
      <c r="C139" s="470" t="s">
        <v>7</v>
      </c>
      <c r="D139" s="475">
        <v>39746</v>
      </c>
      <c r="E139" s="376" t="str">
        <f>IF($D139&lt;&gt;"",VLOOKUP($D139,'SINAPI DEZEMBRO 2020'!$A$1:G12081,2,FALSE),"")</f>
        <v>CHUMBADOR DE ACO, 1" X 600 MM, PARA POSTES DE ACO COM BASE, INCLUSO PORCA E ARRUELA</v>
      </c>
      <c r="F139" s="465" t="str">
        <f>IF($D139&lt;&gt;"",VLOOKUP($D139,'SINAPI DEZEMBRO 2020'!$1:$1048576,3,FALSE),"")</f>
        <v xml:space="preserve">UN    </v>
      </c>
      <c r="G139" s="617">
        <v>6</v>
      </c>
      <c r="H139" s="378">
        <f>IF($D139&lt;&gt;"",VLOOKUP($D139,'SINAPI DEZEMBRO 2020'!$1:$1048576,4,FALSE),"")</f>
        <v>134.13999999999999</v>
      </c>
      <c r="I139" s="379">
        <f t="shared" si="17"/>
        <v>804.84</v>
      </c>
    </row>
    <row r="140" spans="2:14" s="285" customFormat="1" ht="15" x14ac:dyDescent="0.2">
      <c r="B140" s="402"/>
      <c r="C140" s="477"/>
      <c r="D140" s="478"/>
      <c r="E140" s="403" t="s">
        <v>11852</v>
      </c>
      <c r="F140" s="502"/>
      <c r="G140" s="618"/>
      <c r="H140" s="404"/>
      <c r="I140" s="405"/>
    </row>
    <row r="141" spans="2:14" s="121" customFormat="1" ht="38.25" x14ac:dyDescent="0.2">
      <c r="B141" s="366" t="s">
        <v>667</v>
      </c>
      <c r="C141" s="470" t="s">
        <v>7</v>
      </c>
      <c r="D141" s="475">
        <v>100651</v>
      </c>
      <c r="E141" s="376" t="str">
        <f>IF($D141&lt;&gt;"",VLOOKUP($D141,'SINAPI DEZEMBRO 2020'!$A$1:G12083,2,FALSE),"")</f>
        <v>ESTACA HÉLICE CONTÍNUA, DIÂMETRO DE 30 CM, INCLUSO CONCRETO FCK=30MPA E ARMADURA MÍNIMA (EXCLUSIVE MOBILIZAÇÃO, DESMOBILIZAÇÃO E BOMBEAMENTO). AF_12/2019</v>
      </c>
      <c r="F141" s="465" t="str">
        <f>IF($D141&lt;&gt;"",VLOOKUP($D141,'SINAPI DEZEMBRO 2020'!$1:$1048576,3,FALSE),"")</f>
        <v>M</v>
      </c>
      <c r="G141" s="617">
        <v>31.5</v>
      </c>
      <c r="H141" s="378">
        <f>IF($D141&lt;&gt;"",VLOOKUP($D141,'SINAPI DEZEMBRO 2020'!$1:$1048576,4,FALSE),"")</f>
        <v>97.93</v>
      </c>
      <c r="I141" s="379">
        <f t="shared" si="17"/>
        <v>3084.79</v>
      </c>
    </row>
    <row r="142" spans="2:14" s="121" customFormat="1" ht="25.5" x14ac:dyDescent="0.2">
      <c r="B142" s="366" t="s">
        <v>667</v>
      </c>
      <c r="C142" s="470" t="s">
        <v>7</v>
      </c>
      <c r="D142" s="475">
        <v>95583</v>
      </c>
      <c r="E142" s="376" t="str">
        <f>IF($D142&lt;&gt;"",VLOOKUP($D142,'SINAPI DEZEMBRO 2020'!$A$1:G12084,2,FALSE),"")</f>
        <v>MONTAGEM DE ARMADURA TRANSVERSAL DE ESTACAS DE SEÇÃO CIRCULAR, DIÂMETRO = 5,0 MM. AF_11/2016</v>
      </c>
      <c r="F142" s="465" t="str">
        <f>IF($D142&lt;&gt;"",VLOOKUP($D142,'SINAPI DEZEMBRO 2020'!$1:$1048576,3,FALSE),"")</f>
        <v>KG</v>
      </c>
      <c r="G142" s="617">
        <v>35.789192578125004</v>
      </c>
      <c r="H142" s="378">
        <f>IF($D142&lt;&gt;"",VLOOKUP($D142,'SINAPI DEZEMBRO 2020'!$1:$1048576,4,FALSE),"")</f>
        <v>12</v>
      </c>
      <c r="I142" s="379">
        <f t="shared" si="17"/>
        <v>429.47</v>
      </c>
    </row>
    <row r="143" spans="2:14" s="121" customFormat="1" ht="25.5" x14ac:dyDescent="0.2">
      <c r="B143" s="366" t="s">
        <v>667</v>
      </c>
      <c r="C143" s="470" t="s">
        <v>7</v>
      </c>
      <c r="D143" s="475">
        <v>95578</v>
      </c>
      <c r="E143" s="376" t="str">
        <f>IF($D143&lt;&gt;"",VLOOKUP($D143,'SINAPI DEZEMBRO 2020'!$A$1:G12085,2,FALSE),"")</f>
        <v>MONTAGEM DE ARMADURA LONGITUDINAL/TRANSVERSAL DE ESTACAS DE SEÇÃO CIRCULAR, DIÂMETRO = 12,5 MM. AF_11/2016</v>
      </c>
      <c r="F143" s="465" t="str">
        <f>IF($D143&lt;&gt;"",VLOOKUP($D143,'SINAPI DEZEMBRO 2020'!$1:$1048576,3,FALSE),"")</f>
        <v>KG</v>
      </c>
      <c r="G143" s="617">
        <v>116.46652500000003</v>
      </c>
      <c r="H143" s="378">
        <f>IF($D143&lt;&gt;"",VLOOKUP($D143,'SINAPI DEZEMBRO 2020'!$1:$1048576,4,FALSE),"")</f>
        <v>7.74</v>
      </c>
      <c r="I143" s="379">
        <f t="shared" si="17"/>
        <v>901.45</v>
      </c>
    </row>
    <row r="144" spans="2:14" s="121" customFormat="1" ht="25.5" x14ac:dyDescent="0.2">
      <c r="B144" s="366" t="s">
        <v>667</v>
      </c>
      <c r="C144" s="470" t="s">
        <v>7</v>
      </c>
      <c r="D144" s="470">
        <v>95601</v>
      </c>
      <c r="E144" s="376" t="str">
        <f>IF($D144&lt;&gt;"",VLOOKUP($D144,'SINAPI DEZEMBRO 2020'!$A$1:G12086,2,FALSE),"")</f>
        <v>ARRASAMENTO MECANICO DE ESTACA DE CONCRETO ARMADO, DIAMETROS DE ATÉ 40 CM. AF_11/2016</v>
      </c>
      <c r="F144" s="465" t="str">
        <f>IF($D144&lt;&gt;"",VLOOKUP($D144,'SINAPI DEZEMBRO 2020'!$1:$1048576,3,FALSE),"")</f>
        <v>UN</v>
      </c>
      <c r="G144" s="617">
        <v>9</v>
      </c>
      <c r="H144" s="378">
        <f>IF($D144&lt;&gt;"",VLOOKUP($D144,'SINAPI DEZEMBRO 2020'!$1:$1048576,4,FALSE),"")</f>
        <v>11.81</v>
      </c>
      <c r="I144" s="379">
        <f t="shared" si="17"/>
        <v>106.29</v>
      </c>
    </row>
    <row r="145" spans="2:9" s="121" customFormat="1" ht="51" x14ac:dyDescent="0.2">
      <c r="B145" s="366" t="s">
        <v>667</v>
      </c>
      <c r="C145" s="470" t="s">
        <v>7</v>
      </c>
      <c r="D145" s="475">
        <v>100981</v>
      </c>
      <c r="E145" s="376" t="str">
        <f>IF($D145&lt;&gt;"",VLOOKUP($D145,'SINAPI DEZEMBRO 2020'!$A$1:G12087,2,FALSE),"")</f>
        <v>CARGA, MANOBRA E DESCARGA DE ENTULHO EM CAMINHÃO BASCULANTE 6 M³ - CARGA COM ESCAVADEIRA HIDRÁULICA  (CAÇAMBA DE 0,80 M³ / 111 HP) E DESCARGA LIVRE (UNIDADE: M3). AF_07/2020</v>
      </c>
      <c r="F145" s="465" t="str">
        <f>IF($D145&lt;&gt;"",VLOOKUP($D145,'SINAPI DEZEMBRO 2020'!$1:$1048576,3,FALSE),"")</f>
        <v>M3</v>
      </c>
      <c r="G145" s="617">
        <v>2.8931175000000007</v>
      </c>
      <c r="H145" s="378">
        <f>IF($D145&lt;&gt;"",VLOOKUP($D145,'SINAPI DEZEMBRO 2020'!$1:$1048576,4,FALSE),"")</f>
        <v>5.15</v>
      </c>
      <c r="I145" s="379">
        <f t="shared" si="17"/>
        <v>14.89</v>
      </c>
    </row>
    <row r="146" spans="2:9" s="121" customFormat="1" ht="38.25" x14ac:dyDescent="0.2">
      <c r="B146" s="366" t="s">
        <v>667</v>
      </c>
      <c r="C146" s="470" t="s">
        <v>7</v>
      </c>
      <c r="D146" s="475">
        <v>93590</v>
      </c>
      <c r="E146" s="376" t="str">
        <f>IF($D146&lt;&gt;"",VLOOKUP($D146,'SINAPI DEZEMBRO 2020'!$A$1:G12088,2,FALSE),"")</f>
        <v>TRANSPORTE COM CAMINHÃO BASCULANTE DE 10 M³, EM VIA URBANA PAVIMENTADA, ADICIONAL PARA DMT EXCEDENTE A 30 KM (UNIDADE: M3XKM). AF_07/2020</v>
      </c>
      <c r="F146" s="465" t="str">
        <f>IF($D146&lt;&gt;"",VLOOKUP($D146,'SINAPI DEZEMBRO 2020'!$1:$1048576,3,FALSE),"")</f>
        <v>M3XKM</v>
      </c>
      <c r="G146" s="617">
        <v>21.698381250000004</v>
      </c>
      <c r="H146" s="378">
        <f>IF($D146&lt;&gt;"",VLOOKUP($D146,'SINAPI DEZEMBRO 2020'!$1:$1048576,4,FALSE),"")</f>
        <v>0.55000000000000004</v>
      </c>
      <c r="I146" s="379">
        <f t="shared" si="17"/>
        <v>11.93</v>
      </c>
    </row>
    <row r="147" spans="2:9" s="285" customFormat="1" ht="15" x14ac:dyDescent="0.2">
      <c r="B147" s="402"/>
      <c r="C147" s="477"/>
      <c r="D147" s="478"/>
      <c r="E147" s="403" t="s">
        <v>12354</v>
      </c>
      <c r="F147" s="502"/>
      <c r="G147" s="619"/>
      <c r="H147" s="404"/>
      <c r="I147" s="405"/>
    </row>
    <row r="148" spans="2:9" s="121" customFormat="1" ht="25.5" x14ac:dyDescent="0.2">
      <c r="B148" s="366" t="s">
        <v>667</v>
      </c>
      <c r="C148" s="470" t="s">
        <v>7</v>
      </c>
      <c r="D148" s="475">
        <v>96523</v>
      </c>
      <c r="E148" s="376" t="str">
        <f>IF($D148&lt;&gt;"",VLOOKUP($D148,'SINAPI DEZEMBRO 2020'!$A$1:G12090,2,FALSE),"")</f>
        <v>ESCAVAÇÃO MANUAL PARA BLOCO DE COROAMENTO OU SAPATA, COM PREVISÃO DE FÔRMA. AF_06/2017</v>
      </c>
      <c r="F148" s="465" t="str">
        <f>IF($D148&lt;&gt;"",VLOOKUP($D148,'SINAPI DEZEMBRO 2020'!$1:$1048576,3,FALSE),"")</f>
        <v>M3</v>
      </c>
      <c r="G148" s="617">
        <v>7.4052000000000007</v>
      </c>
      <c r="H148" s="378">
        <f>IF($D148&lt;&gt;"",VLOOKUP($D148,'SINAPI DEZEMBRO 2020'!$1:$1048576,4,FALSE),"")</f>
        <v>60.67</v>
      </c>
      <c r="I148" s="379">
        <f t="shared" si="17"/>
        <v>449.27</v>
      </c>
    </row>
    <row r="149" spans="2:9" s="121" customFormat="1" ht="25.5" x14ac:dyDescent="0.2">
      <c r="B149" s="366" t="s">
        <v>667</v>
      </c>
      <c r="C149" s="470" t="s">
        <v>7</v>
      </c>
      <c r="D149" s="475">
        <v>96617</v>
      </c>
      <c r="E149" s="376" t="str">
        <f>IF($D149&lt;&gt;"",VLOOKUP($D149,'SINAPI DEZEMBRO 2020'!$A$1:G12091,2,FALSE),"")</f>
        <v>LASTRO DE CONCRETO MAGRO, APLICADO EM BLOCOS DE COROAMENTO OU SAPATAS, ESPESSURA DE 3 CM. AF_08/2017</v>
      </c>
      <c r="F149" s="465" t="str">
        <f>IF($D149&lt;&gt;"",VLOOKUP($D149,'SINAPI DEZEMBRO 2020'!$1:$1048576,3,FALSE),"")</f>
        <v>M2</v>
      </c>
      <c r="G149" s="617">
        <v>10.889999999999999</v>
      </c>
      <c r="H149" s="378">
        <f>IF($D149&lt;&gt;"",VLOOKUP($D149,'SINAPI DEZEMBRO 2020'!$1:$1048576,4,FALSE),"")</f>
        <v>12.79</v>
      </c>
      <c r="I149" s="379">
        <f t="shared" si="17"/>
        <v>139.28</v>
      </c>
    </row>
    <row r="150" spans="2:9" s="121" customFormat="1" ht="25.5" x14ac:dyDescent="0.2">
      <c r="B150" s="366" t="s">
        <v>667</v>
      </c>
      <c r="C150" s="470" t="s">
        <v>7</v>
      </c>
      <c r="D150" s="475">
        <v>94965</v>
      </c>
      <c r="E150" s="376" t="str">
        <f>IF($D150&lt;&gt;"",VLOOKUP($D150,'SINAPI DEZEMBRO 2020'!$A$1:G12092,2,FALSE),"")</f>
        <v>CONCRETO FCK = 25MPA, TRAÇO 1:2,3:2,7 (CIMENTO/ AREIA MÉDIA/ BRITA 1)  - PREPARO MECÂNICO COM BETONEIRA 400 L. AF_07/2016</v>
      </c>
      <c r="F150" s="465" t="str">
        <f>IF($D150&lt;&gt;"",VLOOKUP($D150,'SINAPI DEZEMBRO 2020'!$1:$1048576,3,FALSE),"")</f>
        <v>M3</v>
      </c>
      <c r="G150" s="617">
        <v>5.8500000000000005</v>
      </c>
      <c r="H150" s="378">
        <f>IF($D150&lt;&gt;"",VLOOKUP($D150,'SINAPI DEZEMBRO 2020'!$1:$1048576,4,FALSE),"")</f>
        <v>345.13</v>
      </c>
      <c r="I150" s="379">
        <f t="shared" si="17"/>
        <v>2019.01</v>
      </c>
    </row>
    <row r="151" spans="2:9" s="121" customFormat="1" ht="25.5" x14ac:dyDescent="0.2">
      <c r="B151" s="366" t="s">
        <v>667</v>
      </c>
      <c r="C151" s="470" t="s">
        <v>7</v>
      </c>
      <c r="D151" s="475">
        <v>92873</v>
      </c>
      <c r="E151" s="376" t="str">
        <f>IF($D151&lt;&gt;"",VLOOKUP($D151,'SINAPI DEZEMBRO 2020'!$A$1:G12093,2,FALSE),"")</f>
        <v>LANÇAMENTO COM USO DE BALDES, ADENSAMENTO E ACABAMENTO DE CONCRETO EM ESTRUTURAS. AF_12/2015</v>
      </c>
      <c r="F151" s="465" t="str">
        <f>IF($D151&lt;&gt;"",VLOOKUP($D151,'SINAPI DEZEMBRO 2020'!$1:$1048576,3,FALSE),"")</f>
        <v>M3</v>
      </c>
      <c r="G151" s="617">
        <v>5.8500000000000005</v>
      </c>
      <c r="H151" s="378">
        <f>IF($D151&lt;&gt;"",VLOOKUP($D151,'SINAPI DEZEMBRO 2020'!$1:$1048576,4,FALSE),"")</f>
        <v>136.83000000000001</v>
      </c>
      <c r="I151" s="379">
        <f t="shared" si="17"/>
        <v>800.45</v>
      </c>
    </row>
    <row r="152" spans="2:9" s="121" customFormat="1" ht="25.5" x14ac:dyDescent="0.2">
      <c r="B152" s="366" t="s">
        <v>667</v>
      </c>
      <c r="C152" s="470" t="s">
        <v>7</v>
      </c>
      <c r="D152" s="470">
        <v>96545</v>
      </c>
      <c r="E152" s="376" t="str">
        <f>IF($D152&lt;&gt;"",VLOOKUP($D152,'SINAPI DEZEMBRO 2020'!$A$1:G12094,2,FALSE),"")</f>
        <v>ARMAÇÃO DE BLOCO, VIGA BALDRAME OU SAPATA UTILIZANDO AÇO CA-50 DE 8 MM - MONTAGEM. AF_06/2017</v>
      </c>
      <c r="F152" s="465" t="str">
        <f>IF($D152&lt;&gt;"",VLOOKUP($D152,'SINAPI DEZEMBRO 2020'!$1:$1048576,3,FALSE),"")</f>
        <v>KG</v>
      </c>
      <c r="G152" s="617">
        <v>179.24752800000002</v>
      </c>
      <c r="H152" s="378">
        <f>IF($D152&lt;&gt;"",VLOOKUP($D152,'SINAPI DEZEMBRO 2020'!$1:$1048576,4,FALSE),"")</f>
        <v>11</v>
      </c>
      <c r="I152" s="379">
        <f t="shared" si="17"/>
        <v>1971.72</v>
      </c>
    </row>
    <row r="153" spans="2:9" s="121" customFormat="1" ht="25.5" x14ac:dyDescent="0.2">
      <c r="B153" s="366" t="s">
        <v>667</v>
      </c>
      <c r="C153" s="470" t="s">
        <v>7</v>
      </c>
      <c r="D153" s="475">
        <v>96547</v>
      </c>
      <c r="E153" s="376" t="str">
        <f>IF($D153&lt;&gt;"",VLOOKUP($D153,'SINAPI DEZEMBRO 2020'!$A$1:G12095,2,FALSE),"")</f>
        <v>ARMAÇÃO DE BLOCO, VIGA BALDRAME OU SAPATA UTILIZANDO AÇO CA-50 DE 12,5 MM - MONTAGEM. AF_06/2017</v>
      </c>
      <c r="F153" s="465" t="str">
        <f>IF($D153&lt;&gt;"",VLOOKUP($D153,'SINAPI DEZEMBRO 2020'!$1:$1048576,3,FALSE),"")</f>
        <v>KG</v>
      </c>
      <c r="G153" s="617">
        <v>89.641480468750004</v>
      </c>
      <c r="H153" s="378">
        <f>IF($D153&lt;&gt;"",VLOOKUP($D153,'SINAPI DEZEMBRO 2020'!$1:$1048576,4,FALSE),"")</f>
        <v>8.26</v>
      </c>
      <c r="I153" s="379">
        <f t="shared" si="17"/>
        <v>740.43</v>
      </c>
    </row>
    <row r="154" spans="2:9" s="121" customFormat="1" ht="38.25" x14ac:dyDescent="0.2">
      <c r="B154" s="366" t="s">
        <v>667</v>
      </c>
      <c r="C154" s="470" t="s">
        <v>7</v>
      </c>
      <c r="D154" s="475">
        <v>96534</v>
      </c>
      <c r="E154" s="376" t="str">
        <f>IF($D154&lt;&gt;"",VLOOKUP($D154,'SINAPI DEZEMBRO 2020'!$A$1:G12096,2,FALSE),"")</f>
        <v>FABRICAÇÃO, MONTAGEM E DESMONTAGEM DE FÔRMA PARA BLOCO DE COROAMENTO, EM MADEIRA SERRADA, E=25 MM, 4 UTILIZAÇÕES. AF_06/2017</v>
      </c>
      <c r="F154" s="465" t="str">
        <f>IF($D154&lt;&gt;"",VLOOKUP($D154,'SINAPI DEZEMBRO 2020'!$1:$1048576,3,FALSE),"")</f>
        <v>M2</v>
      </c>
      <c r="G154" s="617">
        <v>7.8000000000000007</v>
      </c>
      <c r="H154" s="378">
        <f>IF($D154&lt;&gt;"",VLOOKUP($D154,'SINAPI DEZEMBRO 2020'!$1:$1048576,4,FALSE),"")</f>
        <v>51.99</v>
      </c>
      <c r="I154" s="379">
        <f t="shared" si="17"/>
        <v>405.52</v>
      </c>
    </row>
    <row r="155" spans="2:9" s="121" customFormat="1" ht="14.25" x14ac:dyDescent="0.2">
      <c r="B155" s="366" t="s">
        <v>667</v>
      </c>
      <c r="C155" s="470" t="s">
        <v>7</v>
      </c>
      <c r="D155" s="475">
        <v>96995</v>
      </c>
      <c r="E155" s="376" t="str">
        <f>IF($D155&lt;&gt;"",VLOOKUP($D155,'SINAPI DEZEMBRO 2020'!$A$1:G12097,2,FALSE),"")</f>
        <v>REATERRO MANUAL APILOADO COM SOQUETE. AF_10/2017</v>
      </c>
      <c r="F155" s="465" t="str">
        <f>IF($D155&lt;&gt;"",VLOOKUP($D155,'SINAPI DEZEMBRO 2020'!$1:$1048576,3,FALSE),"")</f>
        <v>M3</v>
      </c>
      <c r="G155" s="617">
        <v>1.5552000000000001</v>
      </c>
      <c r="H155" s="378">
        <f>IF($D155&lt;&gt;"",VLOOKUP($D155,'SINAPI DEZEMBRO 2020'!$1:$1048576,4,FALSE),"")</f>
        <v>31.99</v>
      </c>
      <c r="I155" s="379">
        <f t="shared" si="17"/>
        <v>49.75</v>
      </c>
    </row>
    <row r="156" spans="2:9" s="121" customFormat="1" ht="25.5" x14ac:dyDescent="0.2">
      <c r="B156" s="366" t="s">
        <v>667</v>
      </c>
      <c r="C156" s="470" t="s">
        <v>7</v>
      </c>
      <c r="D156" s="475">
        <v>98557</v>
      </c>
      <c r="E156" s="376" t="str">
        <f>IF($D156&lt;&gt;"",VLOOKUP($D156,'SINAPI DEZEMBRO 2020'!$A$1:G12098,2,FALSE),"")</f>
        <v>IMPERMEABILIZAÇÃO DE SUPERFÍCIE COM EMULSÃO ASFÁLTICA, 2 DEMÃOS AF_06/2018</v>
      </c>
      <c r="F156" s="465" t="str">
        <f>IF($D156&lt;&gt;"",VLOOKUP($D156,'SINAPI DEZEMBRO 2020'!$1:$1048576,3,FALSE),"")</f>
        <v>M2</v>
      </c>
      <c r="G156" s="617">
        <v>7.8000000000000007</v>
      </c>
      <c r="H156" s="378">
        <f>IF($D156&lt;&gt;"",VLOOKUP($D156,'SINAPI DEZEMBRO 2020'!$1:$1048576,4,FALSE),"")</f>
        <v>33.770000000000003</v>
      </c>
      <c r="I156" s="379">
        <f t="shared" si="17"/>
        <v>263.39999999999998</v>
      </c>
    </row>
    <row r="157" spans="2:9" s="121" customFormat="1" ht="51" x14ac:dyDescent="0.2">
      <c r="B157" s="366" t="s">
        <v>667</v>
      </c>
      <c r="C157" s="470" t="s">
        <v>7</v>
      </c>
      <c r="D157" s="475">
        <v>100981</v>
      </c>
      <c r="E157" s="376" t="str">
        <f>IF($D157&lt;&gt;"",VLOOKUP($D157,'SINAPI DEZEMBRO 2020'!$A$1:G12099,2,FALSE),"")</f>
        <v>CARGA, MANOBRA E DESCARGA DE ENTULHO EM CAMINHÃO BASCULANTE 6 M³ - CARGA COM ESCAVADEIRA HIDRÁULICA  (CAÇAMBA DE 0,80 M³ / 111 HP) E DESCARGA LIVRE (UNIDADE: M3). AF_07/2020</v>
      </c>
      <c r="F157" s="465" t="str">
        <f>IF($D157&lt;&gt;"",VLOOKUP($D157,'SINAPI DEZEMBRO 2020'!$1:$1048576,3,FALSE),"")</f>
        <v>M3</v>
      </c>
      <c r="G157" s="617">
        <v>7.6050000000000013</v>
      </c>
      <c r="H157" s="378">
        <f>IF($D157&lt;&gt;"",VLOOKUP($D157,'SINAPI DEZEMBRO 2020'!$1:$1048576,4,FALSE),"")</f>
        <v>5.15</v>
      </c>
      <c r="I157" s="379">
        <f t="shared" si="17"/>
        <v>39.159999999999997</v>
      </c>
    </row>
    <row r="158" spans="2:9" s="121" customFormat="1" ht="38.25" x14ac:dyDescent="0.2">
      <c r="B158" s="366" t="s">
        <v>667</v>
      </c>
      <c r="C158" s="470" t="s">
        <v>7</v>
      </c>
      <c r="D158" s="475">
        <v>93590</v>
      </c>
      <c r="E158" s="376" t="str">
        <f>IF($D158&lt;&gt;"",VLOOKUP($D158,'SINAPI DEZEMBRO 2020'!$A$1:G12100,2,FALSE),"")</f>
        <v>TRANSPORTE COM CAMINHÃO BASCULANTE DE 10 M³, EM VIA URBANA PAVIMENTADA, ADICIONAL PARA DMT EXCEDENTE A 30 KM (UNIDADE: M3XKM). AF_07/2020</v>
      </c>
      <c r="F158" s="465" t="str">
        <f>IF($D158&lt;&gt;"",VLOOKUP($D158,'SINAPI DEZEMBRO 2020'!$1:$1048576,3,FALSE),"")</f>
        <v>M3XKM</v>
      </c>
      <c r="G158" s="617">
        <v>57.037500000000009</v>
      </c>
      <c r="H158" s="378">
        <f>IF($D158&lt;&gt;"",VLOOKUP($D158,'SINAPI DEZEMBRO 2020'!$1:$1048576,4,FALSE),"")</f>
        <v>0.55000000000000004</v>
      </c>
      <c r="I158" s="379">
        <f t="shared" si="17"/>
        <v>31.37</v>
      </c>
    </row>
    <row r="159" spans="2:9" s="121" customFormat="1" x14ac:dyDescent="0.2">
      <c r="B159" s="366"/>
      <c r="C159" s="459"/>
      <c r="D159" s="464"/>
      <c r="E159" s="365"/>
      <c r="F159" s="459"/>
      <c r="G159" s="367"/>
      <c r="H159" s="368"/>
      <c r="I159" s="369"/>
    </row>
    <row r="160" spans="2:9" s="121" customFormat="1" x14ac:dyDescent="0.2">
      <c r="B160" s="371" t="s">
        <v>4695</v>
      </c>
      <c r="C160" s="462"/>
      <c r="D160" s="462"/>
      <c r="E160" s="372" t="s">
        <v>11117</v>
      </c>
      <c r="F160" s="503" t="s">
        <v>775</v>
      </c>
      <c r="G160" s="373">
        <v>1</v>
      </c>
      <c r="H160" s="380"/>
      <c r="I160" s="381">
        <f>TRUNC(SUM(I161:I162),2)</f>
        <v>144.47999999999999</v>
      </c>
    </row>
    <row r="161" spans="2:9" s="121" customFormat="1" ht="25.5" x14ac:dyDescent="0.2">
      <c r="B161" s="366" t="s">
        <v>665</v>
      </c>
      <c r="C161" s="459" t="s">
        <v>7</v>
      </c>
      <c r="D161" s="467">
        <v>10228</v>
      </c>
      <c r="E161" s="376" t="str">
        <f>IF($D161&lt;&gt;"",VLOOKUP($D161,'SINAPI DEZEMBRO 2020'!$A$1:G12103,2,FALSE),"")</f>
        <v>VALVULA DE DESCARGA METALICA, BASE 1 1/2 " E ACABAMENTO METALICO CROMADO</v>
      </c>
      <c r="F161" s="465" t="str">
        <f>IF($D161&lt;&gt;"",VLOOKUP($D161,'SINAPI DEZEMBRO 2020'!$1:$1048576,3,FALSE),"")</f>
        <v xml:space="preserve">UN    </v>
      </c>
      <c r="G161" s="377">
        <v>1</v>
      </c>
      <c r="H161" s="378">
        <f>IF($D161&lt;&gt;"",VLOOKUP($D161,'SINAPI DEZEMBRO 2020'!$1:$1048576,4,FALSE),"")</f>
        <v>141.97</v>
      </c>
      <c r="I161" s="379">
        <f t="shared" ref="I161:I162" si="18">TRUNC(G161*H161,2)</f>
        <v>141.97</v>
      </c>
    </row>
    <row r="162" spans="2:9" s="121" customFormat="1" ht="14.25" x14ac:dyDescent="0.2">
      <c r="B162" s="366" t="s">
        <v>667</v>
      </c>
      <c r="C162" s="471" t="s">
        <v>7</v>
      </c>
      <c r="D162" s="469">
        <v>88309</v>
      </c>
      <c r="E162" s="376" t="str">
        <f>IF($D162&lt;&gt;"",VLOOKUP($D162,'SINAPI DEZEMBRO 2020'!$A$1:G12104,2,FALSE),"")</f>
        <v>PEDREIRO COM ENCARGOS COMPLEMENTARES</v>
      </c>
      <c r="F162" s="465" t="str">
        <f>IF($D162&lt;&gt;"",VLOOKUP($D162,'SINAPI DEZEMBRO 2020'!$1:$1048576,3,FALSE),"")</f>
        <v>H</v>
      </c>
      <c r="G162" s="392">
        <v>0.15</v>
      </c>
      <c r="H162" s="378">
        <f>IF($D162&lt;&gt;"",VLOOKUP($D162,'SINAPI DEZEMBRO 2020'!$1:$1048576,4,FALSE),"")</f>
        <v>16.78</v>
      </c>
      <c r="I162" s="379">
        <f t="shared" si="18"/>
        <v>2.5099999999999998</v>
      </c>
    </row>
    <row r="163" spans="2:9" s="121" customFormat="1" x14ac:dyDescent="0.2">
      <c r="B163" s="366"/>
      <c r="C163" s="459"/>
      <c r="D163" s="464"/>
      <c r="E163" s="365"/>
      <c r="F163" s="459"/>
      <c r="G163" s="367"/>
      <c r="H163" s="368"/>
      <c r="I163" s="369"/>
    </row>
    <row r="164" spans="2:9" s="121" customFormat="1" x14ac:dyDescent="0.2">
      <c r="B164" s="366"/>
      <c r="C164" s="459"/>
      <c r="D164" s="464"/>
      <c r="E164" s="365"/>
      <c r="F164" s="459"/>
      <c r="G164" s="367"/>
      <c r="H164" s="368"/>
      <c r="I164" s="369"/>
    </row>
    <row r="165" spans="2:9" s="121" customFormat="1" x14ac:dyDescent="0.2">
      <c r="B165" s="366"/>
      <c r="C165" s="459"/>
      <c r="D165" s="464"/>
      <c r="E165" s="365"/>
      <c r="F165" s="459"/>
      <c r="G165" s="367"/>
      <c r="H165" s="368"/>
      <c r="I165" s="369"/>
    </row>
    <row r="166" spans="2:9" ht="25.5" x14ac:dyDescent="0.2">
      <c r="B166" s="371" t="s">
        <v>4695</v>
      </c>
      <c r="C166" s="462"/>
      <c r="D166" s="462"/>
      <c r="E166" s="372" t="s">
        <v>4879</v>
      </c>
      <c r="F166" s="503" t="s">
        <v>775</v>
      </c>
      <c r="G166" s="373">
        <v>1</v>
      </c>
      <c r="H166" s="380"/>
      <c r="I166" s="381">
        <f>TRUNC(SUM(I167:I168),2)</f>
        <v>84.4</v>
      </c>
    </row>
    <row r="167" spans="2:9" ht="25.5" x14ac:dyDescent="0.2">
      <c r="B167" s="366" t="s">
        <v>665</v>
      </c>
      <c r="C167" s="459" t="s">
        <v>7</v>
      </c>
      <c r="D167" s="467">
        <v>37400</v>
      </c>
      <c r="E167" s="376" t="str">
        <f>IF($D167&lt;&gt;"",VLOOKUP($D167,'SINAPI DEZEMBRO 2020'!$A$1:G12109,2,FALSE),"")</f>
        <v>PAPELEIRA PLASTICA TIPO DISPENSER PARA PAPEL HIGIENICO ROLAO</v>
      </c>
      <c r="F167" s="465" t="str">
        <f>IF($D167&lt;&gt;"",VLOOKUP($D167,'SINAPI DEZEMBRO 2020'!$1:$1048576,3,FALSE),"")</f>
        <v xml:space="preserve">UN    </v>
      </c>
      <c r="G167" s="377">
        <v>1</v>
      </c>
      <c r="H167" s="378">
        <f>IF($D167&lt;&gt;"",VLOOKUP($D167,'SINAPI DEZEMBRO 2020'!$1:$1048576,4,FALSE),"")</f>
        <v>81.89</v>
      </c>
      <c r="I167" s="379">
        <f t="shared" ref="I167:I168" si="19">TRUNC(G167*H167,2)</f>
        <v>81.89</v>
      </c>
    </row>
    <row r="168" spans="2:9" ht="14.25" x14ac:dyDescent="0.2">
      <c r="B168" s="366" t="s">
        <v>667</v>
      </c>
      <c r="C168" s="471" t="s">
        <v>7</v>
      </c>
      <c r="D168" s="469">
        <v>88309</v>
      </c>
      <c r="E168" s="376" t="str">
        <f>IF($D168&lt;&gt;"",VLOOKUP($D168,'SINAPI DEZEMBRO 2020'!$A$1:G12110,2,FALSE),"")</f>
        <v>PEDREIRO COM ENCARGOS COMPLEMENTARES</v>
      </c>
      <c r="F168" s="465" t="str">
        <f>IF($D168&lt;&gt;"",VLOOKUP($D168,'SINAPI DEZEMBRO 2020'!$1:$1048576,3,FALSE),"")</f>
        <v>H</v>
      </c>
      <c r="G168" s="392">
        <v>0.15</v>
      </c>
      <c r="H168" s="378">
        <f>IF($D168&lt;&gt;"",VLOOKUP($D168,'SINAPI DEZEMBRO 2020'!$1:$1048576,4,FALSE),"")</f>
        <v>16.78</v>
      </c>
      <c r="I168" s="379">
        <f t="shared" si="19"/>
        <v>2.5099999999999998</v>
      </c>
    </row>
    <row r="169" spans="2:9" x14ac:dyDescent="0.2">
      <c r="B169" s="370"/>
      <c r="C169" s="459"/>
      <c r="D169" s="464"/>
      <c r="E169" s="365"/>
      <c r="F169" s="459"/>
      <c r="G169" s="367"/>
      <c r="H169" s="368"/>
      <c r="I169" s="369"/>
    </row>
    <row r="170" spans="2:9" ht="25.5" x14ac:dyDescent="0.2">
      <c r="B170" s="371" t="s">
        <v>4874</v>
      </c>
      <c r="C170" s="462"/>
      <c r="D170" s="462"/>
      <c r="E170" s="372" t="s">
        <v>4696</v>
      </c>
      <c r="F170" s="503" t="s">
        <v>775</v>
      </c>
      <c r="G170" s="373">
        <v>1</v>
      </c>
      <c r="H170" s="380"/>
      <c r="I170" s="381">
        <f>TRUNC(SUM(I171:I173),2)</f>
        <v>91.06</v>
      </c>
    </row>
    <row r="171" spans="2:9" ht="25.5" x14ac:dyDescent="0.2">
      <c r="B171" s="366" t="s">
        <v>665</v>
      </c>
      <c r="C171" s="459" t="s">
        <v>7</v>
      </c>
      <c r="D171" s="467">
        <v>37400</v>
      </c>
      <c r="E171" s="376" t="str">
        <f>IF($D171&lt;&gt;"",VLOOKUP($D171,'SINAPI DEZEMBRO 2020'!$A$1:G12113,2,FALSE),"")</f>
        <v>PAPELEIRA PLASTICA TIPO DISPENSER PARA PAPEL HIGIENICO ROLAO</v>
      </c>
      <c r="F171" s="465" t="str">
        <f>IF($D171&lt;&gt;"",VLOOKUP($D171,'SINAPI DEZEMBRO 2020'!$1:$1048576,3,FALSE),"")</f>
        <v xml:space="preserve">UN    </v>
      </c>
      <c r="G171" s="377">
        <v>1</v>
      </c>
      <c r="H171" s="378">
        <f>IF($D171&lt;&gt;"",VLOOKUP($D171,'SINAPI DEZEMBRO 2020'!$1:$1048576,4,FALSE),"")</f>
        <v>81.89</v>
      </c>
      <c r="I171" s="379">
        <f t="shared" ref="I171:I173" si="20">TRUNC(G171*H171,2)</f>
        <v>81.89</v>
      </c>
    </row>
    <row r="172" spans="2:9" ht="14.25" x14ac:dyDescent="0.2">
      <c r="B172" s="366" t="s">
        <v>667</v>
      </c>
      <c r="C172" s="471" t="s">
        <v>7</v>
      </c>
      <c r="D172" s="469">
        <v>88309</v>
      </c>
      <c r="E172" s="376" t="str">
        <f>IF($D172&lt;&gt;"",VLOOKUP($D172,'SINAPI DEZEMBRO 2020'!$A$1:G12114,2,FALSE),"")</f>
        <v>PEDREIRO COM ENCARGOS COMPLEMENTARES</v>
      </c>
      <c r="F172" s="465" t="str">
        <f>IF($D172&lt;&gt;"",VLOOKUP($D172,'SINAPI DEZEMBRO 2020'!$1:$1048576,3,FALSE),"")</f>
        <v>H</v>
      </c>
      <c r="G172" s="392">
        <v>0.11</v>
      </c>
      <c r="H172" s="378">
        <f>IF($D172&lt;&gt;"",VLOOKUP($D172,'SINAPI DEZEMBRO 2020'!$1:$1048576,4,FALSE),"")</f>
        <v>16.78</v>
      </c>
      <c r="I172" s="379">
        <f t="shared" si="20"/>
        <v>1.84</v>
      </c>
    </row>
    <row r="173" spans="2:9" x14ac:dyDescent="0.2">
      <c r="B173" s="366" t="s">
        <v>667</v>
      </c>
      <c r="C173" s="459" t="s">
        <v>7</v>
      </c>
      <c r="D173" s="464">
        <v>88316</v>
      </c>
      <c r="E173" s="376" t="str">
        <f>IF($D173&lt;&gt;"",VLOOKUP($D173,'SINAPI DEZEMBRO 2020'!$A$1:G12115,2,FALSE),"")</f>
        <v>SERVENTE COM ENCARGOS COMPLEMENTARES</v>
      </c>
      <c r="F173" s="465" t="str">
        <f>IF($D173&lt;&gt;"",VLOOKUP($D173,'SINAPI DEZEMBRO 2020'!$1:$1048576,3,FALSE),"")</f>
        <v>H</v>
      </c>
      <c r="G173" s="377">
        <v>0.55000000000000004</v>
      </c>
      <c r="H173" s="378">
        <f>IF($D173&lt;&gt;"",VLOOKUP($D173,'SINAPI DEZEMBRO 2020'!$1:$1048576,4,FALSE),"")</f>
        <v>13.34</v>
      </c>
      <c r="I173" s="379">
        <f t="shared" si="20"/>
        <v>7.33</v>
      </c>
    </row>
    <row r="174" spans="2:9" s="121" customFormat="1" x14ac:dyDescent="0.2">
      <c r="B174" s="366"/>
      <c r="C174" s="459"/>
      <c r="D174" s="464"/>
      <c r="E174" s="376"/>
      <c r="F174" s="465"/>
      <c r="G174" s="377"/>
      <c r="H174" s="378"/>
      <c r="I174" s="369"/>
    </row>
    <row r="175" spans="2:9" s="121" customFormat="1" x14ac:dyDescent="0.2">
      <c r="B175" s="371" t="s">
        <v>4875</v>
      </c>
      <c r="C175" s="462"/>
      <c r="D175" s="462"/>
      <c r="E175" s="372" t="s">
        <v>10612</v>
      </c>
      <c r="F175" s="503" t="s">
        <v>775</v>
      </c>
      <c r="G175" s="373">
        <v>1</v>
      </c>
      <c r="H175" s="380"/>
      <c r="I175" s="381">
        <f>TRUNC(SUM(I176:I177),2)</f>
        <v>281.33</v>
      </c>
    </row>
    <row r="176" spans="2:9" s="121" customFormat="1" x14ac:dyDescent="0.2">
      <c r="B176" s="366" t="s">
        <v>665</v>
      </c>
      <c r="C176" s="459" t="s">
        <v>666</v>
      </c>
      <c r="D176" s="467"/>
      <c r="E176" s="376" t="s">
        <v>10611</v>
      </c>
      <c r="F176" s="465" t="str">
        <f>'SINAPI DEZEMBRO 2020'!C3514</f>
        <v>UN</v>
      </c>
      <c r="G176" s="377">
        <v>1</v>
      </c>
      <c r="H176" s="378">
        <v>280</v>
      </c>
      <c r="I176" s="379">
        <f>TRUNC(G176*H176,2)</f>
        <v>280</v>
      </c>
    </row>
    <row r="177" spans="2:9" s="121" customFormat="1" x14ac:dyDescent="0.2">
      <c r="B177" s="366" t="s">
        <v>667</v>
      </c>
      <c r="C177" s="459" t="s">
        <v>7</v>
      </c>
      <c r="D177" s="464">
        <v>88316</v>
      </c>
      <c r="E177" s="376" t="str">
        <f>IF($D177&lt;&gt;"",VLOOKUP($D177,'SINAPI DEZEMBRO 2020'!$A$1:G12119,2,FALSE),"")</f>
        <v>SERVENTE COM ENCARGOS COMPLEMENTARES</v>
      </c>
      <c r="F177" s="465" t="str">
        <f>IF($D177&lt;&gt;"",VLOOKUP($D177,'SINAPI DEZEMBRO 2020'!$1:$1048576,3,FALSE),"")</f>
        <v>H</v>
      </c>
      <c r="G177" s="377">
        <v>0.1</v>
      </c>
      <c r="H177" s="378">
        <f>IF($D177&lt;&gt;"",VLOOKUP($D177,'SINAPI DEZEMBRO 2020'!$1:$1048576,4,FALSE),"")</f>
        <v>13.34</v>
      </c>
      <c r="I177" s="379">
        <f>TRUNC(G177*H177,2)</f>
        <v>1.33</v>
      </c>
    </row>
    <row r="178" spans="2:9" s="121" customFormat="1" x14ac:dyDescent="0.2">
      <c r="B178" s="366"/>
      <c r="C178" s="459"/>
      <c r="D178" s="464"/>
      <c r="E178" s="376"/>
      <c r="F178" s="465"/>
      <c r="G178" s="377"/>
      <c r="H178" s="378"/>
      <c r="I178" s="369"/>
    </row>
    <row r="179" spans="2:9" s="121" customFormat="1" x14ac:dyDescent="0.2">
      <c r="B179" s="371" t="s">
        <v>10599</v>
      </c>
      <c r="C179" s="462"/>
      <c r="D179" s="462"/>
      <c r="E179" s="372" t="s">
        <v>4876</v>
      </c>
      <c r="F179" s="503" t="s">
        <v>775</v>
      </c>
      <c r="G179" s="373">
        <v>1</v>
      </c>
      <c r="H179" s="380"/>
      <c r="I179" s="381">
        <f>TRUNC(SUM(I180:I182),2)</f>
        <v>447.04</v>
      </c>
    </row>
    <row r="180" spans="2:9" s="121" customFormat="1" ht="25.5" x14ac:dyDescent="0.2">
      <c r="B180" s="366" t="s">
        <v>665</v>
      </c>
      <c r="C180" s="459" t="s">
        <v>7</v>
      </c>
      <c r="D180" s="467">
        <v>36207</v>
      </c>
      <c r="E180" s="376" t="str">
        <f>IF($D180&lt;&gt;"",VLOOKUP($D180,'SINAPI DEZEMBRO 2020'!$A$1:G12122,2,FALSE),"")</f>
        <v>BARRA DE APOIO EM "L", EM ACO INOX POLIDO 70 X 70 CM, DIAMETRO MINIMO 3 CM</v>
      </c>
      <c r="F180" s="465" t="str">
        <f>IF($D180&lt;&gt;"",VLOOKUP($D180,'SINAPI DEZEMBRO 2020'!$1:$1048576,3,FALSE),"")</f>
        <v xml:space="preserve">UN    </v>
      </c>
      <c r="G180" s="377">
        <v>1</v>
      </c>
      <c r="H180" s="378">
        <f>IF($D180&lt;&gt;"",VLOOKUP($D180,'SINAPI DEZEMBRO 2020'!$1:$1048576,4,FALSE),"")</f>
        <v>437.32</v>
      </c>
      <c r="I180" s="379">
        <f t="shared" ref="I180:I182" si="21">TRUNC(G180*H180,2)</f>
        <v>437.32</v>
      </c>
    </row>
    <row r="181" spans="2:9" s="121" customFormat="1" ht="14.25" x14ac:dyDescent="0.2">
      <c r="B181" s="366" t="s">
        <v>667</v>
      </c>
      <c r="C181" s="471" t="s">
        <v>7</v>
      </c>
      <c r="D181" s="469">
        <v>88309</v>
      </c>
      <c r="E181" s="376" t="str">
        <f>IF($D181&lt;&gt;"",VLOOKUP($D181,'SINAPI DEZEMBRO 2020'!$A$1:G12123,2,FALSE),"")</f>
        <v>PEDREIRO COM ENCARGOS COMPLEMENTARES</v>
      </c>
      <c r="F181" s="465" t="str">
        <f>IF($D181&lt;&gt;"",VLOOKUP($D181,'SINAPI DEZEMBRO 2020'!$1:$1048576,3,FALSE),"")</f>
        <v>H</v>
      </c>
      <c r="G181" s="392">
        <v>0.5</v>
      </c>
      <c r="H181" s="378">
        <f>IF($D181&lt;&gt;"",VLOOKUP($D181,'SINAPI DEZEMBRO 2020'!$1:$1048576,4,FALSE),"")</f>
        <v>16.78</v>
      </c>
      <c r="I181" s="379">
        <f t="shared" si="21"/>
        <v>8.39</v>
      </c>
    </row>
    <row r="182" spans="2:9" s="121" customFormat="1" x14ac:dyDescent="0.2">
      <c r="B182" s="366" t="s">
        <v>667</v>
      </c>
      <c r="C182" s="459" t="s">
        <v>7</v>
      </c>
      <c r="D182" s="464">
        <v>88316</v>
      </c>
      <c r="E182" s="376" t="str">
        <f>IF($D182&lt;&gt;"",VLOOKUP($D182,'SINAPI DEZEMBRO 2020'!$A$1:G12124,2,FALSE),"")</f>
        <v>SERVENTE COM ENCARGOS COMPLEMENTARES</v>
      </c>
      <c r="F182" s="465" t="str">
        <f>IF($D182&lt;&gt;"",VLOOKUP($D182,'SINAPI DEZEMBRO 2020'!$1:$1048576,3,FALSE),"")</f>
        <v>H</v>
      </c>
      <c r="G182" s="377">
        <v>0.1</v>
      </c>
      <c r="H182" s="378">
        <f>IF($D182&lt;&gt;"",VLOOKUP($D182,'SINAPI DEZEMBRO 2020'!$1:$1048576,4,FALSE),"")</f>
        <v>13.34</v>
      </c>
      <c r="I182" s="379">
        <f t="shared" si="21"/>
        <v>1.33</v>
      </c>
    </row>
    <row r="183" spans="2:9" s="121" customFormat="1" x14ac:dyDescent="0.2">
      <c r="B183" s="366"/>
      <c r="C183" s="459"/>
      <c r="D183" s="464"/>
      <c r="E183" s="376"/>
      <c r="F183" s="465"/>
      <c r="G183" s="377"/>
      <c r="H183" s="378"/>
      <c r="I183" s="369"/>
    </row>
    <row r="184" spans="2:9" s="121" customFormat="1" x14ac:dyDescent="0.2">
      <c r="B184" s="371" t="s">
        <v>12699</v>
      </c>
      <c r="C184" s="462"/>
      <c r="D184" s="462"/>
      <c r="E184" s="372" t="s">
        <v>10596</v>
      </c>
      <c r="F184" s="503" t="s">
        <v>775</v>
      </c>
      <c r="G184" s="373">
        <v>1</v>
      </c>
      <c r="H184" s="380"/>
      <c r="I184" s="381">
        <f>TRUNC(SUM(I185:I187),2)</f>
        <v>18.22</v>
      </c>
    </row>
    <row r="185" spans="2:9" s="121" customFormat="1" ht="25.5" x14ac:dyDescent="0.2">
      <c r="B185" s="366" t="s">
        <v>665</v>
      </c>
      <c r="C185" s="459" t="s">
        <v>7</v>
      </c>
      <c r="D185" s="467">
        <v>6148</v>
      </c>
      <c r="E185" s="376" t="str">
        <f>IF($D185&lt;&gt;"",VLOOKUP($D185,'SINAPI DEZEMBRO 2020'!$A$1:G12127,2,FALSE),"")</f>
        <v>SIFAO PLASTICO FLEXIVEL SAIDA VERTICAL PARA COLUNA LAVATORIO, 1 X 1.1/2 "</v>
      </c>
      <c r="F185" s="465" t="str">
        <f>IF($D185&lt;&gt;"",VLOOKUP($D185,'SINAPI DEZEMBRO 2020'!$1:$1048576,3,FALSE),"")</f>
        <v xml:space="preserve">UN    </v>
      </c>
      <c r="G185" s="377">
        <v>1</v>
      </c>
      <c r="H185" s="378">
        <f>IF($D185&lt;&gt;"",VLOOKUP($D185,'SINAPI DEZEMBRO 2020'!$1:$1048576,4,FALSE),"")</f>
        <v>8.5</v>
      </c>
      <c r="I185" s="379">
        <f t="shared" ref="I185:I187" si="22">TRUNC(G185*H185,2)</f>
        <v>8.5</v>
      </c>
    </row>
    <row r="186" spans="2:9" s="121" customFormat="1" ht="14.25" x14ac:dyDescent="0.2">
      <c r="B186" s="366" t="s">
        <v>667</v>
      </c>
      <c r="C186" s="471" t="s">
        <v>7</v>
      </c>
      <c r="D186" s="469">
        <v>88309</v>
      </c>
      <c r="E186" s="376" t="str">
        <f>IF($D186&lt;&gt;"",VLOOKUP($D186,'SINAPI DEZEMBRO 2020'!$A$1:G12128,2,FALSE),"")</f>
        <v>PEDREIRO COM ENCARGOS COMPLEMENTARES</v>
      </c>
      <c r="F186" s="465" t="str">
        <f>IF($D186&lt;&gt;"",VLOOKUP($D186,'SINAPI DEZEMBRO 2020'!$1:$1048576,3,FALSE),"")</f>
        <v>H</v>
      </c>
      <c r="G186" s="392">
        <v>0.5</v>
      </c>
      <c r="H186" s="378">
        <f>IF($D186&lt;&gt;"",VLOOKUP($D186,'SINAPI DEZEMBRO 2020'!$1:$1048576,4,FALSE),"")</f>
        <v>16.78</v>
      </c>
      <c r="I186" s="379">
        <f t="shared" si="22"/>
        <v>8.39</v>
      </c>
    </row>
    <row r="187" spans="2:9" s="121" customFormat="1" x14ac:dyDescent="0.2">
      <c r="B187" s="366" t="s">
        <v>667</v>
      </c>
      <c r="C187" s="459" t="s">
        <v>7</v>
      </c>
      <c r="D187" s="464">
        <v>88316</v>
      </c>
      <c r="E187" s="376" t="str">
        <f>IF($D187&lt;&gt;"",VLOOKUP($D187,'SINAPI DEZEMBRO 2020'!$A$1:G12129,2,FALSE),"")</f>
        <v>SERVENTE COM ENCARGOS COMPLEMENTARES</v>
      </c>
      <c r="F187" s="465" t="str">
        <f>IF($D187&lt;&gt;"",VLOOKUP($D187,'SINAPI DEZEMBRO 2020'!$1:$1048576,3,FALSE),"")</f>
        <v>H</v>
      </c>
      <c r="G187" s="377">
        <v>0.1</v>
      </c>
      <c r="H187" s="378">
        <f>IF($D187&lt;&gt;"",VLOOKUP($D187,'SINAPI DEZEMBRO 2020'!$1:$1048576,4,FALSE),"")</f>
        <v>13.34</v>
      </c>
      <c r="I187" s="379">
        <f t="shared" si="22"/>
        <v>1.33</v>
      </c>
    </row>
    <row r="188" spans="2:9" s="121" customFormat="1" x14ac:dyDescent="0.2">
      <c r="B188" s="366"/>
      <c r="C188" s="459"/>
      <c r="D188" s="464"/>
      <c r="E188" s="376"/>
      <c r="F188" s="465"/>
      <c r="G188" s="377"/>
      <c r="H188" s="378"/>
      <c r="I188" s="369"/>
    </row>
    <row r="189" spans="2:9" s="121" customFormat="1" ht="25.5" x14ac:dyDescent="0.2">
      <c r="B189" s="371" t="s">
        <v>12700</v>
      </c>
      <c r="C189" s="462"/>
      <c r="D189" s="462"/>
      <c r="E189" s="372" t="s">
        <v>11122</v>
      </c>
      <c r="F189" s="503" t="s">
        <v>775</v>
      </c>
      <c r="G189" s="373">
        <v>1</v>
      </c>
      <c r="H189" s="380"/>
      <c r="I189" s="381">
        <f>TRUNC(SUM(I190:I191),2)</f>
        <v>4.7</v>
      </c>
    </row>
    <row r="190" spans="2:9" s="121" customFormat="1" ht="25.5" x14ac:dyDescent="0.2">
      <c r="B190" s="366" t="s">
        <v>665</v>
      </c>
      <c r="C190" s="459" t="s">
        <v>7</v>
      </c>
      <c r="D190" s="467">
        <v>813</v>
      </c>
      <c r="E190" s="376" t="str">
        <f>IF($D190&lt;&gt;"",VLOOKUP($D190,'SINAPI DEZEMBRO 2020'!$A$1:G12132,2,FALSE),"")</f>
        <v>BUCHA DE REDUCAO DE PVC, SOLDAVEL, LONGA, COM 50 X 25 MM, PARA AGUA FRIA PREDIAL</v>
      </c>
      <c r="F190" s="465" t="str">
        <f>IF($D190&lt;&gt;"",VLOOKUP($D190,'SINAPI DEZEMBRO 2020'!$1:$1048576,3,FALSE),"")</f>
        <v xml:space="preserve">UN    </v>
      </c>
      <c r="G190" s="377">
        <v>1</v>
      </c>
      <c r="H190" s="378">
        <f>IF($D190&lt;&gt;"",VLOOKUP($D190,'SINAPI DEZEMBRO 2020'!$1:$1048576,4,FALSE),"")</f>
        <v>3.37</v>
      </c>
      <c r="I190" s="379">
        <f t="shared" ref="I190:I191" si="23">TRUNC(G190*H190,2)</f>
        <v>3.37</v>
      </c>
    </row>
    <row r="191" spans="2:9" s="121" customFormat="1" x14ac:dyDescent="0.2">
      <c r="B191" s="366" t="s">
        <v>667</v>
      </c>
      <c r="C191" s="459" t="s">
        <v>7</v>
      </c>
      <c r="D191" s="464">
        <v>88316</v>
      </c>
      <c r="E191" s="376" t="str">
        <f>IF($D191&lt;&gt;"",VLOOKUP($D191,'SINAPI DEZEMBRO 2020'!$A$1:G12133,2,FALSE),"")</f>
        <v>SERVENTE COM ENCARGOS COMPLEMENTARES</v>
      </c>
      <c r="F191" s="465" t="str">
        <f>IF($D191&lt;&gt;"",VLOOKUP($D191,'SINAPI DEZEMBRO 2020'!$1:$1048576,3,FALSE),"")</f>
        <v>H</v>
      </c>
      <c r="G191" s="377">
        <v>0.1</v>
      </c>
      <c r="H191" s="378">
        <f>IF($D191&lt;&gt;"",VLOOKUP($D191,'SINAPI DEZEMBRO 2020'!$1:$1048576,4,FALSE),"")</f>
        <v>13.34</v>
      </c>
      <c r="I191" s="379">
        <f t="shared" si="23"/>
        <v>1.33</v>
      </c>
    </row>
    <row r="192" spans="2:9" s="121" customFormat="1" x14ac:dyDescent="0.2">
      <c r="B192" s="366"/>
      <c r="C192" s="459"/>
      <c r="D192" s="464"/>
      <c r="E192" s="376"/>
      <c r="F192" s="465"/>
      <c r="G192" s="377"/>
      <c r="H192" s="378"/>
      <c r="I192" s="369"/>
    </row>
    <row r="193" spans="2:9" s="121" customFormat="1" ht="25.5" x14ac:dyDescent="0.2">
      <c r="B193" s="371" t="s">
        <v>10597</v>
      </c>
      <c r="C193" s="462"/>
      <c r="D193" s="462"/>
      <c r="E193" s="372" t="s">
        <v>11123</v>
      </c>
      <c r="F193" s="503" t="s">
        <v>775</v>
      </c>
      <c r="G193" s="373">
        <v>1</v>
      </c>
      <c r="H193" s="380"/>
      <c r="I193" s="381">
        <f>TRUNC(SUM(I194:I195),2)</f>
        <v>14.86</v>
      </c>
    </row>
    <row r="194" spans="2:9" s="121" customFormat="1" ht="25.5" x14ac:dyDescent="0.2">
      <c r="B194" s="366" t="s">
        <v>665</v>
      </c>
      <c r="C194" s="459" t="s">
        <v>7</v>
      </c>
      <c r="D194" s="467">
        <v>821</v>
      </c>
      <c r="E194" s="376" t="str">
        <f>IF($D194&lt;&gt;"",VLOOKUP($D194,'SINAPI DEZEMBRO 2020'!$A$1:G12136,2,FALSE),"")</f>
        <v>BUCHA DE REDUCAO DE PVC, SOLDAVEL, LONGA, COM 75 X 50 MM, PARA AGUA FRIA PREDIAL</v>
      </c>
      <c r="F194" s="465" t="str">
        <f>IF($D194&lt;&gt;"",VLOOKUP($D194,'SINAPI DEZEMBRO 2020'!$1:$1048576,3,FALSE),"")</f>
        <v xml:space="preserve">UN    </v>
      </c>
      <c r="G194" s="377">
        <v>1</v>
      </c>
      <c r="H194" s="378">
        <f>IF($D194&lt;&gt;"",VLOOKUP($D194,'SINAPI DEZEMBRO 2020'!$1:$1048576,4,FALSE),"")</f>
        <v>13.53</v>
      </c>
      <c r="I194" s="379">
        <f t="shared" ref="I194:I195" si="24">TRUNC(G194*H194,2)</f>
        <v>13.53</v>
      </c>
    </row>
    <row r="195" spans="2:9" s="121" customFormat="1" x14ac:dyDescent="0.2">
      <c r="B195" s="366" t="s">
        <v>667</v>
      </c>
      <c r="C195" s="459" t="s">
        <v>7</v>
      </c>
      <c r="D195" s="464">
        <v>88316</v>
      </c>
      <c r="E195" s="376" t="str">
        <f>IF($D195&lt;&gt;"",VLOOKUP($D195,'SINAPI DEZEMBRO 2020'!$A$1:G12137,2,FALSE),"")</f>
        <v>SERVENTE COM ENCARGOS COMPLEMENTARES</v>
      </c>
      <c r="F195" s="465" t="str">
        <f>IF($D195&lt;&gt;"",VLOOKUP($D195,'SINAPI DEZEMBRO 2020'!$1:$1048576,3,FALSE),"")</f>
        <v>H</v>
      </c>
      <c r="G195" s="377">
        <v>0.1</v>
      </c>
      <c r="H195" s="378">
        <f>IF($D195&lt;&gt;"",VLOOKUP($D195,'SINAPI DEZEMBRO 2020'!$1:$1048576,4,FALSE),"")</f>
        <v>13.34</v>
      </c>
      <c r="I195" s="379">
        <f t="shared" si="24"/>
        <v>1.33</v>
      </c>
    </row>
    <row r="196" spans="2:9" s="121" customFormat="1" x14ac:dyDescent="0.2">
      <c r="B196" s="366"/>
      <c r="C196" s="459"/>
      <c r="D196" s="464"/>
      <c r="E196" s="376"/>
      <c r="F196" s="465"/>
      <c r="G196" s="377"/>
      <c r="H196" s="378"/>
      <c r="I196" s="379"/>
    </row>
    <row r="197" spans="2:9" s="121" customFormat="1" x14ac:dyDescent="0.2">
      <c r="B197" s="371" t="s">
        <v>11124</v>
      </c>
      <c r="C197" s="462"/>
      <c r="D197" s="462"/>
      <c r="E197" s="372" t="s">
        <v>11125</v>
      </c>
      <c r="F197" s="503" t="s">
        <v>775</v>
      </c>
      <c r="G197" s="373">
        <v>1</v>
      </c>
      <c r="H197" s="380"/>
      <c r="I197" s="381">
        <f>TRUNC(SUM(I198:I199),2)</f>
        <v>44.27</v>
      </c>
    </row>
    <row r="198" spans="2:9" s="121" customFormat="1" ht="25.5" x14ac:dyDescent="0.2">
      <c r="B198" s="366" t="s">
        <v>665</v>
      </c>
      <c r="C198" s="459" t="s">
        <v>7</v>
      </c>
      <c r="D198" s="467">
        <v>1960</v>
      </c>
      <c r="E198" s="376" t="str">
        <f>IF($D198&lt;&gt;"",VLOOKUP($D198,'SINAPI DEZEMBRO 2020'!$A$1:G12140,2,FALSE),"")</f>
        <v>CURVA DE PVC 90 GRAUS, SOLDAVEL, 75 MM, PARA AGUA FRIA PREDIAL (NBR 5648)</v>
      </c>
      <c r="F198" s="465" t="str">
        <f>IF($D198&lt;&gt;"",VLOOKUP($D198,'SINAPI DEZEMBRO 2020'!$1:$1048576,3,FALSE),"")</f>
        <v xml:space="preserve">UN    </v>
      </c>
      <c r="G198" s="377">
        <v>1</v>
      </c>
      <c r="H198" s="378">
        <f>IF($D198&lt;&gt;"",VLOOKUP($D198,'SINAPI DEZEMBRO 2020'!$1:$1048576,4,FALSE),"")</f>
        <v>42.94</v>
      </c>
      <c r="I198" s="379">
        <f t="shared" ref="I198:I199" si="25">TRUNC(G198*H198,2)</f>
        <v>42.94</v>
      </c>
    </row>
    <row r="199" spans="2:9" s="121" customFormat="1" x14ac:dyDescent="0.2">
      <c r="B199" s="366" t="s">
        <v>667</v>
      </c>
      <c r="C199" s="459" t="s">
        <v>7</v>
      </c>
      <c r="D199" s="464">
        <v>88316</v>
      </c>
      <c r="E199" s="376" t="str">
        <f>IF($D199&lt;&gt;"",VLOOKUP($D199,'SINAPI DEZEMBRO 2020'!$A$1:G12141,2,FALSE),"")</f>
        <v>SERVENTE COM ENCARGOS COMPLEMENTARES</v>
      </c>
      <c r="F199" s="465" t="str">
        <f>IF($D199&lt;&gt;"",VLOOKUP($D199,'SINAPI DEZEMBRO 2020'!$1:$1048576,3,FALSE),"")</f>
        <v>H</v>
      </c>
      <c r="G199" s="377">
        <v>0.1</v>
      </c>
      <c r="H199" s="378">
        <f>IF($D199&lt;&gt;"",VLOOKUP($D199,'SINAPI DEZEMBRO 2020'!$1:$1048576,4,FALSE),"")</f>
        <v>13.34</v>
      </c>
      <c r="I199" s="379">
        <f t="shared" si="25"/>
        <v>1.33</v>
      </c>
    </row>
    <row r="200" spans="2:9" s="121" customFormat="1" x14ac:dyDescent="0.2">
      <c r="B200" s="366"/>
      <c r="C200" s="459"/>
      <c r="D200" s="464"/>
      <c r="E200" s="376"/>
      <c r="F200" s="465"/>
      <c r="G200" s="377"/>
      <c r="H200" s="378"/>
      <c r="I200" s="379"/>
    </row>
    <row r="201" spans="2:9" s="121" customFormat="1" ht="25.5" x14ac:dyDescent="0.2">
      <c r="B201" s="371" t="s">
        <v>11127</v>
      </c>
      <c r="C201" s="462"/>
      <c r="D201" s="462"/>
      <c r="E201" s="372" t="s">
        <v>11128</v>
      </c>
      <c r="F201" s="503" t="s">
        <v>775</v>
      </c>
      <c r="G201" s="373">
        <v>1</v>
      </c>
      <c r="H201" s="380"/>
      <c r="I201" s="381">
        <f>TRUNC(SUM(I202:I203),2)</f>
        <v>33.159999999999997</v>
      </c>
    </row>
    <row r="202" spans="2:9" s="121" customFormat="1" ht="25.5" x14ac:dyDescent="0.2">
      <c r="B202" s="366" t="s">
        <v>665</v>
      </c>
      <c r="C202" s="459" t="s">
        <v>7</v>
      </c>
      <c r="D202" s="467">
        <v>11712</v>
      </c>
      <c r="E202" s="376" t="str">
        <f>IF($D202&lt;&gt;"",VLOOKUP($D202,'SINAPI DEZEMBRO 2020'!$A$1:G12144,2,FALSE),"")</f>
        <v>CAIXA SIFONADA PVC, 150 X 150 X 50 MM, COM GRELHA QUADRADA BRANCA (NBR 5688)</v>
      </c>
      <c r="F202" s="465" t="str">
        <f>IF($D202&lt;&gt;"",VLOOKUP($D202,'SINAPI DEZEMBRO 2020'!$1:$1048576,3,FALSE),"")</f>
        <v xml:space="preserve">UN    </v>
      </c>
      <c r="G202" s="377">
        <v>1</v>
      </c>
      <c r="H202" s="378">
        <f>IF($D202&lt;&gt;"",VLOOKUP($D202,'SINAPI DEZEMBRO 2020'!$1:$1048576,4,FALSE),"")</f>
        <v>31.16</v>
      </c>
      <c r="I202" s="379">
        <f t="shared" ref="I202:I203" si="26">TRUNC(G202*H202,2)</f>
        <v>31.16</v>
      </c>
    </row>
    <row r="203" spans="2:9" s="121" customFormat="1" x14ac:dyDescent="0.2">
      <c r="B203" s="366" t="s">
        <v>667</v>
      </c>
      <c r="C203" s="459" t="s">
        <v>7</v>
      </c>
      <c r="D203" s="464">
        <v>88316</v>
      </c>
      <c r="E203" s="376" t="str">
        <f>IF($D203&lt;&gt;"",VLOOKUP($D203,'SINAPI DEZEMBRO 2020'!$A$1:G12145,2,FALSE),"")</f>
        <v>SERVENTE COM ENCARGOS COMPLEMENTARES</v>
      </c>
      <c r="F203" s="465" t="str">
        <f>IF($D203&lt;&gt;"",VLOOKUP($D203,'SINAPI DEZEMBRO 2020'!$1:$1048576,3,FALSE),"")</f>
        <v>H</v>
      </c>
      <c r="G203" s="377">
        <v>0.15</v>
      </c>
      <c r="H203" s="378">
        <f>IF($D203&lt;&gt;"",VLOOKUP($D203,'SINAPI DEZEMBRO 2020'!$1:$1048576,4,FALSE),"")</f>
        <v>13.34</v>
      </c>
      <c r="I203" s="379">
        <f t="shared" si="26"/>
        <v>2</v>
      </c>
    </row>
    <row r="204" spans="2:9" s="121" customFormat="1" x14ac:dyDescent="0.2">
      <c r="B204" s="366"/>
      <c r="C204" s="459"/>
      <c r="D204" s="464"/>
      <c r="E204" s="376"/>
      <c r="F204" s="465"/>
      <c r="G204" s="377"/>
      <c r="H204" s="378"/>
      <c r="I204" s="379"/>
    </row>
    <row r="205" spans="2:9" s="121" customFormat="1" x14ac:dyDescent="0.2">
      <c r="B205" s="371" t="s">
        <v>11129</v>
      </c>
      <c r="C205" s="462"/>
      <c r="D205" s="462"/>
      <c r="E205" s="372" t="s">
        <v>11130</v>
      </c>
      <c r="F205" s="503" t="s">
        <v>775</v>
      </c>
      <c r="G205" s="373">
        <v>1</v>
      </c>
      <c r="H205" s="380"/>
      <c r="I205" s="381">
        <f>TRUNC(SUM(I206:I207),2)</f>
        <v>10.5</v>
      </c>
    </row>
    <row r="206" spans="2:9" s="121" customFormat="1" ht="25.5" x14ac:dyDescent="0.2">
      <c r="B206" s="366" t="s">
        <v>665</v>
      </c>
      <c r="C206" s="459" t="s">
        <v>7</v>
      </c>
      <c r="D206" s="467">
        <v>6148</v>
      </c>
      <c r="E206" s="376" t="str">
        <f>IF($D206&lt;&gt;"",VLOOKUP($D206,'SINAPI DEZEMBRO 2020'!$A$1:G12148,2,FALSE),"")</f>
        <v>SIFAO PLASTICO FLEXIVEL SAIDA VERTICAL PARA COLUNA LAVATORIO, 1 X 1.1/2 "</v>
      </c>
      <c r="F206" s="465" t="str">
        <f>IF($D206&lt;&gt;"",VLOOKUP($D206,'SINAPI DEZEMBRO 2020'!$1:$1048576,3,FALSE),"")</f>
        <v xml:space="preserve">UN    </v>
      </c>
      <c r="G206" s="377">
        <v>1</v>
      </c>
      <c r="H206" s="378">
        <f>IF($D206&lt;&gt;"",VLOOKUP($D206,'SINAPI DEZEMBRO 2020'!$1:$1048576,4,FALSE),"")</f>
        <v>8.5</v>
      </c>
      <c r="I206" s="379">
        <f t="shared" ref="I206:I207" si="27">TRUNC(G206*H206,2)</f>
        <v>8.5</v>
      </c>
    </row>
    <row r="207" spans="2:9" s="121" customFormat="1" x14ac:dyDescent="0.2">
      <c r="B207" s="366" t="s">
        <v>667</v>
      </c>
      <c r="C207" s="459" t="s">
        <v>7</v>
      </c>
      <c r="D207" s="464">
        <v>88316</v>
      </c>
      <c r="E207" s="376" t="str">
        <f>IF($D207&lt;&gt;"",VLOOKUP($D207,'SINAPI DEZEMBRO 2020'!$A$1:G12149,2,FALSE),"")</f>
        <v>SERVENTE COM ENCARGOS COMPLEMENTARES</v>
      </c>
      <c r="F207" s="465" t="str">
        <f>IF($D207&lt;&gt;"",VLOOKUP($D207,'SINAPI DEZEMBRO 2020'!$1:$1048576,3,FALSE),"")</f>
        <v>H</v>
      </c>
      <c r="G207" s="377">
        <v>0.15</v>
      </c>
      <c r="H207" s="378">
        <f>IF($D207&lt;&gt;"",VLOOKUP($D207,'SINAPI DEZEMBRO 2020'!$1:$1048576,4,FALSE),"")</f>
        <v>13.34</v>
      </c>
      <c r="I207" s="379">
        <f t="shared" si="27"/>
        <v>2</v>
      </c>
    </row>
    <row r="208" spans="2:9" s="121" customFormat="1" x14ac:dyDescent="0.2">
      <c r="B208" s="366"/>
      <c r="C208" s="459"/>
      <c r="D208" s="464"/>
      <c r="E208" s="376"/>
      <c r="F208" s="465"/>
      <c r="G208" s="377"/>
      <c r="H208" s="378"/>
      <c r="I208" s="379"/>
    </row>
    <row r="209" spans="2:9" s="121" customFormat="1" x14ac:dyDescent="0.2">
      <c r="B209" s="371" t="s">
        <v>11131</v>
      </c>
      <c r="C209" s="462"/>
      <c r="D209" s="462"/>
      <c r="E209" s="372" t="s">
        <v>11132</v>
      </c>
      <c r="F209" s="503" t="s">
        <v>775</v>
      </c>
      <c r="G209" s="373">
        <v>1</v>
      </c>
      <c r="H209" s="380"/>
      <c r="I209" s="381">
        <f>TRUNC(SUM(I210:I211),2)</f>
        <v>17.100000000000001</v>
      </c>
    </row>
    <row r="210" spans="2:9" s="121" customFormat="1" ht="25.5" x14ac:dyDescent="0.2">
      <c r="B210" s="366" t="s">
        <v>665</v>
      </c>
      <c r="C210" s="459" t="s">
        <v>7</v>
      </c>
      <c r="D210" s="467">
        <v>6155</v>
      </c>
      <c r="E210" s="376" t="str">
        <f>IF($D210&lt;&gt;"",VLOOKUP($D210,'SINAPI DEZEMBRO 2020'!$A$1:G12152,2,FALSE),"")</f>
        <v>VALVULA EM PLASTICO CROMADO TIPO AMERICANA PARA PIA DE COZINHA 3.1/2 " X 1.1/2 ", SEM ADAPTADOR</v>
      </c>
      <c r="F210" s="465" t="str">
        <f>IF($D210&lt;&gt;"",VLOOKUP($D210,'SINAPI DEZEMBRO 2020'!$1:$1048576,3,FALSE),"")</f>
        <v xml:space="preserve">UN    </v>
      </c>
      <c r="G210" s="377">
        <v>1</v>
      </c>
      <c r="H210" s="378">
        <f>IF($D210&lt;&gt;"",VLOOKUP($D210,'SINAPI DEZEMBRO 2020'!$1:$1048576,4,FALSE),"")</f>
        <v>15.1</v>
      </c>
      <c r="I210" s="379">
        <f t="shared" ref="I210:I211" si="28">TRUNC(G210*H210,2)</f>
        <v>15.1</v>
      </c>
    </row>
    <row r="211" spans="2:9" s="121" customFormat="1" x14ac:dyDescent="0.2">
      <c r="B211" s="366" t="s">
        <v>667</v>
      </c>
      <c r="C211" s="459" t="s">
        <v>7</v>
      </c>
      <c r="D211" s="464">
        <v>88316</v>
      </c>
      <c r="E211" s="376" t="str">
        <f>IF($D211&lt;&gt;"",VLOOKUP($D211,'SINAPI DEZEMBRO 2020'!$A$1:G12153,2,FALSE),"")</f>
        <v>SERVENTE COM ENCARGOS COMPLEMENTARES</v>
      </c>
      <c r="F211" s="465" t="str">
        <f>IF($D211&lt;&gt;"",VLOOKUP($D211,'SINAPI DEZEMBRO 2020'!$1:$1048576,3,FALSE),"")</f>
        <v>H</v>
      </c>
      <c r="G211" s="377">
        <v>0.15</v>
      </c>
      <c r="H211" s="378">
        <f>IF($D211&lt;&gt;"",VLOOKUP($D211,'SINAPI DEZEMBRO 2020'!$1:$1048576,4,FALSE),"")</f>
        <v>13.34</v>
      </c>
      <c r="I211" s="379">
        <f t="shared" si="28"/>
        <v>2</v>
      </c>
    </row>
    <row r="212" spans="2:9" s="121" customFormat="1" x14ac:dyDescent="0.2">
      <c r="B212" s="366"/>
      <c r="C212" s="459"/>
      <c r="D212" s="464"/>
      <c r="E212" s="376"/>
      <c r="F212" s="465"/>
      <c r="G212" s="377"/>
      <c r="H212" s="378"/>
      <c r="I212" s="369"/>
    </row>
    <row r="213" spans="2:9" s="121" customFormat="1" x14ac:dyDescent="0.2">
      <c r="B213" s="371" t="s">
        <v>11134</v>
      </c>
      <c r="C213" s="462"/>
      <c r="D213" s="462"/>
      <c r="E213" s="372" t="s">
        <v>11135</v>
      </c>
      <c r="F213" s="503" t="s">
        <v>775</v>
      </c>
      <c r="G213" s="373">
        <v>1</v>
      </c>
      <c r="H213" s="380"/>
      <c r="I213" s="381">
        <f>TRUNC(SUM(I214:I215),2)</f>
        <v>13.85</v>
      </c>
    </row>
    <row r="214" spans="2:9" s="121" customFormat="1" ht="25.5" x14ac:dyDescent="0.2">
      <c r="B214" s="366" t="s">
        <v>665</v>
      </c>
      <c r="C214" s="459" t="s">
        <v>7</v>
      </c>
      <c r="D214" s="467">
        <v>3659</v>
      </c>
      <c r="E214" s="376" t="str">
        <f>IF($D214&lt;&gt;"",VLOOKUP($D214,'SINAPI DEZEMBRO 2020'!$A$1:G12156,2,FALSE),"")</f>
        <v>JUNCAO SIMPLES, PVC, DN 100 X 50 MM, SERIE NORMAL PARA ESGOTO PREDIAL</v>
      </c>
      <c r="F214" s="465" t="str">
        <f>IF($D214&lt;&gt;"",VLOOKUP($D214,'SINAPI DEZEMBRO 2020'!$1:$1048576,3,FALSE),"")</f>
        <v xml:space="preserve">UN    </v>
      </c>
      <c r="G214" s="377">
        <v>1</v>
      </c>
      <c r="H214" s="378">
        <f>IF($D214&lt;&gt;"",VLOOKUP($D214,'SINAPI DEZEMBRO 2020'!$1:$1048576,4,FALSE),"")</f>
        <v>11.85</v>
      </c>
      <c r="I214" s="379">
        <f t="shared" ref="I214:I215" si="29">TRUNC(G214*H214,2)</f>
        <v>11.85</v>
      </c>
    </row>
    <row r="215" spans="2:9" s="121" customFormat="1" x14ac:dyDescent="0.2">
      <c r="B215" s="366" t="s">
        <v>667</v>
      </c>
      <c r="C215" s="459" t="s">
        <v>7</v>
      </c>
      <c r="D215" s="464">
        <v>88316</v>
      </c>
      <c r="E215" s="376" t="str">
        <f>IF($D215&lt;&gt;"",VLOOKUP($D215,'SINAPI DEZEMBRO 2020'!$A$1:G12157,2,FALSE),"")</f>
        <v>SERVENTE COM ENCARGOS COMPLEMENTARES</v>
      </c>
      <c r="F215" s="465" t="str">
        <f>IF($D215&lt;&gt;"",VLOOKUP($D215,'SINAPI DEZEMBRO 2020'!$1:$1048576,3,FALSE),"")</f>
        <v>H</v>
      </c>
      <c r="G215" s="377">
        <v>0.15</v>
      </c>
      <c r="H215" s="378">
        <f>IF($D215&lt;&gt;"",VLOOKUP($D215,'SINAPI DEZEMBRO 2020'!$1:$1048576,4,FALSE),"")</f>
        <v>13.34</v>
      </c>
      <c r="I215" s="379">
        <f t="shared" si="29"/>
        <v>2</v>
      </c>
    </row>
    <row r="216" spans="2:9" s="121" customFormat="1" x14ac:dyDescent="0.2">
      <c r="B216" s="366"/>
      <c r="C216" s="459"/>
      <c r="D216" s="464"/>
      <c r="E216" s="376"/>
      <c r="F216" s="465"/>
      <c r="G216" s="377"/>
      <c r="H216" s="378"/>
      <c r="I216" s="369"/>
    </row>
    <row r="217" spans="2:9" s="121" customFormat="1" x14ac:dyDescent="0.2">
      <c r="B217" s="371" t="s">
        <v>11136</v>
      </c>
      <c r="C217" s="462"/>
      <c r="D217" s="462"/>
      <c r="E217" s="372" t="s">
        <v>11137</v>
      </c>
      <c r="F217" s="503" t="s">
        <v>775</v>
      </c>
      <c r="G217" s="373">
        <v>1</v>
      </c>
      <c r="H217" s="380"/>
      <c r="I217" s="381">
        <f>TRUNC(SUM(I218:I219),2)</f>
        <v>19.079999999999998</v>
      </c>
    </row>
    <row r="218" spans="2:9" s="121" customFormat="1" ht="25.5" x14ac:dyDescent="0.2">
      <c r="B218" s="366" t="s">
        <v>665</v>
      </c>
      <c r="C218" s="459" t="s">
        <v>7</v>
      </c>
      <c r="D218" s="467">
        <v>3660</v>
      </c>
      <c r="E218" s="376" t="str">
        <f>IF($D218&lt;&gt;"",VLOOKUP($D218,'SINAPI DEZEMBRO 2020'!$A$1:G12160,2,FALSE),"")</f>
        <v>JUNCAO SIMPLES, PVC, DN 100 X 75 MM, SERIE NORMAL PARA ESGOTO PREDIAL</v>
      </c>
      <c r="F218" s="465" t="str">
        <f>IF($D218&lt;&gt;"",VLOOKUP($D218,'SINAPI DEZEMBRO 2020'!$1:$1048576,3,FALSE),"")</f>
        <v xml:space="preserve">UN    </v>
      </c>
      <c r="G218" s="377">
        <v>1</v>
      </c>
      <c r="H218" s="378">
        <f>IF($D218&lt;&gt;"",VLOOKUP($D218,'SINAPI DEZEMBRO 2020'!$1:$1048576,4,FALSE),"")</f>
        <v>17.079999999999998</v>
      </c>
      <c r="I218" s="379">
        <f t="shared" ref="I218:I219" si="30">TRUNC(G218*H218,2)</f>
        <v>17.079999999999998</v>
      </c>
    </row>
    <row r="219" spans="2:9" s="121" customFormat="1" x14ac:dyDescent="0.2">
      <c r="B219" s="366" t="s">
        <v>667</v>
      </c>
      <c r="C219" s="459" t="s">
        <v>7</v>
      </c>
      <c r="D219" s="464">
        <v>88316</v>
      </c>
      <c r="E219" s="376" t="str">
        <f>IF($D219&lt;&gt;"",VLOOKUP($D219,'SINAPI DEZEMBRO 2020'!$A$1:G12161,2,FALSE),"")</f>
        <v>SERVENTE COM ENCARGOS COMPLEMENTARES</v>
      </c>
      <c r="F219" s="465" t="str">
        <f>IF($D219&lt;&gt;"",VLOOKUP($D219,'SINAPI DEZEMBRO 2020'!$1:$1048576,3,FALSE),"")</f>
        <v>H</v>
      </c>
      <c r="G219" s="377">
        <v>0.15</v>
      </c>
      <c r="H219" s="378">
        <f>IF($D219&lt;&gt;"",VLOOKUP($D219,'SINAPI DEZEMBRO 2020'!$1:$1048576,4,FALSE),"")</f>
        <v>13.34</v>
      </c>
      <c r="I219" s="379">
        <f t="shared" si="30"/>
        <v>2</v>
      </c>
    </row>
    <row r="220" spans="2:9" s="121" customFormat="1" x14ac:dyDescent="0.2">
      <c r="B220" s="366"/>
      <c r="C220" s="459"/>
      <c r="D220" s="464"/>
      <c r="E220" s="376"/>
      <c r="F220" s="465"/>
      <c r="G220" s="377"/>
      <c r="H220" s="378"/>
      <c r="I220" s="369"/>
    </row>
    <row r="221" spans="2:9" s="121" customFormat="1" x14ac:dyDescent="0.2">
      <c r="B221" s="371" t="s">
        <v>11138</v>
      </c>
      <c r="C221" s="462"/>
      <c r="D221" s="462"/>
      <c r="E221" s="372" t="s">
        <v>11139</v>
      </c>
      <c r="F221" s="503" t="s">
        <v>775</v>
      </c>
      <c r="G221" s="373">
        <v>1</v>
      </c>
      <c r="H221" s="380"/>
      <c r="I221" s="381">
        <f>TRUNC(SUM(I222:I223),2)</f>
        <v>11.49</v>
      </c>
    </row>
    <row r="222" spans="2:9" s="121" customFormat="1" ht="25.5" x14ac:dyDescent="0.2">
      <c r="B222" s="366" t="s">
        <v>665</v>
      </c>
      <c r="C222" s="459" t="s">
        <v>7</v>
      </c>
      <c r="D222" s="467">
        <v>3661</v>
      </c>
      <c r="E222" s="376" t="str">
        <f>IF($D222&lt;&gt;"",VLOOKUP($D222,'SINAPI DEZEMBRO 2020'!$A$1:G12164,2,FALSE),"")</f>
        <v>JUNCAO SIMPLES, PVC, DN 75 X 50 MM, SERIE NORMAL PARA ESGOTO PREDIAL</v>
      </c>
      <c r="F222" s="465" t="str">
        <f>IF($D222&lt;&gt;"",VLOOKUP($D222,'SINAPI DEZEMBRO 2020'!$1:$1048576,3,FALSE),"")</f>
        <v xml:space="preserve">UN    </v>
      </c>
      <c r="G222" s="377">
        <v>1</v>
      </c>
      <c r="H222" s="378">
        <f>IF($D222&lt;&gt;"",VLOOKUP($D222,'SINAPI DEZEMBRO 2020'!$1:$1048576,4,FALSE),"")</f>
        <v>9.49</v>
      </c>
      <c r="I222" s="379">
        <f t="shared" ref="I222:I223" si="31">TRUNC(G222*H222,2)</f>
        <v>9.49</v>
      </c>
    </row>
    <row r="223" spans="2:9" s="121" customFormat="1" x14ac:dyDescent="0.2">
      <c r="B223" s="366" t="s">
        <v>667</v>
      </c>
      <c r="C223" s="459" t="s">
        <v>7</v>
      </c>
      <c r="D223" s="464">
        <v>88316</v>
      </c>
      <c r="E223" s="376" t="str">
        <f>IF($D223&lt;&gt;"",VLOOKUP($D223,'SINAPI DEZEMBRO 2020'!$A$1:G12165,2,FALSE),"")</f>
        <v>SERVENTE COM ENCARGOS COMPLEMENTARES</v>
      </c>
      <c r="F223" s="465" t="str">
        <f>IF($D223&lt;&gt;"",VLOOKUP($D223,'SINAPI DEZEMBRO 2020'!$1:$1048576,3,FALSE),"")</f>
        <v>H</v>
      </c>
      <c r="G223" s="377">
        <v>0.15</v>
      </c>
      <c r="H223" s="378">
        <f>IF($D223&lt;&gt;"",VLOOKUP($D223,'SINAPI DEZEMBRO 2020'!$1:$1048576,4,FALSE),"")</f>
        <v>13.34</v>
      </c>
      <c r="I223" s="379">
        <f t="shared" si="31"/>
        <v>2</v>
      </c>
    </row>
    <row r="224" spans="2:9" s="121" customFormat="1" x14ac:dyDescent="0.2">
      <c r="B224" s="366"/>
      <c r="C224" s="459"/>
      <c r="D224" s="464"/>
      <c r="E224" s="376"/>
      <c r="F224" s="465"/>
      <c r="G224" s="377"/>
      <c r="H224" s="378"/>
      <c r="I224" s="369"/>
    </row>
    <row r="225" spans="2:9" s="121" customFormat="1" ht="38.25" x14ac:dyDescent="0.2">
      <c r="B225" s="371" t="s">
        <v>12697</v>
      </c>
      <c r="C225" s="462"/>
      <c r="D225" s="462"/>
      <c r="E225" s="406" t="s">
        <v>11107</v>
      </c>
      <c r="F225" s="504" t="s">
        <v>651</v>
      </c>
      <c r="G225" s="373">
        <v>1</v>
      </c>
      <c r="H225" s="407"/>
      <c r="I225" s="408">
        <f>TRUNC(SUM(I226:I238),2)</f>
        <v>6018.63</v>
      </c>
    </row>
    <row r="226" spans="2:9" s="121" customFormat="1" x14ac:dyDescent="0.2">
      <c r="B226" s="409" t="s">
        <v>665</v>
      </c>
      <c r="C226" s="459" t="s">
        <v>666</v>
      </c>
      <c r="D226" s="464" t="s">
        <v>11108</v>
      </c>
      <c r="E226" s="410" t="s">
        <v>11109</v>
      </c>
      <c r="F226" s="505" t="s">
        <v>651</v>
      </c>
      <c r="G226" s="411">
        <v>1</v>
      </c>
      <c r="H226" s="576">
        <v>4150</v>
      </c>
      <c r="I226" s="575">
        <f t="shared" ref="I226" si="32">TRUNC(H226*G226,2)</f>
        <v>4150</v>
      </c>
    </row>
    <row r="227" spans="2:9" s="121" customFormat="1" x14ac:dyDescent="0.2">
      <c r="B227" s="366" t="s">
        <v>667</v>
      </c>
      <c r="C227" s="459" t="s">
        <v>7</v>
      </c>
      <c r="D227" s="464">
        <v>88316</v>
      </c>
      <c r="E227" s="376" t="str">
        <f>IF($D227&lt;&gt;"",VLOOKUP($D227,'SINAPI DEZEMBRO 2020'!$A$1:G12169,2,FALSE),"")</f>
        <v>SERVENTE COM ENCARGOS COMPLEMENTARES</v>
      </c>
      <c r="F227" s="465" t="str">
        <f>IF($D227&lt;&gt;"",VLOOKUP($D227,'SINAPI DEZEMBRO 2020'!$1:$1048576,3,FALSE),"")</f>
        <v>H</v>
      </c>
      <c r="G227" s="411">
        <v>4</v>
      </c>
      <c r="H227" s="378">
        <f>IF($D227&lt;&gt;"",VLOOKUP($D227,'SINAPI DEZEMBRO 2020'!$1:$1048576,4,FALSE),"")</f>
        <v>13.34</v>
      </c>
      <c r="I227" s="379">
        <f t="shared" ref="I227:I238" si="33">TRUNC(G227*H227,2)</f>
        <v>53.36</v>
      </c>
    </row>
    <row r="228" spans="2:9" s="121" customFormat="1" ht="25.5" x14ac:dyDescent="0.2">
      <c r="B228" s="366" t="s">
        <v>667</v>
      </c>
      <c r="C228" s="459" t="s">
        <v>7</v>
      </c>
      <c r="D228" s="464">
        <v>88248</v>
      </c>
      <c r="E228" s="376" t="str">
        <f>IF($D228&lt;&gt;"",VLOOKUP($D228,'SINAPI DEZEMBRO 2020'!$A$1:G12170,2,FALSE),"")</f>
        <v>AUXILIAR DE ENCANADOR OU BOMBEIRO HIDRÁULICO COM ENCARGOS COMPLEMENTARES</v>
      </c>
      <c r="F228" s="465" t="str">
        <f>IF($D228&lt;&gt;"",VLOOKUP($D228,'SINAPI DEZEMBRO 2020'!$1:$1048576,3,FALSE),"")</f>
        <v>H</v>
      </c>
      <c r="G228" s="411">
        <v>4</v>
      </c>
      <c r="H228" s="378">
        <f>IF($D228&lt;&gt;"",VLOOKUP($D228,'SINAPI DEZEMBRO 2020'!$1:$1048576,4,FALSE),"")</f>
        <v>12.83</v>
      </c>
      <c r="I228" s="379">
        <f t="shared" si="33"/>
        <v>51.32</v>
      </c>
    </row>
    <row r="229" spans="2:9" s="121" customFormat="1" ht="38.25" x14ac:dyDescent="0.2">
      <c r="B229" s="366" t="s">
        <v>667</v>
      </c>
      <c r="C229" s="459" t="s">
        <v>7</v>
      </c>
      <c r="D229" s="467">
        <v>92479</v>
      </c>
      <c r="E229" s="376" t="str">
        <f>IF($D229&lt;&gt;"",VLOOKUP($D229,'SINAPI DEZEMBRO 2020'!$A$1:G12171,2,FALSE),"")</f>
        <v>MONTAGEM E DESMONTAGEM DE FÔRMA DE VIGA, ESCORAMENTO COM GARFO DE MADEIRA, PÉ-DIREITO SIMPLES, EM CHAPA DE MADEIRA PLASTIFICADA, 18 UTILIZAÇÕES. AF_09/2020</v>
      </c>
      <c r="F229" s="465" t="str">
        <f>IF($D229&lt;&gt;"",VLOOKUP($D229,'SINAPI DEZEMBRO 2020'!$1:$1048576,3,FALSE),"")</f>
        <v>M2</v>
      </c>
      <c r="G229" s="411">
        <v>2.8</v>
      </c>
      <c r="H229" s="378">
        <f>IF($D229&lt;&gt;"",VLOOKUP($D229,'SINAPI DEZEMBRO 2020'!$1:$1048576,4,FALSE),"")</f>
        <v>41.71</v>
      </c>
      <c r="I229" s="379">
        <f t="shared" si="33"/>
        <v>116.78</v>
      </c>
    </row>
    <row r="230" spans="2:9" s="121" customFormat="1" ht="25.5" x14ac:dyDescent="0.2">
      <c r="B230" s="366" t="s">
        <v>667</v>
      </c>
      <c r="C230" s="459" t="s">
        <v>7</v>
      </c>
      <c r="D230" s="467">
        <v>94965</v>
      </c>
      <c r="E230" s="376" t="str">
        <f>IF($D230&lt;&gt;"",VLOOKUP($D230,'SINAPI DEZEMBRO 2020'!$A$1:G12172,2,FALSE),"")</f>
        <v>CONCRETO FCK = 25MPA, TRAÇO 1:2,3:2,7 (CIMENTO/ AREIA MÉDIA/ BRITA 1)  - PREPARO MECÂNICO COM BETONEIRA 400 L. AF_07/2016</v>
      </c>
      <c r="F230" s="465" t="str">
        <f>IF($D230&lt;&gt;"",VLOOKUP($D230,'SINAPI DEZEMBRO 2020'!$1:$1048576,3,FALSE),"")</f>
        <v>M3</v>
      </c>
      <c r="G230" s="411">
        <v>0.72</v>
      </c>
      <c r="H230" s="378">
        <f>IF($D230&lt;&gt;"",VLOOKUP($D230,'SINAPI DEZEMBRO 2020'!$1:$1048576,4,FALSE),"")</f>
        <v>345.13</v>
      </c>
      <c r="I230" s="379">
        <f t="shared" si="33"/>
        <v>248.49</v>
      </c>
    </row>
    <row r="231" spans="2:9" s="121" customFormat="1" ht="25.5" x14ac:dyDescent="0.2">
      <c r="B231" s="366" t="s">
        <v>667</v>
      </c>
      <c r="C231" s="459" t="s">
        <v>7</v>
      </c>
      <c r="D231" s="467">
        <v>92873</v>
      </c>
      <c r="E231" s="376" t="str">
        <f>IF($D231&lt;&gt;"",VLOOKUP($D231,'SINAPI DEZEMBRO 2020'!$A$1:G12173,2,FALSE),"")</f>
        <v>LANÇAMENTO COM USO DE BALDES, ADENSAMENTO E ACABAMENTO DE CONCRETO EM ESTRUTURAS. AF_12/2015</v>
      </c>
      <c r="F231" s="465" t="str">
        <f>IF($D231&lt;&gt;"",VLOOKUP($D231,'SINAPI DEZEMBRO 2020'!$1:$1048576,3,FALSE),"")</f>
        <v>M3</v>
      </c>
      <c r="G231" s="411">
        <v>0.72</v>
      </c>
      <c r="H231" s="378">
        <f>IF($D231&lt;&gt;"",VLOOKUP($D231,'SINAPI DEZEMBRO 2020'!$1:$1048576,4,FALSE),"")</f>
        <v>136.83000000000001</v>
      </c>
      <c r="I231" s="379">
        <f t="shared" si="33"/>
        <v>98.51</v>
      </c>
    </row>
    <row r="232" spans="2:9" s="121" customFormat="1" ht="38.25" x14ac:dyDescent="0.2">
      <c r="B232" s="366" t="s">
        <v>667</v>
      </c>
      <c r="C232" s="459" t="s">
        <v>7</v>
      </c>
      <c r="D232" s="467">
        <v>92767</v>
      </c>
      <c r="E232" s="376" t="str">
        <f>IF($D232&lt;&gt;"",VLOOKUP($D232,'SINAPI DEZEMBRO 2020'!$A$1:G12174,2,FALSE),"")</f>
        <v>ARMAÇÃO DE LAJE DE UMA ESTRUTURA CONVENCIONAL DE CONCRETO ARMADO EM UM EDIFÍCIO DE MÚLTIPLOS PAVIMENTOS UTILIZANDO AÇO CA-60 DE 4,2 MM - MONTAGEM. AF_12/2015</v>
      </c>
      <c r="F232" s="465" t="str">
        <f>IF($D232&lt;&gt;"",VLOOKUP($D232,'SINAPI DEZEMBRO 2020'!$1:$1048576,3,FALSE),"")</f>
        <v>KG</v>
      </c>
      <c r="G232" s="411">
        <v>1.75</v>
      </c>
      <c r="H232" s="378">
        <f>IF($D232&lt;&gt;"",VLOOKUP($D232,'SINAPI DEZEMBRO 2020'!$1:$1048576,4,FALSE),"")</f>
        <v>11.1</v>
      </c>
      <c r="I232" s="379">
        <f t="shared" si="33"/>
        <v>19.420000000000002</v>
      </c>
    </row>
    <row r="233" spans="2:9" s="121" customFormat="1" ht="25.5" x14ac:dyDescent="0.2">
      <c r="B233" s="409" t="s">
        <v>665</v>
      </c>
      <c r="C233" s="459" t="s">
        <v>7</v>
      </c>
      <c r="D233" s="467">
        <v>567</v>
      </c>
      <c r="E233" s="376" t="str">
        <f>IF($D233&lt;&gt;"",VLOOKUP($D233,'SINAPI DEZEMBRO 2020'!$A$1:G12175,2,FALSE),"")</f>
        <v>CANTONEIRA (ABAS IGUAIS) EM FERRO GALVANIZADO, 25,4 MM X 3,17 MM (L X E), 1,27KG/M</v>
      </c>
      <c r="F233" s="465" t="str">
        <f>IF($D233&lt;&gt;"",VLOOKUP($D233,'SINAPI DEZEMBRO 2020'!$1:$1048576,3,FALSE),"")</f>
        <v xml:space="preserve">M     </v>
      </c>
      <c r="G233" s="411">
        <v>8</v>
      </c>
      <c r="H233" s="378">
        <f>IF($D233&lt;&gt;"",VLOOKUP($D233,'SINAPI DEZEMBRO 2020'!$1:$1048576,4,FALSE),"")</f>
        <v>10.14</v>
      </c>
      <c r="I233" s="379">
        <f t="shared" si="33"/>
        <v>81.12</v>
      </c>
    </row>
    <row r="234" spans="2:9" s="121" customFormat="1" ht="51" x14ac:dyDescent="0.2">
      <c r="B234" s="366" t="s">
        <v>667</v>
      </c>
      <c r="C234" s="459" t="s">
        <v>7</v>
      </c>
      <c r="D234" s="467">
        <v>87275</v>
      </c>
      <c r="E234" s="376" t="str">
        <f>IF($D234&lt;&gt;"",VLOOKUP($D234,'SINAPI DEZEMBRO 2020'!$A$1:G12176,2,FALSE),"")</f>
        <v>REVESTIMENTO CERÂMICO PARA PAREDES INTERNAS COM PLACAS TIPO ESMALTADA EXTRA  DE DIMENSÕES 33X45 CM APLICADAS EM AMBIENTES DE ÁREA MAIOR QUE 5 M² A MEIA ALTURA DAS PAREDES. AF_06/2014</v>
      </c>
      <c r="F234" s="465" t="str">
        <f>IF($D234&lt;&gt;"",VLOOKUP($D234,'SINAPI DEZEMBRO 2020'!$1:$1048576,3,FALSE),"")</f>
        <v>M2</v>
      </c>
      <c r="G234" s="411">
        <v>4</v>
      </c>
      <c r="H234" s="378">
        <f>IF($D234&lt;&gt;"",VLOOKUP($D234,'SINAPI DEZEMBRO 2020'!$1:$1048576,4,FALSE),"")</f>
        <v>47.13</v>
      </c>
      <c r="I234" s="379">
        <f t="shared" si="33"/>
        <v>188.52</v>
      </c>
    </row>
    <row r="235" spans="2:9" s="121" customFormat="1" x14ac:dyDescent="0.2">
      <c r="B235" s="409" t="s">
        <v>665</v>
      </c>
      <c r="C235" s="459" t="s">
        <v>7</v>
      </c>
      <c r="D235" s="467">
        <v>38638</v>
      </c>
      <c r="E235" s="376" t="str">
        <f>IF($D235&lt;&gt;"",VLOOKUP($D235,'SINAPI DEZEMBRO 2020'!$A$1:G12177,2,FALSE),"")</f>
        <v>SIFAO EM METAL CROMADO PARA TANQUE, 1.1/4 X 1.1/2 "</v>
      </c>
      <c r="F235" s="465" t="str">
        <f>IF($D235&lt;&gt;"",VLOOKUP($D235,'SINAPI DEZEMBRO 2020'!$1:$1048576,3,FALSE),"")</f>
        <v xml:space="preserve">UN    </v>
      </c>
      <c r="G235" s="411">
        <v>1</v>
      </c>
      <c r="H235" s="378">
        <f>IF($D235&lt;&gt;"",VLOOKUP($D235,'SINAPI DEZEMBRO 2020'!$1:$1048576,4,FALSE),"")</f>
        <v>157.80000000000001</v>
      </c>
      <c r="I235" s="379">
        <f t="shared" si="33"/>
        <v>157.80000000000001</v>
      </c>
    </row>
    <row r="236" spans="2:9" s="121" customFormat="1" ht="25.5" x14ac:dyDescent="0.2">
      <c r="B236" s="409" t="s">
        <v>665</v>
      </c>
      <c r="C236" s="459" t="s">
        <v>7</v>
      </c>
      <c r="D236" s="467">
        <v>11762</v>
      </c>
      <c r="E236" s="376" t="str">
        <f>IF($D236&lt;&gt;"",VLOOKUP($D236,'SINAPI DEZEMBRO 2020'!$A$1:G12178,2,FALSE),"")</f>
        <v>TORNEIRA CROMADA COM BICO PARA JARDIM/TANQUE 1/2 " OU 3/4 " (REF 1153)</v>
      </c>
      <c r="F236" s="465" t="str">
        <f>IF($D236&lt;&gt;"",VLOOKUP($D236,'SINAPI DEZEMBRO 2020'!$1:$1048576,3,FALSE),"")</f>
        <v xml:space="preserve">UN    </v>
      </c>
      <c r="G236" s="411">
        <v>6</v>
      </c>
      <c r="H236" s="378">
        <f>IF($D236&lt;&gt;"",VLOOKUP($D236,'SINAPI DEZEMBRO 2020'!$1:$1048576,4,FALSE),"")</f>
        <v>58.21</v>
      </c>
      <c r="I236" s="379">
        <f t="shared" si="33"/>
        <v>349.26</v>
      </c>
    </row>
    <row r="237" spans="2:9" s="121" customFormat="1" ht="51" x14ac:dyDescent="0.2">
      <c r="B237" s="366" t="s">
        <v>667</v>
      </c>
      <c r="C237" s="459" t="s">
        <v>7</v>
      </c>
      <c r="D237" s="467">
        <v>87504</v>
      </c>
      <c r="E237" s="376" t="str">
        <f>IF($D237&lt;&gt;"",VLOOKUP($D237,'SINAPI DEZEMBRO 2020'!$A$1:G12179,2,FALSE),"")</f>
        <v>ALVENARIA DE VEDAÇÃO DE BLOCOS CERÂMICOS FURADOS NA HORIZONTAL DE 9X19X19CM (ESPESSURA 9CM) DE PAREDES COM ÁREA LÍQUIDA MAIOR OU IGUAL A 6M² SEM VÃOS E ARGAMASSA DE ASSENTAMENTO COM PREPARO MANUAL. AF_06/2014</v>
      </c>
      <c r="F237" s="465" t="str">
        <f>IF($D237&lt;&gt;"",VLOOKUP($D237,'SINAPI DEZEMBRO 2020'!$1:$1048576,3,FALSE),"")</f>
        <v>M2</v>
      </c>
      <c r="G237" s="411">
        <v>5</v>
      </c>
      <c r="H237" s="378">
        <f>IF($D237&lt;&gt;"",VLOOKUP($D237,'SINAPI DEZEMBRO 2020'!$1:$1048576,4,FALSE),"")</f>
        <v>61.89</v>
      </c>
      <c r="I237" s="379">
        <f t="shared" si="33"/>
        <v>309.45</v>
      </c>
    </row>
    <row r="238" spans="2:9" s="121" customFormat="1" ht="63.75" x14ac:dyDescent="0.2">
      <c r="B238" s="366" t="s">
        <v>667</v>
      </c>
      <c r="C238" s="459" t="s">
        <v>7</v>
      </c>
      <c r="D238" s="467">
        <v>87546</v>
      </c>
      <c r="E238" s="376" t="str">
        <f>IF($D238&lt;&gt;"",VLOOKUP($D238,'SINAPI DEZEMBRO 2020'!$A$1:G12180,2,FALSE),"")</f>
        <v>EMBOÇO, PARA RECEBIMENTO DE CERÂMICA, EM ARGAMASSA TRAÇO 1:2:8, PREPARO MANUAL, APLICADO MANUALMENTE EM FACES INTERNAS DE PAREDES, PARA AMBIENTE COM ÁREA MENOR QUE 5M2, ESPESSURA DE 10MM, COM EXECUÇÃO DE TALISCAS. AF_06/2014</v>
      </c>
      <c r="F238" s="465" t="str">
        <f>IF($D238&lt;&gt;"",VLOOKUP($D238,'SINAPI DEZEMBRO 2020'!$1:$1048576,3,FALSE),"")</f>
        <v>M2</v>
      </c>
      <c r="G238" s="411">
        <v>10</v>
      </c>
      <c r="H238" s="378">
        <f>IF($D238&lt;&gt;"",VLOOKUP($D238,'SINAPI DEZEMBRO 2020'!$1:$1048576,4,FALSE),"")</f>
        <v>19.46</v>
      </c>
      <c r="I238" s="379">
        <f t="shared" si="33"/>
        <v>194.6</v>
      </c>
    </row>
    <row r="239" spans="2:9" s="121" customFormat="1" x14ac:dyDescent="0.2">
      <c r="B239" s="366"/>
      <c r="C239" s="459"/>
      <c r="D239" s="464"/>
      <c r="E239" s="376"/>
      <c r="F239" s="465"/>
      <c r="G239" s="377"/>
      <c r="H239" s="378"/>
      <c r="I239" s="379"/>
    </row>
    <row r="240" spans="2:9" s="121" customFormat="1" ht="25.5" x14ac:dyDescent="0.2">
      <c r="B240" s="371" t="s">
        <v>12108</v>
      </c>
      <c r="C240" s="462"/>
      <c r="D240" s="462"/>
      <c r="E240" s="372" t="s">
        <v>6283</v>
      </c>
      <c r="F240" s="503" t="s">
        <v>775</v>
      </c>
      <c r="G240" s="373">
        <v>1</v>
      </c>
      <c r="H240" s="380"/>
      <c r="I240" s="381">
        <f>TRUNC(SUM(I241:I243),2)</f>
        <v>145.5</v>
      </c>
    </row>
    <row r="241" spans="2:9" s="121" customFormat="1" ht="25.5" x14ac:dyDescent="0.2">
      <c r="B241" s="366" t="s">
        <v>665</v>
      </c>
      <c r="C241" s="459" t="s">
        <v>7</v>
      </c>
      <c r="D241" s="467">
        <v>1744</v>
      </c>
      <c r="E241" s="376" t="str">
        <f>IF($D241&lt;&gt;"",VLOOKUP($D241,'SINAPI DEZEMBRO 2020'!$A$1:G12183,2,FALSE),"")</f>
        <v>CUBA ACO INOX (AISI 304) DE EMBUTIR COM VALVULA 3 1/2 ", DE *40 X 34 X 12* CM</v>
      </c>
      <c r="F241" s="465" t="str">
        <f>IF($D241&lt;&gt;"",VLOOKUP($D241,'SINAPI DEZEMBRO 2020'!$1:$1048576,3,FALSE),"")</f>
        <v xml:space="preserve">UN    </v>
      </c>
      <c r="G241" s="377">
        <v>1</v>
      </c>
      <c r="H241" s="378">
        <f>IF($D241&lt;&gt;"",VLOOKUP($D241,'SINAPI DEZEMBRO 2020'!$1:$1048576,4,FALSE),"")</f>
        <v>136.47</v>
      </c>
      <c r="I241" s="379">
        <f t="shared" ref="I241:I243" si="34">TRUNC(G241*H241,2)</f>
        <v>136.47</v>
      </c>
    </row>
    <row r="242" spans="2:9" s="121" customFormat="1" ht="14.25" x14ac:dyDescent="0.2">
      <c r="B242" s="366" t="s">
        <v>667</v>
      </c>
      <c r="C242" s="471" t="s">
        <v>7</v>
      </c>
      <c r="D242" s="469">
        <v>88309</v>
      </c>
      <c r="E242" s="376" t="str">
        <f>IF($D242&lt;&gt;"",VLOOKUP($D242,'SINAPI DEZEMBRO 2020'!$A$1:G12184,2,FALSE),"")</f>
        <v>PEDREIRO COM ENCARGOS COMPLEMENTARES</v>
      </c>
      <c r="F242" s="465" t="str">
        <f>IF($D242&lt;&gt;"",VLOOKUP($D242,'SINAPI DEZEMBRO 2020'!$1:$1048576,3,FALSE),"")</f>
        <v>H</v>
      </c>
      <c r="G242" s="392">
        <v>0.3</v>
      </c>
      <c r="H242" s="378">
        <f>IF($D242&lt;&gt;"",VLOOKUP($D242,'SINAPI DEZEMBRO 2020'!$1:$1048576,4,FALSE),"")</f>
        <v>16.78</v>
      </c>
      <c r="I242" s="379">
        <f t="shared" si="34"/>
        <v>5.03</v>
      </c>
    </row>
    <row r="243" spans="2:9" s="121" customFormat="1" x14ac:dyDescent="0.2">
      <c r="B243" s="366" t="s">
        <v>667</v>
      </c>
      <c r="C243" s="459" t="s">
        <v>7</v>
      </c>
      <c r="D243" s="464">
        <v>88316</v>
      </c>
      <c r="E243" s="376" t="str">
        <f>IF($D243&lt;&gt;"",VLOOKUP($D243,'SINAPI DEZEMBRO 2020'!$A$1:G12185,2,FALSE),"")</f>
        <v>SERVENTE COM ENCARGOS COMPLEMENTARES</v>
      </c>
      <c r="F243" s="465" t="str">
        <f>IF($D243&lt;&gt;"",VLOOKUP($D243,'SINAPI DEZEMBRO 2020'!$1:$1048576,3,FALSE),"")</f>
        <v>H</v>
      </c>
      <c r="G243" s="377">
        <v>0.3</v>
      </c>
      <c r="H243" s="378">
        <f>IF($D243&lt;&gt;"",VLOOKUP($D243,'SINAPI DEZEMBRO 2020'!$1:$1048576,4,FALSE),"")</f>
        <v>13.34</v>
      </c>
      <c r="I243" s="379">
        <f t="shared" si="34"/>
        <v>4</v>
      </c>
    </row>
    <row r="244" spans="2:9" s="121" customFormat="1" x14ac:dyDescent="0.2">
      <c r="B244" s="366"/>
      <c r="C244" s="459"/>
      <c r="D244" s="464"/>
      <c r="E244" s="376"/>
      <c r="F244" s="465"/>
      <c r="G244" s="377"/>
      <c r="H244" s="378"/>
      <c r="I244" s="379"/>
    </row>
    <row r="245" spans="2:9" s="121" customFormat="1" ht="25.5" x14ac:dyDescent="0.2">
      <c r="B245" s="371" t="s">
        <v>11144</v>
      </c>
      <c r="C245" s="462"/>
      <c r="D245" s="462"/>
      <c r="E245" s="372" t="s">
        <v>6282</v>
      </c>
      <c r="F245" s="503" t="s">
        <v>775</v>
      </c>
      <c r="G245" s="373">
        <v>1</v>
      </c>
      <c r="H245" s="380"/>
      <c r="I245" s="381">
        <f>TRUNC(SUM(I246:I248),2)</f>
        <v>227.14</v>
      </c>
    </row>
    <row r="246" spans="2:9" s="121" customFormat="1" ht="25.5" x14ac:dyDescent="0.2">
      <c r="B246" s="366" t="s">
        <v>665</v>
      </c>
      <c r="C246" s="459" t="s">
        <v>7</v>
      </c>
      <c r="D246" s="467">
        <v>1747</v>
      </c>
      <c r="E246" s="376" t="str">
        <f>IF($D246&lt;&gt;"",VLOOKUP($D246,'SINAPI DEZEMBRO 2020'!$A$1:G12188,2,FALSE),"")</f>
        <v>CUBA ACO INOX (AISI 304) DE EMBUTIR COM VALVULA DE 3 1/2 ", DE *56 X 33 X 12* CM</v>
      </c>
      <c r="F246" s="465" t="str">
        <f>IF($D246&lt;&gt;"",VLOOKUP($D246,'SINAPI DEZEMBRO 2020'!$1:$1048576,3,FALSE),"")</f>
        <v xml:space="preserve">UN    </v>
      </c>
      <c r="G246" s="377">
        <v>1</v>
      </c>
      <c r="H246" s="378">
        <f>IF($D246&lt;&gt;"",VLOOKUP($D246,'SINAPI DEZEMBRO 2020'!$1:$1048576,4,FALSE),"")</f>
        <v>197.02</v>
      </c>
      <c r="I246" s="379">
        <f t="shared" ref="I246:I248" si="35">TRUNC(G246*H246,2)</f>
        <v>197.02</v>
      </c>
    </row>
    <row r="247" spans="2:9" s="121" customFormat="1" ht="14.25" x14ac:dyDescent="0.2">
      <c r="B247" s="366" t="s">
        <v>667</v>
      </c>
      <c r="C247" s="471" t="s">
        <v>7</v>
      </c>
      <c r="D247" s="469">
        <v>88309</v>
      </c>
      <c r="E247" s="376" t="str">
        <f>IF($D247&lt;&gt;"",VLOOKUP($D247,'SINAPI DEZEMBRO 2020'!$A$1:G12189,2,FALSE),"")</f>
        <v>PEDREIRO COM ENCARGOS COMPLEMENTARES</v>
      </c>
      <c r="F247" s="465" t="str">
        <f>IF($D247&lt;&gt;"",VLOOKUP($D247,'SINAPI DEZEMBRO 2020'!$1:$1048576,3,FALSE),"")</f>
        <v>H</v>
      </c>
      <c r="G247" s="392">
        <v>1</v>
      </c>
      <c r="H247" s="378">
        <f>IF($D247&lt;&gt;"",VLOOKUP($D247,'SINAPI DEZEMBRO 2020'!$1:$1048576,4,FALSE),"")</f>
        <v>16.78</v>
      </c>
      <c r="I247" s="379">
        <f t="shared" si="35"/>
        <v>16.78</v>
      </c>
    </row>
    <row r="248" spans="2:9" s="121" customFormat="1" x14ac:dyDescent="0.2">
      <c r="B248" s="366" t="s">
        <v>667</v>
      </c>
      <c r="C248" s="459" t="s">
        <v>7</v>
      </c>
      <c r="D248" s="464">
        <v>88316</v>
      </c>
      <c r="E248" s="376" t="str">
        <f>IF($D248&lt;&gt;"",VLOOKUP($D248,'SINAPI DEZEMBRO 2020'!$A$1:G12190,2,FALSE),"")</f>
        <v>SERVENTE COM ENCARGOS COMPLEMENTARES</v>
      </c>
      <c r="F248" s="465" t="str">
        <f>IF($D248&lt;&gt;"",VLOOKUP($D248,'SINAPI DEZEMBRO 2020'!$1:$1048576,3,FALSE),"")</f>
        <v>H</v>
      </c>
      <c r="G248" s="377">
        <v>1</v>
      </c>
      <c r="H248" s="378">
        <f>IF($D248&lt;&gt;"",VLOOKUP($D248,'SINAPI DEZEMBRO 2020'!$1:$1048576,4,FALSE),"")</f>
        <v>13.34</v>
      </c>
      <c r="I248" s="379">
        <f t="shared" si="35"/>
        <v>13.34</v>
      </c>
    </row>
    <row r="249" spans="2:9" s="121" customFormat="1" x14ac:dyDescent="0.2">
      <c r="B249" s="366"/>
      <c r="C249" s="459"/>
      <c r="D249" s="464"/>
      <c r="E249" s="376"/>
      <c r="F249" s="465"/>
      <c r="G249" s="377"/>
      <c r="H249" s="378"/>
      <c r="I249" s="379"/>
    </row>
    <row r="250" spans="2:9" s="285" customFormat="1" ht="38.25" x14ac:dyDescent="0.2">
      <c r="B250" s="371" t="s">
        <v>12698</v>
      </c>
      <c r="C250" s="462"/>
      <c r="D250" s="462"/>
      <c r="E250" s="372" t="s">
        <v>12421</v>
      </c>
      <c r="F250" s="503" t="str">
        <f>F251</f>
        <v xml:space="preserve">M2    </v>
      </c>
      <c r="G250" s="373">
        <v>1</v>
      </c>
      <c r="H250" s="380"/>
      <c r="I250" s="381">
        <f>TRUNC(SUM(I251:I254),2)</f>
        <v>661.18</v>
      </c>
    </row>
    <row r="251" spans="2:9" s="285" customFormat="1" ht="38.25" x14ac:dyDescent="0.2">
      <c r="B251" s="366" t="s">
        <v>665</v>
      </c>
      <c r="C251" s="459" t="s">
        <v>7</v>
      </c>
      <c r="D251" s="467">
        <v>25976</v>
      </c>
      <c r="E251" s="376" t="str">
        <f>IF($D251&lt;&gt;"",VLOOKUP($D251,'SINAPI DEZEMBRO 2020'!$A$1:G12187,2,FALSE),"")</f>
        <v>DIVISORIA EM GRANITO, COM DUAS FACES POLIDAS, TIPO ANDORINHA/ QUARTZ/ CASTELO/ CORUMBA OU OUTROS EQUIVALENTES DA REGIAO, E=  *3,0* CM</v>
      </c>
      <c r="F251" s="465" t="str">
        <f>IF($D251&lt;&gt;"",VLOOKUP($D251,'SINAPI DEZEMBRO 2020'!$1:$1048576,3,FALSE),"")</f>
        <v xml:space="preserve">M2    </v>
      </c>
      <c r="G251" s="377">
        <v>1</v>
      </c>
      <c r="H251" s="378">
        <f>IF($D251&lt;&gt;"",VLOOKUP($D251,'SINAPI DEZEMBRO 2020'!$1:$1048576,4,FALSE),"")</f>
        <v>535.34</v>
      </c>
      <c r="I251" s="379">
        <f t="shared" ref="I251:I253" si="36">TRUNC(G251*H251,2)</f>
        <v>535.34</v>
      </c>
    </row>
    <row r="252" spans="2:9" s="285" customFormat="1" ht="14.25" x14ac:dyDescent="0.2">
      <c r="B252" s="390" t="s">
        <v>667</v>
      </c>
      <c r="C252" s="471" t="s">
        <v>7</v>
      </c>
      <c r="D252" s="469">
        <v>88274</v>
      </c>
      <c r="E252" s="376" t="str">
        <f>IF($D252&lt;&gt;"",VLOOKUP($D252,'SINAPI DEZEMBRO 2020'!$A$1:G12188,2,FALSE),"")</f>
        <v>MARMORISTA/GRANITEIRO COM ENCARGOS COMPLEMENTARES</v>
      </c>
      <c r="F252" s="465" t="str">
        <f>IF($D252&lt;&gt;"",VLOOKUP($D252,'SINAPI DEZEMBRO 2020'!$1:$1048576,3,FALSE),"")</f>
        <v>H</v>
      </c>
      <c r="G252" s="392">
        <v>0.3</v>
      </c>
      <c r="H252" s="378">
        <f>IF($D252&lt;&gt;"",VLOOKUP($D252,'SINAPI DEZEMBRO 2020'!$1:$1048576,4,FALSE),"")</f>
        <v>16.989999999999998</v>
      </c>
      <c r="I252" s="379">
        <f t="shared" si="36"/>
        <v>5.09</v>
      </c>
    </row>
    <row r="253" spans="2:9" s="285" customFormat="1" x14ac:dyDescent="0.2">
      <c r="B253" s="366" t="s">
        <v>667</v>
      </c>
      <c r="C253" s="459" t="s">
        <v>7</v>
      </c>
      <c r="D253" s="464">
        <v>88316</v>
      </c>
      <c r="E253" s="376" t="str">
        <f>IF($D253&lt;&gt;"",VLOOKUP($D253,'SINAPI DEZEMBRO 2020'!$A$1:G12189,2,FALSE),"")</f>
        <v>SERVENTE COM ENCARGOS COMPLEMENTARES</v>
      </c>
      <c r="F253" s="465" t="str">
        <f>IF($D253&lt;&gt;"",VLOOKUP($D253,'SINAPI DEZEMBRO 2020'!$1:$1048576,3,FALSE),"")</f>
        <v>H</v>
      </c>
      <c r="G253" s="377">
        <v>0.03</v>
      </c>
      <c r="H253" s="378">
        <f>IF($D253&lt;&gt;"",VLOOKUP($D253,'SINAPI DEZEMBRO 2020'!$1:$1048576,4,FALSE),"")</f>
        <v>13.34</v>
      </c>
      <c r="I253" s="379">
        <f t="shared" si="36"/>
        <v>0.4</v>
      </c>
    </row>
    <row r="254" spans="2:9" s="285" customFormat="1" ht="25.5" x14ac:dyDescent="0.2">
      <c r="B254" s="366" t="s">
        <v>667</v>
      </c>
      <c r="C254" s="459" t="s">
        <v>7</v>
      </c>
      <c r="D254" s="464">
        <v>88631</v>
      </c>
      <c r="E254" s="376" t="str">
        <f>IF($D254&lt;&gt;"",VLOOKUP($D254,'SINAPI DEZEMBRO 2020'!$A$1:G12190,2,FALSE),"")</f>
        <v>ARGAMASSA TRAÇO 1:4 (EM VOLUME DE CIMENTO E AREIA MÉDIA ÚMIDA), PREPARO MANUAL. AF_08/2019</v>
      </c>
      <c r="F254" s="465" t="str">
        <f>IF($D254&lt;&gt;"",VLOOKUP($D254,'SINAPI DEZEMBRO 2020'!$1:$1048576,3,FALSE),"")</f>
        <v>M3</v>
      </c>
      <c r="G254" s="377">
        <v>0.3</v>
      </c>
      <c r="H254" s="378">
        <f>IF($D254&lt;&gt;"",VLOOKUP($D254,'SINAPI DEZEMBRO 2020'!$1:$1048576,4,FALSE),"")</f>
        <v>401.17</v>
      </c>
      <c r="I254" s="379">
        <f t="shared" ref="I254" si="37">TRUNC(G254*H254,2)</f>
        <v>120.35</v>
      </c>
    </row>
    <row r="255" spans="2:9" s="285" customFormat="1" x14ac:dyDescent="0.2">
      <c r="B255" s="366"/>
      <c r="C255" s="459"/>
      <c r="D255" s="464"/>
      <c r="E255" s="376"/>
      <c r="F255" s="465"/>
      <c r="G255" s="377"/>
      <c r="H255" s="378"/>
      <c r="I255" s="379"/>
    </row>
    <row r="256" spans="2:9" s="121" customFormat="1" x14ac:dyDescent="0.2">
      <c r="B256" s="371" t="s">
        <v>11145</v>
      </c>
      <c r="C256" s="462"/>
      <c r="D256" s="462"/>
      <c r="E256" s="372" t="s">
        <v>12418</v>
      </c>
      <c r="F256" s="503" t="str">
        <f>'SINAPI DEZEMBRO 2020'!C9142</f>
        <v xml:space="preserve">UN    </v>
      </c>
      <c r="G256" s="373">
        <v>1</v>
      </c>
      <c r="H256" s="380"/>
      <c r="I256" s="381">
        <f>TRUNC(SUM(I257:I260),2)</f>
        <v>500.53</v>
      </c>
    </row>
    <row r="257" spans="2:9" s="121" customFormat="1" ht="38.25" x14ac:dyDescent="0.2">
      <c r="B257" s="366" t="s">
        <v>665</v>
      </c>
      <c r="C257" s="459" t="s">
        <v>7</v>
      </c>
      <c r="D257" s="467">
        <v>11795</v>
      </c>
      <c r="E257" s="376" t="str">
        <f>IF($D257&lt;&gt;"",VLOOKUP($D257,'SINAPI DEZEMBRO 2020'!$A$1:G12193,2,FALSE),"")</f>
        <v>GRANITO PARA BANCADA, POLIDO, TIPO ANDORINHA/ QUARTZ/ CASTELO/ CORUMBA OU OUTROS EQUIVALENTES DA REGIAO, E=  *2,5* CM</v>
      </c>
      <c r="F257" s="465" t="str">
        <f>IF($D257&lt;&gt;"",VLOOKUP($D257,'SINAPI DEZEMBRO 2020'!$1:$1048576,3,FALSE),"")</f>
        <v xml:space="preserve">M2    </v>
      </c>
      <c r="G257" s="377">
        <v>1</v>
      </c>
      <c r="H257" s="378">
        <f>IF($D257&lt;&gt;"",VLOOKUP($D257,'SINAPI DEZEMBRO 2020'!$1:$1048576,4,FALSE),"")</f>
        <v>483.01</v>
      </c>
      <c r="I257" s="379">
        <f t="shared" ref="I257:I259" si="38">TRUNC(G257*H257,2)</f>
        <v>483.01</v>
      </c>
    </row>
    <row r="258" spans="2:9" s="121" customFormat="1" ht="14.25" x14ac:dyDescent="0.2">
      <c r="B258" s="390" t="s">
        <v>667</v>
      </c>
      <c r="C258" s="471" t="s">
        <v>7</v>
      </c>
      <c r="D258" s="469">
        <v>88274</v>
      </c>
      <c r="E258" s="376" t="str">
        <f>IF($D258&lt;&gt;"",VLOOKUP($D258,'SINAPI DEZEMBRO 2020'!$A$1:G12194,2,FALSE),"")</f>
        <v>MARMORISTA/GRANITEIRO COM ENCARGOS COMPLEMENTARES</v>
      </c>
      <c r="F258" s="465" t="str">
        <f>IF($D258&lt;&gt;"",VLOOKUP($D258,'SINAPI DEZEMBRO 2020'!$1:$1048576,3,FALSE),"")</f>
        <v>H</v>
      </c>
      <c r="G258" s="392">
        <v>0.3</v>
      </c>
      <c r="H258" s="378">
        <f>IF($D258&lt;&gt;"",VLOOKUP($D258,'SINAPI DEZEMBRO 2020'!$1:$1048576,4,FALSE),"")</f>
        <v>16.989999999999998</v>
      </c>
      <c r="I258" s="379">
        <f t="shared" si="38"/>
        <v>5.09</v>
      </c>
    </row>
    <row r="259" spans="2:9" s="121" customFormat="1" x14ac:dyDescent="0.2">
      <c r="B259" s="366" t="s">
        <v>667</v>
      </c>
      <c r="C259" s="459" t="s">
        <v>7</v>
      </c>
      <c r="D259" s="464">
        <v>88316</v>
      </c>
      <c r="E259" s="376" t="str">
        <f>IF($D259&lt;&gt;"",VLOOKUP($D259,'SINAPI DEZEMBRO 2020'!$A$1:G12195,2,FALSE),"")</f>
        <v>SERVENTE COM ENCARGOS COMPLEMENTARES</v>
      </c>
      <c r="F259" s="465" t="str">
        <f>IF($D259&lt;&gt;"",VLOOKUP($D259,'SINAPI DEZEMBRO 2020'!$1:$1048576,3,FALSE),"")</f>
        <v>H</v>
      </c>
      <c r="G259" s="377">
        <v>0.03</v>
      </c>
      <c r="H259" s="378">
        <f>IF($D259&lt;&gt;"",VLOOKUP($D259,'SINAPI DEZEMBRO 2020'!$1:$1048576,4,FALSE),"")</f>
        <v>13.34</v>
      </c>
      <c r="I259" s="379">
        <f t="shared" si="38"/>
        <v>0.4</v>
      </c>
    </row>
    <row r="260" spans="2:9" s="285" customFormat="1" ht="25.5" x14ac:dyDescent="0.2">
      <c r="B260" s="366" t="s">
        <v>667</v>
      </c>
      <c r="C260" s="459" t="s">
        <v>7</v>
      </c>
      <c r="D260" s="464">
        <v>88631</v>
      </c>
      <c r="E260" s="376" t="str">
        <f>IF($D260&lt;&gt;"",VLOOKUP($D260,'SINAPI DEZEMBRO 2020'!$A$1:G12196,2,FALSE),"")</f>
        <v>ARGAMASSA TRAÇO 1:4 (EM VOLUME DE CIMENTO E AREIA MÉDIA ÚMIDA), PREPARO MANUAL. AF_08/2019</v>
      </c>
      <c r="F260" s="465" t="str">
        <f>IF($D260&lt;&gt;"",VLOOKUP($D260,'SINAPI DEZEMBRO 2020'!$1:$1048576,3,FALSE),"")</f>
        <v>M3</v>
      </c>
      <c r="G260" s="377">
        <v>0.03</v>
      </c>
      <c r="H260" s="378">
        <f>IF($D260&lt;&gt;"",VLOOKUP($D260,'SINAPI DEZEMBRO 2020'!$1:$1048576,4,FALSE),"")</f>
        <v>401.17</v>
      </c>
      <c r="I260" s="379">
        <f t="shared" ref="I260" si="39">TRUNC(G260*H260,2)</f>
        <v>12.03</v>
      </c>
    </row>
    <row r="261" spans="2:9" s="285" customFormat="1" x14ac:dyDescent="0.2">
      <c r="B261" s="366"/>
      <c r="C261" s="459"/>
      <c r="D261" s="464"/>
      <c r="E261" s="376"/>
      <c r="F261" s="465"/>
      <c r="G261" s="377"/>
      <c r="H261" s="378"/>
      <c r="I261" s="369"/>
    </row>
    <row r="262" spans="2:9" x14ac:dyDescent="0.2">
      <c r="B262" s="370" t="str">
        <f>'2-ORÇAMENTO'!E218</f>
        <v>PISOS INTERNOS, EXTERNOS E CALÇAMENTOS</v>
      </c>
      <c r="C262" s="459"/>
      <c r="D262" s="464"/>
      <c r="E262" s="365"/>
      <c r="F262" s="459"/>
      <c r="G262" s="367"/>
      <c r="H262" s="368"/>
      <c r="I262" s="369"/>
    </row>
    <row r="263" spans="2:9" s="285" customFormat="1" x14ac:dyDescent="0.2">
      <c r="B263" s="370"/>
      <c r="C263" s="459"/>
      <c r="D263" s="464"/>
      <c r="E263" s="365"/>
      <c r="F263" s="459"/>
      <c r="G263" s="367"/>
      <c r="H263" s="368"/>
      <c r="I263" s="369"/>
    </row>
    <row r="264" spans="2:9" ht="15" x14ac:dyDescent="0.2">
      <c r="B264" s="412" t="s">
        <v>4700</v>
      </c>
      <c r="C264" s="479"/>
      <c r="D264" s="479"/>
      <c r="E264" s="413" t="s">
        <v>4699</v>
      </c>
      <c r="F264" s="506" t="s">
        <v>54</v>
      </c>
      <c r="G264" s="373">
        <v>1</v>
      </c>
      <c r="H264" s="414"/>
      <c r="I264" s="381">
        <f>TRUNC(SUM(I265:I269),2)</f>
        <v>17.43</v>
      </c>
    </row>
    <row r="265" spans="2:9" ht="14.25" x14ac:dyDescent="0.2">
      <c r="B265" s="415" t="s">
        <v>665</v>
      </c>
      <c r="C265" s="480" t="s">
        <v>7</v>
      </c>
      <c r="D265" s="481">
        <v>7353</v>
      </c>
      <c r="E265" s="376" t="str">
        <f>IF($D265&lt;&gt;"",VLOOKUP($D265,'SINAPI DEZEMBRO 2020'!$A$1:G12199,2,FALSE),"")</f>
        <v>RESINA ACRILICA BASE AGUA - COR BRANCA</v>
      </c>
      <c r="F265" s="465" t="str">
        <f>IF($D265&lt;&gt;"",VLOOKUP($D265,'SINAPI DEZEMBRO 2020'!$1:$1048576,3,FALSE),"")</f>
        <v xml:space="preserve">L     </v>
      </c>
      <c r="G265" s="377">
        <v>0.08</v>
      </c>
      <c r="H265" s="378">
        <f>IF($D265&lt;&gt;"",VLOOKUP($D265,'SINAPI DEZEMBRO 2020'!$1:$1048576,4,FALSE),"")</f>
        <v>23.81</v>
      </c>
      <c r="I265" s="379">
        <f t="shared" ref="I265:I269" si="40">TRUNC(G265*H265,2)</f>
        <v>1.9</v>
      </c>
    </row>
    <row r="266" spans="2:9" ht="25.5" x14ac:dyDescent="0.2">
      <c r="B266" s="366" t="s">
        <v>667</v>
      </c>
      <c r="C266" s="480" t="s">
        <v>7</v>
      </c>
      <c r="D266" s="481">
        <v>95276</v>
      </c>
      <c r="E266" s="376" t="str">
        <f>IF($D266&lt;&gt;"",VLOOKUP($D266,'SINAPI DEZEMBRO 2020'!$A$1:G12200,2,FALSE),"")</f>
        <v>POLIDORA DE PISO (POLITRIZ), PESO DE 100KG, DIÂMETRO 450 MM, MOTOR ELÉTRICO, POTÊNCIA 4 HP - CHP DIURNO. AF_09/2016</v>
      </c>
      <c r="F266" s="465" t="str">
        <f>IF($D266&lt;&gt;"",VLOOKUP($D266,'SINAPI DEZEMBRO 2020'!$1:$1048576,3,FALSE),"")</f>
        <v>CHP</v>
      </c>
      <c r="G266" s="377">
        <v>1.1000000000000001</v>
      </c>
      <c r="H266" s="378">
        <f>IF($D266&lt;&gt;"",VLOOKUP($D266,'SINAPI DEZEMBRO 2020'!$1:$1048576,4,FALSE),"")</f>
        <v>2.83</v>
      </c>
      <c r="I266" s="379">
        <f t="shared" si="40"/>
        <v>3.11</v>
      </c>
    </row>
    <row r="267" spans="2:9" ht="14.25" x14ac:dyDescent="0.2">
      <c r="B267" s="366" t="s">
        <v>667</v>
      </c>
      <c r="C267" s="480" t="s">
        <v>7</v>
      </c>
      <c r="D267" s="481">
        <v>88270</v>
      </c>
      <c r="E267" s="376" t="str">
        <f>IF($D267&lt;&gt;"",VLOOKUP($D267,'SINAPI DEZEMBRO 2020'!$A$1:G12201,2,FALSE),"")</f>
        <v>IMPERMEABILIZADOR COM ENCARGOS COMPLEMENTARES</v>
      </c>
      <c r="F267" s="465" t="str">
        <f>IF($D267&lt;&gt;"",VLOOKUP($D267,'SINAPI DEZEMBRO 2020'!$1:$1048576,3,FALSE),"")</f>
        <v>H</v>
      </c>
      <c r="G267" s="377">
        <v>0.45</v>
      </c>
      <c r="H267" s="378">
        <f>IF($D267&lt;&gt;"",VLOOKUP($D267,'SINAPI DEZEMBRO 2020'!$1:$1048576,4,FALSE),"")</f>
        <v>17.54</v>
      </c>
      <c r="I267" s="379">
        <f t="shared" si="40"/>
        <v>7.89</v>
      </c>
    </row>
    <row r="268" spans="2:9" ht="14.25" x14ac:dyDescent="0.2">
      <c r="B268" s="366" t="s">
        <v>667</v>
      </c>
      <c r="C268" s="480" t="s">
        <v>7</v>
      </c>
      <c r="D268" s="481">
        <v>88259</v>
      </c>
      <c r="E268" s="376" t="str">
        <f>IF($D268&lt;&gt;"",VLOOKUP($D268,'SINAPI DEZEMBRO 2020'!$A$1:G12202,2,FALSE),"")</f>
        <v>CALAFETADOR/CALAFATE COM ENCARGOS COMPLEMENTARES</v>
      </c>
      <c r="F268" s="465" t="str">
        <f>IF($D268&lt;&gt;"",VLOOKUP($D268,'SINAPI DEZEMBRO 2020'!$1:$1048576,3,FALSE),"")</f>
        <v>H</v>
      </c>
      <c r="G268" s="377">
        <v>0.13</v>
      </c>
      <c r="H268" s="378">
        <f>IF($D268&lt;&gt;"",VLOOKUP($D268,'SINAPI DEZEMBRO 2020'!$1:$1048576,4,FALSE),"")</f>
        <v>19.52</v>
      </c>
      <c r="I268" s="379">
        <f t="shared" si="40"/>
        <v>2.5299999999999998</v>
      </c>
    </row>
    <row r="269" spans="2:9" ht="14.25" x14ac:dyDescent="0.2">
      <c r="B269" s="366" t="s">
        <v>667</v>
      </c>
      <c r="C269" s="480" t="s">
        <v>7</v>
      </c>
      <c r="D269" s="481">
        <v>88316</v>
      </c>
      <c r="E269" s="376" t="str">
        <f>IF($D269&lt;&gt;"",VLOOKUP($D269,'SINAPI DEZEMBRO 2020'!$A$1:G12203,2,FALSE),"")</f>
        <v>SERVENTE COM ENCARGOS COMPLEMENTARES</v>
      </c>
      <c r="F269" s="465" t="str">
        <f>IF($D269&lt;&gt;"",VLOOKUP($D269,'SINAPI DEZEMBRO 2020'!$1:$1048576,3,FALSE),"")</f>
        <v>H</v>
      </c>
      <c r="G269" s="377">
        <v>0.15</v>
      </c>
      <c r="H269" s="378">
        <f>IF($D269&lt;&gt;"",VLOOKUP($D269,'SINAPI DEZEMBRO 2020'!$1:$1048576,4,FALSE),"")</f>
        <v>13.34</v>
      </c>
      <c r="I269" s="379">
        <f t="shared" si="40"/>
        <v>2</v>
      </c>
    </row>
    <row r="270" spans="2:9" x14ac:dyDescent="0.2">
      <c r="B270" s="370"/>
      <c r="C270" s="459"/>
      <c r="D270" s="464"/>
      <c r="E270" s="365"/>
      <c r="F270" s="459"/>
      <c r="G270" s="367"/>
      <c r="H270" s="368"/>
      <c r="I270" s="369"/>
    </row>
    <row r="271" spans="2:9" s="121" customFormat="1" ht="30" x14ac:dyDescent="0.2">
      <c r="B271" s="412" t="s">
        <v>4900</v>
      </c>
      <c r="C271" s="479"/>
      <c r="D271" s="479"/>
      <c r="E271" s="413" t="s">
        <v>4901</v>
      </c>
      <c r="F271" s="506" t="s">
        <v>54</v>
      </c>
      <c r="G271" s="373">
        <v>1</v>
      </c>
      <c r="H271" s="414"/>
      <c r="I271" s="381">
        <f>TRUNC(SUM(I272:I275),2)</f>
        <v>10.88</v>
      </c>
    </row>
    <row r="272" spans="2:9" s="121" customFormat="1" x14ac:dyDescent="0.2">
      <c r="B272" s="416" t="s">
        <v>665</v>
      </c>
      <c r="C272" s="459" t="s">
        <v>7</v>
      </c>
      <c r="D272" s="464">
        <v>7348</v>
      </c>
      <c r="E272" s="376" t="str">
        <f>IF($D272&lt;&gt;"",VLOOKUP($D272,'SINAPI DEZEMBRO 2020'!$A$1:G12206,2,FALSE),"")</f>
        <v>TINTA ACRILICA PREMIUM PARA PISO</v>
      </c>
      <c r="F272" s="465" t="str">
        <f>IF($D272&lt;&gt;"",VLOOKUP($D272,'SINAPI DEZEMBRO 2020'!$1:$1048576,3,FALSE),"")</f>
        <v xml:space="preserve">L     </v>
      </c>
      <c r="G272" s="367">
        <v>0.03</v>
      </c>
      <c r="H272" s="378">
        <f>IF($D272&lt;&gt;"",VLOOKUP($D272,'SINAPI DEZEMBRO 2020'!$1:$1048576,4,FALSE),"")</f>
        <v>13.72</v>
      </c>
      <c r="I272" s="379">
        <f t="shared" ref="I272:I275" si="41">TRUNC(G272*H272,2)</f>
        <v>0.41</v>
      </c>
    </row>
    <row r="273" spans="2:9" s="121" customFormat="1" x14ac:dyDescent="0.2">
      <c r="B273" s="416" t="s">
        <v>665</v>
      </c>
      <c r="C273" s="459" t="s">
        <v>7</v>
      </c>
      <c r="D273" s="464">
        <v>12815</v>
      </c>
      <c r="E273" s="376" t="str">
        <f>IF($D273&lt;&gt;"",VLOOKUP($D273,'SINAPI DEZEMBRO 2020'!$A$1:G12207,2,FALSE),"")</f>
        <v>FITA CREPE ROLO DE 25 MM X 50 M</v>
      </c>
      <c r="F273" s="465" t="str">
        <f>IF($D273&lt;&gt;"",VLOOKUP($D273,'SINAPI DEZEMBRO 2020'!$1:$1048576,3,FALSE),"")</f>
        <v xml:space="preserve">UN    </v>
      </c>
      <c r="G273" s="367">
        <v>0.03</v>
      </c>
      <c r="H273" s="378">
        <f>IF($D273&lt;&gt;"",VLOOKUP($D273,'SINAPI DEZEMBRO 2020'!$1:$1048576,4,FALSE),"")</f>
        <v>8.6300000000000008</v>
      </c>
      <c r="I273" s="379">
        <f t="shared" si="41"/>
        <v>0.25</v>
      </c>
    </row>
    <row r="274" spans="2:9" s="121" customFormat="1" x14ac:dyDescent="0.2">
      <c r="B274" s="366" t="s">
        <v>667</v>
      </c>
      <c r="C274" s="459" t="s">
        <v>7</v>
      </c>
      <c r="D274" s="464">
        <v>88310</v>
      </c>
      <c r="E274" s="376" t="str">
        <f>IF($D274&lt;&gt;"",VLOOKUP($D274,'SINAPI DEZEMBRO 2020'!$A$1:G12208,2,FALSE),"")</f>
        <v>PINTOR COM ENCARGOS COMPLEMENTARES</v>
      </c>
      <c r="F274" s="465" t="str">
        <f>IF($D274&lt;&gt;"",VLOOKUP($D274,'SINAPI DEZEMBRO 2020'!$1:$1048576,3,FALSE),"")</f>
        <v>H</v>
      </c>
      <c r="G274" s="367">
        <v>0.2</v>
      </c>
      <c r="H274" s="378">
        <f>IF($D274&lt;&gt;"",VLOOKUP($D274,'SINAPI DEZEMBRO 2020'!$1:$1048576,4,FALSE),"")</f>
        <v>17.79</v>
      </c>
      <c r="I274" s="379">
        <f t="shared" si="41"/>
        <v>3.55</v>
      </c>
    </row>
    <row r="275" spans="2:9" s="121" customFormat="1" x14ac:dyDescent="0.2">
      <c r="B275" s="366" t="s">
        <v>667</v>
      </c>
      <c r="C275" s="459" t="s">
        <v>7</v>
      </c>
      <c r="D275" s="464">
        <v>88316</v>
      </c>
      <c r="E275" s="376" t="str">
        <f>IF($D275&lt;&gt;"",VLOOKUP($D275,'SINAPI DEZEMBRO 2020'!$A$1:G12209,2,FALSE),"")</f>
        <v>SERVENTE COM ENCARGOS COMPLEMENTARES</v>
      </c>
      <c r="F275" s="465" t="str">
        <f>IF($D275&lt;&gt;"",VLOOKUP($D275,'SINAPI DEZEMBRO 2020'!$1:$1048576,3,FALSE),"")</f>
        <v>H</v>
      </c>
      <c r="G275" s="367">
        <v>0.5</v>
      </c>
      <c r="H275" s="378">
        <f>IF($D275&lt;&gt;"",VLOOKUP($D275,'SINAPI DEZEMBRO 2020'!$1:$1048576,4,FALSE),"")</f>
        <v>13.34</v>
      </c>
      <c r="I275" s="379">
        <f t="shared" si="41"/>
        <v>6.67</v>
      </c>
    </row>
    <row r="276" spans="2:9" s="121" customFormat="1" ht="14.25" x14ac:dyDescent="0.2">
      <c r="B276" s="416"/>
      <c r="C276" s="459"/>
      <c r="D276" s="464"/>
      <c r="E276" s="376"/>
      <c r="F276" s="459"/>
      <c r="G276" s="367"/>
      <c r="H276" s="378"/>
      <c r="I276" s="395"/>
    </row>
    <row r="277" spans="2:9" x14ac:dyDescent="0.2">
      <c r="B277" s="370">
        <f>QUANT!E1586</f>
        <v>0</v>
      </c>
      <c r="C277" s="459"/>
      <c r="D277" s="464"/>
      <c r="E277" s="365"/>
      <c r="F277" s="459"/>
      <c r="G277" s="367"/>
      <c r="H277" s="368"/>
      <c r="I277" s="369"/>
    </row>
    <row r="278" spans="2:9" x14ac:dyDescent="0.2">
      <c r="B278" s="417" t="s">
        <v>4702</v>
      </c>
      <c r="C278" s="482"/>
      <c r="D278" s="483"/>
      <c r="E278" s="418" t="s">
        <v>4701</v>
      </c>
      <c r="F278" s="507" t="s">
        <v>775</v>
      </c>
      <c r="G278" s="373">
        <v>1</v>
      </c>
      <c r="H278" s="398"/>
      <c r="I278" s="381">
        <f>TRUNC(SUM(I279:I281),2)</f>
        <v>98.13</v>
      </c>
    </row>
    <row r="279" spans="2:9" x14ac:dyDescent="0.2">
      <c r="B279" s="366" t="s">
        <v>667</v>
      </c>
      <c r="C279" s="480" t="s">
        <v>7</v>
      </c>
      <c r="D279" s="484">
        <v>88309</v>
      </c>
      <c r="E279" s="376" t="str">
        <f>IF($D279&lt;&gt;"",VLOOKUP($D279,'SINAPI DEZEMBRO 2020'!$A$1:G12213,2,FALSE),"")</f>
        <v>PEDREIRO COM ENCARGOS COMPLEMENTARES</v>
      </c>
      <c r="F279" s="465" t="str">
        <f>IF($D279&lt;&gt;"",VLOOKUP($D279,'SINAPI DEZEMBRO 2020'!$1:$1048576,3,FALSE),"")</f>
        <v>H</v>
      </c>
      <c r="G279" s="419">
        <v>0.6</v>
      </c>
      <c r="H279" s="378">
        <f>IF($D279&lt;&gt;"",VLOOKUP($D279,'SINAPI DEZEMBRO 2020'!$1:$1048576,4,FALSE),"")</f>
        <v>16.78</v>
      </c>
      <c r="I279" s="379">
        <f t="shared" ref="I279:I281" si="42">TRUNC(G279*H279,2)</f>
        <v>10.06</v>
      </c>
    </row>
    <row r="280" spans="2:9" x14ac:dyDescent="0.2">
      <c r="B280" s="366" t="s">
        <v>667</v>
      </c>
      <c r="C280" s="480" t="s">
        <v>7</v>
      </c>
      <c r="D280" s="484">
        <v>88316</v>
      </c>
      <c r="E280" s="376" t="str">
        <f>IF($D280&lt;&gt;"",VLOOKUP($D280,'SINAPI DEZEMBRO 2020'!$A$1:G12214,2,FALSE),"")</f>
        <v>SERVENTE COM ENCARGOS COMPLEMENTARES</v>
      </c>
      <c r="F280" s="465" t="str">
        <f>IF($D280&lt;&gt;"",VLOOKUP($D280,'SINAPI DEZEMBRO 2020'!$1:$1048576,3,FALSE),"")</f>
        <v>H</v>
      </c>
      <c r="G280" s="419">
        <v>2</v>
      </c>
      <c r="H280" s="378">
        <f>IF($D280&lt;&gt;"",VLOOKUP($D280,'SINAPI DEZEMBRO 2020'!$1:$1048576,4,FALSE),"")</f>
        <v>13.34</v>
      </c>
      <c r="I280" s="379">
        <f t="shared" si="42"/>
        <v>26.68</v>
      </c>
    </row>
    <row r="281" spans="2:9" x14ac:dyDescent="0.2">
      <c r="B281" s="366" t="s">
        <v>667</v>
      </c>
      <c r="C281" s="480" t="s">
        <v>7</v>
      </c>
      <c r="D281" s="484">
        <v>89993</v>
      </c>
      <c r="E281" s="376" t="str">
        <f>IF($D281&lt;&gt;"",VLOOKUP($D281,'SINAPI DEZEMBRO 2020'!$A$1:G12215,2,FALSE),"")</f>
        <v>GRAUTEAMENTO VERTICAL EM ALVENARIA ESTRUTURAL. AF_01/2015</v>
      </c>
      <c r="F281" s="465" t="str">
        <f>IF($D281&lt;&gt;"",VLOOKUP($D281,'SINAPI DEZEMBRO 2020'!$1:$1048576,3,FALSE),"")</f>
        <v>M3</v>
      </c>
      <c r="G281" s="419">
        <v>0.1</v>
      </c>
      <c r="H281" s="378">
        <f>IF($D281&lt;&gt;"",VLOOKUP($D281,'SINAPI DEZEMBRO 2020'!$1:$1048576,4,FALSE),"")</f>
        <v>613.97</v>
      </c>
      <c r="I281" s="379">
        <f t="shared" si="42"/>
        <v>61.39</v>
      </c>
    </row>
    <row r="282" spans="2:9" x14ac:dyDescent="0.2">
      <c r="B282" s="370"/>
      <c r="C282" s="459"/>
      <c r="D282" s="464"/>
      <c r="E282" s="365"/>
      <c r="F282" s="459"/>
      <c r="G282" s="367"/>
      <c r="H282" s="368"/>
      <c r="I282" s="369"/>
    </row>
    <row r="283" spans="2:9" s="121" customFormat="1" ht="14.25" x14ac:dyDescent="0.2">
      <c r="B283" s="415"/>
      <c r="C283" s="480"/>
      <c r="D283" s="481"/>
      <c r="E283" s="420"/>
      <c r="F283" s="508"/>
      <c r="G283" s="377"/>
      <c r="H283" s="421"/>
      <c r="I283" s="422"/>
    </row>
    <row r="284" spans="2:9" s="121" customFormat="1" ht="51" x14ac:dyDescent="0.2">
      <c r="B284" s="371" t="s">
        <v>4716</v>
      </c>
      <c r="C284" s="462"/>
      <c r="D284" s="462"/>
      <c r="E284" s="372" t="s">
        <v>3795</v>
      </c>
      <c r="F284" s="463" t="s">
        <v>775</v>
      </c>
      <c r="G284" s="373"/>
      <c r="H284" s="380"/>
      <c r="I284" s="381">
        <f>TRUNC(SUM(I285:I287),2)</f>
        <v>4530.82</v>
      </c>
    </row>
    <row r="285" spans="2:9" s="121" customFormat="1" ht="51" x14ac:dyDescent="0.2">
      <c r="B285" s="366" t="s">
        <v>668</v>
      </c>
      <c r="C285" s="459" t="s">
        <v>7</v>
      </c>
      <c r="D285" s="467">
        <v>25398</v>
      </c>
      <c r="E285" s="376" t="str">
        <f>IF($D285&lt;&gt;"",VLOOKUP($D285,'SINAPI DEZEMBRO 2020'!$A$1:G12219,2,FALSE),"")</f>
        <v>CONJUNTO PARA FUTSAL COM TRAVES OFICIAIS DE 3,00 X 2,00 M EM TUBO DE ACO GALVANIZADO 3" COM REQUADRO EM TUBO DE 1", PINTURA EM PRIMER COM TINTA ESMALTE SINTETICO E REDES DE POLIETILENO FIO 4 MM</v>
      </c>
      <c r="F285" s="465" t="str">
        <f>IF($D285&lt;&gt;"",VLOOKUP($D285,'SINAPI DEZEMBRO 2020'!$1:$1048576,3,FALSE),"")</f>
        <v xml:space="preserve">UN    </v>
      </c>
      <c r="G285" s="423">
        <v>1</v>
      </c>
      <c r="H285" s="378">
        <f>IF($D285&lt;&gt;"",VLOOKUP($D285,'SINAPI DEZEMBRO 2020'!$1:$1048576,4,FALSE),"")</f>
        <v>3229.92</v>
      </c>
      <c r="I285" s="379">
        <f t="shared" ref="I285:I287" si="43">TRUNC(G285*H285,2)</f>
        <v>3229.92</v>
      </c>
    </row>
    <row r="286" spans="2:9" s="121" customFormat="1" ht="25.5" x14ac:dyDescent="0.2">
      <c r="B286" s="366" t="s">
        <v>668</v>
      </c>
      <c r="C286" s="459" t="s">
        <v>7</v>
      </c>
      <c r="D286" s="467">
        <v>25400</v>
      </c>
      <c r="E286" s="376" t="str">
        <f>IF($D286&lt;&gt;"",VLOOKUP($D286,'SINAPI DEZEMBRO 2020'!$A$1:G12220,2,FALSE),"")</f>
        <v>PAR DE TABELAS DE BASQUETE EM COMPENSADO NAVAL DE *1,80 X 1,20* M, COM ARO DE METAL E REDE (SEM SUPORTE DE FIXACAO)</v>
      </c>
      <c r="F286" s="465" t="str">
        <f>IF($D286&lt;&gt;"",VLOOKUP($D286,'SINAPI DEZEMBRO 2020'!$1:$1048576,3,FALSE),"")</f>
        <v xml:space="preserve">UN    </v>
      </c>
      <c r="G286" s="423">
        <v>1</v>
      </c>
      <c r="H286" s="378">
        <f>IF($D286&lt;&gt;"",VLOOKUP($D286,'SINAPI DEZEMBRO 2020'!$1:$1048576,4,FALSE),"")</f>
        <v>1260.8800000000001</v>
      </c>
      <c r="I286" s="379">
        <f t="shared" si="43"/>
        <v>1260.8800000000001</v>
      </c>
    </row>
    <row r="287" spans="2:9" s="121" customFormat="1" x14ac:dyDescent="0.2">
      <c r="B287" s="366" t="s">
        <v>667</v>
      </c>
      <c r="C287" s="459" t="s">
        <v>7</v>
      </c>
      <c r="D287" s="485">
        <v>88316</v>
      </c>
      <c r="E287" s="376" t="str">
        <f>IF($D287&lt;&gt;"",VLOOKUP($D287,'SINAPI DEZEMBRO 2020'!$A$1:G12221,2,FALSE),"")</f>
        <v>SERVENTE COM ENCARGOS COMPLEMENTARES</v>
      </c>
      <c r="F287" s="465" t="str">
        <f>IF($D287&lt;&gt;"",VLOOKUP($D287,'SINAPI DEZEMBRO 2020'!$1:$1048576,3,FALSE),"")</f>
        <v>H</v>
      </c>
      <c r="G287" s="423">
        <v>3</v>
      </c>
      <c r="H287" s="378">
        <f>IF($D287&lt;&gt;"",VLOOKUP($D287,'SINAPI DEZEMBRO 2020'!$1:$1048576,4,FALSE),"")</f>
        <v>13.34</v>
      </c>
      <c r="I287" s="379">
        <f t="shared" si="43"/>
        <v>40.020000000000003</v>
      </c>
    </row>
    <row r="288" spans="2:9" s="121" customFormat="1" x14ac:dyDescent="0.2">
      <c r="B288" s="424"/>
      <c r="C288" s="486"/>
      <c r="D288" s="486"/>
      <c r="E288" s="425"/>
      <c r="F288" s="486"/>
      <c r="G288" s="426"/>
      <c r="H288" s="427"/>
      <c r="I288" s="369"/>
    </row>
    <row r="289" spans="2:9" s="121" customFormat="1" ht="63.75" x14ac:dyDescent="0.2">
      <c r="B289" s="371" t="s">
        <v>4910</v>
      </c>
      <c r="C289" s="462"/>
      <c r="D289" s="462"/>
      <c r="E289" s="372" t="s">
        <v>9463</v>
      </c>
      <c r="F289" s="463" t="s">
        <v>775</v>
      </c>
      <c r="G289" s="373"/>
      <c r="H289" s="380"/>
      <c r="I289" s="381">
        <f>TRUNC(SUM(I290:I291),2)</f>
        <v>1980.85</v>
      </c>
    </row>
    <row r="290" spans="2:9" s="121" customFormat="1" ht="51" x14ac:dyDescent="0.2">
      <c r="B290" s="366" t="s">
        <v>668</v>
      </c>
      <c r="C290" s="459" t="s">
        <v>7</v>
      </c>
      <c r="D290" s="467">
        <v>25399</v>
      </c>
      <c r="E290" s="376" t="str">
        <f>IF($D290&lt;&gt;"",VLOOKUP($D290,'SINAPI DEZEMBRO 2020'!$A$1:G12224,2,FALSE),"")</f>
        <v>CONJUNTO PARA QUADRA DE  VOLEI COM POSTES EM TUBO DE ACO GALVANIZADO 3", H = *255* CM, PINTURA EM TINTA ESMALTE SINTETICO, REDE DE NYLON COM 2 MM, MALHA 10 X 10 CM E ANTENAS OFICIAIS EM FIBRA DE VIDRO</v>
      </c>
      <c r="F290" s="465" t="str">
        <f>IF($D290&lt;&gt;"",VLOOKUP($D290,'SINAPI DEZEMBRO 2020'!$1:$1048576,3,FALSE),"")</f>
        <v xml:space="preserve">UN    </v>
      </c>
      <c r="G290" s="426">
        <v>1</v>
      </c>
      <c r="H290" s="378">
        <f>IF($D290&lt;&gt;"",VLOOKUP($D290,'SINAPI DEZEMBRO 2020'!$1:$1048576,4,FALSE),"")</f>
        <v>1960.84</v>
      </c>
      <c r="I290" s="379">
        <f t="shared" ref="I290:I291" si="44">TRUNC(G290*H290,2)</f>
        <v>1960.84</v>
      </c>
    </row>
    <row r="291" spans="2:9" s="121" customFormat="1" x14ac:dyDescent="0.2">
      <c r="B291" s="366" t="s">
        <v>667</v>
      </c>
      <c r="C291" s="459" t="s">
        <v>7</v>
      </c>
      <c r="D291" s="485">
        <v>88316</v>
      </c>
      <c r="E291" s="376" t="str">
        <f>IF($D291&lt;&gt;"",VLOOKUP($D291,'SINAPI DEZEMBRO 2020'!$A$1:G12225,2,FALSE),"")</f>
        <v>SERVENTE COM ENCARGOS COMPLEMENTARES</v>
      </c>
      <c r="F291" s="465" t="str">
        <f>IF($D291&lt;&gt;"",VLOOKUP($D291,'SINAPI DEZEMBRO 2020'!$1:$1048576,3,FALSE),"")</f>
        <v>H</v>
      </c>
      <c r="G291" s="426">
        <v>1.5</v>
      </c>
      <c r="H291" s="378">
        <f>IF($D291&lt;&gt;"",VLOOKUP($D291,'SINAPI DEZEMBRO 2020'!$1:$1048576,4,FALSE),"")</f>
        <v>13.34</v>
      </c>
      <c r="I291" s="379">
        <f t="shared" si="44"/>
        <v>20.010000000000002</v>
      </c>
    </row>
    <row r="292" spans="2:9" s="121" customFormat="1" x14ac:dyDescent="0.2">
      <c r="B292" s="366"/>
      <c r="C292" s="459"/>
      <c r="D292" s="464"/>
      <c r="E292" s="365"/>
      <c r="F292" s="459"/>
      <c r="G292" s="367"/>
      <c r="H292" s="368"/>
      <c r="I292" s="369"/>
    </row>
    <row r="293" spans="2:9" s="121" customFormat="1" ht="25.5" x14ac:dyDescent="0.2">
      <c r="B293" s="371" t="s">
        <v>4717</v>
      </c>
      <c r="C293" s="462"/>
      <c r="D293" s="462"/>
      <c r="E293" s="372" t="s">
        <v>3694</v>
      </c>
      <c r="F293" s="463" t="s">
        <v>38</v>
      </c>
      <c r="G293" s="373">
        <v>1</v>
      </c>
      <c r="H293" s="380"/>
      <c r="I293" s="381">
        <f>TRUNC(SUM(I294:I296),2)</f>
        <v>618.05999999999995</v>
      </c>
    </row>
    <row r="294" spans="2:9" s="121" customFormat="1" x14ac:dyDescent="0.2">
      <c r="B294" s="366" t="s">
        <v>667</v>
      </c>
      <c r="C294" s="459" t="s">
        <v>7</v>
      </c>
      <c r="D294" s="474">
        <v>88309</v>
      </c>
      <c r="E294" s="376" t="str">
        <f>IF($D294&lt;&gt;"",VLOOKUP($D294,'SINAPI DEZEMBRO 2020'!$A$1:G12228,2,FALSE),"")</f>
        <v>PEDREIRO COM ENCARGOS COMPLEMENTARES</v>
      </c>
      <c r="F294" s="465" t="str">
        <f>IF($D294&lt;&gt;"",VLOOKUP($D294,'SINAPI DEZEMBRO 2020'!$1:$1048576,3,FALSE),"")</f>
        <v>H</v>
      </c>
      <c r="G294" s="377">
        <v>0.5</v>
      </c>
      <c r="H294" s="378">
        <f>IF($D294&lt;&gt;"",VLOOKUP($D294,'SINAPI DEZEMBRO 2020'!$1:$1048576,4,FALSE),"")</f>
        <v>16.78</v>
      </c>
      <c r="I294" s="379">
        <f t="shared" ref="I294:I296" si="45">TRUNC(G294*H294,2)</f>
        <v>8.39</v>
      </c>
    </row>
    <row r="295" spans="2:9" s="121" customFormat="1" x14ac:dyDescent="0.2">
      <c r="B295" s="366" t="s">
        <v>667</v>
      </c>
      <c r="C295" s="459" t="s">
        <v>7</v>
      </c>
      <c r="D295" s="474">
        <v>88316</v>
      </c>
      <c r="E295" s="376" t="str">
        <f>IF($D295&lt;&gt;"",VLOOKUP($D295,'SINAPI DEZEMBRO 2020'!$A$1:G12229,2,FALSE),"")</f>
        <v>SERVENTE COM ENCARGOS COMPLEMENTARES</v>
      </c>
      <c r="F295" s="465" t="str">
        <f>IF($D295&lt;&gt;"",VLOOKUP($D295,'SINAPI DEZEMBRO 2020'!$1:$1048576,3,FALSE),"")</f>
        <v>H</v>
      </c>
      <c r="G295" s="377">
        <v>0.5</v>
      </c>
      <c r="H295" s="378">
        <f>IF($D295&lt;&gt;"",VLOOKUP($D295,'SINAPI DEZEMBRO 2020'!$1:$1048576,4,FALSE),"")</f>
        <v>13.34</v>
      </c>
      <c r="I295" s="379">
        <f t="shared" si="45"/>
        <v>6.67</v>
      </c>
    </row>
    <row r="296" spans="2:9" s="121" customFormat="1" x14ac:dyDescent="0.2">
      <c r="B296" s="366" t="s">
        <v>668</v>
      </c>
      <c r="C296" s="459" t="s">
        <v>7</v>
      </c>
      <c r="D296" s="474">
        <v>10848</v>
      </c>
      <c r="E296" s="376" t="str">
        <f>IF($D296&lt;&gt;"",VLOOKUP($D296,'SINAPI DEZEMBRO 2020'!$A$1:G12230,2,FALSE),"")</f>
        <v>PLACA DE INAUGURACAO METALICA, *40* CM X *60* CM</v>
      </c>
      <c r="F296" s="465" t="str">
        <f>IF($D296&lt;&gt;"",VLOOKUP($D296,'SINAPI DEZEMBRO 2020'!$1:$1048576,3,FALSE),"")</f>
        <v xml:space="preserve">UN    </v>
      </c>
      <c r="G296" s="377">
        <v>1</v>
      </c>
      <c r="H296" s="378">
        <f>IF($D296&lt;&gt;"",VLOOKUP($D296,'SINAPI DEZEMBRO 2020'!$1:$1048576,4,FALSE),"")</f>
        <v>603</v>
      </c>
      <c r="I296" s="379">
        <f t="shared" si="45"/>
        <v>603</v>
      </c>
    </row>
    <row r="297" spans="2:9" s="121" customFormat="1" ht="14.25" x14ac:dyDescent="0.2">
      <c r="B297" s="415"/>
      <c r="C297" s="480"/>
      <c r="D297" s="481"/>
      <c r="E297" s="420"/>
      <c r="F297" s="508"/>
      <c r="G297" s="377"/>
      <c r="H297" s="421"/>
      <c r="I297" s="422"/>
    </row>
    <row r="298" spans="2:9" s="121" customFormat="1" ht="20.25" customHeight="1" x14ac:dyDescent="0.2">
      <c r="B298" s="371" t="s">
        <v>4720</v>
      </c>
      <c r="C298" s="462"/>
      <c r="D298" s="462"/>
      <c r="E298" s="406" t="s">
        <v>4719</v>
      </c>
      <c r="F298" s="504" t="s">
        <v>38</v>
      </c>
      <c r="G298" s="373">
        <v>1</v>
      </c>
      <c r="H298" s="428"/>
      <c r="I298" s="381">
        <f>TRUNC(SUM(I299:L324),2)</f>
        <v>3142.06</v>
      </c>
    </row>
    <row r="299" spans="2:9" s="121" customFormat="1" ht="25.5" x14ac:dyDescent="0.2">
      <c r="B299" s="366" t="s">
        <v>667</v>
      </c>
      <c r="C299" s="459" t="s">
        <v>7</v>
      </c>
      <c r="D299" s="474">
        <v>92716</v>
      </c>
      <c r="E299" s="376" t="str">
        <f>IF($D299&lt;&gt;"",VLOOKUP($D299,'SINAPI DEZEMBRO 2020'!$A$1:G12233,2,FALSE),"")</f>
        <v>APARELHO PARA CORTE E SOLDA OXI-ACETILENO SOBRE RODAS, INCLUSIVE CILINDROS E MAÇARICOS - CHP DIURNO. AF_12/2015</v>
      </c>
      <c r="F299" s="465" t="str">
        <f>IF($D299&lt;&gt;"",VLOOKUP($D299,'SINAPI DEZEMBRO 2020'!$1:$1048576,3,FALSE),"")</f>
        <v>CHP</v>
      </c>
      <c r="G299" s="377">
        <v>0.85</v>
      </c>
      <c r="H299" s="378">
        <f>IF($D299&lt;&gt;"",VLOOKUP($D299,'SINAPI DEZEMBRO 2020'!$1:$1048576,4,FALSE),"")</f>
        <v>29.45</v>
      </c>
      <c r="I299" s="379">
        <f t="shared" ref="I299:I319" si="46">TRUNC(G299*H299,2)</f>
        <v>25.03</v>
      </c>
    </row>
    <row r="300" spans="2:9" s="121" customFormat="1" x14ac:dyDescent="0.2">
      <c r="B300" s="366" t="s">
        <v>667</v>
      </c>
      <c r="C300" s="459" t="s">
        <v>7</v>
      </c>
      <c r="D300" s="474">
        <v>88238</v>
      </c>
      <c r="E300" s="376" t="str">
        <f>IF($D300&lt;&gt;"",VLOOKUP($D300,'SINAPI DEZEMBRO 2020'!$A$1:G12234,2,FALSE),"")</f>
        <v>AJUDANTE DE ARMADOR COM ENCARGOS COMPLEMENTARES</v>
      </c>
      <c r="F300" s="465" t="str">
        <f>IF($D300&lt;&gt;"",VLOOKUP($D300,'SINAPI DEZEMBRO 2020'!$1:$1048576,3,FALSE),"")</f>
        <v>H</v>
      </c>
      <c r="G300" s="377">
        <v>2.34</v>
      </c>
      <c r="H300" s="378">
        <f>IF($D300&lt;&gt;"",VLOOKUP($D300,'SINAPI DEZEMBRO 2020'!$1:$1048576,4,FALSE),"")</f>
        <v>12.78</v>
      </c>
      <c r="I300" s="379">
        <f t="shared" si="46"/>
        <v>29.9</v>
      </c>
    </row>
    <row r="301" spans="2:9" s="121" customFormat="1" x14ac:dyDescent="0.2">
      <c r="B301" s="366" t="s">
        <v>667</v>
      </c>
      <c r="C301" s="459" t="s">
        <v>7</v>
      </c>
      <c r="D301" s="474">
        <v>88239</v>
      </c>
      <c r="E301" s="376" t="str">
        <f>IF($D301&lt;&gt;"",VLOOKUP($D301,'SINAPI DEZEMBRO 2020'!$A$1:G12235,2,FALSE),"")</f>
        <v>AJUDANTE DE CARPINTEIRO COM ENCARGOS COMPLEMENTARES</v>
      </c>
      <c r="F301" s="465" t="str">
        <f>IF($D301&lt;&gt;"",VLOOKUP($D301,'SINAPI DEZEMBRO 2020'!$1:$1048576,3,FALSE),"")</f>
        <v>H</v>
      </c>
      <c r="G301" s="377">
        <v>3.5</v>
      </c>
      <c r="H301" s="378">
        <f>IF($D301&lt;&gt;"",VLOOKUP($D301,'SINAPI DEZEMBRO 2020'!$1:$1048576,4,FALSE),"")</f>
        <v>13.87</v>
      </c>
      <c r="I301" s="379">
        <f t="shared" si="46"/>
        <v>48.54</v>
      </c>
    </row>
    <row r="302" spans="2:9" s="121" customFormat="1" x14ac:dyDescent="0.2">
      <c r="B302" s="366" t="s">
        <v>665</v>
      </c>
      <c r="C302" s="459" t="s">
        <v>7</v>
      </c>
      <c r="D302" s="474">
        <v>34466</v>
      </c>
      <c r="E302" s="376" t="str">
        <f>IF($D302&lt;&gt;"",VLOOKUP($D302,'SINAPI DEZEMBRO 2020'!$A$1:G12236,2,FALSE),"")</f>
        <v>AJUDANTE DE PINTOR</v>
      </c>
      <c r="F302" s="465" t="str">
        <f>IF($D302&lt;&gt;"",VLOOKUP($D302,'SINAPI DEZEMBRO 2020'!$1:$1048576,3,FALSE),"")</f>
        <v xml:space="preserve">H     </v>
      </c>
      <c r="G302" s="377">
        <v>3.5</v>
      </c>
      <c r="H302" s="378">
        <f>IF($D302&lt;&gt;"",VLOOKUP($D302,'SINAPI DEZEMBRO 2020'!$1:$1048576,4,FALSE),"")</f>
        <v>9.2100000000000009</v>
      </c>
      <c r="I302" s="379">
        <f t="shared" si="46"/>
        <v>32.229999999999997</v>
      </c>
    </row>
    <row r="303" spans="2:9" s="121" customFormat="1" x14ac:dyDescent="0.2">
      <c r="B303" s="366" t="s">
        <v>667</v>
      </c>
      <c r="C303" s="459" t="s">
        <v>7</v>
      </c>
      <c r="D303" s="474">
        <v>88245</v>
      </c>
      <c r="E303" s="376" t="str">
        <f>IF($D303&lt;&gt;"",VLOOKUP($D303,'SINAPI DEZEMBRO 2020'!$A$1:G12237,2,FALSE),"")</f>
        <v>ARMADOR COM ENCARGOS COMPLEMENTARES</v>
      </c>
      <c r="F303" s="465" t="str">
        <f>IF($D303&lt;&gt;"",VLOOKUP($D303,'SINAPI DEZEMBRO 2020'!$1:$1048576,3,FALSE),"")</f>
        <v>H</v>
      </c>
      <c r="G303" s="377">
        <v>2.34</v>
      </c>
      <c r="H303" s="378">
        <f>IF($D303&lt;&gt;"",VLOOKUP($D303,'SINAPI DEZEMBRO 2020'!$1:$1048576,4,FALSE),"")</f>
        <v>16.690000000000001</v>
      </c>
      <c r="I303" s="379">
        <f t="shared" si="46"/>
        <v>39.049999999999997</v>
      </c>
    </row>
    <row r="304" spans="2:9" s="121" customFormat="1" x14ac:dyDescent="0.2">
      <c r="B304" s="366" t="s">
        <v>667</v>
      </c>
      <c r="C304" s="459" t="s">
        <v>7</v>
      </c>
      <c r="D304" s="474">
        <v>88262</v>
      </c>
      <c r="E304" s="376" t="str">
        <f>IF($D304&lt;&gt;"",VLOOKUP($D304,'SINAPI DEZEMBRO 2020'!$A$1:G12238,2,FALSE),"")</f>
        <v>CARPINTEIRO DE FORMAS COM ENCARGOS COMPLEMENTARES</v>
      </c>
      <c r="F304" s="465" t="str">
        <f>IF($D304&lt;&gt;"",VLOOKUP($D304,'SINAPI DEZEMBRO 2020'!$1:$1048576,3,FALSE),"")</f>
        <v>H</v>
      </c>
      <c r="G304" s="377">
        <v>3.5</v>
      </c>
      <c r="H304" s="378">
        <f>IF($D304&lt;&gt;"",VLOOKUP($D304,'SINAPI DEZEMBRO 2020'!$1:$1048576,4,FALSE),"")</f>
        <v>16.59</v>
      </c>
      <c r="I304" s="379">
        <f t="shared" si="46"/>
        <v>58.06</v>
      </c>
    </row>
    <row r="305" spans="2:9" s="121" customFormat="1" x14ac:dyDescent="0.2">
      <c r="B305" s="366" t="s">
        <v>667</v>
      </c>
      <c r="C305" s="459" t="s">
        <v>7</v>
      </c>
      <c r="D305" s="474">
        <v>88256</v>
      </c>
      <c r="E305" s="376" t="str">
        <f>IF($D305&lt;&gt;"",VLOOKUP($D305,'SINAPI DEZEMBRO 2020'!$A$1:G12239,2,FALSE),"")</f>
        <v>AZULEJISTA OU LADRILHISTA COM ENCARGOS COMPLEMENTARES</v>
      </c>
      <c r="F305" s="465" t="str">
        <f>IF($D305&lt;&gt;"",VLOOKUP($D305,'SINAPI DEZEMBRO 2020'!$1:$1048576,3,FALSE),"")</f>
        <v>H</v>
      </c>
      <c r="G305" s="377">
        <v>5.5</v>
      </c>
      <c r="H305" s="378">
        <f>IF($D305&lt;&gt;"",VLOOKUP($D305,'SINAPI DEZEMBRO 2020'!$1:$1048576,4,FALSE),"")</f>
        <v>16.72</v>
      </c>
      <c r="I305" s="379">
        <f t="shared" si="46"/>
        <v>91.96</v>
      </c>
    </row>
    <row r="306" spans="2:9" s="121" customFormat="1" x14ac:dyDescent="0.2">
      <c r="B306" s="366" t="s">
        <v>667</v>
      </c>
      <c r="C306" s="459" t="s">
        <v>7</v>
      </c>
      <c r="D306" s="474">
        <v>88309</v>
      </c>
      <c r="E306" s="376" t="str">
        <f>IF($D306&lt;&gt;"",VLOOKUP($D306,'SINAPI DEZEMBRO 2020'!$A$1:G12240,2,FALSE),"")</f>
        <v>PEDREIRO COM ENCARGOS COMPLEMENTARES</v>
      </c>
      <c r="F306" s="465" t="str">
        <f>IF($D306&lt;&gt;"",VLOOKUP($D306,'SINAPI DEZEMBRO 2020'!$1:$1048576,3,FALSE),"")</f>
        <v>H</v>
      </c>
      <c r="G306" s="377">
        <v>1.91</v>
      </c>
      <c r="H306" s="378">
        <f>IF($D306&lt;&gt;"",VLOOKUP($D306,'SINAPI DEZEMBRO 2020'!$1:$1048576,4,FALSE),"")</f>
        <v>16.78</v>
      </c>
      <c r="I306" s="379">
        <f t="shared" si="46"/>
        <v>32.04</v>
      </c>
    </row>
    <row r="307" spans="2:9" s="121" customFormat="1" x14ac:dyDescent="0.2">
      <c r="B307" s="366" t="s">
        <v>667</v>
      </c>
      <c r="C307" s="459" t="s">
        <v>7</v>
      </c>
      <c r="D307" s="474">
        <v>88316</v>
      </c>
      <c r="E307" s="376" t="str">
        <f>IF($D307&lt;&gt;"",VLOOKUP($D307,'SINAPI DEZEMBRO 2020'!$A$1:G12241,2,FALSE),"")</f>
        <v>SERVENTE COM ENCARGOS COMPLEMENTARES</v>
      </c>
      <c r="F307" s="465" t="str">
        <f>IF($D307&lt;&gt;"",VLOOKUP($D307,'SINAPI DEZEMBRO 2020'!$1:$1048576,3,FALSE),"")</f>
        <v>H</v>
      </c>
      <c r="G307" s="377">
        <v>12.5</v>
      </c>
      <c r="H307" s="378">
        <f>IF($D307&lt;&gt;"",VLOOKUP($D307,'SINAPI DEZEMBRO 2020'!$1:$1048576,4,FALSE),"")</f>
        <v>13.34</v>
      </c>
      <c r="I307" s="379">
        <f t="shared" si="46"/>
        <v>166.75</v>
      </c>
    </row>
    <row r="308" spans="2:9" s="121" customFormat="1" ht="25.5" x14ac:dyDescent="0.2">
      <c r="B308" s="366" t="s">
        <v>665</v>
      </c>
      <c r="C308" s="459" t="s">
        <v>7</v>
      </c>
      <c r="D308" s="474">
        <v>367</v>
      </c>
      <c r="E308" s="376" t="str">
        <f>IF($D308&lt;&gt;"",VLOOKUP($D308,'SINAPI DEZEMBRO 2020'!$A$1:G12243,2,FALSE),"")</f>
        <v>AREIA GROSSA - POSTO JAZIDA/FORNECEDOR (RETIRADO NA JAZIDA, SEM TRANSPORTE)</v>
      </c>
      <c r="F308" s="465" t="str">
        <f>IF($D308&lt;&gt;"",VLOOKUP($D308,'SINAPI DEZEMBRO 2020'!$1:$1048576,3,FALSE),"")</f>
        <v xml:space="preserve">M3    </v>
      </c>
      <c r="G308" s="377">
        <v>0.5</v>
      </c>
      <c r="H308" s="378">
        <f>IF($D308&lt;&gt;"",VLOOKUP($D308,'SINAPI DEZEMBRO 2020'!$1:$1048576,4,FALSE),"")</f>
        <v>69</v>
      </c>
      <c r="I308" s="379">
        <f t="shared" si="46"/>
        <v>34.5</v>
      </c>
    </row>
    <row r="309" spans="2:9" s="121" customFormat="1" x14ac:dyDescent="0.2">
      <c r="B309" s="366" t="s">
        <v>665</v>
      </c>
      <c r="C309" s="459" t="s">
        <v>7</v>
      </c>
      <c r="D309" s="474">
        <v>33</v>
      </c>
      <c r="E309" s="376" t="str">
        <f>IF($D309&lt;&gt;"",VLOOKUP($D309,'SINAPI DEZEMBRO 2020'!$A$1:G12244,2,FALSE),"")</f>
        <v>ACO CA-50, 8,0 MM, VERGALHAO</v>
      </c>
      <c r="F309" s="465" t="str">
        <f>IF($D309&lt;&gt;"",VLOOKUP($D309,'SINAPI DEZEMBRO 2020'!$1:$1048576,3,FALSE),"")</f>
        <v xml:space="preserve">KG    </v>
      </c>
      <c r="G309" s="377">
        <v>33.5</v>
      </c>
      <c r="H309" s="378">
        <f>IF($D309&lt;&gt;"",VLOOKUP($D309,'SINAPI DEZEMBRO 2020'!$1:$1048576,4,FALSE),"")</f>
        <v>6.92</v>
      </c>
      <c r="I309" s="379">
        <f t="shared" si="46"/>
        <v>231.82</v>
      </c>
    </row>
    <row r="310" spans="2:9" s="121" customFormat="1" ht="25.5" x14ac:dyDescent="0.2">
      <c r="B310" s="366" t="s">
        <v>665</v>
      </c>
      <c r="C310" s="459" t="s">
        <v>7</v>
      </c>
      <c r="D310" s="474">
        <v>4718</v>
      </c>
      <c r="E310" s="376" t="str">
        <f>IF($D310&lt;&gt;"",VLOOKUP($D310,'SINAPI DEZEMBRO 2020'!$A$1:G12245,2,FALSE),"")</f>
        <v>PEDRA BRITADA N. 2 (19 A 38 MM) POSTO PEDREIRA/FORNECEDOR, SEM FRETE</v>
      </c>
      <c r="F310" s="465" t="str">
        <f>IF($D310&lt;&gt;"",VLOOKUP($D310,'SINAPI DEZEMBRO 2020'!$1:$1048576,3,FALSE),"")</f>
        <v xml:space="preserve">M3    </v>
      </c>
      <c r="G310" s="377">
        <v>0.16</v>
      </c>
      <c r="H310" s="378">
        <f>IF($D310&lt;&gt;"",VLOOKUP($D310,'SINAPI DEZEMBRO 2020'!$1:$1048576,4,FALSE),"")</f>
        <v>80</v>
      </c>
      <c r="I310" s="379">
        <f t="shared" si="46"/>
        <v>12.8</v>
      </c>
    </row>
    <row r="311" spans="2:9" s="121" customFormat="1" x14ac:dyDescent="0.2">
      <c r="B311" s="366" t="s">
        <v>665</v>
      </c>
      <c r="C311" s="459" t="s">
        <v>7</v>
      </c>
      <c r="D311" s="474">
        <v>1106</v>
      </c>
      <c r="E311" s="376" t="str">
        <f>IF($D311&lt;&gt;"",VLOOKUP($D311,'SINAPI DEZEMBRO 2020'!$A$1:G12246,2,FALSE),"")</f>
        <v>CAL HIDRATADA CH-I PARA ARGAMASSAS</v>
      </c>
      <c r="F311" s="465" t="str">
        <f>IF($D311&lt;&gt;"",VLOOKUP($D311,'SINAPI DEZEMBRO 2020'!$1:$1048576,3,FALSE),"")</f>
        <v xml:space="preserve">KG    </v>
      </c>
      <c r="G311" s="377">
        <v>7.28</v>
      </c>
      <c r="H311" s="378">
        <f>IF($D311&lt;&gt;"",VLOOKUP($D311,'SINAPI DEZEMBRO 2020'!$1:$1048576,4,FALSE),"")</f>
        <v>0.7</v>
      </c>
      <c r="I311" s="379">
        <f t="shared" si="46"/>
        <v>5.09</v>
      </c>
    </row>
    <row r="312" spans="2:9" s="121" customFormat="1" ht="25.5" x14ac:dyDescent="0.2">
      <c r="B312" s="366" t="s">
        <v>665</v>
      </c>
      <c r="C312" s="459" t="s">
        <v>7</v>
      </c>
      <c r="D312" s="474">
        <v>1347</v>
      </c>
      <c r="E312" s="376" t="str">
        <f>IF($D312&lt;&gt;"",VLOOKUP($D312,'SINAPI DEZEMBRO 2020'!$A$1:G12247,2,FALSE),"")</f>
        <v>CHAPA DE MADEIRA COMPENSADA PLASTIFICADA PARA FORMA DE CONCRETO, DE 2,20 X 1,10 M, E = 12 MM</v>
      </c>
      <c r="F312" s="465" t="str">
        <f>IF($D312&lt;&gt;"",VLOOKUP($D312,'SINAPI DEZEMBRO 2020'!$1:$1048576,3,FALSE),"")</f>
        <v xml:space="preserve">M2    </v>
      </c>
      <c r="G312" s="377">
        <v>3.3</v>
      </c>
      <c r="H312" s="378">
        <f>IF($D312&lt;&gt;"",VLOOKUP($D312,'SINAPI DEZEMBRO 2020'!$1:$1048576,4,FALSE),"")</f>
        <v>31.4</v>
      </c>
      <c r="I312" s="379">
        <f t="shared" si="46"/>
        <v>103.62</v>
      </c>
    </row>
    <row r="313" spans="2:9" s="121" customFormat="1" x14ac:dyDescent="0.2">
      <c r="B313" s="366" t="s">
        <v>665</v>
      </c>
      <c r="C313" s="459" t="s">
        <v>7</v>
      </c>
      <c r="D313" s="474">
        <v>1379</v>
      </c>
      <c r="E313" s="376" t="str">
        <f>IF($D313&lt;&gt;"",VLOOKUP($D313,'SINAPI DEZEMBRO 2020'!$A$1:G12248,2,FALSE),"")</f>
        <v>CIMENTO PORTLAND COMPOSTO CP II-32</v>
      </c>
      <c r="F313" s="465" t="str">
        <f>IF($D313&lt;&gt;"",VLOOKUP($D313,'SINAPI DEZEMBRO 2020'!$1:$1048576,3,FALSE),"")</f>
        <v xml:space="preserve">KG    </v>
      </c>
      <c r="G313" s="377">
        <v>112</v>
      </c>
      <c r="H313" s="378">
        <f>IF($D313&lt;&gt;"",VLOOKUP($D313,'SINAPI DEZEMBRO 2020'!$1:$1048576,4,FALSE),"")</f>
        <v>0.56000000000000005</v>
      </c>
      <c r="I313" s="379">
        <f t="shared" si="46"/>
        <v>62.72</v>
      </c>
    </row>
    <row r="314" spans="2:9" s="121" customFormat="1" ht="25.5" x14ac:dyDescent="0.2">
      <c r="B314" s="366" t="s">
        <v>665</v>
      </c>
      <c r="C314" s="459" t="s">
        <v>7</v>
      </c>
      <c r="D314" s="474">
        <v>2692</v>
      </c>
      <c r="E314" s="376" t="str">
        <f>IF($D314&lt;&gt;"",VLOOKUP($D314,'SINAPI DEZEMBRO 2020'!$A$1:G12249,2,FALSE),"")</f>
        <v>DESMOLDANTE PROTETOR PARA FORMAS DE MADEIRA, DE BASE OLEOSA EMULSIONADA EM AGUA</v>
      </c>
      <c r="F314" s="465" t="str">
        <f>IF($D314&lt;&gt;"",VLOOKUP($D314,'SINAPI DEZEMBRO 2020'!$1:$1048576,3,FALSE),"")</f>
        <v xml:space="preserve">L     </v>
      </c>
      <c r="G314" s="377">
        <v>1.8</v>
      </c>
      <c r="H314" s="378">
        <f>IF($D314&lt;&gt;"",VLOOKUP($D314,'SINAPI DEZEMBRO 2020'!$1:$1048576,4,FALSE),"")</f>
        <v>4.83</v>
      </c>
      <c r="I314" s="379">
        <f t="shared" si="46"/>
        <v>8.69</v>
      </c>
    </row>
    <row r="315" spans="2:9" s="121" customFormat="1" x14ac:dyDescent="0.2">
      <c r="B315" s="366" t="s">
        <v>665</v>
      </c>
      <c r="C315" s="459" t="s">
        <v>7</v>
      </c>
      <c r="D315" s="474">
        <v>10997</v>
      </c>
      <c r="E315" s="376" t="str">
        <f>IF($D315&lt;&gt;"",VLOOKUP($D315,'SINAPI DEZEMBRO 2020'!$A$1:G12250,2,FALSE),"")</f>
        <v>ELETRODO REVESTIDO AWS - E7018, DIAMETRO IGUAL A 4,00 MM</v>
      </c>
      <c r="F315" s="465" t="str">
        <f>IF($D315&lt;&gt;"",VLOOKUP($D315,'SINAPI DEZEMBRO 2020'!$1:$1048576,3,FALSE),"")</f>
        <v xml:space="preserve">KG    </v>
      </c>
      <c r="G315" s="377">
        <v>0.85</v>
      </c>
      <c r="H315" s="378">
        <f>IF($D315&lt;&gt;"",VLOOKUP($D315,'SINAPI DEZEMBRO 2020'!$1:$1048576,4,FALSE),"")</f>
        <v>14.5</v>
      </c>
      <c r="I315" s="379">
        <f t="shared" si="46"/>
        <v>12.32</v>
      </c>
    </row>
    <row r="316" spans="2:9" s="121" customFormat="1" ht="25.5" x14ac:dyDescent="0.2">
      <c r="B316" s="366" t="s">
        <v>665</v>
      </c>
      <c r="C316" s="459" t="s">
        <v>7</v>
      </c>
      <c r="D316" s="474">
        <v>7293</v>
      </c>
      <c r="E316" s="376" t="str">
        <f>IF($D316&lt;&gt;"",VLOOKUP($D316,'SINAPI DEZEMBRO 2020'!$A$1:G12251,2,FALSE),"")</f>
        <v>TINTA ESMALTE SINTETICO PREMIUM DE DUPLA ACAO GRAFITE FOSCO PARA SUPERFICIES METALICAS FERROSAS</v>
      </c>
      <c r="F316" s="465" t="str">
        <f>IF($D316&lt;&gt;"",VLOOKUP($D316,'SINAPI DEZEMBRO 2020'!$1:$1048576,3,FALSE),"")</f>
        <v xml:space="preserve">L     </v>
      </c>
      <c r="G316" s="377">
        <v>1.1000000000000001</v>
      </c>
      <c r="H316" s="378">
        <f>IF($D316&lt;&gt;"",VLOOKUP($D316,'SINAPI DEZEMBRO 2020'!$1:$1048576,4,FALSE),"")</f>
        <v>26.12</v>
      </c>
      <c r="I316" s="379">
        <f t="shared" si="46"/>
        <v>28.73</v>
      </c>
    </row>
    <row r="317" spans="2:9" s="121" customFormat="1" x14ac:dyDescent="0.2">
      <c r="B317" s="366" t="s">
        <v>665</v>
      </c>
      <c r="C317" s="459" t="s">
        <v>7</v>
      </c>
      <c r="D317" s="474">
        <v>3731</v>
      </c>
      <c r="E317" s="376" t="str">
        <f>IF($D317&lt;&gt;"",VLOOKUP($D317,'SINAPI DEZEMBRO 2020'!$A$1:G12252,2,FALSE),"")</f>
        <v>LADRILHO HIDRAULICO, *20 X 20* CM, E= 2 CM, DADOS, COR NATURAL</v>
      </c>
      <c r="F317" s="465" t="str">
        <f>IF($D317&lt;&gt;"",VLOOKUP($D317,'SINAPI DEZEMBRO 2020'!$1:$1048576,3,FALSE),"")</f>
        <v xml:space="preserve">M2    </v>
      </c>
      <c r="G317" s="377">
        <v>4.3499999999999996</v>
      </c>
      <c r="H317" s="378">
        <f>IF($D317&lt;&gt;"",VLOOKUP($D317,'SINAPI DEZEMBRO 2020'!$1:$1048576,4,FALSE),"")</f>
        <v>48</v>
      </c>
      <c r="I317" s="379">
        <f t="shared" si="46"/>
        <v>208.8</v>
      </c>
    </row>
    <row r="318" spans="2:9" s="121" customFormat="1" x14ac:dyDescent="0.2">
      <c r="B318" s="366" t="s">
        <v>665</v>
      </c>
      <c r="C318" s="459" t="s">
        <v>7</v>
      </c>
      <c r="D318" s="474">
        <v>3768</v>
      </c>
      <c r="E318" s="376" t="str">
        <f>IF($D318&lt;&gt;"",VLOOKUP($D318,'SINAPI DEZEMBRO 2020'!$A$1:G12253,2,FALSE),"")</f>
        <v>LIXA EM FOLHA PARA FERRO, NUMERO 150</v>
      </c>
      <c r="F318" s="465" t="str">
        <f>IF($D318&lt;&gt;"",VLOOKUP($D318,'SINAPI DEZEMBRO 2020'!$1:$1048576,3,FALSE),"")</f>
        <v xml:space="preserve">UN    </v>
      </c>
      <c r="G318" s="377">
        <v>2.1</v>
      </c>
      <c r="H318" s="378">
        <f>IF($D318&lt;&gt;"",VLOOKUP($D318,'SINAPI DEZEMBRO 2020'!$1:$1048576,4,FALSE),"")</f>
        <v>2.56</v>
      </c>
      <c r="I318" s="379">
        <f t="shared" si="46"/>
        <v>5.37</v>
      </c>
    </row>
    <row r="319" spans="2:9" s="121" customFormat="1" ht="25.5" x14ac:dyDescent="0.2">
      <c r="B319" s="366" t="s">
        <v>665</v>
      </c>
      <c r="C319" s="459" t="s">
        <v>7</v>
      </c>
      <c r="D319" s="474">
        <v>4720</v>
      </c>
      <c r="E319" s="376" t="str">
        <f>IF($D319&lt;&gt;"",VLOOKUP($D319,'SINAPI DEZEMBRO 2020'!$A$1:G12254,2,FALSE),"")</f>
        <v>PEDRA BRITADA N. 0, OU PEDRISCO (4,8 A 9,5 MM) POSTO PEDREIRA/FORNECEDOR, SEM FRETE</v>
      </c>
      <c r="F319" s="465" t="str">
        <f>IF($D319&lt;&gt;"",VLOOKUP($D319,'SINAPI DEZEMBRO 2020'!$1:$1048576,3,FALSE),"")</f>
        <v xml:space="preserve">M3    </v>
      </c>
      <c r="G319" s="377">
        <v>0.38</v>
      </c>
      <c r="H319" s="378">
        <f>IF($D319&lt;&gt;"",VLOOKUP($D319,'SINAPI DEZEMBRO 2020'!$1:$1048576,4,FALSE),"")</f>
        <v>91.87</v>
      </c>
      <c r="I319" s="379">
        <f t="shared" si="46"/>
        <v>34.909999999999997</v>
      </c>
    </row>
    <row r="320" spans="2:9" s="121" customFormat="1" x14ac:dyDescent="0.2">
      <c r="B320" s="366" t="s">
        <v>665</v>
      </c>
      <c r="C320" s="459" t="s">
        <v>666</v>
      </c>
      <c r="D320" s="474"/>
      <c r="E320" s="376" t="s">
        <v>10629</v>
      </c>
      <c r="F320" s="465" t="s">
        <v>772</v>
      </c>
      <c r="G320" s="377">
        <v>0.45</v>
      </c>
      <c r="H320" s="378">
        <v>9.4</v>
      </c>
      <c r="I320" s="369">
        <f t="shared" ref="I320:I321" si="47">TRUNC(H320*G320,2)</f>
        <v>4.2300000000000004</v>
      </c>
    </row>
    <row r="321" spans="1:13" s="121" customFormat="1" x14ac:dyDescent="0.2">
      <c r="B321" s="366" t="s">
        <v>665</v>
      </c>
      <c r="C321" s="459" t="s">
        <v>666</v>
      </c>
      <c r="D321" s="474"/>
      <c r="E321" s="376" t="s">
        <v>10630</v>
      </c>
      <c r="F321" s="465" t="s">
        <v>18</v>
      </c>
      <c r="G321" s="377">
        <v>2.25</v>
      </c>
      <c r="H321" s="378">
        <v>4.74</v>
      </c>
      <c r="I321" s="369">
        <f t="shared" si="47"/>
        <v>10.66</v>
      </c>
    </row>
    <row r="322" spans="1:13" s="121" customFormat="1" ht="25.5" x14ac:dyDescent="0.2">
      <c r="B322" s="366" t="s">
        <v>665</v>
      </c>
      <c r="C322" s="459" t="s">
        <v>7</v>
      </c>
      <c r="D322" s="474">
        <v>21014</v>
      </c>
      <c r="E322" s="376" t="str">
        <f>IF($D322&lt;&gt;"",VLOOKUP($D322,'SINAPI DEZEMBRO 2020'!$A$1:G12257,2,FALSE),"")</f>
        <v>TUBO ACO GALVANIZADO COM COSTURA, CLASSE LEVE, DN 65 MM ( 2 1/2"),  E = 3,35 MM, * 6,23* KG/M (NBR 5580)</v>
      </c>
      <c r="F322" s="465" t="str">
        <f>IF($D322&lt;&gt;"",VLOOKUP($D322,'SINAPI DEZEMBRO 2020'!$1:$1048576,3,FALSE),"")</f>
        <v xml:space="preserve">M     </v>
      </c>
      <c r="G322" s="377">
        <v>11</v>
      </c>
      <c r="H322" s="378">
        <f>IF($D322&lt;&gt;"",VLOOKUP($D322,'SINAPI DEZEMBRO 2020'!$1:$1048576,4,FALSE),"")</f>
        <v>79.459999999999994</v>
      </c>
      <c r="I322" s="379">
        <f t="shared" ref="I322:I324" si="48">TRUNC(G322*H322,2)</f>
        <v>874.06</v>
      </c>
    </row>
    <row r="323" spans="1:13" s="121" customFormat="1" ht="25.5" x14ac:dyDescent="0.2">
      <c r="B323" s="366" t="s">
        <v>665</v>
      </c>
      <c r="C323" s="459" t="s">
        <v>7</v>
      </c>
      <c r="D323" s="474">
        <v>21015</v>
      </c>
      <c r="E323" s="376" t="str">
        <f>IF($D323&lt;&gt;"",VLOOKUP($D323,'SINAPI DEZEMBRO 2020'!$A$1:G12258,2,FALSE),"")</f>
        <v>TUBO ACO GALVANIZADO COM COSTURA, CLASSE LEVE, DN 80 MM ( 3"),  E = 3,35 MM, *7,32* KG/M (NBR 5580)</v>
      </c>
      <c r="F323" s="465" t="str">
        <f>IF($D323&lt;&gt;"",VLOOKUP($D323,'SINAPI DEZEMBRO 2020'!$1:$1048576,3,FALSE),"")</f>
        <v xml:space="preserve">M     </v>
      </c>
      <c r="G323" s="377">
        <v>10.5</v>
      </c>
      <c r="H323" s="378">
        <f>IF($D323&lt;&gt;"",VLOOKUP($D323,'SINAPI DEZEMBRO 2020'!$1:$1048576,4,FALSE),"")</f>
        <v>91.29</v>
      </c>
      <c r="I323" s="379">
        <f t="shared" si="48"/>
        <v>958.54</v>
      </c>
    </row>
    <row r="324" spans="1:13" s="121" customFormat="1" x14ac:dyDescent="0.2">
      <c r="B324" s="366" t="s">
        <v>665</v>
      </c>
      <c r="C324" s="459" t="s">
        <v>7</v>
      </c>
      <c r="D324" s="474">
        <v>7307</v>
      </c>
      <c r="E324" s="376" t="str">
        <f>IF($D324&lt;&gt;"",VLOOKUP($D324,'SINAPI DEZEMBRO 2020'!$A$1:G12259,2,FALSE),"")</f>
        <v>FUNDO ANTICORROSIVO PARA METAIS FERROSOS (ZARCAO)</v>
      </c>
      <c r="F324" s="465" t="str">
        <f>IF($D324&lt;&gt;"",VLOOKUP($D324,'SINAPI DEZEMBRO 2020'!$1:$1048576,3,FALSE),"")</f>
        <v xml:space="preserve">L     </v>
      </c>
      <c r="G324" s="377">
        <v>0.85</v>
      </c>
      <c r="H324" s="378">
        <f>IF($D324&lt;&gt;"",VLOOKUP($D324,'SINAPI DEZEMBRO 2020'!$1:$1048576,4,FALSE),"")</f>
        <v>25.46</v>
      </c>
      <c r="I324" s="379">
        <f t="shared" si="48"/>
        <v>21.64</v>
      </c>
    </row>
    <row r="325" spans="1:13" s="121" customFormat="1" x14ac:dyDescent="0.2">
      <c r="B325" s="366"/>
      <c r="C325" s="459"/>
      <c r="D325" s="464"/>
      <c r="E325" s="365"/>
      <c r="F325" s="459"/>
      <c r="G325" s="367"/>
      <c r="H325" s="429"/>
      <c r="I325" s="422"/>
    </row>
    <row r="326" spans="1:13" s="121" customFormat="1" ht="25.5" x14ac:dyDescent="0.2">
      <c r="B326" s="430" t="s">
        <v>4913</v>
      </c>
      <c r="C326" s="487"/>
      <c r="D326" s="488"/>
      <c r="E326" s="372" t="s">
        <v>12722</v>
      </c>
      <c r="F326" s="463" t="s">
        <v>54</v>
      </c>
      <c r="G326" s="431">
        <v>1</v>
      </c>
      <c r="H326" s="432"/>
      <c r="I326" s="381">
        <f>TRUNC(SUM(I327:L328),2)</f>
        <v>236.26</v>
      </c>
    </row>
    <row r="327" spans="1:13" s="121" customFormat="1" ht="25.5" x14ac:dyDescent="0.2">
      <c r="B327" s="366" t="s">
        <v>665</v>
      </c>
      <c r="C327" s="459" t="s">
        <v>666</v>
      </c>
      <c r="D327" s="464" t="s">
        <v>4914</v>
      </c>
      <c r="E327" s="605" t="s">
        <v>12721</v>
      </c>
      <c r="F327" s="459" t="s">
        <v>54</v>
      </c>
      <c r="G327" s="367">
        <v>1</v>
      </c>
      <c r="H327" s="429">
        <v>216.25</v>
      </c>
      <c r="I327" s="379">
        <f>TRUNC(G327*H327,2)</f>
        <v>216.25</v>
      </c>
    </row>
    <row r="328" spans="1:13" s="121" customFormat="1" x14ac:dyDescent="0.2">
      <c r="B328" s="366" t="s">
        <v>667</v>
      </c>
      <c r="C328" s="467" t="s">
        <v>7</v>
      </c>
      <c r="D328" s="489">
        <v>88316</v>
      </c>
      <c r="E328" s="376" t="str">
        <f>IF($D328&lt;&gt;"",VLOOKUP($D328,'SINAPI DEZEMBRO 2020'!$A$1:G12263,2,FALSE),"")</f>
        <v>SERVENTE COM ENCARGOS COMPLEMENTARES</v>
      </c>
      <c r="F328" s="465" t="str">
        <f>IF($D328&lt;&gt;"",VLOOKUP($D328,'SINAPI DEZEMBRO 2020'!$1:$1048576,3,FALSE),"")</f>
        <v>H</v>
      </c>
      <c r="G328" s="433">
        <v>1.5</v>
      </c>
      <c r="H328" s="378">
        <f>IF($D328&lt;&gt;"",VLOOKUP($D328,'SINAPI DEZEMBRO 2020'!$1:$1048576,4,FALSE),"")</f>
        <v>13.34</v>
      </c>
      <c r="I328" s="379">
        <f>TRUNC(G328*H328,2)</f>
        <v>20.010000000000002</v>
      </c>
    </row>
    <row r="329" spans="1:13" s="121" customFormat="1" x14ac:dyDescent="0.2">
      <c r="A329" s="58"/>
      <c r="B329" s="370"/>
      <c r="C329" s="459"/>
      <c r="D329" s="464"/>
      <c r="E329" s="365"/>
      <c r="F329" s="459"/>
      <c r="G329" s="367"/>
      <c r="H329" s="368"/>
      <c r="I329" s="369"/>
      <c r="J329" s="58"/>
      <c r="K329" s="58"/>
      <c r="L329" s="58"/>
      <c r="M329" s="58"/>
    </row>
    <row r="330" spans="1:13" s="121" customFormat="1" x14ac:dyDescent="0.2">
      <c r="B330" s="371" t="s">
        <v>10626</v>
      </c>
      <c r="C330" s="462"/>
      <c r="D330" s="462"/>
      <c r="E330" s="372" t="s">
        <v>10627</v>
      </c>
      <c r="F330" s="463" t="s">
        <v>775</v>
      </c>
      <c r="G330" s="373">
        <v>1</v>
      </c>
      <c r="H330" s="434"/>
      <c r="I330" s="381">
        <f>TRUNC(SUM(I331:L332),2)</f>
        <v>209.31</v>
      </c>
    </row>
    <row r="331" spans="1:13" s="121" customFormat="1" ht="38.25" x14ac:dyDescent="0.2">
      <c r="B331" s="382" t="s">
        <v>665</v>
      </c>
      <c r="C331" s="467" t="s">
        <v>7</v>
      </c>
      <c r="D331" s="489">
        <v>11561</v>
      </c>
      <c r="E331" s="376" t="str">
        <f>IF($D331&lt;&gt;"",VLOOKUP($D331,'SINAPI DEZEMBRO 2020'!$A$1:G12266,2,FALSE),"")</f>
        <v>MOLA HIDRAULICA AEREA, PARA PORTAS DE ATE 1.100 MM E PESO DE ATE 85 KG, COM CORPO EM ALUMINIO E BRACO EM ACO, SEM BRACO DE PARADA</v>
      </c>
      <c r="F331" s="465" t="str">
        <f>IF($D331&lt;&gt;"",VLOOKUP($D331,'SINAPI DEZEMBRO 2020'!$1:$1048576,3,FALSE),"")</f>
        <v xml:space="preserve">UN    </v>
      </c>
      <c r="G331" s="433">
        <v>1</v>
      </c>
      <c r="H331" s="378">
        <f>IF($D331&lt;&gt;"",VLOOKUP($D331,'SINAPI DEZEMBRO 2020'!$1:$1048576,4,FALSE),"")</f>
        <v>202.64</v>
      </c>
      <c r="I331" s="379">
        <f t="shared" ref="I331:I332" si="49">TRUNC(G331*H331,2)</f>
        <v>202.64</v>
      </c>
    </row>
    <row r="332" spans="1:13" s="121" customFormat="1" x14ac:dyDescent="0.2">
      <c r="B332" s="366" t="s">
        <v>667</v>
      </c>
      <c r="C332" s="467" t="s">
        <v>7</v>
      </c>
      <c r="D332" s="489">
        <v>88316</v>
      </c>
      <c r="E332" s="376" t="str">
        <f>IF($D332&lt;&gt;"",VLOOKUP($D332,'SINAPI DEZEMBRO 2020'!$A$1:G12267,2,FALSE),"")</f>
        <v>SERVENTE COM ENCARGOS COMPLEMENTARES</v>
      </c>
      <c r="F332" s="465" t="str">
        <f>IF($D332&lt;&gt;"",VLOOKUP($D332,'SINAPI DEZEMBRO 2020'!$1:$1048576,3,FALSE),"")</f>
        <v>H</v>
      </c>
      <c r="G332" s="433">
        <v>0.5</v>
      </c>
      <c r="H332" s="378">
        <f>IF($D332&lt;&gt;"",VLOOKUP($D332,'SINAPI DEZEMBRO 2020'!$1:$1048576,4,FALSE),"")</f>
        <v>13.34</v>
      </c>
      <c r="I332" s="379">
        <f t="shared" si="49"/>
        <v>6.67</v>
      </c>
    </row>
    <row r="333" spans="1:13" s="121" customFormat="1" x14ac:dyDescent="0.2">
      <c r="B333" s="435"/>
      <c r="C333" s="459"/>
      <c r="D333" s="464"/>
      <c r="E333" s="365"/>
      <c r="F333" s="459"/>
      <c r="G333" s="367"/>
      <c r="H333" s="368"/>
      <c r="I333" s="369"/>
    </row>
    <row r="334" spans="1:13" s="121" customFormat="1" x14ac:dyDescent="0.2">
      <c r="A334" s="58"/>
      <c r="B334" s="370" t="s">
        <v>4703</v>
      </c>
      <c r="C334" s="459"/>
      <c r="D334" s="464"/>
      <c r="E334" s="365"/>
      <c r="F334" s="459"/>
      <c r="G334" s="367"/>
      <c r="H334" s="368"/>
      <c r="I334" s="369"/>
      <c r="J334" s="58"/>
      <c r="K334" s="58"/>
      <c r="L334" s="58"/>
      <c r="M334" s="58"/>
    </row>
    <row r="335" spans="1:13" s="121" customFormat="1" x14ac:dyDescent="0.2">
      <c r="B335" s="412" t="s">
        <v>4704</v>
      </c>
      <c r="C335" s="479"/>
      <c r="D335" s="479"/>
      <c r="E335" s="436" t="s">
        <v>10601</v>
      </c>
      <c r="F335" s="509" t="s">
        <v>38</v>
      </c>
      <c r="G335" s="373">
        <v>1</v>
      </c>
      <c r="H335" s="434"/>
      <c r="I335" s="381">
        <f>TRUNC(SUM(I337:I352),2)</f>
        <v>2443.56</v>
      </c>
    </row>
    <row r="336" spans="1:13" s="121" customFormat="1" ht="15" x14ac:dyDescent="0.2">
      <c r="B336" s="415"/>
      <c r="C336" s="480"/>
      <c r="D336" s="490"/>
      <c r="E336" s="437" t="s">
        <v>4705</v>
      </c>
      <c r="F336" s="508"/>
      <c r="G336" s="377"/>
      <c r="H336" s="421"/>
      <c r="I336" s="422"/>
    </row>
    <row r="337" spans="2:9" s="121" customFormat="1" ht="25.5" x14ac:dyDescent="0.2">
      <c r="B337" s="366" t="s">
        <v>667</v>
      </c>
      <c r="C337" s="480" t="s">
        <v>7</v>
      </c>
      <c r="D337" s="491">
        <v>97086</v>
      </c>
      <c r="E337" s="376" t="str">
        <f>IF($D337&lt;&gt;"",VLOOKUP($D337,'SINAPI DEZEMBRO 2020'!$A$1:G12272,2,FALSE),"")</f>
        <v>FABRICAÇÃO, MONTAGEM E DESMONTAGEM DE FORMA PARA RADIER, EM MADEIRA SERRADA, 4 UTILIZAÇÕES. AF_09/2017</v>
      </c>
      <c r="F337" s="465" t="str">
        <f>IF($D337&lt;&gt;"",VLOOKUP($D337,'SINAPI DEZEMBRO 2020'!$1:$1048576,3,FALSE),"")</f>
        <v>M2</v>
      </c>
      <c r="G337" s="383">
        <v>0.87</v>
      </c>
      <c r="H337" s="378">
        <f>IF($D337&lt;&gt;"",VLOOKUP($D337,'SINAPI DEZEMBRO 2020'!$1:$1048576,4,FALSE),"")</f>
        <v>74.349999999999994</v>
      </c>
      <c r="I337" s="379">
        <f t="shared" ref="I337:I339" si="50">TRUNC(G337*H337,2)</f>
        <v>64.680000000000007</v>
      </c>
    </row>
    <row r="338" spans="2:9" s="121" customFormat="1" ht="25.5" x14ac:dyDescent="0.2">
      <c r="B338" s="366" t="s">
        <v>667</v>
      </c>
      <c r="C338" s="480" t="s">
        <v>7</v>
      </c>
      <c r="D338" s="491">
        <v>92793</v>
      </c>
      <c r="E338" s="376" t="str">
        <f>IF($D338&lt;&gt;"",VLOOKUP($D338,'SINAPI DEZEMBRO 2020'!$A$1:G12273,2,FALSE),"")</f>
        <v>CORTE E DOBRA DE AÇO CA-50, DIÂMETRO DE 8,0 MM, UTILIZADO EM ESTRUTURAS DIVERSAS, EXCETO LAJES. AF_12/2015</v>
      </c>
      <c r="F338" s="465" t="str">
        <f>IF($D338&lt;&gt;"",VLOOKUP($D338,'SINAPI DEZEMBRO 2020'!$1:$1048576,3,FALSE),"")</f>
        <v>KG</v>
      </c>
      <c r="G338" s="383">
        <v>3</v>
      </c>
      <c r="H338" s="378">
        <f>IF($D338&lt;&gt;"",VLOOKUP($D338,'SINAPI DEZEMBRO 2020'!$1:$1048576,4,FALSE),"")</f>
        <v>8.09</v>
      </c>
      <c r="I338" s="379">
        <f t="shared" si="50"/>
        <v>24.27</v>
      </c>
    </row>
    <row r="339" spans="2:9" s="121" customFormat="1" ht="25.5" x14ac:dyDescent="0.2">
      <c r="B339" s="366" t="s">
        <v>667</v>
      </c>
      <c r="C339" s="480" t="s">
        <v>7</v>
      </c>
      <c r="D339" s="492">
        <v>94965</v>
      </c>
      <c r="E339" s="376" t="str">
        <f>IF($D339&lt;&gt;"",VLOOKUP($D339,'SINAPI DEZEMBRO 2020'!$A$1:G12274,2,FALSE),"")</f>
        <v>CONCRETO FCK = 25MPA, TRAÇO 1:2,3:2,7 (CIMENTO/ AREIA MÉDIA/ BRITA 1)  - PREPARO MECÂNICO COM BETONEIRA 400 L. AF_07/2016</v>
      </c>
      <c r="F339" s="465" t="str">
        <f>IF($D339&lt;&gt;"",VLOOKUP($D339,'SINAPI DEZEMBRO 2020'!$1:$1048576,3,FALSE),"")</f>
        <v>M3</v>
      </c>
      <c r="G339" s="383">
        <v>0.3</v>
      </c>
      <c r="H339" s="378">
        <f>IF($D339&lt;&gt;"",VLOOKUP($D339,'SINAPI DEZEMBRO 2020'!$1:$1048576,4,FALSE),"")</f>
        <v>345.13</v>
      </c>
      <c r="I339" s="379">
        <f t="shared" si="50"/>
        <v>103.53</v>
      </c>
    </row>
    <row r="340" spans="2:9" s="121" customFormat="1" ht="15" x14ac:dyDescent="0.2">
      <c r="B340" s="415"/>
      <c r="C340" s="480"/>
      <c r="D340" s="490"/>
      <c r="E340" s="437" t="s">
        <v>4706</v>
      </c>
      <c r="F340" s="508"/>
      <c r="G340" s="383"/>
      <c r="H340" s="378" t="str">
        <f>IF($D340&lt;&gt;"",VLOOKUP($D340,'SINAPI DEZEMBRO 2020'!$1:$1048576,4,FALSE),"")</f>
        <v/>
      </c>
      <c r="I340" s="438"/>
    </row>
    <row r="341" spans="2:9" s="121" customFormat="1" ht="63.75" x14ac:dyDescent="0.2">
      <c r="B341" s="366" t="s">
        <v>667</v>
      </c>
      <c r="C341" s="480" t="s">
        <v>7</v>
      </c>
      <c r="D341" s="491">
        <v>89312</v>
      </c>
      <c r="E341" s="376" t="str">
        <f>IF($D341&lt;&gt;"",VLOOKUP($D341,'SINAPI DEZEMBRO 2020'!$A$1:G12276,2,FALSE),"")</f>
        <v>ALVENARIA ESTRUTURAL DE BLOCOS CERÂMICOS 14X19X29, (ESPESSURA DE 14 CM), PARA PAREDES COM ÁREA LÍQUIDA MAIOR OU IGUAL A 6M², COM VÃOS, UTILIZANDO COLHER DE PEDREIRO E ARGAMASSA DE ASSENTAMENTO COM PREPARO EM BETONEIRA. AF_12/2014</v>
      </c>
      <c r="F341" s="465" t="str">
        <f>IF($D341&lt;&gt;"",VLOOKUP($D341,'SINAPI DEZEMBRO 2020'!$1:$1048576,3,FALSE),"")</f>
        <v>M2</v>
      </c>
      <c r="G341" s="383">
        <v>4.0500000000000007</v>
      </c>
      <c r="H341" s="378">
        <f>IF($D341&lt;&gt;"",VLOOKUP($D341,'SINAPI DEZEMBRO 2020'!$1:$1048576,4,FALSE),"")</f>
        <v>81.84</v>
      </c>
      <c r="I341" s="379">
        <f t="shared" ref="I341:I346" si="51">TRUNC(G341*H341,2)</f>
        <v>331.45</v>
      </c>
    </row>
    <row r="342" spans="2:9" s="121" customFormat="1" ht="51" x14ac:dyDescent="0.2">
      <c r="B342" s="366" t="s">
        <v>667</v>
      </c>
      <c r="C342" s="480" t="s">
        <v>7</v>
      </c>
      <c r="D342" s="491">
        <v>87905</v>
      </c>
      <c r="E342" s="376" t="str">
        <f>IF($D342&lt;&gt;"",VLOOKUP($D342,'SINAPI DEZEMBRO 2020'!$A$1:G12277,2,FALSE),"")</f>
        <v>CHAPISCO APLICADO EM ALVENARIA (COM PRESENÇA DE VÃOS) E ESTRUTURAS DE CONCRETO DE FACHADA, COM COLHER DE PEDREIRO.  ARGAMASSA TRAÇO 1:3 COM PREPARO EM BETONEIRA 400L. AF_06/2014</v>
      </c>
      <c r="F342" s="465" t="str">
        <f>IF($D342&lt;&gt;"",VLOOKUP($D342,'SINAPI DEZEMBRO 2020'!$1:$1048576,3,FALSE),"")</f>
        <v>M2</v>
      </c>
      <c r="G342" s="383">
        <v>8.1000000000000014</v>
      </c>
      <c r="H342" s="378">
        <f>IF($D342&lt;&gt;"",VLOOKUP($D342,'SINAPI DEZEMBRO 2020'!$1:$1048576,4,FALSE),"")</f>
        <v>5.78</v>
      </c>
      <c r="I342" s="379">
        <f t="shared" si="51"/>
        <v>46.81</v>
      </c>
    </row>
    <row r="343" spans="2:9" s="121" customFormat="1" ht="51" x14ac:dyDescent="0.2">
      <c r="B343" s="366" t="s">
        <v>667</v>
      </c>
      <c r="C343" s="480" t="s">
        <v>7</v>
      </c>
      <c r="D343" s="491">
        <v>87529</v>
      </c>
      <c r="E343" s="376" t="str">
        <f>IF($D343&lt;&gt;"",VLOOKUP($D343,'SINAPI DEZEMBRO 2020'!$A$1:G12278,2,FALSE),"")</f>
        <v>MASSA ÚNICA, PARA RECEBIMENTO DE PINTURA, EM ARGAMASSA TRAÇO 1:2:8, PREPARO MECÂNICO COM BETONEIRA 400L, APLICADA MANUALMENTE EM FACES INTERNAS DE PAREDES, ESPESSURA DE 20MM, COM EXECUÇÃO DE TALISCAS. AF_06/2014</v>
      </c>
      <c r="F343" s="465" t="str">
        <f>IF($D343&lt;&gt;"",VLOOKUP($D343,'SINAPI DEZEMBRO 2020'!$1:$1048576,3,FALSE),"")</f>
        <v>M2</v>
      </c>
      <c r="G343" s="383">
        <v>8.1000000000000014</v>
      </c>
      <c r="H343" s="378">
        <f>IF($D343&lt;&gt;"",VLOOKUP($D343,'SINAPI DEZEMBRO 2020'!$1:$1048576,4,FALSE),"")</f>
        <v>23.7</v>
      </c>
      <c r="I343" s="379">
        <f t="shared" si="51"/>
        <v>191.97</v>
      </c>
    </row>
    <row r="344" spans="2:9" s="121" customFormat="1" ht="25.5" x14ac:dyDescent="0.2">
      <c r="B344" s="366" t="s">
        <v>667</v>
      </c>
      <c r="C344" s="480" t="s">
        <v>7</v>
      </c>
      <c r="D344" s="491">
        <v>88415</v>
      </c>
      <c r="E344" s="376" t="str">
        <f>IF($D344&lt;&gt;"",VLOOKUP($D344,'SINAPI DEZEMBRO 2020'!$A$1:G12279,2,FALSE),"")</f>
        <v>APLICAÇÃO MANUAL DE FUNDO SELADOR ACRÍLICO EM PAREDES EXTERNAS DE CASAS. AF_06/2014</v>
      </c>
      <c r="F344" s="465" t="str">
        <f>IF($D344&lt;&gt;"",VLOOKUP($D344,'SINAPI DEZEMBRO 2020'!$1:$1048576,3,FALSE),"")</f>
        <v>M2</v>
      </c>
      <c r="G344" s="383">
        <v>8.1000000000000014</v>
      </c>
      <c r="H344" s="378">
        <f>IF($D344&lt;&gt;"",VLOOKUP($D344,'SINAPI DEZEMBRO 2020'!$1:$1048576,4,FALSE),"")</f>
        <v>1.76</v>
      </c>
      <c r="I344" s="379">
        <f t="shared" si="51"/>
        <v>14.25</v>
      </c>
    </row>
    <row r="345" spans="2:9" s="121" customFormat="1" ht="25.5" x14ac:dyDescent="0.2">
      <c r="B345" s="366" t="s">
        <v>667</v>
      </c>
      <c r="C345" s="480" t="s">
        <v>7</v>
      </c>
      <c r="D345" s="491">
        <v>88489</v>
      </c>
      <c r="E345" s="376" t="str">
        <f>IF($D345&lt;&gt;"",VLOOKUP($D345,'SINAPI DEZEMBRO 2020'!$A$1:G12280,2,FALSE),"")</f>
        <v>APLICAÇÃO MANUAL DE PINTURA COM TINTA LÁTEX ACRÍLICA EM PAREDES, DUAS DEMÃOS. AF_06/2014</v>
      </c>
      <c r="F345" s="465" t="str">
        <f>IF($D345&lt;&gt;"",VLOOKUP($D345,'SINAPI DEZEMBRO 2020'!$1:$1048576,3,FALSE),"")</f>
        <v>M2</v>
      </c>
      <c r="G345" s="383">
        <v>8.1000000000000014</v>
      </c>
      <c r="H345" s="378">
        <f>IF($D345&lt;&gt;"",VLOOKUP($D345,'SINAPI DEZEMBRO 2020'!$1:$1048576,4,FALSE),"")</f>
        <v>11.02</v>
      </c>
      <c r="I345" s="379">
        <f t="shared" si="51"/>
        <v>89.26</v>
      </c>
    </row>
    <row r="346" spans="2:9" s="121" customFormat="1" ht="38.25" x14ac:dyDescent="0.2">
      <c r="B346" s="366" t="s">
        <v>667</v>
      </c>
      <c r="C346" s="480" t="s">
        <v>7</v>
      </c>
      <c r="D346" s="491">
        <v>34752</v>
      </c>
      <c r="E346" s="376" t="str">
        <f>IF($D346&lt;&gt;"",VLOOKUP($D346,'SINAPI DEZEMBRO 2020'!$A$1:G12281,2,FALSE),"")</f>
        <v>PASTILHA DE VIDRO PIGMENTADA, NACIONAL, REVEST INT/EXT E PISCINA, CORES QUENTES, ESPESSURA MAIOR OU IGUAL A 5 MM  *2,0 X 2,0* CM</v>
      </c>
      <c r="F346" s="465" t="str">
        <f>IF($D346&lt;&gt;"",VLOOKUP($D346,'SINAPI DEZEMBRO 2020'!$1:$1048576,3,FALSE),"")</f>
        <v xml:space="preserve">M2    </v>
      </c>
      <c r="G346" s="383">
        <v>2</v>
      </c>
      <c r="H346" s="378">
        <f>IF($D346&lt;&gt;"",VLOOKUP($D346,'SINAPI DEZEMBRO 2020'!$1:$1048576,4,FALSE),"")</f>
        <v>600.84</v>
      </c>
      <c r="I346" s="379">
        <f t="shared" si="51"/>
        <v>1201.68</v>
      </c>
    </row>
    <row r="347" spans="2:9" s="121" customFormat="1" ht="15" x14ac:dyDescent="0.2">
      <c r="B347" s="415"/>
      <c r="C347" s="480"/>
      <c r="D347" s="490"/>
      <c r="E347" s="437" t="s">
        <v>4707</v>
      </c>
      <c r="F347" s="508"/>
      <c r="G347" s="383"/>
      <c r="H347" s="378" t="str">
        <f>IF($D347&lt;&gt;"",VLOOKUP($D347,'SINAPI DEZEMBRO 2020'!$1:$1048576,4,FALSE),"")</f>
        <v/>
      </c>
      <c r="I347" s="438"/>
    </row>
    <row r="348" spans="2:9" s="121" customFormat="1" ht="38.25" x14ac:dyDescent="0.2">
      <c r="B348" s="366" t="s">
        <v>667</v>
      </c>
      <c r="C348" s="480" t="s">
        <v>7</v>
      </c>
      <c r="D348" s="491">
        <v>92448</v>
      </c>
      <c r="E348" s="376" t="str">
        <f>IF($D348&lt;&gt;"",VLOOKUP($D348,'SINAPI DEZEMBRO 2020'!$A$1:G12283,2,FALSE),"")</f>
        <v>MONTAGEM E DESMONTAGEM DE FÔRMA DE VIGA, ESCORAMENTO COM PONTALETE DE MADEIRA, PÉ-DIREITO SIMPLES, EM MADEIRA SERRADA, 4 UTILIZAÇÕES. AF_09/2020</v>
      </c>
      <c r="F348" s="465" t="str">
        <f>IF($D348&lt;&gt;"",VLOOKUP($D348,'SINAPI DEZEMBRO 2020'!$1:$1048576,3,FALSE),"")</f>
        <v>M2</v>
      </c>
      <c r="G348" s="383">
        <v>2</v>
      </c>
      <c r="H348" s="378">
        <f>IF($D348&lt;&gt;"",VLOOKUP($D348,'SINAPI DEZEMBRO 2020'!$1:$1048576,4,FALSE),"")</f>
        <v>93.37</v>
      </c>
      <c r="I348" s="379">
        <f t="shared" ref="I348:I352" si="52">TRUNC(G348*H348,2)</f>
        <v>186.74</v>
      </c>
    </row>
    <row r="349" spans="2:9" s="121" customFormat="1" ht="38.25" x14ac:dyDescent="0.2">
      <c r="B349" s="366" t="s">
        <v>667</v>
      </c>
      <c r="C349" s="480" t="s">
        <v>7</v>
      </c>
      <c r="D349" s="491">
        <v>92786</v>
      </c>
      <c r="E349" s="376" t="str">
        <f>IF($D349&lt;&gt;"",VLOOKUP($D349,'SINAPI DEZEMBRO 2020'!$A$1:G12284,2,FALSE),"")</f>
        <v>ARMAÇÃO DE LAJE DE UMA ESTRUTURA CONVENCIONAL DE CONCRETO ARMADO EM UMA EDIFICAÇÃO TÉRREA OU SOBRADO UTILIZANDO AÇO CA-50 DE 8,0 MM - MONTAGEM. AF_12/2015</v>
      </c>
      <c r="F349" s="465" t="str">
        <f>IF($D349&lt;&gt;"",VLOOKUP($D349,'SINAPI DEZEMBRO 2020'!$1:$1048576,3,FALSE),"")</f>
        <v>KG</v>
      </c>
      <c r="G349" s="383">
        <v>3</v>
      </c>
      <c r="H349" s="378">
        <f>IF($D349&lt;&gt;"",VLOOKUP($D349,'SINAPI DEZEMBRO 2020'!$1:$1048576,4,FALSE),"")</f>
        <v>10.09</v>
      </c>
      <c r="I349" s="379">
        <f t="shared" si="52"/>
        <v>30.27</v>
      </c>
    </row>
    <row r="350" spans="2:9" s="121" customFormat="1" ht="25.5" x14ac:dyDescent="0.2">
      <c r="B350" s="366" t="s">
        <v>667</v>
      </c>
      <c r="C350" s="480" t="s">
        <v>7</v>
      </c>
      <c r="D350" s="492">
        <v>94965</v>
      </c>
      <c r="E350" s="376" t="str">
        <f>IF($D350&lt;&gt;"",VLOOKUP($D350,'SINAPI DEZEMBRO 2020'!$A$1:G12285,2,FALSE),"")</f>
        <v>CONCRETO FCK = 25MPA, TRAÇO 1:2,3:2,7 (CIMENTO/ AREIA MÉDIA/ BRITA 1)  - PREPARO MECÂNICO COM BETONEIRA 400 L. AF_07/2016</v>
      </c>
      <c r="F350" s="465" t="str">
        <f>IF($D350&lt;&gt;"",VLOOKUP($D350,'SINAPI DEZEMBRO 2020'!$1:$1048576,3,FALSE),"")</f>
        <v>M3</v>
      </c>
      <c r="G350" s="383">
        <v>0.3</v>
      </c>
      <c r="H350" s="378">
        <f>IF($D350&lt;&gt;"",VLOOKUP($D350,'SINAPI DEZEMBRO 2020'!$1:$1048576,4,FALSE),"")</f>
        <v>345.13</v>
      </c>
      <c r="I350" s="379">
        <f t="shared" si="52"/>
        <v>103.53</v>
      </c>
    </row>
    <row r="351" spans="2:9" s="121" customFormat="1" ht="25.5" x14ac:dyDescent="0.2">
      <c r="B351" s="366" t="s">
        <v>667</v>
      </c>
      <c r="C351" s="480" t="s">
        <v>7</v>
      </c>
      <c r="D351" s="491">
        <v>92873</v>
      </c>
      <c r="E351" s="376" t="str">
        <f>IF($D351&lt;&gt;"",VLOOKUP($D351,'SINAPI DEZEMBRO 2020'!$A$1:G12286,2,FALSE),"")</f>
        <v>LANÇAMENTO COM USO DE BALDES, ADENSAMENTO E ACABAMENTO DE CONCRETO EM ESTRUTURAS. AF_12/2015</v>
      </c>
      <c r="F351" s="465" t="str">
        <f>IF($D351&lt;&gt;"",VLOOKUP($D351,'SINAPI DEZEMBRO 2020'!$1:$1048576,3,FALSE),"")</f>
        <v>M3</v>
      </c>
      <c r="G351" s="383">
        <v>0.3</v>
      </c>
      <c r="H351" s="378">
        <f>IF($D351&lt;&gt;"",VLOOKUP($D351,'SINAPI DEZEMBRO 2020'!$1:$1048576,4,FALSE),"")</f>
        <v>136.83000000000001</v>
      </c>
      <c r="I351" s="379">
        <f t="shared" si="52"/>
        <v>41.04</v>
      </c>
    </row>
    <row r="352" spans="2:9" s="121" customFormat="1" ht="51" x14ac:dyDescent="0.2">
      <c r="B352" s="366" t="s">
        <v>667</v>
      </c>
      <c r="C352" s="480" t="s">
        <v>7</v>
      </c>
      <c r="D352" s="491">
        <v>100778</v>
      </c>
      <c r="E352" s="376" t="str">
        <f>IF($D352&lt;&gt;"",VLOOKUP($D352,'SINAPI DEZEMBRO 2020'!$A$1:G12287,2,FALSE),"")</f>
        <v>ESTRUTURA TRELIÇADA DE COBERTURA, TIPO FINK, COM LIGAÇÕES PARAFUSADAS, INCLUSOS PERFIS METÁLICOS, CHAPAS METÁLICAS, MÃO DE OBRA E TRANSPORTE COM GUINDASTE - FORNECIMENTO E INSTALAÇÃO. AF_01/2020_P</v>
      </c>
      <c r="F352" s="465" t="str">
        <f>IF($D352&lt;&gt;"",VLOOKUP($D352,'SINAPI DEZEMBRO 2020'!$1:$1048576,3,FALSE),"")</f>
        <v>KG</v>
      </c>
      <c r="G352" s="383">
        <v>2</v>
      </c>
      <c r="H352" s="378">
        <f>IF($D352&lt;&gt;"",VLOOKUP($D352,'SINAPI DEZEMBRO 2020'!$1:$1048576,4,FALSE),"")</f>
        <v>7.04</v>
      </c>
      <c r="I352" s="379">
        <f t="shared" si="52"/>
        <v>14.08</v>
      </c>
    </row>
    <row r="353" spans="2:9" s="121" customFormat="1" x14ac:dyDescent="0.2">
      <c r="B353" s="415"/>
      <c r="C353" s="480"/>
      <c r="D353" s="493"/>
      <c r="E353" s="439"/>
      <c r="F353" s="480"/>
      <c r="G353" s="367"/>
      <c r="H353" s="429"/>
      <c r="I353" s="422"/>
    </row>
    <row r="354" spans="2:9" s="121" customFormat="1" ht="38.25" x14ac:dyDescent="0.2">
      <c r="B354" s="412" t="s">
        <v>4708</v>
      </c>
      <c r="C354" s="479"/>
      <c r="D354" s="479"/>
      <c r="E354" s="436" t="s">
        <v>3689</v>
      </c>
      <c r="F354" s="509" t="s">
        <v>18</v>
      </c>
      <c r="G354" s="373">
        <v>1</v>
      </c>
      <c r="H354" s="434"/>
      <c r="I354" s="381">
        <f>TRUNC(SUM(I355:I357),2)</f>
        <v>14.86</v>
      </c>
    </row>
    <row r="355" spans="2:9" s="121" customFormat="1" ht="25.5" x14ac:dyDescent="0.2">
      <c r="B355" s="415" t="s">
        <v>665</v>
      </c>
      <c r="C355" s="480" t="s">
        <v>7</v>
      </c>
      <c r="D355" s="607">
        <v>39634</v>
      </c>
      <c r="E355" s="376" t="str">
        <f>IF($D355&lt;&gt;"",VLOOKUP($D355,'SINAPI DEZEMBRO 2020'!$A$1:G12290,2,FALSE),"")</f>
        <v>FITA ADESIVA ANTICORROSIVA DE PVC FLEXIVEL, COR PRETA, PARA PROTECAO TUBULACAO, 50 MM X 30 M (L X C), E= *0,25* MM</v>
      </c>
      <c r="F355" s="465" t="str">
        <f>IF($D355&lt;&gt;"",VLOOKUP($D355,'SINAPI DEZEMBRO 2020'!$1:$1048576,3,FALSE),"")</f>
        <v xml:space="preserve">M     </v>
      </c>
      <c r="G355" s="377">
        <v>1</v>
      </c>
      <c r="H355" s="378">
        <f>IF($D355&lt;&gt;"",VLOOKUP($D355,'SINAPI DEZEMBRO 2020'!$1:$1048576,4,FALSE),"")</f>
        <v>8.9600000000000009</v>
      </c>
      <c r="I355" s="379">
        <f t="shared" ref="I355:I357" si="53">TRUNC(G355*H355,2)</f>
        <v>8.9600000000000009</v>
      </c>
    </row>
    <row r="356" spans="2:9" s="121" customFormat="1" ht="25.5" x14ac:dyDescent="0.2">
      <c r="B356" s="366" t="s">
        <v>667</v>
      </c>
      <c r="C356" s="480" t="s">
        <v>7</v>
      </c>
      <c r="D356" s="480">
        <v>88248</v>
      </c>
      <c r="E356" s="376" t="str">
        <f>IF($D356&lt;&gt;"",VLOOKUP($D356,'SINAPI DEZEMBRO 2020'!$A$1:G12291,2,FALSE),"")</f>
        <v>AUXILIAR DE ENCANADOR OU BOMBEIRO HIDRÁULICO COM ENCARGOS COMPLEMENTARES</v>
      </c>
      <c r="F356" s="465" t="str">
        <f>IF($D356&lt;&gt;"",VLOOKUP($D356,'SINAPI DEZEMBRO 2020'!$1:$1048576,3,FALSE),"")</f>
        <v>H</v>
      </c>
      <c r="G356" s="367">
        <v>0.2</v>
      </c>
      <c r="H356" s="378">
        <f>IF($D356&lt;&gt;"",VLOOKUP($D356,'SINAPI DEZEMBRO 2020'!$1:$1048576,4,FALSE),"")</f>
        <v>12.83</v>
      </c>
      <c r="I356" s="379">
        <f t="shared" si="53"/>
        <v>2.56</v>
      </c>
    </row>
    <row r="357" spans="2:9" s="121" customFormat="1" ht="25.5" x14ac:dyDescent="0.2">
      <c r="B357" s="366" t="s">
        <v>667</v>
      </c>
      <c r="C357" s="480" t="s">
        <v>7</v>
      </c>
      <c r="D357" s="480">
        <v>88267</v>
      </c>
      <c r="E357" s="376" t="str">
        <f>IF($D357&lt;&gt;"",VLOOKUP($D357,'SINAPI DEZEMBRO 2020'!$A$1:G12292,2,FALSE),"")</f>
        <v>ENCANADOR OU BOMBEIRO HIDRÁULICO COM ENCARGOS COMPLEMENTARES</v>
      </c>
      <c r="F357" s="465" t="str">
        <f>IF($D357&lt;&gt;"",VLOOKUP($D357,'SINAPI DEZEMBRO 2020'!$1:$1048576,3,FALSE),"")</f>
        <v>H</v>
      </c>
      <c r="G357" s="367">
        <v>0.2</v>
      </c>
      <c r="H357" s="378">
        <f>IF($D357&lt;&gt;"",VLOOKUP($D357,'SINAPI DEZEMBRO 2020'!$1:$1048576,4,FALSE),"")</f>
        <v>16.739999999999998</v>
      </c>
      <c r="I357" s="379">
        <f t="shared" si="53"/>
        <v>3.34</v>
      </c>
    </row>
    <row r="358" spans="2:9" s="121" customFormat="1" x14ac:dyDescent="0.2">
      <c r="B358" s="415"/>
      <c r="C358" s="480"/>
      <c r="D358" s="493"/>
      <c r="E358" s="439"/>
      <c r="F358" s="480"/>
      <c r="G358" s="367"/>
      <c r="H358" s="429"/>
      <c r="I358" s="422"/>
    </row>
    <row r="359" spans="2:9" s="121" customFormat="1" ht="25.5" x14ac:dyDescent="0.2">
      <c r="B359" s="412" t="s">
        <v>4709</v>
      </c>
      <c r="C359" s="479"/>
      <c r="D359" s="479"/>
      <c r="E359" s="436" t="s">
        <v>3690</v>
      </c>
      <c r="F359" s="509" t="s">
        <v>38</v>
      </c>
      <c r="G359" s="373">
        <v>1</v>
      </c>
      <c r="H359" s="434"/>
      <c r="I359" s="381">
        <f>TRUNC(SUM(I360:I364),2)</f>
        <v>46.71</v>
      </c>
    </row>
    <row r="360" spans="2:9" s="121" customFormat="1" x14ac:dyDescent="0.2">
      <c r="B360" s="415" t="s">
        <v>665</v>
      </c>
      <c r="C360" s="480" t="s">
        <v>7</v>
      </c>
      <c r="D360" s="607">
        <v>3148</v>
      </c>
      <c r="E360" s="376" t="str">
        <f>IF($D360&lt;&gt;"",VLOOKUP($D360,'SINAPI DEZEMBRO 2020'!$A$1:G12295,2,FALSE),"")</f>
        <v>FITA VEDA ROSCA EM ROLOS DE 18 MM X 50 M (L X C)</v>
      </c>
      <c r="F360" s="465" t="str">
        <f>IF($D360&lt;&gt;"",VLOOKUP($D360,'SINAPI DEZEMBRO 2020'!$1:$1048576,3,FALSE),"")</f>
        <v xml:space="preserve">UN    </v>
      </c>
      <c r="G360" s="377">
        <v>1.6E-2</v>
      </c>
      <c r="H360" s="378">
        <f>IF($D360&lt;&gt;"",VLOOKUP($D360,'SINAPI DEZEMBRO 2020'!$1:$1048576,4,FALSE),"")</f>
        <v>16.96</v>
      </c>
      <c r="I360" s="379">
        <f t="shared" ref="I360:I364" si="54">TRUNC(G360*H360,2)</f>
        <v>0.27</v>
      </c>
    </row>
    <row r="361" spans="2:9" s="121" customFormat="1" x14ac:dyDescent="0.2">
      <c r="B361" s="415" t="s">
        <v>665</v>
      </c>
      <c r="C361" s="480" t="s">
        <v>7</v>
      </c>
      <c r="D361" s="607">
        <v>11749</v>
      </c>
      <c r="E361" s="376" t="str">
        <f>IF($D361&lt;&gt;"",VLOOKUP($D361,'SINAPI DEZEMBRO 2020'!$A$1:G12296,2,FALSE),"")</f>
        <v>VALVULA DE ESFERA BRUTA EM BRONZE, BITOLA 3/4 " (REF 1552-B)</v>
      </c>
      <c r="F361" s="465" t="str">
        <f>IF($D361&lt;&gt;"",VLOOKUP($D361,'SINAPI DEZEMBRO 2020'!$1:$1048576,3,FALSE),"")</f>
        <v xml:space="preserve">UN    </v>
      </c>
      <c r="G361" s="377">
        <v>1</v>
      </c>
      <c r="H361" s="378">
        <f>IF($D361&lt;&gt;"",VLOOKUP($D361,'SINAPI DEZEMBRO 2020'!$1:$1048576,4,FALSE),"")</f>
        <v>26.89</v>
      </c>
      <c r="I361" s="379">
        <f t="shared" si="54"/>
        <v>26.89</v>
      </c>
    </row>
    <row r="362" spans="2:9" s="121" customFormat="1" ht="38.25" x14ac:dyDescent="0.2">
      <c r="B362" s="415" t="s">
        <v>665</v>
      </c>
      <c r="C362" s="480" t="s">
        <v>7</v>
      </c>
      <c r="D362" s="480">
        <v>87307</v>
      </c>
      <c r="E362" s="376" t="str">
        <f>IF($D362&lt;&gt;"",VLOOKUP($D362,'SINAPI DEZEMBRO 2020'!$A$1:G12297,2,FALSE),"")</f>
        <v>ARGAMASSA TRAÇO 1:6 (EM VOLUME DE CIMENTO E AREIA MÉDIA ÚMIDA) PARA CONTRAPISO, PREPARO MECÂNICO COM BETONEIRA 400 L. AF_08/2019</v>
      </c>
      <c r="F362" s="465" t="str">
        <f>IF($D362&lt;&gt;"",VLOOKUP($D362,'SINAPI DEZEMBRO 2020'!$1:$1048576,3,FALSE),"")</f>
        <v>M3</v>
      </c>
      <c r="G362" s="367">
        <v>6.0000000000000001E-3</v>
      </c>
      <c r="H362" s="378">
        <f>IF($D362&lt;&gt;"",VLOOKUP($D362,'SINAPI DEZEMBRO 2020'!$1:$1048576,4,FALSE),"")</f>
        <v>339.2</v>
      </c>
      <c r="I362" s="379">
        <f t="shared" si="54"/>
        <v>2.0299999999999998</v>
      </c>
    </row>
    <row r="363" spans="2:9" s="121" customFormat="1" ht="25.5" x14ac:dyDescent="0.2">
      <c r="B363" s="366" t="s">
        <v>667</v>
      </c>
      <c r="C363" s="480" t="s">
        <v>7</v>
      </c>
      <c r="D363" s="480">
        <v>88248</v>
      </c>
      <c r="E363" s="376" t="str">
        <f>IF($D363&lt;&gt;"",VLOOKUP($D363,'SINAPI DEZEMBRO 2020'!$A$1:G12298,2,FALSE),"")</f>
        <v>AUXILIAR DE ENCANADOR OU BOMBEIRO HIDRÁULICO COM ENCARGOS COMPLEMENTARES</v>
      </c>
      <c r="F363" s="465" t="str">
        <f>IF($D363&lt;&gt;"",VLOOKUP($D363,'SINAPI DEZEMBRO 2020'!$1:$1048576,3,FALSE),"")</f>
        <v>H</v>
      </c>
      <c r="G363" s="367">
        <v>0.59299999999999997</v>
      </c>
      <c r="H363" s="378">
        <f>IF($D363&lt;&gt;"",VLOOKUP($D363,'SINAPI DEZEMBRO 2020'!$1:$1048576,4,FALSE),"")</f>
        <v>12.83</v>
      </c>
      <c r="I363" s="379">
        <f t="shared" si="54"/>
        <v>7.6</v>
      </c>
    </row>
    <row r="364" spans="2:9" s="121" customFormat="1" ht="25.5" x14ac:dyDescent="0.2">
      <c r="B364" s="366" t="s">
        <v>667</v>
      </c>
      <c r="C364" s="480" t="s">
        <v>7</v>
      </c>
      <c r="D364" s="480">
        <v>88267</v>
      </c>
      <c r="E364" s="376" t="str">
        <f>IF($D364&lt;&gt;"",VLOOKUP($D364,'SINAPI DEZEMBRO 2020'!$A$1:G12299,2,FALSE),"")</f>
        <v>ENCANADOR OU BOMBEIRO HIDRÁULICO COM ENCARGOS COMPLEMENTARES</v>
      </c>
      <c r="F364" s="465" t="str">
        <f>IF($D364&lt;&gt;"",VLOOKUP($D364,'SINAPI DEZEMBRO 2020'!$1:$1048576,3,FALSE),"")</f>
        <v>H</v>
      </c>
      <c r="G364" s="367">
        <v>0.59299999999999997</v>
      </c>
      <c r="H364" s="378">
        <f>IF($D364&lt;&gt;"",VLOOKUP($D364,'SINAPI DEZEMBRO 2020'!$1:$1048576,4,FALSE),"")</f>
        <v>16.739999999999998</v>
      </c>
      <c r="I364" s="379">
        <f t="shared" si="54"/>
        <v>9.92</v>
      </c>
    </row>
    <row r="365" spans="2:9" s="121" customFormat="1" x14ac:dyDescent="0.2">
      <c r="B365" s="415"/>
      <c r="C365" s="480"/>
      <c r="D365" s="493"/>
      <c r="E365" s="439"/>
      <c r="F365" s="480"/>
      <c r="G365" s="367"/>
      <c r="H365" s="429"/>
      <c r="I365" s="422"/>
    </row>
    <row r="366" spans="2:9" s="121" customFormat="1" ht="25.5" x14ac:dyDescent="0.2">
      <c r="B366" s="412" t="s">
        <v>4710</v>
      </c>
      <c r="C366" s="479"/>
      <c r="D366" s="479"/>
      <c r="E366" s="436" t="s">
        <v>3687</v>
      </c>
      <c r="F366" s="509" t="s">
        <v>38</v>
      </c>
      <c r="G366" s="373">
        <v>1</v>
      </c>
      <c r="H366" s="434"/>
      <c r="I366" s="381">
        <f>TRUNC(SUM(I367:I371),2)</f>
        <v>26.6</v>
      </c>
    </row>
    <row r="367" spans="2:9" s="121" customFormat="1" x14ac:dyDescent="0.2">
      <c r="B367" s="415" t="s">
        <v>665</v>
      </c>
      <c r="C367" s="480" t="s">
        <v>7</v>
      </c>
      <c r="D367" s="607">
        <v>3148</v>
      </c>
      <c r="E367" s="376" t="str">
        <f>IF($D367&lt;&gt;"",VLOOKUP($D367,'SINAPI DEZEMBRO 2020'!$A$1:G12302,2,FALSE),"")</f>
        <v>FITA VEDA ROSCA EM ROLOS DE 18 MM X 50 M (L X C)</v>
      </c>
      <c r="F367" s="465" t="str">
        <f>IF($D367&lt;&gt;"",VLOOKUP($D367,'SINAPI DEZEMBRO 2020'!$1:$1048576,3,FALSE),"")</f>
        <v xml:space="preserve">UN    </v>
      </c>
      <c r="G367" s="377">
        <v>1.6E-2</v>
      </c>
      <c r="H367" s="378">
        <f>IF($D367&lt;&gt;"",VLOOKUP($D367,'SINAPI DEZEMBRO 2020'!$1:$1048576,4,FALSE),"")</f>
        <v>16.96</v>
      </c>
      <c r="I367" s="379">
        <f t="shared" ref="I367:I371" si="55">TRUNC(G367*H367,2)</f>
        <v>0.27</v>
      </c>
    </row>
    <row r="368" spans="2:9" s="121" customFormat="1" ht="25.5" x14ac:dyDescent="0.2">
      <c r="B368" s="415" t="s">
        <v>665</v>
      </c>
      <c r="C368" s="480" t="s">
        <v>7</v>
      </c>
      <c r="D368" s="607">
        <v>6302</v>
      </c>
      <c r="E368" s="376" t="str">
        <f>IF($D368&lt;&gt;"",VLOOKUP($D368,'SINAPI DEZEMBRO 2020'!$A$1:G12303,2,FALSE),"")</f>
        <v>TE DE REDUCAO DE FERRO GALVANIZADO, COM ROSCA BSP, DE 3/4" X 1/2"</v>
      </c>
      <c r="F368" s="465" t="str">
        <f>IF($D368&lt;&gt;"",VLOOKUP($D368,'SINAPI DEZEMBRO 2020'!$1:$1048576,3,FALSE),"")</f>
        <v xml:space="preserve">UN    </v>
      </c>
      <c r="G368" s="377">
        <v>1</v>
      </c>
      <c r="H368" s="378">
        <f>IF($D368&lt;&gt;"",VLOOKUP($D368,'SINAPI DEZEMBRO 2020'!$1:$1048576,4,FALSE),"")</f>
        <v>8.7100000000000009</v>
      </c>
      <c r="I368" s="379">
        <f t="shared" si="55"/>
        <v>8.7100000000000009</v>
      </c>
    </row>
    <row r="369" spans="2:9" s="121" customFormat="1" x14ac:dyDescent="0.2">
      <c r="B369" s="415" t="s">
        <v>665</v>
      </c>
      <c r="C369" s="480" t="s">
        <v>7</v>
      </c>
      <c r="D369" s="480">
        <v>7307</v>
      </c>
      <c r="E369" s="376" t="str">
        <f>IF($D369&lt;&gt;"",VLOOKUP($D369,'SINAPI DEZEMBRO 2020'!$A$1:G12304,2,FALSE),"")</f>
        <v>FUNDO ANTICORROSIVO PARA METAIS FERROSOS (ZARCAO)</v>
      </c>
      <c r="F369" s="465" t="str">
        <f>IF($D369&lt;&gt;"",VLOOKUP($D369,'SINAPI DEZEMBRO 2020'!$1:$1048576,3,FALSE),"")</f>
        <v xml:space="preserve">L     </v>
      </c>
      <c r="G369" s="367">
        <v>4.0000000000000001E-3</v>
      </c>
      <c r="H369" s="378">
        <f>IF($D369&lt;&gt;"",VLOOKUP($D369,'SINAPI DEZEMBRO 2020'!$1:$1048576,4,FALSE),"")</f>
        <v>25.46</v>
      </c>
      <c r="I369" s="379">
        <f t="shared" si="55"/>
        <v>0.1</v>
      </c>
    </row>
    <row r="370" spans="2:9" s="121" customFormat="1" ht="25.5" x14ac:dyDescent="0.2">
      <c r="B370" s="366" t="s">
        <v>667</v>
      </c>
      <c r="C370" s="480" t="s">
        <v>7</v>
      </c>
      <c r="D370" s="480">
        <v>88248</v>
      </c>
      <c r="E370" s="376" t="str">
        <f>IF($D370&lt;&gt;"",VLOOKUP($D370,'SINAPI DEZEMBRO 2020'!$A$1:G12305,2,FALSE),"")</f>
        <v>AUXILIAR DE ENCANADOR OU BOMBEIRO HIDRÁULICO COM ENCARGOS COMPLEMENTARES</v>
      </c>
      <c r="F370" s="465" t="str">
        <f>IF($D370&lt;&gt;"",VLOOKUP($D370,'SINAPI DEZEMBRO 2020'!$1:$1048576,3,FALSE),"")</f>
        <v>H</v>
      </c>
      <c r="G370" s="367">
        <v>0.59299999999999997</v>
      </c>
      <c r="H370" s="378">
        <f>IF($D370&lt;&gt;"",VLOOKUP($D370,'SINAPI DEZEMBRO 2020'!$1:$1048576,4,FALSE),"")</f>
        <v>12.83</v>
      </c>
      <c r="I370" s="379">
        <f t="shared" si="55"/>
        <v>7.6</v>
      </c>
    </row>
    <row r="371" spans="2:9" s="121" customFormat="1" ht="25.5" x14ac:dyDescent="0.2">
      <c r="B371" s="366" t="s">
        <v>667</v>
      </c>
      <c r="C371" s="480" t="s">
        <v>7</v>
      </c>
      <c r="D371" s="480">
        <v>88267</v>
      </c>
      <c r="E371" s="376" t="str">
        <f>IF($D371&lt;&gt;"",VLOOKUP($D371,'SINAPI DEZEMBRO 2020'!$A$1:G12306,2,FALSE),"")</f>
        <v>ENCANADOR OU BOMBEIRO HIDRÁULICO COM ENCARGOS COMPLEMENTARES</v>
      </c>
      <c r="F371" s="465" t="str">
        <f>IF($D371&lt;&gt;"",VLOOKUP($D371,'SINAPI DEZEMBRO 2020'!$1:$1048576,3,FALSE),"")</f>
        <v>H</v>
      </c>
      <c r="G371" s="367">
        <v>0.59299999999999997</v>
      </c>
      <c r="H371" s="378">
        <f>IF($D371&lt;&gt;"",VLOOKUP($D371,'SINAPI DEZEMBRO 2020'!$1:$1048576,4,FALSE),"")</f>
        <v>16.739999999999998</v>
      </c>
      <c r="I371" s="379">
        <f t="shared" si="55"/>
        <v>9.92</v>
      </c>
    </row>
    <row r="372" spans="2:9" s="121" customFormat="1" x14ac:dyDescent="0.2">
      <c r="B372" s="415"/>
      <c r="C372" s="480"/>
      <c r="D372" s="493"/>
      <c r="E372" s="439"/>
      <c r="F372" s="480"/>
      <c r="G372" s="367"/>
      <c r="H372" s="429"/>
      <c r="I372" s="422"/>
    </row>
    <row r="373" spans="2:9" s="121" customFormat="1" ht="25.5" x14ac:dyDescent="0.2">
      <c r="B373" s="412" t="s">
        <v>4711</v>
      </c>
      <c r="C373" s="479"/>
      <c r="D373" s="479"/>
      <c r="E373" s="436" t="s">
        <v>4889</v>
      </c>
      <c r="F373" s="509" t="s">
        <v>38</v>
      </c>
      <c r="G373" s="373">
        <v>1</v>
      </c>
      <c r="H373" s="434"/>
      <c r="I373" s="381">
        <f>TRUNC(SUM(I374:I377),2)</f>
        <v>81.34</v>
      </c>
    </row>
    <row r="374" spans="2:9" s="121" customFormat="1" x14ac:dyDescent="0.2">
      <c r="B374" s="415" t="s">
        <v>665</v>
      </c>
      <c r="C374" s="480" t="s">
        <v>7</v>
      </c>
      <c r="D374" s="607">
        <v>3146</v>
      </c>
      <c r="E374" s="376" t="str">
        <f>IF($D374&lt;&gt;"",VLOOKUP($D374,'SINAPI DEZEMBRO 2020'!$A$1:G12309,2,FALSE),"")</f>
        <v>FITA VEDA ROSCA EM ROLOS DE 18 MM X 10 M (L X C)</v>
      </c>
      <c r="F374" s="465" t="str">
        <f>IF($D374&lt;&gt;"",VLOOKUP($D374,'SINAPI DEZEMBRO 2020'!$1:$1048576,3,FALSE),"")</f>
        <v xml:space="preserve">UN    </v>
      </c>
      <c r="G374" s="377">
        <v>0.02</v>
      </c>
      <c r="H374" s="378">
        <f>IF($D374&lt;&gt;"",VLOOKUP($D374,'SINAPI DEZEMBRO 2020'!$1:$1048576,4,FALSE),"")</f>
        <v>4.5999999999999996</v>
      </c>
      <c r="I374" s="379">
        <f>TRUNC(G374*H374,2)</f>
        <v>0.09</v>
      </c>
    </row>
    <row r="375" spans="2:9" s="121" customFormat="1" x14ac:dyDescent="0.2">
      <c r="B375" s="415" t="s">
        <v>665</v>
      </c>
      <c r="C375" s="480" t="s">
        <v>666</v>
      </c>
      <c r="D375" s="480"/>
      <c r="E375" s="420" t="s">
        <v>4888</v>
      </c>
      <c r="F375" s="508" t="s">
        <v>4902</v>
      </c>
      <c r="G375" s="367">
        <v>1</v>
      </c>
      <c r="H375" s="421">
        <v>65</v>
      </c>
      <c r="I375" s="422">
        <v>65</v>
      </c>
    </row>
    <row r="376" spans="2:9" s="121" customFormat="1" ht="25.5" x14ac:dyDescent="0.2">
      <c r="B376" s="366" t="s">
        <v>667</v>
      </c>
      <c r="C376" s="480" t="s">
        <v>7</v>
      </c>
      <c r="D376" s="480">
        <v>88248</v>
      </c>
      <c r="E376" s="376" t="str">
        <f>IF($D376&lt;&gt;"",VLOOKUP($D376,'SINAPI DEZEMBRO 2020'!$A$1:G12311,2,FALSE),"")</f>
        <v>AUXILIAR DE ENCANADOR OU BOMBEIRO HIDRÁULICO COM ENCARGOS COMPLEMENTARES</v>
      </c>
      <c r="F376" s="465" t="str">
        <f>IF($D376&lt;&gt;"",VLOOKUP($D376,'SINAPI DEZEMBRO 2020'!$1:$1048576,3,FALSE),"")</f>
        <v>H</v>
      </c>
      <c r="G376" s="367">
        <v>0.55000000000000004</v>
      </c>
      <c r="H376" s="378">
        <f>IF($D376&lt;&gt;"",VLOOKUP($D376,'SINAPI DEZEMBRO 2020'!$1:$1048576,4,FALSE),"")</f>
        <v>12.83</v>
      </c>
      <c r="I376" s="379">
        <f t="shared" ref="I376:I377" si="56">TRUNC(G376*H376,2)</f>
        <v>7.05</v>
      </c>
    </row>
    <row r="377" spans="2:9" s="121" customFormat="1" ht="25.5" x14ac:dyDescent="0.2">
      <c r="B377" s="366" t="s">
        <v>667</v>
      </c>
      <c r="C377" s="480" t="s">
        <v>7</v>
      </c>
      <c r="D377" s="480">
        <v>88267</v>
      </c>
      <c r="E377" s="376" t="str">
        <f>IF($D377&lt;&gt;"",VLOOKUP($D377,'SINAPI DEZEMBRO 2020'!$A$1:G12312,2,FALSE),"")</f>
        <v>ENCANADOR OU BOMBEIRO HIDRÁULICO COM ENCARGOS COMPLEMENTARES</v>
      </c>
      <c r="F377" s="465" t="str">
        <f>IF($D377&lt;&gt;"",VLOOKUP($D377,'SINAPI DEZEMBRO 2020'!$1:$1048576,3,FALSE),"")</f>
        <v>H</v>
      </c>
      <c r="G377" s="367">
        <v>0.55000000000000004</v>
      </c>
      <c r="H377" s="378">
        <f>IF($D377&lt;&gt;"",VLOOKUP($D377,'SINAPI DEZEMBRO 2020'!$1:$1048576,4,FALSE),"")</f>
        <v>16.739999999999998</v>
      </c>
      <c r="I377" s="379">
        <f t="shared" si="56"/>
        <v>9.1999999999999993</v>
      </c>
    </row>
    <row r="378" spans="2:9" s="121" customFormat="1" x14ac:dyDescent="0.2">
      <c r="B378" s="415"/>
      <c r="C378" s="480"/>
      <c r="D378" s="493"/>
      <c r="E378" s="439"/>
      <c r="F378" s="480"/>
      <c r="G378" s="367"/>
      <c r="H378" s="429"/>
      <c r="I378" s="422"/>
    </row>
    <row r="379" spans="2:9" s="121" customFormat="1" ht="38.25" x14ac:dyDescent="0.2">
      <c r="B379" s="412" t="s">
        <v>4712</v>
      </c>
      <c r="C379" s="479"/>
      <c r="D379" s="479"/>
      <c r="E379" s="436" t="s">
        <v>3688</v>
      </c>
      <c r="F379" s="509" t="s">
        <v>38</v>
      </c>
      <c r="G379" s="373">
        <v>1</v>
      </c>
      <c r="H379" s="434"/>
      <c r="I379" s="381">
        <f>TRUNC(SUM(I380:I383),2)</f>
        <v>137.91999999999999</v>
      </c>
    </row>
    <row r="380" spans="2:9" s="121" customFormat="1" x14ac:dyDescent="0.2">
      <c r="B380" s="415" t="s">
        <v>665</v>
      </c>
      <c r="C380" s="480" t="s">
        <v>7</v>
      </c>
      <c r="D380" s="607">
        <v>3146</v>
      </c>
      <c r="E380" s="376" t="str">
        <f>IF($D380&lt;&gt;"",VLOOKUP($D380,'SINAPI DEZEMBRO 2020'!$A$1:G12315,2,FALSE),"")</f>
        <v>FITA VEDA ROSCA EM ROLOS DE 18 MM X 10 M (L X C)</v>
      </c>
      <c r="F380" s="465" t="str">
        <f>IF($D380&lt;&gt;"",VLOOKUP($D380,'SINAPI DEZEMBRO 2020'!$1:$1048576,3,FALSE),"")</f>
        <v xml:space="preserve">UN    </v>
      </c>
      <c r="G380" s="377">
        <v>0.02</v>
      </c>
      <c r="H380" s="378">
        <f>IF($D380&lt;&gt;"",VLOOKUP($D380,'SINAPI DEZEMBRO 2020'!$1:$1048576,4,FALSE),"")</f>
        <v>4.5999999999999996</v>
      </c>
      <c r="I380" s="379">
        <f t="shared" ref="I380:I383" si="57">TRUNC(G380*H380,2)</f>
        <v>0.09</v>
      </c>
    </row>
    <row r="381" spans="2:9" s="121" customFormat="1" ht="25.5" x14ac:dyDescent="0.2">
      <c r="B381" s="415" t="s">
        <v>665</v>
      </c>
      <c r="C381" s="480" t="s">
        <v>7</v>
      </c>
      <c r="D381" s="480">
        <v>12898</v>
      </c>
      <c r="E381" s="376" t="str">
        <f>IF($D381&lt;&gt;"",VLOOKUP($D381,'SINAPI DEZEMBRO 2020'!$A$1:G12316,2,FALSE),"")</f>
        <v>MANOMETRO COM CAIXA EM ACO PINTADO, ESCALA *10* KGF/CM2 (*10* BAR), DIAMETRO NOMINAL DE 100 MM, CONEXAO DE 1/2"</v>
      </c>
      <c r="F381" s="465" t="str">
        <f>IF($D381&lt;&gt;"",VLOOKUP($D381,'SINAPI DEZEMBRO 2020'!$1:$1048576,3,FALSE),"")</f>
        <v xml:space="preserve">UN    </v>
      </c>
      <c r="G381" s="367">
        <v>1</v>
      </c>
      <c r="H381" s="378">
        <f>IF($D381&lt;&gt;"",VLOOKUP($D381,'SINAPI DEZEMBRO 2020'!$1:$1048576,4,FALSE),"")</f>
        <v>118.62</v>
      </c>
      <c r="I381" s="379">
        <f t="shared" si="57"/>
        <v>118.62</v>
      </c>
    </row>
    <row r="382" spans="2:9" s="121" customFormat="1" ht="25.5" x14ac:dyDescent="0.2">
      <c r="B382" s="366" t="s">
        <v>667</v>
      </c>
      <c r="C382" s="480" t="s">
        <v>7</v>
      </c>
      <c r="D382" s="480">
        <v>88248</v>
      </c>
      <c r="E382" s="376" t="str">
        <f>IF($D382&lt;&gt;"",VLOOKUP($D382,'SINAPI DEZEMBRO 2020'!$A$1:G12317,2,FALSE),"")</f>
        <v>AUXILIAR DE ENCANADOR OU BOMBEIRO HIDRÁULICO COM ENCARGOS COMPLEMENTARES</v>
      </c>
      <c r="F382" s="465" t="str">
        <f>IF($D382&lt;&gt;"",VLOOKUP($D382,'SINAPI DEZEMBRO 2020'!$1:$1048576,3,FALSE),"")</f>
        <v>H</v>
      </c>
      <c r="G382" s="367">
        <v>0.65</v>
      </c>
      <c r="H382" s="378">
        <f>IF($D382&lt;&gt;"",VLOOKUP($D382,'SINAPI DEZEMBRO 2020'!$1:$1048576,4,FALSE),"")</f>
        <v>12.83</v>
      </c>
      <c r="I382" s="379">
        <f t="shared" si="57"/>
        <v>8.33</v>
      </c>
    </row>
    <row r="383" spans="2:9" s="121" customFormat="1" ht="25.5" x14ac:dyDescent="0.2">
      <c r="B383" s="366" t="s">
        <v>667</v>
      </c>
      <c r="C383" s="480" t="s">
        <v>7</v>
      </c>
      <c r="D383" s="480">
        <v>88267</v>
      </c>
      <c r="E383" s="376" t="str">
        <f>IF($D383&lt;&gt;"",VLOOKUP($D383,'SINAPI DEZEMBRO 2020'!$A$1:G12318,2,FALSE),"")</f>
        <v>ENCANADOR OU BOMBEIRO HIDRÁULICO COM ENCARGOS COMPLEMENTARES</v>
      </c>
      <c r="F383" s="465" t="str">
        <f>IF($D383&lt;&gt;"",VLOOKUP($D383,'SINAPI DEZEMBRO 2020'!$1:$1048576,3,FALSE),"")</f>
        <v>H</v>
      </c>
      <c r="G383" s="367">
        <v>0.65</v>
      </c>
      <c r="H383" s="378">
        <f>IF($D383&lt;&gt;"",VLOOKUP($D383,'SINAPI DEZEMBRO 2020'!$1:$1048576,4,FALSE),"")</f>
        <v>16.739999999999998</v>
      </c>
      <c r="I383" s="379">
        <f t="shared" si="57"/>
        <v>10.88</v>
      </c>
    </row>
    <row r="384" spans="2:9" s="121" customFormat="1" x14ac:dyDescent="0.2">
      <c r="B384" s="415"/>
      <c r="C384" s="480"/>
      <c r="D384" s="493"/>
      <c r="E384" s="439"/>
      <c r="F384" s="480"/>
      <c r="G384" s="367"/>
      <c r="H384" s="429"/>
      <c r="I384" s="422"/>
    </row>
    <row r="385" spans="1:13" s="121" customFormat="1" ht="25.5" x14ac:dyDescent="0.2">
      <c r="B385" s="412" t="s">
        <v>4713</v>
      </c>
      <c r="C385" s="479"/>
      <c r="D385" s="479"/>
      <c r="E385" s="436" t="s">
        <v>10623</v>
      </c>
      <c r="F385" s="509" t="s">
        <v>779</v>
      </c>
      <c r="G385" s="373">
        <v>1</v>
      </c>
      <c r="H385" s="434"/>
      <c r="I385" s="381">
        <f>TRUNC(SUM(I386:I388),2)</f>
        <v>62.95</v>
      </c>
    </row>
    <row r="386" spans="1:13" s="121" customFormat="1" ht="14.25" x14ac:dyDescent="0.2">
      <c r="B386" s="366" t="s">
        <v>668</v>
      </c>
      <c r="C386" s="459" t="s">
        <v>666</v>
      </c>
      <c r="D386" s="494"/>
      <c r="E386" s="376" t="s">
        <v>10624</v>
      </c>
      <c r="F386" s="465" t="s">
        <v>779</v>
      </c>
      <c r="G386" s="377">
        <v>1</v>
      </c>
      <c r="H386" s="378">
        <v>60</v>
      </c>
      <c r="I386" s="422">
        <f>TRUNC(H386*G386,2)</f>
        <v>60</v>
      </c>
    </row>
    <row r="387" spans="1:13" s="121" customFormat="1" ht="25.5" x14ac:dyDescent="0.2">
      <c r="B387" s="366" t="s">
        <v>667</v>
      </c>
      <c r="C387" s="480" t="s">
        <v>7</v>
      </c>
      <c r="D387" s="480">
        <v>88248</v>
      </c>
      <c r="E387" s="376" t="str">
        <f>IF($D387&lt;&gt;"",VLOOKUP($D387,'SINAPI DEZEMBRO 2020'!$A$1:G12322,2,FALSE),"")</f>
        <v>AUXILIAR DE ENCANADOR OU BOMBEIRO HIDRÁULICO COM ENCARGOS COMPLEMENTARES</v>
      </c>
      <c r="F387" s="465" t="str">
        <f>IF($D387&lt;&gt;"",VLOOKUP($D387,'SINAPI DEZEMBRO 2020'!$1:$1048576,3,FALSE),"")</f>
        <v>H</v>
      </c>
      <c r="G387" s="367">
        <v>0.1</v>
      </c>
      <c r="H387" s="378">
        <f>IF($D387&lt;&gt;"",VLOOKUP($D387,'SINAPI DEZEMBRO 2020'!$1:$1048576,4,FALSE),"")</f>
        <v>12.83</v>
      </c>
      <c r="I387" s="379">
        <f t="shared" ref="I387:I388" si="58">TRUNC(G387*H387,2)</f>
        <v>1.28</v>
      </c>
    </row>
    <row r="388" spans="1:13" s="121" customFormat="1" ht="25.5" x14ac:dyDescent="0.2">
      <c r="B388" s="366" t="s">
        <v>667</v>
      </c>
      <c r="C388" s="480" t="s">
        <v>7</v>
      </c>
      <c r="D388" s="480">
        <v>88267</v>
      </c>
      <c r="E388" s="376" t="str">
        <f>IF($D388&lt;&gt;"",VLOOKUP($D388,'SINAPI DEZEMBRO 2020'!$A$1:G12323,2,FALSE),"")</f>
        <v>ENCANADOR OU BOMBEIRO HIDRÁULICO COM ENCARGOS COMPLEMENTARES</v>
      </c>
      <c r="F388" s="465" t="str">
        <f>IF($D388&lt;&gt;"",VLOOKUP($D388,'SINAPI DEZEMBRO 2020'!$1:$1048576,3,FALSE),"")</f>
        <v>H</v>
      </c>
      <c r="G388" s="367">
        <v>0.1</v>
      </c>
      <c r="H388" s="378">
        <f>IF($D388&lt;&gt;"",VLOOKUP($D388,'SINAPI DEZEMBRO 2020'!$1:$1048576,4,FALSE),"")</f>
        <v>16.739999999999998</v>
      </c>
      <c r="I388" s="379">
        <f t="shared" si="58"/>
        <v>1.67</v>
      </c>
    </row>
    <row r="389" spans="1:13" s="121" customFormat="1" x14ac:dyDescent="0.2">
      <c r="B389" s="370"/>
      <c r="C389" s="459"/>
      <c r="D389" s="464"/>
      <c r="E389" s="365"/>
      <c r="F389" s="459"/>
      <c r="G389" s="367"/>
      <c r="H389" s="368"/>
      <c r="I389" s="369"/>
    </row>
    <row r="390" spans="1:13" s="121" customFormat="1" x14ac:dyDescent="0.2">
      <c r="B390" s="370"/>
      <c r="C390" s="459"/>
      <c r="D390" s="464"/>
      <c r="E390" s="365"/>
      <c r="F390" s="459"/>
      <c r="G390" s="367"/>
      <c r="H390" s="368"/>
      <c r="I390" s="369"/>
    </row>
    <row r="391" spans="1:13" s="121" customFormat="1" ht="51" x14ac:dyDescent="0.2">
      <c r="B391" s="412" t="s">
        <v>4714</v>
      </c>
      <c r="C391" s="479"/>
      <c r="D391" s="479"/>
      <c r="E391" s="436" t="s">
        <v>3691</v>
      </c>
      <c r="F391" s="509" t="s">
        <v>38</v>
      </c>
      <c r="G391" s="373">
        <v>1</v>
      </c>
      <c r="H391" s="434"/>
      <c r="I391" s="381">
        <f>TRUNC(SUM(I392:I394),2)</f>
        <v>26.55</v>
      </c>
    </row>
    <row r="392" spans="1:13" s="121" customFormat="1" ht="51" x14ac:dyDescent="0.2">
      <c r="B392" s="415" t="s">
        <v>665</v>
      </c>
      <c r="C392" s="480" t="s">
        <v>7</v>
      </c>
      <c r="D392" s="607">
        <v>37558</v>
      </c>
      <c r="E392" s="376" t="str">
        <f>IF($D392&lt;&gt;"",VLOOKUP($D392,'SINAPI DEZEMBRO 2020'!$A$1:G12331,2,FALSE),"")</f>
        <v>PLACA DE SINALIZACAO DE SEGURANCA CONTRA INCENDIO, FOTOLUMINESCENTE, RETANGULAR, *20 X 40* CM, EM PVC *2* MM ANTI-CHAMAS (SIMBOLOS, CORES E PICTOGRAMAS CONFORME NBR 13434)</v>
      </c>
      <c r="F392" s="465" t="str">
        <f>IF($D392&lt;&gt;"",VLOOKUP($D392,'SINAPI DEZEMBRO 2020'!$1:$1048576,3,FALSE),"")</f>
        <v xml:space="preserve">UN    </v>
      </c>
      <c r="G392" s="377">
        <v>1</v>
      </c>
      <c r="H392" s="378">
        <f>IF($D392&lt;&gt;"",VLOOKUP($D392,'SINAPI DEZEMBRO 2020'!$1:$1048576,4,FALSE),"")</f>
        <v>23.6</v>
      </c>
      <c r="I392" s="379">
        <f t="shared" ref="I392:I394" si="59">TRUNC(G392*H392,2)</f>
        <v>23.6</v>
      </c>
    </row>
    <row r="393" spans="1:13" s="121" customFormat="1" ht="25.5" x14ac:dyDescent="0.2">
      <c r="B393" s="366" t="s">
        <v>667</v>
      </c>
      <c r="C393" s="480" t="s">
        <v>7</v>
      </c>
      <c r="D393" s="480">
        <v>88248</v>
      </c>
      <c r="E393" s="376" t="str">
        <f>IF($D393&lt;&gt;"",VLOOKUP($D393,'SINAPI DEZEMBRO 2020'!$A$1:G12332,2,FALSE),"")</f>
        <v>AUXILIAR DE ENCANADOR OU BOMBEIRO HIDRÁULICO COM ENCARGOS COMPLEMENTARES</v>
      </c>
      <c r="F393" s="465" t="str">
        <f>IF($D393&lt;&gt;"",VLOOKUP($D393,'SINAPI DEZEMBRO 2020'!$1:$1048576,3,FALSE),"")</f>
        <v>H</v>
      </c>
      <c r="G393" s="367">
        <v>0.1</v>
      </c>
      <c r="H393" s="378">
        <f>IF($D393&lt;&gt;"",VLOOKUP($D393,'SINAPI DEZEMBRO 2020'!$1:$1048576,4,FALSE),"")</f>
        <v>12.83</v>
      </c>
      <c r="I393" s="379">
        <f t="shared" si="59"/>
        <v>1.28</v>
      </c>
    </row>
    <row r="394" spans="1:13" s="121" customFormat="1" ht="25.5" x14ac:dyDescent="0.2">
      <c r="B394" s="366" t="s">
        <v>667</v>
      </c>
      <c r="C394" s="480" t="s">
        <v>7</v>
      </c>
      <c r="D394" s="480">
        <v>88267</v>
      </c>
      <c r="E394" s="376" t="str">
        <f>IF($D394&lt;&gt;"",VLOOKUP($D394,'SINAPI DEZEMBRO 2020'!$A$1:G12333,2,FALSE),"")</f>
        <v>ENCANADOR OU BOMBEIRO HIDRÁULICO COM ENCARGOS COMPLEMENTARES</v>
      </c>
      <c r="F394" s="465" t="str">
        <f>IF($D394&lt;&gt;"",VLOOKUP($D394,'SINAPI DEZEMBRO 2020'!$1:$1048576,3,FALSE),"")</f>
        <v>H</v>
      </c>
      <c r="G394" s="367">
        <v>0.1</v>
      </c>
      <c r="H394" s="378">
        <f>IF($D394&lt;&gt;"",VLOOKUP($D394,'SINAPI DEZEMBRO 2020'!$1:$1048576,4,FALSE),"")</f>
        <v>16.739999999999998</v>
      </c>
      <c r="I394" s="379">
        <f t="shared" si="59"/>
        <v>1.67</v>
      </c>
    </row>
    <row r="395" spans="1:13" s="121" customFormat="1" x14ac:dyDescent="0.2">
      <c r="B395" s="415"/>
      <c r="C395" s="480"/>
      <c r="D395" s="493"/>
      <c r="E395" s="439"/>
      <c r="F395" s="480"/>
      <c r="G395" s="367"/>
      <c r="H395" s="429"/>
      <c r="I395" s="422"/>
    </row>
    <row r="396" spans="1:13" s="121" customFormat="1" ht="51" x14ac:dyDescent="0.2">
      <c r="B396" s="412" t="s">
        <v>4715</v>
      </c>
      <c r="C396" s="479"/>
      <c r="D396" s="479"/>
      <c r="E396" s="436" t="s">
        <v>3692</v>
      </c>
      <c r="F396" s="509" t="s">
        <v>38</v>
      </c>
      <c r="G396" s="373">
        <v>1</v>
      </c>
      <c r="H396" s="434"/>
      <c r="I396" s="381">
        <f>TRUNC(SUM(I397:I399),2)</f>
        <v>27.87</v>
      </c>
    </row>
    <row r="397" spans="1:13" s="121" customFormat="1" ht="51" x14ac:dyDescent="0.2">
      <c r="B397" s="415" t="s">
        <v>665</v>
      </c>
      <c r="C397" s="480" t="s">
        <v>7</v>
      </c>
      <c r="D397" s="607">
        <v>37560</v>
      </c>
      <c r="E397" s="376" t="str">
        <f>IF($D397&lt;&gt;"",VLOOKUP($D397,'SINAPI DEZEMBRO 2020'!$A$1:G12336,2,FALSE),"")</f>
        <v>PLACA DE SINALIZACAO DE SEGURANCA CONTRA INCENDIO - ALERTA, TRIANGULAR, BASE DE *30* CM, EM PVC *2* MM ANTI-CHAMAS (SIMBOLOS, CORES E PICTOGRAMAS CONFORME NBR 13434)</v>
      </c>
      <c r="F397" s="465" t="str">
        <f>IF($D397&lt;&gt;"",VLOOKUP($D397,'SINAPI DEZEMBRO 2020'!$1:$1048576,3,FALSE),"")</f>
        <v xml:space="preserve">UN    </v>
      </c>
      <c r="G397" s="377">
        <v>1</v>
      </c>
      <c r="H397" s="378">
        <f>IF($D397&lt;&gt;"",VLOOKUP($D397,'SINAPI DEZEMBRO 2020'!$1:$1048576,4,FALSE),"")</f>
        <v>24.92</v>
      </c>
      <c r="I397" s="379">
        <f t="shared" ref="I397:I399" si="60">TRUNC(G397*H397,2)</f>
        <v>24.92</v>
      </c>
    </row>
    <row r="398" spans="1:13" s="121" customFormat="1" ht="25.5" x14ac:dyDescent="0.2">
      <c r="B398" s="366" t="s">
        <v>667</v>
      </c>
      <c r="C398" s="480" t="s">
        <v>7</v>
      </c>
      <c r="D398" s="480">
        <v>88248</v>
      </c>
      <c r="E398" s="376" t="str">
        <f>IF($D398&lt;&gt;"",VLOOKUP($D398,'SINAPI DEZEMBRO 2020'!$A$1:G12337,2,FALSE),"")</f>
        <v>AUXILIAR DE ENCANADOR OU BOMBEIRO HIDRÁULICO COM ENCARGOS COMPLEMENTARES</v>
      </c>
      <c r="F398" s="465" t="str">
        <f>IF($D398&lt;&gt;"",VLOOKUP($D398,'SINAPI DEZEMBRO 2020'!$1:$1048576,3,FALSE),"")</f>
        <v>H</v>
      </c>
      <c r="G398" s="367">
        <v>0.1</v>
      </c>
      <c r="H398" s="378">
        <f>IF($D398&lt;&gt;"",VLOOKUP($D398,'SINAPI DEZEMBRO 2020'!$1:$1048576,4,FALSE),"")</f>
        <v>12.83</v>
      </c>
      <c r="I398" s="379">
        <f t="shared" si="60"/>
        <v>1.28</v>
      </c>
    </row>
    <row r="399" spans="1:13" ht="25.5" x14ac:dyDescent="0.2">
      <c r="A399" s="121"/>
      <c r="B399" s="366" t="s">
        <v>667</v>
      </c>
      <c r="C399" s="480" t="s">
        <v>7</v>
      </c>
      <c r="D399" s="480">
        <v>88267</v>
      </c>
      <c r="E399" s="376" t="str">
        <f>IF($D399&lt;&gt;"",VLOOKUP($D399,'SINAPI DEZEMBRO 2020'!$A$1:G12338,2,FALSE),"")</f>
        <v>ENCANADOR OU BOMBEIRO HIDRÁULICO COM ENCARGOS COMPLEMENTARES</v>
      </c>
      <c r="F399" s="465" t="str">
        <f>IF($D399&lt;&gt;"",VLOOKUP($D399,'SINAPI DEZEMBRO 2020'!$1:$1048576,3,FALSE),"")</f>
        <v>H</v>
      </c>
      <c r="G399" s="367">
        <v>0.1</v>
      </c>
      <c r="H399" s="378">
        <f>IF($D399&lt;&gt;"",VLOOKUP($D399,'SINAPI DEZEMBRO 2020'!$1:$1048576,4,FALSE),"")</f>
        <v>16.739999999999998</v>
      </c>
      <c r="I399" s="379">
        <f t="shared" si="60"/>
        <v>1.67</v>
      </c>
      <c r="J399" s="121"/>
      <c r="K399" s="121"/>
      <c r="L399" s="121"/>
      <c r="M399" s="121"/>
    </row>
    <row r="400" spans="1:13" x14ac:dyDescent="0.2">
      <c r="A400" s="121"/>
      <c r="B400" s="370"/>
      <c r="C400" s="459"/>
      <c r="D400" s="464"/>
      <c r="E400" s="365"/>
      <c r="F400" s="459"/>
      <c r="G400" s="367"/>
      <c r="H400" s="368"/>
      <c r="I400" s="369"/>
      <c r="J400" s="121"/>
      <c r="K400" s="121"/>
      <c r="L400" s="121"/>
      <c r="M400" s="121"/>
    </row>
    <row r="401" spans="1:13" x14ac:dyDescent="0.2">
      <c r="A401" s="121"/>
      <c r="B401" s="370" t="str">
        <f>'2-ORÇAMENTO'!E463</f>
        <v>LIMPEZA GERAL DA OBRA</v>
      </c>
      <c r="C401" s="526"/>
      <c r="D401" s="464"/>
      <c r="E401" s="365"/>
      <c r="F401" s="459"/>
      <c r="G401" s="367"/>
      <c r="H401" s="368"/>
      <c r="I401" s="369"/>
      <c r="J401" s="121"/>
      <c r="K401" s="121"/>
      <c r="L401" s="121"/>
      <c r="M401" s="121"/>
    </row>
    <row r="402" spans="1:13" x14ac:dyDescent="0.2">
      <c r="B402" s="386" t="s">
        <v>4718</v>
      </c>
      <c r="C402" s="495"/>
      <c r="D402" s="495"/>
      <c r="E402" s="440" t="s">
        <v>12708</v>
      </c>
      <c r="F402" s="510" t="s">
        <v>54</v>
      </c>
      <c r="G402" s="441" t="s">
        <v>37</v>
      </c>
      <c r="H402" s="442"/>
      <c r="I402" s="381">
        <f>TRUNC(SUM(I403:I403),2)</f>
        <v>0.66</v>
      </c>
    </row>
    <row r="403" spans="1:13" x14ac:dyDescent="0.2">
      <c r="B403" s="366" t="s">
        <v>667</v>
      </c>
      <c r="C403" s="496" t="s">
        <v>7</v>
      </c>
      <c r="D403" s="496">
        <v>88316</v>
      </c>
      <c r="E403" s="376" t="str">
        <f>IF($D403&lt;&gt;"",VLOOKUP($D403,'SINAPI DEZEMBRO 2020'!$A$1:G12343,2,FALSE),"")</f>
        <v>SERVENTE COM ENCARGOS COMPLEMENTARES</v>
      </c>
      <c r="F403" s="465" t="str">
        <f>IF($D403&lt;&gt;"",VLOOKUP($D403,'SINAPI DEZEMBRO 2020'!$1:$1048576,3,FALSE),"")</f>
        <v>H</v>
      </c>
      <c r="G403" s="443">
        <v>0.05</v>
      </c>
      <c r="H403" s="378">
        <f>IF($D403&lt;&gt;"",VLOOKUP($D403,'SINAPI DEZEMBRO 2020'!$1:$1048576,4,FALSE),"")</f>
        <v>13.34</v>
      </c>
      <c r="I403" s="379">
        <f t="shared" ref="I403" si="61">TRUNC(G403*H403,2)</f>
        <v>0.66</v>
      </c>
    </row>
    <row r="404" spans="1:13" x14ac:dyDescent="0.2">
      <c r="B404" s="366"/>
      <c r="C404" s="459"/>
      <c r="D404" s="464"/>
      <c r="E404" s="365"/>
      <c r="F404" s="459"/>
      <c r="G404" s="367"/>
      <c r="H404" s="368"/>
      <c r="I404" s="369"/>
    </row>
    <row r="405" spans="1:13" ht="25.5" x14ac:dyDescent="0.2">
      <c r="B405" s="386" t="s">
        <v>10613</v>
      </c>
      <c r="C405" s="472"/>
      <c r="D405" s="472"/>
      <c r="E405" s="397" t="s">
        <v>10614</v>
      </c>
      <c r="F405" s="500" t="s">
        <v>18</v>
      </c>
      <c r="G405" s="444">
        <v>1</v>
      </c>
      <c r="H405" s="445"/>
      <c r="I405" s="381">
        <f>TRUNC(SUM(I406:I410),2)</f>
        <v>65.38</v>
      </c>
    </row>
    <row r="406" spans="1:13" ht="25.5" x14ac:dyDescent="0.2">
      <c r="B406" s="366" t="s">
        <v>665</v>
      </c>
      <c r="C406" s="459" t="s">
        <v>7</v>
      </c>
      <c r="D406" s="467">
        <v>1319</v>
      </c>
      <c r="E406" s="376" t="str">
        <f>IF($D406&lt;&gt;"",VLOOKUP($D406,'SINAPI DEZEMBRO 2020'!$A$1:G12346,2,FALSE),"")</f>
        <v>CHAPA DE ACO FINA A QUENTE BITOLA MSG 3/16 ", E = 4,75 MM (38,00 KG/M2)</v>
      </c>
      <c r="F406" s="465" t="str">
        <f>IF($D406&lt;&gt;"",VLOOKUP($D406,'SINAPI DEZEMBRO 2020'!$1:$1048576,3,FALSE),"")</f>
        <v xml:space="preserve">KG    </v>
      </c>
      <c r="G406" s="377">
        <f>0.2*38</f>
        <v>7.6000000000000005</v>
      </c>
      <c r="H406" s="378">
        <f>IF($D406&lt;&gt;"",VLOOKUP($D406,'SINAPI DEZEMBRO 2020'!$1:$1048576,4,FALSE),"")</f>
        <v>7.01</v>
      </c>
      <c r="I406" s="379">
        <f t="shared" ref="I406:I410" si="62">TRUNC(G406*H406,2)</f>
        <v>53.27</v>
      </c>
    </row>
    <row r="407" spans="1:13" s="285" customFormat="1" ht="51" x14ac:dyDescent="0.2">
      <c r="B407" s="366" t="s">
        <v>667</v>
      </c>
      <c r="C407" s="459" t="s">
        <v>7</v>
      </c>
      <c r="D407" s="467">
        <v>100759</v>
      </c>
      <c r="E407" s="376" t="str">
        <f>IF($D407&lt;&gt;"",VLOOKUP($D407,'SINAPI DEZEMBRO 2020'!$A$1:G12347,2,FALSE),"")</f>
        <v>PINTURA COM TINTA ALQUÍDICA DE ACABAMENTO (ESMALTE SINTÉTICO BRILHANTE) PULVERIZADA SOBRE SUPERFÍCIES METÁLICAS (EXCETO PERFIL) EXECUTADO EM OBRA (02 DEMÃOS). AF_01/2020</v>
      </c>
      <c r="F407" s="465" t="str">
        <f>IF($D407&lt;&gt;"",VLOOKUP($D407,'SINAPI DEZEMBRO 2020'!$1:$1048576,3,FALSE),"")</f>
        <v>M2</v>
      </c>
      <c r="G407" s="377">
        <f>0.2*1</f>
        <v>0.2</v>
      </c>
      <c r="H407" s="378">
        <f>IF($D407&lt;&gt;"",VLOOKUP($D407,'SINAPI DEZEMBRO 2020'!$1:$1048576,4,FALSE),"")</f>
        <v>30.56</v>
      </c>
      <c r="I407" s="379">
        <f t="shared" ref="I407" si="63">TRUNC(G407*H407,2)</f>
        <v>6.11</v>
      </c>
    </row>
    <row r="408" spans="1:13" s="285" customFormat="1" ht="38.25" x14ac:dyDescent="0.2">
      <c r="B408" s="366" t="s">
        <v>667</v>
      </c>
      <c r="C408" s="459" t="s">
        <v>7</v>
      </c>
      <c r="D408" s="467">
        <v>100719</v>
      </c>
      <c r="E408" s="376" t="str">
        <f>IF($D408&lt;&gt;"",VLOOKUP($D408,'SINAPI DEZEMBRO 2020'!$A$1:G12348,2,FALSE),"")</f>
        <v>PINTURA COM TINTA ALQUÍDICA DE FUNDO (TIPO ZARCÃO) PULVERIZADA SOBRE PERFIL METÁLICO EXECUTADO EM FÁBRICA (POR DEMÃO). AF_01/2020</v>
      </c>
      <c r="F408" s="465" t="str">
        <f>IF($D408&lt;&gt;"",VLOOKUP($D408,'SINAPI DEZEMBRO 2020'!$1:$1048576,3,FALSE),"")</f>
        <v>M2</v>
      </c>
      <c r="G408" s="377">
        <f>0.2*1</f>
        <v>0.2</v>
      </c>
      <c r="H408" s="378">
        <f>IF($D408&lt;&gt;"",VLOOKUP($D408,'SINAPI DEZEMBRO 2020'!$1:$1048576,4,FALSE),"")</f>
        <v>7.13</v>
      </c>
      <c r="I408" s="379">
        <f t="shared" ref="I408" si="64">TRUNC(G408*H408,2)</f>
        <v>1.42</v>
      </c>
    </row>
    <row r="409" spans="1:13" x14ac:dyDescent="0.2">
      <c r="B409" s="366" t="s">
        <v>667</v>
      </c>
      <c r="C409" s="459" t="s">
        <v>7</v>
      </c>
      <c r="D409" s="467">
        <v>88239</v>
      </c>
      <c r="E409" s="376" t="str">
        <f>IF($D409&lt;&gt;"",VLOOKUP($D409,'SINAPI DEZEMBRO 2020'!$A$1:G12349,2,FALSE),"")</f>
        <v>AJUDANTE DE CARPINTEIRO COM ENCARGOS COMPLEMENTARES</v>
      </c>
      <c r="F409" s="465" t="str">
        <f>IF($D409&lt;&gt;"",VLOOKUP($D409,'SINAPI DEZEMBRO 2020'!$1:$1048576,3,FALSE),"")</f>
        <v>H</v>
      </c>
      <c r="G409" s="377">
        <v>0.15</v>
      </c>
      <c r="H409" s="378">
        <f>IF($D409&lt;&gt;"",VLOOKUP($D409,'SINAPI DEZEMBRO 2020'!$1:$1048576,4,FALSE),"")</f>
        <v>13.87</v>
      </c>
      <c r="I409" s="379">
        <f t="shared" si="62"/>
        <v>2.08</v>
      </c>
    </row>
    <row r="410" spans="1:13" x14ac:dyDescent="0.2">
      <c r="B410" s="366" t="s">
        <v>667</v>
      </c>
      <c r="C410" s="459" t="s">
        <v>7</v>
      </c>
      <c r="D410" s="467">
        <v>88315</v>
      </c>
      <c r="E410" s="376" t="str">
        <f>IF($D410&lt;&gt;"",VLOOKUP($D410,'SINAPI DEZEMBRO 2020'!$A$1:G12350,2,FALSE),"")</f>
        <v>SERRALHEIRO COM ENCARGOS COMPLEMENTARES</v>
      </c>
      <c r="F410" s="465" t="str">
        <f>IF($D410&lt;&gt;"",VLOOKUP($D410,'SINAPI DEZEMBRO 2020'!$1:$1048576,3,FALSE),"")</f>
        <v>H</v>
      </c>
      <c r="G410" s="377">
        <v>0.15</v>
      </c>
      <c r="H410" s="378">
        <f>IF($D410&lt;&gt;"",VLOOKUP($D410,'SINAPI DEZEMBRO 2020'!$1:$1048576,4,FALSE),"")</f>
        <v>16.690000000000001</v>
      </c>
      <c r="I410" s="379">
        <f t="shared" si="62"/>
        <v>2.5</v>
      </c>
    </row>
    <row r="411" spans="1:13" x14ac:dyDescent="0.2">
      <c r="B411" s="366"/>
      <c r="C411" s="459"/>
      <c r="D411" s="464"/>
      <c r="E411" s="365"/>
      <c r="F411" s="459"/>
      <c r="G411" s="367"/>
      <c r="H411" s="368"/>
      <c r="I411" s="369"/>
    </row>
    <row r="412" spans="1:13" ht="25.5" x14ac:dyDescent="0.2">
      <c r="B412" s="386" t="s">
        <v>10621</v>
      </c>
      <c r="C412" s="472"/>
      <c r="D412" s="472"/>
      <c r="E412" s="397" t="s">
        <v>12711</v>
      </c>
      <c r="F412" s="500" t="s">
        <v>54</v>
      </c>
      <c r="G412" s="444">
        <v>1</v>
      </c>
      <c r="H412" s="445"/>
      <c r="I412" s="381">
        <f>TRUNC(SUM(I413:I419),2)</f>
        <v>19</v>
      </c>
    </row>
    <row r="413" spans="1:13" x14ac:dyDescent="0.2">
      <c r="B413" s="366" t="s">
        <v>665</v>
      </c>
      <c r="C413" s="459" t="s">
        <v>7</v>
      </c>
      <c r="D413" s="467">
        <v>88309</v>
      </c>
      <c r="E413" s="376" t="str">
        <f>IF($D413&lt;&gt;"",VLOOKUP($D413,'SINAPI DEZEMBRO 2020'!$A$1:G12353,2,FALSE),"")</f>
        <v>PEDREIRO COM ENCARGOS COMPLEMENTARES</v>
      </c>
      <c r="F413" s="465" t="str">
        <f>IF($D413&lt;&gt;"",VLOOKUP($D413,'SINAPI DEZEMBRO 2020'!$1:$1048576,3,FALSE),"")</f>
        <v>H</v>
      </c>
      <c r="G413" s="377">
        <v>0.3</v>
      </c>
      <c r="H413" s="378">
        <f>IF($D413&lt;&gt;"",VLOOKUP($D413,'SINAPI DEZEMBRO 2020'!$1:$1048576,4,FALSE),"")</f>
        <v>16.78</v>
      </c>
      <c r="I413" s="379">
        <f t="shared" ref="I413:I418" si="65">TRUNC(G413*H413,2)</f>
        <v>5.03</v>
      </c>
    </row>
    <row r="414" spans="1:13" x14ac:dyDescent="0.2">
      <c r="B414" s="366" t="s">
        <v>665</v>
      </c>
      <c r="C414" s="459" t="s">
        <v>7</v>
      </c>
      <c r="D414" s="467">
        <v>88316</v>
      </c>
      <c r="E414" s="376" t="str">
        <f>IF($D414&lt;&gt;"",VLOOKUP($D414,'SINAPI DEZEMBRO 2020'!$A$1:G12354,2,FALSE),"")</f>
        <v>SERVENTE COM ENCARGOS COMPLEMENTARES</v>
      </c>
      <c r="F414" s="465" t="str">
        <f>IF($D414&lt;&gt;"",VLOOKUP($D414,'SINAPI DEZEMBRO 2020'!$1:$1048576,3,FALSE),"")</f>
        <v>H</v>
      </c>
      <c r="G414" s="377">
        <v>0.3</v>
      </c>
      <c r="H414" s="378">
        <f>IF($D414&lt;&gt;"",VLOOKUP($D414,'SINAPI DEZEMBRO 2020'!$1:$1048576,4,FALSE),"")</f>
        <v>13.34</v>
      </c>
      <c r="I414" s="379">
        <f t="shared" si="65"/>
        <v>4</v>
      </c>
    </row>
    <row r="415" spans="1:13" x14ac:dyDescent="0.2">
      <c r="B415" s="366" t="s">
        <v>667</v>
      </c>
      <c r="C415" s="459" t="s">
        <v>7</v>
      </c>
      <c r="D415" s="467">
        <v>1380</v>
      </c>
      <c r="E415" s="376" t="str">
        <f>IF($D415&lt;&gt;"",VLOOKUP($D415,'SINAPI DEZEMBRO 2020'!$A$1:G12356,2,FALSE),"")</f>
        <v>CIMENTO BRANCO</v>
      </c>
      <c r="F415" s="465" t="str">
        <f>IF($D415&lt;&gt;"",VLOOKUP($D415,'SINAPI DEZEMBRO 2020'!$1:$1048576,3,FALSE),"")</f>
        <v xml:space="preserve">KG    </v>
      </c>
      <c r="G415" s="377">
        <v>0.15</v>
      </c>
      <c r="H415" s="378">
        <f>IF($D415&lt;&gt;"",VLOOKUP($D415,'SINAPI DEZEMBRO 2020'!$1:$1048576,4,FALSE),"")</f>
        <v>3.34</v>
      </c>
      <c r="I415" s="379">
        <f t="shared" si="65"/>
        <v>0.5</v>
      </c>
    </row>
    <row r="416" spans="1:13" x14ac:dyDescent="0.2">
      <c r="B416" s="366" t="s">
        <v>667</v>
      </c>
      <c r="C416" s="459" t="s">
        <v>7</v>
      </c>
      <c r="D416" s="467">
        <v>11149</v>
      </c>
      <c r="E416" s="376" t="str">
        <f>IF($D416&lt;&gt;"",VLOOKUP($D416,'SINAPI DEZEMBRO 2020'!$A$1:G12357,2,FALSE),"")</f>
        <v>PRIMER EPOXI</v>
      </c>
      <c r="F416" s="465" t="str">
        <f>IF($D416&lt;&gt;"",VLOOKUP($D416,'SINAPI DEZEMBRO 2020'!$1:$1048576,3,FALSE),"")</f>
        <v xml:space="preserve">GL    </v>
      </c>
      <c r="G416" s="377">
        <v>0.05</v>
      </c>
      <c r="H416" s="378">
        <f>IF($D416&lt;&gt;"",VLOOKUP($D416,'SINAPI DEZEMBRO 2020'!$1:$1048576,4,FALSE),"")</f>
        <v>175.7</v>
      </c>
      <c r="I416" s="379">
        <f t="shared" si="65"/>
        <v>8.7799999999999994</v>
      </c>
    </row>
    <row r="417" spans="2:9" x14ac:dyDescent="0.2">
      <c r="B417" s="366" t="s">
        <v>665</v>
      </c>
      <c r="C417" s="459" t="s">
        <v>7</v>
      </c>
      <c r="D417" s="467">
        <v>134</v>
      </c>
      <c r="E417" s="376" t="str">
        <f>IF($D417&lt;&gt;"",VLOOKUP($D417,'SINAPI DEZEMBRO 2020'!$A$1:G12358,2,FALSE),"")</f>
        <v>GRAUTE CIMENTICIO PARA USO GERAL</v>
      </c>
      <c r="F417" s="465" t="str">
        <f>IF($D417&lt;&gt;"",VLOOKUP($D417,'SINAPI DEZEMBRO 2020'!$1:$1048576,3,FALSE),"")</f>
        <v xml:space="preserve">KG    </v>
      </c>
      <c r="G417" s="377">
        <v>0.15</v>
      </c>
      <c r="H417" s="378">
        <f>IF($D417&lt;&gt;"",VLOOKUP($D417,'SINAPI DEZEMBRO 2020'!$1:$1048576,4,FALSE),"")</f>
        <v>1.18</v>
      </c>
      <c r="I417" s="379">
        <f t="shared" si="65"/>
        <v>0.17</v>
      </c>
    </row>
    <row r="418" spans="2:9" ht="25.5" x14ac:dyDescent="0.2">
      <c r="B418" s="366" t="s">
        <v>667</v>
      </c>
      <c r="C418" s="459" t="s">
        <v>7</v>
      </c>
      <c r="D418" s="467">
        <v>95276</v>
      </c>
      <c r="E418" s="376" t="str">
        <f>IF($D418&lt;&gt;"",VLOOKUP($D418,'SINAPI DEZEMBRO 2020'!$A$1:G12359,2,FALSE),"")</f>
        <v>POLIDORA DE PISO (POLITRIZ), PESO DE 100KG, DIÂMETRO 450 MM, MOTOR ELÉTRICO, POTÊNCIA 4 HP - CHP DIURNO. AF_09/2016</v>
      </c>
      <c r="F418" s="465" t="str">
        <f>IF($D418&lt;&gt;"",VLOOKUP($D418,'SINAPI DEZEMBRO 2020'!$1:$1048576,3,FALSE),"")</f>
        <v>CHP</v>
      </c>
      <c r="G418" s="377">
        <v>0.123</v>
      </c>
      <c r="H418" s="378">
        <f>IF($D418&lt;&gt;"",VLOOKUP($D418,'SINAPI DEZEMBRO 2020'!$1:$1048576,4,FALSE),"")</f>
        <v>2.83</v>
      </c>
      <c r="I418" s="379">
        <f t="shared" si="65"/>
        <v>0.34</v>
      </c>
    </row>
    <row r="419" spans="2:9" ht="25.5" x14ac:dyDescent="0.2">
      <c r="B419" s="366" t="s">
        <v>667</v>
      </c>
      <c r="C419" s="459" t="s">
        <v>7</v>
      </c>
      <c r="D419" s="467">
        <v>95277</v>
      </c>
      <c r="E419" s="376" t="str">
        <f>IF($D419&lt;&gt;"",VLOOKUP($D419,'SINAPI DEZEMBRO 2020'!$A$1:G12360,2,FALSE),"")</f>
        <v>POLIDORA DE PISO (POLITRIZ), PESO DE 100KG, DIÂMETRO 450 MM, MOTOR ELÉTRICO, POTÊNCIA 4 HP - CHI DIURNO. AF_09/2016</v>
      </c>
      <c r="F419" s="465" t="str">
        <f>IF($D419&lt;&gt;"",VLOOKUP($D419,'SINAPI DEZEMBRO 2020'!$1:$1048576,3,FALSE),"")</f>
        <v>CHI</v>
      </c>
      <c r="G419" s="377">
        <v>0.42799999999999999</v>
      </c>
      <c r="H419" s="378">
        <f>IF($D419&lt;&gt;"",VLOOKUP($D419,'SINAPI DEZEMBRO 2020'!$1:$1048576,4,FALSE),"")</f>
        <v>0.44</v>
      </c>
      <c r="I419" s="379">
        <f t="shared" ref="I419" si="66">TRUNC(G419*H419,2)</f>
        <v>0.18</v>
      </c>
    </row>
    <row r="420" spans="2:9" x14ac:dyDescent="0.2">
      <c r="B420" s="366"/>
      <c r="C420" s="459"/>
      <c r="D420" s="464"/>
      <c r="E420" s="365"/>
      <c r="F420" s="459"/>
      <c r="G420" s="367"/>
      <c r="H420" s="368"/>
      <c r="I420" s="369"/>
    </row>
    <row r="421" spans="2:9" ht="38.25" x14ac:dyDescent="0.2">
      <c r="B421" s="386" t="s">
        <v>11872</v>
      </c>
      <c r="C421" s="472"/>
      <c r="D421" s="472"/>
      <c r="E421" s="397" t="s">
        <v>6597</v>
      </c>
      <c r="F421" s="500" t="s">
        <v>10618</v>
      </c>
      <c r="G421" s="444">
        <v>1</v>
      </c>
      <c r="H421" s="445"/>
      <c r="I421" s="381">
        <f>TRUNC(SUM(I422:I425),2)</f>
        <v>603.14</v>
      </c>
    </row>
    <row r="422" spans="2:9" ht="38.25" x14ac:dyDescent="0.2">
      <c r="B422" s="366" t="s">
        <v>665</v>
      </c>
      <c r="C422" s="459" t="s">
        <v>7</v>
      </c>
      <c r="D422" s="467">
        <v>25976</v>
      </c>
      <c r="E422" s="376" t="str">
        <f>IF($D422&lt;&gt;"",VLOOKUP($D422,'SINAPI DEZEMBRO 2020'!$A$1:G12363,2,FALSE),"")</f>
        <v>DIVISORIA EM GRANITO, COM DUAS FACES POLIDAS, TIPO ANDORINHA/ QUARTZ/ CASTELO/ CORUMBA OU OUTROS EQUIVALENTES DA REGIAO, E=  *3,0* CM</v>
      </c>
      <c r="F422" s="465" t="str">
        <f>IF($D422&lt;&gt;"",VLOOKUP($D422,'SINAPI DEZEMBRO 2020'!$1:$1048576,3,FALSE),"")</f>
        <v xml:space="preserve">M2    </v>
      </c>
      <c r="G422" s="377">
        <v>1</v>
      </c>
      <c r="H422" s="378">
        <f>IF($D422&lt;&gt;"",VLOOKUP($D422,'SINAPI DEZEMBRO 2020'!$1:$1048576,4,FALSE),"")</f>
        <v>535.34</v>
      </c>
      <c r="I422" s="379">
        <f t="shared" ref="I422:I425" si="67">TRUNC(G422*H422,2)</f>
        <v>535.34</v>
      </c>
    </row>
    <row r="423" spans="2:9" s="285" customFormat="1" x14ac:dyDescent="0.2">
      <c r="B423" s="366" t="s">
        <v>665</v>
      </c>
      <c r="C423" s="459" t="s">
        <v>7</v>
      </c>
      <c r="D423" s="467">
        <v>1380</v>
      </c>
      <c r="E423" s="376" t="str">
        <f>IF($D423&lt;&gt;"",VLOOKUP($D423,'SINAPI DEZEMBRO 2020'!$A$1:G12364,2,FALSE),"")</f>
        <v>CIMENTO BRANCO</v>
      </c>
      <c r="F423" s="465" t="str">
        <f>IF($D423&lt;&gt;"",VLOOKUP($D423,'SINAPI DEZEMBRO 2020'!$1:$1048576,3,FALSE),"")</f>
        <v xml:space="preserve">KG    </v>
      </c>
      <c r="G423" s="377">
        <v>2</v>
      </c>
      <c r="H423" s="378">
        <f>IF($D423&lt;&gt;"",VLOOKUP($D423,'SINAPI DEZEMBRO 2020'!$1:$1048576,4,FALSE),"")</f>
        <v>3.34</v>
      </c>
      <c r="I423" s="379">
        <f t="shared" ref="I423" si="68">TRUNC(G423*H423,2)</f>
        <v>6.68</v>
      </c>
    </row>
    <row r="424" spans="2:9" x14ac:dyDescent="0.2">
      <c r="B424" s="366" t="s">
        <v>667</v>
      </c>
      <c r="C424" s="459" t="s">
        <v>7</v>
      </c>
      <c r="D424" s="467">
        <v>88239</v>
      </c>
      <c r="E424" s="376" t="str">
        <f>IF($D424&lt;&gt;"",VLOOKUP($D424,'SINAPI DEZEMBRO 2020'!$A$1:G12365,2,FALSE),"")</f>
        <v>AJUDANTE DE CARPINTEIRO COM ENCARGOS COMPLEMENTARES</v>
      </c>
      <c r="F424" s="465" t="str">
        <f>IF($D424&lt;&gt;"",VLOOKUP($D424,'SINAPI DEZEMBRO 2020'!$1:$1048576,3,FALSE),"")</f>
        <v>H</v>
      </c>
      <c r="G424" s="377">
        <v>2</v>
      </c>
      <c r="H424" s="378">
        <f>IF($D424&lt;&gt;"",VLOOKUP($D424,'SINAPI DEZEMBRO 2020'!$1:$1048576,4,FALSE),"")</f>
        <v>13.87</v>
      </c>
      <c r="I424" s="379">
        <f t="shared" si="67"/>
        <v>27.74</v>
      </c>
    </row>
    <row r="425" spans="2:9" x14ac:dyDescent="0.2">
      <c r="B425" s="366" t="s">
        <v>667</v>
      </c>
      <c r="C425" s="459" t="s">
        <v>7</v>
      </c>
      <c r="D425" s="467">
        <v>88315</v>
      </c>
      <c r="E425" s="376" t="str">
        <f>IF($D425&lt;&gt;"",VLOOKUP($D425,'SINAPI DEZEMBRO 2020'!$A$1:G12366,2,FALSE),"")</f>
        <v>SERRALHEIRO COM ENCARGOS COMPLEMENTARES</v>
      </c>
      <c r="F425" s="465" t="str">
        <f>IF($D425&lt;&gt;"",VLOOKUP($D425,'SINAPI DEZEMBRO 2020'!$1:$1048576,3,FALSE),"")</f>
        <v>H</v>
      </c>
      <c r="G425" s="377">
        <v>2</v>
      </c>
      <c r="H425" s="378">
        <f>IF($D425&lt;&gt;"",VLOOKUP($D425,'SINAPI DEZEMBRO 2020'!$1:$1048576,4,FALSE),"")</f>
        <v>16.690000000000001</v>
      </c>
      <c r="I425" s="379">
        <f t="shared" si="67"/>
        <v>33.380000000000003</v>
      </c>
    </row>
    <row r="426" spans="2:9" x14ac:dyDescent="0.2">
      <c r="B426" s="366"/>
      <c r="C426" s="459"/>
      <c r="D426" s="464"/>
      <c r="E426" s="365"/>
      <c r="F426" s="459"/>
      <c r="G426" s="367"/>
      <c r="H426" s="368"/>
      <c r="I426" s="369"/>
    </row>
    <row r="427" spans="2:9" x14ac:dyDescent="0.2">
      <c r="B427" s="386" t="s">
        <v>12408</v>
      </c>
      <c r="C427" s="472"/>
      <c r="D427" s="472"/>
      <c r="E427" s="397" t="s">
        <v>12409</v>
      </c>
      <c r="F427" s="500" t="s">
        <v>10618</v>
      </c>
      <c r="G427" s="444">
        <v>1</v>
      </c>
      <c r="H427" s="445"/>
      <c r="I427" s="381">
        <f>TRUNC(SUM(I428:I429),2)</f>
        <v>58.28</v>
      </c>
    </row>
    <row r="428" spans="2:9" ht="25.5" x14ac:dyDescent="0.2">
      <c r="B428" s="366" t="s">
        <v>665</v>
      </c>
      <c r="C428" s="459" t="s">
        <v>7</v>
      </c>
      <c r="D428" s="467">
        <v>11064</v>
      </c>
      <c r="E428" s="376" t="str">
        <f>IF($D428&lt;&gt;"",VLOOKUP($D428,'SINAPI DEZEMBRO 2020'!$A$1:G12369,2,FALSE),"")</f>
        <v>RUFO PARA TELHA ESTRUTURAL DE FIBROCIMENTO 2 ABAS, COMPRIMENTO DE 1031 MM (SEM AMIANTO)</v>
      </c>
      <c r="F428" s="465" t="str">
        <f>IF($D428&lt;&gt;"",VLOOKUP($D428,'SINAPI DEZEMBRO 2020'!$1:$1048576,3,FALSE),"")</f>
        <v xml:space="preserve">UN    </v>
      </c>
      <c r="G428" s="377">
        <v>1</v>
      </c>
      <c r="H428" s="378">
        <f>IF($D428&lt;&gt;"",VLOOKUP($D428,'SINAPI DEZEMBRO 2020'!$1:$1048576,4,FALSE),"")</f>
        <v>15.34</v>
      </c>
      <c r="I428" s="379">
        <f t="shared" ref="I428:I429" si="69">TRUNC(G428*H428,2)</f>
        <v>15.34</v>
      </c>
    </row>
    <row r="429" spans="2:9" ht="25.5" x14ac:dyDescent="0.2">
      <c r="B429" s="366" t="s">
        <v>667</v>
      </c>
      <c r="C429" s="459" t="s">
        <v>7</v>
      </c>
      <c r="D429" s="467">
        <v>2788</v>
      </c>
      <c r="E429" s="376" t="str">
        <f>IF($D429&lt;&gt;"",VLOOKUP($D429,'SINAPI DEZEMBRO 2020'!$A$1:G12370,2,FALSE),"")</f>
        <v>MADEIRA ROLICA TRATADA, D = 30 A 34 CM, H = 6,50 M, EM EUCALIPTO OU EQUIVALENTE DA REGIAO</v>
      </c>
      <c r="F429" s="465" t="str">
        <f>IF($D429&lt;&gt;"",VLOOKUP($D429,'SINAPI DEZEMBRO 2020'!$1:$1048576,3,FALSE),"")</f>
        <v xml:space="preserve">M     </v>
      </c>
      <c r="G429" s="377">
        <v>0.3</v>
      </c>
      <c r="H429" s="378">
        <f>IF($D429&lt;&gt;"",VLOOKUP($D429,'SINAPI DEZEMBRO 2020'!$1:$1048576,4,FALSE),"")</f>
        <v>143.16</v>
      </c>
      <c r="I429" s="379">
        <f t="shared" si="69"/>
        <v>42.94</v>
      </c>
    </row>
    <row r="430" spans="2:9" x14ac:dyDescent="0.2">
      <c r="B430" s="366"/>
      <c r="C430" s="459"/>
      <c r="D430" s="464"/>
      <c r="E430" s="365"/>
      <c r="F430" s="459"/>
      <c r="G430" s="367"/>
      <c r="H430" s="368"/>
      <c r="I430" s="369"/>
    </row>
    <row r="431" spans="2:9" x14ac:dyDescent="0.2">
      <c r="B431" s="370" t="s">
        <v>11875</v>
      </c>
      <c r="C431" s="459"/>
      <c r="D431" s="464"/>
      <c r="E431" s="365"/>
      <c r="F431" s="459"/>
      <c r="G431" s="367"/>
      <c r="H431" s="368"/>
      <c r="I431" s="369"/>
    </row>
    <row r="432" spans="2:9" s="285" customFormat="1" x14ac:dyDescent="0.2">
      <c r="B432" s="366"/>
      <c r="C432" s="459"/>
      <c r="D432" s="464"/>
      <c r="E432" s="365"/>
      <c r="F432" s="459"/>
      <c r="G432" s="367"/>
      <c r="H432" s="368"/>
      <c r="I432" s="369"/>
    </row>
    <row r="433" spans="2:9" s="285" customFormat="1" x14ac:dyDescent="0.2">
      <c r="B433" s="386" t="s">
        <v>12360</v>
      </c>
      <c r="C433" s="472"/>
      <c r="D433" s="472"/>
      <c r="E433" s="397" t="s">
        <v>12361</v>
      </c>
      <c r="F433" s="500" t="s">
        <v>775</v>
      </c>
      <c r="G433" s="444">
        <v>1</v>
      </c>
      <c r="H433" s="445"/>
      <c r="I433" s="381">
        <f>TRUNC(SUM(I434:I436),2)</f>
        <v>189.55</v>
      </c>
    </row>
    <row r="434" spans="2:9" s="285" customFormat="1" x14ac:dyDescent="0.2">
      <c r="B434" s="366" t="s">
        <v>665</v>
      </c>
      <c r="C434" s="459" t="s">
        <v>666</v>
      </c>
      <c r="D434" s="467" t="s">
        <v>11108</v>
      </c>
      <c r="E434" s="376" t="s">
        <v>12363</v>
      </c>
      <c r="F434" s="465" t="s">
        <v>775</v>
      </c>
      <c r="G434" s="377">
        <v>1</v>
      </c>
      <c r="H434" s="378">
        <v>180</v>
      </c>
      <c r="I434" s="379">
        <f t="shared" ref="I434:I436" si="70">TRUNC(G434*H434,2)</f>
        <v>180</v>
      </c>
    </row>
    <row r="435" spans="2:9" s="285" customFormat="1" x14ac:dyDescent="0.2">
      <c r="B435" s="366" t="s">
        <v>667</v>
      </c>
      <c r="C435" s="459" t="s">
        <v>7</v>
      </c>
      <c r="D435" s="467">
        <v>88247</v>
      </c>
      <c r="E435" s="376" t="str">
        <f>IF($D435&lt;&gt;"",VLOOKUP($D435,'SINAPI DEZEMBRO 2020'!$A$1:G12376,2,FALSE),"")</f>
        <v>AUXILIAR DE ELETRICISTA COM ENCARGOS COMPLEMENTARES</v>
      </c>
      <c r="F435" s="465" t="str">
        <f>IF($D435&lt;&gt;"",VLOOKUP($D435,'SINAPI DEZEMBRO 2020'!$1:$1048576,3,FALSE),"")</f>
        <v>H</v>
      </c>
      <c r="G435" s="377">
        <v>0.17</v>
      </c>
      <c r="H435" s="378">
        <f>IF($D435&lt;&gt;"",VLOOKUP($D435,'SINAPI DEZEMBRO 2020'!$1:$1048576,4,FALSE),"")</f>
        <v>13.33</v>
      </c>
      <c r="I435" s="379">
        <f t="shared" si="70"/>
        <v>2.2599999999999998</v>
      </c>
    </row>
    <row r="436" spans="2:9" s="285" customFormat="1" x14ac:dyDescent="0.2">
      <c r="B436" s="366" t="s">
        <v>667</v>
      </c>
      <c r="C436" s="459" t="s">
        <v>7</v>
      </c>
      <c r="D436" s="467">
        <v>88264</v>
      </c>
      <c r="E436" s="376" t="str">
        <f>IF($D436&lt;&gt;"",VLOOKUP($D436,'SINAPI DEZEMBRO 2020'!$A$1:G12377,2,FALSE),"")</f>
        <v>ELETRICISTA COM ENCARGOS COMPLEMENTARES</v>
      </c>
      <c r="F436" s="465" t="str">
        <f>IF($D436&lt;&gt;"",VLOOKUP($D436,'SINAPI DEZEMBRO 2020'!$1:$1048576,3,FALSE),"")</f>
        <v>H</v>
      </c>
      <c r="G436" s="377">
        <v>0.42</v>
      </c>
      <c r="H436" s="378">
        <f>IF($D436&lt;&gt;"",VLOOKUP($D436,'SINAPI DEZEMBRO 2020'!$1:$1048576,4,FALSE),"")</f>
        <v>17.38</v>
      </c>
      <c r="I436" s="379">
        <f t="shared" si="70"/>
        <v>7.29</v>
      </c>
    </row>
    <row r="437" spans="2:9" s="285" customFormat="1" x14ac:dyDescent="0.2">
      <c r="B437" s="366"/>
      <c r="C437" s="459"/>
      <c r="D437" s="464"/>
      <c r="E437" s="365"/>
      <c r="F437" s="459"/>
      <c r="G437" s="367"/>
      <c r="H437" s="368"/>
      <c r="I437" s="369"/>
    </row>
    <row r="438" spans="2:9" x14ac:dyDescent="0.2">
      <c r="B438" s="386" t="s">
        <v>11877</v>
      </c>
      <c r="C438" s="472"/>
      <c r="D438" s="472"/>
      <c r="E438" s="397" t="s">
        <v>11967</v>
      </c>
      <c r="F438" s="500" t="s">
        <v>775</v>
      </c>
      <c r="G438" s="444">
        <v>1</v>
      </c>
      <c r="H438" s="445"/>
      <c r="I438" s="381">
        <f>TRUNC(SUM(I439:I441),2)</f>
        <v>99.55</v>
      </c>
    </row>
    <row r="439" spans="2:9" x14ac:dyDescent="0.2">
      <c r="B439" s="366" t="s">
        <v>665</v>
      </c>
      <c r="C439" s="459" t="s">
        <v>666</v>
      </c>
      <c r="D439" s="467" t="s">
        <v>12362</v>
      </c>
      <c r="E439" s="376" t="s">
        <v>11967</v>
      </c>
      <c r="F439" s="465" t="str">
        <f>IF($D439&lt;&gt;"",VLOOKUP($D439,'SINAPI DEZEMBRO 2020'!$1:$1048576,3,FALSE),"")</f>
        <v>M2</v>
      </c>
      <c r="G439" s="377">
        <v>1</v>
      </c>
      <c r="H439" s="378">
        <v>90</v>
      </c>
      <c r="I439" s="379">
        <f t="shared" ref="I439" si="71">TRUNC(G439*H439,2)</f>
        <v>90</v>
      </c>
    </row>
    <row r="440" spans="2:9" x14ac:dyDescent="0.2">
      <c r="B440" s="366" t="s">
        <v>667</v>
      </c>
      <c r="C440" s="459" t="s">
        <v>7</v>
      </c>
      <c r="D440" s="467">
        <v>88247</v>
      </c>
      <c r="E440" s="376" t="str">
        <f>IF($D440&lt;&gt;"",VLOOKUP($D440,'SINAPI DEZEMBRO 2020'!$A$1:G12381,2,FALSE),"")</f>
        <v>AUXILIAR DE ELETRICISTA COM ENCARGOS COMPLEMENTARES</v>
      </c>
      <c r="F440" s="465" t="str">
        <f>IF($D440&lt;&gt;"",VLOOKUP($D440,'SINAPI DEZEMBRO 2020'!$1:$1048576,3,FALSE),"")</f>
        <v>H</v>
      </c>
      <c r="G440" s="377">
        <v>0.17</v>
      </c>
      <c r="H440" s="378">
        <f>IF($D440&lt;&gt;"",VLOOKUP($D440,'SINAPI DEZEMBRO 2020'!$1:$1048576,4,FALSE),"")</f>
        <v>13.33</v>
      </c>
      <c r="I440" s="379">
        <f t="shared" ref="I440:I441" si="72">TRUNC(G440*H440,2)</f>
        <v>2.2599999999999998</v>
      </c>
    </row>
    <row r="441" spans="2:9" x14ac:dyDescent="0.2">
      <c r="B441" s="366" t="s">
        <v>667</v>
      </c>
      <c r="C441" s="459" t="s">
        <v>7</v>
      </c>
      <c r="D441" s="467">
        <v>88264</v>
      </c>
      <c r="E441" s="376" t="str">
        <f>IF($D441&lt;&gt;"",VLOOKUP($D441,'SINAPI DEZEMBRO 2020'!$A$1:G12382,2,FALSE),"")</f>
        <v>ELETRICISTA COM ENCARGOS COMPLEMENTARES</v>
      </c>
      <c r="F441" s="465" t="str">
        <f>IF($D441&lt;&gt;"",VLOOKUP($D441,'SINAPI DEZEMBRO 2020'!$1:$1048576,3,FALSE),"")</f>
        <v>H</v>
      </c>
      <c r="G441" s="377">
        <v>0.42</v>
      </c>
      <c r="H441" s="378">
        <f>IF($D441&lt;&gt;"",VLOOKUP($D441,'SINAPI DEZEMBRO 2020'!$1:$1048576,4,FALSE),"")</f>
        <v>17.38</v>
      </c>
      <c r="I441" s="379">
        <f t="shared" si="72"/>
        <v>7.29</v>
      </c>
    </row>
    <row r="442" spans="2:9" x14ac:dyDescent="0.2">
      <c r="B442" s="366"/>
      <c r="C442" s="459"/>
      <c r="D442" s="464"/>
      <c r="E442" s="365"/>
      <c r="F442" s="459"/>
      <c r="G442" s="367"/>
      <c r="H442" s="368"/>
      <c r="I442" s="369"/>
    </row>
    <row r="443" spans="2:9" x14ac:dyDescent="0.2">
      <c r="B443" s="386" t="s">
        <v>11876</v>
      </c>
      <c r="C443" s="472"/>
      <c r="D443" s="472"/>
      <c r="E443" s="397" t="s">
        <v>11968</v>
      </c>
      <c r="F443" s="500" t="s">
        <v>38</v>
      </c>
      <c r="G443" s="444">
        <v>1</v>
      </c>
      <c r="H443" s="445"/>
      <c r="I443" s="381">
        <f>TRUNC(SUM(I444:I446),2)</f>
        <v>179.71</v>
      </c>
    </row>
    <row r="444" spans="2:9" x14ac:dyDescent="0.2">
      <c r="B444" s="366" t="s">
        <v>666</v>
      </c>
      <c r="C444" s="459"/>
      <c r="D444" s="467"/>
      <c r="E444" s="376" t="s">
        <v>11966</v>
      </c>
      <c r="F444" s="465" t="str">
        <f>IF($D444&lt;&gt;"",VLOOKUP($D444,'SINAPI DEZEMBRO 2020'!$1:$1048576,3,FALSE),"")</f>
        <v/>
      </c>
      <c r="G444" s="377">
        <v>1</v>
      </c>
      <c r="H444" s="378">
        <v>149</v>
      </c>
      <c r="I444" s="379">
        <f t="shared" ref="I444:I446" si="73">TRUNC(G444*H444,2)</f>
        <v>149</v>
      </c>
    </row>
    <row r="445" spans="2:9" x14ac:dyDescent="0.2">
      <c r="B445" s="366" t="s">
        <v>667</v>
      </c>
      <c r="C445" s="459" t="s">
        <v>7</v>
      </c>
      <c r="D445" s="467">
        <v>88247</v>
      </c>
      <c r="E445" s="376" t="str">
        <f>IF($D445&lt;&gt;"",VLOOKUP($D445,'SINAPI DEZEMBRO 2020'!$A$1:G12386,2,FALSE),"")</f>
        <v>AUXILIAR DE ELETRICISTA COM ENCARGOS COMPLEMENTARES</v>
      </c>
      <c r="F445" s="465" t="str">
        <f>IF($D445&lt;&gt;"",VLOOKUP($D445,'SINAPI DEZEMBRO 2020'!$1:$1048576,3,FALSE),"")</f>
        <v>H</v>
      </c>
      <c r="G445" s="377">
        <v>1</v>
      </c>
      <c r="H445" s="378">
        <f>IF($D445&lt;&gt;"",VLOOKUP($D445,'SINAPI DEZEMBRO 2020'!$1:$1048576,4,FALSE),"")</f>
        <v>13.33</v>
      </c>
      <c r="I445" s="379">
        <f t="shared" si="73"/>
        <v>13.33</v>
      </c>
    </row>
    <row r="446" spans="2:9" x14ac:dyDescent="0.2">
      <c r="B446" s="366" t="s">
        <v>667</v>
      </c>
      <c r="C446" s="459" t="s">
        <v>7</v>
      </c>
      <c r="D446" s="467">
        <v>88264</v>
      </c>
      <c r="E446" s="376" t="str">
        <f>IF($D446&lt;&gt;"",VLOOKUP($D446,'SINAPI DEZEMBRO 2020'!$A$1:G12387,2,FALSE),"")</f>
        <v>ELETRICISTA COM ENCARGOS COMPLEMENTARES</v>
      </c>
      <c r="F446" s="465" t="str">
        <f>IF($D446&lt;&gt;"",VLOOKUP($D446,'SINAPI DEZEMBRO 2020'!$1:$1048576,3,FALSE),"")</f>
        <v>H</v>
      </c>
      <c r="G446" s="377">
        <v>1</v>
      </c>
      <c r="H446" s="378">
        <f>IF($D446&lt;&gt;"",VLOOKUP($D446,'SINAPI DEZEMBRO 2020'!$1:$1048576,4,FALSE),"")</f>
        <v>17.38</v>
      </c>
      <c r="I446" s="379">
        <f t="shared" si="73"/>
        <v>17.38</v>
      </c>
    </row>
    <row r="447" spans="2:9" x14ac:dyDescent="0.2">
      <c r="B447" s="366"/>
      <c r="C447" s="459"/>
      <c r="D447" s="464"/>
      <c r="E447" s="365"/>
      <c r="F447" s="459"/>
      <c r="G447" s="367"/>
      <c r="H447" s="368"/>
      <c r="I447" s="369"/>
    </row>
    <row r="448" spans="2:9" x14ac:dyDescent="0.2">
      <c r="B448" s="386" t="s">
        <v>12701</v>
      </c>
      <c r="C448" s="472"/>
      <c r="D448" s="472"/>
      <c r="E448" s="397" t="s">
        <v>11969</v>
      </c>
      <c r="F448" s="500" t="s">
        <v>54</v>
      </c>
      <c r="G448" s="444">
        <v>1</v>
      </c>
      <c r="H448" s="445"/>
      <c r="I448" s="381">
        <f>TRUNC(SUM(I449:I450),2)</f>
        <v>33.68</v>
      </c>
    </row>
    <row r="449" spans="2:9" ht="51" x14ac:dyDescent="0.2">
      <c r="B449" s="366" t="s">
        <v>667</v>
      </c>
      <c r="C449" s="459" t="s">
        <v>7</v>
      </c>
      <c r="D449" s="467">
        <v>87905</v>
      </c>
      <c r="E449" s="376" t="str">
        <f>IF($D449&lt;&gt;"",VLOOKUP($D449,'SINAPI DEZEMBRO 2020'!$A$1:G12390,2,FALSE),"")</f>
        <v>CHAPISCO APLICADO EM ALVENARIA (COM PRESENÇA DE VÃOS) E ESTRUTURAS DE CONCRETO DE FACHADA, COM COLHER DE PEDREIRO.  ARGAMASSA TRAÇO 1:3 COM PREPARO EM BETONEIRA 400L. AF_06/2014</v>
      </c>
      <c r="F449" s="465" t="str">
        <f>IF($D449&lt;&gt;"",VLOOKUP($D449,'SINAPI DEZEMBRO 2020'!$1:$1048576,3,FALSE),"")</f>
        <v>M2</v>
      </c>
      <c r="G449" s="377">
        <v>1</v>
      </c>
      <c r="H449" s="378">
        <f>IF($D449&lt;&gt;"",VLOOKUP($D449,'SINAPI DEZEMBRO 2020'!$1:$1048576,4,FALSE),"")</f>
        <v>5.78</v>
      </c>
      <c r="I449" s="379">
        <f t="shared" ref="I449:I450" si="74">TRUNC(G449*H449,2)</f>
        <v>5.78</v>
      </c>
    </row>
    <row r="450" spans="2:9" ht="38.25" x14ac:dyDescent="0.2">
      <c r="B450" s="366" t="s">
        <v>667</v>
      </c>
      <c r="C450" s="459" t="s">
        <v>7</v>
      </c>
      <c r="D450" s="467">
        <v>87794</v>
      </c>
      <c r="E450" s="376" t="str">
        <f>IF($D450&lt;&gt;"",VLOOKUP($D450,'SINAPI DEZEMBRO 2020'!$A$1:G12391,2,FALSE),"")</f>
        <v>EMBOÇO OU MASSA ÚNICA EM ARGAMASSA TRAÇO 1:2:8, PREPARO MANUAL, APLICADA MANUALMENTE EM PANOS CEGOS DE FACHADA (SEM PRESENÇA DE VÃOS), ESPESSURA DE 25 MM. AF_06/2014</v>
      </c>
      <c r="F450" s="465" t="str">
        <f>IF($D450&lt;&gt;"",VLOOKUP($D450,'SINAPI DEZEMBRO 2020'!$1:$1048576,3,FALSE),"")</f>
        <v>M2</v>
      </c>
      <c r="G450" s="377">
        <v>1</v>
      </c>
      <c r="H450" s="378">
        <f>IF($D450&lt;&gt;"",VLOOKUP($D450,'SINAPI DEZEMBRO 2020'!$1:$1048576,4,FALSE),"")</f>
        <v>27.9</v>
      </c>
      <c r="I450" s="379">
        <f t="shared" si="74"/>
        <v>27.9</v>
      </c>
    </row>
    <row r="451" spans="2:9" x14ac:dyDescent="0.2">
      <c r="B451" s="366"/>
      <c r="C451" s="459"/>
      <c r="D451" s="464"/>
      <c r="E451" s="365"/>
      <c r="F451" s="459"/>
      <c r="G451" s="367"/>
      <c r="H451" s="368"/>
      <c r="I451" s="369"/>
    </row>
    <row r="452" spans="2:9" x14ac:dyDescent="0.2">
      <c r="B452" s="386" t="s">
        <v>11880</v>
      </c>
      <c r="C452" s="472"/>
      <c r="D452" s="472"/>
      <c r="E452" s="397" t="s">
        <v>11970</v>
      </c>
      <c r="F452" s="500" t="s">
        <v>775</v>
      </c>
      <c r="G452" s="444">
        <v>1</v>
      </c>
      <c r="H452" s="445"/>
      <c r="I452" s="381">
        <f>TRUNC(SUM(I453:I455),2)</f>
        <v>100.52</v>
      </c>
    </row>
    <row r="453" spans="2:9" ht="25.5" x14ac:dyDescent="0.2">
      <c r="B453" s="366" t="s">
        <v>665</v>
      </c>
      <c r="C453" s="459" t="s">
        <v>7</v>
      </c>
      <c r="D453" s="467">
        <v>2373</v>
      </c>
      <c r="E453" s="376" t="str">
        <f>IF($D453&lt;&gt;"",VLOOKUP($D453,'SINAPI DEZEMBRO 2020'!$A$1:G12394,2,FALSE),"")</f>
        <v>DISJUNTOR TIPO NEMA, TRIPOLAR 60 ATE 100 A, TENSAO MAXIMA DE 415 V</v>
      </c>
      <c r="F453" s="465" t="str">
        <f>IF($D453&lt;&gt;"",VLOOKUP($D453,'SINAPI DEZEMBRO 2020'!$1:$1048576,3,FALSE),"")</f>
        <v xml:space="preserve">UN    </v>
      </c>
      <c r="G453" s="377">
        <v>1</v>
      </c>
      <c r="H453" s="378">
        <f>IF($D453&lt;&gt;"",VLOOKUP($D453,'SINAPI DEZEMBRO 2020'!$1:$1048576,4,FALSE),"")</f>
        <v>88.24</v>
      </c>
      <c r="I453" s="379">
        <f t="shared" ref="I453:I455" si="75">TRUNC(G453*H453,2)</f>
        <v>88.24</v>
      </c>
    </row>
    <row r="454" spans="2:9" x14ac:dyDescent="0.2">
      <c r="B454" s="366" t="s">
        <v>667</v>
      </c>
      <c r="C454" s="459" t="s">
        <v>7</v>
      </c>
      <c r="D454" s="467">
        <v>88247</v>
      </c>
      <c r="E454" s="376" t="str">
        <f>IF($D454&lt;&gt;"",VLOOKUP($D454,'SINAPI DEZEMBRO 2020'!$A$1:G12395,2,FALSE),"")</f>
        <v>AUXILIAR DE ELETRICISTA COM ENCARGOS COMPLEMENTARES</v>
      </c>
      <c r="F454" s="465" t="str">
        <f>IF($D454&lt;&gt;"",VLOOKUP($D454,'SINAPI DEZEMBRO 2020'!$1:$1048576,3,FALSE),"")</f>
        <v>H</v>
      </c>
      <c r="G454" s="377">
        <v>0.4</v>
      </c>
      <c r="H454" s="378">
        <f>IF($D454&lt;&gt;"",VLOOKUP($D454,'SINAPI DEZEMBRO 2020'!$1:$1048576,4,FALSE),"")</f>
        <v>13.33</v>
      </c>
      <c r="I454" s="379">
        <f t="shared" si="75"/>
        <v>5.33</v>
      </c>
    </row>
    <row r="455" spans="2:9" x14ac:dyDescent="0.2">
      <c r="B455" s="366" t="s">
        <v>667</v>
      </c>
      <c r="C455" s="459" t="s">
        <v>7</v>
      </c>
      <c r="D455" s="467">
        <v>88264</v>
      </c>
      <c r="E455" s="376" t="str">
        <f>IF($D455&lt;&gt;"",VLOOKUP($D455,'SINAPI DEZEMBRO 2020'!$A$1:G12396,2,FALSE),"")</f>
        <v>ELETRICISTA COM ENCARGOS COMPLEMENTARES</v>
      </c>
      <c r="F455" s="465" t="str">
        <f>IF($D455&lt;&gt;"",VLOOKUP($D455,'SINAPI DEZEMBRO 2020'!$1:$1048576,3,FALSE),"")</f>
        <v>H</v>
      </c>
      <c r="G455" s="377">
        <v>0.4</v>
      </c>
      <c r="H455" s="378">
        <f>IF($D455&lt;&gt;"",VLOOKUP($D455,'SINAPI DEZEMBRO 2020'!$1:$1048576,4,FALSE),"")</f>
        <v>17.38</v>
      </c>
      <c r="I455" s="379">
        <f t="shared" si="75"/>
        <v>6.95</v>
      </c>
    </row>
    <row r="456" spans="2:9" x14ac:dyDescent="0.2">
      <c r="B456" s="366"/>
      <c r="C456" s="459"/>
      <c r="D456" s="464"/>
      <c r="E456" s="365"/>
      <c r="F456" s="459"/>
      <c r="G456" s="367"/>
      <c r="H456" s="368"/>
      <c r="I456" s="369"/>
    </row>
    <row r="457" spans="2:9" ht="25.5" x14ac:dyDescent="0.2">
      <c r="B457" s="386" t="s">
        <v>11881</v>
      </c>
      <c r="C457" s="472"/>
      <c r="D457" s="472"/>
      <c r="E457" s="397" t="s">
        <v>11972</v>
      </c>
      <c r="F457" s="500" t="str">
        <f>'SINAPI DEZEMBRO 2020'!C8691</f>
        <v xml:space="preserve">UN    </v>
      </c>
      <c r="G457" s="444">
        <v>1</v>
      </c>
      <c r="H457" s="445"/>
      <c r="I457" s="381">
        <f>TRUNC(SUM(I458:I461),2)</f>
        <v>131.66</v>
      </c>
    </row>
    <row r="458" spans="2:9" x14ac:dyDescent="0.2">
      <c r="B458" s="366" t="s">
        <v>665</v>
      </c>
      <c r="C458" s="459" t="s">
        <v>7</v>
      </c>
      <c r="D458" s="467">
        <v>39387</v>
      </c>
      <c r="E458" s="376" t="str">
        <f>IF($D458&lt;&gt;"",VLOOKUP($D458,'SINAPI DEZEMBRO 2020'!$A$1:G12399,2,FALSE),"")</f>
        <v>LAMPADA LED TUBULAR BIVOLT 18/20 W, BASE G13</v>
      </c>
      <c r="F458" s="465" t="str">
        <f>IF($D458&lt;&gt;"",VLOOKUP($D458,'SINAPI DEZEMBRO 2020'!$1:$1048576,3,FALSE),"")</f>
        <v xml:space="preserve">UN    </v>
      </c>
      <c r="G458" s="377">
        <v>1</v>
      </c>
      <c r="H458" s="378">
        <f>IF($D458&lt;&gt;"",VLOOKUP($D458,'SINAPI DEZEMBRO 2020'!$1:$1048576,4,FALSE),"")</f>
        <v>14.38</v>
      </c>
      <c r="I458" s="379">
        <f t="shared" ref="I458:I460" si="76">TRUNC(G458*H458,2)</f>
        <v>14.38</v>
      </c>
    </row>
    <row r="459" spans="2:9" x14ac:dyDescent="0.2">
      <c r="B459" s="366" t="s">
        <v>667</v>
      </c>
      <c r="C459" s="459" t="s">
        <v>7</v>
      </c>
      <c r="D459" s="467">
        <v>88247</v>
      </c>
      <c r="E459" s="376" t="str">
        <f>IF($D459&lt;&gt;"",VLOOKUP($D459,'SINAPI DEZEMBRO 2020'!$A$1:G12400,2,FALSE),"")</f>
        <v>AUXILIAR DE ELETRICISTA COM ENCARGOS COMPLEMENTARES</v>
      </c>
      <c r="F459" s="465" t="str">
        <f>IF($D459&lt;&gt;"",VLOOKUP($D459,'SINAPI DEZEMBRO 2020'!$1:$1048576,3,FALSE),"")</f>
        <v>H</v>
      </c>
      <c r="G459" s="377">
        <v>0.223</v>
      </c>
      <c r="H459" s="378">
        <f>IF($D459&lt;&gt;"",VLOOKUP($D459,'SINAPI DEZEMBRO 2020'!$1:$1048576,4,FALSE),"")</f>
        <v>13.33</v>
      </c>
      <c r="I459" s="379">
        <f t="shared" si="76"/>
        <v>2.97</v>
      </c>
    </row>
    <row r="460" spans="2:9" x14ac:dyDescent="0.2">
      <c r="B460" s="366" t="s">
        <v>667</v>
      </c>
      <c r="C460" s="459" t="s">
        <v>7</v>
      </c>
      <c r="D460" s="467">
        <v>88264</v>
      </c>
      <c r="E460" s="376" t="str">
        <f>IF($D460&lt;&gt;"",VLOOKUP($D460,'SINAPI DEZEMBRO 2020'!$A$1:G12401,2,FALSE),"")</f>
        <v>ELETRICISTA COM ENCARGOS COMPLEMENTARES</v>
      </c>
      <c r="F460" s="465" t="str">
        <f>IF($D460&lt;&gt;"",VLOOKUP($D460,'SINAPI DEZEMBRO 2020'!$1:$1048576,3,FALSE),"")</f>
        <v>H</v>
      </c>
      <c r="G460" s="377">
        <v>0.53600000000000003</v>
      </c>
      <c r="H460" s="378">
        <f>IF($D460&lt;&gt;"",VLOOKUP($D460,'SINAPI DEZEMBRO 2020'!$1:$1048576,4,FALSE),"")</f>
        <v>17.38</v>
      </c>
      <c r="I460" s="379">
        <f t="shared" si="76"/>
        <v>9.31</v>
      </c>
    </row>
    <row r="461" spans="2:9" s="121" customFormat="1" x14ac:dyDescent="0.2">
      <c r="B461" s="366" t="s">
        <v>666</v>
      </c>
      <c r="C461" s="459"/>
      <c r="D461" s="467"/>
      <c r="E461" s="376" t="s">
        <v>11971</v>
      </c>
      <c r="F461" s="465" t="s">
        <v>775</v>
      </c>
      <c r="G461" s="377">
        <v>1</v>
      </c>
      <c r="H461" s="378">
        <v>105</v>
      </c>
      <c r="I461" s="379">
        <f t="shared" ref="I461" si="77">TRUNC(G461*H461,2)</f>
        <v>105</v>
      </c>
    </row>
    <row r="462" spans="2:9" x14ac:dyDescent="0.2">
      <c r="B462" s="366"/>
      <c r="C462" s="459"/>
      <c r="D462" s="464"/>
      <c r="E462" s="365"/>
      <c r="F462" s="459"/>
      <c r="G462" s="367"/>
      <c r="H462" s="368"/>
      <c r="I462" s="369"/>
    </row>
    <row r="463" spans="2:9" ht="38.25" x14ac:dyDescent="0.2">
      <c r="B463" s="386" t="s">
        <v>11882</v>
      </c>
      <c r="C463" s="472"/>
      <c r="D463" s="472"/>
      <c r="E463" s="397" t="s">
        <v>11974</v>
      </c>
      <c r="F463" s="500" t="str">
        <f>'SINAPI DEZEMBRO 2020'!C8696</f>
        <v xml:space="preserve">UN    </v>
      </c>
      <c r="G463" s="444">
        <v>1</v>
      </c>
      <c r="H463" s="445"/>
      <c r="I463" s="381">
        <f>TRUNC(SUM(I464:I467),2)</f>
        <v>75.12</v>
      </c>
    </row>
    <row r="464" spans="2:9" ht="25.5" x14ac:dyDescent="0.2">
      <c r="B464" s="366" t="s">
        <v>665</v>
      </c>
      <c r="C464" s="459" t="s">
        <v>7</v>
      </c>
      <c r="D464" s="467">
        <v>38773</v>
      </c>
      <c r="E464" s="376" t="str">
        <f>IF($D464&lt;&gt;"",VLOOKUP($D464,'SINAPI DEZEMBRO 2020'!$A$1:G12405,2,FALSE),"")</f>
        <v>LUMINARIA DE TETO PLAFON/PLAFONIER EM PLASTICO COM BASE E27, POTENCIA MAXIMA 60 W (NAO INCLUI LAMPADA)</v>
      </c>
      <c r="F464" s="465" t="str">
        <f>IF($D464&lt;&gt;"",VLOOKUP($D464,'SINAPI DEZEMBRO 2020'!$1:$1048576,3,FALSE),"")</f>
        <v xml:space="preserve">UN    </v>
      </c>
      <c r="G464" s="377">
        <v>1</v>
      </c>
      <c r="H464" s="378">
        <f>IF($D464&lt;&gt;"",VLOOKUP($D464,'SINAPI DEZEMBRO 2020'!$1:$1048576,4,FALSE),"")</f>
        <v>3.84</v>
      </c>
      <c r="I464" s="379">
        <f t="shared" ref="I464:I466" si="78">TRUNC(G464*H464,2)</f>
        <v>3.84</v>
      </c>
    </row>
    <row r="465" spans="2:9" x14ac:dyDescent="0.2">
      <c r="B465" s="366" t="s">
        <v>667</v>
      </c>
      <c r="C465" s="459" t="s">
        <v>7</v>
      </c>
      <c r="D465" s="467">
        <v>88247</v>
      </c>
      <c r="E465" s="376" t="str">
        <f>IF($D465&lt;&gt;"",VLOOKUP($D465,'SINAPI DEZEMBRO 2020'!$A$1:G12406,2,FALSE),"")</f>
        <v>AUXILIAR DE ELETRICISTA COM ENCARGOS COMPLEMENTARES</v>
      </c>
      <c r="F465" s="465" t="str">
        <f>IF($D465&lt;&gt;"",VLOOKUP($D465,'SINAPI DEZEMBRO 2020'!$1:$1048576,3,FALSE),"")</f>
        <v>H</v>
      </c>
      <c r="G465" s="377">
        <v>0.223</v>
      </c>
      <c r="H465" s="378">
        <f>IF($D465&lt;&gt;"",VLOOKUP($D465,'SINAPI DEZEMBRO 2020'!$1:$1048576,4,FALSE),"")</f>
        <v>13.33</v>
      </c>
      <c r="I465" s="379">
        <f t="shared" si="78"/>
        <v>2.97</v>
      </c>
    </row>
    <row r="466" spans="2:9" x14ac:dyDescent="0.2">
      <c r="B466" s="366" t="s">
        <v>667</v>
      </c>
      <c r="C466" s="459" t="s">
        <v>7</v>
      </c>
      <c r="D466" s="467">
        <v>88264</v>
      </c>
      <c r="E466" s="376" t="str">
        <f>IF($D466&lt;&gt;"",VLOOKUP($D466,'SINAPI DEZEMBRO 2020'!$A$1:G12407,2,FALSE),"")</f>
        <v>ELETRICISTA COM ENCARGOS COMPLEMENTARES</v>
      </c>
      <c r="F466" s="465" t="str">
        <f>IF($D466&lt;&gt;"",VLOOKUP($D466,'SINAPI DEZEMBRO 2020'!$1:$1048576,3,FALSE),"")</f>
        <v>H</v>
      </c>
      <c r="G466" s="377">
        <v>0.53600000000000003</v>
      </c>
      <c r="H466" s="378">
        <f>IF($D466&lt;&gt;"",VLOOKUP($D466,'SINAPI DEZEMBRO 2020'!$1:$1048576,4,FALSE),"")</f>
        <v>17.38</v>
      </c>
      <c r="I466" s="379">
        <f t="shared" si="78"/>
        <v>9.31</v>
      </c>
    </row>
    <row r="467" spans="2:9" s="121" customFormat="1" x14ac:dyDescent="0.2">
      <c r="B467" s="366" t="s">
        <v>666</v>
      </c>
      <c r="C467" s="459"/>
      <c r="D467" s="467"/>
      <c r="E467" s="376" t="s">
        <v>11973</v>
      </c>
      <c r="F467" s="465" t="s">
        <v>775</v>
      </c>
      <c r="G467" s="377">
        <v>1</v>
      </c>
      <c r="H467" s="378">
        <v>59</v>
      </c>
      <c r="I467" s="379">
        <f t="shared" ref="I467" si="79">TRUNC(G467*H467,2)</f>
        <v>59</v>
      </c>
    </row>
    <row r="468" spans="2:9" x14ac:dyDescent="0.2">
      <c r="B468" s="366"/>
      <c r="C468" s="459"/>
      <c r="D468" s="464"/>
      <c r="E468" s="365"/>
      <c r="F468" s="459"/>
      <c r="G468" s="367"/>
      <c r="H468" s="368"/>
      <c r="I468" s="369"/>
    </row>
    <row r="469" spans="2:9" x14ac:dyDescent="0.2">
      <c r="B469" s="386" t="s">
        <v>11883</v>
      </c>
      <c r="C469" s="472"/>
      <c r="D469" s="472"/>
      <c r="E469" s="397" t="s">
        <v>11975</v>
      </c>
      <c r="F469" s="500" t="str">
        <f>'SINAPI DEZEMBRO 2020'!C8701</f>
        <v xml:space="preserve">UN    </v>
      </c>
      <c r="G469" s="444">
        <v>1</v>
      </c>
      <c r="H469" s="445"/>
      <c r="I469" s="381">
        <f>TRUNC(SUM(I470:I472),2)</f>
        <v>86.77</v>
      </c>
    </row>
    <row r="470" spans="2:9" ht="25.5" x14ac:dyDescent="0.2">
      <c r="B470" s="366" t="s">
        <v>665</v>
      </c>
      <c r="C470" s="459" t="s">
        <v>7</v>
      </c>
      <c r="D470" s="467">
        <v>39467</v>
      </c>
      <c r="E470" s="376" t="str">
        <f>IF($D470&lt;&gt;"",VLOOKUP($D470,'SINAPI DEZEMBRO 2020'!$A$1:G12411,2,FALSE),"")</f>
        <v>DISPOSITIVO DPS CLASSE II, 1 POLO, TENSAO MAXIMA DE 175 V, CORRENTE MAXIMA DE *45* KA (TIPO AC)</v>
      </c>
      <c r="F470" s="465" t="str">
        <f>IF($D470&lt;&gt;"",VLOOKUP($D470,'SINAPI DEZEMBRO 2020'!$1:$1048576,3,FALSE),"")</f>
        <v xml:space="preserve">UN    </v>
      </c>
      <c r="G470" s="377">
        <v>1</v>
      </c>
      <c r="H470" s="378">
        <f>IF($D470&lt;&gt;"",VLOOKUP($D470,'SINAPI DEZEMBRO 2020'!$1:$1048576,4,FALSE),"")</f>
        <v>77.569999999999993</v>
      </c>
      <c r="I470" s="379">
        <f t="shared" ref="I470:I472" si="80">TRUNC(G470*H470,2)</f>
        <v>77.569999999999993</v>
      </c>
    </row>
    <row r="471" spans="2:9" x14ac:dyDescent="0.2">
      <c r="B471" s="366" t="s">
        <v>667</v>
      </c>
      <c r="C471" s="459" t="s">
        <v>7</v>
      </c>
      <c r="D471" s="467">
        <v>88247</v>
      </c>
      <c r="E471" s="376" t="str">
        <f>IF($D471&lt;&gt;"",VLOOKUP($D471,'SINAPI DEZEMBRO 2020'!$A$1:G12412,2,FALSE),"")</f>
        <v>AUXILIAR DE ELETRICISTA COM ENCARGOS COMPLEMENTARES</v>
      </c>
      <c r="F471" s="465" t="str">
        <f>IF($D471&lt;&gt;"",VLOOKUP($D471,'SINAPI DEZEMBRO 2020'!$1:$1048576,3,FALSE),"")</f>
        <v>H</v>
      </c>
      <c r="G471" s="377">
        <v>0.3</v>
      </c>
      <c r="H471" s="378">
        <f>IF($D471&lt;&gt;"",VLOOKUP($D471,'SINAPI DEZEMBRO 2020'!$1:$1048576,4,FALSE),"")</f>
        <v>13.33</v>
      </c>
      <c r="I471" s="379">
        <f t="shared" si="80"/>
        <v>3.99</v>
      </c>
    </row>
    <row r="472" spans="2:9" x14ac:dyDescent="0.2">
      <c r="B472" s="366" t="s">
        <v>667</v>
      </c>
      <c r="C472" s="459" t="s">
        <v>7</v>
      </c>
      <c r="D472" s="467">
        <v>88264</v>
      </c>
      <c r="E472" s="376" t="str">
        <f>IF($D472&lt;&gt;"",VLOOKUP($D472,'SINAPI DEZEMBRO 2020'!$A$1:G12413,2,FALSE),"")</f>
        <v>ELETRICISTA COM ENCARGOS COMPLEMENTARES</v>
      </c>
      <c r="F472" s="465" t="str">
        <f>IF($D472&lt;&gt;"",VLOOKUP($D472,'SINAPI DEZEMBRO 2020'!$1:$1048576,3,FALSE),"")</f>
        <v>H</v>
      </c>
      <c r="G472" s="377">
        <v>0.3</v>
      </c>
      <c r="H472" s="378">
        <f>IF($D472&lt;&gt;"",VLOOKUP($D472,'SINAPI DEZEMBRO 2020'!$1:$1048576,4,FALSE),"")</f>
        <v>17.38</v>
      </c>
      <c r="I472" s="379">
        <f t="shared" si="80"/>
        <v>5.21</v>
      </c>
    </row>
    <row r="473" spans="2:9" x14ac:dyDescent="0.2">
      <c r="B473" s="366"/>
      <c r="C473" s="459"/>
      <c r="D473" s="464"/>
      <c r="E473" s="365"/>
      <c r="F473" s="459"/>
      <c r="G473" s="367"/>
      <c r="H473" s="368"/>
      <c r="I473" s="369"/>
    </row>
    <row r="474" spans="2:9" x14ac:dyDescent="0.2">
      <c r="B474" s="386" t="s">
        <v>11884</v>
      </c>
      <c r="C474" s="472"/>
      <c r="D474" s="472"/>
      <c r="E474" s="397" t="s">
        <v>11976</v>
      </c>
      <c r="F474" s="500" t="str">
        <f>'SINAPI DEZEMBRO 2020'!C8706</f>
        <v xml:space="preserve">UN    </v>
      </c>
      <c r="G474" s="444">
        <v>1</v>
      </c>
      <c r="H474" s="445"/>
      <c r="I474" s="381">
        <f>TRUNC(SUM(I475:I477),2)</f>
        <v>288.24</v>
      </c>
    </row>
    <row r="475" spans="2:9" x14ac:dyDescent="0.2">
      <c r="B475" s="366" t="s">
        <v>665</v>
      </c>
      <c r="C475" s="459" t="s">
        <v>7</v>
      </c>
      <c r="D475" s="467">
        <v>2391</v>
      </c>
      <c r="E475" s="376" t="str">
        <f>IF($D475&lt;&gt;"",VLOOKUP($D475,'SINAPI DEZEMBRO 2020'!$A$1:G12416,2,FALSE),"")</f>
        <v>DISJUNTOR TERMOMAGNETICO TRIPOLAR 125A</v>
      </c>
      <c r="F475" s="465" t="str">
        <f>IF($D475&lt;&gt;"",VLOOKUP($D475,'SINAPI DEZEMBRO 2020'!$1:$1048576,3,FALSE),"")</f>
        <v xml:space="preserve">UN    </v>
      </c>
      <c r="G475" s="377">
        <v>1</v>
      </c>
      <c r="H475" s="378">
        <f>IF($D475&lt;&gt;"",VLOOKUP($D475,'SINAPI DEZEMBRO 2020'!$1:$1048576,4,FALSE),"")</f>
        <v>275.95999999999998</v>
      </c>
      <c r="I475" s="379">
        <f t="shared" ref="I475:I477" si="81">TRUNC(G475*H475,2)</f>
        <v>275.95999999999998</v>
      </c>
    </row>
    <row r="476" spans="2:9" x14ac:dyDescent="0.2">
      <c r="B476" s="366" t="s">
        <v>667</v>
      </c>
      <c r="C476" s="459" t="s">
        <v>7</v>
      </c>
      <c r="D476" s="467">
        <v>88247</v>
      </c>
      <c r="E476" s="376" t="str">
        <f>IF($D476&lt;&gt;"",VLOOKUP($D476,'SINAPI DEZEMBRO 2020'!$A$1:G12417,2,FALSE),"")</f>
        <v>AUXILIAR DE ELETRICISTA COM ENCARGOS COMPLEMENTARES</v>
      </c>
      <c r="F476" s="465" t="str">
        <f>IF($D476&lt;&gt;"",VLOOKUP($D476,'SINAPI DEZEMBRO 2020'!$1:$1048576,3,FALSE),"")</f>
        <v>H</v>
      </c>
      <c r="G476" s="377">
        <v>0.4</v>
      </c>
      <c r="H476" s="378">
        <f>IF($D476&lt;&gt;"",VLOOKUP($D476,'SINAPI DEZEMBRO 2020'!$1:$1048576,4,FALSE),"")</f>
        <v>13.33</v>
      </c>
      <c r="I476" s="379">
        <f t="shared" si="81"/>
        <v>5.33</v>
      </c>
    </row>
    <row r="477" spans="2:9" x14ac:dyDescent="0.2">
      <c r="B477" s="366" t="s">
        <v>667</v>
      </c>
      <c r="C477" s="459" t="s">
        <v>7</v>
      </c>
      <c r="D477" s="467">
        <v>88264</v>
      </c>
      <c r="E477" s="376" t="str">
        <f>IF($D477&lt;&gt;"",VLOOKUP($D477,'SINAPI DEZEMBRO 2020'!$A$1:G12418,2,FALSE),"")</f>
        <v>ELETRICISTA COM ENCARGOS COMPLEMENTARES</v>
      </c>
      <c r="F477" s="465" t="str">
        <f>IF($D477&lt;&gt;"",VLOOKUP($D477,'SINAPI DEZEMBRO 2020'!$1:$1048576,3,FALSE),"")</f>
        <v>H</v>
      </c>
      <c r="G477" s="377">
        <v>0.4</v>
      </c>
      <c r="H477" s="378">
        <f>IF($D477&lt;&gt;"",VLOOKUP($D477,'SINAPI DEZEMBRO 2020'!$1:$1048576,4,FALSE),"")</f>
        <v>17.38</v>
      </c>
      <c r="I477" s="379">
        <f t="shared" si="81"/>
        <v>6.95</v>
      </c>
    </row>
    <row r="478" spans="2:9" x14ac:dyDescent="0.2">
      <c r="B478" s="366"/>
      <c r="C478" s="459"/>
      <c r="D478" s="464"/>
      <c r="E478" s="365"/>
      <c r="F478" s="459"/>
      <c r="G478" s="367"/>
      <c r="H478" s="368"/>
      <c r="I478" s="369"/>
    </row>
    <row r="479" spans="2:9" ht="25.5" x14ac:dyDescent="0.2">
      <c r="B479" s="386" t="s">
        <v>11892</v>
      </c>
      <c r="C479" s="472"/>
      <c r="D479" s="472"/>
      <c r="E479" s="397" t="s">
        <v>11989</v>
      </c>
      <c r="F479" s="500" t="str">
        <f>'SINAPI DEZEMBRO 2020'!C8711</f>
        <v xml:space="preserve">UN    </v>
      </c>
      <c r="G479" s="444">
        <v>1</v>
      </c>
      <c r="H479" s="445"/>
      <c r="I479" s="381">
        <f>TRUNC(SUM(I480:I482),2)</f>
        <v>2066.2399999999998</v>
      </c>
    </row>
    <row r="480" spans="2:9" x14ac:dyDescent="0.2">
      <c r="B480" s="366" t="s">
        <v>665</v>
      </c>
      <c r="C480" s="459" t="s">
        <v>666</v>
      </c>
      <c r="D480" s="467"/>
      <c r="E480" s="376" t="s">
        <v>11988</v>
      </c>
      <c r="F480" s="465" t="s">
        <v>38</v>
      </c>
      <c r="G480" s="377">
        <v>1</v>
      </c>
      <c r="H480" s="378">
        <v>1298</v>
      </c>
      <c r="I480" s="379">
        <f t="shared" ref="I480:I482" si="82">TRUNC(G480*H480,2)</f>
        <v>1298</v>
      </c>
    </row>
    <row r="481" spans="2:9" ht="25.5" x14ac:dyDescent="0.2">
      <c r="B481" s="366" t="s">
        <v>667</v>
      </c>
      <c r="C481" s="459" t="s">
        <v>7</v>
      </c>
      <c r="D481" s="467" t="s">
        <v>3643</v>
      </c>
      <c r="E481" s="376" t="str">
        <f>IF($D481&lt;&gt;"",VLOOKUP($D481,'SINAPI DEZEMBRO 2020'!$A$1:G12422,2,FALSE),"")</f>
        <v>ESCAVACAO MANUAL DE VALA EM LODO, DE 1,5 ATE 3M, EXCLUINDO ESGOTAMENTO/ESCORAMENTO.</v>
      </c>
      <c r="F481" s="465" t="str">
        <f>IF($D481&lt;&gt;"",VLOOKUP($D481,'SINAPI DEZEMBRO 2020'!$1:$1048576,3,FALSE),"")</f>
        <v>M3</v>
      </c>
      <c r="G481" s="377">
        <v>0.83299999999999996</v>
      </c>
      <c r="H481" s="378">
        <f>IF($D481&lt;&gt;"",VLOOKUP($D481,'SINAPI DEZEMBRO 2020'!$1:$1048576,4,FALSE),"")</f>
        <v>133.4</v>
      </c>
      <c r="I481" s="379">
        <f t="shared" si="82"/>
        <v>111.12</v>
      </c>
    </row>
    <row r="482" spans="2:9" ht="51" x14ac:dyDescent="0.2">
      <c r="B482" s="366" t="s">
        <v>667</v>
      </c>
      <c r="C482" s="459" t="s">
        <v>7</v>
      </c>
      <c r="D482" s="467">
        <v>100612</v>
      </c>
      <c r="E482" s="376" t="str">
        <f>IF($D482&lt;&gt;"",VLOOKUP($D482,'SINAPI DEZEMBRO 2020'!$A$1:G12423,2,FALSE),"")</f>
        <v>ASSENTAMENTO DE POSTE DE CONCRETO COM COMPRIMENTO NOMINAL DE 11 M, CARGA NOMINAL DE 600 DAN, ENGASTAMENTO BASE CONCRETADA COM 1 M DE CONCRETO E 0,7 M DE SOLO (NÃO INCLUI FORNECIMENTO). AF_11/2019</v>
      </c>
      <c r="F482" s="465" t="str">
        <f>IF($D482&lt;&gt;"",VLOOKUP($D482,'SINAPI DEZEMBRO 2020'!$1:$1048576,3,FALSE),"")</f>
        <v>UN</v>
      </c>
      <c r="G482" s="377">
        <v>1</v>
      </c>
      <c r="H482" s="378">
        <f>IF($D482&lt;&gt;"",VLOOKUP($D482,'SINAPI DEZEMBRO 2020'!$1:$1048576,4,FALSE),"")</f>
        <v>657.12</v>
      </c>
      <c r="I482" s="379">
        <f t="shared" si="82"/>
        <v>657.12</v>
      </c>
    </row>
    <row r="483" spans="2:9" x14ac:dyDescent="0.2">
      <c r="B483" s="366"/>
      <c r="C483" s="459"/>
      <c r="D483" s="464"/>
      <c r="E483" s="365"/>
      <c r="F483" s="459"/>
      <c r="G483" s="367"/>
      <c r="H483" s="368"/>
      <c r="I483" s="369"/>
    </row>
    <row r="484" spans="2:9" ht="25.5" x14ac:dyDescent="0.2">
      <c r="B484" s="386" t="s">
        <v>11893</v>
      </c>
      <c r="C484" s="472"/>
      <c r="D484" s="472"/>
      <c r="E484" s="397" t="s">
        <v>11991</v>
      </c>
      <c r="F484" s="500" t="s">
        <v>38</v>
      </c>
      <c r="G484" s="444">
        <v>1</v>
      </c>
      <c r="H484" s="445"/>
      <c r="I484" s="381">
        <f>TRUNC(SUM(I485:I487),2)</f>
        <v>19.940000000000001</v>
      </c>
    </row>
    <row r="485" spans="2:9" x14ac:dyDescent="0.2">
      <c r="B485" s="366" t="s">
        <v>665</v>
      </c>
      <c r="C485" s="459" t="s">
        <v>666</v>
      </c>
      <c r="D485" s="467"/>
      <c r="E485" s="376" t="s">
        <v>11990</v>
      </c>
      <c r="F485" s="465" t="s">
        <v>38</v>
      </c>
      <c r="G485" s="377">
        <v>1</v>
      </c>
      <c r="H485" s="378">
        <v>15.35</v>
      </c>
      <c r="I485" s="379">
        <f t="shared" ref="I485:I487" si="83">TRUNC(G485*H485,2)</f>
        <v>15.35</v>
      </c>
    </row>
    <row r="486" spans="2:9" x14ac:dyDescent="0.2">
      <c r="B486" s="366" t="s">
        <v>667</v>
      </c>
      <c r="C486" s="459" t="s">
        <v>7</v>
      </c>
      <c r="D486" s="467">
        <v>88247</v>
      </c>
      <c r="E486" s="376" t="str">
        <f>IF($D486&lt;&gt;"",VLOOKUP($D486,'SINAPI DEZEMBRO 2020'!$A$1:G12427,2,FALSE),"")</f>
        <v>AUXILIAR DE ELETRICISTA COM ENCARGOS COMPLEMENTARES</v>
      </c>
      <c r="F486" s="465" t="str">
        <f>IF($D486&lt;&gt;"",VLOOKUP($D486,'SINAPI DEZEMBRO 2020'!$1:$1048576,3,FALSE),"")</f>
        <v>H</v>
      </c>
      <c r="G486" s="377">
        <v>0.15</v>
      </c>
      <c r="H486" s="378">
        <f>IF($D486&lt;&gt;"",VLOOKUP($D486,'SINAPI DEZEMBRO 2020'!$1:$1048576,4,FALSE),"")</f>
        <v>13.33</v>
      </c>
      <c r="I486" s="379">
        <f t="shared" si="83"/>
        <v>1.99</v>
      </c>
    </row>
    <row r="487" spans="2:9" x14ac:dyDescent="0.2">
      <c r="B487" s="366" t="s">
        <v>667</v>
      </c>
      <c r="C487" s="459" t="s">
        <v>7</v>
      </c>
      <c r="D487" s="467">
        <v>88264</v>
      </c>
      <c r="E487" s="376" t="str">
        <f>IF($D487&lt;&gt;"",VLOOKUP($D487,'SINAPI DEZEMBRO 2020'!$A$1:G12428,2,FALSE),"")</f>
        <v>ELETRICISTA COM ENCARGOS COMPLEMENTARES</v>
      </c>
      <c r="F487" s="465" t="str">
        <f>IF($D487&lt;&gt;"",VLOOKUP($D487,'SINAPI DEZEMBRO 2020'!$1:$1048576,3,FALSE),"")</f>
        <v>H</v>
      </c>
      <c r="G487" s="377">
        <v>0.15</v>
      </c>
      <c r="H487" s="378">
        <f>IF($D487&lt;&gt;"",VLOOKUP($D487,'SINAPI DEZEMBRO 2020'!$1:$1048576,4,FALSE),"")</f>
        <v>17.38</v>
      </c>
      <c r="I487" s="379">
        <f t="shared" si="83"/>
        <v>2.6</v>
      </c>
    </row>
    <row r="488" spans="2:9" x14ac:dyDescent="0.2">
      <c r="B488" s="366"/>
      <c r="C488" s="459"/>
      <c r="D488" s="464"/>
      <c r="E488" s="365"/>
      <c r="F488" s="459"/>
      <c r="G488" s="367"/>
      <c r="H488" s="368"/>
      <c r="I488" s="369"/>
    </row>
    <row r="489" spans="2:9" x14ac:dyDescent="0.2">
      <c r="B489" s="386" t="s">
        <v>11894</v>
      </c>
      <c r="C489" s="472"/>
      <c r="D489" s="472"/>
      <c r="E489" s="397" t="s">
        <v>11992</v>
      </c>
      <c r="F489" s="500" t="s">
        <v>775</v>
      </c>
      <c r="G489" s="444">
        <v>1</v>
      </c>
      <c r="H489" s="445"/>
      <c r="I489" s="381">
        <f>TRUNC(SUM(I490:I492),2)</f>
        <v>7.41</v>
      </c>
    </row>
    <row r="490" spans="2:9" ht="25.5" x14ac:dyDescent="0.2">
      <c r="B490" s="366" t="s">
        <v>665</v>
      </c>
      <c r="C490" s="459" t="s">
        <v>7</v>
      </c>
      <c r="D490" s="467">
        <v>7581</v>
      </c>
      <c r="E490" s="376" t="str">
        <f>IF($D490&lt;&gt;"",VLOOKUP($D490,'SINAPI DEZEMBRO 2020'!$A$1:G12431,2,FALSE),"")</f>
        <v>SAPATILHA EM ACO GALVANIZADO PARA CABOS COM DIAMETRO NOMINAL ATE 5/8"</v>
      </c>
      <c r="F490" s="465" t="str">
        <f>IF($D490&lt;&gt;"",VLOOKUP($D490,'SINAPI DEZEMBRO 2020'!$1:$1048576,3,FALSE),"")</f>
        <v xml:space="preserve">UN    </v>
      </c>
      <c r="G490" s="377">
        <v>1</v>
      </c>
      <c r="H490" s="378">
        <f>IF($D490&lt;&gt;"",VLOOKUP($D490,'SINAPI DEZEMBRO 2020'!$1:$1048576,4,FALSE),"")</f>
        <v>2.82</v>
      </c>
      <c r="I490" s="379">
        <f t="shared" ref="I490:I492" si="84">TRUNC(G490*H490,2)</f>
        <v>2.82</v>
      </c>
    </row>
    <row r="491" spans="2:9" x14ac:dyDescent="0.2">
      <c r="B491" s="366" t="s">
        <v>667</v>
      </c>
      <c r="C491" s="459" t="s">
        <v>7</v>
      </c>
      <c r="D491" s="467">
        <v>88247</v>
      </c>
      <c r="E491" s="376" t="str">
        <f>IF($D491&lt;&gt;"",VLOOKUP($D491,'SINAPI DEZEMBRO 2020'!$A$1:G12432,2,FALSE),"")</f>
        <v>AUXILIAR DE ELETRICISTA COM ENCARGOS COMPLEMENTARES</v>
      </c>
      <c r="F491" s="465" t="str">
        <f>IF($D491&lt;&gt;"",VLOOKUP($D491,'SINAPI DEZEMBRO 2020'!$1:$1048576,3,FALSE),"")</f>
        <v>H</v>
      </c>
      <c r="G491" s="377">
        <v>0.15</v>
      </c>
      <c r="H491" s="378">
        <f>IF($D491&lt;&gt;"",VLOOKUP($D491,'SINAPI DEZEMBRO 2020'!$1:$1048576,4,FALSE),"")</f>
        <v>13.33</v>
      </c>
      <c r="I491" s="379">
        <f t="shared" si="84"/>
        <v>1.99</v>
      </c>
    </row>
    <row r="492" spans="2:9" x14ac:dyDescent="0.2">
      <c r="B492" s="366" t="s">
        <v>667</v>
      </c>
      <c r="C492" s="459" t="s">
        <v>7</v>
      </c>
      <c r="D492" s="467">
        <v>88264</v>
      </c>
      <c r="E492" s="376" t="str">
        <f>IF($D492&lt;&gt;"",VLOOKUP($D492,'SINAPI DEZEMBRO 2020'!$A$1:G12433,2,FALSE),"")</f>
        <v>ELETRICISTA COM ENCARGOS COMPLEMENTARES</v>
      </c>
      <c r="F492" s="465" t="str">
        <f>IF($D492&lt;&gt;"",VLOOKUP($D492,'SINAPI DEZEMBRO 2020'!$1:$1048576,3,FALSE),"")</f>
        <v>H</v>
      </c>
      <c r="G492" s="377">
        <v>0.15</v>
      </c>
      <c r="H492" s="378">
        <f>IF($D492&lt;&gt;"",VLOOKUP($D492,'SINAPI DEZEMBRO 2020'!$1:$1048576,4,FALSE),"")</f>
        <v>17.38</v>
      </c>
      <c r="I492" s="379">
        <f t="shared" si="84"/>
        <v>2.6</v>
      </c>
    </row>
    <row r="493" spans="2:9" x14ac:dyDescent="0.2">
      <c r="B493" s="366"/>
      <c r="C493" s="459"/>
      <c r="D493" s="464"/>
      <c r="E493" s="365"/>
      <c r="F493" s="459"/>
      <c r="G493" s="367"/>
      <c r="H493" s="368"/>
      <c r="I493" s="369"/>
    </row>
    <row r="494" spans="2:9" x14ac:dyDescent="0.2">
      <c r="B494" s="386" t="s">
        <v>11895</v>
      </c>
      <c r="C494" s="472"/>
      <c r="D494" s="472"/>
      <c r="E494" s="397" t="s">
        <v>11993</v>
      </c>
      <c r="F494" s="500" t="s">
        <v>775</v>
      </c>
      <c r="G494" s="444">
        <v>1</v>
      </c>
      <c r="H494" s="445"/>
      <c r="I494" s="381">
        <f>TRUNC(SUM(I495:I497),2)</f>
        <v>13.65</v>
      </c>
    </row>
    <row r="495" spans="2:9" x14ac:dyDescent="0.2">
      <c r="B495" s="366" t="s">
        <v>665</v>
      </c>
      <c r="C495" s="459" t="s">
        <v>7</v>
      </c>
      <c r="D495" s="467">
        <v>421</v>
      </c>
      <c r="E495" s="376" t="str">
        <f>IF($D495&lt;&gt;"",VLOOKUP($D495,'SINAPI DEZEMBRO 2020'!$A$1:G12436,2,FALSE),"")</f>
        <v>PORCA OLHAL EM ACO GALVANIZADO, DIAMETRO NOMINAL DE 16 MM</v>
      </c>
      <c r="F495" s="465" t="str">
        <f>IF($D495&lt;&gt;"",VLOOKUP($D495,'SINAPI DEZEMBRO 2020'!$1:$1048576,3,FALSE),"")</f>
        <v xml:space="preserve">UN    </v>
      </c>
      <c r="G495" s="377">
        <v>1</v>
      </c>
      <c r="H495" s="378">
        <f>IF($D495&lt;&gt;"",VLOOKUP($D495,'SINAPI DEZEMBRO 2020'!$1:$1048576,4,FALSE),"")</f>
        <v>9.06</v>
      </c>
      <c r="I495" s="379">
        <f t="shared" ref="I495:I497" si="85">TRUNC(G495*H495,2)</f>
        <v>9.06</v>
      </c>
    </row>
    <row r="496" spans="2:9" x14ac:dyDescent="0.2">
      <c r="B496" s="366" t="s">
        <v>667</v>
      </c>
      <c r="C496" s="459" t="s">
        <v>7</v>
      </c>
      <c r="D496" s="467">
        <v>88264</v>
      </c>
      <c r="E496" s="376" t="str">
        <f>IF($D496&lt;&gt;"",VLOOKUP($D496,'SINAPI DEZEMBRO 2020'!$A$1:G12437,2,FALSE),"")</f>
        <v>ELETRICISTA COM ENCARGOS COMPLEMENTARES</v>
      </c>
      <c r="F496" s="465" t="str">
        <f>IF($D496&lt;&gt;"",VLOOKUP($D496,'SINAPI DEZEMBRO 2020'!$1:$1048576,3,FALSE),"")</f>
        <v>H</v>
      </c>
      <c r="G496" s="377">
        <v>0.15</v>
      </c>
      <c r="H496" s="378">
        <f>IF($D496&lt;&gt;"",VLOOKUP($D496,'SINAPI DEZEMBRO 2020'!$1:$1048576,4,FALSE),"")</f>
        <v>17.38</v>
      </c>
      <c r="I496" s="379">
        <f t="shared" si="85"/>
        <v>2.6</v>
      </c>
    </row>
    <row r="497" spans="2:9" x14ac:dyDescent="0.2">
      <c r="B497" s="366" t="s">
        <v>667</v>
      </c>
      <c r="C497" s="459" t="s">
        <v>7</v>
      </c>
      <c r="D497" s="467">
        <v>88247</v>
      </c>
      <c r="E497" s="376" t="str">
        <f>IF($D497&lt;&gt;"",VLOOKUP($D497,'SINAPI DEZEMBRO 2020'!$A$1:G12438,2,FALSE),"")</f>
        <v>AUXILIAR DE ELETRICISTA COM ENCARGOS COMPLEMENTARES</v>
      </c>
      <c r="F497" s="465" t="str">
        <f>IF($D497&lt;&gt;"",VLOOKUP($D497,'SINAPI DEZEMBRO 2020'!$1:$1048576,3,FALSE),"")</f>
        <v>H</v>
      </c>
      <c r="G497" s="377">
        <v>0.15</v>
      </c>
      <c r="H497" s="378">
        <f>IF($D497&lt;&gt;"",VLOOKUP($D497,'SINAPI DEZEMBRO 2020'!$1:$1048576,4,FALSE),"")</f>
        <v>13.33</v>
      </c>
      <c r="I497" s="379">
        <f t="shared" si="85"/>
        <v>1.99</v>
      </c>
    </row>
    <row r="498" spans="2:9" x14ac:dyDescent="0.2">
      <c r="B498" s="366"/>
      <c r="C498" s="459"/>
      <c r="D498" s="464"/>
      <c r="E498" s="365"/>
      <c r="F498" s="459"/>
      <c r="G498" s="367"/>
      <c r="H498" s="368"/>
      <c r="I498" s="369"/>
    </row>
    <row r="499" spans="2:9" ht="25.5" x14ac:dyDescent="0.2">
      <c r="B499" s="386" t="s">
        <v>11896</v>
      </c>
      <c r="C499" s="472"/>
      <c r="D499" s="472"/>
      <c r="E499" s="397" t="s">
        <v>11995</v>
      </c>
      <c r="F499" s="500" t="s">
        <v>38</v>
      </c>
      <c r="G499" s="444">
        <v>1</v>
      </c>
      <c r="H499" s="445"/>
      <c r="I499" s="381">
        <f>TRUNC(SUM(I500:I502),2)</f>
        <v>59.09</v>
      </c>
    </row>
    <row r="500" spans="2:9" x14ac:dyDescent="0.2">
      <c r="B500" s="366" t="s">
        <v>665</v>
      </c>
      <c r="C500" s="459" t="s">
        <v>666</v>
      </c>
      <c r="D500" s="467"/>
      <c r="E500" s="376" t="s">
        <v>11994</v>
      </c>
      <c r="F500" s="465" t="s">
        <v>38</v>
      </c>
      <c r="G500" s="377">
        <v>1</v>
      </c>
      <c r="H500" s="378">
        <v>54.5</v>
      </c>
      <c r="I500" s="379">
        <f t="shared" ref="I500:I502" si="86">TRUNC(G500*H500,2)</f>
        <v>54.5</v>
      </c>
    </row>
    <row r="501" spans="2:9" x14ac:dyDescent="0.2">
      <c r="B501" s="366" t="s">
        <v>667</v>
      </c>
      <c r="C501" s="459" t="s">
        <v>7</v>
      </c>
      <c r="D501" s="467">
        <v>88247</v>
      </c>
      <c r="E501" s="376" t="str">
        <f>IF($D501&lt;&gt;"",VLOOKUP($D501,'SINAPI DEZEMBRO 2020'!$A$1:G12442,2,FALSE),"")</f>
        <v>AUXILIAR DE ELETRICISTA COM ENCARGOS COMPLEMENTARES</v>
      </c>
      <c r="F501" s="465" t="str">
        <f>IF($D501&lt;&gt;"",VLOOKUP($D501,'SINAPI DEZEMBRO 2020'!$1:$1048576,3,FALSE),"")</f>
        <v>H</v>
      </c>
      <c r="G501" s="377">
        <v>0.15</v>
      </c>
      <c r="H501" s="378">
        <f>IF($D501&lt;&gt;"",VLOOKUP($D501,'SINAPI DEZEMBRO 2020'!$1:$1048576,4,FALSE),"")</f>
        <v>13.33</v>
      </c>
      <c r="I501" s="379">
        <f t="shared" si="86"/>
        <v>1.99</v>
      </c>
    </row>
    <row r="502" spans="2:9" x14ac:dyDescent="0.2">
      <c r="B502" s="366" t="s">
        <v>667</v>
      </c>
      <c r="C502" s="459" t="s">
        <v>7</v>
      </c>
      <c r="D502" s="467">
        <v>88264</v>
      </c>
      <c r="E502" s="376" t="str">
        <f>IF($D502&lt;&gt;"",VLOOKUP($D502,'SINAPI DEZEMBRO 2020'!$A$1:G12443,2,FALSE),"")</f>
        <v>ELETRICISTA COM ENCARGOS COMPLEMENTARES</v>
      </c>
      <c r="F502" s="465" t="str">
        <f>IF($D502&lt;&gt;"",VLOOKUP($D502,'SINAPI DEZEMBRO 2020'!$1:$1048576,3,FALSE),"")</f>
        <v>H</v>
      </c>
      <c r="G502" s="377">
        <v>0.15</v>
      </c>
      <c r="H502" s="378">
        <f>IF($D502&lt;&gt;"",VLOOKUP($D502,'SINAPI DEZEMBRO 2020'!$1:$1048576,4,FALSE),"")</f>
        <v>17.38</v>
      </c>
      <c r="I502" s="379">
        <f t="shared" si="86"/>
        <v>2.6</v>
      </c>
    </row>
    <row r="503" spans="2:9" x14ac:dyDescent="0.2">
      <c r="B503" s="366"/>
      <c r="C503" s="459"/>
      <c r="D503" s="464"/>
      <c r="E503" s="365"/>
      <c r="F503" s="459"/>
      <c r="G503" s="367"/>
      <c r="H503" s="368"/>
      <c r="I503" s="369"/>
    </row>
    <row r="504" spans="2:9" x14ac:dyDescent="0.2">
      <c r="B504" s="386" t="s">
        <v>11897</v>
      </c>
      <c r="C504" s="472"/>
      <c r="D504" s="472"/>
      <c r="E504" s="397" t="s">
        <v>11997</v>
      </c>
      <c r="F504" s="500" t="s">
        <v>38</v>
      </c>
      <c r="G504" s="444">
        <v>1</v>
      </c>
      <c r="H504" s="445"/>
      <c r="I504" s="381">
        <f>TRUNC(SUM(I505:I507),2)</f>
        <v>16.02</v>
      </c>
    </row>
    <row r="505" spans="2:9" x14ac:dyDescent="0.2">
      <c r="B505" s="366" t="s">
        <v>665</v>
      </c>
      <c r="C505" s="459" t="s">
        <v>666</v>
      </c>
      <c r="D505" s="467"/>
      <c r="E505" s="376" t="s">
        <v>11996</v>
      </c>
      <c r="F505" s="465" t="s">
        <v>38</v>
      </c>
      <c r="G505" s="377">
        <v>1</v>
      </c>
      <c r="H505" s="378">
        <v>11.43</v>
      </c>
      <c r="I505" s="379">
        <f t="shared" ref="I505:I507" si="87">TRUNC(G505*H505,2)</f>
        <v>11.43</v>
      </c>
    </row>
    <row r="506" spans="2:9" x14ac:dyDescent="0.2">
      <c r="B506" s="366" t="s">
        <v>667</v>
      </c>
      <c r="C506" s="459" t="s">
        <v>7</v>
      </c>
      <c r="D506" s="467">
        <v>88247</v>
      </c>
      <c r="E506" s="376" t="str">
        <f>IF($D506&lt;&gt;"",VLOOKUP($D506,'SINAPI DEZEMBRO 2020'!$A$1:G12447,2,FALSE),"")</f>
        <v>AUXILIAR DE ELETRICISTA COM ENCARGOS COMPLEMENTARES</v>
      </c>
      <c r="F506" s="465" t="str">
        <f>IF($D506&lt;&gt;"",VLOOKUP($D506,'SINAPI DEZEMBRO 2020'!$1:$1048576,3,FALSE),"")</f>
        <v>H</v>
      </c>
      <c r="G506" s="377">
        <v>0.15</v>
      </c>
      <c r="H506" s="378">
        <f>IF($D506&lt;&gt;"",VLOOKUP($D506,'SINAPI DEZEMBRO 2020'!$1:$1048576,4,FALSE),"")</f>
        <v>13.33</v>
      </c>
      <c r="I506" s="379">
        <f t="shared" si="87"/>
        <v>1.99</v>
      </c>
    </row>
    <row r="507" spans="2:9" x14ac:dyDescent="0.2">
      <c r="B507" s="366" t="s">
        <v>667</v>
      </c>
      <c r="C507" s="459" t="s">
        <v>7</v>
      </c>
      <c r="D507" s="467">
        <v>88264</v>
      </c>
      <c r="E507" s="376" t="str">
        <f>IF($D507&lt;&gt;"",VLOOKUP($D507,'SINAPI DEZEMBRO 2020'!$A$1:G12448,2,FALSE),"")</f>
        <v>ELETRICISTA COM ENCARGOS COMPLEMENTARES</v>
      </c>
      <c r="F507" s="465" t="str">
        <f>IF($D507&lt;&gt;"",VLOOKUP($D507,'SINAPI DEZEMBRO 2020'!$1:$1048576,3,FALSE),"")</f>
        <v>H</v>
      </c>
      <c r="G507" s="377">
        <v>0.15</v>
      </c>
      <c r="H507" s="378">
        <f>IF($D507&lt;&gt;"",VLOOKUP($D507,'SINAPI DEZEMBRO 2020'!$1:$1048576,4,FALSE),"")</f>
        <v>17.38</v>
      </c>
      <c r="I507" s="379">
        <f t="shared" si="87"/>
        <v>2.6</v>
      </c>
    </row>
    <row r="508" spans="2:9" x14ac:dyDescent="0.2">
      <c r="B508" s="366"/>
      <c r="C508" s="459"/>
      <c r="D508" s="464"/>
      <c r="E508" s="365"/>
      <c r="F508" s="459"/>
      <c r="G508" s="367"/>
      <c r="H508" s="368"/>
      <c r="I508" s="369"/>
    </row>
    <row r="509" spans="2:9" x14ac:dyDescent="0.2">
      <c r="B509" s="386" t="s">
        <v>11898</v>
      </c>
      <c r="C509" s="472"/>
      <c r="D509" s="472"/>
      <c r="E509" s="397" t="s">
        <v>11998</v>
      </c>
      <c r="F509" s="500" t="s">
        <v>775</v>
      </c>
      <c r="G509" s="444">
        <v>1</v>
      </c>
      <c r="H509" s="445"/>
      <c r="I509" s="381">
        <f>TRUNC(SUM(I510:I512),2)</f>
        <v>14.54</v>
      </c>
    </row>
    <row r="510" spans="2:9" ht="25.5" x14ac:dyDescent="0.2">
      <c r="B510" s="366" t="s">
        <v>665</v>
      </c>
      <c r="C510" s="459" t="s">
        <v>7</v>
      </c>
      <c r="D510" s="467">
        <v>402</v>
      </c>
      <c r="E510" s="376" t="str">
        <f>IF($D510&lt;&gt;"",VLOOKUP($D510,'SINAPI DEZEMBRO 2020'!$A$1:G12451,2,FALSE),"")</f>
        <v>GANCHO OLHAL EM ACO GALVANIZADO, ESPESSURA 16MM, ABERTURA 21MM</v>
      </c>
      <c r="F510" s="465" t="str">
        <f>IF($D510&lt;&gt;"",VLOOKUP($D510,'SINAPI DEZEMBRO 2020'!$1:$1048576,3,FALSE),"")</f>
        <v xml:space="preserve">UN    </v>
      </c>
      <c r="G510" s="377">
        <v>1</v>
      </c>
      <c r="H510" s="378">
        <f>IF($D510&lt;&gt;"",VLOOKUP($D510,'SINAPI DEZEMBRO 2020'!$1:$1048576,4,FALSE),"")</f>
        <v>9.9499999999999993</v>
      </c>
      <c r="I510" s="379">
        <f t="shared" ref="I510:I512" si="88">TRUNC(G510*H510,2)</f>
        <v>9.9499999999999993</v>
      </c>
    </row>
    <row r="511" spans="2:9" x14ac:dyDescent="0.2">
      <c r="B511" s="366" t="s">
        <v>667</v>
      </c>
      <c r="C511" s="459" t="s">
        <v>7</v>
      </c>
      <c r="D511" s="467">
        <v>88247</v>
      </c>
      <c r="E511" s="376" t="str">
        <f>IF($D511&lt;&gt;"",VLOOKUP($D511,'SINAPI DEZEMBRO 2020'!$A$1:G12452,2,FALSE),"")</f>
        <v>AUXILIAR DE ELETRICISTA COM ENCARGOS COMPLEMENTARES</v>
      </c>
      <c r="F511" s="465" t="str">
        <f>IF($D511&lt;&gt;"",VLOOKUP($D511,'SINAPI DEZEMBRO 2020'!$1:$1048576,3,FALSE),"")</f>
        <v>H</v>
      </c>
      <c r="G511" s="377">
        <v>0.15</v>
      </c>
      <c r="H511" s="378">
        <f>IF($D511&lt;&gt;"",VLOOKUP($D511,'SINAPI DEZEMBRO 2020'!$1:$1048576,4,FALSE),"")</f>
        <v>13.33</v>
      </c>
      <c r="I511" s="379">
        <f t="shared" si="88"/>
        <v>1.99</v>
      </c>
    </row>
    <row r="512" spans="2:9" x14ac:dyDescent="0.2">
      <c r="B512" s="366" t="s">
        <v>667</v>
      </c>
      <c r="C512" s="459" t="s">
        <v>7</v>
      </c>
      <c r="D512" s="467">
        <v>88264</v>
      </c>
      <c r="E512" s="376" t="str">
        <f>IF($D512&lt;&gt;"",VLOOKUP($D512,'SINAPI DEZEMBRO 2020'!$A$1:G12453,2,FALSE),"")</f>
        <v>ELETRICISTA COM ENCARGOS COMPLEMENTARES</v>
      </c>
      <c r="F512" s="465" t="str">
        <f>IF($D512&lt;&gt;"",VLOOKUP($D512,'SINAPI DEZEMBRO 2020'!$1:$1048576,3,FALSE),"")</f>
        <v>H</v>
      </c>
      <c r="G512" s="377">
        <v>0.15</v>
      </c>
      <c r="H512" s="378">
        <f>IF($D512&lt;&gt;"",VLOOKUP($D512,'SINAPI DEZEMBRO 2020'!$1:$1048576,4,FALSE),"")</f>
        <v>17.38</v>
      </c>
      <c r="I512" s="379">
        <f t="shared" si="88"/>
        <v>2.6</v>
      </c>
    </row>
    <row r="513" spans="2:9" x14ac:dyDescent="0.2">
      <c r="B513" s="366"/>
      <c r="C513" s="459"/>
      <c r="D513" s="464"/>
      <c r="E513" s="365"/>
      <c r="F513" s="459"/>
      <c r="G513" s="367"/>
      <c r="H513" s="368"/>
      <c r="I513" s="369"/>
    </row>
    <row r="514" spans="2:9" x14ac:dyDescent="0.2">
      <c r="B514" s="386" t="s">
        <v>11899</v>
      </c>
      <c r="C514" s="472"/>
      <c r="D514" s="472"/>
      <c r="E514" s="397" t="s">
        <v>12000</v>
      </c>
      <c r="F514" s="500" t="s">
        <v>38</v>
      </c>
      <c r="G514" s="444">
        <v>1</v>
      </c>
      <c r="H514" s="445"/>
      <c r="I514" s="381">
        <f>TRUNC(SUM(I515:I517),2)</f>
        <v>71.59</v>
      </c>
    </row>
    <row r="515" spans="2:9" x14ac:dyDescent="0.2">
      <c r="B515" s="366" t="s">
        <v>665</v>
      </c>
      <c r="C515" s="459" t="s">
        <v>666</v>
      </c>
      <c r="D515" s="467"/>
      <c r="E515" s="376" t="s">
        <v>11999</v>
      </c>
      <c r="F515" s="465" t="s">
        <v>38</v>
      </c>
      <c r="G515" s="377">
        <v>1</v>
      </c>
      <c r="H515" s="378">
        <v>67</v>
      </c>
      <c r="I515" s="379">
        <f t="shared" ref="I515:I517" si="89">TRUNC(G515*H515,2)</f>
        <v>67</v>
      </c>
    </row>
    <row r="516" spans="2:9" x14ac:dyDescent="0.2">
      <c r="B516" s="366" t="s">
        <v>667</v>
      </c>
      <c r="C516" s="459" t="s">
        <v>7</v>
      </c>
      <c r="D516" s="467">
        <v>88247</v>
      </c>
      <c r="E516" s="376" t="str">
        <f>IF($D516&lt;&gt;"",VLOOKUP($D516,'SINAPI DEZEMBRO 2020'!$A$1:G12457,2,FALSE),"")</f>
        <v>AUXILIAR DE ELETRICISTA COM ENCARGOS COMPLEMENTARES</v>
      </c>
      <c r="F516" s="465" t="str">
        <f>IF($D516&lt;&gt;"",VLOOKUP($D516,'SINAPI DEZEMBRO 2020'!$1:$1048576,3,FALSE),"")</f>
        <v>H</v>
      </c>
      <c r="G516" s="377">
        <v>0.15</v>
      </c>
      <c r="H516" s="378">
        <f>IF($D516&lt;&gt;"",VLOOKUP($D516,'SINAPI DEZEMBRO 2020'!$1:$1048576,4,FALSE),"")</f>
        <v>13.33</v>
      </c>
      <c r="I516" s="379">
        <f t="shared" si="89"/>
        <v>1.99</v>
      </c>
    </row>
    <row r="517" spans="2:9" x14ac:dyDescent="0.2">
      <c r="B517" s="366" t="s">
        <v>667</v>
      </c>
      <c r="C517" s="459" t="s">
        <v>7</v>
      </c>
      <c r="D517" s="467">
        <v>88264</v>
      </c>
      <c r="E517" s="376" t="str">
        <f>IF($D517&lt;&gt;"",VLOOKUP($D517,'SINAPI DEZEMBRO 2020'!$A$1:G12458,2,FALSE),"")</f>
        <v>ELETRICISTA COM ENCARGOS COMPLEMENTARES</v>
      </c>
      <c r="F517" s="465" t="str">
        <f>IF($D517&lt;&gt;"",VLOOKUP($D517,'SINAPI DEZEMBRO 2020'!$1:$1048576,3,FALSE),"")</f>
        <v>H</v>
      </c>
      <c r="G517" s="377">
        <v>0.15</v>
      </c>
      <c r="H517" s="378">
        <f>IF($D517&lt;&gt;"",VLOOKUP($D517,'SINAPI DEZEMBRO 2020'!$1:$1048576,4,FALSE),"")</f>
        <v>17.38</v>
      </c>
      <c r="I517" s="379">
        <f t="shared" si="89"/>
        <v>2.6</v>
      </c>
    </row>
    <row r="518" spans="2:9" x14ac:dyDescent="0.2">
      <c r="B518" s="366"/>
      <c r="C518" s="459"/>
      <c r="D518" s="464"/>
      <c r="E518" s="365"/>
      <c r="F518" s="459"/>
      <c r="G518" s="367"/>
      <c r="H518" s="368"/>
      <c r="I518" s="369"/>
    </row>
    <row r="519" spans="2:9" x14ac:dyDescent="0.2">
      <c r="B519" s="386" t="s">
        <v>11900</v>
      </c>
      <c r="C519" s="472"/>
      <c r="D519" s="472"/>
      <c r="E519" s="397" t="s">
        <v>12002</v>
      </c>
      <c r="F519" s="500" t="s">
        <v>38</v>
      </c>
      <c r="G519" s="444">
        <v>1</v>
      </c>
      <c r="H519" s="445"/>
      <c r="I519" s="381">
        <f>TRUNC(SUM(I520:I522),2)</f>
        <v>15.49</v>
      </c>
    </row>
    <row r="520" spans="2:9" x14ac:dyDescent="0.2">
      <c r="B520" s="366" t="s">
        <v>665</v>
      </c>
      <c r="C520" s="459" t="s">
        <v>666</v>
      </c>
      <c r="D520" s="467"/>
      <c r="E520" s="376" t="s">
        <v>12001</v>
      </c>
      <c r="F520" s="465" t="s">
        <v>38</v>
      </c>
      <c r="G520" s="377">
        <v>1</v>
      </c>
      <c r="H520" s="378">
        <v>10.9</v>
      </c>
      <c r="I520" s="379">
        <f t="shared" ref="I520:I522" si="90">TRUNC(G520*H520,2)</f>
        <v>10.9</v>
      </c>
    </row>
    <row r="521" spans="2:9" x14ac:dyDescent="0.2">
      <c r="B521" s="366" t="s">
        <v>667</v>
      </c>
      <c r="C521" s="459" t="s">
        <v>7</v>
      </c>
      <c r="D521" s="467">
        <v>88247</v>
      </c>
      <c r="E521" s="376" t="str">
        <f>IF($D521&lt;&gt;"",VLOOKUP($D521,'SINAPI DEZEMBRO 2020'!$A$1:G12462,2,FALSE),"")</f>
        <v>AUXILIAR DE ELETRICISTA COM ENCARGOS COMPLEMENTARES</v>
      </c>
      <c r="F521" s="465" t="str">
        <f>IF($D521&lt;&gt;"",VLOOKUP($D521,'SINAPI DEZEMBRO 2020'!$1:$1048576,3,FALSE),"")</f>
        <v>H</v>
      </c>
      <c r="G521" s="377">
        <v>0.15</v>
      </c>
      <c r="H521" s="378">
        <f>IF($D521&lt;&gt;"",VLOOKUP($D521,'SINAPI DEZEMBRO 2020'!$1:$1048576,4,FALSE),"")</f>
        <v>13.33</v>
      </c>
      <c r="I521" s="379">
        <f t="shared" si="90"/>
        <v>1.99</v>
      </c>
    </row>
    <row r="522" spans="2:9" x14ac:dyDescent="0.2">
      <c r="B522" s="366" t="s">
        <v>667</v>
      </c>
      <c r="C522" s="459" t="s">
        <v>7</v>
      </c>
      <c r="D522" s="467">
        <v>88264</v>
      </c>
      <c r="E522" s="376" t="str">
        <f>IF($D522&lt;&gt;"",VLOOKUP($D522,'SINAPI DEZEMBRO 2020'!$A$1:G12463,2,FALSE),"")</f>
        <v>ELETRICISTA COM ENCARGOS COMPLEMENTARES</v>
      </c>
      <c r="F522" s="465" t="str">
        <f>IF($D522&lt;&gt;"",VLOOKUP($D522,'SINAPI DEZEMBRO 2020'!$1:$1048576,3,FALSE),"")</f>
        <v>H</v>
      </c>
      <c r="G522" s="377">
        <v>0.15</v>
      </c>
      <c r="H522" s="378">
        <f>IF($D522&lt;&gt;"",VLOOKUP($D522,'SINAPI DEZEMBRO 2020'!$1:$1048576,4,FALSE),"")</f>
        <v>17.38</v>
      </c>
      <c r="I522" s="379">
        <f t="shared" si="90"/>
        <v>2.6</v>
      </c>
    </row>
    <row r="523" spans="2:9" x14ac:dyDescent="0.2">
      <c r="B523" s="366"/>
      <c r="C523" s="459"/>
      <c r="D523" s="464"/>
      <c r="E523" s="365"/>
      <c r="F523" s="459"/>
      <c r="G523" s="367"/>
      <c r="H523" s="368"/>
      <c r="I523" s="369"/>
    </row>
    <row r="524" spans="2:9" ht="25.5" x14ac:dyDescent="0.2">
      <c r="B524" s="386" t="s">
        <v>11901</v>
      </c>
      <c r="C524" s="472"/>
      <c r="D524" s="472"/>
      <c r="E524" s="446" t="s">
        <v>12004</v>
      </c>
      <c r="F524" s="500" t="s">
        <v>38</v>
      </c>
      <c r="G524" s="444">
        <v>1</v>
      </c>
      <c r="H524" s="445"/>
      <c r="I524" s="381">
        <f>TRUNC(SUM(I525:I527),2)</f>
        <v>228.49</v>
      </c>
    </row>
    <row r="525" spans="2:9" x14ac:dyDescent="0.2">
      <c r="B525" s="366" t="s">
        <v>665</v>
      </c>
      <c r="C525" s="459" t="s">
        <v>666</v>
      </c>
      <c r="D525" s="467"/>
      <c r="E525" s="376" t="s">
        <v>12003</v>
      </c>
      <c r="F525" s="465" t="s">
        <v>38</v>
      </c>
      <c r="G525" s="377">
        <v>1</v>
      </c>
      <c r="H525" s="378">
        <v>223.9</v>
      </c>
      <c r="I525" s="379">
        <f t="shared" ref="I525:I527" si="91">TRUNC(G525*H525,2)</f>
        <v>223.9</v>
      </c>
    </row>
    <row r="526" spans="2:9" x14ac:dyDescent="0.2">
      <c r="B526" s="366" t="s">
        <v>667</v>
      </c>
      <c r="C526" s="459" t="s">
        <v>7</v>
      </c>
      <c r="D526" s="467">
        <v>88247</v>
      </c>
      <c r="E526" s="376" t="str">
        <f>IF($D526&lt;&gt;"",VLOOKUP($D526,'SINAPI DEZEMBRO 2020'!$A$1:G12467,2,FALSE),"")</f>
        <v>AUXILIAR DE ELETRICISTA COM ENCARGOS COMPLEMENTARES</v>
      </c>
      <c r="F526" s="465" t="str">
        <f>IF($D526&lt;&gt;"",VLOOKUP($D526,'SINAPI DEZEMBRO 2020'!$1:$1048576,3,FALSE),"")</f>
        <v>H</v>
      </c>
      <c r="G526" s="377">
        <v>0.15</v>
      </c>
      <c r="H526" s="378">
        <f>IF($D526&lt;&gt;"",VLOOKUP($D526,'SINAPI DEZEMBRO 2020'!$1:$1048576,4,FALSE),"")</f>
        <v>13.33</v>
      </c>
      <c r="I526" s="379">
        <f t="shared" si="91"/>
        <v>1.99</v>
      </c>
    </row>
    <row r="527" spans="2:9" x14ac:dyDescent="0.2">
      <c r="B527" s="366" t="s">
        <v>667</v>
      </c>
      <c r="C527" s="459" t="s">
        <v>7</v>
      </c>
      <c r="D527" s="467">
        <v>88264</v>
      </c>
      <c r="E527" s="376" t="str">
        <f>IF($D527&lt;&gt;"",VLOOKUP($D527,'SINAPI DEZEMBRO 2020'!$A$1:G12468,2,FALSE),"")</f>
        <v>ELETRICISTA COM ENCARGOS COMPLEMENTARES</v>
      </c>
      <c r="F527" s="465" t="str">
        <f>IF($D527&lt;&gt;"",VLOOKUP($D527,'SINAPI DEZEMBRO 2020'!$1:$1048576,3,FALSE),"")</f>
        <v>H</v>
      </c>
      <c r="G527" s="377">
        <v>0.15</v>
      </c>
      <c r="H527" s="378">
        <f>IF($D527&lt;&gt;"",VLOOKUP($D527,'SINAPI DEZEMBRO 2020'!$1:$1048576,4,FALSE),"")</f>
        <v>17.38</v>
      </c>
      <c r="I527" s="379">
        <f t="shared" si="91"/>
        <v>2.6</v>
      </c>
    </row>
    <row r="528" spans="2:9" x14ac:dyDescent="0.2">
      <c r="B528" s="366"/>
      <c r="C528" s="459"/>
      <c r="D528" s="464"/>
      <c r="E528" s="365"/>
      <c r="F528" s="459"/>
      <c r="G528" s="367"/>
      <c r="H528" s="368"/>
      <c r="I528" s="369"/>
    </row>
    <row r="529" spans="2:9" ht="25.5" x14ac:dyDescent="0.2">
      <c r="B529" s="386" t="s">
        <v>11902</v>
      </c>
      <c r="C529" s="472"/>
      <c r="D529" s="472"/>
      <c r="E529" s="397" t="s">
        <v>12005</v>
      </c>
      <c r="F529" s="500" t="s">
        <v>775</v>
      </c>
      <c r="G529" s="444">
        <v>1</v>
      </c>
      <c r="H529" s="445"/>
      <c r="I529" s="381">
        <f>TRUNC(SUM(I530:I532),2)</f>
        <v>85.32</v>
      </c>
    </row>
    <row r="530" spans="2:9" x14ac:dyDescent="0.2">
      <c r="B530" s="366" t="s">
        <v>665</v>
      </c>
      <c r="C530" s="459" t="s">
        <v>7</v>
      </c>
      <c r="D530" s="467">
        <v>34519</v>
      </c>
      <c r="E530" s="376" t="str">
        <f>IF($D530&lt;&gt;"",VLOOKUP($D530,'SINAPI DEZEMBRO 2020'!$A$1:G12471,2,FALSE),"")</f>
        <v>CRUZETA DE CONCRETO LEVE, COMP. 2000 MM SECAO, 90 X 90 MM</v>
      </c>
      <c r="F530" s="465" t="str">
        <f>IF($D530&lt;&gt;"",VLOOKUP($D530,'SINAPI DEZEMBRO 2020'!$1:$1048576,3,FALSE),"")</f>
        <v xml:space="preserve">UN    </v>
      </c>
      <c r="G530" s="377">
        <v>1</v>
      </c>
      <c r="H530" s="378">
        <f>IF($D530&lt;&gt;"",VLOOKUP($D530,'SINAPI DEZEMBRO 2020'!$1:$1048576,4,FALSE),"")</f>
        <v>80.73</v>
      </c>
      <c r="I530" s="379">
        <f t="shared" ref="I530:I532" si="92">TRUNC(G530*H530,2)</f>
        <v>80.73</v>
      </c>
    </row>
    <row r="531" spans="2:9" x14ac:dyDescent="0.2">
      <c r="B531" s="366" t="s">
        <v>667</v>
      </c>
      <c r="C531" s="459" t="s">
        <v>7</v>
      </c>
      <c r="D531" s="467">
        <v>88247</v>
      </c>
      <c r="E531" s="376" t="str">
        <f>IF($D531&lt;&gt;"",VLOOKUP($D531,'SINAPI DEZEMBRO 2020'!$A$1:G12472,2,FALSE),"")</f>
        <v>AUXILIAR DE ELETRICISTA COM ENCARGOS COMPLEMENTARES</v>
      </c>
      <c r="F531" s="465" t="str">
        <f>IF($D531&lt;&gt;"",VLOOKUP($D531,'SINAPI DEZEMBRO 2020'!$1:$1048576,3,FALSE),"")</f>
        <v>H</v>
      </c>
      <c r="G531" s="377">
        <v>0.15</v>
      </c>
      <c r="H531" s="378">
        <f>IF($D531&lt;&gt;"",VLOOKUP($D531,'SINAPI DEZEMBRO 2020'!$1:$1048576,4,FALSE),"")</f>
        <v>13.33</v>
      </c>
      <c r="I531" s="379">
        <f t="shared" si="92"/>
        <v>1.99</v>
      </c>
    </row>
    <row r="532" spans="2:9" x14ac:dyDescent="0.2">
      <c r="B532" s="366" t="s">
        <v>667</v>
      </c>
      <c r="C532" s="459" t="s">
        <v>7</v>
      </c>
      <c r="D532" s="467">
        <v>88264</v>
      </c>
      <c r="E532" s="376" t="str">
        <f>IF($D532&lt;&gt;"",VLOOKUP($D532,'SINAPI DEZEMBRO 2020'!$A$1:G12473,2,FALSE),"")</f>
        <v>ELETRICISTA COM ENCARGOS COMPLEMENTARES</v>
      </c>
      <c r="F532" s="465" t="str">
        <f>IF($D532&lt;&gt;"",VLOOKUP($D532,'SINAPI DEZEMBRO 2020'!$1:$1048576,3,FALSE),"")</f>
        <v>H</v>
      </c>
      <c r="G532" s="377">
        <v>0.15</v>
      </c>
      <c r="H532" s="378">
        <f>IF($D532&lt;&gt;"",VLOOKUP($D532,'SINAPI DEZEMBRO 2020'!$1:$1048576,4,FALSE),"")</f>
        <v>17.38</v>
      </c>
      <c r="I532" s="379">
        <f t="shared" si="92"/>
        <v>2.6</v>
      </c>
    </row>
    <row r="533" spans="2:9" x14ac:dyDescent="0.2">
      <c r="B533" s="366"/>
      <c r="C533" s="459"/>
      <c r="D533" s="464"/>
      <c r="E533" s="365"/>
      <c r="F533" s="459"/>
      <c r="G533" s="367"/>
      <c r="H533" s="368"/>
      <c r="I533" s="369"/>
    </row>
    <row r="534" spans="2:9" ht="25.5" x14ac:dyDescent="0.2">
      <c r="B534" s="386" t="s">
        <v>11903</v>
      </c>
      <c r="C534" s="472"/>
      <c r="D534" s="472"/>
      <c r="E534" s="397" t="s">
        <v>12007</v>
      </c>
      <c r="F534" s="500" t="s">
        <v>38</v>
      </c>
      <c r="G534" s="444">
        <v>1</v>
      </c>
      <c r="H534" s="445"/>
      <c r="I534" s="381">
        <f>TRUNC(SUM(I535:I537),2)</f>
        <v>52.19</v>
      </c>
    </row>
    <row r="535" spans="2:9" x14ac:dyDescent="0.2">
      <c r="B535" s="366" t="s">
        <v>665</v>
      </c>
      <c r="C535" s="459" t="s">
        <v>666</v>
      </c>
      <c r="D535" s="467"/>
      <c r="E535" s="376" t="s">
        <v>12006</v>
      </c>
      <c r="F535" s="465" t="s">
        <v>38</v>
      </c>
      <c r="G535" s="377">
        <v>1</v>
      </c>
      <c r="H535" s="378">
        <v>47.6</v>
      </c>
      <c r="I535" s="379">
        <f t="shared" ref="I535:I537" si="93">TRUNC(G535*H535,2)</f>
        <v>47.6</v>
      </c>
    </row>
    <row r="536" spans="2:9" x14ac:dyDescent="0.2">
      <c r="B536" s="366" t="s">
        <v>667</v>
      </c>
      <c r="C536" s="459" t="s">
        <v>7</v>
      </c>
      <c r="D536" s="467">
        <v>88247</v>
      </c>
      <c r="E536" s="376" t="str">
        <f>IF($D536&lt;&gt;"",VLOOKUP($D536,'SINAPI DEZEMBRO 2020'!$A$1:G12477,2,FALSE),"")</f>
        <v>AUXILIAR DE ELETRICISTA COM ENCARGOS COMPLEMENTARES</v>
      </c>
      <c r="F536" s="465" t="str">
        <f>IF($D536&lt;&gt;"",VLOOKUP($D536,'SINAPI DEZEMBRO 2020'!$1:$1048576,3,FALSE),"")</f>
        <v>H</v>
      </c>
      <c r="G536" s="377">
        <v>0.15</v>
      </c>
      <c r="H536" s="378">
        <f>IF($D536&lt;&gt;"",VLOOKUP($D536,'SINAPI DEZEMBRO 2020'!$1:$1048576,4,FALSE),"")</f>
        <v>13.33</v>
      </c>
      <c r="I536" s="379">
        <f t="shared" si="93"/>
        <v>1.99</v>
      </c>
    </row>
    <row r="537" spans="2:9" x14ac:dyDescent="0.2">
      <c r="B537" s="366" t="s">
        <v>667</v>
      </c>
      <c r="C537" s="459" t="s">
        <v>7</v>
      </c>
      <c r="D537" s="467">
        <v>88264</v>
      </c>
      <c r="E537" s="376" t="str">
        <f>IF($D537&lt;&gt;"",VLOOKUP($D537,'SINAPI DEZEMBRO 2020'!$A$1:G12478,2,FALSE),"")</f>
        <v>ELETRICISTA COM ENCARGOS COMPLEMENTARES</v>
      </c>
      <c r="F537" s="465" t="str">
        <f>IF($D537&lt;&gt;"",VLOOKUP($D537,'SINAPI DEZEMBRO 2020'!$1:$1048576,3,FALSE),"")</f>
        <v>H</v>
      </c>
      <c r="G537" s="377">
        <v>0.15</v>
      </c>
      <c r="H537" s="378">
        <f>IF($D537&lt;&gt;"",VLOOKUP($D537,'SINAPI DEZEMBRO 2020'!$1:$1048576,4,FALSE),"")</f>
        <v>17.38</v>
      </c>
      <c r="I537" s="379">
        <f t="shared" si="93"/>
        <v>2.6</v>
      </c>
    </row>
    <row r="538" spans="2:9" x14ac:dyDescent="0.2">
      <c r="B538" s="366"/>
      <c r="C538" s="459"/>
      <c r="D538" s="464"/>
      <c r="E538" s="365"/>
      <c r="F538" s="459"/>
      <c r="G538" s="367"/>
      <c r="H538" s="368"/>
      <c r="I538" s="369"/>
    </row>
    <row r="539" spans="2:9" x14ac:dyDescent="0.2">
      <c r="B539" s="386" t="s">
        <v>11904</v>
      </c>
      <c r="C539" s="472"/>
      <c r="D539" s="472"/>
      <c r="E539" s="397" t="s">
        <v>12008</v>
      </c>
      <c r="F539" s="500" t="str">
        <f>'SINAPI DEZEMBRO 2020'!C8771</f>
        <v xml:space="preserve">M2    </v>
      </c>
      <c r="G539" s="444">
        <v>1</v>
      </c>
      <c r="H539" s="445"/>
      <c r="I539" s="381">
        <f>TRUNC(SUM(I540:I542),2)</f>
        <v>15.11</v>
      </c>
    </row>
    <row r="540" spans="2:9" x14ac:dyDescent="0.2">
      <c r="B540" s="366" t="s">
        <v>665</v>
      </c>
      <c r="C540" s="459" t="s">
        <v>666</v>
      </c>
      <c r="D540" s="467"/>
      <c r="E540" s="376" t="s">
        <v>12009</v>
      </c>
      <c r="F540" s="465" t="s">
        <v>775</v>
      </c>
      <c r="G540" s="377">
        <v>1</v>
      </c>
      <c r="H540" s="378">
        <v>10.52</v>
      </c>
      <c r="I540" s="379">
        <f t="shared" ref="I540:I542" si="94">TRUNC(G540*H540,2)</f>
        <v>10.52</v>
      </c>
    </row>
    <row r="541" spans="2:9" x14ac:dyDescent="0.2">
      <c r="B541" s="366" t="s">
        <v>667</v>
      </c>
      <c r="C541" s="459" t="s">
        <v>7</v>
      </c>
      <c r="D541" s="467">
        <v>88247</v>
      </c>
      <c r="E541" s="376" t="str">
        <f>IF($D541&lt;&gt;"",VLOOKUP($D541,'SINAPI DEZEMBRO 2020'!$A$1:G12482,2,FALSE),"")</f>
        <v>AUXILIAR DE ELETRICISTA COM ENCARGOS COMPLEMENTARES</v>
      </c>
      <c r="F541" s="465" t="str">
        <f>IF($D541&lt;&gt;"",VLOOKUP($D541,'SINAPI DEZEMBRO 2020'!$1:$1048576,3,FALSE),"")</f>
        <v>H</v>
      </c>
      <c r="G541" s="377">
        <v>0.15</v>
      </c>
      <c r="H541" s="378">
        <f>IF($D541&lt;&gt;"",VLOOKUP($D541,'SINAPI DEZEMBRO 2020'!$1:$1048576,4,FALSE),"")</f>
        <v>13.33</v>
      </c>
      <c r="I541" s="379">
        <f t="shared" si="94"/>
        <v>1.99</v>
      </c>
    </row>
    <row r="542" spans="2:9" x14ac:dyDescent="0.2">
      <c r="B542" s="366" t="s">
        <v>667</v>
      </c>
      <c r="C542" s="459" t="s">
        <v>7</v>
      </c>
      <c r="D542" s="467">
        <v>88264</v>
      </c>
      <c r="E542" s="376" t="str">
        <f>IF($D542&lt;&gt;"",VLOOKUP($D542,'SINAPI DEZEMBRO 2020'!$A$1:G12483,2,FALSE),"")</f>
        <v>ELETRICISTA COM ENCARGOS COMPLEMENTARES</v>
      </c>
      <c r="F542" s="465" t="str">
        <f>IF($D542&lt;&gt;"",VLOOKUP($D542,'SINAPI DEZEMBRO 2020'!$1:$1048576,3,FALSE),"")</f>
        <v>H</v>
      </c>
      <c r="G542" s="377">
        <v>0.15</v>
      </c>
      <c r="H542" s="378">
        <f>IF($D542&lt;&gt;"",VLOOKUP($D542,'SINAPI DEZEMBRO 2020'!$1:$1048576,4,FALSE),"")</f>
        <v>17.38</v>
      </c>
      <c r="I542" s="379">
        <f t="shared" si="94"/>
        <v>2.6</v>
      </c>
    </row>
    <row r="543" spans="2:9" x14ac:dyDescent="0.2">
      <c r="B543" s="366"/>
      <c r="C543" s="459"/>
      <c r="D543" s="464"/>
      <c r="E543" s="365"/>
      <c r="F543" s="459"/>
      <c r="G543" s="367"/>
      <c r="H543" s="368"/>
      <c r="I543" s="369"/>
    </row>
    <row r="544" spans="2:9" ht="25.5" x14ac:dyDescent="0.2">
      <c r="B544" s="386" t="s">
        <v>11905</v>
      </c>
      <c r="C544" s="472"/>
      <c r="D544" s="472"/>
      <c r="E544" s="385" t="s">
        <v>12010</v>
      </c>
      <c r="F544" s="500" t="str">
        <f>'SINAPI DEZEMBRO 2020'!C8776</f>
        <v xml:space="preserve">UN    </v>
      </c>
      <c r="G544" s="444">
        <v>1</v>
      </c>
      <c r="H544" s="445"/>
      <c r="I544" s="381">
        <f>TRUNC(SUM(I545:I547),2)</f>
        <v>125.3</v>
      </c>
    </row>
    <row r="545" spans="2:9" ht="25.5" x14ac:dyDescent="0.2">
      <c r="B545" s="366" t="s">
        <v>665</v>
      </c>
      <c r="C545" s="459" t="s">
        <v>7</v>
      </c>
      <c r="D545" s="467">
        <v>7576</v>
      </c>
      <c r="E545" s="376" t="str">
        <f>IF($D545&lt;&gt;"",VLOOKUP($D545,'SINAPI DEZEMBRO 2020'!$A$1:G12486,2,FALSE),"")</f>
        <v>SUPORTE EM ACO GALVANIZADO PARA TRANSFORMADOR PARA POSTE DUPLO T 185 X 95 MM, CHAPA DE 5/16"</v>
      </c>
      <c r="F545" s="465" t="str">
        <f>IF($D545&lt;&gt;"",VLOOKUP($D545,'SINAPI DEZEMBRO 2020'!$1:$1048576,3,FALSE),"")</f>
        <v xml:space="preserve">UN    </v>
      </c>
      <c r="G545" s="377">
        <v>1</v>
      </c>
      <c r="H545" s="378">
        <f>IF($D545&lt;&gt;"",VLOOKUP($D545,'SINAPI DEZEMBRO 2020'!$1:$1048576,4,FALSE),"")</f>
        <v>116.1</v>
      </c>
      <c r="I545" s="379">
        <f t="shared" ref="I545:I547" si="95">TRUNC(G545*H545,2)</f>
        <v>116.1</v>
      </c>
    </row>
    <row r="546" spans="2:9" x14ac:dyDescent="0.2">
      <c r="B546" s="366" t="s">
        <v>667</v>
      </c>
      <c r="C546" s="459" t="s">
        <v>7</v>
      </c>
      <c r="D546" s="467">
        <v>88264</v>
      </c>
      <c r="E546" s="376" t="str">
        <f>IF($D546&lt;&gt;"",VLOOKUP($D546,'SINAPI DEZEMBRO 2020'!$A$1:G12487,2,FALSE),"")</f>
        <v>ELETRICISTA COM ENCARGOS COMPLEMENTARES</v>
      </c>
      <c r="F546" s="465" t="str">
        <f>IF($D546&lt;&gt;"",VLOOKUP($D546,'SINAPI DEZEMBRO 2020'!$1:$1048576,3,FALSE),"")</f>
        <v>H</v>
      </c>
      <c r="G546" s="377">
        <v>0.3</v>
      </c>
      <c r="H546" s="378">
        <f>IF($D546&lt;&gt;"",VLOOKUP($D546,'SINAPI DEZEMBRO 2020'!$1:$1048576,4,FALSE),"")</f>
        <v>17.38</v>
      </c>
      <c r="I546" s="379">
        <f t="shared" si="95"/>
        <v>5.21</v>
      </c>
    </row>
    <row r="547" spans="2:9" x14ac:dyDescent="0.2">
      <c r="B547" s="366" t="s">
        <v>667</v>
      </c>
      <c r="C547" s="459" t="s">
        <v>7</v>
      </c>
      <c r="D547" s="467">
        <v>88247</v>
      </c>
      <c r="E547" s="376" t="str">
        <f>IF($D547&lt;&gt;"",VLOOKUP($D547,'SINAPI DEZEMBRO 2020'!$A$1:G12488,2,FALSE),"")</f>
        <v>AUXILIAR DE ELETRICISTA COM ENCARGOS COMPLEMENTARES</v>
      </c>
      <c r="F547" s="465" t="str">
        <f>IF($D547&lt;&gt;"",VLOOKUP($D547,'SINAPI DEZEMBRO 2020'!$1:$1048576,3,FALSE),"")</f>
        <v>H</v>
      </c>
      <c r="G547" s="377">
        <v>0.3</v>
      </c>
      <c r="H547" s="378">
        <f>IF($D547&lt;&gt;"",VLOOKUP($D547,'SINAPI DEZEMBRO 2020'!$1:$1048576,4,FALSE),"")</f>
        <v>13.33</v>
      </c>
      <c r="I547" s="379">
        <f t="shared" si="95"/>
        <v>3.99</v>
      </c>
    </row>
    <row r="548" spans="2:9" x14ac:dyDescent="0.2">
      <c r="B548" s="366"/>
      <c r="C548" s="459"/>
      <c r="D548" s="464"/>
      <c r="E548" s="365"/>
      <c r="F548" s="459"/>
      <c r="G548" s="367"/>
      <c r="H548" s="368"/>
      <c r="I548" s="369"/>
    </row>
    <row r="549" spans="2:9" ht="25.5" x14ac:dyDescent="0.2">
      <c r="B549" s="386" t="s">
        <v>11906</v>
      </c>
      <c r="C549" s="472"/>
      <c r="D549" s="472"/>
      <c r="E549" s="385" t="s">
        <v>12011</v>
      </c>
      <c r="F549" s="500" t="s">
        <v>38</v>
      </c>
      <c r="G549" s="444">
        <v>1</v>
      </c>
      <c r="H549" s="445"/>
      <c r="I549" s="381">
        <f>TRUNC(SUM(I550:I552),2)</f>
        <v>3.67</v>
      </c>
    </row>
    <row r="550" spans="2:9" ht="25.5" x14ac:dyDescent="0.2">
      <c r="B550" s="366" t="s">
        <v>665</v>
      </c>
      <c r="C550" s="459" t="s">
        <v>7</v>
      </c>
      <c r="D550" s="467">
        <v>379</v>
      </c>
      <c r="E550" s="376" t="str">
        <f>IF($D550&lt;&gt;"",VLOOKUP($D550,'SINAPI DEZEMBRO 2020'!$A$1:G12491,2,FALSE),"")</f>
        <v>ARRUELA QUADRADA EM ACO GALVANIZADO, DIMENSAO = 38 MM, ESPESSURA = 3MM, DIAMETRO DO FURO= 18 MM</v>
      </c>
      <c r="F550" s="465" t="str">
        <f>IF($D550&lt;&gt;"",VLOOKUP($D550,'SINAPI DEZEMBRO 2020'!$1:$1048576,3,FALSE),"")</f>
        <v xml:space="preserve">UN    </v>
      </c>
      <c r="G550" s="377">
        <v>1</v>
      </c>
      <c r="H550" s="378">
        <f>IF($D550&lt;&gt;"",VLOOKUP($D550,'SINAPI DEZEMBRO 2020'!$1:$1048576,4,FALSE),"")</f>
        <v>0.61</v>
      </c>
      <c r="I550" s="379">
        <f t="shared" ref="I550:I552" si="96">TRUNC(G550*H550,2)</f>
        <v>0.61</v>
      </c>
    </row>
    <row r="551" spans="2:9" x14ac:dyDescent="0.2">
      <c r="B551" s="366" t="s">
        <v>667</v>
      </c>
      <c r="C551" s="459" t="s">
        <v>7</v>
      </c>
      <c r="D551" s="467">
        <v>88247</v>
      </c>
      <c r="E551" s="376" t="str">
        <f>IF($D551&lt;&gt;"",VLOOKUP($D551,'SINAPI DEZEMBRO 2020'!$A$1:G12492,2,FALSE),"")</f>
        <v>AUXILIAR DE ELETRICISTA COM ENCARGOS COMPLEMENTARES</v>
      </c>
      <c r="F551" s="465" t="str">
        <f>IF($D551&lt;&gt;"",VLOOKUP($D551,'SINAPI DEZEMBRO 2020'!$1:$1048576,3,FALSE),"")</f>
        <v>H</v>
      </c>
      <c r="G551" s="377">
        <v>0.1</v>
      </c>
      <c r="H551" s="378">
        <f>IF($D551&lt;&gt;"",VLOOKUP($D551,'SINAPI DEZEMBRO 2020'!$1:$1048576,4,FALSE),"")</f>
        <v>13.33</v>
      </c>
      <c r="I551" s="379">
        <f t="shared" si="96"/>
        <v>1.33</v>
      </c>
    </row>
    <row r="552" spans="2:9" x14ac:dyDescent="0.2">
      <c r="B552" s="366" t="s">
        <v>667</v>
      </c>
      <c r="C552" s="459" t="s">
        <v>7</v>
      </c>
      <c r="D552" s="467">
        <v>88264</v>
      </c>
      <c r="E552" s="376" t="str">
        <f>IF($D552&lt;&gt;"",VLOOKUP($D552,'SINAPI DEZEMBRO 2020'!$A$1:G12493,2,FALSE),"")</f>
        <v>ELETRICISTA COM ENCARGOS COMPLEMENTARES</v>
      </c>
      <c r="F552" s="465" t="str">
        <f>IF($D552&lt;&gt;"",VLOOKUP($D552,'SINAPI DEZEMBRO 2020'!$1:$1048576,3,FALSE),"")</f>
        <v>H</v>
      </c>
      <c r="G552" s="377">
        <v>0.1</v>
      </c>
      <c r="H552" s="378">
        <f>IF($D552&lt;&gt;"",VLOOKUP($D552,'SINAPI DEZEMBRO 2020'!$1:$1048576,4,FALSE),"")</f>
        <v>17.38</v>
      </c>
      <c r="I552" s="379">
        <f t="shared" si="96"/>
        <v>1.73</v>
      </c>
    </row>
    <row r="553" spans="2:9" x14ac:dyDescent="0.2">
      <c r="B553" s="366"/>
      <c r="C553" s="459"/>
      <c r="D553" s="464"/>
      <c r="E553" s="365"/>
      <c r="F553" s="459"/>
      <c r="G553" s="367"/>
      <c r="H553" s="368"/>
      <c r="I553" s="369"/>
    </row>
    <row r="554" spans="2:9" ht="25.5" x14ac:dyDescent="0.2">
      <c r="B554" s="386" t="s">
        <v>11907</v>
      </c>
      <c r="C554" s="472"/>
      <c r="D554" s="472"/>
      <c r="E554" s="446" t="s">
        <v>12012</v>
      </c>
      <c r="F554" s="500" t="s">
        <v>775</v>
      </c>
      <c r="G554" s="444">
        <v>1</v>
      </c>
      <c r="H554" s="445"/>
      <c r="I554" s="381">
        <f>TRUNC(SUM(I555:I558),2)</f>
        <v>8.36</v>
      </c>
    </row>
    <row r="555" spans="2:9" x14ac:dyDescent="0.2">
      <c r="B555" s="366" t="s">
        <v>665</v>
      </c>
      <c r="C555" s="459" t="s">
        <v>7</v>
      </c>
      <c r="D555" s="467">
        <v>4337</v>
      </c>
      <c r="E555" s="376" t="str">
        <f>IF($D555&lt;&gt;"",VLOOKUP($D555,'SINAPI DEZEMBRO 2020'!$A$1:G12496,2,FALSE),"")</f>
        <v>PORCA ZINCADA, QUADRADA, DIAMETRO 5/8"</v>
      </c>
      <c r="F555" s="465" t="str">
        <f>IF($D555&lt;&gt;"",VLOOKUP($D555,'SINAPI DEZEMBRO 2020'!$1:$1048576,3,FALSE),"")</f>
        <v xml:space="preserve">UN    </v>
      </c>
      <c r="G555" s="377">
        <v>1</v>
      </c>
      <c r="H555" s="378">
        <f>IF($D555&lt;&gt;"",VLOOKUP($D555,'SINAPI DEZEMBRO 2020'!$1:$1048576,4,FALSE),"")</f>
        <v>1.31</v>
      </c>
      <c r="I555" s="379">
        <f t="shared" ref="I555:I557" si="97">TRUNC(G555*H555,2)</f>
        <v>1.31</v>
      </c>
    </row>
    <row r="556" spans="2:9" x14ac:dyDescent="0.2">
      <c r="B556" s="366" t="s">
        <v>667</v>
      </c>
      <c r="C556" s="459" t="s">
        <v>7</v>
      </c>
      <c r="D556" s="467">
        <v>88264</v>
      </c>
      <c r="E556" s="376" t="str">
        <f>IF($D556&lt;&gt;"",VLOOKUP($D556,'SINAPI DEZEMBRO 2020'!$A$1:G12497,2,FALSE),"")</f>
        <v>ELETRICISTA COM ENCARGOS COMPLEMENTARES</v>
      </c>
      <c r="F556" s="465" t="str">
        <f>IF($D556&lt;&gt;"",VLOOKUP($D556,'SINAPI DEZEMBRO 2020'!$1:$1048576,3,FALSE),"")</f>
        <v>H</v>
      </c>
      <c r="G556" s="377">
        <v>0.1</v>
      </c>
      <c r="H556" s="378">
        <f>IF($D556&lt;&gt;"",VLOOKUP($D556,'SINAPI DEZEMBRO 2020'!$1:$1048576,4,FALSE),"")</f>
        <v>17.38</v>
      </c>
      <c r="I556" s="379">
        <f t="shared" si="97"/>
        <v>1.73</v>
      </c>
    </row>
    <row r="557" spans="2:9" x14ac:dyDescent="0.2">
      <c r="B557" s="366" t="s">
        <v>667</v>
      </c>
      <c r="C557" s="459" t="s">
        <v>7</v>
      </c>
      <c r="D557" s="467">
        <v>88247</v>
      </c>
      <c r="E557" s="376" t="str">
        <f>IF($D557&lt;&gt;"",VLOOKUP($D557,'SINAPI DEZEMBRO 2020'!$A$1:G12498,2,FALSE),"")</f>
        <v>AUXILIAR DE ELETRICISTA COM ENCARGOS COMPLEMENTARES</v>
      </c>
      <c r="F557" s="465" t="str">
        <f>IF($D557&lt;&gt;"",VLOOKUP($D557,'SINAPI DEZEMBRO 2020'!$1:$1048576,3,FALSE),"")</f>
        <v>H</v>
      </c>
      <c r="G557" s="377">
        <v>0.1</v>
      </c>
      <c r="H557" s="378">
        <f>IF($D557&lt;&gt;"",VLOOKUP($D557,'SINAPI DEZEMBRO 2020'!$1:$1048576,4,FALSE),"")</f>
        <v>13.33</v>
      </c>
      <c r="I557" s="379">
        <f t="shared" si="97"/>
        <v>1.33</v>
      </c>
    </row>
    <row r="558" spans="2:9" s="121" customFormat="1" ht="25.5" x14ac:dyDescent="0.2">
      <c r="B558" s="366" t="s">
        <v>665</v>
      </c>
      <c r="C558" s="459" t="s">
        <v>666</v>
      </c>
      <c r="D558" s="467"/>
      <c r="E558" s="376" t="s">
        <v>12013</v>
      </c>
      <c r="F558" s="465" t="s">
        <v>775</v>
      </c>
      <c r="G558" s="377">
        <v>1</v>
      </c>
      <c r="H558" s="378">
        <v>3.99</v>
      </c>
      <c r="I558" s="379">
        <f t="shared" ref="I558" si="98">TRUNC(G558*H558,2)</f>
        <v>3.99</v>
      </c>
    </row>
    <row r="559" spans="2:9" x14ac:dyDescent="0.2">
      <c r="B559" s="366"/>
      <c r="C559" s="459"/>
      <c r="D559" s="464"/>
      <c r="E559" s="365"/>
      <c r="F559" s="459"/>
      <c r="G559" s="367"/>
      <c r="H559" s="368"/>
      <c r="I559" s="369"/>
    </row>
    <row r="560" spans="2:9" ht="25.5" x14ac:dyDescent="0.2">
      <c r="B560" s="386" t="s">
        <v>11908</v>
      </c>
      <c r="C560" s="472"/>
      <c r="D560" s="472"/>
      <c r="E560" s="397" t="s">
        <v>12014</v>
      </c>
      <c r="F560" s="500" t="s">
        <v>775</v>
      </c>
      <c r="G560" s="444">
        <v>1</v>
      </c>
      <c r="H560" s="445"/>
      <c r="I560" s="381">
        <f>TRUNC(SUM(I561:I564),2)</f>
        <v>9.02</v>
      </c>
    </row>
    <row r="561" spans="2:9" ht="25.5" x14ac:dyDescent="0.2">
      <c r="B561" s="366" t="s">
        <v>665</v>
      </c>
      <c r="C561" s="459" t="s">
        <v>7</v>
      </c>
      <c r="D561" s="467">
        <v>430</v>
      </c>
      <c r="E561" s="376" t="str">
        <f>IF($D561&lt;&gt;"",VLOOKUP($D561,'SINAPI DEZEMBRO 2020'!$A$1:G12502,2,FALSE),"")</f>
        <v>PARAFUSO M16 EM ACO GALVANIZADO, COMPRIMENTO = 125 MM, DIAMETRO = 16 MM, ROSCA MAQUINA, CABECA QUADRADA</v>
      </c>
      <c r="F561" s="465" t="str">
        <f>IF($D561&lt;&gt;"",VLOOKUP($D561,'SINAPI DEZEMBRO 2020'!$1:$1048576,3,FALSE),"")</f>
        <v xml:space="preserve">UN    </v>
      </c>
      <c r="G561" s="377">
        <v>1</v>
      </c>
      <c r="H561" s="378">
        <f>IF($D561&lt;&gt;"",VLOOKUP($D561,'SINAPI DEZEMBRO 2020'!$1:$1048576,4,FALSE),"")</f>
        <v>4.6500000000000004</v>
      </c>
      <c r="I561" s="379">
        <f t="shared" ref="I561:I563" si="99">TRUNC(G561*H561,2)</f>
        <v>4.6500000000000004</v>
      </c>
    </row>
    <row r="562" spans="2:9" x14ac:dyDescent="0.2">
      <c r="B562" s="366" t="s">
        <v>667</v>
      </c>
      <c r="C562" s="459" t="s">
        <v>7</v>
      </c>
      <c r="D562" s="467">
        <v>88264</v>
      </c>
      <c r="E562" s="376" t="str">
        <f>IF($D562&lt;&gt;"",VLOOKUP($D562,'SINAPI DEZEMBRO 2020'!$A$1:G12503,2,FALSE),"")</f>
        <v>ELETRICISTA COM ENCARGOS COMPLEMENTARES</v>
      </c>
      <c r="F562" s="465" t="str">
        <f>IF($D562&lt;&gt;"",VLOOKUP($D562,'SINAPI DEZEMBRO 2020'!$1:$1048576,3,FALSE),"")</f>
        <v>H</v>
      </c>
      <c r="G562" s="377">
        <v>0.1</v>
      </c>
      <c r="H562" s="378">
        <f>IF($D562&lt;&gt;"",VLOOKUP($D562,'SINAPI DEZEMBRO 2020'!$1:$1048576,4,FALSE),"")</f>
        <v>17.38</v>
      </c>
      <c r="I562" s="379">
        <f t="shared" si="99"/>
        <v>1.73</v>
      </c>
    </row>
    <row r="563" spans="2:9" x14ac:dyDescent="0.2">
      <c r="B563" s="366" t="s">
        <v>667</v>
      </c>
      <c r="C563" s="459" t="s">
        <v>7</v>
      </c>
      <c r="D563" s="467">
        <v>88247</v>
      </c>
      <c r="E563" s="376" t="str">
        <f>IF($D563&lt;&gt;"",VLOOKUP($D563,'SINAPI DEZEMBRO 2020'!$A$1:G12504,2,FALSE),"")</f>
        <v>AUXILIAR DE ELETRICISTA COM ENCARGOS COMPLEMENTARES</v>
      </c>
      <c r="F563" s="465" t="str">
        <f>IF($D563&lt;&gt;"",VLOOKUP($D563,'SINAPI DEZEMBRO 2020'!$1:$1048576,3,FALSE),"")</f>
        <v>H</v>
      </c>
      <c r="G563" s="377">
        <v>0.1</v>
      </c>
      <c r="H563" s="378">
        <f>IF($D563&lt;&gt;"",VLOOKUP($D563,'SINAPI DEZEMBRO 2020'!$1:$1048576,4,FALSE),"")</f>
        <v>13.33</v>
      </c>
      <c r="I563" s="379">
        <f t="shared" si="99"/>
        <v>1.33</v>
      </c>
    </row>
    <row r="564" spans="2:9" s="121" customFormat="1" x14ac:dyDescent="0.2">
      <c r="B564" s="366" t="s">
        <v>665</v>
      </c>
      <c r="C564" s="459" t="s">
        <v>7</v>
      </c>
      <c r="D564" s="467">
        <v>4337</v>
      </c>
      <c r="E564" s="376" t="str">
        <f>IF($D564&lt;&gt;"",VLOOKUP($D564,'SINAPI DEZEMBRO 2020'!$A$1:G12505,2,FALSE),"")</f>
        <v>PORCA ZINCADA, QUADRADA, DIAMETRO 5/8"</v>
      </c>
      <c r="F564" s="465" t="str">
        <f>IF($D564&lt;&gt;"",VLOOKUP($D564,'SINAPI DEZEMBRO 2020'!$1:$1048576,3,FALSE),"")</f>
        <v xml:space="preserve">UN    </v>
      </c>
      <c r="G564" s="377">
        <v>1</v>
      </c>
      <c r="H564" s="378">
        <f>IF($D564&lt;&gt;"",VLOOKUP($D564,'SINAPI DEZEMBRO 2020'!$1:$1048576,4,FALSE),"")</f>
        <v>1.31</v>
      </c>
      <c r="I564" s="379">
        <f t="shared" ref="I564" si="100">TRUNC(G564*H564,2)</f>
        <v>1.31</v>
      </c>
    </row>
    <row r="565" spans="2:9" x14ac:dyDescent="0.2">
      <c r="B565" s="366"/>
      <c r="C565" s="459"/>
      <c r="D565" s="464"/>
      <c r="E565" s="365"/>
      <c r="F565" s="459"/>
      <c r="G565" s="367"/>
      <c r="H565" s="368"/>
      <c r="I565" s="369"/>
    </row>
    <row r="566" spans="2:9" ht="25.5" x14ac:dyDescent="0.2">
      <c r="B566" s="386" t="s">
        <v>11909</v>
      </c>
      <c r="C566" s="472"/>
      <c r="D566" s="472"/>
      <c r="E566" s="397" t="s">
        <v>12015</v>
      </c>
      <c r="F566" s="500" t="str">
        <f>'SINAPI DEZEMBRO 2020'!C8796</f>
        <v xml:space="preserve">UN    </v>
      </c>
      <c r="G566" s="444">
        <v>1</v>
      </c>
      <c r="H566" s="445"/>
      <c r="I566" s="381">
        <f>TRUNC(SUM(I567:I570),2)</f>
        <v>10.55</v>
      </c>
    </row>
    <row r="567" spans="2:9" ht="25.5" x14ac:dyDescent="0.2">
      <c r="B567" s="366" t="s">
        <v>665</v>
      </c>
      <c r="C567" s="459" t="s">
        <v>7</v>
      </c>
      <c r="D567" s="467">
        <v>431</v>
      </c>
      <c r="E567" s="376" t="str">
        <f>IF($D567&lt;&gt;"",VLOOKUP($D567,'SINAPI DEZEMBRO 2020'!$A$1:G12508,2,FALSE),"")</f>
        <v>PARAFUSO M16 EM ACO GALVANIZADO, COMPRIMENTO = 200 MM, DIAMETRO = 16 MM, ROSCA MAQUINA, CABECA QUADRADA</v>
      </c>
      <c r="F567" s="465" t="str">
        <f>IF($D567&lt;&gt;"",VLOOKUP($D567,'SINAPI DEZEMBRO 2020'!$1:$1048576,3,FALSE),"")</f>
        <v xml:space="preserve">UN    </v>
      </c>
      <c r="G567" s="377">
        <v>1</v>
      </c>
      <c r="H567" s="378">
        <f>IF($D567&lt;&gt;"",VLOOKUP($D567,'SINAPI DEZEMBRO 2020'!$1:$1048576,4,FALSE),"")</f>
        <v>6.18</v>
      </c>
      <c r="I567" s="379">
        <f t="shared" ref="I567:I569" si="101">TRUNC(G567*H567,2)</f>
        <v>6.18</v>
      </c>
    </row>
    <row r="568" spans="2:9" x14ac:dyDescent="0.2">
      <c r="B568" s="366" t="s">
        <v>667</v>
      </c>
      <c r="C568" s="459" t="s">
        <v>7</v>
      </c>
      <c r="D568" s="467">
        <v>88247</v>
      </c>
      <c r="E568" s="376" t="str">
        <f>IF($D568&lt;&gt;"",VLOOKUP($D568,'SINAPI DEZEMBRO 2020'!$A$1:G12509,2,FALSE),"")</f>
        <v>AUXILIAR DE ELETRICISTA COM ENCARGOS COMPLEMENTARES</v>
      </c>
      <c r="F568" s="465" t="str">
        <f>IF($D568&lt;&gt;"",VLOOKUP($D568,'SINAPI DEZEMBRO 2020'!$1:$1048576,3,FALSE),"")</f>
        <v>H</v>
      </c>
      <c r="G568" s="377">
        <v>0.1</v>
      </c>
      <c r="H568" s="378">
        <f>IF($D568&lt;&gt;"",VLOOKUP($D568,'SINAPI DEZEMBRO 2020'!$1:$1048576,4,FALSE),"")</f>
        <v>13.33</v>
      </c>
      <c r="I568" s="379">
        <f t="shared" si="101"/>
        <v>1.33</v>
      </c>
    </row>
    <row r="569" spans="2:9" x14ac:dyDescent="0.2">
      <c r="B569" s="366" t="s">
        <v>667</v>
      </c>
      <c r="C569" s="459" t="s">
        <v>7</v>
      </c>
      <c r="D569" s="467">
        <v>88264</v>
      </c>
      <c r="E569" s="376" t="str">
        <f>IF($D569&lt;&gt;"",VLOOKUP($D569,'SINAPI DEZEMBRO 2020'!$A$1:G12510,2,FALSE),"")</f>
        <v>ELETRICISTA COM ENCARGOS COMPLEMENTARES</v>
      </c>
      <c r="F569" s="465" t="str">
        <f>IF($D569&lt;&gt;"",VLOOKUP($D569,'SINAPI DEZEMBRO 2020'!$1:$1048576,3,FALSE),"")</f>
        <v>H</v>
      </c>
      <c r="G569" s="377">
        <v>0.1</v>
      </c>
      <c r="H569" s="378">
        <f>IF($D569&lt;&gt;"",VLOOKUP($D569,'SINAPI DEZEMBRO 2020'!$1:$1048576,4,FALSE),"")</f>
        <v>17.38</v>
      </c>
      <c r="I569" s="379">
        <f t="shared" si="101"/>
        <v>1.73</v>
      </c>
    </row>
    <row r="570" spans="2:9" s="121" customFormat="1" x14ac:dyDescent="0.2">
      <c r="B570" s="366" t="s">
        <v>665</v>
      </c>
      <c r="C570" s="459" t="s">
        <v>7</v>
      </c>
      <c r="D570" s="467">
        <v>4337</v>
      </c>
      <c r="E570" s="376" t="str">
        <f>IF($D570&lt;&gt;"",VLOOKUP($D570,'SINAPI DEZEMBRO 2020'!$A$1:G12511,2,FALSE),"")</f>
        <v>PORCA ZINCADA, QUADRADA, DIAMETRO 5/8"</v>
      </c>
      <c r="F570" s="465" t="str">
        <f>IF($D570&lt;&gt;"",VLOOKUP($D570,'SINAPI DEZEMBRO 2020'!$1:$1048576,3,FALSE),"")</f>
        <v xml:space="preserve">UN    </v>
      </c>
      <c r="G570" s="377">
        <v>1</v>
      </c>
      <c r="H570" s="378">
        <f>IF($D570&lt;&gt;"",VLOOKUP($D570,'SINAPI DEZEMBRO 2020'!$1:$1048576,4,FALSE),"")</f>
        <v>1.31</v>
      </c>
      <c r="I570" s="379">
        <f t="shared" ref="I570" si="102">TRUNC(G570*H570,2)</f>
        <v>1.31</v>
      </c>
    </row>
    <row r="571" spans="2:9" x14ac:dyDescent="0.2">
      <c r="B571" s="366"/>
      <c r="C571" s="459"/>
      <c r="D571" s="464"/>
      <c r="E571" s="365"/>
      <c r="F571" s="459"/>
      <c r="G571" s="367"/>
      <c r="H571" s="368"/>
      <c r="I571" s="369"/>
    </row>
    <row r="572" spans="2:9" ht="25.5" x14ac:dyDescent="0.2">
      <c r="B572" s="386" t="s">
        <v>11910</v>
      </c>
      <c r="C572" s="472"/>
      <c r="D572" s="472"/>
      <c r="E572" s="397" t="s">
        <v>12016</v>
      </c>
      <c r="F572" s="500" t="s">
        <v>38</v>
      </c>
      <c r="G572" s="444">
        <v>1</v>
      </c>
      <c r="H572" s="445"/>
      <c r="I572" s="381">
        <f>TRUNC(SUM(I573:I576),2)</f>
        <v>11.19</v>
      </c>
    </row>
    <row r="573" spans="2:9" ht="25.5" x14ac:dyDescent="0.2">
      <c r="B573" s="366" t="s">
        <v>665</v>
      </c>
      <c r="C573" s="459" t="s">
        <v>7</v>
      </c>
      <c r="D573" s="467">
        <v>432</v>
      </c>
      <c r="E573" s="376" t="str">
        <f>IF($D573&lt;&gt;"",VLOOKUP($D573,'SINAPI DEZEMBRO 2020'!$A$1:G12514,2,FALSE),"")</f>
        <v>PARAFUSO M16 EM ACO GALVANIZADO, COMPRIMENTO = 250 MM, DIAMETRO = 16 MM, ROSCA MAQUINA, CABECA QUADRADA</v>
      </c>
      <c r="F573" s="465" t="str">
        <f>IF($D573&lt;&gt;"",VLOOKUP($D573,'SINAPI DEZEMBRO 2020'!$1:$1048576,3,FALSE),"")</f>
        <v xml:space="preserve">UN    </v>
      </c>
      <c r="G573" s="377">
        <v>1</v>
      </c>
      <c r="H573" s="378">
        <f>IF($D573&lt;&gt;"",VLOOKUP($D573,'SINAPI DEZEMBRO 2020'!$1:$1048576,4,FALSE),"")</f>
        <v>6.82</v>
      </c>
      <c r="I573" s="379">
        <f t="shared" ref="I573:I575" si="103">TRUNC(G573*H573,2)</f>
        <v>6.82</v>
      </c>
    </row>
    <row r="574" spans="2:9" x14ac:dyDescent="0.2">
      <c r="B574" s="366" t="s">
        <v>667</v>
      </c>
      <c r="C574" s="459" t="s">
        <v>7</v>
      </c>
      <c r="D574" s="467">
        <v>88247</v>
      </c>
      <c r="E574" s="376" t="str">
        <f>IF($D574&lt;&gt;"",VLOOKUP($D574,'SINAPI DEZEMBRO 2020'!$A$1:G12515,2,FALSE),"")</f>
        <v>AUXILIAR DE ELETRICISTA COM ENCARGOS COMPLEMENTARES</v>
      </c>
      <c r="F574" s="465" t="str">
        <f>IF($D574&lt;&gt;"",VLOOKUP($D574,'SINAPI DEZEMBRO 2020'!$1:$1048576,3,FALSE),"")</f>
        <v>H</v>
      </c>
      <c r="G574" s="377">
        <v>0.1</v>
      </c>
      <c r="H574" s="378">
        <f>IF($D574&lt;&gt;"",VLOOKUP($D574,'SINAPI DEZEMBRO 2020'!$1:$1048576,4,FALSE),"")</f>
        <v>13.33</v>
      </c>
      <c r="I574" s="379">
        <f t="shared" si="103"/>
        <v>1.33</v>
      </c>
    </row>
    <row r="575" spans="2:9" x14ac:dyDescent="0.2">
      <c r="B575" s="366" t="s">
        <v>667</v>
      </c>
      <c r="C575" s="459" t="s">
        <v>7</v>
      </c>
      <c r="D575" s="467">
        <v>88264</v>
      </c>
      <c r="E575" s="376" t="str">
        <f>IF($D575&lt;&gt;"",VLOOKUP($D575,'SINAPI DEZEMBRO 2020'!$A$1:G12516,2,FALSE),"")</f>
        <v>ELETRICISTA COM ENCARGOS COMPLEMENTARES</v>
      </c>
      <c r="F575" s="465" t="str">
        <f>IF($D575&lt;&gt;"",VLOOKUP($D575,'SINAPI DEZEMBRO 2020'!$1:$1048576,3,FALSE),"")</f>
        <v>H</v>
      </c>
      <c r="G575" s="377">
        <v>0.1</v>
      </c>
      <c r="H575" s="378">
        <f>IF($D575&lt;&gt;"",VLOOKUP($D575,'SINAPI DEZEMBRO 2020'!$1:$1048576,4,FALSE),"")</f>
        <v>17.38</v>
      </c>
      <c r="I575" s="379">
        <f t="shared" si="103"/>
        <v>1.73</v>
      </c>
    </row>
    <row r="576" spans="2:9" s="121" customFormat="1" x14ac:dyDescent="0.2">
      <c r="B576" s="366" t="s">
        <v>665</v>
      </c>
      <c r="C576" s="459" t="s">
        <v>7</v>
      </c>
      <c r="D576" s="467">
        <v>4337</v>
      </c>
      <c r="E576" s="376" t="str">
        <f>IF($D576&lt;&gt;"",VLOOKUP($D576,'SINAPI DEZEMBRO 2020'!$A$1:G12517,2,FALSE),"")</f>
        <v>PORCA ZINCADA, QUADRADA, DIAMETRO 5/8"</v>
      </c>
      <c r="F576" s="465" t="str">
        <f>IF($D576&lt;&gt;"",VLOOKUP($D576,'SINAPI DEZEMBRO 2020'!$1:$1048576,3,FALSE),"")</f>
        <v xml:space="preserve">UN    </v>
      </c>
      <c r="G576" s="377">
        <v>1</v>
      </c>
      <c r="H576" s="378">
        <f>IF($D576&lt;&gt;"",VLOOKUP($D576,'SINAPI DEZEMBRO 2020'!$1:$1048576,4,FALSE),"")</f>
        <v>1.31</v>
      </c>
      <c r="I576" s="379">
        <f t="shared" ref="I576" si="104">TRUNC(G576*H576,2)</f>
        <v>1.31</v>
      </c>
    </row>
    <row r="577" spans="2:9" x14ac:dyDescent="0.2">
      <c r="B577" s="366"/>
      <c r="C577" s="459"/>
      <c r="D577" s="464"/>
      <c r="E577" s="365"/>
      <c r="F577" s="459"/>
      <c r="G577" s="367"/>
      <c r="H577" s="368"/>
      <c r="I577" s="369"/>
    </row>
    <row r="578" spans="2:9" ht="25.5" x14ac:dyDescent="0.2">
      <c r="B578" s="386" t="s">
        <v>11911</v>
      </c>
      <c r="C578" s="472"/>
      <c r="D578" s="472"/>
      <c r="E578" s="397" t="s">
        <v>12017</v>
      </c>
      <c r="F578" s="500" t="s">
        <v>38</v>
      </c>
      <c r="G578" s="444">
        <v>1</v>
      </c>
      <c r="H578" s="445"/>
      <c r="I578" s="381">
        <f>TRUNC(SUM(I579:I582),2)</f>
        <v>13.57</v>
      </c>
    </row>
    <row r="579" spans="2:9" ht="25.5" x14ac:dyDescent="0.2">
      <c r="B579" s="366" t="s">
        <v>665</v>
      </c>
      <c r="C579" s="459" t="s">
        <v>7</v>
      </c>
      <c r="D579" s="467">
        <v>429</v>
      </c>
      <c r="E579" s="376" t="str">
        <f>IF($D579&lt;&gt;"",VLOOKUP($D579,'SINAPI DEZEMBRO 2020'!$A$1:G12520,2,FALSE),"")</f>
        <v>PARAFUSO M16 EM ACO GALVANIZADO, COMPRIMENTO = 300 MM, DIAMETRO = 16 MM, ROSCA DUPLA</v>
      </c>
      <c r="F579" s="465" t="str">
        <f>IF($D579&lt;&gt;"",VLOOKUP($D579,'SINAPI DEZEMBRO 2020'!$1:$1048576,3,FALSE),"")</f>
        <v xml:space="preserve">UN    </v>
      </c>
      <c r="G579" s="377">
        <v>1</v>
      </c>
      <c r="H579" s="378">
        <f>IF($D579&lt;&gt;"",VLOOKUP($D579,'SINAPI DEZEMBRO 2020'!$1:$1048576,4,FALSE),"")</f>
        <v>9.1999999999999993</v>
      </c>
      <c r="I579" s="379">
        <f t="shared" ref="I579:I581" si="105">TRUNC(G579*H579,2)</f>
        <v>9.1999999999999993</v>
      </c>
    </row>
    <row r="580" spans="2:9" x14ac:dyDescent="0.2">
      <c r="B580" s="366" t="s">
        <v>667</v>
      </c>
      <c r="C580" s="459" t="s">
        <v>7</v>
      </c>
      <c r="D580" s="467">
        <v>88247</v>
      </c>
      <c r="E580" s="376" t="str">
        <f>IF($D580&lt;&gt;"",VLOOKUP($D580,'SINAPI DEZEMBRO 2020'!$A$1:G12521,2,FALSE),"")</f>
        <v>AUXILIAR DE ELETRICISTA COM ENCARGOS COMPLEMENTARES</v>
      </c>
      <c r="F580" s="465" t="str">
        <f>IF($D580&lt;&gt;"",VLOOKUP($D580,'SINAPI DEZEMBRO 2020'!$1:$1048576,3,FALSE),"")</f>
        <v>H</v>
      </c>
      <c r="G580" s="377">
        <v>0.1</v>
      </c>
      <c r="H580" s="378">
        <f>IF($D580&lt;&gt;"",VLOOKUP($D580,'SINAPI DEZEMBRO 2020'!$1:$1048576,4,FALSE),"")</f>
        <v>13.33</v>
      </c>
      <c r="I580" s="379">
        <f t="shared" si="105"/>
        <v>1.33</v>
      </c>
    </row>
    <row r="581" spans="2:9" x14ac:dyDescent="0.2">
      <c r="B581" s="366" t="s">
        <v>667</v>
      </c>
      <c r="C581" s="459" t="s">
        <v>7</v>
      </c>
      <c r="D581" s="467">
        <v>88264</v>
      </c>
      <c r="E581" s="376" t="str">
        <f>IF($D581&lt;&gt;"",VLOOKUP($D581,'SINAPI DEZEMBRO 2020'!$A$1:G12522,2,FALSE),"")</f>
        <v>ELETRICISTA COM ENCARGOS COMPLEMENTARES</v>
      </c>
      <c r="F581" s="465" t="str">
        <f>IF($D581&lt;&gt;"",VLOOKUP($D581,'SINAPI DEZEMBRO 2020'!$1:$1048576,3,FALSE),"")</f>
        <v>H</v>
      </c>
      <c r="G581" s="377">
        <v>0.1</v>
      </c>
      <c r="H581" s="378">
        <f>IF($D581&lt;&gt;"",VLOOKUP($D581,'SINAPI DEZEMBRO 2020'!$1:$1048576,4,FALSE),"")</f>
        <v>17.38</v>
      </c>
      <c r="I581" s="379">
        <f t="shared" si="105"/>
        <v>1.73</v>
      </c>
    </row>
    <row r="582" spans="2:9" s="121" customFormat="1" x14ac:dyDescent="0.2">
      <c r="B582" s="366" t="s">
        <v>665</v>
      </c>
      <c r="C582" s="459" t="s">
        <v>7</v>
      </c>
      <c r="D582" s="467">
        <v>4337</v>
      </c>
      <c r="E582" s="376" t="str">
        <f>IF($D582&lt;&gt;"",VLOOKUP($D582,'SINAPI DEZEMBRO 2020'!$A$1:G12523,2,FALSE),"")</f>
        <v>PORCA ZINCADA, QUADRADA, DIAMETRO 5/8"</v>
      </c>
      <c r="F582" s="465" t="str">
        <f>IF($D582&lt;&gt;"",VLOOKUP($D582,'SINAPI DEZEMBRO 2020'!$1:$1048576,3,FALSE),"")</f>
        <v xml:space="preserve">UN    </v>
      </c>
      <c r="G582" s="377">
        <v>1</v>
      </c>
      <c r="H582" s="378">
        <f>IF($D582&lt;&gt;"",VLOOKUP($D582,'SINAPI DEZEMBRO 2020'!$1:$1048576,4,FALSE),"")</f>
        <v>1.31</v>
      </c>
      <c r="I582" s="379">
        <f t="shared" ref="I582" si="106">TRUNC(G582*H582,2)</f>
        <v>1.31</v>
      </c>
    </row>
    <row r="583" spans="2:9" x14ac:dyDescent="0.2">
      <c r="B583" s="366"/>
      <c r="C583" s="459"/>
      <c r="D583" s="464"/>
      <c r="E583" s="365"/>
      <c r="F583" s="459"/>
      <c r="G583" s="367"/>
      <c r="H583" s="368"/>
      <c r="I583" s="369"/>
    </row>
    <row r="584" spans="2:9" ht="25.5" x14ac:dyDescent="0.2">
      <c r="B584" s="386" t="s">
        <v>11912</v>
      </c>
      <c r="C584" s="472"/>
      <c r="D584" s="472"/>
      <c r="E584" s="372" t="s">
        <v>12019</v>
      </c>
      <c r="F584" s="500" t="s">
        <v>38</v>
      </c>
      <c r="G584" s="444">
        <v>1</v>
      </c>
      <c r="H584" s="445"/>
      <c r="I584" s="381">
        <f>TRUNC(SUM(I585:I587),2)</f>
        <v>14.06</v>
      </c>
    </row>
    <row r="585" spans="2:9" x14ac:dyDescent="0.2">
      <c r="B585" s="366" t="s">
        <v>665</v>
      </c>
      <c r="C585" s="459" t="s">
        <v>666</v>
      </c>
      <c r="D585" s="467"/>
      <c r="E585" s="376" t="s">
        <v>12018</v>
      </c>
      <c r="F585" s="465" t="str">
        <f>IF($D585&lt;&gt;"",VLOOKUP($D585,'SINAPI DEZEMBRO 2020'!$1:$1048576,3,FALSE),"")</f>
        <v/>
      </c>
      <c r="G585" s="377">
        <v>1</v>
      </c>
      <c r="H585" s="378">
        <v>11</v>
      </c>
      <c r="I585" s="379">
        <f t="shared" ref="I585:I587" si="107">TRUNC(G585*H585,2)</f>
        <v>11</v>
      </c>
    </row>
    <row r="586" spans="2:9" x14ac:dyDescent="0.2">
      <c r="B586" s="366" t="s">
        <v>667</v>
      </c>
      <c r="C586" s="459" t="s">
        <v>7</v>
      </c>
      <c r="D586" s="467">
        <v>88247</v>
      </c>
      <c r="E586" s="376" t="str">
        <f>IF($D586&lt;&gt;"",VLOOKUP($D586,'SINAPI DEZEMBRO 2020'!$A$1:G12527,2,FALSE),"")</f>
        <v>AUXILIAR DE ELETRICISTA COM ENCARGOS COMPLEMENTARES</v>
      </c>
      <c r="F586" s="465" t="str">
        <f>IF($D586&lt;&gt;"",VLOOKUP($D586,'SINAPI DEZEMBRO 2020'!$1:$1048576,3,FALSE),"")</f>
        <v>H</v>
      </c>
      <c r="G586" s="377">
        <v>0.1</v>
      </c>
      <c r="H586" s="378">
        <f>IF($D586&lt;&gt;"",VLOOKUP($D586,'SINAPI DEZEMBRO 2020'!$1:$1048576,4,FALSE),"")</f>
        <v>13.33</v>
      </c>
      <c r="I586" s="379">
        <f t="shared" si="107"/>
        <v>1.33</v>
      </c>
    </row>
    <row r="587" spans="2:9" x14ac:dyDescent="0.2">
      <c r="B587" s="366" t="s">
        <v>667</v>
      </c>
      <c r="C587" s="459" t="s">
        <v>7</v>
      </c>
      <c r="D587" s="467">
        <v>88264</v>
      </c>
      <c r="E587" s="376" t="str">
        <f>IF($D587&lt;&gt;"",VLOOKUP($D587,'SINAPI DEZEMBRO 2020'!$A$1:G12528,2,FALSE),"")</f>
        <v>ELETRICISTA COM ENCARGOS COMPLEMENTARES</v>
      </c>
      <c r="F587" s="465" t="str">
        <f>IF($D587&lt;&gt;"",VLOOKUP($D587,'SINAPI DEZEMBRO 2020'!$1:$1048576,3,FALSE),"")</f>
        <v>H</v>
      </c>
      <c r="G587" s="377">
        <v>0.1</v>
      </c>
      <c r="H587" s="378">
        <f>IF($D587&lt;&gt;"",VLOOKUP($D587,'SINAPI DEZEMBRO 2020'!$1:$1048576,4,FALSE),"")</f>
        <v>17.38</v>
      </c>
      <c r="I587" s="379">
        <f t="shared" si="107"/>
        <v>1.73</v>
      </c>
    </row>
    <row r="588" spans="2:9" x14ac:dyDescent="0.2">
      <c r="B588" s="366"/>
      <c r="C588" s="459"/>
      <c r="D588" s="464"/>
      <c r="E588" s="365"/>
      <c r="F588" s="459"/>
      <c r="G588" s="367"/>
      <c r="H588" s="368"/>
      <c r="I588" s="369"/>
    </row>
    <row r="589" spans="2:9" ht="25.5" x14ac:dyDescent="0.2">
      <c r="B589" s="386" t="s">
        <v>11913</v>
      </c>
      <c r="C589" s="472"/>
      <c r="D589" s="472"/>
      <c r="E589" s="372" t="s">
        <v>12020</v>
      </c>
      <c r="F589" s="500" t="s">
        <v>38</v>
      </c>
      <c r="G589" s="444">
        <v>1</v>
      </c>
      <c r="H589" s="445"/>
      <c r="I589" s="381">
        <f>TRUNC(SUM(I590:I593),2)</f>
        <v>31.32</v>
      </c>
    </row>
    <row r="590" spans="2:9" x14ac:dyDescent="0.2">
      <c r="B590" s="366" t="s">
        <v>665</v>
      </c>
      <c r="C590" s="459" t="s">
        <v>666</v>
      </c>
      <c r="D590" s="467"/>
      <c r="E590" s="376" t="s">
        <v>12021</v>
      </c>
      <c r="F590" s="465" t="s">
        <v>38</v>
      </c>
      <c r="G590" s="377">
        <v>1</v>
      </c>
      <c r="H590" s="378">
        <v>23.18</v>
      </c>
      <c r="I590" s="379">
        <f t="shared" ref="I590:I593" si="108">TRUNC(G590*H590,2)</f>
        <v>23.18</v>
      </c>
    </row>
    <row r="591" spans="2:9" s="121" customFormat="1" x14ac:dyDescent="0.2">
      <c r="B591" s="366" t="s">
        <v>665</v>
      </c>
      <c r="C591" s="459" t="s">
        <v>666</v>
      </c>
      <c r="D591" s="467"/>
      <c r="E591" s="376" t="s">
        <v>12022</v>
      </c>
      <c r="F591" s="465" t="s">
        <v>38</v>
      </c>
      <c r="G591" s="377">
        <v>1</v>
      </c>
      <c r="H591" s="378">
        <v>5.08</v>
      </c>
      <c r="I591" s="379">
        <f t="shared" ref="I591" si="109">TRUNC(G591*H591,2)</f>
        <v>5.08</v>
      </c>
    </row>
    <row r="592" spans="2:9" x14ac:dyDescent="0.2">
      <c r="B592" s="366" t="s">
        <v>667</v>
      </c>
      <c r="C592" s="459" t="s">
        <v>7</v>
      </c>
      <c r="D592" s="467">
        <v>88247</v>
      </c>
      <c r="E592" s="376" t="str">
        <f>IF($D592&lt;&gt;"",VLOOKUP($D592,'SINAPI DEZEMBRO 2020'!$A$1:G12533,2,FALSE),"")</f>
        <v>AUXILIAR DE ELETRICISTA COM ENCARGOS COMPLEMENTARES</v>
      </c>
      <c r="F592" s="465" t="str">
        <f>IF($D592&lt;&gt;"",VLOOKUP($D592,'SINAPI DEZEMBRO 2020'!$1:$1048576,3,FALSE),"")</f>
        <v>H</v>
      </c>
      <c r="G592" s="377">
        <v>0.1</v>
      </c>
      <c r="H592" s="378">
        <f>IF($D592&lt;&gt;"",VLOOKUP($D592,'SINAPI DEZEMBRO 2020'!$1:$1048576,4,FALSE),"")</f>
        <v>13.33</v>
      </c>
      <c r="I592" s="379">
        <f t="shared" si="108"/>
        <v>1.33</v>
      </c>
    </row>
    <row r="593" spans="2:9" x14ac:dyDescent="0.2">
      <c r="B593" s="366" t="s">
        <v>667</v>
      </c>
      <c r="C593" s="459" t="s">
        <v>7</v>
      </c>
      <c r="D593" s="467">
        <v>88264</v>
      </c>
      <c r="E593" s="376" t="str">
        <f>IF($D593&lt;&gt;"",VLOOKUP($D593,'SINAPI DEZEMBRO 2020'!$A$1:G12534,2,FALSE),"")</f>
        <v>ELETRICISTA COM ENCARGOS COMPLEMENTARES</v>
      </c>
      <c r="F593" s="465" t="str">
        <f>IF($D593&lt;&gt;"",VLOOKUP($D593,'SINAPI DEZEMBRO 2020'!$1:$1048576,3,FALSE),"")</f>
        <v>H</v>
      </c>
      <c r="G593" s="377">
        <v>0.1</v>
      </c>
      <c r="H593" s="378">
        <f>IF($D593&lt;&gt;"",VLOOKUP($D593,'SINAPI DEZEMBRO 2020'!$1:$1048576,4,FALSE),"")</f>
        <v>17.38</v>
      </c>
      <c r="I593" s="379">
        <f t="shared" si="108"/>
        <v>1.73</v>
      </c>
    </row>
    <row r="594" spans="2:9" x14ac:dyDescent="0.2">
      <c r="B594" s="366"/>
      <c r="C594" s="459"/>
      <c r="D594" s="464"/>
      <c r="E594" s="365"/>
      <c r="F594" s="459"/>
      <c r="G594" s="367"/>
      <c r="H594" s="368"/>
      <c r="I594" s="369"/>
    </row>
    <row r="595" spans="2:9" ht="25.5" x14ac:dyDescent="0.2">
      <c r="B595" s="386" t="s">
        <v>11914</v>
      </c>
      <c r="C595" s="472"/>
      <c r="D595" s="472"/>
      <c r="E595" s="397" t="s">
        <v>12023</v>
      </c>
      <c r="F595" s="500" t="s">
        <v>38</v>
      </c>
      <c r="G595" s="444">
        <v>1</v>
      </c>
      <c r="H595" s="445"/>
      <c r="I595" s="381">
        <f>TRUNC(SUM(I596:I598),2)</f>
        <v>22.66</v>
      </c>
    </row>
    <row r="596" spans="2:9" ht="25.5" x14ac:dyDescent="0.2">
      <c r="B596" s="366" t="s">
        <v>665</v>
      </c>
      <c r="C596" s="459" t="s">
        <v>666</v>
      </c>
      <c r="D596" s="467"/>
      <c r="E596" s="447" t="s">
        <v>12024</v>
      </c>
      <c r="F596" s="465" t="s">
        <v>38</v>
      </c>
      <c r="G596" s="377">
        <v>1</v>
      </c>
      <c r="H596" s="378">
        <v>19.600000000000001</v>
      </c>
      <c r="I596" s="379">
        <f t="shared" ref="I596:I598" si="110">TRUNC(G596*H596,2)</f>
        <v>19.600000000000001</v>
      </c>
    </row>
    <row r="597" spans="2:9" x14ac:dyDescent="0.2">
      <c r="B597" s="366" t="s">
        <v>667</v>
      </c>
      <c r="C597" s="459" t="s">
        <v>7</v>
      </c>
      <c r="D597" s="467">
        <v>88247</v>
      </c>
      <c r="E597" s="376" t="str">
        <f>IF($D597&lt;&gt;"",VLOOKUP($D597,'SINAPI DEZEMBRO 2020'!$A$1:G12538,2,FALSE),"")</f>
        <v>AUXILIAR DE ELETRICISTA COM ENCARGOS COMPLEMENTARES</v>
      </c>
      <c r="F597" s="465" t="str">
        <f>IF($D597&lt;&gt;"",VLOOKUP($D597,'SINAPI DEZEMBRO 2020'!$1:$1048576,3,FALSE),"")</f>
        <v>H</v>
      </c>
      <c r="G597" s="377">
        <v>0.1</v>
      </c>
      <c r="H597" s="378">
        <f>IF($D597&lt;&gt;"",VLOOKUP($D597,'SINAPI DEZEMBRO 2020'!$1:$1048576,4,FALSE),"")</f>
        <v>13.33</v>
      </c>
      <c r="I597" s="379">
        <f t="shared" si="110"/>
        <v>1.33</v>
      </c>
    </row>
    <row r="598" spans="2:9" x14ac:dyDescent="0.2">
      <c r="B598" s="366" t="s">
        <v>667</v>
      </c>
      <c r="C598" s="459" t="s">
        <v>7</v>
      </c>
      <c r="D598" s="467">
        <v>88264</v>
      </c>
      <c r="E598" s="376" t="str">
        <f>IF($D598&lt;&gt;"",VLOOKUP($D598,'SINAPI DEZEMBRO 2020'!$A$1:G12539,2,FALSE),"")</f>
        <v>ELETRICISTA COM ENCARGOS COMPLEMENTARES</v>
      </c>
      <c r="F598" s="465" t="str">
        <f>IF($D598&lt;&gt;"",VLOOKUP($D598,'SINAPI DEZEMBRO 2020'!$1:$1048576,3,FALSE),"")</f>
        <v>H</v>
      </c>
      <c r="G598" s="377">
        <v>0.1</v>
      </c>
      <c r="H598" s="378">
        <f>IF($D598&lt;&gt;"",VLOOKUP($D598,'SINAPI DEZEMBRO 2020'!$1:$1048576,4,FALSE),"")</f>
        <v>17.38</v>
      </c>
      <c r="I598" s="379">
        <f t="shared" si="110"/>
        <v>1.73</v>
      </c>
    </row>
    <row r="599" spans="2:9" x14ac:dyDescent="0.2">
      <c r="B599" s="366"/>
      <c r="C599" s="459"/>
      <c r="D599" s="464"/>
      <c r="E599" s="365"/>
      <c r="F599" s="459"/>
      <c r="G599" s="367"/>
      <c r="H599" s="368"/>
      <c r="I599" s="369"/>
    </row>
    <row r="600" spans="2:9" ht="25.5" x14ac:dyDescent="0.2">
      <c r="B600" s="386" t="s">
        <v>11915</v>
      </c>
      <c r="C600" s="472"/>
      <c r="D600" s="472"/>
      <c r="E600" s="372" t="s">
        <v>12025</v>
      </c>
      <c r="F600" s="500" t="s">
        <v>18</v>
      </c>
      <c r="G600" s="444">
        <v>1</v>
      </c>
      <c r="H600" s="445"/>
      <c r="I600" s="381">
        <f>TRUNC(SUM(I601:I603),2)</f>
        <v>14.66</v>
      </c>
    </row>
    <row r="601" spans="2:9" x14ac:dyDescent="0.2">
      <c r="B601" s="366" t="s">
        <v>665</v>
      </c>
      <c r="C601" s="459" t="s">
        <v>666</v>
      </c>
      <c r="D601" s="467"/>
      <c r="E601" s="448" t="s">
        <v>12026</v>
      </c>
      <c r="F601" s="465" t="s">
        <v>18</v>
      </c>
      <c r="G601" s="377">
        <v>1</v>
      </c>
      <c r="H601" s="378">
        <v>12</v>
      </c>
      <c r="I601" s="379">
        <f t="shared" ref="I601:I603" si="111">TRUNC(G601*H601,2)</f>
        <v>12</v>
      </c>
    </row>
    <row r="602" spans="2:9" x14ac:dyDescent="0.2">
      <c r="B602" s="366" t="s">
        <v>667</v>
      </c>
      <c r="C602" s="459" t="s">
        <v>7</v>
      </c>
      <c r="D602" s="467">
        <v>88247</v>
      </c>
      <c r="E602" s="376" t="str">
        <f>IF($D602&lt;&gt;"",VLOOKUP($D602,'SINAPI DEZEMBRO 2020'!$A$1:G12543,2,FALSE),"")</f>
        <v>AUXILIAR DE ELETRICISTA COM ENCARGOS COMPLEMENTARES</v>
      </c>
      <c r="F602" s="465" t="str">
        <f>IF($D602&lt;&gt;"",VLOOKUP($D602,'SINAPI DEZEMBRO 2020'!$1:$1048576,3,FALSE),"")</f>
        <v>H</v>
      </c>
      <c r="G602" s="377">
        <v>8.6999999999999994E-2</v>
      </c>
      <c r="H602" s="378">
        <f>IF($D602&lt;&gt;"",VLOOKUP($D602,'SINAPI DEZEMBRO 2020'!$1:$1048576,4,FALSE),"")</f>
        <v>13.33</v>
      </c>
      <c r="I602" s="379">
        <f t="shared" si="111"/>
        <v>1.1499999999999999</v>
      </c>
    </row>
    <row r="603" spans="2:9" x14ac:dyDescent="0.2">
      <c r="B603" s="366" t="s">
        <v>667</v>
      </c>
      <c r="C603" s="459" t="s">
        <v>7</v>
      </c>
      <c r="D603" s="467">
        <v>88264</v>
      </c>
      <c r="E603" s="376" t="str">
        <f>IF($D603&lt;&gt;"",VLOOKUP($D603,'SINAPI DEZEMBRO 2020'!$A$1:G12544,2,FALSE),"")</f>
        <v>ELETRICISTA COM ENCARGOS COMPLEMENTARES</v>
      </c>
      <c r="F603" s="465" t="str">
        <f>IF($D603&lt;&gt;"",VLOOKUP($D603,'SINAPI DEZEMBRO 2020'!$1:$1048576,3,FALSE),"")</f>
        <v>H</v>
      </c>
      <c r="G603" s="377">
        <v>8.6999999999999994E-2</v>
      </c>
      <c r="H603" s="378">
        <f>IF($D603&lt;&gt;"",VLOOKUP($D603,'SINAPI DEZEMBRO 2020'!$1:$1048576,4,FALSE),"")</f>
        <v>17.38</v>
      </c>
      <c r="I603" s="379">
        <f t="shared" si="111"/>
        <v>1.51</v>
      </c>
    </row>
    <row r="604" spans="2:9" x14ac:dyDescent="0.2">
      <c r="B604" s="366"/>
      <c r="C604" s="459"/>
      <c r="D604" s="464"/>
      <c r="E604" s="365"/>
      <c r="F604" s="459"/>
      <c r="G604" s="367"/>
      <c r="H604" s="368"/>
      <c r="I604" s="369"/>
    </row>
    <row r="605" spans="2:9" ht="38.25" x14ac:dyDescent="0.2">
      <c r="B605" s="386" t="s">
        <v>11916</v>
      </c>
      <c r="C605" s="472"/>
      <c r="D605" s="472"/>
      <c r="E605" s="372" t="s">
        <v>12027</v>
      </c>
      <c r="F605" s="500" t="s">
        <v>38</v>
      </c>
      <c r="G605" s="444">
        <v>1</v>
      </c>
      <c r="H605" s="445"/>
      <c r="I605" s="381">
        <f>TRUNC(SUM(I606:I608),2)</f>
        <v>57.94</v>
      </c>
    </row>
    <row r="606" spans="2:9" ht="38.25" x14ac:dyDescent="0.2">
      <c r="B606" s="366" t="s">
        <v>665</v>
      </c>
      <c r="C606" s="459" t="s">
        <v>7</v>
      </c>
      <c r="D606" s="467">
        <v>1051</v>
      </c>
      <c r="E606" s="376" t="str">
        <f>IF($D606&lt;&gt;"",VLOOKUP($D606,'SINAPI DEZEMBRO 2020'!$A$1:G12547,2,FALSE),"")</f>
        <v>CABECOTE PARA ENTRADA DE LINHA DE ALIMENTACAO PARA ELETRODUTO, EM LIGA DE ALUMINIO COM ACABAMENTO ANTI CORROSIVO, COM FIXACAO POR ENCAIXE LISO DE 360 GRAUS, DE 4"</v>
      </c>
      <c r="F606" s="465" t="str">
        <f>IF($D606&lt;&gt;"",VLOOKUP($D606,'SINAPI DEZEMBRO 2020'!$1:$1048576,3,FALSE),"")</f>
        <v xml:space="preserve">UN    </v>
      </c>
      <c r="G606" s="377">
        <v>1</v>
      </c>
      <c r="H606" s="378">
        <f>IF($D606&lt;&gt;"",VLOOKUP($D606,'SINAPI DEZEMBRO 2020'!$1:$1048576,4,FALSE),"")</f>
        <v>42.09</v>
      </c>
      <c r="I606" s="379">
        <f t="shared" ref="I606:I608" si="112">TRUNC(G606*H606,2)</f>
        <v>42.09</v>
      </c>
    </row>
    <row r="607" spans="2:9" x14ac:dyDescent="0.2">
      <c r="B607" s="366" t="s">
        <v>667</v>
      </c>
      <c r="C607" s="459" t="s">
        <v>7</v>
      </c>
      <c r="D607" s="467">
        <v>88316</v>
      </c>
      <c r="E607" s="376" t="str">
        <f>IF($D607&lt;&gt;"",VLOOKUP($D607,'SINAPI DEZEMBRO 2020'!$A$1:G12548,2,FALSE),"")</f>
        <v>SERVENTE COM ENCARGOS COMPLEMENTARES</v>
      </c>
      <c r="F607" s="465" t="str">
        <f>IF($D607&lt;&gt;"",VLOOKUP($D607,'SINAPI DEZEMBRO 2020'!$1:$1048576,3,FALSE),"")</f>
        <v>H</v>
      </c>
      <c r="G607" s="377">
        <v>0.75</v>
      </c>
      <c r="H607" s="378">
        <f>IF($D607&lt;&gt;"",VLOOKUP($D607,'SINAPI DEZEMBRO 2020'!$1:$1048576,4,FALSE),"")</f>
        <v>13.34</v>
      </c>
      <c r="I607" s="379">
        <f t="shared" si="112"/>
        <v>10</v>
      </c>
    </row>
    <row r="608" spans="2:9" x14ac:dyDescent="0.2">
      <c r="B608" s="366" t="s">
        <v>667</v>
      </c>
      <c r="C608" s="459" t="s">
        <v>7</v>
      </c>
      <c r="D608" s="467">
        <v>88259</v>
      </c>
      <c r="E608" s="376" t="str">
        <f>IF($D608&lt;&gt;"",VLOOKUP($D608,'SINAPI DEZEMBRO 2020'!$A$1:G12549,2,FALSE),"")</f>
        <v>CALAFETADOR/CALAFATE COM ENCARGOS COMPLEMENTARES</v>
      </c>
      <c r="F608" s="465" t="str">
        <f>IF($D608&lt;&gt;"",VLOOKUP($D608,'SINAPI DEZEMBRO 2020'!$1:$1048576,3,FALSE),"")</f>
        <v>H</v>
      </c>
      <c r="G608" s="377">
        <v>0.3</v>
      </c>
      <c r="H608" s="378">
        <f>IF($D608&lt;&gt;"",VLOOKUP($D608,'SINAPI DEZEMBRO 2020'!$1:$1048576,4,FALSE),"")</f>
        <v>19.52</v>
      </c>
      <c r="I608" s="379">
        <f t="shared" si="112"/>
        <v>5.85</v>
      </c>
    </row>
    <row r="609" spans="2:9" x14ac:dyDescent="0.2">
      <c r="B609" s="366"/>
      <c r="C609" s="459"/>
      <c r="D609" s="464"/>
      <c r="E609" s="365"/>
      <c r="F609" s="459"/>
      <c r="G609" s="367"/>
      <c r="H609" s="368"/>
      <c r="I609" s="369"/>
    </row>
    <row r="610" spans="2:9" ht="25.5" x14ac:dyDescent="0.2">
      <c r="B610" s="449" t="s">
        <v>11917</v>
      </c>
      <c r="C610" s="497"/>
      <c r="D610" s="497"/>
      <c r="E610" s="372" t="s">
        <v>12028</v>
      </c>
      <c r="F610" s="511" t="s">
        <v>38</v>
      </c>
      <c r="G610" s="450"/>
      <c r="H610" s="451"/>
      <c r="I610" s="381">
        <f>TRUNC(SUM(I612:I626),2)</f>
        <v>2381.7600000000002</v>
      </c>
    </row>
    <row r="611" spans="2:9" x14ac:dyDescent="0.2">
      <c r="B611" s="527" t="s">
        <v>4705</v>
      </c>
      <c r="C611" s="528"/>
      <c r="D611" s="528"/>
      <c r="E611" s="527"/>
      <c r="F611" s="528"/>
      <c r="G611" s="529"/>
      <c r="H611" s="527"/>
      <c r="I611" s="527"/>
    </row>
    <row r="612" spans="2:9" ht="25.5" x14ac:dyDescent="0.2">
      <c r="B612" s="366" t="s">
        <v>667</v>
      </c>
      <c r="C612" s="459" t="s">
        <v>7</v>
      </c>
      <c r="D612" s="498">
        <v>93358</v>
      </c>
      <c r="E612" s="376" t="str">
        <f>IF($D612&lt;&gt;"",VLOOKUP($D612,'SINAPI DEZEMBRO 2020'!$A$1:G12553,2,FALSE),"")</f>
        <v>ESCAVAÇÃO MANUAL DE VALA COM PROFUNDIDADE MENOR OU IGUAL A 1,30 M. AF_03/2016</v>
      </c>
      <c r="F612" s="465" t="str">
        <f>IF($D612&lt;&gt;"",VLOOKUP($D612,'SINAPI DEZEMBRO 2020'!$1:$1048576,3,FALSE),"")</f>
        <v>M3</v>
      </c>
      <c r="G612" s="452">
        <v>0.31</v>
      </c>
      <c r="H612" s="378">
        <f>IF($D612&lt;&gt;"",VLOOKUP($D612,'SINAPI DEZEMBRO 2020'!$1:$1048576,4,FALSE),"")</f>
        <v>52.77</v>
      </c>
      <c r="I612" s="379">
        <f t="shared" ref="I612:I615" si="113">TRUNC(G612*H612,2)</f>
        <v>16.350000000000001</v>
      </c>
    </row>
    <row r="613" spans="2:9" ht="38.25" x14ac:dyDescent="0.2">
      <c r="B613" s="366" t="s">
        <v>667</v>
      </c>
      <c r="C613" s="459" t="s">
        <v>7</v>
      </c>
      <c r="D613" s="498">
        <v>97084</v>
      </c>
      <c r="E613" s="376" t="str">
        <f>IF($D613&lt;&gt;"",VLOOKUP($D613,'SINAPI DEZEMBRO 2020'!$A$1:G12554,2,FALSE),"")</f>
        <v>COMPACTAÇÃO MECÂNICA DE SOLO PARA EXECUÇÃO DE RADIER, COM COMPACTADOR DE SOLOS TIPO PLACA VIBRATÓRIA. AF_09/2017</v>
      </c>
      <c r="F613" s="465" t="str">
        <f>IF($D613&lt;&gt;"",VLOOKUP($D613,'SINAPI DEZEMBRO 2020'!$1:$1048576,3,FALSE),"")</f>
        <v>M2</v>
      </c>
      <c r="G613" s="452">
        <v>1.02</v>
      </c>
      <c r="H613" s="378">
        <f>IF($D613&lt;&gt;"",VLOOKUP($D613,'SINAPI DEZEMBRO 2020'!$1:$1048576,4,FALSE),"")</f>
        <v>0.43</v>
      </c>
      <c r="I613" s="379">
        <f t="shared" si="113"/>
        <v>0.43</v>
      </c>
    </row>
    <row r="614" spans="2:9" s="121" customFormat="1" ht="25.5" x14ac:dyDescent="0.2">
      <c r="B614" s="366" t="s">
        <v>667</v>
      </c>
      <c r="C614" s="459" t="s">
        <v>7</v>
      </c>
      <c r="D614" s="498">
        <v>95240</v>
      </c>
      <c r="E614" s="376" t="str">
        <f>IF($D614&lt;&gt;"",VLOOKUP($D614,'SINAPI DEZEMBRO 2020'!$A$1:G12555,2,FALSE),"")</f>
        <v>LASTRO DE CONCRETO MAGRO, APLICADO EM PISOS OU RADIERS, ESPESSURA DE 3 CM. AF_07/2016</v>
      </c>
      <c r="F614" s="465" t="str">
        <f>IF($D614&lt;&gt;"",VLOOKUP($D614,'SINAPI DEZEMBRO 2020'!$1:$1048576,3,FALSE),"")</f>
        <v>M2</v>
      </c>
      <c r="G614" s="452">
        <v>2.08</v>
      </c>
      <c r="H614" s="378">
        <f>IF($D614&lt;&gt;"",VLOOKUP($D614,'SINAPI DEZEMBRO 2020'!$1:$1048576,4,FALSE),"")</f>
        <v>12.32</v>
      </c>
      <c r="I614" s="379">
        <f t="shared" si="113"/>
        <v>25.62</v>
      </c>
    </row>
    <row r="615" spans="2:9" s="121" customFormat="1" x14ac:dyDescent="0.2">
      <c r="B615" s="366" t="s">
        <v>665</v>
      </c>
      <c r="C615" s="459" t="s">
        <v>7</v>
      </c>
      <c r="D615" s="498">
        <v>3777</v>
      </c>
      <c r="E615" s="376" t="str">
        <f>IF($D615&lt;&gt;"",VLOOKUP($D615,'SINAPI DEZEMBRO 2020'!$A$1:G12556,2,FALSE),"")</f>
        <v>LONA PLASTICA PESADA PRETA, E = 150 MICRA</v>
      </c>
      <c r="F615" s="465" t="str">
        <f>IF($D615&lt;&gt;"",VLOOKUP($D615,'SINAPI DEZEMBRO 2020'!$1:$1048576,3,FALSE),"")</f>
        <v xml:space="preserve">M2    </v>
      </c>
      <c r="G615" s="452">
        <v>1.02</v>
      </c>
      <c r="H615" s="378">
        <f>IF($D615&lt;&gt;"",VLOOKUP($D615,'SINAPI DEZEMBRO 2020'!$1:$1048576,4,FALSE),"")</f>
        <v>0.98</v>
      </c>
      <c r="I615" s="379">
        <f t="shared" si="113"/>
        <v>0.99</v>
      </c>
    </row>
    <row r="616" spans="2:9" s="121" customFormat="1" x14ac:dyDescent="0.2">
      <c r="B616" s="527" t="s">
        <v>12029</v>
      </c>
      <c r="C616" s="528"/>
      <c r="D616" s="528"/>
      <c r="E616" s="527"/>
      <c r="F616" s="528"/>
      <c r="G616" s="529"/>
      <c r="H616" s="527"/>
      <c r="I616" s="527"/>
    </row>
    <row r="617" spans="2:9" s="121" customFormat="1" ht="38.25" x14ac:dyDescent="0.2">
      <c r="B617" s="366" t="s">
        <v>665</v>
      </c>
      <c r="C617" s="459" t="s">
        <v>7</v>
      </c>
      <c r="D617" s="498">
        <v>7156</v>
      </c>
      <c r="E617" s="376" t="str">
        <f>IF($D617&lt;&gt;"",VLOOKUP($D617,'SINAPI DEZEMBRO 2020'!$A$1:G12558,2,FALSE),"")</f>
        <v>TELA DE ACO SOLDADA NERVURADA, CA-60, Q-196, (3,11 KG/M2), DIAMETRO DO FIO = 5,0 MM, LARGURA = 2,45 M, ESPACAMENTO DA MALHA = 10 X 10 CM</v>
      </c>
      <c r="F617" s="465" t="str">
        <f>IF($D617&lt;&gt;"",VLOOKUP($D617,'SINAPI DEZEMBRO 2020'!$1:$1048576,3,FALSE),"")</f>
        <v xml:space="preserve">M2    </v>
      </c>
      <c r="G617" s="452">
        <v>2.08</v>
      </c>
      <c r="H617" s="378">
        <f>IF($D617&lt;&gt;"",VLOOKUP($D617,'SINAPI DEZEMBRO 2020'!$1:$1048576,4,FALSE),"")</f>
        <v>26.91</v>
      </c>
      <c r="I617" s="379">
        <f t="shared" ref="I617:I620" si="114">TRUNC(G617*H617,2)</f>
        <v>55.97</v>
      </c>
    </row>
    <row r="618" spans="2:9" s="121" customFormat="1" x14ac:dyDescent="0.2">
      <c r="B618" s="366" t="s">
        <v>667</v>
      </c>
      <c r="C618" s="459" t="s">
        <v>7</v>
      </c>
      <c r="D618" s="498">
        <v>88315</v>
      </c>
      <c r="E618" s="376" t="str">
        <f>IF($D618&lt;&gt;"",VLOOKUP($D618,'SINAPI DEZEMBRO 2020'!$A$1:G12559,2,FALSE),"")</f>
        <v>SERRALHEIRO COM ENCARGOS COMPLEMENTARES</v>
      </c>
      <c r="F618" s="465" t="str">
        <f>IF($D618&lt;&gt;"",VLOOKUP($D618,'SINAPI DEZEMBRO 2020'!$1:$1048576,3,FALSE),"")</f>
        <v>H</v>
      </c>
      <c r="G618" s="452">
        <v>1.5</v>
      </c>
      <c r="H618" s="378">
        <f>IF($D618&lt;&gt;"",VLOOKUP($D618,'SINAPI DEZEMBRO 2020'!$1:$1048576,4,FALSE),"")</f>
        <v>16.690000000000001</v>
      </c>
      <c r="I618" s="379">
        <f t="shared" si="114"/>
        <v>25.03</v>
      </c>
    </row>
    <row r="619" spans="2:9" s="121" customFormat="1" x14ac:dyDescent="0.2">
      <c r="B619" s="366" t="s">
        <v>667</v>
      </c>
      <c r="C619" s="459" t="s">
        <v>7</v>
      </c>
      <c r="D619" s="498">
        <v>88251</v>
      </c>
      <c r="E619" s="376" t="str">
        <f>IF($D619&lt;&gt;"",VLOOKUP($D619,'SINAPI DEZEMBRO 2020'!$A$1:G12560,2,FALSE),"")</f>
        <v>AUXILIAR DE SERRALHEIRO COM ENCARGOS COMPLEMENTARES</v>
      </c>
      <c r="F619" s="465" t="str">
        <f>IF($D619&lt;&gt;"",VLOOKUP($D619,'SINAPI DEZEMBRO 2020'!$1:$1048576,3,FALSE),"")</f>
        <v>H</v>
      </c>
      <c r="G619" s="452">
        <v>0.75</v>
      </c>
      <c r="H619" s="378">
        <f>IF($D619&lt;&gt;"",VLOOKUP($D619,'SINAPI DEZEMBRO 2020'!$1:$1048576,4,FALSE),"")</f>
        <v>13.44</v>
      </c>
      <c r="I619" s="379">
        <f t="shared" si="114"/>
        <v>10.08</v>
      </c>
    </row>
    <row r="620" spans="2:9" s="121" customFormat="1" ht="38.25" x14ac:dyDescent="0.2">
      <c r="B620" s="366" t="s">
        <v>667</v>
      </c>
      <c r="C620" s="459" t="s">
        <v>7</v>
      </c>
      <c r="D620" s="498">
        <v>97094</v>
      </c>
      <c r="E620" s="376" t="str">
        <f>IF($D620&lt;&gt;"",VLOOKUP($D620,'SINAPI DEZEMBRO 2020'!$A$1:G12561,2,FALSE),"")</f>
        <v>CONCRETAGEM DE RADIER, PISO OU LAJE SOBRE SOLO, FCK 30 MPA, PARA ESPESSURA DE 10 CM - LANÇAMENTO, ADENSAMENTO E ACABAMENTO. AF_09/2017</v>
      </c>
      <c r="F620" s="465" t="str">
        <f>IF($D620&lt;&gt;"",VLOOKUP($D620,'SINAPI DEZEMBRO 2020'!$1:$1048576,3,FALSE),"")</f>
        <v>M3</v>
      </c>
      <c r="G620" s="452">
        <v>0.31</v>
      </c>
      <c r="H620" s="378">
        <f>IF($D620&lt;&gt;"",VLOOKUP($D620,'SINAPI DEZEMBRO 2020'!$1:$1048576,4,FALSE),"")</f>
        <v>525.47</v>
      </c>
      <c r="I620" s="379">
        <f t="shared" si="114"/>
        <v>162.88999999999999</v>
      </c>
    </row>
    <row r="621" spans="2:9" s="121" customFormat="1" x14ac:dyDescent="0.2">
      <c r="B621" s="527" t="s">
        <v>12030</v>
      </c>
      <c r="C621" s="528"/>
      <c r="D621" s="528"/>
      <c r="E621" s="527"/>
      <c r="F621" s="528"/>
      <c r="G621" s="529"/>
      <c r="H621" s="527"/>
      <c r="I621" s="527"/>
    </row>
    <row r="622" spans="2:9" s="121" customFormat="1" ht="51" x14ac:dyDescent="0.2">
      <c r="B622" s="366" t="s">
        <v>667</v>
      </c>
      <c r="C622" s="459" t="s">
        <v>7</v>
      </c>
      <c r="D622" s="498">
        <v>87497</v>
      </c>
      <c r="E622" s="376" t="str">
        <f>IF($D622&lt;&gt;"",VLOOKUP($D622,'SINAPI DEZEMBRO 2020'!$A$1:G12563,2,FALSE),"")</f>
        <v>ALVENARIA DE VEDAÇÃO DE BLOCOS CERÂMICOS FURADOS NA HORIZONTAL DE 11,5X19X19CM (ESPESSURA 11,5CM) DE PAREDES COM ÁREA LÍQUIDA MENOR QUE 6M² SEM VÃOS E ARGAMASSA DE ASSENTAMENTO COM PREPARO EM BETONEIRA. AF_06/2014</v>
      </c>
      <c r="F622" s="465" t="str">
        <f>IF($D622&lt;&gt;"",VLOOKUP($D622,'SINAPI DEZEMBRO 2020'!$1:$1048576,3,FALSE),"")</f>
        <v>M2</v>
      </c>
      <c r="G622" s="452">
        <v>11.44</v>
      </c>
      <c r="H622" s="378">
        <f>IF($D622&lt;&gt;"",VLOOKUP($D622,'SINAPI DEZEMBRO 2020'!$1:$1048576,4,FALSE),"")</f>
        <v>73.3</v>
      </c>
      <c r="I622" s="379">
        <f t="shared" ref="I622:I624" si="115">TRUNC(G622*H622,2)</f>
        <v>838.55</v>
      </c>
    </row>
    <row r="623" spans="2:9" s="121" customFormat="1" ht="38.25" x14ac:dyDescent="0.2">
      <c r="B623" s="366" t="s">
        <v>667</v>
      </c>
      <c r="C623" s="459" t="s">
        <v>7</v>
      </c>
      <c r="D623" s="498">
        <v>87878</v>
      </c>
      <c r="E623" s="376" t="str">
        <f>IF($D623&lt;&gt;"",VLOOKUP($D623,'SINAPI DEZEMBRO 2020'!$A$1:G12564,2,FALSE),"")</f>
        <v>CHAPISCO APLICADO EM ALVENARIAS E ESTRUTURAS DE CONCRETO INTERNAS, COM COLHER DE PEDREIRO.  ARGAMASSA TRAÇO 1:3 COM PREPARO MANUAL. AF_06/2014</v>
      </c>
      <c r="F623" s="465" t="str">
        <f>IF($D623&lt;&gt;"",VLOOKUP($D623,'SINAPI DEZEMBRO 2020'!$1:$1048576,3,FALSE),"")</f>
        <v>M2</v>
      </c>
      <c r="G623" s="452">
        <v>11.44</v>
      </c>
      <c r="H623" s="378">
        <f>IF($D623&lt;&gt;"",VLOOKUP($D623,'SINAPI DEZEMBRO 2020'!$1:$1048576,4,FALSE),"")</f>
        <v>3.14</v>
      </c>
      <c r="I623" s="379">
        <f t="shared" si="115"/>
        <v>35.92</v>
      </c>
    </row>
    <row r="624" spans="2:9" s="121" customFormat="1" ht="63.75" x14ac:dyDescent="0.2">
      <c r="B624" s="366" t="s">
        <v>667</v>
      </c>
      <c r="C624" s="459" t="s">
        <v>7</v>
      </c>
      <c r="D624" s="498">
        <v>87556</v>
      </c>
      <c r="E624" s="376" t="str">
        <f>IF($D624&lt;&gt;"",VLOOKUP($D624,'SINAPI DEZEMBRO 2020'!$A$1:G12565,2,FALSE),"")</f>
        <v>MASSA ÚNICA, PARA RECEBIMENTO DE PINTURA, EM ARGAMASSA INDUSTRIALIZADA, PREPARO MECÂNICO, APLICADO COM EQUIPAMENTO DE MISTURA E PROJEÇÃO DE 1,5 M3/H DE ARGAMASSA EM FACES INTERNAS DE PAREDES, ESPESSURA DE 10MM, COM EXECUÇÃO DE TALISCAS. AF_06/2014</v>
      </c>
      <c r="F624" s="465" t="str">
        <f>IF($D624&lt;&gt;"",VLOOKUP($D624,'SINAPI DEZEMBRO 2020'!$1:$1048576,3,FALSE),"")</f>
        <v>M2</v>
      </c>
      <c r="G624" s="452">
        <v>11.44</v>
      </c>
      <c r="H624" s="378">
        <f>IF($D624&lt;&gt;"",VLOOKUP($D624,'SINAPI DEZEMBRO 2020'!$1:$1048576,4,FALSE),"")</f>
        <v>37.35</v>
      </c>
      <c r="I624" s="379">
        <f t="shared" si="115"/>
        <v>427.28</v>
      </c>
    </row>
    <row r="625" spans="2:9" s="121" customFormat="1" x14ac:dyDescent="0.2">
      <c r="B625" s="527" t="s">
        <v>4707</v>
      </c>
      <c r="C625" s="528"/>
      <c r="D625" s="528"/>
      <c r="E625" s="527"/>
      <c r="F625" s="528"/>
      <c r="G625" s="529"/>
      <c r="H625" s="527"/>
      <c r="I625" s="527"/>
    </row>
    <row r="626" spans="2:9" s="121" customFormat="1" ht="38.25" x14ac:dyDescent="0.2">
      <c r="B626" s="366" t="s">
        <v>667</v>
      </c>
      <c r="C626" s="459" t="s">
        <v>7</v>
      </c>
      <c r="D626" s="498">
        <v>101963</v>
      </c>
      <c r="E626" s="376" t="str">
        <f>IF($D626&lt;&gt;"",VLOOKUP($D626,'SINAPI DEZEMBRO 2020'!$A$1:G12567,2,FALSE),"")</f>
        <v>LAJE PRÉ-MOLDADA UNIDIRECIONAL, BIAPOIADA, PARA PISO, ENCHIMENTO EM CERÂMICA, VIGOTA CONVENCIONAL, ALTURA TOTAL DA LAJE (ENCHIMENTO+CAPA) = (8+4). AF_11/2020</v>
      </c>
      <c r="F626" s="465" t="str">
        <f>IF($D626&lt;&gt;"",VLOOKUP($D626,'SINAPI DEZEMBRO 2020'!$1:$1048576,3,FALSE),"")</f>
        <v>M2</v>
      </c>
      <c r="G626" s="452">
        <v>6.4</v>
      </c>
      <c r="H626" s="378">
        <f>IF($D626&lt;&gt;"",VLOOKUP($D626,'SINAPI DEZEMBRO 2020'!$1:$1048576,4,FALSE),"")</f>
        <v>122.29</v>
      </c>
      <c r="I626" s="379">
        <f>TRUNC(G626*H626,2)</f>
        <v>782.65</v>
      </c>
    </row>
    <row r="627" spans="2:9" x14ac:dyDescent="0.2">
      <c r="B627" s="366"/>
      <c r="C627" s="459"/>
      <c r="D627" s="464"/>
      <c r="E627" s="365"/>
      <c r="F627" s="459"/>
      <c r="G627" s="367"/>
      <c r="H627" s="368"/>
      <c r="I627" s="369"/>
    </row>
    <row r="628" spans="2:9" ht="25.5" x14ac:dyDescent="0.2">
      <c r="B628" s="449" t="s">
        <v>11918</v>
      </c>
      <c r="C628" s="497"/>
      <c r="D628" s="497"/>
      <c r="E628" s="372" t="s">
        <v>12031</v>
      </c>
      <c r="F628" s="511" t="s">
        <v>38</v>
      </c>
      <c r="G628" s="450"/>
      <c r="H628" s="451"/>
      <c r="I628" s="375">
        <f>TRUNC(SUM(I629:I631),2)</f>
        <v>1413.2</v>
      </c>
    </row>
    <row r="629" spans="2:9" x14ac:dyDescent="0.2">
      <c r="B629" s="366" t="s">
        <v>667</v>
      </c>
      <c r="C629" s="459" t="s">
        <v>7</v>
      </c>
      <c r="D629" s="498">
        <v>88247</v>
      </c>
      <c r="E629" s="376" t="str">
        <f>IF($D629&lt;&gt;"",VLOOKUP($D629,'SINAPI DEZEMBRO 2020'!$A$1:G12570,2,FALSE),"")</f>
        <v>AUXILIAR DE ELETRICISTA COM ENCARGOS COMPLEMENTARES</v>
      </c>
      <c r="F629" s="465" t="str">
        <f>IF($D629&lt;&gt;"",VLOOKUP($D629,'SINAPI DEZEMBRO 2020'!$1:$1048576,3,FALSE),"")</f>
        <v>H</v>
      </c>
      <c r="G629" s="452">
        <v>0.3</v>
      </c>
      <c r="H629" s="378">
        <f>IF($D629&lt;&gt;"",VLOOKUP($D629,'SINAPI DEZEMBRO 2020'!$1:$1048576,4,FALSE),"")</f>
        <v>13.33</v>
      </c>
      <c r="I629" s="379">
        <f t="shared" ref="I629:I630" si="116">TRUNC(G629*H629,2)</f>
        <v>3.99</v>
      </c>
    </row>
    <row r="630" spans="2:9" x14ac:dyDescent="0.2">
      <c r="B630" s="366" t="s">
        <v>667</v>
      </c>
      <c r="C630" s="459" t="s">
        <v>7</v>
      </c>
      <c r="D630" s="498">
        <v>88264</v>
      </c>
      <c r="E630" s="376" t="str">
        <f>IF($D630&lt;&gt;"",VLOOKUP($D630,'SINAPI DEZEMBRO 2020'!$A$1:G12571,2,FALSE),"")</f>
        <v>ELETRICISTA COM ENCARGOS COMPLEMENTARES</v>
      </c>
      <c r="F630" s="465" t="str">
        <f>IF($D630&lt;&gt;"",VLOOKUP($D630,'SINAPI DEZEMBRO 2020'!$1:$1048576,3,FALSE),"")</f>
        <v>H</v>
      </c>
      <c r="G630" s="452">
        <v>0.3</v>
      </c>
      <c r="H630" s="378">
        <f>IF($D630&lt;&gt;"",VLOOKUP($D630,'SINAPI DEZEMBRO 2020'!$1:$1048576,4,FALSE),"")</f>
        <v>17.38</v>
      </c>
      <c r="I630" s="379">
        <f t="shared" si="116"/>
        <v>5.21</v>
      </c>
    </row>
    <row r="631" spans="2:9" ht="38.25" x14ac:dyDescent="0.2">
      <c r="B631" s="366" t="s">
        <v>665</v>
      </c>
      <c r="C631" s="459" t="s">
        <v>666</v>
      </c>
      <c r="D631" s="498"/>
      <c r="E631" s="448" t="s">
        <v>12032</v>
      </c>
      <c r="F631" s="512" t="s">
        <v>38</v>
      </c>
      <c r="G631" s="452">
        <v>1</v>
      </c>
      <c r="H631" s="379">
        <v>1404</v>
      </c>
      <c r="I631" s="456">
        <f t="shared" ref="I631" si="117">TRUNC(H631*G631,2)</f>
        <v>1404</v>
      </c>
    </row>
    <row r="632" spans="2:9" x14ac:dyDescent="0.2">
      <c r="B632" s="366"/>
      <c r="C632" s="459"/>
      <c r="D632" s="464"/>
      <c r="E632" s="365"/>
      <c r="F632" s="459"/>
      <c r="G632" s="367"/>
      <c r="H632" s="368"/>
      <c r="I632" s="369"/>
    </row>
    <row r="633" spans="2:9" ht="25.5" x14ac:dyDescent="0.2">
      <c r="B633" s="449" t="s">
        <v>11919</v>
      </c>
      <c r="C633" s="497"/>
      <c r="D633" s="497"/>
      <c r="E633" s="372" t="s">
        <v>12033</v>
      </c>
      <c r="F633" s="511" t="s">
        <v>775</v>
      </c>
      <c r="G633" s="450"/>
      <c r="H633" s="451"/>
      <c r="I633" s="375">
        <f>TRUNC(SUM(I634:I636),2)</f>
        <v>1022.95</v>
      </c>
    </row>
    <row r="634" spans="2:9" x14ac:dyDescent="0.2">
      <c r="B634" s="366" t="s">
        <v>667</v>
      </c>
      <c r="C634" s="459" t="s">
        <v>7</v>
      </c>
      <c r="D634" s="498">
        <v>88247</v>
      </c>
      <c r="E634" s="376" t="str">
        <f>IF($D634&lt;&gt;"",VLOOKUP($D634,'SINAPI DEZEMBRO 2020'!$A$1:G12575,2,FALSE),"")</f>
        <v>AUXILIAR DE ELETRICISTA COM ENCARGOS COMPLEMENTARES</v>
      </c>
      <c r="F634" s="465" t="str">
        <f>IF($D634&lt;&gt;"",VLOOKUP($D634,'SINAPI DEZEMBRO 2020'!$1:$1048576,3,FALSE),"")</f>
        <v>H</v>
      </c>
      <c r="G634" s="452">
        <v>0.4</v>
      </c>
      <c r="H634" s="378">
        <f>IF($D634&lt;&gt;"",VLOOKUP($D634,'SINAPI DEZEMBRO 2020'!$1:$1048576,4,FALSE),"")</f>
        <v>13.33</v>
      </c>
      <c r="I634" s="379">
        <f t="shared" ref="I634:I636" si="118">TRUNC(G634*H634,2)</f>
        <v>5.33</v>
      </c>
    </row>
    <row r="635" spans="2:9" x14ac:dyDescent="0.2">
      <c r="B635" s="366" t="s">
        <v>667</v>
      </c>
      <c r="C635" s="459" t="s">
        <v>7</v>
      </c>
      <c r="D635" s="498">
        <v>88264</v>
      </c>
      <c r="E635" s="376" t="str">
        <f>IF($D635&lt;&gt;"",VLOOKUP($D635,'SINAPI DEZEMBRO 2020'!$A$1:G12576,2,FALSE),"")</f>
        <v>ELETRICISTA COM ENCARGOS COMPLEMENTARES</v>
      </c>
      <c r="F635" s="465" t="str">
        <f>IF($D635&lt;&gt;"",VLOOKUP($D635,'SINAPI DEZEMBRO 2020'!$1:$1048576,3,FALSE),"")</f>
        <v>H</v>
      </c>
      <c r="G635" s="452">
        <v>0.4</v>
      </c>
      <c r="H635" s="378">
        <f>IF($D635&lt;&gt;"",VLOOKUP($D635,'SINAPI DEZEMBRO 2020'!$1:$1048576,4,FALSE),"")</f>
        <v>17.38</v>
      </c>
      <c r="I635" s="379">
        <f t="shared" si="118"/>
        <v>6.95</v>
      </c>
    </row>
    <row r="636" spans="2:9" ht="25.5" x14ac:dyDescent="0.2">
      <c r="B636" s="366" t="s">
        <v>665</v>
      </c>
      <c r="C636" s="459" t="s">
        <v>7</v>
      </c>
      <c r="D636" s="498">
        <v>2378</v>
      </c>
      <c r="E636" s="376" t="str">
        <f>IF($D636&lt;&gt;"",VLOOKUP($D636,'SINAPI DEZEMBRO 2020'!$A$1:G12577,2,FALSE),"")</f>
        <v>DISJUNTOR TERMOMAGNETICO TRIPOLAR 300 A / 600 V, TIPO JXD / ICC - 40 KA</v>
      </c>
      <c r="F636" s="465" t="str">
        <f>IF($D636&lt;&gt;"",VLOOKUP($D636,'SINAPI DEZEMBRO 2020'!$1:$1048576,3,FALSE),"")</f>
        <v xml:space="preserve">UN    </v>
      </c>
      <c r="G636" s="452">
        <v>1</v>
      </c>
      <c r="H636" s="378">
        <f>IF($D636&lt;&gt;"",VLOOKUP($D636,'SINAPI DEZEMBRO 2020'!$1:$1048576,4,FALSE),"")</f>
        <v>1010.67</v>
      </c>
      <c r="I636" s="379">
        <f t="shared" si="118"/>
        <v>1010.67</v>
      </c>
    </row>
    <row r="637" spans="2:9" x14ac:dyDescent="0.2">
      <c r="B637" s="366"/>
      <c r="C637" s="459"/>
      <c r="D637" s="464"/>
      <c r="E637" s="365"/>
      <c r="F637" s="459"/>
      <c r="G637" s="367"/>
      <c r="H637" s="368"/>
      <c r="I637" s="369"/>
    </row>
    <row r="638" spans="2:9" ht="25.5" x14ac:dyDescent="0.2">
      <c r="B638" s="449" t="s">
        <v>11920</v>
      </c>
      <c r="C638" s="497"/>
      <c r="D638" s="497"/>
      <c r="E638" s="372" t="s">
        <v>12034</v>
      </c>
      <c r="F638" s="511" t="s">
        <v>18</v>
      </c>
      <c r="G638" s="450"/>
      <c r="H638" s="451"/>
      <c r="I638" s="375">
        <f>TRUNC(SUM(I639:I641),2)</f>
        <v>51.17</v>
      </c>
    </row>
    <row r="639" spans="2:9" x14ac:dyDescent="0.2">
      <c r="B639" s="366" t="s">
        <v>667</v>
      </c>
      <c r="C639" s="459" t="s">
        <v>7</v>
      </c>
      <c r="D639" s="498">
        <v>88247</v>
      </c>
      <c r="E639" s="376" t="str">
        <f>IF($D639&lt;&gt;"",VLOOKUP($D639,'SINAPI DEZEMBRO 2020'!$A$1:G12580,2,FALSE),"")</f>
        <v>AUXILIAR DE ELETRICISTA COM ENCARGOS COMPLEMENTARES</v>
      </c>
      <c r="F639" s="465" t="str">
        <f>IF($D639&lt;&gt;"",VLOOKUP($D639,'SINAPI DEZEMBRO 2020'!$1:$1048576,3,FALSE),"")</f>
        <v>H</v>
      </c>
      <c r="G639" s="452">
        <v>0.3</v>
      </c>
      <c r="H639" s="378">
        <f>IF($D639&lt;&gt;"",VLOOKUP($D639,'SINAPI DEZEMBRO 2020'!$1:$1048576,4,FALSE),"")</f>
        <v>13.33</v>
      </c>
      <c r="I639" s="379">
        <f t="shared" ref="I639:I640" si="119">TRUNC(G639*H639,2)</f>
        <v>3.99</v>
      </c>
    </row>
    <row r="640" spans="2:9" x14ac:dyDescent="0.2">
      <c r="B640" s="366" t="s">
        <v>667</v>
      </c>
      <c r="C640" s="459" t="s">
        <v>7</v>
      </c>
      <c r="D640" s="498">
        <v>88264</v>
      </c>
      <c r="E640" s="376" t="str">
        <f>IF($D640&lt;&gt;"",VLOOKUP($D640,'SINAPI DEZEMBRO 2020'!$A$1:G12581,2,FALSE),"")</f>
        <v>ELETRICISTA COM ENCARGOS COMPLEMENTARES</v>
      </c>
      <c r="F640" s="465" t="str">
        <f>IF($D640&lt;&gt;"",VLOOKUP($D640,'SINAPI DEZEMBRO 2020'!$1:$1048576,3,FALSE),"")</f>
        <v>H</v>
      </c>
      <c r="G640" s="452">
        <v>0.3</v>
      </c>
      <c r="H640" s="378">
        <f>IF($D640&lt;&gt;"",VLOOKUP($D640,'SINAPI DEZEMBRO 2020'!$1:$1048576,4,FALSE),"")</f>
        <v>17.38</v>
      </c>
      <c r="I640" s="379">
        <f t="shared" si="119"/>
        <v>5.21</v>
      </c>
    </row>
    <row r="641" spans="2:9" ht="25.5" x14ac:dyDescent="0.2">
      <c r="B641" s="366" t="s">
        <v>665</v>
      </c>
      <c r="C641" s="459" t="s">
        <v>666</v>
      </c>
      <c r="D641" s="498"/>
      <c r="E641" s="447" t="s">
        <v>12035</v>
      </c>
      <c r="F641" s="513" t="s">
        <v>18</v>
      </c>
      <c r="G641" s="452">
        <v>1</v>
      </c>
      <c r="H641" s="453">
        <v>41.97</v>
      </c>
      <c r="I641" s="456">
        <f t="shared" ref="I641" si="120">TRUNC(H641*G641,2)</f>
        <v>41.97</v>
      </c>
    </row>
    <row r="642" spans="2:9" x14ac:dyDescent="0.2">
      <c r="B642" s="366"/>
      <c r="C642" s="459"/>
      <c r="D642" s="464"/>
      <c r="E642" s="365"/>
      <c r="F642" s="459"/>
      <c r="G642" s="367"/>
      <c r="H642" s="368"/>
      <c r="I642" s="369"/>
    </row>
    <row r="643" spans="2:9" ht="25.5" x14ac:dyDescent="0.2">
      <c r="B643" s="449" t="s">
        <v>11921</v>
      </c>
      <c r="C643" s="497"/>
      <c r="D643" s="497"/>
      <c r="E643" s="372" t="s">
        <v>12036</v>
      </c>
      <c r="F643" s="511" t="s">
        <v>775</v>
      </c>
      <c r="G643" s="450"/>
      <c r="H643" s="451"/>
      <c r="I643" s="375">
        <f>TRUNC(SUM(I644:I646),2)</f>
        <v>35.42</v>
      </c>
    </row>
    <row r="644" spans="2:9" x14ac:dyDescent="0.2">
      <c r="B644" s="366" t="s">
        <v>667</v>
      </c>
      <c r="C644" s="459" t="s">
        <v>7</v>
      </c>
      <c r="D644" s="498">
        <v>88247</v>
      </c>
      <c r="E644" s="376" t="str">
        <f>IF($D644&lt;&gt;"",VLOOKUP($D644,'SINAPI DEZEMBRO 2020'!$A$1:G12585,2,FALSE),"")</f>
        <v>AUXILIAR DE ELETRICISTA COM ENCARGOS COMPLEMENTARES</v>
      </c>
      <c r="F644" s="465" t="str">
        <f>IF($D644&lt;&gt;"",VLOOKUP($D644,'SINAPI DEZEMBRO 2020'!$1:$1048576,3,FALSE),"")</f>
        <v>H</v>
      </c>
      <c r="G644" s="452">
        <v>0.5</v>
      </c>
      <c r="H644" s="378">
        <f>IF($D644&lt;&gt;"",VLOOKUP($D644,'SINAPI DEZEMBRO 2020'!$1:$1048576,4,FALSE),"")</f>
        <v>13.33</v>
      </c>
      <c r="I644" s="379">
        <f t="shared" ref="I644:I646" si="121">TRUNC(G644*H644,2)</f>
        <v>6.66</v>
      </c>
    </row>
    <row r="645" spans="2:9" x14ac:dyDescent="0.2">
      <c r="B645" s="366" t="s">
        <v>667</v>
      </c>
      <c r="C645" s="459" t="s">
        <v>7</v>
      </c>
      <c r="D645" s="498">
        <v>88264</v>
      </c>
      <c r="E645" s="376" t="str">
        <f>IF($D645&lt;&gt;"",VLOOKUP($D645,'SINAPI DEZEMBRO 2020'!$A$1:G12586,2,FALSE),"")</f>
        <v>ELETRICISTA COM ENCARGOS COMPLEMENTARES</v>
      </c>
      <c r="F645" s="465" t="str">
        <f>IF($D645&lt;&gt;"",VLOOKUP($D645,'SINAPI DEZEMBRO 2020'!$1:$1048576,3,FALSE),"")</f>
        <v>H</v>
      </c>
      <c r="G645" s="452">
        <v>0.5</v>
      </c>
      <c r="H645" s="378">
        <f>IF($D645&lt;&gt;"",VLOOKUP($D645,'SINAPI DEZEMBRO 2020'!$1:$1048576,4,FALSE),"")</f>
        <v>17.38</v>
      </c>
      <c r="I645" s="379">
        <f t="shared" si="121"/>
        <v>8.69</v>
      </c>
    </row>
    <row r="646" spans="2:9" ht="25.5" x14ac:dyDescent="0.2">
      <c r="B646" s="366" t="s">
        <v>665</v>
      </c>
      <c r="C646" s="459" t="s">
        <v>7</v>
      </c>
      <c r="D646" s="498">
        <v>1593</v>
      </c>
      <c r="E646" s="376" t="str">
        <f>IF($D646&lt;&gt;"",VLOOKUP($D646,'SINAPI DEZEMBRO 2020'!$A$1:G12587,2,FALSE),"")</f>
        <v>TERMINAL METALICO A PRESSAO PARA 1 CABO DE 185 MM2, COM 1 FURO DE FIXACAO</v>
      </c>
      <c r="F646" s="465" t="str">
        <f>IF($D646&lt;&gt;"",VLOOKUP($D646,'SINAPI DEZEMBRO 2020'!$1:$1048576,3,FALSE),"")</f>
        <v xml:space="preserve">UN    </v>
      </c>
      <c r="G646" s="452">
        <v>1</v>
      </c>
      <c r="H646" s="378">
        <f>IF($D646&lt;&gt;"",VLOOKUP($D646,'SINAPI DEZEMBRO 2020'!$1:$1048576,4,FALSE),"")</f>
        <v>20.07</v>
      </c>
      <c r="I646" s="379">
        <f t="shared" si="121"/>
        <v>20.07</v>
      </c>
    </row>
    <row r="647" spans="2:9" x14ac:dyDescent="0.2">
      <c r="B647" s="366"/>
      <c r="C647" s="459"/>
      <c r="D647" s="464"/>
      <c r="E647" s="365"/>
      <c r="F647" s="459"/>
      <c r="G647" s="367"/>
      <c r="H647" s="368"/>
      <c r="I647" s="369"/>
    </row>
    <row r="648" spans="2:9" ht="25.5" x14ac:dyDescent="0.2">
      <c r="B648" s="449" t="s">
        <v>11922</v>
      </c>
      <c r="C648" s="497"/>
      <c r="D648" s="497"/>
      <c r="E648" s="372" t="s">
        <v>12037</v>
      </c>
      <c r="F648" s="511" t="s">
        <v>775</v>
      </c>
      <c r="G648" s="450"/>
      <c r="H648" s="451"/>
      <c r="I648" s="375">
        <f>TRUNC(SUM(I649:I651),2)</f>
        <v>24.42</v>
      </c>
    </row>
    <row r="649" spans="2:9" x14ac:dyDescent="0.2">
      <c r="B649" s="366" t="s">
        <v>667</v>
      </c>
      <c r="C649" s="459" t="s">
        <v>7</v>
      </c>
      <c r="D649" s="498">
        <v>88247</v>
      </c>
      <c r="E649" s="376" t="str">
        <f>IF($D649&lt;&gt;"",VLOOKUP($D649,'SINAPI DEZEMBRO 2020'!$A$1:G12590,2,FALSE),"")</f>
        <v>AUXILIAR DE ELETRICISTA COM ENCARGOS COMPLEMENTARES</v>
      </c>
      <c r="F649" s="465" t="str">
        <f>IF($D649&lt;&gt;"",VLOOKUP($D649,'SINAPI DEZEMBRO 2020'!$1:$1048576,3,FALSE),"")</f>
        <v>H</v>
      </c>
      <c r="G649" s="452">
        <v>0.4</v>
      </c>
      <c r="H649" s="378">
        <f>IF($D649&lt;&gt;"",VLOOKUP($D649,'SINAPI DEZEMBRO 2020'!$1:$1048576,4,FALSE),"")</f>
        <v>13.33</v>
      </c>
      <c r="I649" s="379">
        <f t="shared" ref="I649:I651" si="122">TRUNC(G649*H649,2)</f>
        <v>5.33</v>
      </c>
    </row>
    <row r="650" spans="2:9" x14ac:dyDescent="0.2">
      <c r="B650" s="366" t="s">
        <v>667</v>
      </c>
      <c r="C650" s="459" t="s">
        <v>7</v>
      </c>
      <c r="D650" s="498">
        <v>88264</v>
      </c>
      <c r="E650" s="376" t="str">
        <f>IF($D650&lt;&gt;"",VLOOKUP($D650,'SINAPI DEZEMBRO 2020'!$A$1:G12591,2,FALSE),"")</f>
        <v>ELETRICISTA COM ENCARGOS COMPLEMENTARES</v>
      </c>
      <c r="F650" s="465" t="str">
        <f>IF($D650&lt;&gt;"",VLOOKUP($D650,'SINAPI DEZEMBRO 2020'!$1:$1048576,3,FALSE),"")</f>
        <v>H</v>
      </c>
      <c r="G650" s="452">
        <v>0.4</v>
      </c>
      <c r="H650" s="378">
        <f>IF($D650&lt;&gt;"",VLOOKUP($D650,'SINAPI DEZEMBRO 2020'!$1:$1048576,4,FALSE),"")</f>
        <v>17.38</v>
      </c>
      <c r="I650" s="379">
        <f t="shared" si="122"/>
        <v>6.95</v>
      </c>
    </row>
    <row r="651" spans="2:9" ht="25.5" x14ac:dyDescent="0.2">
      <c r="B651" s="366" t="s">
        <v>665</v>
      </c>
      <c r="C651" s="459" t="s">
        <v>7</v>
      </c>
      <c r="D651" s="498">
        <v>1590</v>
      </c>
      <c r="E651" s="376" t="str">
        <f>IF($D651&lt;&gt;"",VLOOKUP($D651,'SINAPI DEZEMBRO 2020'!$A$1:G12592,2,FALSE),"")</f>
        <v>TERMINAL METALICO A PRESSAO PARA 1 CABO DE 95 MM2, COM 1 FURO DE FIXACAO</v>
      </c>
      <c r="F651" s="465" t="str">
        <f>IF($D651&lt;&gt;"",VLOOKUP($D651,'SINAPI DEZEMBRO 2020'!$1:$1048576,3,FALSE),"")</f>
        <v xml:space="preserve">UN    </v>
      </c>
      <c r="G651" s="452">
        <v>1</v>
      </c>
      <c r="H651" s="378">
        <f>IF($D651&lt;&gt;"",VLOOKUP($D651,'SINAPI DEZEMBRO 2020'!$1:$1048576,4,FALSE),"")</f>
        <v>12.14</v>
      </c>
      <c r="I651" s="379">
        <f t="shared" si="122"/>
        <v>12.14</v>
      </c>
    </row>
    <row r="652" spans="2:9" x14ac:dyDescent="0.2">
      <c r="B652" s="366"/>
      <c r="C652" s="459"/>
      <c r="D652" s="498"/>
      <c r="E652" s="448"/>
      <c r="F652" s="512"/>
      <c r="G652" s="452"/>
      <c r="H652" s="379"/>
      <c r="I652" s="379"/>
    </row>
    <row r="653" spans="2:9" s="285" customFormat="1" x14ac:dyDescent="0.2">
      <c r="B653" s="449" t="s">
        <v>12716</v>
      </c>
      <c r="C653" s="497"/>
      <c r="D653" s="497"/>
      <c r="E653" s="372" t="s">
        <v>12717</v>
      </c>
      <c r="F653" s="511" t="s">
        <v>775</v>
      </c>
      <c r="G653" s="450"/>
      <c r="H653" s="451"/>
      <c r="I653" s="375">
        <f>TRUNC(SUM(I654:L659),2)</f>
        <v>138.08000000000001</v>
      </c>
    </row>
    <row r="654" spans="2:9" s="285" customFormat="1" x14ac:dyDescent="0.2">
      <c r="B654" s="366" t="s">
        <v>667</v>
      </c>
      <c r="C654" s="459" t="s">
        <v>7</v>
      </c>
      <c r="D654" s="498">
        <v>88247</v>
      </c>
      <c r="E654" s="376" t="str">
        <f>IF($D654&lt;&gt;"",VLOOKUP($D654,'SINAPI DEZEMBRO 2020'!$A$1:G12595,2,FALSE),"")</f>
        <v>AUXILIAR DE ELETRICISTA COM ENCARGOS COMPLEMENTARES</v>
      </c>
      <c r="F654" s="465" t="str">
        <f>IF($D654&lt;&gt;"",VLOOKUP($D654,'SINAPI DEZEMBRO 2020'!$1:$1048576,3,FALSE),"")</f>
        <v>H</v>
      </c>
      <c r="G654" s="452">
        <v>0.3</v>
      </c>
      <c r="H654" s="378">
        <f>IF($D654&lt;&gt;"",VLOOKUP($D654,'SINAPI DEZEMBRO 2020'!$1:$1048576,4,FALSE),"")</f>
        <v>13.33</v>
      </c>
      <c r="I654" s="379">
        <f t="shared" ref="I654:I659" si="123">TRUNC(G654*H654,2)</f>
        <v>3.99</v>
      </c>
    </row>
    <row r="655" spans="2:9" s="285" customFormat="1" x14ac:dyDescent="0.2">
      <c r="B655" s="366" t="s">
        <v>667</v>
      </c>
      <c r="C655" s="459" t="s">
        <v>7</v>
      </c>
      <c r="D655" s="498">
        <v>88264</v>
      </c>
      <c r="E655" s="376" t="str">
        <f>IF($D655&lt;&gt;"",VLOOKUP($D655,'SINAPI DEZEMBRO 2020'!$A$1:G12596,2,FALSE),"")</f>
        <v>ELETRICISTA COM ENCARGOS COMPLEMENTARES</v>
      </c>
      <c r="F655" s="465" t="str">
        <f>IF($D655&lt;&gt;"",VLOOKUP($D655,'SINAPI DEZEMBRO 2020'!$1:$1048576,3,FALSE),"")</f>
        <v>H</v>
      </c>
      <c r="G655" s="452">
        <v>0.3</v>
      </c>
      <c r="H655" s="378">
        <f>IF($D655&lt;&gt;"",VLOOKUP($D655,'SINAPI DEZEMBRO 2020'!$1:$1048576,4,FALSE),"")</f>
        <v>17.38</v>
      </c>
      <c r="I655" s="379">
        <f t="shared" si="123"/>
        <v>5.21</v>
      </c>
    </row>
    <row r="656" spans="2:9" s="285" customFormat="1" ht="25.5" x14ac:dyDescent="0.2">
      <c r="B656" s="366" t="s">
        <v>665</v>
      </c>
      <c r="C656" s="459" t="s">
        <v>7</v>
      </c>
      <c r="D656" s="498">
        <v>4272</v>
      </c>
      <c r="E656" s="376" t="str">
        <f>IF($D656&lt;&gt;"",VLOOKUP($D656,'SINAPI DEZEMBRO 2020'!$A$1:G12597,2,FALSE),"")</f>
        <v>PARA-RAIOS DE BAIXA TENSAO, TENSAO DE OPERACAO *280* V , CORRENTE MAXIMA *20* KA</v>
      </c>
      <c r="F656" s="465" t="str">
        <f>IF($D656&lt;&gt;"",VLOOKUP($D656,'SINAPI DEZEMBRO 2020'!$1:$1048576,3,FALSE),"")</f>
        <v xml:space="preserve">UN    </v>
      </c>
      <c r="G656" s="452">
        <v>1</v>
      </c>
      <c r="H656" s="378">
        <f>IF($D656&lt;&gt;"",VLOOKUP($D656,'SINAPI DEZEMBRO 2020'!$1:$1048576,4,FALSE),"")</f>
        <v>105.54</v>
      </c>
      <c r="I656" s="379">
        <f t="shared" si="123"/>
        <v>105.54</v>
      </c>
    </row>
    <row r="657" spans="2:9" s="285" customFormat="1" x14ac:dyDescent="0.2">
      <c r="B657" s="366" t="s">
        <v>665</v>
      </c>
      <c r="C657" s="459" t="s">
        <v>666</v>
      </c>
      <c r="D657" s="498"/>
      <c r="E657" s="448" t="s">
        <v>12718</v>
      </c>
      <c r="F657" s="512" t="s">
        <v>775</v>
      </c>
      <c r="G657" s="452">
        <v>1</v>
      </c>
      <c r="H657" s="379">
        <v>10.59</v>
      </c>
      <c r="I657" s="379">
        <f t="shared" si="123"/>
        <v>10.59</v>
      </c>
    </row>
    <row r="658" spans="2:9" s="285" customFormat="1" x14ac:dyDescent="0.2">
      <c r="B658" s="366" t="s">
        <v>665</v>
      </c>
      <c r="C658" s="459" t="s">
        <v>666</v>
      </c>
      <c r="D658" s="498"/>
      <c r="E658" s="448" t="s">
        <v>12048</v>
      </c>
      <c r="F658" s="512" t="s">
        <v>775</v>
      </c>
      <c r="G658" s="452">
        <v>1</v>
      </c>
      <c r="H658" s="379">
        <v>6.75</v>
      </c>
      <c r="I658" s="379">
        <f t="shared" si="123"/>
        <v>6.75</v>
      </c>
    </row>
    <row r="659" spans="2:9" s="285" customFormat="1" x14ac:dyDescent="0.2">
      <c r="B659" s="366" t="s">
        <v>665</v>
      </c>
      <c r="C659" s="459" t="s">
        <v>666</v>
      </c>
      <c r="D659" s="498"/>
      <c r="E659" s="448" t="s">
        <v>12719</v>
      </c>
      <c r="F659" s="512" t="s">
        <v>18</v>
      </c>
      <c r="G659" s="452">
        <v>0.5</v>
      </c>
      <c r="H659" s="379">
        <v>12</v>
      </c>
      <c r="I659" s="379">
        <f t="shared" si="123"/>
        <v>6</v>
      </c>
    </row>
    <row r="660" spans="2:9" s="285" customFormat="1" x14ac:dyDescent="0.2">
      <c r="B660" s="366"/>
      <c r="C660" s="459"/>
      <c r="D660" s="498"/>
      <c r="E660" s="448"/>
      <c r="F660" s="512"/>
      <c r="G660" s="452"/>
      <c r="H660" s="379"/>
      <c r="I660" s="379"/>
    </row>
    <row r="661" spans="2:9" s="285" customFormat="1" x14ac:dyDescent="0.2">
      <c r="B661" s="366"/>
      <c r="C661" s="459"/>
      <c r="D661" s="498"/>
      <c r="E661" s="448"/>
      <c r="F661" s="512"/>
      <c r="G661" s="452"/>
      <c r="H661" s="379"/>
      <c r="I661" s="379"/>
    </row>
    <row r="662" spans="2:9" ht="25.5" x14ac:dyDescent="0.2">
      <c r="B662" s="449" t="s">
        <v>11923</v>
      </c>
      <c r="C662" s="497"/>
      <c r="D662" s="497"/>
      <c r="E662" s="372" t="s">
        <v>12039</v>
      </c>
      <c r="F662" s="511" t="s">
        <v>18</v>
      </c>
      <c r="G662" s="450"/>
      <c r="H662" s="451"/>
      <c r="I662" s="375">
        <f>TRUNC(SUM(I663:I665),2)</f>
        <v>9.16</v>
      </c>
    </row>
    <row r="663" spans="2:9" x14ac:dyDescent="0.2">
      <c r="B663" s="366" t="s">
        <v>667</v>
      </c>
      <c r="C663" s="459" t="s">
        <v>7</v>
      </c>
      <c r="D663" s="498">
        <v>88247</v>
      </c>
      <c r="E663" s="376" t="str">
        <f>IF($D663&lt;&gt;"",VLOOKUP($D663,'SINAPI DEZEMBRO 2020'!$A$1:G12595,2,FALSE),"")</f>
        <v>AUXILIAR DE ELETRICISTA COM ENCARGOS COMPLEMENTARES</v>
      </c>
      <c r="F663" s="465" t="str">
        <f>IF($D663&lt;&gt;"",VLOOKUP($D663,'SINAPI DEZEMBRO 2020'!$1:$1048576,3,FALSE),"")</f>
        <v>H</v>
      </c>
      <c r="G663" s="452">
        <v>8.6999999999999994E-2</v>
      </c>
      <c r="H663" s="378">
        <f>IF($D663&lt;&gt;"",VLOOKUP($D663,'SINAPI DEZEMBRO 2020'!$1:$1048576,4,FALSE),"")</f>
        <v>13.33</v>
      </c>
      <c r="I663" s="379">
        <f t="shared" ref="I663:I664" si="124">TRUNC(G663*H663,2)</f>
        <v>1.1499999999999999</v>
      </c>
    </row>
    <row r="664" spans="2:9" x14ac:dyDescent="0.2">
      <c r="B664" s="366" t="s">
        <v>667</v>
      </c>
      <c r="C664" s="459" t="s">
        <v>7</v>
      </c>
      <c r="D664" s="498">
        <v>88264</v>
      </c>
      <c r="E664" s="376" t="str">
        <f>IF($D664&lt;&gt;"",VLOOKUP($D664,'SINAPI DEZEMBRO 2020'!$A$1:G12596,2,FALSE),"")</f>
        <v>ELETRICISTA COM ENCARGOS COMPLEMENTARES</v>
      </c>
      <c r="F664" s="465" t="str">
        <f>IF($D664&lt;&gt;"",VLOOKUP($D664,'SINAPI DEZEMBRO 2020'!$1:$1048576,3,FALSE),"")</f>
        <v>H</v>
      </c>
      <c r="G664" s="452">
        <v>8.6999999999999994E-2</v>
      </c>
      <c r="H664" s="378">
        <f>IF($D664&lt;&gt;"",VLOOKUP($D664,'SINAPI DEZEMBRO 2020'!$1:$1048576,4,FALSE),"")</f>
        <v>17.38</v>
      </c>
      <c r="I664" s="379">
        <f t="shared" si="124"/>
        <v>1.51</v>
      </c>
    </row>
    <row r="665" spans="2:9" x14ac:dyDescent="0.2">
      <c r="B665" s="366" t="s">
        <v>665</v>
      </c>
      <c r="C665" s="459" t="s">
        <v>666</v>
      </c>
      <c r="D665" s="498"/>
      <c r="E665" s="447" t="s">
        <v>12040</v>
      </c>
      <c r="F665" s="513" t="s">
        <v>18</v>
      </c>
      <c r="G665" s="452">
        <v>1</v>
      </c>
      <c r="H665" s="453">
        <v>6.5</v>
      </c>
      <c r="I665" s="456">
        <f>TRUNC(H665*G665,2)</f>
        <v>6.5</v>
      </c>
    </row>
    <row r="666" spans="2:9" x14ac:dyDescent="0.2">
      <c r="B666" s="366"/>
      <c r="C666" s="459"/>
      <c r="D666" s="464"/>
      <c r="E666" s="365"/>
      <c r="F666" s="459"/>
      <c r="G666" s="367"/>
      <c r="H666" s="368"/>
      <c r="I666" s="369"/>
    </row>
    <row r="667" spans="2:9" s="121" customFormat="1" x14ac:dyDescent="0.2">
      <c r="B667" s="530" t="s">
        <v>12038</v>
      </c>
      <c r="C667" s="459"/>
      <c r="D667" s="459"/>
      <c r="E667" s="365"/>
      <c r="F667" s="459"/>
      <c r="G667" s="367"/>
      <c r="H667" s="368"/>
      <c r="I667" s="369"/>
    </row>
    <row r="668" spans="2:9" s="121" customFormat="1" x14ac:dyDescent="0.2">
      <c r="B668" s="366"/>
      <c r="C668" s="459"/>
      <c r="D668" s="464"/>
      <c r="E668" s="365"/>
      <c r="F668" s="459"/>
      <c r="G668" s="367"/>
      <c r="H668" s="368"/>
      <c r="I668" s="369"/>
    </row>
    <row r="669" spans="2:9" x14ac:dyDescent="0.2">
      <c r="B669" s="449" t="s">
        <v>11924</v>
      </c>
      <c r="C669" s="497"/>
      <c r="D669" s="497"/>
      <c r="E669" s="372" t="s">
        <v>12041</v>
      </c>
      <c r="F669" s="511" t="s">
        <v>18</v>
      </c>
      <c r="G669" s="450"/>
      <c r="H669" s="451"/>
      <c r="I669" s="375">
        <f>TRUNC(SUM(I670:I672),2)</f>
        <v>21.87</v>
      </c>
    </row>
    <row r="670" spans="2:9" x14ac:dyDescent="0.2">
      <c r="B670" s="366" t="s">
        <v>667</v>
      </c>
      <c r="C670" s="459" t="s">
        <v>7</v>
      </c>
      <c r="D670" s="498">
        <v>88247</v>
      </c>
      <c r="E670" s="376" t="str">
        <f>IF($D670&lt;&gt;"",VLOOKUP($D670,'SINAPI DEZEMBRO 2020'!$A$1:G12602,2,FALSE),"")</f>
        <v>AUXILIAR DE ELETRICISTA COM ENCARGOS COMPLEMENTARES</v>
      </c>
      <c r="F670" s="465" t="str">
        <f>IF($D670&lt;&gt;"",VLOOKUP($D670,'SINAPI DEZEMBRO 2020'!$1:$1048576,3,FALSE),"")</f>
        <v>H</v>
      </c>
      <c r="G670" s="452">
        <v>0.1</v>
      </c>
      <c r="H670" s="378">
        <f>IF($D670&lt;&gt;"",VLOOKUP($D670,'SINAPI DEZEMBRO 2020'!$1:$1048576,4,FALSE),"")</f>
        <v>13.33</v>
      </c>
      <c r="I670" s="379">
        <f t="shared" ref="I670:I672" si="125">TRUNC(G670*H670,2)</f>
        <v>1.33</v>
      </c>
    </row>
    <row r="671" spans="2:9" x14ac:dyDescent="0.2">
      <c r="B671" s="366" t="s">
        <v>667</v>
      </c>
      <c r="C671" s="459" t="s">
        <v>7</v>
      </c>
      <c r="D671" s="498">
        <v>88264</v>
      </c>
      <c r="E671" s="376" t="str">
        <f>IF($D671&lt;&gt;"",VLOOKUP($D671,'SINAPI DEZEMBRO 2020'!$A$1:G12603,2,FALSE),"")</f>
        <v>ELETRICISTA COM ENCARGOS COMPLEMENTARES</v>
      </c>
      <c r="F671" s="465" t="str">
        <f>IF($D671&lt;&gt;"",VLOOKUP($D671,'SINAPI DEZEMBRO 2020'!$1:$1048576,3,FALSE),"")</f>
        <v>H</v>
      </c>
      <c r="G671" s="452">
        <v>0.1</v>
      </c>
      <c r="H671" s="378">
        <f>IF($D671&lt;&gt;"",VLOOKUP($D671,'SINAPI DEZEMBRO 2020'!$1:$1048576,4,FALSE),"")</f>
        <v>17.38</v>
      </c>
      <c r="I671" s="379">
        <f t="shared" si="125"/>
        <v>1.73</v>
      </c>
    </row>
    <row r="672" spans="2:9" ht="25.5" x14ac:dyDescent="0.2">
      <c r="B672" s="366" t="s">
        <v>665</v>
      </c>
      <c r="C672" s="459" t="s">
        <v>7</v>
      </c>
      <c r="D672" s="498">
        <v>41954</v>
      </c>
      <c r="E672" s="376" t="str">
        <f>IF($D672&lt;&gt;"",VLOOKUP($D672,'SINAPI DEZEMBRO 2020'!$A$1:G12604,2,FALSE),"")</f>
        <v>CABO DE ACO GALVANIZADO, DIAMETRO 9,53 MM (3/8"), COM ALMA DE FIBRA 6 X 25 F</v>
      </c>
      <c r="F672" s="465" t="str">
        <f>IF($D672&lt;&gt;"",VLOOKUP($D672,'SINAPI DEZEMBRO 2020'!$1:$1048576,3,FALSE),"")</f>
        <v xml:space="preserve">KG    </v>
      </c>
      <c r="G672" s="452">
        <v>0.35</v>
      </c>
      <c r="H672" s="378">
        <f>IF($D672&lt;&gt;"",VLOOKUP($D672,'SINAPI DEZEMBRO 2020'!$1:$1048576,4,FALSE),"")</f>
        <v>53.75</v>
      </c>
      <c r="I672" s="379">
        <f t="shared" si="125"/>
        <v>18.809999999999999</v>
      </c>
    </row>
    <row r="673" spans="2:9" x14ac:dyDescent="0.2">
      <c r="B673" s="366"/>
      <c r="C673" s="459"/>
      <c r="D673" s="464"/>
      <c r="E673" s="365"/>
      <c r="F673" s="459"/>
      <c r="G673" s="367"/>
      <c r="H673" s="368"/>
      <c r="I673" s="369"/>
    </row>
    <row r="674" spans="2:9" ht="25.5" x14ac:dyDescent="0.2">
      <c r="B674" s="449" t="s">
        <v>11925</v>
      </c>
      <c r="C674" s="497"/>
      <c r="D674" s="497"/>
      <c r="E674" s="372" t="s">
        <v>12042</v>
      </c>
      <c r="F674" s="511" t="s">
        <v>38</v>
      </c>
      <c r="G674" s="450"/>
      <c r="H674" s="451"/>
      <c r="I674" s="375">
        <f>TRUNC(SUM(I675:I678),2)</f>
        <v>51.44</v>
      </c>
    </row>
    <row r="675" spans="2:9" x14ac:dyDescent="0.2">
      <c r="B675" s="366" t="s">
        <v>667</v>
      </c>
      <c r="C675" s="459" t="s">
        <v>7</v>
      </c>
      <c r="D675" s="498">
        <v>88247</v>
      </c>
      <c r="E675" s="376" t="str">
        <f>IF($D675&lt;&gt;"",VLOOKUP($D675,'SINAPI DEZEMBRO 2020'!$A$1:G12607,2,FALSE),"")</f>
        <v>AUXILIAR DE ELETRICISTA COM ENCARGOS COMPLEMENTARES</v>
      </c>
      <c r="F675" s="465" t="str">
        <f>IF($D675&lt;&gt;"",VLOOKUP($D675,'SINAPI DEZEMBRO 2020'!$1:$1048576,3,FALSE),"")</f>
        <v>H</v>
      </c>
      <c r="G675" s="452">
        <v>0.1</v>
      </c>
      <c r="H675" s="378">
        <f>IF($D675&lt;&gt;"",VLOOKUP($D675,'SINAPI DEZEMBRO 2020'!$1:$1048576,4,FALSE),"")</f>
        <v>13.33</v>
      </c>
      <c r="I675" s="379">
        <f t="shared" ref="I675:I676" si="126">TRUNC(G675*H675,2)</f>
        <v>1.33</v>
      </c>
    </row>
    <row r="676" spans="2:9" x14ac:dyDescent="0.2">
      <c r="B676" s="366" t="s">
        <v>667</v>
      </c>
      <c r="C676" s="459" t="s">
        <v>7</v>
      </c>
      <c r="D676" s="498">
        <v>88264</v>
      </c>
      <c r="E676" s="376" t="str">
        <f>IF($D676&lt;&gt;"",VLOOKUP($D676,'SINAPI DEZEMBRO 2020'!$A$1:G12608,2,FALSE),"")</f>
        <v>ELETRICISTA COM ENCARGOS COMPLEMENTARES</v>
      </c>
      <c r="F676" s="465" t="str">
        <f>IF($D676&lt;&gt;"",VLOOKUP($D676,'SINAPI DEZEMBRO 2020'!$1:$1048576,3,FALSE),"")</f>
        <v>H</v>
      </c>
      <c r="G676" s="452">
        <v>0.1</v>
      </c>
      <c r="H676" s="378">
        <f>IF($D676&lt;&gt;"",VLOOKUP($D676,'SINAPI DEZEMBRO 2020'!$1:$1048576,4,FALSE),"")</f>
        <v>17.38</v>
      </c>
      <c r="I676" s="379">
        <f t="shared" si="126"/>
        <v>1.73</v>
      </c>
    </row>
    <row r="677" spans="2:9" ht="25.5" x14ac:dyDescent="0.2">
      <c r="B677" s="366" t="s">
        <v>665</v>
      </c>
      <c r="C677" s="459" t="s">
        <v>666</v>
      </c>
      <c r="D677" s="498"/>
      <c r="E677" s="447" t="s">
        <v>12043</v>
      </c>
      <c r="F677" s="513" t="s">
        <v>38</v>
      </c>
      <c r="G677" s="452">
        <v>1</v>
      </c>
      <c r="H677" s="453">
        <v>28.06</v>
      </c>
      <c r="I677" s="456">
        <f>TRUNC(H677*G677,2)</f>
        <v>28.06</v>
      </c>
    </row>
    <row r="678" spans="2:9" s="121" customFormat="1" x14ac:dyDescent="0.2">
      <c r="B678" s="366" t="s">
        <v>665</v>
      </c>
      <c r="C678" s="459" t="s">
        <v>666</v>
      </c>
      <c r="D678" s="498"/>
      <c r="E678" s="447" t="s">
        <v>12044</v>
      </c>
      <c r="F678" s="513" t="s">
        <v>38</v>
      </c>
      <c r="G678" s="452">
        <v>4</v>
      </c>
      <c r="H678" s="453">
        <v>5.08</v>
      </c>
      <c r="I678" s="456">
        <f>TRUNC(H678*G678,2)</f>
        <v>20.32</v>
      </c>
    </row>
    <row r="679" spans="2:9" x14ac:dyDescent="0.2">
      <c r="B679" s="366"/>
      <c r="C679" s="459"/>
      <c r="D679" s="464"/>
      <c r="E679" s="365"/>
      <c r="F679" s="459"/>
      <c r="G679" s="367"/>
      <c r="H679" s="368"/>
      <c r="I679" s="369"/>
    </row>
    <row r="680" spans="2:9" ht="25.5" x14ac:dyDescent="0.2">
      <c r="B680" s="449" t="s">
        <v>11926</v>
      </c>
      <c r="C680" s="497"/>
      <c r="D680" s="497"/>
      <c r="E680" s="372" t="s">
        <v>12045</v>
      </c>
      <c r="F680" s="511" t="s">
        <v>38</v>
      </c>
      <c r="G680" s="450"/>
      <c r="H680" s="451"/>
      <c r="I680" s="375">
        <f>TRUNC(SUM(I681:I681),2)</f>
        <v>2500</v>
      </c>
    </row>
    <row r="681" spans="2:9" ht="25.5" x14ac:dyDescent="0.2">
      <c r="B681" s="366" t="s">
        <v>665</v>
      </c>
      <c r="C681" s="459" t="s">
        <v>666</v>
      </c>
      <c r="D681" s="498"/>
      <c r="E681" s="447" t="s">
        <v>12045</v>
      </c>
      <c r="F681" s="513" t="s">
        <v>38</v>
      </c>
      <c r="G681" s="452">
        <v>1</v>
      </c>
      <c r="H681" s="453">
        <v>2500</v>
      </c>
      <c r="I681" s="456">
        <f t="shared" ref="I681" si="127">TRUNC(H681*G681,2)</f>
        <v>2500</v>
      </c>
    </row>
    <row r="682" spans="2:9" x14ac:dyDescent="0.2">
      <c r="B682" s="366"/>
      <c r="C682" s="459"/>
      <c r="D682" s="464"/>
      <c r="E682" s="365"/>
      <c r="F682" s="459"/>
      <c r="G682" s="367"/>
      <c r="H682" s="368"/>
      <c r="I682" s="369"/>
    </row>
    <row r="683" spans="2:9" s="121" customFormat="1" x14ac:dyDescent="0.2">
      <c r="B683" s="530" t="s">
        <v>11952</v>
      </c>
      <c r="C683" s="459"/>
      <c r="D683" s="464"/>
      <c r="E683" s="365"/>
      <c r="F683" s="459"/>
      <c r="G683" s="367"/>
      <c r="H683" s="368"/>
      <c r="I683" s="369"/>
    </row>
    <row r="684" spans="2:9" s="121" customFormat="1" x14ac:dyDescent="0.2">
      <c r="B684" s="366"/>
      <c r="C684" s="459"/>
      <c r="D684" s="464"/>
      <c r="E684" s="365"/>
      <c r="F684" s="459"/>
      <c r="G684" s="367"/>
      <c r="H684" s="368"/>
      <c r="I684" s="369"/>
    </row>
    <row r="685" spans="2:9" ht="25.5" x14ac:dyDescent="0.2">
      <c r="B685" s="449" t="s">
        <v>11927</v>
      </c>
      <c r="C685" s="497"/>
      <c r="D685" s="497"/>
      <c r="E685" s="372" t="s">
        <v>12046</v>
      </c>
      <c r="F685" s="511" t="s">
        <v>18</v>
      </c>
      <c r="G685" s="450"/>
      <c r="H685" s="451"/>
      <c r="I685" s="375">
        <f>TRUNC(SUM(I686:I688),2)</f>
        <v>5.03</v>
      </c>
    </row>
    <row r="686" spans="2:9" x14ac:dyDescent="0.2">
      <c r="B686" s="366" t="s">
        <v>667</v>
      </c>
      <c r="C686" s="459" t="s">
        <v>7</v>
      </c>
      <c r="D686" s="498">
        <v>88247</v>
      </c>
      <c r="E686" s="376" t="str">
        <f>IF($D686&lt;&gt;"",VLOOKUP($D686,'SINAPI DEZEMBRO 2020'!$A$1:G12618,2,FALSE),"")</f>
        <v>AUXILIAR DE ELETRICISTA COM ENCARGOS COMPLEMENTARES</v>
      </c>
      <c r="F686" s="465" t="str">
        <f>IF($D686&lt;&gt;"",VLOOKUP($D686,'SINAPI DEZEMBRO 2020'!$1:$1048576,3,FALSE),"")</f>
        <v>H</v>
      </c>
      <c r="G686" s="452">
        <v>0.15</v>
      </c>
      <c r="H686" s="378">
        <f>IF($D686&lt;&gt;"",VLOOKUP($D686,'SINAPI DEZEMBRO 2020'!$1:$1048576,4,FALSE),"")</f>
        <v>13.33</v>
      </c>
      <c r="I686" s="379">
        <f t="shared" ref="I686:I688" si="128">TRUNC(G686*H686,2)</f>
        <v>1.99</v>
      </c>
    </row>
    <row r="687" spans="2:9" x14ac:dyDescent="0.2">
      <c r="B687" s="366" t="s">
        <v>667</v>
      </c>
      <c r="C687" s="459" t="s">
        <v>7</v>
      </c>
      <c r="D687" s="498">
        <v>88264</v>
      </c>
      <c r="E687" s="376" t="str">
        <f>IF($D687&lt;&gt;"",VLOOKUP($D687,'SINAPI DEZEMBRO 2020'!$A$1:G12619,2,FALSE),"")</f>
        <v>ELETRICISTA COM ENCARGOS COMPLEMENTARES</v>
      </c>
      <c r="F687" s="465" t="str">
        <f>IF($D687&lt;&gt;"",VLOOKUP($D687,'SINAPI DEZEMBRO 2020'!$1:$1048576,3,FALSE),"")</f>
        <v>H</v>
      </c>
      <c r="G687" s="452">
        <v>0.15</v>
      </c>
      <c r="H687" s="378">
        <f>IF($D687&lt;&gt;"",VLOOKUP($D687,'SINAPI DEZEMBRO 2020'!$1:$1048576,4,FALSE),"")</f>
        <v>17.38</v>
      </c>
      <c r="I687" s="379">
        <f t="shared" si="128"/>
        <v>2.6</v>
      </c>
    </row>
    <row r="688" spans="2:9" ht="25.5" x14ac:dyDescent="0.2">
      <c r="B688" s="366" t="s">
        <v>665</v>
      </c>
      <c r="C688" s="459" t="s">
        <v>7</v>
      </c>
      <c r="D688" s="498">
        <v>43130</v>
      </c>
      <c r="E688" s="376" t="str">
        <f>IF($D688&lt;&gt;"",VLOOKUP($D688,'SINAPI DEZEMBRO 2020'!$A$1:G12620,2,FALSE),"")</f>
        <v>ARAME GALVANIZADO 12 BWG, D = 2,76 MM (0,048 KG/M) OU 14 BWG, D = 2,11 MM (0,026 KG/M)</v>
      </c>
      <c r="F688" s="465" t="str">
        <f>IF($D688&lt;&gt;"",VLOOKUP($D688,'SINAPI DEZEMBRO 2020'!$1:$1048576,3,FALSE),"")</f>
        <v xml:space="preserve">KG    </v>
      </c>
      <c r="G688" s="452">
        <v>2.5999999999999999E-2</v>
      </c>
      <c r="H688" s="378">
        <f>IF($D688&lt;&gt;"",VLOOKUP($D688,'SINAPI DEZEMBRO 2020'!$1:$1048576,4,FALSE),"")</f>
        <v>16.989999999999998</v>
      </c>
      <c r="I688" s="379">
        <f t="shared" si="128"/>
        <v>0.44</v>
      </c>
    </row>
    <row r="689" spans="2:9" x14ac:dyDescent="0.2">
      <c r="B689" s="366"/>
      <c r="C689" s="459"/>
      <c r="D689" s="464"/>
      <c r="E689" s="365"/>
      <c r="F689" s="459"/>
      <c r="G689" s="367"/>
      <c r="H689" s="368"/>
      <c r="I689" s="369"/>
    </row>
    <row r="690" spans="2:9" x14ac:dyDescent="0.2">
      <c r="B690" s="449" t="s">
        <v>11928</v>
      </c>
      <c r="C690" s="497"/>
      <c r="D690" s="497"/>
      <c r="E690" s="372" t="s">
        <v>12047</v>
      </c>
      <c r="F690" s="511" t="s">
        <v>38</v>
      </c>
      <c r="G690" s="450"/>
      <c r="H690" s="451"/>
      <c r="I690" s="375">
        <f>TRUNC(SUM(I691:I693),2)</f>
        <v>6.9</v>
      </c>
    </row>
    <row r="691" spans="2:9" x14ac:dyDescent="0.2">
      <c r="B691" s="366" t="s">
        <v>667</v>
      </c>
      <c r="C691" s="459" t="s">
        <v>7</v>
      </c>
      <c r="D691" s="498">
        <v>88316</v>
      </c>
      <c r="E691" s="376" t="str">
        <f>IF($D691&lt;&gt;"",VLOOKUP($D691,'SINAPI DEZEMBRO 2020'!$A$1:G12623,2,FALSE),"")</f>
        <v>SERVENTE COM ENCARGOS COMPLEMENTARES</v>
      </c>
      <c r="F691" s="465" t="str">
        <f>IF($D691&lt;&gt;"",VLOOKUP($D691,'SINAPI DEZEMBRO 2020'!$1:$1048576,3,FALSE),"")</f>
        <v>H</v>
      </c>
      <c r="G691" s="452">
        <v>0.15</v>
      </c>
      <c r="H691" s="378">
        <f>IF($D691&lt;&gt;"",VLOOKUP($D691,'SINAPI DEZEMBRO 2020'!$1:$1048576,4,FALSE),"")</f>
        <v>13.34</v>
      </c>
      <c r="I691" s="379">
        <f t="shared" ref="I691:I692" si="129">TRUNC(G691*H691,2)</f>
        <v>2</v>
      </c>
    </row>
    <row r="692" spans="2:9" x14ac:dyDescent="0.2">
      <c r="B692" s="366" t="s">
        <v>667</v>
      </c>
      <c r="C692" s="459" t="s">
        <v>7</v>
      </c>
      <c r="D692" s="498">
        <v>88264</v>
      </c>
      <c r="E692" s="376" t="str">
        <f>IF($D692&lt;&gt;"",VLOOKUP($D692,'SINAPI DEZEMBRO 2020'!$A$1:G12624,2,FALSE),"")</f>
        <v>ELETRICISTA COM ENCARGOS COMPLEMENTARES</v>
      </c>
      <c r="F692" s="465" t="str">
        <f>IF($D692&lt;&gt;"",VLOOKUP($D692,'SINAPI DEZEMBRO 2020'!$1:$1048576,3,FALSE),"")</f>
        <v>H</v>
      </c>
      <c r="G692" s="452">
        <v>0.15</v>
      </c>
      <c r="H692" s="378">
        <f>IF($D692&lt;&gt;"",VLOOKUP($D692,'SINAPI DEZEMBRO 2020'!$1:$1048576,4,FALSE),"")</f>
        <v>17.38</v>
      </c>
      <c r="I692" s="379">
        <f t="shared" si="129"/>
        <v>2.6</v>
      </c>
    </row>
    <row r="693" spans="2:9" x14ac:dyDescent="0.2">
      <c r="B693" s="366" t="s">
        <v>665</v>
      </c>
      <c r="C693" s="459" t="s">
        <v>666</v>
      </c>
      <c r="D693" s="498"/>
      <c r="E693" s="447" t="s">
        <v>12048</v>
      </c>
      <c r="F693" s="513" t="s">
        <v>38</v>
      </c>
      <c r="G693" s="452">
        <v>1</v>
      </c>
      <c r="H693" s="453">
        <v>2.2999999999999998</v>
      </c>
      <c r="I693" s="456">
        <f t="shared" ref="I693" si="130">TRUNC(H693*G693,2)</f>
        <v>2.2999999999999998</v>
      </c>
    </row>
    <row r="694" spans="2:9" x14ac:dyDescent="0.2">
      <c r="B694" s="366"/>
      <c r="C694" s="459"/>
      <c r="D694" s="464"/>
      <c r="E694" s="365"/>
      <c r="F694" s="459"/>
      <c r="G694" s="367"/>
      <c r="H694" s="368"/>
      <c r="I694" s="369"/>
    </row>
    <row r="695" spans="2:9" ht="38.25" x14ac:dyDescent="0.2">
      <c r="B695" s="449" t="s">
        <v>11929</v>
      </c>
      <c r="C695" s="497"/>
      <c r="D695" s="497"/>
      <c r="E695" s="372" t="s">
        <v>12049</v>
      </c>
      <c r="F695" s="511" t="s">
        <v>775</v>
      </c>
      <c r="G695" s="450"/>
      <c r="H695" s="451"/>
      <c r="I695" s="375">
        <f>TRUNC(SUM(I696:I698),2)</f>
        <v>47.76</v>
      </c>
    </row>
    <row r="696" spans="2:9" x14ac:dyDescent="0.2">
      <c r="B696" s="366" t="s">
        <v>667</v>
      </c>
      <c r="C696" s="459" t="s">
        <v>7</v>
      </c>
      <c r="D696" s="498">
        <v>88247</v>
      </c>
      <c r="E696" s="376" t="str">
        <f>IF($D696&lt;&gt;"",VLOOKUP($D696,'SINAPI DEZEMBRO 2020'!$A$1:G12628,2,FALSE),"")</f>
        <v>AUXILIAR DE ELETRICISTA COM ENCARGOS COMPLEMENTARES</v>
      </c>
      <c r="F696" s="465" t="str">
        <f>IF($D696&lt;&gt;"",VLOOKUP($D696,'SINAPI DEZEMBRO 2020'!$1:$1048576,3,FALSE),"")</f>
        <v>H</v>
      </c>
      <c r="G696" s="452">
        <v>0.25309999999999999</v>
      </c>
      <c r="H696" s="378">
        <f>IF($D696&lt;&gt;"",VLOOKUP($D696,'SINAPI DEZEMBRO 2020'!$1:$1048576,4,FALSE),"")</f>
        <v>13.33</v>
      </c>
      <c r="I696" s="379">
        <f t="shared" ref="I696:I697" si="131">TRUNC(G696*H696,2)</f>
        <v>3.37</v>
      </c>
    </row>
    <row r="697" spans="2:9" x14ac:dyDescent="0.2">
      <c r="B697" s="366" t="s">
        <v>667</v>
      </c>
      <c r="C697" s="459" t="s">
        <v>7</v>
      </c>
      <c r="D697" s="498">
        <v>88264</v>
      </c>
      <c r="E697" s="376" t="str">
        <f>IF($D697&lt;&gt;"",VLOOKUP($D697,'SINAPI DEZEMBRO 2020'!$A$1:G12629,2,FALSE),"")</f>
        <v>ELETRICISTA COM ENCARGOS COMPLEMENTARES</v>
      </c>
      <c r="F697" s="465" t="str">
        <f>IF($D697&lt;&gt;"",VLOOKUP($D697,'SINAPI DEZEMBRO 2020'!$1:$1048576,3,FALSE),"")</f>
        <v>H</v>
      </c>
      <c r="G697" s="452">
        <v>0.25309999999999999</v>
      </c>
      <c r="H697" s="378">
        <f>IF($D697&lt;&gt;"",VLOOKUP($D697,'SINAPI DEZEMBRO 2020'!$1:$1048576,4,FALSE),"")</f>
        <v>17.38</v>
      </c>
      <c r="I697" s="379">
        <f t="shared" si="131"/>
        <v>4.3899999999999997</v>
      </c>
    </row>
    <row r="698" spans="2:9" ht="38.25" x14ac:dyDescent="0.2">
      <c r="B698" s="366" t="s">
        <v>665</v>
      </c>
      <c r="C698" s="459" t="s">
        <v>7</v>
      </c>
      <c r="D698" s="498">
        <v>3380</v>
      </c>
      <c r="E698" s="376" t="str">
        <f>IF($D698&lt;&gt;"",VLOOKUP($D698,'SINAPI DEZEMBRO 2020'!$A$1:G12630,2,FALSE),"")</f>
        <v>!EM PROCESSO DE DESATIVACAO! HASTE DE ATERRAMENTO EM ACO COM 3,00 M DE COMPRIMENTO E DN = 5/8", REVESTIDA COM BAIXA CAMADA DE COBRE, COM CONECTOR TIPO GRAMPO</v>
      </c>
      <c r="F698" s="465" t="str">
        <f>IF($D698&lt;&gt;"",VLOOKUP($D698,'SINAPI DEZEMBRO 2020'!$1:$1048576,3,FALSE),"")</f>
        <v xml:space="preserve">UN    </v>
      </c>
      <c r="G698" s="452">
        <v>1</v>
      </c>
      <c r="H698" s="378">
        <f>IF($D698&lt;&gt;"",VLOOKUP($D698,'SINAPI DEZEMBRO 2020'!$1:$1048576,4,FALSE),"")</f>
        <v>40</v>
      </c>
      <c r="I698" s="379">
        <f>TRUNC(G698*H698,2)</f>
        <v>40</v>
      </c>
    </row>
    <row r="699" spans="2:9" x14ac:dyDescent="0.2">
      <c r="B699" s="366"/>
      <c r="C699" s="459"/>
      <c r="D699" s="464"/>
      <c r="E699" s="365"/>
      <c r="F699" s="459"/>
      <c r="G699" s="367"/>
      <c r="H699" s="368"/>
      <c r="I699" s="369"/>
    </row>
    <row r="700" spans="2:9" ht="25.5" x14ac:dyDescent="0.2">
      <c r="B700" s="449" t="s">
        <v>11930</v>
      </c>
      <c r="C700" s="497"/>
      <c r="D700" s="497"/>
      <c r="E700" s="372" t="s">
        <v>12050</v>
      </c>
      <c r="F700" s="511" t="s">
        <v>775</v>
      </c>
      <c r="G700" s="450"/>
      <c r="H700" s="451"/>
      <c r="I700" s="375">
        <f>TRUNC(SUM(I701:I703),2)</f>
        <v>11.54</v>
      </c>
    </row>
    <row r="701" spans="2:9" x14ac:dyDescent="0.2">
      <c r="B701" s="366" t="s">
        <v>667</v>
      </c>
      <c r="C701" s="459" t="s">
        <v>7</v>
      </c>
      <c r="D701" s="498">
        <v>88247</v>
      </c>
      <c r="E701" s="376" t="str">
        <f>IF($D701&lt;&gt;"",VLOOKUP($D701,'SINAPI DEZEMBRO 2020'!$A$1:G12633,2,FALSE),"")</f>
        <v>AUXILIAR DE ELETRICISTA COM ENCARGOS COMPLEMENTARES</v>
      </c>
      <c r="F701" s="465" t="str">
        <f>IF($D701&lt;&gt;"",VLOOKUP($D701,'SINAPI DEZEMBRO 2020'!$1:$1048576,3,FALSE),"")</f>
        <v>H</v>
      </c>
      <c r="G701" s="452">
        <v>0.25309999999999999</v>
      </c>
      <c r="H701" s="378">
        <f>IF($D701&lt;&gt;"",VLOOKUP($D701,'SINAPI DEZEMBRO 2020'!$1:$1048576,4,FALSE),"")</f>
        <v>13.33</v>
      </c>
      <c r="I701" s="379">
        <f t="shared" ref="I701:I703" si="132">TRUNC(G701*H701,2)</f>
        <v>3.37</v>
      </c>
    </row>
    <row r="702" spans="2:9" x14ac:dyDescent="0.2">
      <c r="B702" s="366" t="s">
        <v>667</v>
      </c>
      <c r="C702" s="459" t="s">
        <v>7</v>
      </c>
      <c r="D702" s="498">
        <v>88264</v>
      </c>
      <c r="E702" s="376" t="str">
        <f>IF($D702&lt;&gt;"",VLOOKUP($D702,'SINAPI DEZEMBRO 2020'!$A$1:G12634,2,FALSE),"")</f>
        <v>ELETRICISTA COM ENCARGOS COMPLEMENTARES</v>
      </c>
      <c r="F702" s="465" t="str">
        <f>IF($D702&lt;&gt;"",VLOOKUP($D702,'SINAPI DEZEMBRO 2020'!$1:$1048576,3,FALSE),"")</f>
        <v>H</v>
      </c>
      <c r="G702" s="452">
        <v>0.25309999999999999</v>
      </c>
      <c r="H702" s="378">
        <f>IF($D702&lt;&gt;"",VLOOKUP($D702,'SINAPI DEZEMBRO 2020'!$1:$1048576,4,FALSE),"")</f>
        <v>17.38</v>
      </c>
      <c r="I702" s="379">
        <f t="shared" si="132"/>
        <v>4.3899999999999997</v>
      </c>
    </row>
    <row r="703" spans="2:9" ht="25.5" x14ac:dyDescent="0.2">
      <c r="B703" s="366" t="s">
        <v>665</v>
      </c>
      <c r="C703" s="459" t="s">
        <v>7</v>
      </c>
      <c r="D703" s="498">
        <v>1578</v>
      </c>
      <c r="E703" s="376" t="str">
        <f>IF($D703&lt;&gt;"",VLOOKUP($D703,'SINAPI DEZEMBRO 2020'!$A$1:G12635,2,FALSE),"")</f>
        <v>TERMINAL A COMPRESSAO EM COBRE ESTANHADO PARA CABO 50 MM2, 1 FURO E 1 COMPRESSAO, PARA PARAFUSO DE FIXACAO M8</v>
      </c>
      <c r="F703" s="465" t="str">
        <f>IF($D703&lt;&gt;"",VLOOKUP($D703,'SINAPI DEZEMBRO 2020'!$1:$1048576,3,FALSE),"")</f>
        <v xml:space="preserve">UN    </v>
      </c>
      <c r="G703" s="452">
        <v>1</v>
      </c>
      <c r="H703" s="378">
        <f>IF($D703&lt;&gt;"",VLOOKUP($D703,'SINAPI DEZEMBRO 2020'!$1:$1048576,4,FALSE),"")</f>
        <v>3.78</v>
      </c>
      <c r="I703" s="379">
        <f t="shared" si="132"/>
        <v>3.78</v>
      </c>
    </row>
    <row r="704" spans="2:9" x14ac:dyDescent="0.2">
      <c r="B704" s="366"/>
      <c r="C704" s="459"/>
      <c r="D704" s="464"/>
      <c r="E704" s="365"/>
      <c r="F704" s="459"/>
      <c r="G704" s="367"/>
      <c r="H704" s="368"/>
      <c r="I704" s="369"/>
    </row>
    <row r="705" spans="2:9" s="121" customFormat="1" x14ac:dyDescent="0.2">
      <c r="B705" s="530" t="s">
        <v>12051</v>
      </c>
      <c r="C705" s="459"/>
      <c r="D705" s="464"/>
      <c r="E705" s="365"/>
      <c r="F705" s="459"/>
      <c r="G705" s="367"/>
      <c r="H705" s="368"/>
      <c r="I705" s="369"/>
    </row>
    <row r="706" spans="2:9" s="121" customFormat="1" x14ac:dyDescent="0.2">
      <c r="B706" s="366"/>
      <c r="C706" s="459"/>
      <c r="D706" s="464"/>
      <c r="E706" s="365"/>
      <c r="F706" s="459"/>
      <c r="G706" s="367"/>
      <c r="H706" s="368"/>
      <c r="I706" s="369"/>
    </row>
    <row r="707" spans="2:9" ht="25.5" x14ac:dyDescent="0.2">
      <c r="B707" s="449" t="s">
        <v>11931</v>
      </c>
      <c r="C707" s="497"/>
      <c r="D707" s="497"/>
      <c r="E707" s="372" t="s">
        <v>12052</v>
      </c>
      <c r="F707" s="511" t="s">
        <v>38</v>
      </c>
      <c r="G707" s="450"/>
      <c r="H707" s="451"/>
      <c r="I707" s="375">
        <f>TRUNC(SUM(I708:I711),2)</f>
        <v>359.19</v>
      </c>
    </row>
    <row r="708" spans="2:9" x14ac:dyDescent="0.2">
      <c r="B708" s="366" t="s">
        <v>667</v>
      </c>
      <c r="C708" s="459" t="s">
        <v>7</v>
      </c>
      <c r="D708" s="498">
        <v>88247</v>
      </c>
      <c r="E708" s="376" t="str">
        <f>IF($D708&lt;&gt;"",VLOOKUP($D708,'SINAPI DEZEMBRO 2020'!$A$1:G12640,2,FALSE),"")</f>
        <v>AUXILIAR DE ELETRICISTA COM ENCARGOS COMPLEMENTARES</v>
      </c>
      <c r="F708" s="465" t="str">
        <f>IF($D708&lt;&gt;"",VLOOKUP($D708,'SINAPI DEZEMBRO 2020'!$1:$1048576,3,FALSE),"")</f>
        <v>H</v>
      </c>
      <c r="G708" s="452">
        <v>0.3</v>
      </c>
      <c r="H708" s="378">
        <f>IF($D708&lt;&gt;"",VLOOKUP($D708,'SINAPI DEZEMBRO 2020'!$1:$1048576,4,FALSE),"")</f>
        <v>13.33</v>
      </c>
      <c r="I708" s="379">
        <f t="shared" ref="I708:I711" si="133">TRUNC(G708*H708,2)</f>
        <v>3.99</v>
      </c>
    </row>
    <row r="709" spans="2:9" x14ac:dyDescent="0.2">
      <c r="B709" s="366" t="s">
        <v>667</v>
      </c>
      <c r="C709" s="459" t="s">
        <v>7</v>
      </c>
      <c r="D709" s="498">
        <v>88264</v>
      </c>
      <c r="E709" s="376" t="str">
        <f>IF($D709&lt;&gt;"",VLOOKUP($D709,'SINAPI DEZEMBRO 2020'!$A$1:G12641,2,FALSE),"")</f>
        <v>ELETRICISTA COM ENCARGOS COMPLEMENTARES</v>
      </c>
      <c r="F709" s="465" t="str">
        <f>IF($D709&lt;&gt;"",VLOOKUP($D709,'SINAPI DEZEMBRO 2020'!$1:$1048576,3,FALSE),"")</f>
        <v>H</v>
      </c>
      <c r="G709" s="452">
        <v>0.3</v>
      </c>
      <c r="H709" s="378">
        <f>IF($D709&lt;&gt;"",VLOOKUP($D709,'SINAPI DEZEMBRO 2020'!$1:$1048576,4,FALSE),"")</f>
        <v>17.38</v>
      </c>
      <c r="I709" s="379">
        <f t="shared" si="133"/>
        <v>5.21</v>
      </c>
    </row>
    <row r="710" spans="2:9" x14ac:dyDescent="0.2">
      <c r="B710" s="366" t="s">
        <v>665</v>
      </c>
      <c r="C710" s="459" t="s">
        <v>666</v>
      </c>
      <c r="D710" s="498"/>
      <c r="E710" s="447" t="s">
        <v>12053</v>
      </c>
      <c r="F710" s="513" t="s">
        <v>38</v>
      </c>
      <c r="G710" s="452">
        <v>1</v>
      </c>
      <c r="H710" s="453">
        <v>19</v>
      </c>
      <c r="I710" s="379">
        <f t="shared" si="133"/>
        <v>19</v>
      </c>
    </row>
    <row r="711" spans="2:9" ht="51" x14ac:dyDescent="0.2">
      <c r="B711" s="366" t="s">
        <v>665</v>
      </c>
      <c r="C711" s="459" t="s">
        <v>7</v>
      </c>
      <c r="D711" s="498">
        <v>5047</v>
      </c>
      <c r="E711" s="376" t="str">
        <f>IF($D711&lt;&gt;"",VLOOKUP($D711,'SINAPI DEZEMBRO 2020'!$A$1:G12643,2,FALSE),"")</f>
        <v>CHAVE FUSIVEL PARA REDES DE DISTRIBUICAO, TENSAO DE 15,0 KV, CORRENTE NOMINAL DO PORTA FUSIVEL DE 100 A, CAPACIDADE DE INTERRUPCAO SIMETRICA DE 7,10 KA, CAPACIDADE DE INTERRUPCAO ASSIMETRICA 10,00 KA</v>
      </c>
      <c r="F711" s="465" t="str">
        <f>IF($D711&lt;&gt;"",VLOOKUP($D711,'SINAPI DEZEMBRO 2020'!$1:$1048576,3,FALSE),"")</f>
        <v xml:space="preserve">UN    </v>
      </c>
      <c r="G711" s="452">
        <v>1</v>
      </c>
      <c r="H711" s="378">
        <f>IF($D711&lt;&gt;"",VLOOKUP($D711,'SINAPI DEZEMBRO 2020'!$1:$1048576,4,FALSE),"")</f>
        <v>330.99</v>
      </c>
      <c r="I711" s="379">
        <f t="shared" si="133"/>
        <v>330.99</v>
      </c>
    </row>
    <row r="712" spans="2:9" s="121" customFormat="1" x14ac:dyDescent="0.2">
      <c r="B712" s="366"/>
      <c r="C712" s="459"/>
      <c r="D712" s="498"/>
      <c r="E712" s="447"/>
      <c r="F712" s="513"/>
      <c r="G712" s="452"/>
      <c r="H712" s="453"/>
      <c r="I712" s="456"/>
    </row>
    <row r="713" spans="2:9" ht="25.5" x14ac:dyDescent="0.2">
      <c r="B713" s="449" t="s">
        <v>11932</v>
      </c>
      <c r="C713" s="497"/>
      <c r="D713" s="497"/>
      <c r="E713" s="372" t="s">
        <v>12054</v>
      </c>
      <c r="F713" s="511" t="s">
        <v>38</v>
      </c>
      <c r="G713" s="450"/>
      <c r="H713" s="451"/>
      <c r="I713" s="375">
        <f>TRUNC(SUM(I714:I717),2)</f>
        <v>32.24</v>
      </c>
    </row>
    <row r="714" spans="2:9" x14ac:dyDescent="0.2">
      <c r="B714" s="366" t="s">
        <v>667</v>
      </c>
      <c r="C714" s="459" t="s">
        <v>7</v>
      </c>
      <c r="D714" s="498">
        <v>88247</v>
      </c>
      <c r="E714" s="376" t="str">
        <f>IF($D714&lt;&gt;"",VLOOKUP($D714,'SINAPI DEZEMBRO 2020'!$A$1:G12646,2,FALSE),"")</f>
        <v>AUXILIAR DE ELETRICISTA COM ENCARGOS COMPLEMENTARES</v>
      </c>
      <c r="F714" s="465" t="str">
        <f>IF($D714&lt;&gt;"",VLOOKUP($D714,'SINAPI DEZEMBRO 2020'!$1:$1048576,3,FALSE),"")</f>
        <v>H</v>
      </c>
      <c r="G714" s="452">
        <v>0.15</v>
      </c>
      <c r="H714" s="378">
        <f>IF($D714&lt;&gt;"",VLOOKUP($D714,'SINAPI DEZEMBRO 2020'!$1:$1048576,4,FALSE),"")</f>
        <v>13.33</v>
      </c>
      <c r="I714" s="379">
        <f t="shared" ref="I714:I715" si="134">TRUNC(G714*H714,2)</f>
        <v>1.99</v>
      </c>
    </row>
    <row r="715" spans="2:9" x14ac:dyDescent="0.2">
      <c r="B715" s="366" t="s">
        <v>667</v>
      </c>
      <c r="C715" s="459" t="s">
        <v>7</v>
      </c>
      <c r="D715" s="498">
        <v>88264</v>
      </c>
      <c r="E715" s="376" t="str">
        <f>IF($D715&lt;&gt;"",VLOOKUP($D715,'SINAPI DEZEMBRO 2020'!$A$1:G12647,2,FALSE),"")</f>
        <v>ELETRICISTA COM ENCARGOS COMPLEMENTARES</v>
      </c>
      <c r="F715" s="465" t="str">
        <f>IF($D715&lt;&gt;"",VLOOKUP($D715,'SINAPI DEZEMBRO 2020'!$1:$1048576,3,FALSE),"")</f>
        <v>H</v>
      </c>
      <c r="G715" s="452">
        <v>0.15</v>
      </c>
      <c r="H715" s="378">
        <f>IF($D715&lt;&gt;"",VLOOKUP($D715,'SINAPI DEZEMBRO 2020'!$1:$1048576,4,FALSE),"")</f>
        <v>17.38</v>
      </c>
      <c r="I715" s="379">
        <f t="shared" si="134"/>
        <v>2.6</v>
      </c>
    </row>
    <row r="716" spans="2:9" x14ac:dyDescent="0.2">
      <c r="B716" s="366" t="s">
        <v>665</v>
      </c>
      <c r="C716" s="459" t="s">
        <v>666</v>
      </c>
      <c r="D716" s="498"/>
      <c r="E716" s="447" t="s">
        <v>12055</v>
      </c>
      <c r="F716" s="513" t="s">
        <v>38</v>
      </c>
      <c r="G716" s="452">
        <v>1</v>
      </c>
      <c r="H716" s="453">
        <v>18.45</v>
      </c>
      <c r="I716" s="456">
        <f t="shared" ref="I716:I717" si="135">TRUNC(H716*G716,2)</f>
        <v>18.45</v>
      </c>
    </row>
    <row r="717" spans="2:9" x14ac:dyDescent="0.2">
      <c r="B717" s="366" t="s">
        <v>665</v>
      </c>
      <c r="C717" s="459" t="s">
        <v>666</v>
      </c>
      <c r="D717" s="498"/>
      <c r="E717" s="447" t="s">
        <v>12056</v>
      </c>
      <c r="F717" s="513" t="s">
        <v>38</v>
      </c>
      <c r="G717" s="452">
        <v>1</v>
      </c>
      <c r="H717" s="453">
        <v>9.1999999999999993</v>
      </c>
      <c r="I717" s="456">
        <f t="shared" si="135"/>
        <v>9.1999999999999993</v>
      </c>
    </row>
    <row r="718" spans="2:9" x14ac:dyDescent="0.2">
      <c r="B718" s="449" t="s">
        <v>11933</v>
      </c>
      <c r="C718" s="497"/>
      <c r="D718" s="497"/>
      <c r="E718" s="372" t="s">
        <v>12057</v>
      </c>
      <c r="F718" s="511" t="s">
        <v>38</v>
      </c>
      <c r="G718" s="450"/>
      <c r="H718" s="451"/>
      <c r="I718" s="375">
        <f>TRUNC(SUM(I719:I721),2)</f>
        <v>43.95</v>
      </c>
    </row>
    <row r="719" spans="2:9" x14ac:dyDescent="0.2">
      <c r="B719" s="366" t="s">
        <v>667</v>
      </c>
      <c r="C719" s="459" t="s">
        <v>7</v>
      </c>
      <c r="D719" s="498">
        <v>88247</v>
      </c>
      <c r="E719" s="376" t="str">
        <f>IF($D719&lt;&gt;"",VLOOKUP($D719,'SINAPI DEZEMBRO 2020'!$A$1:G12651,2,FALSE),"")</f>
        <v>AUXILIAR DE ELETRICISTA COM ENCARGOS COMPLEMENTARES</v>
      </c>
      <c r="F719" s="465" t="str">
        <f>IF($D719&lt;&gt;"",VLOOKUP($D719,'SINAPI DEZEMBRO 2020'!$1:$1048576,3,FALSE),"")</f>
        <v>H</v>
      </c>
      <c r="G719" s="452">
        <v>0.15</v>
      </c>
      <c r="H719" s="378">
        <f>IF($D719&lt;&gt;"",VLOOKUP($D719,'SINAPI DEZEMBRO 2020'!$1:$1048576,4,FALSE),"")</f>
        <v>13.33</v>
      </c>
      <c r="I719" s="379">
        <f t="shared" ref="I719:I721" si="136">TRUNC(G719*H719,2)</f>
        <v>1.99</v>
      </c>
    </row>
    <row r="720" spans="2:9" x14ac:dyDescent="0.2">
      <c r="B720" s="366" t="s">
        <v>667</v>
      </c>
      <c r="C720" s="459" t="s">
        <v>7</v>
      </c>
      <c r="D720" s="498">
        <v>88264</v>
      </c>
      <c r="E720" s="376" t="str">
        <f>IF($D720&lt;&gt;"",VLOOKUP($D720,'SINAPI DEZEMBRO 2020'!$A$1:G12652,2,FALSE),"")</f>
        <v>ELETRICISTA COM ENCARGOS COMPLEMENTARES</v>
      </c>
      <c r="F720" s="465" t="str">
        <f>IF($D720&lt;&gt;"",VLOOKUP($D720,'SINAPI DEZEMBRO 2020'!$1:$1048576,3,FALSE),"")</f>
        <v>H</v>
      </c>
      <c r="G720" s="452">
        <v>0.15</v>
      </c>
      <c r="H720" s="378">
        <f>IF($D720&lt;&gt;"",VLOOKUP($D720,'SINAPI DEZEMBRO 2020'!$1:$1048576,4,FALSE),"")</f>
        <v>17.38</v>
      </c>
      <c r="I720" s="379">
        <f t="shared" si="136"/>
        <v>2.6</v>
      </c>
    </row>
    <row r="721" spans="2:9" ht="38.25" x14ac:dyDescent="0.2">
      <c r="B721" s="366" t="s">
        <v>665</v>
      </c>
      <c r="C721" s="459" t="s">
        <v>7</v>
      </c>
      <c r="D721" s="498">
        <v>11837</v>
      </c>
      <c r="E721" s="376" t="str">
        <f>IF($D721&lt;&gt;"",VLOOKUP($D721,'SINAPI DEZEMBRO 2020'!$A$1:G12653,2,FALSE),"")</f>
        <v>GRAMPO LINHA VIVA DE LATAO ESTANHADO, DIAMETRO DO CONDUTOR PRINCIPAL DE 10 A 120 MM2, DIAMETRO DA DERIVACAO DE 10 A 70 MM2</v>
      </c>
      <c r="F721" s="465" t="str">
        <f>IF($D721&lt;&gt;"",VLOOKUP($D721,'SINAPI DEZEMBRO 2020'!$1:$1048576,3,FALSE),"")</f>
        <v xml:space="preserve">UN    </v>
      </c>
      <c r="G721" s="452">
        <v>1</v>
      </c>
      <c r="H721" s="378">
        <f>IF($D721&lt;&gt;"",VLOOKUP($D721,'SINAPI DEZEMBRO 2020'!$1:$1048576,4,FALSE),"")</f>
        <v>39.36</v>
      </c>
      <c r="I721" s="379">
        <f t="shared" si="136"/>
        <v>39.36</v>
      </c>
    </row>
    <row r="722" spans="2:9" x14ac:dyDescent="0.2">
      <c r="B722" s="366"/>
      <c r="C722" s="459"/>
      <c r="D722" s="464"/>
      <c r="E722" s="365"/>
      <c r="F722" s="459"/>
      <c r="G722" s="367"/>
      <c r="H722" s="368"/>
      <c r="I722" s="369"/>
    </row>
    <row r="723" spans="2:9" ht="25.5" x14ac:dyDescent="0.2">
      <c r="B723" s="449" t="s">
        <v>11934</v>
      </c>
      <c r="C723" s="497"/>
      <c r="D723" s="497"/>
      <c r="E723" s="372" t="s">
        <v>12058</v>
      </c>
      <c r="F723" s="511" t="s">
        <v>38</v>
      </c>
      <c r="G723" s="450"/>
      <c r="H723" s="451"/>
      <c r="I723" s="375">
        <f>TRUNC(SUM(I724:I726),2)</f>
        <v>94.49</v>
      </c>
    </row>
    <row r="724" spans="2:9" x14ac:dyDescent="0.2">
      <c r="B724" s="366" t="s">
        <v>667</v>
      </c>
      <c r="C724" s="459" t="s">
        <v>7</v>
      </c>
      <c r="D724" s="498">
        <v>88247</v>
      </c>
      <c r="E724" s="376" t="str">
        <f>IF($D724&lt;&gt;"",VLOOKUP($D724,'SINAPI DEZEMBRO 2020'!$A$1:G12656,2,FALSE),"")</f>
        <v>AUXILIAR DE ELETRICISTA COM ENCARGOS COMPLEMENTARES</v>
      </c>
      <c r="F724" s="465" t="str">
        <f>IF($D724&lt;&gt;"",VLOOKUP($D724,'SINAPI DEZEMBRO 2020'!$1:$1048576,3,FALSE),"")</f>
        <v>H</v>
      </c>
      <c r="G724" s="452">
        <v>0.15</v>
      </c>
      <c r="H724" s="378">
        <f>IF($D724&lt;&gt;"",VLOOKUP($D724,'SINAPI DEZEMBRO 2020'!$1:$1048576,4,FALSE),"")</f>
        <v>13.33</v>
      </c>
      <c r="I724" s="379">
        <f t="shared" ref="I724:I725" si="137">TRUNC(G724*H724,2)</f>
        <v>1.99</v>
      </c>
    </row>
    <row r="725" spans="2:9" x14ac:dyDescent="0.2">
      <c r="B725" s="366" t="s">
        <v>667</v>
      </c>
      <c r="C725" s="459" t="s">
        <v>7</v>
      </c>
      <c r="D725" s="498">
        <v>88264</v>
      </c>
      <c r="E725" s="376" t="str">
        <f>IF($D725&lt;&gt;"",VLOOKUP($D725,'SINAPI DEZEMBRO 2020'!$A$1:G12657,2,FALSE),"")</f>
        <v>ELETRICISTA COM ENCARGOS COMPLEMENTARES</v>
      </c>
      <c r="F725" s="465" t="str">
        <f>IF($D725&lt;&gt;"",VLOOKUP($D725,'SINAPI DEZEMBRO 2020'!$1:$1048576,3,FALSE),"")</f>
        <v>H</v>
      </c>
      <c r="G725" s="452">
        <v>0.15</v>
      </c>
      <c r="H725" s="378">
        <f>IF($D725&lt;&gt;"",VLOOKUP($D725,'SINAPI DEZEMBRO 2020'!$1:$1048576,4,FALSE),"")</f>
        <v>17.38</v>
      </c>
      <c r="I725" s="379">
        <f t="shared" si="137"/>
        <v>2.6</v>
      </c>
    </row>
    <row r="726" spans="2:9" x14ac:dyDescent="0.2">
      <c r="B726" s="366" t="s">
        <v>665</v>
      </c>
      <c r="C726" s="459" t="s">
        <v>666</v>
      </c>
      <c r="D726" s="498"/>
      <c r="E726" s="447" t="s">
        <v>12059</v>
      </c>
      <c r="F726" s="513" t="s">
        <v>38</v>
      </c>
      <c r="G726" s="452">
        <v>1</v>
      </c>
      <c r="H726" s="453">
        <v>89.9</v>
      </c>
      <c r="I726" s="456">
        <f t="shared" ref="I726" si="138">TRUNC(H726*G726,2)</f>
        <v>89.9</v>
      </c>
    </row>
    <row r="727" spans="2:9" x14ac:dyDescent="0.2">
      <c r="B727" s="366"/>
      <c r="C727" s="459"/>
      <c r="D727" s="464"/>
      <c r="E727" s="365"/>
      <c r="F727" s="459"/>
      <c r="G727" s="367"/>
      <c r="H727" s="368"/>
      <c r="I727" s="369"/>
    </row>
    <row r="728" spans="2:9" x14ac:dyDescent="0.2">
      <c r="B728" s="449" t="s">
        <v>11935</v>
      </c>
      <c r="C728" s="497"/>
      <c r="D728" s="497"/>
      <c r="E728" s="372" t="s">
        <v>12060</v>
      </c>
      <c r="F728" s="511" t="s">
        <v>38</v>
      </c>
      <c r="G728" s="450"/>
      <c r="H728" s="451"/>
      <c r="I728" s="375">
        <f>TRUNC(SUM(I729:I731),2)</f>
        <v>23.34</v>
      </c>
    </row>
    <row r="729" spans="2:9" x14ac:dyDescent="0.2">
      <c r="B729" s="366" t="s">
        <v>667</v>
      </c>
      <c r="C729" s="459" t="s">
        <v>7</v>
      </c>
      <c r="D729" s="498">
        <v>88247</v>
      </c>
      <c r="E729" s="376" t="str">
        <f>IF($D729&lt;&gt;"",VLOOKUP($D729,'SINAPI DEZEMBRO 2020'!$A$1:G12661,2,FALSE),"")</f>
        <v>AUXILIAR DE ELETRICISTA COM ENCARGOS COMPLEMENTARES</v>
      </c>
      <c r="F729" s="465" t="str">
        <f>IF($D729&lt;&gt;"",VLOOKUP($D729,'SINAPI DEZEMBRO 2020'!$1:$1048576,3,FALSE),"")</f>
        <v>H</v>
      </c>
      <c r="G729" s="452">
        <v>0.15</v>
      </c>
      <c r="H729" s="378">
        <f>IF($D729&lt;&gt;"",VLOOKUP($D729,'SINAPI DEZEMBRO 2020'!$1:$1048576,4,FALSE),"")</f>
        <v>13.33</v>
      </c>
      <c r="I729" s="379">
        <f t="shared" ref="I729:I730" si="139">TRUNC(G729*H729,2)</f>
        <v>1.99</v>
      </c>
    </row>
    <row r="730" spans="2:9" x14ac:dyDescent="0.2">
      <c r="B730" s="366" t="s">
        <v>667</v>
      </c>
      <c r="C730" s="459" t="s">
        <v>7</v>
      </c>
      <c r="D730" s="498">
        <v>88264</v>
      </c>
      <c r="E730" s="376" t="str">
        <f>IF($D730&lt;&gt;"",VLOOKUP($D730,'SINAPI DEZEMBRO 2020'!$A$1:G12662,2,FALSE),"")</f>
        <v>ELETRICISTA COM ENCARGOS COMPLEMENTARES</v>
      </c>
      <c r="F730" s="465" t="str">
        <f>IF($D730&lt;&gt;"",VLOOKUP($D730,'SINAPI DEZEMBRO 2020'!$1:$1048576,3,FALSE),"")</f>
        <v>H</v>
      </c>
      <c r="G730" s="452">
        <v>0.15</v>
      </c>
      <c r="H730" s="378">
        <f>IF($D730&lt;&gt;"",VLOOKUP($D730,'SINAPI DEZEMBRO 2020'!$1:$1048576,4,FALSE),"")</f>
        <v>17.38</v>
      </c>
      <c r="I730" s="379">
        <f t="shared" si="139"/>
        <v>2.6</v>
      </c>
    </row>
    <row r="731" spans="2:9" x14ac:dyDescent="0.2">
      <c r="B731" s="366" t="s">
        <v>665</v>
      </c>
      <c r="C731" s="459" t="s">
        <v>666</v>
      </c>
      <c r="D731" s="498"/>
      <c r="E731" s="447" t="s">
        <v>12061</v>
      </c>
      <c r="F731" s="513" t="s">
        <v>38</v>
      </c>
      <c r="G731" s="452">
        <v>1</v>
      </c>
      <c r="H731" s="453">
        <v>18.75</v>
      </c>
      <c r="I731" s="456">
        <f t="shared" ref="I731" si="140">TRUNC(H731*G731,2)</f>
        <v>18.75</v>
      </c>
    </row>
    <row r="732" spans="2:9" x14ac:dyDescent="0.2">
      <c r="B732" s="366"/>
      <c r="C732" s="459"/>
      <c r="D732" s="464"/>
      <c r="E732" s="365"/>
      <c r="F732" s="459"/>
      <c r="G732" s="367"/>
      <c r="H732" s="368"/>
      <c r="I732" s="369"/>
    </row>
    <row r="733" spans="2:9" ht="25.5" x14ac:dyDescent="0.2">
      <c r="B733" s="449" t="s">
        <v>11936</v>
      </c>
      <c r="C733" s="497"/>
      <c r="D733" s="497"/>
      <c r="E733" s="372" t="s">
        <v>12062</v>
      </c>
      <c r="F733" s="511" t="s">
        <v>38</v>
      </c>
      <c r="G733" s="450"/>
      <c r="H733" s="451"/>
      <c r="I733" s="375">
        <f>TRUNC(SUM(I734:I736),2)</f>
        <v>37.619999999999997</v>
      </c>
    </row>
    <row r="734" spans="2:9" x14ac:dyDescent="0.2">
      <c r="B734" s="366" t="s">
        <v>667</v>
      </c>
      <c r="C734" s="459" t="s">
        <v>7</v>
      </c>
      <c r="D734" s="498">
        <v>88247</v>
      </c>
      <c r="E734" s="376" t="str">
        <f>IF($D734&lt;&gt;"",VLOOKUP($D734,'SINAPI DEZEMBRO 2020'!$A$1:G12666,2,FALSE),"")</f>
        <v>AUXILIAR DE ELETRICISTA COM ENCARGOS COMPLEMENTARES</v>
      </c>
      <c r="F734" s="465" t="str">
        <f>IF($D734&lt;&gt;"",VLOOKUP($D734,'SINAPI DEZEMBRO 2020'!$1:$1048576,3,FALSE),"")</f>
        <v>H</v>
      </c>
      <c r="G734" s="452">
        <v>0.15</v>
      </c>
      <c r="H734" s="378">
        <f>IF($D734&lt;&gt;"",VLOOKUP($D734,'SINAPI DEZEMBRO 2020'!$1:$1048576,4,FALSE),"")</f>
        <v>13.33</v>
      </c>
      <c r="I734" s="379">
        <f t="shared" ref="I734:I735" si="141">TRUNC(G734*H734,2)</f>
        <v>1.99</v>
      </c>
    </row>
    <row r="735" spans="2:9" x14ac:dyDescent="0.2">
      <c r="B735" s="366" t="s">
        <v>667</v>
      </c>
      <c r="C735" s="459" t="s">
        <v>7</v>
      </c>
      <c r="D735" s="498">
        <v>88264</v>
      </c>
      <c r="E735" s="376" t="str">
        <f>IF($D735&lt;&gt;"",VLOOKUP($D735,'SINAPI DEZEMBRO 2020'!$A$1:G12667,2,FALSE),"")</f>
        <v>ELETRICISTA COM ENCARGOS COMPLEMENTARES</v>
      </c>
      <c r="F735" s="465" t="str">
        <f>IF($D735&lt;&gt;"",VLOOKUP($D735,'SINAPI DEZEMBRO 2020'!$1:$1048576,3,FALSE),"")</f>
        <v>H</v>
      </c>
      <c r="G735" s="452">
        <v>0.15</v>
      </c>
      <c r="H735" s="378">
        <f>IF($D735&lt;&gt;"",VLOOKUP($D735,'SINAPI DEZEMBRO 2020'!$1:$1048576,4,FALSE),"")</f>
        <v>17.38</v>
      </c>
      <c r="I735" s="379">
        <f t="shared" si="141"/>
        <v>2.6</v>
      </c>
    </row>
    <row r="736" spans="2:9" x14ac:dyDescent="0.2">
      <c r="B736" s="366" t="s">
        <v>665</v>
      </c>
      <c r="C736" s="459" t="s">
        <v>666</v>
      </c>
      <c r="D736" s="498"/>
      <c r="E736" s="447" t="s">
        <v>12063</v>
      </c>
      <c r="F736" s="513" t="s">
        <v>38</v>
      </c>
      <c r="G736" s="452">
        <v>1</v>
      </c>
      <c r="H736" s="453">
        <v>33.03</v>
      </c>
      <c r="I736" s="456">
        <f t="shared" ref="I736" si="142">TRUNC(H736*G736,2)</f>
        <v>33.03</v>
      </c>
    </row>
    <row r="737" spans="2:9" x14ac:dyDescent="0.2">
      <c r="B737" s="366"/>
      <c r="C737" s="459"/>
      <c r="D737" s="464"/>
      <c r="E737" s="365"/>
      <c r="F737" s="459"/>
      <c r="G737" s="367"/>
      <c r="H737" s="368"/>
      <c r="I737" s="369"/>
    </row>
    <row r="738" spans="2:9" s="121" customFormat="1" x14ac:dyDescent="0.2">
      <c r="B738" s="530" t="s">
        <v>12064</v>
      </c>
      <c r="C738" s="459"/>
      <c r="D738" s="459"/>
      <c r="E738" s="447"/>
      <c r="F738" s="459"/>
      <c r="G738" s="367"/>
      <c r="H738" s="368"/>
      <c r="I738" s="369"/>
    </row>
    <row r="739" spans="2:9" s="121" customFormat="1" x14ac:dyDescent="0.2">
      <c r="B739" s="366"/>
      <c r="C739" s="459"/>
      <c r="D739" s="464"/>
      <c r="E739" s="365"/>
      <c r="F739" s="459"/>
      <c r="G739" s="367"/>
      <c r="H739" s="368"/>
      <c r="I739" s="369"/>
    </row>
    <row r="740" spans="2:9" ht="25.5" x14ac:dyDescent="0.2">
      <c r="B740" s="449" t="s">
        <v>11937</v>
      </c>
      <c r="C740" s="472"/>
      <c r="D740" s="472"/>
      <c r="E740" s="446" t="s">
        <v>12065</v>
      </c>
      <c r="F740" s="472" t="s">
        <v>775</v>
      </c>
      <c r="G740" s="450"/>
      <c r="H740" s="451"/>
      <c r="I740" s="375">
        <f>TRUNC(SUM(I741:I743),2)</f>
        <v>14.59</v>
      </c>
    </row>
    <row r="741" spans="2:9" x14ac:dyDescent="0.2">
      <c r="B741" s="366" t="s">
        <v>667</v>
      </c>
      <c r="C741" s="459" t="s">
        <v>7</v>
      </c>
      <c r="D741" s="498">
        <v>88247</v>
      </c>
      <c r="E741" s="376" t="str">
        <f>IF($D741&lt;&gt;"",VLOOKUP($D741,'SINAPI DEZEMBRO 2020'!$A$1:G12673,2,FALSE),"")</f>
        <v>AUXILIAR DE ELETRICISTA COM ENCARGOS COMPLEMENTARES</v>
      </c>
      <c r="F741" s="465" t="str">
        <f>IF($D741&lt;&gt;"",VLOOKUP($D741,'SINAPI DEZEMBRO 2020'!$1:$1048576,3,FALSE),"")</f>
        <v>H</v>
      </c>
      <c r="G741" s="452">
        <v>0.15</v>
      </c>
      <c r="H741" s="378">
        <f>IF($D741&lt;&gt;"",VLOOKUP($D741,'SINAPI DEZEMBRO 2020'!$1:$1048576,4,FALSE),"")</f>
        <v>13.33</v>
      </c>
      <c r="I741" s="379">
        <f t="shared" ref="I741:I743" si="143">TRUNC(G741*H741,2)</f>
        <v>1.99</v>
      </c>
    </row>
    <row r="742" spans="2:9" x14ac:dyDescent="0.2">
      <c r="B742" s="366" t="s">
        <v>667</v>
      </c>
      <c r="C742" s="459" t="s">
        <v>7</v>
      </c>
      <c r="D742" s="498">
        <v>88264</v>
      </c>
      <c r="E742" s="376" t="str">
        <f>IF($D742&lt;&gt;"",VLOOKUP($D742,'SINAPI DEZEMBRO 2020'!$A$1:G12674,2,FALSE),"")</f>
        <v>ELETRICISTA COM ENCARGOS COMPLEMENTARES</v>
      </c>
      <c r="F742" s="465" t="str">
        <f>IF($D742&lt;&gt;"",VLOOKUP($D742,'SINAPI DEZEMBRO 2020'!$1:$1048576,3,FALSE),"")</f>
        <v>H</v>
      </c>
      <c r="G742" s="452">
        <v>0.15</v>
      </c>
      <c r="H742" s="378">
        <f>IF($D742&lt;&gt;"",VLOOKUP($D742,'SINAPI DEZEMBRO 2020'!$1:$1048576,4,FALSE),"")</f>
        <v>17.38</v>
      </c>
      <c r="I742" s="379">
        <f t="shared" si="143"/>
        <v>2.6</v>
      </c>
    </row>
    <row r="743" spans="2:9" ht="25.5" x14ac:dyDescent="0.2">
      <c r="B743" s="366" t="s">
        <v>665</v>
      </c>
      <c r="C743" s="459" t="s">
        <v>7</v>
      </c>
      <c r="D743" s="498">
        <v>20111</v>
      </c>
      <c r="E743" s="376" t="str">
        <f>IF($D743&lt;&gt;"",VLOOKUP($D743,'SINAPI DEZEMBRO 2020'!$A$1:G12675,2,FALSE),"")</f>
        <v>FITA ISOLANTE ADESIVA ANTICHAMA, USO ATE 750 V, EM ROLO DE 19 MM X 20 M</v>
      </c>
      <c r="F743" s="465" t="str">
        <f>IF($D743&lt;&gt;"",VLOOKUP($D743,'SINAPI DEZEMBRO 2020'!$1:$1048576,3,FALSE),"")</f>
        <v xml:space="preserve">UN    </v>
      </c>
      <c r="G743" s="452">
        <v>1</v>
      </c>
      <c r="H743" s="378">
        <f>IF($D743&lt;&gt;"",VLOOKUP($D743,'SINAPI DEZEMBRO 2020'!$1:$1048576,4,FALSE),"")</f>
        <v>10</v>
      </c>
      <c r="I743" s="379">
        <f t="shared" si="143"/>
        <v>10</v>
      </c>
    </row>
    <row r="744" spans="2:9" x14ac:dyDescent="0.2">
      <c r="B744" s="366"/>
      <c r="C744" s="459"/>
      <c r="D744" s="464"/>
      <c r="E744" s="365"/>
      <c r="F744" s="459"/>
      <c r="G744" s="367"/>
      <c r="H744" s="368"/>
      <c r="I744" s="369"/>
    </row>
    <row r="745" spans="2:9" ht="25.5" x14ac:dyDescent="0.2">
      <c r="B745" s="449" t="s">
        <v>11938</v>
      </c>
      <c r="C745" s="472"/>
      <c r="D745" s="472"/>
      <c r="E745" s="446" t="s">
        <v>12066</v>
      </c>
      <c r="F745" s="472" t="s">
        <v>775</v>
      </c>
      <c r="G745" s="450"/>
      <c r="H745" s="451"/>
      <c r="I745" s="375">
        <f>TRUNC(SUM(I746:I748),2)</f>
        <v>14.59</v>
      </c>
    </row>
    <row r="746" spans="2:9" x14ac:dyDescent="0.2">
      <c r="B746" s="366" t="s">
        <v>667</v>
      </c>
      <c r="C746" s="459" t="s">
        <v>7</v>
      </c>
      <c r="D746" s="498">
        <v>88247</v>
      </c>
      <c r="E746" s="376" t="str">
        <f>IF($D746&lt;&gt;"",VLOOKUP($D746,'SINAPI DEZEMBRO 2020'!$A$1:G12678,2,FALSE),"")</f>
        <v>AUXILIAR DE ELETRICISTA COM ENCARGOS COMPLEMENTARES</v>
      </c>
      <c r="F746" s="465" t="str">
        <f>IF($D746&lt;&gt;"",VLOOKUP($D746,'SINAPI DEZEMBRO 2020'!$1:$1048576,3,FALSE),"")</f>
        <v>H</v>
      </c>
      <c r="G746" s="452">
        <v>0.15</v>
      </c>
      <c r="H746" s="378">
        <f>IF($D746&lt;&gt;"",VLOOKUP($D746,'SINAPI DEZEMBRO 2020'!$1:$1048576,4,FALSE),"")</f>
        <v>13.33</v>
      </c>
      <c r="I746" s="379">
        <f t="shared" ref="I746:I748" si="144">TRUNC(G746*H746,2)</f>
        <v>1.99</v>
      </c>
    </row>
    <row r="747" spans="2:9" x14ac:dyDescent="0.2">
      <c r="B747" s="366" t="s">
        <v>667</v>
      </c>
      <c r="C747" s="459" t="s">
        <v>7</v>
      </c>
      <c r="D747" s="498">
        <v>88264</v>
      </c>
      <c r="E747" s="376" t="str">
        <f>IF($D747&lt;&gt;"",VLOOKUP($D747,'SINAPI DEZEMBRO 2020'!$A$1:G12679,2,FALSE),"")</f>
        <v>ELETRICISTA COM ENCARGOS COMPLEMENTARES</v>
      </c>
      <c r="F747" s="465" t="str">
        <f>IF($D747&lt;&gt;"",VLOOKUP($D747,'SINAPI DEZEMBRO 2020'!$1:$1048576,3,FALSE),"")</f>
        <v>H</v>
      </c>
      <c r="G747" s="452">
        <v>0.15</v>
      </c>
      <c r="H747" s="378">
        <f>IF($D747&lt;&gt;"",VLOOKUP($D747,'SINAPI DEZEMBRO 2020'!$1:$1048576,4,FALSE),"")</f>
        <v>17.38</v>
      </c>
      <c r="I747" s="379">
        <f t="shared" si="144"/>
        <v>2.6</v>
      </c>
    </row>
    <row r="748" spans="2:9" ht="25.5" x14ac:dyDescent="0.2">
      <c r="B748" s="366" t="s">
        <v>665</v>
      </c>
      <c r="C748" s="459" t="s">
        <v>7</v>
      </c>
      <c r="D748" s="498">
        <v>20111</v>
      </c>
      <c r="E748" s="376" t="str">
        <f>IF($D748&lt;&gt;"",VLOOKUP($D748,'SINAPI DEZEMBRO 2020'!$A$1:G12680,2,FALSE),"")</f>
        <v>FITA ISOLANTE ADESIVA ANTICHAMA, USO ATE 750 V, EM ROLO DE 19 MM X 20 M</v>
      </c>
      <c r="F748" s="465" t="str">
        <f>IF($D748&lt;&gt;"",VLOOKUP($D748,'SINAPI DEZEMBRO 2020'!$1:$1048576,3,FALSE),"")</f>
        <v xml:space="preserve">UN    </v>
      </c>
      <c r="G748" s="452">
        <v>1</v>
      </c>
      <c r="H748" s="378">
        <f>IF($D748&lt;&gt;"",VLOOKUP($D748,'SINAPI DEZEMBRO 2020'!$1:$1048576,4,FALSE),"")</f>
        <v>10</v>
      </c>
      <c r="I748" s="379">
        <f t="shared" si="144"/>
        <v>10</v>
      </c>
    </row>
    <row r="749" spans="2:9" x14ac:dyDescent="0.2">
      <c r="B749" s="366"/>
      <c r="C749" s="459"/>
      <c r="D749" s="464"/>
      <c r="E749" s="365"/>
      <c r="F749" s="459"/>
      <c r="G749" s="367"/>
      <c r="H749" s="368"/>
      <c r="I749" s="369"/>
    </row>
    <row r="750" spans="2:9" ht="25.5" x14ac:dyDescent="0.2">
      <c r="B750" s="449" t="s">
        <v>11939</v>
      </c>
      <c r="C750" s="472"/>
      <c r="D750" s="472"/>
      <c r="E750" s="446" t="s">
        <v>12067</v>
      </c>
      <c r="F750" s="472" t="s">
        <v>775</v>
      </c>
      <c r="G750" s="450"/>
      <c r="H750" s="451"/>
      <c r="I750" s="375">
        <f>TRUNC(SUM(I751:I753),2)</f>
        <v>14.59</v>
      </c>
    </row>
    <row r="751" spans="2:9" x14ac:dyDescent="0.2">
      <c r="B751" s="366" t="s">
        <v>667</v>
      </c>
      <c r="C751" s="459" t="s">
        <v>7</v>
      </c>
      <c r="D751" s="498">
        <v>88247</v>
      </c>
      <c r="E751" s="376" t="str">
        <f>IF($D751&lt;&gt;"",VLOOKUP($D751,'SINAPI DEZEMBRO 2020'!$A$1:G12683,2,FALSE),"")</f>
        <v>AUXILIAR DE ELETRICISTA COM ENCARGOS COMPLEMENTARES</v>
      </c>
      <c r="F751" s="465" t="str">
        <f>IF($D751&lt;&gt;"",VLOOKUP($D751,'SINAPI DEZEMBRO 2020'!$1:$1048576,3,FALSE),"")</f>
        <v>H</v>
      </c>
      <c r="G751" s="452">
        <v>0.15</v>
      </c>
      <c r="H751" s="378">
        <f>IF($D751&lt;&gt;"",VLOOKUP($D751,'SINAPI DEZEMBRO 2020'!$1:$1048576,4,FALSE),"")</f>
        <v>13.33</v>
      </c>
      <c r="I751" s="379">
        <f t="shared" ref="I751:I753" si="145">TRUNC(G751*H751,2)</f>
        <v>1.99</v>
      </c>
    </row>
    <row r="752" spans="2:9" x14ac:dyDescent="0.2">
      <c r="B752" s="366" t="s">
        <v>667</v>
      </c>
      <c r="C752" s="459" t="s">
        <v>7</v>
      </c>
      <c r="D752" s="498">
        <v>88264</v>
      </c>
      <c r="E752" s="376" t="str">
        <f>IF($D752&lt;&gt;"",VLOOKUP($D752,'SINAPI DEZEMBRO 2020'!$A$1:G12684,2,FALSE),"")</f>
        <v>ELETRICISTA COM ENCARGOS COMPLEMENTARES</v>
      </c>
      <c r="F752" s="465" t="str">
        <f>IF($D752&lt;&gt;"",VLOOKUP($D752,'SINAPI DEZEMBRO 2020'!$1:$1048576,3,FALSE),"")</f>
        <v>H</v>
      </c>
      <c r="G752" s="452">
        <v>0.15</v>
      </c>
      <c r="H752" s="378">
        <f>IF($D752&lt;&gt;"",VLOOKUP($D752,'SINAPI DEZEMBRO 2020'!$1:$1048576,4,FALSE),"")</f>
        <v>17.38</v>
      </c>
      <c r="I752" s="379">
        <f t="shared" si="145"/>
        <v>2.6</v>
      </c>
    </row>
    <row r="753" spans="2:9" ht="25.5" x14ac:dyDescent="0.2">
      <c r="B753" s="366" t="s">
        <v>665</v>
      </c>
      <c r="C753" s="459" t="s">
        <v>7</v>
      </c>
      <c r="D753" s="498">
        <v>20111</v>
      </c>
      <c r="E753" s="376" t="str">
        <f>IF($D753&lt;&gt;"",VLOOKUP($D753,'SINAPI DEZEMBRO 2020'!$A$1:G12685,2,FALSE),"")</f>
        <v>FITA ISOLANTE ADESIVA ANTICHAMA, USO ATE 750 V, EM ROLO DE 19 MM X 20 M</v>
      </c>
      <c r="F753" s="465" t="str">
        <f>IF($D753&lt;&gt;"",VLOOKUP($D753,'SINAPI DEZEMBRO 2020'!$1:$1048576,3,FALSE),"")</f>
        <v xml:space="preserve">UN    </v>
      </c>
      <c r="G753" s="452">
        <v>1</v>
      </c>
      <c r="H753" s="378">
        <f>IF($D753&lt;&gt;"",VLOOKUP($D753,'SINAPI DEZEMBRO 2020'!$1:$1048576,4,FALSE),"")</f>
        <v>10</v>
      </c>
      <c r="I753" s="379">
        <f t="shared" si="145"/>
        <v>10</v>
      </c>
    </row>
    <row r="754" spans="2:9" x14ac:dyDescent="0.2">
      <c r="B754" s="366"/>
      <c r="C754" s="459"/>
      <c r="D754" s="464"/>
      <c r="E754" s="365"/>
      <c r="F754" s="459"/>
      <c r="G754" s="367"/>
      <c r="H754" s="368"/>
      <c r="I754" s="369"/>
    </row>
    <row r="755" spans="2:9" ht="25.5" x14ac:dyDescent="0.2">
      <c r="B755" s="449" t="s">
        <v>11940</v>
      </c>
      <c r="C755" s="472"/>
      <c r="D755" s="472"/>
      <c r="E755" s="446" t="s">
        <v>12068</v>
      </c>
      <c r="F755" s="472" t="s">
        <v>38</v>
      </c>
      <c r="G755" s="450"/>
      <c r="H755" s="451"/>
      <c r="I755" s="375">
        <f>TRUNC(SUM(I756:I758),2)</f>
        <v>11.62</v>
      </c>
    </row>
    <row r="756" spans="2:9" x14ac:dyDescent="0.2">
      <c r="B756" s="366" t="s">
        <v>667</v>
      </c>
      <c r="C756" s="459" t="s">
        <v>7</v>
      </c>
      <c r="D756" s="498">
        <v>88247</v>
      </c>
      <c r="E756" s="376" t="str">
        <f>IF($D756&lt;&gt;"",VLOOKUP($D756,'SINAPI DEZEMBRO 2020'!$A$1:G12688,2,FALSE),"")</f>
        <v>AUXILIAR DE ELETRICISTA COM ENCARGOS COMPLEMENTARES</v>
      </c>
      <c r="F756" s="465" t="str">
        <f>IF($D756&lt;&gt;"",VLOOKUP($D756,'SINAPI DEZEMBRO 2020'!$1:$1048576,3,FALSE),"")</f>
        <v>H</v>
      </c>
      <c r="G756" s="452">
        <v>0.15</v>
      </c>
      <c r="H756" s="378">
        <f>IF($D756&lt;&gt;"",VLOOKUP($D756,'SINAPI DEZEMBRO 2020'!$1:$1048576,4,FALSE),"")</f>
        <v>13.33</v>
      </c>
      <c r="I756" s="379">
        <f t="shared" ref="I756:I758" si="146">TRUNC(G756*H756,2)</f>
        <v>1.99</v>
      </c>
    </row>
    <row r="757" spans="2:9" x14ac:dyDescent="0.2">
      <c r="B757" s="366" t="s">
        <v>667</v>
      </c>
      <c r="C757" s="459" t="s">
        <v>7</v>
      </c>
      <c r="D757" s="498">
        <v>88264</v>
      </c>
      <c r="E757" s="376" t="str">
        <f>IF($D757&lt;&gt;"",VLOOKUP($D757,'SINAPI DEZEMBRO 2020'!$A$1:G12689,2,FALSE),"")</f>
        <v>ELETRICISTA COM ENCARGOS COMPLEMENTARES</v>
      </c>
      <c r="F757" s="465" t="str">
        <f>IF($D757&lt;&gt;"",VLOOKUP($D757,'SINAPI DEZEMBRO 2020'!$1:$1048576,3,FALSE),"")</f>
        <v>H</v>
      </c>
      <c r="G757" s="452">
        <v>0.15</v>
      </c>
      <c r="H757" s="378">
        <f>IF($D757&lt;&gt;"",VLOOKUP($D757,'SINAPI DEZEMBRO 2020'!$1:$1048576,4,FALSE),"")</f>
        <v>17.38</v>
      </c>
      <c r="I757" s="379">
        <f t="shared" si="146"/>
        <v>2.6</v>
      </c>
    </row>
    <row r="758" spans="2:9" x14ac:dyDescent="0.2">
      <c r="B758" s="366" t="s">
        <v>665</v>
      </c>
      <c r="C758" s="459" t="s">
        <v>7</v>
      </c>
      <c r="D758" s="498">
        <v>39182</v>
      </c>
      <c r="E758" s="376" t="str">
        <f>IF($D758&lt;&gt;"",VLOOKUP($D758,'SINAPI DEZEMBRO 2020'!$A$1:G12690,2,FALSE),"")</f>
        <v>BUCHA EM ALUMINIO, COM ROSCA, DE 4", PARA ELETRODUTO</v>
      </c>
      <c r="F758" s="465" t="str">
        <f>IF($D758&lt;&gt;"",VLOOKUP($D758,'SINAPI DEZEMBRO 2020'!$1:$1048576,3,FALSE),"")</f>
        <v xml:space="preserve">UN    </v>
      </c>
      <c r="G758" s="452">
        <v>1</v>
      </c>
      <c r="H758" s="378">
        <f>IF($D758&lt;&gt;"",VLOOKUP($D758,'SINAPI DEZEMBRO 2020'!$1:$1048576,4,FALSE),"")</f>
        <v>7.03</v>
      </c>
      <c r="I758" s="379">
        <f t="shared" si="146"/>
        <v>7.03</v>
      </c>
    </row>
    <row r="759" spans="2:9" x14ac:dyDescent="0.2">
      <c r="B759" s="366"/>
      <c r="C759" s="459"/>
      <c r="D759" s="464"/>
      <c r="E759" s="365"/>
      <c r="F759" s="459"/>
      <c r="G759" s="367"/>
      <c r="H759" s="368"/>
      <c r="I759" s="369"/>
    </row>
    <row r="760" spans="2:9" ht="38.25" x14ac:dyDescent="0.2">
      <c r="B760" s="449" t="s">
        <v>11941</v>
      </c>
      <c r="C760" s="472"/>
      <c r="D760" s="472"/>
      <c r="E760" s="446" t="s">
        <v>12069</v>
      </c>
      <c r="F760" s="472" t="s">
        <v>38</v>
      </c>
      <c r="G760" s="450"/>
      <c r="H760" s="451"/>
      <c r="I760" s="375">
        <f>TRUNC(SUM(I761:I763),2)</f>
        <v>941.32</v>
      </c>
    </row>
    <row r="761" spans="2:9" x14ac:dyDescent="0.2">
      <c r="B761" s="366" t="s">
        <v>667</v>
      </c>
      <c r="C761" s="459" t="s">
        <v>7</v>
      </c>
      <c r="D761" s="498">
        <v>88247</v>
      </c>
      <c r="E761" s="376" t="str">
        <f>IF($D761&lt;&gt;"",VLOOKUP($D761,'SINAPI DEZEMBRO 2020'!$A$1:G12693,2,FALSE),"")</f>
        <v>AUXILIAR DE ELETRICISTA COM ENCARGOS COMPLEMENTARES</v>
      </c>
      <c r="F761" s="465" t="str">
        <f>IF($D761&lt;&gt;"",VLOOKUP($D761,'SINAPI DEZEMBRO 2020'!$1:$1048576,3,FALSE),"")</f>
        <v>H</v>
      </c>
      <c r="G761" s="452">
        <v>2.5099999999999998</v>
      </c>
      <c r="H761" s="378">
        <f>IF($D761&lt;&gt;"",VLOOKUP($D761,'SINAPI DEZEMBRO 2020'!$1:$1048576,4,FALSE),"")</f>
        <v>13.33</v>
      </c>
      <c r="I761" s="379">
        <f t="shared" ref="I761:I762" si="147">TRUNC(G761*H761,2)</f>
        <v>33.450000000000003</v>
      </c>
    </row>
    <row r="762" spans="2:9" x14ac:dyDescent="0.2">
      <c r="B762" s="366" t="s">
        <v>667</v>
      </c>
      <c r="C762" s="459" t="s">
        <v>7</v>
      </c>
      <c r="D762" s="498">
        <v>88264</v>
      </c>
      <c r="E762" s="376" t="str">
        <f>IF($D762&lt;&gt;"",VLOOKUP($D762,'SINAPI DEZEMBRO 2020'!$A$1:G12694,2,FALSE),"")</f>
        <v>ELETRICISTA COM ENCARGOS COMPLEMENTARES</v>
      </c>
      <c r="F762" s="465" t="str">
        <f>IF($D762&lt;&gt;"",VLOOKUP($D762,'SINAPI DEZEMBRO 2020'!$1:$1048576,3,FALSE),"")</f>
        <v>H</v>
      </c>
      <c r="G762" s="452">
        <v>2.5099999999999998</v>
      </c>
      <c r="H762" s="378">
        <f>IF($D762&lt;&gt;"",VLOOKUP($D762,'SINAPI DEZEMBRO 2020'!$1:$1048576,4,FALSE),"")</f>
        <v>17.38</v>
      </c>
      <c r="I762" s="379">
        <f t="shared" si="147"/>
        <v>43.62</v>
      </c>
    </row>
    <row r="763" spans="2:9" ht="25.5" x14ac:dyDescent="0.2">
      <c r="B763" s="366" t="s">
        <v>665</v>
      </c>
      <c r="C763" s="459" t="s">
        <v>666</v>
      </c>
      <c r="D763" s="498"/>
      <c r="E763" s="454" t="s">
        <v>12070</v>
      </c>
      <c r="F763" s="513" t="s">
        <v>38</v>
      </c>
      <c r="G763" s="452">
        <v>1</v>
      </c>
      <c r="H763" s="453">
        <v>864.25</v>
      </c>
      <c r="I763" s="456">
        <f t="shared" ref="I763" si="148">TRUNC(H763*G763,2)</f>
        <v>864.25</v>
      </c>
    </row>
    <row r="764" spans="2:9" x14ac:dyDescent="0.2">
      <c r="B764" s="366"/>
      <c r="C764" s="459"/>
      <c r="D764" s="464"/>
      <c r="E764" s="365"/>
      <c r="F764" s="459"/>
      <c r="G764" s="367"/>
      <c r="H764" s="368"/>
      <c r="I764" s="369"/>
    </row>
    <row r="765" spans="2:9" ht="25.5" x14ac:dyDescent="0.2">
      <c r="B765" s="449" t="s">
        <v>11942</v>
      </c>
      <c r="C765" s="472"/>
      <c r="D765" s="472"/>
      <c r="E765" s="446" t="s">
        <v>12071</v>
      </c>
      <c r="F765" s="472" t="s">
        <v>38</v>
      </c>
      <c r="G765" s="450"/>
      <c r="H765" s="451"/>
      <c r="I765" s="375">
        <f>TRUNC(SUM(I767:I781),2)</f>
        <v>1185.08</v>
      </c>
    </row>
    <row r="766" spans="2:9" x14ac:dyDescent="0.2">
      <c r="B766" s="527" t="s">
        <v>4705</v>
      </c>
      <c r="C766" s="528"/>
      <c r="D766" s="528"/>
      <c r="E766" s="527"/>
      <c r="F766" s="528"/>
      <c r="G766" s="529"/>
      <c r="H766" s="527"/>
      <c r="I766" s="527"/>
    </row>
    <row r="767" spans="2:9" ht="25.5" x14ac:dyDescent="0.2">
      <c r="B767" s="366" t="s">
        <v>667</v>
      </c>
      <c r="C767" s="459" t="s">
        <v>7</v>
      </c>
      <c r="D767" s="498">
        <v>93358</v>
      </c>
      <c r="E767" s="376" t="str">
        <f>IF($D767&lt;&gt;"",VLOOKUP($D767,'SINAPI DEZEMBRO 2020'!$A$1:G12699,2,FALSE),"")</f>
        <v>ESCAVAÇÃO MANUAL DE VALA COM PROFUNDIDADE MENOR OU IGUAL A 1,30 M. AF_03/2016</v>
      </c>
      <c r="F767" s="465" t="str">
        <f>IF($D767&lt;&gt;"",VLOOKUP($D767,'SINAPI DEZEMBRO 2020'!$1:$1048576,3,FALSE),"")</f>
        <v>M3</v>
      </c>
      <c r="G767" s="452">
        <v>0.13</v>
      </c>
      <c r="H767" s="378">
        <f>IF($D767&lt;&gt;"",VLOOKUP($D767,'SINAPI DEZEMBRO 2020'!$1:$1048576,4,FALSE),"")</f>
        <v>52.77</v>
      </c>
      <c r="I767" s="379">
        <f t="shared" ref="I767:I770" si="149">TRUNC(G767*H767,2)</f>
        <v>6.86</v>
      </c>
    </row>
    <row r="768" spans="2:9" ht="38.25" x14ac:dyDescent="0.2">
      <c r="B768" s="366" t="s">
        <v>667</v>
      </c>
      <c r="C768" s="459" t="s">
        <v>7</v>
      </c>
      <c r="D768" s="498">
        <v>97084</v>
      </c>
      <c r="E768" s="376" t="str">
        <f>IF($D768&lt;&gt;"",VLOOKUP($D768,'SINAPI DEZEMBRO 2020'!$A$1:G12700,2,FALSE),"")</f>
        <v>COMPACTAÇÃO MECÂNICA DE SOLO PARA EXECUÇÃO DE RADIER, COM COMPACTADOR DE SOLOS TIPO PLACA VIBRATÓRIA. AF_09/2017</v>
      </c>
      <c r="F768" s="465" t="str">
        <f>IF($D768&lt;&gt;"",VLOOKUP($D768,'SINAPI DEZEMBRO 2020'!$1:$1048576,3,FALSE),"")</f>
        <v>M2</v>
      </c>
      <c r="G768" s="452">
        <v>0.6</v>
      </c>
      <c r="H768" s="378">
        <f>IF($D768&lt;&gt;"",VLOOKUP($D768,'SINAPI DEZEMBRO 2020'!$1:$1048576,4,FALSE),"")</f>
        <v>0.43</v>
      </c>
      <c r="I768" s="379">
        <f t="shared" si="149"/>
        <v>0.25</v>
      </c>
    </row>
    <row r="769" spans="2:9" s="121" customFormat="1" ht="25.5" x14ac:dyDescent="0.2">
      <c r="B769" s="366" t="s">
        <v>667</v>
      </c>
      <c r="C769" s="459" t="s">
        <v>7</v>
      </c>
      <c r="D769" s="498">
        <v>95240</v>
      </c>
      <c r="E769" s="376" t="str">
        <f>IF($D769&lt;&gt;"",VLOOKUP($D769,'SINAPI DEZEMBRO 2020'!$A$1:G12701,2,FALSE),"")</f>
        <v>LASTRO DE CONCRETO MAGRO, APLICADO EM PISOS OU RADIERS, ESPESSURA DE 3 CM. AF_07/2016</v>
      </c>
      <c r="F769" s="465" t="str">
        <f>IF($D769&lt;&gt;"",VLOOKUP($D769,'SINAPI DEZEMBRO 2020'!$1:$1048576,3,FALSE),"")</f>
        <v>M2</v>
      </c>
      <c r="G769" s="452">
        <v>0.84</v>
      </c>
      <c r="H769" s="378">
        <f>IF($D769&lt;&gt;"",VLOOKUP($D769,'SINAPI DEZEMBRO 2020'!$1:$1048576,4,FALSE),"")</f>
        <v>12.32</v>
      </c>
      <c r="I769" s="379">
        <f t="shared" si="149"/>
        <v>10.34</v>
      </c>
    </row>
    <row r="770" spans="2:9" s="121" customFormat="1" x14ac:dyDescent="0.2">
      <c r="B770" s="366" t="s">
        <v>665</v>
      </c>
      <c r="C770" s="459" t="s">
        <v>7</v>
      </c>
      <c r="D770" s="498">
        <v>3777</v>
      </c>
      <c r="E770" s="376" t="str">
        <f>IF($D770&lt;&gt;"",VLOOKUP($D770,'SINAPI DEZEMBRO 2020'!$A$1:G12702,2,FALSE),"")</f>
        <v>LONA PLASTICA PESADA PRETA, E = 150 MICRA</v>
      </c>
      <c r="F770" s="465" t="str">
        <f>IF($D770&lt;&gt;"",VLOOKUP($D770,'SINAPI DEZEMBRO 2020'!$1:$1048576,3,FALSE),"")</f>
        <v xml:space="preserve">M2    </v>
      </c>
      <c r="G770" s="452">
        <v>0.6</v>
      </c>
      <c r="H770" s="378">
        <f>IF($D770&lt;&gt;"",VLOOKUP($D770,'SINAPI DEZEMBRO 2020'!$1:$1048576,4,FALSE),"")</f>
        <v>0.98</v>
      </c>
      <c r="I770" s="379">
        <f t="shared" si="149"/>
        <v>0.57999999999999996</v>
      </c>
    </row>
    <row r="771" spans="2:9" s="121" customFormat="1" x14ac:dyDescent="0.2">
      <c r="B771" s="527" t="s">
        <v>12029</v>
      </c>
      <c r="C771" s="528"/>
      <c r="D771" s="528"/>
      <c r="E771" s="527"/>
      <c r="F771" s="528"/>
      <c r="G771" s="529"/>
      <c r="H771" s="527"/>
      <c r="I771" s="527"/>
    </row>
    <row r="772" spans="2:9" s="121" customFormat="1" ht="38.25" x14ac:dyDescent="0.2">
      <c r="B772" s="366" t="s">
        <v>665</v>
      </c>
      <c r="C772" s="459" t="s">
        <v>7</v>
      </c>
      <c r="D772" s="498">
        <v>7156</v>
      </c>
      <c r="E772" s="376" t="str">
        <f>IF($D772&lt;&gt;"",VLOOKUP($D772,'SINAPI DEZEMBRO 2020'!$A$1:G12704,2,FALSE),"")</f>
        <v>TELA DE ACO SOLDADA NERVURADA, CA-60, Q-196, (3,11 KG/M2), DIAMETRO DO FIO = 5,0 MM, LARGURA = 2,45 M, ESPACAMENTO DA MALHA = 10 X 10 CM</v>
      </c>
      <c r="F772" s="465" t="str">
        <f>IF($D772&lt;&gt;"",VLOOKUP($D772,'SINAPI DEZEMBRO 2020'!$1:$1048576,3,FALSE),"")</f>
        <v xml:space="preserve">M2    </v>
      </c>
      <c r="G772" s="452">
        <v>0.84</v>
      </c>
      <c r="H772" s="378">
        <f>IF($D772&lt;&gt;"",VLOOKUP($D772,'SINAPI DEZEMBRO 2020'!$1:$1048576,4,FALSE),"")</f>
        <v>26.91</v>
      </c>
      <c r="I772" s="379">
        <f t="shared" ref="I772:I775" si="150">TRUNC(G772*H772,2)</f>
        <v>22.6</v>
      </c>
    </row>
    <row r="773" spans="2:9" s="121" customFormat="1" x14ac:dyDescent="0.2">
      <c r="B773" s="366" t="s">
        <v>667</v>
      </c>
      <c r="C773" s="459" t="s">
        <v>7</v>
      </c>
      <c r="D773" s="498">
        <v>88315</v>
      </c>
      <c r="E773" s="376" t="str">
        <f>IF($D773&lt;&gt;"",VLOOKUP($D773,'SINAPI DEZEMBRO 2020'!$A$1:G12705,2,FALSE),"")</f>
        <v>SERRALHEIRO COM ENCARGOS COMPLEMENTARES</v>
      </c>
      <c r="F773" s="465" t="str">
        <f>IF($D773&lt;&gt;"",VLOOKUP($D773,'SINAPI DEZEMBRO 2020'!$1:$1048576,3,FALSE),"")</f>
        <v>H</v>
      </c>
      <c r="G773" s="452">
        <v>1.5</v>
      </c>
      <c r="H773" s="378">
        <f>IF($D773&lt;&gt;"",VLOOKUP($D773,'SINAPI DEZEMBRO 2020'!$1:$1048576,4,FALSE),"")</f>
        <v>16.690000000000001</v>
      </c>
      <c r="I773" s="379">
        <f t="shared" si="150"/>
        <v>25.03</v>
      </c>
    </row>
    <row r="774" spans="2:9" s="121" customFormat="1" x14ac:dyDescent="0.2">
      <c r="B774" s="366" t="s">
        <v>667</v>
      </c>
      <c r="C774" s="459" t="s">
        <v>7</v>
      </c>
      <c r="D774" s="498">
        <v>88251</v>
      </c>
      <c r="E774" s="376" t="str">
        <f>IF($D774&lt;&gt;"",VLOOKUP($D774,'SINAPI DEZEMBRO 2020'!$A$1:G12706,2,FALSE),"")</f>
        <v>AUXILIAR DE SERRALHEIRO COM ENCARGOS COMPLEMENTARES</v>
      </c>
      <c r="F774" s="465" t="str">
        <f>IF($D774&lt;&gt;"",VLOOKUP($D774,'SINAPI DEZEMBRO 2020'!$1:$1048576,3,FALSE),"")</f>
        <v>H</v>
      </c>
      <c r="G774" s="452">
        <v>0.75</v>
      </c>
      <c r="H774" s="378">
        <f>IF($D774&lt;&gt;"",VLOOKUP($D774,'SINAPI DEZEMBRO 2020'!$1:$1048576,4,FALSE),"")</f>
        <v>13.44</v>
      </c>
      <c r="I774" s="379">
        <f t="shared" si="150"/>
        <v>10.08</v>
      </c>
    </row>
    <row r="775" spans="2:9" s="121" customFormat="1" ht="38.25" x14ac:dyDescent="0.2">
      <c r="B775" s="366" t="s">
        <v>667</v>
      </c>
      <c r="C775" s="459" t="s">
        <v>7</v>
      </c>
      <c r="D775" s="498">
        <v>97094</v>
      </c>
      <c r="E775" s="376" t="str">
        <f>IF($D775&lt;&gt;"",VLOOKUP($D775,'SINAPI DEZEMBRO 2020'!$A$1:G12707,2,FALSE),"")</f>
        <v>CONCRETAGEM DE RADIER, PISO OU LAJE SOBRE SOLO, FCK 30 MPA, PARA ESPESSURA DE 10 CM - LANÇAMENTO, ADENSAMENTO E ACABAMENTO. AF_09/2017</v>
      </c>
      <c r="F775" s="465" t="str">
        <f>IF($D775&lt;&gt;"",VLOOKUP($D775,'SINAPI DEZEMBRO 2020'!$1:$1048576,3,FALSE),"")</f>
        <v>M3</v>
      </c>
      <c r="G775" s="452">
        <v>0.13</v>
      </c>
      <c r="H775" s="378">
        <f>IF($D775&lt;&gt;"",VLOOKUP($D775,'SINAPI DEZEMBRO 2020'!$1:$1048576,4,FALSE),"")</f>
        <v>525.47</v>
      </c>
      <c r="I775" s="379">
        <f t="shared" si="150"/>
        <v>68.31</v>
      </c>
    </row>
    <row r="776" spans="2:9" s="121" customFormat="1" x14ac:dyDescent="0.2">
      <c r="B776" s="527" t="s">
        <v>12030</v>
      </c>
      <c r="C776" s="528"/>
      <c r="D776" s="528"/>
      <c r="E776" s="527"/>
      <c r="F776" s="528"/>
      <c r="G776" s="529"/>
      <c r="H776" s="527"/>
      <c r="I776" s="527"/>
    </row>
    <row r="777" spans="2:9" s="121" customFormat="1" ht="51" x14ac:dyDescent="0.2">
      <c r="B777" s="366" t="s">
        <v>667</v>
      </c>
      <c r="C777" s="459" t="s">
        <v>7</v>
      </c>
      <c r="D777" s="498">
        <v>87497</v>
      </c>
      <c r="E777" s="376" t="str">
        <f>IF($D777&lt;&gt;"",VLOOKUP($D777,'SINAPI DEZEMBRO 2020'!$A$1:G12709,2,FALSE),"")</f>
        <v>ALVENARIA DE VEDAÇÃO DE BLOCOS CERÂMICOS FURADOS NA HORIZONTAL DE 11,5X19X19CM (ESPESSURA 11,5CM) DE PAREDES COM ÁREA LÍQUIDA MENOR QUE 6M² SEM VÃOS E ARGAMASSA DE ASSENTAMENTO COM PREPARO EM BETONEIRA. AF_06/2014</v>
      </c>
      <c r="F777" s="465" t="str">
        <f>IF($D777&lt;&gt;"",VLOOKUP($D777,'SINAPI DEZEMBRO 2020'!$1:$1048576,3,FALSE),"")</f>
        <v>M2</v>
      </c>
      <c r="G777" s="452">
        <v>5.28</v>
      </c>
      <c r="H777" s="378">
        <f>IF($D777&lt;&gt;"",VLOOKUP($D777,'SINAPI DEZEMBRO 2020'!$1:$1048576,4,FALSE),"")</f>
        <v>73.3</v>
      </c>
      <c r="I777" s="379">
        <f t="shared" ref="I777:I779" si="151">TRUNC(G777*H777,2)</f>
        <v>387.02</v>
      </c>
    </row>
    <row r="778" spans="2:9" s="121" customFormat="1" ht="38.25" x14ac:dyDescent="0.2">
      <c r="B778" s="366" t="s">
        <v>667</v>
      </c>
      <c r="C778" s="459" t="s">
        <v>7</v>
      </c>
      <c r="D778" s="498">
        <v>87878</v>
      </c>
      <c r="E778" s="376" t="str">
        <f>IF($D778&lt;&gt;"",VLOOKUP($D778,'SINAPI DEZEMBRO 2020'!$A$1:G12710,2,FALSE),"")</f>
        <v>CHAPISCO APLICADO EM ALVENARIAS E ESTRUTURAS DE CONCRETO INTERNAS, COM COLHER DE PEDREIRO.  ARGAMASSA TRAÇO 1:3 COM PREPARO MANUAL. AF_06/2014</v>
      </c>
      <c r="F778" s="465" t="str">
        <f>IF($D778&lt;&gt;"",VLOOKUP($D778,'SINAPI DEZEMBRO 2020'!$1:$1048576,3,FALSE),"")</f>
        <v>M2</v>
      </c>
      <c r="G778" s="452">
        <v>5.28</v>
      </c>
      <c r="H778" s="378">
        <f>IF($D778&lt;&gt;"",VLOOKUP($D778,'SINAPI DEZEMBRO 2020'!$1:$1048576,4,FALSE),"")</f>
        <v>3.14</v>
      </c>
      <c r="I778" s="379">
        <f t="shared" si="151"/>
        <v>16.57</v>
      </c>
    </row>
    <row r="779" spans="2:9" s="121" customFormat="1" ht="63.75" x14ac:dyDescent="0.2">
      <c r="B779" s="366" t="s">
        <v>667</v>
      </c>
      <c r="C779" s="459" t="s">
        <v>7</v>
      </c>
      <c r="D779" s="498">
        <v>87556</v>
      </c>
      <c r="E779" s="376" t="str">
        <f>IF($D779&lt;&gt;"",VLOOKUP($D779,'SINAPI DEZEMBRO 2020'!$A$1:G12711,2,FALSE),"")</f>
        <v>MASSA ÚNICA, PARA RECEBIMENTO DE PINTURA, EM ARGAMASSA INDUSTRIALIZADA, PREPARO MECÂNICO, APLICADO COM EQUIPAMENTO DE MISTURA E PROJEÇÃO DE 1,5 M3/H DE ARGAMASSA EM FACES INTERNAS DE PAREDES, ESPESSURA DE 10MM, COM EXECUÇÃO DE TALISCAS. AF_06/2014</v>
      </c>
      <c r="F779" s="465" t="str">
        <f>IF($D779&lt;&gt;"",VLOOKUP($D779,'SINAPI DEZEMBRO 2020'!$1:$1048576,3,FALSE),"")</f>
        <v>M2</v>
      </c>
      <c r="G779" s="452">
        <v>5.28</v>
      </c>
      <c r="H779" s="378">
        <f>IF($D779&lt;&gt;"",VLOOKUP($D779,'SINAPI DEZEMBRO 2020'!$1:$1048576,4,FALSE),"")</f>
        <v>37.35</v>
      </c>
      <c r="I779" s="379">
        <f t="shared" si="151"/>
        <v>197.2</v>
      </c>
    </row>
    <row r="780" spans="2:9" s="121" customFormat="1" x14ac:dyDescent="0.2">
      <c r="B780" s="527" t="s">
        <v>4707</v>
      </c>
      <c r="C780" s="528"/>
      <c r="D780" s="528"/>
      <c r="E780" s="527"/>
      <c r="F780" s="528"/>
      <c r="G780" s="529"/>
      <c r="H780" s="527"/>
      <c r="I780" s="527"/>
    </row>
    <row r="781" spans="2:9" s="121" customFormat="1" ht="38.25" x14ac:dyDescent="0.2">
      <c r="B781" s="366" t="s">
        <v>667</v>
      </c>
      <c r="C781" s="459" t="s">
        <v>7</v>
      </c>
      <c r="D781" s="498">
        <v>101963</v>
      </c>
      <c r="E781" s="376" t="str">
        <f>IF($D781&lt;&gt;"",VLOOKUP($D781,'SINAPI DEZEMBRO 2020'!$A$1:G12713,2,FALSE),"")</f>
        <v>LAJE PRÉ-MOLDADA UNIDIRECIONAL, BIAPOIADA, PARA PISO, ENCHIMENTO EM CERÂMICA, VIGOTA CONVENCIONAL, ALTURA TOTAL DA LAJE (ENCHIMENTO+CAPA) = (8+4). AF_11/2020</v>
      </c>
      <c r="F781" s="465" t="str">
        <f>IF($D781&lt;&gt;"",VLOOKUP($D781,'SINAPI DEZEMBRO 2020'!$1:$1048576,3,FALSE),"")</f>
        <v>M2</v>
      </c>
      <c r="G781" s="452">
        <v>3.6</v>
      </c>
      <c r="H781" s="378">
        <f>IF($D781&lt;&gt;"",VLOOKUP($D781,'SINAPI DEZEMBRO 2020'!$1:$1048576,4,FALSE),"")</f>
        <v>122.29</v>
      </c>
      <c r="I781" s="379">
        <f>TRUNC(G781*H781,2)</f>
        <v>440.24</v>
      </c>
    </row>
    <row r="782" spans="2:9" x14ac:dyDescent="0.2">
      <c r="B782" s="366"/>
      <c r="C782" s="459"/>
      <c r="D782" s="464"/>
      <c r="E782" s="365"/>
      <c r="F782" s="459"/>
      <c r="G782" s="367"/>
      <c r="H782" s="368"/>
      <c r="I782" s="369"/>
    </row>
    <row r="783" spans="2:9" x14ac:dyDescent="0.2">
      <c r="B783" s="449" t="s">
        <v>11943</v>
      </c>
      <c r="C783" s="472"/>
      <c r="D783" s="472"/>
      <c r="E783" s="446" t="s">
        <v>12072</v>
      </c>
      <c r="F783" s="472" t="s">
        <v>18</v>
      </c>
      <c r="G783" s="450"/>
      <c r="H783" s="451"/>
      <c r="I783" s="375">
        <f>TRUNC(SUM(I784:I786),2)</f>
        <v>151.6</v>
      </c>
    </row>
    <row r="784" spans="2:9" x14ac:dyDescent="0.2">
      <c r="B784" s="366" t="s">
        <v>667</v>
      </c>
      <c r="C784" s="459" t="s">
        <v>7</v>
      </c>
      <c r="D784" s="498">
        <v>88247</v>
      </c>
      <c r="E784" s="376" t="str">
        <f>IF($D784&lt;&gt;"",VLOOKUP($D784,'SINAPI DEZEMBRO 2020'!$A$1:G12716,2,FALSE),"")</f>
        <v>AUXILIAR DE ELETRICISTA COM ENCARGOS COMPLEMENTARES</v>
      </c>
      <c r="F784" s="465" t="str">
        <f>IF($D784&lt;&gt;"",VLOOKUP($D784,'SINAPI DEZEMBRO 2020'!$1:$1048576,3,FALSE),"")</f>
        <v>H</v>
      </c>
      <c r="G784" s="452">
        <v>0.3</v>
      </c>
      <c r="H784" s="378">
        <f>IF($D784&lt;&gt;"",VLOOKUP($D784,'SINAPI DEZEMBRO 2020'!$1:$1048576,4,FALSE),"")</f>
        <v>13.33</v>
      </c>
      <c r="I784" s="379">
        <f t="shared" ref="I784:I785" si="152">TRUNC(G784*H784,2)</f>
        <v>3.99</v>
      </c>
    </row>
    <row r="785" spans="2:9" x14ac:dyDescent="0.2">
      <c r="B785" s="366" t="s">
        <v>667</v>
      </c>
      <c r="C785" s="459" t="s">
        <v>7</v>
      </c>
      <c r="D785" s="498">
        <v>88264</v>
      </c>
      <c r="E785" s="376" t="str">
        <f>IF($D785&lt;&gt;"",VLOOKUP($D785,'SINAPI DEZEMBRO 2020'!$A$1:G12717,2,FALSE),"")</f>
        <v>ELETRICISTA COM ENCARGOS COMPLEMENTARES</v>
      </c>
      <c r="F785" s="465" t="str">
        <f>IF($D785&lt;&gt;"",VLOOKUP($D785,'SINAPI DEZEMBRO 2020'!$1:$1048576,3,FALSE),"")</f>
        <v>H</v>
      </c>
      <c r="G785" s="452">
        <v>0.3</v>
      </c>
      <c r="H785" s="378">
        <f>IF($D785&lt;&gt;"",VLOOKUP($D785,'SINAPI DEZEMBRO 2020'!$1:$1048576,4,FALSE),"")</f>
        <v>17.38</v>
      </c>
      <c r="I785" s="379">
        <f t="shared" si="152"/>
        <v>5.21</v>
      </c>
    </row>
    <row r="786" spans="2:9" x14ac:dyDescent="0.2">
      <c r="B786" s="366" t="s">
        <v>665</v>
      </c>
      <c r="C786" s="459" t="s">
        <v>666</v>
      </c>
      <c r="D786" s="498"/>
      <c r="E786" s="448" t="s">
        <v>12073</v>
      </c>
      <c r="F786" s="512" t="s">
        <v>18</v>
      </c>
      <c r="G786" s="452">
        <v>1</v>
      </c>
      <c r="H786" s="379">
        <v>142.4</v>
      </c>
      <c r="I786" s="379">
        <f>TRUNC(H786*G786,2)</f>
        <v>142.4</v>
      </c>
    </row>
    <row r="787" spans="2:9" x14ac:dyDescent="0.2">
      <c r="B787" s="366"/>
      <c r="C787" s="459"/>
      <c r="D787" s="464"/>
      <c r="E787" s="365"/>
      <c r="F787" s="459"/>
      <c r="G787" s="367"/>
      <c r="H787" s="368"/>
      <c r="I787" s="369"/>
    </row>
    <row r="788" spans="2:9" x14ac:dyDescent="0.2">
      <c r="B788" s="449" t="s">
        <v>11944</v>
      </c>
      <c r="C788" s="472"/>
      <c r="D788" s="472"/>
      <c r="E788" s="446" t="s">
        <v>12074</v>
      </c>
      <c r="F788" s="472" t="s">
        <v>18</v>
      </c>
      <c r="G788" s="450"/>
      <c r="H788" s="451"/>
      <c r="I788" s="375">
        <f>TRUNC(SUM(I789:I791),2)</f>
        <v>84.24</v>
      </c>
    </row>
    <row r="789" spans="2:9" x14ac:dyDescent="0.2">
      <c r="B789" s="366" t="s">
        <v>667</v>
      </c>
      <c r="C789" s="459" t="s">
        <v>7</v>
      </c>
      <c r="D789" s="498">
        <v>88247</v>
      </c>
      <c r="E789" s="376" t="str">
        <f>IF($D789&lt;&gt;"",VLOOKUP($D789,'SINAPI DEZEMBRO 2020'!$A$1:G12721,2,FALSE),"")</f>
        <v>AUXILIAR DE ELETRICISTA COM ENCARGOS COMPLEMENTARES</v>
      </c>
      <c r="F789" s="465" t="str">
        <f>IF($D789&lt;&gt;"",VLOOKUP($D789,'SINAPI DEZEMBRO 2020'!$1:$1048576,3,FALSE),"")</f>
        <v>H</v>
      </c>
      <c r="G789" s="452">
        <v>0.3</v>
      </c>
      <c r="H789" s="378">
        <f>IF($D789&lt;&gt;"",VLOOKUP($D789,'SINAPI DEZEMBRO 2020'!$1:$1048576,4,FALSE),"")</f>
        <v>13.33</v>
      </c>
      <c r="I789" s="379">
        <f t="shared" ref="I789:I790" si="153">TRUNC(G789*H789,2)</f>
        <v>3.99</v>
      </c>
    </row>
    <row r="790" spans="2:9" x14ac:dyDescent="0.2">
      <c r="B790" s="366" t="s">
        <v>667</v>
      </c>
      <c r="C790" s="459" t="s">
        <v>7</v>
      </c>
      <c r="D790" s="498">
        <v>88264</v>
      </c>
      <c r="E790" s="376" t="str">
        <f>IF($D790&lt;&gt;"",VLOOKUP($D790,'SINAPI DEZEMBRO 2020'!$A$1:G12722,2,FALSE),"")</f>
        <v>ELETRICISTA COM ENCARGOS COMPLEMENTARES</v>
      </c>
      <c r="F790" s="465" t="str">
        <f>IF($D790&lt;&gt;"",VLOOKUP($D790,'SINAPI DEZEMBRO 2020'!$1:$1048576,3,FALSE),"")</f>
        <v>H</v>
      </c>
      <c r="G790" s="452">
        <v>0.3</v>
      </c>
      <c r="H790" s="378">
        <f>IF($D790&lt;&gt;"",VLOOKUP($D790,'SINAPI DEZEMBRO 2020'!$1:$1048576,4,FALSE),"")</f>
        <v>17.38</v>
      </c>
      <c r="I790" s="379">
        <f t="shared" si="153"/>
        <v>5.21</v>
      </c>
    </row>
    <row r="791" spans="2:9" x14ac:dyDescent="0.2">
      <c r="B791" s="366" t="s">
        <v>665</v>
      </c>
      <c r="C791" s="459" t="s">
        <v>666</v>
      </c>
      <c r="D791" s="498"/>
      <c r="E791" s="448" t="s">
        <v>12075</v>
      </c>
      <c r="F791" s="513" t="s">
        <v>18</v>
      </c>
      <c r="G791" s="452">
        <v>1</v>
      </c>
      <c r="H791" s="453">
        <v>75.040000000000006</v>
      </c>
      <c r="I791" s="456">
        <f t="shared" ref="I791" si="154">TRUNC(H791*G791,2)</f>
        <v>75.040000000000006</v>
      </c>
    </row>
    <row r="792" spans="2:9" x14ac:dyDescent="0.2">
      <c r="B792" s="366"/>
      <c r="C792" s="459"/>
      <c r="D792" s="464"/>
      <c r="E792" s="365"/>
      <c r="F792" s="459"/>
      <c r="G792" s="367"/>
      <c r="H792" s="368"/>
      <c r="I792" s="369"/>
    </row>
    <row r="793" spans="2:9" x14ac:dyDescent="0.2">
      <c r="B793" s="449" t="s">
        <v>11945</v>
      </c>
      <c r="C793" s="472"/>
      <c r="D793" s="472"/>
      <c r="E793" s="446" t="s">
        <v>12076</v>
      </c>
      <c r="F793" s="472" t="s">
        <v>38</v>
      </c>
      <c r="G793" s="450"/>
      <c r="H793" s="451"/>
      <c r="I793" s="375">
        <f>TRUNC(SUM(I794:I796),2)</f>
        <v>14.62</v>
      </c>
    </row>
    <row r="794" spans="2:9" x14ac:dyDescent="0.2">
      <c r="B794" s="366" t="s">
        <v>667</v>
      </c>
      <c r="C794" s="459" t="s">
        <v>7</v>
      </c>
      <c r="D794" s="498">
        <v>88247</v>
      </c>
      <c r="E794" s="376" t="str">
        <f>IF($D794&lt;&gt;"",VLOOKUP($D794,'SINAPI DEZEMBRO 2020'!$A$1:G12726,2,FALSE),"")</f>
        <v>AUXILIAR DE ELETRICISTA COM ENCARGOS COMPLEMENTARES</v>
      </c>
      <c r="F794" s="465" t="str">
        <f>IF($D794&lt;&gt;"",VLOOKUP($D794,'SINAPI DEZEMBRO 2020'!$1:$1048576,3,FALSE),"")</f>
        <v>H</v>
      </c>
      <c r="G794" s="452">
        <v>0.1</v>
      </c>
      <c r="H794" s="378">
        <f>IF($D794&lt;&gt;"",VLOOKUP($D794,'SINAPI DEZEMBRO 2020'!$1:$1048576,4,FALSE),"")</f>
        <v>13.33</v>
      </c>
      <c r="I794" s="379">
        <f t="shared" ref="I794:I795" si="155">TRUNC(G794*H794,2)</f>
        <v>1.33</v>
      </c>
    </row>
    <row r="795" spans="2:9" x14ac:dyDescent="0.2">
      <c r="B795" s="366" t="s">
        <v>667</v>
      </c>
      <c r="C795" s="459" t="s">
        <v>7</v>
      </c>
      <c r="D795" s="498">
        <v>88264</v>
      </c>
      <c r="E795" s="376" t="str">
        <f>IF($D795&lt;&gt;"",VLOOKUP($D795,'SINAPI DEZEMBRO 2020'!$A$1:G12727,2,FALSE),"")</f>
        <v>ELETRICISTA COM ENCARGOS COMPLEMENTARES</v>
      </c>
      <c r="F795" s="465" t="str">
        <f>IF($D795&lt;&gt;"",VLOOKUP($D795,'SINAPI DEZEMBRO 2020'!$1:$1048576,3,FALSE),"")</f>
        <v>H</v>
      </c>
      <c r="G795" s="452">
        <v>0.1</v>
      </c>
      <c r="H795" s="378">
        <f>IF($D795&lt;&gt;"",VLOOKUP($D795,'SINAPI DEZEMBRO 2020'!$1:$1048576,4,FALSE),"")</f>
        <v>17.38</v>
      </c>
      <c r="I795" s="379">
        <f t="shared" si="155"/>
        <v>1.73</v>
      </c>
    </row>
    <row r="796" spans="2:9" x14ac:dyDescent="0.2">
      <c r="B796" s="366" t="s">
        <v>665</v>
      </c>
      <c r="C796" s="459" t="s">
        <v>666</v>
      </c>
      <c r="D796" s="498"/>
      <c r="E796" s="447" t="s">
        <v>12077</v>
      </c>
      <c r="F796" s="513" t="s">
        <v>38</v>
      </c>
      <c r="G796" s="452">
        <v>1</v>
      </c>
      <c r="H796" s="453">
        <v>11.56</v>
      </c>
      <c r="I796" s="456">
        <f t="shared" ref="I796" si="156">TRUNC(H796*G796,2)</f>
        <v>11.56</v>
      </c>
    </row>
    <row r="797" spans="2:9" x14ac:dyDescent="0.2">
      <c r="B797" s="366"/>
      <c r="C797" s="459"/>
      <c r="D797" s="464"/>
      <c r="E797" s="365"/>
      <c r="F797" s="459"/>
      <c r="G797" s="367"/>
      <c r="H797" s="368"/>
      <c r="I797" s="369"/>
    </row>
    <row r="798" spans="2:9" x14ac:dyDescent="0.2">
      <c r="B798" s="449" t="s">
        <v>11946</v>
      </c>
      <c r="C798" s="497"/>
      <c r="D798" s="497"/>
      <c r="E798" s="449" t="s">
        <v>12078</v>
      </c>
      <c r="F798" s="511" t="s">
        <v>10618</v>
      </c>
      <c r="G798" s="455"/>
      <c r="H798" s="451"/>
      <c r="I798" s="375">
        <f>TRUNC(SUM(I799:I801),2)</f>
        <v>55.74</v>
      </c>
    </row>
    <row r="799" spans="2:9" x14ac:dyDescent="0.2">
      <c r="B799" s="366" t="s">
        <v>667</v>
      </c>
      <c r="C799" s="459" t="s">
        <v>7</v>
      </c>
      <c r="D799" s="498">
        <v>88247</v>
      </c>
      <c r="E799" s="376" t="str">
        <f>IF($D799&lt;&gt;"",VLOOKUP($D799,'SINAPI DEZEMBRO 2020'!$A$1:G12731,2,FALSE),"")</f>
        <v>AUXILIAR DE ELETRICISTA COM ENCARGOS COMPLEMENTARES</v>
      </c>
      <c r="F799" s="465" t="str">
        <f>IF($D799&lt;&gt;"",VLOOKUP($D799,'SINAPI DEZEMBRO 2020'!$1:$1048576,3,FALSE),"")</f>
        <v>H</v>
      </c>
      <c r="G799" s="452">
        <v>0.1</v>
      </c>
      <c r="H799" s="378">
        <f>IF($D799&lt;&gt;"",VLOOKUP($D799,'SINAPI DEZEMBRO 2020'!$1:$1048576,4,FALSE),"")</f>
        <v>13.33</v>
      </c>
      <c r="I799" s="379">
        <f t="shared" ref="I799:I800" si="157">TRUNC(G799*H799,2)</f>
        <v>1.33</v>
      </c>
    </row>
    <row r="800" spans="2:9" x14ac:dyDescent="0.2">
      <c r="B800" s="366" t="s">
        <v>667</v>
      </c>
      <c r="C800" s="459" t="s">
        <v>7</v>
      </c>
      <c r="D800" s="498">
        <v>88264</v>
      </c>
      <c r="E800" s="376" t="str">
        <f>IF($D800&lt;&gt;"",VLOOKUP($D800,'SINAPI DEZEMBRO 2020'!$A$1:G12732,2,FALSE),"")</f>
        <v>ELETRICISTA COM ENCARGOS COMPLEMENTARES</v>
      </c>
      <c r="F800" s="465" t="str">
        <f>IF($D800&lt;&gt;"",VLOOKUP($D800,'SINAPI DEZEMBRO 2020'!$1:$1048576,3,FALSE),"")</f>
        <v>H</v>
      </c>
      <c r="G800" s="452">
        <v>0.1</v>
      </c>
      <c r="H800" s="378">
        <f>IF($D800&lt;&gt;"",VLOOKUP($D800,'SINAPI DEZEMBRO 2020'!$1:$1048576,4,FALSE),"")</f>
        <v>17.38</v>
      </c>
      <c r="I800" s="379">
        <f t="shared" si="157"/>
        <v>1.73</v>
      </c>
    </row>
    <row r="801" spans="2:9" ht="38.25" x14ac:dyDescent="0.2">
      <c r="B801" s="366" t="s">
        <v>665</v>
      </c>
      <c r="C801" s="459" t="s">
        <v>7</v>
      </c>
      <c r="D801" s="498">
        <v>10851</v>
      </c>
      <c r="E801" s="376" t="str">
        <f>IF($D801&lt;&gt;"",VLOOKUP($D801,'SINAPI DEZEMBRO 2020'!$A$1:G12733,2,FALSE),"")</f>
        <v>PLACA DE ACRILICO TRANSPARENTE ADESIVADA PARA SINALIZACAO DE PORTAS, BORDA POLIDA, DE *25 X 8*, E = 6 MM (NAO INCLUI ACESSORIOS PARA FIXACAO)</v>
      </c>
      <c r="F801" s="465" t="str">
        <f>IF($D801&lt;&gt;"",VLOOKUP($D801,'SINAPI DEZEMBRO 2020'!$1:$1048576,3,FALSE),"")</f>
        <v xml:space="preserve">UN    </v>
      </c>
      <c r="G801" s="452">
        <v>1</v>
      </c>
      <c r="H801" s="378">
        <f>IF($D801&lt;&gt;"",VLOOKUP($D801,'SINAPI DEZEMBRO 2020'!$1:$1048576,4,FALSE),"")</f>
        <v>52.68</v>
      </c>
      <c r="I801" s="379">
        <f>TRUNC(G801*H801,2)</f>
        <v>52.68</v>
      </c>
    </row>
    <row r="802" spans="2:9" x14ac:dyDescent="0.2">
      <c r="B802" s="366"/>
      <c r="C802" s="459"/>
      <c r="D802" s="464"/>
      <c r="E802" s="365"/>
      <c r="F802" s="459"/>
      <c r="G802" s="367"/>
      <c r="H802" s="368"/>
      <c r="I802" s="369"/>
    </row>
    <row r="803" spans="2:9" ht="25.5" x14ac:dyDescent="0.2">
      <c r="B803" s="449" t="s">
        <v>11947</v>
      </c>
      <c r="C803" s="497"/>
      <c r="D803" s="497"/>
      <c r="E803" s="372" t="s">
        <v>12079</v>
      </c>
      <c r="F803" s="511" t="s">
        <v>775</v>
      </c>
      <c r="G803" s="450"/>
      <c r="H803" s="451"/>
      <c r="I803" s="375">
        <f>TRUNC(SUM(I804:I806),2)</f>
        <v>288.24</v>
      </c>
    </row>
    <row r="804" spans="2:9" x14ac:dyDescent="0.2">
      <c r="B804" s="366" t="s">
        <v>667</v>
      </c>
      <c r="C804" s="459" t="s">
        <v>7</v>
      </c>
      <c r="D804" s="498">
        <v>88247</v>
      </c>
      <c r="E804" s="376" t="str">
        <f>IF($D804&lt;&gt;"",VLOOKUP($D804,'SINAPI DEZEMBRO 2020'!$A$1:G12736,2,FALSE),"")</f>
        <v>AUXILIAR DE ELETRICISTA COM ENCARGOS COMPLEMENTARES</v>
      </c>
      <c r="F804" s="465" t="str">
        <f>IF($D804&lt;&gt;"",VLOOKUP($D804,'SINAPI DEZEMBRO 2020'!$1:$1048576,3,FALSE),"")</f>
        <v>H</v>
      </c>
      <c r="G804" s="452">
        <v>0.4</v>
      </c>
      <c r="H804" s="378">
        <f>IF($D804&lt;&gt;"",VLOOKUP($D804,'SINAPI DEZEMBRO 2020'!$1:$1048576,4,FALSE),"")</f>
        <v>13.33</v>
      </c>
      <c r="I804" s="379">
        <f t="shared" ref="I804:I806" si="158">TRUNC(G804*H804,2)</f>
        <v>5.33</v>
      </c>
    </row>
    <row r="805" spans="2:9" x14ac:dyDescent="0.2">
      <c r="B805" s="366" t="s">
        <v>667</v>
      </c>
      <c r="C805" s="459" t="s">
        <v>7</v>
      </c>
      <c r="D805" s="498">
        <v>88264</v>
      </c>
      <c r="E805" s="376" t="str">
        <f>IF($D805&lt;&gt;"",VLOOKUP($D805,'SINAPI DEZEMBRO 2020'!$A$1:G12737,2,FALSE),"")</f>
        <v>ELETRICISTA COM ENCARGOS COMPLEMENTARES</v>
      </c>
      <c r="F805" s="465" t="str">
        <f>IF($D805&lt;&gt;"",VLOOKUP($D805,'SINAPI DEZEMBRO 2020'!$1:$1048576,3,FALSE),"")</f>
        <v>H</v>
      </c>
      <c r="G805" s="452">
        <v>0.4</v>
      </c>
      <c r="H805" s="378">
        <f>IF($D805&lt;&gt;"",VLOOKUP($D805,'SINAPI DEZEMBRO 2020'!$1:$1048576,4,FALSE),"")</f>
        <v>17.38</v>
      </c>
      <c r="I805" s="379">
        <f t="shared" si="158"/>
        <v>6.95</v>
      </c>
    </row>
    <row r="806" spans="2:9" x14ac:dyDescent="0.2">
      <c r="B806" s="366" t="s">
        <v>665</v>
      </c>
      <c r="C806" s="459" t="s">
        <v>7</v>
      </c>
      <c r="D806" s="498">
        <v>2391</v>
      </c>
      <c r="E806" s="376" t="str">
        <f>IF($D806&lt;&gt;"",VLOOKUP($D806,'SINAPI DEZEMBRO 2020'!$A$1:G12738,2,FALSE),"")</f>
        <v>DISJUNTOR TERMOMAGNETICO TRIPOLAR 125A</v>
      </c>
      <c r="F806" s="465" t="str">
        <f>IF($D806&lt;&gt;"",VLOOKUP($D806,'SINAPI DEZEMBRO 2020'!$1:$1048576,3,FALSE),"")</f>
        <v xml:space="preserve">UN    </v>
      </c>
      <c r="G806" s="452">
        <v>1</v>
      </c>
      <c r="H806" s="378">
        <f>IF($D806&lt;&gt;"",VLOOKUP($D806,'SINAPI DEZEMBRO 2020'!$1:$1048576,4,FALSE),"")</f>
        <v>275.95999999999998</v>
      </c>
      <c r="I806" s="379">
        <f t="shared" si="158"/>
        <v>275.95999999999998</v>
      </c>
    </row>
    <row r="807" spans="2:9" x14ac:dyDescent="0.2">
      <c r="B807" s="366"/>
      <c r="C807" s="459"/>
      <c r="D807" s="464"/>
      <c r="E807" s="365"/>
      <c r="F807" s="459"/>
      <c r="G807" s="367"/>
      <c r="H807" s="368"/>
      <c r="I807" s="369"/>
    </row>
    <row r="808" spans="2:9" ht="25.5" x14ac:dyDescent="0.2">
      <c r="B808" s="449" t="s">
        <v>11948</v>
      </c>
      <c r="C808" s="472"/>
      <c r="D808" s="472"/>
      <c r="E808" s="446" t="s">
        <v>12080</v>
      </c>
      <c r="F808" s="511" t="s">
        <v>38</v>
      </c>
      <c r="G808" s="450"/>
      <c r="H808" s="451"/>
      <c r="I808" s="375">
        <f>TRUNC(SUM(I809:I811),2)</f>
        <v>176.17</v>
      </c>
    </row>
    <row r="809" spans="2:9" x14ac:dyDescent="0.2">
      <c r="B809" s="366" t="s">
        <v>667</v>
      </c>
      <c r="C809" s="459" t="s">
        <v>7</v>
      </c>
      <c r="D809" s="498">
        <v>88247</v>
      </c>
      <c r="E809" s="376" t="str">
        <f>IF($D809&lt;&gt;"",VLOOKUP($D809,'SINAPI DEZEMBRO 2020'!$A$1:G12741,2,FALSE),"")</f>
        <v>AUXILIAR DE ELETRICISTA COM ENCARGOS COMPLEMENTARES</v>
      </c>
      <c r="F809" s="465" t="str">
        <f>IF($D809&lt;&gt;"",VLOOKUP($D809,'SINAPI DEZEMBRO 2020'!$1:$1048576,3,FALSE),"")</f>
        <v>H</v>
      </c>
      <c r="G809" s="452">
        <v>0.4</v>
      </c>
      <c r="H809" s="378">
        <f>IF($D809&lt;&gt;"",VLOOKUP($D809,'SINAPI DEZEMBRO 2020'!$1:$1048576,4,FALSE),"")</f>
        <v>13.33</v>
      </c>
      <c r="I809" s="379">
        <f t="shared" ref="I809:I810" si="159">TRUNC(G809*H809,2)</f>
        <v>5.33</v>
      </c>
    </row>
    <row r="810" spans="2:9" x14ac:dyDescent="0.2">
      <c r="B810" s="366" t="s">
        <v>667</v>
      </c>
      <c r="C810" s="459" t="s">
        <v>7</v>
      </c>
      <c r="D810" s="498">
        <v>88264</v>
      </c>
      <c r="E810" s="376" t="str">
        <f>IF($D810&lt;&gt;"",VLOOKUP($D810,'SINAPI DEZEMBRO 2020'!$A$1:G12742,2,FALSE),"")</f>
        <v>ELETRICISTA COM ENCARGOS COMPLEMENTARES</v>
      </c>
      <c r="F810" s="465" t="str">
        <f>IF($D810&lt;&gt;"",VLOOKUP($D810,'SINAPI DEZEMBRO 2020'!$1:$1048576,3,FALSE),"")</f>
        <v>H</v>
      </c>
      <c r="G810" s="452">
        <v>0.4</v>
      </c>
      <c r="H810" s="378">
        <f>IF($D810&lt;&gt;"",VLOOKUP($D810,'SINAPI DEZEMBRO 2020'!$1:$1048576,4,FALSE),"")</f>
        <v>17.38</v>
      </c>
      <c r="I810" s="379">
        <f t="shared" si="159"/>
        <v>6.95</v>
      </c>
    </row>
    <row r="811" spans="2:9" x14ac:dyDescent="0.2">
      <c r="B811" s="366" t="s">
        <v>665</v>
      </c>
      <c r="C811" s="459" t="s">
        <v>666</v>
      </c>
      <c r="D811" s="498"/>
      <c r="E811" s="447" t="s">
        <v>12081</v>
      </c>
      <c r="F811" s="514" t="s">
        <v>38</v>
      </c>
      <c r="G811" s="452">
        <v>1</v>
      </c>
      <c r="H811" s="379">
        <v>163.89</v>
      </c>
      <c r="I811" s="456">
        <f t="shared" ref="I811" si="160">TRUNC(H811*G811,2)</f>
        <v>163.89</v>
      </c>
    </row>
    <row r="812" spans="2:9" x14ac:dyDescent="0.2">
      <c r="B812" s="366"/>
      <c r="C812" s="459"/>
      <c r="D812" s="464"/>
      <c r="E812" s="365"/>
      <c r="F812" s="459"/>
      <c r="G812" s="367"/>
      <c r="H812" s="368"/>
      <c r="I812" s="369"/>
    </row>
    <row r="813" spans="2:9" x14ac:dyDescent="0.2">
      <c r="B813" s="449" t="s">
        <v>11949</v>
      </c>
      <c r="C813" s="497"/>
      <c r="D813" s="497"/>
      <c r="E813" s="372" t="s">
        <v>12082</v>
      </c>
      <c r="F813" s="511" t="s">
        <v>38</v>
      </c>
      <c r="G813" s="450"/>
      <c r="H813" s="451"/>
      <c r="I813" s="375">
        <f>TRUNC(SUM(I814:I816),2)</f>
        <v>3.72</v>
      </c>
    </row>
    <row r="814" spans="2:9" x14ac:dyDescent="0.2">
      <c r="B814" s="366" t="s">
        <v>667</v>
      </c>
      <c r="C814" s="459" t="s">
        <v>7</v>
      </c>
      <c r="D814" s="498">
        <v>88247</v>
      </c>
      <c r="E814" s="376" t="str">
        <f>IF($D814&lt;&gt;"",VLOOKUP($D814,'SINAPI DEZEMBRO 2020'!$A$1:G12746,2,FALSE),"")</f>
        <v>AUXILIAR DE ELETRICISTA COM ENCARGOS COMPLEMENTARES</v>
      </c>
      <c r="F814" s="465" t="str">
        <f>IF($D814&lt;&gt;"",VLOOKUP($D814,'SINAPI DEZEMBRO 2020'!$1:$1048576,3,FALSE),"")</f>
        <v>H</v>
      </c>
      <c r="G814" s="452">
        <v>0.1</v>
      </c>
      <c r="H814" s="378">
        <f>IF($D814&lt;&gt;"",VLOOKUP($D814,'SINAPI DEZEMBRO 2020'!$1:$1048576,4,FALSE),"")</f>
        <v>13.33</v>
      </c>
      <c r="I814" s="379">
        <f t="shared" ref="I814:I815" si="161">TRUNC(G814*H814,2)</f>
        <v>1.33</v>
      </c>
    </row>
    <row r="815" spans="2:9" x14ac:dyDescent="0.2">
      <c r="B815" s="366" t="s">
        <v>667</v>
      </c>
      <c r="C815" s="459" t="s">
        <v>7</v>
      </c>
      <c r="D815" s="498">
        <v>88264</v>
      </c>
      <c r="E815" s="376" t="str">
        <f>IF($D815&lt;&gt;"",VLOOKUP($D815,'SINAPI DEZEMBRO 2020'!$A$1:G12747,2,FALSE),"")</f>
        <v>ELETRICISTA COM ENCARGOS COMPLEMENTARES</v>
      </c>
      <c r="F815" s="465" t="str">
        <f>IF($D815&lt;&gt;"",VLOOKUP($D815,'SINAPI DEZEMBRO 2020'!$1:$1048576,3,FALSE),"")</f>
        <v>H</v>
      </c>
      <c r="G815" s="452">
        <v>0.1</v>
      </c>
      <c r="H815" s="378">
        <f>IF($D815&lt;&gt;"",VLOOKUP($D815,'SINAPI DEZEMBRO 2020'!$1:$1048576,4,FALSE),"")</f>
        <v>17.38</v>
      </c>
      <c r="I815" s="379">
        <f t="shared" si="161"/>
        <v>1.73</v>
      </c>
    </row>
    <row r="816" spans="2:9" x14ac:dyDescent="0.2">
      <c r="B816" s="366" t="s">
        <v>665</v>
      </c>
      <c r="C816" s="459" t="s">
        <v>666</v>
      </c>
      <c r="D816" s="498"/>
      <c r="E816" s="447" t="s">
        <v>12083</v>
      </c>
      <c r="F816" s="513" t="s">
        <v>38</v>
      </c>
      <c r="G816" s="452">
        <v>1</v>
      </c>
      <c r="H816" s="453">
        <v>0.66</v>
      </c>
      <c r="I816" s="456">
        <f t="shared" ref="I816" si="162">TRUNC(H816*G816,2)</f>
        <v>0.66</v>
      </c>
    </row>
    <row r="817" spans="2:9" x14ac:dyDescent="0.2">
      <c r="B817" s="366"/>
      <c r="C817" s="459"/>
      <c r="D817" s="464"/>
      <c r="E817" s="365"/>
      <c r="F817" s="459"/>
      <c r="G817" s="367"/>
      <c r="H817" s="368"/>
      <c r="I817" s="369"/>
    </row>
    <row r="818" spans="2:9" x14ac:dyDescent="0.2">
      <c r="B818" s="449" t="s">
        <v>11950</v>
      </c>
      <c r="C818" s="472"/>
      <c r="D818" s="472"/>
      <c r="E818" s="446" t="str">
        <f>E821</f>
        <v>PARAFUSO COBREADO DE Ø3/8"</v>
      </c>
      <c r="F818" s="472" t="s">
        <v>38</v>
      </c>
      <c r="G818" s="450"/>
      <c r="H818" s="451"/>
      <c r="I818" s="375">
        <f>TRUNC(SUM(I819:I821),2)</f>
        <v>4.18</v>
      </c>
    </row>
    <row r="819" spans="2:9" x14ac:dyDescent="0.2">
      <c r="B819" s="366" t="s">
        <v>667</v>
      </c>
      <c r="C819" s="459" t="s">
        <v>7</v>
      </c>
      <c r="D819" s="498">
        <v>88247</v>
      </c>
      <c r="E819" s="376" t="str">
        <f>IF($D819&lt;&gt;"",VLOOKUP($D819,'SINAPI DEZEMBRO 2020'!$A$1:G12751,2,FALSE),"")</f>
        <v>AUXILIAR DE ELETRICISTA COM ENCARGOS COMPLEMENTARES</v>
      </c>
      <c r="F819" s="465" t="str">
        <f>IF($D819&lt;&gt;"",VLOOKUP($D819,'SINAPI DEZEMBRO 2020'!$1:$1048576,3,FALSE),"")</f>
        <v>H</v>
      </c>
      <c r="G819" s="452">
        <v>0.1</v>
      </c>
      <c r="H819" s="378">
        <f>IF($D819&lt;&gt;"",VLOOKUP($D819,'SINAPI DEZEMBRO 2020'!$1:$1048576,4,FALSE),"")</f>
        <v>13.33</v>
      </c>
      <c r="I819" s="379">
        <f t="shared" ref="I819:I820" si="163">TRUNC(G819*H819,2)</f>
        <v>1.33</v>
      </c>
    </row>
    <row r="820" spans="2:9" x14ac:dyDescent="0.2">
      <c r="B820" s="366" t="s">
        <v>667</v>
      </c>
      <c r="C820" s="459" t="s">
        <v>7</v>
      </c>
      <c r="D820" s="498">
        <v>88264</v>
      </c>
      <c r="E820" s="376" t="str">
        <f>IF($D820&lt;&gt;"",VLOOKUP($D820,'SINAPI DEZEMBRO 2020'!$A$1:G12752,2,FALSE),"")</f>
        <v>ELETRICISTA COM ENCARGOS COMPLEMENTARES</v>
      </c>
      <c r="F820" s="465" t="str">
        <f>IF($D820&lt;&gt;"",VLOOKUP($D820,'SINAPI DEZEMBRO 2020'!$1:$1048576,3,FALSE),"")</f>
        <v>H</v>
      </c>
      <c r="G820" s="452">
        <v>0.1</v>
      </c>
      <c r="H820" s="378">
        <f>IF($D820&lt;&gt;"",VLOOKUP($D820,'SINAPI DEZEMBRO 2020'!$1:$1048576,4,FALSE),"")</f>
        <v>17.38</v>
      </c>
      <c r="I820" s="379">
        <f t="shared" si="163"/>
        <v>1.73</v>
      </c>
    </row>
    <row r="821" spans="2:9" x14ac:dyDescent="0.2">
      <c r="B821" s="366" t="s">
        <v>665</v>
      </c>
      <c r="C821" s="459" t="s">
        <v>666</v>
      </c>
      <c r="D821" s="498"/>
      <c r="E821" s="448" t="s">
        <v>12084</v>
      </c>
      <c r="F821" s="514" t="s">
        <v>12085</v>
      </c>
      <c r="G821" s="452">
        <v>1</v>
      </c>
      <c r="H821" s="379">
        <v>1.1200000000000001</v>
      </c>
      <c r="I821" s="456">
        <f t="shared" ref="I821" si="164">TRUNC(H821*G821,2)</f>
        <v>1.1200000000000001</v>
      </c>
    </row>
    <row r="822" spans="2:9" x14ac:dyDescent="0.2">
      <c r="B822" s="366"/>
      <c r="C822" s="459"/>
      <c r="D822" s="464"/>
      <c r="E822" s="365"/>
      <c r="F822" s="459"/>
      <c r="G822" s="367"/>
      <c r="H822" s="368"/>
      <c r="I822" s="369"/>
    </row>
    <row r="823" spans="2:9" ht="25.5" x14ac:dyDescent="0.2">
      <c r="B823" s="386" t="s">
        <v>11955</v>
      </c>
      <c r="C823" s="472"/>
      <c r="D823" s="472"/>
      <c r="E823" s="397" t="s">
        <v>11977</v>
      </c>
      <c r="F823" s="500" t="s">
        <v>38</v>
      </c>
      <c r="G823" s="444">
        <v>1</v>
      </c>
      <c r="H823" s="445"/>
      <c r="I823" s="375">
        <f>TRUNC(SUM(I824:I826),2)</f>
        <v>84.21</v>
      </c>
    </row>
    <row r="824" spans="2:9" ht="25.5" x14ac:dyDescent="0.2">
      <c r="B824" s="366" t="s">
        <v>665</v>
      </c>
      <c r="C824" s="459" t="s">
        <v>666</v>
      </c>
      <c r="D824" s="467"/>
      <c r="E824" s="376" t="s">
        <v>11978</v>
      </c>
      <c r="F824" s="465" t="s">
        <v>38</v>
      </c>
      <c r="G824" s="377">
        <v>1</v>
      </c>
      <c r="H824" s="378">
        <v>61</v>
      </c>
      <c r="I824" s="379">
        <f t="shared" ref="I824:I826" si="165">TRUNC(G824*H824,2)</f>
        <v>61</v>
      </c>
    </row>
    <row r="825" spans="2:9" x14ac:dyDescent="0.2">
      <c r="B825" s="366" t="s">
        <v>667</v>
      </c>
      <c r="C825" s="459" t="s">
        <v>7</v>
      </c>
      <c r="D825" s="467">
        <v>88247</v>
      </c>
      <c r="E825" s="376" t="str">
        <f>IF($D825&lt;&gt;"",VLOOKUP($D825,'SINAPI DEZEMBRO 2020'!$A$1:G12757,2,FALSE),"")</f>
        <v>AUXILIAR DE ELETRICISTA COM ENCARGOS COMPLEMENTARES</v>
      </c>
      <c r="F825" s="465" t="str">
        <f>IF($D825&lt;&gt;"",VLOOKUP($D825,'SINAPI DEZEMBRO 2020'!$1:$1048576,3,FALSE),"")</f>
        <v>H</v>
      </c>
      <c r="G825" s="377">
        <v>1.2</v>
      </c>
      <c r="H825" s="378">
        <f>IF($D825&lt;&gt;"",VLOOKUP($D825,'SINAPI DEZEMBRO 2020'!$1:$1048576,4,FALSE),"")</f>
        <v>13.33</v>
      </c>
      <c r="I825" s="379">
        <f t="shared" si="165"/>
        <v>15.99</v>
      </c>
    </row>
    <row r="826" spans="2:9" ht="25.5" x14ac:dyDescent="0.2">
      <c r="B826" s="366" t="s">
        <v>667</v>
      </c>
      <c r="C826" s="459" t="s">
        <v>7</v>
      </c>
      <c r="D826" s="467">
        <v>88631</v>
      </c>
      <c r="E826" s="376" t="str">
        <f>IF($D826&lt;&gt;"",VLOOKUP($D826,'SINAPI DEZEMBRO 2020'!$A$1:G12758,2,FALSE),"")</f>
        <v>ARGAMASSA TRAÇO 1:4 (EM VOLUME DE CIMENTO E AREIA MÉDIA ÚMIDA), PREPARO MANUAL. AF_08/2019</v>
      </c>
      <c r="F826" s="465" t="str">
        <f>IF($D826&lt;&gt;"",VLOOKUP($D826,'SINAPI DEZEMBRO 2020'!$1:$1048576,3,FALSE),"")</f>
        <v>M3</v>
      </c>
      <c r="G826" s="377">
        <v>1.7999999999999999E-2</v>
      </c>
      <c r="H826" s="378">
        <f>IF($D826&lt;&gt;"",VLOOKUP($D826,'SINAPI DEZEMBRO 2020'!$1:$1048576,4,FALSE),"")</f>
        <v>401.17</v>
      </c>
      <c r="I826" s="379">
        <f t="shared" si="165"/>
        <v>7.22</v>
      </c>
    </row>
    <row r="827" spans="2:9" x14ac:dyDescent="0.2">
      <c r="B827" s="366"/>
      <c r="C827" s="459"/>
      <c r="D827" s="464"/>
      <c r="E827" s="365"/>
      <c r="F827" s="459"/>
      <c r="G827" s="367"/>
      <c r="H827" s="368"/>
      <c r="I827" s="369"/>
    </row>
    <row r="828" spans="2:9" ht="25.5" x14ac:dyDescent="0.2">
      <c r="B828" s="386" t="s">
        <v>11956</v>
      </c>
      <c r="C828" s="472"/>
      <c r="D828" s="472"/>
      <c r="E828" s="397" t="s">
        <v>11979</v>
      </c>
      <c r="F828" s="500" t="s">
        <v>38</v>
      </c>
      <c r="G828" s="444">
        <v>1</v>
      </c>
      <c r="H828" s="445"/>
      <c r="I828" s="375">
        <f>TRUNC(SUM(I829:I831),2)</f>
        <v>137.78</v>
      </c>
    </row>
    <row r="829" spans="2:9" ht="25.5" x14ac:dyDescent="0.2">
      <c r="B829" s="366" t="s">
        <v>665</v>
      </c>
      <c r="C829" s="459" t="s">
        <v>666</v>
      </c>
      <c r="D829" s="467"/>
      <c r="E829" s="376" t="s">
        <v>11980</v>
      </c>
      <c r="F829" s="465" t="s">
        <v>38</v>
      </c>
      <c r="G829" s="377">
        <v>1</v>
      </c>
      <c r="H829" s="378">
        <v>13.44</v>
      </c>
      <c r="I829" s="379">
        <f t="shared" ref="I829:I831" si="166">TRUNC(G829*H829,2)</f>
        <v>13.44</v>
      </c>
    </row>
    <row r="830" spans="2:9" x14ac:dyDescent="0.2">
      <c r="B830" s="366" t="s">
        <v>667</v>
      </c>
      <c r="C830" s="459" t="s">
        <v>7</v>
      </c>
      <c r="D830" s="467">
        <v>88247</v>
      </c>
      <c r="E830" s="376" t="str">
        <f>IF($D830&lt;&gt;"",VLOOKUP($D830,'SINAPI DEZEMBRO 2020'!$A$1:G12762,2,FALSE),"")</f>
        <v>AUXILIAR DE ELETRICISTA COM ENCARGOS COMPLEMENTARES</v>
      </c>
      <c r="F830" s="465" t="str">
        <f>IF($D830&lt;&gt;"",VLOOKUP($D830,'SINAPI DEZEMBRO 2020'!$1:$1048576,3,FALSE),"")</f>
        <v>H</v>
      </c>
      <c r="G830" s="377">
        <v>0.3</v>
      </c>
      <c r="H830" s="378">
        <f>IF($D830&lt;&gt;"",VLOOKUP($D830,'SINAPI DEZEMBRO 2020'!$1:$1048576,4,FALSE),"")</f>
        <v>13.33</v>
      </c>
      <c r="I830" s="379">
        <f t="shared" si="166"/>
        <v>3.99</v>
      </c>
    </row>
    <row r="831" spans="2:9" ht="25.5" x14ac:dyDescent="0.2">
      <c r="B831" s="366" t="s">
        <v>667</v>
      </c>
      <c r="C831" s="459" t="s">
        <v>7</v>
      </c>
      <c r="D831" s="467">
        <v>88631</v>
      </c>
      <c r="E831" s="376" t="str">
        <f>IF($D831&lt;&gt;"",VLOOKUP($D831,'SINAPI DEZEMBRO 2020'!$A$1:G12763,2,FALSE),"")</f>
        <v>ARGAMASSA TRAÇO 1:4 (EM VOLUME DE CIMENTO E AREIA MÉDIA ÚMIDA), PREPARO MANUAL. AF_08/2019</v>
      </c>
      <c r="F831" s="465" t="str">
        <f>IF($D831&lt;&gt;"",VLOOKUP($D831,'SINAPI DEZEMBRO 2020'!$1:$1048576,3,FALSE),"")</f>
        <v>M3</v>
      </c>
      <c r="G831" s="377">
        <v>0.3</v>
      </c>
      <c r="H831" s="378">
        <f>IF($D831&lt;&gt;"",VLOOKUP($D831,'SINAPI DEZEMBRO 2020'!$1:$1048576,4,FALSE),"")</f>
        <v>401.17</v>
      </c>
      <c r="I831" s="379">
        <f t="shared" si="166"/>
        <v>120.35</v>
      </c>
    </row>
    <row r="832" spans="2:9" x14ac:dyDescent="0.2">
      <c r="B832" s="366"/>
      <c r="C832" s="459"/>
      <c r="D832" s="464"/>
      <c r="E832" s="365"/>
      <c r="F832" s="459"/>
      <c r="G832" s="367"/>
      <c r="H832" s="368"/>
      <c r="I832" s="369"/>
    </row>
    <row r="833" spans="2:9" ht="25.5" x14ac:dyDescent="0.2">
      <c r="B833" s="386" t="s">
        <v>11957</v>
      </c>
      <c r="C833" s="472"/>
      <c r="D833" s="472"/>
      <c r="E833" s="397" t="s">
        <v>11981</v>
      </c>
      <c r="F833" s="500" t="s">
        <v>38</v>
      </c>
      <c r="G833" s="444">
        <v>1</v>
      </c>
      <c r="H833" s="445"/>
      <c r="I833" s="375">
        <f>TRUNC(SUM(I834:I836),2)</f>
        <v>16.05</v>
      </c>
    </row>
    <row r="834" spans="2:9" x14ac:dyDescent="0.2">
      <c r="B834" s="366" t="s">
        <v>665</v>
      </c>
      <c r="C834" s="459" t="s">
        <v>666</v>
      </c>
      <c r="D834" s="467"/>
      <c r="E834" s="376" t="s">
        <v>11982</v>
      </c>
      <c r="F834" s="465" t="s">
        <v>38</v>
      </c>
      <c r="G834" s="377">
        <v>1</v>
      </c>
      <c r="H834" s="378">
        <v>6.85</v>
      </c>
      <c r="I834" s="379">
        <f t="shared" ref="I834:I836" si="167">TRUNC(G834*H834,2)</f>
        <v>6.85</v>
      </c>
    </row>
    <row r="835" spans="2:9" x14ac:dyDescent="0.2">
      <c r="B835" s="366" t="s">
        <v>667</v>
      </c>
      <c r="C835" s="459" t="s">
        <v>7</v>
      </c>
      <c r="D835" s="467">
        <v>88247</v>
      </c>
      <c r="E835" s="376" t="str">
        <f>IF($D835&lt;&gt;"",VLOOKUP($D835,'SINAPI DEZEMBRO 2020'!$A$1:G12767,2,FALSE),"")</f>
        <v>AUXILIAR DE ELETRICISTA COM ENCARGOS COMPLEMENTARES</v>
      </c>
      <c r="F835" s="465" t="str">
        <f>IF($D835&lt;&gt;"",VLOOKUP($D835,'SINAPI DEZEMBRO 2020'!$1:$1048576,3,FALSE),"")</f>
        <v>H</v>
      </c>
      <c r="G835" s="377">
        <v>0.3</v>
      </c>
      <c r="H835" s="378">
        <f>IF($D835&lt;&gt;"",VLOOKUP($D835,'SINAPI DEZEMBRO 2020'!$1:$1048576,4,FALSE),"")</f>
        <v>13.33</v>
      </c>
      <c r="I835" s="379">
        <f t="shared" si="167"/>
        <v>3.99</v>
      </c>
    </row>
    <row r="836" spans="2:9" x14ac:dyDescent="0.2">
      <c r="B836" s="366" t="s">
        <v>667</v>
      </c>
      <c r="C836" s="459" t="s">
        <v>7</v>
      </c>
      <c r="D836" s="467">
        <v>88264</v>
      </c>
      <c r="E836" s="376" t="str">
        <f>IF($D836&lt;&gt;"",VLOOKUP($D836,'SINAPI DEZEMBRO 2020'!$A$1:G12768,2,FALSE),"")</f>
        <v>ELETRICISTA COM ENCARGOS COMPLEMENTARES</v>
      </c>
      <c r="F836" s="465" t="str">
        <f>IF($D836&lt;&gt;"",VLOOKUP($D836,'SINAPI DEZEMBRO 2020'!$1:$1048576,3,FALSE),"")</f>
        <v>H</v>
      </c>
      <c r="G836" s="377">
        <v>0.3</v>
      </c>
      <c r="H836" s="378">
        <f>IF($D836&lt;&gt;"",VLOOKUP($D836,'SINAPI DEZEMBRO 2020'!$1:$1048576,4,FALSE),"")</f>
        <v>17.38</v>
      </c>
      <c r="I836" s="379">
        <f t="shared" si="167"/>
        <v>5.21</v>
      </c>
    </row>
    <row r="837" spans="2:9" x14ac:dyDescent="0.2">
      <c r="B837" s="366"/>
      <c r="C837" s="459"/>
      <c r="D837" s="464"/>
      <c r="E837" s="365"/>
      <c r="F837" s="459"/>
      <c r="G837" s="367"/>
      <c r="H837" s="368"/>
      <c r="I837" s="369"/>
    </row>
    <row r="838" spans="2:9" ht="25.5" x14ac:dyDescent="0.2">
      <c r="B838" s="386" t="s">
        <v>11958</v>
      </c>
      <c r="C838" s="472"/>
      <c r="D838" s="472"/>
      <c r="E838" s="397" t="s">
        <v>11983</v>
      </c>
      <c r="F838" s="500" t="str">
        <f>'SINAPI DEZEMBRO 2020'!C9021</f>
        <v xml:space="preserve">UN    </v>
      </c>
      <c r="G838" s="444">
        <v>1</v>
      </c>
      <c r="H838" s="445"/>
      <c r="I838" s="375">
        <f>TRUNC(SUM(I839:I842),2)</f>
        <v>28.18</v>
      </c>
    </row>
    <row r="839" spans="2:9" ht="25.5" x14ac:dyDescent="0.2">
      <c r="B839" s="366" t="s">
        <v>665</v>
      </c>
      <c r="C839" s="459" t="s">
        <v>7</v>
      </c>
      <c r="D839" s="467">
        <v>4356</v>
      </c>
      <c r="E839" s="376" t="str">
        <f>IF($D839&lt;&gt;"",VLOOKUP($D839,'SINAPI DEZEMBRO 2020'!$A$1:G12771,2,FALSE),"")</f>
        <v>PARAFUSO DE ACO ZINCADO COM ROSCA SOBERBA, CABECA CHATA E FENDA SIMPLES, DIAMETRO 4,8 MM, COMPRIMENTO 45 MM</v>
      </c>
      <c r="F839" s="465" t="str">
        <f>IF($D839&lt;&gt;"",VLOOKUP($D839,'SINAPI DEZEMBRO 2020'!$1:$1048576,3,FALSE),"")</f>
        <v xml:space="preserve">UN    </v>
      </c>
      <c r="G839" s="377">
        <v>1</v>
      </c>
      <c r="H839" s="378">
        <f>IF($D839&lt;&gt;"",VLOOKUP($D839,'SINAPI DEZEMBRO 2020'!$1:$1048576,4,FALSE),"")</f>
        <v>0.13</v>
      </c>
      <c r="I839" s="379">
        <f t="shared" ref="I839:I841" si="168">TRUNC(G839*H839,2)</f>
        <v>0.13</v>
      </c>
    </row>
    <row r="840" spans="2:9" x14ac:dyDescent="0.2">
      <c r="B840" s="366" t="s">
        <v>667</v>
      </c>
      <c r="C840" s="459" t="s">
        <v>7</v>
      </c>
      <c r="D840" s="467">
        <v>88247</v>
      </c>
      <c r="E840" s="376" t="str">
        <f>IF($D840&lt;&gt;"",VLOOKUP($D840,'SINAPI DEZEMBRO 2020'!$A$1:G12772,2,FALSE),"")</f>
        <v>AUXILIAR DE ELETRICISTA COM ENCARGOS COMPLEMENTARES</v>
      </c>
      <c r="F840" s="465" t="str">
        <f>IF($D840&lt;&gt;"",VLOOKUP($D840,'SINAPI DEZEMBRO 2020'!$1:$1048576,3,FALSE),"")</f>
        <v>H</v>
      </c>
      <c r="G840" s="377">
        <v>0.316</v>
      </c>
      <c r="H840" s="378">
        <f>IF($D840&lt;&gt;"",VLOOKUP($D840,'SINAPI DEZEMBRO 2020'!$1:$1048576,4,FALSE),"")</f>
        <v>13.33</v>
      </c>
      <c r="I840" s="379">
        <f t="shared" si="168"/>
        <v>4.21</v>
      </c>
    </row>
    <row r="841" spans="2:9" x14ac:dyDescent="0.2">
      <c r="B841" s="366" t="s">
        <v>667</v>
      </c>
      <c r="C841" s="459" t="s">
        <v>7</v>
      </c>
      <c r="D841" s="467">
        <v>88264</v>
      </c>
      <c r="E841" s="376" t="str">
        <f>IF($D841&lt;&gt;"",VLOOKUP($D841,'SINAPI DEZEMBRO 2020'!$A$1:G12773,2,FALSE),"")</f>
        <v>ELETRICISTA COM ENCARGOS COMPLEMENTARES</v>
      </c>
      <c r="F841" s="465" t="str">
        <f>IF($D841&lt;&gt;"",VLOOKUP($D841,'SINAPI DEZEMBRO 2020'!$1:$1048576,3,FALSE),"")</f>
        <v>H</v>
      </c>
      <c r="G841" s="377">
        <v>0.316</v>
      </c>
      <c r="H841" s="378">
        <f>IF($D841&lt;&gt;"",VLOOKUP($D841,'SINAPI DEZEMBRO 2020'!$1:$1048576,4,FALSE),"")</f>
        <v>17.38</v>
      </c>
      <c r="I841" s="379">
        <f t="shared" si="168"/>
        <v>5.49</v>
      </c>
    </row>
    <row r="842" spans="2:9" s="121" customFormat="1" ht="25.5" x14ac:dyDescent="0.2">
      <c r="B842" s="366" t="s">
        <v>665</v>
      </c>
      <c r="C842" s="459" t="s">
        <v>666</v>
      </c>
      <c r="D842" s="467"/>
      <c r="E842" s="376" t="s">
        <v>11984</v>
      </c>
      <c r="F842" s="465" t="s">
        <v>775</v>
      </c>
      <c r="G842" s="377">
        <v>1</v>
      </c>
      <c r="H842" s="378">
        <v>18.350000000000001</v>
      </c>
      <c r="I842" s="379">
        <f t="shared" ref="I842" si="169">TRUNC(G842*H842,2)</f>
        <v>18.350000000000001</v>
      </c>
    </row>
    <row r="843" spans="2:9" x14ac:dyDescent="0.2">
      <c r="B843" s="366"/>
      <c r="C843" s="459"/>
      <c r="D843" s="464"/>
      <c r="E843" s="365"/>
      <c r="F843" s="459"/>
      <c r="G843" s="367"/>
      <c r="H843" s="368"/>
      <c r="I843" s="369"/>
    </row>
    <row r="844" spans="2:9" ht="25.5" x14ac:dyDescent="0.2">
      <c r="B844" s="386" t="s">
        <v>11959</v>
      </c>
      <c r="C844" s="472"/>
      <c r="D844" s="472"/>
      <c r="E844" s="397" t="s">
        <v>11986</v>
      </c>
      <c r="F844" s="500" t="s">
        <v>18</v>
      </c>
      <c r="G844" s="444">
        <v>1</v>
      </c>
      <c r="H844" s="445"/>
      <c r="I844" s="375">
        <f>TRUNC(SUM(I845:I847),2)</f>
        <v>29.07</v>
      </c>
    </row>
    <row r="845" spans="2:9" x14ac:dyDescent="0.2">
      <c r="B845" s="366" t="s">
        <v>665</v>
      </c>
      <c r="C845" s="459" t="s">
        <v>7</v>
      </c>
      <c r="D845" s="467">
        <v>863</v>
      </c>
      <c r="E845" s="376" t="str">
        <f>IF($D845&lt;&gt;"",VLOOKUP($D845,'SINAPI DEZEMBRO 2020'!$A$1:G12777,2,FALSE),"")</f>
        <v>CABO DE COBRE NU 35 MM2 MEIO-DURO</v>
      </c>
      <c r="F845" s="465" t="str">
        <f>IF($D845&lt;&gt;"",VLOOKUP($D845,'SINAPI DEZEMBRO 2020'!$1:$1048576,3,FALSE),"")</f>
        <v xml:space="preserve">M     </v>
      </c>
      <c r="G845" s="377">
        <v>1</v>
      </c>
      <c r="H845" s="378">
        <f>IF($D845&lt;&gt;"",VLOOKUP($D845,'SINAPI DEZEMBRO 2020'!$1:$1048576,4,FALSE),"")</f>
        <v>21.31</v>
      </c>
      <c r="I845" s="379">
        <f t="shared" ref="I845:I847" si="170">TRUNC(G845*H845,2)</f>
        <v>21.31</v>
      </c>
    </row>
    <row r="846" spans="2:9" x14ac:dyDescent="0.2">
      <c r="B846" s="366" t="s">
        <v>667</v>
      </c>
      <c r="C846" s="459" t="s">
        <v>7</v>
      </c>
      <c r="D846" s="467">
        <v>88247</v>
      </c>
      <c r="E846" s="376" t="str">
        <f>IF($D846&lt;&gt;"",VLOOKUP($D846,'SINAPI DEZEMBRO 2020'!$A$1:G12778,2,FALSE),"")</f>
        <v>AUXILIAR DE ELETRICISTA COM ENCARGOS COMPLEMENTARES</v>
      </c>
      <c r="F846" s="465" t="str">
        <f>IF($D846&lt;&gt;"",VLOOKUP($D846,'SINAPI DEZEMBRO 2020'!$1:$1048576,3,FALSE),"")</f>
        <v>H</v>
      </c>
      <c r="G846" s="377">
        <v>0.253</v>
      </c>
      <c r="H846" s="378">
        <f>IF($D846&lt;&gt;"",VLOOKUP($D846,'SINAPI DEZEMBRO 2020'!$1:$1048576,4,FALSE),"")</f>
        <v>13.33</v>
      </c>
      <c r="I846" s="379">
        <f t="shared" si="170"/>
        <v>3.37</v>
      </c>
    </row>
    <row r="847" spans="2:9" x14ac:dyDescent="0.2">
      <c r="B847" s="366" t="s">
        <v>667</v>
      </c>
      <c r="C847" s="459" t="s">
        <v>7</v>
      </c>
      <c r="D847" s="467">
        <v>88264</v>
      </c>
      <c r="E847" s="376" t="str">
        <f>IF($D847&lt;&gt;"",VLOOKUP($D847,'SINAPI DEZEMBRO 2020'!$A$1:G12779,2,FALSE),"")</f>
        <v>ELETRICISTA COM ENCARGOS COMPLEMENTARES</v>
      </c>
      <c r="F847" s="465" t="str">
        <f>IF($D847&lt;&gt;"",VLOOKUP($D847,'SINAPI DEZEMBRO 2020'!$1:$1048576,3,FALSE),"")</f>
        <v>H</v>
      </c>
      <c r="G847" s="377">
        <v>0.253</v>
      </c>
      <c r="H847" s="378">
        <f>IF($D847&lt;&gt;"",VLOOKUP($D847,'SINAPI DEZEMBRO 2020'!$1:$1048576,4,FALSE),"")</f>
        <v>17.38</v>
      </c>
      <c r="I847" s="379">
        <f t="shared" si="170"/>
        <v>4.3899999999999997</v>
      </c>
    </row>
    <row r="848" spans="2:9" x14ac:dyDescent="0.2">
      <c r="B848" s="366"/>
      <c r="C848" s="459"/>
      <c r="D848" s="464"/>
      <c r="E848" s="365"/>
      <c r="F848" s="459"/>
      <c r="G848" s="367"/>
      <c r="H848" s="368"/>
      <c r="I848" s="369"/>
    </row>
    <row r="849" spans="2:9" ht="25.5" x14ac:dyDescent="0.2">
      <c r="B849" s="386" t="s">
        <v>11960</v>
      </c>
      <c r="C849" s="472"/>
      <c r="D849" s="472"/>
      <c r="E849" s="397" t="s">
        <v>11985</v>
      </c>
      <c r="F849" s="500" t="s">
        <v>775</v>
      </c>
      <c r="G849" s="444">
        <v>1</v>
      </c>
      <c r="H849" s="445"/>
      <c r="I849" s="375">
        <f>TRUNC(SUM(I850:I853),2)</f>
        <v>422.89</v>
      </c>
    </row>
    <row r="850" spans="2:9" ht="25.5" x14ac:dyDescent="0.2">
      <c r="B850" s="366" t="s">
        <v>665</v>
      </c>
      <c r="C850" s="459" t="s">
        <v>7</v>
      </c>
      <c r="D850" s="467">
        <v>88631</v>
      </c>
      <c r="E850" s="376" t="str">
        <f>IF($D850&lt;&gt;"",VLOOKUP($D850,'SINAPI DEZEMBRO 2020'!$A$1:G12782,2,FALSE),"")</f>
        <v>ARGAMASSA TRAÇO 1:4 (EM VOLUME DE CIMENTO E AREIA MÉDIA ÚMIDA), PREPARO MANUAL. AF_08/2019</v>
      </c>
      <c r="F850" s="465" t="str">
        <f>IF($D850&lt;&gt;"",VLOOKUP($D850,'SINAPI DEZEMBRO 2020'!$1:$1048576,3,FALSE),"")</f>
        <v>M3</v>
      </c>
      <c r="G850" s="377">
        <v>0.05</v>
      </c>
      <c r="H850" s="378">
        <f>IF($D850&lt;&gt;"",VLOOKUP($D850,'SINAPI DEZEMBRO 2020'!$1:$1048576,4,FALSE),"")</f>
        <v>401.17</v>
      </c>
      <c r="I850" s="379">
        <f t="shared" ref="I850:I852" si="171">TRUNC(G850*H850,2)</f>
        <v>20.05</v>
      </c>
    </row>
    <row r="851" spans="2:9" x14ac:dyDescent="0.2">
      <c r="B851" s="366" t="s">
        <v>667</v>
      </c>
      <c r="C851" s="459" t="s">
        <v>7</v>
      </c>
      <c r="D851" s="467">
        <v>88247</v>
      </c>
      <c r="E851" s="376" t="str">
        <f>IF($D851&lt;&gt;"",VLOOKUP($D851,'SINAPI DEZEMBRO 2020'!$A$1:G12783,2,FALSE),"")</f>
        <v>AUXILIAR DE ELETRICISTA COM ENCARGOS COMPLEMENTARES</v>
      </c>
      <c r="F851" s="465" t="str">
        <f>IF($D851&lt;&gt;"",VLOOKUP($D851,'SINAPI DEZEMBRO 2020'!$1:$1048576,3,FALSE),"")</f>
        <v>H</v>
      </c>
      <c r="G851" s="377">
        <v>2</v>
      </c>
      <c r="H851" s="378">
        <f>IF($D851&lt;&gt;"",VLOOKUP($D851,'SINAPI DEZEMBRO 2020'!$1:$1048576,4,FALSE),"")</f>
        <v>13.33</v>
      </c>
      <c r="I851" s="379">
        <f t="shared" si="171"/>
        <v>26.66</v>
      </c>
    </row>
    <row r="852" spans="2:9" x14ac:dyDescent="0.2">
      <c r="B852" s="366" t="s">
        <v>667</v>
      </c>
      <c r="C852" s="459" t="s">
        <v>7</v>
      </c>
      <c r="D852" s="467">
        <v>88264</v>
      </c>
      <c r="E852" s="376" t="str">
        <f>IF($D852&lt;&gt;"",VLOOKUP($D852,'SINAPI DEZEMBRO 2020'!$A$1:G12784,2,FALSE),"")</f>
        <v>ELETRICISTA COM ENCARGOS COMPLEMENTARES</v>
      </c>
      <c r="F852" s="465" t="str">
        <f>IF($D852&lt;&gt;"",VLOOKUP($D852,'SINAPI DEZEMBRO 2020'!$1:$1048576,3,FALSE),"")</f>
        <v>H</v>
      </c>
      <c r="G852" s="377">
        <v>1.2</v>
      </c>
      <c r="H852" s="378">
        <f>IF($D852&lt;&gt;"",VLOOKUP($D852,'SINAPI DEZEMBRO 2020'!$1:$1048576,4,FALSE),"")</f>
        <v>17.38</v>
      </c>
      <c r="I852" s="379">
        <f t="shared" si="171"/>
        <v>20.85</v>
      </c>
    </row>
    <row r="853" spans="2:9" s="121" customFormat="1" ht="38.25" x14ac:dyDescent="0.2">
      <c r="B853" s="366" t="s">
        <v>665</v>
      </c>
      <c r="C853" s="459" t="s">
        <v>666</v>
      </c>
      <c r="D853" s="467"/>
      <c r="E853" s="376" t="s">
        <v>11987</v>
      </c>
      <c r="F853" s="465" t="s">
        <v>775</v>
      </c>
      <c r="G853" s="377">
        <v>1</v>
      </c>
      <c r="H853" s="378">
        <v>355.33</v>
      </c>
      <c r="I853" s="379">
        <f t="shared" ref="I853" si="172">TRUNC(G853*H853,2)</f>
        <v>355.33</v>
      </c>
    </row>
    <row r="854" spans="2:9" x14ac:dyDescent="0.2">
      <c r="B854" s="366"/>
      <c r="C854" s="459"/>
      <c r="D854" s="464"/>
      <c r="E854" s="365"/>
      <c r="F854" s="459"/>
      <c r="G854" s="367"/>
      <c r="H854" s="368"/>
      <c r="I854" s="369"/>
    </row>
    <row r="855" spans="2:9" ht="51" x14ac:dyDescent="0.2">
      <c r="B855" s="386" t="s">
        <v>11961</v>
      </c>
      <c r="C855" s="472"/>
      <c r="D855" s="472"/>
      <c r="E855" s="397" t="s">
        <v>8163</v>
      </c>
      <c r="F855" s="500" t="str">
        <f>'SINAPI DEZEMBRO 2020'!C9036</f>
        <v xml:space="preserve">CJ    </v>
      </c>
      <c r="G855" s="444">
        <v>1</v>
      </c>
      <c r="H855" s="445"/>
      <c r="I855" s="375">
        <f>TRUNC(SUM(I856:I857),2)</f>
        <v>14.66</v>
      </c>
    </row>
    <row r="856" spans="2:9" ht="51" x14ac:dyDescent="0.2">
      <c r="B856" s="366" t="s">
        <v>665</v>
      </c>
      <c r="C856" s="459" t="s">
        <v>7</v>
      </c>
      <c r="D856" s="467">
        <v>37539</v>
      </c>
      <c r="E856" s="376" t="str">
        <f>IF($D856&lt;&gt;"",VLOOKUP($D856,'SINAPI DEZEMBRO 2020'!$A$1:G12788,2,FALSE),"")</f>
        <v>PLACA DE SINALIZACAO DE SEGURANCA CONTRA INCENDIO, FOTOLUMINESCENTE, RETANGULAR, *13 X 26* CM, EM PVC *2* MM ANTI-CHAMAS (SIMBOLOS, CORES E PICTOGRAMAS CONFORME NBR 13434)</v>
      </c>
      <c r="F856" s="465" t="str">
        <f>IF($D856&lt;&gt;"",VLOOKUP($D856,'SINAPI DEZEMBRO 2020'!$1:$1048576,3,FALSE),"")</f>
        <v xml:space="preserve">UN    </v>
      </c>
      <c r="G856" s="377">
        <v>1</v>
      </c>
      <c r="H856" s="378">
        <f>IF($D856&lt;&gt;"",VLOOKUP($D856,'SINAPI DEZEMBRO 2020'!$1:$1048576,4,FALSE),"")</f>
        <v>12.66</v>
      </c>
      <c r="I856" s="379">
        <f t="shared" ref="I856:I857" si="173">TRUNC(G856*H856,2)</f>
        <v>12.66</v>
      </c>
    </row>
    <row r="857" spans="2:9" x14ac:dyDescent="0.2">
      <c r="B857" s="366" t="s">
        <v>667</v>
      </c>
      <c r="C857" s="459" t="s">
        <v>7</v>
      </c>
      <c r="D857" s="467">
        <v>88316</v>
      </c>
      <c r="E857" s="376" t="str">
        <f>IF($D857&lt;&gt;"",VLOOKUP($D857,'SINAPI DEZEMBRO 2020'!$A$1:G12789,2,FALSE),"")</f>
        <v>SERVENTE COM ENCARGOS COMPLEMENTARES</v>
      </c>
      <c r="F857" s="465" t="str">
        <f>IF($D857&lt;&gt;"",VLOOKUP($D857,'SINAPI DEZEMBRO 2020'!$1:$1048576,3,FALSE),"")</f>
        <v>H</v>
      </c>
      <c r="G857" s="377">
        <v>0.15</v>
      </c>
      <c r="H857" s="378">
        <f>IF($D857&lt;&gt;"",VLOOKUP($D857,'SINAPI DEZEMBRO 2020'!$1:$1048576,4,FALSE),"")</f>
        <v>13.34</v>
      </c>
      <c r="I857" s="379">
        <f t="shared" si="173"/>
        <v>2</v>
      </c>
    </row>
    <row r="858" spans="2:9" x14ac:dyDescent="0.2">
      <c r="B858" s="366"/>
      <c r="C858" s="459"/>
      <c r="D858" s="464"/>
      <c r="E858" s="365"/>
      <c r="F858" s="459"/>
      <c r="G858" s="367"/>
      <c r="H858" s="368"/>
      <c r="I858" s="369"/>
    </row>
    <row r="859" spans="2:9" x14ac:dyDescent="0.2">
      <c r="B859" s="386" t="s">
        <v>11964</v>
      </c>
      <c r="C859" s="472"/>
      <c r="D859" s="472"/>
      <c r="E859" s="397" t="s">
        <v>11965</v>
      </c>
      <c r="F859" s="500" t="s">
        <v>773</v>
      </c>
      <c r="G859" s="444">
        <v>1</v>
      </c>
      <c r="H859" s="445"/>
      <c r="I859" s="375">
        <f>TRUNC(SUM(I860:I861),2)</f>
        <v>82</v>
      </c>
    </row>
    <row r="860" spans="2:9" ht="25.5" x14ac:dyDescent="0.2">
      <c r="B860" s="366" t="s">
        <v>665</v>
      </c>
      <c r="C860" s="459" t="s">
        <v>7</v>
      </c>
      <c r="D860" s="467">
        <v>4718</v>
      </c>
      <c r="E860" s="376" t="str">
        <f>IF($D860&lt;&gt;"",VLOOKUP($D860,'SINAPI DEZEMBRO 2020'!$A$1:G12792,2,FALSE),"")</f>
        <v>PEDRA BRITADA N. 2 (19 A 38 MM) POSTO PEDREIRA/FORNECEDOR, SEM FRETE</v>
      </c>
      <c r="F860" s="465" t="str">
        <f>IF($D860&lt;&gt;"",VLOOKUP($D860,'SINAPI DEZEMBRO 2020'!$1:$1048576,3,FALSE),"")</f>
        <v xml:space="preserve">M3    </v>
      </c>
      <c r="G860" s="377">
        <v>1</v>
      </c>
      <c r="H860" s="378">
        <f>IF($D860&lt;&gt;"",VLOOKUP($D860,'SINAPI DEZEMBRO 2020'!$1:$1048576,4,FALSE),"")</f>
        <v>80</v>
      </c>
      <c r="I860" s="379">
        <f t="shared" ref="I860:I861" si="174">TRUNC(G860*H860,2)</f>
        <v>80</v>
      </c>
    </row>
    <row r="861" spans="2:9" x14ac:dyDescent="0.2">
      <c r="B861" s="366" t="s">
        <v>667</v>
      </c>
      <c r="C861" s="459" t="s">
        <v>7</v>
      </c>
      <c r="D861" s="467">
        <v>88316</v>
      </c>
      <c r="E861" s="376" t="str">
        <f>IF($D861&lt;&gt;"",VLOOKUP($D861,'SINAPI DEZEMBRO 2020'!$A$1:G12793,2,FALSE),"")</f>
        <v>SERVENTE COM ENCARGOS COMPLEMENTARES</v>
      </c>
      <c r="F861" s="465" t="str">
        <f>IF($D861&lt;&gt;"",VLOOKUP($D861,'SINAPI DEZEMBRO 2020'!$1:$1048576,3,FALSE),"")</f>
        <v>H</v>
      </c>
      <c r="G861" s="377">
        <v>0.15</v>
      </c>
      <c r="H861" s="378">
        <f>IF($D861&lt;&gt;"",VLOOKUP($D861,'SINAPI DEZEMBRO 2020'!$1:$1048576,4,FALSE),"")</f>
        <v>13.34</v>
      </c>
      <c r="I861" s="379">
        <f t="shared" si="174"/>
        <v>2</v>
      </c>
    </row>
    <row r="863" spans="2:9" x14ac:dyDescent="0.2">
      <c r="B863" s="621" t="s">
        <v>14363</v>
      </c>
      <c r="C863" s="622"/>
      <c r="D863" s="622"/>
      <c r="E863" s="623" t="s">
        <v>14364</v>
      </c>
      <c r="F863" s="624" t="s">
        <v>54</v>
      </c>
      <c r="G863" s="625">
        <v>1</v>
      </c>
      <c r="H863" s="626"/>
      <c r="I863" s="627">
        <f>SUM(I864:I866)</f>
        <v>2.81</v>
      </c>
    </row>
    <row r="864" spans="2:9" ht="25.5" x14ac:dyDescent="0.2">
      <c r="B864" s="628" t="s">
        <v>665</v>
      </c>
      <c r="C864" s="308" t="s">
        <v>7</v>
      </c>
      <c r="D864" s="308">
        <v>3767</v>
      </c>
      <c r="E864" s="376" t="str">
        <f>IF($D864&lt;&gt;"",VLOOKUP($D864,'SINAPI DEZEMBRO 2020'!$A$1:G12796,2,FALSE),"")</f>
        <v>LIXA EM FOLHA PARA PAREDE OU MADEIRA, NUMERO 120 (COR VERMELHA)</v>
      </c>
      <c r="F864" s="465" t="str">
        <f>IF($D864&lt;&gt;"",VLOOKUP($D864,'SINAPI DEZEMBRO 2020'!$1:$1048576,3,FALSE),"")</f>
        <v xml:space="preserve">UN    </v>
      </c>
      <c r="G864" s="124">
        <v>0.1</v>
      </c>
      <c r="H864" s="378">
        <f>IF($D864&lt;&gt;"",VLOOKUP($D864,'SINAPI DEZEMBRO 2020'!$1:$1048576,4,FALSE),"")</f>
        <v>0.61</v>
      </c>
      <c r="I864" s="379">
        <f t="shared" ref="I864:I866" si="175">TRUNC(G864*H864,2)</f>
        <v>0.06</v>
      </c>
    </row>
    <row r="865" spans="2:9" x14ac:dyDescent="0.2">
      <c r="B865" s="628" t="s">
        <v>667</v>
      </c>
      <c r="C865" s="308" t="s">
        <v>7</v>
      </c>
      <c r="D865" s="620">
        <v>88310</v>
      </c>
      <c r="E865" s="376" t="str">
        <f>IF($D865&lt;&gt;"",VLOOKUP($D865,'SINAPI DEZEMBRO 2020'!$A$1:G12797,2,FALSE),"")</f>
        <v>PINTOR COM ENCARGOS COMPLEMENTARES</v>
      </c>
      <c r="F865" s="465" t="str">
        <f>IF($D865&lt;&gt;"",VLOOKUP($D865,'SINAPI DEZEMBRO 2020'!$1:$1048576,3,FALSE),"")</f>
        <v>H</v>
      </c>
      <c r="G865" s="309">
        <v>0.08</v>
      </c>
      <c r="H865" s="378">
        <f>IF($D865&lt;&gt;"",VLOOKUP($D865,'SINAPI DEZEMBRO 2020'!$1:$1048576,4,FALSE),"")</f>
        <v>17.79</v>
      </c>
      <c r="I865" s="379">
        <f t="shared" si="175"/>
        <v>1.42</v>
      </c>
    </row>
    <row r="866" spans="2:9" x14ac:dyDescent="0.2">
      <c r="B866" s="628" t="s">
        <v>667</v>
      </c>
      <c r="C866" s="308" t="s">
        <v>7</v>
      </c>
      <c r="D866" s="620">
        <v>88316</v>
      </c>
      <c r="E866" s="376" t="str">
        <f>IF($D866&lt;&gt;"",VLOOKUP($D866,'SINAPI DEZEMBRO 2020'!$A$1:G12798,2,FALSE),"")</f>
        <v>SERVENTE COM ENCARGOS COMPLEMENTARES</v>
      </c>
      <c r="F866" s="465" t="str">
        <f>IF($D866&lt;&gt;"",VLOOKUP($D866,'SINAPI DEZEMBRO 2020'!$1:$1048576,3,FALSE),"")</f>
        <v>H</v>
      </c>
      <c r="G866" s="309">
        <v>0.1</v>
      </c>
      <c r="H866" s="378">
        <f>IF($D866&lt;&gt;"",VLOOKUP($D866,'SINAPI DEZEMBRO 2020'!$1:$1048576,4,FALSE),"")</f>
        <v>13.34</v>
      </c>
      <c r="I866" s="379">
        <f t="shared" si="175"/>
        <v>1.33</v>
      </c>
    </row>
    <row r="867" spans="2:9" s="285" customFormat="1" x14ac:dyDescent="0.2">
      <c r="B867" s="629"/>
      <c r="C867" s="122"/>
      <c r="D867" s="123"/>
      <c r="E867" s="630"/>
      <c r="F867" s="631"/>
      <c r="G867" s="125"/>
      <c r="H867" s="632"/>
      <c r="I867" s="633"/>
    </row>
    <row r="868" spans="2:9" s="285" customFormat="1" x14ac:dyDescent="0.2">
      <c r="B868" s="629"/>
      <c r="C868" s="122"/>
      <c r="D868" s="123"/>
      <c r="E868" s="630"/>
      <c r="F868" s="631"/>
      <c r="G868" s="125"/>
      <c r="H868" s="632"/>
      <c r="I868" s="633"/>
    </row>
    <row r="869" spans="2:9" s="285" customFormat="1" x14ac:dyDescent="0.2">
      <c r="B869" s="629"/>
      <c r="C869" s="122"/>
      <c r="D869" s="123"/>
      <c r="E869" s="630"/>
      <c r="F869" s="631"/>
      <c r="G869" s="125"/>
      <c r="H869" s="632"/>
      <c r="I869" s="633"/>
    </row>
    <row r="870" spans="2:9" s="285" customFormat="1" ht="15" x14ac:dyDescent="0.25">
      <c r="B870" s="283"/>
      <c r="C870" s="283"/>
      <c r="D870" s="286"/>
      <c r="E870" s="602"/>
      <c r="F870" s="283"/>
      <c r="G870" s="335"/>
      <c r="H870" s="137"/>
      <c r="I870" s="138"/>
    </row>
    <row r="871" spans="2:9" ht="15" x14ac:dyDescent="0.25">
      <c r="E871" s="603" t="s">
        <v>4893</v>
      </c>
    </row>
    <row r="872" spans="2:9" ht="15" x14ac:dyDescent="0.25">
      <c r="E872" s="604" t="s">
        <v>12710</v>
      </c>
    </row>
  </sheetData>
  <autoFilter ref="B1:I866" xr:uid="{00000000-0009-0000-0000-000006000000}"/>
  <mergeCells count="13">
    <mergeCell ref="B2:I2"/>
    <mergeCell ref="B3:I3"/>
    <mergeCell ref="B4:I4"/>
    <mergeCell ref="B5:I5"/>
    <mergeCell ref="B6:I6"/>
    <mergeCell ref="B11:I11"/>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9" orientation="portrait" r:id="rId1"/>
  <rowBreaks count="1" manualBreakCount="1">
    <brk id="759" min="1" max="9" man="1"/>
  </rowBreaks>
  <colBreaks count="1" manualBreakCount="1">
    <brk id="1" max="869"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003"/>
  <sheetViews>
    <sheetView showOutlineSymbols="0" showWhiteSpace="0" topLeftCell="A2255" workbookViewId="0">
      <selection activeCell="D2262" sqref="D2262"/>
    </sheetView>
  </sheetViews>
  <sheetFormatPr defaultRowHeight="14.25" x14ac:dyDescent="0.2"/>
  <cols>
    <col min="1" max="1" width="11.42578125" style="634" bestFit="1" customWidth="1"/>
    <col min="2" max="2" width="13.7109375" style="634" bestFit="1" customWidth="1"/>
    <col min="3" max="3" width="11.42578125" style="634" bestFit="1" customWidth="1"/>
    <col min="4" max="4" width="68.5703125" style="634" bestFit="1" customWidth="1"/>
    <col min="5" max="5" width="17.140625" style="634" bestFit="1" customWidth="1"/>
    <col min="6" max="9" width="13.7109375" style="634" bestFit="1" customWidth="1"/>
    <col min="10" max="10" width="16" style="634" bestFit="1" customWidth="1"/>
    <col min="11" max="16384" width="9.140625" style="634"/>
  </cols>
  <sheetData>
    <row r="1" spans="1:10" ht="15" x14ac:dyDescent="0.2">
      <c r="A1" s="660"/>
      <c r="B1" s="660"/>
      <c r="C1" s="828" t="s">
        <v>13183</v>
      </c>
      <c r="D1" s="828"/>
      <c r="E1" s="828" t="s">
        <v>14382</v>
      </c>
      <c r="F1" s="828"/>
      <c r="G1" s="828" t="s">
        <v>14381</v>
      </c>
      <c r="H1" s="828"/>
      <c r="I1" s="828" t="s">
        <v>14380</v>
      </c>
      <c r="J1" s="828"/>
    </row>
    <row r="2" spans="1:10" ht="80.099999999999994" customHeight="1" x14ac:dyDescent="0.2">
      <c r="A2" s="659"/>
      <c r="B2" s="659"/>
      <c r="C2" s="819" t="s">
        <v>14379</v>
      </c>
      <c r="D2" s="819"/>
      <c r="E2" s="819" t="s">
        <v>14378</v>
      </c>
      <c r="F2" s="819"/>
      <c r="G2" s="819" t="s">
        <v>14377</v>
      </c>
      <c r="H2" s="819"/>
      <c r="I2" s="819" t="s">
        <v>14376</v>
      </c>
      <c r="J2" s="819"/>
    </row>
    <row r="3" spans="1:10" ht="15" x14ac:dyDescent="0.25">
      <c r="A3" s="826" t="s">
        <v>13183</v>
      </c>
      <c r="B3" s="827"/>
      <c r="C3" s="827"/>
      <c r="D3" s="827"/>
      <c r="E3" s="827"/>
      <c r="F3" s="827"/>
      <c r="G3" s="827"/>
      <c r="H3" s="827"/>
      <c r="I3" s="827"/>
      <c r="J3" s="827"/>
    </row>
    <row r="4" spans="1:10" ht="30" customHeight="1" x14ac:dyDescent="0.25">
      <c r="A4" s="826" t="s">
        <v>13184</v>
      </c>
      <c r="B4" s="827"/>
      <c r="C4" s="827"/>
      <c r="D4" s="827"/>
      <c r="E4" s="827"/>
      <c r="F4" s="827"/>
      <c r="G4" s="827"/>
      <c r="H4" s="827"/>
      <c r="I4" s="827"/>
      <c r="J4" s="827"/>
    </row>
    <row r="5" spans="1:10" ht="18" customHeight="1" x14ac:dyDescent="0.2">
      <c r="A5" s="658" t="s">
        <v>13185</v>
      </c>
      <c r="B5" s="656" t="s">
        <v>13186</v>
      </c>
      <c r="C5" s="658" t="s">
        <v>13187</v>
      </c>
      <c r="D5" s="658" t="s">
        <v>13188</v>
      </c>
      <c r="E5" s="823" t="s">
        <v>13189</v>
      </c>
      <c r="F5" s="823"/>
      <c r="G5" s="657" t="s">
        <v>13190</v>
      </c>
      <c r="H5" s="656" t="s">
        <v>13191</v>
      </c>
      <c r="I5" s="656" t="s">
        <v>13192</v>
      </c>
      <c r="J5" s="656" t="s">
        <v>13193</v>
      </c>
    </row>
    <row r="6" spans="1:10" ht="24" customHeight="1" x14ac:dyDescent="0.2">
      <c r="A6" s="654" t="s">
        <v>13194</v>
      </c>
      <c r="B6" s="655" t="s">
        <v>13195</v>
      </c>
      <c r="C6" s="654" t="s">
        <v>7</v>
      </c>
      <c r="D6" s="654" t="s">
        <v>458</v>
      </c>
      <c r="E6" s="824" t="s">
        <v>13196</v>
      </c>
      <c r="F6" s="824"/>
      <c r="G6" s="653" t="s">
        <v>23</v>
      </c>
      <c r="H6" s="652">
        <v>1</v>
      </c>
      <c r="I6" s="651">
        <v>79.31</v>
      </c>
      <c r="J6" s="651">
        <v>79.31</v>
      </c>
    </row>
    <row r="7" spans="1:10" ht="24" customHeight="1" x14ac:dyDescent="0.2">
      <c r="A7" s="649" t="s">
        <v>13197</v>
      </c>
      <c r="B7" s="650" t="s">
        <v>13198</v>
      </c>
      <c r="C7" s="649" t="s">
        <v>7</v>
      </c>
      <c r="D7" s="649" t="s">
        <v>3105</v>
      </c>
      <c r="E7" s="825" t="s">
        <v>13196</v>
      </c>
      <c r="F7" s="825"/>
      <c r="G7" s="648" t="s">
        <v>23</v>
      </c>
      <c r="H7" s="647">
        <v>1</v>
      </c>
      <c r="I7" s="646">
        <v>0.81</v>
      </c>
      <c r="J7" s="646">
        <v>0.81</v>
      </c>
    </row>
    <row r="8" spans="1:10" ht="24" customHeight="1" x14ac:dyDescent="0.2">
      <c r="A8" s="644" t="s">
        <v>13199</v>
      </c>
      <c r="B8" s="645" t="s">
        <v>13200</v>
      </c>
      <c r="C8" s="644" t="s">
        <v>7</v>
      </c>
      <c r="D8" s="644" t="s">
        <v>6845</v>
      </c>
      <c r="E8" s="821" t="s">
        <v>13201</v>
      </c>
      <c r="F8" s="821"/>
      <c r="G8" s="643" t="s">
        <v>23</v>
      </c>
      <c r="H8" s="642">
        <v>1</v>
      </c>
      <c r="I8" s="641">
        <v>0.01</v>
      </c>
      <c r="J8" s="641">
        <v>0.01</v>
      </c>
    </row>
    <row r="9" spans="1:10" ht="24" customHeight="1" x14ac:dyDescent="0.2">
      <c r="A9" s="644" t="s">
        <v>13199</v>
      </c>
      <c r="B9" s="645" t="s">
        <v>13202</v>
      </c>
      <c r="C9" s="644" t="s">
        <v>7</v>
      </c>
      <c r="D9" s="644" t="s">
        <v>6707</v>
      </c>
      <c r="E9" s="821" t="s">
        <v>13203</v>
      </c>
      <c r="F9" s="821"/>
      <c r="G9" s="643" t="s">
        <v>23</v>
      </c>
      <c r="H9" s="642">
        <v>1</v>
      </c>
      <c r="I9" s="641">
        <v>77.33</v>
      </c>
      <c r="J9" s="641">
        <v>77.33</v>
      </c>
    </row>
    <row r="10" spans="1:10" ht="24" customHeight="1" x14ac:dyDescent="0.2">
      <c r="A10" s="644" t="s">
        <v>13199</v>
      </c>
      <c r="B10" s="645" t="s">
        <v>13204</v>
      </c>
      <c r="C10" s="644" t="s">
        <v>7</v>
      </c>
      <c r="D10" s="644" t="s">
        <v>6732</v>
      </c>
      <c r="E10" s="821" t="s">
        <v>13201</v>
      </c>
      <c r="F10" s="821"/>
      <c r="G10" s="643" t="s">
        <v>23</v>
      </c>
      <c r="H10" s="642">
        <v>1</v>
      </c>
      <c r="I10" s="641">
        <v>0.55000000000000004</v>
      </c>
      <c r="J10" s="641">
        <v>0.55000000000000004</v>
      </c>
    </row>
    <row r="11" spans="1:10" ht="24" customHeight="1" x14ac:dyDescent="0.2">
      <c r="A11" s="644" t="s">
        <v>13199</v>
      </c>
      <c r="B11" s="645" t="s">
        <v>13205</v>
      </c>
      <c r="C11" s="644" t="s">
        <v>7</v>
      </c>
      <c r="D11" s="644" t="s">
        <v>6808</v>
      </c>
      <c r="E11" s="821" t="s">
        <v>13206</v>
      </c>
      <c r="F11" s="821"/>
      <c r="G11" s="643" t="s">
        <v>23</v>
      </c>
      <c r="H11" s="642">
        <v>1</v>
      </c>
      <c r="I11" s="641">
        <v>0.55000000000000004</v>
      </c>
      <c r="J11" s="641">
        <v>0.55000000000000004</v>
      </c>
    </row>
    <row r="12" spans="1:10" ht="24" customHeight="1" x14ac:dyDescent="0.2">
      <c r="A12" s="644" t="s">
        <v>13199</v>
      </c>
      <c r="B12" s="645" t="s">
        <v>13207</v>
      </c>
      <c r="C12" s="644" t="s">
        <v>7</v>
      </c>
      <c r="D12" s="644" t="s">
        <v>8485</v>
      </c>
      <c r="E12" s="821" t="s">
        <v>13208</v>
      </c>
      <c r="F12" s="821"/>
      <c r="G12" s="643" t="s">
        <v>23</v>
      </c>
      <c r="H12" s="642">
        <v>1</v>
      </c>
      <c r="I12" s="641">
        <v>0.06</v>
      </c>
      <c r="J12" s="641">
        <v>0.06</v>
      </c>
    </row>
    <row r="13" spans="1:10" ht="25.5" x14ac:dyDescent="0.2">
      <c r="A13" s="640"/>
      <c r="B13" s="640"/>
      <c r="C13" s="640"/>
      <c r="D13" s="640"/>
      <c r="E13" s="640" t="s">
        <v>13209</v>
      </c>
      <c r="F13" s="639">
        <v>42.453547800000003</v>
      </c>
      <c r="G13" s="640" t="s">
        <v>13210</v>
      </c>
      <c r="H13" s="639">
        <v>35.69</v>
      </c>
      <c r="I13" s="640" t="s">
        <v>13211</v>
      </c>
      <c r="J13" s="639">
        <v>78.14</v>
      </c>
    </row>
    <row r="14" spans="1:10" ht="15" thickBot="1" x14ac:dyDescent="0.25">
      <c r="A14" s="640"/>
      <c r="B14" s="640"/>
      <c r="C14" s="640"/>
      <c r="D14" s="640"/>
      <c r="E14" s="640" t="s">
        <v>13212</v>
      </c>
      <c r="F14" s="639">
        <v>22.39</v>
      </c>
      <c r="G14" s="640"/>
      <c r="H14" s="822" t="s">
        <v>13213</v>
      </c>
      <c r="I14" s="822"/>
      <c r="J14" s="639">
        <v>101.7</v>
      </c>
    </row>
    <row r="15" spans="1:10" ht="0.95" customHeight="1" thickTop="1" x14ac:dyDescent="0.2">
      <c r="A15" s="638"/>
      <c r="B15" s="638"/>
      <c r="C15" s="638"/>
      <c r="D15" s="638"/>
      <c r="E15" s="638"/>
      <c r="F15" s="638"/>
      <c r="G15" s="638"/>
      <c r="H15" s="638"/>
      <c r="I15" s="638"/>
      <c r="J15" s="638"/>
    </row>
    <row r="16" spans="1:10" ht="18" customHeight="1" x14ac:dyDescent="0.2">
      <c r="A16" s="658" t="s">
        <v>13214</v>
      </c>
      <c r="B16" s="656" t="s">
        <v>13186</v>
      </c>
      <c r="C16" s="658" t="s">
        <v>13187</v>
      </c>
      <c r="D16" s="658" t="s">
        <v>13188</v>
      </c>
      <c r="E16" s="823" t="s">
        <v>13189</v>
      </c>
      <c r="F16" s="823"/>
      <c r="G16" s="657" t="s">
        <v>13190</v>
      </c>
      <c r="H16" s="656" t="s">
        <v>13191</v>
      </c>
      <c r="I16" s="656" t="s">
        <v>13192</v>
      </c>
      <c r="J16" s="656" t="s">
        <v>13193</v>
      </c>
    </row>
    <row r="17" spans="1:10" ht="24" customHeight="1" x14ac:dyDescent="0.2">
      <c r="A17" s="654" t="s">
        <v>13194</v>
      </c>
      <c r="B17" s="655" t="s">
        <v>13215</v>
      </c>
      <c r="C17" s="654" t="s">
        <v>7</v>
      </c>
      <c r="D17" s="654" t="s">
        <v>594</v>
      </c>
      <c r="E17" s="824" t="s">
        <v>13196</v>
      </c>
      <c r="F17" s="824"/>
      <c r="G17" s="653" t="s">
        <v>99</v>
      </c>
      <c r="H17" s="652">
        <v>1</v>
      </c>
      <c r="I17" s="651">
        <v>3375.6</v>
      </c>
      <c r="J17" s="651">
        <v>3375.6</v>
      </c>
    </row>
    <row r="18" spans="1:10" ht="24" customHeight="1" x14ac:dyDescent="0.2">
      <c r="A18" s="649" t="s">
        <v>13197</v>
      </c>
      <c r="B18" s="650" t="s">
        <v>13216</v>
      </c>
      <c r="C18" s="649" t="s">
        <v>7</v>
      </c>
      <c r="D18" s="649" t="s">
        <v>3125</v>
      </c>
      <c r="E18" s="825" t="s">
        <v>13196</v>
      </c>
      <c r="F18" s="825"/>
      <c r="G18" s="648" t="s">
        <v>99</v>
      </c>
      <c r="H18" s="647">
        <v>1</v>
      </c>
      <c r="I18" s="646">
        <v>35.18</v>
      </c>
      <c r="J18" s="646">
        <v>35.18</v>
      </c>
    </row>
    <row r="19" spans="1:10" ht="24" customHeight="1" x14ac:dyDescent="0.2">
      <c r="A19" s="644" t="s">
        <v>13199</v>
      </c>
      <c r="B19" s="645" t="s">
        <v>13217</v>
      </c>
      <c r="C19" s="644" t="s">
        <v>7</v>
      </c>
      <c r="D19" s="644" t="s">
        <v>6700</v>
      </c>
      <c r="E19" s="821" t="s">
        <v>13203</v>
      </c>
      <c r="F19" s="821"/>
      <c r="G19" s="643" t="s">
        <v>99</v>
      </c>
      <c r="H19" s="642">
        <v>1</v>
      </c>
      <c r="I19" s="641">
        <v>3033.38</v>
      </c>
      <c r="J19" s="641">
        <v>3033.38</v>
      </c>
    </row>
    <row r="20" spans="1:10" ht="24" customHeight="1" x14ac:dyDescent="0.2">
      <c r="A20" s="644" t="s">
        <v>13199</v>
      </c>
      <c r="B20" s="645" t="s">
        <v>13218</v>
      </c>
      <c r="C20" s="644" t="s">
        <v>7</v>
      </c>
      <c r="D20" s="644" t="s">
        <v>10450</v>
      </c>
      <c r="E20" s="821" t="s">
        <v>13201</v>
      </c>
      <c r="F20" s="821"/>
      <c r="G20" s="643" t="s">
        <v>99</v>
      </c>
      <c r="H20" s="642">
        <v>1</v>
      </c>
      <c r="I20" s="641">
        <v>14.97</v>
      </c>
      <c r="J20" s="641">
        <v>14.97</v>
      </c>
    </row>
    <row r="21" spans="1:10" ht="24" customHeight="1" x14ac:dyDescent="0.2">
      <c r="A21" s="644" t="s">
        <v>13199</v>
      </c>
      <c r="B21" s="645" t="s">
        <v>13219</v>
      </c>
      <c r="C21" s="644" t="s">
        <v>7</v>
      </c>
      <c r="D21" s="644" t="s">
        <v>6809</v>
      </c>
      <c r="E21" s="821" t="s">
        <v>13220</v>
      </c>
      <c r="F21" s="821"/>
      <c r="G21" s="643" t="s">
        <v>99</v>
      </c>
      <c r="H21" s="642">
        <v>1</v>
      </c>
      <c r="I21" s="641">
        <v>103.7</v>
      </c>
      <c r="J21" s="641">
        <v>103.7</v>
      </c>
    </row>
    <row r="22" spans="1:10" ht="24" customHeight="1" x14ac:dyDescent="0.2">
      <c r="A22" s="644" t="s">
        <v>13199</v>
      </c>
      <c r="B22" s="645" t="s">
        <v>13221</v>
      </c>
      <c r="C22" s="644" t="s">
        <v>7</v>
      </c>
      <c r="D22" s="644" t="s">
        <v>10444</v>
      </c>
      <c r="E22" s="821" t="s">
        <v>13201</v>
      </c>
      <c r="F22" s="821"/>
      <c r="G22" s="643" t="s">
        <v>99</v>
      </c>
      <c r="H22" s="642">
        <v>1</v>
      </c>
      <c r="I22" s="641">
        <v>177.24</v>
      </c>
      <c r="J22" s="641">
        <v>177.24</v>
      </c>
    </row>
    <row r="23" spans="1:10" ht="24" customHeight="1" x14ac:dyDescent="0.2">
      <c r="A23" s="644" t="s">
        <v>13199</v>
      </c>
      <c r="B23" s="645" t="s">
        <v>13222</v>
      </c>
      <c r="C23" s="644" t="s">
        <v>7</v>
      </c>
      <c r="D23" s="644" t="s">
        <v>8486</v>
      </c>
      <c r="E23" s="821" t="s">
        <v>13220</v>
      </c>
      <c r="F23" s="821"/>
      <c r="G23" s="643" t="s">
        <v>99</v>
      </c>
      <c r="H23" s="642">
        <v>1</v>
      </c>
      <c r="I23" s="641">
        <v>11.13</v>
      </c>
      <c r="J23" s="641">
        <v>11.13</v>
      </c>
    </row>
    <row r="24" spans="1:10" ht="25.5" x14ac:dyDescent="0.2">
      <c r="A24" s="640"/>
      <c r="B24" s="640"/>
      <c r="C24" s="640"/>
      <c r="D24" s="640"/>
      <c r="E24" s="640" t="s">
        <v>13209</v>
      </c>
      <c r="F24" s="639">
        <v>1667.1520155999999</v>
      </c>
      <c r="G24" s="640" t="s">
        <v>13210</v>
      </c>
      <c r="H24" s="639">
        <v>1401.41</v>
      </c>
      <c r="I24" s="640" t="s">
        <v>13211</v>
      </c>
      <c r="J24" s="639">
        <v>3068.56</v>
      </c>
    </row>
    <row r="25" spans="1:10" ht="15" thickBot="1" x14ac:dyDescent="0.25">
      <c r="A25" s="640"/>
      <c r="B25" s="640"/>
      <c r="C25" s="640"/>
      <c r="D25" s="640"/>
      <c r="E25" s="640" t="s">
        <v>13212</v>
      </c>
      <c r="F25" s="639">
        <v>953.26</v>
      </c>
      <c r="G25" s="640"/>
      <c r="H25" s="822" t="s">
        <v>13213</v>
      </c>
      <c r="I25" s="822"/>
      <c r="J25" s="639">
        <v>4328.8599999999997</v>
      </c>
    </row>
    <row r="26" spans="1:10" ht="0.95" customHeight="1" thickTop="1" x14ac:dyDescent="0.2">
      <c r="A26" s="638"/>
      <c r="B26" s="638"/>
      <c r="C26" s="638"/>
      <c r="D26" s="638"/>
      <c r="E26" s="638"/>
      <c r="F26" s="638"/>
      <c r="G26" s="638"/>
      <c r="H26" s="638"/>
      <c r="I26" s="638"/>
      <c r="J26" s="638"/>
    </row>
    <row r="27" spans="1:10" ht="18" customHeight="1" x14ac:dyDescent="0.2">
      <c r="A27" s="658" t="s">
        <v>13223</v>
      </c>
      <c r="B27" s="656" t="s">
        <v>13186</v>
      </c>
      <c r="C27" s="658" t="s">
        <v>13187</v>
      </c>
      <c r="D27" s="658" t="s">
        <v>13188</v>
      </c>
      <c r="E27" s="823" t="s">
        <v>13189</v>
      </c>
      <c r="F27" s="823"/>
      <c r="G27" s="657" t="s">
        <v>13190</v>
      </c>
      <c r="H27" s="656" t="s">
        <v>13191</v>
      </c>
      <c r="I27" s="656" t="s">
        <v>13192</v>
      </c>
      <c r="J27" s="656" t="s">
        <v>13193</v>
      </c>
    </row>
    <row r="28" spans="1:10" ht="24" customHeight="1" x14ac:dyDescent="0.2">
      <c r="A28" s="654" t="s">
        <v>13194</v>
      </c>
      <c r="B28" s="655" t="s">
        <v>13224</v>
      </c>
      <c r="C28" s="654" t="s">
        <v>7</v>
      </c>
      <c r="D28" s="654" t="s">
        <v>231</v>
      </c>
      <c r="E28" s="824" t="s">
        <v>13196</v>
      </c>
      <c r="F28" s="824"/>
      <c r="G28" s="653" t="s">
        <v>23</v>
      </c>
      <c r="H28" s="652">
        <v>1</v>
      </c>
      <c r="I28" s="651">
        <v>17.309999999999999</v>
      </c>
      <c r="J28" s="651">
        <v>17.309999999999999</v>
      </c>
    </row>
    <row r="29" spans="1:10" ht="24" customHeight="1" x14ac:dyDescent="0.2">
      <c r="A29" s="649" t="s">
        <v>13197</v>
      </c>
      <c r="B29" s="650" t="s">
        <v>13225</v>
      </c>
      <c r="C29" s="649" t="s">
        <v>7</v>
      </c>
      <c r="D29" s="649" t="s">
        <v>3091</v>
      </c>
      <c r="E29" s="825" t="s">
        <v>13196</v>
      </c>
      <c r="F29" s="825"/>
      <c r="G29" s="648" t="s">
        <v>23</v>
      </c>
      <c r="H29" s="647">
        <v>1</v>
      </c>
      <c r="I29" s="646">
        <v>0.04</v>
      </c>
      <c r="J29" s="646">
        <v>0.04</v>
      </c>
    </row>
    <row r="30" spans="1:10" ht="24" customHeight="1" x14ac:dyDescent="0.2">
      <c r="A30" s="644" t="s">
        <v>13199</v>
      </c>
      <c r="B30" s="645" t="s">
        <v>13226</v>
      </c>
      <c r="C30" s="644" t="s">
        <v>7</v>
      </c>
      <c r="D30" s="644" t="s">
        <v>5105</v>
      </c>
      <c r="E30" s="821" t="s">
        <v>13206</v>
      </c>
      <c r="F30" s="821"/>
      <c r="G30" s="643" t="s">
        <v>23</v>
      </c>
      <c r="H30" s="642">
        <v>1</v>
      </c>
      <c r="I30" s="641">
        <v>0.96</v>
      </c>
      <c r="J30" s="641">
        <v>0.96</v>
      </c>
    </row>
    <row r="31" spans="1:10" ht="24" customHeight="1" x14ac:dyDescent="0.2">
      <c r="A31" s="644" t="s">
        <v>13199</v>
      </c>
      <c r="B31" s="645" t="s">
        <v>13227</v>
      </c>
      <c r="C31" s="644" t="s">
        <v>7</v>
      </c>
      <c r="D31" s="644" t="s">
        <v>6740</v>
      </c>
      <c r="E31" s="821" t="s">
        <v>13201</v>
      </c>
      <c r="F31" s="821"/>
      <c r="G31" s="643" t="s">
        <v>23</v>
      </c>
      <c r="H31" s="642">
        <v>1</v>
      </c>
      <c r="I31" s="641">
        <v>1.01</v>
      </c>
      <c r="J31" s="641">
        <v>1.01</v>
      </c>
    </row>
    <row r="32" spans="1:10" ht="24" customHeight="1" x14ac:dyDescent="0.2">
      <c r="A32" s="644" t="s">
        <v>13199</v>
      </c>
      <c r="B32" s="645" t="s">
        <v>13205</v>
      </c>
      <c r="C32" s="644" t="s">
        <v>7</v>
      </c>
      <c r="D32" s="644" t="s">
        <v>6808</v>
      </c>
      <c r="E32" s="821" t="s">
        <v>13206</v>
      </c>
      <c r="F32" s="821"/>
      <c r="G32" s="643" t="s">
        <v>23</v>
      </c>
      <c r="H32" s="642">
        <v>1</v>
      </c>
      <c r="I32" s="641">
        <v>0.55000000000000004</v>
      </c>
      <c r="J32" s="641">
        <v>0.55000000000000004</v>
      </c>
    </row>
    <row r="33" spans="1:10" ht="24" customHeight="1" x14ac:dyDescent="0.2">
      <c r="A33" s="644" t="s">
        <v>13199</v>
      </c>
      <c r="B33" s="645" t="s">
        <v>13228</v>
      </c>
      <c r="C33" s="644" t="s">
        <v>7</v>
      </c>
      <c r="D33" s="644" t="s">
        <v>6853</v>
      </c>
      <c r="E33" s="821" t="s">
        <v>13201</v>
      </c>
      <c r="F33" s="821"/>
      <c r="G33" s="643" t="s">
        <v>23</v>
      </c>
      <c r="H33" s="642">
        <v>1</v>
      </c>
      <c r="I33" s="641">
        <v>0.41</v>
      </c>
      <c r="J33" s="641">
        <v>0.41</v>
      </c>
    </row>
    <row r="34" spans="1:10" ht="24" customHeight="1" x14ac:dyDescent="0.2">
      <c r="A34" s="644" t="s">
        <v>13199</v>
      </c>
      <c r="B34" s="645" t="s">
        <v>13207</v>
      </c>
      <c r="C34" s="644" t="s">
        <v>7</v>
      </c>
      <c r="D34" s="644" t="s">
        <v>8485</v>
      </c>
      <c r="E34" s="821" t="s">
        <v>13208</v>
      </c>
      <c r="F34" s="821"/>
      <c r="G34" s="643" t="s">
        <v>23</v>
      </c>
      <c r="H34" s="642">
        <v>1</v>
      </c>
      <c r="I34" s="641">
        <v>0.06</v>
      </c>
      <c r="J34" s="641">
        <v>0.06</v>
      </c>
    </row>
    <row r="35" spans="1:10" ht="24" customHeight="1" x14ac:dyDescent="0.2">
      <c r="A35" s="644" t="s">
        <v>13199</v>
      </c>
      <c r="B35" s="645" t="s">
        <v>13229</v>
      </c>
      <c r="C35" s="644" t="s">
        <v>7</v>
      </c>
      <c r="D35" s="644" t="s">
        <v>9025</v>
      </c>
      <c r="E35" s="821" t="s">
        <v>13230</v>
      </c>
      <c r="F35" s="821"/>
      <c r="G35" s="643" t="s">
        <v>23</v>
      </c>
      <c r="H35" s="642">
        <v>1</v>
      </c>
      <c r="I35" s="641">
        <v>0.71</v>
      </c>
      <c r="J35" s="641">
        <v>0.71</v>
      </c>
    </row>
    <row r="36" spans="1:10" ht="24" customHeight="1" x14ac:dyDescent="0.2">
      <c r="A36" s="644" t="s">
        <v>13199</v>
      </c>
      <c r="B36" s="645" t="s">
        <v>13231</v>
      </c>
      <c r="C36" s="644" t="s">
        <v>7</v>
      </c>
      <c r="D36" s="644" t="s">
        <v>9461</v>
      </c>
      <c r="E36" s="821" t="s">
        <v>13203</v>
      </c>
      <c r="F36" s="821"/>
      <c r="G36" s="643" t="s">
        <v>23</v>
      </c>
      <c r="H36" s="642">
        <v>1</v>
      </c>
      <c r="I36" s="641">
        <v>13.57</v>
      </c>
      <c r="J36" s="641">
        <v>13.57</v>
      </c>
    </row>
    <row r="37" spans="1:10" ht="25.5" x14ac:dyDescent="0.2">
      <c r="A37" s="640"/>
      <c r="B37" s="640"/>
      <c r="C37" s="640"/>
      <c r="D37" s="640"/>
      <c r="E37" s="640" t="s">
        <v>13209</v>
      </c>
      <c r="F37" s="639">
        <v>7.3943279000000004</v>
      </c>
      <c r="G37" s="640" t="s">
        <v>13210</v>
      </c>
      <c r="H37" s="639">
        <v>6.22</v>
      </c>
      <c r="I37" s="640" t="s">
        <v>13211</v>
      </c>
      <c r="J37" s="639">
        <v>13.61</v>
      </c>
    </row>
    <row r="38" spans="1:10" ht="15" thickBot="1" x14ac:dyDescent="0.25">
      <c r="A38" s="640"/>
      <c r="B38" s="640"/>
      <c r="C38" s="640"/>
      <c r="D38" s="640"/>
      <c r="E38" s="640" t="s">
        <v>13212</v>
      </c>
      <c r="F38" s="639">
        <v>4.88</v>
      </c>
      <c r="G38" s="640"/>
      <c r="H38" s="822" t="s">
        <v>13213</v>
      </c>
      <c r="I38" s="822"/>
      <c r="J38" s="639">
        <v>22.19</v>
      </c>
    </row>
    <row r="39" spans="1:10" ht="0.95" customHeight="1" thickTop="1" x14ac:dyDescent="0.2">
      <c r="A39" s="638"/>
      <c r="B39" s="638"/>
      <c r="C39" s="638"/>
      <c r="D39" s="638"/>
      <c r="E39" s="638"/>
      <c r="F39" s="638"/>
      <c r="G39" s="638"/>
      <c r="H39" s="638"/>
      <c r="I39" s="638"/>
      <c r="J39" s="638"/>
    </row>
    <row r="40" spans="1:10" ht="18" customHeight="1" x14ac:dyDescent="0.2">
      <c r="A40" s="658" t="s">
        <v>13232</v>
      </c>
      <c r="B40" s="656" t="s">
        <v>13186</v>
      </c>
      <c r="C40" s="658" t="s">
        <v>13187</v>
      </c>
      <c r="D40" s="658" t="s">
        <v>13188</v>
      </c>
      <c r="E40" s="823" t="s">
        <v>13189</v>
      </c>
      <c r="F40" s="823"/>
      <c r="G40" s="657" t="s">
        <v>13190</v>
      </c>
      <c r="H40" s="656" t="s">
        <v>13191</v>
      </c>
      <c r="I40" s="656" t="s">
        <v>13192</v>
      </c>
      <c r="J40" s="656" t="s">
        <v>13193</v>
      </c>
    </row>
    <row r="41" spans="1:10" ht="24" customHeight="1" x14ac:dyDescent="0.2">
      <c r="A41" s="654" t="s">
        <v>13194</v>
      </c>
      <c r="B41" s="655" t="s">
        <v>13233</v>
      </c>
      <c r="C41" s="654" t="s">
        <v>7</v>
      </c>
      <c r="D41" s="654" t="s">
        <v>4636</v>
      </c>
      <c r="E41" s="824" t="s">
        <v>13196</v>
      </c>
      <c r="F41" s="824"/>
      <c r="G41" s="653" t="s">
        <v>99</v>
      </c>
      <c r="H41" s="652">
        <v>1</v>
      </c>
      <c r="I41" s="651">
        <v>2459.6799999999998</v>
      </c>
      <c r="J41" s="651">
        <v>2459.6799999999998</v>
      </c>
    </row>
    <row r="42" spans="1:10" ht="24" customHeight="1" x14ac:dyDescent="0.2">
      <c r="A42" s="649" t="s">
        <v>13197</v>
      </c>
      <c r="B42" s="650" t="s">
        <v>13234</v>
      </c>
      <c r="C42" s="649" t="s">
        <v>7</v>
      </c>
      <c r="D42" s="649" t="s">
        <v>10233</v>
      </c>
      <c r="E42" s="825" t="s">
        <v>13196</v>
      </c>
      <c r="F42" s="825"/>
      <c r="G42" s="648" t="s">
        <v>99</v>
      </c>
      <c r="H42" s="647">
        <v>1</v>
      </c>
      <c r="I42" s="646">
        <v>4.91</v>
      </c>
      <c r="J42" s="646">
        <v>4.91</v>
      </c>
    </row>
    <row r="43" spans="1:10" ht="24" customHeight="1" x14ac:dyDescent="0.2">
      <c r="A43" s="644" t="s">
        <v>13199</v>
      </c>
      <c r="B43" s="645" t="s">
        <v>13235</v>
      </c>
      <c r="C43" s="644" t="s">
        <v>7</v>
      </c>
      <c r="D43" s="644" t="s">
        <v>5106</v>
      </c>
      <c r="E43" s="821" t="s">
        <v>13220</v>
      </c>
      <c r="F43" s="821"/>
      <c r="G43" s="643" t="s">
        <v>99</v>
      </c>
      <c r="H43" s="642">
        <v>1</v>
      </c>
      <c r="I43" s="641">
        <v>181.89</v>
      </c>
      <c r="J43" s="641">
        <v>181.89</v>
      </c>
    </row>
    <row r="44" spans="1:10" ht="24" customHeight="1" x14ac:dyDescent="0.2">
      <c r="A44" s="644" t="s">
        <v>13199</v>
      </c>
      <c r="B44" s="645" t="s">
        <v>13236</v>
      </c>
      <c r="C44" s="644" t="s">
        <v>7</v>
      </c>
      <c r="D44" s="644" t="s">
        <v>6741</v>
      </c>
      <c r="E44" s="821" t="s">
        <v>13201</v>
      </c>
      <c r="F44" s="821"/>
      <c r="G44" s="643" t="s">
        <v>99</v>
      </c>
      <c r="H44" s="642">
        <v>1</v>
      </c>
      <c r="I44" s="641">
        <v>191.25</v>
      </c>
      <c r="J44" s="641">
        <v>191.25</v>
      </c>
    </row>
    <row r="45" spans="1:10" ht="24" customHeight="1" x14ac:dyDescent="0.2">
      <c r="A45" s="644" t="s">
        <v>13199</v>
      </c>
      <c r="B45" s="645" t="s">
        <v>13219</v>
      </c>
      <c r="C45" s="644" t="s">
        <v>7</v>
      </c>
      <c r="D45" s="644" t="s">
        <v>6809</v>
      </c>
      <c r="E45" s="821" t="s">
        <v>13220</v>
      </c>
      <c r="F45" s="821"/>
      <c r="G45" s="643" t="s">
        <v>99</v>
      </c>
      <c r="H45" s="642">
        <v>1</v>
      </c>
      <c r="I45" s="641">
        <v>103.7</v>
      </c>
      <c r="J45" s="641">
        <v>103.7</v>
      </c>
    </row>
    <row r="46" spans="1:10" ht="24" customHeight="1" x14ac:dyDescent="0.2">
      <c r="A46" s="644" t="s">
        <v>13199</v>
      </c>
      <c r="B46" s="645" t="s">
        <v>13237</v>
      </c>
      <c r="C46" s="644" t="s">
        <v>7</v>
      </c>
      <c r="D46" s="644" t="s">
        <v>6854</v>
      </c>
      <c r="E46" s="821" t="s">
        <v>13201</v>
      </c>
      <c r="F46" s="821"/>
      <c r="G46" s="643" t="s">
        <v>99</v>
      </c>
      <c r="H46" s="642">
        <v>1</v>
      </c>
      <c r="I46" s="641">
        <v>76.97</v>
      </c>
      <c r="J46" s="641">
        <v>76.97</v>
      </c>
    </row>
    <row r="47" spans="1:10" ht="24" customHeight="1" x14ac:dyDescent="0.2">
      <c r="A47" s="644" t="s">
        <v>13199</v>
      </c>
      <c r="B47" s="645" t="s">
        <v>13222</v>
      </c>
      <c r="C47" s="644" t="s">
        <v>7</v>
      </c>
      <c r="D47" s="644" t="s">
        <v>8486</v>
      </c>
      <c r="E47" s="821" t="s">
        <v>13220</v>
      </c>
      <c r="F47" s="821"/>
      <c r="G47" s="643" t="s">
        <v>99</v>
      </c>
      <c r="H47" s="642">
        <v>1</v>
      </c>
      <c r="I47" s="641">
        <v>11.13</v>
      </c>
      <c r="J47" s="641">
        <v>11.13</v>
      </c>
    </row>
    <row r="48" spans="1:10" ht="24" customHeight="1" x14ac:dyDescent="0.2">
      <c r="A48" s="644" t="s">
        <v>13199</v>
      </c>
      <c r="B48" s="645" t="s">
        <v>13238</v>
      </c>
      <c r="C48" s="644" t="s">
        <v>7</v>
      </c>
      <c r="D48" s="644" t="s">
        <v>9026</v>
      </c>
      <c r="E48" s="821" t="s">
        <v>13220</v>
      </c>
      <c r="F48" s="821"/>
      <c r="G48" s="643" t="s">
        <v>99</v>
      </c>
      <c r="H48" s="642">
        <v>1</v>
      </c>
      <c r="I48" s="641">
        <v>133.68</v>
      </c>
      <c r="J48" s="641">
        <v>133.68</v>
      </c>
    </row>
    <row r="49" spans="1:10" ht="24" customHeight="1" x14ac:dyDescent="0.2">
      <c r="A49" s="644" t="s">
        <v>13199</v>
      </c>
      <c r="B49" s="645" t="s">
        <v>13239</v>
      </c>
      <c r="C49" s="644" t="s">
        <v>7</v>
      </c>
      <c r="D49" s="644" t="s">
        <v>9460</v>
      </c>
      <c r="E49" s="821" t="s">
        <v>13203</v>
      </c>
      <c r="F49" s="821"/>
      <c r="G49" s="643" t="s">
        <v>99</v>
      </c>
      <c r="H49" s="642">
        <v>1</v>
      </c>
      <c r="I49" s="641">
        <v>1756.15</v>
      </c>
      <c r="J49" s="641">
        <v>1756.15</v>
      </c>
    </row>
    <row r="50" spans="1:10" ht="25.5" x14ac:dyDescent="0.2">
      <c r="A50" s="640"/>
      <c r="B50" s="640"/>
      <c r="C50" s="640"/>
      <c r="D50" s="640"/>
      <c r="E50" s="640" t="s">
        <v>13209</v>
      </c>
      <c r="F50" s="639">
        <v>956.78583070000002</v>
      </c>
      <c r="G50" s="640" t="s">
        <v>13210</v>
      </c>
      <c r="H50" s="639">
        <v>804.27</v>
      </c>
      <c r="I50" s="640" t="s">
        <v>13211</v>
      </c>
      <c r="J50" s="639">
        <v>1761.06</v>
      </c>
    </row>
    <row r="51" spans="1:10" ht="15" thickBot="1" x14ac:dyDescent="0.25">
      <c r="A51" s="640"/>
      <c r="B51" s="640"/>
      <c r="C51" s="640"/>
      <c r="D51" s="640"/>
      <c r="E51" s="640" t="s">
        <v>13212</v>
      </c>
      <c r="F51" s="639">
        <v>694.61</v>
      </c>
      <c r="G51" s="640"/>
      <c r="H51" s="822" t="s">
        <v>13213</v>
      </c>
      <c r="I51" s="822"/>
      <c r="J51" s="639">
        <v>3154.29</v>
      </c>
    </row>
    <row r="52" spans="1:10" ht="0.95" customHeight="1" thickTop="1" x14ac:dyDescent="0.2">
      <c r="A52" s="638"/>
      <c r="B52" s="638"/>
      <c r="C52" s="638"/>
      <c r="D52" s="638"/>
      <c r="E52" s="638"/>
      <c r="F52" s="638"/>
      <c r="G52" s="638"/>
      <c r="H52" s="638"/>
      <c r="I52" s="638"/>
      <c r="J52" s="638"/>
    </row>
    <row r="53" spans="1:10" ht="18" customHeight="1" x14ac:dyDescent="0.2">
      <c r="A53" s="658" t="s">
        <v>13240</v>
      </c>
      <c r="B53" s="656" t="s">
        <v>13186</v>
      </c>
      <c r="C53" s="658" t="s">
        <v>13187</v>
      </c>
      <c r="D53" s="658" t="s">
        <v>13188</v>
      </c>
      <c r="E53" s="823" t="s">
        <v>13189</v>
      </c>
      <c r="F53" s="823"/>
      <c r="G53" s="657" t="s">
        <v>13190</v>
      </c>
      <c r="H53" s="656" t="s">
        <v>13191</v>
      </c>
      <c r="I53" s="656" t="s">
        <v>13192</v>
      </c>
      <c r="J53" s="656" t="s">
        <v>13193</v>
      </c>
    </row>
    <row r="54" spans="1:10" ht="36" customHeight="1" x14ac:dyDescent="0.2">
      <c r="A54" s="654" t="s">
        <v>13194</v>
      </c>
      <c r="B54" s="655" t="s">
        <v>13241</v>
      </c>
      <c r="C54" s="654" t="s">
        <v>7</v>
      </c>
      <c r="D54" s="654" t="s">
        <v>3844</v>
      </c>
      <c r="E54" s="824" t="s">
        <v>13242</v>
      </c>
      <c r="F54" s="824"/>
      <c r="G54" s="653" t="s">
        <v>13243</v>
      </c>
      <c r="H54" s="652">
        <v>1</v>
      </c>
      <c r="I54" s="651">
        <v>2.16</v>
      </c>
      <c r="J54" s="651">
        <v>2.16</v>
      </c>
    </row>
    <row r="55" spans="1:10" ht="24" customHeight="1" x14ac:dyDescent="0.2">
      <c r="A55" s="649" t="s">
        <v>13197</v>
      </c>
      <c r="B55" s="650" t="s">
        <v>13244</v>
      </c>
      <c r="C55" s="649" t="s">
        <v>7</v>
      </c>
      <c r="D55" s="649" t="s">
        <v>25</v>
      </c>
      <c r="E55" s="825" t="s">
        <v>13196</v>
      </c>
      <c r="F55" s="825"/>
      <c r="G55" s="648" t="s">
        <v>23</v>
      </c>
      <c r="H55" s="647">
        <v>9.7100000000000006E-2</v>
      </c>
      <c r="I55" s="646">
        <v>13.34</v>
      </c>
      <c r="J55" s="646">
        <v>1.29</v>
      </c>
    </row>
    <row r="56" spans="1:10" ht="24" customHeight="1" x14ac:dyDescent="0.2">
      <c r="A56" s="649" t="s">
        <v>13197</v>
      </c>
      <c r="B56" s="650" t="s">
        <v>13245</v>
      </c>
      <c r="C56" s="649" t="s">
        <v>7</v>
      </c>
      <c r="D56" s="649" t="s">
        <v>228</v>
      </c>
      <c r="E56" s="825" t="s">
        <v>13196</v>
      </c>
      <c r="F56" s="825"/>
      <c r="G56" s="648" t="s">
        <v>23</v>
      </c>
      <c r="H56" s="647">
        <v>4.9399999999999999E-2</v>
      </c>
      <c r="I56" s="646">
        <v>17.760000000000002</v>
      </c>
      <c r="J56" s="646">
        <v>0.87</v>
      </c>
    </row>
    <row r="57" spans="1:10" ht="25.5" x14ac:dyDescent="0.2">
      <c r="A57" s="640"/>
      <c r="B57" s="640"/>
      <c r="C57" s="640"/>
      <c r="D57" s="640"/>
      <c r="E57" s="640" t="s">
        <v>13209</v>
      </c>
      <c r="F57" s="639">
        <v>0.88014777789851129</v>
      </c>
      <c r="G57" s="640" t="s">
        <v>13210</v>
      </c>
      <c r="H57" s="639">
        <v>0.74</v>
      </c>
      <c r="I57" s="640" t="s">
        <v>13211</v>
      </c>
      <c r="J57" s="639">
        <v>1.6199999999999999</v>
      </c>
    </row>
    <row r="58" spans="1:10" ht="15" thickBot="1" x14ac:dyDescent="0.25">
      <c r="A58" s="640"/>
      <c r="B58" s="640"/>
      <c r="C58" s="640"/>
      <c r="D58" s="640"/>
      <c r="E58" s="640" t="s">
        <v>13212</v>
      </c>
      <c r="F58" s="639">
        <v>0.6</v>
      </c>
      <c r="G58" s="640"/>
      <c r="H58" s="822" t="s">
        <v>13213</v>
      </c>
      <c r="I58" s="822"/>
      <c r="J58" s="639">
        <v>2.76</v>
      </c>
    </row>
    <row r="59" spans="1:10" ht="0.95" customHeight="1" thickTop="1" x14ac:dyDescent="0.2">
      <c r="A59" s="638"/>
      <c r="B59" s="638"/>
      <c r="C59" s="638"/>
      <c r="D59" s="638"/>
      <c r="E59" s="638"/>
      <c r="F59" s="638"/>
      <c r="G59" s="638"/>
      <c r="H59" s="638"/>
      <c r="I59" s="638"/>
      <c r="J59" s="638"/>
    </row>
    <row r="60" spans="1:10" ht="18" customHeight="1" x14ac:dyDescent="0.2">
      <c r="A60" s="658" t="s">
        <v>13246</v>
      </c>
      <c r="B60" s="656" t="s">
        <v>13186</v>
      </c>
      <c r="C60" s="658" t="s">
        <v>13187</v>
      </c>
      <c r="D60" s="658" t="s">
        <v>13188</v>
      </c>
      <c r="E60" s="823" t="s">
        <v>13189</v>
      </c>
      <c r="F60" s="823"/>
      <c r="G60" s="657" t="s">
        <v>13190</v>
      </c>
      <c r="H60" s="656" t="s">
        <v>13191</v>
      </c>
      <c r="I60" s="656" t="s">
        <v>13192</v>
      </c>
      <c r="J60" s="656" t="s">
        <v>13193</v>
      </c>
    </row>
    <row r="61" spans="1:10" ht="36" customHeight="1" x14ac:dyDescent="0.2">
      <c r="A61" s="654" t="s">
        <v>13194</v>
      </c>
      <c r="B61" s="655" t="s">
        <v>13247</v>
      </c>
      <c r="C61" s="654" t="s">
        <v>7</v>
      </c>
      <c r="D61" s="654" t="s">
        <v>3849</v>
      </c>
      <c r="E61" s="824" t="s">
        <v>13242</v>
      </c>
      <c r="F61" s="824"/>
      <c r="G61" s="653" t="s">
        <v>38</v>
      </c>
      <c r="H61" s="652">
        <v>1</v>
      </c>
      <c r="I61" s="651">
        <v>117.03</v>
      </c>
      <c r="J61" s="651">
        <v>117.03</v>
      </c>
    </row>
    <row r="62" spans="1:10" ht="24" customHeight="1" x14ac:dyDescent="0.2">
      <c r="A62" s="649" t="s">
        <v>13197</v>
      </c>
      <c r="B62" s="650" t="s">
        <v>13244</v>
      </c>
      <c r="C62" s="649" t="s">
        <v>7</v>
      </c>
      <c r="D62" s="649" t="s">
        <v>25</v>
      </c>
      <c r="E62" s="825" t="s">
        <v>13196</v>
      </c>
      <c r="F62" s="825"/>
      <c r="G62" s="648" t="s">
        <v>23</v>
      </c>
      <c r="H62" s="647">
        <v>5.2293000000000003</v>
      </c>
      <c r="I62" s="646">
        <v>13.34</v>
      </c>
      <c r="J62" s="646">
        <v>69.75</v>
      </c>
    </row>
    <row r="63" spans="1:10" ht="24" customHeight="1" x14ac:dyDescent="0.2">
      <c r="A63" s="649" t="s">
        <v>13197</v>
      </c>
      <c r="B63" s="650" t="s">
        <v>13245</v>
      </c>
      <c r="C63" s="649" t="s">
        <v>7</v>
      </c>
      <c r="D63" s="649" t="s">
        <v>228</v>
      </c>
      <c r="E63" s="825" t="s">
        <v>13196</v>
      </c>
      <c r="F63" s="825"/>
      <c r="G63" s="648" t="s">
        <v>23</v>
      </c>
      <c r="H63" s="647">
        <v>2.6625999999999999</v>
      </c>
      <c r="I63" s="646">
        <v>17.760000000000002</v>
      </c>
      <c r="J63" s="646">
        <v>47.28</v>
      </c>
    </row>
    <row r="64" spans="1:10" ht="25.5" x14ac:dyDescent="0.2">
      <c r="A64" s="640"/>
      <c r="B64" s="640"/>
      <c r="C64" s="640"/>
      <c r="D64" s="640"/>
      <c r="E64" s="640" t="s">
        <v>13209</v>
      </c>
      <c r="F64" s="639">
        <v>47.707269368684123</v>
      </c>
      <c r="G64" s="640" t="s">
        <v>13210</v>
      </c>
      <c r="H64" s="639">
        <v>40.1</v>
      </c>
      <c r="I64" s="640" t="s">
        <v>13211</v>
      </c>
      <c r="J64" s="639">
        <v>87.81</v>
      </c>
    </row>
    <row r="65" spans="1:10" ht="15" thickBot="1" x14ac:dyDescent="0.25">
      <c r="A65" s="640"/>
      <c r="B65" s="640"/>
      <c r="C65" s="640"/>
      <c r="D65" s="640"/>
      <c r="E65" s="640" t="s">
        <v>13212</v>
      </c>
      <c r="F65" s="639">
        <v>33.04</v>
      </c>
      <c r="G65" s="640"/>
      <c r="H65" s="822" t="s">
        <v>13213</v>
      </c>
      <c r="I65" s="822"/>
      <c r="J65" s="639">
        <v>150.07</v>
      </c>
    </row>
    <row r="66" spans="1:10" ht="0.95" customHeight="1" thickTop="1" x14ac:dyDescent="0.2">
      <c r="A66" s="638"/>
      <c r="B66" s="638"/>
      <c r="C66" s="638"/>
      <c r="D66" s="638"/>
      <c r="E66" s="638"/>
      <c r="F66" s="638"/>
      <c r="G66" s="638"/>
      <c r="H66" s="638"/>
      <c r="I66" s="638"/>
      <c r="J66" s="638"/>
    </row>
    <row r="67" spans="1:10" ht="18" customHeight="1" x14ac:dyDescent="0.2">
      <c r="A67" s="658" t="s">
        <v>13248</v>
      </c>
      <c r="B67" s="656" t="s">
        <v>13186</v>
      </c>
      <c r="C67" s="658" t="s">
        <v>13187</v>
      </c>
      <c r="D67" s="658" t="s">
        <v>13188</v>
      </c>
      <c r="E67" s="823" t="s">
        <v>13189</v>
      </c>
      <c r="F67" s="823"/>
      <c r="G67" s="657" t="s">
        <v>13190</v>
      </c>
      <c r="H67" s="656" t="s">
        <v>13191</v>
      </c>
      <c r="I67" s="656" t="s">
        <v>13192</v>
      </c>
      <c r="J67" s="656" t="s">
        <v>13193</v>
      </c>
    </row>
    <row r="68" spans="1:10" ht="24" customHeight="1" x14ac:dyDescent="0.2">
      <c r="A68" s="654" t="s">
        <v>13194</v>
      </c>
      <c r="B68" s="655" t="s">
        <v>13249</v>
      </c>
      <c r="C68" s="654" t="s">
        <v>7</v>
      </c>
      <c r="D68" s="654" t="s">
        <v>3847</v>
      </c>
      <c r="E68" s="824" t="s">
        <v>13242</v>
      </c>
      <c r="F68" s="824"/>
      <c r="G68" s="653" t="s">
        <v>13243</v>
      </c>
      <c r="H68" s="652">
        <v>1</v>
      </c>
      <c r="I68" s="651">
        <v>4.66</v>
      </c>
      <c r="J68" s="651">
        <v>4.66</v>
      </c>
    </row>
    <row r="69" spans="1:10" ht="24" customHeight="1" x14ac:dyDescent="0.2">
      <c r="A69" s="649" t="s">
        <v>13197</v>
      </c>
      <c r="B69" s="650" t="s">
        <v>13244</v>
      </c>
      <c r="C69" s="649" t="s">
        <v>7</v>
      </c>
      <c r="D69" s="649" t="s">
        <v>25</v>
      </c>
      <c r="E69" s="825" t="s">
        <v>13196</v>
      </c>
      <c r="F69" s="825"/>
      <c r="G69" s="648" t="s">
        <v>23</v>
      </c>
      <c r="H69" s="647">
        <v>0.20860000000000001</v>
      </c>
      <c r="I69" s="646">
        <v>13.34</v>
      </c>
      <c r="J69" s="646">
        <v>2.78</v>
      </c>
    </row>
    <row r="70" spans="1:10" ht="24" customHeight="1" x14ac:dyDescent="0.2">
      <c r="A70" s="649" t="s">
        <v>13197</v>
      </c>
      <c r="B70" s="650" t="s">
        <v>13245</v>
      </c>
      <c r="C70" s="649" t="s">
        <v>7</v>
      </c>
      <c r="D70" s="649" t="s">
        <v>228</v>
      </c>
      <c r="E70" s="825" t="s">
        <v>13196</v>
      </c>
      <c r="F70" s="825"/>
      <c r="G70" s="648" t="s">
        <v>23</v>
      </c>
      <c r="H70" s="647">
        <v>0.1062</v>
      </c>
      <c r="I70" s="646">
        <v>17.760000000000002</v>
      </c>
      <c r="J70" s="646">
        <v>1.88</v>
      </c>
    </row>
    <row r="71" spans="1:10" ht="25.5" x14ac:dyDescent="0.2">
      <c r="A71" s="640"/>
      <c r="B71" s="640"/>
      <c r="C71" s="640"/>
      <c r="D71" s="640"/>
      <c r="E71" s="640" t="s">
        <v>13209</v>
      </c>
      <c r="F71" s="639">
        <v>1.9015538411387591</v>
      </c>
      <c r="G71" s="640" t="s">
        <v>13210</v>
      </c>
      <c r="H71" s="639">
        <v>1.6</v>
      </c>
      <c r="I71" s="640" t="s">
        <v>13211</v>
      </c>
      <c r="J71" s="639">
        <v>3.5</v>
      </c>
    </row>
    <row r="72" spans="1:10" ht="15" thickBot="1" x14ac:dyDescent="0.25">
      <c r="A72" s="640"/>
      <c r="B72" s="640"/>
      <c r="C72" s="640"/>
      <c r="D72" s="640"/>
      <c r="E72" s="640" t="s">
        <v>13212</v>
      </c>
      <c r="F72" s="639">
        <v>1.31</v>
      </c>
      <c r="G72" s="640"/>
      <c r="H72" s="822" t="s">
        <v>13213</v>
      </c>
      <c r="I72" s="822"/>
      <c r="J72" s="639">
        <v>5.97</v>
      </c>
    </row>
    <row r="73" spans="1:10" ht="0.95" customHeight="1" thickTop="1" x14ac:dyDescent="0.2">
      <c r="A73" s="638"/>
      <c r="B73" s="638"/>
      <c r="C73" s="638"/>
      <c r="D73" s="638"/>
      <c r="E73" s="638"/>
      <c r="F73" s="638"/>
      <c r="G73" s="638"/>
      <c r="H73" s="638"/>
      <c r="I73" s="638"/>
      <c r="J73" s="638"/>
    </row>
    <row r="74" spans="1:10" ht="18" customHeight="1" x14ac:dyDescent="0.2">
      <c r="A74" s="658" t="s">
        <v>13250</v>
      </c>
      <c r="B74" s="656" t="s">
        <v>13186</v>
      </c>
      <c r="C74" s="658" t="s">
        <v>13187</v>
      </c>
      <c r="D74" s="658" t="s">
        <v>13188</v>
      </c>
      <c r="E74" s="823" t="s">
        <v>13189</v>
      </c>
      <c r="F74" s="823"/>
      <c r="G74" s="657" t="s">
        <v>13190</v>
      </c>
      <c r="H74" s="656" t="s">
        <v>13191</v>
      </c>
      <c r="I74" s="656" t="s">
        <v>13192</v>
      </c>
      <c r="J74" s="656" t="s">
        <v>13193</v>
      </c>
    </row>
    <row r="75" spans="1:10" ht="24" customHeight="1" x14ac:dyDescent="0.2">
      <c r="A75" s="654" t="s">
        <v>13194</v>
      </c>
      <c r="B75" s="655" t="s">
        <v>13251</v>
      </c>
      <c r="C75" s="654" t="s">
        <v>7</v>
      </c>
      <c r="D75" s="654" t="s">
        <v>3843</v>
      </c>
      <c r="E75" s="824" t="s">
        <v>13242</v>
      </c>
      <c r="F75" s="824"/>
      <c r="G75" s="653" t="s">
        <v>13243</v>
      </c>
      <c r="H75" s="652">
        <v>1</v>
      </c>
      <c r="I75" s="651">
        <v>20.93</v>
      </c>
      <c r="J75" s="651">
        <v>20.93</v>
      </c>
    </row>
    <row r="76" spans="1:10" ht="24" customHeight="1" x14ac:dyDescent="0.2">
      <c r="A76" s="649" t="s">
        <v>13197</v>
      </c>
      <c r="B76" s="650" t="s">
        <v>13244</v>
      </c>
      <c r="C76" s="649" t="s">
        <v>7</v>
      </c>
      <c r="D76" s="649" t="s">
        <v>25</v>
      </c>
      <c r="E76" s="825" t="s">
        <v>13196</v>
      </c>
      <c r="F76" s="825"/>
      <c r="G76" s="648" t="s">
        <v>23</v>
      </c>
      <c r="H76" s="647">
        <v>0.71560000000000001</v>
      </c>
      <c r="I76" s="646">
        <v>13.34</v>
      </c>
      <c r="J76" s="646">
        <v>9.5399999999999991</v>
      </c>
    </row>
    <row r="77" spans="1:10" ht="24" customHeight="1" x14ac:dyDescent="0.2">
      <c r="A77" s="649" t="s">
        <v>13197</v>
      </c>
      <c r="B77" s="650" t="s">
        <v>13252</v>
      </c>
      <c r="C77" s="649" t="s">
        <v>7</v>
      </c>
      <c r="D77" s="649" t="s">
        <v>53</v>
      </c>
      <c r="E77" s="825" t="s">
        <v>13196</v>
      </c>
      <c r="F77" s="825"/>
      <c r="G77" s="648" t="s">
        <v>23</v>
      </c>
      <c r="H77" s="647">
        <v>0.36430000000000001</v>
      </c>
      <c r="I77" s="646">
        <v>16.78</v>
      </c>
      <c r="J77" s="646">
        <v>6.11</v>
      </c>
    </row>
    <row r="78" spans="1:10" ht="24" customHeight="1" x14ac:dyDescent="0.2">
      <c r="A78" s="644" t="s">
        <v>13199</v>
      </c>
      <c r="B78" s="645" t="s">
        <v>13253</v>
      </c>
      <c r="C78" s="644" t="s">
        <v>7</v>
      </c>
      <c r="D78" s="644" t="s">
        <v>10390</v>
      </c>
      <c r="E78" s="821" t="s">
        <v>13220</v>
      </c>
      <c r="F78" s="821"/>
      <c r="G78" s="643" t="s">
        <v>21</v>
      </c>
      <c r="H78" s="642">
        <v>9.8400000000000001E-2</v>
      </c>
      <c r="I78" s="641">
        <v>53.75</v>
      </c>
      <c r="J78" s="641">
        <v>5.28</v>
      </c>
    </row>
    <row r="79" spans="1:10" ht="25.5" x14ac:dyDescent="0.2">
      <c r="A79" s="640"/>
      <c r="B79" s="640"/>
      <c r="C79" s="640"/>
      <c r="D79" s="640"/>
      <c r="E79" s="640" t="s">
        <v>13209</v>
      </c>
      <c r="F79" s="639">
        <v>6.3077257416059984</v>
      </c>
      <c r="G79" s="640" t="s">
        <v>13210</v>
      </c>
      <c r="H79" s="639">
        <v>5.3</v>
      </c>
      <c r="I79" s="640" t="s">
        <v>13211</v>
      </c>
      <c r="J79" s="639">
        <v>11.61</v>
      </c>
    </row>
    <row r="80" spans="1:10" ht="15" thickBot="1" x14ac:dyDescent="0.25">
      <c r="A80" s="640"/>
      <c r="B80" s="640"/>
      <c r="C80" s="640"/>
      <c r="D80" s="640"/>
      <c r="E80" s="640" t="s">
        <v>13212</v>
      </c>
      <c r="F80" s="639">
        <v>5.91</v>
      </c>
      <c r="G80" s="640"/>
      <c r="H80" s="822" t="s">
        <v>13213</v>
      </c>
      <c r="I80" s="822"/>
      <c r="J80" s="639">
        <v>26.84</v>
      </c>
    </row>
    <row r="81" spans="1:10" ht="0.95" customHeight="1" thickTop="1" x14ac:dyDescent="0.2">
      <c r="A81" s="638"/>
      <c r="B81" s="638"/>
      <c r="C81" s="638"/>
      <c r="D81" s="638"/>
      <c r="E81" s="638"/>
      <c r="F81" s="638"/>
      <c r="G81" s="638"/>
      <c r="H81" s="638"/>
      <c r="I81" s="638"/>
      <c r="J81" s="638"/>
    </row>
    <row r="82" spans="1:10" ht="18" customHeight="1" x14ac:dyDescent="0.2">
      <c r="A82" s="658" t="s">
        <v>13254</v>
      </c>
      <c r="B82" s="656" t="s">
        <v>13186</v>
      </c>
      <c r="C82" s="658" t="s">
        <v>13187</v>
      </c>
      <c r="D82" s="658" t="s">
        <v>13188</v>
      </c>
      <c r="E82" s="823" t="s">
        <v>13189</v>
      </c>
      <c r="F82" s="823"/>
      <c r="G82" s="657" t="s">
        <v>13190</v>
      </c>
      <c r="H82" s="656" t="s">
        <v>13191</v>
      </c>
      <c r="I82" s="656" t="s">
        <v>13192</v>
      </c>
      <c r="J82" s="656" t="s">
        <v>13193</v>
      </c>
    </row>
    <row r="83" spans="1:10" ht="24" customHeight="1" x14ac:dyDescent="0.2">
      <c r="A83" s="654" t="s">
        <v>13194</v>
      </c>
      <c r="B83" s="655" t="s">
        <v>13255</v>
      </c>
      <c r="C83" s="654" t="s">
        <v>7</v>
      </c>
      <c r="D83" s="654" t="s">
        <v>3842</v>
      </c>
      <c r="E83" s="824" t="s">
        <v>13242</v>
      </c>
      <c r="F83" s="824"/>
      <c r="G83" s="653" t="s">
        <v>13243</v>
      </c>
      <c r="H83" s="652">
        <v>1</v>
      </c>
      <c r="I83" s="651">
        <v>5.64</v>
      </c>
      <c r="J83" s="651">
        <v>5.64</v>
      </c>
    </row>
    <row r="84" spans="1:10" ht="24" customHeight="1" x14ac:dyDescent="0.2">
      <c r="A84" s="649" t="s">
        <v>13197</v>
      </c>
      <c r="B84" s="650" t="s">
        <v>13244</v>
      </c>
      <c r="C84" s="649" t="s">
        <v>7</v>
      </c>
      <c r="D84" s="649" t="s">
        <v>25</v>
      </c>
      <c r="E84" s="825" t="s">
        <v>13196</v>
      </c>
      <c r="F84" s="825"/>
      <c r="G84" s="648" t="s">
        <v>23</v>
      </c>
      <c r="H84" s="647">
        <v>0.25819999999999999</v>
      </c>
      <c r="I84" s="646">
        <v>13.34</v>
      </c>
      <c r="J84" s="646">
        <v>3.44</v>
      </c>
    </row>
    <row r="85" spans="1:10" ht="24" customHeight="1" x14ac:dyDescent="0.2">
      <c r="A85" s="649" t="s">
        <v>13197</v>
      </c>
      <c r="B85" s="650" t="s">
        <v>13252</v>
      </c>
      <c r="C85" s="649" t="s">
        <v>7</v>
      </c>
      <c r="D85" s="649" t="s">
        <v>53</v>
      </c>
      <c r="E85" s="825" t="s">
        <v>13196</v>
      </c>
      <c r="F85" s="825"/>
      <c r="G85" s="648" t="s">
        <v>23</v>
      </c>
      <c r="H85" s="647">
        <v>0.13150000000000001</v>
      </c>
      <c r="I85" s="646">
        <v>16.78</v>
      </c>
      <c r="J85" s="646">
        <v>2.2000000000000002</v>
      </c>
    </row>
    <row r="86" spans="1:10" ht="25.5" x14ac:dyDescent="0.2">
      <c r="A86" s="640"/>
      <c r="B86" s="640"/>
      <c r="C86" s="640"/>
      <c r="D86" s="640"/>
      <c r="E86" s="640" t="s">
        <v>13209</v>
      </c>
      <c r="F86" s="639">
        <v>2.2709985874171466</v>
      </c>
      <c r="G86" s="640" t="s">
        <v>13210</v>
      </c>
      <c r="H86" s="639">
        <v>1.91</v>
      </c>
      <c r="I86" s="640" t="s">
        <v>13211</v>
      </c>
      <c r="J86" s="639">
        <v>4.18</v>
      </c>
    </row>
    <row r="87" spans="1:10" ht="15" thickBot="1" x14ac:dyDescent="0.25">
      <c r="A87" s="640"/>
      <c r="B87" s="640"/>
      <c r="C87" s="640"/>
      <c r="D87" s="640"/>
      <c r="E87" s="640" t="s">
        <v>13212</v>
      </c>
      <c r="F87" s="639">
        <v>1.59</v>
      </c>
      <c r="G87" s="640"/>
      <c r="H87" s="822" t="s">
        <v>13213</v>
      </c>
      <c r="I87" s="822"/>
      <c r="J87" s="639">
        <v>7.23</v>
      </c>
    </row>
    <row r="88" spans="1:10" ht="0.95" customHeight="1" thickTop="1" x14ac:dyDescent="0.2">
      <c r="A88" s="638"/>
      <c r="B88" s="638"/>
      <c r="C88" s="638"/>
      <c r="D88" s="638"/>
      <c r="E88" s="638"/>
      <c r="F88" s="638"/>
      <c r="G88" s="638"/>
      <c r="H88" s="638"/>
      <c r="I88" s="638"/>
      <c r="J88" s="638"/>
    </row>
    <row r="89" spans="1:10" ht="18" customHeight="1" x14ac:dyDescent="0.2">
      <c r="A89" s="658" t="s">
        <v>13256</v>
      </c>
      <c r="B89" s="656" t="s">
        <v>13186</v>
      </c>
      <c r="C89" s="658" t="s">
        <v>13187</v>
      </c>
      <c r="D89" s="658" t="s">
        <v>13188</v>
      </c>
      <c r="E89" s="823" t="s">
        <v>13189</v>
      </c>
      <c r="F89" s="823"/>
      <c r="G89" s="657" t="s">
        <v>13190</v>
      </c>
      <c r="H89" s="656" t="s">
        <v>13191</v>
      </c>
      <c r="I89" s="656" t="s">
        <v>13192</v>
      </c>
      <c r="J89" s="656" t="s">
        <v>13193</v>
      </c>
    </row>
    <row r="90" spans="1:10" ht="24" customHeight="1" x14ac:dyDescent="0.2">
      <c r="A90" s="654" t="s">
        <v>13194</v>
      </c>
      <c r="B90" s="655" t="s">
        <v>13257</v>
      </c>
      <c r="C90" s="654" t="s">
        <v>7</v>
      </c>
      <c r="D90" s="654" t="s">
        <v>3838</v>
      </c>
      <c r="E90" s="824" t="s">
        <v>13242</v>
      </c>
      <c r="F90" s="824"/>
      <c r="G90" s="653" t="s">
        <v>13243</v>
      </c>
      <c r="H90" s="652">
        <v>1</v>
      </c>
      <c r="I90" s="651">
        <v>0.97</v>
      </c>
      <c r="J90" s="651">
        <v>0.97</v>
      </c>
    </row>
    <row r="91" spans="1:10" ht="24" customHeight="1" x14ac:dyDescent="0.2">
      <c r="A91" s="649" t="s">
        <v>13197</v>
      </c>
      <c r="B91" s="650" t="s">
        <v>13244</v>
      </c>
      <c r="C91" s="649" t="s">
        <v>7</v>
      </c>
      <c r="D91" s="649" t="s">
        <v>25</v>
      </c>
      <c r="E91" s="825" t="s">
        <v>13196</v>
      </c>
      <c r="F91" s="825"/>
      <c r="G91" s="648" t="s">
        <v>23</v>
      </c>
      <c r="H91" s="647">
        <v>5.0700000000000002E-2</v>
      </c>
      <c r="I91" s="646">
        <v>13.34</v>
      </c>
      <c r="J91" s="646">
        <v>0.67</v>
      </c>
    </row>
    <row r="92" spans="1:10" ht="24" customHeight="1" x14ac:dyDescent="0.2">
      <c r="A92" s="649" t="s">
        <v>13197</v>
      </c>
      <c r="B92" s="650" t="s">
        <v>13258</v>
      </c>
      <c r="C92" s="649" t="s">
        <v>7</v>
      </c>
      <c r="D92" s="649" t="s">
        <v>194</v>
      </c>
      <c r="E92" s="825" t="s">
        <v>13196</v>
      </c>
      <c r="F92" s="825"/>
      <c r="G92" s="648" t="s">
        <v>23</v>
      </c>
      <c r="H92" s="647">
        <v>2.58E-2</v>
      </c>
      <c r="I92" s="646">
        <v>11.74</v>
      </c>
      <c r="J92" s="646">
        <v>0.3</v>
      </c>
    </row>
    <row r="93" spans="1:10" ht="25.5" x14ac:dyDescent="0.2">
      <c r="A93" s="640"/>
      <c r="B93" s="640"/>
      <c r="C93" s="640"/>
      <c r="D93" s="640"/>
      <c r="E93" s="640" t="s">
        <v>13209</v>
      </c>
      <c r="F93" s="639">
        <v>0.38031076822775184</v>
      </c>
      <c r="G93" s="640" t="s">
        <v>13210</v>
      </c>
      <c r="H93" s="639">
        <v>0.32</v>
      </c>
      <c r="I93" s="640" t="s">
        <v>13211</v>
      </c>
      <c r="J93" s="639">
        <v>0.7</v>
      </c>
    </row>
    <row r="94" spans="1:10" ht="15" thickBot="1" x14ac:dyDescent="0.25">
      <c r="A94" s="640"/>
      <c r="B94" s="640"/>
      <c r="C94" s="640"/>
      <c r="D94" s="640"/>
      <c r="E94" s="640" t="s">
        <v>13212</v>
      </c>
      <c r="F94" s="639">
        <v>0.27</v>
      </c>
      <c r="G94" s="640"/>
      <c r="H94" s="822" t="s">
        <v>13213</v>
      </c>
      <c r="I94" s="822"/>
      <c r="J94" s="639">
        <v>1.24</v>
      </c>
    </row>
    <row r="95" spans="1:10" ht="0.95" customHeight="1" thickTop="1" x14ac:dyDescent="0.2">
      <c r="A95" s="638"/>
      <c r="B95" s="638"/>
      <c r="C95" s="638"/>
      <c r="D95" s="638"/>
      <c r="E95" s="638"/>
      <c r="F95" s="638"/>
      <c r="G95" s="638"/>
      <c r="H95" s="638"/>
      <c r="I95" s="638"/>
      <c r="J95" s="638"/>
    </row>
    <row r="96" spans="1:10" ht="18" customHeight="1" x14ac:dyDescent="0.2">
      <c r="A96" s="658" t="s">
        <v>13259</v>
      </c>
      <c r="B96" s="656" t="s">
        <v>13186</v>
      </c>
      <c r="C96" s="658" t="s">
        <v>13187</v>
      </c>
      <c r="D96" s="658" t="s">
        <v>13188</v>
      </c>
      <c r="E96" s="823" t="s">
        <v>13189</v>
      </c>
      <c r="F96" s="823"/>
      <c r="G96" s="657" t="s">
        <v>13190</v>
      </c>
      <c r="H96" s="656" t="s">
        <v>13191</v>
      </c>
      <c r="I96" s="656" t="s">
        <v>13192</v>
      </c>
      <c r="J96" s="656" t="s">
        <v>13193</v>
      </c>
    </row>
    <row r="97" spans="1:10" ht="24" customHeight="1" x14ac:dyDescent="0.2">
      <c r="A97" s="654" t="s">
        <v>13194</v>
      </c>
      <c r="B97" s="655" t="s">
        <v>13260</v>
      </c>
      <c r="C97" s="654" t="s">
        <v>7</v>
      </c>
      <c r="D97" s="654" t="s">
        <v>3860</v>
      </c>
      <c r="E97" s="824" t="s">
        <v>13242</v>
      </c>
      <c r="F97" s="824"/>
      <c r="G97" s="653" t="s">
        <v>38</v>
      </c>
      <c r="H97" s="652">
        <v>1</v>
      </c>
      <c r="I97" s="651">
        <v>7.52</v>
      </c>
      <c r="J97" s="651">
        <v>7.52</v>
      </c>
    </row>
    <row r="98" spans="1:10" ht="24" customHeight="1" x14ac:dyDescent="0.2">
      <c r="A98" s="649" t="s">
        <v>13197</v>
      </c>
      <c r="B98" s="650" t="s">
        <v>13244</v>
      </c>
      <c r="C98" s="649" t="s">
        <v>7</v>
      </c>
      <c r="D98" s="649" t="s">
        <v>25</v>
      </c>
      <c r="E98" s="825" t="s">
        <v>13196</v>
      </c>
      <c r="F98" s="825"/>
      <c r="G98" s="648" t="s">
        <v>23</v>
      </c>
      <c r="H98" s="647">
        <v>0.3448</v>
      </c>
      <c r="I98" s="646">
        <v>13.34</v>
      </c>
      <c r="J98" s="646">
        <v>4.59</v>
      </c>
    </row>
    <row r="99" spans="1:10" ht="24" customHeight="1" x14ac:dyDescent="0.2">
      <c r="A99" s="649" t="s">
        <v>13197</v>
      </c>
      <c r="B99" s="650" t="s">
        <v>13261</v>
      </c>
      <c r="C99" s="649" t="s">
        <v>7</v>
      </c>
      <c r="D99" s="649" t="s">
        <v>56</v>
      </c>
      <c r="E99" s="825" t="s">
        <v>13196</v>
      </c>
      <c r="F99" s="825"/>
      <c r="G99" s="648" t="s">
        <v>23</v>
      </c>
      <c r="H99" s="647">
        <v>0.17549999999999999</v>
      </c>
      <c r="I99" s="646">
        <v>16.739999999999998</v>
      </c>
      <c r="J99" s="646">
        <v>2.93</v>
      </c>
    </row>
    <row r="100" spans="1:10" ht="25.5" x14ac:dyDescent="0.2">
      <c r="A100" s="640"/>
      <c r="B100" s="640"/>
      <c r="C100" s="640"/>
      <c r="D100" s="640"/>
      <c r="E100" s="640" t="s">
        <v>13209</v>
      </c>
      <c r="F100" s="639">
        <v>3.0750842116701076</v>
      </c>
      <c r="G100" s="640" t="s">
        <v>13210</v>
      </c>
      <c r="H100" s="639">
        <v>2.58</v>
      </c>
      <c r="I100" s="640" t="s">
        <v>13211</v>
      </c>
      <c r="J100" s="639">
        <v>5.66</v>
      </c>
    </row>
    <row r="101" spans="1:10" ht="15" thickBot="1" x14ac:dyDescent="0.25">
      <c r="A101" s="640"/>
      <c r="B101" s="640"/>
      <c r="C101" s="640"/>
      <c r="D101" s="640"/>
      <c r="E101" s="640" t="s">
        <v>13212</v>
      </c>
      <c r="F101" s="639">
        <v>2.12</v>
      </c>
      <c r="G101" s="640"/>
      <c r="H101" s="822" t="s">
        <v>13213</v>
      </c>
      <c r="I101" s="822"/>
      <c r="J101" s="639">
        <v>9.64</v>
      </c>
    </row>
    <row r="102" spans="1:10" ht="0.95" customHeight="1" thickTop="1" x14ac:dyDescent="0.2">
      <c r="A102" s="638"/>
      <c r="B102" s="638"/>
      <c r="C102" s="638"/>
      <c r="D102" s="638"/>
      <c r="E102" s="638"/>
      <c r="F102" s="638"/>
      <c r="G102" s="638"/>
      <c r="H102" s="638"/>
      <c r="I102" s="638"/>
      <c r="J102" s="638"/>
    </row>
    <row r="103" spans="1:10" ht="18" customHeight="1" x14ac:dyDescent="0.2">
      <c r="A103" s="658" t="s">
        <v>13262</v>
      </c>
      <c r="B103" s="656" t="s">
        <v>13186</v>
      </c>
      <c r="C103" s="658" t="s">
        <v>13187</v>
      </c>
      <c r="D103" s="658" t="s">
        <v>13188</v>
      </c>
      <c r="E103" s="823" t="s">
        <v>13189</v>
      </c>
      <c r="F103" s="823"/>
      <c r="G103" s="657" t="s">
        <v>13190</v>
      </c>
      <c r="H103" s="656" t="s">
        <v>13191</v>
      </c>
      <c r="I103" s="656" t="s">
        <v>13192</v>
      </c>
      <c r="J103" s="656" t="s">
        <v>13193</v>
      </c>
    </row>
    <row r="104" spans="1:10" ht="24" customHeight="1" x14ac:dyDescent="0.2">
      <c r="A104" s="654" t="s">
        <v>13194</v>
      </c>
      <c r="B104" s="655" t="s">
        <v>13263</v>
      </c>
      <c r="C104" s="654" t="s">
        <v>7</v>
      </c>
      <c r="D104" s="654" t="s">
        <v>3861</v>
      </c>
      <c r="E104" s="824" t="s">
        <v>13242</v>
      </c>
      <c r="F104" s="824"/>
      <c r="G104" s="653" t="s">
        <v>38</v>
      </c>
      <c r="H104" s="652">
        <v>1</v>
      </c>
      <c r="I104" s="651">
        <v>0.93</v>
      </c>
      <c r="J104" s="651">
        <v>0.93</v>
      </c>
    </row>
    <row r="105" spans="1:10" ht="24" customHeight="1" x14ac:dyDescent="0.2">
      <c r="A105" s="649" t="s">
        <v>13197</v>
      </c>
      <c r="B105" s="650" t="s">
        <v>13244</v>
      </c>
      <c r="C105" s="649" t="s">
        <v>7</v>
      </c>
      <c r="D105" s="649" t="s">
        <v>25</v>
      </c>
      <c r="E105" s="825" t="s">
        <v>13196</v>
      </c>
      <c r="F105" s="825"/>
      <c r="G105" s="648" t="s">
        <v>23</v>
      </c>
      <c r="H105" s="647">
        <v>4.3099999999999999E-2</v>
      </c>
      <c r="I105" s="646">
        <v>13.34</v>
      </c>
      <c r="J105" s="646">
        <v>0.56999999999999995</v>
      </c>
    </row>
    <row r="106" spans="1:10" ht="24" customHeight="1" x14ac:dyDescent="0.2">
      <c r="A106" s="649" t="s">
        <v>13197</v>
      </c>
      <c r="B106" s="650" t="s">
        <v>13261</v>
      </c>
      <c r="C106" s="649" t="s">
        <v>7</v>
      </c>
      <c r="D106" s="649" t="s">
        <v>56</v>
      </c>
      <c r="E106" s="825" t="s">
        <v>13196</v>
      </c>
      <c r="F106" s="825"/>
      <c r="G106" s="648" t="s">
        <v>23</v>
      </c>
      <c r="H106" s="647">
        <v>2.1899999999999999E-2</v>
      </c>
      <c r="I106" s="646">
        <v>16.739999999999998</v>
      </c>
      <c r="J106" s="646">
        <v>0.36</v>
      </c>
    </row>
    <row r="107" spans="1:10" ht="25.5" x14ac:dyDescent="0.2">
      <c r="A107" s="640"/>
      <c r="B107" s="640"/>
      <c r="C107" s="640"/>
      <c r="D107" s="640"/>
      <c r="E107" s="640" t="s">
        <v>13209</v>
      </c>
      <c r="F107" s="639">
        <v>0.38031076822775184</v>
      </c>
      <c r="G107" s="640" t="s">
        <v>13210</v>
      </c>
      <c r="H107" s="639">
        <v>0.32</v>
      </c>
      <c r="I107" s="640" t="s">
        <v>13211</v>
      </c>
      <c r="J107" s="639">
        <v>0.7</v>
      </c>
    </row>
    <row r="108" spans="1:10" ht="15" thickBot="1" x14ac:dyDescent="0.25">
      <c r="A108" s="640"/>
      <c r="B108" s="640"/>
      <c r="C108" s="640"/>
      <c r="D108" s="640"/>
      <c r="E108" s="640" t="s">
        <v>13212</v>
      </c>
      <c r="F108" s="639">
        <v>0.26</v>
      </c>
      <c r="G108" s="640"/>
      <c r="H108" s="822" t="s">
        <v>13213</v>
      </c>
      <c r="I108" s="822"/>
      <c r="J108" s="639">
        <v>1.19</v>
      </c>
    </row>
    <row r="109" spans="1:10" ht="0.95" customHeight="1" thickTop="1" x14ac:dyDescent="0.2">
      <c r="A109" s="638"/>
      <c r="B109" s="638"/>
      <c r="C109" s="638"/>
      <c r="D109" s="638"/>
      <c r="E109" s="638"/>
      <c r="F109" s="638"/>
      <c r="G109" s="638"/>
      <c r="H109" s="638"/>
      <c r="I109" s="638"/>
      <c r="J109" s="638"/>
    </row>
    <row r="110" spans="1:10" ht="18" customHeight="1" x14ac:dyDescent="0.2">
      <c r="A110" s="658" t="s">
        <v>13264</v>
      </c>
      <c r="B110" s="656" t="s">
        <v>13186</v>
      </c>
      <c r="C110" s="658" t="s">
        <v>13187</v>
      </c>
      <c r="D110" s="658" t="s">
        <v>13188</v>
      </c>
      <c r="E110" s="823" t="s">
        <v>13189</v>
      </c>
      <c r="F110" s="823"/>
      <c r="G110" s="657" t="s">
        <v>13190</v>
      </c>
      <c r="H110" s="656" t="s">
        <v>13191</v>
      </c>
      <c r="I110" s="656" t="s">
        <v>13192</v>
      </c>
      <c r="J110" s="656" t="s">
        <v>13193</v>
      </c>
    </row>
    <row r="111" spans="1:10" ht="36" customHeight="1" x14ac:dyDescent="0.2">
      <c r="A111" s="654" t="s">
        <v>13194</v>
      </c>
      <c r="B111" s="655" t="s">
        <v>13265</v>
      </c>
      <c r="C111" s="654" t="s">
        <v>7</v>
      </c>
      <c r="D111" s="654" t="s">
        <v>3859</v>
      </c>
      <c r="E111" s="824" t="s">
        <v>13242</v>
      </c>
      <c r="F111" s="824"/>
      <c r="G111" s="653" t="s">
        <v>18</v>
      </c>
      <c r="H111" s="652">
        <v>1</v>
      </c>
      <c r="I111" s="651">
        <v>0.28999999999999998</v>
      </c>
      <c r="J111" s="651">
        <v>0.28999999999999998</v>
      </c>
    </row>
    <row r="112" spans="1:10" ht="24" customHeight="1" x14ac:dyDescent="0.2">
      <c r="A112" s="649" t="s">
        <v>13197</v>
      </c>
      <c r="B112" s="650" t="s">
        <v>13244</v>
      </c>
      <c r="C112" s="649" t="s">
        <v>7</v>
      </c>
      <c r="D112" s="649" t="s">
        <v>25</v>
      </c>
      <c r="E112" s="825" t="s">
        <v>13196</v>
      </c>
      <c r="F112" s="825"/>
      <c r="G112" s="648" t="s">
        <v>23</v>
      </c>
      <c r="H112" s="647">
        <v>1.4E-2</v>
      </c>
      <c r="I112" s="646">
        <v>13.34</v>
      </c>
      <c r="J112" s="646">
        <v>0.18</v>
      </c>
    </row>
    <row r="113" spans="1:10" ht="24" customHeight="1" x14ac:dyDescent="0.2">
      <c r="A113" s="649" t="s">
        <v>13197</v>
      </c>
      <c r="B113" s="650" t="s">
        <v>13261</v>
      </c>
      <c r="C113" s="649" t="s">
        <v>7</v>
      </c>
      <c r="D113" s="649" t="s">
        <v>56</v>
      </c>
      <c r="E113" s="825" t="s">
        <v>13196</v>
      </c>
      <c r="F113" s="825"/>
      <c r="G113" s="648" t="s">
        <v>23</v>
      </c>
      <c r="H113" s="647">
        <v>7.1000000000000004E-3</v>
      </c>
      <c r="I113" s="646">
        <v>16.739999999999998</v>
      </c>
      <c r="J113" s="646">
        <v>0.11</v>
      </c>
    </row>
    <row r="114" spans="1:10" ht="25.5" x14ac:dyDescent="0.2">
      <c r="A114" s="640"/>
      <c r="B114" s="640"/>
      <c r="C114" s="640"/>
      <c r="D114" s="640"/>
      <c r="E114" s="640" t="s">
        <v>13209</v>
      </c>
      <c r="F114" s="639">
        <v>0.11952624144300772</v>
      </c>
      <c r="G114" s="640" t="s">
        <v>13210</v>
      </c>
      <c r="H114" s="639">
        <v>0.1</v>
      </c>
      <c r="I114" s="640" t="s">
        <v>13211</v>
      </c>
      <c r="J114" s="639">
        <v>0.22</v>
      </c>
    </row>
    <row r="115" spans="1:10" ht="15" thickBot="1" x14ac:dyDescent="0.25">
      <c r="A115" s="640"/>
      <c r="B115" s="640"/>
      <c r="C115" s="640"/>
      <c r="D115" s="640"/>
      <c r="E115" s="640" t="s">
        <v>13212</v>
      </c>
      <c r="F115" s="639">
        <v>0.08</v>
      </c>
      <c r="G115" s="640"/>
      <c r="H115" s="822" t="s">
        <v>13213</v>
      </c>
      <c r="I115" s="822"/>
      <c r="J115" s="639">
        <v>0.37</v>
      </c>
    </row>
    <row r="116" spans="1:10" ht="0.95" customHeight="1" thickTop="1" x14ac:dyDescent="0.2">
      <c r="A116" s="638"/>
      <c r="B116" s="638"/>
      <c r="C116" s="638"/>
      <c r="D116" s="638"/>
      <c r="E116" s="638"/>
      <c r="F116" s="638"/>
      <c r="G116" s="638"/>
      <c r="H116" s="638"/>
      <c r="I116" s="638"/>
      <c r="J116" s="638"/>
    </row>
    <row r="117" spans="1:10" ht="18" customHeight="1" x14ac:dyDescent="0.2">
      <c r="A117" s="658" t="s">
        <v>13266</v>
      </c>
      <c r="B117" s="656" t="s">
        <v>13186</v>
      </c>
      <c r="C117" s="658" t="s">
        <v>13187</v>
      </c>
      <c r="D117" s="658" t="s">
        <v>13188</v>
      </c>
      <c r="E117" s="823" t="s">
        <v>13189</v>
      </c>
      <c r="F117" s="823"/>
      <c r="G117" s="657" t="s">
        <v>13190</v>
      </c>
      <c r="H117" s="656" t="s">
        <v>13191</v>
      </c>
      <c r="I117" s="656" t="s">
        <v>13192</v>
      </c>
      <c r="J117" s="656" t="s">
        <v>13193</v>
      </c>
    </row>
    <row r="118" spans="1:10" ht="24" customHeight="1" x14ac:dyDescent="0.2">
      <c r="A118" s="654" t="s">
        <v>13194</v>
      </c>
      <c r="B118" s="655" t="s">
        <v>13267</v>
      </c>
      <c r="C118" s="654" t="s">
        <v>7</v>
      </c>
      <c r="D118" s="654" t="s">
        <v>3825</v>
      </c>
      <c r="E118" s="824" t="s">
        <v>13242</v>
      </c>
      <c r="F118" s="824"/>
      <c r="G118" s="653" t="s">
        <v>13268</v>
      </c>
      <c r="H118" s="652">
        <v>1</v>
      </c>
      <c r="I118" s="651">
        <v>373.9</v>
      </c>
      <c r="J118" s="651">
        <v>373.9</v>
      </c>
    </row>
    <row r="119" spans="1:10" ht="24" customHeight="1" x14ac:dyDescent="0.2">
      <c r="A119" s="649" t="s">
        <v>13197</v>
      </c>
      <c r="B119" s="650" t="s">
        <v>13244</v>
      </c>
      <c r="C119" s="649" t="s">
        <v>7</v>
      </c>
      <c r="D119" s="649" t="s">
        <v>25</v>
      </c>
      <c r="E119" s="825" t="s">
        <v>13196</v>
      </c>
      <c r="F119" s="825"/>
      <c r="G119" s="648" t="s">
        <v>23</v>
      </c>
      <c r="H119" s="647">
        <v>23.9693</v>
      </c>
      <c r="I119" s="646">
        <v>13.34</v>
      </c>
      <c r="J119" s="646">
        <v>319.75</v>
      </c>
    </row>
    <row r="120" spans="1:10" ht="24" customHeight="1" x14ac:dyDescent="0.2">
      <c r="A120" s="649" t="s">
        <v>13197</v>
      </c>
      <c r="B120" s="650" t="s">
        <v>13252</v>
      </c>
      <c r="C120" s="649" t="s">
        <v>7</v>
      </c>
      <c r="D120" s="649" t="s">
        <v>53</v>
      </c>
      <c r="E120" s="825" t="s">
        <v>13196</v>
      </c>
      <c r="F120" s="825"/>
      <c r="G120" s="648" t="s">
        <v>23</v>
      </c>
      <c r="H120" s="647">
        <v>2.3195999999999999</v>
      </c>
      <c r="I120" s="646">
        <v>16.78</v>
      </c>
      <c r="J120" s="646">
        <v>38.92</v>
      </c>
    </row>
    <row r="121" spans="1:10" ht="24" customHeight="1" x14ac:dyDescent="0.2">
      <c r="A121" s="644" t="s">
        <v>13199</v>
      </c>
      <c r="B121" s="645" t="s">
        <v>13253</v>
      </c>
      <c r="C121" s="644" t="s">
        <v>7</v>
      </c>
      <c r="D121" s="644" t="s">
        <v>10390</v>
      </c>
      <c r="E121" s="821" t="s">
        <v>13220</v>
      </c>
      <c r="F121" s="821"/>
      <c r="G121" s="643" t="s">
        <v>21</v>
      </c>
      <c r="H121" s="642">
        <v>0.28349999999999997</v>
      </c>
      <c r="I121" s="641">
        <v>53.75</v>
      </c>
      <c r="J121" s="641">
        <v>15.23</v>
      </c>
    </row>
    <row r="122" spans="1:10" ht="25.5" x14ac:dyDescent="0.2">
      <c r="A122" s="640"/>
      <c r="B122" s="640"/>
      <c r="C122" s="640"/>
      <c r="D122" s="640"/>
      <c r="E122" s="640" t="s">
        <v>13209</v>
      </c>
      <c r="F122" s="639">
        <v>141.87764859285016</v>
      </c>
      <c r="G122" s="640" t="s">
        <v>13210</v>
      </c>
      <c r="H122" s="639">
        <v>119.26</v>
      </c>
      <c r="I122" s="640" t="s">
        <v>13211</v>
      </c>
      <c r="J122" s="639">
        <v>261.14</v>
      </c>
    </row>
    <row r="123" spans="1:10" ht="15" thickBot="1" x14ac:dyDescent="0.25">
      <c r="A123" s="640"/>
      <c r="B123" s="640"/>
      <c r="C123" s="640"/>
      <c r="D123" s="640"/>
      <c r="E123" s="640" t="s">
        <v>13212</v>
      </c>
      <c r="F123" s="639">
        <v>105.58</v>
      </c>
      <c r="G123" s="640"/>
      <c r="H123" s="822" t="s">
        <v>13213</v>
      </c>
      <c r="I123" s="822"/>
      <c r="J123" s="639">
        <v>479.48</v>
      </c>
    </row>
    <row r="124" spans="1:10" ht="0.95" customHeight="1" thickTop="1" x14ac:dyDescent="0.2">
      <c r="A124" s="638"/>
      <c r="B124" s="638"/>
      <c r="C124" s="638"/>
      <c r="D124" s="638"/>
      <c r="E124" s="638"/>
      <c r="F124" s="638"/>
      <c r="G124" s="638"/>
      <c r="H124" s="638"/>
      <c r="I124" s="638"/>
      <c r="J124" s="638"/>
    </row>
    <row r="125" spans="1:10" ht="18" customHeight="1" x14ac:dyDescent="0.2">
      <c r="A125" s="658" t="s">
        <v>13269</v>
      </c>
      <c r="B125" s="656" t="s">
        <v>13186</v>
      </c>
      <c r="C125" s="658" t="s">
        <v>13187</v>
      </c>
      <c r="D125" s="658" t="s">
        <v>13188</v>
      </c>
      <c r="E125" s="823" t="s">
        <v>13189</v>
      </c>
      <c r="F125" s="823"/>
      <c r="G125" s="657" t="s">
        <v>13190</v>
      </c>
      <c r="H125" s="656" t="s">
        <v>13191</v>
      </c>
      <c r="I125" s="656" t="s">
        <v>13192</v>
      </c>
      <c r="J125" s="656" t="s">
        <v>13193</v>
      </c>
    </row>
    <row r="126" spans="1:10" ht="36" customHeight="1" x14ac:dyDescent="0.2">
      <c r="A126" s="654" t="s">
        <v>13194</v>
      </c>
      <c r="B126" s="655" t="s">
        <v>13270</v>
      </c>
      <c r="C126" s="654" t="s">
        <v>7</v>
      </c>
      <c r="D126" s="654" t="s">
        <v>3832</v>
      </c>
      <c r="E126" s="824" t="s">
        <v>13242</v>
      </c>
      <c r="F126" s="824"/>
      <c r="G126" s="653" t="s">
        <v>13243</v>
      </c>
      <c r="H126" s="652">
        <v>1</v>
      </c>
      <c r="I126" s="651">
        <v>7.29</v>
      </c>
      <c r="J126" s="651">
        <v>7.29</v>
      </c>
    </row>
    <row r="127" spans="1:10" ht="24" customHeight="1" x14ac:dyDescent="0.2">
      <c r="A127" s="649" t="s">
        <v>13197</v>
      </c>
      <c r="B127" s="650" t="s">
        <v>13271</v>
      </c>
      <c r="C127" s="649" t="s">
        <v>7</v>
      </c>
      <c r="D127" s="649" t="s">
        <v>77</v>
      </c>
      <c r="E127" s="825" t="s">
        <v>13272</v>
      </c>
      <c r="F127" s="825"/>
      <c r="G127" s="648" t="s">
        <v>50</v>
      </c>
      <c r="H127" s="647">
        <v>6.9900000000000004E-2</v>
      </c>
      <c r="I127" s="646">
        <v>14.29</v>
      </c>
      <c r="J127" s="646">
        <v>0.99</v>
      </c>
    </row>
    <row r="128" spans="1:10" ht="24" customHeight="1" x14ac:dyDescent="0.2">
      <c r="A128" s="649" t="s">
        <v>13197</v>
      </c>
      <c r="B128" s="650" t="s">
        <v>13273</v>
      </c>
      <c r="C128" s="649" t="s">
        <v>7</v>
      </c>
      <c r="D128" s="649" t="s">
        <v>91</v>
      </c>
      <c r="E128" s="825" t="s">
        <v>13272</v>
      </c>
      <c r="F128" s="825"/>
      <c r="G128" s="648" t="s">
        <v>67</v>
      </c>
      <c r="H128" s="647">
        <v>4.82E-2</v>
      </c>
      <c r="I128" s="646">
        <v>12.22</v>
      </c>
      <c r="J128" s="646">
        <v>0.57999999999999996</v>
      </c>
    </row>
    <row r="129" spans="1:10" ht="24" customHeight="1" x14ac:dyDescent="0.2">
      <c r="A129" s="649" t="s">
        <v>13197</v>
      </c>
      <c r="B129" s="650" t="s">
        <v>13274</v>
      </c>
      <c r="C129" s="649" t="s">
        <v>7</v>
      </c>
      <c r="D129" s="649" t="s">
        <v>24</v>
      </c>
      <c r="E129" s="825" t="s">
        <v>13196</v>
      </c>
      <c r="F129" s="825"/>
      <c r="G129" s="648" t="s">
        <v>23</v>
      </c>
      <c r="H129" s="647">
        <v>0.1055</v>
      </c>
      <c r="I129" s="646">
        <v>16.72</v>
      </c>
      <c r="J129" s="646">
        <v>1.76</v>
      </c>
    </row>
    <row r="130" spans="1:10" ht="24" customHeight="1" x14ac:dyDescent="0.2">
      <c r="A130" s="649" t="s">
        <v>13197</v>
      </c>
      <c r="B130" s="650" t="s">
        <v>13244</v>
      </c>
      <c r="C130" s="649" t="s">
        <v>7</v>
      </c>
      <c r="D130" s="649" t="s">
        <v>25</v>
      </c>
      <c r="E130" s="825" t="s">
        <v>13196</v>
      </c>
      <c r="F130" s="825"/>
      <c r="G130" s="648" t="s">
        <v>23</v>
      </c>
      <c r="H130" s="647">
        <v>0.29720000000000002</v>
      </c>
      <c r="I130" s="646">
        <v>13.34</v>
      </c>
      <c r="J130" s="646">
        <v>3.96</v>
      </c>
    </row>
    <row r="131" spans="1:10" ht="25.5" x14ac:dyDescent="0.2">
      <c r="A131" s="640"/>
      <c r="B131" s="640"/>
      <c r="C131" s="640"/>
      <c r="D131" s="640"/>
      <c r="E131" s="640" t="s">
        <v>13209</v>
      </c>
      <c r="F131" s="639">
        <v>2.7654025861132241</v>
      </c>
      <c r="G131" s="640" t="s">
        <v>13210</v>
      </c>
      <c r="H131" s="639">
        <v>2.3199999999999998</v>
      </c>
      <c r="I131" s="640" t="s">
        <v>13211</v>
      </c>
      <c r="J131" s="639">
        <v>5.09</v>
      </c>
    </row>
    <row r="132" spans="1:10" ht="15" thickBot="1" x14ac:dyDescent="0.25">
      <c r="A132" s="640"/>
      <c r="B132" s="640"/>
      <c r="C132" s="640"/>
      <c r="D132" s="640"/>
      <c r="E132" s="640" t="s">
        <v>13212</v>
      </c>
      <c r="F132" s="639">
        <v>2.0499999999999998</v>
      </c>
      <c r="G132" s="640"/>
      <c r="H132" s="822" t="s">
        <v>13213</v>
      </c>
      <c r="I132" s="822"/>
      <c r="J132" s="639">
        <v>9.34</v>
      </c>
    </row>
    <row r="133" spans="1:10" ht="0.95" customHeight="1" thickTop="1" x14ac:dyDescent="0.2">
      <c r="A133" s="638"/>
      <c r="B133" s="638"/>
      <c r="C133" s="638"/>
      <c r="D133" s="638"/>
      <c r="E133" s="638"/>
      <c r="F133" s="638"/>
      <c r="G133" s="638"/>
      <c r="H133" s="638"/>
      <c r="I133" s="638"/>
      <c r="J133" s="638"/>
    </row>
    <row r="134" spans="1:10" ht="18" customHeight="1" x14ac:dyDescent="0.2">
      <c r="A134" s="658" t="s">
        <v>13275</v>
      </c>
      <c r="B134" s="656" t="s">
        <v>13186</v>
      </c>
      <c r="C134" s="658" t="s">
        <v>13187</v>
      </c>
      <c r="D134" s="658" t="s">
        <v>13188</v>
      </c>
      <c r="E134" s="823" t="s">
        <v>13189</v>
      </c>
      <c r="F134" s="823"/>
      <c r="G134" s="657" t="s">
        <v>13190</v>
      </c>
      <c r="H134" s="656" t="s">
        <v>13191</v>
      </c>
      <c r="I134" s="656" t="s">
        <v>13192</v>
      </c>
      <c r="J134" s="656" t="s">
        <v>13193</v>
      </c>
    </row>
    <row r="135" spans="1:10" ht="24" customHeight="1" x14ac:dyDescent="0.2">
      <c r="A135" s="654" t="s">
        <v>13194</v>
      </c>
      <c r="B135" s="655" t="s">
        <v>13276</v>
      </c>
      <c r="C135" s="654" t="s">
        <v>7</v>
      </c>
      <c r="D135" s="654" t="s">
        <v>3858</v>
      </c>
      <c r="E135" s="824" t="s">
        <v>13242</v>
      </c>
      <c r="F135" s="824"/>
      <c r="G135" s="653" t="s">
        <v>18</v>
      </c>
      <c r="H135" s="652">
        <v>1</v>
      </c>
      <c r="I135" s="651">
        <v>0.41</v>
      </c>
      <c r="J135" s="651">
        <v>0.41</v>
      </c>
    </row>
    <row r="136" spans="1:10" ht="24" customHeight="1" x14ac:dyDescent="0.2">
      <c r="A136" s="649" t="s">
        <v>13197</v>
      </c>
      <c r="B136" s="650" t="s">
        <v>13244</v>
      </c>
      <c r="C136" s="649" t="s">
        <v>7</v>
      </c>
      <c r="D136" s="649" t="s">
        <v>25</v>
      </c>
      <c r="E136" s="825" t="s">
        <v>13196</v>
      </c>
      <c r="F136" s="825"/>
      <c r="G136" s="648" t="s">
        <v>23</v>
      </c>
      <c r="H136" s="647">
        <v>1.8800000000000001E-2</v>
      </c>
      <c r="I136" s="646">
        <v>13.34</v>
      </c>
      <c r="J136" s="646">
        <v>0.25</v>
      </c>
    </row>
    <row r="137" spans="1:10" ht="24" customHeight="1" x14ac:dyDescent="0.2">
      <c r="A137" s="649" t="s">
        <v>13197</v>
      </c>
      <c r="B137" s="650" t="s">
        <v>13277</v>
      </c>
      <c r="C137" s="649" t="s">
        <v>7</v>
      </c>
      <c r="D137" s="649" t="s">
        <v>58</v>
      </c>
      <c r="E137" s="825" t="s">
        <v>13196</v>
      </c>
      <c r="F137" s="825"/>
      <c r="G137" s="648" t="s">
        <v>23</v>
      </c>
      <c r="H137" s="647">
        <v>9.5999999999999992E-3</v>
      </c>
      <c r="I137" s="646">
        <v>17.38</v>
      </c>
      <c r="J137" s="646">
        <v>0.16</v>
      </c>
    </row>
    <row r="138" spans="1:10" ht="25.5" x14ac:dyDescent="0.2">
      <c r="A138" s="640"/>
      <c r="B138" s="640"/>
      <c r="C138" s="640"/>
      <c r="D138" s="640"/>
      <c r="E138" s="640" t="s">
        <v>13209</v>
      </c>
      <c r="F138" s="639">
        <v>0.16842334021514724</v>
      </c>
      <c r="G138" s="640" t="s">
        <v>13210</v>
      </c>
      <c r="H138" s="639">
        <v>0.14000000000000001</v>
      </c>
      <c r="I138" s="640" t="s">
        <v>13211</v>
      </c>
      <c r="J138" s="639">
        <v>0.31</v>
      </c>
    </row>
    <row r="139" spans="1:10" ht="15" thickBot="1" x14ac:dyDescent="0.25">
      <c r="A139" s="640"/>
      <c r="B139" s="640"/>
      <c r="C139" s="640"/>
      <c r="D139" s="640"/>
      <c r="E139" s="640" t="s">
        <v>13212</v>
      </c>
      <c r="F139" s="639">
        <v>0.11</v>
      </c>
      <c r="G139" s="640"/>
      <c r="H139" s="822" t="s">
        <v>13213</v>
      </c>
      <c r="I139" s="822"/>
      <c r="J139" s="639">
        <v>0.52</v>
      </c>
    </row>
    <row r="140" spans="1:10" ht="0.95" customHeight="1" thickTop="1" x14ac:dyDescent="0.2">
      <c r="A140" s="638"/>
      <c r="B140" s="638"/>
      <c r="C140" s="638"/>
      <c r="D140" s="638"/>
      <c r="E140" s="638"/>
      <c r="F140" s="638"/>
      <c r="G140" s="638"/>
      <c r="H140" s="638"/>
      <c r="I140" s="638"/>
      <c r="J140" s="638"/>
    </row>
    <row r="141" spans="1:10" ht="18" customHeight="1" x14ac:dyDescent="0.2">
      <c r="A141" s="658" t="s">
        <v>13278</v>
      </c>
      <c r="B141" s="656" t="s">
        <v>13186</v>
      </c>
      <c r="C141" s="658" t="s">
        <v>13187</v>
      </c>
      <c r="D141" s="658" t="s">
        <v>13188</v>
      </c>
      <c r="E141" s="823" t="s">
        <v>13189</v>
      </c>
      <c r="F141" s="823"/>
      <c r="G141" s="657" t="s">
        <v>13190</v>
      </c>
      <c r="H141" s="656" t="s">
        <v>13191</v>
      </c>
      <c r="I141" s="656" t="s">
        <v>13192</v>
      </c>
      <c r="J141" s="656" t="s">
        <v>13193</v>
      </c>
    </row>
    <row r="142" spans="1:10" ht="24" customHeight="1" x14ac:dyDescent="0.2">
      <c r="A142" s="654" t="s">
        <v>13194</v>
      </c>
      <c r="B142" s="655" t="s">
        <v>13279</v>
      </c>
      <c r="C142" s="654" t="s">
        <v>7</v>
      </c>
      <c r="D142" s="654" t="s">
        <v>3835</v>
      </c>
      <c r="E142" s="824" t="s">
        <v>13242</v>
      </c>
      <c r="F142" s="824"/>
      <c r="G142" s="653" t="s">
        <v>13243</v>
      </c>
      <c r="H142" s="652">
        <v>1</v>
      </c>
      <c r="I142" s="651">
        <v>1.53</v>
      </c>
      <c r="J142" s="651">
        <v>1.53</v>
      </c>
    </row>
    <row r="143" spans="1:10" ht="24" customHeight="1" x14ac:dyDescent="0.2">
      <c r="A143" s="649" t="s">
        <v>13197</v>
      </c>
      <c r="B143" s="650" t="s">
        <v>13244</v>
      </c>
      <c r="C143" s="649" t="s">
        <v>7</v>
      </c>
      <c r="D143" s="649" t="s">
        <v>25</v>
      </c>
      <c r="E143" s="825" t="s">
        <v>13196</v>
      </c>
      <c r="F143" s="825"/>
      <c r="G143" s="648" t="s">
        <v>23</v>
      </c>
      <c r="H143" s="647">
        <v>8.0100000000000005E-2</v>
      </c>
      <c r="I143" s="646">
        <v>13.34</v>
      </c>
      <c r="J143" s="646">
        <v>1.06</v>
      </c>
    </row>
    <row r="144" spans="1:10" ht="24" customHeight="1" x14ac:dyDescent="0.2">
      <c r="A144" s="649" t="s">
        <v>13197</v>
      </c>
      <c r="B144" s="650" t="s">
        <v>13258</v>
      </c>
      <c r="C144" s="649" t="s">
        <v>7</v>
      </c>
      <c r="D144" s="649" t="s">
        <v>194</v>
      </c>
      <c r="E144" s="825" t="s">
        <v>13196</v>
      </c>
      <c r="F144" s="825"/>
      <c r="G144" s="648" t="s">
        <v>23</v>
      </c>
      <c r="H144" s="647">
        <v>4.0800000000000003E-2</v>
      </c>
      <c r="I144" s="646">
        <v>11.74</v>
      </c>
      <c r="J144" s="646">
        <v>0.47</v>
      </c>
    </row>
    <row r="145" spans="1:10" ht="25.5" x14ac:dyDescent="0.2">
      <c r="A145" s="640"/>
      <c r="B145" s="640"/>
      <c r="C145" s="640"/>
      <c r="D145" s="640"/>
      <c r="E145" s="640" t="s">
        <v>13209</v>
      </c>
      <c r="F145" s="639">
        <v>0.60849722916440296</v>
      </c>
      <c r="G145" s="640" t="s">
        <v>13210</v>
      </c>
      <c r="H145" s="639">
        <v>0.51</v>
      </c>
      <c r="I145" s="640" t="s">
        <v>13211</v>
      </c>
      <c r="J145" s="639">
        <v>1.1200000000000001</v>
      </c>
    </row>
    <row r="146" spans="1:10" ht="15" thickBot="1" x14ac:dyDescent="0.25">
      <c r="A146" s="640"/>
      <c r="B146" s="640"/>
      <c r="C146" s="640"/>
      <c r="D146" s="640"/>
      <c r="E146" s="640" t="s">
        <v>13212</v>
      </c>
      <c r="F146" s="639">
        <v>0.43</v>
      </c>
      <c r="G146" s="640"/>
      <c r="H146" s="822" t="s">
        <v>13213</v>
      </c>
      <c r="I146" s="822"/>
      <c r="J146" s="639">
        <v>1.96</v>
      </c>
    </row>
    <row r="147" spans="1:10" ht="0.95" customHeight="1" thickTop="1" x14ac:dyDescent="0.2">
      <c r="A147" s="638"/>
      <c r="B147" s="638"/>
      <c r="C147" s="638"/>
      <c r="D147" s="638"/>
      <c r="E147" s="638"/>
      <c r="F147" s="638"/>
      <c r="G147" s="638"/>
      <c r="H147" s="638"/>
      <c r="I147" s="638"/>
      <c r="J147" s="638"/>
    </row>
    <row r="148" spans="1:10" ht="18" customHeight="1" x14ac:dyDescent="0.2">
      <c r="A148" s="658" t="s">
        <v>13280</v>
      </c>
      <c r="B148" s="656" t="s">
        <v>13186</v>
      </c>
      <c r="C148" s="658" t="s">
        <v>13187</v>
      </c>
      <c r="D148" s="658" t="s">
        <v>13188</v>
      </c>
      <c r="E148" s="823" t="s">
        <v>13189</v>
      </c>
      <c r="F148" s="823"/>
      <c r="G148" s="657" t="s">
        <v>13190</v>
      </c>
      <c r="H148" s="656" t="s">
        <v>13191</v>
      </c>
      <c r="I148" s="656" t="s">
        <v>13192</v>
      </c>
      <c r="J148" s="656" t="s">
        <v>13193</v>
      </c>
    </row>
    <row r="149" spans="1:10" ht="24" customHeight="1" x14ac:dyDescent="0.2">
      <c r="A149" s="654" t="s">
        <v>13194</v>
      </c>
      <c r="B149" s="655" t="s">
        <v>13281</v>
      </c>
      <c r="C149" s="654" t="s">
        <v>7</v>
      </c>
      <c r="D149" s="654" t="s">
        <v>4627</v>
      </c>
      <c r="E149" s="824" t="s">
        <v>13282</v>
      </c>
      <c r="F149" s="824"/>
      <c r="G149" s="653" t="s">
        <v>38</v>
      </c>
      <c r="H149" s="652">
        <v>1</v>
      </c>
      <c r="I149" s="651">
        <v>151.43</v>
      </c>
      <c r="J149" s="651">
        <v>151.43</v>
      </c>
    </row>
    <row r="150" spans="1:10" ht="60" customHeight="1" x14ac:dyDescent="0.2">
      <c r="A150" s="649" t="s">
        <v>13197</v>
      </c>
      <c r="B150" s="650" t="s">
        <v>13283</v>
      </c>
      <c r="C150" s="649" t="s">
        <v>7</v>
      </c>
      <c r="D150" s="649" t="s">
        <v>802</v>
      </c>
      <c r="E150" s="825" t="s">
        <v>13272</v>
      </c>
      <c r="F150" s="825"/>
      <c r="G150" s="648" t="s">
        <v>50</v>
      </c>
      <c r="H150" s="647">
        <v>0.41970000000000002</v>
      </c>
      <c r="I150" s="646">
        <v>78.84</v>
      </c>
      <c r="J150" s="646">
        <v>33.08</v>
      </c>
    </row>
    <row r="151" spans="1:10" ht="60" customHeight="1" x14ac:dyDescent="0.2">
      <c r="A151" s="649" t="s">
        <v>13197</v>
      </c>
      <c r="B151" s="650" t="s">
        <v>13284</v>
      </c>
      <c r="C151" s="649" t="s">
        <v>7</v>
      </c>
      <c r="D151" s="649" t="s">
        <v>801</v>
      </c>
      <c r="E151" s="825" t="s">
        <v>13272</v>
      </c>
      <c r="F151" s="825"/>
      <c r="G151" s="648" t="s">
        <v>67</v>
      </c>
      <c r="H151" s="647">
        <v>1.7141999999999999</v>
      </c>
      <c r="I151" s="646">
        <v>32.28</v>
      </c>
      <c r="J151" s="646">
        <v>55.33</v>
      </c>
    </row>
    <row r="152" spans="1:10" ht="24" customHeight="1" x14ac:dyDescent="0.2">
      <c r="A152" s="649" t="s">
        <v>13197</v>
      </c>
      <c r="B152" s="650" t="s">
        <v>13244</v>
      </c>
      <c r="C152" s="649" t="s">
        <v>7</v>
      </c>
      <c r="D152" s="649" t="s">
        <v>25</v>
      </c>
      <c r="E152" s="825" t="s">
        <v>13196</v>
      </c>
      <c r="F152" s="825"/>
      <c r="G152" s="648" t="s">
        <v>23</v>
      </c>
      <c r="H152" s="647">
        <v>2.1339000000000001</v>
      </c>
      <c r="I152" s="646">
        <v>13.34</v>
      </c>
      <c r="J152" s="646">
        <v>28.46</v>
      </c>
    </row>
    <row r="153" spans="1:10" ht="24" customHeight="1" x14ac:dyDescent="0.2">
      <c r="A153" s="649" t="s">
        <v>13197</v>
      </c>
      <c r="B153" s="650" t="s">
        <v>13285</v>
      </c>
      <c r="C153" s="649" t="s">
        <v>7</v>
      </c>
      <c r="D153" s="649" t="s">
        <v>242</v>
      </c>
      <c r="E153" s="825" t="s">
        <v>13196</v>
      </c>
      <c r="F153" s="825"/>
      <c r="G153" s="648" t="s">
        <v>23</v>
      </c>
      <c r="H153" s="647">
        <v>2.1339000000000001</v>
      </c>
      <c r="I153" s="646">
        <v>16.2</v>
      </c>
      <c r="J153" s="646">
        <v>34.56</v>
      </c>
    </row>
    <row r="154" spans="1:10" ht="25.5" x14ac:dyDescent="0.2">
      <c r="A154" s="640"/>
      <c r="B154" s="640"/>
      <c r="C154" s="640"/>
      <c r="D154" s="640"/>
      <c r="E154" s="640" t="s">
        <v>13209</v>
      </c>
      <c r="F154" s="639">
        <v>39.965228729762032</v>
      </c>
      <c r="G154" s="640" t="s">
        <v>13210</v>
      </c>
      <c r="H154" s="639">
        <v>33.590000000000003</v>
      </c>
      <c r="I154" s="640" t="s">
        <v>13211</v>
      </c>
      <c r="J154" s="639">
        <v>73.56</v>
      </c>
    </row>
    <row r="155" spans="1:10" ht="15" thickBot="1" x14ac:dyDescent="0.25">
      <c r="A155" s="640"/>
      <c r="B155" s="640"/>
      <c r="C155" s="640"/>
      <c r="D155" s="640"/>
      <c r="E155" s="640" t="s">
        <v>13212</v>
      </c>
      <c r="F155" s="639">
        <v>42.76</v>
      </c>
      <c r="G155" s="640"/>
      <c r="H155" s="822" t="s">
        <v>13213</v>
      </c>
      <c r="I155" s="822"/>
      <c r="J155" s="639">
        <v>194.19</v>
      </c>
    </row>
    <row r="156" spans="1:10" ht="0.95" customHeight="1" thickTop="1" x14ac:dyDescent="0.2">
      <c r="A156" s="638"/>
      <c r="B156" s="638"/>
      <c r="C156" s="638"/>
      <c r="D156" s="638"/>
      <c r="E156" s="638"/>
      <c r="F156" s="638"/>
      <c r="G156" s="638"/>
      <c r="H156" s="638"/>
      <c r="I156" s="638"/>
      <c r="J156" s="638"/>
    </row>
    <row r="157" spans="1:10" ht="18" customHeight="1" x14ac:dyDescent="0.2">
      <c r="A157" s="658" t="s">
        <v>13286</v>
      </c>
      <c r="B157" s="656" t="s">
        <v>13186</v>
      </c>
      <c r="C157" s="658" t="s">
        <v>13187</v>
      </c>
      <c r="D157" s="658" t="s">
        <v>13188</v>
      </c>
      <c r="E157" s="823" t="s">
        <v>13189</v>
      </c>
      <c r="F157" s="823"/>
      <c r="G157" s="657" t="s">
        <v>13190</v>
      </c>
      <c r="H157" s="656" t="s">
        <v>13191</v>
      </c>
      <c r="I157" s="656" t="s">
        <v>13192</v>
      </c>
      <c r="J157" s="656" t="s">
        <v>13193</v>
      </c>
    </row>
    <row r="158" spans="1:10" ht="48" customHeight="1" x14ac:dyDescent="0.2">
      <c r="A158" s="654" t="s">
        <v>13194</v>
      </c>
      <c r="B158" s="655" t="s">
        <v>13287</v>
      </c>
      <c r="C158" s="654" t="s">
        <v>7</v>
      </c>
      <c r="D158" s="654" t="s">
        <v>10829</v>
      </c>
      <c r="E158" s="824" t="s">
        <v>13288</v>
      </c>
      <c r="F158" s="824"/>
      <c r="G158" s="653" t="s">
        <v>13268</v>
      </c>
      <c r="H158" s="652">
        <v>1</v>
      </c>
      <c r="I158" s="651">
        <v>5</v>
      </c>
      <c r="J158" s="651">
        <v>5</v>
      </c>
    </row>
    <row r="159" spans="1:10" ht="36" customHeight="1" x14ac:dyDescent="0.2">
      <c r="A159" s="649" t="s">
        <v>13197</v>
      </c>
      <c r="B159" s="650" t="s">
        <v>13289</v>
      </c>
      <c r="C159" s="649" t="s">
        <v>7</v>
      </c>
      <c r="D159" s="649" t="s">
        <v>861</v>
      </c>
      <c r="E159" s="825" t="s">
        <v>13272</v>
      </c>
      <c r="F159" s="825"/>
      <c r="G159" s="648" t="s">
        <v>50</v>
      </c>
      <c r="H159" s="647">
        <v>8.3000000000000001E-3</v>
      </c>
      <c r="I159" s="646">
        <v>116.39</v>
      </c>
      <c r="J159" s="646">
        <v>0.96</v>
      </c>
    </row>
    <row r="160" spans="1:10" ht="48" customHeight="1" x14ac:dyDescent="0.2">
      <c r="A160" s="649" t="s">
        <v>13197</v>
      </c>
      <c r="B160" s="650" t="s">
        <v>13290</v>
      </c>
      <c r="C160" s="649" t="s">
        <v>7</v>
      </c>
      <c r="D160" s="649" t="s">
        <v>922</v>
      </c>
      <c r="E160" s="825" t="s">
        <v>13272</v>
      </c>
      <c r="F160" s="825"/>
      <c r="G160" s="648" t="s">
        <v>50</v>
      </c>
      <c r="H160" s="647">
        <v>2.6700000000000002E-2</v>
      </c>
      <c r="I160" s="646">
        <v>107.94</v>
      </c>
      <c r="J160" s="646">
        <v>2.88</v>
      </c>
    </row>
    <row r="161" spans="1:10" ht="36" customHeight="1" x14ac:dyDescent="0.2">
      <c r="A161" s="649" t="s">
        <v>13197</v>
      </c>
      <c r="B161" s="650" t="s">
        <v>13291</v>
      </c>
      <c r="C161" s="649" t="s">
        <v>7</v>
      </c>
      <c r="D161" s="649" t="s">
        <v>862</v>
      </c>
      <c r="E161" s="825" t="s">
        <v>13272</v>
      </c>
      <c r="F161" s="825"/>
      <c r="G161" s="648" t="s">
        <v>67</v>
      </c>
      <c r="H161" s="647">
        <v>1.5100000000000001E-2</v>
      </c>
      <c r="I161" s="646">
        <v>37.71</v>
      </c>
      <c r="J161" s="646">
        <v>0.56000000000000005</v>
      </c>
    </row>
    <row r="162" spans="1:10" ht="48" customHeight="1" x14ac:dyDescent="0.2">
      <c r="A162" s="649" t="s">
        <v>13197</v>
      </c>
      <c r="B162" s="650" t="s">
        <v>13292</v>
      </c>
      <c r="C162" s="649" t="s">
        <v>7</v>
      </c>
      <c r="D162" s="649" t="s">
        <v>923</v>
      </c>
      <c r="E162" s="825" t="s">
        <v>13272</v>
      </c>
      <c r="F162" s="825"/>
      <c r="G162" s="648" t="s">
        <v>67</v>
      </c>
      <c r="H162" s="647">
        <v>2.0299999999999999E-2</v>
      </c>
      <c r="I162" s="646">
        <v>29.66</v>
      </c>
      <c r="J162" s="646">
        <v>0.6</v>
      </c>
    </row>
    <row r="163" spans="1:10" ht="25.5" x14ac:dyDescent="0.2">
      <c r="A163" s="640"/>
      <c r="B163" s="640"/>
      <c r="C163" s="640"/>
      <c r="D163" s="640"/>
      <c r="E163" s="640" t="s">
        <v>13209</v>
      </c>
      <c r="F163" s="639">
        <v>0.36401173530370529</v>
      </c>
      <c r="G163" s="640" t="s">
        <v>13210</v>
      </c>
      <c r="H163" s="639">
        <v>0.31</v>
      </c>
      <c r="I163" s="640" t="s">
        <v>13211</v>
      </c>
      <c r="J163" s="639">
        <v>0.67</v>
      </c>
    </row>
    <row r="164" spans="1:10" ht="15" thickBot="1" x14ac:dyDescent="0.25">
      <c r="A164" s="640"/>
      <c r="B164" s="640"/>
      <c r="C164" s="640"/>
      <c r="D164" s="640"/>
      <c r="E164" s="640" t="s">
        <v>13212</v>
      </c>
      <c r="F164" s="639">
        <v>1.41</v>
      </c>
      <c r="G164" s="640"/>
      <c r="H164" s="822" t="s">
        <v>13213</v>
      </c>
      <c r="I164" s="822"/>
      <c r="J164" s="639">
        <v>6.41</v>
      </c>
    </row>
    <row r="165" spans="1:10" ht="0.95" customHeight="1" thickTop="1" x14ac:dyDescent="0.2">
      <c r="A165" s="638"/>
      <c r="B165" s="638"/>
      <c r="C165" s="638"/>
      <c r="D165" s="638"/>
      <c r="E165" s="638"/>
      <c r="F165" s="638"/>
      <c r="G165" s="638"/>
      <c r="H165" s="638"/>
      <c r="I165" s="638"/>
      <c r="J165" s="638"/>
    </row>
    <row r="166" spans="1:10" ht="18" customHeight="1" x14ac:dyDescent="0.2">
      <c r="A166" s="658" t="s">
        <v>13293</v>
      </c>
      <c r="B166" s="656" t="s">
        <v>13186</v>
      </c>
      <c r="C166" s="658" t="s">
        <v>13187</v>
      </c>
      <c r="D166" s="658" t="s">
        <v>13188</v>
      </c>
      <c r="E166" s="823" t="s">
        <v>13189</v>
      </c>
      <c r="F166" s="823"/>
      <c r="G166" s="657" t="s">
        <v>13190</v>
      </c>
      <c r="H166" s="656" t="s">
        <v>13191</v>
      </c>
      <c r="I166" s="656" t="s">
        <v>13192</v>
      </c>
      <c r="J166" s="656" t="s">
        <v>13193</v>
      </c>
    </row>
    <row r="167" spans="1:10" ht="36" customHeight="1" x14ac:dyDescent="0.2">
      <c r="A167" s="654" t="s">
        <v>13194</v>
      </c>
      <c r="B167" s="655" t="s">
        <v>13294</v>
      </c>
      <c r="C167" s="654" t="s">
        <v>7</v>
      </c>
      <c r="D167" s="654" t="s">
        <v>10799</v>
      </c>
      <c r="E167" s="824" t="s">
        <v>13288</v>
      </c>
      <c r="F167" s="824"/>
      <c r="G167" s="653" t="s">
        <v>112</v>
      </c>
      <c r="H167" s="652">
        <v>1</v>
      </c>
      <c r="I167" s="651">
        <v>1.67</v>
      </c>
      <c r="J167" s="651">
        <v>1.67</v>
      </c>
    </row>
    <row r="168" spans="1:10" ht="48" customHeight="1" x14ac:dyDescent="0.2">
      <c r="A168" s="649" t="s">
        <v>13197</v>
      </c>
      <c r="B168" s="650" t="s">
        <v>13290</v>
      </c>
      <c r="C168" s="649" t="s">
        <v>7</v>
      </c>
      <c r="D168" s="649" t="s">
        <v>922</v>
      </c>
      <c r="E168" s="825" t="s">
        <v>13272</v>
      </c>
      <c r="F168" s="825"/>
      <c r="G168" s="648" t="s">
        <v>50</v>
      </c>
      <c r="H168" s="647">
        <v>1.3899999999999999E-2</v>
      </c>
      <c r="I168" s="646">
        <v>107.94</v>
      </c>
      <c r="J168" s="646">
        <v>1.5</v>
      </c>
    </row>
    <row r="169" spans="1:10" ht="48" customHeight="1" x14ac:dyDescent="0.2">
      <c r="A169" s="649" t="s">
        <v>13197</v>
      </c>
      <c r="B169" s="650" t="s">
        <v>13292</v>
      </c>
      <c r="C169" s="649" t="s">
        <v>7</v>
      </c>
      <c r="D169" s="649" t="s">
        <v>923</v>
      </c>
      <c r="E169" s="825" t="s">
        <v>13272</v>
      </c>
      <c r="F169" s="825"/>
      <c r="G169" s="648" t="s">
        <v>67</v>
      </c>
      <c r="H169" s="647">
        <v>6.0000000000000001E-3</v>
      </c>
      <c r="I169" s="646">
        <v>29.66</v>
      </c>
      <c r="J169" s="646">
        <v>0.17</v>
      </c>
    </row>
    <row r="170" spans="1:10" ht="25.5" x14ac:dyDescent="0.2">
      <c r="A170" s="640"/>
      <c r="B170" s="640"/>
      <c r="C170" s="640"/>
      <c r="D170" s="640"/>
      <c r="E170" s="640" t="s">
        <v>13209</v>
      </c>
      <c r="F170" s="639">
        <v>9.7794197544279038E-2</v>
      </c>
      <c r="G170" s="640" t="s">
        <v>13210</v>
      </c>
      <c r="H170" s="639">
        <v>0.08</v>
      </c>
      <c r="I170" s="640" t="s">
        <v>13211</v>
      </c>
      <c r="J170" s="639">
        <v>0.18</v>
      </c>
    </row>
    <row r="171" spans="1:10" ht="15" thickBot="1" x14ac:dyDescent="0.25">
      <c r="A171" s="640"/>
      <c r="B171" s="640"/>
      <c r="C171" s="640"/>
      <c r="D171" s="640"/>
      <c r="E171" s="640" t="s">
        <v>13212</v>
      </c>
      <c r="F171" s="639">
        <v>0.47</v>
      </c>
      <c r="G171" s="640"/>
      <c r="H171" s="822" t="s">
        <v>13213</v>
      </c>
      <c r="I171" s="822"/>
      <c r="J171" s="639">
        <v>2.14</v>
      </c>
    </row>
    <row r="172" spans="1:10" ht="0.95" customHeight="1" thickTop="1" x14ac:dyDescent="0.2">
      <c r="A172" s="638"/>
      <c r="B172" s="638"/>
      <c r="C172" s="638"/>
      <c r="D172" s="638"/>
      <c r="E172" s="638"/>
      <c r="F172" s="638"/>
      <c r="G172" s="638"/>
      <c r="H172" s="638"/>
      <c r="I172" s="638"/>
      <c r="J172" s="638"/>
    </row>
    <row r="173" spans="1:10" ht="18" customHeight="1" x14ac:dyDescent="0.2">
      <c r="A173" s="658" t="s">
        <v>13295</v>
      </c>
      <c r="B173" s="656" t="s">
        <v>13186</v>
      </c>
      <c r="C173" s="658" t="s">
        <v>13187</v>
      </c>
      <c r="D173" s="658" t="s">
        <v>13188</v>
      </c>
      <c r="E173" s="823" t="s">
        <v>13189</v>
      </c>
      <c r="F173" s="823"/>
      <c r="G173" s="657" t="s">
        <v>13190</v>
      </c>
      <c r="H173" s="656" t="s">
        <v>13191</v>
      </c>
      <c r="I173" s="656" t="s">
        <v>13192</v>
      </c>
      <c r="J173" s="656" t="s">
        <v>13193</v>
      </c>
    </row>
    <row r="174" spans="1:10" ht="36" customHeight="1" x14ac:dyDescent="0.2">
      <c r="A174" s="654" t="s">
        <v>13194</v>
      </c>
      <c r="B174" s="655" t="s">
        <v>13296</v>
      </c>
      <c r="C174" s="654" t="s">
        <v>7</v>
      </c>
      <c r="D174" s="654" t="s">
        <v>3362</v>
      </c>
      <c r="E174" s="824" t="s">
        <v>13297</v>
      </c>
      <c r="F174" s="824"/>
      <c r="G174" s="653" t="s">
        <v>13268</v>
      </c>
      <c r="H174" s="652">
        <v>1</v>
      </c>
      <c r="I174" s="651">
        <v>26.41</v>
      </c>
      <c r="J174" s="651">
        <v>26.41</v>
      </c>
    </row>
    <row r="175" spans="1:10" ht="60" customHeight="1" x14ac:dyDescent="0.2">
      <c r="A175" s="649" t="s">
        <v>13197</v>
      </c>
      <c r="B175" s="650" t="s">
        <v>13298</v>
      </c>
      <c r="C175" s="649" t="s">
        <v>7</v>
      </c>
      <c r="D175" s="649" t="s">
        <v>800</v>
      </c>
      <c r="E175" s="825" t="s">
        <v>13272</v>
      </c>
      <c r="F175" s="825"/>
      <c r="G175" s="648" t="s">
        <v>50</v>
      </c>
      <c r="H175" s="647">
        <v>0.20799999999999999</v>
      </c>
      <c r="I175" s="646">
        <v>85.42</v>
      </c>
      <c r="J175" s="646">
        <v>17.760000000000002</v>
      </c>
    </row>
    <row r="176" spans="1:10" ht="60" customHeight="1" x14ac:dyDescent="0.2">
      <c r="A176" s="649" t="s">
        <v>13197</v>
      </c>
      <c r="B176" s="650" t="s">
        <v>13284</v>
      </c>
      <c r="C176" s="649" t="s">
        <v>7</v>
      </c>
      <c r="D176" s="649" t="s">
        <v>801</v>
      </c>
      <c r="E176" s="825" t="s">
        <v>13272</v>
      </c>
      <c r="F176" s="825"/>
      <c r="G176" s="648" t="s">
        <v>67</v>
      </c>
      <c r="H176" s="647">
        <v>8.5000000000000006E-2</v>
      </c>
      <c r="I176" s="646">
        <v>32.28</v>
      </c>
      <c r="J176" s="646">
        <v>2.74</v>
      </c>
    </row>
    <row r="177" spans="1:10" ht="24" customHeight="1" x14ac:dyDescent="0.2">
      <c r="A177" s="649" t="s">
        <v>13197</v>
      </c>
      <c r="B177" s="650" t="s">
        <v>13244</v>
      </c>
      <c r="C177" s="649" t="s">
        <v>7</v>
      </c>
      <c r="D177" s="649" t="s">
        <v>25</v>
      </c>
      <c r="E177" s="825" t="s">
        <v>13196</v>
      </c>
      <c r="F177" s="825"/>
      <c r="G177" s="648" t="s">
        <v>23</v>
      </c>
      <c r="H177" s="647">
        <v>0.161</v>
      </c>
      <c r="I177" s="646">
        <v>13.34</v>
      </c>
      <c r="J177" s="646">
        <v>2.14</v>
      </c>
    </row>
    <row r="178" spans="1:10" ht="24" customHeight="1" x14ac:dyDescent="0.2">
      <c r="A178" s="649" t="s">
        <v>13197</v>
      </c>
      <c r="B178" s="650" t="s">
        <v>13252</v>
      </c>
      <c r="C178" s="649" t="s">
        <v>7</v>
      </c>
      <c r="D178" s="649" t="s">
        <v>53</v>
      </c>
      <c r="E178" s="825" t="s">
        <v>13196</v>
      </c>
      <c r="F178" s="825"/>
      <c r="G178" s="648" t="s">
        <v>23</v>
      </c>
      <c r="H178" s="647">
        <v>0.22500000000000001</v>
      </c>
      <c r="I178" s="646">
        <v>16.78</v>
      </c>
      <c r="J178" s="646">
        <v>3.77</v>
      </c>
    </row>
    <row r="179" spans="1:10" ht="25.5" x14ac:dyDescent="0.2">
      <c r="A179" s="640"/>
      <c r="B179" s="640"/>
      <c r="C179" s="640"/>
      <c r="D179" s="640"/>
      <c r="E179" s="640" t="s">
        <v>13209</v>
      </c>
      <c r="F179" s="639">
        <v>4.3953058785178749</v>
      </c>
      <c r="G179" s="640" t="s">
        <v>13210</v>
      </c>
      <c r="H179" s="639">
        <v>3.69</v>
      </c>
      <c r="I179" s="640" t="s">
        <v>13211</v>
      </c>
      <c r="J179" s="639">
        <v>8.09</v>
      </c>
    </row>
    <row r="180" spans="1:10" ht="15" thickBot="1" x14ac:dyDescent="0.25">
      <c r="A180" s="640"/>
      <c r="B180" s="640"/>
      <c r="C180" s="640"/>
      <c r="D180" s="640"/>
      <c r="E180" s="640" t="s">
        <v>13212</v>
      </c>
      <c r="F180" s="639">
        <v>7.45</v>
      </c>
      <c r="G180" s="640"/>
      <c r="H180" s="822" t="s">
        <v>13213</v>
      </c>
      <c r="I180" s="822"/>
      <c r="J180" s="639">
        <v>33.86</v>
      </c>
    </row>
    <row r="181" spans="1:10" ht="0.95" customHeight="1" thickTop="1" x14ac:dyDescent="0.2">
      <c r="A181" s="638"/>
      <c r="B181" s="638"/>
      <c r="C181" s="638"/>
      <c r="D181" s="638"/>
      <c r="E181" s="638"/>
      <c r="F181" s="638"/>
      <c r="G181" s="638"/>
      <c r="H181" s="638"/>
      <c r="I181" s="638"/>
      <c r="J181" s="638"/>
    </row>
    <row r="182" spans="1:10" ht="18" customHeight="1" x14ac:dyDescent="0.2">
      <c r="A182" s="658" t="s">
        <v>13299</v>
      </c>
      <c r="B182" s="656" t="s">
        <v>13186</v>
      </c>
      <c r="C182" s="658" t="s">
        <v>13187</v>
      </c>
      <c r="D182" s="658" t="s">
        <v>13188</v>
      </c>
      <c r="E182" s="823" t="s">
        <v>13189</v>
      </c>
      <c r="F182" s="823"/>
      <c r="G182" s="657" t="s">
        <v>13190</v>
      </c>
      <c r="H182" s="656" t="s">
        <v>13191</v>
      </c>
      <c r="I182" s="656" t="s">
        <v>13192</v>
      </c>
      <c r="J182" s="656" t="s">
        <v>13193</v>
      </c>
    </row>
    <row r="183" spans="1:10" ht="36" customHeight="1" x14ac:dyDescent="0.2">
      <c r="A183" s="654" t="s">
        <v>13194</v>
      </c>
      <c r="B183" s="655" t="s">
        <v>13300</v>
      </c>
      <c r="C183" s="654" t="s">
        <v>7</v>
      </c>
      <c r="D183" s="654" t="s">
        <v>3397</v>
      </c>
      <c r="E183" s="824" t="s">
        <v>13301</v>
      </c>
      <c r="F183" s="824"/>
      <c r="G183" s="653" t="s">
        <v>13243</v>
      </c>
      <c r="H183" s="652">
        <v>1</v>
      </c>
      <c r="I183" s="651">
        <v>12.79</v>
      </c>
      <c r="J183" s="651">
        <v>12.79</v>
      </c>
    </row>
    <row r="184" spans="1:10" ht="36" customHeight="1" x14ac:dyDescent="0.2">
      <c r="A184" s="649" t="s">
        <v>13197</v>
      </c>
      <c r="B184" s="650" t="s">
        <v>13302</v>
      </c>
      <c r="C184" s="649" t="s">
        <v>7</v>
      </c>
      <c r="D184" s="649" t="s">
        <v>2941</v>
      </c>
      <c r="E184" s="825" t="s">
        <v>13301</v>
      </c>
      <c r="F184" s="825"/>
      <c r="G184" s="648" t="s">
        <v>13268</v>
      </c>
      <c r="H184" s="647">
        <v>3.39E-2</v>
      </c>
      <c r="I184" s="646">
        <v>265.55</v>
      </c>
      <c r="J184" s="646">
        <v>9</v>
      </c>
    </row>
    <row r="185" spans="1:10" ht="24" customHeight="1" x14ac:dyDescent="0.2">
      <c r="A185" s="649" t="s">
        <v>13197</v>
      </c>
      <c r="B185" s="650" t="s">
        <v>13244</v>
      </c>
      <c r="C185" s="649" t="s">
        <v>7</v>
      </c>
      <c r="D185" s="649" t="s">
        <v>25</v>
      </c>
      <c r="E185" s="825" t="s">
        <v>13196</v>
      </c>
      <c r="F185" s="825"/>
      <c r="G185" s="648" t="s">
        <v>23</v>
      </c>
      <c r="H185" s="647">
        <v>5.0799999999999998E-2</v>
      </c>
      <c r="I185" s="646">
        <v>13.34</v>
      </c>
      <c r="J185" s="646">
        <v>0.67</v>
      </c>
    </row>
    <row r="186" spans="1:10" ht="24" customHeight="1" x14ac:dyDescent="0.2">
      <c r="A186" s="649" t="s">
        <v>13197</v>
      </c>
      <c r="B186" s="650" t="s">
        <v>13252</v>
      </c>
      <c r="C186" s="649" t="s">
        <v>7</v>
      </c>
      <c r="D186" s="649" t="s">
        <v>53</v>
      </c>
      <c r="E186" s="825" t="s">
        <v>13196</v>
      </c>
      <c r="F186" s="825"/>
      <c r="G186" s="648" t="s">
        <v>23</v>
      </c>
      <c r="H186" s="647">
        <v>0.18629999999999999</v>
      </c>
      <c r="I186" s="646">
        <v>16.78</v>
      </c>
      <c r="J186" s="646">
        <v>3.12</v>
      </c>
    </row>
    <row r="187" spans="1:10" ht="25.5" x14ac:dyDescent="0.2">
      <c r="A187" s="640"/>
      <c r="B187" s="640"/>
      <c r="C187" s="640"/>
      <c r="D187" s="640"/>
      <c r="E187" s="640" t="s">
        <v>13209</v>
      </c>
      <c r="F187" s="639">
        <v>2.1569053569488212</v>
      </c>
      <c r="G187" s="640" t="s">
        <v>13210</v>
      </c>
      <c r="H187" s="639">
        <v>1.81</v>
      </c>
      <c r="I187" s="640" t="s">
        <v>13211</v>
      </c>
      <c r="J187" s="639">
        <v>3.97</v>
      </c>
    </row>
    <row r="188" spans="1:10" ht="15" thickBot="1" x14ac:dyDescent="0.25">
      <c r="A188" s="640"/>
      <c r="B188" s="640"/>
      <c r="C188" s="640"/>
      <c r="D188" s="640"/>
      <c r="E188" s="640" t="s">
        <v>13212</v>
      </c>
      <c r="F188" s="639">
        <v>3.61</v>
      </c>
      <c r="G188" s="640"/>
      <c r="H188" s="822" t="s">
        <v>13213</v>
      </c>
      <c r="I188" s="822"/>
      <c r="J188" s="639">
        <v>16.399999999999999</v>
      </c>
    </row>
    <row r="189" spans="1:10" ht="0.95" customHeight="1" thickTop="1" x14ac:dyDescent="0.2">
      <c r="A189" s="638"/>
      <c r="B189" s="638"/>
      <c r="C189" s="638"/>
      <c r="D189" s="638"/>
      <c r="E189" s="638"/>
      <c r="F189" s="638"/>
      <c r="G189" s="638"/>
      <c r="H189" s="638"/>
      <c r="I189" s="638"/>
      <c r="J189" s="638"/>
    </row>
    <row r="190" spans="1:10" ht="18" customHeight="1" x14ac:dyDescent="0.2">
      <c r="A190" s="658" t="s">
        <v>13303</v>
      </c>
      <c r="B190" s="656" t="s">
        <v>13186</v>
      </c>
      <c r="C190" s="658" t="s">
        <v>13187</v>
      </c>
      <c r="D190" s="658" t="s">
        <v>13188</v>
      </c>
      <c r="E190" s="823" t="s">
        <v>13189</v>
      </c>
      <c r="F190" s="823"/>
      <c r="G190" s="657" t="s">
        <v>13190</v>
      </c>
      <c r="H190" s="656" t="s">
        <v>13191</v>
      </c>
      <c r="I190" s="656" t="s">
        <v>13192</v>
      </c>
      <c r="J190" s="656" t="s">
        <v>13193</v>
      </c>
    </row>
    <row r="191" spans="1:10" ht="24" customHeight="1" x14ac:dyDescent="0.2">
      <c r="A191" s="654" t="s">
        <v>13194</v>
      </c>
      <c r="B191" s="655" t="s">
        <v>13304</v>
      </c>
      <c r="C191" s="654" t="s">
        <v>7</v>
      </c>
      <c r="D191" s="654" t="s">
        <v>3387</v>
      </c>
      <c r="E191" s="824" t="s">
        <v>13301</v>
      </c>
      <c r="F191" s="824"/>
      <c r="G191" s="653" t="s">
        <v>21</v>
      </c>
      <c r="H191" s="652">
        <v>1</v>
      </c>
      <c r="I191" s="651">
        <v>9.7799999999999994</v>
      </c>
      <c r="J191" s="651">
        <v>9.7799999999999994</v>
      </c>
    </row>
    <row r="192" spans="1:10" ht="36" customHeight="1" x14ac:dyDescent="0.2">
      <c r="A192" s="649" t="s">
        <v>13197</v>
      </c>
      <c r="B192" s="650" t="s">
        <v>13305</v>
      </c>
      <c r="C192" s="649" t="s">
        <v>7</v>
      </c>
      <c r="D192" s="649" t="s">
        <v>2459</v>
      </c>
      <c r="E192" s="825" t="s">
        <v>13301</v>
      </c>
      <c r="F192" s="825"/>
      <c r="G192" s="648" t="s">
        <v>21</v>
      </c>
      <c r="H192" s="647">
        <v>1</v>
      </c>
      <c r="I192" s="646">
        <v>7.45</v>
      </c>
      <c r="J192" s="646">
        <v>7.45</v>
      </c>
    </row>
    <row r="193" spans="1:10" ht="24" customHeight="1" x14ac:dyDescent="0.2">
      <c r="A193" s="649" t="s">
        <v>13197</v>
      </c>
      <c r="B193" s="650" t="s">
        <v>13306</v>
      </c>
      <c r="C193" s="649" t="s">
        <v>7</v>
      </c>
      <c r="D193" s="649" t="s">
        <v>173</v>
      </c>
      <c r="E193" s="825" t="s">
        <v>13196</v>
      </c>
      <c r="F193" s="825"/>
      <c r="G193" s="648" t="s">
        <v>23</v>
      </c>
      <c r="H193" s="647">
        <v>8.8999999999999996E-2</v>
      </c>
      <c r="I193" s="646">
        <v>16.690000000000001</v>
      </c>
      <c r="J193" s="646">
        <v>1.48</v>
      </c>
    </row>
    <row r="194" spans="1:10" ht="24" customHeight="1" x14ac:dyDescent="0.2">
      <c r="A194" s="649" t="s">
        <v>13197</v>
      </c>
      <c r="B194" s="650" t="s">
        <v>13307</v>
      </c>
      <c r="C194" s="649" t="s">
        <v>7</v>
      </c>
      <c r="D194" s="649" t="s">
        <v>168</v>
      </c>
      <c r="E194" s="825" t="s">
        <v>13196</v>
      </c>
      <c r="F194" s="825"/>
      <c r="G194" s="648" t="s">
        <v>23</v>
      </c>
      <c r="H194" s="647">
        <v>2.9000000000000001E-2</v>
      </c>
      <c r="I194" s="646">
        <v>12.78</v>
      </c>
      <c r="J194" s="646">
        <v>0.37</v>
      </c>
    </row>
    <row r="195" spans="1:10" ht="24" customHeight="1" x14ac:dyDescent="0.2">
      <c r="A195" s="644" t="s">
        <v>13199</v>
      </c>
      <c r="B195" s="645" t="s">
        <v>13308</v>
      </c>
      <c r="C195" s="644" t="s">
        <v>7</v>
      </c>
      <c r="D195" s="644" t="s">
        <v>10347</v>
      </c>
      <c r="E195" s="821" t="s">
        <v>13220</v>
      </c>
      <c r="F195" s="821"/>
      <c r="G195" s="643" t="s">
        <v>21</v>
      </c>
      <c r="H195" s="642">
        <v>2.5000000000000001E-2</v>
      </c>
      <c r="I195" s="641">
        <v>16.989999999999998</v>
      </c>
      <c r="J195" s="641">
        <v>0.42</v>
      </c>
    </row>
    <row r="196" spans="1:10" ht="36" customHeight="1" x14ac:dyDescent="0.2">
      <c r="A196" s="644" t="s">
        <v>13199</v>
      </c>
      <c r="B196" s="645" t="s">
        <v>13309</v>
      </c>
      <c r="C196" s="644" t="s">
        <v>7</v>
      </c>
      <c r="D196" s="644" t="s">
        <v>6772</v>
      </c>
      <c r="E196" s="821" t="s">
        <v>13220</v>
      </c>
      <c r="F196" s="821"/>
      <c r="G196" s="643" t="s">
        <v>38</v>
      </c>
      <c r="H196" s="642">
        <v>0.46550000000000002</v>
      </c>
      <c r="I196" s="641">
        <v>0.15</v>
      </c>
      <c r="J196" s="641">
        <v>0.06</v>
      </c>
    </row>
    <row r="197" spans="1:10" ht="25.5" x14ac:dyDescent="0.2">
      <c r="A197" s="640"/>
      <c r="B197" s="640"/>
      <c r="C197" s="640"/>
      <c r="D197" s="640"/>
      <c r="E197" s="640" t="s">
        <v>13209</v>
      </c>
      <c r="F197" s="639">
        <v>0.85298272302510048</v>
      </c>
      <c r="G197" s="640" t="s">
        <v>13210</v>
      </c>
      <c r="H197" s="639">
        <v>0.72</v>
      </c>
      <c r="I197" s="640" t="s">
        <v>13211</v>
      </c>
      <c r="J197" s="639">
        <v>1.57</v>
      </c>
    </row>
    <row r="198" spans="1:10" ht="15" thickBot="1" x14ac:dyDescent="0.25">
      <c r="A198" s="640"/>
      <c r="B198" s="640"/>
      <c r="C198" s="640"/>
      <c r="D198" s="640"/>
      <c r="E198" s="640" t="s">
        <v>13212</v>
      </c>
      <c r="F198" s="639">
        <v>2.76</v>
      </c>
      <c r="G198" s="640"/>
      <c r="H198" s="822" t="s">
        <v>13213</v>
      </c>
      <c r="I198" s="822"/>
      <c r="J198" s="639">
        <v>12.54</v>
      </c>
    </row>
    <row r="199" spans="1:10" ht="0.95" customHeight="1" thickTop="1" x14ac:dyDescent="0.2">
      <c r="A199" s="638"/>
      <c r="B199" s="638"/>
      <c r="C199" s="638"/>
      <c r="D199" s="638"/>
      <c r="E199" s="638"/>
      <c r="F199" s="638"/>
      <c r="G199" s="638"/>
      <c r="H199" s="638"/>
      <c r="I199" s="638"/>
      <c r="J199" s="638"/>
    </row>
    <row r="200" spans="1:10" ht="18" customHeight="1" x14ac:dyDescent="0.2">
      <c r="A200" s="658" t="s">
        <v>13310</v>
      </c>
      <c r="B200" s="656" t="s">
        <v>13186</v>
      </c>
      <c r="C200" s="658" t="s">
        <v>13187</v>
      </c>
      <c r="D200" s="658" t="s">
        <v>13188</v>
      </c>
      <c r="E200" s="823" t="s">
        <v>13189</v>
      </c>
      <c r="F200" s="823"/>
      <c r="G200" s="657" t="s">
        <v>13190</v>
      </c>
      <c r="H200" s="656" t="s">
        <v>13191</v>
      </c>
      <c r="I200" s="656" t="s">
        <v>13192</v>
      </c>
      <c r="J200" s="656" t="s">
        <v>13193</v>
      </c>
    </row>
    <row r="201" spans="1:10" ht="24" customHeight="1" x14ac:dyDescent="0.2">
      <c r="A201" s="654" t="s">
        <v>13194</v>
      </c>
      <c r="B201" s="655" t="s">
        <v>13311</v>
      </c>
      <c r="C201" s="654" t="s">
        <v>7</v>
      </c>
      <c r="D201" s="654" t="s">
        <v>3384</v>
      </c>
      <c r="E201" s="824" t="s">
        <v>13301</v>
      </c>
      <c r="F201" s="824"/>
      <c r="G201" s="653" t="s">
        <v>21</v>
      </c>
      <c r="H201" s="652">
        <v>1</v>
      </c>
      <c r="I201" s="651">
        <v>12.77</v>
      </c>
      <c r="J201" s="651">
        <v>12.77</v>
      </c>
    </row>
    <row r="202" spans="1:10" ht="36" customHeight="1" x14ac:dyDescent="0.2">
      <c r="A202" s="649" t="s">
        <v>13197</v>
      </c>
      <c r="B202" s="650" t="s">
        <v>13312</v>
      </c>
      <c r="C202" s="649" t="s">
        <v>7</v>
      </c>
      <c r="D202" s="649" t="s">
        <v>2456</v>
      </c>
      <c r="E202" s="825" t="s">
        <v>13301</v>
      </c>
      <c r="F202" s="825"/>
      <c r="G202" s="648" t="s">
        <v>21</v>
      </c>
      <c r="H202" s="647">
        <v>1</v>
      </c>
      <c r="I202" s="646">
        <v>8.01</v>
      </c>
      <c r="J202" s="646">
        <v>8.01</v>
      </c>
    </row>
    <row r="203" spans="1:10" ht="24" customHeight="1" x14ac:dyDescent="0.2">
      <c r="A203" s="649" t="s">
        <v>13197</v>
      </c>
      <c r="B203" s="650" t="s">
        <v>13306</v>
      </c>
      <c r="C203" s="649" t="s">
        <v>7</v>
      </c>
      <c r="D203" s="649" t="s">
        <v>173</v>
      </c>
      <c r="E203" s="825" t="s">
        <v>13196</v>
      </c>
      <c r="F203" s="825"/>
      <c r="G203" s="648" t="s">
        <v>23</v>
      </c>
      <c r="H203" s="647">
        <v>0.19450000000000001</v>
      </c>
      <c r="I203" s="646">
        <v>16.690000000000001</v>
      </c>
      <c r="J203" s="646">
        <v>3.24</v>
      </c>
    </row>
    <row r="204" spans="1:10" ht="24" customHeight="1" x14ac:dyDescent="0.2">
      <c r="A204" s="649" t="s">
        <v>13197</v>
      </c>
      <c r="B204" s="650" t="s">
        <v>13307</v>
      </c>
      <c r="C204" s="649" t="s">
        <v>7</v>
      </c>
      <c r="D204" s="649" t="s">
        <v>168</v>
      </c>
      <c r="E204" s="825" t="s">
        <v>13196</v>
      </c>
      <c r="F204" s="825"/>
      <c r="G204" s="648" t="s">
        <v>23</v>
      </c>
      <c r="H204" s="647">
        <v>6.3500000000000001E-2</v>
      </c>
      <c r="I204" s="646">
        <v>12.78</v>
      </c>
      <c r="J204" s="646">
        <v>0.81</v>
      </c>
    </row>
    <row r="205" spans="1:10" ht="24" customHeight="1" x14ac:dyDescent="0.2">
      <c r="A205" s="644" t="s">
        <v>13199</v>
      </c>
      <c r="B205" s="645" t="s">
        <v>13308</v>
      </c>
      <c r="C205" s="644" t="s">
        <v>7</v>
      </c>
      <c r="D205" s="644" t="s">
        <v>10347</v>
      </c>
      <c r="E205" s="821" t="s">
        <v>13220</v>
      </c>
      <c r="F205" s="821"/>
      <c r="G205" s="643" t="s">
        <v>21</v>
      </c>
      <c r="H205" s="642">
        <v>2.5000000000000001E-2</v>
      </c>
      <c r="I205" s="641">
        <v>16.989999999999998</v>
      </c>
      <c r="J205" s="641">
        <v>0.42</v>
      </c>
    </row>
    <row r="206" spans="1:10" ht="36" customHeight="1" x14ac:dyDescent="0.2">
      <c r="A206" s="644" t="s">
        <v>13199</v>
      </c>
      <c r="B206" s="645" t="s">
        <v>13309</v>
      </c>
      <c r="C206" s="644" t="s">
        <v>7</v>
      </c>
      <c r="D206" s="644" t="s">
        <v>6772</v>
      </c>
      <c r="E206" s="821" t="s">
        <v>13220</v>
      </c>
      <c r="F206" s="821"/>
      <c r="G206" s="643" t="s">
        <v>38</v>
      </c>
      <c r="H206" s="642">
        <v>1.9664999999999999</v>
      </c>
      <c r="I206" s="641">
        <v>0.15</v>
      </c>
      <c r="J206" s="641">
        <v>0.28999999999999998</v>
      </c>
    </row>
    <row r="207" spans="1:10" ht="25.5" x14ac:dyDescent="0.2">
      <c r="A207" s="640"/>
      <c r="B207" s="640"/>
      <c r="C207" s="640"/>
      <c r="D207" s="640"/>
      <c r="E207" s="640" t="s">
        <v>13209</v>
      </c>
      <c r="F207" s="639">
        <v>2.2492665435184178</v>
      </c>
      <c r="G207" s="640" t="s">
        <v>13210</v>
      </c>
      <c r="H207" s="639">
        <v>1.89</v>
      </c>
      <c r="I207" s="640" t="s">
        <v>13211</v>
      </c>
      <c r="J207" s="639">
        <v>4.1399999999999997</v>
      </c>
    </row>
    <row r="208" spans="1:10" ht="15" thickBot="1" x14ac:dyDescent="0.25">
      <c r="A208" s="640"/>
      <c r="B208" s="640"/>
      <c r="C208" s="640"/>
      <c r="D208" s="640"/>
      <c r="E208" s="640" t="s">
        <v>13212</v>
      </c>
      <c r="F208" s="639">
        <v>3.6</v>
      </c>
      <c r="G208" s="640"/>
      <c r="H208" s="822" t="s">
        <v>13213</v>
      </c>
      <c r="I208" s="822"/>
      <c r="J208" s="639">
        <v>16.37</v>
      </c>
    </row>
    <row r="209" spans="1:10" ht="0.95" customHeight="1" thickTop="1" x14ac:dyDescent="0.2">
      <c r="A209" s="638"/>
      <c r="B209" s="638"/>
      <c r="C209" s="638"/>
      <c r="D209" s="638"/>
      <c r="E209" s="638"/>
      <c r="F209" s="638"/>
      <c r="G209" s="638"/>
      <c r="H209" s="638"/>
      <c r="I209" s="638"/>
      <c r="J209" s="638"/>
    </row>
    <row r="210" spans="1:10" ht="18" customHeight="1" x14ac:dyDescent="0.2">
      <c r="A210" s="658" t="s">
        <v>13313</v>
      </c>
      <c r="B210" s="656" t="s">
        <v>13186</v>
      </c>
      <c r="C210" s="658" t="s">
        <v>13187</v>
      </c>
      <c r="D210" s="658" t="s">
        <v>13188</v>
      </c>
      <c r="E210" s="823" t="s">
        <v>13189</v>
      </c>
      <c r="F210" s="823"/>
      <c r="G210" s="657" t="s">
        <v>13190</v>
      </c>
      <c r="H210" s="656" t="s">
        <v>13191</v>
      </c>
      <c r="I210" s="656" t="s">
        <v>13192</v>
      </c>
      <c r="J210" s="656" t="s">
        <v>13193</v>
      </c>
    </row>
    <row r="211" spans="1:10" ht="36" customHeight="1" x14ac:dyDescent="0.2">
      <c r="A211" s="654" t="s">
        <v>13194</v>
      </c>
      <c r="B211" s="655" t="s">
        <v>13314</v>
      </c>
      <c r="C211" s="654" t="s">
        <v>7</v>
      </c>
      <c r="D211" s="654" t="s">
        <v>3372</v>
      </c>
      <c r="E211" s="824" t="s">
        <v>13301</v>
      </c>
      <c r="F211" s="824"/>
      <c r="G211" s="653" t="s">
        <v>13243</v>
      </c>
      <c r="H211" s="652">
        <v>1</v>
      </c>
      <c r="I211" s="651">
        <v>73.11</v>
      </c>
      <c r="J211" s="651">
        <v>73.11</v>
      </c>
    </row>
    <row r="212" spans="1:10" ht="36" customHeight="1" x14ac:dyDescent="0.2">
      <c r="A212" s="649" t="s">
        <v>13197</v>
      </c>
      <c r="B212" s="650" t="s">
        <v>13315</v>
      </c>
      <c r="C212" s="649" t="s">
        <v>7</v>
      </c>
      <c r="D212" s="649" t="s">
        <v>2184</v>
      </c>
      <c r="E212" s="825" t="s">
        <v>13272</v>
      </c>
      <c r="F212" s="825"/>
      <c r="G212" s="648" t="s">
        <v>67</v>
      </c>
      <c r="H212" s="647">
        <v>2.8000000000000001E-2</v>
      </c>
      <c r="I212" s="646">
        <v>12.5</v>
      </c>
      <c r="J212" s="646">
        <v>0.35</v>
      </c>
    </row>
    <row r="213" spans="1:10" ht="36" customHeight="1" x14ac:dyDescent="0.2">
      <c r="A213" s="649" t="s">
        <v>13197</v>
      </c>
      <c r="B213" s="650" t="s">
        <v>13316</v>
      </c>
      <c r="C213" s="649" t="s">
        <v>7</v>
      </c>
      <c r="D213" s="649" t="s">
        <v>2183</v>
      </c>
      <c r="E213" s="825" t="s">
        <v>13272</v>
      </c>
      <c r="F213" s="825"/>
      <c r="G213" s="648" t="s">
        <v>50</v>
      </c>
      <c r="H213" s="647">
        <v>3.5000000000000003E-2</v>
      </c>
      <c r="I213" s="646">
        <v>15.15</v>
      </c>
      <c r="J213" s="646">
        <v>0.53</v>
      </c>
    </row>
    <row r="214" spans="1:10" ht="24" customHeight="1" x14ac:dyDescent="0.2">
      <c r="A214" s="649" t="s">
        <v>13197</v>
      </c>
      <c r="B214" s="650" t="s">
        <v>13317</v>
      </c>
      <c r="C214" s="649" t="s">
        <v>7</v>
      </c>
      <c r="D214" s="649" t="s">
        <v>51</v>
      </c>
      <c r="E214" s="825" t="s">
        <v>13196</v>
      </c>
      <c r="F214" s="825"/>
      <c r="G214" s="648" t="s">
        <v>23</v>
      </c>
      <c r="H214" s="647">
        <v>0.61899999999999999</v>
      </c>
      <c r="I214" s="646">
        <v>13.87</v>
      </c>
      <c r="J214" s="646">
        <v>8.58</v>
      </c>
    </row>
    <row r="215" spans="1:10" ht="24" customHeight="1" x14ac:dyDescent="0.2">
      <c r="A215" s="649" t="s">
        <v>13197</v>
      </c>
      <c r="B215" s="650" t="s">
        <v>13318</v>
      </c>
      <c r="C215" s="649" t="s">
        <v>7</v>
      </c>
      <c r="D215" s="649" t="s">
        <v>52</v>
      </c>
      <c r="E215" s="825" t="s">
        <v>13196</v>
      </c>
      <c r="F215" s="825"/>
      <c r="G215" s="648" t="s">
        <v>23</v>
      </c>
      <c r="H215" s="647">
        <v>1.5629999999999999</v>
      </c>
      <c r="I215" s="646">
        <v>16.59</v>
      </c>
      <c r="J215" s="646">
        <v>25.93</v>
      </c>
    </row>
    <row r="216" spans="1:10" ht="24" customHeight="1" x14ac:dyDescent="0.2">
      <c r="A216" s="644" t="s">
        <v>13199</v>
      </c>
      <c r="B216" s="645" t="s">
        <v>13319</v>
      </c>
      <c r="C216" s="644" t="s">
        <v>7</v>
      </c>
      <c r="D216" s="644" t="s">
        <v>6495</v>
      </c>
      <c r="E216" s="821" t="s">
        <v>13220</v>
      </c>
      <c r="F216" s="821"/>
      <c r="G216" s="643" t="s">
        <v>64</v>
      </c>
      <c r="H216" s="642">
        <v>1.7000000000000001E-2</v>
      </c>
      <c r="I216" s="641">
        <v>4.83</v>
      </c>
      <c r="J216" s="641">
        <v>0.08</v>
      </c>
    </row>
    <row r="217" spans="1:10" ht="24" customHeight="1" x14ac:dyDescent="0.2">
      <c r="A217" s="644" t="s">
        <v>13199</v>
      </c>
      <c r="B217" s="645" t="s">
        <v>13320</v>
      </c>
      <c r="C217" s="644" t="s">
        <v>7</v>
      </c>
      <c r="D217" s="644" t="s">
        <v>11840</v>
      </c>
      <c r="E217" s="821" t="s">
        <v>13220</v>
      </c>
      <c r="F217" s="821"/>
      <c r="G217" s="643" t="s">
        <v>18</v>
      </c>
      <c r="H217" s="642">
        <v>1.2050000000000001</v>
      </c>
      <c r="I217" s="641">
        <v>7.16</v>
      </c>
      <c r="J217" s="641">
        <v>8.6199999999999992</v>
      </c>
    </row>
    <row r="218" spans="1:10" ht="24" customHeight="1" x14ac:dyDescent="0.2">
      <c r="A218" s="644" t="s">
        <v>13199</v>
      </c>
      <c r="B218" s="645" t="s">
        <v>13321</v>
      </c>
      <c r="C218" s="644" t="s">
        <v>7</v>
      </c>
      <c r="D218" s="644" t="s">
        <v>8283</v>
      </c>
      <c r="E218" s="821" t="s">
        <v>13220</v>
      </c>
      <c r="F218" s="821"/>
      <c r="G218" s="643" t="s">
        <v>21</v>
      </c>
      <c r="H218" s="642">
        <v>2.1999999999999999E-2</v>
      </c>
      <c r="I218" s="641">
        <v>14.87</v>
      </c>
      <c r="J218" s="641">
        <v>0.32</v>
      </c>
    </row>
    <row r="219" spans="1:10" ht="24" customHeight="1" x14ac:dyDescent="0.2">
      <c r="A219" s="644" t="s">
        <v>13199</v>
      </c>
      <c r="B219" s="645" t="s">
        <v>13322</v>
      </c>
      <c r="C219" s="644" t="s">
        <v>7</v>
      </c>
      <c r="D219" s="644" t="s">
        <v>8277</v>
      </c>
      <c r="E219" s="821" t="s">
        <v>13220</v>
      </c>
      <c r="F219" s="821"/>
      <c r="G219" s="643" t="s">
        <v>21</v>
      </c>
      <c r="H219" s="642">
        <v>4.3999999999999997E-2</v>
      </c>
      <c r="I219" s="641">
        <v>16.38</v>
      </c>
      <c r="J219" s="641">
        <v>0.72</v>
      </c>
    </row>
    <row r="220" spans="1:10" ht="24" customHeight="1" x14ac:dyDescent="0.2">
      <c r="A220" s="644" t="s">
        <v>13199</v>
      </c>
      <c r="B220" s="645" t="s">
        <v>13323</v>
      </c>
      <c r="C220" s="644" t="s">
        <v>7</v>
      </c>
      <c r="D220" s="644" t="s">
        <v>11846</v>
      </c>
      <c r="E220" s="821" t="s">
        <v>13220</v>
      </c>
      <c r="F220" s="821"/>
      <c r="G220" s="643" t="s">
        <v>18</v>
      </c>
      <c r="H220" s="642">
        <v>1.78</v>
      </c>
      <c r="I220" s="641">
        <v>2.5</v>
      </c>
      <c r="J220" s="641">
        <v>4.45</v>
      </c>
    </row>
    <row r="221" spans="1:10" ht="24" customHeight="1" x14ac:dyDescent="0.2">
      <c r="A221" s="644" t="s">
        <v>13199</v>
      </c>
      <c r="B221" s="645" t="s">
        <v>13324</v>
      </c>
      <c r="C221" s="644" t="s">
        <v>7</v>
      </c>
      <c r="D221" s="644" t="s">
        <v>13161</v>
      </c>
      <c r="E221" s="821" t="s">
        <v>13220</v>
      </c>
      <c r="F221" s="821"/>
      <c r="G221" s="643" t="s">
        <v>18</v>
      </c>
      <c r="H221" s="642">
        <v>2.0409999999999999</v>
      </c>
      <c r="I221" s="641">
        <v>11.53</v>
      </c>
      <c r="J221" s="641">
        <v>23.53</v>
      </c>
    </row>
    <row r="222" spans="1:10" ht="25.5" x14ac:dyDescent="0.2">
      <c r="A222" s="640"/>
      <c r="B222" s="640"/>
      <c r="C222" s="640"/>
      <c r="D222" s="640"/>
      <c r="E222" s="640" t="s">
        <v>13209</v>
      </c>
      <c r="F222" s="639">
        <v>14.669129631641855</v>
      </c>
      <c r="G222" s="640" t="s">
        <v>13210</v>
      </c>
      <c r="H222" s="639">
        <v>12.33</v>
      </c>
      <c r="I222" s="640" t="s">
        <v>13211</v>
      </c>
      <c r="J222" s="639">
        <v>27</v>
      </c>
    </row>
    <row r="223" spans="1:10" ht="15" thickBot="1" x14ac:dyDescent="0.25">
      <c r="A223" s="640"/>
      <c r="B223" s="640"/>
      <c r="C223" s="640"/>
      <c r="D223" s="640"/>
      <c r="E223" s="640" t="s">
        <v>13212</v>
      </c>
      <c r="F223" s="639">
        <v>20.64</v>
      </c>
      <c r="G223" s="640"/>
      <c r="H223" s="822" t="s">
        <v>13213</v>
      </c>
      <c r="I223" s="822"/>
      <c r="J223" s="639">
        <v>93.75</v>
      </c>
    </row>
    <row r="224" spans="1:10" ht="0.95" customHeight="1" thickTop="1" x14ac:dyDescent="0.2">
      <c r="A224" s="638"/>
      <c r="B224" s="638"/>
      <c r="C224" s="638"/>
      <c r="D224" s="638"/>
      <c r="E224" s="638"/>
      <c r="F224" s="638"/>
      <c r="G224" s="638"/>
      <c r="H224" s="638"/>
      <c r="I224" s="638"/>
      <c r="J224" s="638"/>
    </row>
    <row r="225" spans="1:10" ht="18" customHeight="1" x14ac:dyDescent="0.2">
      <c r="A225" s="658" t="s">
        <v>13325</v>
      </c>
      <c r="B225" s="656" t="s">
        <v>13186</v>
      </c>
      <c r="C225" s="658" t="s">
        <v>13187</v>
      </c>
      <c r="D225" s="658" t="s">
        <v>13188</v>
      </c>
      <c r="E225" s="823" t="s">
        <v>13189</v>
      </c>
      <c r="F225" s="823"/>
      <c r="G225" s="657" t="s">
        <v>13190</v>
      </c>
      <c r="H225" s="656" t="s">
        <v>13191</v>
      </c>
      <c r="I225" s="656" t="s">
        <v>13192</v>
      </c>
      <c r="J225" s="656" t="s">
        <v>13193</v>
      </c>
    </row>
    <row r="226" spans="1:10" ht="36" customHeight="1" x14ac:dyDescent="0.2">
      <c r="A226" s="654" t="s">
        <v>13194</v>
      </c>
      <c r="B226" s="655" t="s">
        <v>13326</v>
      </c>
      <c r="C226" s="654" t="s">
        <v>7</v>
      </c>
      <c r="D226" s="654" t="s">
        <v>3395</v>
      </c>
      <c r="E226" s="824" t="s">
        <v>13301</v>
      </c>
      <c r="F226" s="824"/>
      <c r="G226" s="653" t="s">
        <v>13268</v>
      </c>
      <c r="H226" s="652">
        <v>1</v>
      </c>
      <c r="I226" s="651">
        <v>522.84</v>
      </c>
      <c r="J226" s="651">
        <v>522.84</v>
      </c>
    </row>
    <row r="227" spans="1:10" ht="36" customHeight="1" x14ac:dyDescent="0.2">
      <c r="A227" s="649" t="s">
        <v>13197</v>
      </c>
      <c r="B227" s="650" t="s">
        <v>13327</v>
      </c>
      <c r="C227" s="649" t="s">
        <v>7</v>
      </c>
      <c r="D227" s="649" t="s">
        <v>1910</v>
      </c>
      <c r="E227" s="825" t="s">
        <v>13272</v>
      </c>
      <c r="F227" s="825"/>
      <c r="G227" s="648" t="s">
        <v>67</v>
      </c>
      <c r="H227" s="647">
        <v>0.126</v>
      </c>
      <c r="I227" s="646">
        <v>0.3</v>
      </c>
      <c r="J227" s="646">
        <v>0.03</v>
      </c>
    </row>
    <row r="228" spans="1:10" ht="36" customHeight="1" x14ac:dyDescent="0.2">
      <c r="A228" s="649" t="s">
        <v>13197</v>
      </c>
      <c r="B228" s="650" t="s">
        <v>13328</v>
      </c>
      <c r="C228" s="649" t="s">
        <v>7</v>
      </c>
      <c r="D228" s="649" t="s">
        <v>1909</v>
      </c>
      <c r="E228" s="825" t="s">
        <v>13272</v>
      </c>
      <c r="F228" s="825"/>
      <c r="G228" s="648" t="s">
        <v>50</v>
      </c>
      <c r="H228" s="647">
        <v>0.12</v>
      </c>
      <c r="I228" s="646">
        <v>1.53</v>
      </c>
      <c r="J228" s="646">
        <v>0.18</v>
      </c>
    </row>
    <row r="229" spans="1:10" ht="24" customHeight="1" x14ac:dyDescent="0.2">
      <c r="A229" s="649" t="s">
        <v>13197</v>
      </c>
      <c r="B229" s="650" t="s">
        <v>13244</v>
      </c>
      <c r="C229" s="649" t="s">
        <v>7</v>
      </c>
      <c r="D229" s="649" t="s">
        <v>25</v>
      </c>
      <c r="E229" s="825" t="s">
        <v>13196</v>
      </c>
      <c r="F229" s="825"/>
      <c r="G229" s="648" t="s">
        <v>23</v>
      </c>
      <c r="H229" s="647">
        <v>0.74</v>
      </c>
      <c r="I229" s="646">
        <v>13.34</v>
      </c>
      <c r="J229" s="646">
        <v>9.8699999999999992</v>
      </c>
    </row>
    <row r="230" spans="1:10" ht="24" customHeight="1" x14ac:dyDescent="0.2">
      <c r="A230" s="649" t="s">
        <v>13197</v>
      </c>
      <c r="B230" s="650" t="s">
        <v>13252</v>
      </c>
      <c r="C230" s="649" t="s">
        <v>7</v>
      </c>
      <c r="D230" s="649" t="s">
        <v>53</v>
      </c>
      <c r="E230" s="825" t="s">
        <v>13196</v>
      </c>
      <c r="F230" s="825"/>
      <c r="G230" s="648" t="s">
        <v>23</v>
      </c>
      <c r="H230" s="647">
        <v>0.49299999999999999</v>
      </c>
      <c r="I230" s="646">
        <v>16.78</v>
      </c>
      <c r="J230" s="646">
        <v>8.27</v>
      </c>
    </row>
    <row r="231" spans="1:10" ht="36" customHeight="1" x14ac:dyDescent="0.2">
      <c r="A231" s="644" t="s">
        <v>13199</v>
      </c>
      <c r="B231" s="645" t="s">
        <v>13329</v>
      </c>
      <c r="C231" s="644" t="s">
        <v>7</v>
      </c>
      <c r="D231" s="644" t="s">
        <v>6006</v>
      </c>
      <c r="E231" s="821" t="s">
        <v>13220</v>
      </c>
      <c r="F231" s="821"/>
      <c r="G231" s="643" t="s">
        <v>13268</v>
      </c>
      <c r="H231" s="642">
        <v>1.1499999999999999</v>
      </c>
      <c r="I231" s="641">
        <v>438.69</v>
      </c>
      <c r="J231" s="641">
        <v>504.49</v>
      </c>
    </row>
    <row r="232" spans="1:10" ht="25.5" x14ac:dyDescent="0.2">
      <c r="A232" s="640"/>
      <c r="B232" s="640"/>
      <c r="C232" s="640"/>
      <c r="D232" s="640"/>
      <c r="E232" s="640" t="s">
        <v>13209</v>
      </c>
      <c r="F232" s="639">
        <v>7.3454308377702926</v>
      </c>
      <c r="G232" s="640" t="s">
        <v>13210</v>
      </c>
      <c r="H232" s="639">
        <v>6.17</v>
      </c>
      <c r="I232" s="640" t="s">
        <v>13211</v>
      </c>
      <c r="J232" s="639">
        <v>13.52</v>
      </c>
    </row>
    <row r="233" spans="1:10" ht="15" thickBot="1" x14ac:dyDescent="0.25">
      <c r="A233" s="640"/>
      <c r="B233" s="640"/>
      <c r="C233" s="640"/>
      <c r="D233" s="640"/>
      <c r="E233" s="640" t="s">
        <v>13212</v>
      </c>
      <c r="F233" s="639">
        <v>147.65</v>
      </c>
      <c r="G233" s="640"/>
      <c r="H233" s="822" t="s">
        <v>13213</v>
      </c>
      <c r="I233" s="822"/>
      <c r="J233" s="639">
        <v>670.49</v>
      </c>
    </row>
    <row r="234" spans="1:10" ht="0.95" customHeight="1" thickTop="1" x14ac:dyDescent="0.2">
      <c r="A234" s="638"/>
      <c r="B234" s="638"/>
      <c r="C234" s="638"/>
      <c r="D234" s="638"/>
      <c r="E234" s="638"/>
      <c r="F234" s="638"/>
      <c r="G234" s="638"/>
      <c r="H234" s="638"/>
      <c r="I234" s="638"/>
      <c r="J234" s="638"/>
    </row>
    <row r="235" spans="1:10" ht="18" customHeight="1" x14ac:dyDescent="0.2">
      <c r="A235" s="658" t="s">
        <v>13330</v>
      </c>
      <c r="B235" s="656" t="s">
        <v>13186</v>
      </c>
      <c r="C235" s="658" t="s">
        <v>13187</v>
      </c>
      <c r="D235" s="658" t="s">
        <v>13188</v>
      </c>
      <c r="E235" s="823" t="s">
        <v>13189</v>
      </c>
      <c r="F235" s="823"/>
      <c r="G235" s="657" t="s">
        <v>13190</v>
      </c>
      <c r="H235" s="656" t="s">
        <v>13191</v>
      </c>
      <c r="I235" s="656" t="s">
        <v>13192</v>
      </c>
      <c r="J235" s="656" t="s">
        <v>13193</v>
      </c>
    </row>
    <row r="236" spans="1:10" ht="24" customHeight="1" x14ac:dyDescent="0.2">
      <c r="A236" s="654" t="s">
        <v>13194</v>
      </c>
      <c r="B236" s="655" t="s">
        <v>13331</v>
      </c>
      <c r="C236" s="654" t="s">
        <v>7</v>
      </c>
      <c r="D236" s="654" t="s">
        <v>4201</v>
      </c>
      <c r="E236" s="824" t="s">
        <v>13332</v>
      </c>
      <c r="F236" s="824"/>
      <c r="G236" s="653" t="s">
        <v>13243</v>
      </c>
      <c r="H236" s="652">
        <v>1</v>
      </c>
      <c r="I236" s="651">
        <v>33.770000000000003</v>
      </c>
      <c r="J236" s="651">
        <v>33.770000000000003</v>
      </c>
    </row>
    <row r="237" spans="1:10" ht="24" customHeight="1" x14ac:dyDescent="0.2">
      <c r="A237" s="649" t="s">
        <v>13197</v>
      </c>
      <c r="B237" s="650" t="s">
        <v>13333</v>
      </c>
      <c r="C237" s="649" t="s">
        <v>7</v>
      </c>
      <c r="D237" s="649" t="s">
        <v>172</v>
      </c>
      <c r="E237" s="825" t="s">
        <v>13196</v>
      </c>
      <c r="F237" s="825"/>
      <c r="G237" s="648" t="s">
        <v>23</v>
      </c>
      <c r="H237" s="647">
        <v>8.5000000000000006E-2</v>
      </c>
      <c r="I237" s="646">
        <v>16.12</v>
      </c>
      <c r="J237" s="646">
        <v>1.37</v>
      </c>
    </row>
    <row r="238" spans="1:10" ht="24" customHeight="1" x14ac:dyDescent="0.2">
      <c r="A238" s="649" t="s">
        <v>13197</v>
      </c>
      <c r="B238" s="650" t="s">
        <v>13334</v>
      </c>
      <c r="C238" s="649" t="s">
        <v>7</v>
      </c>
      <c r="D238" s="649" t="s">
        <v>188</v>
      </c>
      <c r="E238" s="825" t="s">
        <v>13196</v>
      </c>
      <c r="F238" s="825"/>
      <c r="G238" s="648" t="s">
        <v>23</v>
      </c>
      <c r="H238" s="647">
        <v>0.42199999999999999</v>
      </c>
      <c r="I238" s="646">
        <v>17.54</v>
      </c>
      <c r="J238" s="646">
        <v>7.4</v>
      </c>
    </row>
    <row r="239" spans="1:10" ht="48" customHeight="1" x14ac:dyDescent="0.2">
      <c r="A239" s="644" t="s">
        <v>13199</v>
      </c>
      <c r="B239" s="645" t="s">
        <v>13335</v>
      </c>
      <c r="C239" s="644" t="s">
        <v>7</v>
      </c>
      <c r="D239" s="644" t="s">
        <v>7715</v>
      </c>
      <c r="E239" s="821" t="s">
        <v>13220</v>
      </c>
      <c r="F239" s="821"/>
      <c r="G239" s="643" t="s">
        <v>21</v>
      </c>
      <c r="H239" s="642">
        <v>1.5</v>
      </c>
      <c r="I239" s="641">
        <v>16.670000000000002</v>
      </c>
      <c r="J239" s="641">
        <v>25</v>
      </c>
    </row>
    <row r="240" spans="1:10" ht="25.5" x14ac:dyDescent="0.2">
      <c r="A240" s="640"/>
      <c r="B240" s="640"/>
      <c r="C240" s="640"/>
      <c r="D240" s="640"/>
      <c r="E240" s="640" t="s">
        <v>13209</v>
      </c>
      <c r="F240" s="639">
        <v>3.7161795066826033</v>
      </c>
      <c r="G240" s="640" t="s">
        <v>13210</v>
      </c>
      <c r="H240" s="639">
        <v>3.12</v>
      </c>
      <c r="I240" s="640" t="s">
        <v>13211</v>
      </c>
      <c r="J240" s="639">
        <v>6.84</v>
      </c>
    </row>
    <row r="241" spans="1:10" ht="15" thickBot="1" x14ac:dyDescent="0.25">
      <c r="A241" s="640"/>
      <c r="B241" s="640"/>
      <c r="C241" s="640"/>
      <c r="D241" s="640"/>
      <c r="E241" s="640" t="s">
        <v>13212</v>
      </c>
      <c r="F241" s="639">
        <v>9.5299999999999994</v>
      </c>
      <c r="G241" s="640"/>
      <c r="H241" s="822" t="s">
        <v>13213</v>
      </c>
      <c r="I241" s="822"/>
      <c r="J241" s="639">
        <v>43.3</v>
      </c>
    </row>
    <row r="242" spans="1:10" ht="0.95" customHeight="1" thickTop="1" x14ac:dyDescent="0.2">
      <c r="A242" s="638"/>
      <c r="B242" s="638"/>
      <c r="C242" s="638"/>
      <c r="D242" s="638"/>
      <c r="E242" s="638"/>
      <c r="F242" s="638"/>
      <c r="G242" s="638"/>
      <c r="H242" s="638"/>
      <c r="I242" s="638"/>
      <c r="J242" s="638"/>
    </row>
    <row r="243" spans="1:10" ht="18" customHeight="1" x14ac:dyDescent="0.2">
      <c r="A243" s="658" t="s">
        <v>13336</v>
      </c>
      <c r="B243" s="656" t="s">
        <v>13186</v>
      </c>
      <c r="C243" s="658" t="s">
        <v>13187</v>
      </c>
      <c r="D243" s="658" t="s">
        <v>13188</v>
      </c>
      <c r="E243" s="823" t="s">
        <v>13189</v>
      </c>
      <c r="F243" s="823"/>
      <c r="G243" s="657" t="s">
        <v>13190</v>
      </c>
      <c r="H243" s="656" t="s">
        <v>13191</v>
      </c>
      <c r="I243" s="656" t="s">
        <v>13192</v>
      </c>
      <c r="J243" s="656" t="s">
        <v>13193</v>
      </c>
    </row>
    <row r="244" spans="1:10" ht="24" customHeight="1" x14ac:dyDescent="0.2">
      <c r="A244" s="654" t="s">
        <v>13194</v>
      </c>
      <c r="B244" s="655" t="s">
        <v>13337</v>
      </c>
      <c r="C244" s="654" t="s">
        <v>7</v>
      </c>
      <c r="D244" s="654" t="s">
        <v>3695</v>
      </c>
      <c r="E244" s="824" t="s">
        <v>13297</v>
      </c>
      <c r="F244" s="824"/>
      <c r="G244" s="653" t="s">
        <v>13268</v>
      </c>
      <c r="H244" s="652">
        <v>1</v>
      </c>
      <c r="I244" s="651">
        <v>31.99</v>
      </c>
      <c r="J244" s="651">
        <v>31.99</v>
      </c>
    </row>
    <row r="245" spans="1:10" ht="24" customHeight="1" x14ac:dyDescent="0.2">
      <c r="A245" s="649" t="s">
        <v>13197</v>
      </c>
      <c r="B245" s="650" t="s">
        <v>13244</v>
      </c>
      <c r="C245" s="649" t="s">
        <v>7</v>
      </c>
      <c r="D245" s="649" t="s">
        <v>25</v>
      </c>
      <c r="E245" s="825" t="s">
        <v>13196</v>
      </c>
      <c r="F245" s="825"/>
      <c r="G245" s="648" t="s">
        <v>23</v>
      </c>
      <c r="H245" s="647">
        <v>2.3986000000000001</v>
      </c>
      <c r="I245" s="646">
        <v>13.34</v>
      </c>
      <c r="J245" s="646">
        <v>31.99</v>
      </c>
    </row>
    <row r="246" spans="1:10" ht="25.5" x14ac:dyDescent="0.2">
      <c r="A246" s="640"/>
      <c r="B246" s="640"/>
      <c r="C246" s="640"/>
      <c r="D246" s="640"/>
      <c r="E246" s="640" t="s">
        <v>13209</v>
      </c>
      <c r="F246" s="639">
        <v>12.561121373465175</v>
      </c>
      <c r="G246" s="640" t="s">
        <v>13210</v>
      </c>
      <c r="H246" s="639">
        <v>10.56</v>
      </c>
      <c r="I246" s="640" t="s">
        <v>13211</v>
      </c>
      <c r="J246" s="639">
        <v>23.12</v>
      </c>
    </row>
    <row r="247" spans="1:10" ht="15" thickBot="1" x14ac:dyDescent="0.25">
      <c r="A247" s="640"/>
      <c r="B247" s="640"/>
      <c r="C247" s="640"/>
      <c r="D247" s="640"/>
      <c r="E247" s="640" t="s">
        <v>13212</v>
      </c>
      <c r="F247" s="639">
        <v>9.0299999999999994</v>
      </c>
      <c r="G247" s="640"/>
      <c r="H247" s="822" t="s">
        <v>13213</v>
      </c>
      <c r="I247" s="822"/>
      <c r="J247" s="639">
        <v>41.02</v>
      </c>
    </row>
    <row r="248" spans="1:10" ht="0.95" customHeight="1" thickTop="1" x14ac:dyDescent="0.2">
      <c r="A248" s="638"/>
      <c r="B248" s="638"/>
      <c r="C248" s="638"/>
      <c r="D248" s="638"/>
      <c r="E248" s="638"/>
      <c r="F248" s="638"/>
      <c r="G248" s="638"/>
      <c r="H248" s="638"/>
      <c r="I248" s="638"/>
      <c r="J248" s="638"/>
    </row>
    <row r="249" spans="1:10" ht="18" customHeight="1" x14ac:dyDescent="0.2">
      <c r="A249" s="658" t="s">
        <v>13338</v>
      </c>
      <c r="B249" s="656" t="s">
        <v>13186</v>
      </c>
      <c r="C249" s="658" t="s">
        <v>13187</v>
      </c>
      <c r="D249" s="658" t="s">
        <v>13188</v>
      </c>
      <c r="E249" s="823" t="s">
        <v>13189</v>
      </c>
      <c r="F249" s="823"/>
      <c r="G249" s="657" t="s">
        <v>13190</v>
      </c>
      <c r="H249" s="656" t="s">
        <v>13191</v>
      </c>
      <c r="I249" s="656" t="s">
        <v>13192</v>
      </c>
      <c r="J249" s="656" t="s">
        <v>13193</v>
      </c>
    </row>
    <row r="250" spans="1:10" ht="24" customHeight="1" x14ac:dyDescent="0.2">
      <c r="A250" s="654" t="s">
        <v>13194</v>
      </c>
      <c r="B250" s="655" t="s">
        <v>13339</v>
      </c>
      <c r="C250" s="654" t="s">
        <v>7</v>
      </c>
      <c r="D250" s="654" t="s">
        <v>3366</v>
      </c>
      <c r="E250" s="824" t="s">
        <v>13297</v>
      </c>
      <c r="F250" s="824"/>
      <c r="G250" s="653" t="s">
        <v>13268</v>
      </c>
      <c r="H250" s="652">
        <v>1</v>
      </c>
      <c r="I250" s="651">
        <v>23.54</v>
      </c>
      <c r="J250" s="651">
        <v>23.54</v>
      </c>
    </row>
    <row r="251" spans="1:10" ht="36" customHeight="1" x14ac:dyDescent="0.2">
      <c r="A251" s="649" t="s">
        <v>13197</v>
      </c>
      <c r="B251" s="650" t="s">
        <v>13340</v>
      </c>
      <c r="C251" s="649" t="s">
        <v>7</v>
      </c>
      <c r="D251" s="649" t="s">
        <v>3317</v>
      </c>
      <c r="E251" s="825" t="s">
        <v>13272</v>
      </c>
      <c r="F251" s="825"/>
      <c r="G251" s="648" t="s">
        <v>50</v>
      </c>
      <c r="H251" s="647">
        <v>0.30399999999999999</v>
      </c>
      <c r="I251" s="646">
        <v>56.38</v>
      </c>
      <c r="J251" s="646">
        <v>17.13</v>
      </c>
    </row>
    <row r="252" spans="1:10" ht="36" customHeight="1" x14ac:dyDescent="0.2">
      <c r="A252" s="649" t="s">
        <v>13197</v>
      </c>
      <c r="B252" s="650" t="s">
        <v>13341</v>
      </c>
      <c r="C252" s="649" t="s">
        <v>7</v>
      </c>
      <c r="D252" s="649" t="s">
        <v>3318</v>
      </c>
      <c r="E252" s="825" t="s">
        <v>13272</v>
      </c>
      <c r="F252" s="825"/>
      <c r="G252" s="648" t="s">
        <v>67</v>
      </c>
      <c r="H252" s="647">
        <v>0.125</v>
      </c>
      <c r="I252" s="646">
        <v>29.53</v>
      </c>
      <c r="J252" s="646">
        <v>3.69</v>
      </c>
    </row>
    <row r="253" spans="1:10" ht="24" customHeight="1" x14ac:dyDescent="0.2">
      <c r="A253" s="649" t="s">
        <v>13197</v>
      </c>
      <c r="B253" s="650" t="s">
        <v>13244</v>
      </c>
      <c r="C253" s="649" t="s">
        <v>7</v>
      </c>
      <c r="D253" s="649" t="s">
        <v>25</v>
      </c>
      <c r="E253" s="825" t="s">
        <v>13196</v>
      </c>
      <c r="F253" s="825"/>
      <c r="G253" s="648" t="s">
        <v>23</v>
      </c>
      <c r="H253" s="647">
        <v>7.3999999999999996E-2</v>
      </c>
      <c r="I253" s="646">
        <v>13.34</v>
      </c>
      <c r="J253" s="646">
        <v>0.98</v>
      </c>
    </row>
    <row r="254" spans="1:10" ht="24" customHeight="1" x14ac:dyDescent="0.2">
      <c r="A254" s="649" t="s">
        <v>13197</v>
      </c>
      <c r="B254" s="650" t="s">
        <v>13252</v>
      </c>
      <c r="C254" s="649" t="s">
        <v>7</v>
      </c>
      <c r="D254" s="649" t="s">
        <v>53</v>
      </c>
      <c r="E254" s="825" t="s">
        <v>13196</v>
      </c>
      <c r="F254" s="825"/>
      <c r="G254" s="648" t="s">
        <v>23</v>
      </c>
      <c r="H254" s="647">
        <v>0.104</v>
      </c>
      <c r="I254" s="646">
        <v>16.78</v>
      </c>
      <c r="J254" s="646">
        <v>1.74</v>
      </c>
    </row>
    <row r="255" spans="1:10" ht="25.5" x14ac:dyDescent="0.2">
      <c r="A255" s="640"/>
      <c r="B255" s="640"/>
      <c r="C255" s="640"/>
      <c r="D255" s="640"/>
      <c r="E255" s="640" t="s">
        <v>13209</v>
      </c>
      <c r="F255" s="639">
        <v>4.0095620993154411</v>
      </c>
      <c r="G255" s="640" t="s">
        <v>13210</v>
      </c>
      <c r="H255" s="639">
        <v>3.37</v>
      </c>
      <c r="I255" s="640" t="s">
        <v>13211</v>
      </c>
      <c r="J255" s="639">
        <v>7.38</v>
      </c>
    </row>
    <row r="256" spans="1:10" ht="15" thickBot="1" x14ac:dyDescent="0.25">
      <c r="A256" s="640"/>
      <c r="B256" s="640"/>
      <c r="C256" s="640"/>
      <c r="D256" s="640"/>
      <c r="E256" s="640" t="s">
        <v>13212</v>
      </c>
      <c r="F256" s="639">
        <v>6.64</v>
      </c>
      <c r="G256" s="640"/>
      <c r="H256" s="822" t="s">
        <v>13213</v>
      </c>
      <c r="I256" s="822"/>
      <c r="J256" s="639">
        <v>30.18</v>
      </c>
    </row>
    <row r="257" spans="1:10" ht="0.95" customHeight="1" thickTop="1" x14ac:dyDescent="0.2">
      <c r="A257" s="638"/>
      <c r="B257" s="638"/>
      <c r="C257" s="638"/>
      <c r="D257" s="638"/>
      <c r="E257" s="638"/>
      <c r="F257" s="638"/>
      <c r="G257" s="638"/>
      <c r="H257" s="638"/>
      <c r="I257" s="638"/>
      <c r="J257" s="638"/>
    </row>
    <row r="258" spans="1:10" ht="18" customHeight="1" x14ac:dyDescent="0.2">
      <c r="A258" s="658" t="s">
        <v>13342</v>
      </c>
      <c r="B258" s="656" t="s">
        <v>13186</v>
      </c>
      <c r="C258" s="658" t="s">
        <v>13187</v>
      </c>
      <c r="D258" s="658" t="s">
        <v>13188</v>
      </c>
      <c r="E258" s="823" t="s">
        <v>13189</v>
      </c>
      <c r="F258" s="823"/>
      <c r="G258" s="657" t="s">
        <v>13190</v>
      </c>
      <c r="H258" s="656" t="s">
        <v>13191</v>
      </c>
      <c r="I258" s="656" t="s">
        <v>13192</v>
      </c>
      <c r="J258" s="656" t="s">
        <v>13193</v>
      </c>
    </row>
    <row r="259" spans="1:10" ht="36" customHeight="1" x14ac:dyDescent="0.2">
      <c r="A259" s="654" t="s">
        <v>13194</v>
      </c>
      <c r="B259" s="655" t="s">
        <v>13343</v>
      </c>
      <c r="C259" s="654" t="s">
        <v>7</v>
      </c>
      <c r="D259" s="654" t="s">
        <v>3374</v>
      </c>
      <c r="E259" s="824" t="s">
        <v>13301</v>
      </c>
      <c r="F259" s="824"/>
      <c r="G259" s="653" t="s">
        <v>13243</v>
      </c>
      <c r="H259" s="652">
        <v>1</v>
      </c>
      <c r="I259" s="651">
        <v>63.9</v>
      </c>
      <c r="J259" s="651">
        <v>63.9</v>
      </c>
    </row>
    <row r="260" spans="1:10" ht="36" customHeight="1" x14ac:dyDescent="0.2">
      <c r="A260" s="649" t="s">
        <v>13197</v>
      </c>
      <c r="B260" s="650" t="s">
        <v>13315</v>
      </c>
      <c r="C260" s="649" t="s">
        <v>7</v>
      </c>
      <c r="D260" s="649" t="s">
        <v>2184</v>
      </c>
      <c r="E260" s="825" t="s">
        <v>13272</v>
      </c>
      <c r="F260" s="825"/>
      <c r="G260" s="648" t="s">
        <v>67</v>
      </c>
      <c r="H260" s="647">
        <v>2.8000000000000001E-2</v>
      </c>
      <c r="I260" s="646">
        <v>12.5</v>
      </c>
      <c r="J260" s="646">
        <v>0.35</v>
      </c>
    </row>
    <row r="261" spans="1:10" ht="36" customHeight="1" x14ac:dyDescent="0.2">
      <c r="A261" s="649" t="s">
        <v>13197</v>
      </c>
      <c r="B261" s="650" t="s">
        <v>13316</v>
      </c>
      <c r="C261" s="649" t="s">
        <v>7</v>
      </c>
      <c r="D261" s="649" t="s">
        <v>2183</v>
      </c>
      <c r="E261" s="825" t="s">
        <v>13272</v>
      </c>
      <c r="F261" s="825"/>
      <c r="G261" s="648" t="s">
        <v>50</v>
      </c>
      <c r="H261" s="647">
        <v>3.2000000000000001E-2</v>
      </c>
      <c r="I261" s="646">
        <v>15.15</v>
      </c>
      <c r="J261" s="646">
        <v>0.48</v>
      </c>
    </row>
    <row r="262" spans="1:10" ht="24" customHeight="1" x14ac:dyDescent="0.2">
      <c r="A262" s="649" t="s">
        <v>13197</v>
      </c>
      <c r="B262" s="650" t="s">
        <v>13317</v>
      </c>
      <c r="C262" s="649" t="s">
        <v>7</v>
      </c>
      <c r="D262" s="649" t="s">
        <v>51</v>
      </c>
      <c r="E262" s="825" t="s">
        <v>13196</v>
      </c>
      <c r="F262" s="825"/>
      <c r="G262" s="648" t="s">
        <v>23</v>
      </c>
      <c r="H262" s="647">
        <v>0.5</v>
      </c>
      <c r="I262" s="646">
        <v>13.87</v>
      </c>
      <c r="J262" s="646">
        <v>6.93</v>
      </c>
    </row>
    <row r="263" spans="1:10" ht="24" customHeight="1" x14ac:dyDescent="0.2">
      <c r="A263" s="649" t="s">
        <v>13197</v>
      </c>
      <c r="B263" s="650" t="s">
        <v>13318</v>
      </c>
      <c r="C263" s="649" t="s">
        <v>7</v>
      </c>
      <c r="D263" s="649" t="s">
        <v>52</v>
      </c>
      <c r="E263" s="825" t="s">
        <v>13196</v>
      </c>
      <c r="F263" s="825"/>
      <c r="G263" s="648" t="s">
        <v>23</v>
      </c>
      <c r="H263" s="647">
        <v>1.2889999999999999</v>
      </c>
      <c r="I263" s="646">
        <v>16.59</v>
      </c>
      <c r="J263" s="646">
        <v>21.38</v>
      </c>
    </row>
    <row r="264" spans="1:10" ht="24" customHeight="1" x14ac:dyDescent="0.2">
      <c r="A264" s="644" t="s">
        <v>13199</v>
      </c>
      <c r="B264" s="645" t="s">
        <v>13319</v>
      </c>
      <c r="C264" s="644" t="s">
        <v>7</v>
      </c>
      <c r="D264" s="644" t="s">
        <v>6495</v>
      </c>
      <c r="E264" s="821" t="s">
        <v>13220</v>
      </c>
      <c r="F264" s="821"/>
      <c r="G264" s="643" t="s">
        <v>64</v>
      </c>
      <c r="H264" s="642">
        <v>1.7000000000000001E-2</v>
      </c>
      <c r="I264" s="641">
        <v>4.83</v>
      </c>
      <c r="J264" s="641">
        <v>0.08</v>
      </c>
    </row>
    <row r="265" spans="1:10" ht="24" customHeight="1" x14ac:dyDescent="0.2">
      <c r="A265" s="644" t="s">
        <v>13199</v>
      </c>
      <c r="B265" s="645" t="s">
        <v>13320</v>
      </c>
      <c r="C265" s="644" t="s">
        <v>7</v>
      </c>
      <c r="D265" s="644" t="s">
        <v>11840</v>
      </c>
      <c r="E265" s="821" t="s">
        <v>13220</v>
      </c>
      <c r="F265" s="821"/>
      <c r="G265" s="643" t="s">
        <v>18</v>
      </c>
      <c r="H265" s="642">
        <v>1.1659999999999999</v>
      </c>
      <c r="I265" s="641">
        <v>7.16</v>
      </c>
      <c r="J265" s="641">
        <v>8.34</v>
      </c>
    </row>
    <row r="266" spans="1:10" ht="24" customHeight="1" x14ac:dyDescent="0.2">
      <c r="A266" s="644" t="s">
        <v>13199</v>
      </c>
      <c r="B266" s="645" t="s">
        <v>13322</v>
      </c>
      <c r="C266" s="644" t="s">
        <v>7</v>
      </c>
      <c r="D266" s="644" t="s">
        <v>8277</v>
      </c>
      <c r="E266" s="821" t="s">
        <v>13220</v>
      </c>
      <c r="F266" s="821"/>
      <c r="G266" s="643" t="s">
        <v>21</v>
      </c>
      <c r="H266" s="642">
        <v>3.4000000000000002E-2</v>
      </c>
      <c r="I266" s="641">
        <v>16.38</v>
      </c>
      <c r="J266" s="641">
        <v>0.55000000000000004</v>
      </c>
    </row>
    <row r="267" spans="1:10" ht="24" customHeight="1" x14ac:dyDescent="0.2">
      <c r="A267" s="644" t="s">
        <v>13199</v>
      </c>
      <c r="B267" s="645" t="s">
        <v>13344</v>
      </c>
      <c r="C267" s="644" t="s">
        <v>7</v>
      </c>
      <c r="D267" s="644" t="s">
        <v>8287</v>
      </c>
      <c r="E267" s="821" t="s">
        <v>13220</v>
      </c>
      <c r="F267" s="821"/>
      <c r="G267" s="643" t="s">
        <v>21</v>
      </c>
      <c r="H267" s="642">
        <v>4.9000000000000002E-2</v>
      </c>
      <c r="I267" s="641">
        <v>13.53</v>
      </c>
      <c r="J267" s="641">
        <v>0.66</v>
      </c>
    </row>
    <row r="268" spans="1:10" ht="24" customHeight="1" x14ac:dyDescent="0.2">
      <c r="A268" s="644" t="s">
        <v>13199</v>
      </c>
      <c r="B268" s="645" t="s">
        <v>13323</v>
      </c>
      <c r="C268" s="644" t="s">
        <v>7</v>
      </c>
      <c r="D268" s="644" t="s">
        <v>11846</v>
      </c>
      <c r="E268" s="821" t="s">
        <v>13220</v>
      </c>
      <c r="F268" s="821"/>
      <c r="G268" s="643" t="s">
        <v>18</v>
      </c>
      <c r="H268" s="642">
        <v>1.093</v>
      </c>
      <c r="I268" s="641">
        <v>2.5</v>
      </c>
      <c r="J268" s="641">
        <v>2.73</v>
      </c>
    </row>
    <row r="269" spans="1:10" ht="24" customHeight="1" x14ac:dyDescent="0.2">
      <c r="A269" s="644" t="s">
        <v>13199</v>
      </c>
      <c r="B269" s="645" t="s">
        <v>13324</v>
      </c>
      <c r="C269" s="644" t="s">
        <v>7</v>
      </c>
      <c r="D269" s="644" t="s">
        <v>13161</v>
      </c>
      <c r="E269" s="821" t="s">
        <v>13220</v>
      </c>
      <c r="F269" s="821"/>
      <c r="G269" s="643" t="s">
        <v>18</v>
      </c>
      <c r="H269" s="642">
        <v>1.9430000000000001</v>
      </c>
      <c r="I269" s="641">
        <v>11.53</v>
      </c>
      <c r="J269" s="641">
        <v>22.4</v>
      </c>
    </row>
    <row r="270" spans="1:10" ht="25.5" x14ac:dyDescent="0.2">
      <c r="A270" s="640"/>
      <c r="B270" s="640"/>
      <c r="C270" s="640"/>
      <c r="D270" s="640"/>
      <c r="E270" s="640" t="s">
        <v>13209</v>
      </c>
      <c r="F270" s="639">
        <v>12.083016407693144</v>
      </c>
      <c r="G270" s="640" t="s">
        <v>13210</v>
      </c>
      <c r="H270" s="639">
        <v>10.16</v>
      </c>
      <c r="I270" s="640" t="s">
        <v>13211</v>
      </c>
      <c r="J270" s="639">
        <v>22.24</v>
      </c>
    </row>
    <row r="271" spans="1:10" ht="15" thickBot="1" x14ac:dyDescent="0.25">
      <c r="A271" s="640"/>
      <c r="B271" s="640"/>
      <c r="C271" s="640"/>
      <c r="D271" s="640"/>
      <c r="E271" s="640" t="s">
        <v>13212</v>
      </c>
      <c r="F271" s="639">
        <v>18.04</v>
      </c>
      <c r="G271" s="640"/>
      <c r="H271" s="822" t="s">
        <v>13213</v>
      </c>
      <c r="I271" s="822"/>
      <c r="J271" s="639">
        <v>81.94</v>
      </c>
    </row>
    <row r="272" spans="1:10" ht="0.95" customHeight="1" thickTop="1" x14ac:dyDescent="0.2">
      <c r="A272" s="638"/>
      <c r="B272" s="638"/>
      <c r="C272" s="638"/>
      <c r="D272" s="638"/>
      <c r="E272" s="638"/>
      <c r="F272" s="638"/>
      <c r="G272" s="638"/>
      <c r="H272" s="638"/>
      <c r="I272" s="638"/>
      <c r="J272" s="638"/>
    </row>
    <row r="273" spans="1:10" ht="18" customHeight="1" x14ac:dyDescent="0.2">
      <c r="A273" s="658" t="s">
        <v>13345</v>
      </c>
      <c r="B273" s="656" t="s">
        <v>13186</v>
      </c>
      <c r="C273" s="658" t="s">
        <v>13187</v>
      </c>
      <c r="D273" s="658" t="s">
        <v>13188</v>
      </c>
      <c r="E273" s="823" t="s">
        <v>13189</v>
      </c>
      <c r="F273" s="823"/>
      <c r="G273" s="657" t="s">
        <v>13190</v>
      </c>
      <c r="H273" s="656" t="s">
        <v>13191</v>
      </c>
      <c r="I273" s="656" t="s">
        <v>13192</v>
      </c>
      <c r="J273" s="656" t="s">
        <v>13193</v>
      </c>
    </row>
    <row r="274" spans="1:10" ht="36" customHeight="1" x14ac:dyDescent="0.2">
      <c r="A274" s="654" t="s">
        <v>13194</v>
      </c>
      <c r="B274" s="655" t="s">
        <v>13346</v>
      </c>
      <c r="C274" s="654" t="s">
        <v>7</v>
      </c>
      <c r="D274" s="654" t="s">
        <v>3394</v>
      </c>
      <c r="E274" s="824" t="s">
        <v>13301</v>
      </c>
      <c r="F274" s="824"/>
      <c r="G274" s="653" t="s">
        <v>13268</v>
      </c>
      <c r="H274" s="652">
        <v>1</v>
      </c>
      <c r="I274" s="651">
        <v>517.98</v>
      </c>
      <c r="J274" s="651">
        <v>517.98</v>
      </c>
    </row>
    <row r="275" spans="1:10" ht="36" customHeight="1" x14ac:dyDescent="0.2">
      <c r="A275" s="649" t="s">
        <v>13197</v>
      </c>
      <c r="B275" s="650" t="s">
        <v>13327</v>
      </c>
      <c r="C275" s="649" t="s">
        <v>7</v>
      </c>
      <c r="D275" s="649" t="s">
        <v>1910</v>
      </c>
      <c r="E275" s="825" t="s">
        <v>13272</v>
      </c>
      <c r="F275" s="825"/>
      <c r="G275" s="648" t="s">
        <v>67</v>
      </c>
      <c r="H275" s="647">
        <v>9.2999999999999999E-2</v>
      </c>
      <c r="I275" s="646">
        <v>0.3</v>
      </c>
      <c r="J275" s="646">
        <v>0.02</v>
      </c>
    </row>
    <row r="276" spans="1:10" ht="36" customHeight="1" x14ac:dyDescent="0.2">
      <c r="A276" s="649" t="s">
        <v>13197</v>
      </c>
      <c r="B276" s="650" t="s">
        <v>13328</v>
      </c>
      <c r="C276" s="649" t="s">
        <v>7</v>
      </c>
      <c r="D276" s="649" t="s">
        <v>1909</v>
      </c>
      <c r="E276" s="825" t="s">
        <v>13272</v>
      </c>
      <c r="F276" s="825"/>
      <c r="G276" s="648" t="s">
        <v>50</v>
      </c>
      <c r="H276" s="647">
        <v>8.7999999999999995E-2</v>
      </c>
      <c r="I276" s="646">
        <v>1.53</v>
      </c>
      <c r="J276" s="646">
        <v>0.13</v>
      </c>
    </row>
    <row r="277" spans="1:10" ht="24" customHeight="1" x14ac:dyDescent="0.2">
      <c r="A277" s="649" t="s">
        <v>13197</v>
      </c>
      <c r="B277" s="650" t="s">
        <v>13244</v>
      </c>
      <c r="C277" s="649" t="s">
        <v>7</v>
      </c>
      <c r="D277" s="649" t="s">
        <v>25</v>
      </c>
      <c r="E277" s="825" t="s">
        <v>13196</v>
      </c>
      <c r="F277" s="825"/>
      <c r="G277" s="648" t="s">
        <v>23</v>
      </c>
      <c r="H277" s="647">
        <v>0.54400000000000004</v>
      </c>
      <c r="I277" s="646">
        <v>13.34</v>
      </c>
      <c r="J277" s="646">
        <v>7.25</v>
      </c>
    </row>
    <row r="278" spans="1:10" ht="24" customHeight="1" x14ac:dyDescent="0.2">
      <c r="A278" s="649" t="s">
        <v>13197</v>
      </c>
      <c r="B278" s="650" t="s">
        <v>13252</v>
      </c>
      <c r="C278" s="649" t="s">
        <v>7</v>
      </c>
      <c r="D278" s="649" t="s">
        <v>53</v>
      </c>
      <c r="E278" s="825" t="s">
        <v>13196</v>
      </c>
      <c r="F278" s="825"/>
      <c r="G278" s="648" t="s">
        <v>23</v>
      </c>
      <c r="H278" s="647">
        <v>0.36299999999999999</v>
      </c>
      <c r="I278" s="646">
        <v>16.78</v>
      </c>
      <c r="J278" s="646">
        <v>6.09</v>
      </c>
    </row>
    <row r="279" spans="1:10" ht="36" customHeight="1" x14ac:dyDescent="0.2">
      <c r="A279" s="644" t="s">
        <v>13199</v>
      </c>
      <c r="B279" s="645" t="s">
        <v>13329</v>
      </c>
      <c r="C279" s="644" t="s">
        <v>7</v>
      </c>
      <c r="D279" s="644" t="s">
        <v>6006</v>
      </c>
      <c r="E279" s="821" t="s">
        <v>13220</v>
      </c>
      <c r="F279" s="821"/>
      <c r="G279" s="643" t="s">
        <v>13268</v>
      </c>
      <c r="H279" s="642">
        <v>1.1499999999999999</v>
      </c>
      <c r="I279" s="641">
        <v>438.69</v>
      </c>
      <c r="J279" s="641">
        <v>504.49</v>
      </c>
    </row>
    <row r="280" spans="1:10" ht="25.5" x14ac:dyDescent="0.2">
      <c r="A280" s="640"/>
      <c r="B280" s="640"/>
      <c r="C280" s="640"/>
      <c r="D280" s="640"/>
      <c r="E280" s="640" t="s">
        <v>13209</v>
      </c>
      <c r="F280" s="639">
        <v>5.4004129088340758</v>
      </c>
      <c r="G280" s="640" t="s">
        <v>13210</v>
      </c>
      <c r="H280" s="639">
        <v>4.54</v>
      </c>
      <c r="I280" s="640" t="s">
        <v>13211</v>
      </c>
      <c r="J280" s="639">
        <v>9.94</v>
      </c>
    </row>
    <row r="281" spans="1:10" ht="15" thickBot="1" x14ac:dyDescent="0.25">
      <c r="A281" s="640"/>
      <c r="B281" s="640"/>
      <c r="C281" s="640"/>
      <c r="D281" s="640"/>
      <c r="E281" s="640" t="s">
        <v>13212</v>
      </c>
      <c r="F281" s="639">
        <v>146.27000000000001</v>
      </c>
      <c r="G281" s="640"/>
      <c r="H281" s="822" t="s">
        <v>13213</v>
      </c>
      <c r="I281" s="822"/>
      <c r="J281" s="639">
        <v>664.25</v>
      </c>
    </row>
    <row r="282" spans="1:10" ht="0.95" customHeight="1" thickTop="1" x14ac:dyDescent="0.2">
      <c r="A282" s="638"/>
      <c r="B282" s="638"/>
      <c r="C282" s="638"/>
      <c r="D282" s="638"/>
      <c r="E282" s="638"/>
      <c r="F282" s="638"/>
      <c r="G282" s="638"/>
      <c r="H282" s="638"/>
      <c r="I282" s="638"/>
      <c r="J282" s="638"/>
    </row>
    <row r="283" spans="1:10" ht="18" customHeight="1" x14ac:dyDescent="0.2">
      <c r="A283" s="658" t="s">
        <v>13347</v>
      </c>
      <c r="B283" s="656" t="s">
        <v>13186</v>
      </c>
      <c r="C283" s="658" t="s">
        <v>13187</v>
      </c>
      <c r="D283" s="658" t="s">
        <v>13188</v>
      </c>
      <c r="E283" s="823" t="s">
        <v>13189</v>
      </c>
      <c r="F283" s="823"/>
      <c r="G283" s="657" t="s">
        <v>13190</v>
      </c>
      <c r="H283" s="656" t="s">
        <v>13191</v>
      </c>
      <c r="I283" s="656" t="s">
        <v>13192</v>
      </c>
      <c r="J283" s="656" t="s">
        <v>13193</v>
      </c>
    </row>
    <row r="284" spans="1:10" ht="48" customHeight="1" x14ac:dyDescent="0.2">
      <c r="A284" s="654" t="s">
        <v>13194</v>
      </c>
      <c r="B284" s="655" t="s">
        <v>13348</v>
      </c>
      <c r="C284" s="654" t="s">
        <v>7</v>
      </c>
      <c r="D284" s="654" t="s">
        <v>2443</v>
      </c>
      <c r="E284" s="824" t="s">
        <v>13301</v>
      </c>
      <c r="F284" s="824"/>
      <c r="G284" s="653" t="s">
        <v>21</v>
      </c>
      <c r="H284" s="652">
        <v>1</v>
      </c>
      <c r="I284" s="651">
        <v>9.73</v>
      </c>
      <c r="J284" s="651">
        <v>9.73</v>
      </c>
    </row>
    <row r="285" spans="1:10" ht="36" customHeight="1" x14ac:dyDescent="0.2">
      <c r="A285" s="649" t="s">
        <v>13197</v>
      </c>
      <c r="B285" s="650" t="s">
        <v>13305</v>
      </c>
      <c r="C285" s="649" t="s">
        <v>7</v>
      </c>
      <c r="D285" s="649" t="s">
        <v>2459</v>
      </c>
      <c r="E285" s="825" t="s">
        <v>13301</v>
      </c>
      <c r="F285" s="825"/>
      <c r="G285" s="648" t="s">
        <v>21</v>
      </c>
      <c r="H285" s="647">
        <v>1</v>
      </c>
      <c r="I285" s="646">
        <v>7.45</v>
      </c>
      <c r="J285" s="646">
        <v>7.45</v>
      </c>
    </row>
    <row r="286" spans="1:10" ht="24" customHeight="1" x14ac:dyDescent="0.2">
      <c r="A286" s="649" t="s">
        <v>13197</v>
      </c>
      <c r="B286" s="650" t="s">
        <v>13306</v>
      </c>
      <c r="C286" s="649" t="s">
        <v>7</v>
      </c>
      <c r="D286" s="649" t="s">
        <v>173</v>
      </c>
      <c r="E286" s="825" t="s">
        <v>13196</v>
      </c>
      <c r="F286" s="825"/>
      <c r="G286" s="648" t="s">
        <v>23</v>
      </c>
      <c r="H286" s="647">
        <v>9.5600000000000004E-2</v>
      </c>
      <c r="I286" s="646">
        <v>16.690000000000001</v>
      </c>
      <c r="J286" s="646">
        <v>1.59</v>
      </c>
    </row>
    <row r="287" spans="1:10" ht="24" customHeight="1" x14ac:dyDescent="0.2">
      <c r="A287" s="649" t="s">
        <v>13197</v>
      </c>
      <c r="B287" s="650" t="s">
        <v>13307</v>
      </c>
      <c r="C287" s="649" t="s">
        <v>7</v>
      </c>
      <c r="D287" s="649" t="s">
        <v>168</v>
      </c>
      <c r="E287" s="825" t="s">
        <v>13196</v>
      </c>
      <c r="F287" s="825"/>
      <c r="G287" s="648" t="s">
        <v>23</v>
      </c>
      <c r="H287" s="647">
        <v>1.5599999999999999E-2</v>
      </c>
      <c r="I287" s="646">
        <v>12.78</v>
      </c>
      <c r="J287" s="646">
        <v>0.19</v>
      </c>
    </row>
    <row r="288" spans="1:10" ht="24" customHeight="1" x14ac:dyDescent="0.2">
      <c r="A288" s="644" t="s">
        <v>13199</v>
      </c>
      <c r="B288" s="645" t="s">
        <v>13308</v>
      </c>
      <c r="C288" s="644" t="s">
        <v>7</v>
      </c>
      <c r="D288" s="644" t="s">
        <v>10347</v>
      </c>
      <c r="E288" s="821" t="s">
        <v>13220</v>
      </c>
      <c r="F288" s="821"/>
      <c r="G288" s="643" t="s">
        <v>21</v>
      </c>
      <c r="H288" s="642">
        <v>2.5000000000000001E-2</v>
      </c>
      <c r="I288" s="641">
        <v>16.989999999999998</v>
      </c>
      <c r="J288" s="641">
        <v>0.42</v>
      </c>
    </row>
    <row r="289" spans="1:10" ht="36" customHeight="1" x14ac:dyDescent="0.2">
      <c r="A289" s="644" t="s">
        <v>13199</v>
      </c>
      <c r="B289" s="645" t="s">
        <v>13309</v>
      </c>
      <c r="C289" s="644" t="s">
        <v>7</v>
      </c>
      <c r="D289" s="644" t="s">
        <v>6772</v>
      </c>
      <c r="E289" s="821" t="s">
        <v>13220</v>
      </c>
      <c r="F289" s="821"/>
      <c r="G289" s="643" t="s">
        <v>38</v>
      </c>
      <c r="H289" s="642">
        <v>0.54300000000000004</v>
      </c>
      <c r="I289" s="641">
        <v>0.15</v>
      </c>
      <c r="J289" s="641">
        <v>0.08</v>
      </c>
    </row>
    <row r="290" spans="1:10" ht="25.5" x14ac:dyDescent="0.2">
      <c r="A290" s="640"/>
      <c r="B290" s="640"/>
      <c r="C290" s="640"/>
      <c r="D290" s="640"/>
      <c r="E290" s="640" t="s">
        <v>13209</v>
      </c>
      <c r="F290" s="639">
        <v>0.83125067912637185</v>
      </c>
      <c r="G290" s="640" t="s">
        <v>13210</v>
      </c>
      <c r="H290" s="639">
        <v>0.7</v>
      </c>
      <c r="I290" s="640" t="s">
        <v>13211</v>
      </c>
      <c r="J290" s="639">
        <v>1.53</v>
      </c>
    </row>
    <row r="291" spans="1:10" ht="15" thickBot="1" x14ac:dyDescent="0.25">
      <c r="A291" s="640"/>
      <c r="B291" s="640"/>
      <c r="C291" s="640"/>
      <c r="D291" s="640"/>
      <c r="E291" s="640" t="s">
        <v>13212</v>
      </c>
      <c r="F291" s="639">
        <v>2.74</v>
      </c>
      <c r="G291" s="640"/>
      <c r="H291" s="822" t="s">
        <v>13213</v>
      </c>
      <c r="I291" s="822"/>
      <c r="J291" s="639">
        <v>12.47</v>
      </c>
    </row>
    <row r="292" spans="1:10" ht="0.95" customHeight="1" thickTop="1" x14ac:dyDescent="0.2">
      <c r="A292" s="638"/>
      <c r="B292" s="638"/>
      <c r="C292" s="638"/>
      <c r="D292" s="638"/>
      <c r="E292" s="638"/>
      <c r="F292" s="638"/>
      <c r="G292" s="638"/>
      <c r="H292" s="638"/>
      <c r="I292" s="638"/>
      <c r="J292" s="638"/>
    </row>
    <row r="293" spans="1:10" ht="18" customHeight="1" x14ac:dyDescent="0.2">
      <c r="A293" s="658" t="s">
        <v>13349</v>
      </c>
      <c r="B293" s="656" t="s">
        <v>13186</v>
      </c>
      <c r="C293" s="658" t="s">
        <v>13187</v>
      </c>
      <c r="D293" s="658" t="s">
        <v>13188</v>
      </c>
      <c r="E293" s="823" t="s">
        <v>13189</v>
      </c>
      <c r="F293" s="823"/>
      <c r="G293" s="657" t="s">
        <v>13190</v>
      </c>
      <c r="H293" s="656" t="s">
        <v>13191</v>
      </c>
      <c r="I293" s="656" t="s">
        <v>13192</v>
      </c>
      <c r="J293" s="656" t="s">
        <v>13193</v>
      </c>
    </row>
    <row r="294" spans="1:10" ht="48" customHeight="1" x14ac:dyDescent="0.2">
      <c r="A294" s="654" t="s">
        <v>13194</v>
      </c>
      <c r="B294" s="655" t="s">
        <v>13350</v>
      </c>
      <c r="C294" s="654" t="s">
        <v>7</v>
      </c>
      <c r="D294" s="654" t="s">
        <v>2440</v>
      </c>
      <c r="E294" s="824" t="s">
        <v>13301</v>
      </c>
      <c r="F294" s="824"/>
      <c r="G294" s="653" t="s">
        <v>21</v>
      </c>
      <c r="H294" s="652">
        <v>1</v>
      </c>
      <c r="I294" s="651">
        <v>12.8</v>
      </c>
      <c r="J294" s="651">
        <v>12.8</v>
      </c>
    </row>
    <row r="295" spans="1:10" ht="36" customHeight="1" x14ac:dyDescent="0.2">
      <c r="A295" s="649" t="s">
        <v>13197</v>
      </c>
      <c r="B295" s="650" t="s">
        <v>13312</v>
      </c>
      <c r="C295" s="649" t="s">
        <v>7</v>
      </c>
      <c r="D295" s="649" t="s">
        <v>2456</v>
      </c>
      <c r="E295" s="825" t="s">
        <v>13301</v>
      </c>
      <c r="F295" s="825"/>
      <c r="G295" s="648" t="s">
        <v>21</v>
      </c>
      <c r="H295" s="647">
        <v>1</v>
      </c>
      <c r="I295" s="646">
        <v>8.01</v>
      </c>
      <c r="J295" s="646">
        <v>8.01</v>
      </c>
    </row>
    <row r="296" spans="1:10" ht="24" customHeight="1" x14ac:dyDescent="0.2">
      <c r="A296" s="649" t="s">
        <v>13197</v>
      </c>
      <c r="B296" s="650" t="s">
        <v>13306</v>
      </c>
      <c r="C296" s="649" t="s">
        <v>7</v>
      </c>
      <c r="D296" s="649" t="s">
        <v>173</v>
      </c>
      <c r="E296" s="825" t="s">
        <v>13196</v>
      </c>
      <c r="F296" s="825"/>
      <c r="G296" s="648" t="s">
        <v>23</v>
      </c>
      <c r="H296" s="647">
        <v>0.22450000000000001</v>
      </c>
      <c r="I296" s="646">
        <v>16.690000000000001</v>
      </c>
      <c r="J296" s="646">
        <v>3.74</v>
      </c>
    </row>
    <row r="297" spans="1:10" ht="24" customHeight="1" x14ac:dyDescent="0.2">
      <c r="A297" s="649" t="s">
        <v>13197</v>
      </c>
      <c r="B297" s="650" t="s">
        <v>13307</v>
      </c>
      <c r="C297" s="649" t="s">
        <v>7</v>
      </c>
      <c r="D297" s="649" t="s">
        <v>168</v>
      </c>
      <c r="E297" s="825" t="s">
        <v>13196</v>
      </c>
      <c r="F297" s="825"/>
      <c r="G297" s="648" t="s">
        <v>23</v>
      </c>
      <c r="H297" s="647">
        <v>3.6700000000000003E-2</v>
      </c>
      <c r="I297" s="646">
        <v>12.78</v>
      </c>
      <c r="J297" s="646">
        <v>0.46</v>
      </c>
    </row>
    <row r="298" spans="1:10" ht="24" customHeight="1" x14ac:dyDescent="0.2">
      <c r="A298" s="644" t="s">
        <v>13199</v>
      </c>
      <c r="B298" s="645" t="s">
        <v>13308</v>
      </c>
      <c r="C298" s="644" t="s">
        <v>7</v>
      </c>
      <c r="D298" s="644" t="s">
        <v>10347</v>
      </c>
      <c r="E298" s="821" t="s">
        <v>13220</v>
      </c>
      <c r="F298" s="821"/>
      <c r="G298" s="643" t="s">
        <v>21</v>
      </c>
      <c r="H298" s="642">
        <v>2.5000000000000001E-2</v>
      </c>
      <c r="I298" s="641">
        <v>16.989999999999998</v>
      </c>
      <c r="J298" s="641">
        <v>0.42</v>
      </c>
    </row>
    <row r="299" spans="1:10" ht="36" customHeight="1" x14ac:dyDescent="0.2">
      <c r="A299" s="644" t="s">
        <v>13199</v>
      </c>
      <c r="B299" s="645" t="s">
        <v>13309</v>
      </c>
      <c r="C299" s="644" t="s">
        <v>7</v>
      </c>
      <c r="D299" s="644" t="s">
        <v>6772</v>
      </c>
      <c r="E299" s="821" t="s">
        <v>13220</v>
      </c>
      <c r="F299" s="821"/>
      <c r="G299" s="643" t="s">
        <v>38</v>
      </c>
      <c r="H299" s="642">
        <v>1.19</v>
      </c>
      <c r="I299" s="641">
        <v>0.15</v>
      </c>
      <c r="J299" s="641">
        <v>0.17</v>
      </c>
    </row>
    <row r="300" spans="1:10" ht="25.5" x14ac:dyDescent="0.2">
      <c r="A300" s="640"/>
      <c r="B300" s="640"/>
      <c r="C300" s="640"/>
      <c r="D300" s="640"/>
      <c r="E300" s="640" t="s">
        <v>13209</v>
      </c>
      <c r="F300" s="639">
        <v>2.3307617081386502</v>
      </c>
      <c r="G300" s="640" t="s">
        <v>13210</v>
      </c>
      <c r="H300" s="639">
        <v>1.96</v>
      </c>
      <c r="I300" s="640" t="s">
        <v>13211</v>
      </c>
      <c r="J300" s="639">
        <v>4.29</v>
      </c>
    </row>
    <row r="301" spans="1:10" ht="15" thickBot="1" x14ac:dyDescent="0.25">
      <c r="A301" s="640"/>
      <c r="B301" s="640"/>
      <c r="C301" s="640"/>
      <c r="D301" s="640"/>
      <c r="E301" s="640" t="s">
        <v>13212</v>
      </c>
      <c r="F301" s="639">
        <v>3.61</v>
      </c>
      <c r="G301" s="640"/>
      <c r="H301" s="822" t="s">
        <v>13213</v>
      </c>
      <c r="I301" s="822"/>
      <c r="J301" s="639">
        <v>16.41</v>
      </c>
    </row>
    <row r="302" spans="1:10" ht="0.95" customHeight="1" thickTop="1" x14ac:dyDescent="0.2">
      <c r="A302" s="638"/>
      <c r="B302" s="638"/>
      <c r="C302" s="638"/>
      <c r="D302" s="638"/>
      <c r="E302" s="638"/>
      <c r="F302" s="638"/>
      <c r="G302" s="638"/>
      <c r="H302" s="638"/>
      <c r="I302" s="638"/>
      <c r="J302" s="638"/>
    </row>
    <row r="303" spans="1:10" ht="18" customHeight="1" x14ac:dyDescent="0.2">
      <c r="A303" s="658" t="s">
        <v>13351</v>
      </c>
      <c r="B303" s="656" t="s">
        <v>13186</v>
      </c>
      <c r="C303" s="658" t="s">
        <v>13187</v>
      </c>
      <c r="D303" s="658" t="s">
        <v>13188</v>
      </c>
      <c r="E303" s="823" t="s">
        <v>13189</v>
      </c>
      <c r="F303" s="823"/>
      <c r="G303" s="657" t="s">
        <v>13190</v>
      </c>
      <c r="H303" s="656" t="s">
        <v>13191</v>
      </c>
      <c r="I303" s="656" t="s">
        <v>13192</v>
      </c>
      <c r="J303" s="656" t="s">
        <v>13193</v>
      </c>
    </row>
    <row r="304" spans="1:10" ht="36" customHeight="1" x14ac:dyDescent="0.2">
      <c r="A304" s="654" t="s">
        <v>13194</v>
      </c>
      <c r="B304" s="655" t="s">
        <v>13352</v>
      </c>
      <c r="C304" s="654" t="s">
        <v>7</v>
      </c>
      <c r="D304" s="654" t="s">
        <v>11221</v>
      </c>
      <c r="E304" s="824" t="s">
        <v>13301</v>
      </c>
      <c r="F304" s="824"/>
      <c r="G304" s="653" t="s">
        <v>13243</v>
      </c>
      <c r="H304" s="652">
        <v>1</v>
      </c>
      <c r="I304" s="651">
        <v>68.16</v>
      </c>
      <c r="J304" s="651">
        <v>68.16</v>
      </c>
    </row>
    <row r="305" spans="1:10" ht="24" customHeight="1" x14ac:dyDescent="0.2">
      <c r="A305" s="649" t="s">
        <v>13197</v>
      </c>
      <c r="B305" s="650" t="s">
        <v>13353</v>
      </c>
      <c r="C305" s="649" t="s">
        <v>7</v>
      </c>
      <c r="D305" s="649" t="s">
        <v>11214</v>
      </c>
      <c r="E305" s="825" t="s">
        <v>13301</v>
      </c>
      <c r="F305" s="825"/>
      <c r="G305" s="648" t="s">
        <v>13243</v>
      </c>
      <c r="H305" s="647">
        <v>0.27500000000000002</v>
      </c>
      <c r="I305" s="646">
        <v>103.26</v>
      </c>
      <c r="J305" s="646">
        <v>28.39</v>
      </c>
    </row>
    <row r="306" spans="1:10" ht="24" customHeight="1" x14ac:dyDescent="0.2">
      <c r="A306" s="649" t="s">
        <v>13197</v>
      </c>
      <c r="B306" s="650" t="s">
        <v>13317</v>
      </c>
      <c r="C306" s="649" t="s">
        <v>7</v>
      </c>
      <c r="D306" s="649" t="s">
        <v>51</v>
      </c>
      <c r="E306" s="825" t="s">
        <v>13196</v>
      </c>
      <c r="F306" s="825"/>
      <c r="G306" s="648" t="s">
        <v>23</v>
      </c>
      <c r="H306" s="647">
        <v>0.376</v>
      </c>
      <c r="I306" s="646">
        <v>13.87</v>
      </c>
      <c r="J306" s="646">
        <v>5.21</v>
      </c>
    </row>
    <row r="307" spans="1:10" ht="24" customHeight="1" x14ac:dyDescent="0.2">
      <c r="A307" s="649" t="s">
        <v>13197</v>
      </c>
      <c r="B307" s="650" t="s">
        <v>13318</v>
      </c>
      <c r="C307" s="649" t="s">
        <v>7</v>
      </c>
      <c r="D307" s="649" t="s">
        <v>52</v>
      </c>
      <c r="E307" s="825" t="s">
        <v>13196</v>
      </c>
      <c r="F307" s="825"/>
      <c r="G307" s="648" t="s">
        <v>23</v>
      </c>
      <c r="H307" s="647">
        <v>2.052</v>
      </c>
      <c r="I307" s="646">
        <v>16.59</v>
      </c>
      <c r="J307" s="646">
        <v>34.04</v>
      </c>
    </row>
    <row r="308" spans="1:10" ht="24" customHeight="1" x14ac:dyDescent="0.2">
      <c r="A308" s="644" t="s">
        <v>13199</v>
      </c>
      <c r="B308" s="645" t="s">
        <v>13319</v>
      </c>
      <c r="C308" s="644" t="s">
        <v>7</v>
      </c>
      <c r="D308" s="644" t="s">
        <v>6495</v>
      </c>
      <c r="E308" s="821" t="s">
        <v>13220</v>
      </c>
      <c r="F308" s="821"/>
      <c r="G308" s="643" t="s">
        <v>64</v>
      </c>
      <c r="H308" s="642">
        <v>1.7000000000000001E-2</v>
      </c>
      <c r="I308" s="641">
        <v>4.83</v>
      </c>
      <c r="J308" s="641">
        <v>0.08</v>
      </c>
    </row>
    <row r="309" spans="1:10" ht="24" customHeight="1" x14ac:dyDescent="0.2">
      <c r="A309" s="644" t="s">
        <v>13199</v>
      </c>
      <c r="B309" s="645" t="s">
        <v>13322</v>
      </c>
      <c r="C309" s="644" t="s">
        <v>7</v>
      </c>
      <c r="D309" s="644" t="s">
        <v>8277</v>
      </c>
      <c r="E309" s="821" t="s">
        <v>13220</v>
      </c>
      <c r="F309" s="821"/>
      <c r="G309" s="643" t="s">
        <v>21</v>
      </c>
      <c r="H309" s="642">
        <v>2.7E-2</v>
      </c>
      <c r="I309" s="641">
        <v>16.38</v>
      </c>
      <c r="J309" s="641">
        <v>0.44</v>
      </c>
    </row>
    <row r="310" spans="1:10" ht="25.5" x14ac:dyDescent="0.2">
      <c r="A310" s="640"/>
      <c r="B310" s="640"/>
      <c r="C310" s="640"/>
      <c r="D310" s="640"/>
      <c r="E310" s="640" t="s">
        <v>13209</v>
      </c>
      <c r="F310" s="639">
        <v>18.222318809083994</v>
      </c>
      <c r="G310" s="640" t="s">
        <v>13210</v>
      </c>
      <c r="H310" s="639">
        <v>15.32</v>
      </c>
      <c r="I310" s="640" t="s">
        <v>13211</v>
      </c>
      <c r="J310" s="639">
        <v>33.54</v>
      </c>
    </row>
    <row r="311" spans="1:10" ht="15" thickBot="1" x14ac:dyDescent="0.25">
      <c r="A311" s="640"/>
      <c r="B311" s="640"/>
      <c r="C311" s="640"/>
      <c r="D311" s="640"/>
      <c r="E311" s="640" t="s">
        <v>13212</v>
      </c>
      <c r="F311" s="639">
        <v>19.239999999999998</v>
      </c>
      <c r="G311" s="640"/>
      <c r="H311" s="822" t="s">
        <v>13213</v>
      </c>
      <c r="I311" s="822"/>
      <c r="J311" s="639">
        <v>87.4</v>
      </c>
    </row>
    <row r="312" spans="1:10" ht="0.95" customHeight="1" thickTop="1" x14ac:dyDescent="0.2">
      <c r="A312" s="638"/>
      <c r="B312" s="638"/>
      <c r="C312" s="638"/>
      <c r="D312" s="638"/>
      <c r="E312" s="638"/>
      <c r="F312" s="638"/>
      <c r="G312" s="638"/>
      <c r="H312" s="638"/>
      <c r="I312" s="638"/>
      <c r="J312" s="638"/>
    </row>
    <row r="313" spans="1:10" ht="18" customHeight="1" x14ac:dyDescent="0.2">
      <c r="A313" s="658" t="s">
        <v>13354</v>
      </c>
      <c r="B313" s="656" t="s">
        <v>13186</v>
      </c>
      <c r="C313" s="658" t="s">
        <v>13187</v>
      </c>
      <c r="D313" s="658" t="s">
        <v>13188</v>
      </c>
      <c r="E313" s="823" t="s">
        <v>13189</v>
      </c>
      <c r="F313" s="823"/>
      <c r="G313" s="657" t="s">
        <v>13190</v>
      </c>
      <c r="H313" s="656" t="s">
        <v>13191</v>
      </c>
      <c r="I313" s="656" t="s">
        <v>13192</v>
      </c>
      <c r="J313" s="656" t="s">
        <v>13193</v>
      </c>
    </row>
    <row r="314" spans="1:10" ht="48" customHeight="1" x14ac:dyDescent="0.2">
      <c r="A314" s="654" t="s">
        <v>13194</v>
      </c>
      <c r="B314" s="655" t="s">
        <v>13355</v>
      </c>
      <c r="C314" s="654" t="s">
        <v>7</v>
      </c>
      <c r="D314" s="654" t="s">
        <v>2402</v>
      </c>
      <c r="E314" s="824" t="s">
        <v>13301</v>
      </c>
      <c r="F314" s="824"/>
      <c r="G314" s="653" t="s">
        <v>13268</v>
      </c>
      <c r="H314" s="652">
        <v>1</v>
      </c>
      <c r="I314" s="651">
        <v>489.26</v>
      </c>
      <c r="J314" s="651">
        <v>489.26</v>
      </c>
    </row>
    <row r="315" spans="1:10" ht="36" customHeight="1" x14ac:dyDescent="0.2">
      <c r="A315" s="649" t="s">
        <v>13197</v>
      </c>
      <c r="B315" s="650" t="s">
        <v>13327</v>
      </c>
      <c r="C315" s="649" t="s">
        <v>7</v>
      </c>
      <c r="D315" s="649" t="s">
        <v>1910</v>
      </c>
      <c r="E315" s="825" t="s">
        <v>13272</v>
      </c>
      <c r="F315" s="825"/>
      <c r="G315" s="648" t="s">
        <v>67</v>
      </c>
      <c r="H315" s="647">
        <v>0.11799999999999999</v>
      </c>
      <c r="I315" s="646">
        <v>0.3</v>
      </c>
      <c r="J315" s="646">
        <v>0.03</v>
      </c>
    </row>
    <row r="316" spans="1:10" ht="36" customHeight="1" x14ac:dyDescent="0.2">
      <c r="A316" s="649" t="s">
        <v>13197</v>
      </c>
      <c r="B316" s="650" t="s">
        <v>13328</v>
      </c>
      <c r="C316" s="649" t="s">
        <v>7</v>
      </c>
      <c r="D316" s="649" t="s">
        <v>1909</v>
      </c>
      <c r="E316" s="825" t="s">
        <v>13272</v>
      </c>
      <c r="F316" s="825"/>
      <c r="G316" s="648" t="s">
        <v>50</v>
      </c>
      <c r="H316" s="647">
        <v>5.6000000000000001E-2</v>
      </c>
      <c r="I316" s="646">
        <v>1.53</v>
      </c>
      <c r="J316" s="646">
        <v>0.08</v>
      </c>
    </row>
    <row r="317" spans="1:10" ht="24" customHeight="1" x14ac:dyDescent="0.2">
      <c r="A317" s="649" t="s">
        <v>13197</v>
      </c>
      <c r="B317" s="650" t="s">
        <v>13318</v>
      </c>
      <c r="C317" s="649" t="s">
        <v>7</v>
      </c>
      <c r="D317" s="649" t="s">
        <v>52</v>
      </c>
      <c r="E317" s="825" t="s">
        <v>13196</v>
      </c>
      <c r="F317" s="825"/>
      <c r="G317" s="648" t="s">
        <v>23</v>
      </c>
      <c r="H317" s="647">
        <v>0.17399999999999999</v>
      </c>
      <c r="I317" s="646">
        <v>16.59</v>
      </c>
      <c r="J317" s="646">
        <v>2.88</v>
      </c>
    </row>
    <row r="318" spans="1:10" ht="24" customHeight="1" x14ac:dyDescent="0.2">
      <c r="A318" s="649" t="s">
        <v>13197</v>
      </c>
      <c r="B318" s="650" t="s">
        <v>13244</v>
      </c>
      <c r="C318" s="649" t="s">
        <v>7</v>
      </c>
      <c r="D318" s="649" t="s">
        <v>25</v>
      </c>
      <c r="E318" s="825" t="s">
        <v>13196</v>
      </c>
      <c r="F318" s="825"/>
      <c r="G318" s="648" t="s">
        <v>23</v>
      </c>
      <c r="H318" s="647">
        <v>1.0449999999999999</v>
      </c>
      <c r="I318" s="646">
        <v>13.34</v>
      </c>
      <c r="J318" s="646">
        <v>13.94</v>
      </c>
    </row>
    <row r="319" spans="1:10" ht="24" customHeight="1" x14ac:dyDescent="0.2">
      <c r="A319" s="649" t="s">
        <v>13197</v>
      </c>
      <c r="B319" s="650" t="s">
        <v>13252</v>
      </c>
      <c r="C319" s="649" t="s">
        <v>7</v>
      </c>
      <c r="D319" s="649" t="s">
        <v>53</v>
      </c>
      <c r="E319" s="825" t="s">
        <v>13196</v>
      </c>
      <c r="F319" s="825"/>
      <c r="G319" s="648" t="s">
        <v>23</v>
      </c>
      <c r="H319" s="647">
        <v>0.17399999999999999</v>
      </c>
      <c r="I319" s="646">
        <v>16.78</v>
      </c>
      <c r="J319" s="646">
        <v>2.91</v>
      </c>
    </row>
    <row r="320" spans="1:10" ht="36" customHeight="1" x14ac:dyDescent="0.2">
      <c r="A320" s="644" t="s">
        <v>13199</v>
      </c>
      <c r="B320" s="645" t="s">
        <v>13356</v>
      </c>
      <c r="C320" s="644" t="s">
        <v>7</v>
      </c>
      <c r="D320" s="644" t="s">
        <v>6002</v>
      </c>
      <c r="E320" s="821" t="s">
        <v>13220</v>
      </c>
      <c r="F320" s="821"/>
      <c r="G320" s="643" t="s">
        <v>13268</v>
      </c>
      <c r="H320" s="642">
        <v>1.103</v>
      </c>
      <c r="I320" s="641">
        <v>425.59</v>
      </c>
      <c r="J320" s="641">
        <v>469.42</v>
      </c>
    </row>
    <row r="321" spans="1:10" ht="25.5" x14ac:dyDescent="0.2">
      <c r="A321" s="640"/>
      <c r="B321" s="640"/>
      <c r="C321" s="640"/>
      <c r="D321" s="640"/>
      <c r="E321" s="640" t="s">
        <v>13209</v>
      </c>
      <c r="F321" s="639">
        <v>7.910463979137238</v>
      </c>
      <c r="G321" s="640" t="s">
        <v>13210</v>
      </c>
      <c r="H321" s="639">
        <v>6.65</v>
      </c>
      <c r="I321" s="640" t="s">
        <v>13211</v>
      </c>
      <c r="J321" s="639">
        <v>14.56</v>
      </c>
    </row>
    <row r="322" spans="1:10" ht="15" thickBot="1" x14ac:dyDescent="0.25">
      <c r="A322" s="640"/>
      <c r="B322" s="640"/>
      <c r="C322" s="640"/>
      <c r="D322" s="640"/>
      <c r="E322" s="640" t="s">
        <v>13212</v>
      </c>
      <c r="F322" s="639">
        <v>138.16</v>
      </c>
      <c r="G322" s="640"/>
      <c r="H322" s="822" t="s">
        <v>13213</v>
      </c>
      <c r="I322" s="822"/>
      <c r="J322" s="639">
        <v>627.41999999999996</v>
      </c>
    </row>
    <row r="323" spans="1:10" ht="0.95" customHeight="1" thickTop="1" x14ac:dyDescent="0.2">
      <c r="A323" s="638"/>
      <c r="B323" s="638"/>
      <c r="C323" s="638"/>
      <c r="D323" s="638"/>
      <c r="E323" s="638"/>
      <c r="F323" s="638"/>
      <c r="G323" s="638"/>
      <c r="H323" s="638"/>
      <c r="I323" s="638"/>
      <c r="J323" s="638"/>
    </row>
    <row r="324" spans="1:10" ht="18" customHeight="1" x14ac:dyDescent="0.2">
      <c r="A324" s="658" t="s">
        <v>13357</v>
      </c>
      <c r="B324" s="656" t="s">
        <v>13186</v>
      </c>
      <c r="C324" s="658" t="s">
        <v>13187</v>
      </c>
      <c r="D324" s="658" t="s">
        <v>13188</v>
      </c>
      <c r="E324" s="823" t="s">
        <v>13189</v>
      </c>
      <c r="F324" s="823"/>
      <c r="G324" s="657" t="s">
        <v>13190</v>
      </c>
      <c r="H324" s="656" t="s">
        <v>13191</v>
      </c>
      <c r="I324" s="656" t="s">
        <v>13192</v>
      </c>
      <c r="J324" s="656" t="s">
        <v>13193</v>
      </c>
    </row>
    <row r="325" spans="1:10" ht="48" customHeight="1" x14ac:dyDescent="0.2">
      <c r="A325" s="654" t="s">
        <v>13194</v>
      </c>
      <c r="B325" s="655" t="s">
        <v>13358</v>
      </c>
      <c r="C325" s="654" t="s">
        <v>7</v>
      </c>
      <c r="D325" s="654" t="s">
        <v>11270</v>
      </c>
      <c r="E325" s="824" t="s">
        <v>13301</v>
      </c>
      <c r="F325" s="824"/>
      <c r="G325" s="653" t="s">
        <v>13243</v>
      </c>
      <c r="H325" s="652">
        <v>1</v>
      </c>
      <c r="I325" s="651">
        <v>41.71</v>
      </c>
      <c r="J325" s="651">
        <v>41.71</v>
      </c>
    </row>
    <row r="326" spans="1:10" ht="24" customHeight="1" x14ac:dyDescent="0.2">
      <c r="A326" s="649" t="s">
        <v>13197</v>
      </c>
      <c r="B326" s="650" t="s">
        <v>13359</v>
      </c>
      <c r="C326" s="649" t="s">
        <v>7</v>
      </c>
      <c r="D326" s="649" t="s">
        <v>11211</v>
      </c>
      <c r="E326" s="825" t="s">
        <v>13301</v>
      </c>
      <c r="F326" s="825"/>
      <c r="G326" s="648" t="s">
        <v>13243</v>
      </c>
      <c r="H326" s="647">
        <v>0.105</v>
      </c>
      <c r="I326" s="646">
        <v>91.68</v>
      </c>
      <c r="J326" s="646">
        <v>9.6199999999999992</v>
      </c>
    </row>
    <row r="327" spans="1:10" ht="24" customHeight="1" x14ac:dyDescent="0.2">
      <c r="A327" s="649" t="s">
        <v>13197</v>
      </c>
      <c r="B327" s="650" t="s">
        <v>13360</v>
      </c>
      <c r="C327" s="649" t="s">
        <v>7</v>
      </c>
      <c r="D327" s="649" t="s">
        <v>11217</v>
      </c>
      <c r="E327" s="825" t="s">
        <v>13301</v>
      </c>
      <c r="F327" s="825"/>
      <c r="G327" s="648" t="s">
        <v>18</v>
      </c>
      <c r="H327" s="647">
        <v>0.65900000000000003</v>
      </c>
      <c r="I327" s="646">
        <v>26.26</v>
      </c>
      <c r="J327" s="646">
        <v>17.3</v>
      </c>
    </row>
    <row r="328" spans="1:10" ht="24" customHeight="1" x14ac:dyDescent="0.2">
      <c r="A328" s="649" t="s">
        <v>13197</v>
      </c>
      <c r="B328" s="650" t="s">
        <v>13317</v>
      </c>
      <c r="C328" s="649" t="s">
        <v>7</v>
      </c>
      <c r="D328" s="649" t="s">
        <v>51</v>
      </c>
      <c r="E328" s="825" t="s">
        <v>13196</v>
      </c>
      <c r="F328" s="825"/>
      <c r="G328" s="648" t="s">
        <v>23</v>
      </c>
      <c r="H328" s="647">
        <v>0.109</v>
      </c>
      <c r="I328" s="646">
        <v>13.87</v>
      </c>
      <c r="J328" s="646">
        <v>1.51</v>
      </c>
    </row>
    <row r="329" spans="1:10" ht="24" customHeight="1" x14ac:dyDescent="0.2">
      <c r="A329" s="649" t="s">
        <v>13197</v>
      </c>
      <c r="B329" s="650" t="s">
        <v>13318</v>
      </c>
      <c r="C329" s="649" t="s">
        <v>7</v>
      </c>
      <c r="D329" s="649" t="s">
        <v>52</v>
      </c>
      <c r="E329" s="825" t="s">
        <v>13196</v>
      </c>
      <c r="F329" s="825"/>
      <c r="G329" s="648" t="s">
        <v>23</v>
      </c>
      <c r="H329" s="647">
        <v>0.59599999999999997</v>
      </c>
      <c r="I329" s="646">
        <v>16.59</v>
      </c>
      <c r="J329" s="646">
        <v>9.8800000000000008</v>
      </c>
    </row>
    <row r="330" spans="1:10" ht="24" customHeight="1" x14ac:dyDescent="0.2">
      <c r="A330" s="644" t="s">
        <v>13199</v>
      </c>
      <c r="B330" s="645" t="s">
        <v>13319</v>
      </c>
      <c r="C330" s="644" t="s">
        <v>7</v>
      </c>
      <c r="D330" s="644" t="s">
        <v>6495</v>
      </c>
      <c r="E330" s="821" t="s">
        <v>13220</v>
      </c>
      <c r="F330" s="821"/>
      <c r="G330" s="643" t="s">
        <v>64</v>
      </c>
      <c r="H330" s="642">
        <v>4.0000000000000001E-3</v>
      </c>
      <c r="I330" s="641">
        <v>4.83</v>
      </c>
      <c r="J330" s="641">
        <v>0.01</v>
      </c>
    </row>
    <row r="331" spans="1:10" ht="24" customHeight="1" x14ac:dyDescent="0.2">
      <c r="A331" s="644" t="s">
        <v>13199</v>
      </c>
      <c r="B331" s="645" t="s">
        <v>13322</v>
      </c>
      <c r="C331" s="644" t="s">
        <v>7</v>
      </c>
      <c r="D331" s="644" t="s">
        <v>8277</v>
      </c>
      <c r="E331" s="821" t="s">
        <v>13220</v>
      </c>
      <c r="F331" s="821"/>
      <c r="G331" s="643" t="s">
        <v>21</v>
      </c>
      <c r="H331" s="642">
        <v>4.9000000000000002E-2</v>
      </c>
      <c r="I331" s="641">
        <v>16.38</v>
      </c>
      <c r="J331" s="641">
        <v>0.8</v>
      </c>
    </row>
    <row r="332" spans="1:10" ht="24" customHeight="1" x14ac:dyDescent="0.2">
      <c r="A332" s="644" t="s">
        <v>13199</v>
      </c>
      <c r="B332" s="645" t="s">
        <v>13361</v>
      </c>
      <c r="C332" s="644" t="s">
        <v>7</v>
      </c>
      <c r="D332" s="644" t="s">
        <v>13156</v>
      </c>
      <c r="E332" s="821" t="s">
        <v>13220</v>
      </c>
      <c r="F332" s="821"/>
      <c r="G332" s="643" t="s">
        <v>18</v>
      </c>
      <c r="H332" s="642">
        <v>0.32800000000000001</v>
      </c>
      <c r="I332" s="641">
        <v>7.9</v>
      </c>
      <c r="J332" s="641">
        <v>2.59</v>
      </c>
    </row>
    <row r="333" spans="1:10" ht="25.5" x14ac:dyDescent="0.2">
      <c r="A333" s="640"/>
      <c r="B333" s="640"/>
      <c r="C333" s="640"/>
      <c r="D333" s="640"/>
      <c r="E333" s="640" t="s">
        <v>13209</v>
      </c>
      <c r="F333" s="639">
        <v>6.6880365098337498</v>
      </c>
      <c r="G333" s="640" t="s">
        <v>13210</v>
      </c>
      <c r="H333" s="639">
        <v>5.62</v>
      </c>
      <c r="I333" s="640" t="s">
        <v>13211</v>
      </c>
      <c r="J333" s="639">
        <v>12.31</v>
      </c>
    </row>
    <row r="334" spans="1:10" ht="15" thickBot="1" x14ac:dyDescent="0.25">
      <c r="A334" s="640"/>
      <c r="B334" s="640"/>
      <c r="C334" s="640"/>
      <c r="D334" s="640"/>
      <c r="E334" s="640" t="s">
        <v>13212</v>
      </c>
      <c r="F334" s="639">
        <v>11.77</v>
      </c>
      <c r="G334" s="640"/>
      <c r="H334" s="822" t="s">
        <v>13213</v>
      </c>
      <c r="I334" s="822"/>
      <c r="J334" s="639">
        <v>53.48</v>
      </c>
    </row>
    <row r="335" spans="1:10" ht="0.95" customHeight="1" thickTop="1" x14ac:dyDescent="0.2">
      <c r="A335" s="638"/>
      <c r="B335" s="638"/>
      <c r="C335" s="638"/>
      <c r="D335" s="638"/>
      <c r="E335" s="638"/>
      <c r="F335" s="638"/>
      <c r="G335" s="638"/>
      <c r="H335" s="638"/>
      <c r="I335" s="638"/>
      <c r="J335" s="638"/>
    </row>
    <row r="336" spans="1:10" ht="18" customHeight="1" x14ac:dyDescent="0.2">
      <c r="A336" s="658" t="s">
        <v>13362</v>
      </c>
      <c r="B336" s="656" t="s">
        <v>13186</v>
      </c>
      <c r="C336" s="658" t="s">
        <v>13187</v>
      </c>
      <c r="D336" s="658" t="s">
        <v>13188</v>
      </c>
      <c r="E336" s="823" t="s">
        <v>13189</v>
      </c>
      <c r="F336" s="823"/>
      <c r="G336" s="657" t="s">
        <v>13190</v>
      </c>
      <c r="H336" s="656" t="s">
        <v>13191</v>
      </c>
      <c r="I336" s="656" t="s">
        <v>13192</v>
      </c>
      <c r="J336" s="656" t="s">
        <v>13193</v>
      </c>
    </row>
    <row r="337" spans="1:10" ht="24" customHeight="1" x14ac:dyDescent="0.2">
      <c r="A337" s="654" t="s">
        <v>13194</v>
      </c>
      <c r="B337" s="655" t="s">
        <v>13363</v>
      </c>
      <c r="C337" s="654" t="s">
        <v>7</v>
      </c>
      <c r="D337" s="654" t="s">
        <v>61</v>
      </c>
      <c r="E337" s="824" t="s">
        <v>13301</v>
      </c>
      <c r="F337" s="824"/>
      <c r="G337" s="653" t="s">
        <v>13268</v>
      </c>
      <c r="H337" s="652">
        <v>1</v>
      </c>
      <c r="I337" s="651">
        <v>136.83000000000001</v>
      </c>
      <c r="J337" s="651">
        <v>136.83000000000001</v>
      </c>
    </row>
    <row r="338" spans="1:10" ht="36" customHeight="1" x14ac:dyDescent="0.2">
      <c r="A338" s="649" t="s">
        <v>13197</v>
      </c>
      <c r="B338" s="650" t="s">
        <v>13327</v>
      </c>
      <c r="C338" s="649" t="s">
        <v>7</v>
      </c>
      <c r="D338" s="649" t="s">
        <v>1910</v>
      </c>
      <c r="E338" s="825" t="s">
        <v>13272</v>
      </c>
      <c r="F338" s="825"/>
      <c r="G338" s="648" t="s">
        <v>67</v>
      </c>
      <c r="H338" s="647">
        <v>1.1739999999999999</v>
      </c>
      <c r="I338" s="646">
        <v>0.3</v>
      </c>
      <c r="J338" s="646">
        <v>0.35</v>
      </c>
    </row>
    <row r="339" spans="1:10" ht="36" customHeight="1" x14ac:dyDescent="0.2">
      <c r="A339" s="649" t="s">
        <v>13197</v>
      </c>
      <c r="B339" s="650" t="s">
        <v>13328</v>
      </c>
      <c r="C339" s="649" t="s">
        <v>7</v>
      </c>
      <c r="D339" s="649" t="s">
        <v>1909</v>
      </c>
      <c r="E339" s="825" t="s">
        <v>13272</v>
      </c>
      <c r="F339" s="825"/>
      <c r="G339" s="648" t="s">
        <v>50</v>
      </c>
      <c r="H339" s="647">
        <v>0.67200000000000004</v>
      </c>
      <c r="I339" s="646">
        <v>1.53</v>
      </c>
      <c r="J339" s="646">
        <v>1.02</v>
      </c>
    </row>
    <row r="340" spans="1:10" ht="24" customHeight="1" x14ac:dyDescent="0.2">
      <c r="A340" s="649" t="s">
        <v>13197</v>
      </c>
      <c r="B340" s="650" t="s">
        <v>13318</v>
      </c>
      <c r="C340" s="649" t="s">
        <v>7</v>
      </c>
      <c r="D340" s="649" t="s">
        <v>52</v>
      </c>
      <c r="E340" s="825" t="s">
        <v>13196</v>
      </c>
      <c r="F340" s="825"/>
      <c r="G340" s="648" t="s">
        <v>23</v>
      </c>
      <c r="H340" s="647">
        <v>1.8460000000000001</v>
      </c>
      <c r="I340" s="646">
        <v>16.59</v>
      </c>
      <c r="J340" s="646">
        <v>30.62</v>
      </c>
    </row>
    <row r="341" spans="1:10" ht="24" customHeight="1" x14ac:dyDescent="0.2">
      <c r="A341" s="649" t="s">
        <v>13197</v>
      </c>
      <c r="B341" s="650" t="s">
        <v>13244</v>
      </c>
      <c r="C341" s="649" t="s">
        <v>7</v>
      </c>
      <c r="D341" s="649" t="s">
        <v>25</v>
      </c>
      <c r="E341" s="825" t="s">
        <v>13196</v>
      </c>
      <c r="F341" s="825"/>
      <c r="G341" s="648" t="s">
        <v>23</v>
      </c>
      <c r="H341" s="647">
        <v>5.5380000000000003</v>
      </c>
      <c r="I341" s="646">
        <v>13.34</v>
      </c>
      <c r="J341" s="646">
        <v>73.87</v>
      </c>
    </row>
    <row r="342" spans="1:10" ht="24" customHeight="1" x14ac:dyDescent="0.2">
      <c r="A342" s="649" t="s">
        <v>13197</v>
      </c>
      <c r="B342" s="650" t="s">
        <v>13252</v>
      </c>
      <c r="C342" s="649" t="s">
        <v>7</v>
      </c>
      <c r="D342" s="649" t="s">
        <v>53</v>
      </c>
      <c r="E342" s="825" t="s">
        <v>13196</v>
      </c>
      <c r="F342" s="825"/>
      <c r="G342" s="648" t="s">
        <v>23</v>
      </c>
      <c r="H342" s="647">
        <v>1.8460000000000001</v>
      </c>
      <c r="I342" s="646">
        <v>16.78</v>
      </c>
      <c r="J342" s="646">
        <v>30.97</v>
      </c>
    </row>
    <row r="343" spans="1:10" ht="25.5" x14ac:dyDescent="0.2">
      <c r="A343" s="640"/>
      <c r="B343" s="640"/>
      <c r="C343" s="640"/>
      <c r="D343" s="640"/>
      <c r="E343" s="640" t="s">
        <v>13209</v>
      </c>
      <c r="F343" s="639">
        <v>54.922307943062044</v>
      </c>
      <c r="G343" s="640" t="s">
        <v>13210</v>
      </c>
      <c r="H343" s="639">
        <v>46.17</v>
      </c>
      <c r="I343" s="640" t="s">
        <v>13211</v>
      </c>
      <c r="J343" s="639">
        <v>101.09</v>
      </c>
    </row>
    <row r="344" spans="1:10" ht="15" thickBot="1" x14ac:dyDescent="0.25">
      <c r="A344" s="640"/>
      <c r="B344" s="640"/>
      <c r="C344" s="640"/>
      <c r="D344" s="640"/>
      <c r="E344" s="640" t="s">
        <v>13212</v>
      </c>
      <c r="F344" s="639">
        <v>38.64</v>
      </c>
      <c r="G344" s="640"/>
      <c r="H344" s="822" t="s">
        <v>13213</v>
      </c>
      <c r="I344" s="822"/>
      <c r="J344" s="639">
        <v>175.47</v>
      </c>
    </row>
    <row r="345" spans="1:10" ht="0.95" customHeight="1" thickTop="1" x14ac:dyDescent="0.2">
      <c r="A345" s="638"/>
      <c r="B345" s="638"/>
      <c r="C345" s="638"/>
      <c r="D345" s="638"/>
      <c r="E345" s="638"/>
      <c r="F345" s="638"/>
      <c r="G345" s="638"/>
      <c r="H345" s="638"/>
      <c r="I345" s="638"/>
      <c r="J345" s="638"/>
    </row>
    <row r="346" spans="1:10" ht="18" customHeight="1" x14ac:dyDescent="0.2">
      <c r="A346" s="658" t="s">
        <v>13364</v>
      </c>
      <c r="B346" s="656" t="s">
        <v>13186</v>
      </c>
      <c r="C346" s="658" t="s">
        <v>13187</v>
      </c>
      <c r="D346" s="658" t="s">
        <v>13188</v>
      </c>
      <c r="E346" s="823" t="s">
        <v>13189</v>
      </c>
      <c r="F346" s="823"/>
      <c r="G346" s="657" t="s">
        <v>13190</v>
      </c>
      <c r="H346" s="656" t="s">
        <v>13191</v>
      </c>
      <c r="I346" s="656" t="s">
        <v>13192</v>
      </c>
      <c r="J346" s="656" t="s">
        <v>13193</v>
      </c>
    </row>
    <row r="347" spans="1:10" ht="36" customHeight="1" x14ac:dyDescent="0.2">
      <c r="A347" s="654" t="s">
        <v>13194</v>
      </c>
      <c r="B347" s="655" t="s">
        <v>13365</v>
      </c>
      <c r="C347" s="654" t="s">
        <v>7</v>
      </c>
      <c r="D347" s="654" t="s">
        <v>2943</v>
      </c>
      <c r="E347" s="824" t="s">
        <v>13301</v>
      </c>
      <c r="F347" s="824"/>
      <c r="G347" s="653" t="s">
        <v>13268</v>
      </c>
      <c r="H347" s="652">
        <v>1</v>
      </c>
      <c r="I347" s="651">
        <v>342.03</v>
      </c>
      <c r="J347" s="651">
        <v>342.03</v>
      </c>
    </row>
    <row r="348" spans="1:10" ht="48" customHeight="1" x14ac:dyDescent="0.2">
      <c r="A348" s="649" t="s">
        <v>13197</v>
      </c>
      <c r="B348" s="650" t="s">
        <v>13366</v>
      </c>
      <c r="C348" s="649" t="s">
        <v>7</v>
      </c>
      <c r="D348" s="649" t="s">
        <v>1365</v>
      </c>
      <c r="E348" s="825" t="s">
        <v>13272</v>
      </c>
      <c r="F348" s="825"/>
      <c r="G348" s="648" t="s">
        <v>67</v>
      </c>
      <c r="H348" s="647">
        <v>0.61</v>
      </c>
      <c r="I348" s="646">
        <v>1.08</v>
      </c>
      <c r="J348" s="646">
        <v>0.65</v>
      </c>
    </row>
    <row r="349" spans="1:10" ht="48" customHeight="1" x14ac:dyDescent="0.2">
      <c r="A349" s="649" t="s">
        <v>13197</v>
      </c>
      <c r="B349" s="650" t="s">
        <v>13367</v>
      </c>
      <c r="C349" s="649" t="s">
        <v>7</v>
      </c>
      <c r="D349" s="649" t="s">
        <v>1364</v>
      </c>
      <c r="E349" s="825" t="s">
        <v>13272</v>
      </c>
      <c r="F349" s="825"/>
      <c r="G349" s="648" t="s">
        <v>50</v>
      </c>
      <c r="H349" s="647">
        <v>0.64</v>
      </c>
      <c r="I349" s="646">
        <v>4.04</v>
      </c>
      <c r="J349" s="646">
        <v>2.58</v>
      </c>
    </row>
    <row r="350" spans="1:10" ht="24" customHeight="1" x14ac:dyDescent="0.2">
      <c r="A350" s="649" t="s">
        <v>13197</v>
      </c>
      <c r="B350" s="650" t="s">
        <v>13244</v>
      </c>
      <c r="C350" s="649" t="s">
        <v>7</v>
      </c>
      <c r="D350" s="649" t="s">
        <v>25</v>
      </c>
      <c r="E350" s="825" t="s">
        <v>13196</v>
      </c>
      <c r="F350" s="825"/>
      <c r="G350" s="648" t="s">
        <v>23</v>
      </c>
      <c r="H350" s="647">
        <v>1.98</v>
      </c>
      <c r="I350" s="646">
        <v>13.34</v>
      </c>
      <c r="J350" s="646">
        <v>26.41</v>
      </c>
    </row>
    <row r="351" spans="1:10" ht="24" customHeight="1" x14ac:dyDescent="0.2">
      <c r="A351" s="649" t="s">
        <v>13197</v>
      </c>
      <c r="B351" s="650" t="s">
        <v>13368</v>
      </c>
      <c r="C351" s="649" t="s">
        <v>7</v>
      </c>
      <c r="D351" s="649" t="s">
        <v>1243</v>
      </c>
      <c r="E351" s="825" t="s">
        <v>13196</v>
      </c>
      <c r="F351" s="825"/>
      <c r="G351" s="648" t="s">
        <v>23</v>
      </c>
      <c r="H351" s="647">
        <v>1.25</v>
      </c>
      <c r="I351" s="646">
        <v>11.79</v>
      </c>
      <c r="J351" s="646">
        <v>14.73</v>
      </c>
    </row>
    <row r="352" spans="1:10" ht="24" customHeight="1" x14ac:dyDescent="0.2">
      <c r="A352" s="644" t="s">
        <v>13199</v>
      </c>
      <c r="B352" s="645" t="s">
        <v>13369</v>
      </c>
      <c r="C352" s="644" t="s">
        <v>7</v>
      </c>
      <c r="D352" s="644" t="s">
        <v>5205</v>
      </c>
      <c r="E352" s="821" t="s">
        <v>13220</v>
      </c>
      <c r="F352" s="821"/>
      <c r="G352" s="643" t="s">
        <v>13268</v>
      </c>
      <c r="H352" s="642">
        <v>0.72699999999999998</v>
      </c>
      <c r="I352" s="641">
        <v>63</v>
      </c>
      <c r="J352" s="641">
        <v>45.8</v>
      </c>
    </row>
    <row r="353" spans="1:10" ht="24" customHeight="1" x14ac:dyDescent="0.2">
      <c r="A353" s="644" t="s">
        <v>13199</v>
      </c>
      <c r="B353" s="645" t="s">
        <v>13370</v>
      </c>
      <c r="C353" s="644" t="s">
        <v>7</v>
      </c>
      <c r="D353" s="644" t="s">
        <v>5946</v>
      </c>
      <c r="E353" s="821" t="s">
        <v>13220</v>
      </c>
      <c r="F353" s="821"/>
      <c r="G353" s="643" t="s">
        <v>21</v>
      </c>
      <c r="H353" s="642">
        <v>364.94</v>
      </c>
      <c r="I353" s="641">
        <v>0.56000000000000005</v>
      </c>
      <c r="J353" s="641">
        <v>204.36</v>
      </c>
    </row>
    <row r="354" spans="1:10" ht="24" customHeight="1" x14ac:dyDescent="0.2">
      <c r="A354" s="644" t="s">
        <v>13199</v>
      </c>
      <c r="B354" s="645" t="s">
        <v>13371</v>
      </c>
      <c r="C354" s="644" t="s">
        <v>7</v>
      </c>
      <c r="D354" s="644" t="s">
        <v>8037</v>
      </c>
      <c r="E354" s="821" t="s">
        <v>13220</v>
      </c>
      <c r="F354" s="821"/>
      <c r="G354" s="643" t="s">
        <v>13268</v>
      </c>
      <c r="H354" s="642">
        <v>0.59699999999999998</v>
      </c>
      <c r="I354" s="641">
        <v>79.58</v>
      </c>
      <c r="J354" s="641">
        <v>47.5</v>
      </c>
    </row>
    <row r="355" spans="1:10" ht="25.5" x14ac:dyDescent="0.2">
      <c r="A355" s="640"/>
      <c r="B355" s="640"/>
      <c r="C355" s="640"/>
      <c r="D355" s="640"/>
      <c r="E355" s="640" t="s">
        <v>13209</v>
      </c>
      <c r="F355" s="639">
        <v>16.38596109964142</v>
      </c>
      <c r="G355" s="640" t="s">
        <v>13210</v>
      </c>
      <c r="H355" s="639">
        <v>13.77</v>
      </c>
      <c r="I355" s="640" t="s">
        <v>13211</v>
      </c>
      <c r="J355" s="639">
        <v>30.16</v>
      </c>
    </row>
    <row r="356" spans="1:10" ht="15" thickBot="1" x14ac:dyDescent="0.25">
      <c r="A356" s="640"/>
      <c r="B356" s="640"/>
      <c r="C356" s="640"/>
      <c r="D356" s="640"/>
      <c r="E356" s="640" t="s">
        <v>13212</v>
      </c>
      <c r="F356" s="639">
        <v>96.58</v>
      </c>
      <c r="G356" s="640"/>
      <c r="H356" s="822" t="s">
        <v>13213</v>
      </c>
      <c r="I356" s="822"/>
      <c r="J356" s="639">
        <v>438.61</v>
      </c>
    </row>
    <row r="357" spans="1:10" ht="0.95" customHeight="1" thickTop="1" x14ac:dyDescent="0.2">
      <c r="A357" s="638"/>
      <c r="B357" s="638"/>
      <c r="C357" s="638"/>
      <c r="D357" s="638"/>
      <c r="E357" s="638"/>
      <c r="F357" s="638"/>
      <c r="G357" s="638"/>
      <c r="H357" s="638"/>
      <c r="I357" s="638"/>
      <c r="J357" s="638"/>
    </row>
    <row r="358" spans="1:10" ht="18" customHeight="1" x14ac:dyDescent="0.2">
      <c r="A358" s="658" t="s">
        <v>13372</v>
      </c>
      <c r="B358" s="656" t="s">
        <v>13186</v>
      </c>
      <c r="C358" s="658" t="s">
        <v>13187</v>
      </c>
      <c r="D358" s="658" t="s">
        <v>13188</v>
      </c>
      <c r="E358" s="823" t="s">
        <v>13189</v>
      </c>
      <c r="F358" s="823"/>
      <c r="G358" s="657" t="s">
        <v>13190</v>
      </c>
      <c r="H358" s="656" t="s">
        <v>13191</v>
      </c>
      <c r="I358" s="656" t="s">
        <v>13192</v>
      </c>
      <c r="J358" s="656" t="s">
        <v>13193</v>
      </c>
    </row>
    <row r="359" spans="1:10" ht="48" customHeight="1" x14ac:dyDescent="0.2">
      <c r="A359" s="654" t="s">
        <v>13194</v>
      </c>
      <c r="B359" s="655" t="s">
        <v>13373</v>
      </c>
      <c r="C359" s="654" t="s">
        <v>7</v>
      </c>
      <c r="D359" s="654" t="s">
        <v>2391</v>
      </c>
      <c r="E359" s="824" t="s">
        <v>13374</v>
      </c>
      <c r="F359" s="824"/>
      <c r="G359" s="653" t="s">
        <v>38</v>
      </c>
      <c r="H359" s="652">
        <v>1</v>
      </c>
      <c r="I359" s="651">
        <v>1468.8</v>
      </c>
      <c r="J359" s="651">
        <v>1468.8</v>
      </c>
    </row>
    <row r="360" spans="1:10" ht="36" customHeight="1" x14ac:dyDescent="0.2">
      <c r="A360" s="649" t="s">
        <v>13197</v>
      </c>
      <c r="B360" s="650" t="s">
        <v>13375</v>
      </c>
      <c r="C360" s="649" t="s">
        <v>7</v>
      </c>
      <c r="D360" s="649" t="s">
        <v>4020</v>
      </c>
      <c r="E360" s="825" t="s">
        <v>13374</v>
      </c>
      <c r="F360" s="825"/>
      <c r="G360" s="648" t="s">
        <v>38</v>
      </c>
      <c r="H360" s="647">
        <v>1</v>
      </c>
      <c r="I360" s="646">
        <v>195.5</v>
      </c>
      <c r="J360" s="646">
        <v>195.5</v>
      </c>
    </row>
    <row r="361" spans="1:10" ht="24" customHeight="1" x14ac:dyDescent="0.2">
      <c r="A361" s="649" t="s">
        <v>13197</v>
      </c>
      <c r="B361" s="650" t="s">
        <v>13244</v>
      </c>
      <c r="C361" s="649" t="s">
        <v>7</v>
      </c>
      <c r="D361" s="649" t="s">
        <v>25</v>
      </c>
      <c r="E361" s="825" t="s">
        <v>13196</v>
      </c>
      <c r="F361" s="825"/>
      <c r="G361" s="648" t="s">
        <v>23</v>
      </c>
      <c r="H361" s="647">
        <v>0.65600000000000003</v>
      </c>
      <c r="I361" s="646">
        <v>13.34</v>
      </c>
      <c r="J361" s="646">
        <v>8.75</v>
      </c>
    </row>
    <row r="362" spans="1:10" ht="24" customHeight="1" x14ac:dyDescent="0.2">
      <c r="A362" s="649" t="s">
        <v>13197</v>
      </c>
      <c r="B362" s="650" t="s">
        <v>13258</v>
      </c>
      <c r="C362" s="649" t="s">
        <v>7</v>
      </c>
      <c r="D362" s="649" t="s">
        <v>194</v>
      </c>
      <c r="E362" s="825" t="s">
        <v>13196</v>
      </c>
      <c r="F362" s="825"/>
      <c r="G362" s="648" t="s">
        <v>23</v>
      </c>
      <c r="H362" s="647">
        <v>2.8439999999999999</v>
      </c>
      <c r="I362" s="646">
        <v>11.74</v>
      </c>
      <c r="J362" s="646">
        <v>33.380000000000003</v>
      </c>
    </row>
    <row r="363" spans="1:10" ht="24" customHeight="1" x14ac:dyDescent="0.2">
      <c r="A363" s="644" t="s">
        <v>13199</v>
      </c>
      <c r="B363" s="645" t="s">
        <v>13376</v>
      </c>
      <c r="C363" s="644" t="s">
        <v>7</v>
      </c>
      <c r="D363" s="644" t="s">
        <v>5771</v>
      </c>
      <c r="E363" s="821" t="s">
        <v>13220</v>
      </c>
      <c r="F363" s="821"/>
      <c r="G363" s="643" t="s">
        <v>21</v>
      </c>
      <c r="H363" s="642">
        <v>53.86</v>
      </c>
      <c r="I363" s="641">
        <v>6.3</v>
      </c>
      <c r="J363" s="641">
        <v>339.31</v>
      </c>
    </row>
    <row r="364" spans="1:10" ht="24" customHeight="1" x14ac:dyDescent="0.2">
      <c r="A364" s="644" t="s">
        <v>13199</v>
      </c>
      <c r="B364" s="645" t="s">
        <v>13377</v>
      </c>
      <c r="C364" s="644" t="s">
        <v>7</v>
      </c>
      <c r="D364" s="644" t="s">
        <v>6629</v>
      </c>
      <c r="E364" s="821" t="s">
        <v>13220</v>
      </c>
      <c r="F364" s="821"/>
      <c r="G364" s="643" t="s">
        <v>21</v>
      </c>
      <c r="H364" s="642">
        <v>0.52200000000000002</v>
      </c>
      <c r="I364" s="641">
        <v>14.5</v>
      </c>
      <c r="J364" s="641">
        <v>7.56</v>
      </c>
    </row>
    <row r="365" spans="1:10" ht="36" customHeight="1" x14ac:dyDescent="0.2">
      <c r="A365" s="644" t="s">
        <v>13199</v>
      </c>
      <c r="B365" s="645" t="s">
        <v>13378</v>
      </c>
      <c r="C365" s="644" t="s">
        <v>7</v>
      </c>
      <c r="D365" s="644" t="s">
        <v>8085</v>
      </c>
      <c r="E365" s="821" t="s">
        <v>13220</v>
      </c>
      <c r="F365" s="821"/>
      <c r="G365" s="643" t="s">
        <v>21</v>
      </c>
      <c r="H365" s="642">
        <v>133.38</v>
      </c>
      <c r="I365" s="641">
        <v>6.63</v>
      </c>
      <c r="J365" s="641">
        <v>884.3</v>
      </c>
    </row>
    <row r="366" spans="1:10" ht="25.5" x14ac:dyDescent="0.2">
      <c r="A366" s="640"/>
      <c r="B366" s="640"/>
      <c r="C366" s="640"/>
      <c r="D366" s="640"/>
      <c r="E366" s="640" t="s">
        <v>13209</v>
      </c>
      <c r="F366" s="639">
        <v>70.2651309355645</v>
      </c>
      <c r="G366" s="640" t="s">
        <v>13210</v>
      </c>
      <c r="H366" s="639">
        <v>59.06</v>
      </c>
      <c r="I366" s="640" t="s">
        <v>13211</v>
      </c>
      <c r="J366" s="639">
        <v>129.33000000000001</v>
      </c>
    </row>
    <row r="367" spans="1:10" ht="15" thickBot="1" x14ac:dyDescent="0.25">
      <c r="A367" s="640"/>
      <c r="B367" s="640"/>
      <c r="C367" s="640"/>
      <c r="D367" s="640"/>
      <c r="E367" s="640" t="s">
        <v>13212</v>
      </c>
      <c r="F367" s="639">
        <v>414.78</v>
      </c>
      <c r="G367" s="640"/>
      <c r="H367" s="822" t="s">
        <v>13213</v>
      </c>
      <c r="I367" s="822"/>
      <c r="J367" s="639">
        <v>1883.58</v>
      </c>
    </row>
    <row r="368" spans="1:10" ht="0.95" customHeight="1" thickTop="1" x14ac:dyDescent="0.2">
      <c r="A368" s="638"/>
      <c r="B368" s="638"/>
      <c r="C368" s="638"/>
      <c r="D368" s="638"/>
      <c r="E368" s="638"/>
      <c r="F368" s="638"/>
      <c r="G368" s="638"/>
      <c r="H368" s="638"/>
      <c r="I368" s="638"/>
      <c r="J368" s="638"/>
    </row>
    <row r="369" spans="1:10" ht="18" customHeight="1" x14ac:dyDescent="0.2">
      <c r="A369" s="658" t="s">
        <v>13379</v>
      </c>
      <c r="B369" s="656" t="s">
        <v>13186</v>
      </c>
      <c r="C369" s="658" t="s">
        <v>13187</v>
      </c>
      <c r="D369" s="658" t="s">
        <v>13188</v>
      </c>
      <c r="E369" s="823" t="s">
        <v>13189</v>
      </c>
      <c r="F369" s="823"/>
      <c r="G369" s="657" t="s">
        <v>13190</v>
      </c>
      <c r="H369" s="656" t="s">
        <v>13191</v>
      </c>
      <c r="I369" s="656" t="s">
        <v>13192</v>
      </c>
      <c r="J369" s="656" t="s">
        <v>13193</v>
      </c>
    </row>
    <row r="370" spans="1:10" ht="48" customHeight="1" x14ac:dyDescent="0.2">
      <c r="A370" s="654" t="s">
        <v>13194</v>
      </c>
      <c r="B370" s="655" t="s">
        <v>13380</v>
      </c>
      <c r="C370" s="654" t="s">
        <v>7</v>
      </c>
      <c r="D370" s="654" t="s">
        <v>2389</v>
      </c>
      <c r="E370" s="824" t="s">
        <v>13374</v>
      </c>
      <c r="F370" s="824"/>
      <c r="G370" s="653" t="s">
        <v>38</v>
      </c>
      <c r="H370" s="652">
        <v>1</v>
      </c>
      <c r="I370" s="651">
        <v>1286.6500000000001</v>
      </c>
      <c r="J370" s="651">
        <v>1286.6500000000001</v>
      </c>
    </row>
    <row r="371" spans="1:10" ht="36" customHeight="1" x14ac:dyDescent="0.2">
      <c r="A371" s="649" t="s">
        <v>13197</v>
      </c>
      <c r="B371" s="650" t="s">
        <v>13375</v>
      </c>
      <c r="C371" s="649" t="s">
        <v>7</v>
      </c>
      <c r="D371" s="649" t="s">
        <v>4020</v>
      </c>
      <c r="E371" s="825" t="s">
        <v>13374</v>
      </c>
      <c r="F371" s="825"/>
      <c r="G371" s="648" t="s">
        <v>38</v>
      </c>
      <c r="H371" s="647">
        <v>1</v>
      </c>
      <c r="I371" s="646">
        <v>195.5</v>
      </c>
      <c r="J371" s="646">
        <v>195.5</v>
      </c>
    </row>
    <row r="372" spans="1:10" ht="24" customHeight="1" x14ac:dyDescent="0.2">
      <c r="A372" s="649" t="s">
        <v>13197</v>
      </c>
      <c r="B372" s="650" t="s">
        <v>13244</v>
      </c>
      <c r="C372" s="649" t="s">
        <v>7</v>
      </c>
      <c r="D372" s="649" t="s">
        <v>25</v>
      </c>
      <c r="E372" s="825" t="s">
        <v>13196</v>
      </c>
      <c r="F372" s="825"/>
      <c r="G372" s="648" t="s">
        <v>23</v>
      </c>
      <c r="H372" s="647">
        <v>0.65600000000000003</v>
      </c>
      <c r="I372" s="646">
        <v>13.34</v>
      </c>
      <c r="J372" s="646">
        <v>8.75</v>
      </c>
    </row>
    <row r="373" spans="1:10" ht="24" customHeight="1" x14ac:dyDescent="0.2">
      <c r="A373" s="649" t="s">
        <v>13197</v>
      </c>
      <c r="B373" s="650" t="s">
        <v>13258</v>
      </c>
      <c r="C373" s="649" t="s">
        <v>7</v>
      </c>
      <c r="D373" s="649" t="s">
        <v>194</v>
      </c>
      <c r="E373" s="825" t="s">
        <v>13196</v>
      </c>
      <c r="F373" s="825"/>
      <c r="G373" s="648" t="s">
        <v>23</v>
      </c>
      <c r="H373" s="647">
        <v>2.8439999999999999</v>
      </c>
      <c r="I373" s="646">
        <v>11.74</v>
      </c>
      <c r="J373" s="646">
        <v>33.380000000000003</v>
      </c>
    </row>
    <row r="374" spans="1:10" ht="24" customHeight="1" x14ac:dyDescent="0.2">
      <c r="A374" s="644" t="s">
        <v>13199</v>
      </c>
      <c r="B374" s="645" t="s">
        <v>13376</v>
      </c>
      <c r="C374" s="644" t="s">
        <v>7</v>
      </c>
      <c r="D374" s="644" t="s">
        <v>5771</v>
      </c>
      <c r="E374" s="821" t="s">
        <v>13220</v>
      </c>
      <c r="F374" s="821"/>
      <c r="G374" s="643" t="s">
        <v>21</v>
      </c>
      <c r="H374" s="642">
        <v>46.54</v>
      </c>
      <c r="I374" s="641">
        <v>6.3</v>
      </c>
      <c r="J374" s="641">
        <v>293.2</v>
      </c>
    </row>
    <row r="375" spans="1:10" ht="24" customHeight="1" x14ac:dyDescent="0.2">
      <c r="A375" s="644" t="s">
        <v>13199</v>
      </c>
      <c r="B375" s="645" t="s">
        <v>13377</v>
      </c>
      <c r="C375" s="644" t="s">
        <v>7</v>
      </c>
      <c r="D375" s="644" t="s">
        <v>6629</v>
      </c>
      <c r="E375" s="821" t="s">
        <v>13220</v>
      </c>
      <c r="F375" s="821"/>
      <c r="G375" s="643" t="s">
        <v>21</v>
      </c>
      <c r="H375" s="642">
        <v>0.52200000000000002</v>
      </c>
      <c r="I375" s="641">
        <v>14.5</v>
      </c>
      <c r="J375" s="641">
        <v>7.56</v>
      </c>
    </row>
    <row r="376" spans="1:10" ht="36" customHeight="1" x14ac:dyDescent="0.2">
      <c r="A376" s="644" t="s">
        <v>13199</v>
      </c>
      <c r="B376" s="645" t="s">
        <v>13378</v>
      </c>
      <c r="C376" s="644" t="s">
        <v>7</v>
      </c>
      <c r="D376" s="644" t="s">
        <v>8085</v>
      </c>
      <c r="E376" s="821" t="s">
        <v>13220</v>
      </c>
      <c r="F376" s="821"/>
      <c r="G376" s="643" t="s">
        <v>21</v>
      </c>
      <c r="H376" s="642">
        <v>112.86</v>
      </c>
      <c r="I376" s="641">
        <v>6.63</v>
      </c>
      <c r="J376" s="641">
        <v>748.26</v>
      </c>
    </row>
    <row r="377" spans="1:10" ht="25.5" x14ac:dyDescent="0.2">
      <c r="A377" s="640"/>
      <c r="B377" s="640"/>
      <c r="C377" s="640"/>
      <c r="D377" s="640"/>
      <c r="E377" s="640" t="s">
        <v>13209</v>
      </c>
      <c r="F377" s="639">
        <v>70.2651309355645</v>
      </c>
      <c r="G377" s="640" t="s">
        <v>13210</v>
      </c>
      <c r="H377" s="639">
        <v>59.06</v>
      </c>
      <c r="I377" s="640" t="s">
        <v>13211</v>
      </c>
      <c r="J377" s="639">
        <v>129.33000000000001</v>
      </c>
    </row>
    <row r="378" spans="1:10" ht="15" thickBot="1" x14ac:dyDescent="0.25">
      <c r="A378" s="640"/>
      <c r="B378" s="640"/>
      <c r="C378" s="640"/>
      <c r="D378" s="640"/>
      <c r="E378" s="640" t="s">
        <v>13212</v>
      </c>
      <c r="F378" s="639">
        <v>363.34</v>
      </c>
      <c r="G378" s="640"/>
      <c r="H378" s="822" t="s">
        <v>13213</v>
      </c>
      <c r="I378" s="822"/>
      <c r="J378" s="639">
        <v>1649.99</v>
      </c>
    </row>
    <row r="379" spans="1:10" ht="0.95" customHeight="1" thickTop="1" x14ac:dyDescent="0.2">
      <c r="A379" s="638"/>
      <c r="B379" s="638"/>
      <c r="C379" s="638"/>
      <c r="D379" s="638"/>
      <c r="E379" s="638"/>
      <c r="F379" s="638"/>
      <c r="G379" s="638"/>
      <c r="H379" s="638"/>
      <c r="I379" s="638"/>
      <c r="J379" s="638"/>
    </row>
    <row r="380" spans="1:10" ht="18" customHeight="1" x14ac:dyDescent="0.2">
      <c r="A380" s="658" t="s">
        <v>13381</v>
      </c>
      <c r="B380" s="656" t="s">
        <v>13186</v>
      </c>
      <c r="C380" s="658" t="s">
        <v>13187</v>
      </c>
      <c r="D380" s="658" t="s">
        <v>13188</v>
      </c>
      <c r="E380" s="823" t="s">
        <v>13189</v>
      </c>
      <c r="F380" s="823"/>
      <c r="G380" s="657" t="s">
        <v>13190</v>
      </c>
      <c r="H380" s="656" t="s">
        <v>13191</v>
      </c>
      <c r="I380" s="656" t="s">
        <v>13192</v>
      </c>
      <c r="J380" s="656" t="s">
        <v>13193</v>
      </c>
    </row>
    <row r="381" spans="1:10" ht="48" customHeight="1" x14ac:dyDescent="0.2">
      <c r="A381" s="654" t="s">
        <v>13194</v>
      </c>
      <c r="B381" s="655" t="s">
        <v>13382</v>
      </c>
      <c r="C381" s="654" t="s">
        <v>7</v>
      </c>
      <c r="D381" s="654" t="s">
        <v>2383</v>
      </c>
      <c r="E381" s="824" t="s">
        <v>13374</v>
      </c>
      <c r="F381" s="824"/>
      <c r="G381" s="653" t="s">
        <v>38</v>
      </c>
      <c r="H381" s="652">
        <v>1</v>
      </c>
      <c r="I381" s="651">
        <v>562.54</v>
      </c>
      <c r="J381" s="651">
        <v>562.54</v>
      </c>
    </row>
    <row r="382" spans="1:10" ht="36" customHeight="1" x14ac:dyDescent="0.2">
      <c r="A382" s="649" t="s">
        <v>13197</v>
      </c>
      <c r="B382" s="650" t="s">
        <v>13383</v>
      </c>
      <c r="C382" s="649" t="s">
        <v>7</v>
      </c>
      <c r="D382" s="649" t="s">
        <v>4017</v>
      </c>
      <c r="E382" s="825" t="s">
        <v>13374</v>
      </c>
      <c r="F382" s="825"/>
      <c r="G382" s="648" t="s">
        <v>38</v>
      </c>
      <c r="H382" s="647">
        <v>1</v>
      </c>
      <c r="I382" s="646">
        <v>116.21</v>
      </c>
      <c r="J382" s="646">
        <v>116.21</v>
      </c>
    </row>
    <row r="383" spans="1:10" ht="24" customHeight="1" x14ac:dyDescent="0.2">
      <c r="A383" s="649" t="s">
        <v>13197</v>
      </c>
      <c r="B383" s="650" t="s">
        <v>13244</v>
      </c>
      <c r="C383" s="649" t="s">
        <v>7</v>
      </c>
      <c r="D383" s="649" t="s">
        <v>25</v>
      </c>
      <c r="E383" s="825" t="s">
        <v>13196</v>
      </c>
      <c r="F383" s="825"/>
      <c r="G383" s="648" t="s">
        <v>23</v>
      </c>
      <c r="H383" s="647">
        <v>0.32800000000000001</v>
      </c>
      <c r="I383" s="646">
        <v>13.34</v>
      </c>
      <c r="J383" s="646">
        <v>4.37</v>
      </c>
    </row>
    <row r="384" spans="1:10" ht="24" customHeight="1" x14ac:dyDescent="0.2">
      <c r="A384" s="649" t="s">
        <v>13197</v>
      </c>
      <c r="B384" s="650" t="s">
        <v>13258</v>
      </c>
      <c r="C384" s="649" t="s">
        <v>7</v>
      </c>
      <c r="D384" s="649" t="s">
        <v>194</v>
      </c>
      <c r="E384" s="825" t="s">
        <v>13196</v>
      </c>
      <c r="F384" s="825"/>
      <c r="G384" s="648" t="s">
        <v>23</v>
      </c>
      <c r="H384" s="647">
        <v>1.4219999999999999</v>
      </c>
      <c r="I384" s="646">
        <v>11.74</v>
      </c>
      <c r="J384" s="646">
        <v>16.690000000000001</v>
      </c>
    </row>
    <row r="385" spans="1:10" ht="24" customHeight="1" x14ac:dyDescent="0.2">
      <c r="A385" s="644" t="s">
        <v>13199</v>
      </c>
      <c r="B385" s="645" t="s">
        <v>13376</v>
      </c>
      <c r="C385" s="644" t="s">
        <v>7</v>
      </c>
      <c r="D385" s="644" t="s">
        <v>5771</v>
      </c>
      <c r="E385" s="821" t="s">
        <v>13220</v>
      </c>
      <c r="F385" s="821"/>
      <c r="G385" s="643" t="s">
        <v>21</v>
      </c>
      <c r="H385" s="642">
        <v>12.98</v>
      </c>
      <c r="I385" s="641">
        <v>6.3</v>
      </c>
      <c r="J385" s="641">
        <v>81.77</v>
      </c>
    </row>
    <row r="386" spans="1:10" ht="24" customHeight="1" x14ac:dyDescent="0.2">
      <c r="A386" s="644" t="s">
        <v>13199</v>
      </c>
      <c r="B386" s="645" t="s">
        <v>13377</v>
      </c>
      <c r="C386" s="644" t="s">
        <v>7</v>
      </c>
      <c r="D386" s="644" t="s">
        <v>6629</v>
      </c>
      <c r="E386" s="821" t="s">
        <v>13220</v>
      </c>
      <c r="F386" s="821"/>
      <c r="G386" s="643" t="s">
        <v>21</v>
      </c>
      <c r="H386" s="642">
        <v>0.23400000000000001</v>
      </c>
      <c r="I386" s="641">
        <v>14.5</v>
      </c>
      <c r="J386" s="641">
        <v>3.39</v>
      </c>
    </row>
    <row r="387" spans="1:10" ht="36" customHeight="1" x14ac:dyDescent="0.2">
      <c r="A387" s="644" t="s">
        <v>13199</v>
      </c>
      <c r="B387" s="645" t="s">
        <v>13378</v>
      </c>
      <c r="C387" s="644" t="s">
        <v>7</v>
      </c>
      <c r="D387" s="644" t="s">
        <v>8085</v>
      </c>
      <c r="E387" s="821" t="s">
        <v>13220</v>
      </c>
      <c r="F387" s="821"/>
      <c r="G387" s="643" t="s">
        <v>21</v>
      </c>
      <c r="H387" s="642">
        <v>51.3</v>
      </c>
      <c r="I387" s="641">
        <v>6.63</v>
      </c>
      <c r="J387" s="641">
        <v>340.11</v>
      </c>
    </row>
    <row r="388" spans="1:10" ht="25.5" x14ac:dyDescent="0.2">
      <c r="A388" s="640"/>
      <c r="B388" s="640"/>
      <c r="C388" s="640"/>
      <c r="D388" s="640"/>
      <c r="E388" s="640" t="s">
        <v>13209</v>
      </c>
      <c r="F388" s="639">
        <v>29.620775833967183</v>
      </c>
      <c r="G388" s="640" t="s">
        <v>13210</v>
      </c>
      <c r="H388" s="639">
        <v>24.9</v>
      </c>
      <c r="I388" s="640" t="s">
        <v>13211</v>
      </c>
      <c r="J388" s="639">
        <v>54.52</v>
      </c>
    </row>
    <row r="389" spans="1:10" ht="15" thickBot="1" x14ac:dyDescent="0.25">
      <c r="A389" s="640"/>
      <c r="B389" s="640"/>
      <c r="C389" s="640"/>
      <c r="D389" s="640"/>
      <c r="E389" s="640" t="s">
        <v>13212</v>
      </c>
      <c r="F389" s="639">
        <v>158.86000000000001</v>
      </c>
      <c r="G389" s="640"/>
      <c r="H389" s="822" t="s">
        <v>13213</v>
      </c>
      <c r="I389" s="822"/>
      <c r="J389" s="639">
        <v>721.4</v>
      </c>
    </row>
    <row r="390" spans="1:10" ht="0.95" customHeight="1" thickTop="1" x14ac:dyDescent="0.2">
      <c r="A390" s="638"/>
      <c r="B390" s="638"/>
      <c r="C390" s="638"/>
      <c r="D390" s="638"/>
      <c r="E390" s="638"/>
      <c r="F390" s="638"/>
      <c r="G390" s="638"/>
      <c r="H390" s="638"/>
      <c r="I390" s="638"/>
      <c r="J390" s="638"/>
    </row>
    <row r="391" spans="1:10" ht="18" customHeight="1" x14ac:dyDescent="0.2">
      <c r="A391" s="658" t="s">
        <v>13387</v>
      </c>
      <c r="B391" s="656" t="s">
        <v>13186</v>
      </c>
      <c r="C391" s="658" t="s">
        <v>13187</v>
      </c>
      <c r="D391" s="658" t="s">
        <v>13188</v>
      </c>
      <c r="E391" s="823" t="s">
        <v>13189</v>
      </c>
      <c r="F391" s="823"/>
      <c r="G391" s="657" t="s">
        <v>13190</v>
      </c>
      <c r="H391" s="656" t="s">
        <v>13191</v>
      </c>
      <c r="I391" s="656" t="s">
        <v>13192</v>
      </c>
      <c r="J391" s="656" t="s">
        <v>13193</v>
      </c>
    </row>
    <row r="392" spans="1:10" ht="48" customHeight="1" x14ac:dyDescent="0.2">
      <c r="A392" s="654" t="s">
        <v>13194</v>
      </c>
      <c r="B392" s="655" t="s">
        <v>13388</v>
      </c>
      <c r="C392" s="654" t="s">
        <v>7</v>
      </c>
      <c r="D392" s="654" t="s">
        <v>4033</v>
      </c>
      <c r="E392" s="824" t="s">
        <v>13374</v>
      </c>
      <c r="F392" s="824"/>
      <c r="G392" s="653" t="s">
        <v>13243</v>
      </c>
      <c r="H392" s="652">
        <v>1</v>
      </c>
      <c r="I392" s="651">
        <v>34.22</v>
      </c>
      <c r="J392" s="651">
        <v>34.22</v>
      </c>
    </row>
    <row r="393" spans="1:10" ht="36" customHeight="1" x14ac:dyDescent="0.2">
      <c r="A393" s="649" t="s">
        <v>13197</v>
      </c>
      <c r="B393" s="650" t="s">
        <v>13389</v>
      </c>
      <c r="C393" s="649" t="s">
        <v>7</v>
      </c>
      <c r="D393" s="649" t="s">
        <v>2648</v>
      </c>
      <c r="E393" s="825" t="s">
        <v>13272</v>
      </c>
      <c r="F393" s="825"/>
      <c r="G393" s="648" t="s">
        <v>50</v>
      </c>
      <c r="H393" s="647">
        <v>6.7999999999999996E-3</v>
      </c>
      <c r="I393" s="646">
        <v>13.11</v>
      </c>
      <c r="J393" s="646">
        <v>0.08</v>
      </c>
    </row>
    <row r="394" spans="1:10" ht="36" customHeight="1" x14ac:dyDescent="0.2">
      <c r="A394" s="649" t="s">
        <v>13197</v>
      </c>
      <c r="B394" s="650" t="s">
        <v>13390</v>
      </c>
      <c r="C394" s="649" t="s">
        <v>7</v>
      </c>
      <c r="D394" s="649" t="s">
        <v>2649</v>
      </c>
      <c r="E394" s="825" t="s">
        <v>13272</v>
      </c>
      <c r="F394" s="825"/>
      <c r="G394" s="648" t="s">
        <v>67</v>
      </c>
      <c r="H394" s="647">
        <v>9.4000000000000004E-3</v>
      </c>
      <c r="I394" s="646">
        <v>12.21</v>
      </c>
      <c r="J394" s="646">
        <v>0.11</v>
      </c>
    </row>
    <row r="395" spans="1:10" ht="24" customHeight="1" x14ac:dyDescent="0.2">
      <c r="A395" s="649" t="s">
        <v>13197</v>
      </c>
      <c r="B395" s="650" t="s">
        <v>13244</v>
      </c>
      <c r="C395" s="649" t="s">
        <v>7</v>
      </c>
      <c r="D395" s="649" t="s">
        <v>25</v>
      </c>
      <c r="E395" s="825" t="s">
        <v>13196</v>
      </c>
      <c r="F395" s="825"/>
      <c r="G395" s="648" t="s">
        <v>23</v>
      </c>
      <c r="H395" s="647">
        <v>0.106</v>
      </c>
      <c r="I395" s="646">
        <v>13.34</v>
      </c>
      <c r="J395" s="646">
        <v>1.41</v>
      </c>
    </row>
    <row r="396" spans="1:10" ht="24" customHeight="1" x14ac:dyDescent="0.2">
      <c r="A396" s="649" t="s">
        <v>13197</v>
      </c>
      <c r="B396" s="650" t="s">
        <v>13258</v>
      </c>
      <c r="C396" s="649" t="s">
        <v>7</v>
      </c>
      <c r="D396" s="649" t="s">
        <v>194</v>
      </c>
      <c r="E396" s="825" t="s">
        <v>13196</v>
      </c>
      <c r="F396" s="825"/>
      <c r="G396" s="648" t="s">
        <v>23</v>
      </c>
      <c r="H396" s="647">
        <v>0.21299999999999999</v>
      </c>
      <c r="I396" s="646">
        <v>11.74</v>
      </c>
      <c r="J396" s="646">
        <v>2.5</v>
      </c>
    </row>
    <row r="397" spans="1:10" ht="24" customHeight="1" x14ac:dyDescent="0.2">
      <c r="A397" s="644" t="s">
        <v>13199</v>
      </c>
      <c r="B397" s="645" t="s">
        <v>13391</v>
      </c>
      <c r="C397" s="644" t="s">
        <v>7</v>
      </c>
      <c r="D397" s="644" t="s">
        <v>8010</v>
      </c>
      <c r="E397" s="821" t="s">
        <v>13220</v>
      </c>
      <c r="F397" s="821"/>
      <c r="G397" s="643" t="s">
        <v>13392</v>
      </c>
      <c r="H397" s="642">
        <v>7.0000000000000001E-3</v>
      </c>
      <c r="I397" s="641">
        <v>95.1</v>
      </c>
      <c r="J397" s="641">
        <v>0.66</v>
      </c>
    </row>
    <row r="398" spans="1:10" ht="36" customHeight="1" x14ac:dyDescent="0.2">
      <c r="A398" s="644" t="s">
        <v>13199</v>
      </c>
      <c r="B398" s="645" t="s">
        <v>13393</v>
      </c>
      <c r="C398" s="644" t="s">
        <v>7</v>
      </c>
      <c r="D398" s="644" t="s">
        <v>10500</v>
      </c>
      <c r="E398" s="821" t="s">
        <v>13220</v>
      </c>
      <c r="F398" s="821"/>
      <c r="G398" s="643" t="s">
        <v>21</v>
      </c>
      <c r="H398" s="642">
        <v>4.3330000000000002</v>
      </c>
      <c r="I398" s="641">
        <v>6.8</v>
      </c>
      <c r="J398" s="641">
        <v>29.46</v>
      </c>
    </row>
    <row r="399" spans="1:10" ht="25.5" x14ac:dyDescent="0.2">
      <c r="A399" s="640"/>
      <c r="B399" s="640"/>
      <c r="C399" s="640"/>
      <c r="D399" s="640"/>
      <c r="E399" s="640" t="s">
        <v>13209</v>
      </c>
      <c r="F399" s="639">
        <v>1.6462023253286973</v>
      </c>
      <c r="G399" s="640" t="s">
        <v>13210</v>
      </c>
      <c r="H399" s="639">
        <v>1.38</v>
      </c>
      <c r="I399" s="640" t="s">
        <v>13211</v>
      </c>
      <c r="J399" s="639">
        <v>3.03</v>
      </c>
    </row>
    <row r="400" spans="1:10" ht="15" thickBot="1" x14ac:dyDescent="0.25">
      <c r="A400" s="640"/>
      <c r="B400" s="640"/>
      <c r="C400" s="640"/>
      <c r="D400" s="640"/>
      <c r="E400" s="640" t="s">
        <v>13212</v>
      </c>
      <c r="F400" s="639">
        <v>9.66</v>
      </c>
      <c r="G400" s="640"/>
      <c r="H400" s="822" t="s">
        <v>13213</v>
      </c>
      <c r="I400" s="822"/>
      <c r="J400" s="639">
        <v>43.88</v>
      </c>
    </row>
    <row r="401" spans="1:10" ht="0.95" customHeight="1" thickTop="1" x14ac:dyDescent="0.2">
      <c r="A401" s="638"/>
      <c r="B401" s="638"/>
      <c r="C401" s="638"/>
      <c r="D401" s="638"/>
      <c r="E401" s="638"/>
      <c r="F401" s="638"/>
      <c r="G401" s="638"/>
      <c r="H401" s="638"/>
      <c r="I401" s="638"/>
      <c r="J401" s="638"/>
    </row>
    <row r="402" spans="1:10" ht="18" customHeight="1" x14ac:dyDescent="0.2">
      <c r="A402" s="658" t="s">
        <v>13394</v>
      </c>
      <c r="B402" s="656" t="s">
        <v>13186</v>
      </c>
      <c r="C402" s="658" t="s">
        <v>13187</v>
      </c>
      <c r="D402" s="658" t="s">
        <v>13188</v>
      </c>
      <c r="E402" s="823" t="s">
        <v>13189</v>
      </c>
      <c r="F402" s="823"/>
      <c r="G402" s="657" t="s">
        <v>13190</v>
      </c>
      <c r="H402" s="656" t="s">
        <v>13191</v>
      </c>
      <c r="I402" s="656" t="s">
        <v>13192</v>
      </c>
      <c r="J402" s="656" t="s">
        <v>13193</v>
      </c>
    </row>
    <row r="403" spans="1:10" ht="48" customHeight="1" x14ac:dyDescent="0.2">
      <c r="A403" s="654" t="s">
        <v>13194</v>
      </c>
      <c r="B403" s="655" t="s">
        <v>13395</v>
      </c>
      <c r="C403" s="654" t="s">
        <v>7</v>
      </c>
      <c r="D403" s="654" t="s">
        <v>3996</v>
      </c>
      <c r="E403" s="824" t="s">
        <v>13374</v>
      </c>
      <c r="F403" s="824"/>
      <c r="G403" s="653" t="s">
        <v>13243</v>
      </c>
      <c r="H403" s="652">
        <v>1</v>
      </c>
      <c r="I403" s="651">
        <v>40.35</v>
      </c>
      <c r="J403" s="651">
        <v>40.35</v>
      </c>
    </row>
    <row r="404" spans="1:10" ht="36" customHeight="1" x14ac:dyDescent="0.2">
      <c r="A404" s="649" t="s">
        <v>13197</v>
      </c>
      <c r="B404" s="650" t="s">
        <v>13389</v>
      </c>
      <c r="C404" s="649" t="s">
        <v>7</v>
      </c>
      <c r="D404" s="649" t="s">
        <v>2648</v>
      </c>
      <c r="E404" s="825" t="s">
        <v>13272</v>
      </c>
      <c r="F404" s="825"/>
      <c r="G404" s="648" t="s">
        <v>50</v>
      </c>
      <c r="H404" s="647">
        <v>5.3E-3</v>
      </c>
      <c r="I404" s="646">
        <v>13.11</v>
      </c>
      <c r="J404" s="646">
        <v>0.06</v>
      </c>
    </row>
    <row r="405" spans="1:10" ht="36" customHeight="1" x14ac:dyDescent="0.2">
      <c r="A405" s="649" t="s">
        <v>13197</v>
      </c>
      <c r="B405" s="650" t="s">
        <v>13390</v>
      </c>
      <c r="C405" s="649" t="s">
        <v>7</v>
      </c>
      <c r="D405" s="649" t="s">
        <v>2649</v>
      </c>
      <c r="E405" s="825" t="s">
        <v>13272</v>
      </c>
      <c r="F405" s="825"/>
      <c r="G405" s="648" t="s">
        <v>67</v>
      </c>
      <c r="H405" s="647">
        <v>7.3000000000000001E-3</v>
      </c>
      <c r="I405" s="646">
        <v>12.21</v>
      </c>
      <c r="J405" s="646">
        <v>0.08</v>
      </c>
    </row>
    <row r="406" spans="1:10" ht="24" customHeight="1" x14ac:dyDescent="0.2">
      <c r="A406" s="649" t="s">
        <v>13197</v>
      </c>
      <c r="B406" s="650" t="s">
        <v>13244</v>
      </c>
      <c r="C406" s="649" t="s">
        <v>7</v>
      </c>
      <c r="D406" s="649" t="s">
        <v>25</v>
      </c>
      <c r="E406" s="825" t="s">
        <v>13196</v>
      </c>
      <c r="F406" s="825"/>
      <c r="G406" s="648" t="s">
        <v>23</v>
      </c>
      <c r="H406" s="647">
        <v>0.16600000000000001</v>
      </c>
      <c r="I406" s="646">
        <v>13.34</v>
      </c>
      <c r="J406" s="646">
        <v>2.21</v>
      </c>
    </row>
    <row r="407" spans="1:10" ht="24" customHeight="1" x14ac:dyDescent="0.2">
      <c r="A407" s="649" t="s">
        <v>13197</v>
      </c>
      <c r="B407" s="650" t="s">
        <v>13245</v>
      </c>
      <c r="C407" s="649" t="s">
        <v>7</v>
      </c>
      <c r="D407" s="649" t="s">
        <v>228</v>
      </c>
      <c r="E407" s="825" t="s">
        <v>13196</v>
      </c>
      <c r="F407" s="825"/>
      <c r="G407" s="648" t="s">
        <v>23</v>
      </c>
      <c r="H407" s="647">
        <v>0.128</v>
      </c>
      <c r="I407" s="646">
        <v>17.760000000000002</v>
      </c>
      <c r="J407" s="646">
        <v>2.27</v>
      </c>
    </row>
    <row r="408" spans="1:10" ht="36" customHeight="1" x14ac:dyDescent="0.2">
      <c r="A408" s="644" t="s">
        <v>13199</v>
      </c>
      <c r="B408" s="645" t="s">
        <v>13396</v>
      </c>
      <c r="C408" s="644" t="s">
        <v>7</v>
      </c>
      <c r="D408" s="644" t="s">
        <v>6168</v>
      </c>
      <c r="E408" s="821" t="s">
        <v>13220</v>
      </c>
      <c r="F408" s="821"/>
      <c r="G408" s="643" t="s">
        <v>13397</v>
      </c>
      <c r="H408" s="642">
        <v>1.26</v>
      </c>
      <c r="I408" s="641">
        <v>0.17</v>
      </c>
      <c r="J408" s="641">
        <v>0.21</v>
      </c>
    </row>
    <row r="409" spans="1:10" ht="24" customHeight="1" x14ac:dyDescent="0.2">
      <c r="A409" s="644" t="s">
        <v>13199</v>
      </c>
      <c r="B409" s="645" t="s">
        <v>13398</v>
      </c>
      <c r="C409" s="644" t="s">
        <v>7</v>
      </c>
      <c r="D409" s="644" t="s">
        <v>7994</v>
      </c>
      <c r="E409" s="821" t="s">
        <v>13220</v>
      </c>
      <c r="F409" s="821"/>
      <c r="G409" s="643" t="s">
        <v>38</v>
      </c>
      <c r="H409" s="642">
        <v>1.26</v>
      </c>
      <c r="I409" s="641">
        <v>2.57</v>
      </c>
      <c r="J409" s="641">
        <v>3.23</v>
      </c>
    </row>
    <row r="410" spans="1:10" ht="24" customHeight="1" x14ac:dyDescent="0.2">
      <c r="A410" s="644" t="s">
        <v>13199</v>
      </c>
      <c r="B410" s="645" t="s">
        <v>13399</v>
      </c>
      <c r="C410" s="644" t="s">
        <v>7</v>
      </c>
      <c r="D410" s="644" t="s">
        <v>8880</v>
      </c>
      <c r="E410" s="821" t="s">
        <v>13220</v>
      </c>
      <c r="F410" s="821"/>
      <c r="G410" s="643" t="s">
        <v>13243</v>
      </c>
      <c r="H410" s="642">
        <v>1.357</v>
      </c>
      <c r="I410" s="641">
        <v>23.8</v>
      </c>
      <c r="J410" s="641">
        <v>32.29</v>
      </c>
    </row>
    <row r="411" spans="1:10" ht="25.5" x14ac:dyDescent="0.2">
      <c r="A411" s="640"/>
      <c r="B411" s="640"/>
      <c r="C411" s="640"/>
      <c r="D411" s="640"/>
      <c r="E411" s="640" t="s">
        <v>13209</v>
      </c>
      <c r="F411" s="639">
        <v>1.8961208301640768</v>
      </c>
      <c r="G411" s="640" t="s">
        <v>13210</v>
      </c>
      <c r="H411" s="639">
        <v>1.59</v>
      </c>
      <c r="I411" s="640" t="s">
        <v>13211</v>
      </c>
      <c r="J411" s="639">
        <v>3.49</v>
      </c>
    </row>
    <row r="412" spans="1:10" ht="15" thickBot="1" x14ac:dyDescent="0.25">
      <c r="A412" s="640"/>
      <c r="B412" s="640"/>
      <c r="C412" s="640"/>
      <c r="D412" s="640"/>
      <c r="E412" s="640" t="s">
        <v>13212</v>
      </c>
      <c r="F412" s="639">
        <v>11.39</v>
      </c>
      <c r="G412" s="640"/>
      <c r="H412" s="822" t="s">
        <v>13213</v>
      </c>
      <c r="I412" s="822"/>
      <c r="J412" s="639">
        <v>51.74</v>
      </c>
    </row>
    <row r="413" spans="1:10" ht="0.95" customHeight="1" thickTop="1" x14ac:dyDescent="0.2">
      <c r="A413" s="638"/>
      <c r="B413" s="638"/>
      <c r="C413" s="638"/>
      <c r="D413" s="638"/>
      <c r="E413" s="638"/>
      <c r="F413" s="638"/>
      <c r="G413" s="638"/>
      <c r="H413" s="638"/>
      <c r="I413" s="638"/>
      <c r="J413" s="638"/>
    </row>
    <row r="414" spans="1:10" ht="18" customHeight="1" x14ac:dyDescent="0.2">
      <c r="A414" s="658" t="s">
        <v>13400</v>
      </c>
      <c r="B414" s="656" t="s">
        <v>13186</v>
      </c>
      <c r="C414" s="658" t="s">
        <v>13187</v>
      </c>
      <c r="D414" s="658" t="s">
        <v>13188</v>
      </c>
      <c r="E414" s="823" t="s">
        <v>13189</v>
      </c>
      <c r="F414" s="823"/>
      <c r="G414" s="657" t="s">
        <v>13190</v>
      </c>
      <c r="H414" s="656" t="s">
        <v>13191</v>
      </c>
      <c r="I414" s="656" t="s">
        <v>13192</v>
      </c>
      <c r="J414" s="656" t="s">
        <v>13193</v>
      </c>
    </row>
    <row r="415" spans="1:10" ht="36" customHeight="1" x14ac:dyDescent="0.2">
      <c r="A415" s="654" t="s">
        <v>13194</v>
      </c>
      <c r="B415" s="655" t="s">
        <v>13401</v>
      </c>
      <c r="C415" s="654" t="s">
        <v>7</v>
      </c>
      <c r="D415" s="654" t="s">
        <v>4004</v>
      </c>
      <c r="E415" s="824" t="s">
        <v>13374</v>
      </c>
      <c r="F415" s="824"/>
      <c r="G415" s="653" t="s">
        <v>18</v>
      </c>
      <c r="H415" s="652">
        <v>1</v>
      </c>
      <c r="I415" s="651">
        <v>48.37</v>
      </c>
      <c r="J415" s="651">
        <v>48.37</v>
      </c>
    </row>
    <row r="416" spans="1:10" ht="36" customHeight="1" x14ac:dyDescent="0.2">
      <c r="A416" s="649" t="s">
        <v>13197</v>
      </c>
      <c r="B416" s="650" t="s">
        <v>13389</v>
      </c>
      <c r="C416" s="649" t="s">
        <v>7</v>
      </c>
      <c r="D416" s="649" t="s">
        <v>2648</v>
      </c>
      <c r="E416" s="825" t="s">
        <v>13272</v>
      </c>
      <c r="F416" s="825"/>
      <c r="G416" s="648" t="s">
        <v>50</v>
      </c>
      <c r="H416" s="647">
        <v>1.8E-3</v>
      </c>
      <c r="I416" s="646">
        <v>13.11</v>
      </c>
      <c r="J416" s="646">
        <v>0.02</v>
      </c>
    </row>
    <row r="417" spans="1:10" ht="36" customHeight="1" x14ac:dyDescent="0.2">
      <c r="A417" s="649" t="s">
        <v>13197</v>
      </c>
      <c r="B417" s="650" t="s">
        <v>13390</v>
      </c>
      <c r="C417" s="649" t="s">
        <v>7</v>
      </c>
      <c r="D417" s="649" t="s">
        <v>2649</v>
      </c>
      <c r="E417" s="825" t="s">
        <v>13272</v>
      </c>
      <c r="F417" s="825"/>
      <c r="G417" s="648" t="s">
        <v>67</v>
      </c>
      <c r="H417" s="647">
        <v>2.5999999999999999E-3</v>
      </c>
      <c r="I417" s="646">
        <v>12.21</v>
      </c>
      <c r="J417" s="646">
        <v>0.03</v>
      </c>
    </row>
    <row r="418" spans="1:10" ht="24" customHeight="1" x14ac:dyDescent="0.2">
      <c r="A418" s="649" t="s">
        <v>13197</v>
      </c>
      <c r="B418" s="650" t="s">
        <v>13244</v>
      </c>
      <c r="C418" s="649" t="s">
        <v>7</v>
      </c>
      <c r="D418" s="649" t="s">
        <v>25</v>
      </c>
      <c r="E418" s="825" t="s">
        <v>13196</v>
      </c>
      <c r="F418" s="825"/>
      <c r="G418" s="648" t="s">
        <v>23</v>
      </c>
      <c r="H418" s="647">
        <v>7.2999999999999995E-2</v>
      </c>
      <c r="I418" s="646">
        <v>13.34</v>
      </c>
      <c r="J418" s="646">
        <v>0.97</v>
      </c>
    </row>
    <row r="419" spans="1:10" ht="24" customHeight="1" x14ac:dyDescent="0.2">
      <c r="A419" s="649" t="s">
        <v>13197</v>
      </c>
      <c r="B419" s="650" t="s">
        <v>13245</v>
      </c>
      <c r="C419" s="649" t="s">
        <v>7</v>
      </c>
      <c r="D419" s="649" t="s">
        <v>228</v>
      </c>
      <c r="E419" s="825" t="s">
        <v>13196</v>
      </c>
      <c r="F419" s="825"/>
      <c r="G419" s="648" t="s">
        <v>23</v>
      </c>
      <c r="H419" s="647">
        <v>0.06</v>
      </c>
      <c r="I419" s="646">
        <v>17.760000000000002</v>
      </c>
      <c r="J419" s="646">
        <v>1.06</v>
      </c>
    </row>
    <row r="420" spans="1:10" ht="36" customHeight="1" x14ac:dyDescent="0.2">
      <c r="A420" s="644" t="s">
        <v>13199</v>
      </c>
      <c r="B420" s="645" t="s">
        <v>13396</v>
      </c>
      <c r="C420" s="644" t="s">
        <v>7</v>
      </c>
      <c r="D420" s="644" t="s">
        <v>6168</v>
      </c>
      <c r="E420" s="821" t="s">
        <v>13220</v>
      </c>
      <c r="F420" s="821"/>
      <c r="G420" s="643" t="s">
        <v>13397</v>
      </c>
      <c r="H420" s="642">
        <v>4.2</v>
      </c>
      <c r="I420" s="641">
        <v>0.17</v>
      </c>
      <c r="J420" s="641">
        <v>0.71</v>
      </c>
    </row>
    <row r="421" spans="1:10" ht="36" customHeight="1" x14ac:dyDescent="0.2">
      <c r="A421" s="644" t="s">
        <v>13199</v>
      </c>
      <c r="B421" s="645" t="s">
        <v>13402</v>
      </c>
      <c r="C421" s="644" t="s">
        <v>7</v>
      </c>
      <c r="D421" s="644" t="s">
        <v>6294</v>
      </c>
      <c r="E421" s="821" t="s">
        <v>13220</v>
      </c>
      <c r="F421" s="821"/>
      <c r="G421" s="643" t="s">
        <v>38</v>
      </c>
      <c r="H421" s="642">
        <v>1.0289999999999999</v>
      </c>
      <c r="I421" s="641">
        <v>33.81</v>
      </c>
      <c r="J421" s="641">
        <v>34.79</v>
      </c>
    </row>
    <row r="422" spans="1:10" ht="24" customHeight="1" x14ac:dyDescent="0.2">
      <c r="A422" s="644" t="s">
        <v>13199</v>
      </c>
      <c r="B422" s="645" t="s">
        <v>13398</v>
      </c>
      <c r="C422" s="644" t="s">
        <v>7</v>
      </c>
      <c r="D422" s="644" t="s">
        <v>7994</v>
      </c>
      <c r="E422" s="821" t="s">
        <v>13220</v>
      </c>
      <c r="F422" s="821"/>
      <c r="G422" s="643" t="s">
        <v>38</v>
      </c>
      <c r="H422" s="642">
        <v>4.2</v>
      </c>
      <c r="I422" s="641">
        <v>2.57</v>
      </c>
      <c r="J422" s="641">
        <v>10.79</v>
      </c>
    </row>
    <row r="423" spans="1:10" ht="25.5" x14ac:dyDescent="0.2">
      <c r="A423" s="640"/>
      <c r="B423" s="640"/>
      <c r="C423" s="640"/>
      <c r="D423" s="640"/>
      <c r="E423" s="640" t="s">
        <v>13209</v>
      </c>
      <c r="F423" s="639">
        <v>0.85298272302510048</v>
      </c>
      <c r="G423" s="640" t="s">
        <v>13210</v>
      </c>
      <c r="H423" s="639">
        <v>0.72</v>
      </c>
      <c r="I423" s="640" t="s">
        <v>13211</v>
      </c>
      <c r="J423" s="639">
        <v>1.57</v>
      </c>
    </row>
    <row r="424" spans="1:10" ht="15" thickBot="1" x14ac:dyDescent="0.25">
      <c r="A424" s="640"/>
      <c r="B424" s="640"/>
      <c r="C424" s="640"/>
      <c r="D424" s="640"/>
      <c r="E424" s="640" t="s">
        <v>13212</v>
      </c>
      <c r="F424" s="639">
        <v>13.65</v>
      </c>
      <c r="G424" s="640"/>
      <c r="H424" s="822" t="s">
        <v>13213</v>
      </c>
      <c r="I424" s="822"/>
      <c r="J424" s="639">
        <v>62.02</v>
      </c>
    </row>
    <row r="425" spans="1:10" ht="0.95" customHeight="1" thickTop="1" x14ac:dyDescent="0.2">
      <c r="A425" s="638"/>
      <c r="B425" s="638"/>
      <c r="C425" s="638"/>
      <c r="D425" s="638"/>
      <c r="E425" s="638"/>
      <c r="F425" s="638"/>
      <c r="G425" s="638"/>
      <c r="H425" s="638"/>
      <c r="I425" s="638"/>
      <c r="J425" s="638"/>
    </row>
    <row r="426" spans="1:10" ht="18" customHeight="1" x14ac:dyDescent="0.2">
      <c r="A426" s="658" t="s">
        <v>13403</v>
      </c>
      <c r="B426" s="656" t="s">
        <v>13186</v>
      </c>
      <c r="C426" s="658" t="s">
        <v>13187</v>
      </c>
      <c r="D426" s="658" t="s">
        <v>13188</v>
      </c>
      <c r="E426" s="823" t="s">
        <v>13189</v>
      </c>
      <c r="F426" s="823"/>
      <c r="G426" s="657" t="s">
        <v>13190</v>
      </c>
      <c r="H426" s="656" t="s">
        <v>13191</v>
      </c>
      <c r="I426" s="656" t="s">
        <v>13192</v>
      </c>
      <c r="J426" s="656" t="s">
        <v>13193</v>
      </c>
    </row>
    <row r="427" spans="1:10" ht="36" customHeight="1" x14ac:dyDescent="0.2">
      <c r="A427" s="654" t="s">
        <v>13194</v>
      </c>
      <c r="B427" s="655" t="s">
        <v>13404</v>
      </c>
      <c r="C427" s="654" t="s">
        <v>7</v>
      </c>
      <c r="D427" s="654" t="s">
        <v>3294</v>
      </c>
      <c r="E427" s="824" t="s">
        <v>13405</v>
      </c>
      <c r="F427" s="824"/>
      <c r="G427" s="653" t="s">
        <v>13243</v>
      </c>
      <c r="H427" s="652">
        <v>1</v>
      </c>
      <c r="I427" s="651">
        <v>46.93</v>
      </c>
      <c r="J427" s="651">
        <v>46.93</v>
      </c>
    </row>
    <row r="428" spans="1:10" ht="24" customHeight="1" x14ac:dyDescent="0.2">
      <c r="A428" s="649" t="s">
        <v>13197</v>
      </c>
      <c r="B428" s="650" t="s">
        <v>13258</v>
      </c>
      <c r="C428" s="649" t="s">
        <v>7</v>
      </c>
      <c r="D428" s="649" t="s">
        <v>194</v>
      </c>
      <c r="E428" s="825" t="s">
        <v>13196</v>
      </c>
      <c r="F428" s="825"/>
      <c r="G428" s="648" t="s">
        <v>23</v>
      </c>
      <c r="H428" s="647">
        <v>0.49940000000000001</v>
      </c>
      <c r="I428" s="646">
        <v>11.74</v>
      </c>
      <c r="J428" s="646">
        <v>5.86</v>
      </c>
    </row>
    <row r="429" spans="1:10" ht="36" customHeight="1" x14ac:dyDescent="0.2">
      <c r="A429" s="644" t="s">
        <v>13199</v>
      </c>
      <c r="B429" s="645" t="s">
        <v>13406</v>
      </c>
      <c r="C429" s="644" t="s">
        <v>7</v>
      </c>
      <c r="D429" s="644" t="s">
        <v>10346</v>
      </c>
      <c r="E429" s="821" t="s">
        <v>13220</v>
      </c>
      <c r="F429" s="821"/>
      <c r="G429" s="643" t="s">
        <v>21</v>
      </c>
      <c r="H429" s="642">
        <v>4.2599999999999999E-2</v>
      </c>
      <c r="I429" s="641">
        <v>19.73</v>
      </c>
      <c r="J429" s="641">
        <v>0.84</v>
      </c>
    </row>
    <row r="430" spans="1:10" ht="36" customHeight="1" x14ac:dyDescent="0.2">
      <c r="A430" s="644" t="s">
        <v>13199</v>
      </c>
      <c r="B430" s="645" t="s">
        <v>13407</v>
      </c>
      <c r="C430" s="644" t="s">
        <v>7</v>
      </c>
      <c r="D430" s="644" t="s">
        <v>6926</v>
      </c>
      <c r="E430" s="821" t="s">
        <v>13220</v>
      </c>
      <c r="F430" s="821"/>
      <c r="G430" s="643" t="s">
        <v>13243</v>
      </c>
      <c r="H430" s="642">
        <v>1.0955999999999999</v>
      </c>
      <c r="I430" s="641">
        <v>18.47</v>
      </c>
      <c r="J430" s="641">
        <v>20.23</v>
      </c>
    </row>
    <row r="431" spans="1:10" ht="24" customHeight="1" x14ac:dyDescent="0.2">
      <c r="A431" s="644" t="s">
        <v>13199</v>
      </c>
      <c r="B431" s="645" t="s">
        <v>13408</v>
      </c>
      <c r="C431" s="644" t="s">
        <v>7</v>
      </c>
      <c r="D431" s="644" t="s">
        <v>7999</v>
      </c>
      <c r="E431" s="821" t="s">
        <v>13220</v>
      </c>
      <c r="F431" s="821"/>
      <c r="G431" s="643" t="s">
        <v>13392</v>
      </c>
      <c r="H431" s="642">
        <v>1.32E-2</v>
      </c>
      <c r="I431" s="641">
        <v>14.01</v>
      </c>
      <c r="J431" s="641">
        <v>0.18</v>
      </c>
    </row>
    <row r="432" spans="1:10" ht="36" customHeight="1" x14ac:dyDescent="0.2">
      <c r="A432" s="644" t="s">
        <v>13199</v>
      </c>
      <c r="B432" s="645" t="s">
        <v>13409</v>
      </c>
      <c r="C432" s="644" t="s">
        <v>7</v>
      </c>
      <c r="D432" s="644" t="s">
        <v>7960</v>
      </c>
      <c r="E432" s="821" t="s">
        <v>13220</v>
      </c>
      <c r="F432" s="821"/>
      <c r="G432" s="643" t="s">
        <v>38</v>
      </c>
      <c r="H432" s="642">
        <v>2.1911999999999998</v>
      </c>
      <c r="I432" s="641">
        <v>0.12</v>
      </c>
      <c r="J432" s="641">
        <v>0.26</v>
      </c>
    </row>
    <row r="433" spans="1:10" ht="24" customHeight="1" x14ac:dyDescent="0.2">
      <c r="A433" s="644" t="s">
        <v>13199</v>
      </c>
      <c r="B433" s="645" t="s">
        <v>13410</v>
      </c>
      <c r="C433" s="644" t="s">
        <v>7</v>
      </c>
      <c r="D433" s="644" t="s">
        <v>8009</v>
      </c>
      <c r="E433" s="821" t="s">
        <v>13220</v>
      </c>
      <c r="F433" s="821"/>
      <c r="G433" s="643" t="s">
        <v>13392</v>
      </c>
      <c r="H433" s="642">
        <v>3.3300000000000003E-2</v>
      </c>
      <c r="I433" s="641">
        <v>24.02</v>
      </c>
      <c r="J433" s="641">
        <v>0.79</v>
      </c>
    </row>
    <row r="434" spans="1:10" ht="36" customHeight="1" x14ac:dyDescent="0.2">
      <c r="A434" s="644" t="s">
        <v>13199</v>
      </c>
      <c r="B434" s="645" t="s">
        <v>13411</v>
      </c>
      <c r="C434" s="644" t="s">
        <v>7</v>
      </c>
      <c r="D434" s="644" t="s">
        <v>8064</v>
      </c>
      <c r="E434" s="821" t="s">
        <v>13220</v>
      </c>
      <c r="F434" s="821"/>
      <c r="G434" s="643" t="s">
        <v>18</v>
      </c>
      <c r="H434" s="642">
        <v>3.8498999999999999</v>
      </c>
      <c r="I434" s="641">
        <v>4.32</v>
      </c>
      <c r="J434" s="641">
        <v>16.63</v>
      </c>
    </row>
    <row r="435" spans="1:10" ht="36" customHeight="1" x14ac:dyDescent="0.2">
      <c r="A435" s="644" t="s">
        <v>13199</v>
      </c>
      <c r="B435" s="645" t="s">
        <v>13412</v>
      </c>
      <c r="C435" s="644" t="s">
        <v>7</v>
      </c>
      <c r="D435" s="644" t="s">
        <v>8058</v>
      </c>
      <c r="E435" s="821" t="s">
        <v>13201</v>
      </c>
      <c r="F435" s="821"/>
      <c r="G435" s="643" t="s">
        <v>38</v>
      </c>
      <c r="H435" s="642">
        <v>1.3265</v>
      </c>
      <c r="I435" s="641">
        <v>1.62</v>
      </c>
      <c r="J435" s="641">
        <v>2.14</v>
      </c>
    </row>
    <row r="436" spans="1:10" ht="25.5" x14ac:dyDescent="0.2">
      <c r="A436" s="640"/>
      <c r="B436" s="640"/>
      <c r="C436" s="640"/>
      <c r="D436" s="640"/>
      <c r="E436" s="640" t="s">
        <v>13209</v>
      </c>
      <c r="F436" s="639">
        <v>2.3905248288601544</v>
      </c>
      <c r="G436" s="640" t="s">
        <v>13210</v>
      </c>
      <c r="H436" s="639">
        <v>2.0099999999999998</v>
      </c>
      <c r="I436" s="640" t="s">
        <v>13211</v>
      </c>
      <c r="J436" s="639">
        <v>4.4000000000000004</v>
      </c>
    </row>
    <row r="437" spans="1:10" ht="15" thickBot="1" x14ac:dyDescent="0.25">
      <c r="A437" s="640"/>
      <c r="B437" s="640"/>
      <c r="C437" s="640"/>
      <c r="D437" s="640"/>
      <c r="E437" s="640" t="s">
        <v>13212</v>
      </c>
      <c r="F437" s="639">
        <v>13.25</v>
      </c>
      <c r="G437" s="640"/>
      <c r="H437" s="822" t="s">
        <v>13213</v>
      </c>
      <c r="I437" s="822"/>
      <c r="J437" s="639">
        <v>60.18</v>
      </c>
    </row>
    <row r="438" spans="1:10" ht="0.95" customHeight="1" thickTop="1" x14ac:dyDescent="0.2">
      <c r="A438" s="638"/>
      <c r="B438" s="638"/>
      <c r="C438" s="638"/>
      <c r="D438" s="638"/>
      <c r="E438" s="638"/>
      <c r="F438" s="638"/>
      <c r="G438" s="638"/>
      <c r="H438" s="638"/>
      <c r="I438" s="638"/>
      <c r="J438" s="638"/>
    </row>
    <row r="439" spans="1:10" ht="18" customHeight="1" x14ac:dyDescent="0.2">
      <c r="A439" s="658" t="s">
        <v>13413</v>
      </c>
      <c r="B439" s="656" t="s">
        <v>13186</v>
      </c>
      <c r="C439" s="658" t="s">
        <v>13187</v>
      </c>
      <c r="D439" s="658" t="s">
        <v>13188</v>
      </c>
      <c r="E439" s="823" t="s">
        <v>13189</v>
      </c>
      <c r="F439" s="823"/>
      <c r="G439" s="657" t="s">
        <v>13190</v>
      </c>
      <c r="H439" s="656" t="s">
        <v>13191</v>
      </c>
      <c r="I439" s="656" t="s">
        <v>13192</v>
      </c>
      <c r="J439" s="656" t="s">
        <v>13193</v>
      </c>
    </row>
    <row r="440" spans="1:10" ht="36" customHeight="1" x14ac:dyDescent="0.2">
      <c r="A440" s="654" t="s">
        <v>13194</v>
      </c>
      <c r="B440" s="655" t="s">
        <v>13414</v>
      </c>
      <c r="C440" s="654" t="s">
        <v>7</v>
      </c>
      <c r="D440" s="654" t="s">
        <v>4014</v>
      </c>
      <c r="E440" s="824" t="s">
        <v>13374</v>
      </c>
      <c r="F440" s="824"/>
      <c r="G440" s="653" t="s">
        <v>18</v>
      </c>
      <c r="H440" s="652">
        <v>1</v>
      </c>
      <c r="I440" s="651">
        <v>116.39</v>
      </c>
      <c r="J440" s="651">
        <v>116.39</v>
      </c>
    </row>
    <row r="441" spans="1:10" ht="36" customHeight="1" x14ac:dyDescent="0.2">
      <c r="A441" s="649" t="s">
        <v>13197</v>
      </c>
      <c r="B441" s="650" t="s">
        <v>13389</v>
      </c>
      <c r="C441" s="649" t="s">
        <v>7</v>
      </c>
      <c r="D441" s="649" t="s">
        <v>2648</v>
      </c>
      <c r="E441" s="825" t="s">
        <v>13272</v>
      </c>
      <c r="F441" s="825"/>
      <c r="G441" s="648" t="s">
        <v>50</v>
      </c>
      <c r="H441" s="647">
        <v>1.32E-2</v>
      </c>
      <c r="I441" s="646">
        <v>13.11</v>
      </c>
      <c r="J441" s="646">
        <v>0.17</v>
      </c>
    </row>
    <row r="442" spans="1:10" ht="36" customHeight="1" x14ac:dyDescent="0.2">
      <c r="A442" s="649" t="s">
        <v>13197</v>
      </c>
      <c r="B442" s="650" t="s">
        <v>13390</v>
      </c>
      <c r="C442" s="649" t="s">
        <v>7</v>
      </c>
      <c r="D442" s="649" t="s">
        <v>2649</v>
      </c>
      <c r="E442" s="825" t="s">
        <v>13272</v>
      </c>
      <c r="F442" s="825"/>
      <c r="G442" s="648" t="s">
        <v>67</v>
      </c>
      <c r="H442" s="647">
        <v>1.83E-2</v>
      </c>
      <c r="I442" s="646">
        <v>12.21</v>
      </c>
      <c r="J442" s="646">
        <v>0.22</v>
      </c>
    </row>
    <row r="443" spans="1:10" ht="24" customHeight="1" x14ac:dyDescent="0.2">
      <c r="A443" s="649" t="s">
        <v>13197</v>
      </c>
      <c r="B443" s="650" t="s">
        <v>13244</v>
      </c>
      <c r="C443" s="649" t="s">
        <v>7</v>
      </c>
      <c r="D443" s="649" t="s">
        <v>25</v>
      </c>
      <c r="E443" s="825" t="s">
        <v>13196</v>
      </c>
      <c r="F443" s="825"/>
      <c r="G443" s="648" t="s">
        <v>23</v>
      </c>
      <c r="H443" s="647">
        <v>0.63300000000000001</v>
      </c>
      <c r="I443" s="646">
        <v>13.34</v>
      </c>
      <c r="J443" s="646">
        <v>8.44</v>
      </c>
    </row>
    <row r="444" spans="1:10" ht="24" customHeight="1" x14ac:dyDescent="0.2">
      <c r="A444" s="649" t="s">
        <v>13197</v>
      </c>
      <c r="B444" s="650" t="s">
        <v>13245</v>
      </c>
      <c r="C444" s="649" t="s">
        <v>7</v>
      </c>
      <c r="D444" s="649" t="s">
        <v>228</v>
      </c>
      <c r="E444" s="825" t="s">
        <v>13196</v>
      </c>
      <c r="F444" s="825"/>
      <c r="G444" s="648" t="s">
        <v>23</v>
      </c>
      <c r="H444" s="647">
        <v>0.53900000000000003</v>
      </c>
      <c r="I444" s="646">
        <v>17.760000000000002</v>
      </c>
      <c r="J444" s="646">
        <v>9.57</v>
      </c>
    </row>
    <row r="445" spans="1:10" ht="24" customHeight="1" x14ac:dyDescent="0.2">
      <c r="A445" s="644" t="s">
        <v>13199</v>
      </c>
      <c r="B445" s="645" t="s">
        <v>13415</v>
      </c>
      <c r="C445" s="644" t="s">
        <v>7</v>
      </c>
      <c r="D445" s="644" t="s">
        <v>10419</v>
      </c>
      <c r="E445" s="821" t="s">
        <v>13220</v>
      </c>
      <c r="F445" s="821"/>
      <c r="G445" s="643" t="s">
        <v>18</v>
      </c>
      <c r="H445" s="642">
        <v>1.05</v>
      </c>
      <c r="I445" s="641">
        <v>76.98</v>
      </c>
      <c r="J445" s="641">
        <v>80.819999999999993</v>
      </c>
    </row>
    <row r="446" spans="1:10" ht="24" customHeight="1" x14ac:dyDescent="0.2">
      <c r="A446" s="644" t="s">
        <v>13199</v>
      </c>
      <c r="B446" s="645" t="s">
        <v>13416</v>
      </c>
      <c r="C446" s="644" t="s">
        <v>7</v>
      </c>
      <c r="D446" s="644" t="s">
        <v>8291</v>
      </c>
      <c r="E446" s="821" t="s">
        <v>13220</v>
      </c>
      <c r="F446" s="821"/>
      <c r="G446" s="643" t="s">
        <v>21</v>
      </c>
      <c r="H446" s="642">
        <v>2.5000000000000001E-2</v>
      </c>
      <c r="I446" s="641">
        <v>13.05</v>
      </c>
      <c r="J446" s="641">
        <v>0.32</v>
      </c>
    </row>
    <row r="447" spans="1:10" ht="24" customHeight="1" x14ac:dyDescent="0.2">
      <c r="A447" s="644" t="s">
        <v>13199</v>
      </c>
      <c r="B447" s="645" t="s">
        <v>13417</v>
      </c>
      <c r="C447" s="644" t="s">
        <v>7</v>
      </c>
      <c r="D447" s="644" t="s">
        <v>8364</v>
      </c>
      <c r="E447" s="821" t="s">
        <v>13220</v>
      </c>
      <c r="F447" s="821"/>
      <c r="G447" s="643" t="s">
        <v>21</v>
      </c>
      <c r="H447" s="642">
        <v>4.8999999999999998E-3</v>
      </c>
      <c r="I447" s="641">
        <v>56.77</v>
      </c>
      <c r="J447" s="641">
        <v>0.27</v>
      </c>
    </row>
    <row r="448" spans="1:10" ht="24" customHeight="1" x14ac:dyDescent="0.2">
      <c r="A448" s="644" t="s">
        <v>13199</v>
      </c>
      <c r="B448" s="645" t="s">
        <v>13418</v>
      </c>
      <c r="C448" s="644" t="s">
        <v>7</v>
      </c>
      <c r="D448" s="644" t="s">
        <v>10520</v>
      </c>
      <c r="E448" s="821" t="s">
        <v>13220</v>
      </c>
      <c r="F448" s="821"/>
      <c r="G448" s="643" t="s">
        <v>13419</v>
      </c>
      <c r="H448" s="642">
        <v>0.161</v>
      </c>
      <c r="I448" s="641">
        <v>24.12</v>
      </c>
      <c r="J448" s="641">
        <v>3.88</v>
      </c>
    </row>
    <row r="449" spans="1:10" ht="24" customHeight="1" x14ac:dyDescent="0.2">
      <c r="A449" s="644" t="s">
        <v>13199</v>
      </c>
      <c r="B449" s="645" t="s">
        <v>13420</v>
      </c>
      <c r="C449" s="644" t="s">
        <v>7</v>
      </c>
      <c r="D449" s="644" t="s">
        <v>8533</v>
      </c>
      <c r="E449" s="821" t="s">
        <v>13220</v>
      </c>
      <c r="F449" s="821"/>
      <c r="G449" s="643" t="s">
        <v>21</v>
      </c>
      <c r="H449" s="642">
        <v>0.18</v>
      </c>
      <c r="I449" s="641">
        <v>70.56</v>
      </c>
      <c r="J449" s="641">
        <v>12.7</v>
      </c>
    </row>
    <row r="450" spans="1:10" ht="25.5" x14ac:dyDescent="0.2">
      <c r="A450" s="640"/>
      <c r="B450" s="640"/>
      <c r="C450" s="640"/>
      <c r="D450" s="640"/>
      <c r="E450" s="640" t="s">
        <v>13209</v>
      </c>
      <c r="F450" s="639">
        <v>7.5736172987069432</v>
      </c>
      <c r="G450" s="640" t="s">
        <v>13210</v>
      </c>
      <c r="H450" s="639">
        <v>6.37</v>
      </c>
      <c r="I450" s="640" t="s">
        <v>13211</v>
      </c>
      <c r="J450" s="639">
        <v>13.94</v>
      </c>
    </row>
    <row r="451" spans="1:10" ht="15" thickBot="1" x14ac:dyDescent="0.25">
      <c r="A451" s="640"/>
      <c r="B451" s="640"/>
      <c r="C451" s="640"/>
      <c r="D451" s="640"/>
      <c r="E451" s="640" t="s">
        <v>13212</v>
      </c>
      <c r="F451" s="639">
        <v>32.86</v>
      </c>
      <c r="G451" s="640"/>
      <c r="H451" s="822" t="s">
        <v>13213</v>
      </c>
      <c r="I451" s="822"/>
      <c r="J451" s="639">
        <v>149.25</v>
      </c>
    </row>
    <row r="452" spans="1:10" ht="0.95" customHeight="1" thickTop="1" x14ac:dyDescent="0.2">
      <c r="A452" s="638"/>
      <c r="B452" s="638"/>
      <c r="C452" s="638"/>
      <c r="D452" s="638"/>
      <c r="E452" s="638"/>
      <c r="F452" s="638"/>
      <c r="G452" s="638"/>
      <c r="H452" s="638"/>
      <c r="I452" s="638"/>
      <c r="J452" s="638"/>
    </row>
    <row r="453" spans="1:10" ht="18" customHeight="1" x14ac:dyDescent="0.2">
      <c r="A453" s="658" t="s">
        <v>13421</v>
      </c>
      <c r="B453" s="656" t="s">
        <v>13186</v>
      </c>
      <c r="C453" s="658" t="s">
        <v>13187</v>
      </c>
      <c r="D453" s="658" t="s">
        <v>13188</v>
      </c>
      <c r="E453" s="823" t="s">
        <v>13189</v>
      </c>
      <c r="F453" s="823"/>
      <c r="G453" s="657" t="s">
        <v>13190</v>
      </c>
      <c r="H453" s="656" t="s">
        <v>13191</v>
      </c>
      <c r="I453" s="656" t="s">
        <v>13192</v>
      </c>
      <c r="J453" s="656" t="s">
        <v>13193</v>
      </c>
    </row>
    <row r="454" spans="1:10" ht="24" customHeight="1" x14ac:dyDescent="0.2">
      <c r="A454" s="654" t="s">
        <v>13194</v>
      </c>
      <c r="B454" s="655" t="s">
        <v>13422</v>
      </c>
      <c r="C454" s="654" t="s">
        <v>7</v>
      </c>
      <c r="D454" s="654" t="s">
        <v>4015</v>
      </c>
      <c r="E454" s="824" t="s">
        <v>13374</v>
      </c>
      <c r="F454" s="824"/>
      <c r="G454" s="653" t="s">
        <v>18</v>
      </c>
      <c r="H454" s="652">
        <v>1</v>
      </c>
      <c r="I454" s="651">
        <v>36.130000000000003</v>
      </c>
      <c r="J454" s="651">
        <v>36.130000000000003</v>
      </c>
    </row>
    <row r="455" spans="1:10" ht="36" customHeight="1" x14ac:dyDescent="0.2">
      <c r="A455" s="649" t="s">
        <v>13197</v>
      </c>
      <c r="B455" s="650" t="s">
        <v>13389</v>
      </c>
      <c r="C455" s="649" t="s">
        <v>7</v>
      </c>
      <c r="D455" s="649" t="s">
        <v>2648</v>
      </c>
      <c r="E455" s="825" t="s">
        <v>13272</v>
      </c>
      <c r="F455" s="825"/>
      <c r="G455" s="648" t="s">
        <v>50</v>
      </c>
      <c r="H455" s="647">
        <v>1.32E-2</v>
      </c>
      <c r="I455" s="646">
        <v>13.11</v>
      </c>
      <c r="J455" s="646">
        <v>0.17</v>
      </c>
    </row>
    <row r="456" spans="1:10" ht="36" customHeight="1" x14ac:dyDescent="0.2">
      <c r="A456" s="649" t="s">
        <v>13197</v>
      </c>
      <c r="B456" s="650" t="s">
        <v>13390</v>
      </c>
      <c r="C456" s="649" t="s">
        <v>7</v>
      </c>
      <c r="D456" s="649" t="s">
        <v>2649</v>
      </c>
      <c r="E456" s="825" t="s">
        <v>13272</v>
      </c>
      <c r="F456" s="825"/>
      <c r="G456" s="648" t="s">
        <v>67</v>
      </c>
      <c r="H456" s="647">
        <v>1.83E-2</v>
      </c>
      <c r="I456" s="646">
        <v>12.21</v>
      </c>
      <c r="J456" s="646">
        <v>0.22</v>
      </c>
    </row>
    <row r="457" spans="1:10" ht="24" customHeight="1" x14ac:dyDescent="0.2">
      <c r="A457" s="649" t="s">
        <v>13197</v>
      </c>
      <c r="B457" s="650" t="s">
        <v>13244</v>
      </c>
      <c r="C457" s="649" t="s">
        <v>7</v>
      </c>
      <c r="D457" s="649" t="s">
        <v>25</v>
      </c>
      <c r="E457" s="825" t="s">
        <v>13196</v>
      </c>
      <c r="F457" s="825"/>
      <c r="G457" s="648" t="s">
        <v>23</v>
      </c>
      <c r="H457" s="647">
        <v>0.20699999999999999</v>
      </c>
      <c r="I457" s="646">
        <v>13.34</v>
      </c>
      <c r="J457" s="646">
        <v>2.76</v>
      </c>
    </row>
    <row r="458" spans="1:10" ht="24" customHeight="1" x14ac:dyDescent="0.2">
      <c r="A458" s="649" t="s">
        <v>13197</v>
      </c>
      <c r="B458" s="650" t="s">
        <v>13245</v>
      </c>
      <c r="C458" s="649" t="s">
        <v>7</v>
      </c>
      <c r="D458" s="649" t="s">
        <v>228</v>
      </c>
      <c r="E458" s="825" t="s">
        <v>13196</v>
      </c>
      <c r="F458" s="825"/>
      <c r="G458" s="648" t="s">
        <v>23</v>
      </c>
      <c r="H458" s="647">
        <v>0.112</v>
      </c>
      <c r="I458" s="646">
        <v>17.760000000000002</v>
      </c>
      <c r="J458" s="646">
        <v>1.98</v>
      </c>
    </row>
    <row r="459" spans="1:10" ht="24" customHeight="1" x14ac:dyDescent="0.2">
      <c r="A459" s="644" t="s">
        <v>13199</v>
      </c>
      <c r="B459" s="645" t="s">
        <v>13416</v>
      </c>
      <c r="C459" s="644" t="s">
        <v>7</v>
      </c>
      <c r="D459" s="644" t="s">
        <v>8291</v>
      </c>
      <c r="E459" s="821" t="s">
        <v>13220</v>
      </c>
      <c r="F459" s="821"/>
      <c r="G459" s="643" t="s">
        <v>21</v>
      </c>
      <c r="H459" s="642">
        <v>6.0000000000000001E-3</v>
      </c>
      <c r="I459" s="641">
        <v>13.05</v>
      </c>
      <c r="J459" s="641">
        <v>7.0000000000000007E-2</v>
      </c>
    </row>
    <row r="460" spans="1:10" ht="24" customHeight="1" x14ac:dyDescent="0.2">
      <c r="A460" s="644" t="s">
        <v>13199</v>
      </c>
      <c r="B460" s="645" t="s">
        <v>13417</v>
      </c>
      <c r="C460" s="644" t="s">
        <v>7</v>
      </c>
      <c r="D460" s="644" t="s">
        <v>8364</v>
      </c>
      <c r="E460" s="821" t="s">
        <v>13220</v>
      </c>
      <c r="F460" s="821"/>
      <c r="G460" s="643" t="s">
        <v>21</v>
      </c>
      <c r="H460" s="642">
        <v>1.1999999999999999E-3</v>
      </c>
      <c r="I460" s="641">
        <v>56.77</v>
      </c>
      <c r="J460" s="641">
        <v>0.06</v>
      </c>
    </row>
    <row r="461" spans="1:10" ht="24" customHeight="1" x14ac:dyDescent="0.2">
      <c r="A461" s="644" t="s">
        <v>13199</v>
      </c>
      <c r="B461" s="645" t="s">
        <v>13423</v>
      </c>
      <c r="C461" s="644" t="s">
        <v>7</v>
      </c>
      <c r="D461" s="644" t="s">
        <v>10518</v>
      </c>
      <c r="E461" s="821" t="s">
        <v>13220</v>
      </c>
      <c r="F461" s="821"/>
      <c r="G461" s="643" t="s">
        <v>18</v>
      </c>
      <c r="H461" s="642">
        <v>1.05</v>
      </c>
      <c r="I461" s="641">
        <v>21.84</v>
      </c>
      <c r="J461" s="641">
        <v>22.93</v>
      </c>
    </row>
    <row r="462" spans="1:10" ht="24" customHeight="1" x14ac:dyDescent="0.2">
      <c r="A462" s="644" t="s">
        <v>13199</v>
      </c>
      <c r="B462" s="645" t="s">
        <v>13418</v>
      </c>
      <c r="C462" s="644" t="s">
        <v>7</v>
      </c>
      <c r="D462" s="644" t="s">
        <v>10520</v>
      </c>
      <c r="E462" s="821" t="s">
        <v>13220</v>
      </c>
      <c r="F462" s="821"/>
      <c r="G462" s="643" t="s">
        <v>13419</v>
      </c>
      <c r="H462" s="642">
        <v>0.19800000000000001</v>
      </c>
      <c r="I462" s="641">
        <v>24.12</v>
      </c>
      <c r="J462" s="641">
        <v>4.7699999999999996</v>
      </c>
    </row>
    <row r="463" spans="1:10" ht="24" customHeight="1" x14ac:dyDescent="0.2">
      <c r="A463" s="644" t="s">
        <v>13199</v>
      </c>
      <c r="B463" s="645" t="s">
        <v>13420</v>
      </c>
      <c r="C463" s="644" t="s">
        <v>7</v>
      </c>
      <c r="D463" s="644" t="s">
        <v>8533</v>
      </c>
      <c r="E463" s="821" t="s">
        <v>13220</v>
      </c>
      <c r="F463" s="821"/>
      <c r="G463" s="643" t="s">
        <v>21</v>
      </c>
      <c r="H463" s="642">
        <v>4.4999999999999998E-2</v>
      </c>
      <c r="I463" s="641">
        <v>70.56</v>
      </c>
      <c r="J463" s="641">
        <v>3.17</v>
      </c>
    </row>
    <row r="464" spans="1:10" ht="25.5" x14ac:dyDescent="0.2">
      <c r="A464" s="640"/>
      <c r="B464" s="640"/>
      <c r="C464" s="640"/>
      <c r="D464" s="640"/>
      <c r="E464" s="640" t="s">
        <v>13209</v>
      </c>
      <c r="F464" s="639">
        <v>2.0808432033032709</v>
      </c>
      <c r="G464" s="640" t="s">
        <v>13210</v>
      </c>
      <c r="H464" s="639">
        <v>1.75</v>
      </c>
      <c r="I464" s="640" t="s">
        <v>13211</v>
      </c>
      <c r="J464" s="639">
        <v>3.83</v>
      </c>
    </row>
    <row r="465" spans="1:10" ht="15" thickBot="1" x14ac:dyDescent="0.25">
      <c r="A465" s="640"/>
      <c r="B465" s="640"/>
      <c r="C465" s="640"/>
      <c r="D465" s="640"/>
      <c r="E465" s="640" t="s">
        <v>13212</v>
      </c>
      <c r="F465" s="639">
        <v>10.199999999999999</v>
      </c>
      <c r="G465" s="640"/>
      <c r="H465" s="822" t="s">
        <v>13213</v>
      </c>
      <c r="I465" s="822"/>
      <c r="J465" s="639">
        <v>46.33</v>
      </c>
    </row>
    <row r="466" spans="1:10" ht="0.95" customHeight="1" thickTop="1" x14ac:dyDescent="0.2">
      <c r="A466" s="638"/>
      <c r="B466" s="638"/>
      <c r="C466" s="638"/>
      <c r="D466" s="638"/>
      <c r="E466" s="638"/>
      <c r="F466" s="638"/>
      <c r="G466" s="638"/>
      <c r="H466" s="638"/>
      <c r="I466" s="638"/>
      <c r="J466" s="638"/>
    </row>
    <row r="467" spans="1:10" ht="18" customHeight="1" x14ac:dyDescent="0.2">
      <c r="A467" s="658" t="s">
        <v>13424</v>
      </c>
      <c r="B467" s="656" t="s">
        <v>13186</v>
      </c>
      <c r="C467" s="658" t="s">
        <v>13187</v>
      </c>
      <c r="D467" s="658" t="s">
        <v>13188</v>
      </c>
      <c r="E467" s="823" t="s">
        <v>13189</v>
      </c>
      <c r="F467" s="823"/>
      <c r="G467" s="657" t="s">
        <v>13190</v>
      </c>
      <c r="H467" s="656" t="s">
        <v>13191</v>
      </c>
      <c r="I467" s="656" t="s">
        <v>13192</v>
      </c>
      <c r="J467" s="656" t="s">
        <v>13193</v>
      </c>
    </row>
    <row r="468" spans="1:10" ht="36" customHeight="1" x14ac:dyDescent="0.2">
      <c r="A468" s="654" t="s">
        <v>13194</v>
      </c>
      <c r="B468" s="655" t="s">
        <v>13425</v>
      </c>
      <c r="C468" s="654" t="s">
        <v>7</v>
      </c>
      <c r="D468" s="654" t="s">
        <v>4012</v>
      </c>
      <c r="E468" s="824" t="s">
        <v>13374</v>
      </c>
      <c r="F468" s="824"/>
      <c r="G468" s="653" t="s">
        <v>18</v>
      </c>
      <c r="H468" s="652">
        <v>1</v>
      </c>
      <c r="I468" s="651">
        <v>44.82</v>
      </c>
      <c r="J468" s="651">
        <v>44.82</v>
      </c>
    </row>
    <row r="469" spans="1:10" ht="36" customHeight="1" x14ac:dyDescent="0.2">
      <c r="A469" s="649" t="s">
        <v>13197</v>
      </c>
      <c r="B469" s="650" t="s">
        <v>13389</v>
      </c>
      <c r="C469" s="649" t="s">
        <v>7</v>
      </c>
      <c r="D469" s="649" t="s">
        <v>2648</v>
      </c>
      <c r="E469" s="825" t="s">
        <v>13272</v>
      </c>
      <c r="F469" s="825"/>
      <c r="G469" s="648" t="s">
        <v>50</v>
      </c>
      <c r="H469" s="647">
        <v>1.32E-2</v>
      </c>
      <c r="I469" s="646">
        <v>13.11</v>
      </c>
      <c r="J469" s="646">
        <v>0.17</v>
      </c>
    </row>
    <row r="470" spans="1:10" ht="36" customHeight="1" x14ac:dyDescent="0.2">
      <c r="A470" s="649" t="s">
        <v>13197</v>
      </c>
      <c r="B470" s="650" t="s">
        <v>13390</v>
      </c>
      <c r="C470" s="649" t="s">
        <v>7</v>
      </c>
      <c r="D470" s="649" t="s">
        <v>2649</v>
      </c>
      <c r="E470" s="825" t="s">
        <v>13272</v>
      </c>
      <c r="F470" s="825"/>
      <c r="G470" s="648" t="s">
        <v>67</v>
      </c>
      <c r="H470" s="647">
        <v>1.83E-2</v>
      </c>
      <c r="I470" s="646">
        <v>12.21</v>
      </c>
      <c r="J470" s="646">
        <v>0.22</v>
      </c>
    </row>
    <row r="471" spans="1:10" ht="24" customHeight="1" x14ac:dyDescent="0.2">
      <c r="A471" s="649" t="s">
        <v>13197</v>
      </c>
      <c r="B471" s="650" t="s">
        <v>13244</v>
      </c>
      <c r="C471" s="649" t="s">
        <v>7</v>
      </c>
      <c r="D471" s="649" t="s">
        <v>25</v>
      </c>
      <c r="E471" s="825" t="s">
        <v>13196</v>
      </c>
      <c r="F471" s="825"/>
      <c r="G471" s="648" t="s">
        <v>23</v>
      </c>
      <c r="H471" s="647">
        <v>0.28199999999999997</v>
      </c>
      <c r="I471" s="646">
        <v>13.34</v>
      </c>
      <c r="J471" s="646">
        <v>3.76</v>
      </c>
    </row>
    <row r="472" spans="1:10" ht="24" customHeight="1" x14ac:dyDescent="0.2">
      <c r="A472" s="649" t="s">
        <v>13197</v>
      </c>
      <c r="B472" s="650" t="s">
        <v>13245</v>
      </c>
      <c r="C472" s="649" t="s">
        <v>7</v>
      </c>
      <c r="D472" s="649" t="s">
        <v>228</v>
      </c>
      <c r="E472" s="825" t="s">
        <v>13196</v>
      </c>
      <c r="F472" s="825"/>
      <c r="G472" s="648" t="s">
        <v>23</v>
      </c>
      <c r="H472" s="647">
        <v>0.188</v>
      </c>
      <c r="I472" s="646">
        <v>17.760000000000002</v>
      </c>
      <c r="J472" s="646">
        <v>3.33</v>
      </c>
    </row>
    <row r="473" spans="1:10" ht="24" customHeight="1" x14ac:dyDescent="0.2">
      <c r="A473" s="644" t="s">
        <v>13199</v>
      </c>
      <c r="B473" s="645" t="s">
        <v>13426</v>
      </c>
      <c r="C473" s="644" t="s">
        <v>7</v>
      </c>
      <c r="D473" s="644" t="s">
        <v>10420</v>
      </c>
      <c r="E473" s="821" t="s">
        <v>13220</v>
      </c>
      <c r="F473" s="821"/>
      <c r="G473" s="643" t="s">
        <v>18</v>
      </c>
      <c r="H473" s="642">
        <v>1.05</v>
      </c>
      <c r="I473" s="641">
        <v>30.21</v>
      </c>
      <c r="J473" s="641">
        <v>31.72</v>
      </c>
    </row>
    <row r="474" spans="1:10" ht="24" customHeight="1" x14ac:dyDescent="0.2">
      <c r="A474" s="644" t="s">
        <v>13199</v>
      </c>
      <c r="B474" s="645" t="s">
        <v>13416</v>
      </c>
      <c r="C474" s="644" t="s">
        <v>7</v>
      </c>
      <c r="D474" s="644" t="s">
        <v>8291</v>
      </c>
      <c r="E474" s="821" t="s">
        <v>13220</v>
      </c>
      <c r="F474" s="821"/>
      <c r="G474" s="643" t="s">
        <v>21</v>
      </c>
      <c r="H474" s="642">
        <v>8.0000000000000002E-3</v>
      </c>
      <c r="I474" s="641">
        <v>13.05</v>
      </c>
      <c r="J474" s="641">
        <v>0.1</v>
      </c>
    </row>
    <row r="475" spans="1:10" ht="24" customHeight="1" x14ac:dyDescent="0.2">
      <c r="A475" s="644" t="s">
        <v>13199</v>
      </c>
      <c r="B475" s="645" t="s">
        <v>13417</v>
      </c>
      <c r="C475" s="644" t="s">
        <v>7</v>
      </c>
      <c r="D475" s="644" t="s">
        <v>8364</v>
      </c>
      <c r="E475" s="821" t="s">
        <v>13220</v>
      </c>
      <c r="F475" s="821"/>
      <c r="G475" s="643" t="s">
        <v>21</v>
      </c>
      <c r="H475" s="642">
        <v>1.6000000000000001E-3</v>
      </c>
      <c r="I475" s="641">
        <v>56.77</v>
      </c>
      <c r="J475" s="641">
        <v>0.09</v>
      </c>
    </row>
    <row r="476" spans="1:10" ht="24" customHeight="1" x14ac:dyDescent="0.2">
      <c r="A476" s="644" t="s">
        <v>13199</v>
      </c>
      <c r="B476" s="645" t="s">
        <v>13418</v>
      </c>
      <c r="C476" s="644" t="s">
        <v>7</v>
      </c>
      <c r="D476" s="644" t="s">
        <v>10520</v>
      </c>
      <c r="E476" s="821" t="s">
        <v>13220</v>
      </c>
      <c r="F476" s="821"/>
      <c r="G476" s="643" t="s">
        <v>13419</v>
      </c>
      <c r="H476" s="642">
        <v>5.2999999999999999E-2</v>
      </c>
      <c r="I476" s="641">
        <v>24.12</v>
      </c>
      <c r="J476" s="641">
        <v>1.27</v>
      </c>
    </row>
    <row r="477" spans="1:10" ht="24" customHeight="1" x14ac:dyDescent="0.2">
      <c r="A477" s="644" t="s">
        <v>13199</v>
      </c>
      <c r="B477" s="645" t="s">
        <v>13420</v>
      </c>
      <c r="C477" s="644" t="s">
        <v>7</v>
      </c>
      <c r="D477" s="644" t="s">
        <v>8533</v>
      </c>
      <c r="E477" s="821" t="s">
        <v>13220</v>
      </c>
      <c r="F477" s="821"/>
      <c r="G477" s="643" t="s">
        <v>21</v>
      </c>
      <c r="H477" s="642">
        <v>5.8999999999999997E-2</v>
      </c>
      <c r="I477" s="641">
        <v>70.56</v>
      </c>
      <c r="J477" s="641">
        <v>4.16</v>
      </c>
    </row>
    <row r="478" spans="1:10" ht="25.5" x14ac:dyDescent="0.2">
      <c r="A478" s="640"/>
      <c r="B478" s="640"/>
      <c r="C478" s="640"/>
      <c r="D478" s="640"/>
      <c r="E478" s="640" t="s">
        <v>13209</v>
      </c>
      <c r="F478" s="639">
        <v>3.0533521677713789</v>
      </c>
      <c r="G478" s="640" t="s">
        <v>13210</v>
      </c>
      <c r="H478" s="639">
        <v>2.57</v>
      </c>
      <c r="I478" s="640" t="s">
        <v>13211</v>
      </c>
      <c r="J478" s="639">
        <v>5.62</v>
      </c>
    </row>
    <row r="479" spans="1:10" ht="15" thickBot="1" x14ac:dyDescent="0.25">
      <c r="A479" s="640"/>
      <c r="B479" s="640"/>
      <c r="C479" s="640"/>
      <c r="D479" s="640"/>
      <c r="E479" s="640" t="s">
        <v>13212</v>
      </c>
      <c r="F479" s="639">
        <v>12.65</v>
      </c>
      <c r="G479" s="640"/>
      <c r="H479" s="822" t="s">
        <v>13213</v>
      </c>
      <c r="I479" s="822"/>
      <c r="J479" s="639">
        <v>57.47</v>
      </c>
    </row>
    <row r="480" spans="1:10" ht="0.95" customHeight="1" thickTop="1" x14ac:dyDescent="0.2">
      <c r="A480" s="638"/>
      <c r="B480" s="638"/>
      <c r="C480" s="638"/>
      <c r="D480" s="638"/>
      <c r="E480" s="638"/>
      <c r="F480" s="638"/>
      <c r="G480" s="638"/>
      <c r="H480" s="638"/>
      <c r="I480" s="638"/>
      <c r="J480" s="638"/>
    </row>
    <row r="481" spans="1:10" ht="18" customHeight="1" x14ac:dyDescent="0.2">
      <c r="A481" s="658" t="s">
        <v>13427</v>
      </c>
      <c r="B481" s="656" t="s">
        <v>13186</v>
      </c>
      <c r="C481" s="658" t="s">
        <v>13187</v>
      </c>
      <c r="D481" s="658" t="s">
        <v>13188</v>
      </c>
      <c r="E481" s="823" t="s">
        <v>13189</v>
      </c>
      <c r="F481" s="823"/>
      <c r="G481" s="657" t="s">
        <v>13190</v>
      </c>
      <c r="H481" s="656" t="s">
        <v>13191</v>
      </c>
      <c r="I481" s="656" t="s">
        <v>13192</v>
      </c>
      <c r="J481" s="656" t="s">
        <v>13193</v>
      </c>
    </row>
    <row r="482" spans="1:10" ht="36" customHeight="1" x14ac:dyDescent="0.2">
      <c r="A482" s="654" t="s">
        <v>13194</v>
      </c>
      <c r="B482" s="655" t="s">
        <v>13428</v>
      </c>
      <c r="C482" s="654" t="s">
        <v>7</v>
      </c>
      <c r="D482" s="654" t="s">
        <v>4013</v>
      </c>
      <c r="E482" s="824" t="s">
        <v>13374</v>
      </c>
      <c r="F482" s="824"/>
      <c r="G482" s="653" t="s">
        <v>18</v>
      </c>
      <c r="H482" s="652">
        <v>1</v>
      </c>
      <c r="I482" s="651">
        <v>60.14</v>
      </c>
      <c r="J482" s="651">
        <v>60.14</v>
      </c>
    </row>
    <row r="483" spans="1:10" ht="36" customHeight="1" x14ac:dyDescent="0.2">
      <c r="A483" s="649" t="s">
        <v>13197</v>
      </c>
      <c r="B483" s="650" t="s">
        <v>13389</v>
      </c>
      <c r="C483" s="649" t="s">
        <v>7</v>
      </c>
      <c r="D483" s="649" t="s">
        <v>2648</v>
      </c>
      <c r="E483" s="825" t="s">
        <v>13272</v>
      </c>
      <c r="F483" s="825"/>
      <c r="G483" s="648" t="s">
        <v>50</v>
      </c>
      <c r="H483" s="647">
        <v>1.32E-2</v>
      </c>
      <c r="I483" s="646">
        <v>13.11</v>
      </c>
      <c r="J483" s="646">
        <v>0.17</v>
      </c>
    </row>
    <row r="484" spans="1:10" ht="36" customHeight="1" x14ac:dyDescent="0.2">
      <c r="A484" s="649" t="s">
        <v>13197</v>
      </c>
      <c r="B484" s="650" t="s">
        <v>13390</v>
      </c>
      <c r="C484" s="649" t="s">
        <v>7</v>
      </c>
      <c r="D484" s="649" t="s">
        <v>2649</v>
      </c>
      <c r="E484" s="825" t="s">
        <v>13272</v>
      </c>
      <c r="F484" s="825"/>
      <c r="G484" s="648" t="s">
        <v>67</v>
      </c>
      <c r="H484" s="647">
        <v>1.83E-2</v>
      </c>
      <c r="I484" s="646">
        <v>12.21</v>
      </c>
      <c r="J484" s="646">
        <v>0.22</v>
      </c>
    </row>
    <row r="485" spans="1:10" ht="24" customHeight="1" x14ac:dyDescent="0.2">
      <c r="A485" s="649" t="s">
        <v>13197</v>
      </c>
      <c r="B485" s="650" t="s">
        <v>13244</v>
      </c>
      <c r="C485" s="649" t="s">
        <v>7</v>
      </c>
      <c r="D485" s="649" t="s">
        <v>25</v>
      </c>
      <c r="E485" s="825" t="s">
        <v>13196</v>
      </c>
      <c r="F485" s="825"/>
      <c r="G485" s="648" t="s">
        <v>23</v>
      </c>
      <c r="H485" s="647">
        <v>0.371</v>
      </c>
      <c r="I485" s="646">
        <v>13.34</v>
      </c>
      <c r="J485" s="646">
        <v>4.9400000000000004</v>
      </c>
    </row>
    <row r="486" spans="1:10" ht="24" customHeight="1" x14ac:dyDescent="0.2">
      <c r="A486" s="649" t="s">
        <v>13197</v>
      </c>
      <c r="B486" s="650" t="s">
        <v>13245</v>
      </c>
      <c r="C486" s="649" t="s">
        <v>7</v>
      </c>
      <c r="D486" s="649" t="s">
        <v>228</v>
      </c>
      <c r="E486" s="825" t="s">
        <v>13196</v>
      </c>
      <c r="F486" s="825"/>
      <c r="G486" s="648" t="s">
        <v>23</v>
      </c>
      <c r="H486" s="647">
        <v>0.27700000000000002</v>
      </c>
      <c r="I486" s="646">
        <v>17.760000000000002</v>
      </c>
      <c r="J486" s="646">
        <v>4.91</v>
      </c>
    </row>
    <row r="487" spans="1:10" ht="24" customHeight="1" x14ac:dyDescent="0.2">
      <c r="A487" s="644" t="s">
        <v>13199</v>
      </c>
      <c r="B487" s="645" t="s">
        <v>13429</v>
      </c>
      <c r="C487" s="644" t="s">
        <v>7</v>
      </c>
      <c r="D487" s="644" t="s">
        <v>10421</v>
      </c>
      <c r="E487" s="821" t="s">
        <v>13220</v>
      </c>
      <c r="F487" s="821"/>
      <c r="G487" s="643" t="s">
        <v>18</v>
      </c>
      <c r="H487" s="642">
        <v>1.05</v>
      </c>
      <c r="I487" s="641">
        <v>39.35</v>
      </c>
      <c r="J487" s="641">
        <v>41.31</v>
      </c>
    </row>
    <row r="488" spans="1:10" ht="24" customHeight="1" x14ac:dyDescent="0.2">
      <c r="A488" s="644" t="s">
        <v>13199</v>
      </c>
      <c r="B488" s="645" t="s">
        <v>13416</v>
      </c>
      <c r="C488" s="644" t="s">
        <v>7</v>
      </c>
      <c r="D488" s="644" t="s">
        <v>8291</v>
      </c>
      <c r="E488" s="821" t="s">
        <v>13220</v>
      </c>
      <c r="F488" s="821"/>
      <c r="G488" s="643" t="s">
        <v>21</v>
      </c>
      <c r="H488" s="642">
        <v>1.2999999999999999E-2</v>
      </c>
      <c r="I488" s="641">
        <v>13.05</v>
      </c>
      <c r="J488" s="641">
        <v>0.16</v>
      </c>
    </row>
    <row r="489" spans="1:10" ht="24" customHeight="1" x14ac:dyDescent="0.2">
      <c r="A489" s="644" t="s">
        <v>13199</v>
      </c>
      <c r="B489" s="645" t="s">
        <v>13417</v>
      </c>
      <c r="C489" s="644" t="s">
        <v>7</v>
      </c>
      <c r="D489" s="644" t="s">
        <v>8364</v>
      </c>
      <c r="E489" s="821" t="s">
        <v>13220</v>
      </c>
      <c r="F489" s="821"/>
      <c r="G489" s="643" t="s">
        <v>21</v>
      </c>
      <c r="H489" s="642">
        <v>2.3999999999999998E-3</v>
      </c>
      <c r="I489" s="641">
        <v>56.77</v>
      </c>
      <c r="J489" s="641">
        <v>0.13</v>
      </c>
    </row>
    <row r="490" spans="1:10" ht="24" customHeight="1" x14ac:dyDescent="0.2">
      <c r="A490" s="644" t="s">
        <v>13199</v>
      </c>
      <c r="B490" s="645" t="s">
        <v>13418</v>
      </c>
      <c r="C490" s="644" t="s">
        <v>7</v>
      </c>
      <c r="D490" s="644" t="s">
        <v>10520</v>
      </c>
      <c r="E490" s="821" t="s">
        <v>13220</v>
      </c>
      <c r="F490" s="821"/>
      <c r="G490" s="643" t="s">
        <v>13419</v>
      </c>
      <c r="H490" s="642">
        <v>8.1000000000000003E-2</v>
      </c>
      <c r="I490" s="641">
        <v>24.12</v>
      </c>
      <c r="J490" s="641">
        <v>1.95</v>
      </c>
    </row>
    <row r="491" spans="1:10" ht="24" customHeight="1" x14ac:dyDescent="0.2">
      <c r="A491" s="644" t="s">
        <v>13199</v>
      </c>
      <c r="B491" s="645" t="s">
        <v>13420</v>
      </c>
      <c r="C491" s="644" t="s">
        <v>7</v>
      </c>
      <c r="D491" s="644" t="s">
        <v>8533</v>
      </c>
      <c r="E491" s="821" t="s">
        <v>13220</v>
      </c>
      <c r="F491" s="821"/>
      <c r="G491" s="643" t="s">
        <v>21</v>
      </c>
      <c r="H491" s="642">
        <v>0.09</v>
      </c>
      <c r="I491" s="641">
        <v>70.56</v>
      </c>
      <c r="J491" s="641">
        <v>6.35</v>
      </c>
    </row>
    <row r="492" spans="1:10" ht="25.5" x14ac:dyDescent="0.2">
      <c r="A492" s="640"/>
      <c r="B492" s="640"/>
      <c r="C492" s="640"/>
      <c r="D492" s="640"/>
      <c r="E492" s="640" t="s">
        <v>13209</v>
      </c>
      <c r="F492" s="639">
        <v>4.1997174834293167</v>
      </c>
      <c r="G492" s="640" t="s">
        <v>13210</v>
      </c>
      <c r="H492" s="639">
        <v>3.53</v>
      </c>
      <c r="I492" s="640" t="s">
        <v>13211</v>
      </c>
      <c r="J492" s="639">
        <v>7.73</v>
      </c>
    </row>
    <row r="493" spans="1:10" ht="15" thickBot="1" x14ac:dyDescent="0.25">
      <c r="A493" s="640"/>
      <c r="B493" s="640"/>
      <c r="C493" s="640"/>
      <c r="D493" s="640"/>
      <c r="E493" s="640" t="s">
        <v>13212</v>
      </c>
      <c r="F493" s="639">
        <v>16.98</v>
      </c>
      <c r="G493" s="640"/>
      <c r="H493" s="822" t="s">
        <v>13213</v>
      </c>
      <c r="I493" s="822"/>
      <c r="J493" s="639">
        <v>77.12</v>
      </c>
    </row>
    <row r="494" spans="1:10" ht="0.95" customHeight="1" thickTop="1" x14ac:dyDescent="0.2">
      <c r="A494" s="638"/>
      <c r="B494" s="638"/>
      <c r="C494" s="638"/>
      <c r="D494" s="638"/>
      <c r="E494" s="638"/>
      <c r="F494" s="638"/>
      <c r="G494" s="638"/>
      <c r="H494" s="638"/>
      <c r="I494" s="638"/>
      <c r="J494" s="638"/>
    </row>
    <row r="495" spans="1:10" ht="18" customHeight="1" x14ac:dyDescent="0.2">
      <c r="A495" s="658" t="s">
        <v>13430</v>
      </c>
      <c r="B495" s="656" t="s">
        <v>13186</v>
      </c>
      <c r="C495" s="658" t="s">
        <v>13187</v>
      </c>
      <c r="D495" s="658" t="s">
        <v>13188</v>
      </c>
      <c r="E495" s="823" t="s">
        <v>13189</v>
      </c>
      <c r="F495" s="823"/>
      <c r="G495" s="657" t="s">
        <v>13190</v>
      </c>
      <c r="H495" s="656" t="s">
        <v>13191</v>
      </c>
      <c r="I495" s="656" t="s">
        <v>13192</v>
      </c>
      <c r="J495" s="656" t="s">
        <v>13193</v>
      </c>
    </row>
    <row r="496" spans="1:10" ht="36" customHeight="1" x14ac:dyDescent="0.2">
      <c r="A496" s="654" t="s">
        <v>13194</v>
      </c>
      <c r="B496" s="655" t="s">
        <v>13431</v>
      </c>
      <c r="C496" s="654" t="s">
        <v>7</v>
      </c>
      <c r="D496" s="654" t="s">
        <v>1587</v>
      </c>
      <c r="E496" s="824" t="s">
        <v>13432</v>
      </c>
      <c r="F496" s="824"/>
      <c r="G496" s="653" t="s">
        <v>18</v>
      </c>
      <c r="H496" s="652">
        <v>1</v>
      </c>
      <c r="I496" s="651">
        <v>31.67</v>
      </c>
      <c r="J496" s="651">
        <v>31.67</v>
      </c>
    </row>
    <row r="497" spans="1:10" ht="24" customHeight="1" x14ac:dyDescent="0.2">
      <c r="A497" s="649" t="s">
        <v>13197</v>
      </c>
      <c r="B497" s="650" t="s">
        <v>13433</v>
      </c>
      <c r="C497" s="649" t="s">
        <v>7</v>
      </c>
      <c r="D497" s="649" t="s">
        <v>1239</v>
      </c>
      <c r="E497" s="825" t="s">
        <v>13196</v>
      </c>
      <c r="F497" s="825"/>
      <c r="G497" s="648" t="s">
        <v>23</v>
      </c>
      <c r="H497" s="647">
        <v>0.11</v>
      </c>
      <c r="I497" s="646">
        <v>12.83</v>
      </c>
      <c r="J497" s="646">
        <v>1.41</v>
      </c>
    </row>
    <row r="498" spans="1:10" ht="24" customHeight="1" x14ac:dyDescent="0.2">
      <c r="A498" s="649" t="s">
        <v>13197</v>
      </c>
      <c r="B498" s="650" t="s">
        <v>13261</v>
      </c>
      <c r="C498" s="649" t="s">
        <v>7</v>
      </c>
      <c r="D498" s="649" t="s">
        <v>56</v>
      </c>
      <c r="E498" s="825" t="s">
        <v>13196</v>
      </c>
      <c r="F498" s="825"/>
      <c r="G498" s="648" t="s">
        <v>23</v>
      </c>
      <c r="H498" s="647">
        <v>0.11</v>
      </c>
      <c r="I498" s="646">
        <v>16.739999999999998</v>
      </c>
      <c r="J498" s="646">
        <v>1.84</v>
      </c>
    </row>
    <row r="499" spans="1:10" ht="24" customHeight="1" x14ac:dyDescent="0.2">
      <c r="A499" s="644" t="s">
        <v>13199</v>
      </c>
      <c r="B499" s="645" t="s">
        <v>13434</v>
      </c>
      <c r="C499" s="644" t="s">
        <v>7</v>
      </c>
      <c r="D499" s="644" t="s">
        <v>5074</v>
      </c>
      <c r="E499" s="821" t="s">
        <v>13220</v>
      </c>
      <c r="F499" s="821"/>
      <c r="G499" s="643" t="s">
        <v>38</v>
      </c>
      <c r="H499" s="642">
        <v>5.0000000000000001E-3</v>
      </c>
      <c r="I499" s="641">
        <v>84.64</v>
      </c>
      <c r="J499" s="641">
        <v>0.42</v>
      </c>
    </row>
    <row r="500" spans="1:10" ht="24" customHeight="1" x14ac:dyDescent="0.2">
      <c r="A500" s="644" t="s">
        <v>13199</v>
      </c>
      <c r="B500" s="645" t="s">
        <v>13435</v>
      </c>
      <c r="C500" s="644" t="s">
        <v>7</v>
      </c>
      <c r="D500" s="644" t="s">
        <v>7401</v>
      </c>
      <c r="E500" s="821" t="s">
        <v>13220</v>
      </c>
      <c r="F500" s="821"/>
      <c r="G500" s="643" t="s">
        <v>38</v>
      </c>
      <c r="H500" s="642">
        <v>2.3E-2</v>
      </c>
      <c r="I500" s="641">
        <v>2.11</v>
      </c>
      <c r="J500" s="641">
        <v>0.04</v>
      </c>
    </row>
    <row r="501" spans="1:10" ht="24" customHeight="1" x14ac:dyDescent="0.2">
      <c r="A501" s="644" t="s">
        <v>13199</v>
      </c>
      <c r="B501" s="645" t="s">
        <v>13436</v>
      </c>
      <c r="C501" s="644" t="s">
        <v>7</v>
      </c>
      <c r="D501" s="644" t="s">
        <v>8545</v>
      </c>
      <c r="E501" s="821" t="s">
        <v>13220</v>
      </c>
      <c r="F501" s="821"/>
      <c r="G501" s="643" t="s">
        <v>38</v>
      </c>
      <c r="H501" s="642">
        <v>8.2000000000000007E-3</v>
      </c>
      <c r="I501" s="641">
        <v>73.5</v>
      </c>
      <c r="J501" s="641">
        <v>0.6</v>
      </c>
    </row>
    <row r="502" spans="1:10" ht="24" customHeight="1" x14ac:dyDescent="0.2">
      <c r="A502" s="644" t="s">
        <v>13199</v>
      </c>
      <c r="B502" s="645" t="s">
        <v>13437</v>
      </c>
      <c r="C502" s="644" t="s">
        <v>7</v>
      </c>
      <c r="D502" s="644" t="s">
        <v>13171</v>
      </c>
      <c r="E502" s="821" t="s">
        <v>13220</v>
      </c>
      <c r="F502" s="821"/>
      <c r="G502" s="643" t="s">
        <v>18</v>
      </c>
      <c r="H502" s="642">
        <v>1.04</v>
      </c>
      <c r="I502" s="641">
        <v>26.31</v>
      </c>
      <c r="J502" s="641">
        <v>27.36</v>
      </c>
    </row>
    <row r="503" spans="1:10" ht="25.5" x14ac:dyDescent="0.2">
      <c r="A503" s="640"/>
      <c r="B503" s="640"/>
      <c r="C503" s="640"/>
      <c r="D503" s="640"/>
      <c r="E503" s="640" t="s">
        <v>13209</v>
      </c>
      <c r="F503" s="639">
        <v>1.3636857546452243</v>
      </c>
      <c r="G503" s="640" t="s">
        <v>13210</v>
      </c>
      <c r="H503" s="639">
        <v>1.1499999999999999</v>
      </c>
      <c r="I503" s="640" t="s">
        <v>13211</v>
      </c>
      <c r="J503" s="639">
        <v>2.5099999999999998</v>
      </c>
    </row>
    <row r="504" spans="1:10" ht="15" thickBot="1" x14ac:dyDescent="0.25">
      <c r="A504" s="640"/>
      <c r="B504" s="640"/>
      <c r="C504" s="640"/>
      <c r="D504" s="640"/>
      <c r="E504" s="640" t="s">
        <v>13212</v>
      </c>
      <c r="F504" s="639">
        <v>8.94</v>
      </c>
      <c r="G504" s="640"/>
      <c r="H504" s="822" t="s">
        <v>13213</v>
      </c>
      <c r="I504" s="822"/>
      <c r="J504" s="639">
        <v>40.61</v>
      </c>
    </row>
    <row r="505" spans="1:10" ht="0.95" customHeight="1" thickTop="1" x14ac:dyDescent="0.2">
      <c r="A505" s="638"/>
      <c r="B505" s="638"/>
      <c r="C505" s="638"/>
      <c r="D505" s="638"/>
      <c r="E505" s="638"/>
      <c r="F505" s="638"/>
      <c r="G505" s="638"/>
      <c r="H505" s="638"/>
      <c r="I505" s="638"/>
      <c r="J505" s="638"/>
    </row>
    <row r="506" spans="1:10" ht="18" customHeight="1" x14ac:dyDescent="0.2">
      <c r="A506" s="658" t="s">
        <v>13438</v>
      </c>
      <c r="B506" s="656" t="s">
        <v>13186</v>
      </c>
      <c r="C506" s="658" t="s">
        <v>13187</v>
      </c>
      <c r="D506" s="658" t="s">
        <v>13188</v>
      </c>
      <c r="E506" s="823" t="s">
        <v>13189</v>
      </c>
      <c r="F506" s="823"/>
      <c r="G506" s="657" t="s">
        <v>13190</v>
      </c>
      <c r="H506" s="656" t="s">
        <v>13191</v>
      </c>
      <c r="I506" s="656" t="s">
        <v>13192</v>
      </c>
      <c r="J506" s="656" t="s">
        <v>13193</v>
      </c>
    </row>
    <row r="507" spans="1:10" ht="24" customHeight="1" x14ac:dyDescent="0.2">
      <c r="A507" s="654" t="s">
        <v>13194</v>
      </c>
      <c r="B507" s="655" t="s">
        <v>13439</v>
      </c>
      <c r="C507" s="654" t="s">
        <v>7</v>
      </c>
      <c r="D507" s="654" t="s">
        <v>4118</v>
      </c>
      <c r="E507" s="824" t="s">
        <v>13440</v>
      </c>
      <c r="F507" s="824"/>
      <c r="G507" s="653" t="s">
        <v>13243</v>
      </c>
      <c r="H507" s="652">
        <v>1</v>
      </c>
      <c r="I507" s="651">
        <v>400.55</v>
      </c>
      <c r="J507" s="651">
        <v>400.55</v>
      </c>
    </row>
    <row r="508" spans="1:10" ht="24" customHeight="1" x14ac:dyDescent="0.2">
      <c r="A508" s="649" t="s">
        <v>13197</v>
      </c>
      <c r="B508" s="650" t="s">
        <v>13441</v>
      </c>
      <c r="C508" s="649" t="s">
        <v>7</v>
      </c>
      <c r="D508" s="649" t="s">
        <v>177</v>
      </c>
      <c r="E508" s="825" t="s">
        <v>13196</v>
      </c>
      <c r="F508" s="825"/>
      <c r="G508" s="648" t="s">
        <v>23</v>
      </c>
      <c r="H508" s="647">
        <v>7.2590000000000003</v>
      </c>
      <c r="I508" s="646">
        <v>13.44</v>
      </c>
      <c r="J508" s="646">
        <v>97.56</v>
      </c>
    </row>
    <row r="509" spans="1:10" ht="24" customHeight="1" x14ac:dyDescent="0.2">
      <c r="A509" s="649" t="s">
        <v>13197</v>
      </c>
      <c r="B509" s="650" t="s">
        <v>13442</v>
      </c>
      <c r="C509" s="649" t="s">
        <v>7</v>
      </c>
      <c r="D509" s="649" t="s">
        <v>55</v>
      </c>
      <c r="E509" s="825" t="s">
        <v>13196</v>
      </c>
      <c r="F509" s="825"/>
      <c r="G509" s="648" t="s">
        <v>23</v>
      </c>
      <c r="H509" s="647">
        <v>8.8369999999999997</v>
      </c>
      <c r="I509" s="646">
        <v>16.690000000000001</v>
      </c>
      <c r="J509" s="646">
        <v>147.47999999999999</v>
      </c>
    </row>
    <row r="510" spans="1:10" ht="36" customHeight="1" x14ac:dyDescent="0.2">
      <c r="A510" s="644" t="s">
        <v>13199</v>
      </c>
      <c r="B510" s="645" t="s">
        <v>13443</v>
      </c>
      <c r="C510" s="644" t="s">
        <v>7</v>
      </c>
      <c r="D510" s="644" t="s">
        <v>5404</v>
      </c>
      <c r="E510" s="821" t="s">
        <v>13220</v>
      </c>
      <c r="F510" s="821"/>
      <c r="G510" s="643" t="s">
        <v>38</v>
      </c>
      <c r="H510" s="642">
        <v>5.3330000000000002</v>
      </c>
      <c r="I510" s="641">
        <v>0.61</v>
      </c>
      <c r="J510" s="641">
        <v>3.25</v>
      </c>
    </row>
    <row r="511" spans="1:10" ht="24" customHeight="1" x14ac:dyDescent="0.2">
      <c r="A511" s="644" t="s">
        <v>13199</v>
      </c>
      <c r="B511" s="645" t="s">
        <v>13444</v>
      </c>
      <c r="C511" s="644" t="s">
        <v>7</v>
      </c>
      <c r="D511" s="644" t="s">
        <v>6627</v>
      </c>
      <c r="E511" s="821" t="s">
        <v>13220</v>
      </c>
      <c r="F511" s="821"/>
      <c r="G511" s="643" t="s">
        <v>21</v>
      </c>
      <c r="H511" s="642">
        <v>0.115</v>
      </c>
      <c r="I511" s="641">
        <v>13.92</v>
      </c>
      <c r="J511" s="641">
        <v>1.6</v>
      </c>
    </row>
    <row r="512" spans="1:10" ht="24" customHeight="1" x14ac:dyDescent="0.2">
      <c r="A512" s="644" t="s">
        <v>13199</v>
      </c>
      <c r="B512" s="645" t="s">
        <v>13445</v>
      </c>
      <c r="C512" s="644" t="s">
        <v>7</v>
      </c>
      <c r="D512" s="644" t="s">
        <v>8068</v>
      </c>
      <c r="E512" s="821" t="s">
        <v>13220</v>
      </c>
      <c r="F512" s="821"/>
      <c r="G512" s="643" t="s">
        <v>21</v>
      </c>
      <c r="H512" s="642">
        <v>4.327</v>
      </c>
      <c r="I512" s="641">
        <v>34.82</v>
      </c>
      <c r="J512" s="641">
        <v>150.66</v>
      </c>
    </row>
    <row r="513" spans="1:10" ht="25.5" x14ac:dyDescent="0.2">
      <c r="A513" s="640"/>
      <c r="B513" s="640"/>
      <c r="C513" s="640"/>
      <c r="D513" s="640"/>
      <c r="E513" s="640" t="s">
        <v>13209</v>
      </c>
      <c r="F513" s="639">
        <v>99.815277626860805</v>
      </c>
      <c r="G513" s="640" t="s">
        <v>13210</v>
      </c>
      <c r="H513" s="639">
        <v>83.9</v>
      </c>
      <c r="I513" s="640" t="s">
        <v>13211</v>
      </c>
      <c r="J513" s="639">
        <v>183.72</v>
      </c>
    </row>
    <row r="514" spans="1:10" ht="15" thickBot="1" x14ac:dyDescent="0.25">
      <c r="A514" s="640"/>
      <c r="B514" s="640"/>
      <c r="C514" s="640"/>
      <c r="D514" s="640"/>
      <c r="E514" s="640" t="s">
        <v>13212</v>
      </c>
      <c r="F514" s="639">
        <v>113.11</v>
      </c>
      <c r="G514" s="640"/>
      <c r="H514" s="822" t="s">
        <v>13213</v>
      </c>
      <c r="I514" s="822"/>
      <c r="J514" s="639">
        <v>513.66</v>
      </c>
    </row>
    <row r="515" spans="1:10" ht="0.95" customHeight="1" thickTop="1" x14ac:dyDescent="0.2">
      <c r="A515" s="638"/>
      <c r="B515" s="638"/>
      <c r="C515" s="638"/>
      <c r="D515" s="638"/>
      <c r="E515" s="638"/>
      <c r="F515" s="638"/>
      <c r="G515" s="638"/>
      <c r="H515" s="638"/>
      <c r="I515" s="638"/>
      <c r="J515" s="638"/>
    </row>
    <row r="516" spans="1:10" ht="18" customHeight="1" x14ac:dyDescent="0.2">
      <c r="A516" s="658" t="s">
        <v>13446</v>
      </c>
      <c r="B516" s="656" t="s">
        <v>13186</v>
      </c>
      <c r="C516" s="658" t="s">
        <v>13187</v>
      </c>
      <c r="D516" s="658" t="s">
        <v>13188</v>
      </c>
      <c r="E516" s="823" t="s">
        <v>13189</v>
      </c>
      <c r="F516" s="823"/>
      <c r="G516" s="657" t="s">
        <v>13190</v>
      </c>
      <c r="H516" s="656" t="s">
        <v>13191</v>
      </c>
      <c r="I516" s="656" t="s">
        <v>13192</v>
      </c>
      <c r="J516" s="656" t="s">
        <v>13193</v>
      </c>
    </row>
    <row r="517" spans="1:10" ht="36" customHeight="1" x14ac:dyDescent="0.2">
      <c r="A517" s="654" t="s">
        <v>13194</v>
      </c>
      <c r="B517" s="655" t="s">
        <v>13447</v>
      </c>
      <c r="C517" s="654" t="s">
        <v>7</v>
      </c>
      <c r="D517" s="654" t="s">
        <v>9529</v>
      </c>
      <c r="E517" s="824" t="s">
        <v>13440</v>
      </c>
      <c r="F517" s="824"/>
      <c r="G517" s="653" t="s">
        <v>38</v>
      </c>
      <c r="H517" s="652">
        <v>1</v>
      </c>
      <c r="I517" s="651">
        <v>69.489999999999995</v>
      </c>
      <c r="J517" s="651">
        <v>69.489999999999995</v>
      </c>
    </row>
    <row r="518" spans="1:10" ht="24" customHeight="1" x14ac:dyDescent="0.2">
      <c r="A518" s="649" t="s">
        <v>13197</v>
      </c>
      <c r="B518" s="650" t="s">
        <v>13448</v>
      </c>
      <c r="C518" s="649" t="s">
        <v>7</v>
      </c>
      <c r="D518" s="649" t="s">
        <v>59</v>
      </c>
      <c r="E518" s="825" t="s">
        <v>13196</v>
      </c>
      <c r="F518" s="825"/>
      <c r="G518" s="648" t="s">
        <v>23</v>
      </c>
      <c r="H518" s="647">
        <v>1.002</v>
      </c>
      <c r="I518" s="646">
        <v>17.79</v>
      </c>
      <c r="J518" s="646">
        <v>17.82</v>
      </c>
    </row>
    <row r="519" spans="1:10" ht="24" customHeight="1" x14ac:dyDescent="0.2">
      <c r="A519" s="649" t="s">
        <v>13197</v>
      </c>
      <c r="B519" s="650" t="s">
        <v>13244</v>
      </c>
      <c r="C519" s="649" t="s">
        <v>7</v>
      </c>
      <c r="D519" s="649" t="s">
        <v>25</v>
      </c>
      <c r="E519" s="825" t="s">
        <v>13196</v>
      </c>
      <c r="F519" s="825"/>
      <c r="G519" s="648" t="s">
        <v>23</v>
      </c>
      <c r="H519" s="647">
        <v>0.501</v>
      </c>
      <c r="I519" s="646">
        <v>13.34</v>
      </c>
      <c r="J519" s="646">
        <v>6.68</v>
      </c>
    </row>
    <row r="520" spans="1:10" ht="48" customHeight="1" x14ac:dyDescent="0.2">
      <c r="A520" s="644" t="s">
        <v>13199</v>
      </c>
      <c r="B520" s="645" t="s">
        <v>13449</v>
      </c>
      <c r="C520" s="644" t="s">
        <v>7</v>
      </c>
      <c r="D520" s="644" t="s">
        <v>12583</v>
      </c>
      <c r="E520" s="821" t="s">
        <v>13220</v>
      </c>
      <c r="F520" s="821"/>
      <c r="G520" s="643" t="s">
        <v>13397</v>
      </c>
      <c r="H520" s="642">
        <v>1</v>
      </c>
      <c r="I520" s="641">
        <v>44.99</v>
      </c>
      <c r="J520" s="641">
        <v>44.99</v>
      </c>
    </row>
    <row r="521" spans="1:10" ht="25.5" x14ac:dyDescent="0.2">
      <c r="A521" s="640"/>
      <c r="B521" s="640"/>
      <c r="C521" s="640"/>
      <c r="D521" s="640"/>
      <c r="E521" s="640" t="s">
        <v>13209</v>
      </c>
      <c r="F521" s="639">
        <v>10.279256764098664</v>
      </c>
      <c r="G521" s="640" t="s">
        <v>13210</v>
      </c>
      <c r="H521" s="639">
        <v>8.64</v>
      </c>
      <c r="I521" s="640" t="s">
        <v>13211</v>
      </c>
      <c r="J521" s="639">
        <v>18.920000000000002</v>
      </c>
    </row>
    <row r="522" spans="1:10" ht="15" thickBot="1" x14ac:dyDescent="0.25">
      <c r="A522" s="640"/>
      <c r="B522" s="640"/>
      <c r="C522" s="640"/>
      <c r="D522" s="640"/>
      <c r="E522" s="640" t="s">
        <v>13212</v>
      </c>
      <c r="F522" s="639">
        <v>19.62</v>
      </c>
      <c r="G522" s="640"/>
      <c r="H522" s="822" t="s">
        <v>13213</v>
      </c>
      <c r="I522" s="822"/>
      <c r="J522" s="639">
        <v>89.11</v>
      </c>
    </row>
    <row r="523" spans="1:10" ht="0.95" customHeight="1" thickTop="1" x14ac:dyDescent="0.2">
      <c r="A523" s="638"/>
      <c r="B523" s="638"/>
      <c r="C523" s="638"/>
      <c r="D523" s="638"/>
      <c r="E523" s="638"/>
      <c r="F523" s="638"/>
      <c r="G523" s="638"/>
      <c r="H523" s="638"/>
      <c r="I523" s="638"/>
      <c r="J523" s="638"/>
    </row>
    <row r="524" spans="1:10" ht="18" customHeight="1" x14ac:dyDescent="0.2">
      <c r="A524" s="658" t="s">
        <v>13450</v>
      </c>
      <c r="B524" s="656" t="s">
        <v>13186</v>
      </c>
      <c r="C524" s="658" t="s">
        <v>13187</v>
      </c>
      <c r="D524" s="658" t="s">
        <v>13188</v>
      </c>
      <c r="E524" s="823" t="s">
        <v>13189</v>
      </c>
      <c r="F524" s="823"/>
      <c r="G524" s="657" t="s">
        <v>13190</v>
      </c>
      <c r="H524" s="656" t="s">
        <v>13191</v>
      </c>
      <c r="I524" s="656" t="s">
        <v>13192</v>
      </c>
      <c r="J524" s="656" t="s">
        <v>13193</v>
      </c>
    </row>
    <row r="525" spans="1:10" ht="60" customHeight="1" x14ac:dyDescent="0.2">
      <c r="A525" s="654" t="s">
        <v>13194</v>
      </c>
      <c r="B525" s="655" t="s">
        <v>13451</v>
      </c>
      <c r="C525" s="654" t="s">
        <v>7</v>
      </c>
      <c r="D525" s="654" t="s">
        <v>1054</v>
      </c>
      <c r="E525" s="824" t="s">
        <v>13452</v>
      </c>
      <c r="F525" s="824"/>
      <c r="G525" s="653" t="s">
        <v>13243</v>
      </c>
      <c r="H525" s="652">
        <v>1</v>
      </c>
      <c r="I525" s="651">
        <v>65.11</v>
      </c>
      <c r="J525" s="651">
        <v>65.11</v>
      </c>
    </row>
    <row r="526" spans="1:10" ht="48" customHeight="1" x14ac:dyDescent="0.2">
      <c r="A526" s="649" t="s">
        <v>13197</v>
      </c>
      <c r="B526" s="650" t="s">
        <v>13453</v>
      </c>
      <c r="C526" s="649" t="s">
        <v>7</v>
      </c>
      <c r="D526" s="649" t="s">
        <v>4740</v>
      </c>
      <c r="E526" s="825" t="s">
        <v>13196</v>
      </c>
      <c r="F526" s="825"/>
      <c r="G526" s="648" t="s">
        <v>13268</v>
      </c>
      <c r="H526" s="647">
        <v>1.18E-2</v>
      </c>
      <c r="I526" s="646">
        <v>360.14</v>
      </c>
      <c r="J526" s="646">
        <v>4.24</v>
      </c>
    </row>
    <row r="527" spans="1:10" ht="24" customHeight="1" x14ac:dyDescent="0.2">
      <c r="A527" s="649" t="s">
        <v>13197</v>
      </c>
      <c r="B527" s="650" t="s">
        <v>13244</v>
      </c>
      <c r="C527" s="649" t="s">
        <v>7</v>
      </c>
      <c r="D527" s="649" t="s">
        <v>25</v>
      </c>
      <c r="E527" s="825" t="s">
        <v>13196</v>
      </c>
      <c r="F527" s="825"/>
      <c r="G527" s="648" t="s">
        <v>23</v>
      </c>
      <c r="H527" s="647">
        <v>0.43</v>
      </c>
      <c r="I527" s="646">
        <v>13.34</v>
      </c>
      <c r="J527" s="646">
        <v>5.73</v>
      </c>
    </row>
    <row r="528" spans="1:10" ht="24" customHeight="1" x14ac:dyDescent="0.2">
      <c r="A528" s="649" t="s">
        <v>13197</v>
      </c>
      <c r="B528" s="650" t="s">
        <v>13252</v>
      </c>
      <c r="C528" s="649" t="s">
        <v>7</v>
      </c>
      <c r="D528" s="649" t="s">
        <v>53</v>
      </c>
      <c r="E528" s="825" t="s">
        <v>13196</v>
      </c>
      <c r="F528" s="825"/>
      <c r="G528" s="648" t="s">
        <v>23</v>
      </c>
      <c r="H528" s="647">
        <v>0.86</v>
      </c>
      <c r="I528" s="646">
        <v>16.78</v>
      </c>
      <c r="J528" s="646">
        <v>14.43</v>
      </c>
    </row>
    <row r="529" spans="1:10" ht="24" customHeight="1" x14ac:dyDescent="0.2">
      <c r="A529" s="644" t="s">
        <v>13199</v>
      </c>
      <c r="B529" s="645" t="s">
        <v>13454</v>
      </c>
      <c r="C529" s="644" t="s">
        <v>7</v>
      </c>
      <c r="D529" s="644" t="s">
        <v>5343</v>
      </c>
      <c r="E529" s="821" t="s">
        <v>13220</v>
      </c>
      <c r="F529" s="821"/>
      <c r="G529" s="643" t="s">
        <v>38</v>
      </c>
      <c r="H529" s="642">
        <v>13.6</v>
      </c>
      <c r="I529" s="641">
        <v>2.85</v>
      </c>
      <c r="J529" s="641">
        <v>38.76</v>
      </c>
    </row>
    <row r="530" spans="1:10" ht="24" customHeight="1" x14ac:dyDescent="0.2">
      <c r="A530" s="644" t="s">
        <v>13199</v>
      </c>
      <c r="B530" s="645" t="s">
        <v>13455</v>
      </c>
      <c r="C530" s="644" t="s">
        <v>7</v>
      </c>
      <c r="D530" s="644" t="s">
        <v>8104</v>
      </c>
      <c r="E530" s="821" t="s">
        <v>13220</v>
      </c>
      <c r="F530" s="821"/>
      <c r="G530" s="643" t="s">
        <v>13392</v>
      </c>
      <c r="H530" s="642">
        <v>0.01</v>
      </c>
      <c r="I530" s="641">
        <v>38.56</v>
      </c>
      <c r="J530" s="641">
        <v>0.38</v>
      </c>
    </row>
    <row r="531" spans="1:10" ht="36" customHeight="1" x14ac:dyDescent="0.2">
      <c r="A531" s="644" t="s">
        <v>13199</v>
      </c>
      <c r="B531" s="645" t="s">
        <v>13456</v>
      </c>
      <c r="C531" s="644" t="s">
        <v>7</v>
      </c>
      <c r="D531" s="644" t="s">
        <v>8851</v>
      </c>
      <c r="E531" s="821" t="s">
        <v>13220</v>
      </c>
      <c r="F531" s="821"/>
      <c r="G531" s="643" t="s">
        <v>18</v>
      </c>
      <c r="H531" s="642">
        <v>0.42</v>
      </c>
      <c r="I531" s="641">
        <v>3.76</v>
      </c>
      <c r="J531" s="641">
        <v>1.57</v>
      </c>
    </row>
    <row r="532" spans="1:10" ht="25.5" x14ac:dyDescent="0.2">
      <c r="A532" s="640"/>
      <c r="B532" s="640"/>
      <c r="C532" s="640"/>
      <c r="D532" s="640"/>
      <c r="E532" s="640" t="s">
        <v>13209</v>
      </c>
      <c r="F532" s="639">
        <v>8.5624252960990983</v>
      </c>
      <c r="G532" s="640" t="s">
        <v>13210</v>
      </c>
      <c r="H532" s="639">
        <v>7.2</v>
      </c>
      <c r="I532" s="640" t="s">
        <v>13211</v>
      </c>
      <c r="J532" s="639">
        <v>15.76</v>
      </c>
    </row>
    <row r="533" spans="1:10" ht="15" thickBot="1" x14ac:dyDescent="0.25">
      <c r="A533" s="640"/>
      <c r="B533" s="640"/>
      <c r="C533" s="640"/>
      <c r="D533" s="640"/>
      <c r="E533" s="640" t="s">
        <v>13212</v>
      </c>
      <c r="F533" s="639">
        <v>18.38</v>
      </c>
      <c r="G533" s="640"/>
      <c r="H533" s="822" t="s">
        <v>13213</v>
      </c>
      <c r="I533" s="822"/>
      <c r="J533" s="639">
        <v>83.49</v>
      </c>
    </row>
    <row r="534" spans="1:10" ht="0.95" customHeight="1" thickTop="1" x14ac:dyDescent="0.2">
      <c r="A534" s="638"/>
      <c r="B534" s="638"/>
      <c r="C534" s="638"/>
      <c r="D534" s="638"/>
      <c r="E534" s="638"/>
      <c r="F534" s="638"/>
      <c r="G534" s="638"/>
      <c r="H534" s="638"/>
      <c r="I534" s="638"/>
      <c r="J534" s="638"/>
    </row>
    <row r="535" spans="1:10" ht="18" customHeight="1" x14ac:dyDescent="0.2">
      <c r="A535" s="658" t="s">
        <v>13457</v>
      </c>
      <c r="B535" s="656" t="s">
        <v>13186</v>
      </c>
      <c r="C535" s="658" t="s">
        <v>13187</v>
      </c>
      <c r="D535" s="658" t="s">
        <v>13188</v>
      </c>
      <c r="E535" s="823" t="s">
        <v>13189</v>
      </c>
      <c r="F535" s="823"/>
      <c r="G535" s="657" t="s">
        <v>13190</v>
      </c>
      <c r="H535" s="656" t="s">
        <v>13191</v>
      </c>
      <c r="I535" s="656" t="s">
        <v>13192</v>
      </c>
      <c r="J535" s="656" t="s">
        <v>13193</v>
      </c>
    </row>
    <row r="536" spans="1:10" ht="48" customHeight="1" x14ac:dyDescent="0.2">
      <c r="A536" s="654" t="s">
        <v>13194</v>
      </c>
      <c r="B536" s="655" t="s">
        <v>13458</v>
      </c>
      <c r="C536" s="654" t="s">
        <v>7</v>
      </c>
      <c r="D536" s="654" t="s">
        <v>165</v>
      </c>
      <c r="E536" s="824" t="s">
        <v>13405</v>
      </c>
      <c r="F536" s="824"/>
      <c r="G536" s="653" t="s">
        <v>13243</v>
      </c>
      <c r="H536" s="652">
        <v>1</v>
      </c>
      <c r="I536" s="651">
        <v>5.78</v>
      </c>
      <c r="J536" s="651">
        <v>5.78</v>
      </c>
    </row>
    <row r="537" spans="1:10" ht="36" customHeight="1" x14ac:dyDescent="0.2">
      <c r="A537" s="649" t="s">
        <v>13197</v>
      </c>
      <c r="B537" s="650" t="s">
        <v>13459</v>
      </c>
      <c r="C537" s="649" t="s">
        <v>7</v>
      </c>
      <c r="D537" s="649" t="s">
        <v>4754</v>
      </c>
      <c r="E537" s="825" t="s">
        <v>13196</v>
      </c>
      <c r="F537" s="825"/>
      <c r="G537" s="648" t="s">
        <v>13268</v>
      </c>
      <c r="H537" s="647">
        <v>4.1999999999999997E-3</v>
      </c>
      <c r="I537" s="646">
        <v>357.68</v>
      </c>
      <c r="J537" s="646">
        <v>1.5</v>
      </c>
    </row>
    <row r="538" spans="1:10" ht="24" customHeight="1" x14ac:dyDescent="0.2">
      <c r="A538" s="649" t="s">
        <v>13197</v>
      </c>
      <c r="B538" s="650" t="s">
        <v>13244</v>
      </c>
      <c r="C538" s="649" t="s">
        <v>7</v>
      </c>
      <c r="D538" s="649" t="s">
        <v>25</v>
      </c>
      <c r="E538" s="825" t="s">
        <v>13196</v>
      </c>
      <c r="F538" s="825"/>
      <c r="G538" s="648" t="s">
        <v>23</v>
      </c>
      <c r="H538" s="647">
        <v>9.0999999999999998E-2</v>
      </c>
      <c r="I538" s="646">
        <v>13.34</v>
      </c>
      <c r="J538" s="646">
        <v>1.21</v>
      </c>
    </row>
    <row r="539" spans="1:10" ht="24" customHeight="1" x14ac:dyDescent="0.2">
      <c r="A539" s="649" t="s">
        <v>13197</v>
      </c>
      <c r="B539" s="650" t="s">
        <v>13252</v>
      </c>
      <c r="C539" s="649" t="s">
        <v>7</v>
      </c>
      <c r="D539" s="649" t="s">
        <v>53</v>
      </c>
      <c r="E539" s="825" t="s">
        <v>13196</v>
      </c>
      <c r="F539" s="825"/>
      <c r="G539" s="648" t="s">
        <v>23</v>
      </c>
      <c r="H539" s="647">
        <v>0.183</v>
      </c>
      <c r="I539" s="646">
        <v>16.78</v>
      </c>
      <c r="J539" s="646">
        <v>3.07</v>
      </c>
    </row>
    <row r="540" spans="1:10" ht="25.5" x14ac:dyDescent="0.2">
      <c r="A540" s="640"/>
      <c r="B540" s="640"/>
      <c r="C540" s="640"/>
      <c r="D540" s="640"/>
      <c r="E540" s="640" t="s">
        <v>13209</v>
      </c>
      <c r="F540" s="639">
        <v>1.8472237313919375</v>
      </c>
      <c r="G540" s="640" t="s">
        <v>13210</v>
      </c>
      <c r="H540" s="639">
        <v>1.55</v>
      </c>
      <c r="I540" s="640" t="s">
        <v>13211</v>
      </c>
      <c r="J540" s="639">
        <v>3.4</v>
      </c>
    </row>
    <row r="541" spans="1:10" ht="15" thickBot="1" x14ac:dyDescent="0.25">
      <c r="A541" s="640"/>
      <c r="B541" s="640"/>
      <c r="C541" s="640"/>
      <c r="D541" s="640"/>
      <c r="E541" s="640" t="s">
        <v>13212</v>
      </c>
      <c r="F541" s="639">
        <v>1.63</v>
      </c>
      <c r="G541" s="640"/>
      <c r="H541" s="822" t="s">
        <v>13213</v>
      </c>
      <c r="I541" s="822"/>
      <c r="J541" s="639">
        <v>7.41</v>
      </c>
    </row>
    <row r="542" spans="1:10" ht="0.95" customHeight="1" thickTop="1" x14ac:dyDescent="0.2">
      <c r="A542" s="638"/>
      <c r="B542" s="638"/>
      <c r="C542" s="638"/>
      <c r="D542" s="638"/>
      <c r="E542" s="638"/>
      <c r="F542" s="638"/>
      <c r="G542" s="638"/>
      <c r="H542" s="638"/>
      <c r="I542" s="638"/>
      <c r="J542" s="638"/>
    </row>
    <row r="543" spans="1:10" ht="18" customHeight="1" x14ac:dyDescent="0.2">
      <c r="A543" s="658" t="s">
        <v>13460</v>
      </c>
      <c r="B543" s="656" t="s">
        <v>13186</v>
      </c>
      <c r="C543" s="658" t="s">
        <v>13187</v>
      </c>
      <c r="D543" s="658" t="s">
        <v>13188</v>
      </c>
      <c r="E543" s="823" t="s">
        <v>13189</v>
      </c>
      <c r="F543" s="823"/>
      <c r="G543" s="657" t="s">
        <v>13190</v>
      </c>
      <c r="H543" s="656" t="s">
        <v>13191</v>
      </c>
      <c r="I543" s="656" t="s">
        <v>13192</v>
      </c>
      <c r="J543" s="656" t="s">
        <v>13193</v>
      </c>
    </row>
    <row r="544" spans="1:10" ht="60" customHeight="1" x14ac:dyDescent="0.2">
      <c r="A544" s="654" t="s">
        <v>13194</v>
      </c>
      <c r="B544" s="655" t="s">
        <v>13461</v>
      </c>
      <c r="C544" s="654" t="s">
        <v>7</v>
      </c>
      <c r="D544" s="654" t="s">
        <v>1092</v>
      </c>
      <c r="E544" s="824" t="s">
        <v>13405</v>
      </c>
      <c r="F544" s="824"/>
      <c r="G544" s="653" t="s">
        <v>13243</v>
      </c>
      <c r="H544" s="652">
        <v>1</v>
      </c>
      <c r="I544" s="651">
        <v>23.7</v>
      </c>
      <c r="J544" s="651">
        <v>23.7</v>
      </c>
    </row>
    <row r="545" spans="1:10" ht="48" customHeight="1" x14ac:dyDescent="0.2">
      <c r="A545" s="649" t="s">
        <v>13197</v>
      </c>
      <c r="B545" s="650" t="s">
        <v>13453</v>
      </c>
      <c r="C545" s="649" t="s">
        <v>7</v>
      </c>
      <c r="D545" s="649" t="s">
        <v>4740</v>
      </c>
      <c r="E545" s="825" t="s">
        <v>13196</v>
      </c>
      <c r="F545" s="825"/>
      <c r="G545" s="648" t="s">
        <v>13268</v>
      </c>
      <c r="H545" s="647">
        <v>3.7600000000000001E-2</v>
      </c>
      <c r="I545" s="646">
        <v>360.14</v>
      </c>
      <c r="J545" s="646">
        <v>13.54</v>
      </c>
    </row>
    <row r="546" spans="1:10" ht="24" customHeight="1" x14ac:dyDescent="0.2">
      <c r="A546" s="649" t="s">
        <v>13197</v>
      </c>
      <c r="B546" s="650" t="s">
        <v>13244</v>
      </c>
      <c r="C546" s="649" t="s">
        <v>7</v>
      </c>
      <c r="D546" s="649" t="s">
        <v>25</v>
      </c>
      <c r="E546" s="825" t="s">
        <v>13196</v>
      </c>
      <c r="F546" s="825"/>
      <c r="G546" s="648" t="s">
        <v>23</v>
      </c>
      <c r="H546" s="647">
        <v>0.17100000000000001</v>
      </c>
      <c r="I546" s="646">
        <v>13.34</v>
      </c>
      <c r="J546" s="646">
        <v>2.2799999999999998</v>
      </c>
    </row>
    <row r="547" spans="1:10" ht="24" customHeight="1" x14ac:dyDescent="0.2">
      <c r="A547" s="649" t="s">
        <v>13197</v>
      </c>
      <c r="B547" s="650" t="s">
        <v>13252</v>
      </c>
      <c r="C547" s="649" t="s">
        <v>7</v>
      </c>
      <c r="D547" s="649" t="s">
        <v>53</v>
      </c>
      <c r="E547" s="825" t="s">
        <v>13196</v>
      </c>
      <c r="F547" s="825"/>
      <c r="G547" s="648" t="s">
        <v>23</v>
      </c>
      <c r="H547" s="647">
        <v>0.47</v>
      </c>
      <c r="I547" s="646">
        <v>16.78</v>
      </c>
      <c r="J547" s="646">
        <v>7.88</v>
      </c>
    </row>
    <row r="548" spans="1:10" ht="25.5" x14ac:dyDescent="0.2">
      <c r="A548" s="640"/>
      <c r="B548" s="640"/>
      <c r="C548" s="640"/>
      <c r="D548" s="640"/>
      <c r="E548" s="640" t="s">
        <v>13209</v>
      </c>
      <c r="F548" s="639">
        <v>5.0146691296316419</v>
      </c>
      <c r="G548" s="640" t="s">
        <v>13210</v>
      </c>
      <c r="H548" s="639">
        <v>4.22</v>
      </c>
      <c r="I548" s="640" t="s">
        <v>13211</v>
      </c>
      <c r="J548" s="639">
        <v>9.23</v>
      </c>
    </row>
    <row r="549" spans="1:10" ht="15" thickBot="1" x14ac:dyDescent="0.25">
      <c r="A549" s="640"/>
      <c r="B549" s="640"/>
      <c r="C549" s="640"/>
      <c r="D549" s="640"/>
      <c r="E549" s="640" t="s">
        <v>13212</v>
      </c>
      <c r="F549" s="639">
        <v>6.69</v>
      </c>
      <c r="G549" s="640"/>
      <c r="H549" s="822" t="s">
        <v>13213</v>
      </c>
      <c r="I549" s="822"/>
      <c r="J549" s="639">
        <v>30.39</v>
      </c>
    </row>
    <row r="550" spans="1:10" ht="0.95" customHeight="1" thickTop="1" x14ac:dyDescent="0.2">
      <c r="A550" s="638"/>
      <c r="B550" s="638"/>
      <c r="C550" s="638"/>
      <c r="D550" s="638"/>
      <c r="E550" s="638"/>
      <c r="F550" s="638"/>
      <c r="G550" s="638"/>
      <c r="H550" s="638"/>
      <c r="I550" s="638"/>
      <c r="J550" s="638"/>
    </row>
    <row r="551" spans="1:10" ht="18" customHeight="1" x14ac:dyDescent="0.2">
      <c r="A551" s="658" t="s">
        <v>13462</v>
      </c>
      <c r="B551" s="656" t="s">
        <v>13186</v>
      </c>
      <c r="C551" s="658" t="s">
        <v>13187</v>
      </c>
      <c r="D551" s="658" t="s">
        <v>13188</v>
      </c>
      <c r="E551" s="823" t="s">
        <v>13189</v>
      </c>
      <c r="F551" s="823"/>
      <c r="G551" s="657" t="s">
        <v>13190</v>
      </c>
      <c r="H551" s="656" t="s">
        <v>13191</v>
      </c>
      <c r="I551" s="656" t="s">
        <v>13192</v>
      </c>
      <c r="J551" s="656" t="s">
        <v>13193</v>
      </c>
    </row>
    <row r="552" spans="1:10" ht="48" customHeight="1" x14ac:dyDescent="0.2">
      <c r="A552" s="654" t="s">
        <v>13194</v>
      </c>
      <c r="B552" s="655" t="s">
        <v>13463</v>
      </c>
      <c r="C552" s="654" t="s">
        <v>7</v>
      </c>
      <c r="D552" s="654" t="s">
        <v>979</v>
      </c>
      <c r="E552" s="824" t="s">
        <v>13405</v>
      </c>
      <c r="F552" s="824"/>
      <c r="G552" s="653" t="s">
        <v>13243</v>
      </c>
      <c r="H552" s="652">
        <v>1</v>
      </c>
      <c r="I552" s="651">
        <v>41.43</v>
      </c>
      <c r="J552" s="651">
        <v>41.43</v>
      </c>
    </row>
    <row r="553" spans="1:10" ht="24" customHeight="1" x14ac:dyDescent="0.2">
      <c r="A553" s="649" t="s">
        <v>13197</v>
      </c>
      <c r="B553" s="650" t="s">
        <v>13274</v>
      </c>
      <c r="C553" s="649" t="s">
        <v>7</v>
      </c>
      <c r="D553" s="649" t="s">
        <v>24</v>
      </c>
      <c r="E553" s="825" t="s">
        <v>13196</v>
      </c>
      <c r="F553" s="825"/>
      <c r="G553" s="648" t="s">
        <v>23</v>
      </c>
      <c r="H553" s="647">
        <v>0.66</v>
      </c>
      <c r="I553" s="646">
        <v>16.72</v>
      </c>
      <c r="J553" s="646">
        <v>11.03</v>
      </c>
    </row>
    <row r="554" spans="1:10" ht="24" customHeight="1" x14ac:dyDescent="0.2">
      <c r="A554" s="649" t="s">
        <v>13197</v>
      </c>
      <c r="B554" s="650" t="s">
        <v>13244</v>
      </c>
      <c r="C554" s="649" t="s">
        <v>7</v>
      </c>
      <c r="D554" s="649" t="s">
        <v>25</v>
      </c>
      <c r="E554" s="825" t="s">
        <v>13196</v>
      </c>
      <c r="F554" s="825"/>
      <c r="G554" s="648" t="s">
        <v>23</v>
      </c>
      <c r="H554" s="647">
        <v>0.36</v>
      </c>
      <c r="I554" s="646">
        <v>13.34</v>
      </c>
      <c r="J554" s="646">
        <v>4.8</v>
      </c>
    </row>
    <row r="555" spans="1:10" ht="24" customHeight="1" x14ac:dyDescent="0.2">
      <c r="A555" s="644" t="s">
        <v>13199</v>
      </c>
      <c r="B555" s="645" t="s">
        <v>13464</v>
      </c>
      <c r="C555" s="644" t="s">
        <v>7</v>
      </c>
      <c r="D555" s="644" t="s">
        <v>5209</v>
      </c>
      <c r="E555" s="821" t="s">
        <v>13220</v>
      </c>
      <c r="F555" s="821"/>
      <c r="G555" s="643" t="s">
        <v>21</v>
      </c>
      <c r="H555" s="642">
        <v>6.14</v>
      </c>
      <c r="I555" s="641">
        <v>0.7</v>
      </c>
      <c r="J555" s="641">
        <v>4.29</v>
      </c>
    </row>
    <row r="556" spans="1:10" ht="24" customHeight="1" x14ac:dyDescent="0.2">
      <c r="A556" s="644" t="s">
        <v>13199</v>
      </c>
      <c r="B556" s="645" t="s">
        <v>13465</v>
      </c>
      <c r="C556" s="644" t="s">
        <v>7</v>
      </c>
      <c r="D556" s="644" t="s">
        <v>10969</v>
      </c>
      <c r="E556" s="821" t="s">
        <v>13220</v>
      </c>
      <c r="F556" s="821"/>
      <c r="G556" s="643" t="s">
        <v>21</v>
      </c>
      <c r="H556" s="642">
        <v>0.22</v>
      </c>
      <c r="I556" s="641">
        <v>4.1100000000000003</v>
      </c>
      <c r="J556" s="641">
        <v>0.9</v>
      </c>
    </row>
    <row r="557" spans="1:10" ht="24" customHeight="1" x14ac:dyDescent="0.2">
      <c r="A557" s="644" t="s">
        <v>13199</v>
      </c>
      <c r="B557" s="645" t="s">
        <v>13466</v>
      </c>
      <c r="C557" s="644" t="s">
        <v>7</v>
      </c>
      <c r="D557" s="644" t="s">
        <v>8438</v>
      </c>
      <c r="E557" s="821" t="s">
        <v>13220</v>
      </c>
      <c r="F557" s="821"/>
      <c r="G557" s="643" t="s">
        <v>13243</v>
      </c>
      <c r="H557" s="642">
        <v>1.08</v>
      </c>
      <c r="I557" s="641">
        <v>18.899999999999999</v>
      </c>
      <c r="J557" s="641">
        <v>20.41</v>
      </c>
    </row>
    <row r="558" spans="1:10" ht="25.5" x14ac:dyDescent="0.2">
      <c r="A558" s="640"/>
      <c r="B558" s="640"/>
      <c r="C558" s="640"/>
      <c r="D558" s="640"/>
      <c r="E558" s="640" t="s">
        <v>13209</v>
      </c>
      <c r="F558" s="639">
        <v>6.5141801586439207</v>
      </c>
      <c r="G558" s="640" t="s">
        <v>13210</v>
      </c>
      <c r="H558" s="639">
        <v>5.48</v>
      </c>
      <c r="I558" s="640" t="s">
        <v>13211</v>
      </c>
      <c r="J558" s="639">
        <v>11.99</v>
      </c>
    </row>
    <row r="559" spans="1:10" ht="15" thickBot="1" x14ac:dyDescent="0.25">
      <c r="A559" s="640"/>
      <c r="B559" s="640"/>
      <c r="C559" s="640"/>
      <c r="D559" s="640"/>
      <c r="E559" s="640" t="s">
        <v>13212</v>
      </c>
      <c r="F559" s="639">
        <v>11.69</v>
      </c>
      <c r="G559" s="640"/>
      <c r="H559" s="822" t="s">
        <v>13213</v>
      </c>
      <c r="I559" s="822"/>
      <c r="J559" s="639">
        <v>53.12</v>
      </c>
    </row>
    <row r="560" spans="1:10" ht="0.95" customHeight="1" thickTop="1" x14ac:dyDescent="0.2">
      <c r="A560" s="638"/>
      <c r="B560" s="638"/>
      <c r="C560" s="638"/>
      <c r="D560" s="638"/>
      <c r="E560" s="638"/>
      <c r="F560" s="638"/>
      <c r="G560" s="638"/>
      <c r="H560" s="638"/>
      <c r="I560" s="638"/>
      <c r="J560" s="638"/>
    </row>
    <row r="561" spans="1:10" ht="18" customHeight="1" x14ac:dyDescent="0.2">
      <c r="A561" s="658" t="s">
        <v>13467</v>
      </c>
      <c r="B561" s="656" t="s">
        <v>13186</v>
      </c>
      <c r="C561" s="658" t="s">
        <v>13187</v>
      </c>
      <c r="D561" s="658" t="s">
        <v>13188</v>
      </c>
      <c r="E561" s="823" t="s">
        <v>13189</v>
      </c>
      <c r="F561" s="823"/>
      <c r="G561" s="657" t="s">
        <v>13190</v>
      </c>
      <c r="H561" s="656" t="s">
        <v>13191</v>
      </c>
      <c r="I561" s="656" t="s">
        <v>13192</v>
      </c>
      <c r="J561" s="656" t="s">
        <v>13193</v>
      </c>
    </row>
    <row r="562" spans="1:10" ht="24" customHeight="1" x14ac:dyDescent="0.2">
      <c r="A562" s="654" t="s">
        <v>13194</v>
      </c>
      <c r="B562" s="655" t="s">
        <v>13468</v>
      </c>
      <c r="C562" s="654" t="s">
        <v>7</v>
      </c>
      <c r="D562" s="654" t="s">
        <v>2604</v>
      </c>
      <c r="E562" s="824" t="s">
        <v>13301</v>
      </c>
      <c r="F562" s="824"/>
      <c r="G562" s="653" t="s">
        <v>18</v>
      </c>
      <c r="H562" s="652">
        <v>1</v>
      </c>
      <c r="I562" s="651">
        <v>51.14</v>
      </c>
      <c r="J562" s="651">
        <v>51.14</v>
      </c>
    </row>
    <row r="563" spans="1:10" ht="24" customHeight="1" x14ac:dyDescent="0.2">
      <c r="A563" s="649" t="s">
        <v>13197</v>
      </c>
      <c r="B563" s="650" t="s">
        <v>13469</v>
      </c>
      <c r="C563" s="649" t="s">
        <v>7</v>
      </c>
      <c r="D563" s="649" t="s">
        <v>11215</v>
      </c>
      <c r="E563" s="825" t="s">
        <v>13301</v>
      </c>
      <c r="F563" s="825"/>
      <c r="G563" s="648" t="s">
        <v>13243</v>
      </c>
      <c r="H563" s="647">
        <v>0.35</v>
      </c>
      <c r="I563" s="646">
        <v>83.2</v>
      </c>
      <c r="J563" s="646">
        <v>29.12</v>
      </c>
    </row>
    <row r="564" spans="1:10" ht="36" customHeight="1" x14ac:dyDescent="0.2">
      <c r="A564" s="649" t="s">
        <v>13197</v>
      </c>
      <c r="B564" s="650" t="s">
        <v>13470</v>
      </c>
      <c r="C564" s="649" t="s">
        <v>7</v>
      </c>
      <c r="D564" s="649" t="s">
        <v>2457</v>
      </c>
      <c r="E564" s="825" t="s">
        <v>13301</v>
      </c>
      <c r="F564" s="825"/>
      <c r="G564" s="648" t="s">
        <v>21</v>
      </c>
      <c r="H564" s="647">
        <v>0.49</v>
      </c>
      <c r="I564" s="646">
        <v>8.1300000000000008</v>
      </c>
      <c r="J564" s="646">
        <v>3.98</v>
      </c>
    </row>
    <row r="565" spans="1:10" ht="36" customHeight="1" x14ac:dyDescent="0.2">
      <c r="A565" s="649" t="s">
        <v>13197</v>
      </c>
      <c r="B565" s="650" t="s">
        <v>13471</v>
      </c>
      <c r="C565" s="649" t="s">
        <v>7</v>
      </c>
      <c r="D565" s="649" t="s">
        <v>614</v>
      </c>
      <c r="E565" s="825" t="s">
        <v>13301</v>
      </c>
      <c r="F565" s="825"/>
      <c r="G565" s="648" t="s">
        <v>13268</v>
      </c>
      <c r="H565" s="647">
        <v>1.7999999999999999E-2</v>
      </c>
      <c r="I565" s="646">
        <v>322.54000000000002</v>
      </c>
      <c r="J565" s="646">
        <v>5.8</v>
      </c>
    </row>
    <row r="566" spans="1:10" ht="24" customHeight="1" x14ac:dyDescent="0.2">
      <c r="A566" s="649" t="s">
        <v>13197</v>
      </c>
      <c r="B566" s="650" t="s">
        <v>13244</v>
      </c>
      <c r="C566" s="649" t="s">
        <v>7</v>
      </c>
      <c r="D566" s="649" t="s">
        <v>25</v>
      </c>
      <c r="E566" s="825" t="s">
        <v>13196</v>
      </c>
      <c r="F566" s="825"/>
      <c r="G566" s="648" t="s">
        <v>23</v>
      </c>
      <c r="H566" s="647">
        <v>0.188</v>
      </c>
      <c r="I566" s="646">
        <v>13.34</v>
      </c>
      <c r="J566" s="646">
        <v>2.5</v>
      </c>
    </row>
    <row r="567" spans="1:10" ht="24" customHeight="1" x14ac:dyDescent="0.2">
      <c r="A567" s="649" t="s">
        <v>13197</v>
      </c>
      <c r="B567" s="650" t="s">
        <v>13252</v>
      </c>
      <c r="C567" s="649" t="s">
        <v>7</v>
      </c>
      <c r="D567" s="649" t="s">
        <v>53</v>
      </c>
      <c r="E567" s="825" t="s">
        <v>13196</v>
      </c>
      <c r="F567" s="825"/>
      <c r="G567" s="648" t="s">
        <v>23</v>
      </c>
      <c r="H567" s="647">
        <v>0.376</v>
      </c>
      <c r="I567" s="646">
        <v>16.78</v>
      </c>
      <c r="J567" s="646">
        <v>6.3</v>
      </c>
    </row>
    <row r="568" spans="1:10" ht="24" customHeight="1" x14ac:dyDescent="0.2">
      <c r="A568" s="644" t="s">
        <v>13199</v>
      </c>
      <c r="B568" s="645" t="s">
        <v>13319</v>
      </c>
      <c r="C568" s="644" t="s">
        <v>7</v>
      </c>
      <c r="D568" s="644" t="s">
        <v>6495</v>
      </c>
      <c r="E568" s="821" t="s">
        <v>13220</v>
      </c>
      <c r="F568" s="821"/>
      <c r="G568" s="643" t="s">
        <v>64</v>
      </c>
      <c r="H568" s="642">
        <v>6.0000000000000001E-3</v>
      </c>
      <c r="I568" s="641">
        <v>4.83</v>
      </c>
      <c r="J568" s="641">
        <v>0.02</v>
      </c>
    </row>
    <row r="569" spans="1:10" ht="36" customHeight="1" x14ac:dyDescent="0.2">
      <c r="A569" s="644" t="s">
        <v>13199</v>
      </c>
      <c r="B569" s="645" t="s">
        <v>13309</v>
      </c>
      <c r="C569" s="644" t="s">
        <v>7</v>
      </c>
      <c r="D569" s="644" t="s">
        <v>6772</v>
      </c>
      <c r="E569" s="821" t="s">
        <v>13220</v>
      </c>
      <c r="F569" s="821"/>
      <c r="G569" s="643" t="s">
        <v>38</v>
      </c>
      <c r="H569" s="642">
        <v>6</v>
      </c>
      <c r="I569" s="641">
        <v>0.15</v>
      </c>
      <c r="J569" s="641">
        <v>0.9</v>
      </c>
    </row>
    <row r="570" spans="1:10" ht="24" customHeight="1" x14ac:dyDescent="0.2">
      <c r="A570" s="644" t="s">
        <v>13199</v>
      </c>
      <c r="B570" s="645" t="s">
        <v>13320</v>
      </c>
      <c r="C570" s="644" t="s">
        <v>7</v>
      </c>
      <c r="D570" s="644" t="s">
        <v>11840</v>
      </c>
      <c r="E570" s="821" t="s">
        <v>13220</v>
      </c>
      <c r="F570" s="821"/>
      <c r="G570" s="643" t="s">
        <v>18</v>
      </c>
      <c r="H570" s="642">
        <v>0.35199999999999998</v>
      </c>
      <c r="I570" s="641">
        <v>7.16</v>
      </c>
      <c r="J570" s="641">
        <v>2.52</v>
      </c>
    </row>
    <row r="571" spans="1:10" ht="25.5" x14ac:dyDescent="0.2">
      <c r="A571" s="640"/>
      <c r="B571" s="640"/>
      <c r="C571" s="640"/>
      <c r="D571" s="640"/>
      <c r="E571" s="640" t="s">
        <v>13209</v>
      </c>
      <c r="F571" s="639">
        <v>6.932522003694447</v>
      </c>
      <c r="G571" s="640" t="s">
        <v>13210</v>
      </c>
      <c r="H571" s="639">
        <v>5.83</v>
      </c>
      <c r="I571" s="640" t="s">
        <v>13211</v>
      </c>
      <c r="J571" s="639">
        <v>12.76</v>
      </c>
    </row>
    <row r="572" spans="1:10" ht="15" thickBot="1" x14ac:dyDescent="0.25">
      <c r="A572" s="640"/>
      <c r="B572" s="640"/>
      <c r="C572" s="640"/>
      <c r="D572" s="640"/>
      <c r="E572" s="640" t="s">
        <v>13212</v>
      </c>
      <c r="F572" s="639">
        <v>14.44</v>
      </c>
      <c r="G572" s="640"/>
      <c r="H572" s="822" t="s">
        <v>13213</v>
      </c>
      <c r="I572" s="822"/>
      <c r="J572" s="639">
        <v>65.58</v>
      </c>
    </row>
    <row r="573" spans="1:10" ht="0.95" customHeight="1" thickTop="1" x14ac:dyDescent="0.2">
      <c r="A573" s="638"/>
      <c r="B573" s="638"/>
      <c r="C573" s="638"/>
      <c r="D573" s="638"/>
      <c r="E573" s="638"/>
      <c r="F573" s="638"/>
      <c r="G573" s="638"/>
      <c r="H573" s="638"/>
      <c r="I573" s="638"/>
      <c r="J573" s="638"/>
    </row>
    <row r="574" spans="1:10" ht="18" customHeight="1" x14ac:dyDescent="0.2">
      <c r="A574" s="658" t="s">
        <v>13472</v>
      </c>
      <c r="B574" s="656" t="s">
        <v>13186</v>
      </c>
      <c r="C574" s="658" t="s">
        <v>13187</v>
      </c>
      <c r="D574" s="658" t="s">
        <v>13188</v>
      </c>
      <c r="E574" s="823" t="s">
        <v>13189</v>
      </c>
      <c r="F574" s="823"/>
      <c r="G574" s="657" t="s">
        <v>13190</v>
      </c>
      <c r="H574" s="656" t="s">
        <v>13191</v>
      </c>
      <c r="I574" s="656" t="s">
        <v>13192</v>
      </c>
      <c r="J574" s="656" t="s">
        <v>13193</v>
      </c>
    </row>
    <row r="575" spans="1:10" ht="24" customHeight="1" x14ac:dyDescent="0.2">
      <c r="A575" s="654" t="s">
        <v>13194</v>
      </c>
      <c r="B575" s="655" t="s">
        <v>13473</v>
      </c>
      <c r="C575" s="654" t="s">
        <v>7</v>
      </c>
      <c r="D575" s="654" t="s">
        <v>2605</v>
      </c>
      <c r="E575" s="824" t="s">
        <v>13301</v>
      </c>
      <c r="F575" s="824"/>
      <c r="G575" s="653" t="s">
        <v>18</v>
      </c>
      <c r="H575" s="652">
        <v>1</v>
      </c>
      <c r="I575" s="651">
        <v>58.35</v>
      </c>
      <c r="J575" s="651">
        <v>58.35</v>
      </c>
    </row>
    <row r="576" spans="1:10" ht="24" customHeight="1" x14ac:dyDescent="0.2">
      <c r="A576" s="649" t="s">
        <v>13197</v>
      </c>
      <c r="B576" s="650" t="s">
        <v>13469</v>
      </c>
      <c r="C576" s="649" t="s">
        <v>7</v>
      </c>
      <c r="D576" s="649" t="s">
        <v>11215</v>
      </c>
      <c r="E576" s="825" t="s">
        <v>13301</v>
      </c>
      <c r="F576" s="825"/>
      <c r="G576" s="648" t="s">
        <v>13243</v>
      </c>
      <c r="H576" s="647">
        <v>0.4</v>
      </c>
      <c r="I576" s="646">
        <v>83.2</v>
      </c>
      <c r="J576" s="646">
        <v>33.28</v>
      </c>
    </row>
    <row r="577" spans="1:10" ht="36" customHeight="1" x14ac:dyDescent="0.2">
      <c r="A577" s="649" t="s">
        <v>13197</v>
      </c>
      <c r="B577" s="650" t="s">
        <v>13474</v>
      </c>
      <c r="C577" s="649" t="s">
        <v>7</v>
      </c>
      <c r="D577" s="649" t="s">
        <v>2458</v>
      </c>
      <c r="E577" s="825" t="s">
        <v>13301</v>
      </c>
      <c r="F577" s="825"/>
      <c r="G577" s="648" t="s">
        <v>21</v>
      </c>
      <c r="H577" s="647">
        <v>0.79</v>
      </c>
      <c r="I577" s="646">
        <v>8.09</v>
      </c>
      <c r="J577" s="646">
        <v>6.39</v>
      </c>
    </row>
    <row r="578" spans="1:10" ht="36" customHeight="1" x14ac:dyDescent="0.2">
      <c r="A578" s="649" t="s">
        <v>13197</v>
      </c>
      <c r="B578" s="650" t="s">
        <v>13471</v>
      </c>
      <c r="C578" s="649" t="s">
        <v>7</v>
      </c>
      <c r="D578" s="649" t="s">
        <v>614</v>
      </c>
      <c r="E578" s="825" t="s">
        <v>13301</v>
      </c>
      <c r="F578" s="825"/>
      <c r="G578" s="648" t="s">
        <v>13268</v>
      </c>
      <c r="H578" s="647">
        <v>2.4E-2</v>
      </c>
      <c r="I578" s="646">
        <v>322.54000000000002</v>
      </c>
      <c r="J578" s="646">
        <v>7.74</v>
      </c>
    </row>
    <row r="579" spans="1:10" ht="24" customHeight="1" x14ac:dyDescent="0.2">
      <c r="A579" s="649" t="s">
        <v>13197</v>
      </c>
      <c r="B579" s="650" t="s">
        <v>13244</v>
      </c>
      <c r="C579" s="649" t="s">
        <v>7</v>
      </c>
      <c r="D579" s="649" t="s">
        <v>25</v>
      </c>
      <c r="E579" s="825" t="s">
        <v>13196</v>
      </c>
      <c r="F579" s="825"/>
      <c r="G579" s="648" t="s">
        <v>23</v>
      </c>
      <c r="H579" s="647">
        <v>0.18</v>
      </c>
      <c r="I579" s="646">
        <v>13.34</v>
      </c>
      <c r="J579" s="646">
        <v>2.4</v>
      </c>
    </row>
    <row r="580" spans="1:10" ht="24" customHeight="1" x14ac:dyDescent="0.2">
      <c r="A580" s="649" t="s">
        <v>13197</v>
      </c>
      <c r="B580" s="650" t="s">
        <v>13252</v>
      </c>
      <c r="C580" s="649" t="s">
        <v>7</v>
      </c>
      <c r="D580" s="649" t="s">
        <v>53</v>
      </c>
      <c r="E580" s="825" t="s">
        <v>13196</v>
      </c>
      <c r="F580" s="825"/>
      <c r="G580" s="648" t="s">
        <v>23</v>
      </c>
      <c r="H580" s="647">
        <v>0.36</v>
      </c>
      <c r="I580" s="646">
        <v>16.78</v>
      </c>
      <c r="J580" s="646">
        <v>6.04</v>
      </c>
    </row>
    <row r="581" spans="1:10" ht="24" customHeight="1" x14ac:dyDescent="0.2">
      <c r="A581" s="644" t="s">
        <v>13199</v>
      </c>
      <c r="B581" s="645" t="s">
        <v>13319</v>
      </c>
      <c r="C581" s="644" t="s">
        <v>7</v>
      </c>
      <c r="D581" s="644" t="s">
        <v>6495</v>
      </c>
      <c r="E581" s="821" t="s">
        <v>13220</v>
      </c>
      <c r="F581" s="821"/>
      <c r="G581" s="643" t="s">
        <v>64</v>
      </c>
      <c r="H581" s="642">
        <v>7.0000000000000001E-3</v>
      </c>
      <c r="I581" s="641">
        <v>4.83</v>
      </c>
      <c r="J581" s="641">
        <v>0.03</v>
      </c>
    </row>
    <row r="582" spans="1:10" ht="36" customHeight="1" x14ac:dyDescent="0.2">
      <c r="A582" s="644" t="s">
        <v>13199</v>
      </c>
      <c r="B582" s="645" t="s">
        <v>13309</v>
      </c>
      <c r="C582" s="644" t="s">
        <v>7</v>
      </c>
      <c r="D582" s="644" t="s">
        <v>6772</v>
      </c>
      <c r="E582" s="821" t="s">
        <v>13220</v>
      </c>
      <c r="F582" s="821"/>
      <c r="G582" s="643" t="s">
        <v>38</v>
      </c>
      <c r="H582" s="642">
        <v>6</v>
      </c>
      <c r="I582" s="641">
        <v>0.15</v>
      </c>
      <c r="J582" s="641">
        <v>0.9</v>
      </c>
    </row>
    <row r="583" spans="1:10" ht="24" customHeight="1" x14ac:dyDescent="0.2">
      <c r="A583" s="644" t="s">
        <v>13199</v>
      </c>
      <c r="B583" s="645" t="s">
        <v>13320</v>
      </c>
      <c r="C583" s="644" t="s">
        <v>7</v>
      </c>
      <c r="D583" s="644" t="s">
        <v>11840</v>
      </c>
      <c r="E583" s="821" t="s">
        <v>13220</v>
      </c>
      <c r="F583" s="821"/>
      <c r="G583" s="643" t="s">
        <v>18</v>
      </c>
      <c r="H583" s="642">
        <v>0.22</v>
      </c>
      <c r="I583" s="641">
        <v>7.16</v>
      </c>
      <c r="J583" s="641">
        <v>1.57</v>
      </c>
    </row>
    <row r="584" spans="1:10" ht="25.5" x14ac:dyDescent="0.2">
      <c r="A584" s="640"/>
      <c r="B584" s="640"/>
      <c r="C584" s="640"/>
      <c r="D584" s="640"/>
      <c r="E584" s="640" t="s">
        <v>13209</v>
      </c>
      <c r="F584" s="639">
        <v>7.2585026621753777</v>
      </c>
      <c r="G584" s="640" t="s">
        <v>13210</v>
      </c>
      <c r="H584" s="639">
        <v>6.1</v>
      </c>
      <c r="I584" s="640" t="s">
        <v>13211</v>
      </c>
      <c r="J584" s="639">
        <v>13.36</v>
      </c>
    </row>
    <row r="585" spans="1:10" ht="15" thickBot="1" x14ac:dyDescent="0.25">
      <c r="A585" s="640"/>
      <c r="B585" s="640"/>
      <c r="C585" s="640"/>
      <c r="D585" s="640"/>
      <c r="E585" s="640" t="s">
        <v>13212</v>
      </c>
      <c r="F585" s="639">
        <v>16.47</v>
      </c>
      <c r="G585" s="640"/>
      <c r="H585" s="822" t="s">
        <v>13213</v>
      </c>
      <c r="I585" s="822"/>
      <c r="J585" s="639">
        <v>74.819999999999993</v>
      </c>
    </row>
    <row r="586" spans="1:10" ht="0.95" customHeight="1" thickTop="1" x14ac:dyDescent="0.2">
      <c r="A586" s="638"/>
      <c r="B586" s="638"/>
      <c r="C586" s="638"/>
      <c r="D586" s="638"/>
      <c r="E586" s="638"/>
      <c r="F586" s="638"/>
      <c r="G586" s="638"/>
      <c r="H586" s="638"/>
      <c r="I586" s="638"/>
      <c r="J586" s="638"/>
    </row>
    <row r="587" spans="1:10" ht="18" customHeight="1" x14ac:dyDescent="0.2">
      <c r="A587" s="658" t="s">
        <v>13475</v>
      </c>
      <c r="B587" s="656" t="s">
        <v>13186</v>
      </c>
      <c r="C587" s="658" t="s">
        <v>13187</v>
      </c>
      <c r="D587" s="658" t="s">
        <v>13188</v>
      </c>
      <c r="E587" s="823" t="s">
        <v>13189</v>
      </c>
      <c r="F587" s="823"/>
      <c r="G587" s="657" t="s">
        <v>13190</v>
      </c>
      <c r="H587" s="656" t="s">
        <v>13191</v>
      </c>
      <c r="I587" s="656" t="s">
        <v>13192</v>
      </c>
      <c r="J587" s="656" t="s">
        <v>13193</v>
      </c>
    </row>
    <row r="588" spans="1:10" ht="24" customHeight="1" x14ac:dyDescent="0.2">
      <c r="A588" s="654" t="s">
        <v>13194</v>
      </c>
      <c r="B588" s="655" t="s">
        <v>13476</v>
      </c>
      <c r="C588" s="654" t="s">
        <v>7</v>
      </c>
      <c r="D588" s="654" t="s">
        <v>2612</v>
      </c>
      <c r="E588" s="824" t="s">
        <v>13301</v>
      </c>
      <c r="F588" s="824"/>
      <c r="G588" s="653" t="s">
        <v>18</v>
      </c>
      <c r="H588" s="652">
        <v>1</v>
      </c>
      <c r="I588" s="651">
        <v>27.75</v>
      </c>
      <c r="J588" s="651">
        <v>27.75</v>
      </c>
    </row>
    <row r="589" spans="1:10" ht="24" customHeight="1" x14ac:dyDescent="0.2">
      <c r="A589" s="649" t="s">
        <v>13197</v>
      </c>
      <c r="B589" s="650" t="s">
        <v>13469</v>
      </c>
      <c r="C589" s="649" t="s">
        <v>7</v>
      </c>
      <c r="D589" s="649" t="s">
        <v>11215</v>
      </c>
      <c r="E589" s="825" t="s">
        <v>13301</v>
      </c>
      <c r="F589" s="825"/>
      <c r="G589" s="648" t="s">
        <v>13243</v>
      </c>
      <c r="H589" s="647">
        <v>0.16400000000000001</v>
      </c>
      <c r="I589" s="646">
        <v>83.2</v>
      </c>
      <c r="J589" s="646">
        <v>13.64</v>
      </c>
    </row>
    <row r="590" spans="1:10" ht="36" customHeight="1" x14ac:dyDescent="0.2">
      <c r="A590" s="649" t="s">
        <v>13197</v>
      </c>
      <c r="B590" s="650" t="s">
        <v>13470</v>
      </c>
      <c r="C590" s="649" t="s">
        <v>7</v>
      </c>
      <c r="D590" s="649" t="s">
        <v>2457</v>
      </c>
      <c r="E590" s="825" t="s">
        <v>13301</v>
      </c>
      <c r="F590" s="825"/>
      <c r="G590" s="648" t="s">
        <v>21</v>
      </c>
      <c r="H590" s="647">
        <v>0.49</v>
      </c>
      <c r="I590" s="646">
        <v>8.1300000000000008</v>
      </c>
      <c r="J590" s="646">
        <v>3.98</v>
      </c>
    </row>
    <row r="591" spans="1:10" ht="36" customHeight="1" x14ac:dyDescent="0.2">
      <c r="A591" s="649" t="s">
        <v>13197</v>
      </c>
      <c r="B591" s="650" t="s">
        <v>13471</v>
      </c>
      <c r="C591" s="649" t="s">
        <v>7</v>
      </c>
      <c r="D591" s="649" t="s">
        <v>614</v>
      </c>
      <c r="E591" s="825" t="s">
        <v>13301</v>
      </c>
      <c r="F591" s="825"/>
      <c r="G591" s="648" t="s">
        <v>13268</v>
      </c>
      <c r="H591" s="647">
        <v>1.7999999999999999E-2</v>
      </c>
      <c r="I591" s="646">
        <v>322.54000000000002</v>
      </c>
      <c r="J591" s="646">
        <v>5.8</v>
      </c>
    </row>
    <row r="592" spans="1:10" ht="48" customHeight="1" x14ac:dyDescent="0.2">
      <c r="A592" s="649" t="s">
        <v>13197</v>
      </c>
      <c r="B592" s="650" t="s">
        <v>13477</v>
      </c>
      <c r="C592" s="649" t="s">
        <v>7</v>
      </c>
      <c r="D592" s="649" t="s">
        <v>4741</v>
      </c>
      <c r="E592" s="825" t="s">
        <v>13196</v>
      </c>
      <c r="F592" s="825"/>
      <c r="G592" s="648" t="s">
        <v>13268</v>
      </c>
      <c r="H592" s="647">
        <v>1.9E-3</v>
      </c>
      <c r="I592" s="646">
        <v>343.73</v>
      </c>
      <c r="J592" s="646">
        <v>0.65</v>
      </c>
    </row>
    <row r="593" spans="1:10" ht="24" customHeight="1" x14ac:dyDescent="0.2">
      <c r="A593" s="649" t="s">
        <v>13197</v>
      </c>
      <c r="B593" s="650" t="s">
        <v>13244</v>
      </c>
      <c r="C593" s="649" t="s">
        <v>7</v>
      </c>
      <c r="D593" s="649" t="s">
        <v>25</v>
      </c>
      <c r="E593" s="825" t="s">
        <v>13196</v>
      </c>
      <c r="F593" s="825"/>
      <c r="G593" s="648" t="s">
        <v>23</v>
      </c>
      <c r="H593" s="647">
        <v>0.10199999999999999</v>
      </c>
      <c r="I593" s="646">
        <v>13.34</v>
      </c>
      <c r="J593" s="646">
        <v>1.36</v>
      </c>
    </row>
    <row r="594" spans="1:10" ht="24" customHeight="1" x14ac:dyDescent="0.2">
      <c r="A594" s="649" t="s">
        <v>13197</v>
      </c>
      <c r="B594" s="650" t="s">
        <v>13252</v>
      </c>
      <c r="C594" s="649" t="s">
        <v>7</v>
      </c>
      <c r="D594" s="649" t="s">
        <v>53</v>
      </c>
      <c r="E594" s="825" t="s">
        <v>13196</v>
      </c>
      <c r="F594" s="825"/>
      <c r="G594" s="648" t="s">
        <v>23</v>
      </c>
      <c r="H594" s="647">
        <v>8.4000000000000005E-2</v>
      </c>
      <c r="I594" s="646">
        <v>16.78</v>
      </c>
      <c r="J594" s="646">
        <v>1.4</v>
      </c>
    </row>
    <row r="595" spans="1:10" ht="24" customHeight="1" x14ac:dyDescent="0.2">
      <c r="A595" s="644" t="s">
        <v>13199</v>
      </c>
      <c r="B595" s="645" t="s">
        <v>13319</v>
      </c>
      <c r="C595" s="644" t="s">
        <v>7</v>
      </c>
      <c r="D595" s="644" t="s">
        <v>6495</v>
      </c>
      <c r="E595" s="821" t="s">
        <v>13220</v>
      </c>
      <c r="F595" s="821"/>
      <c r="G595" s="643" t="s">
        <v>64</v>
      </c>
      <c r="H595" s="642">
        <v>6.0000000000000001E-3</v>
      </c>
      <c r="I595" s="641">
        <v>4.83</v>
      </c>
      <c r="J595" s="641">
        <v>0.02</v>
      </c>
    </row>
    <row r="596" spans="1:10" ht="36" customHeight="1" x14ac:dyDescent="0.2">
      <c r="A596" s="644" t="s">
        <v>13199</v>
      </c>
      <c r="B596" s="645" t="s">
        <v>13309</v>
      </c>
      <c r="C596" s="644" t="s">
        <v>7</v>
      </c>
      <c r="D596" s="644" t="s">
        <v>6772</v>
      </c>
      <c r="E596" s="821" t="s">
        <v>13220</v>
      </c>
      <c r="F596" s="821"/>
      <c r="G596" s="643" t="s">
        <v>38</v>
      </c>
      <c r="H596" s="642">
        <v>6</v>
      </c>
      <c r="I596" s="641">
        <v>0.15</v>
      </c>
      <c r="J596" s="641">
        <v>0.9</v>
      </c>
    </row>
    <row r="597" spans="1:10" ht="25.5" x14ac:dyDescent="0.2">
      <c r="A597" s="640"/>
      <c r="B597" s="640"/>
      <c r="C597" s="640"/>
      <c r="D597" s="640"/>
      <c r="E597" s="640" t="s">
        <v>13209</v>
      </c>
      <c r="F597" s="639">
        <v>2.9446919482777356</v>
      </c>
      <c r="G597" s="640" t="s">
        <v>13210</v>
      </c>
      <c r="H597" s="639">
        <v>2.48</v>
      </c>
      <c r="I597" s="640" t="s">
        <v>13211</v>
      </c>
      <c r="J597" s="639">
        <v>5.42</v>
      </c>
    </row>
    <row r="598" spans="1:10" ht="15" thickBot="1" x14ac:dyDescent="0.25">
      <c r="A598" s="640"/>
      <c r="B598" s="640"/>
      <c r="C598" s="640"/>
      <c r="D598" s="640"/>
      <c r="E598" s="640" t="s">
        <v>13212</v>
      </c>
      <c r="F598" s="639">
        <v>7.83</v>
      </c>
      <c r="G598" s="640"/>
      <c r="H598" s="822" t="s">
        <v>13213</v>
      </c>
      <c r="I598" s="822"/>
      <c r="J598" s="639">
        <v>35.58</v>
      </c>
    </row>
    <row r="599" spans="1:10" ht="0.95" customHeight="1" thickTop="1" x14ac:dyDescent="0.2">
      <c r="A599" s="638"/>
      <c r="B599" s="638"/>
      <c r="C599" s="638"/>
      <c r="D599" s="638"/>
      <c r="E599" s="638"/>
      <c r="F599" s="638"/>
      <c r="G599" s="638"/>
      <c r="H599" s="638"/>
      <c r="I599" s="638"/>
      <c r="J599" s="638"/>
    </row>
    <row r="600" spans="1:10" ht="18" customHeight="1" x14ac:dyDescent="0.2">
      <c r="A600" s="658" t="s">
        <v>13478</v>
      </c>
      <c r="B600" s="656" t="s">
        <v>13186</v>
      </c>
      <c r="C600" s="658" t="s">
        <v>13187</v>
      </c>
      <c r="D600" s="658" t="s">
        <v>13188</v>
      </c>
      <c r="E600" s="823" t="s">
        <v>13189</v>
      </c>
      <c r="F600" s="823"/>
      <c r="G600" s="657" t="s">
        <v>13190</v>
      </c>
      <c r="H600" s="656" t="s">
        <v>13191</v>
      </c>
      <c r="I600" s="656" t="s">
        <v>13192</v>
      </c>
      <c r="J600" s="656" t="s">
        <v>13193</v>
      </c>
    </row>
    <row r="601" spans="1:10" ht="24" customHeight="1" x14ac:dyDescent="0.2">
      <c r="A601" s="654" t="s">
        <v>13194</v>
      </c>
      <c r="B601" s="655" t="s">
        <v>13479</v>
      </c>
      <c r="C601" s="654" t="s">
        <v>7</v>
      </c>
      <c r="D601" s="654" t="s">
        <v>578</v>
      </c>
      <c r="E601" s="824" t="s">
        <v>13301</v>
      </c>
      <c r="F601" s="824"/>
      <c r="G601" s="653" t="s">
        <v>18</v>
      </c>
      <c r="H601" s="652">
        <v>1</v>
      </c>
      <c r="I601" s="651">
        <v>54.37</v>
      </c>
      <c r="J601" s="651">
        <v>54.37</v>
      </c>
    </row>
    <row r="602" spans="1:10" ht="24" customHeight="1" x14ac:dyDescent="0.2">
      <c r="A602" s="649" t="s">
        <v>13197</v>
      </c>
      <c r="B602" s="650" t="s">
        <v>13469</v>
      </c>
      <c r="C602" s="649" t="s">
        <v>7</v>
      </c>
      <c r="D602" s="649" t="s">
        <v>11215</v>
      </c>
      <c r="E602" s="825" t="s">
        <v>13301</v>
      </c>
      <c r="F602" s="825"/>
      <c r="G602" s="648" t="s">
        <v>13243</v>
      </c>
      <c r="H602" s="647">
        <v>0.4</v>
      </c>
      <c r="I602" s="646">
        <v>83.2</v>
      </c>
      <c r="J602" s="646">
        <v>33.28</v>
      </c>
    </row>
    <row r="603" spans="1:10" ht="36" customHeight="1" x14ac:dyDescent="0.2">
      <c r="A603" s="649" t="s">
        <v>13197</v>
      </c>
      <c r="B603" s="650" t="s">
        <v>13470</v>
      </c>
      <c r="C603" s="649" t="s">
        <v>7</v>
      </c>
      <c r="D603" s="649" t="s">
        <v>2457</v>
      </c>
      <c r="E603" s="825" t="s">
        <v>13301</v>
      </c>
      <c r="F603" s="825"/>
      <c r="G603" s="648" t="s">
        <v>21</v>
      </c>
      <c r="H603" s="647">
        <v>0.49</v>
      </c>
      <c r="I603" s="646">
        <v>8.1300000000000008</v>
      </c>
      <c r="J603" s="646">
        <v>3.98</v>
      </c>
    </row>
    <row r="604" spans="1:10" ht="36" customHeight="1" x14ac:dyDescent="0.2">
      <c r="A604" s="649" t="s">
        <v>13197</v>
      </c>
      <c r="B604" s="650" t="s">
        <v>13471</v>
      </c>
      <c r="C604" s="649" t="s">
        <v>7</v>
      </c>
      <c r="D604" s="649" t="s">
        <v>614</v>
      </c>
      <c r="E604" s="825" t="s">
        <v>13301</v>
      </c>
      <c r="F604" s="825"/>
      <c r="G604" s="648" t="s">
        <v>13268</v>
      </c>
      <c r="H604" s="647">
        <v>2.4E-2</v>
      </c>
      <c r="I604" s="646">
        <v>322.54000000000002</v>
      </c>
      <c r="J604" s="646">
        <v>7.74</v>
      </c>
    </row>
    <row r="605" spans="1:10" ht="24" customHeight="1" x14ac:dyDescent="0.2">
      <c r="A605" s="649" t="s">
        <v>13197</v>
      </c>
      <c r="B605" s="650" t="s">
        <v>13244</v>
      </c>
      <c r="C605" s="649" t="s">
        <v>7</v>
      </c>
      <c r="D605" s="649" t="s">
        <v>25</v>
      </c>
      <c r="E605" s="825" t="s">
        <v>13196</v>
      </c>
      <c r="F605" s="825"/>
      <c r="G605" s="648" t="s">
        <v>23</v>
      </c>
      <c r="H605" s="647">
        <v>0.18</v>
      </c>
      <c r="I605" s="646">
        <v>13.34</v>
      </c>
      <c r="J605" s="646">
        <v>2.4</v>
      </c>
    </row>
    <row r="606" spans="1:10" ht="24" customHeight="1" x14ac:dyDescent="0.2">
      <c r="A606" s="649" t="s">
        <v>13197</v>
      </c>
      <c r="B606" s="650" t="s">
        <v>13252</v>
      </c>
      <c r="C606" s="649" t="s">
        <v>7</v>
      </c>
      <c r="D606" s="649" t="s">
        <v>53</v>
      </c>
      <c r="E606" s="825" t="s">
        <v>13196</v>
      </c>
      <c r="F606" s="825"/>
      <c r="G606" s="648" t="s">
        <v>23</v>
      </c>
      <c r="H606" s="647">
        <v>0.36</v>
      </c>
      <c r="I606" s="646">
        <v>16.78</v>
      </c>
      <c r="J606" s="646">
        <v>6.04</v>
      </c>
    </row>
    <row r="607" spans="1:10" ht="24" customHeight="1" x14ac:dyDescent="0.2">
      <c r="A607" s="644" t="s">
        <v>13199</v>
      </c>
      <c r="B607" s="645" t="s">
        <v>13319</v>
      </c>
      <c r="C607" s="644" t="s">
        <v>7</v>
      </c>
      <c r="D607" s="644" t="s">
        <v>6495</v>
      </c>
      <c r="E607" s="821" t="s">
        <v>13220</v>
      </c>
      <c r="F607" s="821"/>
      <c r="G607" s="643" t="s">
        <v>64</v>
      </c>
      <c r="H607" s="642">
        <v>7.0000000000000001E-3</v>
      </c>
      <c r="I607" s="641">
        <v>4.83</v>
      </c>
      <c r="J607" s="641">
        <v>0.03</v>
      </c>
    </row>
    <row r="608" spans="1:10" ht="36" customHeight="1" x14ac:dyDescent="0.2">
      <c r="A608" s="644" t="s">
        <v>13199</v>
      </c>
      <c r="B608" s="645" t="s">
        <v>13309</v>
      </c>
      <c r="C608" s="644" t="s">
        <v>7</v>
      </c>
      <c r="D608" s="644" t="s">
        <v>6772</v>
      </c>
      <c r="E608" s="821" t="s">
        <v>13220</v>
      </c>
      <c r="F608" s="821"/>
      <c r="G608" s="643" t="s">
        <v>38</v>
      </c>
      <c r="H608" s="642">
        <v>6</v>
      </c>
      <c r="I608" s="641">
        <v>0.15</v>
      </c>
      <c r="J608" s="641">
        <v>0.9</v>
      </c>
    </row>
    <row r="609" spans="1:10" ht="25.5" x14ac:dyDescent="0.2">
      <c r="A609" s="640"/>
      <c r="B609" s="640"/>
      <c r="C609" s="640"/>
      <c r="D609" s="640"/>
      <c r="E609" s="640" t="s">
        <v>13209</v>
      </c>
      <c r="F609" s="639">
        <v>7.2856677170487885</v>
      </c>
      <c r="G609" s="640" t="s">
        <v>13210</v>
      </c>
      <c r="H609" s="639">
        <v>6.12</v>
      </c>
      <c r="I609" s="640" t="s">
        <v>13211</v>
      </c>
      <c r="J609" s="639">
        <v>13.41</v>
      </c>
    </row>
    <row r="610" spans="1:10" ht="15" thickBot="1" x14ac:dyDescent="0.25">
      <c r="A610" s="640"/>
      <c r="B610" s="640"/>
      <c r="C610" s="640"/>
      <c r="D610" s="640"/>
      <c r="E610" s="640" t="s">
        <v>13212</v>
      </c>
      <c r="F610" s="639">
        <v>15.35</v>
      </c>
      <c r="G610" s="640"/>
      <c r="H610" s="822" t="s">
        <v>13213</v>
      </c>
      <c r="I610" s="822"/>
      <c r="J610" s="639">
        <v>69.72</v>
      </c>
    </row>
    <row r="611" spans="1:10" ht="0.95" customHeight="1" thickTop="1" x14ac:dyDescent="0.2">
      <c r="A611" s="638"/>
      <c r="B611" s="638"/>
      <c r="C611" s="638"/>
      <c r="D611" s="638"/>
      <c r="E611" s="638"/>
      <c r="F611" s="638"/>
      <c r="G611" s="638"/>
      <c r="H611" s="638"/>
      <c r="I611" s="638"/>
      <c r="J611" s="638"/>
    </row>
    <row r="612" spans="1:10" ht="18" customHeight="1" x14ac:dyDescent="0.2">
      <c r="A612" s="658" t="s">
        <v>14375</v>
      </c>
      <c r="B612" s="656" t="s">
        <v>13186</v>
      </c>
      <c r="C612" s="658" t="s">
        <v>13187</v>
      </c>
      <c r="D612" s="658" t="s">
        <v>13188</v>
      </c>
      <c r="E612" s="823" t="s">
        <v>13189</v>
      </c>
      <c r="F612" s="823"/>
      <c r="G612" s="657" t="s">
        <v>13190</v>
      </c>
      <c r="H612" s="656" t="s">
        <v>13191</v>
      </c>
      <c r="I612" s="656" t="s">
        <v>13192</v>
      </c>
      <c r="J612" s="656" t="s">
        <v>13193</v>
      </c>
    </row>
    <row r="613" spans="1:10" ht="24" customHeight="1" x14ac:dyDescent="0.2">
      <c r="A613" s="654" t="s">
        <v>13194</v>
      </c>
      <c r="B613" s="655" t="s">
        <v>14374</v>
      </c>
      <c r="C613" s="654" t="s">
        <v>7</v>
      </c>
      <c r="D613" s="654" t="s">
        <v>254</v>
      </c>
      <c r="E613" s="824" t="s">
        <v>13480</v>
      </c>
      <c r="F613" s="824"/>
      <c r="G613" s="653" t="s">
        <v>13243</v>
      </c>
      <c r="H613" s="652">
        <v>1</v>
      </c>
      <c r="I613" s="651">
        <v>18.71</v>
      </c>
      <c r="J613" s="651">
        <v>18.71</v>
      </c>
    </row>
    <row r="614" spans="1:10" ht="24" customHeight="1" x14ac:dyDescent="0.2">
      <c r="A614" s="649" t="s">
        <v>13197</v>
      </c>
      <c r="B614" s="650" t="s">
        <v>13485</v>
      </c>
      <c r="C614" s="649" t="s">
        <v>7</v>
      </c>
      <c r="D614" s="649" t="s">
        <v>219</v>
      </c>
      <c r="E614" s="825" t="s">
        <v>13196</v>
      </c>
      <c r="F614" s="825"/>
      <c r="G614" s="648" t="s">
        <v>23</v>
      </c>
      <c r="H614" s="647">
        <v>0.67200000000000004</v>
      </c>
      <c r="I614" s="646">
        <v>17.79</v>
      </c>
      <c r="J614" s="646">
        <v>11.95</v>
      </c>
    </row>
    <row r="615" spans="1:10" ht="24" customHeight="1" x14ac:dyDescent="0.2">
      <c r="A615" s="649" t="s">
        <v>13197</v>
      </c>
      <c r="B615" s="650" t="s">
        <v>13244</v>
      </c>
      <c r="C615" s="649" t="s">
        <v>7</v>
      </c>
      <c r="D615" s="649" t="s">
        <v>25</v>
      </c>
      <c r="E615" s="825" t="s">
        <v>13196</v>
      </c>
      <c r="F615" s="825"/>
      <c r="G615" s="648" t="s">
        <v>23</v>
      </c>
      <c r="H615" s="647">
        <v>0.247</v>
      </c>
      <c r="I615" s="646">
        <v>13.34</v>
      </c>
      <c r="J615" s="646">
        <v>3.29</v>
      </c>
    </row>
    <row r="616" spans="1:10" ht="24" customHeight="1" x14ac:dyDescent="0.2">
      <c r="A616" s="644" t="s">
        <v>13199</v>
      </c>
      <c r="B616" s="645" t="s">
        <v>13486</v>
      </c>
      <c r="C616" s="644" t="s">
        <v>7</v>
      </c>
      <c r="D616" s="644" t="s">
        <v>10295</v>
      </c>
      <c r="E616" s="821" t="s">
        <v>13220</v>
      </c>
      <c r="F616" s="821"/>
      <c r="G616" s="643" t="s">
        <v>13487</v>
      </c>
      <c r="H616" s="642">
        <v>4.8899999999999999E-2</v>
      </c>
      <c r="I616" s="641">
        <v>69.900000000000006</v>
      </c>
      <c r="J616" s="641">
        <v>3.41</v>
      </c>
    </row>
    <row r="617" spans="1:10" ht="24" customHeight="1" x14ac:dyDescent="0.2">
      <c r="A617" s="644" t="s">
        <v>13199</v>
      </c>
      <c r="B617" s="645" t="s">
        <v>13488</v>
      </c>
      <c r="C617" s="644" t="s">
        <v>7</v>
      </c>
      <c r="D617" s="644" t="s">
        <v>3872</v>
      </c>
      <c r="E617" s="821" t="s">
        <v>13220</v>
      </c>
      <c r="F617" s="821"/>
      <c r="G617" s="643" t="s">
        <v>38</v>
      </c>
      <c r="H617" s="642">
        <v>0.1</v>
      </c>
      <c r="I617" s="641">
        <v>0.61</v>
      </c>
      <c r="J617" s="641">
        <v>0.06</v>
      </c>
    </row>
    <row r="618" spans="1:10" ht="25.5" x14ac:dyDescent="0.2">
      <c r="A618" s="640"/>
      <c r="B618" s="640"/>
      <c r="C618" s="640"/>
      <c r="D618" s="640"/>
      <c r="E618" s="640" t="s">
        <v>13209</v>
      </c>
      <c r="F618" s="639">
        <v>6.003477127023797</v>
      </c>
      <c r="G618" s="640" t="s">
        <v>13210</v>
      </c>
      <c r="H618" s="639">
        <v>5.05</v>
      </c>
      <c r="I618" s="640" t="s">
        <v>13211</v>
      </c>
      <c r="J618" s="639">
        <v>11.05</v>
      </c>
    </row>
    <row r="619" spans="1:10" ht="15" thickBot="1" x14ac:dyDescent="0.25">
      <c r="A619" s="640"/>
      <c r="B619" s="640"/>
      <c r="C619" s="640"/>
      <c r="D619" s="640"/>
      <c r="E619" s="640" t="s">
        <v>13212</v>
      </c>
      <c r="F619" s="639">
        <v>5.28</v>
      </c>
      <c r="G619" s="640"/>
      <c r="H619" s="822" t="s">
        <v>13213</v>
      </c>
      <c r="I619" s="822"/>
      <c r="J619" s="639">
        <v>23.99</v>
      </c>
    </row>
    <row r="620" spans="1:10" ht="0.95" customHeight="1" thickTop="1" x14ac:dyDescent="0.2">
      <c r="A620" s="638"/>
      <c r="B620" s="638"/>
      <c r="C620" s="638"/>
      <c r="D620" s="638"/>
      <c r="E620" s="638"/>
      <c r="F620" s="638"/>
      <c r="G620" s="638"/>
      <c r="H620" s="638"/>
      <c r="I620" s="638"/>
      <c r="J620" s="638"/>
    </row>
    <row r="621" spans="1:10" ht="18" customHeight="1" x14ac:dyDescent="0.2">
      <c r="A621" s="658" t="s">
        <v>14373</v>
      </c>
      <c r="B621" s="656" t="s">
        <v>13186</v>
      </c>
      <c r="C621" s="658" t="s">
        <v>13187</v>
      </c>
      <c r="D621" s="658" t="s">
        <v>13188</v>
      </c>
      <c r="E621" s="823" t="s">
        <v>13189</v>
      </c>
      <c r="F621" s="823"/>
      <c r="G621" s="657" t="s">
        <v>13190</v>
      </c>
      <c r="H621" s="656" t="s">
        <v>13191</v>
      </c>
      <c r="I621" s="656" t="s">
        <v>13192</v>
      </c>
      <c r="J621" s="656" t="s">
        <v>13193</v>
      </c>
    </row>
    <row r="622" spans="1:10" ht="24" customHeight="1" x14ac:dyDescent="0.2">
      <c r="A622" s="654" t="s">
        <v>13194</v>
      </c>
      <c r="B622" s="655" t="s">
        <v>13483</v>
      </c>
      <c r="C622" s="654" t="s">
        <v>7</v>
      </c>
      <c r="D622" s="654" t="s">
        <v>1285</v>
      </c>
      <c r="E622" s="824" t="s">
        <v>13480</v>
      </c>
      <c r="F622" s="824"/>
      <c r="G622" s="653" t="s">
        <v>13243</v>
      </c>
      <c r="H622" s="652">
        <v>1</v>
      </c>
      <c r="I622" s="651">
        <v>8.65</v>
      </c>
      <c r="J622" s="651">
        <v>8.65</v>
      </c>
    </row>
    <row r="623" spans="1:10" ht="24" customHeight="1" x14ac:dyDescent="0.2">
      <c r="A623" s="649" t="s">
        <v>13197</v>
      </c>
      <c r="B623" s="650" t="s">
        <v>13481</v>
      </c>
      <c r="C623" s="649" t="s">
        <v>7</v>
      </c>
      <c r="D623" s="649" t="s">
        <v>2987</v>
      </c>
      <c r="E623" s="825" t="s">
        <v>13272</v>
      </c>
      <c r="F623" s="825"/>
      <c r="G623" s="648" t="s">
        <v>50</v>
      </c>
      <c r="H623" s="647">
        <v>6.3E-3</v>
      </c>
      <c r="I623" s="646">
        <v>19.12</v>
      </c>
      <c r="J623" s="646">
        <v>0.12</v>
      </c>
    </row>
    <row r="624" spans="1:10" ht="24" customHeight="1" x14ac:dyDescent="0.2">
      <c r="A624" s="649" t="s">
        <v>13197</v>
      </c>
      <c r="B624" s="650" t="s">
        <v>13482</v>
      </c>
      <c r="C624" s="649" t="s">
        <v>7</v>
      </c>
      <c r="D624" s="649" t="s">
        <v>2988</v>
      </c>
      <c r="E624" s="825" t="s">
        <v>13272</v>
      </c>
      <c r="F624" s="825"/>
      <c r="G624" s="648" t="s">
        <v>67</v>
      </c>
      <c r="H624" s="647">
        <v>3.8899999999999997E-2</v>
      </c>
      <c r="I624" s="646">
        <v>18.29</v>
      </c>
      <c r="J624" s="646">
        <v>0.71</v>
      </c>
    </row>
    <row r="625" spans="1:10" ht="24" customHeight="1" x14ac:dyDescent="0.2">
      <c r="A625" s="649" t="s">
        <v>13197</v>
      </c>
      <c r="B625" s="650" t="s">
        <v>13244</v>
      </c>
      <c r="C625" s="649" t="s">
        <v>7</v>
      </c>
      <c r="D625" s="649" t="s">
        <v>25</v>
      </c>
      <c r="E625" s="825" t="s">
        <v>13196</v>
      </c>
      <c r="F625" s="825"/>
      <c r="G625" s="648" t="s">
        <v>23</v>
      </c>
      <c r="H625" s="647">
        <v>1.7000000000000001E-2</v>
      </c>
      <c r="I625" s="646">
        <v>13.34</v>
      </c>
      <c r="J625" s="646">
        <v>0.22</v>
      </c>
    </row>
    <row r="626" spans="1:10" ht="24" customHeight="1" x14ac:dyDescent="0.2">
      <c r="A626" s="644" t="s">
        <v>13199</v>
      </c>
      <c r="B626" s="645" t="s">
        <v>13484</v>
      </c>
      <c r="C626" s="644" t="s">
        <v>7</v>
      </c>
      <c r="D626" s="644" t="s">
        <v>8949</v>
      </c>
      <c r="E626" s="821" t="s">
        <v>13220</v>
      </c>
      <c r="F626" s="821"/>
      <c r="G626" s="643" t="s">
        <v>64</v>
      </c>
      <c r="H626" s="642">
        <v>0.37</v>
      </c>
      <c r="I626" s="641">
        <v>20.56</v>
      </c>
      <c r="J626" s="641">
        <v>7.6</v>
      </c>
    </row>
    <row r="627" spans="1:10" ht="25.5" x14ac:dyDescent="0.2">
      <c r="A627" s="640"/>
      <c r="B627" s="640"/>
      <c r="C627" s="640"/>
      <c r="D627" s="640"/>
      <c r="E627" s="640" t="s">
        <v>13209</v>
      </c>
      <c r="F627" s="639">
        <v>0.40204281212648052</v>
      </c>
      <c r="G627" s="640" t="s">
        <v>13210</v>
      </c>
      <c r="H627" s="639">
        <v>0.34</v>
      </c>
      <c r="I627" s="640" t="s">
        <v>13211</v>
      </c>
      <c r="J627" s="639">
        <v>0.74</v>
      </c>
    </row>
    <row r="628" spans="1:10" ht="15" thickBot="1" x14ac:dyDescent="0.25">
      <c r="A628" s="640"/>
      <c r="B628" s="640"/>
      <c r="C628" s="640"/>
      <c r="D628" s="640"/>
      <c r="E628" s="640" t="s">
        <v>13212</v>
      </c>
      <c r="F628" s="639">
        <v>2.44</v>
      </c>
      <c r="G628" s="640"/>
      <c r="H628" s="822" t="s">
        <v>13213</v>
      </c>
      <c r="I628" s="822"/>
      <c r="J628" s="639">
        <v>11.09</v>
      </c>
    </row>
    <row r="629" spans="1:10" ht="0.95" customHeight="1" thickTop="1" x14ac:dyDescent="0.2">
      <c r="A629" s="638"/>
      <c r="B629" s="638"/>
      <c r="C629" s="638"/>
      <c r="D629" s="638"/>
      <c r="E629" s="638"/>
      <c r="F629" s="638"/>
      <c r="G629" s="638"/>
      <c r="H629" s="638"/>
      <c r="I629" s="638"/>
      <c r="J629" s="638"/>
    </row>
    <row r="630" spans="1:10" ht="18" customHeight="1" x14ac:dyDescent="0.2">
      <c r="A630" s="658" t="s">
        <v>13491</v>
      </c>
      <c r="B630" s="656" t="s">
        <v>13186</v>
      </c>
      <c r="C630" s="658" t="s">
        <v>13187</v>
      </c>
      <c r="D630" s="658" t="s">
        <v>13188</v>
      </c>
      <c r="E630" s="823" t="s">
        <v>13189</v>
      </c>
      <c r="F630" s="823"/>
      <c r="G630" s="657" t="s">
        <v>13190</v>
      </c>
      <c r="H630" s="656" t="s">
        <v>13191</v>
      </c>
      <c r="I630" s="656" t="s">
        <v>13192</v>
      </c>
      <c r="J630" s="656" t="s">
        <v>13193</v>
      </c>
    </row>
    <row r="631" spans="1:10" ht="24" customHeight="1" x14ac:dyDescent="0.2">
      <c r="A631" s="654" t="s">
        <v>13194</v>
      </c>
      <c r="B631" s="655" t="s">
        <v>13492</v>
      </c>
      <c r="C631" s="654" t="s">
        <v>7</v>
      </c>
      <c r="D631" s="654" t="s">
        <v>647</v>
      </c>
      <c r="E631" s="824" t="s">
        <v>13480</v>
      </c>
      <c r="F631" s="824"/>
      <c r="G631" s="653" t="s">
        <v>13243</v>
      </c>
      <c r="H631" s="652">
        <v>1</v>
      </c>
      <c r="I631" s="651">
        <v>11.88</v>
      </c>
      <c r="J631" s="651">
        <v>11.88</v>
      </c>
    </row>
    <row r="632" spans="1:10" ht="24" customHeight="1" x14ac:dyDescent="0.2">
      <c r="A632" s="649" t="s">
        <v>13197</v>
      </c>
      <c r="B632" s="650" t="s">
        <v>13485</v>
      </c>
      <c r="C632" s="649" t="s">
        <v>7</v>
      </c>
      <c r="D632" s="649" t="s">
        <v>219</v>
      </c>
      <c r="E632" s="825" t="s">
        <v>13196</v>
      </c>
      <c r="F632" s="825"/>
      <c r="G632" s="648" t="s">
        <v>23</v>
      </c>
      <c r="H632" s="647">
        <v>0.35</v>
      </c>
      <c r="I632" s="646">
        <v>17.79</v>
      </c>
      <c r="J632" s="646">
        <v>6.22</v>
      </c>
    </row>
    <row r="633" spans="1:10" ht="24" customHeight="1" x14ac:dyDescent="0.2">
      <c r="A633" s="649" t="s">
        <v>13197</v>
      </c>
      <c r="B633" s="650" t="s">
        <v>13244</v>
      </c>
      <c r="C633" s="649" t="s">
        <v>7</v>
      </c>
      <c r="D633" s="649" t="s">
        <v>25</v>
      </c>
      <c r="E633" s="825" t="s">
        <v>13196</v>
      </c>
      <c r="F633" s="825"/>
      <c r="G633" s="648" t="s">
        <v>23</v>
      </c>
      <c r="H633" s="647">
        <v>0.25</v>
      </c>
      <c r="I633" s="646">
        <v>13.34</v>
      </c>
      <c r="J633" s="646">
        <v>3.33</v>
      </c>
    </row>
    <row r="634" spans="1:10" ht="24" customHeight="1" x14ac:dyDescent="0.2">
      <c r="A634" s="644" t="s">
        <v>13199</v>
      </c>
      <c r="B634" s="645" t="s">
        <v>13493</v>
      </c>
      <c r="C634" s="644" t="s">
        <v>7</v>
      </c>
      <c r="D634" s="644" t="s">
        <v>8948</v>
      </c>
      <c r="E634" s="821" t="s">
        <v>13220</v>
      </c>
      <c r="F634" s="821"/>
      <c r="G634" s="643" t="s">
        <v>64</v>
      </c>
      <c r="H634" s="642">
        <v>0.17</v>
      </c>
      <c r="I634" s="641">
        <v>13.72</v>
      </c>
      <c r="J634" s="641">
        <v>2.33</v>
      </c>
    </row>
    <row r="635" spans="1:10" ht="25.5" x14ac:dyDescent="0.2">
      <c r="A635" s="640"/>
      <c r="B635" s="640"/>
      <c r="C635" s="640"/>
      <c r="D635" s="640"/>
      <c r="E635" s="640" t="s">
        <v>13209</v>
      </c>
      <c r="F635" s="639">
        <v>3.7596435944800608</v>
      </c>
      <c r="G635" s="640" t="s">
        <v>13210</v>
      </c>
      <c r="H635" s="639">
        <v>3.16</v>
      </c>
      <c r="I635" s="640" t="s">
        <v>13211</v>
      </c>
      <c r="J635" s="639">
        <v>6.92</v>
      </c>
    </row>
    <row r="636" spans="1:10" ht="15" thickBot="1" x14ac:dyDescent="0.25">
      <c r="A636" s="640"/>
      <c r="B636" s="640"/>
      <c r="C636" s="640"/>
      <c r="D636" s="640"/>
      <c r="E636" s="640" t="s">
        <v>13212</v>
      </c>
      <c r="F636" s="639">
        <v>3.35</v>
      </c>
      <c r="G636" s="640"/>
      <c r="H636" s="822" t="s">
        <v>13213</v>
      </c>
      <c r="I636" s="822"/>
      <c r="J636" s="639">
        <v>15.23</v>
      </c>
    </row>
    <row r="637" spans="1:10" ht="0.95" customHeight="1" thickTop="1" x14ac:dyDescent="0.2">
      <c r="A637" s="638"/>
      <c r="B637" s="638"/>
      <c r="C637" s="638"/>
      <c r="D637" s="638"/>
      <c r="E637" s="638"/>
      <c r="F637" s="638"/>
      <c r="G637" s="638"/>
      <c r="H637" s="638"/>
      <c r="I637" s="638"/>
      <c r="J637" s="638"/>
    </row>
    <row r="638" spans="1:10" ht="18" customHeight="1" x14ac:dyDescent="0.2">
      <c r="A638" s="658" t="s">
        <v>13494</v>
      </c>
      <c r="B638" s="656" t="s">
        <v>13186</v>
      </c>
      <c r="C638" s="658" t="s">
        <v>13187</v>
      </c>
      <c r="D638" s="658" t="s">
        <v>13188</v>
      </c>
      <c r="E638" s="823" t="s">
        <v>13189</v>
      </c>
      <c r="F638" s="823"/>
      <c r="G638" s="657" t="s">
        <v>13190</v>
      </c>
      <c r="H638" s="656" t="s">
        <v>13191</v>
      </c>
      <c r="I638" s="656" t="s">
        <v>13192</v>
      </c>
      <c r="J638" s="656" t="s">
        <v>13193</v>
      </c>
    </row>
    <row r="639" spans="1:10" ht="24" customHeight="1" x14ac:dyDescent="0.2">
      <c r="A639" s="654" t="s">
        <v>13194</v>
      </c>
      <c r="B639" s="655" t="s">
        <v>13495</v>
      </c>
      <c r="C639" s="654" t="s">
        <v>7</v>
      </c>
      <c r="D639" s="654" t="s">
        <v>110</v>
      </c>
      <c r="E639" s="824" t="s">
        <v>13496</v>
      </c>
      <c r="F639" s="824"/>
      <c r="G639" s="653" t="s">
        <v>13243</v>
      </c>
      <c r="H639" s="652">
        <v>1</v>
      </c>
      <c r="I639" s="651">
        <v>40.659999999999997</v>
      </c>
      <c r="J639" s="651">
        <v>40.659999999999997</v>
      </c>
    </row>
    <row r="640" spans="1:10" ht="24" customHeight="1" x14ac:dyDescent="0.2">
      <c r="A640" s="649" t="s">
        <v>13197</v>
      </c>
      <c r="B640" s="650" t="s">
        <v>13244</v>
      </c>
      <c r="C640" s="649" t="s">
        <v>7</v>
      </c>
      <c r="D640" s="649" t="s">
        <v>25</v>
      </c>
      <c r="E640" s="825" t="s">
        <v>13196</v>
      </c>
      <c r="F640" s="825"/>
      <c r="G640" s="648" t="s">
        <v>23</v>
      </c>
      <c r="H640" s="647">
        <v>0.5</v>
      </c>
      <c r="I640" s="646">
        <v>13.34</v>
      </c>
      <c r="J640" s="646">
        <v>6.67</v>
      </c>
    </row>
    <row r="641" spans="1:10" ht="24" customHeight="1" x14ac:dyDescent="0.2">
      <c r="A641" s="649" t="s">
        <v>13197</v>
      </c>
      <c r="B641" s="650" t="s">
        <v>13252</v>
      </c>
      <c r="C641" s="649" t="s">
        <v>7</v>
      </c>
      <c r="D641" s="649" t="s">
        <v>53</v>
      </c>
      <c r="E641" s="825" t="s">
        <v>13196</v>
      </c>
      <c r="F641" s="825"/>
      <c r="G641" s="648" t="s">
        <v>23</v>
      </c>
      <c r="H641" s="647">
        <v>0.5</v>
      </c>
      <c r="I641" s="646">
        <v>16.78</v>
      </c>
      <c r="J641" s="646">
        <v>8.39</v>
      </c>
    </row>
    <row r="642" spans="1:10" ht="24" customHeight="1" x14ac:dyDescent="0.2">
      <c r="A642" s="644" t="s">
        <v>13199</v>
      </c>
      <c r="B642" s="645" t="s">
        <v>13497</v>
      </c>
      <c r="C642" s="644" t="s">
        <v>7</v>
      </c>
      <c r="D642" s="644" t="s">
        <v>12681</v>
      </c>
      <c r="E642" s="821" t="s">
        <v>13220</v>
      </c>
      <c r="F642" s="821"/>
      <c r="G642" s="643" t="s">
        <v>64</v>
      </c>
      <c r="H642" s="642">
        <v>0.52559999999999996</v>
      </c>
      <c r="I642" s="641">
        <v>48.71</v>
      </c>
      <c r="J642" s="641">
        <v>25.6</v>
      </c>
    </row>
    <row r="643" spans="1:10" ht="25.5" x14ac:dyDescent="0.2">
      <c r="A643" s="640"/>
      <c r="B643" s="640"/>
      <c r="C643" s="640"/>
      <c r="D643" s="640"/>
      <c r="E643" s="640" t="s">
        <v>13209</v>
      </c>
      <c r="F643" s="639">
        <v>6.139302401390851</v>
      </c>
      <c r="G643" s="640" t="s">
        <v>13210</v>
      </c>
      <c r="H643" s="639">
        <v>5.16</v>
      </c>
      <c r="I643" s="640" t="s">
        <v>13211</v>
      </c>
      <c r="J643" s="639">
        <v>11.3</v>
      </c>
    </row>
    <row r="644" spans="1:10" ht="15" thickBot="1" x14ac:dyDescent="0.25">
      <c r="A644" s="640"/>
      <c r="B644" s="640"/>
      <c r="C644" s="640"/>
      <c r="D644" s="640"/>
      <c r="E644" s="640" t="s">
        <v>13212</v>
      </c>
      <c r="F644" s="639">
        <v>11.48</v>
      </c>
      <c r="G644" s="640"/>
      <c r="H644" s="822" t="s">
        <v>13213</v>
      </c>
      <c r="I644" s="822"/>
      <c r="J644" s="639">
        <v>52.14</v>
      </c>
    </row>
    <row r="645" spans="1:10" ht="0.95" customHeight="1" thickTop="1" x14ac:dyDescent="0.2">
      <c r="A645" s="638"/>
      <c r="B645" s="638"/>
      <c r="C645" s="638"/>
      <c r="D645" s="638"/>
      <c r="E645" s="638"/>
      <c r="F645" s="638"/>
      <c r="G645" s="638"/>
      <c r="H645" s="638"/>
      <c r="I645" s="638"/>
      <c r="J645" s="638"/>
    </row>
    <row r="646" spans="1:10" ht="18" customHeight="1" x14ac:dyDescent="0.2">
      <c r="A646" s="658" t="s">
        <v>13498</v>
      </c>
      <c r="B646" s="656" t="s">
        <v>13186</v>
      </c>
      <c r="C646" s="658" t="s">
        <v>13187</v>
      </c>
      <c r="D646" s="658" t="s">
        <v>13188</v>
      </c>
      <c r="E646" s="823" t="s">
        <v>13189</v>
      </c>
      <c r="F646" s="823"/>
      <c r="G646" s="657" t="s">
        <v>13190</v>
      </c>
      <c r="H646" s="656" t="s">
        <v>13191</v>
      </c>
      <c r="I646" s="656" t="s">
        <v>13192</v>
      </c>
      <c r="J646" s="656" t="s">
        <v>13193</v>
      </c>
    </row>
    <row r="647" spans="1:10" ht="24" customHeight="1" x14ac:dyDescent="0.2">
      <c r="A647" s="654" t="s">
        <v>13194</v>
      </c>
      <c r="B647" s="655" t="s">
        <v>13499</v>
      </c>
      <c r="C647" s="654" t="s">
        <v>7</v>
      </c>
      <c r="D647" s="654" t="s">
        <v>102</v>
      </c>
      <c r="E647" s="824" t="s">
        <v>13480</v>
      </c>
      <c r="F647" s="824"/>
      <c r="G647" s="653" t="s">
        <v>18</v>
      </c>
      <c r="H647" s="652">
        <v>1</v>
      </c>
      <c r="I647" s="651">
        <v>9.02</v>
      </c>
      <c r="J647" s="651">
        <v>9.02</v>
      </c>
    </row>
    <row r="648" spans="1:10" ht="24" customHeight="1" x14ac:dyDescent="0.2">
      <c r="A648" s="649" t="s">
        <v>13197</v>
      </c>
      <c r="B648" s="650" t="s">
        <v>13485</v>
      </c>
      <c r="C648" s="649" t="s">
        <v>7</v>
      </c>
      <c r="D648" s="649" t="s">
        <v>219</v>
      </c>
      <c r="E648" s="825" t="s">
        <v>13196</v>
      </c>
      <c r="F648" s="825"/>
      <c r="G648" s="648" t="s">
        <v>23</v>
      </c>
      <c r="H648" s="647">
        <v>0.1</v>
      </c>
      <c r="I648" s="646">
        <v>17.79</v>
      </c>
      <c r="J648" s="646">
        <v>1.77</v>
      </c>
    </row>
    <row r="649" spans="1:10" ht="24" customHeight="1" x14ac:dyDescent="0.2">
      <c r="A649" s="649" t="s">
        <v>13197</v>
      </c>
      <c r="B649" s="650" t="s">
        <v>13244</v>
      </c>
      <c r="C649" s="649" t="s">
        <v>7</v>
      </c>
      <c r="D649" s="649" t="s">
        <v>25</v>
      </c>
      <c r="E649" s="825" t="s">
        <v>13196</v>
      </c>
      <c r="F649" s="825"/>
      <c r="G649" s="648" t="s">
        <v>23</v>
      </c>
      <c r="H649" s="647">
        <v>0.5</v>
      </c>
      <c r="I649" s="646">
        <v>13.34</v>
      </c>
      <c r="J649" s="646">
        <v>6.67</v>
      </c>
    </row>
    <row r="650" spans="1:10" ht="24" customHeight="1" x14ac:dyDescent="0.2">
      <c r="A650" s="644" t="s">
        <v>13199</v>
      </c>
      <c r="B650" s="645" t="s">
        <v>13500</v>
      </c>
      <c r="C650" s="644" t="s">
        <v>7</v>
      </c>
      <c r="D650" s="644" t="s">
        <v>6881</v>
      </c>
      <c r="E650" s="821" t="s">
        <v>13220</v>
      </c>
      <c r="F650" s="821"/>
      <c r="G650" s="643" t="s">
        <v>38</v>
      </c>
      <c r="H650" s="642">
        <v>0.02</v>
      </c>
      <c r="I650" s="641">
        <v>8.6300000000000008</v>
      </c>
      <c r="J650" s="641">
        <v>0.17</v>
      </c>
    </row>
    <row r="651" spans="1:10" ht="24" customHeight="1" x14ac:dyDescent="0.2">
      <c r="A651" s="644" t="s">
        <v>13199</v>
      </c>
      <c r="B651" s="645" t="s">
        <v>13493</v>
      </c>
      <c r="C651" s="644" t="s">
        <v>7</v>
      </c>
      <c r="D651" s="644" t="s">
        <v>8948</v>
      </c>
      <c r="E651" s="821" t="s">
        <v>13220</v>
      </c>
      <c r="F651" s="821"/>
      <c r="G651" s="643" t="s">
        <v>64</v>
      </c>
      <c r="H651" s="642">
        <v>0.03</v>
      </c>
      <c r="I651" s="641">
        <v>13.72</v>
      </c>
      <c r="J651" s="641">
        <v>0.41</v>
      </c>
    </row>
    <row r="652" spans="1:10" ht="25.5" x14ac:dyDescent="0.2">
      <c r="A652" s="640"/>
      <c r="B652" s="640"/>
      <c r="C652" s="640"/>
      <c r="D652" s="640"/>
      <c r="E652" s="640" t="s">
        <v>13209</v>
      </c>
      <c r="F652" s="639">
        <v>3.3195697055308053</v>
      </c>
      <c r="G652" s="640" t="s">
        <v>13210</v>
      </c>
      <c r="H652" s="639">
        <v>2.79</v>
      </c>
      <c r="I652" s="640" t="s">
        <v>13211</v>
      </c>
      <c r="J652" s="639">
        <v>6.11</v>
      </c>
    </row>
    <row r="653" spans="1:10" ht="15" thickBot="1" x14ac:dyDescent="0.25">
      <c r="A653" s="640"/>
      <c r="B653" s="640"/>
      <c r="C653" s="640"/>
      <c r="D653" s="640"/>
      <c r="E653" s="640" t="s">
        <v>13212</v>
      </c>
      <c r="F653" s="639">
        <v>2.54</v>
      </c>
      <c r="G653" s="640"/>
      <c r="H653" s="822" t="s">
        <v>13213</v>
      </c>
      <c r="I653" s="822"/>
      <c r="J653" s="639">
        <v>11.56</v>
      </c>
    </row>
    <row r="654" spans="1:10" ht="0.95" customHeight="1" thickTop="1" x14ac:dyDescent="0.2">
      <c r="A654" s="638"/>
      <c r="B654" s="638"/>
      <c r="C654" s="638"/>
      <c r="D654" s="638"/>
      <c r="E654" s="638"/>
      <c r="F654" s="638"/>
      <c r="G654" s="638"/>
      <c r="H654" s="638"/>
      <c r="I654" s="638"/>
      <c r="J654" s="638"/>
    </row>
    <row r="655" spans="1:10" ht="18" customHeight="1" x14ac:dyDescent="0.2">
      <c r="A655" s="658" t="s">
        <v>13501</v>
      </c>
      <c r="B655" s="656" t="s">
        <v>13186</v>
      </c>
      <c r="C655" s="658" t="s">
        <v>13187</v>
      </c>
      <c r="D655" s="658" t="s">
        <v>13188</v>
      </c>
      <c r="E655" s="823" t="s">
        <v>13189</v>
      </c>
      <c r="F655" s="823"/>
      <c r="G655" s="657" t="s">
        <v>13190</v>
      </c>
      <c r="H655" s="656" t="s">
        <v>13191</v>
      </c>
      <c r="I655" s="656" t="s">
        <v>13192</v>
      </c>
      <c r="J655" s="656" t="s">
        <v>13193</v>
      </c>
    </row>
    <row r="656" spans="1:10" ht="48" customHeight="1" x14ac:dyDescent="0.2">
      <c r="A656" s="654" t="s">
        <v>13194</v>
      </c>
      <c r="B656" s="655" t="s">
        <v>13502</v>
      </c>
      <c r="C656" s="654" t="s">
        <v>7</v>
      </c>
      <c r="D656" s="654" t="s">
        <v>10101</v>
      </c>
      <c r="E656" s="824" t="s">
        <v>13480</v>
      </c>
      <c r="F656" s="824"/>
      <c r="G656" s="653" t="s">
        <v>13243</v>
      </c>
      <c r="H656" s="652">
        <v>1</v>
      </c>
      <c r="I656" s="651">
        <v>15.42</v>
      </c>
      <c r="J656" s="651">
        <v>15.42</v>
      </c>
    </row>
    <row r="657" spans="1:10" ht="48" customHeight="1" x14ac:dyDescent="0.2">
      <c r="A657" s="649" t="s">
        <v>13197</v>
      </c>
      <c r="B657" s="650" t="s">
        <v>13503</v>
      </c>
      <c r="C657" s="649" t="s">
        <v>7</v>
      </c>
      <c r="D657" s="649" t="s">
        <v>3334</v>
      </c>
      <c r="E657" s="825" t="s">
        <v>13272</v>
      </c>
      <c r="F657" s="825"/>
      <c r="G657" s="648" t="s">
        <v>50</v>
      </c>
      <c r="H657" s="647">
        <v>0.15340000000000001</v>
      </c>
      <c r="I657" s="646">
        <v>1.37</v>
      </c>
      <c r="J657" s="646">
        <v>0.21</v>
      </c>
    </row>
    <row r="658" spans="1:10" ht="48" customHeight="1" x14ac:dyDescent="0.2">
      <c r="A658" s="649" t="s">
        <v>13197</v>
      </c>
      <c r="B658" s="650" t="s">
        <v>13504</v>
      </c>
      <c r="C658" s="649" t="s">
        <v>7</v>
      </c>
      <c r="D658" s="649" t="s">
        <v>3333</v>
      </c>
      <c r="E658" s="825" t="s">
        <v>13272</v>
      </c>
      <c r="F658" s="825"/>
      <c r="G658" s="648" t="s">
        <v>67</v>
      </c>
      <c r="H658" s="647">
        <v>0.37319999999999998</v>
      </c>
      <c r="I658" s="646">
        <v>0.16</v>
      </c>
      <c r="J658" s="646">
        <v>0.05</v>
      </c>
    </row>
    <row r="659" spans="1:10" ht="24" customHeight="1" x14ac:dyDescent="0.2">
      <c r="A659" s="649" t="s">
        <v>13197</v>
      </c>
      <c r="B659" s="650" t="s">
        <v>13485</v>
      </c>
      <c r="C659" s="649" t="s">
        <v>7</v>
      </c>
      <c r="D659" s="649" t="s">
        <v>219</v>
      </c>
      <c r="E659" s="825" t="s">
        <v>13196</v>
      </c>
      <c r="F659" s="825"/>
      <c r="G659" s="648" t="s">
        <v>23</v>
      </c>
      <c r="H659" s="647">
        <v>0.52659999999999996</v>
      </c>
      <c r="I659" s="646">
        <v>17.79</v>
      </c>
      <c r="J659" s="646">
        <v>9.36</v>
      </c>
    </row>
    <row r="660" spans="1:10" ht="24" customHeight="1" x14ac:dyDescent="0.2">
      <c r="A660" s="644" t="s">
        <v>13199</v>
      </c>
      <c r="B660" s="645" t="s">
        <v>13505</v>
      </c>
      <c r="C660" s="644" t="s">
        <v>7</v>
      </c>
      <c r="D660" s="644" t="s">
        <v>8547</v>
      </c>
      <c r="E660" s="821" t="s">
        <v>13220</v>
      </c>
      <c r="F660" s="821"/>
      <c r="G660" s="643" t="s">
        <v>64</v>
      </c>
      <c r="H660" s="642">
        <v>6.2E-2</v>
      </c>
      <c r="I660" s="641">
        <v>12.42</v>
      </c>
      <c r="J660" s="641">
        <v>0.77</v>
      </c>
    </row>
    <row r="661" spans="1:10" ht="24" customHeight="1" x14ac:dyDescent="0.2">
      <c r="A661" s="644" t="s">
        <v>13199</v>
      </c>
      <c r="B661" s="645" t="s">
        <v>13506</v>
      </c>
      <c r="C661" s="644" t="s">
        <v>7</v>
      </c>
      <c r="D661" s="644" t="s">
        <v>8955</v>
      </c>
      <c r="E661" s="821" t="s">
        <v>13220</v>
      </c>
      <c r="F661" s="821"/>
      <c r="G661" s="643" t="s">
        <v>64</v>
      </c>
      <c r="H661" s="642">
        <v>0.20669999999999999</v>
      </c>
      <c r="I661" s="641">
        <v>24.38</v>
      </c>
      <c r="J661" s="641">
        <v>5.03</v>
      </c>
    </row>
    <row r="662" spans="1:10" ht="25.5" x14ac:dyDescent="0.2">
      <c r="A662" s="640"/>
      <c r="B662" s="640"/>
      <c r="C662" s="640"/>
      <c r="D662" s="640"/>
      <c r="E662" s="640" t="s">
        <v>13209</v>
      </c>
      <c r="F662" s="639">
        <v>3.6890144518091925</v>
      </c>
      <c r="G662" s="640" t="s">
        <v>13210</v>
      </c>
      <c r="H662" s="639">
        <v>3.1</v>
      </c>
      <c r="I662" s="640" t="s">
        <v>13211</v>
      </c>
      <c r="J662" s="639">
        <v>6.79</v>
      </c>
    </row>
    <row r="663" spans="1:10" ht="15" thickBot="1" x14ac:dyDescent="0.25">
      <c r="A663" s="640"/>
      <c r="B663" s="640"/>
      <c r="C663" s="640"/>
      <c r="D663" s="640"/>
      <c r="E663" s="640" t="s">
        <v>13212</v>
      </c>
      <c r="F663" s="639">
        <v>4.3499999999999996</v>
      </c>
      <c r="G663" s="640"/>
      <c r="H663" s="822" t="s">
        <v>13213</v>
      </c>
      <c r="I663" s="822"/>
      <c r="J663" s="639">
        <v>19.77</v>
      </c>
    </row>
    <row r="664" spans="1:10" ht="0.95" customHeight="1" thickTop="1" x14ac:dyDescent="0.2">
      <c r="A664" s="638"/>
      <c r="B664" s="638"/>
      <c r="C664" s="638"/>
      <c r="D664" s="638"/>
      <c r="E664" s="638"/>
      <c r="F664" s="638"/>
      <c r="G664" s="638"/>
      <c r="H664" s="638"/>
      <c r="I664" s="638"/>
      <c r="J664" s="638"/>
    </row>
    <row r="665" spans="1:10" ht="18" customHeight="1" x14ac:dyDescent="0.2">
      <c r="A665" s="658" t="s">
        <v>13501</v>
      </c>
      <c r="B665" s="656" t="s">
        <v>13186</v>
      </c>
      <c r="C665" s="658" t="s">
        <v>13187</v>
      </c>
      <c r="D665" s="658" t="s">
        <v>13188</v>
      </c>
      <c r="E665" s="823" t="s">
        <v>13189</v>
      </c>
      <c r="F665" s="823"/>
      <c r="G665" s="657" t="s">
        <v>13190</v>
      </c>
      <c r="H665" s="656" t="s">
        <v>13191</v>
      </c>
      <c r="I665" s="656" t="s">
        <v>13192</v>
      </c>
      <c r="J665" s="656" t="s">
        <v>13193</v>
      </c>
    </row>
    <row r="666" spans="1:10" ht="24" customHeight="1" x14ac:dyDescent="0.2">
      <c r="A666" s="654" t="s">
        <v>13194</v>
      </c>
      <c r="B666" s="655" t="s">
        <v>13489</v>
      </c>
      <c r="C666" s="654" t="s">
        <v>7</v>
      </c>
      <c r="D666" s="654" t="s">
        <v>48</v>
      </c>
      <c r="E666" s="824" t="s">
        <v>13480</v>
      </c>
      <c r="F666" s="824"/>
      <c r="G666" s="653" t="s">
        <v>13243</v>
      </c>
      <c r="H666" s="652">
        <v>1</v>
      </c>
      <c r="I666" s="651">
        <v>1.49</v>
      </c>
      <c r="J666" s="651">
        <v>1.49</v>
      </c>
    </row>
    <row r="667" spans="1:10" ht="24" customHeight="1" x14ac:dyDescent="0.2">
      <c r="A667" s="649" t="s">
        <v>13197</v>
      </c>
      <c r="B667" s="650" t="s">
        <v>13485</v>
      </c>
      <c r="C667" s="649" t="s">
        <v>7</v>
      </c>
      <c r="D667" s="649" t="s">
        <v>219</v>
      </c>
      <c r="E667" s="825" t="s">
        <v>13196</v>
      </c>
      <c r="F667" s="825"/>
      <c r="G667" s="648" t="s">
        <v>23</v>
      </c>
      <c r="H667" s="647">
        <v>3.9E-2</v>
      </c>
      <c r="I667" s="646">
        <v>17.79</v>
      </c>
      <c r="J667" s="646">
        <v>0.69</v>
      </c>
    </row>
    <row r="668" spans="1:10" ht="24" customHeight="1" x14ac:dyDescent="0.2">
      <c r="A668" s="649" t="s">
        <v>13197</v>
      </c>
      <c r="B668" s="650" t="s">
        <v>13244</v>
      </c>
      <c r="C668" s="649" t="s">
        <v>7</v>
      </c>
      <c r="D668" s="649" t="s">
        <v>25</v>
      </c>
      <c r="E668" s="825" t="s">
        <v>13196</v>
      </c>
      <c r="F668" s="825"/>
      <c r="G668" s="648" t="s">
        <v>23</v>
      </c>
      <c r="H668" s="647">
        <v>1.4E-2</v>
      </c>
      <c r="I668" s="646">
        <v>13.34</v>
      </c>
      <c r="J668" s="646">
        <v>0.18</v>
      </c>
    </row>
    <row r="669" spans="1:10" ht="24" customHeight="1" x14ac:dyDescent="0.2">
      <c r="A669" s="644" t="s">
        <v>13199</v>
      </c>
      <c r="B669" s="645" t="s">
        <v>13490</v>
      </c>
      <c r="C669" s="644" t="s">
        <v>7</v>
      </c>
      <c r="D669" s="644" t="s">
        <v>8488</v>
      </c>
      <c r="E669" s="821" t="s">
        <v>13220</v>
      </c>
      <c r="F669" s="821"/>
      <c r="G669" s="643" t="s">
        <v>64</v>
      </c>
      <c r="H669" s="642">
        <v>0.16</v>
      </c>
      <c r="I669" s="641">
        <v>3.89</v>
      </c>
      <c r="J669" s="641">
        <v>0.62</v>
      </c>
    </row>
    <row r="670" spans="1:10" ht="25.5" x14ac:dyDescent="0.2">
      <c r="A670" s="640"/>
      <c r="B670" s="640"/>
      <c r="C670" s="640"/>
      <c r="D670" s="640"/>
      <c r="E670" s="640" t="s">
        <v>13209</v>
      </c>
      <c r="F670" s="639">
        <v>0.34227969140497666</v>
      </c>
      <c r="G670" s="640" t="s">
        <v>13210</v>
      </c>
      <c r="H670" s="639">
        <v>0.28999999999999998</v>
      </c>
      <c r="I670" s="640" t="s">
        <v>13211</v>
      </c>
      <c r="J670" s="639">
        <v>0.63</v>
      </c>
    </row>
    <row r="671" spans="1:10" ht="15" thickBot="1" x14ac:dyDescent="0.25">
      <c r="A671" s="640"/>
      <c r="B671" s="640"/>
      <c r="C671" s="640"/>
      <c r="D671" s="640"/>
      <c r="E671" s="640" t="s">
        <v>13212</v>
      </c>
      <c r="F671" s="639">
        <v>0.42</v>
      </c>
      <c r="G671" s="640"/>
      <c r="H671" s="822" t="s">
        <v>13213</v>
      </c>
      <c r="I671" s="822"/>
      <c r="J671" s="639">
        <v>1.91</v>
      </c>
    </row>
    <row r="672" spans="1:10" ht="0.95" customHeight="1" thickTop="1" x14ac:dyDescent="0.2">
      <c r="A672" s="638"/>
      <c r="B672" s="638"/>
      <c r="C672" s="638"/>
      <c r="D672" s="638"/>
      <c r="E672" s="638"/>
      <c r="F672" s="638"/>
      <c r="G672" s="638"/>
      <c r="H672" s="638"/>
      <c r="I672" s="638"/>
      <c r="J672" s="638"/>
    </row>
    <row r="673" spans="1:10" ht="18" customHeight="1" x14ac:dyDescent="0.2">
      <c r="A673" s="658" t="s">
        <v>13507</v>
      </c>
      <c r="B673" s="656" t="s">
        <v>13186</v>
      </c>
      <c r="C673" s="658" t="s">
        <v>13187</v>
      </c>
      <c r="D673" s="658" t="s">
        <v>13188</v>
      </c>
      <c r="E673" s="823" t="s">
        <v>13189</v>
      </c>
      <c r="F673" s="823"/>
      <c r="G673" s="657" t="s">
        <v>13190</v>
      </c>
      <c r="H673" s="656" t="s">
        <v>13191</v>
      </c>
      <c r="I673" s="656" t="s">
        <v>13192</v>
      </c>
      <c r="J673" s="656" t="s">
        <v>13193</v>
      </c>
    </row>
    <row r="674" spans="1:10" ht="36" customHeight="1" x14ac:dyDescent="0.2">
      <c r="A674" s="654" t="s">
        <v>13194</v>
      </c>
      <c r="B674" s="655" t="s">
        <v>13508</v>
      </c>
      <c r="C674" s="654" t="s">
        <v>7</v>
      </c>
      <c r="D674" s="654" t="s">
        <v>9865</v>
      </c>
      <c r="E674" s="824" t="s">
        <v>13432</v>
      </c>
      <c r="F674" s="824"/>
      <c r="G674" s="653" t="s">
        <v>38</v>
      </c>
      <c r="H674" s="652">
        <v>1</v>
      </c>
      <c r="I674" s="651">
        <v>96.83</v>
      </c>
      <c r="J674" s="651">
        <v>96.83</v>
      </c>
    </row>
    <row r="675" spans="1:10" ht="24" customHeight="1" x14ac:dyDescent="0.2">
      <c r="A675" s="649" t="s">
        <v>13197</v>
      </c>
      <c r="B675" s="650" t="s">
        <v>13244</v>
      </c>
      <c r="C675" s="649" t="s">
        <v>7</v>
      </c>
      <c r="D675" s="649" t="s">
        <v>25</v>
      </c>
      <c r="E675" s="825" t="s">
        <v>13196</v>
      </c>
      <c r="F675" s="825"/>
      <c r="G675" s="648" t="s">
        <v>23</v>
      </c>
      <c r="H675" s="647">
        <v>3.6700000000000003E-2</v>
      </c>
      <c r="I675" s="646">
        <v>13.34</v>
      </c>
      <c r="J675" s="646">
        <v>0.48</v>
      </c>
    </row>
    <row r="676" spans="1:10" ht="24" customHeight="1" x14ac:dyDescent="0.2">
      <c r="A676" s="649" t="s">
        <v>13197</v>
      </c>
      <c r="B676" s="650" t="s">
        <v>13261</v>
      </c>
      <c r="C676" s="649" t="s">
        <v>7</v>
      </c>
      <c r="D676" s="649" t="s">
        <v>56</v>
      </c>
      <c r="E676" s="825" t="s">
        <v>13196</v>
      </c>
      <c r="F676" s="825"/>
      <c r="G676" s="648" t="s">
        <v>23</v>
      </c>
      <c r="H676" s="647">
        <v>0.1164</v>
      </c>
      <c r="I676" s="646">
        <v>16.739999999999998</v>
      </c>
      <c r="J676" s="646">
        <v>1.94</v>
      </c>
    </row>
    <row r="677" spans="1:10" ht="24" customHeight="1" x14ac:dyDescent="0.2">
      <c r="A677" s="644" t="s">
        <v>13199</v>
      </c>
      <c r="B677" s="645" t="s">
        <v>13509</v>
      </c>
      <c r="C677" s="644" t="s">
        <v>7</v>
      </c>
      <c r="D677" s="644" t="s">
        <v>3869</v>
      </c>
      <c r="E677" s="821" t="s">
        <v>13220</v>
      </c>
      <c r="F677" s="821"/>
      <c r="G677" s="643" t="s">
        <v>38</v>
      </c>
      <c r="H677" s="642">
        <v>2.1000000000000001E-2</v>
      </c>
      <c r="I677" s="641">
        <v>4.5999999999999996</v>
      </c>
      <c r="J677" s="641">
        <v>0.09</v>
      </c>
    </row>
    <row r="678" spans="1:10" ht="24" customHeight="1" x14ac:dyDescent="0.2">
      <c r="A678" s="644" t="s">
        <v>13199</v>
      </c>
      <c r="B678" s="645" t="s">
        <v>13510</v>
      </c>
      <c r="C678" s="644" t="s">
        <v>7</v>
      </c>
      <c r="D678" s="644" t="s">
        <v>8989</v>
      </c>
      <c r="E678" s="821" t="s">
        <v>13220</v>
      </c>
      <c r="F678" s="821"/>
      <c r="G678" s="643" t="s">
        <v>38</v>
      </c>
      <c r="H678" s="642">
        <v>1</v>
      </c>
      <c r="I678" s="641">
        <v>94.32</v>
      </c>
      <c r="J678" s="641">
        <v>94.32</v>
      </c>
    </row>
    <row r="679" spans="1:10" ht="25.5" x14ac:dyDescent="0.2">
      <c r="A679" s="640"/>
      <c r="B679" s="640"/>
      <c r="C679" s="640"/>
      <c r="D679" s="640"/>
      <c r="E679" s="640" t="s">
        <v>13209</v>
      </c>
      <c r="F679" s="639">
        <v>1.0322720851896121</v>
      </c>
      <c r="G679" s="640" t="s">
        <v>13210</v>
      </c>
      <c r="H679" s="639">
        <v>0.87</v>
      </c>
      <c r="I679" s="640" t="s">
        <v>13211</v>
      </c>
      <c r="J679" s="639">
        <v>1.9</v>
      </c>
    </row>
    <row r="680" spans="1:10" ht="15" thickBot="1" x14ac:dyDescent="0.25">
      <c r="A680" s="640"/>
      <c r="B680" s="640"/>
      <c r="C680" s="640"/>
      <c r="D680" s="640"/>
      <c r="E680" s="640" t="s">
        <v>13212</v>
      </c>
      <c r="F680" s="639">
        <v>27.34</v>
      </c>
      <c r="G680" s="640"/>
      <c r="H680" s="822" t="s">
        <v>13213</v>
      </c>
      <c r="I680" s="822"/>
      <c r="J680" s="639">
        <v>124.17</v>
      </c>
    </row>
    <row r="681" spans="1:10" ht="0.95" customHeight="1" thickTop="1" x14ac:dyDescent="0.2">
      <c r="A681" s="638"/>
      <c r="B681" s="638"/>
      <c r="C681" s="638"/>
      <c r="D681" s="638"/>
      <c r="E681" s="638"/>
      <c r="F681" s="638"/>
      <c r="G681" s="638"/>
      <c r="H681" s="638"/>
      <c r="I681" s="638"/>
      <c r="J681" s="638"/>
    </row>
    <row r="682" spans="1:10" ht="18" customHeight="1" x14ac:dyDescent="0.2">
      <c r="A682" s="658" t="s">
        <v>13511</v>
      </c>
      <c r="B682" s="656" t="s">
        <v>13186</v>
      </c>
      <c r="C682" s="658" t="s">
        <v>13187</v>
      </c>
      <c r="D682" s="658" t="s">
        <v>13188</v>
      </c>
      <c r="E682" s="823" t="s">
        <v>13189</v>
      </c>
      <c r="F682" s="823"/>
      <c r="G682" s="657" t="s">
        <v>13190</v>
      </c>
      <c r="H682" s="656" t="s">
        <v>13191</v>
      </c>
      <c r="I682" s="656" t="s">
        <v>13192</v>
      </c>
      <c r="J682" s="656" t="s">
        <v>13193</v>
      </c>
    </row>
    <row r="683" spans="1:10" ht="36" customHeight="1" x14ac:dyDescent="0.2">
      <c r="A683" s="654" t="s">
        <v>13194</v>
      </c>
      <c r="B683" s="655" t="s">
        <v>13512</v>
      </c>
      <c r="C683" s="654" t="s">
        <v>7</v>
      </c>
      <c r="D683" s="654" t="s">
        <v>9862</v>
      </c>
      <c r="E683" s="824" t="s">
        <v>13432</v>
      </c>
      <c r="F683" s="824"/>
      <c r="G683" s="653" t="s">
        <v>38</v>
      </c>
      <c r="H683" s="652">
        <v>1</v>
      </c>
      <c r="I683" s="651">
        <v>51.09</v>
      </c>
      <c r="J683" s="651">
        <v>51.09</v>
      </c>
    </row>
    <row r="684" spans="1:10" ht="24" customHeight="1" x14ac:dyDescent="0.2">
      <c r="A684" s="649" t="s">
        <v>13197</v>
      </c>
      <c r="B684" s="650" t="s">
        <v>13244</v>
      </c>
      <c r="C684" s="649" t="s">
        <v>7</v>
      </c>
      <c r="D684" s="649" t="s">
        <v>25</v>
      </c>
      <c r="E684" s="825" t="s">
        <v>13196</v>
      </c>
      <c r="F684" s="825"/>
      <c r="G684" s="648" t="s">
        <v>23</v>
      </c>
      <c r="H684" s="647">
        <v>3.0300000000000001E-2</v>
      </c>
      <c r="I684" s="646">
        <v>13.34</v>
      </c>
      <c r="J684" s="646">
        <v>0.4</v>
      </c>
    </row>
    <row r="685" spans="1:10" ht="24" customHeight="1" x14ac:dyDescent="0.2">
      <c r="A685" s="649" t="s">
        <v>13197</v>
      </c>
      <c r="B685" s="650" t="s">
        <v>13261</v>
      </c>
      <c r="C685" s="649" t="s">
        <v>7</v>
      </c>
      <c r="D685" s="649" t="s">
        <v>56</v>
      </c>
      <c r="E685" s="825" t="s">
        <v>13196</v>
      </c>
      <c r="F685" s="825"/>
      <c r="G685" s="648" t="s">
        <v>23</v>
      </c>
      <c r="H685" s="647">
        <v>9.6000000000000002E-2</v>
      </c>
      <c r="I685" s="646">
        <v>16.739999999999998</v>
      </c>
      <c r="J685" s="646">
        <v>1.6</v>
      </c>
    </row>
    <row r="686" spans="1:10" ht="24" customHeight="1" x14ac:dyDescent="0.2">
      <c r="A686" s="644" t="s">
        <v>13199</v>
      </c>
      <c r="B686" s="645" t="s">
        <v>13509</v>
      </c>
      <c r="C686" s="644" t="s">
        <v>7</v>
      </c>
      <c r="D686" s="644" t="s">
        <v>3869</v>
      </c>
      <c r="E686" s="821" t="s">
        <v>13220</v>
      </c>
      <c r="F686" s="821"/>
      <c r="G686" s="643" t="s">
        <v>38</v>
      </c>
      <c r="H686" s="642">
        <v>2.1000000000000001E-2</v>
      </c>
      <c r="I686" s="641">
        <v>4.5999999999999996</v>
      </c>
      <c r="J686" s="641">
        <v>0.09</v>
      </c>
    </row>
    <row r="687" spans="1:10" ht="24" customHeight="1" x14ac:dyDescent="0.2">
      <c r="A687" s="644" t="s">
        <v>13199</v>
      </c>
      <c r="B687" s="645" t="s">
        <v>13513</v>
      </c>
      <c r="C687" s="644" t="s">
        <v>7</v>
      </c>
      <c r="D687" s="644" t="s">
        <v>8987</v>
      </c>
      <c r="E687" s="821" t="s">
        <v>13220</v>
      </c>
      <c r="F687" s="821"/>
      <c r="G687" s="643" t="s">
        <v>38</v>
      </c>
      <c r="H687" s="642">
        <v>1</v>
      </c>
      <c r="I687" s="641">
        <v>49</v>
      </c>
      <c r="J687" s="641">
        <v>49</v>
      </c>
    </row>
    <row r="688" spans="1:10" ht="25.5" x14ac:dyDescent="0.2">
      <c r="A688" s="640"/>
      <c r="B688" s="640"/>
      <c r="C688" s="640"/>
      <c r="D688" s="640"/>
      <c r="E688" s="640" t="s">
        <v>13209</v>
      </c>
      <c r="F688" s="639">
        <v>0.85298272302510048</v>
      </c>
      <c r="G688" s="640" t="s">
        <v>13210</v>
      </c>
      <c r="H688" s="639">
        <v>0.72</v>
      </c>
      <c r="I688" s="640" t="s">
        <v>13211</v>
      </c>
      <c r="J688" s="639">
        <v>1.57</v>
      </c>
    </row>
    <row r="689" spans="1:10" ht="15" thickBot="1" x14ac:dyDescent="0.25">
      <c r="A689" s="640"/>
      <c r="B689" s="640"/>
      <c r="C689" s="640"/>
      <c r="D689" s="640"/>
      <c r="E689" s="640" t="s">
        <v>13212</v>
      </c>
      <c r="F689" s="639">
        <v>14.42</v>
      </c>
      <c r="G689" s="640"/>
      <c r="H689" s="822" t="s">
        <v>13213</v>
      </c>
      <c r="I689" s="822"/>
      <c r="J689" s="639">
        <v>65.510000000000005</v>
      </c>
    </row>
    <row r="690" spans="1:10" ht="0.95" customHeight="1" thickTop="1" x14ac:dyDescent="0.2">
      <c r="A690" s="638"/>
      <c r="B690" s="638"/>
      <c r="C690" s="638"/>
      <c r="D690" s="638"/>
      <c r="E690" s="638"/>
      <c r="F690" s="638"/>
      <c r="G690" s="638"/>
      <c r="H690" s="638"/>
      <c r="I690" s="638"/>
      <c r="J690" s="638"/>
    </row>
    <row r="691" spans="1:10" ht="18" customHeight="1" x14ac:dyDescent="0.2">
      <c r="A691" s="658" t="s">
        <v>13514</v>
      </c>
      <c r="B691" s="656" t="s">
        <v>13186</v>
      </c>
      <c r="C691" s="658" t="s">
        <v>13187</v>
      </c>
      <c r="D691" s="658" t="s">
        <v>13188</v>
      </c>
      <c r="E691" s="823" t="s">
        <v>13189</v>
      </c>
      <c r="F691" s="823"/>
      <c r="G691" s="657" t="s">
        <v>13190</v>
      </c>
      <c r="H691" s="656" t="s">
        <v>13191</v>
      </c>
      <c r="I691" s="656" t="s">
        <v>13192</v>
      </c>
      <c r="J691" s="656" t="s">
        <v>13193</v>
      </c>
    </row>
    <row r="692" spans="1:10" ht="48" customHeight="1" x14ac:dyDescent="0.2">
      <c r="A692" s="654" t="s">
        <v>13194</v>
      </c>
      <c r="B692" s="655" t="s">
        <v>13515</v>
      </c>
      <c r="C692" s="654" t="s">
        <v>7</v>
      </c>
      <c r="D692" s="654" t="s">
        <v>3130</v>
      </c>
      <c r="E692" s="824" t="s">
        <v>13432</v>
      </c>
      <c r="F692" s="824"/>
      <c r="G692" s="653" t="s">
        <v>38</v>
      </c>
      <c r="H692" s="652">
        <v>1</v>
      </c>
      <c r="I692" s="651">
        <v>162.37</v>
      </c>
      <c r="J692" s="651">
        <v>162.37</v>
      </c>
    </row>
    <row r="693" spans="1:10" ht="24" customHeight="1" x14ac:dyDescent="0.2">
      <c r="A693" s="649" t="s">
        <v>13197</v>
      </c>
      <c r="B693" s="650" t="s">
        <v>13516</v>
      </c>
      <c r="C693" s="649" t="s">
        <v>7</v>
      </c>
      <c r="D693" s="649" t="s">
        <v>9900</v>
      </c>
      <c r="E693" s="825" t="s">
        <v>13432</v>
      </c>
      <c r="F693" s="825"/>
      <c r="G693" s="648" t="s">
        <v>38</v>
      </c>
      <c r="H693" s="647">
        <v>1</v>
      </c>
      <c r="I693" s="646">
        <v>155.66</v>
      </c>
      <c r="J693" s="646">
        <v>155.66</v>
      </c>
    </row>
    <row r="694" spans="1:10" ht="24" customHeight="1" x14ac:dyDescent="0.2">
      <c r="A694" s="644" t="s">
        <v>13199</v>
      </c>
      <c r="B694" s="645" t="s">
        <v>13517</v>
      </c>
      <c r="C694" s="644" t="s">
        <v>7</v>
      </c>
      <c r="D694" s="644" t="s">
        <v>6170</v>
      </c>
      <c r="E694" s="821" t="s">
        <v>13220</v>
      </c>
      <c r="F694" s="821"/>
      <c r="G694" s="643" t="s">
        <v>38</v>
      </c>
      <c r="H694" s="642">
        <v>1</v>
      </c>
      <c r="I694" s="641">
        <v>6.71</v>
      </c>
      <c r="J694" s="641">
        <v>6.71</v>
      </c>
    </row>
    <row r="695" spans="1:10" ht="25.5" x14ac:dyDescent="0.2">
      <c r="A695" s="640"/>
      <c r="B695" s="640"/>
      <c r="C695" s="640"/>
      <c r="D695" s="640"/>
      <c r="E695" s="640" t="s">
        <v>13209</v>
      </c>
      <c r="F695" s="639">
        <v>5.4330109999999996</v>
      </c>
      <c r="G695" s="640" t="s">
        <v>13210</v>
      </c>
      <c r="H695" s="639">
        <v>4.57</v>
      </c>
      <c r="I695" s="640" t="s">
        <v>13211</v>
      </c>
      <c r="J695" s="639">
        <v>10</v>
      </c>
    </row>
    <row r="696" spans="1:10" ht="15" thickBot="1" x14ac:dyDescent="0.25">
      <c r="A696" s="640"/>
      <c r="B696" s="640"/>
      <c r="C696" s="640"/>
      <c r="D696" s="640"/>
      <c r="E696" s="640" t="s">
        <v>13212</v>
      </c>
      <c r="F696" s="639">
        <v>45.85</v>
      </c>
      <c r="G696" s="640"/>
      <c r="H696" s="822" t="s">
        <v>13213</v>
      </c>
      <c r="I696" s="822"/>
      <c r="J696" s="639">
        <v>208.22</v>
      </c>
    </row>
    <row r="697" spans="1:10" ht="0.95" customHeight="1" thickTop="1" x14ac:dyDescent="0.2">
      <c r="A697" s="638"/>
      <c r="B697" s="638"/>
      <c r="C697" s="638"/>
      <c r="D697" s="638"/>
      <c r="E697" s="638"/>
      <c r="F697" s="638"/>
      <c r="G697" s="638"/>
      <c r="H697" s="638"/>
      <c r="I697" s="638"/>
      <c r="J697" s="638"/>
    </row>
    <row r="698" spans="1:10" ht="18" customHeight="1" x14ac:dyDescent="0.2">
      <c r="A698" s="658" t="s">
        <v>13518</v>
      </c>
      <c r="B698" s="656" t="s">
        <v>13186</v>
      </c>
      <c r="C698" s="658" t="s">
        <v>13187</v>
      </c>
      <c r="D698" s="658" t="s">
        <v>13188</v>
      </c>
      <c r="E698" s="823" t="s">
        <v>13189</v>
      </c>
      <c r="F698" s="823"/>
      <c r="G698" s="657" t="s">
        <v>13190</v>
      </c>
      <c r="H698" s="656" t="s">
        <v>13191</v>
      </c>
      <c r="I698" s="656" t="s">
        <v>13192</v>
      </c>
      <c r="J698" s="656" t="s">
        <v>13193</v>
      </c>
    </row>
    <row r="699" spans="1:10" ht="24" customHeight="1" x14ac:dyDescent="0.2">
      <c r="A699" s="654" t="s">
        <v>13194</v>
      </c>
      <c r="B699" s="655" t="s">
        <v>13519</v>
      </c>
      <c r="C699" s="654" t="s">
        <v>7</v>
      </c>
      <c r="D699" s="654" t="s">
        <v>9910</v>
      </c>
      <c r="E699" s="824" t="s">
        <v>13432</v>
      </c>
      <c r="F699" s="824"/>
      <c r="G699" s="653" t="s">
        <v>38</v>
      </c>
      <c r="H699" s="652">
        <v>1</v>
      </c>
      <c r="I699" s="651">
        <v>31.96</v>
      </c>
      <c r="J699" s="651">
        <v>31.96</v>
      </c>
    </row>
    <row r="700" spans="1:10" ht="24" customHeight="1" x14ac:dyDescent="0.2">
      <c r="A700" s="649" t="s">
        <v>13197</v>
      </c>
      <c r="B700" s="650" t="s">
        <v>13244</v>
      </c>
      <c r="C700" s="649" t="s">
        <v>7</v>
      </c>
      <c r="D700" s="649" t="s">
        <v>25</v>
      </c>
      <c r="E700" s="825" t="s">
        <v>13196</v>
      </c>
      <c r="F700" s="825"/>
      <c r="G700" s="648" t="s">
        <v>23</v>
      </c>
      <c r="H700" s="647">
        <v>4.8399999999999999E-2</v>
      </c>
      <c r="I700" s="646">
        <v>13.34</v>
      </c>
      <c r="J700" s="646">
        <v>0.64</v>
      </c>
    </row>
    <row r="701" spans="1:10" ht="24" customHeight="1" x14ac:dyDescent="0.2">
      <c r="A701" s="649" t="s">
        <v>13197</v>
      </c>
      <c r="B701" s="650" t="s">
        <v>13261</v>
      </c>
      <c r="C701" s="649" t="s">
        <v>7</v>
      </c>
      <c r="D701" s="649" t="s">
        <v>56</v>
      </c>
      <c r="E701" s="825" t="s">
        <v>13196</v>
      </c>
      <c r="F701" s="825"/>
      <c r="G701" s="648" t="s">
        <v>23</v>
      </c>
      <c r="H701" s="647">
        <v>0.15359999999999999</v>
      </c>
      <c r="I701" s="646">
        <v>16.739999999999998</v>
      </c>
      <c r="J701" s="646">
        <v>2.57</v>
      </c>
    </row>
    <row r="702" spans="1:10" ht="24" customHeight="1" x14ac:dyDescent="0.2">
      <c r="A702" s="644" t="s">
        <v>13199</v>
      </c>
      <c r="B702" s="645" t="s">
        <v>13520</v>
      </c>
      <c r="C702" s="644" t="s">
        <v>7</v>
      </c>
      <c r="D702" s="644" t="s">
        <v>5259</v>
      </c>
      <c r="E702" s="821" t="s">
        <v>13220</v>
      </c>
      <c r="F702" s="821"/>
      <c r="G702" s="643" t="s">
        <v>38</v>
      </c>
      <c r="H702" s="642">
        <v>1</v>
      </c>
      <c r="I702" s="641">
        <v>28.75</v>
      </c>
      <c r="J702" s="641">
        <v>28.75</v>
      </c>
    </row>
    <row r="703" spans="1:10" ht="25.5" x14ac:dyDescent="0.2">
      <c r="A703" s="640"/>
      <c r="B703" s="640"/>
      <c r="C703" s="640"/>
      <c r="D703" s="640"/>
      <c r="E703" s="640" t="s">
        <v>13209</v>
      </c>
      <c r="F703" s="639">
        <v>1.3636857546452243</v>
      </c>
      <c r="G703" s="640" t="s">
        <v>13210</v>
      </c>
      <c r="H703" s="639">
        <v>1.1499999999999999</v>
      </c>
      <c r="I703" s="640" t="s">
        <v>13211</v>
      </c>
      <c r="J703" s="639">
        <v>2.5099999999999998</v>
      </c>
    </row>
    <row r="704" spans="1:10" ht="15" thickBot="1" x14ac:dyDescent="0.25">
      <c r="A704" s="640"/>
      <c r="B704" s="640"/>
      <c r="C704" s="640"/>
      <c r="D704" s="640"/>
      <c r="E704" s="640" t="s">
        <v>13212</v>
      </c>
      <c r="F704" s="639">
        <v>9.02</v>
      </c>
      <c r="G704" s="640"/>
      <c r="H704" s="822" t="s">
        <v>13213</v>
      </c>
      <c r="I704" s="822"/>
      <c r="J704" s="639">
        <v>40.98</v>
      </c>
    </row>
    <row r="705" spans="1:10" ht="0.95" customHeight="1" thickTop="1" x14ac:dyDescent="0.2">
      <c r="A705" s="638"/>
      <c r="B705" s="638"/>
      <c r="C705" s="638"/>
      <c r="D705" s="638"/>
      <c r="E705" s="638"/>
      <c r="F705" s="638"/>
      <c r="G705" s="638"/>
      <c r="H705" s="638"/>
      <c r="I705" s="638"/>
      <c r="J705" s="638"/>
    </row>
    <row r="706" spans="1:10" ht="18" customHeight="1" x14ac:dyDescent="0.2">
      <c r="A706" s="658" t="s">
        <v>13521</v>
      </c>
      <c r="B706" s="656" t="s">
        <v>13186</v>
      </c>
      <c r="C706" s="658" t="s">
        <v>13187</v>
      </c>
      <c r="D706" s="658" t="s">
        <v>13188</v>
      </c>
      <c r="E706" s="823" t="s">
        <v>13189</v>
      </c>
      <c r="F706" s="823"/>
      <c r="G706" s="657" t="s">
        <v>13190</v>
      </c>
      <c r="H706" s="656" t="s">
        <v>13191</v>
      </c>
      <c r="I706" s="656" t="s">
        <v>13192</v>
      </c>
      <c r="J706" s="656" t="s">
        <v>13193</v>
      </c>
    </row>
    <row r="707" spans="1:10" ht="48" customHeight="1" x14ac:dyDescent="0.2">
      <c r="A707" s="654" t="s">
        <v>13194</v>
      </c>
      <c r="B707" s="655" t="s">
        <v>13522</v>
      </c>
      <c r="C707" s="654" t="s">
        <v>7</v>
      </c>
      <c r="D707" s="654" t="s">
        <v>9902</v>
      </c>
      <c r="E707" s="824" t="s">
        <v>13432</v>
      </c>
      <c r="F707" s="824"/>
      <c r="G707" s="653" t="s">
        <v>38</v>
      </c>
      <c r="H707" s="652">
        <v>1</v>
      </c>
      <c r="I707" s="651">
        <v>613.76</v>
      </c>
      <c r="J707" s="651">
        <v>613.76</v>
      </c>
    </row>
    <row r="708" spans="1:10" ht="36" customHeight="1" x14ac:dyDescent="0.2">
      <c r="A708" s="649" t="s">
        <v>13197</v>
      </c>
      <c r="B708" s="650" t="s">
        <v>13523</v>
      </c>
      <c r="C708" s="649" t="s">
        <v>7</v>
      </c>
      <c r="D708" s="649" t="s">
        <v>9901</v>
      </c>
      <c r="E708" s="825" t="s">
        <v>13432</v>
      </c>
      <c r="F708" s="825"/>
      <c r="G708" s="648" t="s">
        <v>38</v>
      </c>
      <c r="H708" s="647">
        <v>1</v>
      </c>
      <c r="I708" s="646">
        <v>607.04999999999995</v>
      </c>
      <c r="J708" s="646">
        <v>607.04999999999995</v>
      </c>
    </row>
    <row r="709" spans="1:10" ht="24" customHeight="1" x14ac:dyDescent="0.2">
      <c r="A709" s="644" t="s">
        <v>13199</v>
      </c>
      <c r="B709" s="645" t="s">
        <v>13517</v>
      </c>
      <c r="C709" s="644" t="s">
        <v>7</v>
      </c>
      <c r="D709" s="644" t="s">
        <v>6170</v>
      </c>
      <c r="E709" s="821" t="s">
        <v>13220</v>
      </c>
      <c r="F709" s="821"/>
      <c r="G709" s="643" t="s">
        <v>38</v>
      </c>
      <c r="H709" s="642">
        <v>1</v>
      </c>
      <c r="I709" s="641">
        <v>6.71</v>
      </c>
      <c r="J709" s="641">
        <v>6.71</v>
      </c>
    </row>
    <row r="710" spans="1:10" ht="25.5" x14ac:dyDescent="0.2">
      <c r="A710" s="640"/>
      <c r="B710" s="640"/>
      <c r="C710" s="640"/>
      <c r="D710" s="640"/>
      <c r="E710" s="640" t="s">
        <v>13209</v>
      </c>
      <c r="F710" s="639">
        <v>11.3006628</v>
      </c>
      <c r="G710" s="640" t="s">
        <v>13210</v>
      </c>
      <c r="H710" s="639">
        <v>9.5</v>
      </c>
      <c r="I710" s="640" t="s">
        <v>13211</v>
      </c>
      <c r="J710" s="639">
        <v>20.8</v>
      </c>
    </row>
    <row r="711" spans="1:10" ht="15" thickBot="1" x14ac:dyDescent="0.25">
      <c r="A711" s="640"/>
      <c r="B711" s="640"/>
      <c r="C711" s="640"/>
      <c r="D711" s="640"/>
      <c r="E711" s="640" t="s">
        <v>13212</v>
      </c>
      <c r="F711" s="639">
        <v>173.32</v>
      </c>
      <c r="G711" s="640"/>
      <c r="H711" s="822" t="s">
        <v>13213</v>
      </c>
      <c r="I711" s="822"/>
      <c r="J711" s="639">
        <v>787.08</v>
      </c>
    </row>
    <row r="712" spans="1:10" ht="0.95" customHeight="1" thickTop="1" x14ac:dyDescent="0.2">
      <c r="A712" s="638"/>
      <c r="B712" s="638"/>
      <c r="C712" s="638"/>
      <c r="D712" s="638"/>
      <c r="E712" s="638"/>
      <c r="F712" s="638"/>
      <c r="G712" s="638"/>
      <c r="H712" s="638"/>
      <c r="I712" s="638"/>
      <c r="J712" s="638"/>
    </row>
    <row r="713" spans="1:10" ht="18" customHeight="1" x14ac:dyDescent="0.2">
      <c r="A713" s="658" t="s">
        <v>13524</v>
      </c>
      <c r="B713" s="656" t="s">
        <v>13186</v>
      </c>
      <c r="C713" s="658" t="s">
        <v>13187</v>
      </c>
      <c r="D713" s="658" t="s">
        <v>13188</v>
      </c>
      <c r="E713" s="823" t="s">
        <v>13189</v>
      </c>
      <c r="F713" s="823"/>
      <c r="G713" s="657" t="s">
        <v>13190</v>
      </c>
      <c r="H713" s="656" t="s">
        <v>13191</v>
      </c>
      <c r="I713" s="656" t="s">
        <v>13192</v>
      </c>
      <c r="J713" s="656" t="s">
        <v>13193</v>
      </c>
    </row>
    <row r="714" spans="1:10" ht="36" customHeight="1" x14ac:dyDescent="0.2">
      <c r="A714" s="654" t="s">
        <v>13194</v>
      </c>
      <c r="B714" s="655" t="s">
        <v>13525</v>
      </c>
      <c r="C714" s="654" t="s">
        <v>7</v>
      </c>
      <c r="D714" s="654" t="s">
        <v>9854</v>
      </c>
      <c r="E714" s="824" t="s">
        <v>13432</v>
      </c>
      <c r="F714" s="824"/>
      <c r="G714" s="653" t="s">
        <v>38</v>
      </c>
      <c r="H714" s="652">
        <v>1</v>
      </c>
      <c r="I714" s="651">
        <v>273.97000000000003</v>
      </c>
      <c r="J714" s="651">
        <v>273.97000000000003</v>
      </c>
    </row>
    <row r="715" spans="1:10" ht="24" customHeight="1" x14ac:dyDescent="0.2">
      <c r="A715" s="649" t="s">
        <v>13197</v>
      </c>
      <c r="B715" s="650" t="s">
        <v>13244</v>
      </c>
      <c r="C715" s="649" t="s">
        <v>7</v>
      </c>
      <c r="D715" s="649" t="s">
        <v>25</v>
      </c>
      <c r="E715" s="825" t="s">
        <v>13196</v>
      </c>
      <c r="F715" s="825"/>
      <c r="G715" s="648" t="s">
        <v>23</v>
      </c>
      <c r="H715" s="647">
        <v>0.98109999999999997</v>
      </c>
      <c r="I715" s="646">
        <v>13.34</v>
      </c>
      <c r="J715" s="646">
        <v>13.08</v>
      </c>
    </row>
    <row r="716" spans="1:10" ht="24" customHeight="1" x14ac:dyDescent="0.2">
      <c r="A716" s="649" t="s">
        <v>13197</v>
      </c>
      <c r="B716" s="650" t="s">
        <v>13526</v>
      </c>
      <c r="C716" s="649" t="s">
        <v>7</v>
      </c>
      <c r="D716" s="649" t="s">
        <v>191</v>
      </c>
      <c r="E716" s="825" t="s">
        <v>13196</v>
      </c>
      <c r="F716" s="825"/>
      <c r="G716" s="648" t="s">
        <v>23</v>
      </c>
      <c r="H716" s="647">
        <v>1.9209000000000001</v>
      </c>
      <c r="I716" s="646">
        <v>16.989999999999998</v>
      </c>
      <c r="J716" s="646">
        <v>32.630000000000003</v>
      </c>
    </row>
    <row r="717" spans="1:10" ht="36" customHeight="1" x14ac:dyDescent="0.2">
      <c r="A717" s="644" t="s">
        <v>13199</v>
      </c>
      <c r="B717" s="645" t="s">
        <v>13443</v>
      </c>
      <c r="C717" s="644" t="s">
        <v>7</v>
      </c>
      <c r="D717" s="644" t="s">
        <v>5404</v>
      </c>
      <c r="E717" s="821" t="s">
        <v>13220</v>
      </c>
      <c r="F717" s="821"/>
      <c r="G717" s="643" t="s">
        <v>38</v>
      </c>
      <c r="H717" s="642">
        <v>6</v>
      </c>
      <c r="I717" s="641">
        <v>0.61</v>
      </c>
      <c r="J717" s="641">
        <v>3.66</v>
      </c>
    </row>
    <row r="718" spans="1:10" ht="36" customHeight="1" x14ac:dyDescent="0.2">
      <c r="A718" s="644" t="s">
        <v>13199</v>
      </c>
      <c r="B718" s="645" t="s">
        <v>13527</v>
      </c>
      <c r="C718" s="644" t="s">
        <v>7</v>
      </c>
      <c r="D718" s="644" t="s">
        <v>7006</v>
      </c>
      <c r="E718" s="821" t="s">
        <v>13220</v>
      </c>
      <c r="F718" s="821"/>
      <c r="G718" s="643" t="s">
        <v>13243</v>
      </c>
      <c r="H718" s="642">
        <v>0.377</v>
      </c>
      <c r="I718" s="641">
        <v>483.01</v>
      </c>
      <c r="J718" s="641">
        <v>182.09</v>
      </c>
    </row>
    <row r="719" spans="1:10" ht="24" customHeight="1" x14ac:dyDescent="0.2">
      <c r="A719" s="644" t="s">
        <v>13199</v>
      </c>
      <c r="B719" s="645" t="s">
        <v>13528</v>
      </c>
      <c r="C719" s="644" t="s">
        <v>7</v>
      </c>
      <c r="D719" s="644" t="s">
        <v>7756</v>
      </c>
      <c r="E719" s="821" t="s">
        <v>13220</v>
      </c>
      <c r="F719" s="821"/>
      <c r="G719" s="643" t="s">
        <v>21</v>
      </c>
      <c r="H719" s="642">
        <v>0.38440000000000002</v>
      </c>
      <c r="I719" s="641">
        <v>38.25</v>
      </c>
      <c r="J719" s="641">
        <v>14.7</v>
      </c>
    </row>
    <row r="720" spans="1:10" ht="24" customHeight="1" x14ac:dyDescent="0.2">
      <c r="A720" s="644" t="s">
        <v>13199</v>
      </c>
      <c r="B720" s="645" t="s">
        <v>13529</v>
      </c>
      <c r="C720" s="644" t="s">
        <v>7</v>
      </c>
      <c r="D720" s="644" t="s">
        <v>10970</v>
      </c>
      <c r="E720" s="821" t="s">
        <v>13220</v>
      </c>
      <c r="F720" s="821"/>
      <c r="G720" s="643" t="s">
        <v>21</v>
      </c>
      <c r="H720" s="642">
        <v>1.54E-2</v>
      </c>
      <c r="I720" s="641">
        <v>86.57</v>
      </c>
      <c r="J720" s="641">
        <v>1.33</v>
      </c>
    </row>
    <row r="721" spans="1:10" ht="24" customHeight="1" x14ac:dyDescent="0.2">
      <c r="A721" s="644" t="s">
        <v>13199</v>
      </c>
      <c r="B721" s="645" t="s">
        <v>13530</v>
      </c>
      <c r="C721" s="644" t="s">
        <v>7</v>
      </c>
      <c r="D721" s="644" t="s">
        <v>8569</v>
      </c>
      <c r="E721" s="821" t="s">
        <v>13220</v>
      </c>
      <c r="F721" s="821"/>
      <c r="G721" s="643" t="s">
        <v>38</v>
      </c>
      <c r="H721" s="642">
        <v>2</v>
      </c>
      <c r="I721" s="641">
        <v>13.24</v>
      </c>
      <c r="J721" s="641">
        <v>26.48</v>
      </c>
    </row>
    <row r="722" spans="1:10" ht="25.5" x14ac:dyDescent="0.2">
      <c r="A722" s="640"/>
      <c r="B722" s="640"/>
      <c r="C722" s="640"/>
      <c r="D722" s="640"/>
      <c r="E722" s="640" t="s">
        <v>13209</v>
      </c>
      <c r="F722" s="639">
        <v>18.885146147995219</v>
      </c>
      <c r="G722" s="640" t="s">
        <v>13210</v>
      </c>
      <c r="H722" s="639">
        <v>15.87</v>
      </c>
      <c r="I722" s="640" t="s">
        <v>13211</v>
      </c>
      <c r="J722" s="639">
        <v>34.76</v>
      </c>
    </row>
    <row r="723" spans="1:10" ht="15" thickBot="1" x14ac:dyDescent="0.25">
      <c r="A723" s="640"/>
      <c r="B723" s="640"/>
      <c r="C723" s="640"/>
      <c r="D723" s="640"/>
      <c r="E723" s="640" t="s">
        <v>13212</v>
      </c>
      <c r="F723" s="639">
        <v>77.36</v>
      </c>
      <c r="G723" s="640"/>
      <c r="H723" s="822" t="s">
        <v>13213</v>
      </c>
      <c r="I723" s="822"/>
      <c r="J723" s="639">
        <v>351.33</v>
      </c>
    </row>
    <row r="724" spans="1:10" ht="0.95" customHeight="1" thickTop="1" x14ac:dyDescent="0.2">
      <c r="A724" s="638"/>
      <c r="B724" s="638"/>
      <c r="C724" s="638"/>
      <c r="D724" s="638"/>
      <c r="E724" s="638"/>
      <c r="F724" s="638"/>
      <c r="G724" s="638"/>
      <c r="H724" s="638"/>
      <c r="I724" s="638"/>
      <c r="J724" s="638"/>
    </row>
    <row r="725" spans="1:10" ht="18" customHeight="1" x14ac:dyDescent="0.2">
      <c r="A725" s="658" t="s">
        <v>13531</v>
      </c>
      <c r="B725" s="656" t="s">
        <v>13186</v>
      </c>
      <c r="C725" s="658" t="s">
        <v>13187</v>
      </c>
      <c r="D725" s="658" t="s">
        <v>13188</v>
      </c>
      <c r="E725" s="823" t="s">
        <v>13189</v>
      </c>
      <c r="F725" s="823"/>
      <c r="G725" s="657" t="s">
        <v>13190</v>
      </c>
      <c r="H725" s="656" t="s">
        <v>13191</v>
      </c>
      <c r="I725" s="656" t="s">
        <v>13192</v>
      </c>
      <c r="J725" s="656" t="s">
        <v>13193</v>
      </c>
    </row>
    <row r="726" spans="1:10" ht="36" customHeight="1" x14ac:dyDescent="0.2">
      <c r="A726" s="654" t="s">
        <v>13194</v>
      </c>
      <c r="B726" s="655" t="s">
        <v>13532</v>
      </c>
      <c r="C726" s="654" t="s">
        <v>7</v>
      </c>
      <c r="D726" s="654" t="s">
        <v>9857</v>
      </c>
      <c r="E726" s="824" t="s">
        <v>13432</v>
      </c>
      <c r="F726" s="824"/>
      <c r="G726" s="653" t="s">
        <v>38</v>
      </c>
      <c r="H726" s="652">
        <v>1</v>
      </c>
      <c r="I726" s="651">
        <v>108.57</v>
      </c>
      <c r="J726" s="651">
        <v>108.57</v>
      </c>
    </row>
    <row r="727" spans="1:10" ht="24" customHeight="1" x14ac:dyDescent="0.2">
      <c r="A727" s="649" t="s">
        <v>13197</v>
      </c>
      <c r="B727" s="650" t="s">
        <v>13244</v>
      </c>
      <c r="C727" s="649" t="s">
        <v>7</v>
      </c>
      <c r="D727" s="649" t="s">
        <v>25</v>
      </c>
      <c r="E727" s="825" t="s">
        <v>13196</v>
      </c>
      <c r="F727" s="825"/>
      <c r="G727" s="648" t="s">
        <v>23</v>
      </c>
      <c r="H727" s="647">
        <v>0.26650000000000001</v>
      </c>
      <c r="I727" s="646">
        <v>13.34</v>
      </c>
      <c r="J727" s="646">
        <v>3.55</v>
      </c>
    </row>
    <row r="728" spans="1:10" ht="24" customHeight="1" x14ac:dyDescent="0.2">
      <c r="A728" s="649" t="s">
        <v>13197</v>
      </c>
      <c r="B728" s="650" t="s">
        <v>13526</v>
      </c>
      <c r="C728" s="649" t="s">
        <v>7</v>
      </c>
      <c r="D728" s="649" t="s">
        <v>191</v>
      </c>
      <c r="E728" s="825" t="s">
        <v>13196</v>
      </c>
      <c r="F728" s="825"/>
      <c r="G728" s="648" t="s">
        <v>23</v>
      </c>
      <c r="H728" s="647">
        <v>0.8458</v>
      </c>
      <c r="I728" s="646">
        <v>16.989999999999998</v>
      </c>
      <c r="J728" s="646">
        <v>14.37</v>
      </c>
    </row>
    <row r="729" spans="1:10" ht="24" customHeight="1" x14ac:dyDescent="0.2">
      <c r="A729" s="644" t="s">
        <v>13199</v>
      </c>
      <c r="B729" s="645" t="s">
        <v>13533</v>
      </c>
      <c r="C729" s="644" t="s">
        <v>7</v>
      </c>
      <c r="D729" s="644" t="s">
        <v>7386</v>
      </c>
      <c r="E729" s="821" t="s">
        <v>13220</v>
      </c>
      <c r="F729" s="821"/>
      <c r="G729" s="643" t="s">
        <v>38</v>
      </c>
      <c r="H729" s="642">
        <v>1</v>
      </c>
      <c r="I729" s="641">
        <v>70.489999999999995</v>
      </c>
      <c r="J729" s="641">
        <v>70.489999999999995</v>
      </c>
    </row>
    <row r="730" spans="1:10" ht="24" customHeight="1" x14ac:dyDescent="0.2">
      <c r="A730" s="644" t="s">
        <v>13199</v>
      </c>
      <c r="B730" s="645" t="s">
        <v>13528</v>
      </c>
      <c r="C730" s="644" t="s">
        <v>7</v>
      </c>
      <c r="D730" s="644" t="s">
        <v>7756</v>
      </c>
      <c r="E730" s="821" t="s">
        <v>13220</v>
      </c>
      <c r="F730" s="821"/>
      <c r="G730" s="643" t="s">
        <v>21</v>
      </c>
      <c r="H730" s="642">
        <v>0.52710000000000001</v>
      </c>
      <c r="I730" s="641">
        <v>38.25</v>
      </c>
      <c r="J730" s="641">
        <v>20.16</v>
      </c>
    </row>
    <row r="731" spans="1:10" ht="25.5" x14ac:dyDescent="0.2">
      <c r="A731" s="640"/>
      <c r="B731" s="640"/>
      <c r="C731" s="640"/>
      <c r="D731" s="640"/>
      <c r="E731" s="640" t="s">
        <v>13209</v>
      </c>
      <c r="F731" s="639">
        <v>7.4432250353145717</v>
      </c>
      <c r="G731" s="640" t="s">
        <v>13210</v>
      </c>
      <c r="H731" s="639">
        <v>6.26</v>
      </c>
      <c r="I731" s="640" t="s">
        <v>13211</v>
      </c>
      <c r="J731" s="639">
        <v>13.7</v>
      </c>
    </row>
    <row r="732" spans="1:10" ht="15" thickBot="1" x14ac:dyDescent="0.25">
      <c r="A732" s="640"/>
      <c r="B732" s="640"/>
      <c r="C732" s="640"/>
      <c r="D732" s="640"/>
      <c r="E732" s="640" t="s">
        <v>13212</v>
      </c>
      <c r="F732" s="639">
        <v>30.66</v>
      </c>
      <c r="G732" s="640"/>
      <c r="H732" s="822" t="s">
        <v>13213</v>
      </c>
      <c r="I732" s="822"/>
      <c r="J732" s="639">
        <v>139.22999999999999</v>
      </c>
    </row>
    <row r="733" spans="1:10" ht="0.95" customHeight="1" thickTop="1" x14ac:dyDescent="0.2">
      <c r="A733" s="638"/>
      <c r="B733" s="638"/>
      <c r="C733" s="638"/>
      <c r="D733" s="638"/>
      <c r="E733" s="638"/>
      <c r="F733" s="638"/>
      <c r="G733" s="638"/>
      <c r="H733" s="638"/>
      <c r="I733" s="638"/>
      <c r="J733" s="638"/>
    </row>
    <row r="734" spans="1:10" ht="18" customHeight="1" x14ac:dyDescent="0.2">
      <c r="A734" s="658" t="s">
        <v>13534</v>
      </c>
      <c r="B734" s="656" t="s">
        <v>13186</v>
      </c>
      <c r="C734" s="658" t="s">
        <v>13187</v>
      </c>
      <c r="D734" s="658" t="s">
        <v>13188</v>
      </c>
      <c r="E734" s="823" t="s">
        <v>13189</v>
      </c>
      <c r="F734" s="823"/>
      <c r="G734" s="657" t="s">
        <v>13190</v>
      </c>
      <c r="H734" s="656" t="s">
        <v>13191</v>
      </c>
      <c r="I734" s="656" t="s">
        <v>13192</v>
      </c>
      <c r="J734" s="656" t="s">
        <v>13193</v>
      </c>
    </row>
    <row r="735" spans="1:10" ht="60" customHeight="1" x14ac:dyDescent="0.2">
      <c r="A735" s="654" t="s">
        <v>13194</v>
      </c>
      <c r="B735" s="655" t="s">
        <v>13535</v>
      </c>
      <c r="C735" s="654" t="s">
        <v>7</v>
      </c>
      <c r="D735" s="654" t="s">
        <v>9898</v>
      </c>
      <c r="E735" s="824" t="s">
        <v>13432</v>
      </c>
      <c r="F735" s="824"/>
      <c r="G735" s="653" t="s">
        <v>38</v>
      </c>
      <c r="H735" s="652">
        <v>1</v>
      </c>
      <c r="I735" s="651">
        <v>897.23</v>
      </c>
      <c r="J735" s="651">
        <v>897.23</v>
      </c>
    </row>
    <row r="736" spans="1:10" ht="24" customHeight="1" x14ac:dyDescent="0.2">
      <c r="A736" s="649" t="s">
        <v>13197</v>
      </c>
      <c r="B736" s="650" t="s">
        <v>13536</v>
      </c>
      <c r="C736" s="649" t="s">
        <v>7</v>
      </c>
      <c r="D736" s="649" t="s">
        <v>9846</v>
      </c>
      <c r="E736" s="825" t="s">
        <v>13432</v>
      </c>
      <c r="F736" s="825"/>
      <c r="G736" s="648" t="s">
        <v>38</v>
      </c>
      <c r="H736" s="647">
        <v>1</v>
      </c>
      <c r="I736" s="646">
        <v>7.1</v>
      </c>
      <c r="J736" s="646">
        <v>7.1</v>
      </c>
    </row>
    <row r="737" spans="1:10" ht="36" customHeight="1" x14ac:dyDescent="0.2">
      <c r="A737" s="649" t="s">
        <v>13197</v>
      </c>
      <c r="B737" s="650" t="s">
        <v>13537</v>
      </c>
      <c r="C737" s="649" t="s">
        <v>7</v>
      </c>
      <c r="D737" s="649" t="s">
        <v>9851</v>
      </c>
      <c r="E737" s="825" t="s">
        <v>13432</v>
      </c>
      <c r="F737" s="825"/>
      <c r="G737" s="648" t="s">
        <v>38</v>
      </c>
      <c r="H737" s="647">
        <v>1</v>
      </c>
      <c r="I737" s="646">
        <v>581.20000000000005</v>
      </c>
      <c r="J737" s="646">
        <v>581.20000000000005</v>
      </c>
    </row>
    <row r="738" spans="1:10" ht="36" customHeight="1" x14ac:dyDescent="0.2">
      <c r="A738" s="649" t="s">
        <v>13197</v>
      </c>
      <c r="B738" s="650" t="s">
        <v>13538</v>
      </c>
      <c r="C738" s="649" t="s">
        <v>7</v>
      </c>
      <c r="D738" s="649" t="s">
        <v>9866</v>
      </c>
      <c r="E738" s="825" t="s">
        <v>13432</v>
      </c>
      <c r="F738" s="825"/>
      <c r="G738" s="648" t="s">
        <v>38</v>
      </c>
      <c r="H738" s="647">
        <v>1</v>
      </c>
      <c r="I738" s="646">
        <v>43.09</v>
      </c>
      <c r="J738" s="646">
        <v>43.09</v>
      </c>
    </row>
    <row r="739" spans="1:10" ht="48" customHeight="1" x14ac:dyDescent="0.2">
      <c r="A739" s="649" t="s">
        <v>13197</v>
      </c>
      <c r="B739" s="650" t="s">
        <v>13539</v>
      </c>
      <c r="C739" s="649" t="s">
        <v>7</v>
      </c>
      <c r="D739" s="649" t="s">
        <v>9887</v>
      </c>
      <c r="E739" s="825" t="s">
        <v>13432</v>
      </c>
      <c r="F739" s="825"/>
      <c r="G739" s="648" t="s">
        <v>38</v>
      </c>
      <c r="H739" s="647">
        <v>1</v>
      </c>
      <c r="I739" s="646">
        <v>265.83999999999997</v>
      </c>
      <c r="J739" s="646">
        <v>265.83999999999997</v>
      </c>
    </row>
    <row r="740" spans="1:10" ht="25.5" x14ac:dyDescent="0.2">
      <c r="A740" s="640"/>
      <c r="B740" s="640"/>
      <c r="C740" s="640"/>
      <c r="D740" s="640"/>
      <c r="E740" s="640" t="s">
        <v>13209</v>
      </c>
      <c r="F740" s="639">
        <v>24.725632900000001</v>
      </c>
      <c r="G740" s="640" t="s">
        <v>13210</v>
      </c>
      <c r="H740" s="639">
        <v>20.78</v>
      </c>
      <c r="I740" s="640" t="s">
        <v>13211</v>
      </c>
      <c r="J740" s="639">
        <v>45.51</v>
      </c>
    </row>
    <row r="741" spans="1:10" ht="15" thickBot="1" x14ac:dyDescent="0.25">
      <c r="A741" s="640"/>
      <c r="B741" s="640"/>
      <c r="C741" s="640"/>
      <c r="D741" s="640"/>
      <c r="E741" s="640" t="s">
        <v>13212</v>
      </c>
      <c r="F741" s="639">
        <v>253.37</v>
      </c>
      <c r="G741" s="640"/>
      <c r="H741" s="822" t="s">
        <v>13213</v>
      </c>
      <c r="I741" s="822"/>
      <c r="J741" s="639">
        <v>1150.5999999999999</v>
      </c>
    </row>
    <row r="742" spans="1:10" ht="0.95" customHeight="1" thickTop="1" x14ac:dyDescent="0.2">
      <c r="A742" s="638"/>
      <c r="B742" s="638"/>
      <c r="C742" s="638"/>
      <c r="D742" s="638"/>
      <c r="E742" s="638"/>
      <c r="F742" s="638"/>
      <c r="G742" s="638"/>
      <c r="H742" s="638"/>
      <c r="I742" s="638"/>
      <c r="J742" s="638"/>
    </row>
    <row r="743" spans="1:10" ht="18" customHeight="1" x14ac:dyDescent="0.2">
      <c r="A743" s="658" t="s">
        <v>13540</v>
      </c>
      <c r="B743" s="656" t="s">
        <v>13186</v>
      </c>
      <c r="C743" s="658" t="s">
        <v>13187</v>
      </c>
      <c r="D743" s="658" t="s">
        <v>13188</v>
      </c>
      <c r="E743" s="823" t="s">
        <v>13189</v>
      </c>
      <c r="F743" s="823"/>
      <c r="G743" s="657" t="s">
        <v>13190</v>
      </c>
      <c r="H743" s="656" t="s">
        <v>13191</v>
      </c>
      <c r="I743" s="656" t="s">
        <v>13192</v>
      </c>
      <c r="J743" s="656" t="s">
        <v>13193</v>
      </c>
    </row>
    <row r="744" spans="1:10" ht="36" customHeight="1" x14ac:dyDescent="0.2">
      <c r="A744" s="654" t="s">
        <v>13194</v>
      </c>
      <c r="B744" s="655" t="s">
        <v>13541</v>
      </c>
      <c r="C744" s="654" t="s">
        <v>7</v>
      </c>
      <c r="D744" s="654" t="s">
        <v>9928</v>
      </c>
      <c r="E744" s="824" t="s">
        <v>13432</v>
      </c>
      <c r="F744" s="824"/>
      <c r="G744" s="653" t="s">
        <v>38</v>
      </c>
      <c r="H744" s="652">
        <v>1</v>
      </c>
      <c r="I744" s="651">
        <v>196.2</v>
      </c>
      <c r="J744" s="651">
        <v>196.2</v>
      </c>
    </row>
    <row r="745" spans="1:10" ht="24" customHeight="1" x14ac:dyDescent="0.2">
      <c r="A745" s="649" t="s">
        <v>13197</v>
      </c>
      <c r="B745" s="650" t="s">
        <v>13244</v>
      </c>
      <c r="C745" s="649" t="s">
        <v>7</v>
      </c>
      <c r="D745" s="649" t="s">
        <v>25</v>
      </c>
      <c r="E745" s="825" t="s">
        <v>13196</v>
      </c>
      <c r="F745" s="825"/>
      <c r="G745" s="648" t="s">
        <v>23</v>
      </c>
      <c r="H745" s="647">
        <v>0.29880000000000001</v>
      </c>
      <c r="I745" s="646">
        <v>13.34</v>
      </c>
      <c r="J745" s="646">
        <v>3.98</v>
      </c>
    </row>
    <row r="746" spans="1:10" ht="24" customHeight="1" x14ac:dyDescent="0.2">
      <c r="A746" s="649" t="s">
        <v>13197</v>
      </c>
      <c r="B746" s="650" t="s">
        <v>13261</v>
      </c>
      <c r="C746" s="649" t="s">
        <v>7</v>
      </c>
      <c r="D746" s="649" t="s">
        <v>56</v>
      </c>
      <c r="E746" s="825" t="s">
        <v>13196</v>
      </c>
      <c r="F746" s="825"/>
      <c r="G746" s="648" t="s">
        <v>23</v>
      </c>
      <c r="H746" s="647">
        <v>0.94850000000000001</v>
      </c>
      <c r="I746" s="646">
        <v>16.739999999999998</v>
      </c>
      <c r="J746" s="646">
        <v>15.87</v>
      </c>
    </row>
    <row r="747" spans="1:10" ht="24" customHeight="1" x14ac:dyDescent="0.2">
      <c r="A747" s="644" t="s">
        <v>13199</v>
      </c>
      <c r="B747" s="645" t="s">
        <v>13542</v>
      </c>
      <c r="C747" s="644" t="s">
        <v>7</v>
      </c>
      <c r="D747" s="644" t="s">
        <v>5316</v>
      </c>
      <c r="E747" s="821" t="s">
        <v>13220</v>
      </c>
      <c r="F747" s="821"/>
      <c r="G747" s="643" t="s">
        <v>38</v>
      </c>
      <c r="H747" s="642">
        <v>1</v>
      </c>
      <c r="I747" s="641">
        <v>125.05</v>
      </c>
      <c r="J747" s="641">
        <v>125.05</v>
      </c>
    </row>
    <row r="748" spans="1:10" ht="36" customHeight="1" x14ac:dyDescent="0.2">
      <c r="A748" s="644" t="s">
        <v>13199</v>
      </c>
      <c r="B748" s="645" t="s">
        <v>13543</v>
      </c>
      <c r="C748" s="644" t="s">
        <v>7</v>
      </c>
      <c r="D748" s="644" t="s">
        <v>7981</v>
      </c>
      <c r="E748" s="821" t="s">
        <v>13220</v>
      </c>
      <c r="F748" s="821"/>
      <c r="G748" s="643" t="s">
        <v>38</v>
      </c>
      <c r="H748" s="642">
        <v>6</v>
      </c>
      <c r="I748" s="641">
        <v>8.5500000000000007</v>
      </c>
      <c r="J748" s="641">
        <v>51.3</v>
      </c>
    </row>
    <row r="749" spans="1:10" ht="25.5" x14ac:dyDescent="0.2">
      <c r="A749" s="640"/>
      <c r="B749" s="640"/>
      <c r="C749" s="640"/>
      <c r="D749" s="640"/>
      <c r="E749" s="640" t="s">
        <v>13209</v>
      </c>
      <c r="F749" s="639">
        <v>8.4591980875801376</v>
      </c>
      <c r="G749" s="640" t="s">
        <v>13210</v>
      </c>
      <c r="H749" s="639">
        <v>7.11</v>
      </c>
      <c r="I749" s="640" t="s">
        <v>13211</v>
      </c>
      <c r="J749" s="639">
        <v>15.57</v>
      </c>
    </row>
    <row r="750" spans="1:10" ht="15" thickBot="1" x14ac:dyDescent="0.25">
      <c r="A750" s="640"/>
      <c r="B750" s="640"/>
      <c r="C750" s="640"/>
      <c r="D750" s="640"/>
      <c r="E750" s="640" t="s">
        <v>13212</v>
      </c>
      <c r="F750" s="639">
        <v>55.4</v>
      </c>
      <c r="G750" s="640"/>
      <c r="H750" s="822" t="s">
        <v>13213</v>
      </c>
      <c r="I750" s="822"/>
      <c r="J750" s="639">
        <v>251.6</v>
      </c>
    </row>
    <row r="751" spans="1:10" ht="0.95" customHeight="1" thickTop="1" x14ac:dyDescent="0.2">
      <c r="A751" s="638"/>
      <c r="B751" s="638"/>
      <c r="C751" s="638"/>
      <c r="D751" s="638"/>
      <c r="E751" s="638"/>
      <c r="F751" s="638"/>
      <c r="G751" s="638"/>
      <c r="H751" s="638"/>
      <c r="I751" s="638"/>
      <c r="J751" s="638"/>
    </row>
    <row r="752" spans="1:10" ht="18" customHeight="1" x14ac:dyDescent="0.2">
      <c r="A752" s="658" t="s">
        <v>13544</v>
      </c>
      <c r="B752" s="656" t="s">
        <v>13186</v>
      </c>
      <c r="C752" s="658" t="s">
        <v>13187</v>
      </c>
      <c r="D752" s="658" t="s">
        <v>13188</v>
      </c>
      <c r="E752" s="823" t="s">
        <v>13189</v>
      </c>
      <c r="F752" s="823"/>
      <c r="G752" s="657" t="s">
        <v>13190</v>
      </c>
      <c r="H752" s="656" t="s">
        <v>13191</v>
      </c>
      <c r="I752" s="656" t="s">
        <v>13192</v>
      </c>
      <c r="J752" s="656" t="s">
        <v>13193</v>
      </c>
    </row>
    <row r="753" spans="1:10" ht="48" customHeight="1" x14ac:dyDescent="0.2">
      <c r="A753" s="654" t="s">
        <v>13194</v>
      </c>
      <c r="B753" s="655" t="s">
        <v>13545</v>
      </c>
      <c r="C753" s="654" t="s">
        <v>7</v>
      </c>
      <c r="D753" s="654" t="s">
        <v>9871</v>
      </c>
      <c r="E753" s="824" t="s">
        <v>13432</v>
      </c>
      <c r="F753" s="824"/>
      <c r="G753" s="653" t="s">
        <v>38</v>
      </c>
      <c r="H753" s="652">
        <v>1</v>
      </c>
      <c r="I753" s="651">
        <v>651.78</v>
      </c>
      <c r="J753" s="651">
        <v>651.78</v>
      </c>
    </row>
    <row r="754" spans="1:10" ht="24" customHeight="1" x14ac:dyDescent="0.2">
      <c r="A754" s="649" t="s">
        <v>13197</v>
      </c>
      <c r="B754" s="650" t="s">
        <v>13546</v>
      </c>
      <c r="C754" s="649" t="s">
        <v>7</v>
      </c>
      <c r="D754" s="649" t="s">
        <v>9835</v>
      </c>
      <c r="E754" s="825" t="s">
        <v>13432</v>
      </c>
      <c r="F754" s="825"/>
      <c r="G754" s="648" t="s">
        <v>38</v>
      </c>
      <c r="H754" s="647">
        <v>1</v>
      </c>
      <c r="I754" s="646">
        <v>576.29999999999995</v>
      </c>
      <c r="J754" s="646">
        <v>576.29999999999995</v>
      </c>
    </row>
    <row r="755" spans="1:10" ht="36" customHeight="1" x14ac:dyDescent="0.2">
      <c r="A755" s="649" t="s">
        <v>13197</v>
      </c>
      <c r="B755" s="650" t="s">
        <v>13547</v>
      </c>
      <c r="C755" s="649" t="s">
        <v>7</v>
      </c>
      <c r="D755" s="649" t="s">
        <v>9839</v>
      </c>
      <c r="E755" s="825" t="s">
        <v>13432</v>
      </c>
      <c r="F755" s="825"/>
      <c r="G755" s="648" t="s">
        <v>38</v>
      </c>
      <c r="H755" s="647">
        <v>1</v>
      </c>
      <c r="I755" s="646">
        <v>26</v>
      </c>
      <c r="J755" s="646">
        <v>26</v>
      </c>
    </row>
    <row r="756" spans="1:10" ht="24" customHeight="1" x14ac:dyDescent="0.2">
      <c r="A756" s="649" t="s">
        <v>13197</v>
      </c>
      <c r="B756" s="650" t="s">
        <v>13548</v>
      </c>
      <c r="C756" s="649" t="s">
        <v>7</v>
      </c>
      <c r="D756" s="649" t="s">
        <v>9845</v>
      </c>
      <c r="E756" s="825" t="s">
        <v>13432</v>
      </c>
      <c r="F756" s="825"/>
      <c r="G756" s="648" t="s">
        <v>38</v>
      </c>
      <c r="H756" s="647">
        <v>1</v>
      </c>
      <c r="I756" s="646">
        <v>10.41</v>
      </c>
      <c r="J756" s="646">
        <v>10.41</v>
      </c>
    </row>
    <row r="757" spans="1:10" ht="24" customHeight="1" x14ac:dyDescent="0.2">
      <c r="A757" s="649" t="s">
        <v>13197</v>
      </c>
      <c r="B757" s="650" t="s">
        <v>13549</v>
      </c>
      <c r="C757" s="649" t="s">
        <v>7</v>
      </c>
      <c r="D757" s="649" t="s">
        <v>9868</v>
      </c>
      <c r="E757" s="825" t="s">
        <v>13432</v>
      </c>
      <c r="F757" s="825"/>
      <c r="G757" s="648" t="s">
        <v>38</v>
      </c>
      <c r="H757" s="647">
        <v>1</v>
      </c>
      <c r="I757" s="646">
        <v>39.07</v>
      </c>
      <c r="J757" s="646">
        <v>39.07</v>
      </c>
    </row>
    <row r="758" spans="1:10" ht="25.5" x14ac:dyDescent="0.2">
      <c r="A758" s="640"/>
      <c r="B758" s="640"/>
      <c r="C758" s="640"/>
      <c r="D758" s="640"/>
      <c r="E758" s="640" t="s">
        <v>13209</v>
      </c>
      <c r="F758" s="639">
        <v>20.227099899999999</v>
      </c>
      <c r="G758" s="640" t="s">
        <v>13210</v>
      </c>
      <c r="H758" s="639">
        <v>17</v>
      </c>
      <c r="I758" s="640" t="s">
        <v>13211</v>
      </c>
      <c r="J758" s="639">
        <v>37.229999999999997</v>
      </c>
    </row>
    <row r="759" spans="1:10" ht="15" thickBot="1" x14ac:dyDescent="0.25">
      <c r="A759" s="640"/>
      <c r="B759" s="640"/>
      <c r="C759" s="640"/>
      <c r="D759" s="640"/>
      <c r="E759" s="640" t="s">
        <v>13212</v>
      </c>
      <c r="F759" s="639">
        <v>184.06</v>
      </c>
      <c r="G759" s="640"/>
      <c r="H759" s="822" t="s">
        <v>13213</v>
      </c>
      <c r="I759" s="822"/>
      <c r="J759" s="639">
        <v>835.84</v>
      </c>
    </row>
    <row r="760" spans="1:10" ht="0.95" customHeight="1" thickTop="1" x14ac:dyDescent="0.2">
      <c r="A760" s="638"/>
      <c r="B760" s="638"/>
      <c r="C760" s="638"/>
      <c r="D760" s="638"/>
      <c r="E760" s="638"/>
      <c r="F760" s="638"/>
      <c r="G760" s="638"/>
      <c r="H760" s="638"/>
      <c r="I760" s="638"/>
      <c r="J760" s="638"/>
    </row>
    <row r="761" spans="1:10" ht="18" customHeight="1" x14ac:dyDescent="0.2">
      <c r="A761" s="658" t="s">
        <v>13544</v>
      </c>
      <c r="B761" s="656" t="s">
        <v>13186</v>
      </c>
      <c r="C761" s="658" t="s">
        <v>13187</v>
      </c>
      <c r="D761" s="658" t="s">
        <v>13188</v>
      </c>
      <c r="E761" s="823" t="s">
        <v>13189</v>
      </c>
      <c r="F761" s="823"/>
      <c r="G761" s="657" t="s">
        <v>13190</v>
      </c>
      <c r="H761" s="656" t="s">
        <v>13191</v>
      </c>
      <c r="I761" s="656" t="s">
        <v>13192</v>
      </c>
      <c r="J761" s="656" t="s">
        <v>13193</v>
      </c>
    </row>
    <row r="762" spans="1:10" ht="36" customHeight="1" x14ac:dyDescent="0.2">
      <c r="A762" s="654" t="s">
        <v>13194</v>
      </c>
      <c r="B762" s="655" t="s">
        <v>13550</v>
      </c>
      <c r="C762" s="654" t="s">
        <v>7</v>
      </c>
      <c r="D762" s="654" t="s">
        <v>9929</v>
      </c>
      <c r="E762" s="824" t="s">
        <v>13432</v>
      </c>
      <c r="F762" s="824"/>
      <c r="G762" s="653" t="s">
        <v>38</v>
      </c>
      <c r="H762" s="652">
        <v>1</v>
      </c>
      <c r="I762" s="651">
        <v>214.54</v>
      </c>
      <c r="J762" s="651">
        <v>214.54</v>
      </c>
    </row>
    <row r="763" spans="1:10" ht="24" customHeight="1" x14ac:dyDescent="0.2">
      <c r="A763" s="649" t="s">
        <v>13197</v>
      </c>
      <c r="B763" s="650" t="s">
        <v>13244</v>
      </c>
      <c r="C763" s="649" t="s">
        <v>7</v>
      </c>
      <c r="D763" s="649" t="s">
        <v>25</v>
      </c>
      <c r="E763" s="825" t="s">
        <v>13196</v>
      </c>
      <c r="F763" s="825"/>
      <c r="G763" s="648" t="s">
        <v>23</v>
      </c>
      <c r="H763" s="647">
        <v>0.29880000000000001</v>
      </c>
      <c r="I763" s="646">
        <v>13.34</v>
      </c>
      <c r="J763" s="646">
        <v>3.98</v>
      </c>
    </row>
    <row r="764" spans="1:10" ht="24" customHeight="1" x14ac:dyDescent="0.2">
      <c r="A764" s="649" t="s">
        <v>13197</v>
      </c>
      <c r="B764" s="650" t="s">
        <v>13261</v>
      </c>
      <c r="C764" s="649" t="s">
        <v>7</v>
      </c>
      <c r="D764" s="649" t="s">
        <v>56</v>
      </c>
      <c r="E764" s="825" t="s">
        <v>13196</v>
      </c>
      <c r="F764" s="825"/>
      <c r="G764" s="648" t="s">
        <v>23</v>
      </c>
      <c r="H764" s="647">
        <v>0.94850000000000001</v>
      </c>
      <c r="I764" s="646">
        <v>16.739999999999998</v>
      </c>
      <c r="J764" s="646">
        <v>15.87</v>
      </c>
    </row>
    <row r="765" spans="1:10" ht="24" customHeight="1" x14ac:dyDescent="0.2">
      <c r="A765" s="644" t="s">
        <v>13199</v>
      </c>
      <c r="B765" s="645" t="s">
        <v>13551</v>
      </c>
      <c r="C765" s="644" t="s">
        <v>7</v>
      </c>
      <c r="D765" s="644" t="s">
        <v>5317</v>
      </c>
      <c r="E765" s="821" t="s">
        <v>13220</v>
      </c>
      <c r="F765" s="821"/>
      <c r="G765" s="643" t="s">
        <v>38</v>
      </c>
      <c r="H765" s="642">
        <v>1</v>
      </c>
      <c r="I765" s="641">
        <v>143.38999999999999</v>
      </c>
      <c r="J765" s="641">
        <v>143.38999999999999</v>
      </c>
    </row>
    <row r="766" spans="1:10" ht="36" customHeight="1" x14ac:dyDescent="0.2">
      <c r="A766" s="644" t="s">
        <v>13199</v>
      </c>
      <c r="B766" s="645" t="s">
        <v>13543</v>
      </c>
      <c r="C766" s="644" t="s">
        <v>7</v>
      </c>
      <c r="D766" s="644" t="s">
        <v>7981</v>
      </c>
      <c r="E766" s="821" t="s">
        <v>13220</v>
      </c>
      <c r="F766" s="821"/>
      <c r="G766" s="643" t="s">
        <v>38</v>
      </c>
      <c r="H766" s="642">
        <v>6</v>
      </c>
      <c r="I766" s="641">
        <v>8.5500000000000007</v>
      </c>
      <c r="J766" s="641">
        <v>51.3</v>
      </c>
    </row>
    <row r="767" spans="1:10" ht="25.5" x14ac:dyDescent="0.2">
      <c r="A767" s="640"/>
      <c r="B767" s="640"/>
      <c r="C767" s="640"/>
      <c r="D767" s="640"/>
      <c r="E767" s="640" t="s">
        <v>13209</v>
      </c>
      <c r="F767" s="639">
        <v>8.4591980875801376</v>
      </c>
      <c r="G767" s="640" t="s">
        <v>13210</v>
      </c>
      <c r="H767" s="639">
        <v>7.11</v>
      </c>
      <c r="I767" s="640" t="s">
        <v>13211</v>
      </c>
      <c r="J767" s="639">
        <v>15.57</v>
      </c>
    </row>
    <row r="768" spans="1:10" ht="15" thickBot="1" x14ac:dyDescent="0.25">
      <c r="A768" s="640"/>
      <c r="B768" s="640"/>
      <c r="C768" s="640"/>
      <c r="D768" s="640"/>
      <c r="E768" s="640" t="s">
        <v>13212</v>
      </c>
      <c r="F768" s="639">
        <v>60.58</v>
      </c>
      <c r="G768" s="640"/>
      <c r="H768" s="822" t="s">
        <v>13213</v>
      </c>
      <c r="I768" s="822"/>
      <c r="J768" s="639">
        <v>275.12</v>
      </c>
    </row>
    <row r="769" spans="1:10" ht="0.95" customHeight="1" thickTop="1" x14ac:dyDescent="0.2">
      <c r="A769" s="638"/>
      <c r="B769" s="638"/>
      <c r="C769" s="638"/>
      <c r="D769" s="638"/>
      <c r="E769" s="638"/>
      <c r="F769" s="638"/>
      <c r="G769" s="638"/>
      <c r="H769" s="638"/>
      <c r="I769" s="638"/>
      <c r="J769" s="638"/>
    </row>
    <row r="770" spans="1:10" ht="18" customHeight="1" x14ac:dyDescent="0.2">
      <c r="A770" s="658" t="s">
        <v>13552</v>
      </c>
      <c r="B770" s="656" t="s">
        <v>13186</v>
      </c>
      <c r="C770" s="658" t="s">
        <v>13187</v>
      </c>
      <c r="D770" s="658" t="s">
        <v>13188</v>
      </c>
      <c r="E770" s="823" t="s">
        <v>13189</v>
      </c>
      <c r="F770" s="823"/>
      <c r="G770" s="657" t="s">
        <v>13190</v>
      </c>
      <c r="H770" s="656" t="s">
        <v>13191</v>
      </c>
      <c r="I770" s="656" t="s">
        <v>13192</v>
      </c>
      <c r="J770" s="656" t="s">
        <v>13193</v>
      </c>
    </row>
    <row r="771" spans="1:10" ht="48" customHeight="1" x14ac:dyDescent="0.2">
      <c r="A771" s="654" t="s">
        <v>13194</v>
      </c>
      <c r="B771" s="655" t="s">
        <v>13553</v>
      </c>
      <c r="C771" s="654" t="s">
        <v>7</v>
      </c>
      <c r="D771" s="654" t="s">
        <v>2799</v>
      </c>
      <c r="E771" s="824" t="s">
        <v>13432</v>
      </c>
      <c r="F771" s="824"/>
      <c r="G771" s="653" t="s">
        <v>38</v>
      </c>
      <c r="H771" s="652">
        <v>1</v>
      </c>
      <c r="I771" s="651">
        <v>153.41999999999999</v>
      </c>
      <c r="J771" s="651">
        <v>153.41999999999999</v>
      </c>
    </row>
    <row r="772" spans="1:10" ht="24" customHeight="1" x14ac:dyDescent="0.2">
      <c r="A772" s="649" t="s">
        <v>13197</v>
      </c>
      <c r="B772" s="650" t="s">
        <v>13433</v>
      </c>
      <c r="C772" s="649" t="s">
        <v>7</v>
      </c>
      <c r="D772" s="649" t="s">
        <v>1239</v>
      </c>
      <c r="E772" s="825" t="s">
        <v>13196</v>
      </c>
      <c r="F772" s="825"/>
      <c r="G772" s="648" t="s">
        <v>23</v>
      </c>
      <c r="H772" s="647">
        <v>0.81799999999999995</v>
      </c>
      <c r="I772" s="646">
        <v>12.83</v>
      </c>
      <c r="J772" s="646">
        <v>10.49</v>
      </c>
    </row>
    <row r="773" spans="1:10" ht="24" customHeight="1" x14ac:dyDescent="0.2">
      <c r="A773" s="649" t="s">
        <v>13197</v>
      </c>
      <c r="B773" s="650" t="s">
        <v>13261</v>
      </c>
      <c r="C773" s="649" t="s">
        <v>7</v>
      </c>
      <c r="D773" s="649" t="s">
        <v>56</v>
      </c>
      <c r="E773" s="825" t="s">
        <v>13196</v>
      </c>
      <c r="F773" s="825"/>
      <c r="G773" s="648" t="s">
        <v>23</v>
      </c>
      <c r="H773" s="647">
        <v>0.81799999999999995</v>
      </c>
      <c r="I773" s="646">
        <v>16.739999999999998</v>
      </c>
      <c r="J773" s="646">
        <v>13.69</v>
      </c>
    </row>
    <row r="774" spans="1:10" ht="24" customHeight="1" x14ac:dyDescent="0.2">
      <c r="A774" s="644" t="s">
        <v>13199</v>
      </c>
      <c r="B774" s="645" t="s">
        <v>13554</v>
      </c>
      <c r="C774" s="644" t="s">
        <v>7</v>
      </c>
      <c r="D774" s="644" t="s">
        <v>3870</v>
      </c>
      <c r="E774" s="821" t="s">
        <v>13220</v>
      </c>
      <c r="F774" s="821"/>
      <c r="G774" s="643" t="s">
        <v>38</v>
      </c>
      <c r="H774" s="642">
        <v>3.7999999999999999E-2</v>
      </c>
      <c r="I774" s="641">
        <v>16.96</v>
      </c>
      <c r="J774" s="641">
        <v>0.64</v>
      </c>
    </row>
    <row r="775" spans="1:10" ht="24" customHeight="1" x14ac:dyDescent="0.2">
      <c r="A775" s="644" t="s">
        <v>13199</v>
      </c>
      <c r="B775" s="645" t="s">
        <v>13555</v>
      </c>
      <c r="C775" s="644" t="s">
        <v>7</v>
      </c>
      <c r="D775" s="644" t="s">
        <v>8407</v>
      </c>
      <c r="E775" s="821" t="s">
        <v>13220</v>
      </c>
      <c r="F775" s="821"/>
      <c r="G775" s="643" t="s">
        <v>38</v>
      </c>
      <c r="H775" s="642">
        <v>1</v>
      </c>
      <c r="I775" s="641">
        <v>128.6</v>
      </c>
      <c r="J775" s="641">
        <v>128.6</v>
      </c>
    </row>
    <row r="776" spans="1:10" ht="25.5" x14ac:dyDescent="0.2">
      <c r="A776" s="640"/>
      <c r="B776" s="640"/>
      <c r="C776" s="640"/>
      <c r="D776" s="640"/>
      <c r="E776" s="640" t="s">
        <v>13209</v>
      </c>
      <c r="F776" s="639">
        <v>10.148864500706292</v>
      </c>
      <c r="G776" s="640" t="s">
        <v>13210</v>
      </c>
      <c r="H776" s="639">
        <v>8.5299999999999994</v>
      </c>
      <c r="I776" s="640" t="s">
        <v>13211</v>
      </c>
      <c r="J776" s="639">
        <v>18.68</v>
      </c>
    </row>
    <row r="777" spans="1:10" ht="15" thickBot="1" x14ac:dyDescent="0.25">
      <c r="A777" s="640"/>
      <c r="B777" s="640"/>
      <c r="C777" s="640"/>
      <c r="D777" s="640"/>
      <c r="E777" s="640" t="s">
        <v>13212</v>
      </c>
      <c r="F777" s="639">
        <v>43.32</v>
      </c>
      <c r="G777" s="640"/>
      <c r="H777" s="822" t="s">
        <v>13213</v>
      </c>
      <c r="I777" s="822"/>
      <c r="J777" s="639">
        <v>196.74</v>
      </c>
    </row>
    <row r="778" spans="1:10" ht="0.95" customHeight="1" thickTop="1" x14ac:dyDescent="0.2">
      <c r="A778" s="638"/>
      <c r="B778" s="638"/>
      <c r="C778" s="638"/>
      <c r="D778" s="638"/>
      <c r="E778" s="638"/>
      <c r="F778" s="638"/>
      <c r="G778" s="638"/>
      <c r="H778" s="638"/>
      <c r="I778" s="638"/>
      <c r="J778" s="638"/>
    </row>
    <row r="779" spans="1:10" ht="18" customHeight="1" x14ac:dyDescent="0.2">
      <c r="A779" s="658" t="s">
        <v>13556</v>
      </c>
      <c r="B779" s="656" t="s">
        <v>13186</v>
      </c>
      <c r="C779" s="658" t="s">
        <v>13187</v>
      </c>
      <c r="D779" s="658" t="s">
        <v>13188</v>
      </c>
      <c r="E779" s="823" t="s">
        <v>13189</v>
      </c>
      <c r="F779" s="823"/>
      <c r="G779" s="657" t="s">
        <v>13190</v>
      </c>
      <c r="H779" s="656" t="s">
        <v>13191</v>
      </c>
      <c r="I779" s="656" t="s">
        <v>13192</v>
      </c>
      <c r="J779" s="656" t="s">
        <v>13193</v>
      </c>
    </row>
    <row r="780" spans="1:10" ht="48" customHeight="1" x14ac:dyDescent="0.2">
      <c r="A780" s="654" t="s">
        <v>13194</v>
      </c>
      <c r="B780" s="655" t="s">
        <v>13557</v>
      </c>
      <c r="C780" s="654" t="s">
        <v>7</v>
      </c>
      <c r="D780" s="654" t="s">
        <v>2797</v>
      </c>
      <c r="E780" s="824" t="s">
        <v>13432</v>
      </c>
      <c r="F780" s="824"/>
      <c r="G780" s="653" t="s">
        <v>38</v>
      </c>
      <c r="H780" s="652">
        <v>1</v>
      </c>
      <c r="I780" s="651">
        <v>68.16</v>
      </c>
      <c r="J780" s="651">
        <v>68.16</v>
      </c>
    </row>
    <row r="781" spans="1:10" ht="24" customHeight="1" x14ac:dyDescent="0.2">
      <c r="A781" s="649" t="s">
        <v>13197</v>
      </c>
      <c r="B781" s="650" t="s">
        <v>13433</v>
      </c>
      <c r="C781" s="649" t="s">
        <v>7</v>
      </c>
      <c r="D781" s="649" t="s">
        <v>1239</v>
      </c>
      <c r="E781" s="825" t="s">
        <v>13196</v>
      </c>
      <c r="F781" s="825"/>
      <c r="G781" s="648" t="s">
        <v>23</v>
      </c>
      <c r="H781" s="647">
        <v>0.78900000000000003</v>
      </c>
      <c r="I781" s="646">
        <v>12.83</v>
      </c>
      <c r="J781" s="646">
        <v>10.119999999999999</v>
      </c>
    </row>
    <row r="782" spans="1:10" ht="24" customHeight="1" x14ac:dyDescent="0.2">
      <c r="A782" s="649" t="s">
        <v>13197</v>
      </c>
      <c r="B782" s="650" t="s">
        <v>13261</v>
      </c>
      <c r="C782" s="649" t="s">
        <v>7</v>
      </c>
      <c r="D782" s="649" t="s">
        <v>56</v>
      </c>
      <c r="E782" s="825" t="s">
        <v>13196</v>
      </c>
      <c r="F782" s="825"/>
      <c r="G782" s="648" t="s">
        <v>23</v>
      </c>
      <c r="H782" s="647">
        <v>0.78900000000000003</v>
      </c>
      <c r="I782" s="646">
        <v>16.739999999999998</v>
      </c>
      <c r="J782" s="646">
        <v>13.2</v>
      </c>
    </row>
    <row r="783" spans="1:10" ht="24" customHeight="1" x14ac:dyDescent="0.2">
      <c r="A783" s="644" t="s">
        <v>13199</v>
      </c>
      <c r="B783" s="645" t="s">
        <v>13554</v>
      </c>
      <c r="C783" s="644" t="s">
        <v>7</v>
      </c>
      <c r="D783" s="644" t="s">
        <v>3870</v>
      </c>
      <c r="E783" s="821" t="s">
        <v>13220</v>
      </c>
      <c r="F783" s="821"/>
      <c r="G783" s="643" t="s">
        <v>38</v>
      </c>
      <c r="H783" s="642">
        <v>1.9E-2</v>
      </c>
      <c r="I783" s="641">
        <v>16.96</v>
      </c>
      <c r="J783" s="641">
        <v>0.32</v>
      </c>
    </row>
    <row r="784" spans="1:10" ht="24" customHeight="1" x14ac:dyDescent="0.2">
      <c r="A784" s="644" t="s">
        <v>13199</v>
      </c>
      <c r="B784" s="645" t="s">
        <v>13558</v>
      </c>
      <c r="C784" s="644" t="s">
        <v>7</v>
      </c>
      <c r="D784" s="644" t="s">
        <v>8403</v>
      </c>
      <c r="E784" s="821" t="s">
        <v>13220</v>
      </c>
      <c r="F784" s="821"/>
      <c r="G784" s="643" t="s">
        <v>38</v>
      </c>
      <c r="H784" s="642">
        <v>1</v>
      </c>
      <c r="I784" s="641">
        <v>44.52</v>
      </c>
      <c r="J784" s="641">
        <v>44.52</v>
      </c>
    </row>
    <row r="785" spans="1:10" ht="25.5" x14ac:dyDescent="0.2">
      <c r="A785" s="640"/>
      <c r="B785" s="640"/>
      <c r="C785" s="640"/>
      <c r="D785" s="640"/>
      <c r="E785" s="640" t="s">
        <v>13209</v>
      </c>
      <c r="F785" s="639">
        <v>9.790285776377269</v>
      </c>
      <c r="G785" s="640" t="s">
        <v>13210</v>
      </c>
      <c r="H785" s="639">
        <v>8.23</v>
      </c>
      <c r="I785" s="640" t="s">
        <v>13211</v>
      </c>
      <c r="J785" s="639">
        <v>18.02</v>
      </c>
    </row>
    <row r="786" spans="1:10" ht="15" thickBot="1" x14ac:dyDescent="0.25">
      <c r="A786" s="640"/>
      <c r="B786" s="640"/>
      <c r="C786" s="640"/>
      <c r="D786" s="640"/>
      <c r="E786" s="640" t="s">
        <v>13212</v>
      </c>
      <c r="F786" s="639">
        <v>19.239999999999998</v>
      </c>
      <c r="G786" s="640"/>
      <c r="H786" s="822" t="s">
        <v>13213</v>
      </c>
      <c r="I786" s="822"/>
      <c r="J786" s="639">
        <v>87.4</v>
      </c>
    </row>
    <row r="787" spans="1:10" ht="0.95" customHeight="1" thickTop="1" x14ac:dyDescent="0.2">
      <c r="A787" s="638"/>
      <c r="B787" s="638"/>
      <c r="C787" s="638"/>
      <c r="D787" s="638"/>
      <c r="E787" s="638"/>
      <c r="F787" s="638"/>
      <c r="G787" s="638"/>
      <c r="H787" s="638"/>
      <c r="I787" s="638"/>
      <c r="J787" s="638"/>
    </row>
    <row r="788" spans="1:10" ht="18" customHeight="1" x14ac:dyDescent="0.2">
      <c r="A788" s="658" t="s">
        <v>13559</v>
      </c>
      <c r="B788" s="656" t="s">
        <v>13186</v>
      </c>
      <c r="C788" s="658" t="s">
        <v>13187</v>
      </c>
      <c r="D788" s="658" t="s">
        <v>13188</v>
      </c>
      <c r="E788" s="823" t="s">
        <v>13189</v>
      </c>
      <c r="F788" s="823"/>
      <c r="G788" s="657" t="s">
        <v>13190</v>
      </c>
      <c r="H788" s="656" t="s">
        <v>13191</v>
      </c>
      <c r="I788" s="656" t="s">
        <v>13192</v>
      </c>
      <c r="J788" s="656" t="s">
        <v>13193</v>
      </c>
    </row>
    <row r="789" spans="1:10" ht="48" customHeight="1" x14ac:dyDescent="0.2">
      <c r="A789" s="654" t="s">
        <v>13194</v>
      </c>
      <c r="B789" s="655" t="s">
        <v>13560</v>
      </c>
      <c r="C789" s="654" t="s">
        <v>7</v>
      </c>
      <c r="D789" s="654" t="s">
        <v>2794</v>
      </c>
      <c r="E789" s="824" t="s">
        <v>13432</v>
      </c>
      <c r="F789" s="824"/>
      <c r="G789" s="653" t="s">
        <v>38</v>
      </c>
      <c r="H789" s="652">
        <v>1</v>
      </c>
      <c r="I789" s="651">
        <v>39.44</v>
      </c>
      <c r="J789" s="651">
        <v>39.44</v>
      </c>
    </row>
    <row r="790" spans="1:10" ht="24" customHeight="1" x14ac:dyDescent="0.2">
      <c r="A790" s="649" t="s">
        <v>13197</v>
      </c>
      <c r="B790" s="650" t="s">
        <v>13433</v>
      </c>
      <c r="C790" s="649" t="s">
        <v>7</v>
      </c>
      <c r="D790" s="649" t="s">
        <v>1239</v>
      </c>
      <c r="E790" s="825" t="s">
        <v>13196</v>
      </c>
      <c r="F790" s="825"/>
      <c r="G790" s="648" t="s">
        <v>23</v>
      </c>
      <c r="H790" s="647">
        <v>0.77449999999999997</v>
      </c>
      <c r="I790" s="646">
        <v>12.83</v>
      </c>
      <c r="J790" s="646">
        <v>9.93</v>
      </c>
    </row>
    <row r="791" spans="1:10" ht="24" customHeight="1" x14ac:dyDescent="0.2">
      <c r="A791" s="649" t="s">
        <v>13197</v>
      </c>
      <c r="B791" s="650" t="s">
        <v>13261</v>
      </c>
      <c r="C791" s="649" t="s">
        <v>7</v>
      </c>
      <c r="D791" s="649" t="s">
        <v>56</v>
      </c>
      <c r="E791" s="825" t="s">
        <v>13196</v>
      </c>
      <c r="F791" s="825"/>
      <c r="G791" s="648" t="s">
        <v>23</v>
      </c>
      <c r="H791" s="647">
        <v>0.77449999999999997</v>
      </c>
      <c r="I791" s="646">
        <v>16.739999999999998</v>
      </c>
      <c r="J791" s="646">
        <v>12.96</v>
      </c>
    </row>
    <row r="792" spans="1:10" ht="24" customHeight="1" x14ac:dyDescent="0.2">
      <c r="A792" s="644" t="s">
        <v>13199</v>
      </c>
      <c r="B792" s="645" t="s">
        <v>13554</v>
      </c>
      <c r="C792" s="644" t="s">
        <v>7</v>
      </c>
      <c r="D792" s="644" t="s">
        <v>3870</v>
      </c>
      <c r="E792" s="821" t="s">
        <v>13220</v>
      </c>
      <c r="F792" s="821"/>
      <c r="G792" s="643" t="s">
        <v>38</v>
      </c>
      <c r="H792" s="642">
        <v>9.4999999999999998E-3</v>
      </c>
      <c r="I792" s="641">
        <v>16.96</v>
      </c>
      <c r="J792" s="641">
        <v>0.16</v>
      </c>
    </row>
    <row r="793" spans="1:10" ht="24" customHeight="1" x14ac:dyDescent="0.2">
      <c r="A793" s="644" t="s">
        <v>13199</v>
      </c>
      <c r="B793" s="645" t="s">
        <v>13561</v>
      </c>
      <c r="C793" s="644" t="s">
        <v>7</v>
      </c>
      <c r="D793" s="644" t="s">
        <v>8409</v>
      </c>
      <c r="E793" s="821" t="s">
        <v>13220</v>
      </c>
      <c r="F793" s="821"/>
      <c r="G793" s="643" t="s">
        <v>38</v>
      </c>
      <c r="H793" s="642">
        <v>1</v>
      </c>
      <c r="I793" s="641">
        <v>16.39</v>
      </c>
      <c r="J793" s="641">
        <v>16.39</v>
      </c>
    </row>
    <row r="794" spans="1:10" ht="25.5" x14ac:dyDescent="0.2">
      <c r="A794" s="640"/>
      <c r="B794" s="640"/>
      <c r="C794" s="640"/>
      <c r="D794" s="640"/>
      <c r="E794" s="640" t="s">
        <v>13209</v>
      </c>
      <c r="F794" s="639">
        <v>9.6109964142127566</v>
      </c>
      <c r="G794" s="640" t="s">
        <v>13210</v>
      </c>
      <c r="H794" s="639">
        <v>8.08</v>
      </c>
      <c r="I794" s="640" t="s">
        <v>13211</v>
      </c>
      <c r="J794" s="639">
        <v>17.690000000000001</v>
      </c>
    </row>
    <row r="795" spans="1:10" ht="15" thickBot="1" x14ac:dyDescent="0.25">
      <c r="A795" s="640"/>
      <c r="B795" s="640"/>
      <c r="C795" s="640"/>
      <c r="D795" s="640"/>
      <c r="E795" s="640" t="s">
        <v>13212</v>
      </c>
      <c r="F795" s="639">
        <v>11.13</v>
      </c>
      <c r="G795" s="640"/>
      <c r="H795" s="822" t="s">
        <v>13213</v>
      </c>
      <c r="I795" s="822"/>
      <c r="J795" s="639">
        <v>50.57</v>
      </c>
    </row>
    <row r="796" spans="1:10" ht="0.95" customHeight="1" thickTop="1" x14ac:dyDescent="0.2">
      <c r="A796" s="638"/>
      <c r="B796" s="638"/>
      <c r="C796" s="638"/>
      <c r="D796" s="638"/>
      <c r="E796" s="638"/>
      <c r="F796" s="638"/>
      <c r="G796" s="638"/>
      <c r="H796" s="638"/>
      <c r="I796" s="638"/>
      <c r="J796" s="638"/>
    </row>
    <row r="797" spans="1:10" ht="18" customHeight="1" x14ac:dyDescent="0.2">
      <c r="A797" s="658" t="s">
        <v>13562</v>
      </c>
      <c r="B797" s="656" t="s">
        <v>13186</v>
      </c>
      <c r="C797" s="658" t="s">
        <v>13187</v>
      </c>
      <c r="D797" s="658" t="s">
        <v>13188</v>
      </c>
      <c r="E797" s="823" t="s">
        <v>13189</v>
      </c>
      <c r="F797" s="823"/>
      <c r="G797" s="657" t="s">
        <v>13190</v>
      </c>
      <c r="H797" s="656" t="s">
        <v>13191</v>
      </c>
      <c r="I797" s="656" t="s">
        <v>13192</v>
      </c>
      <c r="J797" s="656" t="s">
        <v>13193</v>
      </c>
    </row>
    <row r="798" spans="1:10" ht="36" customHeight="1" x14ac:dyDescent="0.2">
      <c r="A798" s="654" t="s">
        <v>13194</v>
      </c>
      <c r="B798" s="655" t="s">
        <v>13563</v>
      </c>
      <c r="C798" s="654" t="s">
        <v>7</v>
      </c>
      <c r="D798" s="654" t="s">
        <v>4437</v>
      </c>
      <c r="E798" s="824" t="s">
        <v>13432</v>
      </c>
      <c r="F798" s="824"/>
      <c r="G798" s="653" t="s">
        <v>38</v>
      </c>
      <c r="H798" s="652">
        <v>1</v>
      </c>
      <c r="I798" s="651">
        <v>19.260000000000002</v>
      </c>
      <c r="J798" s="651">
        <v>19.260000000000002</v>
      </c>
    </row>
    <row r="799" spans="1:10" ht="24" customHeight="1" x14ac:dyDescent="0.2">
      <c r="A799" s="649" t="s">
        <v>13197</v>
      </c>
      <c r="B799" s="650" t="s">
        <v>13433</v>
      </c>
      <c r="C799" s="649" t="s">
        <v>7</v>
      </c>
      <c r="D799" s="649" t="s">
        <v>1239</v>
      </c>
      <c r="E799" s="825" t="s">
        <v>13196</v>
      </c>
      <c r="F799" s="825"/>
      <c r="G799" s="648" t="s">
        <v>23</v>
      </c>
      <c r="H799" s="647">
        <v>0.2</v>
      </c>
      <c r="I799" s="646">
        <v>12.83</v>
      </c>
      <c r="J799" s="646">
        <v>2.56</v>
      </c>
    </row>
    <row r="800" spans="1:10" ht="24" customHeight="1" x14ac:dyDescent="0.2">
      <c r="A800" s="649" t="s">
        <v>13197</v>
      </c>
      <c r="B800" s="650" t="s">
        <v>13261</v>
      </c>
      <c r="C800" s="649" t="s">
        <v>7</v>
      </c>
      <c r="D800" s="649" t="s">
        <v>56</v>
      </c>
      <c r="E800" s="825" t="s">
        <v>13196</v>
      </c>
      <c r="F800" s="825"/>
      <c r="G800" s="648" t="s">
        <v>23</v>
      </c>
      <c r="H800" s="647">
        <v>0.2</v>
      </c>
      <c r="I800" s="646">
        <v>16.739999999999998</v>
      </c>
      <c r="J800" s="646">
        <v>3.34</v>
      </c>
    </row>
    <row r="801" spans="1:10" ht="24" customHeight="1" x14ac:dyDescent="0.2">
      <c r="A801" s="644" t="s">
        <v>13199</v>
      </c>
      <c r="B801" s="645" t="s">
        <v>13554</v>
      </c>
      <c r="C801" s="644" t="s">
        <v>7</v>
      </c>
      <c r="D801" s="644" t="s">
        <v>3870</v>
      </c>
      <c r="E801" s="821" t="s">
        <v>13220</v>
      </c>
      <c r="F801" s="821"/>
      <c r="G801" s="643" t="s">
        <v>38</v>
      </c>
      <c r="H801" s="642">
        <v>1.2999999999999999E-2</v>
      </c>
      <c r="I801" s="641">
        <v>16.96</v>
      </c>
      <c r="J801" s="641">
        <v>0.22</v>
      </c>
    </row>
    <row r="802" spans="1:10" ht="24" customHeight="1" x14ac:dyDescent="0.2">
      <c r="A802" s="644" t="s">
        <v>13199</v>
      </c>
      <c r="B802" s="645" t="s">
        <v>13564</v>
      </c>
      <c r="C802" s="644" t="s">
        <v>7</v>
      </c>
      <c r="D802" s="644" t="s">
        <v>8419</v>
      </c>
      <c r="E802" s="821" t="s">
        <v>13220</v>
      </c>
      <c r="F802" s="821"/>
      <c r="G802" s="643" t="s">
        <v>38</v>
      </c>
      <c r="H802" s="642">
        <v>1</v>
      </c>
      <c r="I802" s="641">
        <v>13.14</v>
      </c>
      <c r="J802" s="641">
        <v>13.14</v>
      </c>
    </row>
    <row r="803" spans="1:10" ht="25.5" x14ac:dyDescent="0.2">
      <c r="A803" s="640"/>
      <c r="B803" s="640"/>
      <c r="C803" s="640"/>
      <c r="D803" s="640"/>
      <c r="E803" s="640" t="s">
        <v>13209</v>
      </c>
      <c r="F803" s="639">
        <v>2.4774530044550689</v>
      </c>
      <c r="G803" s="640" t="s">
        <v>13210</v>
      </c>
      <c r="H803" s="639">
        <v>2.08</v>
      </c>
      <c r="I803" s="640" t="s">
        <v>13211</v>
      </c>
      <c r="J803" s="639">
        <v>4.5599999999999996</v>
      </c>
    </row>
    <row r="804" spans="1:10" ht="15" thickBot="1" x14ac:dyDescent="0.25">
      <c r="A804" s="640"/>
      <c r="B804" s="640"/>
      <c r="C804" s="640"/>
      <c r="D804" s="640"/>
      <c r="E804" s="640" t="s">
        <v>13212</v>
      </c>
      <c r="F804" s="639">
        <v>5.43</v>
      </c>
      <c r="G804" s="640"/>
      <c r="H804" s="822" t="s">
        <v>13213</v>
      </c>
      <c r="I804" s="822"/>
      <c r="J804" s="639">
        <v>24.69</v>
      </c>
    </row>
    <row r="805" spans="1:10" ht="0.95" customHeight="1" thickTop="1" x14ac:dyDescent="0.2">
      <c r="A805" s="638"/>
      <c r="B805" s="638"/>
      <c r="C805" s="638"/>
      <c r="D805" s="638"/>
      <c r="E805" s="638"/>
      <c r="F805" s="638"/>
      <c r="G805" s="638"/>
      <c r="H805" s="638"/>
      <c r="I805" s="638"/>
      <c r="J805" s="638"/>
    </row>
    <row r="806" spans="1:10" ht="18" customHeight="1" x14ac:dyDescent="0.2">
      <c r="A806" s="658" t="s">
        <v>13565</v>
      </c>
      <c r="B806" s="656" t="s">
        <v>13186</v>
      </c>
      <c r="C806" s="658" t="s">
        <v>13187</v>
      </c>
      <c r="D806" s="658" t="s">
        <v>13188</v>
      </c>
      <c r="E806" s="823" t="s">
        <v>13189</v>
      </c>
      <c r="F806" s="823"/>
      <c r="G806" s="657" t="s">
        <v>13190</v>
      </c>
      <c r="H806" s="656" t="s">
        <v>13191</v>
      </c>
      <c r="I806" s="656" t="s">
        <v>13192</v>
      </c>
      <c r="J806" s="656" t="s">
        <v>13193</v>
      </c>
    </row>
    <row r="807" spans="1:10" ht="36" customHeight="1" x14ac:dyDescent="0.2">
      <c r="A807" s="654" t="s">
        <v>13194</v>
      </c>
      <c r="B807" s="655" t="s">
        <v>13566</v>
      </c>
      <c r="C807" s="654" t="s">
        <v>7</v>
      </c>
      <c r="D807" s="654" t="s">
        <v>4460</v>
      </c>
      <c r="E807" s="824" t="s">
        <v>13432</v>
      </c>
      <c r="F807" s="824"/>
      <c r="G807" s="653" t="s">
        <v>38</v>
      </c>
      <c r="H807" s="652">
        <v>1</v>
      </c>
      <c r="I807" s="651">
        <v>165.61</v>
      </c>
      <c r="J807" s="651">
        <v>165.61</v>
      </c>
    </row>
    <row r="808" spans="1:10" ht="24" customHeight="1" x14ac:dyDescent="0.2">
      <c r="A808" s="649" t="s">
        <v>13197</v>
      </c>
      <c r="B808" s="650" t="s">
        <v>13433</v>
      </c>
      <c r="C808" s="649" t="s">
        <v>7</v>
      </c>
      <c r="D808" s="649" t="s">
        <v>1239</v>
      </c>
      <c r="E808" s="825" t="s">
        <v>13196</v>
      </c>
      <c r="F808" s="825"/>
      <c r="G808" s="648" t="s">
        <v>23</v>
      </c>
      <c r="H808" s="647">
        <v>0.78900000000000003</v>
      </c>
      <c r="I808" s="646">
        <v>12.83</v>
      </c>
      <c r="J808" s="646">
        <v>10.119999999999999</v>
      </c>
    </row>
    <row r="809" spans="1:10" ht="24" customHeight="1" x14ac:dyDescent="0.2">
      <c r="A809" s="649" t="s">
        <v>13197</v>
      </c>
      <c r="B809" s="650" t="s">
        <v>13261</v>
      </c>
      <c r="C809" s="649" t="s">
        <v>7</v>
      </c>
      <c r="D809" s="649" t="s">
        <v>56</v>
      </c>
      <c r="E809" s="825" t="s">
        <v>13196</v>
      </c>
      <c r="F809" s="825"/>
      <c r="G809" s="648" t="s">
        <v>23</v>
      </c>
      <c r="H809" s="647">
        <v>0.78900000000000003</v>
      </c>
      <c r="I809" s="646">
        <v>16.739999999999998</v>
      </c>
      <c r="J809" s="646">
        <v>13.2</v>
      </c>
    </row>
    <row r="810" spans="1:10" ht="24" customHeight="1" x14ac:dyDescent="0.2">
      <c r="A810" s="644" t="s">
        <v>13199</v>
      </c>
      <c r="B810" s="645" t="s">
        <v>13554</v>
      </c>
      <c r="C810" s="644" t="s">
        <v>7</v>
      </c>
      <c r="D810" s="644" t="s">
        <v>3870</v>
      </c>
      <c r="E810" s="821" t="s">
        <v>13220</v>
      </c>
      <c r="F810" s="821"/>
      <c r="G810" s="643" t="s">
        <v>38</v>
      </c>
      <c r="H810" s="642">
        <v>1.9E-2</v>
      </c>
      <c r="I810" s="641">
        <v>16.96</v>
      </c>
      <c r="J810" s="641">
        <v>0.32</v>
      </c>
    </row>
    <row r="811" spans="1:10" ht="24" customHeight="1" x14ac:dyDescent="0.2">
      <c r="A811" s="644" t="s">
        <v>13199</v>
      </c>
      <c r="B811" s="645" t="s">
        <v>13567</v>
      </c>
      <c r="C811" s="644" t="s">
        <v>7</v>
      </c>
      <c r="D811" s="644" t="s">
        <v>9357</v>
      </c>
      <c r="E811" s="821" t="s">
        <v>13220</v>
      </c>
      <c r="F811" s="821"/>
      <c r="G811" s="643" t="s">
        <v>38</v>
      </c>
      <c r="H811" s="642">
        <v>1</v>
      </c>
      <c r="I811" s="641">
        <v>141.97</v>
      </c>
      <c r="J811" s="641">
        <v>141.97</v>
      </c>
    </row>
    <row r="812" spans="1:10" ht="25.5" x14ac:dyDescent="0.2">
      <c r="A812" s="640"/>
      <c r="B812" s="640"/>
      <c r="C812" s="640"/>
      <c r="D812" s="640"/>
      <c r="E812" s="640" t="s">
        <v>13209</v>
      </c>
      <c r="F812" s="639">
        <v>9.790285776377269</v>
      </c>
      <c r="G812" s="640" t="s">
        <v>13210</v>
      </c>
      <c r="H812" s="639">
        <v>8.23</v>
      </c>
      <c r="I812" s="640" t="s">
        <v>13211</v>
      </c>
      <c r="J812" s="639">
        <v>18.02</v>
      </c>
    </row>
    <row r="813" spans="1:10" ht="15" thickBot="1" x14ac:dyDescent="0.25">
      <c r="A813" s="640"/>
      <c r="B813" s="640"/>
      <c r="C813" s="640"/>
      <c r="D813" s="640"/>
      <c r="E813" s="640" t="s">
        <v>13212</v>
      </c>
      <c r="F813" s="639">
        <v>46.76</v>
      </c>
      <c r="G813" s="640"/>
      <c r="H813" s="822" t="s">
        <v>13213</v>
      </c>
      <c r="I813" s="822"/>
      <c r="J813" s="639">
        <v>212.37</v>
      </c>
    </row>
    <row r="814" spans="1:10" ht="0.95" customHeight="1" thickTop="1" x14ac:dyDescent="0.2">
      <c r="A814" s="638"/>
      <c r="B814" s="638"/>
      <c r="C814" s="638"/>
      <c r="D814" s="638"/>
      <c r="E814" s="638"/>
      <c r="F814" s="638"/>
      <c r="G814" s="638"/>
      <c r="H814" s="638"/>
      <c r="I814" s="638"/>
      <c r="J814" s="638"/>
    </row>
    <row r="815" spans="1:10" ht="18" customHeight="1" x14ac:dyDescent="0.2">
      <c r="A815" s="658" t="s">
        <v>13568</v>
      </c>
      <c r="B815" s="656" t="s">
        <v>13186</v>
      </c>
      <c r="C815" s="658" t="s">
        <v>13187</v>
      </c>
      <c r="D815" s="658" t="s">
        <v>13188</v>
      </c>
      <c r="E815" s="823" t="s">
        <v>13189</v>
      </c>
      <c r="F815" s="823"/>
      <c r="G815" s="657" t="s">
        <v>13190</v>
      </c>
      <c r="H815" s="656" t="s">
        <v>13191</v>
      </c>
      <c r="I815" s="656" t="s">
        <v>13192</v>
      </c>
      <c r="J815" s="656" t="s">
        <v>13193</v>
      </c>
    </row>
    <row r="816" spans="1:10" ht="24" customHeight="1" x14ac:dyDescent="0.2">
      <c r="A816" s="654" t="s">
        <v>13194</v>
      </c>
      <c r="B816" s="655" t="s">
        <v>13569</v>
      </c>
      <c r="C816" s="654" t="s">
        <v>7</v>
      </c>
      <c r="D816" s="654" t="s">
        <v>139</v>
      </c>
      <c r="E816" s="824" t="s">
        <v>13440</v>
      </c>
      <c r="F816" s="824"/>
      <c r="G816" s="653" t="s">
        <v>13243</v>
      </c>
      <c r="H816" s="652">
        <v>1</v>
      </c>
      <c r="I816" s="651">
        <v>485.66</v>
      </c>
      <c r="J816" s="651">
        <v>485.66</v>
      </c>
    </row>
    <row r="817" spans="1:10" ht="24" customHeight="1" x14ac:dyDescent="0.2">
      <c r="A817" s="649" t="s">
        <v>13197</v>
      </c>
      <c r="B817" s="650" t="s">
        <v>13244</v>
      </c>
      <c r="C817" s="649" t="s">
        <v>7</v>
      </c>
      <c r="D817" s="649" t="s">
        <v>25</v>
      </c>
      <c r="E817" s="825" t="s">
        <v>13196</v>
      </c>
      <c r="F817" s="825"/>
      <c r="G817" s="648" t="s">
        <v>23</v>
      </c>
      <c r="H817" s="647">
        <v>0.4</v>
      </c>
      <c r="I817" s="646">
        <v>13.34</v>
      </c>
      <c r="J817" s="646">
        <v>5.33</v>
      </c>
    </row>
    <row r="818" spans="1:10" ht="24" customHeight="1" x14ac:dyDescent="0.2">
      <c r="A818" s="649" t="s">
        <v>13197</v>
      </c>
      <c r="B818" s="650" t="s">
        <v>13570</v>
      </c>
      <c r="C818" s="649" t="s">
        <v>7</v>
      </c>
      <c r="D818" s="649" t="s">
        <v>230</v>
      </c>
      <c r="E818" s="825" t="s">
        <v>13196</v>
      </c>
      <c r="F818" s="825"/>
      <c r="G818" s="648" t="s">
        <v>23</v>
      </c>
      <c r="H818" s="647">
        <v>2</v>
      </c>
      <c r="I818" s="646">
        <v>16.16</v>
      </c>
      <c r="J818" s="646">
        <v>32.32</v>
      </c>
    </row>
    <row r="819" spans="1:10" ht="24" customHeight="1" x14ac:dyDescent="0.2">
      <c r="A819" s="644" t="s">
        <v>13199</v>
      </c>
      <c r="B819" s="645" t="s">
        <v>13571</v>
      </c>
      <c r="C819" s="644" t="s">
        <v>7</v>
      </c>
      <c r="D819" s="644" t="s">
        <v>6790</v>
      </c>
      <c r="E819" s="821" t="s">
        <v>13220</v>
      </c>
      <c r="F819" s="821"/>
      <c r="G819" s="643" t="s">
        <v>13243</v>
      </c>
      <c r="H819" s="642">
        <v>1</v>
      </c>
      <c r="I819" s="641">
        <v>435.73</v>
      </c>
      <c r="J819" s="641">
        <v>435.73</v>
      </c>
    </row>
    <row r="820" spans="1:10" ht="24" customHeight="1" x14ac:dyDescent="0.2">
      <c r="A820" s="644" t="s">
        <v>13199</v>
      </c>
      <c r="B820" s="645" t="s">
        <v>13572</v>
      </c>
      <c r="C820" s="644" t="s">
        <v>7</v>
      </c>
      <c r="D820" s="644" t="s">
        <v>7965</v>
      </c>
      <c r="E820" s="821" t="s">
        <v>13220</v>
      </c>
      <c r="F820" s="821"/>
      <c r="G820" s="643" t="s">
        <v>38</v>
      </c>
      <c r="H820" s="642">
        <v>4</v>
      </c>
      <c r="I820" s="641">
        <v>3.07</v>
      </c>
      <c r="J820" s="641">
        <v>12.28</v>
      </c>
    </row>
    <row r="821" spans="1:10" ht="25.5" x14ac:dyDescent="0.2">
      <c r="A821" s="640"/>
      <c r="B821" s="640"/>
      <c r="C821" s="640"/>
      <c r="D821" s="640"/>
      <c r="E821" s="640" t="s">
        <v>13209</v>
      </c>
      <c r="F821" s="639">
        <v>15.511246332717592</v>
      </c>
      <c r="G821" s="640" t="s">
        <v>13210</v>
      </c>
      <c r="H821" s="639">
        <v>13.04</v>
      </c>
      <c r="I821" s="640" t="s">
        <v>13211</v>
      </c>
      <c r="J821" s="639">
        <v>28.55</v>
      </c>
    </row>
    <row r="822" spans="1:10" ht="15" thickBot="1" x14ac:dyDescent="0.25">
      <c r="A822" s="640"/>
      <c r="B822" s="640"/>
      <c r="C822" s="640"/>
      <c r="D822" s="640"/>
      <c r="E822" s="640" t="s">
        <v>13212</v>
      </c>
      <c r="F822" s="639">
        <v>137.15</v>
      </c>
      <c r="G822" s="640"/>
      <c r="H822" s="822" t="s">
        <v>13213</v>
      </c>
      <c r="I822" s="822"/>
      <c r="J822" s="639">
        <v>622.80999999999995</v>
      </c>
    </row>
    <row r="823" spans="1:10" ht="0.95" customHeight="1" thickTop="1" x14ac:dyDescent="0.2">
      <c r="A823" s="638"/>
      <c r="B823" s="638"/>
      <c r="C823" s="638"/>
      <c r="D823" s="638"/>
      <c r="E823" s="638"/>
      <c r="F823" s="638"/>
      <c r="G823" s="638"/>
      <c r="H823" s="638"/>
      <c r="I823" s="638"/>
      <c r="J823" s="638"/>
    </row>
    <row r="824" spans="1:10" ht="18" customHeight="1" x14ac:dyDescent="0.2">
      <c r="A824" s="658" t="s">
        <v>13573</v>
      </c>
      <c r="B824" s="656" t="s">
        <v>13186</v>
      </c>
      <c r="C824" s="658" t="s">
        <v>13187</v>
      </c>
      <c r="D824" s="658" t="s">
        <v>13188</v>
      </c>
      <c r="E824" s="823" t="s">
        <v>13189</v>
      </c>
      <c r="F824" s="823"/>
      <c r="G824" s="657" t="s">
        <v>13190</v>
      </c>
      <c r="H824" s="656" t="s">
        <v>13191</v>
      </c>
      <c r="I824" s="656" t="s">
        <v>13192</v>
      </c>
      <c r="J824" s="656" t="s">
        <v>13193</v>
      </c>
    </row>
    <row r="825" spans="1:10" ht="24" customHeight="1" x14ac:dyDescent="0.2">
      <c r="A825" s="654" t="s">
        <v>13194</v>
      </c>
      <c r="B825" s="655" t="s">
        <v>13574</v>
      </c>
      <c r="C825" s="654" t="s">
        <v>7</v>
      </c>
      <c r="D825" s="654" t="s">
        <v>9905</v>
      </c>
      <c r="E825" s="824" t="s">
        <v>13432</v>
      </c>
      <c r="F825" s="824"/>
      <c r="G825" s="653" t="s">
        <v>38</v>
      </c>
      <c r="H825" s="652">
        <v>1</v>
      </c>
      <c r="I825" s="651">
        <v>31.74</v>
      </c>
      <c r="J825" s="651">
        <v>31.74</v>
      </c>
    </row>
    <row r="826" spans="1:10" ht="24" customHeight="1" x14ac:dyDescent="0.2">
      <c r="A826" s="649" t="s">
        <v>13197</v>
      </c>
      <c r="B826" s="650" t="s">
        <v>13244</v>
      </c>
      <c r="C826" s="649" t="s">
        <v>7</v>
      </c>
      <c r="D826" s="649" t="s">
        <v>25</v>
      </c>
      <c r="E826" s="825" t="s">
        <v>13196</v>
      </c>
      <c r="F826" s="825"/>
      <c r="G826" s="648" t="s">
        <v>23</v>
      </c>
      <c r="H826" s="647">
        <v>9.9599999999999994E-2</v>
      </c>
      <c r="I826" s="646">
        <v>13.34</v>
      </c>
      <c r="J826" s="646">
        <v>1.32</v>
      </c>
    </row>
    <row r="827" spans="1:10" ht="24" customHeight="1" x14ac:dyDescent="0.2">
      <c r="A827" s="649" t="s">
        <v>13197</v>
      </c>
      <c r="B827" s="650" t="s">
        <v>13261</v>
      </c>
      <c r="C827" s="649" t="s">
        <v>7</v>
      </c>
      <c r="D827" s="649" t="s">
        <v>56</v>
      </c>
      <c r="E827" s="825" t="s">
        <v>13196</v>
      </c>
      <c r="F827" s="825"/>
      <c r="G827" s="648" t="s">
        <v>23</v>
      </c>
      <c r="H827" s="647">
        <v>0.31619999999999998</v>
      </c>
      <c r="I827" s="646">
        <v>16.739999999999998</v>
      </c>
      <c r="J827" s="646">
        <v>5.29</v>
      </c>
    </row>
    <row r="828" spans="1:10" ht="24" customHeight="1" x14ac:dyDescent="0.2">
      <c r="A828" s="644" t="s">
        <v>13199</v>
      </c>
      <c r="B828" s="645" t="s">
        <v>13575</v>
      </c>
      <c r="C828" s="644" t="s">
        <v>7</v>
      </c>
      <c r="D828" s="644" t="s">
        <v>7934</v>
      </c>
      <c r="E828" s="821" t="s">
        <v>13220</v>
      </c>
      <c r="F828" s="821"/>
      <c r="G828" s="643" t="s">
        <v>38</v>
      </c>
      <c r="H828" s="642">
        <v>1</v>
      </c>
      <c r="I828" s="641">
        <v>25.13</v>
      </c>
      <c r="J828" s="641">
        <v>25.13</v>
      </c>
    </row>
    <row r="829" spans="1:10" ht="25.5" x14ac:dyDescent="0.2">
      <c r="A829" s="640"/>
      <c r="B829" s="640"/>
      <c r="C829" s="640"/>
      <c r="D829" s="640"/>
      <c r="E829" s="640" t="s">
        <v>13209</v>
      </c>
      <c r="F829" s="639">
        <v>2.8197326958600457</v>
      </c>
      <c r="G829" s="640" t="s">
        <v>13210</v>
      </c>
      <c r="H829" s="639">
        <v>2.37</v>
      </c>
      <c r="I829" s="640" t="s">
        <v>13211</v>
      </c>
      <c r="J829" s="639">
        <v>5.19</v>
      </c>
    </row>
    <row r="830" spans="1:10" ht="15" thickBot="1" x14ac:dyDescent="0.25">
      <c r="A830" s="640"/>
      <c r="B830" s="640"/>
      <c r="C830" s="640"/>
      <c r="D830" s="640"/>
      <c r="E830" s="640" t="s">
        <v>13212</v>
      </c>
      <c r="F830" s="639">
        <v>8.9600000000000009</v>
      </c>
      <c r="G830" s="640"/>
      <c r="H830" s="822" t="s">
        <v>13213</v>
      </c>
      <c r="I830" s="822"/>
      <c r="J830" s="639">
        <v>40.700000000000003</v>
      </c>
    </row>
    <row r="831" spans="1:10" ht="0.95" customHeight="1" thickTop="1" x14ac:dyDescent="0.2">
      <c r="A831" s="638"/>
      <c r="B831" s="638"/>
      <c r="C831" s="638"/>
      <c r="D831" s="638"/>
      <c r="E831" s="638"/>
      <c r="F831" s="638"/>
      <c r="G831" s="638"/>
      <c r="H831" s="638"/>
      <c r="I831" s="638"/>
      <c r="J831" s="638"/>
    </row>
    <row r="832" spans="1:10" ht="18" customHeight="1" x14ac:dyDescent="0.2">
      <c r="A832" s="658" t="s">
        <v>13576</v>
      </c>
      <c r="B832" s="656" t="s">
        <v>13186</v>
      </c>
      <c r="C832" s="658" t="s">
        <v>13187</v>
      </c>
      <c r="D832" s="658" t="s">
        <v>13188</v>
      </c>
      <c r="E832" s="823" t="s">
        <v>13189</v>
      </c>
      <c r="F832" s="823"/>
      <c r="G832" s="657" t="s">
        <v>13190</v>
      </c>
      <c r="H832" s="656" t="s">
        <v>13191</v>
      </c>
      <c r="I832" s="656" t="s">
        <v>13192</v>
      </c>
      <c r="J832" s="656" t="s">
        <v>13193</v>
      </c>
    </row>
    <row r="833" spans="1:10" ht="24" customHeight="1" x14ac:dyDescent="0.2">
      <c r="A833" s="654" t="s">
        <v>13194</v>
      </c>
      <c r="B833" s="655" t="s">
        <v>13577</v>
      </c>
      <c r="C833" s="654" t="s">
        <v>7</v>
      </c>
      <c r="D833" s="654" t="s">
        <v>9906</v>
      </c>
      <c r="E833" s="824" t="s">
        <v>13432</v>
      </c>
      <c r="F833" s="824"/>
      <c r="G833" s="653" t="s">
        <v>38</v>
      </c>
      <c r="H833" s="652">
        <v>1</v>
      </c>
      <c r="I833" s="651">
        <v>31.11</v>
      </c>
      <c r="J833" s="651">
        <v>31.11</v>
      </c>
    </row>
    <row r="834" spans="1:10" ht="24" customHeight="1" x14ac:dyDescent="0.2">
      <c r="A834" s="649" t="s">
        <v>13197</v>
      </c>
      <c r="B834" s="650" t="s">
        <v>13244</v>
      </c>
      <c r="C834" s="649" t="s">
        <v>7</v>
      </c>
      <c r="D834" s="649" t="s">
        <v>25</v>
      </c>
      <c r="E834" s="825" t="s">
        <v>13196</v>
      </c>
      <c r="F834" s="825"/>
      <c r="G834" s="648" t="s">
        <v>23</v>
      </c>
      <c r="H834" s="647">
        <v>9.9599999999999994E-2</v>
      </c>
      <c r="I834" s="646">
        <v>13.34</v>
      </c>
      <c r="J834" s="646">
        <v>1.32</v>
      </c>
    </row>
    <row r="835" spans="1:10" ht="24" customHeight="1" x14ac:dyDescent="0.2">
      <c r="A835" s="649" t="s">
        <v>13197</v>
      </c>
      <c r="B835" s="650" t="s">
        <v>13261</v>
      </c>
      <c r="C835" s="649" t="s">
        <v>7</v>
      </c>
      <c r="D835" s="649" t="s">
        <v>56</v>
      </c>
      <c r="E835" s="825" t="s">
        <v>13196</v>
      </c>
      <c r="F835" s="825"/>
      <c r="G835" s="648" t="s">
        <v>23</v>
      </c>
      <c r="H835" s="647">
        <v>0.31619999999999998</v>
      </c>
      <c r="I835" s="646">
        <v>16.739999999999998</v>
      </c>
      <c r="J835" s="646">
        <v>5.29</v>
      </c>
    </row>
    <row r="836" spans="1:10" ht="24" customHeight="1" x14ac:dyDescent="0.2">
      <c r="A836" s="644" t="s">
        <v>13199</v>
      </c>
      <c r="B836" s="645" t="s">
        <v>13578</v>
      </c>
      <c r="C836" s="644" t="s">
        <v>7</v>
      </c>
      <c r="D836" s="644" t="s">
        <v>8478</v>
      </c>
      <c r="E836" s="821" t="s">
        <v>13220</v>
      </c>
      <c r="F836" s="821"/>
      <c r="G836" s="643" t="s">
        <v>38</v>
      </c>
      <c r="H836" s="642">
        <v>1</v>
      </c>
      <c r="I836" s="641">
        <v>24.5</v>
      </c>
      <c r="J836" s="641">
        <v>24.5</v>
      </c>
    </row>
    <row r="837" spans="1:10" ht="25.5" x14ac:dyDescent="0.2">
      <c r="A837" s="640"/>
      <c r="B837" s="640"/>
      <c r="C837" s="640"/>
      <c r="D837" s="640"/>
      <c r="E837" s="640" t="s">
        <v>13209</v>
      </c>
      <c r="F837" s="639">
        <v>2.8197326958600457</v>
      </c>
      <c r="G837" s="640" t="s">
        <v>13210</v>
      </c>
      <c r="H837" s="639">
        <v>2.37</v>
      </c>
      <c r="I837" s="640" t="s">
        <v>13211</v>
      </c>
      <c r="J837" s="639">
        <v>5.19</v>
      </c>
    </row>
    <row r="838" spans="1:10" ht="15" thickBot="1" x14ac:dyDescent="0.25">
      <c r="A838" s="640"/>
      <c r="B838" s="640"/>
      <c r="C838" s="640"/>
      <c r="D838" s="640"/>
      <c r="E838" s="640" t="s">
        <v>13212</v>
      </c>
      <c r="F838" s="639">
        <v>8.7799999999999994</v>
      </c>
      <c r="G838" s="640"/>
      <c r="H838" s="822" t="s">
        <v>13213</v>
      </c>
      <c r="I838" s="822"/>
      <c r="J838" s="639">
        <v>39.89</v>
      </c>
    </row>
    <row r="839" spans="1:10" ht="0.95" customHeight="1" thickTop="1" x14ac:dyDescent="0.2">
      <c r="A839" s="638"/>
      <c r="B839" s="638"/>
      <c r="C839" s="638"/>
      <c r="D839" s="638"/>
      <c r="E839" s="638"/>
      <c r="F839" s="638"/>
      <c r="G839" s="638"/>
      <c r="H839" s="638"/>
      <c r="I839" s="638"/>
      <c r="J839" s="638"/>
    </row>
    <row r="840" spans="1:10" ht="18" customHeight="1" x14ac:dyDescent="0.2">
      <c r="A840" s="658" t="s">
        <v>13579</v>
      </c>
      <c r="B840" s="656" t="s">
        <v>13186</v>
      </c>
      <c r="C840" s="658" t="s">
        <v>13187</v>
      </c>
      <c r="D840" s="658" t="s">
        <v>13188</v>
      </c>
      <c r="E840" s="823" t="s">
        <v>13189</v>
      </c>
      <c r="F840" s="823"/>
      <c r="G840" s="657" t="s">
        <v>13190</v>
      </c>
      <c r="H840" s="656" t="s">
        <v>13191</v>
      </c>
      <c r="I840" s="656" t="s">
        <v>13192</v>
      </c>
      <c r="J840" s="656" t="s">
        <v>13193</v>
      </c>
    </row>
    <row r="841" spans="1:10" ht="24" customHeight="1" x14ac:dyDescent="0.2">
      <c r="A841" s="654" t="s">
        <v>13194</v>
      </c>
      <c r="B841" s="655" t="s">
        <v>13580</v>
      </c>
      <c r="C841" s="654" t="s">
        <v>7</v>
      </c>
      <c r="D841" s="654" t="s">
        <v>9847</v>
      </c>
      <c r="E841" s="824" t="s">
        <v>13432</v>
      </c>
      <c r="F841" s="824"/>
      <c r="G841" s="653" t="s">
        <v>38</v>
      </c>
      <c r="H841" s="652">
        <v>1</v>
      </c>
      <c r="I841" s="651">
        <v>9.67</v>
      </c>
      <c r="J841" s="651">
        <v>9.67</v>
      </c>
    </row>
    <row r="842" spans="1:10" ht="24" customHeight="1" x14ac:dyDescent="0.2">
      <c r="A842" s="649" t="s">
        <v>13197</v>
      </c>
      <c r="B842" s="650" t="s">
        <v>13244</v>
      </c>
      <c r="C842" s="649" t="s">
        <v>7</v>
      </c>
      <c r="D842" s="649" t="s">
        <v>25</v>
      </c>
      <c r="E842" s="825" t="s">
        <v>13196</v>
      </c>
      <c r="F842" s="825"/>
      <c r="G842" s="648" t="s">
        <v>23</v>
      </c>
      <c r="H842" s="647">
        <v>4.8099999999999997E-2</v>
      </c>
      <c r="I842" s="646">
        <v>13.34</v>
      </c>
      <c r="J842" s="646">
        <v>0.64</v>
      </c>
    </row>
    <row r="843" spans="1:10" ht="24" customHeight="1" x14ac:dyDescent="0.2">
      <c r="A843" s="649" t="s">
        <v>13197</v>
      </c>
      <c r="B843" s="650" t="s">
        <v>13261</v>
      </c>
      <c r="C843" s="649" t="s">
        <v>7</v>
      </c>
      <c r="D843" s="649" t="s">
        <v>56</v>
      </c>
      <c r="E843" s="825" t="s">
        <v>13196</v>
      </c>
      <c r="F843" s="825"/>
      <c r="G843" s="648" t="s">
        <v>23</v>
      </c>
      <c r="H843" s="647">
        <v>0.1525</v>
      </c>
      <c r="I843" s="646">
        <v>16.739999999999998</v>
      </c>
      <c r="J843" s="646">
        <v>2.5499999999999998</v>
      </c>
    </row>
    <row r="844" spans="1:10" ht="24" customHeight="1" x14ac:dyDescent="0.2">
      <c r="A844" s="644" t="s">
        <v>13199</v>
      </c>
      <c r="B844" s="645" t="s">
        <v>13581</v>
      </c>
      <c r="C844" s="644" t="s">
        <v>7</v>
      </c>
      <c r="D844" s="644" t="s">
        <v>6706</v>
      </c>
      <c r="E844" s="821" t="s">
        <v>13220</v>
      </c>
      <c r="F844" s="821"/>
      <c r="G844" s="643" t="s">
        <v>38</v>
      </c>
      <c r="H844" s="642">
        <v>1</v>
      </c>
      <c r="I844" s="641">
        <v>6.39</v>
      </c>
      <c r="J844" s="641">
        <v>6.39</v>
      </c>
    </row>
    <row r="845" spans="1:10" ht="24" customHeight="1" x14ac:dyDescent="0.2">
      <c r="A845" s="644" t="s">
        <v>13199</v>
      </c>
      <c r="B845" s="645" t="s">
        <v>13509</v>
      </c>
      <c r="C845" s="644" t="s">
        <v>7</v>
      </c>
      <c r="D845" s="644" t="s">
        <v>3869</v>
      </c>
      <c r="E845" s="821" t="s">
        <v>13220</v>
      </c>
      <c r="F845" s="821"/>
      <c r="G845" s="643" t="s">
        <v>38</v>
      </c>
      <c r="H845" s="642">
        <v>2.1000000000000001E-2</v>
      </c>
      <c r="I845" s="641">
        <v>4.5999999999999996</v>
      </c>
      <c r="J845" s="641">
        <v>0.09</v>
      </c>
    </row>
    <row r="846" spans="1:10" ht="25.5" x14ac:dyDescent="0.2">
      <c r="A846" s="640"/>
      <c r="B846" s="640"/>
      <c r="C846" s="640"/>
      <c r="D846" s="640"/>
      <c r="E846" s="640" t="s">
        <v>13209</v>
      </c>
      <c r="F846" s="639">
        <v>1.3582527436705423</v>
      </c>
      <c r="G846" s="640" t="s">
        <v>13210</v>
      </c>
      <c r="H846" s="639">
        <v>1.1399999999999999</v>
      </c>
      <c r="I846" s="640" t="s">
        <v>13211</v>
      </c>
      <c r="J846" s="639">
        <v>2.5</v>
      </c>
    </row>
    <row r="847" spans="1:10" ht="15" thickBot="1" x14ac:dyDescent="0.25">
      <c r="A847" s="640"/>
      <c r="B847" s="640"/>
      <c r="C847" s="640"/>
      <c r="D847" s="640"/>
      <c r="E847" s="640" t="s">
        <v>13212</v>
      </c>
      <c r="F847" s="639">
        <v>2.73</v>
      </c>
      <c r="G847" s="640"/>
      <c r="H847" s="822" t="s">
        <v>13213</v>
      </c>
      <c r="I847" s="822"/>
      <c r="J847" s="639">
        <v>12.4</v>
      </c>
    </row>
    <row r="848" spans="1:10" ht="0.95" customHeight="1" thickTop="1" x14ac:dyDescent="0.2">
      <c r="A848" s="638"/>
      <c r="B848" s="638"/>
      <c r="C848" s="638"/>
      <c r="D848" s="638"/>
      <c r="E848" s="638"/>
      <c r="F848" s="638"/>
      <c r="G848" s="638"/>
      <c r="H848" s="638"/>
      <c r="I848" s="638"/>
      <c r="J848" s="638"/>
    </row>
    <row r="849" spans="1:10" ht="18" customHeight="1" x14ac:dyDescent="0.2">
      <c r="A849" s="658" t="s">
        <v>13582</v>
      </c>
      <c r="B849" s="656" t="s">
        <v>13186</v>
      </c>
      <c r="C849" s="658" t="s">
        <v>13187</v>
      </c>
      <c r="D849" s="658" t="s">
        <v>13188</v>
      </c>
      <c r="E849" s="823" t="s">
        <v>13189</v>
      </c>
      <c r="F849" s="823"/>
      <c r="G849" s="657" t="s">
        <v>13190</v>
      </c>
      <c r="H849" s="656" t="s">
        <v>13191</v>
      </c>
      <c r="I849" s="656" t="s">
        <v>13192</v>
      </c>
      <c r="J849" s="656" t="s">
        <v>13193</v>
      </c>
    </row>
    <row r="850" spans="1:10" ht="36" customHeight="1" x14ac:dyDescent="0.2">
      <c r="A850" s="654" t="s">
        <v>13194</v>
      </c>
      <c r="B850" s="655" t="s">
        <v>13583</v>
      </c>
      <c r="C850" s="654" t="s">
        <v>7</v>
      </c>
      <c r="D850" s="654" t="s">
        <v>1459</v>
      </c>
      <c r="E850" s="824" t="s">
        <v>13432</v>
      </c>
      <c r="F850" s="824"/>
      <c r="G850" s="653" t="s">
        <v>38</v>
      </c>
      <c r="H850" s="652">
        <v>1</v>
      </c>
      <c r="I850" s="651">
        <v>5.53</v>
      </c>
      <c r="J850" s="651">
        <v>5.53</v>
      </c>
    </row>
    <row r="851" spans="1:10" ht="24" customHeight="1" x14ac:dyDescent="0.2">
      <c r="A851" s="649" t="s">
        <v>13197</v>
      </c>
      <c r="B851" s="650" t="s">
        <v>13433</v>
      </c>
      <c r="C851" s="649" t="s">
        <v>7</v>
      </c>
      <c r="D851" s="649" t="s">
        <v>1239</v>
      </c>
      <c r="E851" s="825" t="s">
        <v>13196</v>
      </c>
      <c r="F851" s="825"/>
      <c r="G851" s="648" t="s">
        <v>23</v>
      </c>
      <c r="H851" s="647">
        <v>0.1</v>
      </c>
      <c r="I851" s="646">
        <v>12.83</v>
      </c>
      <c r="J851" s="646">
        <v>1.28</v>
      </c>
    </row>
    <row r="852" spans="1:10" ht="24" customHeight="1" x14ac:dyDescent="0.2">
      <c r="A852" s="649" t="s">
        <v>13197</v>
      </c>
      <c r="B852" s="650" t="s">
        <v>13261</v>
      </c>
      <c r="C852" s="649" t="s">
        <v>7</v>
      </c>
      <c r="D852" s="649" t="s">
        <v>56</v>
      </c>
      <c r="E852" s="825" t="s">
        <v>13196</v>
      </c>
      <c r="F852" s="825"/>
      <c r="G852" s="648" t="s">
        <v>23</v>
      </c>
      <c r="H852" s="647">
        <v>0.1</v>
      </c>
      <c r="I852" s="646">
        <v>16.739999999999998</v>
      </c>
      <c r="J852" s="646">
        <v>1.67</v>
      </c>
    </row>
    <row r="853" spans="1:10" ht="24" customHeight="1" x14ac:dyDescent="0.2">
      <c r="A853" s="644" t="s">
        <v>13199</v>
      </c>
      <c r="B853" s="645" t="s">
        <v>13434</v>
      </c>
      <c r="C853" s="644" t="s">
        <v>7</v>
      </c>
      <c r="D853" s="644" t="s">
        <v>5074</v>
      </c>
      <c r="E853" s="821" t="s">
        <v>13220</v>
      </c>
      <c r="F853" s="821"/>
      <c r="G853" s="643" t="s">
        <v>38</v>
      </c>
      <c r="H853" s="642">
        <v>7.0000000000000001E-3</v>
      </c>
      <c r="I853" s="641">
        <v>84.64</v>
      </c>
      <c r="J853" s="641">
        <v>0.59</v>
      </c>
    </row>
    <row r="854" spans="1:10" ht="24" customHeight="1" x14ac:dyDescent="0.2">
      <c r="A854" s="644" t="s">
        <v>13199</v>
      </c>
      <c r="B854" s="645" t="s">
        <v>13435</v>
      </c>
      <c r="C854" s="644" t="s">
        <v>7</v>
      </c>
      <c r="D854" s="644" t="s">
        <v>7401</v>
      </c>
      <c r="E854" s="821" t="s">
        <v>13220</v>
      </c>
      <c r="F854" s="821"/>
      <c r="G854" s="643" t="s">
        <v>38</v>
      </c>
      <c r="H854" s="642">
        <v>0.05</v>
      </c>
      <c r="I854" s="641">
        <v>2.11</v>
      </c>
      <c r="J854" s="641">
        <v>0.1</v>
      </c>
    </row>
    <row r="855" spans="1:10" ht="24" customHeight="1" x14ac:dyDescent="0.2">
      <c r="A855" s="644" t="s">
        <v>13199</v>
      </c>
      <c r="B855" s="645" t="s">
        <v>13584</v>
      </c>
      <c r="C855" s="644" t="s">
        <v>7</v>
      </c>
      <c r="D855" s="644" t="s">
        <v>7662</v>
      </c>
      <c r="E855" s="821" t="s">
        <v>13220</v>
      </c>
      <c r="F855" s="821"/>
      <c r="G855" s="643" t="s">
        <v>38</v>
      </c>
      <c r="H855" s="642">
        <v>1</v>
      </c>
      <c r="I855" s="641">
        <v>1.31</v>
      </c>
      <c r="J855" s="641">
        <v>1.31</v>
      </c>
    </row>
    <row r="856" spans="1:10" ht="24" customHeight="1" x14ac:dyDescent="0.2">
      <c r="A856" s="644" t="s">
        <v>13199</v>
      </c>
      <c r="B856" s="645" t="s">
        <v>13436</v>
      </c>
      <c r="C856" s="644" t="s">
        <v>7</v>
      </c>
      <c r="D856" s="644" t="s">
        <v>8545</v>
      </c>
      <c r="E856" s="821" t="s">
        <v>13220</v>
      </c>
      <c r="F856" s="821"/>
      <c r="G856" s="643" t="s">
        <v>38</v>
      </c>
      <c r="H856" s="642">
        <v>8.0000000000000002E-3</v>
      </c>
      <c r="I856" s="641">
        <v>73.5</v>
      </c>
      <c r="J856" s="641">
        <v>0.57999999999999996</v>
      </c>
    </row>
    <row r="857" spans="1:10" ht="25.5" x14ac:dyDescent="0.2">
      <c r="A857" s="640"/>
      <c r="B857" s="640"/>
      <c r="C857" s="640"/>
      <c r="D857" s="640"/>
      <c r="E857" s="640" t="s">
        <v>13209</v>
      </c>
      <c r="F857" s="639">
        <v>1.2332934912528524</v>
      </c>
      <c r="G857" s="640" t="s">
        <v>13210</v>
      </c>
      <c r="H857" s="639">
        <v>1.04</v>
      </c>
      <c r="I857" s="640" t="s">
        <v>13211</v>
      </c>
      <c r="J857" s="639">
        <v>2.27</v>
      </c>
    </row>
    <row r="858" spans="1:10" ht="15" thickBot="1" x14ac:dyDescent="0.25">
      <c r="A858" s="640"/>
      <c r="B858" s="640"/>
      <c r="C858" s="640"/>
      <c r="D858" s="640"/>
      <c r="E858" s="640" t="s">
        <v>13212</v>
      </c>
      <c r="F858" s="639">
        <v>1.56</v>
      </c>
      <c r="G858" s="640"/>
      <c r="H858" s="822" t="s">
        <v>13213</v>
      </c>
      <c r="I858" s="822"/>
      <c r="J858" s="639">
        <v>7.09</v>
      </c>
    </row>
    <row r="859" spans="1:10" ht="0.95" customHeight="1" thickTop="1" x14ac:dyDescent="0.2">
      <c r="A859" s="638"/>
      <c r="B859" s="638"/>
      <c r="C859" s="638"/>
      <c r="D859" s="638"/>
      <c r="E859" s="638"/>
      <c r="F859" s="638"/>
      <c r="G859" s="638"/>
      <c r="H859" s="638"/>
      <c r="I859" s="638"/>
      <c r="J859" s="638"/>
    </row>
    <row r="860" spans="1:10" ht="18" customHeight="1" x14ac:dyDescent="0.2">
      <c r="A860" s="658" t="s">
        <v>13585</v>
      </c>
      <c r="B860" s="656" t="s">
        <v>13186</v>
      </c>
      <c r="C860" s="658" t="s">
        <v>13187</v>
      </c>
      <c r="D860" s="658" t="s">
        <v>13188</v>
      </c>
      <c r="E860" s="823" t="s">
        <v>13189</v>
      </c>
      <c r="F860" s="823"/>
      <c r="G860" s="657" t="s">
        <v>13190</v>
      </c>
      <c r="H860" s="656" t="s">
        <v>13191</v>
      </c>
      <c r="I860" s="656" t="s">
        <v>13192</v>
      </c>
      <c r="J860" s="656" t="s">
        <v>13193</v>
      </c>
    </row>
    <row r="861" spans="1:10" ht="60" customHeight="1" x14ac:dyDescent="0.2">
      <c r="A861" s="654" t="s">
        <v>13194</v>
      </c>
      <c r="B861" s="655" t="s">
        <v>13586</v>
      </c>
      <c r="C861" s="654" t="s">
        <v>7</v>
      </c>
      <c r="D861" s="654" t="s">
        <v>612</v>
      </c>
      <c r="E861" s="824" t="s">
        <v>13432</v>
      </c>
      <c r="F861" s="824"/>
      <c r="G861" s="653" t="s">
        <v>38</v>
      </c>
      <c r="H861" s="652">
        <v>1</v>
      </c>
      <c r="I861" s="651">
        <v>196.69</v>
      </c>
      <c r="J861" s="651">
        <v>196.69</v>
      </c>
    </row>
    <row r="862" spans="1:10" ht="24" customHeight="1" x14ac:dyDescent="0.2">
      <c r="A862" s="649" t="s">
        <v>13197</v>
      </c>
      <c r="B862" s="650" t="s">
        <v>13433</v>
      </c>
      <c r="C862" s="649" t="s">
        <v>7</v>
      </c>
      <c r="D862" s="649" t="s">
        <v>1239</v>
      </c>
      <c r="E862" s="825" t="s">
        <v>13196</v>
      </c>
      <c r="F862" s="825"/>
      <c r="G862" s="648" t="s">
        <v>23</v>
      </c>
      <c r="H862" s="647">
        <v>0.308</v>
      </c>
      <c r="I862" s="646">
        <v>12.83</v>
      </c>
      <c r="J862" s="646">
        <v>3.95</v>
      </c>
    </row>
    <row r="863" spans="1:10" ht="24" customHeight="1" x14ac:dyDescent="0.2">
      <c r="A863" s="649" t="s">
        <v>13197</v>
      </c>
      <c r="B863" s="650" t="s">
        <v>13261</v>
      </c>
      <c r="C863" s="649" t="s">
        <v>7</v>
      </c>
      <c r="D863" s="649" t="s">
        <v>56</v>
      </c>
      <c r="E863" s="825" t="s">
        <v>13196</v>
      </c>
      <c r="F863" s="825"/>
      <c r="G863" s="648" t="s">
        <v>23</v>
      </c>
      <c r="H863" s="647">
        <v>0.308</v>
      </c>
      <c r="I863" s="646">
        <v>16.739999999999998</v>
      </c>
      <c r="J863" s="646">
        <v>5.15</v>
      </c>
    </row>
    <row r="864" spans="1:10" ht="24" customHeight="1" x14ac:dyDescent="0.2">
      <c r="A864" s="644" t="s">
        <v>13199</v>
      </c>
      <c r="B864" s="645" t="s">
        <v>13587</v>
      </c>
      <c r="C864" s="644" t="s">
        <v>7</v>
      </c>
      <c r="D864" s="644" t="s">
        <v>5073</v>
      </c>
      <c r="E864" s="821" t="s">
        <v>13220</v>
      </c>
      <c r="F864" s="821"/>
      <c r="G864" s="643" t="s">
        <v>38</v>
      </c>
      <c r="H864" s="642">
        <v>0.19400000000000001</v>
      </c>
      <c r="I864" s="641">
        <v>26.86</v>
      </c>
      <c r="J864" s="641">
        <v>5.21</v>
      </c>
    </row>
    <row r="865" spans="1:10" ht="24" customHeight="1" x14ac:dyDescent="0.2">
      <c r="A865" s="644" t="s">
        <v>13199</v>
      </c>
      <c r="B865" s="645" t="s">
        <v>13588</v>
      </c>
      <c r="C865" s="644" t="s">
        <v>7</v>
      </c>
      <c r="D865" s="644" t="s">
        <v>5047</v>
      </c>
      <c r="E865" s="821" t="s">
        <v>13220</v>
      </c>
      <c r="F865" s="821"/>
      <c r="G865" s="643" t="s">
        <v>38</v>
      </c>
      <c r="H865" s="642">
        <v>1</v>
      </c>
      <c r="I865" s="641">
        <v>178.5</v>
      </c>
      <c r="J865" s="641">
        <v>178.5</v>
      </c>
    </row>
    <row r="866" spans="1:10" ht="24" customHeight="1" x14ac:dyDescent="0.2">
      <c r="A866" s="644" t="s">
        <v>13199</v>
      </c>
      <c r="B866" s="645" t="s">
        <v>13435</v>
      </c>
      <c r="C866" s="644" t="s">
        <v>7</v>
      </c>
      <c r="D866" s="644" t="s">
        <v>7401</v>
      </c>
      <c r="E866" s="821" t="s">
        <v>13220</v>
      </c>
      <c r="F866" s="821"/>
      <c r="G866" s="643" t="s">
        <v>38</v>
      </c>
      <c r="H866" s="642">
        <v>3.1E-2</v>
      </c>
      <c r="I866" s="641">
        <v>2.11</v>
      </c>
      <c r="J866" s="641">
        <v>0.06</v>
      </c>
    </row>
    <row r="867" spans="1:10" ht="24" customHeight="1" x14ac:dyDescent="0.2">
      <c r="A867" s="644" t="s">
        <v>13199</v>
      </c>
      <c r="B867" s="645" t="s">
        <v>13436</v>
      </c>
      <c r="C867" s="644" t="s">
        <v>7</v>
      </c>
      <c r="D867" s="644" t="s">
        <v>8545</v>
      </c>
      <c r="E867" s="821" t="s">
        <v>13220</v>
      </c>
      <c r="F867" s="821"/>
      <c r="G867" s="643" t="s">
        <v>38</v>
      </c>
      <c r="H867" s="642">
        <v>5.1999999999999998E-2</v>
      </c>
      <c r="I867" s="641">
        <v>73.5</v>
      </c>
      <c r="J867" s="641">
        <v>3.82</v>
      </c>
    </row>
    <row r="868" spans="1:10" ht="25.5" x14ac:dyDescent="0.2">
      <c r="A868" s="640"/>
      <c r="B868" s="640"/>
      <c r="C868" s="640"/>
      <c r="D868" s="640"/>
      <c r="E868" s="640" t="s">
        <v>13209</v>
      </c>
      <c r="F868" s="639">
        <v>3.8194067152015645</v>
      </c>
      <c r="G868" s="640" t="s">
        <v>13210</v>
      </c>
      <c r="H868" s="639">
        <v>3.21</v>
      </c>
      <c r="I868" s="640" t="s">
        <v>13211</v>
      </c>
      <c r="J868" s="639">
        <v>7.03</v>
      </c>
    </row>
    <row r="869" spans="1:10" ht="15" thickBot="1" x14ac:dyDescent="0.25">
      <c r="A869" s="640"/>
      <c r="B869" s="640"/>
      <c r="C869" s="640"/>
      <c r="D869" s="640"/>
      <c r="E869" s="640" t="s">
        <v>13212</v>
      </c>
      <c r="F869" s="639">
        <v>55.54</v>
      </c>
      <c r="G869" s="640"/>
      <c r="H869" s="822" t="s">
        <v>13213</v>
      </c>
      <c r="I869" s="822"/>
      <c r="J869" s="639">
        <v>252.23</v>
      </c>
    </row>
    <row r="870" spans="1:10" ht="0.95" customHeight="1" thickTop="1" x14ac:dyDescent="0.2">
      <c r="A870" s="638"/>
      <c r="B870" s="638"/>
      <c r="C870" s="638"/>
      <c r="D870" s="638"/>
      <c r="E870" s="638"/>
      <c r="F870" s="638"/>
      <c r="G870" s="638"/>
      <c r="H870" s="638"/>
      <c r="I870" s="638"/>
      <c r="J870" s="638"/>
    </row>
    <row r="871" spans="1:10" ht="18" customHeight="1" x14ac:dyDescent="0.2">
      <c r="A871" s="658" t="s">
        <v>13589</v>
      </c>
      <c r="B871" s="656" t="s">
        <v>13186</v>
      </c>
      <c r="C871" s="658" t="s">
        <v>13187</v>
      </c>
      <c r="D871" s="658" t="s">
        <v>13188</v>
      </c>
      <c r="E871" s="823" t="s">
        <v>13189</v>
      </c>
      <c r="F871" s="823"/>
      <c r="G871" s="657" t="s">
        <v>13190</v>
      </c>
      <c r="H871" s="656" t="s">
        <v>13191</v>
      </c>
      <c r="I871" s="656" t="s">
        <v>13192</v>
      </c>
      <c r="J871" s="656" t="s">
        <v>13193</v>
      </c>
    </row>
    <row r="872" spans="1:10" ht="60" customHeight="1" x14ac:dyDescent="0.2">
      <c r="A872" s="654" t="s">
        <v>13194</v>
      </c>
      <c r="B872" s="655" t="s">
        <v>13590</v>
      </c>
      <c r="C872" s="654" t="s">
        <v>7</v>
      </c>
      <c r="D872" s="654" t="s">
        <v>2810</v>
      </c>
      <c r="E872" s="824" t="s">
        <v>13432</v>
      </c>
      <c r="F872" s="824"/>
      <c r="G872" s="653" t="s">
        <v>38</v>
      </c>
      <c r="H872" s="652">
        <v>1</v>
      </c>
      <c r="I872" s="651">
        <v>4.87</v>
      </c>
      <c r="J872" s="651">
        <v>4.87</v>
      </c>
    </row>
    <row r="873" spans="1:10" ht="24" customHeight="1" x14ac:dyDescent="0.2">
      <c r="A873" s="649" t="s">
        <v>13197</v>
      </c>
      <c r="B873" s="650" t="s">
        <v>13433</v>
      </c>
      <c r="C873" s="649" t="s">
        <v>7</v>
      </c>
      <c r="D873" s="649" t="s">
        <v>1239</v>
      </c>
      <c r="E873" s="825" t="s">
        <v>13196</v>
      </c>
      <c r="F873" s="825"/>
      <c r="G873" s="648" t="s">
        <v>23</v>
      </c>
      <c r="H873" s="647">
        <v>0.08</v>
      </c>
      <c r="I873" s="646">
        <v>12.83</v>
      </c>
      <c r="J873" s="646">
        <v>1.02</v>
      </c>
    </row>
    <row r="874" spans="1:10" ht="24" customHeight="1" x14ac:dyDescent="0.2">
      <c r="A874" s="649" t="s">
        <v>13197</v>
      </c>
      <c r="B874" s="650" t="s">
        <v>13261</v>
      </c>
      <c r="C874" s="649" t="s">
        <v>7</v>
      </c>
      <c r="D874" s="649" t="s">
        <v>56</v>
      </c>
      <c r="E874" s="825" t="s">
        <v>13196</v>
      </c>
      <c r="F874" s="825"/>
      <c r="G874" s="648" t="s">
        <v>23</v>
      </c>
      <c r="H874" s="647">
        <v>0.08</v>
      </c>
      <c r="I874" s="646">
        <v>16.739999999999998</v>
      </c>
      <c r="J874" s="646">
        <v>1.33</v>
      </c>
    </row>
    <row r="875" spans="1:10" ht="24" customHeight="1" x14ac:dyDescent="0.2">
      <c r="A875" s="644" t="s">
        <v>13199</v>
      </c>
      <c r="B875" s="645" t="s">
        <v>13587</v>
      </c>
      <c r="C875" s="644" t="s">
        <v>7</v>
      </c>
      <c r="D875" s="644" t="s">
        <v>5073</v>
      </c>
      <c r="E875" s="821" t="s">
        <v>13220</v>
      </c>
      <c r="F875" s="821"/>
      <c r="G875" s="643" t="s">
        <v>38</v>
      </c>
      <c r="H875" s="642">
        <v>0.04</v>
      </c>
      <c r="I875" s="641">
        <v>26.86</v>
      </c>
      <c r="J875" s="641">
        <v>1.07</v>
      </c>
    </row>
    <row r="876" spans="1:10" ht="24" customHeight="1" x14ac:dyDescent="0.2">
      <c r="A876" s="644" t="s">
        <v>13199</v>
      </c>
      <c r="B876" s="645" t="s">
        <v>13591</v>
      </c>
      <c r="C876" s="644" t="s">
        <v>7</v>
      </c>
      <c r="D876" s="644" t="s">
        <v>5018</v>
      </c>
      <c r="E876" s="821" t="s">
        <v>13220</v>
      </c>
      <c r="F876" s="821"/>
      <c r="G876" s="643" t="s">
        <v>38</v>
      </c>
      <c r="H876" s="642">
        <v>1</v>
      </c>
      <c r="I876" s="641">
        <v>0.71</v>
      </c>
      <c r="J876" s="641">
        <v>0.71</v>
      </c>
    </row>
    <row r="877" spans="1:10" ht="24" customHeight="1" x14ac:dyDescent="0.2">
      <c r="A877" s="644" t="s">
        <v>13199</v>
      </c>
      <c r="B877" s="645" t="s">
        <v>13435</v>
      </c>
      <c r="C877" s="644" t="s">
        <v>7</v>
      </c>
      <c r="D877" s="644" t="s">
        <v>7401</v>
      </c>
      <c r="E877" s="821" t="s">
        <v>13220</v>
      </c>
      <c r="F877" s="821"/>
      <c r="G877" s="643" t="s">
        <v>38</v>
      </c>
      <c r="H877" s="642">
        <v>8.0000000000000002E-3</v>
      </c>
      <c r="I877" s="641">
        <v>2.11</v>
      </c>
      <c r="J877" s="641">
        <v>0.01</v>
      </c>
    </row>
    <row r="878" spans="1:10" ht="24" customHeight="1" x14ac:dyDescent="0.2">
      <c r="A878" s="644" t="s">
        <v>13199</v>
      </c>
      <c r="B878" s="645" t="s">
        <v>13436</v>
      </c>
      <c r="C878" s="644" t="s">
        <v>7</v>
      </c>
      <c r="D878" s="644" t="s">
        <v>8545</v>
      </c>
      <c r="E878" s="821" t="s">
        <v>13220</v>
      </c>
      <c r="F878" s="821"/>
      <c r="G878" s="643" t="s">
        <v>38</v>
      </c>
      <c r="H878" s="642">
        <v>0.01</v>
      </c>
      <c r="I878" s="641">
        <v>73.5</v>
      </c>
      <c r="J878" s="641">
        <v>0.73</v>
      </c>
    </row>
    <row r="879" spans="1:10" ht="25.5" x14ac:dyDescent="0.2">
      <c r="A879" s="640"/>
      <c r="B879" s="640"/>
      <c r="C879" s="640"/>
      <c r="D879" s="640"/>
      <c r="E879" s="640" t="s">
        <v>13209</v>
      </c>
      <c r="F879" s="639">
        <v>0.98880799739215475</v>
      </c>
      <c r="G879" s="640" t="s">
        <v>13210</v>
      </c>
      <c r="H879" s="639">
        <v>0.83</v>
      </c>
      <c r="I879" s="640" t="s">
        <v>13211</v>
      </c>
      <c r="J879" s="639">
        <v>1.82</v>
      </c>
    </row>
    <row r="880" spans="1:10" ht="15" thickBot="1" x14ac:dyDescent="0.25">
      <c r="A880" s="640"/>
      <c r="B880" s="640"/>
      <c r="C880" s="640"/>
      <c r="D880" s="640"/>
      <c r="E880" s="640" t="s">
        <v>13212</v>
      </c>
      <c r="F880" s="639">
        <v>1.37</v>
      </c>
      <c r="G880" s="640"/>
      <c r="H880" s="822" t="s">
        <v>13213</v>
      </c>
      <c r="I880" s="822"/>
      <c r="J880" s="639">
        <v>6.24</v>
      </c>
    </row>
    <row r="881" spans="1:10" ht="0.95" customHeight="1" thickTop="1" x14ac:dyDescent="0.2">
      <c r="A881" s="638"/>
      <c r="B881" s="638"/>
      <c r="C881" s="638"/>
      <c r="D881" s="638"/>
      <c r="E881" s="638"/>
      <c r="F881" s="638"/>
      <c r="G881" s="638"/>
      <c r="H881" s="638"/>
      <c r="I881" s="638"/>
      <c r="J881" s="638"/>
    </row>
    <row r="882" spans="1:10" ht="18" customHeight="1" x14ac:dyDescent="0.2">
      <c r="A882" s="658" t="s">
        <v>13592</v>
      </c>
      <c r="B882" s="656" t="s">
        <v>13186</v>
      </c>
      <c r="C882" s="658" t="s">
        <v>13187</v>
      </c>
      <c r="D882" s="658" t="s">
        <v>13188</v>
      </c>
      <c r="E882" s="823" t="s">
        <v>13189</v>
      </c>
      <c r="F882" s="823"/>
      <c r="G882" s="657" t="s">
        <v>13190</v>
      </c>
      <c r="H882" s="656" t="s">
        <v>13191</v>
      </c>
      <c r="I882" s="656" t="s">
        <v>13192</v>
      </c>
      <c r="J882" s="656" t="s">
        <v>13193</v>
      </c>
    </row>
    <row r="883" spans="1:10" ht="60" customHeight="1" x14ac:dyDescent="0.2">
      <c r="A883" s="654" t="s">
        <v>13194</v>
      </c>
      <c r="B883" s="655" t="s">
        <v>13593</v>
      </c>
      <c r="C883" s="654" t="s">
        <v>7</v>
      </c>
      <c r="D883" s="654" t="s">
        <v>2816</v>
      </c>
      <c r="E883" s="824" t="s">
        <v>13432</v>
      </c>
      <c r="F883" s="824"/>
      <c r="G883" s="653" t="s">
        <v>38</v>
      </c>
      <c r="H883" s="652">
        <v>1</v>
      </c>
      <c r="I883" s="651">
        <v>10.17</v>
      </c>
      <c r="J883" s="651">
        <v>10.17</v>
      </c>
    </row>
    <row r="884" spans="1:10" ht="24" customHeight="1" x14ac:dyDescent="0.2">
      <c r="A884" s="649" t="s">
        <v>13197</v>
      </c>
      <c r="B884" s="650" t="s">
        <v>13433</v>
      </c>
      <c r="C884" s="649" t="s">
        <v>7</v>
      </c>
      <c r="D884" s="649" t="s">
        <v>1239</v>
      </c>
      <c r="E884" s="825" t="s">
        <v>13196</v>
      </c>
      <c r="F884" s="825"/>
      <c r="G884" s="648" t="s">
        <v>23</v>
      </c>
      <c r="H884" s="647">
        <v>0.114</v>
      </c>
      <c r="I884" s="646">
        <v>12.83</v>
      </c>
      <c r="J884" s="646">
        <v>1.46</v>
      </c>
    </row>
    <row r="885" spans="1:10" ht="24" customHeight="1" x14ac:dyDescent="0.2">
      <c r="A885" s="649" t="s">
        <v>13197</v>
      </c>
      <c r="B885" s="650" t="s">
        <v>13261</v>
      </c>
      <c r="C885" s="649" t="s">
        <v>7</v>
      </c>
      <c r="D885" s="649" t="s">
        <v>56</v>
      </c>
      <c r="E885" s="825" t="s">
        <v>13196</v>
      </c>
      <c r="F885" s="825"/>
      <c r="G885" s="648" t="s">
        <v>23</v>
      </c>
      <c r="H885" s="647">
        <v>0.114</v>
      </c>
      <c r="I885" s="646">
        <v>16.739999999999998</v>
      </c>
      <c r="J885" s="646">
        <v>1.9</v>
      </c>
    </row>
    <row r="886" spans="1:10" ht="24" customHeight="1" x14ac:dyDescent="0.2">
      <c r="A886" s="644" t="s">
        <v>13199</v>
      </c>
      <c r="B886" s="645" t="s">
        <v>13587</v>
      </c>
      <c r="C886" s="644" t="s">
        <v>7</v>
      </c>
      <c r="D886" s="644" t="s">
        <v>5073</v>
      </c>
      <c r="E886" s="821" t="s">
        <v>13220</v>
      </c>
      <c r="F886" s="821"/>
      <c r="G886" s="643" t="s">
        <v>38</v>
      </c>
      <c r="H886" s="642">
        <v>7.0999999999999994E-2</v>
      </c>
      <c r="I886" s="641">
        <v>26.86</v>
      </c>
      <c r="J886" s="641">
        <v>1.9</v>
      </c>
    </row>
    <row r="887" spans="1:10" ht="24" customHeight="1" x14ac:dyDescent="0.2">
      <c r="A887" s="644" t="s">
        <v>13199</v>
      </c>
      <c r="B887" s="645" t="s">
        <v>13594</v>
      </c>
      <c r="C887" s="644" t="s">
        <v>7</v>
      </c>
      <c r="D887" s="644" t="s">
        <v>5023</v>
      </c>
      <c r="E887" s="821" t="s">
        <v>13220</v>
      </c>
      <c r="F887" s="821"/>
      <c r="G887" s="643" t="s">
        <v>38</v>
      </c>
      <c r="H887" s="642">
        <v>1</v>
      </c>
      <c r="I887" s="641">
        <v>3.57</v>
      </c>
      <c r="J887" s="641">
        <v>3.57</v>
      </c>
    </row>
    <row r="888" spans="1:10" ht="24" customHeight="1" x14ac:dyDescent="0.2">
      <c r="A888" s="644" t="s">
        <v>13199</v>
      </c>
      <c r="B888" s="645" t="s">
        <v>13435</v>
      </c>
      <c r="C888" s="644" t="s">
        <v>7</v>
      </c>
      <c r="D888" s="644" t="s">
        <v>7401</v>
      </c>
      <c r="E888" s="821" t="s">
        <v>13220</v>
      </c>
      <c r="F888" s="821"/>
      <c r="G888" s="643" t="s">
        <v>38</v>
      </c>
      <c r="H888" s="642">
        <v>1.0999999999999999E-2</v>
      </c>
      <c r="I888" s="641">
        <v>2.11</v>
      </c>
      <c r="J888" s="641">
        <v>0.02</v>
      </c>
    </row>
    <row r="889" spans="1:10" ht="24" customHeight="1" x14ac:dyDescent="0.2">
      <c r="A889" s="644" t="s">
        <v>13199</v>
      </c>
      <c r="B889" s="645" t="s">
        <v>13436</v>
      </c>
      <c r="C889" s="644" t="s">
        <v>7</v>
      </c>
      <c r="D889" s="644" t="s">
        <v>8545</v>
      </c>
      <c r="E889" s="821" t="s">
        <v>13220</v>
      </c>
      <c r="F889" s="821"/>
      <c r="G889" s="643" t="s">
        <v>38</v>
      </c>
      <c r="H889" s="642">
        <v>1.7999999999999999E-2</v>
      </c>
      <c r="I889" s="641">
        <v>73.5</v>
      </c>
      <c r="J889" s="641">
        <v>1.32</v>
      </c>
    </row>
    <row r="890" spans="1:10" ht="25.5" x14ac:dyDescent="0.2">
      <c r="A890" s="640"/>
      <c r="B890" s="640"/>
      <c r="C890" s="640"/>
      <c r="D890" s="640"/>
      <c r="E890" s="640" t="s">
        <v>13209</v>
      </c>
      <c r="F890" s="639">
        <v>1.4071498424426818</v>
      </c>
      <c r="G890" s="640" t="s">
        <v>13210</v>
      </c>
      <c r="H890" s="639">
        <v>1.18</v>
      </c>
      <c r="I890" s="640" t="s">
        <v>13211</v>
      </c>
      <c r="J890" s="639">
        <v>2.59</v>
      </c>
    </row>
    <row r="891" spans="1:10" ht="15" thickBot="1" x14ac:dyDescent="0.25">
      <c r="A891" s="640"/>
      <c r="B891" s="640"/>
      <c r="C891" s="640"/>
      <c r="D891" s="640"/>
      <c r="E891" s="640" t="s">
        <v>13212</v>
      </c>
      <c r="F891" s="639">
        <v>2.87</v>
      </c>
      <c r="G891" s="640"/>
      <c r="H891" s="822" t="s">
        <v>13213</v>
      </c>
      <c r="I891" s="822"/>
      <c r="J891" s="639">
        <v>13.04</v>
      </c>
    </row>
    <row r="892" spans="1:10" ht="0.95" customHeight="1" thickTop="1" x14ac:dyDescent="0.2">
      <c r="A892" s="638"/>
      <c r="B892" s="638"/>
      <c r="C892" s="638"/>
      <c r="D892" s="638"/>
      <c r="E892" s="638"/>
      <c r="F892" s="638"/>
      <c r="G892" s="638"/>
      <c r="H892" s="638"/>
      <c r="I892" s="638"/>
      <c r="J892" s="638"/>
    </row>
    <row r="893" spans="1:10" ht="18" customHeight="1" x14ac:dyDescent="0.2">
      <c r="A893" s="658" t="s">
        <v>13595</v>
      </c>
      <c r="B893" s="656" t="s">
        <v>13186</v>
      </c>
      <c r="C893" s="658" t="s">
        <v>13187</v>
      </c>
      <c r="D893" s="658" t="s">
        <v>13188</v>
      </c>
      <c r="E893" s="823" t="s">
        <v>13189</v>
      </c>
      <c r="F893" s="823"/>
      <c r="G893" s="657" t="s">
        <v>13190</v>
      </c>
      <c r="H893" s="656" t="s">
        <v>13191</v>
      </c>
      <c r="I893" s="656" t="s">
        <v>13192</v>
      </c>
      <c r="J893" s="656" t="s">
        <v>13193</v>
      </c>
    </row>
    <row r="894" spans="1:10" ht="36" customHeight="1" x14ac:dyDescent="0.2">
      <c r="A894" s="654" t="s">
        <v>13194</v>
      </c>
      <c r="B894" s="655" t="s">
        <v>13596</v>
      </c>
      <c r="C894" s="654" t="s">
        <v>7</v>
      </c>
      <c r="D894" s="654" t="s">
        <v>329</v>
      </c>
      <c r="E894" s="824" t="s">
        <v>13432</v>
      </c>
      <c r="F894" s="824"/>
      <c r="G894" s="653" t="s">
        <v>38</v>
      </c>
      <c r="H894" s="652">
        <v>1</v>
      </c>
      <c r="I894" s="651">
        <v>64.959999999999994</v>
      </c>
      <c r="J894" s="651">
        <v>64.959999999999994</v>
      </c>
    </row>
    <row r="895" spans="1:10" ht="24" customHeight="1" x14ac:dyDescent="0.2">
      <c r="A895" s="649" t="s">
        <v>13197</v>
      </c>
      <c r="B895" s="650" t="s">
        <v>13433</v>
      </c>
      <c r="C895" s="649" t="s">
        <v>7</v>
      </c>
      <c r="D895" s="649" t="s">
        <v>1239</v>
      </c>
      <c r="E895" s="825" t="s">
        <v>13196</v>
      </c>
      <c r="F895" s="825"/>
      <c r="G895" s="648" t="s">
        <v>23</v>
      </c>
      <c r="H895" s="647">
        <v>0.157</v>
      </c>
      <c r="I895" s="646">
        <v>12.83</v>
      </c>
      <c r="J895" s="646">
        <v>2.0099999999999998</v>
      </c>
    </row>
    <row r="896" spans="1:10" ht="24" customHeight="1" x14ac:dyDescent="0.2">
      <c r="A896" s="649" t="s">
        <v>13197</v>
      </c>
      <c r="B896" s="650" t="s">
        <v>13261</v>
      </c>
      <c r="C896" s="649" t="s">
        <v>7</v>
      </c>
      <c r="D896" s="649" t="s">
        <v>56</v>
      </c>
      <c r="E896" s="825" t="s">
        <v>13196</v>
      </c>
      <c r="F896" s="825"/>
      <c r="G896" s="648" t="s">
        <v>23</v>
      </c>
      <c r="H896" s="647">
        <v>0.157</v>
      </c>
      <c r="I896" s="646">
        <v>16.739999999999998</v>
      </c>
      <c r="J896" s="646">
        <v>2.62</v>
      </c>
    </row>
    <row r="897" spans="1:10" ht="24" customHeight="1" x14ac:dyDescent="0.2">
      <c r="A897" s="644" t="s">
        <v>13199</v>
      </c>
      <c r="B897" s="645" t="s">
        <v>13434</v>
      </c>
      <c r="C897" s="644" t="s">
        <v>7</v>
      </c>
      <c r="D897" s="644" t="s">
        <v>5074</v>
      </c>
      <c r="E897" s="821" t="s">
        <v>13220</v>
      </c>
      <c r="F897" s="821"/>
      <c r="G897" s="643" t="s">
        <v>38</v>
      </c>
      <c r="H897" s="642">
        <v>0.04</v>
      </c>
      <c r="I897" s="641">
        <v>84.64</v>
      </c>
      <c r="J897" s="641">
        <v>3.38</v>
      </c>
    </row>
    <row r="898" spans="1:10" ht="24" customHeight="1" x14ac:dyDescent="0.2">
      <c r="A898" s="644" t="s">
        <v>13199</v>
      </c>
      <c r="B898" s="645" t="s">
        <v>13435</v>
      </c>
      <c r="C898" s="644" t="s">
        <v>7</v>
      </c>
      <c r="D898" s="644" t="s">
        <v>7401</v>
      </c>
      <c r="E898" s="821" t="s">
        <v>13220</v>
      </c>
      <c r="F898" s="821"/>
      <c r="G898" s="643" t="s">
        <v>38</v>
      </c>
      <c r="H898" s="642">
        <v>3.5000000000000003E-2</v>
      </c>
      <c r="I898" s="641">
        <v>2.11</v>
      </c>
      <c r="J898" s="641">
        <v>7.0000000000000007E-2</v>
      </c>
    </row>
    <row r="899" spans="1:10" ht="24" customHeight="1" x14ac:dyDescent="0.2">
      <c r="A899" s="644" t="s">
        <v>13199</v>
      </c>
      <c r="B899" s="645" t="s">
        <v>13597</v>
      </c>
      <c r="C899" s="644" t="s">
        <v>7</v>
      </c>
      <c r="D899" s="644" t="s">
        <v>7274</v>
      </c>
      <c r="E899" s="821" t="s">
        <v>13220</v>
      </c>
      <c r="F899" s="821"/>
      <c r="G899" s="643" t="s">
        <v>38</v>
      </c>
      <c r="H899" s="642">
        <v>1</v>
      </c>
      <c r="I899" s="641">
        <v>53.06</v>
      </c>
      <c r="J899" s="641">
        <v>53.06</v>
      </c>
    </row>
    <row r="900" spans="1:10" ht="24" customHeight="1" x14ac:dyDescent="0.2">
      <c r="A900" s="644" t="s">
        <v>13199</v>
      </c>
      <c r="B900" s="645" t="s">
        <v>13436</v>
      </c>
      <c r="C900" s="644" t="s">
        <v>7</v>
      </c>
      <c r="D900" s="644" t="s">
        <v>8545</v>
      </c>
      <c r="E900" s="821" t="s">
        <v>13220</v>
      </c>
      <c r="F900" s="821"/>
      <c r="G900" s="643" t="s">
        <v>38</v>
      </c>
      <c r="H900" s="642">
        <v>5.1999999999999998E-2</v>
      </c>
      <c r="I900" s="641">
        <v>73.5</v>
      </c>
      <c r="J900" s="641">
        <v>3.82</v>
      </c>
    </row>
    <row r="901" spans="1:10" ht="25.5" x14ac:dyDescent="0.2">
      <c r="A901" s="640"/>
      <c r="B901" s="640"/>
      <c r="C901" s="640"/>
      <c r="D901" s="640"/>
      <c r="E901" s="640" t="s">
        <v>13209</v>
      </c>
      <c r="F901" s="639">
        <v>1.9450179289362164</v>
      </c>
      <c r="G901" s="640" t="s">
        <v>13210</v>
      </c>
      <c r="H901" s="639">
        <v>1.63</v>
      </c>
      <c r="I901" s="640" t="s">
        <v>13211</v>
      </c>
      <c r="J901" s="639">
        <v>3.58</v>
      </c>
    </row>
    <row r="902" spans="1:10" ht="15" thickBot="1" x14ac:dyDescent="0.25">
      <c r="A902" s="640"/>
      <c r="B902" s="640"/>
      <c r="C902" s="640"/>
      <c r="D902" s="640"/>
      <c r="E902" s="640" t="s">
        <v>13212</v>
      </c>
      <c r="F902" s="639">
        <v>18.34</v>
      </c>
      <c r="G902" s="640"/>
      <c r="H902" s="822" t="s">
        <v>13213</v>
      </c>
      <c r="I902" s="822"/>
      <c r="J902" s="639">
        <v>83.3</v>
      </c>
    </row>
    <row r="903" spans="1:10" ht="0.95" customHeight="1" thickTop="1" x14ac:dyDescent="0.2">
      <c r="A903" s="638"/>
      <c r="B903" s="638"/>
      <c r="C903" s="638"/>
      <c r="D903" s="638"/>
      <c r="E903" s="638"/>
      <c r="F903" s="638"/>
      <c r="G903" s="638"/>
      <c r="H903" s="638"/>
      <c r="I903" s="638"/>
      <c r="J903" s="638"/>
    </row>
    <row r="904" spans="1:10" ht="18" customHeight="1" x14ac:dyDescent="0.2">
      <c r="A904" s="658" t="s">
        <v>13598</v>
      </c>
      <c r="B904" s="656" t="s">
        <v>13186</v>
      </c>
      <c r="C904" s="658" t="s">
        <v>13187</v>
      </c>
      <c r="D904" s="658" t="s">
        <v>13188</v>
      </c>
      <c r="E904" s="823" t="s">
        <v>13189</v>
      </c>
      <c r="F904" s="823"/>
      <c r="G904" s="657" t="s">
        <v>13190</v>
      </c>
      <c r="H904" s="656" t="s">
        <v>13191</v>
      </c>
      <c r="I904" s="656" t="s">
        <v>13192</v>
      </c>
      <c r="J904" s="656" t="s">
        <v>13193</v>
      </c>
    </row>
    <row r="905" spans="1:10" ht="36" customHeight="1" x14ac:dyDescent="0.2">
      <c r="A905" s="654" t="s">
        <v>13194</v>
      </c>
      <c r="B905" s="655" t="s">
        <v>13599</v>
      </c>
      <c r="C905" s="654" t="s">
        <v>7</v>
      </c>
      <c r="D905" s="654" t="s">
        <v>307</v>
      </c>
      <c r="E905" s="824" t="s">
        <v>13432</v>
      </c>
      <c r="F905" s="824"/>
      <c r="G905" s="653" t="s">
        <v>38</v>
      </c>
      <c r="H905" s="652">
        <v>1</v>
      </c>
      <c r="I905" s="651">
        <v>3.54</v>
      </c>
      <c r="J905" s="651">
        <v>3.54</v>
      </c>
    </row>
    <row r="906" spans="1:10" ht="24" customHeight="1" x14ac:dyDescent="0.2">
      <c r="A906" s="649" t="s">
        <v>13197</v>
      </c>
      <c r="B906" s="650" t="s">
        <v>13433</v>
      </c>
      <c r="C906" s="649" t="s">
        <v>7</v>
      </c>
      <c r="D906" s="649" t="s">
        <v>1239</v>
      </c>
      <c r="E906" s="825" t="s">
        <v>13196</v>
      </c>
      <c r="F906" s="825"/>
      <c r="G906" s="648" t="s">
        <v>23</v>
      </c>
      <c r="H906" s="647">
        <v>0.06</v>
      </c>
      <c r="I906" s="646">
        <v>12.83</v>
      </c>
      <c r="J906" s="646">
        <v>0.76</v>
      </c>
    </row>
    <row r="907" spans="1:10" ht="24" customHeight="1" x14ac:dyDescent="0.2">
      <c r="A907" s="649" t="s">
        <v>13197</v>
      </c>
      <c r="B907" s="650" t="s">
        <v>13261</v>
      </c>
      <c r="C907" s="649" t="s">
        <v>7</v>
      </c>
      <c r="D907" s="649" t="s">
        <v>56</v>
      </c>
      <c r="E907" s="825" t="s">
        <v>13196</v>
      </c>
      <c r="F907" s="825"/>
      <c r="G907" s="648" t="s">
        <v>23</v>
      </c>
      <c r="H907" s="647">
        <v>0.06</v>
      </c>
      <c r="I907" s="646">
        <v>16.739999999999998</v>
      </c>
      <c r="J907" s="646">
        <v>1</v>
      </c>
    </row>
    <row r="908" spans="1:10" ht="24" customHeight="1" x14ac:dyDescent="0.2">
      <c r="A908" s="644" t="s">
        <v>13199</v>
      </c>
      <c r="B908" s="645" t="s">
        <v>13434</v>
      </c>
      <c r="C908" s="644" t="s">
        <v>7</v>
      </c>
      <c r="D908" s="644" t="s">
        <v>5074</v>
      </c>
      <c r="E908" s="821" t="s">
        <v>13220</v>
      </c>
      <c r="F908" s="821"/>
      <c r="G908" s="643" t="s">
        <v>38</v>
      </c>
      <c r="H908" s="642">
        <v>7.0000000000000001E-3</v>
      </c>
      <c r="I908" s="641">
        <v>84.64</v>
      </c>
      <c r="J908" s="641">
        <v>0.59</v>
      </c>
    </row>
    <row r="909" spans="1:10" ht="24" customHeight="1" x14ac:dyDescent="0.2">
      <c r="A909" s="644" t="s">
        <v>13199</v>
      </c>
      <c r="B909" s="645" t="s">
        <v>13435</v>
      </c>
      <c r="C909" s="644" t="s">
        <v>7</v>
      </c>
      <c r="D909" s="644" t="s">
        <v>7401</v>
      </c>
      <c r="E909" s="821" t="s">
        <v>13220</v>
      </c>
      <c r="F909" s="821"/>
      <c r="G909" s="643" t="s">
        <v>38</v>
      </c>
      <c r="H909" s="642">
        <v>1.2999999999999999E-2</v>
      </c>
      <c r="I909" s="641">
        <v>2.11</v>
      </c>
      <c r="J909" s="641">
        <v>0.02</v>
      </c>
    </row>
    <row r="910" spans="1:10" ht="24" customHeight="1" x14ac:dyDescent="0.2">
      <c r="A910" s="644" t="s">
        <v>13199</v>
      </c>
      <c r="B910" s="645" t="s">
        <v>13600</v>
      </c>
      <c r="C910" s="644" t="s">
        <v>7</v>
      </c>
      <c r="D910" s="644" t="s">
        <v>7216</v>
      </c>
      <c r="E910" s="821" t="s">
        <v>13220</v>
      </c>
      <c r="F910" s="821"/>
      <c r="G910" s="643" t="s">
        <v>38</v>
      </c>
      <c r="H910" s="642">
        <v>1</v>
      </c>
      <c r="I910" s="641">
        <v>0.59</v>
      </c>
      <c r="J910" s="641">
        <v>0.59</v>
      </c>
    </row>
    <row r="911" spans="1:10" ht="24" customHeight="1" x14ac:dyDescent="0.2">
      <c r="A911" s="644" t="s">
        <v>13199</v>
      </c>
      <c r="B911" s="645" t="s">
        <v>13436</v>
      </c>
      <c r="C911" s="644" t="s">
        <v>7</v>
      </c>
      <c r="D911" s="644" t="s">
        <v>8545</v>
      </c>
      <c r="E911" s="821" t="s">
        <v>13220</v>
      </c>
      <c r="F911" s="821"/>
      <c r="G911" s="643" t="s">
        <v>38</v>
      </c>
      <c r="H911" s="642">
        <v>8.0000000000000002E-3</v>
      </c>
      <c r="I911" s="641">
        <v>73.5</v>
      </c>
      <c r="J911" s="641">
        <v>0.57999999999999996</v>
      </c>
    </row>
    <row r="912" spans="1:10" ht="25.5" x14ac:dyDescent="0.2">
      <c r="A912" s="640"/>
      <c r="B912" s="640"/>
      <c r="C912" s="640"/>
      <c r="D912" s="640"/>
      <c r="E912" s="640" t="s">
        <v>13209</v>
      </c>
      <c r="F912" s="639">
        <v>0.73888949255677505</v>
      </c>
      <c r="G912" s="640" t="s">
        <v>13210</v>
      </c>
      <c r="H912" s="639">
        <v>0.62</v>
      </c>
      <c r="I912" s="640" t="s">
        <v>13211</v>
      </c>
      <c r="J912" s="639">
        <v>1.36</v>
      </c>
    </row>
    <row r="913" spans="1:10" ht="15" thickBot="1" x14ac:dyDescent="0.25">
      <c r="A913" s="640"/>
      <c r="B913" s="640"/>
      <c r="C913" s="640"/>
      <c r="D913" s="640"/>
      <c r="E913" s="640" t="s">
        <v>13212</v>
      </c>
      <c r="F913" s="639">
        <v>0.99</v>
      </c>
      <c r="G913" s="640"/>
      <c r="H913" s="822" t="s">
        <v>13213</v>
      </c>
      <c r="I913" s="822"/>
      <c r="J913" s="639">
        <v>4.53</v>
      </c>
    </row>
    <row r="914" spans="1:10" ht="0.95" customHeight="1" thickTop="1" x14ac:dyDescent="0.2">
      <c r="A914" s="638"/>
      <c r="B914" s="638"/>
      <c r="C914" s="638"/>
      <c r="D914" s="638"/>
      <c r="E914" s="638"/>
      <c r="F914" s="638"/>
      <c r="G914" s="638"/>
      <c r="H914" s="638"/>
      <c r="I914" s="638"/>
      <c r="J914" s="638"/>
    </row>
    <row r="915" spans="1:10" ht="18" customHeight="1" x14ac:dyDescent="0.2">
      <c r="A915" s="658" t="s">
        <v>13601</v>
      </c>
      <c r="B915" s="656" t="s">
        <v>13186</v>
      </c>
      <c r="C915" s="658" t="s">
        <v>13187</v>
      </c>
      <c r="D915" s="658" t="s">
        <v>13188</v>
      </c>
      <c r="E915" s="823" t="s">
        <v>13189</v>
      </c>
      <c r="F915" s="823"/>
      <c r="G915" s="657" t="s">
        <v>13190</v>
      </c>
      <c r="H915" s="656" t="s">
        <v>13191</v>
      </c>
      <c r="I915" s="656" t="s">
        <v>13192</v>
      </c>
      <c r="J915" s="656" t="s">
        <v>13193</v>
      </c>
    </row>
    <row r="916" spans="1:10" ht="36" customHeight="1" x14ac:dyDescent="0.2">
      <c r="A916" s="654" t="s">
        <v>13194</v>
      </c>
      <c r="B916" s="655" t="s">
        <v>13602</v>
      </c>
      <c r="C916" s="654" t="s">
        <v>7</v>
      </c>
      <c r="D916" s="654" t="s">
        <v>319</v>
      </c>
      <c r="E916" s="824" t="s">
        <v>13432</v>
      </c>
      <c r="F916" s="824"/>
      <c r="G916" s="653" t="s">
        <v>38</v>
      </c>
      <c r="H916" s="652">
        <v>1</v>
      </c>
      <c r="I916" s="651">
        <v>10.89</v>
      </c>
      <c r="J916" s="651">
        <v>10.89</v>
      </c>
    </row>
    <row r="917" spans="1:10" ht="24" customHeight="1" x14ac:dyDescent="0.2">
      <c r="A917" s="649" t="s">
        <v>13197</v>
      </c>
      <c r="B917" s="650" t="s">
        <v>13433</v>
      </c>
      <c r="C917" s="649" t="s">
        <v>7</v>
      </c>
      <c r="D917" s="649" t="s">
        <v>1239</v>
      </c>
      <c r="E917" s="825" t="s">
        <v>13196</v>
      </c>
      <c r="F917" s="825"/>
      <c r="G917" s="648" t="s">
        <v>23</v>
      </c>
      <c r="H917" s="647">
        <v>0.108</v>
      </c>
      <c r="I917" s="646">
        <v>12.83</v>
      </c>
      <c r="J917" s="646">
        <v>1.38</v>
      </c>
    </row>
    <row r="918" spans="1:10" ht="24" customHeight="1" x14ac:dyDescent="0.2">
      <c r="A918" s="649" t="s">
        <v>13197</v>
      </c>
      <c r="B918" s="650" t="s">
        <v>13261</v>
      </c>
      <c r="C918" s="649" t="s">
        <v>7</v>
      </c>
      <c r="D918" s="649" t="s">
        <v>56</v>
      </c>
      <c r="E918" s="825" t="s">
        <v>13196</v>
      </c>
      <c r="F918" s="825"/>
      <c r="G918" s="648" t="s">
        <v>23</v>
      </c>
      <c r="H918" s="647">
        <v>0.108</v>
      </c>
      <c r="I918" s="646">
        <v>16.739999999999998</v>
      </c>
      <c r="J918" s="646">
        <v>1.8</v>
      </c>
    </row>
    <row r="919" spans="1:10" ht="24" customHeight="1" x14ac:dyDescent="0.2">
      <c r="A919" s="644" t="s">
        <v>13199</v>
      </c>
      <c r="B919" s="645" t="s">
        <v>13434</v>
      </c>
      <c r="C919" s="644" t="s">
        <v>7</v>
      </c>
      <c r="D919" s="644" t="s">
        <v>5074</v>
      </c>
      <c r="E919" s="821" t="s">
        <v>13220</v>
      </c>
      <c r="F919" s="821"/>
      <c r="G919" s="643" t="s">
        <v>38</v>
      </c>
      <c r="H919" s="642">
        <v>1.7999999999999999E-2</v>
      </c>
      <c r="I919" s="641">
        <v>84.64</v>
      </c>
      <c r="J919" s="641">
        <v>1.52</v>
      </c>
    </row>
    <row r="920" spans="1:10" ht="24" customHeight="1" x14ac:dyDescent="0.2">
      <c r="A920" s="644" t="s">
        <v>13199</v>
      </c>
      <c r="B920" s="645" t="s">
        <v>13435</v>
      </c>
      <c r="C920" s="644" t="s">
        <v>7</v>
      </c>
      <c r="D920" s="644" t="s">
        <v>7401</v>
      </c>
      <c r="E920" s="821" t="s">
        <v>13220</v>
      </c>
      <c r="F920" s="821"/>
      <c r="G920" s="643" t="s">
        <v>38</v>
      </c>
      <c r="H920" s="642">
        <v>2.4E-2</v>
      </c>
      <c r="I920" s="641">
        <v>2.11</v>
      </c>
      <c r="J920" s="641">
        <v>0.05</v>
      </c>
    </row>
    <row r="921" spans="1:10" ht="24" customHeight="1" x14ac:dyDescent="0.2">
      <c r="A921" s="644" t="s">
        <v>13199</v>
      </c>
      <c r="B921" s="645" t="s">
        <v>13603</v>
      </c>
      <c r="C921" s="644" t="s">
        <v>7</v>
      </c>
      <c r="D921" s="644" t="s">
        <v>7219</v>
      </c>
      <c r="E921" s="821" t="s">
        <v>13220</v>
      </c>
      <c r="F921" s="821"/>
      <c r="G921" s="643" t="s">
        <v>38</v>
      </c>
      <c r="H921" s="642">
        <v>1</v>
      </c>
      <c r="I921" s="641">
        <v>4.53</v>
      </c>
      <c r="J921" s="641">
        <v>4.53</v>
      </c>
    </row>
    <row r="922" spans="1:10" ht="24" customHeight="1" x14ac:dyDescent="0.2">
      <c r="A922" s="644" t="s">
        <v>13199</v>
      </c>
      <c r="B922" s="645" t="s">
        <v>13436</v>
      </c>
      <c r="C922" s="644" t="s">
        <v>7</v>
      </c>
      <c r="D922" s="644" t="s">
        <v>8545</v>
      </c>
      <c r="E922" s="821" t="s">
        <v>13220</v>
      </c>
      <c r="F922" s="821"/>
      <c r="G922" s="643" t="s">
        <v>38</v>
      </c>
      <c r="H922" s="642">
        <v>2.1999999999999999E-2</v>
      </c>
      <c r="I922" s="641">
        <v>73.5</v>
      </c>
      <c r="J922" s="641">
        <v>1.61</v>
      </c>
    </row>
    <row r="923" spans="1:10" ht="25.5" x14ac:dyDescent="0.2">
      <c r="A923" s="640"/>
      <c r="B923" s="640"/>
      <c r="C923" s="640"/>
      <c r="D923" s="640"/>
      <c r="E923" s="640" t="s">
        <v>13209</v>
      </c>
      <c r="F923" s="639">
        <v>1.3365206997718135</v>
      </c>
      <c r="G923" s="640" t="s">
        <v>13210</v>
      </c>
      <c r="H923" s="639">
        <v>1.1200000000000001</v>
      </c>
      <c r="I923" s="640" t="s">
        <v>13211</v>
      </c>
      <c r="J923" s="639">
        <v>2.46</v>
      </c>
    </row>
    <row r="924" spans="1:10" ht="15" thickBot="1" x14ac:dyDescent="0.25">
      <c r="A924" s="640"/>
      <c r="B924" s="640"/>
      <c r="C924" s="640"/>
      <c r="D924" s="640"/>
      <c r="E924" s="640" t="s">
        <v>13212</v>
      </c>
      <c r="F924" s="639">
        <v>3.07</v>
      </c>
      <c r="G924" s="640"/>
      <c r="H924" s="822" t="s">
        <v>13213</v>
      </c>
      <c r="I924" s="822"/>
      <c r="J924" s="639">
        <v>13.96</v>
      </c>
    </row>
    <row r="925" spans="1:10" ht="0.95" customHeight="1" thickTop="1" x14ac:dyDescent="0.2">
      <c r="A925" s="638"/>
      <c r="B925" s="638"/>
      <c r="C925" s="638"/>
      <c r="D925" s="638"/>
      <c r="E925" s="638"/>
      <c r="F925" s="638"/>
      <c r="G925" s="638"/>
      <c r="H925" s="638"/>
      <c r="I925" s="638"/>
      <c r="J925" s="638"/>
    </row>
    <row r="926" spans="1:10" ht="18" customHeight="1" x14ac:dyDescent="0.2">
      <c r="A926" s="658" t="s">
        <v>13604</v>
      </c>
      <c r="B926" s="656" t="s">
        <v>13186</v>
      </c>
      <c r="C926" s="658" t="s">
        <v>13187</v>
      </c>
      <c r="D926" s="658" t="s">
        <v>13188</v>
      </c>
      <c r="E926" s="823" t="s">
        <v>13189</v>
      </c>
      <c r="F926" s="823"/>
      <c r="G926" s="657" t="s">
        <v>13190</v>
      </c>
      <c r="H926" s="656" t="s">
        <v>13191</v>
      </c>
      <c r="I926" s="656" t="s">
        <v>13192</v>
      </c>
      <c r="J926" s="656" t="s">
        <v>13193</v>
      </c>
    </row>
    <row r="927" spans="1:10" ht="36" customHeight="1" x14ac:dyDescent="0.2">
      <c r="A927" s="654" t="s">
        <v>13194</v>
      </c>
      <c r="B927" s="655" t="s">
        <v>13605</v>
      </c>
      <c r="C927" s="654" t="s">
        <v>7</v>
      </c>
      <c r="D927" s="654" t="s">
        <v>1470</v>
      </c>
      <c r="E927" s="824" t="s">
        <v>13432</v>
      </c>
      <c r="F927" s="824"/>
      <c r="G927" s="653" t="s">
        <v>18</v>
      </c>
      <c r="H927" s="652">
        <v>1</v>
      </c>
      <c r="I927" s="651">
        <v>6.59</v>
      </c>
      <c r="J927" s="651">
        <v>6.59</v>
      </c>
    </row>
    <row r="928" spans="1:10" ht="24" customHeight="1" x14ac:dyDescent="0.2">
      <c r="A928" s="649" t="s">
        <v>13197</v>
      </c>
      <c r="B928" s="650" t="s">
        <v>13433</v>
      </c>
      <c r="C928" s="649" t="s">
        <v>7</v>
      </c>
      <c r="D928" s="649" t="s">
        <v>1239</v>
      </c>
      <c r="E928" s="825" t="s">
        <v>13196</v>
      </c>
      <c r="F928" s="825"/>
      <c r="G928" s="648" t="s">
        <v>23</v>
      </c>
      <c r="H928" s="647">
        <v>0.113</v>
      </c>
      <c r="I928" s="646">
        <v>12.83</v>
      </c>
      <c r="J928" s="646">
        <v>1.44</v>
      </c>
    </row>
    <row r="929" spans="1:10" ht="24" customHeight="1" x14ac:dyDescent="0.2">
      <c r="A929" s="649" t="s">
        <v>13197</v>
      </c>
      <c r="B929" s="650" t="s">
        <v>13261</v>
      </c>
      <c r="C929" s="649" t="s">
        <v>7</v>
      </c>
      <c r="D929" s="649" t="s">
        <v>56</v>
      </c>
      <c r="E929" s="825" t="s">
        <v>13196</v>
      </c>
      <c r="F929" s="825"/>
      <c r="G929" s="648" t="s">
        <v>23</v>
      </c>
      <c r="H929" s="647">
        <v>0.113</v>
      </c>
      <c r="I929" s="646">
        <v>16.739999999999998</v>
      </c>
      <c r="J929" s="646">
        <v>1.89</v>
      </c>
    </row>
    <row r="930" spans="1:10" ht="24" customHeight="1" x14ac:dyDescent="0.2">
      <c r="A930" s="644" t="s">
        <v>13199</v>
      </c>
      <c r="B930" s="645" t="s">
        <v>13435</v>
      </c>
      <c r="C930" s="644" t="s">
        <v>7</v>
      </c>
      <c r="D930" s="644" t="s">
        <v>7401</v>
      </c>
      <c r="E930" s="821" t="s">
        <v>13220</v>
      </c>
      <c r="F930" s="821"/>
      <c r="G930" s="643" t="s">
        <v>38</v>
      </c>
      <c r="H930" s="642">
        <v>3.7999999999999999E-2</v>
      </c>
      <c r="I930" s="641">
        <v>2.11</v>
      </c>
      <c r="J930" s="641">
        <v>0.08</v>
      </c>
    </row>
    <row r="931" spans="1:10" ht="24" customHeight="1" x14ac:dyDescent="0.2">
      <c r="A931" s="644" t="s">
        <v>13199</v>
      </c>
      <c r="B931" s="645" t="s">
        <v>13606</v>
      </c>
      <c r="C931" s="644" t="s">
        <v>7</v>
      </c>
      <c r="D931" s="644" t="s">
        <v>9269</v>
      </c>
      <c r="E931" s="821" t="s">
        <v>13220</v>
      </c>
      <c r="F931" s="821"/>
      <c r="G931" s="643" t="s">
        <v>18</v>
      </c>
      <c r="H931" s="642">
        <v>1.0609999999999999</v>
      </c>
      <c r="I931" s="641">
        <v>3</v>
      </c>
      <c r="J931" s="641">
        <v>3.18</v>
      </c>
    </row>
    <row r="932" spans="1:10" ht="25.5" x14ac:dyDescent="0.2">
      <c r="A932" s="640"/>
      <c r="B932" s="640"/>
      <c r="C932" s="640"/>
      <c r="D932" s="640"/>
      <c r="E932" s="640" t="s">
        <v>13209</v>
      </c>
      <c r="F932" s="639">
        <v>1.4017168314679995</v>
      </c>
      <c r="G932" s="640" t="s">
        <v>13210</v>
      </c>
      <c r="H932" s="639">
        <v>1.18</v>
      </c>
      <c r="I932" s="640" t="s">
        <v>13211</v>
      </c>
      <c r="J932" s="639">
        <v>2.58</v>
      </c>
    </row>
    <row r="933" spans="1:10" ht="15" thickBot="1" x14ac:dyDescent="0.25">
      <c r="A933" s="640"/>
      <c r="B933" s="640"/>
      <c r="C933" s="640"/>
      <c r="D933" s="640"/>
      <c r="E933" s="640" t="s">
        <v>13212</v>
      </c>
      <c r="F933" s="639">
        <v>1.86</v>
      </c>
      <c r="G933" s="640"/>
      <c r="H933" s="822" t="s">
        <v>13213</v>
      </c>
      <c r="I933" s="822"/>
      <c r="J933" s="639">
        <v>8.4499999999999993</v>
      </c>
    </row>
    <row r="934" spans="1:10" ht="0.95" customHeight="1" thickTop="1" x14ac:dyDescent="0.2">
      <c r="A934" s="638"/>
      <c r="B934" s="638"/>
      <c r="C934" s="638"/>
      <c r="D934" s="638"/>
      <c r="E934" s="638"/>
      <c r="F934" s="638"/>
      <c r="G934" s="638"/>
      <c r="H934" s="638"/>
      <c r="I934" s="638"/>
      <c r="J934" s="638"/>
    </row>
    <row r="935" spans="1:10" ht="18" customHeight="1" x14ac:dyDescent="0.2">
      <c r="A935" s="658" t="s">
        <v>13607</v>
      </c>
      <c r="B935" s="656" t="s">
        <v>13186</v>
      </c>
      <c r="C935" s="658" t="s">
        <v>13187</v>
      </c>
      <c r="D935" s="658" t="s">
        <v>13188</v>
      </c>
      <c r="E935" s="823" t="s">
        <v>13189</v>
      </c>
      <c r="F935" s="823"/>
      <c r="G935" s="657" t="s">
        <v>13190</v>
      </c>
      <c r="H935" s="656" t="s">
        <v>13191</v>
      </c>
      <c r="I935" s="656" t="s">
        <v>13192</v>
      </c>
      <c r="J935" s="656" t="s">
        <v>13193</v>
      </c>
    </row>
    <row r="936" spans="1:10" ht="24" customHeight="1" x14ac:dyDescent="0.2">
      <c r="A936" s="654" t="s">
        <v>13194</v>
      </c>
      <c r="B936" s="655" t="s">
        <v>13608</v>
      </c>
      <c r="C936" s="654" t="s">
        <v>7</v>
      </c>
      <c r="D936" s="654" t="s">
        <v>1511</v>
      </c>
      <c r="E936" s="824" t="s">
        <v>13432</v>
      </c>
      <c r="F936" s="824"/>
      <c r="G936" s="653" t="s">
        <v>18</v>
      </c>
      <c r="H936" s="652">
        <v>1</v>
      </c>
      <c r="I936" s="651">
        <v>12.78</v>
      </c>
      <c r="J936" s="651">
        <v>12.78</v>
      </c>
    </row>
    <row r="937" spans="1:10" ht="24" customHeight="1" x14ac:dyDescent="0.2">
      <c r="A937" s="649" t="s">
        <v>13197</v>
      </c>
      <c r="B937" s="650" t="s">
        <v>13433</v>
      </c>
      <c r="C937" s="649" t="s">
        <v>7</v>
      </c>
      <c r="D937" s="649" t="s">
        <v>1239</v>
      </c>
      <c r="E937" s="825" t="s">
        <v>13196</v>
      </c>
      <c r="F937" s="825"/>
      <c r="G937" s="648" t="s">
        <v>23</v>
      </c>
      <c r="H937" s="647">
        <v>2.9000000000000001E-2</v>
      </c>
      <c r="I937" s="646">
        <v>12.83</v>
      </c>
      <c r="J937" s="646">
        <v>0.37</v>
      </c>
    </row>
    <row r="938" spans="1:10" ht="24" customHeight="1" x14ac:dyDescent="0.2">
      <c r="A938" s="649" t="s">
        <v>13197</v>
      </c>
      <c r="B938" s="650" t="s">
        <v>13261</v>
      </c>
      <c r="C938" s="649" t="s">
        <v>7</v>
      </c>
      <c r="D938" s="649" t="s">
        <v>56</v>
      </c>
      <c r="E938" s="825" t="s">
        <v>13196</v>
      </c>
      <c r="F938" s="825"/>
      <c r="G938" s="648" t="s">
        <v>23</v>
      </c>
      <c r="H938" s="647">
        <v>2.9000000000000001E-2</v>
      </c>
      <c r="I938" s="646">
        <v>16.739999999999998</v>
      </c>
      <c r="J938" s="646">
        <v>0.48</v>
      </c>
    </row>
    <row r="939" spans="1:10" ht="24" customHeight="1" x14ac:dyDescent="0.2">
      <c r="A939" s="644" t="s">
        <v>13199</v>
      </c>
      <c r="B939" s="645" t="s">
        <v>13435</v>
      </c>
      <c r="C939" s="644" t="s">
        <v>7</v>
      </c>
      <c r="D939" s="644" t="s">
        <v>7401</v>
      </c>
      <c r="E939" s="821" t="s">
        <v>13220</v>
      </c>
      <c r="F939" s="821"/>
      <c r="G939" s="643" t="s">
        <v>38</v>
      </c>
      <c r="H939" s="642">
        <v>0.01</v>
      </c>
      <c r="I939" s="641">
        <v>2.11</v>
      </c>
      <c r="J939" s="641">
        <v>0.02</v>
      </c>
    </row>
    <row r="940" spans="1:10" ht="24" customHeight="1" x14ac:dyDescent="0.2">
      <c r="A940" s="644" t="s">
        <v>13199</v>
      </c>
      <c r="B940" s="645" t="s">
        <v>13609</v>
      </c>
      <c r="C940" s="644" t="s">
        <v>7</v>
      </c>
      <c r="D940" s="644" t="s">
        <v>9272</v>
      </c>
      <c r="E940" s="821" t="s">
        <v>13220</v>
      </c>
      <c r="F940" s="821"/>
      <c r="G940" s="643" t="s">
        <v>18</v>
      </c>
      <c r="H940" s="642">
        <v>1.0609999999999999</v>
      </c>
      <c r="I940" s="641">
        <v>11.23</v>
      </c>
      <c r="J940" s="641">
        <v>11.91</v>
      </c>
    </row>
    <row r="941" spans="1:10" ht="25.5" x14ac:dyDescent="0.2">
      <c r="A941" s="640"/>
      <c r="B941" s="640"/>
      <c r="C941" s="640"/>
      <c r="D941" s="640"/>
      <c r="E941" s="640" t="s">
        <v>13209</v>
      </c>
      <c r="F941" s="639">
        <v>0.35314571335434097</v>
      </c>
      <c r="G941" s="640" t="s">
        <v>13210</v>
      </c>
      <c r="H941" s="639">
        <v>0.3</v>
      </c>
      <c r="I941" s="640" t="s">
        <v>13211</v>
      </c>
      <c r="J941" s="639">
        <v>0.65</v>
      </c>
    </row>
    <row r="942" spans="1:10" ht="15" thickBot="1" x14ac:dyDescent="0.25">
      <c r="A942" s="640"/>
      <c r="B942" s="640"/>
      <c r="C942" s="640"/>
      <c r="D942" s="640"/>
      <c r="E942" s="640" t="s">
        <v>13212</v>
      </c>
      <c r="F942" s="639">
        <v>3.6</v>
      </c>
      <c r="G942" s="640"/>
      <c r="H942" s="822" t="s">
        <v>13213</v>
      </c>
      <c r="I942" s="822"/>
      <c r="J942" s="639">
        <v>16.38</v>
      </c>
    </row>
    <row r="943" spans="1:10" ht="0.95" customHeight="1" thickTop="1" x14ac:dyDescent="0.2">
      <c r="A943" s="638"/>
      <c r="B943" s="638"/>
      <c r="C943" s="638"/>
      <c r="D943" s="638"/>
      <c r="E943" s="638"/>
      <c r="F943" s="638"/>
      <c r="G943" s="638"/>
      <c r="H943" s="638"/>
      <c r="I943" s="638"/>
      <c r="J943" s="638"/>
    </row>
    <row r="944" spans="1:10" ht="18" customHeight="1" x14ac:dyDescent="0.2">
      <c r="A944" s="658" t="s">
        <v>13610</v>
      </c>
      <c r="B944" s="656" t="s">
        <v>13186</v>
      </c>
      <c r="C944" s="658" t="s">
        <v>13187</v>
      </c>
      <c r="D944" s="658" t="s">
        <v>13188</v>
      </c>
      <c r="E944" s="823" t="s">
        <v>13189</v>
      </c>
      <c r="F944" s="823"/>
      <c r="G944" s="657" t="s">
        <v>13190</v>
      </c>
      <c r="H944" s="656" t="s">
        <v>13191</v>
      </c>
      <c r="I944" s="656" t="s">
        <v>13192</v>
      </c>
      <c r="J944" s="656" t="s">
        <v>13193</v>
      </c>
    </row>
    <row r="945" spans="1:10" ht="24" customHeight="1" x14ac:dyDescent="0.2">
      <c r="A945" s="654" t="s">
        <v>13194</v>
      </c>
      <c r="B945" s="655" t="s">
        <v>13611</v>
      </c>
      <c r="C945" s="654" t="s">
        <v>7</v>
      </c>
      <c r="D945" s="654" t="s">
        <v>1513</v>
      </c>
      <c r="E945" s="824" t="s">
        <v>13432</v>
      </c>
      <c r="F945" s="824"/>
      <c r="G945" s="653" t="s">
        <v>18</v>
      </c>
      <c r="H945" s="652">
        <v>1</v>
      </c>
      <c r="I945" s="651">
        <v>34.93</v>
      </c>
      <c r="J945" s="651">
        <v>34.93</v>
      </c>
    </row>
    <row r="946" spans="1:10" ht="24" customHeight="1" x14ac:dyDescent="0.2">
      <c r="A946" s="649" t="s">
        <v>13197</v>
      </c>
      <c r="B946" s="650" t="s">
        <v>13433</v>
      </c>
      <c r="C946" s="649" t="s">
        <v>7</v>
      </c>
      <c r="D946" s="649" t="s">
        <v>1239</v>
      </c>
      <c r="E946" s="825" t="s">
        <v>13196</v>
      </c>
      <c r="F946" s="825"/>
      <c r="G946" s="648" t="s">
        <v>23</v>
      </c>
      <c r="H946" s="647">
        <v>4.2000000000000003E-2</v>
      </c>
      <c r="I946" s="646">
        <v>12.83</v>
      </c>
      <c r="J946" s="646">
        <v>0.53</v>
      </c>
    </row>
    <row r="947" spans="1:10" ht="24" customHeight="1" x14ac:dyDescent="0.2">
      <c r="A947" s="649" t="s">
        <v>13197</v>
      </c>
      <c r="B947" s="650" t="s">
        <v>13261</v>
      </c>
      <c r="C947" s="649" t="s">
        <v>7</v>
      </c>
      <c r="D947" s="649" t="s">
        <v>56</v>
      </c>
      <c r="E947" s="825" t="s">
        <v>13196</v>
      </c>
      <c r="F947" s="825"/>
      <c r="G947" s="648" t="s">
        <v>23</v>
      </c>
      <c r="H947" s="647">
        <v>4.2000000000000003E-2</v>
      </c>
      <c r="I947" s="646">
        <v>16.739999999999998</v>
      </c>
      <c r="J947" s="646">
        <v>0.7</v>
      </c>
    </row>
    <row r="948" spans="1:10" ht="24" customHeight="1" x14ac:dyDescent="0.2">
      <c r="A948" s="644" t="s">
        <v>13199</v>
      </c>
      <c r="B948" s="645" t="s">
        <v>13435</v>
      </c>
      <c r="C948" s="644" t="s">
        <v>7</v>
      </c>
      <c r="D948" s="644" t="s">
        <v>7401</v>
      </c>
      <c r="E948" s="821" t="s">
        <v>13220</v>
      </c>
      <c r="F948" s="821"/>
      <c r="G948" s="643" t="s">
        <v>38</v>
      </c>
      <c r="H948" s="642">
        <v>1.4E-2</v>
      </c>
      <c r="I948" s="641">
        <v>2.11</v>
      </c>
      <c r="J948" s="641">
        <v>0.02</v>
      </c>
    </row>
    <row r="949" spans="1:10" ht="24" customHeight="1" x14ac:dyDescent="0.2">
      <c r="A949" s="644" t="s">
        <v>13199</v>
      </c>
      <c r="B949" s="645" t="s">
        <v>13612</v>
      </c>
      <c r="C949" s="644" t="s">
        <v>7</v>
      </c>
      <c r="D949" s="644" t="s">
        <v>9274</v>
      </c>
      <c r="E949" s="821" t="s">
        <v>13220</v>
      </c>
      <c r="F949" s="821"/>
      <c r="G949" s="643" t="s">
        <v>18</v>
      </c>
      <c r="H949" s="642">
        <v>1.0609999999999999</v>
      </c>
      <c r="I949" s="641">
        <v>31.75</v>
      </c>
      <c r="J949" s="641">
        <v>33.68</v>
      </c>
    </row>
    <row r="950" spans="1:10" ht="25.5" x14ac:dyDescent="0.2">
      <c r="A950" s="640"/>
      <c r="B950" s="640"/>
      <c r="C950" s="640"/>
      <c r="D950" s="640"/>
      <c r="E950" s="640" t="s">
        <v>13209</v>
      </c>
      <c r="F950" s="639">
        <v>0.51613604259480605</v>
      </c>
      <c r="G950" s="640" t="s">
        <v>13210</v>
      </c>
      <c r="H950" s="639">
        <v>0.43</v>
      </c>
      <c r="I950" s="640" t="s">
        <v>13211</v>
      </c>
      <c r="J950" s="639">
        <v>0.95000000000000007</v>
      </c>
    </row>
    <row r="951" spans="1:10" ht="15" thickBot="1" x14ac:dyDescent="0.25">
      <c r="A951" s="640"/>
      <c r="B951" s="640"/>
      <c r="C951" s="640"/>
      <c r="D951" s="640"/>
      <c r="E951" s="640" t="s">
        <v>13212</v>
      </c>
      <c r="F951" s="639">
        <v>9.86</v>
      </c>
      <c r="G951" s="640"/>
      <c r="H951" s="822" t="s">
        <v>13213</v>
      </c>
      <c r="I951" s="822"/>
      <c r="J951" s="639">
        <v>44.79</v>
      </c>
    </row>
    <row r="952" spans="1:10" ht="0.95" customHeight="1" thickTop="1" x14ac:dyDescent="0.2">
      <c r="A952" s="638"/>
      <c r="B952" s="638"/>
      <c r="C952" s="638"/>
      <c r="D952" s="638"/>
      <c r="E952" s="638"/>
      <c r="F952" s="638"/>
      <c r="G952" s="638"/>
      <c r="H952" s="638"/>
      <c r="I952" s="638"/>
      <c r="J952" s="638"/>
    </row>
    <row r="953" spans="1:10" ht="18" customHeight="1" x14ac:dyDescent="0.2">
      <c r="A953" s="658" t="s">
        <v>13613</v>
      </c>
      <c r="B953" s="656" t="s">
        <v>13186</v>
      </c>
      <c r="C953" s="658" t="s">
        <v>13187</v>
      </c>
      <c r="D953" s="658" t="s">
        <v>13188</v>
      </c>
      <c r="E953" s="823" t="s">
        <v>13189</v>
      </c>
      <c r="F953" s="823"/>
      <c r="G953" s="657" t="s">
        <v>13190</v>
      </c>
      <c r="H953" s="656" t="s">
        <v>13191</v>
      </c>
      <c r="I953" s="656" t="s">
        <v>13192</v>
      </c>
      <c r="J953" s="656" t="s">
        <v>13193</v>
      </c>
    </row>
    <row r="954" spans="1:10" ht="36" customHeight="1" x14ac:dyDescent="0.2">
      <c r="A954" s="654" t="s">
        <v>13194</v>
      </c>
      <c r="B954" s="655" t="s">
        <v>13614</v>
      </c>
      <c r="C954" s="654" t="s">
        <v>7</v>
      </c>
      <c r="D954" s="654" t="s">
        <v>305</v>
      </c>
      <c r="E954" s="824" t="s">
        <v>13432</v>
      </c>
      <c r="F954" s="824"/>
      <c r="G954" s="653" t="s">
        <v>38</v>
      </c>
      <c r="H954" s="652">
        <v>1</v>
      </c>
      <c r="I954" s="651">
        <v>6.43</v>
      </c>
      <c r="J954" s="651">
        <v>6.43</v>
      </c>
    </row>
    <row r="955" spans="1:10" ht="24" customHeight="1" x14ac:dyDescent="0.2">
      <c r="A955" s="649" t="s">
        <v>13197</v>
      </c>
      <c r="B955" s="650" t="s">
        <v>13433</v>
      </c>
      <c r="C955" s="649" t="s">
        <v>7</v>
      </c>
      <c r="D955" s="649" t="s">
        <v>1239</v>
      </c>
      <c r="E955" s="825" t="s">
        <v>13196</v>
      </c>
      <c r="F955" s="825"/>
      <c r="G955" s="648" t="s">
        <v>23</v>
      </c>
      <c r="H955" s="647">
        <v>0.12</v>
      </c>
      <c r="I955" s="646">
        <v>12.83</v>
      </c>
      <c r="J955" s="646">
        <v>1.53</v>
      </c>
    </row>
    <row r="956" spans="1:10" ht="24" customHeight="1" x14ac:dyDescent="0.2">
      <c r="A956" s="649" t="s">
        <v>13197</v>
      </c>
      <c r="B956" s="650" t="s">
        <v>13261</v>
      </c>
      <c r="C956" s="649" t="s">
        <v>7</v>
      </c>
      <c r="D956" s="649" t="s">
        <v>56</v>
      </c>
      <c r="E956" s="825" t="s">
        <v>13196</v>
      </c>
      <c r="F956" s="825"/>
      <c r="G956" s="648" t="s">
        <v>23</v>
      </c>
      <c r="H956" s="647">
        <v>0.12</v>
      </c>
      <c r="I956" s="646">
        <v>16.739999999999998</v>
      </c>
      <c r="J956" s="646">
        <v>2</v>
      </c>
    </row>
    <row r="957" spans="1:10" ht="24" customHeight="1" x14ac:dyDescent="0.2">
      <c r="A957" s="644" t="s">
        <v>13199</v>
      </c>
      <c r="B957" s="645" t="s">
        <v>13434</v>
      </c>
      <c r="C957" s="644" t="s">
        <v>7</v>
      </c>
      <c r="D957" s="644" t="s">
        <v>5074</v>
      </c>
      <c r="E957" s="821" t="s">
        <v>13220</v>
      </c>
      <c r="F957" s="821"/>
      <c r="G957" s="643" t="s">
        <v>38</v>
      </c>
      <c r="H957" s="642">
        <v>1.0999999999999999E-2</v>
      </c>
      <c r="I957" s="641">
        <v>84.64</v>
      </c>
      <c r="J957" s="641">
        <v>0.93</v>
      </c>
    </row>
    <row r="958" spans="1:10" ht="24" customHeight="1" x14ac:dyDescent="0.2">
      <c r="A958" s="644" t="s">
        <v>13199</v>
      </c>
      <c r="B958" s="645" t="s">
        <v>13435</v>
      </c>
      <c r="C958" s="644" t="s">
        <v>7</v>
      </c>
      <c r="D958" s="644" t="s">
        <v>7401</v>
      </c>
      <c r="E958" s="821" t="s">
        <v>13220</v>
      </c>
      <c r="F958" s="821"/>
      <c r="G958" s="643" t="s">
        <v>38</v>
      </c>
      <c r="H958" s="642">
        <v>4.4999999999999998E-2</v>
      </c>
      <c r="I958" s="641">
        <v>2.11</v>
      </c>
      <c r="J958" s="641">
        <v>0.09</v>
      </c>
    </row>
    <row r="959" spans="1:10" ht="24" customHeight="1" x14ac:dyDescent="0.2">
      <c r="A959" s="644" t="s">
        <v>13199</v>
      </c>
      <c r="B959" s="645" t="s">
        <v>13436</v>
      </c>
      <c r="C959" s="644" t="s">
        <v>7</v>
      </c>
      <c r="D959" s="644" t="s">
        <v>8545</v>
      </c>
      <c r="E959" s="821" t="s">
        <v>13220</v>
      </c>
      <c r="F959" s="821"/>
      <c r="G959" s="643" t="s">
        <v>38</v>
      </c>
      <c r="H959" s="642">
        <v>1.2E-2</v>
      </c>
      <c r="I959" s="641">
        <v>73.5</v>
      </c>
      <c r="J959" s="641">
        <v>0.88</v>
      </c>
    </row>
    <row r="960" spans="1:10" ht="24" customHeight="1" x14ac:dyDescent="0.2">
      <c r="A960" s="644" t="s">
        <v>13199</v>
      </c>
      <c r="B960" s="645" t="s">
        <v>13615</v>
      </c>
      <c r="C960" s="644" t="s">
        <v>7</v>
      </c>
      <c r="D960" s="644" t="s">
        <v>8801</v>
      </c>
      <c r="E960" s="821" t="s">
        <v>13220</v>
      </c>
      <c r="F960" s="821"/>
      <c r="G960" s="643" t="s">
        <v>38</v>
      </c>
      <c r="H960" s="642">
        <v>1</v>
      </c>
      <c r="I960" s="641">
        <v>1</v>
      </c>
      <c r="J960" s="641">
        <v>1</v>
      </c>
    </row>
    <row r="961" spans="1:10" ht="25.5" x14ac:dyDescent="0.2">
      <c r="A961" s="640"/>
      <c r="B961" s="640"/>
      <c r="C961" s="640"/>
      <c r="D961" s="640"/>
      <c r="E961" s="640" t="s">
        <v>13209</v>
      </c>
      <c r="F961" s="639">
        <v>1.4832119960882322</v>
      </c>
      <c r="G961" s="640" t="s">
        <v>13210</v>
      </c>
      <c r="H961" s="639">
        <v>1.25</v>
      </c>
      <c r="I961" s="640" t="s">
        <v>13211</v>
      </c>
      <c r="J961" s="639">
        <v>2.73</v>
      </c>
    </row>
    <row r="962" spans="1:10" ht="15" thickBot="1" x14ac:dyDescent="0.25">
      <c r="A962" s="640"/>
      <c r="B962" s="640"/>
      <c r="C962" s="640"/>
      <c r="D962" s="640"/>
      <c r="E962" s="640" t="s">
        <v>13212</v>
      </c>
      <c r="F962" s="639">
        <v>1.81</v>
      </c>
      <c r="G962" s="640"/>
      <c r="H962" s="822" t="s">
        <v>13213</v>
      </c>
      <c r="I962" s="822"/>
      <c r="J962" s="639">
        <v>8.24</v>
      </c>
    </row>
    <row r="963" spans="1:10" ht="0.95" customHeight="1" thickTop="1" x14ac:dyDescent="0.2">
      <c r="A963" s="638"/>
      <c r="B963" s="638"/>
      <c r="C963" s="638"/>
      <c r="D963" s="638"/>
      <c r="E963" s="638"/>
      <c r="F963" s="638"/>
      <c r="G963" s="638"/>
      <c r="H963" s="638"/>
      <c r="I963" s="638"/>
      <c r="J963" s="638"/>
    </row>
    <row r="964" spans="1:10" ht="18" customHeight="1" x14ac:dyDescent="0.2">
      <c r="A964" s="658" t="s">
        <v>13616</v>
      </c>
      <c r="B964" s="656" t="s">
        <v>13186</v>
      </c>
      <c r="C964" s="658" t="s">
        <v>13187</v>
      </c>
      <c r="D964" s="658" t="s">
        <v>13188</v>
      </c>
      <c r="E964" s="823" t="s">
        <v>13189</v>
      </c>
      <c r="F964" s="823"/>
      <c r="G964" s="657" t="s">
        <v>13190</v>
      </c>
      <c r="H964" s="656" t="s">
        <v>13191</v>
      </c>
      <c r="I964" s="656" t="s">
        <v>13192</v>
      </c>
      <c r="J964" s="656" t="s">
        <v>13193</v>
      </c>
    </row>
    <row r="965" spans="1:10" ht="24" customHeight="1" x14ac:dyDescent="0.2">
      <c r="A965" s="654" t="s">
        <v>13194</v>
      </c>
      <c r="B965" s="655" t="s">
        <v>13617</v>
      </c>
      <c r="C965" s="654" t="s">
        <v>7</v>
      </c>
      <c r="D965" s="654" t="s">
        <v>1622</v>
      </c>
      <c r="E965" s="824" t="s">
        <v>13432</v>
      </c>
      <c r="F965" s="824"/>
      <c r="G965" s="653" t="s">
        <v>38</v>
      </c>
      <c r="H965" s="652">
        <v>1</v>
      </c>
      <c r="I965" s="651">
        <v>17.100000000000001</v>
      </c>
      <c r="J965" s="651">
        <v>17.100000000000001</v>
      </c>
    </row>
    <row r="966" spans="1:10" ht="24" customHeight="1" x14ac:dyDescent="0.2">
      <c r="A966" s="649" t="s">
        <v>13197</v>
      </c>
      <c r="B966" s="650" t="s">
        <v>13433</v>
      </c>
      <c r="C966" s="649" t="s">
        <v>7</v>
      </c>
      <c r="D966" s="649" t="s">
        <v>1239</v>
      </c>
      <c r="E966" s="825" t="s">
        <v>13196</v>
      </c>
      <c r="F966" s="825"/>
      <c r="G966" s="648" t="s">
        <v>23</v>
      </c>
      <c r="H966" s="647">
        <v>0.14399999999999999</v>
      </c>
      <c r="I966" s="646">
        <v>12.83</v>
      </c>
      <c r="J966" s="646">
        <v>1.84</v>
      </c>
    </row>
    <row r="967" spans="1:10" ht="24" customHeight="1" x14ac:dyDescent="0.2">
      <c r="A967" s="649" t="s">
        <v>13197</v>
      </c>
      <c r="B967" s="650" t="s">
        <v>13261</v>
      </c>
      <c r="C967" s="649" t="s">
        <v>7</v>
      </c>
      <c r="D967" s="649" t="s">
        <v>56</v>
      </c>
      <c r="E967" s="825" t="s">
        <v>13196</v>
      </c>
      <c r="F967" s="825"/>
      <c r="G967" s="648" t="s">
        <v>23</v>
      </c>
      <c r="H967" s="647">
        <v>0.14399999999999999</v>
      </c>
      <c r="I967" s="646">
        <v>16.739999999999998</v>
      </c>
      <c r="J967" s="646">
        <v>2.41</v>
      </c>
    </row>
    <row r="968" spans="1:10" ht="24" customHeight="1" x14ac:dyDescent="0.2">
      <c r="A968" s="644" t="s">
        <v>13199</v>
      </c>
      <c r="B968" s="645" t="s">
        <v>13434</v>
      </c>
      <c r="C968" s="644" t="s">
        <v>7</v>
      </c>
      <c r="D968" s="644" t="s">
        <v>5074</v>
      </c>
      <c r="E968" s="821" t="s">
        <v>13220</v>
      </c>
      <c r="F968" s="821"/>
      <c r="G968" s="643" t="s">
        <v>38</v>
      </c>
      <c r="H968" s="642">
        <v>2.5999999999999999E-2</v>
      </c>
      <c r="I968" s="641">
        <v>84.64</v>
      </c>
      <c r="J968" s="641">
        <v>2.2000000000000002</v>
      </c>
    </row>
    <row r="969" spans="1:10" ht="24" customHeight="1" x14ac:dyDescent="0.2">
      <c r="A969" s="644" t="s">
        <v>13199</v>
      </c>
      <c r="B969" s="645" t="s">
        <v>13435</v>
      </c>
      <c r="C969" s="644" t="s">
        <v>7</v>
      </c>
      <c r="D969" s="644" t="s">
        <v>7401</v>
      </c>
      <c r="E969" s="821" t="s">
        <v>13220</v>
      </c>
      <c r="F969" s="821"/>
      <c r="G969" s="643" t="s">
        <v>38</v>
      </c>
      <c r="H969" s="642">
        <v>3.5999999999999997E-2</v>
      </c>
      <c r="I969" s="641">
        <v>2.11</v>
      </c>
      <c r="J969" s="641">
        <v>7.0000000000000007E-2</v>
      </c>
    </row>
    <row r="970" spans="1:10" ht="24" customHeight="1" x14ac:dyDescent="0.2">
      <c r="A970" s="644" t="s">
        <v>13199</v>
      </c>
      <c r="B970" s="645" t="s">
        <v>13436</v>
      </c>
      <c r="C970" s="644" t="s">
        <v>7</v>
      </c>
      <c r="D970" s="644" t="s">
        <v>8545</v>
      </c>
      <c r="E970" s="821" t="s">
        <v>13220</v>
      </c>
      <c r="F970" s="821"/>
      <c r="G970" s="643" t="s">
        <v>38</v>
      </c>
      <c r="H970" s="642">
        <v>3.3000000000000002E-2</v>
      </c>
      <c r="I970" s="641">
        <v>73.5</v>
      </c>
      <c r="J970" s="641">
        <v>2.42</v>
      </c>
    </row>
    <row r="971" spans="1:10" ht="24" customHeight="1" x14ac:dyDescent="0.2">
      <c r="A971" s="644" t="s">
        <v>13199</v>
      </c>
      <c r="B971" s="645" t="s">
        <v>13618</v>
      </c>
      <c r="C971" s="644" t="s">
        <v>7</v>
      </c>
      <c r="D971" s="644" t="s">
        <v>8807</v>
      </c>
      <c r="E971" s="821" t="s">
        <v>13220</v>
      </c>
      <c r="F971" s="821"/>
      <c r="G971" s="643" t="s">
        <v>38</v>
      </c>
      <c r="H971" s="642">
        <v>1</v>
      </c>
      <c r="I971" s="641">
        <v>8.16</v>
      </c>
      <c r="J971" s="641">
        <v>8.16</v>
      </c>
    </row>
    <row r="972" spans="1:10" ht="25.5" x14ac:dyDescent="0.2">
      <c r="A972" s="640"/>
      <c r="B972" s="640"/>
      <c r="C972" s="640"/>
      <c r="D972" s="640"/>
      <c r="E972" s="640" t="s">
        <v>13209</v>
      </c>
      <c r="F972" s="639">
        <v>1.7820275996957513</v>
      </c>
      <c r="G972" s="640" t="s">
        <v>13210</v>
      </c>
      <c r="H972" s="639">
        <v>1.5</v>
      </c>
      <c r="I972" s="640" t="s">
        <v>13211</v>
      </c>
      <c r="J972" s="639">
        <v>3.28</v>
      </c>
    </row>
    <row r="973" spans="1:10" ht="15" thickBot="1" x14ac:dyDescent="0.25">
      <c r="A973" s="640"/>
      <c r="B973" s="640"/>
      <c r="C973" s="640"/>
      <c r="D973" s="640"/>
      <c r="E973" s="640" t="s">
        <v>13212</v>
      </c>
      <c r="F973" s="639">
        <v>4.82</v>
      </c>
      <c r="G973" s="640"/>
      <c r="H973" s="822" t="s">
        <v>13213</v>
      </c>
      <c r="I973" s="822"/>
      <c r="J973" s="639">
        <v>21.92</v>
      </c>
    </row>
    <row r="974" spans="1:10" ht="0.95" customHeight="1" thickTop="1" x14ac:dyDescent="0.2">
      <c r="A974" s="638"/>
      <c r="B974" s="638"/>
      <c r="C974" s="638"/>
      <c r="D974" s="638"/>
      <c r="E974" s="638"/>
      <c r="F974" s="638"/>
      <c r="G974" s="638"/>
      <c r="H974" s="638"/>
      <c r="I974" s="638"/>
      <c r="J974" s="638"/>
    </row>
    <row r="975" spans="1:10" ht="18" customHeight="1" x14ac:dyDescent="0.2">
      <c r="A975" s="658" t="s">
        <v>13619</v>
      </c>
      <c r="B975" s="656" t="s">
        <v>13186</v>
      </c>
      <c r="C975" s="658" t="s">
        <v>13187</v>
      </c>
      <c r="D975" s="658" t="s">
        <v>13188</v>
      </c>
      <c r="E975" s="823" t="s">
        <v>13189</v>
      </c>
      <c r="F975" s="823"/>
      <c r="G975" s="657" t="s">
        <v>13190</v>
      </c>
      <c r="H975" s="656" t="s">
        <v>13191</v>
      </c>
      <c r="I975" s="656" t="s">
        <v>13192</v>
      </c>
      <c r="J975" s="656" t="s">
        <v>13193</v>
      </c>
    </row>
    <row r="976" spans="1:10" ht="24" customHeight="1" x14ac:dyDescent="0.2">
      <c r="A976" s="654" t="s">
        <v>13194</v>
      </c>
      <c r="B976" s="655" t="s">
        <v>13620</v>
      </c>
      <c r="C976" s="654" t="s">
        <v>7</v>
      </c>
      <c r="D976" s="654" t="s">
        <v>1624</v>
      </c>
      <c r="E976" s="824" t="s">
        <v>13432</v>
      </c>
      <c r="F976" s="824"/>
      <c r="G976" s="653" t="s">
        <v>38</v>
      </c>
      <c r="H976" s="652">
        <v>1</v>
      </c>
      <c r="I976" s="651">
        <v>65.739999999999995</v>
      </c>
      <c r="J976" s="651">
        <v>65.739999999999995</v>
      </c>
    </row>
    <row r="977" spans="1:10" ht="24" customHeight="1" x14ac:dyDescent="0.2">
      <c r="A977" s="649" t="s">
        <v>13197</v>
      </c>
      <c r="B977" s="650" t="s">
        <v>13433</v>
      </c>
      <c r="C977" s="649" t="s">
        <v>7</v>
      </c>
      <c r="D977" s="649" t="s">
        <v>1239</v>
      </c>
      <c r="E977" s="825" t="s">
        <v>13196</v>
      </c>
      <c r="F977" s="825"/>
      <c r="G977" s="648" t="s">
        <v>23</v>
      </c>
      <c r="H977" s="647">
        <v>0.20899999999999999</v>
      </c>
      <c r="I977" s="646">
        <v>12.83</v>
      </c>
      <c r="J977" s="646">
        <v>2.68</v>
      </c>
    </row>
    <row r="978" spans="1:10" ht="24" customHeight="1" x14ac:dyDescent="0.2">
      <c r="A978" s="649" t="s">
        <v>13197</v>
      </c>
      <c r="B978" s="650" t="s">
        <v>13261</v>
      </c>
      <c r="C978" s="649" t="s">
        <v>7</v>
      </c>
      <c r="D978" s="649" t="s">
        <v>56</v>
      </c>
      <c r="E978" s="825" t="s">
        <v>13196</v>
      </c>
      <c r="F978" s="825"/>
      <c r="G978" s="648" t="s">
        <v>23</v>
      </c>
      <c r="H978" s="647">
        <v>0.20899999999999999</v>
      </c>
      <c r="I978" s="646">
        <v>16.739999999999998</v>
      </c>
      <c r="J978" s="646">
        <v>3.49</v>
      </c>
    </row>
    <row r="979" spans="1:10" ht="24" customHeight="1" x14ac:dyDescent="0.2">
      <c r="A979" s="644" t="s">
        <v>13199</v>
      </c>
      <c r="B979" s="645" t="s">
        <v>13434</v>
      </c>
      <c r="C979" s="644" t="s">
        <v>7</v>
      </c>
      <c r="D979" s="644" t="s">
        <v>5074</v>
      </c>
      <c r="E979" s="821" t="s">
        <v>13220</v>
      </c>
      <c r="F979" s="821"/>
      <c r="G979" s="643" t="s">
        <v>38</v>
      </c>
      <c r="H979" s="642">
        <v>0.06</v>
      </c>
      <c r="I979" s="641">
        <v>84.64</v>
      </c>
      <c r="J979" s="641">
        <v>5.07</v>
      </c>
    </row>
    <row r="980" spans="1:10" ht="24" customHeight="1" x14ac:dyDescent="0.2">
      <c r="A980" s="644" t="s">
        <v>13199</v>
      </c>
      <c r="B980" s="645" t="s">
        <v>13435</v>
      </c>
      <c r="C980" s="644" t="s">
        <v>7</v>
      </c>
      <c r="D980" s="644" t="s">
        <v>7401</v>
      </c>
      <c r="E980" s="821" t="s">
        <v>13220</v>
      </c>
      <c r="F980" s="821"/>
      <c r="G980" s="643" t="s">
        <v>38</v>
      </c>
      <c r="H980" s="642">
        <v>5.2999999999999999E-2</v>
      </c>
      <c r="I980" s="641">
        <v>2.11</v>
      </c>
      <c r="J980" s="641">
        <v>0.11</v>
      </c>
    </row>
    <row r="981" spans="1:10" ht="24" customHeight="1" x14ac:dyDescent="0.2">
      <c r="A981" s="644" t="s">
        <v>13199</v>
      </c>
      <c r="B981" s="645" t="s">
        <v>13436</v>
      </c>
      <c r="C981" s="644" t="s">
        <v>7</v>
      </c>
      <c r="D981" s="644" t="s">
        <v>8545</v>
      </c>
      <c r="E981" s="821" t="s">
        <v>13220</v>
      </c>
      <c r="F981" s="821"/>
      <c r="G981" s="643" t="s">
        <v>38</v>
      </c>
      <c r="H981" s="642">
        <v>7.8E-2</v>
      </c>
      <c r="I981" s="641">
        <v>73.5</v>
      </c>
      <c r="J981" s="641">
        <v>5.73</v>
      </c>
    </row>
    <row r="982" spans="1:10" ht="24" customHeight="1" x14ac:dyDescent="0.2">
      <c r="A982" s="644" t="s">
        <v>13199</v>
      </c>
      <c r="B982" s="645" t="s">
        <v>13621</v>
      </c>
      <c r="C982" s="644" t="s">
        <v>7</v>
      </c>
      <c r="D982" s="644" t="s">
        <v>8805</v>
      </c>
      <c r="E982" s="821" t="s">
        <v>13220</v>
      </c>
      <c r="F982" s="821"/>
      <c r="G982" s="643" t="s">
        <v>38</v>
      </c>
      <c r="H982" s="642">
        <v>1</v>
      </c>
      <c r="I982" s="641">
        <v>48.66</v>
      </c>
      <c r="J982" s="641">
        <v>48.66</v>
      </c>
    </row>
    <row r="983" spans="1:10" ht="25.5" x14ac:dyDescent="0.2">
      <c r="A983" s="640"/>
      <c r="B983" s="640"/>
      <c r="C983" s="640"/>
      <c r="D983" s="640"/>
      <c r="E983" s="640" t="s">
        <v>13209</v>
      </c>
      <c r="F983" s="639">
        <v>2.5861132239487126</v>
      </c>
      <c r="G983" s="640" t="s">
        <v>13210</v>
      </c>
      <c r="H983" s="639">
        <v>2.17</v>
      </c>
      <c r="I983" s="640" t="s">
        <v>13211</v>
      </c>
      <c r="J983" s="639">
        <v>4.76</v>
      </c>
    </row>
    <row r="984" spans="1:10" ht="15" thickBot="1" x14ac:dyDescent="0.25">
      <c r="A984" s="640"/>
      <c r="B984" s="640"/>
      <c r="C984" s="640"/>
      <c r="D984" s="640"/>
      <c r="E984" s="640" t="s">
        <v>13212</v>
      </c>
      <c r="F984" s="639">
        <v>18.559999999999999</v>
      </c>
      <c r="G984" s="640"/>
      <c r="H984" s="822" t="s">
        <v>13213</v>
      </c>
      <c r="I984" s="822"/>
      <c r="J984" s="639">
        <v>84.3</v>
      </c>
    </row>
    <row r="985" spans="1:10" ht="0.95" customHeight="1" thickTop="1" x14ac:dyDescent="0.2">
      <c r="A985" s="638"/>
      <c r="B985" s="638"/>
      <c r="C985" s="638"/>
      <c r="D985" s="638"/>
      <c r="E985" s="638"/>
      <c r="F985" s="638"/>
      <c r="G985" s="638"/>
      <c r="H985" s="638"/>
      <c r="I985" s="638"/>
      <c r="J985" s="638"/>
    </row>
    <row r="986" spans="1:10" ht="18" customHeight="1" x14ac:dyDescent="0.2">
      <c r="A986" s="658" t="s">
        <v>13622</v>
      </c>
      <c r="B986" s="656" t="s">
        <v>13186</v>
      </c>
      <c r="C986" s="658" t="s">
        <v>13187</v>
      </c>
      <c r="D986" s="658" t="s">
        <v>13188</v>
      </c>
      <c r="E986" s="823" t="s">
        <v>13189</v>
      </c>
      <c r="F986" s="823"/>
      <c r="G986" s="657" t="s">
        <v>13190</v>
      </c>
      <c r="H986" s="656" t="s">
        <v>13191</v>
      </c>
      <c r="I986" s="656" t="s">
        <v>13192</v>
      </c>
      <c r="J986" s="656" t="s">
        <v>13193</v>
      </c>
    </row>
    <row r="987" spans="1:10" ht="36" customHeight="1" x14ac:dyDescent="0.2">
      <c r="A987" s="654" t="s">
        <v>13194</v>
      </c>
      <c r="B987" s="655" t="s">
        <v>13623</v>
      </c>
      <c r="C987" s="654" t="s">
        <v>7</v>
      </c>
      <c r="D987" s="654" t="s">
        <v>359</v>
      </c>
      <c r="E987" s="824" t="s">
        <v>13432</v>
      </c>
      <c r="F987" s="824"/>
      <c r="G987" s="653" t="s">
        <v>38</v>
      </c>
      <c r="H987" s="652">
        <v>1</v>
      </c>
      <c r="I987" s="651">
        <v>16.16</v>
      </c>
      <c r="J987" s="651">
        <v>16.16</v>
      </c>
    </row>
    <row r="988" spans="1:10" ht="24" customHeight="1" x14ac:dyDescent="0.2">
      <c r="A988" s="649" t="s">
        <v>13197</v>
      </c>
      <c r="B988" s="650" t="s">
        <v>13433</v>
      </c>
      <c r="C988" s="649" t="s">
        <v>7</v>
      </c>
      <c r="D988" s="649" t="s">
        <v>1239</v>
      </c>
      <c r="E988" s="825" t="s">
        <v>13196</v>
      </c>
      <c r="F988" s="825"/>
      <c r="G988" s="648" t="s">
        <v>23</v>
      </c>
      <c r="H988" s="647">
        <v>0.14399999999999999</v>
      </c>
      <c r="I988" s="646">
        <v>12.83</v>
      </c>
      <c r="J988" s="646">
        <v>1.84</v>
      </c>
    </row>
    <row r="989" spans="1:10" ht="24" customHeight="1" x14ac:dyDescent="0.2">
      <c r="A989" s="649" t="s">
        <v>13197</v>
      </c>
      <c r="B989" s="650" t="s">
        <v>13261</v>
      </c>
      <c r="C989" s="649" t="s">
        <v>7</v>
      </c>
      <c r="D989" s="649" t="s">
        <v>56</v>
      </c>
      <c r="E989" s="825" t="s">
        <v>13196</v>
      </c>
      <c r="F989" s="825"/>
      <c r="G989" s="648" t="s">
        <v>23</v>
      </c>
      <c r="H989" s="647">
        <v>0.14399999999999999</v>
      </c>
      <c r="I989" s="646">
        <v>16.739999999999998</v>
      </c>
      <c r="J989" s="646">
        <v>2.41</v>
      </c>
    </row>
    <row r="990" spans="1:10" ht="24" customHeight="1" x14ac:dyDescent="0.2">
      <c r="A990" s="644" t="s">
        <v>13199</v>
      </c>
      <c r="B990" s="645" t="s">
        <v>13434</v>
      </c>
      <c r="C990" s="644" t="s">
        <v>7</v>
      </c>
      <c r="D990" s="644" t="s">
        <v>5074</v>
      </c>
      <c r="E990" s="821" t="s">
        <v>13220</v>
      </c>
      <c r="F990" s="821"/>
      <c r="G990" s="643" t="s">
        <v>38</v>
      </c>
      <c r="H990" s="642">
        <v>2.5999999999999999E-2</v>
      </c>
      <c r="I990" s="641">
        <v>84.64</v>
      </c>
      <c r="J990" s="641">
        <v>2.2000000000000002</v>
      </c>
    </row>
    <row r="991" spans="1:10" ht="24" customHeight="1" x14ac:dyDescent="0.2">
      <c r="A991" s="644" t="s">
        <v>13199</v>
      </c>
      <c r="B991" s="645" t="s">
        <v>13435</v>
      </c>
      <c r="C991" s="644" t="s">
        <v>7</v>
      </c>
      <c r="D991" s="644" t="s">
        <v>7401</v>
      </c>
      <c r="E991" s="821" t="s">
        <v>13220</v>
      </c>
      <c r="F991" s="821"/>
      <c r="G991" s="643" t="s">
        <v>38</v>
      </c>
      <c r="H991" s="642">
        <v>3.5999999999999997E-2</v>
      </c>
      <c r="I991" s="641">
        <v>2.11</v>
      </c>
      <c r="J991" s="641">
        <v>7.0000000000000007E-2</v>
      </c>
    </row>
    <row r="992" spans="1:10" ht="24" customHeight="1" x14ac:dyDescent="0.2">
      <c r="A992" s="644" t="s">
        <v>13199</v>
      </c>
      <c r="B992" s="645" t="s">
        <v>13436</v>
      </c>
      <c r="C992" s="644" t="s">
        <v>7</v>
      </c>
      <c r="D992" s="644" t="s">
        <v>8545</v>
      </c>
      <c r="E992" s="821" t="s">
        <v>13220</v>
      </c>
      <c r="F992" s="821"/>
      <c r="G992" s="643" t="s">
        <v>38</v>
      </c>
      <c r="H992" s="642">
        <v>3.3000000000000002E-2</v>
      </c>
      <c r="I992" s="641">
        <v>73.5</v>
      </c>
      <c r="J992" s="641">
        <v>2.42</v>
      </c>
    </row>
    <row r="993" spans="1:10" ht="24" customHeight="1" x14ac:dyDescent="0.2">
      <c r="A993" s="644" t="s">
        <v>13199</v>
      </c>
      <c r="B993" s="645" t="s">
        <v>13624</v>
      </c>
      <c r="C993" s="644" t="s">
        <v>7</v>
      </c>
      <c r="D993" s="644" t="s">
        <v>8720</v>
      </c>
      <c r="E993" s="821" t="s">
        <v>13220</v>
      </c>
      <c r="F993" s="821"/>
      <c r="G993" s="643" t="s">
        <v>38</v>
      </c>
      <c r="H993" s="642">
        <v>1</v>
      </c>
      <c r="I993" s="641">
        <v>7.22</v>
      </c>
      <c r="J993" s="641">
        <v>7.22</v>
      </c>
    </row>
    <row r="994" spans="1:10" ht="25.5" x14ac:dyDescent="0.2">
      <c r="A994" s="640"/>
      <c r="B994" s="640"/>
      <c r="C994" s="640"/>
      <c r="D994" s="640"/>
      <c r="E994" s="640" t="s">
        <v>13209</v>
      </c>
      <c r="F994" s="639">
        <v>1.7820275996957513</v>
      </c>
      <c r="G994" s="640" t="s">
        <v>13210</v>
      </c>
      <c r="H994" s="639">
        <v>1.5</v>
      </c>
      <c r="I994" s="640" t="s">
        <v>13211</v>
      </c>
      <c r="J994" s="639">
        <v>3.28</v>
      </c>
    </row>
    <row r="995" spans="1:10" ht="15" thickBot="1" x14ac:dyDescent="0.25">
      <c r="A995" s="640"/>
      <c r="B995" s="640"/>
      <c r="C995" s="640"/>
      <c r="D995" s="640"/>
      <c r="E995" s="640" t="s">
        <v>13212</v>
      </c>
      <c r="F995" s="639">
        <v>4.5599999999999996</v>
      </c>
      <c r="G995" s="640"/>
      <c r="H995" s="822" t="s">
        <v>13213</v>
      </c>
      <c r="I995" s="822"/>
      <c r="J995" s="639">
        <v>20.72</v>
      </c>
    </row>
    <row r="996" spans="1:10" ht="0.95" customHeight="1" thickTop="1" x14ac:dyDescent="0.2">
      <c r="A996" s="638"/>
      <c r="B996" s="638"/>
      <c r="C996" s="638"/>
      <c r="D996" s="638"/>
      <c r="E996" s="638"/>
      <c r="F996" s="638"/>
      <c r="G996" s="638"/>
      <c r="H996" s="638"/>
      <c r="I996" s="638"/>
      <c r="J996" s="638"/>
    </row>
    <row r="997" spans="1:10" ht="18" customHeight="1" x14ac:dyDescent="0.2">
      <c r="A997" s="658" t="s">
        <v>13625</v>
      </c>
      <c r="B997" s="656" t="s">
        <v>13186</v>
      </c>
      <c r="C997" s="658" t="s">
        <v>13187</v>
      </c>
      <c r="D997" s="658" t="s">
        <v>13188</v>
      </c>
      <c r="E997" s="823" t="s">
        <v>13189</v>
      </c>
      <c r="F997" s="823"/>
      <c r="G997" s="657" t="s">
        <v>13190</v>
      </c>
      <c r="H997" s="656" t="s">
        <v>13191</v>
      </c>
      <c r="I997" s="656" t="s">
        <v>13192</v>
      </c>
      <c r="J997" s="656" t="s">
        <v>13193</v>
      </c>
    </row>
    <row r="998" spans="1:10" ht="36" customHeight="1" x14ac:dyDescent="0.2">
      <c r="A998" s="654" t="s">
        <v>13194</v>
      </c>
      <c r="B998" s="655" t="s">
        <v>13626</v>
      </c>
      <c r="C998" s="654" t="s">
        <v>7</v>
      </c>
      <c r="D998" s="654" t="s">
        <v>1446</v>
      </c>
      <c r="E998" s="824" t="s">
        <v>13432</v>
      </c>
      <c r="F998" s="824"/>
      <c r="G998" s="653" t="s">
        <v>38</v>
      </c>
      <c r="H998" s="652">
        <v>1</v>
      </c>
      <c r="I998" s="651">
        <v>11.55</v>
      </c>
      <c r="J998" s="651">
        <v>11.55</v>
      </c>
    </row>
    <row r="999" spans="1:10" ht="24" customHeight="1" x14ac:dyDescent="0.2">
      <c r="A999" s="649" t="s">
        <v>13197</v>
      </c>
      <c r="B999" s="650" t="s">
        <v>13433</v>
      </c>
      <c r="C999" s="649" t="s">
        <v>7</v>
      </c>
      <c r="D999" s="649" t="s">
        <v>1239</v>
      </c>
      <c r="E999" s="825" t="s">
        <v>13196</v>
      </c>
      <c r="F999" s="825"/>
      <c r="G999" s="648" t="s">
        <v>23</v>
      </c>
      <c r="H999" s="647">
        <v>0.15</v>
      </c>
      <c r="I999" s="646">
        <v>12.83</v>
      </c>
      <c r="J999" s="646">
        <v>1.92</v>
      </c>
    </row>
    <row r="1000" spans="1:10" ht="24" customHeight="1" x14ac:dyDescent="0.2">
      <c r="A1000" s="649" t="s">
        <v>13197</v>
      </c>
      <c r="B1000" s="650" t="s">
        <v>13261</v>
      </c>
      <c r="C1000" s="649" t="s">
        <v>7</v>
      </c>
      <c r="D1000" s="649" t="s">
        <v>56</v>
      </c>
      <c r="E1000" s="825" t="s">
        <v>13196</v>
      </c>
      <c r="F1000" s="825"/>
      <c r="G1000" s="648" t="s">
        <v>23</v>
      </c>
      <c r="H1000" s="647">
        <v>0.15</v>
      </c>
      <c r="I1000" s="646">
        <v>16.739999999999998</v>
      </c>
      <c r="J1000" s="646">
        <v>2.5099999999999998</v>
      </c>
    </row>
    <row r="1001" spans="1:10" ht="24" customHeight="1" x14ac:dyDescent="0.2">
      <c r="A1001" s="644" t="s">
        <v>13199</v>
      </c>
      <c r="B1001" s="645" t="s">
        <v>13434</v>
      </c>
      <c r="C1001" s="644" t="s">
        <v>7</v>
      </c>
      <c r="D1001" s="644" t="s">
        <v>5074</v>
      </c>
      <c r="E1001" s="821" t="s">
        <v>13220</v>
      </c>
      <c r="F1001" s="821"/>
      <c r="G1001" s="643" t="s">
        <v>38</v>
      </c>
      <c r="H1001" s="642">
        <v>7.0000000000000001E-3</v>
      </c>
      <c r="I1001" s="641">
        <v>84.64</v>
      </c>
      <c r="J1001" s="641">
        <v>0.59</v>
      </c>
    </row>
    <row r="1002" spans="1:10" ht="24" customHeight="1" x14ac:dyDescent="0.2">
      <c r="A1002" s="644" t="s">
        <v>13199</v>
      </c>
      <c r="B1002" s="645" t="s">
        <v>13435</v>
      </c>
      <c r="C1002" s="644" t="s">
        <v>7</v>
      </c>
      <c r="D1002" s="644" t="s">
        <v>7401</v>
      </c>
      <c r="E1002" s="821" t="s">
        <v>13220</v>
      </c>
      <c r="F1002" s="821"/>
      <c r="G1002" s="643" t="s">
        <v>38</v>
      </c>
      <c r="H1002" s="642">
        <v>0.05</v>
      </c>
      <c r="I1002" s="641">
        <v>2.11</v>
      </c>
      <c r="J1002" s="641">
        <v>0.1</v>
      </c>
    </row>
    <row r="1003" spans="1:10" ht="24" customHeight="1" x14ac:dyDescent="0.2">
      <c r="A1003" s="644" t="s">
        <v>13199</v>
      </c>
      <c r="B1003" s="645" t="s">
        <v>13627</v>
      </c>
      <c r="C1003" s="644" t="s">
        <v>7</v>
      </c>
      <c r="D1003" s="644" t="s">
        <v>7202</v>
      </c>
      <c r="E1003" s="821" t="s">
        <v>13220</v>
      </c>
      <c r="F1003" s="821"/>
      <c r="G1003" s="643" t="s">
        <v>38</v>
      </c>
      <c r="H1003" s="642">
        <v>1</v>
      </c>
      <c r="I1003" s="641">
        <v>5.85</v>
      </c>
      <c r="J1003" s="641">
        <v>5.85</v>
      </c>
    </row>
    <row r="1004" spans="1:10" ht="24" customHeight="1" x14ac:dyDescent="0.2">
      <c r="A1004" s="644" t="s">
        <v>13199</v>
      </c>
      <c r="B1004" s="645" t="s">
        <v>13436</v>
      </c>
      <c r="C1004" s="644" t="s">
        <v>7</v>
      </c>
      <c r="D1004" s="644" t="s">
        <v>8545</v>
      </c>
      <c r="E1004" s="821" t="s">
        <v>13220</v>
      </c>
      <c r="F1004" s="821"/>
      <c r="G1004" s="643" t="s">
        <v>38</v>
      </c>
      <c r="H1004" s="642">
        <v>8.0000000000000002E-3</v>
      </c>
      <c r="I1004" s="641">
        <v>73.5</v>
      </c>
      <c r="J1004" s="641">
        <v>0.57999999999999996</v>
      </c>
    </row>
    <row r="1005" spans="1:10" ht="25.5" x14ac:dyDescent="0.2">
      <c r="A1005" s="640"/>
      <c r="B1005" s="640"/>
      <c r="C1005" s="640"/>
      <c r="D1005" s="640"/>
      <c r="E1005" s="640" t="s">
        <v>13209</v>
      </c>
      <c r="F1005" s="639">
        <v>1.8580897533413017</v>
      </c>
      <c r="G1005" s="640" t="s">
        <v>13210</v>
      </c>
      <c r="H1005" s="639">
        <v>1.56</v>
      </c>
      <c r="I1005" s="640" t="s">
        <v>13211</v>
      </c>
      <c r="J1005" s="639">
        <v>3.42</v>
      </c>
    </row>
    <row r="1006" spans="1:10" ht="15" thickBot="1" x14ac:dyDescent="0.25">
      <c r="A1006" s="640"/>
      <c r="B1006" s="640"/>
      <c r="C1006" s="640"/>
      <c r="D1006" s="640"/>
      <c r="E1006" s="640" t="s">
        <v>13212</v>
      </c>
      <c r="F1006" s="639">
        <v>3.26</v>
      </c>
      <c r="G1006" s="640"/>
      <c r="H1006" s="822" t="s">
        <v>13213</v>
      </c>
      <c r="I1006" s="822"/>
      <c r="J1006" s="639">
        <v>14.81</v>
      </c>
    </row>
    <row r="1007" spans="1:10" ht="0.95" customHeight="1" thickTop="1" x14ac:dyDescent="0.2">
      <c r="A1007" s="638"/>
      <c r="B1007" s="638"/>
      <c r="C1007" s="638"/>
      <c r="D1007" s="638"/>
      <c r="E1007" s="638"/>
      <c r="F1007" s="638"/>
      <c r="G1007" s="638"/>
      <c r="H1007" s="638"/>
      <c r="I1007" s="638"/>
      <c r="J1007" s="638"/>
    </row>
    <row r="1008" spans="1:10" ht="18" customHeight="1" x14ac:dyDescent="0.2">
      <c r="A1008" s="658" t="s">
        <v>13628</v>
      </c>
      <c r="B1008" s="656" t="s">
        <v>13186</v>
      </c>
      <c r="C1008" s="658" t="s">
        <v>13187</v>
      </c>
      <c r="D1008" s="658" t="s">
        <v>13188</v>
      </c>
      <c r="E1008" s="823" t="s">
        <v>13189</v>
      </c>
      <c r="F1008" s="823"/>
      <c r="G1008" s="657" t="s">
        <v>13190</v>
      </c>
      <c r="H1008" s="656" t="s">
        <v>13191</v>
      </c>
      <c r="I1008" s="656" t="s">
        <v>13192</v>
      </c>
      <c r="J1008" s="656" t="s">
        <v>13193</v>
      </c>
    </row>
    <row r="1009" spans="1:10" ht="36" customHeight="1" x14ac:dyDescent="0.2">
      <c r="A1009" s="654" t="s">
        <v>13194</v>
      </c>
      <c r="B1009" s="655" t="s">
        <v>13629</v>
      </c>
      <c r="C1009" s="654" t="s">
        <v>7</v>
      </c>
      <c r="D1009" s="654" t="s">
        <v>1888</v>
      </c>
      <c r="E1009" s="824" t="s">
        <v>13432</v>
      </c>
      <c r="F1009" s="824"/>
      <c r="G1009" s="653" t="s">
        <v>38</v>
      </c>
      <c r="H1009" s="652">
        <v>1</v>
      </c>
      <c r="I1009" s="651">
        <v>10.64</v>
      </c>
      <c r="J1009" s="651">
        <v>10.64</v>
      </c>
    </row>
    <row r="1010" spans="1:10" ht="24" customHeight="1" x14ac:dyDescent="0.2">
      <c r="A1010" s="649" t="s">
        <v>13197</v>
      </c>
      <c r="B1010" s="650" t="s">
        <v>13433</v>
      </c>
      <c r="C1010" s="649" t="s">
        <v>7</v>
      </c>
      <c r="D1010" s="649" t="s">
        <v>1239</v>
      </c>
      <c r="E1010" s="825" t="s">
        <v>13196</v>
      </c>
      <c r="F1010" s="825"/>
      <c r="G1010" s="648" t="s">
        <v>23</v>
      </c>
      <c r="H1010" s="647">
        <v>0.15</v>
      </c>
      <c r="I1010" s="646">
        <v>12.83</v>
      </c>
      <c r="J1010" s="646">
        <v>1.92</v>
      </c>
    </row>
    <row r="1011" spans="1:10" ht="24" customHeight="1" x14ac:dyDescent="0.2">
      <c r="A1011" s="649" t="s">
        <v>13197</v>
      </c>
      <c r="B1011" s="650" t="s">
        <v>13261</v>
      </c>
      <c r="C1011" s="649" t="s">
        <v>7</v>
      </c>
      <c r="D1011" s="649" t="s">
        <v>56</v>
      </c>
      <c r="E1011" s="825" t="s">
        <v>13196</v>
      </c>
      <c r="F1011" s="825"/>
      <c r="G1011" s="648" t="s">
        <v>23</v>
      </c>
      <c r="H1011" s="647">
        <v>0.15</v>
      </c>
      <c r="I1011" s="646">
        <v>16.739999999999998</v>
      </c>
      <c r="J1011" s="646">
        <v>2.5099999999999998</v>
      </c>
    </row>
    <row r="1012" spans="1:10" ht="24" customHeight="1" x14ac:dyDescent="0.2">
      <c r="A1012" s="644" t="s">
        <v>13199</v>
      </c>
      <c r="B1012" s="645" t="s">
        <v>13434</v>
      </c>
      <c r="C1012" s="644" t="s">
        <v>7</v>
      </c>
      <c r="D1012" s="644" t="s">
        <v>5074</v>
      </c>
      <c r="E1012" s="821" t="s">
        <v>13220</v>
      </c>
      <c r="F1012" s="821"/>
      <c r="G1012" s="643" t="s">
        <v>38</v>
      </c>
      <c r="H1012" s="642">
        <v>7.0000000000000001E-3</v>
      </c>
      <c r="I1012" s="641">
        <v>84.64</v>
      </c>
      <c r="J1012" s="641">
        <v>0.59</v>
      </c>
    </row>
    <row r="1013" spans="1:10" ht="24" customHeight="1" x14ac:dyDescent="0.2">
      <c r="A1013" s="644" t="s">
        <v>13199</v>
      </c>
      <c r="B1013" s="645" t="s">
        <v>13630</v>
      </c>
      <c r="C1013" s="644" t="s">
        <v>7</v>
      </c>
      <c r="D1013" s="644" t="s">
        <v>7201</v>
      </c>
      <c r="E1013" s="821" t="s">
        <v>13220</v>
      </c>
      <c r="F1013" s="821"/>
      <c r="G1013" s="643" t="s">
        <v>38</v>
      </c>
      <c r="H1013" s="642">
        <v>1</v>
      </c>
      <c r="I1013" s="641">
        <v>4.9400000000000004</v>
      </c>
      <c r="J1013" s="641">
        <v>4.9400000000000004</v>
      </c>
    </row>
    <row r="1014" spans="1:10" ht="24" customHeight="1" x14ac:dyDescent="0.2">
      <c r="A1014" s="644" t="s">
        <v>13199</v>
      </c>
      <c r="B1014" s="645" t="s">
        <v>13435</v>
      </c>
      <c r="C1014" s="644" t="s">
        <v>7</v>
      </c>
      <c r="D1014" s="644" t="s">
        <v>7401</v>
      </c>
      <c r="E1014" s="821" t="s">
        <v>13220</v>
      </c>
      <c r="F1014" s="821"/>
      <c r="G1014" s="643" t="s">
        <v>38</v>
      </c>
      <c r="H1014" s="642">
        <v>0.05</v>
      </c>
      <c r="I1014" s="641">
        <v>2.11</v>
      </c>
      <c r="J1014" s="641">
        <v>0.1</v>
      </c>
    </row>
    <row r="1015" spans="1:10" ht="24" customHeight="1" x14ac:dyDescent="0.2">
      <c r="A1015" s="644" t="s">
        <v>13199</v>
      </c>
      <c r="B1015" s="645" t="s">
        <v>13436</v>
      </c>
      <c r="C1015" s="644" t="s">
        <v>7</v>
      </c>
      <c r="D1015" s="644" t="s">
        <v>8545</v>
      </c>
      <c r="E1015" s="821" t="s">
        <v>13220</v>
      </c>
      <c r="F1015" s="821"/>
      <c r="G1015" s="643" t="s">
        <v>38</v>
      </c>
      <c r="H1015" s="642">
        <v>8.0000000000000002E-3</v>
      </c>
      <c r="I1015" s="641">
        <v>73.5</v>
      </c>
      <c r="J1015" s="641">
        <v>0.57999999999999996</v>
      </c>
    </row>
    <row r="1016" spans="1:10" ht="25.5" x14ac:dyDescent="0.2">
      <c r="A1016" s="640"/>
      <c r="B1016" s="640"/>
      <c r="C1016" s="640"/>
      <c r="D1016" s="640"/>
      <c r="E1016" s="640" t="s">
        <v>13209</v>
      </c>
      <c r="F1016" s="639">
        <v>1.8580897533413017</v>
      </c>
      <c r="G1016" s="640" t="s">
        <v>13210</v>
      </c>
      <c r="H1016" s="639">
        <v>1.56</v>
      </c>
      <c r="I1016" s="640" t="s">
        <v>13211</v>
      </c>
      <c r="J1016" s="639">
        <v>3.42</v>
      </c>
    </row>
    <row r="1017" spans="1:10" ht="15" thickBot="1" x14ac:dyDescent="0.25">
      <c r="A1017" s="640"/>
      <c r="B1017" s="640"/>
      <c r="C1017" s="640"/>
      <c r="D1017" s="640"/>
      <c r="E1017" s="640" t="s">
        <v>13212</v>
      </c>
      <c r="F1017" s="639">
        <v>3</v>
      </c>
      <c r="G1017" s="640"/>
      <c r="H1017" s="822" t="s">
        <v>13213</v>
      </c>
      <c r="I1017" s="822"/>
      <c r="J1017" s="639">
        <v>13.64</v>
      </c>
    </row>
    <row r="1018" spans="1:10" ht="0.95" customHeight="1" thickTop="1" x14ac:dyDescent="0.2">
      <c r="A1018" s="638"/>
      <c r="B1018" s="638"/>
      <c r="C1018" s="638"/>
      <c r="D1018" s="638"/>
      <c r="E1018" s="638"/>
      <c r="F1018" s="638"/>
      <c r="G1018" s="638"/>
      <c r="H1018" s="638"/>
      <c r="I1018" s="638"/>
      <c r="J1018" s="638"/>
    </row>
    <row r="1019" spans="1:10" ht="18" customHeight="1" x14ac:dyDescent="0.2">
      <c r="A1019" s="658" t="s">
        <v>13631</v>
      </c>
      <c r="B1019" s="656" t="s">
        <v>13186</v>
      </c>
      <c r="C1019" s="658" t="s">
        <v>13187</v>
      </c>
      <c r="D1019" s="658" t="s">
        <v>13188</v>
      </c>
      <c r="E1019" s="823" t="s">
        <v>13189</v>
      </c>
      <c r="F1019" s="823"/>
      <c r="G1019" s="657" t="s">
        <v>13190</v>
      </c>
      <c r="H1019" s="656" t="s">
        <v>13191</v>
      </c>
      <c r="I1019" s="656" t="s">
        <v>13192</v>
      </c>
      <c r="J1019" s="656" t="s">
        <v>13193</v>
      </c>
    </row>
    <row r="1020" spans="1:10" ht="48" customHeight="1" x14ac:dyDescent="0.2">
      <c r="A1020" s="654" t="s">
        <v>13194</v>
      </c>
      <c r="B1020" s="655" t="s">
        <v>13632</v>
      </c>
      <c r="C1020" s="654" t="s">
        <v>7</v>
      </c>
      <c r="D1020" s="654" t="s">
        <v>1465</v>
      </c>
      <c r="E1020" s="824" t="s">
        <v>13432</v>
      </c>
      <c r="F1020" s="824"/>
      <c r="G1020" s="653" t="s">
        <v>38</v>
      </c>
      <c r="H1020" s="652">
        <v>1</v>
      </c>
      <c r="I1020" s="651">
        <v>14.97</v>
      </c>
      <c r="J1020" s="651">
        <v>14.97</v>
      </c>
    </row>
    <row r="1021" spans="1:10" ht="24" customHeight="1" x14ac:dyDescent="0.2">
      <c r="A1021" s="649" t="s">
        <v>13197</v>
      </c>
      <c r="B1021" s="650" t="s">
        <v>13433</v>
      </c>
      <c r="C1021" s="649" t="s">
        <v>7</v>
      </c>
      <c r="D1021" s="649" t="s">
        <v>1239</v>
      </c>
      <c r="E1021" s="825" t="s">
        <v>13196</v>
      </c>
      <c r="F1021" s="825"/>
      <c r="G1021" s="648" t="s">
        <v>23</v>
      </c>
      <c r="H1021" s="647">
        <v>0.2</v>
      </c>
      <c r="I1021" s="646">
        <v>12.83</v>
      </c>
      <c r="J1021" s="646">
        <v>2.56</v>
      </c>
    </row>
    <row r="1022" spans="1:10" ht="24" customHeight="1" x14ac:dyDescent="0.2">
      <c r="A1022" s="649" t="s">
        <v>13197</v>
      </c>
      <c r="B1022" s="650" t="s">
        <v>13261</v>
      </c>
      <c r="C1022" s="649" t="s">
        <v>7</v>
      </c>
      <c r="D1022" s="649" t="s">
        <v>56</v>
      </c>
      <c r="E1022" s="825" t="s">
        <v>13196</v>
      </c>
      <c r="F1022" s="825"/>
      <c r="G1022" s="648" t="s">
        <v>23</v>
      </c>
      <c r="H1022" s="647">
        <v>0.2</v>
      </c>
      <c r="I1022" s="646">
        <v>16.739999999999998</v>
      </c>
      <c r="J1022" s="646">
        <v>3.34</v>
      </c>
    </row>
    <row r="1023" spans="1:10" ht="24" customHeight="1" x14ac:dyDescent="0.2">
      <c r="A1023" s="644" t="s">
        <v>13199</v>
      </c>
      <c r="B1023" s="645" t="s">
        <v>13434</v>
      </c>
      <c r="C1023" s="644" t="s">
        <v>7</v>
      </c>
      <c r="D1023" s="644" t="s">
        <v>5074</v>
      </c>
      <c r="E1023" s="821" t="s">
        <v>13220</v>
      </c>
      <c r="F1023" s="821"/>
      <c r="G1023" s="643" t="s">
        <v>38</v>
      </c>
      <c r="H1023" s="642">
        <v>1.0999999999999999E-2</v>
      </c>
      <c r="I1023" s="641">
        <v>84.64</v>
      </c>
      <c r="J1023" s="641">
        <v>0.93</v>
      </c>
    </row>
    <row r="1024" spans="1:10" ht="24" customHeight="1" x14ac:dyDescent="0.2">
      <c r="A1024" s="644" t="s">
        <v>13199</v>
      </c>
      <c r="B1024" s="645" t="s">
        <v>13435</v>
      </c>
      <c r="C1024" s="644" t="s">
        <v>7</v>
      </c>
      <c r="D1024" s="644" t="s">
        <v>7401</v>
      </c>
      <c r="E1024" s="821" t="s">
        <v>13220</v>
      </c>
      <c r="F1024" s="821"/>
      <c r="G1024" s="643" t="s">
        <v>38</v>
      </c>
      <c r="H1024" s="642">
        <v>7.4999999999999997E-2</v>
      </c>
      <c r="I1024" s="641">
        <v>2.11</v>
      </c>
      <c r="J1024" s="641">
        <v>0.15</v>
      </c>
    </row>
    <row r="1025" spans="1:10" ht="24" customHeight="1" x14ac:dyDescent="0.2">
      <c r="A1025" s="644" t="s">
        <v>13199</v>
      </c>
      <c r="B1025" s="645" t="s">
        <v>13436</v>
      </c>
      <c r="C1025" s="644" t="s">
        <v>7</v>
      </c>
      <c r="D1025" s="644" t="s">
        <v>8545</v>
      </c>
      <c r="E1025" s="821" t="s">
        <v>13220</v>
      </c>
      <c r="F1025" s="821"/>
      <c r="G1025" s="643" t="s">
        <v>38</v>
      </c>
      <c r="H1025" s="642">
        <v>1.2E-2</v>
      </c>
      <c r="I1025" s="641">
        <v>73.5</v>
      </c>
      <c r="J1025" s="641">
        <v>0.88</v>
      </c>
    </row>
    <row r="1026" spans="1:10" ht="36" customHeight="1" x14ac:dyDescent="0.2">
      <c r="A1026" s="644" t="s">
        <v>13199</v>
      </c>
      <c r="B1026" s="645" t="s">
        <v>13633</v>
      </c>
      <c r="C1026" s="644" t="s">
        <v>7</v>
      </c>
      <c r="D1026" s="644" t="s">
        <v>8770</v>
      </c>
      <c r="E1026" s="821" t="s">
        <v>13220</v>
      </c>
      <c r="F1026" s="821"/>
      <c r="G1026" s="643" t="s">
        <v>38</v>
      </c>
      <c r="H1026" s="642">
        <v>1</v>
      </c>
      <c r="I1026" s="641">
        <v>7.11</v>
      </c>
      <c r="J1026" s="641">
        <v>7.11</v>
      </c>
    </row>
    <row r="1027" spans="1:10" ht="25.5" x14ac:dyDescent="0.2">
      <c r="A1027" s="640"/>
      <c r="B1027" s="640"/>
      <c r="C1027" s="640"/>
      <c r="D1027" s="640"/>
      <c r="E1027" s="640" t="s">
        <v>13209</v>
      </c>
      <c r="F1027" s="639">
        <v>2.4774530044550689</v>
      </c>
      <c r="G1027" s="640" t="s">
        <v>13210</v>
      </c>
      <c r="H1027" s="639">
        <v>2.08</v>
      </c>
      <c r="I1027" s="640" t="s">
        <v>13211</v>
      </c>
      <c r="J1027" s="639">
        <v>4.5599999999999996</v>
      </c>
    </row>
    <row r="1028" spans="1:10" ht="15" thickBot="1" x14ac:dyDescent="0.25">
      <c r="A1028" s="640"/>
      <c r="B1028" s="640"/>
      <c r="C1028" s="640"/>
      <c r="D1028" s="640"/>
      <c r="E1028" s="640" t="s">
        <v>13212</v>
      </c>
      <c r="F1028" s="639">
        <v>4.22</v>
      </c>
      <c r="G1028" s="640"/>
      <c r="H1028" s="822" t="s">
        <v>13213</v>
      </c>
      <c r="I1028" s="822"/>
      <c r="J1028" s="639">
        <v>19.190000000000001</v>
      </c>
    </row>
    <row r="1029" spans="1:10" ht="0.95" customHeight="1" thickTop="1" x14ac:dyDescent="0.2">
      <c r="A1029" s="638"/>
      <c r="B1029" s="638"/>
      <c r="C1029" s="638"/>
      <c r="D1029" s="638"/>
      <c r="E1029" s="638"/>
      <c r="F1029" s="638"/>
      <c r="G1029" s="638"/>
      <c r="H1029" s="638"/>
      <c r="I1029" s="638"/>
      <c r="J1029" s="638"/>
    </row>
    <row r="1030" spans="1:10" ht="18" customHeight="1" x14ac:dyDescent="0.2">
      <c r="A1030" s="658" t="s">
        <v>13634</v>
      </c>
      <c r="B1030" s="656" t="s">
        <v>13186</v>
      </c>
      <c r="C1030" s="658" t="s">
        <v>13187</v>
      </c>
      <c r="D1030" s="658" t="s">
        <v>13188</v>
      </c>
      <c r="E1030" s="823" t="s">
        <v>13189</v>
      </c>
      <c r="F1030" s="823"/>
      <c r="G1030" s="657" t="s">
        <v>13190</v>
      </c>
      <c r="H1030" s="656" t="s">
        <v>13191</v>
      </c>
      <c r="I1030" s="656" t="s">
        <v>13192</v>
      </c>
      <c r="J1030" s="656" t="s">
        <v>13193</v>
      </c>
    </row>
    <row r="1031" spans="1:10" ht="36" customHeight="1" x14ac:dyDescent="0.2">
      <c r="A1031" s="654" t="s">
        <v>13194</v>
      </c>
      <c r="B1031" s="655" t="s">
        <v>13635</v>
      </c>
      <c r="C1031" s="654" t="s">
        <v>7</v>
      </c>
      <c r="D1031" s="654" t="s">
        <v>12932</v>
      </c>
      <c r="E1031" s="824" t="s">
        <v>13432</v>
      </c>
      <c r="F1031" s="824"/>
      <c r="G1031" s="653" t="s">
        <v>38</v>
      </c>
      <c r="H1031" s="652">
        <v>1</v>
      </c>
      <c r="I1031" s="651">
        <v>466.22</v>
      </c>
      <c r="J1031" s="651">
        <v>466.22</v>
      </c>
    </row>
    <row r="1032" spans="1:10" ht="60" customHeight="1" x14ac:dyDescent="0.2">
      <c r="A1032" s="649" t="s">
        <v>13197</v>
      </c>
      <c r="B1032" s="650" t="s">
        <v>13298</v>
      </c>
      <c r="C1032" s="649" t="s">
        <v>7</v>
      </c>
      <c r="D1032" s="649" t="s">
        <v>800</v>
      </c>
      <c r="E1032" s="825" t="s">
        <v>13272</v>
      </c>
      <c r="F1032" s="825"/>
      <c r="G1032" s="648" t="s">
        <v>50</v>
      </c>
      <c r="H1032" s="647">
        <v>8.6999999999999994E-3</v>
      </c>
      <c r="I1032" s="646">
        <v>85.42</v>
      </c>
      <c r="J1032" s="646">
        <v>0.74</v>
      </c>
    </row>
    <row r="1033" spans="1:10" ht="60" customHeight="1" x14ac:dyDescent="0.2">
      <c r="A1033" s="649" t="s">
        <v>13197</v>
      </c>
      <c r="B1033" s="650" t="s">
        <v>13284</v>
      </c>
      <c r="C1033" s="649" t="s">
        <v>7</v>
      </c>
      <c r="D1033" s="649" t="s">
        <v>801</v>
      </c>
      <c r="E1033" s="825" t="s">
        <v>13272</v>
      </c>
      <c r="F1033" s="825"/>
      <c r="G1033" s="648" t="s">
        <v>67</v>
      </c>
      <c r="H1033" s="647">
        <v>2.9399999999999999E-2</v>
      </c>
      <c r="I1033" s="646">
        <v>32.28</v>
      </c>
      <c r="J1033" s="646">
        <v>0.94</v>
      </c>
    </row>
    <row r="1034" spans="1:10" ht="36" customHeight="1" x14ac:dyDescent="0.2">
      <c r="A1034" s="649" t="s">
        <v>13197</v>
      </c>
      <c r="B1034" s="650" t="s">
        <v>13636</v>
      </c>
      <c r="C1034" s="649" t="s">
        <v>7</v>
      </c>
      <c r="D1034" s="649" t="s">
        <v>4163</v>
      </c>
      <c r="E1034" s="825" t="s">
        <v>13301</v>
      </c>
      <c r="F1034" s="825"/>
      <c r="G1034" s="648" t="s">
        <v>13268</v>
      </c>
      <c r="H1034" s="647">
        <v>4.48E-2</v>
      </c>
      <c r="I1034" s="646">
        <v>1630.89</v>
      </c>
      <c r="J1034" s="646">
        <v>73.06</v>
      </c>
    </row>
    <row r="1035" spans="1:10" ht="36" customHeight="1" x14ac:dyDescent="0.2">
      <c r="A1035" s="649" t="s">
        <v>13197</v>
      </c>
      <c r="B1035" s="650" t="s">
        <v>13471</v>
      </c>
      <c r="C1035" s="649" t="s">
        <v>7</v>
      </c>
      <c r="D1035" s="649" t="s">
        <v>614</v>
      </c>
      <c r="E1035" s="825" t="s">
        <v>13301</v>
      </c>
      <c r="F1035" s="825"/>
      <c r="G1035" s="648" t="s">
        <v>13268</v>
      </c>
      <c r="H1035" s="647">
        <v>7.4399999999999994E-2</v>
      </c>
      <c r="I1035" s="646">
        <v>322.54000000000002</v>
      </c>
      <c r="J1035" s="646">
        <v>23.99</v>
      </c>
    </row>
    <row r="1036" spans="1:10" ht="24" customHeight="1" x14ac:dyDescent="0.2">
      <c r="A1036" s="649" t="s">
        <v>13197</v>
      </c>
      <c r="B1036" s="650" t="s">
        <v>13637</v>
      </c>
      <c r="C1036" s="649" t="s">
        <v>7</v>
      </c>
      <c r="D1036" s="649" t="s">
        <v>11714</v>
      </c>
      <c r="E1036" s="825" t="s">
        <v>13297</v>
      </c>
      <c r="F1036" s="825"/>
      <c r="G1036" s="648" t="s">
        <v>13243</v>
      </c>
      <c r="H1036" s="647">
        <v>0.81</v>
      </c>
      <c r="I1036" s="646">
        <v>3.85</v>
      </c>
      <c r="J1036" s="646">
        <v>3.11</v>
      </c>
    </row>
    <row r="1037" spans="1:10" ht="36" customHeight="1" x14ac:dyDescent="0.2">
      <c r="A1037" s="649" t="s">
        <v>13197</v>
      </c>
      <c r="B1037" s="650" t="s">
        <v>13638</v>
      </c>
      <c r="C1037" s="649" t="s">
        <v>7</v>
      </c>
      <c r="D1037" s="649" t="s">
        <v>4756</v>
      </c>
      <c r="E1037" s="825" t="s">
        <v>13196</v>
      </c>
      <c r="F1037" s="825"/>
      <c r="G1037" s="648" t="s">
        <v>13268</v>
      </c>
      <c r="H1037" s="647">
        <v>1.4E-3</v>
      </c>
      <c r="I1037" s="646">
        <v>319.99</v>
      </c>
      <c r="J1037" s="646">
        <v>0.44</v>
      </c>
    </row>
    <row r="1038" spans="1:10" ht="36" customHeight="1" x14ac:dyDescent="0.2">
      <c r="A1038" s="649" t="s">
        <v>13197</v>
      </c>
      <c r="B1038" s="650" t="s">
        <v>13639</v>
      </c>
      <c r="C1038" s="649" t="s">
        <v>7</v>
      </c>
      <c r="D1038" s="649" t="s">
        <v>4856</v>
      </c>
      <c r="E1038" s="825" t="s">
        <v>13196</v>
      </c>
      <c r="F1038" s="825"/>
      <c r="G1038" s="648" t="s">
        <v>13268</v>
      </c>
      <c r="H1038" s="647">
        <v>0.11559999999999999</v>
      </c>
      <c r="I1038" s="646">
        <v>484.23</v>
      </c>
      <c r="J1038" s="646">
        <v>55.97</v>
      </c>
    </row>
    <row r="1039" spans="1:10" ht="24" customHeight="1" x14ac:dyDescent="0.2">
      <c r="A1039" s="649" t="s">
        <v>13197</v>
      </c>
      <c r="B1039" s="650" t="s">
        <v>13244</v>
      </c>
      <c r="C1039" s="649" t="s">
        <v>7</v>
      </c>
      <c r="D1039" s="649" t="s">
        <v>25</v>
      </c>
      <c r="E1039" s="825" t="s">
        <v>13196</v>
      </c>
      <c r="F1039" s="825"/>
      <c r="G1039" s="648" t="s">
        <v>23</v>
      </c>
      <c r="H1039" s="647">
        <v>6.0895000000000001</v>
      </c>
      <c r="I1039" s="646">
        <v>13.34</v>
      </c>
      <c r="J1039" s="646">
        <v>81.23</v>
      </c>
    </row>
    <row r="1040" spans="1:10" ht="24" customHeight="1" x14ac:dyDescent="0.2">
      <c r="A1040" s="649" t="s">
        <v>13197</v>
      </c>
      <c r="B1040" s="650" t="s">
        <v>13252</v>
      </c>
      <c r="C1040" s="649" t="s">
        <v>7</v>
      </c>
      <c r="D1040" s="649" t="s">
        <v>53</v>
      </c>
      <c r="E1040" s="825" t="s">
        <v>13196</v>
      </c>
      <c r="F1040" s="825"/>
      <c r="G1040" s="648" t="s">
        <v>23</v>
      </c>
      <c r="H1040" s="647">
        <v>6.0895000000000001</v>
      </c>
      <c r="I1040" s="646">
        <v>16.78</v>
      </c>
      <c r="J1040" s="646">
        <v>102.18</v>
      </c>
    </row>
    <row r="1041" spans="1:10" ht="24" customHeight="1" x14ac:dyDescent="0.2">
      <c r="A1041" s="644" t="s">
        <v>13199</v>
      </c>
      <c r="B1041" s="645" t="s">
        <v>13640</v>
      </c>
      <c r="C1041" s="644" t="s">
        <v>7</v>
      </c>
      <c r="D1041" s="644" t="s">
        <v>10988</v>
      </c>
      <c r="E1041" s="821" t="s">
        <v>13220</v>
      </c>
      <c r="F1041" s="821"/>
      <c r="G1041" s="643" t="s">
        <v>38</v>
      </c>
      <c r="H1041" s="642">
        <v>166.0916</v>
      </c>
      <c r="I1041" s="641">
        <v>0.75</v>
      </c>
      <c r="J1041" s="641">
        <v>124.56</v>
      </c>
    </row>
    <row r="1042" spans="1:10" ht="25.5" x14ac:dyDescent="0.2">
      <c r="A1042" s="640"/>
      <c r="B1042" s="640"/>
      <c r="C1042" s="640"/>
      <c r="D1042" s="640"/>
      <c r="E1042" s="640" t="s">
        <v>13209</v>
      </c>
      <c r="F1042" s="639">
        <v>97.566011083342389</v>
      </c>
      <c r="G1042" s="640" t="s">
        <v>13210</v>
      </c>
      <c r="H1042" s="639">
        <v>82.01</v>
      </c>
      <c r="I1042" s="640" t="s">
        <v>13211</v>
      </c>
      <c r="J1042" s="639">
        <v>179.58</v>
      </c>
    </row>
    <row r="1043" spans="1:10" ht="15" thickBot="1" x14ac:dyDescent="0.25">
      <c r="A1043" s="640"/>
      <c r="B1043" s="640"/>
      <c r="C1043" s="640"/>
      <c r="D1043" s="640"/>
      <c r="E1043" s="640" t="s">
        <v>13212</v>
      </c>
      <c r="F1043" s="639">
        <v>131.66</v>
      </c>
      <c r="G1043" s="640"/>
      <c r="H1043" s="822" t="s">
        <v>13213</v>
      </c>
      <c r="I1043" s="822"/>
      <c r="J1043" s="639">
        <v>597.88</v>
      </c>
    </row>
    <row r="1044" spans="1:10" ht="0.95" customHeight="1" thickTop="1" x14ac:dyDescent="0.2">
      <c r="A1044" s="638"/>
      <c r="B1044" s="638"/>
      <c r="C1044" s="638"/>
      <c r="D1044" s="638"/>
      <c r="E1044" s="638"/>
      <c r="F1044" s="638"/>
      <c r="G1044" s="638"/>
      <c r="H1044" s="638"/>
      <c r="I1044" s="638"/>
      <c r="J1044" s="638"/>
    </row>
    <row r="1045" spans="1:10" ht="18" customHeight="1" x14ac:dyDescent="0.2">
      <c r="A1045" s="658" t="s">
        <v>13641</v>
      </c>
      <c r="B1045" s="656" t="s">
        <v>13186</v>
      </c>
      <c r="C1045" s="658" t="s">
        <v>13187</v>
      </c>
      <c r="D1045" s="658" t="s">
        <v>13188</v>
      </c>
      <c r="E1045" s="823" t="s">
        <v>13189</v>
      </c>
      <c r="F1045" s="823"/>
      <c r="G1045" s="657" t="s">
        <v>13190</v>
      </c>
      <c r="H1045" s="656" t="s">
        <v>13191</v>
      </c>
      <c r="I1045" s="656" t="s">
        <v>13192</v>
      </c>
      <c r="J1045" s="656" t="s">
        <v>13193</v>
      </c>
    </row>
    <row r="1046" spans="1:10" ht="36" customHeight="1" x14ac:dyDescent="0.2">
      <c r="A1046" s="654" t="s">
        <v>13194</v>
      </c>
      <c r="B1046" s="655" t="s">
        <v>13642</v>
      </c>
      <c r="C1046" s="654" t="s">
        <v>7</v>
      </c>
      <c r="D1046" s="654" t="s">
        <v>1689</v>
      </c>
      <c r="E1046" s="824" t="s">
        <v>13432</v>
      </c>
      <c r="F1046" s="824"/>
      <c r="G1046" s="653" t="s">
        <v>38</v>
      </c>
      <c r="H1046" s="652">
        <v>1</v>
      </c>
      <c r="I1046" s="651">
        <v>26.65</v>
      </c>
      <c r="J1046" s="651">
        <v>26.65</v>
      </c>
    </row>
    <row r="1047" spans="1:10" ht="24" customHeight="1" x14ac:dyDescent="0.2">
      <c r="A1047" s="649" t="s">
        <v>13197</v>
      </c>
      <c r="B1047" s="650" t="s">
        <v>13433</v>
      </c>
      <c r="C1047" s="649" t="s">
        <v>7</v>
      </c>
      <c r="D1047" s="649" t="s">
        <v>1239</v>
      </c>
      <c r="E1047" s="825" t="s">
        <v>13196</v>
      </c>
      <c r="F1047" s="825"/>
      <c r="G1047" s="648" t="s">
        <v>23</v>
      </c>
      <c r="H1047" s="647">
        <v>0.25</v>
      </c>
      <c r="I1047" s="646">
        <v>12.83</v>
      </c>
      <c r="J1047" s="646">
        <v>3.2</v>
      </c>
    </row>
    <row r="1048" spans="1:10" ht="24" customHeight="1" x14ac:dyDescent="0.2">
      <c r="A1048" s="649" t="s">
        <v>13197</v>
      </c>
      <c r="B1048" s="650" t="s">
        <v>13261</v>
      </c>
      <c r="C1048" s="649" t="s">
        <v>7</v>
      </c>
      <c r="D1048" s="649" t="s">
        <v>56</v>
      </c>
      <c r="E1048" s="825" t="s">
        <v>13196</v>
      </c>
      <c r="F1048" s="825"/>
      <c r="G1048" s="648" t="s">
        <v>23</v>
      </c>
      <c r="H1048" s="647">
        <v>0.25</v>
      </c>
      <c r="I1048" s="646">
        <v>16.739999999999998</v>
      </c>
      <c r="J1048" s="646">
        <v>4.18</v>
      </c>
    </row>
    <row r="1049" spans="1:10" ht="24" customHeight="1" x14ac:dyDescent="0.2">
      <c r="A1049" s="644" t="s">
        <v>13199</v>
      </c>
      <c r="B1049" s="645" t="s">
        <v>13434</v>
      </c>
      <c r="C1049" s="644" t="s">
        <v>7</v>
      </c>
      <c r="D1049" s="644" t="s">
        <v>5074</v>
      </c>
      <c r="E1049" s="821" t="s">
        <v>13220</v>
      </c>
      <c r="F1049" s="821"/>
      <c r="G1049" s="643" t="s">
        <v>38</v>
      </c>
      <c r="H1049" s="642">
        <v>1.4800000000000001E-2</v>
      </c>
      <c r="I1049" s="641">
        <v>84.64</v>
      </c>
      <c r="J1049" s="641">
        <v>1.25</v>
      </c>
    </row>
    <row r="1050" spans="1:10" ht="24" customHeight="1" x14ac:dyDescent="0.2">
      <c r="A1050" s="644" t="s">
        <v>13199</v>
      </c>
      <c r="B1050" s="645" t="s">
        <v>13643</v>
      </c>
      <c r="C1050" s="644" t="s">
        <v>7</v>
      </c>
      <c r="D1050" s="644" t="s">
        <v>5115</v>
      </c>
      <c r="E1050" s="821" t="s">
        <v>13220</v>
      </c>
      <c r="F1050" s="821"/>
      <c r="G1050" s="643" t="s">
        <v>38</v>
      </c>
      <c r="H1050" s="642">
        <v>1</v>
      </c>
      <c r="I1050" s="641">
        <v>2.25</v>
      </c>
      <c r="J1050" s="641">
        <v>2.25</v>
      </c>
    </row>
    <row r="1051" spans="1:10" ht="24" customHeight="1" x14ac:dyDescent="0.2">
      <c r="A1051" s="644" t="s">
        <v>13199</v>
      </c>
      <c r="B1051" s="645" t="s">
        <v>13644</v>
      </c>
      <c r="C1051" s="644" t="s">
        <v>7</v>
      </c>
      <c r="D1051" s="644" t="s">
        <v>5720</v>
      </c>
      <c r="E1051" s="821" t="s">
        <v>13220</v>
      </c>
      <c r="F1051" s="821"/>
      <c r="G1051" s="643" t="s">
        <v>38</v>
      </c>
      <c r="H1051" s="642">
        <v>1</v>
      </c>
      <c r="I1051" s="641">
        <v>13.38</v>
      </c>
      <c r="J1051" s="641">
        <v>13.38</v>
      </c>
    </row>
    <row r="1052" spans="1:10" ht="24" customHeight="1" x14ac:dyDescent="0.2">
      <c r="A1052" s="644" t="s">
        <v>13199</v>
      </c>
      <c r="B1052" s="645" t="s">
        <v>13435</v>
      </c>
      <c r="C1052" s="644" t="s">
        <v>7</v>
      </c>
      <c r="D1052" s="644" t="s">
        <v>7401</v>
      </c>
      <c r="E1052" s="821" t="s">
        <v>13220</v>
      </c>
      <c r="F1052" s="821"/>
      <c r="G1052" s="643" t="s">
        <v>38</v>
      </c>
      <c r="H1052" s="642">
        <v>6.4000000000000001E-2</v>
      </c>
      <c r="I1052" s="641">
        <v>2.11</v>
      </c>
      <c r="J1052" s="641">
        <v>0.13</v>
      </c>
    </row>
    <row r="1053" spans="1:10" ht="36" customHeight="1" x14ac:dyDescent="0.2">
      <c r="A1053" s="644" t="s">
        <v>13199</v>
      </c>
      <c r="B1053" s="645" t="s">
        <v>13645</v>
      </c>
      <c r="C1053" s="644" t="s">
        <v>7</v>
      </c>
      <c r="D1053" s="644" t="s">
        <v>8011</v>
      </c>
      <c r="E1053" s="821" t="s">
        <v>13220</v>
      </c>
      <c r="F1053" s="821"/>
      <c r="G1053" s="643" t="s">
        <v>38</v>
      </c>
      <c r="H1053" s="642">
        <v>0.02</v>
      </c>
      <c r="I1053" s="641">
        <v>30.99</v>
      </c>
      <c r="J1053" s="641">
        <v>0.61</v>
      </c>
    </row>
    <row r="1054" spans="1:10" ht="24" customHeight="1" x14ac:dyDescent="0.2">
      <c r="A1054" s="644" t="s">
        <v>13199</v>
      </c>
      <c r="B1054" s="645" t="s">
        <v>13436</v>
      </c>
      <c r="C1054" s="644" t="s">
        <v>7</v>
      </c>
      <c r="D1054" s="644" t="s">
        <v>8545</v>
      </c>
      <c r="E1054" s="821" t="s">
        <v>13220</v>
      </c>
      <c r="F1054" s="821"/>
      <c r="G1054" s="643" t="s">
        <v>38</v>
      </c>
      <c r="H1054" s="642">
        <v>2.2499999999999999E-2</v>
      </c>
      <c r="I1054" s="641">
        <v>73.5</v>
      </c>
      <c r="J1054" s="641">
        <v>1.65</v>
      </c>
    </row>
    <row r="1055" spans="1:10" ht="25.5" x14ac:dyDescent="0.2">
      <c r="A1055" s="640"/>
      <c r="B1055" s="640"/>
      <c r="C1055" s="640"/>
      <c r="D1055" s="640"/>
      <c r="E1055" s="640" t="s">
        <v>13209</v>
      </c>
      <c r="F1055" s="639">
        <v>3.0968162555688363</v>
      </c>
      <c r="G1055" s="640" t="s">
        <v>13210</v>
      </c>
      <c r="H1055" s="639">
        <v>2.6</v>
      </c>
      <c r="I1055" s="640" t="s">
        <v>13211</v>
      </c>
      <c r="J1055" s="639">
        <v>5.7</v>
      </c>
    </row>
    <row r="1056" spans="1:10" ht="15" thickBot="1" x14ac:dyDescent="0.25">
      <c r="A1056" s="640"/>
      <c r="B1056" s="640"/>
      <c r="C1056" s="640"/>
      <c r="D1056" s="640"/>
      <c r="E1056" s="640" t="s">
        <v>13212</v>
      </c>
      <c r="F1056" s="639">
        <v>7.52</v>
      </c>
      <c r="G1056" s="640"/>
      <c r="H1056" s="822" t="s">
        <v>13213</v>
      </c>
      <c r="I1056" s="822"/>
      <c r="J1056" s="639">
        <v>34.17</v>
      </c>
    </row>
    <row r="1057" spans="1:10" ht="0.95" customHeight="1" thickTop="1" x14ac:dyDescent="0.2">
      <c r="A1057" s="638"/>
      <c r="B1057" s="638"/>
      <c r="C1057" s="638"/>
      <c r="D1057" s="638"/>
      <c r="E1057" s="638"/>
      <c r="F1057" s="638"/>
      <c r="G1057" s="638"/>
      <c r="H1057" s="638"/>
      <c r="I1057" s="638"/>
      <c r="J1057" s="638"/>
    </row>
    <row r="1058" spans="1:10" ht="18" customHeight="1" x14ac:dyDescent="0.2">
      <c r="A1058" s="658" t="s">
        <v>13646</v>
      </c>
      <c r="B1058" s="656" t="s">
        <v>13186</v>
      </c>
      <c r="C1058" s="658" t="s">
        <v>13187</v>
      </c>
      <c r="D1058" s="658" t="s">
        <v>13188</v>
      </c>
      <c r="E1058" s="823" t="s">
        <v>13189</v>
      </c>
      <c r="F1058" s="823"/>
      <c r="G1058" s="657" t="s">
        <v>13190</v>
      </c>
      <c r="H1058" s="656" t="s">
        <v>13191</v>
      </c>
      <c r="I1058" s="656" t="s">
        <v>13192</v>
      </c>
      <c r="J1058" s="656" t="s">
        <v>13193</v>
      </c>
    </row>
    <row r="1059" spans="1:10" ht="48" customHeight="1" x14ac:dyDescent="0.2">
      <c r="A1059" s="654" t="s">
        <v>13194</v>
      </c>
      <c r="B1059" s="655" t="s">
        <v>13647</v>
      </c>
      <c r="C1059" s="654" t="s">
        <v>7</v>
      </c>
      <c r="D1059" s="654" t="s">
        <v>1707</v>
      </c>
      <c r="E1059" s="824" t="s">
        <v>13432</v>
      </c>
      <c r="F1059" s="824"/>
      <c r="G1059" s="653" t="s">
        <v>38</v>
      </c>
      <c r="H1059" s="652">
        <v>1</v>
      </c>
      <c r="I1059" s="651">
        <v>8.0500000000000007</v>
      </c>
      <c r="J1059" s="651">
        <v>8.0500000000000007</v>
      </c>
    </row>
    <row r="1060" spans="1:10" ht="24" customHeight="1" x14ac:dyDescent="0.2">
      <c r="A1060" s="649" t="s">
        <v>13197</v>
      </c>
      <c r="B1060" s="650" t="s">
        <v>13433</v>
      </c>
      <c r="C1060" s="649" t="s">
        <v>7</v>
      </c>
      <c r="D1060" s="649" t="s">
        <v>1239</v>
      </c>
      <c r="E1060" s="825" t="s">
        <v>13196</v>
      </c>
      <c r="F1060" s="825"/>
      <c r="G1060" s="648" t="s">
        <v>23</v>
      </c>
      <c r="H1060" s="647">
        <v>0.1</v>
      </c>
      <c r="I1060" s="646">
        <v>12.83</v>
      </c>
      <c r="J1060" s="646">
        <v>1.28</v>
      </c>
    </row>
    <row r="1061" spans="1:10" ht="24" customHeight="1" x14ac:dyDescent="0.2">
      <c r="A1061" s="649" t="s">
        <v>13197</v>
      </c>
      <c r="B1061" s="650" t="s">
        <v>13261</v>
      </c>
      <c r="C1061" s="649" t="s">
        <v>7</v>
      </c>
      <c r="D1061" s="649" t="s">
        <v>56</v>
      </c>
      <c r="E1061" s="825" t="s">
        <v>13196</v>
      </c>
      <c r="F1061" s="825"/>
      <c r="G1061" s="648" t="s">
        <v>23</v>
      </c>
      <c r="H1061" s="647">
        <v>0.1</v>
      </c>
      <c r="I1061" s="646">
        <v>16.739999999999998</v>
      </c>
      <c r="J1061" s="646">
        <v>1.67</v>
      </c>
    </row>
    <row r="1062" spans="1:10" ht="24" customHeight="1" x14ac:dyDescent="0.2">
      <c r="A1062" s="644" t="s">
        <v>13199</v>
      </c>
      <c r="B1062" s="645" t="s">
        <v>13434</v>
      </c>
      <c r="C1062" s="644" t="s">
        <v>7</v>
      </c>
      <c r="D1062" s="644" t="s">
        <v>5074</v>
      </c>
      <c r="E1062" s="821" t="s">
        <v>13220</v>
      </c>
      <c r="F1062" s="821"/>
      <c r="G1062" s="643" t="s">
        <v>38</v>
      </c>
      <c r="H1062" s="642">
        <v>9.9000000000000008E-3</v>
      </c>
      <c r="I1062" s="641">
        <v>84.64</v>
      </c>
      <c r="J1062" s="641">
        <v>0.83</v>
      </c>
    </row>
    <row r="1063" spans="1:10" ht="24" customHeight="1" x14ac:dyDescent="0.2">
      <c r="A1063" s="644" t="s">
        <v>13199</v>
      </c>
      <c r="B1063" s="645" t="s">
        <v>13648</v>
      </c>
      <c r="C1063" s="644" t="s">
        <v>7</v>
      </c>
      <c r="D1063" s="644" t="s">
        <v>6333</v>
      </c>
      <c r="E1063" s="821" t="s">
        <v>13220</v>
      </c>
      <c r="F1063" s="821"/>
      <c r="G1063" s="643" t="s">
        <v>38</v>
      </c>
      <c r="H1063" s="642">
        <v>1</v>
      </c>
      <c r="I1063" s="641">
        <v>3.13</v>
      </c>
      <c r="J1063" s="641">
        <v>3.13</v>
      </c>
    </row>
    <row r="1064" spans="1:10" ht="24" customHeight="1" x14ac:dyDescent="0.2">
      <c r="A1064" s="644" t="s">
        <v>13199</v>
      </c>
      <c r="B1064" s="645" t="s">
        <v>13435</v>
      </c>
      <c r="C1064" s="644" t="s">
        <v>7</v>
      </c>
      <c r="D1064" s="644" t="s">
        <v>7401</v>
      </c>
      <c r="E1064" s="821" t="s">
        <v>13220</v>
      </c>
      <c r="F1064" s="821"/>
      <c r="G1064" s="643" t="s">
        <v>38</v>
      </c>
      <c r="H1064" s="642">
        <v>2.1000000000000001E-2</v>
      </c>
      <c r="I1064" s="641">
        <v>2.11</v>
      </c>
      <c r="J1064" s="641">
        <v>0.04</v>
      </c>
    </row>
    <row r="1065" spans="1:10" ht="24" customHeight="1" x14ac:dyDescent="0.2">
      <c r="A1065" s="644" t="s">
        <v>13199</v>
      </c>
      <c r="B1065" s="645" t="s">
        <v>13436</v>
      </c>
      <c r="C1065" s="644" t="s">
        <v>7</v>
      </c>
      <c r="D1065" s="644" t="s">
        <v>8545</v>
      </c>
      <c r="E1065" s="821" t="s">
        <v>13220</v>
      </c>
      <c r="F1065" s="821"/>
      <c r="G1065" s="643" t="s">
        <v>38</v>
      </c>
      <c r="H1065" s="642">
        <v>1.4999999999999999E-2</v>
      </c>
      <c r="I1065" s="641">
        <v>73.5</v>
      </c>
      <c r="J1065" s="641">
        <v>1.1000000000000001</v>
      </c>
    </row>
    <row r="1066" spans="1:10" ht="25.5" x14ac:dyDescent="0.2">
      <c r="A1066" s="640"/>
      <c r="B1066" s="640"/>
      <c r="C1066" s="640"/>
      <c r="D1066" s="640"/>
      <c r="E1066" s="640" t="s">
        <v>13209</v>
      </c>
      <c r="F1066" s="639">
        <v>1.2332934912528524</v>
      </c>
      <c r="G1066" s="640" t="s">
        <v>13210</v>
      </c>
      <c r="H1066" s="639">
        <v>1.04</v>
      </c>
      <c r="I1066" s="640" t="s">
        <v>13211</v>
      </c>
      <c r="J1066" s="639">
        <v>2.27</v>
      </c>
    </row>
    <row r="1067" spans="1:10" ht="15" thickBot="1" x14ac:dyDescent="0.25">
      <c r="A1067" s="640"/>
      <c r="B1067" s="640"/>
      <c r="C1067" s="640"/>
      <c r="D1067" s="640"/>
      <c r="E1067" s="640" t="s">
        <v>13212</v>
      </c>
      <c r="F1067" s="639">
        <v>2.27</v>
      </c>
      <c r="G1067" s="640"/>
      <c r="H1067" s="822" t="s">
        <v>13213</v>
      </c>
      <c r="I1067" s="822"/>
      <c r="J1067" s="639">
        <v>10.32</v>
      </c>
    </row>
    <row r="1068" spans="1:10" ht="0.95" customHeight="1" thickTop="1" x14ac:dyDescent="0.2">
      <c r="A1068" s="638"/>
      <c r="B1068" s="638"/>
      <c r="C1068" s="638"/>
      <c r="D1068" s="638"/>
      <c r="E1068" s="638"/>
      <c r="F1068" s="638"/>
      <c r="G1068" s="638"/>
      <c r="H1068" s="638"/>
      <c r="I1068" s="638"/>
      <c r="J1068" s="638"/>
    </row>
    <row r="1069" spans="1:10" ht="18" customHeight="1" x14ac:dyDescent="0.2">
      <c r="A1069" s="658" t="s">
        <v>13649</v>
      </c>
      <c r="B1069" s="656" t="s">
        <v>13186</v>
      </c>
      <c r="C1069" s="658" t="s">
        <v>13187</v>
      </c>
      <c r="D1069" s="658" t="s">
        <v>13188</v>
      </c>
      <c r="E1069" s="823" t="s">
        <v>13189</v>
      </c>
      <c r="F1069" s="823"/>
      <c r="G1069" s="657" t="s">
        <v>13190</v>
      </c>
      <c r="H1069" s="656" t="s">
        <v>13191</v>
      </c>
      <c r="I1069" s="656" t="s">
        <v>13192</v>
      </c>
      <c r="J1069" s="656" t="s">
        <v>13193</v>
      </c>
    </row>
    <row r="1070" spans="1:10" ht="36" customHeight="1" x14ac:dyDescent="0.2">
      <c r="A1070" s="654" t="s">
        <v>13194</v>
      </c>
      <c r="B1070" s="655" t="s">
        <v>13650</v>
      </c>
      <c r="C1070" s="654" t="s">
        <v>7</v>
      </c>
      <c r="D1070" s="654" t="s">
        <v>1557</v>
      </c>
      <c r="E1070" s="824" t="s">
        <v>13432</v>
      </c>
      <c r="F1070" s="824"/>
      <c r="G1070" s="653" t="s">
        <v>38</v>
      </c>
      <c r="H1070" s="652">
        <v>1</v>
      </c>
      <c r="I1070" s="651">
        <v>26.35</v>
      </c>
      <c r="J1070" s="651">
        <v>26.35</v>
      </c>
    </row>
    <row r="1071" spans="1:10" ht="24" customHeight="1" x14ac:dyDescent="0.2">
      <c r="A1071" s="649" t="s">
        <v>13197</v>
      </c>
      <c r="B1071" s="650" t="s">
        <v>13433</v>
      </c>
      <c r="C1071" s="649" t="s">
        <v>7</v>
      </c>
      <c r="D1071" s="649" t="s">
        <v>1239</v>
      </c>
      <c r="E1071" s="825" t="s">
        <v>13196</v>
      </c>
      <c r="F1071" s="825"/>
      <c r="G1071" s="648" t="s">
        <v>23</v>
      </c>
      <c r="H1071" s="647">
        <v>0.14000000000000001</v>
      </c>
      <c r="I1071" s="646">
        <v>12.83</v>
      </c>
      <c r="J1071" s="646">
        <v>1.79</v>
      </c>
    </row>
    <row r="1072" spans="1:10" ht="24" customHeight="1" x14ac:dyDescent="0.2">
      <c r="A1072" s="649" t="s">
        <v>13197</v>
      </c>
      <c r="B1072" s="650" t="s">
        <v>13261</v>
      </c>
      <c r="C1072" s="649" t="s">
        <v>7</v>
      </c>
      <c r="D1072" s="649" t="s">
        <v>56</v>
      </c>
      <c r="E1072" s="825" t="s">
        <v>13196</v>
      </c>
      <c r="F1072" s="825"/>
      <c r="G1072" s="648" t="s">
        <v>23</v>
      </c>
      <c r="H1072" s="647">
        <v>0.14000000000000001</v>
      </c>
      <c r="I1072" s="646">
        <v>16.739999999999998</v>
      </c>
      <c r="J1072" s="646">
        <v>2.34</v>
      </c>
    </row>
    <row r="1073" spans="1:10" ht="24" customHeight="1" x14ac:dyDescent="0.2">
      <c r="A1073" s="644" t="s">
        <v>13199</v>
      </c>
      <c r="B1073" s="645" t="s">
        <v>13651</v>
      </c>
      <c r="C1073" s="644" t="s">
        <v>7</v>
      </c>
      <c r="D1073" s="644" t="s">
        <v>5117</v>
      </c>
      <c r="E1073" s="821" t="s">
        <v>13220</v>
      </c>
      <c r="F1073" s="821"/>
      <c r="G1073" s="643" t="s">
        <v>38</v>
      </c>
      <c r="H1073" s="642">
        <v>1</v>
      </c>
      <c r="I1073" s="641">
        <v>3.99</v>
      </c>
      <c r="J1073" s="641">
        <v>3.99</v>
      </c>
    </row>
    <row r="1074" spans="1:10" ht="24" customHeight="1" x14ac:dyDescent="0.2">
      <c r="A1074" s="644" t="s">
        <v>13199</v>
      </c>
      <c r="B1074" s="645" t="s">
        <v>13652</v>
      </c>
      <c r="C1074" s="644" t="s">
        <v>7</v>
      </c>
      <c r="D1074" s="644" t="s">
        <v>13108</v>
      </c>
      <c r="E1074" s="821" t="s">
        <v>13220</v>
      </c>
      <c r="F1074" s="821"/>
      <c r="G1074" s="643" t="s">
        <v>38</v>
      </c>
      <c r="H1074" s="642">
        <v>1</v>
      </c>
      <c r="I1074" s="641">
        <v>16.809999999999999</v>
      </c>
      <c r="J1074" s="641">
        <v>16.809999999999999</v>
      </c>
    </row>
    <row r="1075" spans="1:10" ht="36" customHeight="1" x14ac:dyDescent="0.2">
      <c r="A1075" s="644" t="s">
        <v>13199</v>
      </c>
      <c r="B1075" s="645" t="s">
        <v>13645</v>
      </c>
      <c r="C1075" s="644" t="s">
        <v>7</v>
      </c>
      <c r="D1075" s="644" t="s">
        <v>8011</v>
      </c>
      <c r="E1075" s="821" t="s">
        <v>13220</v>
      </c>
      <c r="F1075" s="821"/>
      <c r="G1075" s="643" t="s">
        <v>38</v>
      </c>
      <c r="H1075" s="642">
        <v>4.5999999999999999E-2</v>
      </c>
      <c r="I1075" s="641">
        <v>30.99</v>
      </c>
      <c r="J1075" s="641">
        <v>1.42</v>
      </c>
    </row>
    <row r="1076" spans="1:10" ht="25.5" x14ac:dyDescent="0.2">
      <c r="A1076" s="640"/>
      <c r="B1076" s="640"/>
      <c r="C1076" s="640"/>
      <c r="D1076" s="640"/>
      <c r="E1076" s="640" t="s">
        <v>13209</v>
      </c>
      <c r="F1076" s="639">
        <v>1.7331305009236118</v>
      </c>
      <c r="G1076" s="640" t="s">
        <v>13210</v>
      </c>
      <c r="H1076" s="639">
        <v>1.46</v>
      </c>
      <c r="I1076" s="640" t="s">
        <v>13211</v>
      </c>
      <c r="J1076" s="639">
        <v>3.19</v>
      </c>
    </row>
    <row r="1077" spans="1:10" ht="15" thickBot="1" x14ac:dyDescent="0.25">
      <c r="A1077" s="640"/>
      <c r="B1077" s="640"/>
      <c r="C1077" s="640"/>
      <c r="D1077" s="640"/>
      <c r="E1077" s="640" t="s">
        <v>13212</v>
      </c>
      <c r="F1077" s="639">
        <v>7.44</v>
      </c>
      <c r="G1077" s="640"/>
      <c r="H1077" s="822" t="s">
        <v>13213</v>
      </c>
      <c r="I1077" s="822"/>
      <c r="J1077" s="639">
        <v>33.79</v>
      </c>
    </row>
    <row r="1078" spans="1:10" ht="0.95" customHeight="1" thickTop="1" x14ac:dyDescent="0.2">
      <c r="A1078" s="638"/>
      <c r="B1078" s="638"/>
      <c r="C1078" s="638"/>
      <c r="D1078" s="638"/>
      <c r="E1078" s="638"/>
      <c r="F1078" s="638"/>
      <c r="G1078" s="638"/>
      <c r="H1078" s="638"/>
      <c r="I1078" s="638"/>
      <c r="J1078" s="638"/>
    </row>
    <row r="1079" spans="1:10" ht="18" customHeight="1" x14ac:dyDescent="0.2">
      <c r="A1079" s="658" t="s">
        <v>13653</v>
      </c>
      <c r="B1079" s="656" t="s">
        <v>13186</v>
      </c>
      <c r="C1079" s="658" t="s">
        <v>13187</v>
      </c>
      <c r="D1079" s="658" t="s">
        <v>13188</v>
      </c>
      <c r="E1079" s="823" t="s">
        <v>13189</v>
      </c>
      <c r="F1079" s="823"/>
      <c r="G1079" s="657" t="s">
        <v>13190</v>
      </c>
      <c r="H1079" s="656" t="s">
        <v>13191</v>
      </c>
      <c r="I1079" s="656" t="s">
        <v>13192</v>
      </c>
      <c r="J1079" s="656" t="s">
        <v>13193</v>
      </c>
    </row>
    <row r="1080" spans="1:10" ht="48" customHeight="1" x14ac:dyDescent="0.2">
      <c r="A1080" s="654" t="s">
        <v>13194</v>
      </c>
      <c r="B1080" s="655" t="s">
        <v>13654</v>
      </c>
      <c r="C1080" s="654" t="s">
        <v>7</v>
      </c>
      <c r="D1080" s="654" t="s">
        <v>1705</v>
      </c>
      <c r="E1080" s="824" t="s">
        <v>13432</v>
      </c>
      <c r="F1080" s="824"/>
      <c r="G1080" s="653" t="s">
        <v>38</v>
      </c>
      <c r="H1080" s="652">
        <v>1</v>
      </c>
      <c r="I1080" s="651">
        <v>5.68</v>
      </c>
      <c r="J1080" s="651">
        <v>5.68</v>
      </c>
    </row>
    <row r="1081" spans="1:10" ht="24" customHeight="1" x14ac:dyDescent="0.2">
      <c r="A1081" s="649" t="s">
        <v>13197</v>
      </c>
      <c r="B1081" s="650" t="s">
        <v>13433</v>
      </c>
      <c r="C1081" s="649" t="s">
        <v>7</v>
      </c>
      <c r="D1081" s="649" t="s">
        <v>1239</v>
      </c>
      <c r="E1081" s="825" t="s">
        <v>13196</v>
      </c>
      <c r="F1081" s="825"/>
      <c r="G1081" s="648" t="s">
        <v>23</v>
      </c>
      <c r="H1081" s="647">
        <v>0.1</v>
      </c>
      <c r="I1081" s="646">
        <v>12.83</v>
      </c>
      <c r="J1081" s="646">
        <v>1.28</v>
      </c>
    </row>
    <row r="1082" spans="1:10" ht="24" customHeight="1" x14ac:dyDescent="0.2">
      <c r="A1082" s="649" t="s">
        <v>13197</v>
      </c>
      <c r="B1082" s="650" t="s">
        <v>13261</v>
      </c>
      <c r="C1082" s="649" t="s">
        <v>7</v>
      </c>
      <c r="D1082" s="649" t="s">
        <v>56</v>
      </c>
      <c r="E1082" s="825" t="s">
        <v>13196</v>
      </c>
      <c r="F1082" s="825"/>
      <c r="G1082" s="648" t="s">
        <v>23</v>
      </c>
      <c r="H1082" s="647">
        <v>0.1</v>
      </c>
      <c r="I1082" s="646">
        <v>16.739999999999998</v>
      </c>
      <c r="J1082" s="646">
        <v>1.67</v>
      </c>
    </row>
    <row r="1083" spans="1:10" ht="24" customHeight="1" x14ac:dyDescent="0.2">
      <c r="A1083" s="644" t="s">
        <v>13199</v>
      </c>
      <c r="B1083" s="645" t="s">
        <v>13434</v>
      </c>
      <c r="C1083" s="644" t="s">
        <v>7</v>
      </c>
      <c r="D1083" s="644" t="s">
        <v>5074</v>
      </c>
      <c r="E1083" s="821" t="s">
        <v>13220</v>
      </c>
      <c r="F1083" s="821"/>
      <c r="G1083" s="643" t="s">
        <v>38</v>
      </c>
      <c r="H1083" s="642">
        <v>9.9000000000000008E-3</v>
      </c>
      <c r="I1083" s="641">
        <v>84.64</v>
      </c>
      <c r="J1083" s="641">
        <v>0.83</v>
      </c>
    </row>
    <row r="1084" spans="1:10" ht="24" customHeight="1" x14ac:dyDescent="0.2">
      <c r="A1084" s="644" t="s">
        <v>13199</v>
      </c>
      <c r="B1084" s="645" t="s">
        <v>13655</v>
      </c>
      <c r="C1084" s="644" t="s">
        <v>7</v>
      </c>
      <c r="D1084" s="644" t="s">
        <v>7198</v>
      </c>
      <c r="E1084" s="821" t="s">
        <v>13220</v>
      </c>
      <c r="F1084" s="821"/>
      <c r="G1084" s="643" t="s">
        <v>38</v>
      </c>
      <c r="H1084" s="642">
        <v>1</v>
      </c>
      <c r="I1084" s="641">
        <v>0.76</v>
      </c>
      <c r="J1084" s="641">
        <v>0.76</v>
      </c>
    </row>
    <row r="1085" spans="1:10" ht="24" customHeight="1" x14ac:dyDescent="0.2">
      <c r="A1085" s="644" t="s">
        <v>13199</v>
      </c>
      <c r="B1085" s="645" t="s">
        <v>13435</v>
      </c>
      <c r="C1085" s="644" t="s">
        <v>7</v>
      </c>
      <c r="D1085" s="644" t="s">
        <v>7401</v>
      </c>
      <c r="E1085" s="821" t="s">
        <v>13220</v>
      </c>
      <c r="F1085" s="821"/>
      <c r="G1085" s="643" t="s">
        <v>38</v>
      </c>
      <c r="H1085" s="642">
        <v>2.1000000000000001E-2</v>
      </c>
      <c r="I1085" s="641">
        <v>2.11</v>
      </c>
      <c r="J1085" s="641">
        <v>0.04</v>
      </c>
    </row>
    <row r="1086" spans="1:10" ht="24" customHeight="1" x14ac:dyDescent="0.2">
      <c r="A1086" s="644" t="s">
        <v>13199</v>
      </c>
      <c r="B1086" s="645" t="s">
        <v>13436</v>
      </c>
      <c r="C1086" s="644" t="s">
        <v>7</v>
      </c>
      <c r="D1086" s="644" t="s">
        <v>8545</v>
      </c>
      <c r="E1086" s="821" t="s">
        <v>13220</v>
      </c>
      <c r="F1086" s="821"/>
      <c r="G1086" s="643" t="s">
        <v>38</v>
      </c>
      <c r="H1086" s="642">
        <v>1.4999999999999999E-2</v>
      </c>
      <c r="I1086" s="641">
        <v>73.5</v>
      </c>
      <c r="J1086" s="641">
        <v>1.1000000000000001</v>
      </c>
    </row>
    <row r="1087" spans="1:10" ht="25.5" x14ac:dyDescent="0.2">
      <c r="A1087" s="640"/>
      <c r="B1087" s="640"/>
      <c r="C1087" s="640"/>
      <c r="D1087" s="640"/>
      <c r="E1087" s="640" t="s">
        <v>13209</v>
      </c>
      <c r="F1087" s="639">
        <v>1.2332934912528524</v>
      </c>
      <c r="G1087" s="640" t="s">
        <v>13210</v>
      </c>
      <c r="H1087" s="639">
        <v>1.04</v>
      </c>
      <c r="I1087" s="640" t="s">
        <v>13211</v>
      </c>
      <c r="J1087" s="639">
        <v>2.27</v>
      </c>
    </row>
    <row r="1088" spans="1:10" ht="15" thickBot="1" x14ac:dyDescent="0.25">
      <c r="A1088" s="640"/>
      <c r="B1088" s="640"/>
      <c r="C1088" s="640"/>
      <c r="D1088" s="640"/>
      <c r="E1088" s="640" t="s">
        <v>13212</v>
      </c>
      <c r="F1088" s="639">
        <v>1.6</v>
      </c>
      <c r="G1088" s="640"/>
      <c r="H1088" s="822" t="s">
        <v>13213</v>
      </c>
      <c r="I1088" s="822"/>
      <c r="J1088" s="639">
        <v>7.28</v>
      </c>
    </row>
    <row r="1089" spans="1:10" ht="0.95" customHeight="1" thickTop="1" x14ac:dyDescent="0.2">
      <c r="A1089" s="638"/>
      <c r="B1089" s="638"/>
      <c r="C1089" s="638"/>
      <c r="D1089" s="638"/>
      <c r="E1089" s="638"/>
      <c r="F1089" s="638"/>
      <c r="G1089" s="638"/>
      <c r="H1089" s="638"/>
      <c r="I1089" s="638"/>
      <c r="J1089" s="638"/>
    </row>
    <row r="1090" spans="1:10" ht="18" customHeight="1" x14ac:dyDescent="0.2">
      <c r="A1090" s="658" t="s">
        <v>13656</v>
      </c>
      <c r="B1090" s="656" t="s">
        <v>13186</v>
      </c>
      <c r="C1090" s="658" t="s">
        <v>13187</v>
      </c>
      <c r="D1090" s="658" t="s">
        <v>13188</v>
      </c>
      <c r="E1090" s="823" t="s">
        <v>13189</v>
      </c>
      <c r="F1090" s="823"/>
      <c r="G1090" s="657" t="s">
        <v>13190</v>
      </c>
      <c r="H1090" s="656" t="s">
        <v>13191</v>
      </c>
      <c r="I1090" s="656" t="s">
        <v>13192</v>
      </c>
      <c r="J1090" s="656" t="s">
        <v>13193</v>
      </c>
    </row>
    <row r="1091" spans="1:10" ht="48" customHeight="1" x14ac:dyDescent="0.2">
      <c r="A1091" s="654" t="s">
        <v>13194</v>
      </c>
      <c r="B1091" s="655" t="s">
        <v>13657</v>
      </c>
      <c r="C1091" s="654" t="s">
        <v>7</v>
      </c>
      <c r="D1091" s="654" t="s">
        <v>1711</v>
      </c>
      <c r="E1091" s="824" t="s">
        <v>13432</v>
      </c>
      <c r="F1091" s="824"/>
      <c r="G1091" s="653" t="s">
        <v>38</v>
      </c>
      <c r="H1091" s="652">
        <v>1</v>
      </c>
      <c r="I1091" s="651">
        <v>8.9700000000000006</v>
      </c>
      <c r="J1091" s="651">
        <v>8.9700000000000006</v>
      </c>
    </row>
    <row r="1092" spans="1:10" ht="24" customHeight="1" x14ac:dyDescent="0.2">
      <c r="A1092" s="649" t="s">
        <v>13197</v>
      </c>
      <c r="B1092" s="650" t="s">
        <v>13433</v>
      </c>
      <c r="C1092" s="649" t="s">
        <v>7</v>
      </c>
      <c r="D1092" s="649" t="s">
        <v>1239</v>
      </c>
      <c r="E1092" s="825" t="s">
        <v>13196</v>
      </c>
      <c r="F1092" s="825"/>
      <c r="G1092" s="648" t="s">
        <v>23</v>
      </c>
      <c r="H1092" s="647">
        <v>0.13</v>
      </c>
      <c r="I1092" s="646">
        <v>12.83</v>
      </c>
      <c r="J1092" s="646">
        <v>1.66</v>
      </c>
    </row>
    <row r="1093" spans="1:10" ht="24" customHeight="1" x14ac:dyDescent="0.2">
      <c r="A1093" s="649" t="s">
        <v>13197</v>
      </c>
      <c r="B1093" s="650" t="s">
        <v>13261</v>
      </c>
      <c r="C1093" s="649" t="s">
        <v>7</v>
      </c>
      <c r="D1093" s="649" t="s">
        <v>56</v>
      </c>
      <c r="E1093" s="825" t="s">
        <v>13196</v>
      </c>
      <c r="F1093" s="825"/>
      <c r="G1093" s="648" t="s">
        <v>23</v>
      </c>
      <c r="H1093" s="647">
        <v>0.13</v>
      </c>
      <c r="I1093" s="646">
        <v>16.739999999999998</v>
      </c>
      <c r="J1093" s="646">
        <v>2.17</v>
      </c>
    </row>
    <row r="1094" spans="1:10" ht="24" customHeight="1" x14ac:dyDescent="0.2">
      <c r="A1094" s="644" t="s">
        <v>13199</v>
      </c>
      <c r="B1094" s="645" t="s">
        <v>13643</v>
      </c>
      <c r="C1094" s="644" t="s">
        <v>7</v>
      </c>
      <c r="D1094" s="644" t="s">
        <v>5115</v>
      </c>
      <c r="E1094" s="821" t="s">
        <v>13220</v>
      </c>
      <c r="F1094" s="821"/>
      <c r="G1094" s="643" t="s">
        <v>38</v>
      </c>
      <c r="H1094" s="642">
        <v>1</v>
      </c>
      <c r="I1094" s="641">
        <v>2.25</v>
      </c>
      <c r="J1094" s="641">
        <v>2.25</v>
      </c>
    </row>
    <row r="1095" spans="1:10" ht="24" customHeight="1" x14ac:dyDescent="0.2">
      <c r="A1095" s="644" t="s">
        <v>13199</v>
      </c>
      <c r="B1095" s="645" t="s">
        <v>13658</v>
      </c>
      <c r="C1095" s="644" t="s">
        <v>7</v>
      </c>
      <c r="D1095" s="644" t="s">
        <v>7207</v>
      </c>
      <c r="E1095" s="821" t="s">
        <v>13220</v>
      </c>
      <c r="F1095" s="821"/>
      <c r="G1095" s="643" t="s">
        <v>38</v>
      </c>
      <c r="H1095" s="642">
        <v>1</v>
      </c>
      <c r="I1095" s="641">
        <v>2.2799999999999998</v>
      </c>
      <c r="J1095" s="641">
        <v>2.2799999999999998</v>
      </c>
    </row>
    <row r="1096" spans="1:10" ht="36" customHeight="1" x14ac:dyDescent="0.2">
      <c r="A1096" s="644" t="s">
        <v>13199</v>
      </c>
      <c r="B1096" s="645" t="s">
        <v>13645</v>
      </c>
      <c r="C1096" s="644" t="s">
        <v>7</v>
      </c>
      <c r="D1096" s="644" t="s">
        <v>8011</v>
      </c>
      <c r="E1096" s="821" t="s">
        <v>13220</v>
      </c>
      <c r="F1096" s="821"/>
      <c r="G1096" s="643" t="s">
        <v>38</v>
      </c>
      <c r="H1096" s="642">
        <v>0.02</v>
      </c>
      <c r="I1096" s="641">
        <v>30.99</v>
      </c>
      <c r="J1096" s="641">
        <v>0.61</v>
      </c>
    </row>
    <row r="1097" spans="1:10" ht="25.5" x14ac:dyDescent="0.2">
      <c r="A1097" s="640"/>
      <c r="B1097" s="640"/>
      <c r="C1097" s="640"/>
      <c r="D1097" s="640"/>
      <c r="E1097" s="640" t="s">
        <v>13209</v>
      </c>
      <c r="F1097" s="639">
        <v>1.6081712485059221</v>
      </c>
      <c r="G1097" s="640" t="s">
        <v>13210</v>
      </c>
      <c r="H1097" s="639">
        <v>1.35</v>
      </c>
      <c r="I1097" s="640" t="s">
        <v>13211</v>
      </c>
      <c r="J1097" s="639">
        <v>2.96</v>
      </c>
    </row>
    <row r="1098" spans="1:10" ht="15" thickBot="1" x14ac:dyDescent="0.25">
      <c r="A1098" s="640"/>
      <c r="B1098" s="640"/>
      <c r="C1098" s="640"/>
      <c r="D1098" s="640"/>
      <c r="E1098" s="640" t="s">
        <v>13212</v>
      </c>
      <c r="F1098" s="639">
        <v>2.5299999999999998</v>
      </c>
      <c r="G1098" s="640"/>
      <c r="H1098" s="822" t="s">
        <v>13213</v>
      </c>
      <c r="I1098" s="822"/>
      <c r="J1098" s="639">
        <v>11.5</v>
      </c>
    </row>
    <row r="1099" spans="1:10" ht="0.95" customHeight="1" thickTop="1" x14ac:dyDescent="0.2">
      <c r="A1099" s="638"/>
      <c r="B1099" s="638"/>
      <c r="C1099" s="638"/>
      <c r="D1099" s="638"/>
      <c r="E1099" s="638"/>
      <c r="F1099" s="638"/>
      <c r="G1099" s="638"/>
      <c r="H1099" s="638"/>
      <c r="I1099" s="638"/>
      <c r="J1099" s="638"/>
    </row>
    <row r="1100" spans="1:10" ht="18" customHeight="1" x14ac:dyDescent="0.2">
      <c r="A1100" s="658" t="s">
        <v>13659</v>
      </c>
      <c r="B1100" s="656" t="s">
        <v>13186</v>
      </c>
      <c r="C1100" s="658" t="s">
        <v>13187</v>
      </c>
      <c r="D1100" s="658" t="s">
        <v>13188</v>
      </c>
      <c r="E1100" s="823" t="s">
        <v>13189</v>
      </c>
      <c r="F1100" s="823"/>
      <c r="G1100" s="657" t="s">
        <v>13190</v>
      </c>
      <c r="H1100" s="656" t="s">
        <v>13191</v>
      </c>
      <c r="I1100" s="656" t="s">
        <v>13192</v>
      </c>
      <c r="J1100" s="656" t="s">
        <v>13193</v>
      </c>
    </row>
    <row r="1101" spans="1:10" ht="48" customHeight="1" x14ac:dyDescent="0.2">
      <c r="A1101" s="654" t="s">
        <v>13194</v>
      </c>
      <c r="B1101" s="655" t="s">
        <v>13660</v>
      </c>
      <c r="C1101" s="654" t="s">
        <v>7</v>
      </c>
      <c r="D1101" s="654" t="s">
        <v>1718</v>
      </c>
      <c r="E1101" s="824" t="s">
        <v>13432</v>
      </c>
      <c r="F1101" s="824"/>
      <c r="G1101" s="653" t="s">
        <v>38</v>
      </c>
      <c r="H1101" s="652">
        <v>1</v>
      </c>
      <c r="I1101" s="651">
        <v>15.12</v>
      </c>
      <c r="J1101" s="651">
        <v>15.12</v>
      </c>
    </row>
    <row r="1102" spans="1:10" ht="24" customHeight="1" x14ac:dyDescent="0.2">
      <c r="A1102" s="649" t="s">
        <v>13197</v>
      </c>
      <c r="B1102" s="650" t="s">
        <v>13433</v>
      </c>
      <c r="C1102" s="649" t="s">
        <v>7</v>
      </c>
      <c r="D1102" s="649" t="s">
        <v>1239</v>
      </c>
      <c r="E1102" s="825" t="s">
        <v>13196</v>
      </c>
      <c r="F1102" s="825"/>
      <c r="G1102" s="648" t="s">
        <v>23</v>
      </c>
      <c r="H1102" s="647">
        <v>0.19</v>
      </c>
      <c r="I1102" s="646">
        <v>12.83</v>
      </c>
      <c r="J1102" s="646">
        <v>2.4300000000000002</v>
      </c>
    </row>
    <row r="1103" spans="1:10" ht="24" customHeight="1" x14ac:dyDescent="0.2">
      <c r="A1103" s="649" t="s">
        <v>13197</v>
      </c>
      <c r="B1103" s="650" t="s">
        <v>13261</v>
      </c>
      <c r="C1103" s="649" t="s">
        <v>7</v>
      </c>
      <c r="D1103" s="649" t="s">
        <v>56</v>
      </c>
      <c r="E1103" s="825" t="s">
        <v>13196</v>
      </c>
      <c r="F1103" s="825"/>
      <c r="G1103" s="648" t="s">
        <v>23</v>
      </c>
      <c r="H1103" s="647">
        <v>0.19</v>
      </c>
      <c r="I1103" s="646">
        <v>16.739999999999998</v>
      </c>
      <c r="J1103" s="646">
        <v>3.18</v>
      </c>
    </row>
    <row r="1104" spans="1:10" ht="24" customHeight="1" x14ac:dyDescent="0.2">
      <c r="A1104" s="644" t="s">
        <v>13199</v>
      </c>
      <c r="B1104" s="645" t="s">
        <v>13661</v>
      </c>
      <c r="C1104" s="644" t="s">
        <v>7</v>
      </c>
      <c r="D1104" s="644" t="s">
        <v>5116</v>
      </c>
      <c r="E1104" s="821" t="s">
        <v>13220</v>
      </c>
      <c r="F1104" s="821"/>
      <c r="G1104" s="643" t="s">
        <v>38</v>
      </c>
      <c r="H1104" s="642">
        <v>1</v>
      </c>
      <c r="I1104" s="641">
        <v>3.18</v>
      </c>
      <c r="J1104" s="641">
        <v>3.18</v>
      </c>
    </row>
    <row r="1105" spans="1:10" ht="24" customHeight="1" x14ac:dyDescent="0.2">
      <c r="A1105" s="644" t="s">
        <v>13199</v>
      </c>
      <c r="B1105" s="645" t="s">
        <v>13662</v>
      </c>
      <c r="C1105" s="644" t="s">
        <v>7</v>
      </c>
      <c r="D1105" s="644" t="s">
        <v>7208</v>
      </c>
      <c r="E1105" s="821" t="s">
        <v>13220</v>
      </c>
      <c r="F1105" s="821"/>
      <c r="G1105" s="643" t="s">
        <v>38</v>
      </c>
      <c r="H1105" s="642">
        <v>1</v>
      </c>
      <c r="I1105" s="641">
        <v>5.41</v>
      </c>
      <c r="J1105" s="641">
        <v>5.41</v>
      </c>
    </row>
    <row r="1106" spans="1:10" ht="36" customHeight="1" x14ac:dyDescent="0.2">
      <c r="A1106" s="644" t="s">
        <v>13199</v>
      </c>
      <c r="B1106" s="645" t="s">
        <v>13645</v>
      </c>
      <c r="C1106" s="644" t="s">
        <v>7</v>
      </c>
      <c r="D1106" s="644" t="s">
        <v>8011</v>
      </c>
      <c r="E1106" s="821" t="s">
        <v>13220</v>
      </c>
      <c r="F1106" s="821"/>
      <c r="G1106" s="643" t="s">
        <v>38</v>
      </c>
      <c r="H1106" s="642">
        <v>0.03</v>
      </c>
      <c r="I1106" s="641">
        <v>30.99</v>
      </c>
      <c r="J1106" s="641">
        <v>0.92</v>
      </c>
    </row>
    <row r="1107" spans="1:10" ht="25.5" x14ac:dyDescent="0.2">
      <c r="A1107" s="640"/>
      <c r="B1107" s="640"/>
      <c r="C1107" s="640"/>
      <c r="D1107" s="640"/>
      <c r="E1107" s="640" t="s">
        <v>13209</v>
      </c>
      <c r="F1107" s="639">
        <v>2.352493752037379</v>
      </c>
      <c r="G1107" s="640" t="s">
        <v>13210</v>
      </c>
      <c r="H1107" s="639">
        <v>1.98</v>
      </c>
      <c r="I1107" s="640" t="s">
        <v>13211</v>
      </c>
      <c r="J1107" s="639">
        <v>4.33</v>
      </c>
    </row>
    <row r="1108" spans="1:10" ht="15" thickBot="1" x14ac:dyDescent="0.25">
      <c r="A1108" s="640"/>
      <c r="B1108" s="640"/>
      <c r="C1108" s="640"/>
      <c r="D1108" s="640"/>
      <c r="E1108" s="640" t="s">
        <v>13212</v>
      </c>
      <c r="F1108" s="639">
        <v>4.26</v>
      </c>
      <c r="G1108" s="640"/>
      <c r="H1108" s="822" t="s">
        <v>13213</v>
      </c>
      <c r="I1108" s="822"/>
      <c r="J1108" s="639">
        <v>19.38</v>
      </c>
    </row>
    <row r="1109" spans="1:10" ht="0.95" customHeight="1" thickTop="1" x14ac:dyDescent="0.2">
      <c r="A1109" s="638"/>
      <c r="B1109" s="638"/>
      <c r="C1109" s="638"/>
      <c r="D1109" s="638"/>
      <c r="E1109" s="638"/>
      <c r="F1109" s="638"/>
      <c r="G1109" s="638"/>
      <c r="H1109" s="638"/>
      <c r="I1109" s="638"/>
      <c r="J1109" s="638"/>
    </row>
    <row r="1110" spans="1:10" ht="18" customHeight="1" x14ac:dyDescent="0.2">
      <c r="A1110" s="658" t="s">
        <v>13663</v>
      </c>
      <c r="B1110" s="656" t="s">
        <v>13186</v>
      </c>
      <c r="C1110" s="658" t="s">
        <v>13187</v>
      </c>
      <c r="D1110" s="658" t="s">
        <v>13188</v>
      </c>
      <c r="E1110" s="823" t="s">
        <v>13189</v>
      </c>
      <c r="F1110" s="823"/>
      <c r="G1110" s="657" t="s">
        <v>13190</v>
      </c>
      <c r="H1110" s="656" t="s">
        <v>13191</v>
      </c>
      <c r="I1110" s="656" t="s">
        <v>13192</v>
      </c>
      <c r="J1110" s="656" t="s">
        <v>13193</v>
      </c>
    </row>
    <row r="1111" spans="1:10" ht="48" customHeight="1" x14ac:dyDescent="0.2">
      <c r="A1111" s="654" t="s">
        <v>13194</v>
      </c>
      <c r="B1111" s="655" t="s">
        <v>13664</v>
      </c>
      <c r="C1111" s="654" t="s">
        <v>7</v>
      </c>
      <c r="D1111" s="654" t="s">
        <v>1721</v>
      </c>
      <c r="E1111" s="824" t="s">
        <v>13432</v>
      </c>
      <c r="F1111" s="824"/>
      <c r="G1111" s="653" t="s">
        <v>38</v>
      </c>
      <c r="H1111" s="652">
        <v>1</v>
      </c>
      <c r="I1111" s="651">
        <v>18.850000000000001</v>
      </c>
      <c r="J1111" s="651">
        <v>18.850000000000001</v>
      </c>
    </row>
    <row r="1112" spans="1:10" ht="24" customHeight="1" x14ac:dyDescent="0.2">
      <c r="A1112" s="649" t="s">
        <v>13197</v>
      </c>
      <c r="B1112" s="650" t="s">
        <v>13433</v>
      </c>
      <c r="C1112" s="649" t="s">
        <v>7</v>
      </c>
      <c r="D1112" s="649" t="s">
        <v>1239</v>
      </c>
      <c r="E1112" s="825" t="s">
        <v>13196</v>
      </c>
      <c r="F1112" s="825"/>
      <c r="G1112" s="648" t="s">
        <v>23</v>
      </c>
      <c r="H1112" s="647">
        <v>0.25</v>
      </c>
      <c r="I1112" s="646">
        <v>12.83</v>
      </c>
      <c r="J1112" s="646">
        <v>3.2</v>
      </c>
    </row>
    <row r="1113" spans="1:10" ht="24" customHeight="1" x14ac:dyDescent="0.2">
      <c r="A1113" s="649" t="s">
        <v>13197</v>
      </c>
      <c r="B1113" s="650" t="s">
        <v>13261</v>
      </c>
      <c r="C1113" s="649" t="s">
        <v>7</v>
      </c>
      <c r="D1113" s="649" t="s">
        <v>56</v>
      </c>
      <c r="E1113" s="825" t="s">
        <v>13196</v>
      </c>
      <c r="F1113" s="825"/>
      <c r="G1113" s="648" t="s">
        <v>23</v>
      </c>
      <c r="H1113" s="647">
        <v>0.25</v>
      </c>
      <c r="I1113" s="646">
        <v>16.739999999999998</v>
      </c>
      <c r="J1113" s="646">
        <v>4.18</v>
      </c>
    </row>
    <row r="1114" spans="1:10" ht="24" customHeight="1" x14ac:dyDescent="0.2">
      <c r="A1114" s="644" t="s">
        <v>13199</v>
      </c>
      <c r="B1114" s="645" t="s">
        <v>13651</v>
      </c>
      <c r="C1114" s="644" t="s">
        <v>7</v>
      </c>
      <c r="D1114" s="644" t="s">
        <v>5117</v>
      </c>
      <c r="E1114" s="821" t="s">
        <v>13220</v>
      </c>
      <c r="F1114" s="821"/>
      <c r="G1114" s="643" t="s">
        <v>38</v>
      </c>
      <c r="H1114" s="642">
        <v>1</v>
      </c>
      <c r="I1114" s="641">
        <v>3.99</v>
      </c>
      <c r="J1114" s="641">
        <v>3.99</v>
      </c>
    </row>
    <row r="1115" spans="1:10" ht="24" customHeight="1" x14ac:dyDescent="0.2">
      <c r="A1115" s="644" t="s">
        <v>13199</v>
      </c>
      <c r="B1115" s="645" t="s">
        <v>13665</v>
      </c>
      <c r="C1115" s="644" t="s">
        <v>7</v>
      </c>
      <c r="D1115" s="644" t="s">
        <v>7209</v>
      </c>
      <c r="E1115" s="821" t="s">
        <v>13220</v>
      </c>
      <c r="F1115" s="821"/>
      <c r="G1115" s="643" t="s">
        <v>38</v>
      </c>
      <c r="H1115" s="642">
        <v>1</v>
      </c>
      <c r="I1115" s="641">
        <v>6.06</v>
      </c>
      <c r="J1115" s="641">
        <v>6.06</v>
      </c>
    </row>
    <row r="1116" spans="1:10" ht="36" customHeight="1" x14ac:dyDescent="0.2">
      <c r="A1116" s="644" t="s">
        <v>13199</v>
      </c>
      <c r="B1116" s="645" t="s">
        <v>13645</v>
      </c>
      <c r="C1116" s="644" t="s">
        <v>7</v>
      </c>
      <c r="D1116" s="644" t="s">
        <v>8011</v>
      </c>
      <c r="E1116" s="821" t="s">
        <v>13220</v>
      </c>
      <c r="F1116" s="821"/>
      <c r="G1116" s="643" t="s">
        <v>38</v>
      </c>
      <c r="H1116" s="642">
        <v>4.5999999999999999E-2</v>
      </c>
      <c r="I1116" s="641">
        <v>30.99</v>
      </c>
      <c r="J1116" s="641">
        <v>1.42</v>
      </c>
    </row>
    <row r="1117" spans="1:10" ht="25.5" x14ac:dyDescent="0.2">
      <c r="A1117" s="640"/>
      <c r="B1117" s="640"/>
      <c r="C1117" s="640"/>
      <c r="D1117" s="640"/>
      <c r="E1117" s="640" t="s">
        <v>13209</v>
      </c>
      <c r="F1117" s="639">
        <v>3.0968162555688363</v>
      </c>
      <c r="G1117" s="640" t="s">
        <v>13210</v>
      </c>
      <c r="H1117" s="639">
        <v>2.6</v>
      </c>
      <c r="I1117" s="640" t="s">
        <v>13211</v>
      </c>
      <c r="J1117" s="639">
        <v>5.7</v>
      </c>
    </row>
    <row r="1118" spans="1:10" ht="15" thickBot="1" x14ac:dyDescent="0.25">
      <c r="A1118" s="640"/>
      <c r="B1118" s="640"/>
      <c r="C1118" s="640"/>
      <c r="D1118" s="640"/>
      <c r="E1118" s="640" t="s">
        <v>13212</v>
      </c>
      <c r="F1118" s="639">
        <v>5.32</v>
      </c>
      <c r="G1118" s="640"/>
      <c r="H1118" s="822" t="s">
        <v>13213</v>
      </c>
      <c r="I1118" s="822"/>
      <c r="J1118" s="639">
        <v>24.17</v>
      </c>
    </row>
    <row r="1119" spans="1:10" ht="0.95" customHeight="1" thickTop="1" x14ac:dyDescent="0.2">
      <c r="A1119" s="638"/>
      <c r="B1119" s="638"/>
      <c r="C1119" s="638"/>
      <c r="D1119" s="638"/>
      <c r="E1119" s="638"/>
      <c r="F1119" s="638"/>
      <c r="G1119" s="638"/>
      <c r="H1119" s="638"/>
      <c r="I1119" s="638"/>
      <c r="J1119" s="638"/>
    </row>
    <row r="1120" spans="1:10" ht="18" customHeight="1" x14ac:dyDescent="0.2">
      <c r="A1120" s="658" t="s">
        <v>13666</v>
      </c>
      <c r="B1120" s="656" t="s">
        <v>13186</v>
      </c>
      <c r="C1120" s="658" t="s">
        <v>13187</v>
      </c>
      <c r="D1120" s="658" t="s">
        <v>13188</v>
      </c>
      <c r="E1120" s="823" t="s">
        <v>13189</v>
      </c>
      <c r="F1120" s="823"/>
      <c r="G1120" s="657" t="s">
        <v>13190</v>
      </c>
      <c r="H1120" s="656" t="s">
        <v>13191</v>
      </c>
      <c r="I1120" s="656" t="s">
        <v>13192</v>
      </c>
      <c r="J1120" s="656" t="s">
        <v>13193</v>
      </c>
    </row>
    <row r="1121" spans="1:10" ht="48" customHeight="1" x14ac:dyDescent="0.2">
      <c r="A1121" s="654" t="s">
        <v>13194</v>
      </c>
      <c r="B1121" s="655" t="s">
        <v>13667</v>
      </c>
      <c r="C1121" s="654" t="s">
        <v>7</v>
      </c>
      <c r="D1121" s="654" t="s">
        <v>1710</v>
      </c>
      <c r="E1121" s="824" t="s">
        <v>13432</v>
      </c>
      <c r="F1121" s="824"/>
      <c r="G1121" s="653" t="s">
        <v>38</v>
      </c>
      <c r="H1121" s="652">
        <v>1</v>
      </c>
      <c r="I1121" s="651">
        <v>8.52</v>
      </c>
      <c r="J1121" s="651">
        <v>8.52</v>
      </c>
    </row>
    <row r="1122" spans="1:10" ht="24" customHeight="1" x14ac:dyDescent="0.2">
      <c r="A1122" s="649" t="s">
        <v>13197</v>
      </c>
      <c r="B1122" s="650" t="s">
        <v>13433</v>
      </c>
      <c r="C1122" s="649" t="s">
        <v>7</v>
      </c>
      <c r="D1122" s="649" t="s">
        <v>1239</v>
      </c>
      <c r="E1122" s="825" t="s">
        <v>13196</v>
      </c>
      <c r="F1122" s="825"/>
      <c r="G1122" s="648" t="s">
        <v>23</v>
      </c>
      <c r="H1122" s="647">
        <v>0.13</v>
      </c>
      <c r="I1122" s="646">
        <v>12.83</v>
      </c>
      <c r="J1122" s="646">
        <v>1.66</v>
      </c>
    </row>
    <row r="1123" spans="1:10" ht="24" customHeight="1" x14ac:dyDescent="0.2">
      <c r="A1123" s="649" t="s">
        <v>13197</v>
      </c>
      <c r="B1123" s="650" t="s">
        <v>13261</v>
      </c>
      <c r="C1123" s="649" t="s">
        <v>7</v>
      </c>
      <c r="D1123" s="649" t="s">
        <v>56</v>
      </c>
      <c r="E1123" s="825" t="s">
        <v>13196</v>
      </c>
      <c r="F1123" s="825"/>
      <c r="G1123" s="648" t="s">
        <v>23</v>
      </c>
      <c r="H1123" s="647">
        <v>0.13</v>
      </c>
      <c r="I1123" s="646">
        <v>16.739999999999998</v>
      </c>
      <c r="J1123" s="646">
        <v>2.17</v>
      </c>
    </row>
    <row r="1124" spans="1:10" ht="24" customHeight="1" x14ac:dyDescent="0.2">
      <c r="A1124" s="644" t="s">
        <v>13199</v>
      </c>
      <c r="B1124" s="645" t="s">
        <v>13643</v>
      </c>
      <c r="C1124" s="644" t="s">
        <v>7</v>
      </c>
      <c r="D1124" s="644" t="s">
        <v>5115</v>
      </c>
      <c r="E1124" s="821" t="s">
        <v>13220</v>
      </c>
      <c r="F1124" s="821"/>
      <c r="G1124" s="643" t="s">
        <v>38</v>
      </c>
      <c r="H1124" s="642">
        <v>1</v>
      </c>
      <c r="I1124" s="641">
        <v>2.25</v>
      </c>
      <c r="J1124" s="641">
        <v>2.25</v>
      </c>
    </row>
    <row r="1125" spans="1:10" ht="24" customHeight="1" x14ac:dyDescent="0.2">
      <c r="A1125" s="644" t="s">
        <v>13199</v>
      </c>
      <c r="B1125" s="645" t="s">
        <v>13668</v>
      </c>
      <c r="C1125" s="644" t="s">
        <v>7</v>
      </c>
      <c r="D1125" s="644" t="s">
        <v>7212</v>
      </c>
      <c r="E1125" s="821" t="s">
        <v>13220</v>
      </c>
      <c r="F1125" s="821"/>
      <c r="G1125" s="643" t="s">
        <v>38</v>
      </c>
      <c r="H1125" s="642">
        <v>1</v>
      </c>
      <c r="I1125" s="641">
        <v>1.83</v>
      </c>
      <c r="J1125" s="641">
        <v>1.83</v>
      </c>
    </row>
    <row r="1126" spans="1:10" ht="36" customHeight="1" x14ac:dyDescent="0.2">
      <c r="A1126" s="644" t="s">
        <v>13199</v>
      </c>
      <c r="B1126" s="645" t="s">
        <v>13645</v>
      </c>
      <c r="C1126" s="644" t="s">
        <v>7</v>
      </c>
      <c r="D1126" s="644" t="s">
        <v>8011</v>
      </c>
      <c r="E1126" s="821" t="s">
        <v>13220</v>
      </c>
      <c r="F1126" s="821"/>
      <c r="G1126" s="643" t="s">
        <v>38</v>
      </c>
      <c r="H1126" s="642">
        <v>0.02</v>
      </c>
      <c r="I1126" s="641">
        <v>30.99</v>
      </c>
      <c r="J1126" s="641">
        <v>0.61</v>
      </c>
    </row>
    <row r="1127" spans="1:10" ht="25.5" x14ac:dyDescent="0.2">
      <c r="A1127" s="640"/>
      <c r="B1127" s="640"/>
      <c r="C1127" s="640"/>
      <c r="D1127" s="640"/>
      <c r="E1127" s="640" t="s">
        <v>13209</v>
      </c>
      <c r="F1127" s="639">
        <v>1.6081712485059221</v>
      </c>
      <c r="G1127" s="640" t="s">
        <v>13210</v>
      </c>
      <c r="H1127" s="639">
        <v>1.35</v>
      </c>
      <c r="I1127" s="640" t="s">
        <v>13211</v>
      </c>
      <c r="J1127" s="639">
        <v>2.96</v>
      </c>
    </row>
    <row r="1128" spans="1:10" ht="15" thickBot="1" x14ac:dyDescent="0.25">
      <c r="A1128" s="640"/>
      <c r="B1128" s="640"/>
      <c r="C1128" s="640"/>
      <c r="D1128" s="640"/>
      <c r="E1128" s="640" t="s">
        <v>13212</v>
      </c>
      <c r="F1128" s="639">
        <v>2.4</v>
      </c>
      <c r="G1128" s="640"/>
      <c r="H1128" s="822" t="s">
        <v>13213</v>
      </c>
      <c r="I1128" s="822"/>
      <c r="J1128" s="639">
        <v>10.92</v>
      </c>
    </row>
    <row r="1129" spans="1:10" ht="0.95" customHeight="1" thickTop="1" x14ac:dyDescent="0.2">
      <c r="A1129" s="638"/>
      <c r="B1129" s="638"/>
      <c r="C1129" s="638"/>
      <c r="D1129" s="638"/>
      <c r="E1129" s="638"/>
      <c r="F1129" s="638"/>
      <c r="G1129" s="638"/>
      <c r="H1129" s="638"/>
      <c r="I1129" s="638"/>
      <c r="J1129" s="638"/>
    </row>
    <row r="1130" spans="1:10" ht="18" customHeight="1" x14ac:dyDescent="0.2">
      <c r="A1130" s="658" t="s">
        <v>13669</v>
      </c>
      <c r="B1130" s="656" t="s">
        <v>13186</v>
      </c>
      <c r="C1130" s="658" t="s">
        <v>13187</v>
      </c>
      <c r="D1130" s="658" t="s">
        <v>13188</v>
      </c>
      <c r="E1130" s="823" t="s">
        <v>13189</v>
      </c>
      <c r="F1130" s="823"/>
      <c r="G1130" s="657" t="s">
        <v>13190</v>
      </c>
      <c r="H1130" s="656" t="s">
        <v>13191</v>
      </c>
      <c r="I1130" s="656" t="s">
        <v>13192</v>
      </c>
      <c r="J1130" s="656" t="s">
        <v>13193</v>
      </c>
    </row>
    <row r="1131" spans="1:10" ht="48" customHeight="1" x14ac:dyDescent="0.2">
      <c r="A1131" s="654" t="s">
        <v>13194</v>
      </c>
      <c r="B1131" s="655" t="s">
        <v>13670</v>
      </c>
      <c r="C1131" s="654" t="s">
        <v>7</v>
      </c>
      <c r="D1131" s="654" t="s">
        <v>1703</v>
      </c>
      <c r="E1131" s="824" t="s">
        <v>13432</v>
      </c>
      <c r="F1131" s="824"/>
      <c r="G1131" s="653" t="s">
        <v>38</v>
      </c>
      <c r="H1131" s="652">
        <v>1</v>
      </c>
      <c r="I1131" s="651">
        <v>7.58</v>
      </c>
      <c r="J1131" s="651">
        <v>7.58</v>
      </c>
    </row>
    <row r="1132" spans="1:10" ht="24" customHeight="1" x14ac:dyDescent="0.2">
      <c r="A1132" s="649" t="s">
        <v>13197</v>
      </c>
      <c r="B1132" s="650" t="s">
        <v>13433</v>
      </c>
      <c r="C1132" s="649" t="s">
        <v>7</v>
      </c>
      <c r="D1132" s="649" t="s">
        <v>1239</v>
      </c>
      <c r="E1132" s="825" t="s">
        <v>13196</v>
      </c>
      <c r="F1132" s="825"/>
      <c r="G1132" s="648" t="s">
        <v>23</v>
      </c>
      <c r="H1132" s="647">
        <v>0.1</v>
      </c>
      <c r="I1132" s="646">
        <v>12.83</v>
      </c>
      <c r="J1132" s="646">
        <v>1.28</v>
      </c>
    </row>
    <row r="1133" spans="1:10" ht="24" customHeight="1" x14ac:dyDescent="0.2">
      <c r="A1133" s="649" t="s">
        <v>13197</v>
      </c>
      <c r="B1133" s="650" t="s">
        <v>13261</v>
      </c>
      <c r="C1133" s="649" t="s">
        <v>7</v>
      </c>
      <c r="D1133" s="649" t="s">
        <v>56</v>
      </c>
      <c r="E1133" s="825" t="s">
        <v>13196</v>
      </c>
      <c r="F1133" s="825"/>
      <c r="G1133" s="648" t="s">
        <v>23</v>
      </c>
      <c r="H1133" s="647">
        <v>0.1</v>
      </c>
      <c r="I1133" s="646">
        <v>16.739999999999998</v>
      </c>
      <c r="J1133" s="646">
        <v>1.67</v>
      </c>
    </row>
    <row r="1134" spans="1:10" ht="24" customHeight="1" x14ac:dyDescent="0.2">
      <c r="A1134" s="644" t="s">
        <v>13199</v>
      </c>
      <c r="B1134" s="645" t="s">
        <v>13434</v>
      </c>
      <c r="C1134" s="644" t="s">
        <v>7</v>
      </c>
      <c r="D1134" s="644" t="s">
        <v>5074</v>
      </c>
      <c r="E1134" s="821" t="s">
        <v>13220</v>
      </c>
      <c r="F1134" s="821"/>
      <c r="G1134" s="643" t="s">
        <v>38</v>
      </c>
      <c r="H1134" s="642">
        <v>9.9000000000000008E-3</v>
      </c>
      <c r="I1134" s="641">
        <v>84.64</v>
      </c>
      <c r="J1134" s="641">
        <v>0.83</v>
      </c>
    </row>
    <row r="1135" spans="1:10" ht="24" customHeight="1" x14ac:dyDescent="0.2">
      <c r="A1135" s="644" t="s">
        <v>13199</v>
      </c>
      <c r="B1135" s="645" t="s">
        <v>13435</v>
      </c>
      <c r="C1135" s="644" t="s">
        <v>7</v>
      </c>
      <c r="D1135" s="644" t="s">
        <v>7401</v>
      </c>
      <c r="E1135" s="821" t="s">
        <v>13220</v>
      </c>
      <c r="F1135" s="821"/>
      <c r="G1135" s="643" t="s">
        <v>38</v>
      </c>
      <c r="H1135" s="642">
        <v>2.1000000000000001E-2</v>
      </c>
      <c r="I1135" s="641">
        <v>2.11</v>
      </c>
      <c r="J1135" s="641">
        <v>0.04</v>
      </c>
    </row>
    <row r="1136" spans="1:10" ht="24" customHeight="1" x14ac:dyDescent="0.2">
      <c r="A1136" s="644" t="s">
        <v>13199</v>
      </c>
      <c r="B1136" s="645" t="s">
        <v>13671</v>
      </c>
      <c r="C1136" s="644" t="s">
        <v>7</v>
      </c>
      <c r="D1136" s="644" t="s">
        <v>7199</v>
      </c>
      <c r="E1136" s="821" t="s">
        <v>13220</v>
      </c>
      <c r="F1136" s="821"/>
      <c r="G1136" s="643" t="s">
        <v>38</v>
      </c>
      <c r="H1136" s="642">
        <v>1</v>
      </c>
      <c r="I1136" s="641">
        <v>2.66</v>
      </c>
      <c r="J1136" s="641">
        <v>2.66</v>
      </c>
    </row>
    <row r="1137" spans="1:10" ht="24" customHeight="1" x14ac:dyDescent="0.2">
      <c r="A1137" s="644" t="s">
        <v>13199</v>
      </c>
      <c r="B1137" s="645" t="s">
        <v>13436</v>
      </c>
      <c r="C1137" s="644" t="s">
        <v>7</v>
      </c>
      <c r="D1137" s="644" t="s">
        <v>8545</v>
      </c>
      <c r="E1137" s="821" t="s">
        <v>13220</v>
      </c>
      <c r="F1137" s="821"/>
      <c r="G1137" s="643" t="s">
        <v>38</v>
      </c>
      <c r="H1137" s="642">
        <v>1.4999999999999999E-2</v>
      </c>
      <c r="I1137" s="641">
        <v>73.5</v>
      </c>
      <c r="J1137" s="641">
        <v>1.1000000000000001</v>
      </c>
    </row>
    <row r="1138" spans="1:10" ht="25.5" x14ac:dyDescent="0.2">
      <c r="A1138" s="640"/>
      <c r="B1138" s="640"/>
      <c r="C1138" s="640"/>
      <c r="D1138" s="640"/>
      <c r="E1138" s="640" t="s">
        <v>13209</v>
      </c>
      <c r="F1138" s="639">
        <v>1.2332934912528524</v>
      </c>
      <c r="G1138" s="640" t="s">
        <v>13210</v>
      </c>
      <c r="H1138" s="639">
        <v>1.04</v>
      </c>
      <c r="I1138" s="640" t="s">
        <v>13211</v>
      </c>
      <c r="J1138" s="639">
        <v>2.27</v>
      </c>
    </row>
    <row r="1139" spans="1:10" ht="15" thickBot="1" x14ac:dyDescent="0.25">
      <c r="A1139" s="640"/>
      <c r="B1139" s="640"/>
      <c r="C1139" s="640"/>
      <c r="D1139" s="640"/>
      <c r="E1139" s="640" t="s">
        <v>13212</v>
      </c>
      <c r="F1139" s="639">
        <v>2.14</v>
      </c>
      <c r="G1139" s="640"/>
      <c r="H1139" s="822" t="s">
        <v>13213</v>
      </c>
      <c r="I1139" s="822"/>
      <c r="J1139" s="639">
        <v>9.7200000000000006</v>
      </c>
    </row>
    <row r="1140" spans="1:10" ht="0.95" customHeight="1" thickTop="1" x14ac:dyDescent="0.2">
      <c r="A1140" s="638"/>
      <c r="B1140" s="638"/>
      <c r="C1140" s="638"/>
      <c r="D1140" s="638"/>
      <c r="E1140" s="638"/>
      <c r="F1140" s="638"/>
      <c r="G1140" s="638"/>
      <c r="H1140" s="638"/>
      <c r="I1140" s="638"/>
      <c r="J1140" s="638"/>
    </row>
    <row r="1141" spans="1:10" ht="18" customHeight="1" x14ac:dyDescent="0.2">
      <c r="A1141" s="658" t="s">
        <v>13672</v>
      </c>
      <c r="B1141" s="656" t="s">
        <v>13186</v>
      </c>
      <c r="C1141" s="658" t="s">
        <v>13187</v>
      </c>
      <c r="D1141" s="658" t="s">
        <v>13188</v>
      </c>
      <c r="E1141" s="823" t="s">
        <v>13189</v>
      </c>
      <c r="F1141" s="823"/>
      <c r="G1141" s="657" t="s">
        <v>13190</v>
      </c>
      <c r="H1141" s="656" t="s">
        <v>13191</v>
      </c>
      <c r="I1141" s="656" t="s">
        <v>13192</v>
      </c>
      <c r="J1141" s="656" t="s">
        <v>13193</v>
      </c>
    </row>
    <row r="1142" spans="1:10" ht="36" customHeight="1" x14ac:dyDescent="0.2">
      <c r="A1142" s="654" t="s">
        <v>13194</v>
      </c>
      <c r="B1142" s="655" t="s">
        <v>13673</v>
      </c>
      <c r="C1142" s="654" t="s">
        <v>7</v>
      </c>
      <c r="D1142" s="654" t="s">
        <v>1577</v>
      </c>
      <c r="E1142" s="824" t="s">
        <v>13432</v>
      </c>
      <c r="F1142" s="824"/>
      <c r="G1142" s="653" t="s">
        <v>38</v>
      </c>
      <c r="H1142" s="652">
        <v>1</v>
      </c>
      <c r="I1142" s="651">
        <v>59.04</v>
      </c>
      <c r="J1142" s="651">
        <v>59.04</v>
      </c>
    </row>
    <row r="1143" spans="1:10" ht="24" customHeight="1" x14ac:dyDescent="0.2">
      <c r="A1143" s="649" t="s">
        <v>13197</v>
      </c>
      <c r="B1143" s="650" t="s">
        <v>13433</v>
      </c>
      <c r="C1143" s="649" t="s">
        <v>7</v>
      </c>
      <c r="D1143" s="649" t="s">
        <v>1239</v>
      </c>
      <c r="E1143" s="825" t="s">
        <v>13196</v>
      </c>
      <c r="F1143" s="825"/>
      <c r="G1143" s="648" t="s">
        <v>23</v>
      </c>
      <c r="H1143" s="647">
        <v>0.185</v>
      </c>
      <c r="I1143" s="646">
        <v>12.83</v>
      </c>
      <c r="J1143" s="646">
        <v>2.37</v>
      </c>
    </row>
    <row r="1144" spans="1:10" ht="24" customHeight="1" x14ac:dyDescent="0.2">
      <c r="A1144" s="649" t="s">
        <v>13197</v>
      </c>
      <c r="B1144" s="650" t="s">
        <v>13261</v>
      </c>
      <c r="C1144" s="649" t="s">
        <v>7</v>
      </c>
      <c r="D1144" s="649" t="s">
        <v>56</v>
      </c>
      <c r="E1144" s="825" t="s">
        <v>13196</v>
      </c>
      <c r="F1144" s="825"/>
      <c r="G1144" s="648" t="s">
        <v>23</v>
      </c>
      <c r="H1144" s="647">
        <v>0.185</v>
      </c>
      <c r="I1144" s="646">
        <v>16.739999999999998</v>
      </c>
      <c r="J1144" s="646">
        <v>3.09</v>
      </c>
    </row>
    <row r="1145" spans="1:10" ht="24" customHeight="1" x14ac:dyDescent="0.2">
      <c r="A1145" s="644" t="s">
        <v>13199</v>
      </c>
      <c r="B1145" s="645" t="s">
        <v>13651</v>
      </c>
      <c r="C1145" s="644" t="s">
        <v>7</v>
      </c>
      <c r="D1145" s="644" t="s">
        <v>5117</v>
      </c>
      <c r="E1145" s="821" t="s">
        <v>13220</v>
      </c>
      <c r="F1145" s="821"/>
      <c r="G1145" s="643" t="s">
        <v>38</v>
      </c>
      <c r="H1145" s="642">
        <v>2</v>
      </c>
      <c r="I1145" s="641">
        <v>3.99</v>
      </c>
      <c r="J1145" s="641">
        <v>7.98</v>
      </c>
    </row>
    <row r="1146" spans="1:10" ht="24" customHeight="1" x14ac:dyDescent="0.2">
      <c r="A1146" s="644" t="s">
        <v>13199</v>
      </c>
      <c r="B1146" s="645" t="s">
        <v>13674</v>
      </c>
      <c r="C1146" s="644" t="s">
        <v>7</v>
      </c>
      <c r="D1146" s="644" t="s">
        <v>13119</v>
      </c>
      <c r="E1146" s="821" t="s">
        <v>13220</v>
      </c>
      <c r="F1146" s="821"/>
      <c r="G1146" s="643" t="s">
        <v>38</v>
      </c>
      <c r="H1146" s="642">
        <v>1</v>
      </c>
      <c r="I1146" s="641">
        <v>42.75</v>
      </c>
      <c r="J1146" s="641">
        <v>42.75</v>
      </c>
    </row>
    <row r="1147" spans="1:10" ht="36" customHeight="1" x14ac:dyDescent="0.2">
      <c r="A1147" s="644" t="s">
        <v>13199</v>
      </c>
      <c r="B1147" s="645" t="s">
        <v>13645</v>
      </c>
      <c r="C1147" s="644" t="s">
        <v>7</v>
      </c>
      <c r="D1147" s="644" t="s">
        <v>8011</v>
      </c>
      <c r="E1147" s="821" t="s">
        <v>13220</v>
      </c>
      <c r="F1147" s="821"/>
      <c r="G1147" s="643" t="s">
        <v>38</v>
      </c>
      <c r="H1147" s="642">
        <v>9.1999999999999998E-2</v>
      </c>
      <c r="I1147" s="641">
        <v>30.99</v>
      </c>
      <c r="J1147" s="641">
        <v>2.85</v>
      </c>
    </row>
    <row r="1148" spans="1:10" ht="25.5" x14ac:dyDescent="0.2">
      <c r="A1148" s="640"/>
      <c r="B1148" s="640"/>
      <c r="C1148" s="640"/>
      <c r="D1148" s="640"/>
      <c r="E1148" s="640" t="s">
        <v>13209</v>
      </c>
      <c r="F1148" s="639">
        <v>2.2927306313158753</v>
      </c>
      <c r="G1148" s="640" t="s">
        <v>13210</v>
      </c>
      <c r="H1148" s="639">
        <v>1.93</v>
      </c>
      <c r="I1148" s="640" t="s">
        <v>13211</v>
      </c>
      <c r="J1148" s="639">
        <v>4.22</v>
      </c>
    </row>
    <row r="1149" spans="1:10" ht="15" thickBot="1" x14ac:dyDescent="0.25">
      <c r="A1149" s="640"/>
      <c r="B1149" s="640"/>
      <c r="C1149" s="640"/>
      <c r="D1149" s="640"/>
      <c r="E1149" s="640" t="s">
        <v>13212</v>
      </c>
      <c r="F1149" s="639">
        <v>16.670000000000002</v>
      </c>
      <c r="G1149" s="640"/>
      <c r="H1149" s="822" t="s">
        <v>13213</v>
      </c>
      <c r="I1149" s="822"/>
      <c r="J1149" s="639">
        <v>75.709999999999994</v>
      </c>
    </row>
    <row r="1150" spans="1:10" ht="0.95" customHeight="1" thickTop="1" x14ac:dyDescent="0.2">
      <c r="A1150" s="638"/>
      <c r="B1150" s="638"/>
      <c r="C1150" s="638"/>
      <c r="D1150" s="638"/>
      <c r="E1150" s="638"/>
      <c r="F1150" s="638"/>
      <c r="G1150" s="638"/>
      <c r="H1150" s="638"/>
      <c r="I1150" s="638"/>
      <c r="J1150" s="638"/>
    </row>
    <row r="1151" spans="1:10" ht="18" customHeight="1" x14ac:dyDescent="0.2">
      <c r="A1151" s="658" t="s">
        <v>13675</v>
      </c>
      <c r="B1151" s="656" t="s">
        <v>13186</v>
      </c>
      <c r="C1151" s="658" t="s">
        <v>13187</v>
      </c>
      <c r="D1151" s="658" t="s">
        <v>13188</v>
      </c>
      <c r="E1151" s="823" t="s">
        <v>13189</v>
      </c>
      <c r="F1151" s="823"/>
      <c r="G1151" s="657" t="s">
        <v>13190</v>
      </c>
      <c r="H1151" s="656" t="s">
        <v>13191</v>
      </c>
      <c r="I1151" s="656" t="s">
        <v>13192</v>
      </c>
      <c r="J1151" s="656" t="s">
        <v>13193</v>
      </c>
    </row>
    <row r="1152" spans="1:10" ht="48" customHeight="1" x14ac:dyDescent="0.2">
      <c r="A1152" s="654" t="s">
        <v>13194</v>
      </c>
      <c r="B1152" s="655" t="s">
        <v>13676</v>
      </c>
      <c r="C1152" s="654" t="s">
        <v>7</v>
      </c>
      <c r="D1152" s="654" t="s">
        <v>1755</v>
      </c>
      <c r="E1152" s="824" t="s">
        <v>13432</v>
      </c>
      <c r="F1152" s="824"/>
      <c r="G1152" s="653" t="s">
        <v>38</v>
      </c>
      <c r="H1152" s="652">
        <v>1</v>
      </c>
      <c r="I1152" s="651">
        <v>17.2</v>
      </c>
      <c r="J1152" s="651">
        <v>17.2</v>
      </c>
    </row>
    <row r="1153" spans="1:10" ht="24" customHeight="1" x14ac:dyDescent="0.2">
      <c r="A1153" s="649" t="s">
        <v>13197</v>
      </c>
      <c r="B1153" s="650" t="s">
        <v>13433</v>
      </c>
      <c r="C1153" s="649" t="s">
        <v>7</v>
      </c>
      <c r="D1153" s="649" t="s">
        <v>1239</v>
      </c>
      <c r="E1153" s="825" t="s">
        <v>13196</v>
      </c>
      <c r="F1153" s="825"/>
      <c r="G1153" s="648" t="s">
        <v>23</v>
      </c>
      <c r="H1153" s="647">
        <v>0.17</v>
      </c>
      <c r="I1153" s="646">
        <v>12.83</v>
      </c>
      <c r="J1153" s="646">
        <v>2.1800000000000002</v>
      </c>
    </row>
    <row r="1154" spans="1:10" ht="24" customHeight="1" x14ac:dyDescent="0.2">
      <c r="A1154" s="649" t="s">
        <v>13197</v>
      </c>
      <c r="B1154" s="650" t="s">
        <v>13261</v>
      </c>
      <c r="C1154" s="649" t="s">
        <v>7</v>
      </c>
      <c r="D1154" s="649" t="s">
        <v>56</v>
      </c>
      <c r="E1154" s="825" t="s">
        <v>13196</v>
      </c>
      <c r="F1154" s="825"/>
      <c r="G1154" s="648" t="s">
        <v>23</v>
      </c>
      <c r="H1154" s="647">
        <v>0.17</v>
      </c>
      <c r="I1154" s="646">
        <v>16.739999999999998</v>
      </c>
      <c r="J1154" s="646">
        <v>2.84</v>
      </c>
    </row>
    <row r="1155" spans="1:10" ht="24" customHeight="1" x14ac:dyDescent="0.2">
      <c r="A1155" s="644" t="s">
        <v>13199</v>
      </c>
      <c r="B1155" s="645" t="s">
        <v>13643</v>
      </c>
      <c r="C1155" s="644" t="s">
        <v>7</v>
      </c>
      <c r="D1155" s="644" t="s">
        <v>5115</v>
      </c>
      <c r="E1155" s="821" t="s">
        <v>13220</v>
      </c>
      <c r="F1155" s="821"/>
      <c r="G1155" s="643" t="s">
        <v>38</v>
      </c>
      <c r="H1155" s="642">
        <v>2</v>
      </c>
      <c r="I1155" s="641">
        <v>2.25</v>
      </c>
      <c r="J1155" s="641">
        <v>4.5</v>
      </c>
    </row>
    <row r="1156" spans="1:10" ht="24" customHeight="1" x14ac:dyDescent="0.2">
      <c r="A1156" s="644" t="s">
        <v>13199</v>
      </c>
      <c r="B1156" s="645" t="s">
        <v>13677</v>
      </c>
      <c r="C1156" s="644" t="s">
        <v>7</v>
      </c>
      <c r="D1156" s="644" t="s">
        <v>7299</v>
      </c>
      <c r="E1156" s="821" t="s">
        <v>13220</v>
      </c>
      <c r="F1156" s="821"/>
      <c r="G1156" s="643" t="s">
        <v>38</v>
      </c>
      <c r="H1156" s="642">
        <v>1</v>
      </c>
      <c r="I1156" s="641">
        <v>6.45</v>
      </c>
      <c r="J1156" s="641">
        <v>6.45</v>
      </c>
    </row>
    <row r="1157" spans="1:10" ht="36" customHeight="1" x14ac:dyDescent="0.2">
      <c r="A1157" s="644" t="s">
        <v>13199</v>
      </c>
      <c r="B1157" s="645" t="s">
        <v>13645</v>
      </c>
      <c r="C1157" s="644" t="s">
        <v>7</v>
      </c>
      <c r="D1157" s="644" t="s">
        <v>8011</v>
      </c>
      <c r="E1157" s="821" t="s">
        <v>13220</v>
      </c>
      <c r="F1157" s="821"/>
      <c r="G1157" s="643" t="s">
        <v>38</v>
      </c>
      <c r="H1157" s="642">
        <v>0.04</v>
      </c>
      <c r="I1157" s="641">
        <v>30.99</v>
      </c>
      <c r="J1157" s="641">
        <v>1.23</v>
      </c>
    </row>
    <row r="1158" spans="1:10" ht="25.5" x14ac:dyDescent="0.2">
      <c r="A1158" s="640"/>
      <c r="B1158" s="640"/>
      <c r="C1158" s="640"/>
      <c r="D1158" s="640"/>
      <c r="E1158" s="640" t="s">
        <v>13209</v>
      </c>
      <c r="F1158" s="639">
        <v>2.1025752472019992</v>
      </c>
      <c r="G1158" s="640" t="s">
        <v>13210</v>
      </c>
      <c r="H1158" s="639">
        <v>1.77</v>
      </c>
      <c r="I1158" s="640" t="s">
        <v>13211</v>
      </c>
      <c r="J1158" s="639">
        <v>3.87</v>
      </c>
    </row>
    <row r="1159" spans="1:10" ht="15" thickBot="1" x14ac:dyDescent="0.25">
      <c r="A1159" s="640"/>
      <c r="B1159" s="640"/>
      <c r="C1159" s="640"/>
      <c r="D1159" s="640"/>
      <c r="E1159" s="640" t="s">
        <v>13212</v>
      </c>
      <c r="F1159" s="639">
        <v>4.8499999999999996</v>
      </c>
      <c r="G1159" s="640"/>
      <c r="H1159" s="822" t="s">
        <v>13213</v>
      </c>
      <c r="I1159" s="822"/>
      <c r="J1159" s="639">
        <v>22.05</v>
      </c>
    </row>
    <row r="1160" spans="1:10" ht="0.95" customHeight="1" thickTop="1" x14ac:dyDescent="0.2">
      <c r="A1160" s="638"/>
      <c r="B1160" s="638"/>
      <c r="C1160" s="638"/>
      <c r="D1160" s="638"/>
      <c r="E1160" s="638"/>
      <c r="F1160" s="638"/>
      <c r="G1160" s="638"/>
      <c r="H1160" s="638"/>
      <c r="I1160" s="638"/>
      <c r="J1160" s="638"/>
    </row>
    <row r="1161" spans="1:10" ht="18" customHeight="1" x14ac:dyDescent="0.2">
      <c r="A1161" s="658" t="s">
        <v>13678</v>
      </c>
      <c r="B1161" s="656" t="s">
        <v>13186</v>
      </c>
      <c r="C1161" s="658" t="s">
        <v>13187</v>
      </c>
      <c r="D1161" s="658" t="s">
        <v>13188</v>
      </c>
      <c r="E1161" s="823" t="s">
        <v>13189</v>
      </c>
      <c r="F1161" s="823"/>
      <c r="G1161" s="657" t="s">
        <v>13190</v>
      </c>
      <c r="H1161" s="656" t="s">
        <v>13191</v>
      </c>
      <c r="I1161" s="656" t="s">
        <v>13192</v>
      </c>
      <c r="J1161" s="656" t="s">
        <v>13193</v>
      </c>
    </row>
    <row r="1162" spans="1:10" ht="48" customHeight="1" x14ac:dyDescent="0.2">
      <c r="A1162" s="654" t="s">
        <v>13194</v>
      </c>
      <c r="B1162" s="655" t="s">
        <v>13679</v>
      </c>
      <c r="C1162" s="654" t="s">
        <v>7</v>
      </c>
      <c r="D1162" s="654" t="s">
        <v>1800</v>
      </c>
      <c r="E1162" s="824" t="s">
        <v>13432</v>
      </c>
      <c r="F1162" s="824"/>
      <c r="G1162" s="653" t="s">
        <v>38</v>
      </c>
      <c r="H1162" s="652">
        <v>1</v>
      </c>
      <c r="I1162" s="651">
        <v>23.54</v>
      </c>
      <c r="J1162" s="651">
        <v>23.54</v>
      </c>
    </row>
    <row r="1163" spans="1:10" ht="24" customHeight="1" x14ac:dyDescent="0.2">
      <c r="A1163" s="649" t="s">
        <v>13197</v>
      </c>
      <c r="B1163" s="650" t="s">
        <v>13433</v>
      </c>
      <c r="C1163" s="649" t="s">
        <v>7</v>
      </c>
      <c r="D1163" s="649" t="s">
        <v>1239</v>
      </c>
      <c r="E1163" s="825" t="s">
        <v>13196</v>
      </c>
      <c r="F1163" s="825"/>
      <c r="G1163" s="648" t="s">
        <v>23</v>
      </c>
      <c r="H1163" s="647">
        <v>0.11</v>
      </c>
      <c r="I1163" s="646">
        <v>12.83</v>
      </c>
      <c r="J1163" s="646">
        <v>1.41</v>
      </c>
    </row>
    <row r="1164" spans="1:10" ht="24" customHeight="1" x14ac:dyDescent="0.2">
      <c r="A1164" s="649" t="s">
        <v>13197</v>
      </c>
      <c r="B1164" s="650" t="s">
        <v>13261</v>
      </c>
      <c r="C1164" s="649" t="s">
        <v>7</v>
      </c>
      <c r="D1164" s="649" t="s">
        <v>56</v>
      </c>
      <c r="E1164" s="825" t="s">
        <v>13196</v>
      </c>
      <c r="F1164" s="825"/>
      <c r="G1164" s="648" t="s">
        <v>23</v>
      </c>
      <c r="H1164" s="647">
        <v>0.11</v>
      </c>
      <c r="I1164" s="646">
        <v>16.739999999999998</v>
      </c>
      <c r="J1164" s="646">
        <v>1.84</v>
      </c>
    </row>
    <row r="1165" spans="1:10" ht="24" customHeight="1" x14ac:dyDescent="0.2">
      <c r="A1165" s="644" t="s">
        <v>13199</v>
      </c>
      <c r="B1165" s="645" t="s">
        <v>13661</v>
      </c>
      <c r="C1165" s="644" t="s">
        <v>7</v>
      </c>
      <c r="D1165" s="644" t="s">
        <v>5116</v>
      </c>
      <c r="E1165" s="821" t="s">
        <v>13220</v>
      </c>
      <c r="F1165" s="821"/>
      <c r="G1165" s="643" t="s">
        <v>38</v>
      </c>
      <c r="H1165" s="642">
        <v>2</v>
      </c>
      <c r="I1165" s="641">
        <v>3.18</v>
      </c>
      <c r="J1165" s="641">
        <v>6.36</v>
      </c>
    </row>
    <row r="1166" spans="1:10" ht="24" customHeight="1" x14ac:dyDescent="0.2">
      <c r="A1166" s="644" t="s">
        <v>13199</v>
      </c>
      <c r="B1166" s="645" t="s">
        <v>13680</v>
      </c>
      <c r="C1166" s="644" t="s">
        <v>7</v>
      </c>
      <c r="D1166" s="644" t="s">
        <v>7301</v>
      </c>
      <c r="E1166" s="821" t="s">
        <v>13220</v>
      </c>
      <c r="F1166" s="821"/>
      <c r="G1166" s="643" t="s">
        <v>38</v>
      </c>
      <c r="H1166" s="642">
        <v>1</v>
      </c>
      <c r="I1166" s="641">
        <v>12.08</v>
      </c>
      <c r="J1166" s="641">
        <v>12.08</v>
      </c>
    </row>
    <row r="1167" spans="1:10" ht="36" customHeight="1" x14ac:dyDescent="0.2">
      <c r="A1167" s="644" t="s">
        <v>13199</v>
      </c>
      <c r="B1167" s="645" t="s">
        <v>13645</v>
      </c>
      <c r="C1167" s="644" t="s">
        <v>7</v>
      </c>
      <c r="D1167" s="644" t="s">
        <v>8011</v>
      </c>
      <c r="E1167" s="821" t="s">
        <v>13220</v>
      </c>
      <c r="F1167" s="821"/>
      <c r="G1167" s="643" t="s">
        <v>38</v>
      </c>
      <c r="H1167" s="642">
        <v>0.06</v>
      </c>
      <c r="I1167" s="641">
        <v>30.99</v>
      </c>
      <c r="J1167" s="641">
        <v>1.85</v>
      </c>
    </row>
    <row r="1168" spans="1:10" ht="25.5" x14ac:dyDescent="0.2">
      <c r="A1168" s="640"/>
      <c r="B1168" s="640"/>
      <c r="C1168" s="640"/>
      <c r="D1168" s="640"/>
      <c r="E1168" s="640" t="s">
        <v>13209</v>
      </c>
      <c r="F1168" s="639">
        <v>1.3636857546452243</v>
      </c>
      <c r="G1168" s="640" t="s">
        <v>13210</v>
      </c>
      <c r="H1168" s="639">
        <v>1.1499999999999999</v>
      </c>
      <c r="I1168" s="640" t="s">
        <v>13211</v>
      </c>
      <c r="J1168" s="639">
        <v>2.5099999999999998</v>
      </c>
    </row>
    <row r="1169" spans="1:10" ht="15" thickBot="1" x14ac:dyDescent="0.25">
      <c r="A1169" s="640"/>
      <c r="B1169" s="640"/>
      <c r="C1169" s="640"/>
      <c r="D1169" s="640"/>
      <c r="E1169" s="640" t="s">
        <v>13212</v>
      </c>
      <c r="F1169" s="639">
        <v>6.64</v>
      </c>
      <c r="G1169" s="640"/>
      <c r="H1169" s="822" t="s">
        <v>13213</v>
      </c>
      <c r="I1169" s="822"/>
      <c r="J1169" s="639">
        <v>30.18</v>
      </c>
    </row>
    <row r="1170" spans="1:10" ht="0.95" customHeight="1" thickTop="1" x14ac:dyDescent="0.2">
      <c r="A1170" s="638"/>
      <c r="B1170" s="638"/>
      <c r="C1170" s="638"/>
      <c r="D1170" s="638"/>
      <c r="E1170" s="638"/>
      <c r="F1170" s="638"/>
      <c r="G1170" s="638"/>
      <c r="H1170" s="638"/>
      <c r="I1170" s="638"/>
      <c r="J1170" s="638"/>
    </row>
    <row r="1171" spans="1:10" ht="18" customHeight="1" x14ac:dyDescent="0.2">
      <c r="A1171" s="658" t="s">
        <v>13681</v>
      </c>
      <c r="B1171" s="656" t="s">
        <v>13186</v>
      </c>
      <c r="C1171" s="658" t="s">
        <v>13187</v>
      </c>
      <c r="D1171" s="658" t="s">
        <v>13188</v>
      </c>
      <c r="E1171" s="823" t="s">
        <v>13189</v>
      </c>
      <c r="F1171" s="823"/>
      <c r="G1171" s="657" t="s">
        <v>13190</v>
      </c>
      <c r="H1171" s="656" t="s">
        <v>13191</v>
      </c>
      <c r="I1171" s="656" t="s">
        <v>13192</v>
      </c>
      <c r="J1171" s="656" t="s">
        <v>13193</v>
      </c>
    </row>
    <row r="1172" spans="1:10" ht="36" customHeight="1" x14ac:dyDescent="0.2">
      <c r="A1172" s="654" t="s">
        <v>13194</v>
      </c>
      <c r="B1172" s="655" t="s">
        <v>13682</v>
      </c>
      <c r="C1172" s="654" t="s">
        <v>7</v>
      </c>
      <c r="D1172" s="654" t="s">
        <v>349</v>
      </c>
      <c r="E1172" s="824" t="s">
        <v>13432</v>
      </c>
      <c r="F1172" s="824"/>
      <c r="G1172" s="653" t="s">
        <v>38</v>
      </c>
      <c r="H1172" s="652">
        <v>1</v>
      </c>
      <c r="I1172" s="651">
        <v>21.61</v>
      </c>
      <c r="J1172" s="651">
        <v>21.61</v>
      </c>
    </row>
    <row r="1173" spans="1:10" ht="24" customHeight="1" x14ac:dyDescent="0.2">
      <c r="A1173" s="649" t="s">
        <v>13197</v>
      </c>
      <c r="B1173" s="650" t="s">
        <v>13433</v>
      </c>
      <c r="C1173" s="649" t="s">
        <v>7</v>
      </c>
      <c r="D1173" s="649" t="s">
        <v>1239</v>
      </c>
      <c r="E1173" s="825" t="s">
        <v>13196</v>
      </c>
      <c r="F1173" s="825"/>
      <c r="G1173" s="648" t="s">
        <v>23</v>
      </c>
      <c r="H1173" s="647">
        <v>9.5000000000000001E-2</v>
      </c>
      <c r="I1173" s="646">
        <v>12.83</v>
      </c>
      <c r="J1173" s="646">
        <v>1.21</v>
      </c>
    </row>
    <row r="1174" spans="1:10" ht="24" customHeight="1" x14ac:dyDescent="0.2">
      <c r="A1174" s="649" t="s">
        <v>13197</v>
      </c>
      <c r="B1174" s="650" t="s">
        <v>13261</v>
      </c>
      <c r="C1174" s="649" t="s">
        <v>7</v>
      </c>
      <c r="D1174" s="649" t="s">
        <v>56</v>
      </c>
      <c r="E1174" s="825" t="s">
        <v>13196</v>
      </c>
      <c r="F1174" s="825"/>
      <c r="G1174" s="648" t="s">
        <v>23</v>
      </c>
      <c r="H1174" s="647">
        <v>9.5000000000000001E-2</v>
      </c>
      <c r="I1174" s="646">
        <v>16.739999999999998</v>
      </c>
      <c r="J1174" s="646">
        <v>1.59</v>
      </c>
    </row>
    <row r="1175" spans="1:10" ht="24" customHeight="1" x14ac:dyDescent="0.2">
      <c r="A1175" s="644" t="s">
        <v>13199</v>
      </c>
      <c r="B1175" s="645" t="s">
        <v>13651</v>
      </c>
      <c r="C1175" s="644" t="s">
        <v>7</v>
      </c>
      <c r="D1175" s="644" t="s">
        <v>5117</v>
      </c>
      <c r="E1175" s="821" t="s">
        <v>13220</v>
      </c>
      <c r="F1175" s="821"/>
      <c r="G1175" s="643" t="s">
        <v>38</v>
      </c>
      <c r="H1175" s="642">
        <v>1</v>
      </c>
      <c r="I1175" s="641">
        <v>3.99</v>
      </c>
      <c r="J1175" s="641">
        <v>3.99</v>
      </c>
    </row>
    <row r="1176" spans="1:10" ht="36" customHeight="1" x14ac:dyDescent="0.2">
      <c r="A1176" s="644" t="s">
        <v>13199</v>
      </c>
      <c r="B1176" s="645" t="s">
        <v>13645</v>
      </c>
      <c r="C1176" s="644" t="s">
        <v>7</v>
      </c>
      <c r="D1176" s="644" t="s">
        <v>8011</v>
      </c>
      <c r="E1176" s="821" t="s">
        <v>13220</v>
      </c>
      <c r="F1176" s="821"/>
      <c r="G1176" s="643" t="s">
        <v>38</v>
      </c>
      <c r="H1176" s="642">
        <v>4.5999999999999999E-2</v>
      </c>
      <c r="I1176" s="641">
        <v>30.99</v>
      </c>
      <c r="J1176" s="641">
        <v>1.42</v>
      </c>
    </row>
    <row r="1177" spans="1:10" ht="24" customHeight="1" x14ac:dyDescent="0.2">
      <c r="A1177" s="644" t="s">
        <v>13199</v>
      </c>
      <c r="B1177" s="645" t="s">
        <v>13683</v>
      </c>
      <c r="C1177" s="644" t="s">
        <v>7</v>
      </c>
      <c r="D1177" s="644" t="s">
        <v>13146</v>
      </c>
      <c r="E1177" s="821" t="s">
        <v>13220</v>
      </c>
      <c r="F1177" s="821"/>
      <c r="G1177" s="643" t="s">
        <v>38</v>
      </c>
      <c r="H1177" s="642">
        <v>1</v>
      </c>
      <c r="I1177" s="641">
        <v>13.4</v>
      </c>
      <c r="J1177" s="641">
        <v>13.4</v>
      </c>
    </row>
    <row r="1178" spans="1:10" ht="25.5" x14ac:dyDescent="0.2">
      <c r="A1178" s="640"/>
      <c r="B1178" s="640"/>
      <c r="C1178" s="640"/>
      <c r="D1178" s="640"/>
      <c r="E1178" s="640" t="s">
        <v>13209</v>
      </c>
      <c r="F1178" s="639">
        <v>1.1735303705313485</v>
      </c>
      <c r="G1178" s="640" t="s">
        <v>13210</v>
      </c>
      <c r="H1178" s="639">
        <v>0.99</v>
      </c>
      <c r="I1178" s="640" t="s">
        <v>13211</v>
      </c>
      <c r="J1178" s="639">
        <v>2.16</v>
      </c>
    </row>
    <row r="1179" spans="1:10" ht="15" thickBot="1" x14ac:dyDescent="0.25">
      <c r="A1179" s="640"/>
      <c r="B1179" s="640"/>
      <c r="C1179" s="640"/>
      <c r="D1179" s="640"/>
      <c r="E1179" s="640" t="s">
        <v>13212</v>
      </c>
      <c r="F1179" s="639">
        <v>6.1</v>
      </c>
      <c r="G1179" s="640"/>
      <c r="H1179" s="822" t="s">
        <v>13213</v>
      </c>
      <c r="I1179" s="822"/>
      <c r="J1179" s="639">
        <v>27.71</v>
      </c>
    </row>
    <row r="1180" spans="1:10" ht="0.95" customHeight="1" thickTop="1" x14ac:dyDescent="0.2">
      <c r="A1180" s="638"/>
      <c r="B1180" s="638"/>
      <c r="C1180" s="638"/>
      <c r="D1180" s="638"/>
      <c r="E1180" s="638"/>
      <c r="F1180" s="638"/>
      <c r="G1180" s="638"/>
      <c r="H1180" s="638"/>
      <c r="I1180" s="638"/>
      <c r="J1180" s="638"/>
    </row>
    <row r="1181" spans="1:10" ht="18" customHeight="1" x14ac:dyDescent="0.2">
      <c r="A1181" s="658" t="s">
        <v>13684</v>
      </c>
      <c r="B1181" s="656" t="s">
        <v>13186</v>
      </c>
      <c r="C1181" s="658" t="s">
        <v>13187</v>
      </c>
      <c r="D1181" s="658" t="s">
        <v>13188</v>
      </c>
      <c r="E1181" s="823" t="s">
        <v>13189</v>
      </c>
      <c r="F1181" s="823"/>
      <c r="G1181" s="657" t="s">
        <v>13190</v>
      </c>
      <c r="H1181" s="656" t="s">
        <v>13191</v>
      </c>
      <c r="I1181" s="656" t="s">
        <v>13192</v>
      </c>
      <c r="J1181" s="656" t="s">
        <v>13193</v>
      </c>
    </row>
    <row r="1182" spans="1:10" ht="36" customHeight="1" x14ac:dyDescent="0.2">
      <c r="A1182" s="654" t="s">
        <v>13194</v>
      </c>
      <c r="B1182" s="655" t="s">
        <v>13685</v>
      </c>
      <c r="C1182" s="654" t="s">
        <v>7</v>
      </c>
      <c r="D1182" s="654" t="s">
        <v>1568</v>
      </c>
      <c r="E1182" s="824" t="s">
        <v>13432</v>
      </c>
      <c r="F1182" s="824"/>
      <c r="G1182" s="653" t="s">
        <v>38</v>
      </c>
      <c r="H1182" s="652">
        <v>1</v>
      </c>
      <c r="I1182" s="651">
        <v>12.13</v>
      </c>
      <c r="J1182" s="651">
        <v>12.13</v>
      </c>
    </row>
    <row r="1183" spans="1:10" ht="24" customHeight="1" x14ac:dyDescent="0.2">
      <c r="A1183" s="649" t="s">
        <v>13197</v>
      </c>
      <c r="B1183" s="650" t="s">
        <v>13433</v>
      </c>
      <c r="C1183" s="649" t="s">
        <v>7</v>
      </c>
      <c r="D1183" s="649" t="s">
        <v>1239</v>
      </c>
      <c r="E1183" s="825" t="s">
        <v>13196</v>
      </c>
      <c r="F1183" s="825"/>
      <c r="G1183" s="648" t="s">
        <v>23</v>
      </c>
      <c r="H1183" s="647">
        <v>7.0000000000000007E-2</v>
      </c>
      <c r="I1183" s="646">
        <v>12.83</v>
      </c>
      <c r="J1183" s="646">
        <v>0.89</v>
      </c>
    </row>
    <row r="1184" spans="1:10" ht="24" customHeight="1" x14ac:dyDescent="0.2">
      <c r="A1184" s="649" t="s">
        <v>13197</v>
      </c>
      <c r="B1184" s="650" t="s">
        <v>13261</v>
      </c>
      <c r="C1184" s="649" t="s">
        <v>7</v>
      </c>
      <c r="D1184" s="649" t="s">
        <v>56</v>
      </c>
      <c r="E1184" s="825" t="s">
        <v>13196</v>
      </c>
      <c r="F1184" s="825"/>
      <c r="G1184" s="648" t="s">
        <v>23</v>
      </c>
      <c r="H1184" s="647">
        <v>7.0000000000000007E-2</v>
      </c>
      <c r="I1184" s="646">
        <v>16.739999999999998</v>
      </c>
      <c r="J1184" s="646">
        <v>1.17</v>
      </c>
    </row>
    <row r="1185" spans="1:10" ht="24" customHeight="1" x14ac:dyDescent="0.2">
      <c r="A1185" s="644" t="s">
        <v>13199</v>
      </c>
      <c r="B1185" s="645" t="s">
        <v>13686</v>
      </c>
      <c r="C1185" s="644" t="s">
        <v>7</v>
      </c>
      <c r="D1185" s="644" t="s">
        <v>5113</v>
      </c>
      <c r="E1185" s="821" t="s">
        <v>13220</v>
      </c>
      <c r="F1185" s="821"/>
      <c r="G1185" s="643" t="s">
        <v>38</v>
      </c>
      <c r="H1185" s="642">
        <v>1</v>
      </c>
      <c r="I1185" s="641">
        <v>3.64</v>
      </c>
      <c r="J1185" s="641">
        <v>3.64</v>
      </c>
    </row>
    <row r="1186" spans="1:10" ht="36" customHeight="1" x14ac:dyDescent="0.2">
      <c r="A1186" s="644" t="s">
        <v>13199</v>
      </c>
      <c r="B1186" s="645" t="s">
        <v>13645</v>
      </c>
      <c r="C1186" s="644" t="s">
        <v>7</v>
      </c>
      <c r="D1186" s="644" t="s">
        <v>8011</v>
      </c>
      <c r="E1186" s="821" t="s">
        <v>13220</v>
      </c>
      <c r="F1186" s="821"/>
      <c r="G1186" s="643" t="s">
        <v>38</v>
      </c>
      <c r="H1186" s="642">
        <v>0.03</v>
      </c>
      <c r="I1186" s="641">
        <v>30.99</v>
      </c>
      <c r="J1186" s="641">
        <v>0.92</v>
      </c>
    </row>
    <row r="1187" spans="1:10" ht="24" customHeight="1" x14ac:dyDescent="0.2">
      <c r="A1187" s="644" t="s">
        <v>13199</v>
      </c>
      <c r="B1187" s="645" t="s">
        <v>13687</v>
      </c>
      <c r="C1187" s="644" t="s">
        <v>7</v>
      </c>
      <c r="D1187" s="644" t="s">
        <v>13148</v>
      </c>
      <c r="E1187" s="821" t="s">
        <v>13220</v>
      </c>
      <c r="F1187" s="821"/>
      <c r="G1187" s="643" t="s">
        <v>38</v>
      </c>
      <c r="H1187" s="642">
        <v>1</v>
      </c>
      <c r="I1187" s="641">
        <v>5.51</v>
      </c>
      <c r="J1187" s="641">
        <v>5.51</v>
      </c>
    </row>
    <row r="1188" spans="1:10" ht="25.5" x14ac:dyDescent="0.2">
      <c r="A1188" s="640"/>
      <c r="B1188" s="640"/>
      <c r="C1188" s="640"/>
      <c r="D1188" s="640"/>
      <c r="E1188" s="640" t="s">
        <v>13209</v>
      </c>
      <c r="F1188" s="639">
        <v>0.86384874497446484</v>
      </c>
      <c r="G1188" s="640" t="s">
        <v>13210</v>
      </c>
      <c r="H1188" s="639">
        <v>0.73</v>
      </c>
      <c r="I1188" s="640" t="s">
        <v>13211</v>
      </c>
      <c r="J1188" s="639">
        <v>1.59</v>
      </c>
    </row>
    <row r="1189" spans="1:10" ht="15" thickBot="1" x14ac:dyDescent="0.25">
      <c r="A1189" s="640"/>
      <c r="B1189" s="640"/>
      <c r="C1189" s="640"/>
      <c r="D1189" s="640"/>
      <c r="E1189" s="640" t="s">
        <v>13212</v>
      </c>
      <c r="F1189" s="639">
        <v>3.42</v>
      </c>
      <c r="G1189" s="640"/>
      <c r="H1189" s="822" t="s">
        <v>13213</v>
      </c>
      <c r="I1189" s="822"/>
      <c r="J1189" s="639">
        <v>15.55</v>
      </c>
    </row>
    <row r="1190" spans="1:10" ht="0.95" customHeight="1" thickTop="1" x14ac:dyDescent="0.2">
      <c r="A1190" s="638"/>
      <c r="B1190" s="638"/>
      <c r="C1190" s="638"/>
      <c r="D1190" s="638"/>
      <c r="E1190" s="638"/>
      <c r="F1190" s="638"/>
      <c r="G1190" s="638"/>
      <c r="H1190" s="638"/>
      <c r="I1190" s="638"/>
      <c r="J1190" s="638"/>
    </row>
    <row r="1191" spans="1:10" ht="18" customHeight="1" x14ac:dyDescent="0.2">
      <c r="A1191" s="658" t="s">
        <v>13688</v>
      </c>
      <c r="B1191" s="656" t="s">
        <v>13186</v>
      </c>
      <c r="C1191" s="658" t="s">
        <v>13187</v>
      </c>
      <c r="D1191" s="658" t="s">
        <v>13188</v>
      </c>
      <c r="E1191" s="823" t="s">
        <v>13189</v>
      </c>
      <c r="F1191" s="823"/>
      <c r="G1191" s="657" t="s">
        <v>13190</v>
      </c>
      <c r="H1191" s="656" t="s">
        <v>13191</v>
      </c>
      <c r="I1191" s="656" t="s">
        <v>13192</v>
      </c>
      <c r="J1191" s="656" t="s">
        <v>13193</v>
      </c>
    </row>
    <row r="1192" spans="1:10" ht="36" customHeight="1" x14ac:dyDescent="0.2">
      <c r="A1192" s="654" t="s">
        <v>13194</v>
      </c>
      <c r="B1192" s="655" t="s">
        <v>13689</v>
      </c>
      <c r="C1192" s="654" t="s">
        <v>7</v>
      </c>
      <c r="D1192" s="654" t="s">
        <v>1695</v>
      </c>
      <c r="E1192" s="824" t="s">
        <v>13432</v>
      </c>
      <c r="F1192" s="824"/>
      <c r="G1192" s="653" t="s">
        <v>18</v>
      </c>
      <c r="H1192" s="652">
        <v>1</v>
      </c>
      <c r="I1192" s="651">
        <v>41</v>
      </c>
      <c r="J1192" s="651">
        <v>41</v>
      </c>
    </row>
    <row r="1193" spans="1:10" ht="24" customHeight="1" x14ac:dyDescent="0.2">
      <c r="A1193" s="649" t="s">
        <v>13197</v>
      </c>
      <c r="B1193" s="650" t="s">
        <v>13433</v>
      </c>
      <c r="C1193" s="649" t="s">
        <v>7</v>
      </c>
      <c r="D1193" s="649" t="s">
        <v>1239</v>
      </c>
      <c r="E1193" s="825" t="s">
        <v>13196</v>
      </c>
      <c r="F1193" s="825"/>
      <c r="G1193" s="648" t="s">
        <v>23</v>
      </c>
      <c r="H1193" s="647">
        <v>0.74</v>
      </c>
      <c r="I1193" s="646">
        <v>12.83</v>
      </c>
      <c r="J1193" s="646">
        <v>9.49</v>
      </c>
    </row>
    <row r="1194" spans="1:10" ht="24" customHeight="1" x14ac:dyDescent="0.2">
      <c r="A1194" s="649" t="s">
        <v>13197</v>
      </c>
      <c r="B1194" s="650" t="s">
        <v>13261</v>
      </c>
      <c r="C1194" s="649" t="s">
        <v>7</v>
      </c>
      <c r="D1194" s="649" t="s">
        <v>56</v>
      </c>
      <c r="E1194" s="825" t="s">
        <v>13196</v>
      </c>
      <c r="F1194" s="825"/>
      <c r="G1194" s="648" t="s">
        <v>23</v>
      </c>
      <c r="H1194" s="647">
        <v>0.74</v>
      </c>
      <c r="I1194" s="646">
        <v>16.739999999999998</v>
      </c>
      <c r="J1194" s="646">
        <v>12.38</v>
      </c>
    </row>
    <row r="1195" spans="1:10" ht="24" customHeight="1" x14ac:dyDescent="0.2">
      <c r="A1195" s="644" t="s">
        <v>13199</v>
      </c>
      <c r="B1195" s="645" t="s">
        <v>13434</v>
      </c>
      <c r="C1195" s="644" t="s">
        <v>7</v>
      </c>
      <c r="D1195" s="644" t="s">
        <v>5074</v>
      </c>
      <c r="E1195" s="821" t="s">
        <v>13220</v>
      </c>
      <c r="F1195" s="821"/>
      <c r="G1195" s="643" t="s">
        <v>38</v>
      </c>
      <c r="H1195" s="642">
        <v>3.6299999999999999E-2</v>
      </c>
      <c r="I1195" s="641">
        <v>84.64</v>
      </c>
      <c r="J1195" s="641">
        <v>3.07</v>
      </c>
    </row>
    <row r="1196" spans="1:10" ht="24" customHeight="1" x14ac:dyDescent="0.2">
      <c r="A1196" s="644" t="s">
        <v>13199</v>
      </c>
      <c r="B1196" s="645" t="s">
        <v>13435</v>
      </c>
      <c r="C1196" s="644" t="s">
        <v>7</v>
      </c>
      <c r="D1196" s="644" t="s">
        <v>7401</v>
      </c>
      <c r="E1196" s="821" t="s">
        <v>13220</v>
      </c>
      <c r="F1196" s="821"/>
      <c r="G1196" s="643" t="s">
        <v>38</v>
      </c>
      <c r="H1196" s="642">
        <v>0.247</v>
      </c>
      <c r="I1196" s="641">
        <v>2.11</v>
      </c>
      <c r="J1196" s="641">
        <v>0.52</v>
      </c>
    </row>
    <row r="1197" spans="1:10" ht="24" customHeight="1" x14ac:dyDescent="0.2">
      <c r="A1197" s="644" t="s">
        <v>13199</v>
      </c>
      <c r="B1197" s="645" t="s">
        <v>13436</v>
      </c>
      <c r="C1197" s="644" t="s">
        <v>7</v>
      </c>
      <c r="D1197" s="644" t="s">
        <v>8545</v>
      </c>
      <c r="E1197" s="821" t="s">
        <v>13220</v>
      </c>
      <c r="F1197" s="821"/>
      <c r="G1197" s="643" t="s">
        <v>38</v>
      </c>
      <c r="H1197" s="642">
        <v>5.9299999999999999E-2</v>
      </c>
      <c r="I1197" s="641">
        <v>73.5</v>
      </c>
      <c r="J1197" s="641">
        <v>4.3499999999999996</v>
      </c>
    </row>
    <row r="1198" spans="1:10" ht="24" customHeight="1" x14ac:dyDescent="0.2">
      <c r="A1198" s="644" t="s">
        <v>13199</v>
      </c>
      <c r="B1198" s="645" t="s">
        <v>13690</v>
      </c>
      <c r="C1198" s="644" t="s">
        <v>7</v>
      </c>
      <c r="D1198" s="644" t="s">
        <v>9224</v>
      </c>
      <c r="E1198" s="821" t="s">
        <v>13220</v>
      </c>
      <c r="F1198" s="821"/>
      <c r="G1198" s="643" t="s">
        <v>18</v>
      </c>
      <c r="H1198" s="642">
        <v>1.05</v>
      </c>
      <c r="I1198" s="641">
        <v>10.66</v>
      </c>
      <c r="J1198" s="641">
        <v>11.19</v>
      </c>
    </row>
    <row r="1199" spans="1:10" ht="25.5" x14ac:dyDescent="0.2">
      <c r="A1199" s="640"/>
      <c r="B1199" s="640"/>
      <c r="C1199" s="640"/>
      <c r="D1199" s="640"/>
      <c r="E1199" s="640" t="s">
        <v>13209</v>
      </c>
      <c r="F1199" s="639">
        <v>9.1817885472128662</v>
      </c>
      <c r="G1199" s="640" t="s">
        <v>13210</v>
      </c>
      <c r="H1199" s="639">
        <v>7.72</v>
      </c>
      <c r="I1199" s="640" t="s">
        <v>13211</v>
      </c>
      <c r="J1199" s="639">
        <v>16.899999999999999</v>
      </c>
    </row>
    <row r="1200" spans="1:10" ht="15" thickBot="1" x14ac:dyDescent="0.25">
      <c r="A1200" s="640"/>
      <c r="B1200" s="640"/>
      <c r="C1200" s="640"/>
      <c r="D1200" s="640"/>
      <c r="E1200" s="640" t="s">
        <v>13212</v>
      </c>
      <c r="F1200" s="639">
        <v>11.57</v>
      </c>
      <c r="G1200" s="640"/>
      <c r="H1200" s="822" t="s">
        <v>13213</v>
      </c>
      <c r="I1200" s="822"/>
      <c r="J1200" s="639">
        <v>52.57</v>
      </c>
    </row>
    <row r="1201" spans="1:10" ht="0.95" customHeight="1" thickTop="1" x14ac:dyDescent="0.2">
      <c r="A1201" s="638"/>
      <c r="B1201" s="638"/>
      <c r="C1201" s="638"/>
      <c r="D1201" s="638"/>
      <c r="E1201" s="638"/>
      <c r="F1201" s="638"/>
      <c r="G1201" s="638"/>
      <c r="H1201" s="638"/>
      <c r="I1201" s="638"/>
      <c r="J1201" s="638"/>
    </row>
    <row r="1202" spans="1:10" ht="18" customHeight="1" x14ac:dyDescent="0.2">
      <c r="A1202" s="658" t="s">
        <v>13691</v>
      </c>
      <c r="B1202" s="656" t="s">
        <v>13186</v>
      </c>
      <c r="C1202" s="658" t="s">
        <v>13187</v>
      </c>
      <c r="D1202" s="658" t="s">
        <v>13188</v>
      </c>
      <c r="E1202" s="823" t="s">
        <v>13189</v>
      </c>
      <c r="F1202" s="823"/>
      <c r="G1202" s="657" t="s">
        <v>13190</v>
      </c>
      <c r="H1202" s="656" t="s">
        <v>13191</v>
      </c>
      <c r="I1202" s="656" t="s">
        <v>13192</v>
      </c>
      <c r="J1202" s="656" t="s">
        <v>13193</v>
      </c>
    </row>
    <row r="1203" spans="1:10" ht="36" customHeight="1" x14ac:dyDescent="0.2">
      <c r="A1203" s="654" t="s">
        <v>13194</v>
      </c>
      <c r="B1203" s="655" t="s">
        <v>13692</v>
      </c>
      <c r="C1203" s="654" t="s">
        <v>7</v>
      </c>
      <c r="D1203" s="654" t="s">
        <v>1692</v>
      </c>
      <c r="E1203" s="824" t="s">
        <v>13432</v>
      </c>
      <c r="F1203" s="824"/>
      <c r="G1203" s="653" t="s">
        <v>18</v>
      </c>
      <c r="H1203" s="652">
        <v>1</v>
      </c>
      <c r="I1203" s="651">
        <v>13.1</v>
      </c>
      <c r="J1203" s="651">
        <v>13.1</v>
      </c>
    </row>
    <row r="1204" spans="1:10" ht="24" customHeight="1" x14ac:dyDescent="0.2">
      <c r="A1204" s="649" t="s">
        <v>13197</v>
      </c>
      <c r="B1204" s="650" t="s">
        <v>13433</v>
      </c>
      <c r="C1204" s="649" t="s">
        <v>7</v>
      </c>
      <c r="D1204" s="649" t="s">
        <v>1239</v>
      </c>
      <c r="E1204" s="825" t="s">
        <v>13196</v>
      </c>
      <c r="F1204" s="825"/>
      <c r="G1204" s="648" t="s">
        <v>23</v>
      </c>
      <c r="H1204" s="647">
        <v>0.3</v>
      </c>
      <c r="I1204" s="646">
        <v>12.83</v>
      </c>
      <c r="J1204" s="646">
        <v>3.84</v>
      </c>
    </row>
    <row r="1205" spans="1:10" ht="24" customHeight="1" x14ac:dyDescent="0.2">
      <c r="A1205" s="649" t="s">
        <v>13197</v>
      </c>
      <c r="B1205" s="650" t="s">
        <v>13261</v>
      </c>
      <c r="C1205" s="649" t="s">
        <v>7</v>
      </c>
      <c r="D1205" s="649" t="s">
        <v>56</v>
      </c>
      <c r="E1205" s="825" t="s">
        <v>13196</v>
      </c>
      <c r="F1205" s="825"/>
      <c r="G1205" s="648" t="s">
        <v>23</v>
      </c>
      <c r="H1205" s="647">
        <v>0.3</v>
      </c>
      <c r="I1205" s="646">
        <v>16.739999999999998</v>
      </c>
      <c r="J1205" s="646">
        <v>5.0199999999999996</v>
      </c>
    </row>
    <row r="1206" spans="1:10" ht="24" customHeight="1" x14ac:dyDescent="0.2">
      <c r="A1206" s="644" t="s">
        <v>13199</v>
      </c>
      <c r="B1206" s="645" t="s">
        <v>13435</v>
      </c>
      <c r="C1206" s="644" t="s">
        <v>7</v>
      </c>
      <c r="D1206" s="644" t="s">
        <v>7401</v>
      </c>
      <c r="E1206" s="821" t="s">
        <v>13220</v>
      </c>
      <c r="F1206" s="821"/>
      <c r="G1206" s="643" t="s">
        <v>38</v>
      </c>
      <c r="H1206" s="642">
        <v>0.1</v>
      </c>
      <c r="I1206" s="641">
        <v>2.11</v>
      </c>
      <c r="J1206" s="641">
        <v>0.21</v>
      </c>
    </row>
    <row r="1207" spans="1:10" ht="24" customHeight="1" x14ac:dyDescent="0.2">
      <c r="A1207" s="644" t="s">
        <v>13199</v>
      </c>
      <c r="B1207" s="645" t="s">
        <v>13693</v>
      </c>
      <c r="C1207" s="644" t="s">
        <v>7</v>
      </c>
      <c r="D1207" s="644" t="s">
        <v>9226</v>
      </c>
      <c r="E1207" s="821" t="s">
        <v>13220</v>
      </c>
      <c r="F1207" s="821"/>
      <c r="G1207" s="643" t="s">
        <v>18</v>
      </c>
      <c r="H1207" s="642">
        <v>1.05</v>
      </c>
      <c r="I1207" s="641">
        <v>3.84</v>
      </c>
      <c r="J1207" s="641">
        <v>4.03</v>
      </c>
    </row>
    <row r="1208" spans="1:10" ht="25.5" x14ac:dyDescent="0.2">
      <c r="A1208" s="640"/>
      <c r="B1208" s="640"/>
      <c r="C1208" s="640"/>
      <c r="D1208" s="640"/>
      <c r="E1208" s="640" t="s">
        <v>13209</v>
      </c>
      <c r="F1208" s="639">
        <v>3.7216125176572858</v>
      </c>
      <c r="G1208" s="640" t="s">
        <v>13210</v>
      </c>
      <c r="H1208" s="639">
        <v>3.13</v>
      </c>
      <c r="I1208" s="640" t="s">
        <v>13211</v>
      </c>
      <c r="J1208" s="639">
        <v>6.85</v>
      </c>
    </row>
    <row r="1209" spans="1:10" ht="15" thickBot="1" x14ac:dyDescent="0.25">
      <c r="A1209" s="640"/>
      <c r="B1209" s="640"/>
      <c r="C1209" s="640"/>
      <c r="D1209" s="640"/>
      <c r="E1209" s="640" t="s">
        <v>13212</v>
      </c>
      <c r="F1209" s="639">
        <v>3.69</v>
      </c>
      <c r="G1209" s="640"/>
      <c r="H1209" s="822" t="s">
        <v>13213</v>
      </c>
      <c r="I1209" s="822"/>
      <c r="J1209" s="639">
        <v>16.79</v>
      </c>
    </row>
    <row r="1210" spans="1:10" ht="0.95" customHeight="1" thickTop="1" x14ac:dyDescent="0.2">
      <c r="A1210" s="638"/>
      <c r="B1210" s="638"/>
      <c r="C1210" s="638"/>
      <c r="D1210" s="638"/>
      <c r="E1210" s="638"/>
      <c r="F1210" s="638"/>
      <c r="G1210" s="638"/>
      <c r="H1210" s="638"/>
      <c r="I1210" s="638"/>
      <c r="J1210" s="638"/>
    </row>
    <row r="1211" spans="1:10" ht="18" customHeight="1" x14ac:dyDescent="0.2">
      <c r="A1211" s="658" t="s">
        <v>13694</v>
      </c>
      <c r="B1211" s="656" t="s">
        <v>13186</v>
      </c>
      <c r="C1211" s="658" t="s">
        <v>13187</v>
      </c>
      <c r="D1211" s="658" t="s">
        <v>13188</v>
      </c>
      <c r="E1211" s="823" t="s">
        <v>13189</v>
      </c>
      <c r="F1211" s="823"/>
      <c r="G1211" s="657" t="s">
        <v>13190</v>
      </c>
      <c r="H1211" s="656" t="s">
        <v>13191</v>
      </c>
      <c r="I1211" s="656" t="s">
        <v>13192</v>
      </c>
      <c r="J1211" s="656" t="s">
        <v>13193</v>
      </c>
    </row>
    <row r="1212" spans="1:10" ht="36" customHeight="1" x14ac:dyDescent="0.2">
      <c r="A1212" s="654" t="s">
        <v>13194</v>
      </c>
      <c r="B1212" s="655" t="s">
        <v>13695</v>
      </c>
      <c r="C1212" s="654" t="s">
        <v>7</v>
      </c>
      <c r="D1212" s="654" t="s">
        <v>1693</v>
      </c>
      <c r="E1212" s="824" t="s">
        <v>13432</v>
      </c>
      <c r="F1212" s="824"/>
      <c r="G1212" s="653" t="s">
        <v>18</v>
      </c>
      <c r="H1212" s="652">
        <v>1</v>
      </c>
      <c r="I1212" s="651">
        <v>20.45</v>
      </c>
      <c r="J1212" s="651">
        <v>20.45</v>
      </c>
    </row>
    <row r="1213" spans="1:10" ht="24" customHeight="1" x14ac:dyDescent="0.2">
      <c r="A1213" s="649" t="s">
        <v>13197</v>
      </c>
      <c r="B1213" s="650" t="s">
        <v>13433</v>
      </c>
      <c r="C1213" s="649" t="s">
        <v>7</v>
      </c>
      <c r="D1213" s="649" t="s">
        <v>1239</v>
      </c>
      <c r="E1213" s="825" t="s">
        <v>13196</v>
      </c>
      <c r="F1213" s="825"/>
      <c r="G1213" s="648" t="s">
        <v>23</v>
      </c>
      <c r="H1213" s="647">
        <v>0.38</v>
      </c>
      <c r="I1213" s="646">
        <v>12.83</v>
      </c>
      <c r="J1213" s="646">
        <v>4.87</v>
      </c>
    </row>
    <row r="1214" spans="1:10" ht="24" customHeight="1" x14ac:dyDescent="0.2">
      <c r="A1214" s="649" t="s">
        <v>13197</v>
      </c>
      <c r="B1214" s="650" t="s">
        <v>13261</v>
      </c>
      <c r="C1214" s="649" t="s">
        <v>7</v>
      </c>
      <c r="D1214" s="649" t="s">
        <v>56</v>
      </c>
      <c r="E1214" s="825" t="s">
        <v>13196</v>
      </c>
      <c r="F1214" s="825"/>
      <c r="G1214" s="648" t="s">
        <v>23</v>
      </c>
      <c r="H1214" s="647">
        <v>0.38</v>
      </c>
      <c r="I1214" s="646">
        <v>16.739999999999998</v>
      </c>
      <c r="J1214" s="646">
        <v>6.36</v>
      </c>
    </row>
    <row r="1215" spans="1:10" ht="24" customHeight="1" x14ac:dyDescent="0.2">
      <c r="A1215" s="644" t="s">
        <v>13199</v>
      </c>
      <c r="B1215" s="645" t="s">
        <v>13434</v>
      </c>
      <c r="C1215" s="644" t="s">
        <v>7</v>
      </c>
      <c r="D1215" s="644" t="s">
        <v>5074</v>
      </c>
      <c r="E1215" s="821" t="s">
        <v>13220</v>
      </c>
      <c r="F1215" s="821"/>
      <c r="G1215" s="643" t="s">
        <v>38</v>
      </c>
      <c r="H1215" s="642">
        <v>1.0800000000000001E-2</v>
      </c>
      <c r="I1215" s="641">
        <v>84.64</v>
      </c>
      <c r="J1215" s="641">
        <v>0.91</v>
      </c>
    </row>
    <row r="1216" spans="1:10" ht="24" customHeight="1" x14ac:dyDescent="0.2">
      <c r="A1216" s="644" t="s">
        <v>13199</v>
      </c>
      <c r="B1216" s="645" t="s">
        <v>13435</v>
      </c>
      <c r="C1216" s="644" t="s">
        <v>7</v>
      </c>
      <c r="D1216" s="644" t="s">
        <v>7401</v>
      </c>
      <c r="E1216" s="821" t="s">
        <v>13220</v>
      </c>
      <c r="F1216" s="821"/>
      <c r="G1216" s="643" t="s">
        <v>38</v>
      </c>
      <c r="H1216" s="642">
        <v>0.127</v>
      </c>
      <c r="I1216" s="641">
        <v>2.11</v>
      </c>
      <c r="J1216" s="641">
        <v>0.26</v>
      </c>
    </row>
    <row r="1217" spans="1:10" ht="24" customHeight="1" x14ac:dyDescent="0.2">
      <c r="A1217" s="644" t="s">
        <v>13199</v>
      </c>
      <c r="B1217" s="645" t="s">
        <v>13436</v>
      </c>
      <c r="C1217" s="644" t="s">
        <v>7</v>
      </c>
      <c r="D1217" s="644" t="s">
        <v>8545</v>
      </c>
      <c r="E1217" s="821" t="s">
        <v>13220</v>
      </c>
      <c r="F1217" s="821"/>
      <c r="G1217" s="643" t="s">
        <v>38</v>
      </c>
      <c r="H1217" s="642">
        <v>1.6299999999999999E-2</v>
      </c>
      <c r="I1217" s="641">
        <v>73.5</v>
      </c>
      <c r="J1217" s="641">
        <v>1.19</v>
      </c>
    </row>
    <row r="1218" spans="1:10" ht="24" customHeight="1" x14ac:dyDescent="0.2">
      <c r="A1218" s="644" t="s">
        <v>13199</v>
      </c>
      <c r="B1218" s="645" t="s">
        <v>13696</v>
      </c>
      <c r="C1218" s="644" t="s">
        <v>7</v>
      </c>
      <c r="D1218" s="644" t="s">
        <v>9253</v>
      </c>
      <c r="E1218" s="821" t="s">
        <v>13220</v>
      </c>
      <c r="F1218" s="821"/>
      <c r="G1218" s="643" t="s">
        <v>18</v>
      </c>
      <c r="H1218" s="642">
        <v>1.05</v>
      </c>
      <c r="I1218" s="641">
        <v>6.54</v>
      </c>
      <c r="J1218" s="641">
        <v>6.86</v>
      </c>
    </row>
    <row r="1219" spans="1:10" ht="25.5" x14ac:dyDescent="0.2">
      <c r="A1219" s="640"/>
      <c r="B1219" s="640"/>
      <c r="C1219" s="640"/>
      <c r="D1219" s="640"/>
      <c r="E1219" s="640" t="s">
        <v>13209</v>
      </c>
      <c r="F1219" s="639">
        <v>4.7104205150494405</v>
      </c>
      <c r="G1219" s="640" t="s">
        <v>13210</v>
      </c>
      <c r="H1219" s="639">
        <v>3.96</v>
      </c>
      <c r="I1219" s="640" t="s">
        <v>13211</v>
      </c>
      <c r="J1219" s="639">
        <v>8.67</v>
      </c>
    </row>
    <row r="1220" spans="1:10" ht="15" thickBot="1" x14ac:dyDescent="0.25">
      <c r="A1220" s="640"/>
      <c r="B1220" s="640"/>
      <c r="C1220" s="640"/>
      <c r="D1220" s="640"/>
      <c r="E1220" s="640" t="s">
        <v>13212</v>
      </c>
      <c r="F1220" s="639">
        <v>5.77</v>
      </c>
      <c r="G1220" s="640"/>
      <c r="H1220" s="822" t="s">
        <v>13213</v>
      </c>
      <c r="I1220" s="822"/>
      <c r="J1220" s="639">
        <v>26.22</v>
      </c>
    </row>
    <row r="1221" spans="1:10" ht="0.95" customHeight="1" thickTop="1" x14ac:dyDescent="0.2">
      <c r="A1221" s="638"/>
      <c r="B1221" s="638"/>
      <c r="C1221" s="638"/>
      <c r="D1221" s="638"/>
      <c r="E1221" s="638"/>
      <c r="F1221" s="638"/>
      <c r="G1221" s="638"/>
      <c r="H1221" s="638"/>
      <c r="I1221" s="638"/>
      <c r="J1221" s="638"/>
    </row>
    <row r="1222" spans="1:10" ht="18" customHeight="1" x14ac:dyDescent="0.2">
      <c r="A1222" s="658" t="s">
        <v>13697</v>
      </c>
      <c r="B1222" s="656" t="s">
        <v>13186</v>
      </c>
      <c r="C1222" s="658" t="s">
        <v>13187</v>
      </c>
      <c r="D1222" s="658" t="s">
        <v>13188</v>
      </c>
      <c r="E1222" s="823" t="s">
        <v>13189</v>
      </c>
      <c r="F1222" s="823"/>
      <c r="G1222" s="657" t="s">
        <v>13190</v>
      </c>
      <c r="H1222" s="656" t="s">
        <v>13191</v>
      </c>
      <c r="I1222" s="656" t="s">
        <v>13192</v>
      </c>
      <c r="J1222" s="656" t="s">
        <v>13193</v>
      </c>
    </row>
    <row r="1223" spans="1:10" ht="36" customHeight="1" x14ac:dyDescent="0.2">
      <c r="A1223" s="654" t="s">
        <v>13194</v>
      </c>
      <c r="B1223" s="655" t="s">
        <v>13698</v>
      </c>
      <c r="C1223" s="654" t="s">
        <v>7</v>
      </c>
      <c r="D1223" s="654" t="s">
        <v>1694</v>
      </c>
      <c r="E1223" s="824" t="s">
        <v>13432</v>
      </c>
      <c r="F1223" s="824"/>
      <c r="G1223" s="653" t="s">
        <v>18</v>
      </c>
      <c r="H1223" s="652">
        <v>1</v>
      </c>
      <c r="I1223" s="651">
        <v>31.77</v>
      </c>
      <c r="J1223" s="651">
        <v>31.77</v>
      </c>
    </row>
    <row r="1224" spans="1:10" ht="24" customHeight="1" x14ac:dyDescent="0.2">
      <c r="A1224" s="649" t="s">
        <v>13197</v>
      </c>
      <c r="B1224" s="650" t="s">
        <v>13433</v>
      </c>
      <c r="C1224" s="649" t="s">
        <v>7</v>
      </c>
      <c r="D1224" s="649" t="s">
        <v>1239</v>
      </c>
      <c r="E1224" s="825" t="s">
        <v>13196</v>
      </c>
      <c r="F1224" s="825"/>
      <c r="G1224" s="648" t="s">
        <v>23</v>
      </c>
      <c r="H1224" s="647">
        <v>0.56000000000000005</v>
      </c>
      <c r="I1224" s="646">
        <v>12.83</v>
      </c>
      <c r="J1224" s="646">
        <v>7.18</v>
      </c>
    </row>
    <row r="1225" spans="1:10" ht="24" customHeight="1" x14ac:dyDescent="0.2">
      <c r="A1225" s="649" t="s">
        <v>13197</v>
      </c>
      <c r="B1225" s="650" t="s">
        <v>13261</v>
      </c>
      <c r="C1225" s="649" t="s">
        <v>7</v>
      </c>
      <c r="D1225" s="649" t="s">
        <v>56</v>
      </c>
      <c r="E1225" s="825" t="s">
        <v>13196</v>
      </c>
      <c r="F1225" s="825"/>
      <c r="G1225" s="648" t="s">
        <v>23</v>
      </c>
      <c r="H1225" s="647">
        <v>0.56000000000000005</v>
      </c>
      <c r="I1225" s="646">
        <v>16.739999999999998</v>
      </c>
      <c r="J1225" s="646">
        <v>9.3699999999999992</v>
      </c>
    </row>
    <row r="1226" spans="1:10" ht="24" customHeight="1" x14ac:dyDescent="0.2">
      <c r="A1226" s="644" t="s">
        <v>13199</v>
      </c>
      <c r="B1226" s="645" t="s">
        <v>13434</v>
      </c>
      <c r="C1226" s="644" t="s">
        <v>7</v>
      </c>
      <c r="D1226" s="644" t="s">
        <v>5074</v>
      </c>
      <c r="E1226" s="821" t="s">
        <v>13220</v>
      </c>
      <c r="F1226" s="821"/>
      <c r="G1226" s="643" t="s">
        <v>38</v>
      </c>
      <c r="H1226" s="642">
        <v>2.47E-2</v>
      </c>
      <c r="I1226" s="641">
        <v>84.64</v>
      </c>
      <c r="J1226" s="641">
        <v>2.09</v>
      </c>
    </row>
    <row r="1227" spans="1:10" ht="24" customHeight="1" x14ac:dyDescent="0.2">
      <c r="A1227" s="644" t="s">
        <v>13199</v>
      </c>
      <c r="B1227" s="645" t="s">
        <v>13435</v>
      </c>
      <c r="C1227" s="644" t="s">
        <v>7</v>
      </c>
      <c r="D1227" s="644" t="s">
        <v>7401</v>
      </c>
      <c r="E1227" s="821" t="s">
        <v>13220</v>
      </c>
      <c r="F1227" s="821"/>
      <c r="G1227" s="643" t="s">
        <v>38</v>
      </c>
      <c r="H1227" s="642">
        <v>0.187</v>
      </c>
      <c r="I1227" s="641">
        <v>2.11</v>
      </c>
      <c r="J1227" s="641">
        <v>0.39</v>
      </c>
    </row>
    <row r="1228" spans="1:10" ht="24" customHeight="1" x14ac:dyDescent="0.2">
      <c r="A1228" s="644" t="s">
        <v>13199</v>
      </c>
      <c r="B1228" s="645" t="s">
        <v>13436</v>
      </c>
      <c r="C1228" s="644" t="s">
        <v>7</v>
      </c>
      <c r="D1228" s="644" t="s">
        <v>8545</v>
      </c>
      <c r="E1228" s="821" t="s">
        <v>13220</v>
      </c>
      <c r="F1228" s="821"/>
      <c r="G1228" s="643" t="s">
        <v>38</v>
      </c>
      <c r="H1228" s="642">
        <v>3.85E-2</v>
      </c>
      <c r="I1228" s="641">
        <v>73.5</v>
      </c>
      <c r="J1228" s="641">
        <v>2.82</v>
      </c>
    </row>
    <row r="1229" spans="1:10" ht="24" customHeight="1" x14ac:dyDescent="0.2">
      <c r="A1229" s="644" t="s">
        <v>13199</v>
      </c>
      <c r="B1229" s="645" t="s">
        <v>13699</v>
      </c>
      <c r="C1229" s="644" t="s">
        <v>7</v>
      </c>
      <c r="D1229" s="644" t="s">
        <v>9254</v>
      </c>
      <c r="E1229" s="821" t="s">
        <v>13220</v>
      </c>
      <c r="F1229" s="821"/>
      <c r="G1229" s="643" t="s">
        <v>18</v>
      </c>
      <c r="H1229" s="642">
        <v>1.05</v>
      </c>
      <c r="I1229" s="641">
        <v>9.4499999999999993</v>
      </c>
      <c r="J1229" s="641">
        <v>9.92</v>
      </c>
    </row>
    <row r="1230" spans="1:10" ht="25.5" x14ac:dyDescent="0.2">
      <c r="A1230" s="640"/>
      <c r="B1230" s="640"/>
      <c r="C1230" s="640"/>
      <c r="D1230" s="640"/>
      <c r="E1230" s="640" t="s">
        <v>13209</v>
      </c>
      <c r="F1230" s="639">
        <v>6.9488210366184937</v>
      </c>
      <c r="G1230" s="640" t="s">
        <v>13210</v>
      </c>
      <c r="H1230" s="639">
        <v>5.84</v>
      </c>
      <c r="I1230" s="640" t="s">
        <v>13211</v>
      </c>
      <c r="J1230" s="639">
        <v>12.79</v>
      </c>
    </row>
    <row r="1231" spans="1:10" ht="15" thickBot="1" x14ac:dyDescent="0.25">
      <c r="A1231" s="640"/>
      <c r="B1231" s="640"/>
      <c r="C1231" s="640"/>
      <c r="D1231" s="640"/>
      <c r="E1231" s="640" t="s">
        <v>13212</v>
      </c>
      <c r="F1231" s="639">
        <v>8.9700000000000006</v>
      </c>
      <c r="G1231" s="640"/>
      <c r="H1231" s="822" t="s">
        <v>13213</v>
      </c>
      <c r="I1231" s="822"/>
      <c r="J1231" s="639">
        <v>40.74</v>
      </c>
    </row>
    <row r="1232" spans="1:10" ht="0.95" customHeight="1" thickTop="1" x14ac:dyDescent="0.2">
      <c r="A1232" s="638"/>
      <c r="B1232" s="638"/>
      <c r="C1232" s="638"/>
      <c r="D1232" s="638"/>
      <c r="E1232" s="638"/>
      <c r="F1232" s="638"/>
      <c r="G1232" s="638"/>
      <c r="H1232" s="638"/>
      <c r="I1232" s="638"/>
      <c r="J1232" s="638"/>
    </row>
    <row r="1233" spans="1:10" ht="18" customHeight="1" x14ac:dyDescent="0.2">
      <c r="A1233" s="658" t="s">
        <v>13700</v>
      </c>
      <c r="B1233" s="656" t="s">
        <v>13186</v>
      </c>
      <c r="C1233" s="658" t="s">
        <v>13187</v>
      </c>
      <c r="D1233" s="658" t="s">
        <v>13188</v>
      </c>
      <c r="E1233" s="823" t="s">
        <v>13189</v>
      </c>
      <c r="F1233" s="823"/>
      <c r="G1233" s="657" t="s">
        <v>13190</v>
      </c>
      <c r="H1233" s="656" t="s">
        <v>13191</v>
      </c>
      <c r="I1233" s="656" t="s">
        <v>13192</v>
      </c>
      <c r="J1233" s="656" t="s">
        <v>13193</v>
      </c>
    </row>
    <row r="1234" spans="1:10" ht="48" customHeight="1" x14ac:dyDescent="0.2">
      <c r="A1234" s="654" t="s">
        <v>13194</v>
      </c>
      <c r="B1234" s="655" t="s">
        <v>13701</v>
      </c>
      <c r="C1234" s="654" t="s">
        <v>7</v>
      </c>
      <c r="D1234" s="654" t="s">
        <v>1712</v>
      </c>
      <c r="E1234" s="824" t="s">
        <v>13432</v>
      </c>
      <c r="F1234" s="824"/>
      <c r="G1234" s="653" t="s">
        <v>38</v>
      </c>
      <c r="H1234" s="652">
        <v>1</v>
      </c>
      <c r="I1234" s="651">
        <v>13.82</v>
      </c>
      <c r="J1234" s="651">
        <v>13.82</v>
      </c>
    </row>
    <row r="1235" spans="1:10" ht="24" customHeight="1" x14ac:dyDescent="0.2">
      <c r="A1235" s="649" t="s">
        <v>13197</v>
      </c>
      <c r="B1235" s="650" t="s">
        <v>13433</v>
      </c>
      <c r="C1235" s="649" t="s">
        <v>7</v>
      </c>
      <c r="D1235" s="649" t="s">
        <v>1239</v>
      </c>
      <c r="E1235" s="825" t="s">
        <v>13196</v>
      </c>
      <c r="F1235" s="825"/>
      <c r="G1235" s="648" t="s">
        <v>23</v>
      </c>
      <c r="H1235" s="647">
        <v>0.13</v>
      </c>
      <c r="I1235" s="646">
        <v>12.83</v>
      </c>
      <c r="J1235" s="646">
        <v>1.66</v>
      </c>
    </row>
    <row r="1236" spans="1:10" ht="24" customHeight="1" x14ac:dyDescent="0.2">
      <c r="A1236" s="649" t="s">
        <v>13197</v>
      </c>
      <c r="B1236" s="650" t="s">
        <v>13261</v>
      </c>
      <c r="C1236" s="649" t="s">
        <v>7</v>
      </c>
      <c r="D1236" s="649" t="s">
        <v>56</v>
      </c>
      <c r="E1236" s="825" t="s">
        <v>13196</v>
      </c>
      <c r="F1236" s="825"/>
      <c r="G1236" s="648" t="s">
        <v>23</v>
      </c>
      <c r="H1236" s="647">
        <v>0.13</v>
      </c>
      <c r="I1236" s="646">
        <v>16.739999999999998</v>
      </c>
      <c r="J1236" s="646">
        <v>2.17</v>
      </c>
    </row>
    <row r="1237" spans="1:10" ht="24" customHeight="1" x14ac:dyDescent="0.2">
      <c r="A1237" s="644" t="s">
        <v>13199</v>
      </c>
      <c r="B1237" s="645" t="s">
        <v>13643</v>
      </c>
      <c r="C1237" s="644" t="s">
        <v>7</v>
      </c>
      <c r="D1237" s="644" t="s">
        <v>5115</v>
      </c>
      <c r="E1237" s="821" t="s">
        <v>13220</v>
      </c>
      <c r="F1237" s="821"/>
      <c r="G1237" s="643" t="s">
        <v>38</v>
      </c>
      <c r="H1237" s="642">
        <v>1</v>
      </c>
      <c r="I1237" s="641">
        <v>2.25</v>
      </c>
      <c r="J1237" s="641">
        <v>2.25</v>
      </c>
    </row>
    <row r="1238" spans="1:10" ht="24" customHeight="1" x14ac:dyDescent="0.2">
      <c r="A1238" s="644" t="s">
        <v>13199</v>
      </c>
      <c r="B1238" s="645" t="s">
        <v>13702</v>
      </c>
      <c r="C1238" s="644" t="s">
        <v>7</v>
      </c>
      <c r="D1238" s="644" t="s">
        <v>6332</v>
      </c>
      <c r="E1238" s="821" t="s">
        <v>13220</v>
      </c>
      <c r="F1238" s="821"/>
      <c r="G1238" s="643" t="s">
        <v>38</v>
      </c>
      <c r="H1238" s="642">
        <v>1</v>
      </c>
      <c r="I1238" s="641">
        <v>7.13</v>
      </c>
      <c r="J1238" s="641">
        <v>7.13</v>
      </c>
    </row>
    <row r="1239" spans="1:10" ht="36" customHeight="1" x14ac:dyDescent="0.2">
      <c r="A1239" s="644" t="s">
        <v>13199</v>
      </c>
      <c r="B1239" s="645" t="s">
        <v>13645</v>
      </c>
      <c r="C1239" s="644" t="s">
        <v>7</v>
      </c>
      <c r="D1239" s="644" t="s">
        <v>8011</v>
      </c>
      <c r="E1239" s="821" t="s">
        <v>13220</v>
      </c>
      <c r="F1239" s="821"/>
      <c r="G1239" s="643" t="s">
        <v>38</v>
      </c>
      <c r="H1239" s="642">
        <v>0.02</v>
      </c>
      <c r="I1239" s="641">
        <v>30.99</v>
      </c>
      <c r="J1239" s="641">
        <v>0.61</v>
      </c>
    </row>
    <row r="1240" spans="1:10" ht="25.5" x14ac:dyDescent="0.2">
      <c r="A1240" s="640"/>
      <c r="B1240" s="640"/>
      <c r="C1240" s="640"/>
      <c r="D1240" s="640"/>
      <c r="E1240" s="640" t="s">
        <v>13209</v>
      </c>
      <c r="F1240" s="639">
        <v>1.6081712485059221</v>
      </c>
      <c r="G1240" s="640" t="s">
        <v>13210</v>
      </c>
      <c r="H1240" s="639">
        <v>1.35</v>
      </c>
      <c r="I1240" s="640" t="s">
        <v>13211</v>
      </c>
      <c r="J1240" s="639">
        <v>2.96</v>
      </c>
    </row>
    <row r="1241" spans="1:10" ht="15" thickBot="1" x14ac:dyDescent="0.25">
      <c r="A1241" s="640"/>
      <c r="B1241" s="640"/>
      <c r="C1241" s="640"/>
      <c r="D1241" s="640"/>
      <c r="E1241" s="640" t="s">
        <v>13212</v>
      </c>
      <c r="F1241" s="639">
        <v>3.9</v>
      </c>
      <c r="G1241" s="640"/>
      <c r="H1241" s="822" t="s">
        <v>13213</v>
      </c>
      <c r="I1241" s="822"/>
      <c r="J1241" s="639">
        <v>17.72</v>
      </c>
    </row>
    <row r="1242" spans="1:10" ht="0.95" customHeight="1" thickTop="1" x14ac:dyDescent="0.2">
      <c r="A1242" s="638"/>
      <c r="B1242" s="638"/>
      <c r="C1242" s="638"/>
      <c r="D1242" s="638"/>
      <c r="E1242" s="638"/>
      <c r="F1242" s="638"/>
      <c r="G1242" s="638"/>
      <c r="H1242" s="638"/>
      <c r="I1242" s="638"/>
      <c r="J1242" s="638"/>
    </row>
    <row r="1243" spans="1:10" ht="18" customHeight="1" x14ac:dyDescent="0.2">
      <c r="A1243" s="658" t="s">
        <v>13703</v>
      </c>
      <c r="B1243" s="656" t="s">
        <v>13186</v>
      </c>
      <c r="C1243" s="658" t="s">
        <v>13187</v>
      </c>
      <c r="D1243" s="658" t="s">
        <v>13188</v>
      </c>
      <c r="E1243" s="823" t="s">
        <v>13189</v>
      </c>
      <c r="F1243" s="823"/>
      <c r="G1243" s="657" t="s">
        <v>13190</v>
      </c>
      <c r="H1243" s="656" t="s">
        <v>13191</v>
      </c>
      <c r="I1243" s="656" t="s">
        <v>13192</v>
      </c>
      <c r="J1243" s="656" t="s">
        <v>13193</v>
      </c>
    </row>
    <row r="1244" spans="1:10" ht="48" customHeight="1" x14ac:dyDescent="0.2">
      <c r="A1244" s="654" t="s">
        <v>13194</v>
      </c>
      <c r="B1244" s="655" t="s">
        <v>13704</v>
      </c>
      <c r="C1244" s="654" t="s">
        <v>7</v>
      </c>
      <c r="D1244" s="654" t="s">
        <v>1719</v>
      </c>
      <c r="E1244" s="824" t="s">
        <v>13432</v>
      </c>
      <c r="F1244" s="824"/>
      <c r="G1244" s="653" t="s">
        <v>38</v>
      </c>
      <c r="H1244" s="652">
        <v>1</v>
      </c>
      <c r="I1244" s="651">
        <v>23.65</v>
      </c>
      <c r="J1244" s="651">
        <v>23.65</v>
      </c>
    </row>
    <row r="1245" spans="1:10" ht="24" customHeight="1" x14ac:dyDescent="0.2">
      <c r="A1245" s="649" t="s">
        <v>13197</v>
      </c>
      <c r="B1245" s="650" t="s">
        <v>13433</v>
      </c>
      <c r="C1245" s="649" t="s">
        <v>7</v>
      </c>
      <c r="D1245" s="649" t="s">
        <v>1239</v>
      </c>
      <c r="E1245" s="825" t="s">
        <v>13196</v>
      </c>
      <c r="F1245" s="825"/>
      <c r="G1245" s="648" t="s">
        <v>23</v>
      </c>
      <c r="H1245" s="647">
        <v>0.19</v>
      </c>
      <c r="I1245" s="646">
        <v>12.83</v>
      </c>
      <c r="J1245" s="646">
        <v>2.4300000000000002</v>
      </c>
    </row>
    <row r="1246" spans="1:10" ht="24" customHeight="1" x14ac:dyDescent="0.2">
      <c r="A1246" s="649" t="s">
        <v>13197</v>
      </c>
      <c r="B1246" s="650" t="s">
        <v>13261</v>
      </c>
      <c r="C1246" s="649" t="s">
        <v>7</v>
      </c>
      <c r="D1246" s="649" t="s">
        <v>56</v>
      </c>
      <c r="E1246" s="825" t="s">
        <v>13196</v>
      </c>
      <c r="F1246" s="825"/>
      <c r="G1246" s="648" t="s">
        <v>23</v>
      </c>
      <c r="H1246" s="647">
        <v>0.19</v>
      </c>
      <c r="I1246" s="646">
        <v>16.739999999999998</v>
      </c>
      <c r="J1246" s="646">
        <v>3.18</v>
      </c>
    </row>
    <row r="1247" spans="1:10" ht="24" customHeight="1" x14ac:dyDescent="0.2">
      <c r="A1247" s="644" t="s">
        <v>13199</v>
      </c>
      <c r="B1247" s="645" t="s">
        <v>13661</v>
      </c>
      <c r="C1247" s="644" t="s">
        <v>7</v>
      </c>
      <c r="D1247" s="644" t="s">
        <v>5116</v>
      </c>
      <c r="E1247" s="821" t="s">
        <v>13220</v>
      </c>
      <c r="F1247" s="821"/>
      <c r="G1247" s="643" t="s">
        <v>38</v>
      </c>
      <c r="H1247" s="642">
        <v>1</v>
      </c>
      <c r="I1247" s="641">
        <v>3.18</v>
      </c>
      <c r="J1247" s="641">
        <v>3.18</v>
      </c>
    </row>
    <row r="1248" spans="1:10" ht="24" customHeight="1" x14ac:dyDescent="0.2">
      <c r="A1248" s="644" t="s">
        <v>13199</v>
      </c>
      <c r="B1248" s="645" t="s">
        <v>13705</v>
      </c>
      <c r="C1248" s="644" t="s">
        <v>7</v>
      </c>
      <c r="D1248" s="644" t="s">
        <v>6334</v>
      </c>
      <c r="E1248" s="821" t="s">
        <v>13220</v>
      </c>
      <c r="F1248" s="821"/>
      <c r="G1248" s="643" t="s">
        <v>38</v>
      </c>
      <c r="H1248" s="642">
        <v>1</v>
      </c>
      <c r="I1248" s="641">
        <v>13.94</v>
      </c>
      <c r="J1248" s="641">
        <v>13.94</v>
      </c>
    </row>
    <row r="1249" spans="1:10" ht="36" customHeight="1" x14ac:dyDescent="0.2">
      <c r="A1249" s="644" t="s">
        <v>13199</v>
      </c>
      <c r="B1249" s="645" t="s">
        <v>13645</v>
      </c>
      <c r="C1249" s="644" t="s">
        <v>7</v>
      </c>
      <c r="D1249" s="644" t="s">
        <v>8011</v>
      </c>
      <c r="E1249" s="821" t="s">
        <v>13220</v>
      </c>
      <c r="F1249" s="821"/>
      <c r="G1249" s="643" t="s">
        <v>38</v>
      </c>
      <c r="H1249" s="642">
        <v>0.03</v>
      </c>
      <c r="I1249" s="641">
        <v>30.99</v>
      </c>
      <c r="J1249" s="641">
        <v>0.92</v>
      </c>
    </row>
    <row r="1250" spans="1:10" ht="25.5" x14ac:dyDescent="0.2">
      <c r="A1250" s="640"/>
      <c r="B1250" s="640"/>
      <c r="C1250" s="640"/>
      <c r="D1250" s="640"/>
      <c r="E1250" s="640" t="s">
        <v>13209</v>
      </c>
      <c r="F1250" s="639">
        <v>2.352493752037379</v>
      </c>
      <c r="G1250" s="640" t="s">
        <v>13210</v>
      </c>
      <c r="H1250" s="639">
        <v>1.98</v>
      </c>
      <c r="I1250" s="640" t="s">
        <v>13211</v>
      </c>
      <c r="J1250" s="639">
        <v>4.33</v>
      </c>
    </row>
    <row r="1251" spans="1:10" ht="15" thickBot="1" x14ac:dyDescent="0.25">
      <c r="A1251" s="640"/>
      <c r="B1251" s="640"/>
      <c r="C1251" s="640"/>
      <c r="D1251" s="640"/>
      <c r="E1251" s="640" t="s">
        <v>13212</v>
      </c>
      <c r="F1251" s="639">
        <v>6.67</v>
      </c>
      <c r="G1251" s="640"/>
      <c r="H1251" s="822" t="s">
        <v>13213</v>
      </c>
      <c r="I1251" s="822"/>
      <c r="J1251" s="639">
        <v>30.32</v>
      </c>
    </row>
    <row r="1252" spans="1:10" ht="0.95" customHeight="1" thickTop="1" x14ac:dyDescent="0.2">
      <c r="A1252" s="638"/>
      <c r="B1252" s="638"/>
      <c r="C1252" s="638"/>
      <c r="D1252" s="638"/>
      <c r="E1252" s="638"/>
      <c r="F1252" s="638"/>
      <c r="G1252" s="638"/>
      <c r="H1252" s="638"/>
      <c r="I1252" s="638"/>
      <c r="J1252" s="638"/>
    </row>
    <row r="1253" spans="1:10" ht="18" customHeight="1" x14ac:dyDescent="0.2">
      <c r="A1253" s="658" t="s">
        <v>13706</v>
      </c>
      <c r="B1253" s="656" t="s">
        <v>13186</v>
      </c>
      <c r="C1253" s="658" t="s">
        <v>13187</v>
      </c>
      <c r="D1253" s="658" t="s">
        <v>13188</v>
      </c>
      <c r="E1253" s="823" t="s">
        <v>13189</v>
      </c>
      <c r="F1253" s="823"/>
      <c r="G1253" s="657" t="s">
        <v>13190</v>
      </c>
      <c r="H1253" s="656" t="s">
        <v>13191</v>
      </c>
      <c r="I1253" s="656" t="s">
        <v>13192</v>
      </c>
      <c r="J1253" s="656" t="s">
        <v>13193</v>
      </c>
    </row>
    <row r="1254" spans="1:10" ht="48" customHeight="1" x14ac:dyDescent="0.2">
      <c r="A1254" s="654" t="s">
        <v>13194</v>
      </c>
      <c r="B1254" s="655" t="s">
        <v>13707</v>
      </c>
      <c r="C1254" s="654" t="s">
        <v>7</v>
      </c>
      <c r="D1254" s="654" t="s">
        <v>1716</v>
      </c>
      <c r="E1254" s="824" t="s">
        <v>13432</v>
      </c>
      <c r="F1254" s="824"/>
      <c r="G1254" s="653" t="s">
        <v>38</v>
      </c>
      <c r="H1254" s="652">
        <v>1</v>
      </c>
      <c r="I1254" s="651">
        <v>14.47</v>
      </c>
      <c r="J1254" s="651">
        <v>14.47</v>
      </c>
    </row>
    <row r="1255" spans="1:10" ht="24" customHeight="1" x14ac:dyDescent="0.2">
      <c r="A1255" s="649" t="s">
        <v>13197</v>
      </c>
      <c r="B1255" s="650" t="s">
        <v>13433</v>
      </c>
      <c r="C1255" s="649" t="s">
        <v>7</v>
      </c>
      <c r="D1255" s="649" t="s">
        <v>1239</v>
      </c>
      <c r="E1255" s="825" t="s">
        <v>13196</v>
      </c>
      <c r="F1255" s="825"/>
      <c r="G1255" s="648" t="s">
        <v>23</v>
      </c>
      <c r="H1255" s="647">
        <v>0.19</v>
      </c>
      <c r="I1255" s="646">
        <v>12.83</v>
      </c>
      <c r="J1255" s="646">
        <v>2.4300000000000002</v>
      </c>
    </row>
    <row r="1256" spans="1:10" ht="24" customHeight="1" x14ac:dyDescent="0.2">
      <c r="A1256" s="649" t="s">
        <v>13197</v>
      </c>
      <c r="B1256" s="650" t="s">
        <v>13261</v>
      </c>
      <c r="C1256" s="649" t="s">
        <v>7</v>
      </c>
      <c r="D1256" s="649" t="s">
        <v>56</v>
      </c>
      <c r="E1256" s="825" t="s">
        <v>13196</v>
      </c>
      <c r="F1256" s="825"/>
      <c r="G1256" s="648" t="s">
        <v>23</v>
      </c>
      <c r="H1256" s="647">
        <v>0.19</v>
      </c>
      <c r="I1256" s="646">
        <v>16.739999999999998</v>
      </c>
      <c r="J1256" s="646">
        <v>3.18</v>
      </c>
    </row>
    <row r="1257" spans="1:10" ht="24" customHeight="1" x14ac:dyDescent="0.2">
      <c r="A1257" s="644" t="s">
        <v>13199</v>
      </c>
      <c r="B1257" s="645" t="s">
        <v>13661</v>
      </c>
      <c r="C1257" s="644" t="s">
        <v>7</v>
      </c>
      <c r="D1257" s="644" t="s">
        <v>5116</v>
      </c>
      <c r="E1257" s="821" t="s">
        <v>13220</v>
      </c>
      <c r="F1257" s="821"/>
      <c r="G1257" s="643" t="s">
        <v>38</v>
      </c>
      <c r="H1257" s="642">
        <v>1</v>
      </c>
      <c r="I1257" s="641">
        <v>3.18</v>
      </c>
      <c r="J1257" s="641">
        <v>3.18</v>
      </c>
    </row>
    <row r="1258" spans="1:10" ht="24" customHeight="1" x14ac:dyDescent="0.2">
      <c r="A1258" s="644" t="s">
        <v>13199</v>
      </c>
      <c r="B1258" s="645" t="s">
        <v>13708</v>
      </c>
      <c r="C1258" s="644" t="s">
        <v>7</v>
      </c>
      <c r="D1258" s="644" t="s">
        <v>7213</v>
      </c>
      <c r="E1258" s="821" t="s">
        <v>13220</v>
      </c>
      <c r="F1258" s="821"/>
      <c r="G1258" s="643" t="s">
        <v>38</v>
      </c>
      <c r="H1258" s="642">
        <v>1</v>
      </c>
      <c r="I1258" s="641">
        <v>4.76</v>
      </c>
      <c r="J1258" s="641">
        <v>4.76</v>
      </c>
    </row>
    <row r="1259" spans="1:10" ht="36" customHeight="1" x14ac:dyDescent="0.2">
      <c r="A1259" s="644" t="s">
        <v>13199</v>
      </c>
      <c r="B1259" s="645" t="s">
        <v>13645</v>
      </c>
      <c r="C1259" s="644" t="s">
        <v>7</v>
      </c>
      <c r="D1259" s="644" t="s">
        <v>8011</v>
      </c>
      <c r="E1259" s="821" t="s">
        <v>13220</v>
      </c>
      <c r="F1259" s="821"/>
      <c r="G1259" s="643" t="s">
        <v>38</v>
      </c>
      <c r="H1259" s="642">
        <v>0.03</v>
      </c>
      <c r="I1259" s="641">
        <v>30.99</v>
      </c>
      <c r="J1259" s="641">
        <v>0.92</v>
      </c>
    </row>
    <row r="1260" spans="1:10" ht="25.5" x14ac:dyDescent="0.2">
      <c r="A1260" s="640"/>
      <c r="B1260" s="640"/>
      <c r="C1260" s="640"/>
      <c r="D1260" s="640"/>
      <c r="E1260" s="640" t="s">
        <v>13209</v>
      </c>
      <c r="F1260" s="639">
        <v>2.352493752037379</v>
      </c>
      <c r="G1260" s="640" t="s">
        <v>13210</v>
      </c>
      <c r="H1260" s="639">
        <v>1.98</v>
      </c>
      <c r="I1260" s="640" t="s">
        <v>13211</v>
      </c>
      <c r="J1260" s="639">
        <v>4.33</v>
      </c>
    </row>
    <row r="1261" spans="1:10" ht="15" thickBot="1" x14ac:dyDescent="0.25">
      <c r="A1261" s="640"/>
      <c r="B1261" s="640"/>
      <c r="C1261" s="640"/>
      <c r="D1261" s="640"/>
      <c r="E1261" s="640" t="s">
        <v>13212</v>
      </c>
      <c r="F1261" s="639">
        <v>4.08</v>
      </c>
      <c r="G1261" s="640"/>
      <c r="H1261" s="822" t="s">
        <v>13213</v>
      </c>
      <c r="I1261" s="822"/>
      <c r="J1261" s="639">
        <v>18.55</v>
      </c>
    </row>
    <row r="1262" spans="1:10" ht="0.95" customHeight="1" thickTop="1" x14ac:dyDescent="0.2">
      <c r="A1262" s="638"/>
      <c r="B1262" s="638"/>
      <c r="C1262" s="638"/>
      <c r="D1262" s="638"/>
      <c r="E1262" s="638"/>
      <c r="F1262" s="638"/>
      <c r="G1262" s="638"/>
      <c r="H1262" s="638"/>
      <c r="I1262" s="638"/>
      <c r="J1262" s="638"/>
    </row>
    <row r="1263" spans="1:10" ht="18" customHeight="1" x14ac:dyDescent="0.2">
      <c r="A1263" s="658" t="s">
        <v>13709</v>
      </c>
      <c r="B1263" s="656" t="s">
        <v>13186</v>
      </c>
      <c r="C1263" s="658" t="s">
        <v>13187</v>
      </c>
      <c r="D1263" s="658" t="s">
        <v>13188</v>
      </c>
      <c r="E1263" s="823" t="s">
        <v>13189</v>
      </c>
      <c r="F1263" s="823"/>
      <c r="G1263" s="657" t="s">
        <v>13190</v>
      </c>
      <c r="H1263" s="656" t="s">
        <v>13191</v>
      </c>
      <c r="I1263" s="656" t="s">
        <v>13192</v>
      </c>
      <c r="J1263" s="656" t="s">
        <v>13193</v>
      </c>
    </row>
    <row r="1264" spans="1:10" ht="36" customHeight="1" x14ac:dyDescent="0.2">
      <c r="A1264" s="654" t="s">
        <v>13194</v>
      </c>
      <c r="B1264" s="655" t="s">
        <v>13710</v>
      </c>
      <c r="C1264" s="654" t="s">
        <v>7</v>
      </c>
      <c r="D1264" s="654" t="s">
        <v>1795</v>
      </c>
      <c r="E1264" s="824" t="s">
        <v>13432</v>
      </c>
      <c r="F1264" s="824"/>
      <c r="G1264" s="653" t="s">
        <v>38</v>
      </c>
      <c r="H1264" s="652">
        <v>1</v>
      </c>
      <c r="I1264" s="651">
        <v>12.66</v>
      </c>
      <c r="J1264" s="651">
        <v>12.66</v>
      </c>
    </row>
    <row r="1265" spans="1:10" ht="24" customHeight="1" x14ac:dyDescent="0.2">
      <c r="A1265" s="649" t="s">
        <v>13197</v>
      </c>
      <c r="B1265" s="650" t="s">
        <v>13433</v>
      </c>
      <c r="C1265" s="649" t="s">
        <v>7</v>
      </c>
      <c r="D1265" s="649" t="s">
        <v>1239</v>
      </c>
      <c r="E1265" s="825" t="s">
        <v>13196</v>
      </c>
      <c r="F1265" s="825"/>
      <c r="G1265" s="648" t="s">
        <v>23</v>
      </c>
      <c r="H1265" s="647">
        <v>0.06</v>
      </c>
      <c r="I1265" s="646">
        <v>12.83</v>
      </c>
      <c r="J1265" s="646">
        <v>0.76</v>
      </c>
    </row>
    <row r="1266" spans="1:10" ht="24" customHeight="1" x14ac:dyDescent="0.2">
      <c r="A1266" s="649" t="s">
        <v>13197</v>
      </c>
      <c r="B1266" s="650" t="s">
        <v>13261</v>
      </c>
      <c r="C1266" s="649" t="s">
        <v>7</v>
      </c>
      <c r="D1266" s="649" t="s">
        <v>56</v>
      </c>
      <c r="E1266" s="825" t="s">
        <v>13196</v>
      </c>
      <c r="F1266" s="825"/>
      <c r="G1266" s="648" t="s">
        <v>23</v>
      </c>
      <c r="H1266" s="647">
        <v>0.06</v>
      </c>
      <c r="I1266" s="646">
        <v>16.739999999999998</v>
      </c>
      <c r="J1266" s="646">
        <v>1</v>
      </c>
    </row>
    <row r="1267" spans="1:10" ht="24" customHeight="1" x14ac:dyDescent="0.2">
      <c r="A1267" s="644" t="s">
        <v>13199</v>
      </c>
      <c r="B1267" s="645" t="s">
        <v>13643</v>
      </c>
      <c r="C1267" s="644" t="s">
        <v>7</v>
      </c>
      <c r="D1267" s="644" t="s">
        <v>5115</v>
      </c>
      <c r="E1267" s="821" t="s">
        <v>13220</v>
      </c>
      <c r="F1267" s="821"/>
      <c r="G1267" s="643" t="s">
        <v>38</v>
      </c>
      <c r="H1267" s="642">
        <v>2</v>
      </c>
      <c r="I1267" s="641">
        <v>2.25</v>
      </c>
      <c r="J1267" s="641">
        <v>4.5</v>
      </c>
    </row>
    <row r="1268" spans="1:10" ht="36" customHeight="1" x14ac:dyDescent="0.2">
      <c r="A1268" s="644" t="s">
        <v>13199</v>
      </c>
      <c r="B1268" s="645" t="s">
        <v>13645</v>
      </c>
      <c r="C1268" s="644" t="s">
        <v>7</v>
      </c>
      <c r="D1268" s="644" t="s">
        <v>8011</v>
      </c>
      <c r="E1268" s="821" t="s">
        <v>13220</v>
      </c>
      <c r="F1268" s="821"/>
      <c r="G1268" s="643" t="s">
        <v>38</v>
      </c>
      <c r="H1268" s="642">
        <v>0.04</v>
      </c>
      <c r="I1268" s="641">
        <v>30.99</v>
      </c>
      <c r="J1268" s="641">
        <v>1.23</v>
      </c>
    </row>
    <row r="1269" spans="1:10" ht="24" customHeight="1" x14ac:dyDescent="0.2">
      <c r="A1269" s="644" t="s">
        <v>13199</v>
      </c>
      <c r="B1269" s="645" t="s">
        <v>13711</v>
      </c>
      <c r="C1269" s="644" t="s">
        <v>7</v>
      </c>
      <c r="D1269" s="644" t="s">
        <v>8796</v>
      </c>
      <c r="E1269" s="821" t="s">
        <v>13220</v>
      </c>
      <c r="F1269" s="821"/>
      <c r="G1269" s="643" t="s">
        <v>38</v>
      </c>
      <c r="H1269" s="642">
        <v>1</v>
      </c>
      <c r="I1269" s="641">
        <v>5.17</v>
      </c>
      <c r="J1269" s="641">
        <v>5.17</v>
      </c>
    </row>
    <row r="1270" spans="1:10" ht="25.5" x14ac:dyDescent="0.2">
      <c r="A1270" s="640"/>
      <c r="B1270" s="640"/>
      <c r="C1270" s="640"/>
      <c r="D1270" s="640"/>
      <c r="E1270" s="640" t="s">
        <v>13209</v>
      </c>
      <c r="F1270" s="639">
        <v>0.73888949255677505</v>
      </c>
      <c r="G1270" s="640" t="s">
        <v>13210</v>
      </c>
      <c r="H1270" s="639">
        <v>0.62</v>
      </c>
      <c r="I1270" s="640" t="s">
        <v>13211</v>
      </c>
      <c r="J1270" s="639">
        <v>1.36</v>
      </c>
    </row>
    <row r="1271" spans="1:10" ht="15" thickBot="1" x14ac:dyDescent="0.25">
      <c r="A1271" s="640"/>
      <c r="B1271" s="640"/>
      <c r="C1271" s="640"/>
      <c r="D1271" s="640"/>
      <c r="E1271" s="640" t="s">
        <v>13212</v>
      </c>
      <c r="F1271" s="639">
        <v>3.57</v>
      </c>
      <c r="G1271" s="640"/>
      <c r="H1271" s="822" t="s">
        <v>13213</v>
      </c>
      <c r="I1271" s="822"/>
      <c r="J1271" s="639">
        <v>16.23</v>
      </c>
    </row>
    <row r="1272" spans="1:10" ht="0.95" customHeight="1" thickTop="1" x14ac:dyDescent="0.2">
      <c r="A1272" s="638"/>
      <c r="B1272" s="638"/>
      <c r="C1272" s="638"/>
      <c r="D1272" s="638"/>
      <c r="E1272" s="638"/>
      <c r="F1272" s="638"/>
      <c r="G1272" s="638"/>
      <c r="H1272" s="638"/>
      <c r="I1272" s="638"/>
      <c r="J1272" s="638"/>
    </row>
    <row r="1273" spans="1:10" ht="18" customHeight="1" x14ac:dyDescent="0.2">
      <c r="A1273" s="658" t="s">
        <v>13712</v>
      </c>
      <c r="B1273" s="656" t="s">
        <v>13186</v>
      </c>
      <c r="C1273" s="658" t="s">
        <v>13187</v>
      </c>
      <c r="D1273" s="658" t="s">
        <v>13188</v>
      </c>
      <c r="E1273" s="823" t="s">
        <v>13189</v>
      </c>
      <c r="F1273" s="823"/>
      <c r="G1273" s="657" t="s">
        <v>13190</v>
      </c>
      <c r="H1273" s="656" t="s">
        <v>13191</v>
      </c>
      <c r="I1273" s="656" t="s">
        <v>13192</v>
      </c>
      <c r="J1273" s="656" t="s">
        <v>13193</v>
      </c>
    </row>
    <row r="1274" spans="1:10" ht="36" customHeight="1" x14ac:dyDescent="0.2">
      <c r="A1274" s="654" t="s">
        <v>13194</v>
      </c>
      <c r="B1274" s="655" t="s">
        <v>13713</v>
      </c>
      <c r="C1274" s="654" t="s">
        <v>7</v>
      </c>
      <c r="D1274" s="654" t="s">
        <v>1799</v>
      </c>
      <c r="E1274" s="824" t="s">
        <v>13432</v>
      </c>
      <c r="F1274" s="824"/>
      <c r="G1274" s="653" t="s">
        <v>38</v>
      </c>
      <c r="H1274" s="652">
        <v>1</v>
      </c>
      <c r="I1274" s="651">
        <v>21.78</v>
      </c>
      <c r="J1274" s="651">
        <v>21.78</v>
      </c>
    </row>
    <row r="1275" spans="1:10" ht="24" customHeight="1" x14ac:dyDescent="0.2">
      <c r="A1275" s="649" t="s">
        <v>13197</v>
      </c>
      <c r="B1275" s="650" t="s">
        <v>13433</v>
      </c>
      <c r="C1275" s="649" t="s">
        <v>7</v>
      </c>
      <c r="D1275" s="649" t="s">
        <v>1239</v>
      </c>
      <c r="E1275" s="825" t="s">
        <v>13196</v>
      </c>
      <c r="F1275" s="825"/>
      <c r="G1275" s="648" t="s">
        <v>23</v>
      </c>
      <c r="H1275" s="647">
        <v>0.11</v>
      </c>
      <c r="I1275" s="646">
        <v>12.83</v>
      </c>
      <c r="J1275" s="646">
        <v>1.41</v>
      </c>
    </row>
    <row r="1276" spans="1:10" ht="24" customHeight="1" x14ac:dyDescent="0.2">
      <c r="A1276" s="649" t="s">
        <v>13197</v>
      </c>
      <c r="B1276" s="650" t="s">
        <v>13261</v>
      </c>
      <c r="C1276" s="649" t="s">
        <v>7</v>
      </c>
      <c r="D1276" s="649" t="s">
        <v>56</v>
      </c>
      <c r="E1276" s="825" t="s">
        <v>13196</v>
      </c>
      <c r="F1276" s="825"/>
      <c r="G1276" s="648" t="s">
        <v>23</v>
      </c>
      <c r="H1276" s="647">
        <v>0.11</v>
      </c>
      <c r="I1276" s="646">
        <v>16.739999999999998</v>
      </c>
      <c r="J1276" s="646">
        <v>1.84</v>
      </c>
    </row>
    <row r="1277" spans="1:10" ht="24" customHeight="1" x14ac:dyDescent="0.2">
      <c r="A1277" s="644" t="s">
        <v>13199</v>
      </c>
      <c r="B1277" s="645" t="s">
        <v>13661</v>
      </c>
      <c r="C1277" s="644" t="s">
        <v>7</v>
      </c>
      <c r="D1277" s="644" t="s">
        <v>5116</v>
      </c>
      <c r="E1277" s="821" t="s">
        <v>13220</v>
      </c>
      <c r="F1277" s="821"/>
      <c r="G1277" s="643" t="s">
        <v>38</v>
      </c>
      <c r="H1277" s="642">
        <v>2</v>
      </c>
      <c r="I1277" s="641">
        <v>3.18</v>
      </c>
      <c r="J1277" s="641">
        <v>6.36</v>
      </c>
    </row>
    <row r="1278" spans="1:10" ht="36" customHeight="1" x14ac:dyDescent="0.2">
      <c r="A1278" s="644" t="s">
        <v>13199</v>
      </c>
      <c r="B1278" s="645" t="s">
        <v>13645</v>
      </c>
      <c r="C1278" s="644" t="s">
        <v>7</v>
      </c>
      <c r="D1278" s="644" t="s">
        <v>8011</v>
      </c>
      <c r="E1278" s="821" t="s">
        <v>13220</v>
      </c>
      <c r="F1278" s="821"/>
      <c r="G1278" s="643" t="s">
        <v>38</v>
      </c>
      <c r="H1278" s="642">
        <v>0.06</v>
      </c>
      <c r="I1278" s="641">
        <v>30.99</v>
      </c>
      <c r="J1278" s="641">
        <v>1.85</v>
      </c>
    </row>
    <row r="1279" spans="1:10" ht="24" customHeight="1" x14ac:dyDescent="0.2">
      <c r="A1279" s="644" t="s">
        <v>13199</v>
      </c>
      <c r="B1279" s="645" t="s">
        <v>13714</v>
      </c>
      <c r="C1279" s="644" t="s">
        <v>7</v>
      </c>
      <c r="D1279" s="644" t="s">
        <v>8798</v>
      </c>
      <c r="E1279" s="821" t="s">
        <v>13220</v>
      </c>
      <c r="F1279" s="821"/>
      <c r="G1279" s="643" t="s">
        <v>38</v>
      </c>
      <c r="H1279" s="642">
        <v>1</v>
      </c>
      <c r="I1279" s="641">
        <v>10.32</v>
      </c>
      <c r="J1279" s="641">
        <v>10.32</v>
      </c>
    </row>
    <row r="1280" spans="1:10" ht="25.5" x14ac:dyDescent="0.2">
      <c r="A1280" s="640"/>
      <c r="B1280" s="640"/>
      <c r="C1280" s="640"/>
      <c r="D1280" s="640"/>
      <c r="E1280" s="640" t="s">
        <v>13209</v>
      </c>
      <c r="F1280" s="639">
        <v>1.3636857546452243</v>
      </c>
      <c r="G1280" s="640" t="s">
        <v>13210</v>
      </c>
      <c r="H1280" s="639">
        <v>1.1499999999999999</v>
      </c>
      <c r="I1280" s="640" t="s">
        <v>13211</v>
      </c>
      <c r="J1280" s="639">
        <v>2.5099999999999998</v>
      </c>
    </row>
    <row r="1281" spans="1:10" ht="15" thickBot="1" x14ac:dyDescent="0.25">
      <c r="A1281" s="640"/>
      <c r="B1281" s="640"/>
      <c r="C1281" s="640"/>
      <c r="D1281" s="640"/>
      <c r="E1281" s="640" t="s">
        <v>13212</v>
      </c>
      <c r="F1281" s="639">
        <v>6.15</v>
      </c>
      <c r="G1281" s="640"/>
      <c r="H1281" s="822" t="s">
        <v>13213</v>
      </c>
      <c r="I1281" s="822"/>
      <c r="J1281" s="639">
        <v>27.93</v>
      </c>
    </row>
    <row r="1282" spans="1:10" ht="0.95" customHeight="1" thickTop="1" x14ac:dyDescent="0.2">
      <c r="A1282" s="638"/>
      <c r="B1282" s="638"/>
      <c r="C1282" s="638"/>
      <c r="D1282" s="638"/>
      <c r="E1282" s="638"/>
      <c r="F1282" s="638"/>
      <c r="G1282" s="638"/>
      <c r="H1282" s="638"/>
      <c r="I1282" s="638"/>
      <c r="J1282" s="638"/>
    </row>
    <row r="1283" spans="1:10" ht="18" customHeight="1" x14ac:dyDescent="0.2">
      <c r="A1283" s="658" t="s">
        <v>13715</v>
      </c>
      <c r="B1283" s="656" t="s">
        <v>13186</v>
      </c>
      <c r="C1283" s="658" t="s">
        <v>13187</v>
      </c>
      <c r="D1283" s="658" t="s">
        <v>13188</v>
      </c>
      <c r="E1283" s="823" t="s">
        <v>13189</v>
      </c>
      <c r="F1283" s="823"/>
      <c r="G1283" s="657" t="s">
        <v>13190</v>
      </c>
      <c r="H1283" s="656" t="s">
        <v>13191</v>
      </c>
      <c r="I1283" s="656" t="s">
        <v>13192</v>
      </c>
      <c r="J1283" s="656" t="s">
        <v>13193</v>
      </c>
    </row>
    <row r="1284" spans="1:10" ht="24" customHeight="1" x14ac:dyDescent="0.2">
      <c r="A1284" s="654" t="s">
        <v>13194</v>
      </c>
      <c r="B1284" s="655" t="s">
        <v>13716</v>
      </c>
      <c r="C1284" s="654" t="s">
        <v>7</v>
      </c>
      <c r="D1284" s="654" t="s">
        <v>2755</v>
      </c>
      <c r="E1284" s="824" t="s">
        <v>13297</v>
      </c>
      <c r="F1284" s="824"/>
      <c r="G1284" s="653" t="s">
        <v>13268</v>
      </c>
      <c r="H1284" s="652">
        <v>1</v>
      </c>
      <c r="I1284" s="651">
        <v>30.94</v>
      </c>
      <c r="J1284" s="651">
        <v>30.94</v>
      </c>
    </row>
    <row r="1285" spans="1:10" ht="60" customHeight="1" x14ac:dyDescent="0.2">
      <c r="A1285" s="649" t="s">
        <v>13197</v>
      </c>
      <c r="B1285" s="650" t="s">
        <v>13717</v>
      </c>
      <c r="C1285" s="649" t="s">
        <v>7</v>
      </c>
      <c r="D1285" s="649" t="s">
        <v>855</v>
      </c>
      <c r="E1285" s="825" t="s">
        <v>13272</v>
      </c>
      <c r="F1285" s="825"/>
      <c r="G1285" s="648" t="s">
        <v>50</v>
      </c>
      <c r="H1285" s="647">
        <v>6.0000000000000001E-3</v>
      </c>
      <c r="I1285" s="646">
        <v>182.12</v>
      </c>
      <c r="J1285" s="646">
        <v>1.0900000000000001</v>
      </c>
    </row>
    <row r="1286" spans="1:10" ht="36" customHeight="1" x14ac:dyDescent="0.2">
      <c r="A1286" s="649" t="s">
        <v>13197</v>
      </c>
      <c r="B1286" s="650" t="s">
        <v>13718</v>
      </c>
      <c r="C1286" s="649" t="s">
        <v>7</v>
      </c>
      <c r="D1286" s="649" t="s">
        <v>2163</v>
      </c>
      <c r="E1286" s="825" t="s">
        <v>13272</v>
      </c>
      <c r="F1286" s="825"/>
      <c r="G1286" s="648" t="s">
        <v>50</v>
      </c>
      <c r="H1286" s="647">
        <v>0.27400000000000002</v>
      </c>
      <c r="I1286" s="646">
        <v>18.79</v>
      </c>
      <c r="J1286" s="646">
        <v>5.14</v>
      </c>
    </row>
    <row r="1287" spans="1:10" ht="36" customHeight="1" x14ac:dyDescent="0.2">
      <c r="A1287" s="649" t="s">
        <v>13197</v>
      </c>
      <c r="B1287" s="650" t="s">
        <v>13719</v>
      </c>
      <c r="C1287" s="649" t="s">
        <v>7</v>
      </c>
      <c r="D1287" s="649" t="s">
        <v>2164</v>
      </c>
      <c r="E1287" s="825" t="s">
        <v>13272</v>
      </c>
      <c r="F1287" s="825"/>
      <c r="G1287" s="648" t="s">
        <v>67</v>
      </c>
      <c r="H1287" s="647">
        <v>0.254</v>
      </c>
      <c r="I1287" s="646">
        <v>13.2</v>
      </c>
      <c r="J1287" s="646">
        <v>3.35</v>
      </c>
    </row>
    <row r="1288" spans="1:10" ht="60" customHeight="1" x14ac:dyDescent="0.2">
      <c r="A1288" s="649" t="s">
        <v>13197</v>
      </c>
      <c r="B1288" s="650" t="s">
        <v>13720</v>
      </c>
      <c r="C1288" s="649" t="s">
        <v>7</v>
      </c>
      <c r="D1288" s="649" t="s">
        <v>856</v>
      </c>
      <c r="E1288" s="825" t="s">
        <v>13272</v>
      </c>
      <c r="F1288" s="825"/>
      <c r="G1288" s="648" t="s">
        <v>67</v>
      </c>
      <c r="H1288" s="647">
        <v>3.0000000000000001E-3</v>
      </c>
      <c r="I1288" s="646">
        <v>31.27</v>
      </c>
      <c r="J1288" s="646">
        <v>0.09</v>
      </c>
    </row>
    <row r="1289" spans="1:10" ht="24" customHeight="1" x14ac:dyDescent="0.2">
      <c r="A1289" s="649" t="s">
        <v>13197</v>
      </c>
      <c r="B1289" s="650" t="s">
        <v>13244</v>
      </c>
      <c r="C1289" s="649" t="s">
        <v>7</v>
      </c>
      <c r="D1289" s="649" t="s">
        <v>25</v>
      </c>
      <c r="E1289" s="825" t="s">
        <v>13196</v>
      </c>
      <c r="F1289" s="825"/>
      <c r="G1289" s="648" t="s">
        <v>23</v>
      </c>
      <c r="H1289" s="647">
        <v>0.65900000000000003</v>
      </c>
      <c r="I1289" s="646">
        <v>13.34</v>
      </c>
      <c r="J1289" s="646">
        <v>8.7899999999999991</v>
      </c>
    </row>
    <row r="1290" spans="1:10" ht="24" customHeight="1" x14ac:dyDescent="0.2">
      <c r="A1290" s="644" t="s">
        <v>13199</v>
      </c>
      <c r="B1290" s="645" t="s">
        <v>13721</v>
      </c>
      <c r="C1290" s="644" t="s">
        <v>7</v>
      </c>
      <c r="D1290" s="644" t="s">
        <v>5221</v>
      </c>
      <c r="E1290" s="821" t="s">
        <v>13220</v>
      </c>
      <c r="F1290" s="821"/>
      <c r="G1290" s="643" t="s">
        <v>13268</v>
      </c>
      <c r="H1290" s="642">
        <v>1.25</v>
      </c>
      <c r="I1290" s="641">
        <v>9.99</v>
      </c>
      <c r="J1290" s="641">
        <v>12.48</v>
      </c>
    </row>
    <row r="1291" spans="1:10" ht="25.5" x14ac:dyDescent="0.2">
      <c r="A1291" s="640"/>
      <c r="B1291" s="640"/>
      <c r="C1291" s="640"/>
      <c r="D1291" s="640"/>
      <c r="E1291" s="640" t="s">
        <v>13209</v>
      </c>
      <c r="F1291" s="639">
        <v>6.2099315440617193</v>
      </c>
      <c r="G1291" s="640" t="s">
        <v>13210</v>
      </c>
      <c r="H1291" s="639">
        <v>5.22</v>
      </c>
      <c r="I1291" s="640" t="s">
        <v>13211</v>
      </c>
      <c r="J1291" s="639">
        <v>11.43</v>
      </c>
    </row>
    <row r="1292" spans="1:10" ht="15" thickBot="1" x14ac:dyDescent="0.25">
      <c r="A1292" s="640"/>
      <c r="B1292" s="640"/>
      <c r="C1292" s="640"/>
      <c r="D1292" s="640"/>
      <c r="E1292" s="640" t="s">
        <v>13212</v>
      </c>
      <c r="F1292" s="639">
        <v>8.73</v>
      </c>
      <c r="G1292" s="640"/>
      <c r="H1292" s="822" t="s">
        <v>13213</v>
      </c>
      <c r="I1292" s="822"/>
      <c r="J1292" s="639">
        <v>39.67</v>
      </c>
    </row>
    <row r="1293" spans="1:10" ht="0.95" customHeight="1" thickTop="1" x14ac:dyDescent="0.2">
      <c r="A1293" s="638"/>
      <c r="B1293" s="638"/>
      <c r="C1293" s="638"/>
      <c r="D1293" s="638"/>
      <c r="E1293" s="638"/>
      <c r="F1293" s="638"/>
      <c r="G1293" s="638"/>
      <c r="H1293" s="638"/>
      <c r="I1293" s="638"/>
      <c r="J1293" s="638"/>
    </row>
    <row r="1294" spans="1:10" ht="18" customHeight="1" x14ac:dyDescent="0.2">
      <c r="A1294" s="658" t="s">
        <v>13722</v>
      </c>
      <c r="B1294" s="656" t="s">
        <v>13186</v>
      </c>
      <c r="C1294" s="658" t="s">
        <v>13187</v>
      </c>
      <c r="D1294" s="658" t="s">
        <v>13188</v>
      </c>
      <c r="E1294" s="823" t="s">
        <v>13189</v>
      </c>
      <c r="F1294" s="823"/>
      <c r="G1294" s="657" t="s">
        <v>13190</v>
      </c>
      <c r="H1294" s="656" t="s">
        <v>13191</v>
      </c>
      <c r="I1294" s="656" t="s">
        <v>13192</v>
      </c>
      <c r="J1294" s="656" t="s">
        <v>13193</v>
      </c>
    </row>
    <row r="1295" spans="1:10" ht="48" customHeight="1" x14ac:dyDescent="0.2">
      <c r="A1295" s="654" t="s">
        <v>13194</v>
      </c>
      <c r="B1295" s="655" t="s">
        <v>13723</v>
      </c>
      <c r="C1295" s="654" t="s">
        <v>7</v>
      </c>
      <c r="D1295" s="654" t="s">
        <v>2949</v>
      </c>
      <c r="E1295" s="824" t="s">
        <v>13496</v>
      </c>
      <c r="F1295" s="824"/>
      <c r="G1295" s="653" t="s">
        <v>13243</v>
      </c>
      <c r="H1295" s="652">
        <v>1</v>
      </c>
      <c r="I1295" s="651">
        <v>67.099999999999994</v>
      </c>
      <c r="J1295" s="651">
        <v>67.099999999999994</v>
      </c>
    </row>
    <row r="1296" spans="1:10" ht="36" customHeight="1" x14ac:dyDescent="0.2">
      <c r="A1296" s="649" t="s">
        <v>13197</v>
      </c>
      <c r="B1296" s="650" t="s">
        <v>13724</v>
      </c>
      <c r="C1296" s="649" t="s">
        <v>7</v>
      </c>
      <c r="D1296" s="649" t="s">
        <v>613</v>
      </c>
      <c r="E1296" s="825" t="s">
        <v>13301</v>
      </c>
      <c r="F1296" s="825"/>
      <c r="G1296" s="648" t="s">
        <v>13268</v>
      </c>
      <c r="H1296" s="647">
        <v>7.2800000000000004E-2</v>
      </c>
      <c r="I1296" s="646">
        <v>329.23</v>
      </c>
      <c r="J1296" s="646">
        <v>23.96</v>
      </c>
    </row>
    <row r="1297" spans="1:10" ht="24" customHeight="1" x14ac:dyDescent="0.2">
      <c r="A1297" s="649" t="s">
        <v>13197</v>
      </c>
      <c r="B1297" s="650" t="s">
        <v>13318</v>
      </c>
      <c r="C1297" s="649" t="s">
        <v>7</v>
      </c>
      <c r="D1297" s="649" t="s">
        <v>52</v>
      </c>
      <c r="E1297" s="825" t="s">
        <v>13196</v>
      </c>
      <c r="F1297" s="825"/>
      <c r="G1297" s="648" t="s">
        <v>23</v>
      </c>
      <c r="H1297" s="647">
        <v>0.13539999999999999</v>
      </c>
      <c r="I1297" s="646">
        <v>16.59</v>
      </c>
      <c r="J1297" s="646">
        <v>2.2400000000000002</v>
      </c>
    </row>
    <row r="1298" spans="1:10" ht="24" customHeight="1" x14ac:dyDescent="0.2">
      <c r="A1298" s="649" t="s">
        <v>13197</v>
      </c>
      <c r="B1298" s="650" t="s">
        <v>13244</v>
      </c>
      <c r="C1298" s="649" t="s">
        <v>7</v>
      </c>
      <c r="D1298" s="649" t="s">
        <v>25</v>
      </c>
      <c r="E1298" s="825" t="s">
        <v>13196</v>
      </c>
      <c r="F1298" s="825"/>
      <c r="G1298" s="648" t="s">
        <v>23</v>
      </c>
      <c r="H1298" s="647">
        <v>0.35699999999999998</v>
      </c>
      <c r="I1298" s="646">
        <v>13.34</v>
      </c>
      <c r="J1298" s="646">
        <v>4.76</v>
      </c>
    </row>
    <row r="1299" spans="1:10" ht="24" customHeight="1" x14ac:dyDescent="0.2">
      <c r="A1299" s="649" t="s">
        <v>13197</v>
      </c>
      <c r="B1299" s="650" t="s">
        <v>13252</v>
      </c>
      <c r="C1299" s="649" t="s">
        <v>7</v>
      </c>
      <c r="D1299" s="649" t="s">
        <v>53</v>
      </c>
      <c r="E1299" s="825" t="s">
        <v>13196</v>
      </c>
      <c r="F1299" s="825"/>
      <c r="G1299" s="648" t="s">
        <v>23</v>
      </c>
      <c r="H1299" s="647">
        <v>0.22170000000000001</v>
      </c>
      <c r="I1299" s="646">
        <v>16.78</v>
      </c>
      <c r="J1299" s="646">
        <v>3.72</v>
      </c>
    </row>
    <row r="1300" spans="1:10" ht="24" customHeight="1" x14ac:dyDescent="0.2">
      <c r="A1300" s="644" t="s">
        <v>13199</v>
      </c>
      <c r="B1300" s="645" t="s">
        <v>13725</v>
      </c>
      <c r="C1300" s="644" t="s">
        <v>7</v>
      </c>
      <c r="D1300" s="644" t="s">
        <v>11811</v>
      </c>
      <c r="E1300" s="821" t="s">
        <v>13220</v>
      </c>
      <c r="F1300" s="821"/>
      <c r="G1300" s="643" t="s">
        <v>13243</v>
      </c>
      <c r="H1300" s="642">
        <v>1.1279999999999999</v>
      </c>
      <c r="I1300" s="641">
        <v>0.98</v>
      </c>
      <c r="J1300" s="641">
        <v>1.1000000000000001</v>
      </c>
    </row>
    <row r="1301" spans="1:10" ht="24" customHeight="1" x14ac:dyDescent="0.2">
      <c r="A1301" s="644" t="s">
        <v>13199</v>
      </c>
      <c r="B1301" s="645" t="s">
        <v>13323</v>
      </c>
      <c r="C1301" s="644" t="s">
        <v>7</v>
      </c>
      <c r="D1301" s="644" t="s">
        <v>11846</v>
      </c>
      <c r="E1301" s="821" t="s">
        <v>13220</v>
      </c>
      <c r="F1301" s="821"/>
      <c r="G1301" s="643" t="s">
        <v>18</v>
      </c>
      <c r="H1301" s="642">
        <v>0.45</v>
      </c>
      <c r="I1301" s="641">
        <v>2.5</v>
      </c>
      <c r="J1301" s="641">
        <v>1.1200000000000001</v>
      </c>
    </row>
    <row r="1302" spans="1:10" ht="36" customHeight="1" x14ac:dyDescent="0.2">
      <c r="A1302" s="644" t="s">
        <v>13199</v>
      </c>
      <c r="B1302" s="645" t="s">
        <v>13726</v>
      </c>
      <c r="C1302" s="644" t="s">
        <v>7</v>
      </c>
      <c r="D1302" s="644" t="s">
        <v>10527</v>
      </c>
      <c r="E1302" s="821" t="s">
        <v>13220</v>
      </c>
      <c r="F1302" s="821"/>
      <c r="G1302" s="643" t="s">
        <v>13243</v>
      </c>
      <c r="H1302" s="642">
        <v>1.1224000000000001</v>
      </c>
      <c r="I1302" s="641">
        <v>26.91</v>
      </c>
      <c r="J1302" s="641">
        <v>30.2</v>
      </c>
    </row>
    <row r="1303" spans="1:10" ht="25.5" x14ac:dyDescent="0.2">
      <c r="A1303" s="640"/>
      <c r="B1303" s="640"/>
      <c r="C1303" s="640"/>
      <c r="D1303" s="640"/>
      <c r="E1303" s="640" t="s">
        <v>13209</v>
      </c>
      <c r="F1303" s="639">
        <v>5.8948169075301529</v>
      </c>
      <c r="G1303" s="640" t="s">
        <v>13210</v>
      </c>
      <c r="H1303" s="639">
        <v>4.96</v>
      </c>
      <c r="I1303" s="640" t="s">
        <v>13211</v>
      </c>
      <c r="J1303" s="639">
        <v>10.85</v>
      </c>
    </row>
    <row r="1304" spans="1:10" ht="15" thickBot="1" x14ac:dyDescent="0.25">
      <c r="A1304" s="640"/>
      <c r="B1304" s="640"/>
      <c r="C1304" s="640"/>
      <c r="D1304" s="640"/>
      <c r="E1304" s="640" t="s">
        <v>13212</v>
      </c>
      <c r="F1304" s="639">
        <v>18.940000000000001</v>
      </c>
      <c r="G1304" s="640"/>
      <c r="H1304" s="822" t="s">
        <v>13213</v>
      </c>
      <c r="I1304" s="822"/>
      <c r="J1304" s="639">
        <v>86.04</v>
      </c>
    </row>
    <row r="1305" spans="1:10" ht="0.95" customHeight="1" thickTop="1" x14ac:dyDescent="0.2">
      <c r="A1305" s="638"/>
      <c r="B1305" s="638"/>
      <c r="C1305" s="638"/>
      <c r="D1305" s="638"/>
      <c r="E1305" s="638"/>
      <c r="F1305" s="638"/>
      <c r="G1305" s="638"/>
      <c r="H1305" s="638"/>
      <c r="I1305" s="638"/>
      <c r="J1305" s="638"/>
    </row>
    <row r="1306" spans="1:10" ht="18" customHeight="1" x14ac:dyDescent="0.2">
      <c r="A1306" s="658" t="s">
        <v>13727</v>
      </c>
      <c r="B1306" s="656" t="s">
        <v>13186</v>
      </c>
      <c r="C1306" s="658" t="s">
        <v>13187</v>
      </c>
      <c r="D1306" s="658" t="s">
        <v>13188</v>
      </c>
      <c r="E1306" s="823" t="s">
        <v>13189</v>
      </c>
      <c r="F1306" s="823"/>
      <c r="G1306" s="657" t="s">
        <v>13190</v>
      </c>
      <c r="H1306" s="656" t="s">
        <v>13191</v>
      </c>
      <c r="I1306" s="656" t="s">
        <v>13192</v>
      </c>
      <c r="J1306" s="656" t="s">
        <v>13193</v>
      </c>
    </row>
    <row r="1307" spans="1:10" ht="24" customHeight="1" x14ac:dyDescent="0.2">
      <c r="A1307" s="654" t="s">
        <v>13194</v>
      </c>
      <c r="B1307" s="655" t="s">
        <v>13728</v>
      </c>
      <c r="C1307" s="654" t="s">
        <v>7</v>
      </c>
      <c r="D1307" s="654" t="s">
        <v>11748</v>
      </c>
      <c r="E1307" s="824" t="s">
        <v>13496</v>
      </c>
      <c r="F1307" s="824"/>
      <c r="G1307" s="653" t="s">
        <v>13243</v>
      </c>
      <c r="H1307" s="652">
        <v>1</v>
      </c>
      <c r="I1307" s="651">
        <v>33.590000000000003</v>
      </c>
      <c r="J1307" s="651">
        <v>33.590000000000003</v>
      </c>
    </row>
    <row r="1308" spans="1:10" ht="36" customHeight="1" x14ac:dyDescent="0.2">
      <c r="A1308" s="649" t="s">
        <v>13197</v>
      </c>
      <c r="B1308" s="650" t="s">
        <v>13729</v>
      </c>
      <c r="C1308" s="649" t="s">
        <v>7</v>
      </c>
      <c r="D1308" s="649" t="s">
        <v>3013</v>
      </c>
      <c r="E1308" s="825" t="s">
        <v>13272</v>
      </c>
      <c r="F1308" s="825"/>
      <c r="G1308" s="648" t="s">
        <v>67</v>
      </c>
      <c r="H1308" s="647">
        <v>0.42799999999999999</v>
      </c>
      <c r="I1308" s="646">
        <v>0.44</v>
      </c>
      <c r="J1308" s="646">
        <v>0.18</v>
      </c>
    </row>
    <row r="1309" spans="1:10" ht="36" customHeight="1" x14ac:dyDescent="0.2">
      <c r="A1309" s="649" t="s">
        <v>13197</v>
      </c>
      <c r="B1309" s="650" t="s">
        <v>13730</v>
      </c>
      <c r="C1309" s="649" t="s">
        <v>7</v>
      </c>
      <c r="D1309" s="649" t="s">
        <v>3012</v>
      </c>
      <c r="E1309" s="825" t="s">
        <v>13272</v>
      </c>
      <c r="F1309" s="825"/>
      <c r="G1309" s="648" t="s">
        <v>50</v>
      </c>
      <c r="H1309" s="647">
        <v>0.123</v>
      </c>
      <c r="I1309" s="646">
        <v>2.83</v>
      </c>
      <c r="J1309" s="646">
        <v>0.34</v>
      </c>
    </row>
    <row r="1310" spans="1:10" ht="36" customHeight="1" x14ac:dyDescent="0.2">
      <c r="A1310" s="649" t="s">
        <v>13197</v>
      </c>
      <c r="B1310" s="650" t="s">
        <v>13731</v>
      </c>
      <c r="C1310" s="649" t="s">
        <v>7</v>
      </c>
      <c r="D1310" s="649" t="s">
        <v>4744</v>
      </c>
      <c r="E1310" s="825" t="s">
        <v>13196</v>
      </c>
      <c r="F1310" s="825"/>
      <c r="G1310" s="648" t="s">
        <v>13268</v>
      </c>
      <c r="H1310" s="647">
        <v>1.66E-2</v>
      </c>
      <c r="I1310" s="646">
        <v>455.76</v>
      </c>
      <c r="J1310" s="646">
        <v>7.56</v>
      </c>
    </row>
    <row r="1311" spans="1:10" ht="24" customHeight="1" x14ac:dyDescent="0.2">
      <c r="A1311" s="649" t="s">
        <v>13197</v>
      </c>
      <c r="B1311" s="650" t="s">
        <v>13244</v>
      </c>
      <c r="C1311" s="649" t="s">
        <v>7</v>
      </c>
      <c r="D1311" s="649" t="s">
        <v>25</v>
      </c>
      <c r="E1311" s="825" t="s">
        <v>13196</v>
      </c>
      <c r="F1311" s="825"/>
      <c r="G1311" s="648" t="s">
        <v>23</v>
      </c>
      <c r="H1311" s="647">
        <v>0.27500000000000002</v>
      </c>
      <c r="I1311" s="646">
        <v>13.34</v>
      </c>
      <c r="J1311" s="646">
        <v>3.66</v>
      </c>
    </row>
    <row r="1312" spans="1:10" ht="24" customHeight="1" x14ac:dyDescent="0.2">
      <c r="A1312" s="649" t="s">
        <v>13197</v>
      </c>
      <c r="B1312" s="650" t="s">
        <v>13252</v>
      </c>
      <c r="C1312" s="649" t="s">
        <v>7</v>
      </c>
      <c r="D1312" s="649" t="s">
        <v>53</v>
      </c>
      <c r="E1312" s="825" t="s">
        <v>13196</v>
      </c>
      <c r="F1312" s="825"/>
      <c r="G1312" s="648" t="s">
        <v>23</v>
      </c>
      <c r="H1312" s="647">
        <v>0.55100000000000005</v>
      </c>
      <c r="I1312" s="646">
        <v>16.78</v>
      </c>
      <c r="J1312" s="646">
        <v>9.24</v>
      </c>
    </row>
    <row r="1313" spans="1:10" ht="36" customHeight="1" x14ac:dyDescent="0.2">
      <c r="A1313" s="644" t="s">
        <v>13199</v>
      </c>
      <c r="B1313" s="645" t="s">
        <v>13732</v>
      </c>
      <c r="C1313" s="644" t="s">
        <v>7</v>
      </c>
      <c r="D1313" s="644" t="s">
        <v>7005</v>
      </c>
      <c r="E1313" s="821" t="s">
        <v>13220</v>
      </c>
      <c r="F1313" s="821"/>
      <c r="G1313" s="643" t="s">
        <v>21</v>
      </c>
      <c r="H1313" s="642">
        <v>23.24</v>
      </c>
      <c r="I1313" s="641">
        <v>0.48</v>
      </c>
      <c r="J1313" s="641">
        <v>11.15</v>
      </c>
    </row>
    <row r="1314" spans="1:10" ht="24" customHeight="1" x14ac:dyDescent="0.2">
      <c r="A1314" s="644" t="s">
        <v>13199</v>
      </c>
      <c r="B1314" s="645" t="s">
        <v>13733</v>
      </c>
      <c r="C1314" s="644" t="s">
        <v>7</v>
      </c>
      <c r="D1314" s="644" t="s">
        <v>7322</v>
      </c>
      <c r="E1314" s="821" t="s">
        <v>13220</v>
      </c>
      <c r="F1314" s="821"/>
      <c r="G1314" s="643" t="s">
        <v>18</v>
      </c>
      <c r="H1314" s="642">
        <v>1.67</v>
      </c>
      <c r="I1314" s="641">
        <v>0.88</v>
      </c>
      <c r="J1314" s="641">
        <v>1.46</v>
      </c>
    </row>
    <row r="1315" spans="1:10" ht="25.5" x14ac:dyDescent="0.2">
      <c r="A1315" s="640"/>
      <c r="B1315" s="640"/>
      <c r="C1315" s="640"/>
      <c r="D1315" s="640"/>
      <c r="E1315" s="640" t="s">
        <v>13209</v>
      </c>
      <c r="F1315" s="639">
        <v>5.6720634575681839</v>
      </c>
      <c r="G1315" s="640" t="s">
        <v>13210</v>
      </c>
      <c r="H1315" s="639">
        <v>4.7699999999999996</v>
      </c>
      <c r="I1315" s="640" t="s">
        <v>13211</v>
      </c>
      <c r="J1315" s="639">
        <v>10.44</v>
      </c>
    </row>
    <row r="1316" spans="1:10" ht="15" thickBot="1" x14ac:dyDescent="0.25">
      <c r="A1316" s="640"/>
      <c r="B1316" s="640"/>
      <c r="C1316" s="640"/>
      <c r="D1316" s="640"/>
      <c r="E1316" s="640" t="s">
        <v>13212</v>
      </c>
      <c r="F1316" s="639">
        <v>9.48</v>
      </c>
      <c r="G1316" s="640"/>
      <c r="H1316" s="822" t="s">
        <v>13213</v>
      </c>
      <c r="I1316" s="822"/>
      <c r="J1316" s="639">
        <v>43.07</v>
      </c>
    </row>
    <row r="1317" spans="1:10" ht="0.95" customHeight="1" thickTop="1" x14ac:dyDescent="0.2">
      <c r="A1317" s="638"/>
      <c r="B1317" s="638"/>
      <c r="C1317" s="638"/>
      <c r="D1317" s="638"/>
      <c r="E1317" s="638"/>
      <c r="F1317" s="638"/>
      <c r="G1317" s="638"/>
      <c r="H1317" s="638"/>
      <c r="I1317" s="638"/>
      <c r="J1317" s="638"/>
    </row>
    <row r="1318" spans="1:10" ht="18" customHeight="1" x14ac:dyDescent="0.2">
      <c r="A1318" s="658" t="s">
        <v>13734</v>
      </c>
      <c r="B1318" s="656" t="s">
        <v>13186</v>
      </c>
      <c r="C1318" s="658" t="s">
        <v>13187</v>
      </c>
      <c r="D1318" s="658" t="s">
        <v>13188</v>
      </c>
      <c r="E1318" s="823" t="s">
        <v>13189</v>
      </c>
      <c r="F1318" s="823"/>
      <c r="G1318" s="657" t="s">
        <v>13190</v>
      </c>
      <c r="H1318" s="656" t="s">
        <v>13191</v>
      </c>
      <c r="I1318" s="656" t="s">
        <v>13192</v>
      </c>
      <c r="J1318" s="656" t="s">
        <v>13193</v>
      </c>
    </row>
    <row r="1319" spans="1:10" ht="36" customHeight="1" x14ac:dyDescent="0.2">
      <c r="A1319" s="654" t="s">
        <v>13194</v>
      </c>
      <c r="B1319" s="655" t="s">
        <v>13735</v>
      </c>
      <c r="C1319" s="654" t="s">
        <v>7</v>
      </c>
      <c r="D1319" s="654" t="s">
        <v>2246</v>
      </c>
      <c r="E1319" s="824" t="s">
        <v>13736</v>
      </c>
      <c r="F1319" s="824"/>
      <c r="G1319" s="653" t="s">
        <v>18</v>
      </c>
      <c r="H1319" s="652">
        <v>1</v>
      </c>
      <c r="I1319" s="651">
        <v>2.83</v>
      </c>
      <c r="J1319" s="651">
        <v>2.83</v>
      </c>
    </row>
    <row r="1320" spans="1:10" ht="24" customHeight="1" x14ac:dyDescent="0.2">
      <c r="A1320" s="649" t="s">
        <v>13197</v>
      </c>
      <c r="B1320" s="650" t="s">
        <v>13737</v>
      </c>
      <c r="C1320" s="649" t="s">
        <v>7</v>
      </c>
      <c r="D1320" s="649" t="s">
        <v>60</v>
      </c>
      <c r="E1320" s="825" t="s">
        <v>13196</v>
      </c>
      <c r="F1320" s="825"/>
      <c r="G1320" s="648" t="s">
        <v>23</v>
      </c>
      <c r="H1320" s="647">
        <v>0.03</v>
      </c>
      <c r="I1320" s="646">
        <v>13.33</v>
      </c>
      <c r="J1320" s="646">
        <v>0.39</v>
      </c>
    </row>
    <row r="1321" spans="1:10" ht="24" customHeight="1" x14ac:dyDescent="0.2">
      <c r="A1321" s="649" t="s">
        <v>13197</v>
      </c>
      <c r="B1321" s="650" t="s">
        <v>13277</v>
      </c>
      <c r="C1321" s="649" t="s">
        <v>7</v>
      </c>
      <c r="D1321" s="649" t="s">
        <v>58</v>
      </c>
      <c r="E1321" s="825" t="s">
        <v>13196</v>
      </c>
      <c r="F1321" s="825"/>
      <c r="G1321" s="648" t="s">
        <v>23</v>
      </c>
      <c r="H1321" s="647">
        <v>0.03</v>
      </c>
      <c r="I1321" s="646">
        <v>17.38</v>
      </c>
      <c r="J1321" s="646">
        <v>0.52</v>
      </c>
    </row>
    <row r="1322" spans="1:10" ht="36" customHeight="1" x14ac:dyDescent="0.2">
      <c r="A1322" s="644" t="s">
        <v>13199</v>
      </c>
      <c r="B1322" s="645" t="s">
        <v>13738</v>
      </c>
      <c r="C1322" s="644" t="s">
        <v>7</v>
      </c>
      <c r="D1322" s="644" t="s">
        <v>5600</v>
      </c>
      <c r="E1322" s="821" t="s">
        <v>13220</v>
      </c>
      <c r="F1322" s="821"/>
      <c r="G1322" s="643" t="s">
        <v>18</v>
      </c>
      <c r="H1322" s="642">
        <v>1.19</v>
      </c>
      <c r="I1322" s="641">
        <v>1.59</v>
      </c>
      <c r="J1322" s="641">
        <v>1.89</v>
      </c>
    </row>
    <row r="1323" spans="1:10" ht="24" customHeight="1" x14ac:dyDescent="0.2">
      <c r="A1323" s="644" t="s">
        <v>13199</v>
      </c>
      <c r="B1323" s="645" t="s">
        <v>13739</v>
      </c>
      <c r="C1323" s="644" t="s">
        <v>7</v>
      </c>
      <c r="D1323" s="644" t="s">
        <v>6886</v>
      </c>
      <c r="E1323" s="821" t="s">
        <v>13220</v>
      </c>
      <c r="F1323" s="821"/>
      <c r="G1323" s="643" t="s">
        <v>38</v>
      </c>
      <c r="H1323" s="642">
        <v>8.9999999999999993E-3</v>
      </c>
      <c r="I1323" s="641">
        <v>3.78</v>
      </c>
      <c r="J1323" s="641">
        <v>0.03</v>
      </c>
    </row>
    <row r="1324" spans="1:10" ht="25.5" x14ac:dyDescent="0.2">
      <c r="A1324" s="640"/>
      <c r="B1324" s="640"/>
      <c r="C1324" s="640"/>
      <c r="D1324" s="640"/>
      <c r="E1324" s="640" t="s">
        <v>13209</v>
      </c>
      <c r="F1324" s="639">
        <v>0.36944474627838747</v>
      </c>
      <c r="G1324" s="640" t="s">
        <v>13210</v>
      </c>
      <c r="H1324" s="639">
        <v>0.31</v>
      </c>
      <c r="I1324" s="640" t="s">
        <v>13211</v>
      </c>
      <c r="J1324" s="639">
        <v>0.68</v>
      </c>
    </row>
    <row r="1325" spans="1:10" ht="15" thickBot="1" x14ac:dyDescent="0.25">
      <c r="A1325" s="640"/>
      <c r="B1325" s="640"/>
      <c r="C1325" s="640"/>
      <c r="D1325" s="640"/>
      <c r="E1325" s="640" t="s">
        <v>13212</v>
      </c>
      <c r="F1325" s="639">
        <v>0.79</v>
      </c>
      <c r="G1325" s="640"/>
      <c r="H1325" s="822" t="s">
        <v>13213</v>
      </c>
      <c r="I1325" s="822"/>
      <c r="J1325" s="639">
        <v>3.62</v>
      </c>
    </row>
    <row r="1326" spans="1:10" ht="0.95" customHeight="1" thickTop="1" x14ac:dyDescent="0.2">
      <c r="A1326" s="638"/>
      <c r="B1326" s="638"/>
      <c r="C1326" s="638"/>
      <c r="D1326" s="638"/>
      <c r="E1326" s="638"/>
      <c r="F1326" s="638"/>
      <c r="G1326" s="638"/>
      <c r="H1326" s="638"/>
      <c r="I1326" s="638"/>
      <c r="J1326" s="638"/>
    </row>
    <row r="1327" spans="1:10" ht="18" customHeight="1" x14ac:dyDescent="0.2">
      <c r="A1327" s="658" t="s">
        <v>13740</v>
      </c>
      <c r="B1327" s="656" t="s">
        <v>13186</v>
      </c>
      <c r="C1327" s="658" t="s">
        <v>13187</v>
      </c>
      <c r="D1327" s="658" t="s">
        <v>13188</v>
      </c>
      <c r="E1327" s="823" t="s">
        <v>13189</v>
      </c>
      <c r="F1327" s="823"/>
      <c r="G1327" s="657" t="s">
        <v>13190</v>
      </c>
      <c r="H1327" s="656" t="s">
        <v>13191</v>
      </c>
      <c r="I1327" s="656" t="s">
        <v>13192</v>
      </c>
      <c r="J1327" s="656" t="s">
        <v>13193</v>
      </c>
    </row>
    <row r="1328" spans="1:10" ht="36" customHeight="1" x14ac:dyDescent="0.2">
      <c r="A1328" s="654" t="s">
        <v>13194</v>
      </c>
      <c r="B1328" s="655" t="s">
        <v>13741</v>
      </c>
      <c r="C1328" s="654" t="s">
        <v>7</v>
      </c>
      <c r="D1328" s="654" t="s">
        <v>2248</v>
      </c>
      <c r="E1328" s="824" t="s">
        <v>13736</v>
      </c>
      <c r="F1328" s="824"/>
      <c r="G1328" s="653" t="s">
        <v>18</v>
      </c>
      <c r="H1328" s="652">
        <v>1</v>
      </c>
      <c r="I1328" s="651">
        <v>4.62</v>
      </c>
      <c r="J1328" s="651">
        <v>4.62</v>
      </c>
    </row>
    <row r="1329" spans="1:10" ht="24" customHeight="1" x14ac:dyDescent="0.2">
      <c r="A1329" s="649" t="s">
        <v>13197</v>
      </c>
      <c r="B1329" s="650" t="s">
        <v>13737</v>
      </c>
      <c r="C1329" s="649" t="s">
        <v>7</v>
      </c>
      <c r="D1329" s="649" t="s">
        <v>60</v>
      </c>
      <c r="E1329" s="825" t="s">
        <v>13196</v>
      </c>
      <c r="F1329" s="825"/>
      <c r="G1329" s="648" t="s">
        <v>23</v>
      </c>
      <c r="H1329" s="647">
        <v>0.04</v>
      </c>
      <c r="I1329" s="646">
        <v>13.33</v>
      </c>
      <c r="J1329" s="646">
        <v>0.53</v>
      </c>
    </row>
    <row r="1330" spans="1:10" ht="24" customHeight="1" x14ac:dyDescent="0.2">
      <c r="A1330" s="649" t="s">
        <v>13197</v>
      </c>
      <c r="B1330" s="650" t="s">
        <v>13277</v>
      </c>
      <c r="C1330" s="649" t="s">
        <v>7</v>
      </c>
      <c r="D1330" s="649" t="s">
        <v>58</v>
      </c>
      <c r="E1330" s="825" t="s">
        <v>13196</v>
      </c>
      <c r="F1330" s="825"/>
      <c r="G1330" s="648" t="s">
        <v>23</v>
      </c>
      <c r="H1330" s="647">
        <v>0.04</v>
      </c>
      <c r="I1330" s="646">
        <v>17.38</v>
      </c>
      <c r="J1330" s="646">
        <v>0.69</v>
      </c>
    </row>
    <row r="1331" spans="1:10" ht="36" customHeight="1" x14ac:dyDescent="0.2">
      <c r="A1331" s="644" t="s">
        <v>13199</v>
      </c>
      <c r="B1331" s="645" t="s">
        <v>13742</v>
      </c>
      <c r="C1331" s="644" t="s">
        <v>7</v>
      </c>
      <c r="D1331" s="644" t="s">
        <v>5604</v>
      </c>
      <c r="E1331" s="821" t="s">
        <v>13220</v>
      </c>
      <c r="F1331" s="821"/>
      <c r="G1331" s="643" t="s">
        <v>18</v>
      </c>
      <c r="H1331" s="642">
        <v>1.19</v>
      </c>
      <c r="I1331" s="641">
        <v>2.84</v>
      </c>
      <c r="J1331" s="641">
        <v>3.37</v>
      </c>
    </row>
    <row r="1332" spans="1:10" ht="24" customHeight="1" x14ac:dyDescent="0.2">
      <c r="A1332" s="644" t="s">
        <v>13199</v>
      </c>
      <c r="B1332" s="645" t="s">
        <v>13739</v>
      </c>
      <c r="C1332" s="644" t="s">
        <v>7</v>
      </c>
      <c r="D1332" s="644" t="s">
        <v>6886</v>
      </c>
      <c r="E1332" s="821" t="s">
        <v>13220</v>
      </c>
      <c r="F1332" s="821"/>
      <c r="G1332" s="643" t="s">
        <v>38</v>
      </c>
      <c r="H1332" s="642">
        <v>8.9999999999999993E-3</v>
      </c>
      <c r="I1332" s="641">
        <v>3.78</v>
      </c>
      <c r="J1332" s="641">
        <v>0.03</v>
      </c>
    </row>
    <row r="1333" spans="1:10" ht="25.5" x14ac:dyDescent="0.2">
      <c r="A1333" s="640"/>
      <c r="B1333" s="640"/>
      <c r="C1333" s="640"/>
      <c r="D1333" s="640"/>
      <c r="E1333" s="640" t="s">
        <v>13209</v>
      </c>
      <c r="F1333" s="639">
        <v>0.49983700967075956</v>
      </c>
      <c r="G1333" s="640" t="s">
        <v>13210</v>
      </c>
      <c r="H1333" s="639">
        <v>0.42</v>
      </c>
      <c r="I1333" s="640" t="s">
        <v>13211</v>
      </c>
      <c r="J1333" s="639">
        <v>0.92</v>
      </c>
    </row>
    <row r="1334" spans="1:10" ht="15" thickBot="1" x14ac:dyDescent="0.25">
      <c r="A1334" s="640"/>
      <c r="B1334" s="640"/>
      <c r="C1334" s="640"/>
      <c r="D1334" s="640"/>
      <c r="E1334" s="640" t="s">
        <v>13212</v>
      </c>
      <c r="F1334" s="639">
        <v>1.3</v>
      </c>
      <c r="G1334" s="640"/>
      <c r="H1334" s="822" t="s">
        <v>13213</v>
      </c>
      <c r="I1334" s="822"/>
      <c r="J1334" s="639">
        <v>5.92</v>
      </c>
    </row>
    <row r="1335" spans="1:10" ht="0.95" customHeight="1" thickTop="1" x14ac:dyDescent="0.2">
      <c r="A1335" s="638"/>
      <c r="B1335" s="638"/>
      <c r="C1335" s="638"/>
      <c r="D1335" s="638"/>
      <c r="E1335" s="638"/>
      <c r="F1335" s="638"/>
      <c r="G1335" s="638"/>
      <c r="H1335" s="638"/>
      <c r="I1335" s="638"/>
      <c r="J1335" s="638"/>
    </row>
    <row r="1336" spans="1:10" ht="18" customHeight="1" x14ac:dyDescent="0.2">
      <c r="A1336" s="658" t="s">
        <v>13743</v>
      </c>
      <c r="B1336" s="656" t="s">
        <v>13186</v>
      </c>
      <c r="C1336" s="658" t="s">
        <v>13187</v>
      </c>
      <c r="D1336" s="658" t="s">
        <v>13188</v>
      </c>
      <c r="E1336" s="823" t="s">
        <v>13189</v>
      </c>
      <c r="F1336" s="823"/>
      <c r="G1336" s="657" t="s">
        <v>13190</v>
      </c>
      <c r="H1336" s="656" t="s">
        <v>13191</v>
      </c>
      <c r="I1336" s="656" t="s">
        <v>13192</v>
      </c>
      <c r="J1336" s="656" t="s">
        <v>13193</v>
      </c>
    </row>
    <row r="1337" spans="1:10" ht="36" customHeight="1" x14ac:dyDescent="0.2">
      <c r="A1337" s="654" t="s">
        <v>13194</v>
      </c>
      <c r="B1337" s="655" t="s">
        <v>13744</v>
      </c>
      <c r="C1337" s="654" t="s">
        <v>7</v>
      </c>
      <c r="D1337" s="654" t="s">
        <v>2556</v>
      </c>
      <c r="E1337" s="824" t="s">
        <v>13736</v>
      </c>
      <c r="F1337" s="824"/>
      <c r="G1337" s="653" t="s">
        <v>18</v>
      </c>
      <c r="H1337" s="652">
        <v>1</v>
      </c>
      <c r="I1337" s="651">
        <v>12.11</v>
      </c>
      <c r="J1337" s="651">
        <v>12.11</v>
      </c>
    </row>
    <row r="1338" spans="1:10" ht="24" customHeight="1" x14ac:dyDescent="0.2">
      <c r="A1338" s="649" t="s">
        <v>13197</v>
      </c>
      <c r="B1338" s="650" t="s">
        <v>13737</v>
      </c>
      <c r="C1338" s="649" t="s">
        <v>7</v>
      </c>
      <c r="D1338" s="649" t="s">
        <v>60</v>
      </c>
      <c r="E1338" s="825" t="s">
        <v>13196</v>
      </c>
      <c r="F1338" s="825"/>
      <c r="G1338" s="648" t="s">
        <v>23</v>
      </c>
      <c r="H1338" s="647">
        <v>1.2999999999999999E-2</v>
      </c>
      <c r="I1338" s="646">
        <v>13.33</v>
      </c>
      <c r="J1338" s="646">
        <v>0.17</v>
      </c>
    </row>
    <row r="1339" spans="1:10" ht="24" customHeight="1" x14ac:dyDescent="0.2">
      <c r="A1339" s="649" t="s">
        <v>13197</v>
      </c>
      <c r="B1339" s="650" t="s">
        <v>13277</v>
      </c>
      <c r="C1339" s="649" t="s">
        <v>7</v>
      </c>
      <c r="D1339" s="649" t="s">
        <v>58</v>
      </c>
      <c r="E1339" s="825" t="s">
        <v>13196</v>
      </c>
      <c r="F1339" s="825"/>
      <c r="G1339" s="648" t="s">
        <v>23</v>
      </c>
      <c r="H1339" s="647">
        <v>1.2999999999999999E-2</v>
      </c>
      <c r="I1339" s="646">
        <v>17.38</v>
      </c>
      <c r="J1339" s="646">
        <v>0.22</v>
      </c>
    </row>
    <row r="1340" spans="1:10" ht="48" customHeight="1" x14ac:dyDescent="0.2">
      <c r="A1340" s="644" t="s">
        <v>13199</v>
      </c>
      <c r="B1340" s="645" t="s">
        <v>13745</v>
      </c>
      <c r="C1340" s="644" t="s">
        <v>7</v>
      </c>
      <c r="D1340" s="644" t="s">
        <v>5577</v>
      </c>
      <c r="E1340" s="821" t="s">
        <v>13220</v>
      </c>
      <c r="F1340" s="821"/>
      <c r="G1340" s="643" t="s">
        <v>18</v>
      </c>
      <c r="H1340" s="642">
        <v>1.0269999999999999</v>
      </c>
      <c r="I1340" s="641">
        <v>11.39</v>
      </c>
      <c r="J1340" s="641">
        <v>11.69</v>
      </c>
    </row>
    <row r="1341" spans="1:10" ht="24" customHeight="1" x14ac:dyDescent="0.2">
      <c r="A1341" s="644" t="s">
        <v>13199</v>
      </c>
      <c r="B1341" s="645" t="s">
        <v>13739</v>
      </c>
      <c r="C1341" s="644" t="s">
        <v>7</v>
      </c>
      <c r="D1341" s="644" t="s">
        <v>6886</v>
      </c>
      <c r="E1341" s="821" t="s">
        <v>13220</v>
      </c>
      <c r="F1341" s="821"/>
      <c r="G1341" s="643" t="s">
        <v>38</v>
      </c>
      <c r="H1341" s="642">
        <v>0.01</v>
      </c>
      <c r="I1341" s="641">
        <v>3.78</v>
      </c>
      <c r="J1341" s="641">
        <v>0.03</v>
      </c>
    </row>
    <row r="1342" spans="1:10" ht="25.5" x14ac:dyDescent="0.2">
      <c r="A1342" s="640"/>
      <c r="B1342" s="640"/>
      <c r="C1342" s="640"/>
      <c r="D1342" s="640"/>
      <c r="E1342" s="640" t="s">
        <v>13209</v>
      </c>
      <c r="F1342" s="639">
        <v>0.1575573182657829</v>
      </c>
      <c r="G1342" s="640" t="s">
        <v>13210</v>
      </c>
      <c r="H1342" s="639">
        <v>0.13</v>
      </c>
      <c r="I1342" s="640" t="s">
        <v>13211</v>
      </c>
      <c r="J1342" s="639">
        <v>0.28999999999999998</v>
      </c>
    </row>
    <row r="1343" spans="1:10" ht="15" thickBot="1" x14ac:dyDescent="0.25">
      <c r="A1343" s="640"/>
      <c r="B1343" s="640"/>
      <c r="C1343" s="640"/>
      <c r="D1343" s="640"/>
      <c r="E1343" s="640" t="s">
        <v>13212</v>
      </c>
      <c r="F1343" s="639">
        <v>3.41</v>
      </c>
      <c r="G1343" s="640"/>
      <c r="H1343" s="822" t="s">
        <v>13213</v>
      </c>
      <c r="I1343" s="822"/>
      <c r="J1343" s="639">
        <v>15.52</v>
      </c>
    </row>
    <row r="1344" spans="1:10" ht="0.95" customHeight="1" thickTop="1" x14ac:dyDescent="0.2">
      <c r="A1344" s="638"/>
      <c r="B1344" s="638"/>
      <c r="C1344" s="638"/>
      <c r="D1344" s="638"/>
      <c r="E1344" s="638"/>
      <c r="F1344" s="638"/>
      <c r="G1344" s="638"/>
      <c r="H1344" s="638"/>
      <c r="I1344" s="638"/>
      <c r="J1344" s="638"/>
    </row>
    <row r="1345" spans="1:10" ht="18" customHeight="1" x14ac:dyDescent="0.2">
      <c r="A1345" s="658" t="s">
        <v>13746</v>
      </c>
      <c r="B1345" s="656" t="s">
        <v>13186</v>
      </c>
      <c r="C1345" s="658" t="s">
        <v>13187</v>
      </c>
      <c r="D1345" s="658" t="s">
        <v>13188</v>
      </c>
      <c r="E1345" s="823" t="s">
        <v>13189</v>
      </c>
      <c r="F1345" s="823"/>
      <c r="G1345" s="657" t="s">
        <v>13190</v>
      </c>
      <c r="H1345" s="656" t="s">
        <v>13191</v>
      </c>
      <c r="I1345" s="656" t="s">
        <v>13192</v>
      </c>
      <c r="J1345" s="656" t="s">
        <v>13193</v>
      </c>
    </row>
    <row r="1346" spans="1:10" ht="36" customHeight="1" x14ac:dyDescent="0.2">
      <c r="A1346" s="654" t="s">
        <v>13194</v>
      </c>
      <c r="B1346" s="655" t="s">
        <v>13747</v>
      </c>
      <c r="C1346" s="654" t="s">
        <v>7</v>
      </c>
      <c r="D1346" s="654" t="s">
        <v>2558</v>
      </c>
      <c r="E1346" s="824" t="s">
        <v>13736</v>
      </c>
      <c r="F1346" s="824"/>
      <c r="G1346" s="653" t="s">
        <v>18</v>
      </c>
      <c r="H1346" s="652">
        <v>1</v>
      </c>
      <c r="I1346" s="651">
        <v>19.59</v>
      </c>
      <c r="J1346" s="651">
        <v>19.59</v>
      </c>
    </row>
    <row r="1347" spans="1:10" ht="24" customHeight="1" x14ac:dyDescent="0.2">
      <c r="A1347" s="649" t="s">
        <v>13197</v>
      </c>
      <c r="B1347" s="650" t="s">
        <v>13737</v>
      </c>
      <c r="C1347" s="649" t="s">
        <v>7</v>
      </c>
      <c r="D1347" s="649" t="s">
        <v>60</v>
      </c>
      <c r="E1347" s="825" t="s">
        <v>13196</v>
      </c>
      <c r="F1347" s="825"/>
      <c r="G1347" s="648" t="s">
        <v>23</v>
      </c>
      <c r="H1347" s="647">
        <v>6.4000000000000001E-2</v>
      </c>
      <c r="I1347" s="646">
        <v>13.33</v>
      </c>
      <c r="J1347" s="646">
        <v>0.85</v>
      </c>
    </row>
    <row r="1348" spans="1:10" ht="24" customHeight="1" x14ac:dyDescent="0.2">
      <c r="A1348" s="649" t="s">
        <v>13197</v>
      </c>
      <c r="B1348" s="650" t="s">
        <v>13277</v>
      </c>
      <c r="C1348" s="649" t="s">
        <v>7</v>
      </c>
      <c r="D1348" s="649" t="s">
        <v>58</v>
      </c>
      <c r="E1348" s="825" t="s">
        <v>13196</v>
      </c>
      <c r="F1348" s="825"/>
      <c r="G1348" s="648" t="s">
        <v>23</v>
      </c>
      <c r="H1348" s="647">
        <v>6.4000000000000001E-2</v>
      </c>
      <c r="I1348" s="646">
        <v>17.38</v>
      </c>
      <c r="J1348" s="646">
        <v>1.1100000000000001</v>
      </c>
    </row>
    <row r="1349" spans="1:10" ht="48" customHeight="1" x14ac:dyDescent="0.2">
      <c r="A1349" s="644" t="s">
        <v>13199</v>
      </c>
      <c r="B1349" s="645" t="s">
        <v>13748</v>
      </c>
      <c r="C1349" s="644" t="s">
        <v>7</v>
      </c>
      <c r="D1349" s="644" t="s">
        <v>5581</v>
      </c>
      <c r="E1349" s="821" t="s">
        <v>13220</v>
      </c>
      <c r="F1349" s="821"/>
      <c r="G1349" s="643" t="s">
        <v>18</v>
      </c>
      <c r="H1349" s="642">
        <v>1.0149999999999999</v>
      </c>
      <c r="I1349" s="641">
        <v>17.34</v>
      </c>
      <c r="J1349" s="641">
        <v>17.600000000000001</v>
      </c>
    </row>
    <row r="1350" spans="1:10" ht="24" customHeight="1" x14ac:dyDescent="0.2">
      <c r="A1350" s="644" t="s">
        <v>13199</v>
      </c>
      <c r="B1350" s="645" t="s">
        <v>13739</v>
      </c>
      <c r="C1350" s="644" t="s">
        <v>7</v>
      </c>
      <c r="D1350" s="644" t="s">
        <v>6886</v>
      </c>
      <c r="E1350" s="821" t="s">
        <v>13220</v>
      </c>
      <c r="F1350" s="821"/>
      <c r="G1350" s="643" t="s">
        <v>38</v>
      </c>
      <c r="H1350" s="642">
        <v>8.9999999999999993E-3</v>
      </c>
      <c r="I1350" s="641">
        <v>3.78</v>
      </c>
      <c r="J1350" s="641">
        <v>0.03</v>
      </c>
    </row>
    <row r="1351" spans="1:10" ht="25.5" x14ac:dyDescent="0.2">
      <c r="A1351" s="640"/>
      <c r="B1351" s="640"/>
      <c r="C1351" s="640"/>
      <c r="D1351" s="640"/>
      <c r="E1351" s="640" t="s">
        <v>13209</v>
      </c>
      <c r="F1351" s="639">
        <v>0.79321960230359667</v>
      </c>
      <c r="G1351" s="640" t="s">
        <v>13210</v>
      </c>
      <c r="H1351" s="639">
        <v>0.67</v>
      </c>
      <c r="I1351" s="640" t="s">
        <v>13211</v>
      </c>
      <c r="J1351" s="639">
        <v>1.46</v>
      </c>
    </row>
    <row r="1352" spans="1:10" ht="15" thickBot="1" x14ac:dyDescent="0.25">
      <c r="A1352" s="640"/>
      <c r="B1352" s="640"/>
      <c r="C1352" s="640"/>
      <c r="D1352" s="640"/>
      <c r="E1352" s="640" t="s">
        <v>13212</v>
      </c>
      <c r="F1352" s="639">
        <v>5.53</v>
      </c>
      <c r="G1352" s="640"/>
      <c r="H1352" s="822" t="s">
        <v>13213</v>
      </c>
      <c r="I1352" s="822"/>
      <c r="J1352" s="639">
        <v>25.12</v>
      </c>
    </row>
    <row r="1353" spans="1:10" ht="0.95" customHeight="1" thickTop="1" x14ac:dyDescent="0.2">
      <c r="A1353" s="638"/>
      <c r="B1353" s="638"/>
      <c r="C1353" s="638"/>
      <c r="D1353" s="638"/>
      <c r="E1353" s="638"/>
      <c r="F1353" s="638"/>
      <c r="G1353" s="638"/>
      <c r="H1353" s="638"/>
      <c r="I1353" s="638"/>
      <c r="J1353" s="638"/>
    </row>
    <row r="1354" spans="1:10" ht="18" customHeight="1" x14ac:dyDescent="0.2">
      <c r="A1354" s="658" t="s">
        <v>13749</v>
      </c>
      <c r="B1354" s="656" t="s">
        <v>13186</v>
      </c>
      <c r="C1354" s="658" t="s">
        <v>13187</v>
      </c>
      <c r="D1354" s="658" t="s">
        <v>13188</v>
      </c>
      <c r="E1354" s="823" t="s">
        <v>13189</v>
      </c>
      <c r="F1354" s="823"/>
      <c r="G1354" s="657" t="s">
        <v>13190</v>
      </c>
      <c r="H1354" s="656" t="s">
        <v>13191</v>
      </c>
      <c r="I1354" s="656" t="s">
        <v>13192</v>
      </c>
      <c r="J1354" s="656" t="s">
        <v>13193</v>
      </c>
    </row>
    <row r="1355" spans="1:10" ht="36" customHeight="1" x14ac:dyDescent="0.2">
      <c r="A1355" s="654" t="s">
        <v>13194</v>
      </c>
      <c r="B1355" s="655" t="s">
        <v>13750</v>
      </c>
      <c r="C1355" s="654" t="s">
        <v>7</v>
      </c>
      <c r="D1355" s="654" t="s">
        <v>2560</v>
      </c>
      <c r="E1355" s="824" t="s">
        <v>13736</v>
      </c>
      <c r="F1355" s="824"/>
      <c r="G1355" s="653" t="s">
        <v>18</v>
      </c>
      <c r="H1355" s="652">
        <v>1</v>
      </c>
      <c r="I1355" s="651">
        <v>26.52</v>
      </c>
      <c r="J1355" s="651">
        <v>26.52</v>
      </c>
    </row>
    <row r="1356" spans="1:10" ht="24" customHeight="1" x14ac:dyDescent="0.2">
      <c r="A1356" s="649" t="s">
        <v>13197</v>
      </c>
      <c r="B1356" s="650" t="s">
        <v>13737</v>
      </c>
      <c r="C1356" s="649" t="s">
        <v>7</v>
      </c>
      <c r="D1356" s="649" t="s">
        <v>60</v>
      </c>
      <c r="E1356" s="825" t="s">
        <v>13196</v>
      </c>
      <c r="F1356" s="825"/>
      <c r="G1356" s="648" t="s">
        <v>23</v>
      </c>
      <c r="H1356" s="647">
        <v>7.2999999999999995E-2</v>
      </c>
      <c r="I1356" s="646">
        <v>13.33</v>
      </c>
      <c r="J1356" s="646">
        <v>0.97</v>
      </c>
    </row>
    <row r="1357" spans="1:10" ht="24" customHeight="1" x14ac:dyDescent="0.2">
      <c r="A1357" s="649" t="s">
        <v>13197</v>
      </c>
      <c r="B1357" s="650" t="s">
        <v>13277</v>
      </c>
      <c r="C1357" s="649" t="s">
        <v>7</v>
      </c>
      <c r="D1357" s="649" t="s">
        <v>58</v>
      </c>
      <c r="E1357" s="825" t="s">
        <v>13196</v>
      </c>
      <c r="F1357" s="825"/>
      <c r="G1357" s="648" t="s">
        <v>23</v>
      </c>
      <c r="H1357" s="647">
        <v>7.2999999999999995E-2</v>
      </c>
      <c r="I1357" s="646">
        <v>17.38</v>
      </c>
      <c r="J1357" s="646">
        <v>1.26</v>
      </c>
    </row>
    <row r="1358" spans="1:10" ht="48" customHeight="1" x14ac:dyDescent="0.2">
      <c r="A1358" s="644" t="s">
        <v>13199</v>
      </c>
      <c r="B1358" s="645" t="s">
        <v>13751</v>
      </c>
      <c r="C1358" s="644" t="s">
        <v>7</v>
      </c>
      <c r="D1358" s="644" t="s">
        <v>5583</v>
      </c>
      <c r="E1358" s="821" t="s">
        <v>13220</v>
      </c>
      <c r="F1358" s="821"/>
      <c r="G1358" s="643" t="s">
        <v>18</v>
      </c>
      <c r="H1358" s="642">
        <v>1.0149999999999999</v>
      </c>
      <c r="I1358" s="641">
        <v>23.91</v>
      </c>
      <c r="J1358" s="641">
        <v>24.26</v>
      </c>
    </row>
    <row r="1359" spans="1:10" ht="24" customHeight="1" x14ac:dyDescent="0.2">
      <c r="A1359" s="644" t="s">
        <v>13199</v>
      </c>
      <c r="B1359" s="645" t="s">
        <v>13739</v>
      </c>
      <c r="C1359" s="644" t="s">
        <v>7</v>
      </c>
      <c r="D1359" s="644" t="s">
        <v>6886</v>
      </c>
      <c r="E1359" s="821" t="s">
        <v>13220</v>
      </c>
      <c r="F1359" s="821"/>
      <c r="G1359" s="643" t="s">
        <v>38</v>
      </c>
      <c r="H1359" s="642">
        <v>8.9999999999999993E-3</v>
      </c>
      <c r="I1359" s="641">
        <v>3.78</v>
      </c>
      <c r="J1359" s="641">
        <v>0.03</v>
      </c>
    </row>
    <row r="1360" spans="1:10" ht="25.5" x14ac:dyDescent="0.2">
      <c r="A1360" s="640"/>
      <c r="B1360" s="640"/>
      <c r="C1360" s="640"/>
      <c r="D1360" s="640"/>
      <c r="E1360" s="640" t="s">
        <v>13209</v>
      </c>
      <c r="F1360" s="639">
        <v>0.91274584374660428</v>
      </c>
      <c r="G1360" s="640" t="s">
        <v>13210</v>
      </c>
      <c r="H1360" s="639">
        <v>0.77</v>
      </c>
      <c r="I1360" s="640" t="s">
        <v>13211</v>
      </c>
      <c r="J1360" s="639">
        <v>1.68</v>
      </c>
    </row>
    <row r="1361" spans="1:10" ht="15" thickBot="1" x14ac:dyDescent="0.25">
      <c r="A1361" s="640"/>
      <c r="B1361" s="640"/>
      <c r="C1361" s="640"/>
      <c r="D1361" s="640"/>
      <c r="E1361" s="640" t="s">
        <v>13212</v>
      </c>
      <c r="F1361" s="639">
        <v>7.48</v>
      </c>
      <c r="G1361" s="640"/>
      <c r="H1361" s="822" t="s">
        <v>13213</v>
      </c>
      <c r="I1361" s="822"/>
      <c r="J1361" s="639">
        <v>34</v>
      </c>
    </row>
    <row r="1362" spans="1:10" ht="0.95" customHeight="1" thickTop="1" x14ac:dyDescent="0.2">
      <c r="A1362" s="638"/>
      <c r="B1362" s="638"/>
      <c r="C1362" s="638"/>
      <c r="D1362" s="638"/>
      <c r="E1362" s="638"/>
      <c r="F1362" s="638"/>
      <c r="G1362" s="638"/>
      <c r="H1362" s="638"/>
      <c r="I1362" s="638"/>
      <c r="J1362" s="638"/>
    </row>
    <row r="1363" spans="1:10" ht="18" customHeight="1" x14ac:dyDescent="0.2">
      <c r="A1363" s="658" t="s">
        <v>13752</v>
      </c>
      <c r="B1363" s="656" t="s">
        <v>13186</v>
      </c>
      <c r="C1363" s="658" t="s">
        <v>13187</v>
      </c>
      <c r="D1363" s="658" t="s">
        <v>13188</v>
      </c>
      <c r="E1363" s="823" t="s">
        <v>13189</v>
      </c>
      <c r="F1363" s="823"/>
      <c r="G1363" s="657" t="s">
        <v>13190</v>
      </c>
      <c r="H1363" s="656" t="s">
        <v>13191</v>
      </c>
      <c r="I1363" s="656" t="s">
        <v>13192</v>
      </c>
      <c r="J1363" s="656" t="s">
        <v>13193</v>
      </c>
    </row>
    <row r="1364" spans="1:10" ht="36" customHeight="1" x14ac:dyDescent="0.2">
      <c r="A1364" s="654" t="s">
        <v>13194</v>
      </c>
      <c r="B1364" s="655" t="s">
        <v>13753</v>
      </c>
      <c r="C1364" s="654" t="s">
        <v>7</v>
      </c>
      <c r="D1364" s="654" t="s">
        <v>520</v>
      </c>
      <c r="E1364" s="824" t="s">
        <v>13736</v>
      </c>
      <c r="F1364" s="824"/>
      <c r="G1364" s="653" t="s">
        <v>38</v>
      </c>
      <c r="H1364" s="652">
        <v>1</v>
      </c>
      <c r="I1364" s="651">
        <v>16.41</v>
      </c>
      <c r="J1364" s="651">
        <v>16.41</v>
      </c>
    </row>
    <row r="1365" spans="1:10" ht="36" customHeight="1" x14ac:dyDescent="0.2">
      <c r="A1365" s="649" t="s">
        <v>13197</v>
      </c>
      <c r="B1365" s="650" t="s">
        <v>13754</v>
      </c>
      <c r="C1365" s="649" t="s">
        <v>7</v>
      </c>
      <c r="D1365" s="649" t="s">
        <v>515</v>
      </c>
      <c r="E1365" s="825" t="s">
        <v>13736</v>
      </c>
      <c r="F1365" s="825"/>
      <c r="G1365" s="648" t="s">
        <v>38</v>
      </c>
      <c r="H1365" s="647">
        <v>1</v>
      </c>
      <c r="I1365" s="646">
        <v>5.03</v>
      </c>
      <c r="J1365" s="646">
        <v>5.03</v>
      </c>
    </row>
    <row r="1366" spans="1:10" ht="36" customHeight="1" x14ac:dyDescent="0.2">
      <c r="A1366" s="649" t="s">
        <v>13197</v>
      </c>
      <c r="B1366" s="650" t="s">
        <v>13755</v>
      </c>
      <c r="C1366" s="649" t="s">
        <v>7</v>
      </c>
      <c r="D1366" s="649" t="s">
        <v>2264</v>
      </c>
      <c r="E1366" s="825" t="s">
        <v>13736</v>
      </c>
      <c r="F1366" s="825"/>
      <c r="G1366" s="648" t="s">
        <v>38</v>
      </c>
      <c r="H1366" s="647">
        <v>1</v>
      </c>
      <c r="I1366" s="646">
        <v>11.38</v>
      </c>
      <c r="J1366" s="646">
        <v>11.38</v>
      </c>
    </row>
    <row r="1367" spans="1:10" ht="25.5" x14ac:dyDescent="0.2">
      <c r="A1367" s="640"/>
      <c r="B1367" s="640"/>
      <c r="C1367" s="640"/>
      <c r="D1367" s="640"/>
      <c r="E1367" s="640" t="s">
        <v>13209</v>
      </c>
      <c r="F1367" s="639">
        <v>3.7324785</v>
      </c>
      <c r="G1367" s="640" t="s">
        <v>13210</v>
      </c>
      <c r="H1367" s="639">
        <v>3.14</v>
      </c>
      <c r="I1367" s="640" t="s">
        <v>13211</v>
      </c>
      <c r="J1367" s="639">
        <v>6.87</v>
      </c>
    </row>
    <row r="1368" spans="1:10" ht="15" thickBot="1" x14ac:dyDescent="0.25">
      <c r="A1368" s="640"/>
      <c r="B1368" s="640"/>
      <c r="C1368" s="640"/>
      <c r="D1368" s="640"/>
      <c r="E1368" s="640" t="s">
        <v>13212</v>
      </c>
      <c r="F1368" s="639">
        <v>4.63</v>
      </c>
      <c r="G1368" s="640"/>
      <c r="H1368" s="822" t="s">
        <v>13213</v>
      </c>
      <c r="I1368" s="822"/>
      <c r="J1368" s="639">
        <v>21.04</v>
      </c>
    </row>
    <row r="1369" spans="1:10" ht="0.95" customHeight="1" thickTop="1" x14ac:dyDescent="0.2">
      <c r="A1369" s="638"/>
      <c r="B1369" s="638"/>
      <c r="C1369" s="638"/>
      <c r="D1369" s="638"/>
      <c r="E1369" s="638"/>
      <c r="F1369" s="638"/>
      <c r="G1369" s="638"/>
      <c r="H1369" s="638"/>
      <c r="I1369" s="638"/>
      <c r="J1369" s="638"/>
    </row>
    <row r="1370" spans="1:10" ht="18" customHeight="1" x14ac:dyDescent="0.2">
      <c r="A1370" s="658" t="s">
        <v>13756</v>
      </c>
      <c r="B1370" s="656" t="s">
        <v>13186</v>
      </c>
      <c r="C1370" s="658" t="s">
        <v>13187</v>
      </c>
      <c r="D1370" s="658" t="s">
        <v>13188</v>
      </c>
      <c r="E1370" s="823" t="s">
        <v>13189</v>
      </c>
      <c r="F1370" s="823"/>
      <c r="G1370" s="657" t="s">
        <v>13190</v>
      </c>
      <c r="H1370" s="656" t="s">
        <v>13191</v>
      </c>
      <c r="I1370" s="656" t="s">
        <v>13192</v>
      </c>
      <c r="J1370" s="656" t="s">
        <v>13193</v>
      </c>
    </row>
    <row r="1371" spans="1:10" ht="36" customHeight="1" x14ac:dyDescent="0.2">
      <c r="A1371" s="654" t="s">
        <v>13194</v>
      </c>
      <c r="B1371" s="655" t="s">
        <v>13757</v>
      </c>
      <c r="C1371" s="654" t="s">
        <v>7</v>
      </c>
      <c r="D1371" s="654" t="s">
        <v>2306</v>
      </c>
      <c r="E1371" s="824" t="s">
        <v>13736</v>
      </c>
      <c r="F1371" s="824"/>
      <c r="G1371" s="653" t="s">
        <v>38</v>
      </c>
      <c r="H1371" s="652">
        <v>1</v>
      </c>
      <c r="I1371" s="651">
        <v>29.09</v>
      </c>
      <c r="J1371" s="651">
        <v>29.09</v>
      </c>
    </row>
    <row r="1372" spans="1:10" ht="36" customHeight="1" x14ac:dyDescent="0.2">
      <c r="A1372" s="649" t="s">
        <v>13197</v>
      </c>
      <c r="B1372" s="650" t="s">
        <v>13754</v>
      </c>
      <c r="C1372" s="649" t="s">
        <v>7</v>
      </c>
      <c r="D1372" s="649" t="s">
        <v>515</v>
      </c>
      <c r="E1372" s="825" t="s">
        <v>13736</v>
      </c>
      <c r="F1372" s="825"/>
      <c r="G1372" s="648" t="s">
        <v>38</v>
      </c>
      <c r="H1372" s="647">
        <v>1</v>
      </c>
      <c r="I1372" s="646">
        <v>5.03</v>
      </c>
      <c r="J1372" s="646">
        <v>5.03</v>
      </c>
    </row>
    <row r="1373" spans="1:10" ht="36" customHeight="1" x14ac:dyDescent="0.2">
      <c r="A1373" s="649" t="s">
        <v>13197</v>
      </c>
      <c r="B1373" s="650" t="s">
        <v>13758</v>
      </c>
      <c r="C1373" s="649" t="s">
        <v>7</v>
      </c>
      <c r="D1373" s="649" t="s">
        <v>535</v>
      </c>
      <c r="E1373" s="825" t="s">
        <v>13736</v>
      </c>
      <c r="F1373" s="825"/>
      <c r="G1373" s="648" t="s">
        <v>38</v>
      </c>
      <c r="H1373" s="647">
        <v>1</v>
      </c>
      <c r="I1373" s="646">
        <v>24.06</v>
      </c>
      <c r="J1373" s="646">
        <v>24.06</v>
      </c>
    </row>
    <row r="1374" spans="1:10" ht="25.5" x14ac:dyDescent="0.2">
      <c r="A1374" s="640"/>
      <c r="B1374" s="640"/>
      <c r="C1374" s="640"/>
      <c r="D1374" s="640"/>
      <c r="E1374" s="640" t="s">
        <v>13209</v>
      </c>
      <c r="F1374" s="639">
        <v>6.8292948000000004</v>
      </c>
      <c r="G1374" s="640" t="s">
        <v>13210</v>
      </c>
      <c r="H1374" s="639">
        <v>5.74</v>
      </c>
      <c r="I1374" s="640" t="s">
        <v>13211</v>
      </c>
      <c r="J1374" s="639">
        <v>12.57</v>
      </c>
    </row>
    <row r="1375" spans="1:10" ht="15" thickBot="1" x14ac:dyDescent="0.25">
      <c r="A1375" s="640"/>
      <c r="B1375" s="640"/>
      <c r="C1375" s="640"/>
      <c r="D1375" s="640"/>
      <c r="E1375" s="640" t="s">
        <v>13212</v>
      </c>
      <c r="F1375" s="639">
        <v>8.2100000000000009</v>
      </c>
      <c r="G1375" s="640"/>
      <c r="H1375" s="822" t="s">
        <v>13213</v>
      </c>
      <c r="I1375" s="822"/>
      <c r="J1375" s="639">
        <v>37.299999999999997</v>
      </c>
    </row>
    <row r="1376" spans="1:10" ht="0.95" customHeight="1" thickTop="1" x14ac:dyDescent="0.2">
      <c r="A1376" s="638"/>
      <c r="B1376" s="638"/>
      <c r="C1376" s="638"/>
      <c r="D1376" s="638"/>
      <c r="E1376" s="638"/>
      <c r="F1376" s="638"/>
      <c r="G1376" s="638"/>
      <c r="H1376" s="638"/>
      <c r="I1376" s="638"/>
      <c r="J1376" s="638"/>
    </row>
    <row r="1377" spans="1:10" ht="18" customHeight="1" x14ac:dyDescent="0.2">
      <c r="A1377" s="658" t="s">
        <v>13759</v>
      </c>
      <c r="B1377" s="656" t="s">
        <v>13186</v>
      </c>
      <c r="C1377" s="658" t="s">
        <v>13187</v>
      </c>
      <c r="D1377" s="658" t="s">
        <v>13188</v>
      </c>
      <c r="E1377" s="823" t="s">
        <v>13189</v>
      </c>
      <c r="F1377" s="823"/>
      <c r="G1377" s="657" t="s">
        <v>13190</v>
      </c>
      <c r="H1377" s="656" t="s">
        <v>13191</v>
      </c>
      <c r="I1377" s="656" t="s">
        <v>13192</v>
      </c>
      <c r="J1377" s="656" t="s">
        <v>13193</v>
      </c>
    </row>
    <row r="1378" spans="1:10" ht="36" customHeight="1" x14ac:dyDescent="0.2">
      <c r="A1378" s="654" t="s">
        <v>13194</v>
      </c>
      <c r="B1378" s="655" t="s">
        <v>13760</v>
      </c>
      <c r="C1378" s="654" t="s">
        <v>7</v>
      </c>
      <c r="D1378" s="654" t="s">
        <v>522</v>
      </c>
      <c r="E1378" s="824" t="s">
        <v>13736</v>
      </c>
      <c r="F1378" s="824"/>
      <c r="G1378" s="653" t="s">
        <v>38</v>
      </c>
      <c r="H1378" s="652">
        <v>1</v>
      </c>
      <c r="I1378" s="651">
        <v>25.95</v>
      </c>
      <c r="J1378" s="651">
        <v>25.95</v>
      </c>
    </row>
    <row r="1379" spans="1:10" ht="36" customHeight="1" x14ac:dyDescent="0.2">
      <c r="A1379" s="649" t="s">
        <v>13197</v>
      </c>
      <c r="B1379" s="650" t="s">
        <v>13754</v>
      </c>
      <c r="C1379" s="649" t="s">
        <v>7</v>
      </c>
      <c r="D1379" s="649" t="s">
        <v>515</v>
      </c>
      <c r="E1379" s="825" t="s">
        <v>13736</v>
      </c>
      <c r="F1379" s="825"/>
      <c r="G1379" s="648" t="s">
        <v>38</v>
      </c>
      <c r="H1379" s="647">
        <v>1</v>
      </c>
      <c r="I1379" s="646">
        <v>5.03</v>
      </c>
      <c r="J1379" s="646">
        <v>5.03</v>
      </c>
    </row>
    <row r="1380" spans="1:10" ht="36" customHeight="1" x14ac:dyDescent="0.2">
      <c r="A1380" s="649" t="s">
        <v>13197</v>
      </c>
      <c r="B1380" s="650" t="s">
        <v>13761</v>
      </c>
      <c r="C1380" s="649" t="s">
        <v>7</v>
      </c>
      <c r="D1380" s="649" t="s">
        <v>2268</v>
      </c>
      <c r="E1380" s="825" t="s">
        <v>13736</v>
      </c>
      <c r="F1380" s="825"/>
      <c r="G1380" s="648" t="s">
        <v>38</v>
      </c>
      <c r="H1380" s="647">
        <v>1</v>
      </c>
      <c r="I1380" s="646">
        <v>20.92</v>
      </c>
      <c r="J1380" s="646">
        <v>20.92</v>
      </c>
    </row>
    <row r="1381" spans="1:10" ht="25.5" x14ac:dyDescent="0.2">
      <c r="A1381" s="640"/>
      <c r="B1381" s="640"/>
      <c r="C1381" s="640"/>
      <c r="D1381" s="640"/>
      <c r="E1381" s="640" t="s">
        <v>13209</v>
      </c>
      <c r="F1381" s="639">
        <v>5.8024557000000003</v>
      </c>
      <c r="G1381" s="640" t="s">
        <v>13210</v>
      </c>
      <c r="H1381" s="639">
        <v>4.88</v>
      </c>
      <c r="I1381" s="640" t="s">
        <v>13211</v>
      </c>
      <c r="J1381" s="639">
        <v>10.68</v>
      </c>
    </row>
    <row r="1382" spans="1:10" ht="15" thickBot="1" x14ac:dyDescent="0.25">
      <c r="A1382" s="640"/>
      <c r="B1382" s="640"/>
      <c r="C1382" s="640"/>
      <c r="D1382" s="640"/>
      <c r="E1382" s="640" t="s">
        <v>13212</v>
      </c>
      <c r="F1382" s="639">
        <v>7.32</v>
      </c>
      <c r="G1382" s="640"/>
      <c r="H1382" s="822" t="s">
        <v>13213</v>
      </c>
      <c r="I1382" s="822"/>
      <c r="J1382" s="639">
        <v>33.270000000000003</v>
      </c>
    </row>
    <row r="1383" spans="1:10" ht="0.95" customHeight="1" thickTop="1" x14ac:dyDescent="0.2">
      <c r="A1383" s="638"/>
      <c r="B1383" s="638"/>
      <c r="C1383" s="638"/>
      <c r="D1383" s="638"/>
      <c r="E1383" s="638"/>
      <c r="F1383" s="638"/>
      <c r="G1383" s="638"/>
      <c r="H1383" s="638"/>
      <c r="I1383" s="638"/>
      <c r="J1383" s="638"/>
    </row>
    <row r="1384" spans="1:10" ht="18" customHeight="1" x14ac:dyDescent="0.2">
      <c r="A1384" s="658" t="s">
        <v>13762</v>
      </c>
      <c r="B1384" s="656" t="s">
        <v>13186</v>
      </c>
      <c r="C1384" s="658" t="s">
        <v>13187</v>
      </c>
      <c r="D1384" s="658" t="s">
        <v>13188</v>
      </c>
      <c r="E1384" s="823" t="s">
        <v>13189</v>
      </c>
      <c r="F1384" s="823"/>
      <c r="G1384" s="657" t="s">
        <v>13190</v>
      </c>
      <c r="H1384" s="656" t="s">
        <v>13191</v>
      </c>
      <c r="I1384" s="656" t="s">
        <v>13192</v>
      </c>
      <c r="J1384" s="656" t="s">
        <v>13193</v>
      </c>
    </row>
    <row r="1385" spans="1:10" ht="36" customHeight="1" x14ac:dyDescent="0.2">
      <c r="A1385" s="654" t="s">
        <v>13194</v>
      </c>
      <c r="B1385" s="655" t="s">
        <v>13763</v>
      </c>
      <c r="C1385" s="654" t="s">
        <v>7</v>
      </c>
      <c r="D1385" s="654" t="s">
        <v>2283</v>
      </c>
      <c r="E1385" s="824" t="s">
        <v>13736</v>
      </c>
      <c r="F1385" s="824"/>
      <c r="G1385" s="653" t="s">
        <v>38</v>
      </c>
      <c r="H1385" s="652">
        <v>1</v>
      </c>
      <c r="I1385" s="651">
        <v>21</v>
      </c>
      <c r="J1385" s="651">
        <v>21</v>
      </c>
    </row>
    <row r="1386" spans="1:10" ht="36" customHeight="1" x14ac:dyDescent="0.2">
      <c r="A1386" s="649" t="s">
        <v>13197</v>
      </c>
      <c r="B1386" s="650" t="s">
        <v>13764</v>
      </c>
      <c r="C1386" s="649" t="s">
        <v>7</v>
      </c>
      <c r="D1386" s="649" t="s">
        <v>532</v>
      </c>
      <c r="E1386" s="825" t="s">
        <v>13736</v>
      </c>
      <c r="F1386" s="825"/>
      <c r="G1386" s="648" t="s">
        <v>38</v>
      </c>
      <c r="H1386" s="647">
        <v>1</v>
      </c>
      <c r="I1386" s="646">
        <v>15.97</v>
      </c>
      <c r="J1386" s="646">
        <v>15.97</v>
      </c>
    </row>
    <row r="1387" spans="1:10" ht="36" customHeight="1" x14ac:dyDescent="0.2">
      <c r="A1387" s="649" t="s">
        <v>13197</v>
      </c>
      <c r="B1387" s="650" t="s">
        <v>13754</v>
      </c>
      <c r="C1387" s="649" t="s">
        <v>7</v>
      </c>
      <c r="D1387" s="649" t="s">
        <v>515</v>
      </c>
      <c r="E1387" s="825" t="s">
        <v>13736</v>
      </c>
      <c r="F1387" s="825"/>
      <c r="G1387" s="648" t="s">
        <v>38</v>
      </c>
      <c r="H1387" s="647">
        <v>1</v>
      </c>
      <c r="I1387" s="646">
        <v>5.03</v>
      </c>
      <c r="J1387" s="646">
        <v>5.03</v>
      </c>
    </row>
    <row r="1388" spans="1:10" ht="25.5" x14ac:dyDescent="0.2">
      <c r="A1388" s="640"/>
      <c r="B1388" s="640"/>
      <c r="C1388" s="640"/>
      <c r="D1388" s="640"/>
      <c r="E1388" s="640" t="s">
        <v>13209</v>
      </c>
      <c r="F1388" s="639">
        <v>4.7701836000000002</v>
      </c>
      <c r="G1388" s="640" t="s">
        <v>13210</v>
      </c>
      <c r="H1388" s="639">
        <v>4.01</v>
      </c>
      <c r="I1388" s="640" t="s">
        <v>13211</v>
      </c>
      <c r="J1388" s="639">
        <v>8.7799999999999994</v>
      </c>
    </row>
    <row r="1389" spans="1:10" ht="15" thickBot="1" x14ac:dyDescent="0.25">
      <c r="A1389" s="640"/>
      <c r="B1389" s="640"/>
      <c r="C1389" s="640"/>
      <c r="D1389" s="640"/>
      <c r="E1389" s="640" t="s">
        <v>13212</v>
      </c>
      <c r="F1389" s="639">
        <v>5.93</v>
      </c>
      <c r="G1389" s="640"/>
      <c r="H1389" s="822" t="s">
        <v>13213</v>
      </c>
      <c r="I1389" s="822"/>
      <c r="J1389" s="639">
        <v>26.93</v>
      </c>
    </row>
    <row r="1390" spans="1:10" ht="0.95" customHeight="1" thickTop="1" x14ac:dyDescent="0.2">
      <c r="A1390" s="638"/>
      <c r="B1390" s="638"/>
      <c r="C1390" s="638"/>
      <c r="D1390" s="638"/>
      <c r="E1390" s="638"/>
      <c r="F1390" s="638"/>
      <c r="G1390" s="638"/>
      <c r="H1390" s="638"/>
      <c r="I1390" s="638"/>
      <c r="J1390" s="638"/>
    </row>
    <row r="1391" spans="1:10" ht="18" customHeight="1" x14ac:dyDescent="0.2">
      <c r="A1391" s="658" t="s">
        <v>13765</v>
      </c>
      <c r="B1391" s="656" t="s">
        <v>13186</v>
      </c>
      <c r="C1391" s="658" t="s">
        <v>13187</v>
      </c>
      <c r="D1391" s="658" t="s">
        <v>13188</v>
      </c>
      <c r="E1391" s="823" t="s">
        <v>13189</v>
      </c>
      <c r="F1391" s="823"/>
      <c r="G1391" s="657" t="s">
        <v>13190</v>
      </c>
      <c r="H1391" s="656" t="s">
        <v>13191</v>
      </c>
      <c r="I1391" s="656" t="s">
        <v>13192</v>
      </c>
      <c r="J1391" s="656" t="s">
        <v>13193</v>
      </c>
    </row>
    <row r="1392" spans="1:10" ht="36" customHeight="1" x14ac:dyDescent="0.2">
      <c r="A1392" s="654" t="s">
        <v>13194</v>
      </c>
      <c r="B1392" s="655" t="s">
        <v>13766</v>
      </c>
      <c r="C1392" s="654" t="s">
        <v>7</v>
      </c>
      <c r="D1392" s="654" t="s">
        <v>2280</v>
      </c>
      <c r="E1392" s="824" t="s">
        <v>13736</v>
      </c>
      <c r="F1392" s="824"/>
      <c r="G1392" s="653" t="s">
        <v>38</v>
      </c>
      <c r="H1392" s="652">
        <v>1</v>
      </c>
      <c r="I1392" s="651">
        <v>25.35</v>
      </c>
      <c r="J1392" s="651">
        <v>25.35</v>
      </c>
    </row>
    <row r="1393" spans="1:10" ht="36" customHeight="1" x14ac:dyDescent="0.2">
      <c r="A1393" s="649" t="s">
        <v>13197</v>
      </c>
      <c r="B1393" s="650" t="s">
        <v>13754</v>
      </c>
      <c r="C1393" s="649" t="s">
        <v>7</v>
      </c>
      <c r="D1393" s="649" t="s">
        <v>515</v>
      </c>
      <c r="E1393" s="825" t="s">
        <v>13736</v>
      </c>
      <c r="F1393" s="825"/>
      <c r="G1393" s="648" t="s">
        <v>38</v>
      </c>
      <c r="H1393" s="647">
        <v>1</v>
      </c>
      <c r="I1393" s="646">
        <v>5.03</v>
      </c>
      <c r="J1393" s="646">
        <v>5.03</v>
      </c>
    </row>
    <row r="1394" spans="1:10" ht="36" customHeight="1" x14ac:dyDescent="0.2">
      <c r="A1394" s="649" t="s">
        <v>13197</v>
      </c>
      <c r="B1394" s="650" t="s">
        <v>13767</v>
      </c>
      <c r="C1394" s="649" t="s">
        <v>7</v>
      </c>
      <c r="D1394" s="649" t="s">
        <v>62</v>
      </c>
      <c r="E1394" s="825" t="s">
        <v>13736</v>
      </c>
      <c r="F1394" s="825"/>
      <c r="G1394" s="648" t="s">
        <v>38</v>
      </c>
      <c r="H1394" s="647">
        <v>1</v>
      </c>
      <c r="I1394" s="646">
        <v>20.32</v>
      </c>
      <c r="J1394" s="646">
        <v>20.32</v>
      </c>
    </row>
    <row r="1395" spans="1:10" ht="25.5" x14ac:dyDescent="0.2">
      <c r="A1395" s="640"/>
      <c r="B1395" s="640"/>
      <c r="C1395" s="640"/>
      <c r="D1395" s="640"/>
      <c r="E1395" s="640" t="s">
        <v>13209</v>
      </c>
      <c r="F1395" s="639">
        <v>7.1335433999999998</v>
      </c>
      <c r="G1395" s="640" t="s">
        <v>13210</v>
      </c>
      <c r="H1395" s="639">
        <v>6</v>
      </c>
      <c r="I1395" s="640" t="s">
        <v>13211</v>
      </c>
      <c r="J1395" s="639">
        <v>13.13</v>
      </c>
    </row>
    <row r="1396" spans="1:10" ht="15" thickBot="1" x14ac:dyDescent="0.25">
      <c r="A1396" s="640"/>
      <c r="B1396" s="640"/>
      <c r="C1396" s="640"/>
      <c r="D1396" s="640"/>
      <c r="E1396" s="640" t="s">
        <v>13212</v>
      </c>
      <c r="F1396" s="639">
        <v>7.15</v>
      </c>
      <c r="G1396" s="640"/>
      <c r="H1396" s="822" t="s">
        <v>13213</v>
      </c>
      <c r="I1396" s="822"/>
      <c r="J1396" s="639">
        <v>32.5</v>
      </c>
    </row>
    <row r="1397" spans="1:10" ht="0.95" customHeight="1" thickTop="1" x14ac:dyDescent="0.2">
      <c r="A1397" s="638"/>
      <c r="B1397" s="638"/>
      <c r="C1397" s="638"/>
      <c r="D1397" s="638"/>
      <c r="E1397" s="638"/>
      <c r="F1397" s="638"/>
      <c r="G1397" s="638"/>
      <c r="H1397" s="638"/>
      <c r="I1397" s="638"/>
      <c r="J1397" s="638"/>
    </row>
    <row r="1398" spans="1:10" ht="18" customHeight="1" x14ac:dyDescent="0.2">
      <c r="A1398" s="658" t="s">
        <v>13768</v>
      </c>
      <c r="B1398" s="656" t="s">
        <v>13186</v>
      </c>
      <c r="C1398" s="658" t="s">
        <v>13187</v>
      </c>
      <c r="D1398" s="658" t="s">
        <v>13188</v>
      </c>
      <c r="E1398" s="823" t="s">
        <v>13189</v>
      </c>
      <c r="F1398" s="823"/>
      <c r="G1398" s="657" t="s">
        <v>13190</v>
      </c>
      <c r="H1398" s="656" t="s">
        <v>13191</v>
      </c>
      <c r="I1398" s="656" t="s">
        <v>13192</v>
      </c>
      <c r="J1398" s="656" t="s">
        <v>13193</v>
      </c>
    </row>
    <row r="1399" spans="1:10" ht="36" customHeight="1" x14ac:dyDescent="0.2">
      <c r="A1399" s="654" t="s">
        <v>13194</v>
      </c>
      <c r="B1399" s="655" t="s">
        <v>13769</v>
      </c>
      <c r="C1399" s="654" t="s">
        <v>7</v>
      </c>
      <c r="D1399" s="654" t="s">
        <v>2282</v>
      </c>
      <c r="E1399" s="824" t="s">
        <v>13736</v>
      </c>
      <c r="F1399" s="824"/>
      <c r="G1399" s="653" t="s">
        <v>38</v>
      </c>
      <c r="H1399" s="652">
        <v>1</v>
      </c>
      <c r="I1399" s="651">
        <v>19.57</v>
      </c>
      <c r="J1399" s="651">
        <v>19.57</v>
      </c>
    </row>
    <row r="1400" spans="1:10" ht="36" customHeight="1" x14ac:dyDescent="0.2">
      <c r="A1400" s="649" t="s">
        <v>13197</v>
      </c>
      <c r="B1400" s="650" t="s">
        <v>13754</v>
      </c>
      <c r="C1400" s="649" t="s">
        <v>7</v>
      </c>
      <c r="D1400" s="649" t="s">
        <v>515</v>
      </c>
      <c r="E1400" s="825" t="s">
        <v>13736</v>
      </c>
      <c r="F1400" s="825"/>
      <c r="G1400" s="648" t="s">
        <v>38</v>
      </c>
      <c r="H1400" s="647">
        <v>1</v>
      </c>
      <c r="I1400" s="646">
        <v>5.03</v>
      </c>
      <c r="J1400" s="646">
        <v>5.03</v>
      </c>
    </row>
    <row r="1401" spans="1:10" ht="36" customHeight="1" x14ac:dyDescent="0.2">
      <c r="A1401" s="649" t="s">
        <v>13197</v>
      </c>
      <c r="B1401" s="650" t="s">
        <v>13770</v>
      </c>
      <c r="C1401" s="649" t="s">
        <v>7</v>
      </c>
      <c r="D1401" s="649" t="s">
        <v>531</v>
      </c>
      <c r="E1401" s="825" t="s">
        <v>13736</v>
      </c>
      <c r="F1401" s="825"/>
      <c r="G1401" s="648" t="s">
        <v>38</v>
      </c>
      <c r="H1401" s="647">
        <v>1</v>
      </c>
      <c r="I1401" s="646">
        <v>14.54</v>
      </c>
      <c r="J1401" s="646">
        <v>14.54</v>
      </c>
    </row>
    <row r="1402" spans="1:10" ht="25.5" x14ac:dyDescent="0.2">
      <c r="A1402" s="640"/>
      <c r="B1402" s="640"/>
      <c r="C1402" s="640"/>
      <c r="D1402" s="640"/>
      <c r="E1402" s="640" t="s">
        <v>13209</v>
      </c>
      <c r="F1402" s="639">
        <v>4.7701836000000002</v>
      </c>
      <c r="G1402" s="640" t="s">
        <v>13210</v>
      </c>
      <c r="H1402" s="639">
        <v>4.01</v>
      </c>
      <c r="I1402" s="640" t="s">
        <v>13211</v>
      </c>
      <c r="J1402" s="639">
        <v>8.7799999999999994</v>
      </c>
    </row>
    <row r="1403" spans="1:10" ht="15" thickBot="1" x14ac:dyDescent="0.25">
      <c r="A1403" s="640"/>
      <c r="B1403" s="640"/>
      <c r="C1403" s="640"/>
      <c r="D1403" s="640"/>
      <c r="E1403" s="640" t="s">
        <v>13212</v>
      </c>
      <c r="F1403" s="639">
        <v>5.52</v>
      </c>
      <c r="G1403" s="640"/>
      <c r="H1403" s="822" t="s">
        <v>13213</v>
      </c>
      <c r="I1403" s="822"/>
      <c r="J1403" s="639">
        <v>25.09</v>
      </c>
    </row>
    <row r="1404" spans="1:10" ht="0.95" customHeight="1" thickTop="1" x14ac:dyDescent="0.2">
      <c r="A1404" s="638"/>
      <c r="B1404" s="638"/>
      <c r="C1404" s="638"/>
      <c r="D1404" s="638"/>
      <c r="E1404" s="638"/>
      <c r="F1404" s="638"/>
      <c r="G1404" s="638"/>
      <c r="H1404" s="638"/>
      <c r="I1404" s="638"/>
      <c r="J1404" s="638"/>
    </row>
    <row r="1405" spans="1:10" ht="18" customHeight="1" x14ac:dyDescent="0.2">
      <c r="A1405" s="658" t="s">
        <v>13771</v>
      </c>
      <c r="B1405" s="656" t="s">
        <v>13186</v>
      </c>
      <c r="C1405" s="658" t="s">
        <v>13187</v>
      </c>
      <c r="D1405" s="658" t="s">
        <v>13188</v>
      </c>
      <c r="E1405" s="823" t="s">
        <v>13189</v>
      </c>
      <c r="F1405" s="823"/>
      <c r="G1405" s="657" t="s">
        <v>13190</v>
      </c>
      <c r="H1405" s="656" t="s">
        <v>13191</v>
      </c>
      <c r="I1405" s="656" t="s">
        <v>13192</v>
      </c>
      <c r="J1405" s="656" t="s">
        <v>13193</v>
      </c>
    </row>
    <row r="1406" spans="1:10" ht="36" customHeight="1" x14ac:dyDescent="0.2">
      <c r="A1406" s="654" t="s">
        <v>13194</v>
      </c>
      <c r="B1406" s="655" t="s">
        <v>13772</v>
      </c>
      <c r="C1406" s="654" t="s">
        <v>7</v>
      </c>
      <c r="D1406" s="654" t="s">
        <v>2288</v>
      </c>
      <c r="E1406" s="824" t="s">
        <v>13736</v>
      </c>
      <c r="F1406" s="824"/>
      <c r="G1406" s="653" t="s">
        <v>38</v>
      </c>
      <c r="H1406" s="652">
        <v>1</v>
      </c>
      <c r="I1406" s="651">
        <v>32.24</v>
      </c>
      <c r="J1406" s="651">
        <v>32.24</v>
      </c>
    </row>
    <row r="1407" spans="1:10" ht="36" customHeight="1" x14ac:dyDescent="0.2">
      <c r="A1407" s="649" t="s">
        <v>13197</v>
      </c>
      <c r="B1407" s="650" t="s">
        <v>13773</v>
      </c>
      <c r="C1407" s="649" t="s">
        <v>7</v>
      </c>
      <c r="D1407" s="649" t="s">
        <v>2286</v>
      </c>
      <c r="E1407" s="825" t="s">
        <v>13736</v>
      </c>
      <c r="F1407" s="825"/>
      <c r="G1407" s="648" t="s">
        <v>38</v>
      </c>
      <c r="H1407" s="647">
        <v>1</v>
      </c>
      <c r="I1407" s="646">
        <v>27.21</v>
      </c>
      <c r="J1407" s="646">
        <v>27.21</v>
      </c>
    </row>
    <row r="1408" spans="1:10" ht="36" customHeight="1" x14ac:dyDescent="0.2">
      <c r="A1408" s="649" t="s">
        <v>13197</v>
      </c>
      <c r="B1408" s="650" t="s">
        <v>13754</v>
      </c>
      <c r="C1408" s="649" t="s">
        <v>7</v>
      </c>
      <c r="D1408" s="649" t="s">
        <v>515</v>
      </c>
      <c r="E1408" s="825" t="s">
        <v>13736</v>
      </c>
      <c r="F1408" s="825"/>
      <c r="G1408" s="648" t="s">
        <v>38</v>
      </c>
      <c r="H1408" s="647">
        <v>1</v>
      </c>
      <c r="I1408" s="646">
        <v>5.03</v>
      </c>
      <c r="J1408" s="646">
        <v>5.03</v>
      </c>
    </row>
    <row r="1409" spans="1:10" ht="25.5" x14ac:dyDescent="0.2">
      <c r="A1409" s="640"/>
      <c r="B1409" s="640"/>
      <c r="C1409" s="640"/>
      <c r="D1409" s="640"/>
      <c r="E1409" s="640" t="s">
        <v>13209</v>
      </c>
      <c r="F1409" s="639">
        <v>7.8724328999999997</v>
      </c>
      <c r="G1409" s="640" t="s">
        <v>13210</v>
      </c>
      <c r="H1409" s="639">
        <v>6.62</v>
      </c>
      <c r="I1409" s="640" t="s">
        <v>13211</v>
      </c>
      <c r="J1409" s="639">
        <v>14.49</v>
      </c>
    </row>
    <row r="1410" spans="1:10" ht="15" thickBot="1" x14ac:dyDescent="0.25">
      <c r="A1410" s="640"/>
      <c r="B1410" s="640"/>
      <c r="C1410" s="640"/>
      <c r="D1410" s="640"/>
      <c r="E1410" s="640" t="s">
        <v>13212</v>
      </c>
      <c r="F1410" s="639">
        <v>9.1</v>
      </c>
      <c r="G1410" s="640"/>
      <c r="H1410" s="822" t="s">
        <v>13213</v>
      </c>
      <c r="I1410" s="822"/>
      <c r="J1410" s="639">
        <v>41.34</v>
      </c>
    </row>
    <row r="1411" spans="1:10" ht="0.95" customHeight="1" thickTop="1" x14ac:dyDescent="0.2">
      <c r="A1411" s="638"/>
      <c r="B1411" s="638"/>
      <c r="C1411" s="638"/>
      <c r="D1411" s="638"/>
      <c r="E1411" s="638"/>
      <c r="F1411" s="638"/>
      <c r="G1411" s="638"/>
      <c r="H1411" s="638"/>
      <c r="I1411" s="638"/>
      <c r="J1411" s="638"/>
    </row>
    <row r="1412" spans="1:10" ht="18" customHeight="1" x14ac:dyDescent="0.2">
      <c r="A1412" s="658" t="s">
        <v>13774</v>
      </c>
      <c r="B1412" s="656" t="s">
        <v>13186</v>
      </c>
      <c r="C1412" s="658" t="s">
        <v>13187</v>
      </c>
      <c r="D1412" s="658" t="s">
        <v>13188</v>
      </c>
      <c r="E1412" s="823" t="s">
        <v>13189</v>
      </c>
      <c r="F1412" s="823"/>
      <c r="G1412" s="657" t="s">
        <v>13190</v>
      </c>
      <c r="H1412" s="656" t="s">
        <v>13191</v>
      </c>
      <c r="I1412" s="656" t="s">
        <v>13192</v>
      </c>
      <c r="J1412" s="656" t="s">
        <v>13193</v>
      </c>
    </row>
    <row r="1413" spans="1:10" ht="36" customHeight="1" x14ac:dyDescent="0.2">
      <c r="A1413" s="654" t="s">
        <v>13194</v>
      </c>
      <c r="B1413" s="655" t="s">
        <v>13775</v>
      </c>
      <c r="C1413" s="654" t="s">
        <v>7</v>
      </c>
      <c r="D1413" s="654" t="s">
        <v>2292</v>
      </c>
      <c r="E1413" s="824" t="s">
        <v>13736</v>
      </c>
      <c r="F1413" s="824"/>
      <c r="G1413" s="653" t="s">
        <v>38</v>
      </c>
      <c r="H1413" s="652">
        <v>1</v>
      </c>
      <c r="I1413" s="651">
        <v>27.76</v>
      </c>
      <c r="J1413" s="651">
        <v>27.76</v>
      </c>
    </row>
    <row r="1414" spans="1:10" ht="36" customHeight="1" x14ac:dyDescent="0.2">
      <c r="A1414" s="649" t="s">
        <v>13197</v>
      </c>
      <c r="B1414" s="650" t="s">
        <v>13776</v>
      </c>
      <c r="C1414" s="649" t="s">
        <v>7</v>
      </c>
      <c r="D1414" s="649" t="s">
        <v>2290</v>
      </c>
      <c r="E1414" s="825" t="s">
        <v>13736</v>
      </c>
      <c r="F1414" s="825"/>
      <c r="G1414" s="648" t="s">
        <v>38</v>
      </c>
      <c r="H1414" s="647">
        <v>1</v>
      </c>
      <c r="I1414" s="646">
        <v>22.73</v>
      </c>
      <c r="J1414" s="646">
        <v>22.73</v>
      </c>
    </row>
    <row r="1415" spans="1:10" ht="36" customHeight="1" x14ac:dyDescent="0.2">
      <c r="A1415" s="649" t="s">
        <v>13197</v>
      </c>
      <c r="B1415" s="650" t="s">
        <v>13754</v>
      </c>
      <c r="C1415" s="649" t="s">
        <v>7</v>
      </c>
      <c r="D1415" s="649" t="s">
        <v>515</v>
      </c>
      <c r="E1415" s="825" t="s">
        <v>13736</v>
      </c>
      <c r="F1415" s="825"/>
      <c r="G1415" s="648" t="s">
        <v>38</v>
      </c>
      <c r="H1415" s="647">
        <v>1</v>
      </c>
      <c r="I1415" s="646">
        <v>5.03</v>
      </c>
      <c r="J1415" s="646">
        <v>5.03</v>
      </c>
    </row>
    <row r="1416" spans="1:10" ht="25.5" x14ac:dyDescent="0.2">
      <c r="A1416" s="640"/>
      <c r="B1416" s="640"/>
      <c r="C1416" s="640"/>
      <c r="D1416" s="640"/>
      <c r="E1416" s="640" t="s">
        <v>13209</v>
      </c>
      <c r="F1416" s="639">
        <v>6.0415082</v>
      </c>
      <c r="G1416" s="640" t="s">
        <v>13210</v>
      </c>
      <c r="H1416" s="639">
        <v>5.08</v>
      </c>
      <c r="I1416" s="640" t="s">
        <v>13211</v>
      </c>
      <c r="J1416" s="639">
        <v>11.12</v>
      </c>
    </row>
    <row r="1417" spans="1:10" ht="15" thickBot="1" x14ac:dyDescent="0.25">
      <c r="A1417" s="640"/>
      <c r="B1417" s="640"/>
      <c r="C1417" s="640"/>
      <c r="D1417" s="640"/>
      <c r="E1417" s="640" t="s">
        <v>13212</v>
      </c>
      <c r="F1417" s="639">
        <v>7.83</v>
      </c>
      <c r="G1417" s="640"/>
      <c r="H1417" s="822" t="s">
        <v>13213</v>
      </c>
      <c r="I1417" s="822"/>
      <c r="J1417" s="639">
        <v>35.590000000000003</v>
      </c>
    </row>
    <row r="1418" spans="1:10" ht="0.95" customHeight="1" thickTop="1" x14ac:dyDescent="0.2">
      <c r="A1418" s="638"/>
      <c r="B1418" s="638"/>
      <c r="C1418" s="638"/>
      <c r="D1418" s="638"/>
      <c r="E1418" s="638"/>
      <c r="F1418" s="638"/>
      <c r="G1418" s="638"/>
      <c r="H1418" s="638"/>
      <c r="I1418" s="638"/>
      <c r="J1418" s="638"/>
    </row>
    <row r="1419" spans="1:10" ht="18" customHeight="1" x14ac:dyDescent="0.2">
      <c r="A1419" s="658" t="s">
        <v>13777</v>
      </c>
      <c r="B1419" s="656" t="s">
        <v>13186</v>
      </c>
      <c r="C1419" s="658" t="s">
        <v>13187</v>
      </c>
      <c r="D1419" s="658" t="s">
        <v>13188</v>
      </c>
      <c r="E1419" s="823" t="s">
        <v>13189</v>
      </c>
      <c r="F1419" s="823"/>
      <c r="G1419" s="657" t="s">
        <v>13190</v>
      </c>
      <c r="H1419" s="656" t="s">
        <v>13191</v>
      </c>
      <c r="I1419" s="656" t="s">
        <v>13192</v>
      </c>
      <c r="J1419" s="656" t="s">
        <v>13193</v>
      </c>
    </row>
    <row r="1420" spans="1:10" ht="36" customHeight="1" x14ac:dyDescent="0.2">
      <c r="A1420" s="654" t="s">
        <v>13194</v>
      </c>
      <c r="B1420" s="655" t="s">
        <v>13778</v>
      </c>
      <c r="C1420" s="654" t="s">
        <v>7</v>
      </c>
      <c r="D1420" s="654" t="s">
        <v>2281</v>
      </c>
      <c r="E1420" s="824" t="s">
        <v>13736</v>
      </c>
      <c r="F1420" s="824"/>
      <c r="G1420" s="653" t="s">
        <v>38</v>
      </c>
      <c r="H1420" s="652">
        <v>1</v>
      </c>
      <c r="I1420" s="651">
        <v>26.78</v>
      </c>
      <c r="J1420" s="651">
        <v>26.78</v>
      </c>
    </row>
    <row r="1421" spans="1:10" ht="36" customHeight="1" x14ac:dyDescent="0.2">
      <c r="A1421" s="649" t="s">
        <v>13197</v>
      </c>
      <c r="B1421" s="650" t="s">
        <v>13754</v>
      </c>
      <c r="C1421" s="649" t="s">
        <v>7</v>
      </c>
      <c r="D1421" s="649" t="s">
        <v>515</v>
      </c>
      <c r="E1421" s="825" t="s">
        <v>13736</v>
      </c>
      <c r="F1421" s="825"/>
      <c r="G1421" s="648" t="s">
        <v>38</v>
      </c>
      <c r="H1421" s="647">
        <v>1</v>
      </c>
      <c r="I1421" s="646">
        <v>5.03</v>
      </c>
      <c r="J1421" s="646">
        <v>5.03</v>
      </c>
    </row>
    <row r="1422" spans="1:10" ht="36" customHeight="1" x14ac:dyDescent="0.2">
      <c r="A1422" s="649" t="s">
        <v>13197</v>
      </c>
      <c r="B1422" s="650" t="s">
        <v>13779</v>
      </c>
      <c r="C1422" s="649" t="s">
        <v>7</v>
      </c>
      <c r="D1422" s="649" t="s">
        <v>530</v>
      </c>
      <c r="E1422" s="825" t="s">
        <v>13736</v>
      </c>
      <c r="F1422" s="825"/>
      <c r="G1422" s="648" t="s">
        <v>38</v>
      </c>
      <c r="H1422" s="647">
        <v>1</v>
      </c>
      <c r="I1422" s="646">
        <v>21.75</v>
      </c>
      <c r="J1422" s="646">
        <v>21.75</v>
      </c>
    </row>
    <row r="1423" spans="1:10" ht="25.5" x14ac:dyDescent="0.2">
      <c r="A1423" s="640"/>
      <c r="B1423" s="640"/>
      <c r="C1423" s="640"/>
      <c r="D1423" s="640"/>
      <c r="E1423" s="640" t="s">
        <v>13209</v>
      </c>
      <c r="F1423" s="639">
        <v>7.1335433999999998</v>
      </c>
      <c r="G1423" s="640" t="s">
        <v>13210</v>
      </c>
      <c r="H1423" s="639">
        <v>6</v>
      </c>
      <c r="I1423" s="640" t="s">
        <v>13211</v>
      </c>
      <c r="J1423" s="639">
        <v>13.13</v>
      </c>
    </row>
    <row r="1424" spans="1:10" ht="15" thickBot="1" x14ac:dyDescent="0.25">
      <c r="A1424" s="640"/>
      <c r="B1424" s="640"/>
      <c r="C1424" s="640"/>
      <c r="D1424" s="640"/>
      <c r="E1424" s="640" t="s">
        <v>13212</v>
      </c>
      <c r="F1424" s="639">
        <v>7.56</v>
      </c>
      <c r="G1424" s="640"/>
      <c r="H1424" s="822" t="s">
        <v>13213</v>
      </c>
      <c r="I1424" s="822"/>
      <c r="J1424" s="639">
        <v>34.340000000000003</v>
      </c>
    </row>
    <row r="1425" spans="1:10" ht="0.95" customHeight="1" thickTop="1" x14ac:dyDescent="0.2">
      <c r="A1425" s="638"/>
      <c r="B1425" s="638"/>
      <c r="C1425" s="638"/>
      <c r="D1425" s="638"/>
      <c r="E1425" s="638"/>
      <c r="F1425" s="638"/>
      <c r="G1425" s="638"/>
      <c r="H1425" s="638"/>
      <c r="I1425" s="638"/>
      <c r="J1425" s="638"/>
    </row>
    <row r="1426" spans="1:10" ht="18" customHeight="1" x14ac:dyDescent="0.2">
      <c r="A1426" s="658" t="s">
        <v>13780</v>
      </c>
      <c r="B1426" s="656" t="s">
        <v>13186</v>
      </c>
      <c r="C1426" s="658" t="s">
        <v>13187</v>
      </c>
      <c r="D1426" s="658" t="s">
        <v>13188</v>
      </c>
      <c r="E1426" s="823" t="s">
        <v>13189</v>
      </c>
      <c r="F1426" s="823"/>
      <c r="G1426" s="657" t="s">
        <v>13190</v>
      </c>
      <c r="H1426" s="656" t="s">
        <v>13191</v>
      </c>
      <c r="I1426" s="656" t="s">
        <v>13192</v>
      </c>
      <c r="J1426" s="656" t="s">
        <v>13193</v>
      </c>
    </row>
    <row r="1427" spans="1:10" ht="36" customHeight="1" x14ac:dyDescent="0.2">
      <c r="A1427" s="654" t="s">
        <v>13194</v>
      </c>
      <c r="B1427" s="655" t="s">
        <v>13781</v>
      </c>
      <c r="C1427" s="654" t="s">
        <v>7</v>
      </c>
      <c r="D1427" s="654" t="s">
        <v>2284</v>
      </c>
      <c r="E1427" s="824" t="s">
        <v>13736</v>
      </c>
      <c r="F1427" s="824"/>
      <c r="G1427" s="653" t="s">
        <v>38</v>
      </c>
      <c r="H1427" s="652">
        <v>1</v>
      </c>
      <c r="I1427" s="651">
        <v>17.329999999999998</v>
      </c>
      <c r="J1427" s="651">
        <v>17.329999999999998</v>
      </c>
    </row>
    <row r="1428" spans="1:10" ht="36" customHeight="1" x14ac:dyDescent="0.2">
      <c r="A1428" s="649" t="s">
        <v>13197</v>
      </c>
      <c r="B1428" s="650" t="s">
        <v>13782</v>
      </c>
      <c r="C1428" s="649" t="s">
        <v>7</v>
      </c>
      <c r="D1428" s="649" t="s">
        <v>533</v>
      </c>
      <c r="E1428" s="825" t="s">
        <v>13736</v>
      </c>
      <c r="F1428" s="825"/>
      <c r="G1428" s="648" t="s">
        <v>38</v>
      </c>
      <c r="H1428" s="647">
        <v>1</v>
      </c>
      <c r="I1428" s="646">
        <v>12.3</v>
      </c>
      <c r="J1428" s="646">
        <v>12.3</v>
      </c>
    </row>
    <row r="1429" spans="1:10" ht="36" customHeight="1" x14ac:dyDescent="0.2">
      <c r="A1429" s="649" t="s">
        <v>13197</v>
      </c>
      <c r="B1429" s="650" t="s">
        <v>13754</v>
      </c>
      <c r="C1429" s="649" t="s">
        <v>7</v>
      </c>
      <c r="D1429" s="649" t="s">
        <v>515</v>
      </c>
      <c r="E1429" s="825" t="s">
        <v>13736</v>
      </c>
      <c r="F1429" s="825"/>
      <c r="G1429" s="648" t="s">
        <v>38</v>
      </c>
      <c r="H1429" s="647">
        <v>1</v>
      </c>
      <c r="I1429" s="646">
        <v>5.03</v>
      </c>
      <c r="J1429" s="646">
        <v>5.03</v>
      </c>
    </row>
    <row r="1430" spans="1:10" ht="25.5" x14ac:dyDescent="0.2">
      <c r="A1430" s="640"/>
      <c r="B1430" s="640"/>
      <c r="C1430" s="640"/>
      <c r="D1430" s="640"/>
      <c r="E1430" s="640" t="s">
        <v>13209</v>
      </c>
      <c r="F1430" s="639">
        <v>3.8520048</v>
      </c>
      <c r="G1430" s="640" t="s">
        <v>13210</v>
      </c>
      <c r="H1430" s="639">
        <v>3.24</v>
      </c>
      <c r="I1430" s="640" t="s">
        <v>13211</v>
      </c>
      <c r="J1430" s="639">
        <v>7.09</v>
      </c>
    </row>
    <row r="1431" spans="1:10" ht="15" thickBot="1" x14ac:dyDescent="0.25">
      <c r="A1431" s="640"/>
      <c r="B1431" s="640"/>
      <c r="C1431" s="640"/>
      <c r="D1431" s="640"/>
      <c r="E1431" s="640" t="s">
        <v>13212</v>
      </c>
      <c r="F1431" s="639">
        <v>4.8899999999999997</v>
      </c>
      <c r="G1431" s="640"/>
      <c r="H1431" s="822" t="s">
        <v>13213</v>
      </c>
      <c r="I1431" s="822"/>
      <c r="J1431" s="639">
        <v>22.22</v>
      </c>
    </row>
    <row r="1432" spans="1:10" ht="0.95" customHeight="1" thickTop="1" x14ac:dyDescent="0.2">
      <c r="A1432" s="638"/>
      <c r="B1432" s="638"/>
      <c r="C1432" s="638"/>
      <c r="D1432" s="638"/>
      <c r="E1432" s="638"/>
      <c r="F1432" s="638"/>
      <c r="G1432" s="638"/>
      <c r="H1432" s="638"/>
      <c r="I1432" s="638"/>
      <c r="J1432" s="638"/>
    </row>
    <row r="1433" spans="1:10" ht="18" customHeight="1" x14ac:dyDescent="0.2">
      <c r="A1433" s="658" t="s">
        <v>13783</v>
      </c>
      <c r="B1433" s="656" t="s">
        <v>13186</v>
      </c>
      <c r="C1433" s="658" t="s">
        <v>13187</v>
      </c>
      <c r="D1433" s="658" t="s">
        <v>13188</v>
      </c>
      <c r="E1433" s="823" t="s">
        <v>13189</v>
      </c>
      <c r="F1433" s="823"/>
      <c r="G1433" s="657" t="s">
        <v>13190</v>
      </c>
      <c r="H1433" s="656" t="s">
        <v>13191</v>
      </c>
      <c r="I1433" s="656" t="s">
        <v>13192</v>
      </c>
      <c r="J1433" s="656" t="s">
        <v>13193</v>
      </c>
    </row>
    <row r="1434" spans="1:10" ht="36" customHeight="1" x14ac:dyDescent="0.2">
      <c r="A1434" s="654" t="s">
        <v>13194</v>
      </c>
      <c r="B1434" s="655" t="s">
        <v>13784</v>
      </c>
      <c r="C1434" s="654" t="s">
        <v>7</v>
      </c>
      <c r="D1434" s="654" t="s">
        <v>2260</v>
      </c>
      <c r="E1434" s="824" t="s">
        <v>13736</v>
      </c>
      <c r="F1434" s="824"/>
      <c r="G1434" s="653" t="s">
        <v>38</v>
      </c>
      <c r="H1434" s="652">
        <v>1</v>
      </c>
      <c r="I1434" s="651">
        <v>6.46</v>
      </c>
      <c r="J1434" s="651">
        <v>6.46</v>
      </c>
    </row>
    <row r="1435" spans="1:10" ht="24" customHeight="1" x14ac:dyDescent="0.2">
      <c r="A1435" s="649" t="s">
        <v>13197</v>
      </c>
      <c r="B1435" s="650" t="s">
        <v>13785</v>
      </c>
      <c r="C1435" s="649" t="s">
        <v>7</v>
      </c>
      <c r="D1435" s="649" t="s">
        <v>4844</v>
      </c>
      <c r="E1435" s="825" t="s">
        <v>13196</v>
      </c>
      <c r="F1435" s="825"/>
      <c r="G1435" s="648" t="s">
        <v>13268</v>
      </c>
      <c r="H1435" s="647">
        <v>8.9999999999999998E-4</v>
      </c>
      <c r="I1435" s="646">
        <v>452.18</v>
      </c>
      <c r="J1435" s="646">
        <v>0.4</v>
      </c>
    </row>
    <row r="1436" spans="1:10" ht="24" customHeight="1" x14ac:dyDescent="0.2">
      <c r="A1436" s="649" t="s">
        <v>13197</v>
      </c>
      <c r="B1436" s="650" t="s">
        <v>13737</v>
      </c>
      <c r="C1436" s="649" t="s">
        <v>7</v>
      </c>
      <c r="D1436" s="649" t="s">
        <v>60</v>
      </c>
      <c r="E1436" s="825" t="s">
        <v>13196</v>
      </c>
      <c r="F1436" s="825"/>
      <c r="G1436" s="648" t="s">
        <v>23</v>
      </c>
      <c r="H1436" s="647">
        <v>0.14499999999999999</v>
      </c>
      <c r="I1436" s="646">
        <v>13.33</v>
      </c>
      <c r="J1436" s="646">
        <v>1.93</v>
      </c>
    </row>
    <row r="1437" spans="1:10" ht="24" customHeight="1" x14ac:dyDescent="0.2">
      <c r="A1437" s="649" t="s">
        <v>13197</v>
      </c>
      <c r="B1437" s="650" t="s">
        <v>13277</v>
      </c>
      <c r="C1437" s="649" t="s">
        <v>7</v>
      </c>
      <c r="D1437" s="649" t="s">
        <v>58</v>
      </c>
      <c r="E1437" s="825" t="s">
        <v>13196</v>
      </c>
      <c r="F1437" s="825"/>
      <c r="G1437" s="648" t="s">
        <v>23</v>
      </c>
      <c r="H1437" s="647">
        <v>0.14499999999999999</v>
      </c>
      <c r="I1437" s="646">
        <v>17.38</v>
      </c>
      <c r="J1437" s="646">
        <v>2.52</v>
      </c>
    </row>
    <row r="1438" spans="1:10" ht="24" customHeight="1" x14ac:dyDescent="0.2">
      <c r="A1438" s="644" t="s">
        <v>13199</v>
      </c>
      <c r="B1438" s="645" t="s">
        <v>13786</v>
      </c>
      <c r="C1438" s="644" t="s">
        <v>7</v>
      </c>
      <c r="D1438" s="644" t="s">
        <v>5711</v>
      </c>
      <c r="E1438" s="821" t="s">
        <v>13220</v>
      </c>
      <c r="F1438" s="821"/>
      <c r="G1438" s="643" t="s">
        <v>38</v>
      </c>
      <c r="H1438" s="642">
        <v>1</v>
      </c>
      <c r="I1438" s="641">
        <v>1.61</v>
      </c>
      <c r="J1438" s="641">
        <v>1.61</v>
      </c>
    </row>
    <row r="1439" spans="1:10" ht="25.5" x14ac:dyDescent="0.2">
      <c r="A1439" s="640"/>
      <c r="B1439" s="640"/>
      <c r="C1439" s="640"/>
      <c r="D1439" s="640"/>
      <c r="E1439" s="640" t="s">
        <v>13209</v>
      </c>
      <c r="F1439" s="639">
        <v>1.8526567423666196</v>
      </c>
      <c r="G1439" s="640" t="s">
        <v>13210</v>
      </c>
      <c r="H1439" s="639">
        <v>1.56</v>
      </c>
      <c r="I1439" s="640" t="s">
        <v>13211</v>
      </c>
      <c r="J1439" s="639">
        <v>3.41</v>
      </c>
    </row>
    <row r="1440" spans="1:10" ht="15" thickBot="1" x14ac:dyDescent="0.25">
      <c r="A1440" s="640"/>
      <c r="B1440" s="640"/>
      <c r="C1440" s="640"/>
      <c r="D1440" s="640"/>
      <c r="E1440" s="640" t="s">
        <v>13212</v>
      </c>
      <c r="F1440" s="639">
        <v>1.82</v>
      </c>
      <c r="G1440" s="640"/>
      <c r="H1440" s="822" t="s">
        <v>13213</v>
      </c>
      <c r="I1440" s="822"/>
      <c r="J1440" s="639">
        <v>8.2799999999999994</v>
      </c>
    </row>
    <row r="1441" spans="1:10" ht="0.95" customHeight="1" thickTop="1" x14ac:dyDescent="0.2">
      <c r="A1441" s="638"/>
      <c r="B1441" s="638"/>
      <c r="C1441" s="638"/>
      <c r="D1441" s="638"/>
      <c r="E1441" s="638"/>
      <c r="F1441" s="638"/>
      <c r="G1441" s="638"/>
      <c r="H1441" s="638"/>
      <c r="I1441" s="638"/>
      <c r="J1441" s="638"/>
    </row>
    <row r="1442" spans="1:10" ht="18" customHeight="1" x14ac:dyDescent="0.2">
      <c r="A1442" s="658" t="s">
        <v>13787</v>
      </c>
      <c r="B1442" s="656" t="s">
        <v>13186</v>
      </c>
      <c r="C1442" s="658" t="s">
        <v>13187</v>
      </c>
      <c r="D1442" s="658" t="s">
        <v>13188</v>
      </c>
      <c r="E1442" s="823" t="s">
        <v>13189</v>
      </c>
      <c r="F1442" s="823"/>
      <c r="G1442" s="657" t="s">
        <v>13190</v>
      </c>
      <c r="H1442" s="656" t="s">
        <v>13191</v>
      </c>
      <c r="I1442" s="656" t="s">
        <v>13192</v>
      </c>
      <c r="J1442" s="656" t="s">
        <v>13193</v>
      </c>
    </row>
    <row r="1443" spans="1:10" ht="36" customHeight="1" x14ac:dyDescent="0.2">
      <c r="A1443" s="654" t="s">
        <v>13194</v>
      </c>
      <c r="B1443" s="655" t="s">
        <v>13788</v>
      </c>
      <c r="C1443" s="654" t="s">
        <v>7</v>
      </c>
      <c r="D1443" s="654" t="s">
        <v>2259</v>
      </c>
      <c r="E1443" s="824" t="s">
        <v>13736</v>
      </c>
      <c r="F1443" s="824"/>
      <c r="G1443" s="653" t="s">
        <v>38</v>
      </c>
      <c r="H1443" s="652">
        <v>1</v>
      </c>
      <c r="I1443" s="651">
        <v>9.59</v>
      </c>
      <c r="J1443" s="651">
        <v>9.59</v>
      </c>
    </row>
    <row r="1444" spans="1:10" ht="24" customHeight="1" x14ac:dyDescent="0.2">
      <c r="A1444" s="649" t="s">
        <v>13197</v>
      </c>
      <c r="B1444" s="650" t="s">
        <v>13785</v>
      </c>
      <c r="C1444" s="649" t="s">
        <v>7</v>
      </c>
      <c r="D1444" s="649" t="s">
        <v>4844</v>
      </c>
      <c r="E1444" s="825" t="s">
        <v>13196</v>
      </c>
      <c r="F1444" s="825"/>
      <c r="G1444" s="648" t="s">
        <v>13268</v>
      </c>
      <c r="H1444" s="647">
        <v>8.9999999999999998E-4</v>
      </c>
      <c r="I1444" s="646">
        <v>452.18</v>
      </c>
      <c r="J1444" s="646">
        <v>0.4</v>
      </c>
    </row>
    <row r="1445" spans="1:10" ht="24" customHeight="1" x14ac:dyDescent="0.2">
      <c r="A1445" s="649" t="s">
        <v>13197</v>
      </c>
      <c r="B1445" s="650" t="s">
        <v>13737</v>
      </c>
      <c r="C1445" s="649" t="s">
        <v>7</v>
      </c>
      <c r="D1445" s="649" t="s">
        <v>60</v>
      </c>
      <c r="E1445" s="825" t="s">
        <v>13196</v>
      </c>
      <c r="F1445" s="825"/>
      <c r="G1445" s="648" t="s">
        <v>23</v>
      </c>
      <c r="H1445" s="647">
        <v>0.247</v>
      </c>
      <c r="I1445" s="646">
        <v>13.33</v>
      </c>
      <c r="J1445" s="646">
        <v>3.29</v>
      </c>
    </row>
    <row r="1446" spans="1:10" ht="24" customHeight="1" x14ac:dyDescent="0.2">
      <c r="A1446" s="649" t="s">
        <v>13197</v>
      </c>
      <c r="B1446" s="650" t="s">
        <v>13277</v>
      </c>
      <c r="C1446" s="649" t="s">
        <v>7</v>
      </c>
      <c r="D1446" s="649" t="s">
        <v>58</v>
      </c>
      <c r="E1446" s="825" t="s">
        <v>13196</v>
      </c>
      <c r="F1446" s="825"/>
      <c r="G1446" s="648" t="s">
        <v>23</v>
      </c>
      <c r="H1446" s="647">
        <v>0.247</v>
      </c>
      <c r="I1446" s="646">
        <v>17.38</v>
      </c>
      <c r="J1446" s="646">
        <v>4.29</v>
      </c>
    </row>
    <row r="1447" spans="1:10" ht="24" customHeight="1" x14ac:dyDescent="0.2">
      <c r="A1447" s="644" t="s">
        <v>13199</v>
      </c>
      <c r="B1447" s="645" t="s">
        <v>13786</v>
      </c>
      <c r="C1447" s="644" t="s">
        <v>7</v>
      </c>
      <c r="D1447" s="644" t="s">
        <v>5711</v>
      </c>
      <c r="E1447" s="821" t="s">
        <v>13220</v>
      </c>
      <c r="F1447" s="821"/>
      <c r="G1447" s="643" t="s">
        <v>38</v>
      </c>
      <c r="H1447" s="642">
        <v>1</v>
      </c>
      <c r="I1447" s="641">
        <v>1.61</v>
      </c>
      <c r="J1447" s="641">
        <v>1.61</v>
      </c>
    </row>
    <row r="1448" spans="1:10" ht="25.5" x14ac:dyDescent="0.2">
      <c r="A1448" s="640"/>
      <c r="B1448" s="640"/>
      <c r="C1448" s="640"/>
      <c r="D1448" s="640"/>
      <c r="E1448" s="640" t="s">
        <v>13209</v>
      </c>
      <c r="F1448" s="639">
        <v>3.1348473323916113</v>
      </c>
      <c r="G1448" s="640" t="s">
        <v>13210</v>
      </c>
      <c r="H1448" s="639">
        <v>2.64</v>
      </c>
      <c r="I1448" s="640" t="s">
        <v>13211</v>
      </c>
      <c r="J1448" s="639">
        <v>5.77</v>
      </c>
    </row>
    <row r="1449" spans="1:10" ht="15" thickBot="1" x14ac:dyDescent="0.25">
      <c r="A1449" s="640"/>
      <c r="B1449" s="640"/>
      <c r="C1449" s="640"/>
      <c r="D1449" s="640"/>
      <c r="E1449" s="640" t="s">
        <v>13212</v>
      </c>
      <c r="F1449" s="639">
        <v>2.7</v>
      </c>
      <c r="G1449" s="640"/>
      <c r="H1449" s="822" t="s">
        <v>13213</v>
      </c>
      <c r="I1449" s="822"/>
      <c r="J1449" s="639">
        <v>12.29</v>
      </c>
    </row>
    <row r="1450" spans="1:10" ht="0.95" customHeight="1" thickTop="1" x14ac:dyDescent="0.2">
      <c r="A1450" s="638"/>
      <c r="B1450" s="638"/>
      <c r="C1450" s="638"/>
      <c r="D1450" s="638"/>
      <c r="E1450" s="638"/>
      <c r="F1450" s="638"/>
      <c r="G1450" s="638"/>
      <c r="H1450" s="638"/>
      <c r="I1450" s="638"/>
      <c r="J1450" s="638"/>
    </row>
    <row r="1451" spans="1:10" ht="18" customHeight="1" x14ac:dyDescent="0.2">
      <c r="A1451" s="658" t="s">
        <v>13789</v>
      </c>
      <c r="B1451" s="656" t="s">
        <v>13186</v>
      </c>
      <c r="C1451" s="658" t="s">
        <v>13187</v>
      </c>
      <c r="D1451" s="658" t="s">
        <v>13188</v>
      </c>
      <c r="E1451" s="823" t="s">
        <v>13189</v>
      </c>
      <c r="F1451" s="823"/>
      <c r="G1451" s="657" t="s">
        <v>13190</v>
      </c>
      <c r="H1451" s="656" t="s">
        <v>13191</v>
      </c>
      <c r="I1451" s="656" t="s">
        <v>13192</v>
      </c>
      <c r="J1451" s="656" t="s">
        <v>13193</v>
      </c>
    </row>
    <row r="1452" spans="1:10" ht="36" customHeight="1" x14ac:dyDescent="0.2">
      <c r="A1452" s="654" t="s">
        <v>13194</v>
      </c>
      <c r="B1452" s="655" t="s">
        <v>13790</v>
      </c>
      <c r="C1452" s="654" t="s">
        <v>7</v>
      </c>
      <c r="D1452" s="654" t="s">
        <v>2258</v>
      </c>
      <c r="E1452" s="824" t="s">
        <v>13736</v>
      </c>
      <c r="F1452" s="824"/>
      <c r="G1452" s="653" t="s">
        <v>38</v>
      </c>
      <c r="H1452" s="652">
        <v>1</v>
      </c>
      <c r="I1452" s="651">
        <v>17.940000000000001</v>
      </c>
      <c r="J1452" s="651">
        <v>17.940000000000001</v>
      </c>
    </row>
    <row r="1453" spans="1:10" ht="24" customHeight="1" x14ac:dyDescent="0.2">
      <c r="A1453" s="649" t="s">
        <v>13197</v>
      </c>
      <c r="B1453" s="650" t="s">
        <v>13785</v>
      </c>
      <c r="C1453" s="649" t="s">
        <v>7</v>
      </c>
      <c r="D1453" s="649" t="s">
        <v>4844</v>
      </c>
      <c r="E1453" s="825" t="s">
        <v>13196</v>
      </c>
      <c r="F1453" s="825"/>
      <c r="G1453" s="648" t="s">
        <v>13268</v>
      </c>
      <c r="H1453" s="647">
        <v>8.9999999999999998E-4</v>
      </c>
      <c r="I1453" s="646">
        <v>452.18</v>
      </c>
      <c r="J1453" s="646">
        <v>0.4</v>
      </c>
    </row>
    <row r="1454" spans="1:10" ht="24" customHeight="1" x14ac:dyDescent="0.2">
      <c r="A1454" s="649" t="s">
        <v>13197</v>
      </c>
      <c r="B1454" s="650" t="s">
        <v>13737</v>
      </c>
      <c r="C1454" s="649" t="s">
        <v>7</v>
      </c>
      <c r="D1454" s="649" t="s">
        <v>60</v>
      </c>
      <c r="E1454" s="825" t="s">
        <v>13196</v>
      </c>
      <c r="F1454" s="825"/>
      <c r="G1454" s="648" t="s">
        <v>23</v>
      </c>
      <c r="H1454" s="647">
        <v>0.51900000000000002</v>
      </c>
      <c r="I1454" s="646">
        <v>13.33</v>
      </c>
      <c r="J1454" s="646">
        <v>6.91</v>
      </c>
    </row>
    <row r="1455" spans="1:10" ht="24" customHeight="1" x14ac:dyDescent="0.2">
      <c r="A1455" s="649" t="s">
        <v>13197</v>
      </c>
      <c r="B1455" s="650" t="s">
        <v>13277</v>
      </c>
      <c r="C1455" s="649" t="s">
        <v>7</v>
      </c>
      <c r="D1455" s="649" t="s">
        <v>58</v>
      </c>
      <c r="E1455" s="825" t="s">
        <v>13196</v>
      </c>
      <c r="F1455" s="825"/>
      <c r="G1455" s="648" t="s">
        <v>23</v>
      </c>
      <c r="H1455" s="647">
        <v>0.51900000000000002</v>
      </c>
      <c r="I1455" s="646">
        <v>17.38</v>
      </c>
      <c r="J1455" s="646">
        <v>9.02</v>
      </c>
    </row>
    <row r="1456" spans="1:10" ht="24" customHeight="1" x14ac:dyDescent="0.2">
      <c r="A1456" s="644" t="s">
        <v>13199</v>
      </c>
      <c r="B1456" s="645" t="s">
        <v>13786</v>
      </c>
      <c r="C1456" s="644" t="s">
        <v>7</v>
      </c>
      <c r="D1456" s="644" t="s">
        <v>5711</v>
      </c>
      <c r="E1456" s="821" t="s">
        <v>13220</v>
      </c>
      <c r="F1456" s="821"/>
      <c r="G1456" s="643" t="s">
        <v>38</v>
      </c>
      <c r="H1456" s="642">
        <v>1</v>
      </c>
      <c r="I1456" s="641">
        <v>1.61</v>
      </c>
      <c r="J1456" s="641">
        <v>1.61</v>
      </c>
    </row>
    <row r="1457" spans="1:10" ht="25.5" x14ac:dyDescent="0.2">
      <c r="A1457" s="640"/>
      <c r="B1457" s="640"/>
      <c r="C1457" s="640"/>
      <c r="D1457" s="640"/>
      <c r="E1457" s="640" t="s">
        <v>13209</v>
      </c>
      <c r="F1457" s="639">
        <v>6.5467782244920132</v>
      </c>
      <c r="G1457" s="640" t="s">
        <v>13210</v>
      </c>
      <c r="H1457" s="639">
        <v>5.5</v>
      </c>
      <c r="I1457" s="640" t="s">
        <v>13211</v>
      </c>
      <c r="J1457" s="639">
        <v>12.05</v>
      </c>
    </row>
    <row r="1458" spans="1:10" ht="15" thickBot="1" x14ac:dyDescent="0.25">
      <c r="A1458" s="640"/>
      <c r="B1458" s="640"/>
      <c r="C1458" s="640"/>
      <c r="D1458" s="640"/>
      <c r="E1458" s="640" t="s">
        <v>13212</v>
      </c>
      <c r="F1458" s="639">
        <v>5.0599999999999996</v>
      </c>
      <c r="G1458" s="640"/>
      <c r="H1458" s="822" t="s">
        <v>13213</v>
      </c>
      <c r="I1458" s="822"/>
      <c r="J1458" s="639">
        <v>23</v>
      </c>
    </row>
    <row r="1459" spans="1:10" ht="0.95" customHeight="1" thickTop="1" x14ac:dyDescent="0.2">
      <c r="A1459" s="638"/>
      <c r="B1459" s="638"/>
      <c r="C1459" s="638"/>
      <c r="D1459" s="638"/>
      <c r="E1459" s="638"/>
      <c r="F1459" s="638"/>
      <c r="G1459" s="638"/>
      <c r="H1459" s="638"/>
      <c r="I1459" s="638"/>
      <c r="J1459" s="638"/>
    </row>
    <row r="1460" spans="1:10" ht="18" customHeight="1" x14ac:dyDescent="0.2">
      <c r="A1460" s="658" t="s">
        <v>13791</v>
      </c>
      <c r="B1460" s="656" t="s">
        <v>13186</v>
      </c>
      <c r="C1460" s="658" t="s">
        <v>13187</v>
      </c>
      <c r="D1460" s="658" t="s">
        <v>13188</v>
      </c>
      <c r="E1460" s="823" t="s">
        <v>13189</v>
      </c>
      <c r="F1460" s="823"/>
      <c r="G1460" s="657" t="s">
        <v>13190</v>
      </c>
      <c r="H1460" s="656" t="s">
        <v>13191</v>
      </c>
      <c r="I1460" s="656" t="s">
        <v>13192</v>
      </c>
      <c r="J1460" s="656" t="s">
        <v>13193</v>
      </c>
    </row>
    <row r="1461" spans="1:10" ht="36" customHeight="1" x14ac:dyDescent="0.2">
      <c r="A1461" s="654" t="s">
        <v>13194</v>
      </c>
      <c r="B1461" s="655" t="s">
        <v>13792</v>
      </c>
      <c r="C1461" s="654" t="s">
        <v>7</v>
      </c>
      <c r="D1461" s="654" t="s">
        <v>12900</v>
      </c>
      <c r="E1461" s="824" t="s">
        <v>13736</v>
      </c>
      <c r="F1461" s="824"/>
      <c r="G1461" s="653" t="s">
        <v>38</v>
      </c>
      <c r="H1461" s="652">
        <v>1</v>
      </c>
      <c r="I1461" s="651">
        <v>85.48</v>
      </c>
      <c r="J1461" s="651">
        <v>85.48</v>
      </c>
    </row>
    <row r="1462" spans="1:10" ht="36" customHeight="1" x14ac:dyDescent="0.2">
      <c r="A1462" s="649" t="s">
        <v>13197</v>
      </c>
      <c r="B1462" s="650" t="s">
        <v>13793</v>
      </c>
      <c r="C1462" s="649" t="s">
        <v>7</v>
      </c>
      <c r="D1462" s="649" t="s">
        <v>4161</v>
      </c>
      <c r="E1462" s="825" t="s">
        <v>13301</v>
      </c>
      <c r="F1462" s="825"/>
      <c r="G1462" s="648" t="s">
        <v>13268</v>
      </c>
      <c r="H1462" s="647">
        <v>9.1000000000000004E-3</v>
      </c>
      <c r="I1462" s="646">
        <v>2239.92</v>
      </c>
      <c r="J1462" s="646">
        <v>20.38</v>
      </c>
    </row>
    <row r="1463" spans="1:10" ht="36" customHeight="1" x14ac:dyDescent="0.2">
      <c r="A1463" s="649" t="s">
        <v>13197</v>
      </c>
      <c r="B1463" s="650" t="s">
        <v>13794</v>
      </c>
      <c r="C1463" s="649" t="s">
        <v>7</v>
      </c>
      <c r="D1463" s="649" t="s">
        <v>11717</v>
      </c>
      <c r="E1463" s="825" t="s">
        <v>13297</v>
      </c>
      <c r="F1463" s="825"/>
      <c r="G1463" s="648" t="s">
        <v>13268</v>
      </c>
      <c r="H1463" s="647">
        <v>3.5999999999999997E-2</v>
      </c>
      <c r="I1463" s="646">
        <v>195</v>
      </c>
      <c r="J1463" s="646">
        <v>7.02</v>
      </c>
    </row>
    <row r="1464" spans="1:10" ht="24" customHeight="1" x14ac:dyDescent="0.2">
      <c r="A1464" s="649" t="s">
        <v>13197</v>
      </c>
      <c r="B1464" s="650" t="s">
        <v>13244</v>
      </c>
      <c r="C1464" s="649" t="s">
        <v>7</v>
      </c>
      <c r="D1464" s="649" t="s">
        <v>25</v>
      </c>
      <c r="E1464" s="825" t="s">
        <v>13196</v>
      </c>
      <c r="F1464" s="825"/>
      <c r="G1464" s="648" t="s">
        <v>23</v>
      </c>
      <c r="H1464" s="647">
        <v>5.9499999999999997E-2</v>
      </c>
      <c r="I1464" s="646">
        <v>13.34</v>
      </c>
      <c r="J1464" s="646">
        <v>0.79</v>
      </c>
    </row>
    <row r="1465" spans="1:10" ht="24" customHeight="1" x14ac:dyDescent="0.2">
      <c r="A1465" s="649" t="s">
        <v>13197</v>
      </c>
      <c r="B1465" s="650" t="s">
        <v>13252</v>
      </c>
      <c r="C1465" s="649" t="s">
        <v>7</v>
      </c>
      <c r="D1465" s="649" t="s">
        <v>53</v>
      </c>
      <c r="E1465" s="825" t="s">
        <v>13196</v>
      </c>
      <c r="F1465" s="825"/>
      <c r="G1465" s="648" t="s">
        <v>23</v>
      </c>
      <c r="H1465" s="647">
        <v>5.9499999999999997E-2</v>
      </c>
      <c r="I1465" s="646">
        <v>16.78</v>
      </c>
      <c r="J1465" s="646">
        <v>0.99</v>
      </c>
    </row>
    <row r="1466" spans="1:10" ht="24" customHeight="1" x14ac:dyDescent="0.2">
      <c r="A1466" s="644" t="s">
        <v>13199</v>
      </c>
      <c r="B1466" s="645" t="s">
        <v>13795</v>
      </c>
      <c r="C1466" s="644" t="s">
        <v>7</v>
      </c>
      <c r="D1466" s="644" t="s">
        <v>11799</v>
      </c>
      <c r="E1466" s="821">
        <v>0</v>
      </c>
      <c r="F1466" s="821"/>
      <c r="G1466" s="643" t="s">
        <v>38</v>
      </c>
      <c r="H1466" s="642">
        <v>1</v>
      </c>
      <c r="I1466" s="641">
        <v>56.3</v>
      </c>
      <c r="J1466" s="641">
        <v>56.3</v>
      </c>
    </row>
    <row r="1467" spans="1:10" ht="25.5" x14ac:dyDescent="0.2">
      <c r="A1467" s="640"/>
      <c r="B1467" s="640"/>
      <c r="C1467" s="640"/>
      <c r="D1467" s="640"/>
      <c r="E1467" s="640" t="s">
        <v>13209</v>
      </c>
      <c r="F1467" s="639">
        <v>7.5138541779854391</v>
      </c>
      <c r="G1467" s="640" t="s">
        <v>13210</v>
      </c>
      <c r="H1467" s="639">
        <v>6.32</v>
      </c>
      <c r="I1467" s="640" t="s">
        <v>13211</v>
      </c>
      <c r="J1467" s="639">
        <v>13.83</v>
      </c>
    </row>
    <row r="1468" spans="1:10" ht="15" thickBot="1" x14ac:dyDescent="0.25">
      <c r="A1468" s="640"/>
      <c r="B1468" s="640"/>
      <c r="C1468" s="640"/>
      <c r="D1468" s="640"/>
      <c r="E1468" s="640" t="s">
        <v>13212</v>
      </c>
      <c r="F1468" s="639">
        <v>24.13</v>
      </c>
      <c r="G1468" s="640"/>
      <c r="H1468" s="822" t="s">
        <v>13213</v>
      </c>
      <c r="I1468" s="822"/>
      <c r="J1468" s="639">
        <v>109.61</v>
      </c>
    </row>
    <row r="1469" spans="1:10" ht="0.95" customHeight="1" thickTop="1" x14ac:dyDescent="0.2">
      <c r="A1469" s="638"/>
      <c r="B1469" s="638"/>
      <c r="C1469" s="638"/>
      <c r="D1469" s="638"/>
      <c r="E1469" s="638"/>
      <c r="F1469" s="638"/>
      <c r="G1469" s="638"/>
      <c r="H1469" s="638"/>
      <c r="I1469" s="638"/>
      <c r="J1469" s="638"/>
    </row>
    <row r="1470" spans="1:10" ht="18" customHeight="1" x14ac:dyDescent="0.2">
      <c r="A1470" s="658" t="s">
        <v>13796</v>
      </c>
      <c r="B1470" s="656" t="s">
        <v>13186</v>
      </c>
      <c r="C1470" s="658" t="s">
        <v>13187</v>
      </c>
      <c r="D1470" s="658" t="s">
        <v>13188</v>
      </c>
      <c r="E1470" s="823" t="s">
        <v>13189</v>
      </c>
      <c r="F1470" s="823"/>
      <c r="G1470" s="657" t="s">
        <v>13190</v>
      </c>
      <c r="H1470" s="656" t="s">
        <v>13191</v>
      </c>
      <c r="I1470" s="656" t="s">
        <v>13192</v>
      </c>
      <c r="J1470" s="656" t="s">
        <v>13193</v>
      </c>
    </row>
    <row r="1471" spans="1:10" ht="24" customHeight="1" x14ac:dyDescent="0.2">
      <c r="A1471" s="654" t="s">
        <v>13194</v>
      </c>
      <c r="B1471" s="655" t="s">
        <v>13797</v>
      </c>
      <c r="C1471" s="654" t="s">
        <v>7</v>
      </c>
      <c r="D1471" s="654" t="s">
        <v>9918</v>
      </c>
      <c r="E1471" s="824" t="s">
        <v>13432</v>
      </c>
      <c r="F1471" s="824"/>
      <c r="G1471" s="653" t="s">
        <v>38</v>
      </c>
      <c r="H1471" s="652">
        <v>1</v>
      </c>
      <c r="I1471" s="651">
        <v>76.430000000000007</v>
      </c>
      <c r="J1471" s="651">
        <v>76.430000000000007</v>
      </c>
    </row>
    <row r="1472" spans="1:10" ht="24" customHeight="1" x14ac:dyDescent="0.2">
      <c r="A1472" s="649" t="s">
        <v>13197</v>
      </c>
      <c r="B1472" s="650" t="s">
        <v>13244</v>
      </c>
      <c r="C1472" s="649" t="s">
        <v>7</v>
      </c>
      <c r="D1472" s="649" t="s">
        <v>25</v>
      </c>
      <c r="E1472" s="825" t="s">
        <v>13196</v>
      </c>
      <c r="F1472" s="825"/>
      <c r="G1472" s="648" t="s">
        <v>23</v>
      </c>
      <c r="H1472" s="647">
        <v>0.14069999999999999</v>
      </c>
      <c r="I1472" s="646">
        <v>13.34</v>
      </c>
      <c r="J1472" s="646">
        <v>1.87</v>
      </c>
    </row>
    <row r="1473" spans="1:10" ht="24" customHeight="1" x14ac:dyDescent="0.2">
      <c r="A1473" s="649" t="s">
        <v>13197</v>
      </c>
      <c r="B1473" s="650" t="s">
        <v>13261</v>
      </c>
      <c r="C1473" s="649" t="s">
        <v>7</v>
      </c>
      <c r="D1473" s="649" t="s">
        <v>56</v>
      </c>
      <c r="E1473" s="825" t="s">
        <v>13196</v>
      </c>
      <c r="F1473" s="825"/>
      <c r="G1473" s="648" t="s">
        <v>23</v>
      </c>
      <c r="H1473" s="647">
        <v>0.44669999999999999</v>
      </c>
      <c r="I1473" s="646">
        <v>16.739999999999998</v>
      </c>
      <c r="J1473" s="646">
        <v>7.47</v>
      </c>
    </row>
    <row r="1474" spans="1:10" ht="24" customHeight="1" x14ac:dyDescent="0.2">
      <c r="A1474" s="644" t="s">
        <v>13199</v>
      </c>
      <c r="B1474" s="645" t="s">
        <v>13798</v>
      </c>
      <c r="C1474" s="644" t="s">
        <v>7</v>
      </c>
      <c r="D1474" s="644" t="s">
        <v>5939</v>
      </c>
      <c r="E1474" s="821" t="s">
        <v>13220</v>
      </c>
      <c r="F1474" s="821"/>
      <c r="G1474" s="643" t="s">
        <v>38</v>
      </c>
      <c r="H1474" s="642">
        <v>1</v>
      </c>
      <c r="I1474" s="641">
        <v>67</v>
      </c>
      <c r="J1474" s="641">
        <v>67</v>
      </c>
    </row>
    <row r="1475" spans="1:10" ht="24" customHeight="1" x14ac:dyDescent="0.2">
      <c r="A1475" s="644" t="s">
        <v>13199</v>
      </c>
      <c r="B1475" s="645" t="s">
        <v>13509</v>
      </c>
      <c r="C1475" s="644" t="s">
        <v>7</v>
      </c>
      <c r="D1475" s="644" t="s">
        <v>3869</v>
      </c>
      <c r="E1475" s="821" t="s">
        <v>13220</v>
      </c>
      <c r="F1475" s="821"/>
      <c r="G1475" s="643" t="s">
        <v>38</v>
      </c>
      <c r="H1475" s="642">
        <v>2.1000000000000001E-2</v>
      </c>
      <c r="I1475" s="641">
        <v>4.5999999999999996</v>
      </c>
      <c r="J1475" s="641">
        <v>0.09</v>
      </c>
    </row>
    <row r="1476" spans="1:10" ht="25.5" x14ac:dyDescent="0.2">
      <c r="A1476" s="640"/>
      <c r="B1476" s="640"/>
      <c r="C1476" s="640"/>
      <c r="D1476" s="640"/>
      <c r="E1476" s="640" t="s">
        <v>13209</v>
      </c>
      <c r="F1476" s="639">
        <v>3.9769640334673477</v>
      </c>
      <c r="G1476" s="640" t="s">
        <v>13210</v>
      </c>
      <c r="H1476" s="639">
        <v>3.34</v>
      </c>
      <c r="I1476" s="640" t="s">
        <v>13211</v>
      </c>
      <c r="J1476" s="639">
        <v>7.32</v>
      </c>
    </row>
    <row r="1477" spans="1:10" ht="15" thickBot="1" x14ac:dyDescent="0.25">
      <c r="A1477" s="640"/>
      <c r="B1477" s="640"/>
      <c r="C1477" s="640"/>
      <c r="D1477" s="640"/>
      <c r="E1477" s="640" t="s">
        <v>13212</v>
      </c>
      <c r="F1477" s="639">
        <v>21.58</v>
      </c>
      <c r="G1477" s="640"/>
      <c r="H1477" s="822" t="s">
        <v>13213</v>
      </c>
      <c r="I1477" s="822"/>
      <c r="J1477" s="639">
        <v>98.01</v>
      </c>
    </row>
    <row r="1478" spans="1:10" ht="0.95" customHeight="1" thickTop="1" x14ac:dyDescent="0.2">
      <c r="A1478" s="638"/>
      <c r="B1478" s="638"/>
      <c r="C1478" s="638"/>
      <c r="D1478" s="638"/>
      <c r="E1478" s="638"/>
      <c r="F1478" s="638"/>
      <c r="G1478" s="638"/>
      <c r="H1478" s="638"/>
      <c r="I1478" s="638"/>
      <c r="J1478" s="638"/>
    </row>
    <row r="1479" spans="1:10" ht="18" customHeight="1" x14ac:dyDescent="0.2">
      <c r="A1479" s="658" t="s">
        <v>13799</v>
      </c>
      <c r="B1479" s="656" t="s">
        <v>13186</v>
      </c>
      <c r="C1479" s="658" t="s">
        <v>13187</v>
      </c>
      <c r="D1479" s="658" t="s">
        <v>13188</v>
      </c>
      <c r="E1479" s="823" t="s">
        <v>13189</v>
      </c>
      <c r="F1479" s="823"/>
      <c r="G1479" s="657" t="s">
        <v>13190</v>
      </c>
      <c r="H1479" s="656" t="s">
        <v>13191</v>
      </c>
      <c r="I1479" s="656" t="s">
        <v>13192</v>
      </c>
      <c r="J1479" s="656" t="s">
        <v>13193</v>
      </c>
    </row>
    <row r="1480" spans="1:10" ht="24" customHeight="1" x14ac:dyDescent="0.2">
      <c r="A1480" s="654" t="s">
        <v>13194</v>
      </c>
      <c r="B1480" s="655" t="s">
        <v>13800</v>
      </c>
      <c r="C1480" s="654" t="s">
        <v>7</v>
      </c>
      <c r="D1480" s="654" t="s">
        <v>13023</v>
      </c>
      <c r="E1480" s="824" t="s">
        <v>13432</v>
      </c>
      <c r="F1480" s="824"/>
      <c r="G1480" s="653" t="s">
        <v>38</v>
      </c>
      <c r="H1480" s="652">
        <v>1</v>
      </c>
      <c r="I1480" s="651">
        <v>53.53</v>
      </c>
      <c r="J1480" s="651">
        <v>53.53</v>
      </c>
    </row>
    <row r="1481" spans="1:10" ht="24" customHeight="1" x14ac:dyDescent="0.2">
      <c r="A1481" s="649" t="s">
        <v>13197</v>
      </c>
      <c r="B1481" s="650" t="s">
        <v>13737</v>
      </c>
      <c r="C1481" s="649" t="s">
        <v>7</v>
      </c>
      <c r="D1481" s="649" t="s">
        <v>60</v>
      </c>
      <c r="E1481" s="825" t="s">
        <v>13196</v>
      </c>
      <c r="F1481" s="825"/>
      <c r="G1481" s="648" t="s">
        <v>23</v>
      </c>
      <c r="H1481" s="647">
        <v>0.63300000000000001</v>
      </c>
      <c r="I1481" s="646">
        <v>13.33</v>
      </c>
      <c r="J1481" s="646">
        <v>8.43</v>
      </c>
    </row>
    <row r="1482" spans="1:10" ht="24" customHeight="1" x14ac:dyDescent="0.2">
      <c r="A1482" s="649" t="s">
        <v>13197</v>
      </c>
      <c r="B1482" s="650" t="s">
        <v>13277</v>
      </c>
      <c r="C1482" s="649" t="s">
        <v>7</v>
      </c>
      <c r="D1482" s="649" t="s">
        <v>58</v>
      </c>
      <c r="E1482" s="825" t="s">
        <v>13196</v>
      </c>
      <c r="F1482" s="825"/>
      <c r="G1482" s="648" t="s">
        <v>23</v>
      </c>
      <c r="H1482" s="647">
        <v>0.63300000000000001</v>
      </c>
      <c r="I1482" s="646">
        <v>17.38</v>
      </c>
      <c r="J1482" s="646">
        <v>11</v>
      </c>
    </row>
    <row r="1483" spans="1:10" ht="24" customHeight="1" x14ac:dyDescent="0.2">
      <c r="A1483" s="644" t="s">
        <v>13199</v>
      </c>
      <c r="B1483" s="645" t="s">
        <v>13801</v>
      </c>
      <c r="C1483" s="644" t="s">
        <v>7</v>
      </c>
      <c r="D1483" s="644" t="s">
        <v>5260</v>
      </c>
      <c r="E1483" s="821" t="s">
        <v>13220</v>
      </c>
      <c r="F1483" s="821"/>
      <c r="G1483" s="643" t="s">
        <v>38</v>
      </c>
      <c r="H1483" s="642">
        <v>1</v>
      </c>
      <c r="I1483" s="641">
        <v>34.1</v>
      </c>
      <c r="J1483" s="641">
        <v>34.1</v>
      </c>
    </row>
    <row r="1484" spans="1:10" ht="25.5" x14ac:dyDescent="0.2">
      <c r="A1484" s="640"/>
      <c r="B1484" s="640"/>
      <c r="C1484" s="640"/>
      <c r="D1484" s="640"/>
      <c r="E1484" s="640" t="s">
        <v>13209</v>
      </c>
      <c r="F1484" s="639">
        <v>7.9321960230359663</v>
      </c>
      <c r="G1484" s="640" t="s">
        <v>13210</v>
      </c>
      <c r="H1484" s="639">
        <v>6.67</v>
      </c>
      <c r="I1484" s="640" t="s">
        <v>13211</v>
      </c>
      <c r="J1484" s="639">
        <v>14.6</v>
      </c>
    </row>
    <row r="1485" spans="1:10" ht="15" thickBot="1" x14ac:dyDescent="0.25">
      <c r="A1485" s="640"/>
      <c r="B1485" s="640"/>
      <c r="C1485" s="640"/>
      <c r="D1485" s="640"/>
      <c r="E1485" s="640" t="s">
        <v>13212</v>
      </c>
      <c r="F1485" s="639">
        <v>15.11</v>
      </c>
      <c r="G1485" s="640"/>
      <c r="H1485" s="822" t="s">
        <v>13213</v>
      </c>
      <c r="I1485" s="822"/>
      <c r="J1485" s="639">
        <v>68.64</v>
      </c>
    </row>
    <row r="1486" spans="1:10" ht="0.95" customHeight="1" thickTop="1" x14ac:dyDescent="0.2">
      <c r="A1486" s="638"/>
      <c r="B1486" s="638"/>
      <c r="C1486" s="638"/>
      <c r="D1486" s="638"/>
      <c r="E1486" s="638"/>
      <c r="F1486" s="638"/>
      <c r="G1486" s="638"/>
      <c r="H1486" s="638"/>
      <c r="I1486" s="638"/>
      <c r="J1486" s="638"/>
    </row>
    <row r="1487" spans="1:10" ht="18" customHeight="1" x14ac:dyDescent="0.2">
      <c r="A1487" s="658" t="s">
        <v>13802</v>
      </c>
      <c r="B1487" s="656" t="s">
        <v>13186</v>
      </c>
      <c r="C1487" s="658" t="s">
        <v>13187</v>
      </c>
      <c r="D1487" s="658" t="s">
        <v>13188</v>
      </c>
      <c r="E1487" s="823" t="s">
        <v>13189</v>
      </c>
      <c r="F1487" s="823"/>
      <c r="G1487" s="657" t="s">
        <v>13190</v>
      </c>
      <c r="H1487" s="656" t="s">
        <v>13191</v>
      </c>
      <c r="I1487" s="656" t="s">
        <v>13192</v>
      </c>
      <c r="J1487" s="656" t="s">
        <v>13193</v>
      </c>
    </row>
    <row r="1488" spans="1:10" ht="24" customHeight="1" x14ac:dyDescent="0.2">
      <c r="A1488" s="654" t="s">
        <v>13194</v>
      </c>
      <c r="B1488" s="655" t="s">
        <v>13803</v>
      </c>
      <c r="C1488" s="654" t="s">
        <v>7</v>
      </c>
      <c r="D1488" s="654" t="s">
        <v>406</v>
      </c>
      <c r="E1488" s="824" t="s">
        <v>13432</v>
      </c>
      <c r="F1488" s="824"/>
      <c r="G1488" s="653" t="s">
        <v>18</v>
      </c>
      <c r="H1488" s="652">
        <v>1</v>
      </c>
      <c r="I1488" s="651">
        <v>4.2</v>
      </c>
      <c r="J1488" s="651">
        <v>4.2</v>
      </c>
    </row>
    <row r="1489" spans="1:10" ht="24" customHeight="1" x14ac:dyDescent="0.2">
      <c r="A1489" s="649" t="s">
        <v>13197</v>
      </c>
      <c r="B1489" s="650" t="s">
        <v>13737</v>
      </c>
      <c r="C1489" s="649" t="s">
        <v>7</v>
      </c>
      <c r="D1489" s="649" t="s">
        <v>60</v>
      </c>
      <c r="E1489" s="825" t="s">
        <v>13196</v>
      </c>
      <c r="F1489" s="825"/>
      <c r="G1489" s="648" t="s">
        <v>23</v>
      </c>
      <c r="H1489" s="647">
        <v>3.4000000000000002E-2</v>
      </c>
      <c r="I1489" s="646">
        <v>13.33</v>
      </c>
      <c r="J1489" s="646">
        <v>0.45</v>
      </c>
    </row>
    <row r="1490" spans="1:10" ht="24" customHeight="1" x14ac:dyDescent="0.2">
      <c r="A1490" s="649" t="s">
        <v>13197</v>
      </c>
      <c r="B1490" s="650" t="s">
        <v>13277</v>
      </c>
      <c r="C1490" s="649" t="s">
        <v>7</v>
      </c>
      <c r="D1490" s="649" t="s">
        <v>58</v>
      </c>
      <c r="E1490" s="825" t="s">
        <v>13196</v>
      </c>
      <c r="F1490" s="825"/>
      <c r="G1490" s="648" t="s">
        <v>23</v>
      </c>
      <c r="H1490" s="647">
        <v>0.216</v>
      </c>
      <c r="I1490" s="646">
        <v>17.38</v>
      </c>
      <c r="J1490" s="646">
        <v>3.75</v>
      </c>
    </row>
    <row r="1491" spans="1:10" ht="25.5" x14ac:dyDescent="0.2">
      <c r="A1491" s="640"/>
      <c r="B1491" s="640"/>
      <c r="C1491" s="640"/>
      <c r="D1491" s="640"/>
      <c r="E1491" s="640" t="s">
        <v>13209</v>
      </c>
      <c r="F1491" s="639">
        <v>1.7657285667717049</v>
      </c>
      <c r="G1491" s="640" t="s">
        <v>13210</v>
      </c>
      <c r="H1491" s="639">
        <v>1.48</v>
      </c>
      <c r="I1491" s="640" t="s">
        <v>13211</v>
      </c>
      <c r="J1491" s="639">
        <v>3.25</v>
      </c>
    </row>
    <row r="1492" spans="1:10" ht="15" thickBot="1" x14ac:dyDescent="0.25">
      <c r="A1492" s="640"/>
      <c r="B1492" s="640"/>
      <c r="C1492" s="640"/>
      <c r="D1492" s="640"/>
      <c r="E1492" s="640" t="s">
        <v>13212</v>
      </c>
      <c r="F1492" s="639">
        <v>1.18</v>
      </c>
      <c r="G1492" s="640"/>
      <c r="H1492" s="822" t="s">
        <v>13213</v>
      </c>
      <c r="I1492" s="822"/>
      <c r="J1492" s="639">
        <v>5.38</v>
      </c>
    </row>
    <row r="1493" spans="1:10" ht="0.95" customHeight="1" thickTop="1" x14ac:dyDescent="0.2">
      <c r="A1493" s="638"/>
      <c r="B1493" s="638"/>
      <c r="C1493" s="638"/>
      <c r="D1493" s="638"/>
      <c r="E1493" s="638"/>
      <c r="F1493" s="638"/>
      <c r="G1493" s="638"/>
      <c r="H1493" s="638"/>
      <c r="I1493" s="638"/>
      <c r="J1493" s="638"/>
    </row>
    <row r="1494" spans="1:10" ht="18" customHeight="1" x14ac:dyDescent="0.2">
      <c r="A1494" s="658" t="s">
        <v>13804</v>
      </c>
      <c r="B1494" s="656" t="s">
        <v>13186</v>
      </c>
      <c r="C1494" s="658" t="s">
        <v>13187</v>
      </c>
      <c r="D1494" s="658" t="s">
        <v>13188</v>
      </c>
      <c r="E1494" s="823" t="s">
        <v>13189</v>
      </c>
      <c r="F1494" s="823"/>
      <c r="G1494" s="657" t="s">
        <v>13190</v>
      </c>
      <c r="H1494" s="656" t="s">
        <v>13191</v>
      </c>
      <c r="I1494" s="656" t="s">
        <v>13192</v>
      </c>
      <c r="J1494" s="656" t="s">
        <v>13193</v>
      </c>
    </row>
    <row r="1495" spans="1:10" ht="36" customHeight="1" x14ac:dyDescent="0.2">
      <c r="A1495" s="654" t="s">
        <v>13194</v>
      </c>
      <c r="B1495" s="655" t="s">
        <v>13805</v>
      </c>
      <c r="C1495" s="654" t="s">
        <v>7</v>
      </c>
      <c r="D1495" s="654" t="s">
        <v>496</v>
      </c>
      <c r="E1495" s="824" t="s">
        <v>13432</v>
      </c>
      <c r="F1495" s="824"/>
      <c r="G1495" s="653" t="s">
        <v>18</v>
      </c>
      <c r="H1495" s="652">
        <v>1</v>
      </c>
      <c r="I1495" s="651">
        <v>9.0500000000000007</v>
      </c>
      <c r="J1495" s="651">
        <v>9.0500000000000007</v>
      </c>
    </row>
    <row r="1496" spans="1:10" ht="24" customHeight="1" x14ac:dyDescent="0.2">
      <c r="A1496" s="649" t="s">
        <v>13197</v>
      </c>
      <c r="B1496" s="650" t="s">
        <v>13433</v>
      </c>
      <c r="C1496" s="649" t="s">
        <v>7</v>
      </c>
      <c r="D1496" s="649" t="s">
        <v>1239</v>
      </c>
      <c r="E1496" s="825" t="s">
        <v>13196</v>
      </c>
      <c r="F1496" s="825"/>
      <c r="G1496" s="648" t="s">
        <v>23</v>
      </c>
      <c r="H1496" s="647">
        <v>7.5999999999999998E-2</v>
      </c>
      <c r="I1496" s="646">
        <v>12.83</v>
      </c>
      <c r="J1496" s="646">
        <v>0.97</v>
      </c>
    </row>
    <row r="1497" spans="1:10" ht="24" customHeight="1" x14ac:dyDescent="0.2">
      <c r="A1497" s="649" t="s">
        <v>13197</v>
      </c>
      <c r="B1497" s="650" t="s">
        <v>13261</v>
      </c>
      <c r="C1497" s="649" t="s">
        <v>7</v>
      </c>
      <c r="D1497" s="649" t="s">
        <v>56</v>
      </c>
      <c r="E1497" s="825" t="s">
        <v>13196</v>
      </c>
      <c r="F1497" s="825"/>
      <c r="G1497" s="648" t="s">
        <v>23</v>
      </c>
      <c r="H1497" s="647">
        <v>0.48299999999999998</v>
      </c>
      <c r="I1497" s="646">
        <v>16.739999999999998</v>
      </c>
      <c r="J1497" s="646">
        <v>8.08</v>
      </c>
    </row>
    <row r="1498" spans="1:10" ht="25.5" x14ac:dyDescent="0.2">
      <c r="A1498" s="640"/>
      <c r="B1498" s="640"/>
      <c r="C1498" s="640"/>
      <c r="D1498" s="640"/>
      <c r="E1498" s="640" t="s">
        <v>13209</v>
      </c>
      <c r="F1498" s="639">
        <v>3.8954688688471149</v>
      </c>
      <c r="G1498" s="640" t="s">
        <v>13210</v>
      </c>
      <c r="H1498" s="639">
        <v>3.27</v>
      </c>
      <c r="I1498" s="640" t="s">
        <v>13211</v>
      </c>
      <c r="J1498" s="639">
        <v>7.17</v>
      </c>
    </row>
    <row r="1499" spans="1:10" ht="15" thickBot="1" x14ac:dyDescent="0.25">
      <c r="A1499" s="640"/>
      <c r="B1499" s="640"/>
      <c r="C1499" s="640"/>
      <c r="D1499" s="640"/>
      <c r="E1499" s="640" t="s">
        <v>13212</v>
      </c>
      <c r="F1499" s="639">
        <v>2.5499999999999998</v>
      </c>
      <c r="G1499" s="640"/>
      <c r="H1499" s="822" t="s">
        <v>13213</v>
      </c>
      <c r="I1499" s="822"/>
      <c r="J1499" s="639">
        <v>11.6</v>
      </c>
    </row>
    <row r="1500" spans="1:10" ht="0.95" customHeight="1" thickTop="1" x14ac:dyDescent="0.2">
      <c r="A1500" s="638"/>
      <c r="B1500" s="638"/>
      <c r="C1500" s="638"/>
      <c r="D1500" s="638"/>
      <c r="E1500" s="638"/>
      <c r="F1500" s="638"/>
      <c r="G1500" s="638"/>
      <c r="H1500" s="638"/>
      <c r="I1500" s="638"/>
      <c r="J1500" s="638"/>
    </row>
    <row r="1501" spans="1:10" ht="18" customHeight="1" x14ac:dyDescent="0.2">
      <c r="A1501" s="658" t="s">
        <v>13806</v>
      </c>
      <c r="B1501" s="656" t="s">
        <v>13186</v>
      </c>
      <c r="C1501" s="658" t="s">
        <v>13187</v>
      </c>
      <c r="D1501" s="658" t="s">
        <v>13188</v>
      </c>
      <c r="E1501" s="823" t="s">
        <v>13189</v>
      </c>
      <c r="F1501" s="823"/>
      <c r="G1501" s="657" t="s">
        <v>13190</v>
      </c>
      <c r="H1501" s="656" t="s">
        <v>13191</v>
      </c>
      <c r="I1501" s="656" t="s">
        <v>13192</v>
      </c>
      <c r="J1501" s="656" t="s">
        <v>13193</v>
      </c>
    </row>
    <row r="1502" spans="1:10" ht="36" customHeight="1" x14ac:dyDescent="0.2">
      <c r="A1502" s="654" t="s">
        <v>13194</v>
      </c>
      <c r="B1502" s="655" t="s">
        <v>13807</v>
      </c>
      <c r="C1502" s="654" t="s">
        <v>7</v>
      </c>
      <c r="D1502" s="654" t="s">
        <v>10767</v>
      </c>
      <c r="E1502" s="824" t="s">
        <v>13297</v>
      </c>
      <c r="F1502" s="824"/>
      <c r="G1502" s="653" t="s">
        <v>111</v>
      </c>
      <c r="H1502" s="652">
        <v>1</v>
      </c>
      <c r="I1502" s="651">
        <v>1.4</v>
      </c>
      <c r="J1502" s="651">
        <v>1.4</v>
      </c>
    </row>
    <row r="1503" spans="1:10" ht="48" customHeight="1" x14ac:dyDescent="0.2">
      <c r="A1503" s="649" t="s">
        <v>13197</v>
      </c>
      <c r="B1503" s="650" t="s">
        <v>13290</v>
      </c>
      <c r="C1503" s="649" t="s">
        <v>7</v>
      </c>
      <c r="D1503" s="649" t="s">
        <v>922</v>
      </c>
      <c r="E1503" s="825" t="s">
        <v>13272</v>
      </c>
      <c r="F1503" s="825"/>
      <c r="G1503" s="648" t="s">
        <v>50</v>
      </c>
      <c r="H1503" s="647">
        <v>1.17E-2</v>
      </c>
      <c r="I1503" s="646">
        <v>107.94</v>
      </c>
      <c r="J1503" s="646">
        <v>1.26</v>
      </c>
    </row>
    <row r="1504" spans="1:10" ht="48" customHeight="1" x14ac:dyDescent="0.2">
      <c r="A1504" s="649" t="s">
        <v>13197</v>
      </c>
      <c r="B1504" s="650" t="s">
        <v>13292</v>
      </c>
      <c r="C1504" s="649" t="s">
        <v>7</v>
      </c>
      <c r="D1504" s="649" t="s">
        <v>923</v>
      </c>
      <c r="E1504" s="825" t="s">
        <v>13272</v>
      </c>
      <c r="F1504" s="825"/>
      <c r="G1504" s="648" t="s">
        <v>67</v>
      </c>
      <c r="H1504" s="647">
        <v>5.0000000000000001E-3</v>
      </c>
      <c r="I1504" s="646">
        <v>29.66</v>
      </c>
      <c r="J1504" s="646">
        <v>0.14000000000000001</v>
      </c>
    </row>
    <row r="1505" spans="1:10" ht="25.5" x14ac:dyDescent="0.2">
      <c r="A1505" s="640"/>
      <c r="B1505" s="640"/>
      <c r="C1505" s="640"/>
      <c r="D1505" s="640"/>
      <c r="E1505" s="640" t="s">
        <v>13209</v>
      </c>
      <c r="F1505" s="639">
        <v>8.1495164620232527E-2</v>
      </c>
      <c r="G1505" s="640" t="s">
        <v>13210</v>
      </c>
      <c r="H1505" s="639">
        <v>7.0000000000000007E-2</v>
      </c>
      <c r="I1505" s="640" t="s">
        <v>13211</v>
      </c>
      <c r="J1505" s="639">
        <v>0.15</v>
      </c>
    </row>
    <row r="1506" spans="1:10" ht="15" thickBot="1" x14ac:dyDescent="0.25">
      <c r="A1506" s="640"/>
      <c r="B1506" s="640"/>
      <c r="C1506" s="640"/>
      <c r="D1506" s="640"/>
      <c r="E1506" s="640" t="s">
        <v>13212</v>
      </c>
      <c r="F1506" s="639">
        <v>0.39</v>
      </c>
      <c r="G1506" s="640"/>
      <c r="H1506" s="822" t="s">
        <v>13213</v>
      </c>
      <c r="I1506" s="822"/>
      <c r="J1506" s="639">
        <v>1.79</v>
      </c>
    </row>
    <row r="1507" spans="1:10" ht="0.95" customHeight="1" thickTop="1" x14ac:dyDescent="0.2">
      <c r="A1507" s="638"/>
      <c r="B1507" s="638"/>
      <c r="C1507" s="638"/>
      <c r="D1507" s="638"/>
      <c r="E1507" s="638"/>
      <c r="F1507" s="638"/>
      <c r="G1507" s="638"/>
      <c r="H1507" s="638"/>
      <c r="I1507" s="638"/>
      <c r="J1507" s="638"/>
    </row>
    <row r="1508" spans="1:10" ht="18" customHeight="1" x14ac:dyDescent="0.2">
      <c r="A1508" s="658" t="s">
        <v>13808</v>
      </c>
      <c r="B1508" s="656" t="s">
        <v>13186</v>
      </c>
      <c r="C1508" s="658" t="s">
        <v>13187</v>
      </c>
      <c r="D1508" s="658" t="s">
        <v>13188</v>
      </c>
      <c r="E1508" s="823" t="s">
        <v>13189</v>
      </c>
      <c r="F1508" s="823"/>
      <c r="G1508" s="657" t="s">
        <v>13190</v>
      </c>
      <c r="H1508" s="656" t="s">
        <v>13191</v>
      </c>
      <c r="I1508" s="656" t="s">
        <v>13192</v>
      </c>
      <c r="J1508" s="656" t="s">
        <v>13193</v>
      </c>
    </row>
    <row r="1509" spans="1:10" ht="24" customHeight="1" x14ac:dyDescent="0.2">
      <c r="A1509" s="654" t="s">
        <v>13194</v>
      </c>
      <c r="B1509" s="655" t="s">
        <v>13809</v>
      </c>
      <c r="C1509" s="654" t="s">
        <v>7</v>
      </c>
      <c r="D1509" s="654" t="s">
        <v>1898</v>
      </c>
      <c r="E1509" s="824" t="s">
        <v>13432</v>
      </c>
      <c r="F1509" s="824"/>
      <c r="G1509" s="653" t="s">
        <v>38</v>
      </c>
      <c r="H1509" s="652">
        <v>1</v>
      </c>
      <c r="I1509" s="651">
        <v>2.7</v>
      </c>
      <c r="J1509" s="651">
        <v>2.7</v>
      </c>
    </row>
    <row r="1510" spans="1:10" ht="24" customHeight="1" x14ac:dyDescent="0.2">
      <c r="A1510" s="649" t="s">
        <v>13197</v>
      </c>
      <c r="B1510" s="650" t="s">
        <v>13433</v>
      </c>
      <c r="C1510" s="649" t="s">
        <v>7</v>
      </c>
      <c r="D1510" s="649" t="s">
        <v>1239</v>
      </c>
      <c r="E1510" s="825" t="s">
        <v>13196</v>
      </c>
      <c r="F1510" s="825"/>
      <c r="G1510" s="648" t="s">
        <v>23</v>
      </c>
      <c r="H1510" s="647">
        <v>2.3E-2</v>
      </c>
      <c r="I1510" s="646">
        <v>12.83</v>
      </c>
      <c r="J1510" s="646">
        <v>0.28999999999999998</v>
      </c>
    </row>
    <row r="1511" spans="1:10" ht="24" customHeight="1" x14ac:dyDescent="0.2">
      <c r="A1511" s="649" t="s">
        <v>13197</v>
      </c>
      <c r="B1511" s="650" t="s">
        <v>13261</v>
      </c>
      <c r="C1511" s="649" t="s">
        <v>7</v>
      </c>
      <c r="D1511" s="649" t="s">
        <v>56</v>
      </c>
      <c r="E1511" s="825" t="s">
        <v>13196</v>
      </c>
      <c r="F1511" s="825"/>
      <c r="G1511" s="648" t="s">
        <v>23</v>
      </c>
      <c r="H1511" s="647">
        <v>0.14399999999999999</v>
      </c>
      <c r="I1511" s="646">
        <v>16.739999999999998</v>
      </c>
      <c r="J1511" s="646">
        <v>2.41</v>
      </c>
    </row>
    <row r="1512" spans="1:10" ht="25.5" x14ac:dyDescent="0.2">
      <c r="A1512" s="640"/>
      <c r="B1512" s="640"/>
      <c r="C1512" s="640"/>
      <c r="D1512" s="640"/>
      <c r="E1512" s="640" t="s">
        <v>13209</v>
      </c>
      <c r="F1512" s="639">
        <v>1.157231337607302</v>
      </c>
      <c r="G1512" s="640" t="s">
        <v>13210</v>
      </c>
      <c r="H1512" s="639">
        <v>0.97</v>
      </c>
      <c r="I1512" s="640" t="s">
        <v>13211</v>
      </c>
      <c r="J1512" s="639">
        <v>2.13</v>
      </c>
    </row>
    <row r="1513" spans="1:10" ht="15" thickBot="1" x14ac:dyDescent="0.25">
      <c r="A1513" s="640"/>
      <c r="B1513" s="640"/>
      <c r="C1513" s="640"/>
      <c r="D1513" s="640"/>
      <c r="E1513" s="640" t="s">
        <v>13212</v>
      </c>
      <c r="F1513" s="639">
        <v>0.76</v>
      </c>
      <c r="G1513" s="640"/>
      <c r="H1513" s="822" t="s">
        <v>13213</v>
      </c>
      <c r="I1513" s="822"/>
      <c r="J1513" s="639">
        <v>3.46</v>
      </c>
    </row>
    <row r="1514" spans="1:10" ht="0.95" customHeight="1" thickTop="1" x14ac:dyDescent="0.2">
      <c r="A1514" s="638"/>
      <c r="B1514" s="638"/>
      <c r="C1514" s="638"/>
      <c r="D1514" s="638"/>
      <c r="E1514" s="638"/>
      <c r="F1514" s="638"/>
      <c r="G1514" s="638"/>
      <c r="H1514" s="638"/>
      <c r="I1514" s="638"/>
      <c r="J1514" s="638"/>
    </row>
    <row r="1515" spans="1:10" ht="18" customHeight="1" x14ac:dyDescent="0.2">
      <c r="A1515" s="658" t="s">
        <v>13810</v>
      </c>
      <c r="B1515" s="656" t="s">
        <v>13186</v>
      </c>
      <c r="C1515" s="658" t="s">
        <v>13187</v>
      </c>
      <c r="D1515" s="658" t="s">
        <v>13188</v>
      </c>
      <c r="E1515" s="823" t="s">
        <v>13189</v>
      </c>
      <c r="F1515" s="823"/>
      <c r="G1515" s="657" t="s">
        <v>13190</v>
      </c>
      <c r="H1515" s="656" t="s">
        <v>13191</v>
      </c>
      <c r="I1515" s="656" t="s">
        <v>13192</v>
      </c>
      <c r="J1515" s="656" t="s">
        <v>13193</v>
      </c>
    </row>
    <row r="1516" spans="1:10" ht="24" customHeight="1" x14ac:dyDescent="0.2">
      <c r="A1516" s="654" t="s">
        <v>13194</v>
      </c>
      <c r="B1516" s="655" t="s">
        <v>13811</v>
      </c>
      <c r="C1516" s="654" t="s">
        <v>7</v>
      </c>
      <c r="D1516" s="654" t="s">
        <v>405</v>
      </c>
      <c r="E1516" s="824" t="s">
        <v>13432</v>
      </c>
      <c r="F1516" s="824"/>
      <c r="G1516" s="653" t="s">
        <v>18</v>
      </c>
      <c r="H1516" s="652">
        <v>1</v>
      </c>
      <c r="I1516" s="651">
        <v>15.89</v>
      </c>
      <c r="J1516" s="651">
        <v>15.89</v>
      </c>
    </row>
    <row r="1517" spans="1:10" ht="24" customHeight="1" x14ac:dyDescent="0.2">
      <c r="A1517" s="649" t="s">
        <v>13197</v>
      </c>
      <c r="B1517" s="650" t="s">
        <v>13271</v>
      </c>
      <c r="C1517" s="649" t="s">
        <v>7</v>
      </c>
      <c r="D1517" s="649" t="s">
        <v>77</v>
      </c>
      <c r="E1517" s="825" t="s">
        <v>13272</v>
      </c>
      <c r="F1517" s="825"/>
      <c r="G1517" s="648" t="s">
        <v>50</v>
      </c>
      <c r="H1517" s="647">
        <v>0.157</v>
      </c>
      <c r="I1517" s="646">
        <v>14.29</v>
      </c>
      <c r="J1517" s="646">
        <v>2.2400000000000002</v>
      </c>
    </row>
    <row r="1518" spans="1:10" ht="24" customHeight="1" x14ac:dyDescent="0.2">
      <c r="A1518" s="649" t="s">
        <v>13197</v>
      </c>
      <c r="B1518" s="650" t="s">
        <v>13273</v>
      </c>
      <c r="C1518" s="649" t="s">
        <v>7</v>
      </c>
      <c r="D1518" s="649" t="s">
        <v>91</v>
      </c>
      <c r="E1518" s="825" t="s">
        <v>13272</v>
      </c>
      <c r="F1518" s="825"/>
      <c r="G1518" s="648" t="s">
        <v>67</v>
      </c>
      <c r="H1518" s="647">
        <v>0.34599999999999997</v>
      </c>
      <c r="I1518" s="646">
        <v>12.22</v>
      </c>
      <c r="J1518" s="646">
        <v>4.22</v>
      </c>
    </row>
    <row r="1519" spans="1:10" ht="24" customHeight="1" x14ac:dyDescent="0.2">
      <c r="A1519" s="649" t="s">
        <v>13197</v>
      </c>
      <c r="B1519" s="650" t="s">
        <v>13433</v>
      </c>
      <c r="C1519" s="649" t="s">
        <v>7</v>
      </c>
      <c r="D1519" s="649" t="s">
        <v>1239</v>
      </c>
      <c r="E1519" s="825" t="s">
        <v>13196</v>
      </c>
      <c r="F1519" s="825"/>
      <c r="G1519" s="648" t="s">
        <v>23</v>
      </c>
      <c r="H1519" s="647">
        <v>7.9000000000000001E-2</v>
      </c>
      <c r="I1519" s="646">
        <v>12.83</v>
      </c>
      <c r="J1519" s="646">
        <v>1.01</v>
      </c>
    </row>
    <row r="1520" spans="1:10" ht="24" customHeight="1" x14ac:dyDescent="0.2">
      <c r="A1520" s="649" t="s">
        <v>13197</v>
      </c>
      <c r="B1520" s="650" t="s">
        <v>13261</v>
      </c>
      <c r="C1520" s="649" t="s">
        <v>7</v>
      </c>
      <c r="D1520" s="649" t="s">
        <v>56</v>
      </c>
      <c r="E1520" s="825" t="s">
        <v>13196</v>
      </c>
      <c r="F1520" s="825"/>
      <c r="G1520" s="648" t="s">
        <v>23</v>
      </c>
      <c r="H1520" s="647">
        <v>0.503</v>
      </c>
      <c r="I1520" s="646">
        <v>16.739999999999998</v>
      </c>
      <c r="J1520" s="646">
        <v>8.42</v>
      </c>
    </row>
    <row r="1521" spans="1:10" ht="25.5" x14ac:dyDescent="0.2">
      <c r="A1521" s="640"/>
      <c r="B1521" s="640"/>
      <c r="C1521" s="640"/>
      <c r="D1521" s="640"/>
      <c r="E1521" s="640" t="s">
        <v>13209</v>
      </c>
      <c r="F1521" s="639">
        <v>6.0849722916440294</v>
      </c>
      <c r="G1521" s="640" t="s">
        <v>13210</v>
      </c>
      <c r="H1521" s="639">
        <v>5.12</v>
      </c>
      <c r="I1521" s="640" t="s">
        <v>13211</v>
      </c>
      <c r="J1521" s="639">
        <v>11.2</v>
      </c>
    </row>
    <row r="1522" spans="1:10" ht="15" thickBot="1" x14ac:dyDescent="0.25">
      <c r="A1522" s="640"/>
      <c r="B1522" s="640"/>
      <c r="C1522" s="640"/>
      <c r="D1522" s="640"/>
      <c r="E1522" s="640" t="s">
        <v>13212</v>
      </c>
      <c r="F1522" s="639">
        <v>4.4800000000000004</v>
      </c>
      <c r="G1522" s="640"/>
      <c r="H1522" s="822" t="s">
        <v>13213</v>
      </c>
      <c r="I1522" s="822"/>
      <c r="J1522" s="639">
        <v>20.37</v>
      </c>
    </row>
    <row r="1523" spans="1:10" ht="0.95" customHeight="1" thickTop="1" x14ac:dyDescent="0.2">
      <c r="A1523" s="638"/>
      <c r="B1523" s="638"/>
      <c r="C1523" s="638"/>
      <c r="D1523" s="638"/>
      <c r="E1523" s="638"/>
      <c r="F1523" s="638"/>
      <c r="G1523" s="638"/>
      <c r="H1523" s="638"/>
      <c r="I1523" s="638"/>
      <c r="J1523" s="638"/>
    </row>
    <row r="1524" spans="1:10" ht="18" customHeight="1" x14ac:dyDescent="0.2">
      <c r="A1524" s="658" t="s">
        <v>13812</v>
      </c>
      <c r="B1524" s="656" t="s">
        <v>13186</v>
      </c>
      <c r="C1524" s="658" t="s">
        <v>13187</v>
      </c>
      <c r="D1524" s="658" t="s">
        <v>13188</v>
      </c>
      <c r="E1524" s="823" t="s">
        <v>13189</v>
      </c>
      <c r="F1524" s="823"/>
      <c r="G1524" s="657" t="s">
        <v>13190</v>
      </c>
      <c r="H1524" s="656" t="s">
        <v>13191</v>
      </c>
      <c r="I1524" s="656" t="s">
        <v>13192</v>
      </c>
      <c r="J1524" s="656" t="s">
        <v>13193</v>
      </c>
    </row>
    <row r="1525" spans="1:10" ht="24" customHeight="1" x14ac:dyDescent="0.2">
      <c r="A1525" s="654" t="s">
        <v>13194</v>
      </c>
      <c r="B1525" s="655" t="s">
        <v>13813</v>
      </c>
      <c r="C1525" s="654" t="s">
        <v>7</v>
      </c>
      <c r="D1525" s="654" t="s">
        <v>1900</v>
      </c>
      <c r="E1525" s="824" t="s">
        <v>13432</v>
      </c>
      <c r="F1525" s="824"/>
      <c r="G1525" s="653" t="s">
        <v>38</v>
      </c>
      <c r="H1525" s="652">
        <v>1</v>
      </c>
      <c r="I1525" s="651">
        <v>17.47</v>
      </c>
      <c r="J1525" s="651">
        <v>17.47</v>
      </c>
    </row>
    <row r="1526" spans="1:10" ht="24" customHeight="1" x14ac:dyDescent="0.2">
      <c r="A1526" s="649" t="s">
        <v>13197</v>
      </c>
      <c r="B1526" s="650" t="s">
        <v>13433</v>
      </c>
      <c r="C1526" s="649" t="s">
        <v>7</v>
      </c>
      <c r="D1526" s="649" t="s">
        <v>1239</v>
      </c>
      <c r="E1526" s="825" t="s">
        <v>13196</v>
      </c>
      <c r="F1526" s="825"/>
      <c r="G1526" s="648" t="s">
        <v>23</v>
      </c>
      <c r="H1526" s="647">
        <v>0.14599999999999999</v>
      </c>
      <c r="I1526" s="646">
        <v>12.83</v>
      </c>
      <c r="J1526" s="646">
        <v>1.87</v>
      </c>
    </row>
    <row r="1527" spans="1:10" ht="24" customHeight="1" x14ac:dyDescent="0.2">
      <c r="A1527" s="649" t="s">
        <v>13197</v>
      </c>
      <c r="B1527" s="650" t="s">
        <v>13261</v>
      </c>
      <c r="C1527" s="649" t="s">
        <v>7</v>
      </c>
      <c r="D1527" s="649" t="s">
        <v>56</v>
      </c>
      <c r="E1527" s="825" t="s">
        <v>13196</v>
      </c>
      <c r="F1527" s="825"/>
      <c r="G1527" s="648" t="s">
        <v>23</v>
      </c>
      <c r="H1527" s="647">
        <v>0.93200000000000005</v>
      </c>
      <c r="I1527" s="646">
        <v>16.739999999999998</v>
      </c>
      <c r="J1527" s="646">
        <v>15.6</v>
      </c>
    </row>
    <row r="1528" spans="1:10" ht="25.5" x14ac:dyDescent="0.2">
      <c r="A1528" s="640"/>
      <c r="B1528" s="640"/>
      <c r="C1528" s="640"/>
      <c r="D1528" s="640"/>
      <c r="E1528" s="640" t="s">
        <v>13209</v>
      </c>
      <c r="F1528" s="639">
        <v>7.5247201999348041</v>
      </c>
      <c r="G1528" s="640" t="s">
        <v>13210</v>
      </c>
      <c r="H1528" s="639">
        <v>6.33</v>
      </c>
      <c r="I1528" s="640" t="s">
        <v>13211</v>
      </c>
      <c r="J1528" s="639">
        <v>13.85</v>
      </c>
    </row>
    <row r="1529" spans="1:10" ht="15" thickBot="1" x14ac:dyDescent="0.25">
      <c r="A1529" s="640"/>
      <c r="B1529" s="640"/>
      <c r="C1529" s="640"/>
      <c r="D1529" s="640"/>
      <c r="E1529" s="640" t="s">
        <v>13212</v>
      </c>
      <c r="F1529" s="639">
        <v>4.93</v>
      </c>
      <c r="G1529" s="640"/>
      <c r="H1529" s="822" t="s">
        <v>13213</v>
      </c>
      <c r="I1529" s="822"/>
      <c r="J1529" s="639">
        <v>22.4</v>
      </c>
    </row>
    <row r="1530" spans="1:10" ht="0.95" customHeight="1" thickTop="1" x14ac:dyDescent="0.2">
      <c r="A1530" s="638"/>
      <c r="B1530" s="638"/>
      <c r="C1530" s="638"/>
      <c r="D1530" s="638"/>
      <c r="E1530" s="638"/>
      <c r="F1530" s="638"/>
      <c r="G1530" s="638"/>
      <c r="H1530" s="638"/>
      <c r="I1530" s="638"/>
      <c r="J1530" s="638"/>
    </row>
    <row r="1531" spans="1:10" ht="18" customHeight="1" x14ac:dyDescent="0.2">
      <c r="A1531" s="658" t="s">
        <v>13814</v>
      </c>
      <c r="B1531" s="656" t="s">
        <v>13186</v>
      </c>
      <c r="C1531" s="658" t="s">
        <v>13187</v>
      </c>
      <c r="D1531" s="658" t="s">
        <v>13188</v>
      </c>
      <c r="E1531" s="823" t="s">
        <v>13189</v>
      </c>
      <c r="F1531" s="823"/>
      <c r="G1531" s="657" t="s">
        <v>13190</v>
      </c>
      <c r="H1531" s="656" t="s">
        <v>13191</v>
      </c>
      <c r="I1531" s="656" t="s">
        <v>13192</v>
      </c>
      <c r="J1531" s="656" t="s">
        <v>13193</v>
      </c>
    </row>
    <row r="1532" spans="1:10" ht="24" customHeight="1" x14ac:dyDescent="0.2">
      <c r="A1532" s="654" t="s">
        <v>13194</v>
      </c>
      <c r="B1532" s="655" t="s">
        <v>13815</v>
      </c>
      <c r="C1532" s="654" t="s">
        <v>7</v>
      </c>
      <c r="D1532" s="654" t="s">
        <v>11310</v>
      </c>
      <c r="E1532" s="824" t="s">
        <v>13736</v>
      </c>
      <c r="F1532" s="824"/>
      <c r="G1532" s="653" t="s">
        <v>38</v>
      </c>
      <c r="H1532" s="652">
        <v>1</v>
      </c>
      <c r="I1532" s="651">
        <v>8.9700000000000006</v>
      </c>
      <c r="J1532" s="651">
        <v>8.9700000000000006</v>
      </c>
    </row>
    <row r="1533" spans="1:10" ht="24" customHeight="1" x14ac:dyDescent="0.2">
      <c r="A1533" s="649" t="s">
        <v>13197</v>
      </c>
      <c r="B1533" s="650" t="s">
        <v>13737</v>
      </c>
      <c r="C1533" s="649" t="s">
        <v>7</v>
      </c>
      <c r="D1533" s="649" t="s">
        <v>60</v>
      </c>
      <c r="E1533" s="825" t="s">
        <v>13196</v>
      </c>
      <c r="F1533" s="825"/>
      <c r="G1533" s="648" t="s">
        <v>23</v>
      </c>
      <c r="H1533" s="647">
        <v>3.5200000000000002E-2</v>
      </c>
      <c r="I1533" s="646">
        <v>13.33</v>
      </c>
      <c r="J1533" s="646">
        <v>0.46</v>
      </c>
    </row>
    <row r="1534" spans="1:10" ht="24" customHeight="1" x14ac:dyDescent="0.2">
      <c r="A1534" s="649" t="s">
        <v>13197</v>
      </c>
      <c r="B1534" s="650" t="s">
        <v>13277</v>
      </c>
      <c r="C1534" s="649" t="s">
        <v>7</v>
      </c>
      <c r="D1534" s="649" t="s">
        <v>58</v>
      </c>
      <c r="E1534" s="825" t="s">
        <v>13196</v>
      </c>
      <c r="F1534" s="825"/>
      <c r="G1534" s="648" t="s">
        <v>23</v>
      </c>
      <c r="H1534" s="647">
        <v>3.5200000000000002E-2</v>
      </c>
      <c r="I1534" s="646">
        <v>17.38</v>
      </c>
      <c r="J1534" s="646">
        <v>0.61</v>
      </c>
    </row>
    <row r="1535" spans="1:10" ht="24" customHeight="1" x14ac:dyDescent="0.2">
      <c r="A1535" s="644" t="s">
        <v>13199</v>
      </c>
      <c r="B1535" s="645" t="s">
        <v>13816</v>
      </c>
      <c r="C1535" s="644" t="s">
        <v>7</v>
      </c>
      <c r="D1535" s="644" t="s">
        <v>6522</v>
      </c>
      <c r="E1535" s="821" t="s">
        <v>13220</v>
      </c>
      <c r="F1535" s="821"/>
      <c r="G1535" s="643" t="s">
        <v>38</v>
      </c>
      <c r="H1535" s="642">
        <v>1</v>
      </c>
      <c r="I1535" s="641">
        <v>7.2</v>
      </c>
      <c r="J1535" s="641">
        <v>7.2</v>
      </c>
    </row>
    <row r="1536" spans="1:10" ht="36" customHeight="1" x14ac:dyDescent="0.2">
      <c r="A1536" s="644" t="s">
        <v>13199</v>
      </c>
      <c r="B1536" s="645" t="s">
        <v>13817</v>
      </c>
      <c r="C1536" s="644" t="s">
        <v>7</v>
      </c>
      <c r="D1536" s="644" t="s">
        <v>8908</v>
      </c>
      <c r="E1536" s="821" t="s">
        <v>13220</v>
      </c>
      <c r="F1536" s="821"/>
      <c r="G1536" s="643" t="s">
        <v>38</v>
      </c>
      <c r="H1536" s="642">
        <v>1</v>
      </c>
      <c r="I1536" s="641">
        <v>0.7</v>
      </c>
      <c r="J1536" s="641">
        <v>0.7</v>
      </c>
    </row>
    <row r="1537" spans="1:10" ht="25.5" x14ac:dyDescent="0.2">
      <c r="A1537" s="640"/>
      <c r="B1537" s="640"/>
      <c r="C1537" s="640"/>
      <c r="D1537" s="640"/>
      <c r="E1537" s="640" t="s">
        <v>13209</v>
      </c>
      <c r="F1537" s="639">
        <v>0.43464087797457351</v>
      </c>
      <c r="G1537" s="640" t="s">
        <v>13210</v>
      </c>
      <c r="H1537" s="639">
        <v>0.37</v>
      </c>
      <c r="I1537" s="640" t="s">
        <v>13211</v>
      </c>
      <c r="J1537" s="639">
        <v>0.8</v>
      </c>
    </row>
    <row r="1538" spans="1:10" ht="15" thickBot="1" x14ac:dyDescent="0.25">
      <c r="A1538" s="640"/>
      <c r="B1538" s="640"/>
      <c r="C1538" s="640"/>
      <c r="D1538" s="640"/>
      <c r="E1538" s="640" t="s">
        <v>13212</v>
      </c>
      <c r="F1538" s="639">
        <v>2.5299999999999998</v>
      </c>
      <c r="G1538" s="640"/>
      <c r="H1538" s="822" t="s">
        <v>13213</v>
      </c>
      <c r="I1538" s="822"/>
      <c r="J1538" s="639">
        <v>11.5</v>
      </c>
    </row>
    <row r="1539" spans="1:10" ht="0.95" customHeight="1" thickTop="1" x14ac:dyDescent="0.2">
      <c r="A1539" s="638"/>
      <c r="B1539" s="638"/>
      <c r="C1539" s="638"/>
      <c r="D1539" s="638"/>
      <c r="E1539" s="638"/>
      <c r="F1539" s="638"/>
      <c r="G1539" s="638"/>
      <c r="H1539" s="638"/>
      <c r="I1539" s="638"/>
      <c r="J1539" s="638"/>
    </row>
    <row r="1540" spans="1:10" ht="18" customHeight="1" x14ac:dyDescent="0.2">
      <c r="A1540" s="658" t="s">
        <v>13818</v>
      </c>
      <c r="B1540" s="656" t="s">
        <v>13186</v>
      </c>
      <c r="C1540" s="658" t="s">
        <v>13187</v>
      </c>
      <c r="D1540" s="658" t="s">
        <v>13188</v>
      </c>
      <c r="E1540" s="823" t="s">
        <v>13189</v>
      </c>
      <c r="F1540" s="823"/>
      <c r="G1540" s="657" t="s">
        <v>13190</v>
      </c>
      <c r="H1540" s="656" t="s">
        <v>13191</v>
      </c>
      <c r="I1540" s="656" t="s">
        <v>13192</v>
      </c>
      <c r="J1540" s="656" t="s">
        <v>13193</v>
      </c>
    </row>
    <row r="1541" spans="1:10" ht="24" customHeight="1" x14ac:dyDescent="0.2">
      <c r="A1541" s="654" t="s">
        <v>13194</v>
      </c>
      <c r="B1541" s="655" t="s">
        <v>13819</v>
      </c>
      <c r="C1541" s="654" t="s">
        <v>7</v>
      </c>
      <c r="D1541" s="654" t="s">
        <v>11311</v>
      </c>
      <c r="E1541" s="824" t="s">
        <v>13736</v>
      </c>
      <c r="F1541" s="824"/>
      <c r="G1541" s="653" t="s">
        <v>38</v>
      </c>
      <c r="H1541" s="652">
        <v>1</v>
      </c>
      <c r="I1541" s="651">
        <v>9.35</v>
      </c>
      <c r="J1541" s="651">
        <v>9.35</v>
      </c>
    </row>
    <row r="1542" spans="1:10" ht="24" customHeight="1" x14ac:dyDescent="0.2">
      <c r="A1542" s="649" t="s">
        <v>13197</v>
      </c>
      <c r="B1542" s="650" t="s">
        <v>13737</v>
      </c>
      <c r="C1542" s="649" t="s">
        <v>7</v>
      </c>
      <c r="D1542" s="649" t="s">
        <v>60</v>
      </c>
      <c r="E1542" s="825" t="s">
        <v>13196</v>
      </c>
      <c r="F1542" s="825"/>
      <c r="G1542" s="648" t="s">
        <v>23</v>
      </c>
      <c r="H1542" s="647">
        <v>4.7600000000000003E-2</v>
      </c>
      <c r="I1542" s="646">
        <v>13.33</v>
      </c>
      <c r="J1542" s="646">
        <v>0.63</v>
      </c>
    </row>
    <row r="1543" spans="1:10" ht="24" customHeight="1" x14ac:dyDescent="0.2">
      <c r="A1543" s="649" t="s">
        <v>13197</v>
      </c>
      <c r="B1543" s="650" t="s">
        <v>13277</v>
      </c>
      <c r="C1543" s="649" t="s">
        <v>7</v>
      </c>
      <c r="D1543" s="649" t="s">
        <v>58</v>
      </c>
      <c r="E1543" s="825" t="s">
        <v>13196</v>
      </c>
      <c r="F1543" s="825"/>
      <c r="G1543" s="648" t="s">
        <v>23</v>
      </c>
      <c r="H1543" s="647">
        <v>4.7600000000000003E-2</v>
      </c>
      <c r="I1543" s="646">
        <v>17.38</v>
      </c>
      <c r="J1543" s="646">
        <v>0.82</v>
      </c>
    </row>
    <row r="1544" spans="1:10" ht="24" customHeight="1" x14ac:dyDescent="0.2">
      <c r="A1544" s="644" t="s">
        <v>13199</v>
      </c>
      <c r="B1544" s="645" t="s">
        <v>13816</v>
      </c>
      <c r="C1544" s="644" t="s">
        <v>7</v>
      </c>
      <c r="D1544" s="644" t="s">
        <v>6522</v>
      </c>
      <c r="E1544" s="821" t="s">
        <v>13220</v>
      </c>
      <c r="F1544" s="821"/>
      <c r="G1544" s="643" t="s">
        <v>38</v>
      </c>
      <c r="H1544" s="642">
        <v>1</v>
      </c>
      <c r="I1544" s="641">
        <v>7.2</v>
      </c>
      <c r="J1544" s="641">
        <v>7.2</v>
      </c>
    </row>
    <row r="1545" spans="1:10" ht="36" customHeight="1" x14ac:dyDescent="0.2">
      <c r="A1545" s="644" t="s">
        <v>13199</v>
      </c>
      <c r="B1545" s="645" t="s">
        <v>13817</v>
      </c>
      <c r="C1545" s="644" t="s">
        <v>7</v>
      </c>
      <c r="D1545" s="644" t="s">
        <v>8908</v>
      </c>
      <c r="E1545" s="821" t="s">
        <v>13220</v>
      </c>
      <c r="F1545" s="821"/>
      <c r="G1545" s="643" t="s">
        <v>38</v>
      </c>
      <c r="H1545" s="642">
        <v>1</v>
      </c>
      <c r="I1545" s="641">
        <v>0.7</v>
      </c>
      <c r="J1545" s="641">
        <v>0.7</v>
      </c>
    </row>
    <row r="1546" spans="1:10" ht="25.5" x14ac:dyDescent="0.2">
      <c r="A1546" s="640"/>
      <c r="B1546" s="640"/>
      <c r="C1546" s="640"/>
      <c r="D1546" s="640"/>
      <c r="E1546" s="640" t="s">
        <v>13209</v>
      </c>
      <c r="F1546" s="639">
        <v>0.59219819624035641</v>
      </c>
      <c r="G1546" s="640" t="s">
        <v>13210</v>
      </c>
      <c r="H1546" s="639">
        <v>0.5</v>
      </c>
      <c r="I1546" s="640" t="s">
        <v>13211</v>
      </c>
      <c r="J1546" s="639">
        <v>1.0900000000000001</v>
      </c>
    </row>
    <row r="1547" spans="1:10" ht="15" thickBot="1" x14ac:dyDescent="0.25">
      <c r="A1547" s="640"/>
      <c r="B1547" s="640"/>
      <c r="C1547" s="640"/>
      <c r="D1547" s="640"/>
      <c r="E1547" s="640" t="s">
        <v>13212</v>
      </c>
      <c r="F1547" s="639">
        <v>2.64</v>
      </c>
      <c r="G1547" s="640"/>
      <c r="H1547" s="822" t="s">
        <v>13213</v>
      </c>
      <c r="I1547" s="822"/>
      <c r="J1547" s="639">
        <v>11.99</v>
      </c>
    </row>
    <row r="1548" spans="1:10" ht="0.95" customHeight="1" thickTop="1" x14ac:dyDescent="0.2">
      <c r="A1548" s="638"/>
      <c r="B1548" s="638"/>
      <c r="C1548" s="638"/>
      <c r="D1548" s="638"/>
      <c r="E1548" s="638"/>
      <c r="F1548" s="638"/>
      <c r="G1548" s="638"/>
      <c r="H1548" s="638"/>
      <c r="I1548" s="638"/>
      <c r="J1548" s="638"/>
    </row>
    <row r="1549" spans="1:10" ht="18" customHeight="1" x14ac:dyDescent="0.2">
      <c r="A1549" s="658" t="s">
        <v>13820</v>
      </c>
      <c r="B1549" s="656" t="s">
        <v>13186</v>
      </c>
      <c r="C1549" s="658" t="s">
        <v>13187</v>
      </c>
      <c r="D1549" s="658" t="s">
        <v>13188</v>
      </c>
      <c r="E1549" s="823" t="s">
        <v>13189</v>
      </c>
      <c r="F1549" s="823"/>
      <c r="G1549" s="657" t="s">
        <v>13190</v>
      </c>
      <c r="H1549" s="656" t="s">
        <v>13191</v>
      </c>
      <c r="I1549" s="656" t="s">
        <v>13192</v>
      </c>
      <c r="J1549" s="656" t="s">
        <v>13193</v>
      </c>
    </row>
    <row r="1550" spans="1:10" ht="24" customHeight="1" x14ac:dyDescent="0.2">
      <c r="A1550" s="654" t="s">
        <v>13194</v>
      </c>
      <c r="B1550" s="655" t="s">
        <v>13821</v>
      </c>
      <c r="C1550" s="654" t="s">
        <v>7</v>
      </c>
      <c r="D1550" s="654" t="s">
        <v>11320</v>
      </c>
      <c r="E1550" s="824" t="s">
        <v>13736</v>
      </c>
      <c r="F1550" s="824"/>
      <c r="G1550" s="653" t="s">
        <v>38</v>
      </c>
      <c r="H1550" s="652">
        <v>1</v>
      </c>
      <c r="I1550" s="651">
        <v>47.17</v>
      </c>
      <c r="J1550" s="651">
        <v>47.17</v>
      </c>
    </row>
    <row r="1551" spans="1:10" ht="24" customHeight="1" x14ac:dyDescent="0.2">
      <c r="A1551" s="649" t="s">
        <v>13197</v>
      </c>
      <c r="B1551" s="650" t="s">
        <v>13737</v>
      </c>
      <c r="C1551" s="649" t="s">
        <v>7</v>
      </c>
      <c r="D1551" s="649" t="s">
        <v>60</v>
      </c>
      <c r="E1551" s="825" t="s">
        <v>13196</v>
      </c>
      <c r="F1551" s="825"/>
      <c r="G1551" s="648" t="s">
        <v>23</v>
      </c>
      <c r="H1551" s="647">
        <v>0.13250000000000001</v>
      </c>
      <c r="I1551" s="646">
        <v>13.33</v>
      </c>
      <c r="J1551" s="646">
        <v>1.76</v>
      </c>
    </row>
    <row r="1552" spans="1:10" ht="24" customHeight="1" x14ac:dyDescent="0.2">
      <c r="A1552" s="649" t="s">
        <v>13197</v>
      </c>
      <c r="B1552" s="650" t="s">
        <v>13277</v>
      </c>
      <c r="C1552" s="649" t="s">
        <v>7</v>
      </c>
      <c r="D1552" s="649" t="s">
        <v>58</v>
      </c>
      <c r="E1552" s="825" t="s">
        <v>13196</v>
      </c>
      <c r="F1552" s="825"/>
      <c r="G1552" s="648" t="s">
        <v>23</v>
      </c>
      <c r="H1552" s="647">
        <v>0.13250000000000001</v>
      </c>
      <c r="I1552" s="646">
        <v>17.38</v>
      </c>
      <c r="J1552" s="646">
        <v>2.2999999999999998</v>
      </c>
    </row>
    <row r="1553" spans="1:10" ht="24" customHeight="1" x14ac:dyDescent="0.2">
      <c r="A1553" s="644" t="s">
        <v>13199</v>
      </c>
      <c r="B1553" s="645" t="s">
        <v>13822</v>
      </c>
      <c r="C1553" s="644" t="s">
        <v>7</v>
      </c>
      <c r="D1553" s="644" t="s">
        <v>6519</v>
      </c>
      <c r="E1553" s="821" t="s">
        <v>13220</v>
      </c>
      <c r="F1553" s="821"/>
      <c r="G1553" s="643" t="s">
        <v>38</v>
      </c>
      <c r="H1553" s="642">
        <v>1</v>
      </c>
      <c r="I1553" s="641">
        <v>41.29</v>
      </c>
      <c r="J1553" s="641">
        <v>41.29</v>
      </c>
    </row>
    <row r="1554" spans="1:10" ht="36" customHeight="1" x14ac:dyDescent="0.2">
      <c r="A1554" s="644" t="s">
        <v>13199</v>
      </c>
      <c r="B1554" s="645" t="s">
        <v>13823</v>
      </c>
      <c r="C1554" s="644" t="s">
        <v>7</v>
      </c>
      <c r="D1554" s="644" t="s">
        <v>8911</v>
      </c>
      <c r="E1554" s="821" t="s">
        <v>13220</v>
      </c>
      <c r="F1554" s="821"/>
      <c r="G1554" s="643" t="s">
        <v>38</v>
      </c>
      <c r="H1554" s="642">
        <v>2</v>
      </c>
      <c r="I1554" s="641">
        <v>0.91</v>
      </c>
      <c r="J1554" s="641">
        <v>1.82</v>
      </c>
    </row>
    <row r="1555" spans="1:10" ht="25.5" x14ac:dyDescent="0.2">
      <c r="A1555" s="640"/>
      <c r="B1555" s="640"/>
      <c r="C1555" s="640"/>
      <c r="D1555" s="640"/>
      <c r="E1555" s="640" t="s">
        <v>13209</v>
      </c>
      <c r="F1555" s="639">
        <v>1.6570683472780614</v>
      </c>
      <c r="G1555" s="640" t="s">
        <v>13210</v>
      </c>
      <c r="H1555" s="639">
        <v>1.39</v>
      </c>
      <c r="I1555" s="640" t="s">
        <v>13211</v>
      </c>
      <c r="J1555" s="639">
        <v>3.05</v>
      </c>
    </row>
    <row r="1556" spans="1:10" ht="15" thickBot="1" x14ac:dyDescent="0.25">
      <c r="A1556" s="640"/>
      <c r="B1556" s="640"/>
      <c r="C1556" s="640"/>
      <c r="D1556" s="640"/>
      <c r="E1556" s="640" t="s">
        <v>13212</v>
      </c>
      <c r="F1556" s="639">
        <v>13.32</v>
      </c>
      <c r="G1556" s="640"/>
      <c r="H1556" s="822" t="s">
        <v>13213</v>
      </c>
      <c r="I1556" s="822"/>
      <c r="J1556" s="639">
        <v>60.49</v>
      </c>
    </row>
    <row r="1557" spans="1:10" ht="0.95" customHeight="1" thickTop="1" x14ac:dyDescent="0.2">
      <c r="A1557" s="638"/>
      <c r="B1557" s="638"/>
      <c r="C1557" s="638"/>
      <c r="D1557" s="638"/>
      <c r="E1557" s="638"/>
      <c r="F1557" s="638"/>
      <c r="G1557" s="638"/>
      <c r="H1557" s="638"/>
      <c r="I1557" s="638"/>
      <c r="J1557" s="638"/>
    </row>
    <row r="1558" spans="1:10" ht="18" customHeight="1" x14ac:dyDescent="0.2">
      <c r="A1558" s="658" t="s">
        <v>13824</v>
      </c>
      <c r="B1558" s="656" t="s">
        <v>13186</v>
      </c>
      <c r="C1558" s="658" t="s">
        <v>13187</v>
      </c>
      <c r="D1558" s="658" t="s">
        <v>13188</v>
      </c>
      <c r="E1558" s="823" t="s">
        <v>13189</v>
      </c>
      <c r="F1558" s="823"/>
      <c r="G1558" s="657" t="s">
        <v>13190</v>
      </c>
      <c r="H1558" s="656" t="s">
        <v>13191</v>
      </c>
      <c r="I1558" s="656" t="s">
        <v>13192</v>
      </c>
      <c r="J1558" s="656" t="s">
        <v>13193</v>
      </c>
    </row>
    <row r="1559" spans="1:10" ht="24" customHeight="1" x14ac:dyDescent="0.2">
      <c r="A1559" s="654" t="s">
        <v>13194</v>
      </c>
      <c r="B1559" s="655" t="s">
        <v>13825</v>
      </c>
      <c r="C1559" s="654" t="s">
        <v>7</v>
      </c>
      <c r="D1559" s="654" t="s">
        <v>11327</v>
      </c>
      <c r="E1559" s="824" t="s">
        <v>13736</v>
      </c>
      <c r="F1559" s="824"/>
      <c r="G1559" s="653" t="s">
        <v>38</v>
      </c>
      <c r="H1559" s="652">
        <v>1</v>
      </c>
      <c r="I1559" s="651">
        <v>59.42</v>
      </c>
      <c r="J1559" s="651">
        <v>59.42</v>
      </c>
    </row>
    <row r="1560" spans="1:10" ht="24" customHeight="1" x14ac:dyDescent="0.2">
      <c r="A1560" s="649" t="s">
        <v>13197</v>
      </c>
      <c r="B1560" s="650" t="s">
        <v>13737</v>
      </c>
      <c r="C1560" s="649" t="s">
        <v>7</v>
      </c>
      <c r="D1560" s="649" t="s">
        <v>60</v>
      </c>
      <c r="E1560" s="825" t="s">
        <v>13196</v>
      </c>
      <c r="F1560" s="825"/>
      <c r="G1560" s="648" t="s">
        <v>23</v>
      </c>
      <c r="H1560" s="647">
        <v>0.1988</v>
      </c>
      <c r="I1560" s="646">
        <v>13.33</v>
      </c>
      <c r="J1560" s="646">
        <v>2.65</v>
      </c>
    </row>
    <row r="1561" spans="1:10" ht="24" customHeight="1" x14ac:dyDescent="0.2">
      <c r="A1561" s="649" t="s">
        <v>13197</v>
      </c>
      <c r="B1561" s="650" t="s">
        <v>13277</v>
      </c>
      <c r="C1561" s="649" t="s">
        <v>7</v>
      </c>
      <c r="D1561" s="649" t="s">
        <v>58</v>
      </c>
      <c r="E1561" s="825" t="s">
        <v>13196</v>
      </c>
      <c r="F1561" s="825"/>
      <c r="G1561" s="648" t="s">
        <v>23</v>
      </c>
      <c r="H1561" s="647">
        <v>0.1988</v>
      </c>
      <c r="I1561" s="646">
        <v>17.38</v>
      </c>
      <c r="J1561" s="646">
        <v>3.45</v>
      </c>
    </row>
    <row r="1562" spans="1:10" ht="24" customHeight="1" x14ac:dyDescent="0.2">
      <c r="A1562" s="644" t="s">
        <v>13199</v>
      </c>
      <c r="B1562" s="645" t="s">
        <v>13826</v>
      </c>
      <c r="C1562" s="644" t="s">
        <v>7</v>
      </c>
      <c r="D1562" s="644" t="s">
        <v>6524</v>
      </c>
      <c r="E1562" s="821" t="s">
        <v>13220</v>
      </c>
      <c r="F1562" s="821"/>
      <c r="G1562" s="643" t="s">
        <v>38</v>
      </c>
      <c r="H1562" s="642">
        <v>1</v>
      </c>
      <c r="I1562" s="641">
        <v>50.59</v>
      </c>
      <c r="J1562" s="641">
        <v>50.59</v>
      </c>
    </row>
    <row r="1563" spans="1:10" ht="36" customHeight="1" x14ac:dyDescent="0.2">
      <c r="A1563" s="644" t="s">
        <v>13199</v>
      </c>
      <c r="B1563" s="645" t="s">
        <v>13823</v>
      </c>
      <c r="C1563" s="644" t="s">
        <v>7</v>
      </c>
      <c r="D1563" s="644" t="s">
        <v>8911</v>
      </c>
      <c r="E1563" s="821" t="s">
        <v>13220</v>
      </c>
      <c r="F1563" s="821"/>
      <c r="G1563" s="643" t="s">
        <v>38</v>
      </c>
      <c r="H1563" s="642">
        <v>3</v>
      </c>
      <c r="I1563" s="641">
        <v>0.91</v>
      </c>
      <c r="J1563" s="641">
        <v>2.73</v>
      </c>
    </row>
    <row r="1564" spans="1:10" ht="25.5" x14ac:dyDescent="0.2">
      <c r="A1564" s="640"/>
      <c r="B1564" s="640"/>
      <c r="C1564" s="640"/>
      <c r="D1564" s="640"/>
      <c r="E1564" s="640" t="s">
        <v>13209</v>
      </c>
      <c r="F1564" s="639">
        <v>2.4883190264044335</v>
      </c>
      <c r="G1564" s="640" t="s">
        <v>13210</v>
      </c>
      <c r="H1564" s="639">
        <v>2.09</v>
      </c>
      <c r="I1564" s="640" t="s">
        <v>13211</v>
      </c>
      <c r="J1564" s="639">
        <v>4.58</v>
      </c>
    </row>
    <row r="1565" spans="1:10" ht="15" thickBot="1" x14ac:dyDescent="0.25">
      <c r="A1565" s="640"/>
      <c r="B1565" s="640"/>
      <c r="C1565" s="640"/>
      <c r="D1565" s="640"/>
      <c r="E1565" s="640" t="s">
        <v>13212</v>
      </c>
      <c r="F1565" s="639">
        <v>16.78</v>
      </c>
      <c r="G1565" s="640"/>
      <c r="H1565" s="822" t="s">
        <v>13213</v>
      </c>
      <c r="I1565" s="822"/>
      <c r="J1565" s="639">
        <v>76.2</v>
      </c>
    </row>
    <row r="1566" spans="1:10" ht="0.95" customHeight="1" thickTop="1" x14ac:dyDescent="0.2">
      <c r="A1566" s="638"/>
      <c r="B1566" s="638"/>
      <c r="C1566" s="638"/>
      <c r="D1566" s="638"/>
      <c r="E1566" s="638"/>
      <c r="F1566" s="638"/>
      <c r="G1566" s="638"/>
      <c r="H1566" s="638"/>
      <c r="I1566" s="638"/>
      <c r="J1566" s="638"/>
    </row>
    <row r="1567" spans="1:10" ht="18" customHeight="1" x14ac:dyDescent="0.2">
      <c r="A1567" s="658" t="s">
        <v>13827</v>
      </c>
      <c r="B1567" s="656" t="s">
        <v>13186</v>
      </c>
      <c r="C1567" s="658" t="s">
        <v>13187</v>
      </c>
      <c r="D1567" s="658" t="s">
        <v>13188</v>
      </c>
      <c r="E1567" s="823" t="s">
        <v>13189</v>
      </c>
      <c r="F1567" s="823"/>
      <c r="G1567" s="657" t="s">
        <v>13190</v>
      </c>
      <c r="H1567" s="656" t="s">
        <v>13191</v>
      </c>
      <c r="I1567" s="656" t="s">
        <v>13192</v>
      </c>
      <c r="J1567" s="656" t="s">
        <v>13193</v>
      </c>
    </row>
    <row r="1568" spans="1:10" ht="36" customHeight="1" x14ac:dyDescent="0.2">
      <c r="A1568" s="654" t="s">
        <v>13194</v>
      </c>
      <c r="B1568" s="655" t="s">
        <v>13828</v>
      </c>
      <c r="C1568" s="654" t="s">
        <v>7</v>
      </c>
      <c r="D1568" s="654" t="s">
        <v>2197</v>
      </c>
      <c r="E1568" s="824" t="s">
        <v>13736</v>
      </c>
      <c r="F1568" s="824"/>
      <c r="G1568" s="653" t="s">
        <v>18</v>
      </c>
      <c r="H1568" s="652">
        <v>1</v>
      </c>
      <c r="I1568" s="651">
        <v>5.72</v>
      </c>
      <c r="J1568" s="651">
        <v>5.72</v>
      </c>
    </row>
    <row r="1569" spans="1:10" ht="60" customHeight="1" x14ac:dyDescent="0.2">
      <c r="A1569" s="649" t="s">
        <v>13197</v>
      </c>
      <c r="B1569" s="650" t="s">
        <v>13829</v>
      </c>
      <c r="C1569" s="649" t="s">
        <v>7</v>
      </c>
      <c r="D1569" s="649" t="s">
        <v>2091</v>
      </c>
      <c r="E1569" s="825" t="s">
        <v>13432</v>
      </c>
      <c r="F1569" s="825"/>
      <c r="G1569" s="648" t="s">
        <v>18</v>
      </c>
      <c r="H1569" s="647">
        <v>1</v>
      </c>
      <c r="I1569" s="646">
        <v>2.14</v>
      </c>
      <c r="J1569" s="646">
        <v>2.14</v>
      </c>
    </row>
    <row r="1570" spans="1:10" ht="24" customHeight="1" x14ac:dyDescent="0.2">
      <c r="A1570" s="649" t="s">
        <v>13197</v>
      </c>
      <c r="B1570" s="650" t="s">
        <v>13737</v>
      </c>
      <c r="C1570" s="649" t="s">
        <v>7</v>
      </c>
      <c r="D1570" s="649" t="s">
        <v>60</v>
      </c>
      <c r="E1570" s="825" t="s">
        <v>13196</v>
      </c>
      <c r="F1570" s="825"/>
      <c r="G1570" s="648" t="s">
        <v>23</v>
      </c>
      <c r="H1570" s="647">
        <v>7.0000000000000007E-2</v>
      </c>
      <c r="I1570" s="646">
        <v>13.33</v>
      </c>
      <c r="J1570" s="646">
        <v>0.93</v>
      </c>
    </row>
    <row r="1571" spans="1:10" ht="24" customHeight="1" x14ac:dyDescent="0.2">
      <c r="A1571" s="649" t="s">
        <v>13197</v>
      </c>
      <c r="B1571" s="650" t="s">
        <v>13277</v>
      </c>
      <c r="C1571" s="649" t="s">
        <v>7</v>
      </c>
      <c r="D1571" s="649" t="s">
        <v>58</v>
      </c>
      <c r="E1571" s="825" t="s">
        <v>13196</v>
      </c>
      <c r="F1571" s="825"/>
      <c r="G1571" s="648" t="s">
        <v>23</v>
      </c>
      <c r="H1571" s="647">
        <v>7.0000000000000007E-2</v>
      </c>
      <c r="I1571" s="646">
        <v>17.38</v>
      </c>
      <c r="J1571" s="646">
        <v>1.21</v>
      </c>
    </row>
    <row r="1572" spans="1:10" ht="24" customHeight="1" x14ac:dyDescent="0.2">
      <c r="A1572" s="644" t="s">
        <v>13199</v>
      </c>
      <c r="B1572" s="645" t="s">
        <v>13830</v>
      </c>
      <c r="C1572" s="644" t="s">
        <v>7</v>
      </c>
      <c r="D1572" s="644" t="s">
        <v>6664</v>
      </c>
      <c r="E1572" s="821" t="s">
        <v>13220</v>
      </c>
      <c r="F1572" s="821"/>
      <c r="G1572" s="643" t="s">
        <v>18</v>
      </c>
      <c r="H1572" s="642">
        <v>1.1000000000000001</v>
      </c>
      <c r="I1572" s="641">
        <v>1.31</v>
      </c>
      <c r="J1572" s="641">
        <v>1.44</v>
      </c>
    </row>
    <row r="1573" spans="1:10" ht="25.5" x14ac:dyDescent="0.2">
      <c r="A1573" s="640"/>
      <c r="B1573" s="640"/>
      <c r="C1573" s="640"/>
      <c r="D1573" s="640"/>
      <c r="E1573" s="640" t="s">
        <v>13209</v>
      </c>
      <c r="F1573" s="639">
        <v>1.418015864392046</v>
      </c>
      <c r="G1573" s="640" t="s">
        <v>13210</v>
      </c>
      <c r="H1573" s="639">
        <v>1.19</v>
      </c>
      <c r="I1573" s="640" t="s">
        <v>13211</v>
      </c>
      <c r="J1573" s="639">
        <v>2.61</v>
      </c>
    </row>
    <row r="1574" spans="1:10" ht="15" thickBot="1" x14ac:dyDescent="0.25">
      <c r="A1574" s="640"/>
      <c r="B1574" s="640"/>
      <c r="C1574" s="640"/>
      <c r="D1574" s="640"/>
      <c r="E1574" s="640" t="s">
        <v>13212</v>
      </c>
      <c r="F1574" s="639">
        <v>1.61</v>
      </c>
      <c r="G1574" s="640"/>
      <c r="H1574" s="822" t="s">
        <v>13213</v>
      </c>
      <c r="I1574" s="822"/>
      <c r="J1574" s="639">
        <v>7.33</v>
      </c>
    </row>
    <row r="1575" spans="1:10" ht="0.95" customHeight="1" thickTop="1" x14ac:dyDescent="0.2">
      <c r="A1575" s="638"/>
      <c r="B1575" s="638"/>
      <c r="C1575" s="638"/>
      <c r="D1575" s="638"/>
      <c r="E1575" s="638"/>
      <c r="F1575" s="638"/>
      <c r="G1575" s="638"/>
      <c r="H1575" s="638"/>
      <c r="I1575" s="638"/>
      <c r="J1575" s="638"/>
    </row>
    <row r="1576" spans="1:10" ht="18" customHeight="1" x14ac:dyDescent="0.2">
      <c r="A1576" s="658" t="s">
        <v>13831</v>
      </c>
      <c r="B1576" s="656" t="s">
        <v>13186</v>
      </c>
      <c r="C1576" s="658" t="s">
        <v>13187</v>
      </c>
      <c r="D1576" s="658" t="s">
        <v>13188</v>
      </c>
      <c r="E1576" s="823" t="s">
        <v>13189</v>
      </c>
      <c r="F1576" s="823"/>
      <c r="G1576" s="657" t="s">
        <v>13190</v>
      </c>
      <c r="H1576" s="656" t="s">
        <v>13191</v>
      </c>
      <c r="I1576" s="656" t="s">
        <v>13192</v>
      </c>
      <c r="J1576" s="656" t="s">
        <v>13193</v>
      </c>
    </row>
    <row r="1577" spans="1:10" ht="36" customHeight="1" x14ac:dyDescent="0.2">
      <c r="A1577" s="654" t="s">
        <v>13194</v>
      </c>
      <c r="B1577" s="655" t="s">
        <v>13832</v>
      </c>
      <c r="C1577" s="654" t="s">
        <v>7</v>
      </c>
      <c r="D1577" s="654" t="s">
        <v>2198</v>
      </c>
      <c r="E1577" s="824" t="s">
        <v>13736</v>
      </c>
      <c r="F1577" s="824"/>
      <c r="G1577" s="653" t="s">
        <v>18</v>
      </c>
      <c r="H1577" s="652">
        <v>1</v>
      </c>
      <c r="I1577" s="651">
        <v>7.35</v>
      </c>
      <c r="J1577" s="651">
        <v>7.35</v>
      </c>
    </row>
    <row r="1578" spans="1:10" ht="60" customHeight="1" x14ac:dyDescent="0.2">
      <c r="A1578" s="649" t="s">
        <v>13197</v>
      </c>
      <c r="B1578" s="650" t="s">
        <v>13829</v>
      </c>
      <c r="C1578" s="649" t="s">
        <v>7</v>
      </c>
      <c r="D1578" s="649" t="s">
        <v>2091</v>
      </c>
      <c r="E1578" s="825" t="s">
        <v>13432</v>
      </c>
      <c r="F1578" s="825"/>
      <c r="G1578" s="648" t="s">
        <v>18</v>
      </c>
      <c r="H1578" s="647">
        <v>1</v>
      </c>
      <c r="I1578" s="646">
        <v>2.14</v>
      </c>
      <c r="J1578" s="646">
        <v>2.14</v>
      </c>
    </row>
    <row r="1579" spans="1:10" ht="24" customHeight="1" x14ac:dyDescent="0.2">
      <c r="A1579" s="649" t="s">
        <v>13197</v>
      </c>
      <c r="B1579" s="650" t="s">
        <v>13737</v>
      </c>
      <c r="C1579" s="649" t="s">
        <v>7</v>
      </c>
      <c r="D1579" s="649" t="s">
        <v>60</v>
      </c>
      <c r="E1579" s="825" t="s">
        <v>13196</v>
      </c>
      <c r="F1579" s="825"/>
      <c r="G1579" s="648" t="s">
        <v>23</v>
      </c>
      <c r="H1579" s="647">
        <v>0.09</v>
      </c>
      <c r="I1579" s="646">
        <v>13.33</v>
      </c>
      <c r="J1579" s="646">
        <v>1.19</v>
      </c>
    </row>
    <row r="1580" spans="1:10" ht="24" customHeight="1" x14ac:dyDescent="0.2">
      <c r="A1580" s="649" t="s">
        <v>13197</v>
      </c>
      <c r="B1580" s="650" t="s">
        <v>13277</v>
      </c>
      <c r="C1580" s="649" t="s">
        <v>7</v>
      </c>
      <c r="D1580" s="649" t="s">
        <v>58</v>
      </c>
      <c r="E1580" s="825" t="s">
        <v>13196</v>
      </c>
      <c r="F1580" s="825"/>
      <c r="G1580" s="648" t="s">
        <v>23</v>
      </c>
      <c r="H1580" s="647">
        <v>0.09</v>
      </c>
      <c r="I1580" s="646">
        <v>17.38</v>
      </c>
      <c r="J1580" s="646">
        <v>1.56</v>
      </c>
    </row>
    <row r="1581" spans="1:10" ht="24" customHeight="1" x14ac:dyDescent="0.2">
      <c r="A1581" s="644" t="s">
        <v>13199</v>
      </c>
      <c r="B1581" s="645" t="s">
        <v>13833</v>
      </c>
      <c r="C1581" s="644" t="s">
        <v>7</v>
      </c>
      <c r="D1581" s="644" t="s">
        <v>6665</v>
      </c>
      <c r="E1581" s="821" t="s">
        <v>13220</v>
      </c>
      <c r="F1581" s="821"/>
      <c r="G1581" s="643" t="s">
        <v>18</v>
      </c>
      <c r="H1581" s="642">
        <v>1.1000000000000001</v>
      </c>
      <c r="I1581" s="641">
        <v>2.2400000000000002</v>
      </c>
      <c r="J1581" s="641">
        <v>2.46</v>
      </c>
    </row>
    <row r="1582" spans="1:10" ht="25.5" x14ac:dyDescent="0.2">
      <c r="A1582" s="640"/>
      <c r="B1582" s="640"/>
      <c r="C1582" s="640"/>
      <c r="D1582" s="640"/>
      <c r="E1582" s="640" t="s">
        <v>13209</v>
      </c>
      <c r="F1582" s="639">
        <v>1.6733673802021081</v>
      </c>
      <c r="G1582" s="640" t="s">
        <v>13210</v>
      </c>
      <c r="H1582" s="639">
        <v>1.41</v>
      </c>
      <c r="I1582" s="640" t="s">
        <v>13211</v>
      </c>
      <c r="J1582" s="639">
        <v>3.08</v>
      </c>
    </row>
    <row r="1583" spans="1:10" ht="15" thickBot="1" x14ac:dyDescent="0.25">
      <c r="A1583" s="640"/>
      <c r="B1583" s="640"/>
      <c r="C1583" s="640"/>
      <c r="D1583" s="640"/>
      <c r="E1583" s="640" t="s">
        <v>13212</v>
      </c>
      <c r="F1583" s="639">
        <v>2.0699999999999998</v>
      </c>
      <c r="G1583" s="640"/>
      <c r="H1583" s="822" t="s">
        <v>13213</v>
      </c>
      <c r="I1583" s="822"/>
      <c r="J1583" s="639">
        <v>9.42</v>
      </c>
    </row>
    <row r="1584" spans="1:10" ht="0.95" customHeight="1" thickTop="1" x14ac:dyDescent="0.2">
      <c r="A1584" s="638"/>
      <c r="B1584" s="638"/>
      <c r="C1584" s="638"/>
      <c r="D1584" s="638"/>
      <c r="E1584" s="638"/>
      <c r="F1584" s="638"/>
      <c r="G1584" s="638"/>
      <c r="H1584" s="638"/>
      <c r="I1584" s="638"/>
      <c r="J1584" s="638"/>
    </row>
    <row r="1585" spans="1:10" ht="18" customHeight="1" x14ac:dyDescent="0.2">
      <c r="A1585" s="658" t="s">
        <v>13834</v>
      </c>
      <c r="B1585" s="656" t="s">
        <v>13186</v>
      </c>
      <c r="C1585" s="658" t="s">
        <v>13187</v>
      </c>
      <c r="D1585" s="658" t="s">
        <v>13188</v>
      </c>
      <c r="E1585" s="823" t="s">
        <v>13189</v>
      </c>
      <c r="F1585" s="823"/>
      <c r="G1585" s="657" t="s">
        <v>13190</v>
      </c>
      <c r="H1585" s="656" t="s">
        <v>13191</v>
      </c>
      <c r="I1585" s="656" t="s">
        <v>13192</v>
      </c>
      <c r="J1585" s="656" t="s">
        <v>13193</v>
      </c>
    </row>
    <row r="1586" spans="1:10" ht="36" customHeight="1" x14ac:dyDescent="0.2">
      <c r="A1586" s="654" t="s">
        <v>13194</v>
      </c>
      <c r="B1586" s="655" t="s">
        <v>13835</v>
      </c>
      <c r="C1586" s="654" t="s">
        <v>7</v>
      </c>
      <c r="D1586" s="654" t="s">
        <v>4217</v>
      </c>
      <c r="E1586" s="824" t="s">
        <v>13736</v>
      </c>
      <c r="F1586" s="824"/>
      <c r="G1586" s="653" t="s">
        <v>18</v>
      </c>
      <c r="H1586" s="652">
        <v>1</v>
      </c>
      <c r="I1586" s="651">
        <v>8.84</v>
      </c>
      <c r="J1586" s="651">
        <v>8.84</v>
      </c>
    </row>
    <row r="1587" spans="1:10" ht="60" customHeight="1" x14ac:dyDescent="0.2">
      <c r="A1587" s="649" t="s">
        <v>13197</v>
      </c>
      <c r="B1587" s="650" t="s">
        <v>13829</v>
      </c>
      <c r="C1587" s="649" t="s">
        <v>7</v>
      </c>
      <c r="D1587" s="649" t="s">
        <v>2091</v>
      </c>
      <c r="E1587" s="825" t="s">
        <v>13432</v>
      </c>
      <c r="F1587" s="825"/>
      <c r="G1587" s="648" t="s">
        <v>18</v>
      </c>
      <c r="H1587" s="647">
        <v>1</v>
      </c>
      <c r="I1587" s="646">
        <v>2.14</v>
      </c>
      <c r="J1587" s="646">
        <v>2.14</v>
      </c>
    </row>
    <row r="1588" spans="1:10" ht="24" customHeight="1" x14ac:dyDescent="0.2">
      <c r="A1588" s="649" t="s">
        <v>13197</v>
      </c>
      <c r="B1588" s="650" t="s">
        <v>13737</v>
      </c>
      <c r="C1588" s="649" t="s">
        <v>7</v>
      </c>
      <c r="D1588" s="649" t="s">
        <v>60</v>
      </c>
      <c r="E1588" s="825" t="s">
        <v>13196</v>
      </c>
      <c r="F1588" s="825"/>
      <c r="G1588" s="648" t="s">
        <v>23</v>
      </c>
      <c r="H1588" s="647">
        <v>0.113</v>
      </c>
      <c r="I1588" s="646">
        <v>13.33</v>
      </c>
      <c r="J1588" s="646">
        <v>1.5</v>
      </c>
    </row>
    <row r="1589" spans="1:10" ht="24" customHeight="1" x14ac:dyDescent="0.2">
      <c r="A1589" s="649" t="s">
        <v>13197</v>
      </c>
      <c r="B1589" s="650" t="s">
        <v>13277</v>
      </c>
      <c r="C1589" s="649" t="s">
        <v>7</v>
      </c>
      <c r="D1589" s="649" t="s">
        <v>58</v>
      </c>
      <c r="E1589" s="825" t="s">
        <v>13196</v>
      </c>
      <c r="F1589" s="825"/>
      <c r="G1589" s="648" t="s">
        <v>23</v>
      </c>
      <c r="H1589" s="647">
        <v>0.113</v>
      </c>
      <c r="I1589" s="646">
        <v>17.38</v>
      </c>
      <c r="J1589" s="646">
        <v>1.96</v>
      </c>
    </row>
    <row r="1590" spans="1:10" ht="36" customHeight="1" x14ac:dyDescent="0.2">
      <c r="A1590" s="644" t="s">
        <v>13199</v>
      </c>
      <c r="B1590" s="645" t="s">
        <v>13836</v>
      </c>
      <c r="C1590" s="644" t="s">
        <v>7</v>
      </c>
      <c r="D1590" s="644" t="s">
        <v>6675</v>
      </c>
      <c r="E1590" s="821" t="s">
        <v>13220</v>
      </c>
      <c r="F1590" s="821"/>
      <c r="G1590" s="643" t="s">
        <v>18</v>
      </c>
      <c r="H1590" s="642">
        <v>1.1000000000000001</v>
      </c>
      <c r="I1590" s="641">
        <v>2.95</v>
      </c>
      <c r="J1590" s="641">
        <v>3.24</v>
      </c>
    </row>
    <row r="1591" spans="1:10" ht="25.5" x14ac:dyDescent="0.2">
      <c r="A1591" s="640"/>
      <c r="B1591" s="640"/>
      <c r="C1591" s="640"/>
      <c r="D1591" s="640"/>
      <c r="E1591" s="640" t="s">
        <v>13209</v>
      </c>
      <c r="F1591" s="639">
        <v>1.9613169618602631</v>
      </c>
      <c r="G1591" s="640" t="s">
        <v>13210</v>
      </c>
      <c r="H1591" s="639">
        <v>1.65</v>
      </c>
      <c r="I1591" s="640" t="s">
        <v>13211</v>
      </c>
      <c r="J1591" s="639">
        <v>3.61</v>
      </c>
    </row>
    <row r="1592" spans="1:10" ht="15" thickBot="1" x14ac:dyDescent="0.25">
      <c r="A1592" s="640"/>
      <c r="B1592" s="640"/>
      <c r="C1592" s="640"/>
      <c r="D1592" s="640"/>
      <c r="E1592" s="640" t="s">
        <v>13212</v>
      </c>
      <c r="F1592" s="639">
        <v>2.4900000000000002</v>
      </c>
      <c r="G1592" s="640"/>
      <c r="H1592" s="822" t="s">
        <v>13213</v>
      </c>
      <c r="I1592" s="822"/>
      <c r="J1592" s="639">
        <v>11.33</v>
      </c>
    </row>
    <row r="1593" spans="1:10" ht="0.95" customHeight="1" thickTop="1" x14ac:dyDescent="0.2">
      <c r="A1593" s="638"/>
      <c r="B1593" s="638"/>
      <c r="C1593" s="638"/>
      <c r="D1593" s="638"/>
      <c r="E1593" s="638"/>
      <c r="F1593" s="638"/>
      <c r="G1593" s="638"/>
      <c r="H1593" s="638"/>
      <c r="I1593" s="638"/>
      <c r="J1593" s="638"/>
    </row>
    <row r="1594" spans="1:10" ht="18" customHeight="1" x14ac:dyDescent="0.2">
      <c r="A1594" s="658" t="s">
        <v>13837</v>
      </c>
      <c r="B1594" s="656" t="s">
        <v>13186</v>
      </c>
      <c r="C1594" s="658" t="s">
        <v>13187</v>
      </c>
      <c r="D1594" s="658" t="s">
        <v>13188</v>
      </c>
      <c r="E1594" s="823" t="s">
        <v>13189</v>
      </c>
      <c r="F1594" s="823"/>
      <c r="G1594" s="657" t="s">
        <v>13190</v>
      </c>
      <c r="H1594" s="656" t="s">
        <v>13191</v>
      </c>
      <c r="I1594" s="656" t="s">
        <v>13192</v>
      </c>
      <c r="J1594" s="656" t="s">
        <v>13193</v>
      </c>
    </row>
    <row r="1595" spans="1:10" ht="24" customHeight="1" x14ac:dyDescent="0.2">
      <c r="A1595" s="654" t="s">
        <v>13194</v>
      </c>
      <c r="B1595" s="655" t="s">
        <v>13838</v>
      </c>
      <c r="C1595" s="654" t="s">
        <v>7</v>
      </c>
      <c r="D1595" s="654" t="s">
        <v>4232</v>
      </c>
      <c r="E1595" s="824" t="s">
        <v>13736</v>
      </c>
      <c r="F1595" s="824"/>
      <c r="G1595" s="653" t="s">
        <v>18</v>
      </c>
      <c r="H1595" s="652">
        <v>1</v>
      </c>
      <c r="I1595" s="651">
        <v>8.5500000000000007</v>
      </c>
      <c r="J1595" s="651">
        <v>8.5500000000000007</v>
      </c>
    </row>
    <row r="1596" spans="1:10" ht="24" customHeight="1" x14ac:dyDescent="0.2">
      <c r="A1596" s="649" t="s">
        <v>13197</v>
      </c>
      <c r="B1596" s="650" t="s">
        <v>13737</v>
      </c>
      <c r="C1596" s="649" t="s">
        <v>7</v>
      </c>
      <c r="D1596" s="649" t="s">
        <v>60</v>
      </c>
      <c r="E1596" s="825" t="s">
        <v>13196</v>
      </c>
      <c r="F1596" s="825"/>
      <c r="G1596" s="648" t="s">
        <v>23</v>
      </c>
      <c r="H1596" s="647">
        <v>0.105</v>
      </c>
      <c r="I1596" s="646">
        <v>13.33</v>
      </c>
      <c r="J1596" s="646">
        <v>1.39</v>
      </c>
    </row>
    <row r="1597" spans="1:10" ht="24" customHeight="1" x14ac:dyDescent="0.2">
      <c r="A1597" s="649" t="s">
        <v>13197</v>
      </c>
      <c r="B1597" s="650" t="s">
        <v>13277</v>
      </c>
      <c r="C1597" s="649" t="s">
        <v>7</v>
      </c>
      <c r="D1597" s="649" t="s">
        <v>58</v>
      </c>
      <c r="E1597" s="825" t="s">
        <v>13196</v>
      </c>
      <c r="F1597" s="825"/>
      <c r="G1597" s="648" t="s">
        <v>23</v>
      </c>
      <c r="H1597" s="647">
        <v>0.105</v>
      </c>
      <c r="I1597" s="646">
        <v>17.38</v>
      </c>
      <c r="J1597" s="646">
        <v>1.82</v>
      </c>
    </row>
    <row r="1598" spans="1:10" ht="36" customHeight="1" x14ac:dyDescent="0.2">
      <c r="A1598" s="644" t="s">
        <v>13199</v>
      </c>
      <c r="B1598" s="645" t="s">
        <v>13839</v>
      </c>
      <c r="C1598" s="644" t="s">
        <v>7</v>
      </c>
      <c r="D1598" s="644" t="s">
        <v>6672</v>
      </c>
      <c r="E1598" s="821" t="s">
        <v>13220</v>
      </c>
      <c r="F1598" s="821"/>
      <c r="G1598" s="643" t="s">
        <v>18</v>
      </c>
      <c r="H1598" s="642">
        <v>1.1000000000000001</v>
      </c>
      <c r="I1598" s="641">
        <v>4.8600000000000003</v>
      </c>
      <c r="J1598" s="641">
        <v>5.34</v>
      </c>
    </row>
    <row r="1599" spans="1:10" ht="25.5" x14ac:dyDescent="0.2">
      <c r="A1599" s="640"/>
      <c r="B1599" s="640"/>
      <c r="C1599" s="640"/>
      <c r="D1599" s="640"/>
      <c r="E1599" s="640" t="s">
        <v>13209</v>
      </c>
      <c r="F1599" s="639">
        <v>1.3093556448984027</v>
      </c>
      <c r="G1599" s="640" t="s">
        <v>13210</v>
      </c>
      <c r="H1599" s="639">
        <v>1.1000000000000001</v>
      </c>
      <c r="I1599" s="640" t="s">
        <v>13211</v>
      </c>
      <c r="J1599" s="639">
        <v>2.41</v>
      </c>
    </row>
    <row r="1600" spans="1:10" ht="15" thickBot="1" x14ac:dyDescent="0.25">
      <c r="A1600" s="640"/>
      <c r="B1600" s="640"/>
      <c r="C1600" s="640"/>
      <c r="D1600" s="640"/>
      <c r="E1600" s="640" t="s">
        <v>13212</v>
      </c>
      <c r="F1600" s="639">
        <v>2.41</v>
      </c>
      <c r="G1600" s="640"/>
      <c r="H1600" s="822" t="s">
        <v>13213</v>
      </c>
      <c r="I1600" s="822"/>
      <c r="J1600" s="639">
        <v>10.96</v>
      </c>
    </row>
    <row r="1601" spans="1:10" ht="0.95" customHeight="1" thickTop="1" x14ac:dyDescent="0.2">
      <c r="A1601" s="638"/>
      <c r="B1601" s="638"/>
      <c r="C1601" s="638"/>
      <c r="D1601" s="638"/>
      <c r="E1601" s="638"/>
      <c r="F1601" s="638"/>
      <c r="G1601" s="638"/>
      <c r="H1601" s="638"/>
      <c r="I1601" s="638"/>
      <c r="J1601" s="638"/>
    </row>
    <row r="1602" spans="1:10" ht="18" customHeight="1" x14ac:dyDescent="0.2">
      <c r="A1602" s="658" t="s">
        <v>13840</v>
      </c>
      <c r="B1602" s="656" t="s">
        <v>13186</v>
      </c>
      <c r="C1602" s="658" t="s">
        <v>13187</v>
      </c>
      <c r="D1602" s="658" t="s">
        <v>13188</v>
      </c>
      <c r="E1602" s="823" t="s">
        <v>13189</v>
      </c>
      <c r="F1602" s="823"/>
      <c r="G1602" s="657" t="s">
        <v>13190</v>
      </c>
      <c r="H1602" s="656" t="s">
        <v>13191</v>
      </c>
      <c r="I1602" s="656" t="s">
        <v>13192</v>
      </c>
      <c r="J1602" s="656" t="s">
        <v>13193</v>
      </c>
    </row>
    <row r="1603" spans="1:10" ht="36" customHeight="1" x14ac:dyDescent="0.2">
      <c r="A1603" s="654" t="s">
        <v>13194</v>
      </c>
      <c r="B1603" s="655" t="s">
        <v>13841</v>
      </c>
      <c r="C1603" s="654" t="s">
        <v>7</v>
      </c>
      <c r="D1603" s="654" t="s">
        <v>9701</v>
      </c>
      <c r="E1603" s="824" t="s">
        <v>13736</v>
      </c>
      <c r="F1603" s="824"/>
      <c r="G1603" s="653" t="s">
        <v>38</v>
      </c>
      <c r="H1603" s="652">
        <v>1</v>
      </c>
      <c r="I1603" s="651">
        <v>22.94</v>
      </c>
      <c r="J1603" s="651">
        <v>22.94</v>
      </c>
    </row>
    <row r="1604" spans="1:10" ht="24" customHeight="1" x14ac:dyDescent="0.2">
      <c r="A1604" s="649" t="s">
        <v>13197</v>
      </c>
      <c r="B1604" s="650" t="s">
        <v>13737</v>
      </c>
      <c r="C1604" s="649" t="s">
        <v>7</v>
      </c>
      <c r="D1604" s="649" t="s">
        <v>60</v>
      </c>
      <c r="E1604" s="825" t="s">
        <v>13196</v>
      </c>
      <c r="F1604" s="825"/>
      <c r="G1604" s="648" t="s">
        <v>23</v>
      </c>
      <c r="H1604" s="647">
        <v>7.4800000000000005E-2</v>
      </c>
      <c r="I1604" s="646">
        <v>13.33</v>
      </c>
      <c r="J1604" s="646">
        <v>0.99</v>
      </c>
    </row>
    <row r="1605" spans="1:10" ht="24" customHeight="1" x14ac:dyDescent="0.2">
      <c r="A1605" s="649" t="s">
        <v>13197</v>
      </c>
      <c r="B1605" s="650" t="s">
        <v>13277</v>
      </c>
      <c r="C1605" s="649" t="s">
        <v>7</v>
      </c>
      <c r="D1605" s="649" t="s">
        <v>58</v>
      </c>
      <c r="E1605" s="825" t="s">
        <v>13196</v>
      </c>
      <c r="F1605" s="825"/>
      <c r="G1605" s="648" t="s">
        <v>23</v>
      </c>
      <c r="H1605" s="647">
        <v>0.17949999999999999</v>
      </c>
      <c r="I1605" s="646">
        <v>17.38</v>
      </c>
      <c r="J1605" s="646">
        <v>3.11</v>
      </c>
    </row>
    <row r="1606" spans="1:10" ht="24" customHeight="1" x14ac:dyDescent="0.2">
      <c r="A1606" s="644" t="s">
        <v>13199</v>
      </c>
      <c r="B1606" s="645" t="s">
        <v>13842</v>
      </c>
      <c r="C1606" s="644" t="s">
        <v>7</v>
      </c>
      <c r="D1606" s="644" t="s">
        <v>7439</v>
      </c>
      <c r="E1606" s="821" t="s">
        <v>13220</v>
      </c>
      <c r="F1606" s="821"/>
      <c r="G1606" s="643" t="s">
        <v>38</v>
      </c>
      <c r="H1606" s="642">
        <v>1</v>
      </c>
      <c r="I1606" s="641">
        <v>18.84</v>
      </c>
      <c r="J1606" s="641">
        <v>18.84</v>
      </c>
    </row>
    <row r="1607" spans="1:10" ht="25.5" x14ac:dyDescent="0.2">
      <c r="A1607" s="640"/>
      <c r="B1607" s="640"/>
      <c r="C1607" s="640"/>
      <c r="D1607" s="640"/>
      <c r="E1607" s="640" t="s">
        <v>13209</v>
      </c>
      <c r="F1607" s="639">
        <v>1.705965446050201</v>
      </c>
      <c r="G1607" s="640" t="s">
        <v>13210</v>
      </c>
      <c r="H1607" s="639">
        <v>1.43</v>
      </c>
      <c r="I1607" s="640" t="s">
        <v>13211</v>
      </c>
      <c r="J1607" s="639">
        <v>3.14</v>
      </c>
    </row>
    <row r="1608" spans="1:10" ht="15" thickBot="1" x14ac:dyDescent="0.25">
      <c r="A1608" s="640"/>
      <c r="B1608" s="640"/>
      <c r="C1608" s="640"/>
      <c r="D1608" s="640"/>
      <c r="E1608" s="640" t="s">
        <v>13212</v>
      </c>
      <c r="F1608" s="639">
        <v>6.47</v>
      </c>
      <c r="G1608" s="640"/>
      <c r="H1608" s="822" t="s">
        <v>13213</v>
      </c>
      <c r="I1608" s="822"/>
      <c r="J1608" s="639">
        <v>29.41</v>
      </c>
    </row>
    <row r="1609" spans="1:10" ht="0.95" customHeight="1" thickTop="1" x14ac:dyDescent="0.2">
      <c r="A1609" s="638"/>
      <c r="B1609" s="638"/>
      <c r="C1609" s="638"/>
      <c r="D1609" s="638"/>
      <c r="E1609" s="638"/>
      <c r="F1609" s="638"/>
      <c r="G1609" s="638"/>
      <c r="H1609" s="638"/>
      <c r="I1609" s="638"/>
      <c r="J1609" s="638"/>
    </row>
    <row r="1610" spans="1:10" ht="18" customHeight="1" x14ac:dyDescent="0.2">
      <c r="A1610" s="658" t="s">
        <v>13843</v>
      </c>
      <c r="B1610" s="656" t="s">
        <v>13186</v>
      </c>
      <c r="C1610" s="658" t="s">
        <v>13187</v>
      </c>
      <c r="D1610" s="658" t="s">
        <v>13188</v>
      </c>
      <c r="E1610" s="823" t="s">
        <v>13189</v>
      </c>
      <c r="F1610" s="823"/>
      <c r="G1610" s="657" t="s">
        <v>13190</v>
      </c>
      <c r="H1610" s="656" t="s">
        <v>13191</v>
      </c>
      <c r="I1610" s="656" t="s">
        <v>13192</v>
      </c>
      <c r="J1610" s="656" t="s">
        <v>13193</v>
      </c>
    </row>
    <row r="1611" spans="1:10" ht="48" customHeight="1" x14ac:dyDescent="0.2">
      <c r="A1611" s="654" t="s">
        <v>13194</v>
      </c>
      <c r="B1611" s="655" t="s">
        <v>13844</v>
      </c>
      <c r="C1611" s="654" t="s">
        <v>7</v>
      </c>
      <c r="D1611" s="654" t="s">
        <v>11341</v>
      </c>
      <c r="E1611" s="824" t="s">
        <v>13736</v>
      </c>
      <c r="F1611" s="824"/>
      <c r="G1611" s="653" t="s">
        <v>38</v>
      </c>
      <c r="H1611" s="652">
        <v>1</v>
      </c>
      <c r="I1611" s="651">
        <v>749.54</v>
      </c>
      <c r="J1611" s="651">
        <v>749.54</v>
      </c>
    </row>
    <row r="1612" spans="1:10" ht="48" customHeight="1" x14ac:dyDescent="0.2">
      <c r="A1612" s="649" t="s">
        <v>13197</v>
      </c>
      <c r="B1612" s="650" t="s">
        <v>13845</v>
      </c>
      <c r="C1612" s="649" t="s">
        <v>7</v>
      </c>
      <c r="D1612" s="649" t="s">
        <v>4804</v>
      </c>
      <c r="E1612" s="825" t="s">
        <v>13196</v>
      </c>
      <c r="F1612" s="825"/>
      <c r="G1612" s="648" t="s">
        <v>13268</v>
      </c>
      <c r="H1612" s="647">
        <v>1.89E-2</v>
      </c>
      <c r="I1612" s="646">
        <v>451.01</v>
      </c>
      <c r="J1612" s="646">
        <v>8.52</v>
      </c>
    </row>
    <row r="1613" spans="1:10" ht="24" customHeight="1" x14ac:dyDescent="0.2">
      <c r="A1613" s="649" t="s">
        <v>13197</v>
      </c>
      <c r="B1613" s="650" t="s">
        <v>13737</v>
      </c>
      <c r="C1613" s="649" t="s">
        <v>7</v>
      </c>
      <c r="D1613" s="649" t="s">
        <v>60</v>
      </c>
      <c r="E1613" s="825" t="s">
        <v>13196</v>
      </c>
      <c r="F1613" s="825"/>
      <c r="G1613" s="648" t="s">
        <v>23</v>
      </c>
      <c r="H1613" s="647">
        <v>0.63839999999999997</v>
      </c>
      <c r="I1613" s="646">
        <v>13.33</v>
      </c>
      <c r="J1613" s="646">
        <v>8.5</v>
      </c>
    </row>
    <row r="1614" spans="1:10" ht="24" customHeight="1" x14ac:dyDescent="0.2">
      <c r="A1614" s="649" t="s">
        <v>13197</v>
      </c>
      <c r="B1614" s="650" t="s">
        <v>13277</v>
      </c>
      <c r="C1614" s="649" t="s">
        <v>7</v>
      </c>
      <c r="D1614" s="649" t="s">
        <v>58</v>
      </c>
      <c r="E1614" s="825" t="s">
        <v>13196</v>
      </c>
      <c r="F1614" s="825"/>
      <c r="G1614" s="648" t="s">
        <v>23</v>
      </c>
      <c r="H1614" s="647">
        <v>0.63839999999999997</v>
      </c>
      <c r="I1614" s="646">
        <v>17.38</v>
      </c>
      <c r="J1614" s="646">
        <v>11.09</v>
      </c>
    </row>
    <row r="1615" spans="1:10" ht="36" customHeight="1" x14ac:dyDescent="0.2">
      <c r="A1615" s="644" t="s">
        <v>13199</v>
      </c>
      <c r="B1615" s="645" t="s">
        <v>13846</v>
      </c>
      <c r="C1615" s="644" t="s">
        <v>7</v>
      </c>
      <c r="D1615" s="644" t="s">
        <v>8328</v>
      </c>
      <c r="E1615" s="821" t="s">
        <v>13220</v>
      </c>
      <c r="F1615" s="821"/>
      <c r="G1615" s="643" t="s">
        <v>38</v>
      </c>
      <c r="H1615" s="642">
        <v>1</v>
      </c>
      <c r="I1615" s="641">
        <v>721.43</v>
      </c>
      <c r="J1615" s="641">
        <v>721.43</v>
      </c>
    </row>
    <row r="1616" spans="1:10" ht="25.5" x14ac:dyDescent="0.2">
      <c r="A1616" s="640"/>
      <c r="B1616" s="640"/>
      <c r="C1616" s="640"/>
      <c r="D1616" s="640"/>
      <c r="E1616" s="640" t="s">
        <v>13209</v>
      </c>
      <c r="F1616" s="639">
        <v>9.111159404541997</v>
      </c>
      <c r="G1616" s="640" t="s">
        <v>13210</v>
      </c>
      <c r="H1616" s="639">
        <v>7.66</v>
      </c>
      <c r="I1616" s="640" t="s">
        <v>13211</v>
      </c>
      <c r="J1616" s="639">
        <v>16.77</v>
      </c>
    </row>
    <row r="1617" spans="1:10" ht="15" thickBot="1" x14ac:dyDescent="0.25">
      <c r="A1617" s="640"/>
      <c r="B1617" s="640"/>
      <c r="C1617" s="640"/>
      <c r="D1617" s="640"/>
      <c r="E1617" s="640" t="s">
        <v>13212</v>
      </c>
      <c r="F1617" s="639">
        <v>211.67</v>
      </c>
      <c r="G1617" s="640"/>
      <c r="H1617" s="822" t="s">
        <v>13213</v>
      </c>
      <c r="I1617" s="822"/>
      <c r="J1617" s="639">
        <v>961.21</v>
      </c>
    </row>
    <row r="1618" spans="1:10" ht="0.95" customHeight="1" thickTop="1" x14ac:dyDescent="0.2">
      <c r="A1618" s="638"/>
      <c r="B1618" s="638"/>
      <c r="C1618" s="638"/>
      <c r="D1618" s="638"/>
      <c r="E1618" s="638"/>
      <c r="F1618" s="638"/>
      <c r="G1618" s="638"/>
      <c r="H1618" s="638"/>
      <c r="I1618" s="638"/>
      <c r="J1618" s="638"/>
    </row>
    <row r="1619" spans="1:10" ht="18" customHeight="1" x14ac:dyDescent="0.2">
      <c r="A1619" s="658" t="s">
        <v>13847</v>
      </c>
      <c r="B1619" s="656" t="s">
        <v>13186</v>
      </c>
      <c r="C1619" s="658" t="s">
        <v>13187</v>
      </c>
      <c r="D1619" s="658" t="s">
        <v>13188</v>
      </c>
      <c r="E1619" s="823" t="s">
        <v>13189</v>
      </c>
      <c r="F1619" s="823"/>
      <c r="G1619" s="657" t="s">
        <v>13190</v>
      </c>
      <c r="H1619" s="656" t="s">
        <v>13191</v>
      </c>
      <c r="I1619" s="656" t="s">
        <v>13192</v>
      </c>
      <c r="J1619" s="656" t="s">
        <v>13193</v>
      </c>
    </row>
    <row r="1620" spans="1:10" ht="36" customHeight="1" x14ac:dyDescent="0.2">
      <c r="A1620" s="654" t="s">
        <v>13194</v>
      </c>
      <c r="B1620" s="655" t="s">
        <v>13848</v>
      </c>
      <c r="C1620" s="654" t="s">
        <v>7</v>
      </c>
      <c r="D1620" s="654" t="s">
        <v>380</v>
      </c>
      <c r="E1620" s="824" t="s">
        <v>13432</v>
      </c>
      <c r="F1620" s="824"/>
      <c r="G1620" s="653" t="s">
        <v>18</v>
      </c>
      <c r="H1620" s="652">
        <v>1</v>
      </c>
      <c r="I1620" s="651">
        <v>8.89</v>
      </c>
      <c r="J1620" s="651">
        <v>8.89</v>
      </c>
    </row>
    <row r="1621" spans="1:10" ht="24" customHeight="1" x14ac:dyDescent="0.2">
      <c r="A1621" s="649" t="s">
        <v>13197</v>
      </c>
      <c r="B1621" s="650" t="s">
        <v>13433</v>
      </c>
      <c r="C1621" s="649" t="s">
        <v>7</v>
      </c>
      <c r="D1621" s="649" t="s">
        <v>1239</v>
      </c>
      <c r="E1621" s="825" t="s">
        <v>13196</v>
      </c>
      <c r="F1621" s="825"/>
      <c r="G1621" s="648" t="s">
        <v>23</v>
      </c>
      <c r="H1621" s="647">
        <v>0.19</v>
      </c>
      <c r="I1621" s="646">
        <v>12.83</v>
      </c>
      <c r="J1621" s="646">
        <v>2.4300000000000002</v>
      </c>
    </row>
    <row r="1622" spans="1:10" ht="24" customHeight="1" x14ac:dyDescent="0.2">
      <c r="A1622" s="649" t="s">
        <v>13197</v>
      </c>
      <c r="B1622" s="650" t="s">
        <v>13261</v>
      </c>
      <c r="C1622" s="649" t="s">
        <v>7</v>
      </c>
      <c r="D1622" s="649" t="s">
        <v>56</v>
      </c>
      <c r="E1622" s="825" t="s">
        <v>13196</v>
      </c>
      <c r="F1622" s="825"/>
      <c r="G1622" s="648" t="s">
        <v>23</v>
      </c>
      <c r="H1622" s="647">
        <v>0.19</v>
      </c>
      <c r="I1622" s="646">
        <v>16.739999999999998</v>
      </c>
      <c r="J1622" s="646">
        <v>3.18</v>
      </c>
    </row>
    <row r="1623" spans="1:10" ht="24" customHeight="1" x14ac:dyDescent="0.2">
      <c r="A1623" s="644" t="s">
        <v>13199</v>
      </c>
      <c r="B1623" s="645" t="s">
        <v>13435</v>
      </c>
      <c r="C1623" s="644" t="s">
        <v>7</v>
      </c>
      <c r="D1623" s="644" t="s">
        <v>7401</v>
      </c>
      <c r="E1623" s="821" t="s">
        <v>13220</v>
      </c>
      <c r="F1623" s="821"/>
      <c r="G1623" s="643" t="s">
        <v>38</v>
      </c>
      <c r="H1623" s="642">
        <v>6.3E-2</v>
      </c>
      <c r="I1623" s="641">
        <v>2.11</v>
      </c>
      <c r="J1623" s="641">
        <v>0.13</v>
      </c>
    </row>
    <row r="1624" spans="1:10" ht="24" customHeight="1" x14ac:dyDescent="0.2">
      <c r="A1624" s="644" t="s">
        <v>13199</v>
      </c>
      <c r="B1624" s="645" t="s">
        <v>13606</v>
      </c>
      <c r="C1624" s="644" t="s">
        <v>7</v>
      </c>
      <c r="D1624" s="644" t="s">
        <v>9269</v>
      </c>
      <c r="E1624" s="821" t="s">
        <v>13220</v>
      </c>
      <c r="F1624" s="821"/>
      <c r="G1624" s="643" t="s">
        <v>18</v>
      </c>
      <c r="H1624" s="642">
        <v>1.05</v>
      </c>
      <c r="I1624" s="641">
        <v>3</v>
      </c>
      <c r="J1624" s="641">
        <v>3.15</v>
      </c>
    </row>
    <row r="1625" spans="1:10" ht="25.5" x14ac:dyDescent="0.2">
      <c r="A1625" s="640"/>
      <c r="B1625" s="640"/>
      <c r="C1625" s="640"/>
      <c r="D1625" s="640"/>
      <c r="E1625" s="640" t="s">
        <v>13209</v>
      </c>
      <c r="F1625" s="639">
        <v>2.352493752037379</v>
      </c>
      <c r="G1625" s="640" t="s">
        <v>13210</v>
      </c>
      <c r="H1625" s="639">
        <v>1.98</v>
      </c>
      <c r="I1625" s="640" t="s">
        <v>13211</v>
      </c>
      <c r="J1625" s="639">
        <v>4.33</v>
      </c>
    </row>
    <row r="1626" spans="1:10" ht="15" thickBot="1" x14ac:dyDescent="0.25">
      <c r="A1626" s="640"/>
      <c r="B1626" s="640"/>
      <c r="C1626" s="640"/>
      <c r="D1626" s="640"/>
      <c r="E1626" s="640" t="s">
        <v>13212</v>
      </c>
      <c r="F1626" s="639">
        <v>2.5099999999999998</v>
      </c>
      <c r="G1626" s="640"/>
      <c r="H1626" s="822" t="s">
        <v>13213</v>
      </c>
      <c r="I1626" s="822"/>
      <c r="J1626" s="639">
        <v>11.4</v>
      </c>
    </row>
    <row r="1627" spans="1:10" ht="0.95" customHeight="1" thickTop="1" x14ac:dyDescent="0.2">
      <c r="A1627" s="638"/>
      <c r="B1627" s="638"/>
      <c r="C1627" s="638"/>
      <c r="D1627" s="638"/>
      <c r="E1627" s="638"/>
      <c r="F1627" s="638"/>
      <c r="G1627" s="638"/>
      <c r="H1627" s="638"/>
      <c r="I1627" s="638"/>
      <c r="J1627" s="638"/>
    </row>
    <row r="1628" spans="1:10" ht="18" customHeight="1" x14ac:dyDescent="0.2">
      <c r="A1628" s="658" t="s">
        <v>13849</v>
      </c>
      <c r="B1628" s="656" t="s">
        <v>13186</v>
      </c>
      <c r="C1628" s="658" t="s">
        <v>13187</v>
      </c>
      <c r="D1628" s="658" t="s">
        <v>13188</v>
      </c>
      <c r="E1628" s="823" t="s">
        <v>13189</v>
      </c>
      <c r="F1628" s="823"/>
      <c r="G1628" s="657" t="s">
        <v>13190</v>
      </c>
      <c r="H1628" s="656" t="s">
        <v>13191</v>
      </c>
      <c r="I1628" s="656" t="s">
        <v>13192</v>
      </c>
      <c r="J1628" s="656" t="s">
        <v>13193</v>
      </c>
    </row>
    <row r="1629" spans="1:10" ht="36" customHeight="1" x14ac:dyDescent="0.2">
      <c r="A1629" s="654" t="s">
        <v>13194</v>
      </c>
      <c r="B1629" s="655" t="s">
        <v>13850</v>
      </c>
      <c r="C1629" s="654" t="s">
        <v>7</v>
      </c>
      <c r="D1629" s="654" t="s">
        <v>1832</v>
      </c>
      <c r="E1629" s="824" t="s">
        <v>13432</v>
      </c>
      <c r="F1629" s="824"/>
      <c r="G1629" s="653" t="s">
        <v>38</v>
      </c>
      <c r="H1629" s="652">
        <v>1</v>
      </c>
      <c r="I1629" s="651">
        <v>3.87</v>
      </c>
      <c r="J1629" s="651">
        <v>3.87</v>
      </c>
    </row>
    <row r="1630" spans="1:10" ht="24" customHeight="1" x14ac:dyDescent="0.2">
      <c r="A1630" s="649" t="s">
        <v>13197</v>
      </c>
      <c r="B1630" s="650" t="s">
        <v>13433</v>
      </c>
      <c r="C1630" s="649" t="s">
        <v>7</v>
      </c>
      <c r="D1630" s="649" t="s">
        <v>1239</v>
      </c>
      <c r="E1630" s="825" t="s">
        <v>13196</v>
      </c>
      <c r="F1630" s="825"/>
      <c r="G1630" s="648" t="s">
        <v>23</v>
      </c>
      <c r="H1630" s="647">
        <v>7.0000000000000007E-2</v>
      </c>
      <c r="I1630" s="646">
        <v>12.83</v>
      </c>
      <c r="J1630" s="646">
        <v>0.89</v>
      </c>
    </row>
    <row r="1631" spans="1:10" ht="24" customHeight="1" x14ac:dyDescent="0.2">
      <c r="A1631" s="649" t="s">
        <v>13197</v>
      </c>
      <c r="B1631" s="650" t="s">
        <v>13261</v>
      </c>
      <c r="C1631" s="649" t="s">
        <v>7</v>
      </c>
      <c r="D1631" s="649" t="s">
        <v>56</v>
      </c>
      <c r="E1631" s="825" t="s">
        <v>13196</v>
      </c>
      <c r="F1631" s="825"/>
      <c r="G1631" s="648" t="s">
        <v>23</v>
      </c>
      <c r="H1631" s="647">
        <v>7.0000000000000007E-2</v>
      </c>
      <c r="I1631" s="646">
        <v>16.739999999999998</v>
      </c>
      <c r="J1631" s="646">
        <v>1.17</v>
      </c>
    </row>
    <row r="1632" spans="1:10" ht="24" customHeight="1" x14ac:dyDescent="0.2">
      <c r="A1632" s="644" t="s">
        <v>13199</v>
      </c>
      <c r="B1632" s="645" t="s">
        <v>13434</v>
      </c>
      <c r="C1632" s="644" t="s">
        <v>7</v>
      </c>
      <c r="D1632" s="644" t="s">
        <v>5074</v>
      </c>
      <c r="E1632" s="821" t="s">
        <v>13220</v>
      </c>
      <c r="F1632" s="821"/>
      <c r="G1632" s="643" t="s">
        <v>38</v>
      </c>
      <c r="H1632" s="642">
        <v>7.1000000000000004E-3</v>
      </c>
      <c r="I1632" s="641">
        <v>84.64</v>
      </c>
      <c r="J1632" s="641">
        <v>0.6</v>
      </c>
    </row>
    <row r="1633" spans="1:10" ht="24" customHeight="1" x14ac:dyDescent="0.2">
      <c r="A1633" s="644" t="s">
        <v>13199</v>
      </c>
      <c r="B1633" s="645" t="s">
        <v>13435</v>
      </c>
      <c r="C1633" s="644" t="s">
        <v>7</v>
      </c>
      <c r="D1633" s="644" t="s">
        <v>7401</v>
      </c>
      <c r="E1633" s="821" t="s">
        <v>13220</v>
      </c>
      <c r="F1633" s="821"/>
      <c r="G1633" s="643" t="s">
        <v>38</v>
      </c>
      <c r="H1633" s="642">
        <v>2.1000000000000001E-2</v>
      </c>
      <c r="I1633" s="641">
        <v>2.11</v>
      </c>
      <c r="J1633" s="641">
        <v>0.04</v>
      </c>
    </row>
    <row r="1634" spans="1:10" ht="24" customHeight="1" x14ac:dyDescent="0.2">
      <c r="A1634" s="644" t="s">
        <v>13199</v>
      </c>
      <c r="B1634" s="645" t="s">
        <v>13600</v>
      </c>
      <c r="C1634" s="644" t="s">
        <v>7</v>
      </c>
      <c r="D1634" s="644" t="s">
        <v>7216</v>
      </c>
      <c r="E1634" s="821" t="s">
        <v>13220</v>
      </c>
      <c r="F1634" s="821"/>
      <c r="G1634" s="643" t="s">
        <v>38</v>
      </c>
      <c r="H1634" s="642">
        <v>1</v>
      </c>
      <c r="I1634" s="641">
        <v>0.59</v>
      </c>
      <c r="J1634" s="641">
        <v>0.59</v>
      </c>
    </row>
    <row r="1635" spans="1:10" ht="24" customHeight="1" x14ac:dyDescent="0.2">
      <c r="A1635" s="644" t="s">
        <v>13199</v>
      </c>
      <c r="B1635" s="645" t="s">
        <v>13436</v>
      </c>
      <c r="C1635" s="644" t="s">
        <v>7</v>
      </c>
      <c r="D1635" s="644" t="s">
        <v>8545</v>
      </c>
      <c r="E1635" s="821" t="s">
        <v>13220</v>
      </c>
      <c r="F1635" s="821"/>
      <c r="G1635" s="643" t="s">
        <v>38</v>
      </c>
      <c r="H1635" s="642">
        <v>8.0000000000000002E-3</v>
      </c>
      <c r="I1635" s="641">
        <v>73.5</v>
      </c>
      <c r="J1635" s="641">
        <v>0.57999999999999996</v>
      </c>
    </row>
    <row r="1636" spans="1:10" ht="25.5" x14ac:dyDescent="0.2">
      <c r="A1636" s="640"/>
      <c r="B1636" s="640"/>
      <c r="C1636" s="640"/>
      <c r="D1636" s="640"/>
      <c r="E1636" s="640" t="s">
        <v>13209</v>
      </c>
      <c r="F1636" s="639">
        <v>0.86384874497446484</v>
      </c>
      <c r="G1636" s="640" t="s">
        <v>13210</v>
      </c>
      <c r="H1636" s="639">
        <v>0.73</v>
      </c>
      <c r="I1636" s="640" t="s">
        <v>13211</v>
      </c>
      <c r="J1636" s="639">
        <v>1.59</v>
      </c>
    </row>
    <row r="1637" spans="1:10" ht="15" thickBot="1" x14ac:dyDescent="0.25">
      <c r="A1637" s="640"/>
      <c r="B1637" s="640"/>
      <c r="C1637" s="640"/>
      <c r="D1637" s="640"/>
      <c r="E1637" s="640" t="s">
        <v>13212</v>
      </c>
      <c r="F1637" s="639">
        <v>1.0900000000000001</v>
      </c>
      <c r="G1637" s="640"/>
      <c r="H1637" s="822" t="s">
        <v>13213</v>
      </c>
      <c r="I1637" s="822"/>
      <c r="J1637" s="639">
        <v>4.96</v>
      </c>
    </row>
    <row r="1638" spans="1:10" ht="0.95" customHeight="1" thickTop="1" x14ac:dyDescent="0.2">
      <c r="A1638" s="638"/>
      <c r="B1638" s="638"/>
      <c r="C1638" s="638"/>
      <c r="D1638" s="638"/>
      <c r="E1638" s="638"/>
      <c r="F1638" s="638"/>
      <c r="G1638" s="638"/>
      <c r="H1638" s="638"/>
      <c r="I1638" s="638"/>
      <c r="J1638" s="638"/>
    </row>
    <row r="1639" spans="1:10" ht="18" customHeight="1" x14ac:dyDescent="0.2">
      <c r="A1639" s="658" t="s">
        <v>13851</v>
      </c>
      <c r="B1639" s="656" t="s">
        <v>13186</v>
      </c>
      <c r="C1639" s="658" t="s">
        <v>13187</v>
      </c>
      <c r="D1639" s="658" t="s">
        <v>13188</v>
      </c>
      <c r="E1639" s="823" t="s">
        <v>13189</v>
      </c>
      <c r="F1639" s="823"/>
      <c r="G1639" s="657" t="s">
        <v>13190</v>
      </c>
      <c r="H1639" s="656" t="s">
        <v>13191</v>
      </c>
      <c r="I1639" s="656" t="s">
        <v>13192</v>
      </c>
      <c r="J1639" s="656" t="s">
        <v>13193</v>
      </c>
    </row>
    <row r="1640" spans="1:10" ht="36" customHeight="1" x14ac:dyDescent="0.2">
      <c r="A1640" s="654" t="s">
        <v>13194</v>
      </c>
      <c r="B1640" s="655" t="s">
        <v>13852</v>
      </c>
      <c r="C1640" s="654" t="s">
        <v>7</v>
      </c>
      <c r="D1640" s="654" t="s">
        <v>1834</v>
      </c>
      <c r="E1640" s="824" t="s">
        <v>13432</v>
      </c>
      <c r="F1640" s="824"/>
      <c r="G1640" s="653" t="s">
        <v>38</v>
      </c>
      <c r="H1640" s="652">
        <v>1</v>
      </c>
      <c r="I1640" s="651">
        <v>6.61</v>
      </c>
      <c r="J1640" s="651">
        <v>6.61</v>
      </c>
    </row>
    <row r="1641" spans="1:10" ht="24" customHeight="1" x14ac:dyDescent="0.2">
      <c r="A1641" s="649" t="s">
        <v>13197</v>
      </c>
      <c r="B1641" s="650" t="s">
        <v>13433</v>
      </c>
      <c r="C1641" s="649" t="s">
        <v>7</v>
      </c>
      <c r="D1641" s="649" t="s">
        <v>1239</v>
      </c>
      <c r="E1641" s="825" t="s">
        <v>13196</v>
      </c>
      <c r="F1641" s="825"/>
      <c r="G1641" s="648" t="s">
        <v>23</v>
      </c>
      <c r="H1641" s="647">
        <v>0.09</v>
      </c>
      <c r="I1641" s="646">
        <v>12.83</v>
      </c>
      <c r="J1641" s="646">
        <v>1.1499999999999999</v>
      </c>
    </row>
    <row r="1642" spans="1:10" ht="24" customHeight="1" x14ac:dyDescent="0.2">
      <c r="A1642" s="649" t="s">
        <v>13197</v>
      </c>
      <c r="B1642" s="650" t="s">
        <v>13261</v>
      </c>
      <c r="C1642" s="649" t="s">
        <v>7</v>
      </c>
      <c r="D1642" s="649" t="s">
        <v>56</v>
      </c>
      <c r="E1642" s="825" t="s">
        <v>13196</v>
      </c>
      <c r="F1642" s="825"/>
      <c r="G1642" s="648" t="s">
        <v>23</v>
      </c>
      <c r="H1642" s="647">
        <v>0.09</v>
      </c>
      <c r="I1642" s="646">
        <v>16.739999999999998</v>
      </c>
      <c r="J1642" s="646">
        <v>1.5</v>
      </c>
    </row>
    <row r="1643" spans="1:10" ht="24" customHeight="1" x14ac:dyDescent="0.2">
      <c r="A1643" s="644" t="s">
        <v>13199</v>
      </c>
      <c r="B1643" s="645" t="s">
        <v>13434</v>
      </c>
      <c r="C1643" s="644" t="s">
        <v>7</v>
      </c>
      <c r="D1643" s="644" t="s">
        <v>5074</v>
      </c>
      <c r="E1643" s="821" t="s">
        <v>13220</v>
      </c>
      <c r="F1643" s="821"/>
      <c r="G1643" s="643" t="s">
        <v>38</v>
      </c>
      <c r="H1643" s="642">
        <v>1.4800000000000001E-2</v>
      </c>
      <c r="I1643" s="641">
        <v>84.64</v>
      </c>
      <c r="J1643" s="641">
        <v>1.25</v>
      </c>
    </row>
    <row r="1644" spans="1:10" ht="24" customHeight="1" x14ac:dyDescent="0.2">
      <c r="A1644" s="644" t="s">
        <v>13199</v>
      </c>
      <c r="B1644" s="645" t="s">
        <v>13435</v>
      </c>
      <c r="C1644" s="644" t="s">
        <v>7</v>
      </c>
      <c r="D1644" s="644" t="s">
        <v>7401</v>
      </c>
      <c r="E1644" s="821" t="s">
        <v>13220</v>
      </c>
      <c r="F1644" s="821"/>
      <c r="G1644" s="643" t="s">
        <v>38</v>
      </c>
      <c r="H1644" s="642">
        <v>3.2000000000000001E-2</v>
      </c>
      <c r="I1644" s="641">
        <v>2.11</v>
      </c>
      <c r="J1644" s="641">
        <v>0.06</v>
      </c>
    </row>
    <row r="1645" spans="1:10" ht="24" customHeight="1" x14ac:dyDescent="0.2">
      <c r="A1645" s="644" t="s">
        <v>13199</v>
      </c>
      <c r="B1645" s="645" t="s">
        <v>13436</v>
      </c>
      <c r="C1645" s="644" t="s">
        <v>7</v>
      </c>
      <c r="D1645" s="644" t="s">
        <v>8545</v>
      </c>
      <c r="E1645" s="821" t="s">
        <v>13220</v>
      </c>
      <c r="F1645" s="821"/>
      <c r="G1645" s="643" t="s">
        <v>38</v>
      </c>
      <c r="H1645" s="642">
        <v>2.2499999999999999E-2</v>
      </c>
      <c r="I1645" s="641">
        <v>73.5</v>
      </c>
      <c r="J1645" s="641">
        <v>1.65</v>
      </c>
    </row>
    <row r="1646" spans="1:10" ht="24" customHeight="1" x14ac:dyDescent="0.2">
      <c r="A1646" s="644" t="s">
        <v>13199</v>
      </c>
      <c r="B1646" s="645" t="s">
        <v>13615</v>
      </c>
      <c r="C1646" s="644" t="s">
        <v>7</v>
      </c>
      <c r="D1646" s="644" t="s">
        <v>8801</v>
      </c>
      <c r="E1646" s="821" t="s">
        <v>13220</v>
      </c>
      <c r="F1646" s="821"/>
      <c r="G1646" s="643" t="s">
        <v>38</v>
      </c>
      <c r="H1646" s="642">
        <v>1</v>
      </c>
      <c r="I1646" s="641">
        <v>1</v>
      </c>
      <c r="J1646" s="641">
        <v>1</v>
      </c>
    </row>
    <row r="1647" spans="1:10" ht="25.5" x14ac:dyDescent="0.2">
      <c r="A1647" s="640"/>
      <c r="B1647" s="640"/>
      <c r="C1647" s="640"/>
      <c r="D1647" s="640"/>
      <c r="E1647" s="640" t="s">
        <v>13209</v>
      </c>
      <c r="F1647" s="639">
        <v>1.1137672498098445</v>
      </c>
      <c r="G1647" s="640" t="s">
        <v>13210</v>
      </c>
      <c r="H1647" s="639">
        <v>0.94</v>
      </c>
      <c r="I1647" s="640" t="s">
        <v>13211</v>
      </c>
      <c r="J1647" s="639">
        <v>2.0499999999999998</v>
      </c>
    </row>
    <row r="1648" spans="1:10" ht="15" thickBot="1" x14ac:dyDescent="0.25">
      <c r="A1648" s="640"/>
      <c r="B1648" s="640"/>
      <c r="C1648" s="640"/>
      <c r="D1648" s="640"/>
      <c r="E1648" s="640" t="s">
        <v>13212</v>
      </c>
      <c r="F1648" s="639">
        <v>1.86</v>
      </c>
      <c r="G1648" s="640"/>
      <c r="H1648" s="822" t="s">
        <v>13213</v>
      </c>
      <c r="I1648" s="822"/>
      <c r="J1648" s="639">
        <v>8.4700000000000006</v>
      </c>
    </row>
    <row r="1649" spans="1:10" ht="0.95" customHeight="1" thickTop="1" x14ac:dyDescent="0.2">
      <c r="A1649" s="638"/>
      <c r="B1649" s="638"/>
      <c r="C1649" s="638"/>
      <c r="D1649" s="638"/>
      <c r="E1649" s="638"/>
      <c r="F1649" s="638"/>
      <c r="G1649" s="638"/>
      <c r="H1649" s="638"/>
      <c r="I1649" s="638"/>
      <c r="J1649" s="638"/>
    </row>
    <row r="1650" spans="1:10" ht="18" customHeight="1" x14ac:dyDescent="0.2">
      <c r="A1650" s="658" t="s">
        <v>13853</v>
      </c>
      <c r="B1650" s="656" t="s">
        <v>13186</v>
      </c>
      <c r="C1650" s="658" t="s">
        <v>13187</v>
      </c>
      <c r="D1650" s="658" t="s">
        <v>13188</v>
      </c>
      <c r="E1650" s="823" t="s">
        <v>13189</v>
      </c>
      <c r="F1650" s="823"/>
      <c r="G1650" s="657" t="s">
        <v>13190</v>
      </c>
      <c r="H1650" s="656" t="s">
        <v>13191</v>
      </c>
      <c r="I1650" s="656" t="s">
        <v>13192</v>
      </c>
      <c r="J1650" s="656" t="s">
        <v>13193</v>
      </c>
    </row>
    <row r="1651" spans="1:10" ht="36" customHeight="1" x14ac:dyDescent="0.2">
      <c r="A1651" s="654" t="s">
        <v>13194</v>
      </c>
      <c r="B1651" s="655" t="s">
        <v>13854</v>
      </c>
      <c r="C1651" s="654" t="s">
        <v>7</v>
      </c>
      <c r="D1651" s="654" t="s">
        <v>12901</v>
      </c>
      <c r="E1651" s="824" t="s">
        <v>13736</v>
      </c>
      <c r="F1651" s="824"/>
      <c r="G1651" s="653" t="s">
        <v>38</v>
      </c>
      <c r="H1651" s="652">
        <v>1</v>
      </c>
      <c r="I1651" s="651">
        <v>134.06</v>
      </c>
      <c r="J1651" s="651">
        <v>134.06</v>
      </c>
    </row>
    <row r="1652" spans="1:10" ht="36" customHeight="1" x14ac:dyDescent="0.2">
      <c r="A1652" s="649" t="s">
        <v>13197</v>
      </c>
      <c r="B1652" s="650" t="s">
        <v>13855</v>
      </c>
      <c r="C1652" s="649" t="s">
        <v>7</v>
      </c>
      <c r="D1652" s="649" t="s">
        <v>4162</v>
      </c>
      <c r="E1652" s="825" t="s">
        <v>13301</v>
      </c>
      <c r="F1652" s="825"/>
      <c r="G1652" s="648" t="s">
        <v>13268</v>
      </c>
      <c r="H1652" s="647">
        <v>1.4800000000000001E-2</v>
      </c>
      <c r="I1652" s="646">
        <v>1943.16</v>
      </c>
      <c r="J1652" s="646">
        <v>28.75</v>
      </c>
    </row>
    <row r="1653" spans="1:10" ht="36" customHeight="1" x14ac:dyDescent="0.2">
      <c r="A1653" s="649" t="s">
        <v>13197</v>
      </c>
      <c r="B1653" s="650" t="s">
        <v>13794</v>
      </c>
      <c r="C1653" s="649" t="s">
        <v>7</v>
      </c>
      <c r="D1653" s="649" t="s">
        <v>11717</v>
      </c>
      <c r="E1653" s="825" t="s">
        <v>13297</v>
      </c>
      <c r="F1653" s="825"/>
      <c r="G1653" s="648" t="s">
        <v>13268</v>
      </c>
      <c r="H1653" s="647">
        <v>4.9000000000000002E-2</v>
      </c>
      <c r="I1653" s="646">
        <v>195</v>
      </c>
      <c r="J1653" s="646">
        <v>9.5500000000000007</v>
      </c>
    </row>
    <row r="1654" spans="1:10" ht="24" customHeight="1" x14ac:dyDescent="0.2">
      <c r="A1654" s="649" t="s">
        <v>13197</v>
      </c>
      <c r="B1654" s="650" t="s">
        <v>13244</v>
      </c>
      <c r="C1654" s="649" t="s">
        <v>7</v>
      </c>
      <c r="D1654" s="649" t="s">
        <v>25</v>
      </c>
      <c r="E1654" s="825" t="s">
        <v>13196</v>
      </c>
      <c r="F1654" s="825"/>
      <c r="G1654" s="648" t="s">
        <v>23</v>
      </c>
      <c r="H1654" s="647">
        <v>7.4499999999999997E-2</v>
      </c>
      <c r="I1654" s="646">
        <v>13.34</v>
      </c>
      <c r="J1654" s="646">
        <v>0.99</v>
      </c>
    </row>
    <row r="1655" spans="1:10" ht="24" customHeight="1" x14ac:dyDescent="0.2">
      <c r="A1655" s="649" t="s">
        <v>13197</v>
      </c>
      <c r="B1655" s="650" t="s">
        <v>13252</v>
      </c>
      <c r="C1655" s="649" t="s">
        <v>7</v>
      </c>
      <c r="D1655" s="649" t="s">
        <v>53</v>
      </c>
      <c r="E1655" s="825" t="s">
        <v>13196</v>
      </c>
      <c r="F1655" s="825"/>
      <c r="G1655" s="648" t="s">
        <v>23</v>
      </c>
      <c r="H1655" s="647">
        <v>7.4499999999999997E-2</v>
      </c>
      <c r="I1655" s="646">
        <v>16.78</v>
      </c>
      <c r="J1655" s="646">
        <v>1.25</v>
      </c>
    </row>
    <row r="1656" spans="1:10" ht="24" customHeight="1" x14ac:dyDescent="0.2">
      <c r="A1656" s="644" t="s">
        <v>13199</v>
      </c>
      <c r="B1656" s="645" t="s">
        <v>13856</v>
      </c>
      <c r="C1656" s="644" t="s">
        <v>7</v>
      </c>
      <c r="D1656" s="644" t="s">
        <v>11800</v>
      </c>
      <c r="E1656" s="821">
        <v>0</v>
      </c>
      <c r="F1656" s="821"/>
      <c r="G1656" s="643" t="s">
        <v>38</v>
      </c>
      <c r="H1656" s="642">
        <v>1</v>
      </c>
      <c r="I1656" s="641">
        <v>93.52</v>
      </c>
      <c r="J1656" s="641">
        <v>93.52</v>
      </c>
    </row>
    <row r="1657" spans="1:10" ht="25.5" x14ac:dyDescent="0.2">
      <c r="A1657" s="640"/>
      <c r="B1657" s="640"/>
      <c r="C1657" s="640"/>
      <c r="D1657" s="640"/>
      <c r="E1657" s="640" t="s">
        <v>13209</v>
      </c>
      <c r="F1657" s="639">
        <v>10.545474301858089</v>
      </c>
      <c r="G1657" s="640" t="s">
        <v>13210</v>
      </c>
      <c r="H1657" s="639">
        <v>8.86</v>
      </c>
      <c r="I1657" s="640" t="s">
        <v>13211</v>
      </c>
      <c r="J1657" s="639">
        <v>19.41</v>
      </c>
    </row>
    <row r="1658" spans="1:10" ht="15" thickBot="1" x14ac:dyDescent="0.25">
      <c r="A1658" s="640"/>
      <c r="B1658" s="640"/>
      <c r="C1658" s="640"/>
      <c r="D1658" s="640"/>
      <c r="E1658" s="640" t="s">
        <v>13212</v>
      </c>
      <c r="F1658" s="639">
        <v>37.85</v>
      </c>
      <c r="G1658" s="640"/>
      <c r="H1658" s="822" t="s">
        <v>13213</v>
      </c>
      <c r="I1658" s="822"/>
      <c r="J1658" s="639">
        <v>171.91</v>
      </c>
    </row>
    <row r="1659" spans="1:10" ht="0.95" customHeight="1" thickTop="1" x14ac:dyDescent="0.2">
      <c r="A1659" s="638"/>
      <c r="B1659" s="638"/>
      <c r="C1659" s="638"/>
      <c r="D1659" s="638"/>
      <c r="E1659" s="638"/>
      <c r="F1659" s="638"/>
      <c r="G1659" s="638"/>
      <c r="H1659" s="638"/>
      <c r="I1659" s="638"/>
      <c r="J1659" s="638"/>
    </row>
    <row r="1660" spans="1:10" ht="18" customHeight="1" x14ac:dyDescent="0.2">
      <c r="A1660" s="658" t="s">
        <v>13857</v>
      </c>
      <c r="B1660" s="656" t="s">
        <v>13186</v>
      </c>
      <c r="C1660" s="658" t="s">
        <v>13187</v>
      </c>
      <c r="D1660" s="658" t="s">
        <v>13188</v>
      </c>
      <c r="E1660" s="823" t="s">
        <v>13189</v>
      </c>
      <c r="F1660" s="823"/>
      <c r="G1660" s="657" t="s">
        <v>13190</v>
      </c>
      <c r="H1660" s="656" t="s">
        <v>13191</v>
      </c>
      <c r="I1660" s="656" t="s">
        <v>13192</v>
      </c>
      <c r="J1660" s="656" t="s">
        <v>13193</v>
      </c>
    </row>
    <row r="1661" spans="1:10" ht="48" customHeight="1" x14ac:dyDescent="0.2">
      <c r="A1661" s="654" t="s">
        <v>13194</v>
      </c>
      <c r="B1661" s="655" t="s">
        <v>13858</v>
      </c>
      <c r="C1661" s="654" t="s">
        <v>7</v>
      </c>
      <c r="D1661" s="654" t="s">
        <v>12917</v>
      </c>
      <c r="E1661" s="824" t="s">
        <v>13736</v>
      </c>
      <c r="F1661" s="824"/>
      <c r="G1661" s="653" t="s">
        <v>38</v>
      </c>
      <c r="H1661" s="652">
        <v>1</v>
      </c>
      <c r="I1661" s="651">
        <v>9885.67</v>
      </c>
      <c r="J1661" s="651">
        <v>9885.67</v>
      </c>
    </row>
    <row r="1662" spans="1:10" ht="60" customHeight="1" x14ac:dyDescent="0.2">
      <c r="A1662" s="649" t="s">
        <v>13197</v>
      </c>
      <c r="B1662" s="650" t="s">
        <v>13859</v>
      </c>
      <c r="C1662" s="649" t="s">
        <v>7</v>
      </c>
      <c r="D1662" s="649" t="s">
        <v>859</v>
      </c>
      <c r="E1662" s="825" t="s">
        <v>13272</v>
      </c>
      <c r="F1662" s="825"/>
      <c r="G1662" s="648" t="s">
        <v>50</v>
      </c>
      <c r="H1662" s="647">
        <v>0.25331999999999999</v>
      </c>
      <c r="I1662" s="646">
        <v>151.57</v>
      </c>
      <c r="J1662" s="646">
        <v>38.39</v>
      </c>
    </row>
    <row r="1663" spans="1:10" ht="24" customHeight="1" x14ac:dyDescent="0.2">
      <c r="A1663" s="649" t="s">
        <v>13197</v>
      </c>
      <c r="B1663" s="650" t="s">
        <v>13737</v>
      </c>
      <c r="C1663" s="649" t="s">
        <v>7</v>
      </c>
      <c r="D1663" s="649" t="s">
        <v>60</v>
      </c>
      <c r="E1663" s="825" t="s">
        <v>13196</v>
      </c>
      <c r="F1663" s="825"/>
      <c r="G1663" s="648" t="s">
        <v>23</v>
      </c>
      <c r="H1663" s="647">
        <v>9.3335000000000008</v>
      </c>
      <c r="I1663" s="646">
        <v>13.33</v>
      </c>
      <c r="J1663" s="646">
        <v>124.41</v>
      </c>
    </row>
    <row r="1664" spans="1:10" ht="24" customHeight="1" x14ac:dyDescent="0.2">
      <c r="A1664" s="649" t="s">
        <v>13197</v>
      </c>
      <c r="B1664" s="650" t="s">
        <v>13277</v>
      </c>
      <c r="C1664" s="649" t="s">
        <v>7</v>
      </c>
      <c r="D1664" s="649" t="s">
        <v>58</v>
      </c>
      <c r="E1664" s="825" t="s">
        <v>13196</v>
      </c>
      <c r="F1664" s="825"/>
      <c r="G1664" s="648" t="s">
        <v>23</v>
      </c>
      <c r="H1664" s="647">
        <v>9.3335000000000008</v>
      </c>
      <c r="I1664" s="646">
        <v>17.38</v>
      </c>
      <c r="J1664" s="646">
        <v>162.21</v>
      </c>
    </row>
    <row r="1665" spans="1:10" ht="36" customHeight="1" x14ac:dyDescent="0.2">
      <c r="A1665" s="644" t="s">
        <v>13199</v>
      </c>
      <c r="B1665" s="645" t="s">
        <v>13860</v>
      </c>
      <c r="C1665" s="644" t="s">
        <v>7</v>
      </c>
      <c r="D1665" s="644" t="s">
        <v>9014</v>
      </c>
      <c r="E1665" s="821" t="s">
        <v>13220</v>
      </c>
      <c r="F1665" s="821"/>
      <c r="G1665" s="643" t="s">
        <v>38</v>
      </c>
      <c r="H1665" s="642">
        <v>1</v>
      </c>
      <c r="I1665" s="641">
        <v>9560.66</v>
      </c>
      <c r="J1665" s="641">
        <v>9560.66</v>
      </c>
    </row>
    <row r="1666" spans="1:10" ht="25.5" x14ac:dyDescent="0.2">
      <c r="A1666" s="640"/>
      <c r="B1666" s="640"/>
      <c r="C1666" s="640"/>
      <c r="D1666" s="640"/>
      <c r="E1666" s="640" t="s">
        <v>13209</v>
      </c>
      <c r="F1666" s="639">
        <v>118.73302184070411</v>
      </c>
      <c r="G1666" s="640" t="s">
        <v>13210</v>
      </c>
      <c r="H1666" s="639">
        <v>99.81</v>
      </c>
      <c r="I1666" s="640" t="s">
        <v>13211</v>
      </c>
      <c r="J1666" s="639">
        <v>218.54</v>
      </c>
    </row>
    <row r="1667" spans="1:10" ht="15" thickBot="1" x14ac:dyDescent="0.25">
      <c r="A1667" s="640"/>
      <c r="B1667" s="640"/>
      <c r="C1667" s="640"/>
      <c r="D1667" s="640"/>
      <c r="E1667" s="640" t="s">
        <v>13212</v>
      </c>
      <c r="F1667" s="639">
        <v>2791.71</v>
      </c>
      <c r="G1667" s="640"/>
      <c r="H1667" s="822" t="s">
        <v>13213</v>
      </c>
      <c r="I1667" s="822"/>
      <c r="J1667" s="639">
        <v>12677.38</v>
      </c>
    </row>
    <row r="1668" spans="1:10" ht="0.95" customHeight="1" thickTop="1" x14ac:dyDescent="0.2">
      <c r="A1668" s="638"/>
      <c r="B1668" s="638"/>
      <c r="C1668" s="638"/>
      <c r="D1668" s="638"/>
      <c r="E1668" s="638"/>
      <c r="F1668" s="638"/>
      <c r="G1668" s="638"/>
      <c r="H1668" s="638"/>
      <c r="I1668" s="638"/>
      <c r="J1668" s="638"/>
    </row>
    <row r="1669" spans="1:10" ht="18" customHeight="1" x14ac:dyDescent="0.2">
      <c r="A1669" s="658" t="s">
        <v>13861</v>
      </c>
      <c r="B1669" s="656" t="s">
        <v>13186</v>
      </c>
      <c r="C1669" s="658" t="s">
        <v>13187</v>
      </c>
      <c r="D1669" s="658" t="s">
        <v>13188</v>
      </c>
      <c r="E1669" s="823" t="s">
        <v>13189</v>
      </c>
      <c r="F1669" s="823"/>
      <c r="G1669" s="657" t="s">
        <v>13190</v>
      </c>
      <c r="H1669" s="656" t="s">
        <v>13191</v>
      </c>
      <c r="I1669" s="656" t="s">
        <v>13192</v>
      </c>
      <c r="J1669" s="656" t="s">
        <v>13193</v>
      </c>
    </row>
    <row r="1670" spans="1:10" ht="36" customHeight="1" x14ac:dyDescent="0.2">
      <c r="A1670" s="654" t="s">
        <v>13194</v>
      </c>
      <c r="B1670" s="655" t="s">
        <v>13862</v>
      </c>
      <c r="C1670" s="654" t="s">
        <v>7</v>
      </c>
      <c r="D1670" s="654" t="s">
        <v>12912</v>
      </c>
      <c r="E1670" s="824" t="s">
        <v>13736</v>
      </c>
      <c r="F1670" s="824"/>
      <c r="G1670" s="653" t="s">
        <v>38</v>
      </c>
      <c r="H1670" s="652">
        <v>1</v>
      </c>
      <c r="I1670" s="651">
        <v>353.5</v>
      </c>
      <c r="J1670" s="651">
        <v>353.5</v>
      </c>
    </row>
    <row r="1671" spans="1:10" ht="60" customHeight="1" x14ac:dyDescent="0.2">
      <c r="A1671" s="649" t="s">
        <v>13197</v>
      </c>
      <c r="B1671" s="650" t="s">
        <v>13298</v>
      </c>
      <c r="C1671" s="649" t="s">
        <v>7</v>
      </c>
      <c r="D1671" s="649" t="s">
        <v>800</v>
      </c>
      <c r="E1671" s="825" t="s">
        <v>13272</v>
      </c>
      <c r="F1671" s="825"/>
      <c r="G1671" s="648" t="s">
        <v>50</v>
      </c>
      <c r="H1671" s="647">
        <v>1.3599999999999999E-2</v>
      </c>
      <c r="I1671" s="646">
        <v>85.42</v>
      </c>
      <c r="J1671" s="646">
        <v>1.1599999999999999</v>
      </c>
    </row>
    <row r="1672" spans="1:10" ht="60" customHeight="1" x14ac:dyDescent="0.2">
      <c r="A1672" s="649" t="s">
        <v>13197</v>
      </c>
      <c r="B1672" s="650" t="s">
        <v>13284</v>
      </c>
      <c r="C1672" s="649" t="s">
        <v>7</v>
      </c>
      <c r="D1672" s="649" t="s">
        <v>801</v>
      </c>
      <c r="E1672" s="825" t="s">
        <v>13272</v>
      </c>
      <c r="F1672" s="825"/>
      <c r="G1672" s="648" t="s">
        <v>67</v>
      </c>
      <c r="H1672" s="647">
        <v>4.5600000000000002E-2</v>
      </c>
      <c r="I1672" s="646">
        <v>32.28</v>
      </c>
      <c r="J1672" s="646">
        <v>1.47</v>
      </c>
    </row>
    <row r="1673" spans="1:10" ht="36" customHeight="1" x14ac:dyDescent="0.2">
      <c r="A1673" s="649" t="s">
        <v>13197</v>
      </c>
      <c r="B1673" s="650" t="s">
        <v>13636</v>
      </c>
      <c r="C1673" s="649" t="s">
        <v>7</v>
      </c>
      <c r="D1673" s="649" t="s">
        <v>4163</v>
      </c>
      <c r="E1673" s="825" t="s">
        <v>13301</v>
      </c>
      <c r="F1673" s="825"/>
      <c r="G1673" s="648" t="s">
        <v>13268</v>
      </c>
      <c r="H1673" s="647">
        <v>7.0000000000000007E-2</v>
      </c>
      <c r="I1673" s="646">
        <v>1630.89</v>
      </c>
      <c r="J1673" s="646">
        <v>114.16</v>
      </c>
    </row>
    <row r="1674" spans="1:10" ht="36" customHeight="1" x14ac:dyDescent="0.2">
      <c r="A1674" s="649" t="s">
        <v>13197</v>
      </c>
      <c r="B1674" s="650" t="s">
        <v>13863</v>
      </c>
      <c r="C1674" s="649" t="s">
        <v>7</v>
      </c>
      <c r="D1674" s="649" t="s">
        <v>11723</v>
      </c>
      <c r="E1674" s="825" t="s">
        <v>13297</v>
      </c>
      <c r="F1674" s="825"/>
      <c r="G1674" s="648" t="s">
        <v>13268</v>
      </c>
      <c r="H1674" s="647">
        <v>0.121</v>
      </c>
      <c r="I1674" s="646">
        <v>101.85</v>
      </c>
      <c r="J1674" s="646">
        <v>12.32</v>
      </c>
    </row>
    <row r="1675" spans="1:10" ht="36" customHeight="1" x14ac:dyDescent="0.2">
      <c r="A1675" s="649" t="s">
        <v>13197</v>
      </c>
      <c r="B1675" s="650" t="s">
        <v>13638</v>
      </c>
      <c r="C1675" s="649" t="s">
        <v>7</v>
      </c>
      <c r="D1675" s="649" t="s">
        <v>4756</v>
      </c>
      <c r="E1675" s="825" t="s">
        <v>13196</v>
      </c>
      <c r="F1675" s="825"/>
      <c r="G1675" s="648" t="s">
        <v>13268</v>
      </c>
      <c r="H1675" s="647">
        <v>1.8E-3</v>
      </c>
      <c r="I1675" s="646">
        <v>319.99</v>
      </c>
      <c r="J1675" s="646">
        <v>0.56999999999999995</v>
      </c>
    </row>
    <row r="1676" spans="1:10" ht="36" customHeight="1" x14ac:dyDescent="0.2">
      <c r="A1676" s="649" t="s">
        <v>13197</v>
      </c>
      <c r="B1676" s="650" t="s">
        <v>13864</v>
      </c>
      <c r="C1676" s="649" t="s">
        <v>7</v>
      </c>
      <c r="D1676" s="649" t="s">
        <v>4843</v>
      </c>
      <c r="E1676" s="825" t="s">
        <v>13196</v>
      </c>
      <c r="F1676" s="825"/>
      <c r="G1676" s="648" t="s">
        <v>13268</v>
      </c>
      <c r="H1676" s="647">
        <v>7.4800000000000005E-2</v>
      </c>
      <c r="I1676" s="646">
        <v>380.48</v>
      </c>
      <c r="J1676" s="646">
        <v>28.45</v>
      </c>
    </row>
    <row r="1677" spans="1:10" ht="24" customHeight="1" x14ac:dyDescent="0.2">
      <c r="A1677" s="649" t="s">
        <v>13197</v>
      </c>
      <c r="B1677" s="650" t="s">
        <v>13244</v>
      </c>
      <c r="C1677" s="649" t="s">
        <v>7</v>
      </c>
      <c r="D1677" s="649" t="s">
        <v>25</v>
      </c>
      <c r="E1677" s="825" t="s">
        <v>13196</v>
      </c>
      <c r="F1677" s="825"/>
      <c r="G1677" s="648" t="s">
        <v>23</v>
      </c>
      <c r="H1677" s="647">
        <v>4.5666000000000002</v>
      </c>
      <c r="I1677" s="646">
        <v>13.34</v>
      </c>
      <c r="J1677" s="646">
        <v>60.91</v>
      </c>
    </row>
    <row r="1678" spans="1:10" ht="24" customHeight="1" x14ac:dyDescent="0.2">
      <c r="A1678" s="649" t="s">
        <v>13197</v>
      </c>
      <c r="B1678" s="650" t="s">
        <v>13252</v>
      </c>
      <c r="C1678" s="649" t="s">
        <v>7</v>
      </c>
      <c r="D1678" s="649" t="s">
        <v>53</v>
      </c>
      <c r="E1678" s="825" t="s">
        <v>13196</v>
      </c>
      <c r="F1678" s="825"/>
      <c r="G1678" s="648" t="s">
        <v>23</v>
      </c>
      <c r="H1678" s="647">
        <v>4.5666000000000002</v>
      </c>
      <c r="I1678" s="646">
        <v>16.78</v>
      </c>
      <c r="J1678" s="646">
        <v>76.62</v>
      </c>
    </row>
    <row r="1679" spans="1:10" ht="24" customHeight="1" x14ac:dyDescent="0.2">
      <c r="A1679" s="644" t="s">
        <v>13199</v>
      </c>
      <c r="B1679" s="645" t="s">
        <v>13865</v>
      </c>
      <c r="C1679" s="644" t="s">
        <v>7</v>
      </c>
      <c r="D1679" s="644" t="s">
        <v>10382</v>
      </c>
      <c r="E1679" s="821" t="s">
        <v>13220</v>
      </c>
      <c r="F1679" s="821"/>
      <c r="G1679" s="643" t="s">
        <v>38</v>
      </c>
      <c r="H1679" s="642">
        <v>29.216100000000001</v>
      </c>
      <c r="I1679" s="641">
        <v>1.98</v>
      </c>
      <c r="J1679" s="641">
        <v>57.84</v>
      </c>
    </row>
    <row r="1680" spans="1:10" ht="25.5" x14ac:dyDescent="0.2">
      <c r="A1680" s="640"/>
      <c r="B1680" s="640"/>
      <c r="C1680" s="640"/>
      <c r="D1680" s="640"/>
      <c r="E1680" s="640" t="s">
        <v>13209</v>
      </c>
      <c r="F1680" s="639">
        <v>86.868412474193192</v>
      </c>
      <c r="G1680" s="640" t="s">
        <v>13210</v>
      </c>
      <c r="H1680" s="639">
        <v>73.02</v>
      </c>
      <c r="I1680" s="640" t="s">
        <v>13211</v>
      </c>
      <c r="J1680" s="639">
        <v>159.88999999999999</v>
      </c>
    </row>
    <row r="1681" spans="1:10" ht="15" thickBot="1" x14ac:dyDescent="0.25">
      <c r="A1681" s="640"/>
      <c r="B1681" s="640"/>
      <c r="C1681" s="640"/>
      <c r="D1681" s="640"/>
      <c r="E1681" s="640" t="s">
        <v>13212</v>
      </c>
      <c r="F1681" s="639">
        <v>99.82</v>
      </c>
      <c r="G1681" s="640"/>
      <c r="H1681" s="822" t="s">
        <v>13213</v>
      </c>
      <c r="I1681" s="822"/>
      <c r="J1681" s="639">
        <v>453.32</v>
      </c>
    </row>
    <row r="1682" spans="1:10" ht="0.95" customHeight="1" thickTop="1" x14ac:dyDescent="0.2">
      <c r="A1682" s="638"/>
      <c r="B1682" s="638"/>
      <c r="C1682" s="638"/>
      <c r="D1682" s="638"/>
      <c r="E1682" s="638"/>
      <c r="F1682" s="638"/>
      <c r="G1682" s="638"/>
      <c r="H1682" s="638"/>
      <c r="I1682" s="638"/>
      <c r="J1682" s="638"/>
    </row>
    <row r="1683" spans="1:10" ht="18" customHeight="1" x14ac:dyDescent="0.2">
      <c r="A1683" s="658" t="s">
        <v>13866</v>
      </c>
      <c r="B1683" s="656" t="s">
        <v>13186</v>
      </c>
      <c r="C1683" s="658" t="s">
        <v>13187</v>
      </c>
      <c r="D1683" s="658" t="s">
        <v>13188</v>
      </c>
      <c r="E1683" s="823" t="s">
        <v>13189</v>
      </c>
      <c r="F1683" s="823"/>
      <c r="G1683" s="657" t="s">
        <v>13190</v>
      </c>
      <c r="H1683" s="656" t="s">
        <v>13191</v>
      </c>
      <c r="I1683" s="656" t="s">
        <v>13192</v>
      </c>
      <c r="J1683" s="656" t="s">
        <v>13193</v>
      </c>
    </row>
    <row r="1684" spans="1:10" ht="36" customHeight="1" x14ac:dyDescent="0.2">
      <c r="A1684" s="654" t="s">
        <v>13194</v>
      </c>
      <c r="B1684" s="655" t="s">
        <v>13867</v>
      </c>
      <c r="C1684" s="654" t="s">
        <v>7</v>
      </c>
      <c r="D1684" s="654" t="s">
        <v>2205</v>
      </c>
      <c r="E1684" s="824" t="s">
        <v>13736</v>
      </c>
      <c r="F1684" s="824"/>
      <c r="G1684" s="653" t="s">
        <v>18</v>
      </c>
      <c r="H1684" s="652">
        <v>1</v>
      </c>
      <c r="I1684" s="651">
        <v>6.15</v>
      </c>
      <c r="J1684" s="651">
        <v>6.15</v>
      </c>
    </row>
    <row r="1685" spans="1:10" ht="60" customHeight="1" x14ac:dyDescent="0.2">
      <c r="A1685" s="649" t="s">
        <v>13197</v>
      </c>
      <c r="B1685" s="650" t="s">
        <v>13829</v>
      </c>
      <c r="C1685" s="649" t="s">
        <v>7</v>
      </c>
      <c r="D1685" s="649" t="s">
        <v>2091</v>
      </c>
      <c r="E1685" s="825" t="s">
        <v>13432</v>
      </c>
      <c r="F1685" s="825"/>
      <c r="G1685" s="648" t="s">
        <v>18</v>
      </c>
      <c r="H1685" s="647">
        <v>1</v>
      </c>
      <c r="I1685" s="646">
        <v>2.14</v>
      </c>
      <c r="J1685" s="646">
        <v>2.14</v>
      </c>
    </row>
    <row r="1686" spans="1:10" ht="24" customHeight="1" x14ac:dyDescent="0.2">
      <c r="A1686" s="649" t="s">
        <v>13197</v>
      </c>
      <c r="B1686" s="650" t="s">
        <v>13737</v>
      </c>
      <c r="C1686" s="649" t="s">
        <v>7</v>
      </c>
      <c r="D1686" s="649" t="s">
        <v>60</v>
      </c>
      <c r="E1686" s="825" t="s">
        <v>13196</v>
      </c>
      <c r="F1686" s="825"/>
      <c r="G1686" s="648" t="s">
        <v>23</v>
      </c>
      <c r="H1686" s="647">
        <v>6.5000000000000002E-2</v>
      </c>
      <c r="I1686" s="646">
        <v>13.33</v>
      </c>
      <c r="J1686" s="646">
        <v>0.86</v>
      </c>
    </row>
    <row r="1687" spans="1:10" ht="24" customHeight="1" x14ac:dyDescent="0.2">
      <c r="A1687" s="649" t="s">
        <v>13197</v>
      </c>
      <c r="B1687" s="650" t="s">
        <v>13277</v>
      </c>
      <c r="C1687" s="649" t="s">
        <v>7</v>
      </c>
      <c r="D1687" s="649" t="s">
        <v>58</v>
      </c>
      <c r="E1687" s="825" t="s">
        <v>13196</v>
      </c>
      <c r="F1687" s="825"/>
      <c r="G1687" s="648" t="s">
        <v>23</v>
      </c>
      <c r="H1687" s="647">
        <v>6.5000000000000002E-2</v>
      </c>
      <c r="I1687" s="646">
        <v>17.38</v>
      </c>
      <c r="J1687" s="646">
        <v>1.1200000000000001</v>
      </c>
    </row>
    <row r="1688" spans="1:10" ht="24" customHeight="1" x14ac:dyDescent="0.2">
      <c r="A1688" s="644" t="s">
        <v>13199</v>
      </c>
      <c r="B1688" s="645" t="s">
        <v>13868</v>
      </c>
      <c r="C1688" s="644" t="s">
        <v>7</v>
      </c>
      <c r="D1688" s="644" t="s">
        <v>6633</v>
      </c>
      <c r="E1688" s="821" t="s">
        <v>13220</v>
      </c>
      <c r="F1688" s="821"/>
      <c r="G1688" s="643" t="s">
        <v>18</v>
      </c>
      <c r="H1688" s="642">
        <v>1.0169999999999999</v>
      </c>
      <c r="I1688" s="641">
        <v>2</v>
      </c>
      <c r="J1688" s="641">
        <v>2.0299999999999998</v>
      </c>
    </row>
    <row r="1689" spans="1:10" ht="25.5" x14ac:dyDescent="0.2">
      <c r="A1689" s="640"/>
      <c r="B1689" s="640"/>
      <c r="C1689" s="640"/>
      <c r="D1689" s="640"/>
      <c r="E1689" s="640" t="s">
        <v>13209</v>
      </c>
      <c r="F1689" s="639">
        <v>1.3582527436705423</v>
      </c>
      <c r="G1689" s="640" t="s">
        <v>13210</v>
      </c>
      <c r="H1689" s="639">
        <v>1.1399999999999999</v>
      </c>
      <c r="I1689" s="640" t="s">
        <v>13211</v>
      </c>
      <c r="J1689" s="639">
        <v>2.5</v>
      </c>
    </row>
    <row r="1690" spans="1:10" ht="15" thickBot="1" x14ac:dyDescent="0.25">
      <c r="A1690" s="640"/>
      <c r="B1690" s="640"/>
      <c r="C1690" s="640"/>
      <c r="D1690" s="640"/>
      <c r="E1690" s="640" t="s">
        <v>13212</v>
      </c>
      <c r="F1690" s="639">
        <v>1.73</v>
      </c>
      <c r="G1690" s="640"/>
      <c r="H1690" s="822" t="s">
        <v>13213</v>
      </c>
      <c r="I1690" s="822"/>
      <c r="J1690" s="639">
        <v>7.88</v>
      </c>
    </row>
    <row r="1691" spans="1:10" ht="0.95" customHeight="1" thickTop="1" x14ac:dyDescent="0.2">
      <c r="A1691" s="638"/>
      <c r="B1691" s="638"/>
      <c r="C1691" s="638"/>
      <c r="D1691" s="638"/>
      <c r="E1691" s="638"/>
      <c r="F1691" s="638"/>
      <c r="G1691" s="638"/>
      <c r="H1691" s="638"/>
      <c r="I1691" s="638"/>
      <c r="J1691" s="638"/>
    </row>
    <row r="1692" spans="1:10" ht="18" customHeight="1" x14ac:dyDescent="0.2">
      <c r="A1692" s="658" t="s">
        <v>13869</v>
      </c>
      <c r="B1692" s="656" t="s">
        <v>13186</v>
      </c>
      <c r="C1692" s="658" t="s">
        <v>13187</v>
      </c>
      <c r="D1692" s="658" t="s">
        <v>13188</v>
      </c>
      <c r="E1692" s="823" t="s">
        <v>13189</v>
      </c>
      <c r="F1692" s="823"/>
      <c r="G1692" s="657" t="s">
        <v>13190</v>
      </c>
      <c r="H1692" s="656" t="s">
        <v>13191</v>
      </c>
      <c r="I1692" s="656" t="s">
        <v>13192</v>
      </c>
      <c r="J1692" s="656" t="s">
        <v>13193</v>
      </c>
    </row>
    <row r="1693" spans="1:10" ht="36" customHeight="1" x14ac:dyDescent="0.2">
      <c r="A1693" s="654" t="s">
        <v>13194</v>
      </c>
      <c r="B1693" s="655" t="s">
        <v>13870</v>
      </c>
      <c r="C1693" s="654" t="s">
        <v>7</v>
      </c>
      <c r="D1693" s="654" t="s">
        <v>2572</v>
      </c>
      <c r="E1693" s="824" t="s">
        <v>13736</v>
      </c>
      <c r="F1693" s="824"/>
      <c r="G1693" s="653" t="s">
        <v>18</v>
      </c>
      <c r="H1693" s="652">
        <v>1</v>
      </c>
      <c r="I1693" s="651">
        <v>132.37</v>
      </c>
      <c r="J1693" s="651">
        <v>132.37</v>
      </c>
    </row>
    <row r="1694" spans="1:10" ht="24" customHeight="1" x14ac:dyDescent="0.2">
      <c r="A1694" s="649" t="s">
        <v>13197</v>
      </c>
      <c r="B1694" s="650" t="s">
        <v>13737</v>
      </c>
      <c r="C1694" s="649" t="s">
        <v>7</v>
      </c>
      <c r="D1694" s="649" t="s">
        <v>60</v>
      </c>
      <c r="E1694" s="825" t="s">
        <v>13196</v>
      </c>
      <c r="F1694" s="825"/>
      <c r="G1694" s="648" t="s">
        <v>23</v>
      </c>
      <c r="H1694" s="647">
        <v>0.21199999999999999</v>
      </c>
      <c r="I1694" s="646">
        <v>13.33</v>
      </c>
      <c r="J1694" s="646">
        <v>2.82</v>
      </c>
    </row>
    <row r="1695" spans="1:10" ht="24" customHeight="1" x14ac:dyDescent="0.2">
      <c r="A1695" s="649" t="s">
        <v>13197</v>
      </c>
      <c r="B1695" s="650" t="s">
        <v>13277</v>
      </c>
      <c r="C1695" s="649" t="s">
        <v>7</v>
      </c>
      <c r="D1695" s="649" t="s">
        <v>58</v>
      </c>
      <c r="E1695" s="825" t="s">
        <v>13196</v>
      </c>
      <c r="F1695" s="825"/>
      <c r="G1695" s="648" t="s">
        <v>23</v>
      </c>
      <c r="H1695" s="647">
        <v>0.21199999999999999</v>
      </c>
      <c r="I1695" s="646">
        <v>17.38</v>
      </c>
      <c r="J1695" s="646">
        <v>3.68</v>
      </c>
    </row>
    <row r="1696" spans="1:10" ht="48" customHeight="1" x14ac:dyDescent="0.2">
      <c r="A1696" s="644" t="s">
        <v>13199</v>
      </c>
      <c r="B1696" s="645" t="s">
        <v>13871</v>
      </c>
      <c r="C1696" s="644" t="s">
        <v>7</v>
      </c>
      <c r="D1696" s="644" t="s">
        <v>5578</v>
      </c>
      <c r="E1696" s="821" t="s">
        <v>13220</v>
      </c>
      <c r="F1696" s="821"/>
      <c r="G1696" s="643" t="s">
        <v>18</v>
      </c>
      <c r="H1696" s="642">
        <v>1.0149999999999999</v>
      </c>
      <c r="I1696" s="641">
        <v>123.99</v>
      </c>
      <c r="J1696" s="641">
        <v>125.84</v>
      </c>
    </row>
    <row r="1697" spans="1:10" ht="24" customHeight="1" x14ac:dyDescent="0.2">
      <c r="A1697" s="644" t="s">
        <v>13199</v>
      </c>
      <c r="B1697" s="645" t="s">
        <v>13739</v>
      </c>
      <c r="C1697" s="644" t="s">
        <v>7</v>
      </c>
      <c r="D1697" s="644" t="s">
        <v>6886</v>
      </c>
      <c r="E1697" s="821" t="s">
        <v>13220</v>
      </c>
      <c r="F1697" s="821"/>
      <c r="G1697" s="643" t="s">
        <v>38</v>
      </c>
      <c r="H1697" s="642">
        <v>8.9999999999999993E-3</v>
      </c>
      <c r="I1697" s="641">
        <v>3.78</v>
      </c>
      <c r="J1697" s="641">
        <v>0.03</v>
      </c>
    </row>
    <row r="1698" spans="1:10" ht="25.5" x14ac:dyDescent="0.2">
      <c r="A1698" s="640"/>
      <c r="B1698" s="640"/>
      <c r="C1698" s="640"/>
      <c r="D1698" s="640"/>
      <c r="E1698" s="640" t="s">
        <v>13209</v>
      </c>
      <c r="F1698" s="639">
        <v>2.6513093556448983</v>
      </c>
      <c r="G1698" s="640" t="s">
        <v>13210</v>
      </c>
      <c r="H1698" s="639">
        <v>2.23</v>
      </c>
      <c r="I1698" s="640" t="s">
        <v>13211</v>
      </c>
      <c r="J1698" s="639">
        <v>4.88</v>
      </c>
    </row>
    <row r="1699" spans="1:10" ht="15" thickBot="1" x14ac:dyDescent="0.25">
      <c r="A1699" s="640"/>
      <c r="B1699" s="640"/>
      <c r="C1699" s="640"/>
      <c r="D1699" s="640"/>
      <c r="E1699" s="640" t="s">
        <v>13212</v>
      </c>
      <c r="F1699" s="639">
        <v>37.380000000000003</v>
      </c>
      <c r="G1699" s="640"/>
      <c r="H1699" s="822" t="s">
        <v>13213</v>
      </c>
      <c r="I1699" s="822"/>
      <c r="J1699" s="639">
        <v>169.75</v>
      </c>
    </row>
    <row r="1700" spans="1:10" ht="0.95" customHeight="1" thickTop="1" x14ac:dyDescent="0.2">
      <c r="A1700" s="638"/>
      <c r="B1700" s="638"/>
      <c r="C1700" s="638"/>
      <c r="D1700" s="638"/>
      <c r="E1700" s="638"/>
      <c r="F1700" s="638"/>
      <c r="G1700" s="638"/>
      <c r="H1700" s="638"/>
      <c r="I1700" s="638"/>
      <c r="J1700" s="638"/>
    </row>
    <row r="1701" spans="1:10" ht="18" customHeight="1" x14ac:dyDescent="0.2">
      <c r="A1701" s="658" t="s">
        <v>13872</v>
      </c>
      <c r="B1701" s="656" t="s">
        <v>13186</v>
      </c>
      <c r="C1701" s="658" t="s">
        <v>13187</v>
      </c>
      <c r="D1701" s="658" t="s">
        <v>13188</v>
      </c>
      <c r="E1701" s="823" t="s">
        <v>13189</v>
      </c>
      <c r="F1701" s="823"/>
      <c r="G1701" s="657" t="s">
        <v>13190</v>
      </c>
      <c r="H1701" s="656" t="s">
        <v>13191</v>
      </c>
      <c r="I1701" s="656" t="s">
        <v>13192</v>
      </c>
      <c r="J1701" s="656" t="s">
        <v>13193</v>
      </c>
    </row>
    <row r="1702" spans="1:10" ht="36" customHeight="1" x14ac:dyDescent="0.2">
      <c r="A1702" s="654" t="s">
        <v>13194</v>
      </c>
      <c r="B1702" s="655" t="s">
        <v>13873</v>
      </c>
      <c r="C1702" s="654" t="s">
        <v>7</v>
      </c>
      <c r="D1702" s="654" t="s">
        <v>2566</v>
      </c>
      <c r="E1702" s="824" t="s">
        <v>13736</v>
      </c>
      <c r="F1702" s="824"/>
      <c r="G1702" s="653" t="s">
        <v>18</v>
      </c>
      <c r="H1702" s="652">
        <v>1</v>
      </c>
      <c r="I1702" s="651">
        <v>67.599999999999994</v>
      </c>
      <c r="J1702" s="651">
        <v>67.599999999999994</v>
      </c>
    </row>
    <row r="1703" spans="1:10" ht="24" customHeight="1" x14ac:dyDescent="0.2">
      <c r="A1703" s="649" t="s">
        <v>13197</v>
      </c>
      <c r="B1703" s="650" t="s">
        <v>13737</v>
      </c>
      <c r="C1703" s="649" t="s">
        <v>7</v>
      </c>
      <c r="D1703" s="649" t="s">
        <v>60</v>
      </c>
      <c r="E1703" s="825" t="s">
        <v>13196</v>
      </c>
      <c r="F1703" s="825"/>
      <c r="G1703" s="648" t="s">
        <v>23</v>
      </c>
      <c r="H1703" s="647">
        <v>0.128</v>
      </c>
      <c r="I1703" s="646">
        <v>13.33</v>
      </c>
      <c r="J1703" s="646">
        <v>1.7</v>
      </c>
    </row>
    <row r="1704" spans="1:10" ht="24" customHeight="1" x14ac:dyDescent="0.2">
      <c r="A1704" s="649" t="s">
        <v>13197</v>
      </c>
      <c r="B1704" s="650" t="s">
        <v>13277</v>
      </c>
      <c r="C1704" s="649" t="s">
        <v>7</v>
      </c>
      <c r="D1704" s="649" t="s">
        <v>58</v>
      </c>
      <c r="E1704" s="825" t="s">
        <v>13196</v>
      </c>
      <c r="F1704" s="825"/>
      <c r="G1704" s="648" t="s">
        <v>23</v>
      </c>
      <c r="H1704" s="647">
        <v>0.128</v>
      </c>
      <c r="I1704" s="646">
        <v>17.38</v>
      </c>
      <c r="J1704" s="646">
        <v>2.2200000000000002</v>
      </c>
    </row>
    <row r="1705" spans="1:10" ht="48" customHeight="1" x14ac:dyDescent="0.2">
      <c r="A1705" s="644" t="s">
        <v>13199</v>
      </c>
      <c r="B1705" s="645" t="s">
        <v>13874</v>
      </c>
      <c r="C1705" s="644" t="s">
        <v>7</v>
      </c>
      <c r="D1705" s="644" t="s">
        <v>5590</v>
      </c>
      <c r="E1705" s="821" t="s">
        <v>13220</v>
      </c>
      <c r="F1705" s="821"/>
      <c r="G1705" s="643" t="s">
        <v>18</v>
      </c>
      <c r="H1705" s="642">
        <v>1.0149999999999999</v>
      </c>
      <c r="I1705" s="641">
        <v>62.71</v>
      </c>
      <c r="J1705" s="641">
        <v>63.65</v>
      </c>
    </row>
    <row r="1706" spans="1:10" ht="24" customHeight="1" x14ac:dyDescent="0.2">
      <c r="A1706" s="644" t="s">
        <v>13199</v>
      </c>
      <c r="B1706" s="645" t="s">
        <v>13739</v>
      </c>
      <c r="C1706" s="644" t="s">
        <v>7</v>
      </c>
      <c r="D1706" s="644" t="s">
        <v>6886</v>
      </c>
      <c r="E1706" s="821" t="s">
        <v>13220</v>
      </c>
      <c r="F1706" s="821"/>
      <c r="G1706" s="643" t="s">
        <v>38</v>
      </c>
      <c r="H1706" s="642">
        <v>8.9999999999999993E-3</v>
      </c>
      <c r="I1706" s="641">
        <v>3.78</v>
      </c>
      <c r="J1706" s="641">
        <v>0.03</v>
      </c>
    </row>
    <row r="1707" spans="1:10" ht="25.5" x14ac:dyDescent="0.2">
      <c r="A1707" s="640"/>
      <c r="B1707" s="640"/>
      <c r="C1707" s="640"/>
      <c r="D1707" s="640"/>
      <c r="E1707" s="640" t="s">
        <v>13209</v>
      </c>
      <c r="F1707" s="639">
        <v>1.5973052265565577</v>
      </c>
      <c r="G1707" s="640" t="s">
        <v>13210</v>
      </c>
      <c r="H1707" s="639">
        <v>1.34</v>
      </c>
      <c r="I1707" s="640" t="s">
        <v>13211</v>
      </c>
      <c r="J1707" s="639">
        <v>2.94</v>
      </c>
    </row>
    <row r="1708" spans="1:10" ht="15" thickBot="1" x14ac:dyDescent="0.25">
      <c r="A1708" s="640"/>
      <c r="B1708" s="640"/>
      <c r="C1708" s="640"/>
      <c r="D1708" s="640"/>
      <c r="E1708" s="640" t="s">
        <v>13212</v>
      </c>
      <c r="F1708" s="639">
        <v>19.09</v>
      </c>
      <c r="G1708" s="640"/>
      <c r="H1708" s="822" t="s">
        <v>13213</v>
      </c>
      <c r="I1708" s="822"/>
      <c r="J1708" s="639">
        <v>86.69</v>
      </c>
    </row>
    <row r="1709" spans="1:10" ht="0.95" customHeight="1" thickTop="1" x14ac:dyDescent="0.2">
      <c r="A1709" s="638"/>
      <c r="B1709" s="638"/>
      <c r="C1709" s="638"/>
      <c r="D1709" s="638"/>
      <c r="E1709" s="638"/>
      <c r="F1709" s="638"/>
      <c r="G1709" s="638"/>
      <c r="H1709" s="638"/>
      <c r="I1709" s="638"/>
      <c r="J1709" s="638"/>
    </row>
    <row r="1710" spans="1:10" ht="18" customHeight="1" x14ac:dyDescent="0.2">
      <c r="A1710" s="658" t="s">
        <v>13875</v>
      </c>
      <c r="B1710" s="656" t="s">
        <v>13186</v>
      </c>
      <c r="C1710" s="658" t="s">
        <v>13187</v>
      </c>
      <c r="D1710" s="658" t="s">
        <v>13188</v>
      </c>
      <c r="E1710" s="823" t="s">
        <v>13189</v>
      </c>
      <c r="F1710" s="823"/>
      <c r="G1710" s="657" t="s">
        <v>13190</v>
      </c>
      <c r="H1710" s="656" t="s">
        <v>13191</v>
      </c>
      <c r="I1710" s="656" t="s">
        <v>13192</v>
      </c>
      <c r="J1710" s="656" t="s">
        <v>13193</v>
      </c>
    </row>
    <row r="1711" spans="1:10" ht="36" customHeight="1" x14ac:dyDescent="0.2">
      <c r="A1711" s="654" t="s">
        <v>13194</v>
      </c>
      <c r="B1711" s="655" t="s">
        <v>13876</v>
      </c>
      <c r="C1711" s="654" t="s">
        <v>7</v>
      </c>
      <c r="D1711" s="654" t="s">
        <v>2253</v>
      </c>
      <c r="E1711" s="824" t="s">
        <v>13736</v>
      </c>
      <c r="F1711" s="824"/>
      <c r="G1711" s="653" t="s">
        <v>18</v>
      </c>
      <c r="H1711" s="652">
        <v>1</v>
      </c>
      <c r="I1711" s="651">
        <v>11.22</v>
      </c>
      <c r="J1711" s="651">
        <v>11.22</v>
      </c>
    </row>
    <row r="1712" spans="1:10" ht="24" customHeight="1" x14ac:dyDescent="0.2">
      <c r="A1712" s="649" t="s">
        <v>13197</v>
      </c>
      <c r="B1712" s="650" t="s">
        <v>13737</v>
      </c>
      <c r="C1712" s="649" t="s">
        <v>7</v>
      </c>
      <c r="D1712" s="649" t="s">
        <v>60</v>
      </c>
      <c r="E1712" s="825" t="s">
        <v>13196</v>
      </c>
      <c r="F1712" s="825"/>
      <c r="G1712" s="648" t="s">
        <v>23</v>
      </c>
      <c r="H1712" s="647">
        <v>7.6999999999999999E-2</v>
      </c>
      <c r="I1712" s="646">
        <v>13.33</v>
      </c>
      <c r="J1712" s="646">
        <v>1.02</v>
      </c>
    </row>
    <row r="1713" spans="1:10" ht="24" customHeight="1" x14ac:dyDescent="0.2">
      <c r="A1713" s="649" t="s">
        <v>13197</v>
      </c>
      <c r="B1713" s="650" t="s">
        <v>13277</v>
      </c>
      <c r="C1713" s="649" t="s">
        <v>7</v>
      </c>
      <c r="D1713" s="649" t="s">
        <v>58</v>
      </c>
      <c r="E1713" s="825" t="s">
        <v>13196</v>
      </c>
      <c r="F1713" s="825"/>
      <c r="G1713" s="648" t="s">
        <v>23</v>
      </c>
      <c r="H1713" s="647">
        <v>7.6999999999999999E-2</v>
      </c>
      <c r="I1713" s="646">
        <v>17.38</v>
      </c>
      <c r="J1713" s="646">
        <v>1.33</v>
      </c>
    </row>
    <row r="1714" spans="1:10" ht="48" customHeight="1" x14ac:dyDescent="0.2">
      <c r="A1714" s="644" t="s">
        <v>13199</v>
      </c>
      <c r="B1714" s="645" t="s">
        <v>13877</v>
      </c>
      <c r="C1714" s="644" t="s">
        <v>7</v>
      </c>
      <c r="D1714" s="644" t="s">
        <v>5574</v>
      </c>
      <c r="E1714" s="821" t="s">
        <v>13220</v>
      </c>
      <c r="F1714" s="821"/>
      <c r="G1714" s="643" t="s">
        <v>18</v>
      </c>
      <c r="H1714" s="642">
        <v>1.19</v>
      </c>
      <c r="I1714" s="641">
        <v>7.43</v>
      </c>
      <c r="J1714" s="641">
        <v>8.84</v>
      </c>
    </row>
    <row r="1715" spans="1:10" ht="24" customHeight="1" x14ac:dyDescent="0.2">
      <c r="A1715" s="644" t="s">
        <v>13199</v>
      </c>
      <c r="B1715" s="645" t="s">
        <v>13739</v>
      </c>
      <c r="C1715" s="644" t="s">
        <v>7</v>
      </c>
      <c r="D1715" s="644" t="s">
        <v>6886</v>
      </c>
      <c r="E1715" s="821" t="s">
        <v>13220</v>
      </c>
      <c r="F1715" s="821"/>
      <c r="G1715" s="643" t="s">
        <v>38</v>
      </c>
      <c r="H1715" s="642">
        <v>8.9999999999999993E-3</v>
      </c>
      <c r="I1715" s="641">
        <v>3.78</v>
      </c>
      <c r="J1715" s="641">
        <v>0.03</v>
      </c>
    </row>
    <row r="1716" spans="1:10" ht="25.5" x14ac:dyDescent="0.2">
      <c r="A1716" s="640"/>
      <c r="B1716" s="640"/>
      <c r="C1716" s="640"/>
      <c r="D1716" s="640"/>
      <c r="E1716" s="640" t="s">
        <v>13209</v>
      </c>
      <c r="F1716" s="639">
        <v>0.96164294251874394</v>
      </c>
      <c r="G1716" s="640" t="s">
        <v>13210</v>
      </c>
      <c r="H1716" s="639">
        <v>0.81</v>
      </c>
      <c r="I1716" s="640" t="s">
        <v>13211</v>
      </c>
      <c r="J1716" s="639">
        <v>1.77</v>
      </c>
    </row>
    <row r="1717" spans="1:10" ht="15" thickBot="1" x14ac:dyDescent="0.25">
      <c r="A1717" s="640"/>
      <c r="B1717" s="640"/>
      <c r="C1717" s="640"/>
      <c r="D1717" s="640"/>
      <c r="E1717" s="640" t="s">
        <v>13212</v>
      </c>
      <c r="F1717" s="639">
        <v>3.16</v>
      </c>
      <c r="G1717" s="640"/>
      <c r="H1717" s="822" t="s">
        <v>13213</v>
      </c>
      <c r="I1717" s="822"/>
      <c r="J1717" s="639">
        <v>14.38</v>
      </c>
    </row>
    <row r="1718" spans="1:10" ht="0.95" customHeight="1" thickTop="1" x14ac:dyDescent="0.2">
      <c r="A1718" s="638"/>
      <c r="B1718" s="638"/>
      <c r="C1718" s="638"/>
      <c r="D1718" s="638"/>
      <c r="E1718" s="638"/>
      <c r="F1718" s="638"/>
      <c r="G1718" s="638"/>
      <c r="H1718" s="638"/>
      <c r="I1718" s="638"/>
      <c r="J1718" s="638"/>
    </row>
    <row r="1719" spans="1:10" ht="18" customHeight="1" x14ac:dyDescent="0.2">
      <c r="A1719" s="658" t="s">
        <v>13878</v>
      </c>
      <c r="B1719" s="656" t="s">
        <v>13186</v>
      </c>
      <c r="C1719" s="658" t="s">
        <v>13187</v>
      </c>
      <c r="D1719" s="658" t="s">
        <v>13188</v>
      </c>
      <c r="E1719" s="823" t="s">
        <v>13189</v>
      </c>
      <c r="F1719" s="823"/>
      <c r="G1719" s="657" t="s">
        <v>13190</v>
      </c>
      <c r="H1719" s="656" t="s">
        <v>13191</v>
      </c>
      <c r="I1719" s="656" t="s">
        <v>13192</v>
      </c>
      <c r="J1719" s="656" t="s">
        <v>13193</v>
      </c>
    </row>
    <row r="1720" spans="1:10" ht="36" customHeight="1" x14ac:dyDescent="0.2">
      <c r="A1720" s="654" t="s">
        <v>13194</v>
      </c>
      <c r="B1720" s="655" t="s">
        <v>13879</v>
      </c>
      <c r="C1720" s="654" t="s">
        <v>7</v>
      </c>
      <c r="D1720" s="654" t="s">
        <v>12905</v>
      </c>
      <c r="E1720" s="824" t="s">
        <v>13736</v>
      </c>
      <c r="F1720" s="824"/>
      <c r="G1720" s="653" t="s">
        <v>38</v>
      </c>
      <c r="H1720" s="652">
        <v>1</v>
      </c>
      <c r="I1720" s="651">
        <v>134.53</v>
      </c>
      <c r="J1720" s="651">
        <v>134.53</v>
      </c>
    </row>
    <row r="1721" spans="1:10" ht="36" customHeight="1" x14ac:dyDescent="0.2">
      <c r="A1721" s="649" t="s">
        <v>13197</v>
      </c>
      <c r="B1721" s="650" t="s">
        <v>13855</v>
      </c>
      <c r="C1721" s="649" t="s">
        <v>7</v>
      </c>
      <c r="D1721" s="649" t="s">
        <v>4162</v>
      </c>
      <c r="E1721" s="825" t="s">
        <v>13301</v>
      </c>
      <c r="F1721" s="825"/>
      <c r="G1721" s="648" t="s">
        <v>13268</v>
      </c>
      <c r="H1721" s="647">
        <v>1.7500000000000002E-2</v>
      </c>
      <c r="I1721" s="646">
        <v>1943.16</v>
      </c>
      <c r="J1721" s="646">
        <v>34</v>
      </c>
    </row>
    <row r="1722" spans="1:10" ht="36" customHeight="1" x14ac:dyDescent="0.2">
      <c r="A1722" s="649" t="s">
        <v>13197</v>
      </c>
      <c r="B1722" s="650" t="s">
        <v>13794</v>
      </c>
      <c r="C1722" s="649" t="s">
        <v>7</v>
      </c>
      <c r="D1722" s="649" t="s">
        <v>11717</v>
      </c>
      <c r="E1722" s="825" t="s">
        <v>13297</v>
      </c>
      <c r="F1722" s="825"/>
      <c r="G1722" s="648" t="s">
        <v>13268</v>
      </c>
      <c r="H1722" s="647">
        <v>3.5999999999999997E-2</v>
      </c>
      <c r="I1722" s="646">
        <v>195</v>
      </c>
      <c r="J1722" s="646">
        <v>7.02</v>
      </c>
    </row>
    <row r="1723" spans="1:10" ht="36" customHeight="1" x14ac:dyDescent="0.2">
      <c r="A1723" s="649" t="s">
        <v>13197</v>
      </c>
      <c r="B1723" s="650" t="s">
        <v>13638</v>
      </c>
      <c r="C1723" s="649" t="s">
        <v>7</v>
      </c>
      <c r="D1723" s="649" t="s">
        <v>4756</v>
      </c>
      <c r="E1723" s="825" t="s">
        <v>13196</v>
      </c>
      <c r="F1723" s="825"/>
      <c r="G1723" s="648" t="s">
        <v>13268</v>
      </c>
      <c r="H1723" s="647">
        <v>4.0000000000000002E-4</v>
      </c>
      <c r="I1723" s="646">
        <v>319.99</v>
      </c>
      <c r="J1723" s="646">
        <v>0.12</v>
      </c>
    </row>
    <row r="1724" spans="1:10" ht="36" customHeight="1" x14ac:dyDescent="0.2">
      <c r="A1724" s="649" t="s">
        <v>13197</v>
      </c>
      <c r="B1724" s="650" t="s">
        <v>13864</v>
      </c>
      <c r="C1724" s="649" t="s">
        <v>7</v>
      </c>
      <c r="D1724" s="649" t="s">
        <v>4843</v>
      </c>
      <c r="E1724" s="825" t="s">
        <v>13196</v>
      </c>
      <c r="F1724" s="825"/>
      <c r="G1724" s="648" t="s">
        <v>13268</v>
      </c>
      <c r="H1724" s="647">
        <v>2.7799999999999998E-2</v>
      </c>
      <c r="I1724" s="646">
        <v>380.48</v>
      </c>
      <c r="J1724" s="646">
        <v>10.57</v>
      </c>
    </row>
    <row r="1725" spans="1:10" ht="24" customHeight="1" x14ac:dyDescent="0.2">
      <c r="A1725" s="649" t="s">
        <v>13197</v>
      </c>
      <c r="B1725" s="650" t="s">
        <v>13244</v>
      </c>
      <c r="C1725" s="649" t="s">
        <v>7</v>
      </c>
      <c r="D1725" s="649" t="s">
        <v>25</v>
      </c>
      <c r="E1725" s="825" t="s">
        <v>13196</v>
      </c>
      <c r="F1725" s="825"/>
      <c r="G1725" s="648" t="s">
        <v>23</v>
      </c>
      <c r="H1725" s="647">
        <v>1.5362</v>
      </c>
      <c r="I1725" s="646">
        <v>13.34</v>
      </c>
      <c r="J1725" s="646">
        <v>20.49</v>
      </c>
    </row>
    <row r="1726" spans="1:10" ht="24" customHeight="1" x14ac:dyDescent="0.2">
      <c r="A1726" s="649" t="s">
        <v>13197</v>
      </c>
      <c r="B1726" s="650" t="s">
        <v>13252</v>
      </c>
      <c r="C1726" s="649" t="s">
        <v>7</v>
      </c>
      <c r="D1726" s="649" t="s">
        <v>53</v>
      </c>
      <c r="E1726" s="825" t="s">
        <v>13196</v>
      </c>
      <c r="F1726" s="825"/>
      <c r="G1726" s="648" t="s">
        <v>23</v>
      </c>
      <c r="H1726" s="647">
        <v>1.5362</v>
      </c>
      <c r="I1726" s="646">
        <v>16.78</v>
      </c>
      <c r="J1726" s="646">
        <v>25.77</v>
      </c>
    </row>
    <row r="1727" spans="1:10" ht="24" customHeight="1" x14ac:dyDescent="0.2">
      <c r="A1727" s="644" t="s">
        <v>13199</v>
      </c>
      <c r="B1727" s="645" t="s">
        <v>13640</v>
      </c>
      <c r="C1727" s="644" t="s">
        <v>7</v>
      </c>
      <c r="D1727" s="644" t="s">
        <v>10988</v>
      </c>
      <c r="E1727" s="821" t="s">
        <v>13220</v>
      </c>
      <c r="F1727" s="821"/>
      <c r="G1727" s="643" t="s">
        <v>38</v>
      </c>
      <c r="H1727" s="642">
        <v>48.750700000000002</v>
      </c>
      <c r="I1727" s="641">
        <v>0.75</v>
      </c>
      <c r="J1727" s="641">
        <v>36.56</v>
      </c>
    </row>
    <row r="1728" spans="1:10" ht="25.5" x14ac:dyDescent="0.2">
      <c r="A1728" s="640"/>
      <c r="B1728" s="640"/>
      <c r="C1728" s="640"/>
      <c r="D1728" s="640"/>
      <c r="E1728" s="640" t="s">
        <v>13209</v>
      </c>
      <c r="F1728" s="639">
        <v>29.892426382701291</v>
      </c>
      <c r="G1728" s="640" t="s">
        <v>13210</v>
      </c>
      <c r="H1728" s="639">
        <v>25.13</v>
      </c>
      <c r="I1728" s="640" t="s">
        <v>13211</v>
      </c>
      <c r="J1728" s="639">
        <v>55.02</v>
      </c>
    </row>
    <row r="1729" spans="1:10" ht="15" thickBot="1" x14ac:dyDescent="0.25">
      <c r="A1729" s="640"/>
      <c r="B1729" s="640"/>
      <c r="C1729" s="640"/>
      <c r="D1729" s="640"/>
      <c r="E1729" s="640" t="s">
        <v>13212</v>
      </c>
      <c r="F1729" s="639">
        <v>37.99</v>
      </c>
      <c r="G1729" s="640"/>
      <c r="H1729" s="822" t="s">
        <v>13213</v>
      </c>
      <c r="I1729" s="822"/>
      <c r="J1729" s="639">
        <v>172.52</v>
      </c>
    </row>
    <row r="1730" spans="1:10" ht="0.95" customHeight="1" thickTop="1" x14ac:dyDescent="0.2">
      <c r="A1730" s="638"/>
      <c r="B1730" s="638"/>
      <c r="C1730" s="638"/>
      <c r="D1730" s="638"/>
      <c r="E1730" s="638"/>
      <c r="F1730" s="638"/>
      <c r="G1730" s="638"/>
      <c r="H1730" s="638"/>
      <c r="I1730" s="638"/>
      <c r="J1730" s="638"/>
    </row>
    <row r="1731" spans="1:10" ht="18" customHeight="1" x14ac:dyDescent="0.2">
      <c r="A1731" s="658" t="s">
        <v>13880</v>
      </c>
      <c r="B1731" s="656" t="s">
        <v>13186</v>
      </c>
      <c r="C1731" s="658" t="s">
        <v>13187</v>
      </c>
      <c r="D1731" s="658" t="s">
        <v>13188</v>
      </c>
      <c r="E1731" s="823" t="s">
        <v>13189</v>
      </c>
      <c r="F1731" s="823"/>
      <c r="G1731" s="657" t="s">
        <v>13190</v>
      </c>
      <c r="H1731" s="656" t="s">
        <v>13191</v>
      </c>
      <c r="I1731" s="656" t="s">
        <v>13192</v>
      </c>
      <c r="J1731" s="656" t="s">
        <v>13193</v>
      </c>
    </row>
    <row r="1732" spans="1:10" ht="24" customHeight="1" x14ac:dyDescent="0.2">
      <c r="A1732" s="654" t="s">
        <v>13194</v>
      </c>
      <c r="B1732" s="655" t="s">
        <v>13881</v>
      </c>
      <c r="C1732" s="654" t="s">
        <v>7</v>
      </c>
      <c r="D1732" s="654" t="s">
        <v>3810</v>
      </c>
      <c r="E1732" s="824" t="s">
        <v>13736</v>
      </c>
      <c r="F1732" s="824"/>
      <c r="G1732" s="653" t="s">
        <v>18</v>
      </c>
      <c r="H1732" s="652">
        <v>1</v>
      </c>
      <c r="I1732" s="651">
        <v>33.659999999999997</v>
      </c>
      <c r="J1732" s="651">
        <v>33.659999999999997</v>
      </c>
    </row>
    <row r="1733" spans="1:10" ht="24" customHeight="1" x14ac:dyDescent="0.2">
      <c r="A1733" s="649" t="s">
        <v>13197</v>
      </c>
      <c r="B1733" s="650" t="s">
        <v>13737</v>
      </c>
      <c r="C1733" s="649" t="s">
        <v>7</v>
      </c>
      <c r="D1733" s="649" t="s">
        <v>60</v>
      </c>
      <c r="E1733" s="825" t="s">
        <v>13196</v>
      </c>
      <c r="F1733" s="825"/>
      <c r="G1733" s="648" t="s">
        <v>23</v>
      </c>
      <c r="H1733" s="647">
        <v>3.3700000000000001E-2</v>
      </c>
      <c r="I1733" s="646">
        <v>13.33</v>
      </c>
      <c r="J1733" s="646">
        <v>0.44</v>
      </c>
    </row>
    <row r="1734" spans="1:10" ht="24" customHeight="1" x14ac:dyDescent="0.2">
      <c r="A1734" s="649" t="s">
        <v>13197</v>
      </c>
      <c r="B1734" s="650" t="s">
        <v>13277</v>
      </c>
      <c r="C1734" s="649" t="s">
        <v>7</v>
      </c>
      <c r="D1734" s="649" t="s">
        <v>58</v>
      </c>
      <c r="E1734" s="825" t="s">
        <v>13196</v>
      </c>
      <c r="F1734" s="825"/>
      <c r="G1734" s="648" t="s">
        <v>23</v>
      </c>
      <c r="H1734" s="647">
        <v>3.3700000000000001E-2</v>
      </c>
      <c r="I1734" s="646">
        <v>17.38</v>
      </c>
      <c r="J1734" s="646">
        <v>0.57999999999999996</v>
      </c>
    </row>
    <row r="1735" spans="1:10" ht="24" customHeight="1" x14ac:dyDescent="0.2">
      <c r="A1735" s="644" t="s">
        <v>13199</v>
      </c>
      <c r="B1735" s="645" t="s">
        <v>13882</v>
      </c>
      <c r="C1735" s="644" t="s">
        <v>7</v>
      </c>
      <c r="D1735" s="644" t="s">
        <v>5551</v>
      </c>
      <c r="E1735" s="821" t="s">
        <v>13220</v>
      </c>
      <c r="F1735" s="821"/>
      <c r="G1735" s="643" t="s">
        <v>18</v>
      </c>
      <c r="H1735" s="642">
        <v>1.1000000000000001</v>
      </c>
      <c r="I1735" s="641">
        <v>29.68</v>
      </c>
      <c r="J1735" s="641">
        <v>32.64</v>
      </c>
    </row>
    <row r="1736" spans="1:10" ht="25.5" x14ac:dyDescent="0.2">
      <c r="A1736" s="640"/>
      <c r="B1736" s="640"/>
      <c r="C1736" s="640"/>
      <c r="D1736" s="640"/>
      <c r="E1736" s="640" t="s">
        <v>13209</v>
      </c>
      <c r="F1736" s="639">
        <v>0.41834184505052702</v>
      </c>
      <c r="G1736" s="640" t="s">
        <v>13210</v>
      </c>
      <c r="H1736" s="639">
        <v>0.35</v>
      </c>
      <c r="I1736" s="640" t="s">
        <v>13211</v>
      </c>
      <c r="J1736" s="639">
        <v>0.77</v>
      </c>
    </row>
    <row r="1737" spans="1:10" ht="15" thickBot="1" x14ac:dyDescent="0.25">
      <c r="A1737" s="640"/>
      <c r="B1737" s="640"/>
      <c r="C1737" s="640"/>
      <c r="D1737" s="640"/>
      <c r="E1737" s="640" t="s">
        <v>13212</v>
      </c>
      <c r="F1737" s="639">
        <v>9.5</v>
      </c>
      <c r="G1737" s="640"/>
      <c r="H1737" s="822" t="s">
        <v>13213</v>
      </c>
      <c r="I1737" s="822"/>
      <c r="J1737" s="639">
        <v>43.16</v>
      </c>
    </row>
    <row r="1738" spans="1:10" ht="0.95" customHeight="1" thickTop="1" x14ac:dyDescent="0.2">
      <c r="A1738" s="638"/>
      <c r="B1738" s="638"/>
      <c r="C1738" s="638"/>
      <c r="D1738" s="638"/>
      <c r="E1738" s="638"/>
      <c r="F1738" s="638"/>
      <c r="G1738" s="638"/>
      <c r="H1738" s="638"/>
      <c r="I1738" s="638"/>
      <c r="J1738" s="638"/>
    </row>
    <row r="1739" spans="1:10" ht="18" customHeight="1" x14ac:dyDescent="0.2">
      <c r="A1739" s="658" t="s">
        <v>13883</v>
      </c>
      <c r="B1739" s="656" t="s">
        <v>13186</v>
      </c>
      <c r="C1739" s="658" t="s">
        <v>13187</v>
      </c>
      <c r="D1739" s="658" t="s">
        <v>13188</v>
      </c>
      <c r="E1739" s="823" t="s">
        <v>13189</v>
      </c>
      <c r="F1739" s="823"/>
      <c r="G1739" s="657" t="s">
        <v>13190</v>
      </c>
      <c r="H1739" s="656" t="s">
        <v>13191</v>
      </c>
      <c r="I1739" s="656" t="s">
        <v>13192</v>
      </c>
      <c r="J1739" s="656" t="s">
        <v>13193</v>
      </c>
    </row>
    <row r="1740" spans="1:10" ht="24" customHeight="1" x14ac:dyDescent="0.2">
      <c r="A1740" s="654" t="s">
        <v>13194</v>
      </c>
      <c r="B1740" s="655" t="s">
        <v>13884</v>
      </c>
      <c r="C1740" s="654" t="s">
        <v>7</v>
      </c>
      <c r="D1740" s="654" t="s">
        <v>4234</v>
      </c>
      <c r="E1740" s="824" t="s">
        <v>13736</v>
      </c>
      <c r="F1740" s="824"/>
      <c r="G1740" s="653" t="s">
        <v>18</v>
      </c>
      <c r="H1740" s="652">
        <v>1</v>
      </c>
      <c r="I1740" s="651">
        <v>17.48</v>
      </c>
      <c r="J1740" s="651">
        <v>17.48</v>
      </c>
    </row>
    <row r="1741" spans="1:10" ht="24" customHeight="1" x14ac:dyDescent="0.2">
      <c r="A1741" s="649" t="s">
        <v>13197</v>
      </c>
      <c r="B1741" s="650" t="s">
        <v>13737</v>
      </c>
      <c r="C1741" s="649" t="s">
        <v>7</v>
      </c>
      <c r="D1741" s="649" t="s">
        <v>60</v>
      </c>
      <c r="E1741" s="825" t="s">
        <v>13196</v>
      </c>
      <c r="F1741" s="825"/>
      <c r="G1741" s="648" t="s">
        <v>23</v>
      </c>
      <c r="H1741" s="647">
        <v>0.23</v>
      </c>
      <c r="I1741" s="646">
        <v>13.33</v>
      </c>
      <c r="J1741" s="646">
        <v>3.06</v>
      </c>
    </row>
    <row r="1742" spans="1:10" ht="24" customHeight="1" x14ac:dyDescent="0.2">
      <c r="A1742" s="649" t="s">
        <v>13197</v>
      </c>
      <c r="B1742" s="650" t="s">
        <v>13277</v>
      </c>
      <c r="C1742" s="649" t="s">
        <v>7</v>
      </c>
      <c r="D1742" s="649" t="s">
        <v>58</v>
      </c>
      <c r="E1742" s="825" t="s">
        <v>13196</v>
      </c>
      <c r="F1742" s="825"/>
      <c r="G1742" s="648" t="s">
        <v>23</v>
      </c>
      <c r="H1742" s="647">
        <v>0.23</v>
      </c>
      <c r="I1742" s="646">
        <v>17.38</v>
      </c>
      <c r="J1742" s="646">
        <v>3.99</v>
      </c>
    </row>
    <row r="1743" spans="1:10" ht="36" customHeight="1" x14ac:dyDescent="0.2">
      <c r="A1743" s="644" t="s">
        <v>13199</v>
      </c>
      <c r="B1743" s="645" t="s">
        <v>13885</v>
      </c>
      <c r="C1743" s="644" t="s">
        <v>7</v>
      </c>
      <c r="D1743" s="644" t="s">
        <v>6676</v>
      </c>
      <c r="E1743" s="821" t="s">
        <v>13220</v>
      </c>
      <c r="F1743" s="821"/>
      <c r="G1743" s="643" t="s">
        <v>18</v>
      </c>
      <c r="H1743" s="642">
        <v>1.1000000000000001</v>
      </c>
      <c r="I1743" s="641">
        <v>9.49</v>
      </c>
      <c r="J1743" s="641">
        <v>10.43</v>
      </c>
    </row>
    <row r="1744" spans="1:10" ht="25.5" x14ac:dyDescent="0.2">
      <c r="A1744" s="640"/>
      <c r="B1744" s="640"/>
      <c r="C1744" s="640"/>
      <c r="D1744" s="640"/>
      <c r="E1744" s="640" t="s">
        <v>13209</v>
      </c>
      <c r="F1744" s="639">
        <v>2.8794958165815494</v>
      </c>
      <c r="G1744" s="640" t="s">
        <v>13210</v>
      </c>
      <c r="H1744" s="639">
        <v>2.42</v>
      </c>
      <c r="I1744" s="640" t="s">
        <v>13211</v>
      </c>
      <c r="J1744" s="639">
        <v>5.3</v>
      </c>
    </row>
    <row r="1745" spans="1:10" ht="15" thickBot="1" x14ac:dyDescent="0.25">
      <c r="A1745" s="640"/>
      <c r="B1745" s="640"/>
      <c r="C1745" s="640"/>
      <c r="D1745" s="640"/>
      <c r="E1745" s="640" t="s">
        <v>13212</v>
      </c>
      <c r="F1745" s="639">
        <v>4.93</v>
      </c>
      <c r="G1745" s="640"/>
      <c r="H1745" s="822" t="s">
        <v>13213</v>
      </c>
      <c r="I1745" s="822"/>
      <c r="J1745" s="639">
        <v>22.41</v>
      </c>
    </row>
    <row r="1746" spans="1:10" ht="0.95" customHeight="1" thickTop="1" x14ac:dyDescent="0.2">
      <c r="A1746" s="638"/>
      <c r="B1746" s="638"/>
      <c r="C1746" s="638"/>
      <c r="D1746" s="638"/>
      <c r="E1746" s="638"/>
      <c r="F1746" s="638"/>
      <c r="G1746" s="638"/>
      <c r="H1746" s="638"/>
      <c r="I1746" s="638"/>
      <c r="J1746" s="638"/>
    </row>
    <row r="1747" spans="1:10" ht="18" customHeight="1" x14ac:dyDescent="0.2">
      <c r="A1747" s="658" t="s">
        <v>13886</v>
      </c>
      <c r="B1747" s="656" t="s">
        <v>13186</v>
      </c>
      <c r="C1747" s="658" t="s">
        <v>13187</v>
      </c>
      <c r="D1747" s="658" t="s">
        <v>13188</v>
      </c>
      <c r="E1747" s="823" t="s">
        <v>13189</v>
      </c>
      <c r="F1747" s="823"/>
      <c r="G1747" s="657" t="s">
        <v>13190</v>
      </c>
      <c r="H1747" s="656" t="s">
        <v>13191</v>
      </c>
      <c r="I1747" s="656" t="s">
        <v>13192</v>
      </c>
      <c r="J1747" s="656" t="s">
        <v>13193</v>
      </c>
    </row>
    <row r="1748" spans="1:10" ht="24" customHeight="1" x14ac:dyDescent="0.2">
      <c r="A1748" s="654" t="s">
        <v>13194</v>
      </c>
      <c r="B1748" s="655" t="s">
        <v>13887</v>
      </c>
      <c r="C1748" s="654" t="s">
        <v>7</v>
      </c>
      <c r="D1748" s="654" t="s">
        <v>3891</v>
      </c>
      <c r="E1748" s="824" t="s">
        <v>13297</v>
      </c>
      <c r="F1748" s="824"/>
      <c r="G1748" s="653" t="s">
        <v>13268</v>
      </c>
      <c r="H1748" s="652">
        <v>1</v>
      </c>
      <c r="I1748" s="651">
        <v>52.77</v>
      </c>
      <c r="J1748" s="651">
        <v>52.77</v>
      </c>
    </row>
    <row r="1749" spans="1:10" ht="24" customHeight="1" x14ac:dyDescent="0.2">
      <c r="A1749" s="649" t="s">
        <v>13197</v>
      </c>
      <c r="B1749" s="650" t="s">
        <v>13244</v>
      </c>
      <c r="C1749" s="649" t="s">
        <v>7</v>
      </c>
      <c r="D1749" s="649" t="s">
        <v>25</v>
      </c>
      <c r="E1749" s="825" t="s">
        <v>13196</v>
      </c>
      <c r="F1749" s="825"/>
      <c r="G1749" s="648" t="s">
        <v>23</v>
      </c>
      <c r="H1749" s="647">
        <v>3.956</v>
      </c>
      <c r="I1749" s="646">
        <v>13.34</v>
      </c>
      <c r="J1749" s="646">
        <v>52.77</v>
      </c>
    </row>
    <row r="1750" spans="1:10" ht="25.5" x14ac:dyDescent="0.2">
      <c r="A1750" s="640"/>
      <c r="B1750" s="640"/>
      <c r="C1750" s="640"/>
      <c r="D1750" s="640"/>
      <c r="E1750" s="640" t="s">
        <v>13209</v>
      </c>
      <c r="F1750" s="639">
        <v>20.716070846463111</v>
      </c>
      <c r="G1750" s="640" t="s">
        <v>13210</v>
      </c>
      <c r="H1750" s="639">
        <v>17.41</v>
      </c>
      <c r="I1750" s="640" t="s">
        <v>13211</v>
      </c>
      <c r="J1750" s="639">
        <v>38.130000000000003</v>
      </c>
    </row>
    <row r="1751" spans="1:10" ht="15" thickBot="1" x14ac:dyDescent="0.25">
      <c r="A1751" s="640"/>
      <c r="B1751" s="640"/>
      <c r="C1751" s="640"/>
      <c r="D1751" s="640"/>
      <c r="E1751" s="640" t="s">
        <v>13212</v>
      </c>
      <c r="F1751" s="639">
        <v>14.9</v>
      </c>
      <c r="G1751" s="640"/>
      <c r="H1751" s="822" t="s">
        <v>13213</v>
      </c>
      <c r="I1751" s="822"/>
      <c r="J1751" s="639">
        <v>67.67</v>
      </c>
    </row>
    <row r="1752" spans="1:10" ht="0.95" customHeight="1" thickTop="1" x14ac:dyDescent="0.2">
      <c r="A1752" s="638"/>
      <c r="B1752" s="638"/>
      <c r="C1752" s="638"/>
      <c r="D1752" s="638"/>
      <c r="E1752" s="638"/>
      <c r="F1752" s="638"/>
      <c r="G1752" s="638"/>
      <c r="H1752" s="638"/>
      <c r="I1752" s="638"/>
      <c r="J1752" s="638"/>
    </row>
    <row r="1753" spans="1:10" ht="18" customHeight="1" x14ac:dyDescent="0.2">
      <c r="A1753" s="658" t="s">
        <v>13888</v>
      </c>
      <c r="B1753" s="656" t="s">
        <v>13186</v>
      </c>
      <c r="C1753" s="658" t="s">
        <v>13187</v>
      </c>
      <c r="D1753" s="658" t="s">
        <v>13188</v>
      </c>
      <c r="E1753" s="823" t="s">
        <v>13189</v>
      </c>
      <c r="F1753" s="823"/>
      <c r="G1753" s="657" t="s">
        <v>13190</v>
      </c>
      <c r="H1753" s="656" t="s">
        <v>13191</v>
      </c>
      <c r="I1753" s="656" t="s">
        <v>13192</v>
      </c>
      <c r="J1753" s="656" t="s">
        <v>13193</v>
      </c>
    </row>
    <row r="1754" spans="1:10" ht="24" customHeight="1" x14ac:dyDescent="0.2">
      <c r="A1754" s="654" t="s">
        <v>13194</v>
      </c>
      <c r="B1754" s="655" t="s">
        <v>13889</v>
      </c>
      <c r="C1754" s="654" t="s">
        <v>7</v>
      </c>
      <c r="D1754" s="654" t="s">
        <v>3814</v>
      </c>
      <c r="E1754" s="824" t="s">
        <v>13736</v>
      </c>
      <c r="F1754" s="824"/>
      <c r="G1754" s="653" t="s">
        <v>38</v>
      </c>
      <c r="H1754" s="652">
        <v>1</v>
      </c>
      <c r="I1754" s="651">
        <v>36.03</v>
      </c>
      <c r="J1754" s="651">
        <v>36.03</v>
      </c>
    </row>
    <row r="1755" spans="1:10" ht="48" customHeight="1" x14ac:dyDescent="0.2">
      <c r="A1755" s="649" t="s">
        <v>13197</v>
      </c>
      <c r="B1755" s="650" t="s">
        <v>13890</v>
      </c>
      <c r="C1755" s="649" t="s">
        <v>7</v>
      </c>
      <c r="D1755" s="649" t="s">
        <v>2094</v>
      </c>
      <c r="E1755" s="825" t="s">
        <v>13432</v>
      </c>
      <c r="F1755" s="825"/>
      <c r="G1755" s="648" t="s">
        <v>18</v>
      </c>
      <c r="H1755" s="647">
        <v>3</v>
      </c>
      <c r="I1755" s="646">
        <v>1.08</v>
      </c>
      <c r="J1755" s="646">
        <v>3.24</v>
      </c>
    </row>
    <row r="1756" spans="1:10" ht="24" customHeight="1" x14ac:dyDescent="0.2">
      <c r="A1756" s="649" t="s">
        <v>13197</v>
      </c>
      <c r="B1756" s="650" t="s">
        <v>13737</v>
      </c>
      <c r="C1756" s="649" t="s">
        <v>7</v>
      </c>
      <c r="D1756" s="649" t="s">
        <v>60</v>
      </c>
      <c r="E1756" s="825" t="s">
        <v>13196</v>
      </c>
      <c r="F1756" s="825"/>
      <c r="G1756" s="648" t="s">
        <v>23</v>
      </c>
      <c r="H1756" s="647">
        <v>0.76319999999999999</v>
      </c>
      <c r="I1756" s="646">
        <v>13.33</v>
      </c>
      <c r="J1756" s="646">
        <v>10.17</v>
      </c>
    </row>
    <row r="1757" spans="1:10" ht="24" customHeight="1" x14ac:dyDescent="0.2">
      <c r="A1757" s="649" t="s">
        <v>13197</v>
      </c>
      <c r="B1757" s="650" t="s">
        <v>13277</v>
      </c>
      <c r="C1757" s="649" t="s">
        <v>7</v>
      </c>
      <c r="D1757" s="649" t="s">
        <v>58</v>
      </c>
      <c r="E1757" s="825" t="s">
        <v>13196</v>
      </c>
      <c r="F1757" s="825"/>
      <c r="G1757" s="648" t="s">
        <v>23</v>
      </c>
      <c r="H1757" s="647">
        <v>0.76319999999999999</v>
      </c>
      <c r="I1757" s="646">
        <v>17.38</v>
      </c>
      <c r="J1757" s="646">
        <v>13.26</v>
      </c>
    </row>
    <row r="1758" spans="1:10" ht="24" customHeight="1" x14ac:dyDescent="0.2">
      <c r="A1758" s="644" t="s">
        <v>13199</v>
      </c>
      <c r="B1758" s="645" t="s">
        <v>13891</v>
      </c>
      <c r="C1758" s="644" t="s">
        <v>7</v>
      </c>
      <c r="D1758" s="644" t="s">
        <v>6642</v>
      </c>
      <c r="E1758" s="821" t="s">
        <v>13220</v>
      </c>
      <c r="F1758" s="821"/>
      <c r="G1758" s="643" t="s">
        <v>18</v>
      </c>
      <c r="H1758" s="642">
        <v>3</v>
      </c>
      <c r="I1758" s="641">
        <v>3.12</v>
      </c>
      <c r="J1758" s="641">
        <v>9.36</v>
      </c>
    </row>
    <row r="1759" spans="1:10" ht="25.5" x14ac:dyDescent="0.2">
      <c r="A1759" s="640"/>
      <c r="B1759" s="640"/>
      <c r="C1759" s="640"/>
      <c r="D1759" s="640"/>
      <c r="E1759" s="640" t="s">
        <v>13209</v>
      </c>
      <c r="F1759" s="639">
        <v>10.382483972617624</v>
      </c>
      <c r="G1759" s="640" t="s">
        <v>13210</v>
      </c>
      <c r="H1759" s="639">
        <v>8.73</v>
      </c>
      <c r="I1759" s="640" t="s">
        <v>13211</v>
      </c>
      <c r="J1759" s="639">
        <v>19.11</v>
      </c>
    </row>
    <row r="1760" spans="1:10" ht="15" thickBot="1" x14ac:dyDescent="0.25">
      <c r="A1760" s="640"/>
      <c r="B1760" s="640"/>
      <c r="C1760" s="640"/>
      <c r="D1760" s="640"/>
      <c r="E1760" s="640" t="s">
        <v>13212</v>
      </c>
      <c r="F1760" s="639">
        <v>10.17</v>
      </c>
      <c r="G1760" s="640"/>
      <c r="H1760" s="822" t="s">
        <v>13213</v>
      </c>
      <c r="I1760" s="822"/>
      <c r="J1760" s="639">
        <v>46.2</v>
      </c>
    </row>
    <row r="1761" spans="1:10" ht="0.95" customHeight="1" thickTop="1" x14ac:dyDescent="0.2">
      <c r="A1761" s="638"/>
      <c r="B1761" s="638"/>
      <c r="C1761" s="638"/>
      <c r="D1761" s="638"/>
      <c r="E1761" s="638"/>
      <c r="F1761" s="638"/>
      <c r="G1761" s="638"/>
      <c r="H1761" s="638"/>
      <c r="I1761" s="638"/>
      <c r="J1761" s="638"/>
    </row>
    <row r="1762" spans="1:10" ht="18" customHeight="1" x14ac:dyDescent="0.2">
      <c r="A1762" s="658" t="s">
        <v>13892</v>
      </c>
      <c r="B1762" s="656" t="s">
        <v>13186</v>
      </c>
      <c r="C1762" s="658" t="s">
        <v>13187</v>
      </c>
      <c r="D1762" s="658" t="s">
        <v>13188</v>
      </c>
      <c r="E1762" s="823" t="s">
        <v>13189</v>
      </c>
      <c r="F1762" s="823"/>
      <c r="G1762" s="657" t="s">
        <v>13190</v>
      </c>
      <c r="H1762" s="656" t="s">
        <v>13191</v>
      </c>
      <c r="I1762" s="656" t="s">
        <v>13192</v>
      </c>
      <c r="J1762" s="656" t="s">
        <v>13193</v>
      </c>
    </row>
    <row r="1763" spans="1:10" ht="24" customHeight="1" x14ac:dyDescent="0.2">
      <c r="A1763" s="654" t="s">
        <v>13194</v>
      </c>
      <c r="B1763" s="655" t="s">
        <v>13893</v>
      </c>
      <c r="C1763" s="654" t="s">
        <v>7</v>
      </c>
      <c r="D1763" s="654" t="s">
        <v>3815</v>
      </c>
      <c r="E1763" s="824" t="s">
        <v>13736</v>
      </c>
      <c r="F1763" s="824"/>
      <c r="G1763" s="653" t="s">
        <v>38</v>
      </c>
      <c r="H1763" s="652">
        <v>1</v>
      </c>
      <c r="I1763" s="651">
        <v>46.38</v>
      </c>
      <c r="J1763" s="651">
        <v>46.38</v>
      </c>
    </row>
    <row r="1764" spans="1:10" ht="24" customHeight="1" x14ac:dyDescent="0.2">
      <c r="A1764" s="649" t="s">
        <v>13197</v>
      </c>
      <c r="B1764" s="650" t="s">
        <v>13737</v>
      </c>
      <c r="C1764" s="649" t="s">
        <v>7</v>
      </c>
      <c r="D1764" s="649" t="s">
        <v>60</v>
      </c>
      <c r="E1764" s="825" t="s">
        <v>13196</v>
      </c>
      <c r="F1764" s="825"/>
      <c r="G1764" s="648" t="s">
        <v>23</v>
      </c>
      <c r="H1764" s="647">
        <v>0.25309999999999999</v>
      </c>
      <c r="I1764" s="646">
        <v>13.33</v>
      </c>
      <c r="J1764" s="646">
        <v>3.37</v>
      </c>
    </row>
    <row r="1765" spans="1:10" ht="24" customHeight="1" x14ac:dyDescent="0.2">
      <c r="A1765" s="649" t="s">
        <v>13197</v>
      </c>
      <c r="B1765" s="650" t="s">
        <v>13277</v>
      </c>
      <c r="C1765" s="649" t="s">
        <v>7</v>
      </c>
      <c r="D1765" s="649" t="s">
        <v>58</v>
      </c>
      <c r="E1765" s="825" t="s">
        <v>13196</v>
      </c>
      <c r="F1765" s="825"/>
      <c r="G1765" s="648" t="s">
        <v>23</v>
      </c>
      <c r="H1765" s="647">
        <v>0.25309999999999999</v>
      </c>
      <c r="I1765" s="646">
        <v>17.38</v>
      </c>
      <c r="J1765" s="646">
        <v>4.3899999999999997</v>
      </c>
    </row>
    <row r="1766" spans="1:10" ht="36" customHeight="1" x14ac:dyDescent="0.2">
      <c r="A1766" s="644" t="s">
        <v>13199</v>
      </c>
      <c r="B1766" s="645" t="s">
        <v>13894</v>
      </c>
      <c r="C1766" s="644" t="s">
        <v>7</v>
      </c>
      <c r="D1766" s="644" t="s">
        <v>4937</v>
      </c>
      <c r="E1766" s="821" t="s">
        <v>13220</v>
      </c>
      <c r="F1766" s="821"/>
      <c r="G1766" s="643" t="s">
        <v>38</v>
      </c>
      <c r="H1766" s="642">
        <v>1</v>
      </c>
      <c r="I1766" s="641">
        <v>38.619999999999997</v>
      </c>
      <c r="J1766" s="641">
        <v>38.619999999999997</v>
      </c>
    </row>
    <row r="1767" spans="1:10" ht="25.5" x14ac:dyDescent="0.2">
      <c r="A1767" s="640"/>
      <c r="B1767" s="640"/>
      <c r="C1767" s="640"/>
      <c r="D1767" s="640"/>
      <c r="E1767" s="640" t="s">
        <v>13209</v>
      </c>
      <c r="F1767" s="639">
        <v>3.1674453982397046</v>
      </c>
      <c r="G1767" s="640" t="s">
        <v>13210</v>
      </c>
      <c r="H1767" s="639">
        <v>2.66</v>
      </c>
      <c r="I1767" s="640" t="s">
        <v>13211</v>
      </c>
      <c r="J1767" s="639">
        <v>5.83</v>
      </c>
    </row>
    <row r="1768" spans="1:10" ht="15" thickBot="1" x14ac:dyDescent="0.25">
      <c r="A1768" s="640"/>
      <c r="B1768" s="640"/>
      <c r="C1768" s="640"/>
      <c r="D1768" s="640"/>
      <c r="E1768" s="640" t="s">
        <v>13212</v>
      </c>
      <c r="F1768" s="639">
        <v>13.09</v>
      </c>
      <c r="G1768" s="640"/>
      <c r="H1768" s="822" t="s">
        <v>13213</v>
      </c>
      <c r="I1768" s="822"/>
      <c r="J1768" s="639">
        <v>59.47</v>
      </c>
    </row>
    <row r="1769" spans="1:10" ht="0.95" customHeight="1" thickTop="1" x14ac:dyDescent="0.2">
      <c r="A1769" s="638"/>
      <c r="B1769" s="638"/>
      <c r="C1769" s="638"/>
      <c r="D1769" s="638"/>
      <c r="E1769" s="638"/>
      <c r="F1769" s="638"/>
      <c r="G1769" s="638"/>
      <c r="H1769" s="638"/>
      <c r="I1769" s="638"/>
      <c r="J1769" s="638"/>
    </row>
    <row r="1770" spans="1:10" ht="18" customHeight="1" x14ac:dyDescent="0.2">
      <c r="A1770" s="658" t="s">
        <v>13895</v>
      </c>
      <c r="B1770" s="656" t="s">
        <v>13186</v>
      </c>
      <c r="C1770" s="658" t="s">
        <v>13187</v>
      </c>
      <c r="D1770" s="658" t="s">
        <v>13188</v>
      </c>
      <c r="E1770" s="823" t="s">
        <v>13189</v>
      </c>
      <c r="F1770" s="823"/>
      <c r="G1770" s="657" t="s">
        <v>13190</v>
      </c>
      <c r="H1770" s="656" t="s">
        <v>13191</v>
      </c>
      <c r="I1770" s="656" t="s">
        <v>13192</v>
      </c>
      <c r="J1770" s="656" t="s">
        <v>13193</v>
      </c>
    </row>
    <row r="1771" spans="1:10" ht="24" customHeight="1" x14ac:dyDescent="0.2">
      <c r="A1771" s="654" t="s">
        <v>13194</v>
      </c>
      <c r="B1771" s="655" t="s">
        <v>13896</v>
      </c>
      <c r="C1771" s="654" t="s">
        <v>7</v>
      </c>
      <c r="D1771" s="654" t="s">
        <v>3807</v>
      </c>
      <c r="E1771" s="824" t="s">
        <v>13736</v>
      </c>
      <c r="F1771" s="824"/>
      <c r="G1771" s="653" t="s">
        <v>18</v>
      </c>
      <c r="H1771" s="652">
        <v>1</v>
      </c>
      <c r="I1771" s="651">
        <v>51.3</v>
      </c>
      <c r="J1771" s="651">
        <v>51.3</v>
      </c>
    </row>
    <row r="1772" spans="1:10" ht="24" customHeight="1" x14ac:dyDescent="0.2">
      <c r="A1772" s="649" t="s">
        <v>13197</v>
      </c>
      <c r="B1772" s="650" t="s">
        <v>13897</v>
      </c>
      <c r="C1772" s="649" t="s">
        <v>7</v>
      </c>
      <c r="D1772" s="649" t="s">
        <v>3813</v>
      </c>
      <c r="E1772" s="825" t="s">
        <v>13736</v>
      </c>
      <c r="F1772" s="825"/>
      <c r="G1772" s="648" t="s">
        <v>38</v>
      </c>
      <c r="H1772" s="647">
        <v>0.5</v>
      </c>
      <c r="I1772" s="646">
        <v>20.32</v>
      </c>
      <c r="J1772" s="646">
        <v>10.16</v>
      </c>
    </row>
    <row r="1773" spans="1:10" ht="24" customHeight="1" x14ac:dyDescent="0.2">
      <c r="A1773" s="649" t="s">
        <v>13197</v>
      </c>
      <c r="B1773" s="650" t="s">
        <v>13737</v>
      </c>
      <c r="C1773" s="649" t="s">
        <v>7</v>
      </c>
      <c r="D1773" s="649" t="s">
        <v>60</v>
      </c>
      <c r="E1773" s="825" t="s">
        <v>13196</v>
      </c>
      <c r="F1773" s="825"/>
      <c r="G1773" s="648" t="s">
        <v>23</v>
      </c>
      <c r="H1773" s="647">
        <v>0.3251</v>
      </c>
      <c r="I1773" s="646">
        <v>13.33</v>
      </c>
      <c r="J1773" s="646">
        <v>4.33</v>
      </c>
    </row>
    <row r="1774" spans="1:10" ht="24" customHeight="1" x14ac:dyDescent="0.2">
      <c r="A1774" s="649" t="s">
        <v>13197</v>
      </c>
      <c r="B1774" s="650" t="s">
        <v>13277</v>
      </c>
      <c r="C1774" s="649" t="s">
        <v>7</v>
      </c>
      <c r="D1774" s="649" t="s">
        <v>58</v>
      </c>
      <c r="E1774" s="825" t="s">
        <v>13196</v>
      </c>
      <c r="F1774" s="825"/>
      <c r="G1774" s="648" t="s">
        <v>23</v>
      </c>
      <c r="H1774" s="647">
        <v>0.3251</v>
      </c>
      <c r="I1774" s="646">
        <v>17.38</v>
      </c>
      <c r="J1774" s="646">
        <v>5.65</v>
      </c>
    </row>
    <row r="1775" spans="1:10" ht="24" customHeight="1" x14ac:dyDescent="0.2">
      <c r="A1775" s="644" t="s">
        <v>13199</v>
      </c>
      <c r="B1775" s="645" t="s">
        <v>13882</v>
      </c>
      <c r="C1775" s="644" t="s">
        <v>7</v>
      </c>
      <c r="D1775" s="644" t="s">
        <v>5551</v>
      </c>
      <c r="E1775" s="821" t="s">
        <v>13220</v>
      </c>
      <c r="F1775" s="821"/>
      <c r="G1775" s="643" t="s">
        <v>18</v>
      </c>
      <c r="H1775" s="642">
        <v>1.05</v>
      </c>
      <c r="I1775" s="641">
        <v>29.68</v>
      </c>
      <c r="J1775" s="641">
        <v>31.16</v>
      </c>
    </row>
    <row r="1776" spans="1:10" ht="25.5" x14ac:dyDescent="0.2">
      <c r="A1776" s="640"/>
      <c r="B1776" s="640"/>
      <c r="C1776" s="640"/>
      <c r="D1776" s="640"/>
      <c r="E1776" s="640" t="s">
        <v>13209</v>
      </c>
      <c r="F1776" s="639">
        <v>6.0578072367706186</v>
      </c>
      <c r="G1776" s="640" t="s">
        <v>13210</v>
      </c>
      <c r="H1776" s="639">
        <v>5.09</v>
      </c>
      <c r="I1776" s="640" t="s">
        <v>13211</v>
      </c>
      <c r="J1776" s="639">
        <v>11.15</v>
      </c>
    </row>
    <row r="1777" spans="1:10" ht="15" thickBot="1" x14ac:dyDescent="0.25">
      <c r="A1777" s="640"/>
      <c r="B1777" s="640"/>
      <c r="C1777" s="640"/>
      <c r="D1777" s="640"/>
      <c r="E1777" s="640" t="s">
        <v>13212</v>
      </c>
      <c r="F1777" s="639">
        <v>14.48</v>
      </c>
      <c r="G1777" s="640"/>
      <c r="H1777" s="822" t="s">
        <v>13213</v>
      </c>
      <c r="I1777" s="822"/>
      <c r="J1777" s="639">
        <v>65.78</v>
      </c>
    </row>
    <row r="1778" spans="1:10" ht="0.95" customHeight="1" thickTop="1" x14ac:dyDescent="0.2">
      <c r="A1778" s="638"/>
      <c r="B1778" s="638"/>
      <c r="C1778" s="638"/>
      <c r="D1778" s="638"/>
      <c r="E1778" s="638"/>
      <c r="F1778" s="638"/>
      <c r="G1778" s="638"/>
      <c r="H1778" s="638"/>
      <c r="I1778" s="638"/>
      <c r="J1778" s="638"/>
    </row>
    <row r="1779" spans="1:10" ht="18" customHeight="1" x14ac:dyDescent="0.2">
      <c r="A1779" s="658" t="s">
        <v>13898</v>
      </c>
      <c r="B1779" s="656" t="s">
        <v>13186</v>
      </c>
      <c r="C1779" s="658" t="s">
        <v>13187</v>
      </c>
      <c r="D1779" s="658" t="s">
        <v>13188</v>
      </c>
      <c r="E1779" s="823" t="s">
        <v>13189</v>
      </c>
      <c r="F1779" s="823"/>
      <c r="G1779" s="657" t="s">
        <v>13190</v>
      </c>
      <c r="H1779" s="656" t="s">
        <v>13191</v>
      </c>
      <c r="I1779" s="656" t="s">
        <v>13192</v>
      </c>
      <c r="J1779" s="656" t="s">
        <v>13193</v>
      </c>
    </row>
    <row r="1780" spans="1:10" ht="24" customHeight="1" x14ac:dyDescent="0.2">
      <c r="A1780" s="654" t="s">
        <v>13194</v>
      </c>
      <c r="B1780" s="655" t="s">
        <v>13899</v>
      </c>
      <c r="C1780" s="654" t="s">
        <v>7</v>
      </c>
      <c r="D1780" s="654" t="s">
        <v>3819</v>
      </c>
      <c r="E1780" s="824" t="s">
        <v>13736</v>
      </c>
      <c r="F1780" s="824"/>
      <c r="G1780" s="653" t="s">
        <v>38</v>
      </c>
      <c r="H1780" s="652">
        <v>1</v>
      </c>
      <c r="I1780" s="651">
        <v>123.86</v>
      </c>
      <c r="J1780" s="651">
        <v>123.86</v>
      </c>
    </row>
    <row r="1781" spans="1:10" ht="24" customHeight="1" x14ac:dyDescent="0.2">
      <c r="A1781" s="649" t="s">
        <v>13197</v>
      </c>
      <c r="B1781" s="650" t="s">
        <v>13737</v>
      </c>
      <c r="C1781" s="649" t="s">
        <v>7</v>
      </c>
      <c r="D1781" s="649" t="s">
        <v>60</v>
      </c>
      <c r="E1781" s="825" t="s">
        <v>13196</v>
      </c>
      <c r="F1781" s="825"/>
      <c r="G1781" s="648" t="s">
        <v>23</v>
      </c>
      <c r="H1781" s="647">
        <v>0.12640000000000001</v>
      </c>
      <c r="I1781" s="646">
        <v>13.33</v>
      </c>
      <c r="J1781" s="646">
        <v>1.68</v>
      </c>
    </row>
    <row r="1782" spans="1:10" ht="24" customHeight="1" x14ac:dyDescent="0.2">
      <c r="A1782" s="649" t="s">
        <v>13197</v>
      </c>
      <c r="B1782" s="650" t="s">
        <v>13277</v>
      </c>
      <c r="C1782" s="649" t="s">
        <v>7</v>
      </c>
      <c r="D1782" s="649" t="s">
        <v>58</v>
      </c>
      <c r="E1782" s="825" t="s">
        <v>13196</v>
      </c>
      <c r="F1782" s="825"/>
      <c r="G1782" s="648" t="s">
        <v>23</v>
      </c>
      <c r="H1782" s="647">
        <v>0.12640000000000001</v>
      </c>
      <c r="I1782" s="646">
        <v>17.38</v>
      </c>
      <c r="J1782" s="646">
        <v>2.19</v>
      </c>
    </row>
    <row r="1783" spans="1:10" ht="36" customHeight="1" x14ac:dyDescent="0.2">
      <c r="A1783" s="644" t="s">
        <v>13199</v>
      </c>
      <c r="B1783" s="645" t="s">
        <v>13900</v>
      </c>
      <c r="C1783" s="644" t="s">
        <v>7</v>
      </c>
      <c r="D1783" s="644" t="s">
        <v>7940</v>
      </c>
      <c r="E1783" s="821" t="s">
        <v>13220</v>
      </c>
      <c r="F1783" s="821"/>
      <c r="G1783" s="643" t="s">
        <v>38</v>
      </c>
      <c r="H1783" s="642">
        <v>1</v>
      </c>
      <c r="I1783" s="641">
        <v>119.99</v>
      </c>
      <c r="J1783" s="641">
        <v>119.99</v>
      </c>
    </row>
    <row r="1784" spans="1:10" ht="25.5" x14ac:dyDescent="0.2">
      <c r="A1784" s="640"/>
      <c r="B1784" s="640"/>
      <c r="C1784" s="640"/>
      <c r="D1784" s="640"/>
      <c r="E1784" s="640" t="s">
        <v>13209</v>
      </c>
      <c r="F1784" s="639">
        <v>1.581006193632511</v>
      </c>
      <c r="G1784" s="640" t="s">
        <v>13210</v>
      </c>
      <c r="H1784" s="639">
        <v>1.33</v>
      </c>
      <c r="I1784" s="640" t="s">
        <v>13211</v>
      </c>
      <c r="J1784" s="639">
        <v>2.91</v>
      </c>
    </row>
    <row r="1785" spans="1:10" ht="15" thickBot="1" x14ac:dyDescent="0.25">
      <c r="A1785" s="640"/>
      <c r="B1785" s="640"/>
      <c r="C1785" s="640"/>
      <c r="D1785" s="640"/>
      <c r="E1785" s="640" t="s">
        <v>13212</v>
      </c>
      <c r="F1785" s="639">
        <v>34.97</v>
      </c>
      <c r="G1785" s="640"/>
      <c r="H1785" s="822" t="s">
        <v>13213</v>
      </c>
      <c r="I1785" s="822"/>
      <c r="J1785" s="639">
        <v>158.83000000000001</v>
      </c>
    </row>
    <row r="1786" spans="1:10" ht="0.95" customHeight="1" thickTop="1" x14ac:dyDescent="0.2">
      <c r="A1786" s="638"/>
      <c r="B1786" s="638"/>
      <c r="C1786" s="638"/>
      <c r="D1786" s="638"/>
      <c r="E1786" s="638"/>
      <c r="F1786" s="638"/>
      <c r="G1786" s="638"/>
      <c r="H1786" s="638"/>
      <c r="I1786" s="638"/>
      <c r="J1786" s="638"/>
    </row>
    <row r="1787" spans="1:10" ht="18" customHeight="1" x14ac:dyDescent="0.2">
      <c r="A1787" s="658" t="s">
        <v>13901</v>
      </c>
      <c r="B1787" s="656" t="s">
        <v>13186</v>
      </c>
      <c r="C1787" s="658" t="s">
        <v>13187</v>
      </c>
      <c r="D1787" s="658" t="s">
        <v>13188</v>
      </c>
      <c r="E1787" s="823" t="s">
        <v>13189</v>
      </c>
      <c r="F1787" s="823"/>
      <c r="G1787" s="657" t="s">
        <v>13190</v>
      </c>
      <c r="H1787" s="656" t="s">
        <v>13191</v>
      </c>
      <c r="I1787" s="656" t="s">
        <v>13192</v>
      </c>
      <c r="J1787" s="656" t="s">
        <v>13193</v>
      </c>
    </row>
    <row r="1788" spans="1:10" ht="36" customHeight="1" x14ac:dyDescent="0.2">
      <c r="A1788" s="654" t="s">
        <v>13194</v>
      </c>
      <c r="B1788" s="655" t="s">
        <v>13902</v>
      </c>
      <c r="C1788" s="654" t="s">
        <v>7</v>
      </c>
      <c r="D1788" s="654" t="s">
        <v>11397</v>
      </c>
      <c r="E1788" s="824" t="s">
        <v>13903</v>
      </c>
      <c r="F1788" s="824"/>
      <c r="G1788" s="653" t="s">
        <v>38</v>
      </c>
      <c r="H1788" s="652">
        <v>1</v>
      </c>
      <c r="I1788" s="651">
        <v>155.9</v>
      </c>
      <c r="J1788" s="651">
        <v>155.9</v>
      </c>
    </row>
    <row r="1789" spans="1:10" ht="24" customHeight="1" x14ac:dyDescent="0.2">
      <c r="A1789" s="649" t="s">
        <v>13197</v>
      </c>
      <c r="B1789" s="650" t="s">
        <v>13433</v>
      </c>
      <c r="C1789" s="649" t="s">
        <v>7</v>
      </c>
      <c r="D1789" s="649" t="s">
        <v>1239</v>
      </c>
      <c r="E1789" s="825" t="s">
        <v>13196</v>
      </c>
      <c r="F1789" s="825"/>
      <c r="G1789" s="648" t="s">
        <v>23</v>
      </c>
      <c r="H1789" s="647">
        <v>0.45739999999999997</v>
      </c>
      <c r="I1789" s="646">
        <v>12.83</v>
      </c>
      <c r="J1789" s="646">
        <v>5.86</v>
      </c>
    </row>
    <row r="1790" spans="1:10" ht="24" customHeight="1" x14ac:dyDescent="0.2">
      <c r="A1790" s="649" t="s">
        <v>13197</v>
      </c>
      <c r="B1790" s="650" t="s">
        <v>13261</v>
      </c>
      <c r="C1790" s="649" t="s">
        <v>7</v>
      </c>
      <c r="D1790" s="649" t="s">
        <v>56</v>
      </c>
      <c r="E1790" s="825" t="s">
        <v>13196</v>
      </c>
      <c r="F1790" s="825"/>
      <c r="G1790" s="648" t="s">
        <v>23</v>
      </c>
      <c r="H1790" s="647">
        <v>0.45739999999999997</v>
      </c>
      <c r="I1790" s="646">
        <v>16.739999999999998</v>
      </c>
      <c r="J1790" s="646">
        <v>7.65</v>
      </c>
    </row>
    <row r="1791" spans="1:10" ht="36" customHeight="1" x14ac:dyDescent="0.2">
      <c r="A1791" s="644" t="s">
        <v>13199</v>
      </c>
      <c r="B1791" s="645" t="s">
        <v>13904</v>
      </c>
      <c r="C1791" s="644" t="s">
        <v>7</v>
      </c>
      <c r="D1791" s="644" t="s">
        <v>5412</v>
      </c>
      <c r="E1791" s="821" t="s">
        <v>13220</v>
      </c>
      <c r="F1791" s="821"/>
      <c r="G1791" s="643" t="s">
        <v>38</v>
      </c>
      <c r="H1791" s="642">
        <v>2</v>
      </c>
      <c r="I1791" s="641">
        <v>0.32</v>
      </c>
      <c r="J1791" s="641">
        <v>0.64</v>
      </c>
    </row>
    <row r="1792" spans="1:10" ht="24" customHeight="1" x14ac:dyDescent="0.2">
      <c r="A1792" s="644" t="s">
        <v>13199</v>
      </c>
      <c r="B1792" s="645" t="s">
        <v>13905</v>
      </c>
      <c r="C1792" s="644" t="s">
        <v>7</v>
      </c>
      <c r="D1792" s="644" t="s">
        <v>6812</v>
      </c>
      <c r="E1792" s="821" t="s">
        <v>13220</v>
      </c>
      <c r="F1792" s="821"/>
      <c r="G1792" s="643" t="s">
        <v>38</v>
      </c>
      <c r="H1792" s="642">
        <v>1</v>
      </c>
      <c r="I1792" s="641">
        <v>141.75</v>
      </c>
      <c r="J1792" s="641">
        <v>141.75</v>
      </c>
    </row>
    <row r="1793" spans="1:10" ht="25.5" x14ac:dyDescent="0.2">
      <c r="A1793" s="640"/>
      <c r="B1793" s="640"/>
      <c r="C1793" s="640"/>
      <c r="D1793" s="640"/>
      <c r="E1793" s="640" t="s">
        <v>13209</v>
      </c>
      <c r="F1793" s="639">
        <v>5.6774964685428664</v>
      </c>
      <c r="G1793" s="640" t="s">
        <v>13210</v>
      </c>
      <c r="H1793" s="639">
        <v>4.7699999999999996</v>
      </c>
      <c r="I1793" s="640" t="s">
        <v>13211</v>
      </c>
      <c r="J1793" s="639">
        <v>10.45</v>
      </c>
    </row>
    <row r="1794" spans="1:10" ht="15" thickBot="1" x14ac:dyDescent="0.25">
      <c r="A1794" s="640"/>
      <c r="B1794" s="640"/>
      <c r="C1794" s="640"/>
      <c r="D1794" s="640"/>
      <c r="E1794" s="640" t="s">
        <v>13212</v>
      </c>
      <c r="F1794" s="639">
        <v>44.02</v>
      </c>
      <c r="G1794" s="640"/>
      <c r="H1794" s="822" t="s">
        <v>13213</v>
      </c>
      <c r="I1794" s="822"/>
      <c r="J1794" s="639">
        <v>199.92</v>
      </c>
    </row>
    <row r="1795" spans="1:10" ht="0.95" customHeight="1" thickTop="1" x14ac:dyDescent="0.2">
      <c r="A1795" s="638"/>
      <c r="B1795" s="638"/>
      <c r="C1795" s="638"/>
      <c r="D1795" s="638"/>
      <c r="E1795" s="638"/>
      <c r="F1795" s="638"/>
      <c r="G1795" s="638"/>
      <c r="H1795" s="638"/>
      <c r="I1795" s="638"/>
      <c r="J1795" s="638"/>
    </row>
    <row r="1796" spans="1:10" ht="18" customHeight="1" x14ac:dyDescent="0.2">
      <c r="A1796" s="658" t="s">
        <v>13906</v>
      </c>
      <c r="B1796" s="656" t="s">
        <v>13186</v>
      </c>
      <c r="C1796" s="658" t="s">
        <v>13187</v>
      </c>
      <c r="D1796" s="658" t="s">
        <v>13188</v>
      </c>
      <c r="E1796" s="823" t="s">
        <v>13189</v>
      </c>
      <c r="F1796" s="823"/>
      <c r="G1796" s="657" t="s">
        <v>13190</v>
      </c>
      <c r="H1796" s="656" t="s">
        <v>13191</v>
      </c>
      <c r="I1796" s="656" t="s">
        <v>13192</v>
      </c>
      <c r="J1796" s="656" t="s">
        <v>13193</v>
      </c>
    </row>
    <row r="1797" spans="1:10" ht="36" customHeight="1" x14ac:dyDescent="0.2">
      <c r="A1797" s="654" t="s">
        <v>13194</v>
      </c>
      <c r="B1797" s="655" t="s">
        <v>13907</v>
      </c>
      <c r="C1797" s="654" t="s">
        <v>7</v>
      </c>
      <c r="D1797" s="654" t="s">
        <v>11401</v>
      </c>
      <c r="E1797" s="824" t="s">
        <v>13903</v>
      </c>
      <c r="F1797" s="824"/>
      <c r="G1797" s="653" t="s">
        <v>38</v>
      </c>
      <c r="H1797" s="652">
        <v>1</v>
      </c>
      <c r="I1797" s="651">
        <v>176.15</v>
      </c>
      <c r="J1797" s="651">
        <v>176.15</v>
      </c>
    </row>
    <row r="1798" spans="1:10" ht="24" customHeight="1" x14ac:dyDescent="0.2">
      <c r="A1798" s="649" t="s">
        <v>13197</v>
      </c>
      <c r="B1798" s="650" t="s">
        <v>13433</v>
      </c>
      <c r="C1798" s="649" t="s">
        <v>7</v>
      </c>
      <c r="D1798" s="649" t="s">
        <v>1239</v>
      </c>
      <c r="E1798" s="825" t="s">
        <v>13196</v>
      </c>
      <c r="F1798" s="825"/>
      <c r="G1798" s="648" t="s">
        <v>23</v>
      </c>
      <c r="H1798" s="647">
        <v>0.45739999999999997</v>
      </c>
      <c r="I1798" s="646">
        <v>12.83</v>
      </c>
      <c r="J1798" s="646">
        <v>5.86</v>
      </c>
    </row>
    <row r="1799" spans="1:10" ht="24" customHeight="1" x14ac:dyDescent="0.2">
      <c r="A1799" s="649" t="s">
        <v>13197</v>
      </c>
      <c r="B1799" s="650" t="s">
        <v>13261</v>
      </c>
      <c r="C1799" s="649" t="s">
        <v>7</v>
      </c>
      <c r="D1799" s="649" t="s">
        <v>56</v>
      </c>
      <c r="E1799" s="825" t="s">
        <v>13196</v>
      </c>
      <c r="F1799" s="825"/>
      <c r="G1799" s="648" t="s">
        <v>23</v>
      </c>
      <c r="H1799" s="647">
        <v>0.45739999999999997</v>
      </c>
      <c r="I1799" s="646">
        <v>16.739999999999998</v>
      </c>
      <c r="J1799" s="646">
        <v>7.65</v>
      </c>
    </row>
    <row r="1800" spans="1:10" ht="36" customHeight="1" x14ac:dyDescent="0.2">
      <c r="A1800" s="644" t="s">
        <v>13199</v>
      </c>
      <c r="B1800" s="645" t="s">
        <v>13904</v>
      </c>
      <c r="C1800" s="644" t="s">
        <v>7</v>
      </c>
      <c r="D1800" s="644" t="s">
        <v>5412</v>
      </c>
      <c r="E1800" s="821" t="s">
        <v>13220</v>
      </c>
      <c r="F1800" s="821"/>
      <c r="G1800" s="643" t="s">
        <v>38</v>
      </c>
      <c r="H1800" s="642">
        <v>2</v>
      </c>
      <c r="I1800" s="641">
        <v>0.32</v>
      </c>
      <c r="J1800" s="641">
        <v>0.64</v>
      </c>
    </row>
    <row r="1801" spans="1:10" ht="24" customHeight="1" x14ac:dyDescent="0.2">
      <c r="A1801" s="644" t="s">
        <v>13199</v>
      </c>
      <c r="B1801" s="645" t="s">
        <v>13908</v>
      </c>
      <c r="C1801" s="644" t="s">
        <v>7</v>
      </c>
      <c r="D1801" s="644" t="s">
        <v>6817</v>
      </c>
      <c r="E1801" s="821" t="s">
        <v>13220</v>
      </c>
      <c r="F1801" s="821"/>
      <c r="G1801" s="643" t="s">
        <v>38</v>
      </c>
      <c r="H1801" s="642">
        <v>1</v>
      </c>
      <c r="I1801" s="641">
        <v>162</v>
      </c>
      <c r="J1801" s="641">
        <v>162</v>
      </c>
    </row>
    <row r="1802" spans="1:10" ht="25.5" x14ac:dyDescent="0.2">
      <c r="A1802" s="640"/>
      <c r="B1802" s="640"/>
      <c r="C1802" s="640"/>
      <c r="D1802" s="640"/>
      <c r="E1802" s="640" t="s">
        <v>13209</v>
      </c>
      <c r="F1802" s="639">
        <v>5.6774964685428664</v>
      </c>
      <c r="G1802" s="640" t="s">
        <v>13210</v>
      </c>
      <c r="H1802" s="639">
        <v>4.7699999999999996</v>
      </c>
      <c r="I1802" s="640" t="s">
        <v>13211</v>
      </c>
      <c r="J1802" s="639">
        <v>10.45</v>
      </c>
    </row>
    <row r="1803" spans="1:10" ht="15" thickBot="1" x14ac:dyDescent="0.25">
      <c r="A1803" s="640"/>
      <c r="B1803" s="640"/>
      <c r="C1803" s="640"/>
      <c r="D1803" s="640"/>
      <c r="E1803" s="640" t="s">
        <v>13212</v>
      </c>
      <c r="F1803" s="639">
        <v>49.74</v>
      </c>
      <c r="G1803" s="640"/>
      <c r="H1803" s="822" t="s">
        <v>13213</v>
      </c>
      <c r="I1803" s="822"/>
      <c r="J1803" s="639">
        <v>225.89</v>
      </c>
    </row>
    <row r="1804" spans="1:10" ht="0.95" customHeight="1" thickTop="1" x14ac:dyDescent="0.2">
      <c r="A1804" s="638"/>
      <c r="B1804" s="638"/>
      <c r="C1804" s="638"/>
      <c r="D1804" s="638"/>
      <c r="E1804" s="638"/>
      <c r="F1804" s="638"/>
      <c r="G1804" s="638"/>
      <c r="H1804" s="638"/>
      <c r="I1804" s="638"/>
      <c r="J1804" s="638"/>
    </row>
    <row r="1805" spans="1:10" ht="18" customHeight="1" x14ac:dyDescent="0.2">
      <c r="A1805" s="658" t="s">
        <v>13909</v>
      </c>
      <c r="B1805" s="656" t="s">
        <v>13186</v>
      </c>
      <c r="C1805" s="658" t="s">
        <v>13187</v>
      </c>
      <c r="D1805" s="658" t="s">
        <v>13188</v>
      </c>
      <c r="E1805" s="823" t="s">
        <v>13189</v>
      </c>
      <c r="F1805" s="823"/>
      <c r="G1805" s="657" t="s">
        <v>13190</v>
      </c>
      <c r="H1805" s="656" t="s">
        <v>13191</v>
      </c>
      <c r="I1805" s="656" t="s">
        <v>13192</v>
      </c>
      <c r="J1805" s="656" t="s">
        <v>13193</v>
      </c>
    </row>
    <row r="1806" spans="1:10" ht="24" customHeight="1" x14ac:dyDescent="0.2">
      <c r="A1806" s="654" t="s">
        <v>13194</v>
      </c>
      <c r="B1806" s="655" t="s">
        <v>13910</v>
      </c>
      <c r="C1806" s="654" t="s">
        <v>7</v>
      </c>
      <c r="D1806" s="654" t="s">
        <v>131</v>
      </c>
      <c r="E1806" s="824" t="s">
        <v>13480</v>
      </c>
      <c r="F1806" s="824"/>
      <c r="G1806" s="653" t="s">
        <v>13243</v>
      </c>
      <c r="H1806" s="652">
        <v>1</v>
      </c>
      <c r="I1806" s="651">
        <v>15.77</v>
      </c>
      <c r="J1806" s="651">
        <v>15.77</v>
      </c>
    </row>
    <row r="1807" spans="1:10" ht="24" customHeight="1" x14ac:dyDescent="0.2">
      <c r="A1807" s="649" t="s">
        <v>13197</v>
      </c>
      <c r="B1807" s="650" t="s">
        <v>13485</v>
      </c>
      <c r="C1807" s="649" t="s">
        <v>7</v>
      </c>
      <c r="D1807" s="649" t="s">
        <v>219</v>
      </c>
      <c r="E1807" s="825" t="s">
        <v>13196</v>
      </c>
      <c r="F1807" s="825"/>
      <c r="G1807" s="648" t="s">
        <v>23</v>
      </c>
      <c r="H1807" s="647">
        <v>0.5</v>
      </c>
      <c r="I1807" s="646">
        <v>17.79</v>
      </c>
      <c r="J1807" s="646">
        <v>8.89</v>
      </c>
    </row>
    <row r="1808" spans="1:10" ht="24" customHeight="1" x14ac:dyDescent="0.2">
      <c r="A1808" s="649" t="s">
        <v>13197</v>
      </c>
      <c r="B1808" s="650" t="s">
        <v>13244</v>
      </c>
      <c r="C1808" s="649" t="s">
        <v>7</v>
      </c>
      <c r="D1808" s="649" t="s">
        <v>25</v>
      </c>
      <c r="E1808" s="825" t="s">
        <v>13196</v>
      </c>
      <c r="F1808" s="825"/>
      <c r="G1808" s="648" t="s">
        <v>23</v>
      </c>
      <c r="H1808" s="647">
        <v>0.33</v>
      </c>
      <c r="I1808" s="646">
        <v>13.34</v>
      </c>
      <c r="J1808" s="646">
        <v>4.4000000000000004</v>
      </c>
    </row>
    <row r="1809" spans="1:10" ht="24" customHeight="1" x14ac:dyDescent="0.2">
      <c r="A1809" s="644" t="s">
        <v>13199</v>
      </c>
      <c r="B1809" s="645" t="s">
        <v>13911</v>
      </c>
      <c r="C1809" s="644" t="s">
        <v>7</v>
      </c>
      <c r="D1809" s="644" t="s">
        <v>8946</v>
      </c>
      <c r="E1809" s="821" t="s">
        <v>13220</v>
      </c>
      <c r="F1809" s="821"/>
      <c r="G1809" s="643" t="s">
        <v>64</v>
      </c>
      <c r="H1809" s="642">
        <v>0.35</v>
      </c>
      <c r="I1809" s="641">
        <v>7.11</v>
      </c>
      <c r="J1809" s="641">
        <v>2.48</v>
      </c>
    </row>
    <row r="1810" spans="1:10" ht="25.5" x14ac:dyDescent="0.2">
      <c r="A1810" s="640"/>
      <c r="B1810" s="640"/>
      <c r="C1810" s="640"/>
      <c r="D1810" s="640"/>
      <c r="E1810" s="640" t="s">
        <v>13209</v>
      </c>
      <c r="F1810" s="639">
        <v>5.2319895686189284</v>
      </c>
      <c r="G1810" s="640" t="s">
        <v>13210</v>
      </c>
      <c r="H1810" s="639">
        <v>4.4000000000000004</v>
      </c>
      <c r="I1810" s="640" t="s">
        <v>13211</v>
      </c>
      <c r="J1810" s="639">
        <v>9.6300000000000008</v>
      </c>
    </row>
    <row r="1811" spans="1:10" ht="15" thickBot="1" x14ac:dyDescent="0.25">
      <c r="A1811" s="640"/>
      <c r="B1811" s="640"/>
      <c r="C1811" s="640"/>
      <c r="D1811" s="640"/>
      <c r="E1811" s="640" t="s">
        <v>13212</v>
      </c>
      <c r="F1811" s="639">
        <v>4.45</v>
      </c>
      <c r="G1811" s="640"/>
      <c r="H1811" s="822" t="s">
        <v>13213</v>
      </c>
      <c r="I1811" s="822"/>
      <c r="J1811" s="639">
        <v>20.22</v>
      </c>
    </row>
    <row r="1812" spans="1:10" ht="0.95" customHeight="1" thickTop="1" x14ac:dyDescent="0.2">
      <c r="A1812" s="638"/>
      <c r="B1812" s="638"/>
      <c r="C1812" s="638"/>
      <c r="D1812" s="638"/>
      <c r="E1812" s="638"/>
      <c r="F1812" s="638"/>
      <c r="G1812" s="638"/>
      <c r="H1812" s="638"/>
      <c r="I1812" s="638"/>
      <c r="J1812" s="638"/>
    </row>
    <row r="1813" spans="1:10" ht="18" customHeight="1" x14ac:dyDescent="0.2">
      <c r="A1813" s="658" t="s">
        <v>13912</v>
      </c>
      <c r="B1813" s="656" t="s">
        <v>13186</v>
      </c>
      <c r="C1813" s="658" t="s">
        <v>13187</v>
      </c>
      <c r="D1813" s="658" t="s">
        <v>13188</v>
      </c>
      <c r="E1813" s="823" t="s">
        <v>13189</v>
      </c>
      <c r="F1813" s="823"/>
      <c r="G1813" s="657" t="s">
        <v>13190</v>
      </c>
      <c r="H1813" s="656" t="s">
        <v>13191</v>
      </c>
      <c r="I1813" s="656" t="s">
        <v>13192</v>
      </c>
      <c r="J1813" s="656" t="s">
        <v>13193</v>
      </c>
    </row>
    <row r="1814" spans="1:10" ht="48" customHeight="1" x14ac:dyDescent="0.2">
      <c r="A1814" s="654" t="s">
        <v>13194</v>
      </c>
      <c r="B1814" s="655" t="s">
        <v>13913</v>
      </c>
      <c r="C1814" s="654" t="s">
        <v>7</v>
      </c>
      <c r="D1814" s="654" t="s">
        <v>11440</v>
      </c>
      <c r="E1814" s="824" t="s">
        <v>13432</v>
      </c>
      <c r="F1814" s="824"/>
      <c r="G1814" s="653" t="s">
        <v>18</v>
      </c>
      <c r="H1814" s="652">
        <v>1</v>
      </c>
      <c r="I1814" s="651">
        <v>29.6</v>
      </c>
      <c r="J1814" s="651">
        <v>29.6</v>
      </c>
    </row>
    <row r="1815" spans="1:10" ht="24" customHeight="1" x14ac:dyDescent="0.2">
      <c r="A1815" s="649" t="s">
        <v>13197</v>
      </c>
      <c r="B1815" s="650" t="s">
        <v>13433</v>
      </c>
      <c r="C1815" s="649" t="s">
        <v>7</v>
      </c>
      <c r="D1815" s="649" t="s">
        <v>1239</v>
      </c>
      <c r="E1815" s="825" t="s">
        <v>13196</v>
      </c>
      <c r="F1815" s="825"/>
      <c r="G1815" s="648" t="s">
        <v>23</v>
      </c>
      <c r="H1815" s="647">
        <v>0.29699999999999999</v>
      </c>
      <c r="I1815" s="646">
        <v>12.83</v>
      </c>
      <c r="J1815" s="646">
        <v>3.81</v>
      </c>
    </row>
    <row r="1816" spans="1:10" ht="24" customHeight="1" x14ac:dyDescent="0.2">
      <c r="A1816" s="649" t="s">
        <v>13197</v>
      </c>
      <c r="B1816" s="650" t="s">
        <v>13261</v>
      </c>
      <c r="C1816" s="649" t="s">
        <v>7</v>
      </c>
      <c r="D1816" s="649" t="s">
        <v>56</v>
      </c>
      <c r="E1816" s="825" t="s">
        <v>13196</v>
      </c>
      <c r="F1816" s="825"/>
      <c r="G1816" s="648" t="s">
        <v>23</v>
      </c>
      <c r="H1816" s="647">
        <v>0.29699999999999999</v>
      </c>
      <c r="I1816" s="646">
        <v>16.739999999999998</v>
      </c>
      <c r="J1816" s="646">
        <v>4.97</v>
      </c>
    </row>
    <row r="1817" spans="1:10" ht="24" customHeight="1" x14ac:dyDescent="0.2">
      <c r="A1817" s="644" t="s">
        <v>13199</v>
      </c>
      <c r="B1817" s="645" t="s">
        <v>13914</v>
      </c>
      <c r="C1817" s="644" t="s">
        <v>7</v>
      </c>
      <c r="D1817" s="644" t="s">
        <v>9085</v>
      </c>
      <c r="E1817" s="821" t="s">
        <v>13220</v>
      </c>
      <c r="F1817" s="821"/>
      <c r="G1817" s="643" t="s">
        <v>18</v>
      </c>
      <c r="H1817" s="642">
        <v>1.0389999999999999</v>
      </c>
      <c r="I1817" s="641">
        <v>20.04</v>
      </c>
      <c r="J1817" s="641">
        <v>20.82</v>
      </c>
    </row>
    <row r="1818" spans="1:10" ht="25.5" x14ac:dyDescent="0.2">
      <c r="A1818" s="640"/>
      <c r="B1818" s="640"/>
      <c r="C1818" s="640"/>
      <c r="D1818" s="640"/>
      <c r="E1818" s="640" t="s">
        <v>13209</v>
      </c>
      <c r="F1818" s="639">
        <v>3.6835814408345104</v>
      </c>
      <c r="G1818" s="640" t="s">
        <v>13210</v>
      </c>
      <c r="H1818" s="639">
        <v>3.1</v>
      </c>
      <c r="I1818" s="640" t="s">
        <v>13211</v>
      </c>
      <c r="J1818" s="639">
        <v>6.78</v>
      </c>
    </row>
    <row r="1819" spans="1:10" ht="15" thickBot="1" x14ac:dyDescent="0.25">
      <c r="A1819" s="640"/>
      <c r="B1819" s="640"/>
      <c r="C1819" s="640"/>
      <c r="D1819" s="640"/>
      <c r="E1819" s="640" t="s">
        <v>13212</v>
      </c>
      <c r="F1819" s="639">
        <v>8.35</v>
      </c>
      <c r="G1819" s="640"/>
      <c r="H1819" s="822" t="s">
        <v>13213</v>
      </c>
      <c r="I1819" s="822"/>
      <c r="J1819" s="639">
        <v>37.950000000000003</v>
      </c>
    </row>
    <row r="1820" spans="1:10" ht="0.95" customHeight="1" thickTop="1" x14ac:dyDescent="0.2">
      <c r="A1820" s="638"/>
      <c r="B1820" s="638"/>
      <c r="C1820" s="638"/>
      <c r="D1820" s="638"/>
      <c r="E1820" s="638"/>
      <c r="F1820" s="638"/>
      <c r="G1820" s="638"/>
      <c r="H1820" s="638"/>
      <c r="I1820" s="638"/>
      <c r="J1820" s="638"/>
    </row>
    <row r="1821" spans="1:10" ht="18" customHeight="1" x14ac:dyDescent="0.2">
      <c r="A1821" s="658" t="s">
        <v>13915</v>
      </c>
      <c r="B1821" s="656" t="s">
        <v>13186</v>
      </c>
      <c r="C1821" s="658" t="s">
        <v>13187</v>
      </c>
      <c r="D1821" s="658" t="s">
        <v>13188</v>
      </c>
      <c r="E1821" s="823" t="s">
        <v>13189</v>
      </c>
      <c r="F1821" s="823"/>
      <c r="G1821" s="657" t="s">
        <v>13190</v>
      </c>
      <c r="H1821" s="656" t="s">
        <v>13191</v>
      </c>
      <c r="I1821" s="656" t="s">
        <v>13192</v>
      </c>
      <c r="J1821" s="656" t="s">
        <v>13193</v>
      </c>
    </row>
    <row r="1822" spans="1:10" ht="36" customHeight="1" x14ac:dyDescent="0.2">
      <c r="A1822" s="654" t="s">
        <v>13194</v>
      </c>
      <c r="B1822" s="655" t="s">
        <v>13916</v>
      </c>
      <c r="C1822" s="654" t="s">
        <v>7</v>
      </c>
      <c r="D1822" s="654" t="s">
        <v>11571</v>
      </c>
      <c r="E1822" s="824" t="s">
        <v>13432</v>
      </c>
      <c r="F1822" s="824"/>
      <c r="G1822" s="653" t="s">
        <v>38</v>
      </c>
      <c r="H1822" s="652">
        <v>1</v>
      </c>
      <c r="I1822" s="651">
        <v>27.03</v>
      </c>
      <c r="J1822" s="651">
        <v>27.03</v>
      </c>
    </row>
    <row r="1823" spans="1:10" ht="24" customHeight="1" x14ac:dyDescent="0.2">
      <c r="A1823" s="649" t="s">
        <v>13197</v>
      </c>
      <c r="B1823" s="650" t="s">
        <v>13433</v>
      </c>
      <c r="C1823" s="649" t="s">
        <v>7</v>
      </c>
      <c r="D1823" s="649" t="s">
        <v>1239</v>
      </c>
      <c r="E1823" s="825" t="s">
        <v>13196</v>
      </c>
      <c r="F1823" s="825"/>
      <c r="G1823" s="648" t="s">
        <v>23</v>
      </c>
      <c r="H1823" s="647">
        <v>0.29699999999999999</v>
      </c>
      <c r="I1823" s="646">
        <v>12.83</v>
      </c>
      <c r="J1823" s="646">
        <v>3.81</v>
      </c>
    </row>
    <row r="1824" spans="1:10" ht="24" customHeight="1" x14ac:dyDescent="0.2">
      <c r="A1824" s="649" t="s">
        <v>13197</v>
      </c>
      <c r="B1824" s="650" t="s">
        <v>13261</v>
      </c>
      <c r="C1824" s="649" t="s">
        <v>7</v>
      </c>
      <c r="D1824" s="649" t="s">
        <v>56</v>
      </c>
      <c r="E1824" s="825" t="s">
        <v>13196</v>
      </c>
      <c r="F1824" s="825"/>
      <c r="G1824" s="648" t="s">
        <v>23</v>
      </c>
      <c r="H1824" s="647">
        <v>0.29699999999999999</v>
      </c>
      <c r="I1824" s="646">
        <v>16.739999999999998</v>
      </c>
      <c r="J1824" s="646">
        <v>4.97</v>
      </c>
    </row>
    <row r="1825" spans="1:10" ht="24" customHeight="1" x14ac:dyDescent="0.2">
      <c r="A1825" s="644" t="s">
        <v>13199</v>
      </c>
      <c r="B1825" s="645" t="s">
        <v>13554</v>
      </c>
      <c r="C1825" s="644" t="s">
        <v>7</v>
      </c>
      <c r="D1825" s="644" t="s">
        <v>3870</v>
      </c>
      <c r="E1825" s="821" t="s">
        <v>13220</v>
      </c>
      <c r="F1825" s="821"/>
      <c r="G1825" s="643" t="s">
        <v>38</v>
      </c>
      <c r="H1825" s="642">
        <v>1.0999999999999999E-2</v>
      </c>
      <c r="I1825" s="641">
        <v>16.96</v>
      </c>
      <c r="J1825" s="641">
        <v>0.18</v>
      </c>
    </row>
    <row r="1826" spans="1:10" ht="24" customHeight="1" x14ac:dyDescent="0.2">
      <c r="A1826" s="644" t="s">
        <v>13199</v>
      </c>
      <c r="B1826" s="645" t="s">
        <v>13917</v>
      </c>
      <c r="C1826" s="644" t="s">
        <v>7</v>
      </c>
      <c r="D1826" s="644" t="s">
        <v>3875</v>
      </c>
      <c r="E1826" s="821" t="s">
        <v>13220</v>
      </c>
      <c r="F1826" s="821"/>
      <c r="G1826" s="643" t="s">
        <v>64</v>
      </c>
      <c r="H1826" s="642">
        <v>3.0000000000000001E-3</v>
      </c>
      <c r="I1826" s="641">
        <v>25.46</v>
      </c>
      <c r="J1826" s="641">
        <v>7.0000000000000007E-2</v>
      </c>
    </row>
    <row r="1827" spans="1:10" ht="24" customHeight="1" x14ac:dyDescent="0.2">
      <c r="A1827" s="644" t="s">
        <v>13199</v>
      </c>
      <c r="B1827" s="645" t="s">
        <v>13918</v>
      </c>
      <c r="C1827" s="644" t="s">
        <v>7</v>
      </c>
      <c r="D1827" s="644" t="s">
        <v>9303</v>
      </c>
      <c r="E1827" s="821" t="s">
        <v>13220</v>
      </c>
      <c r="F1827" s="821"/>
      <c r="G1827" s="643" t="s">
        <v>38</v>
      </c>
      <c r="H1827" s="642">
        <v>1</v>
      </c>
      <c r="I1827" s="641">
        <v>18</v>
      </c>
      <c r="J1827" s="641">
        <v>18</v>
      </c>
    </row>
    <row r="1828" spans="1:10" ht="25.5" x14ac:dyDescent="0.2">
      <c r="A1828" s="640"/>
      <c r="B1828" s="640"/>
      <c r="C1828" s="640"/>
      <c r="D1828" s="640"/>
      <c r="E1828" s="640" t="s">
        <v>13209</v>
      </c>
      <c r="F1828" s="639">
        <v>3.6835814408345104</v>
      </c>
      <c r="G1828" s="640" t="s">
        <v>13210</v>
      </c>
      <c r="H1828" s="639">
        <v>3.1</v>
      </c>
      <c r="I1828" s="640" t="s">
        <v>13211</v>
      </c>
      <c r="J1828" s="639">
        <v>6.78</v>
      </c>
    </row>
    <row r="1829" spans="1:10" ht="15" thickBot="1" x14ac:dyDescent="0.25">
      <c r="A1829" s="640"/>
      <c r="B1829" s="640"/>
      <c r="C1829" s="640"/>
      <c r="D1829" s="640"/>
      <c r="E1829" s="640" t="s">
        <v>13212</v>
      </c>
      <c r="F1829" s="639">
        <v>7.63</v>
      </c>
      <c r="G1829" s="640"/>
      <c r="H1829" s="822" t="s">
        <v>13213</v>
      </c>
      <c r="I1829" s="822"/>
      <c r="J1829" s="639">
        <v>34.659999999999997</v>
      </c>
    </row>
    <row r="1830" spans="1:10" ht="0.95" customHeight="1" thickTop="1" x14ac:dyDescent="0.2">
      <c r="A1830" s="638"/>
      <c r="B1830" s="638"/>
      <c r="C1830" s="638"/>
      <c r="D1830" s="638"/>
      <c r="E1830" s="638"/>
      <c r="F1830" s="638"/>
      <c r="G1830" s="638"/>
      <c r="H1830" s="638"/>
      <c r="I1830" s="638"/>
      <c r="J1830" s="638"/>
    </row>
    <row r="1831" spans="1:10" ht="18" customHeight="1" x14ac:dyDescent="0.2">
      <c r="A1831" s="658" t="s">
        <v>13919</v>
      </c>
      <c r="B1831" s="656" t="s">
        <v>13186</v>
      </c>
      <c r="C1831" s="658" t="s">
        <v>13187</v>
      </c>
      <c r="D1831" s="658" t="s">
        <v>13188</v>
      </c>
      <c r="E1831" s="823" t="s">
        <v>13189</v>
      </c>
      <c r="F1831" s="823"/>
      <c r="G1831" s="657" t="s">
        <v>13190</v>
      </c>
      <c r="H1831" s="656" t="s">
        <v>13191</v>
      </c>
      <c r="I1831" s="656" t="s">
        <v>13192</v>
      </c>
      <c r="J1831" s="656" t="s">
        <v>13193</v>
      </c>
    </row>
    <row r="1832" spans="1:10" ht="36" customHeight="1" x14ac:dyDescent="0.2">
      <c r="A1832" s="654" t="s">
        <v>13194</v>
      </c>
      <c r="B1832" s="655" t="s">
        <v>13920</v>
      </c>
      <c r="C1832" s="654" t="s">
        <v>7</v>
      </c>
      <c r="D1832" s="654" t="s">
        <v>11542</v>
      </c>
      <c r="E1832" s="824" t="s">
        <v>13432</v>
      </c>
      <c r="F1832" s="824"/>
      <c r="G1832" s="653" t="s">
        <v>38</v>
      </c>
      <c r="H1832" s="652">
        <v>1</v>
      </c>
      <c r="I1832" s="651">
        <v>13.41</v>
      </c>
      <c r="J1832" s="651">
        <v>13.41</v>
      </c>
    </row>
    <row r="1833" spans="1:10" ht="24" customHeight="1" x14ac:dyDescent="0.2">
      <c r="A1833" s="649" t="s">
        <v>13197</v>
      </c>
      <c r="B1833" s="650" t="s">
        <v>13433</v>
      </c>
      <c r="C1833" s="649" t="s">
        <v>7</v>
      </c>
      <c r="D1833" s="649" t="s">
        <v>1239</v>
      </c>
      <c r="E1833" s="825" t="s">
        <v>13196</v>
      </c>
      <c r="F1833" s="825"/>
      <c r="G1833" s="648" t="s">
        <v>23</v>
      </c>
      <c r="H1833" s="647">
        <v>0.29699999999999999</v>
      </c>
      <c r="I1833" s="646">
        <v>12.83</v>
      </c>
      <c r="J1833" s="646">
        <v>3.81</v>
      </c>
    </row>
    <row r="1834" spans="1:10" ht="24" customHeight="1" x14ac:dyDescent="0.2">
      <c r="A1834" s="649" t="s">
        <v>13197</v>
      </c>
      <c r="B1834" s="650" t="s">
        <v>13261</v>
      </c>
      <c r="C1834" s="649" t="s">
        <v>7</v>
      </c>
      <c r="D1834" s="649" t="s">
        <v>56</v>
      </c>
      <c r="E1834" s="825" t="s">
        <v>13196</v>
      </c>
      <c r="F1834" s="825"/>
      <c r="G1834" s="648" t="s">
        <v>23</v>
      </c>
      <c r="H1834" s="647">
        <v>0.29699999999999999</v>
      </c>
      <c r="I1834" s="646">
        <v>16.739999999999998</v>
      </c>
      <c r="J1834" s="646">
        <v>4.97</v>
      </c>
    </row>
    <row r="1835" spans="1:10" ht="24" customHeight="1" x14ac:dyDescent="0.2">
      <c r="A1835" s="644" t="s">
        <v>13199</v>
      </c>
      <c r="B1835" s="645" t="s">
        <v>13554</v>
      </c>
      <c r="C1835" s="644" t="s">
        <v>7</v>
      </c>
      <c r="D1835" s="644" t="s">
        <v>3870</v>
      </c>
      <c r="E1835" s="821" t="s">
        <v>13220</v>
      </c>
      <c r="F1835" s="821"/>
      <c r="G1835" s="643" t="s">
        <v>38</v>
      </c>
      <c r="H1835" s="642">
        <v>1.0999999999999999E-2</v>
      </c>
      <c r="I1835" s="641">
        <v>16.96</v>
      </c>
      <c r="J1835" s="641">
        <v>0.18</v>
      </c>
    </row>
    <row r="1836" spans="1:10" ht="24" customHeight="1" x14ac:dyDescent="0.2">
      <c r="A1836" s="644" t="s">
        <v>13199</v>
      </c>
      <c r="B1836" s="645" t="s">
        <v>13917</v>
      </c>
      <c r="C1836" s="644" t="s">
        <v>7</v>
      </c>
      <c r="D1836" s="644" t="s">
        <v>3875</v>
      </c>
      <c r="E1836" s="821" t="s">
        <v>13220</v>
      </c>
      <c r="F1836" s="821"/>
      <c r="G1836" s="643" t="s">
        <v>64</v>
      </c>
      <c r="H1836" s="642">
        <v>3.0000000000000001E-3</v>
      </c>
      <c r="I1836" s="641">
        <v>25.46</v>
      </c>
      <c r="J1836" s="641">
        <v>7.0000000000000007E-2</v>
      </c>
    </row>
    <row r="1837" spans="1:10" ht="24" customHeight="1" x14ac:dyDescent="0.2">
      <c r="A1837" s="644" t="s">
        <v>13199</v>
      </c>
      <c r="B1837" s="645" t="s">
        <v>13921</v>
      </c>
      <c r="C1837" s="644" t="s">
        <v>7</v>
      </c>
      <c r="D1837" s="644" t="s">
        <v>7857</v>
      </c>
      <c r="E1837" s="821" t="s">
        <v>13220</v>
      </c>
      <c r="F1837" s="821"/>
      <c r="G1837" s="643" t="s">
        <v>38</v>
      </c>
      <c r="H1837" s="642">
        <v>1</v>
      </c>
      <c r="I1837" s="641">
        <v>4.38</v>
      </c>
      <c r="J1837" s="641">
        <v>4.38</v>
      </c>
    </row>
    <row r="1838" spans="1:10" ht="25.5" x14ac:dyDescent="0.2">
      <c r="A1838" s="640"/>
      <c r="B1838" s="640"/>
      <c r="C1838" s="640"/>
      <c r="D1838" s="640"/>
      <c r="E1838" s="640" t="s">
        <v>13209</v>
      </c>
      <c r="F1838" s="639">
        <v>3.6835814408345104</v>
      </c>
      <c r="G1838" s="640" t="s">
        <v>13210</v>
      </c>
      <c r="H1838" s="639">
        <v>3.1</v>
      </c>
      <c r="I1838" s="640" t="s">
        <v>13211</v>
      </c>
      <c r="J1838" s="639">
        <v>6.78</v>
      </c>
    </row>
    <row r="1839" spans="1:10" ht="15" thickBot="1" x14ac:dyDescent="0.25">
      <c r="A1839" s="640"/>
      <c r="B1839" s="640"/>
      <c r="C1839" s="640"/>
      <c r="D1839" s="640"/>
      <c r="E1839" s="640" t="s">
        <v>13212</v>
      </c>
      <c r="F1839" s="639">
        <v>3.78</v>
      </c>
      <c r="G1839" s="640"/>
      <c r="H1839" s="822" t="s">
        <v>13213</v>
      </c>
      <c r="I1839" s="822"/>
      <c r="J1839" s="639">
        <v>17.190000000000001</v>
      </c>
    </row>
    <row r="1840" spans="1:10" ht="0.95" customHeight="1" thickTop="1" x14ac:dyDescent="0.2">
      <c r="A1840" s="638"/>
      <c r="B1840" s="638"/>
      <c r="C1840" s="638"/>
      <c r="D1840" s="638"/>
      <c r="E1840" s="638"/>
      <c r="F1840" s="638"/>
      <c r="G1840" s="638"/>
      <c r="H1840" s="638"/>
      <c r="I1840" s="638"/>
      <c r="J1840" s="638"/>
    </row>
    <row r="1841" spans="1:10" ht="18" customHeight="1" x14ac:dyDescent="0.2">
      <c r="A1841" s="658" t="s">
        <v>13922</v>
      </c>
      <c r="B1841" s="656" t="s">
        <v>13186</v>
      </c>
      <c r="C1841" s="658" t="s">
        <v>13187</v>
      </c>
      <c r="D1841" s="658" t="s">
        <v>13188</v>
      </c>
      <c r="E1841" s="823" t="s">
        <v>13189</v>
      </c>
      <c r="F1841" s="823"/>
      <c r="G1841" s="657" t="s">
        <v>13190</v>
      </c>
      <c r="H1841" s="656" t="s">
        <v>13191</v>
      </c>
      <c r="I1841" s="656" t="s">
        <v>13192</v>
      </c>
      <c r="J1841" s="656" t="s">
        <v>13193</v>
      </c>
    </row>
    <row r="1842" spans="1:10" ht="36" customHeight="1" x14ac:dyDescent="0.2">
      <c r="A1842" s="654" t="s">
        <v>13194</v>
      </c>
      <c r="B1842" s="655" t="s">
        <v>13923</v>
      </c>
      <c r="C1842" s="654" t="s">
        <v>7</v>
      </c>
      <c r="D1842" s="654" t="s">
        <v>11540</v>
      </c>
      <c r="E1842" s="824" t="s">
        <v>13432</v>
      </c>
      <c r="F1842" s="824"/>
      <c r="G1842" s="653" t="s">
        <v>38</v>
      </c>
      <c r="H1842" s="652">
        <v>1</v>
      </c>
      <c r="I1842" s="651">
        <v>8.44</v>
      </c>
      <c r="J1842" s="651">
        <v>8.44</v>
      </c>
    </row>
    <row r="1843" spans="1:10" ht="24" customHeight="1" x14ac:dyDescent="0.2">
      <c r="A1843" s="649" t="s">
        <v>13197</v>
      </c>
      <c r="B1843" s="650" t="s">
        <v>13433</v>
      </c>
      <c r="C1843" s="649" t="s">
        <v>7</v>
      </c>
      <c r="D1843" s="649" t="s">
        <v>1239</v>
      </c>
      <c r="E1843" s="825" t="s">
        <v>13196</v>
      </c>
      <c r="F1843" s="825"/>
      <c r="G1843" s="648" t="s">
        <v>23</v>
      </c>
      <c r="H1843" s="647">
        <v>0.17299999999999999</v>
      </c>
      <c r="I1843" s="646">
        <v>12.83</v>
      </c>
      <c r="J1843" s="646">
        <v>2.21</v>
      </c>
    </row>
    <row r="1844" spans="1:10" ht="24" customHeight="1" x14ac:dyDescent="0.2">
      <c r="A1844" s="649" t="s">
        <v>13197</v>
      </c>
      <c r="B1844" s="650" t="s">
        <v>13261</v>
      </c>
      <c r="C1844" s="649" t="s">
        <v>7</v>
      </c>
      <c r="D1844" s="649" t="s">
        <v>56</v>
      </c>
      <c r="E1844" s="825" t="s">
        <v>13196</v>
      </c>
      <c r="F1844" s="825"/>
      <c r="G1844" s="648" t="s">
        <v>23</v>
      </c>
      <c r="H1844" s="647">
        <v>0.17299999999999999</v>
      </c>
      <c r="I1844" s="646">
        <v>16.739999999999998</v>
      </c>
      <c r="J1844" s="646">
        <v>2.89</v>
      </c>
    </row>
    <row r="1845" spans="1:10" ht="24" customHeight="1" x14ac:dyDescent="0.2">
      <c r="A1845" s="644" t="s">
        <v>13199</v>
      </c>
      <c r="B1845" s="645" t="s">
        <v>13554</v>
      </c>
      <c r="C1845" s="644" t="s">
        <v>7</v>
      </c>
      <c r="D1845" s="644" t="s">
        <v>3870</v>
      </c>
      <c r="E1845" s="821" t="s">
        <v>13220</v>
      </c>
      <c r="F1845" s="821"/>
      <c r="G1845" s="643" t="s">
        <v>38</v>
      </c>
      <c r="H1845" s="642">
        <v>8.0000000000000002E-3</v>
      </c>
      <c r="I1845" s="641">
        <v>16.96</v>
      </c>
      <c r="J1845" s="641">
        <v>0.13</v>
      </c>
    </row>
    <row r="1846" spans="1:10" ht="24" customHeight="1" x14ac:dyDescent="0.2">
      <c r="A1846" s="644" t="s">
        <v>13199</v>
      </c>
      <c r="B1846" s="645" t="s">
        <v>13917</v>
      </c>
      <c r="C1846" s="644" t="s">
        <v>7</v>
      </c>
      <c r="D1846" s="644" t="s">
        <v>3875</v>
      </c>
      <c r="E1846" s="821" t="s">
        <v>13220</v>
      </c>
      <c r="F1846" s="821"/>
      <c r="G1846" s="643" t="s">
        <v>64</v>
      </c>
      <c r="H1846" s="642">
        <v>2E-3</v>
      </c>
      <c r="I1846" s="641">
        <v>25.46</v>
      </c>
      <c r="J1846" s="641">
        <v>0.05</v>
      </c>
    </row>
    <row r="1847" spans="1:10" ht="24" customHeight="1" x14ac:dyDescent="0.2">
      <c r="A1847" s="644" t="s">
        <v>13199</v>
      </c>
      <c r="B1847" s="645" t="s">
        <v>13924</v>
      </c>
      <c r="C1847" s="644" t="s">
        <v>7</v>
      </c>
      <c r="D1847" s="644" t="s">
        <v>7853</v>
      </c>
      <c r="E1847" s="821" t="s">
        <v>13220</v>
      </c>
      <c r="F1847" s="821"/>
      <c r="G1847" s="643" t="s">
        <v>38</v>
      </c>
      <c r="H1847" s="642">
        <v>1</v>
      </c>
      <c r="I1847" s="641">
        <v>3.16</v>
      </c>
      <c r="J1847" s="641">
        <v>3.16</v>
      </c>
    </row>
    <row r="1848" spans="1:10" ht="25.5" x14ac:dyDescent="0.2">
      <c r="A1848" s="640"/>
      <c r="B1848" s="640"/>
      <c r="C1848" s="640"/>
      <c r="D1848" s="640"/>
      <c r="E1848" s="640" t="s">
        <v>13209</v>
      </c>
      <c r="F1848" s="639">
        <v>2.1406063240247746</v>
      </c>
      <c r="G1848" s="640" t="s">
        <v>13210</v>
      </c>
      <c r="H1848" s="639">
        <v>1.8</v>
      </c>
      <c r="I1848" s="640" t="s">
        <v>13211</v>
      </c>
      <c r="J1848" s="639">
        <v>3.94</v>
      </c>
    </row>
    <row r="1849" spans="1:10" ht="15" thickBot="1" x14ac:dyDescent="0.25">
      <c r="A1849" s="640"/>
      <c r="B1849" s="640"/>
      <c r="C1849" s="640"/>
      <c r="D1849" s="640"/>
      <c r="E1849" s="640" t="s">
        <v>13212</v>
      </c>
      <c r="F1849" s="639">
        <v>2.38</v>
      </c>
      <c r="G1849" s="640"/>
      <c r="H1849" s="822" t="s">
        <v>13213</v>
      </c>
      <c r="I1849" s="822"/>
      <c r="J1849" s="639">
        <v>10.82</v>
      </c>
    </row>
    <row r="1850" spans="1:10" ht="0.95" customHeight="1" thickTop="1" x14ac:dyDescent="0.2">
      <c r="A1850" s="638"/>
      <c r="B1850" s="638"/>
      <c r="C1850" s="638"/>
      <c r="D1850" s="638"/>
      <c r="E1850" s="638"/>
      <c r="F1850" s="638"/>
      <c r="G1850" s="638"/>
      <c r="H1850" s="638"/>
      <c r="I1850" s="638"/>
      <c r="J1850" s="638"/>
    </row>
    <row r="1851" spans="1:10" ht="18" customHeight="1" x14ac:dyDescent="0.2">
      <c r="A1851" s="658" t="s">
        <v>13925</v>
      </c>
      <c r="B1851" s="656" t="s">
        <v>13186</v>
      </c>
      <c r="C1851" s="658" t="s">
        <v>13187</v>
      </c>
      <c r="D1851" s="658" t="s">
        <v>13188</v>
      </c>
      <c r="E1851" s="823" t="s">
        <v>13189</v>
      </c>
      <c r="F1851" s="823"/>
      <c r="G1851" s="657" t="s">
        <v>13190</v>
      </c>
      <c r="H1851" s="656" t="s">
        <v>13191</v>
      </c>
      <c r="I1851" s="656" t="s">
        <v>13192</v>
      </c>
      <c r="J1851" s="656" t="s">
        <v>13193</v>
      </c>
    </row>
    <row r="1852" spans="1:10" ht="48" customHeight="1" x14ac:dyDescent="0.2">
      <c r="A1852" s="654" t="s">
        <v>13194</v>
      </c>
      <c r="B1852" s="655" t="s">
        <v>13926</v>
      </c>
      <c r="C1852" s="654" t="s">
        <v>7</v>
      </c>
      <c r="D1852" s="654" t="s">
        <v>11611</v>
      </c>
      <c r="E1852" s="824" t="s">
        <v>13432</v>
      </c>
      <c r="F1852" s="824"/>
      <c r="G1852" s="653" t="s">
        <v>38</v>
      </c>
      <c r="H1852" s="652">
        <v>1</v>
      </c>
      <c r="I1852" s="651">
        <v>14.39</v>
      </c>
      <c r="J1852" s="651">
        <v>14.39</v>
      </c>
    </row>
    <row r="1853" spans="1:10" ht="24" customHeight="1" x14ac:dyDescent="0.2">
      <c r="A1853" s="649" t="s">
        <v>13197</v>
      </c>
      <c r="B1853" s="650" t="s">
        <v>13433</v>
      </c>
      <c r="C1853" s="649" t="s">
        <v>7</v>
      </c>
      <c r="D1853" s="649" t="s">
        <v>1239</v>
      </c>
      <c r="E1853" s="825" t="s">
        <v>13196</v>
      </c>
      <c r="F1853" s="825"/>
      <c r="G1853" s="648" t="s">
        <v>23</v>
      </c>
      <c r="H1853" s="647">
        <v>0.29699999999999999</v>
      </c>
      <c r="I1853" s="646">
        <v>12.83</v>
      </c>
      <c r="J1853" s="646">
        <v>3.81</v>
      </c>
    </row>
    <row r="1854" spans="1:10" ht="24" customHeight="1" x14ac:dyDescent="0.2">
      <c r="A1854" s="649" t="s">
        <v>13197</v>
      </c>
      <c r="B1854" s="650" t="s">
        <v>13261</v>
      </c>
      <c r="C1854" s="649" t="s">
        <v>7</v>
      </c>
      <c r="D1854" s="649" t="s">
        <v>56</v>
      </c>
      <c r="E1854" s="825" t="s">
        <v>13196</v>
      </c>
      <c r="F1854" s="825"/>
      <c r="G1854" s="648" t="s">
        <v>23</v>
      </c>
      <c r="H1854" s="647">
        <v>0.29699999999999999</v>
      </c>
      <c r="I1854" s="646">
        <v>16.739999999999998</v>
      </c>
      <c r="J1854" s="646">
        <v>4.97</v>
      </c>
    </row>
    <row r="1855" spans="1:10" ht="24" customHeight="1" x14ac:dyDescent="0.2">
      <c r="A1855" s="644" t="s">
        <v>13199</v>
      </c>
      <c r="B1855" s="645" t="s">
        <v>13554</v>
      </c>
      <c r="C1855" s="644" t="s">
        <v>7</v>
      </c>
      <c r="D1855" s="644" t="s">
        <v>3870</v>
      </c>
      <c r="E1855" s="821" t="s">
        <v>13220</v>
      </c>
      <c r="F1855" s="821"/>
      <c r="G1855" s="643" t="s">
        <v>38</v>
      </c>
      <c r="H1855" s="642">
        <v>1.0999999999999999E-2</v>
      </c>
      <c r="I1855" s="641">
        <v>16.96</v>
      </c>
      <c r="J1855" s="641">
        <v>0.18</v>
      </c>
    </row>
    <row r="1856" spans="1:10" ht="24" customHeight="1" x14ac:dyDescent="0.2">
      <c r="A1856" s="644" t="s">
        <v>13199</v>
      </c>
      <c r="B1856" s="645" t="s">
        <v>13917</v>
      </c>
      <c r="C1856" s="644" t="s">
        <v>7</v>
      </c>
      <c r="D1856" s="644" t="s">
        <v>3875</v>
      </c>
      <c r="E1856" s="821" t="s">
        <v>13220</v>
      </c>
      <c r="F1856" s="821"/>
      <c r="G1856" s="643" t="s">
        <v>64</v>
      </c>
      <c r="H1856" s="642">
        <v>3.0000000000000001E-3</v>
      </c>
      <c r="I1856" s="641">
        <v>25.46</v>
      </c>
      <c r="J1856" s="641">
        <v>7.0000000000000007E-2</v>
      </c>
    </row>
    <row r="1857" spans="1:10" ht="24" customHeight="1" x14ac:dyDescent="0.2">
      <c r="A1857" s="644" t="s">
        <v>13199</v>
      </c>
      <c r="B1857" s="645" t="s">
        <v>13927</v>
      </c>
      <c r="C1857" s="644" t="s">
        <v>7</v>
      </c>
      <c r="D1857" s="644" t="s">
        <v>7545</v>
      </c>
      <c r="E1857" s="821" t="s">
        <v>13220</v>
      </c>
      <c r="F1857" s="821"/>
      <c r="G1857" s="643" t="s">
        <v>38</v>
      </c>
      <c r="H1857" s="642">
        <v>1</v>
      </c>
      <c r="I1857" s="641">
        <v>5.36</v>
      </c>
      <c r="J1857" s="641">
        <v>5.36</v>
      </c>
    </row>
    <row r="1858" spans="1:10" ht="25.5" x14ac:dyDescent="0.2">
      <c r="A1858" s="640"/>
      <c r="B1858" s="640"/>
      <c r="C1858" s="640"/>
      <c r="D1858" s="640"/>
      <c r="E1858" s="640" t="s">
        <v>13209</v>
      </c>
      <c r="F1858" s="639">
        <v>3.6835814408345104</v>
      </c>
      <c r="G1858" s="640" t="s">
        <v>13210</v>
      </c>
      <c r="H1858" s="639">
        <v>3.1</v>
      </c>
      <c r="I1858" s="640" t="s">
        <v>13211</v>
      </c>
      <c r="J1858" s="639">
        <v>6.78</v>
      </c>
    </row>
    <row r="1859" spans="1:10" ht="15" thickBot="1" x14ac:dyDescent="0.25">
      <c r="A1859" s="640"/>
      <c r="B1859" s="640"/>
      <c r="C1859" s="640"/>
      <c r="D1859" s="640"/>
      <c r="E1859" s="640" t="s">
        <v>13212</v>
      </c>
      <c r="F1859" s="639">
        <v>4.0599999999999996</v>
      </c>
      <c r="G1859" s="640"/>
      <c r="H1859" s="822" t="s">
        <v>13213</v>
      </c>
      <c r="I1859" s="822"/>
      <c r="J1859" s="639">
        <v>18.45</v>
      </c>
    </row>
    <row r="1860" spans="1:10" ht="0.95" customHeight="1" thickTop="1" x14ac:dyDescent="0.2">
      <c r="A1860" s="638"/>
      <c r="B1860" s="638"/>
      <c r="C1860" s="638"/>
      <c r="D1860" s="638"/>
      <c r="E1860" s="638"/>
      <c r="F1860" s="638"/>
      <c r="G1860" s="638"/>
      <c r="H1860" s="638"/>
      <c r="I1860" s="638"/>
      <c r="J1860" s="638"/>
    </row>
    <row r="1861" spans="1:10" ht="18" customHeight="1" x14ac:dyDescent="0.2">
      <c r="A1861" s="658" t="s">
        <v>13928</v>
      </c>
      <c r="B1861" s="656" t="s">
        <v>13186</v>
      </c>
      <c r="C1861" s="658" t="s">
        <v>13187</v>
      </c>
      <c r="D1861" s="658" t="s">
        <v>13188</v>
      </c>
      <c r="E1861" s="823" t="s">
        <v>13189</v>
      </c>
      <c r="F1861" s="823"/>
      <c r="G1861" s="657" t="s">
        <v>13190</v>
      </c>
      <c r="H1861" s="656" t="s">
        <v>13191</v>
      </c>
      <c r="I1861" s="656" t="s">
        <v>13192</v>
      </c>
      <c r="J1861" s="656" t="s">
        <v>13193</v>
      </c>
    </row>
    <row r="1862" spans="1:10" ht="48" customHeight="1" x14ac:dyDescent="0.2">
      <c r="A1862" s="654" t="s">
        <v>13194</v>
      </c>
      <c r="B1862" s="655" t="s">
        <v>13929</v>
      </c>
      <c r="C1862" s="654" t="s">
        <v>7</v>
      </c>
      <c r="D1862" s="654" t="s">
        <v>11549</v>
      </c>
      <c r="E1862" s="824" t="s">
        <v>13432</v>
      </c>
      <c r="F1862" s="824"/>
      <c r="G1862" s="653" t="s">
        <v>38</v>
      </c>
      <c r="H1862" s="652">
        <v>1</v>
      </c>
      <c r="I1862" s="651">
        <v>19.190000000000001</v>
      </c>
      <c r="J1862" s="651">
        <v>19.190000000000001</v>
      </c>
    </row>
    <row r="1863" spans="1:10" ht="24" customHeight="1" x14ac:dyDescent="0.2">
      <c r="A1863" s="649" t="s">
        <v>13197</v>
      </c>
      <c r="B1863" s="650" t="s">
        <v>13433</v>
      </c>
      <c r="C1863" s="649" t="s">
        <v>7</v>
      </c>
      <c r="D1863" s="649" t="s">
        <v>1239</v>
      </c>
      <c r="E1863" s="825" t="s">
        <v>13196</v>
      </c>
      <c r="F1863" s="825"/>
      <c r="G1863" s="648" t="s">
        <v>23</v>
      </c>
      <c r="H1863" s="647">
        <v>0.44500000000000001</v>
      </c>
      <c r="I1863" s="646">
        <v>12.83</v>
      </c>
      <c r="J1863" s="646">
        <v>5.7</v>
      </c>
    </row>
    <row r="1864" spans="1:10" ht="24" customHeight="1" x14ac:dyDescent="0.2">
      <c r="A1864" s="649" t="s">
        <v>13197</v>
      </c>
      <c r="B1864" s="650" t="s">
        <v>13261</v>
      </c>
      <c r="C1864" s="649" t="s">
        <v>7</v>
      </c>
      <c r="D1864" s="649" t="s">
        <v>56</v>
      </c>
      <c r="E1864" s="825" t="s">
        <v>13196</v>
      </c>
      <c r="F1864" s="825"/>
      <c r="G1864" s="648" t="s">
        <v>23</v>
      </c>
      <c r="H1864" s="647">
        <v>0.44500000000000001</v>
      </c>
      <c r="I1864" s="646">
        <v>16.739999999999998</v>
      </c>
      <c r="J1864" s="646">
        <v>7.44</v>
      </c>
    </row>
    <row r="1865" spans="1:10" ht="24" customHeight="1" x14ac:dyDescent="0.2">
      <c r="A1865" s="644" t="s">
        <v>13199</v>
      </c>
      <c r="B1865" s="645" t="s">
        <v>13930</v>
      </c>
      <c r="C1865" s="644" t="s">
        <v>7</v>
      </c>
      <c r="D1865" s="644" t="s">
        <v>6258</v>
      </c>
      <c r="E1865" s="821" t="s">
        <v>13220</v>
      </c>
      <c r="F1865" s="821"/>
      <c r="G1865" s="643" t="s">
        <v>38</v>
      </c>
      <c r="H1865" s="642">
        <v>1</v>
      </c>
      <c r="I1865" s="641">
        <v>5.8</v>
      </c>
      <c r="J1865" s="641">
        <v>5.8</v>
      </c>
    </row>
    <row r="1866" spans="1:10" ht="24" customHeight="1" x14ac:dyDescent="0.2">
      <c r="A1866" s="644" t="s">
        <v>13199</v>
      </c>
      <c r="B1866" s="645" t="s">
        <v>13554</v>
      </c>
      <c r="C1866" s="644" t="s">
        <v>7</v>
      </c>
      <c r="D1866" s="644" t="s">
        <v>3870</v>
      </c>
      <c r="E1866" s="821" t="s">
        <v>13220</v>
      </c>
      <c r="F1866" s="821"/>
      <c r="G1866" s="643" t="s">
        <v>38</v>
      </c>
      <c r="H1866" s="642">
        <v>1.0999999999999999E-2</v>
      </c>
      <c r="I1866" s="641">
        <v>16.96</v>
      </c>
      <c r="J1866" s="641">
        <v>0.18</v>
      </c>
    </row>
    <row r="1867" spans="1:10" ht="24" customHeight="1" x14ac:dyDescent="0.2">
      <c r="A1867" s="644" t="s">
        <v>13199</v>
      </c>
      <c r="B1867" s="645" t="s">
        <v>13917</v>
      </c>
      <c r="C1867" s="644" t="s">
        <v>7</v>
      </c>
      <c r="D1867" s="644" t="s">
        <v>3875</v>
      </c>
      <c r="E1867" s="821" t="s">
        <v>13220</v>
      </c>
      <c r="F1867" s="821"/>
      <c r="G1867" s="643" t="s">
        <v>64</v>
      </c>
      <c r="H1867" s="642">
        <v>3.0000000000000001E-3</v>
      </c>
      <c r="I1867" s="641">
        <v>25.46</v>
      </c>
      <c r="J1867" s="641">
        <v>7.0000000000000007E-2</v>
      </c>
    </row>
    <row r="1868" spans="1:10" ht="25.5" x14ac:dyDescent="0.2">
      <c r="A1868" s="640"/>
      <c r="B1868" s="640"/>
      <c r="C1868" s="640"/>
      <c r="D1868" s="640"/>
      <c r="E1868" s="640" t="s">
        <v>13209</v>
      </c>
      <c r="F1868" s="639">
        <v>5.5199391502770832</v>
      </c>
      <c r="G1868" s="640" t="s">
        <v>13210</v>
      </c>
      <c r="H1868" s="639">
        <v>4.6399999999999997</v>
      </c>
      <c r="I1868" s="640" t="s">
        <v>13211</v>
      </c>
      <c r="J1868" s="639">
        <v>10.16</v>
      </c>
    </row>
    <row r="1869" spans="1:10" ht="15" thickBot="1" x14ac:dyDescent="0.25">
      <c r="A1869" s="640"/>
      <c r="B1869" s="640"/>
      <c r="C1869" s="640"/>
      <c r="D1869" s="640"/>
      <c r="E1869" s="640" t="s">
        <v>13212</v>
      </c>
      <c r="F1869" s="639">
        <v>5.41</v>
      </c>
      <c r="G1869" s="640"/>
      <c r="H1869" s="822" t="s">
        <v>13213</v>
      </c>
      <c r="I1869" s="822"/>
      <c r="J1869" s="639">
        <v>24.6</v>
      </c>
    </row>
    <row r="1870" spans="1:10" ht="0.95" customHeight="1" thickTop="1" x14ac:dyDescent="0.2">
      <c r="A1870" s="638"/>
      <c r="B1870" s="638"/>
      <c r="C1870" s="638"/>
      <c r="D1870" s="638"/>
      <c r="E1870" s="638"/>
      <c r="F1870" s="638"/>
      <c r="G1870" s="638"/>
      <c r="H1870" s="638"/>
      <c r="I1870" s="638"/>
      <c r="J1870" s="638"/>
    </row>
    <row r="1871" spans="1:10" ht="18" customHeight="1" x14ac:dyDescent="0.2">
      <c r="A1871" s="658" t="s">
        <v>13931</v>
      </c>
      <c r="B1871" s="656" t="s">
        <v>13186</v>
      </c>
      <c r="C1871" s="658" t="s">
        <v>13187</v>
      </c>
      <c r="D1871" s="658" t="s">
        <v>13188</v>
      </c>
      <c r="E1871" s="823" t="s">
        <v>13189</v>
      </c>
      <c r="F1871" s="823"/>
      <c r="G1871" s="657" t="s">
        <v>13190</v>
      </c>
      <c r="H1871" s="656" t="s">
        <v>13191</v>
      </c>
      <c r="I1871" s="656" t="s">
        <v>13192</v>
      </c>
      <c r="J1871" s="656" t="s">
        <v>13193</v>
      </c>
    </row>
    <row r="1872" spans="1:10" ht="48" customHeight="1" x14ac:dyDescent="0.2">
      <c r="A1872" s="654" t="s">
        <v>13194</v>
      </c>
      <c r="B1872" s="655" t="s">
        <v>13932</v>
      </c>
      <c r="C1872" s="654" t="s">
        <v>7</v>
      </c>
      <c r="D1872" s="654" t="s">
        <v>3656</v>
      </c>
      <c r="E1872" s="824" t="s">
        <v>13282</v>
      </c>
      <c r="F1872" s="824"/>
      <c r="G1872" s="653" t="s">
        <v>13243</v>
      </c>
      <c r="H1872" s="652">
        <v>1</v>
      </c>
      <c r="I1872" s="651">
        <v>153.72999999999999</v>
      </c>
      <c r="J1872" s="651">
        <v>153.72999999999999</v>
      </c>
    </row>
    <row r="1873" spans="1:10" ht="24" customHeight="1" x14ac:dyDescent="0.2">
      <c r="A1873" s="649" t="s">
        <v>13197</v>
      </c>
      <c r="B1873" s="650" t="s">
        <v>13244</v>
      </c>
      <c r="C1873" s="649" t="s">
        <v>7</v>
      </c>
      <c r="D1873" s="649" t="s">
        <v>25</v>
      </c>
      <c r="E1873" s="825" t="s">
        <v>13196</v>
      </c>
      <c r="F1873" s="825"/>
      <c r="G1873" s="648" t="s">
        <v>23</v>
      </c>
      <c r="H1873" s="647">
        <v>1</v>
      </c>
      <c r="I1873" s="646">
        <v>13.34</v>
      </c>
      <c r="J1873" s="646">
        <v>13.34</v>
      </c>
    </row>
    <row r="1874" spans="1:10" ht="24" customHeight="1" x14ac:dyDescent="0.2">
      <c r="A1874" s="649" t="s">
        <v>13197</v>
      </c>
      <c r="B1874" s="650" t="s">
        <v>13442</v>
      </c>
      <c r="C1874" s="649" t="s">
        <v>7</v>
      </c>
      <c r="D1874" s="649" t="s">
        <v>55</v>
      </c>
      <c r="E1874" s="825" t="s">
        <v>13196</v>
      </c>
      <c r="F1874" s="825"/>
      <c r="G1874" s="648" t="s">
        <v>23</v>
      </c>
      <c r="H1874" s="647">
        <v>0.5</v>
      </c>
      <c r="I1874" s="646">
        <v>16.690000000000001</v>
      </c>
      <c r="J1874" s="646">
        <v>8.34</v>
      </c>
    </row>
    <row r="1875" spans="1:10" ht="24" customHeight="1" x14ac:dyDescent="0.2">
      <c r="A1875" s="644" t="s">
        <v>13199</v>
      </c>
      <c r="B1875" s="645" t="s">
        <v>13933</v>
      </c>
      <c r="C1875" s="644" t="s">
        <v>7</v>
      </c>
      <c r="D1875" s="644" t="s">
        <v>10343</v>
      </c>
      <c r="E1875" s="821" t="s">
        <v>13220</v>
      </c>
      <c r="F1875" s="821"/>
      <c r="G1875" s="643" t="s">
        <v>21</v>
      </c>
      <c r="H1875" s="642">
        <v>7.0000000000000007E-2</v>
      </c>
      <c r="I1875" s="641">
        <v>16.989999999999998</v>
      </c>
      <c r="J1875" s="641">
        <v>1.18</v>
      </c>
    </row>
    <row r="1876" spans="1:10" ht="36" customHeight="1" x14ac:dyDescent="0.2">
      <c r="A1876" s="644" t="s">
        <v>13199</v>
      </c>
      <c r="B1876" s="645" t="s">
        <v>13406</v>
      </c>
      <c r="C1876" s="644" t="s">
        <v>7</v>
      </c>
      <c r="D1876" s="644" t="s">
        <v>10346</v>
      </c>
      <c r="E1876" s="821" t="s">
        <v>13220</v>
      </c>
      <c r="F1876" s="821"/>
      <c r="G1876" s="643" t="s">
        <v>21</v>
      </c>
      <c r="H1876" s="642">
        <v>0.15</v>
      </c>
      <c r="I1876" s="641">
        <v>19.73</v>
      </c>
      <c r="J1876" s="641">
        <v>2.95</v>
      </c>
    </row>
    <row r="1877" spans="1:10" ht="24" customHeight="1" x14ac:dyDescent="0.2">
      <c r="A1877" s="644" t="s">
        <v>13199</v>
      </c>
      <c r="B1877" s="645" t="s">
        <v>13934</v>
      </c>
      <c r="C1877" s="644" t="s">
        <v>7</v>
      </c>
      <c r="D1877" s="644" t="s">
        <v>10532</v>
      </c>
      <c r="E1877" s="821" t="s">
        <v>13220</v>
      </c>
      <c r="F1877" s="821"/>
      <c r="G1877" s="643" t="s">
        <v>13243</v>
      </c>
      <c r="H1877" s="642">
        <v>1.05</v>
      </c>
      <c r="I1877" s="641">
        <v>21.33</v>
      </c>
      <c r="J1877" s="641">
        <v>22.39</v>
      </c>
    </row>
    <row r="1878" spans="1:10" ht="24" customHeight="1" x14ac:dyDescent="0.2">
      <c r="A1878" s="644" t="s">
        <v>13199</v>
      </c>
      <c r="B1878" s="645" t="s">
        <v>13935</v>
      </c>
      <c r="C1878" s="644" t="s">
        <v>7</v>
      </c>
      <c r="D1878" s="644" t="s">
        <v>9084</v>
      </c>
      <c r="E1878" s="821" t="s">
        <v>13220</v>
      </c>
      <c r="F1878" s="821"/>
      <c r="G1878" s="643" t="s">
        <v>18</v>
      </c>
      <c r="H1878" s="642">
        <v>1.68</v>
      </c>
      <c r="I1878" s="641">
        <v>62.82</v>
      </c>
      <c r="J1878" s="641">
        <v>105.53</v>
      </c>
    </row>
    <row r="1879" spans="1:10" ht="25.5" x14ac:dyDescent="0.2">
      <c r="A1879" s="640"/>
      <c r="B1879" s="640"/>
      <c r="C1879" s="640"/>
      <c r="D1879" s="640"/>
      <c r="E1879" s="640" t="s">
        <v>13209</v>
      </c>
      <c r="F1879" s="639">
        <v>8.7362815999999999</v>
      </c>
      <c r="G1879" s="640" t="s">
        <v>13210</v>
      </c>
      <c r="H1879" s="639">
        <v>7.34</v>
      </c>
      <c r="I1879" s="640" t="s">
        <v>13211</v>
      </c>
      <c r="J1879" s="639">
        <v>16.080000000000002</v>
      </c>
    </row>
    <row r="1880" spans="1:10" ht="15" thickBot="1" x14ac:dyDescent="0.25">
      <c r="A1880" s="640"/>
      <c r="B1880" s="640"/>
      <c r="C1880" s="640"/>
      <c r="D1880" s="640"/>
      <c r="E1880" s="640" t="s">
        <v>13212</v>
      </c>
      <c r="F1880" s="639">
        <v>43.41</v>
      </c>
      <c r="G1880" s="640"/>
      <c r="H1880" s="822" t="s">
        <v>13213</v>
      </c>
      <c r="I1880" s="822"/>
      <c r="J1880" s="639">
        <v>197.14</v>
      </c>
    </row>
    <row r="1881" spans="1:10" ht="0.95" customHeight="1" thickTop="1" x14ac:dyDescent="0.2">
      <c r="A1881" s="638"/>
      <c r="B1881" s="638"/>
      <c r="C1881" s="638"/>
      <c r="D1881" s="638"/>
      <c r="E1881" s="638"/>
      <c r="F1881" s="638"/>
      <c r="G1881" s="638"/>
      <c r="H1881" s="638"/>
      <c r="I1881" s="638"/>
      <c r="J1881" s="638"/>
    </row>
    <row r="1882" spans="1:10" ht="18" customHeight="1" x14ac:dyDescent="0.2">
      <c r="A1882" s="658" t="s">
        <v>13936</v>
      </c>
      <c r="B1882" s="656" t="s">
        <v>13186</v>
      </c>
      <c r="C1882" s="658" t="s">
        <v>13187</v>
      </c>
      <c r="D1882" s="658" t="s">
        <v>13188</v>
      </c>
      <c r="E1882" s="823" t="s">
        <v>13189</v>
      </c>
      <c r="F1882" s="823"/>
      <c r="G1882" s="657" t="s">
        <v>13190</v>
      </c>
      <c r="H1882" s="656" t="s">
        <v>13191</v>
      </c>
      <c r="I1882" s="656" t="s">
        <v>13192</v>
      </c>
      <c r="J1882" s="656" t="s">
        <v>13193</v>
      </c>
    </row>
    <row r="1883" spans="1:10" ht="24" customHeight="1" x14ac:dyDescent="0.2">
      <c r="A1883" s="654" t="s">
        <v>13194</v>
      </c>
      <c r="B1883" s="655" t="s">
        <v>13937</v>
      </c>
      <c r="C1883" s="654" t="s">
        <v>7</v>
      </c>
      <c r="D1883" s="654" t="s">
        <v>4622</v>
      </c>
      <c r="E1883" s="824" t="s">
        <v>13282</v>
      </c>
      <c r="F1883" s="824"/>
      <c r="G1883" s="653" t="s">
        <v>13243</v>
      </c>
      <c r="H1883" s="652">
        <v>1</v>
      </c>
      <c r="I1883" s="651">
        <v>8.9499999999999993</v>
      </c>
      <c r="J1883" s="651">
        <v>8.9499999999999993</v>
      </c>
    </row>
    <row r="1884" spans="1:10" ht="24" customHeight="1" x14ac:dyDescent="0.2">
      <c r="A1884" s="649" t="s">
        <v>13197</v>
      </c>
      <c r="B1884" s="650" t="s">
        <v>13244</v>
      </c>
      <c r="C1884" s="649" t="s">
        <v>7</v>
      </c>
      <c r="D1884" s="649" t="s">
        <v>25</v>
      </c>
      <c r="E1884" s="825" t="s">
        <v>13196</v>
      </c>
      <c r="F1884" s="825"/>
      <c r="G1884" s="648" t="s">
        <v>23</v>
      </c>
      <c r="H1884" s="647">
        <v>0.15640000000000001</v>
      </c>
      <c r="I1884" s="646">
        <v>13.34</v>
      </c>
      <c r="J1884" s="646">
        <v>2.08</v>
      </c>
    </row>
    <row r="1885" spans="1:10" ht="24" customHeight="1" x14ac:dyDescent="0.2">
      <c r="A1885" s="649" t="s">
        <v>13197</v>
      </c>
      <c r="B1885" s="650" t="s">
        <v>13285</v>
      </c>
      <c r="C1885" s="649" t="s">
        <v>7</v>
      </c>
      <c r="D1885" s="649" t="s">
        <v>242</v>
      </c>
      <c r="E1885" s="825" t="s">
        <v>13196</v>
      </c>
      <c r="F1885" s="825"/>
      <c r="G1885" s="648" t="s">
        <v>23</v>
      </c>
      <c r="H1885" s="647">
        <v>3.9100000000000003E-2</v>
      </c>
      <c r="I1885" s="646">
        <v>16.2</v>
      </c>
      <c r="J1885" s="646">
        <v>0.63</v>
      </c>
    </row>
    <row r="1886" spans="1:10" ht="24" customHeight="1" x14ac:dyDescent="0.2">
      <c r="A1886" s="644" t="s">
        <v>13199</v>
      </c>
      <c r="B1886" s="645" t="s">
        <v>13938</v>
      </c>
      <c r="C1886" s="644" t="s">
        <v>7</v>
      </c>
      <c r="D1886" s="644" t="s">
        <v>6988</v>
      </c>
      <c r="E1886" s="821" t="s">
        <v>13220</v>
      </c>
      <c r="F1886" s="821"/>
      <c r="G1886" s="643" t="s">
        <v>13243</v>
      </c>
      <c r="H1886" s="642">
        <v>1</v>
      </c>
      <c r="I1886" s="641">
        <v>6.24</v>
      </c>
      <c r="J1886" s="641">
        <v>6.24</v>
      </c>
    </row>
    <row r="1887" spans="1:10" ht="25.5" x14ac:dyDescent="0.2">
      <c r="A1887" s="640"/>
      <c r="B1887" s="640"/>
      <c r="C1887" s="640"/>
      <c r="D1887" s="640"/>
      <c r="E1887" s="640" t="s">
        <v>13209</v>
      </c>
      <c r="F1887" s="639">
        <v>1.0757361729870694</v>
      </c>
      <c r="G1887" s="640" t="s">
        <v>13210</v>
      </c>
      <c r="H1887" s="639">
        <v>0.9</v>
      </c>
      <c r="I1887" s="640" t="s">
        <v>13211</v>
      </c>
      <c r="J1887" s="639">
        <v>1.98</v>
      </c>
    </row>
    <row r="1888" spans="1:10" ht="15" thickBot="1" x14ac:dyDescent="0.25">
      <c r="A1888" s="640"/>
      <c r="B1888" s="640"/>
      <c r="C1888" s="640"/>
      <c r="D1888" s="640"/>
      <c r="E1888" s="640" t="s">
        <v>13212</v>
      </c>
      <c r="F1888" s="639">
        <v>2.52</v>
      </c>
      <c r="G1888" s="640"/>
      <c r="H1888" s="822" t="s">
        <v>13213</v>
      </c>
      <c r="I1888" s="822"/>
      <c r="J1888" s="639">
        <v>11.47</v>
      </c>
    </row>
    <row r="1889" spans="1:10" ht="0.95" customHeight="1" thickTop="1" x14ac:dyDescent="0.2">
      <c r="A1889" s="638"/>
      <c r="B1889" s="638"/>
      <c r="C1889" s="638"/>
      <c r="D1889" s="638"/>
      <c r="E1889" s="638"/>
      <c r="F1889" s="638"/>
      <c r="G1889" s="638"/>
      <c r="H1889" s="638"/>
      <c r="I1889" s="638"/>
      <c r="J1889" s="638"/>
    </row>
    <row r="1890" spans="1:10" ht="18" customHeight="1" x14ac:dyDescent="0.2">
      <c r="A1890" s="658" t="s">
        <v>13939</v>
      </c>
      <c r="B1890" s="656" t="s">
        <v>13186</v>
      </c>
      <c r="C1890" s="658" t="s">
        <v>13187</v>
      </c>
      <c r="D1890" s="658" t="s">
        <v>13188</v>
      </c>
      <c r="E1890" s="823" t="s">
        <v>13189</v>
      </c>
      <c r="F1890" s="823"/>
      <c r="G1890" s="657" t="s">
        <v>13190</v>
      </c>
      <c r="H1890" s="656" t="s">
        <v>13191</v>
      </c>
      <c r="I1890" s="656" t="s">
        <v>13192</v>
      </c>
      <c r="J1890" s="656" t="s">
        <v>13193</v>
      </c>
    </row>
    <row r="1891" spans="1:10" ht="36" customHeight="1" x14ac:dyDescent="0.2">
      <c r="A1891" s="654" t="s">
        <v>13194</v>
      </c>
      <c r="B1891" s="655" t="s">
        <v>13940</v>
      </c>
      <c r="C1891" s="654" t="s">
        <v>7</v>
      </c>
      <c r="D1891" s="654" t="s">
        <v>4614</v>
      </c>
      <c r="E1891" s="824" t="s">
        <v>13282</v>
      </c>
      <c r="F1891" s="824"/>
      <c r="G1891" s="653" t="s">
        <v>38</v>
      </c>
      <c r="H1891" s="652">
        <v>1</v>
      </c>
      <c r="I1891" s="651">
        <v>149.11000000000001</v>
      </c>
      <c r="J1891" s="651">
        <v>149.11000000000001</v>
      </c>
    </row>
    <row r="1892" spans="1:10" ht="24" customHeight="1" x14ac:dyDescent="0.2">
      <c r="A1892" s="649" t="s">
        <v>13197</v>
      </c>
      <c r="B1892" s="650" t="s">
        <v>13244</v>
      </c>
      <c r="C1892" s="649" t="s">
        <v>7</v>
      </c>
      <c r="D1892" s="649" t="s">
        <v>25</v>
      </c>
      <c r="E1892" s="825" t="s">
        <v>13196</v>
      </c>
      <c r="F1892" s="825"/>
      <c r="G1892" s="648" t="s">
        <v>23</v>
      </c>
      <c r="H1892" s="647">
        <v>1.0401</v>
      </c>
      <c r="I1892" s="646">
        <v>13.34</v>
      </c>
      <c r="J1892" s="646">
        <v>13.87</v>
      </c>
    </row>
    <row r="1893" spans="1:10" ht="24" customHeight="1" x14ac:dyDescent="0.2">
      <c r="A1893" s="649" t="s">
        <v>13197</v>
      </c>
      <c r="B1893" s="650" t="s">
        <v>13285</v>
      </c>
      <c r="C1893" s="649" t="s">
        <v>7</v>
      </c>
      <c r="D1893" s="649" t="s">
        <v>242</v>
      </c>
      <c r="E1893" s="825" t="s">
        <v>13196</v>
      </c>
      <c r="F1893" s="825"/>
      <c r="G1893" s="648" t="s">
        <v>23</v>
      </c>
      <c r="H1893" s="647">
        <v>0.26</v>
      </c>
      <c r="I1893" s="646">
        <v>16.2</v>
      </c>
      <c r="J1893" s="646">
        <v>4.21</v>
      </c>
    </row>
    <row r="1894" spans="1:10" ht="36" customHeight="1" x14ac:dyDescent="0.2">
      <c r="A1894" s="644" t="s">
        <v>13199</v>
      </c>
      <c r="B1894" s="645" t="s">
        <v>13941</v>
      </c>
      <c r="C1894" s="644" t="s">
        <v>7</v>
      </c>
      <c r="D1894" s="644" t="s">
        <v>7837</v>
      </c>
      <c r="E1894" s="821" t="s">
        <v>13220</v>
      </c>
      <c r="F1894" s="821"/>
      <c r="G1894" s="643" t="s">
        <v>38</v>
      </c>
      <c r="H1894" s="642">
        <v>1</v>
      </c>
      <c r="I1894" s="641">
        <v>131.03</v>
      </c>
      <c r="J1894" s="641">
        <v>131.03</v>
      </c>
    </row>
    <row r="1895" spans="1:10" ht="25.5" x14ac:dyDescent="0.2">
      <c r="A1895" s="640"/>
      <c r="B1895" s="640"/>
      <c r="C1895" s="640"/>
      <c r="D1895" s="640"/>
      <c r="E1895" s="640" t="s">
        <v>13209</v>
      </c>
      <c r="F1895" s="639">
        <v>7.1933065304791919</v>
      </c>
      <c r="G1895" s="640" t="s">
        <v>13210</v>
      </c>
      <c r="H1895" s="639">
        <v>6.05</v>
      </c>
      <c r="I1895" s="640" t="s">
        <v>13211</v>
      </c>
      <c r="J1895" s="639">
        <v>13.24</v>
      </c>
    </row>
    <row r="1896" spans="1:10" ht="15" thickBot="1" x14ac:dyDescent="0.25">
      <c r="A1896" s="640"/>
      <c r="B1896" s="640"/>
      <c r="C1896" s="640"/>
      <c r="D1896" s="640"/>
      <c r="E1896" s="640" t="s">
        <v>13212</v>
      </c>
      <c r="F1896" s="639">
        <v>42.1</v>
      </c>
      <c r="G1896" s="640"/>
      <c r="H1896" s="822" t="s">
        <v>13213</v>
      </c>
      <c r="I1896" s="822"/>
      <c r="J1896" s="639">
        <v>191.21</v>
      </c>
    </row>
    <row r="1897" spans="1:10" ht="0.95" customHeight="1" thickTop="1" x14ac:dyDescent="0.2">
      <c r="A1897" s="638"/>
      <c r="B1897" s="638"/>
      <c r="C1897" s="638"/>
      <c r="D1897" s="638"/>
      <c r="E1897" s="638"/>
      <c r="F1897" s="638"/>
      <c r="G1897" s="638"/>
      <c r="H1897" s="638"/>
      <c r="I1897" s="638"/>
      <c r="J1897" s="638"/>
    </row>
    <row r="1898" spans="1:10" ht="18" customHeight="1" x14ac:dyDescent="0.2">
      <c r="A1898" s="658" t="s">
        <v>13942</v>
      </c>
      <c r="B1898" s="656" t="s">
        <v>13186</v>
      </c>
      <c r="C1898" s="658" t="s">
        <v>13187</v>
      </c>
      <c r="D1898" s="658" t="s">
        <v>13188</v>
      </c>
      <c r="E1898" s="823" t="s">
        <v>13189</v>
      </c>
      <c r="F1898" s="823"/>
      <c r="G1898" s="657" t="s">
        <v>13190</v>
      </c>
      <c r="H1898" s="656" t="s">
        <v>13191</v>
      </c>
      <c r="I1898" s="656" t="s">
        <v>13192</v>
      </c>
      <c r="J1898" s="656" t="s">
        <v>13193</v>
      </c>
    </row>
    <row r="1899" spans="1:10" ht="60" customHeight="1" x14ac:dyDescent="0.2">
      <c r="A1899" s="654" t="s">
        <v>13194</v>
      </c>
      <c r="B1899" s="655" t="s">
        <v>13943</v>
      </c>
      <c r="C1899" s="654" t="s">
        <v>7</v>
      </c>
      <c r="D1899" s="654" t="s">
        <v>4113</v>
      </c>
      <c r="E1899" s="824" t="s">
        <v>13440</v>
      </c>
      <c r="F1899" s="824"/>
      <c r="G1899" s="653" t="s">
        <v>18</v>
      </c>
      <c r="H1899" s="652">
        <v>1</v>
      </c>
      <c r="I1899" s="651">
        <v>343.64</v>
      </c>
      <c r="J1899" s="651">
        <v>343.64</v>
      </c>
    </row>
    <row r="1900" spans="1:10" ht="24" customHeight="1" x14ac:dyDescent="0.2">
      <c r="A1900" s="649" t="s">
        <v>13197</v>
      </c>
      <c r="B1900" s="650" t="s">
        <v>13441</v>
      </c>
      <c r="C1900" s="649" t="s">
        <v>7</v>
      </c>
      <c r="D1900" s="649" t="s">
        <v>177</v>
      </c>
      <c r="E1900" s="825" t="s">
        <v>13196</v>
      </c>
      <c r="F1900" s="825"/>
      <c r="G1900" s="648" t="s">
        <v>23</v>
      </c>
      <c r="H1900" s="647">
        <v>4.7480000000000002</v>
      </c>
      <c r="I1900" s="646">
        <v>13.44</v>
      </c>
      <c r="J1900" s="646">
        <v>63.81</v>
      </c>
    </row>
    <row r="1901" spans="1:10" ht="24" customHeight="1" x14ac:dyDescent="0.2">
      <c r="A1901" s="649" t="s">
        <v>13197</v>
      </c>
      <c r="B1901" s="650" t="s">
        <v>13442</v>
      </c>
      <c r="C1901" s="649" t="s">
        <v>7</v>
      </c>
      <c r="D1901" s="649" t="s">
        <v>55</v>
      </c>
      <c r="E1901" s="825" t="s">
        <v>13196</v>
      </c>
      <c r="F1901" s="825"/>
      <c r="G1901" s="648" t="s">
        <v>23</v>
      </c>
      <c r="H1901" s="647">
        <v>5.78</v>
      </c>
      <c r="I1901" s="646">
        <v>16.690000000000001</v>
      </c>
      <c r="J1901" s="646">
        <v>96.46</v>
      </c>
    </row>
    <row r="1902" spans="1:10" ht="24" customHeight="1" x14ac:dyDescent="0.2">
      <c r="A1902" s="644" t="s">
        <v>13199</v>
      </c>
      <c r="B1902" s="645" t="s">
        <v>13944</v>
      </c>
      <c r="C1902" s="644" t="s">
        <v>7</v>
      </c>
      <c r="D1902" s="644" t="s">
        <v>11775</v>
      </c>
      <c r="E1902" s="821" t="s">
        <v>13220</v>
      </c>
      <c r="F1902" s="821"/>
      <c r="G1902" s="643" t="s">
        <v>21</v>
      </c>
      <c r="H1902" s="642">
        <v>9.2240000000000002</v>
      </c>
      <c r="I1902" s="641">
        <v>8</v>
      </c>
      <c r="J1902" s="641">
        <v>73.790000000000006</v>
      </c>
    </row>
    <row r="1903" spans="1:10" ht="24" customHeight="1" x14ac:dyDescent="0.2">
      <c r="A1903" s="644" t="s">
        <v>13199</v>
      </c>
      <c r="B1903" s="645" t="s">
        <v>13945</v>
      </c>
      <c r="C1903" s="644" t="s">
        <v>7</v>
      </c>
      <c r="D1903" s="644" t="s">
        <v>5883</v>
      </c>
      <c r="E1903" s="821" t="s">
        <v>13220</v>
      </c>
      <c r="F1903" s="821"/>
      <c r="G1903" s="643" t="s">
        <v>21</v>
      </c>
      <c r="H1903" s="642">
        <v>0.89600000000000002</v>
      </c>
      <c r="I1903" s="641">
        <v>7.76</v>
      </c>
      <c r="J1903" s="641">
        <v>6.95</v>
      </c>
    </row>
    <row r="1904" spans="1:10" ht="24" customHeight="1" x14ac:dyDescent="0.2">
      <c r="A1904" s="644" t="s">
        <v>13199</v>
      </c>
      <c r="B1904" s="645" t="s">
        <v>13444</v>
      </c>
      <c r="C1904" s="644" t="s">
        <v>7</v>
      </c>
      <c r="D1904" s="644" t="s">
        <v>6627</v>
      </c>
      <c r="E1904" s="821" t="s">
        <v>13220</v>
      </c>
      <c r="F1904" s="821"/>
      <c r="G1904" s="643" t="s">
        <v>21</v>
      </c>
      <c r="H1904" s="642">
        <v>7.0999999999999994E-2</v>
      </c>
      <c r="I1904" s="641">
        <v>13.92</v>
      </c>
      <c r="J1904" s="641">
        <v>0.98</v>
      </c>
    </row>
    <row r="1905" spans="1:10" ht="24" customHeight="1" x14ac:dyDescent="0.2">
      <c r="A1905" s="644" t="s">
        <v>13199</v>
      </c>
      <c r="B1905" s="645" t="s">
        <v>13386</v>
      </c>
      <c r="C1905" s="644" t="s">
        <v>7</v>
      </c>
      <c r="D1905" s="644" t="s">
        <v>7943</v>
      </c>
      <c r="E1905" s="821" t="s">
        <v>13220</v>
      </c>
      <c r="F1905" s="821"/>
      <c r="G1905" s="643" t="s">
        <v>38</v>
      </c>
      <c r="H1905" s="642">
        <v>3.3330000000000002</v>
      </c>
      <c r="I1905" s="641">
        <v>1.22</v>
      </c>
      <c r="J1905" s="641">
        <v>4.0599999999999996</v>
      </c>
    </row>
    <row r="1906" spans="1:10" ht="36" customHeight="1" x14ac:dyDescent="0.2">
      <c r="A1906" s="644" t="s">
        <v>13199</v>
      </c>
      <c r="B1906" s="645" t="s">
        <v>13946</v>
      </c>
      <c r="C1906" s="644" t="s">
        <v>7</v>
      </c>
      <c r="D1906" s="644" t="s">
        <v>9076</v>
      </c>
      <c r="E1906" s="821" t="s">
        <v>13220</v>
      </c>
      <c r="F1906" s="821"/>
      <c r="G1906" s="643" t="s">
        <v>18</v>
      </c>
      <c r="H1906" s="642">
        <v>1.0289999999999999</v>
      </c>
      <c r="I1906" s="641">
        <v>56.79</v>
      </c>
      <c r="J1906" s="641">
        <v>58.43</v>
      </c>
    </row>
    <row r="1907" spans="1:10" ht="36" customHeight="1" x14ac:dyDescent="0.2">
      <c r="A1907" s="644" t="s">
        <v>13199</v>
      </c>
      <c r="B1907" s="645" t="s">
        <v>13947</v>
      </c>
      <c r="C1907" s="644" t="s">
        <v>7</v>
      </c>
      <c r="D1907" s="644" t="s">
        <v>9075</v>
      </c>
      <c r="E1907" s="821" t="s">
        <v>13220</v>
      </c>
      <c r="F1907" s="821"/>
      <c r="G1907" s="643" t="s">
        <v>18</v>
      </c>
      <c r="H1907" s="642">
        <v>0.9</v>
      </c>
      <c r="I1907" s="641">
        <v>43.52</v>
      </c>
      <c r="J1907" s="641">
        <v>39.159999999999997</v>
      </c>
    </row>
    <row r="1908" spans="1:10" ht="25.5" x14ac:dyDescent="0.2">
      <c r="A1908" s="640"/>
      <c r="B1908" s="640"/>
      <c r="C1908" s="640"/>
      <c r="D1908" s="640"/>
      <c r="E1908" s="640" t="s">
        <v>13209</v>
      </c>
      <c r="F1908" s="639">
        <v>65.283059871780935</v>
      </c>
      <c r="G1908" s="640" t="s">
        <v>13210</v>
      </c>
      <c r="H1908" s="639">
        <v>54.88</v>
      </c>
      <c r="I1908" s="640" t="s">
        <v>13211</v>
      </c>
      <c r="J1908" s="639">
        <v>120.16</v>
      </c>
    </row>
    <row r="1909" spans="1:10" ht="15" thickBot="1" x14ac:dyDescent="0.25">
      <c r="A1909" s="640"/>
      <c r="B1909" s="640"/>
      <c r="C1909" s="640"/>
      <c r="D1909" s="640"/>
      <c r="E1909" s="640" t="s">
        <v>13212</v>
      </c>
      <c r="F1909" s="639">
        <v>97.04</v>
      </c>
      <c r="G1909" s="640"/>
      <c r="H1909" s="822" t="s">
        <v>13213</v>
      </c>
      <c r="I1909" s="822"/>
      <c r="J1909" s="639">
        <v>440.68</v>
      </c>
    </row>
    <row r="1910" spans="1:10" ht="0.95" customHeight="1" thickTop="1" x14ac:dyDescent="0.2">
      <c r="A1910" s="638"/>
      <c r="B1910" s="638"/>
      <c r="C1910" s="638"/>
      <c r="D1910" s="638"/>
      <c r="E1910" s="638"/>
      <c r="F1910" s="638"/>
      <c r="G1910" s="638"/>
      <c r="H1910" s="638"/>
      <c r="I1910" s="638"/>
      <c r="J1910" s="638"/>
    </row>
    <row r="1911" spans="1:10" ht="18" customHeight="1" x14ac:dyDescent="0.2">
      <c r="A1911" s="658" t="s">
        <v>14372</v>
      </c>
      <c r="B1911" s="656" t="s">
        <v>13186</v>
      </c>
      <c r="C1911" s="658" t="s">
        <v>13187</v>
      </c>
      <c r="D1911" s="658" t="s">
        <v>13188</v>
      </c>
      <c r="E1911" s="823" t="s">
        <v>13189</v>
      </c>
      <c r="F1911" s="823"/>
      <c r="G1911" s="657" t="s">
        <v>13190</v>
      </c>
      <c r="H1911" s="656" t="s">
        <v>13191</v>
      </c>
      <c r="I1911" s="656" t="s">
        <v>13192</v>
      </c>
      <c r="J1911" s="656" t="s">
        <v>13193</v>
      </c>
    </row>
    <row r="1912" spans="1:10" ht="36" customHeight="1" x14ac:dyDescent="0.2">
      <c r="A1912" s="654" t="s">
        <v>13194</v>
      </c>
      <c r="B1912" s="655" t="s">
        <v>14371</v>
      </c>
      <c r="C1912" s="654" t="s">
        <v>7</v>
      </c>
      <c r="D1912" s="654" t="s">
        <v>12561</v>
      </c>
      <c r="E1912" s="824" t="s">
        <v>13405</v>
      </c>
      <c r="F1912" s="824"/>
      <c r="G1912" s="653" t="s">
        <v>18</v>
      </c>
      <c r="H1912" s="652">
        <v>1</v>
      </c>
      <c r="I1912" s="651">
        <v>101.04</v>
      </c>
      <c r="J1912" s="651">
        <v>101.04</v>
      </c>
    </row>
    <row r="1913" spans="1:10" ht="36" customHeight="1" x14ac:dyDescent="0.2">
      <c r="A1913" s="649" t="s">
        <v>13197</v>
      </c>
      <c r="B1913" s="650" t="s">
        <v>13315</v>
      </c>
      <c r="C1913" s="649" t="s">
        <v>7</v>
      </c>
      <c r="D1913" s="649" t="s">
        <v>2184</v>
      </c>
      <c r="E1913" s="825" t="s">
        <v>13272</v>
      </c>
      <c r="F1913" s="825"/>
      <c r="G1913" s="648" t="s">
        <v>67</v>
      </c>
      <c r="H1913" s="647">
        <v>0.39800000000000002</v>
      </c>
      <c r="I1913" s="646">
        <v>12.5</v>
      </c>
      <c r="J1913" s="646">
        <v>4.97</v>
      </c>
    </row>
    <row r="1914" spans="1:10" ht="36" customHeight="1" x14ac:dyDescent="0.2">
      <c r="A1914" s="649" t="s">
        <v>13197</v>
      </c>
      <c r="B1914" s="650" t="s">
        <v>13316</v>
      </c>
      <c r="C1914" s="649" t="s">
        <v>7</v>
      </c>
      <c r="D1914" s="649" t="s">
        <v>2183</v>
      </c>
      <c r="E1914" s="825" t="s">
        <v>13272</v>
      </c>
      <c r="F1914" s="825"/>
      <c r="G1914" s="648" t="s">
        <v>50</v>
      </c>
      <c r="H1914" s="647">
        <v>2.1000000000000001E-2</v>
      </c>
      <c r="I1914" s="646">
        <v>15.15</v>
      </c>
      <c r="J1914" s="646">
        <v>0.31</v>
      </c>
    </row>
    <row r="1915" spans="1:10" ht="60" customHeight="1" x14ac:dyDescent="0.2">
      <c r="A1915" s="649" t="s">
        <v>13197</v>
      </c>
      <c r="B1915" s="650" t="s">
        <v>14369</v>
      </c>
      <c r="C1915" s="649" t="s">
        <v>7</v>
      </c>
      <c r="D1915" s="649" t="s">
        <v>4734</v>
      </c>
      <c r="E1915" s="825" t="s">
        <v>13196</v>
      </c>
      <c r="F1915" s="825"/>
      <c r="G1915" s="648" t="s">
        <v>13268</v>
      </c>
      <c r="H1915" s="647">
        <v>6.0000000000000001E-3</v>
      </c>
      <c r="I1915" s="646">
        <v>294.31</v>
      </c>
      <c r="J1915" s="646">
        <v>1.76</v>
      </c>
    </row>
    <row r="1916" spans="1:10" ht="24" customHeight="1" x14ac:dyDescent="0.2">
      <c r="A1916" s="649" t="s">
        <v>13197</v>
      </c>
      <c r="B1916" s="650" t="s">
        <v>13244</v>
      </c>
      <c r="C1916" s="649" t="s">
        <v>7</v>
      </c>
      <c r="D1916" s="649" t="s">
        <v>25</v>
      </c>
      <c r="E1916" s="825" t="s">
        <v>13196</v>
      </c>
      <c r="F1916" s="825"/>
      <c r="G1916" s="648" t="s">
        <v>23</v>
      </c>
      <c r="H1916" s="647">
        <v>0.20899999999999999</v>
      </c>
      <c r="I1916" s="646">
        <v>13.34</v>
      </c>
      <c r="J1916" s="646">
        <v>2.78</v>
      </c>
    </row>
    <row r="1917" spans="1:10" ht="24" customHeight="1" x14ac:dyDescent="0.2">
      <c r="A1917" s="649" t="s">
        <v>13197</v>
      </c>
      <c r="B1917" s="650" t="s">
        <v>13526</v>
      </c>
      <c r="C1917" s="649" t="s">
        <v>7</v>
      </c>
      <c r="D1917" s="649" t="s">
        <v>191</v>
      </c>
      <c r="E1917" s="825" t="s">
        <v>13196</v>
      </c>
      <c r="F1917" s="825"/>
      <c r="G1917" s="648" t="s">
        <v>23</v>
      </c>
      <c r="H1917" s="647">
        <v>0.41899999999999998</v>
      </c>
      <c r="I1917" s="646">
        <v>16.989999999999998</v>
      </c>
      <c r="J1917" s="646">
        <v>7.11</v>
      </c>
    </row>
    <row r="1918" spans="1:10" ht="24" customHeight="1" x14ac:dyDescent="0.2">
      <c r="A1918" s="644" t="s">
        <v>13199</v>
      </c>
      <c r="B1918" s="645" t="s">
        <v>14370</v>
      </c>
      <c r="C1918" s="644" t="s">
        <v>7</v>
      </c>
      <c r="D1918" s="644" t="s">
        <v>8053</v>
      </c>
      <c r="E1918" s="821" t="s">
        <v>13220</v>
      </c>
      <c r="F1918" s="821"/>
      <c r="G1918" s="643" t="s">
        <v>18</v>
      </c>
      <c r="H1918" s="642">
        <v>1.04</v>
      </c>
      <c r="I1918" s="641">
        <v>80.88</v>
      </c>
      <c r="J1918" s="641">
        <v>84.11</v>
      </c>
    </row>
    <row r="1919" spans="1:10" ht="25.5" x14ac:dyDescent="0.2">
      <c r="A1919" s="640"/>
      <c r="B1919" s="640"/>
      <c r="C1919" s="640"/>
      <c r="D1919" s="640"/>
      <c r="E1919" s="640" t="s">
        <v>13209</v>
      </c>
      <c r="F1919" s="639">
        <v>6.3674888623275017</v>
      </c>
      <c r="G1919" s="640" t="s">
        <v>13210</v>
      </c>
      <c r="H1919" s="639">
        <v>5.35</v>
      </c>
      <c r="I1919" s="640" t="s">
        <v>13211</v>
      </c>
      <c r="J1919" s="639">
        <v>11.72</v>
      </c>
    </row>
    <row r="1920" spans="1:10" ht="15" thickBot="1" x14ac:dyDescent="0.25">
      <c r="A1920" s="640"/>
      <c r="B1920" s="640"/>
      <c r="C1920" s="640"/>
      <c r="D1920" s="640"/>
      <c r="E1920" s="640" t="s">
        <v>13212</v>
      </c>
      <c r="F1920" s="639">
        <v>28.53</v>
      </c>
      <c r="G1920" s="640"/>
      <c r="H1920" s="822" t="s">
        <v>13213</v>
      </c>
      <c r="I1920" s="822"/>
      <c r="J1920" s="639">
        <v>129.57</v>
      </c>
    </row>
    <row r="1921" spans="1:10" ht="0.95" customHeight="1" thickTop="1" x14ac:dyDescent="0.2">
      <c r="A1921" s="638"/>
      <c r="B1921" s="638"/>
      <c r="C1921" s="638"/>
      <c r="D1921" s="638"/>
      <c r="E1921" s="638"/>
      <c r="F1921" s="638"/>
      <c r="G1921" s="638"/>
      <c r="H1921" s="638"/>
      <c r="I1921" s="638"/>
      <c r="J1921" s="638"/>
    </row>
    <row r="1922" spans="1:10" ht="18" customHeight="1" x14ac:dyDescent="0.2">
      <c r="A1922" s="658" t="s">
        <v>13948</v>
      </c>
      <c r="B1922" s="656" t="s">
        <v>13186</v>
      </c>
      <c r="C1922" s="658" t="s">
        <v>13187</v>
      </c>
      <c r="D1922" s="658" t="s">
        <v>13188</v>
      </c>
      <c r="E1922" s="823" t="s">
        <v>13189</v>
      </c>
      <c r="F1922" s="823"/>
      <c r="G1922" s="657" t="s">
        <v>13190</v>
      </c>
      <c r="H1922" s="656" t="s">
        <v>13191</v>
      </c>
      <c r="I1922" s="656" t="s">
        <v>13192</v>
      </c>
      <c r="J1922" s="656" t="s">
        <v>13193</v>
      </c>
    </row>
    <row r="1923" spans="1:10" ht="24" customHeight="1" x14ac:dyDescent="0.2">
      <c r="A1923" s="654" t="s">
        <v>13194</v>
      </c>
      <c r="B1923" s="655" t="s">
        <v>13949</v>
      </c>
      <c r="C1923" s="654" t="s">
        <v>7</v>
      </c>
      <c r="D1923" s="654" t="s">
        <v>4592</v>
      </c>
      <c r="E1923" s="824" t="s">
        <v>13196</v>
      </c>
      <c r="F1923" s="824"/>
      <c r="G1923" s="653" t="s">
        <v>13243</v>
      </c>
      <c r="H1923" s="652">
        <v>1</v>
      </c>
      <c r="I1923" s="651">
        <v>0.53</v>
      </c>
      <c r="J1923" s="651">
        <v>0.53</v>
      </c>
    </row>
    <row r="1924" spans="1:10" ht="24" customHeight="1" x14ac:dyDescent="0.2">
      <c r="A1924" s="649" t="s">
        <v>13197</v>
      </c>
      <c r="B1924" s="650" t="s">
        <v>13244</v>
      </c>
      <c r="C1924" s="649" t="s">
        <v>7</v>
      </c>
      <c r="D1924" s="649" t="s">
        <v>25</v>
      </c>
      <c r="E1924" s="825" t="s">
        <v>13196</v>
      </c>
      <c r="F1924" s="825"/>
      <c r="G1924" s="648" t="s">
        <v>23</v>
      </c>
      <c r="H1924" s="647">
        <v>0.04</v>
      </c>
      <c r="I1924" s="646">
        <v>13.34</v>
      </c>
      <c r="J1924" s="646">
        <v>0.53</v>
      </c>
    </row>
    <row r="1925" spans="1:10" ht="25.5" x14ac:dyDescent="0.2">
      <c r="A1925" s="640"/>
      <c r="B1925" s="640"/>
      <c r="C1925" s="640"/>
      <c r="D1925" s="640"/>
      <c r="E1925" s="640" t="s">
        <v>13209</v>
      </c>
      <c r="F1925" s="639">
        <v>0.20645441703792242</v>
      </c>
      <c r="G1925" s="640" t="s">
        <v>13210</v>
      </c>
      <c r="H1925" s="639">
        <v>0.17</v>
      </c>
      <c r="I1925" s="640" t="s">
        <v>13211</v>
      </c>
      <c r="J1925" s="639">
        <v>0.38</v>
      </c>
    </row>
    <row r="1926" spans="1:10" ht="15" thickBot="1" x14ac:dyDescent="0.25">
      <c r="A1926" s="640"/>
      <c r="B1926" s="640"/>
      <c r="C1926" s="640"/>
      <c r="D1926" s="640"/>
      <c r="E1926" s="640" t="s">
        <v>13212</v>
      </c>
      <c r="F1926" s="639">
        <v>0.14000000000000001</v>
      </c>
      <c r="G1926" s="640"/>
      <c r="H1926" s="822" t="s">
        <v>13213</v>
      </c>
      <c r="I1926" s="822"/>
      <c r="J1926" s="639">
        <v>0.67</v>
      </c>
    </row>
    <row r="1927" spans="1:10" ht="0.95" customHeight="1" thickTop="1" x14ac:dyDescent="0.2">
      <c r="A1927" s="638"/>
      <c r="B1927" s="638"/>
      <c r="C1927" s="638"/>
      <c r="D1927" s="638"/>
      <c r="E1927" s="638"/>
      <c r="F1927" s="638"/>
      <c r="G1927" s="638"/>
      <c r="H1927" s="638"/>
      <c r="I1927" s="638"/>
      <c r="J1927" s="638"/>
    </row>
    <row r="1928" spans="1:10" ht="18" customHeight="1" x14ac:dyDescent="0.2">
      <c r="A1928" s="658" t="s">
        <v>13950</v>
      </c>
      <c r="B1928" s="656" t="s">
        <v>13186</v>
      </c>
      <c r="C1928" s="658" t="s">
        <v>13187</v>
      </c>
      <c r="D1928" s="658" t="s">
        <v>13188</v>
      </c>
      <c r="E1928" s="823" t="s">
        <v>13189</v>
      </c>
      <c r="F1928" s="823"/>
      <c r="G1928" s="657" t="s">
        <v>13190</v>
      </c>
      <c r="H1928" s="656" t="s">
        <v>13191</v>
      </c>
      <c r="I1928" s="656" t="s">
        <v>13192</v>
      </c>
      <c r="J1928" s="656" t="s">
        <v>13193</v>
      </c>
    </row>
    <row r="1929" spans="1:10" ht="24" customHeight="1" x14ac:dyDescent="0.2">
      <c r="A1929" s="654" t="s">
        <v>13194</v>
      </c>
      <c r="B1929" s="655" t="s">
        <v>13951</v>
      </c>
      <c r="C1929" s="654" t="s">
        <v>7</v>
      </c>
      <c r="D1929" s="654" t="s">
        <v>4597</v>
      </c>
      <c r="E1929" s="824" t="s">
        <v>13196</v>
      </c>
      <c r="F1929" s="824"/>
      <c r="G1929" s="653" t="s">
        <v>13243</v>
      </c>
      <c r="H1929" s="652">
        <v>1</v>
      </c>
      <c r="I1929" s="651">
        <v>1.2</v>
      </c>
      <c r="J1929" s="651">
        <v>1.2</v>
      </c>
    </row>
    <row r="1930" spans="1:10" ht="48" customHeight="1" x14ac:dyDescent="0.2">
      <c r="A1930" s="649" t="s">
        <v>13197</v>
      </c>
      <c r="B1930" s="650" t="s">
        <v>13952</v>
      </c>
      <c r="C1930" s="649" t="s">
        <v>7</v>
      </c>
      <c r="D1930" s="649" t="s">
        <v>3919</v>
      </c>
      <c r="E1930" s="825" t="s">
        <v>13272</v>
      </c>
      <c r="F1930" s="825"/>
      <c r="G1930" s="648" t="s">
        <v>50</v>
      </c>
      <c r="H1930" s="647">
        <v>1.4999999999999999E-2</v>
      </c>
      <c r="I1930" s="646">
        <v>1.6</v>
      </c>
      <c r="J1930" s="646">
        <v>0.02</v>
      </c>
    </row>
    <row r="1931" spans="1:10" ht="24" customHeight="1" x14ac:dyDescent="0.2">
      <c r="A1931" s="649" t="s">
        <v>13197</v>
      </c>
      <c r="B1931" s="650" t="s">
        <v>13244</v>
      </c>
      <c r="C1931" s="649" t="s">
        <v>7</v>
      </c>
      <c r="D1931" s="649" t="s">
        <v>25</v>
      </c>
      <c r="E1931" s="825" t="s">
        <v>13196</v>
      </c>
      <c r="F1931" s="825"/>
      <c r="G1931" s="648" t="s">
        <v>23</v>
      </c>
      <c r="H1931" s="647">
        <v>8.8999999999999996E-2</v>
      </c>
      <c r="I1931" s="646">
        <v>13.34</v>
      </c>
      <c r="J1931" s="646">
        <v>1.18</v>
      </c>
    </row>
    <row r="1932" spans="1:10" ht="25.5" x14ac:dyDescent="0.2">
      <c r="A1932" s="640"/>
      <c r="B1932" s="640"/>
      <c r="C1932" s="640"/>
      <c r="D1932" s="640"/>
      <c r="E1932" s="640" t="s">
        <v>13209</v>
      </c>
      <c r="F1932" s="639">
        <v>0.46180593284798438</v>
      </c>
      <c r="G1932" s="640" t="s">
        <v>13210</v>
      </c>
      <c r="H1932" s="639">
        <v>0.39</v>
      </c>
      <c r="I1932" s="640" t="s">
        <v>13211</v>
      </c>
      <c r="J1932" s="639">
        <v>0.85</v>
      </c>
    </row>
    <row r="1933" spans="1:10" ht="15" thickBot="1" x14ac:dyDescent="0.25">
      <c r="A1933" s="640"/>
      <c r="B1933" s="640"/>
      <c r="C1933" s="640"/>
      <c r="D1933" s="640"/>
      <c r="E1933" s="640" t="s">
        <v>13212</v>
      </c>
      <c r="F1933" s="639">
        <v>0.33</v>
      </c>
      <c r="G1933" s="640"/>
      <c r="H1933" s="822" t="s">
        <v>13213</v>
      </c>
      <c r="I1933" s="822"/>
      <c r="J1933" s="639">
        <v>1.53</v>
      </c>
    </row>
    <row r="1934" spans="1:10" ht="0.95" customHeight="1" thickTop="1" x14ac:dyDescent="0.2">
      <c r="A1934" s="638"/>
      <c r="B1934" s="638"/>
      <c r="C1934" s="638"/>
      <c r="D1934" s="638"/>
      <c r="E1934" s="638"/>
      <c r="F1934" s="638"/>
      <c r="G1934" s="638"/>
      <c r="H1934" s="638"/>
      <c r="I1934" s="638"/>
      <c r="J1934" s="638"/>
    </row>
    <row r="1935" spans="1:10" ht="18" customHeight="1" x14ac:dyDescent="0.2">
      <c r="A1935" s="658" t="s">
        <v>13953</v>
      </c>
      <c r="B1935" s="656" t="s">
        <v>13186</v>
      </c>
      <c r="C1935" s="658" t="s">
        <v>13187</v>
      </c>
      <c r="D1935" s="658" t="s">
        <v>13188</v>
      </c>
      <c r="E1935" s="823" t="s">
        <v>13189</v>
      </c>
      <c r="F1935" s="823"/>
      <c r="G1935" s="657" t="s">
        <v>13190</v>
      </c>
      <c r="H1935" s="656" t="s">
        <v>13191</v>
      </c>
      <c r="I1935" s="656" t="s">
        <v>13192</v>
      </c>
      <c r="J1935" s="656" t="s">
        <v>13193</v>
      </c>
    </row>
    <row r="1936" spans="1:10" ht="24" customHeight="1" x14ac:dyDescent="0.2">
      <c r="A1936" s="654" t="s">
        <v>13194</v>
      </c>
      <c r="B1936" s="655" t="s">
        <v>13954</v>
      </c>
      <c r="C1936" s="654" t="s">
        <v>7</v>
      </c>
      <c r="D1936" s="654" t="s">
        <v>4620</v>
      </c>
      <c r="E1936" s="824" t="s">
        <v>13282</v>
      </c>
      <c r="F1936" s="824"/>
      <c r="G1936" s="653" t="s">
        <v>13243</v>
      </c>
      <c r="H1936" s="652">
        <v>1</v>
      </c>
      <c r="I1936" s="651">
        <v>2.11</v>
      </c>
      <c r="J1936" s="651">
        <v>2.11</v>
      </c>
    </row>
    <row r="1937" spans="1:10" ht="24" customHeight="1" x14ac:dyDescent="0.2">
      <c r="A1937" s="649" t="s">
        <v>13197</v>
      </c>
      <c r="B1937" s="650" t="s">
        <v>13244</v>
      </c>
      <c r="C1937" s="649" t="s">
        <v>7</v>
      </c>
      <c r="D1937" s="649" t="s">
        <v>25</v>
      </c>
      <c r="E1937" s="825" t="s">
        <v>13196</v>
      </c>
      <c r="F1937" s="825"/>
      <c r="G1937" s="648" t="s">
        <v>23</v>
      </c>
      <c r="H1937" s="647">
        <v>7.1800000000000003E-2</v>
      </c>
      <c r="I1937" s="646">
        <v>13.34</v>
      </c>
      <c r="J1937" s="646">
        <v>0.95</v>
      </c>
    </row>
    <row r="1938" spans="1:10" ht="24" customHeight="1" x14ac:dyDescent="0.2">
      <c r="A1938" s="649" t="s">
        <v>13197</v>
      </c>
      <c r="B1938" s="650" t="s">
        <v>13285</v>
      </c>
      <c r="C1938" s="649" t="s">
        <v>7</v>
      </c>
      <c r="D1938" s="649" t="s">
        <v>242</v>
      </c>
      <c r="E1938" s="825" t="s">
        <v>13196</v>
      </c>
      <c r="F1938" s="825"/>
      <c r="G1938" s="648" t="s">
        <v>23</v>
      </c>
      <c r="H1938" s="647">
        <v>7.1800000000000003E-2</v>
      </c>
      <c r="I1938" s="646">
        <v>16.2</v>
      </c>
      <c r="J1938" s="646">
        <v>1.1599999999999999</v>
      </c>
    </row>
    <row r="1939" spans="1:10" ht="25.5" x14ac:dyDescent="0.2">
      <c r="A1939" s="640"/>
      <c r="B1939" s="640"/>
      <c r="C1939" s="640"/>
      <c r="D1939" s="640"/>
      <c r="E1939" s="640" t="s">
        <v>13209</v>
      </c>
      <c r="F1939" s="639">
        <v>0.85298272302510048</v>
      </c>
      <c r="G1939" s="640" t="s">
        <v>13210</v>
      </c>
      <c r="H1939" s="639">
        <v>0.72</v>
      </c>
      <c r="I1939" s="640" t="s">
        <v>13211</v>
      </c>
      <c r="J1939" s="639">
        <v>1.5699999999999998</v>
      </c>
    </row>
    <row r="1940" spans="1:10" ht="15" thickBot="1" x14ac:dyDescent="0.25">
      <c r="A1940" s="640"/>
      <c r="B1940" s="640"/>
      <c r="C1940" s="640"/>
      <c r="D1940" s="640"/>
      <c r="E1940" s="640" t="s">
        <v>13212</v>
      </c>
      <c r="F1940" s="639">
        <v>0.59</v>
      </c>
      <c r="G1940" s="640"/>
      <c r="H1940" s="822" t="s">
        <v>13213</v>
      </c>
      <c r="I1940" s="822"/>
      <c r="J1940" s="639">
        <v>2.7</v>
      </c>
    </row>
    <row r="1941" spans="1:10" ht="0.95" customHeight="1" thickTop="1" x14ac:dyDescent="0.2">
      <c r="A1941" s="638"/>
      <c r="B1941" s="638"/>
      <c r="C1941" s="638"/>
      <c r="D1941" s="638"/>
      <c r="E1941" s="638"/>
      <c r="F1941" s="638"/>
      <c r="G1941" s="638"/>
      <c r="H1941" s="638"/>
      <c r="I1941" s="638"/>
      <c r="J1941" s="638"/>
    </row>
    <row r="1942" spans="1:10" ht="18" customHeight="1" x14ac:dyDescent="0.2">
      <c r="A1942" s="658" t="s">
        <v>13955</v>
      </c>
      <c r="B1942" s="656" t="s">
        <v>13186</v>
      </c>
      <c r="C1942" s="658" t="s">
        <v>13187</v>
      </c>
      <c r="D1942" s="658" t="s">
        <v>13188</v>
      </c>
      <c r="E1942" s="823" t="s">
        <v>13189</v>
      </c>
      <c r="F1942" s="823"/>
      <c r="G1942" s="657" t="s">
        <v>13190</v>
      </c>
      <c r="H1942" s="656" t="s">
        <v>13191</v>
      </c>
      <c r="I1942" s="656" t="s">
        <v>13192</v>
      </c>
      <c r="J1942" s="656" t="s">
        <v>13193</v>
      </c>
    </row>
    <row r="1943" spans="1:10" ht="24" customHeight="1" x14ac:dyDescent="0.2">
      <c r="A1943" s="654" t="s">
        <v>13194</v>
      </c>
      <c r="B1943" s="655" t="s">
        <v>13956</v>
      </c>
      <c r="C1943" s="654" t="s">
        <v>7</v>
      </c>
      <c r="D1943" s="654" t="s">
        <v>924</v>
      </c>
      <c r="E1943" s="824" t="s">
        <v>13440</v>
      </c>
      <c r="F1943" s="824"/>
      <c r="G1943" s="653" t="s">
        <v>13243</v>
      </c>
      <c r="H1943" s="652">
        <v>1</v>
      </c>
      <c r="I1943" s="651">
        <v>212</v>
      </c>
      <c r="J1943" s="651">
        <v>212</v>
      </c>
    </row>
    <row r="1944" spans="1:10" ht="24" customHeight="1" x14ac:dyDescent="0.2">
      <c r="A1944" s="649" t="s">
        <v>13197</v>
      </c>
      <c r="B1944" s="650" t="s">
        <v>13244</v>
      </c>
      <c r="C1944" s="649" t="s">
        <v>7</v>
      </c>
      <c r="D1944" s="649" t="s">
        <v>25</v>
      </c>
      <c r="E1944" s="825" t="s">
        <v>13196</v>
      </c>
      <c r="F1944" s="825"/>
      <c r="G1944" s="648" t="s">
        <v>23</v>
      </c>
      <c r="H1944" s="647">
        <v>0.5</v>
      </c>
      <c r="I1944" s="646">
        <v>13.34</v>
      </c>
      <c r="J1944" s="646">
        <v>6.67</v>
      </c>
    </row>
    <row r="1945" spans="1:10" ht="24" customHeight="1" x14ac:dyDescent="0.2">
      <c r="A1945" s="649" t="s">
        <v>13197</v>
      </c>
      <c r="B1945" s="650" t="s">
        <v>13570</v>
      </c>
      <c r="C1945" s="649" t="s">
        <v>7</v>
      </c>
      <c r="D1945" s="649" t="s">
        <v>230</v>
      </c>
      <c r="E1945" s="825" t="s">
        <v>13196</v>
      </c>
      <c r="F1945" s="825"/>
      <c r="G1945" s="648" t="s">
        <v>23</v>
      </c>
      <c r="H1945" s="647">
        <v>0.5</v>
      </c>
      <c r="I1945" s="646">
        <v>16.16</v>
      </c>
      <c r="J1945" s="646">
        <v>8.08</v>
      </c>
    </row>
    <row r="1946" spans="1:10" ht="24" customHeight="1" x14ac:dyDescent="0.2">
      <c r="A1946" s="644" t="s">
        <v>13199</v>
      </c>
      <c r="B1946" s="645" t="s">
        <v>13957</v>
      </c>
      <c r="C1946" s="644" t="s">
        <v>7</v>
      </c>
      <c r="D1946" s="644" t="s">
        <v>7755</v>
      </c>
      <c r="E1946" s="821" t="s">
        <v>13220</v>
      </c>
      <c r="F1946" s="821"/>
      <c r="G1946" s="643" t="s">
        <v>21</v>
      </c>
      <c r="H1946" s="642">
        <v>1.5</v>
      </c>
      <c r="I1946" s="641">
        <v>9.66</v>
      </c>
      <c r="J1946" s="641">
        <v>14.49</v>
      </c>
    </row>
    <row r="1947" spans="1:10" ht="24" customHeight="1" x14ac:dyDescent="0.2">
      <c r="A1947" s="644" t="s">
        <v>13199</v>
      </c>
      <c r="B1947" s="645" t="s">
        <v>13958</v>
      </c>
      <c r="C1947" s="644" t="s">
        <v>7</v>
      </c>
      <c r="D1947" s="644" t="s">
        <v>9452</v>
      </c>
      <c r="E1947" s="821" t="s">
        <v>13220</v>
      </c>
      <c r="F1947" s="821"/>
      <c r="G1947" s="643" t="s">
        <v>13243</v>
      </c>
      <c r="H1947" s="642">
        <v>1</v>
      </c>
      <c r="I1947" s="641">
        <v>182.76</v>
      </c>
      <c r="J1947" s="641">
        <v>182.76</v>
      </c>
    </row>
    <row r="1948" spans="1:10" ht="25.5" x14ac:dyDescent="0.2">
      <c r="A1948" s="640"/>
      <c r="B1948" s="640"/>
      <c r="C1948" s="640"/>
      <c r="D1948" s="640"/>
      <c r="E1948" s="640" t="s">
        <v>13209</v>
      </c>
      <c r="F1948" s="639">
        <v>5.9708790611757037</v>
      </c>
      <c r="G1948" s="640" t="s">
        <v>13210</v>
      </c>
      <c r="H1948" s="639">
        <v>5.0199999999999996</v>
      </c>
      <c r="I1948" s="640" t="s">
        <v>13211</v>
      </c>
      <c r="J1948" s="639">
        <v>10.99</v>
      </c>
    </row>
    <row r="1949" spans="1:10" ht="15" thickBot="1" x14ac:dyDescent="0.25">
      <c r="A1949" s="640"/>
      <c r="B1949" s="640"/>
      <c r="C1949" s="640"/>
      <c r="D1949" s="640"/>
      <c r="E1949" s="640" t="s">
        <v>13212</v>
      </c>
      <c r="F1949" s="639">
        <v>59.86</v>
      </c>
      <c r="G1949" s="640"/>
      <c r="H1949" s="822" t="s">
        <v>13213</v>
      </c>
      <c r="I1949" s="822"/>
      <c r="J1949" s="639">
        <v>271.86</v>
      </c>
    </row>
    <row r="1950" spans="1:10" ht="0.95" customHeight="1" thickTop="1" x14ac:dyDescent="0.2">
      <c r="A1950" s="638"/>
      <c r="B1950" s="638"/>
      <c r="C1950" s="638"/>
      <c r="D1950" s="638"/>
      <c r="E1950" s="638"/>
      <c r="F1950" s="638"/>
      <c r="G1950" s="638"/>
      <c r="H1950" s="638"/>
      <c r="I1950" s="638"/>
      <c r="J1950" s="638"/>
    </row>
    <row r="1951" spans="1:10" ht="18" customHeight="1" x14ac:dyDescent="0.2">
      <c r="A1951" s="658" t="s">
        <v>13955</v>
      </c>
      <c r="B1951" s="656" t="s">
        <v>13186</v>
      </c>
      <c r="C1951" s="658" t="s">
        <v>13187</v>
      </c>
      <c r="D1951" s="658" t="s">
        <v>13188</v>
      </c>
      <c r="E1951" s="823" t="s">
        <v>13189</v>
      </c>
      <c r="F1951" s="823"/>
      <c r="G1951" s="657" t="s">
        <v>13190</v>
      </c>
      <c r="H1951" s="656" t="s">
        <v>13191</v>
      </c>
      <c r="I1951" s="656" t="s">
        <v>13192</v>
      </c>
      <c r="J1951" s="656" t="s">
        <v>13193</v>
      </c>
    </row>
    <row r="1952" spans="1:10" ht="36" customHeight="1" x14ac:dyDescent="0.2">
      <c r="A1952" s="654" t="s">
        <v>13194</v>
      </c>
      <c r="B1952" s="655" t="s">
        <v>13959</v>
      </c>
      <c r="C1952" s="654" t="s">
        <v>7</v>
      </c>
      <c r="D1952" s="654" t="s">
        <v>4750</v>
      </c>
      <c r="E1952" s="824" t="s">
        <v>13196</v>
      </c>
      <c r="F1952" s="824"/>
      <c r="G1952" s="653" t="s">
        <v>13268</v>
      </c>
      <c r="H1952" s="652">
        <v>1</v>
      </c>
      <c r="I1952" s="651">
        <v>339.2</v>
      </c>
      <c r="J1952" s="651">
        <v>339.2</v>
      </c>
    </row>
    <row r="1953" spans="1:10" ht="48" customHeight="1" x14ac:dyDescent="0.2">
      <c r="A1953" s="649" t="s">
        <v>13197</v>
      </c>
      <c r="B1953" s="650" t="s">
        <v>13960</v>
      </c>
      <c r="C1953" s="649" t="s">
        <v>7</v>
      </c>
      <c r="D1953" s="649" t="s">
        <v>1299</v>
      </c>
      <c r="E1953" s="825" t="s">
        <v>13272</v>
      </c>
      <c r="F1953" s="825"/>
      <c r="G1953" s="648" t="s">
        <v>50</v>
      </c>
      <c r="H1953" s="647">
        <v>1.1299999999999999</v>
      </c>
      <c r="I1953" s="646">
        <v>1.5</v>
      </c>
      <c r="J1953" s="646">
        <v>1.69</v>
      </c>
    </row>
    <row r="1954" spans="1:10" ht="48" customHeight="1" x14ac:dyDescent="0.2">
      <c r="A1954" s="649" t="s">
        <v>13197</v>
      </c>
      <c r="B1954" s="650" t="s">
        <v>13961</v>
      </c>
      <c r="C1954" s="649" t="s">
        <v>7</v>
      </c>
      <c r="D1954" s="649" t="s">
        <v>1300</v>
      </c>
      <c r="E1954" s="825" t="s">
        <v>13272</v>
      </c>
      <c r="F1954" s="825"/>
      <c r="G1954" s="648" t="s">
        <v>67</v>
      </c>
      <c r="H1954" s="647">
        <v>3.72</v>
      </c>
      <c r="I1954" s="646">
        <v>0.26</v>
      </c>
      <c r="J1954" s="646">
        <v>0.96</v>
      </c>
    </row>
    <row r="1955" spans="1:10" ht="24" customHeight="1" x14ac:dyDescent="0.2">
      <c r="A1955" s="649" t="s">
        <v>13197</v>
      </c>
      <c r="B1955" s="650" t="s">
        <v>13368</v>
      </c>
      <c r="C1955" s="649" t="s">
        <v>7</v>
      </c>
      <c r="D1955" s="649" t="s">
        <v>1243</v>
      </c>
      <c r="E1955" s="825" t="s">
        <v>13196</v>
      </c>
      <c r="F1955" s="825"/>
      <c r="G1955" s="648" t="s">
        <v>23</v>
      </c>
      <c r="H1955" s="647">
        <v>4.8499999999999996</v>
      </c>
      <c r="I1955" s="646">
        <v>11.79</v>
      </c>
      <c r="J1955" s="646">
        <v>57.18</v>
      </c>
    </row>
    <row r="1956" spans="1:10" ht="24" customHeight="1" x14ac:dyDescent="0.2">
      <c r="A1956" s="644" t="s">
        <v>13199</v>
      </c>
      <c r="B1956" s="645" t="s">
        <v>13369</v>
      </c>
      <c r="C1956" s="644" t="s">
        <v>7</v>
      </c>
      <c r="D1956" s="644" t="s">
        <v>5205</v>
      </c>
      <c r="E1956" s="821" t="s">
        <v>13220</v>
      </c>
      <c r="F1956" s="821"/>
      <c r="G1956" s="643" t="s">
        <v>13268</v>
      </c>
      <c r="H1956" s="642">
        <v>1.48</v>
      </c>
      <c r="I1956" s="641">
        <v>63</v>
      </c>
      <c r="J1956" s="641">
        <v>93.24</v>
      </c>
    </row>
    <row r="1957" spans="1:10" ht="24" customHeight="1" x14ac:dyDescent="0.2">
      <c r="A1957" s="644" t="s">
        <v>13199</v>
      </c>
      <c r="B1957" s="645" t="s">
        <v>13370</v>
      </c>
      <c r="C1957" s="644" t="s">
        <v>7</v>
      </c>
      <c r="D1957" s="644" t="s">
        <v>5946</v>
      </c>
      <c r="E1957" s="821" t="s">
        <v>13220</v>
      </c>
      <c r="F1957" s="821"/>
      <c r="G1957" s="643" t="s">
        <v>21</v>
      </c>
      <c r="H1957" s="642">
        <v>332.39</v>
      </c>
      <c r="I1957" s="641">
        <v>0.56000000000000005</v>
      </c>
      <c r="J1957" s="641">
        <v>186.13</v>
      </c>
    </row>
    <row r="1958" spans="1:10" ht="25.5" x14ac:dyDescent="0.2">
      <c r="A1958" s="640"/>
      <c r="B1958" s="640"/>
      <c r="C1958" s="640"/>
      <c r="D1958" s="640"/>
      <c r="E1958" s="640" t="s">
        <v>13209</v>
      </c>
      <c r="F1958" s="639">
        <v>23.367380202108009</v>
      </c>
      <c r="G1958" s="640" t="s">
        <v>13210</v>
      </c>
      <c r="H1958" s="639">
        <v>19.64</v>
      </c>
      <c r="I1958" s="640" t="s">
        <v>13211</v>
      </c>
      <c r="J1958" s="639">
        <v>43.01</v>
      </c>
    </row>
    <row r="1959" spans="1:10" ht="15" thickBot="1" x14ac:dyDescent="0.25">
      <c r="A1959" s="640"/>
      <c r="B1959" s="640"/>
      <c r="C1959" s="640"/>
      <c r="D1959" s="640"/>
      <c r="E1959" s="640" t="s">
        <v>13212</v>
      </c>
      <c r="F1959" s="639">
        <v>95.79</v>
      </c>
      <c r="G1959" s="640"/>
      <c r="H1959" s="822" t="s">
        <v>13213</v>
      </c>
      <c r="I1959" s="822"/>
      <c r="J1959" s="639">
        <v>434.99</v>
      </c>
    </row>
    <row r="1960" spans="1:10" ht="0.95" customHeight="1" thickTop="1" x14ac:dyDescent="0.2">
      <c r="A1960" s="638"/>
      <c r="B1960" s="638"/>
      <c r="C1960" s="638"/>
      <c r="D1960" s="638"/>
      <c r="E1960" s="638"/>
      <c r="F1960" s="638"/>
      <c r="G1960" s="638"/>
      <c r="H1960" s="638"/>
      <c r="I1960" s="638"/>
      <c r="J1960" s="638"/>
    </row>
    <row r="1961" spans="1:10" ht="18" customHeight="1" x14ac:dyDescent="0.2">
      <c r="A1961" s="658" t="s">
        <v>13955</v>
      </c>
      <c r="B1961" s="656" t="s">
        <v>13186</v>
      </c>
      <c r="C1961" s="658" t="s">
        <v>13187</v>
      </c>
      <c r="D1961" s="658" t="s">
        <v>13188</v>
      </c>
      <c r="E1961" s="823" t="s">
        <v>13189</v>
      </c>
      <c r="F1961" s="823"/>
      <c r="G1961" s="657" t="s">
        <v>13190</v>
      </c>
      <c r="H1961" s="656" t="s">
        <v>13191</v>
      </c>
      <c r="I1961" s="656" t="s">
        <v>13192</v>
      </c>
      <c r="J1961" s="656" t="s">
        <v>13193</v>
      </c>
    </row>
    <row r="1962" spans="1:10" ht="24" customHeight="1" x14ac:dyDescent="0.2">
      <c r="A1962" s="654" t="s">
        <v>13194</v>
      </c>
      <c r="B1962" s="655" t="s">
        <v>13962</v>
      </c>
      <c r="C1962" s="654" t="s">
        <v>7</v>
      </c>
      <c r="D1962" s="654" t="s">
        <v>4845</v>
      </c>
      <c r="E1962" s="824" t="s">
        <v>13196</v>
      </c>
      <c r="F1962" s="824"/>
      <c r="G1962" s="653" t="s">
        <v>13268</v>
      </c>
      <c r="H1962" s="652">
        <v>1</v>
      </c>
      <c r="I1962" s="651">
        <v>401.17</v>
      </c>
      <c r="J1962" s="651">
        <v>401.17</v>
      </c>
    </row>
    <row r="1963" spans="1:10" ht="24" customHeight="1" x14ac:dyDescent="0.2">
      <c r="A1963" s="649" t="s">
        <v>13197</v>
      </c>
      <c r="B1963" s="650" t="s">
        <v>13244</v>
      </c>
      <c r="C1963" s="649" t="s">
        <v>7</v>
      </c>
      <c r="D1963" s="649" t="s">
        <v>25</v>
      </c>
      <c r="E1963" s="825" t="s">
        <v>13196</v>
      </c>
      <c r="F1963" s="825"/>
      <c r="G1963" s="648" t="s">
        <v>23</v>
      </c>
      <c r="H1963" s="647">
        <v>8.2899999999999991</v>
      </c>
      <c r="I1963" s="646">
        <v>13.34</v>
      </c>
      <c r="J1963" s="646">
        <v>110.58</v>
      </c>
    </row>
    <row r="1964" spans="1:10" ht="24" customHeight="1" x14ac:dyDescent="0.2">
      <c r="A1964" s="644" t="s">
        <v>13199</v>
      </c>
      <c r="B1964" s="645" t="s">
        <v>13369</v>
      </c>
      <c r="C1964" s="644" t="s">
        <v>7</v>
      </c>
      <c r="D1964" s="644" t="s">
        <v>5205</v>
      </c>
      <c r="E1964" s="821" t="s">
        <v>13220</v>
      </c>
      <c r="F1964" s="821"/>
      <c r="G1964" s="643" t="s">
        <v>13268</v>
      </c>
      <c r="H1964" s="642">
        <v>1.1499999999999999</v>
      </c>
      <c r="I1964" s="641">
        <v>63</v>
      </c>
      <c r="J1964" s="641">
        <v>72.45</v>
      </c>
    </row>
    <row r="1965" spans="1:10" ht="24" customHeight="1" x14ac:dyDescent="0.2">
      <c r="A1965" s="644" t="s">
        <v>13199</v>
      </c>
      <c r="B1965" s="645" t="s">
        <v>13370</v>
      </c>
      <c r="C1965" s="644" t="s">
        <v>7</v>
      </c>
      <c r="D1965" s="644" t="s">
        <v>5946</v>
      </c>
      <c r="E1965" s="821" t="s">
        <v>13220</v>
      </c>
      <c r="F1965" s="821"/>
      <c r="G1965" s="643" t="s">
        <v>21</v>
      </c>
      <c r="H1965" s="642">
        <v>389.54</v>
      </c>
      <c r="I1965" s="641">
        <v>0.56000000000000005</v>
      </c>
      <c r="J1965" s="641">
        <v>218.14</v>
      </c>
    </row>
    <row r="1966" spans="1:10" ht="25.5" x14ac:dyDescent="0.2">
      <c r="A1966" s="640"/>
      <c r="B1966" s="640"/>
      <c r="C1966" s="640"/>
      <c r="D1966" s="640"/>
      <c r="E1966" s="640" t="s">
        <v>13209</v>
      </c>
      <c r="F1966" s="639">
        <v>43.415190698685208</v>
      </c>
      <c r="G1966" s="640" t="s">
        <v>13210</v>
      </c>
      <c r="H1966" s="639">
        <v>36.49</v>
      </c>
      <c r="I1966" s="640" t="s">
        <v>13211</v>
      </c>
      <c r="J1966" s="639">
        <v>79.91</v>
      </c>
    </row>
    <row r="1967" spans="1:10" ht="15" thickBot="1" x14ac:dyDescent="0.25">
      <c r="A1967" s="640"/>
      <c r="B1967" s="640"/>
      <c r="C1967" s="640"/>
      <c r="D1967" s="640"/>
      <c r="E1967" s="640" t="s">
        <v>13212</v>
      </c>
      <c r="F1967" s="639">
        <v>113.29</v>
      </c>
      <c r="G1967" s="640"/>
      <c r="H1967" s="822" t="s">
        <v>13213</v>
      </c>
      <c r="I1967" s="822"/>
      <c r="J1967" s="639">
        <v>514.46</v>
      </c>
    </row>
    <row r="1968" spans="1:10" ht="0.95" customHeight="1" thickTop="1" x14ac:dyDescent="0.2">
      <c r="A1968" s="638"/>
      <c r="B1968" s="638"/>
      <c r="C1968" s="638"/>
      <c r="D1968" s="638"/>
      <c r="E1968" s="638"/>
      <c r="F1968" s="638"/>
      <c r="G1968" s="638"/>
      <c r="H1968" s="638"/>
      <c r="I1968" s="638"/>
      <c r="J1968" s="638"/>
    </row>
    <row r="1969" spans="1:10" ht="18" customHeight="1" x14ac:dyDescent="0.2">
      <c r="A1969" s="658" t="s">
        <v>13955</v>
      </c>
      <c r="B1969" s="656" t="s">
        <v>13186</v>
      </c>
      <c r="C1969" s="658" t="s">
        <v>13187</v>
      </c>
      <c r="D1969" s="658" t="s">
        <v>13188</v>
      </c>
      <c r="E1969" s="823" t="s">
        <v>13189</v>
      </c>
      <c r="F1969" s="823"/>
      <c r="G1969" s="657" t="s">
        <v>13190</v>
      </c>
      <c r="H1969" s="656" t="s">
        <v>13191</v>
      </c>
      <c r="I1969" s="656" t="s">
        <v>13192</v>
      </c>
      <c r="J1969" s="656" t="s">
        <v>13193</v>
      </c>
    </row>
    <row r="1970" spans="1:10" ht="24" customHeight="1" x14ac:dyDescent="0.2">
      <c r="A1970" s="654" t="s">
        <v>13194</v>
      </c>
      <c r="B1970" s="655" t="s">
        <v>13485</v>
      </c>
      <c r="C1970" s="654" t="s">
        <v>7</v>
      </c>
      <c r="D1970" s="654" t="s">
        <v>219</v>
      </c>
      <c r="E1970" s="824" t="s">
        <v>13196</v>
      </c>
      <c r="F1970" s="824"/>
      <c r="G1970" s="653" t="s">
        <v>23</v>
      </c>
      <c r="H1970" s="652">
        <v>1</v>
      </c>
      <c r="I1970" s="651">
        <v>17.79</v>
      </c>
      <c r="J1970" s="651">
        <v>17.79</v>
      </c>
    </row>
    <row r="1971" spans="1:10" ht="24" customHeight="1" x14ac:dyDescent="0.2">
      <c r="A1971" s="649" t="s">
        <v>13197</v>
      </c>
      <c r="B1971" s="650" t="s">
        <v>13963</v>
      </c>
      <c r="C1971" s="649" t="s">
        <v>7</v>
      </c>
      <c r="D1971" s="649" t="s">
        <v>655</v>
      </c>
      <c r="E1971" s="825" t="s">
        <v>13196</v>
      </c>
      <c r="F1971" s="825"/>
      <c r="G1971" s="648" t="s">
        <v>23</v>
      </c>
      <c r="H1971" s="647">
        <v>1</v>
      </c>
      <c r="I1971" s="646">
        <v>0.13</v>
      </c>
      <c r="J1971" s="646">
        <v>0.13</v>
      </c>
    </row>
    <row r="1972" spans="1:10" ht="24" customHeight="1" x14ac:dyDescent="0.2">
      <c r="A1972" s="644" t="s">
        <v>13199</v>
      </c>
      <c r="B1972" s="645" t="s">
        <v>13226</v>
      </c>
      <c r="C1972" s="644" t="s">
        <v>7</v>
      </c>
      <c r="D1972" s="644" t="s">
        <v>5105</v>
      </c>
      <c r="E1972" s="821" t="s">
        <v>13206</v>
      </c>
      <c r="F1972" s="821"/>
      <c r="G1972" s="643" t="s">
        <v>23</v>
      </c>
      <c r="H1972" s="642">
        <v>1</v>
      </c>
      <c r="I1972" s="641">
        <v>0.96</v>
      </c>
      <c r="J1972" s="641">
        <v>0.96</v>
      </c>
    </row>
    <row r="1973" spans="1:10" ht="24" customHeight="1" x14ac:dyDescent="0.2">
      <c r="A1973" s="644" t="s">
        <v>13199</v>
      </c>
      <c r="B1973" s="645" t="s">
        <v>13964</v>
      </c>
      <c r="C1973" s="644" t="s">
        <v>7</v>
      </c>
      <c r="D1973" s="644" t="s">
        <v>6851</v>
      </c>
      <c r="E1973" s="821" t="s">
        <v>13201</v>
      </c>
      <c r="F1973" s="821"/>
      <c r="G1973" s="643" t="s">
        <v>23</v>
      </c>
      <c r="H1973" s="642">
        <v>1</v>
      </c>
      <c r="I1973" s="641">
        <v>1.27</v>
      </c>
      <c r="J1973" s="641">
        <v>1.27</v>
      </c>
    </row>
    <row r="1974" spans="1:10" ht="24" customHeight="1" x14ac:dyDescent="0.2">
      <c r="A1974" s="644" t="s">
        <v>13199</v>
      </c>
      <c r="B1974" s="645" t="s">
        <v>13965</v>
      </c>
      <c r="C1974" s="644" t="s">
        <v>7</v>
      </c>
      <c r="D1974" s="644" t="s">
        <v>6738</v>
      </c>
      <c r="E1974" s="821" t="s">
        <v>13201</v>
      </c>
      <c r="F1974" s="821"/>
      <c r="G1974" s="643" t="s">
        <v>23</v>
      </c>
      <c r="H1974" s="642">
        <v>1</v>
      </c>
      <c r="I1974" s="641">
        <v>1.33</v>
      </c>
      <c r="J1974" s="641">
        <v>1.33</v>
      </c>
    </row>
    <row r="1975" spans="1:10" ht="24" customHeight="1" x14ac:dyDescent="0.2">
      <c r="A1975" s="644" t="s">
        <v>13199</v>
      </c>
      <c r="B1975" s="645" t="s">
        <v>13205</v>
      </c>
      <c r="C1975" s="644" t="s">
        <v>7</v>
      </c>
      <c r="D1975" s="644" t="s">
        <v>6808</v>
      </c>
      <c r="E1975" s="821" t="s">
        <v>13206</v>
      </c>
      <c r="F1975" s="821"/>
      <c r="G1975" s="643" t="s">
        <v>23</v>
      </c>
      <c r="H1975" s="642">
        <v>1</v>
      </c>
      <c r="I1975" s="641">
        <v>0.55000000000000004</v>
      </c>
      <c r="J1975" s="641">
        <v>0.55000000000000004</v>
      </c>
    </row>
    <row r="1976" spans="1:10" ht="24" customHeight="1" x14ac:dyDescent="0.2">
      <c r="A1976" s="644" t="s">
        <v>13199</v>
      </c>
      <c r="B1976" s="645" t="s">
        <v>13966</v>
      </c>
      <c r="C1976" s="644" t="s">
        <v>7</v>
      </c>
      <c r="D1976" s="644" t="s">
        <v>8110</v>
      </c>
      <c r="E1976" s="821" t="s">
        <v>13203</v>
      </c>
      <c r="F1976" s="821"/>
      <c r="G1976" s="643" t="s">
        <v>23</v>
      </c>
      <c r="H1976" s="642">
        <v>1</v>
      </c>
      <c r="I1976" s="641">
        <v>12.78</v>
      </c>
      <c r="J1976" s="641">
        <v>12.78</v>
      </c>
    </row>
    <row r="1977" spans="1:10" ht="24" customHeight="1" x14ac:dyDescent="0.2">
      <c r="A1977" s="644" t="s">
        <v>13199</v>
      </c>
      <c r="B1977" s="645" t="s">
        <v>13207</v>
      </c>
      <c r="C1977" s="644" t="s">
        <v>7</v>
      </c>
      <c r="D1977" s="644" t="s">
        <v>8485</v>
      </c>
      <c r="E1977" s="821" t="s">
        <v>13208</v>
      </c>
      <c r="F1977" s="821"/>
      <c r="G1977" s="643" t="s">
        <v>23</v>
      </c>
      <c r="H1977" s="642">
        <v>1</v>
      </c>
      <c r="I1977" s="641">
        <v>0.06</v>
      </c>
      <c r="J1977" s="641">
        <v>0.06</v>
      </c>
    </row>
    <row r="1978" spans="1:10" ht="24" customHeight="1" x14ac:dyDescent="0.2">
      <c r="A1978" s="644" t="s">
        <v>13199</v>
      </c>
      <c r="B1978" s="645" t="s">
        <v>13229</v>
      </c>
      <c r="C1978" s="644" t="s">
        <v>7</v>
      </c>
      <c r="D1978" s="644" t="s">
        <v>9025</v>
      </c>
      <c r="E1978" s="821" t="s">
        <v>13230</v>
      </c>
      <c r="F1978" s="821"/>
      <c r="G1978" s="643" t="s">
        <v>23</v>
      </c>
      <c r="H1978" s="642">
        <v>1</v>
      </c>
      <c r="I1978" s="641">
        <v>0.71</v>
      </c>
      <c r="J1978" s="641">
        <v>0.71</v>
      </c>
    </row>
    <row r="1979" spans="1:10" ht="25.5" x14ac:dyDescent="0.2">
      <c r="A1979" s="640"/>
      <c r="B1979" s="640"/>
      <c r="C1979" s="640"/>
      <c r="D1979" s="640"/>
      <c r="E1979" s="640" t="s">
        <v>13209</v>
      </c>
      <c r="F1979" s="639">
        <v>7.0140171999999996</v>
      </c>
      <c r="G1979" s="640" t="s">
        <v>13210</v>
      </c>
      <c r="H1979" s="639">
        <v>5.9</v>
      </c>
      <c r="I1979" s="640" t="s">
        <v>13211</v>
      </c>
      <c r="J1979" s="639">
        <v>12.91</v>
      </c>
    </row>
    <row r="1980" spans="1:10" ht="15" thickBot="1" x14ac:dyDescent="0.25">
      <c r="A1980" s="640"/>
      <c r="B1980" s="640"/>
      <c r="C1980" s="640"/>
      <c r="D1980" s="640"/>
      <c r="E1980" s="640" t="s">
        <v>13212</v>
      </c>
      <c r="F1980" s="639">
        <v>5.0199999999999996</v>
      </c>
      <c r="G1980" s="640"/>
      <c r="H1980" s="822" t="s">
        <v>13213</v>
      </c>
      <c r="I1980" s="822"/>
      <c r="J1980" s="639">
        <v>22.81</v>
      </c>
    </row>
    <row r="1981" spans="1:10" ht="0.95" customHeight="1" thickTop="1" x14ac:dyDescent="0.2">
      <c r="A1981" s="638"/>
      <c r="B1981" s="638"/>
      <c r="C1981" s="638"/>
      <c r="D1981" s="638"/>
      <c r="E1981" s="638"/>
      <c r="F1981" s="638"/>
      <c r="G1981" s="638"/>
      <c r="H1981" s="638"/>
      <c r="I1981" s="638"/>
      <c r="J1981" s="638"/>
    </row>
    <row r="1982" spans="1:10" ht="18" customHeight="1" x14ac:dyDescent="0.2">
      <c r="A1982" s="658" t="s">
        <v>13955</v>
      </c>
      <c r="B1982" s="656" t="s">
        <v>13186</v>
      </c>
      <c r="C1982" s="658" t="s">
        <v>13187</v>
      </c>
      <c r="D1982" s="658" t="s">
        <v>13188</v>
      </c>
      <c r="E1982" s="823" t="s">
        <v>13189</v>
      </c>
      <c r="F1982" s="823"/>
      <c r="G1982" s="657" t="s">
        <v>13190</v>
      </c>
      <c r="H1982" s="656" t="s">
        <v>13191</v>
      </c>
      <c r="I1982" s="656" t="s">
        <v>13192</v>
      </c>
      <c r="J1982" s="656" t="s">
        <v>13193</v>
      </c>
    </row>
    <row r="1983" spans="1:10" ht="24" customHeight="1" x14ac:dyDescent="0.2">
      <c r="A1983" s="654" t="s">
        <v>13194</v>
      </c>
      <c r="B1983" s="655" t="s">
        <v>13244</v>
      </c>
      <c r="C1983" s="654" t="s">
        <v>7</v>
      </c>
      <c r="D1983" s="654" t="s">
        <v>25</v>
      </c>
      <c r="E1983" s="824" t="s">
        <v>13196</v>
      </c>
      <c r="F1983" s="824"/>
      <c r="G1983" s="653" t="s">
        <v>23</v>
      </c>
      <c r="H1983" s="652">
        <v>1</v>
      </c>
      <c r="I1983" s="651">
        <v>13.34</v>
      </c>
      <c r="J1983" s="651">
        <v>13.34</v>
      </c>
    </row>
    <row r="1984" spans="1:10" ht="24" customHeight="1" x14ac:dyDescent="0.2">
      <c r="A1984" s="649" t="s">
        <v>13197</v>
      </c>
      <c r="B1984" s="650" t="s">
        <v>13967</v>
      </c>
      <c r="C1984" s="649" t="s">
        <v>7</v>
      </c>
      <c r="D1984" s="649" t="s">
        <v>657</v>
      </c>
      <c r="E1984" s="825" t="s">
        <v>13196</v>
      </c>
      <c r="F1984" s="825"/>
      <c r="G1984" s="648" t="s">
        <v>23</v>
      </c>
      <c r="H1984" s="647">
        <v>1</v>
      </c>
      <c r="I1984" s="646">
        <v>0.14000000000000001</v>
      </c>
      <c r="J1984" s="646">
        <v>0.14000000000000001</v>
      </c>
    </row>
    <row r="1985" spans="1:10" ht="24" customHeight="1" x14ac:dyDescent="0.2">
      <c r="A1985" s="644" t="s">
        <v>13199</v>
      </c>
      <c r="B1985" s="645" t="s">
        <v>13226</v>
      </c>
      <c r="C1985" s="644" t="s">
        <v>7</v>
      </c>
      <c r="D1985" s="644" t="s">
        <v>5105</v>
      </c>
      <c r="E1985" s="821" t="s">
        <v>13206</v>
      </c>
      <c r="F1985" s="821"/>
      <c r="G1985" s="643" t="s">
        <v>23</v>
      </c>
      <c r="H1985" s="642">
        <v>1</v>
      </c>
      <c r="I1985" s="641">
        <v>0.96</v>
      </c>
      <c r="J1985" s="641">
        <v>0.96</v>
      </c>
    </row>
    <row r="1986" spans="1:10" ht="24" customHeight="1" x14ac:dyDescent="0.2">
      <c r="A1986" s="644" t="s">
        <v>13199</v>
      </c>
      <c r="B1986" s="645" t="s">
        <v>13227</v>
      </c>
      <c r="C1986" s="644" t="s">
        <v>7</v>
      </c>
      <c r="D1986" s="644" t="s">
        <v>6740</v>
      </c>
      <c r="E1986" s="821" t="s">
        <v>13201</v>
      </c>
      <c r="F1986" s="821"/>
      <c r="G1986" s="643" t="s">
        <v>23</v>
      </c>
      <c r="H1986" s="642">
        <v>1</v>
      </c>
      <c r="I1986" s="641">
        <v>1.01</v>
      </c>
      <c r="J1986" s="641">
        <v>1.01</v>
      </c>
    </row>
    <row r="1987" spans="1:10" ht="24" customHeight="1" x14ac:dyDescent="0.2">
      <c r="A1987" s="644" t="s">
        <v>13199</v>
      </c>
      <c r="B1987" s="645" t="s">
        <v>13205</v>
      </c>
      <c r="C1987" s="644" t="s">
        <v>7</v>
      </c>
      <c r="D1987" s="644" t="s">
        <v>6808</v>
      </c>
      <c r="E1987" s="821" t="s">
        <v>13206</v>
      </c>
      <c r="F1987" s="821"/>
      <c r="G1987" s="643" t="s">
        <v>23</v>
      </c>
      <c r="H1987" s="642">
        <v>1</v>
      </c>
      <c r="I1987" s="641">
        <v>0.55000000000000004</v>
      </c>
      <c r="J1987" s="641">
        <v>0.55000000000000004</v>
      </c>
    </row>
    <row r="1988" spans="1:10" ht="24" customHeight="1" x14ac:dyDescent="0.2">
      <c r="A1988" s="644" t="s">
        <v>13199</v>
      </c>
      <c r="B1988" s="645" t="s">
        <v>13228</v>
      </c>
      <c r="C1988" s="644" t="s">
        <v>7</v>
      </c>
      <c r="D1988" s="644" t="s">
        <v>6853</v>
      </c>
      <c r="E1988" s="821" t="s">
        <v>13201</v>
      </c>
      <c r="F1988" s="821"/>
      <c r="G1988" s="643" t="s">
        <v>23</v>
      </c>
      <c r="H1988" s="642">
        <v>1</v>
      </c>
      <c r="I1988" s="641">
        <v>0.41</v>
      </c>
      <c r="J1988" s="641">
        <v>0.41</v>
      </c>
    </row>
    <row r="1989" spans="1:10" ht="24" customHeight="1" x14ac:dyDescent="0.2">
      <c r="A1989" s="644" t="s">
        <v>13199</v>
      </c>
      <c r="B1989" s="645" t="s">
        <v>13968</v>
      </c>
      <c r="C1989" s="644" t="s">
        <v>7</v>
      </c>
      <c r="D1989" s="644" t="s">
        <v>8512</v>
      </c>
      <c r="E1989" s="821" t="s">
        <v>13203</v>
      </c>
      <c r="F1989" s="821"/>
      <c r="G1989" s="643" t="s">
        <v>23</v>
      </c>
      <c r="H1989" s="642">
        <v>1</v>
      </c>
      <c r="I1989" s="641">
        <v>9.5</v>
      </c>
      <c r="J1989" s="641">
        <v>9.5</v>
      </c>
    </row>
    <row r="1990" spans="1:10" ht="24" customHeight="1" x14ac:dyDescent="0.2">
      <c r="A1990" s="644" t="s">
        <v>13199</v>
      </c>
      <c r="B1990" s="645" t="s">
        <v>13207</v>
      </c>
      <c r="C1990" s="644" t="s">
        <v>7</v>
      </c>
      <c r="D1990" s="644" t="s">
        <v>8485</v>
      </c>
      <c r="E1990" s="821" t="s">
        <v>13208</v>
      </c>
      <c r="F1990" s="821"/>
      <c r="G1990" s="643" t="s">
        <v>23</v>
      </c>
      <c r="H1990" s="642">
        <v>1</v>
      </c>
      <c r="I1990" s="641">
        <v>0.06</v>
      </c>
      <c r="J1990" s="641">
        <v>0.06</v>
      </c>
    </row>
    <row r="1991" spans="1:10" ht="24" customHeight="1" x14ac:dyDescent="0.2">
      <c r="A1991" s="644" t="s">
        <v>13199</v>
      </c>
      <c r="B1991" s="645" t="s">
        <v>13229</v>
      </c>
      <c r="C1991" s="644" t="s">
        <v>7</v>
      </c>
      <c r="D1991" s="644" t="s">
        <v>9025</v>
      </c>
      <c r="E1991" s="821" t="s">
        <v>13230</v>
      </c>
      <c r="F1991" s="821"/>
      <c r="G1991" s="643" t="s">
        <v>23</v>
      </c>
      <c r="H1991" s="642">
        <v>1</v>
      </c>
      <c r="I1991" s="641">
        <v>0.71</v>
      </c>
      <c r="J1991" s="641">
        <v>0.71</v>
      </c>
    </row>
    <row r="1992" spans="1:10" ht="25.5" x14ac:dyDescent="0.2">
      <c r="A1992" s="640"/>
      <c r="B1992" s="640"/>
      <c r="C1992" s="640"/>
      <c r="D1992" s="640"/>
      <c r="E1992" s="640" t="s">
        <v>13209</v>
      </c>
      <c r="F1992" s="639">
        <v>5.2374225795936109</v>
      </c>
      <c r="G1992" s="640" t="s">
        <v>13210</v>
      </c>
      <c r="H1992" s="639">
        <v>4.4000000000000004</v>
      </c>
      <c r="I1992" s="640" t="s">
        <v>13211</v>
      </c>
      <c r="J1992" s="639">
        <v>9.64</v>
      </c>
    </row>
    <row r="1993" spans="1:10" ht="15" thickBot="1" x14ac:dyDescent="0.25">
      <c r="A1993" s="640"/>
      <c r="B1993" s="640"/>
      <c r="C1993" s="640"/>
      <c r="D1993" s="640"/>
      <c r="E1993" s="640" t="s">
        <v>13212</v>
      </c>
      <c r="F1993" s="639">
        <v>3.76</v>
      </c>
      <c r="G1993" s="640"/>
      <c r="H1993" s="822" t="s">
        <v>13213</v>
      </c>
      <c r="I1993" s="822"/>
      <c r="J1993" s="639">
        <v>17.100000000000001</v>
      </c>
    </row>
    <row r="1994" spans="1:10" ht="0.95" customHeight="1" thickTop="1" x14ac:dyDescent="0.2">
      <c r="A1994" s="638"/>
      <c r="B1994" s="638"/>
      <c r="C1994" s="638"/>
      <c r="D1994" s="638"/>
      <c r="E1994" s="638"/>
      <c r="F1994" s="638"/>
      <c r="G1994" s="638"/>
      <c r="H1994" s="638"/>
      <c r="I1994" s="638"/>
      <c r="J1994" s="638"/>
    </row>
    <row r="1995" spans="1:10" ht="18" customHeight="1" x14ac:dyDescent="0.2">
      <c r="A1995" s="658" t="s">
        <v>13955</v>
      </c>
      <c r="B1995" s="656" t="s">
        <v>13186</v>
      </c>
      <c r="C1995" s="658" t="s">
        <v>13187</v>
      </c>
      <c r="D1995" s="658" t="s">
        <v>13188</v>
      </c>
      <c r="E1995" s="823" t="s">
        <v>13189</v>
      </c>
      <c r="F1995" s="823"/>
      <c r="G1995" s="657" t="s">
        <v>13190</v>
      </c>
      <c r="H1995" s="656" t="s">
        <v>13191</v>
      </c>
      <c r="I1995" s="656" t="s">
        <v>13192</v>
      </c>
      <c r="J1995" s="656" t="s">
        <v>13193</v>
      </c>
    </row>
    <row r="1996" spans="1:10" ht="24" customHeight="1" x14ac:dyDescent="0.2">
      <c r="A1996" s="654" t="s">
        <v>13194</v>
      </c>
      <c r="B1996" s="655" t="s">
        <v>13252</v>
      </c>
      <c r="C1996" s="654" t="s">
        <v>7</v>
      </c>
      <c r="D1996" s="654" t="s">
        <v>53</v>
      </c>
      <c r="E1996" s="824" t="s">
        <v>13196</v>
      </c>
      <c r="F1996" s="824"/>
      <c r="G1996" s="653" t="s">
        <v>23</v>
      </c>
      <c r="H1996" s="652">
        <v>1</v>
      </c>
      <c r="I1996" s="651">
        <v>16.78</v>
      </c>
      <c r="J1996" s="651">
        <v>16.78</v>
      </c>
    </row>
    <row r="1997" spans="1:10" ht="24" customHeight="1" x14ac:dyDescent="0.2">
      <c r="A1997" s="649" t="s">
        <v>13197</v>
      </c>
      <c r="B1997" s="650" t="s">
        <v>13969</v>
      </c>
      <c r="C1997" s="649" t="s">
        <v>7</v>
      </c>
      <c r="D1997" s="649" t="s">
        <v>654</v>
      </c>
      <c r="E1997" s="825" t="s">
        <v>13196</v>
      </c>
      <c r="F1997" s="825"/>
      <c r="G1997" s="648" t="s">
        <v>23</v>
      </c>
      <c r="H1997" s="647">
        <v>1</v>
      </c>
      <c r="I1997" s="646">
        <v>0.19</v>
      </c>
      <c r="J1997" s="646">
        <v>0.19</v>
      </c>
    </row>
    <row r="1998" spans="1:10" ht="24" customHeight="1" x14ac:dyDescent="0.2">
      <c r="A1998" s="644" t="s">
        <v>13199</v>
      </c>
      <c r="B1998" s="645" t="s">
        <v>13226</v>
      </c>
      <c r="C1998" s="644" t="s">
        <v>7</v>
      </c>
      <c r="D1998" s="644" t="s">
        <v>5105</v>
      </c>
      <c r="E1998" s="821" t="s">
        <v>13206</v>
      </c>
      <c r="F1998" s="821"/>
      <c r="G1998" s="643" t="s">
        <v>23</v>
      </c>
      <c r="H1998" s="642">
        <v>1</v>
      </c>
      <c r="I1998" s="641">
        <v>0.96</v>
      </c>
      <c r="J1998" s="641">
        <v>0.96</v>
      </c>
    </row>
    <row r="1999" spans="1:10" ht="24" customHeight="1" x14ac:dyDescent="0.2">
      <c r="A1999" s="644" t="s">
        <v>13199</v>
      </c>
      <c r="B1999" s="645" t="s">
        <v>13970</v>
      </c>
      <c r="C1999" s="644" t="s">
        <v>7</v>
      </c>
      <c r="D1999" s="644" t="s">
        <v>6849</v>
      </c>
      <c r="E1999" s="821" t="s">
        <v>13201</v>
      </c>
      <c r="F1999" s="821"/>
      <c r="G1999" s="643" t="s">
        <v>23</v>
      </c>
      <c r="H1999" s="642">
        <v>1</v>
      </c>
      <c r="I1999" s="641">
        <v>0.57999999999999996</v>
      </c>
      <c r="J1999" s="641">
        <v>0.57999999999999996</v>
      </c>
    </row>
    <row r="2000" spans="1:10" ht="24" customHeight="1" x14ac:dyDescent="0.2">
      <c r="A2000" s="644" t="s">
        <v>13199</v>
      </c>
      <c r="B2000" s="645" t="s">
        <v>13205</v>
      </c>
      <c r="C2000" s="644" t="s">
        <v>7</v>
      </c>
      <c r="D2000" s="644" t="s">
        <v>6808</v>
      </c>
      <c r="E2000" s="821" t="s">
        <v>13206</v>
      </c>
      <c r="F2000" s="821"/>
      <c r="G2000" s="643" t="s">
        <v>23</v>
      </c>
      <c r="H2000" s="642">
        <v>1</v>
      </c>
      <c r="I2000" s="641">
        <v>0.55000000000000004</v>
      </c>
      <c r="J2000" s="641">
        <v>0.55000000000000004</v>
      </c>
    </row>
    <row r="2001" spans="1:10" ht="24" customHeight="1" x14ac:dyDescent="0.2">
      <c r="A2001" s="644" t="s">
        <v>13199</v>
      </c>
      <c r="B2001" s="645" t="s">
        <v>13971</v>
      </c>
      <c r="C2001" s="644" t="s">
        <v>7</v>
      </c>
      <c r="D2001" s="644" t="s">
        <v>6736</v>
      </c>
      <c r="E2001" s="821" t="s">
        <v>13201</v>
      </c>
      <c r="F2001" s="821"/>
      <c r="G2001" s="643" t="s">
        <v>23</v>
      </c>
      <c r="H2001" s="642">
        <v>1</v>
      </c>
      <c r="I2001" s="641">
        <v>0.95</v>
      </c>
      <c r="J2001" s="641">
        <v>0.95</v>
      </c>
    </row>
    <row r="2002" spans="1:10" ht="24" customHeight="1" x14ac:dyDescent="0.2">
      <c r="A2002" s="644" t="s">
        <v>13199</v>
      </c>
      <c r="B2002" s="645" t="s">
        <v>13972</v>
      </c>
      <c r="C2002" s="644" t="s">
        <v>7</v>
      </c>
      <c r="D2002" s="644" t="s">
        <v>8051</v>
      </c>
      <c r="E2002" s="821" t="s">
        <v>13203</v>
      </c>
      <c r="F2002" s="821"/>
      <c r="G2002" s="643" t="s">
        <v>23</v>
      </c>
      <c r="H2002" s="642">
        <v>1</v>
      </c>
      <c r="I2002" s="641">
        <v>12.78</v>
      </c>
      <c r="J2002" s="641">
        <v>12.78</v>
      </c>
    </row>
    <row r="2003" spans="1:10" ht="24" customHeight="1" x14ac:dyDescent="0.2">
      <c r="A2003" s="644" t="s">
        <v>13199</v>
      </c>
      <c r="B2003" s="645" t="s">
        <v>13207</v>
      </c>
      <c r="C2003" s="644" t="s">
        <v>7</v>
      </c>
      <c r="D2003" s="644" t="s">
        <v>8485</v>
      </c>
      <c r="E2003" s="821" t="s">
        <v>13208</v>
      </c>
      <c r="F2003" s="821"/>
      <c r="G2003" s="643" t="s">
        <v>23</v>
      </c>
      <c r="H2003" s="642">
        <v>1</v>
      </c>
      <c r="I2003" s="641">
        <v>0.06</v>
      </c>
      <c r="J2003" s="641">
        <v>0.06</v>
      </c>
    </row>
    <row r="2004" spans="1:10" ht="24" customHeight="1" x14ac:dyDescent="0.2">
      <c r="A2004" s="644" t="s">
        <v>13199</v>
      </c>
      <c r="B2004" s="645" t="s">
        <v>13229</v>
      </c>
      <c r="C2004" s="644" t="s">
        <v>7</v>
      </c>
      <c r="D2004" s="644" t="s">
        <v>9025</v>
      </c>
      <c r="E2004" s="821" t="s">
        <v>13230</v>
      </c>
      <c r="F2004" s="821"/>
      <c r="G2004" s="643" t="s">
        <v>23</v>
      </c>
      <c r="H2004" s="642">
        <v>1</v>
      </c>
      <c r="I2004" s="641">
        <v>0.71</v>
      </c>
      <c r="J2004" s="641">
        <v>0.71</v>
      </c>
    </row>
    <row r="2005" spans="1:10" ht="25.5" x14ac:dyDescent="0.2">
      <c r="A2005" s="640"/>
      <c r="B2005" s="640"/>
      <c r="C2005" s="640"/>
      <c r="D2005" s="640"/>
      <c r="E2005" s="640" t="s">
        <v>13209</v>
      </c>
      <c r="F2005" s="639">
        <v>7.0466151999999997</v>
      </c>
      <c r="G2005" s="640" t="s">
        <v>13210</v>
      </c>
      <c r="H2005" s="639">
        <v>5.92</v>
      </c>
      <c r="I2005" s="640" t="s">
        <v>13211</v>
      </c>
      <c r="J2005" s="639">
        <v>12.97</v>
      </c>
    </row>
    <row r="2006" spans="1:10" ht="15" thickBot="1" x14ac:dyDescent="0.25">
      <c r="A2006" s="640"/>
      <c r="B2006" s="640"/>
      <c r="C2006" s="640"/>
      <c r="D2006" s="640"/>
      <c r="E2006" s="640" t="s">
        <v>13212</v>
      </c>
      <c r="F2006" s="639">
        <v>4.7300000000000004</v>
      </c>
      <c r="G2006" s="640"/>
      <c r="H2006" s="822" t="s">
        <v>13213</v>
      </c>
      <c r="I2006" s="822"/>
      <c r="J2006" s="639">
        <v>21.51</v>
      </c>
    </row>
    <row r="2007" spans="1:10" ht="0.95" customHeight="1" thickTop="1" x14ac:dyDescent="0.2">
      <c r="A2007" s="638"/>
      <c r="B2007" s="638"/>
      <c r="C2007" s="638"/>
      <c r="D2007" s="638"/>
      <c r="E2007" s="638"/>
      <c r="F2007" s="638"/>
      <c r="G2007" s="638"/>
      <c r="H2007" s="638"/>
      <c r="I2007" s="638"/>
      <c r="J2007" s="638"/>
    </row>
    <row r="2008" spans="1:10" ht="18" customHeight="1" x14ac:dyDescent="0.2">
      <c r="A2008" s="658" t="s">
        <v>13973</v>
      </c>
      <c r="B2008" s="656" t="s">
        <v>13186</v>
      </c>
      <c r="C2008" s="658" t="s">
        <v>13187</v>
      </c>
      <c r="D2008" s="658" t="s">
        <v>13188</v>
      </c>
      <c r="E2008" s="823" t="s">
        <v>13189</v>
      </c>
      <c r="F2008" s="823"/>
      <c r="G2008" s="657" t="s">
        <v>13190</v>
      </c>
      <c r="H2008" s="656" t="s">
        <v>13191</v>
      </c>
      <c r="I2008" s="656" t="s">
        <v>13192</v>
      </c>
      <c r="J2008" s="656" t="s">
        <v>13193</v>
      </c>
    </row>
    <row r="2009" spans="1:10" ht="24" customHeight="1" x14ac:dyDescent="0.2">
      <c r="A2009" s="654" t="s">
        <v>13194</v>
      </c>
      <c r="B2009" s="655" t="s">
        <v>13271</v>
      </c>
      <c r="C2009" s="654" t="s">
        <v>7</v>
      </c>
      <c r="D2009" s="654" t="s">
        <v>77</v>
      </c>
      <c r="E2009" s="824" t="s">
        <v>13272</v>
      </c>
      <c r="F2009" s="824"/>
      <c r="G2009" s="653" t="s">
        <v>50</v>
      </c>
      <c r="H2009" s="652">
        <v>1</v>
      </c>
      <c r="I2009" s="651">
        <v>14.29</v>
      </c>
      <c r="J2009" s="651">
        <v>14.29</v>
      </c>
    </row>
    <row r="2010" spans="1:10" ht="24" customHeight="1" x14ac:dyDescent="0.2">
      <c r="A2010" s="649" t="s">
        <v>13197</v>
      </c>
      <c r="B2010" s="650" t="s">
        <v>13974</v>
      </c>
      <c r="C2010" s="649" t="s">
        <v>7</v>
      </c>
      <c r="D2010" s="649" t="s">
        <v>916</v>
      </c>
      <c r="E2010" s="825" t="s">
        <v>13272</v>
      </c>
      <c r="F2010" s="825"/>
      <c r="G2010" s="648" t="s">
        <v>23</v>
      </c>
      <c r="H2010" s="647">
        <v>1</v>
      </c>
      <c r="I2010" s="646">
        <v>2.0699999999999998</v>
      </c>
      <c r="J2010" s="646">
        <v>2.0699999999999998</v>
      </c>
    </row>
    <row r="2011" spans="1:10" ht="24" customHeight="1" x14ac:dyDescent="0.2">
      <c r="A2011" s="649" t="s">
        <v>13197</v>
      </c>
      <c r="B2011" s="650" t="s">
        <v>13975</v>
      </c>
      <c r="C2011" s="649" t="s">
        <v>7</v>
      </c>
      <c r="D2011" s="649" t="s">
        <v>2959</v>
      </c>
      <c r="E2011" s="825" t="s">
        <v>13272</v>
      </c>
      <c r="F2011" s="825"/>
      <c r="G2011" s="648" t="s">
        <v>23</v>
      </c>
      <c r="H2011" s="647">
        <v>1</v>
      </c>
      <c r="I2011" s="646">
        <v>0.19</v>
      </c>
      <c r="J2011" s="646">
        <v>0.19</v>
      </c>
    </row>
    <row r="2012" spans="1:10" ht="24" customHeight="1" x14ac:dyDescent="0.2">
      <c r="A2012" s="649" t="s">
        <v>13197</v>
      </c>
      <c r="B2012" s="650" t="s">
        <v>13976</v>
      </c>
      <c r="C2012" s="649" t="s">
        <v>7</v>
      </c>
      <c r="D2012" s="649" t="s">
        <v>2958</v>
      </c>
      <c r="E2012" s="825" t="s">
        <v>13272</v>
      </c>
      <c r="F2012" s="825"/>
      <c r="G2012" s="648" t="s">
        <v>23</v>
      </c>
      <c r="H2012" s="647">
        <v>1</v>
      </c>
      <c r="I2012" s="646">
        <v>1.66</v>
      </c>
      <c r="J2012" s="646">
        <v>1.66</v>
      </c>
    </row>
    <row r="2013" spans="1:10" ht="24" customHeight="1" x14ac:dyDescent="0.2">
      <c r="A2013" s="649" t="s">
        <v>13197</v>
      </c>
      <c r="B2013" s="650" t="s">
        <v>13977</v>
      </c>
      <c r="C2013" s="649" t="s">
        <v>7</v>
      </c>
      <c r="D2013" s="649" t="s">
        <v>210</v>
      </c>
      <c r="E2013" s="825" t="s">
        <v>13196</v>
      </c>
      <c r="F2013" s="825"/>
      <c r="G2013" s="648" t="s">
        <v>23</v>
      </c>
      <c r="H2013" s="647">
        <v>1</v>
      </c>
      <c r="I2013" s="646">
        <v>10.37</v>
      </c>
      <c r="J2013" s="646">
        <v>10.37</v>
      </c>
    </row>
    <row r="2014" spans="1:10" ht="25.5" x14ac:dyDescent="0.2">
      <c r="A2014" s="640"/>
      <c r="B2014" s="640"/>
      <c r="C2014" s="640"/>
      <c r="D2014" s="640"/>
      <c r="E2014" s="640" t="s">
        <v>13209</v>
      </c>
      <c r="F2014" s="639">
        <v>4.0475931999999997</v>
      </c>
      <c r="G2014" s="640" t="s">
        <v>13210</v>
      </c>
      <c r="H2014" s="639">
        <v>3.4</v>
      </c>
      <c r="I2014" s="640" t="s">
        <v>13211</v>
      </c>
      <c r="J2014" s="639">
        <v>7.45</v>
      </c>
    </row>
    <row r="2015" spans="1:10" ht="15" thickBot="1" x14ac:dyDescent="0.25">
      <c r="A2015" s="640"/>
      <c r="B2015" s="640"/>
      <c r="C2015" s="640"/>
      <c r="D2015" s="640"/>
      <c r="E2015" s="640" t="s">
        <v>13212</v>
      </c>
      <c r="F2015" s="639">
        <v>4.03</v>
      </c>
      <c r="G2015" s="640"/>
      <c r="H2015" s="822" t="s">
        <v>13213</v>
      </c>
      <c r="I2015" s="822"/>
      <c r="J2015" s="639">
        <v>18.32</v>
      </c>
    </row>
    <row r="2016" spans="1:10" ht="0.95" customHeight="1" thickTop="1" x14ac:dyDescent="0.2">
      <c r="A2016" s="638"/>
      <c r="B2016" s="638"/>
      <c r="C2016" s="638"/>
      <c r="D2016" s="638"/>
      <c r="E2016" s="638"/>
      <c r="F2016" s="638"/>
      <c r="G2016" s="638"/>
      <c r="H2016" s="638"/>
      <c r="I2016" s="638"/>
      <c r="J2016" s="638"/>
    </row>
    <row r="2017" spans="1:10" ht="18" customHeight="1" x14ac:dyDescent="0.2">
      <c r="A2017" s="658" t="s">
        <v>13973</v>
      </c>
      <c r="B2017" s="656" t="s">
        <v>13186</v>
      </c>
      <c r="C2017" s="658" t="s">
        <v>13187</v>
      </c>
      <c r="D2017" s="658" t="s">
        <v>13188</v>
      </c>
      <c r="E2017" s="823" t="s">
        <v>13189</v>
      </c>
      <c r="F2017" s="823"/>
      <c r="G2017" s="657" t="s">
        <v>13190</v>
      </c>
      <c r="H2017" s="656" t="s">
        <v>13191</v>
      </c>
      <c r="I2017" s="656" t="s">
        <v>13192</v>
      </c>
      <c r="J2017" s="656" t="s">
        <v>13193</v>
      </c>
    </row>
    <row r="2018" spans="1:10" ht="36" customHeight="1" x14ac:dyDescent="0.2">
      <c r="A2018" s="654" t="s">
        <v>13194</v>
      </c>
      <c r="B2018" s="655" t="s">
        <v>13729</v>
      </c>
      <c r="C2018" s="654" t="s">
        <v>7</v>
      </c>
      <c r="D2018" s="654" t="s">
        <v>3013</v>
      </c>
      <c r="E2018" s="824" t="s">
        <v>13272</v>
      </c>
      <c r="F2018" s="824"/>
      <c r="G2018" s="653" t="s">
        <v>67</v>
      </c>
      <c r="H2018" s="652">
        <v>1</v>
      </c>
      <c r="I2018" s="651">
        <v>0.44</v>
      </c>
      <c r="J2018" s="651">
        <v>0.44</v>
      </c>
    </row>
    <row r="2019" spans="1:10" ht="36" customHeight="1" x14ac:dyDescent="0.2">
      <c r="A2019" s="649" t="s">
        <v>13197</v>
      </c>
      <c r="B2019" s="650" t="s">
        <v>13978</v>
      </c>
      <c r="C2019" s="649" t="s">
        <v>7</v>
      </c>
      <c r="D2019" s="649" t="s">
        <v>3009</v>
      </c>
      <c r="E2019" s="825" t="s">
        <v>13272</v>
      </c>
      <c r="F2019" s="825"/>
      <c r="G2019" s="648" t="s">
        <v>23</v>
      </c>
      <c r="H2019" s="647">
        <v>1</v>
      </c>
      <c r="I2019" s="646">
        <v>0.04</v>
      </c>
      <c r="J2019" s="646">
        <v>0.04</v>
      </c>
    </row>
    <row r="2020" spans="1:10" ht="36" customHeight="1" x14ac:dyDescent="0.2">
      <c r="A2020" s="649" t="s">
        <v>13197</v>
      </c>
      <c r="B2020" s="650" t="s">
        <v>13979</v>
      </c>
      <c r="C2020" s="649" t="s">
        <v>7</v>
      </c>
      <c r="D2020" s="649" t="s">
        <v>3008</v>
      </c>
      <c r="E2020" s="825" t="s">
        <v>13272</v>
      </c>
      <c r="F2020" s="825"/>
      <c r="G2020" s="648" t="s">
        <v>23</v>
      </c>
      <c r="H2020" s="647">
        <v>1</v>
      </c>
      <c r="I2020" s="646">
        <v>0.4</v>
      </c>
      <c r="J2020" s="646">
        <v>0.4</v>
      </c>
    </row>
    <row r="2021" spans="1:10" ht="25.5" x14ac:dyDescent="0.2">
      <c r="A2021" s="640"/>
      <c r="B2021" s="640"/>
      <c r="C2021" s="640"/>
      <c r="D2021" s="640"/>
      <c r="E2021" s="640" t="s">
        <v>13209</v>
      </c>
      <c r="F2021" s="639">
        <v>0</v>
      </c>
      <c r="G2021" s="640" t="s">
        <v>13210</v>
      </c>
      <c r="H2021" s="639">
        <v>0</v>
      </c>
      <c r="I2021" s="640" t="s">
        <v>13211</v>
      </c>
      <c r="J2021" s="639">
        <v>0</v>
      </c>
    </row>
    <row r="2022" spans="1:10" ht="15" thickBot="1" x14ac:dyDescent="0.25">
      <c r="A2022" s="640"/>
      <c r="B2022" s="640"/>
      <c r="C2022" s="640"/>
      <c r="D2022" s="640"/>
      <c r="E2022" s="640" t="s">
        <v>13212</v>
      </c>
      <c r="F2022" s="639">
        <v>0.12</v>
      </c>
      <c r="G2022" s="640"/>
      <c r="H2022" s="822" t="s">
        <v>13213</v>
      </c>
      <c r="I2022" s="822"/>
      <c r="J2022" s="639">
        <v>0.56000000000000005</v>
      </c>
    </row>
    <row r="2023" spans="1:10" ht="0.95" customHeight="1" thickTop="1" x14ac:dyDescent="0.2">
      <c r="A2023" s="638"/>
      <c r="B2023" s="638"/>
      <c r="C2023" s="638"/>
      <c r="D2023" s="638"/>
      <c r="E2023" s="638"/>
      <c r="F2023" s="638"/>
      <c r="G2023" s="638"/>
      <c r="H2023" s="638"/>
      <c r="I2023" s="638"/>
      <c r="J2023" s="638"/>
    </row>
    <row r="2024" spans="1:10" ht="18" customHeight="1" x14ac:dyDescent="0.2">
      <c r="A2024" s="658" t="s">
        <v>13973</v>
      </c>
      <c r="B2024" s="656" t="s">
        <v>13186</v>
      </c>
      <c r="C2024" s="658" t="s">
        <v>13187</v>
      </c>
      <c r="D2024" s="658" t="s">
        <v>13188</v>
      </c>
      <c r="E2024" s="823" t="s">
        <v>13189</v>
      </c>
      <c r="F2024" s="823"/>
      <c r="G2024" s="657" t="s">
        <v>13190</v>
      </c>
      <c r="H2024" s="656" t="s">
        <v>13191</v>
      </c>
      <c r="I2024" s="656" t="s">
        <v>13192</v>
      </c>
      <c r="J2024" s="656" t="s">
        <v>13193</v>
      </c>
    </row>
    <row r="2025" spans="1:10" ht="36" customHeight="1" x14ac:dyDescent="0.2">
      <c r="A2025" s="654" t="s">
        <v>13194</v>
      </c>
      <c r="B2025" s="655" t="s">
        <v>13730</v>
      </c>
      <c r="C2025" s="654" t="s">
        <v>7</v>
      </c>
      <c r="D2025" s="654" t="s">
        <v>3012</v>
      </c>
      <c r="E2025" s="824" t="s">
        <v>13272</v>
      </c>
      <c r="F2025" s="824"/>
      <c r="G2025" s="653" t="s">
        <v>50</v>
      </c>
      <c r="H2025" s="652">
        <v>1</v>
      </c>
      <c r="I2025" s="651">
        <v>2.83</v>
      </c>
      <c r="J2025" s="651">
        <v>2.83</v>
      </c>
    </row>
    <row r="2026" spans="1:10" ht="36" customHeight="1" x14ac:dyDescent="0.2">
      <c r="A2026" s="649" t="s">
        <v>13197</v>
      </c>
      <c r="B2026" s="650" t="s">
        <v>13978</v>
      </c>
      <c r="C2026" s="649" t="s">
        <v>7</v>
      </c>
      <c r="D2026" s="649" t="s">
        <v>3009</v>
      </c>
      <c r="E2026" s="825" t="s">
        <v>13272</v>
      </c>
      <c r="F2026" s="825"/>
      <c r="G2026" s="648" t="s">
        <v>23</v>
      </c>
      <c r="H2026" s="647">
        <v>1</v>
      </c>
      <c r="I2026" s="646">
        <v>0.04</v>
      </c>
      <c r="J2026" s="646">
        <v>0.04</v>
      </c>
    </row>
    <row r="2027" spans="1:10" ht="36" customHeight="1" x14ac:dyDescent="0.2">
      <c r="A2027" s="649" t="s">
        <v>13197</v>
      </c>
      <c r="B2027" s="650" t="s">
        <v>13980</v>
      </c>
      <c r="C2027" s="649" t="s">
        <v>7</v>
      </c>
      <c r="D2027" s="649" t="s">
        <v>3010</v>
      </c>
      <c r="E2027" s="825" t="s">
        <v>13272</v>
      </c>
      <c r="F2027" s="825"/>
      <c r="G2027" s="648" t="s">
        <v>23</v>
      </c>
      <c r="H2027" s="647">
        <v>1</v>
      </c>
      <c r="I2027" s="646">
        <v>0.31</v>
      </c>
      <c r="J2027" s="646">
        <v>0.31</v>
      </c>
    </row>
    <row r="2028" spans="1:10" ht="36" customHeight="1" x14ac:dyDescent="0.2">
      <c r="A2028" s="649" t="s">
        <v>13197</v>
      </c>
      <c r="B2028" s="650" t="s">
        <v>13981</v>
      </c>
      <c r="C2028" s="649" t="s">
        <v>7</v>
      </c>
      <c r="D2028" s="649" t="s">
        <v>3011</v>
      </c>
      <c r="E2028" s="825" t="s">
        <v>13272</v>
      </c>
      <c r="F2028" s="825"/>
      <c r="G2028" s="648" t="s">
        <v>23</v>
      </c>
      <c r="H2028" s="647">
        <v>1</v>
      </c>
      <c r="I2028" s="646">
        <v>2.08</v>
      </c>
      <c r="J2028" s="646">
        <v>2.08</v>
      </c>
    </row>
    <row r="2029" spans="1:10" ht="36" customHeight="1" x14ac:dyDescent="0.2">
      <c r="A2029" s="649" t="s">
        <v>13197</v>
      </c>
      <c r="B2029" s="650" t="s">
        <v>13979</v>
      </c>
      <c r="C2029" s="649" t="s">
        <v>7</v>
      </c>
      <c r="D2029" s="649" t="s">
        <v>3008</v>
      </c>
      <c r="E2029" s="825" t="s">
        <v>13272</v>
      </c>
      <c r="F2029" s="825"/>
      <c r="G2029" s="648" t="s">
        <v>23</v>
      </c>
      <c r="H2029" s="647">
        <v>1</v>
      </c>
      <c r="I2029" s="646">
        <v>0.4</v>
      </c>
      <c r="J2029" s="646">
        <v>0.4</v>
      </c>
    </row>
    <row r="2030" spans="1:10" ht="25.5" x14ac:dyDescent="0.2">
      <c r="A2030" s="640"/>
      <c r="B2030" s="640"/>
      <c r="C2030" s="640"/>
      <c r="D2030" s="640"/>
      <c r="E2030" s="640" t="s">
        <v>13209</v>
      </c>
      <c r="F2030" s="639">
        <v>0</v>
      </c>
      <c r="G2030" s="640" t="s">
        <v>13210</v>
      </c>
      <c r="H2030" s="639">
        <v>0</v>
      </c>
      <c r="I2030" s="640" t="s">
        <v>13211</v>
      </c>
      <c r="J2030" s="639">
        <v>0</v>
      </c>
    </row>
    <row r="2031" spans="1:10" ht="15" thickBot="1" x14ac:dyDescent="0.25">
      <c r="A2031" s="640"/>
      <c r="B2031" s="640"/>
      <c r="C2031" s="640"/>
      <c r="D2031" s="640"/>
      <c r="E2031" s="640" t="s">
        <v>13212</v>
      </c>
      <c r="F2031" s="639">
        <v>0.79</v>
      </c>
      <c r="G2031" s="640"/>
      <c r="H2031" s="822" t="s">
        <v>13213</v>
      </c>
      <c r="I2031" s="822"/>
      <c r="J2031" s="639">
        <v>3.62</v>
      </c>
    </row>
    <row r="2032" spans="1:10" ht="0.95" customHeight="1" thickTop="1" x14ac:dyDescent="0.2">
      <c r="A2032" s="638"/>
      <c r="B2032" s="638"/>
      <c r="C2032" s="638"/>
      <c r="D2032" s="638"/>
      <c r="E2032" s="638"/>
      <c r="F2032" s="638"/>
      <c r="G2032" s="638"/>
      <c r="H2032" s="638"/>
      <c r="I2032" s="638"/>
      <c r="J2032" s="638"/>
    </row>
    <row r="2033" spans="1:10" ht="18" customHeight="1" x14ac:dyDescent="0.2">
      <c r="A2033" s="658" t="s">
        <v>13973</v>
      </c>
      <c r="B2033" s="656" t="s">
        <v>13186</v>
      </c>
      <c r="C2033" s="658" t="s">
        <v>13187</v>
      </c>
      <c r="D2033" s="658" t="s">
        <v>13188</v>
      </c>
      <c r="E2033" s="823" t="s">
        <v>13189</v>
      </c>
      <c r="F2033" s="823"/>
      <c r="G2033" s="657" t="s">
        <v>13190</v>
      </c>
      <c r="H2033" s="656" t="s">
        <v>13191</v>
      </c>
      <c r="I2033" s="656" t="s">
        <v>13192</v>
      </c>
      <c r="J2033" s="656" t="s">
        <v>13193</v>
      </c>
    </row>
    <row r="2034" spans="1:10" ht="36" customHeight="1" x14ac:dyDescent="0.2">
      <c r="A2034" s="654" t="s">
        <v>13194</v>
      </c>
      <c r="B2034" s="655" t="s">
        <v>13982</v>
      </c>
      <c r="C2034" s="654" t="s">
        <v>7</v>
      </c>
      <c r="D2034" s="654" t="s">
        <v>2396</v>
      </c>
      <c r="E2034" s="824" t="s">
        <v>13272</v>
      </c>
      <c r="F2034" s="824"/>
      <c r="G2034" s="653" t="s">
        <v>50</v>
      </c>
      <c r="H2034" s="652">
        <v>1</v>
      </c>
      <c r="I2034" s="651">
        <v>29.45</v>
      </c>
      <c r="J2034" s="651">
        <v>29.45</v>
      </c>
    </row>
    <row r="2035" spans="1:10" ht="36" customHeight="1" x14ac:dyDescent="0.2">
      <c r="A2035" s="649" t="s">
        <v>13197</v>
      </c>
      <c r="B2035" s="650" t="s">
        <v>13983</v>
      </c>
      <c r="C2035" s="649" t="s">
        <v>7</v>
      </c>
      <c r="D2035" s="649" t="s">
        <v>2395</v>
      </c>
      <c r="E2035" s="825" t="s">
        <v>13272</v>
      </c>
      <c r="F2035" s="825"/>
      <c r="G2035" s="648" t="s">
        <v>23</v>
      </c>
      <c r="H2035" s="647">
        <v>1</v>
      </c>
      <c r="I2035" s="646">
        <v>28.67</v>
      </c>
      <c r="J2035" s="646">
        <v>28.67</v>
      </c>
    </row>
    <row r="2036" spans="1:10" ht="36" customHeight="1" x14ac:dyDescent="0.2">
      <c r="A2036" s="649" t="s">
        <v>13197</v>
      </c>
      <c r="B2036" s="650" t="s">
        <v>13984</v>
      </c>
      <c r="C2036" s="649" t="s">
        <v>7</v>
      </c>
      <c r="D2036" s="649" t="s">
        <v>2393</v>
      </c>
      <c r="E2036" s="825" t="s">
        <v>13272</v>
      </c>
      <c r="F2036" s="825"/>
      <c r="G2036" s="648" t="s">
        <v>23</v>
      </c>
      <c r="H2036" s="647">
        <v>1</v>
      </c>
      <c r="I2036" s="646">
        <v>0.03</v>
      </c>
      <c r="J2036" s="646">
        <v>0.03</v>
      </c>
    </row>
    <row r="2037" spans="1:10" ht="36" customHeight="1" x14ac:dyDescent="0.2">
      <c r="A2037" s="649" t="s">
        <v>13197</v>
      </c>
      <c r="B2037" s="650" t="s">
        <v>13985</v>
      </c>
      <c r="C2037" s="649" t="s">
        <v>7</v>
      </c>
      <c r="D2037" s="649" t="s">
        <v>2392</v>
      </c>
      <c r="E2037" s="825" t="s">
        <v>13272</v>
      </c>
      <c r="F2037" s="825"/>
      <c r="G2037" s="648" t="s">
        <v>23</v>
      </c>
      <c r="H2037" s="647">
        <v>1</v>
      </c>
      <c r="I2037" s="646">
        <v>0.33</v>
      </c>
      <c r="J2037" s="646">
        <v>0.33</v>
      </c>
    </row>
    <row r="2038" spans="1:10" ht="36" customHeight="1" x14ac:dyDescent="0.2">
      <c r="A2038" s="649" t="s">
        <v>13197</v>
      </c>
      <c r="B2038" s="650" t="s">
        <v>13986</v>
      </c>
      <c r="C2038" s="649" t="s">
        <v>7</v>
      </c>
      <c r="D2038" s="649" t="s">
        <v>2394</v>
      </c>
      <c r="E2038" s="825" t="s">
        <v>13272</v>
      </c>
      <c r="F2038" s="825"/>
      <c r="G2038" s="648" t="s">
        <v>23</v>
      </c>
      <c r="H2038" s="647">
        <v>1</v>
      </c>
      <c r="I2038" s="646">
        <v>0.42</v>
      </c>
      <c r="J2038" s="646">
        <v>0.42</v>
      </c>
    </row>
    <row r="2039" spans="1:10" ht="25.5" x14ac:dyDescent="0.2">
      <c r="A2039" s="640"/>
      <c r="B2039" s="640"/>
      <c r="C2039" s="640"/>
      <c r="D2039" s="640"/>
      <c r="E2039" s="640" t="s">
        <v>13209</v>
      </c>
      <c r="F2039" s="639">
        <v>0</v>
      </c>
      <c r="G2039" s="640" t="s">
        <v>13210</v>
      </c>
      <c r="H2039" s="639">
        <v>0</v>
      </c>
      <c r="I2039" s="640" t="s">
        <v>13211</v>
      </c>
      <c r="J2039" s="639">
        <v>0</v>
      </c>
    </row>
    <row r="2040" spans="1:10" ht="15" thickBot="1" x14ac:dyDescent="0.25">
      <c r="A2040" s="640"/>
      <c r="B2040" s="640"/>
      <c r="C2040" s="640"/>
      <c r="D2040" s="640"/>
      <c r="E2040" s="640" t="s">
        <v>13212</v>
      </c>
      <c r="F2040" s="639">
        <v>8.31</v>
      </c>
      <c r="G2040" s="640"/>
      <c r="H2040" s="822" t="s">
        <v>13213</v>
      </c>
      <c r="I2040" s="822"/>
      <c r="J2040" s="639">
        <v>37.76</v>
      </c>
    </row>
    <row r="2041" spans="1:10" ht="0.95" customHeight="1" thickTop="1" x14ac:dyDescent="0.2">
      <c r="A2041" s="638"/>
      <c r="B2041" s="638"/>
      <c r="C2041" s="638"/>
      <c r="D2041" s="638"/>
      <c r="E2041" s="638"/>
      <c r="F2041" s="638"/>
      <c r="G2041" s="638"/>
      <c r="H2041" s="638"/>
      <c r="I2041" s="638"/>
      <c r="J2041" s="638"/>
    </row>
    <row r="2042" spans="1:10" ht="18" customHeight="1" x14ac:dyDescent="0.2">
      <c r="A2042" s="658" t="s">
        <v>13973</v>
      </c>
      <c r="B2042" s="656" t="s">
        <v>13186</v>
      </c>
      <c r="C2042" s="658" t="s">
        <v>13187</v>
      </c>
      <c r="D2042" s="658" t="s">
        <v>13188</v>
      </c>
      <c r="E2042" s="823" t="s">
        <v>13189</v>
      </c>
      <c r="F2042" s="823"/>
      <c r="G2042" s="657" t="s">
        <v>13190</v>
      </c>
      <c r="H2042" s="656" t="s">
        <v>13191</v>
      </c>
      <c r="I2042" s="656" t="s">
        <v>13192</v>
      </c>
      <c r="J2042" s="656" t="s">
        <v>13193</v>
      </c>
    </row>
    <row r="2043" spans="1:10" ht="36" customHeight="1" x14ac:dyDescent="0.2">
      <c r="A2043" s="654" t="s">
        <v>13194</v>
      </c>
      <c r="B2043" s="655" t="s">
        <v>13987</v>
      </c>
      <c r="C2043" s="654" t="s">
        <v>7</v>
      </c>
      <c r="D2043" s="654" t="s">
        <v>1395</v>
      </c>
      <c r="E2043" s="824" t="s">
        <v>13272</v>
      </c>
      <c r="F2043" s="824"/>
      <c r="G2043" s="653" t="s">
        <v>50</v>
      </c>
      <c r="H2043" s="652">
        <v>1</v>
      </c>
      <c r="I2043" s="651">
        <v>112.17</v>
      </c>
      <c r="J2043" s="651">
        <v>112.17</v>
      </c>
    </row>
    <row r="2044" spans="1:10" ht="36" customHeight="1" x14ac:dyDescent="0.2">
      <c r="A2044" s="649" t="s">
        <v>13197</v>
      </c>
      <c r="B2044" s="650" t="s">
        <v>13988</v>
      </c>
      <c r="C2044" s="649" t="s">
        <v>7</v>
      </c>
      <c r="D2044" s="649" t="s">
        <v>1393</v>
      </c>
      <c r="E2044" s="825" t="s">
        <v>13272</v>
      </c>
      <c r="F2044" s="825"/>
      <c r="G2044" s="648" t="s">
        <v>23</v>
      </c>
      <c r="H2044" s="647">
        <v>1</v>
      </c>
      <c r="I2044" s="646">
        <v>45.83</v>
      </c>
      <c r="J2044" s="646">
        <v>45.83</v>
      </c>
    </row>
    <row r="2045" spans="1:10" ht="36" customHeight="1" x14ac:dyDescent="0.2">
      <c r="A2045" s="649" t="s">
        <v>13197</v>
      </c>
      <c r="B2045" s="650" t="s">
        <v>13989</v>
      </c>
      <c r="C2045" s="649" t="s">
        <v>7</v>
      </c>
      <c r="D2045" s="649" t="s">
        <v>1390</v>
      </c>
      <c r="E2045" s="825" t="s">
        <v>13272</v>
      </c>
      <c r="F2045" s="825"/>
      <c r="G2045" s="648" t="s">
        <v>23</v>
      </c>
      <c r="H2045" s="647">
        <v>1</v>
      </c>
      <c r="I2045" s="646">
        <v>28.51</v>
      </c>
      <c r="J2045" s="646">
        <v>28.51</v>
      </c>
    </row>
    <row r="2046" spans="1:10" ht="48" customHeight="1" x14ac:dyDescent="0.2">
      <c r="A2046" s="649" t="s">
        <v>13197</v>
      </c>
      <c r="B2046" s="650" t="s">
        <v>13990</v>
      </c>
      <c r="C2046" s="649" t="s">
        <v>7</v>
      </c>
      <c r="D2046" s="649" t="s">
        <v>1392</v>
      </c>
      <c r="E2046" s="825" t="s">
        <v>13272</v>
      </c>
      <c r="F2046" s="825"/>
      <c r="G2046" s="648" t="s">
        <v>23</v>
      </c>
      <c r="H2046" s="647">
        <v>1</v>
      </c>
      <c r="I2046" s="646">
        <v>1.99</v>
      </c>
      <c r="J2046" s="646">
        <v>1.99</v>
      </c>
    </row>
    <row r="2047" spans="1:10" ht="48" customHeight="1" x14ac:dyDescent="0.2">
      <c r="A2047" s="649" t="s">
        <v>13197</v>
      </c>
      <c r="B2047" s="650" t="s">
        <v>13991</v>
      </c>
      <c r="C2047" s="649" t="s">
        <v>7</v>
      </c>
      <c r="D2047" s="649" t="s">
        <v>1394</v>
      </c>
      <c r="E2047" s="825" t="s">
        <v>13272</v>
      </c>
      <c r="F2047" s="825"/>
      <c r="G2047" s="648" t="s">
        <v>23</v>
      </c>
      <c r="H2047" s="647">
        <v>1</v>
      </c>
      <c r="I2047" s="646">
        <v>18.760000000000002</v>
      </c>
      <c r="J2047" s="646">
        <v>18.760000000000002</v>
      </c>
    </row>
    <row r="2048" spans="1:10" ht="36" customHeight="1" x14ac:dyDescent="0.2">
      <c r="A2048" s="649" t="s">
        <v>13197</v>
      </c>
      <c r="B2048" s="650" t="s">
        <v>13992</v>
      </c>
      <c r="C2048" s="649" t="s">
        <v>7</v>
      </c>
      <c r="D2048" s="649" t="s">
        <v>1391</v>
      </c>
      <c r="E2048" s="825" t="s">
        <v>13272</v>
      </c>
      <c r="F2048" s="825"/>
      <c r="G2048" s="648" t="s">
        <v>23</v>
      </c>
      <c r="H2048" s="647">
        <v>1</v>
      </c>
      <c r="I2048" s="646">
        <v>5.13</v>
      </c>
      <c r="J2048" s="646">
        <v>5.13</v>
      </c>
    </row>
    <row r="2049" spans="1:10" ht="24" customHeight="1" x14ac:dyDescent="0.2">
      <c r="A2049" s="649" t="s">
        <v>13197</v>
      </c>
      <c r="B2049" s="650" t="s">
        <v>13993</v>
      </c>
      <c r="C2049" s="649" t="s">
        <v>7</v>
      </c>
      <c r="D2049" s="649" t="s">
        <v>208</v>
      </c>
      <c r="E2049" s="825" t="s">
        <v>13196</v>
      </c>
      <c r="F2049" s="825"/>
      <c r="G2049" s="648" t="s">
        <v>23</v>
      </c>
      <c r="H2049" s="647">
        <v>1</v>
      </c>
      <c r="I2049" s="646">
        <v>11.95</v>
      </c>
      <c r="J2049" s="646">
        <v>11.95</v>
      </c>
    </row>
    <row r="2050" spans="1:10" ht="25.5" x14ac:dyDescent="0.2">
      <c r="A2050" s="640"/>
      <c r="B2050" s="640"/>
      <c r="C2050" s="640"/>
      <c r="D2050" s="640"/>
      <c r="E2050" s="640" t="s">
        <v>13209</v>
      </c>
      <c r="F2050" s="639">
        <v>4.9060088999999998</v>
      </c>
      <c r="G2050" s="640" t="s">
        <v>13210</v>
      </c>
      <c r="H2050" s="639">
        <v>4.12</v>
      </c>
      <c r="I2050" s="640" t="s">
        <v>13211</v>
      </c>
      <c r="J2050" s="639">
        <v>9.0299999999999994</v>
      </c>
    </row>
    <row r="2051" spans="1:10" ht="15" thickBot="1" x14ac:dyDescent="0.25">
      <c r="A2051" s="640"/>
      <c r="B2051" s="640"/>
      <c r="C2051" s="640"/>
      <c r="D2051" s="640"/>
      <c r="E2051" s="640" t="s">
        <v>13212</v>
      </c>
      <c r="F2051" s="639">
        <v>31.67</v>
      </c>
      <c r="G2051" s="640"/>
      <c r="H2051" s="822" t="s">
        <v>13213</v>
      </c>
      <c r="I2051" s="822"/>
      <c r="J2051" s="639">
        <v>143.84</v>
      </c>
    </row>
    <row r="2052" spans="1:10" ht="0.95" customHeight="1" thickTop="1" x14ac:dyDescent="0.2">
      <c r="A2052" s="638"/>
      <c r="B2052" s="638"/>
      <c r="C2052" s="638"/>
      <c r="D2052" s="638"/>
      <c r="E2052" s="638"/>
      <c r="F2052" s="638"/>
      <c r="G2052" s="638"/>
      <c r="H2052" s="638"/>
      <c r="I2052" s="638"/>
      <c r="J2052" s="638"/>
    </row>
    <row r="2053" spans="1:10" ht="18" customHeight="1" x14ac:dyDescent="0.2">
      <c r="A2053" s="658" t="s">
        <v>13973</v>
      </c>
      <c r="B2053" s="656" t="s">
        <v>13186</v>
      </c>
      <c r="C2053" s="658" t="s">
        <v>13187</v>
      </c>
      <c r="D2053" s="658" t="s">
        <v>13188</v>
      </c>
      <c r="E2053" s="823" t="s">
        <v>13189</v>
      </c>
      <c r="F2053" s="823"/>
      <c r="G2053" s="657" t="s">
        <v>13190</v>
      </c>
      <c r="H2053" s="656" t="s">
        <v>13191</v>
      </c>
      <c r="I2053" s="656" t="s">
        <v>13192</v>
      </c>
      <c r="J2053" s="656" t="s">
        <v>13193</v>
      </c>
    </row>
    <row r="2054" spans="1:10" ht="24" customHeight="1" x14ac:dyDescent="0.2">
      <c r="A2054" s="654" t="s">
        <v>13194</v>
      </c>
      <c r="B2054" s="655" t="s">
        <v>13273</v>
      </c>
      <c r="C2054" s="654" t="s">
        <v>7</v>
      </c>
      <c r="D2054" s="654" t="s">
        <v>91</v>
      </c>
      <c r="E2054" s="824" t="s">
        <v>13272</v>
      </c>
      <c r="F2054" s="824"/>
      <c r="G2054" s="653" t="s">
        <v>67</v>
      </c>
      <c r="H2054" s="652">
        <v>1</v>
      </c>
      <c r="I2054" s="651">
        <v>12.22</v>
      </c>
      <c r="J2054" s="651">
        <v>12.22</v>
      </c>
    </row>
    <row r="2055" spans="1:10" ht="24" customHeight="1" x14ac:dyDescent="0.2">
      <c r="A2055" s="649" t="s">
        <v>13197</v>
      </c>
      <c r="B2055" s="650" t="s">
        <v>13975</v>
      </c>
      <c r="C2055" s="649" t="s">
        <v>7</v>
      </c>
      <c r="D2055" s="649" t="s">
        <v>2959</v>
      </c>
      <c r="E2055" s="825" t="s">
        <v>13272</v>
      </c>
      <c r="F2055" s="825"/>
      <c r="G2055" s="648" t="s">
        <v>23</v>
      </c>
      <c r="H2055" s="647">
        <v>1</v>
      </c>
      <c r="I2055" s="646">
        <v>0.19</v>
      </c>
      <c r="J2055" s="646">
        <v>0.19</v>
      </c>
    </row>
    <row r="2056" spans="1:10" ht="24" customHeight="1" x14ac:dyDescent="0.2">
      <c r="A2056" s="649" t="s">
        <v>13197</v>
      </c>
      <c r="B2056" s="650" t="s">
        <v>13976</v>
      </c>
      <c r="C2056" s="649" t="s">
        <v>7</v>
      </c>
      <c r="D2056" s="649" t="s">
        <v>2958</v>
      </c>
      <c r="E2056" s="825" t="s">
        <v>13272</v>
      </c>
      <c r="F2056" s="825"/>
      <c r="G2056" s="648" t="s">
        <v>23</v>
      </c>
      <c r="H2056" s="647">
        <v>1</v>
      </c>
      <c r="I2056" s="646">
        <v>1.66</v>
      </c>
      <c r="J2056" s="646">
        <v>1.66</v>
      </c>
    </row>
    <row r="2057" spans="1:10" ht="24" customHeight="1" x14ac:dyDescent="0.2">
      <c r="A2057" s="649" t="s">
        <v>13197</v>
      </c>
      <c r="B2057" s="650" t="s">
        <v>13977</v>
      </c>
      <c r="C2057" s="649" t="s">
        <v>7</v>
      </c>
      <c r="D2057" s="649" t="s">
        <v>210</v>
      </c>
      <c r="E2057" s="825" t="s">
        <v>13196</v>
      </c>
      <c r="F2057" s="825"/>
      <c r="G2057" s="648" t="s">
        <v>23</v>
      </c>
      <c r="H2057" s="647">
        <v>1</v>
      </c>
      <c r="I2057" s="646">
        <v>10.37</v>
      </c>
      <c r="J2057" s="646">
        <v>10.37</v>
      </c>
    </row>
    <row r="2058" spans="1:10" ht="25.5" x14ac:dyDescent="0.2">
      <c r="A2058" s="640"/>
      <c r="B2058" s="640"/>
      <c r="C2058" s="640"/>
      <c r="D2058" s="640"/>
      <c r="E2058" s="640" t="s">
        <v>13209</v>
      </c>
      <c r="F2058" s="639">
        <v>4.0475931999999997</v>
      </c>
      <c r="G2058" s="640" t="s">
        <v>13210</v>
      </c>
      <c r="H2058" s="639">
        <v>3.4</v>
      </c>
      <c r="I2058" s="640" t="s">
        <v>13211</v>
      </c>
      <c r="J2058" s="639">
        <v>7.45</v>
      </c>
    </row>
    <row r="2059" spans="1:10" ht="15" thickBot="1" x14ac:dyDescent="0.25">
      <c r="A2059" s="640"/>
      <c r="B2059" s="640"/>
      <c r="C2059" s="640"/>
      <c r="D2059" s="640"/>
      <c r="E2059" s="640" t="s">
        <v>13212</v>
      </c>
      <c r="F2059" s="639">
        <v>3.45</v>
      </c>
      <c r="G2059" s="640"/>
      <c r="H2059" s="822" t="s">
        <v>13213</v>
      </c>
      <c r="I2059" s="822"/>
      <c r="J2059" s="639">
        <v>15.67</v>
      </c>
    </row>
    <row r="2060" spans="1:10" ht="0.95" customHeight="1" thickTop="1" x14ac:dyDescent="0.2">
      <c r="A2060" s="638"/>
      <c r="B2060" s="638"/>
      <c r="C2060" s="638"/>
      <c r="D2060" s="638"/>
      <c r="E2060" s="638"/>
      <c r="F2060" s="638"/>
      <c r="G2060" s="638"/>
      <c r="H2060" s="638"/>
      <c r="I2060" s="638"/>
      <c r="J2060" s="638"/>
    </row>
    <row r="2061" spans="1:10" ht="18" customHeight="1" x14ac:dyDescent="0.2">
      <c r="A2061" s="658" t="s">
        <v>13973</v>
      </c>
      <c r="B2061" s="656" t="s">
        <v>13186</v>
      </c>
      <c r="C2061" s="658" t="s">
        <v>13187</v>
      </c>
      <c r="D2061" s="658" t="s">
        <v>13188</v>
      </c>
      <c r="E2061" s="823" t="s">
        <v>13189</v>
      </c>
      <c r="F2061" s="823"/>
      <c r="G2061" s="657" t="s">
        <v>13190</v>
      </c>
      <c r="H2061" s="656" t="s">
        <v>13191</v>
      </c>
      <c r="I2061" s="656" t="s">
        <v>13192</v>
      </c>
      <c r="J2061" s="656" t="s">
        <v>13193</v>
      </c>
    </row>
    <row r="2062" spans="1:10" ht="24" customHeight="1" x14ac:dyDescent="0.2">
      <c r="A2062" s="654" t="s">
        <v>13194</v>
      </c>
      <c r="B2062" s="655" t="s">
        <v>13994</v>
      </c>
      <c r="C2062" s="654" t="s">
        <v>7</v>
      </c>
      <c r="D2062" s="654" t="s">
        <v>4119</v>
      </c>
      <c r="E2062" s="824" t="s">
        <v>13301</v>
      </c>
      <c r="F2062" s="824"/>
      <c r="G2062" s="653" t="s">
        <v>13243</v>
      </c>
      <c r="H2062" s="652">
        <v>1</v>
      </c>
      <c r="I2062" s="651">
        <v>12.32</v>
      </c>
      <c r="J2062" s="651">
        <v>12.32</v>
      </c>
    </row>
    <row r="2063" spans="1:10" ht="36" customHeight="1" x14ac:dyDescent="0.2">
      <c r="A2063" s="649" t="s">
        <v>13197</v>
      </c>
      <c r="B2063" s="650" t="s">
        <v>13302</v>
      </c>
      <c r="C2063" s="649" t="s">
        <v>7</v>
      </c>
      <c r="D2063" s="649" t="s">
        <v>2941</v>
      </c>
      <c r="E2063" s="825" t="s">
        <v>13301</v>
      </c>
      <c r="F2063" s="825"/>
      <c r="G2063" s="648" t="s">
        <v>13268</v>
      </c>
      <c r="H2063" s="647">
        <v>3.39E-2</v>
      </c>
      <c r="I2063" s="646">
        <v>265.55</v>
      </c>
      <c r="J2063" s="646">
        <v>9</v>
      </c>
    </row>
    <row r="2064" spans="1:10" ht="24" customHeight="1" x14ac:dyDescent="0.2">
      <c r="A2064" s="649" t="s">
        <v>13197</v>
      </c>
      <c r="B2064" s="650" t="s">
        <v>13244</v>
      </c>
      <c r="C2064" s="649" t="s">
        <v>7</v>
      </c>
      <c r="D2064" s="649" t="s">
        <v>25</v>
      </c>
      <c r="E2064" s="825" t="s">
        <v>13196</v>
      </c>
      <c r="F2064" s="825"/>
      <c r="G2064" s="648" t="s">
        <v>23</v>
      </c>
      <c r="H2064" s="647">
        <v>4.4400000000000002E-2</v>
      </c>
      <c r="I2064" s="646">
        <v>13.34</v>
      </c>
      <c r="J2064" s="646">
        <v>0.59</v>
      </c>
    </row>
    <row r="2065" spans="1:10" ht="24" customHeight="1" x14ac:dyDescent="0.2">
      <c r="A2065" s="649" t="s">
        <v>13197</v>
      </c>
      <c r="B2065" s="650" t="s">
        <v>13252</v>
      </c>
      <c r="C2065" s="649" t="s">
        <v>7</v>
      </c>
      <c r="D2065" s="649" t="s">
        <v>53</v>
      </c>
      <c r="E2065" s="825" t="s">
        <v>13196</v>
      </c>
      <c r="F2065" s="825"/>
      <c r="G2065" s="648" t="s">
        <v>23</v>
      </c>
      <c r="H2065" s="647">
        <v>0.16309999999999999</v>
      </c>
      <c r="I2065" s="646">
        <v>16.78</v>
      </c>
      <c r="J2065" s="646">
        <v>2.73</v>
      </c>
    </row>
    <row r="2066" spans="1:10" ht="25.5" x14ac:dyDescent="0.2">
      <c r="A2066" s="640"/>
      <c r="B2066" s="640"/>
      <c r="C2066" s="640"/>
      <c r="D2066" s="640"/>
      <c r="E2066" s="640" t="s">
        <v>13209</v>
      </c>
      <c r="F2066" s="639">
        <v>1.9613169618602631</v>
      </c>
      <c r="G2066" s="640" t="s">
        <v>13210</v>
      </c>
      <c r="H2066" s="639">
        <v>1.65</v>
      </c>
      <c r="I2066" s="640" t="s">
        <v>13211</v>
      </c>
      <c r="J2066" s="639">
        <v>3.61</v>
      </c>
    </row>
    <row r="2067" spans="1:10" ht="15" thickBot="1" x14ac:dyDescent="0.25">
      <c r="A2067" s="640"/>
      <c r="B2067" s="640"/>
      <c r="C2067" s="640"/>
      <c r="D2067" s="640"/>
      <c r="E2067" s="640" t="s">
        <v>13212</v>
      </c>
      <c r="F2067" s="639">
        <v>3.47</v>
      </c>
      <c r="G2067" s="640"/>
      <c r="H2067" s="822" t="s">
        <v>13213</v>
      </c>
      <c r="I2067" s="822"/>
      <c r="J2067" s="639">
        <v>15.79</v>
      </c>
    </row>
    <row r="2068" spans="1:10" ht="0.95" customHeight="1" thickTop="1" x14ac:dyDescent="0.2">
      <c r="A2068" s="638"/>
      <c r="B2068" s="638"/>
      <c r="C2068" s="638"/>
      <c r="D2068" s="638"/>
      <c r="E2068" s="638"/>
      <c r="F2068" s="638"/>
      <c r="G2068" s="638"/>
      <c r="H2068" s="638"/>
      <c r="I2068" s="638"/>
      <c r="J2068" s="638"/>
    </row>
    <row r="2069" spans="1:10" ht="18" customHeight="1" x14ac:dyDescent="0.2">
      <c r="A2069" s="658" t="s">
        <v>13973</v>
      </c>
      <c r="B2069" s="656" t="s">
        <v>13186</v>
      </c>
      <c r="C2069" s="658" t="s">
        <v>13187</v>
      </c>
      <c r="D2069" s="658" t="s">
        <v>13188</v>
      </c>
      <c r="E2069" s="823" t="s">
        <v>13189</v>
      </c>
      <c r="F2069" s="823"/>
      <c r="G2069" s="657" t="s">
        <v>13190</v>
      </c>
      <c r="H2069" s="656" t="s">
        <v>13191</v>
      </c>
      <c r="I2069" s="656" t="s">
        <v>13192</v>
      </c>
      <c r="J2069" s="656" t="s">
        <v>13193</v>
      </c>
    </row>
    <row r="2070" spans="1:10" ht="24" customHeight="1" x14ac:dyDescent="0.2">
      <c r="A2070" s="654" t="s">
        <v>13194</v>
      </c>
      <c r="B2070" s="655" t="s">
        <v>13995</v>
      </c>
      <c r="C2070" s="654" t="s">
        <v>7</v>
      </c>
      <c r="D2070" s="654" t="s">
        <v>631</v>
      </c>
      <c r="E2070" s="824" t="s">
        <v>13301</v>
      </c>
      <c r="F2070" s="824"/>
      <c r="G2070" s="653" t="s">
        <v>38</v>
      </c>
      <c r="H2070" s="652">
        <v>1</v>
      </c>
      <c r="I2070" s="651">
        <v>11.81</v>
      </c>
      <c r="J2070" s="651">
        <v>11.81</v>
      </c>
    </row>
    <row r="2071" spans="1:10" ht="48" customHeight="1" x14ac:dyDescent="0.2">
      <c r="A2071" s="649" t="s">
        <v>13197</v>
      </c>
      <c r="B2071" s="650" t="s">
        <v>13996</v>
      </c>
      <c r="C2071" s="649" t="s">
        <v>7</v>
      </c>
      <c r="D2071" s="649" t="s">
        <v>3160</v>
      </c>
      <c r="E2071" s="825" t="s">
        <v>13272</v>
      </c>
      <c r="F2071" s="825"/>
      <c r="G2071" s="648" t="s">
        <v>67</v>
      </c>
      <c r="H2071" s="647">
        <v>0.14599999999999999</v>
      </c>
      <c r="I2071" s="646">
        <v>11.72</v>
      </c>
      <c r="J2071" s="646">
        <v>1.71</v>
      </c>
    </row>
    <row r="2072" spans="1:10" ht="48" customHeight="1" x14ac:dyDescent="0.2">
      <c r="A2072" s="649" t="s">
        <v>13197</v>
      </c>
      <c r="B2072" s="650" t="s">
        <v>13997</v>
      </c>
      <c r="C2072" s="649" t="s">
        <v>7</v>
      </c>
      <c r="D2072" s="649" t="s">
        <v>3159</v>
      </c>
      <c r="E2072" s="825" t="s">
        <v>13272</v>
      </c>
      <c r="F2072" s="825"/>
      <c r="G2072" s="648" t="s">
        <v>50</v>
      </c>
      <c r="H2072" s="647">
        <v>0.18</v>
      </c>
      <c r="I2072" s="646">
        <v>13.23</v>
      </c>
      <c r="J2072" s="646">
        <v>2.38</v>
      </c>
    </row>
    <row r="2073" spans="1:10" ht="24" customHeight="1" x14ac:dyDescent="0.2">
      <c r="A2073" s="649" t="s">
        <v>13197</v>
      </c>
      <c r="B2073" s="650" t="s">
        <v>13244</v>
      </c>
      <c r="C2073" s="649" t="s">
        <v>7</v>
      </c>
      <c r="D2073" s="649" t="s">
        <v>25</v>
      </c>
      <c r="E2073" s="825" t="s">
        <v>13196</v>
      </c>
      <c r="F2073" s="825"/>
      <c r="G2073" s="648" t="s">
        <v>23</v>
      </c>
      <c r="H2073" s="647">
        <v>0.32600000000000001</v>
      </c>
      <c r="I2073" s="646">
        <v>13.34</v>
      </c>
      <c r="J2073" s="646">
        <v>4.34</v>
      </c>
    </row>
    <row r="2074" spans="1:10" ht="24" customHeight="1" x14ac:dyDescent="0.2">
      <c r="A2074" s="649" t="s">
        <v>13197</v>
      </c>
      <c r="B2074" s="650" t="s">
        <v>13977</v>
      </c>
      <c r="C2074" s="649" t="s">
        <v>7</v>
      </c>
      <c r="D2074" s="649" t="s">
        <v>210</v>
      </c>
      <c r="E2074" s="825" t="s">
        <v>13196</v>
      </c>
      <c r="F2074" s="825"/>
      <c r="G2074" s="648" t="s">
        <v>23</v>
      </c>
      <c r="H2074" s="647">
        <v>0.32600000000000001</v>
      </c>
      <c r="I2074" s="646">
        <v>10.37</v>
      </c>
      <c r="J2074" s="646">
        <v>3.38</v>
      </c>
    </row>
    <row r="2075" spans="1:10" ht="25.5" x14ac:dyDescent="0.2">
      <c r="A2075" s="640"/>
      <c r="B2075" s="640"/>
      <c r="C2075" s="640"/>
      <c r="D2075" s="640"/>
      <c r="E2075" s="640" t="s">
        <v>13209</v>
      </c>
      <c r="F2075" s="639">
        <v>4.3355427577963708</v>
      </c>
      <c r="G2075" s="640" t="s">
        <v>13210</v>
      </c>
      <c r="H2075" s="639">
        <v>3.64</v>
      </c>
      <c r="I2075" s="640" t="s">
        <v>13211</v>
      </c>
      <c r="J2075" s="639">
        <v>7.98</v>
      </c>
    </row>
    <row r="2076" spans="1:10" ht="15" thickBot="1" x14ac:dyDescent="0.25">
      <c r="A2076" s="640"/>
      <c r="B2076" s="640"/>
      <c r="C2076" s="640"/>
      <c r="D2076" s="640"/>
      <c r="E2076" s="640" t="s">
        <v>13212</v>
      </c>
      <c r="F2076" s="639">
        <v>3.33</v>
      </c>
      <c r="G2076" s="640"/>
      <c r="H2076" s="822" t="s">
        <v>13213</v>
      </c>
      <c r="I2076" s="822"/>
      <c r="J2076" s="639">
        <v>15.14</v>
      </c>
    </row>
    <row r="2077" spans="1:10" ht="0.95" customHeight="1" thickTop="1" x14ac:dyDescent="0.2">
      <c r="A2077" s="638"/>
      <c r="B2077" s="638"/>
      <c r="C2077" s="638"/>
      <c r="D2077" s="638"/>
      <c r="E2077" s="638"/>
      <c r="F2077" s="638"/>
      <c r="G2077" s="638"/>
      <c r="H2077" s="638"/>
      <c r="I2077" s="638"/>
      <c r="J2077" s="638"/>
    </row>
    <row r="2078" spans="1:10" ht="18" customHeight="1" x14ac:dyDescent="0.2">
      <c r="A2078" s="658" t="s">
        <v>13973</v>
      </c>
      <c r="B2078" s="656" t="s">
        <v>13186</v>
      </c>
      <c r="C2078" s="658" t="s">
        <v>13187</v>
      </c>
      <c r="D2078" s="658" t="s">
        <v>13188</v>
      </c>
      <c r="E2078" s="823" t="s">
        <v>13189</v>
      </c>
      <c r="F2078" s="823"/>
      <c r="G2078" s="657" t="s">
        <v>13190</v>
      </c>
      <c r="H2078" s="656" t="s">
        <v>13191</v>
      </c>
      <c r="I2078" s="656" t="s">
        <v>13192</v>
      </c>
      <c r="J2078" s="656" t="s">
        <v>13193</v>
      </c>
    </row>
    <row r="2079" spans="1:10" ht="48" customHeight="1" x14ac:dyDescent="0.2">
      <c r="A2079" s="654" t="s">
        <v>13194</v>
      </c>
      <c r="B2079" s="655" t="s">
        <v>13998</v>
      </c>
      <c r="C2079" s="654" t="s">
        <v>7</v>
      </c>
      <c r="D2079" s="654" t="s">
        <v>12432</v>
      </c>
      <c r="E2079" s="824" t="s">
        <v>13301</v>
      </c>
      <c r="F2079" s="824"/>
      <c r="G2079" s="653" t="s">
        <v>18</v>
      </c>
      <c r="H2079" s="652">
        <v>1</v>
      </c>
      <c r="I2079" s="651">
        <v>97.93</v>
      </c>
      <c r="J2079" s="651">
        <v>97.93</v>
      </c>
    </row>
    <row r="2080" spans="1:10" ht="60" customHeight="1" x14ac:dyDescent="0.2">
      <c r="A2080" s="649" t="s">
        <v>13197</v>
      </c>
      <c r="B2080" s="650" t="s">
        <v>13999</v>
      </c>
      <c r="C2080" s="649" t="s">
        <v>7</v>
      </c>
      <c r="D2080" s="649" t="s">
        <v>1942</v>
      </c>
      <c r="E2080" s="825" t="s">
        <v>13272</v>
      </c>
      <c r="F2080" s="825"/>
      <c r="G2080" s="648" t="s">
        <v>50</v>
      </c>
      <c r="H2080" s="647">
        <v>2.4199999999999999E-2</v>
      </c>
      <c r="I2080" s="646">
        <v>383.65</v>
      </c>
      <c r="J2080" s="646">
        <v>9.2799999999999994</v>
      </c>
    </row>
    <row r="2081" spans="1:10" ht="60" customHeight="1" x14ac:dyDescent="0.2">
      <c r="A2081" s="649" t="s">
        <v>13197</v>
      </c>
      <c r="B2081" s="650" t="s">
        <v>14000</v>
      </c>
      <c r="C2081" s="649" t="s">
        <v>7</v>
      </c>
      <c r="D2081" s="649" t="s">
        <v>1943</v>
      </c>
      <c r="E2081" s="825" t="s">
        <v>13272</v>
      </c>
      <c r="F2081" s="825"/>
      <c r="G2081" s="648" t="s">
        <v>67</v>
      </c>
      <c r="H2081" s="647">
        <v>5.9400000000000001E-2</v>
      </c>
      <c r="I2081" s="646">
        <v>152.4</v>
      </c>
      <c r="J2081" s="646">
        <v>9.0500000000000007</v>
      </c>
    </row>
    <row r="2082" spans="1:10" ht="24" customHeight="1" x14ac:dyDescent="0.2">
      <c r="A2082" s="649" t="s">
        <v>13197</v>
      </c>
      <c r="B2082" s="650" t="s">
        <v>14001</v>
      </c>
      <c r="C2082" s="649" t="s">
        <v>7</v>
      </c>
      <c r="D2082" s="649" t="s">
        <v>3141</v>
      </c>
      <c r="E2082" s="825" t="s">
        <v>13301</v>
      </c>
      <c r="F2082" s="825"/>
      <c r="G2082" s="648" t="s">
        <v>21</v>
      </c>
      <c r="H2082" s="647">
        <v>2.2427999999999999</v>
      </c>
      <c r="I2082" s="646">
        <v>7.45</v>
      </c>
      <c r="J2082" s="646">
        <v>16.7</v>
      </c>
    </row>
    <row r="2083" spans="1:10" ht="24" customHeight="1" x14ac:dyDescent="0.2">
      <c r="A2083" s="649" t="s">
        <v>13197</v>
      </c>
      <c r="B2083" s="650" t="s">
        <v>14002</v>
      </c>
      <c r="C2083" s="649" t="s">
        <v>7</v>
      </c>
      <c r="D2083" s="649" t="s">
        <v>3145</v>
      </c>
      <c r="E2083" s="825" t="s">
        <v>13301</v>
      </c>
      <c r="F2083" s="825"/>
      <c r="G2083" s="648" t="s">
        <v>21</v>
      </c>
      <c r="H2083" s="647">
        <v>0.2185</v>
      </c>
      <c r="I2083" s="646">
        <v>10.69</v>
      </c>
      <c r="J2083" s="646">
        <v>2.33</v>
      </c>
    </row>
    <row r="2084" spans="1:10" ht="48" customHeight="1" x14ac:dyDescent="0.2">
      <c r="A2084" s="649" t="s">
        <v>13197</v>
      </c>
      <c r="B2084" s="650" t="s">
        <v>13287</v>
      </c>
      <c r="C2084" s="649" t="s">
        <v>7</v>
      </c>
      <c r="D2084" s="649" t="s">
        <v>10829</v>
      </c>
      <c r="E2084" s="825" t="s">
        <v>13288</v>
      </c>
      <c r="F2084" s="825"/>
      <c r="G2084" s="648" t="s">
        <v>13268</v>
      </c>
      <c r="H2084" s="647">
        <v>9.6600000000000005E-2</v>
      </c>
      <c r="I2084" s="646">
        <v>5</v>
      </c>
      <c r="J2084" s="646">
        <v>0.48</v>
      </c>
    </row>
    <row r="2085" spans="1:10" ht="36" customHeight="1" x14ac:dyDescent="0.2">
      <c r="A2085" s="649" t="s">
        <v>13197</v>
      </c>
      <c r="B2085" s="650" t="s">
        <v>14003</v>
      </c>
      <c r="C2085" s="649" t="s">
        <v>7</v>
      </c>
      <c r="D2085" s="649" t="s">
        <v>10798</v>
      </c>
      <c r="E2085" s="825" t="s">
        <v>13288</v>
      </c>
      <c r="F2085" s="825"/>
      <c r="G2085" s="648" t="s">
        <v>112</v>
      </c>
      <c r="H2085" s="647">
        <v>2.9000000000000001E-2</v>
      </c>
      <c r="I2085" s="646">
        <v>1.83</v>
      </c>
      <c r="J2085" s="646">
        <v>0.05</v>
      </c>
    </row>
    <row r="2086" spans="1:10" ht="24" customHeight="1" x14ac:dyDescent="0.2">
      <c r="A2086" s="649" t="s">
        <v>13197</v>
      </c>
      <c r="B2086" s="650" t="s">
        <v>13244</v>
      </c>
      <c r="C2086" s="649" t="s">
        <v>7</v>
      </c>
      <c r="D2086" s="649" t="s">
        <v>25</v>
      </c>
      <c r="E2086" s="825" t="s">
        <v>13196</v>
      </c>
      <c r="F2086" s="825"/>
      <c r="G2086" s="648" t="s">
        <v>23</v>
      </c>
      <c r="H2086" s="647">
        <v>0.25090000000000001</v>
      </c>
      <c r="I2086" s="646">
        <v>13.34</v>
      </c>
      <c r="J2086" s="646">
        <v>3.34</v>
      </c>
    </row>
    <row r="2087" spans="1:10" ht="24" customHeight="1" x14ac:dyDescent="0.2">
      <c r="A2087" s="649" t="s">
        <v>13197</v>
      </c>
      <c r="B2087" s="650" t="s">
        <v>14004</v>
      </c>
      <c r="C2087" s="649" t="s">
        <v>7</v>
      </c>
      <c r="D2087" s="649" t="s">
        <v>457</v>
      </c>
      <c r="E2087" s="825" t="s">
        <v>13196</v>
      </c>
      <c r="F2087" s="825"/>
      <c r="G2087" s="648" t="s">
        <v>23</v>
      </c>
      <c r="H2087" s="647">
        <v>8.3599999999999994E-2</v>
      </c>
      <c r="I2087" s="646">
        <v>19</v>
      </c>
      <c r="J2087" s="646">
        <v>1.58</v>
      </c>
    </row>
    <row r="2088" spans="1:10" ht="24" customHeight="1" x14ac:dyDescent="0.2">
      <c r="A2088" s="649" t="s">
        <v>13197</v>
      </c>
      <c r="B2088" s="650" t="s">
        <v>14005</v>
      </c>
      <c r="C2088" s="649" t="s">
        <v>7</v>
      </c>
      <c r="D2088" s="649" t="s">
        <v>459</v>
      </c>
      <c r="E2088" s="825" t="s">
        <v>13196</v>
      </c>
      <c r="F2088" s="825"/>
      <c r="G2088" s="648" t="s">
        <v>23</v>
      </c>
      <c r="H2088" s="647">
        <v>1.5699999999999999E-2</v>
      </c>
      <c r="I2088" s="646">
        <v>90.11</v>
      </c>
      <c r="J2088" s="646">
        <v>1.41</v>
      </c>
    </row>
    <row r="2089" spans="1:10" ht="36" customHeight="1" x14ac:dyDescent="0.2">
      <c r="A2089" s="644" t="s">
        <v>13199</v>
      </c>
      <c r="B2089" s="645" t="s">
        <v>14006</v>
      </c>
      <c r="C2089" s="644" t="s">
        <v>7</v>
      </c>
      <c r="D2089" s="644" t="s">
        <v>10439</v>
      </c>
      <c r="E2089" s="821">
        <v>0</v>
      </c>
      <c r="F2089" s="821"/>
      <c r="G2089" s="643" t="s">
        <v>13268</v>
      </c>
      <c r="H2089" s="642">
        <v>0.1133</v>
      </c>
      <c r="I2089" s="641">
        <v>474.08</v>
      </c>
      <c r="J2089" s="641">
        <v>53.71</v>
      </c>
    </row>
    <row r="2090" spans="1:10" ht="25.5" x14ac:dyDescent="0.2">
      <c r="A2090" s="640"/>
      <c r="B2090" s="640"/>
      <c r="C2090" s="640"/>
      <c r="D2090" s="640"/>
      <c r="E2090" s="640" t="s">
        <v>13209</v>
      </c>
      <c r="F2090" s="639">
        <v>4.4007388894925565</v>
      </c>
      <c r="G2090" s="640" t="s">
        <v>13210</v>
      </c>
      <c r="H2090" s="639">
        <v>3.7</v>
      </c>
      <c r="I2090" s="640" t="s">
        <v>13211</v>
      </c>
      <c r="J2090" s="639">
        <v>8.1</v>
      </c>
    </row>
    <row r="2091" spans="1:10" ht="15" thickBot="1" x14ac:dyDescent="0.25">
      <c r="A2091" s="640"/>
      <c r="B2091" s="640"/>
      <c r="C2091" s="640"/>
      <c r="D2091" s="640"/>
      <c r="E2091" s="640" t="s">
        <v>13212</v>
      </c>
      <c r="F2091" s="639">
        <v>27.65</v>
      </c>
      <c r="G2091" s="640"/>
      <c r="H2091" s="822" t="s">
        <v>13213</v>
      </c>
      <c r="I2091" s="822"/>
      <c r="J2091" s="639">
        <v>125.58</v>
      </c>
    </row>
    <row r="2092" spans="1:10" ht="0.95" customHeight="1" thickTop="1" x14ac:dyDescent="0.2">
      <c r="A2092" s="638"/>
      <c r="B2092" s="638"/>
      <c r="C2092" s="638"/>
      <c r="D2092" s="638"/>
      <c r="E2092" s="638"/>
      <c r="F2092" s="638"/>
      <c r="G2092" s="638"/>
      <c r="H2092" s="638"/>
      <c r="I2092" s="638"/>
      <c r="J2092" s="638"/>
    </row>
    <row r="2093" spans="1:10" ht="18" customHeight="1" x14ac:dyDescent="0.2">
      <c r="A2093" s="658" t="s">
        <v>13973</v>
      </c>
      <c r="B2093" s="656" t="s">
        <v>13186</v>
      </c>
      <c r="C2093" s="658" t="s">
        <v>13187</v>
      </c>
      <c r="D2093" s="658" t="s">
        <v>13188</v>
      </c>
      <c r="E2093" s="823" t="s">
        <v>13189</v>
      </c>
      <c r="F2093" s="823"/>
      <c r="G2093" s="657" t="s">
        <v>13190</v>
      </c>
      <c r="H2093" s="656" t="s">
        <v>13191</v>
      </c>
      <c r="I2093" s="656" t="s">
        <v>13192</v>
      </c>
      <c r="J2093" s="656" t="s">
        <v>13193</v>
      </c>
    </row>
    <row r="2094" spans="1:10" ht="36" customHeight="1" x14ac:dyDescent="0.2">
      <c r="A2094" s="654" t="s">
        <v>13194</v>
      </c>
      <c r="B2094" s="655" t="s">
        <v>14007</v>
      </c>
      <c r="C2094" s="654" t="s">
        <v>7</v>
      </c>
      <c r="D2094" s="654" t="s">
        <v>3718</v>
      </c>
      <c r="E2094" s="824" t="s">
        <v>13301</v>
      </c>
      <c r="F2094" s="824"/>
      <c r="G2094" s="653" t="s">
        <v>13268</v>
      </c>
      <c r="H2094" s="652">
        <v>1</v>
      </c>
      <c r="I2094" s="651">
        <v>525.47</v>
      </c>
      <c r="J2094" s="651">
        <v>525.47</v>
      </c>
    </row>
    <row r="2095" spans="1:10" ht="36" customHeight="1" x14ac:dyDescent="0.2">
      <c r="A2095" s="649" t="s">
        <v>13197</v>
      </c>
      <c r="B2095" s="650" t="s">
        <v>13327</v>
      </c>
      <c r="C2095" s="649" t="s">
        <v>7</v>
      </c>
      <c r="D2095" s="649" t="s">
        <v>1910</v>
      </c>
      <c r="E2095" s="825" t="s">
        <v>13272</v>
      </c>
      <c r="F2095" s="825"/>
      <c r="G2095" s="648" t="s">
        <v>67</v>
      </c>
      <c r="H2095" s="647">
        <v>6.6000000000000003E-2</v>
      </c>
      <c r="I2095" s="646">
        <v>0.3</v>
      </c>
      <c r="J2095" s="646">
        <v>0.01</v>
      </c>
    </row>
    <row r="2096" spans="1:10" ht="36" customHeight="1" x14ac:dyDescent="0.2">
      <c r="A2096" s="649" t="s">
        <v>13197</v>
      </c>
      <c r="B2096" s="650" t="s">
        <v>13328</v>
      </c>
      <c r="C2096" s="649" t="s">
        <v>7</v>
      </c>
      <c r="D2096" s="649" t="s">
        <v>1909</v>
      </c>
      <c r="E2096" s="825" t="s">
        <v>13272</v>
      </c>
      <c r="F2096" s="825"/>
      <c r="G2096" s="648" t="s">
        <v>50</v>
      </c>
      <c r="H2096" s="647">
        <v>6.6000000000000003E-2</v>
      </c>
      <c r="I2096" s="646">
        <v>1.53</v>
      </c>
      <c r="J2096" s="646">
        <v>0.1</v>
      </c>
    </row>
    <row r="2097" spans="1:10" ht="24" customHeight="1" x14ac:dyDescent="0.2">
      <c r="A2097" s="649" t="s">
        <v>13197</v>
      </c>
      <c r="B2097" s="650" t="s">
        <v>13244</v>
      </c>
      <c r="C2097" s="649" t="s">
        <v>7</v>
      </c>
      <c r="D2097" s="649" t="s">
        <v>25</v>
      </c>
      <c r="E2097" s="825" t="s">
        <v>13196</v>
      </c>
      <c r="F2097" s="825"/>
      <c r="G2097" s="648" t="s">
        <v>23</v>
      </c>
      <c r="H2097" s="647">
        <v>0.504</v>
      </c>
      <c r="I2097" s="646">
        <v>13.34</v>
      </c>
      <c r="J2097" s="646">
        <v>6.72</v>
      </c>
    </row>
    <row r="2098" spans="1:10" ht="24" customHeight="1" x14ac:dyDescent="0.2">
      <c r="A2098" s="649" t="s">
        <v>13197</v>
      </c>
      <c r="B2098" s="650" t="s">
        <v>13252</v>
      </c>
      <c r="C2098" s="649" t="s">
        <v>7</v>
      </c>
      <c r="D2098" s="649" t="s">
        <v>53</v>
      </c>
      <c r="E2098" s="825" t="s">
        <v>13196</v>
      </c>
      <c r="F2098" s="825"/>
      <c r="G2098" s="648" t="s">
        <v>23</v>
      </c>
      <c r="H2098" s="647">
        <v>0.504</v>
      </c>
      <c r="I2098" s="646">
        <v>16.78</v>
      </c>
      <c r="J2098" s="646">
        <v>8.4499999999999993</v>
      </c>
    </row>
    <row r="2099" spans="1:10" ht="36" customHeight="1" x14ac:dyDescent="0.2">
      <c r="A2099" s="644" t="s">
        <v>13199</v>
      </c>
      <c r="B2099" s="645" t="s">
        <v>13329</v>
      </c>
      <c r="C2099" s="644" t="s">
        <v>7</v>
      </c>
      <c r="D2099" s="644" t="s">
        <v>6006</v>
      </c>
      <c r="E2099" s="821" t="s">
        <v>13220</v>
      </c>
      <c r="F2099" s="821"/>
      <c r="G2099" s="643" t="s">
        <v>13268</v>
      </c>
      <c r="H2099" s="642">
        <v>1.163</v>
      </c>
      <c r="I2099" s="641">
        <v>438.69</v>
      </c>
      <c r="J2099" s="641">
        <v>510.19</v>
      </c>
    </row>
    <row r="2100" spans="1:10" ht="25.5" x14ac:dyDescent="0.2">
      <c r="A2100" s="640"/>
      <c r="B2100" s="640"/>
      <c r="C2100" s="640"/>
      <c r="D2100" s="640"/>
      <c r="E2100" s="640" t="s">
        <v>13209</v>
      </c>
      <c r="F2100" s="639">
        <v>6.1827664891883085</v>
      </c>
      <c r="G2100" s="640" t="s">
        <v>13210</v>
      </c>
      <c r="H2100" s="639">
        <v>5.2</v>
      </c>
      <c r="I2100" s="640" t="s">
        <v>13211</v>
      </c>
      <c r="J2100" s="639">
        <v>11.38</v>
      </c>
    </row>
    <row r="2101" spans="1:10" ht="15" thickBot="1" x14ac:dyDescent="0.25">
      <c r="A2101" s="640"/>
      <c r="B2101" s="640"/>
      <c r="C2101" s="640"/>
      <c r="D2101" s="640"/>
      <c r="E2101" s="640" t="s">
        <v>13212</v>
      </c>
      <c r="F2101" s="639">
        <v>148.38999999999999</v>
      </c>
      <c r="G2101" s="640"/>
      <c r="H2101" s="822" t="s">
        <v>13213</v>
      </c>
      <c r="I2101" s="822"/>
      <c r="J2101" s="639">
        <v>673.86</v>
      </c>
    </row>
    <row r="2102" spans="1:10" ht="0.95" customHeight="1" thickTop="1" x14ac:dyDescent="0.2">
      <c r="A2102" s="638"/>
      <c r="B2102" s="638"/>
      <c r="C2102" s="638"/>
      <c r="D2102" s="638"/>
      <c r="E2102" s="638"/>
      <c r="F2102" s="638"/>
      <c r="G2102" s="638"/>
      <c r="H2102" s="638"/>
      <c r="I2102" s="638"/>
      <c r="J2102" s="638"/>
    </row>
    <row r="2103" spans="1:10" ht="18" customHeight="1" x14ac:dyDescent="0.2">
      <c r="A2103" s="658" t="s">
        <v>13973</v>
      </c>
      <c r="B2103" s="656" t="s">
        <v>13186</v>
      </c>
      <c r="C2103" s="658" t="s">
        <v>13187</v>
      </c>
      <c r="D2103" s="658" t="s">
        <v>13188</v>
      </c>
      <c r="E2103" s="823" t="s">
        <v>13189</v>
      </c>
      <c r="F2103" s="823"/>
      <c r="G2103" s="657" t="s">
        <v>13190</v>
      </c>
      <c r="H2103" s="656" t="s">
        <v>13191</v>
      </c>
      <c r="I2103" s="656" t="s">
        <v>13192</v>
      </c>
      <c r="J2103" s="656" t="s">
        <v>13193</v>
      </c>
    </row>
    <row r="2104" spans="1:10" ht="36" customHeight="1" x14ac:dyDescent="0.2">
      <c r="A2104" s="654" t="s">
        <v>13194</v>
      </c>
      <c r="B2104" s="655" t="s">
        <v>14008</v>
      </c>
      <c r="C2104" s="654" t="s">
        <v>7</v>
      </c>
      <c r="D2104" s="654" t="s">
        <v>3716</v>
      </c>
      <c r="E2104" s="824" t="s">
        <v>13301</v>
      </c>
      <c r="F2104" s="824"/>
      <c r="G2104" s="653" t="s">
        <v>13243</v>
      </c>
      <c r="H2104" s="652">
        <v>1</v>
      </c>
      <c r="I2104" s="651">
        <v>0.43</v>
      </c>
      <c r="J2104" s="651">
        <v>0.43</v>
      </c>
    </row>
    <row r="2105" spans="1:10" ht="36" customHeight="1" x14ac:dyDescent="0.2">
      <c r="A2105" s="649" t="s">
        <v>13197</v>
      </c>
      <c r="B2105" s="650" t="s">
        <v>14009</v>
      </c>
      <c r="C2105" s="649" t="s">
        <v>7</v>
      </c>
      <c r="D2105" s="649" t="s">
        <v>2114</v>
      </c>
      <c r="E2105" s="825" t="s">
        <v>13272</v>
      </c>
      <c r="F2105" s="825"/>
      <c r="G2105" s="648" t="s">
        <v>50</v>
      </c>
      <c r="H2105" s="647">
        <v>5.0000000000000001E-3</v>
      </c>
      <c r="I2105" s="646">
        <v>7.61</v>
      </c>
      <c r="J2105" s="646">
        <v>0.03</v>
      </c>
    </row>
    <row r="2106" spans="1:10" ht="24" customHeight="1" x14ac:dyDescent="0.2">
      <c r="A2106" s="649" t="s">
        <v>13197</v>
      </c>
      <c r="B2106" s="650" t="s">
        <v>13244</v>
      </c>
      <c r="C2106" s="649" t="s">
        <v>7</v>
      </c>
      <c r="D2106" s="649" t="s">
        <v>25</v>
      </c>
      <c r="E2106" s="825" t="s">
        <v>13196</v>
      </c>
      <c r="F2106" s="825"/>
      <c r="G2106" s="648" t="s">
        <v>23</v>
      </c>
      <c r="H2106" s="647">
        <v>1.9E-2</v>
      </c>
      <c r="I2106" s="646">
        <v>13.34</v>
      </c>
      <c r="J2106" s="646">
        <v>0.25</v>
      </c>
    </row>
    <row r="2107" spans="1:10" ht="24" customHeight="1" x14ac:dyDescent="0.2">
      <c r="A2107" s="649" t="s">
        <v>13197</v>
      </c>
      <c r="B2107" s="650" t="s">
        <v>13252</v>
      </c>
      <c r="C2107" s="649" t="s">
        <v>7</v>
      </c>
      <c r="D2107" s="649" t="s">
        <v>53</v>
      </c>
      <c r="E2107" s="825" t="s">
        <v>13196</v>
      </c>
      <c r="F2107" s="825"/>
      <c r="G2107" s="648" t="s">
        <v>23</v>
      </c>
      <c r="H2107" s="647">
        <v>8.9999999999999993E-3</v>
      </c>
      <c r="I2107" s="646">
        <v>16.78</v>
      </c>
      <c r="J2107" s="646">
        <v>0.15</v>
      </c>
    </row>
    <row r="2108" spans="1:10" ht="25.5" x14ac:dyDescent="0.2">
      <c r="A2108" s="640"/>
      <c r="B2108" s="640"/>
      <c r="C2108" s="640"/>
      <c r="D2108" s="640"/>
      <c r="E2108" s="640" t="s">
        <v>13209</v>
      </c>
      <c r="F2108" s="639">
        <v>0.1575573182657829</v>
      </c>
      <c r="G2108" s="640" t="s">
        <v>13210</v>
      </c>
      <c r="H2108" s="639">
        <v>0.13</v>
      </c>
      <c r="I2108" s="640" t="s">
        <v>13211</v>
      </c>
      <c r="J2108" s="639">
        <v>0.28999999999999998</v>
      </c>
    </row>
    <row r="2109" spans="1:10" ht="15" thickBot="1" x14ac:dyDescent="0.25">
      <c r="A2109" s="640"/>
      <c r="B2109" s="640"/>
      <c r="C2109" s="640"/>
      <c r="D2109" s="640"/>
      <c r="E2109" s="640" t="s">
        <v>13212</v>
      </c>
      <c r="F2109" s="639">
        <v>0.12</v>
      </c>
      <c r="G2109" s="640"/>
      <c r="H2109" s="822" t="s">
        <v>13213</v>
      </c>
      <c r="I2109" s="822"/>
      <c r="J2109" s="639">
        <v>0.55000000000000004</v>
      </c>
    </row>
    <row r="2110" spans="1:10" ht="0.95" customHeight="1" thickTop="1" x14ac:dyDescent="0.2">
      <c r="A2110" s="638"/>
      <c r="B2110" s="638"/>
      <c r="C2110" s="638"/>
      <c r="D2110" s="638"/>
      <c r="E2110" s="638"/>
      <c r="F2110" s="638"/>
      <c r="G2110" s="638"/>
      <c r="H2110" s="638"/>
      <c r="I2110" s="638"/>
      <c r="J2110" s="638"/>
    </row>
    <row r="2111" spans="1:10" ht="18" customHeight="1" x14ac:dyDescent="0.2">
      <c r="A2111" s="658" t="s">
        <v>13973</v>
      </c>
      <c r="B2111" s="656" t="s">
        <v>13186</v>
      </c>
      <c r="C2111" s="658" t="s">
        <v>13187</v>
      </c>
      <c r="D2111" s="658" t="s">
        <v>13188</v>
      </c>
      <c r="E2111" s="823" t="s">
        <v>13189</v>
      </c>
      <c r="F2111" s="823"/>
      <c r="G2111" s="657" t="s">
        <v>13190</v>
      </c>
      <c r="H2111" s="656" t="s">
        <v>13191</v>
      </c>
      <c r="I2111" s="656" t="s">
        <v>13192</v>
      </c>
      <c r="J2111" s="656" t="s">
        <v>13193</v>
      </c>
    </row>
    <row r="2112" spans="1:10" ht="36" customHeight="1" x14ac:dyDescent="0.2">
      <c r="A2112" s="654" t="s">
        <v>13194</v>
      </c>
      <c r="B2112" s="655" t="s">
        <v>14010</v>
      </c>
      <c r="C2112" s="654" t="s">
        <v>7</v>
      </c>
      <c r="D2112" s="654" t="s">
        <v>3717</v>
      </c>
      <c r="E2112" s="824" t="s">
        <v>13301</v>
      </c>
      <c r="F2112" s="824"/>
      <c r="G2112" s="653" t="s">
        <v>13243</v>
      </c>
      <c r="H2112" s="652">
        <v>1</v>
      </c>
      <c r="I2112" s="651">
        <v>74.349999999999994</v>
      </c>
      <c r="J2112" s="651">
        <v>74.349999999999994</v>
      </c>
    </row>
    <row r="2113" spans="1:10" ht="24" customHeight="1" x14ac:dyDescent="0.2">
      <c r="A2113" s="649" t="s">
        <v>13197</v>
      </c>
      <c r="B2113" s="650" t="s">
        <v>13317</v>
      </c>
      <c r="C2113" s="649" t="s">
        <v>7</v>
      </c>
      <c r="D2113" s="649" t="s">
        <v>51</v>
      </c>
      <c r="E2113" s="825" t="s">
        <v>13196</v>
      </c>
      <c r="F2113" s="825"/>
      <c r="G2113" s="648" t="s">
        <v>23</v>
      </c>
      <c r="H2113" s="647">
        <v>1.444</v>
      </c>
      <c r="I2113" s="646">
        <v>13.87</v>
      </c>
      <c r="J2113" s="646">
        <v>20.02</v>
      </c>
    </row>
    <row r="2114" spans="1:10" ht="24" customHeight="1" x14ac:dyDescent="0.2">
      <c r="A2114" s="649" t="s">
        <v>13197</v>
      </c>
      <c r="B2114" s="650" t="s">
        <v>13318</v>
      </c>
      <c r="C2114" s="649" t="s">
        <v>7</v>
      </c>
      <c r="D2114" s="649" t="s">
        <v>52</v>
      </c>
      <c r="E2114" s="825" t="s">
        <v>13196</v>
      </c>
      <c r="F2114" s="825"/>
      <c r="G2114" s="648" t="s">
        <v>23</v>
      </c>
      <c r="H2114" s="647">
        <v>2.3570000000000002</v>
      </c>
      <c r="I2114" s="646">
        <v>16.59</v>
      </c>
      <c r="J2114" s="646">
        <v>39.1</v>
      </c>
    </row>
    <row r="2115" spans="1:10" ht="24" customHeight="1" x14ac:dyDescent="0.2">
      <c r="A2115" s="644" t="s">
        <v>13199</v>
      </c>
      <c r="B2115" s="645" t="s">
        <v>13319</v>
      </c>
      <c r="C2115" s="644" t="s">
        <v>7</v>
      </c>
      <c r="D2115" s="644" t="s">
        <v>6495</v>
      </c>
      <c r="E2115" s="821" t="s">
        <v>13220</v>
      </c>
      <c r="F2115" s="821"/>
      <c r="G2115" s="643" t="s">
        <v>64</v>
      </c>
      <c r="H2115" s="642">
        <v>1.7000000000000001E-2</v>
      </c>
      <c r="I2115" s="641">
        <v>4.83</v>
      </c>
      <c r="J2115" s="641">
        <v>0.08</v>
      </c>
    </row>
    <row r="2116" spans="1:10" ht="24" customHeight="1" x14ac:dyDescent="0.2">
      <c r="A2116" s="644" t="s">
        <v>13199</v>
      </c>
      <c r="B2116" s="645" t="s">
        <v>13320</v>
      </c>
      <c r="C2116" s="644" t="s">
        <v>7</v>
      </c>
      <c r="D2116" s="644" t="s">
        <v>11840</v>
      </c>
      <c r="E2116" s="821" t="s">
        <v>13220</v>
      </c>
      <c r="F2116" s="821"/>
      <c r="G2116" s="643" t="s">
        <v>18</v>
      </c>
      <c r="H2116" s="642">
        <v>0.37</v>
      </c>
      <c r="I2116" s="641">
        <v>7.16</v>
      </c>
      <c r="J2116" s="641">
        <v>2.64</v>
      </c>
    </row>
    <row r="2117" spans="1:10" ht="24" customHeight="1" x14ac:dyDescent="0.2">
      <c r="A2117" s="644" t="s">
        <v>13199</v>
      </c>
      <c r="B2117" s="645" t="s">
        <v>14011</v>
      </c>
      <c r="C2117" s="644" t="s">
        <v>7</v>
      </c>
      <c r="D2117" s="644" t="s">
        <v>8286</v>
      </c>
      <c r="E2117" s="821" t="s">
        <v>13220</v>
      </c>
      <c r="F2117" s="821"/>
      <c r="G2117" s="643" t="s">
        <v>21</v>
      </c>
      <c r="H2117" s="642">
        <v>3.9E-2</v>
      </c>
      <c r="I2117" s="641">
        <v>13.27</v>
      </c>
      <c r="J2117" s="641">
        <v>0.51</v>
      </c>
    </row>
    <row r="2118" spans="1:10" ht="24" customHeight="1" x14ac:dyDescent="0.2">
      <c r="A2118" s="644" t="s">
        <v>13199</v>
      </c>
      <c r="B2118" s="645" t="s">
        <v>13323</v>
      </c>
      <c r="C2118" s="644" t="s">
        <v>7</v>
      </c>
      <c r="D2118" s="644" t="s">
        <v>11846</v>
      </c>
      <c r="E2118" s="821" t="s">
        <v>13220</v>
      </c>
      <c r="F2118" s="821"/>
      <c r="G2118" s="643" t="s">
        <v>18</v>
      </c>
      <c r="H2118" s="642">
        <v>0.44</v>
      </c>
      <c r="I2118" s="641">
        <v>2.5</v>
      </c>
      <c r="J2118" s="641">
        <v>1.1000000000000001</v>
      </c>
    </row>
    <row r="2119" spans="1:10" ht="24" customHeight="1" x14ac:dyDescent="0.2">
      <c r="A2119" s="644" t="s">
        <v>13199</v>
      </c>
      <c r="B2119" s="645" t="s">
        <v>13361</v>
      </c>
      <c r="C2119" s="644" t="s">
        <v>7</v>
      </c>
      <c r="D2119" s="644" t="s">
        <v>13156</v>
      </c>
      <c r="E2119" s="821" t="s">
        <v>13220</v>
      </c>
      <c r="F2119" s="821"/>
      <c r="G2119" s="643" t="s">
        <v>18</v>
      </c>
      <c r="H2119" s="642">
        <v>1.38</v>
      </c>
      <c r="I2119" s="641">
        <v>7.9</v>
      </c>
      <c r="J2119" s="641">
        <v>10.9</v>
      </c>
    </row>
    <row r="2120" spans="1:10" ht="25.5" x14ac:dyDescent="0.2">
      <c r="A2120" s="640"/>
      <c r="B2120" s="640"/>
      <c r="C2120" s="640"/>
      <c r="D2120" s="640"/>
      <c r="E2120" s="640" t="s">
        <v>13209</v>
      </c>
      <c r="F2120" s="639">
        <v>24.459415408019126</v>
      </c>
      <c r="G2120" s="640" t="s">
        <v>13210</v>
      </c>
      <c r="H2120" s="639">
        <v>20.56</v>
      </c>
      <c r="I2120" s="640" t="s">
        <v>13211</v>
      </c>
      <c r="J2120" s="639">
        <v>45.02</v>
      </c>
    </row>
    <row r="2121" spans="1:10" ht="15" thickBot="1" x14ac:dyDescent="0.25">
      <c r="A2121" s="640"/>
      <c r="B2121" s="640"/>
      <c r="C2121" s="640"/>
      <c r="D2121" s="640"/>
      <c r="E2121" s="640" t="s">
        <v>13212</v>
      </c>
      <c r="F2121" s="639">
        <v>20.99</v>
      </c>
      <c r="G2121" s="640"/>
      <c r="H2121" s="822" t="s">
        <v>13213</v>
      </c>
      <c r="I2121" s="822"/>
      <c r="J2121" s="639">
        <v>95.34</v>
      </c>
    </row>
    <row r="2122" spans="1:10" ht="0.95" customHeight="1" thickTop="1" x14ac:dyDescent="0.2">
      <c r="A2122" s="638"/>
      <c r="B2122" s="638"/>
      <c r="C2122" s="638"/>
      <c r="D2122" s="638"/>
      <c r="E2122" s="638"/>
      <c r="F2122" s="638"/>
      <c r="G2122" s="638"/>
      <c r="H2122" s="638"/>
      <c r="I2122" s="638"/>
      <c r="J2122" s="638"/>
    </row>
    <row r="2123" spans="1:10" ht="18" customHeight="1" x14ac:dyDescent="0.2">
      <c r="A2123" s="658" t="s">
        <v>13973</v>
      </c>
      <c r="B2123" s="656" t="s">
        <v>13186</v>
      </c>
      <c r="C2123" s="658" t="s">
        <v>13187</v>
      </c>
      <c r="D2123" s="658" t="s">
        <v>13188</v>
      </c>
      <c r="E2123" s="823" t="s">
        <v>13189</v>
      </c>
      <c r="F2123" s="823"/>
      <c r="G2123" s="657" t="s">
        <v>13190</v>
      </c>
      <c r="H2123" s="656" t="s">
        <v>13191</v>
      </c>
      <c r="I2123" s="656" t="s">
        <v>13192</v>
      </c>
      <c r="J2123" s="656" t="s">
        <v>13193</v>
      </c>
    </row>
    <row r="2124" spans="1:10" ht="36" customHeight="1" x14ac:dyDescent="0.2">
      <c r="A2124" s="654" t="s">
        <v>13194</v>
      </c>
      <c r="B2124" s="655" t="s">
        <v>14012</v>
      </c>
      <c r="C2124" s="654" t="s">
        <v>7</v>
      </c>
      <c r="D2124" s="654" t="s">
        <v>11240</v>
      </c>
      <c r="E2124" s="824" t="s">
        <v>13301</v>
      </c>
      <c r="F2124" s="824"/>
      <c r="G2124" s="653" t="s">
        <v>13243</v>
      </c>
      <c r="H2124" s="652">
        <v>1</v>
      </c>
      <c r="I2124" s="651">
        <v>93.37</v>
      </c>
      <c r="J2124" s="651">
        <v>93.37</v>
      </c>
    </row>
    <row r="2125" spans="1:10" ht="24" customHeight="1" x14ac:dyDescent="0.2">
      <c r="A2125" s="649" t="s">
        <v>13197</v>
      </c>
      <c r="B2125" s="650" t="s">
        <v>13469</v>
      </c>
      <c r="C2125" s="649" t="s">
        <v>7</v>
      </c>
      <c r="D2125" s="649" t="s">
        <v>11215</v>
      </c>
      <c r="E2125" s="825" t="s">
        <v>13301</v>
      </c>
      <c r="F2125" s="825"/>
      <c r="G2125" s="648" t="s">
        <v>13243</v>
      </c>
      <c r="H2125" s="647">
        <v>0.41899999999999998</v>
      </c>
      <c r="I2125" s="646">
        <v>83.2</v>
      </c>
      <c r="J2125" s="646">
        <v>34.86</v>
      </c>
    </row>
    <row r="2126" spans="1:10" ht="24" customHeight="1" x14ac:dyDescent="0.2">
      <c r="A2126" s="649" t="s">
        <v>13197</v>
      </c>
      <c r="B2126" s="650" t="s">
        <v>14013</v>
      </c>
      <c r="C2126" s="649" t="s">
        <v>7</v>
      </c>
      <c r="D2126" s="649" t="s">
        <v>11218</v>
      </c>
      <c r="E2126" s="825" t="s">
        <v>13301</v>
      </c>
      <c r="F2126" s="825"/>
      <c r="G2126" s="648" t="s">
        <v>18</v>
      </c>
      <c r="H2126" s="647">
        <v>1.879</v>
      </c>
      <c r="I2126" s="646">
        <v>11.98</v>
      </c>
      <c r="J2126" s="646">
        <v>22.51</v>
      </c>
    </row>
    <row r="2127" spans="1:10" ht="24" customHeight="1" x14ac:dyDescent="0.2">
      <c r="A2127" s="649" t="s">
        <v>13197</v>
      </c>
      <c r="B2127" s="650" t="s">
        <v>13317</v>
      </c>
      <c r="C2127" s="649" t="s">
        <v>7</v>
      </c>
      <c r="D2127" s="649" t="s">
        <v>51</v>
      </c>
      <c r="E2127" s="825" t="s">
        <v>13196</v>
      </c>
      <c r="F2127" s="825"/>
      <c r="G2127" s="648" t="s">
        <v>23</v>
      </c>
      <c r="H2127" s="647">
        <v>0.309</v>
      </c>
      <c r="I2127" s="646">
        <v>13.87</v>
      </c>
      <c r="J2127" s="646">
        <v>4.28</v>
      </c>
    </row>
    <row r="2128" spans="1:10" ht="24" customHeight="1" x14ac:dyDescent="0.2">
      <c r="A2128" s="649" t="s">
        <v>13197</v>
      </c>
      <c r="B2128" s="650" t="s">
        <v>13318</v>
      </c>
      <c r="C2128" s="649" t="s">
        <v>7</v>
      </c>
      <c r="D2128" s="649" t="s">
        <v>52</v>
      </c>
      <c r="E2128" s="825" t="s">
        <v>13196</v>
      </c>
      <c r="F2128" s="825"/>
      <c r="G2128" s="648" t="s">
        <v>23</v>
      </c>
      <c r="H2128" s="647">
        <v>1.6859999999999999</v>
      </c>
      <c r="I2128" s="646">
        <v>16.59</v>
      </c>
      <c r="J2128" s="646">
        <v>27.97</v>
      </c>
    </row>
    <row r="2129" spans="1:10" ht="24" customHeight="1" x14ac:dyDescent="0.2">
      <c r="A2129" s="644" t="s">
        <v>13199</v>
      </c>
      <c r="B2129" s="645" t="s">
        <v>13319</v>
      </c>
      <c r="C2129" s="644" t="s">
        <v>7</v>
      </c>
      <c r="D2129" s="644" t="s">
        <v>6495</v>
      </c>
      <c r="E2129" s="821" t="s">
        <v>13220</v>
      </c>
      <c r="F2129" s="821"/>
      <c r="G2129" s="643" t="s">
        <v>64</v>
      </c>
      <c r="H2129" s="642">
        <v>1.7000000000000001E-2</v>
      </c>
      <c r="I2129" s="641">
        <v>4.83</v>
      </c>
      <c r="J2129" s="641">
        <v>0.08</v>
      </c>
    </row>
    <row r="2130" spans="1:10" ht="24" customHeight="1" x14ac:dyDescent="0.2">
      <c r="A2130" s="644" t="s">
        <v>13199</v>
      </c>
      <c r="B2130" s="645" t="s">
        <v>13322</v>
      </c>
      <c r="C2130" s="644" t="s">
        <v>7</v>
      </c>
      <c r="D2130" s="644" t="s">
        <v>8277</v>
      </c>
      <c r="E2130" s="821" t="s">
        <v>13220</v>
      </c>
      <c r="F2130" s="821"/>
      <c r="G2130" s="643" t="s">
        <v>21</v>
      </c>
      <c r="H2130" s="642">
        <v>6.6000000000000003E-2</v>
      </c>
      <c r="I2130" s="641">
        <v>16.38</v>
      </c>
      <c r="J2130" s="641">
        <v>1.08</v>
      </c>
    </row>
    <row r="2131" spans="1:10" ht="24" customHeight="1" x14ac:dyDescent="0.2">
      <c r="A2131" s="644" t="s">
        <v>13199</v>
      </c>
      <c r="B2131" s="645" t="s">
        <v>13361</v>
      </c>
      <c r="C2131" s="644" t="s">
        <v>7</v>
      </c>
      <c r="D2131" s="644" t="s">
        <v>13156</v>
      </c>
      <c r="E2131" s="821" t="s">
        <v>13220</v>
      </c>
      <c r="F2131" s="821"/>
      <c r="G2131" s="643" t="s">
        <v>18</v>
      </c>
      <c r="H2131" s="642">
        <v>0.32800000000000001</v>
      </c>
      <c r="I2131" s="641">
        <v>7.9</v>
      </c>
      <c r="J2131" s="641">
        <v>2.59</v>
      </c>
    </row>
    <row r="2132" spans="1:10" ht="25.5" x14ac:dyDescent="0.2">
      <c r="A2132" s="640"/>
      <c r="B2132" s="640"/>
      <c r="C2132" s="640"/>
      <c r="D2132" s="640"/>
      <c r="E2132" s="640" t="s">
        <v>13209</v>
      </c>
      <c r="F2132" s="639">
        <v>18.700423774856024</v>
      </c>
      <c r="G2132" s="640" t="s">
        <v>13210</v>
      </c>
      <c r="H2132" s="639">
        <v>15.72</v>
      </c>
      <c r="I2132" s="640" t="s">
        <v>13211</v>
      </c>
      <c r="J2132" s="639">
        <v>34.42</v>
      </c>
    </row>
    <row r="2133" spans="1:10" ht="15" thickBot="1" x14ac:dyDescent="0.25">
      <c r="A2133" s="640"/>
      <c r="B2133" s="640"/>
      <c r="C2133" s="640"/>
      <c r="D2133" s="640"/>
      <c r="E2133" s="640" t="s">
        <v>13212</v>
      </c>
      <c r="F2133" s="639">
        <v>26.36</v>
      </c>
      <c r="G2133" s="640"/>
      <c r="H2133" s="822" t="s">
        <v>13213</v>
      </c>
      <c r="I2133" s="822"/>
      <c r="J2133" s="639">
        <v>119.73</v>
      </c>
    </row>
    <row r="2134" spans="1:10" ht="0.95" customHeight="1" thickTop="1" x14ac:dyDescent="0.2">
      <c r="A2134" s="638"/>
      <c r="B2134" s="638"/>
      <c r="C2134" s="638"/>
      <c r="D2134" s="638"/>
      <c r="E2134" s="638"/>
      <c r="F2134" s="638"/>
      <c r="G2134" s="638"/>
      <c r="H2134" s="638"/>
      <c r="I2134" s="638"/>
      <c r="J2134" s="638"/>
    </row>
    <row r="2135" spans="1:10" ht="18" customHeight="1" x14ac:dyDescent="0.2">
      <c r="A2135" s="658" t="s">
        <v>13973</v>
      </c>
      <c r="B2135" s="656" t="s">
        <v>13186</v>
      </c>
      <c r="C2135" s="658" t="s">
        <v>13187</v>
      </c>
      <c r="D2135" s="658" t="s">
        <v>13188</v>
      </c>
      <c r="E2135" s="823" t="s">
        <v>13189</v>
      </c>
      <c r="F2135" s="823"/>
      <c r="G2135" s="657" t="s">
        <v>13190</v>
      </c>
      <c r="H2135" s="656" t="s">
        <v>13191</v>
      </c>
      <c r="I2135" s="656" t="s">
        <v>13192</v>
      </c>
      <c r="J2135" s="656" t="s">
        <v>13193</v>
      </c>
    </row>
    <row r="2136" spans="1:10" ht="36" customHeight="1" x14ac:dyDescent="0.2">
      <c r="A2136" s="654" t="s">
        <v>13194</v>
      </c>
      <c r="B2136" s="655" t="s">
        <v>14014</v>
      </c>
      <c r="C2136" s="654" t="s">
        <v>7</v>
      </c>
      <c r="D2136" s="654" t="s">
        <v>3375</v>
      </c>
      <c r="E2136" s="824" t="s">
        <v>13301</v>
      </c>
      <c r="F2136" s="824"/>
      <c r="G2136" s="653" t="s">
        <v>13243</v>
      </c>
      <c r="H2136" s="652">
        <v>1</v>
      </c>
      <c r="I2136" s="651">
        <v>51.99</v>
      </c>
      <c r="J2136" s="651">
        <v>51.99</v>
      </c>
    </row>
    <row r="2137" spans="1:10" ht="36" customHeight="1" x14ac:dyDescent="0.2">
      <c r="A2137" s="649" t="s">
        <v>13197</v>
      </c>
      <c r="B2137" s="650" t="s">
        <v>13315</v>
      </c>
      <c r="C2137" s="649" t="s">
        <v>7</v>
      </c>
      <c r="D2137" s="649" t="s">
        <v>2184</v>
      </c>
      <c r="E2137" s="825" t="s">
        <v>13272</v>
      </c>
      <c r="F2137" s="825"/>
      <c r="G2137" s="648" t="s">
        <v>67</v>
      </c>
      <c r="H2137" s="647">
        <v>1.4E-2</v>
      </c>
      <c r="I2137" s="646">
        <v>12.5</v>
      </c>
      <c r="J2137" s="646">
        <v>0.17</v>
      </c>
    </row>
    <row r="2138" spans="1:10" ht="36" customHeight="1" x14ac:dyDescent="0.2">
      <c r="A2138" s="649" t="s">
        <v>13197</v>
      </c>
      <c r="B2138" s="650" t="s">
        <v>13316</v>
      </c>
      <c r="C2138" s="649" t="s">
        <v>7</v>
      </c>
      <c r="D2138" s="649" t="s">
        <v>2183</v>
      </c>
      <c r="E2138" s="825" t="s">
        <v>13272</v>
      </c>
      <c r="F2138" s="825"/>
      <c r="G2138" s="648" t="s">
        <v>50</v>
      </c>
      <c r="H2138" s="647">
        <v>1.7999999999999999E-2</v>
      </c>
      <c r="I2138" s="646">
        <v>15.15</v>
      </c>
      <c r="J2138" s="646">
        <v>0.27</v>
      </c>
    </row>
    <row r="2139" spans="1:10" ht="24" customHeight="1" x14ac:dyDescent="0.2">
      <c r="A2139" s="649" t="s">
        <v>13197</v>
      </c>
      <c r="B2139" s="650" t="s">
        <v>13317</v>
      </c>
      <c r="C2139" s="649" t="s">
        <v>7</v>
      </c>
      <c r="D2139" s="649" t="s">
        <v>51</v>
      </c>
      <c r="E2139" s="825" t="s">
        <v>13196</v>
      </c>
      <c r="F2139" s="825"/>
      <c r="G2139" s="648" t="s">
        <v>23</v>
      </c>
      <c r="H2139" s="647">
        <v>0.58899999999999997</v>
      </c>
      <c r="I2139" s="646">
        <v>13.87</v>
      </c>
      <c r="J2139" s="646">
        <v>8.16</v>
      </c>
    </row>
    <row r="2140" spans="1:10" ht="24" customHeight="1" x14ac:dyDescent="0.2">
      <c r="A2140" s="649" t="s">
        <v>13197</v>
      </c>
      <c r="B2140" s="650" t="s">
        <v>13318</v>
      </c>
      <c r="C2140" s="649" t="s">
        <v>7</v>
      </c>
      <c r="D2140" s="649" t="s">
        <v>52</v>
      </c>
      <c r="E2140" s="825" t="s">
        <v>13196</v>
      </c>
      <c r="F2140" s="825"/>
      <c r="G2140" s="648" t="s">
        <v>23</v>
      </c>
      <c r="H2140" s="647">
        <v>1.413</v>
      </c>
      <c r="I2140" s="646">
        <v>16.59</v>
      </c>
      <c r="J2140" s="646">
        <v>23.44</v>
      </c>
    </row>
    <row r="2141" spans="1:10" ht="24" customHeight="1" x14ac:dyDescent="0.2">
      <c r="A2141" s="644" t="s">
        <v>13199</v>
      </c>
      <c r="B2141" s="645" t="s">
        <v>13319</v>
      </c>
      <c r="C2141" s="644" t="s">
        <v>7</v>
      </c>
      <c r="D2141" s="644" t="s">
        <v>6495</v>
      </c>
      <c r="E2141" s="821" t="s">
        <v>13220</v>
      </c>
      <c r="F2141" s="821"/>
      <c r="G2141" s="643" t="s">
        <v>64</v>
      </c>
      <c r="H2141" s="642">
        <v>1.7000000000000001E-2</v>
      </c>
      <c r="I2141" s="641">
        <v>4.83</v>
      </c>
      <c r="J2141" s="641">
        <v>0.08</v>
      </c>
    </row>
    <row r="2142" spans="1:10" ht="24" customHeight="1" x14ac:dyDescent="0.2">
      <c r="A2142" s="644" t="s">
        <v>13199</v>
      </c>
      <c r="B2142" s="645" t="s">
        <v>13320</v>
      </c>
      <c r="C2142" s="644" t="s">
        <v>7</v>
      </c>
      <c r="D2142" s="644" t="s">
        <v>11840</v>
      </c>
      <c r="E2142" s="821" t="s">
        <v>13220</v>
      </c>
      <c r="F2142" s="821"/>
      <c r="G2142" s="643" t="s">
        <v>18</v>
      </c>
      <c r="H2142" s="642">
        <v>0.625</v>
      </c>
      <c r="I2142" s="641">
        <v>7.16</v>
      </c>
      <c r="J2142" s="641">
        <v>4.47</v>
      </c>
    </row>
    <row r="2143" spans="1:10" ht="24" customHeight="1" x14ac:dyDescent="0.2">
      <c r="A2143" s="644" t="s">
        <v>13199</v>
      </c>
      <c r="B2143" s="645" t="s">
        <v>13321</v>
      </c>
      <c r="C2143" s="644" t="s">
        <v>7</v>
      </c>
      <c r="D2143" s="644" t="s">
        <v>8283</v>
      </c>
      <c r="E2143" s="821" t="s">
        <v>13220</v>
      </c>
      <c r="F2143" s="821"/>
      <c r="G2143" s="643" t="s">
        <v>21</v>
      </c>
      <c r="H2143" s="642">
        <v>1.0999999999999999E-2</v>
      </c>
      <c r="I2143" s="641">
        <v>14.87</v>
      </c>
      <c r="J2143" s="641">
        <v>0.16</v>
      </c>
    </row>
    <row r="2144" spans="1:10" ht="24" customHeight="1" x14ac:dyDescent="0.2">
      <c r="A2144" s="644" t="s">
        <v>13199</v>
      </c>
      <c r="B2144" s="645" t="s">
        <v>13322</v>
      </c>
      <c r="C2144" s="644" t="s">
        <v>7</v>
      </c>
      <c r="D2144" s="644" t="s">
        <v>8277</v>
      </c>
      <c r="E2144" s="821" t="s">
        <v>13220</v>
      </c>
      <c r="F2144" s="821"/>
      <c r="G2144" s="643" t="s">
        <v>21</v>
      </c>
      <c r="H2144" s="642">
        <v>4.3999999999999997E-2</v>
      </c>
      <c r="I2144" s="641">
        <v>16.38</v>
      </c>
      <c r="J2144" s="641">
        <v>0.72</v>
      </c>
    </row>
    <row r="2145" spans="1:10" ht="24" customHeight="1" x14ac:dyDescent="0.2">
      <c r="A2145" s="644" t="s">
        <v>13199</v>
      </c>
      <c r="B2145" s="645" t="s">
        <v>13323</v>
      </c>
      <c r="C2145" s="644" t="s">
        <v>7</v>
      </c>
      <c r="D2145" s="644" t="s">
        <v>11846</v>
      </c>
      <c r="E2145" s="821" t="s">
        <v>13220</v>
      </c>
      <c r="F2145" s="821"/>
      <c r="G2145" s="643" t="s">
        <v>18</v>
      </c>
      <c r="H2145" s="642">
        <v>0.92400000000000004</v>
      </c>
      <c r="I2145" s="641">
        <v>2.5</v>
      </c>
      <c r="J2145" s="641">
        <v>2.31</v>
      </c>
    </row>
    <row r="2146" spans="1:10" ht="24" customHeight="1" x14ac:dyDescent="0.2">
      <c r="A2146" s="644" t="s">
        <v>13199</v>
      </c>
      <c r="B2146" s="645" t="s">
        <v>13324</v>
      </c>
      <c r="C2146" s="644" t="s">
        <v>7</v>
      </c>
      <c r="D2146" s="644" t="s">
        <v>13161</v>
      </c>
      <c r="E2146" s="821" t="s">
        <v>13220</v>
      </c>
      <c r="F2146" s="821"/>
      <c r="G2146" s="643" t="s">
        <v>18</v>
      </c>
      <c r="H2146" s="642">
        <v>1.0589999999999999</v>
      </c>
      <c r="I2146" s="641">
        <v>11.53</v>
      </c>
      <c r="J2146" s="641">
        <v>12.21</v>
      </c>
    </row>
    <row r="2147" spans="1:10" ht="25.5" x14ac:dyDescent="0.2">
      <c r="A2147" s="640"/>
      <c r="B2147" s="640"/>
      <c r="C2147" s="640"/>
      <c r="D2147" s="640"/>
      <c r="E2147" s="640" t="s">
        <v>13209</v>
      </c>
      <c r="F2147" s="639">
        <v>13.294577855047267</v>
      </c>
      <c r="G2147" s="640" t="s">
        <v>13210</v>
      </c>
      <c r="H2147" s="639">
        <v>11.18</v>
      </c>
      <c r="I2147" s="640" t="s">
        <v>13211</v>
      </c>
      <c r="J2147" s="639">
        <v>24.47</v>
      </c>
    </row>
    <row r="2148" spans="1:10" ht="15" thickBot="1" x14ac:dyDescent="0.25">
      <c r="A2148" s="640"/>
      <c r="B2148" s="640"/>
      <c r="C2148" s="640"/>
      <c r="D2148" s="640"/>
      <c r="E2148" s="640" t="s">
        <v>13212</v>
      </c>
      <c r="F2148" s="639">
        <v>14.68</v>
      </c>
      <c r="G2148" s="640"/>
      <c r="H2148" s="822" t="s">
        <v>13213</v>
      </c>
      <c r="I2148" s="822"/>
      <c r="J2148" s="639">
        <v>66.67</v>
      </c>
    </row>
    <row r="2149" spans="1:10" ht="0.95" customHeight="1" thickTop="1" x14ac:dyDescent="0.2">
      <c r="A2149" s="638"/>
      <c r="B2149" s="638"/>
      <c r="C2149" s="638"/>
      <c r="D2149" s="638"/>
      <c r="E2149" s="638"/>
      <c r="F2149" s="638"/>
      <c r="G2149" s="638"/>
      <c r="H2149" s="638"/>
      <c r="I2149" s="638"/>
      <c r="J2149" s="638"/>
    </row>
    <row r="2150" spans="1:10" ht="18" customHeight="1" x14ac:dyDescent="0.2">
      <c r="A2150" s="658" t="s">
        <v>13973</v>
      </c>
      <c r="B2150" s="656" t="s">
        <v>13186</v>
      </c>
      <c r="C2150" s="658" t="s">
        <v>13187</v>
      </c>
      <c r="D2150" s="658" t="s">
        <v>13188</v>
      </c>
      <c r="E2150" s="823" t="s">
        <v>13189</v>
      </c>
      <c r="F2150" s="823"/>
      <c r="G2150" s="657" t="s">
        <v>13190</v>
      </c>
      <c r="H2150" s="656" t="s">
        <v>13191</v>
      </c>
      <c r="I2150" s="656" t="s">
        <v>13192</v>
      </c>
      <c r="J2150" s="656" t="s">
        <v>13193</v>
      </c>
    </row>
    <row r="2151" spans="1:10" ht="48" customHeight="1" x14ac:dyDescent="0.2">
      <c r="A2151" s="654" t="s">
        <v>13194</v>
      </c>
      <c r="B2151" s="655" t="s">
        <v>14015</v>
      </c>
      <c r="C2151" s="654" t="s">
        <v>7</v>
      </c>
      <c r="D2151" s="654" t="s">
        <v>2432</v>
      </c>
      <c r="E2151" s="824" t="s">
        <v>13301</v>
      </c>
      <c r="F2151" s="824"/>
      <c r="G2151" s="653" t="s">
        <v>21</v>
      </c>
      <c r="H2151" s="652">
        <v>1</v>
      </c>
      <c r="I2151" s="651">
        <v>11.1</v>
      </c>
      <c r="J2151" s="651">
        <v>11.1</v>
      </c>
    </row>
    <row r="2152" spans="1:10" ht="24" customHeight="1" x14ac:dyDescent="0.2">
      <c r="A2152" s="649" t="s">
        <v>13197</v>
      </c>
      <c r="B2152" s="650" t="s">
        <v>14016</v>
      </c>
      <c r="C2152" s="649" t="s">
        <v>7</v>
      </c>
      <c r="D2152" s="649" t="s">
        <v>2464</v>
      </c>
      <c r="E2152" s="825" t="s">
        <v>13301</v>
      </c>
      <c r="F2152" s="825"/>
      <c r="G2152" s="648" t="s">
        <v>21</v>
      </c>
      <c r="H2152" s="647">
        <v>1</v>
      </c>
      <c r="I2152" s="646">
        <v>8.31</v>
      </c>
      <c r="J2152" s="646">
        <v>8.31</v>
      </c>
    </row>
    <row r="2153" spans="1:10" ht="24" customHeight="1" x14ac:dyDescent="0.2">
      <c r="A2153" s="649" t="s">
        <v>13197</v>
      </c>
      <c r="B2153" s="650" t="s">
        <v>13306</v>
      </c>
      <c r="C2153" s="649" t="s">
        <v>7</v>
      </c>
      <c r="D2153" s="649" t="s">
        <v>173</v>
      </c>
      <c r="E2153" s="825" t="s">
        <v>13196</v>
      </c>
      <c r="F2153" s="825"/>
      <c r="G2153" s="648" t="s">
        <v>23</v>
      </c>
      <c r="H2153" s="647">
        <v>0.1048</v>
      </c>
      <c r="I2153" s="646">
        <v>16.690000000000001</v>
      </c>
      <c r="J2153" s="646">
        <v>1.74</v>
      </c>
    </row>
    <row r="2154" spans="1:10" ht="24" customHeight="1" x14ac:dyDescent="0.2">
      <c r="A2154" s="649" t="s">
        <v>13197</v>
      </c>
      <c r="B2154" s="650" t="s">
        <v>13307</v>
      </c>
      <c r="C2154" s="649" t="s">
        <v>7</v>
      </c>
      <c r="D2154" s="649" t="s">
        <v>168</v>
      </c>
      <c r="E2154" s="825" t="s">
        <v>13196</v>
      </c>
      <c r="F2154" s="825"/>
      <c r="G2154" s="648" t="s">
        <v>23</v>
      </c>
      <c r="H2154" s="647">
        <v>1.7100000000000001E-2</v>
      </c>
      <c r="I2154" s="646">
        <v>12.78</v>
      </c>
      <c r="J2154" s="646">
        <v>0.21</v>
      </c>
    </row>
    <row r="2155" spans="1:10" ht="24" customHeight="1" x14ac:dyDescent="0.2">
      <c r="A2155" s="644" t="s">
        <v>13199</v>
      </c>
      <c r="B2155" s="645" t="s">
        <v>13308</v>
      </c>
      <c r="C2155" s="644" t="s">
        <v>7</v>
      </c>
      <c r="D2155" s="644" t="s">
        <v>10347</v>
      </c>
      <c r="E2155" s="821" t="s">
        <v>13220</v>
      </c>
      <c r="F2155" s="821"/>
      <c r="G2155" s="643" t="s">
        <v>21</v>
      </c>
      <c r="H2155" s="642">
        <v>2.5000000000000001E-2</v>
      </c>
      <c r="I2155" s="641">
        <v>16.989999999999998</v>
      </c>
      <c r="J2155" s="641">
        <v>0.42</v>
      </c>
    </row>
    <row r="2156" spans="1:10" ht="36" customHeight="1" x14ac:dyDescent="0.2">
      <c r="A2156" s="644" t="s">
        <v>13199</v>
      </c>
      <c r="B2156" s="645" t="s">
        <v>13309</v>
      </c>
      <c r="C2156" s="644" t="s">
        <v>7</v>
      </c>
      <c r="D2156" s="644" t="s">
        <v>6772</v>
      </c>
      <c r="E2156" s="821" t="s">
        <v>13220</v>
      </c>
      <c r="F2156" s="821"/>
      <c r="G2156" s="643" t="s">
        <v>38</v>
      </c>
      <c r="H2156" s="642">
        <v>2.8159999999999998</v>
      </c>
      <c r="I2156" s="641">
        <v>0.15</v>
      </c>
      <c r="J2156" s="641">
        <v>0.42</v>
      </c>
    </row>
    <row r="2157" spans="1:10" ht="25.5" x14ac:dyDescent="0.2">
      <c r="A2157" s="640"/>
      <c r="B2157" s="640"/>
      <c r="C2157" s="640"/>
      <c r="D2157" s="640"/>
      <c r="E2157" s="640" t="s">
        <v>13209</v>
      </c>
      <c r="F2157" s="639">
        <v>1.5212430729110074</v>
      </c>
      <c r="G2157" s="640" t="s">
        <v>13210</v>
      </c>
      <c r="H2157" s="639">
        <v>1.28</v>
      </c>
      <c r="I2157" s="640" t="s">
        <v>13211</v>
      </c>
      <c r="J2157" s="639">
        <v>2.8</v>
      </c>
    </row>
    <row r="2158" spans="1:10" ht="15" thickBot="1" x14ac:dyDescent="0.25">
      <c r="A2158" s="640"/>
      <c r="B2158" s="640"/>
      <c r="C2158" s="640"/>
      <c r="D2158" s="640"/>
      <c r="E2158" s="640" t="s">
        <v>13212</v>
      </c>
      <c r="F2158" s="639">
        <v>3.13</v>
      </c>
      <c r="G2158" s="640"/>
      <c r="H2158" s="822" t="s">
        <v>13213</v>
      </c>
      <c r="I2158" s="822"/>
      <c r="J2158" s="639">
        <v>14.23</v>
      </c>
    </row>
    <row r="2159" spans="1:10" ht="0.95" customHeight="1" thickTop="1" x14ac:dyDescent="0.2">
      <c r="A2159" s="638"/>
      <c r="B2159" s="638"/>
      <c r="C2159" s="638"/>
      <c r="D2159" s="638"/>
      <c r="E2159" s="638"/>
      <c r="F2159" s="638"/>
      <c r="G2159" s="638"/>
      <c r="H2159" s="638"/>
      <c r="I2159" s="638"/>
      <c r="J2159" s="638"/>
    </row>
    <row r="2160" spans="1:10" ht="18" customHeight="1" x14ac:dyDescent="0.2">
      <c r="A2160" s="658" t="s">
        <v>13973</v>
      </c>
      <c r="B2160" s="656" t="s">
        <v>13186</v>
      </c>
      <c r="C2160" s="658" t="s">
        <v>13187</v>
      </c>
      <c r="D2160" s="658" t="s">
        <v>13188</v>
      </c>
      <c r="E2160" s="823" t="s">
        <v>13189</v>
      </c>
      <c r="F2160" s="823"/>
      <c r="G2160" s="657" t="s">
        <v>13190</v>
      </c>
      <c r="H2160" s="656" t="s">
        <v>13191</v>
      </c>
      <c r="I2160" s="656" t="s">
        <v>13192</v>
      </c>
      <c r="J2160" s="656" t="s">
        <v>13193</v>
      </c>
    </row>
    <row r="2161" spans="1:10" ht="48" customHeight="1" x14ac:dyDescent="0.2">
      <c r="A2161" s="654" t="s">
        <v>13194</v>
      </c>
      <c r="B2161" s="655" t="s">
        <v>14017</v>
      </c>
      <c r="C2161" s="654" t="s">
        <v>7</v>
      </c>
      <c r="D2161" s="654" t="s">
        <v>2451</v>
      </c>
      <c r="E2161" s="824" t="s">
        <v>13301</v>
      </c>
      <c r="F2161" s="824"/>
      <c r="G2161" s="653" t="s">
        <v>21</v>
      </c>
      <c r="H2161" s="652">
        <v>1</v>
      </c>
      <c r="I2161" s="651">
        <v>10.09</v>
      </c>
      <c r="J2161" s="651">
        <v>10.09</v>
      </c>
    </row>
    <row r="2162" spans="1:10" ht="24" customHeight="1" x14ac:dyDescent="0.2">
      <c r="A2162" s="649" t="s">
        <v>13197</v>
      </c>
      <c r="B2162" s="650" t="s">
        <v>14018</v>
      </c>
      <c r="C2162" s="649" t="s">
        <v>7</v>
      </c>
      <c r="D2162" s="649" t="s">
        <v>2467</v>
      </c>
      <c r="E2162" s="825" t="s">
        <v>13301</v>
      </c>
      <c r="F2162" s="825"/>
      <c r="G2162" s="648" t="s">
        <v>21</v>
      </c>
      <c r="H2162" s="647">
        <v>1</v>
      </c>
      <c r="I2162" s="646">
        <v>7.97</v>
      </c>
      <c r="J2162" s="646">
        <v>7.97</v>
      </c>
    </row>
    <row r="2163" spans="1:10" ht="24" customHeight="1" x14ac:dyDescent="0.2">
      <c r="A2163" s="649" t="s">
        <v>13197</v>
      </c>
      <c r="B2163" s="650" t="s">
        <v>13306</v>
      </c>
      <c r="C2163" s="649" t="s">
        <v>7</v>
      </c>
      <c r="D2163" s="649" t="s">
        <v>173</v>
      </c>
      <c r="E2163" s="825" t="s">
        <v>13196</v>
      </c>
      <c r="F2163" s="825"/>
      <c r="G2163" s="648" t="s">
        <v>23</v>
      </c>
      <c r="H2163" s="647">
        <v>8.5900000000000004E-2</v>
      </c>
      <c r="I2163" s="646">
        <v>16.690000000000001</v>
      </c>
      <c r="J2163" s="646">
        <v>1.43</v>
      </c>
    </row>
    <row r="2164" spans="1:10" ht="24" customHeight="1" x14ac:dyDescent="0.2">
      <c r="A2164" s="649" t="s">
        <v>13197</v>
      </c>
      <c r="B2164" s="650" t="s">
        <v>13307</v>
      </c>
      <c r="C2164" s="649" t="s">
        <v>7</v>
      </c>
      <c r="D2164" s="649" t="s">
        <v>168</v>
      </c>
      <c r="E2164" s="825" t="s">
        <v>13196</v>
      </c>
      <c r="F2164" s="825"/>
      <c r="G2164" s="648" t="s">
        <v>23</v>
      </c>
      <c r="H2164" s="647">
        <v>1.4E-2</v>
      </c>
      <c r="I2164" s="646">
        <v>12.78</v>
      </c>
      <c r="J2164" s="646">
        <v>0.17</v>
      </c>
    </row>
    <row r="2165" spans="1:10" ht="24" customHeight="1" x14ac:dyDescent="0.2">
      <c r="A2165" s="644" t="s">
        <v>13199</v>
      </c>
      <c r="B2165" s="645" t="s">
        <v>13308</v>
      </c>
      <c r="C2165" s="644" t="s">
        <v>7</v>
      </c>
      <c r="D2165" s="644" t="s">
        <v>10347</v>
      </c>
      <c r="E2165" s="821" t="s">
        <v>13220</v>
      </c>
      <c r="F2165" s="821"/>
      <c r="G2165" s="643" t="s">
        <v>21</v>
      </c>
      <c r="H2165" s="642">
        <v>2.5000000000000001E-2</v>
      </c>
      <c r="I2165" s="641">
        <v>16.989999999999998</v>
      </c>
      <c r="J2165" s="641">
        <v>0.42</v>
      </c>
    </row>
    <row r="2166" spans="1:10" ht="36" customHeight="1" x14ac:dyDescent="0.2">
      <c r="A2166" s="644" t="s">
        <v>13199</v>
      </c>
      <c r="B2166" s="645" t="s">
        <v>13309</v>
      </c>
      <c r="C2166" s="644" t="s">
        <v>7</v>
      </c>
      <c r="D2166" s="644" t="s">
        <v>6772</v>
      </c>
      <c r="E2166" s="821" t="s">
        <v>13220</v>
      </c>
      <c r="F2166" s="821"/>
      <c r="G2166" s="643" t="s">
        <v>38</v>
      </c>
      <c r="H2166" s="642">
        <v>0.72799999999999998</v>
      </c>
      <c r="I2166" s="641">
        <v>0.15</v>
      </c>
      <c r="J2166" s="641">
        <v>0.1</v>
      </c>
    </row>
    <row r="2167" spans="1:10" ht="25.5" x14ac:dyDescent="0.2">
      <c r="A2167" s="640"/>
      <c r="B2167" s="640"/>
      <c r="C2167" s="640"/>
      <c r="D2167" s="640"/>
      <c r="E2167" s="640" t="s">
        <v>13209</v>
      </c>
      <c r="F2167" s="639">
        <v>0.7823535803542323</v>
      </c>
      <c r="G2167" s="640" t="s">
        <v>13210</v>
      </c>
      <c r="H2167" s="639">
        <v>0.66</v>
      </c>
      <c r="I2167" s="640" t="s">
        <v>13211</v>
      </c>
      <c r="J2167" s="639">
        <v>1.44</v>
      </c>
    </row>
    <row r="2168" spans="1:10" ht="15" thickBot="1" x14ac:dyDescent="0.25">
      <c r="A2168" s="640"/>
      <c r="B2168" s="640"/>
      <c r="C2168" s="640"/>
      <c r="D2168" s="640"/>
      <c r="E2168" s="640" t="s">
        <v>13212</v>
      </c>
      <c r="F2168" s="639">
        <v>2.84</v>
      </c>
      <c r="G2168" s="640"/>
      <c r="H2168" s="822" t="s">
        <v>13213</v>
      </c>
      <c r="I2168" s="822"/>
      <c r="J2168" s="639">
        <v>12.93</v>
      </c>
    </row>
    <row r="2169" spans="1:10" ht="0.95" customHeight="1" thickTop="1" x14ac:dyDescent="0.2">
      <c r="A2169" s="638"/>
      <c r="B2169" s="638"/>
      <c r="C2169" s="638"/>
      <c r="D2169" s="638"/>
      <c r="E2169" s="638"/>
      <c r="F2169" s="638"/>
      <c r="G2169" s="638"/>
      <c r="H2169" s="638"/>
      <c r="I2169" s="638"/>
      <c r="J2169" s="638"/>
    </row>
    <row r="2170" spans="1:10" ht="18" customHeight="1" x14ac:dyDescent="0.2">
      <c r="A2170" s="658" t="s">
        <v>13973</v>
      </c>
      <c r="B2170" s="656" t="s">
        <v>13186</v>
      </c>
      <c r="C2170" s="658" t="s">
        <v>13187</v>
      </c>
      <c r="D2170" s="658" t="s">
        <v>13188</v>
      </c>
      <c r="E2170" s="823" t="s">
        <v>13189</v>
      </c>
      <c r="F2170" s="823"/>
      <c r="G2170" s="657" t="s">
        <v>13190</v>
      </c>
      <c r="H2170" s="656" t="s">
        <v>13191</v>
      </c>
      <c r="I2170" s="656" t="s">
        <v>13192</v>
      </c>
      <c r="J2170" s="656" t="s">
        <v>13193</v>
      </c>
    </row>
    <row r="2171" spans="1:10" ht="36" customHeight="1" x14ac:dyDescent="0.2">
      <c r="A2171" s="654" t="s">
        <v>13194</v>
      </c>
      <c r="B2171" s="655" t="s">
        <v>13474</v>
      </c>
      <c r="C2171" s="654" t="s">
        <v>7</v>
      </c>
      <c r="D2171" s="654" t="s">
        <v>2458</v>
      </c>
      <c r="E2171" s="824" t="s">
        <v>13301</v>
      </c>
      <c r="F2171" s="824"/>
      <c r="G2171" s="653" t="s">
        <v>21</v>
      </c>
      <c r="H2171" s="652">
        <v>1</v>
      </c>
      <c r="I2171" s="651">
        <v>8.09</v>
      </c>
      <c r="J2171" s="651">
        <v>8.09</v>
      </c>
    </row>
    <row r="2172" spans="1:10" ht="24" customHeight="1" x14ac:dyDescent="0.2">
      <c r="A2172" s="649" t="s">
        <v>13197</v>
      </c>
      <c r="B2172" s="650" t="s">
        <v>13306</v>
      </c>
      <c r="C2172" s="649" t="s">
        <v>7</v>
      </c>
      <c r="D2172" s="649" t="s">
        <v>173</v>
      </c>
      <c r="E2172" s="825" t="s">
        <v>13196</v>
      </c>
      <c r="F2172" s="825"/>
      <c r="G2172" s="648" t="s">
        <v>23</v>
      </c>
      <c r="H2172" s="647">
        <v>2.24E-2</v>
      </c>
      <c r="I2172" s="646">
        <v>16.690000000000001</v>
      </c>
      <c r="J2172" s="646">
        <v>0.37</v>
      </c>
    </row>
    <row r="2173" spans="1:10" ht="24" customHeight="1" x14ac:dyDescent="0.2">
      <c r="A2173" s="649" t="s">
        <v>13197</v>
      </c>
      <c r="B2173" s="650" t="s">
        <v>13307</v>
      </c>
      <c r="C2173" s="649" t="s">
        <v>7</v>
      </c>
      <c r="D2173" s="649" t="s">
        <v>168</v>
      </c>
      <c r="E2173" s="825" t="s">
        <v>13196</v>
      </c>
      <c r="F2173" s="825"/>
      <c r="G2173" s="648" t="s">
        <v>23</v>
      </c>
      <c r="H2173" s="647">
        <v>3.2000000000000002E-3</v>
      </c>
      <c r="I2173" s="646">
        <v>12.78</v>
      </c>
      <c r="J2173" s="646">
        <v>0.04</v>
      </c>
    </row>
    <row r="2174" spans="1:10" ht="24" customHeight="1" x14ac:dyDescent="0.2">
      <c r="A2174" s="644" t="s">
        <v>13199</v>
      </c>
      <c r="B2174" s="645" t="s">
        <v>14019</v>
      </c>
      <c r="C2174" s="644" t="s">
        <v>7</v>
      </c>
      <c r="D2174" s="644" t="s">
        <v>5001</v>
      </c>
      <c r="E2174" s="821" t="s">
        <v>13220</v>
      </c>
      <c r="F2174" s="821"/>
      <c r="G2174" s="643" t="s">
        <v>21</v>
      </c>
      <c r="H2174" s="642">
        <v>1.1100000000000001</v>
      </c>
      <c r="I2174" s="641">
        <v>6.92</v>
      </c>
      <c r="J2174" s="641">
        <v>7.68</v>
      </c>
    </row>
    <row r="2175" spans="1:10" ht="25.5" x14ac:dyDescent="0.2">
      <c r="A2175" s="640"/>
      <c r="B2175" s="640"/>
      <c r="C2175" s="640"/>
      <c r="D2175" s="640"/>
      <c r="E2175" s="640" t="s">
        <v>13209</v>
      </c>
      <c r="F2175" s="639">
        <v>0.16299032924046505</v>
      </c>
      <c r="G2175" s="640" t="s">
        <v>13210</v>
      </c>
      <c r="H2175" s="639">
        <v>0.14000000000000001</v>
      </c>
      <c r="I2175" s="640" t="s">
        <v>13211</v>
      </c>
      <c r="J2175" s="639">
        <v>0.3</v>
      </c>
    </row>
    <row r="2176" spans="1:10" ht="15" thickBot="1" x14ac:dyDescent="0.25">
      <c r="A2176" s="640"/>
      <c r="B2176" s="640"/>
      <c r="C2176" s="640"/>
      <c r="D2176" s="640"/>
      <c r="E2176" s="640" t="s">
        <v>13212</v>
      </c>
      <c r="F2176" s="639">
        <v>2.2799999999999998</v>
      </c>
      <c r="G2176" s="640"/>
      <c r="H2176" s="822" t="s">
        <v>13213</v>
      </c>
      <c r="I2176" s="822"/>
      <c r="J2176" s="639">
        <v>10.37</v>
      </c>
    </row>
    <row r="2177" spans="1:10" ht="0.95" customHeight="1" thickTop="1" x14ac:dyDescent="0.2">
      <c r="A2177" s="638"/>
      <c r="B2177" s="638"/>
      <c r="C2177" s="638"/>
      <c r="D2177" s="638"/>
      <c r="E2177" s="638"/>
      <c r="F2177" s="638"/>
      <c r="G2177" s="638"/>
      <c r="H2177" s="638"/>
      <c r="I2177" s="638"/>
      <c r="J2177" s="638"/>
    </row>
    <row r="2178" spans="1:10" ht="18" customHeight="1" x14ac:dyDescent="0.2">
      <c r="A2178" s="658" t="s">
        <v>13973</v>
      </c>
      <c r="B2178" s="656" t="s">
        <v>13186</v>
      </c>
      <c r="C2178" s="658" t="s">
        <v>13187</v>
      </c>
      <c r="D2178" s="658" t="s">
        <v>13188</v>
      </c>
      <c r="E2178" s="823" t="s">
        <v>13189</v>
      </c>
      <c r="F2178" s="823"/>
      <c r="G2178" s="657" t="s">
        <v>13190</v>
      </c>
      <c r="H2178" s="656" t="s">
        <v>13191</v>
      </c>
      <c r="I2178" s="656" t="s">
        <v>13192</v>
      </c>
      <c r="J2178" s="656" t="s">
        <v>13193</v>
      </c>
    </row>
    <row r="2179" spans="1:10" ht="24" customHeight="1" x14ac:dyDescent="0.2">
      <c r="A2179" s="654" t="s">
        <v>13194</v>
      </c>
      <c r="B2179" s="655" t="s">
        <v>14020</v>
      </c>
      <c r="C2179" s="654" t="s">
        <v>7</v>
      </c>
      <c r="D2179" s="654" t="s">
        <v>3388</v>
      </c>
      <c r="E2179" s="824" t="s">
        <v>13301</v>
      </c>
      <c r="F2179" s="824"/>
      <c r="G2179" s="653" t="s">
        <v>21</v>
      </c>
      <c r="H2179" s="652">
        <v>1</v>
      </c>
      <c r="I2179" s="651">
        <v>8.26</v>
      </c>
      <c r="J2179" s="651">
        <v>8.26</v>
      </c>
    </row>
    <row r="2180" spans="1:10" ht="36" customHeight="1" x14ac:dyDescent="0.2">
      <c r="A2180" s="649" t="s">
        <v>13197</v>
      </c>
      <c r="B2180" s="650" t="s">
        <v>14021</v>
      </c>
      <c r="C2180" s="649" t="s">
        <v>7</v>
      </c>
      <c r="D2180" s="649" t="s">
        <v>2460</v>
      </c>
      <c r="E2180" s="825" t="s">
        <v>13301</v>
      </c>
      <c r="F2180" s="825"/>
      <c r="G2180" s="648" t="s">
        <v>21</v>
      </c>
      <c r="H2180" s="647">
        <v>1</v>
      </c>
      <c r="I2180" s="646">
        <v>6.39</v>
      </c>
      <c r="J2180" s="646">
        <v>6.39</v>
      </c>
    </row>
    <row r="2181" spans="1:10" ht="24" customHeight="1" x14ac:dyDescent="0.2">
      <c r="A2181" s="649" t="s">
        <v>13197</v>
      </c>
      <c r="B2181" s="650" t="s">
        <v>13306</v>
      </c>
      <c r="C2181" s="649" t="s">
        <v>7</v>
      </c>
      <c r="D2181" s="649" t="s">
        <v>173</v>
      </c>
      <c r="E2181" s="825" t="s">
        <v>13196</v>
      </c>
      <c r="F2181" s="825"/>
      <c r="G2181" s="648" t="s">
        <v>23</v>
      </c>
      <c r="H2181" s="647">
        <v>6.8000000000000005E-2</v>
      </c>
      <c r="I2181" s="646">
        <v>16.690000000000001</v>
      </c>
      <c r="J2181" s="646">
        <v>1.1299999999999999</v>
      </c>
    </row>
    <row r="2182" spans="1:10" ht="24" customHeight="1" x14ac:dyDescent="0.2">
      <c r="A2182" s="649" t="s">
        <v>13197</v>
      </c>
      <c r="B2182" s="650" t="s">
        <v>13307</v>
      </c>
      <c r="C2182" s="649" t="s">
        <v>7</v>
      </c>
      <c r="D2182" s="649" t="s">
        <v>168</v>
      </c>
      <c r="E2182" s="825" t="s">
        <v>13196</v>
      </c>
      <c r="F2182" s="825"/>
      <c r="G2182" s="648" t="s">
        <v>23</v>
      </c>
      <c r="H2182" s="647">
        <v>2.1999999999999999E-2</v>
      </c>
      <c r="I2182" s="646">
        <v>12.78</v>
      </c>
      <c r="J2182" s="646">
        <v>0.28000000000000003</v>
      </c>
    </row>
    <row r="2183" spans="1:10" ht="24" customHeight="1" x14ac:dyDescent="0.2">
      <c r="A2183" s="644" t="s">
        <v>13199</v>
      </c>
      <c r="B2183" s="645" t="s">
        <v>13308</v>
      </c>
      <c r="C2183" s="644" t="s">
        <v>7</v>
      </c>
      <c r="D2183" s="644" t="s">
        <v>10347</v>
      </c>
      <c r="E2183" s="821" t="s">
        <v>13220</v>
      </c>
      <c r="F2183" s="821"/>
      <c r="G2183" s="643" t="s">
        <v>21</v>
      </c>
      <c r="H2183" s="642">
        <v>2.5000000000000001E-2</v>
      </c>
      <c r="I2183" s="641">
        <v>16.989999999999998</v>
      </c>
      <c r="J2183" s="641">
        <v>0.42</v>
      </c>
    </row>
    <row r="2184" spans="1:10" ht="36" customHeight="1" x14ac:dyDescent="0.2">
      <c r="A2184" s="644" t="s">
        <v>13199</v>
      </c>
      <c r="B2184" s="645" t="s">
        <v>13309</v>
      </c>
      <c r="C2184" s="644" t="s">
        <v>7</v>
      </c>
      <c r="D2184" s="644" t="s">
        <v>6772</v>
      </c>
      <c r="E2184" s="821" t="s">
        <v>13220</v>
      </c>
      <c r="F2184" s="821"/>
      <c r="G2184" s="643" t="s">
        <v>38</v>
      </c>
      <c r="H2184" s="642">
        <v>0.30599999999999999</v>
      </c>
      <c r="I2184" s="641">
        <v>0.15</v>
      </c>
      <c r="J2184" s="641">
        <v>0.04</v>
      </c>
    </row>
    <row r="2185" spans="1:10" ht="25.5" x14ac:dyDescent="0.2">
      <c r="A2185" s="640"/>
      <c r="B2185" s="640"/>
      <c r="C2185" s="640"/>
      <c r="D2185" s="640"/>
      <c r="E2185" s="640" t="s">
        <v>13209</v>
      </c>
      <c r="F2185" s="639">
        <v>0.62479626208844941</v>
      </c>
      <c r="G2185" s="640" t="s">
        <v>13210</v>
      </c>
      <c r="H2185" s="639">
        <v>0.53</v>
      </c>
      <c r="I2185" s="640" t="s">
        <v>13211</v>
      </c>
      <c r="J2185" s="639">
        <v>1.1499999999999999</v>
      </c>
    </row>
    <row r="2186" spans="1:10" ht="15" thickBot="1" x14ac:dyDescent="0.25">
      <c r="A2186" s="640"/>
      <c r="B2186" s="640"/>
      <c r="C2186" s="640"/>
      <c r="D2186" s="640"/>
      <c r="E2186" s="640" t="s">
        <v>13212</v>
      </c>
      <c r="F2186" s="639">
        <v>2.33</v>
      </c>
      <c r="G2186" s="640"/>
      <c r="H2186" s="822" t="s">
        <v>13213</v>
      </c>
      <c r="I2186" s="822"/>
      <c r="J2186" s="639">
        <v>10.59</v>
      </c>
    </row>
    <row r="2187" spans="1:10" ht="0.95" customHeight="1" thickTop="1" x14ac:dyDescent="0.2">
      <c r="A2187" s="638"/>
      <c r="B2187" s="638"/>
      <c r="C2187" s="638"/>
      <c r="D2187" s="638"/>
      <c r="E2187" s="638"/>
      <c r="F2187" s="638"/>
      <c r="G2187" s="638"/>
      <c r="H2187" s="638"/>
      <c r="I2187" s="638"/>
      <c r="J2187" s="638"/>
    </row>
    <row r="2188" spans="1:10" ht="18" customHeight="1" x14ac:dyDescent="0.2">
      <c r="A2188" s="658" t="s">
        <v>13973</v>
      </c>
      <c r="B2188" s="656" t="s">
        <v>13186</v>
      </c>
      <c r="C2188" s="658" t="s">
        <v>13187</v>
      </c>
      <c r="D2188" s="658" t="s">
        <v>13188</v>
      </c>
      <c r="E2188" s="823" t="s">
        <v>13189</v>
      </c>
      <c r="F2188" s="823"/>
      <c r="G2188" s="657" t="s">
        <v>13190</v>
      </c>
      <c r="H2188" s="656" t="s">
        <v>13191</v>
      </c>
      <c r="I2188" s="656" t="s">
        <v>13192</v>
      </c>
      <c r="J2188" s="656" t="s">
        <v>13193</v>
      </c>
    </row>
    <row r="2189" spans="1:10" ht="24" customHeight="1" x14ac:dyDescent="0.2">
      <c r="A2189" s="654" t="s">
        <v>13194</v>
      </c>
      <c r="B2189" s="655" t="s">
        <v>14022</v>
      </c>
      <c r="C2189" s="654" t="s">
        <v>7</v>
      </c>
      <c r="D2189" s="654" t="s">
        <v>3144</v>
      </c>
      <c r="E2189" s="824" t="s">
        <v>13301</v>
      </c>
      <c r="F2189" s="824"/>
      <c r="G2189" s="653" t="s">
        <v>21</v>
      </c>
      <c r="H2189" s="652">
        <v>1</v>
      </c>
      <c r="I2189" s="651">
        <v>12</v>
      </c>
      <c r="J2189" s="651">
        <v>12</v>
      </c>
    </row>
    <row r="2190" spans="1:10" ht="36" customHeight="1" x14ac:dyDescent="0.2">
      <c r="A2190" s="649" t="s">
        <v>13197</v>
      </c>
      <c r="B2190" s="650" t="s">
        <v>14023</v>
      </c>
      <c r="C2190" s="649" t="s">
        <v>7</v>
      </c>
      <c r="D2190" s="649" t="s">
        <v>3128</v>
      </c>
      <c r="E2190" s="825" t="s">
        <v>13301</v>
      </c>
      <c r="F2190" s="825"/>
      <c r="G2190" s="648" t="s">
        <v>21</v>
      </c>
      <c r="H2190" s="647">
        <v>1</v>
      </c>
      <c r="I2190" s="646">
        <v>6.63</v>
      </c>
      <c r="J2190" s="646">
        <v>6.63</v>
      </c>
    </row>
    <row r="2191" spans="1:10" ht="24" customHeight="1" x14ac:dyDescent="0.2">
      <c r="A2191" s="649" t="s">
        <v>13197</v>
      </c>
      <c r="B2191" s="650" t="s">
        <v>13306</v>
      </c>
      <c r="C2191" s="649" t="s">
        <v>7</v>
      </c>
      <c r="D2191" s="649" t="s">
        <v>173</v>
      </c>
      <c r="E2191" s="825" t="s">
        <v>13196</v>
      </c>
      <c r="F2191" s="825"/>
      <c r="G2191" s="648" t="s">
        <v>23</v>
      </c>
      <c r="H2191" s="647">
        <v>0.27900000000000003</v>
      </c>
      <c r="I2191" s="646">
        <v>16.690000000000001</v>
      </c>
      <c r="J2191" s="646">
        <v>4.6500000000000004</v>
      </c>
    </row>
    <row r="2192" spans="1:10" ht="24" customHeight="1" x14ac:dyDescent="0.2">
      <c r="A2192" s="649" t="s">
        <v>13197</v>
      </c>
      <c r="B2192" s="650" t="s">
        <v>13307</v>
      </c>
      <c r="C2192" s="649" t="s">
        <v>7</v>
      </c>
      <c r="D2192" s="649" t="s">
        <v>168</v>
      </c>
      <c r="E2192" s="825" t="s">
        <v>13196</v>
      </c>
      <c r="F2192" s="825"/>
      <c r="G2192" s="648" t="s">
        <v>23</v>
      </c>
      <c r="H2192" s="647">
        <v>3.1E-2</v>
      </c>
      <c r="I2192" s="646">
        <v>12.78</v>
      </c>
      <c r="J2192" s="646">
        <v>0.39</v>
      </c>
    </row>
    <row r="2193" spans="1:10" ht="24" customHeight="1" x14ac:dyDescent="0.2">
      <c r="A2193" s="644" t="s">
        <v>13199</v>
      </c>
      <c r="B2193" s="645" t="s">
        <v>13308</v>
      </c>
      <c r="C2193" s="644" t="s">
        <v>7</v>
      </c>
      <c r="D2193" s="644" t="s">
        <v>10347</v>
      </c>
      <c r="E2193" s="821" t="s">
        <v>13220</v>
      </c>
      <c r="F2193" s="821"/>
      <c r="G2193" s="643" t="s">
        <v>21</v>
      </c>
      <c r="H2193" s="642">
        <v>0.02</v>
      </c>
      <c r="I2193" s="641">
        <v>16.989999999999998</v>
      </c>
      <c r="J2193" s="641">
        <v>0.33</v>
      </c>
    </row>
    <row r="2194" spans="1:10" ht="25.5" x14ac:dyDescent="0.2">
      <c r="A2194" s="640"/>
      <c r="B2194" s="640"/>
      <c r="C2194" s="640"/>
      <c r="D2194" s="640"/>
      <c r="E2194" s="640" t="s">
        <v>13209</v>
      </c>
      <c r="F2194" s="639">
        <v>2.2872976203411932</v>
      </c>
      <c r="G2194" s="640" t="s">
        <v>13210</v>
      </c>
      <c r="H2194" s="639">
        <v>1.92</v>
      </c>
      <c r="I2194" s="640" t="s">
        <v>13211</v>
      </c>
      <c r="J2194" s="639">
        <v>4.21</v>
      </c>
    </row>
    <row r="2195" spans="1:10" ht="15" thickBot="1" x14ac:dyDescent="0.25">
      <c r="A2195" s="640"/>
      <c r="B2195" s="640"/>
      <c r="C2195" s="640"/>
      <c r="D2195" s="640"/>
      <c r="E2195" s="640" t="s">
        <v>13212</v>
      </c>
      <c r="F2195" s="639">
        <v>3.38</v>
      </c>
      <c r="G2195" s="640"/>
      <c r="H2195" s="822" t="s">
        <v>13213</v>
      </c>
      <c r="I2195" s="822"/>
      <c r="J2195" s="639">
        <v>15.38</v>
      </c>
    </row>
    <row r="2196" spans="1:10" ht="0.95" customHeight="1" thickTop="1" x14ac:dyDescent="0.2">
      <c r="A2196" s="638"/>
      <c r="B2196" s="638"/>
      <c r="C2196" s="638"/>
      <c r="D2196" s="638"/>
      <c r="E2196" s="638"/>
      <c r="F2196" s="638"/>
      <c r="G2196" s="638"/>
      <c r="H2196" s="638"/>
      <c r="I2196" s="638"/>
      <c r="J2196" s="638"/>
    </row>
    <row r="2197" spans="1:10" ht="18" customHeight="1" x14ac:dyDescent="0.2">
      <c r="A2197" s="658" t="s">
        <v>13973</v>
      </c>
      <c r="B2197" s="656" t="s">
        <v>13186</v>
      </c>
      <c r="C2197" s="658" t="s">
        <v>13187</v>
      </c>
      <c r="D2197" s="658" t="s">
        <v>13188</v>
      </c>
      <c r="E2197" s="823" t="s">
        <v>13189</v>
      </c>
      <c r="F2197" s="823"/>
      <c r="G2197" s="657" t="s">
        <v>13190</v>
      </c>
      <c r="H2197" s="656" t="s">
        <v>13191</v>
      </c>
      <c r="I2197" s="656" t="s">
        <v>13192</v>
      </c>
      <c r="J2197" s="656" t="s">
        <v>13193</v>
      </c>
    </row>
    <row r="2198" spans="1:10" ht="24" customHeight="1" x14ac:dyDescent="0.2">
      <c r="A2198" s="654" t="s">
        <v>13194</v>
      </c>
      <c r="B2198" s="655" t="s">
        <v>14024</v>
      </c>
      <c r="C2198" s="654" t="s">
        <v>7</v>
      </c>
      <c r="D2198" s="654" t="s">
        <v>3386</v>
      </c>
      <c r="E2198" s="824" t="s">
        <v>13301</v>
      </c>
      <c r="F2198" s="824"/>
      <c r="G2198" s="653" t="s">
        <v>21</v>
      </c>
      <c r="H2198" s="652">
        <v>1</v>
      </c>
      <c r="I2198" s="651">
        <v>11</v>
      </c>
      <c r="J2198" s="651">
        <v>11</v>
      </c>
    </row>
    <row r="2199" spans="1:10" ht="36" customHeight="1" x14ac:dyDescent="0.2">
      <c r="A2199" s="649" t="s">
        <v>13197</v>
      </c>
      <c r="B2199" s="650" t="s">
        <v>13474</v>
      </c>
      <c r="C2199" s="649" t="s">
        <v>7</v>
      </c>
      <c r="D2199" s="649" t="s">
        <v>2458</v>
      </c>
      <c r="E2199" s="825" t="s">
        <v>13301</v>
      </c>
      <c r="F2199" s="825"/>
      <c r="G2199" s="648" t="s">
        <v>21</v>
      </c>
      <c r="H2199" s="647">
        <v>1</v>
      </c>
      <c r="I2199" s="646">
        <v>8.09</v>
      </c>
      <c r="J2199" s="646">
        <v>8.09</v>
      </c>
    </row>
    <row r="2200" spans="1:10" ht="24" customHeight="1" x14ac:dyDescent="0.2">
      <c r="A2200" s="649" t="s">
        <v>13197</v>
      </c>
      <c r="B2200" s="650" t="s">
        <v>13306</v>
      </c>
      <c r="C2200" s="649" t="s">
        <v>7</v>
      </c>
      <c r="D2200" s="649" t="s">
        <v>173</v>
      </c>
      <c r="E2200" s="825" t="s">
        <v>13196</v>
      </c>
      <c r="F2200" s="825"/>
      <c r="G2200" s="648" t="s">
        <v>23</v>
      </c>
      <c r="H2200" s="647">
        <v>0.11550000000000001</v>
      </c>
      <c r="I2200" s="646">
        <v>16.690000000000001</v>
      </c>
      <c r="J2200" s="646">
        <v>1.92</v>
      </c>
    </row>
    <row r="2201" spans="1:10" ht="24" customHeight="1" x14ac:dyDescent="0.2">
      <c r="A2201" s="649" t="s">
        <v>13197</v>
      </c>
      <c r="B2201" s="650" t="s">
        <v>13307</v>
      </c>
      <c r="C2201" s="649" t="s">
        <v>7</v>
      </c>
      <c r="D2201" s="649" t="s">
        <v>168</v>
      </c>
      <c r="E2201" s="825" t="s">
        <v>13196</v>
      </c>
      <c r="F2201" s="825"/>
      <c r="G2201" s="648" t="s">
        <v>23</v>
      </c>
      <c r="H2201" s="647">
        <v>3.7499999999999999E-2</v>
      </c>
      <c r="I2201" s="646">
        <v>12.78</v>
      </c>
      <c r="J2201" s="646">
        <v>0.47</v>
      </c>
    </row>
    <row r="2202" spans="1:10" ht="24" customHeight="1" x14ac:dyDescent="0.2">
      <c r="A2202" s="644" t="s">
        <v>13199</v>
      </c>
      <c r="B2202" s="645" t="s">
        <v>13308</v>
      </c>
      <c r="C2202" s="644" t="s">
        <v>7</v>
      </c>
      <c r="D2202" s="644" t="s">
        <v>10347</v>
      </c>
      <c r="E2202" s="821" t="s">
        <v>13220</v>
      </c>
      <c r="F2202" s="821"/>
      <c r="G2202" s="643" t="s">
        <v>21</v>
      </c>
      <c r="H2202" s="642">
        <v>2.5000000000000001E-2</v>
      </c>
      <c r="I2202" s="641">
        <v>16.989999999999998</v>
      </c>
      <c r="J2202" s="641">
        <v>0.42</v>
      </c>
    </row>
    <row r="2203" spans="1:10" ht="36" customHeight="1" x14ac:dyDescent="0.2">
      <c r="A2203" s="644" t="s">
        <v>13199</v>
      </c>
      <c r="B2203" s="645" t="s">
        <v>13309</v>
      </c>
      <c r="C2203" s="644" t="s">
        <v>7</v>
      </c>
      <c r="D2203" s="644" t="s">
        <v>6772</v>
      </c>
      <c r="E2203" s="821" t="s">
        <v>13220</v>
      </c>
      <c r="F2203" s="821"/>
      <c r="G2203" s="643" t="s">
        <v>38</v>
      </c>
      <c r="H2203" s="642">
        <v>0.72399999999999998</v>
      </c>
      <c r="I2203" s="641">
        <v>0.15</v>
      </c>
      <c r="J2203" s="641">
        <v>0.1</v>
      </c>
    </row>
    <row r="2204" spans="1:10" ht="25.5" x14ac:dyDescent="0.2">
      <c r="A2204" s="640"/>
      <c r="B2204" s="640"/>
      <c r="C2204" s="640"/>
      <c r="D2204" s="640"/>
      <c r="E2204" s="640" t="s">
        <v>13209</v>
      </c>
      <c r="F2204" s="639">
        <v>1.1463653156579376</v>
      </c>
      <c r="G2204" s="640" t="s">
        <v>13210</v>
      </c>
      <c r="H2204" s="639">
        <v>0.96</v>
      </c>
      <c r="I2204" s="640" t="s">
        <v>13211</v>
      </c>
      <c r="J2204" s="639">
        <v>2.11</v>
      </c>
    </row>
    <row r="2205" spans="1:10" ht="15" thickBot="1" x14ac:dyDescent="0.25">
      <c r="A2205" s="640"/>
      <c r="B2205" s="640"/>
      <c r="C2205" s="640"/>
      <c r="D2205" s="640"/>
      <c r="E2205" s="640" t="s">
        <v>13212</v>
      </c>
      <c r="F2205" s="639">
        <v>3.1</v>
      </c>
      <c r="G2205" s="640"/>
      <c r="H2205" s="822" t="s">
        <v>13213</v>
      </c>
      <c r="I2205" s="822"/>
      <c r="J2205" s="639">
        <v>14.1</v>
      </c>
    </row>
    <row r="2206" spans="1:10" ht="0.95" customHeight="1" thickTop="1" x14ac:dyDescent="0.2">
      <c r="A2206" s="638"/>
      <c r="B2206" s="638"/>
      <c r="C2206" s="638"/>
      <c r="D2206" s="638"/>
      <c r="E2206" s="638"/>
      <c r="F2206" s="638"/>
      <c r="G2206" s="638"/>
      <c r="H2206" s="638"/>
      <c r="I2206" s="638"/>
      <c r="J2206" s="638"/>
    </row>
    <row r="2207" spans="1:10" ht="18" customHeight="1" x14ac:dyDescent="0.2">
      <c r="A2207" s="658" t="s">
        <v>13973</v>
      </c>
      <c r="B2207" s="656" t="s">
        <v>13186</v>
      </c>
      <c r="C2207" s="658" t="s">
        <v>13187</v>
      </c>
      <c r="D2207" s="658" t="s">
        <v>13188</v>
      </c>
      <c r="E2207" s="823" t="s">
        <v>13189</v>
      </c>
      <c r="F2207" s="823"/>
      <c r="G2207" s="657" t="s">
        <v>13190</v>
      </c>
      <c r="H2207" s="656" t="s">
        <v>13191</v>
      </c>
      <c r="I2207" s="656" t="s">
        <v>13192</v>
      </c>
      <c r="J2207" s="656" t="s">
        <v>13193</v>
      </c>
    </row>
    <row r="2208" spans="1:10" ht="36" customHeight="1" x14ac:dyDescent="0.2">
      <c r="A2208" s="654" t="s">
        <v>13194</v>
      </c>
      <c r="B2208" s="655" t="s">
        <v>14025</v>
      </c>
      <c r="C2208" s="654" t="s">
        <v>7</v>
      </c>
      <c r="D2208" s="654" t="s">
        <v>3801</v>
      </c>
      <c r="E2208" s="824" t="s">
        <v>13301</v>
      </c>
      <c r="F2208" s="824"/>
      <c r="G2208" s="653" t="s">
        <v>21</v>
      </c>
      <c r="H2208" s="652">
        <v>1</v>
      </c>
      <c r="I2208" s="651">
        <v>7.74</v>
      </c>
      <c r="J2208" s="651">
        <v>7.74</v>
      </c>
    </row>
    <row r="2209" spans="1:10" ht="36" customHeight="1" x14ac:dyDescent="0.2">
      <c r="A2209" s="649" t="s">
        <v>13197</v>
      </c>
      <c r="B2209" s="650" t="s">
        <v>14021</v>
      </c>
      <c r="C2209" s="649" t="s">
        <v>7</v>
      </c>
      <c r="D2209" s="649" t="s">
        <v>2460</v>
      </c>
      <c r="E2209" s="825" t="s">
        <v>13301</v>
      </c>
      <c r="F2209" s="825"/>
      <c r="G2209" s="648" t="s">
        <v>21</v>
      </c>
      <c r="H2209" s="647">
        <v>1</v>
      </c>
      <c r="I2209" s="646">
        <v>6.39</v>
      </c>
      <c r="J2209" s="646">
        <v>6.39</v>
      </c>
    </row>
    <row r="2210" spans="1:10" ht="24" customHeight="1" x14ac:dyDescent="0.2">
      <c r="A2210" s="649" t="s">
        <v>13197</v>
      </c>
      <c r="B2210" s="650" t="s">
        <v>13306</v>
      </c>
      <c r="C2210" s="649" t="s">
        <v>7</v>
      </c>
      <c r="D2210" s="649" t="s">
        <v>173</v>
      </c>
      <c r="E2210" s="825" t="s">
        <v>13196</v>
      </c>
      <c r="F2210" s="825"/>
      <c r="G2210" s="648" t="s">
        <v>23</v>
      </c>
      <c r="H2210" s="647">
        <v>5.7000000000000002E-2</v>
      </c>
      <c r="I2210" s="646">
        <v>16.690000000000001</v>
      </c>
      <c r="J2210" s="646">
        <v>0.95</v>
      </c>
    </row>
    <row r="2211" spans="1:10" ht="24" customHeight="1" x14ac:dyDescent="0.2">
      <c r="A2211" s="649" t="s">
        <v>13197</v>
      </c>
      <c r="B2211" s="650" t="s">
        <v>13307</v>
      </c>
      <c r="C2211" s="649" t="s">
        <v>7</v>
      </c>
      <c r="D2211" s="649" t="s">
        <v>168</v>
      </c>
      <c r="E2211" s="825" t="s">
        <v>13196</v>
      </c>
      <c r="F2211" s="825"/>
      <c r="G2211" s="648" t="s">
        <v>23</v>
      </c>
      <c r="H2211" s="647">
        <v>6.0000000000000001E-3</v>
      </c>
      <c r="I2211" s="646">
        <v>12.78</v>
      </c>
      <c r="J2211" s="646">
        <v>7.0000000000000007E-2</v>
      </c>
    </row>
    <row r="2212" spans="1:10" ht="24" customHeight="1" x14ac:dyDescent="0.2">
      <c r="A2212" s="644" t="s">
        <v>13199</v>
      </c>
      <c r="B2212" s="645" t="s">
        <v>13308</v>
      </c>
      <c r="C2212" s="644" t="s">
        <v>7</v>
      </c>
      <c r="D2212" s="644" t="s">
        <v>10347</v>
      </c>
      <c r="E2212" s="821" t="s">
        <v>13220</v>
      </c>
      <c r="F2212" s="821"/>
      <c r="G2212" s="643" t="s">
        <v>21</v>
      </c>
      <c r="H2212" s="642">
        <v>0.02</v>
      </c>
      <c r="I2212" s="641">
        <v>16.989999999999998</v>
      </c>
      <c r="J2212" s="641">
        <v>0.33</v>
      </c>
    </row>
    <row r="2213" spans="1:10" ht="25.5" x14ac:dyDescent="0.2">
      <c r="A2213" s="640"/>
      <c r="B2213" s="640"/>
      <c r="C2213" s="640"/>
      <c r="D2213" s="640"/>
      <c r="E2213" s="640" t="s">
        <v>13209</v>
      </c>
      <c r="F2213" s="639">
        <v>0.47267195479734869</v>
      </c>
      <c r="G2213" s="640" t="s">
        <v>13210</v>
      </c>
      <c r="H2213" s="639">
        <v>0.4</v>
      </c>
      <c r="I2213" s="640" t="s">
        <v>13211</v>
      </c>
      <c r="J2213" s="639">
        <v>0.87</v>
      </c>
    </row>
    <row r="2214" spans="1:10" ht="15" thickBot="1" x14ac:dyDescent="0.25">
      <c r="A2214" s="640"/>
      <c r="B2214" s="640"/>
      <c r="C2214" s="640"/>
      <c r="D2214" s="640"/>
      <c r="E2214" s="640" t="s">
        <v>13212</v>
      </c>
      <c r="F2214" s="639">
        <v>2.1800000000000002</v>
      </c>
      <c r="G2214" s="640"/>
      <c r="H2214" s="822" t="s">
        <v>13213</v>
      </c>
      <c r="I2214" s="822"/>
      <c r="J2214" s="639">
        <v>9.92</v>
      </c>
    </row>
    <row r="2215" spans="1:10" ht="0.95" customHeight="1" thickTop="1" x14ac:dyDescent="0.2">
      <c r="A2215" s="638"/>
      <c r="B2215" s="638"/>
      <c r="C2215" s="638"/>
      <c r="D2215" s="638"/>
      <c r="E2215" s="638"/>
      <c r="F2215" s="638"/>
      <c r="G2215" s="638"/>
      <c r="H2215" s="638"/>
      <c r="I2215" s="638"/>
      <c r="J2215" s="638"/>
    </row>
    <row r="2216" spans="1:10" ht="18" customHeight="1" x14ac:dyDescent="0.2">
      <c r="A2216" s="658" t="s">
        <v>13973</v>
      </c>
      <c r="B2216" s="656" t="s">
        <v>13186</v>
      </c>
      <c r="C2216" s="658" t="s">
        <v>13187</v>
      </c>
      <c r="D2216" s="658" t="s">
        <v>13188</v>
      </c>
      <c r="E2216" s="823" t="s">
        <v>13189</v>
      </c>
      <c r="F2216" s="823"/>
      <c r="G2216" s="657" t="s">
        <v>13190</v>
      </c>
      <c r="H2216" s="656" t="s">
        <v>13191</v>
      </c>
      <c r="I2216" s="656" t="s">
        <v>13192</v>
      </c>
      <c r="J2216" s="656" t="s">
        <v>13193</v>
      </c>
    </row>
    <row r="2217" spans="1:10" ht="36" customHeight="1" x14ac:dyDescent="0.2">
      <c r="A2217" s="654" t="s">
        <v>13194</v>
      </c>
      <c r="B2217" s="655" t="s">
        <v>14026</v>
      </c>
      <c r="C2217" s="654" t="s">
        <v>7</v>
      </c>
      <c r="D2217" s="654" t="s">
        <v>2936</v>
      </c>
      <c r="E2217" s="824" t="s">
        <v>13301</v>
      </c>
      <c r="F2217" s="824"/>
      <c r="G2217" s="653" t="s">
        <v>13268</v>
      </c>
      <c r="H2217" s="652">
        <v>1</v>
      </c>
      <c r="I2217" s="651">
        <v>266.79000000000002</v>
      </c>
      <c r="J2217" s="651">
        <v>266.79000000000002</v>
      </c>
    </row>
    <row r="2218" spans="1:10" ht="48" customHeight="1" x14ac:dyDescent="0.2">
      <c r="A2218" s="649" t="s">
        <v>13197</v>
      </c>
      <c r="B2218" s="650" t="s">
        <v>13960</v>
      </c>
      <c r="C2218" s="649" t="s">
        <v>7</v>
      </c>
      <c r="D2218" s="649" t="s">
        <v>1299</v>
      </c>
      <c r="E2218" s="825" t="s">
        <v>13272</v>
      </c>
      <c r="F2218" s="825"/>
      <c r="G2218" s="648" t="s">
        <v>50</v>
      </c>
      <c r="H2218" s="647">
        <v>0.76</v>
      </c>
      <c r="I2218" s="646">
        <v>1.5</v>
      </c>
      <c r="J2218" s="646">
        <v>1.1399999999999999</v>
      </c>
    </row>
    <row r="2219" spans="1:10" ht="48" customHeight="1" x14ac:dyDescent="0.2">
      <c r="A2219" s="649" t="s">
        <v>13197</v>
      </c>
      <c r="B2219" s="650" t="s">
        <v>13961</v>
      </c>
      <c r="C2219" s="649" t="s">
        <v>7</v>
      </c>
      <c r="D2219" s="649" t="s">
        <v>1300</v>
      </c>
      <c r="E2219" s="825" t="s">
        <v>13272</v>
      </c>
      <c r="F2219" s="825"/>
      <c r="G2219" s="648" t="s">
        <v>67</v>
      </c>
      <c r="H2219" s="647">
        <v>0.72</v>
      </c>
      <c r="I2219" s="646">
        <v>0.26</v>
      </c>
      <c r="J2219" s="646">
        <v>0.18</v>
      </c>
    </row>
    <row r="2220" spans="1:10" ht="24" customHeight="1" x14ac:dyDescent="0.2">
      <c r="A2220" s="649" t="s">
        <v>13197</v>
      </c>
      <c r="B2220" s="650" t="s">
        <v>13244</v>
      </c>
      <c r="C2220" s="649" t="s">
        <v>7</v>
      </c>
      <c r="D2220" s="649" t="s">
        <v>25</v>
      </c>
      <c r="E2220" s="825" t="s">
        <v>13196</v>
      </c>
      <c r="F2220" s="825"/>
      <c r="G2220" s="648" t="s">
        <v>23</v>
      </c>
      <c r="H2220" s="647">
        <v>2.34</v>
      </c>
      <c r="I2220" s="646">
        <v>13.34</v>
      </c>
      <c r="J2220" s="646">
        <v>31.21</v>
      </c>
    </row>
    <row r="2221" spans="1:10" ht="24" customHeight="1" x14ac:dyDescent="0.2">
      <c r="A2221" s="649" t="s">
        <v>13197</v>
      </c>
      <c r="B2221" s="650" t="s">
        <v>13368</v>
      </c>
      <c r="C2221" s="649" t="s">
        <v>7</v>
      </c>
      <c r="D2221" s="649" t="s">
        <v>1243</v>
      </c>
      <c r="E2221" s="825" t="s">
        <v>13196</v>
      </c>
      <c r="F2221" s="825"/>
      <c r="G2221" s="648" t="s">
        <v>23</v>
      </c>
      <c r="H2221" s="647">
        <v>1.48</v>
      </c>
      <c r="I2221" s="646">
        <v>11.79</v>
      </c>
      <c r="J2221" s="646">
        <v>17.440000000000001</v>
      </c>
    </row>
    <row r="2222" spans="1:10" ht="24" customHeight="1" x14ac:dyDescent="0.2">
      <c r="A2222" s="644" t="s">
        <v>13199</v>
      </c>
      <c r="B2222" s="645" t="s">
        <v>13369</v>
      </c>
      <c r="C2222" s="644" t="s">
        <v>7</v>
      </c>
      <c r="D2222" s="644" t="s">
        <v>5205</v>
      </c>
      <c r="E2222" s="821" t="s">
        <v>13220</v>
      </c>
      <c r="F2222" s="821"/>
      <c r="G2222" s="643" t="s">
        <v>13268</v>
      </c>
      <c r="H2222" s="642">
        <v>0.82699999999999996</v>
      </c>
      <c r="I2222" s="641">
        <v>63</v>
      </c>
      <c r="J2222" s="641">
        <v>52.1</v>
      </c>
    </row>
    <row r="2223" spans="1:10" ht="24" customHeight="1" x14ac:dyDescent="0.2">
      <c r="A2223" s="644" t="s">
        <v>13199</v>
      </c>
      <c r="B2223" s="645" t="s">
        <v>13370</v>
      </c>
      <c r="C2223" s="644" t="s">
        <v>7</v>
      </c>
      <c r="D2223" s="644" t="s">
        <v>5946</v>
      </c>
      <c r="E2223" s="821" t="s">
        <v>13220</v>
      </c>
      <c r="F2223" s="821"/>
      <c r="G2223" s="643" t="s">
        <v>21</v>
      </c>
      <c r="H2223" s="642">
        <v>212.02</v>
      </c>
      <c r="I2223" s="641">
        <v>0.56000000000000005</v>
      </c>
      <c r="J2223" s="641">
        <v>118.73</v>
      </c>
    </row>
    <row r="2224" spans="1:10" ht="24" customHeight="1" x14ac:dyDescent="0.2">
      <c r="A2224" s="644" t="s">
        <v>13199</v>
      </c>
      <c r="B2224" s="645" t="s">
        <v>13371</v>
      </c>
      <c r="C2224" s="644" t="s">
        <v>7</v>
      </c>
      <c r="D2224" s="644" t="s">
        <v>8037</v>
      </c>
      <c r="E2224" s="821" t="s">
        <v>13220</v>
      </c>
      <c r="F2224" s="821"/>
      <c r="G2224" s="643" t="s">
        <v>13268</v>
      </c>
      <c r="H2224" s="642">
        <v>0.57799999999999996</v>
      </c>
      <c r="I2224" s="641">
        <v>79.58</v>
      </c>
      <c r="J2224" s="641">
        <v>45.99</v>
      </c>
    </row>
    <row r="2225" spans="1:10" ht="25.5" x14ac:dyDescent="0.2">
      <c r="A2225" s="640"/>
      <c r="B2225" s="640"/>
      <c r="C2225" s="640"/>
      <c r="D2225" s="640"/>
      <c r="E2225" s="640" t="s">
        <v>13209</v>
      </c>
      <c r="F2225" s="639">
        <v>19.379550146691297</v>
      </c>
      <c r="G2225" s="640" t="s">
        <v>13210</v>
      </c>
      <c r="H2225" s="639">
        <v>16.29</v>
      </c>
      <c r="I2225" s="640" t="s">
        <v>13211</v>
      </c>
      <c r="J2225" s="639">
        <v>35.67</v>
      </c>
    </row>
    <row r="2226" spans="1:10" ht="15" thickBot="1" x14ac:dyDescent="0.25">
      <c r="A2226" s="640"/>
      <c r="B2226" s="640"/>
      <c r="C2226" s="640"/>
      <c r="D2226" s="640"/>
      <c r="E2226" s="640" t="s">
        <v>13212</v>
      </c>
      <c r="F2226" s="639">
        <v>75.34</v>
      </c>
      <c r="G2226" s="640"/>
      <c r="H2226" s="822" t="s">
        <v>13213</v>
      </c>
      <c r="I2226" s="822"/>
      <c r="J2226" s="639">
        <v>342.13</v>
      </c>
    </row>
    <row r="2227" spans="1:10" ht="0.95" customHeight="1" thickTop="1" x14ac:dyDescent="0.2">
      <c r="A2227" s="638"/>
      <c r="B2227" s="638"/>
      <c r="C2227" s="638"/>
      <c r="D2227" s="638"/>
      <c r="E2227" s="638"/>
      <c r="F2227" s="638"/>
      <c r="G2227" s="638"/>
      <c r="H2227" s="638"/>
      <c r="I2227" s="638"/>
      <c r="J2227" s="638"/>
    </row>
    <row r="2228" spans="1:10" ht="18" customHeight="1" x14ac:dyDescent="0.2">
      <c r="A2228" s="658" t="s">
        <v>13973</v>
      </c>
      <c r="B2228" s="656" t="s">
        <v>13186</v>
      </c>
      <c r="C2228" s="658" t="s">
        <v>13187</v>
      </c>
      <c r="D2228" s="658" t="s">
        <v>13188</v>
      </c>
      <c r="E2228" s="823" t="s">
        <v>13189</v>
      </c>
      <c r="F2228" s="823"/>
      <c r="G2228" s="657" t="s">
        <v>13190</v>
      </c>
      <c r="H2228" s="656" t="s">
        <v>13191</v>
      </c>
      <c r="I2228" s="656" t="s">
        <v>13192</v>
      </c>
      <c r="J2228" s="656" t="s">
        <v>13193</v>
      </c>
    </row>
    <row r="2229" spans="1:10" ht="36" customHeight="1" x14ac:dyDescent="0.2">
      <c r="A2229" s="654" t="s">
        <v>13194</v>
      </c>
      <c r="B2229" s="655" t="s">
        <v>14027</v>
      </c>
      <c r="C2229" s="654" t="s">
        <v>7</v>
      </c>
      <c r="D2229" s="654" t="s">
        <v>2938</v>
      </c>
      <c r="E2229" s="824" t="s">
        <v>13301</v>
      </c>
      <c r="F2229" s="824"/>
      <c r="G2229" s="653" t="s">
        <v>13268</v>
      </c>
      <c r="H2229" s="652">
        <v>1</v>
      </c>
      <c r="I2229" s="651">
        <v>345.13</v>
      </c>
      <c r="J2229" s="651">
        <v>345.13</v>
      </c>
    </row>
    <row r="2230" spans="1:10" ht="48" customHeight="1" x14ac:dyDescent="0.2">
      <c r="A2230" s="649" t="s">
        <v>13197</v>
      </c>
      <c r="B2230" s="650" t="s">
        <v>13960</v>
      </c>
      <c r="C2230" s="649" t="s">
        <v>7</v>
      </c>
      <c r="D2230" s="649" t="s">
        <v>1299</v>
      </c>
      <c r="E2230" s="825" t="s">
        <v>13272</v>
      </c>
      <c r="F2230" s="825"/>
      <c r="G2230" s="648" t="s">
        <v>50</v>
      </c>
      <c r="H2230" s="647">
        <v>0.75</v>
      </c>
      <c r="I2230" s="646">
        <v>1.5</v>
      </c>
      <c r="J2230" s="646">
        <v>1.1200000000000001</v>
      </c>
    </row>
    <row r="2231" spans="1:10" ht="48" customHeight="1" x14ac:dyDescent="0.2">
      <c r="A2231" s="649" t="s">
        <v>13197</v>
      </c>
      <c r="B2231" s="650" t="s">
        <v>13961</v>
      </c>
      <c r="C2231" s="649" t="s">
        <v>7</v>
      </c>
      <c r="D2231" s="649" t="s">
        <v>1300</v>
      </c>
      <c r="E2231" s="825" t="s">
        <v>13272</v>
      </c>
      <c r="F2231" s="825"/>
      <c r="G2231" s="648" t="s">
        <v>67</v>
      </c>
      <c r="H2231" s="647">
        <v>0.71</v>
      </c>
      <c r="I2231" s="646">
        <v>0.26</v>
      </c>
      <c r="J2231" s="646">
        <v>0.18</v>
      </c>
    </row>
    <row r="2232" spans="1:10" ht="24" customHeight="1" x14ac:dyDescent="0.2">
      <c r="A2232" s="649" t="s">
        <v>13197</v>
      </c>
      <c r="B2232" s="650" t="s">
        <v>13244</v>
      </c>
      <c r="C2232" s="649" t="s">
        <v>7</v>
      </c>
      <c r="D2232" s="649" t="s">
        <v>25</v>
      </c>
      <c r="E2232" s="825" t="s">
        <v>13196</v>
      </c>
      <c r="F2232" s="825"/>
      <c r="G2232" s="648" t="s">
        <v>23</v>
      </c>
      <c r="H2232" s="647">
        <v>2.31</v>
      </c>
      <c r="I2232" s="646">
        <v>13.34</v>
      </c>
      <c r="J2232" s="646">
        <v>30.81</v>
      </c>
    </row>
    <row r="2233" spans="1:10" ht="24" customHeight="1" x14ac:dyDescent="0.2">
      <c r="A2233" s="649" t="s">
        <v>13197</v>
      </c>
      <c r="B2233" s="650" t="s">
        <v>13368</v>
      </c>
      <c r="C2233" s="649" t="s">
        <v>7</v>
      </c>
      <c r="D2233" s="649" t="s">
        <v>1243</v>
      </c>
      <c r="E2233" s="825" t="s">
        <v>13196</v>
      </c>
      <c r="F2233" s="825"/>
      <c r="G2233" s="648" t="s">
        <v>23</v>
      </c>
      <c r="H2233" s="647">
        <v>1.46</v>
      </c>
      <c r="I2233" s="646">
        <v>11.79</v>
      </c>
      <c r="J2233" s="646">
        <v>17.21</v>
      </c>
    </row>
    <row r="2234" spans="1:10" ht="24" customHeight="1" x14ac:dyDescent="0.2">
      <c r="A2234" s="644" t="s">
        <v>13199</v>
      </c>
      <c r="B2234" s="645" t="s">
        <v>13369</v>
      </c>
      <c r="C2234" s="644" t="s">
        <v>7</v>
      </c>
      <c r="D2234" s="644" t="s">
        <v>5205</v>
      </c>
      <c r="E2234" s="821" t="s">
        <v>13220</v>
      </c>
      <c r="F2234" s="821"/>
      <c r="G2234" s="643" t="s">
        <v>13268</v>
      </c>
      <c r="H2234" s="642">
        <v>0.72299999999999998</v>
      </c>
      <c r="I2234" s="641">
        <v>63</v>
      </c>
      <c r="J2234" s="641">
        <v>45.54</v>
      </c>
    </row>
    <row r="2235" spans="1:10" ht="24" customHeight="1" x14ac:dyDescent="0.2">
      <c r="A2235" s="644" t="s">
        <v>13199</v>
      </c>
      <c r="B2235" s="645" t="s">
        <v>13370</v>
      </c>
      <c r="C2235" s="644" t="s">
        <v>7</v>
      </c>
      <c r="D2235" s="644" t="s">
        <v>5946</v>
      </c>
      <c r="E2235" s="821" t="s">
        <v>13220</v>
      </c>
      <c r="F2235" s="821"/>
      <c r="G2235" s="643" t="s">
        <v>21</v>
      </c>
      <c r="H2235" s="642">
        <v>362.66</v>
      </c>
      <c r="I2235" s="641">
        <v>0.56000000000000005</v>
      </c>
      <c r="J2235" s="641">
        <v>203.08</v>
      </c>
    </row>
    <row r="2236" spans="1:10" ht="24" customHeight="1" x14ac:dyDescent="0.2">
      <c r="A2236" s="644" t="s">
        <v>13199</v>
      </c>
      <c r="B2236" s="645" t="s">
        <v>13371</v>
      </c>
      <c r="C2236" s="644" t="s">
        <v>7</v>
      </c>
      <c r="D2236" s="644" t="s">
        <v>8037</v>
      </c>
      <c r="E2236" s="821" t="s">
        <v>13220</v>
      </c>
      <c r="F2236" s="821"/>
      <c r="G2236" s="643" t="s">
        <v>13268</v>
      </c>
      <c r="H2236" s="642">
        <v>0.59299999999999997</v>
      </c>
      <c r="I2236" s="641">
        <v>79.58</v>
      </c>
      <c r="J2236" s="641">
        <v>47.19</v>
      </c>
    </row>
    <row r="2237" spans="1:10" ht="25.5" x14ac:dyDescent="0.2">
      <c r="A2237" s="640"/>
      <c r="B2237" s="640"/>
      <c r="C2237" s="640"/>
      <c r="D2237" s="640"/>
      <c r="E2237" s="640" t="s">
        <v>13209</v>
      </c>
      <c r="F2237" s="639">
        <v>19.129631641855916</v>
      </c>
      <c r="G2237" s="640" t="s">
        <v>13210</v>
      </c>
      <c r="H2237" s="639">
        <v>16.079999999999998</v>
      </c>
      <c r="I2237" s="640" t="s">
        <v>13211</v>
      </c>
      <c r="J2237" s="639">
        <v>35.21</v>
      </c>
    </row>
    <row r="2238" spans="1:10" ht="15" thickBot="1" x14ac:dyDescent="0.25">
      <c r="A2238" s="640"/>
      <c r="B2238" s="640"/>
      <c r="C2238" s="640"/>
      <c r="D2238" s="640"/>
      <c r="E2238" s="640" t="s">
        <v>13212</v>
      </c>
      <c r="F2238" s="639">
        <v>97.46</v>
      </c>
      <c r="G2238" s="640"/>
      <c r="H2238" s="822" t="s">
        <v>13213</v>
      </c>
      <c r="I2238" s="822"/>
      <c r="J2238" s="639">
        <v>442.59</v>
      </c>
    </row>
    <row r="2239" spans="1:10" ht="0.95" customHeight="1" thickTop="1" x14ac:dyDescent="0.2">
      <c r="A2239" s="638"/>
      <c r="B2239" s="638"/>
      <c r="C2239" s="638"/>
      <c r="D2239" s="638"/>
      <c r="E2239" s="638"/>
      <c r="F2239" s="638"/>
      <c r="G2239" s="638"/>
      <c r="H2239" s="638"/>
      <c r="I2239" s="638"/>
      <c r="J2239" s="638"/>
    </row>
    <row r="2240" spans="1:10" ht="18" customHeight="1" x14ac:dyDescent="0.2">
      <c r="A2240" s="658" t="s">
        <v>13973</v>
      </c>
      <c r="B2240" s="656" t="s">
        <v>13186</v>
      </c>
      <c r="C2240" s="658" t="s">
        <v>13187</v>
      </c>
      <c r="D2240" s="658" t="s">
        <v>13188</v>
      </c>
      <c r="E2240" s="823" t="s">
        <v>13189</v>
      </c>
      <c r="F2240" s="823"/>
      <c r="G2240" s="657" t="s">
        <v>13190</v>
      </c>
      <c r="H2240" s="656" t="s">
        <v>13191</v>
      </c>
      <c r="I2240" s="656" t="s">
        <v>13192</v>
      </c>
      <c r="J2240" s="656" t="s">
        <v>13193</v>
      </c>
    </row>
    <row r="2241" spans="1:10" ht="24" customHeight="1" x14ac:dyDescent="0.2">
      <c r="A2241" s="654" t="s">
        <v>13194</v>
      </c>
      <c r="B2241" s="655" t="s">
        <v>14028</v>
      </c>
      <c r="C2241" s="654" t="s">
        <v>7</v>
      </c>
      <c r="D2241" s="654" t="s">
        <v>396</v>
      </c>
      <c r="E2241" s="824" t="s">
        <v>13301</v>
      </c>
      <c r="F2241" s="824"/>
      <c r="G2241" s="653" t="s">
        <v>13268</v>
      </c>
      <c r="H2241" s="652">
        <v>1</v>
      </c>
      <c r="I2241" s="651">
        <v>613.97</v>
      </c>
      <c r="J2241" s="651">
        <v>613.97</v>
      </c>
    </row>
    <row r="2242" spans="1:10" ht="36" customHeight="1" x14ac:dyDescent="0.2">
      <c r="A2242" s="649" t="s">
        <v>13197</v>
      </c>
      <c r="B2242" s="650" t="s">
        <v>14029</v>
      </c>
      <c r="C2242" s="649" t="s">
        <v>7</v>
      </c>
      <c r="D2242" s="649" t="s">
        <v>1880</v>
      </c>
      <c r="E2242" s="825" t="s">
        <v>13301</v>
      </c>
      <c r="F2242" s="825"/>
      <c r="G2242" s="648" t="s">
        <v>13268</v>
      </c>
      <c r="H2242" s="647">
        <v>1.2030000000000001</v>
      </c>
      <c r="I2242" s="646">
        <v>333.87</v>
      </c>
      <c r="J2242" s="646">
        <v>401.64</v>
      </c>
    </row>
    <row r="2243" spans="1:10" ht="24" customHeight="1" x14ac:dyDescent="0.2">
      <c r="A2243" s="649" t="s">
        <v>13197</v>
      </c>
      <c r="B2243" s="650" t="s">
        <v>13244</v>
      </c>
      <c r="C2243" s="649" t="s">
        <v>7</v>
      </c>
      <c r="D2243" s="649" t="s">
        <v>25</v>
      </c>
      <c r="E2243" s="825" t="s">
        <v>13196</v>
      </c>
      <c r="F2243" s="825"/>
      <c r="G2243" s="648" t="s">
        <v>23</v>
      </c>
      <c r="H2243" s="647">
        <v>5.7291999999999996</v>
      </c>
      <c r="I2243" s="646">
        <v>13.34</v>
      </c>
      <c r="J2243" s="646">
        <v>76.42</v>
      </c>
    </row>
    <row r="2244" spans="1:10" ht="24" customHeight="1" x14ac:dyDescent="0.2">
      <c r="A2244" s="649" t="s">
        <v>13197</v>
      </c>
      <c r="B2244" s="650" t="s">
        <v>13252</v>
      </c>
      <c r="C2244" s="649" t="s">
        <v>7</v>
      </c>
      <c r="D2244" s="649" t="s">
        <v>53</v>
      </c>
      <c r="E2244" s="825" t="s">
        <v>13196</v>
      </c>
      <c r="F2244" s="825"/>
      <c r="G2244" s="648" t="s">
        <v>23</v>
      </c>
      <c r="H2244" s="647">
        <v>8.0998000000000001</v>
      </c>
      <c r="I2244" s="646">
        <v>16.78</v>
      </c>
      <c r="J2244" s="646">
        <v>135.91</v>
      </c>
    </row>
    <row r="2245" spans="1:10" ht="25.5" x14ac:dyDescent="0.2">
      <c r="A2245" s="640"/>
      <c r="B2245" s="640"/>
      <c r="C2245" s="640"/>
      <c r="D2245" s="640"/>
      <c r="E2245" s="640" t="s">
        <v>13209</v>
      </c>
      <c r="F2245" s="639">
        <v>103.64555036401174</v>
      </c>
      <c r="G2245" s="640" t="s">
        <v>13210</v>
      </c>
      <c r="H2245" s="639">
        <v>87.12</v>
      </c>
      <c r="I2245" s="640" t="s">
        <v>13211</v>
      </c>
      <c r="J2245" s="639">
        <v>190.77</v>
      </c>
    </row>
    <row r="2246" spans="1:10" ht="15" thickBot="1" x14ac:dyDescent="0.25">
      <c r="A2246" s="640"/>
      <c r="B2246" s="640"/>
      <c r="C2246" s="640"/>
      <c r="D2246" s="640"/>
      <c r="E2246" s="640" t="s">
        <v>13212</v>
      </c>
      <c r="F2246" s="639">
        <v>173.38</v>
      </c>
      <c r="G2246" s="640"/>
      <c r="H2246" s="822" t="s">
        <v>13213</v>
      </c>
      <c r="I2246" s="822"/>
      <c r="J2246" s="639">
        <v>787.35</v>
      </c>
    </row>
    <row r="2247" spans="1:10" ht="0.95" customHeight="1" thickTop="1" x14ac:dyDescent="0.2">
      <c r="A2247" s="638"/>
      <c r="B2247" s="638"/>
      <c r="C2247" s="638"/>
      <c r="D2247" s="638"/>
      <c r="E2247" s="638"/>
      <c r="F2247" s="638"/>
      <c r="G2247" s="638"/>
      <c r="H2247" s="638"/>
      <c r="I2247" s="638"/>
      <c r="J2247" s="638"/>
    </row>
    <row r="2248" spans="1:10" ht="18" customHeight="1" x14ac:dyDescent="0.2">
      <c r="A2248" s="658" t="s">
        <v>13973</v>
      </c>
      <c r="B2248" s="656" t="s">
        <v>13186</v>
      </c>
      <c r="C2248" s="658" t="s">
        <v>13187</v>
      </c>
      <c r="D2248" s="658" t="s">
        <v>13188</v>
      </c>
      <c r="E2248" s="823" t="s">
        <v>13189</v>
      </c>
      <c r="F2248" s="823"/>
      <c r="G2248" s="657" t="s">
        <v>13190</v>
      </c>
      <c r="H2248" s="656" t="s">
        <v>13191</v>
      </c>
      <c r="I2248" s="656" t="s">
        <v>13192</v>
      </c>
      <c r="J2248" s="656" t="s">
        <v>13193</v>
      </c>
    </row>
    <row r="2249" spans="1:10" ht="48" customHeight="1" x14ac:dyDescent="0.2">
      <c r="A2249" s="654" t="s">
        <v>13194</v>
      </c>
      <c r="B2249" s="655" t="s">
        <v>14030</v>
      </c>
      <c r="C2249" s="654" t="s">
        <v>7</v>
      </c>
      <c r="D2249" s="654" t="s">
        <v>12541</v>
      </c>
      <c r="E2249" s="824" t="s">
        <v>13301</v>
      </c>
      <c r="F2249" s="824"/>
      <c r="G2249" s="653" t="s">
        <v>13243</v>
      </c>
      <c r="H2249" s="652">
        <v>1</v>
      </c>
      <c r="I2249" s="651">
        <v>122.29</v>
      </c>
      <c r="J2249" s="651">
        <v>122.29</v>
      </c>
    </row>
    <row r="2250" spans="1:10" ht="24" customHeight="1" x14ac:dyDescent="0.2">
      <c r="A2250" s="649" t="s">
        <v>13197</v>
      </c>
      <c r="B2250" s="650" t="s">
        <v>14013</v>
      </c>
      <c r="C2250" s="649" t="s">
        <v>7</v>
      </c>
      <c r="D2250" s="649" t="s">
        <v>11218</v>
      </c>
      <c r="E2250" s="825" t="s">
        <v>13301</v>
      </c>
      <c r="F2250" s="825"/>
      <c r="G2250" s="648" t="s">
        <v>18</v>
      </c>
      <c r="H2250" s="647">
        <v>0.97</v>
      </c>
      <c r="I2250" s="646">
        <v>11.98</v>
      </c>
      <c r="J2250" s="646">
        <v>11.62</v>
      </c>
    </row>
    <row r="2251" spans="1:10" ht="48" customHeight="1" x14ac:dyDescent="0.2">
      <c r="A2251" s="649" t="s">
        <v>13197</v>
      </c>
      <c r="B2251" s="650" t="s">
        <v>14031</v>
      </c>
      <c r="C2251" s="649" t="s">
        <v>7</v>
      </c>
      <c r="D2251" s="649" t="s">
        <v>2448</v>
      </c>
      <c r="E2251" s="825" t="s">
        <v>13301</v>
      </c>
      <c r="F2251" s="825"/>
      <c r="G2251" s="648" t="s">
        <v>21</v>
      </c>
      <c r="H2251" s="647">
        <v>1.2110000000000001</v>
      </c>
      <c r="I2251" s="646">
        <v>12.7</v>
      </c>
      <c r="J2251" s="646">
        <v>15.37</v>
      </c>
    </row>
    <row r="2252" spans="1:10" ht="48" customHeight="1" x14ac:dyDescent="0.2">
      <c r="A2252" s="649" t="s">
        <v>13197</v>
      </c>
      <c r="B2252" s="650" t="s">
        <v>14032</v>
      </c>
      <c r="C2252" s="649" t="s">
        <v>7</v>
      </c>
      <c r="D2252" s="649" t="s">
        <v>2403</v>
      </c>
      <c r="E2252" s="825" t="s">
        <v>13301</v>
      </c>
      <c r="F2252" s="825"/>
      <c r="G2252" s="648" t="s">
        <v>13268</v>
      </c>
      <c r="H2252" s="647">
        <v>5.3999999999999999E-2</v>
      </c>
      <c r="I2252" s="646">
        <v>478.15</v>
      </c>
      <c r="J2252" s="646">
        <v>25.82</v>
      </c>
    </row>
    <row r="2253" spans="1:10" ht="24" customHeight="1" x14ac:dyDescent="0.2">
      <c r="A2253" s="649" t="s">
        <v>13197</v>
      </c>
      <c r="B2253" s="650" t="s">
        <v>13318</v>
      </c>
      <c r="C2253" s="649" t="s">
        <v>7</v>
      </c>
      <c r="D2253" s="649" t="s">
        <v>52</v>
      </c>
      <c r="E2253" s="825" t="s">
        <v>13196</v>
      </c>
      <c r="F2253" s="825"/>
      <c r="G2253" s="648" t="s">
        <v>23</v>
      </c>
      <c r="H2253" s="647">
        <v>0.501</v>
      </c>
      <c r="I2253" s="646">
        <v>16.59</v>
      </c>
      <c r="J2253" s="646">
        <v>8.31</v>
      </c>
    </row>
    <row r="2254" spans="1:10" ht="24" customHeight="1" x14ac:dyDescent="0.2">
      <c r="A2254" s="649" t="s">
        <v>13197</v>
      </c>
      <c r="B2254" s="650" t="s">
        <v>13244</v>
      </c>
      <c r="C2254" s="649" t="s">
        <v>7</v>
      </c>
      <c r="D2254" s="649" t="s">
        <v>25</v>
      </c>
      <c r="E2254" s="825" t="s">
        <v>13196</v>
      </c>
      <c r="F2254" s="825"/>
      <c r="G2254" s="648" t="s">
        <v>23</v>
      </c>
      <c r="H2254" s="647">
        <v>0.35399999999999998</v>
      </c>
      <c r="I2254" s="646">
        <v>13.34</v>
      </c>
      <c r="J2254" s="646">
        <v>4.72</v>
      </c>
    </row>
    <row r="2255" spans="1:10" ht="36" customHeight="1" x14ac:dyDescent="0.2">
      <c r="A2255" s="644" t="s">
        <v>13199</v>
      </c>
      <c r="B2255" s="645" t="s">
        <v>14033</v>
      </c>
      <c r="C2255" s="644" t="s">
        <v>7</v>
      </c>
      <c r="D2255" s="644" t="s">
        <v>7343</v>
      </c>
      <c r="E2255" s="821" t="s">
        <v>13220</v>
      </c>
      <c r="F2255" s="821"/>
      <c r="G2255" s="643" t="s">
        <v>13243</v>
      </c>
      <c r="H2255" s="642">
        <v>1</v>
      </c>
      <c r="I2255" s="641">
        <v>41.03</v>
      </c>
      <c r="J2255" s="641">
        <v>41.03</v>
      </c>
    </row>
    <row r="2256" spans="1:10" ht="24" customHeight="1" x14ac:dyDescent="0.2">
      <c r="A2256" s="644" t="s">
        <v>13199</v>
      </c>
      <c r="B2256" s="645" t="s">
        <v>13322</v>
      </c>
      <c r="C2256" s="644" t="s">
        <v>7</v>
      </c>
      <c r="D2256" s="644" t="s">
        <v>8277</v>
      </c>
      <c r="E2256" s="821" t="s">
        <v>13220</v>
      </c>
      <c r="F2256" s="821"/>
      <c r="G2256" s="643" t="s">
        <v>21</v>
      </c>
      <c r="H2256" s="642">
        <v>0.04</v>
      </c>
      <c r="I2256" s="641">
        <v>16.38</v>
      </c>
      <c r="J2256" s="641">
        <v>0.65</v>
      </c>
    </row>
    <row r="2257" spans="1:10" ht="24" customHeight="1" x14ac:dyDescent="0.2">
      <c r="A2257" s="644" t="s">
        <v>13199</v>
      </c>
      <c r="B2257" s="645" t="s">
        <v>13361</v>
      </c>
      <c r="C2257" s="644" t="s">
        <v>7</v>
      </c>
      <c r="D2257" s="644" t="s">
        <v>13156</v>
      </c>
      <c r="E2257" s="821" t="s">
        <v>13220</v>
      </c>
      <c r="F2257" s="821"/>
      <c r="G2257" s="643" t="s">
        <v>18</v>
      </c>
      <c r="H2257" s="642">
        <v>1.87</v>
      </c>
      <c r="I2257" s="641">
        <v>7.9</v>
      </c>
      <c r="J2257" s="641">
        <v>14.77</v>
      </c>
    </row>
    <row r="2258" spans="1:10" ht="25.5" x14ac:dyDescent="0.2">
      <c r="A2258" s="640"/>
      <c r="B2258" s="640"/>
      <c r="C2258" s="640"/>
      <c r="D2258" s="640"/>
      <c r="E2258" s="640" t="s">
        <v>13209</v>
      </c>
      <c r="F2258" s="639">
        <v>9.4262740410735635</v>
      </c>
      <c r="G2258" s="640" t="s">
        <v>13210</v>
      </c>
      <c r="H2258" s="639">
        <v>7.92</v>
      </c>
      <c r="I2258" s="640" t="s">
        <v>13211</v>
      </c>
      <c r="J2258" s="639">
        <v>17.350000000000001</v>
      </c>
    </row>
    <row r="2259" spans="1:10" ht="15" thickBot="1" x14ac:dyDescent="0.25">
      <c r="A2259" s="640"/>
      <c r="B2259" s="640"/>
      <c r="C2259" s="640"/>
      <c r="D2259" s="640"/>
      <c r="E2259" s="640" t="s">
        <v>13212</v>
      </c>
      <c r="F2259" s="639">
        <v>34.53</v>
      </c>
      <c r="G2259" s="640"/>
      <c r="H2259" s="822" t="s">
        <v>13213</v>
      </c>
      <c r="I2259" s="822"/>
      <c r="J2259" s="639">
        <v>156.82</v>
      </c>
    </row>
    <row r="2260" spans="1:10" ht="0.95" customHeight="1" thickTop="1" x14ac:dyDescent="0.2">
      <c r="A2260" s="638"/>
      <c r="B2260" s="638"/>
      <c r="C2260" s="638"/>
      <c r="D2260" s="638"/>
      <c r="E2260" s="638"/>
      <c r="F2260" s="638"/>
      <c r="G2260" s="638"/>
      <c r="H2260" s="638"/>
      <c r="I2260" s="638"/>
      <c r="J2260" s="638"/>
    </row>
    <row r="2261" spans="1:10" ht="18" customHeight="1" x14ac:dyDescent="0.2">
      <c r="A2261" s="658" t="s">
        <v>13973</v>
      </c>
      <c r="B2261" s="656" t="s">
        <v>13186</v>
      </c>
      <c r="C2261" s="658" t="s">
        <v>13187</v>
      </c>
      <c r="D2261" s="658" t="s">
        <v>13188</v>
      </c>
      <c r="E2261" s="823" t="s">
        <v>13189</v>
      </c>
      <c r="F2261" s="823"/>
      <c r="G2261" s="657" t="s">
        <v>13190</v>
      </c>
      <c r="H2261" s="656" t="s">
        <v>13191</v>
      </c>
      <c r="I2261" s="656" t="s">
        <v>13192</v>
      </c>
      <c r="J2261" s="656" t="s">
        <v>13193</v>
      </c>
    </row>
    <row r="2262" spans="1:10" ht="48" customHeight="1" x14ac:dyDescent="0.2">
      <c r="A2262" s="654" t="s">
        <v>13194</v>
      </c>
      <c r="B2262" s="655" t="s">
        <v>14034</v>
      </c>
      <c r="C2262" s="654" t="s">
        <v>7</v>
      </c>
      <c r="D2262" s="654" t="s">
        <v>9683</v>
      </c>
      <c r="E2262" s="824" t="s">
        <v>13301</v>
      </c>
      <c r="F2262" s="824"/>
      <c r="G2262" s="653" t="s">
        <v>21</v>
      </c>
      <c r="H2262" s="652">
        <v>1</v>
      </c>
      <c r="I2262" s="651">
        <v>7.04</v>
      </c>
      <c r="J2262" s="651">
        <v>7.04</v>
      </c>
    </row>
    <row r="2263" spans="1:10" ht="36" customHeight="1" x14ac:dyDescent="0.2">
      <c r="A2263" s="649" t="s">
        <v>13197</v>
      </c>
      <c r="B2263" s="650" t="s">
        <v>13384</v>
      </c>
      <c r="C2263" s="649" t="s">
        <v>7</v>
      </c>
      <c r="D2263" s="649" t="s">
        <v>2655</v>
      </c>
      <c r="E2263" s="825" t="s">
        <v>13272</v>
      </c>
      <c r="F2263" s="825"/>
      <c r="G2263" s="648" t="s">
        <v>67</v>
      </c>
      <c r="H2263" s="647">
        <v>5.9999999999999995E-4</v>
      </c>
      <c r="I2263" s="646">
        <v>81.010000000000005</v>
      </c>
      <c r="J2263" s="646">
        <v>0.04</v>
      </c>
    </row>
    <row r="2264" spans="1:10" ht="36" customHeight="1" x14ac:dyDescent="0.2">
      <c r="A2264" s="649" t="s">
        <v>13197</v>
      </c>
      <c r="B2264" s="650" t="s">
        <v>13385</v>
      </c>
      <c r="C2264" s="649" t="s">
        <v>7</v>
      </c>
      <c r="D2264" s="649" t="s">
        <v>2654</v>
      </c>
      <c r="E2264" s="825" t="s">
        <v>13272</v>
      </c>
      <c r="F2264" s="825"/>
      <c r="G2264" s="648" t="s">
        <v>50</v>
      </c>
      <c r="H2264" s="647">
        <v>6.9999999999999999E-4</v>
      </c>
      <c r="I2264" s="646">
        <v>350.36</v>
      </c>
      <c r="J2264" s="646">
        <v>0.24</v>
      </c>
    </row>
    <row r="2265" spans="1:10" ht="24" customHeight="1" x14ac:dyDescent="0.2">
      <c r="A2265" s="649" t="s">
        <v>13197</v>
      </c>
      <c r="B2265" s="650" t="s">
        <v>14035</v>
      </c>
      <c r="C2265" s="649" t="s">
        <v>7</v>
      </c>
      <c r="D2265" s="649" t="s">
        <v>10080</v>
      </c>
      <c r="E2265" s="825" t="s">
        <v>13480</v>
      </c>
      <c r="F2265" s="825"/>
      <c r="G2265" s="648" t="s">
        <v>13243</v>
      </c>
      <c r="H2265" s="647">
        <v>7.9000000000000008E-3</v>
      </c>
      <c r="I2265" s="646">
        <v>21.23</v>
      </c>
      <c r="J2265" s="646">
        <v>0.16</v>
      </c>
    </row>
    <row r="2266" spans="1:10" ht="36" customHeight="1" x14ac:dyDescent="0.2">
      <c r="A2266" s="649" t="s">
        <v>13197</v>
      </c>
      <c r="B2266" s="650" t="s">
        <v>14036</v>
      </c>
      <c r="C2266" s="649" t="s">
        <v>7</v>
      </c>
      <c r="D2266" s="649" t="s">
        <v>10083</v>
      </c>
      <c r="E2266" s="825" t="s">
        <v>13480</v>
      </c>
      <c r="F2266" s="825"/>
      <c r="G2266" s="648" t="s">
        <v>13243</v>
      </c>
      <c r="H2266" s="647">
        <v>7.9000000000000008E-3</v>
      </c>
      <c r="I2266" s="646">
        <v>7.13</v>
      </c>
      <c r="J2266" s="646">
        <v>0.05</v>
      </c>
    </row>
    <row r="2267" spans="1:10" ht="24" customHeight="1" x14ac:dyDescent="0.2">
      <c r="A2267" s="649" t="s">
        <v>13197</v>
      </c>
      <c r="B2267" s="650" t="s">
        <v>14037</v>
      </c>
      <c r="C2267" s="649" t="s">
        <v>7</v>
      </c>
      <c r="D2267" s="649" t="s">
        <v>169</v>
      </c>
      <c r="E2267" s="825" t="s">
        <v>13196</v>
      </c>
      <c r="F2267" s="825"/>
      <c r="G2267" s="648" t="s">
        <v>23</v>
      </c>
      <c r="H2267" s="647">
        <v>8.9999999999999998E-4</v>
      </c>
      <c r="I2267" s="646">
        <v>9.57</v>
      </c>
      <c r="J2267" s="646">
        <v>0</v>
      </c>
    </row>
    <row r="2268" spans="1:10" ht="24" customHeight="1" x14ac:dyDescent="0.2">
      <c r="A2268" s="649" t="s">
        <v>13197</v>
      </c>
      <c r="B2268" s="650" t="s">
        <v>13258</v>
      </c>
      <c r="C2268" s="649" t="s">
        <v>7</v>
      </c>
      <c r="D2268" s="649" t="s">
        <v>194</v>
      </c>
      <c r="E2268" s="825" t="s">
        <v>13196</v>
      </c>
      <c r="F2268" s="825"/>
      <c r="G2268" s="648" t="s">
        <v>23</v>
      </c>
      <c r="H2268" s="647">
        <v>5.0000000000000001E-3</v>
      </c>
      <c r="I2268" s="646">
        <v>11.74</v>
      </c>
      <c r="J2268" s="646">
        <v>0.05</v>
      </c>
    </row>
    <row r="2269" spans="1:10" ht="24" customHeight="1" x14ac:dyDescent="0.2">
      <c r="A2269" s="644" t="s">
        <v>13199</v>
      </c>
      <c r="B2269" s="645" t="s">
        <v>13376</v>
      </c>
      <c r="C2269" s="644" t="s">
        <v>7</v>
      </c>
      <c r="D2269" s="644" t="s">
        <v>5771</v>
      </c>
      <c r="E2269" s="821" t="s">
        <v>13220</v>
      </c>
      <c r="F2269" s="821"/>
      <c r="G2269" s="643" t="s">
        <v>21</v>
      </c>
      <c r="H2269" s="642">
        <v>0.43759999999999999</v>
      </c>
      <c r="I2269" s="641">
        <v>6.3</v>
      </c>
      <c r="J2269" s="641">
        <v>2.75</v>
      </c>
    </row>
    <row r="2270" spans="1:10" ht="24" customHeight="1" x14ac:dyDescent="0.2">
      <c r="A2270" s="644" t="s">
        <v>13199</v>
      </c>
      <c r="B2270" s="645" t="s">
        <v>14038</v>
      </c>
      <c r="C2270" s="644" t="s">
        <v>7</v>
      </c>
      <c r="D2270" s="644" t="s">
        <v>5880</v>
      </c>
      <c r="E2270" s="821" t="s">
        <v>13220</v>
      </c>
      <c r="F2270" s="821"/>
      <c r="G2270" s="643" t="s">
        <v>21</v>
      </c>
      <c r="H2270" s="642">
        <v>5.8999999999999999E-3</v>
      </c>
      <c r="I2270" s="641">
        <v>7.64</v>
      </c>
      <c r="J2270" s="641">
        <v>0.04</v>
      </c>
    </row>
    <row r="2271" spans="1:10" ht="24" customHeight="1" x14ac:dyDescent="0.2">
      <c r="A2271" s="644" t="s">
        <v>13199</v>
      </c>
      <c r="B2271" s="645" t="s">
        <v>13572</v>
      </c>
      <c r="C2271" s="644" t="s">
        <v>7</v>
      </c>
      <c r="D2271" s="644" t="s">
        <v>7965</v>
      </c>
      <c r="E2271" s="821" t="s">
        <v>13220</v>
      </c>
      <c r="F2271" s="821"/>
      <c r="G2271" s="643" t="s">
        <v>38</v>
      </c>
      <c r="H2271" s="642">
        <v>3.0000000000000001E-3</v>
      </c>
      <c r="I2271" s="641">
        <v>3.07</v>
      </c>
      <c r="J2271" s="641">
        <v>0</v>
      </c>
    </row>
    <row r="2272" spans="1:10" ht="24" customHeight="1" x14ac:dyDescent="0.2">
      <c r="A2272" s="644" t="s">
        <v>13199</v>
      </c>
      <c r="B2272" s="645" t="s">
        <v>14039</v>
      </c>
      <c r="C2272" s="644" t="s">
        <v>7</v>
      </c>
      <c r="D2272" s="644" t="s">
        <v>8062</v>
      </c>
      <c r="E2272" s="821" t="s">
        <v>13220</v>
      </c>
      <c r="F2272" s="821"/>
      <c r="G2272" s="643" t="s">
        <v>21</v>
      </c>
      <c r="H2272" s="642">
        <v>0.51880000000000004</v>
      </c>
      <c r="I2272" s="641">
        <v>7.16</v>
      </c>
      <c r="J2272" s="641">
        <v>3.71</v>
      </c>
    </row>
    <row r="2273" spans="1:10" ht="25.5" x14ac:dyDescent="0.2">
      <c r="A2273" s="640"/>
      <c r="B2273" s="640"/>
      <c r="C2273" s="640"/>
      <c r="D2273" s="640"/>
      <c r="E2273" s="640" t="s">
        <v>13209</v>
      </c>
      <c r="F2273" s="639">
        <v>2.7165054873410845E-2</v>
      </c>
      <c r="G2273" s="640" t="s">
        <v>13210</v>
      </c>
      <c r="H2273" s="639">
        <v>0.02</v>
      </c>
      <c r="I2273" s="640" t="s">
        <v>13211</v>
      </c>
      <c r="J2273" s="639">
        <v>0.05</v>
      </c>
    </row>
    <row r="2274" spans="1:10" ht="15" thickBot="1" x14ac:dyDescent="0.25">
      <c r="A2274" s="640"/>
      <c r="B2274" s="640"/>
      <c r="C2274" s="640"/>
      <c r="D2274" s="640"/>
      <c r="E2274" s="640" t="s">
        <v>13212</v>
      </c>
      <c r="F2274" s="639">
        <v>1.98</v>
      </c>
      <c r="G2274" s="640"/>
      <c r="H2274" s="822" t="s">
        <v>13213</v>
      </c>
      <c r="I2274" s="822"/>
      <c r="J2274" s="639">
        <v>9.02</v>
      </c>
    </row>
    <row r="2275" spans="1:10" ht="0.95" customHeight="1" thickTop="1" x14ac:dyDescent="0.2">
      <c r="A2275" s="638"/>
      <c r="B2275" s="638"/>
      <c r="C2275" s="638"/>
      <c r="D2275" s="638"/>
      <c r="E2275" s="638"/>
      <c r="F2275" s="638"/>
      <c r="G2275" s="638"/>
      <c r="H2275" s="638"/>
      <c r="I2275" s="638"/>
      <c r="J2275" s="638"/>
    </row>
    <row r="2276" spans="1:10" ht="18" customHeight="1" x14ac:dyDescent="0.2">
      <c r="A2276" s="658" t="s">
        <v>13973</v>
      </c>
      <c r="B2276" s="656" t="s">
        <v>13186</v>
      </c>
      <c r="C2276" s="658" t="s">
        <v>13187</v>
      </c>
      <c r="D2276" s="658" t="s">
        <v>13188</v>
      </c>
      <c r="E2276" s="823" t="s">
        <v>13189</v>
      </c>
      <c r="F2276" s="823"/>
      <c r="G2276" s="657" t="s">
        <v>13190</v>
      </c>
      <c r="H2276" s="656" t="s">
        <v>13191</v>
      </c>
      <c r="I2276" s="656" t="s">
        <v>13192</v>
      </c>
      <c r="J2276" s="656" t="s">
        <v>13193</v>
      </c>
    </row>
    <row r="2277" spans="1:10" ht="48" customHeight="1" x14ac:dyDescent="0.2">
      <c r="A2277" s="654" t="s">
        <v>13194</v>
      </c>
      <c r="B2277" s="655" t="s">
        <v>14040</v>
      </c>
      <c r="C2277" s="654" t="s">
        <v>7</v>
      </c>
      <c r="D2277" s="654" t="s">
        <v>9756</v>
      </c>
      <c r="E2277" s="824" t="s">
        <v>13736</v>
      </c>
      <c r="F2277" s="824"/>
      <c r="G2277" s="653" t="s">
        <v>38</v>
      </c>
      <c r="H2277" s="652">
        <v>1</v>
      </c>
      <c r="I2277" s="651">
        <v>657.12</v>
      </c>
      <c r="J2277" s="651">
        <v>657.12</v>
      </c>
    </row>
    <row r="2278" spans="1:10" ht="60" customHeight="1" x14ac:dyDescent="0.2">
      <c r="A2278" s="649" t="s">
        <v>13197</v>
      </c>
      <c r="B2278" s="650" t="s">
        <v>13859</v>
      </c>
      <c r="C2278" s="649" t="s">
        <v>7</v>
      </c>
      <c r="D2278" s="649" t="s">
        <v>859</v>
      </c>
      <c r="E2278" s="825" t="s">
        <v>13272</v>
      </c>
      <c r="F2278" s="825"/>
      <c r="G2278" s="648" t="s">
        <v>50</v>
      </c>
      <c r="H2278" s="647">
        <v>7.9000000000000001E-2</v>
      </c>
      <c r="I2278" s="646">
        <v>151.57</v>
      </c>
      <c r="J2278" s="646">
        <v>11.97</v>
      </c>
    </row>
    <row r="2279" spans="1:10" ht="36" customHeight="1" x14ac:dyDescent="0.2">
      <c r="A2279" s="649" t="s">
        <v>13197</v>
      </c>
      <c r="B2279" s="650" t="s">
        <v>14026</v>
      </c>
      <c r="C2279" s="649" t="s">
        <v>7</v>
      </c>
      <c r="D2279" s="649" t="s">
        <v>2936</v>
      </c>
      <c r="E2279" s="825" t="s">
        <v>13301</v>
      </c>
      <c r="F2279" s="825"/>
      <c r="G2279" s="648" t="s">
        <v>13268</v>
      </c>
      <c r="H2279" s="647">
        <v>0.80300000000000005</v>
      </c>
      <c r="I2279" s="646">
        <v>266.79000000000002</v>
      </c>
      <c r="J2279" s="646">
        <v>214.23</v>
      </c>
    </row>
    <row r="2280" spans="1:10" ht="24" customHeight="1" x14ac:dyDescent="0.2">
      <c r="A2280" s="649" t="s">
        <v>13197</v>
      </c>
      <c r="B2280" s="650" t="s">
        <v>13737</v>
      </c>
      <c r="C2280" s="649" t="s">
        <v>7</v>
      </c>
      <c r="D2280" s="649" t="s">
        <v>60</v>
      </c>
      <c r="E2280" s="825" t="s">
        <v>13196</v>
      </c>
      <c r="F2280" s="825"/>
      <c r="G2280" s="648" t="s">
        <v>23</v>
      </c>
      <c r="H2280" s="647">
        <v>2.8149999999999999</v>
      </c>
      <c r="I2280" s="646">
        <v>13.33</v>
      </c>
      <c r="J2280" s="646">
        <v>37.520000000000003</v>
      </c>
    </row>
    <row r="2281" spans="1:10" ht="24" customHeight="1" x14ac:dyDescent="0.2">
      <c r="A2281" s="649" t="s">
        <v>13197</v>
      </c>
      <c r="B2281" s="650" t="s">
        <v>13277</v>
      </c>
      <c r="C2281" s="649" t="s">
        <v>7</v>
      </c>
      <c r="D2281" s="649" t="s">
        <v>58</v>
      </c>
      <c r="E2281" s="825" t="s">
        <v>13196</v>
      </c>
      <c r="F2281" s="825"/>
      <c r="G2281" s="648" t="s">
        <v>23</v>
      </c>
      <c r="H2281" s="647">
        <v>9.1479999999999997</v>
      </c>
      <c r="I2281" s="646">
        <v>17.38</v>
      </c>
      <c r="J2281" s="646">
        <v>158.99</v>
      </c>
    </row>
    <row r="2282" spans="1:10" ht="24" customHeight="1" x14ac:dyDescent="0.2">
      <c r="A2282" s="644" t="s">
        <v>13199</v>
      </c>
      <c r="B2282" s="645" t="s">
        <v>14041</v>
      </c>
      <c r="C2282" s="644" t="s">
        <v>7</v>
      </c>
      <c r="D2282" s="644" t="s">
        <v>5550</v>
      </c>
      <c r="E2282" s="821" t="s">
        <v>13220</v>
      </c>
      <c r="F2282" s="821"/>
      <c r="G2282" s="643" t="s">
        <v>18</v>
      </c>
      <c r="H2282" s="642">
        <v>11</v>
      </c>
      <c r="I2282" s="641">
        <v>21.31</v>
      </c>
      <c r="J2282" s="641">
        <v>234.41</v>
      </c>
    </row>
    <row r="2283" spans="1:10" ht="25.5" x14ac:dyDescent="0.2">
      <c r="A2283" s="640"/>
      <c r="B2283" s="640"/>
      <c r="C2283" s="640"/>
      <c r="D2283" s="640"/>
      <c r="E2283" s="640" t="s">
        <v>13209</v>
      </c>
      <c r="F2283" s="639">
        <v>98.065848093013145</v>
      </c>
      <c r="G2283" s="640" t="s">
        <v>13210</v>
      </c>
      <c r="H2283" s="639">
        <v>82.43</v>
      </c>
      <c r="I2283" s="640" t="s">
        <v>13211</v>
      </c>
      <c r="J2283" s="639">
        <v>180.5</v>
      </c>
    </row>
    <row r="2284" spans="1:10" ht="15" thickBot="1" x14ac:dyDescent="0.25">
      <c r="A2284" s="640"/>
      <c r="B2284" s="640"/>
      <c r="C2284" s="640"/>
      <c r="D2284" s="640"/>
      <c r="E2284" s="640" t="s">
        <v>13212</v>
      </c>
      <c r="F2284" s="639">
        <v>185.57</v>
      </c>
      <c r="G2284" s="640"/>
      <c r="H2284" s="822" t="s">
        <v>13213</v>
      </c>
      <c r="I2284" s="822"/>
      <c r="J2284" s="639">
        <v>842.69</v>
      </c>
    </row>
    <row r="2285" spans="1:10" ht="0.95" customHeight="1" thickTop="1" x14ac:dyDescent="0.2">
      <c r="A2285" s="638"/>
      <c r="B2285" s="638"/>
      <c r="C2285" s="638"/>
      <c r="D2285" s="638"/>
      <c r="E2285" s="638"/>
      <c r="F2285" s="638"/>
      <c r="G2285" s="638"/>
      <c r="H2285" s="638"/>
      <c r="I2285" s="638"/>
      <c r="J2285" s="638"/>
    </row>
    <row r="2286" spans="1:10" ht="18" customHeight="1" x14ac:dyDescent="0.2">
      <c r="A2286" s="658" t="s">
        <v>13973</v>
      </c>
      <c r="B2286" s="656" t="s">
        <v>13186</v>
      </c>
      <c r="C2286" s="658" t="s">
        <v>13187</v>
      </c>
      <c r="D2286" s="658" t="s">
        <v>13188</v>
      </c>
      <c r="E2286" s="823" t="s">
        <v>13189</v>
      </c>
      <c r="F2286" s="823"/>
      <c r="G2286" s="657" t="s">
        <v>13190</v>
      </c>
      <c r="H2286" s="656" t="s">
        <v>13191</v>
      </c>
      <c r="I2286" s="656" t="s">
        <v>13192</v>
      </c>
      <c r="J2286" s="656" t="s">
        <v>13193</v>
      </c>
    </row>
    <row r="2287" spans="1:10" ht="24" customHeight="1" x14ac:dyDescent="0.2">
      <c r="A2287" s="654" t="s">
        <v>13194</v>
      </c>
      <c r="B2287" s="655" t="s">
        <v>14042</v>
      </c>
      <c r="C2287" s="654" t="s">
        <v>7</v>
      </c>
      <c r="D2287" s="654" t="s">
        <v>3364</v>
      </c>
      <c r="E2287" s="824" t="s">
        <v>13297</v>
      </c>
      <c r="F2287" s="824"/>
      <c r="G2287" s="653" t="s">
        <v>13268</v>
      </c>
      <c r="H2287" s="652">
        <v>1</v>
      </c>
      <c r="I2287" s="651">
        <v>60.67</v>
      </c>
      <c r="J2287" s="651">
        <v>60.67</v>
      </c>
    </row>
    <row r="2288" spans="1:10" ht="24" customHeight="1" x14ac:dyDescent="0.2">
      <c r="A2288" s="649" t="s">
        <v>13197</v>
      </c>
      <c r="B2288" s="650" t="s">
        <v>13244</v>
      </c>
      <c r="C2288" s="649" t="s">
        <v>7</v>
      </c>
      <c r="D2288" s="649" t="s">
        <v>25</v>
      </c>
      <c r="E2288" s="825" t="s">
        <v>13196</v>
      </c>
      <c r="F2288" s="825"/>
      <c r="G2288" s="648" t="s">
        <v>23</v>
      </c>
      <c r="H2288" s="647">
        <v>3.0529999999999999</v>
      </c>
      <c r="I2288" s="646">
        <v>13.34</v>
      </c>
      <c r="J2288" s="646">
        <v>40.72</v>
      </c>
    </row>
    <row r="2289" spans="1:10" ht="24" customHeight="1" x14ac:dyDescent="0.2">
      <c r="A2289" s="649" t="s">
        <v>13197</v>
      </c>
      <c r="B2289" s="650" t="s">
        <v>13252</v>
      </c>
      <c r="C2289" s="649" t="s">
        <v>7</v>
      </c>
      <c r="D2289" s="649" t="s">
        <v>53</v>
      </c>
      <c r="E2289" s="825" t="s">
        <v>13196</v>
      </c>
      <c r="F2289" s="825"/>
      <c r="G2289" s="648" t="s">
        <v>23</v>
      </c>
      <c r="H2289" s="647">
        <v>1.1890000000000001</v>
      </c>
      <c r="I2289" s="646">
        <v>16.78</v>
      </c>
      <c r="J2289" s="646">
        <v>19.95</v>
      </c>
    </row>
    <row r="2290" spans="1:10" ht="25.5" x14ac:dyDescent="0.2">
      <c r="A2290" s="640"/>
      <c r="B2290" s="640"/>
      <c r="C2290" s="640"/>
      <c r="D2290" s="640"/>
      <c r="E2290" s="640" t="s">
        <v>13209</v>
      </c>
      <c r="F2290" s="639">
        <v>24.367054221449528</v>
      </c>
      <c r="G2290" s="640" t="s">
        <v>13210</v>
      </c>
      <c r="H2290" s="639">
        <v>20.48</v>
      </c>
      <c r="I2290" s="640" t="s">
        <v>13211</v>
      </c>
      <c r="J2290" s="639">
        <v>44.85</v>
      </c>
    </row>
    <row r="2291" spans="1:10" ht="15" thickBot="1" x14ac:dyDescent="0.25">
      <c r="A2291" s="640"/>
      <c r="B2291" s="640"/>
      <c r="C2291" s="640"/>
      <c r="D2291" s="640"/>
      <c r="E2291" s="640" t="s">
        <v>13212</v>
      </c>
      <c r="F2291" s="639">
        <v>17.13</v>
      </c>
      <c r="G2291" s="640"/>
      <c r="H2291" s="822" t="s">
        <v>13213</v>
      </c>
      <c r="I2291" s="822"/>
      <c r="J2291" s="639">
        <v>77.8</v>
      </c>
    </row>
    <row r="2292" spans="1:10" ht="0.95" customHeight="1" thickTop="1" x14ac:dyDescent="0.2">
      <c r="A2292" s="638"/>
      <c r="B2292" s="638"/>
      <c r="C2292" s="638"/>
      <c r="D2292" s="638"/>
      <c r="E2292" s="638"/>
      <c r="F2292" s="638"/>
      <c r="G2292" s="638"/>
      <c r="H2292" s="638"/>
      <c r="I2292" s="638"/>
      <c r="J2292" s="638"/>
    </row>
    <row r="2293" spans="1:10" ht="18" customHeight="1" x14ac:dyDescent="0.2">
      <c r="A2293" s="658" t="s">
        <v>13973</v>
      </c>
      <c r="B2293" s="656" t="s">
        <v>13186</v>
      </c>
      <c r="C2293" s="658" t="s">
        <v>13187</v>
      </c>
      <c r="D2293" s="658" t="s">
        <v>13188</v>
      </c>
      <c r="E2293" s="823" t="s">
        <v>13189</v>
      </c>
      <c r="F2293" s="823"/>
      <c r="G2293" s="657" t="s">
        <v>13190</v>
      </c>
      <c r="H2293" s="656" t="s">
        <v>13191</v>
      </c>
      <c r="I2293" s="656" t="s">
        <v>13192</v>
      </c>
      <c r="J2293" s="656" t="s">
        <v>13193</v>
      </c>
    </row>
    <row r="2294" spans="1:10" ht="24" customHeight="1" x14ac:dyDescent="0.2">
      <c r="A2294" s="654" t="s">
        <v>13194</v>
      </c>
      <c r="B2294" s="655" t="s">
        <v>14043</v>
      </c>
      <c r="C2294" s="654" t="s">
        <v>7</v>
      </c>
      <c r="D2294" s="654" t="s">
        <v>3644</v>
      </c>
      <c r="E2294" s="824" t="s">
        <v>13297</v>
      </c>
      <c r="F2294" s="824"/>
      <c r="G2294" s="653" t="s">
        <v>13268</v>
      </c>
      <c r="H2294" s="652">
        <v>1</v>
      </c>
      <c r="I2294" s="651">
        <v>133.4</v>
      </c>
      <c r="J2294" s="651">
        <v>133.4</v>
      </c>
    </row>
    <row r="2295" spans="1:10" ht="24" customHeight="1" x14ac:dyDescent="0.2">
      <c r="A2295" s="649" t="s">
        <v>13197</v>
      </c>
      <c r="B2295" s="650" t="s">
        <v>13244</v>
      </c>
      <c r="C2295" s="649" t="s">
        <v>7</v>
      </c>
      <c r="D2295" s="649" t="s">
        <v>25</v>
      </c>
      <c r="E2295" s="825" t="s">
        <v>13196</v>
      </c>
      <c r="F2295" s="825"/>
      <c r="G2295" s="648" t="s">
        <v>23</v>
      </c>
      <c r="H2295" s="647">
        <v>10</v>
      </c>
      <c r="I2295" s="646">
        <v>13.34</v>
      </c>
      <c r="J2295" s="646">
        <v>133.4</v>
      </c>
    </row>
    <row r="2296" spans="1:10" ht="25.5" x14ac:dyDescent="0.2">
      <c r="A2296" s="640"/>
      <c r="B2296" s="640"/>
      <c r="C2296" s="640"/>
      <c r="D2296" s="640"/>
      <c r="E2296" s="640" t="s">
        <v>13209</v>
      </c>
      <c r="F2296" s="639">
        <v>52.374225799999998</v>
      </c>
      <c r="G2296" s="640" t="s">
        <v>13210</v>
      </c>
      <c r="H2296" s="639">
        <v>44.03</v>
      </c>
      <c r="I2296" s="640" t="s">
        <v>13211</v>
      </c>
      <c r="J2296" s="639">
        <v>96.4</v>
      </c>
    </row>
    <row r="2297" spans="1:10" ht="15" thickBot="1" x14ac:dyDescent="0.25">
      <c r="A2297" s="640"/>
      <c r="B2297" s="640"/>
      <c r="C2297" s="640"/>
      <c r="D2297" s="640"/>
      <c r="E2297" s="640" t="s">
        <v>13212</v>
      </c>
      <c r="F2297" s="639">
        <v>37.67</v>
      </c>
      <c r="G2297" s="640"/>
      <c r="H2297" s="822" t="s">
        <v>13213</v>
      </c>
      <c r="I2297" s="822"/>
      <c r="J2297" s="639">
        <v>171.07</v>
      </c>
    </row>
    <row r="2298" spans="1:10" ht="0.95" customHeight="1" thickTop="1" x14ac:dyDescent="0.2">
      <c r="A2298" s="638"/>
      <c r="B2298" s="638"/>
      <c r="C2298" s="638"/>
      <c r="D2298" s="638"/>
      <c r="E2298" s="638"/>
      <c r="F2298" s="638"/>
      <c r="G2298" s="638"/>
      <c r="H2298" s="638"/>
      <c r="I2298" s="638"/>
      <c r="J2298" s="638"/>
    </row>
    <row r="2299" spans="1:10" ht="18" customHeight="1" x14ac:dyDescent="0.2">
      <c r="A2299" s="658" t="s">
        <v>13973</v>
      </c>
      <c r="B2299" s="656" t="s">
        <v>13186</v>
      </c>
      <c r="C2299" s="658" t="s">
        <v>13187</v>
      </c>
      <c r="D2299" s="658" t="s">
        <v>13188</v>
      </c>
      <c r="E2299" s="823" t="s">
        <v>13189</v>
      </c>
      <c r="F2299" s="823"/>
      <c r="G2299" s="657" t="s">
        <v>13190</v>
      </c>
      <c r="H2299" s="656" t="s">
        <v>13191</v>
      </c>
      <c r="I2299" s="656" t="s">
        <v>13192</v>
      </c>
      <c r="J2299" s="656" t="s">
        <v>13193</v>
      </c>
    </row>
    <row r="2300" spans="1:10" ht="60" customHeight="1" x14ac:dyDescent="0.2">
      <c r="A2300" s="654" t="s">
        <v>13194</v>
      </c>
      <c r="B2300" s="655" t="s">
        <v>14044</v>
      </c>
      <c r="C2300" s="654" t="s">
        <v>7</v>
      </c>
      <c r="D2300" s="654" t="s">
        <v>1067</v>
      </c>
      <c r="E2300" s="824" t="s">
        <v>13452</v>
      </c>
      <c r="F2300" s="824"/>
      <c r="G2300" s="653" t="s">
        <v>13243</v>
      </c>
      <c r="H2300" s="652">
        <v>1</v>
      </c>
      <c r="I2300" s="651">
        <v>61.89</v>
      </c>
      <c r="J2300" s="651">
        <v>61.89</v>
      </c>
    </row>
    <row r="2301" spans="1:10" ht="48" customHeight="1" x14ac:dyDescent="0.2">
      <c r="A2301" s="649" t="s">
        <v>13197</v>
      </c>
      <c r="B2301" s="650" t="s">
        <v>14045</v>
      </c>
      <c r="C2301" s="649" t="s">
        <v>7</v>
      </c>
      <c r="D2301" s="649" t="s">
        <v>4806</v>
      </c>
      <c r="E2301" s="825" t="s">
        <v>13196</v>
      </c>
      <c r="F2301" s="825"/>
      <c r="G2301" s="648" t="s">
        <v>13268</v>
      </c>
      <c r="H2301" s="647">
        <v>9.7999999999999997E-3</v>
      </c>
      <c r="I2301" s="646">
        <v>447.49</v>
      </c>
      <c r="J2301" s="646">
        <v>4.38</v>
      </c>
    </row>
    <row r="2302" spans="1:10" ht="24" customHeight="1" x14ac:dyDescent="0.2">
      <c r="A2302" s="649" t="s">
        <v>13197</v>
      </c>
      <c r="B2302" s="650" t="s">
        <v>13244</v>
      </c>
      <c r="C2302" s="649" t="s">
        <v>7</v>
      </c>
      <c r="D2302" s="649" t="s">
        <v>25</v>
      </c>
      <c r="E2302" s="825" t="s">
        <v>13196</v>
      </c>
      <c r="F2302" s="825"/>
      <c r="G2302" s="648" t="s">
        <v>23</v>
      </c>
      <c r="H2302" s="647">
        <v>0.68500000000000005</v>
      </c>
      <c r="I2302" s="646">
        <v>13.34</v>
      </c>
      <c r="J2302" s="646">
        <v>9.1300000000000008</v>
      </c>
    </row>
    <row r="2303" spans="1:10" ht="24" customHeight="1" x14ac:dyDescent="0.2">
      <c r="A2303" s="649" t="s">
        <v>13197</v>
      </c>
      <c r="B2303" s="650" t="s">
        <v>13252</v>
      </c>
      <c r="C2303" s="649" t="s">
        <v>7</v>
      </c>
      <c r="D2303" s="649" t="s">
        <v>53</v>
      </c>
      <c r="E2303" s="825" t="s">
        <v>13196</v>
      </c>
      <c r="F2303" s="825"/>
      <c r="G2303" s="648" t="s">
        <v>23</v>
      </c>
      <c r="H2303" s="647">
        <v>1.37</v>
      </c>
      <c r="I2303" s="646">
        <v>16.78</v>
      </c>
      <c r="J2303" s="646">
        <v>22.98</v>
      </c>
    </row>
    <row r="2304" spans="1:10" ht="24" customHeight="1" x14ac:dyDescent="0.2">
      <c r="A2304" s="644" t="s">
        <v>13199</v>
      </c>
      <c r="B2304" s="645" t="s">
        <v>14046</v>
      </c>
      <c r="C2304" s="644" t="s">
        <v>7</v>
      </c>
      <c r="D2304" s="644" t="s">
        <v>10943</v>
      </c>
      <c r="E2304" s="821" t="s">
        <v>13220</v>
      </c>
      <c r="F2304" s="821"/>
      <c r="G2304" s="643" t="s">
        <v>14047</v>
      </c>
      <c r="H2304" s="642">
        <v>2.793E-2</v>
      </c>
      <c r="I2304" s="641">
        <v>867.28</v>
      </c>
      <c r="J2304" s="641">
        <v>24.22</v>
      </c>
    </row>
    <row r="2305" spans="1:10" ht="24" customHeight="1" x14ac:dyDescent="0.2">
      <c r="A2305" s="644" t="s">
        <v>13199</v>
      </c>
      <c r="B2305" s="645" t="s">
        <v>13455</v>
      </c>
      <c r="C2305" s="644" t="s">
        <v>7</v>
      </c>
      <c r="D2305" s="644" t="s">
        <v>8104</v>
      </c>
      <c r="E2305" s="821" t="s">
        <v>13220</v>
      </c>
      <c r="F2305" s="821"/>
      <c r="G2305" s="643" t="s">
        <v>13392</v>
      </c>
      <c r="H2305" s="642">
        <v>5.0000000000000001E-3</v>
      </c>
      <c r="I2305" s="641">
        <v>38.56</v>
      </c>
      <c r="J2305" s="641">
        <v>0.19</v>
      </c>
    </row>
    <row r="2306" spans="1:10" ht="36" customHeight="1" x14ac:dyDescent="0.2">
      <c r="A2306" s="644" t="s">
        <v>13199</v>
      </c>
      <c r="B2306" s="645" t="s">
        <v>14048</v>
      </c>
      <c r="C2306" s="644" t="s">
        <v>7</v>
      </c>
      <c r="D2306" s="644" t="s">
        <v>8855</v>
      </c>
      <c r="E2306" s="821" t="s">
        <v>13220</v>
      </c>
      <c r="F2306" s="821"/>
      <c r="G2306" s="643" t="s">
        <v>18</v>
      </c>
      <c r="H2306" s="642">
        <v>0.42</v>
      </c>
      <c r="I2306" s="641">
        <v>2.38</v>
      </c>
      <c r="J2306" s="641">
        <v>0.99</v>
      </c>
    </row>
    <row r="2307" spans="1:10" ht="25.5" x14ac:dyDescent="0.2">
      <c r="A2307" s="640"/>
      <c r="B2307" s="640"/>
      <c r="C2307" s="640"/>
      <c r="D2307" s="640"/>
      <c r="E2307" s="640" t="s">
        <v>13209</v>
      </c>
      <c r="F2307" s="639">
        <v>13.799847875692709</v>
      </c>
      <c r="G2307" s="640" t="s">
        <v>13210</v>
      </c>
      <c r="H2307" s="639">
        <v>11.6</v>
      </c>
      <c r="I2307" s="640" t="s">
        <v>13211</v>
      </c>
      <c r="J2307" s="639">
        <v>25.4</v>
      </c>
    </row>
    <row r="2308" spans="1:10" ht="15" thickBot="1" x14ac:dyDescent="0.25">
      <c r="A2308" s="640"/>
      <c r="B2308" s="640"/>
      <c r="C2308" s="640"/>
      <c r="D2308" s="640"/>
      <c r="E2308" s="640" t="s">
        <v>13212</v>
      </c>
      <c r="F2308" s="639">
        <v>17.47</v>
      </c>
      <c r="G2308" s="640"/>
      <c r="H2308" s="822" t="s">
        <v>13213</v>
      </c>
      <c r="I2308" s="822"/>
      <c r="J2308" s="639">
        <v>79.36</v>
      </c>
    </row>
    <row r="2309" spans="1:10" ht="0.95" customHeight="1" thickTop="1" x14ac:dyDescent="0.2">
      <c r="A2309" s="638"/>
      <c r="B2309" s="638"/>
      <c r="C2309" s="638"/>
      <c r="D2309" s="638"/>
      <c r="E2309" s="638"/>
      <c r="F2309" s="638"/>
      <c r="G2309" s="638"/>
      <c r="H2309" s="638"/>
      <c r="I2309" s="638"/>
      <c r="J2309" s="638"/>
    </row>
    <row r="2310" spans="1:10" ht="18" customHeight="1" x14ac:dyDescent="0.2">
      <c r="A2310" s="658" t="s">
        <v>13973</v>
      </c>
      <c r="B2310" s="656" t="s">
        <v>13186</v>
      </c>
      <c r="C2310" s="658" t="s">
        <v>13187</v>
      </c>
      <c r="D2310" s="658" t="s">
        <v>13188</v>
      </c>
      <c r="E2310" s="823" t="s">
        <v>13189</v>
      </c>
      <c r="F2310" s="823"/>
      <c r="G2310" s="657" t="s">
        <v>13190</v>
      </c>
      <c r="H2310" s="656" t="s">
        <v>13191</v>
      </c>
      <c r="I2310" s="656" t="s">
        <v>13192</v>
      </c>
      <c r="J2310" s="656" t="s">
        <v>13193</v>
      </c>
    </row>
    <row r="2311" spans="1:10" ht="60" customHeight="1" x14ac:dyDescent="0.2">
      <c r="A2311" s="654" t="s">
        <v>13194</v>
      </c>
      <c r="B2311" s="655" t="s">
        <v>14049</v>
      </c>
      <c r="C2311" s="654" t="s">
        <v>7</v>
      </c>
      <c r="D2311" s="654" t="s">
        <v>1060</v>
      </c>
      <c r="E2311" s="824" t="s">
        <v>13452</v>
      </c>
      <c r="F2311" s="824"/>
      <c r="G2311" s="653" t="s">
        <v>13243</v>
      </c>
      <c r="H2311" s="652">
        <v>1</v>
      </c>
      <c r="I2311" s="651">
        <v>73.3</v>
      </c>
      <c r="J2311" s="651">
        <v>73.3</v>
      </c>
    </row>
    <row r="2312" spans="1:10" ht="48" customHeight="1" x14ac:dyDescent="0.2">
      <c r="A2312" s="649" t="s">
        <v>13197</v>
      </c>
      <c r="B2312" s="650" t="s">
        <v>13453</v>
      </c>
      <c r="C2312" s="649" t="s">
        <v>7</v>
      </c>
      <c r="D2312" s="649" t="s">
        <v>4740</v>
      </c>
      <c r="E2312" s="825" t="s">
        <v>13196</v>
      </c>
      <c r="F2312" s="825"/>
      <c r="G2312" s="648" t="s">
        <v>13268</v>
      </c>
      <c r="H2312" s="647">
        <v>1.2500000000000001E-2</v>
      </c>
      <c r="I2312" s="646">
        <v>360.14</v>
      </c>
      <c r="J2312" s="646">
        <v>4.5</v>
      </c>
    </row>
    <row r="2313" spans="1:10" ht="24" customHeight="1" x14ac:dyDescent="0.2">
      <c r="A2313" s="649" t="s">
        <v>13197</v>
      </c>
      <c r="B2313" s="650" t="s">
        <v>13244</v>
      </c>
      <c r="C2313" s="649" t="s">
        <v>7</v>
      </c>
      <c r="D2313" s="649" t="s">
        <v>25</v>
      </c>
      <c r="E2313" s="825" t="s">
        <v>13196</v>
      </c>
      <c r="F2313" s="825"/>
      <c r="G2313" s="648" t="s">
        <v>23</v>
      </c>
      <c r="H2313" s="647">
        <v>0.71</v>
      </c>
      <c r="I2313" s="646">
        <v>13.34</v>
      </c>
      <c r="J2313" s="646">
        <v>9.4700000000000006</v>
      </c>
    </row>
    <row r="2314" spans="1:10" ht="24" customHeight="1" x14ac:dyDescent="0.2">
      <c r="A2314" s="649" t="s">
        <v>13197</v>
      </c>
      <c r="B2314" s="650" t="s">
        <v>13252</v>
      </c>
      <c r="C2314" s="649" t="s">
        <v>7</v>
      </c>
      <c r="D2314" s="649" t="s">
        <v>53</v>
      </c>
      <c r="E2314" s="825" t="s">
        <v>13196</v>
      </c>
      <c r="F2314" s="825"/>
      <c r="G2314" s="648" t="s">
        <v>23</v>
      </c>
      <c r="H2314" s="647">
        <v>1.42</v>
      </c>
      <c r="I2314" s="646">
        <v>16.78</v>
      </c>
      <c r="J2314" s="646">
        <v>23.82</v>
      </c>
    </row>
    <row r="2315" spans="1:10" ht="24" customHeight="1" x14ac:dyDescent="0.2">
      <c r="A2315" s="644" t="s">
        <v>13199</v>
      </c>
      <c r="B2315" s="645" t="s">
        <v>14050</v>
      </c>
      <c r="C2315" s="644" t="s">
        <v>7</v>
      </c>
      <c r="D2315" s="644" t="s">
        <v>5342</v>
      </c>
      <c r="E2315" s="821" t="s">
        <v>13220</v>
      </c>
      <c r="F2315" s="821"/>
      <c r="G2315" s="643" t="s">
        <v>38</v>
      </c>
      <c r="H2315" s="642">
        <v>27.93</v>
      </c>
      <c r="I2315" s="641">
        <v>1.1599999999999999</v>
      </c>
      <c r="J2315" s="641">
        <v>32.39</v>
      </c>
    </row>
    <row r="2316" spans="1:10" ht="24" customHeight="1" x14ac:dyDescent="0.2">
      <c r="A2316" s="644" t="s">
        <v>13199</v>
      </c>
      <c r="B2316" s="645" t="s">
        <v>13455</v>
      </c>
      <c r="C2316" s="644" t="s">
        <v>7</v>
      </c>
      <c r="D2316" s="644" t="s">
        <v>8104</v>
      </c>
      <c r="E2316" s="821" t="s">
        <v>13220</v>
      </c>
      <c r="F2316" s="821"/>
      <c r="G2316" s="643" t="s">
        <v>13392</v>
      </c>
      <c r="H2316" s="642">
        <v>1.89E-2</v>
      </c>
      <c r="I2316" s="641">
        <v>38.56</v>
      </c>
      <c r="J2316" s="641">
        <v>0.72</v>
      </c>
    </row>
    <row r="2317" spans="1:10" ht="36" customHeight="1" x14ac:dyDescent="0.2">
      <c r="A2317" s="644" t="s">
        <v>13199</v>
      </c>
      <c r="B2317" s="645" t="s">
        <v>14051</v>
      </c>
      <c r="C2317" s="644" t="s">
        <v>7</v>
      </c>
      <c r="D2317" s="644" t="s">
        <v>8853</v>
      </c>
      <c r="E2317" s="821" t="s">
        <v>13220</v>
      </c>
      <c r="F2317" s="821"/>
      <c r="G2317" s="643" t="s">
        <v>18</v>
      </c>
      <c r="H2317" s="642">
        <v>0.78500000000000003</v>
      </c>
      <c r="I2317" s="641">
        <v>3.06</v>
      </c>
      <c r="J2317" s="641">
        <v>2.4</v>
      </c>
    </row>
    <row r="2318" spans="1:10" ht="25.5" x14ac:dyDescent="0.2">
      <c r="A2318" s="640"/>
      <c r="B2318" s="640"/>
      <c r="C2318" s="640"/>
      <c r="D2318" s="640"/>
      <c r="E2318" s="640" t="s">
        <v>13209</v>
      </c>
      <c r="F2318" s="639">
        <v>13.984570248831902</v>
      </c>
      <c r="G2318" s="640" t="s">
        <v>13210</v>
      </c>
      <c r="H2318" s="639">
        <v>11.76</v>
      </c>
      <c r="I2318" s="640" t="s">
        <v>13211</v>
      </c>
      <c r="J2318" s="639">
        <v>25.74</v>
      </c>
    </row>
    <row r="2319" spans="1:10" ht="15" thickBot="1" x14ac:dyDescent="0.25">
      <c r="A2319" s="640"/>
      <c r="B2319" s="640"/>
      <c r="C2319" s="640"/>
      <c r="D2319" s="640"/>
      <c r="E2319" s="640" t="s">
        <v>13212</v>
      </c>
      <c r="F2319" s="639">
        <v>20.69</v>
      </c>
      <c r="G2319" s="640"/>
      <c r="H2319" s="822" t="s">
        <v>13213</v>
      </c>
      <c r="I2319" s="822"/>
      <c r="J2319" s="639">
        <v>93.99</v>
      </c>
    </row>
    <row r="2320" spans="1:10" ht="0.95" customHeight="1" thickTop="1" x14ac:dyDescent="0.2">
      <c r="A2320" s="638"/>
      <c r="B2320" s="638"/>
      <c r="C2320" s="638"/>
      <c r="D2320" s="638"/>
      <c r="E2320" s="638"/>
      <c r="F2320" s="638"/>
      <c r="G2320" s="638"/>
      <c r="H2320" s="638"/>
      <c r="I2320" s="638"/>
      <c r="J2320" s="638"/>
    </row>
    <row r="2321" spans="1:10" ht="18" customHeight="1" x14ac:dyDescent="0.2">
      <c r="A2321" s="658" t="s">
        <v>13973</v>
      </c>
      <c r="B2321" s="656" t="s">
        <v>13186</v>
      </c>
      <c r="C2321" s="658" t="s">
        <v>13187</v>
      </c>
      <c r="D2321" s="658" t="s">
        <v>13188</v>
      </c>
      <c r="E2321" s="823" t="s">
        <v>13189</v>
      </c>
      <c r="F2321" s="823"/>
      <c r="G2321" s="657" t="s">
        <v>13190</v>
      </c>
      <c r="H2321" s="656" t="s">
        <v>13191</v>
      </c>
      <c r="I2321" s="656" t="s">
        <v>13192</v>
      </c>
      <c r="J2321" s="656" t="s">
        <v>13193</v>
      </c>
    </row>
    <row r="2322" spans="1:10" ht="60" customHeight="1" x14ac:dyDescent="0.2">
      <c r="A2322" s="654" t="s">
        <v>13194</v>
      </c>
      <c r="B2322" s="655" t="s">
        <v>14052</v>
      </c>
      <c r="C2322" s="654" t="s">
        <v>7</v>
      </c>
      <c r="D2322" s="654" t="s">
        <v>1435</v>
      </c>
      <c r="E2322" s="824" t="s">
        <v>13452</v>
      </c>
      <c r="F2322" s="824"/>
      <c r="G2322" s="653" t="s">
        <v>13243</v>
      </c>
      <c r="H2322" s="652">
        <v>1</v>
      </c>
      <c r="I2322" s="651">
        <v>81.84</v>
      </c>
      <c r="J2322" s="651">
        <v>81.84</v>
      </c>
    </row>
    <row r="2323" spans="1:10" ht="48" customHeight="1" x14ac:dyDescent="0.2">
      <c r="A2323" s="649" t="s">
        <v>13197</v>
      </c>
      <c r="B2323" s="650" t="s">
        <v>14053</v>
      </c>
      <c r="C2323" s="649" t="s">
        <v>7</v>
      </c>
      <c r="D2323" s="649" t="s">
        <v>4736</v>
      </c>
      <c r="E2323" s="825" t="s">
        <v>13196</v>
      </c>
      <c r="F2323" s="825"/>
      <c r="G2323" s="648" t="s">
        <v>13268</v>
      </c>
      <c r="H2323" s="647">
        <v>0.02</v>
      </c>
      <c r="I2323" s="646">
        <v>367.1</v>
      </c>
      <c r="J2323" s="646">
        <v>7.34</v>
      </c>
    </row>
    <row r="2324" spans="1:10" ht="24" customHeight="1" x14ac:dyDescent="0.2">
      <c r="A2324" s="649" t="s">
        <v>13197</v>
      </c>
      <c r="B2324" s="650" t="s">
        <v>13244</v>
      </c>
      <c r="C2324" s="649" t="s">
        <v>7</v>
      </c>
      <c r="D2324" s="649" t="s">
        <v>25</v>
      </c>
      <c r="E2324" s="825" t="s">
        <v>13196</v>
      </c>
      <c r="F2324" s="825"/>
      <c r="G2324" s="648" t="s">
        <v>23</v>
      </c>
      <c r="H2324" s="647">
        <v>0.63</v>
      </c>
      <c r="I2324" s="646">
        <v>13.34</v>
      </c>
      <c r="J2324" s="646">
        <v>8.4</v>
      </c>
    </row>
    <row r="2325" spans="1:10" ht="24" customHeight="1" x14ac:dyDescent="0.2">
      <c r="A2325" s="649" t="s">
        <v>13197</v>
      </c>
      <c r="B2325" s="650" t="s">
        <v>13252</v>
      </c>
      <c r="C2325" s="649" t="s">
        <v>7</v>
      </c>
      <c r="D2325" s="649" t="s">
        <v>53</v>
      </c>
      <c r="E2325" s="825" t="s">
        <v>13196</v>
      </c>
      <c r="F2325" s="825"/>
      <c r="G2325" s="648" t="s">
        <v>23</v>
      </c>
      <c r="H2325" s="647">
        <v>1.25</v>
      </c>
      <c r="I2325" s="646">
        <v>16.78</v>
      </c>
      <c r="J2325" s="646">
        <v>20.97</v>
      </c>
    </row>
    <row r="2326" spans="1:10" ht="24" customHeight="1" x14ac:dyDescent="0.2">
      <c r="A2326" s="644" t="s">
        <v>13199</v>
      </c>
      <c r="B2326" s="645" t="s">
        <v>14054</v>
      </c>
      <c r="C2326" s="644" t="s">
        <v>7</v>
      </c>
      <c r="D2326" s="644" t="s">
        <v>5352</v>
      </c>
      <c r="E2326" s="821" t="s">
        <v>13220</v>
      </c>
      <c r="F2326" s="821"/>
      <c r="G2326" s="643" t="s">
        <v>38</v>
      </c>
      <c r="H2326" s="642">
        <v>13.76</v>
      </c>
      <c r="I2326" s="641">
        <v>2.4300000000000002</v>
      </c>
      <c r="J2326" s="641">
        <v>33.43</v>
      </c>
    </row>
    <row r="2327" spans="1:10" ht="24" customHeight="1" x14ac:dyDescent="0.2">
      <c r="A2327" s="644" t="s">
        <v>13199</v>
      </c>
      <c r="B2327" s="645" t="s">
        <v>14055</v>
      </c>
      <c r="C2327" s="644" t="s">
        <v>7</v>
      </c>
      <c r="D2327" s="644" t="s">
        <v>5767</v>
      </c>
      <c r="E2327" s="821" t="s">
        <v>13220</v>
      </c>
      <c r="F2327" s="821"/>
      <c r="G2327" s="643" t="s">
        <v>38</v>
      </c>
      <c r="H2327" s="642">
        <v>2.8</v>
      </c>
      <c r="I2327" s="641">
        <v>2.85</v>
      </c>
      <c r="J2327" s="641">
        <v>7.98</v>
      </c>
    </row>
    <row r="2328" spans="1:10" ht="24" customHeight="1" x14ac:dyDescent="0.2">
      <c r="A2328" s="644" t="s">
        <v>13199</v>
      </c>
      <c r="B2328" s="645" t="s">
        <v>14056</v>
      </c>
      <c r="C2328" s="644" t="s">
        <v>7</v>
      </c>
      <c r="D2328" s="644" t="s">
        <v>7768</v>
      </c>
      <c r="E2328" s="821" t="s">
        <v>13220</v>
      </c>
      <c r="F2328" s="821"/>
      <c r="G2328" s="643" t="s">
        <v>38</v>
      </c>
      <c r="H2328" s="642">
        <v>1.4</v>
      </c>
      <c r="I2328" s="641">
        <v>1.6</v>
      </c>
      <c r="J2328" s="641">
        <v>2.2400000000000002</v>
      </c>
    </row>
    <row r="2329" spans="1:10" ht="36" customHeight="1" x14ac:dyDescent="0.2">
      <c r="A2329" s="644" t="s">
        <v>13199</v>
      </c>
      <c r="B2329" s="645" t="s">
        <v>13456</v>
      </c>
      <c r="C2329" s="644" t="s">
        <v>7</v>
      </c>
      <c r="D2329" s="644" t="s">
        <v>8851</v>
      </c>
      <c r="E2329" s="821" t="s">
        <v>13220</v>
      </c>
      <c r="F2329" s="821"/>
      <c r="G2329" s="643" t="s">
        <v>18</v>
      </c>
      <c r="H2329" s="642">
        <v>0.39500000000000002</v>
      </c>
      <c r="I2329" s="641">
        <v>3.76</v>
      </c>
      <c r="J2329" s="641">
        <v>1.48</v>
      </c>
    </row>
    <row r="2330" spans="1:10" ht="25.5" x14ac:dyDescent="0.2">
      <c r="A2330" s="640"/>
      <c r="B2330" s="640"/>
      <c r="C2330" s="640"/>
      <c r="D2330" s="640"/>
      <c r="E2330" s="640" t="s">
        <v>13209</v>
      </c>
      <c r="F2330" s="639">
        <v>12.599152450287949</v>
      </c>
      <c r="G2330" s="640" t="s">
        <v>13210</v>
      </c>
      <c r="H2330" s="639">
        <v>10.59</v>
      </c>
      <c r="I2330" s="640" t="s">
        <v>13211</v>
      </c>
      <c r="J2330" s="639">
        <v>23.19</v>
      </c>
    </row>
    <row r="2331" spans="1:10" ht="15" thickBot="1" x14ac:dyDescent="0.25">
      <c r="A2331" s="640"/>
      <c r="B2331" s="640"/>
      <c r="C2331" s="640"/>
      <c r="D2331" s="640"/>
      <c r="E2331" s="640" t="s">
        <v>13212</v>
      </c>
      <c r="F2331" s="639">
        <v>23.11</v>
      </c>
      <c r="G2331" s="640"/>
      <c r="H2331" s="822" t="s">
        <v>13213</v>
      </c>
      <c r="I2331" s="822"/>
      <c r="J2331" s="639">
        <v>104.95</v>
      </c>
    </row>
    <row r="2332" spans="1:10" ht="0.95" customHeight="1" thickTop="1" x14ac:dyDescent="0.2">
      <c r="A2332" s="638"/>
      <c r="B2332" s="638"/>
      <c r="C2332" s="638"/>
      <c r="D2332" s="638"/>
      <c r="E2332" s="638"/>
      <c r="F2332" s="638"/>
      <c r="G2332" s="638"/>
      <c r="H2332" s="638"/>
      <c r="I2332" s="638"/>
      <c r="J2332" s="638"/>
    </row>
    <row r="2333" spans="1:10" ht="18" customHeight="1" x14ac:dyDescent="0.2">
      <c r="A2333" s="658" t="s">
        <v>13973</v>
      </c>
      <c r="B2333" s="656" t="s">
        <v>13186</v>
      </c>
      <c r="C2333" s="658" t="s">
        <v>13187</v>
      </c>
      <c r="D2333" s="658" t="s">
        <v>13188</v>
      </c>
      <c r="E2333" s="823" t="s">
        <v>13189</v>
      </c>
      <c r="F2333" s="823"/>
      <c r="G2333" s="657" t="s">
        <v>13190</v>
      </c>
      <c r="H2333" s="656" t="s">
        <v>13191</v>
      </c>
      <c r="I2333" s="656" t="s">
        <v>13192</v>
      </c>
      <c r="J2333" s="656" t="s">
        <v>13193</v>
      </c>
    </row>
    <row r="2334" spans="1:10" ht="24" customHeight="1" x14ac:dyDescent="0.2">
      <c r="A2334" s="654" t="s">
        <v>13194</v>
      </c>
      <c r="B2334" s="655" t="s">
        <v>14057</v>
      </c>
      <c r="C2334" s="654" t="s">
        <v>7</v>
      </c>
      <c r="D2334" s="654" t="s">
        <v>1264</v>
      </c>
      <c r="E2334" s="824" t="s">
        <v>13480</v>
      </c>
      <c r="F2334" s="824"/>
      <c r="G2334" s="653" t="s">
        <v>13243</v>
      </c>
      <c r="H2334" s="652">
        <v>1</v>
      </c>
      <c r="I2334" s="651">
        <v>1.76</v>
      </c>
      <c r="J2334" s="651">
        <v>1.76</v>
      </c>
    </row>
    <row r="2335" spans="1:10" ht="24" customHeight="1" x14ac:dyDescent="0.2">
      <c r="A2335" s="649" t="s">
        <v>13197</v>
      </c>
      <c r="B2335" s="650" t="s">
        <v>13485</v>
      </c>
      <c r="C2335" s="649" t="s">
        <v>7</v>
      </c>
      <c r="D2335" s="649" t="s">
        <v>219</v>
      </c>
      <c r="E2335" s="825" t="s">
        <v>13196</v>
      </c>
      <c r="F2335" s="825"/>
      <c r="G2335" s="648" t="s">
        <v>23</v>
      </c>
      <c r="H2335" s="647">
        <v>5.3999999999999999E-2</v>
      </c>
      <c r="I2335" s="646">
        <v>17.79</v>
      </c>
      <c r="J2335" s="646">
        <v>0.96</v>
      </c>
    </row>
    <row r="2336" spans="1:10" ht="24" customHeight="1" x14ac:dyDescent="0.2">
      <c r="A2336" s="649" t="s">
        <v>13197</v>
      </c>
      <c r="B2336" s="650" t="s">
        <v>13244</v>
      </c>
      <c r="C2336" s="649" t="s">
        <v>7</v>
      </c>
      <c r="D2336" s="649" t="s">
        <v>25</v>
      </c>
      <c r="E2336" s="825" t="s">
        <v>13196</v>
      </c>
      <c r="F2336" s="825"/>
      <c r="G2336" s="648" t="s">
        <v>23</v>
      </c>
      <c r="H2336" s="647">
        <v>1.4E-2</v>
      </c>
      <c r="I2336" s="646">
        <v>13.34</v>
      </c>
      <c r="J2336" s="646">
        <v>0.18</v>
      </c>
    </row>
    <row r="2337" spans="1:10" ht="24" customHeight="1" x14ac:dyDescent="0.2">
      <c r="A2337" s="644" t="s">
        <v>13199</v>
      </c>
      <c r="B2337" s="645" t="s">
        <v>13490</v>
      </c>
      <c r="C2337" s="644" t="s">
        <v>7</v>
      </c>
      <c r="D2337" s="644" t="s">
        <v>8488</v>
      </c>
      <c r="E2337" s="821" t="s">
        <v>13220</v>
      </c>
      <c r="F2337" s="821"/>
      <c r="G2337" s="643" t="s">
        <v>64</v>
      </c>
      <c r="H2337" s="642">
        <v>0.16</v>
      </c>
      <c r="I2337" s="641">
        <v>3.89</v>
      </c>
      <c r="J2337" s="641">
        <v>0.62</v>
      </c>
    </row>
    <row r="2338" spans="1:10" ht="25.5" x14ac:dyDescent="0.2">
      <c r="A2338" s="640"/>
      <c r="B2338" s="640"/>
      <c r="C2338" s="640"/>
      <c r="D2338" s="640"/>
      <c r="E2338" s="640" t="s">
        <v>13209</v>
      </c>
      <c r="F2338" s="639">
        <v>0.44550689992393777</v>
      </c>
      <c r="G2338" s="640" t="s">
        <v>13210</v>
      </c>
      <c r="H2338" s="639">
        <v>0.37</v>
      </c>
      <c r="I2338" s="640" t="s">
        <v>13211</v>
      </c>
      <c r="J2338" s="639">
        <v>0.82</v>
      </c>
    </row>
    <row r="2339" spans="1:10" ht="15" thickBot="1" x14ac:dyDescent="0.25">
      <c r="A2339" s="640"/>
      <c r="B2339" s="640"/>
      <c r="C2339" s="640"/>
      <c r="D2339" s="640"/>
      <c r="E2339" s="640" t="s">
        <v>13212</v>
      </c>
      <c r="F2339" s="639">
        <v>0.49</v>
      </c>
      <c r="G2339" s="640"/>
      <c r="H2339" s="822" t="s">
        <v>13213</v>
      </c>
      <c r="I2339" s="822"/>
      <c r="J2339" s="639">
        <v>2.25</v>
      </c>
    </row>
    <row r="2340" spans="1:10" ht="0.95" customHeight="1" thickTop="1" x14ac:dyDescent="0.2">
      <c r="A2340" s="638"/>
      <c r="B2340" s="638"/>
      <c r="C2340" s="638"/>
      <c r="D2340" s="638"/>
      <c r="E2340" s="638"/>
      <c r="F2340" s="638"/>
      <c r="G2340" s="638"/>
      <c r="H2340" s="638"/>
      <c r="I2340" s="638"/>
      <c r="J2340" s="638"/>
    </row>
    <row r="2341" spans="1:10" ht="18" customHeight="1" x14ac:dyDescent="0.2">
      <c r="A2341" s="658" t="s">
        <v>13973</v>
      </c>
      <c r="B2341" s="656" t="s">
        <v>13186</v>
      </c>
      <c r="C2341" s="658" t="s">
        <v>13187</v>
      </c>
      <c r="D2341" s="658" t="s">
        <v>13188</v>
      </c>
      <c r="E2341" s="823" t="s">
        <v>13189</v>
      </c>
      <c r="F2341" s="823"/>
      <c r="G2341" s="657" t="s">
        <v>13190</v>
      </c>
      <c r="H2341" s="656" t="s">
        <v>13191</v>
      </c>
      <c r="I2341" s="656" t="s">
        <v>13192</v>
      </c>
      <c r="J2341" s="656" t="s">
        <v>13193</v>
      </c>
    </row>
    <row r="2342" spans="1:10" ht="36" customHeight="1" x14ac:dyDescent="0.2">
      <c r="A2342" s="654" t="s">
        <v>13194</v>
      </c>
      <c r="B2342" s="655" t="s">
        <v>14036</v>
      </c>
      <c r="C2342" s="654" t="s">
        <v>7</v>
      </c>
      <c r="D2342" s="654" t="s">
        <v>10083</v>
      </c>
      <c r="E2342" s="824" t="s">
        <v>13480</v>
      </c>
      <c r="F2342" s="824"/>
      <c r="G2342" s="653" t="s">
        <v>13243</v>
      </c>
      <c r="H2342" s="652">
        <v>1</v>
      </c>
      <c r="I2342" s="651">
        <v>7.13</v>
      </c>
      <c r="J2342" s="651">
        <v>7.13</v>
      </c>
    </row>
    <row r="2343" spans="1:10" ht="48" customHeight="1" x14ac:dyDescent="0.2">
      <c r="A2343" s="649" t="s">
        <v>13197</v>
      </c>
      <c r="B2343" s="650" t="s">
        <v>13503</v>
      </c>
      <c r="C2343" s="649" t="s">
        <v>7</v>
      </c>
      <c r="D2343" s="649" t="s">
        <v>3334</v>
      </c>
      <c r="E2343" s="825" t="s">
        <v>13272</v>
      </c>
      <c r="F2343" s="825"/>
      <c r="G2343" s="648" t="s">
        <v>50</v>
      </c>
      <c r="H2343" s="647">
        <v>1.8499999999999999E-2</v>
      </c>
      <c r="I2343" s="646">
        <v>1.37</v>
      </c>
      <c r="J2343" s="646">
        <v>0.02</v>
      </c>
    </row>
    <row r="2344" spans="1:10" ht="24" customHeight="1" x14ac:dyDescent="0.2">
      <c r="A2344" s="649" t="s">
        <v>13197</v>
      </c>
      <c r="B2344" s="650" t="s">
        <v>13485</v>
      </c>
      <c r="C2344" s="649" t="s">
        <v>7</v>
      </c>
      <c r="D2344" s="649" t="s">
        <v>219</v>
      </c>
      <c r="E2344" s="825" t="s">
        <v>13196</v>
      </c>
      <c r="F2344" s="825"/>
      <c r="G2344" s="648" t="s">
        <v>23</v>
      </c>
      <c r="H2344" s="647">
        <v>6.3500000000000001E-2</v>
      </c>
      <c r="I2344" s="646">
        <v>17.79</v>
      </c>
      <c r="J2344" s="646">
        <v>1.1200000000000001</v>
      </c>
    </row>
    <row r="2345" spans="1:10" ht="24" customHeight="1" x14ac:dyDescent="0.2">
      <c r="A2345" s="644" t="s">
        <v>13199</v>
      </c>
      <c r="B2345" s="645" t="s">
        <v>14058</v>
      </c>
      <c r="C2345" s="644" t="s">
        <v>7</v>
      </c>
      <c r="D2345" s="644" t="s">
        <v>8300</v>
      </c>
      <c r="E2345" s="821" t="s">
        <v>13220</v>
      </c>
      <c r="F2345" s="821"/>
      <c r="G2345" s="643" t="s">
        <v>13487</v>
      </c>
      <c r="H2345" s="642">
        <v>1.06E-2</v>
      </c>
      <c r="I2345" s="641">
        <v>498.87</v>
      </c>
      <c r="J2345" s="641">
        <v>5.28</v>
      </c>
    </row>
    <row r="2346" spans="1:10" ht="24" customHeight="1" x14ac:dyDescent="0.2">
      <c r="A2346" s="644" t="s">
        <v>13199</v>
      </c>
      <c r="B2346" s="645" t="s">
        <v>13505</v>
      </c>
      <c r="C2346" s="644" t="s">
        <v>7</v>
      </c>
      <c r="D2346" s="644" t="s">
        <v>8547</v>
      </c>
      <c r="E2346" s="821" t="s">
        <v>13220</v>
      </c>
      <c r="F2346" s="821"/>
      <c r="G2346" s="643" t="s">
        <v>64</v>
      </c>
      <c r="H2346" s="642">
        <v>5.7500000000000002E-2</v>
      </c>
      <c r="I2346" s="641">
        <v>12.42</v>
      </c>
      <c r="J2346" s="641">
        <v>0.71</v>
      </c>
    </row>
    <row r="2347" spans="1:10" ht="25.5" x14ac:dyDescent="0.2">
      <c r="A2347" s="640"/>
      <c r="B2347" s="640"/>
      <c r="C2347" s="640"/>
      <c r="D2347" s="640"/>
      <c r="E2347" s="640" t="s">
        <v>13209</v>
      </c>
      <c r="F2347" s="639">
        <v>0.44007388894925575</v>
      </c>
      <c r="G2347" s="640" t="s">
        <v>13210</v>
      </c>
      <c r="H2347" s="639">
        <v>0.37</v>
      </c>
      <c r="I2347" s="640" t="s">
        <v>13211</v>
      </c>
      <c r="J2347" s="639">
        <v>0.81</v>
      </c>
    </row>
    <row r="2348" spans="1:10" ht="15" thickBot="1" x14ac:dyDescent="0.25">
      <c r="A2348" s="640"/>
      <c r="B2348" s="640"/>
      <c r="C2348" s="640"/>
      <c r="D2348" s="640"/>
      <c r="E2348" s="640" t="s">
        <v>13212</v>
      </c>
      <c r="F2348" s="639">
        <v>2.0099999999999998</v>
      </c>
      <c r="G2348" s="640"/>
      <c r="H2348" s="822" t="s">
        <v>13213</v>
      </c>
      <c r="I2348" s="822"/>
      <c r="J2348" s="639">
        <v>9.14</v>
      </c>
    </row>
    <row r="2349" spans="1:10" ht="0.95" customHeight="1" thickTop="1" x14ac:dyDescent="0.2">
      <c r="A2349" s="638"/>
      <c r="B2349" s="638"/>
      <c r="C2349" s="638"/>
      <c r="D2349" s="638"/>
      <c r="E2349" s="638"/>
      <c r="F2349" s="638"/>
      <c r="G2349" s="638"/>
      <c r="H2349" s="638"/>
      <c r="I2349" s="638"/>
      <c r="J2349" s="638"/>
    </row>
    <row r="2350" spans="1:10" ht="18" customHeight="1" x14ac:dyDescent="0.2">
      <c r="A2350" s="658" t="s">
        <v>13973</v>
      </c>
      <c r="B2350" s="656" t="s">
        <v>13186</v>
      </c>
      <c r="C2350" s="658" t="s">
        <v>13187</v>
      </c>
      <c r="D2350" s="658" t="s">
        <v>13188</v>
      </c>
      <c r="E2350" s="823" t="s">
        <v>13189</v>
      </c>
      <c r="F2350" s="823"/>
      <c r="G2350" s="657" t="s">
        <v>13190</v>
      </c>
      <c r="H2350" s="656" t="s">
        <v>13191</v>
      </c>
      <c r="I2350" s="656" t="s">
        <v>13192</v>
      </c>
      <c r="J2350" s="656" t="s">
        <v>13193</v>
      </c>
    </row>
    <row r="2351" spans="1:10" ht="48" customHeight="1" x14ac:dyDescent="0.2">
      <c r="A2351" s="654" t="s">
        <v>13194</v>
      </c>
      <c r="B2351" s="655" t="s">
        <v>14059</v>
      </c>
      <c r="C2351" s="654" t="s">
        <v>7</v>
      </c>
      <c r="D2351" s="654" t="s">
        <v>10114</v>
      </c>
      <c r="E2351" s="824" t="s">
        <v>13480</v>
      </c>
      <c r="F2351" s="824"/>
      <c r="G2351" s="653" t="s">
        <v>13243</v>
      </c>
      <c r="H2351" s="652">
        <v>1</v>
      </c>
      <c r="I2351" s="651">
        <v>17.8</v>
      </c>
      <c r="J2351" s="651">
        <v>17.8</v>
      </c>
    </row>
    <row r="2352" spans="1:10" ht="24" customHeight="1" x14ac:dyDescent="0.2">
      <c r="A2352" s="649" t="s">
        <v>13197</v>
      </c>
      <c r="B2352" s="650" t="s">
        <v>13485</v>
      </c>
      <c r="C2352" s="649" t="s">
        <v>7</v>
      </c>
      <c r="D2352" s="649" t="s">
        <v>219</v>
      </c>
      <c r="E2352" s="825" t="s">
        <v>13196</v>
      </c>
      <c r="F2352" s="825"/>
      <c r="G2352" s="648" t="s">
        <v>23</v>
      </c>
      <c r="H2352" s="647">
        <v>0.90969999999999995</v>
      </c>
      <c r="I2352" s="646">
        <v>17.79</v>
      </c>
      <c r="J2352" s="646">
        <v>16.18</v>
      </c>
    </row>
    <row r="2353" spans="1:10" ht="24" customHeight="1" x14ac:dyDescent="0.2">
      <c r="A2353" s="644" t="s">
        <v>13199</v>
      </c>
      <c r="B2353" s="645" t="s">
        <v>13484</v>
      </c>
      <c r="C2353" s="644" t="s">
        <v>7</v>
      </c>
      <c r="D2353" s="644" t="s">
        <v>8949</v>
      </c>
      <c r="E2353" s="821" t="s">
        <v>13220</v>
      </c>
      <c r="F2353" s="821"/>
      <c r="G2353" s="643" t="s">
        <v>64</v>
      </c>
      <c r="H2353" s="642">
        <v>7.9200000000000007E-2</v>
      </c>
      <c r="I2353" s="641">
        <v>20.56</v>
      </c>
      <c r="J2353" s="641">
        <v>1.62</v>
      </c>
    </row>
    <row r="2354" spans="1:10" ht="25.5" x14ac:dyDescent="0.2">
      <c r="A2354" s="640"/>
      <c r="B2354" s="640"/>
      <c r="C2354" s="640"/>
      <c r="D2354" s="640"/>
      <c r="E2354" s="640" t="s">
        <v>13209</v>
      </c>
      <c r="F2354" s="639">
        <v>6.3783548842768658</v>
      </c>
      <c r="G2354" s="640" t="s">
        <v>13210</v>
      </c>
      <c r="H2354" s="639">
        <v>5.36</v>
      </c>
      <c r="I2354" s="640" t="s">
        <v>13211</v>
      </c>
      <c r="J2354" s="639">
        <v>11.74</v>
      </c>
    </row>
    <row r="2355" spans="1:10" ht="15" thickBot="1" x14ac:dyDescent="0.25">
      <c r="A2355" s="640"/>
      <c r="B2355" s="640"/>
      <c r="C2355" s="640"/>
      <c r="D2355" s="640"/>
      <c r="E2355" s="640" t="s">
        <v>13212</v>
      </c>
      <c r="F2355" s="639">
        <v>5.0199999999999996</v>
      </c>
      <c r="G2355" s="640"/>
      <c r="H2355" s="822" t="s">
        <v>13213</v>
      </c>
      <c r="I2355" s="822"/>
      <c r="J2355" s="639">
        <v>22.82</v>
      </c>
    </row>
    <row r="2356" spans="1:10" ht="0.95" customHeight="1" thickTop="1" x14ac:dyDescent="0.2">
      <c r="A2356" s="638"/>
      <c r="B2356" s="638"/>
      <c r="C2356" s="638"/>
      <c r="D2356" s="638"/>
      <c r="E2356" s="638"/>
      <c r="F2356" s="638"/>
      <c r="G2356" s="638"/>
      <c r="H2356" s="638"/>
      <c r="I2356" s="638"/>
      <c r="J2356" s="638"/>
    </row>
    <row r="2357" spans="1:10" ht="18" customHeight="1" x14ac:dyDescent="0.2">
      <c r="A2357" s="658" t="s">
        <v>13973</v>
      </c>
      <c r="B2357" s="656" t="s">
        <v>13186</v>
      </c>
      <c r="C2357" s="658" t="s">
        <v>13187</v>
      </c>
      <c r="D2357" s="658" t="s">
        <v>13188</v>
      </c>
      <c r="E2357" s="823" t="s">
        <v>13189</v>
      </c>
      <c r="F2357" s="823"/>
      <c r="G2357" s="657" t="s">
        <v>13190</v>
      </c>
      <c r="H2357" s="656" t="s">
        <v>13191</v>
      </c>
      <c r="I2357" s="656" t="s">
        <v>13192</v>
      </c>
      <c r="J2357" s="656" t="s">
        <v>13193</v>
      </c>
    </row>
    <row r="2358" spans="1:10" ht="24" customHeight="1" x14ac:dyDescent="0.2">
      <c r="A2358" s="654" t="s">
        <v>13194</v>
      </c>
      <c r="B2358" s="655" t="s">
        <v>14060</v>
      </c>
      <c r="C2358" s="654" t="s">
        <v>7</v>
      </c>
      <c r="D2358" s="654" t="s">
        <v>36</v>
      </c>
      <c r="E2358" s="824" t="s">
        <v>13480</v>
      </c>
      <c r="F2358" s="824"/>
      <c r="G2358" s="653" t="s">
        <v>13243</v>
      </c>
      <c r="H2358" s="652">
        <v>1</v>
      </c>
      <c r="I2358" s="651">
        <v>11.02</v>
      </c>
      <c r="J2358" s="651">
        <v>11.02</v>
      </c>
    </row>
    <row r="2359" spans="1:10" ht="24" customHeight="1" x14ac:dyDescent="0.2">
      <c r="A2359" s="649" t="s">
        <v>13197</v>
      </c>
      <c r="B2359" s="650" t="s">
        <v>13485</v>
      </c>
      <c r="C2359" s="649" t="s">
        <v>7</v>
      </c>
      <c r="D2359" s="649" t="s">
        <v>219</v>
      </c>
      <c r="E2359" s="825" t="s">
        <v>13196</v>
      </c>
      <c r="F2359" s="825"/>
      <c r="G2359" s="648" t="s">
        <v>23</v>
      </c>
      <c r="H2359" s="647">
        <v>0.187</v>
      </c>
      <c r="I2359" s="646">
        <v>17.79</v>
      </c>
      <c r="J2359" s="646">
        <v>3.32</v>
      </c>
    </row>
    <row r="2360" spans="1:10" ht="24" customHeight="1" x14ac:dyDescent="0.2">
      <c r="A2360" s="649" t="s">
        <v>13197</v>
      </c>
      <c r="B2360" s="650" t="s">
        <v>13244</v>
      </c>
      <c r="C2360" s="649" t="s">
        <v>7</v>
      </c>
      <c r="D2360" s="649" t="s">
        <v>25</v>
      </c>
      <c r="E2360" s="825" t="s">
        <v>13196</v>
      </c>
      <c r="F2360" s="825"/>
      <c r="G2360" s="648" t="s">
        <v>23</v>
      </c>
      <c r="H2360" s="647">
        <v>6.9000000000000006E-2</v>
      </c>
      <c r="I2360" s="646">
        <v>13.34</v>
      </c>
      <c r="J2360" s="646">
        <v>0.92</v>
      </c>
    </row>
    <row r="2361" spans="1:10" ht="24" customHeight="1" x14ac:dyDescent="0.2">
      <c r="A2361" s="644" t="s">
        <v>13199</v>
      </c>
      <c r="B2361" s="645" t="s">
        <v>13484</v>
      </c>
      <c r="C2361" s="644" t="s">
        <v>7</v>
      </c>
      <c r="D2361" s="644" t="s">
        <v>8949</v>
      </c>
      <c r="E2361" s="821" t="s">
        <v>13220</v>
      </c>
      <c r="F2361" s="821"/>
      <c r="G2361" s="643" t="s">
        <v>64</v>
      </c>
      <c r="H2361" s="642">
        <v>0.33</v>
      </c>
      <c r="I2361" s="641">
        <v>20.56</v>
      </c>
      <c r="J2361" s="641">
        <v>6.78</v>
      </c>
    </row>
    <row r="2362" spans="1:10" ht="25.5" x14ac:dyDescent="0.2">
      <c r="A2362" s="640"/>
      <c r="B2362" s="640"/>
      <c r="C2362" s="640"/>
      <c r="D2362" s="640"/>
      <c r="E2362" s="640" t="s">
        <v>13209</v>
      </c>
      <c r="F2362" s="639">
        <v>1.6679343692274258</v>
      </c>
      <c r="G2362" s="640" t="s">
        <v>13210</v>
      </c>
      <c r="H2362" s="639">
        <v>1.4</v>
      </c>
      <c r="I2362" s="640" t="s">
        <v>13211</v>
      </c>
      <c r="J2362" s="639">
        <v>3.07</v>
      </c>
    </row>
    <row r="2363" spans="1:10" ht="15" thickBot="1" x14ac:dyDescent="0.25">
      <c r="A2363" s="640"/>
      <c r="B2363" s="640"/>
      <c r="C2363" s="640"/>
      <c r="D2363" s="640"/>
      <c r="E2363" s="640" t="s">
        <v>13212</v>
      </c>
      <c r="F2363" s="639">
        <v>3.11</v>
      </c>
      <c r="G2363" s="640"/>
      <c r="H2363" s="822" t="s">
        <v>13213</v>
      </c>
      <c r="I2363" s="822"/>
      <c r="J2363" s="639">
        <v>14.13</v>
      </c>
    </row>
    <row r="2364" spans="1:10" ht="0.95" customHeight="1" thickTop="1" x14ac:dyDescent="0.2">
      <c r="A2364" s="638"/>
      <c r="B2364" s="638"/>
      <c r="C2364" s="638"/>
      <c r="D2364" s="638"/>
      <c r="E2364" s="638"/>
      <c r="F2364" s="638"/>
      <c r="G2364" s="638"/>
      <c r="H2364" s="638"/>
      <c r="I2364" s="638"/>
      <c r="J2364" s="638"/>
    </row>
    <row r="2365" spans="1:10" ht="18" customHeight="1" x14ac:dyDescent="0.2">
      <c r="A2365" s="658" t="s">
        <v>13973</v>
      </c>
      <c r="B2365" s="656" t="s">
        <v>13186</v>
      </c>
      <c r="C2365" s="658" t="s">
        <v>13187</v>
      </c>
      <c r="D2365" s="658" t="s">
        <v>13188</v>
      </c>
      <c r="E2365" s="823" t="s">
        <v>13189</v>
      </c>
      <c r="F2365" s="823"/>
      <c r="G2365" s="657" t="s">
        <v>13190</v>
      </c>
      <c r="H2365" s="656" t="s">
        <v>13191</v>
      </c>
      <c r="I2365" s="656" t="s">
        <v>13192</v>
      </c>
      <c r="J2365" s="656" t="s">
        <v>13193</v>
      </c>
    </row>
    <row r="2366" spans="1:10" ht="48" customHeight="1" x14ac:dyDescent="0.2">
      <c r="A2366" s="654" t="s">
        <v>13194</v>
      </c>
      <c r="B2366" s="655" t="s">
        <v>14061</v>
      </c>
      <c r="C2366" s="654" t="s">
        <v>7</v>
      </c>
      <c r="D2366" s="654" t="s">
        <v>10117</v>
      </c>
      <c r="E2366" s="824" t="s">
        <v>13480</v>
      </c>
      <c r="F2366" s="824"/>
      <c r="G2366" s="653" t="s">
        <v>13243</v>
      </c>
      <c r="H2366" s="652">
        <v>1</v>
      </c>
      <c r="I2366" s="651">
        <v>30.56</v>
      </c>
      <c r="J2366" s="651">
        <v>30.56</v>
      </c>
    </row>
    <row r="2367" spans="1:10" ht="48" customHeight="1" x14ac:dyDescent="0.2">
      <c r="A2367" s="649" t="s">
        <v>13197</v>
      </c>
      <c r="B2367" s="650" t="s">
        <v>13503</v>
      </c>
      <c r="C2367" s="649" t="s">
        <v>7</v>
      </c>
      <c r="D2367" s="649" t="s">
        <v>3334</v>
      </c>
      <c r="E2367" s="825" t="s">
        <v>13272</v>
      </c>
      <c r="F2367" s="825"/>
      <c r="G2367" s="648" t="s">
        <v>50</v>
      </c>
      <c r="H2367" s="647">
        <v>0.30680000000000002</v>
      </c>
      <c r="I2367" s="646">
        <v>1.37</v>
      </c>
      <c r="J2367" s="646">
        <v>0.42</v>
      </c>
    </row>
    <row r="2368" spans="1:10" ht="48" customHeight="1" x14ac:dyDescent="0.2">
      <c r="A2368" s="649" t="s">
        <v>13197</v>
      </c>
      <c r="B2368" s="650" t="s">
        <v>13504</v>
      </c>
      <c r="C2368" s="649" t="s">
        <v>7</v>
      </c>
      <c r="D2368" s="649" t="s">
        <v>3333</v>
      </c>
      <c r="E2368" s="825" t="s">
        <v>13272</v>
      </c>
      <c r="F2368" s="825"/>
      <c r="G2368" s="648" t="s">
        <v>67</v>
      </c>
      <c r="H2368" s="647">
        <v>0.74629999999999996</v>
      </c>
      <c r="I2368" s="646">
        <v>0.16</v>
      </c>
      <c r="J2368" s="646">
        <v>0.11</v>
      </c>
    </row>
    <row r="2369" spans="1:10" ht="24" customHeight="1" x14ac:dyDescent="0.2">
      <c r="A2369" s="649" t="s">
        <v>13197</v>
      </c>
      <c r="B2369" s="650" t="s">
        <v>13485</v>
      </c>
      <c r="C2369" s="649" t="s">
        <v>7</v>
      </c>
      <c r="D2369" s="649" t="s">
        <v>219</v>
      </c>
      <c r="E2369" s="825" t="s">
        <v>13196</v>
      </c>
      <c r="F2369" s="825"/>
      <c r="G2369" s="648" t="s">
        <v>23</v>
      </c>
      <c r="H2369" s="647">
        <v>1.0530999999999999</v>
      </c>
      <c r="I2369" s="646">
        <v>17.79</v>
      </c>
      <c r="J2369" s="646">
        <v>18.73</v>
      </c>
    </row>
    <row r="2370" spans="1:10" ht="24" customHeight="1" x14ac:dyDescent="0.2">
      <c r="A2370" s="644" t="s">
        <v>13199</v>
      </c>
      <c r="B2370" s="645" t="s">
        <v>13505</v>
      </c>
      <c r="C2370" s="644" t="s">
        <v>7</v>
      </c>
      <c r="D2370" s="644" t="s">
        <v>8547</v>
      </c>
      <c r="E2370" s="821" t="s">
        <v>13220</v>
      </c>
      <c r="F2370" s="821"/>
      <c r="G2370" s="643" t="s">
        <v>64</v>
      </c>
      <c r="H2370" s="642">
        <v>0.124</v>
      </c>
      <c r="I2370" s="641">
        <v>12.42</v>
      </c>
      <c r="J2370" s="641">
        <v>1.54</v>
      </c>
    </row>
    <row r="2371" spans="1:10" ht="24" customHeight="1" x14ac:dyDescent="0.2">
      <c r="A2371" s="644" t="s">
        <v>13199</v>
      </c>
      <c r="B2371" s="645" t="s">
        <v>14062</v>
      </c>
      <c r="C2371" s="644" t="s">
        <v>7</v>
      </c>
      <c r="D2371" s="644" t="s">
        <v>8956</v>
      </c>
      <c r="E2371" s="821" t="s">
        <v>13220</v>
      </c>
      <c r="F2371" s="821"/>
      <c r="G2371" s="643" t="s">
        <v>64</v>
      </c>
      <c r="H2371" s="642">
        <v>0.41339999999999999</v>
      </c>
      <c r="I2371" s="641">
        <v>23.61</v>
      </c>
      <c r="J2371" s="641">
        <v>9.76</v>
      </c>
    </row>
    <row r="2372" spans="1:10" ht="25.5" x14ac:dyDescent="0.2">
      <c r="A2372" s="640"/>
      <c r="B2372" s="640"/>
      <c r="C2372" s="640"/>
      <c r="D2372" s="640"/>
      <c r="E2372" s="640" t="s">
        <v>13209</v>
      </c>
      <c r="F2372" s="639">
        <v>7.3834619145930676</v>
      </c>
      <c r="G2372" s="640" t="s">
        <v>13210</v>
      </c>
      <c r="H2372" s="639">
        <v>6.21</v>
      </c>
      <c r="I2372" s="640" t="s">
        <v>13211</v>
      </c>
      <c r="J2372" s="639">
        <v>13.59</v>
      </c>
    </row>
    <row r="2373" spans="1:10" ht="15" thickBot="1" x14ac:dyDescent="0.25">
      <c r="A2373" s="640"/>
      <c r="B2373" s="640"/>
      <c r="C2373" s="640"/>
      <c r="D2373" s="640"/>
      <c r="E2373" s="640" t="s">
        <v>13212</v>
      </c>
      <c r="F2373" s="639">
        <v>8.6300000000000008</v>
      </c>
      <c r="G2373" s="640"/>
      <c r="H2373" s="822" t="s">
        <v>13213</v>
      </c>
      <c r="I2373" s="822"/>
      <c r="J2373" s="639">
        <v>39.19</v>
      </c>
    </row>
    <row r="2374" spans="1:10" ht="0.95" customHeight="1" thickTop="1" x14ac:dyDescent="0.2">
      <c r="A2374" s="638"/>
      <c r="B2374" s="638"/>
      <c r="C2374" s="638"/>
      <c r="D2374" s="638"/>
      <c r="E2374" s="638"/>
      <c r="F2374" s="638"/>
      <c r="G2374" s="638"/>
      <c r="H2374" s="638"/>
      <c r="I2374" s="638"/>
      <c r="J2374" s="638"/>
    </row>
    <row r="2375" spans="1:10" ht="18" customHeight="1" x14ac:dyDescent="0.2">
      <c r="A2375" s="658" t="s">
        <v>13973</v>
      </c>
      <c r="B2375" s="656" t="s">
        <v>13186</v>
      </c>
      <c r="C2375" s="658" t="s">
        <v>13187</v>
      </c>
      <c r="D2375" s="658" t="s">
        <v>13188</v>
      </c>
      <c r="E2375" s="823" t="s">
        <v>13189</v>
      </c>
      <c r="F2375" s="823"/>
      <c r="G2375" s="657" t="s">
        <v>13190</v>
      </c>
      <c r="H2375" s="656" t="s">
        <v>13191</v>
      </c>
      <c r="I2375" s="656" t="s">
        <v>13192</v>
      </c>
      <c r="J2375" s="656" t="s">
        <v>13193</v>
      </c>
    </row>
    <row r="2376" spans="1:10" ht="48" customHeight="1" x14ac:dyDescent="0.2">
      <c r="A2376" s="654" t="s">
        <v>13194</v>
      </c>
      <c r="B2376" s="655" t="s">
        <v>14063</v>
      </c>
      <c r="C2376" s="654" t="s">
        <v>7</v>
      </c>
      <c r="D2376" s="654" t="s">
        <v>981</v>
      </c>
      <c r="E2376" s="824" t="s">
        <v>13405</v>
      </c>
      <c r="F2376" s="824"/>
      <c r="G2376" s="653" t="s">
        <v>13243</v>
      </c>
      <c r="H2376" s="652">
        <v>1</v>
      </c>
      <c r="I2376" s="651">
        <v>47.13</v>
      </c>
      <c r="J2376" s="651">
        <v>47.13</v>
      </c>
    </row>
    <row r="2377" spans="1:10" ht="24" customHeight="1" x14ac:dyDescent="0.2">
      <c r="A2377" s="649" t="s">
        <v>13197</v>
      </c>
      <c r="B2377" s="650" t="s">
        <v>13274</v>
      </c>
      <c r="C2377" s="649" t="s">
        <v>7</v>
      </c>
      <c r="D2377" s="649" t="s">
        <v>24</v>
      </c>
      <c r="E2377" s="825" t="s">
        <v>13196</v>
      </c>
      <c r="F2377" s="825"/>
      <c r="G2377" s="648" t="s">
        <v>23</v>
      </c>
      <c r="H2377" s="647">
        <v>0.91</v>
      </c>
      <c r="I2377" s="646">
        <v>16.72</v>
      </c>
      <c r="J2377" s="646">
        <v>15.21</v>
      </c>
    </row>
    <row r="2378" spans="1:10" ht="24" customHeight="1" x14ac:dyDescent="0.2">
      <c r="A2378" s="649" t="s">
        <v>13197</v>
      </c>
      <c r="B2378" s="650" t="s">
        <v>13244</v>
      </c>
      <c r="C2378" s="649" t="s">
        <v>7</v>
      </c>
      <c r="D2378" s="649" t="s">
        <v>25</v>
      </c>
      <c r="E2378" s="825" t="s">
        <v>13196</v>
      </c>
      <c r="F2378" s="825"/>
      <c r="G2378" s="648" t="s">
        <v>23</v>
      </c>
      <c r="H2378" s="647">
        <v>0.46</v>
      </c>
      <c r="I2378" s="646">
        <v>13.34</v>
      </c>
      <c r="J2378" s="646">
        <v>6.13</v>
      </c>
    </row>
    <row r="2379" spans="1:10" ht="24" customHeight="1" x14ac:dyDescent="0.2">
      <c r="A2379" s="644" t="s">
        <v>13199</v>
      </c>
      <c r="B2379" s="645" t="s">
        <v>13464</v>
      </c>
      <c r="C2379" s="644" t="s">
        <v>7</v>
      </c>
      <c r="D2379" s="644" t="s">
        <v>5209</v>
      </c>
      <c r="E2379" s="821" t="s">
        <v>13220</v>
      </c>
      <c r="F2379" s="821"/>
      <c r="G2379" s="643" t="s">
        <v>21</v>
      </c>
      <c r="H2379" s="642">
        <v>6.14</v>
      </c>
      <c r="I2379" s="641">
        <v>0.7</v>
      </c>
      <c r="J2379" s="641">
        <v>4.29</v>
      </c>
    </row>
    <row r="2380" spans="1:10" ht="24" customHeight="1" x14ac:dyDescent="0.2">
      <c r="A2380" s="644" t="s">
        <v>13199</v>
      </c>
      <c r="B2380" s="645" t="s">
        <v>13465</v>
      </c>
      <c r="C2380" s="644" t="s">
        <v>7</v>
      </c>
      <c r="D2380" s="644" t="s">
        <v>10969</v>
      </c>
      <c r="E2380" s="821" t="s">
        <v>13220</v>
      </c>
      <c r="F2380" s="821"/>
      <c r="G2380" s="643" t="s">
        <v>21</v>
      </c>
      <c r="H2380" s="642">
        <v>0.22</v>
      </c>
      <c r="I2380" s="641">
        <v>4.1100000000000003</v>
      </c>
      <c r="J2380" s="641">
        <v>0.9</v>
      </c>
    </row>
    <row r="2381" spans="1:10" ht="24" customHeight="1" x14ac:dyDescent="0.2">
      <c r="A2381" s="644" t="s">
        <v>13199</v>
      </c>
      <c r="B2381" s="645" t="s">
        <v>13466</v>
      </c>
      <c r="C2381" s="644" t="s">
        <v>7</v>
      </c>
      <c r="D2381" s="644" t="s">
        <v>8438</v>
      </c>
      <c r="E2381" s="821" t="s">
        <v>13220</v>
      </c>
      <c r="F2381" s="821"/>
      <c r="G2381" s="643" t="s">
        <v>13243</v>
      </c>
      <c r="H2381" s="642">
        <v>1.0900000000000001</v>
      </c>
      <c r="I2381" s="641">
        <v>18.899999999999999</v>
      </c>
      <c r="J2381" s="641">
        <v>20.6</v>
      </c>
    </row>
    <row r="2382" spans="1:10" ht="25.5" x14ac:dyDescent="0.2">
      <c r="A2382" s="640"/>
      <c r="B2382" s="640"/>
      <c r="C2382" s="640"/>
      <c r="D2382" s="640"/>
      <c r="E2382" s="640" t="s">
        <v>13209</v>
      </c>
      <c r="F2382" s="639">
        <v>8.7851787460610673</v>
      </c>
      <c r="G2382" s="640" t="s">
        <v>13210</v>
      </c>
      <c r="H2382" s="639">
        <v>7.38</v>
      </c>
      <c r="I2382" s="640" t="s">
        <v>13211</v>
      </c>
      <c r="J2382" s="639">
        <v>16.170000000000002</v>
      </c>
    </row>
    <row r="2383" spans="1:10" ht="15" thickBot="1" x14ac:dyDescent="0.25">
      <c r="A2383" s="640"/>
      <c r="B2383" s="640"/>
      <c r="C2383" s="640"/>
      <c r="D2383" s="640"/>
      <c r="E2383" s="640" t="s">
        <v>13212</v>
      </c>
      <c r="F2383" s="639">
        <v>13.3</v>
      </c>
      <c r="G2383" s="640"/>
      <c r="H2383" s="822" t="s">
        <v>13213</v>
      </c>
      <c r="I2383" s="822"/>
      <c r="J2383" s="639">
        <v>60.43</v>
      </c>
    </row>
    <row r="2384" spans="1:10" ht="0.95" customHeight="1" thickTop="1" x14ac:dyDescent="0.2">
      <c r="A2384" s="638"/>
      <c r="B2384" s="638"/>
      <c r="C2384" s="638"/>
      <c r="D2384" s="638"/>
      <c r="E2384" s="638"/>
      <c r="F2384" s="638"/>
      <c r="G2384" s="638"/>
      <c r="H2384" s="638"/>
      <c r="I2384" s="638"/>
      <c r="J2384" s="638"/>
    </row>
    <row r="2385" spans="1:10" ht="18" customHeight="1" x14ac:dyDescent="0.2">
      <c r="A2385" s="658" t="s">
        <v>13973</v>
      </c>
      <c r="B2385" s="656" t="s">
        <v>13186</v>
      </c>
      <c r="C2385" s="658" t="s">
        <v>13187</v>
      </c>
      <c r="D2385" s="658" t="s">
        <v>13188</v>
      </c>
      <c r="E2385" s="823" t="s">
        <v>13189</v>
      </c>
      <c r="F2385" s="823"/>
      <c r="G2385" s="657" t="s">
        <v>13190</v>
      </c>
      <c r="H2385" s="656" t="s">
        <v>13191</v>
      </c>
      <c r="I2385" s="656" t="s">
        <v>13192</v>
      </c>
      <c r="J2385" s="656" t="s">
        <v>13193</v>
      </c>
    </row>
    <row r="2386" spans="1:10" ht="36" customHeight="1" x14ac:dyDescent="0.2">
      <c r="A2386" s="654" t="s">
        <v>13194</v>
      </c>
      <c r="B2386" s="655" t="s">
        <v>14064</v>
      </c>
      <c r="C2386" s="654" t="s">
        <v>7</v>
      </c>
      <c r="D2386" s="654" t="s">
        <v>1223</v>
      </c>
      <c r="E2386" s="824" t="s">
        <v>13405</v>
      </c>
      <c r="F2386" s="824"/>
      <c r="G2386" s="653" t="s">
        <v>13243</v>
      </c>
      <c r="H2386" s="652">
        <v>1</v>
      </c>
      <c r="I2386" s="651">
        <v>3.14</v>
      </c>
      <c r="J2386" s="651">
        <v>3.14</v>
      </c>
    </row>
    <row r="2387" spans="1:10" ht="36" customHeight="1" x14ac:dyDescent="0.2">
      <c r="A2387" s="649" t="s">
        <v>13197</v>
      </c>
      <c r="B2387" s="650" t="s">
        <v>14065</v>
      </c>
      <c r="C2387" s="649" t="s">
        <v>7</v>
      </c>
      <c r="D2387" s="649" t="s">
        <v>4814</v>
      </c>
      <c r="E2387" s="825" t="s">
        <v>13196</v>
      </c>
      <c r="F2387" s="825"/>
      <c r="G2387" s="648" t="s">
        <v>13268</v>
      </c>
      <c r="H2387" s="647">
        <v>4.1999999999999997E-3</v>
      </c>
      <c r="I2387" s="646">
        <v>448.53</v>
      </c>
      <c r="J2387" s="646">
        <v>1.88</v>
      </c>
    </row>
    <row r="2388" spans="1:10" ht="24" customHeight="1" x14ac:dyDescent="0.2">
      <c r="A2388" s="649" t="s">
        <v>13197</v>
      </c>
      <c r="B2388" s="650" t="s">
        <v>13244</v>
      </c>
      <c r="C2388" s="649" t="s">
        <v>7</v>
      </c>
      <c r="D2388" s="649" t="s">
        <v>25</v>
      </c>
      <c r="E2388" s="825" t="s">
        <v>13196</v>
      </c>
      <c r="F2388" s="825"/>
      <c r="G2388" s="648" t="s">
        <v>23</v>
      </c>
      <c r="H2388" s="647">
        <v>7.0000000000000001E-3</v>
      </c>
      <c r="I2388" s="646">
        <v>13.34</v>
      </c>
      <c r="J2388" s="646">
        <v>0.09</v>
      </c>
    </row>
    <row r="2389" spans="1:10" ht="24" customHeight="1" x14ac:dyDescent="0.2">
      <c r="A2389" s="649" t="s">
        <v>13197</v>
      </c>
      <c r="B2389" s="650" t="s">
        <v>13252</v>
      </c>
      <c r="C2389" s="649" t="s">
        <v>7</v>
      </c>
      <c r="D2389" s="649" t="s">
        <v>53</v>
      </c>
      <c r="E2389" s="825" t="s">
        <v>13196</v>
      </c>
      <c r="F2389" s="825"/>
      <c r="G2389" s="648" t="s">
        <v>23</v>
      </c>
      <c r="H2389" s="647">
        <v>7.0000000000000007E-2</v>
      </c>
      <c r="I2389" s="646">
        <v>16.78</v>
      </c>
      <c r="J2389" s="646">
        <v>1.17</v>
      </c>
    </row>
    <row r="2390" spans="1:10" ht="25.5" x14ac:dyDescent="0.2">
      <c r="A2390" s="640"/>
      <c r="B2390" s="640"/>
      <c r="C2390" s="640"/>
      <c r="D2390" s="640"/>
      <c r="E2390" s="640" t="s">
        <v>13209</v>
      </c>
      <c r="F2390" s="639">
        <v>0.76062153645550368</v>
      </c>
      <c r="G2390" s="640" t="s">
        <v>13210</v>
      </c>
      <c r="H2390" s="639">
        <v>0.64</v>
      </c>
      <c r="I2390" s="640" t="s">
        <v>13211</v>
      </c>
      <c r="J2390" s="639">
        <v>1.4</v>
      </c>
    </row>
    <row r="2391" spans="1:10" ht="15" thickBot="1" x14ac:dyDescent="0.25">
      <c r="A2391" s="640"/>
      <c r="B2391" s="640"/>
      <c r="C2391" s="640"/>
      <c r="D2391" s="640"/>
      <c r="E2391" s="640" t="s">
        <v>13212</v>
      </c>
      <c r="F2391" s="639">
        <v>0.88</v>
      </c>
      <c r="G2391" s="640"/>
      <c r="H2391" s="822" t="s">
        <v>13213</v>
      </c>
      <c r="I2391" s="822"/>
      <c r="J2391" s="639">
        <v>4.0199999999999996</v>
      </c>
    </row>
    <row r="2392" spans="1:10" ht="0.95" customHeight="1" thickTop="1" x14ac:dyDescent="0.2">
      <c r="A2392" s="638"/>
      <c r="B2392" s="638"/>
      <c r="C2392" s="638"/>
      <c r="D2392" s="638"/>
      <c r="E2392" s="638"/>
      <c r="F2392" s="638"/>
      <c r="G2392" s="638"/>
      <c r="H2392" s="638"/>
      <c r="I2392" s="638"/>
      <c r="J2392" s="638"/>
    </row>
    <row r="2393" spans="1:10" ht="18" customHeight="1" x14ac:dyDescent="0.2">
      <c r="A2393" s="658" t="s">
        <v>13973</v>
      </c>
      <c r="B2393" s="656" t="s">
        <v>13186</v>
      </c>
      <c r="C2393" s="658" t="s">
        <v>13187</v>
      </c>
      <c r="D2393" s="658" t="s">
        <v>13188</v>
      </c>
      <c r="E2393" s="823" t="s">
        <v>13189</v>
      </c>
      <c r="F2393" s="823"/>
      <c r="G2393" s="657" t="s">
        <v>13190</v>
      </c>
      <c r="H2393" s="656" t="s">
        <v>13191</v>
      </c>
      <c r="I2393" s="656" t="s">
        <v>13192</v>
      </c>
      <c r="J2393" s="656" t="s">
        <v>13193</v>
      </c>
    </row>
    <row r="2394" spans="1:10" ht="48" customHeight="1" x14ac:dyDescent="0.2">
      <c r="A2394" s="654" t="s">
        <v>13194</v>
      </c>
      <c r="B2394" s="655" t="s">
        <v>14066</v>
      </c>
      <c r="C2394" s="654" t="s">
        <v>7</v>
      </c>
      <c r="D2394" s="654" t="s">
        <v>1165</v>
      </c>
      <c r="E2394" s="824" t="s">
        <v>13405</v>
      </c>
      <c r="F2394" s="824"/>
      <c r="G2394" s="653" t="s">
        <v>13243</v>
      </c>
      <c r="H2394" s="652">
        <v>1</v>
      </c>
      <c r="I2394" s="651">
        <v>27.9</v>
      </c>
      <c r="J2394" s="651">
        <v>27.9</v>
      </c>
    </row>
    <row r="2395" spans="1:10" ht="48" customHeight="1" x14ac:dyDescent="0.2">
      <c r="A2395" s="649" t="s">
        <v>13197</v>
      </c>
      <c r="B2395" s="650" t="s">
        <v>14045</v>
      </c>
      <c r="C2395" s="649" t="s">
        <v>7</v>
      </c>
      <c r="D2395" s="649" t="s">
        <v>4806</v>
      </c>
      <c r="E2395" s="825" t="s">
        <v>13196</v>
      </c>
      <c r="F2395" s="825"/>
      <c r="G2395" s="648" t="s">
        <v>13268</v>
      </c>
      <c r="H2395" s="647">
        <v>2.93E-2</v>
      </c>
      <c r="I2395" s="646">
        <v>447.49</v>
      </c>
      <c r="J2395" s="646">
        <v>13.11</v>
      </c>
    </row>
    <row r="2396" spans="1:10" ht="24" customHeight="1" x14ac:dyDescent="0.2">
      <c r="A2396" s="649" t="s">
        <v>13197</v>
      </c>
      <c r="B2396" s="650" t="s">
        <v>13244</v>
      </c>
      <c r="C2396" s="649" t="s">
        <v>7</v>
      </c>
      <c r="D2396" s="649" t="s">
        <v>25</v>
      </c>
      <c r="E2396" s="825" t="s">
        <v>13196</v>
      </c>
      <c r="F2396" s="825"/>
      <c r="G2396" s="648" t="s">
        <v>23</v>
      </c>
      <c r="H2396" s="647">
        <v>0.4</v>
      </c>
      <c r="I2396" s="646">
        <v>13.34</v>
      </c>
      <c r="J2396" s="646">
        <v>5.33</v>
      </c>
    </row>
    <row r="2397" spans="1:10" ht="24" customHeight="1" x14ac:dyDescent="0.2">
      <c r="A2397" s="649" t="s">
        <v>13197</v>
      </c>
      <c r="B2397" s="650" t="s">
        <v>13252</v>
      </c>
      <c r="C2397" s="649" t="s">
        <v>7</v>
      </c>
      <c r="D2397" s="649" t="s">
        <v>53</v>
      </c>
      <c r="E2397" s="825" t="s">
        <v>13196</v>
      </c>
      <c r="F2397" s="825"/>
      <c r="G2397" s="648" t="s">
        <v>23</v>
      </c>
      <c r="H2397" s="647">
        <v>0.4</v>
      </c>
      <c r="I2397" s="646">
        <v>16.78</v>
      </c>
      <c r="J2397" s="646">
        <v>6.71</v>
      </c>
    </row>
    <row r="2398" spans="1:10" ht="24" customHeight="1" x14ac:dyDescent="0.2">
      <c r="A2398" s="644" t="s">
        <v>13199</v>
      </c>
      <c r="B2398" s="645" t="s">
        <v>14067</v>
      </c>
      <c r="C2398" s="644" t="s">
        <v>7</v>
      </c>
      <c r="D2398" s="644" t="s">
        <v>10522</v>
      </c>
      <c r="E2398" s="821" t="s">
        <v>13220</v>
      </c>
      <c r="F2398" s="821"/>
      <c r="G2398" s="643" t="s">
        <v>13243</v>
      </c>
      <c r="H2398" s="642">
        <v>0.15809999999999999</v>
      </c>
      <c r="I2398" s="641">
        <v>17.43</v>
      </c>
      <c r="J2398" s="641">
        <v>2.75</v>
      </c>
    </row>
    <row r="2399" spans="1:10" ht="25.5" x14ac:dyDescent="0.2">
      <c r="A2399" s="640"/>
      <c r="B2399" s="640"/>
      <c r="C2399" s="640"/>
      <c r="D2399" s="640"/>
      <c r="E2399" s="640" t="s">
        <v>13209</v>
      </c>
      <c r="F2399" s="639">
        <v>6.6065413452135173</v>
      </c>
      <c r="G2399" s="640" t="s">
        <v>13210</v>
      </c>
      <c r="H2399" s="639">
        <v>5.55</v>
      </c>
      <c r="I2399" s="640" t="s">
        <v>13211</v>
      </c>
      <c r="J2399" s="639">
        <v>12.16</v>
      </c>
    </row>
    <row r="2400" spans="1:10" ht="15" thickBot="1" x14ac:dyDescent="0.25">
      <c r="A2400" s="640"/>
      <c r="B2400" s="640"/>
      <c r="C2400" s="640"/>
      <c r="D2400" s="640"/>
      <c r="E2400" s="640" t="s">
        <v>13212</v>
      </c>
      <c r="F2400" s="639">
        <v>7.87</v>
      </c>
      <c r="G2400" s="640"/>
      <c r="H2400" s="822" t="s">
        <v>13213</v>
      </c>
      <c r="I2400" s="822"/>
      <c r="J2400" s="639">
        <v>35.770000000000003</v>
      </c>
    </row>
    <row r="2401" spans="1:10" ht="0.95" customHeight="1" thickTop="1" x14ac:dyDescent="0.2">
      <c r="A2401" s="638"/>
      <c r="B2401" s="638"/>
      <c r="C2401" s="638"/>
      <c r="D2401" s="638"/>
      <c r="E2401" s="638"/>
      <c r="F2401" s="638"/>
      <c r="G2401" s="638"/>
      <c r="H2401" s="638"/>
      <c r="I2401" s="638"/>
      <c r="J2401" s="638"/>
    </row>
    <row r="2402" spans="1:10" ht="18" customHeight="1" x14ac:dyDescent="0.2">
      <c r="A2402" s="658" t="s">
        <v>13973</v>
      </c>
      <c r="B2402" s="656" t="s">
        <v>13186</v>
      </c>
      <c r="C2402" s="658" t="s">
        <v>13187</v>
      </c>
      <c r="D2402" s="658" t="s">
        <v>13188</v>
      </c>
      <c r="E2402" s="823" t="s">
        <v>13189</v>
      </c>
      <c r="F2402" s="823"/>
      <c r="G2402" s="657" t="s">
        <v>13190</v>
      </c>
      <c r="H2402" s="656" t="s">
        <v>13191</v>
      </c>
      <c r="I2402" s="656" t="s">
        <v>13192</v>
      </c>
      <c r="J2402" s="656" t="s">
        <v>13193</v>
      </c>
    </row>
    <row r="2403" spans="1:10" ht="60" customHeight="1" x14ac:dyDescent="0.2">
      <c r="A2403" s="654" t="s">
        <v>13194</v>
      </c>
      <c r="B2403" s="655" t="s">
        <v>14068</v>
      </c>
      <c r="C2403" s="654" t="s">
        <v>7</v>
      </c>
      <c r="D2403" s="654" t="s">
        <v>1103</v>
      </c>
      <c r="E2403" s="824" t="s">
        <v>13405</v>
      </c>
      <c r="F2403" s="824"/>
      <c r="G2403" s="653" t="s">
        <v>13243</v>
      </c>
      <c r="H2403" s="652">
        <v>1</v>
      </c>
      <c r="I2403" s="651">
        <v>19.46</v>
      </c>
      <c r="J2403" s="651">
        <v>19.46</v>
      </c>
    </row>
    <row r="2404" spans="1:10" ht="48" customHeight="1" x14ac:dyDescent="0.2">
      <c r="A2404" s="649" t="s">
        <v>13197</v>
      </c>
      <c r="B2404" s="650" t="s">
        <v>14045</v>
      </c>
      <c r="C2404" s="649" t="s">
        <v>7</v>
      </c>
      <c r="D2404" s="649" t="s">
        <v>4806</v>
      </c>
      <c r="E2404" s="825" t="s">
        <v>13196</v>
      </c>
      <c r="F2404" s="825"/>
      <c r="G2404" s="648" t="s">
        <v>13268</v>
      </c>
      <c r="H2404" s="647">
        <v>2.1299999999999999E-2</v>
      </c>
      <c r="I2404" s="646">
        <v>447.49</v>
      </c>
      <c r="J2404" s="646">
        <v>9.5299999999999994</v>
      </c>
    </row>
    <row r="2405" spans="1:10" ht="24" customHeight="1" x14ac:dyDescent="0.2">
      <c r="A2405" s="649" t="s">
        <v>13197</v>
      </c>
      <c r="B2405" s="650" t="s">
        <v>13244</v>
      </c>
      <c r="C2405" s="649" t="s">
        <v>7</v>
      </c>
      <c r="D2405" s="649" t="s">
        <v>25</v>
      </c>
      <c r="E2405" s="825" t="s">
        <v>13196</v>
      </c>
      <c r="F2405" s="825"/>
      <c r="G2405" s="648" t="s">
        <v>23</v>
      </c>
      <c r="H2405" s="647">
        <v>0.16700000000000001</v>
      </c>
      <c r="I2405" s="646">
        <v>13.34</v>
      </c>
      <c r="J2405" s="646">
        <v>2.2200000000000002</v>
      </c>
    </row>
    <row r="2406" spans="1:10" ht="24" customHeight="1" x14ac:dyDescent="0.2">
      <c r="A2406" s="649" t="s">
        <v>13197</v>
      </c>
      <c r="B2406" s="650" t="s">
        <v>13252</v>
      </c>
      <c r="C2406" s="649" t="s">
        <v>7</v>
      </c>
      <c r="D2406" s="649" t="s">
        <v>53</v>
      </c>
      <c r="E2406" s="825" t="s">
        <v>13196</v>
      </c>
      <c r="F2406" s="825"/>
      <c r="G2406" s="648" t="s">
        <v>23</v>
      </c>
      <c r="H2406" s="647">
        <v>0.46</v>
      </c>
      <c r="I2406" s="646">
        <v>16.78</v>
      </c>
      <c r="J2406" s="646">
        <v>7.71</v>
      </c>
    </row>
    <row r="2407" spans="1:10" ht="25.5" x14ac:dyDescent="0.2">
      <c r="A2407" s="640"/>
      <c r="B2407" s="640"/>
      <c r="C2407" s="640"/>
      <c r="D2407" s="640"/>
      <c r="E2407" s="640" t="s">
        <v>13209</v>
      </c>
      <c r="F2407" s="639">
        <v>5.3406497881125716</v>
      </c>
      <c r="G2407" s="640" t="s">
        <v>13210</v>
      </c>
      <c r="H2407" s="639">
        <v>4.49</v>
      </c>
      <c r="I2407" s="640" t="s">
        <v>13211</v>
      </c>
      <c r="J2407" s="639">
        <v>9.83</v>
      </c>
    </row>
    <row r="2408" spans="1:10" ht="15" thickBot="1" x14ac:dyDescent="0.25">
      <c r="A2408" s="640"/>
      <c r="B2408" s="640"/>
      <c r="C2408" s="640"/>
      <c r="D2408" s="640"/>
      <c r="E2408" s="640" t="s">
        <v>13212</v>
      </c>
      <c r="F2408" s="639">
        <v>5.49</v>
      </c>
      <c r="G2408" s="640"/>
      <c r="H2408" s="822" t="s">
        <v>13213</v>
      </c>
      <c r="I2408" s="822"/>
      <c r="J2408" s="639">
        <v>24.95</v>
      </c>
    </row>
    <row r="2409" spans="1:10" ht="0.95" customHeight="1" thickTop="1" x14ac:dyDescent="0.2">
      <c r="A2409" s="638"/>
      <c r="B2409" s="638"/>
      <c r="C2409" s="638"/>
      <c r="D2409" s="638"/>
      <c r="E2409" s="638"/>
      <c r="F2409" s="638"/>
      <c r="G2409" s="638"/>
      <c r="H2409" s="638"/>
      <c r="I2409" s="638"/>
      <c r="J2409" s="638"/>
    </row>
    <row r="2410" spans="1:10" ht="18" customHeight="1" x14ac:dyDescent="0.2">
      <c r="A2410" s="658" t="s">
        <v>13973</v>
      </c>
      <c r="B2410" s="656" t="s">
        <v>13186</v>
      </c>
      <c r="C2410" s="658" t="s">
        <v>13187</v>
      </c>
      <c r="D2410" s="658" t="s">
        <v>13188</v>
      </c>
      <c r="E2410" s="823" t="s">
        <v>13189</v>
      </c>
      <c r="F2410" s="823"/>
      <c r="G2410" s="657" t="s">
        <v>13190</v>
      </c>
      <c r="H2410" s="656" t="s">
        <v>13191</v>
      </c>
      <c r="I2410" s="656" t="s">
        <v>13192</v>
      </c>
      <c r="J2410" s="656" t="s">
        <v>13193</v>
      </c>
    </row>
    <row r="2411" spans="1:10" ht="60" customHeight="1" x14ac:dyDescent="0.2">
      <c r="A2411" s="654" t="s">
        <v>13194</v>
      </c>
      <c r="B2411" s="655" t="s">
        <v>14069</v>
      </c>
      <c r="C2411" s="654" t="s">
        <v>7</v>
      </c>
      <c r="D2411" s="654" t="s">
        <v>1111</v>
      </c>
      <c r="E2411" s="824" t="s">
        <v>13405</v>
      </c>
      <c r="F2411" s="824"/>
      <c r="G2411" s="653" t="s">
        <v>13243</v>
      </c>
      <c r="H2411" s="652">
        <v>1</v>
      </c>
      <c r="I2411" s="651">
        <v>37.35</v>
      </c>
      <c r="J2411" s="651">
        <v>37.35</v>
      </c>
    </row>
    <row r="2412" spans="1:10" ht="36" customHeight="1" x14ac:dyDescent="0.2">
      <c r="A2412" s="649" t="s">
        <v>13197</v>
      </c>
      <c r="B2412" s="650" t="s">
        <v>14070</v>
      </c>
      <c r="C2412" s="649" t="s">
        <v>7</v>
      </c>
      <c r="D2412" s="649" t="s">
        <v>4839</v>
      </c>
      <c r="E2412" s="825" t="s">
        <v>13196</v>
      </c>
      <c r="F2412" s="825"/>
      <c r="G2412" s="648" t="s">
        <v>13268</v>
      </c>
      <c r="H2412" s="647">
        <v>2.1299999999999999E-2</v>
      </c>
      <c r="I2412" s="646">
        <v>1485.34</v>
      </c>
      <c r="J2412" s="646">
        <v>31.63</v>
      </c>
    </row>
    <row r="2413" spans="1:10" ht="24" customHeight="1" x14ac:dyDescent="0.2">
      <c r="A2413" s="649" t="s">
        <v>13197</v>
      </c>
      <c r="B2413" s="650" t="s">
        <v>13244</v>
      </c>
      <c r="C2413" s="649" t="s">
        <v>7</v>
      </c>
      <c r="D2413" s="649" t="s">
        <v>25</v>
      </c>
      <c r="E2413" s="825" t="s">
        <v>13196</v>
      </c>
      <c r="F2413" s="825"/>
      <c r="G2413" s="648" t="s">
        <v>23</v>
      </c>
      <c r="H2413" s="647">
        <v>3.9E-2</v>
      </c>
      <c r="I2413" s="646">
        <v>13.34</v>
      </c>
      <c r="J2413" s="646">
        <v>0.52</v>
      </c>
    </row>
    <row r="2414" spans="1:10" ht="24" customHeight="1" x14ac:dyDescent="0.2">
      <c r="A2414" s="649" t="s">
        <v>13197</v>
      </c>
      <c r="B2414" s="650" t="s">
        <v>13252</v>
      </c>
      <c r="C2414" s="649" t="s">
        <v>7</v>
      </c>
      <c r="D2414" s="649" t="s">
        <v>53</v>
      </c>
      <c r="E2414" s="825" t="s">
        <v>13196</v>
      </c>
      <c r="F2414" s="825"/>
      <c r="G2414" s="648" t="s">
        <v>23</v>
      </c>
      <c r="H2414" s="647">
        <v>0.31</v>
      </c>
      <c r="I2414" s="646">
        <v>16.78</v>
      </c>
      <c r="J2414" s="646">
        <v>5.2</v>
      </c>
    </row>
    <row r="2415" spans="1:10" ht="25.5" x14ac:dyDescent="0.2">
      <c r="A2415" s="640"/>
      <c r="B2415" s="640"/>
      <c r="C2415" s="640"/>
      <c r="D2415" s="640"/>
      <c r="E2415" s="640" t="s">
        <v>13209</v>
      </c>
      <c r="F2415" s="639">
        <v>2.8197326958600457</v>
      </c>
      <c r="G2415" s="640" t="s">
        <v>13210</v>
      </c>
      <c r="H2415" s="639">
        <v>2.37</v>
      </c>
      <c r="I2415" s="640" t="s">
        <v>13211</v>
      </c>
      <c r="J2415" s="639">
        <v>5.19</v>
      </c>
    </row>
    <row r="2416" spans="1:10" ht="15" thickBot="1" x14ac:dyDescent="0.25">
      <c r="A2416" s="640"/>
      <c r="B2416" s="640"/>
      <c r="C2416" s="640"/>
      <c r="D2416" s="640"/>
      <c r="E2416" s="640" t="s">
        <v>13212</v>
      </c>
      <c r="F2416" s="639">
        <v>10.54</v>
      </c>
      <c r="G2416" s="640"/>
      <c r="H2416" s="822" t="s">
        <v>13213</v>
      </c>
      <c r="I2416" s="822"/>
      <c r="J2416" s="639">
        <v>47.89</v>
      </c>
    </row>
    <row r="2417" spans="1:10" ht="0.95" customHeight="1" thickTop="1" x14ac:dyDescent="0.2">
      <c r="A2417" s="638"/>
      <c r="B2417" s="638"/>
      <c r="C2417" s="638"/>
      <c r="D2417" s="638"/>
      <c r="E2417" s="638"/>
      <c r="F2417" s="638"/>
      <c r="G2417" s="638"/>
      <c r="H2417" s="638"/>
      <c r="I2417" s="638"/>
      <c r="J2417" s="638"/>
    </row>
    <row r="2418" spans="1:10" ht="18" customHeight="1" x14ac:dyDescent="0.2">
      <c r="A2418" s="658" t="s">
        <v>13973</v>
      </c>
      <c r="B2418" s="656" t="s">
        <v>13186</v>
      </c>
      <c r="C2418" s="658" t="s">
        <v>13187</v>
      </c>
      <c r="D2418" s="658" t="s">
        <v>13188</v>
      </c>
      <c r="E2418" s="823" t="s">
        <v>13189</v>
      </c>
      <c r="F2418" s="823"/>
      <c r="G2418" s="657" t="s">
        <v>13190</v>
      </c>
      <c r="H2418" s="656" t="s">
        <v>13191</v>
      </c>
      <c r="I2418" s="656" t="s">
        <v>13192</v>
      </c>
      <c r="J2418" s="656" t="s">
        <v>13193</v>
      </c>
    </row>
    <row r="2419" spans="1:10" ht="36" customHeight="1" x14ac:dyDescent="0.2">
      <c r="A2419" s="654" t="s">
        <v>13194</v>
      </c>
      <c r="B2419" s="655" t="s">
        <v>14071</v>
      </c>
      <c r="C2419" s="654" t="s">
        <v>7</v>
      </c>
      <c r="D2419" s="654" t="s">
        <v>4842</v>
      </c>
      <c r="E2419" s="824" t="s">
        <v>13196</v>
      </c>
      <c r="F2419" s="824"/>
      <c r="G2419" s="653" t="s">
        <v>13268</v>
      </c>
      <c r="H2419" s="652">
        <v>1</v>
      </c>
      <c r="I2419" s="651">
        <v>431.31</v>
      </c>
      <c r="J2419" s="651">
        <v>431.31</v>
      </c>
    </row>
    <row r="2420" spans="1:10" ht="24" customHeight="1" x14ac:dyDescent="0.2">
      <c r="A2420" s="649" t="s">
        <v>13197</v>
      </c>
      <c r="B2420" s="650" t="s">
        <v>13244</v>
      </c>
      <c r="C2420" s="649" t="s">
        <v>7</v>
      </c>
      <c r="D2420" s="649" t="s">
        <v>25</v>
      </c>
      <c r="E2420" s="825" t="s">
        <v>13196</v>
      </c>
      <c r="F2420" s="825"/>
      <c r="G2420" s="648" t="s">
        <v>23</v>
      </c>
      <c r="H2420" s="647">
        <v>8.7799999999999994</v>
      </c>
      <c r="I2420" s="646">
        <v>13.34</v>
      </c>
      <c r="J2420" s="646">
        <v>117.12</v>
      </c>
    </row>
    <row r="2421" spans="1:10" ht="24" customHeight="1" x14ac:dyDescent="0.2">
      <c r="A2421" s="644" t="s">
        <v>13199</v>
      </c>
      <c r="B2421" s="645" t="s">
        <v>13369</v>
      </c>
      <c r="C2421" s="644" t="s">
        <v>7</v>
      </c>
      <c r="D2421" s="644" t="s">
        <v>5205</v>
      </c>
      <c r="E2421" s="821" t="s">
        <v>13220</v>
      </c>
      <c r="F2421" s="821"/>
      <c r="G2421" s="643" t="s">
        <v>13268</v>
      </c>
      <c r="H2421" s="642">
        <v>1.1299999999999999</v>
      </c>
      <c r="I2421" s="641">
        <v>63</v>
      </c>
      <c r="J2421" s="641">
        <v>71.19</v>
      </c>
    </row>
    <row r="2422" spans="1:10" ht="24" customHeight="1" x14ac:dyDescent="0.2">
      <c r="A2422" s="644" t="s">
        <v>13199</v>
      </c>
      <c r="B2422" s="645" t="s">
        <v>14072</v>
      </c>
      <c r="C2422" s="644" t="s">
        <v>7</v>
      </c>
      <c r="D2422" s="644" t="s">
        <v>5726</v>
      </c>
      <c r="E2422" s="821" t="s">
        <v>13220</v>
      </c>
      <c r="F2422" s="821"/>
      <c r="G2422" s="643" t="s">
        <v>21</v>
      </c>
      <c r="H2422" s="642">
        <v>75.47</v>
      </c>
      <c r="I2422" s="641">
        <v>0.7</v>
      </c>
      <c r="J2422" s="641">
        <v>52.82</v>
      </c>
    </row>
    <row r="2423" spans="1:10" ht="24" customHeight="1" x14ac:dyDescent="0.2">
      <c r="A2423" s="644" t="s">
        <v>13199</v>
      </c>
      <c r="B2423" s="645" t="s">
        <v>13370</v>
      </c>
      <c r="C2423" s="644" t="s">
        <v>7</v>
      </c>
      <c r="D2423" s="644" t="s">
        <v>5946</v>
      </c>
      <c r="E2423" s="821" t="s">
        <v>13220</v>
      </c>
      <c r="F2423" s="821"/>
      <c r="G2423" s="643" t="s">
        <v>21</v>
      </c>
      <c r="H2423" s="642">
        <v>339.62</v>
      </c>
      <c r="I2423" s="641">
        <v>0.56000000000000005</v>
      </c>
      <c r="J2423" s="641">
        <v>190.18</v>
      </c>
    </row>
    <row r="2424" spans="1:10" ht="25.5" x14ac:dyDescent="0.2">
      <c r="A2424" s="640"/>
      <c r="B2424" s="640"/>
      <c r="C2424" s="640"/>
      <c r="D2424" s="640"/>
      <c r="E2424" s="640" t="s">
        <v>13209</v>
      </c>
      <c r="F2424" s="639">
        <v>45.979571878735193</v>
      </c>
      <c r="G2424" s="640" t="s">
        <v>13210</v>
      </c>
      <c r="H2424" s="639">
        <v>38.65</v>
      </c>
      <c r="I2424" s="640" t="s">
        <v>13211</v>
      </c>
      <c r="J2424" s="639">
        <v>84.63</v>
      </c>
    </row>
    <row r="2425" spans="1:10" ht="15" thickBot="1" x14ac:dyDescent="0.25">
      <c r="A2425" s="640"/>
      <c r="B2425" s="640"/>
      <c r="C2425" s="640"/>
      <c r="D2425" s="640"/>
      <c r="E2425" s="640" t="s">
        <v>13212</v>
      </c>
      <c r="F2425" s="639">
        <v>121.8</v>
      </c>
      <c r="G2425" s="640"/>
      <c r="H2425" s="822" t="s">
        <v>13213</v>
      </c>
      <c r="I2425" s="822"/>
      <c r="J2425" s="639">
        <v>553.11</v>
      </c>
    </row>
    <row r="2426" spans="1:10" ht="0.95" customHeight="1" thickTop="1" x14ac:dyDescent="0.2">
      <c r="A2426" s="638"/>
      <c r="B2426" s="638"/>
      <c r="C2426" s="638"/>
      <c r="D2426" s="638"/>
      <c r="E2426" s="638"/>
      <c r="F2426" s="638"/>
      <c r="G2426" s="638"/>
      <c r="H2426" s="638"/>
      <c r="I2426" s="638"/>
      <c r="J2426" s="638"/>
    </row>
    <row r="2427" spans="1:10" ht="18" customHeight="1" x14ac:dyDescent="0.2">
      <c r="A2427" s="658" t="s">
        <v>13973</v>
      </c>
      <c r="B2427" s="656" t="s">
        <v>13186</v>
      </c>
      <c r="C2427" s="658" t="s">
        <v>13187</v>
      </c>
      <c r="D2427" s="658" t="s">
        <v>13188</v>
      </c>
      <c r="E2427" s="823" t="s">
        <v>13189</v>
      </c>
      <c r="F2427" s="823"/>
      <c r="G2427" s="657" t="s">
        <v>13190</v>
      </c>
      <c r="H2427" s="656" t="s">
        <v>13191</v>
      </c>
      <c r="I2427" s="656" t="s">
        <v>13192</v>
      </c>
      <c r="J2427" s="656" t="s">
        <v>13193</v>
      </c>
    </row>
    <row r="2428" spans="1:10" ht="36" customHeight="1" x14ac:dyDescent="0.2">
      <c r="A2428" s="654" t="s">
        <v>13194</v>
      </c>
      <c r="B2428" s="655" t="s">
        <v>14073</v>
      </c>
      <c r="C2428" s="654" t="s">
        <v>7</v>
      </c>
      <c r="D2428" s="654" t="s">
        <v>10775</v>
      </c>
      <c r="E2428" s="824" t="s">
        <v>13288</v>
      </c>
      <c r="F2428" s="824"/>
      <c r="G2428" s="653" t="s">
        <v>112</v>
      </c>
      <c r="H2428" s="652">
        <v>1</v>
      </c>
      <c r="I2428" s="651">
        <v>0.55000000000000004</v>
      </c>
      <c r="J2428" s="651">
        <v>0.55000000000000004</v>
      </c>
    </row>
    <row r="2429" spans="1:10" ht="60" customHeight="1" x14ac:dyDescent="0.2">
      <c r="A2429" s="649" t="s">
        <v>13197</v>
      </c>
      <c r="B2429" s="650" t="s">
        <v>14074</v>
      </c>
      <c r="C2429" s="649" t="s">
        <v>7</v>
      </c>
      <c r="D2429" s="649" t="s">
        <v>2137</v>
      </c>
      <c r="E2429" s="825" t="s">
        <v>13272</v>
      </c>
      <c r="F2429" s="825"/>
      <c r="G2429" s="648" t="s">
        <v>67</v>
      </c>
      <c r="H2429" s="647">
        <v>1.4E-3</v>
      </c>
      <c r="I2429" s="646">
        <v>32.83</v>
      </c>
      <c r="J2429" s="646">
        <v>0.04</v>
      </c>
    </row>
    <row r="2430" spans="1:10" ht="60" customHeight="1" x14ac:dyDescent="0.2">
      <c r="A2430" s="649" t="s">
        <v>13197</v>
      </c>
      <c r="B2430" s="650" t="s">
        <v>14075</v>
      </c>
      <c r="C2430" s="649" t="s">
        <v>7</v>
      </c>
      <c r="D2430" s="649" t="s">
        <v>2136</v>
      </c>
      <c r="E2430" s="825" t="s">
        <v>13272</v>
      </c>
      <c r="F2430" s="825"/>
      <c r="G2430" s="648" t="s">
        <v>50</v>
      </c>
      <c r="H2430" s="647">
        <v>3.3E-3</v>
      </c>
      <c r="I2430" s="646">
        <v>154.85</v>
      </c>
      <c r="J2430" s="646">
        <v>0.51</v>
      </c>
    </row>
    <row r="2431" spans="1:10" ht="25.5" x14ac:dyDescent="0.2">
      <c r="A2431" s="640"/>
      <c r="B2431" s="640"/>
      <c r="C2431" s="640"/>
      <c r="D2431" s="640"/>
      <c r="E2431" s="640" t="s">
        <v>13209</v>
      </c>
      <c r="F2431" s="639">
        <v>2.1732043898728674E-2</v>
      </c>
      <c r="G2431" s="640" t="s">
        <v>13210</v>
      </c>
      <c r="H2431" s="639">
        <v>0.02</v>
      </c>
      <c r="I2431" s="640" t="s">
        <v>13211</v>
      </c>
      <c r="J2431" s="639">
        <v>0.04</v>
      </c>
    </row>
    <row r="2432" spans="1:10" ht="15" thickBot="1" x14ac:dyDescent="0.25">
      <c r="A2432" s="640"/>
      <c r="B2432" s="640"/>
      <c r="C2432" s="640"/>
      <c r="D2432" s="640"/>
      <c r="E2432" s="640" t="s">
        <v>13212</v>
      </c>
      <c r="F2432" s="639">
        <v>0.15</v>
      </c>
      <c r="G2432" s="640"/>
      <c r="H2432" s="822" t="s">
        <v>13213</v>
      </c>
      <c r="I2432" s="822"/>
      <c r="J2432" s="639">
        <v>0.7</v>
      </c>
    </row>
    <row r="2433" spans="1:10" ht="0.95" customHeight="1" thickTop="1" x14ac:dyDescent="0.2">
      <c r="A2433" s="638"/>
      <c r="B2433" s="638"/>
      <c r="C2433" s="638"/>
      <c r="D2433" s="638"/>
      <c r="E2433" s="638"/>
      <c r="F2433" s="638"/>
      <c r="G2433" s="638"/>
      <c r="H2433" s="638"/>
      <c r="I2433" s="638"/>
      <c r="J2433" s="638"/>
    </row>
    <row r="2434" spans="1:10" ht="18" customHeight="1" x14ac:dyDescent="0.2">
      <c r="A2434" s="658" t="s">
        <v>13973</v>
      </c>
      <c r="B2434" s="656" t="s">
        <v>13186</v>
      </c>
      <c r="C2434" s="658" t="s">
        <v>13187</v>
      </c>
      <c r="D2434" s="658" t="s">
        <v>13188</v>
      </c>
      <c r="E2434" s="823" t="s">
        <v>13189</v>
      </c>
      <c r="F2434" s="823"/>
      <c r="G2434" s="657" t="s">
        <v>13190</v>
      </c>
      <c r="H2434" s="656" t="s">
        <v>13191</v>
      </c>
      <c r="I2434" s="656" t="s">
        <v>13192</v>
      </c>
      <c r="J2434" s="656" t="s">
        <v>13193</v>
      </c>
    </row>
    <row r="2435" spans="1:10" ht="48" customHeight="1" x14ac:dyDescent="0.2">
      <c r="A2435" s="654" t="s">
        <v>13194</v>
      </c>
      <c r="B2435" s="655" t="s">
        <v>14076</v>
      </c>
      <c r="C2435" s="654" t="s">
        <v>7</v>
      </c>
      <c r="D2435" s="654" t="s">
        <v>10847</v>
      </c>
      <c r="E2435" s="824" t="s">
        <v>13288</v>
      </c>
      <c r="F2435" s="824"/>
      <c r="G2435" s="653" t="s">
        <v>13268</v>
      </c>
      <c r="H2435" s="652">
        <v>1</v>
      </c>
      <c r="I2435" s="651">
        <v>5.15</v>
      </c>
      <c r="J2435" s="651">
        <v>5.15</v>
      </c>
    </row>
    <row r="2436" spans="1:10" ht="36" customHeight="1" x14ac:dyDescent="0.2">
      <c r="A2436" s="649" t="s">
        <v>13197</v>
      </c>
      <c r="B2436" s="650" t="s">
        <v>14077</v>
      </c>
      <c r="C2436" s="649" t="s">
        <v>7</v>
      </c>
      <c r="D2436" s="649" t="s">
        <v>793</v>
      </c>
      <c r="E2436" s="825" t="s">
        <v>13272</v>
      </c>
      <c r="F2436" s="825"/>
      <c r="G2436" s="648" t="s">
        <v>50</v>
      </c>
      <c r="H2436" s="647">
        <v>8.3000000000000001E-3</v>
      </c>
      <c r="I2436" s="646">
        <v>119.83</v>
      </c>
      <c r="J2436" s="646">
        <v>0.99</v>
      </c>
    </row>
    <row r="2437" spans="1:10" ht="48" customHeight="1" x14ac:dyDescent="0.2">
      <c r="A2437" s="649" t="s">
        <v>13197</v>
      </c>
      <c r="B2437" s="650" t="s">
        <v>13290</v>
      </c>
      <c r="C2437" s="649" t="s">
        <v>7</v>
      </c>
      <c r="D2437" s="649" t="s">
        <v>922</v>
      </c>
      <c r="E2437" s="825" t="s">
        <v>13272</v>
      </c>
      <c r="F2437" s="825"/>
      <c r="G2437" s="648" t="s">
        <v>50</v>
      </c>
      <c r="H2437" s="647">
        <v>2.6700000000000002E-2</v>
      </c>
      <c r="I2437" s="646">
        <v>107.94</v>
      </c>
      <c r="J2437" s="646">
        <v>2.88</v>
      </c>
    </row>
    <row r="2438" spans="1:10" ht="36" customHeight="1" x14ac:dyDescent="0.2">
      <c r="A2438" s="649" t="s">
        <v>13197</v>
      </c>
      <c r="B2438" s="650" t="s">
        <v>14078</v>
      </c>
      <c r="C2438" s="649" t="s">
        <v>7</v>
      </c>
      <c r="D2438" s="649" t="s">
        <v>794</v>
      </c>
      <c r="E2438" s="825" t="s">
        <v>13272</v>
      </c>
      <c r="F2438" s="825"/>
      <c r="G2438" s="648" t="s">
        <v>67</v>
      </c>
      <c r="H2438" s="647">
        <v>1.5100000000000001E-2</v>
      </c>
      <c r="I2438" s="646">
        <v>45.26</v>
      </c>
      <c r="J2438" s="646">
        <v>0.68</v>
      </c>
    </row>
    <row r="2439" spans="1:10" ht="48" customHeight="1" x14ac:dyDescent="0.2">
      <c r="A2439" s="649" t="s">
        <v>13197</v>
      </c>
      <c r="B2439" s="650" t="s">
        <v>13292</v>
      </c>
      <c r="C2439" s="649" t="s">
        <v>7</v>
      </c>
      <c r="D2439" s="649" t="s">
        <v>923</v>
      </c>
      <c r="E2439" s="825" t="s">
        <v>13272</v>
      </c>
      <c r="F2439" s="825"/>
      <c r="G2439" s="648" t="s">
        <v>67</v>
      </c>
      <c r="H2439" s="647">
        <v>2.0299999999999999E-2</v>
      </c>
      <c r="I2439" s="646">
        <v>29.66</v>
      </c>
      <c r="J2439" s="646">
        <v>0.6</v>
      </c>
    </row>
    <row r="2440" spans="1:10" ht="25.5" x14ac:dyDescent="0.2">
      <c r="A2440" s="640"/>
      <c r="B2440" s="640"/>
      <c r="C2440" s="640"/>
      <c r="D2440" s="640"/>
      <c r="E2440" s="640" t="s">
        <v>13209</v>
      </c>
      <c r="F2440" s="639">
        <v>0.39117679017711615</v>
      </c>
      <c r="G2440" s="640" t="s">
        <v>13210</v>
      </c>
      <c r="H2440" s="639">
        <v>0.33</v>
      </c>
      <c r="I2440" s="640" t="s">
        <v>13211</v>
      </c>
      <c r="J2440" s="639">
        <v>0.72</v>
      </c>
    </row>
    <row r="2441" spans="1:10" ht="15" thickBot="1" x14ac:dyDescent="0.25">
      <c r="A2441" s="640"/>
      <c r="B2441" s="640"/>
      <c r="C2441" s="640"/>
      <c r="D2441" s="640"/>
      <c r="E2441" s="640" t="s">
        <v>13212</v>
      </c>
      <c r="F2441" s="639">
        <v>1.45</v>
      </c>
      <c r="G2441" s="640"/>
      <c r="H2441" s="822" t="s">
        <v>13213</v>
      </c>
      <c r="I2441" s="822"/>
      <c r="J2441" s="639">
        <v>6.6</v>
      </c>
    </row>
    <row r="2442" spans="1:10" ht="0.95" customHeight="1" thickTop="1" x14ac:dyDescent="0.2">
      <c r="A2442" s="638"/>
      <c r="B2442" s="638"/>
      <c r="C2442" s="638"/>
      <c r="D2442" s="638"/>
      <c r="E2442" s="638"/>
      <c r="F2442" s="638"/>
      <c r="G2442" s="638"/>
      <c r="H2442" s="638"/>
      <c r="I2442" s="638"/>
      <c r="J2442" s="638"/>
    </row>
    <row r="2443" spans="1:10" ht="18" customHeight="1" x14ac:dyDescent="0.2">
      <c r="A2443" s="658" t="s">
        <v>13973</v>
      </c>
      <c r="B2443" s="656" t="s">
        <v>13186</v>
      </c>
      <c r="C2443" s="658" t="s">
        <v>13187</v>
      </c>
      <c r="D2443" s="658" t="s">
        <v>13188</v>
      </c>
      <c r="E2443" s="823" t="s">
        <v>13189</v>
      </c>
      <c r="F2443" s="823"/>
      <c r="G2443" s="657" t="s">
        <v>13190</v>
      </c>
      <c r="H2443" s="656" t="s">
        <v>13191</v>
      </c>
      <c r="I2443" s="656" t="s">
        <v>13192</v>
      </c>
      <c r="J2443" s="656" t="s">
        <v>13193</v>
      </c>
    </row>
    <row r="2444" spans="1:10" ht="24" customHeight="1" x14ac:dyDescent="0.2">
      <c r="A2444" s="654" t="s">
        <v>13194</v>
      </c>
      <c r="B2444" s="655" t="s">
        <v>13306</v>
      </c>
      <c r="C2444" s="654" t="s">
        <v>7</v>
      </c>
      <c r="D2444" s="654" t="s">
        <v>173</v>
      </c>
      <c r="E2444" s="824" t="s">
        <v>13196</v>
      </c>
      <c r="F2444" s="824"/>
      <c r="G2444" s="653" t="s">
        <v>23</v>
      </c>
      <c r="H2444" s="652">
        <v>1</v>
      </c>
      <c r="I2444" s="651">
        <v>16.690000000000001</v>
      </c>
      <c r="J2444" s="651">
        <v>16.690000000000001</v>
      </c>
    </row>
    <row r="2445" spans="1:10" ht="24" customHeight="1" x14ac:dyDescent="0.2">
      <c r="A2445" s="649" t="s">
        <v>13197</v>
      </c>
      <c r="B2445" s="650" t="s">
        <v>14079</v>
      </c>
      <c r="C2445" s="649" t="s">
        <v>7</v>
      </c>
      <c r="D2445" s="649" t="s">
        <v>652</v>
      </c>
      <c r="E2445" s="825" t="s">
        <v>13196</v>
      </c>
      <c r="F2445" s="825"/>
      <c r="G2445" s="648" t="s">
        <v>23</v>
      </c>
      <c r="H2445" s="647">
        <v>1</v>
      </c>
      <c r="I2445" s="646">
        <v>0.1</v>
      </c>
      <c r="J2445" s="646">
        <v>0.1</v>
      </c>
    </row>
    <row r="2446" spans="1:10" ht="24" customHeight="1" x14ac:dyDescent="0.2">
      <c r="A2446" s="644" t="s">
        <v>13199</v>
      </c>
      <c r="B2446" s="645" t="s">
        <v>14080</v>
      </c>
      <c r="C2446" s="644" t="s">
        <v>7</v>
      </c>
      <c r="D2446" s="644" t="s">
        <v>5230</v>
      </c>
      <c r="E2446" s="821" t="s">
        <v>13203</v>
      </c>
      <c r="F2446" s="821"/>
      <c r="G2446" s="643" t="s">
        <v>23</v>
      </c>
      <c r="H2446" s="642">
        <v>1</v>
      </c>
      <c r="I2446" s="641">
        <v>12.78</v>
      </c>
      <c r="J2446" s="641">
        <v>12.78</v>
      </c>
    </row>
    <row r="2447" spans="1:10" ht="24" customHeight="1" x14ac:dyDescent="0.2">
      <c r="A2447" s="644" t="s">
        <v>13199</v>
      </c>
      <c r="B2447" s="645" t="s">
        <v>13226</v>
      </c>
      <c r="C2447" s="644" t="s">
        <v>7</v>
      </c>
      <c r="D2447" s="644" t="s">
        <v>5105</v>
      </c>
      <c r="E2447" s="821" t="s">
        <v>13206</v>
      </c>
      <c r="F2447" s="821"/>
      <c r="G2447" s="643" t="s">
        <v>23</v>
      </c>
      <c r="H2447" s="642">
        <v>1</v>
      </c>
      <c r="I2447" s="641">
        <v>0.96</v>
      </c>
      <c r="J2447" s="641">
        <v>0.96</v>
      </c>
    </row>
    <row r="2448" spans="1:10" ht="24" customHeight="1" x14ac:dyDescent="0.2">
      <c r="A2448" s="644" t="s">
        <v>13199</v>
      </c>
      <c r="B2448" s="645" t="s">
        <v>13970</v>
      </c>
      <c r="C2448" s="644" t="s">
        <v>7</v>
      </c>
      <c r="D2448" s="644" t="s">
        <v>6849</v>
      </c>
      <c r="E2448" s="821" t="s">
        <v>13201</v>
      </c>
      <c r="F2448" s="821"/>
      <c r="G2448" s="643" t="s">
        <v>23</v>
      </c>
      <c r="H2448" s="642">
        <v>1</v>
      </c>
      <c r="I2448" s="641">
        <v>0.57999999999999996</v>
      </c>
      <c r="J2448" s="641">
        <v>0.57999999999999996</v>
      </c>
    </row>
    <row r="2449" spans="1:10" ht="24" customHeight="1" x14ac:dyDescent="0.2">
      <c r="A2449" s="644" t="s">
        <v>13199</v>
      </c>
      <c r="B2449" s="645" t="s">
        <v>13205</v>
      </c>
      <c r="C2449" s="644" t="s">
        <v>7</v>
      </c>
      <c r="D2449" s="644" t="s">
        <v>6808</v>
      </c>
      <c r="E2449" s="821" t="s">
        <v>13206</v>
      </c>
      <c r="F2449" s="821"/>
      <c r="G2449" s="643" t="s">
        <v>23</v>
      </c>
      <c r="H2449" s="642">
        <v>1</v>
      </c>
      <c r="I2449" s="641">
        <v>0.55000000000000004</v>
      </c>
      <c r="J2449" s="641">
        <v>0.55000000000000004</v>
      </c>
    </row>
    <row r="2450" spans="1:10" ht="24" customHeight="1" x14ac:dyDescent="0.2">
      <c r="A2450" s="644" t="s">
        <v>13199</v>
      </c>
      <c r="B2450" s="645" t="s">
        <v>13971</v>
      </c>
      <c r="C2450" s="644" t="s">
        <v>7</v>
      </c>
      <c r="D2450" s="644" t="s">
        <v>6736</v>
      </c>
      <c r="E2450" s="821" t="s">
        <v>13201</v>
      </c>
      <c r="F2450" s="821"/>
      <c r="G2450" s="643" t="s">
        <v>23</v>
      </c>
      <c r="H2450" s="642">
        <v>1</v>
      </c>
      <c r="I2450" s="641">
        <v>0.95</v>
      </c>
      <c r="J2450" s="641">
        <v>0.95</v>
      </c>
    </row>
    <row r="2451" spans="1:10" ht="24" customHeight="1" x14ac:dyDescent="0.2">
      <c r="A2451" s="644" t="s">
        <v>13199</v>
      </c>
      <c r="B2451" s="645" t="s">
        <v>13207</v>
      </c>
      <c r="C2451" s="644" t="s">
        <v>7</v>
      </c>
      <c r="D2451" s="644" t="s">
        <v>8485</v>
      </c>
      <c r="E2451" s="821" t="s">
        <v>13208</v>
      </c>
      <c r="F2451" s="821"/>
      <c r="G2451" s="643" t="s">
        <v>23</v>
      </c>
      <c r="H2451" s="642">
        <v>1</v>
      </c>
      <c r="I2451" s="641">
        <v>0.06</v>
      </c>
      <c r="J2451" s="641">
        <v>0.06</v>
      </c>
    </row>
    <row r="2452" spans="1:10" ht="24" customHeight="1" x14ac:dyDescent="0.2">
      <c r="A2452" s="644" t="s">
        <v>13199</v>
      </c>
      <c r="B2452" s="645" t="s">
        <v>13229</v>
      </c>
      <c r="C2452" s="644" t="s">
        <v>7</v>
      </c>
      <c r="D2452" s="644" t="s">
        <v>9025</v>
      </c>
      <c r="E2452" s="821" t="s">
        <v>13230</v>
      </c>
      <c r="F2452" s="821"/>
      <c r="G2452" s="643" t="s">
        <v>23</v>
      </c>
      <c r="H2452" s="642">
        <v>1</v>
      </c>
      <c r="I2452" s="641">
        <v>0.71</v>
      </c>
      <c r="J2452" s="641">
        <v>0.71</v>
      </c>
    </row>
    <row r="2453" spans="1:10" ht="25.5" x14ac:dyDescent="0.2">
      <c r="A2453" s="640"/>
      <c r="B2453" s="640"/>
      <c r="C2453" s="640"/>
      <c r="D2453" s="640"/>
      <c r="E2453" s="640" t="s">
        <v>13209</v>
      </c>
      <c r="F2453" s="639">
        <v>6.9977181000000002</v>
      </c>
      <c r="G2453" s="640" t="s">
        <v>13210</v>
      </c>
      <c r="H2453" s="639">
        <v>5.88</v>
      </c>
      <c r="I2453" s="640" t="s">
        <v>13211</v>
      </c>
      <c r="J2453" s="639">
        <v>12.88</v>
      </c>
    </row>
    <row r="2454" spans="1:10" ht="15" thickBot="1" x14ac:dyDescent="0.25">
      <c r="A2454" s="640"/>
      <c r="B2454" s="640"/>
      <c r="C2454" s="640"/>
      <c r="D2454" s="640"/>
      <c r="E2454" s="640" t="s">
        <v>13212</v>
      </c>
      <c r="F2454" s="639">
        <v>4.71</v>
      </c>
      <c r="G2454" s="640"/>
      <c r="H2454" s="822" t="s">
        <v>13213</v>
      </c>
      <c r="I2454" s="822"/>
      <c r="J2454" s="639">
        <v>21.4</v>
      </c>
    </row>
    <row r="2455" spans="1:10" ht="0.95" customHeight="1" thickTop="1" x14ac:dyDescent="0.2">
      <c r="A2455" s="638"/>
      <c r="B2455" s="638"/>
      <c r="C2455" s="638"/>
      <c r="D2455" s="638"/>
      <c r="E2455" s="638"/>
      <c r="F2455" s="638"/>
      <c r="G2455" s="638"/>
      <c r="H2455" s="638"/>
      <c r="I2455" s="638"/>
      <c r="J2455" s="638"/>
    </row>
    <row r="2456" spans="1:10" ht="18" customHeight="1" x14ac:dyDescent="0.2">
      <c r="A2456" s="658" t="s">
        <v>13973</v>
      </c>
      <c r="B2456" s="656" t="s">
        <v>13186</v>
      </c>
      <c r="C2456" s="658" t="s">
        <v>13187</v>
      </c>
      <c r="D2456" s="658" t="s">
        <v>13188</v>
      </c>
      <c r="E2456" s="823" t="s">
        <v>13189</v>
      </c>
      <c r="F2456" s="823"/>
      <c r="G2456" s="657" t="s">
        <v>13190</v>
      </c>
      <c r="H2456" s="656" t="s">
        <v>13191</v>
      </c>
      <c r="I2456" s="656" t="s">
        <v>13192</v>
      </c>
      <c r="J2456" s="656" t="s">
        <v>13193</v>
      </c>
    </row>
    <row r="2457" spans="1:10" ht="24" customHeight="1" x14ac:dyDescent="0.2">
      <c r="A2457" s="654" t="s">
        <v>13194</v>
      </c>
      <c r="B2457" s="655" t="s">
        <v>13274</v>
      </c>
      <c r="C2457" s="654" t="s">
        <v>7</v>
      </c>
      <c r="D2457" s="654" t="s">
        <v>24</v>
      </c>
      <c r="E2457" s="824" t="s">
        <v>13196</v>
      </c>
      <c r="F2457" s="824"/>
      <c r="G2457" s="653" t="s">
        <v>23</v>
      </c>
      <c r="H2457" s="652">
        <v>1</v>
      </c>
      <c r="I2457" s="651">
        <v>16.72</v>
      </c>
      <c r="J2457" s="651">
        <v>16.72</v>
      </c>
    </row>
    <row r="2458" spans="1:10" ht="24" customHeight="1" x14ac:dyDescent="0.2">
      <c r="A2458" s="649" t="s">
        <v>13197</v>
      </c>
      <c r="B2458" s="650" t="s">
        <v>14081</v>
      </c>
      <c r="C2458" s="649" t="s">
        <v>7</v>
      </c>
      <c r="D2458" s="649" t="s">
        <v>3035</v>
      </c>
      <c r="E2458" s="825" t="s">
        <v>13196</v>
      </c>
      <c r="F2458" s="825"/>
      <c r="G2458" s="648" t="s">
        <v>23</v>
      </c>
      <c r="H2458" s="647">
        <v>1</v>
      </c>
      <c r="I2458" s="646">
        <v>0.13</v>
      </c>
      <c r="J2458" s="646">
        <v>0.13</v>
      </c>
    </row>
    <row r="2459" spans="1:10" ht="24" customHeight="1" x14ac:dyDescent="0.2">
      <c r="A2459" s="644" t="s">
        <v>13199</v>
      </c>
      <c r="B2459" s="645" t="s">
        <v>14082</v>
      </c>
      <c r="C2459" s="644" t="s">
        <v>7</v>
      </c>
      <c r="D2459" s="644" t="s">
        <v>10353</v>
      </c>
      <c r="E2459" s="821" t="s">
        <v>13203</v>
      </c>
      <c r="F2459" s="821"/>
      <c r="G2459" s="643" t="s">
        <v>23</v>
      </c>
      <c r="H2459" s="642">
        <v>1</v>
      </c>
      <c r="I2459" s="641">
        <v>12.78</v>
      </c>
      <c r="J2459" s="641">
        <v>12.78</v>
      </c>
    </row>
    <row r="2460" spans="1:10" ht="24" customHeight="1" x14ac:dyDescent="0.2">
      <c r="A2460" s="644" t="s">
        <v>13199</v>
      </c>
      <c r="B2460" s="645" t="s">
        <v>13226</v>
      </c>
      <c r="C2460" s="644" t="s">
        <v>7</v>
      </c>
      <c r="D2460" s="644" t="s">
        <v>5105</v>
      </c>
      <c r="E2460" s="821" t="s">
        <v>13206</v>
      </c>
      <c r="F2460" s="821"/>
      <c r="G2460" s="643" t="s">
        <v>23</v>
      </c>
      <c r="H2460" s="642">
        <v>1</v>
      </c>
      <c r="I2460" s="641">
        <v>0.96</v>
      </c>
      <c r="J2460" s="641">
        <v>0.96</v>
      </c>
    </row>
    <row r="2461" spans="1:10" ht="24" customHeight="1" x14ac:dyDescent="0.2">
      <c r="A2461" s="644" t="s">
        <v>13199</v>
      </c>
      <c r="B2461" s="645" t="s">
        <v>13970</v>
      </c>
      <c r="C2461" s="644" t="s">
        <v>7</v>
      </c>
      <c r="D2461" s="644" t="s">
        <v>6849</v>
      </c>
      <c r="E2461" s="821" t="s">
        <v>13201</v>
      </c>
      <c r="F2461" s="821"/>
      <c r="G2461" s="643" t="s">
        <v>23</v>
      </c>
      <c r="H2461" s="642">
        <v>1</v>
      </c>
      <c r="I2461" s="641">
        <v>0.57999999999999996</v>
      </c>
      <c r="J2461" s="641">
        <v>0.57999999999999996</v>
      </c>
    </row>
    <row r="2462" spans="1:10" ht="24" customHeight="1" x14ac:dyDescent="0.2">
      <c r="A2462" s="644" t="s">
        <v>13199</v>
      </c>
      <c r="B2462" s="645" t="s">
        <v>13205</v>
      </c>
      <c r="C2462" s="644" t="s">
        <v>7</v>
      </c>
      <c r="D2462" s="644" t="s">
        <v>6808</v>
      </c>
      <c r="E2462" s="821" t="s">
        <v>13206</v>
      </c>
      <c r="F2462" s="821"/>
      <c r="G2462" s="643" t="s">
        <v>23</v>
      </c>
      <c r="H2462" s="642">
        <v>1</v>
      </c>
      <c r="I2462" s="641">
        <v>0.55000000000000004</v>
      </c>
      <c r="J2462" s="641">
        <v>0.55000000000000004</v>
      </c>
    </row>
    <row r="2463" spans="1:10" ht="24" customHeight="1" x14ac:dyDescent="0.2">
      <c r="A2463" s="644" t="s">
        <v>13199</v>
      </c>
      <c r="B2463" s="645" t="s">
        <v>13971</v>
      </c>
      <c r="C2463" s="644" t="s">
        <v>7</v>
      </c>
      <c r="D2463" s="644" t="s">
        <v>6736</v>
      </c>
      <c r="E2463" s="821" t="s">
        <v>13201</v>
      </c>
      <c r="F2463" s="821"/>
      <c r="G2463" s="643" t="s">
        <v>23</v>
      </c>
      <c r="H2463" s="642">
        <v>1</v>
      </c>
      <c r="I2463" s="641">
        <v>0.95</v>
      </c>
      <c r="J2463" s="641">
        <v>0.95</v>
      </c>
    </row>
    <row r="2464" spans="1:10" ht="24" customHeight="1" x14ac:dyDescent="0.2">
      <c r="A2464" s="644" t="s">
        <v>13199</v>
      </c>
      <c r="B2464" s="645" t="s">
        <v>13207</v>
      </c>
      <c r="C2464" s="644" t="s">
        <v>7</v>
      </c>
      <c r="D2464" s="644" t="s">
        <v>8485</v>
      </c>
      <c r="E2464" s="821" t="s">
        <v>13208</v>
      </c>
      <c r="F2464" s="821"/>
      <c r="G2464" s="643" t="s">
        <v>23</v>
      </c>
      <c r="H2464" s="642">
        <v>1</v>
      </c>
      <c r="I2464" s="641">
        <v>0.06</v>
      </c>
      <c r="J2464" s="641">
        <v>0.06</v>
      </c>
    </row>
    <row r="2465" spans="1:10" ht="24" customHeight="1" x14ac:dyDescent="0.2">
      <c r="A2465" s="644" t="s">
        <v>13199</v>
      </c>
      <c r="B2465" s="645" t="s">
        <v>13229</v>
      </c>
      <c r="C2465" s="644" t="s">
        <v>7</v>
      </c>
      <c r="D2465" s="644" t="s">
        <v>9025</v>
      </c>
      <c r="E2465" s="821" t="s">
        <v>13230</v>
      </c>
      <c r="F2465" s="821"/>
      <c r="G2465" s="643" t="s">
        <v>23</v>
      </c>
      <c r="H2465" s="642">
        <v>1</v>
      </c>
      <c r="I2465" s="641">
        <v>0.71</v>
      </c>
      <c r="J2465" s="641">
        <v>0.71</v>
      </c>
    </row>
    <row r="2466" spans="1:10" ht="25.5" x14ac:dyDescent="0.2">
      <c r="A2466" s="640"/>
      <c r="B2466" s="640"/>
      <c r="C2466" s="640"/>
      <c r="D2466" s="640"/>
      <c r="E2466" s="640" t="s">
        <v>13209</v>
      </c>
      <c r="F2466" s="639">
        <v>7.0140171999999996</v>
      </c>
      <c r="G2466" s="640" t="s">
        <v>13210</v>
      </c>
      <c r="H2466" s="639">
        <v>5.9</v>
      </c>
      <c r="I2466" s="640" t="s">
        <v>13211</v>
      </c>
      <c r="J2466" s="639">
        <v>12.91</v>
      </c>
    </row>
    <row r="2467" spans="1:10" ht="15" thickBot="1" x14ac:dyDescent="0.25">
      <c r="A2467" s="640"/>
      <c r="B2467" s="640"/>
      <c r="C2467" s="640"/>
      <c r="D2467" s="640"/>
      <c r="E2467" s="640" t="s">
        <v>13212</v>
      </c>
      <c r="F2467" s="639">
        <v>4.72</v>
      </c>
      <c r="G2467" s="640"/>
      <c r="H2467" s="822" t="s">
        <v>13213</v>
      </c>
      <c r="I2467" s="822"/>
      <c r="J2467" s="639">
        <v>21.44</v>
      </c>
    </row>
    <row r="2468" spans="1:10" ht="0.95" customHeight="1" thickTop="1" x14ac:dyDescent="0.2">
      <c r="A2468" s="638"/>
      <c r="B2468" s="638"/>
      <c r="C2468" s="638"/>
      <c r="D2468" s="638"/>
      <c r="E2468" s="638"/>
      <c r="F2468" s="638"/>
      <c r="G2468" s="638"/>
      <c r="H2468" s="638"/>
      <c r="I2468" s="638"/>
      <c r="J2468" s="638"/>
    </row>
    <row r="2469" spans="1:10" ht="18" customHeight="1" x14ac:dyDescent="0.2">
      <c r="A2469" s="658" t="s">
        <v>13973</v>
      </c>
      <c r="B2469" s="656" t="s">
        <v>13186</v>
      </c>
      <c r="C2469" s="658" t="s">
        <v>13187</v>
      </c>
      <c r="D2469" s="658" t="s">
        <v>13188</v>
      </c>
      <c r="E2469" s="823" t="s">
        <v>13189</v>
      </c>
      <c r="F2469" s="823"/>
      <c r="G2469" s="657" t="s">
        <v>13190</v>
      </c>
      <c r="H2469" s="656" t="s">
        <v>13191</v>
      </c>
      <c r="I2469" s="656" t="s">
        <v>13192</v>
      </c>
      <c r="J2469" s="656" t="s">
        <v>13193</v>
      </c>
    </row>
    <row r="2470" spans="1:10" ht="24" customHeight="1" x14ac:dyDescent="0.2">
      <c r="A2470" s="654" t="s">
        <v>13194</v>
      </c>
      <c r="B2470" s="655" t="s">
        <v>13441</v>
      </c>
      <c r="C2470" s="654" t="s">
        <v>7</v>
      </c>
      <c r="D2470" s="654" t="s">
        <v>177</v>
      </c>
      <c r="E2470" s="824" t="s">
        <v>13196</v>
      </c>
      <c r="F2470" s="824"/>
      <c r="G2470" s="653" t="s">
        <v>23</v>
      </c>
      <c r="H2470" s="652">
        <v>1</v>
      </c>
      <c r="I2470" s="651">
        <v>13.44</v>
      </c>
      <c r="J2470" s="651">
        <v>13.44</v>
      </c>
    </row>
    <row r="2471" spans="1:10" ht="24" customHeight="1" x14ac:dyDescent="0.2">
      <c r="A2471" s="649" t="s">
        <v>13197</v>
      </c>
      <c r="B2471" s="650" t="s">
        <v>14083</v>
      </c>
      <c r="C2471" s="649" t="s">
        <v>7</v>
      </c>
      <c r="D2471" s="649" t="s">
        <v>3031</v>
      </c>
      <c r="E2471" s="825" t="s">
        <v>13196</v>
      </c>
      <c r="F2471" s="825"/>
      <c r="G2471" s="648" t="s">
        <v>23</v>
      </c>
      <c r="H2471" s="647">
        <v>1</v>
      </c>
      <c r="I2471" s="646">
        <v>7.0000000000000007E-2</v>
      </c>
      <c r="J2471" s="646">
        <v>7.0000000000000007E-2</v>
      </c>
    </row>
    <row r="2472" spans="1:10" ht="24" customHeight="1" x14ac:dyDescent="0.2">
      <c r="A2472" s="644" t="s">
        <v>13199</v>
      </c>
      <c r="B2472" s="645" t="s">
        <v>14084</v>
      </c>
      <c r="C2472" s="644" t="s">
        <v>7</v>
      </c>
      <c r="D2472" s="644" t="s">
        <v>5089</v>
      </c>
      <c r="E2472" s="821" t="s">
        <v>13203</v>
      </c>
      <c r="F2472" s="821"/>
      <c r="G2472" s="643" t="s">
        <v>23</v>
      </c>
      <c r="H2472" s="642">
        <v>1</v>
      </c>
      <c r="I2472" s="641">
        <v>9.56</v>
      </c>
      <c r="J2472" s="641">
        <v>9.56</v>
      </c>
    </row>
    <row r="2473" spans="1:10" ht="24" customHeight="1" x14ac:dyDescent="0.2">
      <c r="A2473" s="644" t="s">
        <v>13199</v>
      </c>
      <c r="B2473" s="645" t="s">
        <v>13226</v>
      </c>
      <c r="C2473" s="644" t="s">
        <v>7</v>
      </c>
      <c r="D2473" s="644" t="s">
        <v>5105</v>
      </c>
      <c r="E2473" s="821" t="s">
        <v>13206</v>
      </c>
      <c r="F2473" s="821"/>
      <c r="G2473" s="643" t="s">
        <v>23</v>
      </c>
      <c r="H2473" s="642">
        <v>1</v>
      </c>
      <c r="I2473" s="641">
        <v>0.96</v>
      </c>
      <c r="J2473" s="641">
        <v>0.96</v>
      </c>
    </row>
    <row r="2474" spans="1:10" ht="24" customHeight="1" x14ac:dyDescent="0.2">
      <c r="A2474" s="644" t="s">
        <v>13199</v>
      </c>
      <c r="B2474" s="645" t="s">
        <v>13970</v>
      </c>
      <c r="C2474" s="644" t="s">
        <v>7</v>
      </c>
      <c r="D2474" s="644" t="s">
        <v>6849</v>
      </c>
      <c r="E2474" s="821" t="s">
        <v>13201</v>
      </c>
      <c r="F2474" s="821"/>
      <c r="G2474" s="643" t="s">
        <v>23</v>
      </c>
      <c r="H2474" s="642">
        <v>1</v>
      </c>
      <c r="I2474" s="641">
        <v>0.57999999999999996</v>
      </c>
      <c r="J2474" s="641">
        <v>0.57999999999999996</v>
      </c>
    </row>
    <row r="2475" spans="1:10" ht="24" customHeight="1" x14ac:dyDescent="0.2">
      <c r="A2475" s="644" t="s">
        <v>13199</v>
      </c>
      <c r="B2475" s="645" t="s">
        <v>13205</v>
      </c>
      <c r="C2475" s="644" t="s">
        <v>7</v>
      </c>
      <c r="D2475" s="644" t="s">
        <v>6808</v>
      </c>
      <c r="E2475" s="821" t="s">
        <v>13206</v>
      </c>
      <c r="F2475" s="821"/>
      <c r="G2475" s="643" t="s">
        <v>23</v>
      </c>
      <c r="H2475" s="642">
        <v>1</v>
      </c>
      <c r="I2475" s="641">
        <v>0.55000000000000004</v>
      </c>
      <c r="J2475" s="641">
        <v>0.55000000000000004</v>
      </c>
    </row>
    <row r="2476" spans="1:10" ht="24" customHeight="1" x14ac:dyDescent="0.2">
      <c r="A2476" s="644" t="s">
        <v>13199</v>
      </c>
      <c r="B2476" s="645" t="s">
        <v>13971</v>
      </c>
      <c r="C2476" s="644" t="s">
        <v>7</v>
      </c>
      <c r="D2476" s="644" t="s">
        <v>6736</v>
      </c>
      <c r="E2476" s="821" t="s">
        <v>13201</v>
      </c>
      <c r="F2476" s="821"/>
      <c r="G2476" s="643" t="s">
        <v>23</v>
      </c>
      <c r="H2476" s="642">
        <v>1</v>
      </c>
      <c r="I2476" s="641">
        <v>0.95</v>
      </c>
      <c r="J2476" s="641">
        <v>0.95</v>
      </c>
    </row>
    <row r="2477" spans="1:10" ht="24" customHeight="1" x14ac:dyDescent="0.2">
      <c r="A2477" s="644" t="s">
        <v>13199</v>
      </c>
      <c r="B2477" s="645" t="s">
        <v>13207</v>
      </c>
      <c r="C2477" s="644" t="s">
        <v>7</v>
      </c>
      <c r="D2477" s="644" t="s">
        <v>8485</v>
      </c>
      <c r="E2477" s="821" t="s">
        <v>13208</v>
      </c>
      <c r="F2477" s="821"/>
      <c r="G2477" s="643" t="s">
        <v>23</v>
      </c>
      <c r="H2477" s="642">
        <v>1</v>
      </c>
      <c r="I2477" s="641">
        <v>0.06</v>
      </c>
      <c r="J2477" s="641">
        <v>0.06</v>
      </c>
    </row>
    <row r="2478" spans="1:10" ht="24" customHeight="1" x14ac:dyDescent="0.2">
      <c r="A2478" s="644" t="s">
        <v>13199</v>
      </c>
      <c r="B2478" s="645" t="s">
        <v>13229</v>
      </c>
      <c r="C2478" s="644" t="s">
        <v>7</v>
      </c>
      <c r="D2478" s="644" t="s">
        <v>9025</v>
      </c>
      <c r="E2478" s="821" t="s">
        <v>13230</v>
      </c>
      <c r="F2478" s="821"/>
      <c r="G2478" s="643" t="s">
        <v>23</v>
      </c>
      <c r="H2478" s="642">
        <v>1</v>
      </c>
      <c r="I2478" s="641">
        <v>0.71</v>
      </c>
      <c r="J2478" s="641">
        <v>0.71</v>
      </c>
    </row>
    <row r="2479" spans="1:10" ht="25.5" x14ac:dyDescent="0.2">
      <c r="A2479" s="640"/>
      <c r="B2479" s="640"/>
      <c r="C2479" s="640"/>
      <c r="D2479" s="640"/>
      <c r="E2479" s="640" t="s">
        <v>13209</v>
      </c>
      <c r="F2479" s="639">
        <v>5.2319895686189284</v>
      </c>
      <c r="G2479" s="640" t="s">
        <v>13210</v>
      </c>
      <c r="H2479" s="639">
        <v>4.4000000000000004</v>
      </c>
      <c r="I2479" s="640" t="s">
        <v>13211</v>
      </c>
      <c r="J2479" s="639">
        <v>9.6300000000000008</v>
      </c>
    </row>
    <row r="2480" spans="1:10" ht="15" thickBot="1" x14ac:dyDescent="0.25">
      <c r="A2480" s="640"/>
      <c r="B2480" s="640"/>
      <c r="C2480" s="640"/>
      <c r="D2480" s="640"/>
      <c r="E2480" s="640" t="s">
        <v>13212</v>
      </c>
      <c r="F2480" s="639">
        <v>3.79</v>
      </c>
      <c r="G2480" s="640"/>
      <c r="H2480" s="822" t="s">
        <v>13213</v>
      </c>
      <c r="I2480" s="822"/>
      <c r="J2480" s="639">
        <v>17.23</v>
      </c>
    </row>
    <row r="2481" spans="1:10" ht="0.95" customHeight="1" thickTop="1" x14ac:dyDescent="0.2">
      <c r="A2481" s="638"/>
      <c r="B2481" s="638"/>
      <c r="C2481" s="638"/>
      <c r="D2481" s="638"/>
      <c r="E2481" s="638"/>
      <c r="F2481" s="638"/>
      <c r="G2481" s="638"/>
      <c r="H2481" s="638"/>
      <c r="I2481" s="638"/>
      <c r="J2481" s="638"/>
    </row>
    <row r="2482" spans="1:10" ht="18" customHeight="1" x14ac:dyDescent="0.2">
      <c r="A2482" s="658" t="s">
        <v>13973</v>
      </c>
      <c r="B2482" s="656" t="s">
        <v>13186</v>
      </c>
      <c r="C2482" s="658" t="s">
        <v>13187</v>
      </c>
      <c r="D2482" s="658" t="s">
        <v>13188</v>
      </c>
      <c r="E2482" s="823" t="s">
        <v>13189</v>
      </c>
      <c r="F2482" s="823"/>
      <c r="G2482" s="657" t="s">
        <v>13190</v>
      </c>
      <c r="H2482" s="656" t="s">
        <v>13191</v>
      </c>
      <c r="I2482" s="656" t="s">
        <v>13192</v>
      </c>
      <c r="J2482" s="656" t="s">
        <v>13193</v>
      </c>
    </row>
    <row r="2483" spans="1:10" ht="24" customHeight="1" x14ac:dyDescent="0.2">
      <c r="A2483" s="654" t="s">
        <v>13194</v>
      </c>
      <c r="B2483" s="655" t="s">
        <v>13433</v>
      </c>
      <c r="C2483" s="654" t="s">
        <v>7</v>
      </c>
      <c r="D2483" s="654" t="s">
        <v>1239</v>
      </c>
      <c r="E2483" s="824" t="s">
        <v>13196</v>
      </c>
      <c r="F2483" s="824"/>
      <c r="G2483" s="653" t="s">
        <v>23</v>
      </c>
      <c r="H2483" s="652">
        <v>1</v>
      </c>
      <c r="I2483" s="651">
        <v>12.83</v>
      </c>
      <c r="J2483" s="651">
        <v>12.83</v>
      </c>
    </row>
    <row r="2484" spans="1:10" ht="36" customHeight="1" x14ac:dyDescent="0.2">
      <c r="A2484" s="649" t="s">
        <v>13197</v>
      </c>
      <c r="B2484" s="650" t="s">
        <v>14085</v>
      </c>
      <c r="C2484" s="649" t="s">
        <v>7</v>
      </c>
      <c r="D2484" s="649" t="s">
        <v>3028</v>
      </c>
      <c r="E2484" s="825" t="s">
        <v>13196</v>
      </c>
      <c r="F2484" s="825"/>
      <c r="G2484" s="648" t="s">
        <v>23</v>
      </c>
      <c r="H2484" s="647">
        <v>1</v>
      </c>
      <c r="I2484" s="646">
        <v>0.11</v>
      </c>
      <c r="J2484" s="646">
        <v>0.11</v>
      </c>
    </row>
    <row r="2485" spans="1:10" ht="24" customHeight="1" x14ac:dyDescent="0.2">
      <c r="A2485" s="644" t="s">
        <v>13199</v>
      </c>
      <c r="B2485" s="645" t="s">
        <v>13226</v>
      </c>
      <c r="C2485" s="644" t="s">
        <v>7</v>
      </c>
      <c r="D2485" s="644" t="s">
        <v>5105</v>
      </c>
      <c r="E2485" s="821" t="s">
        <v>13206</v>
      </c>
      <c r="F2485" s="821"/>
      <c r="G2485" s="643" t="s">
        <v>23</v>
      </c>
      <c r="H2485" s="642">
        <v>1</v>
      </c>
      <c r="I2485" s="641">
        <v>0.96</v>
      </c>
      <c r="J2485" s="641">
        <v>0.96</v>
      </c>
    </row>
    <row r="2486" spans="1:10" ht="24" customHeight="1" x14ac:dyDescent="0.2">
      <c r="A2486" s="644" t="s">
        <v>13199</v>
      </c>
      <c r="B2486" s="645" t="s">
        <v>14086</v>
      </c>
      <c r="C2486" s="644" t="s">
        <v>7</v>
      </c>
      <c r="D2486" s="644" t="s">
        <v>5265</v>
      </c>
      <c r="E2486" s="821" t="s">
        <v>13203</v>
      </c>
      <c r="F2486" s="821"/>
      <c r="G2486" s="643" t="s">
        <v>23</v>
      </c>
      <c r="H2486" s="642">
        <v>1</v>
      </c>
      <c r="I2486" s="641">
        <v>9.36</v>
      </c>
      <c r="J2486" s="641">
        <v>9.36</v>
      </c>
    </row>
    <row r="2487" spans="1:10" ht="24" customHeight="1" x14ac:dyDescent="0.2">
      <c r="A2487" s="644" t="s">
        <v>13199</v>
      </c>
      <c r="B2487" s="645" t="s">
        <v>14087</v>
      </c>
      <c r="C2487" s="644" t="s">
        <v>7</v>
      </c>
      <c r="D2487" s="644" t="s">
        <v>6729</v>
      </c>
      <c r="E2487" s="821" t="s">
        <v>13201</v>
      </c>
      <c r="F2487" s="821"/>
      <c r="G2487" s="643" t="s">
        <v>23</v>
      </c>
      <c r="H2487" s="642">
        <v>1</v>
      </c>
      <c r="I2487" s="641">
        <v>0.8</v>
      </c>
      <c r="J2487" s="641">
        <v>0.8</v>
      </c>
    </row>
    <row r="2488" spans="1:10" ht="24" customHeight="1" x14ac:dyDescent="0.2">
      <c r="A2488" s="644" t="s">
        <v>13199</v>
      </c>
      <c r="B2488" s="645" t="s">
        <v>13205</v>
      </c>
      <c r="C2488" s="644" t="s">
        <v>7</v>
      </c>
      <c r="D2488" s="644" t="s">
        <v>6808</v>
      </c>
      <c r="E2488" s="821" t="s">
        <v>13206</v>
      </c>
      <c r="F2488" s="821"/>
      <c r="G2488" s="643" t="s">
        <v>23</v>
      </c>
      <c r="H2488" s="642">
        <v>1</v>
      </c>
      <c r="I2488" s="641">
        <v>0.55000000000000004</v>
      </c>
      <c r="J2488" s="641">
        <v>0.55000000000000004</v>
      </c>
    </row>
    <row r="2489" spans="1:10" ht="24" customHeight="1" x14ac:dyDescent="0.2">
      <c r="A2489" s="644" t="s">
        <v>13199</v>
      </c>
      <c r="B2489" s="645" t="s">
        <v>14088</v>
      </c>
      <c r="C2489" s="644" t="s">
        <v>7</v>
      </c>
      <c r="D2489" s="644" t="s">
        <v>6842</v>
      </c>
      <c r="E2489" s="821" t="s">
        <v>13201</v>
      </c>
      <c r="F2489" s="821"/>
      <c r="G2489" s="643" t="s">
        <v>23</v>
      </c>
      <c r="H2489" s="642">
        <v>1</v>
      </c>
      <c r="I2489" s="641">
        <v>0.28000000000000003</v>
      </c>
      <c r="J2489" s="641">
        <v>0.28000000000000003</v>
      </c>
    </row>
    <row r="2490" spans="1:10" ht="24" customHeight="1" x14ac:dyDescent="0.2">
      <c r="A2490" s="644" t="s">
        <v>13199</v>
      </c>
      <c r="B2490" s="645" t="s">
        <v>13207</v>
      </c>
      <c r="C2490" s="644" t="s">
        <v>7</v>
      </c>
      <c r="D2490" s="644" t="s">
        <v>8485</v>
      </c>
      <c r="E2490" s="821" t="s">
        <v>13208</v>
      </c>
      <c r="F2490" s="821"/>
      <c r="G2490" s="643" t="s">
        <v>23</v>
      </c>
      <c r="H2490" s="642">
        <v>1</v>
      </c>
      <c r="I2490" s="641">
        <v>0.06</v>
      </c>
      <c r="J2490" s="641">
        <v>0.06</v>
      </c>
    </row>
    <row r="2491" spans="1:10" ht="24" customHeight="1" x14ac:dyDescent="0.2">
      <c r="A2491" s="644" t="s">
        <v>13199</v>
      </c>
      <c r="B2491" s="645" t="s">
        <v>13229</v>
      </c>
      <c r="C2491" s="644" t="s">
        <v>7</v>
      </c>
      <c r="D2491" s="644" t="s">
        <v>9025</v>
      </c>
      <c r="E2491" s="821" t="s">
        <v>13230</v>
      </c>
      <c r="F2491" s="821"/>
      <c r="G2491" s="643" t="s">
        <v>23</v>
      </c>
      <c r="H2491" s="642">
        <v>1</v>
      </c>
      <c r="I2491" s="641">
        <v>0.71</v>
      </c>
      <c r="J2491" s="641">
        <v>0.71</v>
      </c>
    </row>
    <row r="2492" spans="1:10" ht="25.5" x14ac:dyDescent="0.2">
      <c r="A2492" s="640"/>
      <c r="B2492" s="640"/>
      <c r="C2492" s="640"/>
      <c r="D2492" s="640"/>
      <c r="E2492" s="640" t="s">
        <v>13209</v>
      </c>
      <c r="F2492" s="639">
        <v>5.1450613930240134</v>
      </c>
      <c r="G2492" s="640" t="s">
        <v>13210</v>
      </c>
      <c r="H2492" s="639">
        <v>4.32</v>
      </c>
      <c r="I2492" s="640" t="s">
        <v>13211</v>
      </c>
      <c r="J2492" s="639">
        <v>9.4699999999999989</v>
      </c>
    </row>
    <row r="2493" spans="1:10" ht="15" thickBot="1" x14ac:dyDescent="0.25">
      <c r="A2493" s="640"/>
      <c r="B2493" s="640"/>
      <c r="C2493" s="640"/>
      <c r="D2493" s="640"/>
      <c r="E2493" s="640" t="s">
        <v>13212</v>
      </c>
      <c r="F2493" s="639">
        <v>3.62</v>
      </c>
      <c r="G2493" s="640"/>
      <c r="H2493" s="822" t="s">
        <v>13213</v>
      </c>
      <c r="I2493" s="822"/>
      <c r="J2493" s="639">
        <v>16.45</v>
      </c>
    </row>
    <row r="2494" spans="1:10" ht="0.95" customHeight="1" thickTop="1" x14ac:dyDescent="0.2">
      <c r="A2494" s="638"/>
      <c r="B2494" s="638"/>
      <c r="C2494" s="638"/>
      <c r="D2494" s="638"/>
      <c r="E2494" s="638"/>
      <c r="F2494" s="638"/>
      <c r="G2494" s="638"/>
      <c r="H2494" s="638"/>
      <c r="I2494" s="638"/>
      <c r="J2494" s="638"/>
    </row>
    <row r="2495" spans="1:10" ht="18" customHeight="1" x14ac:dyDescent="0.2">
      <c r="A2495" s="658" t="s">
        <v>13973</v>
      </c>
      <c r="B2495" s="656" t="s">
        <v>13186</v>
      </c>
      <c r="C2495" s="658" t="s">
        <v>13187</v>
      </c>
      <c r="D2495" s="658" t="s">
        <v>13188</v>
      </c>
      <c r="E2495" s="823" t="s">
        <v>13189</v>
      </c>
      <c r="F2495" s="823"/>
      <c r="G2495" s="657" t="s">
        <v>13190</v>
      </c>
      <c r="H2495" s="656" t="s">
        <v>13191</v>
      </c>
      <c r="I2495" s="656" t="s">
        <v>13192</v>
      </c>
      <c r="J2495" s="656" t="s">
        <v>13193</v>
      </c>
    </row>
    <row r="2496" spans="1:10" ht="24" customHeight="1" x14ac:dyDescent="0.2">
      <c r="A2496" s="654" t="s">
        <v>13194</v>
      </c>
      <c r="B2496" s="655" t="s">
        <v>13307</v>
      </c>
      <c r="C2496" s="654" t="s">
        <v>7</v>
      </c>
      <c r="D2496" s="654" t="s">
        <v>168</v>
      </c>
      <c r="E2496" s="824" t="s">
        <v>13196</v>
      </c>
      <c r="F2496" s="824"/>
      <c r="G2496" s="653" t="s">
        <v>23</v>
      </c>
      <c r="H2496" s="652">
        <v>1</v>
      </c>
      <c r="I2496" s="651">
        <v>12.78</v>
      </c>
      <c r="J2496" s="651">
        <v>12.78</v>
      </c>
    </row>
    <row r="2497" spans="1:10" ht="24" customHeight="1" x14ac:dyDescent="0.2">
      <c r="A2497" s="649" t="s">
        <v>13197</v>
      </c>
      <c r="B2497" s="650" t="s">
        <v>14089</v>
      </c>
      <c r="C2497" s="649" t="s">
        <v>7</v>
      </c>
      <c r="D2497" s="649" t="s">
        <v>3020</v>
      </c>
      <c r="E2497" s="825" t="s">
        <v>13196</v>
      </c>
      <c r="F2497" s="825"/>
      <c r="G2497" s="648" t="s">
        <v>23</v>
      </c>
      <c r="H2497" s="647">
        <v>1</v>
      </c>
      <c r="I2497" s="646">
        <v>7.0000000000000007E-2</v>
      </c>
      <c r="J2497" s="646">
        <v>7.0000000000000007E-2</v>
      </c>
    </row>
    <row r="2498" spans="1:10" ht="24" customHeight="1" x14ac:dyDescent="0.2">
      <c r="A2498" s="644" t="s">
        <v>13199</v>
      </c>
      <c r="B2498" s="645" t="s">
        <v>14090</v>
      </c>
      <c r="C2498" s="644" t="s">
        <v>7</v>
      </c>
      <c r="D2498" s="644" t="s">
        <v>5079</v>
      </c>
      <c r="E2498" s="821" t="s">
        <v>13203</v>
      </c>
      <c r="F2498" s="821"/>
      <c r="G2498" s="643" t="s">
        <v>23</v>
      </c>
      <c r="H2498" s="642">
        <v>1</v>
      </c>
      <c r="I2498" s="641">
        <v>8.9</v>
      </c>
      <c r="J2498" s="641">
        <v>8.9</v>
      </c>
    </row>
    <row r="2499" spans="1:10" ht="24" customHeight="1" x14ac:dyDescent="0.2">
      <c r="A2499" s="644" t="s">
        <v>13199</v>
      </c>
      <c r="B2499" s="645" t="s">
        <v>13226</v>
      </c>
      <c r="C2499" s="644" t="s">
        <v>7</v>
      </c>
      <c r="D2499" s="644" t="s">
        <v>5105</v>
      </c>
      <c r="E2499" s="821" t="s">
        <v>13206</v>
      </c>
      <c r="F2499" s="821"/>
      <c r="G2499" s="643" t="s">
        <v>23</v>
      </c>
      <c r="H2499" s="642">
        <v>1</v>
      </c>
      <c r="I2499" s="641">
        <v>0.96</v>
      </c>
      <c r="J2499" s="641">
        <v>0.96</v>
      </c>
    </row>
    <row r="2500" spans="1:10" ht="24" customHeight="1" x14ac:dyDescent="0.2">
      <c r="A2500" s="644" t="s">
        <v>13199</v>
      </c>
      <c r="B2500" s="645" t="s">
        <v>13970</v>
      </c>
      <c r="C2500" s="644" t="s">
        <v>7</v>
      </c>
      <c r="D2500" s="644" t="s">
        <v>6849</v>
      </c>
      <c r="E2500" s="821" t="s">
        <v>13201</v>
      </c>
      <c r="F2500" s="821"/>
      <c r="G2500" s="643" t="s">
        <v>23</v>
      </c>
      <c r="H2500" s="642">
        <v>1</v>
      </c>
      <c r="I2500" s="641">
        <v>0.57999999999999996</v>
      </c>
      <c r="J2500" s="641">
        <v>0.57999999999999996</v>
      </c>
    </row>
    <row r="2501" spans="1:10" ht="24" customHeight="1" x14ac:dyDescent="0.2">
      <c r="A2501" s="644" t="s">
        <v>13199</v>
      </c>
      <c r="B2501" s="645" t="s">
        <v>13205</v>
      </c>
      <c r="C2501" s="644" t="s">
        <v>7</v>
      </c>
      <c r="D2501" s="644" t="s">
        <v>6808</v>
      </c>
      <c r="E2501" s="821" t="s">
        <v>13206</v>
      </c>
      <c r="F2501" s="821"/>
      <c r="G2501" s="643" t="s">
        <v>23</v>
      </c>
      <c r="H2501" s="642">
        <v>1</v>
      </c>
      <c r="I2501" s="641">
        <v>0.55000000000000004</v>
      </c>
      <c r="J2501" s="641">
        <v>0.55000000000000004</v>
      </c>
    </row>
    <row r="2502" spans="1:10" ht="24" customHeight="1" x14ac:dyDescent="0.2">
      <c r="A2502" s="644" t="s">
        <v>13199</v>
      </c>
      <c r="B2502" s="645" t="s">
        <v>13971</v>
      </c>
      <c r="C2502" s="644" t="s">
        <v>7</v>
      </c>
      <c r="D2502" s="644" t="s">
        <v>6736</v>
      </c>
      <c r="E2502" s="821" t="s">
        <v>13201</v>
      </c>
      <c r="F2502" s="821"/>
      <c r="G2502" s="643" t="s">
        <v>23</v>
      </c>
      <c r="H2502" s="642">
        <v>1</v>
      </c>
      <c r="I2502" s="641">
        <v>0.95</v>
      </c>
      <c r="J2502" s="641">
        <v>0.95</v>
      </c>
    </row>
    <row r="2503" spans="1:10" ht="24" customHeight="1" x14ac:dyDescent="0.2">
      <c r="A2503" s="644" t="s">
        <v>13199</v>
      </c>
      <c r="B2503" s="645" t="s">
        <v>13207</v>
      </c>
      <c r="C2503" s="644" t="s">
        <v>7</v>
      </c>
      <c r="D2503" s="644" t="s">
        <v>8485</v>
      </c>
      <c r="E2503" s="821" t="s">
        <v>13208</v>
      </c>
      <c r="F2503" s="821"/>
      <c r="G2503" s="643" t="s">
        <v>23</v>
      </c>
      <c r="H2503" s="642">
        <v>1</v>
      </c>
      <c r="I2503" s="641">
        <v>0.06</v>
      </c>
      <c r="J2503" s="641">
        <v>0.06</v>
      </c>
    </row>
    <row r="2504" spans="1:10" ht="24" customHeight="1" x14ac:dyDescent="0.2">
      <c r="A2504" s="644" t="s">
        <v>13199</v>
      </c>
      <c r="B2504" s="645" t="s">
        <v>13229</v>
      </c>
      <c r="C2504" s="644" t="s">
        <v>7</v>
      </c>
      <c r="D2504" s="644" t="s">
        <v>9025</v>
      </c>
      <c r="E2504" s="821" t="s">
        <v>13230</v>
      </c>
      <c r="F2504" s="821"/>
      <c r="G2504" s="643" t="s">
        <v>23</v>
      </c>
      <c r="H2504" s="642">
        <v>1</v>
      </c>
      <c r="I2504" s="641">
        <v>0.71</v>
      </c>
      <c r="J2504" s="641">
        <v>0.71</v>
      </c>
    </row>
    <row r="2505" spans="1:10" ht="25.5" x14ac:dyDescent="0.2">
      <c r="A2505" s="640"/>
      <c r="B2505" s="640"/>
      <c r="C2505" s="640"/>
      <c r="D2505" s="640"/>
      <c r="E2505" s="640" t="s">
        <v>13209</v>
      </c>
      <c r="F2505" s="639">
        <v>4.8734108442899053</v>
      </c>
      <c r="G2505" s="640" t="s">
        <v>13210</v>
      </c>
      <c r="H2505" s="639">
        <v>4.0999999999999996</v>
      </c>
      <c r="I2505" s="640" t="s">
        <v>13211</v>
      </c>
      <c r="J2505" s="639">
        <v>8.9700000000000006</v>
      </c>
    </row>
    <row r="2506" spans="1:10" ht="15" thickBot="1" x14ac:dyDescent="0.25">
      <c r="A2506" s="640"/>
      <c r="B2506" s="640"/>
      <c r="C2506" s="640"/>
      <c r="D2506" s="640"/>
      <c r="E2506" s="640" t="s">
        <v>13212</v>
      </c>
      <c r="F2506" s="639">
        <v>3.6</v>
      </c>
      <c r="G2506" s="640"/>
      <c r="H2506" s="822" t="s">
        <v>13213</v>
      </c>
      <c r="I2506" s="822"/>
      <c r="J2506" s="639">
        <v>16.38</v>
      </c>
    </row>
    <row r="2507" spans="1:10" ht="0.95" customHeight="1" thickTop="1" x14ac:dyDescent="0.2">
      <c r="A2507" s="638"/>
      <c r="B2507" s="638"/>
      <c r="C2507" s="638"/>
      <c r="D2507" s="638"/>
      <c r="E2507" s="638"/>
      <c r="F2507" s="638"/>
      <c r="G2507" s="638"/>
      <c r="H2507" s="638"/>
      <c r="I2507" s="638"/>
      <c r="J2507" s="638"/>
    </row>
    <row r="2508" spans="1:10" ht="18" customHeight="1" x14ac:dyDescent="0.2">
      <c r="A2508" s="658" t="s">
        <v>13973</v>
      </c>
      <c r="B2508" s="656" t="s">
        <v>13186</v>
      </c>
      <c r="C2508" s="658" t="s">
        <v>13187</v>
      </c>
      <c r="D2508" s="658" t="s">
        <v>13188</v>
      </c>
      <c r="E2508" s="823" t="s">
        <v>13189</v>
      </c>
      <c r="F2508" s="823"/>
      <c r="G2508" s="657" t="s">
        <v>13190</v>
      </c>
      <c r="H2508" s="656" t="s">
        <v>13191</v>
      </c>
      <c r="I2508" s="656" t="s">
        <v>13192</v>
      </c>
      <c r="J2508" s="656" t="s">
        <v>13193</v>
      </c>
    </row>
    <row r="2509" spans="1:10" ht="24" customHeight="1" x14ac:dyDescent="0.2">
      <c r="A2509" s="654" t="s">
        <v>13194</v>
      </c>
      <c r="B2509" s="655" t="s">
        <v>13317</v>
      </c>
      <c r="C2509" s="654" t="s">
        <v>7</v>
      </c>
      <c r="D2509" s="654" t="s">
        <v>51</v>
      </c>
      <c r="E2509" s="824" t="s">
        <v>13196</v>
      </c>
      <c r="F2509" s="824"/>
      <c r="G2509" s="653" t="s">
        <v>23</v>
      </c>
      <c r="H2509" s="652">
        <v>1</v>
      </c>
      <c r="I2509" s="651">
        <v>13.87</v>
      </c>
      <c r="J2509" s="651">
        <v>13.87</v>
      </c>
    </row>
    <row r="2510" spans="1:10" ht="24" customHeight="1" x14ac:dyDescent="0.2">
      <c r="A2510" s="649" t="s">
        <v>13197</v>
      </c>
      <c r="B2510" s="650" t="s">
        <v>14091</v>
      </c>
      <c r="C2510" s="649" t="s">
        <v>7</v>
      </c>
      <c r="D2510" s="649" t="s">
        <v>3021</v>
      </c>
      <c r="E2510" s="825" t="s">
        <v>13196</v>
      </c>
      <c r="F2510" s="825"/>
      <c r="G2510" s="648" t="s">
        <v>23</v>
      </c>
      <c r="H2510" s="647">
        <v>1</v>
      </c>
      <c r="I2510" s="646">
        <v>0.1</v>
      </c>
      <c r="J2510" s="646">
        <v>0.1</v>
      </c>
    </row>
    <row r="2511" spans="1:10" ht="24" customHeight="1" x14ac:dyDescent="0.2">
      <c r="A2511" s="644" t="s">
        <v>13199</v>
      </c>
      <c r="B2511" s="645" t="s">
        <v>13226</v>
      </c>
      <c r="C2511" s="644" t="s">
        <v>7</v>
      </c>
      <c r="D2511" s="644" t="s">
        <v>5105</v>
      </c>
      <c r="E2511" s="821" t="s">
        <v>13206</v>
      </c>
      <c r="F2511" s="821"/>
      <c r="G2511" s="643" t="s">
        <v>23</v>
      </c>
      <c r="H2511" s="642">
        <v>1</v>
      </c>
      <c r="I2511" s="641">
        <v>0.96</v>
      </c>
      <c r="J2511" s="641">
        <v>0.96</v>
      </c>
    </row>
    <row r="2512" spans="1:10" ht="24" customHeight="1" x14ac:dyDescent="0.2">
      <c r="A2512" s="644" t="s">
        <v>13199</v>
      </c>
      <c r="B2512" s="645" t="s">
        <v>14092</v>
      </c>
      <c r="C2512" s="644" t="s">
        <v>7</v>
      </c>
      <c r="D2512" s="644" t="s">
        <v>5830</v>
      </c>
      <c r="E2512" s="821" t="s">
        <v>13203</v>
      </c>
      <c r="F2512" s="821"/>
      <c r="G2512" s="643" t="s">
        <v>23</v>
      </c>
      <c r="H2512" s="642">
        <v>1</v>
      </c>
      <c r="I2512" s="641">
        <v>10.06</v>
      </c>
      <c r="J2512" s="641">
        <v>10.06</v>
      </c>
    </row>
    <row r="2513" spans="1:10" ht="24" customHeight="1" x14ac:dyDescent="0.2">
      <c r="A2513" s="644" t="s">
        <v>13199</v>
      </c>
      <c r="B2513" s="645" t="s">
        <v>14093</v>
      </c>
      <c r="C2513" s="644" t="s">
        <v>7</v>
      </c>
      <c r="D2513" s="644" t="s">
        <v>6725</v>
      </c>
      <c r="E2513" s="821" t="s">
        <v>13201</v>
      </c>
      <c r="F2513" s="821"/>
      <c r="G2513" s="643" t="s">
        <v>23</v>
      </c>
      <c r="H2513" s="642">
        <v>1</v>
      </c>
      <c r="I2513" s="641">
        <v>1.05</v>
      </c>
      <c r="J2513" s="641">
        <v>1.05</v>
      </c>
    </row>
    <row r="2514" spans="1:10" ht="24" customHeight="1" x14ac:dyDescent="0.2">
      <c r="A2514" s="644" t="s">
        <v>13199</v>
      </c>
      <c r="B2514" s="645" t="s">
        <v>14094</v>
      </c>
      <c r="C2514" s="644" t="s">
        <v>7</v>
      </c>
      <c r="D2514" s="644" t="s">
        <v>6838</v>
      </c>
      <c r="E2514" s="821" t="s">
        <v>13201</v>
      </c>
      <c r="F2514" s="821"/>
      <c r="G2514" s="643" t="s">
        <v>23</v>
      </c>
      <c r="H2514" s="642">
        <v>1</v>
      </c>
      <c r="I2514" s="641">
        <v>0.38</v>
      </c>
      <c r="J2514" s="641">
        <v>0.38</v>
      </c>
    </row>
    <row r="2515" spans="1:10" ht="24" customHeight="1" x14ac:dyDescent="0.2">
      <c r="A2515" s="644" t="s">
        <v>13199</v>
      </c>
      <c r="B2515" s="645" t="s">
        <v>13205</v>
      </c>
      <c r="C2515" s="644" t="s">
        <v>7</v>
      </c>
      <c r="D2515" s="644" t="s">
        <v>6808</v>
      </c>
      <c r="E2515" s="821" t="s">
        <v>13206</v>
      </c>
      <c r="F2515" s="821"/>
      <c r="G2515" s="643" t="s">
        <v>23</v>
      </c>
      <c r="H2515" s="642">
        <v>1</v>
      </c>
      <c r="I2515" s="641">
        <v>0.55000000000000004</v>
      </c>
      <c r="J2515" s="641">
        <v>0.55000000000000004</v>
      </c>
    </row>
    <row r="2516" spans="1:10" ht="24" customHeight="1" x14ac:dyDescent="0.2">
      <c r="A2516" s="644" t="s">
        <v>13199</v>
      </c>
      <c r="B2516" s="645" t="s">
        <v>13207</v>
      </c>
      <c r="C2516" s="644" t="s">
        <v>7</v>
      </c>
      <c r="D2516" s="644" t="s">
        <v>8485</v>
      </c>
      <c r="E2516" s="821" t="s">
        <v>13208</v>
      </c>
      <c r="F2516" s="821"/>
      <c r="G2516" s="643" t="s">
        <v>23</v>
      </c>
      <c r="H2516" s="642">
        <v>1</v>
      </c>
      <c r="I2516" s="641">
        <v>0.06</v>
      </c>
      <c r="J2516" s="641">
        <v>0.06</v>
      </c>
    </row>
    <row r="2517" spans="1:10" ht="24" customHeight="1" x14ac:dyDescent="0.2">
      <c r="A2517" s="644" t="s">
        <v>13199</v>
      </c>
      <c r="B2517" s="645" t="s">
        <v>13229</v>
      </c>
      <c r="C2517" s="644" t="s">
        <v>7</v>
      </c>
      <c r="D2517" s="644" t="s">
        <v>9025</v>
      </c>
      <c r="E2517" s="821" t="s">
        <v>13230</v>
      </c>
      <c r="F2517" s="821"/>
      <c r="G2517" s="643" t="s">
        <v>23</v>
      </c>
      <c r="H2517" s="642">
        <v>1</v>
      </c>
      <c r="I2517" s="641">
        <v>0.71</v>
      </c>
      <c r="J2517" s="641">
        <v>0.71</v>
      </c>
    </row>
    <row r="2518" spans="1:10" ht="25.5" x14ac:dyDescent="0.2">
      <c r="A2518" s="640"/>
      <c r="B2518" s="640"/>
      <c r="C2518" s="640"/>
      <c r="D2518" s="640"/>
      <c r="E2518" s="640" t="s">
        <v>13209</v>
      </c>
      <c r="F2518" s="639">
        <v>5.5199391999999996</v>
      </c>
      <c r="G2518" s="640" t="s">
        <v>13210</v>
      </c>
      <c r="H2518" s="639">
        <v>4.6399999999999997</v>
      </c>
      <c r="I2518" s="640" t="s">
        <v>13211</v>
      </c>
      <c r="J2518" s="639">
        <v>10.16</v>
      </c>
    </row>
    <row r="2519" spans="1:10" ht="15" thickBot="1" x14ac:dyDescent="0.25">
      <c r="A2519" s="640"/>
      <c r="B2519" s="640"/>
      <c r="C2519" s="640"/>
      <c r="D2519" s="640"/>
      <c r="E2519" s="640" t="s">
        <v>13212</v>
      </c>
      <c r="F2519" s="639">
        <v>3.91</v>
      </c>
      <c r="G2519" s="640"/>
      <c r="H2519" s="822" t="s">
        <v>13213</v>
      </c>
      <c r="I2519" s="822"/>
      <c r="J2519" s="639">
        <v>17.78</v>
      </c>
    </row>
    <row r="2520" spans="1:10" ht="0.95" customHeight="1" thickTop="1" x14ac:dyDescent="0.2">
      <c r="A2520" s="638"/>
      <c r="B2520" s="638"/>
      <c r="C2520" s="638"/>
      <c r="D2520" s="638"/>
      <c r="E2520" s="638"/>
      <c r="F2520" s="638"/>
      <c r="G2520" s="638"/>
      <c r="H2520" s="638"/>
      <c r="I2520" s="638"/>
      <c r="J2520" s="638"/>
    </row>
    <row r="2521" spans="1:10" ht="18" customHeight="1" x14ac:dyDescent="0.2">
      <c r="A2521" s="658" t="s">
        <v>13973</v>
      </c>
      <c r="B2521" s="656" t="s">
        <v>13186</v>
      </c>
      <c r="C2521" s="658" t="s">
        <v>13187</v>
      </c>
      <c r="D2521" s="658" t="s">
        <v>13188</v>
      </c>
      <c r="E2521" s="823" t="s">
        <v>13189</v>
      </c>
      <c r="F2521" s="823"/>
      <c r="G2521" s="657" t="s">
        <v>13190</v>
      </c>
      <c r="H2521" s="656" t="s">
        <v>13191</v>
      </c>
      <c r="I2521" s="656" t="s">
        <v>13192</v>
      </c>
      <c r="J2521" s="656" t="s">
        <v>13193</v>
      </c>
    </row>
    <row r="2522" spans="1:10" ht="24" customHeight="1" x14ac:dyDescent="0.2">
      <c r="A2522" s="654" t="s">
        <v>13194</v>
      </c>
      <c r="B2522" s="655" t="s">
        <v>13737</v>
      </c>
      <c r="C2522" s="654" t="s">
        <v>7</v>
      </c>
      <c r="D2522" s="654" t="s">
        <v>60</v>
      </c>
      <c r="E2522" s="824" t="s">
        <v>13196</v>
      </c>
      <c r="F2522" s="824"/>
      <c r="G2522" s="653" t="s">
        <v>23</v>
      </c>
      <c r="H2522" s="652">
        <v>1</v>
      </c>
      <c r="I2522" s="651">
        <v>13.33</v>
      </c>
      <c r="J2522" s="651">
        <v>13.33</v>
      </c>
    </row>
    <row r="2523" spans="1:10" ht="24" customHeight="1" x14ac:dyDescent="0.2">
      <c r="A2523" s="649" t="s">
        <v>13197</v>
      </c>
      <c r="B2523" s="650" t="s">
        <v>14095</v>
      </c>
      <c r="C2523" s="649" t="s">
        <v>7</v>
      </c>
      <c r="D2523" s="649" t="s">
        <v>3027</v>
      </c>
      <c r="E2523" s="825" t="s">
        <v>13196</v>
      </c>
      <c r="F2523" s="825"/>
      <c r="G2523" s="648" t="s">
        <v>23</v>
      </c>
      <c r="H2523" s="647">
        <v>1</v>
      </c>
      <c r="I2523" s="646">
        <v>0.24</v>
      </c>
      <c r="J2523" s="646">
        <v>0.24</v>
      </c>
    </row>
    <row r="2524" spans="1:10" ht="24" customHeight="1" x14ac:dyDescent="0.2">
      <c r="A2524" s="644" t="s">
        <v>13199</v>
      </c>
      <c r="B2524" s="645" t="s">
        <v>14096</v>
      </c>
      <c r="C2524" s="644" t="s">
        <v>7</v>
      </c>
      <c r="D2524" s="644" t="s">
        <v>5081</v>
      </c>
      <c r="E2524" s="821" t="s">
        <v>13203</v>
      </c>
      <c r="F2524" s="821"/>
      <c r="G2524" s="643" t="s">
        <v>23</v>
      </c>
      <c r="H2524" s="642">
        <v>1</v>
      </c>
      <c r="I2524" s="641">
        <v>9.2799999999999994</v>
      </c>
      <c r="J2524" s="641">
        <v>9.2799999999999994</v>
      </c>
    </row>
    <row r="2525" spans="1:10" ht="24" customHeight="1" x14ac:dyDescent="0.2">
      <c r="A2525" s="644" t="s">
        <v>13199</v>
      </c>
      <c r="B2525" s="645" t="s">
        <v>13226</v>
      </c>
      <c r="C2525" s="644" t="s">
        <v>7</v>
      </c>
      <c r="D2525" s="644" t="s">
        <v>5105</v>
      </c>
      <c r="E2525" s="821" t="s">
        <v>13206</v>
      </c>
      <c r="F2525" s="821"/>
      <c r="G2525" s="643" t="s">
        <v>23</v>
      </c>
      <c r="H2525" s="642">
        <v>1</v>
      </c>
      <c r="I2525" s="641">
        <v>0.96</v>
      </c>
      <c r="J2525" s="641">
        <v>0.96</v>
      </c>
    </row>
    <row r="2526" spans="1:10" ht="24" customHeight="1" x14ac:dyDescent="0.2">
      <c r="A2526" s="644" t="s">
        <v>13199</v>
      </c>
      <c r="B2526" s="645" t="s">
        <v>14097</v>
      </c>
      <c r="C2526" s="644" t="s">
        <v>7</v>
      </c>
      <c r="D2526" s="644" t="s">
        <v>6727</v>
      </c>
      <c r="E2526" s="821" t="s">
        <v>13201</v>
      </c>
      <c r="F2526" s="821"/>
      <c r="G2526" s="643" t="s">
        <v>23</v>
      </c>
      <c r="H2526" s="642">
        <v>1</v>
      </c>
      <c r="I2526" s="641">
        <v>0.91</v>
      </c>
      <c r="J2526" s="641">
        <v>0.91</v>
      </c>
    </row>
    <row r="2527" spans="1:10" ht="24" customHeight="1" x14ac:dyDescent="0.2">
      <c r="A2527" s="644" t="s">
        <v>13199</v>
      </c>
      <c r="B2527" s="645" t="s">
        <v>14098</v>
      </c>
      <c r="C2527" s="644" t="s">
        <v>7</v>
      </c>
      <c r="D2527" s="644" t="s">
        <v>6840</v>
      </c>
      <c r="E2527" s="821" t="s">
        <v>13201</v>
      </c>
      <c r="F2527" s="821"/>
      <c r="G2527" s="643" t="s">
        <v>23</v>
      </c>
      <c r="H2527" s="642">
        <v>1</v>
      </c>
      <c r="I2527" s="641">
        <v>0.62</v>
      </c>
      <c r="J2527" s="641">
        <v>0.62</v>
      </c>
    </row>
    <row r="2528" spans="1:10" ht="24" customHeight="1" x14ac:dyDescent="0.2">
      <c r="A2528" s="644" t="s">
        <v>13199</v>
      </c>
      <c r="B2528" s="645" t="s">
        <v>13205</v>
      </c>
      <c r="C2528" s="644" t="s">
        <v>7</v>
      </c>
      <c r="D2528" s="644" t="s">
        <v>6808</v>
      </c>
      <c r="E2528" s="821" t="s">
        <v>13206</v>
      </c>
      <c r="F2528" s="821"/>
      <c r="G2528" s="643" t="s">
        <v>23</v>
      </c>
      <c r="H2528" s="642">
        <v>1</v>
      </c>
      <c r="I2528" s="641">
        <v>0.55000000000000004</v>
      </c>
      <c r="J2528" s="641">
        <v>0.55000000000000004</v>
      </c>
    </row>
    <row r="2529" spans="1:10" ht="24" customHeight="1" x14ac:dyDescent="0.2">
      <c r="A2529" s="644" t="s">
        <v>13199</v>
      </c>
      <c r="B2529" s="645" t="s">
        <v>13207</v>
      </c>
      <c r="C2529" s="644" t="s">
        <v>7</v>
      </c>
      <c r="D2529" s="644" t="s">
        <v>8485</v>
      </c>
      <c r="E2529" s="821" t="s">
        <v>13208</v>
      </c>
      <c r="F2529" s="821"/>
      <c r="G2529" s="643" t="s">
        <v>23</v>
      </c>
      <c r="H2529" s="642">
        <v>1</v>
      </c>
      <c r="I2529" s="641">
        <v>0.06</v>
      </c>
      <c r="J2529" s="641">
        <v>0.06</v>
      </c>
    </row>
    <row r="2530" spans="1:10" ht="24" customHeight="1" x14ac:dyDescent="0.2">
      <c r="A2530" s="644" t="s">
        <v>13199</v>
      </c>
      <c r="B2530" s="645" t="s">
        <v>13229</v>
      </c>
      <c r="C2530" s="644" t="s">
        <v>7</v>
      </c>
      <c r="D2530" s="644" t="s">
        <v>9025</v>
      </c>
      <c r="E2530" s="821" t="s">
        <v>13230</v>
      </c>
      <c r="F2530" s="821"/>
      <c r="G2530" s="643" t="s">
        <v>23</v>
      </c>
      <c r="H2530" s="642">
        <v>1</v>
      </c>
      <c r="I2530" s="641">
        <v>0.71</v>
      </c>
      <c r="J2530" s="641">
        <v>0.71</v>
      </c>
    </row>
    <row r="2531" spans="1:10" ht="25.5" x14ac:dyDescent="0.2">
      <c r="A2531" s="640"/>
      <c r="B2531" s="640"/>
      <c r="C2531" s="640"/>
      <c r="D2531" s="640"/>
      <c r="E2531" s="640" t="s">
        <v>13209</v>
      </c>
      <c r="F2531" s="639">
        <v>5.1722264478974243</v>
      </c>
      <c r="G2531" s="640" t="s">
        <v>13210</v>
      </c>
      <c r="H2531" s="639">
        <v>4.3499999999999996</v>
      </c>
      <c r="I2531" s="640" t="s">
        <v>13211</v>
      </c>
      <c r="J2531" s="639">
        <v>9.52</v>
      </c>
    </row>
    <row r="2532" spans="1:10" ht="15" thickBot="1" x14ac:dyDescent="0.25">
      <c r="A2532" s="640"/>
      <c r="B2532" s="640"/>
      <c r="C2532" s="640"/>
      <c r="D2532" s="640"/>
      <c r="E2532" s="640" t="s">
        <v>13212</v>
      </c>
      <c r="F2532" s="639">
        <v>3.76</v>
      </c>
      <c r="G2532" s="640"/>
      <c r="H2532" s="822" t="s">
        <v>13213</v>
      </c>
      <c r="I2532" s="822"/>
      <c r="J2532" s="639">
        <v>17.09</v>
      </c>
    </row>
    <row r="2533" spans="1:10" ht="0.95" customHeight="1" thickTop="1" x14ac:dyDescent="0.2">
      <c r="A2533" s="638"/>
      <c r="B2533" s="638"/>
      <c r="C2533" s="638"/>
      <c r="D2533" s="638"/>
      <c r="E2533" s="638"/>
      <c r="F2533" s="638"/>
      <c r="G2533" s="638"/>
      <c r="H2533" s="638"/>
      <c r="I2533" s="638"/>
      <c r="J2533" s="638"/>
    </row>
    <row r="2534" spans="1:10" ht="18" customHeight="1" x14ac:dyDescent="0.2">
      <c r="A2534" s="658" t="s">
        <v>13973</v>
      </c>
      <c r="B2534" s="656" t="s">
        <v>13186</v>
      </c>
      <c r="C2534" s="658" t="s">
        <v>13187</v>
      </c>
      <c r="D2534" s="658" t="s">
        <v>13188</v>
      </c>
      <c r="E2534" s="823" t="s">
        <v>13189</v>
      </c>
      <c r="F2534" s="823"/>
      <c r="G2534" s="657" t="s">
        <v>13190</v>
      </c>
      <c r="H2534" s="656" t="s">
        <v>13191</v>
      </c>
      <c r="I2534" s="656" t="s">
        <v>13192</v>
      </c>
      <c r="J2534" s="656" t="s">
        <v>13193</v>
      </c>
    </row>
    <row r="2535" spans="1:10" ht="24" customHeight="1" x14ac:dyDescent="0.2">
      <c r="A2535" s="654" t="s">
        <v>13194</v>
      </c>
      <c r="B2535" s="655" t="s">
        <v>13318</v>
      </c>
      <c r="C2535" s="654" t="s">
        <v>7</v>
      </c>
      <c r="D2535" s="654" t="s">
        <v>52</v>
      </c>
      <c r="E2535" s="824" t="s">
        <v>13196</v>
      </c>
      <c r="F2535" s="824"/>
      <c r="G2535" s="653" t="s">
        <v>23</v>
      </c>
      <c r="H2535" s="652">
        <v>1</v>
      </c>
      <c r="I2535" s="651">
        <v>16.59</v>
      </c>
      <c r="J2535" s="651">
        <v>16.59</v>
      </c>
    </row>
    <row r="2536" spans="1:10" ht="24" customHeight="1" x14ac:dyDescent="0.2">
      <c r="A2536" s="649" t="s">
        <v>13197</v>
      </c>
      <c r="B2536" s="650" t="s">
        <v>14099</v>
      </c>
      <c r="C2536" s="649" t="s">
        <v>7</v>
      </c>
      <c r="D2536" s="649" t="s">
        <v>3041</v>
      </c>
      <c r="E2536" s="825" t="s">
        <v>13196</v>
      </c>
      <c r="F2536" s="825"/>
      <c r="G2536" s="648" t="s">
        <v>23</v>
      </c>
      <c r="H2536" s="647">
        <v>1</v>
      </c>
      <c r="I2536" s="646">
        <v>0.1</v>
      </c>
      <c r="J2536" s="646">
        <v>0.1</v>
      </c>
    </row>
    <row r="2537" spans="1:10" ht="24" customHeight="1" x14ac:dyDescent="0.2">
      <c r="A2537" s="644" t="s">
        <v>13199</v>
      </c>
      <c r="B2537" s="645" t="s">
        <v>13226</v>
      </c>
      <c r="C2537" s="644" t="s">
        <v>7</v>
      </c>
      <c r="D2537" s="644" t="s">
        <v>5105</v>
      </c>
      <c r="E2537" s="821" t="s">
        <v>13206</v>
      </c>
      <c r="F2537" s="821"/>
      <c r="G2537" s="643" t="s">
        <v>23</v>
      </c>
      <c r="H2537" s="642">
        <v>1</v>
      </c>
      <c r="I2537" s="641">
        <v>0.96</v>
      </c>
      <c r="J2537" s="641">
        <v>0.96</v>
      </c>
    </row>
    <row r="2538" spans="1:10" ht="24" customHeight="1" x14ac:dyDescent="0.2">
      <c r="A2538" s="644" t="s">
        <v>13199</v>
      </c>
      <c r="B2538" s="645" t="s">
        <v>14100</v>
      </c>
      <c r="C2538" s="644" t="s">
        <v>7</v>
      </c>
      <c r="D2538" s="644" t="s">
        <v>5834</v>
      </c>
      <c r="E2538" s="821" t="s">
        <v>13203</v>
      </c>
      <c r="F2538" s="821"/>
      <c r="G2538" s="643" t="s">
        <v>23</v>
      </c>
      <c r="H2538" s="642">
        <v>1</v>
      </c>
      <c r="I2538" s="641">
        <v>12.78</v>
      </c>
      <c r="J2538" s="641">
        <v>12.78</v>
      </c>
    </row>
    <row r="2539" spans="1:10" ht="24" customHeight="1" x14ac:dyDescent="0.2">
      <c r="A2539" s="644" t="s">
        <v>13199</v>
      </c>
      <c r="B2539" s="645" t="s">
        <v>14093</v>
      </c>
      <c r="C2539" s="644" t="s">
        <v>7</v>
      </c>
      <c r="D2539" s="644" t="s">
        <v>6725</v>
      </c>
      <c r="E2539" s="821" t="s">
        <v>13201</v>
      </c>
      <c r="F2539" s="821"/>
      <c r="G2539" s="643" t="s">
        <v>23</v>
      </c>
      <c r="H2539" s="642">
        <v>1</v>
      </c>
      <c r="I2539" s="641">
        <v>1.05</v>
      </c>
      <c r="J2539" s="641">
        <v>1.05</v>
      </c>
    </row>
    <row r="2540" spans="1:10" ht="24" customHeight="1" x14ac:dyDescent="0.2">
      <c r="A2540" s="644" t="s">
        <v>13199</v>
      </c>
      <c r="B2540" s="645" t="s">
        <v>14094</v>
      </c>
      <c r="C2540" s="644" t="s">
        <v>7</v>
      </c>
      <c r="D2540" s="644" t="s">
        <v>6838</v>
      </c>
      <c r="E2540" s="821" t="s">
        <v>13201</v>
      </c>
      <c r="F2540" s="821"/>
      <c r="G2540" s="643" t="s">
        <v>23</v>
      </c>
      <c r="H2540" s="642">
        <v>1</v>
      </c>
      <c r="I2540" s="641">
        <v>0.38</v>
      </c>
      <c r="J2540" s="641">
        <v>0.38</v>
      </c>
    </row>
    <row r="2541" spans="1:10" ht="24" customHeight="1" x14ac:dyDescent="0.2">
      <c r="A2541" s="644" t="s">
        <v>13199</v>
      </c>
      <c r="B2541" s="645" t="s">
        <v>13205</v>
      </c>
      <c r="C2541" s="644" t="s">
        <v>7</v>
      </c>
      <c r="D2541" s="644" t="s">
        <v>6808</v>
      </c>
      <c r="E2541" s="821" t="s">
        <v>13206</v>
      </c>
      <c r="F2541" s="821"/>
      <c r="G2541" s="643" t="s">
        <v>23</v>
      </c>
      <c r="H2541" s="642">
        <v>1</v>
      </c>
      <c r="I2541" s="641">
        <v>0.55000000000000004</v>
      </c>
      <c r="J2541" s="641">
        <v>0.55000000000000004</v>
      </c>
    </row>
    <row r="2542" spans="1:10" ht="24" customHeight="1" x14ac:dyDescent="0.2">
      <c r="A2542" s="644" t="s">
        <v>13199</v>
      </c>
      <c r="B2542" s="645" t="s">
        <v>13207</v>
      </c>
      <c r="C2542" s="644" t="s">
        <v>7</v>
      </c>
      <c r="D2542" s="644" t="s">
        <v>8485</v>
      </c>
      <c r="E2542" s="821" t="s">
        <v>13208</v>
      </c>
      <c r="F2542" s="821"/>
      <c r="G2542" s="643" t="s">
        <v>23</v>
      </c>
      <c r="H2542" s="642">
        <v>1</v>
      </c>
      <c r="I2542" s="641">
        <v>0.06</v>
      </c>
      <c r="J2542" s="641">
        <v>0.06</v>
      </c>
    </row>
    <row r="2543" spans="1:10" ht="24" customHeight="1" x14ac:dyDescent="0.2">
      <c r="A2543" s="644" t="s">
        <v>13199</v>
      </c>
      <c r="B2543" s="645" t="s">
        <v>13229</v>
      </c>
      <c r="C2543" s="644" t="s">
        <v>7</v>
      </c>
      <c r="D2543" s="644" t="s">
        <v>9025</v>
      </c>
      <c r="E2543" s="821" t="s">
        <v>13230</v>
      </c>
      <c r="F2543" s="821"/>
      <c r="G2543" s="643" t="s">
        <v>23</v>
      </c>
      <c r="H2543" s="642">
        <v>1</v>
      </c>
      <c r="I2543" s="641">
        <v>0.71</v>
      </c>
      <c r="J2543" s="641">
        <v>0.71</v>
      </c>
    </row>
    <row r="2544" spans="1:10" ht="25.5" x14ac:dyDescent="0.2">
      <c r="A2544" s="640"/>
      <c r="B2544" s="640"/>
      <c r="C2544" s="640"/>
      <c r="D2544" s="640"/>
      <c r="E2544" s="640" t="s">
        <v>13209</v>
      </c>
      <c r="F2544" s="639">
        <v>6.9977181000000002</v>
      </c>
      <c r="G2544" s="640" t="s">
        <v>13210</v>
      </c>
      <c r="H2544" s="639">
        <v>5.88</v>
      </c>
      <c r="I2544" s="640" t="s">
        <v>13211</v>
      </c>
      <c r="J2544" s="639">
        <v>12.88</v>
      </c>
    </row>
    <row r="2545" spans="1:10" ht="15" thickBot="1" x14ac:dyDescent="0.25">
      <c r="A2545" s="640"/>
      <c r="B2545" s="640"/>
      <c r="C2545" s="640"/>
      <c r="D2545" s="640"/>
      <c r="E2545" s="640" t="s">
        <v>13212</v>
      </c>
      <c r="F2545" s="639">
        <v>4.68</v>
      </c>
      <c r="G2545" s="640"/>
      <c r="H2545" s="822" t="s">
        <v>13213</v>
      </c>
      <c r="I2545" s="822"/>
      <c r="J2545" s="639">
        <v>21.27</v>
      </c>
    </row>
    <row r="2546" spans="1:10" ht="0.95" customHeight="1" thickTop="1" x14ac:dyDescent="0.2">
      <c r="A2546" s="638"/>
      <c r="B2546" s="638"/>
      <c r="C2546" s="638"/>
      <c r="D2546" s="638"/>
      <c r="E2546" s="638"/>
      <c r="F2546" s="638"/>
      <c r="G2546" s="638"/>
      <c r="H2546" s="638"/>
      <c r="I2546" s="638"/>
      <c r="J2546" s="638"/>
    </row>
    <row r="2547" spans="1:10" ht="18" customHeight="1" x14ac:dyDescent="0.2">
      <c r="A2547" s="658" t="s">
        <v>13973</v>
      </c>
      <c r="B2547" s="656" t="s">
        <v>13186</v>
      </c>
      <c r="C2547" s="658" t="s">
        <v>13187</v>
      </c>
      <c r="D2547" s="658" t="s">
        <v>13188</v>
      </c>
      <c r="E2547" s="823" t="s">
        <v>13189</v>
      </c>
      <c r="F2547" s="823"/>
      <c r="G2547" s="657" t="s">
        <v>13190</v>
      </c>
      <c r="H2547" s="656" t="s">
        <v>13191</v>
      </c>
      <c r="I2547" s="656" t="s">
        <v>13192</v>
      </c>
      <c r="J2547" s="656" t="s">
        <v>13193</v>
      </c>
    </row>
    <row r="2548" spans="1:10" ht="24" customHeight="1" x14ac:dyDescent="0.2">
      <c r="A2548" s="654" t="s">
        <v>13194</v>
      </c>
      <c r="B2548" s="655" t="s">
        <v>13334</v>
      </c>
      <c r="C2548" s="654" t="s">
        <v>7</v>
      </c>
      <c r="D2548" s="654" t="s">
        <v>188</v>
      </c>
      <c r="E2548" s="824" t="s">
        <v>13196</v>
      </c>
      <c r="F2548" s="824"/>
      <c r="G2548" s="653" t="s">
        <v>23</v>
      </c>
      <c r="H2548" s="652">
        <v>1</v>
      </c>
      <c r="I2548" s="651">
        <v>17.54</v>
      </c>
      <c r="J2548" s="651">
        <v>17.54</v>
      </c>
    </row>
    <row r="2549" spans="1:10" ht="24" customHeight="1" x14ac:dyDescent="0.2">
      <c r="A2549" s="649" t="s">
        <v>13197</v>
      </c>
      <c r="B2549" s="650" t="s">
        <v>14101</v>
      </c>
      <c r="C2549" s="649" t="s">
        <v>7</v>
      </c>
      <c r="D2549" s="649" t="s">
        <v>3048</v>
      </c>
      <c r="E2549" s="825" t="s">
        <v>13196</v>
      </c>
      <c r="F2549" s="825"/>
      <c r="G2549" s="648" t="s">
        <v>23</v>
      </c>
      <c r="H2549" s="647">
        <v>1</v>
      </c>
      <c r="I2549" s="646">
        <v>0.2</v>
      </c>
      <c r="J2549" s="646">
        <v>0.2</v>
      </c>
    </row>
    <row r="2550" spans="1:10" ht="24" customHeight="1" x14ac:dyDescent="0.2">
      <c r="A2550" s="644" t="s">
        <v>13199</v>
      </c>
      <c r="B2550" s="645" t="s">
        <v>13226</v>
      </c>
      <c r="C2550" s="644" t="s">
        <v>7</v>
      </c>
      <c r="D2550" s="644" t="s">
        <v>5105</v>
      </c>
      <c r="E2550" s="821" t="s">
        <v>13206</v>
      </c>
      <c r="F2550" s="821"/>
      <c r="G2550" s="643" t="s">
        <v>23</v>
      </c>
      <c r="H2550" s="642">
        <v>1</v>
      </c>
      <c r="I2550" s="641">
        <v>0.96</v>
      </c>
      <c r="J2550" s="641">
        <v>0.96</v>
      </c>
    </row>
    <row r="2551" spans="1:10" ht="24" customHeight="1" x14ac:dyDescent="0.2">
      <c r="A2551" s="644" t="s">
        <v>13199</v>
      </c>
      <c r="B2551" s="645" t="s">
        <v>13970</v>
      </c>
      <c r="C2551" s="644" t="s">
        <v>7</v>
      </c>
      <c r="D2551" s="644" t="s">
        <v>6849</v>
      </c>
      <c r="E2551" s="821" t="s">
        <v>13201</v>
      </c>
      <c r="F2551" s="821"/>
      <c r="G2551" s="643" t="s">
        <v>23</v>
      </c>
      <c r="H2551" s="642">
        <v>1</v>
      </c>
      <c r="I2551" s="641">
        <v>0.57999999999999996</v>
      </c>
      <c r="J2551" s="641">
        <v>0.57999999999999996</v>
      </c>
    </row>
    <row r="2552" spans="1:10" ht="24" customHeight="1" x14ac:dyDescent="0.2">
      <c r="A2552" s="644" t="s">
        <v>13199</v>
      </c>
      <c r="B2552" s="645" t="s">
        <v>13205</v>
      </c>
      <c r="C2552" s="644" t="s">
        <v>7</v>
      </c>
      <c r="D2552" s="644" t="s">
        <v>6808</v>
      </c>
      <c r="E2552" s="821" t="s">
        <v>13206</v>
      </c>
      <c r="F2552" s="821"/>
      <c r="G2552" s="643" t="s">
        <v>23</v>
      </c>
      <c r="H2552" s="642">
        <v>1</v>
      </c>
      <c r="I2552" s="641">
        <v>0.55000000000000004</v>
      </c>
      <c r="J2552" s="641">
        <v>0.55000000000000004</v>
      </c>
    </row>
    <row r="2553" spans="1:10" ht="24" customHeight="1" x14ac:dyDescent="0.2">
      <c r="A2553" s="644" t="s">
        <v>13199</v>
      </c>
      <c r="B2553" s="645" t="s">
        <v>13971</v>
      </c>
      <c r="C2553" s="644" t="s">
        <v>7</v>
      </c>
      <c r="D2553" s="644" t="s">
        <v>6736</v>
      </c>
      <c r="E2553" s="821" t="s">
        <v>13201</v>
      </c>
      <c r="F2553" s="821"/>
      <c r="G2553" s="643" t="s">
        <v>23</v>
      </c>
      <c r="H2553" s="642">
        <v>1</v>
      </c>
      <c r="I2553" s="641">
        <v>0.95</v>
      </c>
      <c r="J2553" s="641">
        <v>0.95</v>
      </c>
    </row>
    <row r="2554" spans="1:10" ht="24" customHeight="1" x14ac:dyDescent="0.2">
      <c r="A2554" s="644" t="s">
        <v>13199</v>
      </c>
      <c r="B2554" s="645" t="s">
        <v>14102</v>
      </c>
      <c r="C2554" s="644" t="s">
        <v>7</v>
      </c>
      <c r="D2554" s="644" t="s">
        <v>7080</v>
      </c>
      <c r="E2554" s="821" t="s">
        <v>13203</v>
      </c>
      <c r="F2554" s="821"/>
      <c r="G2554" s="643" t="s">
        <v>23</v>
      </c>
      <c r="H2554" s="642">
        <v>1</v>
      </c>
      <c r="I2554" s="641">
        <v>13.53</v>
      </c>
      <c r="J2554" s="641">
        <v>13.53</v>
      </c>
    </row>
    <row r="2555" spans="1:10" ht="24" customHeight="1" x14ac:dyDescent="0.2">
      <c r="A2555" s="644" t="s">
        <v>13199</v>
      </c>
      <c r="B2555" s="645" t="s">
        <v>13207</v>
      </c>
      <c r="C2555" s="644" t="s">
        <v>7</v>
      </c>
      <c r="D2555" s="644" t="s">
        <v>8485</v>
      </c>
      <c r="E2555" s="821" t="s">
        <v>13208</v>
      </c>
      <c r="F2555" s="821"/>
      <c r="G2555" s="643" t="s">
        <v>23</v>
      </c>
      <c r="H2555" s="642">
        <v>1</v>
      </c>
      <c r="I2555" s="641">
        <v>0.06</v>
      </c>
      <c r="J2555" s="641">
        <v>0.06</v>
      </c>
    </row>
    <row r="2556" spans="1:10" ht="24" customHeight="1" x14ac:dyDescent="0.2">
      <c r="A2556" s="644" t="s">
        <v>13199</v>
      </c>
      <c r="B2556" s="645" t="s">
        <v>13229</v>
      </c>
      <c r="C2556" s="644" t="s">
        <v>7</v>
      </c>
      <c r="D2556" s="644" t="s">
        <v>9025</v>
      </c>
      <c r="E2556" s="821" t="s">
        <v>13230</v>
      </c>
      <c r="F2556" s="821"/>
      <c r="G2556" s="643" t="s">
        <v>23</v>
      </c>
      <c r="H2556" s="642">
        <v>1</v>
      </c>
      <c r="I2556" s="641">
        <v>0.71</v>
      </c>
      <c r="J2556" s="641">
        <v>0.71</v>
      </c>
    </row>
    <row r="2557" spans="1:10" ht="25.5" x14ac:dyDescent="0.2">
      <c r="A2557" s="640"/>
      <c r="B2557" s="640"/>
      <c r="C2557" s="640"/>
      <c r="D2557" s="640"/>
      <c r="E2557" s="640" t="s">
        <v>13209</v>
      </c>
      <c r="F2557" s="639">
        <v>7.4595241000000003</v>
      </c>
      <c r="G2557" s="640" t="s">
        <v>13210</v>
      </c>
      <c r="H2557" s="639">
        <v>6.27</v>
      </c>
      <c r="I2557" s="640" t="s">
        <v>13211</v>
      </c>
      <c r="J2557" s="639">
        <v>13.73</v>
      </c>
    </row>
    <row r="2558" spans="1:10" ht="15" thickBot="1" x14ac:dyDescent="0.25">
      <c r="A2558" s="640"/>
      <c r="B2558" s="640"/>
      <c r="C2558" s="640"/>
      <c r="D2558" s="640"/>
      <c r="E2558" s="640" t="s">
        <v>13212</v>
      </c>
      <c r="F2558" s="639">
        <v>4.95</v>
      </c>
      <c r="G2558" s="640"/>
      <c r="H2558" s="822" t="s">
        <v>13213</v>
      </c>
      <c r="I2558" s="822"/>
      <c r="J2558" s="639">
        <v>22.49</v>
      </c>
    </row>
    <row r="2559" spans="1:10" ht="0.95" customHeight="1" thickTop="1" x14ac:dyDescent="0.2">
      <c r="A2559" s="638"/>
      <c r="B2559" s="638"/>
      <c r="C2559" s="638"/>
      <c r="D2559" s="638"/>
      <c r="E2559" s="638"/>
      <c r="F2559" s="638"/>
      <c r="G2559" s="638"/>
      <c r="H2559" s="638"/>
      <c r="I2559" s="638"/>
      <c r="J2559" s="638"/>
    </row>
    <row r="2560" spans="1:10" ht="18" customHeight="1" x14ac:dyDescent="0.2">
      <c r="A2560" s="658" t="s">
        <v>13973</v>
      </c>
      <c r="B2560" s="656" t="s">
        <v>13186</v>
      </c>
      <c r="C2560" s="658" t="s">
        <v>13187</v>
      </c>
      <c r="D2560" s="658" t="s">
        <v>13188</v>
      </c>
      <c r="E2560" s="823" t="s">
        <v>13189</v>
      </c>
      <c r="F2560" s="823"/>
      <c r="G2560" s="657" t="s">
        <v>13190</v>
      </c>
      <c r="H2560" s="656" t="s">
        <v>13191</v>
      </c>
      <c r="I2560" s="656" t="s">
        <v>13192</v>
      </c>
      <c r="J2560" s="656" t="s">
        <v>13193</v>
      </c>
    </row>
    <row r="2561" spans="1:10" ht="24" customHeight="1" x14ac:dyDescent="0.2">
      <c r="A2561" s="654" t="s">
        <v>13194</v>
      </c>
      <c r="B2561" s="655" t="s">
        <v>14103</v>
      </c>
      <c r="C2561" s="654" t="s">
        <v>7</v>
      </c>
      <c r="D2561" s="654" t="s">
        <v>182</v>
      </c>
      <c r="E2561" s="824" t="s">
        <v>13196</v>
      </c>
      <c r="F2561" s="824"/>
      <c r="G2561" s="653" t="s">
        <v>23</v>
      </c>
      <c r="H2561" s="652">
        <v>1</v>
      </c>
      <c r="I2561" s="651">
        <v>19.52</v>
      </c>
      <c r="J2561" s="651">
        <v>19.52</v>
      </c>
    </row>
    <row r="2562" spans="1:10" ht="24" customHeight="1" x14ac:dyDescent="0.2">
      <c r="A2562" s="649" t="s">
        <v>13197</v>
      </c>
      <c r="B2562" s="650" t="s">
        <v>14104</v>
      </c>
      <c r="C2562" s="649" t="s">
        <v>7</v>
      </c>
      <c r="D2562" s="649" t="s">
        <v>3038</v>
      </c>
      <c r="E2562" s="825" t="s">
        <v>13196</v>
      </c>
      <c r="F2562" s="825"/>
      <c r="G2562" s="648" t="s">
        <v>23</v>
      </c>
      <c r="H2562" s="647">
        <v>1</v>
      </c>
      <c r="I2562" s="646">
        <v>0.16</v>
      </c>
      <c r="J2562" s="646">
        <v>0.16</v>
      </c>
    </row>
    <row r="2563" spans="1:10" ht="24" customHeight="1" x14ac:dyDescent="0.2">
      <c r="A2563" s="644" t="s">
        <v>13199</v>
      </c>
      <c r="B2563" s="645" t="s">
        <v>13226</v>
      </c>
      <c r="C2563" s="644" t="s">
        <v>7</v>
      </c>
      <c r="D2563" s="644" t="s">
        <v>5105</v>
      </c>
      <c r="E2563" s="821" t="s">
        <v>13206</v>
      </c>
      <c r="F2563" s="821"/>
      <c r="G2563" s="643" t="s">
        <v>23</v>
      </c>
      <c r="H2563" s="642">
        <v>1</v>
      </c>
      <c r="I2563" s="641">
        <v>0.96</v>
      </c>
      <c r="J2563" s="641">
        <v>0.96</v>
      </c>
    </row>
    <row r="2564" spans="1:10" ht="24" customHeight="1" x14ac:dyDescent="0.2">
      <c r="A2564" s="644" t="s">
        <v>13199</v>
      </c>
      <c r="B2564" s="645" t="s">
        <v>14105</v>
      </c>
      <c r="C2564" s="644" t="s">
        <v>7</v>
      </c>
      <c r="D2564" s="644" t="s">
        <v>5729</v>
      </c>
      <c r="E2564" s="821" t="s">
        <v>13203</v>
      </c>
      <c r="F2564" s="821"/>
      <c r="G2564" s="643" t="s">
        <v>23</v>
      </c>
      <c r="H2564" s="642">
        <v>1</v>
      </c>
      <c r="I2564" s="641">
        <v>15.55</v>
      </c>
      <c r="J2564" s="641">
        <v>15.55</v>
      </c>
    </row>
    <row r="2565" spans="1:10" ht="24" customHeight="1" x14ac:dyDescent="0.2">
      <c r="A2565" s="644" t="s">
        <v>13199</v>
      </c>
      <c r="B2565" s="645" t="s">
        <v>13970</v>
      </c>
      <c r="C2565" s="644" t="s">
        <v>7</v>
      </c>
      <c r="D2565" s="644" t="s">
        <v>6849</v>
      </c>
      <c r="E2565" s="821" t="s">
        <v>13201</v>
      </c>
      <c r="F2565" s="821"/>
      <c r="G2565" s="643" t="s">
        <v>23</v>
      </c>
      <c r="H2565" s="642">
        <v>1</v>
      </c>
      <c r="I2565" s="641">
        <v>0.57999999999999996</v>
      </c>
      <c r="J2565" s="641">
        <v>0.57999999999999996</v>
      </c>
    </row>
    <row r="2566" spans="1:10" ht="24" customHeight="1" x14ac:dyDescent="0.2">
      <c r="A2566" s="644" t="s">
        <v>13199</v>
      </c>
      <c r="B2566" s="645" t="s">
        <v>13205</v>
      </c>
      <c r="C2566" s="644" t="s">
        <v>7</v>
      </c>
      <c r="D2566" s="644" t="s">
        <v>6808</v>
      </c>
      <c r="E2566" s="821" t="s">
        <v>13206</v>
      </c>
      <c r="F2566" s="821"/>
      <c r="G2566" s="643" t="s">
        <v>23</v>
      </c>
      <c r="H2566" s="642">
        <v>1</v>
      </c>
      <c r="I2566" s="641">
        <v>0.55000000000000004</v>
      </c>
      <c r="J2566" s="641">
        <v>0.55000000000000004</v>
      </c>
    </row>
    <row r="2567" spans="1:10" ht="24" customHeight="1" x14ac:dyDescent="0.2">
      <c r="A2567" s="644" t="s">
        <v>13199</v>
      </c>
      <c r="B2567" s="645" t="s">
        <v>13971</v>
      </c>
      <c r="C2567" s="644" t="s">
        <v>7</v>
      </c>
      <c r="D2567" s="644" t="s">
        <v>6736</v>
      </c>
      <c r="E2567" s="821" t="s">
        <v>13201</v>
      </c>
      <c r="F2567" s="821"/>
      <c r="G2567" s="643" t="s">
        <v>23</v>
      </c>
      <c r="H2567" s="642">
        <v>1</v>
      </c>
      <c r="I2567" s="641">
        <v>0.95</v>
      </c>
      <c r="J2567" s="641">
        <v>0.95</v>
      </c>
    </row>
    <row r="2568" spans="1:10" ht="24" customHeight="1" x14ac:dyDescent="0.2">
      <c r="A2568" s="644" t="s">
        <v>13199</v>
      </c>
      <c r="B2568" s="645" t="s">
        <v>13207</v>
      </c>
      <c r="C2568" s="644" t="s">
        <v>7</v>
      </c>
      <c r="D2568" s="644" t="s">
        <v>8485</v>
      </c>
      <c r="E2568" s="821" t="s">
        <v>13208</v>
      </c>
      <c r="F2568" s="821"/>
      <c r="G2568" s="643" t="s">
        <v>23</v>
      </c>
      <c r="H2568" s="642">
        <v>1</v>
      </c>
      <c r="I2568" s="641">
        <v>0.06</v>
      </c>
      <c r="J2568" s="641">
        <v>0.06</v>
      </c>
    </row>
    <row r="2569" spans="1:10" ht="24" customHeight="1" x14ac:dyDescent="0.2">
      <c r="A2569" s="644" t="s">
        <v>13199</v>
      </c>
      <c r="B2569" s="645" t="s">
        <v>13229</v>
      </c>
      <c r="C2569" s="644" t="s">
        <v>7</v>
      </c>
      <c r="D2569" s="644" t="s">
        <v>9025</v>
      </c>
      <c r="E2569" s="821" t="s">
        <v>13230</v>
      </c>
      <c r="F2569" s="821"/>
      <c r="G2569" s="643" t="s">
        <v>23</v>
      </c>
      <c r="H2569" s="642">
        <v>1</v>
      </c>
      <c r="I2569" s="641">
        <v>0.71</v>
      </c>
      <c r="J2569" s="641">
        <v>0.71</v>
      </c>
    </row>
    <row r="2570" spans="1:10" ht="25.5" x14ac:dyDescent="0.2">
      <c r="A2570" s="640"/>
      <c r="B2570" s="640"/>
      <c r="C2570" s="640"/>
      <c r="D2570" s="640"/>
      <c r="E2570" s="640" t="s">
        <v>13209</v>
      </c>
      <c r="F2570" s="639">
        <v>8.5352601999999997</v>
      </c>
      <c r="G2570" s="640" t="s">
        <v>13210</v>
      </c>
      <c r="H2570" s="639">
        <v>7.17</v>
      </c>
      <c r="I2570" s="640" t="s">
        <v>13211</v>
      </c>
      <c r="J2570" s="639">
        <v>15.71</v>
      </c>
    </row>
    <row r="2571" spans="1:10" ht="15" thickBot="1" x14ac:dyDescent="0.25">
      <c r="A2571" s="640"/>
      <c r="B2571" s="640"/>
      <c r="C2571" s="640"/>
      <c r="D2571" s="640"/>
      <c r="E2571" s="640" t="s">
        <v>13212</v>
      </c>
      <c r="F2571" s="639">
        <v>5.51</v>
      </c>
      <c r="G2571" s="640"/>
      <c r="H2571" s="822" t="s">
        <v>13213</v>
      </c>
      <c r="I2571" s="822"/>
      <c r="J2571" s="639">
        <v>25.03</v>
      </c>
    </row>
    <row r="2572" spans="1:10" ht="0.95" customHeight="1" thickTop="1" x14ac:dyDescent="0.2">
      <c r="A2572" s="638"/>
      <c r="B2572" s="638"/>
      <c r="C2572" s="638"/>
      <c r="D2572" s="638"/>
      <c r="E2572" s="638"/>
      <c r="F2572" s="638"/>
      <c r="G2572" s="638"/>
      <c r="H2572" s="638"/>
      <c r="I2572" s="638"/>
      <c r="J2572" s="638"/>
    </row>
    <row r="2573" spans="1:10" ht="18" customHeight="1" x14ac:dyDescent="0.2">
      <c r="A2573" s="658" t="s">
        <v>13973</v>
      </c>
      <c r="B2573" s="656" t="s">
        <v>13186</v>
      </c>
      <c r="C2573" s="658" t="s">
        <v>13187</v>
      </c>
      <c r="D2573" s="658" t="s">
        <v>13188</v>
      </c>
      <c r="E2573" s="823" t="s">
        <v>13189</v>
      </c>
      <c r="F2573" s="823"/>
      <c r="G2573" s="657" t="s">
        <v>13190</v>
      </c>
      <c r="H2573" s="656" t="s">
        <v>13191</v>
      </c>
      <c r="I2573" s="656" t="s">
        <v>13192</v>
      </c>
      <c r="J2573" s="656" t="s">
        <v>13193</v>
      </c>
    </row>
    <row r="2574" spans="1:10" ht="24" customHeight="1" x14ac:dyDescent="0.2">
      <c r="A2574" s="654" t="s">
        <v>13194</v>
      </c>
      <c r="B2574" s="655" t="s">
        <v>13277</v>
      </c>
      <c r="C2574" s="654" t="s">
        <v>7</v>
      </c>
      <c r="D2574" s="654" t="s">
        <v>58</v>
      </c>
      <c r="E2574" s="824" t="s">
        <v>13196</v>
      </c>
      <c r="F2574" s="824"/>
      <c r="G2574" s="653" t="s">
        <v>23</v>
      </c>
      <c r="H2574" s="652">
        <v>1</v>
      </c>
      <c r="I2574" s="651">
        <v>17.38</v>
      </c>
      <c r="J2574" s="651">
        <v>17.38</v>
      </c>
    </row>
    <row r="2575" spans="1:10" ht="24" customHeight="1" x14ac:dyDescent="0.2">
      <c r="A2575" s="649" t="s">
        <v>13197</v>
      </c>
      <c r="B2575" s="650" t="s">
        <v>14106</v>
      </c>
      <c r="C2575" s="649" t="s">
        <v>7</v>
      </c>
      <c r="D2575" s="649" t="s">
        <v>3043</v>
      </c>
      <c r="E2575" s="825" t="s">
        <v>13196</v>
      </c>
      <c r="F2575" s="825"/>
      <c r="G2575" s="648" t="s">
        <v>23</v>
      </c>
      <c r="H2575" s="647">
        <v>1</v>
      </c>
      <c r="I2575" s="646">
        <v>0.35</v>
      </c>
      <c r="J2575" s="646">
        <v>0.35</v>
      </c>
    </row>
    <row r="2576" spans="1:10" ht="24" customHeight="1" x14ac:dyDescent="0.2">
      <c r="A2576" s="644" t="s">
        <v>13199</v>
      </c>
      <c r="B2576" s="645" t="s">
        <v>13226</v>
      </c>
      <c r="C2576" s="644" t="s">
        <v>7</v>
      </c>
      <c r="D2576" s="644" t="s">
        <v>5105</v>
      </c>
      <c r="E2576" s="821" t="s">
        <v>13206</v>
      </c>
      <c r="F2576" s="821"/>
      <c r="G2576" s="643" t="s">
        <v>23</v>
      </c>
      <c r="H2576" s="642">
        <v>1</v>
      </c>
      <c r="I2576" s="641">
        <v>0.96</v>
      </c>
      <c r="J2576" s="641">
        <v>0.96</v>
      </c>
    </row>
    <row r="2577" spans="1:10" ht="24" customHeight="1" x14ac:dyDescent="0.2">
      <c r="A2577" s="644" t="s">
        <v>13199</v>
      </c>
      <c r="B2577" s="645" t="s">
        <v>14107</v>
      </c>
      <c r="C2577" s="644" t="s">
        <v>7</v>
      </c>
      <c r="D2577" s="644" t="s">
        <v>6623</v>
      </c>
      <c r="E2577" s="821" t="s">
        <v>13203</v>
      </c>
      <c r="F2577" s="821"/>
      <c r="G2577" s="643" t="s">
        <v>23</v>
      </c>
      <c r="H2577" s="642">
        <v>1</v>
      </c>
      <c r="I2577" s="641">
        <v>13.22</v>
      </c>
      <c r="J2577" s="641">
        <v>13.22</v>
      </c>
    </row>
    <row r="2578" spans="1:10" ht="24" customHeight="1" x14ac:dyDescent="0.2">
      <c r="A2578" s="644" t="s">
        <v>13199</v>
      </c>
      <c r="B2578" s="645" t="s">
        <v>14097</v>
      </c>
      <c r="C2578" s="644" t="s">
        <v>7</v>
      </c>
      <c r="D2578" s="644" t="s">
        <v>6727</v>
      </c>
      <c r="E2578" s="821" t="s">
        <v>13201</v>
      </c>
      <c r="F2578" s="821"/>
      <c r="G2578" s="643" t="s">
        <v>23</v>
      </c>
      <c r="H2578" s="642">
        <v>1</v>
      </c>
      <c r="I2578" s="641">
        <v>0.91</v>
      </c>
      <c r="J2578" s="641">
        <v>0.91</v>
      </c>
    </row>
    <row r="2579" spans="1:10" ht="24" customHeight="1" x14ac:dyDescent="0.2">
      <c r="A2579" s="644" t="s">
        <v>13199</v>
      </c>
      <c r="B2579" s="645" t="s">
        <v>14098</v>
      </c>
      <c r="C2579" s="644" t="s">
        <v>7</v>
      </c>
      <c r="D2579" s="644" t="s">
        <v>6840</v>
      </c>
      <c r="E2579" s="821" t="s">
        <v>13201</v>
      </c>
      <c r="F2579" s="821"/>
      <c r="G2579" s="643" t="s">
        <v>23</v>
      </c>
      <c r="H2579" s="642">
        <v>1</v>
      </c>
      <c r="I2579" s="641">
        <v>0.62</v>
      </c>
      <c r="J2579" s="641">
        <v>0.62</v>
      </c>
    </row>
    <row r="2580" spans="1:10" ht="24" customHeight="1" x14ac:dyDescent="0.2">
      <c r="A2580" s="644" t="s">
        <v>13199</v>
      </c>
      <c r="B2580" s="645" t="s">
        <v>13205</v>
      </c>
      <c r="C2580" s="644" t="s">
        <v>7</v>
      </c>
      <c r="D2580" s="644" t="s">
        <v>6808</v>
      </c>
      <c r="E2580" s="821" t="s">
        <v>13206</v>
      </c>
      <c r="F2580" s="821"/>
      <c r="G2580" s="643" t="s">
        <v>23</v>
      </c>
      <c r="H2580" s="642">
        <v>1</v>
      </c>
      <c r="I2580" s="641">
        <v>0.55000000000000004</v>
      </c>
      <c r="J2580" s="641">
        <v>0.55000000000000004</v>
      </c>
    </row>
    <row r="2581" spans="1:10" ht="24" customHeight="1" x14ac:dyDescent="0.2">
      <c r="A2581" s="644" t="s">
        <v>13199</v>
      </c>
      <c r="B2581" s="645" t="s">
        <v>13207</v>
      </c>
      <c r="C2581" s="644" t="s">
        <v>7</v>
      </c>
      <c r="D2581" s="644" t="s">
        <v>8485</v>
      </c>
      <c r="E2581" s="821" t="s">
        <v>13208</v>
      </c>
      <c r="F2581" s="821"/>
      <c r="G2581" s="643" t="s">
        <v>23</v>
      </c>
      <c r="H2581" s="642">
        <v>1</v>
      </c>
      <c r="I2581" s="641">
        <v>0.06</v>
      </c>
      <c r="J2581" s="641">
        <v>0.06</v>
      </c>
    </row>
    <row r="2582" spans="1:10" ht="24" customHeight="1" x14ac:dyDescent="0.2">
      <c r="A2582" s="644" t="s">
        <v>13199</v>
      </c>
      <c r="B2582" s="645" t="s">
        <v>13229</v>
      </c>
      <c r="C2582" s="644" t="s">
        <v>7</v>
      </c>
      <c r="D2582" s="644" t="s">
        <v>9025</v>
      </c>
      <c r="E2582" s="821" t="s">
        <v>13230</v>
      </c>
      <c r="F2582" s="821"/>
      <c r="G2582" s="643" t="s">
        <v>23</v>
      </c>
      <c r="H2582" s="642">
        <v>1</v>
      </c>
      <c r="I2582" s="641">
        <v>0.71</v>
      </c>
      <c r="J2582" s="641">
        <v>0.71</v>
      </c>
    </row>
    <row r="2583" spans="1:10" ht="25.5" x14ac:dyDescent="0.2">
      <c r="A2583" s="640"/>
      <c r="B2583" s="640"/>
      <c r="C2583" s="640"/>
      <c r="D2583" s="640"/>
      <c r="E2583" s="640" t="s">
        <v>13209</v>
      </c>
      <c r="F2583" s="639">
        <v>7.3725959000000003</v>
      </c>
      <c r="G2583" s="640" t="s">
        <v>13210</v>
      </c>
      <c r="H2583" s="639">
        <v>6.2</v>
      </c>
      <c r="I2583" s="640" t="s">
        <v>13211</v>
      </c>
      <c r="J2583" s="639">
        <v>13.57</v>
      </c>
    </row>
    <row r="2584" spans="1:10" ht="15" thickBot="1" x14ac:dyDescent="0.25">
      <c r="A2584" s="640"/>
      <c r="B2584" s="640"/>
      <c r="C2584" s="640"/>
      <c r="D2584" s="640"/>
      <c r="E2584" s="640" t="s">
        <v>13212</v>
      </c>
      <c r="F2584" s="639">
        <v>4.9000000000000004</v>
      </c>
      <c r="G2584" s="640"/>
      <c r="H2584" s="822" t="s">
        <v>13213</v>
      </c>
      <c r="I2584" s="822"/>
      <c r="J2584" s="639">
        <v>22.28</v>
      </c>
    </row>
    <row r="2585" spans="1:10" ht="0.95" customHeight="1" thickTop="1" x14ac:dyDescent="0.2">
      <c r="A2585" s="638"/>
      <c r="B2585" s="638"/>
      <c r="C2585" s="638"/>
      <c r="D2585" s="638"/>
      <c r="E2585" s="638"/>
      <c r="F2585" s="638"/>
      <c r="G2585" s="638"/>
      <c r="H2585" s="638"/>
      <c r="I2585" s="638"/>
      <c r="J2585" s="638"/>
    </row>
    <row r="2586" spans="1:10" ht="18" customHeight="1" x14ac:dyDescent="0.2">
      <c r="A2586" s="658" t="s">
        <v>13973</v>
      </c>
      <c r="B2586" s="656" t="s">
        <v>13186</v>
      </c>
      <c r="C2586" s="658" t="s">
        <v>13187</v>
      </c>
      <c r="D2586" s="658" t="s">
        <v>13188</v>
      </c>
      <c r="E2586" s="823" t="s">
        <v>13189</v>
      </c>
      <c r="F2586" s="823"/>
      <c r="G2586" s="657" t="s">
        <v>13190</v>
      </c>
      <c r="H2586" s="656" t="s">
        <v>13191</v>
      </c>
      <c r="I2586" s="656" t="s">
        <v>13192</v>
      </c>
      <c r="J2586" s="656" t="s">
        <v>13193</v>
      </c>
    </row>
    <row r="2587" spans="1:10" ht="24" customHeight="1" x14ac:dyDescent="0.2">
      <c r="A2587" s="654" t="s">
        <v>13194</v>
      </c>
      <c r="B2587" s="655" t="s">
        <v>13261</v>
      </c>
      <c r="C2587" s="654" t="s">
        <v>7</v>
      </c>
      <c r="D2587" s="654" t="s">
        <v>56</v>
      </c>
      <c r="E2587" s="824" t="s">
        <v>13196</v>
      </c>
      <c r="F2587" s="824"/>
      <c r="G2587" s="653" t="s">
        <v>23</v>
      </c>
      <c r="H2587" s="652">
        <v>1</v>
      </c>
      <c r="I2587" s="651">
        <v>16.739999999999998</v>
      </c>
      <c r="J2587" s="651">
        <v>16.739999999999998</v>
      </c>
    </row>
    <row r="2588" spans="1:10" ht="24" customHeight="1" x14ac:dyDescent="0.2">
      <c r="A2588" s="649" t="s">
        <v>13197</v>
      </c>
      <c r="B2588" s="650" t="s">
        <v>14108</v>
      </c>
      <c r="C2588" s="649" t="s">
        <v>7</v>
      </c>
      <c r="D2588" s="649" t="s">
        <v>3046</v>
      </c>
      <c r="E2588" s="825" t="s">
        <v>13196</v>
      </c>
      <c r="F2588" s="825"/>
      <c r="G2588" s="648" t="s">
        <v>23</v>
      </c>
      <c r="H2588" s="647">
        <v>1</v>
      </c>
      <c r="I2588" s="646">
        <v>0.16</v>
      </c>
      <c r="J2588" s="646">
        <v>0.16</v>
      </c>
    </row>
    <row r="2589" spans="1:10" ht="24" customHeight="1" x14ac:dyDescent="0.2">
      <c r="A2589" s="644" t="s">
        <v>13199</v>
      </c>
      <c r="B2589" s="645" t="s">
        <v>13226</v>
      </c>
      <c r="C2589" s="644" t="s">
        <v>7</v>
      </c>
      <c r="D2589" s="644" t="s">
        <v>5105</v>
      </c>
      <c r="E2589" s="821" t="s">
        <v>13206</v>
      </c>
      <c r="F2589" s="821"/>
      <c r="G2589" s="643" t="s">
        <v>23</v>
      </c>
      <c r="H2589" s="642">
        <v>1</v>
      </c>
      <c r="I2589" s="641">
        <v>0.96</v>
      </c>
      <c r="J2589" s="641">
        <v>0.96</v>
      </c>
    </row>
    <row r="2590" spans="1:10" ht="24" customHeight="1" x14ac:dyDescent="0.2">
      <c r="A2590" s="644" t="s">
        <v>13199</v>
      </c>
      <c r="B2590" s="645" t="s">
        <v>14109</v>
      </c>
      <c r="C2590" s="644" t="s">
        <v>7</v>
      </c>
      <c r="D2590" s="644" t="s">
        <v>6697</v>
      </c>
      <c r="E2590" s="821" t="s">
        <v>13203</v>
      </c>
      <c r="F2590" s="821"/>
      <c r="G2590" s="643" t="s">
        <v>23</v>
      </c>
      <c r="H2590" s="642">
        <v>1</v>
      </c>
      <c r="I2590" s="641">
        <v>13.22</v>
      </c>
      <c r="J2590" s="641">
        <v>13.22</v>
      </c>
    </row>
    <row r="2591" spans="1:10" ht="24" customHeight="1" x14ac:dyDescent="0.2">
      <c r="A2591" s="644" t="s">
        <v>13199</v>
      </c>
      <c r="B2591" s="645" t="s">
        <v>14087</v>
      </c>
      <c r="C2591" s="644" t="s">
        <v>7</v>
      </c>
      <c r="D2591" s="644" t="s">
        <v>6729</v>
      </c>
      <c r="E2591" s="821" t="s">
        <v>13201</v>
      </c>
      <c r="F2591" s="821"/>
      <c r="G2591" s="643" t="s">
        <v>23</v>
      </c>
      <c r="H2591" s="642">
        <v>1</v>
      </c>
      <c r="I2591" s="641">
        <v>0.8</v>
      </c>
      <c r="J2591" s="641">
        <v>0.8</v>
      </c>
    </row>
    <row r="2592" spans="1:10" ht="24" customHeight="1" x14ac:dyDescent="0.2">
      <c r="A2592" s="644" t="s">
        <v>13199</v>
      </c>
      <c r="B2592" s="645" t="s">
        <v>13205</v>
      </c>
      <c r="C2592" s="644" t="s">
        <v>7</v>
      </c>
      <c r="D2592" s="644" t="s">
        <v>6808</v>
      </c>
      <c r="E2592" s="821" t="s">
        <v>13206</v>
      </c>
      <c r="F2592" s="821"/>
      <c r="G2592" s="643" t="s">
        <v>23</v>
      </c>
      <c r="H2592" s="642">
        <v>1</v>
      </c>
      <c r="I2592" s="641">
        <v>0.55000000000000004</v>
      </c>
      <c r="J2592" s="641">
        <v>0.55000000000000004</v>
      </c>
    </row>
    <row r="2593" spans="1:10" ht="24" customHeight="1" x14ac:dyDescent="0.2">
      <c r="A2593" s="644" t="s">
        <v>13199</v>
      </c>
      <c r="B2593" s="645" t="s">
        <v>14088</v>
      </c>
      <c r="C2593" s="644" t="s">
        <v>7</v>
      </c>
      <c r="D2593" s="644" t="s">
        <v>6842</v>
      </c>
      <c r="E2593" s="821" t="s">
        <v>13201</v>
      </c>
      <c r="F2593" s="821"/>
      <c r="G2593" s="643" t="s">
        <v>23</v>
      </c>
      <c r="H2593" s="642">
        <v>1</v>
      </c>
      <c r="I2593" s="641">
        <v>0.28000000000000003</v>
      </c>
      <c r="J2593" s="641">
        <v>0.28000000000000003</v>
      </c>
    </row>
    <row r="2594" spans="1:10" ht="24" customHeight="1" x14ac:dyDescent="0.2">
      <c r="A2594" s="644" t="s">
        <v>13199</v>
      </c>
      <c r="B2594" s="645" t="s">
        <v>13207</v>
      </c>
      <c r="C2594" s="644" t="s">
        <v>7</v>
      </c>
      <c r="D2594" s="644" t="s">
        <v>8485</v>
      </c>
      <c r="E2594" s="821" t="s">
        <v>13208</v>
      </c>
      <c r="F2594" s="821"/>
      <c r="G2594" s="643" t="s">
        <v>23</v>
      </c>
      <c r="H2594" s="642">
        <v>1</v>
      </c>
      <c r="I2594" s="641">
        <v>0.06</v>
      </c>
      <c r="J2594" s="641">
        <v>0.06</v>
      </c>
    </row>
    <row r="2595" spans="1:10" ht="24" customHeight="1" x14ac:dyDescent="0.2">
      <c r="A2595" s="644" t="s">
        <v>13199</v>
      </c>
      <c r="B2595" s="645" t="s">
        <v>13229</v>
      </c>
      <c r="C2595" s="644" t="s">
        <v>7</v>
      </c>
      <c r="D2595" s="644" t="s">
        <v>9025</v>
      </c>
      <c r="E2595" s="821" t="s">
        <v>13230</v>
      </c>
      <c r="F2595" s="821"/>
      <c r="G2595" s="643" t="s">
        <v>23</v>
      </c>
      <c r="H2595" s="642">
        <v>1</v>
      </c>
      <c r="I2595" s="641">
        <v>0.71</v>
      </c>
      <c r="J2595" s="641">
        <v>0.71</v>
      </c>
    </row>
    <row r="2596" spans="1:10" ht="25.5" x14ac:dyDescent="0.2">
      <c r="A2596" s="640"/>
      <c r="B2596" s="640"/>
      <c r="C2596" s="640"/>
      <c r="D2596" s="640"/>
      <c r="E2596" s="640" t="s">
        <v>13209</v>
      </c>
      <c r="F2596" s="639">
        <v>7.2693687000000002</v>
      </c>
      <c r="G2596" s="640" t="s">
        <v>13210</v>
      </c>
      <c r="H2596" s="639">
        <v>6.11</v>
      </c>
      <c r="I2596" s="640" t="s">
        <v>13211</v>
      </c>
      <c r="J2596" s="639">
        <v>13.38</v>
      </c>
    </row>
    <row r="2597" spans="1:10" ht="15" thickBot="1" x14ac:dyDescent="0.25">
      <c r="A2597" s="640"/>
      <c r="B2597" s="640"/>
      <c r="C2597" s="640"/>
      <c r="D2597" s="640"/>
      <c r="E2597" s="640" t="s">
        <v>13212</v>
      </c>
      <c r="F2597" s="639">
        <v>4.72</v>
      </c>
      <c r="G2597" s="640"/>
      <c r="H2597" s="822" t="s">
        <v>13213</v>
      </c>
      <c r="I2597" s="822"/>
      <c r="J2597" s="639">
        <v>21.46</v>
      </c>
    </row>
    <row r="2598" spans="1:10" ht="0.95" customHeight="1" thickTop="1" x14ac:dyDescent="0.2">
      <c r="A2598" s="638"/>
      <c r="B2598" s="638"/>
      <c r="C2598" s="638"/>
      <c r="D2598" s="638"/>
      <c r="E2598" s="638"/>
      <c r="F2598" s="638"/>
      <c r="G2598" s="638"/>
      <c r="H2598" s="638"/>
      <c r="I2598" s="638"/>
      <c r="J2598" s="638"/>
    </row>
    <row r="2599" spans="1:10" ht="18" customHeight="1" x14ac:dyDescent="0.2">
      <c r="A2599" s="658" t="s">
        <v>13973</v>
      </c>
      <c r="B2599" s="656" t="s">
        <v>13186</v>
      </c>
      <c r="C2599" s="658" t="s">
        <v>13187</v>
      </c>
      <c r="D2599" s="658" t="s">
        <v>13188</v>
      </c>
      <c r="E2599" s="823" t="s">
        <v>13189</v>
      </c>
      <c r="F2599" s="823"/>
      <c r="G2599" s="657" t="s">
        <v>13190</v>
      </c>
      <c r="H2599" s="656" t="s">
        <v>13191</v>
      </c>
      <c r="I2599" s="656" t="s">
        <v>13192</v>
      </c>
      <c r="J2599" s="656" t="s">
        <v>13193</v>
      </c>
    </row>
    <row r="2600" spans="1:10" ht="24" customHeight="1" x14ac:dyDescent="0.2">
      <c r="A2600" s="654" t="s">
        <v>13194</v>
      </c>
      <c r="B2600" s="655" t="s">
        <v>14110</v>
      </c>
      <c r="C2600" s="654" t="s">
        <v>7</v>
      </c>
      <c r="D2600" s="654" t="s">
        <v>220</v>
      </c>
      <c r="E2600" s="824" t="s">
        <v>13196</v>
      </c>
      <c r="F2600" s="824"/>
      <c r="G2600" s="653" t="s">
        <v>23</v>
      </c>
      <c r="H2600" s="652">
        <v>1</v>
      </c>
      <c r="I2600" s="651">
        <v>19.760000000000002</v>
      </c>
      <c r="J2600" s="651">
        <v>19.760000000000002</v>
      </c>
    </row>
    <row r="2601" spans="1:10" ht="24" customHeight="1" x14ac:dyDescent="0.2">
      <c r="A2601" s="649" t="s">
        <v>13197</v>
      </c>
      <c r="B2601" s="650" t="s">
        <v>14111</v>
      </c>
      <c r="C2601" s="649" t="s">
        <v>7</v>
      </c>
      <c r="D2601" s="649" t="s">
        <v>3080</v>
      </c>
      <c r="E2601" s="825" t="s">
        <v>13196</v>
      </c>
      <c r="F2601" s="825"/>
      <c r="G2601" s="648" t="s">
        <v>23</v>
      </c>
      <c r="H2601" s="647">
        <v>1</v>
      </c>
      <c r="I2601" s="646">
        <v>0.15</v>
      </c>
      <c r="J2601" s="646">
        <v>0.15</v>
      </c>
    </row>
    <row r="2602" spans="1:10" ht="24" customHeight="1" x14ac:dyDescent="0.2">
      <c r="A2602" s="644" t="s">
        <v>13199</v>
      </c>
      <c r="B2602" s="645" t="s">
        <v>13226</v>
      </c>
      <c r="C2602" s="644" t="s">
        <v>7</v>
      </c>
      <c r="D2602" s="644" t="s">
        <v>5105</v>
      </c>
      <c r="E2602" s="821" t="s">
        <v>13206</v>
      </c>
      <c r="F2602" s="821"/>
      <c r="G2602" s="643" t="s">
        <v>23</v>
      </c>
      <c r="H2602" s="642">
        <v>1</v>
      </c>
      <c r="I2602" s="641">
        <v>0.96</v>
      </c>
      <c r="J2602" s="641">
        <v>0.96</v>
      </c>
    </row>
    <row r="2603" spans="1:10" ht="24" customHeight="1" x14ac:dyDescent="0.2">
      <c r="A2603" s="644" t="s">
        <v>13199</v>
      </c>
      <c r="B2603" s="645" t="s">
        <v>13964</v>
      </c>
      <c r="C2603" s="644" t="s">
        <v>7</v>
      </c>
      <c r="D2603" s="644" t="s">
        <v>6851</v>
      </c>
      <c r="E2603" s="821" t="s">
        <v>13201</v>
      </c>
      <c r="F2603" s="821"/>
      <c r="G2603" s="643" t="s">
        <v>23</v>
      </c>
      <c r="H2603" s="642">
        <v>1</v>
      </c>
      <c r="I2603" s="641">
        <v>1.27</v>
      </c>
      <c r="J2603" s="641">
        <v>1.27</v>
      </c>
    </row>
    <row r="2604" spans="1:10" ht="24" customHeight="1" x14ac:dyDescent="0.2">
      <c r="A2604" s="644" t="s">
        <v>13199</v>
      </c>
      <c r="B2604" s="645" t="s">
        <v>13965</v>
      </c>
      <c r="C2604" s="644" t="s">
        <v>7</v>
      </c>
      <c r="D2604" s="644" t="s">
        <v>6738</v>
      </c>
      <c r="E2604" s="821" t="s">
        <v>13201</v>
      </c>
      <c r="F2604" s="821"/>
      <c r="G2604" s="643" t="s">
        <v>23</v>
      </c>
      <c r="H2604" s="642">
        <v>1</v>
      </c>
      <c r="I2604" s="641">
        <v>1.33</v>
      </c>
      <c r="J2604" s="641">
        <v>1.33</v>
      </c>
    </row>
    <row r="2605" spans="1:10" ht="24" customHeight="1" x14ac:dyDescent="0.2">
      <c r="A2605" s="644" t="s">
        <v>13199</v>
      </c>
      <c r="B2605" s="645" t="s">
        <v>13205</v>
      </c>
      <c r="C2605" s="644" t="s">
        <v>7</v>
      </c>
      <c r="D2605" s="644" t="s">
        <v>6808</v>
      </c>
      <c r="E2605" s="821" t="s">
        <v>13206</v>
      </c>
      <c r="F2605" s="821"/>
      <c r="G2605" s="643" t="s">
        <v>23</v>
      </c>
      <c r="H2605" s="642">
        <v>1</v>
      </c>
      <c r="I2605" s="641">
        <v>0.55000000000000004</v>
      </c>
      <c r="J2605" s="641">
        <v>0.55000000000000004</v>
      </c>
    </row>
    <row r="2606" spans="1:10" ht="24" customHeight="1" x14ac:dyDescent="0.2">
      <c r="A2606" s="644" t="s">
        <v>13199</v>
      </c>
      <c r="B2606" s="645" t="s">
        <v>14112</v>
      </c>
      <c r="C2606" s="644" t="s">
        <v>7</v>
      </c>
      <c r="D2606" s="644" t="s">
        <v>8112</v>
      </c>
      <c r="E2606" s="821" t="s">
        <v>13203</v>
      </c>
      <c r="F2606" s="821"/>
      <c r="G2606" s="643" t="s">
        <v>23</v>
      </c>
      <c r="H2606" s="642">
        <v>1</v>
      </c>
      <c r="I2606" s="641">
        <v>14.73</v>
      </c>
      <c r="J2606" s="641">
        <v>14.73</v>
      </c>
    </row>
    <row r="2607" spans="1:10" ht="24" customHeight="1" x14ac:dyDescent="0.2">
      <c r="A2607" s="644" t="s">
        <v>13199</v>
      </c>
      <c r="B2607" s="645" t="s">
        <v>13207</v>
      </c>
      <c r="C2607" s="644" t="s">
        <v>7</v>
      </c>
      <c r="D2607" s="644" t="s">
        <v>8485</v>
      </c>
      <c r="E2607" s="821" t="s">
        <v>13208</v>
      </c>
      <c r="F2607" s="821"/>
      <c r="G2607" s="643" t="s">
        <v>23</v>
      </c>
      <c r="H2607" s="642">
        <v>1</v>
      </c>
      <c r="I2607" s="641">
        <v>0.06</v>
      </c>
      <c r="J2607" s="641">
        <v>0.06</v>
      </c>
    </row>
    <row r="2608" spans="1:10" ht="24" customHeight="1" x14ac:dyDescent="0.2">
      <c r="A2608" s="644" t="s">
        <v>13199</v>
      </c>
      <c r="B2608" s="645" t="s">
        <v>13229</v>
      </c>
      <c r="C2608" s="644" t="s">
        <v>7</v>
      </c>
      <c r="D2608" s="644" t="s">
        <v>9025</v>
      </c>
      <c r="E2608" s="821" t="s">
        <v>13230</v>
      </c>
      <c r="F2608" s="821"/>
      <c r="G2608" s="643" t="s">
        <v>23</v>
      </c>
      <c r="H2608" s="642">
        <v>1</v>
      </c>
      <c r="I2608" s="641">
        <v>0.71</v>
      </c>
      <c r="J2608" s="641">
        <v>0.71</v>
      </c>
    </row>
    <row r="2609" spans="1:10" ht="25.5" x14ac:dyDescent="0.2">
      <c r="A2609" s="640"/>
      <c r="B2609" s="640"/>
      <c r="C2609" s="640"/>
      <c r="D2609" s="640"/>
      <c r="E2609" s="640" t="s">
        <v>13209</v>
      </c>
      <c r="F2609" s="639">
        <v>8.0843202999999999</v>
      </c>
      <c r="G2609" s="640" t="s">
        <v>13210</v>
      </c>
      <c r="H2609" s="639">
        <v>6.8</v>
      </c>
      <c r="I2609" s="640" t="s">
        <v>13211</v>
      </c>
      <c r="J2609" s="639">
        <v>14.88</v>
      </c>
    </row>
    <row r="2610" spans="1:10" ht="15" thickBot="1" x14ac:dyDescent="0.25">
      <c r="A2610" s="640"/>
      <c r="B2610" s="640"/>
      <c r="C2610" s="640"/>
      <c r="D2610" s="640"/>
      <c r="E2610" s="640" t="s">
        <v>13212</v>
      </c>
      <c r="F2610" s="639">
        <v>5.58</v>
      </c>
      <c r="G2610" s="640"/>
      <c r="H2610" s="822" t="s">
        <v>13213</v>
      </c>
      <c r="I2610" s="822"/>
      <c r="J2610" s="639">
        <v>25.34</v>
      </c>
    </row>
    <row r="2611" spans="1:10" ht="0.95" customHeight="1" thickTop="1" x14ac:dyDescent="0.2">
      <c r="A2611" s="638"/>
      <c r="B2611" s="638"/>
      <c r="C2611" s="638"/>
      <c r="D2611" s="638"/>
      <c r="E2611" s="638"/>
      <c r="F2611" s="638"/>
      <c r="G2611" s="638"/>
      <c r="H2611" s="638"/>
      <c r="I2611" s="638"/>
      <c r="J2611" s="638"/>
    </row>
    <row r="2612" spans="1:10" ht="18" customHeight="1" x14ac:dyDescent="0.2">
      <c r="A2612" s="658" t="s">
        <v>13973</v>
      </c>
      <c r="B2612" s="656" t="s">
        <v>13186</v>
      </c>
      <c r="C2612" s="658" t="s">
        <v>13187</v>
      </c>
      <c r="D2612" s="658" t="s">
        <v>13188</v>
      </c>
      <c r="E2612" s="823" t="s">
        <v>13189</v>
      </c>
      <c r="F2612" s="823"/>
      <c r="G2612" s="657" t="s">
        <v>13190</v>
      </c>
      <c r="H2612" s="656" t="s">
        <v>13191</v>
      </c>
      <c r="I2612" s="656" t="s">
        <v>13192</v>
      </c>
      <c r="J2612" s="656" t="s">
        <v>13193</v>
      </c>
    </row>
    <row r="2613" spans="1:10" ht="24" customHeight="1" x14ac:dyDescent="0.2">
      <c r="A2613" s="654" t="s">
        <v>13194</v>
      </c>
      <c r="B2613" s="655" t="s">
        <v>14113</v>
      </c>
      <c r="C2613" s="654" t="s">
        <v>7</v>
      </c>
      <c r="D2613" s="654" t="s">
        <v>224</v>
      </c>
      <c r="E2613" s="824" t="s">
        <v>13196</v>
      </c>
      <c r="F2613" s="824"/>
      <c r="G2613" s="653" t="s">
        <v>23</v>
      </c>
      <c r="H2613" s="652">
        <v>1</v>
      </c>
      <c r="I2613" s="651">
        <v>16.920000000000002</v>
      </c>
      <c r="J2613" s="651">
        <v>16.920000000000002</v>
      </c>
    </row>
    <row r="2614" spans="1:10" ht="24" customHeight="1" x14ac:dyDescent="0.2">
      <c r="A2614" s="649" t="s">
        <v>13197</v>
      </c>
      <c r="B2614" s="650" t="s">
        <v>14114</v>
      </c>
      <c r="C2614" s="649" t="s">
        <v>7</v>
      </c>
      <c r="D2614" s="649" t="s">
        <v>658</v>
      </c>
      <c r="E2614" s="825" t="s">
        <v>13196</v>
      </c>
      <c r="F2614" s="825"/>
      <c r="G2614" s="648" t="s">
        <v>23</v>
      </c>
      <c r="H2614" s="647">
        <v>1</v>
      </c>
      <c r="I2614" s="646">
        <v>0.1</v>
      </c>
      <c r="J2614" s="646">
        <v>0.1</v>
      </c>
    </row>
    <row r="2615" spans="1:10" ht="24" customHeight="1" x14ac:dyDescent="0.2">
      <c r="A2615" s="644" t="s">
        <v>13199</v>
      </c>
      <c r="B2615" s="645" t="s">
        <v>13226</v>
      </c>
      <c r="C2615" s="644" t="s">
        <v>7</v>
      </c>
      <c r="D2615" s="644" t="s">
        <v>5105</v>
      </c>
      <c r="E2615" s="821" t="s">
        <v>13206</v>
      </c>
      <c r="F2615" s="821"/>
      <c r="G2615" s="643" t="s">
        <v>23</v>
      </c>
      <c r="H2615" s="642">
        <v>1</v>
      </c>
      <c r="I2615" s="641">
        <v>0.96</v>
      </c>
      <c r="J2615" s="641">
        <v>0.96</v>
      </c>
    </row>
    <row r="2616" spans="1:10" ht="24" customHeight="1" x14ac:dyDescent="0.2">
      <c r="A2616" s="644" t="s">
        <v>13199</v>
      </c>
      <c r="B2616" s="645" t="s">
        <v>13205</v>
      </c>
      <c r="C2616" s="644" t="s">
        <v>7</v>
      </c>
      <c r="D2616" s="644" t="s">
        <v>6808</v>
      </c>
      <c r="E2616" s="821" t="s">
        <v>13206</v>
      </c>
      <c r="F2616" s="821"/>
      <c r="G2616" s="643" t="s">
        <v>23</v>
      </c>
      <c r="H2616" s="642">
        <v>1</v>
      </c>
      <c r="I2616" s="641">
        <v>0.55000000000000004</v>
      </c>
      <c r="J2616" s="641">
        <v>0.55000000000000004</v>
      </c>
    </row>
    <row r="2617" spans="1:10" ht="24" customHeight="1" x14ac:dyDescent="0.2">
      <c r="A2617" s="644" t="s">
        <v>13199</v>
      </c>
      <c r="B2617" s="645" t="s">
        <v>14115</v>
      </c>
      <c r="C2617" s="644" t="s">
        <v>7</v>
      </c>
      <c r="D2617" s="644" t="s">
        <v>6742</v>
      </c>
      <c r="E2617" s="821" t="s">
        <v>13201</v>
      </c>
      <c r="F2617" s="821"/>
      <c r="G2617" s="643" t="s">
        <v>23</v>
      </c>
      <c r="H2617" s="642">
        <v>1</v>
      </c>
      <c r="I2617" s="641">
        <v>1.3</v>
      </c>
      <c r="J2617" s="641">
        <v>1.3</v>
      </c>
    </row>
    <row r="2618" spans="1:10" ht="24" customHeight="1" x14ac:dyDescent="0.2">
      <c r="A2618" s="644" t="s">
        <v>13199</v>
      </c>
      <c r="B2618" s="645" t="s">
        <v>14116</v>
      </c>
      <c r="C2618" s="644" t="s">
        <v>7</v>
      </c>
      <c r="D2618" s="644" t="s">
        <v>6855</v>
      </c>
      <c r="E2618" s="821" t="s">
        <v>13201</v>
      </c>
      <c r="F2618" s="821"/>
      <c r="G2618" s="643" t="s">
        <v>23</v>
      </c>
      <c r="H2618" s="642">
        <v>1</v>
      </c>
      <c r="I2618" s="641">
        <v>0.89</v>
      </c>
      <c r="J2618" s="641">
        <v>0.89</v>
      </c>
    </row>
    <row r="2619" spans="1:10" ht="24" customHeight="1" x14ac:dyDescent="0.2">
      <c r="A2619" s="644" t="s">
        <v>13199</v>
      </c>
      <c r="B2619" s="645" t="s">
        <v>14117</v>
      </c>
      <c r="C2619" s="644" t="s">
        <v>7</v>
      </c>
      <c r="D2619" s="644" t="s">
        <v>8536</v>
      </c>
      <c r="E2619" s="821" t="s">
        <v>13203</v>
      </c>
      <c r="F2619" s="821"/>
      <c r="G2619" s="643" t="s">
        <v>23</v>
      </c>
      <c r="H2619" s="642">
        <v>1</v>
      </c>
      <c r="I2619" s="641">
        <v>12.35</v>
      </c>
      <c r="J2619" s="641">
        <v>12.35</v>
      </c>
    </row>
    <row r="2620" spans="1:10" ht="24" customHeight="1" x14ac:dyDescent="0.2">
      <c r="A2620" s="644" t="s">
        <v>13199</v>
      </c>
      <c r="B2620" s="645" t="s">
        <v>13207</v>
      </c>
      <c r="C2620" s="644" t="s">
        <v>7</v>
      </c>
      <c r="D2620" s="644" t="s">
        <v>8485</v>
      </c>
      <c r="E2620" s="821" t="s">
        <v>13208</v>
      </c>
      <c r="F2620" s="821"/>
      <c r="G2620" s="643" t="s">
        <v>23</v>
      </c>
      <c r="H2620" s="642">
        <v>1</v>
      </c>
      <c r="I2620" s="641">
        <v>0.06</v>
      </c>
      <c r="J2620" s="641">
        <v>0.06</v>
      </c>
    </row>
    <row r="2621" spans="1:10" ht="24" customHeight="1" x14ac:dyDescent="0.2">
      <c r="A2621" s="644" t="s">
        <v>13199</v>
      </c>
      <c r="B2621" s="645" t="s">
        <v>13229</v>
      </c>
      <c r="C2621" s="644" t="s">
        <v>7</v>
      </c>
      <c r="D2621" s="644" t="s">
        <v>9025</v>
      </c>
      <c r="E2621" s="821" t="s">
        <v>13230</v>
      </c>
      <c r="F2621" s="821"/>
      <c r="G2621" s="643" t="s">
        <v>23</v>
      </c>
      <c r="H2621" s="642">
        <v>1</v>
      </c>
      <c r="I2621" s="641">
        <v>0.71</v>
      </c>
      <c r="J2621" s="641">
        <v>0.71</v>
      </c>
    </row>
    <row r="2622" spans="1:10" ht="25.5" x14ac:dyDescent="0.2">
      <c r="A2622" s="640"/>
      <c r="B2622" s="640"/>
      <c r="C2622" s="640"/>
      <c r="D2622" s="640"/>
      <c r="E2622" s="640" t="s">
        <v>13209</v>
      </c>
      <c r="F2622" s="639">
        <v>6.7640986999999999</v>
      </c>
      <c r="G2622" s="640" t="s">
        <v>13210</v>
      </c>
      <c r="H2622" s="639">
        <v>5.69</v>
      </c>
      <c r="I2622" s="640" t="s">
        <v>13211</v>
      </c>
      <c r="J2622" s="639">
        <v>12.45</v>
      </c>
    </row>
    <row r="2623" spans="1:10" ht="15" thickBot="1" x14ac:dyDescent="0.25">
      <c r="A2623" s="640"/>
      <c r="B2623" s="640"/>
      <c r="C2623" s="640"/>
      <c r="D2623" s="640"/>
      <c r="E2623" s="640" t="s">
        <v>13212</v>
      </c>
      <c r="F2623" s="639">
        <v>4.7699999999999996</v>
      </c>
      <c r="G2623" s="640"/>
      <c r="H2623" s="822" t="s">
        <v>13213</v>
      </c>
      <c r="I2623" s="822"/>
      <c r="J2623" s="639">
        <v>21.69</v>
      </c>
    </row>
    <row r="2624" spans="1:10" ht="0.95" customHeight="1" thickTop="1" x14ac:dyDescent="0.2">
      <c r="A2624" s="638"/>
      <c r="B2624" s="638"/>
      <c r="C2624" s="638"/>
      <c r="D2624" s="638"/>
      <c r="E2624" s="638"/>
      <c r="F2624" s="638"/>
      <c r="G2624" s="638"/>
      <c r="H2624" s="638"/>
      <c r="I2624" s="638"/>
      <c r="J2624" s="638"/>
    </row>
    <row r="2625" spans="1:10" ht="18" customHeight="1" x14ac:dyDescent="0.2">
      <c r="A2625" s="658" t="s">
        <v>13973</v>
      </c>
      <c r="B2625" s="656" t="s">
        <v>13186</v>
      </c>
      <c r="C2625" s="658" t="s">
        <v>13187</v>
      </c>
      <c r="D2625" s="658" t="s">
        <v>13188</v>
      </c>
      <c r="E2625" s="823" t="s">
        <v>13189</v>
      </c>
      <c r="F2625" s="823"/>
      <c r="G2625" s="657" t="s">
        <v>13190</v>
      </c>
      <c r="H2625" s="656" t="s">
        <v>13191</v>
      </c>
      <c r="I2625" s="656" t="s">
        <v>13192</v>
      </c>
      <c r="J2625" s="656" t="s">
        <v>13193</v>
      </c>
    </row>
    <row r="2626" spans="1:10" ht="24" customHeight="1" x14ac:dyDescent="0.2">
      <c r="A2626" s="654" t="s">
        <v>13194</v>
      </c>
      <c r="B2626" s="655" t="s">
        <v>13526</v>
      </c>
      <c r="C2626" s="654" t="s">
        <v>7</v>
      </c>
      <c r="D2626" s="654" t="s">
        <v>191</v>
      </c>
      <c r="E2626" s="824" t="s">
        <v>13196</v>
      </c>
      <c r="F2626" s="824"/>
      <c r="G2626" s="653" t="s">
        <v>23</v>
      </c>
      <c r="H2626" s="652">
        <v>1</v>
      </c>
      <c r="I2626" s="651">
        <v>16.989999999999998</v>
      </c>
      <c r="J2626" s="651">
        <v>16.989999999999998</v>
      </c>
    </row>
    <row r="2627" spans="1:10" ht="24" customHeight="1" x14ac:dyDescent="0.2">
      <c r="A2627" s="649" t="s">
        <v>13197</v>
      </c>
      <c r="B2627" s="650" t="s">
        <v>14118</v>
      </c>
      <c r="C2627" s="649" t="s">
        <v>7</v>
      </c>
      <c r="D2627" s="649" t="s">
        <v>3051</v>
      </c>
      <c r="E2627" s="825" t="s">
        <v>13196</v>
      </c>
      <c r="F2627" s="825"/>
      <c r="G2627" s="648" t="s">
        <v>23</v>
      </c>
      <c r="H2627" s="647">
        <v>1</v>
      </c>
      <c r="I2627" s="646">
        <v>0.13</v>
      </c>
      <c r="J2627" s="646">
        <v>0.13</v>
      </c>
    </row>
    <row r="2628" spans="1:10" ht="24" customHeight="1" x14ac:dyDescent="0.2">
      <c r="A2628" s="644" t="s">
        <v>13199</v>
      </c>
      <c r="B2628" s="645" t="s">
        <v>13226</v>
      </c>
      <c r="C2628" s="644" t="s">
        <v>7</v>
      </c>
      <c r="D2628" s="644" t="s">
        <v>5105</v>
      </c>
      <c r="E2628" s="821" t="s">
        <v>13206</v>
      </c>
      <c r="F2628" s="821"/>
      <c r="G2628" s="643" t="s">
        <v>23</v>
      </c>
      <c r="H2628" s="642">
        <v>1</v>
      </c>
      <c r="I2628" s="641">
        <v>0.96</v>
      </c>
      <c r="J2628" s="641">
        <v>0.96</v>
      </c>
    </row>
    <row r="2629" spans="1:10" ht="24" customHeight="1" x14ac:dyDescent="0.2">
      <c r="A2629" s="644" t="s">
        <v>13199</v>
      </c>
      <c r="B2629" s="645" t="s">
        <v>13970</v>
      </c>
      <c r="C2629" s="644" t="s">
        <v>7</v>
      </c>
      <c r="D2629" s="644" t="s">
        <v>6849</v>
      </c>
      <c r="E2629" s="821" t="s">
        <v>13201</v>
      </c>
      <c r="F2629" s="821"/>
      <c r="G2629" s="643" t="s">
        <v>23</v>
      </c>
      <c r="H2629" s="642">
        <v>1</v>
      </c>
      <c r="I2629" s="641">
        <v>0.57999999999999996</v>
      </c>
      <c r="J2629" s="641">
        <v>0.57999999999999996</v>
      </c>
    </row>
    <row r="2630" spans="1:10" ht="24" customHeight="1" x14ac:dyDescent="0.2">
      <c r="A2630" s="644" t="s">
        <v>13199</v>
      </c>
      <c r="B2630" s="645" t="s">
        <v>13205</v>
      </c>
      <c r="C2630" s="644" t="s">
        <v>7</v>
      </c>
      <c r="D2630" s="644" t="s">
        <v>6808</v>
      </c>
      <c r="E2630" s="821" t="s">
        <v>13206</v>
      </c>
      <c r="F2630" s="821"/>
      <c r="G2630" s="643" t="s">
        <v>23</v>
      </c>
      <c r="H2630" s="642">
        <v>1</v>
      </c>
      <c r="I2630" s="641">
        <v>0.55000000000000004</v>
      </c>
      <c r="J2630" s="641">
        <v>0.55000000000000004</v>
      </c>
    </row>
    <row r="2631" spans="1:10" ht="24" customHeight="1" x14ac:dyDescent="0.2">
      <c r="A2631" s="644" t="s">
        <v>13199</v>
      </c>
      <c r="B2631" s="645" t="s">
        <v>13971</v>
      </c>
      <c r="C2631" s="644" t="s">
        <v>7</v>
      </c>
      <c r="D2631" s="644" t="s">
        <v>6736</v>
      </c>
      <c r="E2631" s="821" t="s">
        <v>13201</v>
      </c>
      <c r="F2631" s="821"/>
      <c r="G2631" s="643" t="s">
        <v>23</v>
      </c>
      <c r="H2631" s="642">
        <v>1</v>
      </c>
      <c r="I2631" s="641">
        <v>0.95</v>
      </c>
      <c r="J2631" s="641">
        <v>0.95</v>
      </c>
    </row>
    <row r="2632" spans="1:10" ht="24" customHeight="1" x14ac:dyDescent="0.2">
      <c r="A2632" s="644" t="s">
        <v>13199</v>
      </c>
      <c r="B2632" s="645" t="s">
        <v>14119</v>
      </c>
      <c r="C2632" s="644" t="s">
        <v>7</v>
      </c>
      <c r="D2632" s="644" t="s">
        <v>7738</v>
      </c>
      <c r="E2632" s="821" t="s">
        <v>13203</v>
      </c>
      <c r="F2632" s="821"/>
      <c r="G2632" s="643" t="s">
        <v>23</v>
      </c>
      <c r="H2632" s="642">
        <v>1</v>
      </c>
      <c r="I2632" s="641">
        <v>13.05</v>
      </c>
      <c r="J2632" s="641">
        <v>13.05</v>
      </c>
    </row>
    <row r="2633" spans="1:10" ht="24" customHeight="1" x14ac:dyDescent="0.2">
      <c r="A2633" s="644" t="s">
        <v>13199</v>
      </c>
      <c r="B2633" s="645" t="s">
        <v>13207</v>
      </c>
      <c r="C2633" s="644" t="s">
        <v>7</v>
      </c>
      <c r="D2633" s="644" t="s">
        <v>8485</v>
      </c>
      <c r="E2633" s="821" t="s">
        <v>13208</v>
      </c>
      <c r="F2633" s="821"/>
      <c r="G2633" s="643" t="s">
        <v>23</v>
      </c>
      <c r="H2633" s="642">
        <v>1</v>
      </c>
      <c r="I2633" s="641">
        <v>0.06</v>
      </c>
      <c r="J2633" s="641">
        <v>0.06</v>
      </c>
    </row>
    <row r="2634" spans="1:10" ht="24" customHeight="1" x14ac:dyDescent="0.2">
      <c r="A2634" s="644" t="s">
        <v>13199</v>
      </c>
      <c r="B2634" s="645" t="s">
        <v>13229</v>
      </c>
      <c r="C2634" s="644" t="s">
        <v>7</v>
      </c>
      <c r="D2634" s="644" t="s">
        <v>9025</v>
      </c>
      <c r="E2634" s="821" t="s">
        <v>13230</v>
      </c>
      <c r="F2634" s="821"/>
      <c r="G2634" s="643" t="s">
        <v>23</v>
      </c>
      <c r="H2634" s="642">
        <v>1</v>
      </c>
      <c r="I2634" s="641">
        <v>0.71</v>
      </c>
      <c r="J2634" s="641">
        <v>0.71</v>
      </c>
    </row>
    <row r="2635" spans="1:10" ht="25.5" x14ac:dyDescent="0.2">
      <c r="A2635" s="640"/>
      <c r="B2635" s="640"/>
      <c r="C2635" s="640"/>
      <c r="D2635" s="640"/>
      <c r="E2635" s="640" t="s">
        <v>13209</v>
      </c>
      <c r="F2635" s="639">
        <v>7.1607085000000001</v>
      </c>
      <c r="G2635" s="640" t="s">
        <v>13210</v>
      </c>
      <c r="H2635" s="639">
        <v>6.02</v>
      </c>
      <c r="I2635" s="640" t="s">
        <v>13211</v>
      </c>
      <c r="J2635" s="639">
        <v>13.18</v>
      </c>
    </row>
    <row r="2636" spans="1:10" ht="15" thickBot="1" x14ac:dyDescent="0.25">
      <c r="A2636" s="640"/>
      <c r="B2636" s="640"/>
      <c r="C2636" s="640"/>
      <c r="D2636" s="640"/>
      <c r="E2636" s="640" t="s">
        <v>13212</v>
      </c>
      <c r="F2636" s="639">
        <v>4.79</v>
      </c>
      <c r="G2636" s="640"/>
      <c r="H2636" s="822" t="s">
        <v>13213</v>
      </c>
      <c r="I2636" s="822"/>
      <c r="J2636" s="639">
        <v>21.78</v>
      </c>
    </row>
    <row r="2637" spans="1:10" ht="0.95" customHeight="1" thickTop="1" x14ac:dyDescent="0.2">
      <c r="A2637" s="638"/>
      <c r="B2637" s="638"/>
      <c r="C2637" s="638"/>
      <c r="D2637" s="638"/>
      <c r="E2637" s="638"/>
      <c r="F2637" s="638"/>
      <c r="G2637" s="638"/>
      <c r="H2637" s="638"/>
      <c r="I2637" s="638"/>
      <c r="J2637" s="638"/>
    </row>
    <row r="2638" spans="1:10" ht="18" customHeight="1" x14ac:dyDescent="0.2">
      <c r="A2638" s="658" t="s">
        <v>13973</v>
      </c>
      <c r="B2638" s="656" t="s">
        <v>13186</v>
      </c>
      <c r="C2638" s="658" t="s">
        <v>13187</v>
      </c>
      <c r="D2638" s="658" t="s">
        <v>13188</v>
      </c>
      <c r="E2638" s="823" t="s">
        <v>13189</v>
      </c>
      <c r="F2638" s="823"/>
      <c r="G2638" s="657" t="s">
        <v>13190</v>
      </c>
      <c r="H2638" s="656" t="s">
        <v>13191</v>
      </c>
      <c r="I2638" s="656" t="s">
        <v>13192</v>
      </c>
      <c r="J2638" s="656" t="s">
        <v>13193</v>
      </c>
    </row>
    <row r="2639" spans="1:10" ht="24" customHeight="1" x14ac:dyDescent="0.2">
      <c r="A2639" s="654" t="s">
        <v>13194</v>
      </c>
      <c r="B2639" s="655" t="s">
        <v>13442</v>
      </c>
      <c r="C2639" s="654" t="s">
        <v>7</v>
      </c>
      <c r="D2639" s="654" t="s">
        <v>55</v>
      </c>
      <c r="E2639" s="824" t="s">
        <v>13196</v>
      </c>
      <c r="F2639" s="824"/>
      <c r="G2639" s="653" t="s">
        <v>23</v>
      </c>
      <c r="H2639" s="652">
        <v>1</v>
      </c>
      <c r="I2639" s="651">
        <v>16.690000000000001</v>
      </c>
      <c r="J2639" s="651">
        <v>16.690000000000001</v>
      </c>
    </row>
    <row r="2640" spans="1:10" ht="24" customHeight="1" x14ac:dyDescent="0.2">
      <c r="A2640" s="649" t="s">
        <v>13197</v>
      </c>
      <c r="B2640" s="650" t="s">
        <v>14120</v>
      </c>
      <c r="C2640" s="649" t="s">
        <v>7</v>
      </c>
      <c r="D2640" s="649" t="s">
        <v>3083</v>
      </c>
      <c r="E2640" s="825" t="s">
        <v>13196</v>
      </c>
      <c r="F2640" s="825"/>
      <c r="G2640" s="648" t="s">
        <v>23</v>
      </c>
      <c r="H2640" s="647">
        <v>1</v>
      </c>
      <c r="I2640" s="646">
        <v>0.1</v>
      </c>
      <c r="J2640" s="646">
        <v>0.1</v>
      </c>
    </row>
    <row r="2641" spans="1:10" ht="24" customHeight="1" x14ac:dyDescent="0.2">
      <c r="A2641" s="644" t="s">
        <v>13199</v>
      </c>
      <c r="B2641" s="645" t="s">
        <v>13226</v>
      </c>
      <c r="C2641" s="644" t="s">
        <v>7</v>
      </c>
      <c r="D2641" s="644" t="s">
        <v>5105</v>
      </c>
      <c r="E2641" s="821" t="s">
        <v>13206</v>
      </c>
      <c r="F2641" s="821"/>
      <c r="G2641" s="643" t="s">
        <v>23</v>
      </c>
      <c r="H2641" s="642">
        <v>1</v>
      </c>
      <c r="I2641" s="641">
        <v>0.96</v>
      </c>
      <c r="J2641" s="641">
        <v>0.96</v>
      </c>
    </row>
    <row r="2642" spans="1:10" ht="24" customHeight="1" x14ac:dyDescent="0.2">
      <c r="A2642" s="644" t="s">
        <v>13199</v>
      </c>
      <c r="B2642" s="645" t="s">
        <v>13970</v>
      </c>
      <c r="C2642" s="644" t="s">
        <v>7</v>
      </c>
      <c r="D2642" s="644" t="s">
        <v>6849</v>
      </c>
      <c r="E2642" s="821" t="s">
        <v>13201</v>
      </c>
      <c r="F2642" s="821"/>
      <c r="G2642" s="643" t="s">
        <v>23</v>
      </c>
      <c r="H2642" s="642">
        <v>1</v>
      </c>
      <c r="I2642" s="641">
        <v>0.57999999999999996</v>
      </c>
      <c r="J2642" s="641">
        <v>0.57999999999999996</v>
      </c>
    </row>
    <row r="2643" spans="1:10" ht="24" customHeight="1" x14ac:dyDescent="0.2">
      <c r="A2643" s="644" t="s">
        <v>13199</v>
      </c>
      <c r="B2643" s="645" t="s">
        <v>13205</v>
      </c>
      <c r="C2643" s="644" t="s">
        <v>7</v>
      </c>
      <c r="D2643" s="644" t="s">
        <v>6808</v>
      </c>
      <c r="E2643" s="821" t="s">
        <v>13206</v>
      </c>
      <c r="F2643" s="821"/>
      <c r="G2643" s="643" t="s">
        <v>23</v>
      </c>
      <c r="H2643" s="642">
        <v>1</v>
      </c>
      <c r="I2643" s="641">
        <v>0.55000000000000004</v>
      </c>
      <c r="J2643" s="641">
        <v>0.55000000000000004</v>
      </c>
    </row>
    <row r="2644" spans="1:10" ht="24" customHeight="1" x14ac:dyDescent="0.2">
      <c r="A2644" s="644" t="s">
        <v>13199</v>
      </c>
      <c r="B2644" s="645" t="s">
        <v>13971</v>
      </c>
      <c r="C2644" s="644" t="s">
        <v>7</v>
      </c>
      <c r="D2644" s="644" t="s">
        <v>6736</v>
      </c>
      <c r="E2644" s="821" t="s">
        <v>13201</v>
      </c>
      <c r="F2644" s="821"/>
      <c r="G2644" s="643" t="s">
        <v>23</v>
      </c>
      <c r="H2644" s="642">
        <v>1</v>
      </c>
      <c r="I2644" s="641">
        <v>0.95</v>
      </c>
      <c r="J2644" s="641">
        <v>0.95</v>
      </c>
    </row>
    <row r="2645" spans="1:10" ht="24" customHeight="1" x14ac:dyDescent="0.2">
      <c r="A2645" s="644" t="s">
        <v>13199</v>
      </c>
      <c r="B2645" s="645" t="s">
        <v>13207</v>
      </c>
      <c r="C2645" s="644" t="s">
        <v>7</v>
      </c>
      <c r="D2645" s="644" t="s">
        <v>8485</v>
      </c>
      <c r="E2645" s="821" t="s">
        <v>13208</v>
      </c>
      <c r="F2645" s="821"/>
      <c r="G2645" s="643" t="s">
        <v>23</v>
      </c>
      <c r="H2645" s="642">
        <v>1</v>
      </c>
      <c r="I2645" s="641">
        <v>0.06</v>
      </c>
      <c r="J2645" s="641">
        <v>0.06</v>
      </c>
    </row>
    <row r="2646" spans="1:10" ht="24" customHeight="1" x14ac:dyDescent="0.2">
      <c r="A2646" s="644" t="s">
        <v>13199</v>
      </c>
      <c r="B2646" s="645" t="s">
        <v>14121</v>
      </c>
      <c r="C2646" s="644" t="s">
        <v>7</v>
      </c>
      <c r="D2646" s="644" t="s">
        <v>8510</v>
      </c>
      <c r="E2646" s="821" t="s">
        <v>13203</v>
      </c>
      <c r="F2646" s="821"/>
      <c r="G2646" s="643" t="s">
        <v>23</v>
      </c>
      <c r="H2646" s="642">
        <v>1</v>
      </c>
      <c r="I2646" s="641">
        <v>12.78</v>
      </c>
      <c r="J2646" s="641">
        <v>12.78</v>
      </c>
    </row>
    <row r="2647" spans="1:10" ht="24" customHeight="1" x14ac:dyDescent="0.2">
      <c r="A2647" s="644" t="s">
        <v>13199</v>
      </c>
      <c r="B2647" s="645" t="s">
        <v>13229</v>
      </c>
      <c r="C2647" s="644" t="s">
        <v>7</v>
      </c>
      <c r="D2647" s="644" t="s">
        <v>9025</v>
      </c>
      <c r="E2647" s="821" t="s">
        <v>13230</v>
      </c>
      <c r="F2647" s="821"/>
      <c r="G2647" s="643" t="s">
        <v>23</v>
      </c>
      <c r="H2647" s="642">
        <v>1</v>
      </c>
      <c r="I2647" s="641">
        <v>0.71</v>
      </c>
      <c r="J2647" s="641">
        <v>0.71</v>
      </c>
    </row>
    <row r="2648" spans="1:10" ht="25.5" x14ac:dyDescent="0.2">
      <c r="A2648" s="640"/>
      <c r="B2648" s="640"/>
      <c r="C2648" s="640"/>
      <c r="D2648" s="640"/>
      <c r="E2648" s="640" t="s">
        <v>13209</v>
      </c>
      <c r="F2648" s="639">
        <v>6.9977181000000002</v>
      </c>
      <c r="G2648" s="640" t="s">
        <v>13210</v>
      </c>
      <c r="H2648" s="639">
        <v>5.88</v>
      </c>
      <c r="I2648" s="640" t="s">
        <v>13211</v>
      </c>
      <c r="J2648" s="639">
        <v>12.88</v>
      </c>
    </row>
    <row r="2649" spans="1:10" ht="15" thickBot="1" x14ac:dyDescent="0.25">
      <c r="A2649" s="640"/>
      <c r="B2649" s="640"/>
      <c r="C2649" s="640"/>
      <c r="D2649" s="640"/>
      <c r="E2649" s="640" t="s">
        <v>13212</v>
      </c>
      <c r="F2649" s="639">
        <v>4.71</v>
      </c>
      <c r="G2649" s="640"/>
      <c r="H2649" s="822" t="s">
        <v>13213</v>
      </c>
      <c r="I2649" s="822"/>
      <c r="J2649" s="639">
        <v>21.4</v>
      </c>
    </row>
    <row r="2650" spans="1:10" ht="0.95" customHeight="1" thickTop="1" x14ac:dyDescent="0.2">
      <c r="A2650" s="638"/>
      <c r="B2650" s="638"/>
      <c r="C2650" s="638"/>
      <c r="D2650" s="638"/>
      <c r="E2650" s="638"/>
      <c r="F2650" s="638"/>
      <c r="G2650" s="638"/>
      <c r="H2650" s="638"/>
      <c r="I2650" s="638"/>
      <c r="J2650" s="638"/>
    </row>
    <row r="2651" spans="1:10" ht="18" customHeight="1" x14ac:dyDescent="0.2">
      <c r="A2651" s="658" t="s">
        <v>13973</v>
      </c>
      <c r="B2651" s="656" t="s">
        <v>13186</v>
      </c>
      <c r="C2651" s="658" t="s">
        <v>13187</v>
      </c>
      <c r="D2651" s="658" t="s">
        <v>13188</v>
      </c>
      <c r="E2651" s="823" t="s">
        <v>13189</v>
      </c>
      <c r="F2651" s="823"/>
      <c r="G2651" s="657" t="s">
        <v>13190</v>
      </c>
      <c r="H2651" s="656" t="s">
        <v>13191</v>
      </c>
      <c r="I2651" s="656" t="s">
        <v>13192</v>
      </c>
      <c r="J2651" s="656" t="s">
        <v>13193</v>
      </c>
    </row>
    <row r="2652" spans="1:10" ht="24" customHeight="1" x14ac:dyDescent="0.2">
      <c r="A2652" s="654" t="s">
        <v>13194</v>
      </c>
      <c r="B2652" s="655" t="s">
        <v>13258</v>
      </c>
      <c r="C2652" s="654" t="s">
        <v>7</v>
      </c>
      <c r="D2652" s="654" t="s">
        <v>194</v>
      </c>
      <c r="E2652" s="824" t="s">
        <v>13196</v>
      </c>
      <c r="F2652" s="824"/>
      <c r="G2652" s="653" t="s">
        <v>23</v>
      </c>
      <c r="H2652" s="652">
        <v>1</v>
      </c>
      <c r="I2652" s="651">
        <v>11.74</v>
      </c>
      <c r="J2652" s="651">
        <v>11.74</v>
      </c>
    </row>
    <row r="2653" spans="1:10" ht="24" customHeight="1" x14ac:dyDescent="0.2">
      <c r="A2653" s="649" t="s">
        <v>13197</v>
      </c>
      <c r="B2653" s="650" t="s">
        <v>14122</v>
      </c>
      <c r="C2653" s="649" t="s">
        <v>7</v>
      </c>
      <c r="D2653" s="649" t="s">
        <v>3054</v>
      </c>
      <c r="E2653" s="825" t="s">
        <v>13196</v>
      </c>
      <c r="F2653" s="825"/>
      <c r="G2653" s="648" t="s">
        <v>23</v>
      </c>
      <c r="H2653" s="647">
        <v>1</v>
      </c>
      <c r="I2653" s="646">
        <v>7.0000000000000007E-2</v>
      </c>
      <c r="J2653" s="646">
        <v>7.0000000000000007E-2</v>
      </c>
    </row>
    <row r="2654" spans="1:10" ht="24" customHeight="1" x14ac:dyDescent="0.2">
      <c r="A2654" s="644" t="s">
        <v>13199</v>
      </c>
      <c r="B2654" s="645" t="s">
        <v>13226</v>
      </c>
      <c r="C2654" s="644" t="s">
        <v>7</v>
      </c>
      <c r="D2654" s="644" t="s">
        <v>5105</v>
      </c>
      <c r="E2654" s="821" t="s">
        <v>13206</v>
      </c>
      <c r="F2654" s="821"/>
      <c r="G2654" s="643" t="s">
        <v>23</v>
      </c>
      <c r="H2654" s="642">
        <v>1</v>
      </c>
      <c r="I2654" s="641">
        <v>0.96</v>
      </c>
      <c r="J2654" s="641">
        <v>0.96</v>
      </c>
    </row>
    <row r="2655" spans="1:10" ht="24" customHeight="1" x14ac:dyDescent="0.2">
      <c r="A2655" s="644" t="s">
        <v>13199</v>
      </c>
      <c r="B2655" s="645" t="s">
        <v>14123</v>
      </c>
      <c r="C2655" s="644" t="s">
        <v>7</v>
      </c>
      <c r="D2655" s="644" t="s">
        <v>6734</v>
      </c>
      <c r="E2655" s="821" t="s">
        <v>13201</v>
      </c>
      <c r="F2655" s="821"/>
      <c r="G2655" s="643" t="s">
        <v>23</v>
      </c>
      <c r="H2655" s="642">
        <v>1</v>
      </c>
      <c r="I2655" s="641">
        <v>0.63</v>
      </c>
      <c r="J2655" s="641">
        <v>0.63</v>
      </c>
    </row>
    <row r="2656" spans="1:10" ht="24" customHeight="1" x14ac:dyDescent="0.2">
      <c r="A2656" s="644" t="s">
        <v>13199</v>
      </c>
      <c r="B2656" s="645" t="s">
        <v>13205</v>
      </c>
      <c r="C2656" s="644" t="s">
        <v>7</v>
      </c>
      <c r="D2656" s="644" t="s">
        <v>6808</v>
      </c>
      <c r="E2656" s="821" t="s">
        <v>13206</v>
      </c>
      <c r="F2656" s="821"/>
      <c r="G2656" s="643" t="s">
        <v>23</v>
      </c>
      <c r="H2656" s="642">
        <v>1</v>
      </c>
      <c r="I2656" s="641">
        <v>0.55000000000000004</v>
      </c>
      <c r="J2656" s="641">
        <v>0.55000000000000004</v>
      </c>
    </row>
    <row r="2657" spans="1:11" ht="24" customHeight="1" x14ac:dyDescent="0.2">
      <c r="A2657" s="644" t="s">
        <v>13199</v>
      </c>
      <c r="B2657" s="645" t="s">
        <v>14124</v>
      </c>
      <c r="C2657" s="644" t="s">
        <v>7</v>
      </c>
      <c r="D2657" s="644" t="s">
        <v>6847</v>
      </c>
      <c r="E2657" s="821" t="s">
        <v>13201</v>
      </c>
      <c r="F2657" s="821"/>
      <c r="G2657" s="643" t="s">
        <v>23</v>
      </c>
      <c r="H2657" s="642">
        <v>1</v>
      </c>
      <c r="I2657" s="641">
        <v>0.01</v>
      </c>
      <c r="J2657" s="641">
        <v>0.01</v>
      </c>
    </row>
    <row r="2658" spans="1:11" ht="24" customHeight="1" x14ac:dyDescent="0.2">
      <c r="A2658" s="644" t="s">
        <v>13199</v>
      </c>
      <c r="B2658" s="645" t="s">
        <v>14125</v>
      </c>
      <c r="C2658" s="644" t="s">
        <v>7</v>
      </c>
      <c r="D2658" s="644" t="s">
        <v>7801</v>
      </c>
      <c r="E2658" s="821" t="s">
        <v>13203</v>
      </c>
      <c r="F2658" s="821"/>
      <c r="G2658" s="643" t="s">
        <v>23</v>
      </c>
      <c r="H2658" s="642">
        <v>1</v>
      </c>
      <c r="I2658" s="641">
        <v>8.75</v>
      </c>
      <c r="J2658" s="641">
        <v>8.75</v>
      </c>
    </row>
    <row r="2659" spans="1:11" ht="24" customHeight="1" x14ac:dyDescent="0.2">
      <c r="A2659" s="644" t="s">
        <v>13199</v>
      </c>
      <c r="B2659" s="645" t="s">
        <v>13207</v>
      </c>
      <c r="C2659" s="644" t="s">
        <v>7</v>
      </c>
      <c r="D2659" s="644" t="s">
        <v>8485</v>
      </c>
      <c r="E2659" s="821" t="s">
        <v>13208</v>
      </c>
      <c r="F2659" s="821"/>
      <c r="G2659" s="643" t="s">
        <v>23</v>
      </c>
      <c r="H2659" s="642">
        <v>1</v>
      </c>
      <c r="I2659" s="641">
        <v>0.06</v>
      </c>
      <c r="J2659" s="641">
        <v>0.06</v>
      </c>
    </row>
    <row r="2660" spans="1:11" ht="24" customHeight="1" x14ac:dyDescent="0.2">
      <c r="A2660" s="644" t="s">
        <v>13199</v>
      </c>
      <c r="B2660" s="645" t="s">
        <v>13229</v>
      </c>
      <c r="C2660" s="644" t="s">
        <v>7</v>
      </c>
      <c r="D2660" s="644" t="s">
        <v>9025</v>
      </c>
      <c r="E2660" s="821" t="s">
        <v>13230</v>
      </c>
      <c r="F2660" s="821"/>
      <c r="G2660" s="643" t="s">
        <v>23</v>
      </c>
      <c r="H2660" s="642">
        <v>1</v>
      </c>
      <c r="I2660" s="641">
        <v>0.71</v>
      </c>
      <c r="J2660" s="641">
        <v>0.71</v>
      </c>
    </row>
    <row r="2661" spans="1:11" ht="25.5" x14ac:dyDescent="0.2">
      <c r="A2661" s="640"/>
      <c r="B2661" s="640"/>
      <c r="C2661" s="640"/>
      <c r="D2661" s="640"/>
      <c r="E2661" s="640" t="s">
        <v>13209</v>
      </c>
      <c r="F2661" s="639">
        <v>4.7919156999999997</v>
      </c>
      <c r="G2661" s="640" t="s">
        <v>13210</v>
      </c>
      <c r="H2661" s="639">
        <v>4.03</v>
      </c>
      <c r="I2661" s="640" t="s">
        <v>13211</v>
      </c>
      <c r="J2661" s="639">
        <v>8.82</v>
      </c>
    </row>
    <row r="2662" spans="1:11" ht="15" thickBot="1" x14ac:dyDescent="0.25">
      <c r="A2662" s="640"/>
      <c r="B2662" s="640"/>
      <c r="C2662" s="640"/>
      <c r="D2662" s="640"/>
      <c r="E2662" s="640" t="s">
        <v>13212</v>
      </c>
      <c r="F2662" s="639">
        <v>3.31</v>
      </c>
      <c r="G2662" s="640"/>
      <c r="H2662" s="822" t="s">
        <v>13213</v>
      </c>
      <c r="I2662" s="822"/>
      <c r="J2662" s="639">
        <v>15.05</v>
      </c>
    </row>
    <row r="2663" spans="1:11" ht="0.95" customHeight="1" thickTop="1" x14ac:dyDescent="0.2">
      <c r="A2663" s="638"/>
      <c r="B2663" s="638"/>
      <c r="C2663" s="638"/>
      <c r="D2663" s="638"/>
      <c r="E2663" s="638"/>
      <c r="F2663" s="638"/>
      <c r="G2663" s="638"/>
      <c r="H2663" s="638"/>
      <c r="I2663" s="638"/>
      <c r="J2663" s="638"/>
    </row>
    <row r="2664" spans="1:11" ht="50.1" customHeight="1" x14ac:dyDescent="0.25">
      <c r="A2664" s="826" t="s">
        <v>14126</v>
      </c>
      <c r="B2664" s="827"/>
      <c r="C2664" s="827"/>
      <c r="D2664" s="827"/>
      <c r="E2664" s="827"/>
      <c r="F2664" s="827"/>
      <c r="G2664" s="827"/>
      <c r="H2664" s="827"/>
      <c r="I2664" s="827"/>
      <c r="J2664" s="827"/>
      <c r="K2664" s="827"/>
    </row>
    <row r="2665" spans="1:11" ht="18" customHeight="1" x14ac:dyDescent="0.2">
      <c r="A2665" s="658"/>
      <c r="B2665" s="656" t="s">
        <v>13186</v>
      </c>
      <c r="C2665" s="658" t="s">
        <v>13187</v>
      </c>
      <c r="D2665" s="658" t="s">
        <v>13188</v>
      </c>
      <c r="E2665" s="823" t="s">
        <v>13189</v>
      </c>
      <c r="F2665" s="823"/>
      <c r="G2665" s="657" t="s">
        <v>13190</v>
      </c>
      <c r="H2665" s="656" t="s">
        <v>13191</v>
      </c>
      <c r="I2665" s="656" t="s">
        <v>13192</v>
      </c>
      <c r="J2665" s="656" t="s">
        <v>13193</v>
      </c>
    </row>
    <row r="2666" spans="1:11" ht="24" customHeight="1" x14ac:dyDescent="0.2">
      <c r="A2666" s="654" t="s">
        <v>13194</v>
      </c>
      <c r="B2666" s="655" t="s">
        <v>14037</v>
      </c>
      <c r="C2666" s="654" t="s">
        <v>7</v>
      </c>
      <c r="D2666" s="654" t="s">
        <v>169</v>
      </c>
      <c r="E2666" s="824" t="s">
        <v>13196</v>
      </c>
      <c r="F2666" s="824"/>
      <c r="G2666" s="653" t="s">
        <v>23</v>
      </c>
      <c r="H2666" s="652">
        <v>1</v>
      </c>
      <c r="I2666" s="651">
        <v>9.57</v>
      </c>
      <c r="J2666" s="651">
        <v>9.57</v>
      </c>
    </row>
    <row r="2667" spans="1:11" ht="24" customHeight="1" x14ac:dyDescent="0.2">
      <c r="A2667" s="649" t="s">
        <v>13197</v>
      </c>
      <c r="B2667" s="650" t="s">
        <v>14127</v>
      </c>
      <c r="C2667" s="649" t="s">
        <v>7</v>
      </c>
      <c r="D2667" s="649" t="s">
        <v>3022</v>
      </c>
      <c r="E2667" s="825" t="s">
        <v>13196</v>
      </c>
      <c r="F2667" s="825"/>
      <c r="G2667" s="648" t="s">
        <v>23</v>
      </c>
      <c r="H2667" s="647">
        <v>1</v>
      </c>
      <c r="I2667" s="646">
        <v>0.05</v>
      </c>
      <c r="J2667" s="646">
        <v>0.05</v>
      </c>
    </row>
    <row r="2668" spans="1:11" ht="24" customHeight="1" x14ac:dyDescent="0.2">
      <c r="A2668" s="644" t="s">
        <v>13199</v>
      </c>
      <c r="B2668" s="645" t="s">
        <v>14128</v>
      </c>
      <c r="C2668" s="644" t="s">
        <v>7</v>
      </c>
      <c r="D2668" s="644" t="s">
        <v>5083</v>
      </c>
      <c r="E2668" s="821" t="s">
        <v>13203</v>
      </c>
      <c r="F2668" s="821"/>
      <c r="G2668" s="643" t="s">
        <v>23</v>
      </c>
      <c r="H2668" s="642">
        <v>1</v>
      </c>
      <c r="I2668" s="641">
        <v>6.6</v>
      </c>
      <c r="J2668" s="641">
        <v>6.6</v>
      </c>
    </row>
    <row r="2669" spans="1:11" ht="24" customHeight="1" x14ac:dyDescent="0.2">
      <c r="A2669" s="644" t="s">
        <v>13199</v>
      </c>
      <c r="B2669" s="645" t="s">
        <v>13226</v>
      </c>
      <c r="C2669" s="644" t="s">
        <v>7</v>
      </c>
      <c r="D2669" s="644" t="s">
        <v>5105</v>
      </c>
      <c r="E2669" s="821" t="s">
        <v>13206</v>
      </c>
      <c r="F2669" s="821"/>
      <c r="G2669" s="643" t="s">
        <v>23</v>
      </c>
      <c r="H2669" s="642">
        <v>1</v>
      </c>
      <c r="I2669" s="641">
        <v>0.96</v>
      </c>
      <c r="J2669" s="641">
        <v>0.96</v>
      </c>
    </row>
    <row r="2670" spans="1:11" ht="24" customHeight="1" x14ac:dyDescent="0.2">
      <c r="A2670" s="644" t="s">
        <v>13199</v>
      </c>
      <c r="B2670" s="645" t="s">
        <v>14123</v>
      </c>
      <c r="C2670" s="644" t="s">
        <v>7</v>
      </c>
      <c r="D2670" s="644" t="s">
        <v>6734</v>
      </c>
      <c r="E2670" s="821" t="s">
        <v>13201</v>
      </c>
      <c r="F2670" s="821"/>
      <c r="G2670" s="643" t="s">
        <v>23</v>
      </c>
      <c r="H2670" s="642">
        <v>1</v>
      </c>
      <c r="I2670" s="641">
        <v>0.63</v>
      </c>
      <c r="J2670" s="641">
        <v>0.63</v>
      </c>
    </row>
    <row r="2671" spans="1:11" ht="24" customHeight="1" x14ac:dyDescent="0.2">
      <c r="A2671" s="644" t="s">
        <v>13199</v>
      </c>
      <c r="B2671" s="645" t="s">
        <v>13205</v>
      </c>
      <c r="C2671" s="644" t="s">
        <v>7</v>
      </c>
      <c r="D2671" s="644" t="s">
        <v>6808</v>
      </c>
      <c r="E2671" s="821" t="s">
        <v>13206</v>
      </c>
      <c r="F2671" s="821"/>
      <c r="G2671" s="643" t="s">
        <v>23</v>
      </c>
      <c r="H2671" s="642">
        <v>1</v>
      </c>
      <c r="I2671" s="641">
        <v>0.55000000000000004</v>
      </c>
      <c r="J2671" s="641">
        <v>0.55000000000000004</v>
      </c>
    </row>
    <row r="2672" spans="1:11" ht="24" customHeight="1" x14ac:dyDescent="0.2">
      <c r="A2672" s="644" t="s">
        <v>13199</v>
      </c>
      <c r="B2672" s="645" t="s">
        <v>14124</v>
      </c>
      <c r="C2672" s="644" t="s">
        <v>7</v>
      </c>
      <c r="D2672" s="644" t="s">
        <v>6847</v>
      </c>
      <c r="E2672" s="821" t="s">
        <v>13201</v>
      </c>
      <c r="F2672" s="821"/>
      <c r="G2672" s="643" t="s">
        <v>23</v>
      </c>
      <c r="H2672" s="642">
        <v>1</v>
      </c>
      <c r="I2672" s="641">
        <v>0.01</v>
      </c>
      <c r="J2672" s="641">
        <v>0.01</v>
      </c>
    </row>
    <row r="2673" spans="1:10" ht="24" customHeight="1" x14ac:dyDescent="0.2">
      <c r="A2673" s="644" t="s">
        <v>13199</v>
      </c>
      <c r="B2673" s="645" t="s">
        <v>13207</v>
      </c>
      <c r="C2673" s="644" t="s">
        <v>7</v>
      </c>
      <c r="D2673" s="644" t="s">
        <v>8485</v>
      </c>
      <c r="E2673" s="821" t="s">
        <v>13208</v>
      </c>
      <c r="F2673" s="821"/>
      <c r="G2673" s="643" t="s">
        <v>23</v>
      </c>
      <c r="H2673" s="642">
        <v>1</v>
      </c>
      <c r="I2673" s="641">
        <v>0.06</v>
      </c>
      <c r="J2673" s="641">
        <v>0.06</v>
      </c>
    </row>
    <row r="2674" spans="1:10" ht="24" customHeight="1" x14ac:dyDescent="0.2">
      <c r="A2674" s="644" t="s">
        <v>13199</v>
      </c>
      <c r="B2674" s="645" t="s">
        <v>13229</v>
      </c>
      <c r="C2674" s="644" t="s">
        <v>7</v>
      </c>
      <c r="D2674" s="644" t="s">
        <v>9025</v>
      </c>
      <c r="E2674" s="821" t="s">
        <v>13230</v>
      </c>
      <c r="F2674" s="821"/>
      <c r="G2674" s="643" t="s">
        <v>23</v>
      </c>
      <c r="H2674" s="642">
        <v>1</v>
      </c>
      <c r="I2674" s="641">
        <v>0.71</v>
      </c>
      <c r="J2674" s="641">
        <v>0.71</v>
      </c>
    </row>
    <row r="2675" spans="1:10" ht="25.5" x14ac:dyDescent="0.2">
      <c r="A2675" s="640"/>
      <c r="B2675" s="640"/>
      <c r="C2675" s="640"/>
      <c r="D2675" s="640"/>
      <c r="E2675" s="640" t="s">
        <v>13209</v>
      </c>
      <c r="F2675" s="639">
        <v>3.6129522999999999</v>
      </c>
      <c r="G2675" s="640" t="s">
        <v>13210</v>
      </c>
      <c r="H2675" s="639">
        <v>3.04</v>
      </c>
      <c r="I2675" s="640" t="s">
        <v>13211</v>
      </c>
      <c r="J2675" s="639">
        <v>6.65</v>
      </c>
    </row>
    <row r="2676" spans="1:10" ht="15" thickBot="1" x14ac:dyDescent="0.25">
      <c r="A2676" s="640"/>
      <c r="B2676" s="640"/>
      <c r="C2676" s="640"/>
      <c r="D2676" s="640"/>
      <c r="E2676" s="640" t="s">
        <v>13212</v>
      </c>
      <c r="F2676" s="639">
        <v>2.7</v>
      </c>
      <c r="G2676" s="640"/>
      <c r="H2676" s="822" t="s">
        <v>13213</v>
      </c>
      <c r="I2676" s="822"/>
      <c r="J2676" s="639">
        <v>12.27</v>
      </c>
    </row>
    <row r="2677" spans="1:10" ht="0.95" customHeight="1" thickTop="1" x14ac:dyDescent="0.2">
      <c r="A2677" s="638"/>
      <c r="B2677" s="638"/>
      <c r="C2677" s="638"/>
      <c r="D2677" s="638"/>
      <c r="E2677" s="638"/>
      <c r="F2677" s="638"/>
      <c r="G2677" s="638"/>
      <c r="H2677" s="638"/>
      <c r="I2677" s="638"/>
      <c r="J2677" s="638"/>
    </row>
    <row r="2678" spans="1:10" ht="18" customHeight="1" x14ac:dyDescent="0.2">
      <c r="A2678" s="658"/>
      <c r="B2678" s="656" t="s">
        <v>13186</v>
      </c>
      <c r="C2678" s="658" t="s">
        <v>13187</v>
      </c>
      <c r="D2678" s="658" t="s">
        <v>13188</v>
      </c>
      <c r="E2678" s="823" t="s">
        <v>13189</v>
      </c>
      <c r="F2678" s="823"/>
      <c r="G2678" s="657" t="s">
        <v>13190</v>
      </c>
      <c r="H2678" s="656" t="s">
        <v>13191</v>
      </c>
      <c r="I2678" s="656" t="s">
        <v>13192</v>
      </c>
      <c r="J2678" s="656" t="s">
        <v>13193</v>
      </c>
    </row>
    <row r="2679" spans="1:10" ht="24" customHeight="1" x14ac:dyDescent="0.2">
      <c r="A2679" s="654" t="s">
        <v>13194</v>
      </c>
      <c r="B2679" s="655" t="s">
        <v>13333</v>
      </c>
      <c r="C2679" s="654" t="s">
        <v>7</v>
      </c>
      <c r="D2679" s="654" t="s">
        <v>172</v>
      </c>
      <c r="E2679" s="824" t="s">
        <v>13196</v>
      </c>
      <c r="F2679" s="824"/>
      <c r="G2679" s="653" t="s">
        <v>23</v>
      </c>
      <c r="H2679" s="652">
        <v>1</v>
      </c>
      <c r="I2679" s="651">
        <v>16.12</v>
      </c>
      <c r="J2679" s="651">
        <v>16.12</v>
      </c>
    </row>
    <row r="2680" spans="1:10" ht="24" customHeight="1" x14ac:dyDescent="0.2">
      <c r="A2680" s="649" t="s">
        <v>13197</v>
      </c>
      <c r="B2680" s="650" t="s">
        <v>14129</v>
      </c>
      <c r="C2680" s="649" t="s">
        <v>7</v>
      </c>
      <c r="D2680" s="649" t="s">
        <v>3025</v>
      </c>
      <c r="E2680" s="825" t="s">
        <v>13196</v>
      </c>
      <c r="F2680" s="825"/>
      <c r="G2680" s="648" t="s">
        <v>23</v>
      </c>
      <c r="H2680" s="647">
        <v>1</v>
      </c>
      <c r="I2680" s="646">
        <v>0.1</v>
      </c>
      <c r="J2680" s="646">
        <v>0.1</v>
      </c>
    </row>
    <row r="2681" spans="1:10" ht="24" customHeight="1" x14ac:dyDescent="0.2">
      <c r="A2681" s="644" t="s">
        <v>13199</v>
      </c>
      <c r="B2681" s="645" t="s">
        <v>14130</v>
      </c>
      <c r="C2681" s="644" t="s">
        <v>7</v>
      </c>
      <c r="D2681" s="644" t="s">
        <v>5091</v>
      </c>
      <c r="E2681" s="821" t="s">
        <v>13203</v>
      </c>
      <c r="F2681" s="821"/>
      <c r="G2681" s="643" t="s">
        <v>23</v>
      </c>
      <c r="H2681" s="642">
        <v>1</v>
      </c>
      <c r="I2681" s="641">
        <v>12.32</v>
      </c>
      <c r="J2681" s="641">
        <v>12.32</v>
      </c>
    </row>
    <row r="2682" spans="1:10" ht="24" customHeight="1" x14ac:dyDescent="0.2">
      <c r="A2682" s="644" t="s">
        <v>13199</v>
      </c>
      <c r="B2682" s="645" t="s">
        <v>13226</v>
      </c>
      <c r="C2682" s="644" t="s">
        <v>7</v>
      </c>
      <c r="D2682" s="644" t="s">
        <v>5105</v>
      </c>
      <c r="E2682" s="821" t="s">
        <v>13206</v>
      </c>
      <c r="F2682" s="821"/>
      <c r="G2682" s="643" t="s">
        <v>23</v>
      </c>
      <c r="H2682" s="642">
        <v>1</v>
      </c>
      <c r="I2682" s="641">
        <v>0.96</v>
      </c>
      <c r="J2682" s="641">
        <v>0.96</v>
      </c>
    </row>
    <row r="2683" spans="1:10" ht="24" customHeight="1" x14ac:dyDescent="0.2">
      <c r="A2683" s="644" t="s">
        <v>13199</v>
      </c>
      <c r="B2683" s="645" t="s">
        <v>13227</v>
      </c>
      <c r="C2683" s="644" t="s">
        <v>7</v>
      </c>
      <c r="D2683" s="644" t="s">
        <v>6740</v>
      </c>
      <c r="E2683" s="821" t="s">
        <v>13201</v>
      </c>
      <c r="F2683" s="821"/>
      <c r="G2683" s="643" t="s">
        <v>23</v>
      </c>
      <c r="H2683" s="642">
        <v>1</v>
      </c>
      <c r="I2683" s="641">
        <v>1.01</v>
      </c>
      <c r="J2683" s="641">
        <v>1.01</v>
      </c>
    </row>
    <row r="2684" spans="1:10" ht="24" customHeight="1" x14ac:dyDescent="0.2">
      <c r="A2684" s="644" t="s">
        <v>13199</v>
      </c>
      <c r="B2684" s="645" t="s">
        <v>13205</v>
      </c>
      <c r="C2684" s="644" t="s">
        <v>7</v>
      </c>
      <c r="D2684" s="644" t="s">
        <v>6808</v>
      </c>
      <c r="E2684" s="821" t="s">
        <v>13206</v>
      </c>
      <c r="F2684" s="821"/>
      <c r="G2684" s="643" t="s">
        <v>23</v>
      </c>
      <c r="H2684" s="642">
        <v>1</v>
      </c>
      <c r="I2684" s="641">
        <v>0.55000000000000004</v>
      </c>
      <c r="J2684" s="641">
        <v>0.55000000000000004</v>
      </c>
    </row>
    <row r="2685" spans="1:10" ht="24" customHeight="1" x14ac:dyDescent="0.2">
      <c r="A2685" s="644" t="s">
        <v>13199</v>
      </c>
      <c r="B2685" s="645" t="s">
        <v>13228</v>
      </c>
      <c r="C2685" s="644" t="s">
        <v>7</v>
      </c>
      <c r="D2685" s="644" t="s">
        <v>6853</v>
      </c>
      <c r="E2685" s="821" t="s">
        <v>13201</v>
      </c>
      <c r="F2685" s="821"/>
      <c r="G2685" s="643" t="s">
        <v>23</v>
      </c>
      <c r="H2685" s="642">
        <v>1</v>
      </c>
      <c r="I2685" s="641">
        <v>0.41</v>
      </c>
      <c r="J2685" s="641">
        <v>0.41</v>
      </c>
    </row>
    <row r="2686" spans="1:10" ht="24" customHeight="1" x14ac:dyDescent="0.2">
      <c r="A2686" s="644" t="s">
        <v>13199</v>
      </c>
      <c r="B2686" s="645" t="s">
        <v>13207</v>
      </c>
      <c r="C2686" s="644" t="s">
        <v>7</v>
      </c>
      <c r="D2686" s="644" t="s">
        <v>8485</v>
      </c>
      <c r="E2686" s="821" t="s">
        <v>13208</v>
      </c>
      <c r="F2686" s="821"/>
      <c r="G2686" s="643" t="s">
        <v>23</v>
      </c>
      <c r="H2686" s="642">
        <v>1</v>
      </c>
      <c r="I2686" s="641">
        <v>0.06</v>
      </c>
      <c r="J2686" s="641">
        <v>0.06</v>
      </c>
    </row>
    <row r="2687" spans="1:10" ht="24" customHeight="1" x14ac:dyDescent="0.2">
      <c r="A2687" s="644" t="s">
        <v>13199</v>
      </c>
      <c r="B2687" s="645" t="s">
        <v>13229</v>
      </c>
      <c r="C2687" s="644" t="s">
        <v>7</v>
      </c>
      <c r="D2687" s="644" t="s">
        <v>9025</v>
      </c>
      <c r="E2687" s="821" t="s">
        <v>13230</v>
      </c>
      <c r="F2687" s="821"/>
      <c r="G2687" s="643" t="s">
        <v>23</v>
      </c>
      <c r="H2687" s="642">
        <v>1</v>
      </c>
      <c r="I2687" s="641">
        <v>0.71</v>
      </c>
      <c r="J2687" s="641">
        <v>0.71</v>
      </c>
    </row>
    <row r="2688" spans="1:10" ht="25.5" x14ac:dyDescent="0.2">
      <c r="A2688" s="640"/>
      <c r="B2688" s="640"/>
      <c r="C2688" s="640"/>
      <c r="D2688" s="640"/>
      <c r="E2688" s="640" t="s">
        <v>13209</v>
      </c>
      <c r="F2688" s="639">
        <v>6.7477995999999996</v>
      </c>
      <c r="G2688" s="640" t="s">
        <v>13210</v>
      </c>
      <c r="H2688" s="639">
        <v>5.67</v>
      </c>
      <c r="I2688" s="640" t="s">
        <v>13211</v>
      </c>
      <c r="J2688" s="639">
        <v>12.42</v>
      </c>
    </row>
    <row r="2689" spans="1:10" ht="15" thickBot="1" x14ac:dyDescent="0.25">
      <c r="A2689" s="640"/>
      <c r="B2689" s="640"/>
      <c r="C2689" s="640"/>
      <c r="D2689" s="640"/>
      <c r="E2689" s="640" t="s">
        <v>13212</v>
      </c>
      <c r="F2689" s="639">
        <v>4.55</v>
      </c>
      <c r="G2689" s="640"/>
      <c r="H2689" s="822" t="s">
        <v>13213</v>
      </c>
      <c r="I2689" s="822"/>
      <c r="J2689" s="639">
        <v>20.67</v>
      </c>
    </row>
    <row r="2690" spans="1:10" ht="0.95" customHeight="1" thickTop="1" x14ac:dyDescent="0.2">
      <c r="A2690" s="638"/>
      <c r="B2690" s="638"/>
      <c r="C2690" s="638"/>
      <c r="D2690" s="638"/>
      <c r="E2690" s="638"/>
      <c r="F2690" s="638"/>
      <c r="G2690" s="638"/>
      <c r="H2690" s="638"/>
      <c r="I2690" s="638"/>
      <c r="J2690" s="638"/>
    </row>
    <row r="2691" spans="1:10" ht="18" customHeight="1" x14ac:dyDescent="0.2">
      <c r="A2691" s="658"/>
      <c r="B2691" s="656" t="s">
        <v>13186</v>
      </c>
      <c r="C2691" s="658" t="s">
        <v>13187</v>
      </c>
      <c r="D2691" s="658" t="s">
        <v>13188</v>
      </c>
      <c r="E2691" s="823" t="s">
        <v>13189</v>
      </c>
      <c r="F2691" s="823"/>
      <c r="G2691" s="657" t="s">
        <v>13190</v>
      </c>
      <c r="H2691" s="656" t="s">
        <v>13191</v>
      </c>
      <c r="I2691" s="656" t="s">
        <v>13192</v>
      </c>
      <c r="J2691" s="656" t="s">
        <v>13193</v>
      </c>
    </row>
    <row r="2692" spans="1:10" ht="36" customHeight="1" x14ac:dyDescent="0.2">
      <c r="A2692" s="654" t="s">
        <v>13194</v>
      </c>
      <c r="B2692" s="655" t="s">
        <v>13985</v>
      </c>
      <c r="C2692" s="654" t="s">
        <v>7</v>
      </c>
      <c r="D2692" s="654" t="s">
        <v>2392</v>
      </c>
      <c r="E2692" s="824" t="s">
        <v>13272</v>
      </c>
      <c r="F2692" s="824"/>
      <c r="G2692" s="653" t="s">
        <v>23</v>
      </c>
      <c r="H2692" s="652">
        <v>1</v>
      </c>
      <c r="I2692" s="651">
        <v>0.33</v>
      </c>
      <c r="J2692" s="651">
        <v>0.33</v>
      </c>
    </row>
    <row r="2693" spans="1:10" ht="36" customHeight="1" x14ac:dyDescent="0.2">
      <c r="A2693" s="644" t="s">
        <v>13199</v>
      </c>
      <c r="B2693" s="645" t="s">
        <v>14131</v>
      </c>
      <c r="C2693" s="644" t="s">
        <v>7</v>
      </c>
      <c r="D2693" s="644" t="s">
        <v>5158</v>
      </c>
      <c r="E2693" s="821" t="s">
        <v>13220</v>
      </c>
      <c r="F2693" s="821"/>
      <c r="G2693" s="643" t="s">
        <v>38</v>
      </c>
      <c r="H2693" s="642">
        <v>6.3999999999999997E-5</v>
      </c>
      <c r="I2693" s="641">
        <v>5256.82</v>
      </c>
      <c r="J2693" s="641">
        <v>0.33</v>
      </c>
    </row>
    <row r="2694" spans="1:10" ht="25.5" x14ac:dyDescent="0.2">
      <c r="A2694" s="640"/>
      <c r="B2694" s="640"/>
      <c r="C2694" s="640"/>
      <c r="D2694" s="640"/>
      <c r="E2694" s="640" t="s">
        <v>13209</v>
      </c>
      <c r="F2694" s="639">
        <v>0</v>
      </c>
      <c r="G2694" s="640" t="s">
        <v>13210</v>
      </c>
      <c r="H2694" s="639">
        <v>0</v>
      </c>
      <c r="I2694" s="640" t="s">
        <v>13211</v>
      </c>
      <c r="J2694" s="639">
        <v>0</v>
      </c>
    </row>
    <row r="2695" spans="1:10" ht="15" thickBot="1" x14ac:dyDescent="0.25">
      <c r="A2695" s="640"/>
      <c r="B2695" s="640"/>
      <c r="C2695" s="640"/>
      <c r="D2695" s="640"/>
      <c r="E2695" s="640" t="s">
        <v>13212</v>
      </c>
      <c r="F2695" s="639">
        <v>0.09</v>
      </c>
      <c r="G2695" s="640"/>
      <c r="H2695" s="822" t="s">
        <v>13213</v>
      </c>
      <c r="I2695" s="822"/>
      <c r="J2695" s="639">
        <v>0.42</v>
      </c>
    </row>
    <row r="2696" spans="1:10" ht="0.95" customHeight="1" thickTop="1" x14ac:dyDescent="0.2">
      <c r="A2696" s="638"/>
      <c r="B2696" s="638"/>
      <c r="C2696" s="638"/>
      <c r="D2696" s="638"/>
      <c r="E2696" s="638"/>
      <c r="F2696" s="638"/>
      <c r="G2696" s="638"/>
      <c r="H2696" s="638"/>
      <c r="I2696" s="638"/>
      <c r="J2696" s="638"/>
    </row>
    <row r="2697" spans="1:10" ht="18" customHeight="1" x14ac:dyDescent="0.2">
      <c r="A2697" s="658"/>
      <c r="B2697" s="656" t="s">
        <v>13186</v>
      </c>
      <c r="C2697" s="658" t="s">
        <v>13187</v>
      </c>
      <c r="D2697" s="658" t="s">
        <v>13188</v>
      </c>
      <c r="E2697" s="823" t="s">
        <v>13189</v>
      </c>
      <c r="F2697" s="823"/>
      <c r="G2697" s="657" t="s">
        <v>13190</v>
      </c>
      <c r="H2697" s="656" t="s">
        <v>13191</v>
      </c>
      <c r="I2697" s="656" t="s">
        <v>13192</v>
      </c>
      <c r="J2697" s="656" t="s">
        <v>13193</v>
      </c>
    </row>
    <row r="2698" spans="1:10" ht="36" customHeight="1" x14ac:dyDescent="0.2">
      <c r="A2698" s="654" t="s">
        <v>13194</v>
      </c>
      <c r="B2698" s="655" t="s">
        <v>13984</v>
      </c>
      <c r="C2698" s="654" t="s">
        <v>7</v>
      </c>
      <c r="D2698" s="654" t="s">
        <v>2393</v>
      </c>
      <c r="E2698" s="824" t="s">
        <v>13272</v>
      </c>
      <c r="F2698" s="824"/>
      <c r="G2698" s="653" t="s">
        <v>23</v>
      </c>
      <c r="H2698" s="652">
        <v>1</v>
      </c>
      <c r="I2698" s="651">
        <v>0.03</v>
      </c>
      <c r="J2698" s="651">
        <v>0.03</v>
      </c>
    </row>
    <row r="2699" spans="1:10" ht="36" customHeight="1" x14ac:dyDescent="0.2">
      <c r="A2699" s="644" t="s">
        <v>13199</v>
      </c>
      <c r="B2699" s="645" t="s">
        <v>14131</v>
      </c>
      <c r="C2699" s="644" t="s">
        <v>7</v>
      </c>
      <c r="D2699" s="644" t="s">
        <v>5158</v>
      </c>
      <c r="E2699" s="821" t="s">
        <v>13220</v>
      </c>
      <c r="F2699" s="821"/>
      <c r="G2699" s="643" t="s">
        <v>38</v>
      </c>
      <c r="H2699" s="642">
        <v>7.6000000000000001E-6</v>
      </c>
      <c r="I2699" s="641">
        <v>5256.82</v>
      </c>
      <c r="J2699" s="641">
        <v>0.03</v>
      </c>
    </row>
    <row r="2700" spans="1:10" ht="25.5" x14ac:dyDescent="0.2">
      <c r="A2700" s="640"/>
      <c r="B2700" s="640"/>
      <c r="C2700" s="640"/>
      <c r="D2700" s="640"/>
      <c r="E2700" s="640" t="s">
        <v>13209</v>
      </c>
      <c r="F2700" s="639">
        <v>0</v>
      </c>
      <c r="G2700" s="640" t="s">
        <v>13210</v>
      </c>
      <c r="H2700" s="639">
        <v>0</v>
      </c>
      <c r="I2700" s="640" t="s">
        <v>13211</v>
      </c>
      <c r="J2700" s="639">
        <v>0</v>
      </c>
    </row>
    <row r="2701" spans="1:10" ht="15" thickBot="1" x14ac:dyDescent="0.25">
      <c r="A2701" s="640"/>
      <c r="B2701" s="640"/>
      <c r="C2701" s="640"/>
      <c r="D2701" s="640"/>
      <c r="E2701" s="640" t="s">
        <v>13212</v>
      </c>
      <c r="F2701" s="639">
        <v>0</v>
      </c>
      <c r="G2701" s="640"/>
      <c r="H2701" s="822" t="s">
        <v>13213</v>
      </c>
      <c r="I2701" s="822"/>
      <c r="J2701" s="639">
        <v>0.03</v>
      </c>
    </row>
    <row r="2702" spans="1:10" ht="0.95" customHeight="1" thickTop="1" x14ac:dyDescent="0.2">
      <c r="A2702" s="638"/>
      <c r="B2702" s="638"/>
      <c r="C2702" s="638"/>
      <c r="D2702" s="638"/>
      <c r="E2702" s="638"/>
      <c r="F2702" s="638"/>
      <c r="G2702" s="638"/>
      <c r="H2702" s="638"/>
      <c r="I2702" s="638"/>
      <c r="J2702" s="638"/>
    </row>
    <row r="2703" spans="1:10" ht="18" customHeight="1" x14ac:dyDescent="0.2">
      <c r="A2703" s="658"/>
      <c r="B2703" s="656" t="s">
        <v>13186</v>
      </c>
      <c r="C2703" s="658" t="s">
        <v>13187</v>
      </c>
      <c r="D2703" s="658" t="s">
        <v>13188</v>
      </c>
      <c r="E2703" s="823" t="s">
        <v>13189</v>
      </c>
      <c r="F2703" s="823"/>
      <c r="G2703" s="657" t="s">
        <v>13190</v>
      </c>
      <c r="H2703" s="656" t="s">
        <v>13191</v>
      </c>
      <c r="I2703" s="656" t="s">
        <v>13192</v>
      </c>
      <c r="J2703" s="656" t="s">
        <v>13193</v>
      </c>
    </row>
    <row r="2704" spans="1:10" ht="36" customHeight="1" x14ac:dyDescent="0.2">
      <c r="A2704" s="654" t="s">
        <v>13194</v>
      </c>
      <c r="B2704" s="655" t="s">
        <v>13986</v>
      </c>
      <c r="C2704" s="654" t="s">
        <v>7</v>
      </c>
      <c r="D2704" s="654" t="s">
        <v>2394</v>
      </c>
      <c r="E2704" s="824" t="s">
        <v>13272</v>
      </c>
      <c r="F2704" s="824"/>
      <c r="G2704" s="653" t="s">
        <v>23</v>
      </c>
      <c r="H2704" s="652">
        <v>1</v>
      </c>
      <c r="I2704" s="651">
        <v>0.42</v>
      </c>
      <c r="J2704" s="651">
        <v>0.42</v>
      </c>
    </row>
    <row r="2705" spans="1:10" ht="36" customHeight="1" x14ac:dyDescent="0.2">
      <c r="A2705" s="644" t="s">
        <v>13199</v>
      </c>
      <c r="B2705" s="645" t="s">
        <v>14131</v>
      </c>
      <c r="C2705" s="644" t="s">
        <v>7</v>
      </c>
      <c r="D2705" s="644" t="s">
        <v>5158</v>
      </c>
      <c r="E2705" s="821" t="s">
        <v>13220</v>
      </c>
      <c r="F2705" s="821"/>
      <c r="G2705" s="643" t="s">
        <v>38</v>
      </c>
      <c r="H2705" s="642">
        <v>8.0000000000000007E-5</v>
      </c>
      <c r="I2705" s="641">
        <v>5256.82</v>
      </c>
      <c r="J2705" s="641">
        <v>0.42</v>
      </c>
    </row>
    <row r="2706" spans="1:10" ht="25.5" x14ac:dyDescent="0.2">
      <c r="A2706" s="640"/>
      <c r="B2706" s="640"/>
      <c r="C2706" s="640"/>
      <c r="D2706" s="640"/>
      <c r="E2706" s="640" t="s">
        <v>13209</v>
      </c>
      <c r="F2706" s="639">
        <v>0</v>
      </c>
      <c r="G2706" s="640" t="s">
        <v>13210</v>
      </c>
      <c r="H2706" s="639">
        <v>0</v>
      </c>
      <c r="I2706" s="640" t="s">
        <v>13211</v>
      </c>
      <c r="J2706" s="639">
        <v>0</v>
      </c>
    </row>
    <row r="2707" spans="1:10" ht="15" thickBot="1" x14ac:dyDescent="0.25">
      <c r="A2707" s="640"/>
      <c r="B2707" s="640"/>
      <c r="C2707" s="640"/>
      <c r="D2707" s="640"/>
      <c r="E2707" s="640" t="s">
        <v>13212</v>
      </c>
      <c r="F2707" s="639">
        <v>0.11</v>
      </c>
      <c r="G2707" s="640"/>
      <c r="H2707" s="822" t="s">
        <v>13213</v>
      </c>
      <c r="I2707" s="822"/>
      <c r="J2707" s="639">
        <v>0.53</v>
      </c>
    </row>
    <row r="2708" spans="1:10" ht="0.95" customHeight="1" thickTop="1" x14ac:dyDescent="0.2">
      <c r="A2708" s="638"/>
      <c r="B2708" s="638"/>
      <c r="C2708" s="638"/>
      <c r="D2708" s="638"/>
      <c r="E2708" s="638"/>
      <c r="F2708" s="638"/>
      <c r="G2708" s="638"/>
      <c r="H2708" s="638"/>
      <c r="I2708" s="638"/>
      <c r="J2708" s="638"/>
    </row>
    <row r="2709" spans="1:10" ht="18" customHeight="1" x14ac:dyDescent="0.2">
      <c r="A2709" s="658"/>
      <c r="B2709" s="656" t="s">
        <v>13186</v>
      </c>
      <c r="C2709" s="658" t="s">
        <v>13187</v>
      </c>
      <c r="D2709" s="658" t="s">
        <v>13188</v>
      </c>
      <c r="E2709" s="823" t="s">
        <v>13189</v>
      </c>
      <c r="F2709" s="823"/>
      <c r="G2709" s="657" t="s">
        <v>13190</v>
      </c>
      <c r="H2709" s="656" t="s">
        <v>13191</v>
      </c>
      <c r="I2709" s="656" t="s">
        <v>13192</v>
      </c>
      <c r="J2709" s="656" t="s">
        <v>13193</v>
      </c>
    </row>
    <row r="2710" spans="1:10" ht="36" customHeight="1" x14ac:dyDescent="0.2">
      <c r="A2710" s="654" t="s">
        <v>13194</v>
      </c>
      <c r="B2710" s="655" t="s">
        <v>13983</v>
      </c>
      <c r="C2710" s="654" t="s">
        <v>7</v>
      </c>
      <c r="D2710" s="654" t="s">
        <v>2395</v>
      </c>
      <c r="E2710" s="824" t="s">
        <v>13272</v>
      </c>
      <c r="F2710" s="824"/>
      <c r="G2710" s="653" t="s">
        <v>23</v>
      </c>
      <c r="H2710" s="652">
        <v>1</v>
      </c>
      <c r="I2710" s="651">
        <v>28.67</v>
      </c>
      <c r="J2710" s="651">
        <v>28.67</v>
      </c>
    </row>
    <row r="2711" spans="1:10" ht="24" customHeight="1" x14ac:dyDescent="0.2">
      <c r="A2711" s="644" t="s">
        <v>13199</v>
      </c>
      <c r="B2711" s="645" t="s">
        <v>14132</v>
      </c>
      <c r="C2711" s="644" t="s">
        <v>7</v>
      </c>
      <c r="D2711" s="644" t="s">
        <v>4996</v>
      </c>
      <c r="E2711" s="821" t="s">
        <v>13220</v>
      </c>
      <c r="F2711" s="821"/>
      <c r="G2711" s="643" t="s">
        <v>21</v>
      </c>
      <c r="H2711" s="642">
        <v>0.3261</v>
      </c>
      <c r="I2711" s="641">
        <v>72</v>
      </c>
      <c r="J2711" s="641">
        <v>23.47</v>
      </c>
    </row>
    <row r="2712" spans="1:10" ht="24" customHeight="1" x14ac:dyDescent="0.2">
      <c r="A2712" s="644" t="s">
        <v>13199</v>
      </c>
      <c r="B2712" s="645" t="s">
        <v>14133</v>
      </c>
      <c r="C2712" s="644" t="s">
        <v>7</v>
      </c>
      <c r="D2712" s="644" t="s">
        <v>7924</v>
      </c>
      <c r="E2712" s="821" t="s">
        <v>13220</v>
      </c>
      <c r="F2712" s="821"/>
      <c r="G2712" s="643" t="s">
        <v>13268</v>
      </c>
      <c r="H2712" s="642">
        <v>0.33</v>
      </c>
      <c r="I2712" s="641">
        <v>15.78</v>
      </c>
      <c r="J2712" s="641">
        <v>5.2</v>
      </c>
    </row>
    <row r="2713" spans="1:10" ht="25.5" x14ac:dyDescent="0.2">
      <c r="A2713" s="640"/>
      <c r="B2713" s="640"/>
      <c r="C2713" s="640"/>
      <c r="D2713" s="640"/>
      <c r="E2713" s="640" t="s">
        <v>13209</v>
      </c>
      <c r="F2713" s="639">
        <v>0</v>
      </c>
      <c r="G2713" s="640" t="s">
        <v>13210</v>
      </c>
      <c r="H2713" s="639">
        <v>0</v>
      </c>
      <c r="I2713" s="640" t="s">
        <v>13211</v>
      </c>
      <c r="J2713" s="639">
        <v>0</v>
      </c>
    </row>
    <row r="2714" spans="1:10" ht="15" thickBot="1" x14ac:dyDescent="0.25">
      <c r="A2714" s="640"/>
      <c r="B2714" s="640"/>
      <c r="C2714" s="640"/>
      <c r="D2714" s="640"/>
      <c r="E2714" s="640" t="s">
        <v>13212</v>
      </c>
      <c r="F2714" s="639">
        <v>8.09</v>
      </c>
      <c r="G2714" s="640"/>
      <c r="H2714" s="822" t="s">
        <v>13213</v>
      </c>
      <c r="I2714" s="822"/>
      <c r="J2714" s="639">
        <v>36.76</v>
      </c>
    </row>
    <row r="2715" spans="1:10" ht="0.95" customHeight="1" thickTop="1" x14ac:dyDescent="0.2">
      <c r="A2715" s="638"/>
      <c r="B2715" s="638"/>
      <c r="C2715" s="638"/>
      <c r="D2715" s="638"/>
      <c r="E2715" s="638"/>
      <c r="F2715" s="638"/>
      <c r="G2715" s="638"/>
      <c r="H2715" s="638"/>
      <c r="I2715" s="638"/>
      <c r="J2715" s="638"/>
    </row>
    <row r="2716" spans="1:10" ht="18" customHeight="1" x14ac:dyDescent="0.2">
      <c r="A2716" s="658"/>
      <c r="B2716" s="656" t="s">
        <v>13186</v>
      </c>
      <c r="C2716" s="658" t="s">
        <v>13187</v>
      </c>
      <c r="D2716" s="658" t="s">
        <v>13188</v>
      </c>
      <c r="E2716" s="823" t="s">
        <v>13189</v>
      </c>
      <c r="F2716" s="823"/>
      <c r="G2716" s="657" t="s">
        <v>13190</v>
      </c>
      <c r="H2716" s="656" t="s">
        <v>13191</v>
      </c>
      <c r="I2716" s="656" t="s">
        <v>13192</v>
      </c>
      <c r="J2716" s="656" t="s">
        <v>13193</v>
      </c>
    </row>
    <row r="2717" spans="1:10" ht="36" customHeight="1" x14ac:dyDescent="0.2">
      <c r="A2717" s="654" t="s">
        <v>13194</v>
      </c>
      <c r="B2717" s="655" t="s">
        <v>14070</v>
      </c>
      <c r="C2717" s="654" t="s">
        <v>7</v>
      </c>
      <c r="D2717" s="654" t="s">
        <v>4839</v>
      </c>
      <c r="E2717" s="824" t="s">
        <v>13196</v>
      </c>
      <c r="F2717" s="824"/>
      <c r="G2717" s="653" t="s">
        <v>13268</v>
      </c>
      <c r="H2717" s="652">
        <v>1</v>
      </c>
      <c r="I2717" s="651">
        <v>1485.34</v>
      </c>
      <c r="J2717" s="651">
        <v>1485.34</v>
      </c>
    </row>
    <row r="2718" spans="1:10" ht="36" customHeight="1" x14ac:dyDescent="0.2">
      <c r="A2718" s="649" t="s">
        <v>13197</v>
      </c>
      <c r="B2718" s="650" t="s">
        <v>14134</v>
      </c>
      <c r="C2718" s="649" t="s">
        <v>7</v>
      </c>
      <c r="D2718" s="649" t="s">
        <v>234</v>
      </c>
      <c r="E2718" s="825" t="s">
        <v>13272</v>
      </c>
      <c r="F2718" s="825"/>
      <c r="G2718" s="648" t="s">
        <v>50</v>
      </c>
      <c r="H2718" s="647">
        <v>0.67</v>
      </c>
      <c r="I2718" s="646">
        <v>12.55</v>
      </c>
      <c r="J2718" s="646">
        <v>8.4</v>
      </c>
    </row>
    <row r="2719" spans="1:10" ht="36" customHeight="1" x14ac:dyDescent="0.2">
      <c r="A2719" s="649" t="s">
        <v>13197</v>
      </c>
      <c r="B2719" s="650" t="s">
        <v>14135</v>
      </c>
      <c r="C2719" s="649" t="s">
        <v>7</v>
      </c>
      <c r="D2719" s="649" t="s">
        <v>239</v>
      </c>
      <c r="E2719" s="825" t="s">
        <v>13272</v>
      </c>
      <c r="F2719" s="825"/>
      <c r="G2719" s="648" t="s">
        <v>67</v>
      </c>
      <c r="H2719" s="647">
        <v>3.57</v>
      </c>
      <c r="I2719" s="646">
        <v>4.37</v>
      </c>
      <c r="J2719" s="646">
        <v>15.6</v>
      </c>
    </row>
    <row r="2720" spans="1:10" ht="24" customHeight="1" x14ac:dyDescent="0.2">
      <c r="A2720" s="649" t="s">
        <v>13197</v>
      </c>
      <c r="B2720" s="650" t="s">
        <v>13368</v>
      </c>
      <c r="C2720" s="649" t="s">
        <v>7</v>
      </c>
      <c r="D2720" s="649" t="s">
        <v>1243</v>
      </c>
      <c r="E2720" s="825" t="s">
        <v>13196</v>
      </c>
      <c r="F2720" s="825"/>
      <c r="G2720" s="648" t="s">
        <v>23</v>
      </c>
      <c r="H2720" s="647">
        <v>4.24</v>
      </c>
      <c r="I2720" s="646">
        <v>11.79</v>
      </c>
      <c r="J2720" s="646">
        <v>49.98</v>
      </c>
    </row>
    <row r="2721" spans="1:10" ht="36" customHeight="1" x14ac:dyDescent="0.2">
      <c r="A2721" s="644" t="s">
        <v>13199</v>
      </c>
      <c r="B2721" s="645" t="s">
        <v>14136</v>
      </c>
      <c r="C2721" s="644" t="s">
        <v>7</v>
      </c>
      <c r="D2721" s="644" t="s">
        <v>5210</v>
      </c>
      <c r="E2721" s="821" t="s">
        <v>13220</v>
      </c>
      <c r="F2721" s="821"/>
      <c r="G2721" s="643" t="s">
        <v>21</v>
      </c>
      <c r="H2721" s="642">
        <v>1857.06</v>
      </c>
      <c r="I2721" s="641">
        <v>0.76</v>
      </c>
      <c r="J2721" s="641">
        <v>1411.36</v>
      </c>
    </row>
    <row r="2722" spans="1:10" ht="25.5" x14ac:dyDescent="0.2">
      <c r="A2722" s="640"/>
      <c r="B2722" s="640"/>
      <c r="C2722" s="640"/>
      <c r="D2722" s="640"/>
      <c r="E2722" s="640" t="s">
        <v>13209</v>
      </c>
      <c r="F2722" s="639">
        <v>20.428121264804954</v>
      </c>
      <c r="G2722" s="640" t="s">
        <v>13210</v>
      </c>
      <c r="H2722" s="639">
        <v>17.170000000000002</v>
      </c>
      <c r="I2722" s="640" t="s">
        <v>13211</v>
      </c>
      <c r="J2722" s="639">
        <v>37.6</v>
      </c>
    </row>
    <row r="2723" spans="1:10" ht="15" thickBot="1" x14ac:dyDescent="0.25">
      <c r="A2723" s="640"/>
      <c r="B2723" s="640"/>
      <c r="C2723" s="640"/>
      <c r="D2723" s="640"/>
      <c r="E2723" s="640" t="s">
        <v>13212</v>
      </c>
      <c r="F2723" s="639">
        <v>419.46</v>
      </c>
      <c r="G2723" s="640"/>
      <c r="H2723" s="822" t="s">
        <v>13213</v>
      </c>
      <c r="I2723" s="822"/>
      <c r="J2723" s="639">
        <v>1904.8</v>
      </c>
    </row>
    <row r="2724" spans="1:10" ht="0.95" customHeight="1" thickTop="1" x14ac:dyDescent="0.2">
      <c r="A2724" s="638"/>
      <c r="B2724" s="638"/>
      <c r="C2724" s="638"/>
      <c r="D2724" s="638"/>
      <c r="E2724" s="638"/>
      <c r="F2724" s="638"/>
      <c r="G2724" s="638"/>
      <c r="H2724" s="638"/>
      <c r="I2724" s="638"/>
      <c r="J2724" s="638"/>
    </row>
    <row r="2725" spans="1:10" ht="18" customHeight="1" x14ac:dyDescent="0.2">
      <c r="A2725" s="658"/>
      <c r="B2725" s="656" t="s">
        <v>13186</v>
      </c>
      <c r="C2725" s="658" t="s">
        <v>13187</v>
      </c>
      <c r="D2725" s="658" t="s">
        <v>13188</v>
      </c>
      <c r="E2725" s="823" t="s">
        <v>13189</v>
      </c>
      <c r="F2725" s="823"/>
      <c r="G2725" s="657" t="s">
        <v>13190</v>
      </c>
      <c r="H2725" s="656" t="s">
        <v>13191</v>
      </c>
      <c r="I2725" s="656" t="s">
        <v>13192</v>
      </c>
      <c r="J2725" s="656" t="s">
        <v>13193</v>
      </c>
    </row>
    <row r="2726" spans="1:10" ht="48" customHeight="1" x14ac:dyDescent="0.2">
      <c r="A2726" s="654" t="s">
        <v>13194</v>
      </c>
      <c r="B2726" s="655" t="s">
        <v>13845</v>
      </c>
      <c r="C2726" s="654" t="s">
        <v>7</v>
      </c>
      <c r="D2726" s="654" t="s">
        <v>4804</v>
      </c>
      <c r="E2726" s="824" t="s">
        <v>13196</v>
      </c>
      <c r="F2726" s="824"/>
      <c r="G2726" s="653" t="s">
        <v>13268</v>
      </c>
      <c r="H2726" s="652">
        <v>1</v>
      </c>
      <c r="I2726" s="651">
        <v>451.01</v>
      </c>
      <c r="J2726" s="651">
        <v>451.01</v>
      </c>
    </row>
    <row r="2727" spans="1:10" ht="24" customHeight="1" x14ac:dyDescent="0.2">
      <c r="A2727" s="649" t="s">
        <v>13197</v>
      </c>
      <c r="B2727" s="650" t="s">
        <v>13244</v>
      </c>
      <c r="C2727" s="649" t="s">
        <v>7</v>
      </c>
      <c r="D2727" s="649" t="s">
        <v>25</v>
      </c>
      <c r="E2727" s="825" t="s">
        <v>13196</v>
      </c>
      <c r="F2727" s="825"/>
      <c r="G2727" s="648" t="s">
        <v>23</v>
      </c>
      <c r="H2727" s="647">
        <v>11.23</v>
      </c>
      <c r="I2727" s="646">
        <v>13.34</v>
      </c>
      <c r="J2727" s="646">
        <v>149.80000000000001</v>
      </c>
    </row>
    <row r="2728" spans="1:10" ht="24" customHeight="1" x14ac:dyDescent="0.2">
      <c r="A2728" s="644" t="s">
        <v>13199</v>
      </c>
      <c r="B2728" s="645" t="s">
        <v>13369</v>
      </c>
      <c r="C2728" s="644" t="s">
        <v>7</v>
      </c>
      <c r="D2728" s="644" t="s">
        <v>5205</v>
      </c>
      <c r="E2728" s="821" t="s">
        <v>13220</v>
      </c>
      <c r="F2728" s="821"/>
      <c r="G2728" s="643" t="s">
        <v>13268</v>
      </c>
      <c r="H2728" s="642">
        <v>1.1599999999999999</v>
      </c>
      <c r="I2728" s="641">
        <v>63</v>
      </c>
      <c r="J2728" s="641">
        <v>73.08</v>
      </c>
    </row>
    <row r="2729" spans="1:10" ht="24" customHeight="1" x14ac:dyDescent="0.2">
      <c r="A2729" s="644" t="s">
        <v>13199</v>
      </c>
      <c r="B2729" s="645" t="s">
        <v>14072</v>
      </c>
      <c r="C2729" s="644" t="s">
        <v>7</v>
      </c>
      <c r="D2729" s="644" t="s">
        <v>5726</v>
      </c>
      <c r="E2729" s="821" t="s">
        <v>13220</v>
      </c>
      <c r="F2729" s="821"/>
      <c r="G2729" s="643" t="s">
        <v>21</v>
      </c>
      <c r="H2729" s="642">
        <v>116.4</v>
      </c>
      <c r="I2729" s="641">
        <v>0.7</v>
      </c>
      <c r="J2729" s="641">
        <v>81.48</v>
      </c>
    </row>
    <row r="2730" spans="1:10" ht="24" customHeight="1" x14ac:dyDescent="0.2">
      <c r="A2730" s="644" t="s">
        <v>13199</v>
      </c>
      <c r="B2730" s="645" t="s">
        <v>13370</v>
      </c>
      <c r="C2730" s="644" t="s">
        <v>7</v>
      </c>
      <c r="D2730" s="644" t="s">
        <v>5946</v>
      </c>
      <c r="E2730" s="821" t="s">
        <v>13220</v>
      </c>
      <c r="F2730" s="821"/>
      <c r="G2730" s="643" t="s">
        <v>21</v>
      </c>
      <c r="H2730" s="642">
        <v>261.89</v>
      </c>
      <c r="I2730" s="641">
        <v>0.56000000000000005</v>
      </c>
      <c r="J2730" s="641">
        <v>146.65</v>
      </c>
    </row>
    <row r="2731" spans="1:10" ht="25.5" x14ac:dyDescent="0.2">
      <c r="A2731" s="640"/>
      <c r="B2731" s="640"/>
      <c r="C2731" s="640"/>
      <c r="D2731" s="640"/>
      <c r="E2731" s="640" t="s">
        <v>13209</v>
      </c>
      <c r="F2731" s="639">
        <v>58.812343800934478</v>
      </c>
      <c r="G2731" s="640" t="s">
        <v>13210</v>
      </c>
      <c r="H2731" s="639">
        <v>49.44</v>
      </c>
      <c r="I2731" s="640" t="s">
        <v>13211</v>
      </c>
      <c r="J2731" s="639">
        <v>108.25</v>
      </c>
    </row>
    <row r="2732" spans="1:10" ht="15" thickBot="1" x14ac:dyDescent="0.25">
      <c r="A2732" s="640"/>
      <c r="B2732" s="640"/>
      <c r="C2732" s="640"/>
      <c r="D2732" s="640"/>
      <c r="E2732" s="640" t="s">
        <v>13212</v>
      </c>
      <c r="F2732" s="639">
        <v>127.36</v>
      </c>
      <c r="G2732" s="640"/>
      <c r="H2732" s="822" t="s">
        <v>13213</v>
      </c>
      <c r="I2732" s="822"/>
      <c r="J2732" s="639">
        <v>578.37</v>
      </c>
    </row>
    <row r="2733" spans="1:10" ht="0.95" customHeight="1" thickTop="1" x14ac:dyDescent="0.2">
      <c r="A2733" s="638"/>
      <c r="B2733" s="638"/>
      <c r="C2733" s="638"/>
      <c r="D2733" s="638"/>
      <c r="E2733" s="638"/>
      <c r="F2733" s="638"/>
      <c r="G2733" s="638"/>
      <c r="H2733" s="638"/>
      <c r="I2733" s="638"/>
      <c r="J2733" s="638"/>
    </row>
    <row r="2734" spans="1:10" ht="18" customHeight="1" x14ac:dyDescent="0.2">
      <c r="A2734" s="658"/>
      <c r="B2734" s="656" t="s">
        <v>13186</v>
      </c>
      <c r="C2734" s="658" t="s">
        <v>13187</v>
      </c>
      <c r="D2734" s="658" t="s">
        <v>13188</v>
      </c>
      <c r="E2734" s="823" t="s">
        <v>13189</v>
      </c>
      <c r="F2734" s="823"/>
      <c r="G2734" s="657" t="s">
        <v>13190</v>
      </c>
      <c r="H2734" s="656" t="s">
        <v>13191</v>
      </c>
      <c r="I2734" s="656" t="s">
        <v>13192</v>
      </c>
      <c r="J2734" s="656" t="s">
        <v>13193</v>
      </c>
    </row>
    <row r="2735" spans="1:10" ht="48" customHeight="1" x14ac:dyDescent="0.2">
      <c r="A2735" s="654" t="s">
        <v>13194</v>
      </c>
      <c r="B2735" s="655" t="s">
        <v>14053</v>
      </c>
      <c r="C2735" s="654" t="s">
        <v>7</v>
      </c>
      <c r="D2735" s="654" t="s">
        <v>4736</v>
      </c>
      <c r="E2735" s="824" t="s">
        <v>13196</v>
      </c>
      <c r="F2735" s="824"/>
      <c r="G2735" s="653" t="s">
        <v>13268</v>
      </c>
      <c r="H2735" s="652">
        <v>1</v>
      </c>
      <c r="I2735" s="651">
        <v>367.1</v>
      </c>
      <c r="J2735" s="651">
        <v>367.1</v>
      </c>
    </row>
    <row r="2736" spans="1:10" ht="48" customHeight="1" x14ac:dyDescent="0.2">
      <c r="A2736" s="649" t="s">
        <v>13197</v>
      </c>
      <c r="B2736" s="650" t="s">
        <v>13960</v>
      </c>
      <c r="C2736" s="649" t="s">
        <v>7</v>
      </c>
      <c r="D2736" s="649" t="s">
        <v>1299</v>
      </c>
      <c r="E2736" s="825" t="s">
        <v>13272</v>
      </c>
      <c r="F2736" s="825"/>
      <c r="G2736" s="648" t="s">
        <v>50</v>
      </c>
      <c r="H2736" s="647">
        <v>1.2</v>
      </c>
      <c r="I2736" s="646">
        <v>1.5</v>
      </c>
      <c r="J2736" s="646">
        <v>1.8</v>
      </c>
    </row>
    <row r="2737" spans="1:10" ht="48" customHeight="1" x14ac:dyDescent="0.2">
      <c r="A2737" s="649" t="s">
        <v>13197</v>
      </c>
      <c r="B2737" s="650" t="s">
        <v>13961</v>
      </c>
      <c r="C2737" s="649" t="s">
        <v>7</v>
      </c>
      <c r="D2737" s="649" t="s">
        <v>1300</v>
      </c>
      <c r="E2737" s="825" t="s">
        <v>13272</v>
      </c>
      <c r="F2737" s="825"/>
      <c r="G2737" s="648" t="s">
        <v>67</v>
      </c>
      <c r="H2737" s="647">
        <v>3.96</v>
      </c>
      <c r="I2737" s="646">
        <v>0.26</v>
      </c>
      <c r="J2737" s="646">
        <v>1.02</v>
      </c>
    </row>
    <row r="2738" spans="1:10" ht="24" customHeight="1" x14ac:dyDescent="0.2">
      <c r="A2738" s="649" t="s">
        <v>13197</v>
      </c>
      <c r="B2738" s="650" t="s">
        <v>13368</v>
      </c>
      <c r="C2738" s="649" t="s">
        <v>7</v>
      </c>
      <c r="D2738" s="649" t="s">
        <v>1243</v>
      </c>
      <c r="E2738" s="825" t="s">
        <v>13196</v>
      </c>
      <c r="F2738" s="825"/>
      <c r="G2738" s="648" t="s">
        <v>23</v>
      </c>
      <c r="H2738" s="647">
        <v>5.16</v>
      </c>
      <c r="I2738" s="646">
        <v>11.79</v>
      </c>
      <c r="J2738" s="646">
        <v>60.83</v>
      </c>
    </row>
    <row r="2739" spans="1:10" ht="24" customHeight="1" x14ac:dyDescent="0.2">
      <c r="A2739" s="644" t="s">
        <v>13199</v>
      </c>
      <c r="B2739" s="645" t="s">
        <v>13369</v>
      </c>
      <c r="C2739" s="644" t="s">
        <v>7</v>
      </c>
      <c r="D2739" s="644" t="s">
        <v>5205</v>
      </c>
      <c r="E2739" s="821" t="s">
        <v>13220</v>
      </c>
      <c r="F2739" s="821"/>
      <c r="G2739" s="643" t="s">
        <v>13268</v>
      </c>
      <c r="H2739" s="642">
        <v>1.17</v>
      </c>
      <c r="I2739" s="641">
        <v>63</v>
      </c>
      <c r="J2739" s="641">
        <v>73.709999999999994</v>
      </c>
    </row>
    <row r="2740" spans="1:10" ht="24" customHeight="1" x14ac:dyDescent="0.2">
      <c r="A2740" s="644" t="s">
        <v>13199</v>
      </c>
      <c r="B2740" s="645" t="s">
        <v>14072</v>
      </c>
      <c r="C2740" s="644" t="s">
        <v>7</v>
      </c>
      <c r="D2740" s="644" t="s">
        <v>5726</v>
      </c>
      <c r="E2740" s="821" t="s">
        <v>13220</v>
      </c>
      <c r="F2740" s="821"/>
      <c r="G2740" s="643" t="s">
        <v>21</v>
      </c>
      <c r="H2740" s="642">
        <v>117.22</v>
      </c>
      <c r="I2740" s="641">
        <v>0.7</v>
      </c>
      <c r="J2740" s="641">
        <v>82.05</v>
      </c>
    </row>
    <row r="2741" spans="1:10" ht="24" customHeight="1" x14ac:dyDescent="0.2">
      <c r="A2741" s="644" t="s">
        <v>13199</v>
      </c>
      <c r="B2741" s="645" t="s">
        <v>13370</v>
      </c>
      <c r="C2741" s="644" t="s">
        <v>7</v>
      </c>
      <c r="D2741" s="644" t="s">
        <v>5946</v>
      </c>
      <c r="E2741" s="821" t="s">
        <v>13220</v>
      </c>
      <c r="F2741" s="821"/>
      <c r="G2741" s="643" t="s">
        <v>21</v>
      </c>
      <c r="H2741" s="642">
        <v>263.74</v>
      </c>
      <c r="I2741" s="641">
        <v>0.56000000000000005</v>
      </c>
      <c r="J2741" s="641">
        <v>147.69</v>
      </c>
    </row>
    <row r="2742" spans="1:10" ht="25.5" x14ac:dyDescent="0.2">
      <c r="A2742" s="640"/>
      <c r="B2742" s="640"/>
      <c r="C2742" s="640"/>
      <c r="D2742" s="640"/>
      <c r="E2742" s="640" t="s">
        <v>13209</v>
      </c>
      <c r="F2742" s="639">
        <v>24.861458220145604</v>
      </c>
      <c r="G2742" s="640" t="s">
        <v>13210</v>
      </c>
      <c r="H2742" s="639">
        <v>20.9</v>
      </c>
      <c r="I2742" s="640" t="s">
        <v>13211</v>
      </c>
      <c r="J2742" s="639">
        <v>45.76</v>
      </c>
    </row>
    <row r="2743" spans="1:10" ht="15" thickBot="1" x14ac:dyDescent="0.25">
      <c r="A2743" s="640"/>
      <c r="B2743" s="640"/>
      <c r="C2743" s="640"/>
      <c r="D2743" s="640"/>
      <c r="E2743" s="640" t="s">
        <v>13212</v>
      </c>
      <c r="F2743" s="639">
        <v>103.66</v>
      </c>
      <c r="G2743" s="640"/>
      <c r="H2743" s="822" t="s">
        <v>13213</v>
      </c>
      <c r="I2743" s="822"/>
      <c r="J2743" s="639">
        <v>470.76</v>
      </c>
    </row>
    <row r="2744" spans="1:10" ht="0.95" customHeight="1" thickTop="1" x14ac:dyDescent="0.2">
      <c r="A2744" s="638"/>
      <c r="B2744" s="638"/>
      <c r="C2744" s="638"/>
      <c r="D2744" s="638"/>
      <c r="E2744" s="638"/>
      <c r="F2744" s="638"/>
      <c r="G2744" s="638"/>
      <c r="H2744" s="638"/>
      <c r="I2744" s="638"/>
      <c r="J2744" s="638"/>
    </row>
    <row r="2745" spans="1:10" ht="18" customHeight="1" x14ac:dyDescent="0.2">
      <c r="A2745" s="658"/>
      <c r="B2745" s="656" t="s">
        <v>13186</v>
      </c>
      <c r="C2745" s="658" t="s">
        <v>13187</v>
      </c>
      <c r="D2745" s="658" t="s">
        <v>13188</v>
      </c>
      <c r="E2745" s="823" t="s">
        <v>13189</v>
      </c>
      <c r="F2745" s="823"/>
      <c r="G2745" s="657" t="s">
        <v>13190</v>
      </c>
      <c r="H2745" s="656" t="s">
        <v>13191</v>
      </c>
      <c r="I2745" s="656" t="s">
        <v>13192</v>
      </c>
      <c r="J2745" s="656" t="s">
        <v>13193</v>
      </c>
    </row>
    <row r="2746" spans="1:10" ht="48" customHeight="1" x14ac:dyDescent="0.2">
      <c r="A2746" s="654" t="s">
        <v>13194</v>
      </c>
      <c r="B2746" s="655" t="s">
        <v>14045</v>
      </c>
      <c r="C2746" s="654" t="s">
        <v>7</v>
      </c>
      <c r="D2746" s="654" t="s">
        <v>4806</v>
      </c>
      <c r="E2746" s="824" t="s">
        <v>13196</v>
      </c>
      <c r="F2746" s="824"/>
      <c r="G2746" s="653" t="s">
        <v>13268</v>
      </c>
      <c r="H2746" s="652">
        <v>1</v>
      </c>
      <c r="I2746" s="651">
        <v>447.49</v>
      </c>
      <c r="J2746" s="651">
        <v>447.49</v>
      </c>
    </row>
    <row r="2747" spans="1:10" ht="24" customHeight="1" x14ac:dyDescent="0.2">
      <c r="A2747" s="649" t="s">
        <v>13197</v>
      </c>
      <c r="B2747" s="650" t="s">
        <v>13244</v>
      </c>
      <c r="C2747" s="649" t="s">
        <v>7</v>
      </c>
      <c r="D2747" s="649" t="s">
        <v>25</v>
      </c>
      <c r="E2747" s="825" t="s">
        <v>13196</v>
      </c>
      <c r="F2747" s="825"/>
      <c r="G2747" s="648" t="s">
        <v>23</v>
      </c>
      <c r="H2747" s="647">
        <v>11.1</v>
      </c>
      <c r="I2747" s="646">
        <v>13.34</v>
      </c>
      <c r="J2747" s="646">
        <v>148.07</v>
      </c>
    </row>
    <row r="2748" spans="1:10" ht="24" customHeight="1" x14ac:dyDescent="0.2">
      <c r="A2748" s="644" t="s">
        <v>13199</v>
      </c>
      <c r="B2748" s="645" t="s">
        <v>13369</v>
      </c>
      <c r="C2748" s="644" t="s">
        <v>7</v>
      </c>
      <c r="D2748" s="644" t="s">
        <v>5205</v>
      </c>
      <c r="E2748" s="821" t="s">
        <v>13220</v>
      </c>
      <c r="F2748" s="821"/>
      <c r="G2748" s="643" t="s">
        <v>13268</v>
      </c>
      <c r="H2748" s="642">
        <v>1.1399999999999999</v>
      </c>
      <c r="I2748" s="641">
        <v>63</v>
      </c>
      <c r="J2748" s="641">
        <v>71.819999999999993</v>
      </c>
    </row>
    <row r="2749" spans="1:10" ht="24" customHeight="1" x14ac:dyDescent="0.2">
      <c r="A2749" s="644" t="s">
        <v>13199</v>
      </c>
      <c r="B2749" s="645" t="s">
        <v>14072</v>
      </c>
      <c r="C2749" s="644" t="s">
        <v>7</v>
      </c>
      <c r="D2749" s="644" t="s">
        <v>5726</v>
      </c>
      <c r="E2749" s="821" t="s">
        <v>13220</v>
      </c>
      <c r="F2749" s="821"/>
      <c r="G2749" s="643" t="s">
        <v>21</v>
      </c>
      <c r="H2749" s="642">
        <v>171.13</v>
      </c>
      <c r="I2749" s="641">
        <v>0.7</v>
      </c>
      <c r="J2749" s="641">
        <v>119.79</v>
      </c>
    </row>
    <row r="2750" spans="1:10" ht="24" customHeight="1" x14ac:dyDescent="0.2">
      <c r="A2750" s="644" t="s">
        <v>13199</v>
      </c>
      <c r="B2750" s="645" t="s">
        <v>13370</v>
      </c>
      <c r="C2750" s="644" t="s">
        <v>7</v>
      </c>
      <c r="D2750" s="644" t="s">
        <v>5946</v>
      </c>
      <c r="E2750" s="821" t="s">
        <v>13220</v>
      </c>
      <c r="F2750" s="821"/>
      <c r="G2750" s="643" t="s">
        <v>21</v>
      </c>
      <c r="H2750" s="642">
        <v>192.52</v>
      </c>
      <c r="I2750" s="641">
        <v>0.56000000000000005</v>
      </c>
      <c r="J2750" s="641">
        <v>107.81</v>
      </c>
    </row>
    <row r="2751" spans="1:10" ht="25.5" x14ac:dyDescent="0.2">
      <c r="A2751" s="640"/>
      <c r="B2751" s="640"/>
      <c r="C2751" s="640"/>
      <c r="D2751" s="640"/>
      <c r="E2751" s="640" t="s">
        <v>13209</v>
      </c>
      <c r="F2751" s="639">
        <v>58.133217429099204</v>
      </c>
      <c r="G2751" s="640" t="s">
        <v>13210</v>
      </c>
      <c r="H2751" s="639">
        <v>48.87</v>
      </c>
      <c r="I2751" s="640" t="s">
        <v>13211</v>
      </c>
      <c r="J2751" s="639">
        <v>107</v>
      </c>
    </row>
    <row r="2752" spans="1:10" ht="15" thickBot="1" x14ac:dyDescent="0.25">
      <c r="A2752" s="640"/>
      <c r="B2752" s="640"/>
      <c r="C2752" s="640"/>
      <c r="D2752" s="640"/>
      <c r="E2752" s="640" t="s">
        <v>13212</v>
      </c>
      <c r="F2752" s="639">
        <v>126.37</v>
      </c>
      <c r="G2752" s="640"/>
      <c r="H2752" s="822" t="s">
        <v>13213</v>
      </c>
      <c r="I2752" s="822"/>
      <c r="J2752" s="639">
        <v>573.86</v>
      </c>
    </row>
    <row r="2753" spans="1:10" ht="0.95" customHeight="1" thickTop="1" x14ac:dyDescent="0.2">
      <c r="A2753" s="638"/>
      <c r="B2753" s="638"/>
      <c r="C2753" s="638"/>
      <c r="D2753" s="638"/>
      <c r="E2753" s="638"/>
      <c r="F2753" s="638"/>
      <c r="G2753" s="638"/>
      <c r="H2753" s="638"/>
      <c r="I2753" s="638"/>
      <c r="J2753" s="638"/>
    </row>
    <row r="2754" spans="1:10" ht="18" customHeight="1" x14ac:dyDescent="0.2">
      <c r="A2754" s="658"/>
      <c r="B2754" s="656" t="s">
        <v>13186</v>
      </c>
      <c r="C2754" s="658" t="s">
        <v>13187</v>
      </c>
      <c r="D2754" s="658" t="s">
        <v>13188</v>
      </c>
      <c r="E2754" s="823" t="s">
        <v>13189</v>
      </c>
      <c r="F2754" s="823"/>
      <c r="G2754" s="657" t="s">
        <v>13190</v>
      </c>
      <c r="H2754" s="656" t="s">
        <v>13191</v>
      </c>
      <c r="I2754" s="656" t="s">
        <v>13192</v>
      </c>
      <c r="J2754" s="656" t="s">
        <v>13193</v>
      </c>
    </row>
    <row r="2755" spans="1:10" ht="48" customHeight="1" x14ac:dyDescent="0.2">
      <c r="A2755" s="654" t="s">
        <v>13194</v>
      </c>
      <c r="B2755" s="655" t="s">
        <v>13453</v>
      </c>
      <c r="C2755" s="654" t="s">
        <v>7</v>
      </c>
      <c r="D2755" s="654" t="s">
        <v>4740</v>
      </c>
      <c r="E2755" s="824" t="s">
        <v>13196</v>
      </c>
      <c r="F2755" s="824"/>
      <c r="G2755" s="653" t="s">
        <v>13268</v>
      </c>
      <c r="H2755" s="652">
        <v>1</v>
      </c>
      <c r="I2755" s="651">
        <v>360.14</v>
      </c>
      <c r="J2755" s="651">
        <v>360.14</v>
      </c>
    </row>
    <row r="2756" spans="1:10" ht="48" customHeight="1" x14ac:dyDescent="0.2">
      <c r="A2756" s="649" t="s">
        <v>13197</v>
      </c>
      <c r="B2756" s="650" t="s">
        <v>13960</v>
      </c>
      <c r="C2756" s="649" t="s">
        <v>7</v>
      </c>
      <c r="D2756" s="649" t="s">
        <v>1299</v>
      </c>
      <c r="E2756" s="825" t="s">
        <v>13272</v>
      </c>
      <c r="F2756" s="825"/>
      <c r="G2756" s="648" t="s">
        <v>50</v>
      </c>
      <c r="H2756" s="647">
        <v>1.05</v>
      </c>
      <c r="I2756" s="646">
        <v>1.5</v>
      </c>
      <c r="J2756" s="646">
        <v>1.57</v>
      </c>
    </row>
    <row r="2757" spans="1:10" ht="48" customHeight="1" x14ac:dyDescent="0.2">
      <c r="A2757" s="649" t="s">
        <v>13197</v>
      </c>
      <c r="B2757" s="650" t="s">
        <v>13961</v>
      </c>
      <c r="C2757" s="649" t="s">
        <v>7</v>
      </c>
      <c r="D2757" s="649" t="s">
        <v>1300</v>
      </c>
      <c r="E2757" s="825" t="s">
        <v>13272</v>
      </c>
      <c r="F2757" s="825"/>
      <c r="G2757" s="648" t="s">
        <v>67</v>
      </c>
      <c r="H2757" s="647">
        <v>3.45</v>
      </c>
      <c r="I2757" s="646">
        <v>0.26</v>
      </c>
      <c r="J2757" s="646">
        <v>0.89</v>
      </c>
    </row>
    <row r="2758" spans="1:10" ht="24" customHeight="1" x14ac:dyDescent="0.2">
      <c r="A2758" s="649" t="s">
        <v>13197</v>
      </c>
      <c r="B2758" s="650" t="s">
        <v>13368</v>
      </c>
      <c r="C2758" s="649" t="s">
        <v>7</v>
      </c>
      <c r="D2758" s="649" t="s">
        <v>1243</v>
      </c>
      <c r="E2758" s="825" t="s">
        <v>13196</v>
      </c>
      <c r="F2758" s="825"/>
      <c r="G2758" s="648" t="s">
        <v>23</v>
      </c>
      <c r="H2758" s="647">
        <v>4.5</v>
      </c>
      <c r="I2758" s="646">
        <v>11.79</v>
      </c>
      <c r="J2758" s="646">
        <v>53.05</v>
      </c>
    </row>
    <row r="2759" spans="1:10" ht="24" customHeight="1" x14ac:dyDescent="0.2">
      <c r="A2759" s="644" t="s">
        <v>13199</v>
      </c>
      <c r="B2759" s="645" t="s">
        <v>13369</v>
      </c>
      <c r="C2759" s="644" t="s">
        <v>7</v>
      </c>
      <c r="D2759" s="644" t="s">
        <v>5205</v>
      </c>
      <c r="E2759" s="821" t="s">
        <v>13220</v>
      </c>
      <c r="F2759" s="821"/>
      <c r="G2759" s="643" t="s">
        <v>13268</v>
      </c>
      <c r="H2759" s="642">
        <v>1.1599999999999999</v>
      </c>
      <c r="I2759" s="641">
        <v>63</v>
      </c>
      <c r="J2759" s="641">
        <v>73.08</v>
      </c>
    </row>
    <row r="2760" spans="1:10" ht="24" customHeight="1" x14ac:dyDescent="0.2">
      <c r="A2760" s="644" t="s">
        <v>13199</v>
      </c>
      <c r="B2760" s="645" t="s">
        <v>14072</v>
      </c>
      <c r="C2760" s="644" t="s">
        <v>7</v>
      </c>
      <c r="D2760" s="644" t="s">
        <v>5726</v>
      </c>
      <c r="E2760" s="821" t="s">
        <v>13220</v>
      </c>
      <c r="F2760" s="821"/>
      <c r="G2760" s="643" t="s">
        <v>21</v>
      </c>
      <c r="H2760" s="642">
        <v>174.1</v>
      </c>
      <c r="I2760" s="641">
        <v>0.7</v>
      </c>
      <c r="J2760" s="641">
        <v>121.87</v>
      </c>
    </row>
    <row r="2761" spans="1:10" ht="24" customHeight="1" x14ac:dyDescent="0.2">
      <c r="A2761" s="644" t="s">
        <v>13199</v>
      </c>
      <c r="B2761" s="645" t="s">
        <v>13370</v>
      </c>
      <c r="C2761" s="644" t="s">
        <v>7</v>
      </c>
      <c r="D2761" s="644" t="s">
        <v>5946</v>
      </c>
      <c r="E2761" s="821" t="s">
        <v>13220</v>
      </c>
      <c r="F2761" s="821"/>
      <c r="G2761" s="643" t="s">
        <v>21</v>
      </c>
      <c r="H2761" s="642">
        <v>195.86</v>
      </c>
      <c r="I2761" s="641">
        <v>0.56000000000000005</v>
      </c>
      <c r="J2761" s="641">
        <v>109.68</v>
      </c>
    </row>
    <row r="2762" spans="1:10" ht="25.5" x14ac:dyDescent="0.2">
      <c r="A2762" s="640"/>
      <c r="B2762" s="640"/>
      <c r="C2762" s="640"/>
      <c r="D2762" s="640"/>
      <c r="E2762" s="640" t="s">
        <v>13209</v>
      </c>
      <c r="F2762" s="639">
        <v>21.683146799956535</v>
      </c>
      <c r="G2762" s="640" t="s">
        <v>13210</v>
      </c>
      <c r="H2762" s="639">
        <v>18.23</v>
      </c>
      <c r="I2762" s="640" t="s">
        <v>13211</v>
      </c>
      <c r="J2762" s="639">
        <v>39.909999999999997</v>
      </c>
    </row>
    <row r="2763" spans="1:10" ht="15" thickBot="1" x14ac:dyDescent="0.25">
      <c r="A2763" s="640"/>
      <c r="B2763" s="640"/>
      <c r="C2763" s="640"/>
      <c r="D2763" s="640"/>
      <c r="E2763" s="640" t="s">
        <v>13212</v>
      </c>
      <c r="F2763" s="639">
        <v>101.7</v>
      </c>
      <c r="G2763" s="640"/>
      <c r="H2763" s="822" t="s">
        <v>13213</v>
      </c>
      <c r="I2763" s="822"/>
      <c r="J2763" s="639">
        <v>461.84</v>
      </c>
    </row>
    <row r="2764" spans="1:10" ht="0.95" customHeight="1" thickTop="1" x14ac:dyDescent="0.2">
      <c r="A2764" s="638"/>
      <c r="B2764" s="638"/>
      <c r="C2764" s="638"/>
      <c r="D2764" s="638"/>
      <c r="E2764" s="638"/>
      <c r="F2764" s="638"/>
      <c r="G2764" s="638"/>
      <c r="H2764" s="638"/>
      <c r="I2764" s="638"/>
      <c r="J2764" s="638"/>
    </row>
    <row r="2765" spans="1:10" ht="18" customHeight="1" x14ac:dyDescent="0.2">
      <c r="A2765" s="658"/>
      <c r="B2765" s="656" t="s">
        <v>13186</v>
      </c>
      <c r="C2765" s="658" t="s">
        <v>13187</v>
      </c>
      <c r="D2765" s="658" t="s">
        <v>13188</v>
      </c>
      <c r="E2765" s="823" t="s">
        <v>13189</v>
      </c>
      <c r="F2765" s="823"/>
      <c r="G2765" s="657" t="s">
        <v>13190</v>
      </c>
      <c r="H2765" s="656" t="s">
        <v>13191</v>
      </c>
      <c r="I2765" s="656" t="s">
        <v>13192</v>
      </c>
      <c r="J2765" s="656" t="s">
        <v>13193</v>
      </c>
    </row>
    <row r="2766" spans="1:10" ht="48" customHeight="1" x14ac:dyDescent="0.2">
      <c r="A2766" s="654" t="s">
        <v>13194</v>
      </c>
      <c r="B2766" s="655" t="s">
        <v>13477</v>
      </c>
      <c r="C2766" s="654" t="s">
        <v>7</v>
      </c>
      <c r="D2766" s="654" t="s">
        <v>4741</v>
      </c>
      <c r="E2766" s="824" t="s">
        <v>13196</v>
      </c>
      <c r="F2766" s="824"/>
      <c r="G2766" s="653" t="s">
        <v>13268</v>
      </c>
      <c r="H2766" s="652">
        <v>1</v>
      </c>
      <c r="I2766" s="651">
        <v>343.73</v>
      </c>
      <c r="J2766" s="651">
        <v>343.73</v>
      </c>
    </row>
    <row r="2767" spans="1:10" ht="48" customHeight="1" x14ac:dyDescent="0.2">
      <c r="A2767" s="649" t="s">
        <v>13197</v>
      </c>
      <c r="B2767" s="650" t="s">
        <v>13366</v>
      </c>
      <c r="C2767" s="649" t="s">
        <v>7</v>
      </c>
      <c r="D2767" s="649" t="s">
        <v>1365</v>
      </c>
      <c r="E2767" s="825" t="s">
        <v>13272</v>
      </c>
      <c r="F2767" s="825"/>
      <c r="G2767" s="648" t="s">
        <v>67</v>
      </c>
      <c r="H2767" s="647">
        <v>2.8</v>
      </c>
      <c r="I2767" s="646">
        <v>1.08</v>
      </c>
      <c r="J2767" s="646">
        <v>3.02</v>
      </c>
    </row>
    <row r="2768" spans="1:10" ht="48" customHeight="1" x14ac:dyDescent="0.2">
      <c r="A2768" s="649" t="s">
        <v>13197</v>
      </c>
      <c r="B2768" s="650" t="s">
        <v>13367</v>
      </c>
      <c r="C2768" s="649" t="s">
        <v>7</v>
      </c>
      <c r="D2768" s="649" t="s">
        <v>1364</v>
      </c>
      <c r="E2768" s="825" t="s">
        <v>13272</v>
      </c>
      <c r="F2768" s="825"/>
      <c r="G2768" s="648" t="s">
        <v>50</v>
      </c>
      <c r="H2768" s="647">
        <v>0.85</v>
      </c>
      <c r="I2768" s="646">
        <v>4.04</v>
      </c>
      <c r="J2768" s="646">
        <v>3.43</v>
      </c>
    </row>
    <row r="2769" spans="1:10" ht="24" customHeight="1" x14ac:dyDescent="0.2">
      <c r="A2769" s="649" t="s">
        <v>13197</v>
      </c>
      <c r="B2769" s="650" t="s">
        <v>13244</v>
      </c>
      <c r="C2769" s="649" t="s">
        <v>7</v>
      </c>
      <c r="D2769" s="649" t="s">
        <v>25</v>
      </c>
      <c r="E2769" s="825" t="s">
        <v>13196</v>
      </c>
      <c r="F2769" s="825"/>
      <c r="G2769" s="648" t="s">
        <v>23</v>
      </c>
      <c r="H2769" s="647">
        <v>0.79</v>
      </c>
      <c r="I2769" s="646">
        <v>13.34</v>
      </c>
      <c r="J2769" s="646">
        <v>10.53</v>
      </c>
    </row>
    <row r="2770" spans="1:10" ht="24" customHeight="1" x14ac:dyDescent="0.2">
      <c r="A2770" s="649" t="s">
        <v>13197</v>
      </c>
      <c r="B2770" s="650" t="s">
        <v>13368</v>
      </c>
      <c r="C2770" s="649" t="s">
        <v>7</v>
      </c>
      <c r="D2770" s="649" t="s">
        <v>1243</v>
      </c>
      <c r="E2770" s="825" t="s">
        <v>13196</v>
      </c>
      <c r="F2770" s="825"/>
      <c r="G2770" s="648" t="s">
        <v>23</v>
      </c>
      <c r="H2770" s="647">
        <v>3.65</v>
      </c>
      <c r="I2770" s="646">
        <v>11.79</v>
      </c>
      <c r="J2770" s="646">
        <v>43.03</v>
      </c>
    </row>
    <row r="2771" spans="1:10" ht="24" customHeight="1" x14ac:dyDescent="0.2">
      <c r="A2771" s="644" t="s">
        <v>13199</v>
      </c>
      <c r="B2771" s="645" t="s">
        <v>13369</v>
      </c>
      <c r="C2771" s="644" t="s">
        <v>7</v>
      </c>
      <c r="D2771" s="644" t="s">
        <v>5205</v>
      </c>
      <c r="E2771" s="821" t="s">
        <v>13220</v>
      </c>
      <c r="F2771" s="821"/>
      <c r="G2771" s="643" t="s">
        <v>13268</v>
      </c>
      <c r="H2771" s="642">
        <v>1.18</v>
      </c>
      <c r="I2771" s="641">
        <v>63</v>
      </c>
      <c r="J2771" s="641">
        <v>74.34</v>
      </c>
    </row>
    <row r="2772" spans="1:10" ht="24" customHeight="1" x14ac:dyDescent="0.2">
      <c r="A2772" s="644" t="s">
        <v>13199</v>
      </c>
      <c r="B2772" s="645" t="s">
        <v>14072</v>
      </c>
      <c r="C2772" s="644" t="s">
        <v>7</v>
      </c>
      <c r="D2772" s="644" t="s">
        <v>5726</v>
      </c>
      <c r="E2772" s="821" t="s">
        <v>13220</v>
      </c>
      <c r="F2772" s="821"/>
      <c r="G2772" s="643" t="s">
        <v>21</v>
      </c>
      <c r="H2772" s="642">
        <v>157.44</v>
      </c>
      <c r="I2772" s="641">
        <v>0.7</v>
      </c>
      <c r="J2772" s="641">
        <v>110.2</v>
      </c>
    </row>
    <row r="2773" spans="1:10" ht="24" customHeight="1" x14ac:dyDescent="0.2">
      <c r="A2773" s="644" t="s">
        <v>13199</v>
      </c>
      <c r="B2773" s="645" t="s">
        <v>13370</v>
      </c>
      <c r="C2773" s="644" t="s">
        <v>7</v>
      </c>
      <c r="D2773" s="644" t="s">
        <v>5946</v>
      </c>
      <c r="E2773" s="821" t="s">
        <v>13220</v>
      </c>
      <c r="F2773" s="821"/>
      <c r="G2773" s="643" t="s">
        <v>21</v>
      </c>
      <c r="H2773" s="642">
        <v>177.12</v>
      </c>
      <c r="I2773" s="641">
        <v>0.56000000000000005</v>
      </c>
      <c r="J2773" s="641">
        <v>99.18</v>
      </c>
    </row>
    <row r="2774" spans="1:10" ht="25.5" x14ac:dyDescent="0.2">
      <c r="A2774" s="640"/>
      <c r="B2774" s="640"/>
      <c r="C2774" s="640"/>
      <c r="D2774" s="640"/>
      <c r="E2774" s="640" t="s">
        <v>13209</v>
      </c>
      <c r="F2774" s="639">
        <v>21.721177876779311</v>
      </c>
      <c r="G2774" s="640" t="s">
        <v>13210</v>
      </c>
      <c r="H2774" s="639">
        <v>18.260000000000002</v>
      </c>
      <c r="I2774" s="640" t="s">
        <v>13211</v>
      </c>
      <c r="J2774" s="639">
        <v>39.979999999999997</v>
      </c>
    </row>
    <row r="2775" spans="1:10" ht="15" thickBot="1" x14ac:dyDescent="0.25">
      <c r="A2775" s="640"/>
      <c r="B2775" s="640"/>
      <c r="C2775" s="640"/>
      <c r="D2775" s="640"/>
      <c r="E2775" s="640" t="s">
        <v>13212</v>
      </c>
      <c r="F2775" s="639">
        <v>97.06</v>
      </c>
      <c r="G2775" s="640"/>
      <c r="H2775" s="822" t="s">
        <v>13213</v>
      </c>
      <c r="I2775" s="822"/>
      <c r="J2775" s="639">
        <v>440.79</v>
      </c>
    </row>
    <row r="2776" spans="1:10" ht="0.95" customHeight="1" thickTop="1" x14ac:dyDescent="0.2">
      <c r="A2776" s="638"/>
      <c r="B2776" s="638"/>
      <c r="C2776" s="638"/>
      <c r="D2776" s="638"/>
      <c r="E2776" s="638"/>
      <c r="F2776" s="638"/>
      <c r="G2776" s="638"/>
      <c r="H2776" s="638"/>
      <c r="I2776" s="638"/>
      <c r="J2776" s="638"/>
    </row>
    <row r="2777" spans="1:10" ht="18" customHeight="1" x14ac:dyDescent="0.2">
      <c r="A2777" s="658"/>
      <c r="B2777" s="656" t="s">
        <v>13186</v>
      </c>
      <c r="C2777" s="658" t="s">
        <v>13187</v>
      </c>
      <c r="D2777" s="658" t="s">
        <v>13188</v>
      </c>
      <c r="E2777" s="823" t="s">
        <v>13189</v>
      </c>
      <c r="F2777" s="823"/>
      <c r="G2777" s="657" t="s">
        <v>13190</v>
      </c>
      <c r="H2777" s="656" t="s">
        <v>13191</v>
      </c>
      <c r="I2777" s="656" t="s">
        <v>13192</v>
      </c>
      <c r="J2777" s="656" t="s">
        <v>13193</v>
      </c>
    </row>
    <row r="2778" spans="1:10" ht="36" customHeight="1" x14ac:dyDescent="0.2">
      <c r="A2778" s="654" t="s">
        <v>13194</v>
      </c>
      <c r="B2778" s="655" t="s">
        <v>14065</v>
      </c>
      <c r="C2778" s="654" t="s">
        <v>7</v>
      </c>
      <c r="D2778" s="654" t="s">
        <v>4814</v>
      </c>
      <c r="E2778" s="824" t="s">
        <v>13196</v>
      </c>
      <c r="F2778" s="824"/>
      <c r="G2778" s="653" t="s">
        <v>13268</v>
      </c>
      <c r="H2778" s="652">
        <v>1</v>
      </c>
      <c r="I2778" s="651">
        <v>448.53</v>
      </c>
      <c r="J2778" s="651">
        <v>448.53</v>
      </c>
    </row>
    <row r="2779" spans="1:10" ht="24" customHeight="1" x14ac:dyDescent="0.2">
      <c r="A2779" s="649" t="s">
        <v>13197</v>
      </c>
      <c r="B2779" s="650" t="s">
        <v>13244</v>
      </c>
      <c r="C2779" s="649" t="s">
        <v>7</v>
      </c>
      <c r="D2779" s="649" t="s">
        <v>25</v>
      </c>
      <c r="E2779" s="825" t="s">
        <v>13196</v>
      </c>
      <c r="F2779" s="825"/>
      <c r="G2779" s="648" t="s">
        <v>23</v>
      </c>
      <c r="H2779" s="647">
        <v>11.02</v>
      </c>
      <c r="I2779" s="646">
        <v>13.34</v>
      </c>
      <c r="J2779" s="646">
        <v>147</v>
      </c>
    </row>
    <row r="2780" spans="1:10" ht="24" customHeight="1" x14ac:dyDescent="0.2">
      <c r="A2780" s="644" t="s">
        <v>13199</v>
      </c>
      <c r="B2780" s="645" t="s">
        <v>14137</v>
      </c>
      <c r="C2780" s="644" t="s">
        <v>7</v>
      </c>
      <c r="D2780" s="644" t="s">
        <v>5204</v>
      </c>
      <c r="E2780" s="821" t="s">
        <v>13220</v>
      </c>
      <c r="F2780" s="821"/>
      <c r="G2780" s="643" t="s">
        <v>13268</v>
      </c>
      <c r="H2780" s="642">
        <v>0.94</v>
      </c>
      <c r="I2780" s="641">
        <v>69</v>
      </c>
      <c r="J2780" s="641">
        <v>64.86</v>
      </c>
    </row>
    <row r="2781" spans="1:10" ht="24" customHeight="1" x14ac:dyDescent="0.2">
      <c r="A2781" s="644" t="s">
        <v>13199</v>
      </c>
      <c r="B2781" s="645" t="s">
        <v>13370</v>
      </c>
      <c r="C2781" s="644" t="s">
        <v>7</v>
      </c>
      <c r="D2781" s="644" t="s">
        <v>5946</v>
      </c>
      <c r="E2781" s="821" t="s">
        <v>13220</v>
      </c>
      <c r="F2781" s="821"/>
      <c r="G2781" s="643" t="s">
        <v>21</v>
      </c>
      <c r="H2781" s="642">
        <v>422.63</v>
      </c>
      <c r="I2781" s="641">
        <v>0.56000000000000005</v>
      </c>
      <c r="J2781" s="641">
        <v>236.67</v>
      </c>
    </row>
    <row r="2782" spans="1:10" ht="25.5" x14ac:dyDescent="0.2">
      <c r="A2782" s="640"/>
      <c r="B2782" s="640"/>
      <c r="C2782" s="640"/>
      <c r="D2782" s="640"/>
      <c r="E2782" s="640" t="s">
        <v>13209</v>
      </c>
      <c r="F2782" s="639">
        <v>57.714875584048677</v>
      </c>
      <c r="G2782" s="640" t="s">
        <v>13210</v>
      </c>
      <c r="H2782" s="639">
        <v>48.52</v>
      </c>
      <c r="I2782" s="640" t="s">
        <v>13211</v>
      </c>
      <c r="J2782" s="639">
        <v>106.23</v>
      </c>
    </row>
    <row r="2783" spans="1:10" ht="15" thickBot="1" x14ac:dyDescent="0.25">
      <c r="A2783" s="640"/>
      <c r="B2783" s="640"/>
      <c r="C2783" s="640"/>
      <c r="D2783" s="640"/>
      <c r="E2783" s="640" t="s">
        <v>13212</v>
      </c>
      <c r="F2783" s="639">
        <v>126.66</v>
      </c>
      <c r="G2783" s="640"/>
      <c r="H2783" s="822" t="s">
        <v>13213</v>
      </c>
      <c r="I2783" s="822"/>
      <c r="J2783" s="639">
        <v>575.19000000000005</v>
      </c>
    </row>
    <row r="2784" spans="1:10" ht="0.95" customHeight="1" thickTop="1" x14ac:dyDescent="0.2">
      <c r="A2784" s="638"/>
      <c r="B2784" s="638"/>
      <c r="C2784" s="638"/>
      <c r="D2784" s="638"/>
      <c r="E2784" s="638"/>
      <c r="F2784" s="638"/>
      <c r="G2784" s="638"/>
      <c r="H2784" s="638"/>
      <c r="I2784" s="638"/>
      <c r="J2784" s="638"/>
    </row>
    <row r="2785" spans="1:10" ht="18" customHeight="1" x14ac:dyDescent="0.2">
      <c r="A2785" s="658"/>
      <c r="B2785" s="656" t="s">
        <v>13186</v>
      </c>
      <c r="C2785" s="658" t="s">
        <v>13187</v>
      </c>
      <c r="D2785" s="658" t="s">
        <v>13188</v>
      </c>
      <c r="E2785" s="823" t="s">
        <v>13189</v>
      </c>
      <c r="F2785" s="823"/>
      <c r="G2785" s="657" t="s">
        <v>13190</v>
      </c>
      <c r="H2785" s="656" t="s">
        <v>13191</v>
      </c>
      <c r="I2785" s="656" t="s">
        <v>13192</v>
      </c>
      <c r="J2785" s="656" t="s">
        <v>13193</v>
      </c>
    </row>
    <row r="2786" spans="1:10" ht="36" customHeight="1" x14ac:dyDescent="0.2">
      <c r="A2786" s="654" t="s">
        <v>13194</v>
      </c>
      <c r="B2786" s="655" t="s">
        <v>13459</v>
      </c>
      <c r="C2786" s="654" t="s">
        <v>7</v>
      </c>
      <c r="D2786" s="654" t="s">
        <v>4754</v>
      </c>
      <c r="E2786" s="824" t="s">
        <v>13196</v>
      </c>
      <c r="F2786" s="824"/>
      <c r="G2786" s="653" t="s">
        <v>13268</v>
      </c>
      <c r="H2786" s="652">
        <v>1</v>
      </c>
      <c r="I2786" s="651">
        <v>357.68</v>
      </c>
      <c r="J2786" s="651">
        <v>357.68</v>
      </c>
    </row>
    <row r="2787" spans="1:10" ht="48" customHeight="1" x14ac:dyDescent="0.2">
      <c r="A2787" s="649" t="s">
        <v>13197</v>
      </c>
      <c r="B2787" s="650" t="s">
        <v>13960</v>
      </c>
      <c r="C2787" s="649" t="s">
        <v>7</v>
      </c>
      <c r="D2787" s="649" t="s">
        <v>1299</v>
      </c>
      <c r="E2787" s="825" t="s">
        <v>13272</v>
      </c>
      <c r="F2787" s="825"/>
      <c r="G2787" s="648" t="s">
        <v>50</v>
      </c>
      <c r="H2787" s="647">
        <v>1.01</v>
      </c>
      <c r="I2787" s="646">
        <v>1.5</v>
      </c>
      <c r="J2787" s="646">
        <v>1.51</v>
      </c>
    </row>
    <row r="2788" spans="1:10" ht="48" customHeight="1" x14ac:dyDescent="0.2">
      <c r="A2788" s="649" t="s">
        <v>13197</v>
      </c>
      <c r="B2788" s="650" t="s">
        <v>13961</v>
      </c>
      <c r="C2788" s="649" t="s">
        <v>7</v>
      </c>
      <c r="D2788" s="649" t="s">
        <v>1300</v>
      </c>
      <c r="E2788" s="825" t="s">
        <v>13272</v>
      </c>
      <c r="F2788" s="825"/>
      <c r="G2788" s="648" t="s">
        <v>67</v>
      </c>
      <c r="H2788" s="647">
        <v>3.31</v>
      </c>
      <c r="I2788" s="646">
        <v>0.26</v>
      </c>
      <c r="J2788" s="646">
        <v>0.86</v>
      </c>
    </row>
    <row r="2789" spans="1:10" ht="24" customHeight="1" x14ac:dyDescent="0.2">
      <c r="A2789" s="649" t="s">
        <v>13197</v>
      </c>
      <c r="B2789" s="650" t="s">
        <v>13368</v>
      </c>
      <c r="C2789" s="649" t="s">
        <v>7</v>
      </c>
      <c r="D2789" s="649" t="s">
        <v>1243</v>
      </c>
      <c r="E2789" s="825" t="s">
        <v>13196</v>
      </c>
      <c r="F2789" s="825"/>
      <c r="G2789" s="648" t="s">
        <v>23</v>
      </c>
      <c r="H2789" s="647">
        <v>4.32</v>
      </c>
      <c r="I2789" s="646">
        <v>11.79</v>
      </c>
      <c r="J2789" s="646">
        <v>50.93</v>
      </c>
    </row>
    <row r="2790" spans="1:10" ht="24" customHeight="1" x14ac:dyDescent="0.2">
      <c r="A2790" s="644" t="s">
        <v>13199</v>
      </c>
      <c r="B2790" s="645" t="s">
        <v>14137</v>
      </c>
      <c r="C2790" s="644" t="s">
        <v>7</v>
      </c>
      <c r="D2790" s="644" t="s">
        <v>5204</v>
      </c>
      <c r="E2790" s="821" t="s">
        <v>13220</v>
      </c>
      <c r="F2790" s="821"/>
      <c r="G2790" s="643" t="s">
        <v>13268</v>
      </c>
      <c r="H2790" s="642">
        <v>0.95</v>
      </c>
      <c r="I2790" s="641">
        <v>69</v>
      </c>
      <c r="J2790" s="641">
        <v>65.55</v>
      </c>
    </row>
    <row r="2791" spans="1:10" ht="24" customHeight="1" x14ac:dyDescent="0.2">
      <c r="A2791" s="644" t="s">
        <v>13199</v>
      </c>
      <c r="B2791" s="645" t="s">
        <v>13370</v>
      </c>
      <c r="C2791" s="644" t="s">
        <v>7</v>
      </c>
      <c r="D2791" s="644" t="s">
        <v>5946</v>
      </c>
      <c r="E2791" s="821" t="s">
        <v>13220</v>
      </c>
      <c r="F2791" s="821"/>
      <c r="G2791" s="643" t="s">
        <v>21</v>
      </c>
      <c r="H2791" s="642">
        <v>426.49</v>
      </c>
      <c r="I2791" s="641">
        <v>0.56000000000000005</v>
      </c>
      <c r="J2791" s="641">
        <v>238.83</v>
      </c>
    </row>
    <row r="2792" spans="1:10" ht="25.5" x14ac:dyDescent="0.2">
      <c r="A2792" s="640"/>
      <c r="B2792" s="640"/>
      <c r="C2792" s="640"/>
      <c r="D2792" s="640"/>
      <c r="E2792" s="640" t="s">
        <v>13209</v>
      </c>
      <c r="F2792" s="639">
        <v>20.81386504400739</v>
      </c>
      <c r="G2792" s="640" t="s">
        <v>13210</v>
      </c>
      <c r="H2792" s="639">
        <v>17.5</v>
      </c>
      <c r="I2792" s="640" t="s">
        <v>13211</v>
      </c>
      <c r="J2792" s="639">
        <v>38.31</v>
      </c>
    </row>
    <row r="2793" spans="1:10" ht="15" thickBot="1" x14ac:dyDescent="0.25">
      <c r="A2793" s="640"/>
      <c r="B2793" s="640"/>
      <c r="C2793" s="640"/>
      <c r="D2793" s="640"/>
      <c r="E2793" s="640" t="s">
        <v>13212</v>
      </c>
      <c r="F2793" s="639">
        <v>101</v>
      </c>
      <c r="G2793" s="640"/>
      <c r="H2793" s="822" t="s">
        <v>13213</v>
      </c>
      <c r="I2793" s="822"/>
      <c r="J2793" s="639">
        <v>458.68</v>
      </c>
    </row>
    <row r="2794" spans="1:10" ht="0.95" customHeight="1" thickTop="1" x14ac:dyDescent="0.2">
      <c r="A2794" s="638"/>
      <c r="B2794" s="638"/>
      <c r="C2794" s="638"/>
      <c r="D2794" s="638"/>
      <c r="E2794" s="638"/>
      <c r="F2794" s="638"/>
      <c r="G2794" s="638"/>
      <c r="H2794" s="638"/>
      <c r="I2794" s="638"/>
      <c r="J2794" s="638"/>
    </row>
    <row r="2795" spans="1:10" ht="18" customHeight="1" x14ac:dyDescent="0.2">
      <c r="A2795" s="658"/>
      <c r="B2795" s="656" t="s">
        <v>13186</v>
      </c>
      <c r="C2795" s="658" t="s">
        <v>13187</v>
      </c>
      <c r="D2795" s="658" t="s">
        <v>13188</v>
      </c>
      <c r="E2795" s="823" t="s">
        <v>13189</v>
      </c>
      <c r="F2795" s="823"/>
      <c r="G2795" s="657" t="s">
        <v>13190</v>
      </c>
      <c r="H2795" s="656" t="s">
        <v>13191</v>
      </c>
      <c r="I2795" s="656" t="s">
        <v>13192</v>
      </c>
      <c r="J2795" s="656" t="s">
        <v>13193</v>
      </c>
    </row>
    <row r="2796" spans="1:10" ht="36" customHeight="1" x14ac:dyDescent="0.2">
      <c r="A2796" s="654" t="s">
        <v>13194</v>
      </c>
      <c r="B2796" s="655" t="s">
        <v>13639</v>
      </c>
      <c r="C2796" s="654" t="s">
        <v>7</v>
      </c>
      <c r="D2796" s="654" t="s">
        <v>4856</v>
      </c>
      <c r="E2796" s="824" t="s">
        <v>13196</v>
      </c>
      <c r="F2796" s="824"/>
      <c r="G2796" s="653" t="s">
        <v>13268</v>
      </c>
      <c r="H2796" s="652">
        <v>1</v>
      </c>
      <c r="I2796" s="651">
        <v>484.23</v>
      </c>
      <c r="J2796" s="651">
        <v>484.23</v>
      </c>
    </row>
    <row r="2797" spans="1:10" ht="48" customHeight="1" x14ac:dyDescent="0.2">
      <c r="A2797" s="649" t="s">
        <v>13197</v>
      </c>
      <c r="B2797" s="650" t="s">
        <v>13960</v>
      </c>
      <c r="C2797" s="649" t="s">
        <v>7</v>
      </c>
      <c r="D2797" s="649" t="s">
        <v>1299</v>
      </c>
      <c r="E2797" s="825" t="s">
        <v>13272</v>
      </c>
      <c r="F2797" s="825"/>
      <c r="G2797" s="648" t="s">
        <v>50</v>
      </c>
      <c r="H2797" s="647">
        <v>0.87</v>
      </c>
      <c r="I2797" s="646">
        <v>1.5</v>
      </c>
      <c r="J2797" s="646">
        <v>1.3</v>
      </c>
    </row>
    <row r="2798" spans="1:10" ht="48" customHeight="1" x14ac:dyDescent="0.2">
      <c r="A2798" s="649" t="s">
        <v>13197</v>
      </c>
      <c r="B2798" s="650" t="s">
        <v>13961</v>
      </c>
      <c r="C2798" s="649" t="s">
        <v>7</v>
      </c>
      <c r="D2798" s="649" t="s">
        <v>1300</v>
      </c>
      <c r="E2798" s="825" t="s">
        <v>13272</v>
      </c>
      <c r="F2798" s="825"/>
      <c r="G2798" s="648" t="s">
        <v>67</v>
      </c>
      <c r="H2798" s="647">
        <v>2.88</v>
      </c>
      <c r="I2798" s="646">
        <v>0.26</v>
      </c>
      <c r="J2798" s="646">
        <v>0.74</v>
      </c>
    </row>
    <row r="2799" spans="1:10" ht="24" customHeight="1" x14ac:dyDescent="0.2">
      <c r="A2799" s="649" t="s">
        <v>13197</v>
      </c>
      <c r="B2799" s="650" t="s">
        <v>13368</v>
      </c>
      <c r="C2799" s="649" t="s">
        <v>7</v>
      </c>
      <c r="D2799" s="649" t="s">
        <v>1243</v>
      </c>
      <c r="E2799" s="825" t="s">
        <v>13196</v>
      </c>
      <c r="F2799" s="825"/>
      <c r="G2799" s="648" t="s">
        <v>23</v>
      </c>
      <c r="H2799" s="647">
        <v>3.75</v>
      </c>
      <c r="I2799" s="646">
        <v>11.79</v>
      </c>
      <c r="J2799" s="646">
        <v>44.21</v>
      </c>
    </row>
    <row r="2800" spans="1:10" ht="36" customHeight="1" x14ac:dyDescent="0.2">
      <c r="A2800" s="644" t="s">
        <v>13199</v>
      </c>
      <c r="B2800" s="645" t="s">
        <v>14138</v>
      </c>
      <c r="C2800" s="644" t="s">
        <v>7</v>
      </c>
      <c r="D2800" s="644" t="s">
        <v>10317</v>
      </c>
      <c r="E2800" s="821" t="s">
        <v>13220</v>
      </c>
      <c r="F2800" s="821"/>
      <c r="G2800" s="643" t="s">
        <v>64</v>
      </c>
      <c r="H2800" s="642">
        <v>19.440000000000001</v>
      </c>
      <c r="I2800" s="641">
        <v>5.03</v>
      </c>
      <c r="J2800" s="641">
        <v>97.78</v>
      </c>
    </row>
    <row r="2801" spans="1:10" ht="24" customHeight="1" x14ac:dyDescent="0.2">
      <c r="A2801" s="644" t="s">
        <v>13199</v>
      </c>
      <c r="B2801" s="645" t="s">
        <v>13369</v>
      </c>
      <c r="C2801" s="644" t="s">
        <v>7</v>
      </c>
      <c r="D2801" s="644" t="s">
        <v>5205</v>
      </c>
      <c r="E2801" s="821" t="s">
        <v>13220</v>
      </c>
      <c r="F2801" s="821"/>
      <c r="G2801" s="643" t="s">
        <v>13268</v>
      </c>
      <c r="H2801" s="642">
        <v>1.08</v>
      </c>
      <c r="I2801" s="641">
        <v>63</v>
      </c>
      <c r="J2801" s="641">
        <v>68.040000000000006</v>
      </c>
    </row>
    <row r="2802" spans="1:10" ht="24" customHeight="1" x14ac:dyDescent="0.2">
      <c r="A2802" s="644" t="s">
        <v>13199</v>
      </c>
      <c r="B2802" s="645" t="s">
        <v>13370</v>
      </c>
      <c r="C2802" s="644" t="s">
        <v>7</v>
      </c>
      <c r="D2802" s="644" t="s">
        <v>5946</v>
      </c>
      <c r="E2802" s="821" t="s">
        <v>13220</v>
      </c>
      <c r="F2802" s="821"/>
      <c r="G2802" s="643" t="s">
        <v>21</v>
      </c>
      <c r="H2802" s="642">
        <v>486</v>
      </c>
      <c r="I2802" s="641">
        <v>0.56000000000000005</v>
      </c>
      <c r="J2802" s="641">
        <v>272.16000000000003</v>
      </c>
    </row>
    <row r="2803" spans="1:10" ht="25.5" x14ac:dyDescent="0.2">
      <c r="A2803" s="640"/>
      <c r="B2803" s="640"/>
      <c r="C2803" s="640"/>
      <c r="D2803" s="640"/>
      <c r="E2803" s="640" t="s">
        <v>13209</v>
      </c>
      <c r="F2803" s="639">
        <v>18.070194501792894</v>
      </c>
      <c r="G2803" s="640" t="s">
        <v>13210</v>
      </c>
      <c r="H2803" s="639">
        <v>15.19</v>
      </c>
      <c r="I2803" s="640" t="s">
        <v>13211</v>
      </c>
      <c r="J2803" s="639">
        <v>33.26</v>
      </c>
    </row>
    <row r="2804" spans="1:10" ht="15" thickBot="1" x14ac:dyDescent="0.25">
      <c r="A2804" s="640"/>
      <c r="B2804" s="640"/>
      <c r="C2804" s="640"/>
      <c r="D2804" s="640"/>
      <c r="E2804" s="640" t="s">
        <v>13212</v>
      </c>
      <c r="F2804" s="639">
        <v>136.74</v>
      </c>
      <c r="G2804" s="640"/>
      <c r="H2804" s="822" t="s">
        <v>13213</v>
      </c>
      <c r="I2804" s="822"/>
      <c r="J2804" s="639">
        <v>620.97</v>
      </c>
    </row>
    <row r="2805" spans="1:10" ht="0.95" customHeight="1" thickTop="1" x14ac:dyDescent="0.2">
      <c r="A2805" s="638"/>
      <c r="B2805" s="638"/>
      <c r="C2805" s="638"/>
      <c r="D2805" s="638"/>
      <c r="E2805" s="638"/>
      <c r="F2805" s="638"/>
      <c r="G2805" s="638"/>
      <c r="H2805" s="638"/>
      <c r="I2805" s="638"/>
      <c r="J2805" s="638"/>
    </row>
    <row r="2806" spans="1:10" ht="18" customHeight="1" x14ac:dyDescent="0.2">
      <c r="A2806" s="658"/>
      <c r="B2806" s="656" t="s">
        <v>13186</v>
      </c>
      <c r="C2806" s="658" t="s">
        <v>13187</v>
      </c>
      <c r="D2806" s="658" t="s">
        <v>13188</v>
      </c>
      <c r="E2806" s="823" t="s">
        <v>13189</v>
      </c>
      <c r="F2806" s="823"/>
      <c r="G2806" s="657" t="s">
        <v>13190</v>
      </c>
      <c r="H2806" s="656" t="s">
        <v>13191</v>
      </c>
      <c r="I2806" s="656" t="s">
        <v>13192</v>
      </c>
      <c r="J2806" s="656" t="s">
        <v>13193</v>
      </c>
    </row>
    <row r="2807" spans="1:10" ht="36" customHeight="1" x14ac:dyDescent="0.2">
      <c r="A2807" s="654" t="s">
        <v>13194</v>
      </c>
      <c r="B2807" s="655" t="s">
        <v>13731</v>
      </c>
      <c r="C2807" s="654" t="s">
        <v>7</v>
      </c>
      <c r="D2807" s="654" t="s">
        <v>4744</v>
      </c>
      <c r="E2807" s="824" t="s">
        <v>13196</v>
      </c>
      <c r="F2807" s="824"/>
      <c r="G2807" s="653" t="s">
        <v>13268</v>
      </c>
      <c r="H2807" s="652">
        <v>1</v>
      </c>
      <c r="I2807" s="651">
        <v>455.76</v>
      </c>
      <c r="J2807" s="651">
        <v>455.76</v>
      </c>
    </row>
    <row r="2808" spans="1:10" ht="48" customHeight="1" x14ac:dyDescent="0.2">
      <c r="A2808" s="649" t="s">
        <v>13197</v>
      </c>
      <c r="B2808" s="650" t="s">
        <v>13960</v>
      </c>
      <c r="C2808" s="649" t="s">
        <v>7</v>
      </c>
      <c r="D2808" s="649" t="s">
        <v>1299</v>
      </c>
      <c r="E2808" s="825" t="s">
        <v>13272</v>
      </c>
      <c r="F2808" s="825"/>
      <c r="G2808" s="648" t="s">
        <v>50</v>
      </c>
      <c r="H2808" s="647">
        <v>1.03</v>
      </c>
      <c r="I2808" s="646">
        <v>1.5</v>
      </c>
      <c r="J2808" s="646">
        <v>1.54</v>
      </c>
    </row>
    <row r="2809" spans="1:10" ht="48" customHeight="1" x14ac:dyDescent="0.2">
      <c r="A2809" s="649" t="s">
        <v>13197</v>
      </c>
      <c r="B2809" s="650" t="s">
        <v>13961</v>
      </c>
      <c r="C2809" s="649" t="s">
        <v>7</v>
      </c>
      <c r="D2809" s="649" t="s">
        <v>1300</v>
      </c>
      <c r="E2809" s="825" t="s">
        <v>13272</v>
      </c>
      <c r="F2809" s="825"/>
      <c r="G2809" s="648" t="s">
        <v>67</v>
      </c>
      <c r="H2809" s="647">
        <v>3.39</v>
      </c>
      <c r="I2809" s="646">
        <v>0.26</v>
      </c>
      <c r="J2809" s="646">
        <v>0.88</v>
      </c>
    </row>
    <row r="2810" spans="1:10" ht="24" customHeight="1" x14ac:dyDescent="0.2">
      <c r="A2810" s="649" t="s">
        <v>13197</v>
      </c>
      <c r="B2810" s="650" t="s">
        <v>13368</v>
      </c>
      <c r="C2810" s="649" t="s">
        <v>7</v>
      </c>
      <c r="D2810" s="649" t="s">
        <v>1243</v>
      </c>
      <c r="E2810" s="825" t="s">
        <v>13196</v>
      </c>
      <c r="F2810" s="825"/>
      <c r="G2810" s="648" t="s">
        <v>23</v>
      </c>
      <c r="H2810" s="647">
        <v>4.42</v>
      </c>
      <c r="I2810" s="646">
        <v>11.79</v>
      </c>
      <c r="J2810" s="646">
        <v>52.11</v>
      </c>
    </row>
    <row r="2811" spans="1:10" ht="24" customHeight="1" x14ac:dyDescent="0.2">
      <c r="A2811" s="644" t="s">
        <v>13199</v>
      </c>
      <c r="B2811" s="645" t="s">
        <v>13369</v>
      </c>
      <c r="C2811" s="644" t="s">
        <v>7</v>
      </c>
      <c r="D2811" s="644" t="s">
        <v>5205</v>
      </c>
      <c r="E2811" s="821" t="s">
        <v>13220</v>
      </c>
      <c r="F2811" s="821"/>
      <c r="G2811" s="643" t="s">
        <v>13268</v>
      </c>
      <c r="H2811" s="642">
        <v>1.27</v>
      </c>
      <c r="I2811" s="641">
        <v>63</v>
      </c>
      <c r="J2811" s="641">
        <v>80.010000000000005</v>
      </c>
    </row>
    <row r="2812" spans="1:10" ht="24" customHeight="1" x14ac:dyDescent="0.2">
      <c r="A2812" s="644" t="s">
        <v>13199</v>
      </c>
      <c r="B2812" s="645" t="s">
        <v>13370</v>
      </c>
      <c r="C2812" s="644" t="s">
        <v>7</v>
      </c>
      <c r="D2812" s="644" t="s">
        <v>5946</v>
      </c>
      <c r="E2812" s="821" t="s">
        <v>13220</v>
      </c>
      <c r="F2812" s="821"/>
      <c r="G2812" s="643" t="s">
        <v>21</v>
      </c>
      <c r="H2812" s="642">
        <v>573.61</v>
      </c>
      <c r="I2812" s="641">
        <v>0.56000000000000005</v>
      </c>
      <c r="J2812" s="641">
        <v>321.22000000000003</v>
      </c>
    </row>
    <row r="2813" spans="1:10" ht="25.5" x14ac:dyDescent="0.2">
      <c r="A2813" s="640"/>
      <c r="B2813" s="640"/>
      <c r="C2813" s="640"/>
      <c r="D2813" s="640"/>
      <c r="E2813" s="640" t="s">
        <v>13209</v>
      </c>
      <c r="F2813" s="639">
        <v>21.297403020754103</v>
      </c>
      <c r="G2813" s="640" t="s">
        <v>13210</v>
      </c>
      <c r="H2813" s="639">
        <v>17.899999999999999</v>
      </c>
      <c r="I2813" s="640" t="s">
        <v>13211</v>
      </c>
      <c r="J2813" s="639">
        <v>39.200000000000003</v>
      </c>
    </row>
    <row r="2814" spans="1:10" ht="15" thickBot="1" x14ac:dyDescent="0.25">
      <c r="A2814" s="640"/>
      <c r="B2814" s="640"/>
      <c r="C2814" s="640"/>
      <c r="D2814" s="640"/>
      <c r="E2814" s="640" t="s">
        <v>13212</v>
      </c>
      <c r="F2814" s="639">
        <v>128.69999999999999</v>
      </c>
      <c r="G2814" s="640"/>
      <c r="H2814" s="822" t="s">
        <v>13213</v>
      </c>
      <c r="I2814" s="822"/>
      <c r="J2814" s="639">
        <v>584.46</v>
      </c>
    </row>
    <row r="2815" spans="1:10" ht="0.95" customHeight="1" thickTop="1" x14ac:dyDescent="0.2">
      <c r="A2815" s="638"/>
      <c r="B2815" s="638"/>
      <c r="C2815" s="638"/>
      <c r="D2815" s="638"/>
      <c r="E2815" s="638"/>
      <c r="F2815" s="638"/>
      <c r="G2815" s="638"/>
      <c r="H2815" s="638"/>
      <c r="I2815" s="638"/>
      <c r="J2815" s="638"/>
    </row>
    <row r="2816" spans="1:10" ht="18" customHeight="1" x14ac:dyDescent="0.2">
      <c r="A2816" s="658"/>
      <c r="B2816" s="656" t="s">
        <v>13186</v>
      </c>
      <c r="C2816" s="658" t="s">
        <v>13187</v>
      </c>
      <c r="D2816" s="658" t="s">
        <v>13188</v>
      </c>
      <c r="E2816" s="823" t="s">
        <v>13189</v>
      </c>
      <c r="F2816" s="823"/>
      <c r="G2816" s="657" t="s">
        <v>13190</v>
      </c>
      <c r="H2816" s="656" t="s">
        <v>13191</v>
      </c>
      <c r="I2816" s="656" t="s">
        <v>13192</v>
      </c>
      <c r="J2816" s="656" t="s">
        <v>13193</v>
      </c>
    </row>
    <row r="2817" spans="1:10" ht="24" customHeight="1" x14ac:dyDescent="0.2">
      <c r="A2817" s="654" t="s">
        <v>13194</v>
      </c>
      <c r="B2817" s="655" t="s">
        <v>13785</v>
      </c>
      <c r="C2817" s="654" t="s">
        <v>7</v>
      </c>
      <c r="D2817" s="654" t="s">
        <v>4844</v>
      </c>
      <c r="E2817" s="824" t="s">
        <v>13196</v>
      </c>
      <c r="F2817" s="824"/>
      <c r="G2817" s="653" t="s">
        <v>13268</v>
      </c>
      <c r="H2817" s="652">
        <v>1</v>
      </c>
      <c r="I2817" s="651">
        <v>452.18</v>
      </c>
      <c r="J2817" s="651">
        <v>452.18</v>
      </c>
    </row>
    <row r="2818" spans="1:10" ht="24" customHeight="1" x14ac:dyDescent="0.2">
      <c r="A2818" s="649" t="s">
        <v>13197</v>
      </c>
      <c r="B2818" s="650" t="s">
        <v>13244</v>
      </c>
      <c r="C2818" s="649" t="s">
        <v>7</v>
      </c>
      <c r="D2818" s="649" t="s">
        <v>25</v>
      </c>
      <c r="E2818" s="825" t="s">
        <v>13196</v>
      </c>
      <c r="F2818" s="825"/>
      <c r="G2818" s="648" t="s">
        <v>23</v>
      </c>
      <c r="H2818" s="647">
        <v>8.57</v>
      </c>
      <c r="I2818" s="646">
        <v>13.34</v>
      </c>
      <c r="J2818" s="646">
        <v>114.32</v>
      </c>
    </row>
    <row r="2819" spans="1:10" ht="24" customHeight="1" x14ac:dyDescent="0.2">
      <c r="A2819" s="644" t="s">
        <v>13199</v>
      </c>
      <c r="B2819" s="645" t="s">
        <v>13369</v>
      </c>
      <c r="C2819" s="644" t="s">
        <v>7</v>
      </c>
      <c r="D2819" s="644" t="s">
        <v>5205</v>
      </c>
      <c r="E2819" s="821" t="s">
        <v>13220</v>
      </c>
      <c r="F2819" s="821"/>
      <c r="G2819" s="643" t="s">
        <v>13268</v>
      </c>
      <c r="H2819" s="642">
        <v>1.07</v>
      </c>
      <c r="I2819" s="641">
        <v>63</v>
      </c>
      <c r="J2819" s="641">
        <v>67.41</v>
      </c>
    </row>
    <row r="2820" spans="1:10" ht="24" customHeight="1" x14ac:dyDescent="0.2">
      <c r="A2820" s="644" t="s">
        <v>13199</v>
      </c>
      <c r="B2820" s="645" t="s">
        <v>13370</v>
      </c>
      <c r="C2820" s="644" t="s">
        <v>7</v>
      </c>
      <c r="D2820" s="644" t="s">
        <v>5946</v>
      </c>
      <c r="E2820" s="821" t="s">
        <v>13220</v>
      </c>
      <c r="F2820" s="821"/>
      <c r="G2820" s="643" t="s">
        <v>21</v>
      </c>
      <c r="H2820" s="642">
        <v>482.96</v>
      </c>
      <c r="I2820" s="641">
        <v>0.56000000000000005</v>
      </c>
      <c r="J2820" s="641">
        <v>270.45</v>
      </c>
    </row>
    <row r="2821" spans="1:10" ht="25.5" x14ac:dyDescent="0.2">
      <c r="A2821" s="640"/>
      <c r="B2821" s="640"/>
      <c r="C2821" s="640"/>
      <c r="D2821" s="640"/>
      <c r="E2821" s="640" t="s">
        <v>13209</v>
      </c>
      <c r="F2821" s="639">
        <v>44.882103661849399</v>
      </c>
      <c r="G2821" s="640" t="s">
        <v>13210</v>
      </c>
      <c r="H2821" s="639">
        <v>37.729999999999997</v>
      </c>
      <c r="I2821" s="640" t="s">
        <v>13211</v>
      </c>
      <c r="J2821" s="639">
        <v>82.61</v>
      </c>
    </row>
    <row r="2822" spans="1:10" ht="15" thickBot="1" x14ac:dyDescent="0.25">
      <c r="A2822" s="640"/>
      <c r="B2822" s="640"/>
      <c r="C2822" s="640"/>
      <c r="D2822" s="640"/>
      <c r="E2822" s="640" t="s">
        <v>13212</v>
      </c>
      <c r="F2822" s="639">
        <v>127.69</v>
      </c>
      <c r="G2822" s="640"/>
      <c r="H2822" s="822" t="s">
        <v>13213</v>
      </c>
      <c r="I2822" s="822"/>
      <c r="J2822" s="639">
        <v>579.87</v>
      </c>
    </row>
    <row r="2823" spans="1:10" ht="0.95" customHeight="1" thickTop="1" x14ac:dyDescent="0.2">
      <c r="A2823" s="638"/>
      <c r="B2823" s="638"/>
      <c r="C2823" s="638"/>
      <c r="D2823" s="638"/>
      <c r="E2823" s="638"/>
      <c r="F2823" s="638"/>
      <c r="G2823" s="638"/>
      <c r="H2823" s="638"/>
      <c r="I2823" s="638"/>
      <c r="J2823" s="638"/>
    </row>
    <row r="2824" spans="1:10" ht="18" customHeight="1" x14ac:dyDescent="0.2">
      <c r="A2824" s="658"/>
      <c r="B2824" s="656" t="s">
        <v>13186</v>
      </c>
      <c r="C2824" s="658" t="s">
        <v>13187</v>
      </c>
      <c r="D2824" s="658" t="s">
        <v>13188</v>
      </c>
      <c r="E2824" s="823" t="s">
        <v>13189</v>
      </c>
      <c r="F2824" s="823"/>
      <c r="G2824" s="657" t="s">
        <v>13190</v>
      </c>
      <c r="H2824" s="656" t="s">
        <v>13191</v>
      </c>
      <c r="I2824" s="656" t="s">
        <v>13192</v>
      </c>
      <c r="J2824" s="656" t="s">
        <v>13193</v>
      </c>
    </row>
    <row r="2825" spans="1:10" ht="36" customHeight="1" x14ac:dyDescent="0.2">
      <c r="A2825" s="654" t="s">
        <v>13194</v>
      </c>
      <c r="B2825" s="655" t="s">
        <v>13864</v>
      </c>
      <c r="C2825" s="654" t="s">
        <v>7</v>
      </c>
      <c r="D2825" s="654" t="s">
        <v>4843</v>
      </c>
      <c r="E2825" s="824" t="s">
        <v>13196</v>
      </c>
      <c r="F2825" s="824"/>
      <c r="G2825" s="653" t="s">
        <v>13268</v>
      </c>
      <c r="H2825" s="652">
        <v>1</v>
      </c>
      <c r="I2825" s="651">
        <v>380.48</v>
      </c>
      <c r="J2825" s="651">
        <v>380.48</v>
      </c>
    </row>
    <row r="2826" spans="1:10" ht="48" customHeight="1" x14ac:dyDescent="0.2">
      <c r="A2826" s="649" t="s">
        <v>13197</v>
      </c>
      <c r="B2826" s="650" t="s">
        <v>13960</v>
      </c>
      <c r="C2826" s="649" t="s">
        <v>7</v>
      </c>
      <c r="D2826" s="649" t="s">
        <v>1299</v>
      </c>
      <c r="E2826" s="825" t="s">
        <v>13272</v>
      </c>
      <c r="F2826" s="825"/>
      <c r="G2826" s="648" t="s">
        <v>50</v>
      </c>
      <c r="H2826" s="647">
        <v>0.8</v>
      </c>
      <c r="I2826" s="646">
        <v>1.5</v>
      </c>
      <c r="J2826" s="646">
        <v>1.2</v>
      </c>
    </row>
    <row r="2827" spans="1:10" ht="48" customHeight="1" x14ac:dyDescent="0.2">
      <c r="A2827" s="649" t="s">
        <v>13197</v>
      </c>
      <c r="B2827" s="650" t="s">
        <v>13961</v>
      </c>
      <c r="C2827" s="649" t="s">
        <v>7</v>
      </c>
      <c r="D2827" s="649" t="s">
        <v>1300</v>
      </c>
      <c r="E2827" s="825" t="s">
        <v>13272</v>
      </c>
      <c r="F2827" s="825"/>
      <c r="G2827" s="648" t="s">
        <v>67</v>
      </c>
      <c r="H2827" s="647">
        <v>2.62</v>
      </c>
      <c r="I2827" s="646">
        <v>0.26</v>
      </c>
      <c r="J2827" s="646">
        <v>0.68</v>
      </c>
    </row>
    <row r="2828" spans="1:10" ht="24" customHeight="1" x14ac:dyDescent="0.2">
      <c r="A2828" s="649" t="s">
        <v>13197</v>
      </c>
      <c r="B2828" s="650" t="s">
        <v>13368</v>
      </c>
      <c r="C2828" s="649" t="s">
        <v>7</v>
      </c>
      <c r="D2828" s="649" t="s">
        <v>1243</v>
      </c>
      <c r="E2828" s="825" t="s">
        <v>13196</v>
      </c>
      <c r="F2828" s="825"/>
      <c r="G2828" s="648" t="s">
        <v>23</v>
      </c>
      <c r="H2828" s="647">
        <v>3.42</v>
      </c>
      <c r="I2828" s="646">
        <v>11.79</v>
      </c>
      <c r="J2828" s="646">
        <v>40.32</v>
      </c>
    </row>
    <row r="2829" spans="1:10" ht="24" customHeight="1" x14ac:dyDescent="0.2">
      <c r="A2829" s="644" t="s">
        <v>13199</v>
      </c>
      <c r="B2829" s="645" t="s">
        <v>13369</v>
      </c>
      <c r="C2829" s="644" t="s">
        <v>7</v>
      </c>
      <c r="D2829" s="644" t="s">
        <v>5205</v>
      </c>
      <c r="E2829" s="821" t="s">
        <v>13220</v>
      </c>
      <c r="F2829" s="821"/>
      <c r="G2829" s="643" t="s">
        <v>13268</v>
      </c>
      <c r="H2829" s="642">
        <v>1.07</v>
      </c>
      <c r="I2829" s="641">
        <v>63</v>
      </c>
      <c r="J2829" s="641">
        <v>67.41</v>
      </c>
    </row>
    <row r="2830" spans="1:10" ht="24" customHeight="1" x14ac:dyDescent="0.2">
      <c r="A2830" s="644" t="s">
        <v>13199</v>
      </c>
      <c r="B2830" s="645" t="s">
        <v>13370</v>
      </c>
      <c r="C2830" s="644" t="s">
        <v>7</v>
      </c>
      <c r="D2830" s="644" t="s">
        <v>5946</v>
      </c>
      <c r="E2830" s="821" t="s">
        <v>13220</v>
      </c>
      <c r="F2830" s="821"/>
      <c r="G2830" s="643" t="s">
        <v>21</v>
      </c>
      <c r="H2830" s="642">
        <v>483.7</v>
      </c>
      <c r="I2830" s="641">
        <v>0.56000000000000005</v>
      </c>
      <c r="J2830" s="641">
        <v>270.87</v>
      </c>
    </row>
    <row r="2831" spans="1:10" ht="25.5" x14ac:dyDescent="0.2">
      <c r="A2831" s="640"/>
      <c r="B2831" s="640"/>
      <c r="C2831" s="640"/>
      <c r="D2831" s="640"/>
      <c r="E2831" s="640" t="s">
        <v>13209</v>
      </c>
      <c r="F2831" s="639">
        <v>16.478322286211018</v>
      </c>
      <c r="G2831" s="640" t="s">
        <v>13210</v>
      </c>
      <c r="H2831" s="639">
        <v>13.85</v>
      </c>
      <c r="I2831" s="640" t="s">
        <v>13211</v>
      </c>
      <c r="J2831" s="639">
        <v>30.33</v>
      </c>
    </row>
    <row r="2832" spans="1:10" ht="15" thickBot="1" x14ac:dyDescent="0.25">
      <c r="A2832" s="640"/>
      <c r="B2832" s="640"/>
      <c r="C2832" s="640"/>
      <c r="D2832" s="640"/>
      <c r="E2832" s="640" t="s">
        <v>13212</v>
      </c>
      <c r="F2832" s="639">
        <v>107.44</v>
      </c>
      <c r="G2832" s="640"/>
      <c r="H2832" s="822" t="s">
        <v>13213</v>
      </c>
      <c r="I2832" s="822"/>
      <c r="J2832" s="639">
        <v>487.92</v>
      </c>
    </row>
    <row r="2833" spans="1:10" ht="0.95" customHeight="1" thickTop="1" x14ac:dyDescent="0.2">
      <c r="A2833" s="638"/>
      <c r="B2833" s="638"/>
      <c r="C2833" s="638"/>
      <c r="D2833" s="638"/>
      <c r="E2833" s="638"/>
      <c r="F2833" s="638"/>
      <c r="G2833" s="638"/>
      <c r="H2833" s="638"/>
      <c r="I2833" s="638"/>
      <c r="J2833" s="638"/>
    </row>
    <row r="2834" spans="1:10" ht="18" customHeight="1" x14ac:dyDescent="0.2">
      <c r="A2834" s="658"/>
      <c r="B2834" s="656" t="s">
        <v>13186</v>
      </c>
      <c r="C2834" s="658" t="s">
        <v>13187</v>
      </c>
      <c r="D2834" s="658" t="s">
        <v>13188</v>
      </c>
      <c r="E2834" s="823" t="s">
        <v>13189</v>
      </c>
      <c r="F2834" s="823"/>
      <c r="G2834" s="657" t="s">
        <v>13190</v>
      </c>
      <c r="H2834" s="656" t="s">
        <v>13191</v>
      </c>
      <c r="I2834" s="656" t="s">
        <v>13192</v>
      </c>
      <c r="J2834" s="656" t="s">
        <v>13193</v>
      </c>
    </row>
    <row r="2835" spans="1:10" ht="36" customHeight="1" x14ac:dyDescent="0.2">
      <c r="A2835" s="654" t="s">
        <v>13194</v>
      </c>
      <c r="B2835" s="655" t="s">
        <v>13638</v>
      </c>
      <c r="C2835" s="654" t="s">
        <v>7</v>
      </c>
      <c r="D2835" s="654" t="s">
        <v>4756</v>
      </c>
      <c r="E2835" s="824" t="s">
        <v>13196</v>
      </c>
      <c r="F2835" s="824"/>
      <c r="G2835" s="653" t="s">
        <v>13268</v>
      </c>
      <c r="H2835" s="652">
        <v>1</v>
      </c>
      <c r="I2835" s="651">
        <v>319.99</v>
      </c>
      <c r="J2835" s="651">
        <v>319.99</v>
      </c>
    </row>
    <row r="2836" spans="1:10" ht="48" customHeight="1" x14ac:dyDescent="0.2">
      <c r="A2836" s="649" t="s">
        <v>13197</v>
      </c>
      <c r="B2836" s="650" t="s">
        <v>13960</v>
      </c>
      <c r="C2836" s="649" t="s">
        <v>7</v>
      </c>
      <c r="D2836" s="649" t="s">
        <v>1299</v>
      </c>
      <c r="E2836" s="825" t="s">
        <v>13272</v>
      </c>
      <c r="F2836" s="825"/>
      <c r="G2836" s="648" t="s">
        <v>50</v>
      </c>
      <c r="H2836" s="647">
        <v>1.08</v>
      </c>
      <c r="I2836" s="646">
        <v>1.5</v>
      </c>
      <c r="J2836" s="646">
        <v>1.62</v>
      </c>
    </row>
    <row r="2837" spans="1:10" ht="48" customHeight="1" x14ac:dyDescent="0.2">
      <c r="A2837" s="649" t="s">
        <v>13197</v>
      </c>
      <c r="B2837" s="650" t="s">
        <v>13961</v>
      </c>
      <c r="C2837" s="649" t="s">
        <v>7</v>
      </c>
      <c r="D2837" s="649" t="s">
        <v>1300</v>
      </c>
      <c r="E2837" s="825" t="s">
        <v>13272</v>
      </c>
      <c r="F2837" s="825"/>
      <c r="G2837" s="648" t="s">
        <v>67</v>
      </c>
      <c r="H2837" s="647">
        <v>3.56</v>
      </c>
      <c r="I2837" s="646">
        <v>0.26</v>
      </c>
      <c r="J2837" s="646">
        <v>0.92</v>
      </c>
    </row>
    <row r="2838" spans="1:10" ht="24" customHeight="1" x14ac:dyDescent="0.2">
      <c r="A2838" s="649" t="s">
        <v>13197</v>
      </c>
      <c r="B2838" s="650" t="s">
        <v>13368</v>
      </c>
      <c r="C2838" s="649" t="s">
        <v>7</v>
      </c>
      <c r="D2838" s="649" t="s">
        <v>1243</v>
      </c>
      <c r="E2838" s="825" t="s">
        <v>13196</v>
      </c>
      <c r="F2838" s="825"/>
      <c r="G2838" s="648" t="s">
        <v>23</v>
      </c>
      <c r="H2838" s="647">
        <v>4.6399999999999997</v>
      </c>
      <c r="I2838" s="646">
        <v>11.79</v>
      </c>
      <c r="J2838" s="646">
        <v>54.7</v>
      </c>
    </row>
    <row r="2839" spans="1:10" ht="24" customHeight="1" x14ac:dyDescent="0.2">
      <c r="A2839" s="644" t="s">
        <v>13199</v>
      </c>
      <c r="B2839" s="645" t="s">
        <v>14137</v>
      </c>
      <c r="C2839" s="644" t="s">
        <v>7</v>
      </c>
      <c r="D2839" s="644" t="s">
        <v>5204</v>
      </c>
      <c r="E2839" s="821" t="s">
        <v>13220</v>
      </c>
      <c r="F2839" s="821"/>
      <c r="G2839" s="643" t="s">
        <v>13268</v>
      </c>
      <c r="H2839" s="642">
        <v>1.02</v>
      </c>
      <c r="I2839" s="641">
        <v>69</v>
      </c>
      <c r="J2839" s="641">
        <v>70.38</v>
      </c>
    </row>
    <row r="2840" spans="1:10" ht="24" customHeight="1" x14ac:dyDescent="0.2">
      <c r="A2840" s="644" t="s">
        <v>13199</v>
      </c>
      <c r="B2840" s="645" t="s">
        <v>13370</v>
      </c>
      <c r="C2840" s="644" t="s">
        <v>7</v>
      </c>
      <c r="D2840" s="644" t="s">
        <v>5946</v>
      </c>
      <c r="E2840" s="821" t="s">
        <v>13220</v>
      </c>
      <c r="F2840" s="821"/>
      <c r="G2840" s="643" t="s">
        <v>21</v>
      </c>
      <c r="H2840" s="642">
        <v>343.52</v>
      </c>
      <c r="I2840" s="641">
        <v>0.56000000000000005</v>
      </c>
      <c r="J2840" s="641">
        <v>192.37</v>
      </c>
    </row>
    <row r="2841" spans="1:10" ht="25.5" x14ac:dyDescent="0.2">
      <c r="A2841" s="640"/>
      <c r="B2841" s="640"/>
      <c r="C2841" s="640"/>
      <c r="D2841" s="640"/>
      <c r="E2841" s="640" t="s">
        <v>13209</v>
      </c>
      <c r="F2841" s="639">
        <v>22.356840160817125</v>
      </c>
      <c r="G2841" s="640" t="s">
        <v>13210</v>
      </c>
      <c r="H2841" s="639">
        <v>18.79</v>
      </c>
      <c r="I2841" s="640" t="s">
        <v>13211</v>
      </c>
      <c r="J2841" s="639">
        <v>41.15</v>
      </c>
    </row>
    <row r="2842" spans="1:10" ht="15" thickBot="1" x14ac:dyDescent="0.25">
      <c r="A2842" s="640"/>
      <c r="B2842" s="640"/>
      <c r="C2842" s="640"/>
      <c r="D2842" s="640"/>
      <c r="E2842" s="640" t="s">
        <v>13212</v>
      </c>
      <c r="F2842" s="639">
        <v>90.36</v>
      </c>
      <c r="G2842" s="640"/>
      <c r="H2842" s="822" t="s">
        <v>13213</v>
      </c>
      <c r="I2842" s="822"/>
      <c r="J2842" s="639">
        <v>410.35</v>
      </c>
    </row>
    <row r="2843" spans="1:10" ht="0.95" customHeight="1" thickTop="1" x14ac:dyDescent="0.2">
      <c r="A2843" s="638"/>
      <c r="B2843" s="638"/>
      <c r="C2843" s="638"/>
      <c r="D2843" s="638"/>
      <c r="E2843" s="638"/>
      <c r="F2843" s="638"/>
      <c r="G2843" s="638"/>
      <c r="H2843" s="638"/>
      <c r="I2843" s="638"/>
      <c r="J2843" s="638"/>
    </row>
    <row r="2844" spans="1:10" ht="18" customHeight="1" x14ac:dyDescent="0.2">
      <c r="A2844" s="658"/>
      <c r="B2844" s="656" t="s">
        <v>13186</v>
      </c>
      <c r="C2844" s="658" t="s">
        <v>13187</v>
      </c>
      <c r="D2844" s="658" t="s">
        <v>13188</v>
      </c>
      <c r="E2844" s="823" t="s">
        <v>13189</v>
      </c>
      <c r="F2844" s="823"/>
      <c r="G2844" s="657" t="s">
        <v>13190</v>
      </c>
      <c r="H2844" s="656" t="s">
        <v>13191</v>
      </c>
      <c r="I2844" s="656" t="s">
        <v>13192</v>
      </c>
      <c r="J2844" s="656" t="s">
        <v>13193</v>
      </c>
    </row>
    <row r="2845" spans="1:10" ht="60" customHeight="1" x14ac:dyDescent="0.2">
      <c r="A2845" s="654" t="s">
        <v>13194</v>
      </c>
      <c r="B2845" s="655" t="s">
        <v>14369</v>
      </c>
      <c r="C2845" s="654" t="s">
        <v>7</v>
      </c>
      <c r="D2845" s="654" t="s">
        <v>4734</v>
      </c>
      <c r="E2845" s="824" t="s">
        <v>13196</v>
      </c>
      <c r="F2845" s="824"/>
      <c r="G2845" s="653" t="s">
        <v>13268</v>
      </c>
      <c r="H2845" s="652">
        <v>1</v>
      </c>
      <c r="I2845" s="651">
        <v>294.31</v>
      </c>
      <c r="J2845" s="651">
        <v>294.31</v>
      </c>
    </row>
    <row r="2846" spans="1:10" ht="48" customHeight="1" x14ac:dyDescent="0.2">
      <c r="A2846" s="649" t="s">
        <v>13197</v>
      </c>
      <c r="B2846" s="650" t="s">
        <v>13960</v>
      </c>
      <c r="C2846" s="649" t="s">
        <v>7</v>
      </c>
      <c r="D2846" s="649" t="s">
        <v>1299</v>
      </c>
      <c r="E2846" s="825" t="s">
        <v>13272</v>
      </c>
      <c r="F2846" s="825"/>
      <c r="G2846" s="648" t="s">
        <v>50</v>
      </c>
      <c r="H2846" s="647">
        <v>3.3319999999999999</v>
      </c>
      <c r="I2846" s="646">
        <v>1.5</v>
      </c>
      <c r="J2846" s="646">
        <v>4.99</v>
      </c>
    </row>
    <row r="2847" spans="1:10" ht="48" customHeight="1" x14ac:dyDescent="0.2">
      <c r="A2847" s="649" t="s">
        <v>13197</v>
      </c>
      <c r="B2847" s="650" t="s">
        <v>13961</v>
      </c>
      <c r="C2847" s="649" t="s">
        <v>7</v>
      </c>
      <c r="D2847" s="649" t="s">
        <v>1300</v>
      </c>
      <c r="E2847" s="825" t="s">
        <v>13272</v>
      </c>
      <c r="F2847" s="825"/>
      <c r="G2847" s="648" t="s">
        <v>67</v>
      </c>
      <c r="H2847" s="647">
        <v>1.01</v>
      </c>
      <c r="I2847" s="646">
        <v>0.26</v>
      </c>
      <c r="J2847" s="646">
        <v>0.26</v>
      </c>
    </row>
    <row r="2848" spans="1:10" ht="24" customHeight="1" x14ac:dyDescent="0.2">
      <c r="A2848" s="649" t="s">
        <v>13197</v>
      </c>
      <c r="B2848" s="650" t="s">
        <v>13368</v>
      </c>
      <c r="C2848" s="649" t="s">
        <v>7</v>
      </c>
      <c r="D2848" s="649" t="s">
        <v>1243</v>
      </c>
      <c r="E2848" s="825" t="s">
        <v>13196</v>
      </c>
      <c r="F2848" s="825"/>
      <c r="G2848" s="648" t="s">
        <v>23</v>
      </c>
      <c r="H2848" s="647">
        <v>4.33</v>
      </c>
      <c r="I2848" s="646">
        <v>11.79</v>
      </c>
      <c r="J2848" s="646">
        <v>51.05</v>
      </c>
    </row>
    <row r="2849" spans="1:10" ht="24" customHeight="1" x14ac:dyDescent="0.2">
      <c r="A2849" s="644" t="s">
        <v>13199</v>
      </c>
      <c r="B2849" s="645" t="s">
        <v>13369</v>
      </c>
      <c r="C2849" s="644" t="s">
        <v>7</v>
      </c>
      <c r="D2849" s="644" t="s">
        <v>5205</v>
      </c>
      <c r="E2849" s="821" t="s">
        <v>13220</v>
      </c>
      <c r="F2849" s="821"/>
      <c r="G2849" s="643" t="s">
        <v>13268</v>
      </c>
      <c r="H2849" s="642">
        <v>1.27</v>
      </c>
      <c r="I2849" s="641">
        <v>63</v>
      </c>
      <c r="J2849" s="641">
        <v>80.010000000000005</v>
      </c>
    </row>
    <row r="2850" spans="1:10" ht="36" customHeight="1" x14ac:dyDescent="0.2">
      <c r="A2850" s="644" t="s">
        <v>13199</v>
      </c>
      <c r="B2850" s="645" t="s">
        <v>14368</v>
      </c>
      <c r="C2850" s="644" t="s">
        <v>7</v>
      </c>
      <c r="D2850" s="644" t="s">
        <v>10321</v>
      </c>
      <c r="E2850" s="821" t="s">
        <v>13220</v>
      </c>
      <c r="F2850" s="821"/>
      <c r="G2850" s="643" t="s">
        <v>64</v>
      </c>
      <c r="H2850" s="642">
        <v>6.3E-2</v>
      </c>
      <c r="I2850" s="641">
        <v>5.57</v>
      </c>
      <c r="J2850" s="641">
        <v>0.35</v>
      </c>
    </row>
    <row r="2851" spans="1:10" ht="24" customHeight="1" x14ac:dyDescent="0.2">
      <c r="A2851" s="644" t="s">
        <v>13199</v>
      </c>
      <c r="B2851" s="645" t="s">
        <v>13370</v>
      </c>
      <c r="C2851" s="644" t="s">
        <v>7</v>
      </c>
      <c r="D2851" s="644" t="s">
        <v>5946</v>
      </c>
      <c r="E2851" s="821" t="s">
        <v>13220</v>
      </c>
      <c r="F2851" s="821"/>
      <c r="G2851" s="643" t="s">
        <v>21</v>
      </c>
      <c r="H2851" s="642">
        <v>281.52999999999997</v>
      </c>
      <c r="I2851" s="641">
        <v>0.56000000000000005</v>
      </c>
      <c r="J2851" s="641">
        <v>157.65</v>
      </c>
    </row>
    <row r="2852" spans="1:10" ht="25.5" x14ac:dyDescent="0.2">
      <c r="A2852" s="640"/>
      <c r="B2852" s="640"/>
      <c r="C2852" s="640"/>
      <c r="D2852" s="640"/>
      <c r="E2852" s="640" t="s">
        <v>13209</v>
      </c>
      <c r="F2852" s="639">
        <v>20.862762142779527</v>
      </c>
      <c r="G2852" s="640" t="s">
        <v>13210</v>
      </c>
      <c r="H2852" s="639">
        <v>17.54</v>
      </c>
      <c r="I2852" s="640" t="s">
        <v>13211</v>
      </c>
      <c r="J2852" s="639">
        <v>38.4</v>
      </c>
    </row>
    <row r="2853" spans="1:10" ht="15" thickBot="1" x14ac:dyDescent="0.25">
      <c r="A2853" s="640"/>
      <c r="B2853" s="640"/>
      <c r="C2853" s="640"/>
      <c r="D2853" s="640"/>
      <c r="E2853" s="640" t="s">
        <v>13212</v>
      </c>
      <c r="F2853" s="639">
        <v>83.11</v>
      </c>
      <c r="G2853" s="640"/>
      <c r="H2853" s="822" t="s">
        <v>13213</v>
      </c>
      <c r="I2853" s="822"/>
      <c r="J2853" s="639">
        <v>377.42</v>
      </c>
    </row>
    <row r="2854" spans="1:10" ht="0.95" customHeight="1" thickTop="1" x14ac:dyDescent="0.2">
      <c r="A2854" s="638"/>
      <c r="B2854" s="638"/>
      <c r="C2854" s="638"/>
      <c r="D2854" s="638"/>
      <c r="E2854" s="638"/>
      <c r="F2854" s="638"/>
      <c r="G2854" s="638"/>
      <c r="H2854" s="638"/>
      <c r="I2854" s="638"/>
      <c r="J2854" s="638"/>
    </row>
    <row r="2855" spans="1:10" ht="18" customHeight="1" x14ac:dyDescent="0.2">
      <c r="A2855" s="658"/>
      <c r="B2855" s="656" t="s">
        <v>13186</v>
      </c>
      <c r="C2855" s="658" t="s">
        <v>13187</v>
      </c>
      <c r="D2855" s="658" t="s">
        <v>13188</v>
      </c>
      <c r="E2855" s="823" t="s">
        <v>13189</v>
      </c>
      <c r="F2855" s="823"/>
      <c r="G2855" s="657" t="s">
        <v>13190</v>
      </c>
      <c r="H2855" s="656" t="s">
        <v>13191</v>
      </c>
      <c r="I2855" s="656" t="s">
        <v>13192</v>
      </c>
      <c r="J2855" s="656" t="s">
        <v>13193</v>
      </c>
    </row>
    <row r="2856" spans="1:10" ht="48" customHeight="1" x14ac:dyDescent="0.2">
      <c r="A2856" s="654" t="s">
        <v>13194</v>
      </c>
      <c r="B2856" s="655" t="s">
        <v>14031</v>
      </c>
      <c r="C2856" s="654" t="s">
        <v>7</v>
      </c>
      <c r="D2856" s="654" t="s">
        <v>2448</v>
      </c>
      <c r="E2856" s="824" t="s">
        <v>13301</v>
      </c>
      <c r="F2856" s="824"/>
      <c r="G2856" s="653" t="s">
        <v>21</v>
      </c>
      <c r="H2856" s="652">
        <v>1</v>
      </c>
      <c r="I2856" s="651">
        <v>12.7</v>
      </c>
      <c r="J2856" s="651">
        <v>12.7</v>
      </c>
    </row>
    <row r="2857" spans="1:10" ht="24" customHeight="1" x14ac:dyDescent="0.2">
      <c r="A2857" s="649" t="s">
        <v>13197</v>
      </c>
      <c r="B2857" s="650" t="s">
        <v>14016</v>
      </c>
      <c r="C2857" s="649" t="s">
        <v>7</v>
      </c>
      <c r="D2857" s="649" t="s">
        <v>2464</v>
      </c>
      <c r="E2857" s="825" t="s">
        <v>13301</v>
      </c>
      <c r="F2857" s="825"/>
      <c r="G2857" s="648" t="s">
        <v>21</v>
      </c>
      <c r="H2857" s="647">
        <v>1</v>
      </c>
      <c r="I2857" s="646">
        <v>8.31</v>
      </c>
      <c r="J2857" s="646">
        <v>8.31</v>
      </c>
    </row>
    <row r="2858" spans="1:10" ht="24" customHeight="1" x14ac:dyDescent="0.2">
      <c r="A2858" s="649" t="s">
        <v>13197</v>
      </c>
      <c r="B2858" s="650" t="s">
        <v>13306</v>
      </c>
      <c r="C2858" s="649" t="s">
        <v>7</v>
      </c>
      <c r="D2858" s="649" t="s">
        <v>173</v>
      </c>
      <c r="E2858" s="825" t="s">
        <v>13196</v>
      </c>
      <c r="F2858" s="825"/>
      <c r="G2858" s="648" t="s">
        <v>23</v>
      </c>
      <c r="H2858" s="647">
        <v>0.18959999999999999</v>
      </c>
      <c r="I2858" s="646">
        <v>16.690000000000001</v>
      </c>
      <c r="J2858" s="646">
        <v>3.16</v>
      </c>
    </row>
    <row r="2859" spans="1:10" ht="24" customHeight="1" x14ac:dyDescent="0.2">
      <c r="A2859" s="649" t="s">
        <v>13197</v>
      </c>
      <c r="B2859" s="650" t="s">
        <v>13307</v>
      </c>
      <c r="C2859" s="649" t="s">
        <v>7</v>
      </c>
      <c r="D2859" s="649" t="s">
        <v>168</v>
      </c>
      <c r="E2859" s="825" t="s">
        <v>13196</v>
      </c>
      <c r="F2859" s="825"/>
      <c r="G2859" s="648" t="s">
        <v>23</v>
      </c>
      <c r="H2859" s="647">
        <v>3.1E-2</v>
      </c>
      <c r="I2859" s="646">
        <v>12.78</v>
      </c>
      <c r="J2859" s="646">
        <v>0.39</v>
      </c>
    </row>
    <row r="2860" spans="1:10" ht="24" customHeight="1" x14ac:dyDescent="0.2">
      <c r="A2860" s="644" t="s">
        <v>13199</v>
      </c>
      <c r="B2860" s="645" t="s">
        <v>13308</v>
      </c>
      <c r="C2860" s="644" t="s">
        <v>7</v>
      </c>
      <c r="D2860" s="644" t="s">
        <v>10347</v>
      </c>
      <c r="E2860" s="821" t="s">
        <v>13220</v>
      </c>
      <c r="F2860" s="821"/>
      <c r="G2860" s="643" t="s">
        <v>21</v>
      </c>
      <c r="H2860" s="642">
        <v>2.5000000000000001E-2</v>
      </c>
      <c r="I2860" s="641">
        <v>16.989999999999998</v>
      </c>
      <c r="J2860" s="641">
        <v>0.42</v>
      </c>
    </row>
    <row r="2861" spans="1:10" ht="36" customHeight="1" x14ac:dyDescent="0.2">
      <c r="A2861" s="644" t="s">
        <v>13199</v>
      </c>
      <c r="B2861" s="645" t="s">
        <v>13309</v>
      </c>
      <c r="C2861" s="644" t="s">
        <v>7</v>
      </c>
      <c r="D2861" s="644" t="s">
        <v>6772</v>
      </c>
      <c r="E2861" s="821" t="s">
        <v>13220</v>
      </c>
      <c r="F2861" s="821"/>
      <c r="G2861" s="643" t="s">
        <v>38</v>
      </c>
      <c r="H2861" s="642">
        <v>2.8159999999999998</v>
      </c>
      <c r="I2861" s="641">
        <v>0.15</v>
      </c>
      <c r="J2861" s="641">
        <v>0.42</v>
      </c>
    </row>
    <row r="2862" spans="1:10" ht="25.5" x14ac:dyDescent="0.2">
      <c r="A2862" s="640"/>
      <c r="B2862" s="640"/>
      <c r="C2862" s="640"/>
      <c r="D2862" s="640"/>
      <c r="E2862" s="640" t="s">
        <v>13209</v>
      </c>
      <c r="F2862" s="639">
        <v>2.184070411822232</v>
      </c>
      <c r="G2862" s="640" t="s">
        <v>13210</v>
      </c>
      <c r="H2862" s="639">
        <v>1.84</v>
      </c>
      <c r="I2862" s="640" t="s">
        <v>13211</v>
      </c>
      <c r="J2862" s="639">
        <v>4.0199999999999996</v>
      </c>
    </row>
    <row r="2863" spans="1:10" ht="15" thickBot="1" x14ac:dyDescent="0.25">
      <c r="A2863" s="640"/>
      <c r="B2863" s="640"/>
      <c r="C2863" s="640"/>
      <c r="D2863" s="640"/>
      <c r="E2863" s="640" t="s">
        <v>13212</v>
      </c>
      <c r="F2863" s="639">
        <v>3.58</v>
      </c>
      <c r="G2863" s="640"/>
      <c r="H2863" s="822" t="s">
        <v>13213</v>
      </c>
      <c r="I2863" s="822"/>
      <c r="J2863" s="639">
        <v>16.28</v>
      </c>
    </row>
    <row r="2864" spans="1:10" ht="0.95" customHeight="1" thickTop="1" x14ac:dyDescent="0.2">
      <c r="A2864" s="638"/>
      <c r="B2864" s="638"/>
      <c r="C2864" s="638"/>
      <c r="D2864" s="638"/>
      <c r="E2864" s="638"/>
      <c r="F2864" s="638"/>
      <c r="G2864" s="638"/>
      <c r="H2864" s="638"/>
      <c r="I2864" s="638"/>
      <c r="J2864" s="638"/>
    </row>
    <row r="2865" spans="1:10" ht="18" customHeight="1" x14ac:dyDescent="0.2">
      <c r="A2865" s="658"/>
      <c r="B2865" s="656" t="s">
        <v>13186</v>
      </c>
      <c r="C2865" s="658" t="s">
        <v>13187</v>
      </c>
      <c r="D2865" s="658" t="s">
        <v>13188</v>
      </c>
      <c r="E2865" s="823" t="s">
        <v>13189</v>
      </c>
      <c r="F2865" s="823"/>
      <c r="G2865" s="657" t="s">
        <v>13190</v>
      </c>
      <c r="H2865" s="656" t="s">
        <v>13191</v>
      </c>
      <c r="I2865" s="656" t="s">
        <v>13192</v>
      </c>
      <c r="J2865" s="656" t="s">
        <v>13193</v>
      </c>
    </row>
    <row r="2866" spans="1:10" ht="36" customHeight="1" x14ac:dyDescent="0.2">
      <c r="A2866" s="654" t="s">
        <v>13194</v>
      </c>
      <c r="B2866" s="655" t="s">
        <v>13537</v>
      </c>
      <c r="C2866" s="654" t="s">
        <v>7</v>
      </c>
      <c r="D2866" s="654" t="s">
        <v>9851</v>
      </c>
      <c r="E2866" s="824" t="s">
        <v>13432</v>
      </c>
      <c r="F2866" s="824"/>
      <c r="G2866" s="653" t="s">
        <v>38</v>
      </c>
      <c r="H2866" s="652">
        <v>1</v>
      </c>
      <c r="I2866" s="651">
        <v>581.20000000000005</v>
      </c>
      <c r="J2866" s="651">
        <v>581.20000000000005</v>
      </c>
    </row>
    <row r="2867" spans="1:10" ht="24" customHeight="1" x14ac:dyDescent="0.2">
      <c r="A2867" s="649" t="s">
        <v>13197</v>
      </c>
      <c r="B2867" s="650" t="s">
        <v>13244</v>
      </c>
      <c r="C2867" s="649" t="s">
        <v>7</v>
      </c>
      <c r="D2867" s="649" t="s">
        <v>25</v>
      </c>
      <c r="E2867" s="825" t="s">
        <v>13196</v>
      </c>
      <c r="F2867" s="825"/>
      <c r="G2867" s="648" t="s">
        <v>23</v>
      </c>
      <c r="H2867" s="647">
        <v>0.98340000000000005</v>
      </c>
      <c r="I2867" s="646">
        <v>13.34</v>
      </c>
      <c r="J2867" s="646">
        <v>13.11</v>
      </c>
    </row>
    <row r="2868" spans="1:10" ht="24" customHeight="1" x14ac:dyDescent="0.2">
      <c r="A2868" s="649" t="s">
        <v>13197</v>
      </c>
      <c r="B2868" s="650" t="s">
        <v>13526</v>
      </c>
      <c r="C2868" s="649" t="s">
        <v>7</v>
      </c>
      <c r="D2868" s="649" t="s">
        <v>191</v>
      </c>
      <c r="E2868" s="825" t="s">
        <v>13196</v>
      </c>
      <c r="F2868" s="825"/>
      <c r="G2868" s="648" t="s">
        <v>23</v>
      </c>
      <c r="H2868" s="647">
        <v>1.4944</v>
      </c>
      <c r="I2868" s="646">
        <v>16.989999999999998</v>
      </c>
      <c r="J2868" s="646">
        <v>25.38</v>
      </c>
    </row>
    <row r="2869" spans="1:10" ht="36" customHeight="1" x14ac:dyDescent="0.2">
      <c r="A2869" s="644" t="s">
        <v>13199</v>
      </c>
      <c r="B2869" s="645" t="s">
        <v>13443</v>
      </c>
      <c r="C2869" s="644" t="s">
        <v>7</v>
      </c>
      <c r="D2869" s="644" t="s">
        <v>5404</v>
      </c>
      <c r="E2869" s="821" t="s">
        <v>13220</v>
      </c>
      <c r="F2869" s="821"/>
      <c r="G2869" s="643" t="s">
        <v>38</v>
      </c>
      <c r="H2869" s="642">
        <v>6</v>
      </c>
      <c r="I2869" s="641">
        <v>0.61</v>
      </c>
      <c r="J2869" s="641">
        <v>3.66</v>
      </c>
    </row>
    <row r="2870" spans="1:10" ht="36" customHeight="1" x14ac:dyDescent="0.2">
      <c r="A2870" s="644" t="s">
        <v>13199</v>
      </c>
      <c r="B2870" s="645" t="s">
        <v>13527</v>
      </c>
      <c r="C2870" s="644" t="s">
        <v>7</v>
      </c>
      <c r="D2870" s="644" t="s">
        <v>7006</v>
      </c>
      <c r="E2870" s="821" t="s">
        <v>13220</v>
      </c>
      <c r="F2870" s="821"/>
      <c r="G2870" s="643" t="s">
        <v>13243</v>
      </c>
      <c r="H2870" s="642">
        <v>1.0049999999999999</v>
      </c>
      <c r="I2870" s="641">
        <v>483.01</v>
      </c>
      <c r="J2870" s="641">
        <v>485.42</v>
      </c>
    </row>
    <row r="2871" spans="1:10" ht="24" customHeight="1" x14ac:dyDescent="0.2">
      <c r="A2871" s="644" t="s">
        <v>13199</v>
      </c>
      <c r="B2871" s="645" t="s">
        <v>13528</v>
      </c>
      <c r="C2871" s="644" t="s">
        <v>7</v>
      </c>
      <c r="D2871" s="644" t="s">
        <v>7756</v>
      </c>
      <c r="E2871" s="821" t="s">
        <v>13220</v>
      </c>
      <c r="F2871" s="821"/>
      <c r="G2871" s="643" t="s">
        <v>21</v>
      </c>
      <c r="H2871" s="642">
        <v>0.52280000000000004</v>
      </c>
      <c r="I2871" s="641">
        <v>38.25</v>
      </c>
      <c r="J2871" s="641">
        <v>19.989999999999998</v>
      </c>
    </row>
    <row r="2872" spans="1:10" ht="24" customHeight="1" x14ac:dyDescent="0.2">
      <c r="A2872" s="644" t="s">
        <v>13199</v>
      </c>
      <c r="B2872" s="645" t="s">
        <v>13529</v>
      </c>
      <c r="C2872" s="644" t="s">
        <v>7</v>
      </c>
      <c r="D2872" s="644" t="s">
        <v>10970</v>
      </c>
      <c r="E2872" s="821" t="s">
        <v>13220</v>
      </c>
      <c r="F2872" s="821"/>
      <c r="G2872" s="643" t="s">
        <v>21</v>
      </c>
      <c r="H2872" s="642">
        <v>2.1100000000000001E-2</v>
      </c>
      <c r="I2872" s="641">
        <v>86.57</v>
      </c>
      <c r="J2872" s="641">
        <v>1.82</v>
      </c>
    </row>
    <row r="2873" spans="1:10" ht="24" customHeight="1" x14ac:dyDescent="0.2">
      <c r="A2873" s="644" t="s">
        <v>13199</v>
      </c>
      <c r="B2873" s="645" t="s">
        <v>14139</v>
      </c>
      <c r="C2873" s="644" t="s">
        <v>7</v>
      </c>
      <c r="D2873" s="644" t="s">
        <v>8570</v>
      </c>
      <c r="E2873" s="821" t="s">
        <v>13220</v>
      </c>
      <c r="F2873" s="821"/>
      <c r="G2873" s="643" t="s">
        <v>38</v>
      </c>
      <c r="H2873" s="642">
        <v>2</v>
      </c>
      <c r="I2873" s="641">
        <v>15.91</v>
      </c>
      <c r="J2873" s="641">
        <v>31.82</v>
      </c>
    </row>
    <row r="2874" spans="1:10" ht="25.5" x14ac:dyDescent="0.2">
      <c r="A2874" s="640"/>
      <c r="B2874" s="640"/>
      <c r="C2874" s="640"/>
      <c r="D2874" s="640"/>
      <c r="E2874" s="640" t="s">
        <v>13209</v>
      </c>
      <c r="F2874" s="639">
        <v>15.842660002173204</v>
      </c>
      <c r="G2874" s="640" t="s">
        <v>13210</v>
      </c>
      <c r="H2874" s="639">
        <v>13.32</v>
      </c>
      <c r="I2874" s="640" t="s">
        <v>13211</v>
      </c>
      <c r="J2874" s="639">
        <v>29.16</v>
      </c>
    </row>
    <row r="2875" spans="1:10" ht="15" thickBot="1" x14ac:dyDescent="0.25">
      <c r="A2875" s="640"/>
      <c r="B2875" s="640"/>
      <c r="C2875" s="640"/>
      <c r="D2875" s="640"/>
      <c r="E2875" s="640" t="s">
        <v>13212</v>
      </c>
      <c r="F2875" s="639">
        <v>164.13</v>
      </c>
      <c r="G2875" s="640"/>
      <c r="H2875" s="822" t="s">
        <v>13213</v>
      </c>
      <c r="I2875" s="822"/>
      <c r="J2875" s="639">
        <v>745.33</v>
      </c>
    </row>
    <row r="2876" spans="1:10" ht="0.95" customHeight="1" thickTop="1" x14ac:dyDescent="0.2">
      <c r="A2876" s="638"/>
      <c r="B2876" s="638"/>
      <c r="C2876" s="638"/>
      <c r="D2876" s="638"/>
      <c r="E2876" s="638"/>
      <c r="F2876" s="638"/>
      <c r="G2876" s="638"/>
      <c r="H2876" s="638"/>
      <c r="I2876" s="638"/>
      <c r="J2876" s="638"/>
    </row>
    <row r="2877" spans="1:10" ht="18" customHeight="1" x14ac:dyDescent="0.2">
      <c r="A2877" s="658"/>
      <c r="B2877" s="656" t="s">
        <v>13186</v>
      </c>
      <c r="C2877" s="658" t="s">
        <v>13187</v>
      </c>
      <c r="D2877" s="658" t="s">
        <v>13188</v>
      </c>
      <c r="E2877" s="823" t="s">
        <v>13189</v>
      </c>
      <c r="F2877" s="823"/>
      <c r="G2877" s="657" t="s">
        <v>13190</v>
      </c>
      <c r="H2877" s="656" t="s">
        <v>13191</v>
      </c>
      <c r="I2877" s="656" t="s">
        <v>13192</v>
      </c>
      <c r="J2877" s="656" t="s">
        <v>13193</v>
      </c>
    </row>
    <row r="2878" spans="1:10" ht="48" customHeight="1" x14ac:dyDescent="0.2">
      <c r="A2878" s="654" t="s">
        <v>13194</v>
      </c>
      <c r="B2878" s="655" t="s">
        <v>13961</v>
      </c>
      <c r="C2878" s="654" t="s">
        <v>7</v>
      </c>
      <c r="D2878" s="654" t="s">
        <v>1300</v>
      </c>
      <c r="E2878" s="824" t="s">
        <v>13272</v>
      </c>
      <c r="F2878" s="824"/>
      <c r="G2878" s="653" t="s">
        <v>67</v>
      </c>
      <c r="H2878" s="652">
        <v>1</v>
      </c>
      <c r="I2878" s="651">
        <v>0.26</v>
      </c>
      <c r="J2878" s="651">
        <v>0.26</v>
      </c>
    </row>
    <row r="2879" spans="1:10" ht="36" customHeight="1" x14ac:dyDescent="0.2">
      <c r="A2879" s="649" t="s">
        <v>13197</v>
      </c>
      <c r="B2879" s="650" t="s">
        <v>14140</v>
      </c>
      <c r="C2879" s="649" t="s">
        <v>7</v>
      </c>
      <c r="D2879" s="649" t="s">
        <v>1296</v>
      </c>
      <c r="E2879" s="825" t="s">
        <v>13272</v>
      </c>
      <c r="F2879" s="825"/>
      <c r="G2879" s="648" t="s">
        <v>23</v>
      </c>
      <c r="H2879" s="647">
        <v>1</v>
      </c>
      <c r="I2879" s="646">
        <v>0.02</v>
      </c>
      <c r="J2879" s="646">
        <v>0.02</v>
      </c>
    </row>
    <row r="2880" spans="1:10" ht="48" customHeight="1" x14ac:dyDescent="0.2">
      <c r="A2880" s="649" t="s">
        <v>13197</v>
      </c>
      <c r="B2880" s="650" t="s">
        <v>14141</v>
      </c>
      <c r="C2880" s="649" t="s">
        <v>7</v>
      </c>
      <c r="D2880" s="649" t="s">
        <v>1295</v>
      </c>
      <c r="E2880" s="825" t="s">
        <v>13272</v>
      </c>
      <c r="F2880" s="825"/>
      <c r="G2880" s="648" t="s">
        <v>23</v>
      </c>
      <c r="H2880" s="647">
        <v>1</v>
      </c>
      <c r="I2880" s="646">
        <v>0.24</v>
      </c>
      <c r="J2880" s="646">
        <v>0.24</v>
      </c>
    </row>
    <row r="2881" spans="1:10" ht="25.5" x14ac:dyDescent="0.2">
      <c r="A2881" s="640"/>
      <c r="B2881" s="640"/>
      <c r="C2881" s="640"/>
      <c r="D2881" s="640"/>
      <c r="E2881" s="640" t="s">
        <v>13209</v>
      </c>
      <c r="F2881" s="639">
        <v>0</v>
      </c>
      <c r="G2881" s="640" t="s">
        <v>13210</v>
      </c>
      <c r="H2881" s="639">
        <v>0</v>
      </c>
      <c r="I2881" s="640" t="s">
        <v>13211</v>
      </c>
      <c r="J2881" s="639">
        <v>0</v>
      </c>
    </row>
    <row r="2882" spans="1:10" ht="15" thickBot="1" x14ac:dyDescent="0.25">
      <c r="A2882" s="640"/>
      <c r="B2882" s="640"/>
      <c r="C2882" s="640"/>
      <c r="D2882" s="640"/>
      <c r="E2882" s="640" t="s">
        <v>13212</v>
      </c>
      <c r="F2882" s="639">
        <v>7.0000000000000007E-2</v>
      </c>
      <c r="G2882" s="640"/>
      <c r="H2882" s="822" t="s">
        <v>13213</v>
      </c>
      <c r="I2882" s="822"/>
      <c r="J2882" s="639">
        <v>0.33</v>
      </c>
    </row>
    <row r="2883" spans="1:10" ht="0.95" customHeight="1" thickTop="1" x14ac:dyDescent="0.2">
      <c r="A2883" s="638"/>
      <c r="B2883" s="638"/>
      <c r="C2883" s="638"/>
      <c r="D2883" s="638"/>
      <c r="E2883" s="638"/>
      <c r="F2883" s="638"/>
      <c r="G2883" s="638"/>
      <c r="H2883" s="638"/>
      <c r="I2883" s="638"/>
      <c r="J2883" s="638"/>
    </row>
    <row r="2884" spans="1:10" ht="18" customHeight="1" x14ac:dyDescent="0.2">
      <c r="A2884" s="658"/>
      <c r="B2884" s="656" t="s">
        <v>13186</v>
      </c>
      <c r="C2884" s="658" t="s">
        <v>13187</v>
      </c>
      <c r="D2884" s="658" t="s">
        <v>13188</v>
      </c>
      <c r="E2884" s="823" t="s">
        <v>13189</v>
      </c>
      <c r="F2884" s="823"/>
      <c r="G2884" s="657" t="s">
        <v>13190</v>
      </c>
      <c r="H2884" s="656" t="s">
        <v>13191</v>
      </c>
      <c r="I2884" s="656" t="s">
        <v>13192</v>
      </c>
      <c r="J2884" s="656" t="s">
        <v>13193</v>
      </c>
    </row>
    <row r="2885" spans="1:10" ht="48" customHeight="1" x14ac:dyDescent="0.2">
      <c r="A2885" s="654" t="s">
        <v>13194</v>
      </c>
      <c r="B2885" s="655" t="s">
        <v>13960</v>
      </c>
      <c r="C2885" s="654" t="s">
        <v>7</v>
      </c>
      <c r="D2885" s="654" t="s">
        <v>1299</v>
      </c>
      <c r="E2885" s="824" t="s">
        <v>13272</v>
      </c>
      <c r="F2885" s="824"/>
      <c r="G2885" s="653" t="s">
        <v>50</v>
      </c>
      <c r="H2885" s="652">
        <v>1</v>
      </c>
      <c r="I2885" s="651">
        <v>1.5</v>
      </c>
      <c r="J2885" s="651">
        <v>1.5</v>
      </c>
    </row>
    <row r="2886" spans="1:10" ht="48" customHeight="1" x14ac:dyDescent="0.2">
      <c r="A2886" s="649" t="s">
        <v>13197</v>
      </c>
      <c r="B2886" s="650" t="s">
        <v>14142</v>
      </c>
      <c r="C2886" s="649" t="s">
        <v>7</v>
      </c>
      <c r="D2886" s="649" t="s">
        <v>1297</v>
      </c>
      <c r="E2886" s="825" t="s">
        <v>13272</v>
      </c>
      <c r="F2886" s="825"/>
      <c r="G2886" s="648" t="s">
        <v>23</v>
      </c>
      <c r="H2886" s="647">
        <v>1</v>
      </c>
      <c r="I2886" s="646">
        <v>0.22</v>
      </c>
      <c r="J2886" s="646">
        <v>0.22</v>
      </c>
    </row>
    <row r="2887" spans="1:10" ht="48" customHeight="1" x14ac:dyDescent="0.2">
      <c r="A2887" s="649" t="s">
        <v>13197</v>
      </c>
      <c r="B2887" s="650" t="s">
        <v>14143</v>
      </c>
      <c r="C2887" s="649" t="s">
        <v>7</v>
      </c>
      <c r="D2887" s="649" t="s">
        <v>1298</v>
      </c>
      <c r="E2887" s="825" t="s">
        <v>13272</v>
      </c>
      <c r="F2887" s="825"/>
      <c r="G2887" s="648" t="s">
        <v>23</v>
      </c>
      <c r="H2887" s="647">
        <v>1</v>
      </c>
      <c r="I2887" s="646">
        <v>1.02</v>
      </c>
      <c r="J2887" s="646">
        <v>1.02</v>
      </c>
    </row>
    <row r="2888" spans="1:10" ht="36" customHeight="1" x14ac:dyDescent="0.2">
      <c r="A2888" s="649" t="s">
        <v>13197</v>
      </c>
      <c r="B2888" s="650" t="s">
        <v>14140</v>
      </c>
      <c r="C2888" s="649" t="s">
        <v>7</v>
      </c>
      <c r="D2888" s="649" t="s">
        <v>1296</v>
      </c>
      <c r="E2888" s="825" t="s">
        <v>13272</v>
      </c>
      <c r="F2888" s="825"/>
      <c r="G2888" s="648" t="s">
        <v>23</v>
      </c>
      <c r="H2888" s="647">
        <v>1</v>
      </c>
      <c r="I2888" s="646">
        <v>0.02</v>
      </c>
      <c r="J2888" s="646">
        <v>0.02</v>
      </c>
    </row>
    <row r="2889" spans="1:10" ht="48" customHeight="1" x14ac:dyDescent="0.2">
      <c r="A2889" s="649" t="s">
        <v>13197</v>
      </c>
      <c r="B2889" s="650" t="s">
        <v>14141</v>
      </c>
      <c r="C2889" s="649" t="s">
        <v>7</v>
      </c>
      <c r="D2889" s="649" t="s">
        <v>1295</v>
      </c>
      <c r="E2889" s="825" t="s">
        <v>13272</v>
      </c>
      <c r="F2889" s="825"/>
      <c r="G2889" s="648" t="s">
        <v>23</v>
      </c>
      <c r="H2889" s="647">
        <v>1</v>
      </c>
      <c r="I2889" s="646">
        <v>0.24</v>
      </c>
      <c r="J2889" s="646">
        <v>0.24</v>
      </c>
    </row>
    <row r="2890" spans="1:10" ht="25.5" x14ac:dyDescent="0.2">
      <c r="A2890" s="640"/>
      <c r="B2890" s="640"/>
      <c r="C2890" s="640"/>
      <c r="D2890" s="640"/>
      <c r="E2890" s="640" t="s">
        <v>13209</v>
      </c>
      <c r="F2890" s="639">
        <v>0</v>
      </c>
      <c r="G2890" s="640" t="s">
        <v>13210</v>
      </c>
      <c r="H2890" s="639">
        <v>0</v>
      </c>
      <c r="I2890" s="640" t="s">
        <v>13211</v>
      </c>
      <c r="J2890" s="639">
        <v>0</v>
      </c>
    </row>
    <row r="2891" spans="1:10" ht="15" thickBot="1" x14ac:dyDescent="0.25">
      <c r="A2891" s="640"/>
      <c r="B2891" s="640"/>
      <c r="C2891" s="640"/>
      <c r="D2891" s="640"/>
      <c r="E2891" s="640" t="s">
        <v>13212</v>
      </c>
      <c r="F2891" s="639">
        <v>0.42</v>
      </c>
      <c r="G2891" s="640"/>
      <c r="H2891" s="822" t="s">
        <v>13213</v>
      </c>
      <c r="I2891" s="822"/>
      <c r="J2891" s="639">
        <v>1.92</v>
      </c>
    </row>
    <row r="2892" spans="1:10" ht="0.95" customHeight="1" thickTop="1" x14ac:dyDescent="0.2">
      <c r="A2892" s="638"/>
      <c r="B2892" s="638"/>
      <c r="C2892" s="638"/>
      <c r="D2892" s="638"/>
      <c r="E2892" s="638"/>
      <c r="F2892" s="638"/>
      <c r="G2892" s="638"/>
      <c r="H2892" s="638"/>
      <c r="I2892" s="638"/>
      <c r="J2892" s="638"/>
    </row>
    <row r="2893" spans="1:10" ht="18" customHeight="1" x14ac:dyDescent="0.2">
      <c r="A2893" s="658"/>
      <c r="B2893" s="656" t="s">
        <v>13186</v>
      </c>
      <c r="C2893" s="658" t="s">
        <v>13187</v>
      </c>
      <c r="D2893" s="658" t="s">
        <v>13188</v>
      </c>
      <c r="E2893" s="823" t="s">
        <v>13189</v>
      </c>
      <c r="F2893" s="823"/>
      <c r="G2893" s="657" t="s">
        <v>13190</v>
      </c>
      <c r="H2893" s="656" t="s">
        <v>13191</v>
      </c>
      <c r="I2893" s="656" t="s">
        <v>13192</v>
      </c>
      <c r="J2893" s="656" t="s">
        <v>13193</v>
      </c>
    </row>
    <row r="2894" spans="1:10" ht="48" customHeight="1" x14ac:dyDescent="0.2">
      <c r="A2894" s="654" t="s">
        <v>13194</v>
      </c>
      <c r="B2894" s="655" t="s">
        <v>14141</v>
      </c>
      <c r="C2894" s="654" t="s">
        <v>7</v>
      </c>
      <c r="D2894" s="654" t="s">
        <v>1295</v>
      </c>
      <c r="E2894" s="824" t="s">
        <v>13272</v>
      </c>
      <c r="F2894" s="824"/>
      <c r="G2894" s="653" t="s">
        <v>23</v>
      </c>
      <c r="H2894" s="652">
        <v>1</v>
      </c>
      <c r="I2894" s="651">
        <v>0.24</v>
      </c>
      <c r="J2894" s="651">
        <v>0.24</v>
      </c>
    </row>
    <row r="2895" spans="1:10" ht="36" customHeight="1" x14ac:dyDescent="0.2">
      <c r="A2895" s="644" t="s">
        <v>13199</v>
      </c>
      <c r="B2895" s="645" t="s">
        <v>14144</v>
      </c>
      <c r="C2895" s="644" t="s">
        <v>7</v>
      </c>
      <c r="D2895" s="644" t="s">
        <v>5333</v>
      </c>
      <c r="E2895" s="821" t="s">
        <v>13201</v>
      </c>
      <c r="F2895" s="821"/>
      <c r="G2895" s="643" t="s">
        <v>38</v>
      </c>
      <c r="H2895" s="642">
        <v>6.3999999999999997E-5</v>
      </c>
      <c r="I2895" s="641">
        <v>3755.9</v>
      </c>
      <c r="J2895" s="641">
        <v>0.24</v>
      </c>
    </row>
    <row r="2896" spans="1:10" ht="25.5" x14ac:dyDescent="0.2">
      <c r="A2896" s="640"/>
      <c r="B2896" s="640"/>
      <c r="C2896" s="640"/>
      <c r="D2896" s="640"/>
      <c r="E2896" s="640" t="s">
        <v>13209</v>
      </c>
      <c r="F2896" s="639">
        <v>0</v>
      </c>
      <c r="G2896" s="640" t="s">
        <v>13210</v>
      </c>
      <c r="H2896" s="639">
        <v>0</v>
      </c>
      <c r="I2896" s="640" t="s">
        <v>13211</v>
      </c>
      <c r="J2896" s="639">
        <v>0</v>
      </c>
    </row>
    <row r="2897" spans="1:10" ht="15" thickBot="1" x14ac:dyDescent="0.25">
      <c r="A2897" s="640"/>
      <c r="B2897" s="640"/>
      <c r="C2897" s="640"/>
      <c r="D2897" s="640"/>
      <c r="E2897" s="640" t="s">
        <v>13212</v>
      </c>
      <c r="F2897" s="639">
        <v>0.06</v>
      </c>
      <c r="G2897" s="640"/>
      <c r="H2897" s="822" t="s">
        <v>13213</v>
      </c>
      <c r="I2897" s="822"/>
      <c r="J2897" s="639">
        <v>0.3</v>
      </c>
    </row>
    <row r="2898" spans="1:10" ht="0.95" customHeight="1" thickTop="1" x14ac:dyDescent="0.2">
      <c r="A2898" s="638"/>
      <c r="B2898" s="638"/>
      <c r="C2898" s="638"/>
      <c r="D2898" s="638"/>
      <c r="E2898" s="638"/>
      <c r="F2898" s="638"/>
      <c r="G2898" s="638"/>
      <c r="H2898" s="638"/>
      <c r="I2898" s="638"/>
      <c r="J2898" s="638"/>
    </row>
    <row r="2899" spans="1:10" ht="18" customHeight="1" x14ac:dyDescent="0.2">
      <c r="A2899" s="658"/>
      <c r="B2899" s="656" t="s">
        <v>13186</v>
      </c>
      <c r="C2899" s="658" t="s">
        <v>13187</v>
      </c>
      <c r="D2899" s="658" t="s">
        <v>13188</v>
      </c>
      <c r="E2899" s="823" t="s">
        <v>13189</v>
      </c>
      <c r="F2899" s="823"/>
      <c r="G2899" s="657" t="s">
        <v>13190</v>
      </c>
      <c r="H2899" s="656" t="s">
        <v>13191</v>
      </c>
      <c r="I2899" s="656" t="s">
        <v>13192</v>
      </c>
      <c r="J2899" s="656" t="s">
        <v>13193</v>
      </c>
    </row>
    <row r="2900" spans="1:10" ht="36" customHeight="1" x14ac:dyDescent="0.2">
      <c r="A2900" s="654" t="s">
        <v>13194</v>
      </c>
      <c r="B2900" s="655" t="s">
        <v>14140</v>
      </c>
      <c r="C2900" s="654" t="s">
        <v>7</v>
      </c>
      <c r="D2900" s="654" t="s">
        <v>1296</v>
      </c>
      <c r="E2900" s="824" t="s">
        <v>13272</v>
      </c>
      <c r="F2900" s="824"/>
      <c r="G2900" s="653" t="s">
        <v>23</v>
      </c>
      <c r="H2900" s="652">
        <v>1</v>
      </c>
      <c r="I2900" s="651">
        <v>0.02</v>
      </c>
      <c r="J2900" s="651">
        <v>0.02</v>
      </c>
    </row>
    <row r="2901" spans="1:10" ht="36" customHeight="1" x14ac:dyDescent="0.2">
      <c r="A2901" s="644" t="s">
        <v>13199</v>
      </c>
      <c r="B2901" s="645" t="s">
        <v>14144</v>
      </c>
      <c r="C2901" s="644" t="s">
        <v>7</v>
      </c>
      <c r="D2901" s="644" t="s">
        <v>5333</v>
      </c>
      <c r="E2901" s="821" t="s">
        <v>13201</v>
      </c>
      <c r="F2901" s="821"/>
      <c r="G2901" s="643" t="s">
        <v>38</v>
      </c>
      <c r="H2901" s="642">
        <v>7.6000000000000001E-6</v>
      </c>
      <c r="I2901" s="641">
        <v>3755.9</v>
      </c>
      <c r="J2901" s="641">
        <v>0.02</v>
      </c>
    </row>
    <row r="2902" spans="1:10" ht="25.5" x14ac:dyDescent="0.2">
      <c r="A2902" s="640"/>
      <c r="B2902" s="640"/>
      <c r="C2902" s="640"/>
      <c r="D2902" s="640"/>
      <c r="E2902" s="640" t="s">
        <v>13209</v>
      </c>
      <c r="F2902" s="639">
        <v>0</v>
      </c>
      <c r="G2902" s="640" t="s">
        <v>13210</v>
      </c>
      <c r="H2902" s="639">
        <v>0</v>
      </c>
      <c r="I2902" s="640" t="s">
        <v>13211</v>
      </c>
      <c r="J2902" s="639">
        <v>0</v>
      </c>
    </row>
    <row r="2903" spans="1:10" ht="15" thickBot="1" x14ac:dyDescent="0.25">
      <c r="A2903" s="640"/>
      <c r="B2903" s="640"/>
      <c r="C2903" s="640"/>
      <c r="D2903" s="640"/>
      <c r="E2903" s="640" t="s">
        <v>13212</v>
      </c>
      <c r="F2903" s="639">
        <v>0</v>
      </c>
      <c r="G2903" s="640"/>
      <c r="H2903" s="822" t="s">
        <v>13213</v>
      </c>
      <c r="I2903" s="822"/>
      <c r="J2903" s="639">
        <v>0.02</v>
      </c>
    </row>
    <row r="2904" spans="1:10" ht="0.95" customHeight="1" thickTop="1" x14ac:dyDescent="0.2">
      <c r="A2904" s="638"/>
      <c r="B2904" s="638"/>
      <c r="C2904" s="638"/>
      <c r="D2904" s="638"/>
      <c r="E2904" s="638"/>
      <c r="F2904" s="638"/>
      <c r="G2904" s="638"/>
      <c r="H2904" s="638"/>
      <c r="I2904" s="638"/>
      <c r="J2904" s="638"/>
    </row>
    <row r="2905" spans="1:10" ht="18" customHeight="1" x14ac:dyDescent="0.2">
      <c r="A2905" s="658"/>
      <c r="B2905" s="656" t="s">
        <v>13186</v>
      </c>
      <c r="C2905" s="658" t="s">
        <v>13187</v>
      </c>
      <c r="D2905" s="658" t="s">
        <v>13188</v>
      </c>
      <c r="E2905" s="823" t="s">
        <v>13189</v>
      </c>
      <c r="F2905" s="823"/>
      <c r="G2905" s="657" t="s">
        <v>13190</v>
      </c>
      <c r="H2905" s="656" t="s">
        <v>13191</v>
      </c>
      <c r="I2905" s="656" t="s">
        <v>13192</v>
      </c>
      <c r="J2905" s="656" t="s">
        <v>13193</v>
      </c>
    </row>
    <row r="2906" spans="1:10" ht="48" customHeight="1" x14ac:dyDescent="0.2">
      <c r="A2906" s="654" t="s">
        <v>13194</v>
      </c>
      <c r="B2906" s="655" t="s">
        <v>14142</v>
      </c>
      <c r="C2906" s="654" t="s">
        <v>7</v>
      </c>
      <c r="D2906" s="654" t="s">
        <v>1297</v>
      </c>
      <c r="E2906" s="824" t="s">
        <v>13272</v>
      </c>
      <c r="F2906" s="824"/>
      <c r="G2906" s="653" t="s">
        <v>23</v>
      </c>
      <c r="H2906" s="652">
        <v>1</v>
      </c>
      <c r="I2906" s="651">
        <v>0.22</v>
      </c>
      <c r="J2906" s="651">
        <v>0.22</v>
      </c>
    </row>
    <row r="2907" spans="1:10" ht="36" customHeight="1" x14ac:dyDescent="0.2">
      <c r="A2907" s="644" t="s">
        <v>13199</v>
      </c>
      <c r="B2907" s="645" t="s">
        <v>14144</v>
      </c>
      <c r="C2907" s="644" t="s">
        <v>7</v>
      </c>
      <c r="D2907" s="644" t="s">
        <v>5333</v>
      </c>
      <c r="E2907" s="821" t="s">
        <v>13201</v>
      </c>
      <c r="F2907" s="821"/>
      <c r="G2907" s="643" t="s">
        <v>38</v>
      </c>
      <c r="H2907" s="642">
        <v>6.0000000000000002E-5</v>
      </c>
      <c r="I2907" s="641">
        <v>3755.9</v>
      </c>
      <c r="J2907" s="641">
        <v>0.22</v>
      </c>
    </row>
    <row r="2908" spans="1:10" ht="25.5" x14ac:dyDescent="0.2">
      <c r="A2908" s="640"/>
      <c r="B2908" s="640"/>
      <c r="C2908" s="640"/>
      <c r="D2908" s="640"/>
      <c r="E2908" s="640" t="s">
        <v>13209</v>
      </c>
      <c r="F2908" s="639">
        <v>0</v>
      </c>
      <c r="G2908" s="640" t="s">
        <v>13210</v>
      </c>
      <c r="H2908" s="639">
        <v>0</v>
      </c>
      <c r="I2908" s="640" t="s">
        <v>13211</v>
      </c>
      <c r="J2908" s="639">
        <v>0</v>
      </c>
    </row>
    <row r="2909" spans="1:10" ht="15" thickBot="1" x14ac:dyDescent="0.25">
      <c r="A2909" s="640"/>
      <c r="B2909" s="640"/>
      <c r="C2909" s="640"/>
      <c r="D2909" s="640"/>
      <c r="E2909" s="640" t="s">
        <v>13212</v>
      </c>
      <c r="F2909" s="639">
        <v>0.06</v>
      </c>
      <c r="G2909" s="640"/>
      <c r="H2909" s="822" t="s">
        <v>13213</v>
      </c>
      <c r="I2909" s="822"/>
      <c r="J2909" s="639">
        <v>0.28000000000000003</v>
      </c>
    </row>
    <row r="2910" spans="1:10" ht="0.95" customHeight="1" thickTop="1" x14ac:dyDescent="0.2">
      <c r="A2910" s="638"/>
      <c r="B2910" s="638"/>
      <c r="C2910" s="638"/>
      <c r="D2910" s="638"/>
      <c r="E2910" s="638"/>
      <c r="F2910" s="638"/>
      <c r="G2910" s="638"/>
      <c r="H2910" s="638"/>
      <c r="I2910" s="638"/>
      <c r="J2910" s="638"/>
    </row>
    <row r="2911" spans="1:10" ht="18" customHeight="1" x14ac:dyDescent="0.2">
      <c r="A2911" s="658"/>
      <c r="B2911" s="656" t="s">
        <v>13186</v>
      </c>
      <c r="C2911" s="658" t="s">
        <v>13187</v>
      </c>
      <c r="D2911" s="658" t="s">
        <v>13188</v>
      </c>
      <c r="E2911" s="823" t="s">
        <v>13189</v>
      </c>
      <c r="F2911" s="823"/>
      <c r="G2911" s="657" t="s">
        <v>13190</v>
      </c>
      <c r="H2911" s="656" t="s">
        <v>13191</v>
      </c>
      <c r="I2911" s="656" t="s">
        <v>13192</v>
      </c>
      <c r="J2911" s="656" t="s">
        <v>13193</v>
      </c>
    </row>
    <row r="2912" spans="1:10" ht="48" customHeight="1" x14ac:dyDescent="0.2">
      <c r="A2912" s="654" t="s">
        <v>13194</v>
      </c>
      <c r="B2912" s="655" t="s">
        <v>14143</v>
      </c>
      <c r="C2912" s="654" t="s">
        <v>7</v>
      </c>
      <c r="D2912" s="654" t="s">
        <v>1298</v>
      </c>
      <c r="E2912" s="824" t="s">
        <v>13272</v>
      </c>
      <c r="F2912" s="824"/>
      <c r="G2912" s="653" t="s">
        <v>23</v>
      </c>
      <c r="H2912" s="652">
        <v>1</v>
      </c>
      <c r="I2912" s="651">
        <v>1.02</v>
      </c>
      <c r="J2912" s="651">
        <v>1.02</v>
      </c>
    </row>
    <row r="2913" spans="1:10" ht="24" customHeight="1" x14ac:dyDescent="0.2">
      <c r="A2913" s="644" t="s">
        <v>13199</v>
      </c>
      <c r="B2913" s="645" t="s">
        <v>14145</v>
      </c>
      <c r="C2913" s="644" t="s">
        <v>7</v>
      </c>
      <c r="D2913" s="644" t="s">
        <v>6701</v>
      </c>
      <c r="E2913" s="821" t="s">
        <v>13220</v>
      </c>
      <c r="F2913" s="821"/>
      <c r="G2913" s="643" t="s">
        <v>14146</v>
      </c>
      <c r="H2913" s="642">
        <v>1.25</v>
      </c>
      <c r="I2913" s="641">
        <v>0.82</v>
      </c>
      <c r="J2913" s="641">
        <v>1.02</v>
      </c>
    </row>
    <row r="2914" spans="1:10" ht="25.5" x14ac:dyDescent="0.2">
      <c r="A2914" s="640"/>
      <c r="B2914" s="640"/>
      <c r="C2914" s="640"/>
      <c r="D2914" s="640"/>
      <c r="E2914" s="640" t="s">
        <v>13209</v>
      </c>
      <c r="F2914" s="639">
        <v>0</v>
      </c>
      <c r="G2914" s="640" t="s">
        <v>13210</v>
      </c>
      <c r="H2914" s="639">
        <v>0</v>
      </c>
      <c r="I2914" s="640" t="s">
        <v>13211</v>
      </c>
      <c r="J2914" s="639">
        <v>0</v>
      </c>
    </row>
    <row r="2915" spans="1:10" ht="15" thickBot="1" x14ac:dyDescent="0.25">
      <c r="A2915" s="640"/>
      <c r="B2915" s="640"/>
      <c r="C2915" s="640"/>
      <c r="D2915" s="640"/>
      <c r="E2915" s="640" t="s">
        <v>13212</v>
      </c>
      <c r="F2915" s="639">
        <v>0.28000000000000003</v>
      </c>
      <c r="G2915" s="640"/>
      <c r="H2915" s="822" t="s">
        <v>13213</v>
      </c>
      <c r="I2915" s="822"/>
      <c r="J2915" s="639">
        <v>1.3</v>
      </c>
    </row>
    <row r="2916" spans="1:10" ht="0.95" customHeight="1" thickTop="1" x14ac:dyDescent="0.2">
      <c r="A2916" s="638"/>
      <c r="B2916" s="638"/>
      <c r="C2916" s="638"/>
      <c r="D2916" s="638"/>
      <c r="E2916" s="638"/>
      <c r="F2916" s="638"/>
      <c r="G2916" s="638"/>
      <c r="H2916" s="638"/>
      <c r="I2916" s="638"/>
      <c r="J2916" s="638"/>
    </row>
    <row r="2917" spans="1:10" ht="18" customHeight="1" x14ac:dyDescent="0.2">
      <c r="A2917" s="658"/>
      <c r="B2917" s="656" t="s">
        <v>13186</v>
      </c>
      <c r="C2917" s="658" t="s">
        <v>13187</v>
      </c>
      <c r="D2917" s="658" t="s">
        <v>13188</v>
      </c>
      <c r="E2917" s="823" t="s">
        <v>13189</v>
      </c>
      <c r="F2917" s="823"/>
      <c r="G2917" s="657" t="s">
        <v>13190</v>
      </c>
      <c r="H2917" s="656" t="s">
        <v>13191</v>
      </c>
      <c r="I2917" s="656" t="s">
        <v>13192</v>
      </c>
      <c r="J2917" s="656" t="s">
        <v>13193</v>
      </c>
    </row>
    <row r="2918" spans="1:10" ht="48" customHeight="1" x14ac:dyDescent="0.2">
      <c r="A2918" s="654" t="s">
        <v>13194</v>
      </c>
      <c r="B2918" s="655" t="s">
        <v>13366</v>
      </c>
      <c r="C2918" s="654" t="s">
        <v>7</v>
      </c>
      <c r="D2918" s="654" t="s">
        <v>1365</v>
      </c>
      <c r="E2918" s="824" t="s">
        <v>13272</v>
      </c>
      <c r="F2918" s="824"/>
      <c r="G2918" s="653" t="s">
        <v>67</v>
      </c>
      <c r="H2918" s="652">
        <v>1</v>
      </c>
      <c r="I2918" s="651">
        <v>1.08</v>
      </c>
      <c r="J2918" s="651">
        <v>1.08</v>
      </c>
    </row>
    <row r="2919" spans="1:10" ht="48" customHeight="1" x14ac:dyDescent="0.2">
      <c r="A2919" s="649" t="s">
        <v>13197</v>
      </c>
      <c r="B2919" s="650" t="s">
        <v>14147</v>
      </c>
      <c r="C2919" s="649" t="s">
        <v>7</v>
      </c>
      <c r="D2919" s="649" t="s">
        <v>1360</v>
      </c>
      <c r="E2919" s="825" t="s">
        <v>13272</v>
      </c>
      <c r="F2919" s="825"/>
      <c r="G2919" s="648" t="s">
        <v>23</v>
      </c>
      <c r="H2919" s="647">
        <v>1</v>
      </c>
      <c r="I2919" s="646">
        <v>0.97</v>
      </c>
      <c r="J2919" s="646">
        <v>0.97</v>
      </c>
    </row>
    <row r="2920" spans="1:10" ht="36" customHeight="1" x14ac:dyDescent="0.2">
      <c r="A2920" s="649" t="s">
        <v>13197</v>
      </c>
      <c r="B2920" s="650" t="s">
        <v>14148</v>
      </c>
      <c r="C2920" s="649" t="s">
        <v>7</v>
      </c>
      <c r="D2920" s="649" t="s">
        <v>1361</v>
      </c>
      <c r="E2920" s="825" t="s">
        <v>13272</v>
      </c>
      <c r="F2920" s="825"/>
      <c r="G2920" s="648" t="s">
        <v>23</v>
      </c>
      <c r="H2920" s="647">
        <v>1</v>
      </c>
      <c r="I2920" s="646">
        <v>0.11</v>
      </c>
      <c r="J2920" s="646">
        <v>0.11</v>
      </c>
    </row>
    <row r="2921" spans="1:10" ht="25.5" x14ac:dyDescent="0.2">
      <c r="A2921" s="640"/>
      <c r="B2921" s="640"/>
      <c r="C2921" s="640"/>
      <c r="D2921" s="640"/>
      <c r="E2921" s="640" t="s">
        <v>13209</v>
      </c>
      <c r="F2921" s="639">
        <v>0</v>
      </c>
      <c r="G2921" s="640" t="s">
        <v>13210</v>
      </c>
      <c r="H2921" s="639">
        <v>0</v>
      </c>
      <c r="I2921" s="640" t="s">
        <v>13211</v>
      </c>
      <c r="J2921" s="639">
        <v>0</v>
      </c>
    </row>
    <row r="2922" spans="1:10" ht="15" thickBot="1" x14ac:dyDescent="0.25">
      <c r="A2922" s="640"/>
      <c r="B2922" s="640"/>
      <c r="C2922" s="640"/>
      <c r="D2922" s="640"/>
      <c r="E2922" s="640" t="s">
        <v>13212</v>
      </c>
      <c r="F2922" s="639">
        <v>0.3</v>
      </c>
      <c r="G2922" s="640"/>
      <c r="H2922" s="822" t="s">
        <v>13213</v>
      </c>
      <c r="I2922" s="822"/>
      <c r="J2922" s="639">
        <v>1.38</v>
      </c>
    </row>
    <row r="2923" spans="1:10" ht="0.95" customHeight="1" thickTop="1" x14ac:dyDescent="0.2">
      <c r="A2923" s="638"/>
      <c r="B2923" s="638"/>
      <c r="C2923" s="638"/>
      <c r="D2923" s="638"/>
      <c r="E2923" s="638"/>
      <c r="F2923" s="638"/>
      <c r="G2923" s="638"/>
      <c r="H2923" s="638"/>
      <c r="I2923" s="638"/>
      <c r="J2923" s="638"/>
    </row>
    <row r="2924" spans="1:10" ht="18" customHeight="1" x14ac:dyDescent="0.2">
      <c r="A2924" s="658"/>
      <c r="B2924" s="656" t="s">
        <v>13186</v>
      </c>
      <c r="C2924" s="658" t="s">
        <v>13187</v>
      </c>
      <c r="D2924" s="658" t="s">
        <v>13188</v>
      </c>
      <c r="E2924" s="823" t="s">
        <v>13189</v>
      </c>
      <c r="F2924" s="823"/>
      <c r="G2924" s="657" t="s">
        <v>13190</v>
      </c>
      <c r="H2924" s="656" t="s">
        <v>13191</v>
      </c>
      <c r="I2924" s="656" t="s">
        <v>13192</v>
      </c>
      <c r="J2924" s="656" t="s">
        <v>13193</v>
      </c>
    </row>
    <row r="2925" spans="1:10" ht="48" customHeight="1" x14ac:dyDescent="0.2">
      <c r="A2925" s="654" t="s">
        <v>13194</v>
      </c>
      <c r="B2925" s="655" t="s">
        <v>13367</v>
      </c>
      <c r="C2925" s="654" t="s">
        <v>7</v>
      </c>
      <c r="D2925" s="654" t="s">
        <v>1364</v>
      </c>
      <c r="E2925" s="824" t="s">
        <v>13272</v>
      </c>
      <c r="F2925" s="824"/>
      <c r="G2925" s="653" t="s">
        <v>50</v>
      </c>
      <c r="H2925" s="652">
        <v>1</v>
      </c>
      <c r="I2925" s="651">
        <v>4.04</v>
      </c>
      <c r="J2925" s="651">
        <v>4.04</v>
      </c>
    </row>
    <row r="2926" spans="1:10" ht="48" customHeight="1" x14ac:dyDescent="0.2">
      <c r="A2926" s="649" t="s">
        <v>13197</v>
      </c>
      <c r="B2926" s="650" t="s">
        <v>14147</v>
      </c>
      <c r="C2926" s="649" t="s">
        <v>7</v>
      </c>
      <c r="D2926" s="649" t="s">
        <v>1360</v>
      </c>
      <c r="E2926" s="825" t="s">
        <v>13272</v>
      </c>
      <c r="F2926" s="825"/>
      <c r="G2926" s="648" t="s">
        <v>23</v>
      </c>
      <c r="H2926" s="647">
        <v>1</v>
      </c>
      <c r="I2926" s="646">
        <v>0.97</v>
      </c>
      <c r="J2926" s="646">
        <v>0.97</v>
      </c>
    </row>
    <row r="2927" spans="1:10" ht="36" customHeight="1" x14ac:dyDescent="0.2">
      <c r="A2927" s="649" t="s">
        <v>13197</v>
      </c>
      <c r="B2927" s="650" t="s">
        <v>14148</v>
      </c>
      <c r="C2927" s="649" t="s">
        <v>7</v>
      </c>
      <c r="D2927" s="649" t="s">
        <v>1361</v>
      </c>
      <c r="E2927" s="825" t="s">
        <v>13272</v>
      </c>
      <c r="F2927" s="825"/>
      <c r="G2927" s="648" t="s">
        <v>23</v>
      </c>
      <c r="H2927" s="647">
        <v>1</v>
      </c>
      <c r="I2927" s="646">
        <v>0.11</v>
      </c>
      <c r="J2927" s="646">
        <v>0.11</v>
      </c>
    </row>
    <row r="2928" spans="1:10" ht="48" customHeight="1" x14ac:dyDescent="0.2">
      <c r="A2928" s="649" t="s">
        <v>13197</v>
      </c>
      <c r="B2928" s="650" t="s">
        <v>14149</v>
      </c>
      <c r="C2928" s="649" t="s">
        <v>7</v>
      </c>
      <c r="D2928" s="649" t="s">
        <v>1362</v>
      </c>
      <c r="E2928" s="825" t="s">
        <v>13272</v>
      </c>
      <c r="F2928" s="825"/>
      <c r="G2928" s="648" t="s">
        <v>23</v>
      </c>
      <c r="H2928" s="647">
        <v>1</v>
      </c>
      <c r="I2928" s="646">
        <v>0.91</v>
      </c>
      <c r="J2928" s="646">
        <v>0.91</v>
      </c>
    </row>
    <row r="2929" spans="1:10" ht="48" customHeight="1" x14ac:dyDescent="0.2">
      <c r="A2929" s="649" t="s">
        <v>13197</v>
      </c>
      <c r="B2929" s="650" t="s">
        <v>14150</v>
      </c>
      <c r="C2929" s="649" t="s">
        <v>7</v>
      </c>
      <c r="D2929" s="649" t="s">
        <v>1363</v>
      </c>
      <c r="E2929" s="825" t="s">
        <v>13272</v>
      </c>
      <c r="F2929" s="825"/>
      <c r="G2929" s="648" t="s">
        <v>23</v>
      </c>
      <c r="H2929" s="647">
        <v>1</v>
      </c>
      <c r="I2929" s="646">
        <v>2.0499999999999998</v>
      </c>
      <c r="J2929" s="646">
        <v>2.0499999999999998</v>
      </c>
    </row>
    <row r="2930" spans="1:10" ht="25.5" x14ac:dyDescent="0.2">
      <c r="A2930" s="640"/>
      <c r="B2930" s="640"/>
      <c r="C2930" s="640"/>
      <c r="D2930" s="640"/>
      <c r="E2930" s="640" t="s">
        <v>13209</v>
      </c>
      <c r="F2930" s="639">
        <v>0</v>
      </c>
      <c r="G2930" s="640" t="s">
        <v>13210</v>
      </c>
      <c r="H2930" s="639">
        <v>0</v>
      </c>
      <c r="I2930" s="640" t="s">
        <v>13211</v>
      </c>
      <c r="J2930" s="639">
        <v>0</v>
      </c>
    </row>
    <row r="2931" spans="1:10" ht="15" thickBot="1" x14ac:dyDescent="0.25">
      <c r="A2931" s="640"/>
      <c r="B2931" s="640"/>
      <c r="C2931" s="640"/>
      <c r="D2931" s="640"/>
      <c r="E2931" s="640" t="s">
        <v>13212</v>
      </c>
      <c r="F2931" s="639">
        <v>1.1399999999999999</v>
      </c>
      <c r="G2931" s="640"/>
      <c r="H2931" s="822" t="s">
        <v>13213</v>
      </c>
      <c r="I2931" s="822"/>
      <c r="J2931" s="639">
        <v>5.18</v>
      </c>
    </row>
    <row r="2932" spans="1:10" ht="0.95" customHeight="1" thickTop="1" x14ac:dyDescent="0.2">
      <c r="A2932" s="638"/>
      <c r="B2932" s="638"/>
      <c r="C2932" s="638"/>
      <c r="D2932" s="638"/>
      <c r="E2932" s="638"/>
      <c r="F2932" s="638"/>
      <c r="G2932" s="638"/>
      <c r="H2932" s="638"/>
      <c r="I2932" s="638"/>
      <c r="J2932" s="638"/>
    </row>
    <row r="2933" spans="1:10" ht="18" customHeight="1" x14ac:dyDescent="0.2">
      <c r="A2933" s="658"/>
      <c r="B2933" s="656" t="s">
        <v>13186</v>
      </c>
      <c r="C2933" s="658" t="s">
        <v>13187</v>
      </c>
      <c r="D2933" s="658" t="s">
        <v>13188</v>
      </c>
      <c r="E2933" s="823" t="s">
        <v>13189</v>
      </c>
      <c r="F2933" s="823"/>
      <c r="G2933" s="657" t="s">
        <v>13190</v>
      </c>
      <c r="H2933" s="656" t="s">
        <v>13191</v>
      </c>
      <c r="I2933" s="656" t="s">
        <v>13192</v>
      </c>
      <c r="J2933" s="656" t="s">
        <v>13193</v>
      </c>
    </row>
    <row r="2934" spans="1:10" ht="48" customHeight="1" x14ac:dyDescent="0.2">
      <c r="A2934" s="654" t="s">
        <v>13194</v>
      </c>
      <c r="B2934" s="655" t="s">
        <v>14147</v>
      </c>
      <c r="C2934" s="654" t="s">
        <v>7</v>
      </c>
      <c r="D2934" s="654" t="s">
        <v>1360</v>
      </c>
      <c r="E2934" s="824" t="s">
        <v>13272</v>
      </c>
      <c r="F2934" s="824"/>
      <c r="G2934" s="653" t="s">
        <v>23</v>
      </c>
      <c r="H2934" s="652">
        <v>1</v>
      </c>
      <c r="I2934" s="651">
        <v>0.97</v>
      </c>
      <c r="J2934" s="651">
        <v>0.97</v>
      </c>
    </row>
    <row r="2935" spans="1:10" ht="36" customHeight="1" x14ac:dyDescent="0.2">
      <c r="A2935" s="644" t="s">
        <v>13199</v>
      </c>
      <c r="B2935" s="645" t="s">
        <v>14151</v>
      </c>
      <c r="C2935" s="644" t="s">
        <v>7</v>
      </c>
      <c r="D2935" s="644" t="s">
        <v>5338</v>
      </c>
      <c r="E2935" s="821" t="s">
        <v>13201</v>
      </c>
      <c r="F2935" s="821"/>
      <c r="G2935" s="643" t="s">
        <v>38</v>
      </c>
      <c r="H2935" s="642">
        <v>6.3999999999999997E-5</v>
      </c>
      <c r="I2935" s="641">
        <v>15278.23</v>
      </c>
      <c r="J2935" s="641">
        <v>0.97</v>
      </c>
    </row>
    <row r="2936" spans="1:10" ht="25.5" x14ac:dyDescent="0.2">
      <c r="A2936" s="640"/>
      <c r="B2936" s="640"/>
      <c r="C2936" s="640"/>
      <c r="D2936" s="640"/>
      <c r="E2936" s="640" t="s">
        <v>13209</v>
      </c>
      <c r="F2936" s="639">
        <v>0</v>
      </c>
      <c r="G2936" s="640" t="s">
        <v>13210</v>
      </c>
      <c r="H2936" s="639">
        <v>0</v>
      </c>
      <c r="I2936" s="640" t="s">
        <v>13211</v>
      </c>
      <c r="J2936" s="639">
        <v>0</v>
      </c>
    </row>
    <row r="2937" spans="1:10" ht="15" thickBot="1" x14ac:dyDescent="0.25">
      <c r="A2937" s="640"/>
      <c r="B2937" s="640"/>
      <c r="C2937" s="640"/>
      <c r="D2937" s="640"/>
      <c r="E2937" s="640" t="s">
        <v>13212</v>
      </c>
      <c r="F2937" s="639">
        <v>0.27</v>
      </c>
      <c r="G2937" s="640"/>
      <c r="H2937" s="822" t="s">
        <v>13213</v>
      </c>
      <c r="I2937" s="822"/>
      <c r="J2937" s="639">
        <v>1.24</v>
      </c>
    </row>
    <row r="2938" spans="1:10" ht="0.95" customHeight="1" thickTop="1" x14ac:dyDescent="0.2">
      <c r="A2938" s="638"/>
      <c r="B2938" s="638"/>
      <c r="C2938" s="638"/>
      <c r="D2938" s="638"/>
      <c r="E2938" s="638"/>
      <c r="F2938" s="638"/>
      <c r="G2938" s="638"/>
      <c r="H2938" s="638"/>
      <c r="I2938" s="638"/>
      <c r="J2938" s="638"/>
    </row>
    <row r="2939" spans="1:10" ht="18" customHeight="1" x14ac:dyDescent="0.2">
      <c r="A2939" s="658"/>
      <c r="B2939" s="656" t="s">
        <v>13186</v>
      </c>
      <c r="C2939" s="658" t="s">
        <v>13187</v>
      </c>
      <c r="D2939" s="658" t="s">
        <v>13188</v>
      </c>
      <c r="E2939" s="823" t="s">
        <v>13189</v>
      </c>
      <c r="F2939" s="823"/>
      <c r="G2939" s="657" t="s">
        <v>13190</v>
      </c>
      <c r="H2939" s="656" t="s">
        <v>13191</v>
      </c>
      <c r="I2939" s="656" t="s">
        <v>13192</v>
      </c>
      <c r="J2939" s="656" t="s">
        <v>13193</v>
      </c>
    </row>
    <row r="2940" spans="1:10" ht="36" customHeight="1" x14ac:dyDescent="0.2">
      <c r="A2940" s="654" t="s">
        <v>13194</v>
      </c>
      <c r="B2940" s="655" t="s">
        <v>14148</v>
      </c>
      <c r="C2940" s="654" t="s">
        <v>7</v>
      </c>
      <c r="D2940" s="654" t="s">
        <v>1361</v>
      </c>
      <c r="E2940" s="824" t="s">
        <v>13272</v>
      </c>
      <c r="F2940" s="824"/>
      <c r="G2940" s="653" t="s">
        <v>23</v>
      </c>
      <c r="H2940" s="652">
        <v>1</v>
      </c>
      <c r="I2940" s="651">
        <v>0.11</v>
      </c>
      <c r="J2940" s="651">
        <v>0.11</v>
      </c>
    </row>
    <row r="2941" spans="1:10" ht="36" customHeight="1" x14ac:dyDescent="0.2">
      <c r="A2941" s="644" t="s">
        <v>13199</v>
      </c>
      <c r="B2941" s="645" t="s">
        <v>14151</v>
      </c>
      <c r="C2941" s="644" t="s">
        <v>7</v>
      </c>
      <c r="D2941" s="644" t="s">
        <v>5338</v>
      </c>
      <c r="E2941" s="821" t="s">
        <v>13201</v>
      </c>
      <c r="F2941" s="821"/>
      <c r="G2941" s="643" t="s">
        <v>38</v>
      </c>
      <c r="H2941" s="642">
        <v>7.6000000000000001E-6</v>
      </c>
      <c r="I2941" s="641">
        <v>15278.23</v>
      </c>
      <c r="J2941" s="641">
        <v>0.11</v>
      </c>
    </row>
    <row r="2942" spans="1:10" ht="25.5" x14ac:dyDescent="0.2">
      <c r="A2942" s="640"/>
      <c r="B2942" s="640"/>
      <c r="C2942" s="640"/>
      <c r="D2942" s="640"/>
      <c r="E2942" s="640" t="s">
        <v>13209</v>
      </c>
      <c r="F2942" s="639">
        <v>0</v>
      </c>
      <c r="G2942" s="640" t="s">
        <v>13210</v>
      </c>
      <c r="H2942" s="639">
        <v>0</v>
      </c>
      <c r="I2942" s="640" t="s">
        <v>13211</v>
      </c>
      <c r="J2942" s="639">
        <v>0</v>
      </c>
    </row>
    <row r="2943" spans="1:10" ht="15" thickBot="1" x14ac:dyDescent="0.25">
      <c r="A2943" s="640"/>
      <c r="B2943" s="640"/>
      <c r="C2943" s="640"/>
      <c r="D2943" s="640"/>
      <c r="E2943" s="640" t="s">
        <v>13212</v>
      </c>
      <c r="F2943" s="639">
        <v>0.03</v>
      </c>
      <c r="G2943" s="640"/>
      <c r="H2943" s="822" t="s">
        <v>13213</v>
      </c>
      <c r="I2943" s="822"/>
      <c r="J2943" s="639">
        <v>0.14000000000000001</v>
      </c>
    </row>
    <row r="2944" spans="1:10" ht="0.95" customHeight="1" thickTop="1" x14ac:dyDescent="0.2">
      <c r="A2944" s="638"/>
      <c r="B2944" s="638"/>
      <c r="C2944" s="638"/>
      <c r="D2944" s="638"/>
      <c r="E2944" s="638"/>
      <c r="F2944" s="638"/>
      <c r="G2944" s="638"/>
      <c r="H2944" s="638"/>
      <c r="I2944" s="638"/>
      <c r="J2944" s="638"/>
    </row>
    <row r="2945" spans="1:10" ht="18" customHeight="1" x14ac:dyDescent="0.2">
      <c r="A2945" s="658"/>
      <c r="B2945" s="656" t="s">
        <v>13186</v>
      </c>
      <c r="C2945" s="658" t="s">
        <v>13187</v>
      </c>
      <c r="D2945" s="658" t="s">
        <v>13188</v>
      </c>
      <c r="E2945" s="823" t="s">
        <v>13189</v>
      </c>
      <c r="F2945" s="823"/>
      <c r="G2945" s="657" t="s">
        <v>13190</v>
      </c>
      <c r="H2945" s="656" t="s">
        <v>13191</v>
      </c>
      <c r="I2945" s="656" t="s">
        <v>13192</v>
      </c>
      <c r="J2945" s="656" t="s">
        <v>13193</v>
      </c>
    </row>
    <row r="2946" spans="1:10" ht="48" customHeight="1" x14ac:dyDescent="0.2">
      <c r="A2946" s="654" t="s">
        <v>13194</v>
      </c>
      <c r="B2946" s="655" t="s">
        <v>14149</v>
      </c>
      <c r="C2946" s="654" t="s">
        <v>7</v>
      </c>
      <c r="D2946" s="654" t="s">
        <v>1362</v>
      </c>
      <c r="E2946" s="824" t="s">
        <v>13272</v>
      </c>
      <c r="F2946" s="824"/>
      <c r="G2946" s="653" t="s">
        <v>23</v>
      </c>
      <c r="H2946" s="652">
        <v>1</v>
      </c>
      <c r="I2946" s="651">
        <v>0.91</v>
      </c>
      <c r="J2946" s="651">
        <v>0.91</v>
      </c>
    </row>
    <row r="2947" spans="1:10" ht="36" customHeight="1" x14ac:dyDescent="0.2">
      <c r="A2947" s="644" t="s">
        <v>13199</v>
      </c>
      <c r="B2947" s="645" t="s">
        <v>14151</v>
      </c>
      <c r="C2947" s="644" t="s">
        <v>7</v>
      </c>
      <c r="D2947" s="644" t="s">
        <v>5338</v>
      </c>
      <c r="E2947" s="821" t="s">
        <v>13201</v>
      </c>
      <c r="F2947" s="821"/>
      <c r="G2947" s="643" t="s">
        <v>38</v>
      </c>
      <c r="H2947" s="642">
        <v>6.0000000000000002E-5</v>
      </c>
      <c r="I2947" s="641">
        <v>15278.23</v>
      </c>
      <c r="J2947" s="641">
        <v>0.91</v>
      </c>
    </row>
    <row r="2948" spans="1:10" ht="25.5" x14ac:dyDescent="0.2">
      <c r="A2948" s="640"/>
      <c r="B2948" s="640"/>
      <c r="C2948" s="640"/>
      <c r="D2948" s="640"/>
      <c r="E2948" s="640" t="s">
        <v>13209</v>
      </c>
      <c r="F2948" s="639">
        <v>0</v>
      </c>
      <c r="G2948" s="640" t="s">
        <v>13210</v>
      </c>
      <c r="H2948" s="639">
        <v>0</v>
      </c>
      <c r="I2948" s="640" t="s">
        <v>13211</v>
      </c>
      <c r="J2948" s="639">
        <v>0</v>
      </c>
    </row>
    <row r="2949" spans="1:10" ht="15" thickBot="1" x14ac:dyDescent="0.25">
      <c r="A2949" s="640"/>
      <c r="B2949" s="640"/>
      <c r="C2949" s="640"/>
      <c r="D2949" s="640"/>
      <c r="E2949" s="640" t="s">
        <v>13212</v>
      </c>
      <c r="F2949" s="639">
        <v>0.25</v>
      </c>
      <c r="G2949" s="640"/>
      <c r="H2949" s="822" t="s">
        <v>13213</v>
      </c>
      <c r="I2949" s="822"/>
      <c r="J2949" s="639">
        <v>1.1599999999999999</v>
      </c>
    </row>
    <row r="2950" spans="1:10" ht="0.95" customHeight="1" thickTop="1" x14ac:dyDescent="0.2">
      <c r="A2950" s="638"/>
      <c r="B2950" s="638"/>
      <c r="C2950" s="638"/>
      <c r="D2950" s="638"/>
      <c r="E2950" s="638"/>
      <c r="F2950" s="638"/>
      <c r="G2950" s="638"/>
      <c r="H2950" s="638"/>
      <c r="I2950" s="638"/>
      <c r="J2950" s="638"/>
    </row>
    <row r="2951" spans="1:10" ht="18" customHeight="1" x14ac:dyDescent="0.2">
      <c r="A2951" s="658"/>
      <c r="B2951" s="656" t="s">
        <v>13186</v>
      </c>
      <c r="C2951" s="658" t="s">
        <v>13187</v>
      </c>
      <c r="D2951" s="658" t="s">
        <v>13188</v>
      </c>
      <c r="E2951" s="823" t="s">
        <v>13189</v>
      </c>
      <c r="F2951" s="823"/>
      <c r="G2951" s="657" t="s">
        <v>13190</v>
      </c>
      <c r="H2951" s="656" t="s">
        <v>13191</v>
      </c>
      <c r="I2951" s="656" t="s">
        <v>13192</v>
      </c>
      <c r="J2951" s="656" t="s">
        <v>13193</v>
      </c>
    </row>
    <row r="2952" spans="1:10" ht="48" customHeight="1" x14ac:dyDescent="0.2">
      <c r="A2952" s="654" t="s">
        <v>13194</v>
      </c>
      <c r="B2952" s="655" t="s">
        <v>14150</v>
      </c>
      <c r="C2952" s="654" t="s">
        <v>7</v>
      </c>
      <c r="D2952" s="654" t="s">
        <v>1363</v>
      </c>
      <c r="E2952" s="824" t="s">
        <v>13272</v>
      </c>
      <c r="F2952" s="824"/>
      <c r="G2952" s="653" t="s">
        <v>23</v>
      </c>
      <c r="H2952" s="652">
        <v>1</v>
      </c>
      <c r="I2952" s="651">
        <v>2.0499999999999998</v>
      </c>
      <c r="J2952" s="651">
        <v>2.0499999999999998</v>
      </c>
    </row>
    <row r="2953" spans="1:10" ht="24" customHeight="1" x14ac:dyDescent="0.2">
      <c r="A2953" s="644" t="s">
        <v>13199</v>
      </c>
      <c r="B2953" s="645" t="s">
        <v>14145</v>
      </c>
      <c r="C2953" s="644" t="s">
        <v>7</v>
      </c>
      <c r="D2953" s="644" t="s">
        <v>6701</v>
      </c>
      <c r="E2953" s="821" t="s">
        <v>13220</v>
      </c>
      <c r="F2953" s="821"/>
      <c r="G2953" s="643" t="s">
        <v>14146</v>
      </c>
      <c r="H2953" s="642">
        <v>2.5</v>
      </c>
      <c r="I2953" s="641">
        <v>0.82</v>
      </c>
      <c r="J2953" s="641">
        <v>2.0499999999999998</v>
      </c>
    </row>
    <row r="2954" spans="1:10" ht="25.5" x14ac:dyDescent="0.2">
      <c r="A2954" s="640"/>
      <c r="B2954" s="640"/>
      <c r="C2954" s="640"/>
      <c r="D2954" s="640"/>
      <c r="E2954" s="640" t="s">
        <v>13209</v>
      </c>
      <c r="F2954" s="639">
        <v>0</v>
      </c>
      <c r="G2954" s="640" t="s">
        <v>13210</v>
      </c>
      <c r="H2954" s="639">
        <v>0</v>
      </c>
      <c r="I2954" s="640" t="s">
        <v>13211</v>
      </c>
      <c r="J2954" s="639">
        <v>0</v>
      </c>
    </row>
    <row r="2955" spans="1:10" ht="15" thickBot="1" x14ac:dyDescent="0.25">
      <c r="A2955" s="640"/>
      <c r="B2955" s="640"/>
      <c r="C2955" s="640"/>
      <c r="D2955" s="640"/>
      <c r="E2955" s="640" t="s">
        <v>13212</v>
      </c>
      <c r="F2955" s="639">
        <v>0.56999999999999995</v>
      </c>
      <c r="G2955" s="640"/>
      <c r="H2955" s="822" t="s">
        <v>13213</v>
      </c>
      <c r="I2955" s="822"/>
      <c r="J2955" s="639">
        <v>2.62</v>
      </c>
    </row>
    <row r="2956" spans="1:10" ht="0.95" customHeight="1" thickTop="1" x14ac:dyDescent="0.2">
      <c r="A2956" s="638"/>
      <c r="B2956" s="638"/>
      <c r="C2956" s="638"/>
      <c r="D2956" s="638"/>
      <c r="E2956" s="638"/>
      <c r="F2956" s="638"/>
      <c r="G2956" s="638"/>
      <c r="H2956" s="638"/>
      <c r="I2956" s="638"/>
      <c r="J2956" s="638"/>
    </row>
    <row r="2957" spans="1:10" ht="18" customHeight="1" x14ac:dyDescent="0.2">
      <c r="A2957" s="658"/>
      <c r="B2957" s="656" t="s">
        <v>13186</v>
      </c>
      <c r="C2957" s="658" t="s">
        <v>13187</v>
      </c>
      <c r="D2957" s="658" t="s">
        <v>13188</v>
      </c>
      <c r="E2957" s="823" t="s">
        <v>13189</v>
      </c>
      <c r="F2957" s="823"/>
      <c r="G2957" s="657" t="s">
        <v>13190</v>
      </c>
      <c r="H2957" s="656" t="s">
        <v>13191</v>
      </c>
      <c r="I2957" s="656" t="s">
        <v>13192</v>
      </c>
      <c r="J2957" s="656" t="s">
        <v>13193</v>
      </c>
    </row>
    <row r="2958" spans="1:10" ht="60" customHeight="1" x14ac:dyDescent="0.2">
      <c r="A2958" s="654" t="s">
        <v>13194</v>
      </c>
      <c r="B2958" s="655" t="s">
        <v>14074</v>
      </c>
      <c r="C2958" s="654" t="s">
        <v>7</v>
      </c>
      <c r="D2958" s="654" t="s">
        <v>2137</v>
      </c>
      <c r="E2958" s="824" t="s">
        <v>13272</v>
      </c>
      <c r="F2958" s="824"/>
      <c r="G2958" s="653" t="s">
        <v>67</v>
      </c>
      <c r="H2958" s="652">
        <v>1</v>
      </c>
      <c r="I2958" s="651">
        <v>32.83</v>
      </c>
      <c r="J2958" s="651">
        <v>32.83</v>
      </c>
    </row>
    <row r="2959" spans="1:10" ht="60" customHeight="1" x14ac:dyDescent="0.2">
      <c r="A2959" s="649" t="s">
        <v>13197</v>
      </c>
      <c r="B2959" s="650" t="s">
        <v>14152</v>
      </c>
      <c r="C2959" s="649" t="s">
        <v>7</v>
      </c>
      <c r="D2959" s="649" t="s">
        <v>2132</v>
      </c>
      <c r="E2959" s="825" t="s">
        <v>13272</v>
      </c>
      <c r="F2959" s="825"/>
      <c r="G2959" s="648" t="s">
        <v>23</v>
      </c>
      <c r="H2959" s="647">
        <v>1</v>
      </c>
      <c r="I2959" s="646">
        <v>2.98</v>
      </c>
      <c r="J2959" s="646">
        <v>2.98</v>
      </c>
    </row>
    <row r="2960" spans="1:10" ht="60" customHeight="1" x14ac:dyDescent="0.2">
      <c r="A2960" s="649" t="s">
        <v>13197</v>
      </c>
      <c r="B2960" s="650" t="s">
        <v>14153</v>
      </c>
      <c r="C2960" s="649" t="s">
        <v>7</v>
      </c>
      <c r="D2960" s="649" t="s">
        <v>2133</v>
      </c>
      <c r="E2960" s="825" t="s">
        <v>13272</v>
      </c>
      <c r="F2960" s="825"/>
      <c r="G2960" s="648" t="s">
        <v>23</v>
      </c>
      <c r="H2960" s="647">
        <v>1</v>
      </c>
      <c r="I2960" s="646">
        <v>1.1599999999999999</v>
      </c>
      <c r="J2960" s="646">
        <v>1.1599999999999999</v>
      </c>
    </row>
    <row r="2961" spans="1:10" ht="60" customHeight="1" x14ac:dyDescent="0.2">
      <c r="A2961" s="649" t="s">
        <v>13197</v>
      </c>
      <c r="B2961" s="650" t="s">
        <v>14154</v>
      </c>
      <c r="C2961" s="649" t="s">
        <v>7</v>
      </c>
      <c r="D2961" s="649" t="s">
        <v>2131</v>
      </c>
      <c r="E2961" s="825" t="s">
        <v>13272</v>
      </c>
      <c r="F2961" s="825"/>
      <c r="G2961" s="648" t="s">
        <v>23</v>
      </c>
      <c r="H2961" s="647">
        <v>1</v>
      </c>
      <c r="I2961" s="646">
        <v>16.16</v>
      </c>
      <c r="J2961" s="646">
        <v>16.16</v>
      </c>
    </row>
    <row r="2962" spans="1:10" ht="24" customHeight="1" x14ac:dyDescent="0.2">
      <c r="A2962" s="649" t="s">
        <v>13197</v>
      </c>
      <c r="B2962" s="650" t="s">
        <v>14155</v>
      </c>
      <c r="C2962" s="649" t="s">
        <v>7</v>
      </c>
      <c r="D2962" s="649" t="s">
        <v>196</v>
      </c>
      <c r="E2962" s="825" t="s">
        <v>13196</v>
      </c>
      <c r="F2962" s="825"/>
      <c r="G2962" s="648" t="s">
        <v>23</v>
      </c>
      <c r="H2962" s="647">
        <v>1</v>
      </c>
      <c r="I2962" s="646">
        <v>12.53</v>
      </c>
      <c r="J2962" s="646">
        <v>12.53</v>
      </c>
    </row>
    <row r="2963" spans="1:10" ht="25.5" x14ac:dyDescent="0.2">
      <c r="A2963" s="640"/>
      <c r="B2963" s="640"/>
      <c r="C2963" s="640"/>
      <c r="D2963" s="640"/>
      <c r="E2963" s="640" t="s">
        <v>13209</v>
      </c>
      <c r="F2963" s="639">
        <v>5.2211235</v>
      </c>
      <c r="G2963" s="640" t="s">
        <v>13210</v>
      </c>
      <c r="H2963" s="639">
        <v>4.3899999999999997</v>
      </c>
      <c r="I2963" s="640" t="s">
        <v>13211</v>
      </c>
      <c r="J2963" s="639">
        <v>9.61</v>
      </c>
    </row>
    <row r="2964" spans="1:10" ht="15" thickBot="1" x14ac:dyDescent="0.25">
      <c r="A2964" s="640"/>
      <c r="B2964" s="640"/>
      <c r="C2964" s="640"/>
      <c r="D2964" s="640"/>
      <c r="E2964" s="640" t="s">
        <v>13212</v>
      </c>
      <c r="F2964" s="639">
        <v>9.27</v>
      </c>
      <c r="G2964" s="640"/>
      <c r="H2964" s="822" t="s">
        <v>13213</v>
      </c>
      <c r="I2964" s="822"/>
      <c r="J2964" s="639">
        <v>42.1</v>
      </c>
    </row>
    <row r="2965" spans="1:10" ht="0.95" customHeight="1" thickTop="1" x14ac:dyDescent="0.2">
      <c r="A2965" s="638"/>
      <c r="B2965" s="638"/>
      <c r="C2965" s="638"/>
      <c r="D2965" s="638"/>
      <c r="E2965" s="638"/>
      <c r="F2965" s="638"/>
      <c r="G2965" s="638"/>
      <c r="H2965" s="638"/>
      <c r="I2965" s="638"/>
      <c r="J2965" s="638"/>
    </row>
    <row r="2966" spans="1:10" ht="18" customHeight="1" x14ac:dyDescent="0.2">
      <c r="A2966" s="658"/>
      <c r="B2966" s="656" t="s">
        <v>13186</v>
      </c>
      <c r="C2966" s="658" t="s">
        <v>13187</v>
      </c>
      <c r="D2966" s="658" t="s">
        <v>13188</v>
      </c>
      <c r="E2966" s="823" t="s">
        <v>13189</v>
      </c>
      <c r="F2966" s="823"/>
      <c r="G2966" s="657" t="s">
        <v>13190</v>
      </c>
      <c r="H2966" s="656" t="s">
        <v>13191</v>
      </c>
      <c r="I2966" s="656" t="s">
        <v>13192</v>
      </c>
      <c r="J2966" s="656" t="s">
        <v>13193</v>
      </c>
    </row>
    <row r="2967" spans="1:10" ht="60" customHeight="1" x14ac:dyDescent="0.2">
      <c r="A2967" s="654" t="s">
        <v>13194</v>
      </c>
      <c r="B2967" s="655" t="s">
        <v>14075</v>
      </c>
      <c r="C2967" s="654" t="s">
        <v>7</v>
      </c>
      <c r="D2967" s="654" t="s">
        <v>2136</v>
      </c>
      <c r="E2967" s="824" t="s">
        <v>13272</v>
      </c>
      <c r="F2967" s="824"/>
      <c r="G2967" s="653" t="s">
        <v>50</v>
      </c>
      <c r="H2967" s="652">
        <v>1</v>
      </c>
      <c r="I2967" s="651">
        <v>154.85</v>
      </c>
      <c r="J2967" s="651">
        <v>154.85</v>
      </c>
    </row>
    <row r="2968" spans="1:10" ht="60" customHeight="1" x14ac:dyDescent="0.2">
      <c r="A2968" s="649" t="s">
        <v>13197</v>
      </c>
      <c r="B2968" s="650" t="s">
        <v>14152</v>
      </c>
      <c r="C2968" s="649" t="s">
        <v>7</v>
      </c>
      <c r="D2968" s="649" t="s">
        <v>2132</v>
      </c>
      <c r="E2968" s="825" t="s">
        <v>13272</v>
      </c>
      <c r="F2968" s="825"/>
      <c r="G2968" s="648" t="s">
        <v>23</v>
      </c>
      <c r="H2968" s="647">
        <v>1</v>
      </c>
      <c r="I2968" s="646">
        <v>2.98</v>
      </c>
      <c r="J2968" s="646">
        <v>2.98</v>
      </c>
    </row>
    <row r="2969" spans="1:10" ht="60" customHeight="1" x14ac:dyDescent="0.2">
      <c r="A2969" s="649" t="s">
        <v>13197</v>
      </c>
      <c r="B2969" s="650" t="s">
        <v>14153</v>
      </c>
      <c r="C2969" s="649" t="s">
        <v>7</v>
      </c>
      <c r="D2969" s="649" t="s">
        <v>2133</v>
      </c>
      <c r="E2969" s="825" t="s">
        <v>13272</v>
      </c>
      <c r="F2969" s="825"/>
      <c r="G2969" s="648" t="s">
        <v>23</v>
      </c>
      <c r="H2969" s="647">
        <v>1</v>
      </c>
      <c r="I2969" s="646">
        <v>1.1599999999999999</v>
      </c>
      <c r="J2969" s="646">
        <v>1.1599999999999999</v>
      </c>
    </row>
    <row r="2970" spans="1:10" ht="60" customHeight="1" x14ac:dyDescent="0.2">
      <c r="A2970" s="649" t="s">
        <v>13197</v>
      </c>
      <c r="B2970" s="650" t="s">
        <v>14156</v>
      </c>
      <c r="C2970" s="649" t="s">
        <v>7</v>
      </c>
      <c r="D2970" s="649" t="s">
        <v>2134</v>
      </c>
      <c r="E2970" s="825" t="s">
        <v>13272</v>
      </c>
      <c r="F2970" s="825"/>
      <c r="G2970" s="648" t="s">
        <v>23</v>
      </c>
      <c r="H2970" s="647">
        <v>1</v>
      </c>
      <c r="I2970" s="646">
        <v>30.31</v>
      </c>
      <c r="J2970" s="646">
        <v>30.31</v>
      </c>
    </row>
    <row r="2971" spans="1:10" ht="60" customHeight="1" x14ac:dyDescent="0.2">
      <c r="A2971" s="649" t="s">
        <v>13197</v>
      </c>
      <c r="B2971" s="650" t="s">
        <v>14157</v>
      </c>
      <c r="C2971" s="649" t="s">
        <v>7</v>
      </c>
      <c r="D2971" s="649" t="s">
        <v>2135</v>
      </c>
      <c r="E2971" s="825" t="s">
        <v>13272</v>
      </c>
      <c r="F2971" s="825"/>
      <c r="G2971" s="648" t="s">
        <v>23</v>
      </c>
      <c r="H2971" s="647">
        <v>1</v>
      </c>
      <c r="I2971" s="646">
        <v>91.71</v>
      </c>
      <c r="J2971" s="646">
        <v>91.71</v>
      </c>
    </row>
    <row r="2972" spans="1:10" ht="60" customHeight="1" x14ac:dyDescent="0.2">
      <c r="A2972" s="649" t="s">
        <v>13197</v>
      </c>
      <c r="B2972" s="650" t="s">
        <v>14154</v>
      </c>
      <c r="C2972" s="649" t="s">
        <v>7</v>
      </c>
      <c r="D2972" s="649" t="s">
        <v>2131</v>
      </c>
      <c r="E2972" s="825" t="s">
        <v>13272</v>
      </c>
      <c r="F2972" s="825"/>
      <c r="G2972" s="648" t="s">
        <v>23</v>
      </c>
      <c r="H2972" s="647">
        <v>1</v>
      </c>
      <c r="I2972" s="646">
        <v>16.16</v>
      </c>
      <c r="J2972" s="646">
        <v>16.16</v>
      </c>
    </row>
    <row r="2973" spans="1:10" ht="24" customHeight="1" x14ac:dyDescent="0.2">
      <c r="A2973" s="649" t="s">
        <v>13197</v>
      </c>
      <c r="B2973" s="650" t="s">
        <v>14155</v>
      </c>
      <c r="C2973" s="649" t="s">
        <v>7</v>
      </c>
      <c r="D2973" s="649" t="s">
        <v>196</v>
      </c>
      <c r="E2973" s="825" t="s">
        <v>13196</v>
      </c>
      <c r="F2973" s="825"/>
      <c r="G2973" s="648" t="s">
        <v>23</v>
      </c>
      <c r="H2973" s="647">
        <v>1</v>
      </c>
      <c r="I2973" s="646">
        <v>12.53</v>
      </c>
      <c r="J2973" s="646">
        <v>12.53</v>
      </c>
    </row>
    <row r="2974" spans="1:10" ht="25.5" x14ac:dyDescent="0.2">
      <c r="A2974" s="640"/>
      <c r="B2974" s="640"/>
      <c r="C2974" s="640"/>
      <c r="D2974" s="640"/>
      <c r="E2974" s="640" t="s">
        <v>13209</v>
      </c>
      <c r="F2974" s="639">
        <v>5.2211235</v>
      </c>
      <c r="G2974" s="640" t="s">
        <v>13210</v>
      </c>
      <c r="H2974" s="639">
        <v>4.3899999999999997</v>
      </c>
      <c r="I2974" s="640" t="s">
        <v>13211</v>
      </c>
      <c r="J2974" s="639">
        <v>9.61</v>
      </c>
    </row>
    <row r="2975" spans="1:10" ht="15" thickBot="1" x14ac:dyDescent="0.25">
      <c r="A2975" s="640"/>
      <c r="B2975" s="640"/>
      <c r="C2975" s="640"/>
      <c r="D2975" s="640"/>
      <c r="E2975" s="640" t="s">
        <v>13212</v>
      </c>
      <c r="F2975" s="639">
        <v>43.72</v>
      </c>
      <c r="G2975" s="640"/>
      <c r="H2975" s="822" t="s">
        <v>13213</v>
      </c>
      <c r="I2975" s="822"/>
      <c r="J2975" s="639">
        <v>198.57</v>
      </c>
    </row>
    <row r="2976" spans="1:10" ht="0.95" customHeight="1" thickTop="1" x14ac:dyDescent="0.2">
      <c r="A2976" s="638"/>
      <c r="B2976" s="638"/>
      <c r="C2976" s="638"/>
      <c r="D2976" s="638"/>
      <c r="E2976" s="638"/>
      <c r="F2976" s="638"/>
      <c r="G2976" s="638"/>
      <c r="H2976" s="638"/>
      <c r="I2976" s="638"/>
      <c r="J2976" s="638"/>
    </row>
    <row r="2977" spans="1:10" ht="18" customHeight="1" x14ac:dyDescent="0.2">
      <c r="A2977" s="658"/>
      <c r="B2977" s="656" t="s">
        <v>13186</v>
      </c>
      <c r="C2977" s="658" t="s">
        <v>13187</v>
      </c>
      <c r="D2977" s="658" t="s">
        <v>13188</v>
      </c>
      <c r="E2977" s="823" t="s">
        <v>13189</v>
      </c>
      <c r="F2977" s="823"/>
      <c r="G2977" s="657" t="s">
        <v>13190</v>
      </c>
      <c r="H2977" s="656" t="s">
        <v>13191</v>
      </c>
      <c r="I2977" s="656" t="s">
        <v>13192</v>
      </c>
      <c r="J2977" s="656" t="s">
        <v>13193</v>
      </c>
    </row>
    <row r="2978" spans="1:10" ht="60" customHeight="1" x14ac:dyDescent="0.2">
      <c r="A2978" s="654" t="s">
        <v>13194</v>
      </c>
      <c r="B2978" s="655" t="s">
        <v>14154</v>
      </c>
      <c r="C2978" s="654" t="s">
        <v>7</v>
      </c>
      <c r="D2978" s="654" t="s">
        <v>2131</v>
      </c>
      <c r="E2978" s="824" t="s">
        <v>13272</v>
      </c>
      <c r="F2978" s="824"/>
      <c r="G2978" s="653" t="s">
        <v>23</v>
      </c>
      <c r="H2978" s="652">
        <v>1</v>
      </c>
      <c r="I2978" s="651">
        <v>16.16</v>
      </c>
      <c r="J2978" s="651">
        <v>16.16</v>
      </c>
    </row>
    <row r="2979" spans="1:10" ht="24" customHeight="1" x14ac:dyDescent="0.2">
      <c r="A2979" s="644" t="s">
        <v>13199</v>
      </c>
      <c r="B2979" s="645" t="s">
        <v>14158</v>
      </c>
      <c r="C2979" s="644" t="s">
        <v>7</v>
      </c>
      <c r="D2979" s="644" t="s">
        <v>5678</v>
      </c>
      <c r="E2979" s="821" t="s">
        <v>13220</v>
      </c>
      <c r="F2979" s="821"/>
      <c r="G2979" s="643" t="s">
        <v>38</v>
      </c>
      <c r="H2979" s="642">
        <v>4.0000000000000003E-5</v>
      </c>
      <c r="I2979" s="641">
        <v>53627.62</v>
      </c>
      <c r="J2979" s="641">
        <v>2.14</v>
      </c>
    </row>
    <row r="2980" spans="1:10" ht="48" customHeight="1" x14ac:dyDescent="0.2">
      <c r="A2980" s="644" t="s">
        <v>13199</v>
      </c>
      <c r="B2980" s="645" t="s">
        <v>14159</v>
      </c>
      <c r="C2980" s="644" t="s">
        <v>7</v>
      </c>
      <c r="D2980" s="644" t="s">
        <v>5758</v>
      </c>
      <c r="E2980" s="821" t="s">
        <v>13201</v>
      </c>
      <c r="F2980" s="821"/>
      <c r="G2980" s="643" t="s">
        <v>38</v>
      </c>
      <c r="H2980" s="642">
        <v>4.0000000000000003E-5</v>
      </c>
      <c r="I2980" s="641">
        <v>350572.77</v>
      </c>
      <c r="J2980" s="641">
        <v>14.02</v>
      </c>
    </row>
    <row r="2981" spans="1:10" ht="25.5" x14ac:dyDescent="0.2">
      <c r="A2981" s="640"/>
      <c r="B2981" s="640"/>
      <c r="C2981" s="640"/>
      <c r="D2981" s="640"/>
      <c r="E2981" s="640" t="s">
        <v>13209</v>
      </c>
      <c r="F2981" s="639">
        <v>0</v>
      </c>
      <c r="G2981" s="640" t="s">
        <v>13210</v>
      </c>
      <c r="H2981" s="639">
        <v>0</v>
      </c>
      <c r="I2981" s="640" t="s">
        <v>13211</v>
      </c>
      <c r="J2981" s="639">
        <v>0</v>
      </c>
    </row>
    <row r="2982" spans="1:10" ht="15" thickBot="1" x14ac:dyDescent="0.25">
      <c r="A2982" s="640"/>
      <c r="B2982" s="640"/>
      <c r="C2982" s="640"/>
      <c r="D2982" s="640"/>
      <c r="E2982" s="640" t="s">
        <v>13212</v>
      </c>
      <c r="F2982" s="639">
        <v>4.5599999999999996</v>
      </c>
      <c r="G2982" s="640"/>
      <c r="H2982" s="822" t="s">
        <v>13213</v>
      </c>
      <c r="I2982" s="822"/>
      <c r="J2982" s="639">
        <v>20.72</v>
      </c>
    </row>
    <row r="2983" spans="1:10" ht="0.95" customHeight="1" thickTop="1" x14ac:dyDescent="0.2">
      <c r="A2983" s="638"/>
      <c r="B2983" s="638"/>
      <c r="C2983" s="638"/>
      <c r="D2983" s="638"/>
      <c r="E2983" s="638"/>
      <c r="F2983" s="638"/>
      <c r="G2983" s="638"/>
      <c r="H2983" s="638"/>
      <c r="I2983" s="638"/>
      <c r="J2983" s="638"/>
    </row>
    <row r="2984" spans="1:10" ht="18" customHeight="1" x14ac:dyDescent="0.2">
      <c r="A2984" s="658"/>
      <c r="B2984" s="656" t="s">
        <v>13186</v>
      </c>
      <c r="C2984" s="658" t="s">
        <v>13187</v>
      </c>
      <c r="D2984" s="658" t="s">
        <v>13188</v>
      </c>
      <c r="E2984" s="823" t="s">
        <v>13189</v>
      </c>
      <c r="F2984" s="823"/>
      <c r="G2984" s="657" t="s">
        <v>13190</v>
      </c>
      <c r="H2984" s="656" t="s">
        <v>13191</v>
      </c>
      <c r="I2984" s="656" t="s">
        <v>13192</v>
      </c>
      <c r="J2984" s="656" t="s">
        <v>13193</v>
      </c>
    </row>
    <row r="2985" spans="1:10" ht="60" customHeight="1" x14ac:dyDescent="0.2">
      <c r="A2985" s="654" t="s">
        <v>13194</v>
      </c>
      <c r="B2985" s="655" t="s">
        <v>14153</v>
      </c>
      <c r="C2985" s="654" t="s">
        <v>7</v>
      </c>
      <c r="D2985" s="654" t="s">
        <v>2133</v>
      </c>
      <c r="E2985" s="824" t="s">
        <v>13272</v>
      </c>
      <c r="F2985" s="824"/>
      <c r="G2985" s="653" t="s">
        <v>23</v>
      </c>
      <c r="H2985" s="652">
        <v>1</v>
      </c>
      <c r="I2985" s="651">
        <v>1.1599999999999999</v>
      </c>
      <c r="J2985" s="651">
        <v>1.1599999999999999</v>
      </c>
    </row>
    <row r="2986" spans="1:10" ht="24" customHeight="1" x14ac:dyDescent="0.2">
      <c r="A2986" s="644" t="s">
        <v>13199</v>
      </c>
      <c r="B2986" s="645" t="s">
        <v>14158</v>
      </c>
      <c r="C2986" s="644" t="s">
        <v>7</v>
      </c>
      <c r="D2986" s="644" t="s">
        <v>5678</v>
      </c>
      <c r="E2986" s="821" t="s">
        <v>13220</v>
      </c>
      <c r="F2986" s="821"/>
      <c r="G2986" s="643" t="s">
        <v>38</v>
      </c>
      <c r="H2986" s="642">
        <v>2.9000000000000002E-6</v>
      </c>
      <c r="I2986" s="641">
        <v>53627.62</v>
      </c>
      <c r="J2986" s="641">
        <v>0.15</v>
      </c>
    </row>
    <row r="2987" spans="1:10" ht="48" customHeight="1" x14ac:dyDescent="0.2">
      <c r="A2987" s="644" t="s">
        <v>13199</v>
      </c>
      <c r="B2987" s="645" t="s">
        <v>14159</v>
      </c>
      <c r="C2987" s="644" t="s">
        <v>7</v>
      </c>
      <c r="D2987" s="644" t="s">
        <v>5758</v>
      </c>
      <c r="E2987" s="821" t="s">
        <v>13201</v>
      </c>
      <c r="F2987" s="821"/>
      <c r="G2987" s="643" t="s">
        <v>38</v>
      </c>
      <c r="H2987" s="642">
        <v>2.9000000000000002E-6</v>
      </c>
      <c r="I2987" s="641">
        <v>350572.77</v>
      </c>
      <c r="J2987" s="641">
        <v>1.01</v>
      </c>
    </row>
    <row r="2988" spans="1:10" ht="25.5" x14ac:dyDescent="0.2">
      <c r="A2988" s="640"/>
      <c r="B2988" s="640"/>
      <c r="C2988" s="640"/>
      <c r="D2988" s="640"/>
      <c r="E2988" s="640" t="s">
        <v>13209</v>
      </c>
      <c r="F2988" s="639">
        <v>0</v>
      </c>
      <c r="G2988" s="640" t="s">
        <v>13210</v>
      </c>
      <c r="H2988" s="639">
        <v>0</v>
      </c>
      <c r="I2988" s="640" t="s">
        <v>13211</v>
      </c>
      <c r="J2988" s="639">
        <v>0</v>
      </c>
    </row>
    <row r="2989" spans="1:10" ht="15" thickBot="1" x14ac:dyDescent="0.25">
      <c r="A2989" s="640"/>
      <c r="B2989" s="640"/>
      <c r="C2989" s="640"/>
      <c r="D2989" s="640"/>
      <c r="E2989" s="640" t="s">
        <v>13212</v>
      </c>
      <c r="F2989" s="639">
        <v>0.32</v>
      </c>
      <c r="G2989" s="640"/>
      <c r="H2989" s="822" t="s">
        <v>13213</v>
      </c>
      <c r="I2989" s="822"/>
      <c r="J2989" s="639">
        <v>1.48</v>
      </c>
    </row>
    <row r="2990" spans="1:10" ht="0.95" customHeight="1" thickTop="1" x14ac:dyDescent="0.2">
      <c r="A2990" s="638"/>
      <c r="B2990" s="638"/>
      <c r="C2990" s="638"/>
      <c r="D2990" s="638"/>
      <c r="E2990" s="638"/>
      <c r="F2990" s="638"/>
      <c r="G2990" s="638"/>
      <c r="H2990" s="638"/>
      <c r="I2990" s="638"/>
      <c r="J2990" s="638"/>
    </row>
    <row r="2991" spans="1:10" ht="18" customHeight="1" x14ac:dyDescent="0.2">
      <c r="A2991" s="658"/>
      <c r="B2991" s="656" t="s">
        <v>13186</v>
      </c>
      <c r="C2991" s="658" t="s">
        <v>13187</v>
      </c>
      <c r="D2991" s="658" t="s">
        <v>13188</v>
      </c>
      <c r="E2991" s="823" t="s">
        <v>13189</v>
      </c>
      <c r="F2991" s="823"/>
      <c r="G2991" s="657" t="s">
        <v>13190</v>
      </c>
      <c r="H2991" s="656" t="s">
        <v>13191</v>
      </c>
      <c r="I2991" s="656" t="s">
        <v>13192</v>
      </c>
      <c r="J2991" s="656" t="s">
        <v>13193</v>
      </c>
    </row>
    <row r="2992" spans="1:10" ht="60" customHeight="1" x14ac:dyDescent="0.2">
      <c r="A2992" s="654" t="s">
        <v>13194</v>
      </c>
      <c r="B2992" s="655" t="s">
        <v>14152</v>
      </c>
      <c r="C2992" s="654" t="s">
        <v>7</v>
      </c>
      <c r="D2992" s="654" t="s">
        <v>2132</v>
      </c>
      <c r="E2992" s="824" t="s">
        <v>13272</v>
      </c>
      <c r="F2992" s="824"/>
      <c r="G2992" s="653" t="s">
        <v>23</v>
      </c>
      <c r="H2992" s="652">
        <v>1</v>
      </c>
      <c r="I2992" s="651">
        <v>2.98</v>
      </c>
      <c r="J2992" s="651">
        <v>2.98</v>
      </c>
    </row>
    <row r="2993" spans="1:10" ht="24" customHeight="1" x14ac:dyDescent="0.2">
      <c r="A2993" s="644" t="s">
        <v>13199</v>
      </c>
      <c r="B2993" s="645" t="s">
        <v>14158</v>
      </c>
      <c r="C2993" s="644" t="s">
        <v>7</v>
      </c>
      <c r="D2993" s="644" t="s">
        <v>5678</v>
      </c>
      <c r="E2993" s="821" t="s">
        <v>13220</v>
      </c>
      <c r="F2993" s="821"/>
      <c r="G2993" s="643" t="s">
        <v>38</v>
      </c>
      <c r="H2993" s="642">
        <v>7.4000000000000003E-6</v>
      </c>
      <c r="I2993" s="641">
        <v>53627.62</v>
      </c>
      <c r="J2993" s="641">
        <v>0.39</v>
      </c>
    </row>
    <row r="2994" spans="1:10" ht="48" customHeight="1" x14ac:dyDescent="0.2">
      <c r="A2994" s="644" t="s">
        <v>13199</v>
      </c>
      <c r="B2994" s="645" t="s">
        <v>14159</v>
      </c>
      <c r="C2994" s="644" t="s">
        <v>7</v>
      </c>
      <c r="D2994" s="644" t="s">
        <v>5758</v>
      </c>
      <c r="E2994" s="821" t="s">
        <v>13201</v>
      </c>
      <c r="F2994" s="821"/>
      <c r="G2994" s="643" t="s">
        <v>38</v>
      </c>
      <c r="H2994" s="642">
        <v>7.4000000000000003E-6</v>
      </c>
      <c r="I2994" s="641">
        <v>350572.77</v>
      </c>
      <c r="J2994" s="641">
        <v>2.59</v>
      </c>
    </row>
    <row r="2995" spans="1:10" ht="25.5" x14ac:dyDescent="0.2">
      <c r="A2995" s="640"/>
      <c r="B2995" s="640"/>
      <c r="C2995" s="640"/>
      <c r="D2995" s="640"/>
      <c r="E2995" s="640" t="s">
        <v>13209</v>
      </c>
      <c r="F2995" s="639">
        <v>0</v>
      </c>
      <c r="G2995" s="640" t="s">
        <v>13210</v>
      </c>
      <c r="H2995" s="639">
        <v>0</v>
      </c>
      <c r="I2995" s="640" t="s">
        <v>13211</v>
      </c>
      <c r="J2995" s="639">
        <v>0</v>
      </c>
    </row>
    <row r="2996" spans="1:10" ht="15" thickBot="1" x14ac:dyDescent="0.25">
      <c r="A2996" s="640"/>
      <c r="B2996" s="640"/>
      <c r="C2996" s="640"/>
      <c r="D2996" s="640"/>
      <c r="E2996" s="640" t="s">
        <v>13212</v>
      </c>
      <c r="F2996" s="639">
        <v>0.84</v>
      </c>
      <c r="G2996" s="640"/>
      <c r="H2996" s="822" t="s">
        <v>13213</v>
      </c>
      <c r="I2996" s="822"/>
      <c r="J2996" s="639">
        <v>3.82</v>
      </c>
    </row>
    <row r="2997" spans="1:10" ht="0.95" customHeight="1" thickTop="1" x14ac:dyDescent="0.2">
      <c r="A2997" s="638"/>
      <c r="B2997" s="638"/>
      <c r="C2997" s="638"/>
      <c r="D2997" s="638"/>
      <c r="E2997" s="638"/>
      <c r="F2997" s="638"/>
      <c r="G2997" s="638"/>
      <c r="H2997" s="638"/>
      <c r="I2997" s="638"/>
      <c r="J2997" s="638"/>
    </row>
    <row r="2998" spans="1:10" ht="18" customHeight="1" x14ac:dyDescent="0.2">
      <c r="A2998" s="658"/>
      <c r="B2998" s="656" t="s">
        <v>13186</v>
      </c>
      <c r="C2998" s="658" t="s">
        <v>13187</v>
      </c>
      <c r="D2998" s="658" t="s">
        <v>13188</v>
      </c>
      <c r="E2998" s="823" t="s">
        <v>13189</v>
      </c>
      <c r="F2998" s="823"/>
      <c r="G2998" s="657" t="s">
        <v>13190</v>
      </c>
      <c r="H2998" s="656" t="s">
        <v>13191</v>
      </c>
      <c r="I2998" s="656" t="s">
        <v>13192</v>
      </c>
      <c r="J2998" s="656" t="s">
        <v>13193</v>
      </c>
    </row>
    <row r="2999" spans="1:10" ht="60" customHeight="1" x14ac:dyDescent="0.2">
      <c r="A2999" s="654" t="s">
        <v>13194</v>
      </c>
      <c r="B2999" s="655" t="s">
        <v>14156</v>
      </c>
      <c r="C2999" s="654" t="s">
        <v>7</v>
      </c>
      <c r="D2999" s="654" t="s">
        <v>2134</v>
      </c>
      <c r="E2999" s="824" t="s">
        <v>13272</v>
      </c>
      <c r="F2999" s="824"/>
      <c r="G2999" s="653" t="s">
        <v>23</v>
      </c>
      <c r="H2999" s="652">
        <v>1</v>
      </c>
      <c r="I2999" s="651">
        <v>30.31</v>
      </c>
      <c r="J2999" s="651">
        <v>30.31</v>
      </c>
    </row>
    <row r="3000" spans="1:10" ht="24" customHeight="1" x14ac:dyDescent="0.2">
      <c r="A3000" s="644" t="s">
        <v>13199</v>
      </c>
      <c r="B3000" s="645" t="s">
        <v>14158</v>
      </c>
      <c r="C3000" s="644" t="s">
        <v>7</v>
      </c>
      <c r="D3000" s="644" t="s">
        <v>5678</v>
      </c>
      <c r="E3000" s="821" t="s">
        <v>13220</v>
      </c>
      <c r="F3000" s="821"/>
      <c r="G3000" s="643" t="s">
        <v>38</v>
      </c>
      <c r="H3000" s="642">
        <v>7.4999999999999993E-5</v>
      </c>
      <c r="I3000" s="641">
        <v>53627.62</v>
      </c>
      <c r="J3000" s="641">
        <v>4.0199999999999996</v>
      </c>
    </row>
    <row r="3001" spans="1:10" ht="48" customHeight="1" x14ac:dyDescent="0.2">
      <c r="A3001" s="644" t="s">
        <v>13199</v>
      </c>
      <c r="B3001" s="645" t="s">
        <v>14159</v>
      </c>
      <c r="C3001" s="644" t="s">
        <v>7</v>
      </c>
      <c r="D3001" s="644" t="s">
        <v>5758</v>
      </c>
      <c r="E3001" s="821" t="s">
        <v>13201</v>
      </c>
      <c r="F3001" s="821"/>
      <c r="G3001" s="643" t="s">
        <v>38</v>
      </c>
      <c r="H3001" s="642">
        <v>7.4999999999999993E-5</v>
      </c>
      <c r="I3001" s="641">
        <v>350572.77</v>
      </c>
      <c r="J3001" s="641">
        <v>26.29</v>
      </c>
    </row>
    <row r="3002" spans="1:10" ht="25.5" x14ac:dyDescent="0.2">
      <c r="A3002" s="640"/>
      <c r="B3002" s="640"/>
      <c r="C3002" s="640"/>
      <c r="D3002" s="640"/>
      <c r="E3002" s="640" t="s">
        <v>13209</v>
      </c>
      <c r="F3002" s="639">
        <v>0</v>
      </c>
      <c r="G3002" s="640" t="s">
        <v>13210</v>
      </c>
      <c r="H3002" s="639">
        <v>0</v>
      </c>
      <c r="I3002" s="640" t="s">
        <v>13211</v>
      </c>
      <c r="J3002" s="639">
        <v>0</v>
      </c>
    </row>
    <row r="3003" spans="1:10" ht="15" thickBot="1" x14ac:dyDescent="0.25">
      <c r="A3003" s="640"/>
      <c r="B3003" s="640"/>
      <c r="C3003" s="640"/>
      <c r="D3003" s="640"/>
      <c r="E3003" s="640" t="s">
        <v>13212</v>
      </c>
      <c r="F3003" s="639">
        <v>8.5500000000000007</v>
      </c>
      <c r="G3003" s="640"/>
      <c r="H3003" s="822" t="s">
        <v>13213</v>
      </c>
      <c r="I3003" s="822"/>
      <c r="J3003" s="639">
        <v>38.86</v>
      </c>
    </row>
    <row r="3004" spans="1:10" ht="0.95" customHeight="1" thickTop="1" x14ac:dyDescent="0.2">
      <c r="A3004" s="638"/>
      <c r="B3004" s="638"/>
      <c r="C3004" s="638"/>
      <c r="D3004" s="638"/>
      <c r="E3004" s="638"/>
      <c r="F3004" s="638"/>
      <c r="G3004" s="638"/>
      <c r="H3004" s="638"/>
      <c r="I3004" s="638"/>
      <c r="J3004" s="638"/>
    </row>
    <row r="3005" spans="1:10" ht="18" customHeight="1" x14ac:dyDescent="0.2">
      <c r="A3005" s="658"/>
      <c r="B3005" s="656" t="s">
        <v>13186</v>
      </c>
      <c r="C3005" s="658" t="s">
        <v>13187</v>
      </c>
      <c r="D3005" s="658" t="s">
        <v>13188</v>
      </c>
      <c r="E3005" s="823" t="s">
        <v>13189</v>
      </c>
      <c r="F3005" s="823"/>
      <c r="G3005" s="657" t="s">
        <v>13190</v>
      </c>
      <c r="H3005" s="656" t="s">
        <v>13191</v>
      </c>
      <c r="I3005" s="656" t="s">
        <v>13192</v>
      </c>
      <c r="J3005" s="656" t="s">
        <v>13193</v>
      </c>
    </row>
    <row r="3006" spans="1:10" ht="60" customHeight="1" x14ac:dyDescent="0.2">
      <c r="A3006" s="654" t="s">
        <v>13194</v>
      </c>
      <c r="B3006" s="655" t="s">
        <v>14157</v>
      </c>
      <c r="C3006" s="654" t="s">
        <v>7</v>
      </c>
      <c r="D3006" s="654" t="s">
        <v>2135</v>
      </c>
      <c r="E3006" s="824" t="s">
        <v>13272</v>
      </c>
      <c r="F3006" s="824"/>
      <c r="G3006" s="653" t="s">
        <v>23</v>
      </c>
      <c r="H3006" s="652">
        <v>1</v>
      </c>
      <c r="I3006" s="651">
        <v>91.71</v>
      </c>
      <c r="J3006" s="651">
        <v>91.71</v>
      </c>
    </row>
    <row r="3007" spans="1:10" ht="24" customHeight="1" x14ac:dyDescent="0.2">
      <c r="A3007" s="644" t="s">
        <v>13199</v>
      </c>
      <c r="B3007" s="645" t="s">
        <v>14160</v>
      </c>
      <c r="C3007" s="644" t="s">
        <v>7</v>
      </c>
      <c r="D3007" s="644" t="s">
        <v>7890</v>
      </c>
      <c r="E3007" s="821" t="s">
        <v>13220</v>
      </c>
      <c r="F3007" s="821"/>
      <c r="G3007" s="643" t="s">
        <v>64</v>
      </c>
      <c r="H3007" s="642">
        <v>23.7</v>
      </c>
      <c r="I3007" s="641">
        <v>3.87</v>
      </c>
      <c r="J3007" s="641">
        <v>91.71</v>
      </c>
    </row>
    <row r="3008" spans="1:10" ht="25.5" x14ac:dyDescent="0.2">
      <c r="A3008" s="640"/>
      <c r="B3008" s="640"/>
      <c r="C3008" s="640"/>
      <c r="D3008" s="640"/>
      <c r="E3008" s="640" t="s">
        <v>13209</v>
      </c>
      <c r="F3008" s="639">
        <v>0</v>
      </c>
      <c r="G3008" s="640" t="s">
        <v>13210</v>
      </c>
      <c r="H3008" s="639">
        <v>0</v>
      </c>
      <c r="I3008" s="640" t="s">
        <v>13211</v>
      </c>
      <c r="J3008" s="639">
        <v>0</v>
      </c>
    </row>
    <row r="3009" spans="1:10" ht="15" thickBot="1" x14ac:dyDescent="0.25">
      <c r="A3009" s="640"/>
      <c r="B3009" s="640"/>
      <c r="C3009" s="640"/>
      <c r="D3009" s="640"/>
      <c r="E3009" s="640" t="s">
        <v>13212</v>
      </c>
      <c r="F3009" s="639">
        <v>25.89</v>
      </c>
      <c r="G3009" s="640"/>
      <c r="H3009" s="822" t="s">
        <v>13213</v>
      </c>
      <c r="I3009" s="822"/>
      <c r="J3009" s="639">
        <v>117.6</v>
      </c>
    </row>
    <row r="3010" spans="1:10" ht="0.95" customHeight="1" thickTop="1" x14ac:dyDescent="0.2">
      <c r="A3010" s="638"/>
      <c r="B3010" s="638"/>
      <c r="C3010" s="638"/>
      <c r="D3010" s="638"/>
      <c r="E3010" s="638"/>
      <c r="F3010" s="638"/>
      <c r="G3010" s="638"/>
      <c r="H3010" s="638"/>
      <c r="I3010" s="638"/>
      <c r="J3010" s="638"/>
    </row>
    <row r="3011" spans="1:10" ht="18" customHeight="1" x14ac:dyDescent="0.2">
      <c r="A3011" s="658"/>
      <c r="B3011" s="656" t="s">
        <v>13186</v>
      </c>
      <c r="C3011" s="658" t="s">
        <v>13187</v>
      </c>
      <c r="D3011" s="658" t="s">
        <v>13188</v>
      </c>
      <c r="E3011" s="823" t="s">
        <v>13189</v>
      </c>
      <c r="F3011" s="823"/>
      <c r="G3011" s="657" t="s">
        <v>13190</v>
      </c>
      <c r="H3011" s="656" t="s">
        <v>13191</v>
      </c>
      <c r="I3011" s="656" t="s">
        <v>13192</v>
      </c>
      <c r="J3011" s="656" t="s">
        <v>13193</v>
      </c>
    </row>
    <row r="3012" spans="1:10" ht="48" customHeight="1" x14ac:dyDescent="0.2">
      <c r="A3012" s="654" t="s">
        <v>13194</v>
      </c>
      <c r="B3012" s="655" t="s">
        <v>13292</v>
      </c>
      <c r="C3012" s="654" t="s">
        <v>7</v>
      </c>
      <c r="D3012" s="654" t="s">
        <v>923</v>
      </c>
      <c r="E3012" s="824" t="s">
        <v>13272</v>
      </c>
      <c r="F3012" s="824"/>
      <c r="G3012" s="653" t="s">
        <v>67</v>
      </c>
      <c r="H3012" s="652">
        <v>1</v>
      </c>
      <c r="I3012" s="651">
        <v>29.66</v>
      </c>
      <c r="J3012" s="651">
        <v>29.66</v>
      </c>
    </row>
    <row r="3013" spans="1:10" ht="48" customHeight="1" x14ac:dyDescent="0.2">
      <c r="A3013" s="649" t="s">
        <v>13197</v>
      </c>
      <c r="B3013" s="650" t="s">
        <v>14161</v>
      </c>
      <c r="C3013" s="649" t="s">
        <v>7</v>
      </c>
      <c r="D3013" s="649" t="s">
        <v>891</v>
      </c>
      <c r="E3013" s="825" t="s">
        <v>13272</v>
      </c>
      <c r="F3013" s="825"/>
      <c r="G3013" s="648" t="s">
        <v>23</v>
      </c>
      <c r="H3013" s="647">
        <v>1</v>
      </c>
      <c r="I3013" s="646">
        <v>13.64</v>
      </c>
      <c r="J3013" s="646">
        <v>13.64</v>
      </c>
    </row>
    <row r="3014" spans="1:10" ht="48" customHeight="1" x14ac:dyDescent="0.2">
      <c r="A3014" s="649" t="s">
        <v>13197</v>
      </c>
      <c r="B3014" s="650" t="s">
        <v>14162</v>
      </c>
      <c r="C3014" s="649" t="s">
        <v>7</v>
      </c>
      <c r="D3014" s="649" t="s">
        <v>892</v>
      </c>
      <c r="E3014" s="825" t="s">
        <v>13272</v>
      </c>
      <c r="F3014" s="825"/>
      <c r="G3014" s="648" t="s">
        <v>23</v>
      </c>
      <c r="H3014" s="647">
        <v>1</v>
      </c>
      <c r="I3014" s="646">
        <v>2.5099999999999998</v>
      </c>
      <c r="J3014" s="646">
        <v>2.5099999999999998</v>
      </c>
    </row>
    <row r="3015" spans="1:10" ht="48" customHeight="1" x14ac:dyDescent="0.2">
      <c r="A3015" s="649" t="s">
        <v>13197</v>
      </c>
      <c r="B3015" s="650" t="s">
        <v>14163</v>
      </c>
      <c r="C3015" s="649" t="s">
        <v>7</v>
      </c>
      <c r="D3015" s="649" t="s">
        <v>2145</v>
      </c>
      <c r="E3015" s="825" t="s">
        <v>13272</v>
      </c>
      <c r="F3015" s="825"/>
      <c r="G3015" s="648" t="s">
        <v>23</v>
      </c>
      <c r="H3015" s="647">
        <v>1</v>
      </c>
      <c r="I3015" s="646">
        <v>0.98</v>
      </c>
      <c r="J3015" s="646">
        <v>0.98</v>
      </c>
    </row>
    <row r="3016" spans="1:10" ht="24" customHeight="1" x14ac:dyDescent="0.2">
      <c r="A3016" s="649" t="s">
        <v>13197</v>
      </c>
      <c r="B3016" s="650" t="s">
        <v>14155</v>
      </c>
      <c r="C3016" s="649" t="s">
        <v>7</v>
      </c>
      <c r="D3016" s="649" t="s">
        <v>196</v>
      </c>
      <c r="E3016" s="825" t="s">
        <v>13196</v>
      </c>
      <c r="F3016" s="825"/>
      <c r="G3016" s="648" t="s">
        <v>23</v>
      </c>
      <c r="H3016" s="647">
        <v>1</v>
      </c>
      <c r="I3016" s="646">
        <v>12.53</v>
      </c>
      <c r="J3016" s="646">
        <v>12.53</v>
      </c>
    </row>
    <row r="3017" spans="1:10" ht="25.5" x14ac:dyDescent="0.2">
      <c r="A3017" s="640"/>
      <c r="B3017" s="640"/>
      <c r="C3017" s="640"/>
      <c r="D3017" s="640"/>
      <c r="E3017" s="640" t="s">
        <v>13209</v>
      </c>
      <c r="F3017" s="639">
        <v>5.2211235</v>
      </c>
      <c r="G3017" s="640" t="s">
        <v>13210</v>
      </c>
      <c r="H3017" s="639">
        <v>4.3899999999999997</v>
      </c>
      <c r="I3017" s="640" t="s">
        <v>13211</v>
      </c>
      <c r="J3017" s="639">
        <v>9.61</v>
      </c>
    </row>
    <row r="3018" spans="1:10" ht="15" thickBot="1" x14ac:dyDescent="0.25">
      <c r="A3018" s="640"/>
      <c r="B3018" s="640"/>
      <c r="C3018" s="640"/>
      <c r="D3018" s="640"/>
      <c r="E3018" s="640" t="s">
        <v>13212</v>
      </c>
      <c r="F3018" s="639">
        <v>8.3699999999999992</v>
      </c>
      <c r="G3018" s="640"/>
      <c r="H3018" s="822" t="s">
        <v>13213</v>
      </c>
      <c r="I3018" s="822"/>
      <c r="J3018" s="639">
        <v>38.03</v>
      </c>
    </row>
    <row r="3019" spans="1:10" ht="0.95" customHeight="1" thickTop="1" x14ac:dyDescent="0.2">
      <c r="A3019" s="638"/>
      <c r="B3019" s="638"/>
      <c r="C3019" s="638"/>
      <c r="D3019" s="638"/>
      <c r="E3019" s="638"/>
      <c r="F3019" s="638"/>
      <c r="G3019" s="638"/>
      <c r="H3019" s="638"/>
      <c r="I3019" s="638"/>
      <c r="J3019" s="638"/>
    </row>
    <row r="3020" spans="1:10" ht="18" customHeight="1" x14ac:dyDescent="0.2">
      <c r="A3020" s="658"/>
      <c r="B3020" s="656" t="s">
        <v>13186</v>
      </c>
      <c r="C3020" s="658" t="s">
        <v>13187</v>
      </c>
      <c r="D3020" s="658" t="s">
        <v>13188</v>
      </c>
      <c r="E3020" s="823" t="s">
        <v>13189</v>
      </c>
      <c r="F3020" s="823"/>
      <c r="G3020" s="657" t="s">
        <v>13190</v>
      </c>
      <c r="H3020" s="656" t="s">
        <v>13191</v>
      </c>
      <c r="I3020" s="656" t="s">
        <v>13192</v>
      </c>
      <c r="J3020" s="656" t="s">
        <v>13193</v>
      </c>
    </row>
    <row r="3021" spans="1:10" ht="48" customHeight="1" x14ac:dyDescent="0.2">
      <c r="A3021" s="654" t="s">
        <v>13194</v>
      </c>
      <c r="B3021" s="655" t="s">
        <v>13290</v>
      </c>
      <c r="C3021" s="654" t="s">
        <v>7</v>
      </c>
      <c r="D3021" s="654" t="s">
        <v>922</v>
      </c>
      <c r="E3021" s="824" t="s">
        <v>13272</v>
      </c>
      <c r="F3021" s="824"/>
      <c r="G3021" s="653" t="s">
        <v>50</v>
      </c>
      <c r="H3021" s="652">
        <v>1</v>
      </c>
      <c r="I3021" s="651">
        <v>107.94</v>
      </c>
      <c r="J3021" s="651">
        <v>107.94</v>
      </c>
    </row>
    <row r="3022" spans="1:10" ht="48" customHeight="1" x14ac:dyDescent="0.2">
      <c r="A3022" s="649" t="s">
        <v>13197</v>
      </c>
      <c r="B3022" s="650" t="s">
        <v>14161</v>
      </c>
      <c r="C3022" s="649" t="s">
        <v>7</v>
      </c>
      <c r="D3022" s="649" t="s">
        <v>891</v>
      </c>
      <c r="E3022" s="825" t="s">
        <v>13272</v>
      </c>
      <c r="F3022" s="825"/>
      <c r="G3022" s="648" t="s">
        <v>23</v>
      </c>
      <c r="H3022" s="647">
        <v>1</v>
      </c>
      <c r="I3022" s="646">
        <v>13.64</v>
      </c>
      <c r="J3022" s="646">
        <v>13.64</v>
      </c>
    </row>
    <row r="3023" spans="1:10" ht="48" customHeight="1" x14ac:dyDescent="0.2">
      <c r="A3023" s="649" t="s">
        <v>13197</v>
      </c>
      <c r="B3023" s="650" t="s">
        <v>14164</v>
      </c>
      <c r="C3023" s="649" t="s">
        <v>7</v>
      </c>
      <c r="D3023" s="649" t="s">
        <v>893</v>
      </c>
      <c r="E3023" s="825" t="s">
        <v>13272</v>
      </c>
      <c r="F3023" s="825"/>
      <c r="G3023" s="648" t="s">
        <v>23</v>
      </c>
      <c r="H3023" s="647">
        <v>1</v>
      </c>
      <c r="I3023" s="646">
        <v>25.58</v>
      </c>
      <c r="J3023" s="646">
        <v>25.58</v>
      </c>
    </row>
    <row r="3024" spans="1:10" ht="48" customHeight="1" x14ac:dyDescent="0.2">
      <c r="A3024" s="649" t="s">
        <v>13197</v>
      </c>
      <c r="B3024" s="650" t="s">
        <v>14162</v>
      </c>
      <c r="C3024" s="649" t="s">
        <v>7</v>
      </c>
      <c r="D3024" s="649" t="s">
        <v>892</v>
      </c>
      <c r="E3024" s="825" t="s">
        <v>13272</v>
      </c>
      <c r="F3024" s="825"/>
      <c r="G3024" s="648" t="s">
        <v>23</v>
      </c>
      <c r="H3024" s="647">
        <v>1</v>
      </c>
      <c r="I3024" s="646">
        <v>2.5099999999999998</v>
      </c>
      <c r="J3024" s="646">
        <v>2.5099999999999998</v>
      </c>
    </row>
    <row r="3025" spans="1:10" ht="48" customHeight="1" x14ac:dyDescent="0.2">
      <c r="A3025" s="649" t="s">
        <v>13197</v>
      </c>
      <c r="B3025" s="650" t="s">
        <v>14165</v>
      </c>
      <c r="C3025" s="649" t="s">
        <v>7</v>
      </c>
      <c r="D3025" s="649" t="s">
        <v>894</v>
      </c>
      <c r="E3025" s="825" t="s">
        <v>13272</v>
      </c>
      <c r="F3025" s="825"/>
      <c r="G3025" s="648" t="s">
        <v>23</v>
      </c>
      <c r="H3025" s="647">
        <v>1</v>
      </c>
      <c r="I3025" s="646">
        <v>52.7</v>
      </c>
      <c r="J3025" s="646">
        <v>52.7</v>
      </c>
    </row>
    <row r="3026" spans="1:10" ht="48" customHeight="1" x14ac:dyDescent="0.2">
      <c r="A3026" s="649" t="s">
        <v>13197</v>
      </c>
      <c r="B3026" s="650" t="s">
        <v>14163</v>
      </c>
      <c r="C3026" s="649" t="s">
        <v>7</v>
      </c>
      <c r="D3026" s="649" t="s">
        <v>2145</v>
      </c>
      <c r="E3026" s="825" t="s">
        <v>13272</v>
      </c>
      <c r="F3026" s="825"/>
      <c r="G3026" s="648" t="s">
        <v>23</v>
      </c>
      <c r="H3026" s="647">
        <v>1</v>
      </c>
      <c r="I3026" s="646">
        <v>0.98</v>
      </c>
      <c r="J3026" s="646">
        <v>0.98</v>
      </c>
    </row>
    <row r="3027" spans="1:10" ht="24" customHeight="1" x14ac:dyDescent="0.2">
      <c r="A3027" s="649" t="s">
        <v>13197</v>
      </c>
      <c r="B3027" s="650" t="s">
        <v>14155</v>
      </c>
      <c r="C3027" s="649" t="s">
        <v>7</v>
      </c>
      <c r="D3027" s="649" t="s">
        <v>196</v>
      </c>
      <c r="E3027" s="825" t="s">
        <v>13196</v>
      </c>
      <c r="F3027" s="825"/>
      <c r="G3027" s="648" t="s">
        <v>23</v>
      </c>
      <c r="H3027" s="647">
        <v>1</v>
      </c>
      <c r="I3027" s="646">
        <v>12.53</v>
      </c>
      <c r="J3027" s="646">
        <v>12.53</v>
      </c>
    </row>
    <row r="3028" spans="1:10" ht="25.5" x14ac:dyDescent="0.2">
      <c r="A3028" s="640"/>
      <c r="B3028" s="640"/>
      <c r="C3028" s="640"/>
      <c r="D3028" s="640"/>
      <c r="E3028" s="640" t="s">
        <v>13209</v>
      </c>
      <c r="F3028" s="639">
        <v>5.2211235</v>
      </c>
      <c r="G3028" s="640" t="s">
        <v>13210</v>
      </c>
      <c r="H3028" s="639">
        <v>4.3899999999999997</v>
      </c>
      <c r="I3028" s="640" t="s">
        <v>13211</v>
      </c>
      <c r="J3028" s="639">
        <v>9.61</v>
      </c>
    </row>
    <row r="3029" spans="1:10" ht="15" thickBot="1" x14ac:dyDescent="0.25">
      <c r="A3029" s="640"/>
      <c r="B3029" s="640"/>
      <c r="C3029" s="640"/>
      <c r="D3029" s="640"/>
      <c r="E3029" s="640" t="s">
        <v>13212</v>
      </c>
      <c r="F3029" s="639">
        <v>30.48</v>
      </c>
      <c r="G3029" s="640"/>
      <c r="H3029" s="822" t="s">
        <v>13213</v>
      </c>
      <c r="I3029" s="822"/>
      <c r="J3029" s="639">
        <v>138.41999999999999</v>
      </c>
    </row>
    <row r="3030" spans="1:10" ht="0.95" customHeight="1" thickTop="1" x14ac:dyDescent="0.2">
      <c r="A3030" s="638"/>
      <c r="B3030" s="638"/>
      <c r="C3030" s="638"/>
      <c r="D3030" s="638"/>
      <c r="E3030" s="638"/>
      <c r="F3030" s="638"/>
      <c r="G3030" s="638"/>
      <c r="H3030" s="638"/>
      <c r="I3030" s="638"/>
      <c r="J3030" s="638"/>
    </row>
    <row r="3031" spans="1:10" ht="18" customHeight="1" x14ac:dyDescent="0.2">
      <c r="A3031" s="658"/>
      <c r="B3031" s="656" t="s">
        <v>13186</v>
      </c>
      <c r="C3031" s="658" t="s">
        <v>13187</v>
      </c>
      <c r="D3031" s="658" t="s">
        <v>13188</v>
      </c>
      <c r="E3031" s="823" t="s">
        <v>13189</v>
      </c>
      <c r="F3031" s="823"/>
      <c r="G3031" s="657" t="s">
        <v>13190</v>
      </c>
      <c r="H3031" s="656" t="s">
        <v>13191</v>
      </c>
      <c r="I3031" s="656" t="s">
        <v>13192</v>
      </c>
      <c r="J3031" s="656" t="s">
        <v>13193</v>
      </c>
    </row>
    <row r="3032" spans="1:10" ht="48" customHeight="1" x14ac:dyDescent="0.2">
      <c r="A3032" s="654" t="s">
        <v>13194</v>
      </c>
      <c r="B3032" s="655" t="s">
        <v>14161</v>
      </c>
      <c r="C3032" s="654" t="s">
        <v>7</v>
      </c>
      <c r="D3032" s="654" t="s">
        <v>891</v>
      </c>
      <c r="E3032" s="824" t="s">
        <v>13272</v>
      </c>
      <c r="F3032" s="824"/>
      <c r="G3032" s="653" t="s">
        <v>23</v>
      </c>
      <c r="H3032" s="652">
        <v>1</v>
      </c>
      <c r="I3032" s="651">
        <v>13.64</v>
      </c>
      <c r="J3032" s="651">
        <v>13.64</v>
      </c>
    </row>
    <row r="3033" spans="1:10" ht="24" customHeight="1" x14ac:dyDescent="0.2">
      <c r="A3033" s="644" t="s">
        <v>13199</v>
      </c>
      <c r="B3033" s="645" t="s">
        <v>14166</v>
      </c>
      <c r="C3033" s="644" t="s">
        <v>7</v>
      </c>
      <c r="D3033" s="644" t="s">
        <v>5680</v>
      </c>
      <c r="E3033" s="821" t="s">
        <v>13220</v>
      </c>
      <c r="F3033" s="821"/>
      <c r="G3033" s="643" t="s">
        <v>38</v>
      </c>
      <c r="H3033" s="642">
        <v>4.0000000000000003E-5</v>
      </c>
      <c r="I3033" s="641">
        <v>40209.79</v>
      </c>
      <c r="J3033" s="641">
        <v>1.6</v>
      </c>
    </row>
    <row r="3034" spans="1:10" ht="48" customHeight="1" x14ac:dyDescent="0.2">
      <c r="A3034" s="644" t="s">
        <v>13199</v>
      </c>
      <c r="B3034" s="645" t="s">
        <v>14167</v>
      </c>
      <c r="C3034" s="644" t="s">
        <v>7</v>
      </c>
      <c r="D3034" s="644" t="s">
        <v>5749</v>
      </c>
      <c r="E3034" s="821" t="s">
        <v>13201</v>
      </c>
      <c r="F3034" s="821"/>
      <c r="G3034" s="643" t="s">
        <v>38</v>
      </c>
      <c r="H3034" s="642">
        <v>4.0000000000000003E-5</v>
      </c>
      <c r="I3034" s="641">
        <v>301015.81</v>
      </c>
      <c r="J3034" s="641">
        <v>12.04</v>
      </c>
    </row>
    <row r="3035" spans="1:10" ht="25.5" x14ac:dyDescent="0.2">
      <c r="A3035" s="640"/>
      <c r="B3035" s="640"/>
      <c r="C3035" s="640"/>
      <c r="D3035" s="640"/>
      <c r="E3035" s="640" t="s">
        <v>13209</v>
      </c>
      <c r="F3035" s="639">
        <v>0</v>
      </c>
      <c r="G3035" s="640" t="s">
        <v>13210</v>
      </c>
      <c r="H3035" s="639">
        <v>0</v>
      </c>
      <c r="I3035" s="640" t="s">
        <v>13211</v>
      </c>
      <c r="J3035" s="639">
        <v>0</v>
      </c>
    </row>
    <row r="3036" spans="1:10" ht="15" thickBot="1" x14ac:dyDescent="0.25">
      <c r="A3036" s="640"/>
      <c r="B3036" s="640"/>
      <c r="C3036" s="640"/>
      <c r="D3036" s="640"/>
      <c r="E3036" s="640" t="s">
        <v>13212</v>
      </c>
      <c r="F3036" s="639">
        <v>3.85</v>
      </c>
      <c r="G3036" s="640"/>
      <c r="H3036" s="822" t="s">
        <v>13213</v>
      </c>
      <c r="I3036" s="822"/>
      <c r="J3036" s="639">
        <v>17.489999999999998</v>
      </c>
    </row>
    <row r="3037" spans="1:10" ht="0.95" customHeight="1" thickTop="1" x14ac:dyDescent="0.2">
      <c r="A3037" s="638"/>
      <c r="B3037" s="638"/>
      <c r="C3037" s="638"/>
      <c r="D3037" s="638"/>
      <c r="E3037" s="638"/>
      <c r="F3037" s="638"/>
      <c r="G3037" s="638"/>
      <c r="H3037" s="638"/>
      <c r="I3037" s="638"/>
      <c r="J3037" s="638"/>
    </row>
    <row r="3038" spans="1:10" ht="18" customHeight="1" x14ac:dyDescent="0.2">
      <c r="A3038" s="658"/>
      <c r="B3038" s="656" t="s">
        <v>13186</v>
      </c>
      <c r="C3038" s="658" t="s">
        <v>13187</v>
      </c>
      <c r="D3038" s="658" t="s">
        <v>13188</v>
      </c>
      <c r="E3038" s="823" t="s">
        <v>13189</v>
      </c>
      <c r="F3038" s="823"/>
      <c r="G3038" s="657" t="s">
        <v>13190</v>
      </c>
      <c r="H3038" s="656" t="s">
        <v>13191</v>
      </c>
      <c r="I3038" s="656" t="s">
        <v>13192</v>
      </c>
      <c r="J3038" s="656" t="s">
        <v>13193</v>
      </c>
    </row>
    <row r="3039" spans="1:10" ht="48" customHeight="1" x14ac:dyDescent="0.2">
      <c r="A3039" s="654" t="s">
        <v>13194</v>
      </c>
      <c r="B3039" s="655" t="s">
        <v>14163</v>
      </c>
      <c r="C3039" s="654" t="s">
        <v>7</v>
      </c>
      <c r="D3039" s="654" t="s">
        <v>2145</v>
      </c>
      <c r="E3039" s="824" t="s">
        <v>13272</v>
      </c>
      <c r="F3039" s="824"/>
      <c r="G3039" s="653" t="s">
        <v>23</v>
      </c>
      <c r="H3039" s="652">
        <v>1</v>
      </c>
      <c r="I3039" s="651">
        <v>0.98</v>
      </c>
      <c r="J3039" s="651">
        <v>0.98</v>
      </c>
    </row>
    <row r="3040" spans="1:10" ht="24" customHeight="1" x14ac:dyDescent="0.2">
      <c r="A3040" s="644" t="s">
        <v>13199</v>
      </c>
      <c r="B3040" s="645" t="s">
        <v>14166</v>
      </c>
      <c r="C3040" s="644" t="s">
        <v>7</v>
      </c>
      <c r="D3040" s="644" t="s">
        <v>5680</v>
      </c>
      <c r="E3040" s="821" t="s">
        <v>13220</v>
      </c>
      <c r="F3040" s="821"/>
      <c r="G3040" s="643" t="s">
        <v>38</v>
      </c>
      <c r="H3040" s="642">
        <v>2.9000000000000002E-6</v>
      </c>
      <c r="I3040" s="641">
        <v>40209.79</v>
      </c>
      <c r="J3040" s="641">
        <v>0.11</v>
      </c>
    </row>
    <row r="3041" spans="1:10" ht="48" customHeight="1" x14ac:dyDescent="0.2">
      <c r="A3041" s="644" t="s">
        <v>13199</v>
      </c>
      <c r="B3041" s="645" t="s">
        <v>14167</v>
      </c>
      <c r="C3041" s="644" t="s">
        <v>7</v>
      </c>
      <c r="D3041" s="644" t="s">
        <v>5749</v>
      </c>
      <c r="E3041" s="821" t="s">
        <v>13201</v>
      </c>
      <c r="F3041" s="821"/>
      <c r="G3041" s="643" t="s">
        <v>38</v>
      </c>
      <c r="H3041" s="642">
        <v>2.9000000000000002E-6</v>
      </c>
      <c r="I3041" s="641">
        <v>301015.81</v>
      </c>
      <c r="J3041" s="641">
        <v>0.87</v>
      </c>
    </row>
    <row r="3042" spans="1:10" ht="25.5" x14ac:dyDescent="0.2">
      <c r="A3042" s="640"/>
      <c r="B3042" s="640"/>
      <c r="C3042" s="640"/>
      <c r="D3042" s="640"/>
      <c r="E3042" s="640" t="s">
        <v>13209</v>
      </c>
      <c r="F3042" s="639">
        <v>0</v>
      </c>
      <c r="G3042" s="640" t="s">
        <v>13210</v>
      </c>
      <c r="H3042" s="639">
        <v>0</v>
      </c>
      <c r="I3042" s="640" t="s">
        <v>13211</v>
      </c>
      <c r="J3042" s="639">
        <v>0</v>
      </c>
    </row>
    <row r="3043" spans="1:10" ht="15" thickBot="1" x14ac:dyDescent="0.25">
      <c r="A3043" s="640"/>
      <c r="B3043" s="640"/>
      <c r="C3043" s="640"/>
      <c r="D3043" s="640"/>
      <c r="E3043" s="640" t="s">
        <v>13212</v>
      </c>
      <c r="F3043" s="639">
        <v>0.27</v>
      </c>
      <c r="G3043" s="640"/>
      <c r="H3043" s="822" t="s">
        <v>13213</v>
      </c>
      <c r="I3043" s="822"/>
      <c r="J3043" s="639">
        <v>1.25</v>
      </c>
    </row>
    <row r="3044" spans="1:10" ht="0.95" customHeight="1" thickTop="1" x14ac:dyDescent="0.2">
      <c r="A3044" s="638"/>
      <c r="B3044" s="638"/>
      <c r="C3044" s="638"/>
      <c r="D3044" s="638"/>
      <c r="E3044" s="638"/>
      <c r="F3044" s="638"/>
      <c r="G3044" s="638"/>
      <c r="H3044" s="638"/>
      <c r="I3044" s="638"/>
      <c r="J3044" s="638"/>
    </row>
    <row r="3045" spans="1:10" ht="18" customHeight="1" x14ac:dyDescent="0.2">
      <c r="A3045" s="658"/>
      <c r="B3045" s="656" t="s">
        <v>13186</v>
      </c>
      <c r="C3045" s="658" t="s">
        <v>13187</v>
      </c>
      <c r="D3045" s="658" t="s">
        <v>13188</v>
      </c>
      <c r="E3045" s="823" t="s">
        <v>13189</v>
      </c>
      <c r="F3045" s="823"/>
      <c r="G3045" s="657" t="s">
        <v>13190</v>
      </c>
      <c r="H3045" s="656" t="s">
        <v>13191</v>
      </c>
      <c r="I3045" s="656" t="s">
        <v>13192</v>
      </c>
      <c r="J3045" s="656" t="s">
        <v>13193</v>
      </c>
    </row>
    <row r="3046" spans="1:10" ht="48" customHeight="1" x14ac:dyDescent="0.2">
      <c r="A3046" s="654" t="s">
        <v>13194</v>
      </c>
      <c r="B3046" s="655" t="s">
        <v>14162</v>
      </c>
      <c r="C3046" s="654" t="s">
        <v>7</v>
      </c>
      <c r="D3046" s="654" t="s">
        <v>892</v>
      </c>
      <c r="E3046" s="824" t="s">
        <v>13272</v>
      </c>
      <c r="F3046" s="824"/>
      <c r="G3046" s="653" t="s">
        <v>23</v>
      </c>
      <c r="H3046" s="652">
        <v>1</v>
      </c>
      <c r="I3046" s="651">
        <v>2.5099999999999998</v>
      </c>
      <c r="J3046" s="651">
        <v>2.5099999999999998</v>
      </c>
    </row>
    <row r="3047" spans="1:10" ht="24" customHeight="1" x14ac:dyDescent="0.2">
      <c r="A3047" s="644" t="s">
        <v>13199</v>
      </c>
      <c r="B3047" s="645" t="s">
        <v>14166</v>
      </c>
      <c r="C3047" s="644" t="s">
        <v>7</v>
      </c>
      <c r="D3047" s="644" t="s">
        <v>5680</v>
      </c>
      <c r="E3047" s="821" t="s">
        <v>13220</v>
      </c>
      <c r="F3047" s="821"/>
      <c r="G3047" s="643" t="s">
        <v>38</v>
      </c>
      <c r="H3047" s="642">
        <v>7.4000000000000003E-6</v>
      </c>
      <c r="I3047" s="641">
        <v>40209.79</v>
      </c>
      <c r="J3047" s="641">
        <v>0.28999999999999998</v>
      </c>
    </row>
    <row r="3048" spans="1:10" ht="48" customHeight="1" x14ac:dyDescent="0.2">
      <c r="A3048" s="644" t="s">
        <v>13199</v>
      </c>
      <c r="B3048" s="645" t="s">
        <v>14167</v>
      </c>
      <c r="C3048" s="644" t="s">
        <v>7</v>
      </c>
      <c r="D3048" s="644" t="s">
        <v>5749</v>
      </c>
      <c r="E3048" s="821" t="s">
        <v>13201</v>
      </c>
      <c r="F3048" s="821"/>
      <c r="G3048" s="643" t="s">
        <v>38</v>
      </c>
      <c r="H3048" s="642">
        <v>7.4000000000000003E-6</v>
      </c>
      <c r="I3048" s="641">
        <v>301015.81</v>
      </c>
      <c r="J3048" s="641">
        <v>2.2200000000000002</v>
      </c>
    </row>
    <row r="3049" spans="1:10" ht="25.5" x14ac:dyDescent="0.2">
      <c r="A3049" s="640"/>
      <c r="B3049" s="640"/>
      <c r="C3049" s="640"/>
      <c r="D3049" s="640"/>
      <c r="E3049" s="640" t="s">
        <v>13209</v>
      </c>
      <c r="F3049" s="639">
        <v>0</v>
      </c>
      <c r="G3049" s="640" t="s">
        <v>13210</v>
      </c>
      <c r="H3049" s="639">
        <v>0</v>
      </c>
      <c r="I3049" s="640" t="s">
        <v>13211</v>
      </c>
      <c r="J3049" s="639">
        <v>0</v>
      </c>
    </row>
    <row r="3050" spans="1:10" ht="15" thickBot="1" x14ac:dyDescent="0.25">
      <c r="A3050" s="640"/>
      <c r="B3050" s="640"/>
      <c r="C3050" s="640"/>
      <c r="D3050" s="640"/>
      <c r="E3050" s="640" t="s">
        <v>13212</v>
      </c>
      <c r="F3050" s="639">
        <v>0.7</v>
      </c>
      <c r="G3050" s="640"/>
      <c r="H3050" s="822" t="s">
        <v>13213</v>
      </c>
      <c r="I3050" s="822"/>
      <c r="J3050" s="639">
        <v>3.21</v>
      </c>
    </row>
    <row r="3051" spans="1:10" ht="0.95" customHeight="1" thickTop="1" x14ac:dyDescent="0.2">
      <c r="A3051" s="638"/>
      <c r="B3051" s="638"/>
      <c r="C3051" s="638"/>
      <c r="D3051" s="638"/>
      <c r="E3051" s="638"/>
      <c r="F3051" s="638"/>
      <c r="G3051" s="638"/>
      <c r="H3051" s="638"/>
      <c r="I3051" s="638"/>
      <c r="J3051" s="638"/>
    </row>
    <row r="3052" spans="1:10" ht="18" customHeight="1" x14ac:dyDescent="0.2">
      <c r="A3052" s="658"/>
      <c r="B3052" s="656" t="s">
        <v>13186</v>
      </c>
      <c r="C3052" s="658" t="s">
        <v>13187</v>
      </c>
      <c r="D3052" s="658" t="s">
        <v>13188</v>
      </c>
      <c r="E3052" s="823" t="s">
        <v>13189</v>
      </c>
      <c r="F3052" s="823"/>
      <c r="G3052" s="657" t="s">
        <v>13190</v>
      </c>
      <c r="H3052" s="656" t="s">
        <v>13191</v>
      </c>
      <c r="I3052" s="656" t="s">
        <v>13192</v>
      </c>
      <c r="J3052" s="656" t="s">
        <v>13193</v>
      </c>
    </row>
    <row r="3053" spans="1:10" ht="48" customHeight="1" x14ac:dyDescent="0.2">
      <c r="A3053" s="654" t="s">
        <v>13194</v>
      </c>
      <c r="B3053" s="655" t="s">
        <v>14164</v>
      </c>
      <c r="C3053" s="654" t="s">
        <v>7</v>
      </c>
      <c r="D3053" s="654" t="s">
        <v>893</v>
      </c>
      <c r="E3053" s="824" t="s">
        <v>13272</v>
      </c>
      <c r="F3053" s="824"/>
      <c r="G3053" s="653" t="s">
        <v>23</v>
      </c>
      <c r="H3053" s="652">
        <v>1</v>
      </c>
      <c r="I3053" s="651">
        <v>25.58</v>
      </c>
      <c r="J3053" s="651">
        <v>25.58</v>
      </c>
    </row>
    <row r="3054" spans="1:10" ht="24" customHeight="1" x14ac:dyDescent="0.2">
      <c r="A3054" s="644" t="s">
        <v>13199</v>
      </c>
      <c r="B3054" s="645" t="s">
        <v>14166</v>
      </c>
      <c r="C3054" s="644" t="s">
        <v>7</v>
      </c>
      <c r="D3054" s="644" t="s">
        <v>5680</v>
      </c>
      <c r="E3054" s="821" t="s">
        <v>13220</v>
      </c>
      <c r="F3054" s="821"/>
      <c r="G3054" s="643" t="s">
        <v>38</v>
      </c>
      <c r="H3054" s="642">
        <v>7.4999999999999993E-5</v>
      </c>
      <c r="I3054" s="641">
        <v>40209.79</v>
      </c>
      <c r="J3054" s="641">
        <v>3.01</v>
      </c>
    </row>
    <row r="3055" spans="1:10" ht="48" customHeight="1" x14ac:dyDescent="0.2">
      <c r="A3055" s="644" t="s">
        <v>13199</v>
      </c>
      <c r="B3055" s="645" t="s">
        <v>14167</v>
      </c>
      <c r="C3055" s="644" t="s">
        <v>7</v>
      </c>
      <c r="D3055" s="644" t="s">
        <v>5749</v>
      </c>
      <c r="E3055" s="821" t="s">
        <v>13201</v>
      </c>
      <c r="F3055" s="821"/>
      <c r="G3055" s="643" t="s">
        <v>38</v>
      </c>
      <c r="H3055" s="642">
        <v>7.4999999999999993E-5</v>
      </c>
      <c r="I3055" s="641">
        <v>301015.81</v>
      </c>
      <c r="J3055" s="641">
        <v>22.57</v>
      </c>
    </row>
    <row r="3056" spans="1:10" ht="25.5" x14ac:dyDescent="0.2">
      <c r="A3056" s="640"/>
      <c r="B3056" s="640"/>
      <c r="C3056" s="640"/>
      <c r="D3056" s="640"/>
      <c r="E3056" s="640" t="s">
        <v>13209</v>
      </c>
      <c r="F3056" s="639">
        <v>0</v>
      </c>
      <c r="G3056" s="640" t="s">
        <v>13210</v>
      </c>
      <c r="H3056" s="639">
        <v>0</v>
      </c>
      <c r="I3056" s="640" t="s">
        <v>13211</v>
      </c>
      <c r="J3056" s="639">
        <v>0</v>
      </c>
    </row>
    <row r="3057" spans="1:10" ht="15" thickBot="1" x14ac:dyDescent="0.25">
      <c r="A3057" s="640"/>
      <c r="B3057" s="640"/>
      <c r="C3057" s="640"/>
      <c r="D3057" s="640"/>
      <c r="E3057" s="640" t="s">
        <v>13212</v>
      </c>
      <c r="F3057" s="639">
        <v>7.22</v>
      </c>
      <c r="G3057" s="640"/>
      <c r="H3057" s="822" t="s">
        <v>13213</v>
      </c>
      <c r="I3057" s="822"/>
      <c r="J3057" s="639">
        <v>32.799999999999997</v>
      </c>
    </row>
    <row r="3058" spans="1:10" ht="0.95" customHeight="1" thickTop="1" x14ac:dyDescent="0.2">
      <c r="A3058" s="638"/>
      <c r="B3058" s="638"/>
      <c r="C3058" s="638"/>
      <c r="D3058" s="638"/>
      <c r="E3058" s="638"/>
      <c r="F3058" s="638"/>
      <c r="G3058" s="638"/>
      <c r="H3058" s="638"/>
      <c r="I3058" s="638"/>
      <c r="J3058" s="638"/>
    </row>
    <row r="3059" spans="1:10" ht="18" customHeight="1" x14ac:dyDescent="0.2">
      <c r="A3059" s="658"/>
      <c r="B3059" s="656" t="s">
        <v>13186</v>
      </c>
      <c r="C3059" s="658" t="s">
        <v>13187</v>
      </c>
      <c r="D3059" s="658" t="s">
        <v>13188</v>
      </c>
      <c r="E3059" s="823" t="s">
        <v>13189</v>
      </c>
      <c r="F3059" s="823"/>
      <c r="G3059" s="657" t="s">
        <v>13190</v>
      </c>
      <c r="H3059" s="656" t="s">
        <v>13191</v>
      </c>
      <c r="I3059" s="656" t="s">
        <v>13192</v>
      </c>
      <c r="J3059" s="656" t="s">
        <v>13193</v>
      </c>
    </row>
    <row r="3060" spans="1:10" ht="48" customHeight="1" x14ac:dyDescent="0.2">
      <c r="A3060" s="654" t="s">
        <v>13194</v>
      </c>
      <c r="B3060" s="655" t="s">
        <v>14165</v>
      </c>
      <c r="C3060" s="654" t="s">
        <v>7</v>
      </c>
      <c r="D3060" s="654" t="s">
        <v>894</v>
      </c>
      <c r="E3060" s="824" t="s">
        <v>13272</v>
      </c>
      <c r="F3060" s="824"/>
      <c r="G3060" s="653" t="s">
        <v>23</v>
      </c>
      <c r="H3060" s="652">
        <v>1</v>
      </c>
      <c r="I3060" s="651">
        <v>52.7</v>
      </c>
      <c r="J3060" s="651">
        <v>52.7</v>
      </c>
    </row>
    <row r="3061" spans="1:10" ht="24" customHeight="1" x14ac:dyDescent="0.2">
      <c r="A3061" s="644" t="s">
        <v>13199</v>
      </c>
      <c r="B3061" s="645" t="s">
        <v>14160</v>
      </c>
      <c r="C3061" s="644" t="s">
        <v>7</v>
      </c>
      <c r="D3061" s="644" t="s">
        <v>7890</v>
      </c>
      <c r="E3061" s="821" t="s">
        <v>13220</v>
      </c>
      <c r="F3061" s="821"/>
      <c r="G3061" s="643" t="s">
        <v>64</v>
      </c>
      <c r="H3061" s="642">
        <v>13.62</v>
      </c>
      <c r="I3061" s="641">
        <v>3.87</v>
      </c>
      <c r="J3061" s="641">
        <v>52.7</v>
      </c>
    </row>
    <row r="3062" spans="1:10" ht="25.5" x14ac:dyDescent="0.2">
      <c r="A3062" s="640"/>
      <c r="B3062" s="640"/>
      <c r="C3062" s="640"/>
      <c r="D3062" s="640"/>
      <c r="E3062" s="640" t="s">
        <v>13209</v>
      </c>
      <c r="F3062" s="639">
        <v>0</v>
      </c>
      <c r="G3062" s="640" t="s">
        <v>13210</v>
      </c>
      <c r="H3062" s="639">
        <v>0</v>
      </c>
      <c r="I3062" s="640" t="s">
        <v>13211</v>
      </c>
      <c r="J3062" s="639">
        <v>0</v>
      </c>
    </row>
    <row r="3063" spans="1:10" ht="15" thickBot="1" x14ac:dyDescent="0.25">
      <c r="A3063" s="640"/>
      <c r="B3063" s="640"/>
      <c r="C3063" s="640"/>
      <c r="D3063" s="640"/>
      <c r="E3063" s="640" t="s">
        <v>13212</v>
      </c>
      <c r="F3063" s="639">
        <v>14.88</v>
      </c>
      <c r="G3063" s="640"/>
      <c r="H3063" s="822" t="s">
        <v>13213</v>
      </c>
      <c r="I3063" s="822"/>
      <c r="J3063" s="639">
        <v>67.58</v>
      </c>
    </row>
    <row r="3064" spans="1:10" ht="0.95" customHeight="1" thickTop="1" x14ac:dyDescent="0.2">
      <c r="A3064" s="638"/>
      <c r="B3064" s="638"/>
      <c r="C3064" s="638"/>
      <c r="D3064" s="638"/>
      <c r="E3064" s="638"/>
      <c r="F3064" s="638"/>
      <c r="G3064" s="638"/>
      <c r="H3064" s="638"/>
      <c r="I3064" s="638"/>
      <c r="J3064" s="638"/>
    </row>
    <row r="3065" spans="1:10" ht="18" customHeight="1" x14ac:dyDescent="0.2">
      <c r="A3065" s="658"/>
      <c r="B3065" s="656" t="s">
        <v>13186</v>
      </c>
      <c r="C3065" s="658" t="s">
        <v>13187</v>
      </c>
      <c r="D3065" s="658" t="s">
        <v>13188</v>
      </c>
      <c r="E3065" s="823" t="s">
        <v>13189</v>
      </c>
      <c r="F3065" s="823"/>
      <c r="G3065" s="657" t="s">
        <v>13190</v>
      </c>
      <c r="H3065" s="656" t="s">
        <v>13191</v>
      </c>
      <c r="I3065" s="656" t="s">
        <v>13192</v>
      </c>
      <c r="J3065" s="656" t="s">
        <v>13193</v>
      </c>
    </row>
    <row r="3066" spans="1:10" ht="60" customHeight="1" x14ac:dyDescent="0.2">
      <c r="A3066" s="654" t="s">
        <v>13194</v>
      </c>
      <c r="B3066" s="655" t="s">
        <v>13720</v>
      </c>
      <c r="C3066" s="654" t="s">
        <v>7</v>
      </c>
      <c r="D3066" s="654" t="s">
        <v>856</v>
      </c>
      <c r="E3066" s="824" t="s">
        <v>13272</v>
      </c>
      <c r="F3066" s="824"/>
      <c r="G3066" s="653" t="s">
        <v>67</v>
      </c>
      <c r="H3066" s="652">
        <v>1</v>
      </c>
      <c r="I3066" s="651">
        <v>31.27</v>
      </c>
      <c r="J3066" s="651">
        <v>31.27</v>
      </c>
    </row>
    <row r="3067" spans="1:10" ht="60" customHeight="1" x14ac:dyDescent="0.2">
      <c r="A3067" s="649" t="s">
        <v>13197</v>
      </c>
      <c r="B3067" s="650" t="s">
        <v>14168</v>
      </c>
      <c r="C3067" s="649" t="s">
        <v>7</v>
      </c>
      <c r="D3067" s="649" t="s">
        <v>2142</v>
      </c>
      <c r="E3067" s="825" t="s">
        <v>13272</v>
      </c>
      <c r="F3067" s="825"/>
      <c r="G3067" s="648" t="s">
        <v>23</v>
      </c>
      <c r="H3067" s="647">
        <v>1</v>
      </c>
      <c r="I3067" s="646">
        <v>14.08</v>
      </c>
      <c r="J3067" s="646">
        <v>14.08</v>
      </c>
    </row>
    <row r="3068" spans="1:10" ht="60" customHeight="1" x14ac:dyDescent="0.2">
      <c r="A3068" s="649" t="s">
        <v>13197</v>
      </c>
      <c r="B3068" s="650" t="s">
        <v>14169</v>
      </c>
      <c r="C3068" s="649" t="s">
        <v>7</v>
      </c>
      <c r="D3068" s="649" t="s">
        <v>2143</v>
      </c>
      <c r="E3068" s="825" t="s">
        <v>13272</v>
      </c>
      <c r="F3068" s="825"/>
      <c r="G3068" s="648" t="s">
        <v>23</v>
      </c>
      <c r="H3068" s="647">
        <v>1</v>
      </c>
      <c r="I3068" s="646">
        <v>2.95</v>
      </c>
      <c r="J3068" s="646">
        <v>2.95</v>
      </c>
    </row>
    <row r="3069" spans="1:10" ht="60" customHeight="1" x14ac:dyDescent="0.2">
      <c r="A3069" s="649" t="s">
        <v>13197</v>
      </c>
      <c r="B3069" s="650" t="s">
        <v>14170</v>
      </c>
      <c r="C3069" s="649" t="s">
        <v>7</v>
      </c>
      <c r="D3069" s="649" t="s">
        <v>2144</v>
      </c>
      <c r="E3069" s="825" t="s">
        <v>13272</v>
      </c>
      <c r="F3069" s="825"/>
      <c r="G3069" s="648" t="s">
        <v>23</v>
      </c>
      <c r="H3069" s="647">
        <v>1</v>
      </c>
      <c r="I3069" s="646">
        <v>1.1399999999999999</v>
      </c>
      <c r="J3069" s="646">
        <v>1.1399999999999999</v>
      </c>
    </row>
    <row r="3070" spans="1:10" ht="24" customHeight="1" x14ac:dyDescent="0.2">
      <c r="A3070" s="649" t="s">
        <v>13197</v>
      </c>
      <c r="B3070" s="650" t="s">
        <v>14171</v>
      </c>
      <c r="C3070" s="649" t="s">
        <v>7</v>
      </c>
      <c r="D3070" s="649" t="s">
        <v>197</v>
      </c>
      <c r="E3070" s="825" t="s">
        <v>13196</v>
      </c>
      <c r="F3070" s="825"/>
      <c r="G3070" s="648" t="s">
        <v>23</v>
      </c>
      <c r="H3070" s="647">
        <v>1</v>
      </c>
      <c r="I3070" s="646">
        <v>13.1</v>
      </c>
      <c r="J3070" s="646">
        <v>13.1</v>
      </c>
    </row>
    <row r="3071" spans="1:10" ht="25.5" x14ac:dyDescent="0.2">
      <c r="A3071" s="640"/>
      <c r="B3071" s="640"/>
      <c r="C3071" s="640"/>
      <c r="D3071" s="640"/>
      <c r="E3071" s="640" t="s">
        <v>13209</v>
      </c>
      <c r="F3071" s="639">
        <v>5.5308051999999996</v>
      </c>
      <c r="G3071" s="640" t="s">
        <v>13210</v>
      </c>
      <c r="H3071" s="639">
        <v>4.6500000000000004</v>
      </c>
      <c r="I3071" s="640" t="s">
        <v>13211</v>
      </c>
      <c r="J3071" s="639">
        <v>10.18</v>
      </c>
    </row>
    <row r="3072" spans="1:10" ht="15" thickBot="1" x14ac:dyDescent="0.25">
      <c r="A3072" s="640"/>
      <c r="B3072" s="640"/>
      <c r="C3072" s="640"/>
      <c r="D3072" s="640"/>
      <c r="E3072" s="640" t="s">
        <v>13212</v>
      </c>
      <c r="F3072" s="639">
        <v>8.83</v>
      </c>
      <c r="G3072" s="640"/>
      <c r="H3072" s="822" t="s">
        <v>13213</v>
      </c>
      <c r="I3072" s="822"/>
      <c r="J3072" s="639">
        <v>40.1</v>
      </c>
    </row>
    <row r="3073" spans="1:10" ht="0.95" customHeight="1" thickTop="1" x14ac:dyDescent="0.2">
      <c r="A3073" s="638"/>
      <c r="B3073" s="638"/>
      <c r="C3073" s="638"/>
      <c r="D3073" s="638"/>
      <c r="E3073" s="638"/>
      <c r="F3073" s="638"/>
      <c r="G3073" s="638"/>
      <c r="H3073" s="638"/>
      <c r="I3073" s="638"/>
      <c r="J3073" s="638"/>
    </row>
    <row r="3074" spans="1:10" ht="18" customHeight="1" x14ac:dyDescent="0.2">
      <c r="A3074" s="658"/>
      <c r="B3074" s="656" t="s">
        <v>13186</v>
      </c>
      <c r="C3074" s="658" t="s">
        <v>13187</v>
      </c>
      <c r="D3074" s="658" t="s">
        <v>13188</v>
      </c>
      <c r="E3074" s="823" t="s">
        <v>13189</v>
      </c>
      <c r="F3074" s="823"/>
      <c r="G3074" s="657" t="s">
        <v>13190</v>
      </c>
      <c r="H3074" s="656" t="s">
        <v>13191</v>
      </c>
      <c r="I3074" s="656" t="s">
        <v>13192</v>
      </c>
      <c r="J3074" s="656" t="s">
        <v>13193</v>
      </c>
    </row>
    <row r="3075" spans="1:10" ht="60" customHeight="1" x14ac:dyDescent="0.2">
      <c r="A3075" s="654" t="s">
        <v>13194</v>
      </c>
      <c r="B3075" s="655" t="s">
        <v>13717</v>
      </c>
      <c r="C3075" s="654" t="s">
        <v>7</v>
      </c>
      <c r="D3075" s="654" t="s">
        <v>855</v>
      </c>
      <c r="E3075" s="824" t="s">
        <v>13272</v>
      </c>
      <c r="F3075" s="824"/>
      <c r="G3075" s="653" t="s">
        <v>50</v>
      </c>
      <c r="H3075" s="652">
        <v>1</v>
      </c>
      <c r="I3075" s="651">
        <v>182.12</v>
      </c>
      <c r="J3075" s="651">
        <v>182.12</v>
      </c>
    </row>
    <row r="3076" spans="1:10" ht="60" customHeight="1" x14ac:dyDescent="0.2">
      <c r="A3076" s="649" t="s">
        <v>13197</v>
      </c>
      <c r="B3076" s="650" t="s">
        <v>14172</v>
      </c>
      <c r="C3076" s="649" t="s">
        <v>7</v>
      </c>
      <c r="D3076" s="649" t="s">
        <v>909</v>
      </c>
      <c r="E3076" s="825" t="s">
        <v>13272</v>
      </c>
      <c r="F3076" s="825"/>
      <c r="G3076" s="648" t="s">
        <v>23</v>
      </c>
      <c r="H3076" s="647">
        <v>1</v>
      </c>
      <c r="I3076" s="646">
        <v>124.45</v>
      </c>
      <c r="J3076" s="646">
        <v>124.45</v>
      </c>
    </row>
    <row r="3077" spans="1:10" ht="60" customHeight="1" x14ac:dyDescent="0.2">
      <c r="A3077" s="649" t="s">
        <v>13197</v>
      </c>
      <c r="B3077" s="650" t="s">
        <v>14173</v>
      </c>
      <c r="C3077" s="649" t="s">
        <v>7</v>
      </c>
      <c r="D3077" s="649" t="s">
        <v>828</v>
      </c>
      <c r="E3077" s="825" t="s">
        <v>13272</v>
      </c>
      <c r="F3077" s="825"/>
      <c r="G3077" s="648" t="s">
        <v>23</v>
      </c>
      <c r="H3077" s="647">
        <v>1</v>
      </c>
      <c r="I3077" s="646">
        <v>26.4</v>
      </c>
      <c r="J3077" s="646">
        <v>26.4</v>
      </c>
    </row>
    <row r="3078" spans="1:10" ht="60" customHeight="1" x14ac:dyDescent="0.2">
      <c r="A3078" s="649" t="s">
        <v>13197</v>
      </c>
      <c r="B3078" s="650" t="s">
        <v>14168</v>
      </c>
      <c r="C3078" s="649" t="s">
        <v>7</v>
      </c>
      <c r="D3078" s="649" t="s">
        <v>2142</v>
      </c>
      <c r="E3078" s="825" t="s">
        <v>13272</v>
      </c>
      <c r="F3078" s="825"/>
      <c r="G3078" s="648" t="s">
        <v>23</v>
      </c>
      <c r="H3078" s="647">
        <v>1</v>
      </c>
      <c r="I3078" s="646">
        <v>14.08</v>
      </c>
      <c r="J3078" s="646">
        <v>14.08</v>
      </c>
    </row>
    <row r="3079" spans="1:10" ht="60" customHeight="1" x14ac:dyDescent="0.2">
      <c r="A3079" s="649" t="s">
        <v>13197</v>
      </c>
      <c r="B3079" s="650" t="s">
        <v>14169</v>
      </c>
      <c r="C3079" s="649" t="s">
        <v>7</v>
      </c>
      <c r="D3079" s="649" t="s">
        <v>2143</v>
      </c>
      <c r="E3079" s="825" t="s">
        <v>13272</v>
      </c>
      <c r="F3079" s="825"/>
      <c r="G3079" s="648" t="s">
        <v>23</v>
      </c>
      <c r="H3079" s="647">
        <v>1</v>
      </c>
      <c r="I3079" s="646">
        <v>2.95</v>
      </c>
      <c r="J3079" s="646">
        <v>2.95</v>
      </c>
    </row>
    <row r="3080" spans="1:10" ht="60" customHeight="1" x14ac:dyDescent="0.2">
      <c r="A3080" s="649" t="s">
        <v>13197</v>
      </c>
      <c r="B3080" s="650" t="s">
        <v>14170</v>
      </c>
      <c r="C3080" s="649" t="s">
        <v>7</v>
      </c>
      <c r="D3080" s="649" t="s">
        <v>2144</v>
      </c>
      <c r="E3080" s="825" t="s">
        <v>13272</v>
      </c>
      <c r="F3080" s="825"/>
      <c r="G3080" s="648" t="s">
        <v>23</v>
      </c>
      <c r="H3080" s="647">
        <v>1</v>
      </c>
      <c r="I3080" s="646">
        <v>1.1399999999999999</v>
      </c>
      <c r="J3080" s="646">
        <v>1.1399999999999999</v>
      </c>
    </row>
    <row r="3081" spans="1:10" ht="24" customHeight="1" x14ac:dyDescent="0.2">
      <c r="A3081" s="649" t="s">
        <v>13197</v>
      </c>
      <c r="B3081" s="650" t="s">
        <v>14171</v>
      </c>
      <c r="C3081" s="649" t="s">
        <v>7</v>
      </c>
      <c r="D3081" s="649" t="s">
        <v>197</v>
      </c>
      <c r="E3081" s="825" t="s">
        <v>13196</v>
      </c>
      <c r="F3081" s="825"/>
      <c r="G3081" s="648" t="s">
        <v>23</v>
      </c>
      <c r="H3081" s="647">
        <v>1</v>
      </c>
      <c r="I3081" s="646">
        <v>13.1</v>
      </c>
      <c r="J3081" s="646">
        <v>13.1</v>
      </c>
    </row>
    <row r="3082" spans="1:10" ht="25.5" x14ac:dyDescent="0.2">
      <c r="A3082" s="640"/>
      <c r="B3082" s="640"/>
      <c r="C3082" s="640"/>
      <c r="D3082" s="640"/>
      <c r="E3082" s="640" t="s">
        <v>13209</v>
      </c>
      <c r="F3082" s="639">
        <v>5.5308051999999996</v>
      </c>
      <c r="G3082" s="640" t="s">
        <v>13210</v>
      </c>
      <c r="H3082" s="639">
        <v>4.6500000000000004</v>
      </c>
      <c r="I3082" s="640" t="s">
        <v>13211</v>
      </c>
      <c r="J3082" s="639">
        <v>10.18</v>
      </c>
    </row>
    <row r="3083" spans="1:10" ht="15" thickBot="1" x14ac:dyDescent="0.25">
      <c r="A3083" s="640"/>
      <c r="B3083" s="640"/>
      <c r="C3083" s="640"/>
      <c r="D3083" s="640"/>
      <c r="E3083" s="640" t="s">
        <v>13212</v>
      </c>
      <c r="F3083" s="639">
        <v>51.43</v>
      </c>
      <c r="G3083" s="640"/>
      <c r="H3083" s="822" t="s">
        <v>13213</v>
      </c>
      <c r="I3083" s="822"/>
      <c r="J3083" s="639">
        <v>233.55</v>
      </c>
    </row>
    <row r="3084" spans="1:10" ht="0.95" customHeight="1" thickTop="1" x14ac:dyDescent="0.2">
      <c r="A3084" s="638"/>
      <c r="B3084" s="638"/>
      <c r="C3084" s="638"/>
      <c r="D3084" s="638"/>
      <c r="E3084" s="638"/>
      <c r="F3084" s="638"/>
      <c r="G3084" s="638"/>
      <c r="H3084" s="638"/>
      <c r="I3084" s="638"/>
      <c r="J3084" s="638"/>
    </row>
    <row r="3085" spans="1:10" ht="18" customHeight="1" x14ac:dyDescent="0.2">
      <c r="A3085" s="658"/>
      <c r="B3085" s="656" t="s">
        <v>13186</v>
      </c>
      <c r="C3085" s="658" t="s">
        <v>13187</v>
      </c>
      <c r="D3085" s="658" t="s">
        <v>13188</v>
      </c>
      <c r="E3085" s="823" t="s">
        <v>13189</v>
      </c>
      <c r="F3085" s="823"/>
      <c r="G3085" s="657" t="s">
        <v>13190</v>
      </c>
      <c r="H3085" s="656" t="s">
        <v>13191</v>
      </c>
      <c r="I3085" s="656" t="s">
        <v>13192</v>
      </c>
      <c r="J3085" s="656" t="s">
        <v>13193</v>
      </c>
    </row>
    <row r="3086" spans="1:10" ht="60" customHeight="1" x14ac:dyDescent="0.2">
      <c r="A3086" s="654" t="s">
        <v>13194</v>
      </c>
      <c r="B3086" s="655" t="s">
        <v>14168</v>
      </c>
      <c r="C3086" s="654" t="s">
        <v>7</v>
      </c>
      <c r="D3086" s="654" t="s">
        <v>2142</v>
      </c>
      <c r="E3086" s="824" t="s">
        <v>13272</v>
      </c>
      <c r="F3086" s="824"/>
      <c r="G3086" s="653" t="s">
        <v>23</v>
      </c>
      <c r="H3086" s="652">
        <v>1</v>
      </c>
      <c r="I3086" s="651">
        <v>14.08</v>
      </c>
      <c r="J3086" s="651">
        <v>14.08</v>
      </c>
    </row>
    <row r="3087" spans="1:10" ht="48" customHeight="1" x14ac:dyDescent="0.2">
      <c r="A3087" s="644" t="s">
        <v>13199</v>
      </c>
      <c r="B3087" s="645" t="s">
        <v>14159</v>
      </c>
      <c r="C3087" s="644" t="s">
        <v>7</v>
      </c>
      <c r="D3087" s="644" t="s">
        <v>5758</v>
      </c>
      <c r="E3087" s="821" t="s">
        <v>13201</v>
      </c>
      <c r="F3087" s="821"/>
      <c r="G3087" s="643" t="s">
        <v>38</v>
      </c>
      <c r="H3087" s="642">
        <v>3.43E-5</v>
      </c>
      <c r="I3087" s="641">
        <v>350572.77</v>
      </c>
      <c r="J3087" s="641">
        <v>12.02</v>
      </c>
    </row>
    <row r="3088" spans="1:10" ht="48" customHeight="1" x14ac:dyDescent="0.2">
      <c r="A3088" s="644" t="s">
        <v>13199</v>
      </c>
      <c r="B3088" s="645" t="s">
        <v>14174</v>
      </c>
      <c r="C3088" s="644" t="s">
        <v>7</v>
      </c>
      <c r="D3088" s="644" t="s">
        <v>8623</v>
      </c>
      <c r="E3088" s="821" t="s">
        <v>13220</v>
      </c>
      <c r="F3088" s="821"/>
      <c r="G3088" s="643" t="s">
        <v>38</v>
      </c>
      <c r="H3088" s="642">
        <v>3.43E-5</v>
      </c>
      <c r="I3088" s="641">
        <v>60150</v>
      </c>
      <c r="J3088" s="641">
        <v>2.06</v>
      </c>
    </row>
    <row r="3089" spans="1:10" ht="25.5" x14ac:dyDescent="0.2">
      <c r="A3089" s="640"/>
      <c r="B3089" s="640"/>
      <c r="C3089" s="640"/>
      <c r="D3089" s="640"/>
      <c r="E3089" s="640" t="s">
        <v>13209</v>
      </c>
      <c r="F3089" s="639">
        <v>0</v>
      </c>
      <c r="G3089" s="640" t="s">
        <v>13210</v>
      </c>
      <c r="H3089" s="639">
        <v>0</v>
      </c>
      <c r="I3089" s="640" t="s">
        <v>13211</v>
      </c>
      <c r="J3089" s="639">
        <v>0</v>
      </c>
    </row>
    <row r="3090" spans="1:10" ht="15" thickBot="1" x14ac:dyDescent="0.25">
      <c r="A3090" s="640"/>
      <c r="B3090" s="640"/>
      <c r="C3090" s="640"/>
      <c r="D3090" s="640"/>
      <c r="E3090" s="640" t="s">
        <v>13212</v>
      </c>
      <c r="F3090" s="639">
        <v>3.97</v>
      </c>
      <c r="G3090" s="640"/>
      <c r="H3090" s="822" t="s">
        <v>13213</v>
      </c>
      <c r="I3090" s="822"/>
      <c r="J3090" s="639">
        <v>18.05</v>
      </c>
    </row>
    <row r="3091" spans="1:10" ht="0.95" customHeight="1" thickTop="1" x14ac:dyDescent="0.2">
      <c r="A3091" s="638"/>
      <c r="B3091" s="638"/>
      <c r="C3091" s="638"/>
      <c r="D3091" s="638"/>
      <c r="E3091" s="638"/>
      <c r="F3091" s="638"/>
      <c r="G3091" s="638"/>
      <c r="H3091" s="638"/>
      <c r="I3091" s="638"/>
      <c r="J3091" s="638"/>
    </row>
    <row r="3092" spans="1:10" ht="18" customHeight="1" x14ac:dyDescent="0.2">
      <c r="A3092" s="658"/>
      <c r="B3092" s="656" t="s">
        <v>13186</v>
      </c>
      <c r="C3092" s="658" t="s">
        <v>13187</v>
      </c>
      <c r="D3092" s="658" t="s">
        <v>13188</v>
      </c>
      <c r="E3092" s="823" t="s">
        <v>13189</v>
      </c>
      <c r="F3092" s="823"/>
      <c r="G3092" s="657" t="s">
        <v>13190</v>
      </c>
      <c r="H3092" s="656" t="s">
        <v>13191</v>
      </c>
      <c r="I3092" s="656" t="s">
        <v>13192</v>
      </c>
      <c r="J3092" s="656" t="s">
        <v>13193</v>
      </c>
    </row>
    <row r="3093" spans="1:10" ht="60" customHeight="1" x14ac:dyDescent="0.2">
      <c r="A3093" s="654" t="s">
        <v>13194</v>
      </c>
      <c r="B3093" s="655" t="s">
        <v>14170</v>
      </c>
      <c r="C3093" s="654" t="s">
        <v>7</v>
      </c>
      <c r="D3093" s="654" t="s">
        <v>2144</v>
      </c>
      <c r="E3093" s="824" t="s">
        <v>13272</v>
      </c>
      <c r="F3093" s="824"/>
      <c r="G3093" s="653" t="s">
        <v>23</v>
      </c>
      <c r="H3093" s="652">
        <v>1</v>
      </c>
      <c r="I3093" s="651">
        <v>1.1399999999999999</v>
      </c>
      <c r="J3093" s="651">
        <v>1.1399999999999999</v>
      </c>
    </row>
    <row r="3094" spans="1:10" ht="48" customHeight="1" x14ac:dyDescent="0.2">
      <c r="A3094" s="644" t="s">
        <v>13199</v>
      </c>
      <c r="B3094" s="645" t="s">
        <v>14159</v>
      </c>
      <c r="C3094" s="644" t="s">
        <v>7</v>
      </c>
      <c r="D3094" s="644" t="s">
        <v>5758</v>
      </c>
      <c r="E3094" s="821" t="s">
        <v>13201</v>
      </c>
      <c r="F3094" s="821"/>
      <c r="G3094" s="643" t="s">
        <v>38</v>
      </c>
      <c r="H3094" s="642">
        <v>2.7999999999999999E-6</v>
      </c>
      <c r="I3094" s="641">
        <v>350572.77</v>
      </c>
      <c r="J3094" s="641">
        <v>0.98</v>
      </c>
    </row>
    <row r="3095" spans="1:10" ht="48" customHeight="1" x14ac:dyDescent="0.2">
      <c r="A3095" s="644" t="s">
        <v>13199</v>
      </c>
      <c r="B3095" s="645" t="s">
        <v>14174</v>
      </c>
      <c r="C3095" s="644" t="s">
        <v>7</v>
      </c>
      <c r="D3095" s="644" t="s">
        <v>8623</v>
      </c>
      <c r="E3095" s="821" t="s">
        <v>13220</v>
      </c>
      <c r="F3095" s="821"/>
      <c r="G3095" s="643" t="s">
        <v>38</v>
      </c>
      <c r="H3095" s="642">
        <v>2.7999999999999999E-6</v>
      </c>
      <c r="I3095" s="641">
        <v>60150</v>
      </c>
      <c r="J3095" s="641">
        <v>0.16</v>
      </c>
    </row>
    <row r="3096" spans="1:10" ht="25.5" x14ac:dyDescent="0.2">
      <c r="A3096" s="640"/>
      <c r="B3096" s="640"/>
      <c r="C3096" s="640"/>
      <c r="D3096" s="640"/>
      <c r="E3096" s="640" t="s">
        <v>13209</v>
      </c>
      <c r="F3096" s="639">
        <v>0</v>
      </c>
      <c r="G3096" s="640" t="s">
        <v>13210</v>
      </c>
      <c r="H3096" s="639">
        <v>0</v>
      </c>
      <c r="I3096" s="640" t="s">
        <v>13211</v>
      </c>
      <c r="J3096" s="639">
        <v>0</v>
      </c>
    </row>
    <row r="3097" spans="1:10" ht="15" thickBot="1" x14ac:dyDescent="0.25">
      <c r="A3097" s="640"/>
      <c r="B3097" s="640"/>
      <c r="C3097" s="640"/>
      <c r="D3097" s="640"/>
      <c r="E3097" s="640" t="s">
        <v>13212</v>
      </c>
      <c r="F3097" s="639">
        <v>0.32</v>
      </c>
      <c r="G3097" s="640"/>
      <c r="H3097" s="822" t="s">
        <v>13213</v>
      </c>
      <c r="I3097" s="822"/>
      <c r="J3097" s="639">
        <v>1.46</v>
      </c>
    </row>
    <row r="3098" spans="1:10" ht="0.95" customHeight="1" thickTop="1" x14ac:dyDescent="0.2">
      <c r="A3098" s="638"/>
      <c r="B3098" s="638"/>
      <c r="C3098" s="638"/>
      <c r="D3098" s="638"/>
      <c r="E3098" s="638"/>
      <c r="F3098" s="638"/>
      <c r="G3098" s="638"/>
      <c r="H3098" s="638"/>
      <c r="I3098" s="638"/>
      <c r="J3098" s="638"/>
    </row>
    <row r="3099" spans="1:10" ht="18" customHeight="1" x14ac:dyDescent="0.2">
      <c r="A3099" s="658"/>
      <c r="B3099" s="656" t="s">
        <v>13186</v>
      </c>
      <c r="C3099" s="658" t="s">
        <v>13187</v>
      </c>
      <c r="D3099" s="658" t="s">
        <v>13188</v>
      </c>
      <c r="E3099" s="823" t="s">
        <v>13189</v>
      </c>
      <c r="F3099" s="823"/>
      <c r="G3099" s="657" t="s">
        <v>13190</v>
      </c>
      <c r="H3099" s="656" t="s">
        <v>13191</v>
      </c>
      <c r="I3099" s="656" t="s">
        <v>13192</v>
      </c>
      <c r="J3099" s="656" t="s">
        <v>13193</v>
      </c>
    </row>
    <row r="3100" spans="1:10" ht="60" customHeight="1" x14ac:dyDescent="0.2">
      <c r="A3100" s="654" t="s">
        <v>13194</v>
      </c>
      <c r="B3100" s="655" t="s">
        <v>14169</v>
      </c>
      <c r="C3100" s="654" t="s">
        <v>7</v>
      </c>
      <c r="D3100" s="654" t="s">
        <v>2143</v>
      </c>
      <c r="E3100" s="824" t="s">
        <v>13272</v>
      </c>
      <c r="F3100" s="824"/>
      <c r="G3100" s="653" t="s">
        <v>23</v>
      </c>
      <c r="H3100" s="652">
        <v>1</v>
      </c>
      <c r="I3100" s="651">
        <v>2.95</v>
      </c>
      <c r="J3100" s="651">
        <v>2.95</v>
      </c>
    </row>
    <row r="3101" spans="1:10" ht="48" customHeight="1" x14ac:dyDescent="0.2">
      <c r="A3101" s="644" t="s">
        <v>13199</v>
      </c>
      <c r="B3101" s="645" t="s">
        <v>14159</v>
      </c>
      <c r="C3101" s="644" t="s">
        <v>7</v>
      </c>
      <c r="D3101" s="644" t="s">
        <v>5758</v>
      </c>
      <c r="E3101" s="821" t="s">
        <v>13201</v>
      </c>
      <c r="F3101" s="821"/>
      <c r="G3101" s="643" t="s">
        <v>38</v>
      </c>
      <c r="H3101" s="642">
        <v>7.1999999999999997E-6</v>
      </c>
      <c r="I3101" s="641">
        <v>350572.77</v>
      </c>
      <c r="J3101" s="641">
        <v>2.52</v>
      </c>
    </row>
    <row r="3102" spans="1:10" ht="48" customHeight="1" x14ac:dyDescent="0.2">
      <c r="A3102" s="644" t="s">
        <v>13199</v>
      </c>
      <c r="B3102" s="645" t="s">
        <v>14174</v>
      </c>
      <c r="C3102" s="644" t="s">
        <v>7</v>
      </c>
      <c r="D3102" s="644" t="s">
        <v>8623</v>
      </c>
      <c r="E3102" s="821" t="s">
        <v>13220</v>
      </c>
      <c r="F3102" s="821"/>
      <c r="G3102" s="643" t="s">
        <v>38</v>
      </c>
      <c r="H3102" s="642">
        <v>7.1999999999999997E-6</v>
      </c>
      <c r="I3102" s="641">
        <v>60150</v>
      </c>
      <c r="J3102" s="641">
        <v>0.43</v>
      </c>
    </row>
    <row r="3103" spans="1:10" ht="25.5" x14ac:dyDescent="0.2">
      <c r="A3103" s="640"/>
      <c r="B3103" s="640"/>
      <c r="C3103" s="640"/>
      <c r="D3103" s="640"/>
      <c r="E3103" s="640" t="s">
        <v>13209</v>
      </c>
      <c r="F3103" s="639">
        <v>0</v>
      </c>
      <c r="G3103" s="640" t="s">
        <v>13210</v>
      </c>
      <c r="H3103" s="639">
        <v>0</v>
      </c>
      <c r="I3103" s="640" t="s">
        <v>13211</v>
      </c>
      <c r="J3103" s="639">
        <v>0</v>
      </c>
    </row>
    <row r="3104" spans="1:10" ht="15" thickBot="1" x14ac:dyDescent="0.25">
      <c r="A3104" s="640"/>
      <c r="B3104" s="640"/>
      <c r="C3104" s="640"/>
      <c r="D3104" s="640"/>
      <c r="E3104" s="640" t="s">
        <v>13212</v>
      </c>
      <c r="F3104" s="639">
        <v>0.83</v>
      </c>
      <c r="G3104" s="640"/>
      <c r="H3104" s="822" t="s">
        <v>13213</v>
      </c>
      <c r="I3104" s="822"/>
      <c r="J3104" s="639">
        <v>3.78</v>
      </c>
    </row>
    <row r="3105" spans="1:10" ht="0.95" customHeight="1" thickTop="1" x14ac:dyDescent="0.2">
      <c r="A3105" s="638"/>
      <c r="B3105" s="638"/>
      <c r="C3105" s="638"/>
      <c r="D3105" s="638"/>
      <c r="E3105" s="638"/>
      <c r="F3105" s="638"/>
      <c r="G3105" s="638"/>
      <c r="H3105" s="638"/>
      <c r="I3105" s="638"/>
      <c r="J3105" s="638"/>
    </row>
    <row r="3106" spans="1:10" ht="18" customHeight="1" x14ac:dyDescent="0.2">
      <c r="A3106" s="658"/>
      <c r="B3106" s="656" t="s">
        <v>13186</v>
      </c>
      <c r="C3106" s="658" t="s">
        <v>13187</v>
      </c>
      <c r="D3106" s="658" t="s">
        <v>13188</v>
      </c>
      <c r="E3106" s="823" t="s">
        <v>13189</v>
      </c>
      <c r="F3106" s="823"/>
      <c r="G3106" s="657" t="s">
        <v>13190</v>
      </c>
      <c r="H3106" s="656" t="s">
        <v>13191</v>
      </c>
      <c r="I3106" s="656" t="s">
        <v>13192</v>
      </c>
      <c r="J3106" s="656" t="s">
        <v>13193</v>
      </c>
    </row>
    <row r="3107" spans="1:10" ht="60" customHeight="1" x14ac:dyDescent="0.2">
      <c r="A3107" s="654" t="s">
        <v>13194</v>
      </c>
      <c r="B3107" s="655" t="s">
        <v>14173</v>
      </c>
      <c r="C3107" s="654" t="s">
        <v>7</v>
      </c>
      <c r="D3107" s="654" t="s">
        <v>828</v>
      </c>
      <c r="E3107" s="824" t="s">
        <v>13272</v>
      </c>
      <c r="F3107" s="824"/>
      <c r="G3107" s="653" t="s">
        <v>23</v>
      </c>
      <c r="H3107" s="652">
        <v>1</v>
      </c>
      <c r="I3107" s="651">
        <v>26.4</v>
      </c>
      <c r="J3107" s="651">
        <v>26.4</v>
      </c>
    </row>
    <row r="3108" spans="1:10" ht="48" customHeight="1" x14ac:dyDescent="0.2">
      <c r="A3108" s="644" t="s">
        <v>13199</v>
      </c>
      <c r="B3108" s="645" t="s">
        <v>14159</v>
      </c>
      <c r="C3108" s="644" t="s">
        <v>7</v>
      </c>
      <c r="D3108" s="644" t="s">
        <v>5758</v>
      </c>
      <c r="E3108" s="821" t="s">
        <v>13201</v>
      </c>
      <c r="F3108" s="821"/>
      <c r="G3108" s="643" t="s">
        <v>38</v>
      </c>
      <c r="H3108" s="642">
        <v>6.4300000000000004E-5</v>
      </c>
      <c r="I3108" s="641">
        <v>350572.77</v>
      </c>
      <c r="J3108" s="641">
        <v>22.54</v>
      </c>
    </row>
    <row r="3109" spans="1:10" ht="48" customHeight="1" x14ac:dyDescent="0.2">
      <c r="A3109" s="644" t="s">
        <v>13199</v>
      </c>
      <c r="B3109" s="645" t="s">
        <v>14174</v>
      </c>
      <c r="C3109" s="644" t="s">
        <v>7</v>
      </c>
      <c r="D3109" s="644" t="s">
        <v>8623</v>
      </c>
      <c r="E3109" s="821" t="s">
        <v>13220</v>
      </c>
      <c r="F3109" s="821"/>
      <c r="G3109" s="643" t="s">
        <v>38</v>
      </c>
      <c r="H3109" s="642">
        <v>6.4300000000000004E-5</v>
      </c>
      <c r="I3109" s="641">
        <v>60150</v>
      </c>
      <c r="J3109" s="641">
        <v>3.86</v>
      </c>
    </row>
    <row r="3110" spans="1:10" ht="25.5" x14ac:dyDescent="0.2">
      <c r="A3110" s="640"/>
      <c r="B3110" s="640"/>
      <c r="C3110" s="640"/>
      <c r="D3110" s="640"/>
      <c r="E3110" s="640" t="s">
        <v>13209</v>
      </c>
      <c r="F3110" s="639">
        <v>0</v>
      </c>
      <c r="G3110" s="640" t="s">
        <v>13210</v>
      </c>
      <c r="H3110" s="639">
        <v>0</v>
      </c>
      <c r="I3110" s="640" t="s">
        <v>13211</v>
      </c>
      <c r="J3110" s="639">
        <v>0</v>
      </c>
    </row>
    <row r="3111" spans="1:10" ht="15" thickBot="1" x14ac:dyDescent="0.25">
      <c r="A3111" s="640"/>
      <c r="B3111" s="640"/>
      <c r="C3111" s="640"/>
      <c r="D3111" s="640"/>
      <c r="E3111" s="640" t="s">
        <v>13212</v>
      </c>
      <c r="F3111" s="639">
        <v>7.45</v>
      </c>
      <c r="G3111" s="640"/>
      <c r="H3111" s="822" t="s">
        <v>13213</v>
      </c>
      <c r="I3111" s="822"/>
      <c r="J3111" s="639">
        <v>33.85</v>
      </c>
    </row>
    <row r="3112" spans="1:10" ht="0.95" customHeight="1" thickTop="1" x14ac:dyDescent="0.2">
      <c r="A3112" s="638"/>
      <c r="B3112" s="638"/>
      <c r="C3112" s="638"/>
      <c r="D3112" s="638"/>
      <c r="E3112" s="638"/>
      <c r="F3112" s="638"/>
      <c r="G3112" s="638"/>
      <c r="H3112" s="638"/>
      <c r="I3112" s="638"/>
      <c r="J3112" s="638"/>
    </row>
    <row r="3113" spans="1:10" ht="18" customHeight="1" x14ac:dyDescent="0.2">
      <c r="A3113" s="658"/>
      <c r="B3113" s="656" t="s">
        <v>13186</v>
      </c>
      <c r="C3113" s="658" t="s">
        <v>13187</v>
      </c>
      <c r="D3113" s="658" t="s">
        <v>13188</v>
      </c>
      <c r="E3113" s="823" t="s">
        <v>13189</v>
      </c>
      <c r="F3113" s="823"/>
      <c r="G3113" s="657" t="s">
        <v>13190</v>
      </c>
      <c r="H3113" s="656" t="s">
        <v>13191</v>
      </c>
      <c r="I3113" s="656" t="s">
        <v>13192</v>
      </c>
      <c r="J3113" s="656" t="s">
        <v>13193</v>
      </c>
    </row>
    <row r="3114" spans="1:10" ht="60" customHeight="1" x14ac:dyDescent="0.2">
      <c r="A3114" s="654" t="s">
        <v>13194</v>
      </c>
      <c r="B3114" s="655" t="s">
        <v>14172</v>
      </c>
      <c r="C3114" s="654" t="s">
        <v>7</v>
      </c>
      <c r="D3114" s="654" t="s">
        <v>909</v>
      </c>
      <c r="E3114" s="824" t="s">
        <v>13272</v>
      </c>
      <c r="F3114" s="824"/>
      <c r="G3114" s="653" t="s">
        <v>23</v>
      </c>
      <c r="H3114" s="652">
        <v>1</v>
      </c>
      <c r="I3114" s="651">
        <v>124.45</v>
      </c>
      <c r="J3114" s="651">
        <v>124.45</v>
      </c>
    </row>
    <row r="3115" spans="1:10" ht="24" customHeight="1" x14ac:dyDescent="0.2">
      <c r="A3115" s="644" t="s">
        <v>13199</v>
      </c>
      <c r="B3115" s="645" t="s">
        <v>14160</v>
      </c>
      <c r="C3115" s="644" t="s">
        <v>7</v>
      </c>
      <c r="D3115" s="644" t="s">
        <v>7890</v>
      </c>
      <c r="E3115" s="821" t="s">
        <v>13220</v>
      </c>
      <c r="F3115" s="821"/>
      <c r="G3115" s="643" t="s">
        <v>64</v>
      </c>
      <c r="H3115" s="642">
        <v>32.159999999999997</v>
      </c>
      <c r="I3115" s="641">
        <v>3.87</v>
      </c>
      <c r="J3115" s="641">
        <v>124.45</v>
      </c>
    </row>
    <row r="3116" spans="1:10" ht="25.5" x14ac:dyDescent="0.2">
      <c r="A3116" s="640"/>
      <c r="B3116" s="640"/>
      <c r="C3116" s="640"/>
      <c r="D3116" s="640"/>
      <c r="E3116" s="640" t="s">
        <v>13209</v>
      </c>
      <c r="F3116" s="639">
        <v>0</v>
      </c>
      <c r="G3116" s="640" t="s">
        <v>13210</v>
      </c>
      <c r="H3116" s="639">
        <v>0</v>
      </c>
      <c r="I3116" s="640" t="s">
        <v>13211</v>
      </c>
      <c r="J3116" s="639">
        <v>0</v>
      </c>
    </row>
    <row r="3117" spans="1:10" ht="15" thickBot="1" x14ac:dyDescent="0.25">
      <c r="A3117" s="640"/>
      <c r="B3117" s="640"/>
      <c r="C3117" s="640"/>
      <c r="D3117" s="640"/>
      <c r="E3117" s="640" t="s">
        <v>13212</v>
      </c>
      <c r="F3117" s="639">
        <v>35.14</v>
      </c>
      <c r="G3117" s="640"/>
      <c r="H3117" s="822" t="s">
        <v>13213</v>
      </c>
      <c r="I3117" s="822"/>
      <c r="J3117" s="639">
        <v>159.59</v>
      </c>
    </row>
    <row r="3118" spans="1:10" ht="0.95" customHeight="1" thickTop="1" x14ac:dyDescent="0.2">
      <c r="A3118" s="638"/>
      <c r="B3118" s="638"/>
      <c r="C3118" s="638"/>
      <c r="D3118" s="638"/>
      <c r="E3118" s="638"/>
      <c r="F3118" s="638"/>
      <c r="G3118" s="638"/>
      <c r="H3118" s="638"/>
      <c r="I3118" s="638"/>
      <c r="J3118" s="638"/>
    </row>
    <row r="3119" spans="1:10" ht="18" customHeight="1" x14ac:dyDescent="0.2">
      <c r="A3119" s="658"/>
      <c r="B3119" s="656" t="s">
        <v>13186</v>
      </c>
      <c r="C3119" s="658" t="s">
        <v>13187</v>
      </c>
      <c r="D3119" s="658" t="s">
        <v>13188</v>
      </c>
      <c r="E3119" s="823" t="s">
        <v>13189</v>
      </c>
      <c r="F3119" s="823"/>
      <c r="G3119" s="657" t="s">
        <v>13190</v>
      </c>
      <c r="H3119" s="656" t="s">
        <v>13191</v>
      </c>
      <c r="I3119" s="656" t="s">
        <v>13192</v>
      </c>
      <c r="J3119" s="656" t="s">
        <v>13193</v>
      </c>
    </row>
    <row r="3120" spans="1:10" ht="24" customHeight="1" x14ac:dyDescent="0.2">
      <c r="A3120" s="654" t="s">
        <v>13194</v>
      </c>
      <c r="B3120" s="655" t="s">
        <v>13448</v>
      </c>
      <c r="C3120" s="654" t="s">
        <v>7</v>
      </c>
      <c r="D3120" s="654" t="s">
        <v>59</v>
      </c>
      <c r="E3120" s="824" t="s">
        <v>13196</v>
      </c>
      <c r="F3120" s="824"/>
      <c r="G3120" s="653" t="s">
        <v>23</v>
      </c>
      <c r="H3120" s="652">
        <v>1</v>
      </c>
      <c r="I3120" s="651">
        <v>17.79</v>
      </c>
      <c r="J3120" s="651">
        <v>17.79</v>
      </c>
    </row>
    <row r="3121" spans="1:10" ht="24" customHeight="1" x14ac:dyDescent="0.2">
      <c r="A3121" s="649" t="s">
        <v>13197</v>
      </c>
      <c r="B3121" s="650" t="s">
        <v>14175</v>
      </c>
      <c r="C3121" s="649" t="s">
        <v>7</v>
      </c>
      <c r="D3121" s="649" t="s">
        <v>3040</v>
      </c>
      <c r="E3121" s="825" t="s">
        <v>13196</v>
      </c>
      <c r="F3121" s="825"/>
      <c r="G3121" s="648" t="s">
        <v>23</v>
      </c>
      <c r="H3121" s="647">
        <v>1</v>
      </c>
      <c r="I3121" s="646">
        <v>0.14000000000000001</v>
      </c>
      <c r="J3121" s="646">
        <v>0.14000000000000001</v>
      </c>
    </row>
    <row r="3122" spans="1:10" ht="24" customHeight="1" x14ac:dyDescent="0.2">
      <c r="A3122" s="644" t="s">
        <v>13199</v>
      </c>
      <c r="B3122" s="645" t="s">
        <v>13226</v>
      </c>
      <c r="C3122" s="644" t="s">
        <v>7</v>
      </c>
      <c r="D3122" s="644" t="s">
        <v>5105</v>
      </c>
      <c r="E3122" s="821" t="s">
        <v>13206</v>
      </c>
      <c r="F3122" s="821"/>
      <c r="G3122" s="643" t="s">
        <v>23</v>
      </c>
      <c r="H3122" s="642">
        <v>1</v>
      </c>
      <c r="I3122" s="641">
        <v>0.96</v>
      </c>
      <c r="J3122" s="641">
        <v>0.96</v>
      </c>
    </row>
    <row r="3123" spans="1:10" ht="24" customHeight="1" x14ac:dyDescent="0.2">
      <c r="A3123" s="644" t="s">
        <v>13199</v>
      </c>
      <c r="B3123" s="645" t="s">
        <v>14176</v>
      </c>
      <c r="C3123" s="644" t="s">
        <v>7</v>
      </c>
      <c r="D3123" s="644" t="s">
        <v>5832</v>
      </c>
      <c r="E3123" s="821" t="s">
        <v>13203</v>
      </c>
      <c r="F3123" s="821"/>
      <c r="G3123" s="643" t="s">
        <v>23</v>
      </c>
      <c r="H3123" s="642">
        <v>1</v>
      </c>
      <c r="I3123" s="641">
        <v>13.94</v>
      </c>
      <c r="J3123" s="641">
        <v>13.94</v>
      </c>
    </row>
    <row r="3124" spans="1:10" ht="24" customHeight="1" x14ac:dyDescent="0.2">
      <c r="A3124" s="644" t="s">
        <v>13199</v>
      </c>
      <c r="B3124" s="645" t="s">
        <v>14093</v>
      </c>
      <c r="C3124" s="644" t="s">
        <v>7</v>
      </c>
      <c r="D3124" s="644" t="s">
        <v>6725</v>
      </c>
      <c r="E3124" s="821" t="s">
        <v>13201</v>
      </c>
      <c r="F3124" s="821"/>
      <c r="G3124" s="643" t="s">
        <v>23</v>
      </c>
      <c r="H3124" s="642">
        <v>1</v>
      </c>
      <c r="I3124" s="641">
        <v>1.05</v>
      </c>
      <c r="J3124" s="641">
        <v>1.05</v>
      </c>
    </row>
    <row r="3125" spans="1:10" ht="24" customHeight="1" x14ac:dyDescent="0.2">
      <c r="A3125" s="644" t="s">
        <v>13199</v>
      </c>
      <c r="B3125" s="645" t="s">
        <v>14094</v>
      </c>
      <c r="C3125" s="644" t="s">
        <v>7</v>
      </c>
      <c r="D3125" s="644" t="s">
        <v>6838</v>
      </c>
      <c r="E3125" s="821" t="s">
        <v>13201</v>
      </c>
      <c r="F3125" s="821"/>
      <c r="G3125" s="643" t="s">
        <v>23</v>
      </c>
      <c r="H3125" s="642">
        <v>1</v>
      </c>
      <c r="I3125" s="641">
        <v>0.38</v>
      </c>
      <c r="J3125" s="641">
        <v>0.38</v>
      </c>
    </row>
    <row r="3126" spans="1:10" ht="24" customHeight="1" x14ac:dyDescent="0.2">
      <c r="A3126" s="644" t="s">
        <v>13199</v>
      </c>
      <c r="B3126" s="645" t="s">
        <v>13205</v>
      </c>
      <c r="C3126" s="644" t="s">
        <v>7</v>
      </c>
      <c r="D3126" s="644" t="s">
        <v>6808</v>
      </c>
      <c r="E3126" s="821" t="s">
        <v>13206</v>
      </c>
      <c r="F3126" s="821"/>
      <c r="G3126" s="643" t="s">
        <v>23</v>
      </c>
      <c r="H3126" s="642">
        <v>1</v>
      </c>
      <c r="I3126" s="641">
        <v>0.55000000000000004</v>
      </c>
      <c r="J3126" s="641">
        <v>0.55000000000000004</v>
      </c>
    </row>
    <row r="3127" spans="1:10" ht="24" customHeight="1" x14ac:dyDescent="0.2">
      <c r="A3127" s="644" t="s">
        <v>13199</v>
      </c>
      <c r="B3127" s="645" t="s">
        <v>13207</v>
      </c>
      <c r="C3127" s="644" t="s">
        <v>7</v>
      </c>
      <c r="D3127" s="644" t="s">
        <v>8485</v>
      </c>
      <c r="E3127" s="821" t="s">
        <v>13208</v>
      </c>
      <c r="F3127" s="821"/>
      <c r="G3127" s="643" t="s">
        <v>23</v>
      </c>
      <c r="H3127" s="642">
        <v>1</v>
      </c>
      <c r="I3127" s="641">
        <v>0.06</v>
      </c>
      <c r="J3127" s="641">
        <v>0.06</v>
      </c>
    </row>
    <row r="3128" spans="1:10" ht="24" customHeight="1" x14ac:dyDescent="0.2">
      <c r="A3128" s="644" t="s">
        <v>13199</v>
      </c>
      <c r="B3128" s="645" t="s">
        <v>13229</v>
      </c>
      <c r="C3128" s="644" t="s">
        <v>7</v>
      </c>
      <c r="D3128" s="644" t="s">
        <v>9025</v>
      </c>
      <c r="E3128" s="821" t="s">
        <v>13230</v>
      </c>
      <c r="F3128" s="821"/>
      <c r="G3128" s="643" t="s">
        <v>23</v>
      </c>
      <c r="H3128" s="642">
        <v>1</v>
      </c>
      <c r="I3128" s="641">
        <v>0.71</v>
      </c>
      <c r="J3128" s="641">
        <v>0.71</v>
      </c>
    </row>
    <row r="3129" spans="1:10" ht="25.5" x14ac:dyDescent="0.2">
      <c r="A3129" s="640"/>
      <c r="B3129" s="640"/>
      <c r="C3129" s="640"/>
      <c r="D3129" s="640"/>
      <c r="E3129" s="640" t="s">
        <v>13209</v>
      </c>
      <c r="F3129" s="639">
        <v>7.6496795000000004</v>
      </c>
      <c r="G3129" s="640" t="s">
        <v>13210</v>
      </c>
      <c r="H3129" s="639">
        <v>6.43</v>
      </c>
      <c r="I3129" s="640" t="s">
        <v>13211</v>
      </c>
      <c r="J3129" s="639">
        <v>14.08</v>
      </c>
    </row>
    <row r="3130" spans="1:10" ht="15" thickBot="1" x14ac:dyDescent="0.25">
      <c r="A3130" s="640"/>
      <c r="B3130" s="640"/>
      <c r="C3130" s="640"/>
      <c r="D3130" s="640"/>
      <c r="E3130" s="640" t="s">
        <v>13212</v>
      </c>
      <c r="F3130" s="639">
        <v>5.0199999999999996</v>
      </c>
      <c r="G3130" s="640"/>
      <c r="H3130" s="822" t="s">
        <v>13213</v>
      </c>
      <c r="I3130" s="822"/>
      <c r="J3130" s="639">
        <v>22.81</v>
      </c>
    </row>
    <row r="3131" spans="1:10" ht="0.95" customHeight="1" thickTop="1" x14ac:dyDescent="0.2">
      <c r="A3131" s="638"/>
      <c r="B3131" s="638"/>
      <c r="C3131" s="638"/>
      <c r="D3131" s="638"/>
      <c r="E3131" s="638"/>
      <c r="F3131" s="638"/>
      <c r="G3131" s="638"/>
      <c r="H3131" s="638"/>
      <c r="I3131" s="638"/>
      <c r="J3131" s="638"/>
    </row>
    <row r="3132" spans="1:10" ht="18" customHeight="1" x14ac:dyDescent="0.2">
      <c r="A3132" s="658"/>
      <c r="B3132" s="656" t="s">
        <v>13186</v>
      </c>
      <c r="C3132" s="658" t="s">
        <v>13187</v>
      </c>
      <c r="D3132" s="658" t="s">
        <v>13188</v>
      </c>
      <c r="E3132" s="823" t="s">
        <v>13189</v>
      </c>
      <c r="F3132" s="823"/>
      <c r="G3132" s="657" t="s">
        <v>13190</v>
      </c>
      <c r="H3132" s="656" t="s">
        <v>13191</v>
      </c>
      <c r="I3132" s="656" t="s">
        <v>13192</v>
      </c>
      <c r="J3132" s="656" t="s">
        <v>13193</v>
      </c>
    </row>
    <row r="3133" spans="1:10" ht="36" customHeight="1" x14ac:dyDescent="0.2">
      <c r="A3133" s="654" t="s">
        <v>13194</v>
      </c>
      <c r="B3133" s="655" t="s">
        <v>13719</v>
      </c>
      <c r="C3133" s="654" t="s">
        <v>7</v>
      </c>
      <c r="D3133" s="654" t="s">
        <v>2164</v>
      </c>
      <c r="E3133" s="824" t="s">
        <v>13272</v>
      </c>
      <c r="F3133" s="824"/>
      <c r="G3133" s="653" t="s">
        <v>67</v>
      </c>
      <c r="H3133" s="652">
        <v>1</v>
      </c>
      <c r="I3133" s="651">
        <v>13.2</v>
      </c>
      <c r="J3133" s="651">
        <v>13.2</v>
      </c>
    </row>
    <row r="3134" spans="1:10" ht="36" customHeight="1" x14ac:dyDescent="0.2">
      <c r="A3134" s="649" t="s">
        <v>13197</v>
      </c>
      <c r="B3134" s="650" t="s">
        <v>14177</v>
      </c>
      <c r="C3134" s="649" t="s">
        <v>7</v>
      </c>
      <c r="D3134" s="649" t="s">
        <v>2159</v>
      </c>
      <c r="E3134" s="825" t="s">
        <v>13272</v>
      </c>
      <c r="F3134" s="825"/>
      <c r="G3134" s="648" t="s">
        <v>23</v>
      </c>
      <c r="H3134" s="647">
        <v>1</v>
      </c>
      <c r="I3134" s="646">
        <v>0.71</v>
      </c>
      <c r="J3134" s="646">
        <v>0.71</v>
      </c>
    </row>
    <row r="3135" spans="1:10" ht="36" customHeight="1" x14ac:dyDescent="0.2">
      <c r="A3135" s="649" t="s">
        <v>13197</v>
      </c>
      <c r="B3135" s="650" t="s">
        <v>14178</v>
      </c>
      <c r="C3135" s="649" t="s">
        <v>7</v>
      </c>
      <c r="D3135" s="649" t="s">
        <v>2160</v>
      </c>
      <c r="E3135" s="825" t="s">
        <v>13272</v>
      </c>
      <c r="F3135" s="825"/>
      <c r="G3135" s="648" t="s">
        <v>23</v>
      </c>
      <c r="H3135" s="647">
        <v>1</v>
      </c>
      <c r="I3135" s="646">
        <v>0.09</v>
      </c>
      <c r="J3135" s="646">
        <v>0.09</v>
      </c>
    </row>
    <row r="3136" spans="1:10" ht="24" customHeight="1" x14ac:dyDescent="0.2">
      <c r="A3136" s="649" t="s">
        <v>13197</v>
      </c>
      <c r="B3136" s="650" t="s">
        <v>14179</v>
      </c>
      <c r="C3136" s="649" t="s">
        <v>7</v>
      </c>
      <c r="D3136" s="649" t="s">
        <v>209</v>
      </c>
      <c r="E3136" s="825" t="s">
        <v>13196</v>
      </c>
      <c r="F3136" s="825"/>
      <c r="G3136" s="648" t="s">
        <v>23</v>
      </c>
      <c r="H3136" s="647">
        <v>1</v>
      </c>
      <c r="I3136" s="646">
        <v>12.4</v>
      </c>
      <c r="J3136" s="646">
        <v>12.4</v>
      </c>
    </row>
    <row r="3137" spans="1:10" ht="25.5" x14ac:dyDescent="0.2">
      <c r="A3137" s="640"/>
      <c r="B3137" s="640"/>
      <c r="C3137" s="640"/>
      <c r="D3137" s="640"/>
      <c r="E3137" s="640" t="s">
        <v>13209</v>
      </c>
      <c r="F3137" s="639">
        <v>5.1504944000000004</v>
      </c>
      <c r="G3137" s="640" t="s">
        <v>13210</v>
      </c>
      <c r="H3137" s="639">
        <v>4.33</v>
      </c>
      <c r="I3137" s="640" t="s">
        <v>13211</v>
      </c>
      <c r="J3137" s="639">
        <v>9.48</v>
      </c>
    </row>
    <row r="3138" spans="1:10" ht="15" thickBot="1" x14ac:dyDescent="0.25">
      <c r="A3138" s="640"/>
      <c r="B3138" s="640"/>
      <c r="C3138" s="640"/>
      <c r="D3138" s="640"/>
      <c r="E3138" s="640" t="s">
        <v>13212</v>
      </c>
      <c r="F3138" s="639">
        <v>3.72</v>
      </c>
      <c r="G3138" s="640"/>
      <c r="H3138" s="822" t="s">
        <v>13213</v>
      </c>
      <c r="I3138" s="822"/>
      <c r="J3138" s="639">
        <v>16.920000000000002</v>
      </c>
    </row>
    <row r="3139" spans="1:10" ht="0.95" customHeight="1" thickTop="1" x14ac:dyDescent="0.2">
      <c r="A3139" s="638"/>
      <c r="B3139" s="638"/>
      <c r="C3139" s="638"/>
      <c r="D3139" s="638"/>
      <c r="E3139" s="638"/>
      <c r="F3139" s="638"/>
      <c r="G3139" s="638"/>
      <c r="H3139" s="638"/>
      <c r="I3139" s="638"/>
      <c r="J3139" s="638"/>
    </row>
    <row r="3140" spans="1:10" ht="18" customHeight="1" x14ac:dyDescent="0.2">
      <c r="A3140" s="658"/>
      <c r="B3140" s="656" t="s">
        <v>13186</v>
      </c>
      <c r="C3140" s="658" t="s">
        <v>13187</v>
      </c>
      <c r="D3140" s="658" t="s">
        <v>13188</v>
      </c>
      <c r="E3140" s="823" t="s">
        <v>13189</v>
      </c>
      <c r="F3140" s="823"/>
      <c r="G3140" s="657" t="s">
        <v>13190</v>
      </c>
      <c r="H3140" s="656" t="s">
        <v>13191</v>
      </c>
      <c r="I3140" s="656" t="s">
        <v>13192</v>
      </c>
      <c r="J3140" s="656" t="s">
        <v>13193</v>
      </c>
    </row>
    <row r="3141" spans="1:10" ht="36" customHeight="1" x14ac:dyDescent="0.2">
      <c r="A3141" s="654" t="s">
        <v>13194</v>
      </c>
      <c r="B3141" s="655" t="s">
        <v>13718</v>
      </c>
      <c r="C3141" s="654" t="s">
        <v>7</v>
      </c>
      <c r="D3141" s="654" t="s">
        <v>2163</v>
      </c>
      <c r="E3141" s="824" t="s">
        <v>13272</v>
      </c>
      <c r="F3141" s="824"/>
      <c r="G3141" s="653" t="s">
        <v>50</v>
      </c>
      <c r="H3141" s="652">
        <v>1</v>
      </c>
      <c r="I3141" s="651">
        <v>18.79</v>
      </c>
      <c r="J3141" s="651">
        <v>18.79</v>
      </c>
    </row>
    <row r="3142" spans="1:10" ht="36" customHeight="1" x14ac:dyDescent="0.2">
      <c r="A3142" s="649" t="s">
        <v>13197</v>
      </c>
      <c r="B3142" s="650" t="s">
        <v>14180</v>
      </c>
      <c r="C3142" s="649" t="s">
        <v>7</v>
      </c>
      <c r="D3142" s="649" t="s">
        <v>2162</v>
      </c>
      <c r="E3142" s="825" t="s">
        <v>13272</v>
      </c>
      <c r="F3142" s="825"/>
      <c r="G3142" s="648" t="s">
        <v>23</v>
      </c>
      <c r="H3142" s="647">
        <v>1</v>
      </c>
      <c r="I3142" s="646">
        <v>4.6900000000000004</v>
      </c>
      <c r="J3142" s="646">
        <v>4.6900000000000004</v>
      </c>
    </row>
    <row r="3143" spans="1:10" ht="36" customHeight="1" x14ac:dyDescent="0.2">
      <c r="A3143" s="649" t="s">
        <v>13197</v>
      </c>
      <c r="B3143" s="650" t="s">
        <v>14177</v>
      </c>
      <c r="C3143" s="649" t="s">
        <v>7</v>
      </c>
      <c r="D3143" s="649" t="s">
        <v>2159</v>
      </c>
      <c r="E3143" s="825" t="s">
        <v>13272</v>
      </c>
      <c r="F3143" s="825"/>
      <c r="G3143" s="648" t="s">
        <v>23</v>
      </c>
      <c r="H3143" s="647">
        <v>1</v>
      </c>
      <c r="I3143" s="646">
        <v>0.71</v>
      </c>
      <c r="J3143" s="646">
        <v>0.71</v>
      </c>
    </row>
    <row r="3144" spans="1:10" ht="36" customHeight="1" x14ac:dyDescent="0.2">
      <c r="A3144" s="649" t="s">
        <v>13197</v>
      </c>
      <c r="B3144" s="650" t="s">
        <v>14181</v>
      </c>
      <c r="C3144" s="649" t="s">
        <v>7</v>
      </c>
      <c r="D3144" s="649" t="s">
        <v>2161</v>
      </c>
      <c r="E3144" s="825" t="s">
        <v>13272</v>
      </c>
      <c r="F3144" s="825"/>
      <c r="G3144" s="648" t="s">
        <v>23</v>
      </c>
      <c r="H3144" s="647">
        <v>1</v>
      </c>
      <c r="I3144" s="646">
        <v>0.9</v>
      </c>
      <c r="J3144" s="646">
        <v>0.9</v>
      </c>
    </row>
    <row r="3145" spans="1:10" ht="36" customHeight="1" x14ac:dyDescent="0.2">
      <c r="A3145" s="649" t="s">
        <v>13197</v>
      </c>
      <c r="B3145" s="650" t="s">
        <v>14178</v>
      </c>
      <c r="C3145" s="649" t="s">
        <v>7</v>
      </c>
      <c r="D3145" s="649" t="s">
        <v>2160</v>
      </c>
      <c r="E3145" s="825" t="s">
        <v>13272</v>
      </c>
      <c r="F3145" s="825"/>
      <c r="G3145" s="648" t="s">
        <v>23</v>
      </c>
      <c r="H3145" s="647">
        <v>1</v>
      </c>
      <c r="I3145" s="646">
        <v>0.09</v>
      </c>
      <c r="J3145" s="646">
        <v>0.09</v>
      </c>
    </row>
    <row r="3146" spans="1:10" ht="24" customHeight="1" x14ac:dyDescent="0.2">
      <c r="A3146" s="649" t="s">
        <v>13197</v>
      </c>
      <c r="B3146" s="650" t="s">
        <v>14179</v>
      </c>
      <c r="C3146" s="649" t="s">
        <v>7</v>
      </c>
      <c r="D3146" s="649" t="s">
        <v>209</v>
      </c>
      <c r="E3146" s="825" t="s">
        <v>13196</v>
      </c>
      <c r="F3146" s="825"/>
      <c r="G3146" s="648" t="s">
        <v>23</v>
      </c>
      <c r="H3146" s="647">
        <v>1</v>
      </c>
      <c r="I3146" s="646">
        <v>12.4</v>
      </c>
      <c r="J3146" s="646">
        <v>12.4</v>
      </c>
    </row>
    <row r="3147" spans="1:10" ht="25.5" x14ac:dyDescent="0.2">
      <c r="A3147" s="640"/>
      <c r="B3147" s="640"/>
      <c r="C3147" s="640"/>
      <c r="D3147" s="640"/>
      <c r="E3147" s="640" t="s">
        <v>13209</v>
      </c>
      <c r="F3147" s="639">
        <v>5.1504944000000004</v>
      </c>
      <c r="G3147" s="640" t="s">
        <v>13210</v>
      </c>
      <c r="H3147" s="639">
        <v>4.33</v>
      </c>
      <c r="I3147" s="640" t="s">
        <v>13211</v>
      </c>
      <c r="J3147" s="639">
        <v>9.48</v>
      </c>
    </row>
    <row r="3148" spans="1:10" ht="15" thickBot="1" x14ac:dyDescent="0.25">
      <c r="A3148" s="640"/>
      <c r="B3148" s="640"/>
      <c r="C3148" s="640"/>
      <c r="D3148" s="640"/>
      <c r="E3148" s="640" t="s">
        <v>13212</v>
      </c>
      <c r="F3148" s="639">
        <v>5.3</v>
      </c>
      <c r="G3148" s="640"/>
      <c r="H3148" s="822" t="s">
        <v>13213</v>
      </c>
      <c r="I3148" s="822"/>
      <c r="J3148" s="639">
        <v>24.09</v>
      </c>
    </row>
    <row r="3149" spans="1:10" ht="0.95" customHeight="1" thickTop="1" x14ac:dyDescent="0.2">
      <c r="A3149" s="638"/>
      <c r="B3149" s="638"/>
      <c r="C3149" s="638"/>
      <c r="D3149" s="638"/>
      <c r="E3149" s="638"/>
      <c r="F3149" s="638"/>
      <c r="G3149" s="638"/>
      <c r="H3149" s="638"/>
      <c r="I3149" s="638"/>
      <c r="J3149" s="638"/>
    </row>
    <row r="3150" spans="1:10" ht="18" customHeight="1" x14ac:dyDescent="0.2">
      <c r="A3150" s="658"/>
      <c r="B3150" s="656" t="s">
        <v>13186</v>
      </c>
      <c r="C3150" s="658" t="s">
        <v>13187</v>
      </c>
      <c r="D3150" s="658" t="s">
        <v>13188</v>
      </c>
      <c r="E3150" s="823" t="s">
        <v>13189</v>
      </c>
      <c r="F3150" s="823"/>
      <c r="G3150" s="657" t="s">
        <v>13190</v>
      </c>
      <c r="H3150" s="656" t="s">
        <v>13191</v>
      </c>
      <c r="I3150" s="656" t="s">
        <v>13192</v>
      </c>
      <c r="J3150" s="656" t="s">
        <v>13193</v>
      </c>
    </row>
    <row r="3151" spans="1:10" ht="36" customHeight="1" x14ac:dyDescent="0.2">
      <c r="A3151" s="654" t="s">
        <v>13194</v>
      </c>
      <c r="B3151" s="655" t="s">
        <v>14177</v>
      </c>
      <c r="C3151" s="654" t="s">
        <v>7</v>
      </c>
      <c r="D3151" s="654" t="s">
        <v>2159</v>
      </c>
      <c r="E3151" s="824" t="s">
        <v>13272</v>
      </c>
      <c r="F3151" s="824"/>
      <c r="G3151" s="653" t="s">
        <v>23</v>
      </c>
      <c r="H3151" s="652">
        <v>1</v>
      </c>
      <c r="I3151" s="651">
        <v>0.71</v>
      </c>
      <c r="J3151" s="651">
        <v>0.71</v>
      </c>
    </row>
    <row r="3152" spans="1:10" ht="24" customHeight="1" x14ac:dyDescent="0.2">
      <c r="A3152" s="644" t="s">
        <v>13199</v>
      </c>
      <c r="B3152" s="645" t="s">
        <v>14182</v>
      </c>
      <c r="C3152" s="644" t="s">
        <v>7</v>
      </c>
      <c r="D3152" s="644" t="s">
        <v>5977</v>
      </c>
      <c r="E3152" s="821" t="s">
        <v>13201</v>
      </c>
      <c r="F3152" s="821"/>
      <c r="G3152" s="643" t="s">
        <v>38</v>
      </c>
      <c r="H3152" s="642">
        <v>5.3300000000000001E-5</v>
      </c>
      <c r="I3152" s="641">
        <v>13494.13</v>
      </c>
      <c r="J3152" s="641">
        <v>0.71</v>
      </c>
    </row>
    <row r="3153" spans="1:10" ht="25.5" x14ac:dyDescent="0.2">
      <c r="A3153" s="640"/>
      <c r="B3153" s="640"/>
      <c r="C3153" s="640"/>
      <c r="D3153" s="640"/>
      <c r="E3153" s="640" t="s">
        <v>13209</v>
      </c>
      <c r="F3153" s="639">
        <v>0</v>
      </c>
      <c r="G3153" s="640" t="s">
        <v>13210</v>
      </c>
      <c r="H3153" s="639">
        <v>0</v>
      </c>
      <c r="I3153" s="640" t="s">
        <v>13211</v>
      </c>
      <c r="J3153" s="639">
        <v>0</v>
      </c>
    </row>
    <row r="3154" spans="1:10" ht="15" thickBot="1" x14ac:dyDescent="0.25">
      <c r="A3154" s="640"/>
      <c r="B3154" s="640"/>
      <c r="C3154" s="640"/>
      <c r="D3154" s="640"/>
      <c r="E3154" s="640" t="s">
        <v>13212</v>
      </c>
      <c r="F3154" s="639">
        <v>0.2</v>
      </c>
      <c r="G3154" s="640"/>
      <c r="H3154" s="822" t="s">
        <v>13213</v>
      </c>
      <c r="I3154" s="822"/>
      <c r="J3154" s="639">
        <v>0.91</v>
      </c>
    </row>
    <row r="3155" spans="1:10" ht="0.95" customHeight="1" thickTop="1" x14ac:dyDescent="0.2">
      <c r="A3155" s="638"/>
      <c r="B3155" s="638"/>
      <c r="C3155" s="638"/>
      <c r="D3155" s="638"/>
      <c r="E3155" s="638"/>
      <c r="F3155" s="638"/>
      <c r="G3155" s="638"/>
      <c r="H3155" s="638"/>
      <c r="I3155" s="638"/>
      <c r="J3155" s="638"/>
    </row>
    <row r="3156" spans="1:10" ht="18" customHeight="1" x14ac:dyDescent="0.2">
      <c r="A3156" s="658"/>
      <c r="B3156" s="656" t="s">
        <v>13186</v>
      </c>
      <c r="C3156" s="658" t="s">
        <v>13187</v>
      </c>
      <c r="D3156" s="658" t="s">
        <v>13188</v>
      </c>
      <c r="E3156" s="823" t="s">
        <v>13189</v>
      </c>
      <c r="F3156" s="823"/>
      <c r="G3156" s="657" t="s">
        <v>13190</v>
      </c>
      <c r="H3156" s="656" t="s">
        <v>13191</v>
      </c>
      <c r="I3156" s="656" t="s">
        <v>13192</v>
      </c>
      <c r="J3156" s="656" t="s">
        <v>13193</v>
      </c>
    </row>
    <row r="3157" spans="1:10" ht="36" customHeight="1" x14ac:dyDescent="0.2">
      <c r="A3157" s="654" t="s">
        <v>13194</v>
      </c>
      <c r="B3157" s="655" t="s">
        <v>14178</v>
      </c>
      <c r="C3157" s="654" t="s">
        <v>7</v>
      </c>
      <c r="D3157" s="654" t="s">
        <v>2160</v>
      </c>
      <c r="E3157" s="824" t="s">
        <v>13272</v>
      </c>
      <c r="F3157" s="824"/>
      <c r="G3157" s="653" t="s">
        <v>23</v>
      </c>
      <c r="H3157" s="652">
        <v>1</v>
      </c>
      <c r="I3157" s="651">
        <v>0.09</v>
      </c>
      <c r="J3157" s="651">
        <v>0.09</v>
      </c>
    </row>
    <row r="3158" spans="1:10" ht="24" customHeight="1" x14ac:dyDescent="0.2">
      <c r="A3158" s="644" t="s">
        <v>13199</v>
      </c>
      <c r="B3158" s="645" t="s">
        <v>14182</v>
      </c>
      <c r="C3158" s="644" t="s">
        <v>7</v>
      </c>
      <c r="D3158" s="644" t="s">
        <v>5977</v>
      </c>
      <c r="E3158" s="821" t="s">
        <v>13201</v>
      </c>
      <c r="F3158" s="821"/>
      <c r="G3158" s="643" t="s">
        <v>38</v>
      </c>
      <c r="H3158" s="642">
        <v>7.4000000000000003E-6</v>
      </c>
      <c r="I3158" s="641">
        <v>13494.13</v>
      </c>
      <c r="J3158" s="641">
        <v>0.09</v>
      </c>
    </row>
    <row r="3159" spans="1:10" ht="25.5" x14ac:dyDescent="0.2">
      <c r="A3159" s="640"/>
      <c r="B3159" s="640"/>
      <c r="C3159" s="640"/>
      <c r="D3159" s="640"/>
      <c r="E3159" s="640" t="s">
        <v>13209</v>
      </c>
      <c r="F3159" s="639">
        <v>0</v>
      </c>
      <c r="G3159" s="640" t="s">
        <v>13210</v>
      </c>
      <c r="H3159" s="639">
        <v>0</v>
      </c>
      <c r="I3159" s="640" t="s">
        <v>13211</v>
      </c>
      <c r="J3159" s="639">
        <v>0</v>
      </c>
    </row>
    <row r="3160" spans="1:10" ht="15" thickBot="1" x14ac:dyDescent="0.25">
      <c r="A3160" s="640"/>
      <c r="B3160" s="640"/>
      <c r="C3160" s="640"/>
      <c r="D3160" s="640"/>
      <c r="E3160" s="640" t="s">
        <v>13212</v>
      </c>
      <c r="F3160" s="639">
        <v>0.02</v>
      </c>
      <c r="G3160" s="640"/>
      <c r="H3160" s="822" t="s">
        <v>13213</v>
      </c>
      <c r="I3160" s="822"/>
      <c r="J3160" s="639">
        <v>0.11</v>
      </c>
    </row>
    <row r="3161" spans="1:10" ht="0.95" customHeight="1" thickTop="1" x14ac:dyDescent="0.2">
      <c r="A3161" s="638"/>
      <c r="B3161" s="638"/>
      <c r="C3161" s="638"/>
      <c r="D3161" s="638"/>
      <c r="E3161" s="638"/>
      <c r="F3161" s="638"/>
      <c r="G3161" s="638"/>
      <c r="H3161" s="638"/>
      <c r="I3161" s="638"/>
      <c r="J3161" s="638"/>
    </row>
    <row r="3162" spans="1:10" ht="18" customHeight="1" x14ac:dyDescent="0.2">
      <c r="A3162" s="658"/>
      <c r="B3162" s="656" t="s">
        <v>13186</v>
      </c>
      <c r="C3162" s="658" t="s">
        <v>13187</v>
      </c>
      <c r="D3162" s="658" t="s">
        <v>13188</v>
      </c>
      <c r="E3162" s="823" t="s">
        <v>13189</v>
      </c>
      <c r="F3162" s="823"/>
      <c r="G3162" s="657" t="s">
        <v>13190</v>
      </c>
      <c r="H3162" s="656" t="s">
        <v>13191</v>
      </c>
      <c r="I3162" s="656" t="s">
        <v>13192</v>
      </c>
      <c r="J3162" s="656" t="s">
        <v>13193</v>
      </c>
    </row>
    <row r="3163" spans="1:10" ht="36" customHeight="1" x14ac:dyDescent="0.2">
      <c r="A3163" s="654" t="s">
        <v>13194</v>
      </c>
      <c r="B3163" s="655" t="s">
        <v>14181</v>
      </c>
      <c r="C3163" s="654" t="s">
        <v>7</v>
      </c>
      <c r="D3163" s="654" t="s">
        <v>2161</v>
      </c>
      <c r="E3163" s="824" t="s">
        <v>13272</v>
      </c>
      <c r="F3163" s="824"/>
      <c r="G3163" s="653" t="s">
        <v>23</v>
      </c>
      <c r="H3163" s="652">
        <v>1</v>
      </c>
      <c r="I3163" s="651">
        <v>0.9</v>
      </c>
      <c r="J3163" s="651">
        <v>0.9</v>
      </c>
    </row>
    <row r="3164" spans="1:10" ht="24" customHeight="1" x14ac:dyDescent="0.2">
      <c r="A3164" s="644" t="s">
        <v>13199</v>
      </c>
      <c r="B3164" s="645" t="s">
        <v>14182</v>
      </c>
      <c r="C3164" s="644" t="s">
        <v>7</v>
      </c>
      <c r="D3164" s="644" t="s">
        <v>5977</v>
      </c>
      <c r="E3164" s="821" t="s">
        <v>13201</v>
      </c>
      <c r="F3164" s="821"/>
      <c r="G3164" s="643" t="s">
        <v>38</v>
      </c>
      <c r="H3164" s="642">
        <v>6.6699999999999995E-5</v>
      </c>
      <c r="I3164" s="641">
        <v>13494.13</v>
      </c>
      <c r="J3164" s="641">
        <v>0.9</v>
      </c>
    </row>
    <row r="3165" spans="1:10" ht="25.5" x14ac:dyDescent="0.2">
      <c r="A3165" s="640"/>
      <c r="B3165" s="640"/>
      <c r="C3165" s="640"/>
      <c r="D3165" s="640"/>
      <c r="E3165" s="640" t="s">
        <v>13209</v>
      </c>
      <c r="F3165" s="639">
        <v>0</v>
      </c>
      <c r="G3165" s="640" t="s">
        <v>13210</v>
      </c>
      <c r="H3165" s="639">
        <v>0</v>
      </c>
      <c r="I3165" s="640" t="s">
        <v>13211</v>
      </c>
      <c r="J3165" s="639">
        <v>0</v>
      </c>
    </row>
    <row r="3166" spans="1:10" ht="15" thickBot="1" x14ac:dyDescent="0.25">
      <c r="A3166" s="640"/>
      <c r="B3166" s="640"/>
      <c r="C3166" s="640"/>
      <c r="D3166" s="640"/>
      <c r="E3166" s="640" t="s">
        <v>13212</v>
      </c>
      <c r="F3166" s="639">
        <v>0.25</v>
      </c>
      <c r="G3166" s="640"/>
      <c r="H3166" s="822" t="s">
        <v>13213</v>
      </c>
      <c r="I3166" s="822"/>
      <c r="J3166" s="639">
        <v>1.1499999999999999</v>
      </c>
    </row>
    <row r="3167" spans="1:10" ht="0.95" customHeight="1" thickTop="1" x14ac:dyDescent="0.2">
      <c r="A3167" s="638"/>
      <c r="B3167" s="638"/>
      <c r="C3167" s="638"/>
      <c r="D3167" s="638"/>
      <c r="E3167" s="638"/>
      <c r="F3167" s="638"/>
      <c r="G3167" s="638"/>
      <c r="H3167" s="638"/>
      <c r="I3167" s="638"/>
      <c r="J3167" s="638"/>
    </row>
    <row r="3168" spans="1:10" ht="18" customHeight="1" x14ac:dyDescent="0.2">
      <c r="A3168" s="658"/>
      <c r="B3168" s="656" t="s">
        <v>13186</v>
      </c>
      <c r="C3168" s="658" t="s">
        <v>13187</v>
      </c>
      <c r="D3168" s="658" t="s">
        <v>13188</v>
      </c>
      <c r="E3168" s="823" t="s">
        <v>13189</v>
      </c>
      <c r="F3168" s="823"/>
      <c r="G3168" s="657" t="s">
        <v>13190</v>
      </c>
      <c r="H3168" s="656" t="s">
        <v>13191</v>
      </c>
      <c r="I3168" s="656" t="s">
        <v>13192</v>
      </c>
      <c r="J3168" s="656" t="s">
        <v>13193</v>
      </c>
    </row>
    <row r="3169" spans="1:10" ht="36" customHeight="1" x14ac:dyDescent="0.2">
      <c r="A3169" s="654" t="s">
        <v>13194</v>
      </c>
      <c r="B3169" s="655" t="s">
        <v>14180</v>
      </c>
      <c r="C3169" s="654" t="s">
        <v>7</v>
      </c>
      <c r="D3169" s="654" t="s">
        <v>2162</v>
      </c>
      <c r="E3169" s="824" t="s">
        <v>13272</v>
      </c>
      <c r="F3169" s="824"/>
      <c r="G3169" s="653" t="s">
        <v>23</v>
      </c>
      <c r="H3169" s="652">
        <v>1</v>
      </c>
      <c r="I3169" s="651">
        <v>4.6900000000000004</v>
      </c>
      <c r="J3169" s="651">
        <v>4.6900000000000004</v>
      </c>
    </row>
    <row r="3170" spans="1:10" ht="24" customHeight="1" x14ac:dyDescent="0.2">
      <c r="A3170" s="644" t="s">
        <v>13199</v>
      </c>
      <c r="B3170" s="645" t="s">
        <v>14183</v>
      </c>
      <c r="C3170" s="644" t="s">
        <v>7</v>
      </c>
      <c r="D3170" s="644" t="s">
        <v>6971</v>
      </c>
      <c r="E3170" s="821" t="s">
        <v>13220</v>
      </c>
      <c r="F3170" s="821"/>
      <c r="G3170" s="643" t="s">
        <v>64</v>
      </c>
      <c r="H3170" s="642">
        <v>1.03</v>
      </c>
      <c r="I3170" s="641">
        <v>4.5599999999999996</v>
      </c>
      <c r="J3170" s="641">
        <v>4.6900000000000004</v>
      </c>
    </row>
    <row r="3171" spans="1:10" ht="25.5" x14ac:dyDescent="0.2">
      <c r="A3171" s="640"/>
      <c r="B3171" s="640"/>
      <c r="C3171" s="640"/>
      <c r="D3171" s="640"/>
      <c r="E3171" s="640" t="s">
        <v>13209</v>
      </c>
      <c r="F3171" s="639">
        <v>0</v>
      </c>
      <c r="G3171" s="640" t="s">
        <v>13210</v>
      </c>
      <c r="H3171" s="639">
        <v>0</v>
      </c>
      <c r="I3171" s="640" t="s">
        <v>13211</v>
      </c>
      <c r="J3171" s="639">
        <v>0</v>
      </c>
    </row>
    <row r="3172" spans="1:10" ht="15" thickBot="1" x14ac:dyDescent="0.25">
      <c r="A3172" s="640"/>
      <c r="B3172" s="640"/>
      <c r="C3172" s="640"/>
      <c r="D3172" s="640"/>
      <c r="E3172" s="640" t="s">
        <v>13212</v>
      </c>
      <c r="F3172" s="639">
        <v>1.32</v>
      </c>
      <c r="G3172" s="640"/>
      <c r="H3172" s="822" t="s">
        <v>13213</v>
      </c>
      <c r="I3172" s="822"/>
      <c r="J3172" s="639">
        <v>6.01</v>
      </c>
    </row>
    <row r="3173" spans="1:10" ht="0.95" customHeight="1" thickTop="1" x14ac:dyDescent="0.2">
      <c r="A3173" s="638"/>
      <c r="B3173" s="638"/>
      <c r="C3173" s="638"/>
      <c r="D3173" s="638"/>
      <c r="E3173" s="638"/>
      <c r="F3173" s="638"/>
      <c r="G3173" s="638"/>
      <c r="H3173" s="638"/>
      <c r="I3173" s="638"/>
      <c r="J3173" s="638"/>
    </row>
    <row r="3174" spans="1:10" ht="18" customHeight="1" x14ac:dyDescent="0.2">
      <c r="A3174" s="658"/>
      <c r="B3174" s="656" t="s">
        <v>13186</v>
      </c>
      <c r="C3174" s="658" t="s">
        <v>13187</v>
      </c>
      <c r="D3174" s="658" t="s">
        <v>13188</v>
      </c>
      <c r="E3174" s="823" t="s">
        <v>13189</v>
      </c>
      <c r="F3174" s="823"/>
      <c r="G3174" s="657" t="s">
        <v>13190</v>
      </c>
      <c r="H3174" s="656" t="s">
        <v>13191</v>
      </c>
      <c r="I3174" s="656" t="s">
        <v>13192</v>
      </c>
      <c r="J3174" s="656" t="s">
        <v>13193</v>
      </c>
    </row>
    <row r="3175" spans="1:10" ht="48" customHeight="1" x14ac:dyDescent="0.2">
      <c r="A3175" s="654" t="s">
        <v>13194</v>
      </c>
      <c r="B3175" s="655" t="s">
        <v>13504</v>
      </c>
      <c r="C3175" s="654" t="s">
        <v>7</v>
      </c>
      <c r="D3175" s="654" t="s">
        <v>3333</v>
      </c>
      <c r="E3175" s="824" t="s">
        <v>13272</v>
      </c>
      <c r="F3175" s="824"/>
      <c r="G3175" s="653" t="s">
        <v>67</v>
      </c>
      <c r="H3175" s="652">
        <v>1</v>
      </c>
      <c r="I3175" s="651">
        <v>0.16</v>
      </c>
      <c r="J3175" s="651">
        <v>0.16</v>
      </c>
    </row>
    <row r="3176" spans="1:10" ht="36" customHeight="1" x14ac:dyDescent="0.2">
      <c r="A3176" s="649" t="s">
        <v>13197</v>
      </c>
      <c r="B3176" s="650" t="s">
        <v>14184</v>
      </c>
      <c r="C3176" s="649" t="s">
        <v>7</v>
      </c>
      <c r="D3176" s="649" t="s">
        <v>3330</v>
      </c>
      <c r="E3176" s="825" t="s">
        <v>13272</v>
      </c>
      <c r="F3176" s="825"/>
      <c r="G3176" s="648" t="s">
        <v>23</v>
      </c>
      <c r="H3176" s="647">
        <v>1</v>
      </c>
      <c r="I3176" s="646">
        <v>0.02</v>
      </c>
      <c r="J3176" s="646">
        <v>0.02</v>
      </c>
    </row>
    <row r="3177" spans="1:10" ht="48" customHeight="1" x14ac:dyDescent="0.2">
      <c r="A3177" s="649" t="s">
        <v>13197</v>
      </c>
      <c r="B3177" s="650" t="s">
        <v>14185</v>
      </c>
      <c r="C3177" s="649" t="s">
        <v>7</v>
      </c>
      <c r="D3177" s="649" t="s">
        <v>3329</v>
      </c>
      <c r="E3177" s="825" t="s">
        <v>13272</v>
      </c>
      <c r="F3177" s="825"/>
      <c r="G3177" s="648" t="s">
        <v>23</v>
      </c>
      <c r="H3177" s="647">
        <v>1</v>
      </c>
      <c r="I3177" s="646">
        <v>0.14000000000000001</v>
      </c>
      <c r="J3177" s="646">
        <v>0.14000000000000001</v>
      </c>
    </row>
    <row r="3178" spans="1:10" ht="25.5" x14ac:dyDescent="0.2">
      <c r="A3178" s="640"/>
      <c r="B3178" s="640"/>
      <c r="C3178" s="640"/>
      <c r="D3178" s="640"/>
      <c r="E3178" s="640" t="s">
        <v>13209</v>
      </c>
      <c r="F3178" s="639">
        <v>0</v>
      </c>
      <c r="G3178" s="640" t="s">
        <v>13210</v>
      </c>
      <c r="H3178" s="639">
        <v>0</v>
      </c>
      <c r="I3178" s="640" t="s">
        <v>13211</v>
      </c>
      <c r="J3178" s="639">
        <v>0</v>
      </c>
    </row>
    <row r="3179" spans="1:10" ht="15" thickBot="1" x14ac:dyDescent="0.25">
      <c r="A3179" s="640"/>
      <c r="B3179" s="640"/>
      <c r="C3179" s="640"/>
      <c r="D3179" s="640"/>
      <c r="E3179" s="640" t="s">
        <v>13212</v>
      </c>
      <c r="F3179" s="639">
        <v>0.04</v>
      </c>
      <c r="G3179" s="640"/>
      <c r="H3179" s="822" t="s">
        <v>13213</v>
      </c>
      <c r="I3179" s="822"/>
      <c r="J3179" s="639">
        <v>0.2</v>
      </c>
    </row>
    <row r="3180" spans="1:10" ht="0.95" customHeight="1" thickTop="1" x14ac:dyDescent="0.2">
      <c r="A3180" s="638"/>
      <c r="B3180" s="638"/>
      <c r="C3180" s="638"/>
      <c r="D3180" s="638"/>
      <c r="E3180" s="638"/>
      <c r="F3180" s="638"/>
      <c r="G3180" s="638"/>
      <c r="H3180" s="638"/>
      <c r="I3180" s="638"/>
      <c r="J3180" s="638"/>
    </row>
    <row r="3181" spans="1:10" ht="18" customHeight="1" x14ac:dyDescent="0.2">
      <c r="A3181" s="658"/>
      <c r="B3181" s="656" t="s">
        <v>13186</v>
      </c>
      <c r="C3181" s="658" t="s">
        <v>13187</v>
      </c>
      <c r="D3181" s="658" t="s">
        <v>13188</v>
      </c>
      <c r="E3181" s="823" t="s">
        <v>13189</v>
      </c>
      <c r="F3181" s="823"/>
      <c r="G3181" s="657" t="s">
        <v>13190</v>
      </c>
      <c r="H3181" s="656" t="s">
        <v>13191</v>
      </c>
      <c r="I3181" s="656" t="s">
        <v>13192</v>
      </c>
      <c r="J3181" s="656" t="s">
        <v>13193</v>
      </c>
    </row>
    <row r="3182" spans="1:10" ht="48" customHeight="1" x14ac:dyDescent="0.2">
      <c r="A3182" s="654" t="s">
        <v>13194</v>
      </c>
      <c r="B3182" s="655" t="s">
        <v>14185</v>
      </c>
      <c r="C3182" s="654" t="s">
        <v>7</v>
      </c>
      <c r="D3182" s="654" t="s">
        <v>3329</v>
      </c>
      <c r="E3182" s="824" t="s">
        <v>13272</v>
      </c>
      <c r="F3182" s="824"/>
      <c r="G3182" s="653" t="s">
        <v>23</v>
      </c>
      <c r="H3182" s="652">
        <v>1</v>
      </c>
      <c r="I3182" s="651">
        <v>0.14000000000000001</v>
      </c>
      <c r="J3182" s="651">
        <v>0.14000000000000001</v>
      </c>
    </row>
    <row r="3183" spans="1:10" ht="36" customHeight="1" x14ac:dyDescent="0.2">
      <c r="A3183" s="644" t="s">
        <v>13199</v>
      </c>
      <c r="B3183" s="645" t="s">
        <v>14186</v>
      </c>
      <c r="C3183" s="644" t="s">
        <v>7</v>
      </c>
      <c r="D3183" s="644" t="s">
        <v>5986</v>
      </c>
      <c r="E3183" s="821" t="s">
        <v>13201</v>
      </c>
      <c r="F3183" s="821"/>
      <c r="G3183" s="643" t="s">
        <v>38</v>
      </c>
      <c r="H3183" s="642">
        <v>5.3300000000000001E-5</v>
      </c>
      <c r="I3183" s="641">
        <v>2691.78</v>
      </c>
      <c r="J3183" s="641">
        <v>0.14000000000000001</v>
      </c>
    </row>
    <row r="3184" spans="1:10" ht="25.5" x14ac:dyDescent="0.2">
      <c r="A3184" s="640"/>
      <c r="B3184" s="640"/>
      <c r="C3184" s="640"/>
      <c r="D3184" s="640"/>
      <c r="E3184" s="640" t="s">
        <v>13209</v>
      </c>
      <c r="F3184" s="639">
        <v>0</v>
      </c>
      <c r="G3184" s="640" t="s">
        <v>13210</v>
      </c>
      <c r="H3184" s="639">
        <v>0</v>
      </c>
      <c r="I3184" s="640" t="s">
        <v>13211</v>
      </c>
      <c r="J3184" s="639">
        <v>0</v>
      </c>
    </row>
    <row r="3185" spans="1:10" ht="15" thickBot="1" x14ac:dyDescent="0.25">
      <c r="A3185" s="640"/>
      <c r="B3185" s="640"/>
      <c r="C3185" s="640"/>
      <c r="D3185" s="640"/>
      <c r="E3185" s="640" t="s">
        <v>13212</v>
      </c>
      <c r="F3185" s="639">
        <v>0.03</v>
      </c>
      <c r="G3185" s="640"/>
      <c r="H3185" s="822" t="s">
        <v>13213</v>
      </c>
      <c r="I3185" s="822"/>
      <c r="J3185" s="639">
        <v>0.17</v>
      </c>
    </row>
    <row r="3186" spans="1:10" ht="0.95" customHeight="1" thickTop="1" x14ac:dyDescent="0.2">
      <c r="A3186" s="638"/>
      <c r="B3186" s="638"/>
      <c r="C3186" s="638"/>
      <c r="D3186" s="638"/>
      <c r="E3186" s="638"/>
      <c r="F3186" s="638"/>
      <c r="G3186" s="638"/>
      <c r="H3186" s="638"/>
      <c r="I3186" s="638"/>
      <c r="J3186" s="638"/>
    </row>
    <row r="3187" spans="1:10" ht="18" customHeight="1" x14ac:dyDescent="0.2">
      <c r="A3187" s="658"/>
      <c r="B3187" s="656" t="s">
        <v>13186</v>
      </c>
      <c r="C3187" s="658" t="s">
        <v>13187</v>
      </c>
      <c r="D3187" s="658" t="s">
        <v>13188</v>
      </c>
      <c r="E3187" s="823" t="s">
        <v>13189</v>
      </c>
      <c r="F3187" s="823"/>
      <c r="G3187" s="657" t="s">
        <v>13190</v>
      </c>
      <c r="H3187" s="656" t="s">
        <v>13191</v>
      </c>
      <c r="I3187" s="656" t="s">
        <v>13192</v>
      </c>
      <c r="J3187" s="656" t="s">
        <v>13193</v>
      </c>
    </row>
    <row r="3188" spans="1:10" ht="36" customHeight="1" x14ac:dyDescent="0.2">
      <c r="A3188" s="654" t="s">
        <v>13194</v>
      </c>
      <c r="B3188" s="655" t="s">
        <v>14184</v>
      </c>
      <c r="C3188" s="654" t="s">
        <v>7</v>
      </c>
      <c r="D3188" s="654" t="s">
        <v>3330</v>
      </c>
      <c r="E3188" s="824" t="s">
        <v>13272</v>
      </c>
      <c r="F3188" s="824"/>
      <c r="G3188" s="653" t="s">
        <v>23</v>
      </c>
      <c r="H3188" s="652">
        <v>1</v>
      </c>
      <c r="I3188" s="651">
        <v>0.02</v>
      </c>
      <c r="J3188" s="651">
        <v>0.02</v>
      </c>
    </row>
    <row r="3189" spans="1:10" ht="36" customHeight="1" x14ac:dyDescent="0.2">
      <c r="A3189" s="644" t="s">
        <v>13199</v>
      </c>
      <c r="B3189" s="645" t="s">
        <v>14186</v>
      </c>
      <c r="C3189" s="644" t="s">
        <v>7</v>
      </c>
      <c r="D3189" s="644" t="s">
        <v>5986</v>
      </c>
      <c r="E3189" s="821" t="s">
        <v>13201</v>
      </c>
      <c r="F3189" s="821"/>
      <c r="G3189" s="643" t="s">
        <v>38</v>
      </c>
      <c r="H3189" s="642">
        <v>7.6000000000000001E-6</v>
      </c>
      <c r="I3189" s="641">
        <v>2691.78</v>
      </c>
      <c r="J3189" s="641">
        <v>0.02</v>
      </c>
    </row>
    <row r="3190" spans="1:10" ht="25.5" x14ac:dyDescent="0.2">
      <c r="A3190" s="640"/>
      <c r="B3190" s="640"/>
      <c r="C3190" s="640"/>
      <c r="D3190" s="640"/>
      <c r="E3190" s="640" t="s">
        <v>13209</v>
      </c>
      <c r="F3190" s="639">
        <v>0</v>
      </c>
      <c r="G3190" s="640" t="s">
        <v>13210</v>
      </c>
      <c r="H3190" s="639">
        <v>0</v>
      </c>
      <c r="I3190" s="640" t="s">
        <v>13211</v>
      </c>
      <c r="J3190" s="639">
        <v>0</v>
      </c>
    </row>
    <row r="3191" spans="1:10" ht="15" thickBot="1" x14ac:dyDescent="0.25">
      <c r="A3191" s="640"/>
      <c r="B3191" s="640"/>
      <c r="C3191" s="640"/>
      <c r="D3191" s="640"/>
      <c r="E3191" s="640" t="s">
        <v>13212</v>
      </c>
      <c r="F3191" s="639">
        <v>0</v>
      </c>
      <c r="G3191" s="640"/>
      <c r="H3191" s="822" t="s">
        <v>13213</v>
      </c>
      <c r="I3191" s="822"/>
      <c r="J3191" s="639">
        <v>0.02</v>
      </c>
    </row>
    <row r="3192" spans="1:10" ht="0.95" customHeight="1" thickTop="1" x14ac:dyDescent="0.2">
      <c r="A3192" s="638"/>
      <c r="B3192" s="638"/>
      <c r="C3192" s="638"/>
      <c r="D3192" s="638"/>
      <c r="E3192" s="638"/>
      <c r="F3192" s="638"/>
      <c r="G3192" s="638"/>
      <c r="H3192" s="638"/>
      <c r="I3192" s="638"/>
      <c r="J3192" s="638"/>
    </row>
    <row r="3193" spans="1:10" ht="18" customHeight="1" x14ac:dyDescent="0.2">
      <c r="A3193" s="658"/>
      <c r="B3193" s="656" t="s">
        <v>13186</v>
      </c>
      <c r="C3193" s="658" t="s">
        <v>13187</v>
      </c>
      <c r="D3193" s="658" t="s">
        <v>13188</v>
      </c>
      <c r="E3193" s="823" t="s">
        <v>13189</v>
      </c>
      <c r="F3193" s="823"/>
      <c r="G3193" s="657" t="s">
        <v>13190</v>
      </c>
      <c r="H3193" s="656" t="s">
        <v>13191</v>
      </c>
      <c r="I3193" s="656" t="s">
        <v>13192</v>
      </c>
      <c r="J3193" s="656" t="s">
        <v>13193</v>
      </c>
    </row>
    <row r="3194" spans="1:10" ht="48" customHeight="1" x14ac:dyDescent="0.2">
      <c r="A3194" s="654" t="s">
        <v>13194</v>
      </c>
      <c r="B3194" s="655" t="s">
        <v>14187</v>
      </c>
      <c r="C3194" s="654" t="s">
        <v>7</v>
      </c>
      <c r="D3194" s="654" t="s">
        <v>3331</v>
      </c>
      <c r="E3194" s="824" t="s">
        <v>13272</v>
      </c>
      <c r="F3194" s="824"/>
      <c r="G3194" s="653" t="s">
        <v>23</v>
      </c>
      <c r="H3194" s="652">
        <v>1</v>
      </c>
      <c r="I3194" s="651">
        <v>0.17</v>
      </c>
      <c r="J3194" s="651">
        <v>0.17</v>
      </c>
    </row>
    <row r="3195" spans="1:10" ht="36" customHeight="1" x14ac:dyDescent="0.2">
      <c r="A3195" s="644" t="s">
        <v>13199</v>
      </c>
      <c r="B3195" s="645" t="s">
        <v>14186</v>
      </c>
      <c r="C3195" s="644" t="s">
        <v>7</v>
      </c>
      <c r="D3195" s="644" t="s">
        <v>5986</v>
      </c>
      <c r="E3195" s="821" t="s">
        <v>13201</v>
      </c>
      <c r="F3195" s="821"/>
      <c r="G3195" s="643" t="s">
        <v>38</v>
      </c>
      <c r="H3195" s="642">
        <v>6.6699999999999995E-5</v>
      </c>
      <c r="I3195" s="641">
        <v>2691.78</v>
      </c>
      <c r="J3195" s="641">
        <v>0.17</v>
      </c>
    </row>
    <row r="3196" spans="1:10" ht="25.5" x14ac:dyDescent="0.2">
      <c r="A3196" s="640"/>
      <c r="B3196" s="640"/>
      <c r="C3196" s="640"/>
      <c r="D3196" s="640"/>
      <c r="E3196" s="640" t="s">
        <v>13209</v>
      </c>
      <c r="F3196" s="639">
        <v>0</v>
      </c>
      <c r="G3196" s="640" t="s">
        <v>13210</v>
      </c>
      <c r="H3196" s="639">
        <v>0</v>
      </c>
      <c r="I3196" s="640" t="s">
        <v>13211</v>
      </c>
      <c r="J3196" s="639">
        <v>0</v>
      </c>
    </row>
    <row r="3197" spans="1:10" ht="15" thickBot="1" x14ac:dyDescent="0.25">
      <c r="A3197" s="640"/>
      <c r="B3197" s="640"/>
      <c r="C3197" s="640"/>
      <c r="D3197" s="640"/>
      <c r="E3197" s="640" t="s">
        <v>13212</v>
      </c>
      <c r="F3197" s="639">
        <v>0.04</v>
      </c>
      <c r="G3197" s="640"/>
      <c r="H3197" s="822" t="s">
        <v>13213</v>
      </c>
      <c r="I3197" s="822"/>
      <c r="J3197" s="639">
        <v>0.21</v>
      </c>
    </row>
    <row r="3198" spans="1:10" ht="0.95" customHeight="1" thickTop="1" x14ac:dyDescent="0.2">
      <c r="A3198" s="638"/>
      <c r="B3198" s="638"/>
      <c r="C3198" s="638"/>
      <c r="D3198" s="638"/>
      <c r="E3198" s="638"/>
      <c r="F3198" s="638"/>
      <c r="G3198" s="638"/>
      <c r="H3198" s="638"/>
      <c r="I3198" s="638"/>
      <c r="J3198" s="638"/>
    </row>
    <row r="3199" spans="1:10" ht="18" customHeight="1" x14ac:dyDescent="0.2">
      <c r="A3199" s="658"/>
      <c r="B3199" s="656" t="s">
        <v>13186</v>
      </c>
      <c r="C3199" s="658" t="s">
        <v>13187</v>
      </c>
      <c r="D3199" s="658" t="s">
        <v>13188</v>
      </c>
      <c r="E3199" s="823" t="s">
        <v>13189</v>
      </c>
      <c r="F3199" s="823"/>
      <c r="G3199" s="657" t="s">
        <v>13190</v>
      </c>
      <c r="H3199" s="656" t="s">
        <v>13191</v>
      </c>
      <c r="I3199" s="656" t="s">
        <v>13192</v>
      </c>
      <c r="J3199" s="656" t="s">
        <v>13193</v>
      </c>
    </row>
    <row r="3200" spans="1:10" ht="48" customHeight="1" x14ac:dyDescent="0.2">
      <c r="A3200" s="654" t="s">
        <v>13194</v>
      </c>
      <c r="B3200" s="655" t="s">
        <v>13503</v>
      </c>
      <c r="C3200" s="654" t="s">
        <v>7</v>
      </c>
      <c r="D3200" s="654" t="s">
        <v>3334</v>
      </c>
      <c r="E3200" s="824" t="s">
        <v>13272</v>
      </c>
      <c r="F3200" s="824"/>
      <c r="G3200" s="653" t="s">
        <v>50</v>
      </c>
      <c r="H3200" s="652">
        <v>1</v>
      </c>
      <c r="I3200" s="651">
        <v>1.37</v>
      </c>
      <c r="J3200" s="651">
        <v>1.37</v>
      </c>
    </row>
    <row r="3201" spans="1:10" ht="36" customHeight="1" x14ac:dyDescent="0.2">
      <c r="A3201" s="649" t="s">
        <v>13197</v>
      </c>
      <c r="B3201" s="650" t="s">
        <v>14184</v>
      </c>
      <c r="C3201" s="649" t="s">
        <v>7</v>
      </c>
      <c r="D3201" s="649" t="s">
        <v>3330</v>
      </c>
      <c r="E3201" s="825" t="s">
        <v>13272</v>
      </c>
      <c r="F3201" s="825"/>
      <c r="G3201" s="648" t="s">
        <v>23</v>
      </c>
      <c r="H3201" s="647">
        <v>1</v>
      </c>
      <c r="I3201" s="646">
        <v>0.02</v>
      </c>
      <c r="J3201" s="646">
        <v>0.02</v>
      </c>
    </row>
    <row r="3202" spans="1:10" ht="48" customHeight="1" x14ac:dyDescent="0.2">
      <c r="A3202" s="649" t="s">
        <v>13197</v>
      </c>
      <c r="B3202" s="650" t="s">
        <v>14187</v>
      </c>
      <c r="C3202" s="649" t="s">
        <v>7</v>
      </c>
      <c r="D3202" s="649" t="s">
        <v>3331</v>
      </c>
      <c r="E3202" s="825" t="s">
        <v>13272</v>
      </c>
      <c r="F3202" s="825"/>
      <c r="G3202" s="648" t="s">
        <v>23</v>
      </c>
      <c r="H3202" s="647">
        <v>1</v>
      </c>
      <c r="I3202" s="646">
        <v>0.17</v>
      </c>
      <c r="J3202" s="646">
        <v>0.17</v>
      </c>
    </row>
    <row r="3203" spans="1:10" ht="48" customHeight="1" x14ac:dyDescent="0.2">
      <c r="A3203" s="649" t="s">
        <v>13197</v>
      </c>
      <c r="B3203" s="650" t="s">
        <v>14185</v>
      </c>
      <c r="C3203" s="649" t="s">
        <v>7</v>
      </c>
      <c r="D3203" s="649" t="s">
        <v>3329</v>
      </c>
      <c r="E3203" s="825" t="s">
        <v>13272</v>
      </c>
      <c r="F3203" s="825"/>
      <c r="G3203" s="648" t="s">
        <v>23</v>
      </c>
      <c r="H3203" s="647">
        <v>1</v>
      </c>
      <c r="I3203" s="646">
        <v>0.14000000000000001</v>
      </c>
      <c r="J3203" s="646">
        <v>0.14000000000000001</v>
      </c>
    </row>
    <row r="3204" spans="1:10" ht="48" customHeight="1" x14ac:dyDescent="0.2">
      <c r="A3204" s="649" t="s">
        <v>13197</v>
      </c>
      <c r="B3204" s="650" t="s">
        <v>14188</v>
      </c>
      <c r="C3204" s="649" t="s">
        <v>7</v>
      </c>
      <c r="D3204" s="649" t="s">
        <v>3332</v>
      </c>
      <c r="E3204" s="825" t="s">
        <v>13272</v>
      </c>
      <c r="F3204" s="825"/>
      <c r="G3204" s="648" t="s">
        <v>23</v>
      </c>
      <c r="H3204" s="647">
        <v>1</v>
      </c>
      <c r="I3204" s="646">
        <v>1.04</v>
      </c>
      <c r="J3204" s="646">
        <v>1.04</v>
      </c>
    </row>
    <row r="3205" spans="1:10" ht="25.5" x14ac:dyDescent="0.2">
      <c r="A3205" s="640"/>
      <c r="B3205" s="640"/>
      <c r="C3205" s="640"/>
      <c r="D3205" s="640"/>
      <c r="E3205" s="640" t="s">
        <v>13209</v>
      </c>
      <c r="F3205" s="639">
        <v>0</v>
      </c>
      <c r="G3205" s="640" t="s">
        <v>13210</v>
      </c>
      <c r="H3205" s="639">
        <v>0</v>
      </c>
      <c r="I3205" s="640" t="s">
        <v>13211</v>
      </c>
      <c r="J3205" s="639">
        <v>0</v>
      </c>
    </row>
    <row r="3206" spans="1:10" ht="15" thickBot="1" x14ac:dyDescent="0.25">
      <c r="A3206" s="640"/>
      <c r="B3206" s="640"/>
      <c r="C3206" s="640"/>
      <c r="D3206" s="640"/>
      <c r="E3206" s="640" t="s">
        <v>13212</v>
      </c>
      <c r="F3206" s="639">
        <v>0.38</v>
      </c>
      <c r="G3206" s="640"/>
      <c r="H3206" s="822" t="s">
        <v>13213</v>
      </c>
      <c r="I3206" s="822"/>
      <c r="J3206" s="639">
        <v>1.75</v>
      </c>
    </row>
    <row r="3207" spans="1:10" ht="0.95" customHeight="1" thickTop="1" x14ac:dyDescent="0.2">
      <c r="A3207" s="638"/>
      <c r="B3207" s="638"/>
      <c r="C3207" s="638"/>
      <c r="D3207" s="638"/>
      <c r="E3207" s="638"/>
      <c r="F3207" s="638"/>
      <c r="G3207" s="638"/>
      <c r="H3207" s="638"/>
      <c r="I3207" s="638"/>
      <c r="J3207" s="638"/>
    </row>
    <row r="3208" spans="1:10" ht="18" customHeight="1" x14ac:dyDescent="0.2">
      <c r="A3208" s="658"/>
      <c r="B3208" s="656" t="s">
        <v>13186</v>
      </c>
      <c r="C3208" s="658" t="s">
        <v>13187</v>
      </c>
      <c r="D3208" s="658" t="s">
        <v>13188</v>
      </c>
      <c r="E3208" s="823" t="s">
        <v>13189</v>
      </c>
      <c r="F3208" s="823"/>
      <c r="G3208" s="657" t="s">
        <v>13190</v>
      </c>
      <c r="H3208" s="656" t="s">
        <v>13191</v>
      </c>
      <c r="I3208" s="656" t="s">
        <v>13192</v>
      </c>
      <c r="J3208" s="656" t="s">
        <v>13193</v>
      </c>
    </row>
    <row r="3209" spans="1:10" ht="48" customHeight="1" x14ac:dyDescent="0.2">
      <c r="A3209" s="654" t="s">
        <v>13194</v>
      </c>
      <c r="B3209" s="655" t="s">
        <v>14188</v>
      </c>
      <c r="C3209" s="654" t="s">
        <v>7</v>
      </c>
      <c r="D3209" s="654" t="s">
        <v>3332</v>
      </c>
      <c r="E3209" s="824" t="s">
        <v>13272</v>
      </c>
      <c r="F3209" s="824"/>
      <c r="G3209" s="653" t="s">
        <v>23</v>
      </c>
      <c r="H3209" s="652">
        <v>1</v>
      </c>
      <c r="I3209" s="651">
        <v>1.04</v>
      </c>
      <c r="J3209" s="651">
        <v>1.04</v>
      </c>
    </row>
    <row r="3210" spans="1:10" ht="24" customHeight="1" x14ac:dyDescent="0.2">
      <c r="A3210" s="644" t="s">
        <v>13199</v>
      </c>
      <c r="B3210" s="645" t="s">
        <v>14145</v>
      </c>
      <c r="C3210" s="644" t="s">
        <v>7</v>
      </c>
      <c r="D3210" s="644" t="s">
        <v>6701</v>
      </c>
      <c r="E3210" s="821" t="s">
        <v>13220</v>
      </c>
      <c r="F3210" s="821"/>
      <c r="G3210" s="643" t="s">
        <v>14146</v>
      </c>
      <c r="H3210" s="642">
        <v>1.27</v>
      </c>
      <c r="I3210" s="641">
        <v>0.82</v>
      </c>
      <c r="J3210" s="641">
        <v>1.04</v>
      </c>
    </row>
    <row r="3211" spans="1:10" ht="25.5" x14ac:dyDescent="0.2">
      <c r="A3211" s="640"/>
      <c r="B3211" s="640"/>
      <c r="C3211" s="640"/>
      <c r="D3211" s="640"/>
      <c r="E3211" s="640" t="s">
        <v>13209</v>
      </c>
      <c r="F3211" s="639">
        <v>0</v>
      </c>
      <c r="G3211" s="640" t="s">
        <v>13210</v>
      </c>
      <c r="H3211" s="639">
        <v>0</v>
      </c>
      <c r="I3211" s="640" t="s">
        <v>13211</v>
      </c>
      <c r="J3211" s="639">
        <v>0</v>
      </c>
    </row>
    <row r="3212" spans="1:10" ht="15" thickBot="1" x14ac:dyDescent="0.25">
      <c r="A3212" s="640"/>
      <c r="B3212" s="640"/>
      <c r="C3212" s="640"/>
      <c r="D3212" s="640"/>
      <c r="E3212" s="640" t="s">
        <v>13212</v>
      </c>
      <c r="F3212" s="639">
        <v>0.28999999999999998</v>
      </c>
      <c r="G3212" s="640"/>
      <c r="H3212" s="822" t="s">
        <v>13213</v>
      </c>
      <c r="I3212" s="822"/>
      <c r="J3212" s="639">
        <v>1.33</v>
      </c>
    </row>
    <row r="3213" spans="1:10" ht="0.95" customHeight="1" thickTop="1" x14ac:dyDescent="0.2">
      <c r="A3213" s="638"/>
      <c r="B3213" s="638"/>
      <c r="C3213" s="638"/>
      <c r="D3213" s="638"/>
      <c r="E3213" s="638"/>
      <c r="F3213" s="638"/>
      <c r="G3213" s="638"/>
      <c r="H3213" s="638"/>
      <c r="I3213" s="638"/>
      <c r="J3213" s="638"/>
    </row>
    <row r="3214" spans="1:10" ht="18" customHeight="1" x14ac:dyDescent="0.2">
      <c r="A3214" s="658"/>
      <c r="B3214" s="656" t="s">
        <v>13186</v>
      </c>
      <c r="C3214" s="658" t="s">
        <v>13187</v>
      </c>
      <c r="D3214" s="658" t="s">
        <v>13188</v>
      </c>
      <c r="E3214" s="823" t="s">
        <v>13189</v>
      </c>
      <c r="F3214" s="823"/>
      <c r="G3214" s="657" t="s">
        <v>13190</v>
      </c>
      <c r="H3214" s="656" t="s">
        <v>13191</v>
      </c>
      <c r="I3214" s="656" t="s">
        <v>13192</v>
      </c>
      <c r="J3214" s="656" t="s">
        <v>13193</v>
      </c>
    </row>
    <row r="3215" spans="1:10" ht="48" customHeight="1" x14ac:dyDescent="0.2">
      <c r="A3215" s="654" t="s">
        <v>13194</v>
      </c>
      <c r="B3215" s="655" t="s">
        <v>14032</v>
      </c>
      <c r="C3215" s="654" t="s">
        <v>7</v>
      </c>
      <c r="D3215" s="654" t="s">
        <v>2403</v>
      </c>
      <c r="E3215" s="824" t="s">
        <v>13301</v>
      </c>
      <c r="F3215" s="824"/>
      <c r="G3215" s="653" t="s">
        <v>13268</v>
      </c>
      <c r="H3215" s="652">
        <v>1</v>
      </c>
      <c r="I3215" s="651">
        <v>478.15</v>
      </c>
      <c r="J3215" s="651">
        <v>478.15</v>
      </c>
    </row>
    <row r="3216" spans="1:10" ht="36" customHeight="1" x14ac:dyDescent="0.2">
      <c r="A3216" s="649" t="s">
        <v>13197</v>
      </c>
      <c r="B3216" s="650" t="s">
        <v>13327</v>
      </c>
      <c r="C3216" s="649" t="s">
        <v>7</v>
      </c>
      <c r="D3216" s="649" t="s">
        <v>1910</v>
      </c>
      <c r="E3216" s="825" t="s">
        <v>13272</v>
      </c>
      <c r="F3216" s="825"/>
      <c r="G3216" s="648" t="s">
        <v>67</v>
      </c>
      <c r="H3216" s="647">
        <v>0.14399999999999999</v>
      </c>
      <c r="I3216" s="646">
        <v>0.3</v>
      </c>
      <c r="J3216" s="646">
        <v>0.04</v>
      </c>
    </row>
    <row r="3217" spans="1:10" ht="36" customHeight="1" x14ac:dyDescent="0.2">
      <c r="A3217" s="649" t="s">
        <v>13197</v>
      </c>
      <c r="B3217" s="650" t="s">
        <v>13328</v>
      </c>
      <c r="C3217" s="649" t="s">
        <v>7</v>
      </c>
      <c r="D3217" s="649" t="s">
        <v>1909</v>
      </c>
      <c r="E3217" s="825" t="s">
        <v>13272</v>
      </c>
      <c r="F3217" s="825"/>
      <c r="G3217" s="648" t="s">
        <v>50</v>
      </c>
      <c r="H3217" s="647">
        <v>7.9000000000000001E-2</v>
      </c>
      <c r="I3217" s="646">
        <v>1.53</v>
      </c>
      <c r="J3217" s="646">
        <v>0.12</v>
      </c>
    </row>
    <row r="3218" spans="1:10" ht="24" customHeight="1" x14ac:dyDescent="0.2">
      <c r="A3218" s="649" t="s">
        <v>13197</v>
      </c>
      <c r="B3218" s="650" t="s">
        <v>13318</v>
      </c>
      <c r="C3218" s="649" t="s">
        <v>7</v>
      </c>
      <c r="D3218" s="649" t="s">
        <v>52</v>
      </c>
      <c r="E3218" s="825" t="s">
        <v>13196</v>
      </c>
      <c r="F3218" s="825"/>
      <c r="G3218" s="648" t="s">
        <v>23</v>
      </c>
      <c r="H3218" s="647">
        <v>0.112</v>
      </c>
      <c r="I3218" s="646">
        <v>16.59</v>
      </c>
      <c r="J3218" s="646">
        <v>1.85</v>
      </c>
    </row>
    <row r="3219" spans="1:10" ht="24" customHeight="1" x14ac:dyDescent="0.2">
      <c r="A3219" s="649" t="s">
        <v>13197</v>
      </c>
      <c r="B3219" s="650" t="s">
        <v>13244</v>
      </c>
      <c r="C3219" s="649" t="s">
        <v>7</v>
      </c>
      <c r="D3219" s="649" t="s">
        <v>25</v>
      </c>
      <c r="E3219" s="825" t="s">
        <v>13196</v>
      </c>
      <c r="F3219" s="825"/>
      <c r="G3219" s="648" t="s">
        <v>23</v>
      </c>
      <c r="H3219" s="647">
        <v>0.74399999999999999</v>
      </c>
      <c r="I3219" s="646">
        <v>13.34</v>
      </c>
      <c r="J3219" s="646">
        <v>9.92</v>
      </c>
    </row>
    <row r="3220" spans="1:10" ht="24" customHeight="1" x14ac:dyDescent="0.2">
      <c r="A3220" s="649" t="s">
        <v>13197</v>
      </c>
      <c r="B3220" s="650" t="s">
        <v>13252</v>
      </c>
      <c r="C3220" s="649" t="s">
        <v>7</v>
      </c>
      <c r="D3220" s="649" t="s">
        <v>53</v>
      </c>
      <c r="E3220" s="825" t="s">
        <v>13196</v>
      </c>
      <c r="F3220" s="825"/>
      <c r="G3220" s="648" t="s">
        <v>23</v>
      </c>
      <c r="H3220" s="647">
        <v>0.67</v>
      </c>
      <c r="I3220" s="646">
        <v>16.78</v>
      </c>
      <c r="J3220" s="646">
        <v>11.24</v>
      </c>
    </row>
    <row r="3221" spans="1:10" ht="36" customHeight="1" x14ac:dyDescent="0.2">
      <c r="A3221" s="644" t="s">
        <v>13199</v>
      </c>
      <c r="B3221" s="645" t="s">
        <v>14189</v>
      </c>
      <c r="C3221" s="644" t="s">
        <v>7</v>
      </c>
      <c r="D3221" s="644" t="s">
        <v>5997</v>
      </c>
      <c r="E3221" s="821" t="s">
        <v>13220</v>
      </c>
      <c r="F3221" s="821"/>
      <c r="G3221" s="643" t="s">
        <v>13268</v>
      </c>
      <c r="H3221" s="642">
        <v>1.103</v>
      </c>
      <c r="I3221" s="641">
        <v>412.5</v>
      </c>
      <c r="J3221" s="641">
        <v>454.98</v>
      </c>
    </row>
    <row r="3222" spans="1:10" ht="25.5" x14ac:dyDescent="0.2">
      <c r="A3222" s="640"/>
      <c r="B3222" s="640"/>
      <c r="C3222" s="640"/>
      <c r="D3222" s="640"/>
      <c r="E3222" s="640" t="s">
        <v>13209</v>
      </c>
      <c r="F3222" s="639">
        <v>9.3936759752254702</v>
      </c>
      <c r="G3222" s="640" t="s">
        <v>13210</v>
      </c>
      <c r="H3222" s="639">
        <v>7.9</v>
      </c>
      <c r="I3222" s="640" t="s">
        <v>13211</v>
      </c>
      <c r="J3222" s="639">
        <v>17.29</v>
      </c>
    </row>
    <row r="3223" spans="1:10" ht="15" thickBot="1" x14ac:dyDescent="0.25">
      <c r="A3223" s="640"/>
      <c r="B3223" s="640"/>
      <c r="C3223" s="640"/>
      <c r="D3223" s="640"/>
      <c r="E3223" s="640" t="s">
        <v>13212</v>
      </c>
      <c r="F3223" s="639">
        <v>135.02000000000001</v>
      </c>
      <c r="G3223" s="640"/>
      <c r="H3223" s="822" t="s">
        <v>13213</v>
      </c>
      <c r="I3223" s="822"/>
      <c r="J3223" s="639">
        <v>613.16999999999996</v>
      </c>
    </row>
    <row r="3224" spans="1:10" ht="0.95" customHeight="1" thickTop="1" x14ac:dyDescent="0.2">
      <c r="A3224" s="638"/>
      <c r="B3224" s="638"/>
      <c r="C3224" s="638"/>
      <c r="D3224" s="638"/>
      <c r="E3224" s="638"/>
      <c r="F3224" s="638"/>
      <c r="G3224" s="638"/>
      <c r="H3224" s="638"/>
      <c r="I3224" s="638"/>
      <c r="J3224" s="638"/>
    </row>
    <row r="3225" spans="1:10" ht="18" customHeight="1" x14ac:dyDescent="0.2">
      <c r="A3225" s="658"/>
      <c r="B3225" s="656" t="s">
        <v>13186</v>
      </c>
      <c r="C3225" s="658" t="s">
        <v>13187</v>
      </c>
      <c r="D3225" s="658" t="s">
        <v>13188</v>
      </c>
      <c r="E3225" s="823" t="s">
        <v>13189</v>
      </c>
      <c r="F3225" s="823"/>
      <c r="G3225" s="657" t="s">
        <v>13190</v>
      </c>
      <c r="H3225" s="656" t="s">
        <v>13191</v>
      </c>
      <c r="I3225" s="656" t="s">
        <v>13192</v>
      </c>
      <c r="J3225" s="656" t="s">
        <v>13193</v>
      </c>
    </row>
    <row r="3226" spans="1:10" ht="36" customHeight="1" x14ac:dyDescent="0.2">
      <c r="A3226" s="654" t="s">
        <v>13194</v>
      </c>
      <c r="B3226" s="655" t="s">
        <v>13724</v>
      </c>
      <c r="C3226" s="654" t="s">
        <v>7</v>
      </c>
      <c r="D3226" s="654" t="s">
        <v>613</v>
      </c>
      <c r="E3226" s="824" t="s">
        <v>13301</v>
      </c>
      <c r="F3226" s="824"/>
      <c r="G3226" s="653" t="s">
        <v>13268</v>
      </c>
      <c r="H3226" s="652">
        <v>1</v>
      </c>
      <c r="I3226" s="651">
        <v>329.23</v>
      </c>
      <c r="J3226" s="651">
        <v>329.23</v>
      </c>
    </row>
    <row r="3227" spans="1:10" ht="48" customHeight="1" x14ac:dyDescent="0.2">
      <c r="A3227" s="649" t="s">
        <v>13197</v>
      </c>
      <c r="B3227" s="650" t="s">
        <v>13960</v>
      </c>
      <c r="C3227" s="649" t="s">
        <v>7</v>
      </c>
      <c r="D3227" s="649" t="s">
        <v>1299</v>
      </c>
      <c r="E3227" s="825" t="s">
        <v>13272</v>
      </c>
      <c r="F3227" s="825"/>
      <c r="G3227" s="648" t="s">
        <v>50</v>
      </c>
      <c r="H3227" s="647">
        <v>0.83</v>
      </c>
      <c r="I3227" s="646">
        <v>1.5</v>
      </c>
      <c r="J3227" s="646">
        <v>1.24</v>
      </c>
    </row>
    <row r="3228" spans="1:10" ht="48" customHeight="1" x14ac:dyDescent="0.2">
      <c r="A3228" s="649" t="s">
        <v>13197</v>
      </c>
      <c r="B3228" s="650" t="s">
        <v>13961</v>
      </c>
      <c r="C3228" s="649" t="s">
        <v>7</v>
      </c>
      <c r="D3228" s="649" t="s">
        <v>1300</v>
      </c>
      <c r="E3228" s="825" t="s">
        <v>13272</v>
      </c>
      <c r="F3228" s="825"/>
      <c r="G3228" s="648" t="s">
        <v>67</v>
      </c>
      <c r="H3228" s="647">
        <v>0.78</v>
      </c>
      <c r="I3228" s="646">
        <v>0.26</v>
      </c>
      <c r="J3228" s="646">
        <v>0.2</v>
      </c>
    </row>
    <row r="3229" spans="1:10" ht="24" customHeight="1" x14ac:dyDescent="0.2">
      <c r="A3229" s="649" t="s">
        <v>13197</v>
      </c>
      <c r="B3229" s="650" t="s">
        <v>13244</v>
      </c>
      <c r="C3229" s="649" t="s">
        <v>7</v>
      </c>
      <c r="D3229" s="649" t="s">
        <v>25</v>
      </c>
      <c r="E3229" s="825" t="s">
        <v>13196</v>
      </c>
      <c r="F3229" s="825"/>
      <c r="G3229" s="648" t="s">
        <v>23</v>
      </c>
      <c r="H3229" s="647">
        <v>2.5299999999999998</v>
      </c>
      <c r="I3229" s="646">
        <v>13.34</v>
      </c>
      <c r="J3229" s="646">
        <v>33.75</v>
      </c>
    </row>
    <row r="3230" spans="1:10" ht="24" customHeight="1" x14ac:dyDescent="0.2">
      <c r="A3230" s="649" t="s">
        <v>13197</v>
      </c>
      <c r="B3230" s="650" t="s">
        <v>13368</v>
      </c>
      <c r="C3230" s="649" t="s">
        <v>7</v>
      </c>
      <c r="D3230" s="649" t="s">
        <v>1243</v>
      </c>
      <c r="E3230" s="825" t="s">
        <v>13196</v>
      </c>
      <c r="F3230" s="825"/>
      <c r="G3230" s="648" t="s">
        <v>23</v>
      </c>
      <c r="H3230" s="647">
        <v>1.6</v>
      </c>
      <c r="I3230" s="646">
        <v>11.79</v>
      </c>
      <c r="J3230" s="646">
        <v>18.86</v>
      </c>
    </row>
    <row r="3231" spans="1:10" ht="24" customHeight="1" x14ac:dyDescent="0.2">
      <c r="A3231" s="644" t="s">
        <v>13199</v>
      </c>
      <c r="B3231" s="645" t="s">
        <v>13369</v>
      </c>
      <c r="C3231" s="644" t="s">
        <v>7</v>
      </c>
      <c r="D3231" s="644" t="s">
        <v>5205</v>
      </c>
      <c r="E3231" s="821" t="s">
        <v>13220</v>
      </c>
      <c r="F3231" s="821"/>
      <c r="G3231" s="643" t="s">
        <v>13268</v>
      </c>
      <c r="H3231" s="642">
        <v>0.75580000000000003</v>
      </c>
      <c r="I3231" s="641">
        <v>63</v>
      </c>
      <c r="J3231" s="641">
        <v>47.61</v>
      </c>
    </row>
    <row r="3232" spans="1:10" ht="24" customHeight="1" x14ac:dyDescent="0.2">
      <c r="A3232" s="644" t="s">
        <v>13199</v>
      </c>
      <c r="B3232" s="645" t="s">
        <v>13370</v>
      </c>
      <c r="C3232" s="644" t="s">
        <v>7</v>
      </c>
      <c r="D3232" s="644" t="s">
        <v>5946</v>
      </c>
      <c r="E3232" s="821" t="s">
        <v>13220</v>
      </c>
      <c r="F3232" s="821"/>
      <c r="G3232" s="643" t="s">
        <v>21</v>
      </c>
      <c r="H3232" s="642">
        <v>322.98</v>
      </c>
      <c r="I3232" s="641">
        <v>0.56000000000000005</v>
      </c>
      <c r="J3232" s="641">
        <v>180.86</v>
      </c>
    </row>
    <row r="3233" spans="1:10" ht="24" customHeight="1" x14ac:dyDescent="0.2">
      <c r="A3233" s="644" t="s">
        <v>13199</v>
      </c>
      <c r="B3233" s="645" t="s">
        <v>13371</v>
      </c>
      <c r="C3233" s="644" t="s">
        <v>7</v>
      </c>
      <c r="D3233" s="644" t="s">
        <v>8037</v>
      </c>
      <c r="E3233" s="821" t="s">
        <v>13220</v>
      </c>
      <c r="F3233" s="821"/>
      <c r="G3233" s="643" t="s">
        <v>13268</v>
      </c>
      <c r="H3233" s="642">
        <v>0.58699999999999997</v>
      </c>
      <c r="I3233" s="641">
        <v>79.58</v>
      </c>
      <c r="J3233" s="641">
        <v>46.71</v>
      </c>
    </row>
    <row r="3234" spans="1:10" ht="25.5" x14ac:dyDescent="0.2">
      <c r="A3234" s="640"/>
      <c r="B3234" s="640"/>
      <c r="C3234" s="640"/>
      <c r="D3234" s="640"/>
      <c r="E3234" s="640" t="s">
        <v>13209</v>
      </c>
      <c r="F3234" s="639">
        <v>20.955123329349124</v>
      </c>
      <c r="G3234" s="640" t="s">
        <v>13210</v>
      </c>
      <c r="H3234" s="639">
        <v>17.61</v>
      </c>
      <c r="I3234" s="640" t="s">
        <v>13211</v>
      </c>
      <c r="J3234" s="639">
        <v>38.57</v>
      </c>
    </row>
    <row r="3235" spans="1:10" ht="15" thickBot="1" x14ac:dyDescent="0.25">
      <c r="A3235" s="640"/>
      <c r="B3235" s="640"/>
      <c r="C3235" s="640"/>
      <c r="D3235" s="640"/>
      <c r="E3235" s="640" t="s">
        <v>13212</v>
      </c>
      <c r="F3235" s="639">
        <v>92.97</v>
      </c>
      <c r="G3235" s="640"/>
      <c r="H3235" s="822" t="s">
        <v>13213</v>
      </c>
      <c r="I3235" s="822"/>
      <c r="J3235" s="639">
        <v>422.2</v>
      </c>
    </row>
    <row r="3236" spans="1:10" ht="0.95" customHeight="1" thickTop="1" x14ac:dyDescent="0.2">
      <c r="A3236" s="638"/>
      <c r="B3236" s="638"/>
      <c r="C3236" s="638"/>
      <c r="D3236" s="638"/>
      <c r="E3236" s="638"/>
      <c r="F3236" s="638"/>
      <c r="G3236" s="638"/>
      <c r="H3236" s="638"/>
      <c r="I3236" s="638"/>
      <c r="J3236" s="638"/>
    </row>
    <row r="3237" spans="1:10" ht="18" customHeight="1" x14ac:dyDescent="0.2">
      <c r="A3237" s="658"/>
      <c r="B3237" s="656" t="s">
        <v>13186</v>
      </c>
      <c r="C3237" s="658" t="s">
        <v>13187</v>
      </c>
      <c r="D3237" s="658" t="s">
        <v>13188</v>
      </c>
      <c r="E3237" s="823" t="s">
        <v>13189</v>
      </c>
      <c r="F3237" s="823"/>
      <c r="G3237" s="657" t="s">
        <v>13190</v>
      </c>
      <c r="H3237" s="656" t="s">
        <v>13191</v>
      </c>
      <c r="I3237" s="656" t="s">
        <v>13192</v>
      </c>
      <c r="J3237" s="656" t="s">
        <v>13193</v>
      </c>
    </row>
    <row r="3238" spans="1:10" ht="36" customHeight="1" x14ac:dyDescent="0.2">
      <c r="A3238" s="654" t="s">
        <v>13194</v>
      </c>
      <c r="B3238" s="655" t="s">
        <v>13471</v>
      </c>
      <c r="C3238" s="654" t="s">
        <v>7</v>
      </c>
      <c r="D3238" s="654" t="s">
        <v>614</v>
      </c>
      <c r="E3238" s="824" t="s">
        <v>13301</v>
      </c>
      <c r="F3238" s="824"/>
      <c r="G3238" s="653" t="s">
        <v>13268</v>
      </c>
      <c r="H3238" s="652">
        <v>1</v>
      </c>
      <c r="I3238" s="651">
        <v>322.54000000000002</v>
      </c>
      <c r="J3238" s="651">
        <v>322.54000000000002</v>
      </c>
    </row>
    <row r="3239" spans="1:10" ht="48" customHeight="1" x14ac:dyDescent="0.2">
      <c r="A3239" s="649" t="s">
        <v>13197</v>
      </c>
      <c r="B3239" s="650" t="s">
        <v>13366</v>
      </c>
      <c r="C3239" s="649" t="s">
        <v>7</v>
      </c>
      <c r="D3239" s="649" t="s">
        <v>1365</v>
      </c>
      <c r="E3239" s="825" t="s">
        <v>13272</v>
      </c>
      <c r="F3239" s="825"/>
      <c r="G3239" s="648" t="s">
        <v>67</v>
      </c>
      <c r="H3239" s="647">
        <v>0.62</v>
      </c>
      <c r="I3239" s="646">
        <v>1.08</v>
      </c>
      <c r="J3239" s="646">
        <v>0.66</v>
      </c>
    </row>
    <row r="3240" spans="1:10" ht="48" customHeight="1" x14ac:dyDescent="0.2">
      <c r="A3240" s="649" t="s">
        <v>13197</v>
      </c>
      <c r="B3240" s="650" t="s">
        <v>13367</v>
      </c>
      <c r="C3240" s="649" t="s">
        <v>7</v>
      </c>
      <c r="D3240" s="649" t="s">
        <v>1364</v>
      </c>
      <c r="E3240" s="825" t="s">
        <v>13272</v>
      </c>
      <c r="F3240" s="825"/>
      <c r="G3240" s="648" t="s">
        <v>50</v>
      </c>
      <c r="H3240" s="647">
        <v>0.66</v>
      </c>
      <c r="I3240" s="646">
        <v>4.04</v>
      </c>
      <c r="J3240" s="646">
        <v>2.66</v>
      </c>
    </row>
    <row r="3241" spans="1:10" ht="24" customHeight="1" x14ac:dyDescent="0.2">
      <c r="A3241" s="649" t="s">
        <v>13197</v>
      </c>
      <c r="B3241" s="650" t="s">
        <v>13244</v>
      </c>
      <c r="C3241" s="649" t="s">
        <v>7</v>
      </c>
      <c r="D3241" s="649" t="s">
        <v>25</v>
      </c>
      <c r="E3241" s="825" t="s">
        <v>13196</v>
      </c>
      <c r="F3241" s="825"/>
      <c r="G3241" s="648" t="s">
        <v>23</v>
      </c>
      <c r="H3241" s="647">
        <v>2.0299999999999998</v>
      </c>
      <c r="I3241" s="646">
        <v>13.34</v>
      </c>
      <c r="J3241" s="646">
        <v>27.08</v>
      </c>
    </row>
    <row r="3242" spans="1:10" ht="24" customHeight="1" x14ac:dyDescent="0.2">
      <c r="A3242" s="649" t="s">
        <v>13197</v>
      </c>
      <c r="B3242" s="650" t="s">
        <v>13368</v>
      </c>
      <c r="C3242" s="649" t="s">
        <v>7</v>
      </c>
      <c r="D3242" s="649" t="s">
        <v>1243</v>
      </c>
      <c r="E3242" s="825" t="s">
        <v>13196</v>
      </c>
      <c r="F3242" s="825"/>
      <c r="G3242" s="648" t="s">
        <v>23</v>
      </c>
      <c r="H3242" s="647">
        <v>1.28</v>
      </c>
      <c r="I3242" s="646">
        <v>11.79</v>
      </c>
      <c r="J3242" s="646">
        <v>15.09</v>
      </c>
    </row>
    <row r="3243" spans="1:10" ht="24" customHeight="1" x14ac:dyDescent="0.2">
      <c r="A3243" s="644" t="s">
        <v>13199</v>
      </c>
      <c r="B3243" s="645" t="s">
        <v>13369</v>
      </c>
      <c r="C3243" s="644" t="s">
        <v>7</v>
      </c>
      <c r="D3243" s="644" t="s">
        <v>5205</v>
      </c>
      <c r="E3243" s="821" t="s">
        <v>13220</v>
      </c>
      <c r="F3243" s="821"/>
      <c r="G3243" s="643" t="s">
        <v>13268</v>
      </c>
      <c r="H3243" s="642">
        <v>0.76100000000000001</v>
      </c>
      <c r="I3243" s="641">
        <v>63</v>
      </c>
      <c r="J3243" s="641">
        <v>47.94</v>
      </c>
    </row>
    <row r="3244" spans="1:10" ht="24" customHeight="1" x14ac:dyDescent="0.2">
      <c r="A3244" s="644" t="s">
        <v>13199</v>
      </c>
      <c r="B3244" s="645" t="s">
        <v>13370</v>
      </c>
      <c r="C3244" s="644" t="s">
        <v>7</v>
      </c>
      <c r="D3244" s="644" t="s">
        <v>5946</v>
      </c>
      <c r="E3244" s="821" t="s">
        <v>13220</v>
      </c>
      <c r="F3244" s="821"/>
      <c r="G3244" s="643" t="s">
        <v>21</v>
      </c>
      <c r="H3244" s="642">
        <v>325.16000000000003</v>
      </c>
      <c r="I3244" s="641">
        <v>0.56000000000000005</v>
      </c>
      <c r="J3244" s="641">
        <v>182.08</v>
      </c>
    </row>
    <row r="3245" spans="1:10" ht="24" customHeight="1" x14ac:dyDescent="0.2">
      <c r="A3245" s="644" t="s">
        <v>13199</v>
      </c>
      <c r="B3245" s="645" t="s">
        <v>13371</v>
      </c>
      <c r="C3245" s="644" t="s">
        <v>7</v>
      </c>
      <c r="D3245" s="644" t="s">
        <v>8037</v>
      </c>
      <c r="E3245" s="821" t="s">
        <v>13220</v>
      </c>
      <c r="F3245" s="821"/>
      <c r="G3245" s="643" t="s">
        <v>13268</v>
      </c>
      <c r="H3245" s="642">
        <v>0.59099999999999997</v>
      </c>
      <c r="I3245" s="641">
        <v>79.58</v>
      </c>
      <c r="J3245" s="641">
        <v>47.03</v>
      </c>
    </row>
    <row r="3246" spans="1:10" ht="25.5" x14ac:dyDescent="0.2">
      <c r="A3246" s="640"/>
      <c r="B3246" s="640"/>
      <c r="C3246" s="640"/>
      <c r="D3246" s="640"/>
      <c r="E3246" s="640" t="s">
        <v>13209</v>
      </c>
      <c r="F3246" s="639">
        <v>16.793436922742583</v>
      </c>
      <c r="G3246" s="640" t="s">
        <v>13210</v>
      </c>
      <c r="H3246" s="639">
        <v>14.12</v>
      </c>
      <c r="I3246" s="640" t="s">
        <v>13211</v>
      </c>
      <c r="J3246" s="639">
        <v>30.91</v>
      </c>
    </row>
    <row r="3247" spans="1:10" ht="15" thickBot="1" x14ac:dyDescent="0.25">
      <c r="A3247" s="640"/>
      <c r="B3247" s="640"/>
      <c r="C3247" s="640"/>
      <c r="D3247" s="640"/>
      <c r="E3247" s="640" t="s">
        <v>13212</v>
      </c>
      <c r="F3247" s="639">
        <v>91.08</v>
      </c>
      <c r="G3247" s="640"/>
      <c r="H3247" s="822" t="s">
        <v>13213</v>
      </c>
      <c r="I3247" s="822"/>
      <c r="J3247" s="639">
        <v>413.62</v>
      </c>
    </row>
    <row r="3248" spans="1:10" ht="0.95" customHeight="1" thickTop="1" x14ac:dyDescent="0.2">
      <c r="A3248" s="638"/>
      <c r="B3248" s="638"/>
      <c r="C3248" s="638"/>
      <c r="D3248" s="638"/>
      <c r="E3248" s="638"/>
      <c r="F3248" s="638"/>
      <c r="G3248" s="638"/>
      <c r="H3248" s="638"/>
      <c r="I3248" s="638"/>
      <c r="J3248" s="638"/>
    </row>
    <row r="3249" spans="1:10" ht="18" customHeight="1" x14ac:dyDescent="0.2">
      <c r="A3249" s="658"/>
      <c r="B3249" s="656" t="s">
        <v>13186</v>
      </c>
      <c r="C3249" s="658" t="s">
        <v>13187</v>
      </c>
      <c r="D3249" s="658" t="s">
        <v>13188</v>
      </c>
      <c r="E3249" s="823" t="s">
        <v>13189</v>
      </c>
      <c r="F3249" s="823"/>
      <c r="G3249" s="657" t="s">
        <v>13190</v>
      </c>
      <c r="H3249" s="656" t="s">
        <v>13191</v>
      </c>
      <c r="I3249" s="656" t="s">
        <v>13192</v>
      </c>
      <c r="J3249" s="656" t="s">
        <v>13193</v>
      </c>
    </row>
    <row r="3250" spans="1:10" ht="36" customHeight="1" x14ac:dyDescent="0.2">
      <c r="A3250" s="654" t="s">
        <v>13194</v>
      </c>
      <c r="B3250" s="655" t="s">
        <v>14190</v>
      </c>
      <c r="C3250" s="654" t="s">
        <v>7</v>
      </c>
      <c r="D3250" s="654" t="s">
        <v>2944</v>
      </c>
      <c r="E3250" s="824" t="s">
        <v>13301</v>
      </c>
      <c r="F3250" s="824"/>
      <c r="G3250" s="653" t="s">
        <v>13268</v>
      </c>
      <c r="H3250" s="652">
        <v>1</v>
      </c>
      <c r="I3250" s="651">
        <v>355.04</v>
      </c>
      <c r="J3250" s="651">
        <v>355.04</v>
      </c>
    </row>
    <row r="3251" spans="1:10" ht="48" customHeight="1" x14ac:dyDescent="0.2">
      <c r="A3251" s="649" t="s">
        <v>13197</v>
      </c>
      <c r="B3251" s="650" t="s">
        <v>13366</v>
      </c>
      <c r="C3251" s="649" t="s">
        <v>7</v>
      </c>
      <c r="D3251" s="649" t="s">
        <v>1365</v>
      </c>
      <c r="E3251" s="825" t="s">
        <v>13272</v>
      </c>
      <c r="F3251" s="825"/>
      <c r="G3251" s="648" t="s">
        <v>67</v>
      </c>
      <c r="H3251" s="647">
        <v>0.61</v>
      </c>
      <c r="I3251" s="646">
        <v>1.08</v>
      </c>
      <c r="J3251" s="646">
        <v>0.65</v>
      </c>
    </row>
    <row r="3252" spans="1:10" ht="48" customHeight="1" x14ac:dyDescent="0.2">
      <c r="A3252" s="649" t="s">
        <v>13197</v>
      </c>
      <c r="B3252" s="650" t="s">
        <v>13367</v>
      </c>
      <c r="C3252" s="649" t="s">
        <v>7</v>
      </c>
      <c r="D3252" s="649" t="s">
        <v>1364</v>
      </c>
      <c r="E3252" s="825" t="s">
        <v>13272</v>
      </c>
      <c r="F3252" s="825"/>
      <c r="G3252" s="648" t="s">
        <v>50</v>
      </c>
      <c r="H3252" s="647">
        <v>0.64</v>
      </c>
      <c r="I3252" s="646">
        <v>4.04</v>
      </c>
      <c r="J3252" s="646">
        <v>2.58</v>
      </c>
    </row>
    <row r="3253" spans="1:10" ht="24" customHeight="1" x14ac:dyDescent="0.2">
      <c r="A3253" s="649" t="s">
        <v>13197</v>
      </c>
      <c r="B3253" s="650" t="s">
        <v>13244</v>
      </c>
      <c r="C3253" s="649" t="s">
        <v>7</v>
      </c>
      <c r="D3253" s="649" t="s">
        <v>25</v>
      </c>
      <c r="E3253" s="825" t="s">
        <v>13196</v>
      </c>
      <c r="F3253" s="825"/>
      <c r="G3253" s="648" t="s">
        <v>23</v>
      </c>
      <c r="H3253" s="647">
        <v>1.96</v>
      </c>
      <c r="I3253" s="646">
        <v>13.34</v>
      </c>
      <c r="J3253" s="646">
        <v>26.14</v>
      </c>
    </row>
    <row r="3254" spans="1:10" ht="24" customHeight="1" x14ac:dyDescent="0.2">
      <c r="A3254" s="649" t="s">
        <v>13197</v>
      </c>
      <c r="B3254" s="650" t="s">
        <v>13368</v>
      </c>
      <c r="C3254" s="649" t="s">
        <v>7</v>
      </c>
      <c r="D3254" s="649" t="s">
        <v>1243</v>
      </c>
      <c r="E3254" s="825" t="s">
        <v>13196</v>
      </c>
      <c r="F3254" s="825"/>
      <c r="G3254" s="648" t="s">
        <v>23</v>
      </c>
      <c r="H3254" s="647">
        <v>1.24</v>
      </c>
      <c r="I3254" s="646">
        <v>11.79</v>
      </c>
      <c r="J3254" s="646">
        <v>14.61</v>
      </c>
    </row>
    <row r="3255" spans="1:10" ht="24" customHeight="1" x14ac:dyDescent="0.2">
      <c r="A3255" s="644" t="s">
        <v>13199</v>
      </c>
      <c r="B3255" s="645" t="s">
        <v>13369</v>
      </c>
      <c r="C3255" s="644" t="s">
        <v>7</v>
      </c>
      <c r="D3255" s="644" t="s">
        <v>5205</v>
      </c>
      <c r="E3255" s="821" t="s">
        <v>13220</v>
      </c>
      <c r="F3255" s="821"/>
      <c r="G3255" s="643" t="s">
        <v>13268</v>
      </c>
      <c r="H3255" s="642">
        <v>0.71199999999999997</v>
      </c>
      <c r="I3255" s="641">
        <v>63</v>
      </c>
      <c r="J3255" s="641">
        <v>44.85</v>
      </c>
    </row>
    <row r="3256" spans="1:10" ht="24" customHeight="1" x14ac:dyDescent="0.2">
      <c r="A3256" s="644" t="s">
        <v>13199</v>
      </c>
      <c r="B3256" s="645" t="s">
        <v>13370</v>
      </c>
      <c r="C3256" s="644" t="s">
        <v>7</v>
      </c>
      <c r="D3256" s="644" t="s">
        <v>5946</v>
      </c>
      <c r="E3256" s="821" t="s">
        <v>13220</v>
      </c>
      <c r="F3256" s="821"/>
      <c r="G3256" s="643" t="s">
        <v>21</v>
      </c>
      <c r="H3256" s="642">
        <v>391.17</v>
      </c>
      <c r="I3256" s="641">
        <v>0.56000000000000005</v>
      </c>
      <c r="J3256" s="641">
        <v>219.05</v>
      </c>
    </row>
    <row r="3257" spans="1:10" ht="24" customHeight="1" x14ac:dyDescent="0.2">
      <c r="A3257" s="644" t="s">
        <v>13199</v>
      </c>
      <c r="B3257" s="645" t="s">
        <v>13371</v>
      </c>
      <c r="C3257" s="644" t="s">
        <v>7</v>
      </c>
      <c r="D3257" s="644" t="s">
        <v>8037</v>
      </c>
      <c r="E3257" s="821" t="s">
        <v>13220</v>
      </c>
      <c r="F3257" s="821"/>
      <c r="G3257" s="643" t="s">
        <v>13268</v>
      </c>
      <c r="H3257" s="642">
        <v>0.5927</v>
      </c>
      <c r="I3257" s="641">
        <v>79.58</v>
      </c>
      <c r="J3257" s="641">
        <v>47.16</v>
      </c>
    </row>
    <row r="3258" spans="1:10" ht="25.5" x14ac:dyDescent="0.2">
      <c r="A3258" s="640"/>
      <c r="B3258" s="640"/>
      <c r="C3258" s="640"/>
      <c r="D3258" s="640"/>
      <c r="E3258" s="640" t="s">
        <v>13209</v>
      </c>
      <c r="F3258" s="639">
        <v>16.233836792350321</v>
      </c>
      <c r="G3258" s="640" t="s">
        <v>13210</v>
      </c>
      <c r="H3258" s="639">
        <v>13.65</v>
      </c>
      <c r="I3258" s="640" t="s">
        <v>13211</v>
      </c>
      <c r="J3258" s="639">
        <v>29.88</v>
      </c>
    </row>
    <row r="3259" spans="1:10" ht="15" thickBot="1" x14ac:dyDescent="0.25">
      <c r="A3259" s="640"/>
      <c r="B3259" s="640"/>
      <c r="C3259" s="640"/>
      <c r="D3259" s="640"/>
      <c r="E3259" s="640" t="s">
        <v>13212</v>
      </c>
      <c r="F3259" s="639">
        <v>100.26</v>
      </c>
      <c r="G3259" s="640"/>
      <c r="H3259" s="822" t="s">
        <v>13213</v>
      </c>
      <c r="I3259" s="822"/>
      <c r="J3259" s="639">
        <v>455.3</v>
      </c>
    </row>
    <row r="3260" spans="1:10" ht="0.95" customHeight="1" thickTop="1" x14ac:dyDescent="0.2">
      <c r="A3260" s="638"/>
      <c r="B3260" s="638"/>
      <c r="C3260" s="638"/>
      <c r="D3260" s="638"/>
      <c r="E3260" s="638"/>
      <c r="F3260" s="638"/>
      <c r="G3260" s="638"/>
      <c r="H3260" s="638"/>
      <c r="I3260" s="638"/>
      <c r="J3260" s="638"/>
    </row>
    <row r="3261" spans="1:10" ht="18" customHeight="1" x14ac:dyDescent="0.2">
      <c r="A3261" s="658"/>
      <c r="B3261" s="656" t="s">
        <v>13186</v>
      </c>
      <c r="C3261" s="658" t="s">
        <v>13187</v>
      </c>
      <c r="D3261" s="658" t="s">
        <v>13188</v>
      </c>
      <c r="E3261" s="823" t="s">
        <v>13189</v>
      </c>
      <c r="F3261" s="823"/>
      <c r="G3261" s="657" t="s">
        <v>13190</v>
      </c>
      <c r="H3261" s="656" t="s">
        <v>13191</v>
      </c>
      <c r="I3261" s="656" t="s">
        <v>13192</v>
      </c>
      <c r="J3261" s="656" t="s">
        <v>13193</v>
      </c>
    </row>
    <row r="3262" spans="1:10" ht="36" customHeight="1" x14ac:dyDescent="0.2">
      <c r="A3262" s="654" t="s">
        <v>13194</v>
      </c>
      <c r="B3262" s="655" t="s">
        <v>13302</v>
      </c>
      <c r="C3262" s="654" t="s">
        <v>7</v>
      </c>
      <c r="D3262" s="654" t="s">
        <v>2941</v>
      </c>
      <c r="E3262" s="824" t="s">
        <v>13301</v>
      </c>
      <c r="F3262" s="824"/>
      <c r="G3262" s="653" t="s">
        <v>13268</v>
      </c>
      <c r="H3262" s="652">
        <v>1</v>
      </c>
      <c r="I3262" s="651">
        <v>265.55</v>
      </c>
      <c r="J3262" s="651">
        <v>265.55</v>
      </c>
    </row>
    <row r="3263" spans="1:10" ht="48" customHeight="1" x14ac:dyDescent="0.2">
      <c r="A3263" s="649" t="s">
        <v>13197</v>
      </c>
      <c r="B3263" s="650" t="s">
        <v>13366</v>
      </c>
      <c r="C3263" s="649" t="s">
        <v>7</v>
      </c>
      <c r="D3263" s="649" t="s">
        <v>1365</v>
      </c>
      <c r="E3263" s="825" t="s">
        <v>13272</v>
      </c>
      <c r="F3263" s="825"/>
      <c r="G3263" s="648" t="s">
        <v>67</v>
      </c>
      <c r="H3263" s="647">
        <v>0.65</v>
      </c>
      <c r="I3263" s="646">
        <v>1.08</v>
      </c>
      <c r="J3263" s="646">
        <v>0.7</v>
      </c>
    </row>
    <row r="3264" spans="1:10" ht="48" customHeight="1" x14ac:dyDescent="0.2">
      <c r="A3264" s="649" t="s">
        <v>13197</v>
      </c>
      <c r="B3264" s="650" t="s">
        <v>13367</v>
      </c>
      <c r="C3264" s="649" t="s">
        <v>7</v>
      </c>
      <c r="D3264" s="649" t="s">
        <v>1364</v>
      </c>
      <c r="E3264" s="825" t="s">
        <v>13272</v>
      </c>
      <c r="F3264" s="825"/>
      <c r="G3264" s="648" t="s">
        <v>50</v>
      </c>
      <c r="H3264" s="647">
        <v>0.69</v>
      </c>
      <c r="I3264" s="646">
        <v>4.04</v>
      </c>
      <c r="J3264" s="646">
        <v>2.78</v>
      </c>
    </row>
    <row r="3265" spans="1:10" ht="24" customHeight="1" x14ac:dyDescent="0.2">
      <c r="A3265" s="649" t="s">
        <v>13197</v>
      </c>
      <c r="B3265" s="650" t="s">
        <v>13244</v>
      </c>
      <c r="C3265" s="649" t="s">
        <v>7</v>
      </c>
      <c r="D3265" s="649" t="s">
        <v>25</v>
      </c>
      <c r="E3265" s="825" t="s">
        <v>13196</v>
      </c>
      <c r="F3265" s="825"/>
      <c r="G3265" s="648" t="s">
        <v>23</v>
      </c>
      <c r="H3265" s="647">
        <v>2.11</v>
      </c>
      <c r="I3265" s="646">
        <v>13.34</v>
      </c>
      <c r="J3265" s="646">
        <v>28.14</v>
      </c>
    </row>
    <row r="3266" spans="1:10" ht="24" customHeight="1" x14ac:dyDescent="0.2">
      <c r="A3266" s="649" t="s">
        <v>13197</v>
      </c>
      <c r="B3266" s="650" t="s">
        <v>13368</v>
      </c>
      <c r="C3266" s="649" t="s">
        <v>7</v>
      </c>
      <c r="D3266" s="649" t="s">
        <v>1243</v>
      </c>
      <c r="E3266" s="825" t="s">
        <v>13196</v>
      </c>
      <c r="F3266" s="825"/>
      <c r="G3266" s="648" t="s">
        <v>23</v>
      </c>
      <c r="H3266" s="647">
        <v>1.33</v>
      </c>
      <c r="I3266" s="646">
        <v>11.79</v>
      </c>
      <c r="J3266" s="646">
        <v>15.68</v>
      </c>
    </row>
    <row r="3267" spans="1:10" ht="24" customHeight="1" x14ac:dyDescent="0.2">
      <c r="A3267" s="644" t="s">
        <v>13199</v>
      </c>
      <c r="B3267" s="645" t="s">
        <v>13369</v>
      </c>
      <c r="C3267" s="644" t="s">
        <v>7</v>
      </c>
      <c r="D3267" s="644" t="s">
        <v>5205</v>
      </c>
      <c r="E3267" s="821" t="s">
        <v>13220</v>
      </c>
      <c r="F3267" s="821"/>
      <c r="G3267" s="643" t="s">
        <v>13268</v>
      </c>
      <c r="H3267" s="642">
        <v>0.83199999999999996</v>
      </c>
      <c r="I3267" s="641">
        <v>63</v>
      </c>
      <c r="J3267" s="641">
        <v>52.41</v>
      </c>
    </row>
    <row r="3268" spans="1:10" ht="24" customHeight="1" x14ac:dyDescent="0.2">
      <c r="A3268" s="644" t="s">
        <v>13199</v>
      </c>
      <c r="B3268" s="645" t="s">
        <v>13370</v>
      </c>
      <c r="C3268" s="644" t="s">
        <v>7</v>
      </c>
      <c r="D3268" s="644" t="s">
        <v>5946</v>
      </c>
      <c r="E3268" s="821" t="s">
        <v>13220</v>
      </c>
      <c r="F3268" s="821"/>
      <c r="G3268" s="643" t="s">
        <v>21</v>
      </c>
      <c r="H3268" s="642">
        <v>213.45</v>
      </c>
      <c r="I3268" s="641">
        <v>0.56000000000000005</v>
      </c>
      <c r="J3268" s="641">
        <v>119.53</v>
      </c>
    </row>
    <row r="3269" spans="1:10" ht="24" customHeight="1" x14ac:dyDescent="0.2">
      <c r="A3269" s="644" t="s">
        <v>13199</v>
      </c>
      <c r="B3269" s="645" t="s">
        <v>13371</v>
      </c>
      <c r="C3269" s="644" t="s">
        <v>7</v>
      </c>
      <c r="D3269" s="644" t="s">
        <v>8037</v>
      </c>
      <c r="E3269" s="821" t="s">
        <v>13220</v>
      </c>
      <c r="F3269" s="821"/>
      <c r="G3269" s="643" t="s">
        <v>13268</v>
      </c>
      <c r="H3269" s="642">
        <v>0.58199999999999996</v>
      </c>
      <c r="I3269" s="641">
        <v>79.58</v>
      </c>
      <c r="J3269" s="641">
        <v>46.31</v>
      </c>
    </row>
    <row r="3270" spans="1:10" ht="25.5" x14ac:dyDescent="0.2">
      <c r="A3270" s="640"/>
      <c r="B3270" s="640"/>
      <c r="C3270" s="640"/>
      <c r="D3270" s="640"/>
      <c r="E3270" s="640" t="s">
        <v>13209</v>
      </c>
      <c r="F3270" s="639">
        <v>17.456264261653807</v>
      </c>
      <c r="G3270" s="640" t="s">
        <v>13210</v>
      </c>
      <c r="H3270" s="639">
        <v>14.67</v>
      </c>
      <c r="I3270" s="640" t="s">
        <v>13211</v>
      </c>
      <c r="J3270" s="639">
        <v>32.130000000000003</v>
      </c>
    </row>
    <row r="3271" spans="1:10" ht="15" thickBot="1" x14ac:dyDescent="0.25">
      <c r="A3271" s="640"/>
      <c r="B3271" s="640"/>
      <c r="C3271" s="640"/>
      <c r="D3271" s="640"/>
      <c r="E3271" s="640" t="s">
        <v>13212</v>
      </c>
      <c r="F3271" s="639">
        <v>74.989999999999995</v>
      </c>
      <c r="G3271" s="640"/>
      <c r="H3271" s="822" t="s">
        <v>13213</v>
      </c>
      <c r="I3271" s="822"/>
      <c r="J3271" s="639">
        <v>340.54</v>
      </c>
    </row>
    <row r="3272" spans="1:10" ht="0.95" customHeight="1" thickTop="1" x14ac:dyDescent="0.2">
      <c r="A3272" s="638"/>
      <c r="B3272" s="638"/>
      <c r="C3272" s="638"/>
      <c r="D3272" s="638"/>
      <c r="E3272" s="638"/>
      <c r="F3272" s="638"/>
      <c r="G3272" s="638"/>
      <c r="H3272" s="638"/>
      <c r="I3272" s="638"/>
      <c r="J3272" s="638"/>
    </row>
    <row r="3273" spans="1:10" ht="18" customHeight="1" x14ac:dyDescent="0.2">
      <c r="A3273" s="658"/>
      <c r="B3273" s="656" t="s">
        <v>13186</v>
      </c>
      <c r="C3273" s="658" t="s">
        <v>13187</v>
      </c>
      <c r="D3273" s="658" t="s">
        <v>13188</v>
      </c>
      <c r="E3273" s="823" t="s">
        <v>13189</v>
      </c>
      <c r="F3273" s="823"/>
      <c r="G3273" s="657" t="s">
        <v>13190</v>
      </c>
      <c r="H3273" s="656" t="s">
        <v>13191</v>
      </c>
      <c r="I3273" s="656" t="s">
        <v>13192</v>
      </c>
      <c r="J3273" s="656" t="s">
        <v>13193</v>
      </c>
    </row>
    <row r="3274" spans="1:10" ht="36" customHeight="1" x14ac:dyDescent="0.2">
      <c r="A3274" s="654" t="s">
        <v>13194</v>
      </c>
      <c r="B3274" s="655" t="s">
        <v>13305</v>
      </c>
      <c r="C3274" s="654" t="s">
        <v>7</v>
      </c>
      <c r="D3274" s="654" t="s">
        <v>2459</v>
      </c>
      <c r="E3274" s="824" t="s">
        <v>13301</v>
      </c>
      <c r="F3274" s="824"/>
      <c r="G3274" s="653" t="s">
        <v>21</v>
      </c>
      <c r="H3274" s="652">
        <v>1</v>
      </c>
      <c r="I3274" s="651">
        <v>7.45</v>
      </c>
      <c r="J3274" s="651">
        <v>7.45</v>
      </c>
    </row>
    <row r="3275" spans="1:10" ht="24" customHeight="1" x14ac:dyDescent="0.2">
      <c r="A3275" s="649" t="s">
        <v>13197</v>
      </c>
      <c r="B3275" s="650" t="s">
        <v>13306</v>
      </c>
      <c r="C3275" s="649" t="s">
        <v>7</v>
      </c>
      <c r="D3275" s="649" t="s">
        <v>173</v>
      </c>
      <c r="E3275" s="825" t="s">
        <v>13196</v>
      </c>
      <c r="F3275" s="825"/>
      <c r="G3275" s="648" t="s">
        <v>23</v>
      </c>
      <c r="H3275" s="647">
        <v>1.2500000000000001E-2</v>
      </c>
      <c r="I3275" s="646">
        <v>16.690000000000001</v>
      </c>
      <c r="J3275" s="646">
        <v>0.2</v>
      </c>
    </row>
    <row r="3276" spans="1:10" ht="24" customHeight="1" x14ac:dyDescent="0.2">
      <c r="A3276" s="649" t="s">
        <v>13197</v>
      </c>
      <c r="B3276" s="650" t="s">
        <v>13307</v>
      </c>
      <c r="C3276" s="649" t="s">
        <v>7</v>
      </c>
      <c r="D3276" s="649" t="s">
        <v>168</v>
      </c>
      <c r="E3276" s="825" t="s">
        <v>13196</v>
      </c>
      <c r="F3276" s="825"/>
      <c r="G3276" s="648" t="s">
        <v>23</v>
      </c>
      <c r="H3276" s="647">
        <v>1.8E-3</v>
      </c>
      <c r="I3276" s="646">
        <v>12.78</v>
      </c>
      <c r="J3276" s="646">
        <v>0.02</v>
      </c>
    </row>
    <row r="3277" spans="1:10" ht="24" customHeight="1" x14ac:dyDescent="0.2">
      <c r="A3277" s="644" t="s">
        <v>13199</v>
      </c>
      <c r="B3277" s="645" t="s">
        <v>14191</v>
      </c>
      <c r="C3277" s="644" t="s">
        <v>7</v>
      </c>
      <c r="D3277" s="644" t="s">
        <v>4998</v>
      </c>
      <c r="E3277" s="821" t="s">
        <v>13220</v>
      </c>
      <c r="F3277" s="821"/>
      <c r="G3277" s="643" t="s">
        <v>21</v>
      </c>
      <c r="H3277" s="642">
        <v>1.1100000000000001</v>
      </c>
      <c r="I3277" s="641">
        <v>6.52</v>
      </c>
      <c r="J3277" s="641">
        <v>7.23</v>
      </c>
    </row>
    <row r="3278" spans="1:10" ht="25.5" x14ac:dyDescent="0.2">
      <c r="A3278" s="640"/>
      <c r="B3278" s="640"/>
      <c r="C3278" s="640"/>
      <c r="D3278" s="640"/>
      <c r="E3278" s="640" t="s">
        <v>13209</v>
      </c>
      <c r="F3278" s="639">
        <v>9.2361186569596868E-2</v>
      </c>
      <c r="G3278" s="640" t="s">
        <v>13210</v>
      </c>
      <c r="H3278" s="639">
        <v>0.08</v>
      </c>
      <c r="I3278" s="640" t="s">
        <v>13211</v>
      </c>
      <c r="J3278" s="639">
        <v>0.17</v>
      </c>
    </row>
    <row r="3279" spans="1:10" ht="15" thickBot="1" x14ac:dyDescent="0.25">
      <c r="A3279" s="640"/>
      <c r="B3279" s="640"/>
      <c r="C3279" s="640"/>
      <c r="D3279" s="640"/>
      <c r="E3279" s="640" t="s">
        <v>13212</v>
      </c>
      <c r="F3279" s="639">
        <v>2.1</v>
      </c>
      <c r="G3279" s="640"/>
      <c r="H3279" s="822" t="s">
        <v>13213</v>
      </c>
      <c r="I3279" s="822"/>
      <c r="J3279" s="639">
        <v>9.5500000000000007</v>
      </c>
    </row>
    <row r="3280" spans="1:10" ht="0.95" customHeight="1" thickTop="1" x14ac:dyDescent="0.2">
      <c r="A3280" s="638"/>
      <c r="B3280" s="638"/>
      <c r="C3280" s="638"/>
      <c r="D3280" s="638"/>
      <c r="E3280" s="638"/>
      <c r="F3280" s="638"/>
      <c r="G3280" s="638"/>
      <c r="H3280" s="638"/>
      <c r="I3280" s="638"/>
      <c r="J3280" s="638"/>
    </row>
    <row r="3281" spans="1:10" ht="18" customHeight="1" x14ac:dyDescent="0.2">
      <c r="A3281" s="658"/>
      <c r="B3281" s="656" t="s">
        <v>13186</v>
      </c>
      <c r="C3281" s="658" t="s">
        <v>13187</v>
      </c>
      <c r="D3281" s="658" t="s">
        <v>13188</v>
      </c>
      <c r="E3281" s="823" t="s">
        <v>13189</v>
      </c>
      <c r="F3281" s="823"/>
      <c r="G3281" s="657" t="s">
        <v>13190</v>
      </c>
      <c r="H3281" s="656" t="s">
        <v>13191</v>
      </c>
      <c r="I3281" s="656" t="s">
        <v>13192</v>
      </c>
      <c r="J3281" s="656" t="s">
        <v>13193</v>
      </c>
    </row>
    <row r="3282" spans="1:10" ht="36" customHeight="1" x14ac:dyDescent="0.2">
      <c r="A3282" s="654" t="s">
        <v>13194</v>
      </c>
      <c r="B3282" s="655" t="s">
        <v>14021</v>
      </c>
      <c r="C3282" s="654" t="s">
        <v>7</v>
      </c>
      <c r="D3282" s="654" t="s">
        <v>2460</v>
      </c>
      <c r="E3282" s="824" t="s">
        <v>13301</v>
      </c>
      <c r="F3282" s="824"/>
      <c r="G3282" s="653" t="s">
        <v>21</v>
      </c>
      <c r="H3282" s="652">
        <v>1</v>
      </c>
      <c r="I3282" s="651">
        <v>6.39</v>
      </c>
      <c r="J3282" s="651">
        <v>6.39</v>
      </c>
    </row>
    <row r="3283" spans="1:10" ht="24" customHeight="1" x14ac:dyDescent="0.2">
      <c r="A3283" s="649" t="s">
        <v>13197</v>
      </c>
      <c r="B3283" s="650" t="s">
        <v>13306</v>
      </c>
      <c r="C3283" s="649" t="s">
        <v>7</v>
      </c>
      <c r="D3283" s="649" t="s">
        <v>173</v>
      </c>
      <c r="E3283" s="825" t="s">
        <v>13196</v>
      </c>
      <c r="F3283" s="825"/>
      <c r="G3283" s="648" t="s">
        <v>23</v>
      </c>
      <c r="H3283" s="647">
        <v>7.0000000000000001E-3</v>
      </c>
      <c r="I3283" s="646">
        <v>16.690000000000001</v>
      </c>
      <c r="J3283" s="646">
        <v>0.11</v>
      </c>
    </row>
    <row r="3284" spans="1:10" ht="24" customHeight="1" x14ac:dyDescent="0.2">
      <c r="A3284" s="649" t="s">
        <v>13197</v>
      </c>
      <c r="B3284" s="650" t="s">
        <v>13307</v>
      </c>
      <c r="C3284" s="649" t="s">
        <v>7</v>
      </c>
      <c r="D3284" s="649" t="s">
        <v>168</v>
      </c>
      <c r="E3284" s="825" t="s">
        <v>13196</v>
      </c>
      <c r="F3284" s="825"/>
      <c r="G3284" s="648" t="s">
        <v>23</v>
      </c>
      <c r="H3284" s="647">
        <v>1E-3</v>
      </c>
      <c r="I3284" s="646">
        <v>12.78</v>
      </c>
      <c r="J3284" s="646">
        <v>0.01</v>
      </c>
    </row>
    <row r="3285" spans="1:10" ht="24" customHeight="1" x14ac:dyDescent="0.2">
      <c r="A3285" s="644" t="s">
        <v>13199</v>
      </c>
      <c r="B3285" s="645" t="s">
        <v>14192</v>
      </c>
      <c r="C3285" s="644" t="s">
        <v>7</v>
      </c>
      <c r="D3285" s="644" t="s">
        <v>10309</v>
      </c>
      <c r="E3285" s="821" t="s">
        <v>13220</v>
      </c>
      <c r="F3285" s="821"/>
      <c r="G3285" s="643" t="s">
        <v>21</v>
      </c>
      <c r="H3285" s="642">
        <v>1.1100000000000001</v>
      </c>
      <c r="I3285" s="641">
        <v>5.65</v>
      </c>
      <c r="J3285" s="641">
        <v>6.27</v>
      </c>
    </row>
    <row r="3286" spans="1:10" ht="25.5" x14ac:dyDescent="0.2">
      <c r="A3286" s="640"/>
      <c r="B3286" s="640"/>
      <c r="C3286" s="640"/>
      <c r="D3286" s="640"/>
      <c r="E3286" s="640" t="s">
        <v>13209</v>
      </c>
      <c r="F3286" s="639">
        <v>4.8897098772139519E-2</v>
      </c>
      <c r="G3286" s="640" t="s">
        <v>13210</v>
      </c>
      <c r="H3286" s="639">
        <v>0.04</v>
      </c>
      <c r="I3286" s="640" t="s">
        <v>13211</v>
      </c>
      <c r="J3286" s="639">
        <v>0.09</v>
      </c>
    </row>
    <row r="3287" spans="1:10" ht="15" thickBot="1" x14ac:dyDescent="0.25">
      <c r="A3287" s="640"/>
      <c r="B3287" s="640"/>
      <c r="C3287" s="640"/>
      <c r="D3287" s="640"/>
      <c r="E3287" s="640" t="s">
        <v>13212</v>
      </c>
      <c r="F3287" s="639">
        <v>1.8</v>
      </c>
      <c r="G3287" s="640"/>
      <c r="H3287" s="822" t="s">
        <v>13213</v>
      </c>
      <c r="I3287" s="822"/>
      <c r="J3287" s="639">
        <v>8.19</v>
      </c>
    </row>
    <row r="3288" spans="1:10" ht="0.95" customHeight="1" thickTop="1" x14ac:dyDescent="0.2">
      <c r="A3288" s="638"/>
      <c r="B3288" s="638"/>
      <c r="C3288" s="638"/>
      <c r="D3288" s="638"/>
      <c r="E3288" s="638"/>
      <c r="F3288" s="638"/>
      <c r="G3288" s="638"/>
      <c r="H3288" s="638"/>
      <c r="I3288" s="638"/>
      <c r="J3288" s="638"/>
    </row>
    <row r="3289" spans="1:10" ht="18" customHeight="1" x14ac:dyDescent="0.2">
      <c r="A3289" s="658"/>
      <c r="B3289" s="656" t="s">
        <v>13186</v>
      </c>
      <c r="C3289" s="658" t="s">
        <v>13187</v>
      </c>
      <c r="D3289" s="658" t="s">
        <v>13188</v>
      </c>
      <c r="E3289" s="823" t="s">
        <v>13189</v>
      </c>
      <c r="F3289" s="823"/>
      <c r="G3289" s="657" t="s">
        <v>13190</v>
      </c>
      <c r="H3289" s="656" t="s">
        <v>13191</v>
      </c>
      <c r="I3289" s="656" t="s">
        <v>13192</v>
      </c>
      <c r="J3289" s="656" t="s">
        <v>13193</v>
      </c>
    </row>
    <row r="3290" spans="1:10" ht="36" customHeight="1" x14ac:dyDescent="0.2">
      <c r="A3290" s="654" t="s">
        <v>13194</v>
      </c>
      <c r="B3290" s="655" t="s">
        <v>14193</v>
      </c>
      <c r="C3290" s="654" t="s">
        <v>7</v>
      </c>
      <c r="D3290" s="654" t="s">
        <v>2461</v>
      </c>
      <c r="E3290" s="824" t="s">
        <v>13301</v>
      </c>
      <c r="F3290" s="824"/>
      <c r="G3290" s="653" t="s">
        <v>21</v>
      </c>
      <c r="H3290" s="652">
        <v>1</v>
      </c>
      <c r="I3290" s="651">
        <v>6.33</v>
      </c>
      <c r="J3290" s="651">
        <v>6.33</v>
      </c>
    </row>
    <row r="3291" spans="1:10" ht="24" customHeight="1" x14ac:dyDescent="0.2">
      <c r="A3291" s="649" t="s">
        <v>13197</v>
      </c>
      <c r="B3291" s="650" t="s">
        <v>13306</v>
      </c>
      <c r="C3291" s="649" t="s">
        <v>7</v>
      </c>
      <c r="D3291" s="649" t="s">
        <v>173</v>
      </c>
      <c r="E3291" s="825" t="s">
        <v>13196</v>
      </c>
      <c r="F3291" s="825"/>
      <c r="G3291" s="648" t="s">
        <v>23</v>
      </c>
      <c r="H3291" s="647">
        <v>3.7000000000000002E-3</v>
      </c>
      <c r="I3291" s="646">
        <v>16.690000000000001</v>
      </c>
      <c r="J3291" s="646">
        <v>0.06</v>
      </c>
    </row>
    <row r="3292" spans="1:10" ht="24" customHeight="1" x14ac:dyDescent="0.2">
      <c r="A3292" s="644" t="s">
        <v>13199</v>
      </c>
      <c r="B3292" s="645" t="s">
        <v>14192</v>
      </c>
      <c r="C3292" s="644" t="s">
        <v>7</v>
      </c>
      <c r="D3292" s="644" t="s">
        <v>10309</v>
      </c>
      <c r="E3292" s="821" t="s">
        <v>13220</v>
      </c>
      <c r="F3292" s="821"/>
      <c r="G3292" s="643" t="s">
        <v>21</v>
      </c>
      <c r="H3292" s="642">
        <v>1.1100000000000001</v>
      </c>
      <c r="I3292" s="641">
        <v>5.65</v>
      </c>
      <c r="J3292" s="641">
        <v>6.27</v>
      </c>
    </row>
    <row r="3293" spans="1:10" ht="25.5" x14ac:dyDescent="0.2">
      <c r="A3293" s="640"/>
      <c r="B3293" s="640"/>
      <c r="C3293" s="640"/>
      <c r="D3293" s="640"/>
      <c r="E3293" s="640" t="s">
        <v>13209</v>
      </c>
      <c r="F3293" s="639">
        <v>2.1732043898728674E-2</v>
      </c>
      <c r="G3293" s="640" t="s">
        <v>13210</v>
      </c>
      <c r="H3293" s="639">
        <v>0.02</v>
      </c>
      <c r="I3293" s="640" t="s">
        <v>13211</v>
      </c>
      <c r="J3293" s="639">
        <v>0.04</v>
      </c>
    </row>
    <row r="3294" spans="1:10" ht="15" thickBot="1" x14ac:dyDescent="0.25">
      <c r="A3294" s="640"/>
      <c r="B3294" s="640"/>
      <c r="C3294" s="640"/>
      <c r="D3294" s="640"/>
      <c r="E3294" s="640" t="s">
        <v>13212</v>
      </c>
      <c r="F3294" s="639">
        <v>1.78</v>
      </c>
      <c r="G3294" s="640"/>
      <c r="H3294" s="822" t="s">
        <v>13213</v>
      </c>
      <c r="I3294" s="822"/>
      <c r="J3294" s="639">
        <v>8.11</v>
      </c>
    </row>
    <row r="3295" spans="1:10" ht="0.95" customHeight="1" thickTop="1" x14ac:dyDescent="0.2">
      <c r="A3295" s="638"/>
      <c r="B3295" s="638"/>
      <c r="C3295" s="638"/>
      <c r="D3295" s="638"/>
      <c r="E3295" s="638"/>
      <c r="F3295" s="638"/>
      <c r="G3295" s="638"/>
      <c r="H3295" s="638"/>
      <c r="I3295" s="638"/>
      <c r="J3295" s="638"/>
    </row>
    <row r="3296" spans="1:10" ht="18" customHeight="1" x14ac:dyDescent="0.2">
      <c r="A3296" s="658"/>
      <c r="B3296" s="656" t="s">
        <v>13186</v>
      </c>
      <c r="C3296" s="658" t="s">
        <v>13187</v>
      </c>
      <c r="D3296" s="658" t="s">
        <v>13188</v>
      </c>
      <c r="E3296" s="823" t="s">
        <v>13189</v>
      </c>
      <c r="F3296" s="823"/>
      <c r="G3296" s="657" t="s">
        <v>13190</v>
      </c>
      <c r="H3296" s="656" t="s">
        <v>13191</v>
      </c>
      <c r="I3296" s="656" t="s">
        <v>13192</v>
      </c>
      <c r="J3296" s="656" t="s">
        <v>13193</v>
      </c>
    </row>
    <row r="3297" spans="1:10" ht="36" customHeight="1" x14ac:dyDescent="0.2">
      <c r="A3297" s="654" t="s">
        <v>13194</v>
      </c>
      <c r="B3297" s="655" t="s">
        <v>14194</v>
      </c>
      <c r="C3297" s="654" t="s">
        <v>7</v>
      </c>
      <c r="D3297" s="654" t="s">
        <v>3129</v>
      </c>
      <c r="E3297" s="824" t="s">
        <v>13301</v>
      </c>
      <c r="F3297" s="824"/>
      <c r="G3297" s="653" t="s">
        <v>21</v>
      </c>
      <c r="H3297" s="652">
        <v>1</v>
      </c>
      <c r="I3297" s="651">
        <v>7.22</v>
      </c>
      <c r="J3297" s="651">
        <v>7.22</v>
      </c>
    </row>
    <row r="3298" spans="1:10" ht="24" customHeight="1" x14ac:dyDescent="0.2">
      <c r="A3298" s="649" t="s">
        <v>13197</v>
      </c>
      <c r="B3298" s="650" t="s">
        <v>13306</v>
      </c>
      <c r="C3298" s="649" t="s">
        <v>7</v>
      </c>
      <c r="D3298" s="649" t="s">
        <v>173</v>
      </c>
      <c r="E3298" s="825" t="s">
        <v>13196</v>
      </c>
      <c r="F3298" s="825"/>
      <c r="G3298" s="648" t="s">
        <v>23</v>
      </c>
      <c r="H3298" s="647">
        <v>1.9599999999999999E-2</v>
      </c>
      <c r="I3298" s="646">
        <v>16.690000000000001</v>
      </c>
      <c r="J3298" s="646">
        <v>0.32</v>
      </c>
    </row>
    <row r="3299" spans="1:10" ht="24" customHeight="1" x14ac:dyDescent="0.2">
      <c r="A3299" s="649" t="s">
        <v>13197</v>
      </c>
      <c r="B3299" s="650" t="s">
        <v>13307</v>
      </c>
      <c r="C3299" s="649" t="s">
        <v>7</v>
      </c>
      <c r="D3299" s="649" t="s">
        <v>168</v>
      </c>
      <c r="E3299" s="825" t="s">
        <v>13196</v>
      </c>
      <c r="F3299" s="825"/>
      <c r="G3299" s="648" t="s">
        <v>23</v>
      </c>
      <c r="H3299" s="647">
        <v>2E-3</v>
      </c>
      <c r="I3299" s="646">
        <v>12.78</v>
      </c>
      <c r="J3299" s="646">
        <v>0.02</v>
      </c>
    </row>
    <row r="3300" spans="1:10" ht="24" customHeight="1" x14ac:dyDescent="0.2">
      <c r="A3300" s="644" t="s">
        <v>13199</v>
      </c>
      <c r="B3300" s="645" t="s">
        <v>14195</v>
      </c>
      <c r="C3300" s="644" t="s">
        <v>7</v>
      </c>
      <c r="D3300" s="644" t="s">
        <v>5000</v>
      </c>
      <c r="E3300" s="821" t="s">
        <v>13220</v>
      </c>
      <c r="F3300" s="821"/>
      <c r="G3300" s="643" t="s">
        <v>21</v>
      </c>
      <c r="H3300" s="642">
        <v>1</v>
      </c>
      <c r="I3300" s="641">
        <v>6.88</v>
      </c>
      <c r="J3300" s="641">
        <v>6.88</v>
      </c>
    </row>
    <row r="3301" spans="1:10" ht="25.5" x14ac:dyDescent="0.2">
      <c r="A3301" s="640"/>
      <c r="B3301" s="640"/>
      <c r="C3301" s="640"/>
      <c r="D3301" s="640"/>
      <c r="E3301" s="640" t="s">
        <v>13209</v>
      </c>
      <c r="F3301" s="639">
        <v>0.1412582853417364</v>
      </c>
      <c r="G3301" s="640" t="s">
        <v>13210</v>
      </c>
      <c r="H3301" s="639">
        <v>0.12</v>
      </c>
      <c r="I3301" s="640" t="s">
        <v>13211</v>
      </c>
      <c r="J3301" s="639">
        <v>0.26</v>
      </c>
    </row>
    <row r="3302" spans="1:10" ht="15" thickBot="1" x14ac:dyDescent="0.25">
      <c r="A3302" s="640"/>
      <c r="B3302" s="640"/>
      <c r="C3302" s="640"/>
      <c r="D3302" s="640"/>
      <c r="E3302" s="640" t="s">
        <v>13212</v>
      </c>
      <c r="F3302" s="639">
        <v>2.0299999999999998</v>
      </c>
      <c r="G3302" s="640"/>
      <c r="H3302" s="822" t="s">
        <v>13213</v>
      </c>
      <c r="I3302" s="822"/>
      <c r="J3302" s="639">
        <v>9.25</v>
      </c>
    </row>
    <row r="3303" spans="1:10" ht="0.95" customHeight="1" thickTop="1" x14ac:dyDescent="0.2">
      <c r="A3303" s="638"/>
      <c r="B3303" s="638"/>
      <c r="C3303" s="638"/>
      <c r="D3303" s="638"/>
      <c r="E3303" s="638"/>
      <c r="F3303" s="638"/>
      <c r="G3303" s="638"/>
      <c r="H3303" s="638"/>
      <c r="I3303" s="638"/>
      <c r="J3303" s="638"/>
    </row>
    <row r="3304" spans="1:10" ht="18" customHeight="1" x14ac:dyDescent="0.2">
      <c r="A3304" s="658"/>
      <c r="B3304" s="656" t="s">
        <v>13186</v>
      </c>
      <c r="C3304" s="658" t="s">
        <v>13187</v>
      </c>
      <c r="D3304" s="658" t="s">
        <v>13188</v>
      </c>
      <c r="E3304" s="823" t="s">
        <v>13189</v>
      </c>
      <c r="F3304" s="823"/>
      <c r="G3304" s="657" t="s">
        <v>13190</v>
      </c>
      <c r="H3304" s="656" t="s">
        <v>13191</v>
      </c>
      <c r="I3304" s="656" t="s">
        <v>13192</v>
      </c>
      <c r="J3304" s="656" t="s">
        <v>13193</v>
      </c>
    </row>
    <row r="3305" spans="1:10" ht="36" customHeight="1" x14ac:dyDescent="0.2">
      <c r="A3305" s="654" t="s">
        <v>13194</v>
      </c>
      <c r="B3305" s="655" t="s">
        <v>13470</v>
      </c>
      <c r="C3305" s="654" t="s">
        <v>7</v>
      </c>
      <c r="D3305" s="654" t="s">
        <v>2457</v>
      </c>
      <c r="E3305" s="824" t="s">
        <v>13301</v>
      </c>
      <c r="F3305" s="824"/>
      <c r="G3305" s="653" t="s">
        <v>21</v>
      </c>
      <c r="H3305" s="652">
        <v>1</v>
      </c>
      <c r="I3305" s="651">
        <v>8.1300000000000008</v>
      </c>
      <c r="J3305" s="651">
        <v>8.1300000000000008</v>
      </c>
    </row>
    <row r="3306" spans="1:10" ht="24" customHeight="1" x14ac:dyDescent="0.2">
      <c r="A3306" s="649" t="s">
        <v>13197</v>
      </c>
      <c r="B3306" s="650" t="s">
        <v>13306</v>
      </c>
      <c r="C3306" s="649" t="s">
        <v>7</v>
      </c>
      <c r="D3306" s="649" t="s">
        <v>173</v>
      </c>
      <c r="E3306" s="825" t="s">
        <v>13196</v>
      </c>
      <c r="F3306" s="825"/>
      <c r="G3306" s="648" t="s">
        <v>23</v>
      </c>
      <c r="H3306" s="647">
        <v>4.2000000000000003E-2</v>
      </c>
      <c r="I3306" s="646">
        <v>16.690000000000001</v>
      </c>
      <c r="J3306" s="646">
        <v>0.7</v>
      </c>
    </row>
    <row r="3307" spans="1:10" ht="24" customHeight="1" x14ac:dyDescent="0.2">
      <c r="A3307" s="649" t="s">
        <v>13197</v>
      </c>
      <c r="B3307" s="650" t="s">
        <v>13307</v>
      </c>
      <c r="C3307" s="649" t="s">
        <v>7</v>
      </c>
      <c r="D3307" s="649" t="s">
        <v>168</v>
      </c>
      <c r="E3307" s="825" t="s">
        <v>13196</v>
      </c>
      <c r="F3307" s="825"/>
      <c r="G3307" s="648" t="s">
        <v>23</v>
      </c>
      <c r="H3307" s="647">
        <v>5.8999999999999999E-3</v>
      </c>
      <c r="I3307" s="646">
        <v>12.78</v>
      </c>
      <c r="J3307" s="646">
        <v>7.0000000000000007E-2</v>
      </c>
    </row>
    <row r="3308" spans="1:10" ht="24" customHeight="1" x14ac:dyDescent="0.2">
      <c r="A3308" s="644" t="s">
        <v>13199</v>
      </c>
      <c r="B3308" s="645" t="s">
        <v>14195</v>
      </c>
      <c r="C3308" s="644" t="s">
        <v>7</v>
      </c>
      <c r="D3308" s="644" t="s">
        <v>5000</v>
      </c>
      <c r="E3308" s="821" t="s">
        <v>13220</v>
      </c>
      <c r="F3308" s="821"/>
      <c r="G3308" s="643" t="s">
        <v>21</v>
      </c>
      <c r="H3308" s="642">
        <v>1.07</v>
      </c>
      <c r="I3308" s="641">
        <v>6.88</v>
      </c>
      <c r="J3308" s="641">
        <v>7.36</v>
      </c>
    </row>
    <row r="3309" spans="1:10" ht="25.5" x14ac:dyDescent="0.2">
      <c r="A3309" s="640"/>
      <c r="B3309" s="640"/>
      <c r="C3309" s="640"/>
      <c r="D3309" s="640"/>
      <c r="E3309" s="640" t="s">
        <v>13209</v>
      </c>
      <c r="F3309" s="639">
        <v>0.32054764750624798</v>
      </c>
      <c r="G3309" s="640" t="s">
        <v>13210</v>
      </c>
      <c r="H3309" s="639">
        <v>0.27</v>
      </c>
      <c r="I3309" s="640" t="s">
        <v>13211</v>
      </c>
      <c r="J3309" s="639">
        <v>0.59</v>
      </c>
    </row>
    <row r="3310" spans="1:10" ht="15" thickBot="1" x14ac:dyDescent="0.25">
      <c r="A3310" s="640"/>
      <c r="B3310" s="640"/>
      <c r="C3310" s="640"/>
      <c r="D3310" s="640"/>
      <c r="E3310" s="640" t="s">
        <v>13212</v>
      </c>
      <c r="F3310" s="639">
        <v>2.29</v>
      </c>
      <c r="G3310" s="640"/>
      <c r="H3310" s="822" t="s">
        <v>13213</v>
      </c>
      <c r="I3310" s="822"/>
      <c r="J3310" s="639">
        <v>10.42</v>
      </c>
    </row>
    <row r="3311" spans="1:10" ht="0.95" customHeight="1" thickTop="1" x14ac:dyDescent="0.2">
      <c r="A3311" s="638"/>
      <c r="B3311" s="638"/>
      <c r="C3311" s="638"/>
      <c r="D3311" s="638"/>
      <c r="E3311" s="638"/>
      <c r="F3311" s="638"/>
      <c r="G3311" s="638"/>
      <c r="H3311" s="638"/>
      <c r="I3311" s="638"/>
      <c r="J3311" s="638"/>
    </row>
    <row r="3312" spans="1:10" ht="18" customHeight="1" x14ac:dyDescent="0.2">
      <c r="A3312" s="658"/>
      <c r="B3312" s="656" t="s">
        <v>13186</v>
      </c>
      <c r="C3312" s="658" t="s">
        <v>13187</v>
      </c>
      <c r="D3312" s="658" t="s">
        <v>13188</v>
      </c>
      <c r="E3312" s="823" t="s">
        <v>13189</v>
      </c>
      <c r="F3312" s="823"/>
      <c r="G3312" s="657" t="s">
        <v>13190</v>
      </c>
      <c r="H3312" s="656" t="s">
        <v>13191</v>
      </c>
      <c r="I3312" s="656" t="s">
        <v>13192</v>
      </c>
      <c r="J3312" s="656" t="s">
        <v>13193</v>
      </c>
    </row>
    <row r="3313" spans="1:10" ht="24" customHeight="1" x14ac:dyDescent="0.2">
      <c r="A3313" s="654" t="s">
        <v>13194</v>
      </c>
      <c r="B3313" s="655" t="s">
        <v>14018</v>
      </c>
      <c r="C3313" s="654" t="s">
        <v>7</v>
      </c>
      <c r="D3313" s="654" t="s">
        <v>2467</v>
      </c>
      <c r="E3313" s="824" t="s">
        <v>13301</v>
      </c>
      <c r="F3313" s="824"/>
      <c r="G3313" s="653" t="s">
        <v>21</v>
      </c>
      <c r="H3313" s="652">
        <v>1</v>
      </c>
      <c r="I3313" s="651">
        <v>7.97</v>
      </c>
      <c r="J3313" s="651">
        <v>7.97</v>
      </c>
    </row>
    <row r="3314" spans="1:10" ht="24" customHeight="1" x14ac:dyDescent="0.2">
      <c r="A3314" s="649" t="s">
        <v>13197</v>
      </c>
      <c r="B3314" s="650" t="s">
        <v>13306</v>
      </c>
      <c r="C3314" s="649" t="s">
        <v>7</v>
      </c>
      <c r="D3314" s="649" t="s">
        <v>173</v>
      </c>
      <c r="E3314" s="825" t="s">
        <v>13196</v>
      </c>
      <c r="F3314" s="825"/>
      <c r="G3314" s="648" t="s">
        <v>23</v>
      </c>
      <c r="H3314" s="647">
        <v>1.6199999999999999E-2</v>
      </c>
      <c r="I3314" s="646">
        <v>16.690000000000001</v>
      </c>
      <c r="J3314" s="646">
        <v>0.27</v>
      </c>
    </row>
    <row r="3315" spans="1:10" ht="24" customHeight="1" x14ac:dyDescent="0.2">
      <c r="A3315" s="649" t="s">
        <v>13197</v>
      </c>
      <c r="B3315" s="650" t="s">
        <v>13307</v>
      </c>
      <c r="C3315" s="649" t="s">
        <v>7</v>
      </c>
      <c r="D3315" s="649" t="s">
        <v>168</v>
      </c>
      <c r="E3315" s="825" t="s">
        <v>13196</v>
      </c>
      <c r="F3315" s="825"/>
      <c r="G3315" s="648" t="s">
        <v>23</v>
      </c>
      <c r="H3315" s="647">
        <v>2.3E-3</v>
      </c>
      <c r="I3315" s="646">
        <v>12.78</v>
      </c>
      <c r="J3315" s="646">
        <v>0.02</v>
      </c>
    </row>
    <row r="3316" spans="1:10" ht="24" customHeight="1" x14ac:dyDescent="0.2">
      <c r="A3316" s="644" t="s">
        <v>13199</v>
      </c>
      <c r="B3316" s="645" t="s">
        <v>14019</v>
      </c>
      <c r="C3316" s="644" t="s">
        <v>7</v>
      </c>
      <c r="D3316" s="644" t="s">
        <v>5001</v>
      </c>
      <c r="E3316" s="821" t="s">
        <v>13220</v>
      </c>
      <c r="F3316" s="821"/>
      <c r="G3316" s="643" t="s">
        <v>21</v>
      </c>
      <c r="H3316" s="642">
        <v>1.1100000000000001</v>
      </c>
      <c r="I3316" s="641">
        <v>6.92</v>
      </c>
      <c r="J3316" s="641">
        <v>7.68</v>
      </c>
    </row>
    <row r="3317" spans="1:10" ht="25.5" x14ac:dyDescent="0.2">
      <c r="A3317" s="640"/>
      <c r="B3317" s="640"/>
      <c r="C3317" s="640"/>
      <c r="D3317" s="640"/>
      <c r="E3317" s="640" t="s">
        <v>13209</v>
      </c>
      <c r="F3317" s="639">
        <v>0.11952624144300772</v>
      </c>
      <c r="G3317" s="640" t="s">
        <v>13210</v>
      </c>
      <c r="H3317" s="639">
        <v>0.1</v>
      </c>
      <c r="I3317" s="640" t="s">
        <v>13211</v>
      </c>
      <c r="J3317" s="639">
        <v>0.22</v>
      </c>
    </row>
    <row r="3318" spans="1:10" ht="15" thickBot="1" x14ac:dyDescent="0.25">
      <c r="A3318" s="640"/>
      <c r="B3318" s="640"/>
      <c r="C3318" s="640"/>
      <c r="D3318" s="640"/>
      <c r="E3318" s="640" t="s">
        <v>13212</v>
      </c>
      <c r="F3318" s="639">
        <v>2.25</v>
      </c>
      <c r="G3318" s="640"/>
      <c r="H3318" s="822" t="s">
        <v>13213</v>
      </c>
      <c r="I3318" s="822"/>
      <c r="J3318" s="639">
        <v>10.220000000000001</v>
      </c>
    </row>
    <row r="3319" spans="1:10" ht="0.95" customHeight="1" thickTop="1" x14ac:dyDescent="0.2">
      <c r="A3319" s="638"/>
      <c r="B3319" s="638"/>
      <c r="C3319" s="638"/>
      <c r="D3319" s="638"/>
      <c r="E3319" s="638"/>
      <c r="F3319" s="638"/>
      <c r="G3319" s="638"/>
      <c r="H3319" s="638"/>
      <c r="I3319" s="638"/>
      <c r="J3319" s="638"/>
    </row>
    <row r="3320" spans="1:10" ht="18" customHeight="1" x14ac:dyDescent="0.2">
      <c r="A3320" s="658"/>
      <c r="B3320" s="656" t="s">
        <v>13186</v>
      </c>
      <c r="C3320" s="658" t="s">
        <v>13187</v>
      </c>
      <c r="D3320" s="658" t="s">
        <v>13188</v>
      </c>
      <c r="E3320" s="823" t="s">
        <v>13189</v>
      </c>
      <c r="F3320" s="823"/>
      <c r="G3320" s="657" t="s">
        <v>13190</v>
      </c>
      <c r="H3320" s="656" t="s">
        <v>13191</v>
      </c>
      <c r="I3320" s="656" t="s">
        <v>13192</v>
      </c>
      <c r="J3320" s="656" t="s">
        <v>13193</v>
      </c>
    </row>
    <row r="3321" spans="1:10" ht="24" customHeight="1" x14ac:dyDescent="0.2">
      <c r="A3321" s="654" t="s">
        <v>13194</v>
      </c>
      <c r="B3321" s="655" t="s">
        <v>14016</v>
      </c>
      <c r="C3321" s="654" t="s">
        <v>7</v>
      </c>
      <c r="D3321" s="654" t="s">
        <v>2464</v>
      </c>
      <c r="E3321" s="824" t="s">
        <v>13301</v>
      </c>
      <c r="F3321" s="824"/>
      <c r="G3321" s="653" t="s">
        <v>21</v>
      </c>
      <c r="H3321" s="652">
        <v>1</v>
      </c>
      <c r="I3321" s="651">
        <v>8.31</v>
      </c>
      <c r="J3321" s="651">
        <v>8.31</v>
      </c>
    </row>
    <row r="3322" spans="1:10" ht="24" customHeight="1" x14ac:dyDescent="0.2">
      <c r="A3322" s="649" t="s">
        <v>13197</v>
      </c>
      <c r="B3322" s="650" t="s">
        <v>13306</v>
      </c>
      <c r="C3322" s="649" t="s">
        <v>7</v>
      </c>
      <c r="D3322" s="649" t="s">
        <v>173</v>
      </c>
      <c r="E3322" s="825" t="s">
        <v>13196</v>
      </c>
      <c r="F3322" s="825"/>
      <c r="G3322" s="648" t="s">
        <v>23</v>
      </c>
      <c r="H3322" s="647">
        <v>9.3299999999999994E-2</v>
      </c>
      <c r="I3322" s="646">
        <v>16.690000000000001</v>
      </c>
      <c r="J3322" s="646">
        <v>1.55</v>
      </c>
    </row>
    <row r="3323" spans="1:10" ht="24" customHeight="1" x14ac:dyDescent="0.2">
      <c r="A3323" s="649" t="s">
        <v>13197</v>
      </c>
      <c r="B3323" s="650" t="s">
        <v>13307</v>
      </c>
      <c r="C3323" s="649" t="s">
        <v>7</v>
      </c>
      <c r="D3323" s="649" t="s">
        <v>168</v>
      </c>
      <c r="E3323" s="825" t="s">
        <v>13196</v>
      </c>
      <c r="F3323" s="825"/>
      <c r="G3323" s="648" t="s">
        <v>23</v>
      </c>
      <c r="H3323" s="647">
        <v>1.3100000000000001E-2</v>
      </c>
      <c r="I3323" s="646">
        <v>12.78</v>
      </c>
      <c r="J3323" s="646">
        <v>0.16</v>
      </c>
    </row>
    <row r="3324" spans="1:10" ht="24" customHeight="1" x14ac:dyDescent="0.2">
      <c r="A3324" s="644" t="s">
        <v>13199</v>
      </c>
      <c r="B3324" s="645" t="s">
        <v>14196</v>
      </c>
      <c r="C3324" s="644" t="s">
        <v>7</v>
      </c>
      <c r="D3324" s="644" t="s">
        <v>10313</v>
      </c>
      <c r="E3324" s="821" t="s">
        <v>13220</v>
      </c>
      <c r="F3324" s="821"/>
      <c r="G3324" s="643" t="s">
        <v>21</v>
      </c>
      <c r="H3324" s="642">
        <v>1.07</v>
      </c>
      <c r="I3324" s="641">
        <v>6.17</v>
      </c>
      <c r="J3324" s="641">
        <v>6.6</v>
      </c>
    </row>
    <row r="3325" spans="1:10" ht="25.5" x14ac:dyDescent="0.2">
      <c r="A3325" s="640"/>
      <c r="B3325" s="640"/>
      <c r="C3325" s="640"/>
      <c r="D3325" s="640"/>
      <c r="E3325" s="640" t="s">
        <v>13209</v>
      </c>
      <c r="F3325" s="639">
        <v>0.71172443768336413</v>
      </c>
      <c r="G3325" s="640" t="s">
        <v>13210</v>
      </c>
      <c r="H3325" s="639">
        <v>0.6</v>
      </c>
      <c r="I3325" s="640" t="s">
        <v>13211</v>
      </c>
      <c r="J3325" s="639">
        <v>1.31</v>
      </c>
    </row>
    <row r="3326" spans="1:10" ht="15" thickBot="1" x14ac:dyDescent="0.25">
      <c r="A3326" s="640"/>
      <c r="B3326" s="640"/>
      <c r="C3326" s="640"/>
      <c r="D3326" s="640"/>
      <c r="E3326" s="640" t="s">
        <v>13212</v>
      </c>
      <c r="F3326" s="639">
        <v>2.34</v>
      </c>
      <c r="G3326" s="640"/>
      <c r="H3326" s="822" t="s">
        <v>13213</v>
      </c>
      <c r="I3326" s="822"/>
      <c r="J3326" s="639">
        <v>10.65</v>
      </c>
    </row>
    <row r="3327" spans="1:10" ht="0.95" customHeight="1" thickTop="1" x14ac:dyDescent="0.2">
      <c r="A3327" s="638"/>
      <c r="B3327" s="638"/>
      <c r="C3327" s="638"/>
      <c r="D3327" s="638"/>
      <c r="E3327" s="638"/>
      <c r="F3327" s="638"/>
      <c r="G3327" s="638"/>
      <c r="H3327" s="638"/>
      <c r="I3327" s="638"/>
      <c r="J3327" s="638"/>
    </row>
    <row r="3328" spans="1:10" ht="18" customHeight="1" x14ac:dyDescent="0.2">
      <c r="A3328" s="658"/>
      <c r="B3328" s="656" t="s">
        <v>13186</v>
      </c>
      <c r="C3328" s="658" t="s">
        <v>13187</v>
      </c>
      <c r="D3328" s="658" t="s">
        <v>13188</v>
      </c>
      <c r="E3328" s="823" t="s">
        <v>13189</v>
      </c>
      <c r="F3328" s="823"/>
      <c r="G3328" s="657" t="s">
        <v>13190</v>
      </c>
      <c r="H3328" s="656" t="s">
        <v>13191</v>
      </c>
      <c r="I3328" s="656" t="s">
        <v>13192</v>
      </c>
      <c r="J3328" s="656" t="s">
        <v>13193</v>
      </c>
    </row>
    <row r="3329" spans="1:10" ht="36" customHeight="1" x14ac:dyDescent="0.2">
      <c r="A3329" s="654" t="s">
        <v>13194</v>
      </c>
      <c r="B3329" s="655" t="s">
        <v>14023</v>
      </c>
      <c r="C3329" s="654" t="s">
        <v>7</v>
      </c>
      <c r="D3329" s="654" t="s">
        <v>3128</v>
      </c>
      <c r="E3329" s="824" t="s">
        <v>13301</v>
      </c>
      <c r="F3329" s="824"/>
      <c r="G3329" s="653" t="s">
        <v>21</v>
      </c>
      <c r="H3329" s="652">
        <v>1</v>
      </c>
      <c r="I3329" s="651">
        <v>6.63</v>
      </c>
      <c r="J3329" s="651">
        <v>6.63</v>
      </c>
    </row>
    <row r="3330" spans="1:10" ht="24" customHeight="1" x14ac:dyDescent="0.2">
      <c r="A3330" s="649" t="s">
        <v>13197</v>
      </c>
      <c r="B3330" s="650" t="s">
        <v>13306</v>
      </c>
      <c r="C3330" s="649" t="s">
        <v>7</v>
      </c>
      <c r="D3330" s="649" t="s">
        <v>173</v>
      </c>
      <c r="E3330" s="825" t="s">
        <v>13196</v>
      </c>
      <c r="F3330" s="825"/>
      <c r="G3330" s="648" t="s">
        <v>23</v>
      </c>
      <c r="H3330" s="647">
        <v>2.6100000000000002E-2</v>
      </c>
      <c r="I3330" s="646">
        <v>16.690000000000001</v>
      </c>
      <c r="J3330" s="646">
        <v>0.43</v>
      </c>
    </row>
    <row r="3331" spans="1:10" ht="24" customHeight="1" x14ac:dyDescent="0.2">
      <c r="A3331" s="649" t="s">
        <v>13197</v>
      </c>
      <c r="B3331" s="650" t="s">
        <v>13307</v>
      </c>
      <c r="C3331" s="649" t="s">
        <v>7</v>
      </c>
      <c r="D3331" s="649" t="s">
        <v>168</v>
      </c>
      <c r="E3331" s="825" t="s">
        <v>13196</v>
      </c>
      <c r="F3331" s="825"/>
      <c r="G3331" s="648" t="s">
        <v>23</v>
      </c>
      <c r="H3331" s="647">
        <v>3.0000000000000001E-3</v>
      </c>
      <c r="I3331" s="646">
        <v>12.78</v>
      </c>
      <c r="J3331" s="646">
        <v>0.03</v>
      </c>
    </row>
    <row r="3332" spans="1:10" ht="24" customHeight="1" x14ac:dyDescent="0.2">
      <c r="A3332" s="644" t="s">
        <v>13199</v>
      </c>
      <c r="B3332" s="645" t="s">
        <v>14196</v>
      </c>
      <c r="C3332" s="644" t="s">
        <v>7</v>
      </c>
      <c r="D3332" s="644" t="s">
        <v>10313</v>
      </c>
      <c r="E3332" s="821" t="s">
        <v>13220</v>
      </c>
      <c r="F3332" s="821"/>
      <c r="G3332" s="643" t="s">
        <v>21</v>
      </c>
      <c r="H3332" s="642">
        <v>1</v>
      </c>
      <c r="I3332" s="641">
        <v>6.17</v>
      </c>
      <c r="J3332" s="641">
        <v>6.17</v>
      </c>
    </row>
    <row r="3333" spans="1:10" ht="25.5" x14ac:dyDescent="0.2">
      <c r="A3333" s="640"/>
      <c r="B3333" s="640"/>
      <c r="C3333" s="640"/>
      <c r="D3333" s="640"/>
      <c r="E3333" s="640" t="s">
        <v>13209</v>
      </c>
      <c r="F3333" s="639">
        <v>0.19015538411387592</v>
      </c>
      <c r="G3333" s="640" t="s">
        <v>13210</v>
      </c>
      <c r="H3333" s="639">
        <v>0.16</v>
      </c>
      <c r="I3333" s="640" t="s">
        <v>13211</v>
      </c>
      <c r="J3333" s="639">
        <v>0.35</v>
      </c>
    </row>
    <row r="3334" spans="1:10" ht="15" thickBot="1" x14ac:dyDescent="0.25">
      <c r="A3334" s="640"/>
      <c r="B3334" s="640"/>
      <c r="C3334" s="640"/>
      <c r="D3334" s="640"/>
      <c r="E3334" s="640" t="s">
        <v>13212</v>
      </c>
      <c r="F3334" s="639">
        <v>1.87</v>
      </c>
      <c r="G3334" s="640"/>
      <c r="H3334" s="822" t="s">
        <v>13213</v>
      </c>
      <c r="I3334" s="822"/>
      <c r="J3334" s="639">
        <v>8.5</v>
      </c>
    </row>
    <row r="3335" spans="1:10" ht="0.95" customHeight="1" thickTop="1" x14ac:dyDescent="0.2">
      <c r="A3335" s="638"/>
      <c r="B3335" s="638"/>
      <c r="C3335" s="638"/>
      <c r="D3335" s="638"/>
      <c r="E3335" s="638"/>
      <c r="F3335" s="638"/>
      <c r="G3335" s="638"/>
      <c r="H3335" s="638"/>
      <c r="I3335" s="638"/>
      <c r="J3335" s="638"/>
    </row>
    <row r="3336" spans="1:10" ht="18" customHeight="1" x14ac:dyDescent="0.2">
      <c r="A3336" s="658"/>
      <c r="B3336" s="656" t="s">
        <v>13186</v>
      </c>
      <c r="C3336" s="658" t="s">
        <v>13187</v>
      </c>
      <c r="D3336" s="658" t="s">
        <v>13188</v>
      </c>
      <c r="E3336" s="823" t="s">
        <v>13189</v>
      </c>
      <c r="F3336" s="823"/>
      <c r="G3336" s="657" t="s">
        <v>13190</v>
      </c>
      <c r="H3336" s="656" t="s">
        <v>13191</v>
      </c>
      <c r="I3336" s="656" t="s">
        <v>13192</v>
      </c>
      <c r="J3336" s="656" t="s">
        <v>13193</v>
      </c>
    </row>
    <row r="3337" spans="1:10" ht="36" customHeight="1" x14ac:dyDescent="0.2">
      <c r="A3337" s="654" t="s">
        <v>13194</v>
      </c>
      <c r="B3337" s="655" t="s">
        <v>13312</v>
      </c>
      <c r="C3337" s="654" t="s">
        <v>7</v>
      </c>
      <c r="D3337" s="654" t="s">
        <v>2456</v>
      </c>
      <c r="E3337" s="824" t="s">
        <v>13301</v>
      </c>
      <c r="F3337" s="824"/>
      <c r="G3337" s="653" t="s">
        <v>21</v>
      </c>
      <c r="H3337" s="652">
        <v>1</v>
      </c>
      <c r="I3337" s="651">
        <v>8.01</v>
      </c>
      <c r="J3337" s="651">
        <v>8.01</v>
      </c>
    </row>
    <row r="3338" spans="1:10" ht="24" customHeight="1" x14ac:dyDescent="0.2">
      <c r="A3338" s="649" t="s">
        <v>13197</v>
      </c>
      <c r="B3338" s="650" t="s">
        <v>13306</v>
      </c>
      <c r="C3338" s="649" t="s">
        <v>7</v>
      </c>
      <c r="D3338" s="649" t="s">
        <v>173</v>
      </c>
      <c r="E3338" s="825" t="s">
        <v>13196</v>
      </c>
      <c r="F3338" s="825"/>
      <c r="G3338" s="648" t="s">
        <v>23</v>
      </c>
      <c r="H3338" s="647">
        <v>7.6899999999999996E-2</v>
      </c>
      <c r="I3338" s="646">
        <v>16.690000000000001</v>
      </c>
      <c r="J3338" s="646">
        <v>1.28</v>
      </c>
    </row>
    <row r="3339" spans="1:10" ht="24" customHeight="1" x14ac:dyDescent="0.2">
      <c r="A3339" s="649" t="s">
        <v>13197</v>
      </c>
      <c r="B3339" s="650" t="s">
        <v>13307</v>
      </c>
      <c r="C3339" s="649" t="s">
        <v>7</v>
      </c>
      <c r="D3339" s="649" t="s">
        <v>168</v>
      </c>
      <c r="E3339" s="825" t="s">
        <v>13196</v>
      </c>
      <c r="F3339" s="825"/>
      <c r="G3339" s="648" t="s">
        <v>23</v>
      </c>
      <c r="H3339" s="647">
        <v>1.0800000000000001E-2</v>
      </c>
      <c r="I3339" s="646">
        <v>12.78</v>
      </c>
      <c r="J3339" s="646">
        <v>0.13</v>
      </c>
    </row>
    <row r="3340" spans="1:10" ht="24" customHeight="1" x14ac:dyDescent="0.2">
      <c r="A3340" s="644" t="s">
        <v>13199</v>
      </c>
      <c r="B3340" s="645" t="s">
        <v>14196</v>
      </c>
      <c r="C3340" s="644" t="s">
        <v>7</v>
      </c>
      <c r="D3340" s="644" t="s">
        <v>10313</v>
      </c>
      <c r="E3340" s="821" t="s">
        <v>13220</v>
      </c>
      <c r="F3340" s="821"/>
      <c r="G3340" s="643" t="s">
        <v>21</v>
      </c>
      <c r="H3340" s="642">
        <v>1.07</v>
      </c>
      <c r="I3340" s="641">
        <v>6.17</v>
      </c>
      <c r="J3340" s="641">
        <v>6.6</v>
      </c>
    </row>
    <row r="3341" spans="1:10" ht="25.5" x14ac:dyDescent="0.2">
      <c r="A3341" s="640"/>
      <c r="B3341" s="640"/>
      <c r="C3341" s="640"/>
      <c r="D3341" s="640"/>
      <c r="E3341" s="640" t="s">
        <v>13209</v>
      </c>
      <c r="F3341" s="639">
        <v>0.58676518526567423</v>
      </c>
      <c r="G3341" s="640" t="s">
        <v>13210</v>
      </c>
      <c r="H3341" s="639">
        <v>0.49</v>
      </c>
      <c r="I3341" s="640" t="s">
        <v>13211</v>
      </c>
      <c r="J3341" s="639">
        <v>1.08</v>
      </c>
    </row>
    <row r="3342" spans="1:10" ht="15" thickBot="1" x14ac:dyDescent="0.25">
      <c r="A3342" s="640"/>
      <c r="B3342" s="640"/>
      <c r="C3342" s="640"/>
      <c r="D3342" s="640"/>
      <c r="E3342" s="640" t="s">
        <v>13212</v>
      </c>
      <c r="F3342" s="639">
        <v>2.2599999999999998</v>
      </c>
      <c r="G3342" s="640"/>
      <c r="H3342" s="822" t="s">
        <v>13213</v>
      </c>
      <c r="I3342" s="822"/>
      <c r="J3342" s="639">
        <v>10.27</v>
      </c>
    </row>
    <row r="3343" spans="1:10" ht="0.95" customHeight="1" thickTop="1" x14ac:dyDescent="0.2">
      <c r="A3343" s="638"/>
      <c r="B3343" s="638"/>
      <c r="C3343" s="638"/>
      <c r="D3343" s="638"/>
      <c r="E3343" s="638"/>
      <c r="F3343" s="638"/>
      <c r="G3343" s="638"/>
      <c r="H3343" s="638"/>
      <c r="I3343" s="638"/>
      <c r="J3343" s="638"/>
    </row>
    <row r="3344" spans="1:10" ht="18" customHeight="1" x14ac:dyDescent="0.2">
      <c r="A3344" s="658"/>
      <c r="B3344" s="656" t="s">
        <v>13186</v>
      </c>
      <c r="C3344" s="658" t="s">
        <v>13187</v>
      </c>
      <c r="D3344" s="658" t="s">
        <v>13188</v>
      </c>
      <c r="E3344" s="823" t="s">
        <v>13189</v>
      </c>
      <c r="F3344" s="823"/>
      <c r="G3344" s="657" t="s">
        <v>13190</v>
      </c>
      <c r="H3344" s="656" t="s">
        <v>13191</v>
      </c>
      <c r="I3344" s="656" t="s">
        <v>13192</v>
      </c>
      <c r="J3344" s="656" t="s">
        <v>13193</v>
      </c>
    </row>
    <row r="3345" spans="1:10" ht="48" customHeight="1" x14ac:dyDescent="0.2">
      <c r="A3345" s="654" t="s">
        <v>13194</v>
      </c>
      <c r="B3345" s="655" t="s">
        <v>13539</v>
      </c>
      <c r="C3345" s="654" t="s">
        <v>7</v>
      </c>
      <c r="D3345" s="654" t="s">
        <v>9887</v>
      </c>
      <c r="E3345" s="824" t="s">
        <v>13432</v>
      </c>
      <c r="F3345" s="824"/>
      <c r="G3345" s="653" t="s">
        <v>38</v>
      </c>
      <c r="H3345" s="652">
        <v>1</v>
      </c>
      <c r="I3345" s="651">
        <v>265.83999999999997</v>
      </c>
      <c r="J3345" s="651">
        <v>265.83999999999997</v>
      </c>
    </row>
    <row r="3346" spans="1:10" ht="36" customHeight="1" x14ac:dyDescent="0.2">
      <c r="A3346" s="649" t="s">
        <v>13197</v>
      </c>
      <c r="B3346" s="650" t="s">
        <v>14197</v>
      </c>
      <c r="C3346" s="649" t="s">
        <v>7</v>
      </c>
      <c r="D3346" s="649" t="s">
        <v>9856</v>
      </c>
      <c r="E3346" s="825" t="s">
        <v>13432</v>
      </c>
      <c r="F3346" s="825"/>
      <c r="G3346" s="648" t="s">
        <v>38</v>
      </c>
      <c r="H3346" s="647">
        <v>1</v>
      </c>
      <c r="I3346" s="646">
        <v>200.69</v>
      </c>
      <c r="J3346" s="646">
        <v>200.69</v>
      </c>
    </row>
    <row r="3347" spans="1:10" ht="36" customHeight="1" x14ac:dyDescent="0.2">
      <c r="A3347" s="649" t="s">
        <v>13197</v>
      </c>
      <c r="B3347" s="650" t="s">
        <v>14198</v>
      </c>
      <c r="C3347" s="649" t="s">
        <v>7</v>
      </c>
      <c r="D3347" s="649" t="s">
        <v>9840</v>
      </c>
      <c r="E3347" s="825" t="s">
        <v>13432</v>
      </c>
      <c r="F3347" s="825"/>
      <c r="G3347" s="648" t="s">
        <v>38</v>
      </c>
      <c r="H3347" s="647">
        <v>1</v>
      </c>
      <c r="I3347" s="646">
        <v>54.74</v>
      </c>
      <c r="J3347" s="646">
        <v>54.74</v>
      </c>
    </row>
    <row r="3348" spans="1:10" ht="24" customHeight="1" x14ac:dyDescent="0.2">
      <c r="A3348" s="649" t="s">
        <v>13197</v>
      </c>
      <c r="B3348" s="650" t="s">
        <v>13548</v>
      </c>
      <c r="C3348" s="649" t="s">
        <v>7</v>
      </c>
      <c r="D3348" s="649" t="s">
        <v>9845</v>
      </c>
      <c r="E3348" s="825" t="s">
        <v>13432</v>
      </c>
      <c r="F3348" s="825"/>
      <c r="G3348" s="648" t="s">
        <v>38</v>
      </c>
      <c r="H3348" s="647">
        <v>1</v>
      </c>
      <c r="I3348" s="646">
        <v>10.41</v>
      </c>
      <c r="J3348" s="646">
        <v>10.41</v>
      </c>
    </row>
    <row r="3349" spans="1:10" ht="25.5" x14ac:dyDescent="0.2">
      <c r="A3349" s="640"/>
      <c r="B3349" s="640"/>
      <c r="C3349" s="640"/>
      <c r="D3349" s="640"/>
      <c r="E3349" s="640" t="s">
        <v>13209</v>
      </c>
      <c r="F3349" s="639">
        <v>6.4924480999999998</v>
      </c>
      <c r="G3349" s="640" t="s">
        <v>13210</v>
      </c>
      <c r="H3349" s="639">
        <v>5.46</v>
      </c>
      <c r="I3349" s="640" t="s">
        <v>13211</v>
      </c>
      <c r="J3349" s="639">
        <v>11.95</v>
      </c>
    </row>
    <row r="3350" spans="1:10" ht="15" thickBot="1" x14ac:dyDescent="0.25">
      <c r="A3350" s="640"/>
      <c r="B3350" s="640"/>
      <c r="C3350" s="640"/>
      <c r="D3350" s="640"/>
      <c r="E3350" s="640" t="s">
        <v>13212</v>
      </c>
      <c r="F3350" s="639">
        <v>75.069999999999993</v>
      </c>
      <c r="G3350" s="640"/>
      <c r="H3350" s="822" t="s">
        <v>13213</v>
      </c>
      <c r="I3350" s="822"/>
      <c r="J3350" s="639">
        <v>340.91</v>
      </c>
    </row>
    <row r="3351" spans="1:10" ht="0.95" customHeight="1" thickTop="1" x14ac:dyDescent="0.2">
      <c r="A3351" s="638"/>
      <c r="B3351" s="638"/>
      <c r="C3351" s="638"/>
      <c r="D3351" s="638"/>
      <c r="E3351" s="638"/>
      <c r="F3351" s="638"/>
      <c r="G3351" s="638"/>
      <c r="H3351" s="638"/>
      <c r="I3351" s="638"/>
      <c r="J3351" s="638"/>
    </row>
    <row r="3352" spans="1:10" ht="18" customHeight="1" x14ac:dyDescent="0.2">
      <c r="A3352" s="658"/>
      <c r="B3352" s="656" t="s">
        <v>13186</v>
      </c>
      <c r="C3352" s="658" t="s">
        <v>13187</v>
      </c>
      <c r="D3352" s="658" t="s">
        <v>13188</v>
      </c>
      <c r="E3352" s="823" t="s">
        <v>13189</v>
      </c>
      <c r="F3352" s="823"/>
      <c r="G3352" s="657" t="s">
        <v>13190</v>
      </c>
      <c r="H3352" s="656" t="s">
        <v>13191</v>
      </c>
      <c r="I3352" s="656" t="s">
        <v>13192</v>
      </c>
      <c r="J3352" s="656" t="s">
        <v>13193</v>
      </c>
    </row>
    <row r="3353" spans="1:10" ht="36" customHeight="1" x14ac:dyDescent="0.2">
      <c r="A3353" s="654" t="s">
        <v>13194</v>
      </c>
      <c r="B3353" s="655" t="s">
        <v>14197</v>
      </c>
      <c r="C3353" s="654" t="s">
        <v>7</v>
      </c>
      <c r="D3353" s="654" t="s">
        <v>9856</v>
      </c>
      <c r="E3353" s="824" t="s">
        <v>13432</v>
      </c>
      <c r="F3353" s="824"/>
      <c r="G3353" s="653" t="s">
        <v>38</v>
      </c>
      <c r="H3353" s="652">
        <v>1</v>
      </c>
      <c r="I3353" s="651">
        <v>200.69</v>
      </c>
      <c r="J3353" s="651">
        <v>200.69</v>
      </c>
    </row>
    <row r="3354" spans="1:10" ht="24" customHeight="1" x14ac:dyDescent="0.2">
      <c r="A3354" s="649" t="s">
        <v>13197</v>
      </c>
      <c r="B3354" s="650" t="s">
        <v>13244</v>
      </c>
      <c r="C3354" s="649" t="s">
        <v>7</v>
      </c>
      <c r="D3354" s="649" t="s">
        <v>25</v>
      </c>
      <c r="E3354" s="825" t="s">
        <v>13196</v>
      </c>
      <c r="F3354" s="825"/>
      <c r="G3354" s="648" t="s">
        <v>23</v>
      </c>
      <c r="H3354" s="647">
        <v>0.15040000000000001</v>
      </c>
      <c r="I3354" s="646">
        <v>13.34</v>
      </c>
      <c r="J3354" s="646">
        <v>2</v>
      </c>
    </row>
    <row r="3355" spans="1:10" ht="24" customHeight="1" x14ac:dyDescent="0.2">
      <c r="A3355" s="649" t="s">
        <v>13197</v>
      </c>
      <c r="B3355" s="650" t="s">
        <v>13526</v>
      </c>
      <c r="C3355" s="649" t="s">
        <v>7</v>
      </c>
      <c r="D3355" s="649" t="s">
        <v>191</v>
      </c>
      <c r="E3355" s="825" t="s">
        <v>13196</v>
      </c>
      <c r="F3355" s="825"/>
      <c r="G3355" s="648" t="s">
        <v>23</v>
      </c>
      <c r="H3355" s="647">
        <v>0.47739999999999999</v>
      </c>
      <c r="I3355" s="646">
        <v>16.989999999999998</v>
      </c>
      <c r="J3355" s="646">
        <v>8.11</v>
      </c>
    </row>
    <row r="3356" spans="1:10" ht="24" customHeight="1" x14ac:dyDescent="0.2">
      <c r="A3356" s="644" t="s">
        <v>13199</v>
      </c>
      <c r="B3356" s="645" t="s">
        <v>14199</v>
      </c>
      <c r="C3356" s="644" t="s">
        <v>7</v>
      </c>
      <c r="D3356" s="644" t="s">
        <v>6284</v>
      </c>
      <c r="E3356" s="821" t="s">
        <v>13220</v>
      </c>
      <c r="F3356" s="821"/>
      <c r="G3356" s="643" t="s">
        <v>38</v>
      </c>
      <c r="H3356" s="642">
        <v>1</v>
      </c>
      <c r="I3356" s="641">
        <v>179.21</v>
      </c>
      <c r="J3356" s="641">
        <v>179.21</v>
      </c>
    </row>
    <row r="3357" spans="1:10" ht="24" customHeight="1" x14ac:dyDescent="0.2">
      <c r="A3357" s="644" t="s">
        <v>13199</v>
      </c>
      <c r="B3357" s="645" t="s">
        <v>13528</v>
      </c>
      <c r="C3357" s="644" t="s">
        <v>7</v>
      </c>
      <c r="D3357" s="644" t="s">
        <v>7756</v>
      </c>
      <c r="E3357" s="821" t="s">
        <v>13220</v>
      </c>
      <c r="F3357" s="821"/>
      <c r="G3357" s="643" t="s">
        <v>21</v>
      </c>
      <c r="H3357" s="642">
        <v>0.2974</v>
      </c>
      <c r="I3357" s="641">
        <v>38.25</v>
      </c>
      <c r="J3357" s="641">
        <v>11.37</v>
      </c>
    </row>
    <row r="3358" spans="1:10" ht="25.5" x14ac:dyDescent="0.2">
      <c r="A3358" s="640"/>
      <c r="B3358" s="640"/>
      <c r="C3358" s="640"/>
      <c r="D3358" s="640"/>
      <c r="E3358" s="640" t="s">
        <v>13209</v>
      </c>
      <c r="F3358" s="639">
        <v>4.1997174834293167</v>
      </c>
      <c r="G3358" s="640" t="s">
        <v>13210</v>
      </c>
      <c r="H3358" s="639">
        <v>3.53</v>
      </c>
      <c r="I3358" s="640" t="s">
        <v>13211</v>
      </c>
      <c r="J3358" s="639">
        <v>7.73</v>
      </c>
    </row>
    <row r="3359" spans="1:10" ht="15" thickBot="1" x14ac:dyDescent="0.25">
      <c r="A3359" s="640"/>
      <c r="B3359" s="640"/>
      <c r="C3359" s="640"/>
      <c r="D3359" s="640"/>
      <c r="E3359" s="640" t="s">
        <v>13212</v>
      </c>
      <c r="F3359" s="639">
        <v>56.67</v>
      </c>
      <c r="G3359" s="640"/>
      <c r="H3359" s="822" t="s">
        <v>13213</v>
      </c>
      <c r="I3359" s="822"/>
      <c r="J3359" s="639">
        <v>257.36</v>
      </c>
    </row>
    <row r="3360" spans="1:10" ht="0.95" customHeight="1" thickTop="1" x14ac:dyDescent="0.2">
      <c r="A3360" s="638"/>
      <c r="B3360" s="638"/>
      <c r="C3360" s="638"/>
      <c r="D3360" s="638"/>
      <c r="E3360" s="638"/>
      <c r="F3360" s="638"/>
      <c r="G3360" s="638"/>
      <c r="H3360" s="638"/>
      <c r="I3360" s="638"/>
      <c r="J3360" s="638"/>
    </row>
    <row r="3361" spans="1:10" ht="18" customHeight="1" x14ac:dyDescent="0.2">
      <c r="A3361" s="658"/>
      <c r="B3361" s="656" t="s">
        <v>13186</v>
      </c>
      <c r="C3361" s="658" t="s">
        <v>13187</v>
      </c>
      <c r="D3361" s="658" t="s">
        <v>13188</v>
      </c>
      <c r="E3361" s="823" t="s">
        <v>13189</v>
      </c>
      <c r="F3361" s="823"/>
      <c r="G3361" s="657" t="s">
        <v>13190</v>
      </c>
      <c r="H3361" s="656" t="s">
        <v>13191</v>
      </c>
      <c r="I3361" s="656" t="s">
        <v>13192</v>
      </c>
      <c r="J3361" s="656" t="s">
        <v>13193</v>
      </c>
    </row>
    <row r="3362" spans="1:10" ht="24" customHeight="1" x14ac:dyDescent="0.2">
      <c r="A3362" s="654" t="s">
        <v>13194</v>
      </c>
      <c r="B3362" s="655" t="s">
        <v>14089</v>
      </c>
      <c r="C3362" s="654" t="s">
        <v>7</v>
      </c>
      <c r="D3362" s="654" t="s">
        <v>3020</v>
      </c>
      <c r="E3362" s="824" t="s">
        <v>13196</v>
      </c>
      <c r="F3362" s="824"/>
      <c r="G3362" s="653" t="s">
        <v>23</v>
      </c>
      <c r="H3362" s="652">
        <v>1</v>
      </c>
      <c r="I3362" s="651">
        <v>7.0000000000000007E-2</v>
      </c>
      <c r="J3362" s="651">
        <v>7.0000000000000007E-2</v>
      </c>
    </row>
    <row r="3363" spans="1:10" ht="24" customHeight="1" x14ac:dyDescent="0.2">
      <c r="A3363" s="644" t="s">
        <v>13199</v>
      </c>
      <c r="B3363" s="645" t="s">
        <v>14090</v>
      </c>
      <c r="C3363" s="644" t="s">
        <v>7</v>
      </c>
      <c r="D3363" s="644" t="s">
        <v>5079</v>
      </c>
      <c r="E3363" s="821" t="s">
        <v>13203</v>
      </c>
      <c r="F3363" s="821"/>
      <c r="G3363" s="643" t="s">
        <v>23</v>
      </c>
      <c r="H3363" s="642">
        <v>8.2000000000000007E-3</v>
      </c>
      <c r="I3363" s="641">
        <v>8.9</v>
      </c>
      <c r="J3363" s="641">
        <v>7.0000000000000007E-2</v>
      </c>
    </row>
    <row r="3364" spans="1:10" ht="25.5" x14ac:dyDescent="0.2">
      <c r="A3364" s="640"/>
      <c r="B3364" s="640"/>
      <c r="C3364" s="640"/>
      <c r="D3364" s="640"/>
      <c r="E3364" s="640" t="s">
        <v>13209</v>
      </c>
      <c r="F3364" s="639">
        <v>3.8031099999999998E-2</v>
      </c>
      <c r="G3364" s="640" t="s">
        <v>13210</v>
      </c>
      <c r="H3364" s="639">
        <v>0.03</v>
      </c>
      <c r="I3364" s="640" t="s">
        <v>13211</v>
      </c>
      <c r="J3364" s="639">
        <v>7.0000000000000007E-2</v>
      </c>
    </row>
    <row r="3365" spans="1:10" ht="15" thickBot="1" x14ac:dyDescent="0.25">
      <c r="A3365" s="640"/>
      <c r="B3365" s="640"/>
      <c r="C3365" s="640"/>
      <c r="D3365" s="640"/>
      <c r="E3365" s="640" t="s">
        <v>13212</v>
      </c>
      <c r="F3365" s="639">
        <v>0.01</v>
      </c>
      <c r="G3365" s="640"/>
      <c r="H3365" s="822" t="s">
        <v>13213</v>
      </c>
      <c r="I3365" s="822"/>
      <c r="J3365" s="639">
        <v>0.08</v>
      </c>
    </row>
    <row r="3366" spans="1:10" ht="0.95" customHeight="1" thickTop="1" x14ac:dyDescent="0.2">
      <c r="A3366" s="638"/>
      <c r="B3366" s="638"/>
      <c r="C3366" s="638"/>
      <c r="D3366" s="638"/>
      <c r="E3366" s="638"/>
      <c r="F3366" s="638"/>
      <c r="G3366" s="638"/>
      <c r="H3366" s="638"/>
      <c r="I3366" s="638"/>
      <c r="J3366" s="638"/>
    </row>
    <row r="3367" spans="1:10" ht="18" customHeight="1" x14ac:dyDescent="0.2">
      <c r="A3367" s="658"/>
      <c r="B3367" s="656" t="s">
        <v>13186</v>
      </c>
      <c r="C3367" s="658" t="s">
        <v>13187</v>
      </c>
      <c r="D3367" s="658" t="s">
        <v>13188</v>
      </c>
      <c r="E3367" s="823" t="s">
        <v>13189</v>
      </c>
      <c r="F3367" s="823"/>
      <c r="G3367" s="657" t="s">
        <v>13190</v>
      </c>
      <c r="H3367" s="656" t="s">
        <v>13191</v>
      </c>
      <c r="I3367" s="656" t="s">
        <v>13192</v>
      </c>
      <c r="J3367" s="656" t="s">
        <v>13193</v>
      </c>
    </row>
    <row r="3368" spans="1:10" ht="24" customHeight="1" x14ac:dyDescent="0.2">
      <c r="A3368" s="654" t="s">
        <v>13194</v>
      </c>
      <c r="B3368" s="655" t="s">
        <v>14091</v>
      </c>
      <c r="C3368" s="654" t="s">
        <v>7</v>
      </c>
      <c r="D3368" s="654" t="s">
        <v>3021</v>
      </c>
      <c r="E3368" s="824" t="s">
        <v>13196</v>
      </c>
      <c r="F3368" s="824"/>
      <c r="G3368" s="653" t="s">
        <v>23</v>
      </c>
      <c r="H3368" s="652">
        <v>1</v>
      </c>
      <c r="I3368" s="651">
        <v>0.1</v>
      </c>
      <c r="J3368" s="651">
        <v>0.1</v>
      </c>
    </row>
    <row r="3369" spans="1:10" ht="24" customHeight="1" x14ac:dyDescent="0.2">
      <c r="A3369" s="644" t="s">
        <v>13199</v>
      </c>
      <c r="B3369" s="645" t="s">
        <v>14092</v>
      </c>
      <c r="C3369" s="644" t="s">
        <v>7</v>
      </c>
      <c r="D3369" s="644" t="s">
        <v>5830</v>
      </c>
      <c r="E3369" s="821" t="s">
        <v>13203</v>
      </c>
      <c r="F3369" s="821"/>
      <c r="G3369" s="643" t="s">
        <v>23</v>
      </c>
      <c r="H3369" s="642">
        <v>1.0500000000000001E-2</v>
      </c>
      <c r="I3369" s="641">
        <v>10.06</v>
      </c>
      <c r="J3369" s="641">
        <v>0.1</v>
      </c>
    </row>
    <row r="3370" spans="1:10" ht="25.5" x14ac:dyDescent="0.2">
      <c r="A3370" s="640"/>
      <c r="B3370" s="640"/>
      <c r="C3370" s="640"/>
      <c r="D3370" s="640"/>
      <c r="E3370" s="640" t="s">
        <v>13209</v>
      </c>
      <c r="F3370" s="639">
        <v>5.4330099999999999E-2</v>
      </c>
      <c r="G3370" s="640" t="s">
        <v>13210</v>
      </c>
      <c r="H3370" s="639">
        <v>0.05</v>
      </c>
      <c r="I3370" s="640" t="s">
        <v>13211</v>
      </c>
      <c r="J3370" s="639">
        <v>0.1</v>
      </c>
    </row>
    <row r="3371" spans="1:10" ht="15" thickBot="1" x14ac:dyDescent="0.25">
      <c r="A3371" s="640"/>
      <c r="B3371" s="640"/>
      <c r="C3371" s="640"/>
      <c r="D3371" s="640"/>
      <c r="E3371" s="640" t="s">
        <v>13212</v>
      </c>
      <c r="F3371" s="639">
        <v>0.02</v>
      </c>
      <c r="G3371" s="640"/>
      <c r="H3371" s="822" t="s">
        <v>13213</v>
      </c>
      <c r="I3371" s="822"/>
      <c r="J3371" s="639">
        <v>0.12</v>
      </c>
    </row>
    <row r="3372" spans="1:10" ht="0.95" customHeight="1" thickTop="1" x14ac:dyDescent="0.2">
      <c r="A3372" s="638"/>
      <c r="B3372" s="638"/>
      <c r="C3372" s="638"/>
      <c r="D3372" s="638"/>
      <c r="E3372" s="638"/>
      <c r="F3372" s="638"/>
      <c r="G3372" s="638"/>
      <c r="H3372" s="638"/>
      <c r="I3372" s="638"/>
      <c r="J3372" s="638"/>
    </row>
    <row r="3373" spans="1:10" ht="18" customHeight="1" x14ac:dyDescent="0.2">
      <c r="A3373" s="658"/>
      <c r="B3373" s="656" t="s">
        <v>13186</v>
      </c>
      <c r="C3373" s="658" t="s">
        <v>13187</v>
      </c>
      <c r="D3373" s="658" t="s">
        <v>13188</v>
      </c>
      <c r="E3373" s="823" t="s">
        <v>13189</v>
      </c>
      <c r="F3373" s="823"/>
      <c r="G3373" s="657" t="s">
        <v>13190</v>
      </c>
      <c r="H3373" s="656" t="s">
        <v>13191</v>
      </c>
      <c r="I3373" s="656" t="s">
        <v>13192</v>
      </c>
      <c r="J3373" s="656" t="s">
        <v>13193</v>
      </c>
    </row>
    <row r="3374" spans="1:10" ht="24" customHeight="1" x14ac:dyDescent="0.2">
      <c r="A3374" s="654" t="s">
        <v>13194</v>
      </c>
      <c r="B3374" s="655" t="s">
        <v>14127</v>
      </c>
      <c r="C3374" s="654" t="s">
        <v>7</v>
      </c>
      <c r="D3374" s="654" t="s">
        <v>3022</v>
      </c>
      <c r="E3374" s="824" t="s">
        <v>13196</v>
      </c>
      <c r="F3374" s="824"/>
      <c r="G3374" s="653" t="s">
        <v>23</v>
      </c>
      <c r="H3374" s="652">
        <v>1</v>
      </c>
      <c r="I3374" s="651">
        <v>0.05</v>
      </c>
      <c r="J3374" s="651">
        <v>0.05</v>
      </c>
    </row>
    <row r="3375" spans="1:10" ht="24" customHeight="1" x14ac:dyDescent="0.2">
      <c r="A3375" s="644" t="s">
        <v>13199</v>
      </c>
      <c r="B3375" s="645" t="s">
        <v>14128</v>
      </c>
      <c r="C3375" s="644" t="s">
        <v>7</v>
      </c>
      <c r="D3375" s="644" t="s">
        <v>5083</v>
      </c>
      <c r="E3375" s="821" t="s">
        <v>13203</v>
      </c>
      <c r="F3375" s="821"/>
      <c r="G3375" s="643" t="s">
        <v>23</v>
      </c>
      <c r="H3375" s="642">
        <v>8.2000000000000007E-3</v>
      </c>
      <c r="I3375" s="641">
        <v>6.6</v>
      </c>
      <c r="J3375" s="641">
        <v>0.05</v>
      </c>
    </row>
    <row r="3376" spans="1:10" ht="25.5" x14ac:dyDescent="0.2">
      <c r="A3376" s="640"/>
      <c r="B3376" s="640"/>
      <c r="C3376" s="640"/>
      <c r="D3376" s="640"/>
      <c r="E3376" s="640" t="s">
        <v>13209</v>
      </c>
      <c r="F3376" s="639">
        <v>2.7165100000000001E-2</v>
      </c>
      <c r="G3376" s="640" t="s">
        <v>13210</v>
      </c>
      <c r="H3376" s="639">
        <v>0.02</v>
      </c>
      <c r="I3376" s="640" t="s">
        <v>13211</v>
      </c>
      <c r="J3376" s="639">
        <v>0.05</v>
      </c>
    </row>
    <row r="3377" spans="1:10" ht="15" thickBot="1" x14ac:dyDescent="0.25">
      <c r="A3377" s="640"/>
      <c r="B3377" s="640"/>
      <c r="C3377" s="640"/>
      <c r="D3377" s="640"/>
      <c r="E3377" s="640" t="s">
        <v>13212</v>
      </c>
      <c r="F3377" s="639">
        <v>0.01</v>
      </c>
      <c r="G3377" s="640"/>
      <c r="H3377" s="822" t="s">
        <v>13213</v>
      </c>
      <c r="I3377" s="822"/>
      <c r="J3377" s="639">
        <v>0.06</v>
      </c>
    </row>
    <row r="3378" spans="1:10" ht="0.95" customHeight="1" thickTop="1" x14ac:dyDescent="0.2">
      <c r="A3378" s="638"/>
      <c r="B3378" s="638"/>
      <c r="C3378" s="638"/>
      <c r="D3378" s="638"/>
      <c r="E3378" s="638"/>
      <c r="F3378" s="638"/>
      <c r="G3378" s="638"/>
      <c r="H3378" s="638"/>
      <c r="I3378" s="638"/>
      <c r="J3378" s="638"/>
    </row>
    <row r="3379" spans="1:10" ht="18" customHeight="1" x14ac:dyDescent="0.2">
      <c r="A3379" s="658"/>
      <c r="B3379" s="656" t="s">
        <v>13186</v>
      </c>
      <c r="C3379" s="658" t="s">
        <v>13187</v>
      </c>
      <c r="D3379" s="658" t="s">
        <v>13188</v>
      </c>
      <c r="E3379" s="823" t="s">
        <v>13189</v>
      </c>
      <c r="F3379" s="823"/>
      <c r="G3379" s="657" t="s">
        <v>13190</v>
      </c>
      <c r="H3379" s="656" t="s">
        <v>13191</v>
      </c>
      <c r="I3379" s="656" t="s">
        <v>13192</v>
      </c>
      <c r="J3379" s="656" t="s">
        <v>13193</v>
      </c>
    </row>
    <row r="3380" spans="1:10" ht="24" customHeight="1" x14ac:dyDescent="0.2">
      <c r="A3380" s="654" t="s">
        <v>13194</v>
      </c>
      <c r="B3380" s="655" t="s">
        <v>14129</v>
      </c>
      <c r="C3380" s="654" t="s">
        <v>7</v>
      </c>
      <c r="D3380" s="654" t="s">
        <v>3025</v>
      </c>
      <c r="E3380" s="824" t="s">
        <v>13196</v>
      </c>
      <c r="F3380" s="824"/>
      <c r="G3380" s="653" t="s">
        <v>23</v>
      </c>
      <c r="H3380" s="652">
        <v>1</v>
      </c>
      <c r="I3380" s="651">
        <v>0.1</v>
      </c>
      <c r="J3380" s="651">
        <v>0.1</v>
      </c>
    </row>
    <row r="3381" spans="1:10" ht="24" customHeight="1" x14ac:dyDescent="0.2">
      <c r="A3381" s="644" t="s">
        <v>13199</v>
      </c>
      <c r="B3381" s="645" t="s">
        <v>14130</v>
      </c>
      <c r="C3381" s="644" t="s">
        <v>7</v>
      </c>
      <c r="D3381" s="644" t="s">
        <v>5091</v>
      </c>
      <c r="E3381" s="821" t="s">
        <v>13203</v>
      </c>
      <c r="F3381" s="821"/>
      <c r="G3381" s="643" t="s">
        <v>23</v>
      </c>
      <c r="H3381" s="642">
        <v>8.2000000000000007E-3</v>
      </c>
      <c r="I3381" s="641">
        <v>12.32</v>
      </c>
      <c r="J3381" s="641">
        <v>0.1</v>
      </c>
    </row>
    <row r="3382" spans="1:10" ht="25.5" x14ac:dyDescent="0.2">
      <c r="A3382" s="640"/>
      <c r="B3382" s="640"/>
      <c r="C3382" s="640"/>
      <c r="D3382" s="640"/>
      <c r="E3382" s="640" t="s">
        <v>13209</v>
      </c>
      <c r="F3382" s="639">
        <v>5.4330099999999999E-2</v>
      </c>
      <c r="G3382" s="640" t="s">
        <v>13210</v>
      </c>
      <c r="H3382" s="639">
        <v>0.05</v>
      </c>
      <c r="I3382" s="640" t="s">
        <v>13211</v>
      </c>
      <c r="J3382" s="639">
        <v>0.1</v>
      </c>
    </row>
    <row r="3383" spans="1:10" ht="15" thickBot="1" x14ac:dyDescent="0.25">
      <c r="A3383" s="640"/>
      <c r="B3383" s="640"/>
      <c r="C3383" s="640"/>
      <c r="D3383" s="640"/>
      <c r="E3383" s="640" t="s">
        <v>13212</v>
      </c>
      <c r="F3383" s="639">
        <v>0.02</v>
      </c>
      <c r="G3383" s="640"/>
      <c r="H3383" s="822" t="s">
        <v>13213</v>
      </c>
      <c r="I3383" s="822"/>
      <c r="J3383" s="639">
        <v>0.12</v>
      </c>
    </row>
    <row r="3384" spans="1:10" ht="0.95" customHeight="1" thickTop="1" x14ac:dyDescent="0.2">
      <c r="A3384" s="638"/>
      <c r="B3384" s="638"/>
      <c r="C3384" s="638"/>
      <c r="D3384" s="638"/>
      <c r="E3384" s="638"/>
      <c r="F3384" s="638"/>
      <c r="G3384" s="638"/>
      <c r="H3384" s="638"/>
      <c r="I3384" s="638"/>
      <c r="J3384" s="638"/>
    </row>
    <row r="3385" spans="1:10" ht="18" customHeight="1" x14ac:dyDescent="0.2">
      <c r="A3385" s="658"/>
      <c r="B3385" s="656" t="s">
        <v>13186</v>
      </c>
      <c r="C3385" s="658" t="s">
        <v>13187</v>
      </c>
      <c r="D3385" s="658" t="s">
        <v>13188</v>
      </c>
      <c r="E3385" s="823" t="s">
        <v>13189</v>
      </c>
      <c r="F3385" s="823"/>
      <c r="G3385" s="657" t="s">
        <v>13190</v>
      </c>
      <c r="H3385" s="656" t="s">
        <v>13191</v>
      </c>
      <c r="I3385" s="656" t="s">
        <v>13192</v>
      </c>
      <c r="J3385" s="656" t="s">
        <v>13193</v>
      </c>
    </row>
    <row r="3386" spans="1:10" ht="24" customHeight="1" x14ac:dyDescent="0.2">
      <c r="A3386" s="654" t="s">
        <v>13194</v>
      </c>
      <c r="B3386" s="655" t="s">
        <v>14079</v>
      </c>
      <c r="C3386" s="654" t="s">
        <v>7</v>
      </c>
      <c r="D3386" s="654" t="s">
        <v>652</v>
      </c>
      <c r="E3386" s="824" t="s">
        <v>13196</v>
      </c>
      <c r="F3386" s="824"/>
      <c r="G3386" s="653" t="s">
        <v>23</v>
      </c>
      <c r="H3386" s="652">
        <v>1</v>
      </c>
      <c r="I3386" s="651">
        <v>0.1</v>
      </c>
      <c r="J3386" s="651">
        <v>0.1</v>
      </c>
    </row>
    <row r="3387" spans="1:10" ht="24" customHeight="1" x14ac:dyDescent="0.2">
      <c r="A3387" s="644" t="s">
        <v>13199</v>
      </c>
      <c r="B3387" s="645" t="s">
        <v>14080</v>
      </c>
      <c r="C3387" s="644" t="s">
        <v>7</v>
      </c>
      <c r="D3387" s="644" t="s">
        <v>5230</v>
      </c>
      <c r="E3387" s="821" t="s">
        <v>13203</v>
      </c>
      <c r="F3387" s="821"/>
      <c r="G3387" s="643" t="s">
        <v>23</v>
      </c>
      <c r="H3387" s="642">
        <v>8.2000000000000007E-3</v>
      </c>
      <c r="I3387" s="641">
        <v>12.78</v>
      </c>
      <c r="J3387" s="641">
        <v>0.1</v>
      </c>
    </row>
    <row r="3388" spans="1:10" ht="25.5" x14ac:dyDescent="0.2">
      <c r="A3388" s="640"/>
      <c r="B3388" s="640"/>
      <c r="C3388" s="640"/>
      <c r="D3388" s="640"/>
      <c r="E3388" s="640" t="s">
        <v>13209</v>
      </c>
      <c r="F3388" s="639">
        <v>5.4330099999999999E-2</v>
      </c>
      <c r="G3388" s="640" t="s">
        <v>13210</v>
      </c>
      <c r="H3388" s="639">
        <v>0.05</v>
      </c>
      <c r="I3388" s="640" t="s">
        <v>13211</v>
      </c>
      <c r="J3388" s="639">
        <v>0.1</v>
      </c>
    </row>
    <row r="3389" spans="1:10" ht="15" thickBot="1" x14ac:dyDescent="0.25">
      <c r="A3389" s="640"/>
      <c r="B3389" s="640"/>
      <c r="C3389" s="640"/>
      <c r="D3389" s="640"/>
      <c r="E3389" s="640" t="s">
        <v>13212</v>
      </c>
      <c r="F3389" s="639">
        <v>0.02</v>
      </c>
      <c r="G3389" s="640"/>
      <c r="H3389" s="822" t="s">
        <v>13213</v>
      </c>
      <c r="I3389" s="822"/>
      <c r="J3389" s="639">
        <v>0.12</v>
      </c>
    </row>
    <row r="3390" spans="1:10" ht="0.95" customHeight="1" thickTop="1" x14ac:dyDescent="0.2">
      <c r="A3390" s="638"/>
      <c r="B3390" s="638"/>
      <c r="C3390" s="638"/>
      <c r="D3390" s="638"/>
      <c r="E3390" s="638"/>
      <c r="F3390" s="638"/>
      <c r="G3390" s="638"/>
      <c r="H3390" s="638"/>
      <c r="I3390" s="638"/>
      <c r="J3390" s="638"/>
    </row>
    <row r="3391" spans="1:10" ht="18" customHeight="1" x14ac:dyDescent="0.2">
      <c r="A3391" s="658"/>
      <c r="B3391" s="656" t="s">
        <v>13186</v>
      </c>
      <c r="C3391" s="658" t="s">
        <v>13187</v>
      </c>
      <c r="D3391" s="658" t="s">
        <v>13188</v>
      </c>
      <c r="E3391" s="823" t="s">
        <v>13189</v>
      </c>
      <c r="F3391" s="823"/>
      <c r="G3391" s="657" t="s">
        <v>13190</v>
      </c>
      <c r="H3391" s="656" t="s">
        <v>13191</v>
      </c>
      <c r="I3391" s="656" t="s">
        <v>13192</v>
      </c>
      <c r="J3391" s="656" t="s">
        <v>13193</v>
      </c>
    </row>
    <row r="3392" spans="1:10" ht="24" customHeight="1" x14ac:dyDescent="0.2">
      <c r="A3392" s="654" t="s">
        <v>13194</v>
      </c>
      <c r="B3392" s="655" t="s">
        <v>14095</v>
      </c>
      <c r="C3392" s="654" t="s">
        <v>7</v>
      </c>
      <c r="D3392" s="654" t="s">
        <v>3027</v>
      </c>
      <c r="E3392" s="824" t="s">
        <v>13196</v>
      </c>
      <c r="F3392" s="824"/>
      <c r="G3392" s="653" t="s">
        <v>23</v>
      </c>
      <c r="H3392" s="652">
        <v>1</v>
      </c>
      <c r="I3392" s="651">
        <v>0.24</v>
      </c>
      <c r="J3392" s="651">
        <v>0.24</v>
      </c>
    </row>
    <row r="3393" spans="1:10" ht="24" customHeight="1" x14ac:dyDescent="0.2">
      <c r="A3393" s="644" t="s">
        <v>13199</v>
      </c>
      <c r="B3393" s="645" t="s">
        <v>14096</v>
      </c>
      <c r="C3393" s="644" t="s">
        <v>7</v>
      </c>
      <c r="D3393" s="644" t="s">
        <v>5081</v>
      </c>
      <c r="E3393" s="821" t="s">
        <v>13203</v>
      </c>
      <c r="F3393" s="821"/>
      <c r="G3393" s="643" t="s">
        <v>23</v>
      </c>
      <c r="H3393" s="642">
        <v>2.6599999999999999E-2</v>
      </c>
      <c r="I3393" s="641">
        <v>9.2799999999999994</v>
      </c>
      <c r="J3393" s="641">
        <v>0.24</v>
      </c>
    </row>
    <row r="3394" spans="1:10" ht="25.5" x14ac:dyDescent="0.2">
      <c r="A3394" s="640"/>
      <c r="B3394" s="640"/>
      <c r="C3394" s="640"/>
      <c r="D3394" s="640"/>
      <c r="E3394" s="640" t="s">
        <v>13209</v>
      </c>
      <c r="F3394" s="639">
        <v>0.13039229999999999</v>
      </c>
      <c r="G3394" s="640" t="s">
        <v>13210</v>
      </c>
      <c r="H3394" s="639">
        <v>0.11</v>
      </c>
      <c r="I3394" s="640" t="s">
        <v>13211</v>
      </c>
      <c r="J3394" s="639">
        <v>0.24</v>
      </c>
    </row>
    <row r="3395" spans="1:10" ht="15" thickBot="1" x14ac:dyDescent="0.25">
      <c r="A3395" s="640"/>
      <c r="B3395" s="640"/>
      <c r="C3395" s="640"/>
      <c r="D3395" s="640"/>
      <c r="E3395" s="640" t="s">
        <v>13212</v>
      </c>
      <c r="F3395" s="639">
        <v>0.06</v>
      </c>
      <c r="G3395" s="640"/>
      <c r="H3395" s="822" t="s">
        <v>13213</v>
      </c>
      <c r="I3395" s="822"/>
      <c r="J3395" s="639">
        <v>0.3</v>
      </c>
    </row>
    <row r="3396" spans="1:10" ht="0.95" customHeight="1" thickTop="1" x14ac:dyDescent="0.2">
      <c r="A3396" s="638"/>
      <c r="B3396" s="638"/>
      <c r="C3396" s="638"/>
      <c r="D3396" s="638"/>
      <c r="E3396" s="638"/>
      <c r="F3396" s="638"/>
      <c r="G3396" s="638"/>
      <c r="H3396" s="638"/>
      <c r="I3396" s="638"/>
      <c r="J3396" s="638"/>
    </row>
    <row r="3397" spans="1:10" ht="18" customHeight="1" x14ac:dyDescent="0.2">
      <c r="A3397" s="658"/>
      <c r="B3397" s="656" t="s">
        <v>13186</v>
      </c>
      <c r="C3397" s="658" t="s">
        <v>13187</v>
      </c>
      <c r="D3397" s="658" t="s">
        <v>13188</v>
      </c>
      <c r="E3397" s="823" t="s">
        <v>13189</v>
      </c>
      <c r="F3397" s="823"/>
      <c r="G3397" s="657" t="s">
        <v>13190</v>
      </c>
      <c r="H3397" s="656" t="s">
        <v>13191</v>
      </c>
      <c r="I3397" s="656" t="s">
        <v>13192</v>
      </c>
      <c r="J3397" s="656" t="s">
        <v>13193</v>
      </c>
    </row>
    <row r="3398" spans="1:10" ht="36" customHeight="1" x14ac:dyDescent="0.2">
      <c r="A3398" s="654" t="s">
        <v>13194</v>
      </c>
      <c r="B3398" s="655" t="s">
        <v>14085</v>
      </c>
      <c r="C3398" s="654" t="s">
        <v>7</v>
      </c>
      <c r="D3398" s="654" t="s">
        <v>3028</v>
      </c>
      <c r="E3398" s="824" t="s">
        <v>13196</v>
      </c>
      <c r="F3398" s="824"/>
      <c r="G3398" s="653" t="s">
        <v>23</v>
      </c>
      <c r="H3398" s="652">
        <v>1</v>
      </c>
      <c r="I3398" s="651">
        <v>0.11</v>
      </c>
      <c r="J3398" s="651">
        <v>0.11</v>
      </c>
    </row>
    <row r="3399" spans="1:10" ht="24" customHeight="1" x14ac:dyDescent="0.2">
      <c r="A3399" s="644" t="s">
        <v>13199</v>
      </c>
      <c r="B3399" s="645" t="s">
        <v>14086</v>
      </c>
      <c r="C3399" s="644" t="s">
        <v>7</v>
      </c>
      <c r="D3399" s="644" t="s">
        <v>5265</v>
      </c>
      <c r="E3399" s="821" t="s">
        <v>13203</v>
      </c>
      <c r="F3399" s="821"/>
      <c r="G3399" s="643" t="s">
        <v>23</v>
      </c>
      <c r="H3399" s="642">
        <v>1.2800000000000001E-2</v>
      </c>
      <c r="I3399" s="641">
        <v>9.36</v>
      </c>
      <c r="J3399" s="641">
        <v>0.11</v>
      </c>
    </row>
    <row r="3400" spans="1:10" ht="25.5" x14ac:dyDescent="0.2">
      <c r="A3400" s="640"/>
      <c r="B3400" s="640"/>
      <c r="C3400" s="640"/>
      <c r="D3400" s="640"/>
      <c r="E3400" s="640" t="s">
        <v>13209</v>
      </c>
      <c r="F3400" s="639">
        <v>5.97631E-2</v>
      </c>
      <c r="G3400" s="640" t="s">
        <v>13210</v>
      </c>
      <c r="H3400" s="639">
        <v>0.05</v>
      </c>
      <c r="I3400" s="640" t="s">
        <v>13211</v>
      </c>
      <c r="J3400" s="639">
        <v>0.11</v>
      </c>
    </row>
    <row r="3401" spans="1:10" ht="15" thickBot="1" x14ac:dyDescent="0.25">
      <c r="A3401" s="640"/>
      <c r="B3401" s="640"/>
      <c r="C3401" s="640"/>
      <c r="D3401" s="640"/>
      <c r="E3401" s="640" t="s">
        <v>13212</v>
      </c>
      <c r="F3401" s="639">
        <v>0.03</v>
      </c>
      <c r="G3401" s="640"/>
      <c r="H3401" s="822" t="s">
        <v>13213</v>
      </c>
      <c r="I3401" s="822"/>
      <c r="J3401" s="639">
        <v>0.14000000000000001</v>
      </c>
    </row>
    <row r="3402" spans="1:10" ht="0.95" customHeight="1" thickTop="1" x14ac:dyDescent="0.2">
      <c r="A3402" s="638"/>
      <c r="B3402" s="638"/>
      <c r="C3402" s="638"/>
      <c r="D3402" s="638"/>
      <c r="E3402" s="638"/>
      <c r="F3402" s="638"/>
      <c r="G3402" s="638"/>
      <c r="H3402" s="638"/>
      <c r="I3402" s="638"/>
      <c r="J3402" s="638"/>
    </row>
    <row r="3403" spans="1:10" ht="18" customHeight="1" x14ac:dyDescent="0.2">
      <c r="A3403" s="658"/>
      <c r="B3403" s="656" t="s">
        <v>13186</v>
      </c>
      <c r="C3403" s="658" t="s">
        <v>13187</v>
      </c>
      <c r="D3403" s="658" t="s">
        <v>13188</v>
      </c>
      <c r="E3403" s="823" t="s">
        <v>13189</v>
      </c>
      <c r="F3403" s="823"/>
      <c r="G3403" s="657" t="s">
        <v>13190</v>
      </c>
      <c r="H3403" s="656" t="s">
        <v>13191</v>
      </c>
      <c r="I3403" s="656" t="s">
        <v>13192</v>
      </c>
      <c r="J3403" s="656" t="s">
        <v>13193</v>
      </c>
    </row>
    <row r="3404" spans="1:10" ht="24" customHeight="1" x14ac:dyDescent="0.2">
      <c r="A3404" s="654" t="s">
        <v>13194</v>
      </c>
      <c r="B3404" s="655" t="s">
        <v>14083</v>
      </c>
      <c r="C3404" s="654" t="s">
        <v>7</v>
      </c>
      <c r="D3404" s="654" t="s">
        <v>3031</v>
      </c>
      <c r="E3404" s="824" t="s">
        <v>13196</v>
      </c>
      <c r="F3404" s="824"/>
      <c r="G3404" s="653" t="s">
        <v>23</v>
      </c>
      <c r="H3404" s="652">
        <v>1</v>
      </c>
      <c r="I3404" s="651">
        <v>7.0000000000000007E-2</v>
      </c>
      <c r="J3404" s="651">
        <v>7.0000000000000007E-2</v>
      </c>
    </row>
    <row r="3405" spans="1:10" ht="24" customHeight="1" x14ac:dyDescent="0.2">
      <c r="A3405" s="644" t="s">
        <v>13199</v>
      </c>
      <c r="B3405" s="645" t="s">
        <v>14084</v>
      </c>
      <c r="C3405" s="644" t="s">
        <v>7</v>
      </c>
      <c r="D3405" s="644" t="s">
        <v>5089</v>
      </c>
      <c r="E3405" s="821" t="s">
        <v>13203</v>
      </c>
      <c r="F3405" s="821"/>
      <c r="G3405" s="643" t="s">
        <v>23</v>
      </c>
      <c r="H3405" s="642">
        <v>8.2000000000000007E-3</v>
      </c>
      <c r="I3405" s="641">
        <v>9.56</v>
      </c>
      <c r="J3405" s="641">
        <v>7.0000000000000007E-2</v>
      </c>
    </row>
    <row r="3406" spans="1:10" ht="25.5" x14ac:dyDescent="0.2">
      <c r="A3406" s="640"/>
      <c r="B3406" s="640"/>
      <c r="C3406" s="640"/>
      <c r="D3406" s="640"/>
      <c r="E3406" s="640" t="s">
        <v>13209</v>
      </c>
      <c r="F3406" s="639">
        <v>3.8031099999999998E-2</v>
      </c>
      <c r="G3406" s="640" t="s">
        <v>13210</v>
      </c>
      <c r="H3406" s="639">
        <v>0.03</v>
      </c>
      <c r="I3406" s="640" t="s">
        <v>13211</v>
      </c>
      <c r="J3406" s="639">
        <v>7.0000000000000007E-2</v>
      </c>
    </row>
    <row r="3407" spans="1:10" ht="15" thickBot="1" x14ac:dyDescent="0.25">
      <c r="A3407" s="640"/>
      <c r="B3407" s="640"/>
      <c r="C3407" s="640"/>
      <c r="D3407" s="640"/>
      <c r="E3407" s="640" t="s">
        <v>13212</v>
      </c>
      <c r="F3407" s="639">
        <v>0.01</v>
      </c>
      <c r="G3407" s="640"/>
      <c r="H3407" s="822" t="s">
        <v>13213</v>
      </c>
      <c r="I3407" s="822"/>
      <c r="J3407" s="639">
        <v>0.08</v>
      </c>
    </row>
    <row r="3408" spans="1:10" ht="0.95" customHeight="1" thickTop="1" x14ac:dyDescent="0.2">
      <c r="A3408" s="638"/>
      <c r="B3408" s="638"/>
      <c r="C3408" s="638"/>
      <c r="D3408" s="638"/>
      <c r="E3408" s="638"/>
      <c r="F3408" s="638"/>
      <c r="G3408" s="638"/>
      <c r="H3408" s="638"/>
      <c r="I3408" s="638"/>
      <c r="J3408" s="638"/>
    </row>
    <row r="3409" spans="1:10" ht="18" customHeight="1" x14ac:dyDescent="0.2">
      <c r="A3409" s="658"/>
      <c r="B3409" s="656" t="s">
        <v>13186</v>
      </c>
      <c r="C3409" s="658" t="s">
        <v>13187</v>
      </c>
      <c r="D3409" s="658" t="s">
        <v>13188</v>
      </c>
      <c r="E3409" s="823" t="s">
        <v>13189</v>
      </c>
      <c r="F3409" s="823"/>
      <c r="G3409" s="657" t="s">
        <v>13190</v>
      </c>
      <c r="H3409" s="656" t="s">
        <v>13191</v>
      </c>
      <c r="I3409" s="656" t="s">
        <v>13192</v>
      </c>
      <c r="J3409" s="656" t="s">
        <v>13193</v>
      </c>
    </row>
    <row r="3410" spans="1:10" ht="24" customHeight="1" x14ac:dyDescent="0.2">
      <c r="A3410" s="654" t="s">
        <v>13194</v>
      </c>
      <c r="B3410" s="655" t="s">
        <v>14081</v>
      </c>
      <c r="C3410" s="654" t="s">
        <v>7</v>
      </c>
      <c r="D3410" s="654" t="s">
        <v>3035</v>
      </c>
      <c r="E3410" s="824" t="s">
        <v>13196</v>
      </c>
      <c r="F3410" s="824"/>
      <c r="G3410" s="653" t="s">
        <v>23</v>
      </c>
      <c r="H3410" s="652">
        <v>1</v>
      </c>
      <c r="I3410" s="651">
        <v>0.13</v>
      </c>
      <c r="J3410" s="651">
        <v>0.13</v>
      </c>
    </row>
    <row r="3411" spans="1:10" ht="24" customHeight="1" x14ac:dyDescent="0.2">
      <c r="A3411" s="644" t="s">
        <v>13199</v>
      </c>
      <c r="B3411" s="645" t="s">
        <v>14082</v>
      </c>
      <c r="C3411" s="644" t="s">
        <v>7</v>
      </c>
      <c r="D3411" s="644" t="s">
        <v>10353</v>
      </c>
      <c r="E3411" s="821" t="s">
        <v>13203</v>
      </c>
      <c r="F3411" s="821"/>
      <c r="G3411" s="643" t="s">
        <v>23</v>
      </c>
      <c r="H3411" s="642">
        <v>1.0500000000000001E-2</v>
      </c>
      <c r="I3411" s="641">
        <v>12.78</v>
      </c>
      <c r="J3411" s="641">
        <v>0.13</v>
      </c>
    </row>
    <row r="3412" spans="1:10" ht="25.5" x14ac:dyDescent="0.2">
      <c r="A3412" s="640"/>
      <c r="B3412" s="640"/>
      <c r="C3412" s="640"/>
      <c r="D3412" s="640"/>
      <c r="E3412" s="640" t="s">
        <v>13209</v>
      </c>
      <c r="F3412" s="639">
        <v>7.06291E-2</v>
      </c>
      <c r="G3412" s="640" t="s">
        <v>13210</v>
      </c>
      <c r="H3412" s="639">
        <v>0.06</v>
      </c>
      <c r="I3412" s="640" t="s">
        <v>13211</v>
      </c>
      <c r="J3412" s="639">
        <v>0.13</v>
      </c>
    </row>
    <row r="3413" spans="1:10" ht="15" thickBot="1" x14ac:dyDescent="0.25">
      <c r="A3413" s="640"/>
      <c r="B3413" s="640"/>
      <c r="C3413" s="640"/>
      <c r="D3413" s="640"/>
      <c r="E3413" s="640" t="s">
        <v>13212</v>
      </c>
      <c r="F3413" s="639">
        <v>0.03</v>
      </c>
      <c r="G3413" s="640"/>
      <c r="H3413" s="822" t="s">
        <v>13213</v>
      </c>
      <c r="I3413" s="822"/>
      <c r="J3413" s="639">
        <v>0.16</v>
      </c>
    </row>
    <row r="3414" spans="1:10" ht="0.95" customHeight="1" thickTop="1" x14ac:dyDescent="0.2">
      <c r="A3414" s="638"/>
      <c r="B3414" s="638"/>
      <c r="C3414" s="638"/>
      <c r="D3414" s="638"/>
      <c r="E3414" s="638"/>
      <c r="F3414" s="638"/>
      <c r="G3414" s="638"/>
      <c r="H3414" s="638"/>
      <c r="I3414" s="638"/>
      <c r="J3414" s="638"/>
    </row>
    <row r="3415" spans="1:10" ht="18" customHeight="1" x14ac:dyDescent="0.2">
      <c r="A3415" s="658"/>
      <c r="B3415" s="656" t="s">
        <v>13186</v>
      </c>
      <c r="C3415" s="658" t="s">
        <v>13187</v>
      </c>
      <c r="D3415" s="658" t="s">
        <v>13188</v>
      </c>
      <c r="E3415" s="823" t="s">
        <v>13189</v>
      </c>
      <c r="F3415" s="823"/>
      <c r="G3415" s="657" t="s">
        <v>13190</v>
      </c>
      <c r="H3415" s="656" t="s">
        <v>13191</v>
      </c>
      <c r="I3415" s="656" t="s">
        <v>13192</v>
      </c>
      <c r="J3415" s="656" t="s">
        <v>13193</v>
      </c>
    </row>
    <row r="3416" spans="1:10" ht="24" customHeight="1" x14ac:dyDescent="0.2">
      <c r="A3416" s="654" t="s">
        <v>13194</v>
      </c>
      <c r="B3416" s="655" t="s">
        <v>14104</v>
      </c>
      <c r="C3416" s="654" t="s">
        <v>7</v>
      </c>
      <c r="D3416" s="654" t="s">
        <v>3038</v>
      </c>
      <c r="E3416" s="824" t="s">
        <v>13196</v>
      </c>
      <c r="F3416" s="824"/>
      <c r="G3416" s="653" t="s">
        <v>23</v>
      </c>
      <c r="H3416" s="652">
        <v>1</v>
      </c>
      <c r="I3416" s="651">
        <v>0.16</v>
      </c>
      <c r="J3416" s="651">
        <v>0.16</v>
      </c>
    </row>
    <row r="3417" spans="1:10" ht="24" customHeight="1" x14ac:dyDescent="0.2">
      <c r="A3417" s="644" t="s">
        <v>13199</v>
      </c>
      <c r="B3417" s="645" t="s">
        <v>14105</v>
      </c>
      <c r="C3417" s="644" t="s">
        <v>7</v>
      </c>
      <c r="D3417" s="644" t="s">
        <v>5729</v>
      </c>
      <c r="E3417" s="821" t="s">
        <v>13203</v>
      </c>
      <c r="F3417" s="821"/>
      <c r="G3417" s="643" t="s">
        <v>23</v>
      </c>
      <c r="H3417" s="642">
        <v>1.0500000000000001E-2</v>
      </c>
      <c r="I3417" s="641">
        <v>15.55</v>
      </c>
      <c r="J3417" s="641">
        <v>0.16</v>
      </c>
    </row>
    <row r="3418" spans="1:10" ht="25.5" x14ac:dyDescent="0.2">
      <c r="A3418" s="640"/>
      <c r="B3418" s="640"/>
      <c r="C3418" s="640"/>
      <c r="D3418" s="640"/>
      <c r="E3418" s="640" t="s">
        <v>13209</v>
      </c>
      <c r="F3418" s="639">
        <v>8.6928199999999997E-2</v>
      </c>
      <c r="G3418" s="640" t="s">
        <v>13210</v>
      </c>
      <c r="H3418" s="639">
        <v>7.0000000000000007E-2</v>
      </c>
      <c r="I3418" s="640" t="s">
        <v>13211</v>
      </c>
      <c r="J3418" s="639">
        <v>0.16</v>
      </c>
    </row>
    <row r="3419" spans="1:10" ht="15" thickBot="1" x14ac:dyDescent="0.25">
      <c r="A3419" s="640"/>
      <c r="B3419" s="640"/>
      <c r="C3419" s="640"/>
      <c r="D3419" s="640"/>
      <c r="E3419" s="640" t="s">
        <v>13212</v>
      </c>
      <c r="F3419" s="639">
        <v>0.04</v>
      </c>
      <c r="G3419" s="640"/>
      <c r="H3419" s="822" t="s">
        <v>13213</v>
      </c>
      <c r="I3419" s="822"/>
      <c r="J3419" s="639">
        <v>0.2</v>
      </c>
    </row>
    <row r="3420" spans="1:10" ht="0.95" customHeight="1" thickTop="1" x14ac:dyDescent="0.2">
      <c r="A3420" s="638"/>
      <c r="B3420" s="638"/>
      <c r="C3420" s="638"/>
      <c r="D3420" s="638"/>
      <c r="E3420" s="638"/>
      <c r="F3420" s="638"/>
      <c r="G3420" s="638"/>
      <c r="H3420" s="638"/>
      <c r="I3420" s="638"/>
      <c r="J3420" s="638"/>
    </row>
    <row r="3421" spans="1:10" ht="18" customHeight="1" x14ac:dyDescent="0.2">
      <c r="A3421" s="658"/>
      <c r="B3421" s="656" t="s">
        <v>13186</v>
      </c>
      <c r="C3421" s="658" t="s">
        <v>13187</v>
      </c>
      <c r="D3421" s="658" t="s">
        <v>13188</v>
      </c>
      <c r="E3421" s="823" t="s">
        <v>13189</v>
      </c>
      <c r="F3421" s="823"/>
      <c r="G3421" s="657" t="s">
        <v>13190</v>
      </c>
      <c r="H3421" s="656" t="s">
        <v>13191</v>
      </c>
      <c r="I3421" s="656" t="s">
        <v>13192</v>
      </c>
      <c r="J3421" s="656" t="s">
        <v>13193</v>
      </c>
    </row>
    <row r="3422" spans="1:10" ht="24" customHeight="1" x14ac:dyDescent="0.2">
      <c r="A3422" s="654" t="s">
        <v>13194</v>
      </c>
      <c r="B3422" s="655" t="s">
        <v>14175</v>
      </c>
      <c r="C3422" s="654" t="s">
        <v>7</v>
      </c>
      <c r="D3422" s="654" t="s">
        <v>3040</v>
      </c>
      <c r="E3422" s="824" t="s">
        <v>13196</v>
      </c>
      <c r="F3422" s="824"/>
      <c r="G3422" s="653" t="s">
        <v>23</v>
      </c>
      <c r="H3422" s="652">
        <v>1</v>
      </c>
      <c r="I3422" s="651">
        <v>0.14000000000000001</v>
      </c>
      <c r="J3422" s="651">
        <v>0.14000000000000001</v>
      </c>
    </row>
    <row r="3423" spans="1:10" ht="24" customHeight="1" x14ac:dyDescent="0.2">
      <c r="A3423" s="644" t="s">
        <v>13199</v>
      </c>
      <c r="B3423" s="645" t="s">
        <v>14176</v>
      </c>
      <c r="C3423" s="644" t="s">
        <v>7</v>
      </c>
      <c r="D3423" s="644" t="s">
        <v>5832</v>
      </c>
      <c r="E3423" s="821" t="s">
        <v>13203</v>
      </c>
      <c r="F3423" s="821"/>
      <c r="G3423" s="643" t="s">
        <v>23</v>
      </c>
      <c r="H3423" s="642">
        <v>1.0500000000000001E-2</v>
      </c>
      <c r="I3423" s="641">
        <v>13.94</v>
      </c>
      <c r="J3423" s="641">
        <v>0.14000000000000001</v>
      </c>
    </row>
    <row r="3424" spans="1:10" ht="25.5" x14ac:dyDescent="0.2">
      <c r="A3424" s="640"/>
      <c r="B3424" s="640"/>
      <c r="C3424" s="640"/>
      <c r="D3424" s="640"/>
      <c r="E3424" s="640" t="s">
        <v>13209</v>
      </c>
      <c r="F3424" s="639">
        <v>7.6062199999999996E-2</v>
      </c>
      <c r="G3424" s="640" t="s">
        <v>13210</v>
      </c>
      <c r="H3424" s="639">
        <v>0.06</v>
      </c>
      <c r="I3424" s="640" t="s">
        <v>13211</v>
      </c>
      <c r="J3424" s="639">
        <v>0.14000000000000001</v>
      </c>
    </row>
    <row r="3425" spans="1:10" ht="15" thickBot="1" x14ac:dyDescent="0.25">
      <c r="A3425" s="640"/>
      <c r="B3425" s="640"/>
      <c r="C3425" s="640"/>
      <c r="D3425" s="640"/>
      <c r="E3425" s="640" t="s">
        <v>13212</v>
      </c>
      <c r="F3425" s="639">
        <v>0.03</v>
      </c>
      <c r="G3425" s="640"/>
      <c r="H3425" s="822" t="s">
        <v>13213</v>
      </c>
      <c r="I3425" s="822"/>
      <c r="J3425" s="639">
        <v>0.17</v>
      </c>
    </row>
    <row r="3426" spans="1:10" ht="0.95" customHeight="1" thickTop="1" x14ac:dyDescent="0.2">
      <c r="A3426" s="638"/>
      <c r="B3426" s="638"/>
      <c r="C3426" s="638"/>
      <c r="D3426" s="638"/>
      <c r="E3426" s="638"/>
      <c r="F3426" s="638"/>
      <c r="G3426" s="638"/>
      <c r="H3426" s="638"/>
      <c r="I3426" s="638"/>
      <c r="J3426" s="638"/>
    </row>
    <row r="3427" spans="1:10" ht="18" customHeight="1" x14ac:dyDescent="0.2">
      <c r="A3427" s="658"/>
      <c r="B3427" s="656" t="s">
        <v>13186</v>
      </c>
      <c r="C3427" s="658" t="s">
        <v>13187</v>
      </c>
      <c r="D3427" s="658" t="s">
        <v>13188</v>
      </c>
      <c r="E3427" s="823" t="s">
        <v>13189</v>
      </c>
      <c r="F3427" s="823"/>
      <c r="G3427" s="657" t="s">
        <v>13190</v>
      </c>
      <c r="H3427" s="656" t="s">
        <v>13191</v>
      </c>
      <c r="I3427" s="656" t="s">
        <v>13192</v>
      </c>
      <c r="J3427" s="656" t="s">
        <v>13193</v>
      </c>
    </row>
    <row r="3428" spans="1:10" ht="24" customHeight="1" x14ac:dyDescent="0.2">
      <c r="A3428" s="654" t="s">
        <v>13194</v>
      </c>
      <c r="B3428" s="655" t="s">
        <v>14099</v>
      </c>
      <c r="C3428" s="654" t="s">
        <v>7</v>
      </c>
      <c r="D3428" s="654" t="s">
        <v>3041</v>
      </c>
      <c r="E3428" s="824" t="s">
        <v>13196</v>
      </c>
      <c r="F3428" s="824"/>
      <c r="G3428" s="653" t="s">
        <v>23</v>
      </c>
      <c r="H3428" s="652">
        <v>1</v>
      </c>
      <c r="I3428" s="651">
        <v>0.1</v>
      </c>
      <c r="J3428" s="651">
        <v>0.1</v>
      </c>
    </row>
    <row r="3429" spans="1:10" ht="24" customHeight="1" x14ac:dyDescent="0.2">
      <c r="A3429" s="644" t="s">
        <v>13199</v>
      </c>
      <c r="B3429" s="645" t="s">
        <v>14100</v>
      </c>
      <c r="C3429" s="644" t="s">
        <v>7</v>
      </c>
      <c r="D3429" s="644" t="s">
        <v>5834</v>
      </c>
      <c r="E3429" s="821" t="s">
        <v>13203</v>
      </c>
      <c r="F3429" s="821"/>
      <c r="G3429" s="643" t="s">
        <v>23</v>
      </c>
      <c r="H3429" s="642">
        <v>8.2000000000000007E-3</v>
      </c>
      <c r="I3429" s="641">
        <v>12.78</v>
      </c>
      <c r="J3429" s="641">
        <v>0.1</v>
      </c>
    </row>
    <row r="3430" spans="1:10" ht="25.5" x14ac:dyDescent="0.2">
      <c r="A3430" s="640"/>
      <c r="B3430" s="640"/>
      <c r="C3430" s="640"/>
      <c r="D3430" s="640"/>
      <c r="E3430" s="640" t="s">
        <v>13209</v>
      </c>
      <c r="F3430" s="639">
        <v>5.4330099999999999E-2</v>
      </c>
      <c r="G3430" s="640" t="s">
        <v>13210</v>
      </c>
      <c r="H3430" s="639">
        <v>0.05</v>
      </c>
      <c r="I3430" s="640" t="s">
        <v>13211</v>
      </c>
      <c r="J3430" s="639">
        <v>0.1</v>
      </c>
    </row>
    <row r="3431" spans="1:10" ht="15" thickBot="1" x14ac:dyDescent="0.25">
      <c r="A3431" s="640"/>
      <c r="B3431" s="640"/>
      <c r="C3431" s="640"/>
      <c r="D3431" s="640"/>
      <c r="E3431" s="640" t="s">
        <v>13212</v>
      </c>
      <c r="F3431" s="639">
        <v>0.02</v>
      </c>
      <c r="G3431" s="640"/>
      <c r="H3431" s="822" t="s">
        <v>13213</v>
      </c>
      <c r="I3431" s="822"/>
      <c r="J3431" s="639">
        <v>0.12</v>
      </c>
    </row>
    <row r="3432" spans="1:10" ht="0.95" customHeight="1" thickTop="1" x14ac:dyDescent="0.2">
      <c r="A3432" s="638"/>
      <c r="B3432" s="638"/>
      <c r="C3432" s="638"/>
      <c r="D3432" s="638"/>
      <c r="E3432" s="638"/>
      <c r="F3432" s="638"/>
      <c r="G3432" s="638"/>
      <c r="H3432" s="638"/>
      <c r="I3432" s="638"/>
      <c r="J3432" s="638"/>
    </row>
    <row r="3433" spans="1:10" ht="18" customHeight="1" x14ac:dyDescent="0.2">
      <c r="A3433" s="658"/>
      <c r="B3433" s="656" t="s">
        <v>13186</v>
      </c>
      <c r="C3433" s="658" t="s">
        <v>13187</v>
      </c>
      <c r="D3433" s="658" t="s">
        <v>13188</v>
      </c>
      <c r="E3433" s="823" t="s">
        <v>13189</v>
      </c>
      <c r="F3433" s="823"/>
      <c r="G3433" s="657" t="s">
        <v>13190</v>
      </c>
      <c r="H3433" s="656" t="s">
        <v>13191</v>
      </c>
      <c r="I3433" s="656" t="s">
        <v>13192</v>
      </c>
      <c r="J3433" s="656" t="s">
        <v>13193</v>
      </c>
    </row>
    <row r="3434" spans="1:10" ht="24" customHeight="1" x14ac:dyDescent="0.2">
      <c r="A3434" s="654" t="s">
        <v>13194</v>
      </c>
      <c r="B3434" s="655" t="s">
        <v>14106</v>
      </c>
      <c r="C3434" s="654" t="s">
        <v>7</v>
      </c>
      <c r="D3434" s="654" t="s">
        <v>3043</v>
      </c>
      <c r="E3434" s="824" t="s">
        <v>13196</v>
      </c>
      <c r="F3434" s="824"/>
      <c r="G3434" s="653" t="s">
        <v>23</v>
      </c>
      <c r="H3434" s="652">
        <v>1</v>
      </c>
      <c r="I3434" s="651">
        <v>0.35</v>
      </c>
      <c r="J3434" s="651">
        <v>0.35</v>
      </c>
    </row>
    <row r="3435" spans="1:10" ht="24" customHeight="1" x14ac:dyDescent="0.2">
      <c r="A3435" s="644" t="s">
        <v>13199</v>
      </c>
      <c r="B3435" s="645" t="s">
        <v>14107</v>
      </c>
      <c r="C3435" s="644" t="s">
        <v>7</v>
      </c>
      <c r="D3435" s="644" t="s">
        <v>6623</v>
      </c>
      <c r="E3435" s="821" t="s">
        <v>13203</v>
      </c>
      <c r="F3435" s="821"/>
      <c r="G3435" s="643" t="s">
        <v>23</v>
      </c>
      <c r="H3435" s="642">
        <v>2.6599999999999999E-2</v>
      </c>
      <c r="I3435" s="641">
        <v>13.22</v>
      </c>
      <c r="J3435" s="641">
        <v>0.35</v>
      </c>
    </row>
    <row r="3436" spans="1:10" ht="25.5" x14ac:dyDescent="0.2">
      <c r="A3436" s="640"/>
      <c r="B3436" s="640"/>
      <c r="C3436" s="640"/>
      <c r="D3436" s="640"/>
      <c r="E3436" s="640" t="s">
        <v>13209</v>
      </c>
      <c r="F3436" s="639">
        <v>0.1901554</v>
      </c>
      <c r="G3436" s="640" t="s">
        <v>13210</v>
      </c>
      <c r="H3436" s="639">
        <v>0.16</v>
      </c>
      <c r="I3436" s="640" t="s">
        <v>13211</v>
      </c>
      <c r="J3436" s="639">
        <v>0.35</v>
      </c>
    </row>
    <row r="3437" spans="1:10" ht="15" thickBot="1" x14ac:dyDescent="0.25">
      <c r="A3437" s="640"/>
      <c r="B3437" s="640"/>
      <c r="C3437" s="640"/>
      <c r="D3437" s="640"/>
      <c r="E3437" s="640" t="s">
        <v>13212</v>
      </c>
      <c r="F3437" s="639">
        <v>0.09</v>
      </c>
      <c r="G3437" s="640"/>
      <c r="H3437" s="822" t="s">
        <v>13213</v>
      </c>
      <c r="I3437" s="822"/>
      <c r="J3437" s="639">
        <v>0.44</v>
      </c>
    </row>
    <row r="3438" spans="1:10" ht="0.95" customHeight="1" thickTop="1" x14ac:dyDescent="0.2">
      <c r="A3438" s="638"/>
      <c r="B3438" s="638"/>
      <c r="C3438" s="638"/>
      <c r="D3438" s="638"/>
      <c r="E3438" s="638"/>
      <c r="F3438" s="638"/>
      <c r="G3438" s="638"/>
      <c r="H3438" s="638"/>
      <c r="I3438" s="638"/>
      <c r="J3438" s="638"/>
    </row>
    <row r="3439" spans="1:10" ht="18" customHeight="1" x14ac:dyDescent="0.2">
      <c r="A3439" s="658"/>
      <c r="B3439" s="656" t="s">
        <v>13186</v>
      </c>
      <c r="C3439" s="658" t="s">
        <v>13187</v>
      </c>
      <c r="D3439" s="658" t="s">
        <v>13188</v>
      </c>
      <c r="E3439" s="823" t="s">
        <v>13189</v>
      </c>
      <c r="F3439" s="823"/>
      <c r="G3439" s="657" t="s">
        <v>13190</v>
      </c>
      <c r="H3439" s="656" t="s">
        <v>13191</v>
      </c>
      <c r="I3439" s="656" t="s">
        <v>13192</v>
      </c>
      <c r="J3439" s="656" t="s">
        <v>13193</v>
      </c>
    </row>
    <row r="3440" spans="1:10" ht="24" customHeight="1" x14ac:dyDescent="0.2">
      <c r="A3440" s="654" t="s">
        <v>13194</v>
      </c>
      <c r="B3440" s="655" t="s">
        <v>14108</v>
      </c>
      <c r="C3440" s="654" t="s">
        <v>7</v>
      </c>
      <c r="D3440" s="654" t="s">
        <v>3046</v>
      </c>
      <c r="E3440" s="824" t="s">
        <v>13196</v>
      </c>
      <c r="F3440" s="824"/>
      <c r="G3440" s="653" t="s">
        <v>23</v>
      </c>
      <c r="H3440" s="652">
        <v>1</v>
      </c>
      <c r="I3440" s="651">
        <v>0.16</v>
      </c>
      <c r="J3440" s="651">
        <v>0.16</v>
      </c>
    </row>
    <row r="3441" spans="1:10" ht="24" customHeight="1" x14ac:dyDescent="0.2">
      <c r="A3441" s="644" t="s">
        <v>13199</v>
      </c>
      <c r="B3441" s="645" t="s">
        <v>14109</v>
      </c>
      <c r="C3441" s="644" t="s">
        <v>7</v>
      </c>
      <c r="D3441" s="644" t="s">
        <v>6697</v>
      </c>
      <c r="E3441" s="821" t="s">
        <v>13203</v>
      </c>
      <c r="F3441" s="821"/>
      <c r="G3441" s="643" t="s">
        <v>23</v>
      </c>
      <c r="H3441" s="642">
        <v>1.2800000000000001E-2</v>
      </c>
      <c r="I3441" s="641">
        <v>13.22</v>
      </c>
      <c r="J3441" s="641">
        <v>0.16</v>
      </c>
    </row>
    <row r="3442" spans="1:10" ht="25.5" x14ac:dyDescent="0.2">
      <c r="A3442" s="640"/>
      <c r="B3442" s="640"/>
      <c r="C3442" s="640"/>
      <c r="D3442" s="640"/>
      <c r="E3442" s="640" t="s">
        <v>13209</v>
      </c>
      <c r="F3442" s="639">
        <v>8.6928199999999997E-2</v>
      </c>
      <c r="G3442" s="640" t="s">
        <v>13210</v>
      </c>
      <c r="H3442" s="639">
        <v>7.0000000000000007E-2</v>
      </c>
      <c r="I3442" s="640" t="s">
        <v>13211</v>
      </c>
      <c r="J3442" s="639">
        <v>0.16</v>
      </c>
    </row>
    <row r="3443" spans="1:10" ht="15" thickBot="1" x14ac:dyDescent="0.25">
      <c r="A3443" s="640"/>
      <c r="B3443" s="640"/>
      <c r="C3443" s="640"/>
      <c r="D3443" s="640"/>
      <c r="E3443" s="640" t="s">
        <v>13212</v>
      </c>
      <c r="F3443" s="639">
        <v>0.04</v>
      </c>
      <c r="G3443" s="640"/>
      <c r="H3443" s="822" t="s">
        <v>13213</v>
      </c>
      <c r="I3443" s="822"/>
      <c r="J3443" s="639">
        <v>0.2</v>
      </c>
    </row>
    <row r="3444" spans="1:10" ht="0.95" customHeight="1" thickTop="1" x14ac:dyDescent="0.2">
      <c r="A3444" s="638"/>
      <c r="B3444" s="638"/>
      <c r="C3444" s="638"/>
      <c r="D3444" s="638"/>
      <c r="E3444" s="638"/>
      <c r="F3444" s="638"/>
      <c r="G3444" s="638"/>
      <c r="H3444" s="638"/>
      <c r="I3444" s="638"/>
      <c r="J3444" s="638"/>
    </row>
    <row r="3445" spans="1:10" ht="18" customHeight="1" x14ac:dyDescent="0.2">
      <c r="A3445" s="658"/>
      <c r="B3445" s="656" t="s">
        <v>13186</v>
      </c>
      <c r="C3445" s="658" t="s">
        <v>13187</v>
      </c>
      <c r="D3445" s="658" t="s">
        <v>13188</v>
      </c>
      <c r="E3445" s="823" t="s">
        <v>13189</v>
      </c>
      <c r="F3445" s="823"/>
      <c r="G3445" s="657" t="s">
        <v>13190</v>
      </c>
      <c r="H3445" s="656" t="s">
        <v>13191</v>
      </c>
      <c r="I3445" s="656" t="s">
        <v>13192</v>
      </c>
      <c r="J3445" s="656" t="s">
        <v>13193</v>
      </c>
    </row>
    <row r="3446" spans="1:10" ht="24" customHeight="1" x14ac:dyDescent="0.2">
      <c r="A3446" s="654" t="s">
        <v>13194</v>
      </c>
      <c r="B3446" s="655" t="s">
        <v>14200</v>
      </c>
      <c r="C3446" s="654" t="s">
        <v>7</v>
      </c>
      <c r="D3446" s="654" t="s">
        <v>3104</v>
      </c>
      <c r="E3446" s="824" t="s">
        <v>13196</v>
      </c>
      <c r="F3446" s="824"/>
      <c r="G3446" s="653" t="s">
        <v>23</v>
      </c>
      <c r="H3446" s="652">
        <v>1</v>
      </c>
      <c r="I3446" s="651">
        <v>0.25</v>
      </c>
      <c r="J3446" s="651">
        <v>0.25</v>
      </c>
    </row>
    <row r="3447" spans="1:10" ht="24" customHeight="1" x14ac:dyDescent="0.2">
      <c r="A3447" s="644" t="s">
        <v>13199</v>
      </c>
      <c r="B3447" s="645" t="s">
        <v>14201</v>
      </c>
      <c r="C3447" s="644" t="s">
        <v>7</v>
      </c>
      <c r="D3447" s="644" t="s">
        <v>6699</v>
      </c>
      <c r="E3447" s="821" t="s">
        <v>13203</v>
      </c>
      <c r="F3447" s="821"/>
      <c r="G3447" s="643" t="s">
        <v>23</v>
      </c>
      <c r="H3447" s="642">
        <v>1.5100000000000001E-2</v>
      </c>
      <c r="I3447" s="641">
        <v>17.12</v>
      </c>
      <c r="J3447" s="641">
        <v>0.25</v>
      </c>
    </row>
    <row r="3448" spans="1:10" ht="25.5" x14ac:dyDescent="0.2">
      <c r="A3448" s="640"/>
      <c r="B3448" s="640"/>
      <c r="C3448" s="640"/>
      <c r="D3448" s="640"/>
      <c r="E3448" s="640" t="s">
        <v>13209</v>
      </c>
      <c r="F3448" s="639">
        <v>0.13582530000000001</v>
      </c>
      <c r="G3448" s="640" t="s">
        <v>13210</v>
      </c>
      <c r="H3448" s="639">
        <v>0.11</v>
      </c>
      <c r="I3448" s="640" t="s">
        <v>13211</v>
      </c>
      <c r="J3448" s="639">
        <v>0.25</v>
      </c>
    </row>
    <row r="3449" spans="1:10" ht="15" thickBot="1" x14ac:dyDescent="0.25">
      <c r="A3449" s="640"/>
      <c r="B3449" s="640"/>
      <c r="C3449" s="640"/>
      <c r="D3449" s="640"/>
      <c r="E3449" s="640" t="s">
        <v>13212</v>
      </c>
      <c r="F3449" s="639">
        <v>7.0000000000000007E-2</v>
      </c>
      <c r="G3449" s="640"/>
      <c r="H3449" s="822" t="s">
        <v>13213</v>
      </c>
      <c r="I3449" s="822"/>
      <c r="J3449" s="639">
        <v>0.32</v>
      </c>
    </row>
    <row r="3450" spans="1:10" ht="0.95" customHeight="1" thickTop="1" x14ac:dyDescent="0.2">
      <c r="A3450" s="638"/>
      <c r="B3450" s="638"/>
      <c r="C3450" s="638"/>
      <c r="D3450" s="638"/>
      <c r="E3450" s="638"/>
      <c r="F3450" s="638"/>
      <c r="G3450" s="638"/>
      <c r="H3450" s="638"/>
      <c r="I3450" s="638"/>
      <c r="J3450" s="638"/>
    </row>
    <row r="3451" spans="1:10" ht="18" customHeight="1" x14ac:dyDescent="0.2">
      <c r="A3451" s="658"/>
      <c r="B3451" s="656" t="s">
        <v>13186</v>
      </c>
      <c r="C3451" s="658" t="s">
        <v>13187</v>
      </c>
      <c r="D3451" s="658" t="s">
        <v>13188</v>
      </c>
      <c r="E3451" s="823" t="s">
        <v>13189</v>
      </c>
      <c r="F3451" s="823"/>
      <c r="G3451" s="657" t="s">
        <v>13190</v>
      </c>
      <c r="H3451" s="656" t="s">
        <v>13191</v>
      </c>
      <c r="I3451" s="656" t="s">
        <v>13192</v>
      </c>
      <c r="J3451" s="656" t="s">
        <v>13193</v>
      </c>
    </row>
    <row r="3452" spans="1:10" ht="24" customHeight="1" x14ac:dyDescent="0.2">
      <c r="A3452" s="654" t="s">
        <v>13194</v>
      </c>
      <c r="B3452" s="655" t="s">
        <v>13216</v>
      </c>
      <c r="C3452" s="654" t="s">
        <v>7</v>
      </c>
      <c r="D3452" s="654" t="s">
        <v>3125</v>
      </c>
      <c r="E3452" s="824" t="s">
        <v>13196</v>
      </c>
      <c r="F3452" s="824"/>
      <c r="G3452" s="653" t="s">
        <v>99</v>
      </c>
      <c r="H3452" s="652">
        <v>1</v>
      </c>
      <c r="I3452" s="651">
        <v>35.18</v>
      </c>
      <c r="J3452" s="651">
        <v>35.18</v>
      </c>
    </row>
    <row r="3453" spans="1:10" ht="24" customHeight="1" x14ac:dyDescent="0.2">
      <c r="A3453" s="644" t="s">
        <v>13199</v>
      </c>
      <c r="B3453" s="645" t="s">
        <v>13217</v>
      </c>
      <c r="C3453" s="644" t="s">
        <v>7</v>
      </c>
      <c r="D3453" s="644" t="s">
        <v>6700</v>
      </c>
      <c r="E3453" s="821" t="s">
        <v>13203</v>
      </c>
      <c r="F3453" s="821"/>
      <c r="G3453" s="643" t="s">
        <v>99</v>
      </c>
      <c r="H3453" s="642">
        <v>1.1599999999999999E-2</v>
      </c>
      <c r="I3453" s="641">
        <v>3033.38</v>
      </c>
      <c r="J3453" s="641">
        <v>35.18</v>
      </c>
    </row>
    <row r="3454" spans="1:10" ht="25.5" x14ac:dyDescent="0.2">
      <c r="A3454" s="640"/>
      <c r="B3454" s="640"/>
      <c r="C3454" s="640"/>
      <c r="D3454" s="640"/>
      <c r="E3454" s="640" t="s">
        <v>13209</v>
      </c>
      <c r="F3454" s="639">
        <v>19.1133326</v>
      </c>
      <c r="G3454" s="640" t="s">
        <v>13210</v>
      </c>
      <c r="H3454" s="639">
        <v>16.07</v>
      </c>
      <c r="I3454" s="640" t="s">
        <v>13211</v>
      </c>
      <c r="J3454" s="639">
        <v>35.18</v>
      </c>
    </row>
    <row r="3455" spans="1:10" ht="15" thickBot="1" x14ac:dyDescent="0.25">
      <c r="A3455" s="640"/>
      <c r="B3455" s="640"/>
      <c r="C3455" s="640"/>
      <c r="D3455" s="640"/>
      <c r="E3455" s="640" t="s">
        <v>13212</v>
      </c>
      <c r="F3455" s="639">
        <v>9.93</v>
      </c>
      <c r="G3455" s="640"/>
      <c r="H3455" s="822" t="s">
        <v>13213</v>
      </c>
      <c r="I3455" s="822"/>
      <c r="J3455" s="639">
        <v>45.11</v>
      </c>
    </row>
    <row r="3456" spans="1:10" ht="0.95" customHeight="1" thickTop="1" x14ac:dyDescent="0.2">
      <c r="A3456" s="638"/>
      <c r="B3456" s="638"/>
      <c r="C3456" s="638"/>
      <c r="D3456" s="638"/>
      <c r="E3456" s="638"/>
      <c r="F3456" s="638"/>
      <c r="G3456" s="638"/>
      <c r="H3456" s="638"/>
      <c r="I3456" s="638"/>
      <c r="J3456" s="638"/>
    </row>
    <row r="3457" spans="1:10" ht="18" customHeight="1" x14ac:dyDescent="0.2">
      <c r="A3457" s="658"/>
      <c r="B3457" s="656" t="s">
        <v>13186</v>
      </c>
      <c r="C3457" s="658" t="s">
        <v>13187</v>
      </c>
      <c r="D3457" s="658" t="s">
        <v>13188</v>
      </c>
      <c r="E3457" s="823" t="s">
        <v>13189</v>
      </c>
      <c r="F3457" s="823"/>
      <c r="G3457" s="657" t="s">
        <v>13190</v>
      </c>
      <c r="H3457" s="656" t="s">
        <v>13191</v>
      </c>
      <c r="I3457" s="656" t="s">
        <v>13192</v>
      </c>
      <c r="J3457" s="656" t="s">
        <v>13193</v>
      </c>
    </row>
    <row r="3458" spans="1:10" ht="24" customHeight="1" x14ac:dyDescent="0.2">
      <c r="A3458" s="654" t="s">
        <v>13194</v>
      </c>
      <c r="B3458" s="655" t="s">
        <v>13198</v>
      </c>
      <c r="C3458" s="654" t="s">
        <v>7</v>
      </c>
      <c r="D3458" s="654" t="s">
        <v>3105</v>
      </c>
      <c r="E3458" s="824" t="s">
        <v>13196</v>
      </c>
      <c r="F3458" s="824"/>
      <c r="G3458" s="653" t="s">
        <v>23</v>
      </c>
      <c r="H3458" s="652">
        <v>1</v>
      </c>
      <c r="I3458" s="651">
        <v>0.81</v>
      </c>
      <c r="J3458" s="651">
        <v>0.81</v>
      </c>
    </row>
    <row r="3459" spans="1:10" ht="24" customHeight="1" x14ac:dyDescent="0.2">
      <c r="A3459" s="644" t="s">
        <v>13199</v>
      </c>
      <c r="B3459" s="645" t="s">
        <v>13202</v>
      </c>
      <c r="C3459" s="644" t="s">
        <v>7</v>
      </c>
      <c r="D3459" s="644" t="s">
        <v>6707</v>
      </c>
      <c r="E3459" s="821" t="s">
        <v>13203</v>
      </c>
      <c r="F3459" s="821"/>
      <c r="G3459" s="643" t="s">
        <v>23</v>
      </c>
      <c r="H3459" s="642">
        <v>1.0500000000000001E-2</v>
      </c>
      <c r="I3459" s="641">
        <v>77.33</v>
      </c>
      <c r="J3459" s="641">
        <v>0.81</v>
      </c>
    </row>
    <row r="3460" spans="1:10" ht="25.5" x14ac:dyDescent="0.2">
      <c r="A3460" s="640"/>
      <c r="B3460" s="640"/>
      <c r="C3460" s="640"/>
      <c r="D3460" s="640"/>
      <c r="E3460" s="640" t="s">
        <v>13209</v>
      </c>
      <c r="F3460" s="639">
        <v>0.44007390000000002</v>
      </c>
      <c r="G3460" s="640" t="s">
        <v>13210</v>
      </c>
      <c r="H3460" s="639">
        <v>0.37</v>
      </c>
      <c r="I3460" s="640" t="s">
        <v>13211</v>
      </c>
      <c r="J3460" s="639">
        <v>0.81</v>
      </c>
    </row>
    <row r="3461" spans="1:10" ht="15" thickBot="1" x14ac:dyDescent="0.25">
      <c r="A3461" s="640"/>
      <c r="B3461" s="640"/>
      <c r="C3461" s="640"/>
      <c r="D3461" s="640"/>
      <c r="E3461" s="640" t="s">
        <v>13212</v>
      </c>
      <c r="F3461" s="639">
        <v>0.22</v>
      </c>
      <c r="G3461" s="640"/>
      <c r="H3461" s="822" t="s">
        <v>13213</v>
      </c>
      <c r="I3461" s="822"/>
      <c r="J3461" s="639">
        <v>1.03</v>
      </c>
    </row>
    <row r="3462" spans="1:10" ht="0.95" customHeight="1" thickTop="1" x14ac:dyDescent="0.2">
      <c r="A3462" s="638"/>
      <c r="B3462" s="638"/>
      <c r="C3462" s="638"/>
      <c r="D3462" s="638"/>
      <c r="E3462" s="638"/>
      <c r="F3462" s="638"/>
      <c r="G3462" s="638"/>
      <c r="H3462" s="638"/>
      <c r="I3462" s="638"/>
      <c r="J3462" s="638"/>
    </row>
    <row r="3463" spans="1:10" ht="18" customHeight="1" x14ac:dyDescent="0.2">
      <c r="A3463" s="658"/>
      <c r="B3463" s="656" t="s">
        <v>13186</v>
      </c>
      <c r="C3463" s="658" t="s">
        <v>13187</v>
      </c>
      <c r="D3463" s="658" t="s">
        <v>13188</v>
      </c>
      <c r="E3463" s="823" t="s">
        <v>13189</v>
      </c>
      <c r="F3463" s="823"/>
      <c r="G3463" s="657" t="s">
        <v>13190</v>
      </c>
      <c r="H3463" s="656" t="s">
        <v>13191</v>
      </c>
      <c r="I3463" s="656" t="s">
        <v>13192</v>
      </c>
      <c r="J3463" s="656" t="s">
        <v>13193</v>
      </c>
    </row>
    <row r="3464" spans="1:10" ht="24" customHeight="1" x14ac:dyDescent="0.2">
      <c r="A3464" s="654" t="s">
        <v>13194</v>
      </c>
      <c r="B3464" s="655" t="s">
        <v>14202</v>
      </c>
      <c r="C3464" s="654" t="s">
        <v>7</v>
      </c>
      <c r="D3464" s="654" t="s">
        <v>3106</v>
      </c>
      <c r="E3464" s="824" t="s">
        <v>13196</v>
      </c>
      <c r="F3464" s="824"/>
      <c r="G3464" s="653" t="s">
        <v>23</v>
      </c>
      <c r="H3464" s="652">
        <v>1</v>
      </c>
      <c r="I3464" s="651">
        <v>0.92</v>
      </c>
      <c r="J3464" s="651">
        <v>0.92</v>
      </c>
    </row>
    <row r="3465" spans="1:10" ht="24" customHeight="1" x14ac:dyDescent="0.2">
      <c r="A3465" s="644" t="s">
        <v>13199</v>
      </c>
      <c r="B3465" s="645" t="s">
        <v>14203</v>
      </c>
      <c r="C3465" s="644" t="s">
        <v>7</v>
      </c>
      <c r="D3465" s="644" t="s">
        <v>6709</v>
      </c>
      <c r="E3465" s="821" t="s">
        <v>13203</v>
      </c>
      <c r="F3465" s="821"/>
      <c r="G3465" s="643" t="s">
        <v>23</v>
      </c>
      <c r="H3465" s="642">
        <v>1.0500000000000001E-2</v>
      </c>
      <c r="I3465" s="641">
        <v>88.02</v>
      </c>
      <c r="J3465" s="641">
        <v>0.92</v>
      </c>
    </row>
    <row r="3466" spans="1:10" ht="25.5" x14ac:dyDescent="0.2">
      <c r="A3466" s="640"/>
      <c r="B3466" s="640"/>
      <c r="C3466" s="640"/>
      <c r="D3466" s="640"/>
      <c r="E3466" s="640" t="s">
        <v>13209</v>
      </c>
      <c r="F3466" s="639">
        <v>0.49983699999999998</v>
      </c>
      <c r="G3466" s="640" t="s">
        <v>13210</v>
      </c>
      <c r="H3466" s="639">
        <v>0.42</v>
      </c>
      <c r="I3466" s="640" t="s">
        <v>13211</v>
      </c>
      <c r="J3466" s="639">
        <v>0.92</v>
      </c>
    </row>
    <row r="3467" spans="1:10" ht="15" thickBot="1" x14ac:dyDescent="0.25">
      <c r="A3467" s="640"/>
      <c r="B3467" s="640"/>
      <c r="C3467" s="640"/>
      <c r="D3467" s="640"/>
      <c r="E3467" s="640" t="s">
        <v>13212</v>
      </c>
      <c r="F3467" s="639">
        <v>0.25</v>
      </c>
      <c r="G3467" s="640"/>
      <c r="H3467" s="822" t="s">
        <v>13213</v>
      </c>
      <c r="I3467" s="822"/>
      <c r="J3467" s="639">
        <v>1.17</v>
      </c>
    </row>
    <row r="3468" spans="1:10" ht="0.95" customHeight="1" thickTop="1" x14ac:dyDescent="0.2">
      <c r="A3468" s="638"/>
      <c r="B3468" s="638"/>
      <c r="C3468" s="638"/>
      <c r="D3468" s="638"/>
      <c r="E3468" s="638"/>
      <c r="F3468" s="638"/>
      <c r="G3468" s="638"/>
      <c r="H3468" s="638"/>
      <c r="I3468" s="638"/>
      <c r="J3468" s="638"/>
    </row>
    <row r="3469" spans="1:10" ht="18" customHeight="1" x14ac:dyDescent="0.2">
      <c r="A3469" s="658"/>
      <c r="B3469" s="656" t="s">
        <v>13186</v>
      </c>
      <c r="C3469" s="658" t="s">
        <v>13187</v>
      </c>
      <c r="D3469" s="658" t="s">
        <v>13188</v>
      </c>
      <c r="E3469" s="823" t="s">
        <v>13189</v>
      </c>
      <c r="F3469" s="823"/>
      <c r="G3469" s="657" t="s">
        <v>13190</v>
      </c>
      <c r="H3469" s="656" t="s">
        <v>13191</v>
      </c>
      <c r="I3469" s="656" t="s">
        <v>13192</v>
      </c>
      <c r="J3469" s="656" t="s">
        <v>13193</v>
      </c>
    </row>
    <row r="3470" spans="1:10" ht="24" customHeight="1" x14ac:dyDescent="0.2">
      <c r="A3470" s="654" t="s">
        <v>13194</v>
      </c>
      <c r="B3470" s="655" t="s">
        <v>14101</v>
      </c>
      <c r="C3470" s="654" t="s">
        <v>7</v>
      </c>
      <c r="D3470" s="654" t="s">
        <v>3048</v>
      </c>
      <c r="E3470" s="824" t="s">
        <v>13196</v>
      </c>
      <c r="F3470" s="824"/>
      <c r="G3470" s="653" t="s">
        <v>23</v>
      </c>
      <c r="H3470" s="652">
        <v>1</v>
      </c>
      <c r="I3470" s="651">
        <v>0.2</v>
      </c>
      <c r="J3470" s="651">
        <v>0.2</v>
      </c>
    </row>
    <row r="3471" spans="1:10" ht="24" customHeight="1" x14ac:dyDescent="0.2">
      <c r="A3471" s="644" t="s">
        <v>13199</v>
      </c>
      <c r="B3471" s="645" t="s">
        <v>14102</v>
      </c>
      <c r="C3471" s="644" t="s">
        <v>7</v>
      </c>
      <c r="D3471" s="644" t="s">
        <v>7080</v>
      </c>
      <c r="E3471" s="821" t="s">
        <v>13203</v>
      </c>
      <c r="F3471" s="821"/>
      <c r="G3471" s="643" t="s">
        <v>23</v>
      </c>
      <c r="H3471" s="642">
        <v>1.5100000000000001E-2</v>
      </c>
      <c r="I3471" s="641">
        <v>13.53</v>
      </c>
      <c r="J3471" s="641">
        <v>0.2</v>
      </c>
    </row>
    <row r="3472" spans="1:10" ht="25.5" x14ac:dyDescent="0.2">
      <c r="A3472" s="640"/>
      <c r="B3472" s="640"/>
      <c r="C3472" s="640"/>
      <c r="D3472" s="640"/>
      <c r="E3472" s="640" t="s">
        <v>13209</v>
      </c>
      <c r="F3472" s="639">
        <v>0.1086602</v>
      </c>
      <c r="G3472" s="640" t="s">
        <v>13210</v>
      </c>
      <c r="H3472" s="639">
        <v>0.09</v>
      </c>
      <c r="I3472" s="640" t="s">
        <v>13211</v>
      </c>
      <c r="J3472" s="639">
        <v>0.2</v>
      </c>
    </row>
    <row r="3473" spans="1:10" ht="15" thickBot="1" x14ac:dyDescent="0.25">
      <c r="A3473" s="640"/>
      <c r="B3473" s="640"/>
      <c r="C3473" s="640"/>
      <c r="D3473" s="640"/>
      <c r="E3473" s="640" t="s">
        <v>13212</v>
      </c>
      <c r="F3473" s="639">
        <v>0.05</v>
      </c>
      <c r="G3473" s="640"/>
      <c r="H3473" s="822" t="s">
        <v>13213</v>
      </c>
      <c r="I3473" s="822"/>
      <c r="J3473" s="639">
        <v>0.25</v>
      </c>
    </row>
    <row r="3474" spans="1:10" ht="0.95" customHeight="1" thickTop="1" x14ac:dyDescent="0.2">
      <c r="A3474" s="638"/>
      <c r="B3474" s="638"/>
      <c r="C3474" s="638"/>
      <c r="D3474" s="638"/>
      <c r="E3474" s="638"/>
      <c r="F3474" s="638"/>
      <c r="G3474" s="638"/>
      <c r="H3474" s="638"/>
      <c r="I3474" s="638"/>
      <c r="J3474" s="638"/>
    </row>
    <row r="3475" spans="1:10" ht="18" customHeight="1" x14ac:dyDescent="0.2">
      <c r="A3475" s="658"/>
      <c r="B3475" s="656" t="s">
        <v>13186</v>
      </c>
      <c r="C3475" s="658" t="s">
        <v>13187</v>
      </c>
      <c r="D3475" s="658" t="s">
        <v>13188</v>
      </c>
      <c r="E3475" s="823" t="s">
        <v>13189</v>
      </c>
      <c r="F3475" s="823"/>
      <c r="G3475" s="657" t="s">
        <v>13190</v>
      </c>
      <c r="H3475" s="656" t="s">
        <v>13191</v>
      </c>
      <c r="I3475" s="656" t="s">
        <v>13192</v>
      </c>
      <c r="J3475" s="656" t="s">
        <v>13193</v>
      </c>
    </row>
    <row r="3476" spans="1:10" ht="24" customHeight="1" x14ac:dyDescent="0.2">
      <c r="A3476" s="654" t="s">
        <v>13194</v>
      </c>
      <c r="B3476" s="655" t="s">
        <v>14204</v>
      </c>
      <c r="C3476" s="654" t="s">
        <v>7</v>
      </c>
      <c r="D3476" s="654" t="s">
        <v>3093</v>
      </c>
      <c r="E3476" s="824" t="s">
        <v>13196</v>
      </c>
      <c r="F3476" s="824"/>
      <c r="G3476" s="653" t="s">
        <v>23</v>
      </c>
      <c r="H3476" s="652">
        <v>1</v>
      </c>
      <c r="I3476" s="651">
        <v>0.04</v>
      </c>
      <c r="J3476" s="651">
        <v>0.04</v>
      </c>
    </row>
    <row r="3477" spans="1:10" ht="24" customHeight="1" x14ac:dyDescent="0.2">
      <c r="A3477" s="644" t="s">
        <v>13199</v>
      </c>
      <c r="B3477" s="645" t="s">
        <v>14205</v>
      </c>
      <c r="C3477" s="644" t="s">
        <v>7</v>
      </c>
      <c r="D3477" s="644" t="s">
        <v>7147</v>
      </c>
      <c r="E3477" s="821" t="s">
        <v>13203</v>
      </c>
      <c r="F3477" s="821"/>
      <c r="G3477" s="643" t="s">
        <v>23</v>
      </c>
      <c r="H3477" s="642">
        <v>3.5999999999999999E-3</v>
      </c>
      <c r="I3477" s="641">
        <v>12.35</v>
      </c>
      <c r="J3477" s="641">
        <v>0.04</v>
      </c>
    </row>
    <row r="3478" spans="1:10" ht="25.5" x14ac:dyDescent="0.2">
      <c r="A3478" s="640"/>
      <c r="B3478" s="640"/>
      <c r="C3478" s="640"/>
      <c r="D3478" s="640"/>
      <c r="E3478" s="640" t="s">
        <v>13209</v>
      </c>
      <c r="F3478" s="639">
        <v>2.1732000000000001E-2</v>
      </c>
      <c r="G3478" s="640" t="s">
        <v>13210</v>
      </c>
      <c r="H3478" s="639">
        <v>0.02</v>
      </c>
      <c r="I3478" s="640" t="s">
        <v>13211</v>
      </c>
      <c r="J3478" s="639">
        <v>0.04</v>
      </c>
    </row>
    <row r="3479" spans="1:10" ht="15" thickBot="1" x14ac:dyDescent="0.25">
      <c r="A3479" s="640"/>
      <c r="B3479" s="640"/>
      <c r="C3479" s="640"/>
      <c r="D3479" s="640"/>
      <c r="E3479" s="640" t="s">
        <v>13212</v>
      </c>
      <c r="F3479" s="639">
        <v>0.01</v>
      </c>
      <c r="G3479" s="640"/>
      <c r="H3479" s="822" t="s">
        <v>13213</v>
      </c>
      <c r="I3479" s="822"/>
      <c r="J3479" s="639">
        <v>0.05</v>
      </c>
    </row>
    <row r="3480" spans="1:10" ht="0.95" customHeight="1" thickTop="1" x14ac:dyDescent="0.2">
      <c r="A3480" s="638"/>
      <c r="B3480" s="638"/>
      <c r="C3480" s="638"/>
      <c r="D3480" s="638"/>
      <c r="E3480" s="638"/>
      <c r="F3480" s="638"/>
      <c r="G3480" s="638"/>
      <c r="H3480" s="638"/>
      <c r="I3480" s="638"/>
      <c r="J3480" s="638"/>
    </row>
    <row r="3481" spans="1:10" ht="18" customHeight="1" x14ac:dyDescent="0.2">
      <c r="A3481" s="658"/>
      <c r="B3481" s="656" t="s">
        <v>13186</v>
      </c>
      <c r="C3481" s="658" t="s">
        <v>13187</v>
      </c>
      <c r="D3481" s="658" t="s">
        <v>13188</v>
      </c>
      <c r="E3481" s="823" t="s">
        <v>13189</v>
      </c>
      <c r="F3481" s="823"/>
      <c r="G3481" s="657" t="s">
        <v>13190</v>
      </c>
      <c r="H3481" s="656" t="s">
        <v>13191</v>
      </c>
      <c r="I3481" s="656" t="s">
        <v>13192</v>
      </c>
      <c r="J3481" s="656" t="s">
        <v>13193</v>
      </c>
    </row>
    <row r="3482" spans="1:10" ht="24" customHeight="1" x14ac:dyDescent="0.2">
      <c r="A3482" s="654" t="s">
        <v>13194</v>
      </c>
      <c r="B3482" s="655" t="s">
        <v>14118</v>
      </c>
      <c r="C3482" s="654" t="s">
        <v>7</v>
      </c>
      <c r="D3482" s="654" t="s">
        <v>3051</v>
      </c>
      <c r="E3482" s="824" t="s">
        <v>13196</v>
      </c>
      <c r="F3482" s="824"/>
      <c r="G3482" s="653" t="s">
        <v>23</v>
      </c>
      <c r="H3482" s="652">
        <v>1</v>
      </c>
      <c r="I3482" s="651">
        <v>0.13</v>
      </c>
      <c r="J3482" s="651">
        <v>0.13</v>
      </c>
    </row>
    <row r="3483" spans="1:10" ht="24" customHeight="1" x14ac:dyDescent="0.2">
      <c r="A3483" s="644" t="s">
        <v>13199</v>
      </c>
      <c r="B3483" s="645" t="s">
        <v>14119</v>
      </c>
      <c r="C3483" s="644" t="s">
        <v>7</v>
      </c>
      <c r="D3483" s="644" t="s">
        <v>7738</v>
      </c>
      <c r="E3483" s="821" t="s">
        <v>13203</v>
      </c>
      <c r="F3483" s="821"/>
      <c r="G3483" s="643" t="s">
        <v>23</v>
      </c>
      <c r="H3483" s="642">
        <v>1.0500000000000001E-2</v>
      </c>
      <c r="I3483" s="641">
        <v>13.05</v>
      </c>
      <c r="J3483" s="641">
        <v>0.13</v>
      </c>
    </row>
    <row r="3484" spans="1:10" ht="25.5" x14ac:dyDescent="0.2">
      <c r="A3484" s="640"/>
      <c r="B3484" s="640"/>
      <c r="C3484" s="640"/>
      <c r="D3484" s="640"/>
      <c r="E3484" s="640" t="s">
        <v>13209</v>
      </c>
      <c r="F3484" s="639">
        <v>7.06291E-2</v>
      </c>
      <c r="G3484" s="640" t="s">
        <v>13210</v>
      </c>
      <c r="H3484" s="639">
        <v>0.06</v>
      </c>
      <c r="I3484" s="640" t="s">
        <v>13211</v>
      </c>
      <c r="J3484" s="639">
        <v>0.13</v>
      </c>
    </row>
    <row r="3485" spans="1:10" ht="15" thickBot="1" x14ac:dyDescent="0.25">
      <c r="A3485" s="640"/>
      <c r="B3485" s="640"/>
      <c r="C3485" s="640"/>
      <c r="D3485" s="640"/>
      <c r="E3485" s="640" t="s">
        <v>13212</v>
      </c>
      <c r="F3485" s="639">
        <v>0.03</v>
      </c>
      <c r="G3485" s="640"/>
      <c r="H3485" s="822" t="s">
        <v>13213</v>
      </c>
      <c r="I3485" s="822"/>
      <c r="J3485" s="639">
        <v>0.16</v>
      </c>
    </row>
    <row r="3486" spans="1:10" ht="0.95" customHeight="1" thickTop="1" x14ac:dyDescent="0.2">
      <c r="A3486" s="638"/>
      <c r="B3486" s="638"/>
      <c r="C3486" s="638"/>
      <c r="D3486" s="638"/>
      <c r="E3486" s="638"/>
      <c r="F3486" s="638"/>
      <c r="G3486" s="638"/>
      <c r="H3486" s="638"/>
      <c r="I3486" s="638"/>
      <c r="J3486" s="638"/>
    </row>
    <row r="3487" spans="1:10" ht="18" customHeight="1" x14ac:dyDescent="0.2">
      <c r="A3487" s="658"/>
      <c r="B3487" s="656" t="s">
        <v>13186</v>
      </c>
      <c r="C3487" s="658" t="s">
        <v>13187</v>
      </c>
      <c r="D3487" s="658" t="s">
        <v>13188</v>
      </c>
      <c r="E3487" s="823" t="s">
        <v>13189</v>
      </c>
      <c r="F3487" s="823"/>
      <c r="G3487" s="657" t="s">
        <v>13190</v>
      </c>
      <c r="H3487" s="656" t="s">
        <v>13191</v>
      </c>
      <c r="I3487" s="656" t="s">
        <v>13192</v>
      </c>
      <c r="J3487" s="656" t="s">
        <v>13193</v>
      </c>
    </row>
    <row r="3488" spans="1:10" ht="24" customHeight="1" x14ac:dyDescent="0.2">
      <c r="A3488" s="654" t="s">
        <v>13194</v>
      </c>
      <c r="B3488" s="655" t="s">
        <v>14122</v>
      </c>
      <c r="C3488" s="654" t="s">
        <v>7</v>
      </c>
      <c r="D3488" s="654" t="s">
        <v>3054</v>
      </c>
      <c r="E3488" s="824" t="s">
        <v>13196</v>
      </c>
      <c r="F3488" s="824"/>
      <c r="G3488" s="653" t="s">
        <v>23</v>
      </c>
      <c r="H3488" s="652">
        <v>1</v>
      </c>
      <c r="I3488" s="651">
        <v>7.0000000000000007E-2</v>
      </c>
      <c r="J3488" s="651">
        <v>7.0000000000000007E-2</v>
      </c>
    </row>
    <row r="3489" spans="1:10" ht="24" customHeight="1" x14ac:dyDescent="0.2">
      <c r="A3489" s="644" t="s">
        <v>13199</v>
      </c>
      <c r="B3489" s="645" t="s">
        <v>14125</v>
      </c>
      <c r="C3489" s="644" t="s">
        <v>7</v>
      </c>
      <c r="D3489" s="644" t="s">
        <v>7801</v>
      </c>
      <c r="E3489" s="821" t="s">
        <v>13203</v>
      </c>
      <c r="F3489" s="821"/>
      <c r="G3489" s="643" t="s">
        <v>23</v>
      </c>
      <c r="H3489" s="642">
        <v>8.2000000000000007E-3</v>
      </c>
      <c r="I3489" s="641">
        <v>8.75</v>
      </c>
      <c r="J3489" s="641">
        <v>7.0000000000000007E-2</v>
      </c>
    </row>
    <row r="3490" spans="1:10" ht="25.5" x14ac:dyDescent="0.2">
      <c r="A3490" s="640"/>
      <c r="B3490" s="640"/>
      <c r="C3490" s="640"/>
      <c r="D3490" s="640"/>
      <c r="E3490" s="640" t="s">
        <v>13209</v>
      </c>
      <c r="F3490" s="639">
        <v>3.8031099999999998E-2</v>
      </c>
      <c r="G3490" s="640" t="s">
        <v>13210</v>
      </c>
      <c r="H3490" s="639">
        <v>0.03</v>
      </c>
      <c r="I3490" s="640" t="s">
        <v>13211</v>
      </c>
      <c r="J3490" s="639">
        <v>7.0000000000000007E-2</v>
      </c>
    </row>
    <row r="3491" spans="1:10" ht="15" thickBot="1" x14ac:dyDescent="0.25">
      <c r="A3491" s="640"/>
      <c r="B3491" s="640"/>
      <c r="C3491" s="640"/>
      <c r="D3491" s="640"/>
      <c r="E3491" s="640" t="s">
        <v>13212</v>
      </c>
      <c r="F3491" s="639">
        <v>0.01</v>
      </c>
      <c r="G3491" s="640"/>
      <c r="H3491" s="822" t="s">
        <v>13213</v>
      </c>
      <c r="I3491" s="822"/>
      <c r="J3491" s="639">
        <v>0.08</v>
      </c>
    </row>
    <row r="3492" spans="1:10" ht="0.95" customHeight="1" thickTop="1" x14ac:dyDescent="0.2">
      <c r="A3492" s="638"/>
      <c r="B3492" s="638"/>
      <c r="C3492" s="638"/>
      <c r="D3492" s="638"/>
      <c r="E3492" s="638"/>
      <c r="F3492" s="638"/>
      <c r="G3492" s="638"/>
      <c r="H3492" s="638"/>
      <c r="I3492" s="638"/>
      <c r="J3492" s="638"/>
    </row>
    <row r="3493" spans="1:10" ht="18" customHeight="1" x14ac:dyDescent="0.2">
      <c r="A3493" s="658"/>
      <c r="B3493" s="656" t="s">
        <v>13186</v>
      </c>
      <c r="C3493" s="658" t="s">
        <v>13187</v>
      </c>
      <c r="D3493" s="658" t="s">
        <v>13188</v>
      </c>
      <c r="E3493" s="823" t="s">
        <v>13189</v>
      </c>
      <c r="F3493" s="823"/>
      <c r="G3493" s="657" t="s">
        <v>13190</v>
      </c>
      <c r="H3493" s="656" t="s">
        <v>13191</v>
      </c>
      <c r="I3493" s="656" t="s">
        <v>13192</v>
      </c>
      <c r="J3493" s="656" t="s">
        <v>13193</v>
      </c>
    </row>
    <row r="3494" spans="1:10" ht="24" customHeight="1" x14ac:dyDescent="0.2">
      <c r="A3494" s="654" t="s">
        <v>13194</v>
      </c>
      <c r="B3494" s="655" t="s">
        <v>14206</v>
      </c>
      <c r="C3494" s="654" t="s">
        <v>7</v>
      </c>
      <c r="D3494" s="654" t="s">
        <v>3056</v>
      </c>
      <c r="E3494" s="824" t="s">
        <v>13196</v>
      </c>
      <c r="F3494" s="824"/>
      <c r="G3494" s="653" t="s">
        <v>23</v>
      </c>
      <c r="H3494" s="652">
        <v>1</v>
      </c>
      <c r="I3494" s="651">
        <v>0.03</v>
      </c>
      <c r="J3494" s="651">
        <v>0.03</v>
      </c>
    </row>
    <row r="3495" spans="1:10" ht="24" customHeight="1" x14ac:dyDescent="0.2">
      <c r="A3495" s="644" t="s">
        <v>13199</v>
      </c>
      <c r="B3495" s="645" t="s">
        <v>14207</v>
      </c>
      <c r="C3495" s="644" t="s">
        <v>7</v>
      </c>
      <c r="D3495" s="644" t="s">
        <v>7819</v>
      </c>
      <c r="E3495" s="821" t="s">
        <v>13203</v>
      </c>
      <c r="F3495" s="821"/>
      <c r="G3495" s="643" t="s">
        <v>23</v>
      </c>
      <c r="H3495" s="642">
        <v>3.5999999999999999E-3</v>
      </c>
      <c r="I3495" s="641">
        <v>9.58</v>
      </c>
      <c r="J3495" s="641">
        <v>0.03</v>
      </c>
    </row>
    <row r="3496" spans="1:10" ht="25.5" x14ac:dyDescent="0.2">
      <c r="A3496" s="640"/>
      <c r="B3496" s="640"/>
      <c r="C3496" s="640"/>
      <c r="D3496" s="640"/>
      <c r="E3496" s="640" t="s">
        <v>13209</v>
      </c>
      <c r="F3496" s="639">
        <v>1.6299000000000001E-2</v>
      </c>
      <c r="G3496" s="640" t="s">
        <v>13210</v>
      </c>
      <c r="H3496" s="639">
        <v>0.01</v>
      </c>
      <c r="I3496" s="640" t="s">
        <v>13211</v>
      </c>
      <c r="J3496" s="639">
        <v>0.03</v>
      </c>
    </row>
    <row r="3497" spans="1:10" ht="15" thickBot="1" x14ac:dyDescent="0.25">
      <c r="A3497" s="640"/>
      <c r="B3497" s="640"/>
      <c r="C3497" s="640"/>
      <c r="D3497" s="640"/>
      <c r="E3497" s="640" t="s">
        <v>13212</v>
      </c>
      <c r="F3497" s="639">
        <v>0</v>
      </c>
      <c r="G3497" s="640"/>
      <c r="H3497" s="822" t="s">
        <v>13213</v>
      </c>
      <c r="I3497" s="822"/>
      <c r="J3497" s="639">
        <v>0.03</v>
      </c>
    </row>
    <row r="3498" spans="1:10" ht="0.95" customHeight="1" thickTop="1" x14ac:dyDescent="0.2">
      <c r="A3498" s="638"/>
      <c r="B3498" s="638"/>
      <c r="C3498" s="638"/>
      <c r="D3498" s="638"/>
      <c r="E3498" s="638"/>
      <c r="F3498" s="638"/>
      <c r="G3498" s="638"/>
      <c r="H3498" s="638"/>
      <c r="I3498" s="638"/>
      <c r="J3498" s="638"/>
    </row>
    <row r="3499" spans="1:10" ht="18" customHeight="1" x14ac:dyDescent="0.2">
      <c r="A3499" s="658"/>
      <c r="B3499" s="656" t="s">
        <v>13186</v>
      </c>
      <c r="C3499" s="658" t="s">
        <v>13187</v>
      </c>
      <c r="D3499" s="658" t="s">
        <v>13188</v>
      </c>
      <c r="E3499" s="823" t="s">
        <v>13189</v>
      </c>
      <c r="F3499" s="823"/>
      <c r="G3499" s="657" t="s">
        <v>13190</v>
      </c>
      <c r="H3499" s="656" t="s">
        <v>13191</v>
      </c>
      <c r="I3499" s="656" t="s">
        <v>13192</v>
      </c>
      <c r="J3499" s="656" t="s">
        <v>13193</v>
      </c>
    </row>
    <row r="3500" spans="1:10" ht="24" customHeight="1" x14ac:dyDescent="0.2">
      <c r="A3500" s="654" t="s">
        <v>13194</v>
      </c>
      <c r="B3500" s="655" t="s">
        <v>14208</v>
      </c>
      <c r="C3500" s="654" t="s">
        <v>7</v>
      </c>
      <c r="D3500" s="654" t="s">
        <v>3057</v>
      </c>
      <c r="E3500" s="824" t="s">
        <v>13196</v>
      </c>
      <c r="F3500" s="824"/>
      <c r="G3500" s="653" t="s">
        <v>23</v>
      </c>
      <c r="H3500" s="652">
        <v>1</v>
      </c>
      <c r="I3500" s="651">
        <v>0.03</v>
      </c>
      <c r="J3500" s="651">
        <v>0.03</v>
      </c>
    </row>
    <row r="3501" spans="1:10" ht="24" customHeight="1" x14ac:dyDescent="0.2">
      <c r="A3501" s="644" t="s">
        <v>13199</v>
      </c>
      <c r="B3501" s="645" t="s">
        <v>14209</v>
      </c>
      <c r="C3501" s="644" t="s">
        <v>7</v>
      </c>
      <c r="D3501" s="644" t="s">
        <v>7817</v>
      </c>
      <c r="E3501" s="821" t="s">
        <v>13203</v>
      </c>
      <c r="F3501" s="821"/>
      <c r="G3501" s="643" t="s">
        <v>23</v>
      </c>
      <c r="H3501" s="642">
        <v>3.5999999999999999E-3</v>
      </c>
      <c r="I3501" s="641">
        <v>10.15</v>
      </c>
      <c r="J3501" s="641">
        <v>0.03</v>
      </c>
    </row>
    <row r="3502" spans="1:10" ht="25.5" x14ac:dyDescent="0.2">
      <c r="A3502" s="640"/>
      <c r="B3502" s="640"/>
      <c r="C3502" s="640"/>
      <c r="D3502" s="640"/>
      <c r="E3502" s="640" t="s">
        <v>13209</v>
      </c>
      <c r="F3502" s="639">
        <v>1.6299000000000001E-2</v>
      </c>
      <c r="G3502" s="640" t="s">
        <v>13210</v>
      </c>
      <c r="H3502" s="639">
        <v>0.01</v>
      </c>
      <c r="I3502" s="640" t="s">
        <v>13211</v>
      </c>
      <c r="J3502" s="639">
        <v>0.03</v>
      </c>
    </row>
    <row r="3503" spans="1:10" ht="15" thickBot="1" x14ac:dyDescent="0.25">
      <c r="A3503" s="640"/>
      <c r="B3503" s="640"/>
      <c r="C3503" s="640"/>
      <c r="D3503" s="640"/>
      <c r="E3503" s="640" t="s">
        <v>13212</v>
      </c>
      <c r="F3503" s="639">
        <v>0</v>
      </c>
      <c r="G3503" s="640"/>
      <c r="H3503" s="822" t="s">
        <v>13213</v>
      </c>
      <c r="I3503" s="822"/>
      <c r="J3503" s="639">
        <v>0.03</v>
      </c>
    </row>
    <row r="3504" spans="1:10" ht="0.95" customHeight="1" thickTop="1" x14ac:dyDescent="0.2">
      <c r="A3504" s="638"/>
      <c r="B3504" s="638"/>
      <c r="C3504" s="638"/>
      <c r="D3504" s="638"/>
      <c r="E3504" s="638"/>
      <c r="F3504" s="638"/>
      <c r="G3504" s="638"/>
      <c r="H3504" s="638"/>
      <c r="I3504" s="638"/>
      <c r="J3504" s="638"/>
    </row>
    <row r="3505" spans="1:10" ht="18" customHeight="1" x14ac:dyDescent="0.2">
      <c r="A3505" s="658"/>
      <c r="B3505" s="656" t="s">
        <v>13186</v>
      </c>
      <c r="C3505" s="658" t="s">
        <v>13187</v>
      </c>
      <c r="D3505" s="658" t="s">
        <v>13188</v>
      </c>
      <c r="E3505" s="823" t="s">
        <v>13189</v>
      </c>
      <c r="F3505" s="823"/>
      <c r="G3505" s="657" t="s">
        <v>13190</v>
      </c>
      <c r="H3505" s="656" t="s">
        <v>13191</v>
      </c>
      <c r="I3505" s="656" t="s">
        <v>13192</v>
      </c>
      <c r="J3505" s="656" t="s">
        <v>13193</v>
      </c>
    </row>
    <row r="3506" spans="1:10" ht="24" customHeight="1" x14ac:dyDescent="0.2">
      <c r="A3506" s="654" t="s">
        <v>13194</v>
      </c>
      <c r="B3506" s="655" t="s">
        <v>14210</v>
      </c>
      <c r="C3506" s="654" t="s">
        <v>7</v>
      </c>
      <c r="D3506" s="654" t="s">
        <v>3061</v>
      </c>
      <c r="E3506" s="824" t="s">
        <v>13196</v>
      </c>
      <c r="F3506" s="824"/>
      <c r="G3506" s="653" t="s">
        <v>23</v>
      </c>
      <c r="H3506" s="652">
        <v>1</v>
      </c>
      <c r="I3506" s="651">
        <v>0.13</v>
      </c>
      <c r="J3506" s="651">
        <v>0.13</v>
      </c>
    </row>
    <row r="3507" spans="1:10" ht="24" customHeight="1" x14ac:dyDescent="0.2">
      <c r="A3507" s="644" t="s">
        <v>13199</v>
      </c>
      <c r="B3507" s="645" t="s">
        <v>14211</v>
      </c>
      <c r="C3507" s="644" t="s">
        <v>7</v>
      </c>
      <c r="D3507" s="644" t="s">
        <v>7827</v>
      </c>
      <c r="E3507" s="821" t="s">
        <v>13203</v>
      </c>
      <c r="F3507" s="821"/>
      <c r="G3507" s="643" t="s">
        <v>23</v>
      </c>
      <c r="H3507" s="642">
        <v>1.17E-2</v>
      </c>
      <c r="I3507" s="641">
        <v>11.89</v>
      </c>
      <c r="J3507" s="641">
        <v>0.13</v>
      </c>
    </row>
    <row r="3508" spans="1:10" ht="25.5" x14ac:dyDescent="0.2">
      <c r="A3508" s="640"/>
      <c r="B3508" s="640"/>
      <c r="C3508" s="640"/>
      <c r="D3508" s="640"/>
      <c r="E3508" s="640" t="s">
        <v>13209</v>
      </c>
      <c r="F3508" s="639">
        <v>7.06291E-2</v>
      </c>
      <c r="G3508" s="640" t="s">
        <v>13210</v>
      </c>
      <c r="H3508" s="639">
        <v>0.06</v>
      </c>
      <c r="I3508" s="640" t="s">
        <v>13211</v>
      </c>
      <c r="J3508" s="639">
        <v>0.13</v>
      </c>
    </row>
    <row r="3509" spans="1:10" ht="15" thickBot="1" x14ac:dyDescent="0.25">
      <c r="A3509" s="640"/>
      <c r="B3509" s="640"/>
      <c r="C3509" s="640"/>
      <c r="D3509" s="640"/>
      <c r="E3509" s="640" t="s">
        <v>13212</v>
      </c>
      <c r="F3509" s="639">
        <v>0.03</v>
      </c>
      <c r="G3509" s="640"/>
      <c r="H3509" s="822" t="s">
        <v>13213</v>
      </c>
      <c r="I3509" s="822"/>
      <c r="J3509" s="639">
        <v>0.16</v>
      </c>
    </row>
    <row r="3510" spans="1:10" ht="0.95" customHeight="1" thickTop="1" x14ac:dyDescent="0.2">
      <c r="A3510" s="638"/>
      <c r="B3510" s="638"/>
      <c r="C3510" s="638"/>
      <c r="D3510" s="638"/>
      <c r="E3510" s="638"/>
      <c r="F3510" s="638"/>
      <c r="G3510" s="638"/>
      <c r="H3510" s="638"/>
      <c r="I3510" s="638"/>
      <c r="J3510" s="638"/>
    </row>
    <row r="3511" spans="1:10" ht="18" customHeight="1" x14ac:dyDescent="0.2">
      <c r="A3511" s="658"/>
      <c r="B3511" s="656" t="s">
        <v>13186</v>
      </c>
      <c r="C3511" s="658" t="s">
        <v>13187</v>
      </c>
      <c r="D3511" s="658" t="s">
        <v>13188</v>
      </c>
      <c r="E3511" s="823" t="s">
        <v>13189</v>
      </c>
      <c r="F3511" s="823"/>
      <c r="G3511" s="657" t="s">
        <v>13190</v>
      </c>
      <c r="H3511" s="656" t="s">
        <v>13191</v>
      </c>
      <c r="I3511" s="656" t="s">
        <v>13192</v>
      </c>
      <c r="J3511" s="656" t="s">
        <v>13193</v>
      </c>
    </row>
    <row r="3512" spans="1:10" ht="36" customHeight="1" x14ac:dyDescent="0.2">
      <c r="A3512" s="654" t="s">
        <v>13194</v>
      </c>
      <c r="B3512" s="655" t="s">
        <v>14212</v>
      </c>
      <c r="C3512" s="654" t="s">
        <v>7</v>
      </c>
      <c r="D3512" s="654" t="s">
        <v>3092</v>
      </c>
      <c r="E3512" s="824" t="s">
        <v>13196</v>
      </c>
      <c r="F3512" s="824"/>
      <c r="G3512" s="653" t="s">
        <v>23</v>
      </c>
      <c r="H3512" s="652">
        <v>1</v>
      </c>
      <c r="I3512" s="651">
        <v>0.05</v>
      </c>
      <c r="J3512" s="651">
        <v>0.05</v>
      </c>
    </row>
    <row r="3513" spans="1:10" ht="24" customHeight="1" x14ac:dyDescent="0.2">
      <c r="A3513" s="644" t="s">
        <v>13199</v>
      </c>
      <c r="B3513" s="645" t="s">
        <v>14213</v>
      </c>
      <c r="C3513" s="644" t="s">
        <v>7</v>
      </c>
      <c r="D3513" s="644" t="s">
        <v>10481</v>
      </c>
      <c r="E3513" s="821" t="s">
        <v>13203</v>
      </c>
      <c r="F3513" s="821"/>
      <c r="G3513" s="643" t="s">
        <v>23</v>
      </c>
      <c r="H3513" s="642">
        <v>5.8999999999999999E-3</v>
      </c>
      <c r="I3513" s="641">
        <v>8.82</v>
      </c>
      <c r="J3513" s="641">
        <v>0.05</v>
      </c>
    </row>
    <row r="3514" spans="1:10" ht="25.5" x14ac:dyDescent="0.2">
      <c r="A3514" s="640"/>
      <c r="B3514" s="640"/>
      <c r="C3514" s="640"/>
      <c r="D3514" s="640"/>
      <c r="E3514" s="640" t="s">
        <v>13209</v>
      </c>
      <c r="F3514" s="639">
        <v>2.7165100000000001E-2</v>
      </c>
      <c r="G3514" s="640" t="s">
        <v>13210</v>
      </c>
      <c r="H3514" s="639">
        <v>0.02</v>
      </c>
      <c r="I3514" s="640" t="s">
        <v>13211</v>
      </c>
      <c r="J3514" s="639">
        <v>0.05</v>
      </c>
    </row>
    <row r="3515" spans="1:10" ht="15" thickBot="1" x14ac:dyDescent="0.25">
      <c r="A3515" s="640"/>
      <c r="B3515" s="640"/>
      <c r="C3515" s="640"/>
      <c r="D3515" s="640"/>
      <c r="E3515" s="640" t="s">
        <v>13212</v>
      </c>
      <c r="F3515" s="639">
        <v>0.01</v>
      </c>
      <c r="G3515" s="640"/>
      <c r="H3515" s="822" t="s">
        <v>13213</v>
      </c>
      <c r="I3515" s="822"/>
      <c r="J3515" s="639">
        <v>0.06</v>
      </c>
    </row>
    <row r="3516" spans="1:10" ht="0.95" customHeight="1" thickTop="1" x14ac:dyDescent="0.2">
      <c r="A3516" s="638"/>
      <c r="B3516" s="638"/>
      <c r="C3516" s="638"/>
      <c r="D3516" s="638"/>
      <c r="E3516" s="638"/>
      <c r="F3516" s="638"/>
      <c r="G3516" s="638"/>
      <c r="H3516" s="638"/>
      <c r="I3516" s="638"/>
      <c r="J3516" s="638"/>
    </row>
    <row r="3517" spans="1:10" ht="18" customHeight="1" x14ac:dyDescent="0.2">
      <c r="A3517" s="658"/>
      <c r="B3517" s="656" t="s">
        <v>13186</v>
      </c>
      <c r="C3517" s="658" t="s">
        <v>13187</v>
      </c>
      <c r="D3517" s="658" t="s">
        <v>13188</v>
      </c>
      <c r="E3517" s="823" t="s">
        <v>13189</v>
      </c>
      <c r="F3517" s="823"/>
      <c r="G3517" s="657" t="s">
        <v>13190</v>
      </c>
      <c r="H3517" s="656" t="s">
        <v>13191</v>
      </c>
      <c r="I3517" s="656" t="s">
        <v>13192</v>
      </c>
      <c r="J3517" s="656" t="s">
        <v>13193</v>
      </c>
    </row>
    <row r="3518" spans="1:10" ht="24" customHeight="1" x14ac:dyDescent="0.2">
      <c r="A3518" s="654" t="s">
        <v>13194</v>
      </c>
      <c r="B3518" s="655" t="s">
        <v>14214</v>
      </c>
      <c r="C3518" s="654" t="s">
        <v>7</v>
      </c>
      <c r="D3518" s="654" t="s">
        <v>3066</v>
      </c>
      <c r="E3518" s="824" t="s">
        <v>13196</v>
      </c>
      <c r="F3518" s="824"/>
      <c r="G3518" s="653" t="s">
        <v>23</v>
      </c>
      <c r="H3518" s="652">
        <v>1</v>
      </c>
      <c r="I3518" s="651">
        <v>0.1</v>
      </c>
      <c r="J3518" s="651">
        <v>0.1</v>
      </c>
    </row>
    <row r="3519" spans="1:10" ht="24" customHeight="1" x14ac:dyDescent="0.2">
      <c r="A3519" s="644" t="s">
        <v>13199</v>
      </c>
      <c r="B3519" s="645" t="s">
        <v>14215</v>
      </c>
      <c r="C3519" s="644" t="s">
        <v>7</v>
      </c>
      <c r="D3519" s="644" t="s">
        <v>7901</v>
      </c>
      <c r="E3519" s="821" t="s">
        <v>13203</v>
      </c>
      <c r="F3519" s="821"/>
      <c r="G3519" s="643" t="s">
        <v>23</v>
      </c>
      <c r="H3519" s="642">
        <v>8.2000000000000007E-3</v>
      </c>
      <c r="I3519" s="641">
        <v>12.35</v>
      </c>
      <c r="J3519" s="641">
        <v>0.1</v>
      </c>
    </row>
    <row r="3520" spans="1:10" ht="25.5" x14ac:dyDescent="0.2">
      <c r="A3520" s="640"/>
      <c r="B3520" s="640"/>
      <c r="C3520" s="640"/>
      <c r="D3520" s="640"/>
      <c r="E3520" s="640" t="s">
        <v>13209</v>
      </c>
      <c r="F3520" s="639">
        <v>5.4330099999999999E-2</v>
      </c>
      <c r="G3520" s="640" t="s">
        <v>13210</v>
      </c>
      <c r="H3520" s="639">
        <v>0.05</v>
      </c>
      <c r="I3520" s="640" t="s">
        <v>13211</v>
      </c>
      <c r="J3520" s="639">
        <v>0.1</v>
      </c>
    </row>
    <row r="3521" spans="1:10" ht="15" thickBot="1" x14ac:dyDescent="0.25">
      <c r="A3521" s="640"/>
      <c r="B3521" s="640"/>
      <c r="C3521" s="640"/>
      <c r="D3521" s="640"/>
      <c r="E3521" s="640" t="s">
        <v>13212</v>
      </c>
      <c r="F3521" s="639">
        <v>0.02</v>
      </c>
      <c r="G3521" s="640"/>
      <c r="H3521" s="822" t="s">
        <v>13213</v>
      </c>
      <c r="I3521" s="822"/>
      <c r="J3521" s="639">
        <v>0.12</v>
      </c>
    </row>
    <row r="3522" spans="1:10" ht="0.95" customHeight="1" thickTop="1" x14ac:dyDescent="0.2">
      <c r="A3522" s="638"/>
      <c r="B3522" s="638"/>
      <c r="C3522" s="638"/>
      <c r="D3522" s="638"/>
      <c r="E3522" s="638"/>
      <c r="F3522" s="638"/>
      <c r="G3522" s="638"/>
      <c r="H3522" s="638"/>
      <c r="I3522" s="638"/>
      <c r="J3522" s="638"/>
    </row>
    <row r="3523" spans="1:10" ht="18" customHeight="1" x14ac:dyDescent="0.2">
      <c r="A3523" s="658"/>
      <c r="B3523" s="656" t="s">
        <v>13186</v>
      </c>
      <c r="C3523" s="658" t="s">
        <v>13187</v>
      </c>
      <c r="D3523" s="658" t="s">
        <v>13188</v>
      </c>
      <c r="E3523" s="823" t="s">
        <v>13189</v>
      </c>
      <c r="F3523" s="823"/>
      <c r="G3523" s="657" t="s">
        <v>13190</v>
      </c>
      <c r="H3523" s="656" t="s">
        <v>13191</v>
      </c>
      <c r="I3523" s="656" t="s">
        <v>13192</v>
      </c>
      <c r="J3523" s="656" t="s">
        <v>13193</v>
      </c>
    </row>
    <row r="3524" spans="1:10" ht="24" customHeight="1" x14ac:dyDescent="0.2">
      <c r="A3524" s="654" t="s">
        <v>13194</v>
      </c>
      <c r="B3524" s="655" t="s">
        <v>14216</v>
      </c>
      <c r="C3524" s="654" t="s">
        <v>7</v>
      </c>
      <c r="D3524" s="654" t="s">
        <v>3067</v>
      </c>
      <c r="E3524" s="824" t="s">
        <v>13196</v>
      </c>
      <c r="F3524" s="824"/>
      <c r="G3524" s="653" t="s">
        <v>23</v>
      </c>
      <c r="H3524" s="652">
        <v>1</v>
      </c>
      <c r="I3524" s="651">
        <v>0.1</v>
      </c>
      <c r="J3524" s="651">
        <v>0.1</v>
      </c>
    </row>
    <row r="3525" spans="1:10" ht="24" customHeight="1" x14ac:dyDescent="0.2">
      <c r="A3525" s="644" t="s">
        <v>13199</v>
      </c>
      <c r="B3525" s="645" t="s">
        <v>14217</v>
      </c>
      <c r="C3525" s="644" t="s">
        <v>7</v>
      </c>
      <c r="D3525" s="644" t="s">
        <v>10482</v>
      </c>
      <c r="E3525" s="821" t="s">
        <v>13203</v>
      </c>
      <c r="F3525" s="821"/>
      <c r="G3525" s="643" t="s">
        <v>23</v>
      </c>
      <c r="H3525" s="642">
        <v>1.17E-2</v>
      </c>
      <c r="I3525" s="641">
        <v>8.8800000000000008</v>
      </c>
      <c r="J3525" s="641">
        <v>0.1</v>
      </c>
    </row>
    <row r="3526" spans="1:10" ht="25.5" x14ac:dyDescent="0.2">
      <c r="A3526" s="640"/>
      <c r="B3526" s="640"/>
      <c r="C3526" s="640"/>
      <c r="D3526" s="640"/>
      <c r="E3526" s="640" t="s">
        <v>13209</v>
      </c>
      <c r="F3526" s="639">
        <v>5.4330099999999999E-2</v>
      </c>
      <c r="G3526" s="640" t="s">
        <v>13210</v>
      </c>
      <c r="H3526" s="639">
        <v>0.05</v>
      </c>
      <c r="I3526" s="640" t="s">
        <v>13211</v>
      </c>
      <c r="J3526" s="639">
        <v>0.1</v>
      </c>
    </row>
    <row r="3527" spans="1:10" ht="15" thickBot="1" x14ac:dyDescent="0.25">
      <c r="A3527" s="640"/>
      <c r="B3527" s="640"/>
      <c r="C3527" s="640"/>
      <c r="D3527" s="640"/>
      <c r="E3527" s="640" t="s">
        <v>13212</v>
      </c>
      <c r="F3527" s="639">
        <v>0.02</v>
      </c>
      <c r="G3527" s="640"/>
      <c r="H3527" s="822" t="s">
        <v>13213</v>
      </c>
      <c r="I3527" s="822"/>
      <c r="J3527" s="639">
        <v>0.12</v>
      </c>
    </row>
    <row r="3528" spans="1:10" ht="0.95" customHeight="1" thickTop="1" x14ac:dyDescent="0.2">
      <c r="A3528" s="638"/>
      <c r="B3528" s="638"/>
      <c r="C3528" s="638"/>
      <c r="D3528" s="638"/>
      <c r="E3528" s="638"/>
      <c r="F3528" s="638"/>
      <c r="G3528" s="638"/>
      <c r="H3528" s="638"/>
      <c r="I3528" s="638"/>
      <c r="J3528" s="638"/>
    </row>
    <row r="3529" spans="1:10" ht="18" customHeight="1" x14ac:dyDescent="0.2">
      <c r="A3529" s="658"/>
      <c r="B3529" s="656" t="s">
        <v>13186</v>
      </c>
      <c r="C3529" s="658" t="s">
        <v>13187</v>
      </c>
      <c r="D3529" s="658" t="s">
        <v>13188</v>
      </c>
      <c r="E3529" s="823" t="s">
        <v>13189</v>
      </c>
      <c r="F3529" s="823"/>
      <c r="G3529" s="657" t="s">
        <v>13190</v>
      </c>
      <c r="H3529" s="656" t="s">
        <v>13191</v>
      </c>
      <c r="I3529" s="656" t="s">
        <v>13192</v>
      </c>
      <c r="J3529" s="656" t="s">
        <v>13193</v>
      </c>
    </row>
    <row r="3530" spans="1:10" ht="24" customHeight="1" x14ac:dyDescent="0.2">
      <c r="A3530" s="654" t="s">
        <v>13194</v>
      </c>
      <c r="B3530" s="655" t="s">
        <v>14218</v>
      </c>
      <c r="C3530" s="654" t="s">
        <v>7</v>
      </c>
      <c r="D3530" s="654" t="s">
        <v>3068</v>
      </c>
      <c r="E3530" s="824" t="s">
        <v>13196</v>
      </c>
      <c r="F3530" s="824"/>
      <c r="G3530" s="653" t="s">
        <v>23</v>
      </c>
      <c r="H3530" s="652">
        <v>1</v>
      </c>
      <c r="I3530" s="651">
        <v>0.1</v>
      </c>
      <c r="J3530" s="651">
        <v>0.1</v>
      </c>
    </row>
    <row r="3531" spans="1:10" ht="24" customHeight="1" x14ac:dyDescent="0.2">
      <c r="A3531" s="644" t="s">
        <v>13199</v>
      </c>
      <c r="B3531" s="645" t="s">
        <v>14219</v>
      </c>
      <c r="C3531" s="644" t="s">
        <v>7</v>
      </c>
      <c r="D3531" s="644" t="s">
        <v>7904</v>
      </c>
      <c r="E3531" s="821" t="s">
        <v>13203</v>
      </c>
      <c r="F3531" s="821"/>
      <c r="G3531" s="643" t="s">
        <v>23</v>
      </c>
      <c r="H3531" s="642">
        <v>1.17E-2</v>
      </c>
      <c r="I3531" s="641">
        <v>8.93</v>
      </c>
      <c r="J3531" s="641">
        <v>0.1</v>
      </c>
    </row>
    <row r="3532" spans="1:10" ht="25.5" x14ac:dyDescent="0.2">
      <c r="A3532" s="640"/>
      <c r="B3532" s="640"/>
      <c r="C3532" s="640"/>
      <c r="D3532" s="640"/>
      <c r="E3532" s="640" t="s">
        <v>13209</v>
      </c>
      <c r="F3532" s="639">
        <v>5.4330099999999999E-2</v>
      </c>
      <c r="G3532" s="640" t="s">
        <v>13210</v>
      </c>
      <c r="H3532" s="639">
        <v>0.05</v>
      </c>
      <c r="I3532" s="640" t="s">
        <v>13211</v>
      </c>
      <c r="J3532" s="639">
        <v>0.1</v>
      </c>
    </row>
    <row r="3533" spans="1:10" ht="15" thickBot="1" x14ac:dyDescent="0.25">
      <c r="A3533" s="640"/>
      <c r="B3533" s="640"/>
      <c r="C3533" s="640"/>
      <c r="D3533" s="640"/>
      <c r="E3533" s="640" t="s">
        <v>13212</v>
      </c>
      <c r="F3533" s="639">
        <v>0.02</v>
      </c>
      <c r="G3533" s="640"/>
      <c r="H3533" s="822" t="s">
        <v>13213</v>
      </c>
      <c r="I3533" s="822"/>
      <c r="J3533" s="639">
        <v>0.12</v>
      </c>
    </row>
    <row r="3534" spans="1:10" ht="0.95" customHeight="1" thickTop="1" x14ac:dyDescent="0.2">
      <c r="A3534" s="638"/>
      <c r="B3534" s="638"/>
      <c r="C3534" s="638"/>
      <c r="D3534" s="638"/>
      <c r="E3534" s="638"/>
      <c r="F3534" s="638"/>
      <c r="G3534" s="638"/>
      <c r="H3534" s="638"/>
      <c r="I3534" s="638"/>
      <c r="J3534" s="638"/>
    </row>
    <row r="3535" spans="1:10" ht="18" customHeight="1" x14ac:dyDescent="0.2">
      <c r="A3535" s="658"/>
      <c r="B3535" s="656" t="s">
        <v>13186</v>
      </c>
      <c r="C3535" s="658" t="s">
        <v>13187</v>
      </c>
      <c r="D3535" s="658" t="s">
        <v>13188</v>
      </c>
      <c r="E3535" s="823" t="s">
        <v>13189</v>
      </c>
      <c r="F3535" s="823"/>
      <c r="G3535" s="657" t="s">
        <v>13190</v>
      </c>
      <c r="H3535" s="656" t="s">
        <v>13191</v>
      </c>
      <c r="I3535" s="656" t="s">
        <v>13192</v>
      </c>
      <c r="J3535" s="656" t="s">
        <v>13193</v>
      </c>
    </row>
    <row r="3536" spans="1:10" ht="24" customHeight="1" x14ac:dyDescent="0.2">
      <c r="A3536" s="654" t="s">
        <v>13194</v>
      </c>
      <c r="B3536" s="655" t="s">
        <v>14220</v>
      </c>
      <c r="C3536" s="654" t="s">
        <v>7</v>
      </c>
      <c r="D3536" s="654" t="s">
        <v>3070</v>
      </c>
      <c r="E3536" s="824" t="s">
        <v>13196</v>
      </c>
      <c r="F3536" s="824"/>
      <c r="G3536" s="653" t="s">
        <v>23</v>
      </c>
      <c r="H3536" s="652">
        <v>1</v>
      </c>
      <c r="I3536" s="651">
        <v>0.04</v>
      </c>
      <c r="J3536" s="651">
        <v>0.04</v>
      </c>
    </row>
    <row r="3537" spans="1:10" ht="24" customHeight="1" x14ac:dyDescent="0.2">
      <c r="A3537" s="644" t="s">
        <v>13199</v>
      </c>
      <c r="B3537" s="645" t="s">
        <v>14221</v>
      </c>
      <c r="C3537" s="644" t="s">
        <v>7</v>
      </c>
      <c r="D3537" s="644" t="s">
        <v>7910</v>
      </c>
      <c r="E3537" s="821" t="s">
        <v>13203</v>
      </c>
      <c r="F3537" s="821"/>
      <c r="G3537" s="643" t="s">
        <v>23</v>
      </c>
      <c r="H3537" s="642">
        <v>5.8999999999999999E-3</v>
      </c>
      <c r="I3537" s="641">
        <v>7.41</v>
      </c>
      <c r="J3537" s="641">
        <v>0.04</v>
      </c>
    </row>
    <row r="3538" spans="1:10" ht="25.5" x14ac:dyDescent="0.2">
      <c r="A3538" s="640"/>
      <c r="B3538" s="640"/>
      <c r="C3538" s="640"/>
      <c r="D3538" s="640"/>
      <c r="E3538" s="640" t="s">
        <v>13209</v>
      </c>
      <c r="F3538" s="639">
        <v>2.1732000000000001E-2</v>
      </c>
      <c r="G3538" s="640" t="s">
        <v>13210</v>
      </c>
      <c r="H3538" s="639">
        <v>0.02</v>
      </c>
      <c r="I3538" s="640" t="s">
        <v>13211</v>
      </c>
      <c r="J3538" s="639">
        <v>0.04</v>
      </c>
    </row>
    <row r="3539" spans="1:10" ht="15" thickBot="1" x14ac:dyDescent="0.25">
      <c r="A3539" s="640"/>
      <c r="B3539" s="640"/>
      <c r="C3539" s="640"/>
      <c r="D3539" s="640"/>
      <c r="E3539" s="640" t="s">
        <v>13212</v>
      </c>
      <c r="F3539" s="639">
        <v>0.01</v>
      </c>
      <c r="G3539" s="640"/>
      <c r="H3539" s="822" t="s">
        <v>13213</v>
      </c>
      <c r="I3539" s="822"/>
      <c r="J3539" s="639">
        <v>0.05</v>
      </c>
    </row>
    <row r="3540" spans="1:10" ht="0.95" customHeight="1" thickTop="1" x14ac:dyDescent="0.2">
      <c r="A3540" s="638"/>
      <c r="B3540" s="638"/>
      <c r="C3540" s="638"/>
      <c r="D3540" s="638"/>
      <c r="E3540" s="638"/>
      <c r="F3540" s="638"/>
      <c r="G3540" s="638"/>
      <c r="H3540" s="638"/>
      <c r="I3540" s="638"/>
      <c r="J3540" s="638"/>
    </row>
    <row r="3541" spans="1:10" ht="18" customHeight="1" x14ac:dyDescent="0.2">
      <c r="A3541" s="658"/>
      <c r="B3541" s="656" t="s">
        <v>13186</v>
      </c>
      <c r="C3541" s="658" t="s">
        <v>13187</v>
      </c>
      <c r="D3541" s="658" t="s">
        <v>13188</v>
      </c>
      <c r="E3541" s="823" t="s">
        <v>13189</v>
      </c>
      <c r="F3541" s="823"/>
      <c r="G3541" s="657" t="s">
        <v>13190</v>
      </c>
      <c r="H3541" s="656" t="s">
        <v>13191</v>
      </c>
      <c r="I3541" s="656" t="s">
        <v>13192</v>
      </c>
      <c r="J3541" s="656" t="s">
        <v>13193</v>
      </c>
    </row>
    <row r="3542" spans="1:10" ht="24" customHeight="1" x14ac:dyDescent="0.2">
      <c r="A3542" s="654" t="s">
        <v>13194</v>
      </c>
      <c r="B3542" s="655" t="s">
        <v>14222</v>
      </c>
      <c r="C3542" s="654" t="s">
        <v>7</v>
      </c>
      <c r="D3542" s="654" t="s">
        <v>3069</v>
      </c>
      <c r="E3542" s="824" t="s">
        <v>13196</v>
      </c>
      <c r="F3542" s="824"/>
      <c r="G3542" s="653" t="s">
        <v>23</v>
      </c>
      <c r="H3542" s="652">
        <v>1</v>
      </c>
      <c r="I3542" s="651">
        <v>7.0000000000000007E-2</v>
      </c>
      <c r="J3542" s="651">
        <v>7.0000000000000007E-2</v>
      </c>
    </row>
    <row r="3543" spans="1:10" ht="24" customHeight="1" x14ac:dyDescent="0.2">
      <c r="A3543" s="644" t="s">
        <v>13199</v>
      </c>
      <c r="B3543" s="645" t="s">
        <v>14223</v>
      </c>
      <c r="C3543" s="644" t="s">
        <v>7</v>
      </c>
      <c r="D3543" s="644" t="s">
        <v>7908</v>
      </c>
      <c r="E3543" s="821" t="s">
        <v>13203</v>
      </c>
      <c r="F3543" s="821"/>
      <c r="G3543" s="643" t="s">
        <v>23</v>
      </c>
      <c r="H3543" s="642">
        <v>8.2000000000000007E-3</v>
      </c>
      <c r="I3543" s="641">
        <v>9.41</v>
      </c>
      <c r="J3543" s="641">
        <v>7.0000000000000007E-2</v>
      </c>
    </row>
    <row r="3544" spans="1:10" ht="25.5" x14ac:dyDescent="0.2">
      <c r="A3544" s="640"/>
      <c r="B3544" s="640"/>
      <c r="C3544" s="640"/>
      <c r="D3544" s="640"/>
      <c r="E3544" s="640" t="s">
        <v>13209</v>
      </c>
      <c r="F3544" s="639">
        <v>3.8031099999999998E-2</v>
      </c>
      <c r="G3544" s="640" t="s">
        <v>13210</v>
      </c>
      <c r="H3544" s="639">
        <v>0.03</v>
      </c>
      <c r="I3544" s="640" t="s">
        <v>13211</v>
      </c>
      <c r="J3544" s="639">
        <v>7.0000000000000007E-2</v>
      </c>
    </row>
    <row r="3545" spans="1:10" ht="15" thickBot="1" x14ac:dyDescent="0.25">
      <c r="A3545" s="640"/>
      <c r="B3545" s="640"/>
      <c r="C3545" s="640"/>
      <c r="D3545" s="640"/>
      <c r="E3545" s="640" t="s">
        <v>13212</v>
      </c>
      <c r="F3545" s="639">
        <v>0.01</v>
      </c>
      <c r="G3545" s="640"/>
      <c r="H3545" s="822" t="s">
        <v>13213</v>
      </c>
      <c r="I3545" s="822"/>
      <c r="J3545" s="639">
        <v>0.08</v>
      </c>
    </row>
    <row r="3546" spans="1:10" ht="0.95" customHeight="1" thickTop="1" x14ac:dyDescent="0.2">
      <c r="A3546" s="638"/>
      <c r="B3546" s="638"/>
      <c r="C3546" s="638"/>
      <c r="D3546" s="638"/>
      <c r="E3546" s="638"/>
      <c r="F3546" s="638"/>
      <c r="G3546" s="638"/>
      <c r="H3546" s="638"/>
      <c r="I3546" s="638"/>
      <c r="J3546" s="638"/>
    </row>
    <row r="3547" spans="1:10" ht="18" customHeight="1" x14ac:dyDescent="0.2">
      <c r="A3547" s="658"/>
      <c r="B3547" s="656" t="s">
        <v>13186</v>
      </c>
      <c r="C3547" s="658" t="s">
        <v>13187</v>
      </c>
      <c r="D3547" s="658" t="s">
        <v>13188</v>
      </c>
      <c r="E3547" s="823" t="s">
        <v>13189</v>
      </c>
      <c r="F3547" s="823"/>
      <c r="G3547" s="657" t="s">
        <v>13190</v>
      </c>
      <c r="H3547" s="656" t="s">
        <v>13191</v>
      </c>
      <c r="I3547" s="656" t="s">
        <v>13192</v>
      </c>
      <c r="J3547" s="656" t="s">
        <v>13193</v>
      </c>
    </row>
    <row r="3548" spans="1:10" ht="24" customHeight="1" x14ac:dyDescent="0.2">
      <c r="A3548" s="654" t="s">
        <v>13194</v>
      </c>
      <c r="B3548" s="655" t="s">
        <v>14224</v>
      </c>
      <c r="C3548" s="654" t="s">
        <v>7</v>
      </c>
      <c r="D3548" s="654" t="s">
        <v>3073</v>
      </c>
      <c r="E3548" s="824" t="s">
        <v>13196</v>
      </c>
      <c r="F3548" s="824"/>
      <c r="G3548" s="653" t="s">
        <v>23</v>
      </c>
      <c r="H3548" s="652">
        <v>1</v>
      </c>
      <c r="I3548" s="651">
        <v>0.06</v>
      </c>
      <c r="J3548" s="651">
        <v>0.06</v>
      </c>
    </row>
    <row r="3549" spans="1:10" ht="24" customHeight="1" x14ac:dyDescent="0.2">
      <c r="A3549" s="644" t="s">
        <v>13199</v>
      </c>
      <c r="B3549" s="645" t="s">
        <v>14225</v>
      </c>
      <c r="C3549" s="644" t="s">
        <v>7</v>
      </c>
      <c r="D3549" s="644" t="s">
        <v>7916</v>
      </c>
      <c r="E3549" s="821" t="s">
        <v>13203</v>
      </c>
      <c r="F3549" s="821"/>
      <c r="G3549" s="643" t="s">
        <v>23</v>
      </c>
      <c r="H3549" s="642">
        <v>5.8999999999999999E-3</v>
      </c>
      <c r="I3549" s="641">
        <v>10.26</v>
      </c>
      <c r="J3549" s="641">
        <v>0.06</v>
      </c>
    </row>
    <row r="3550" spans="1:10" ht="25.5" x14ac:dyDescent="0.2">
      <c r="A3550" s="640"/>
      <c r="B3550" s="640"/>
      <c r="C3550" s="640"/>
      <c r="D3550" s="640"/>
      <c r="E3550" s="640" t="s">
        <v>13209</v>
      </c>
      <c r="F3550" s="639">
        <v>3.2598099999999998E-2</v>
      </c>
      <c r="G3550" s="640" t="s">
        <v>13210</v>
      </c>
      <c r="H3550" s="639">
        <v>0.03</v>
      </c>
      <c r="I3550" s="640" t="s">
        <v>13211</v>
      </c>
      <c r="J3550" s="639">
        <v>0.06</v>
      </c>
    </row>
    <row r="3551" spans="1:10" ht="15" thickBot="1" x14ac:dyDescent="0.25">
      <c r="A3551" s="640"/>
      <c r="B3551" s="640"/>
      <c r="C3551" s="640"/>
      <c r="D3551" s="640"/>
      <c r="E3551" s="640" t="s">
        <v>13212</v>
      </c>
      <c r="F3551" s="639">
        <v>0.01</v>
      </c>
      <c r="G3551" s="640"/>
      <c r="H3551" s="822" t="s">
        <v>13213</v>
      </c>
      <c r="I3551" s="822"/>
      <c r="J3551" s="639">
        <v>7.0000000000000007E-2</v>
      </c>
    </row>
    <row r="3552" spans="1:10" ht="0.95" customHeight="1" thickTop="1" x14ac:dyDescent="0.2">
      <c r="A3552" s="638"/>
      <c r="B3552" s="638"/>
      <c r="C3552" s="638"/>
      <c r="D3552" s="638"/>
      <c r="E3552" s="638"/>
      <c r="F3552" s="638"/>
      <c r="G3552" s="638"/>
      <c r="H3552" s="638"/>
      <c r="I3552" s="638"/>
      <c r="J3552" s="638"/>
    </row>
    <row r="3553" spans="1:10" ht="18" customHeight="1" x14ac:dyDescent="0.2">
      <c r="A3553" s="658"/>
      <c r="B3553" s="656" t="s">
        <v>13186</v>
      </c>
      <c r="C3553" s="658" t="s">
        <v>13187</v>
      </c>
      <c r="D3553" s="658" t="s">
        <v>13188</v>
      </c>
      <c r="E3553" s="823" t="s">
        <v>13189</v>
      </c>
      <c r="F3553" s="823"/>
      <c r="G3553" s="657" t="s">
        <v>13190</v>
      </c>
      <c r="H3553" s="656" t="s">
        <v>13191</v>
      </c>
      <c r="I3553" s="656" t="s">
        <v>13192</v>
      </c>
      <c r="J3553" s="656" t="s">
        <v>13193</v>
      </c>
    </row>
    <row r="3554" spans="1:10" ht="24" customHeight="1" x14ac:dyDescent="0.2">
      <c r="A3554" s="654" t="s">
        <v>13194</v>
      </c>
      <c r="B3554" s="655" t="s">
        <v>14226</v>
      </c>
      <c r="C3554" s="654" t="s">
        <v>7</v>
      </c>
      <c r="D3554" s="654" t="s">
        <v>3077</v>
      </c>
      <c r="E3554" s="824" t="s">
        <v>13196</v>
      </c>
      <c r="F3554" s="824"/>
      <c r="G3554" s="653" t="s">
        <v>23</v>
      </c>
      <c r="H3554" s="652">
        <v>1</v>
      </c>
      <c r="I3554" s="651">
        <v>0.09</v>
      </c>
      <c r="J3554" s="651">
        <v>0.09</v>
      </c>
    </row>
    <row r="3555" spans="1:10" ht="24" customHeight="1" x14ac:dyDescent="0.2">
      <c r="A3555" s="644" t="s">
        <v>13199</v>
      </c>
      <c r="B3555" s="645" t="s">
        <v>14227</v>
      </c>
      <c r="C3555" s="644" t="s">
        <v>7</v>
      </c>
      <c r="D3555" s="644" t="s">
        <v>7906</v>
      </c>
      <c r="E3555" s="821" t="s">
        <v>13203</v>
      </c>
      <c r="F3555" s="821"/>
      <c r="G3555" s="643" t="s">
        <v>23</v>
      </c>
      <c r="H3555" s="642">
        <v>8.2000000000000007E-3</v>
      </c>
      <c r="I3555" s="641">
        <v>11.05</v>
      </c>
      <c r="J3555" s="641">
        <v>0.09</v>
      </c>
    </row>
    <row r="3556" spans="1:10" ht="25.5" x14ac:dyDescent="0.2">
      <c r="A3556" s="640"/>
      <c r="B3556" s="640"/>
      <c r="C3556" s="640"/>
      <c r="D3556" s="640"/>
      <c r="E3556" s="640" t="s">
        <v>13209</v>
      </c>
      <c r="F3556" s="639">
        <v>4.8897099999999999E-2</v>
      </c>
      <c r="G3556" s="640" t="s">
        <v>13210</v>
      </c>
      <c r="H3556" s="639">
        <v>0.04</v>
      </c>
      <c r="I3556" s="640" t="s">
        <v>13211</v>
      </c>
      <c r="J3556" s="639">
        <v>0.09</v>
      </c>
    </row>
    <row r="3557" spans="1:10" ht="15" thickBot="1" x14ac:dyDescent="0.25">
      <c r="A3557" s="640"/>
      <c r="B3557" s="640"/>
      <c r="C3557" s="640"/>
      <c r="D3557" s="640"/>
      <c r="E3557" s="640" t="s">
        <v>13212</v>
      </c>
      <c r="F3557" s="639">
        <v>0.02</v>
      </c>
      <c r="G3557" s="640"/>
      <c r="H3557" s="822" t="s">
        <v>13213</v>
      </c>
      <c r="I3557" s="822"/>
      <c r="J3557" s="639">
        <v>0.11</v>
      </c>
    </row>
    <row r="3558" spans="1:10" ht="0.95" customHeight="1" thickTop="1" x14ac:dyDescent="0.2">
      <c r="A3558" s="638"/>
      <c r="B3558" s="638"/>
      <c r="C3558" s="638"/>
      <c r="D3558" s="638"/>
      <c r="E3558" s="638"/>
      <c r="F3558" s="638"/>
      <c r="G3558" s="638"/>
      <c r="H3558" s="638"/>
      <c r="I3558" s="638"/>
      <c r="J3558" s="638"/>
    </row>
    <row r="3559" spans="1:10" ht="18" customHeight="1" x14ac:dyDescent="0.2">
      <c r="A3559" s="658"/>
      <c r="B3559" s="656" t="s">
        <v>13186</v>
      </c>
      <c r="C3559" s="658" t="s">
        <v>13187</v>
      </c>
      <c r="D3559" s="658" t="s">
        <v>13188</v>
      </c>
      <c r="E3559" s="823" t="s">
        <v>13189</v>
      </c>
      <c r="F3559" s="823"/>
      <c r="G3559" s="657" t="s">
        <v>13190</v>
      </c>
      <c r="H3559" s="656" t="s">
        <v>13191</v>
      </c>
      <c r="I3559" s="656" t="s">
        <v>13192</v>
      </c>
      <c r="J3559" s="656" t="s">
        <v>13193</v>
      </c>
    </row>
    <row r="3560" spans="1:10" ht="24" customHeight="1" x14ac:dyDescent="0.2">
      <c r="A3560" s="654" t="s">
        <v>13194</v>
      </c>
      <c r="B3560" s="655" t="s">
        <v>13969</v>
      </c>
      <c r="C3560" s="654" t="s">
        <v>7</v>
      </c>
      <c r="D3560" s="654" t="s">
        <v>654</v>
      </c>
      <c r="E3560" s="824" t="s">
        <v>13196</v>
      </c>
      <c r="F3560" s="824"/>
      <c r="G3560" s="653" t="s">
        <v>23</v>
      </c>
      <c r="H3560" s="652">
        <v>1</v>
      </c>
      <c r="I3560" s="651">
        <v>0.19</v>
      </c>
      <c r="J3560" s="651">
        <v>0.19</v>
      </c>
    </row>
    <row r="3561" spans="1:10" ht="24" customHeight="1" x14ac:dyDescent="0.2">
      <c r="A3561" s="644" t="s">
        <v>13199</v>
      </c>
      <c r="B3561" s="645" t="s">
        <v>13972</v>
      </c>
      <c r="C3561" s="644" t="s">
        <v>7</v>
      </c>
      <c r="D3561" s="644" t="s">
        <v>8051</v>
      </c>
      <c r="E3561" s="821" t="s">
        <v>13203</v>
      </c>
      <c r="F3561" s="821"/>
      <c r="G3561" s="643" t="s">
        <v>23</v>
      </c>
      <c r="H3561" s="642">
        <v>1.5100000000000001E-2</v>
      </c>
      <c r="I3561" s="641">
        <v>12.78</v>
      </c>
      <c r="J3561" s="641">
        <v>0.19</v>
      </c>
    </row>
    <row r="3562" spans="1:10" ht="25.5" x14ac:dyDescent="0.2">
      <c r="A3562" s="640"/>
      <c r="B3562" s="640"/>
      <c r="C3562" s="640"/>
      <c r="D3562" s="640"/>
      <c r="E3562" s="640" t="s">
        <v>13209</v>
      </c>
      <c r="F3562" s="639">
        <v>0.10322720000000001</v>
      </c>
      <c r="G3562" s="640" t="s">
        <v>13210</v>
      </c>
      <c r="H3562" s="639">
        <v>0.09</v>
      </c>
      <c r="I3562" s="640" t="s">
        <v>13211</v>
      </c>
      <c r="J3562" s="639">
        <v>0.19</v>
      </c>
    </row>
    <row r="3563" spans="1:10" ht="15" thickBot="1" x14ac:dyDescent="0.25">
      <c r="A3563" s="640"/>
      <c r="B3563" s="640"/>
      <c r="C3563" s="640"/>
      <c r="D3563" s="640"/>
      <c r="E3563" s="640" t="s">
        <v>13212</v>
      </c>
      <c r="F3563" s="639">
        <v>0.05</v>
      </c>
      <c r="G3563" s="640"/>
      <c r="H3563" s="822" t="s">
        <v>13213</v>
      </c>
      <c r="I3563" s="822"/>
      <c r="J3563" s="639">
        <v>0.24</v>
      </c>
    </row>
    <row r="3564" spans="1:10" ht="0.95" customHeight="1" thickTop="1" x14ac:dyDescent="0.2">
      <c r="A3564" s="638"/>
      <c r="B3564" s="638"/>
      <c r="C3564" s="638"/>
      <c r="D3564" s="638"/>
      <c r="E3564" s="638"/>
      <c r="F3564" s="638"/>
      <c r="G3564" s="638"/>
      <c r="H3564" s="638"/>
      <c r="I3564" s="638"/>
      <c r="J3564" s="638"/>
    </row>
    <row r="3565" spans="1:10" ht="18" customHeight="1" x14ac:dyDescent="0.2">
      <c r="A3565" s="658"/>
      <c r="B3565" s="656" t="s">
        <v>13186</v>
      </c>
      <c r="C3565" s="658" t="s">
        <v>13187</v>
      </c>
      <c r="D3565" s="658" t="s">
        <v>13188</v>
      </c>
      <c r="E3565" s="823" t="s">
        <v>13189</v>
      </c>
      <c r="F3565" s="823"/>
      <c r="G3565" s="657" t="s">
        <v>13190</v>
      </c>
      <c r="H3565" s="656" t="s">
        <v>13191</v>
      </c>
      <c r="I3565" s="656" t="s">
        <v>13192</v>
      </c>
      <c r="J3565" s="656" t="s">
        <v>13193</v>
      </c>
    </row>
    <row r="3566" spans="1:10" ht="24" customHeight="1" x14ac:dyDescent="0.2">
      <c r="A3566" s="654" t="s">
        <v>13194</v>
      </c>
      <c r="B3566" s="655" t="s">
        <v>13963</v>
      </c>
      <c r="C3566" s="654" t="s">
        <v>7</v>
      </c>
      <c r="D3566" s="654" t="s">
        <v>655</v>
      </c>
      <c r="E3566" s="824" t="s">
        <v>13196</v>
      </c>
      <c r="F3566" s="824"/>
      <c r="G3566" s="653" t="s">
        <v>23</v>
      </c>
      <c r="H3566" s="652">
        <v>1</v>
      </c>
      <c r="I3566" s="651">
        <v>0.13</v>
      </c>
      <c r="J3566" s="651">
        <v>0.13</v>
      </c>
    </row>
    <row r="3567" spans="1:10" ht="24" customHeight="1" x14ac:dyDescent="0.2">
      <c r="A3567" s="644" t="s">
        <v>13199</v>
      </c>
      <c r="B3567" s="645" t="s">
        <v>13966</v>
      </c>
      <c r="C3567" s="644" t="s">
        <v>7</v>
      </c>
      <c r="D3567" s="644" t="s">
        <v>8110</v>
      </c>
      <c r="E3567" s="821" t="s">
        <v>13203</v>
      </c>
      <c r="F3567" s="821"/>
      <c r="G3567" s="643" t="s">
        <v>23</v>
      </c>
      <c r="H3567" s="642">
        <v>1.0500000000000001E-2</v>
      </c>
      <c r="I3567" s="641">
        <v>12.78</v>
      </c>
      <c r="J3567" s="641">
        <v>0.13</v>
      </c>
    </row>
    <row r="3568" spans="1:10" ht="25.5" x14ac:dyDescent="0.2">
      <c r="A3568" s="640"/>
      <c r="B3568" s="640"/>
      <c r="C3568" s="640"/>
      <c r="D3568" s="640"/>
      <c r="E3568" s="640" t="s">
        <v>13209</v>
      </c>
      <c r="F3568" s="639">
        <v>7.06291E-2</v>
      </c>
      <c r="G3568" s="640" t="s">
        <v>13210</v>
      </c>
      <c r="H3568" s="639">
        <v>0.06</v>
      </c>
      <c r="I3568" s="640" t="s">
        <v>13211</v>
      </c>
      <c r="J3568" s="639">
        <v>0.13</v>
      </c>
    </row>
    <row r="3569" spans="1:10" ht="15" thickBot="1" x14ac:dyDescent="0.25">
      <c r="A3569" s="640"/>
      <c r="B3569" s="640"/>
      <c r="C3569" s="640"/>
      <c r="D3569" s="640"/>
      <c r="E3569" s="640" t="s">
        <v>13212</v>
      </c>
      <c r="F3569" s="639">
        <v>0.03</v>
      </c>
      <c r="G3569" s="640"/>
      <c r="H3569" s="822" t="s">
        <v>13213</v>
      </c>
      <c r="I3569" s="822"/>
      <c r="J3569" s="639">
        <v>0.16</v>
      </c>
    </row>
    <row r="3570" spans="1:10" ht="0.95" customHeight="1" thickTop="1" x14ac:dyDescent="0.2">
      <c r="A3570" s="638"/>
      <c r="B3570" s="638"/>
      <c r="C3570" s="638"/>
      <c r="D3570" s="638"/>
      <c r="E3570" s="638"/>
      <c r="F3570" s="638"/>
      <c r="G3570" s="638"/>
      <c r="H3570" s="638"/>
      <c r="I3570" s="638"/>
      <c r="J3570" s="638"/>
    </row>
    <row r="3571" spans="1:10" ht="18" customHeight="1" x14ac:dyDescent="0.2">
      <c r="A3571" s="658"/>
      <c r="B3571" s="656" t="s">
        <v>13186</v>
      </c>
      <c r="C3571" s="658" t="s">
        <v>13187</v>
      </c>
      <c r="D3571" s="658" t="s">
        <v>13188</v>
      </c>
      <c r="E3571" s="823" t="s">
        <v>13189</v>
      </c>
      <c r="F3571" s="823"/>
      <c r="G3571" s="657" t="s">
        <v>13190</v>
      </c>
      <c r="H3571" s="656" t="s">
        <v>13191</v>
      </c>
      <c r="I3571" s="656" t="s">
        <v>13192</v>
      </c>
      <c r="J3571" s="656" t="s">
        <v>13193</v>
      </c>
    </row>
    <row r="3572" spans="1:10" ht="24" customHeight="1" x14ac:dyDescent="0.2">
      <c r="A3572" s="654" t="s">
        <v>13194</v>
      </c>
      <c r="B3572" s="655" t="s">
        <v>14111</v>
      </c>
      <c r="C3572" s="654" t="s">
        <v>7</v>
      </c>
      <c r="D3572" s="654" t="s">
        <v>3080</v>
      </c>
      <c r="E3572" s="824" t="s">
        <v>13196</v>
      </c>
      <c r="F3572" s="824"/>
      <c r="G3572" s="653" t="s">
        <v>23</v>
      </c>
      <c r="H3572" s="652">
        <v>1</v>
      </c>
      <c r="I3572" s="651">
        <v>0.15</v>
      </c>
      <c r="J3572" s="651">
        <v>0.15</v>
      </c>
    </row>
    <row r="3573" spans="1:10" ht="24" customHeight="1" x14ac:dyDescent="0.2">
      <c r="A3573" s="644" t="s">
        <v>13199</v>
      </c>
      <c r="B3573" s="645" t="s">
        <v>14112</v>
      </c>
      <c r="C3573" s="644" t="s">
        <v>7</v>
      </c>
      <c r="D3573" s="644" t="s">
        <v>8112</v>
      </c>
      <c r="E3573" s="821" t="s">
        <v>13203</v>
      </c>
      <c r="F3573" s="821"/>
      <c r="G3573" s="643" t="s">
        <v>23</v>
      </c>
      <c r="H3573" s="642">
        <v>1.0500000000000001E-2</v>
      </c>
      <c r="I3573" s="641">
        <v>14.73</v>
      </c>
      <c r="J3573" s="641">
        <v>0.15</v>
      </c>
    </row>
    <row r="3574" spans="1:10" ht="25.5" x14ac:dyDescent="0.2">
      <c r="A3574" s="640"/>
      <c r="B3574" s="640"/>
      <c r="C3574" s="640"/>
      <c r="D3574" s="640"/>
      <c r="E3574" s="640" t="s">
        <v>13209</v>
      </c>
      <c r="F3574" s="639">
        <v>8.1495200000000004E-2</v>
      </c>
      <c r="G3574" s="640" t="s">
        <v>13210</v>
      </c>
      <c r="H3574" s="639">
        <v>7.0000000000000007E-2</v>
      </c>
      <c r="I3574" s="640" t="s">
        <v>13211</v>
      </c>
      <c r="J3574" s="639">
        <v>0.15</v>
      </c>
    </row>
    <row r="3575" spans="1:10" ht="15" thickBot="1" x14ac:dyDescent="0.25">
      <c r="A3575" s="640"/>
      <c r="B3575" s="640"/>
      <c r="C3575" s="640"/>
      <c r="D3575" s="640"/>
      <c r="E3575" s="640" t="s">
        <v>13212</v>
      </c>
      <c r="F3575" s="639">
        <v>0.04</v>
      </c>
      <c r="G3575" s="640"/>
      <c r="H3575" s="822" t="s">
        <v>13213</v>
      </c>
      <c r="I3575" s="822"/>
      <c r="J3575" s="639">
        <v>0.19</v>
      </c>
    </row>
    <row r="3576" spans="1:10" ht="0.95" customHeight="1" thickTop="1" x14ac:dyDescent="0.2">
      <c r="A3576" s="638"/>
      <c r="B3576" s="638"/>
      <c r="C3576" s="638"/>
      <c r="D3576" s="638"/>
      <c r="E3576" s="638"/>
      <c r="F3576" s="638"/>
      <c r="G3576" s="638"/>
      <c r="H3576" s="638"/>
      <c r="I3576" s="638"/>
      <c r="J3576" s="638"/>
    </row>
    <row r="3577" spans="1:10" ht="18" customHeight="1" x14ac:dyDescent="0.2">
      <c r="A3577" s="658"/>
      <c r="B3577" s="656" t="s">
        <v>13186</v>
      </c>
      <c r="C3577" s="658" t="s">
        <v>13187</v>
      </c>
      <c r="D3577" s="658" t="s">
        <v>13188</v>
      </c>
      <c r="E3577" s="823" t="s">
        <v>13189</v>
      </c>
      <c r="F3577" s="823"/>
      <c r="G3577" s="657" t="s">
        <v>13190</v>
      </c>
      <c r="H3577" s="656" t="s">
        <v>13191</v>
      </c>
      <c r="I3577" s="656" t="s">
        <v>13192</v>
      </c>
      <c r="J3577" s="656" t="s">
        <v>13193</v>
      </c>
    </row>
    <row r="3578" spans="1:10" ht="24" customHeight="1" x14ac:dyDescent="0.2">
      <c r="A3578" s="654" t="s">
        <v>13194</v>
      </c>
      <c r="B3578" s="655" t="s">
        <v>14120</v>
      </c>
      <c r="C3578" s="654" t="s">
        <v>7</v>
      </c>
      <c r="D3578" s="654" t="s">
        <v>3083</v>
      </c>
      <c r="E3578" s="824" t="s">
        <v>13196</v>
      </c>
      <c r="F3578" s="824"/>
      <c r="G3578" s="653" t="s">
        <v>23</v>
      </c>
      <c r="H3578" s="652">
        <v>1</v>
      </c>
      <c r="I3578" s="651">
        <v>0.1</v>
      </c>
      <c r="J3578" s="651">
        <v>0.1</v>
      </c>
    </row>
    <row r="3579" spans="1:10" ht="24" customHeight="1" x14ac:dyDescent="0.2">
      <c r="A3579" s="644" t="s">
        <v>13199</v>
      </c>
      <c r="B3579" s="645" t="s">
        <v>14121</v>
      </c>
      <c r="C3579" s="644" t="s">
        <v>7</v>
      </c>
      <c r="D3579" s="644" t="s">
        <v>8510</v>
      </c>
      <c r="E3579" s="821" t="s">
        <v>13203</v>
      </c>
      <c r="F3579" s="821"/>
      <c r="G3579" s="643" t="s">
        <v>23</v>
      </c>
      <c r="H3579" s="642">
        <v>8.2000000000000007E-3</v>
      </c>
      <c r="I3579" s="641">
        <v>12.78</v>
      </c>
      <c r="J3579" s="641">
        <v>0.1</v>
      </c>
    </row>
    <row r="3580" spans="1:10" ht="25.5" x14ac:dyDescent="0.2">
      <c r="A3580" s="640"/>
      <c r="B3580" s="640"/>
      <c r="C3580" s="640"/>
      <c r="D3580" s="640"/>
      <c r="E3580" s="640" t="s">
        <v>13209</v>
      </c>
      <c r="F3580" s="639">
        <v>5.4330099999999999E-2</v>
      </c>
      <c r="G3580" s="640" t="s">
        <v>13210</v>
      </c>
      <c r="H3580" s="639">
        <v>0.05</v>
      </c>
      <c r="I3580" s="640" t="s">
        <v>13211</v>
      </c>
      <c r="J3580" s="639">
        <v>0.1</v>
      </c>
    </row>
    <row r="3581" spans="1:10" ht="15" thickBot="1" x14ac:dyDescent="0.25">
      <c r="A3581" s="640"/>
      <c r="B3581" s="640"/>
      <c r="C3581" s="640"/>
      <c r="D3581" s="640"/>
      <c r="E3581" s="640" t="s">
        <v>13212</v>
      </c>
      <c r="F3581" s="639">
        <v>0.02</v>
      </c>
      <c r="G3581" s="640"/>
      <c r="H3581" s="822" t="s">
        <v>13213</v>
      </c>
      <c r="I3581" s="822"/>
      <c r="J3581" s="639">
        <v>0.12</v>
      </c>
    </row>
    <row r="3582" spans="1:10" ht="0.95" customHeight="1" thickTop="1" x14ac:dyDescent="0.2">
      <c r="A3582" s="638"/>
      <c r="B3582" s="638"/>
      <c r="C3582" s="638"/>
      <c r="D3582" s="638"/>
      <c r="E3582" s="638"/>
      <c r="F3582" s="638"/>
      <c r="G3582" s="638"/>
      <c r="H3582" s="638"/>
      <c r="I3582" s="638"/>
      <c r="J3582" s="638"/>
    </row>
    <row r="3583" spans="1:10" ht="18" customHeight="1" x14ac:dyDescent="0.2">
      <c r="A3583" s="658"/>
      <c r="B3583" s="656" t="s">
        <v>13186</v>
      </c>
      <c r="C3583" s="658" t="s">
        <v>13187</v>
      </c>
      <c r="D3583" s="658" t="s">
        <v>13188</v>
      </c>
      <c r="E3583" s="823" t="s">
        <v>13189</v>
      </c>
      <c r="F3583" s="823"/>
      <c r="G3583" s="657" t="s">
        <v>13190</v>
      </c>
      <c r="H3583" s="656" t="s">
        <v>13191</v>
      </c>
      <c r="I3583" s="656" t="s">
        <v>13192</v>
      </c>
      <c r="J3583" s="656" t="s">
        <v>13193</v>
      </c>
    </row>
    <row r="3584" spans="1:10" ht="24" customHeight="1" x14ac:dyDescent="0.2">
      <c r="A3584" s="654" t="s">
        <v>13194</v>
      </c>
      <c r="B3584" s="655" t="s">
        <v>13967</v>
      </c>
      <c r="C3584" s="654" t="s">
        <v>7</v>
      </c>
      <c r="D3584" s="654" t="s">
        <v>657</v>
      </c>
      <c r="E3584" s="824" t="s">
        <v>13196</v>
      </c>
      <c r="F3584" s="824"/>
      <c r="G3584" s="653" t="s">
        <v>23</v>
      </c>
      <c r="H3584" s="652">
        <v>1</v>
      </c>
      <c r="I3584" s="651">
        <v>0.14000000000000001</v>
      </c>
      <c r="J3584" s="651">
        <v>0.14000000000000001</v>
      </c>
    </row>
    <row r="3585" spans="1:10" ht="24" customHeight="1" x14ac:dyDescent="0.2">
      <c r="A3585" s="644" t="s">
        <v>13199</v>
      </c>
      <c r="B3585" s="645" t="s">
        <v>13968</v>
      </c>
      <c r="C3585" s="644" t="s">
        <v>7</v>
      </c>
      <c r="D3585" s="644" t="s">
        <v>8512</v>
      </c>
      <c r="E3585" s="821" t="s">
        <v>13203</v>
      </c>
      <c r="F3585" s="821"/>
      <c r="G3585" s="643" t="s">
        <v>23</v>
      </c>
      <c r="H3585" s="642">
        <v>1.5100000000000001E-2</v>
      </c>
      <c r="I3585" s="641">
        <v>9.5</v>
      </c>
      <c r="J3585" s="641">
        <v>0.14000000000000001</v>
      </c>
    </row>
    <row r="3586" spans="1:10" ht="25.5" x14ac:dyDescent="0.2">
      <c r="A3586" s="640"/>
      <c r="B3586" s="640"/>
      <c r="C3586" s="640"/>
      <c r="D3586" s="640"/>
      <c r="E3586" s="640" t="s">
        <v>13209</v>
      </c>
      <c r="F3586" s="639">
        <v>7.6062199999999996E-2</v>
      </c>
      <c r="G3586" s="640" t="s">
        <v>13210</v>
      </c>
      <c r="H3586" s="639">
        <v>0.06</v>
      </c>
      <c r="I3586" s="640" t="s">
        <v>13211</v>
      </c>
      <c r="J3586" s="639">
        <v>0.14000000000000001</v>
      </c>
    </row>
    <row r="3587" spans="1:10" ht="15" thickBot="1" x14ac:dyDescent="0.25">
      <c r="A3587" s="640"/>
      <c r="B3587" s="640"/>
      <c r="C3587" s="640"/>
      <c r="D3587" s="640"/>
      <c r="E3587" s="640" t="s">
        <v>13212</v>
      </c>
      <c r="F3587" s="639">
        <v>0.03</v>
      </c>
      <c r="G3587" s="640"/>
      <c r="H3587" s="822" t="s">
        <v>13213</v>
      </c>
      <c r="I3587" s="822"/>
      <c r="J3587" s="639">
        <v>0.17</v>
      </c>
    </row>
    <row r="3588" spans="1:10" ht="0.95" customHeight="1" thickTop="1" x14ac:dyDescent="0.2">
      <c r="A3588" s="638"/>
      <c r="B3588" s="638"/>
      <c r="C3588" s="638"/>
      <c r="D3588" s="638"/>
      <c r="E3588" s="638"/>
      <c r="F3588" s="638"/>
      <c r="G3588" s="638"/>
      <c r="H3588" s="638"/>
      <c r="I3588" s="638"/>
      <c r="J3588" s="638"/>
    </row>
    <row r="3589" spans="1:10" ht="18" customHeight="1" x14ac:dyDescent="0.2">
      <c r="A3589" s="658"/>
      <c r="B3589" s="656" t="s">
        <v>13186</v>
      </c>
      <c r="C3589" s="658" t="s">
        <v>13187</v>
      </c>
      <c r="D3589" s="658" t="s">
        <v>13188</v>
      </c>
      <c r="E3589" s="823" t="s">
        <v>13189</v>
      </c>
      <c r="F3589" s="823"/>
      <c r="G3589" s="657" t="s">
        <v>13190</v>
      </c>
      <c r="H3589" s="656" t="s">
        <v>13191</v>
      </c>
      <c r="I3589" s="656" t="s">
        <v>13192</v>
      </c>
      <c r="J3589" s="656" t="s">
        <v>13193</v>
      </c>
    </row>
    <row r="3590" spans="1:10" ht="24" customHeight="1" x14ac:dyDescent="0.2">
      <c r="A3590" s="654" t="s">
        <v>13194</v>
      </c>
      <c r="B3590" s="655" t="s">
        <v>14114</v>
      </c>
      <c r="C3590" s="654" t="s">
        <v>7</v>
      </c>
      <c r="D3590" s="654" t="s">
        <v>658</v>
      </c>
      <c r="E3590" s="824" t="s">
        <v>13196</v>
      </c>
      <c r="F3590" s="824"/>
      <c r="G3590" s="653" t="s">
        <v>23</v>
      </c>
      <c r="H3590" s="652">
        <v>1</v>
      </c>
      <c r="I3590" s="651">
        <v>0.1</v>
      </c>
      <c r="J3590" s="651">
        <v>0.1</v>
      </c>
    </row>
    <row r="3591" spans="1:10" ht="24" customHeight="1" x14ac:dyDescent="0.2">
      <c r="A3591" s="644" t="s">
        <v>13199</v>
      </c>
      <c r="B3591" s="645" t="s">
        <v>14117</v>
      </c>
      <c r="C3591" s="644" t="s">
        <v>7</v>
      </c>
      <c r="D3591" s="644" t="s">
        <v>8536</v>
      </c>
      <c r="E3591" s="821" t="s">
        <v>13203</v>
      </c>
      <c r="F3591" s="821"/>
      <c r="G3591" s="643" t="s">
        <v>23</v>
      </c>
      <c r="H3591" s="642">
        <v>8.2000000000000007E-3</v>
      </c>
      <c r="I3591" s="641">
        <v>12.35</v>
      </c>
      <c r="J3591" s="641">
        <v>0.1</v>
      </c>
    </row>
    <row r="3592" spans="1:10" ht="25.5" x14ac:dyDescent="0.2">
      <c r="A3592" s="640"/>
      <c r="B3592" s="640"/>
      <c r="C3592" s="640"/>
      <c r="D3592" s="640"/>
      <c r="E3592" s="640" t="s">
        <v>13209</v>
      </c>
      <c r="F3592" s="639">
        <v>5.4330099999999999E-2</v>
      </c>
      <c r="G3592" s="640" t="s">
        <v>13210</v>
      </c>
      <c r="H3592" s="639">
        <v>0.05</v>
      </c>
      <c r="I3592" s="640" t="s">
        <v>13211</v>
      </c>
      <c r="J3592" s="639">
        <v>0.1</v>
      </c>
    </row>
    <row r="3593" spans="1:10" ht="15" thickBot="1" x14ac:dyDescent="0.25">
      <c r="A3593" s="640"/>
      <c r="B3593" s="640"/>
      <c r="C3593" s="640"/>
      <c r="D3593" s="640"/>
      <c r="E3593" s="640" t="s">
        <v>13212</v>
      </c>
      <c r="F3593" s="639">
        <v>0.02</v>
      </c>
      <c r="G3593" s="640"/>
      <c r="H3593" s="822" t="s">
        <v>13213</v>
      </c>
      <c r="I3593" s="822"/>
      <c r="J3593" s="639">
        <v>0.12</v>
      </c>
    </row>
    <row r="3594" spans="1:10" ht="0.95" customHeight="1" thickTop="1" x14ac:dyDescent="0.2">
      <c r="A3594" s="638"/>
      <c r="B3594" s="638"/>
      <c r="C3594" s="638"/>
      <c r="D3594" s="638"/>
      <c r="E3594" s="638"/>
      <c r="F3594" s="638"/>
      <c r="G3594" s="638"/>
      <c r="H3594" s="638"/>
      <c r="I3594" s="638"/>
      <c r="J3594" s="638"/>
    </row>
    <row r="3595" spans="1:10" ht="18" customHeight="1" x14ac:dyDescent="0.2">
      <c r="A3595" s="658"/>
      <c r="B3595" s="656" t="s">
        <v>13186</v>
      </c>
      <c r="C3595" s="658" t="s">
        <v>13187</v>
      </c>
      <c r="D3595" s="658" t="s">
        <v>13188</v>
      </c>
      <c r="E3595" s="823" t="s">
        <v>13189</v>
      </c>
      <c r="F3595" s="823"/>
      <c r="G3595" s="657" t="s">
        <v>13190</v>
      </c>
      <c r="H3595" s="656" t="s">
        <v>13191</v>
      </c>
      <c r="I3595" s="656" t="s">
        <v>13192</v>
      </c>
      <c r="J3595" s="656" t="s">
        <v>13193</v>
      </c>
    </row>
    <row r="3596" spans="1:10" ht="24" customHeight="1" x14ac:dyDescent="0.2">
      <c r="A3596" s="654" t="s">
        <v>13194</v>
      </c>
      <c r="B3596" s="655" t="s">
        <v>14228</v>
      </c>
      <c r="C3596" s="654" t="s">
        <v>7</v>
      </c>
      <c r="D3596" s="654" t="s">
        <v>3088</v>
      </c>
      <c r="E3596" s="824" t="s">
        <v>13196</v>
      </c>
      <c r="F3596" s="824"/>
      <c r="G3596" s="653" t="s">
        <v>23</v>
      </c>
      <c r="H3596" s="652">
        <v>1</v>
      </c>
      <c r="I3596" s="651">
        <v>0.11</v>
      </c>
      <c r="J3596" s="651">
        <v>0.11</v>
      </c>
    </row>
    <row r="3597" spans="1:10" ht="24" customHeight="1" x14ac:dyDescent="0.2">
      <c r="A3597" s="644" t="s">
        <v>13199</v>
      </c>
      <c r="B3597" s="645" t="s">
        <v>14229</v>
      </c>
      <c r="C3597" s="644" t="s">
        <v>7</v>
      </c>
      <c r="D3597" s="644" t="s">
        <v>8904</v>
      </c>
      <c r="E3597" s="821" t="s">
        <v>13203</v>
      </c>
      <c r="F3597" s="821"/>
      <c r="G3597" s="643" t="s">
        <v>23</v>
      </c>
      <c r="H3597" s="642">
        <v>8.2000000000000007E-3</v>
      </c>
      <c r="I3597" s="641">
        <v>13.94</v>
      </c>
      <c r="J3597" s="641">
        <v>0.11</v>
      </c>
    </row>
    <row r="3598" spans="1:10" ht="25.5" x14ac:dyDescent="0.2">
      <c r="A3598" s="640"/>
      <c r="B3598" s="640"/>
      <c r="C3598" s="640"/>
      <c r="D3598" s="640"/>
      <c r="E3598" s="640" t="s">
        <v>13209</v>
      </c>
      <c r="F3598" s="639">
        <v>5.97631E-2</v>
      </c>
      <c r="G3598" s="640" t="s">
        <v>13210</v>
      </c>
      <c r="H3598" s="639">
        <v>0.05</v>
      </c>
      <c r="I3598" s="640" t="s">
        <v>13211</v>
      </c>
      <c r="J3598" s="639">
        <v>0.11</v>
      </c>
    </row>
    <row r="3599" spans="1:10" ht="15" thickBot="1" x14ac:dyDescent="0.25">
      <c r="A3599" s="640"/>
      <c r="B3599" s="640"/>
      <c r="C3599" s="640"/>
      <c r="D3599" s="640"/>
      <c r="E3599" s="640" t="s">
        <v>13212</v>
      </c>
      <c r="F3599" s="639">
        <v>0.03</v>
      </c>
      <c r="G3599" s="640"/>
      <c r="H3599" s="822" t="s">
        <v>13213</v>
      </c>
      <c r="I3599" s="822"/>
      <c r="J3599" s="639">
        <v>0.14000000000000001</v>
      </c>
    </row>
    <row r="3600" spans="1:10" ht="0.95" customHeight="1" thickTop="1" x14ac:dyDescent="0.2">
      <c r="A3600" s="638"/>
      <c r="B3600" s="638"/>
      <c r="C3600" s="638"/>
      <c r="D3600" s="638"/>
      <c r="E3600" s="638"/>
      <c r="F3600" s="638"/>
      <c r="G3600" s="638"/>
      <c r="H3600" s="638"/>
      <c r="I3600" s="638"/>
      <c r="J3600" s="638"/>
    </row>
    <row r="3601" spans="1:10" ht="18" customHeight="1" x14ac:dyDescent="0.2">
      <c r="A3601" s="658"/>
      <c r="B3601" s="656" t="s">
        <v>13186</v>
      </c>
      <c r="C3601" s="658" t="s">
        <v>13187</v>
      </c>
      <c r="D3601" s="658" t="s">
        <v>13188</v>
      </c>
      <c r="E3601" s="823" t="s">
        <v>13189</v>
      </c>
      <c r="F3601" s="823"/>
      <c r="G3601" s="657" t="s">
        <v>13190</v>
      </c>
      <c r="H3601" s="656" t="s">
        <v>13191</v>
      </c>
      <c r="I3601" s="656" t="s">
        <v>13192</v>
      </c>
      <c r="J3601" s="656" t="s">
        <v>13193</v>
      </c>
    </row>
    <row r="3602" spans="1:10" ht="24" customHeight="1" x14ac:dyDescent="0.2">
      <c r="A3602" s="654" t="s">
        <v>13194</v>
      </c>
      <c r="B3602" s="655" t="s">
        <v>14230</v>
      </c>
      <c r="C3602" s="654" t="s">
        <v>7</v>
      </c>
      <c r="D3602" s="654" t="s">
        <v>3090</v>
      </c>
      <c r="E3602" s="824" t="s">
        <v>13196</v>
      </c>
      <c r="F3602" s="824"/>
      <c r="G3602" s="653" t="s">
        <v>23</v>
      </c>
      <c r="H3602" s="652">
        <v>1</v>
      </c>
      <c r="I3602" s="651">
        <v>0.12</v>
      </c>
      <c r="J3602" s="651">
        <v>0.12</v>
      </c>
    </row>
    <row r="3603" spans="1:10" ht="24" customHeight="1" x14ac:dyDescent="0.2">
      <c r="A3603" s="644" t="s">
        <v>13199</v>
      </c>
      <c r="B3603" s="645" t="s">
        <v>14231</v>
      </c>
      <c r="C3603" s="644" t="s">
        <v>7</v>
      </c>
      <c r="D3603" s="644" t="s">
        <v>9429</v>
      </c>
      <c r="E3603" s="821" t="s">
        <v>13203</v>
      </c>
      <c r="F3603" s="821"/>
      <c r="G3603" s="643" t="s">
        <v>23</v>
      </c>
      <c r="H3603" s="642">
        <v>1.0500000000000001E-2</v>
      </c>
      <c r="I3603" s="641">
        <v>12.23</v>
      </c>
      <c r="J3603" s="641">
        <v>0.12</v>
      </c>
    </row>
    <row r="3604" spans="1:10" ht="25.5" x14ac:dyDescent="0.2">
      <c r="A3604" s="640"/>
      <c r="B3604" s="640"/>
      <c r="C3604" s="640"/>
      <c r="D3604" s="640"/>
      <c r="E3604" s="640" t="s">
        <v>13209</v>
      </c>
      <c r="F3604" s="639">
        <v>6.5196100000000007E-2</v>
      </c>
      <c r="G3604" s="640" t="s">
        <v>13210</v>
      </c>
      <c r="H3604" s="639">
        <v>0.05</v>
      </c>
      <c r="I3604" s="640" t="s">
        <v>13211</v>
      </c>
      <c r="J3604" s="639">
        <v>0.12</v>
      </c>
    </row>
    <row r="3605" spans="1:10" ht="15" thickBot="1" x14ac:dyDescent="0.25">
      <c r="A3605" s="640"/>
      <c r="B3605" s="640"/>
      <c r="C3605" s="640"/>
      <c r="D3605" s="640"/>
      <c r="E3605" s="640" t="s">
        <v>13212</v>
      </c>
      <c r="F3605" s="639">
        <v>0.03</v>
      </c>
      <c r="G3605" s="640"/>
      <c r="H3605" s="822" t="s">
        <v>13213</v>
      </c>
      <c r="I3605" s="822"/>
      <c r="J3605" s="639">
        <v>0.15</v>
      </c>
    </row>
    <row r="3606" spans="1:10" ht="0.95" customHeight="1" thickTop="1" x14ac:dyDescent="0.2">
      <c r="A3606" s="638"/>
      <c r="B3606" s="638"/>
      <c r="C3606" s="638"/>
      <c r="D3606" s="638"/>
      <c r="E3606" s="638"/>
      <c r="F3606" s="638"/>
      <c r="G3606" s="638"/>
      <c r="H3606" s="638"/>
      <c r="I3606" s="638"/>
      <c r="J3606" s="638"/>
    </row>
    <row r="3607" spans="1:10" ht="18" customHeight="1" x14ac:dyDescent="0.2">
      <c r="A3607" s="658"/>
      <c r="B3607" s="656" t="s">
        <v>13186</v>
      </c>
      <c r="C3607" s="658" t="s">
        <v>13187</v>
      </c>
      <c r="D3607" s="658" t="s">
        <v>13188</v>
      </c>
      <c r="E3607" s="823" t="s">
        <v>13189</v>
      </c>
      <c r="F3607" s="823"/>
      <c r="G3607" s="657" t="s">
        <v>13190</v>
      </c>
      <c r="H3607" s="656" t="s">
        <v>13191</v>
      </c>
      <c r="I3607" s="656" t="s">
        <v>13192</v>
      </c>
      <c r="J3607" s="656" t="s">
        <v>13193</v>
      </c>
    </row>
    <row r="3608" spans="1:10" ht="24" customHeight="1" x14ac:dyDescent="0.2">
      <c r="A3608" s="654" t="s">
        <v>13194</v>
      </c>
      <c r="B3608" s="655" t="s">
        <v>13234</v>
      </c>
      <c r="C3608" s="654" t="s">
        <v>7</v>
      </c>
      <c r="D3608" s="654" t="s">
        <v>10233</v>
      </c>
      <c r="E3608" s="824" t="s">
        <v>13196</v>
      </c>
      <c r="F3608" s="824"/>
      <c r="G3608" s="653" t="s">
        <v>99</v>
      </c>
      <c r="H3608" s="652">
        <v>1</v>
      </c>
      <c r="I3608" s="651">
        <v>4.91</v>
      </c>
      <c r="J3608" s="651">
        <v>4.91</v>
      </c>
    </row>
    <row r="3609" spans="1:10" ht="24" customHeight="1" x14ac:dyDescent="0.2">
      <c r="A3609" s="644" t="s">
        <v>13199</v>
      </c>
      <c r="B3609" s="645" t="s">
        <v>13239</v>
      </c>
      <c r="C3609" s="644" t="s">
        <v>7</v>
      </c>
      <c r="D3609" s="644" t="s">
        <v>9460</v>
      </c>
      <c r="E3609" s="821" t="s">
        <v>13203</v>
      </c>
      <c r="F3609" s="821"/>
      <c r="G3609" s="643" t="s">
        <v>99</v>
      </c>
      <c r="H3609" s="642">
        <v>2.8E-3</v>
      </c>
      <c r="I3609" s="641">
        <v>1756.15</v>
      </c>
      <c r="J3609" s="641">
        <v>4.91</v>
      </c>
    </row>
    <row r="3610" spans="1:10" ht="25.5" x14ac:dyDescent="0.2">
      <c r="A3610" s="640"/>
      <c r="B3610" s="640"/>
      <c r="C3610" s="640"/>
      <c r="D3610" s="640"/>
      <c r="E3610" s="640" t="s">
        <v>13209</v>
      </c>
      <c r="F3610" s="639">
        <v>2.6676084000000002</v>
      </c>
      <c r="G3610" s="640" t="s">
        <v>13210</v>
      </c>
      <c r="H3610" s="639">
        <v>2.2400000000000002</v>
      </c>
      <c r="I3610" s="640" t="s">
        <v>13211</v>
      </c>
      <c r="J3610" s="639">
        <v>4.91</v>
      </c>
    </row>
    <row r="3611" spans="1:10" ht="15" thickBot="1" x14ac:dyDescent="0.25">
      <c r="A3611" s="640"/>
      <c r="B3611" s="640"/>
      <c r="C3611" s="640"/>
      <c r="D3611" s="640"/>
      <c r="E3611" s="640" t="s">
        <v>13212</v>
      </c>
      <c r="F3611" s="639">
        <v>1.38</v>
      </c>
      <c r="G3611" s="640"/>
      <c r="H3611" s="822" t="s">
        <v>13213</v>
      </c>
      <c r="I3611" s="822"/>
      <c r="J3611" s="639">
        <v>6.29</v>
      </c>
    </row>
    <row r="3612" spans="1:10" ht="0.95" customHeight="1" thickTop="1" x14ac:dyDescent="0.2">
      <c r="A3612" s="638"/>
      <c r="B3612" s="638"/>
      <c r="C3612" s="638"/>
      <c r="D3612" s="638"/>
      <c r="E3612" s="638"/>
      <c r="F3612" s="638"/>
      <c r="G3612" s="638"/>
      <c r="H3612" s="638"/>
      <c r="I3612" s="638"/>
      <c r="J3612" s="638"/>
    </row>
    <row r="3613" spans="1:10" ht="18" customHeight="1" x14ac:dyDescent="0.2">
      <c r="A3613" s="658"/>
      <c r="B3613" s="656" t="s">
        <v>13186</v>
      </c>
      <c r="C3613" s="658" t="s">
        <v>13187</v>
      </c>
      <c r="D3613" s="658" t="s">
        <v>13188</v>
      </c>
      <c r="E3613" s="823" t="s">
        <v>13189</v>
      </c>
      <c r="F3613" s="823"/>
      <c r="G3613" s="657" t="s">
        <v>13190</v>
      </c>
      <c r="H3613" s="656" t="s">
        <v>13191</v>
      </c>
      <c r="I3613" s="656" t="s">
        <v>13192</v>
      </c>
      <c r="J3613" s="656" t="s">
        <v>13193</v>
      </c>
    </row>
    <row r="3614" spans="1:10" ht="24" customHeight="1" x14ac:dyDescent="0.2">
      <c r="A3614" s="654" t="s">
        <v>13194</v>
      </c>
      <c r="B3614" s="655" t="s">
        <v>13225</v>
      </c>
      <c r="C3614" s="654" t="s">
        <v>7</v>
      </c>
      <c r="D3614" s="654" t="s">
        <v>3091</v>
      </c>
      <c r="E3614" s="824" t="s">
        <v>13196</v>
      </c>
      <c r="F3614" s="824"/>
      <c r="G3614" s="653" t="s">
        <v>23</v>
      </c>
      <c r="H3614" s="652">
        <v>1</v>
      </c>
      <c r="I3614" s="651">
        <v>0.04</v>
      </c>
      <c r="J3614" s="651">
        <v>0.04</v>
      </c>
    </row>
    <row r="3615" spans="1:10" ht="24" customHeight="1" x14ac:dyDescent="0.2">
      <c r="A3615" s="644" t="s">
        <v>13199</v>
      </c>
      <c r="B3615" s="645" t="s">
        <v>13231</v>
      </c>
      <c r="C3615" s="644" t="s">
        <v>7</v>
      </c>
      <c r="D3615" s="644" t="s">
        <v>9461</v>
      </c>
      <c r="E3615" s="821" t="s">
        <v>13203</v>
      </c>
      <c r="F3615" s="821"/>
      <c r="G3615" s="643" t="s">
        <v>23</v>
      </c>
      <c r="H3615" s="642">
        <v>3.5999999999999999E-3</v>
      </c>
      <c r="I3615" s="641">
        <v>13.57</v>
      </c>
      <c r="J3615" s="641">
        <v>0.04</v>
      </c>
    </row>
    <row r="3616" spans="1:10" ht="25.5" x14ac:dyDescent="0.2">
      <c r="A3616" s="640"/>
      <c r="B3616" s="640"/>
      <c r="C3616" s="640"/>
      <c r="D3616" s="640"/>
      <c r="E3616" s="640" t="s">
        <v>13209</v>
      </c>
      <c r="F3616" s="639">
        <v>2.1732000000000001E-2</v>
      </c>
      <c r="G3616" s="640" t="s">
        <v>13210</v>
      </c>
      <c r="H3616" s="639">
        <v>0.02</v>
      </c>
      <c r="I3616" s="640" t="s">
        <v>13211</v>
      </c>
      <c r="J3616" s="639">
        <v>0.04</v>
      </c>
    </row>
    <row r="3617" spans="1:10" ht="15" thickBot="1" x14ac:dyDescent="0.25">
      <c r="A3617" s="640"/>
      <c r="B3617" s="640"/>
      <c r="C3617" s="640"/>
      <c r="D3617" s="640"/>
      <c r="E3617" s="640" t="s">
        <v>13212</v>
      </c>
      <c r="F3617" s="639">
        <v>0.01</v>
      </c>
      <c r="G3617" s="640"/>
      <c r="H3617" s="822" t="s">
        <v>13213</v>
      </c>
      <c r="I3617" s="822"/>
      <c r="J3617" s="639">
        <v>0.05</v>
      </c>
    </row>
    <row r="3618" spans="1:10" ht="0.95" customHeight="1" thickTop="1" x14ac:dyDescent="0.2">
      <c r="A3618" s="638"/>
      <c r="B3618" s="638"/>
      <c r="C3618" s="638"/>
      <c r="D3618" s="638"/>
      <c r="E3618" s="638"/>
      <c r="F3618" s="638"/>
      <c r="G3618" s="638"/>
      <c r="H3618" s="638"/>
      <c r="I3618" s="638"/>
      <c r="J3618" s="638"/>
    </row>
    <row r="3619" spans="1:10" ht="18" customHeight="1" x14ac:dyDescent="0.2">
      <c r="A3619" s="658"/>
      <c r="B3619" s="656" t="s">
        <v>13186</v>
      </c>
      <c r="C3619" s="658" t="s">
        <v>13187</v>
      </c>
      <c r="D3619" s="658" t="s">
        <v>13188</v>
      </c>
      <c r="E3619" s="823" t="s">
        <v>13189</v>
      </c>
      <c r="F3619" s="823"/>
      <c r="G3619" s="657" t="s">
        <v>13190</v>
      </c>
      <c r="H3619" s="656" t="s">
        <v>13191</v>
      </c>
      <c r="I3619" s="656" t="s">
        <v>13192</v>
      </c>
      <c r="J3619" s="656" t="s">
        <v>13193</v>
      </c>
    </row>
    <row r="3620" spans="1:10" ht="24" customHeight="1" x14ac:dyDescent="0.2">
      <c r="A3620" s="654" t="s">
        <v>13194</v>
      </c>
      <c r="B3620" s="655" t="s">
        <v>14004</v>
      </c>
      <c r="C3620" s="654" t="s">
        <v>7</v>
      </c>
      <c r="D3620" s="654" t="s">
        <v>457</v>
      </c>
      <c r="E3620" s="824" t="s">
        <v>13196</v>
      </c>
      <c r="F3620" s="824"/>
      <c r="G3620" s="653" t="s">
        <v>23</v>
      </c>
      <c r="H3620" s="652">
        <v>1</v>
      </c>
      <c r="I3620" s="651">
        <v>19</v>
      </c>
      <c r="J3620" s="651">
        <v>19</v>
      </c>
    </row>
    <row r="3621" spans="1:10" ht="24" customHeight="1" x14ac:dyDescent="0.2">
      <c r="A3621" s="649" t="s">
        <v>13197</v>
      </c>
      <c r="B3621" s="650" t="s">
        <v>14200</v>
      </c>
      <c r="C3621" s="649" t="s">
        <v>7</v>
      </c>
      <c r="D3621" s="649" t="s">
        <v>3104</v>
      </c>
      <c r="E3621" s="825" t="s">
        <v>13196</v>
      </c>
      <c r="F3621" s="825"/>
      <c r="G3621" s="648" t="s">
        <v>23</v>
      </c>
      <c r="H3621" s="647">
        <v>1</v>
      </c>
      <c r="I3621" s="646">
        <v>0.25</v>
      </c>
      <c r="J3621" s="646">
        <v>0.25</v>
      </c>
    </row>
    <row r="3622" spans="1:10" ht="24" customHeight="1" x14ac:dyDescent="0.2">
      <c r="A3622" s="644" t="s">
        <v>13199</v>
      </c>
      <c r="B3622" s="645" t="s">
        <v>14201</v>
      </c>
      <c r="C3622" s="644" t="s">
        <v>7</v>
      </c>
      <c r="D3622" s="644" t="s">
        <v>6699</v>
      </c>
      <c r="E3622" s="821" t="s">
        <v>13203</v>
      </c>
      <c r="F3622" s="821"/>
      <c r="G3622" s="643" t="s">
        <v>23</v>
      </c>
      <c r="H3622" s="642">
        <v>1</v>
      </c>
      <c r="I3622" s="641">
        <v>17.12</v>
      </c>
      <c r="J3622" s="641">
        <v>17.12</v>
      </c>
    </row>
    <row r="3623" spans="1:10" ht="24" customHeight="1" x14ac:dyDescent="0.2">
      <c r="A3623" s="644" t="s">
        <v>13199</v>
      </c>
      <c r="B3623" s="645" t="s">
        <v>13205</v>
      </c>
      <c r="C3623" s="644" t="s">
        <v>7</v>
      </c>
      <c r="D3623" s="644" t="s">
        <v>6808</v>
      </c>
      <c r="E3623" s="821" t="s">
        <v>13206</v>
      </c>
      <c r="F3623" s="821"/>
      <c r="G3623" s="643" t="s">
        <v>23</v>
      </c>
      <c r="H3623" s="642">
        <v>1</v>
      </c>
      <c r="I3623" s="641">
        <v>0.55000000000000004</v>
      </c>
      <c r="J3623" s="641">
        <v>0.55000000000000004</v>
      </c>
    </row>
    <row r="3624" spans="1:10" ht="24" customHeight="1" x14ac:dyDescent="0.2">
      <c r="A3624" s="644" t="s">
        <v>13199</v>
      </c>
      <c r="B3624" s="645" t="s">
        <v>14232</v>
      </c>
      <c r="C3624" s="644" t="s">
        <v>7</v>
      </c>
      <c r="D3624" s="644" t="s">
        <v>6731</v>
      </c>
      <c r="E3624" s="821" t="s">
        <v>13201</v>
      </c>
      <c r="F3624" s="821"/>
      <c r="G3624" s="643" t="s">
        <v>23</v>
      </c>
      <c r="H3624" s="642">
        <v>1</v>
      </c>
      <c r="I3624" s="641">
        <v>0.94</v>
      </c>
      <c r="J3624" s="641">
        <v>0.94</v>
      </c>
    </row>
    <row r="3625" spans="1:10" ht="24" customHeight="1" x14ac:dyDescent="0.2">
      <c r="A3625" s="644" t="s">
        <v>13199</v>
      </c>
      <c r="B3625" s="645" t="s">
        <v>14233</v>
      </c>
      <c r="C3625" s="644" t="s">
        <v>7</v>
      </c>
      <c r="D3625" s="644" t="s">
        <v>6844</v>
      </c>
      <c r="E3625" s="821" t="s">
        <v>13201</v>
      </c>
      <c r="F3625" s="821"/>
      <c r="G3625" s="643" t="s">
        <v>23</v>
      </c>
      <c r="H3625" s="642">
        <v>1</v>
      </c>
      <c r="I3625" s="641">
        <v>0.08</v>
      </c>
      <c r="J3625" s="641">
        <v>0.08</v>
      </c>
    </row>
    <row r="3626" spans="1:10" ht="24" customHeight="1" x14ac:dyDescent="0.2">
      <c r="A3626" s="644" t="s">
        <v>13199</v>
      </c>
      <c r="B3626" s="645" t="s">
        <v>13207</v>
      </c>
      <c r="C3626" s="644" t="s">
        <v>7</v>
      </c>
      <c r="D3626" s="644" t="s">
        <v>8485</v>
      </c>
      <c r="E3626" s="821" t="s">
        <v>13208</v>
      </c>
      <c r="F3626" s="821"/>
      <c r="G3626" s="643" t="s">
        <v>23</v>
      </c>
      <c r="H3626" s="642">
        <v>1</v>
      </c>
      <c r="I3626" s="641">
        <v>0.06</v>
      </c>
      <c r="J3626" s="641">
        <v>0.06</v>
      </c>
    </row>
    <row r="3627" spans="1:10" ht="25.5" x14ac:dyDescent="0.2">
      <c r="A3627" s="640"/>
      <c r="B3627" s="640"/>
      <c r="C3627" s="640"/>
      <c r="D3627" s="640"/>
      <c r="E3627" s="640" t="s">
        <v>13209</v>
      </c>
      <c r="F3627" s="639">
        <v>9.4371401000000006</v>
      </c>
      <c r="G3627" s="640" t="s">
        <v>13210</v>
      </c>
      <c r="H3627" s="639">
        <v>7.93</v>
      </c>
      <c r="I3627" s="640" t="s">
        <v>13211</v>
      </c>
      <c r="J3627" s="639">
        <v>17.37</v>
      </c>
    </row>
    <row r="3628" spans="1:10" ht="15" thickBot="1" x14ac:dyDescent="0.25">
      <c r="A3628" s="640"/>
      <c r="B3628" s="640"/>
      <c r="C3628" s="640"/>
      <c r="D3628" s="640"/>
      <c r="E3628" s="640" t="s">
        <v>13212</v>
      </c>
      <c r="F3628" s="639">
        <v>5.36</v>
      </c>
      <c r="G3628" s="640"/>
      <c r="H3628" s="822" t="s">
        <v>13213</v>
      </c>
      <c r="I3628" s="822"/>
      <c r="J3628" s="639">
        <v>24.36</v>
      </c>
    </row>
    <row r="3629" spans="1:10" ht="0.95" customHeight="1" thickTop="1" x14ac:dyDescent="0.2">
      <c r="A3629" s="638"/>
      <c r="B3629" s="638"/>
      <c r="C3629" s="638"/>
      <c r="D3629" s="638"/>
      <c r="E3629" s="638"/>
      <c r="F3629" s="638"/>
      <c r="G3629" s="638"/>
      <c r="H3629" s="638"/>
      <c r="I3629" s="638"/>
      <c r="J3629" s="638"/>
    </row>
    <row r="3630" spans="1:10" ht="18" customHeight="1" x14ac:dyDescent="0.2">
      <c r="A3630" s="658"/>
      <c r="B3630" s="656" t="s">
        <v>13186</v>
      </c>
      <c r="C3630" s="658" t="s">
        <v>13187</v>
      </c>
      <c r="D3630" s="658" t="s">
        <v>13188</v>
      </c>
      <c r="E3630" s="823" t="s">
        <v>13189</v>
      </c>
      <c r="F3630" s="823"/>
      <c r="G3630" s="657" t="s">
        <v>13190</v>
      </c>
      <c r="H3630" s="656" t="s">
        <v>13191</v>
      </c>
      <c r="I3630" s="656" t="s">
        <v>13192</v>
      </c>
      <c r="J3630" s="656" t="s">
        <v>13193</v>
      </c>
    </row>
    <row r="3631" spans="1:10" ht="24" customHeight="1" x14ac:dyDescent="0.2">
      <c r="A3631" s="654" t="s">
        <v>13194</v>
      </c>
      <c r="B3631" s="655" t="s">
        <v>13536</v>
      </c>
      <c r="C3631" s="654" t="s">
        <v>7</v>
      </c>
      <c r="D3631" s="654" t="s">
        <v>9846</v>
      </c>
      <c r="E3631" s="824" t="s">
        <v>13432</v>
      </c>
      <c r="F3631" s="824"/>
      <c r="G3631" s="653" t="s">
        <v>38</v>
      </c>
      <c r="H3631" s="652">
        <v>1</v>
      </c>
      <c r="I3631" s="651">
        <v>7.1</v>
      </c>
      <c r="J3631" s="651">
        <v>7.1</v>
      </c>
    </row>
    <row r="3632" spans="1:10" ht="24" customHeight="1" x14ac:dyDescent="0.2">
      <c r="A3632" s="649" t="s">
        <v>13197</v>
      </c>
      <c r="B3632" s="650" t="s">
        <v>13244</v>
      </c>
      <c r="C3632" s="649" t="s">
        <v>7</v>
      </c>
      <c r="D3632" s="649" t="s">
        <v>25</v>
      </c>
      <c r="E3632" s="825" t="s">
        <v>13196</v>
      </c>
      <c r="F3632" s="825"/>
      <c r="G3632" s="648" t="s">
        <v>23</v>
      </c>
      <c r="H3632" s="647">
        <v>4.8099999999999997E-2</v>
      </c>
      <c r="I3632" s="646">
        <v>13.34</v>
      </c>
      <c r="J3632" s="646">
        <v>0.64</v>
      </c>
    </row>
    <row r="3633" spans="1:10" ht="24" customHeight="1" x14ac:dyDescent="0.2">
      <c r="A3633" s="649" t="s">
        <v>13197</v>
      </c>
      <c r="B3633" s="650" t="s">
        <v>13261</v>
      </c>
      <c r="C3633" s="649" t="s">
        <v>7</v>
      </c>
      <c r="D3633" s="649" t="s">
        <v>56</v>
      </c>
      <c r="E3633" s="825" t="s">
        <v>13196</v>
      </c>
      <c r="F3633" s="825"/>
      <c r="G3633" s="648" t="s">
        <v>23</v>
      </c>
      <c r="H3633" s="647">
        <v>0.1525</v>
      </c>
      <c r="I3633" s="646">
        <v>16.739999999999998</v>
      </c>
      <c r="J3633" s="646">
        <v>2.5499999999999998</v>
      </c>
    </row>
    <row r="3634" spans="1:10" ht="24" customHeight="1" x14ac:dyDescent="0.2">
      <c r="A3634" s="644" t="s">
        <v>13199</v>
      </c>
      <c r="B3634" s="645" t="s">
        <v>13509</v>
      </c>
      <c r="C3634" s="644" t="s">
        <v>7</v>
      </c>
      <c r="D3634" s="644" t="s">
        <v>3869</v>
      </c>
      <c r="E3634" s="821" t="s">
        <v>13220</v>
      </c>
      <c r="F3634" s="821"/>
      <c r="G3634" s="643" t="s">
        <v>38</v>
      </c>
      <c r="H3634" s="642">
        <v>2.1000000000000001E-2</v>
      </c>
      <c r="I3634" s="641">
        <v>4.5999999999999996</v>
      </c>
      <c r="J3634" s="641">
        <v>0.09</v>
      </c>
    </row>
    <row r="3635" spans="1:10" ht="24" customHeight="1" x14ac:dyDescent="0.2">
      <c r="A3635" s="644" t="s">
        <v>13199</v>
      </c>
      <c r="B3635" s="645" t="s">
        <v>14234</v>
      </c>
      <c r="C3635" s="644" t="s">
        <v>7</v>
      </c>
      <c r="D3635" s="644" t="s">
        <v>6705</v>
      </c>
      <c r="E3635" s="821" t="s">
        <v>13220</v>
      </c>
      <c r="F3635" s="821"/>
      <c r="G3635" s="643" t="s">
        <v>38</v>
      </c>
      <c r="H3635" s="642">
        <v>1</v>
      </c>
      <c r="I3635" s="641">
        <v>3.82</v>
      </c>
      <c r="J3635" s="641">
        <v>3.82</v>
      </c>
    </row>
    <row r="3636" spans="1:10" ht="25.5" x14ac:dyDescent="0.2">
      <c r="A3636" s="640"/>
      <c r="B3636" s="640"/>
      <c r="C3636" s="640"/>
      <c r="D3636" s="640"/>
      <c r="E3636" s="640" t="s">
        <v>13209</v>
      </c>
      <c r="F3636" s="639">
        <v>1.3582527436705423</v>
      </c>
      <c r="G3636" s="640" t="s">
        <v>13210</v>
      </c>
      <c r="H3636" s="639">
        <v>1.1399999999999999</v>
      </c>
      <c r="I3636" s="640" t="s">
        <v>13211</v>
      </c>
      <c r="J3636" s="639">
        <v>2.5</v>
      </c>
    </row>
    <row r="3637" spans="1:10" ht="15" thickBot="1" x14ac:dyDescent="0.25">
      <c r="A3637" s="640"/>
      <c r="B3637" s="640"/>
      <c r="C3637" s="640"/>
      <c r="D3637" s="640"/>
      <c r="E3637" s="640" t="s">
        <v>13212</v>
      </c>
      <c r="F3637" s="639">
        <v>2</v>
      </c>
      <c r="G3637" s="640"/>
      <c r="H3637" s="822" t="s">
        <v>13213</v>
      </c>
      <c r="I3637" s="822"/>
      <c r="J3637" s="639">
        <v>9.1</v>
      </c>
    </row>
    <row r="3638" spans="1:10" ht="0.95" customHeight="1" thickTop="1" x14ac:dyDescent="0.2">
      <c r="A3638" s="638"/>
      <c r="B3638" s="638"/>
      <c r="C3638" s="638"/>
      <c r="D3638" s="638"/>
      <c r="E3638" s="638"/>
      <c r="F3638" s="638"/>
      <c r="G3638" s="638"/>
      <c r="H3638" s="638"/>
      <c r="I3638" s="638"/>
      <c r="J3638" s="638"/>
    </row>
    <row r="3639" spans="1:10" ht="18" customHeight="1" x14ac:dyDescent="0.2">
      <c r="A3639" s="658"/>
      <c r="B3639" s="656" t="s">
        <v>13186</v>
      </c>
      <c r="C3639" s="658" t="s">
        <v>13187</v>
      </c>
      <c r="D3639" s="658" t="s">
        <v>13188</v>
      </c>
      <c r="E3639" s="823" t="s">
        <v>13189</v>
      </c>
      <c r="F3639" s="823"/>
      <c r="G3639" s="657" t="s">
        <v>13190</v>
      </c>
      <c r="H3639" s="656" t="s">
        <v>13191</v>
      </c>
      <c r="I3639" s="656" t="s">
        <v>13192</v>
      </c>
      <c r="J3639" s="656" t="s">
        <v>13193</v>
      </c>
    </row>
    <row r="3640" spans="1:10" ht="24" customHeight="1" x14ac:dyDescent="0.2">
      <c r="A3640" s="654" t="s">
        <v>13194</v>
      </c>
      <c r="B3640" s="655" t="s">
        <v>14005</v>
      </c>
      <c r="C3640" s="654" t="s">
        <v>7</v>
      </c>
      <c r="D3640" s="654" t="s">
        <v>459</v>
      </c>
      <c r="E3640" s="824" t="s">
        <v>13196</v>
      </c>
      <c r="F3640" s="824"/>
      <c r="G3640" s="653" t="s">
        <v>23</v>
      </c>
      <c r="H3640" s="652">
        <v>1</v>
      </c>
      <c r="I3640" s="651">
        <v>90.11</v>
      </c>
      <c r="J3640" s="651">
        <v>90.11</v>
      </c>
    </row>
    <row r="3641" spans="1:10" ht="24" customHeight="1" x14ac:dyDescent="0.2">
      <c r="A3641" s="649" t="s">
        <v>13197</v>
      </c>
      <c r="B3641" s="650" t="s">
        <v>14202</v>
      </c>
      <c r="C3641" s="649" t="s">
        <v>7</v>
      </c>
      <c r="D3641" s="649" t="s">
        <v>3106</v>
      </c>
      <c r="E3641" s="825" t="s">
        <v>13196</v>
      </c>
      <c r="F3641" s="825"/>
      <c r="G3641" s="648" t="s">
        <v>23</v>
      </c>
      <c r="H3641" s="647">
        <v>1</v>
      </c>
      <c r="I3641" s="646">
        <v>0.92</v>
      </c>
      <c r="J3641" s="646">
        <v>0.92</v>
      </c>
    </row>
    <row r="3642" spans="1:10" ht="24" customHeight="1" x14ac:dyDescent="0.2">
      <c r="A3642" s="644" t="s">
        <v>13199</v>
      </c>
      <c r="B3642" s="645" t="s">
        <v>13200</v>
      </c>
      <c r="C3642" s="644" t="s">
        <v>7</v>
      </c>
      <c r="D3642" s="644" t="s">
        <v>6845</v>
      </c>
      <c r="E3642" s="821" t="s">
        <v>13201</v>
      </c>
      <c r="F3642" s="821"/>
      <c r="G3642" s="643" t="s">
        <v>23</v>
      </c>
      <c r="H3642" s="642">
        <v>1</v>
      </c>
      <c r="I3642" s="641">
        <v>0.01</v>
      </c>
      <c r="J3642" s="641">
        <v>0.01</v>
      </c>
    </row>
    <row r="3643" spans="1:10" ht="24" customHeight="1" x14ac:dyDescent="0.2">
      <c r="A3643" s="644" t="s">
        <v>13199</v>
      </c>
      <c r="B3643" s="645" t="s">
        <v>14203</v>
      </c>
      <c r="C3643" s="644" t="s">
        <v>7</v>
      </c>
      <c r="D3643" s="644" t="s">
        <v>6709</v>
      </c>
      <c r="E3643" s="821" t="s">
        <v>13203</v>
      </c>
      <c r="F3643" s="821"/>
      <c r="G3643" s="643" t="s">
        <v>23</v>
      </c>
      <c r="H3643" s="642">
        <v>1</v>
      </c>
      <c r="I3643" s="641">
        <v>88.02</v>
      </c>
      <c r="J3643" s="641">
        <v>88.02</v>
      </c>
    </row>
    <row r="3644" spans="1:10" ht="24" customHeight="1" x14ac:dyDescent="0.2">
      <c r="A3644" s="644" t="s">
        <v>13199</v>
      </c>
      <c r="B3644" s="645" t="s">
        <v>13204</v>
      </c>
      <c r="C3644" s="644" t="s">
        <v>7</v>
      </c>
      <c r="D3644" s="644" t="s">
        <v>6732</v>
      </c>
      <c r="E3644" s="821" t="s">
        <v>13201</v>
      </c>
      <c r="F3644" s="821"/>
      <c r="G3644" s="643" t="s">
        <v>23</v>
      </c>
      <c r="H3644" s="642">
        <v>1</v>
      </c>
      <c r="I3644" s="641">
        <v>0.55000000000000004</v>
      </c>
      <c r="J3644" s="641">
        <v>0.55000000000000004</v>
      </c>
    </row>
    <row r="3645" spans="1:10" ht="24" customHeight="1" x14ac:dyDescent="0.2">
      <c r="A3645" s="644" t="s">
        <v>13199</v>
      </c>
      <c r="B3645" s="645" t="s">
        <v>13205</v>
      </c>
      <c r="C3645" s="644" t="s">
        <v>7</v>
      </c>
      <c r="D3645" s="644" t="s">
        <v>6808</v>
      </c>
      <c r="E3645" s="821" t="s">
        <v>13206</v>
      </c>
      <c r="F3645" s="821"/>
      <c r="G3645" s="643" t="s">
        <v>23</v>
      </c>
      <c r="H3645" s="642">
        <v>1</v>
      </c>
      <c r="I3645" s="641">
        <v>0.55000000000000004</v>
      </c>
      <c r="J3645" s="641">
        <v>0.55000000000000004</v>
      </c>
    </row>
    <row r="3646" spans="1:10" ht="24" customHeight="1" x14ac:dyDescent="0.2">
      <c r="A3646" s="644" t="s">
        <v>13199</v>
      </c>
      <c r="B3646" s="645" t="s">
        <v>13207</v>
      </c>
      <c r="C3646" s="644" t="s">
        <v>7</v>
      </c>
      <c r="D3646" s="644" t="s">
        <v>8485</v>
      </c>
      <c r="E3646" s="821" t="s">
        <v>13208</v>
      </c>
      <c r="F3646" s="821"/>
      <c r="G3646" s="643" t="s">
        <v>23</v>
      </c>
      <c r="H3646" s="642">
        <v>1</v>
      </c>
      <c r="I3646" s="641">
        <v>0.06</v>
      </c>
      <c r="J3646" s="641">
        <v>0.06</v>
      </c>
    </row>
    <row r="3647" spans="1:10" ht="25.5" x14ac:dyDescent="0.2">
      <c r="A3647" s="640"/>
      <c r="B3647" s="640"/>
      <c r="C3647" s="640"/>
      <c r="D3647" s="640"/>
      <c r="E3647" s="640" t="s">
        <v>13209</v>
      </c>
      <c r="F3647" s="639">
        <v>48.3211996</v>
      </c>
      <c r="G3647" s="640" t="s">
        <v>13210</v>
      </c>
      <c r="H3647" s="639">
        <v>40.619999999999997</v>
      </c>
      <c r="I3647" s="640" t="s">
        <v>13211</v>
      </c>
      <c r="J3647" s="639">
        <v>88.94</v>
      </c>
    </row>
    <row r="3648" spans="1:10" ht="15" thickBot="1" x14ac:dyDescent="0.25">
      <c r="A3648" s="640"/>
      <c r="B3648" s="640"/>
      <c r="C3648" s="640"/>
      <c r="D3648" s="640"/>
      <c r="E3648" s="640" t="s">
        <v>13212</v>
      </c>
      <c r="F3648" s="639">
        <v>25.44</v>
      </c>
      <c r="G3648" s="640"/>
      <c r="H3648" s="822" t="s">
        <v>13213</v>
      </c>
      <c r="I3648" s="822"/>
      <c r="J3648" s="639">
        <v>115.55</v>
      </c>
    </row>
    <row r="3649" spans="1:10" ht="0.95" customHeight="1" thickTop="1" x14ac:dyDescent="0.2">
      <c r="A3649" s="638"/>
      <c r="B3649" s="638"/>
      <c r="C3649" s="638"/>
      <c r="D3649" s="638"/>
      <c r="E3649" s="638"/>
      <c r="F3649" s="638"/>
      <c r="G3649" s="638"/>
      <c r="H3649" s="638"/>
      <c r="I3649" s="638"/>
      <c r="J3649" s="638"/>
    </row>
    <row r="3650" spans="1:10" ht="18" customHeight="1" x14ac:dyDescent="0.2">
      <c r="A3650" s="658"/>
      <c r="B3650" s="656" t="s">
        <v>13186</v>
      </c>
      <c r="C3650" s="658" t="s">
        <v>13187</v>
      </c>
      <c r="D3650" s="658" t="s">
        <v>13188</v>
      </c>
      <c r="E3650" s="823" t="s">
        <v>13189</v>
      </c>
      <c r="F3650" s="823"/>
      <c r="G3650" s="657" t="s">
        <v>13190</v>
      </c>
      <c r="H3650" s="656" t="s">
        <v>13191</v>
      </c>
      <c r="I3650" s="656" t="s">
        <v>13192</v>
      </c>
      <c r="J3650" s="656" t="s">
        <v>13193</v>
      </c>
    </row>
    <row r="3651" spans="1:10" ht="36" customHeight="1" x14ac:dyDescent="0.2">
      <c r="A3651" s="654" t="s">
        <v>13194</v>
      </c>
      <c r="B3651" s="655" t="s">
        <v>14078</v>
      </c>
      <c r="C3651" s="654" t="s">
        <v>7</v>
      </c>
      <c r="D3651" s="654" t="s">
        <v>794</v>
      </c>
      <c r="E3651" s="824" t="s">
        <v>13272</v>
      </c>
      <c r="F3651" s="824"/>
      <c r="G3651" s="653" t="s">
        <v>67</v>
      </c>
      <c r="H3651" s="652">
        <v>1</v>
      </c>
      <c r="I3651" s="651">
        <v>45.26</v>
      </c>
      <c r="J3651" s="651">
        <v>45.26</v>
      </c>
    </row>
    <row r="3652" spans="1:10" ht="36" customHeight="1" x14ac:dyDescent="0.2">
      <c r="A3652" s="649" t="s">
        <v>13197</v>
      </c>
      <c r="B3652" s="650" t="s">
        <v>14235</v>
      </c>
      <c r="C3652" s="649" t="s">
        <v>7</v>
      </c>
      <c r="D3652" s="649" t="s">
        <v>790</v>
      </c>
      <c r="E3652" s="825" t="s">
        <v>13272</v>
      </c>
      <c r="F3652" s="825"/>
      <c r="G3652" s="648" t="s">
        <v>23</v>
      </c>
      <c r="H3652" s="647">
        <v>1</v>
      </c>
      <c r="I3652" s="646">
        <v>3.57</v>
      </c>
      <c r="J3652" s="646">
        <v>3.57</v>
      </c>
    </row>
    <row r="3653" spans="1:10" ht="36" customHeight="1" x14ac:dyDescent="0.2">
      <c r="A3653" s="649" t="s">
        <v>13197</v>
      </c>
      <c r="B3653" s="650" t="s">
        <v>14236</v>
      </c>
      <c r="C3653" s="649" t="s">
        <v>7</v>
      </c>
      <c r="D3653" s="649" t="s">
        <v>789</v>
      </c>
      <c r="E3653" s="825" t="s">
        <v>13272</v>
      </c>
      <c r="F3653" s="825"/>
      <c r="G3653" s="648" t="s">
        <v>23</v>
      </c>
      <c r="H3653" s="647">
        <v>1</v>
      </c>
      <c r="I3653" s="646">
        <v>26.32</v>
      </c>
      <c r="J3653" s="646">
        <v>26.32</v>
      </c>
    </row>
    <row r="3654" spans="1:10" ht="24" customHeight="1" x14ac:dyDescent="0.2">
      <c r="A3654" s="649" t="s">
        <v>13197</v>
      </c>
      <c r="B3654" s="650" t="s">
        <v>14237</v>
      </c>
      <c r="C3654" s="649" t="s">
        <v>7</v>
      </c>
      <c r="D3654" s="649" t="s">
        <v>206</v>
      </c>
      <c r="E3654" s="825" t="s">
        <v>13196</v>
      </c>
      <c r="F3654" s="825"/>
      <c r="G3654" s="648" t="s">
        <v>23</v>
      </c>
      <c r="H3654" s="647">
        <v>1</v>
      </c>
      <c r="I3654" s="646">
        <v>15.37</v>
      </c>
      <c r="J3654" s="646">
        <v>15.37</v>
      </c>
    </row>
    <row r="3655" spans="1:10" ht="25.5" x14ac:dyDescent="0.2">
      <c r="A3655" s="640"/>
      <c r="B3655" s="640"/>
      <c r="C3655" s="640"/>
      <c r="D3655" s="640"/>
      <c r="E3655" s="640" t="s">
        <v>13209</v>
      </c>
      <c r="F3655" s="639">
        <v>6.7640986999999999</v>
      </c>
      <c r="G3655" s="640" t="s">
        <v>13210</v>
      </c>
      <c r="H3655" s="639">
        <v>5.69</v>
      </c>
      <c r="I3655" s="640" t="s">
        <v>13211</v>
      </c>
      <c r="J3655" s="639">
        <v>12.45</v>
      </c>
    </row>
    <row r="3656" spans="1:10" ht="15" thickBot="1" x14ac:dyDescent="0.25">
      <c r="A3656" s="640"/>
      <c r="B3656" s="640"/>
      <c r="C3656" s="640"/>
      <c r="D3656" s="640"/>
      <c r="E3656" s="640" t="s">
        <v>13212</v>
      </c>
      <c r="F3656" s="639">
        <v>12.78</v>
      </c>
      <c r="G3656" s="640"/>
      <c r="H3656" s="822" t="s">
        <v>13213</v>
      </c>
      <c r="I3656" s="822"/>
      <c r="J3656" s="639">
        <v>58.04</v>
      </c>
    </row>
    <row r="3657" spans="1:10" ht="0.95" customHeight="1" thickTop="1" x14ac:dyDescent="0.2">
      <c r="A3657" s="638"/>
      <c r="B3657" s="638"/>
      <c r="C3657" s="638"/>
      <c r="D3657" s="638"/>
      <c r="E3657" s="638"/>
      <c r="F3657" s="638"/>
      <c r="G3657" s="638"/>
      <c r="H3657" s="638"/>
      <c r="I3657" s="638"/>
      <c r="J3657" s="638"/>
    </row>
    <row r="3658" spans="1:10" ht="18" customHeight="1" x14ac:dyDescent="0.2">
      <c r="A3658" s="658"/>
      <c r="B3658" s="656" t="s">
        <v>13186</v>
      </c>
      <c r="C3658" s="658" t="s">
        <v>13187</v>
      </c>
      <c r="D3658" s="658" t="s">
        <v>13188</v>
      </c>
      <c r="E3658" s="823" t="s">
        <v>13189</v>
      </c>
      <c r="F3658" s="823"/>
      <c r="G3658" s="657" t="s">
        <v>13190</v>
      </c>
      <c r="H3658" s="656" t="s">
        <v>13191</v>
      </c>
      <c r="I3658" s="656" t="s">
        <v>13192</v>
      </c>
      <c r="J3658" s="656" t="s">
        <v>13193</v>
      </c>
    </row>
    <row r="3659" spans="1:10" ht="36" customHeight="1" x14ac:dyDescent="0.2">
      <c r="A3659" s="654" t="s">
        <v>13194</v>
      </c>
      <c r="B3659" s="655" t="s">
        <v>14077</v>
      </c>
      <c r="C3659" s="654" t="s">
        <v>7</v>
      </c>
      <c r="D3659" s="654" t="s">
        <v>793</v>
      </c>
      <c r="E3659" s="824" t="s">
        <v>13272</v>
      </c>
      <c r="F3659" s="824"/>
      <c r="G3659" s="653" t="s">
        <v>50</v>
      </c>
      <c r="H3659" s="652">
        <v>1</v>
      </c>
      <c r="I3659" s="651">
        <v>119.83</v>
      </c>
      <c r="J3659" s="651">
        <v>119.83</v>
      </c>
    </row>
    <row r="3660" spans="1:10" ht="36" customHeight="1" x14ac:dyDescent="0.2">
      <c r="A3660" s="649" t="s">
        <v>13197</v>
      </c>
      <c r="B3660" s="650" t="s">
        <v>14235</v>
      </c>
      <c r="C3660" s="649" t="s">
        <v>7</v>
      </c>
      <c r="D3660" s="649" t="s">
        <v>790</v>
      </c>
      <c r="E3660" s="825" t="s">
        <v>13272</v>
      </c>
      <c r="F3660" s="825"/>
      <c r="G3660" s="648" t="s">
        <v>23</v>
      </c>
      <c r="H3660" s="647">
        <v>1</v>
      </c>
      <c r="I3660" s="646">
        <v>3.57</v>
      </c>
      <c r="J3660" s="646">
        <v>3.57</v>
      </c>
    </row>
    <row r="3661" spans="1:10" ht="36" customHeight="1" x14ac:dyDescent="0.2">
      <c r="A3661" s="649" t="s">
        <v>13197</v>
      </c>
      <c r="B3661" s="650" t="s">
        <v>14238</v>
      </c>
      <c r="C3661" s="649" t="s">
        <v>7</v>
      </c>
      <c r="D3661" s="649" t="s">
        <v>791</v>
      </c>
      <c r="E3661" s="825" t="s">
        <v>13272</v>
      </c>
      <c r="F3661" s="825"/>
      <c r="G3661" s="648" t="s">
        <v>23</v>
      </c>
      <c r="H3661" s="647">
        <v>1</v>
      </c>
      <c r="I3661" s="646">
        <v>32.9</v>
      </c>
      <c r="J3661" s="646">
        <v>32.9</v>
      </c>
    </row>
    <row r="3662" spans="1:10" ht="36" customHeight="1" x14ac:dyDescent="0.2">
      <c r="A3662" s="649" t="s">
        <v>13197</v>
      </c>
      <c r="B3662" s="650" t="s">
        <v>14239</v>
      </c>
      <c r="C3662" s="649" t="s">
        <v>7</v>
      </c>
      <c r="D3662" s="649" t="s">
        <v>792</v>
      </c>
      <c r="E3662" s="825" t="s">
        <v>13272</v>
      </c>
      <c r="F3662" s="825"/>
      <c r="G3662" s="648" t="s">
        <v>23</v>
      </c>
      <c r="H3662" s="647">
        <v>1</v>
      </c>
      <c r="I3662" s="646">
        <v>41.67</v>
      </c>
      <c r="J3662" s="646">
        <v>41.67</v>
      </c>
    </row>
    <row r="3663" spans="1:10" ht="36" customHeight="1" x14ac:dyDescent="0.2">
      <c r="A3663" s="649" t="s">
        <v>13197</v>
      </c>
      <c r="B3663" s="650" t="s">
        <v>14236</v>
      </c>
      <c r="C3663" s="649" t="s">
        <v>7</v>
      </c>
      <c r="D3663" s="649" t="s">
        <v>789</v>
      </c>
      <c r="E3663" s="825" t="s">
        <v>13272</v>
      </c>
      <c r="F3663" s="825"/>
      <c r="G3663" s="648" t="s">
        <v>23</v>
      </c>
      <c r="H3663" s="647">
        <v>1</v>
      </c>
      <c r="I3663" s="646">
        <v>26.32</v>
      </c>
      <c r="J3663" s="646">
        <v>26.32</v>
      </c>
    </row>
    <row r="3664" spans="1:10" ht="24" customHeight="1" x14ac:dyDescent="0.2">
      <c r="A3664" s="649" t="s">
        <v>13197</v>
      </c>
      <c r="B3664" s="650" t="s">
        <v>14237</v>
      </c>
      <c r="C3664" s="649" t="s">
        <v>7</v>
      </c>
      <c r="D3664" s="649" t="s">
        <v>206</v>
      </c>
      <c r="E3664" s="825" t="s">
        <v>13196</v>
      </c>
      <c r="F3664" s="825"/>
      <c r="G3664" s="648" t="s">
        <v>23</v>
      </c>
      <c r="H3664" s="647">
        <v>1</v>
      </c>
      <c r="I3664" s="646">
        <v>15.37</v>
      </c>
      <c r="J3664" s="646">
        <v>15.37</v>
      </c>
    </row>
    <row r="3665" spans="1:10" ht="25.5" x14ac:dyDescent="0.2">
      <c r="A3665" s="640"/>
      <c r="B3665" s="640"/>
      <c r="C3665" s="640"/>
      <c r="D3665" s="640"/>
      <c r="E3665" s="640" t="s">
        <v>13209</v>
      </c>
      <c r="F3665" s="639">
        <v>6.7640986999999999</v>
      </c>
      <c r="G3665" s="640" t="s">
        <v>13210</v>
      </c>
      <c r="H3665" s="639">
        <v>5.69</v>
      </c>
      <c r="I3665" s="640" t="s">
        <v>13211</v>
      </c>
      <c r="J3665" s="639">
        <v>12.45</v>
      </c>
    </row>
    <row r="3666" spans="1:10" ht="15" thickBot="1" x14ac:dyDescent="0.25">
      <c r="A3666" s="640"/>
      <c r="B3666" s="640"/>
      <c r="C3666" s="640"/>
      <c r="D3666" s="640"/>
      <c r="E3666" s="640" t="s">
        <v>13212</v>
      </c>
      <c r="F3666" s="639">
        <v>33.83</v>
      </c>
      <c r="G3666" s="640"/>
      <c r="H3666" s="822" t="s">
        <v>13213</v>
      </c>
      <c r="I3666" s="822"/>
      <c r="J3666" s="639">
        <v>153.66</v>
      </c>
    </row>
    <row r="3667" spans="1:10" ht="0.95" customHeight="1" thickTop="1" x14ac:dyDescent="0.2">
      <c r="A3667" s="638"/>
      <c r="B3667" s="638"/>
      <c r="C3667" s="638"/>
      <c r="D3667" s="638"/>
      <c r="E3667" s="638"/>
      <c r="F3667" s="638"/>
      <c r="G3667" s="638"/>
      <c r="H3667" s="638"/>
      <c r="I3667" s="638"/>
      <c r="J3667" s="638"/>
    </row>
    <row r="3668" spans="1:10" ht="18" customHeight="1" x14ac:dyDescent="0.2">
      <c r="A3668" s="658"/>
      <c r="B3668" s="656" t="s">
        <v>13186</v>
      </c>
      <c r="C3668" s="658" t="s">
        <v>13187</v>
      </c>
      <c r="D3668" s="658" t="s">
        <v>13188</v>
      </c>
      <c r="E3668" s="823" t="s">
        <v>13189</v>
      </c>
      <c r="F3668" s="823"/>
      <c r="G3668" s="657" t="s">
        <v>13190</v>
      </c>
      <c r="H3668" s="656" t="s">
        <v>13191</v>
      </c>
      <c r="I3668" s="656" t="s">
        <v>13192</v>
      </c>
      <c r="J3668" s="656" t="s">
        <v>13193</v>
      </c>
    </row>
    <row r="3669" spans="1:10" ht="36" customHeight="1" x14ac:dyDescent="0.2">
      <c r="A3669" s="654" t="s">
        <v>13194</v>
      </c>
      <c r="B3669" s="655" t="s">
        <v>14236</v>
      </c>
      <c r="C3669" s="654" t="s">
        <v>7</v>
      </c>
      <c r="D3669" s="654" t="s">
        <v>789</v>
      </c>
      <c r="E3669" s="824" t="s">
        <v>13272</v>
      </c>
      <c r="F3669" s="824"/>
      <c r="G3669" s="653" t="s">
        <v>23</v>
      </c>
      <c r="H3669" s="652">
        <v>1</v>
      </c>
      <c r="I3669" s="651">
        <v>26.32</v>
      </c>
      <c r="J3669" s="651">
        <v>26.32</v>
      </c>
    </row>
    <row r="3670" spans="1:10" ht="24" customHeight="1" x14ac:dyDescent="0.2">
      <c r="A3670" s="644" t="s">
        <v>13199</v>
      </c>
      <c r="B3670" s="645" t="s">
        <v>14240</v>
      </c>
      <c r="C3670" s="644" t="s">
        <v>7</v>
      </c>
      <c r="D3670" s="644" t="s">
        <v>6758</v>
      </c>
      <c r="E3670" s="821" t="s">
        <v>13201</v>
      </c>
      <c r="F3670" s="821"/>
      <c r="G3670" s="643" t="s">
        <v>38</v>
      </c>
      <c r="H3670" s="642">
        <v>5.5999999999999999E-5</v>
      </c>
      <c r="I3670" s="641">
        <v>470000</v>
      </c>
      <c r="J3670" s="641">
        <v>26.32</v>
      </c>
    </row>
    <row r="3671" spans="1:10" ht="25.5" x14ac:dyDescent="0.2">
      <c r="A3671" s="640"/>
      <c r="B3671" s="640"/>
      <c r="C3671" s="640"/>
      <c r="D3671" s="640"/>
      <c r="E3671" s="640" t="s">
        <v>13209</v>
      </c>
      <c r="F3671" s="639">
        <v>0</v>
      </c>
      <c r="G3671" s="640" t="s">
        <v>13210</v>
      </c>
      <c r="H3671" s="639">
        <v>0</v>
      </c>
      <c r="I3671" s="640" t="s">
        <v>13211</v>
      </c>
      <c r="J3671" s="639">
        <v>0</v>
      </c>
    </row>
    <row r="3672" spans="1:10" ht="15" thickBot="1" x14ac:dyDescent="0.25">
      <c r="A3672" s="640"/>
      <c r="B3672" s="640"/>
      <c r="C3672" s="640"/>
      <c r="D3672" s="640"/>
      <c r="E3672" s="640" t="s">
        <v>13212</v>
      </c>
      <c r="F3672" s="639">
        <v>7.43</v>
      </c>
      <c r="G3672" s="640"/>
      <c r="H3672" s="822" t="s">
        <v>13213</v>
      </c>
      <c r="I3672" s="822"/>
      <c r="J3672" s="639">
        <v>33.75</v>
      </c>
    </row>
    <row r="3673" spans="1:10" ht="0.95" customHeight="1" thickTop="1" x14ac:dyDescent="0.2">
      <c r="A3673" s="638"/>
      <c r="B3673" s="638"/>
      <c r="C3673" s="638"/>
      <c r="D3673" s="638"/>
      <c r="E3673" s="638"/>
      <c r="F3673" s="638"/>
      <c r="G3673" s="638"/>
      <c r="H3673" s="638"/>
      <c r="I3673" s="638"/>
      <c r="J3673" s="638"/>
    </row>
    <row r="3674" spans="1:10" ht="18" customHeight="1" x14ac:dyDescent="0.2">
      <c r="A3674" s="658"/>
      <c r="B3674" s="656" t="s">
        <v>13186</v>
      </c>
      <c r="C3674" s="658" t="s">
        <v>13187</v>
      </c>
      <c r="D3674" s="658" t="s">
        <v>13188</v>
      </c>
      <c r="E3674" s="823" t="s">
        <v>13189</v>
      </c>
      <c r="F3674" s="823"/>
      <c r="G3674" s="657" t="s">
        <v>13190</v>
      </c>
      <c r="H3674" s="656" t="s">
        <v>13191</v>
      </c>
      <c r="I3674" s="656" t="s">
        <v>13192</v>
      </c>
      <c r="J3674" s="656" t="s">
        <v>13193</v>
      </c>
    </row>
    <row r="3675" spans="1:10" ht="36" customHeight="1" x14ac:dyDescent="0.2">
      <c r="A3675" s="654" t="s">
        <v>13194</v>
      </c>
      <c r="B3675" s="655" t="s">
        <v>14235</v>
      </c>
      <c r="C3675" s="654" t="s">
        <v>7</v>
      </c>
      <c r="D3675" s="654" t="s">
        <v>790</v>
      </c>
      <c r="E3675" s="824" t="s">
        <v>13272</v>
      </c>
      <c r="F3675" s="824"/>
      <c r="G3675" s="653" t="s">
        <v>23</v>
      </c>
      <c r="H3675" s="652">
        <v>1</v>
      </c>
      <c r="I3675" s="651">
        <v>3.57</v>
      </c>
      <c r="J3675" s="651">
        <v>3.57</v>
      </c>
    </row>
    <row r="3676" spans="1:10" ht="24" customHeight="1" x14ac:dyDescent="0.2">
      <c r="A3676" s="644" t="s">
        <v>13199</v>
      </c>
      <c r="B3676" s="645" t="s">
        <v>14240</v>
      </c>
      <c r="C3676" s="644" t="s">
        <v>7</v>
      </c>
      <c r="D3676" s="644" t="s">
        <v>6758</v>
      </c>
      <c r="E3676" s="821" t="s">
        <v>13201</v>
      </c>
      <c r="F3676" s="821"/>
      <c r="G3676" s="643" t="s">
        <v>38</v>
      </c>
      <c r="H3676" s="642">
        <v>7.6000000000000001E-6</v>
      </c>
      <c r="I3676" s="641">
        <v>470000</v>
      </c>
      <c r="J3676" s="641">
        <v>3.57</v>
      </c>
    </row>
    <row r="3677" spans="1:10" ht="25.5" x14ac:dyDescent="0.2">
      <c r="A3677" s="640"/>
      <c r="B3677" s="640"/>
      <c r="C3677" s="640"/>
      <c r="D3677" s="640"/>
      <c r="E3677" s="640" t="s">
        <v>13209</v>
      </c>
      <c r="F3677" s="639">
        <v>0</v>
      </c>
      <c r="G3677" s="640" t="s">
        <v>13210</v>
      </c>
      <c r="H3677" s="639">
        <v>0</v>
      </c>
      <c r="I3677" s="640" t="s">
        <v>13211</v>
      </c>
      <c r="J3677" s="639">
        <v>0</v>
      </c>
    </row>
    <row r="3678" spans="1:10" ht="15" thickBot="1" x14ac:dyDescent="0.25">
      <c r="A3678" s="640"/>
      <c r="B3678" s="640"/>
      <c r="C3678" s="640"/>
      <c r="D3678" s="640"/>
      <c r="E3678" s="640" t="s">
        <v>13212</v>
      </c>
      <c r="F3678" s="639">
        <v>1</v>
      </c>
      <c r="G3678" s="640"/>
      <c r="H3678" s="822" t="s">
        <v>13213</v>
      </c>
      <c r="I3678" s="822"/>
      <c r="J3678" s="639">
        <v>4.57</v>
      </c>
    </row>
    <row r="3679" spans="1:10" ht="0.95" customHeight="1" thickTop="1" x14ac:dyDescent="0.2">
      <c r="A3679" s="638"/>
      <c r="B3679" s="638"/>
      <c r="C3679" s="638"/>
      <c r="D3679" s="638"/>
      <c r="E3679" s="638"/>
      <c r="F3679" s="638"/>
      <c r="G3679" s="638"/>
      <c r="H3679" s="638"/>
      <c r="I3679" s="638"/>
      <c r="J3679" s="638"/>
    </row>
    <row r="3680" spans="1:10" ht="18" customHeight="1" x14ac:dyDescent="0.2">
      <c r="A3680" s="658"/>
      <c r="B3680" s="656" t="s">
        <v>13186</v>
      </c>
      <c r="C3680" s="658" t="s">
        <v>13187</v>
      </c>
      <c r="D3680" s="658" t="s">
        <v>13188</v>
      </c>
      <c r="E3680" s="823" t="s">
        <v>13189</v>
      </c>
      <c r="F3680" s="823"/>
      <c r="G3680" s="657" t="s">
        <v>13190</v>
      </c>
      <c r="H3680" s="656" t="s">
        <v>13191</v>
      </c>
      <c r="I3680" s="656" t="s">
        <v>13192</v>
      </c>
      <c r="J3680" s="656" t="s">
        <v>13193</v>
      </c>
    </row>
    <row r="3681" spans="1:10" ht="36" customHeight="1" x14ac:dyDescent="0.2">
      <c r="A3681" s="654" t="s">
        <v>13194</v>
      </c>
      <c r="B3681" s="655" t="s">
        <v>14238</v>
      </c>
      <c r="C3681" s="654" t="s">
        <v>7</v>
      </c>
      <c r="D3681" s="654" t="s">
        <v>791</v>
      </c>
      <c r="E3681" s="824" t="s">
        <v>13272</v>
      </c>
      <c r="F3681" s="824"/>
      <c r="G3681" s="653" t="s">
        <v>23</v>
      </c>
      <c r="H3681" s="652">
        <v>1</v>
      </c>
      <c r="I3681" s="651">
        <v>32.9</v>
      </c>
      <c r="J3681" s="651">
        <v>32.9</v>
      </c>
    </row>
    <row r="3682" spans="1:10" ht="24" customHeight="1" x14ac:dyDescent="0.2">
      <c r="A3682" s="644" t="s">
        <v>13199</v>
      </c>
      <c r="B3682" s="645" t="s">
        <v>14240</v>
      </c>
      <c r="C3682" s="644" t="s">
        <v>7</v>
      </c>
      <c r="D3682" s="644" t="s">
        <v>6758</v>
      </c>
      <c r="E3682" s="821" t="s">
        <v>13201</v>
      </c>
      <c r="F3682" s="821"/>
      <c r="G3682" s="643" t="s">
        <v>38</v>
      </c>
      <c r="H3682" s="642">
        <v>6.9999999999999994E-5</v>
      </c>
      <c r="I3682" s="641">
        <v>470000</v>
      </c>
      <c r="J3682" s="641">
        <v>32.9</v>
      </c>
    </row>
    <row r="3683" spans="1:10" ht="25.5" x14ac:dyDescent="0.2">
      <c r="A3683" s="640"/>
      <c r="B3683" s="640"/>
      <c r="C3683" s="640"/>
      <c r="D3683" s="640"/>
      <c r="E3683" s="640" t="s">
        <v>13209</v>
      </c>
      <c r="F3683" s="639">
        <v>0</v>
      </c>
      <c r="G3683" s="640" t="s">
        <v>13210</v>
      </c>
      <c r="H3683" s="639">
        <v>0</v>
      </c>
      <c r="I3683" s="640" t="s">
        <v>13211</v>
      </c>
      <c r="J3683" s="639">
        <v>0</v>
      </c>
    </row>
    <row r="3684" spans="1:10" ht="15" thickBot="1" x14ac:dyDescent="0.25">
      <c r="A3684" s="640"/>
      <c r="B3684" s="640"/>
      <c r="C3684" s="640"/>
      <c r="D3684" s="640"/>
      <c r="E3684" s="640" t="s">
        <v>13212</v>
      </c>
      <c r="F3684" s="639">
        <v>9.2899999999999991</v>
      </c>
      <c r="G3684" s="640"/>
      <c r="H3684" s="822" t="s">
        <v>13213</v>
      </c>
      <c r="I3684" s="822"/>
      <c r="J3684" s="639">
        <v>42.19</v>
      </c>
    </row>
    <row r="3685" spans="1:10" ht="0.95" customHeight="1" thickTop="1" x14ac:dyDescent="0.2">
      <c r="A3685" s="638"/>
      <c r="B3685" s="638"/>
      <c r="C3685" s="638"/>
      <c r="D3685" s="638"/>
      <c r="E3685" s="638"/>
      <c r="F3685" s="638"/>
      <c r="G3685" s="638"/>
      <c r="H3685" s="638"/>
      <c r="I3685" s="638"/>
      <c r="J3685" s="638"/>
    </row>
    <row r="3686" spans="1:10" ht="18" customHeight="1" x14ac:dyDescent="0.2">
      <c r="A3686" s="658"/>
      <c r="B3686" s="656" t="s">
        <v>13186</v>
      </c>
      <c r="C3686" s="658" t="s">
        <v>13187</v>
      </c>
      <c r="D3686" s="658" t="s">
        <v>13188</v>
      </c>
      <c r="E3686" s="823" t="s">
        <v>13189</v>
      </c>
      <c r="F3686" s="823"/>
      <c r="G3686" s="657" t="s">
        <v>13190</v>
      </c>
      <c r="H3686" s="656" t="s">
        <v>13191</v>
      </c>
      <c r="I3686" s="656" t="s">
        <v>13192</v>
      </c>
      <c r="J3686" s="656" t="s">
        <v>13193</v>
      </c>
    </row>
    <row r="3687" spans="1:10" ht="36" customHeight="1" x14ac:dyDescent="0.2">
      <c r="A3687" s="654" t="s">
        <v>13194</v>
      </c>
      <c r="B3687" s="655" t="s">
        <v>14239</v>
      </c>
      <c r="C3687" s="654" t="s">
        <v>7</v>
      </c>
      <c r="D3687" s="654" t="s">
        <v>792</v>
      </c>
      <c r="E3687" s="824" t="s">
        <v>13272</v>
      </c>
      <c r="F3687" s="824"/>
      <c r="G3687" s="653" t="s">
        <v>23</v>
      </c>
      <c r="H3687" s="652">
        <v>1</v>
      </c>
      <c r="I3687" s="651">
        <v>41.67</v>
      </c>
      <c r="J3687" s="651">
        <v>41.67</v>
      </c>
    </row>
    <row r="3688" spans="1:10" ht="24" customHeight="1" x14ac:dyDescent="0.2">
      <c r="A3688" s="644" t="s">
        <v>13199</v>
      </c>
      <c r="B3688" s="645" t="s">
        <v>14160</v>
      </c>
      <c r="C3688" s="644" t="s">
        <v>7</v>
      </c>
      <c r="D3688" s="644" t="s">
        <v>7890</v>
      </c>
      <c r="E3688" s="821" t="s">
        <v>13220</v>
      </c>
      <c r="F3688" s="821"/>
      <c r="G3688" s="643" t="s">
        <v>64</v>
      </c>
      <c r="H3688" s="642">
        <v>10.77</v>
      </c>
      <c r="I3688" s="641">
        <v>3.87</v>
      </c>
      <c r="J3688" s="641">
        <v>41.67</v>
      </c>
    </row>
    <row r="3689" spans="1:10" ht="25.5" x14ac:dyDescent="0.2">
      <c r="A3689" s="640"/>
      <c r="B3689" s="640"/>
      <c r="C3689" s="640"/>
      <c r="D3689" s="640"/>
      <c r="E3689" s="640" t="s">
        <v>13209</v>
      </c>
      <c r="F3689" s="639">
        <v>0</v>
      </c>
      <c r="G3689" s="640" t="s">
        <v>13210</v>
      </c>
      <c r="H3689" s="639">
        <v>0</v>
      </c>
      <c r="I3689" s="640" t="s">
        <v>13211</v>
      </c>
      <c r="J3689" s="639">
        <v>0</v>
      </c>
    </row>
    <row r="3690" spans="1:10" ht="15" thickBot="1" x14ac:dyDescent="0.25">
      <c r="A3690" s="640"/>
      <c r="B3690" s="640"/>
      <c r="C3690" s="640"/>
      <c r="D3690" s="640"/>
      <c r="E3690" s="640" t="s">
        <v>13212</v>
      </c>
      <c r="F3690" s="639">
        <v>11.76</v>
      </c>
      <c r="G3690" s="640"/>
      <c r="H3690" s="822" t="s">
        <v>13213</v>
      </c>
      <c r="I3690" s="822"/>
      <c r="J3690" s="639">
        <v>53.43</v>
      </c>
    </row>
    <row r="3691" spans="1:10" ht="0.95" customHeight="1" thickTop="1" x14ac:dyDescent="0.2">
      <c r="A3691" s="638"/>
      <c r="B3691" s="638"/>
      <c r="C3691" s="638"/>
      <c r="D3691" s="638"/>
      <c r="E3691" s="638"/>
      <c r="F3691" s="638"/>
      <c r="G3691" s="638"/>
      <c r="H3691" s="638"/>
      <c r="I3691" s="638"/>
      <c r="J3691" s="638"/>
    </row>
    <row r="3692" spans="1:10" ht="18" customHeight="1" x14ac:dyDescent="0.2">
      <c r="A3692" s="658"/>
      <c r="B3692" s="656" t="s">
        <v>13186</v>
      </c>
      <c r="C3692" s="658" t="s">
        <v>13187</v>
      </c>
      <c r="D3692" s="658" t="s">
        <v>13188</v>
      </c>
      <c r="E3692" s="823" t="s">
        <v>13189</v>
      </c>
      <c r="F3692" s="823"/>
      <c r="G3692" s="657" t="s">
        <v>13190</v>
      </c>
      <c r="H3692" s="656" t="s">
        <v>13191</v>
      </c>
      <c r="I3692" s="656" t="s">
        <v>13192</v>
      </c>
      <c r="J3692" s="656" t="s">
        <v>13193</v>
      </c>
    </row>
    <row r="3693" spans="1:10" ht="24" customHeight="1" x14ac:dyDescent="0.2">
      <c r="A3693" s="654" t="s">
        <v>13194</v>
      </c>
      <c r="B3693" s="655" t="s">
        <v>13360</v>
      </c>
      <c r="C3693" s="654" t="s">
        <v>7</v>
      </c>
      <c r="D3693" s="654" t="s">
        <v>11217</v>
      </c>
      <c r="E3693" s="824" t="s">
        <v>13301</v>
      </c>
      <c r="F3693" s="824"/>
      <c r="G3693" s="653" t="s">
        <v>18</v>
      </c>
      <c r="H3693" s="652">
        <v>1</v>
      </c>
      <c r="I3693" s="651">
        <v>26.26</v>
      </c>
      <c r="J3693" s="651">
        <v>26.26</v>
      </c>
    </row>
    <row r="3694" spans="1:10" ht="36" customHeight="1" x14ac:dyDescent="0.2">
      <c r="A3694" s="649" t="s">
        <v>13197</v>
      </c>
      <c r="B3694" s="650" t="s">
        <v>13315</v>
      </c>
      <c r="C3694" s="649" t="s">
        <v>7</v>
      </c>
      <c r="D3694" s="649" t="s">
        <v>2184</v>
      </c>
      <c r="E3694" s="825" t="s">
        <v>13272</v>
      </c>
      <c r="F3694" s="825"/>
      <c r="G3694" s="648" t="s">
        <v>67</v>
      </c>
      <c r="H3694" s="647">
        <v>0.01</v>
      </c>
      <c r="I3694" s="646">
        <v>12.5</v>
      </c>
      <c r="J3694" s="646">
        <v>0.12</v>
      </c>
    </row>
    <row r="3695" spans="1:10" ht="36" customHeight="1" x14ac:dyDescent="0.2">
      <c r="A3695" s="649" t="s">
        <v>13197</v>
      </c>
      <c r="B3695" s="650" t="s">
        <v>13316</v>
      </c>
      <c r="C3695" s="649" t="s">
        <v>7</v>
      </c>
      <c r="D3695" s="649" t="s">
        <v>2183</v>
      </c>
      <c r="E3695" s="825" t="s">
        <v>13272</v>
      </c>
      <c r="F3695" s="825"/>
      <c r="G3695" s="648" t="s">
        <v>50</v>
      </c>
      <c r="H3695" s="647">
        <v>2.1999999999999999E-2</v>
      </c>
      <c r="I3695" s="646">
        <v>15.15</v>
      </c>
      <c r="J3695" s="646">
        <v>0.33</v>
      </c>
    </row>
    <row r="3696" spans="1:10" ht="24" customHeight="1" x14ac:dyDescent="0.2">
      <c r="A3696" s="649" t="s">
        <v>13197</v>
      </c>
      <c r="B3696" s="650" t="s">
        <v>13317</v>
      </c>
      <c r="C3696" s="649" t="s">
        <v>7</v>
      </c>
      <c r="D3696" s="649" t="s">
        <v>51</v>
      </c>
      <c r="E3696" s="825" t="s">
        <v>13196</v>
      </c>
      <c r="F3696" s="825"/>
      <c r="G3696" s="648" t="s">
        <v>23</v>
      </c>
      <c r="H3696" s="647">
        <v>3.2000000000000001E-2</v>
      </c>
      <c r="I3696" s="646">
        <v>13.87</v>
      </c>
      <c r="J3696" s="646">
        <v>0.44</v>
      </c>
    </row>
    <row r="3697" spans="1:10" ht="24" customHeight="1" x14ac:dyDescent="0.2">
      <c r="A3697" s="649" t="s">
        <v>13197</v>
      </c>
      <c r="B3697" s="650" t="s">
        <v>13318</v>
      </c>
      <c r="C3697" s="649" t="s">
        <v>7</v>
      </c>
      <c r="D3697" s="649" t="s">
        <v>52</v>
      </c>
      <c r="E3697" s="825" t="s">
        <v>13196</v>
      </c>
      <c r="F3697" s="825"/>
      <c r="G3697" s="648" t="s">
        <v>23</v>
      </c>
      <c r="H3697" s="647">
        <v>0.161</v>
      </c>
      <c r="I3697" s="646">
        <v>16.59</v>
      </c>
      <c r="J3697" s="646">
        <v>2.67</v>
      </c>
    </row>
    <row r="3698" spans="1:10" ht="24" customHeight="1" x14ac:dyDescent="0.2">
      <c r="A3698" s="644" t="s">
        <v>13199</v>
      </c>
      <c r="B3698" s="645" t="s">
        <v>14241</v>
      </c>
      <c r="C3698" s="644" t="s">
        <v>7</v>
      </c>
      <c r="D3698" s="644" t="s">
        <v>5900</v>
      </c>
      <c r="E3698" s="821" t="s">
        <v>13220</v>
      </c>
      <c r="F3698" s="821"/>
      <c r="G3698" s="643" t="s">
        <v>13243</v>
      </c>
      <c r="H3698" s="642">
        <v>0.13600000000000001</v>
      </c>
      <c r="I3698" s="641">
        <v>42.58</v>
      </c>
      <c r="J3698" s="641">
        <v>5.79</v>
      </c>
    </row>
    <row r="3699" spans="1:10" ht="24" customHeight="1" x14ac:dyDescent="0.2">
      <c r="A3699" s="644" t="s">
        <v>13199</v>
      </c>
      <c r="B3699" s="645" t="s">
        <v>13320</v>
      </c>
      <c r="C3699" s="644" t="s">
        <v>7</v>
      </c>
      <c r="D3699" s="644" t="s">
        <v>11840</v>
      </c>
      <c r="E3699" s="821" t="s">
        <v>13220</v>
      </c>
      <c r="F3699" s="821"/>
      <c r="G3699" s="643" t="s">
        <v>18</v>
      </c>
      <c r="H3699" s="642">
        <v>2.3420000000000001</v>
      </c>
      <c r="I3699" s="641">
        <v>7.16</v>
      </c>
      <c r="J3699" s="641">
        <v>16.760000000000002</v>
      </c>
    </row>
    <row r="3700" spans="1:10" ht="24" customHeight="1" x14ac:dyDescent="0.2">
      <c r="A3700" s="644" t="s">
        <v>13199</v>
      </c>
      <c r="B3700" s="645" t="s">
        <v>14011</v>
      </c>
      <c r="C3700" s="644" t="s">
        <v>7</v>
      </c>
      <c r="D3700" s="644" t="s">
        <v>8286</v>
      </c>
      <c r="E3700" s="821" t="s">
        <v>13220</v>
      </c>
      <c r="F3700" s="821"/>
      <c r="G3700" s="643" t="s">
        <v>21</v>
      </c>
      <c r="H3700" s="642">
        <v>1.2E-2</v>
      </c>
      <c r="I3700" s="641">
        <v>13.27</v>
      </c>
      <c r="J3700" s="641">
        <v>0.15</v>
      </c>
    </row>
    <row r="3701" spans="1:10" ht="25.5" x14ac:dyDescent="0.2">
      <c r="A3701" s="640"/>
      <c r="B3701" s="640"/>
      <c r="C3701" s="640"/>
      <c r="D3701" s="640"/>
      <c r="E3701" s="640" t="s">
        <v>13209</v>
      </c>
      <c r="F3701" s="639">
        <v>1.4560469412148211</v>
      </c>
      <c r="G3701" s="640" t="s">
        <v>13210</v>
      </c>
      <c r="H3701" s="639">
        <v>1.22</v>
      </c>
      <c r="I3701" s="640" t="s">
        <v>13211</v>
      </c>
      <c r="J3701" s="639">
        <v>2.68</v>
      </c>
    </row>
    <row r="3702" spans="1:10" ht="15" thickBot="1" x14ac:dyDescent="0.25">
      <c r="A3702" s="640"/>
      <c r="B3702" s="640"/>
      <c r="C3702" s="640"/>
      <c r="D3702" s="640"/>
      <c r="E3702" s="640" t="s">
        <v>13212</v>
      </c>
      <c r="F3702" s="639">
        <v>7.41</v>
      </c>
      <c r="G3702" s="640"/>
      <c r="H3702" s="822" t="s">
        <v>13213</v>
      </c>
      <c r="I3702" s="822"/>
      <c r="J3702" s="639">
        <v>33.67</v>
      </c>
    </row>
    <row r="3703" spans="1:10" ht="0.95" customHeight="1" thickTop="1" x14ac:dyDescent="0.2">
      <c r="A3703" s="638"/>
      <c r="B3703" s="638"/>
      <c r="C3703" s="638"/>
      <c r="D3703" s="638"/>
      <c r="E3703" s="638"/>
      <c r="F3703" s="638"/>
      <c r="G3703" s="638"/>
      <c r="H3703" s="638"/>
      <c r="I3703" s="638"/>
      <c r="J3703" s="638"/>
    </row>
    <row r="3704" spans="1:10" ht="18" customHeight="1" x14ac:dyDescent="0.2">
      <c r="A3704" s="658"/>
      <c r="B3704" s="656" t="s">
        <v>13186</v>
      </c>
      <c r="C3704" s="658" t="s">
        <v>13187</v>
      </c>
      <c r="D3704" s="658" t="s">
        <v>13188</v>
      </c>
      <c r="E3704" s="823" t="s">
        <v>13189</v>
      </c>
      <c r="F3704" s="823"/>
      <c r="G3704" s="657" t="s">
        <v>13190</v>
      </c>
      <c r="H3704" s="656" t="s">
        <v>13191</v>
      </c>
      <c r="I3704" s="656" t="s">
        <v>13192</v>
      </c>
      <c r="J3704" s="656" t="s">
        <v>13193</v>
      </c>
    </row>
    <row r="3705" spans="1:10" ht="24" customHeight="1" x14ac:dyDescent="0.2">
      <c r="A3705" s="654" t="s">
        <v>13194</v>
      </c>
      <c r="B3705" s="655" t="s">
        <v>14013</v>
      </c>
      <c r="C3705" s="654" t="s">
        <v>7</v>
      </c>
      <c r="D3705" s="654" t="s">
        <v>11218</v>
      </c>
      <c r="E3705" s="824" t="s">
        <v>13301</v>
      </c>
      <c r="F3705" s="824"/>
      <c r="G3705" s="653" t="s">
        <v>18</v>
      </c>
      <c r="H3705" s="652">
        <v>1</v>
      </c>
      <c r="I3705" s="651">
        <v>11.98</v>
      </c>
      <c r="J3705" s="651">
        <v>11.98</v>
      </c>
    </row>
    <row r="3706" spans="1:10" ht="36" customHeight="1" x14ac:dyDescent="0.2">
      <c r="A3706" s="649" t="s">
        <v>13197</v>
      </c>
      <c r="B3706" s="650" t="s">
        <v>13315</v>
      </c>
      <c r="C3706" s="649" t="s">
        <v>7</v>
      </c>
      <c r="D3706" s="649" t="s">
        <v>2184</v>
      </c>
      <c r="E3706" s="825" t="s">
        <v>13272</v>
      </c>
      <c r="F3706" s="825"/>
      <c r="G3706" s="648" t="s">
        <v>67</v>
      </c>
      <c r="H3706" s="647">
        <v>1.4E-2</v>
      </c>
      <c r="I3706" s="646">
        <v>12.5</v>
      </c>
      <c r="J3706" s="646">
        <v>0.17</v>
      </c>
    </row>
    <row r="3707" spans="1:10" ht="36" customHeight="1" x14ac:dyDescent="0.2">
      <c r="A3707" s="649" t="s">
        <v>13197</v>
      </c>
      <c r="B3707" s="650" t="s">
        <v>13316</v>
      </c>
      <c r="C3707" s="649" t="s">
        <v>7</v>
      </c>
      <c r="D3707" s="649" t="s">
        <v>2183</v>
      </c>
      <c r="E3707" s="825" t="s">
        <v>13272</v>
      </c>
      <c r="F3707" s="825"/>
      <c r="G3707" s="648" t="s">
        <v>50</v>
      </c>
      <c r="H3707" s="647">
        <v>7.0000000000000001E-3</v>
      </c>
      <c r="I3707" s="646">
        <v>15.15</v>
      </c>
      <c r="J3707" s="646">
        <v>0.1</v>
      </c>
    </row>
    <row r="3708" spans="1:10" ht="24" customHeight="1" x14ac:dyDescent="0.2">
      <c r="A3708" s="649" t="s">
        <v>13197</v>
      </c>
      <c r="B3708" s="650" t="s">
        <v>13317</v>
      </c>
      <c r="C3708" s="649" t="s">
        <v>7</v>
      </c>
      <c r="D3708" s="649" t="s">
        <v>51</v>
      </c>
      <c r="E3708" s="825" t="s">
        <v>13196</v>
      </c>
      <c r="F3708" s="825"/>
      <c r="G3708" s="648" t="s">
        <v>23</v>
      </c>
      <c r="H3708" s="647">
        <v>2.1000000000000001E-2</v>
      </c>
      <c r="I3708" s="646">
        <v>13.87</v>
      </c>
      <c r="J3708" s="646">
        <v>0.28999999999999998</v>
      </c>
    </row>
    <row r="3709" spans="1:10" ht="24" customHeight="1" x14ac:dyDescent="0.2">
      <c r="A3709" s="649" t="s">
        <v>13197</v>
      </c>
      <c r="B3709" s="650" t="s">
        <v>13318</v>
      </c>
      <c r="C3709" s="649" t="s">
        <v>7</v>
      </c>
      <c r="D3709" s="649" t="s">
        <v>52</v>
      </c>
      <c r="E3709" s="825" t="s">
        <v>13196</v>
      </c>
      <c r="F3709" s="825"/>
      <c r="G3709" s="648" t="s">
        <v>23</v>
      </c>
      <c r="H3709" s="647">
        <v>0.106</v>
      </c>
      <c r="I3709" s="646">
        <v>16.59</v>
      </c>
      <c r="J3709" s="646">
        <v>1.75</v>
      </c>
    </row>
    <row r="3710" spans="1:10" ht="24" customHeight="1" x14ac:dyDescent="0.2">
      <c r="A3710" s="644" t="s">
        <v>13199</v>
      </c>
      <c r="B3710" s="645" t="s">
        <v>13320</v>
      </c>
      <c r="C3710" s="644" t="s">
        <v>7</v>
      </c>
      <c r="D3710" s="644" t="s">
        <v>11840</v>
      </c>
      <c r="E3710" s="821" t="s">
        <v>13220</v>
      </c>
      <c r="F3710" s="821"/>
      <c r="G3710" s="643" t="s">
        <v>18</v>
      </c>
      <c r="H3710" s="642">
        <v>1.31</v>
      </c>
      <c r="I3710" s="641">
        <v>7.16</v>
      </c>
      <c r="J3710" s="641">
        <v>9.3699999999999992</v>
      </c>
    </row>
    <row r="3711" spans="1:10" ht="24" customHeight="1" x14ac:dyDescent="0.2">
      <c r="A3711" s="644" t="s">
        <v>13199</v>
      </c>
      <c r="B3711" s="645" t="s">
        <v>14011</v>
      </c>
      <c r="C3711" s="644" t="s">
        <v>7</v>
      </c>
      <c r="D3711" s="644" t="s">
        <v>8286</v>
      </c>
      <c r="E3711" s="821" t="s">
        <v>13220</v>
      </c>
      <c r="F3711" s="821"/>
      <c r="G3711" s="643" t="s">
        <v>21</v>
      </c>
      <c r="H3711" s="642">
        <v>2.3E-2</v>
      </c>
      <c r="I3711" s="641">
        <v>13.27</v>
      </c>
      <c r="J3711" s="641">
        <v>0.3</v>
      </c>
    </row>
    <row r="3712" spans="1:10" ht="25.5" x14ac:dyDescent="0.2">
      <c r="A3712" s="640"/>
      <c r="B3712" s="640"/>
      <c r="C3712" s="640"/>
      <c r="D3712" s="640"/>
      <c r="E3712" s="640" t="s">
        <v>13209</v>
      </c>
      <c r="F3712" s="639">
        <v>0.95620993154406175</v>
      </c>
      <c r="G3712" s="640" t="s">
        <v>13210</v>
      </c>
      <c r="H3712" s="639">
        <v>0.8</v>
      </c>
      <c r="I3712" s="640" t="s">
        <v>13211</v>
      </c>
      <c r="J3712" s="639">
        <v>1.76</v>
      </c>
    </row>
    <row r="3713" spans="1:10" ht="15" thickBot="1" x14ac:dyDescent="0.25">
      <c r="A3713" s="640"/>
      <c r="B3713" s="640"/>
      <c r="C3713" s="640"/>
      <c r="D3713" s="640"/>
      <c r="E3713" s="640" t="s">
        <v>13212</v>
      </c>
      <c r="F3713" s="639">
        <v>3.38</v>
      </c>
      <c r="G3713" s="640"/>
      <c r="H3713" s="822" t="s">
        <v>13213</v>
      </c>
      <c r="I3713" s="822"/>
      <c r="J3713" s="639">
        <v>15.36</v>
      </c>
    </row>
    <row r="3714" spans="1:10" ht="0.95" customHeight="1" thickTop="1" x14ac:dyDescent="0.2">
      <c r="A3714" s="638"/>
      <c r="B3714" s="638"/>
      <c r="C3714" s="638"/>
      <c r="D3714" s="638"/>
      <c r="E3714" s="638"/>
      <c r="F3714" s="638"/>
      <c r="G3714" s="638"/>
      <c r="H3714" s="638"/>
      <c r="I3714" s="638"/>
      <c r="J3714" s="638"/>
    </row>
    <row r="3715" spans="1:10" ht="18" customHeight="1" x14ac:dyDescent="0.2">
      <c r="A3715" s="658"/>
      <c r="B3715" s="656" t="s">
        <v>13186</v>
      </c>
      <c r="C3715" s="658" t="s">
        <v>13187</v>
      </c>
      <c r="D3715" s="658" t="s">
        <v>13188</v>
      </c>
      <c r="E3715" s="823" t="s">
        <v>13189</v>
      </c>
      <c r="F3715" s="823"/>
      <c r="G3715" s="657" t="s">
        <v>13190</v>
      </c>
      <c r="H3715" s="656" t="s">
        <v>13191</v>
      </c>
      <c r="I3715" s="656" t="s">
        <v>13192</v>
      </c>
      <c r="J3715" s="656" t="s">
        <v>13193</v>
      </c>
    </row>
    <row r="3716" spans="1:10" ht="24" customHeight="1" x14ac:dyDescent="0.2">
      <c r="A3716" s="654" t="s">
        <v>13194</v>
      </c>
      <c r="B3716" s="655" t="s">
        <v>13353</v>
      </c>
      <c r="C3716" s="654" t="s">
        <v>7</v>
      </c>
      <c r="D3716" s="654" t="s">
        <v>11214</v>
      </c>
      <c r="E3716" s="824" t="s">
        <v>13301</v>
      </c>
      <c r="F3716" s="824"/>
      <c r="G3716" s="653" t="s">
        <v>13243</v>
      </c>
      <c r="H3716" s="652">
        <v>1</v>
      </c>
      <c r="I3716" s="651">
        <v>103.26</v>
      </c>
      <c r="J3716" s="651">
        <v>103.26</v>
      </c>
    </row>
    <row r="3717" spans="1:10" ht="36" customHeight="1" x14ac:dyDescent="0.2">
      <c r="A3717" s="649" t="s">
        <v>13197</v>
      </c>
      <c r="B3717" s="650" t="s">
        <v>13315</v>
      </c>
      <c r="C3717" s="649" t="s">
        <v>7</v>
      </c>
      <c r="D3717" s="649" t="s">
        <v>2184</v>
      </c>
      <c r="E3717" s="825" t="s">
        <v>13272</v>
      </c>
      <c r="F3717" s="825"/>
      <c r="G3717" s="648" t="s">
        <v>67</v>
      </c>
      <c r="H3717" s="647">
        <v>9.2999999999999999E-2</v>
      </c>
      <c r="I3717" s="646">
        <v>12.5</v>
      </c>
      <c r="J3717" s="646">
        <v>1.1599999999999999</v>
      </c>
    </row>
    <row r="3718" spans="1:10" ht="36" customHeight="1" x14ac:dyDescent="0.2">
      <c r="A3718" s="649" t="s">
        <v>13197</v>
      </c>
      <c r="B3718" s="650" t="s">
        <v>13316</v>
      </c>
      <c r="C3718" s="649" t="s">
        <v>7</v>
      </c>
      <c r="D3718" s="649" t="s">
        <v>2183</v>
      </c>
      <c r="E3718" s="825" t="s">
        <v>13272</v>
      </c>
      <c r="F3718" s="825"/>
      <c r="G3718" s="648" t="s">
        <v>50</v>
      </c>
      <c r="H3718" s="647">
        <v>0.05</v>
      </c>
      <c r="I3718" s="646">
        <v>15.15</v>
      </c>
      <c r="J3718" s="646">
        <v>0.75</v>
      </c>
    </row>
    <row r="3719" spans="1:10" ht="24" customHeight="1" x14ac:dyDescent="0.2">
      <c r="A3719" s="649" t="s">
        <v>13197</v>
      </c>
      <c r="B3719" s="650" t="s">
        <v>13317</v>
      </c>
      <c r="C3719" s="649" t="s">
        <v>7</v>
      </c>
      <c r="D3719" s="649" t="s">
        <v>51</v>
      </c>
      <c r="E3719" s="825" t="s">
        <v>13196</v>
      </c>
      <c r="F3719" s="825"/>
      <c r="G3719" s="648" t="s">
        <v>23</v>
      </c>
      <c r="H3719" s="647">
        <v>0.14299999999999999</v>
      </c>
      <c r="I3719" s="646">
        <v>13.87</v>
      </c>
      <c r="J3719" s="646">
        <v>1.98</v>
      </c>
    </row>
    <row r="3720" spans="1:10" ht="24" customHeight="1" x14ac:dyDescent="0.2">
      <c r="A3720" s="649" t="s">
        <v>13197</v>
      </c>
      <c r="B3720" s="650" t="s">
        <v>13318</v>
      </c>
      <c r="C3720" s="649" t="s">
        <v>7</v>
      </c>
      <c r="D3720" s="649" t="s">
        <v>52</v>
      </c>
      <c r="E3720" s="825" t="s">
        <v>13196</v>
      </c>
      <c r="F3720" s="825"/>
      <c r="G3720" s="648" t="s">
        <v>23</v>
      </c>
      <c r="H3720" s="647">
        <v>0.71499999999999997</v>
      </c>
      <c r="I3720" s="646">
        <v>16.59</v>
      </c>
      <c r="J3720" s="646">
        <v>11.86</v>
      </c>
    </row>
    <row r="3721" spans="1:10" ht="24" customHeight="1" x14ac:dyDescent="0.2">
      <c r="A3721" s="644" t="s">
        <v>13199</v>
      </c>
      <c r="B3721" s="645" t="s">
        <v>14011</v>
      </c>
      <c r="C3721" s="644" t="s">
        <v>7</v>
      </c>
      <c r="D3721" s="644" t="s">
        <v>8286</v>
      </c>
      <c r="E3721" s="821" t="s">
        <v>13220</v>
      </c>
      <c r="F3721" s="821"/>
      <c r="G3721" s="643" t="s">
        <v>21</v>
      </c>
      <c r="H3721" s="642">
        <v>8.5999999999999993E-2</v>
      </c>
      <c r="I3721" s="641">
        <v>13.27</v>
      </c>
      <c r="J3721" s="641">
        <v>1.1399999999999999</v>
      </c>
    </row>
    <row r="3722" spans="1:10" ht="24" customHeight="1" x14ac:dyDescent="0.2">
      <c r="A3722" s="644" t="s">
        <v>13199</v>
      </c>
      <c r="B3722" s="645" t="s">
        <v>13323</v>
      </c>
      <c r="C3722" s="644" t="s">
        <v>7</v>
      </c>
      <c r="D3722" s="644" t="s">
        <v>11846</v>
      </c>
      <c r="E3722" s="821" t="s">
        <v>13220</v>
      </c>
      <c r="F3722" s="821"/>
      <c r="G3722" s="643" t="s">
        <v>18</v>
      </c>
      <c r="H3722" s="642">
        <v>4.4320000000000004</v>
      </c>
      <c r="I3722" s="641">
        <v>2.5</v>
      </c>
      <c r="J3722" s="641">
        <v>11.08</v>
      </c>
    </row>
    <row r="3723" spans="1:10" ht="24" customHeight="1" x14ac:dyDescent="0.2">
      <c r="A3723" s="644" t="s">
        <v>13199</v>
      </c>
      <c r="B3723" s="645" t="s">
        <v>13324</v>
      </c>
      <c r="C3723" s="644" t="s">
        <v>7</v>
      </c>
      <c r="D3723" s="644" t="s">
        <v>13161</v>
      </c>
      <c r="E3723" s="821" t="s">
        <v>13220</v>
      </c>
      <c r="F3723" s="821"/>
      <c r="G3723" s="643" t="s">
        <v>18</v>
      </c>
      <c r="H3723" s="642">
        <v>6.53</v>
      </c>
      <c r="I3723" s="641">
        <v>11.53</v>
      </c>
      <c r="J3723" s="641">
        <v>75.290000000000006</v>
      </c>
    </row>
    <row r="3724" spans="1:10" ht="25.5" x14ac:dyDescent="0.2">
      <c r="A3724" s="640"/>
      <c r="B3724" s="640"/>
      <c r="C3724" s="640"/>
      <c r="D3724" s="640"/>
      <c r="E3724" s="640" t="s">
        <v>13209</v>
      </c>
      <c r="F3724" s="639">
        <v>6.5196131696186024</v>
      </c>
      <c r="G3724" s="640" t="s">
        <v>13210</v>
      </c>
      <c r="H3724" s="639">
        <v>5.48</v>
      </c>
      <c r="I3724" s="640" t="s">
        <v>13211</v>
      </c>
      <c r="J3724" s="639">
        <v>11.999999999999998</v>
      </c>
    </row>
    <row r="3725" spans="1:10" ht="15" thickBot="1" x14ac:dyDescent="0.25">
      <c r="A3725" s="640"/>
      <c r="B3725" s="640"/>
      <c r="C3725" s="640"/>
      <c r="D3725" s="640"/>
      <c r="E3725" s="640" t="s">
        <v>13212</v>
      </c>
      <c r="F3725" s="639">
        <v>29.16</v>
      </c>
      <c r="G3725" s="640"/>
      <c r="H3725" s="822" t="s">
        <v>13213</v>
      </c>
      <c r="I3725" s="822"/>
      <c r="J3725" s="639">
        <v>132.41999999999999</v>
      </c>
    </row>
    <row r="3726" spans="1:10" ht="0.95" customHeight="1" thickTop="1" x14ac:dyDescent="0.2">
      <c r="A3726" s="638"/>
      <c r="B3726" s="638"/>
      <c r="C3726" s="638"/>
      <c r="D3726" s="638"/>
      <c r="E3726" s="638"/>
      <c r="F3726" s="638"/>
      <c r="G3726" s="638"/>
      <c r="H3726" s="638"/>
      <c r="I3726" s="638"/>
      <c r="J3726" s="638"/>
    </row>
    <row r="3727" spans="1:10" ht="18" customHeight="1" x14ac:dyDescent="0.2">
      <c r="A3727" s="658"/>
      <c r="B3727" s="656" t="s">
        <v>13186</v>
      </c>
      <c r="C3727" s="658" t="s">
        <v>13187</v>
      </c>
      <c r="D3727" s="658" t="s">
        <v>13188</v>
      </c>
      <c r="E3727" s="823" t="s">
        <v>13189</v>
      </c>
      <c r="F3727" s="823"/>
      <c r="G3727" s="657" t="s">
        <v>13190</v>
      </c>
      <c r="H3727" s="656" t="s">
        <v>13191</v>
      </c>
      <c r="I3727" s="656" t="s">
        <v>13192</v>
      </c>
      <c r="J3727" s="656" t="s">
        <v>13193</v>
      </c>
    </row>
    <row r="3728" spans="1:10" ht="24" customHeight="1" x14ac:dyDescent="0.2">
      <c r="A3728" s="654" t="s">
        <v>13194</v>
      </c>
      <c r="B3728" s="655" t="s">
        <v>13469</v>
      </c>
      <c r="C3728" s="654" t="s">
        <v>7</v>
      </c>
      <c r="D3728" s="654" t="s">
        <v>11215</v>
      </c>
      <c r="E3728" s="824" t="s">
        <v>13301</v>
      </c>
      <c r="F3728" s="824"/>
      <c r="G3728" s="653" t="s">
        <v>13243</v>
      </c>
      <c r="H3728" s="652">
        <v>1</v>
      </c>
      <c r="I3728" s="651">
        <v>83.2</v>
      </c>
      <c r="J3728" s="651">
        <v>83.2</v>
      </c>
    </row>
    <row r="3729" spans="1:10" ht="36" customHeight="1" x14ac:dyDescent="0.2">
      <c r="A3729" s="649" t="s">
        <v>13197</v>
      </c>
      <c r="B3729" s="650" t="s">
        <v>13315</v>
      </c>
      <c r="C3729" s="649" t="s">
        <v>7</v>
      </c>
      <c r="D3729" s="649" t="s">
        <v>2184</v>
      </c>
      <c r="E3729" s="825" t="s">
        <v>13272</v>
      </c>
      <c r="F3729" s="825"/>
      <c r="G3729" s="648" t="s">
        <v>67</v>
      </c>
      <c r="H3729" s="647">
        <v>0.123</v>
      </c>
      <c r="I3729" s="646">
        <v>12.5</v>
      </c>
      <c r="J3729" s="646">
        <v>1.53</v>
      </c>
    </row>
    <row r="3730" spans="1:10" ht="36" customHeight="1" x14ac:dyDescent="0.2">
      <c r="A3730" s="649" t="s">
        <v>13197</v>
      </c>
      <c r="B3730" s="650" t="s">
        <v>13316</v>
      </c>
      <c r="C3730" s="649" t="s">
        <v>7</v>
      </c>
      <c r="D3730" s="649" t="s">
        <v>2183</v>
      </c>
      <c r="E3730" s="825" t="s">
        <v>13272</v>
      </c>
      <c r="F3730" s="825"/>
      <c r="G3730" s="648" t="s">
        <v>50</v>
      </c>
      <c r="H3730" s="647">
        <v>5.6000000000000001E-2</v>
      </c>
      <c r="I3730" s="646">
        <v>15.15</v>
      </c>
      <c r="J3730" s="646">
        <v>0.84</v>
      </c>
    </row>
    <row r="3731" spans="1:10" ht="24" customHeight="1" x14ac:dyDescent="0.2">
      <c r="A3731" s="649" t="s">
        <v>13197</v>
      </c>
      <c r="B3731" s="650" t="s">
        <v>13317</v>
      </c>
      <c r="C3731" s="649" t="s">
        <v>7</v>
      </c>
      <c r="D3731" s="649" t="s">
        <v>51</v>
      </c>
      <c r="E3731" s="825" t="s">
        <v>13196</v>
      </c>
      <c r="F3731" s="825"/>
      <c r="G3731" s="648" t="s">
        <v>23</v>
      </c>
      <c r="H3731" s="647">
        <v>0.17899999999999999</v>
      </c>
      <c r="I3731" s="646">
        <v>13.87</v>
      </c>
      <c r="J3731" s="646">
        <v>2.48</v>
      </c>
    </row>
    <row r="3732" spans="1:10" ht="24" customHeight="1" x14ac:dyDescent="0.2">
      <c r="A3732" s="649" t="s">
        <v>13197</v>
      </c>
      <c r="B3732" s="650" t="s">
        <v>13318</v>
      </c>
      <c r="C3732" s="649" t="s">
        <v>7</v>
      </c>
      <c r="D3732" s="649" t="s">
        <v>52</v>
      </c>
      <c r="E3732" s="825" t="s">
        <v>13196</v>
      </c>
      <c r="F3732" s="825"/>
      <c r="G3732" s="648" t="s">
        <v>23</v>
      </c>
      <c r="H3732" s="647">
        <v>0.89300000000000002</v>
      </c>
      <c r="I3732" s="646">
        <v>16.59</v>
      </c>
      <c r="J3732" s="646">
        <v>14.81</v>
      </c>
    </row>
    <row r="3733" spans="1:10" ht="24" customHeight="1" x14ac:dyDescent="0.2">
      <c r="A3733" s="644" t="s">
        <v>13199</v>
      </c>
      <c r="B3733" s="645" t="s">
        <v>14011</v>
      </c>
      <c r="C3733" s="644" t="s">
        <v>7</v>
      </c>
      <c r="D3733" s="644" t="s">
        <v>8286</v>
      </c>
      <c r="E3733" s="821" t="s">
        <v>13220</v>
      </c>
      <c r="F3733" s="821"/>
      <c r="G3733" s="643" t="s">
        <v>21</v>
      </c>
      <c r="H3733" s="642">
        <v>0.128</v>
      </c>
      <c r="I3733" s="641">
        <v>13.27</v>
      </c>
      <c r="J3733" s="641">
        <v>1.69</v>
      </c>
    </row>
    <row r="3734" spans="1:10" ht="24" customHeight="1" x14ac:dyDescent="0.2">
      <c r="A3734" s="644" t="s">
        <v>13199</v>
      </c>
      <c r="B3734" s="645" t="s">
        <v>13323</v>
      </c>
      <c r="C3734" s="644" t="s">
        <v>7</v>
      </c>
      <c r="D3734" s="644" t="s">
        <v>11846</v>
      </c>
      <c r="E3734" s="821" t="s">
        <v>13220</v>
      </c>
      <c r="F3734" s="821"/>
      <c r="G3734" s="643" t="s">
        <v>18</v>
      </c>
      <c r="H3734" s="642">
        <v>4.2279999999999998</v>
      </c>
      <c r="I3734" s="641">
        <v>2.5</v>
      </c>
      <c r="J3734" s="641">
        <v>10.57</v>
      </c>
    </row>
    <row r="3735" spans="1:10" ht="24" customHeight="1" x14ac:dyDescent="0.2">
      <c r="A3735" s="644" t="s">
        <v>13199</v>
      </c>
      <c r="B3735" s="645" t="s">
        <v>13324</v>
      </c>
      <c r="C3735" s="644" t="s">
        <v>7</v>
      </c>
      <c r="D3735" s="644" t="s">
        <v>13161</v>
      </c>
      <c r="E3735" s="821" t="s">
        <v>13220</v>
      </c>
      <c r="F3735" s="821"/>
      <c r="G3735" s="643" t="s">
        <v>18</v>
      </c>
      <c r="H3735" s="642">
        <v>4.4480000000000004</v>
      </c>
      <c r="I3735" s="641">
        <v>11.53</v>
      </c>
      <c r="J3735" s="641">
        <v>51.28</v>
      </c>
    </row>
    <row r="3736" spans="1:10" ht="25.5" x14ac:dyDescent="0.2">
      <c r="A3736" s="640"/>
      <c r="B3736" s="640"/>
      <c r="C3736" s="640"/>
      <c r="D3736" s="640"/>
      <c r="E3736" s="640" t="s">
        <v>13209</v>
      </c>
      <c r="F3736" s="639">
        <v>8.1495164620232536</v>
      </c>
      <c r="G3736" s="640" t="s">
        <v>13210</v>
      </c>
      <c r="H3736" s="639">
        <v>6.85</v>
      </c>
      <c r="I3736" s="640" t="s">
        <v>13211</v>
      </c>
      <c r="J3736" s="639">
        <v>15</v>
      </c>
    </row>
    <row r="3737" spans="1:10" ht="15" thickBot="1" x14ac:dyDescent="0.25">
      <c r="A3737" s="640"/>
      <c r="B3737" s="640"/>
      <c r="C3737" s="640"/>
      <c r="D3737" s="640"/>
      <c r="E3737" s="640" t="s">
        <v>13212</v>
      </c>
      <c r="F3737" s="639">
        <v>23.49</v>
      </c>
      <c r="G3737" s="640"/>
      <c r="H3737" s="822" t="s">
        <v>13213</v>
      </c>
      <c r="I3737" s="822"/>
      <c r="J3737" s="639">
        <v>106.69</v>
      </c>
    </row>
    <row r="3738" spans="1:10" ht="0.95" customHeight="1" thickTop="1" x14ac:dyDescent="0.2">
      <c r="A3738" s="638"/>
      <c r="B3738" s="638"/>
      <c r="C3738" s="638"/>
      <c r="D3738" s="638"/>
      <c r="E3738" s="638"/>
      <c r="F3738" s="638"/>
      <c r="G3738" s="638"/>
      <c r="H3738" s="638"/>
      <c r="I3738" s="638"/>
      <c r="J3738" s="638"/>
    </row>
    <row r="3739" spans="1:10" ht="18" customHeight="1" x14ac:dyDescent="0.2">
      <c r="A3739" s="658"/>
      <c r="B3739" s="656" t="s">
        <v>13186</v>
      </c>
      <c r="C3739" s="658" t="s">
        <v>13187</v>
      </c>
      <c r="D3739" s="658" t="s">
        <v>13188</v>
      </c>
      <c r="E3739" s="823" t="s">
        <v>13189</v>
      </c>
      <c r="F3739" s="823"/>
      <c r="G3739" s="657" t="s">
        <v>13190</v>
      </c>
      <c r="H3739" s="656" t="s">
        <v>13191</v>
      </c>
      <c r="I3739" s="656" t="s">
        <v>13192</v>
      </c>
      <c r="J3739" s="656" t="s">
        <v>13193</v>
      </c>
    </row>
    <row r="3740" spans="1:10" ht="24" customHeight="1" x14ac:dyDescent="0.2">
      <c r="A3740" s="654" t="s">
        <v>13194</v>
      </c>
      <c r="B3740" s="655" t="s">
        <v>13359</v>
      </c>
      <c r="C3740" s="654" t="s">
        <v>7</v>
      </c>
      <c r="D3740" s="654" t="s">
        <v>11211</v>
      </c>
      <c r="E3740" s="824" t="s">
        <v>13301</v>
      </c>
      <c r="F3740" s="824"/>
      <c r="G3740" s="653" t="s">
        <v>13243</v>
      </c>
      <c r="H3740" s="652">
        <v>1</v>
      </c>
      <c r="I3740" s="651">
        <v>91.68</v>
      </c>
      <c r="J3740" s="651">
        <v>91.68</v>
      </c>
    </row>
    <row r="3741" spans="1:10" ht="36" customHeight="1" x14ac:dyDescent="0.2">
      <c r="A3741" s="649" t="s">
        <v>13197</v>
      </c>
      <c r="B3741" s="650" t="s">
        <v>13315</v>
      </c>
      <c r="C3741" s="649" t="s">
        <v>7</v>
      </c>
      <c r="D3741" s="649" t="s">
        <v>2184</v>
      </c>
      <c r="E3741" s="825" t="s">
        <v>13272</v>
      </c>
      <c r="F3741" s="825"/>
      <c r="G3741" s="648" t="s">
        <v>67</v>
      </c>
      <c r="H3741" s="647">
        <v>0.152</v>
      </c>
      <c r="I3741" s="646">
        <v>12.5</v>
      </c>
      <c r="J3741" s="646">
        <v>1.9</v>
      </c>
    </row>
    <row r="3742" spans="1:10" ht="36" customHeight="1" x14ac:dyDescent="0.2">
      <c r="A3742" s="649" t="s">
        <v>13197</v>
      </c>
      <c r="B3742" s="650" t="s">
        <v>13316</v>
      </c>
      <c r="C3742" s="649" t="s">
        <v>7</v>
      </c>
      <c r="D3742" s="649" t="s">
        <v>2183</v>
      </c>
      <c r="E3742" s="825" t="s">
        <v>13272</v>
      </c>
      <c r="F3742" s="825"/>
      <c r="G3742" s="648" t="s">
        <v>50</v>
      </c>
      <c r="H3742" s="647">
        <v>0.05</v>
      </c>
      <c r="I3742" s="646">
        <v>15.15</v>
      </c>
      <c r="J3742" s="646">
        <v>0.75</v>
      </c>
    </row>
    <row r="3743" spans="1:10" ht="24" customHeight="1" x14ac:dyDescent="0.2">
      <c r="A3743" s="649" t="s">
        <v>13197</v>
      </c>
      <c r="B3743" s="650" t="s">
        <v>13317</v>
      </c>
      <c r="C3743" s="649" t="s">
        <v>7</v>
      </c>
      <c r="D3743" s="649" t="s">
        <v>51</v>
      </c>
      <c r="E3743" s="825" t="s">
        <v>13196</v>
      </c>
      <c r="F3743" s="825"/>
      <c r="G3743" s="648" t="s">
        <v>23</v>
      </c>
      <c r="H3743" s="647">
        <v>0.20200000000000001</v>
      </c>
      <c r="I3743" s="646">
        <v>13.87</v>
      </c>
      <c r="J3743" s="646">
        <v>2.8</v>
      </c>
    </row>
    <row r="3744" spans="1:10" ht="24" customHeight="1" x14ac:dyDescent="0.2">
      <c r="A3744" s="649" t="s">
        <v>13197</v>
      </c>
      <c r="B3744" s="650" t="s">
        <v>13318</v>
      </c>
      <c r="C3744" s="649" t="s">
        <v>7</v>
      </c>
      <c r="D3744" s="649" t="s">
        <v>52</v>
      </c>
      <c r="E3744" s="825" t="s">
        <v>13196</v>
      </c>
      <c r="F3744" s="825"/>
      <c r="G3744" s="648" t="s">
        <v>23</v>
      </c>
      <c r="H3744" s="647">
        <v>1.012</v>
      </c>
      <c r="I3744" s="646">
        <v>16.59</v>
      </c>
      <c r="J3744" s="646">
        <v>16.78</v>
      </c>
    </row>
    <row r="3745" spans="1:10" ht="24" customHeight="1" x14ac:dyDescent="0.2">
      <c r="A3745" s="644" t="s">
        <v>13199</v>
      </c>
      <c r="B3745" s="645" t="s">
        <v>14241</v>
      </c>
      <c r="C3745" s="644" t="s">
        <v>7</v>
      </c>
      <c r="D3745" s="644" t="s">
        <v>5900</v>
      </c>
      <c r="E3745" s="821" t="s">
        <v>13220</v>
      </c>
      <c r="F3745" s="821"/>
      <c r="G3745" s="643" t="s">
        <v>13243</v>
      </c>
      <c r="H3745" s="642">
        <v>1.1459999999999999</v>
      </c>
      <c r="I3745" s="641">
        <v>42.58</v>
      </c>
      <c r="J3745" s="641">
        <v>48.79</v>
      </c>
    </row>
    <row r="3746" spans="1:10" ht="24" customHeight="1" x14ac:dyDescent="0.2">
      <c r="A3746" s="644" t="s">
        <v>13199</v>
      </c>
      <c r="B3746" s="645" t="s">
        <v>13320</v>
      </c>
      <c r="C3746" s="644" t="s">
        <v>7</v>
      </c>
      <c r="D3746" s="644" t="s">
        <v>11840</v>
      </c>
      <c r="E3746" s="821" t="s">
        <v>13220</v>
      </c>
      <c r="F3746" s="821"/>
      <c r="G3746" s="643" t="s">
        <v>18</v>
      </c>
      <c r="H3746" s="642">
        <v>0.16600000000000001</v>
      </c>
      <c r="I3746" s="641">
        <v>7.16</v>
      </c>
      <c r="J3746" s="641">
        <v>1.18</v>
      </c>
    </row>
    <row r="3747" spans="1:10" ht="24" customHeight="1" x14ac:dyDescent="0.2">
      <c r="A3747" s="644" t="s">
        <v>13199</v>
      </c>
      <c r="B3747" s="645" t="s">
        <v>14011</v>
      </c>
      <c r="C3747" s="644" t="s">
        <v>7</v>
      </c>
      <c r="D3747" s="644" t="s">
        <v>8286</v>
      </c>
      <c r="E3747" s="821" t="s">
        <v>13220</v>
      </c>
      <c r="F3747" s="821"/>
      <c r="G3747" s="643" t="s">
        <v>21</v>
      </c>
      <c r="H3747" s="642">
        <v>0.159</v>
      </c>
      <c r="I3747" s="641">
        <v>13.27</v>
      </c>
      <c r="J3747" s="641">
        <v>2.1</v>
      </c>
    </row>
    <row r="3748" spans="1:10" ht="24" customHeight="1" x14ac:dyDescent="0.2">
      <c r="A3748" s="644" t="s">
        <v>13199</v>
      </c>
      <c r="B3748" s="645" t="s">
        <v>13323</v>
      </c>
      <c r="C3748" s="644" t="s">
        <v>7</v>
      </c>
      <c r="D3748" s="644" t="s">
        <v>11846</v>
      </c>
      <c r="E3748" s="821" t="s">
        <v>13220</v>
      </c>
      <c r="F3748" s="821"/>
      <c r="G3748" s="643" t="s">
        <v>18</v>
      </c>
      <c r="H3748" s="642">
        <v>6.952</v>
      </c>
      <c r="I3748" s="641">
        <v>2.5</v>
      </c>
      <c r="J3748" s="641">
        <v>17.38</v>
      </c>
    </row>
    <row r="3749" spans="1:10" ht="25.5" x14ac:dyDescent="0.2">
      <c r="A3749" s="640"/>
      <c r="B3749" s="640"/>
      <c r="C3749" s="640"/>
      <c r="D3749" s="640"/>
      <c r="E3749" s="640" t="s">
        <v>13209</v>
      </c>
      <c r="F3749" s="639">
        <v>9.2306856459850053</v>
      </c>
      <c r="G3749" s="640" t="s">
        <v>13210</v>
      </c>
      <c r="H3749" s="639">
        <v>7.76</v>
      </c>
      <c r="I3749" s="640" t="s">
        <v>13211</v>
      </c>
      <c r="J3749" s="639">
        <v>16.989999999999998</v>
      </c>
    </row>
    <row r="3750" spans="1:10" ht="15" thickBot="1" x14ac:dyDescent="0.25">
      <c r="A3750" s="640"/>
      <c r="B3750" s="640"/>
      <c r="C3750" s="640"/>
      <c r="D3750" s="640"/>
      <c r="E3750" s="640" t="s">
        <v>13212</v>
      </c>
      <c r="F3750" s="639">
        <v>25.89</v>
      </c>
      <c r="G3750" s="640"/>
      <c r="H3750" s="822" t="s">
        <v>13213</v>
      </c>
      <c r="I3750" s="822"/>
      <c r="J3750" s="639">
        <v>117.57</v>
      </c>
    </row>
    <row r="3751" spans="1:10" ht="0.95" customHeight="1" thickTop="1" x14ac:dyDescent="0.2">
      <c r="A3751" s="638"/>
      <c r="B3751" s="638"/>
      <c r="C3751" s="638"/>
      <c r="D3751" s="638"/>
      <c r="E3751" s="638"/>
      <c r="F3751" s="638"/>
      <c r="G3751" s="638"/>
      <c r="H3751" s="638"/>
      <c r="I3751" s="638"/>
      <c r="J3751" s="638"/>
    </row>
    <row r="3752" spans="1:10" ht="18" customHeight="1" x14ac:dyDescent="0.2">
      <c r="A3752" s="658"/>
      <c r="B3752" s="656" t="s">
        <v>13186</v>
      </c>
      <c r="C3752" s="658" t="s">
        <v>13187</v>
      </c>
      <c r="D3752" s="658" t="s">
        <v>13188</v>
      </c>
      <c r="E3752" s="823" t="s">
        <v>13189</v>
      </c>
      <c r="F3752" s="823"/>
      <c r="G3752" s="657" t="s">
        <v>13190</v>
      </c>
      <c r="H3752" s="656" t="s">
        <v>13191</v>
      </c>
      <c r="I3752" s="656" t="s">
        <v>13192</v>
      </c>
      <c r="J3752" s="656" t="s">
        <v>13193</v>
      </c>
    </row>
    <row r="3753" spans="1:10" ht="60" customHeight="1" x14ac:dyDescent="0.2">
      <c r="A3753" s="654" t="s">
        <v>13194</v>
      </c>
      <c r="B3753" s="655" t="s">
        <v>13829</v>
      </c>
      <c r="C3753" s="654" t="s">
        <v>7</v>
      </c>
      <c r="D3753" s="654" t="s">
        <v>2091</v>
      </c>
      <c r="E3753" s="824" t="s">
        <v>13432</v>
      </c>
      <c r="F3753" s="824"/>
      <c r="G3753" s="653" t="s">
        <v>18</v>
      </c>
      <c r="H3753" s="652">
        <v>1</v>
      </c>
      <c r="I3753" s="651">
        <v>2.14</v>
      </c>
      <c r="J3753" s="651">
        <v>2.14</v>
      </c>
    </row>
    <row r="3754" spans="1:10" ht="24" customHeight="1" x14ac:dyDescent="0.2">
      <c r="A3754" s="649" t="s">
        <v>13197</v>
      </c>
      <c r="B3754" s="650" t="s">
        <v>13433</v>
      </c>
      <c r="C3754" s="649" t="s">
        <v>7</v>
      </c>
      <c r="D3754" s="649" t="s">
        <v>1239</v>
      </c>
      <c r="E3754" s="825" t="s">
        <v>13196</v>
      </c>
      <c r="F3754" s="825"/>
      <c r="G3754" s="648" t="s">
        <v>23</v>
      </c>
      <c r="H3754" s="647">
        <v>0.01</v>
      </c>
      <c r="I3754" s="646">
        <v>12.83</v>
      </c>
      <c r="J3754" s="646">
        <v>0.12</v>
      </c>
    </row>
    <row r="3755" spans="1:10" ht="24" customHeight="1" x14ac:dyDescent="0.2">
      <c r="A3755" s="649" t="s">
        <v>13197</v>
      </c>
      <c r="B3755" s="650" t="s">
        <v>13261</v>
      </c>
      <c r="C3755" s="649" t="s">
        <v>7</v>
      </c>
      <c r="D3755" s="649" t="s">
        <v>56</v>
      </c>
      <c r="E3755" s="825" t="s">
        <v>13196</v>
      </c>
      <c r="F3755" s="825"/>
      <c r="G3755" s="648" t="s">
        <v>23</v>
      </c>
      <c r="H3755" s="647">
        <v>6.9000000000000006E-2</v>
      </c>
      <c r="I3755" s="646">
        <v>16.739999999999998</v>
      </c>
      <c r="J3755" s="646">
        <v>1.1499999999999999</v>
      </c>
    </row>
    <row r="3756" spans="1:10" ht="24" customHeight="1" x14ac:dyDescent="0.2">
      <c r="A3756" s="644" t="s">
        <v>13199</v>
      </c>
      <c r="B3756" s="645" t="s">
        <v>14242</v>
      </c>
      <c r="C3756" s="644" t="s">
        <v>7</v>
      </c>
      <c r="D3756" s="644" t="s">
        <v>4962</v>
      </c>
      <c r="E3756" s="821" t="s">
        <v>13220</v>
      </c>
      <c r="F3756" s="821"/>
      <c r="G3756" s="643" t="s">
        <v>38</v>
      </c>
      <c r="H3756" s="642">
        <v>0.65</v>
      </c>
      <c r="I3756" s="641">
        <v>1.34</v>
      </c>
      <c r="J3756" s="641">
        <v>0.87</v>
      </c>
    </row>
    <row r="3757" spans="1:10" ht="25.5" x14ac:dyDescent="0.2">
      <c r="A3757" s="640"/>
      <c r="B3757" s="640"/>
      <c r="C3757" s="640"/>
      <c r="D3757" s="640"/>
      <c r="E3757" s="640" t="s">
        <v>13209</v>
      </c>
      <c r="F3757" s="639">
        <v>0.54873410844289905</v>
      </c>
      <c r="G3757" s="640" t="s">
        <v>13210</v>
      </c>
      <c r="H3757" s="639">
        <v>0.46</v>
      </c>
      <c r="I3757" s="640" t="s">
        <v>13211</v>
      </c>
      <c r="J3757" s="639">
        <v>1.01</v>
      </c>
    </row>
    <row r="3758" spans="1:10" ht="15" thickBot="1" x14ac:dyDescent="0.25">
      <c r="A3758" s="640"/>
      <c r="B3758" s="640"/>
      <c r="C3758" s="640"/>
      <c r="D3758" s="640"/>
      <c r="E3758" s="640" t="s">
        <v>13212</v>
      </c>
      <c r="F3758" s="639">
        <v>0.6</v>
      </c>
      <c r="G3758" s="640"/>
      <c r="H3758" s="822" t="s">
        <v>13213</v>
      </c>
      <c r="I3758" s="822"/>
      <c r="J3758" s="639">
        <v>2.74</v>
      </c>
    </row>
    <row r="3759" spans="1:10" ht="0.95" customHeight="1" thickTop="1" x14ac:dyDescent="0.2">
      <c r="A3759" s="638"/>
      <c r="B3759" s="638"/>
      <c r="C3759" s="638"/>
      <c r="D3759" s="638"/>
      <c r="E3759" s="638"/>
      <c r="F3759" s="638"/>
      <c r="G3759" s="638"/>
      <c r="H3759" s="638"/>
      <c r="I3759" s="638"/>
      <c r="J3759" s="638"/>
    </row>
    <row r="3760" spans="1:10" ht="18" customHeight="1" x14ac:dyDescent="0.2">
      <c r="A3760" s="658"/>
      <c r="B3760" s="656" t="s">
        <v>13186</v>
      </c>
      <c r="C3760" s="658" t="s">
        <v>13187</v>
      </c>
      <c r="D3760" s="658" t="s">
        <v>13188</v>
      </c>
      <c r="E3760" s="823" t="s">
        <v>13189</v>
      </c>
      <c r="F3760" s="823"/>
      <c r="G3760" s="657" t="s">
        <v>13190</v>
      </c>
      <c r="H3760" s="656" t="s">
        <v>13191</v>
      </c>
      <c r="I3760" s="656" t="s">
        <v>13192</v>
      </c>
      <c r="J3760" s="656" t="s">
        <v>13193</v>
      </c>
    </row>
    <row r="3761" spans="1:10" ht="48" customHeight="1" x14ac:dyDescent="0.2">
      <c r="A3761" s="654" t="s">
        <v>13194</v>
      </c>
      <c r="B3761" s="655" t="s">
        <v>13890</v>
      </c>
      <c r="C3761" s="654" t="s">
        <v>7</v>
      </c>
      <c r="D3761" s="654" t="s">
        <v>2094</v>
      </c>
      <c r="E3761" s="824" t="s">
        <v>13432</v>
      </c>
      <c r="F3761" s="824"/>
      <c r="G3761" s="653" t="s">
        <v>18</v>
      </c>
      <c r="H3761" s="652">
        <v>1</v>
      </c>
      <c r="I3761" s="651">
        <v>1.08</v>
      </c>
      <c r="J3761" s="651">
        <v>1.08</v>
      </c>
    </row>
    <row r="3762" spans="1:10" ht="24" customHeight="1" x14ac:dyDescent="0.2">
      <c r="A3762" s="649" t="s">
        <v>13197</v>
      </c>
      <c r="B3762" s="650" t="s">
        <v>13433</v>
      </c>
      <c r="C3762" s="649" t="s">
        <v>7</v>
      </c>
      <c r="D3762" s="649" t="s">
        <v>1239</v>
      </c>
      <c r="E3762" s="825" t="s">
        <v>13196</v>
      </c>
      <c r="F3762" s="825"/>
      <c r="G3762" s="648" t="s">
        <v>23</v>
      </c>
      <c r="H3762" s="647">
        <v>5.0000000000000001E-3</v>
      </c>
      <c r="I3762" s="646">
        <v>12.83</v>
      </c>
      <c r="J3762" s="646">
        <v>0.06</v>
      </c>
    </row>
    <row r="3763" spans="1:10" ht="24" customHeight="1" x14ac:dyDescent="0.2">
      <c r="A3763" s="649" t="s">
        <v>13197</v>
      </c>
      <c r="B3763" s="650" t="s">
        <v>13261</v>
      </c>
      <c r="C3763" s="649" t="s">
        <v>7</v>
      </c>
      <c r="D3763" s="649" t="s">
        <v>56</v>
      </c>
      <c r="E3763" s="825" t="s">
        <v>13196</v>
      </c>
      <c r="F3763" s="825"/>
      <c r="G3763" s="648" t="s">
        <v>23</v>
      </c>
      <c r="H3763" s="647">
        <v>3.5000000000000003E-2</v>
      </c>
      <c r="I3763" s="646">
        <v>16.739999999999998</v>
      </c>
      <c r="J3763" s="646">
        <v>0.57999999999999996</v>
      </c>
    </row>
    <row r="3764" spans="1:10" ht="24" customHeight="1" x14ac:dyDescent="0.2">
      <c r="A3764" s="644" t="s">
        <v>13199</v>
      </c>
      <c r="B3764" s="645" t="s">
        <v>14242</v>
      </c>
      <c r="C3764" s="644" t="s">
        <v>7</v>
      </c>
      <c r="D3764" s="644" t="s">
        <v>4962</v>
      </c>
      <c r="E3764" s="821" t="s">
        <v>13220</v>
      </c>
      <c r="F3764" s="821"/>
      <c r="G3764" s="643" t="s">
        <v>38</v>
      </c>
      <c r="H3764" s="642">
        <v>0.33300000000000002</v>
      </c>
      <c r="I3764" s="641">
        <v>1.34</v>
      </c>
      <c r="J3764" s="641">
        <v>0.44</v>
      </c>
    </row>
    <row r="3765" spans="1:10" ht="25.5" x14ac:dyDescent="0.2">
      <c r="A3765" s="640"/>
      <c r="B3765" s="640"/>
      <c r="C3765" s="640"/>
      <c r="D3765" s="640"/>
      <c r="E3765" s="640" t="s">
        <v>13209</v>
      </c>
      <c r="F3765" s="639">
        <v>0.27165054873410843</v>
      </c>
      <c r="G3765" s="640" t="s">
        <v>13210</v>
      </c>
      <c r="H3765" s="639">
        <v>0.23</v>
      </c>
      <c r="I3765" s="640" t="s">
        <v>13211</v>
      </c>
      <c r="J3765" s="639">
        <v>0.5</v>
      </c>
    </row>
    <row r="3766" spans="1:10" ht="15" thickBot="1" x14ac:dyDescent="0.25">
      <c r="A3766" s="640"/>
      <c r="B3766" s="640"/>
      <c r="C3766" s="640"/>
      <c r="D3766" s="640"/>
      <c r="E3766" s="640" t="s">
        <v>13212</v>
      </c>
      <c r="F3766" s="639">
        <v>0.3</v>
      </c>
      <c r="G3766" s="640"/>
      <c r="H3766" s="822" t="s">
        <v>13213</v>
      </c>
      <c r="I3766" s="822"/>
      <c r="J3766" s="639">
        <v>1.38</v>
      </c>
    </row>
    <row r="3767" spans="1:10" ht="0.95" customHeight="1" thickTop="1" x14ac:dyDescent="0.2">
      <c r="A3767" s="638"/>
      <c r="B3767" s="638"/>
      <c r="C3767" s="638"/>
      <c r="D3767" s="638"/>
      <c r="E3767" s="638"/>
      <c r="F3767" s="638"/>
      <c r="G3767" s="638"/>
      <c r="H3767" s="638"/>
      <c r="I3767" s="638"/>
      <c r="J3767" s="638"/>
    </row>
    <row r="3768" spans="1:10" ht="18" customHeight="1" x14ac:dyDescent="0.2">
      <c r="A3768" s="658"/>
      <c r="B3768" s="656" t="s">
        <v>13186</v>
      </c>
      <c r="C3768" s="658" t="s">
        <v>13187</v>
      </c>
      <c r="D3768" s="658" t="s">
        <v>13188</v>
      </c>
      <c r="E3768" s="823" t="s">
        <v>13189</v>
      </c>
      <c r="F3768" s="823"/>
      <c r="G3768" s="657" t="s">
        <v>13190</v>
      </c>
      <c r="H3768" s="656" t="s">
        <v>13191</v>
      </c>
      <c r="I3768" s="656" t="s">
        <v>13192</v>
      </c>
      <c r="J3768" s="656" t="s">
        <v>13193</v>
      </c>
    </row>
    <row r="3769" spans="1:10" ht="36" customHeight="1" x14ac:dyDescent="0.2">
      <c r="A3769" s="654" t="s">
        <v>13194</v>
      </c>
      <c r="B3769" s="655" t="s">
        <v>14029</v>
      </c>
      <c r="C3769" s="654" t="s">
        <v>7</v>
      </c>
      <c r="D3769" s="654" t="s">
        <v>1880</v>
      </c>
      <c r="E3769" s="824" t="s">
        <v>13301</v>
      </c>
      <c r="F3769" s="824"/>
      <c r="G3769" s="653" t="s">
        <v>13268</v>
      </c>
      <c r="H3769" s="652">
        <v>1</v>
      </c>
      <c r="I3769" s="651">
        <v>333.87</v>
      </c>
      <c r="J3769" s="651">
        <v>333.87</v>
      </c>
    </row>
    <row r="3770" spans="1:10" ht="48" customHeight="1" x14ac:dyDescent="0.2">
      <c r="A3770" s="649" t="s">
        <v>13197</v>
      </c>
      <c r="B3770" s="650" t="s">
        <v>13960</v>
      </c>
      <c r="C3770" s="649" t="s">
        <v>7</v>
      </c>
      <c r="D3770" s="649" t="s">
        <v>1299</v>
      </c>
      <c r="E3770" s="825" t="s">
        <v>13272</v>
      </c>
      <c r="F3770" s="825"/>
      <c r="G3770" s="648" t="s">
        <v>50</v>
      </c>
      <c r="H3770" s="647">
        <v>0.88</v>
      </c>
      <c r="I3770" s="646">
        <v>1.5</v>
      </c>
      <c r="J3770" s="646">
        <v>1.32</v>
      </c>
    </row>
    <row r="3771" spans="1:10" ht="48" customHeight="1" x14ac:dyDescent="0.2">
      <c r="A3771" s="649" t="s">
        <v>13197</v>
      </c>
      <c r="B3771" s="650" t="s">
        <v>13961</v>
      </c>
      <c r="C3771" s="649" t="s">
        <v>7</v>
      </c>
      <c r="D3771" s="649" t="s">
        <v>1300</v>
      </c>
      <c r="E3771" s="825" t="s">
        <v>13272</v>
      </c>
      <c r="F3771" s="825"/>
      <c r="G3771" s="648" t="s">
        <v>67</v>
      </c>
      <c r="H3771" s="647">
        <v>1.98</v>
      </c>
      <c r="I3771" s="646">
        <v>0.26</v>
      </c>
      <c r="J3771" s="646">
        <v>0.51</v>
      </c>
    </row>
    <row r="3772" spans="1:10" ht="24" customHeight="1" x14ac:dyDescent="0.2">
      <c r="A3772" s="649" t="s">
        <v>13197</v>
      </c>
      <c r="B3772" s="650" t="s">
        <v>13368</v>
      </c>
      <c r="C3772" s="649" t="s">
        <v>7</v>
      </c>
      <c r="D3772" s="649" t="s">
        <v>1243</v>
      </c>
      <c r="E3772" s="825" t="s">
        <v>13196</v>
      </c>
      <c r="F3772" s="825"/>
      <c r="G3772" s="648" t="s">
        <v>23</v>
      </c>
      <c r="H3772" s="647">
        <v>2.86</v>
      </c>
      <c r="I3772" s="646">
        <v>11.79</v>
      </c>
      <c r="J3772" s="646">
        <v>33.71</v>
      </c>
    </row>
    <row r="3773" spans="1:10" ht="24" customHeight="1" x14ac:dyDescent="0.2">
      <c r="A3773" s="644" t="s">
        <v>13199</v>
      </c>
      <c r="B3773" s="645" t="s">
        <v>14137</v>
      </c>
      <c r="C3773" s="644" t="s">
        <v>7</v>
      </c>
      <c r="D3773" s="644" t="s">
        <v>5204</v>
      </c>
      <c r="E3773" s="821" t="s">
        <v>13220</v>
      </c>
      <c r="F3773" s="821"/>
      <c r="G3773" s="643" t="s">
        <v>13268</v>
      </c>
      <c r="H3773" s="642">
        <v>0.56000000000000005</v>
      </c>
      <c r="I3773" s="641">
        <v>69</v>
      </c>
      <c r="J3773" s="641">
        <v>38.64</v>
      </c>
    </row>
    <row r="3774" spans="1:10" ht="24" customHeight="1" x14ac:dyDescent="0.2">
      <c r="A3774" s="644" t="s">
        <v>13199</v>
      </c>
      <c r="B3774" s="645" t="s">
        <v>14072</v>
      </c>
      <c r="C3774" s="644" t="s">
        <v>7</v>
      </c>
      <c r="D3774" s="644" t="s">
        <v>5726</v>
      </c>
      <c r="E3774" s="821" t="s">
        <v>13220</v>
      </c>
      <c r="F3774" s="821"/>
      <c r="G3774" s="643" t="s">
        <v>21</v>
      </c>
      <c r="H3774" s="642">
        <v>12.81</v>
      </c>
      <c r="I3774" s="641">
        <v>0.7</v>
      </c>
      <c r="J3774" s="641">
        <v>8.9600000000000009</v>
      </c>
    </row>
    <row r="3775" spans="1:10" ht="24" customHeight="1" x14ac:dyDescent="0.2">
      <c r="A3775" s="644" t="s">
        <v>13199</v>
      </c>
      <c r="B3775" s="645" t="s">
        <v>13370</v>
      </c>
      <c r="C3775" s="644" t="s">
        <v>7</v>
      </c>
      <c r="D3775" s="644" t="s">
        <v>5946</v>
      </c>
      <c r="E3775" s="821" t="s">
        <v>13220</v>
      </c>
      <c r="F3775" s="821"/>
      <c r="G3775" s="643" t="s">
        <v>21</v>
      </c>
      <c r="H3775" s="642">
        <v>355.88</v>
      </c>
      <c r="I3775" s="641">
        <v>0.56000000000000005</v>
      </c>
      <c r="J3775" s="641">
        <v>199.29</v>
      </c>
    </row>
    <row r="3776" spans="1:10" ht="24" customHeight="1" x14ac:dyDescent="0.2">
      <c r="A3776" s="644" t="s">
        <v>13199</v>
      </c>
      <c r="B3776" s="645" t="s">
        <v>14243</v>
      </c>
      <c r="C3776" s="644" t="s">
        <v>7</v>
      </c>
      <c r="D3776" s="644" t="s">
        <v>8036</v>
      </c>
      <c r="E3776" s="821" t="s">
        <v>13220</v>
      </c>
      <c r="F3776" s="821"/>
      <c r="G3776" s="643" t="s">
        <v>13268</v>
      </c>
      <c r="H3776" s="642">
        <v>0.56000000000000005</v>
      </c>
      <c r="I3776" s="641">
        <v>91.87</v>
      </c>
      <c r="J3776" s="641">
        <v>51.44</v>
      </c>
    </row>
    <row r="3777" spans="1:10" ht="25.5" x14ac:dyDescent="0.2">
      <c r="A3777" s="640"/>
      <c r="B3777" s="640"/>
      <c r="C3777" s="640"/>
      <c r="D3777" s="640"/>
      <c r="E3777" s="640" t="s">
        <v>13209</v>
      </c>
      <c r="F3777" s="639">
        <v>13.778115831793981</v>
      </c>
      <c r="G3777" s="640" t="s">
        <v>13210</v>
      </c>
      <c r="H3777" s="639">
        <v>11.58</v>
      </c>
      <c r="I3777" s="640" t="s">
        <v>13211</v>
      </c>
      <c r="J3777" s="639">
        <v>25.36</v>
      </c>
    </row>
    <row r="3778" spans="1:10" ht="15" thickBot="1" x14ac:dyDescent="0.25">
      <c r="A3778" s="640"/>
      <c r="B3778" s="640"/>
      <c r="C3778" s="640"/>
      <c r="D3778" s="640"/>
      <c r="E3778" s="640" t="s">
        <v>13212</v>
      </c>
      <c r="F3778" s="639">
        <v>94.28</v>
      </c>
      <c r="G3778" s="640"/>
      <c r="H3778" s="822" t="s">
        <v>13213</v>
      </c>
      <c r="I3778" s="822"/>
      <c r="J3778" s="639">
        <v>428.15</v>
      </c>
    </row>
    <row r="3779" spans="1:10" ht="0.95" customHeight="1" thickTop="1" x14ac:dyDescent="0.2">
      <c r="A3779" s="638"/>
      <c r="B3779" s="638"/>
      <c r="C3779" s="638"/>
      <c r="D3779" s="638"/>
      <c r="E3779" s="638"/>
      <c r="F3779" s="638"/>
      <c r="G3779" s="638"/>
      <c r="H3779" s="638"/>
      <c r="I3779" s="638"/>
      <c r="J3779" s="638"/>
    </row>
    <row r="3780" spans="1:10" ht="18" customHeight="1" x14ac:dyDescent="0.2">
      <c r="A3780" s="658"/>
      <c r="B3780" s="656" t="s">
        <v>13186</v>
      </c>
      <c r="C3780" s="658" t="s">
        <v>13187</v>
      </c>
      <c r="D3780" s="658" t="s">
        <v>13188</v>
      </c>
      <c r="E3780" s="823" t="s">
        <v>13189</v>
      </c>
      <c r="F3780" s="823"/>
      <c r="G3780" s="657" t="s">
        <v>13190</v>
      </c>
      <c r="H3780" s="656" t="s">
        <v>13191</v>
      </c>
      <c r="I3780" s="656" t="s">
        <v>13192</v>
      </c>
      <c r="J3780" s="656" t="s">
        <v>13193</v>
      </c>
    </row>
    <row r="3781" spans="1:10" ht="36" customHeight="1" x14ac:dyDescent="0.2">
      <c r="A3781" s="654" t="s">
        <v>13194</v>
      </c>
      <c r="B3781" s="655" t="s">
        <v>13390</v>
      </c>
      <c r="C3781" s="654" t="s">
        <v>7</v>
      </c>
      <c r="D3781" s="654" t="s">
        <v>2649</v>
      </c>
      <c r="E3781" s="824" t="s">
        <v>13272</v>
      </c>
      <c r="F3781" s="824"/>
      <c r="G3781" s="653" t="s">
        <v>67</v>
      </c>
      <c r="H3781" s="652">
        <v>1</v>
      </c>
      <c r="I3781" s="651">
        <v>12.21</v>
      </c>
      <c r="J3781" s="651">
        <v>12.21</v>
      </c>
    </row>
    <row r="3782" spans="1:10" ht="36" customHeight="1" x14ac:dyDescent="0.2">
      <c r="A3782" s="649" t="s">
        <v>13197</v>
      </c>
      <c r="B3782" s="650" t="s">
        <v>14244</v>
      </c>
      <c r="C3782" s="649" t="s">
        <v>7</v>
      </c>
      <c r="D3782" s="649" t="s">
        <v>2645</v>
      </c>
      <c r="E3782" s="825" t="s">
        <v>13272</v>
      </c>
      <c r="F3782" s="825"/>
      <c r="G3782" s="648" t="s">
        <v>23</v>
      </c>
      <c r="H3782" s="647">
        <v>1</v>
      </c>
      <c r="I3782" s="646">
        <v>0.03</v>
      </c>
      <c r="J3782" s="646">
        <v>0.03</v>
      </c>
    </row>
    <row r="3783" spans="1:10" ht="36" customHeight="1" x14ac:dyDescent="0.2">
      <c r="A3783" s="649" t="s">
        <v>13197</v>
      </c>
      <c r="B3783" s="650" t="s">
        <v>14245</v>
      </c>
      <c r="C3783" s="649" t="s">
        <v>7</v>
      </c>
      <c r="D3783" s="649" t="s">
        <v>2644</v>
      </c>
      <c r="E3783" s="825" t="s">
        <v>13272</v>
      </c>
      <c r="F3783" s="825"/>
      <c r="G3783" s="648" t="s">
        <v>23</v>
      </c>
      <c r="H3783" s="647">
        <v>1</v>
      </c>
      <c r="I3783" s="646">
        <v>0.28000000000000003</v>
      </c>
      <c r="J3783" s="646">
        <v>0.28000000000000003</v>
      </c>
    </row>
    <row r="3784" spans="1:10" ht="24" customHeight="1" x14ac:dyDescent="0.2">
      <c r="A3784" s="649" t="s">
        <v>13197</v>
      </c>
      <c r="B3784" s="650" t="s">
        <v>14246</v>
      </c>
      <c r="C3784" s="649" t="s">
        <v>7</v>
      </c>
      <c r="D3784" s="649" t="s">
        <v>207</v>
      </c>
      <c r="E3784" s="825" t="s">
        <v>13196</v>
      </c>
      <c r="F3784" s="825"/>
      <c r="G3784" s="648" t="s">
        <v>23</v>
      </c>
      <c r="H3784" s="647">
        <v>1</v>
      </c>
      <c r="I3784" s="646">
        <v>11.9</v>
      </c>
      <c r="J3784" s="646">
        <v>11.9</v>
      </c>
    </row>
    <row r="3785" spans="1:10" ht="25.5" x14ac:dyDescent="0.2">
      <c r="A3785" s="640"/>
      <c r="B3785" s="640"/>
      <c r="C3785" s="640"/>
      <c r="D3785" s="640"/>
      <c r="E3785" s="640" t="s">
        <v>13209</v>
      </c>
      <c r="F3785" s="639">
        <v>4.8788438999999997</v>
      </c>
      <c r="G3785" s="640" t="s">
        <v>13210</v>
      </c>
      <c r="H3785" s="639">
        <v>4.0999999999999996</v>
      </c>
      <c r="I3785" s="640" t="s">
        <v>13211</v>
      </c>
      <c r="J3785" s="639">
        <v>8.98</v>
      </c>
    </row>
    <row r="3786" spans="1:10" ht="15" thickBot="1" x14ac:dyDescent="0.25">
      <c r="A3786" s="640"/>
      <c r="B3786" s="640"/>
      <c r="C3786" s="640"/>
      <c r="D3786" s="640"/>
      <c r="E3786" s="640" t="s">
        <v>13212</v>
      </c>
      <c r="F3786" s="639">
        <v>3.44</v>
      </c>
      <c r="G3786" s="640"/>
      <c r="H3786" s="822" t="s">
        <v>13213</v>
      </c>
      <c r="I3786" s="822"/>
      <c r="J3786" s="639">
        <v>15.65</v>
      </c>
    </row>
    <row r="3787" spans="1:10" ht="0.95" customHeight="1" thickTop="1" x14ac:dyDescent="0.2">
      <c r="A3787" s="638"/>
      <c r="B3787" s="638"/>
      <c r="C3787" s="638"/>
      <c r="D3787" s="638"/>
      <c r="E3787" s="638"/>
      <c r="F3787" s="638"/>
      <c r="G3787" s="638"/>
      <c r="H3787" s="638"/>
      <c r="I3787" s="638"/>
      <c r="J3787" s="638"/>
    </row>
    <row r="3788" spans="1:10" ht="18" customHeight="1" x14ac:dyDescent="0.2">
      <c r="A3788" s="658"/>
      <c r="B3788" s="656" t="s">
        <v>13186</v>
      </c>
      <c r="C3788" s="658" t="s">
        <v>13187</v>
      </c>
      <c r="D3788" s="658" t="s">
        <v>13188</v>
      </c>
      <c r="E3788" s="823" t="s">
        <v>13189</v>
      </c>
      <c r="F3788" s="823"/>
      <c r="G3788" s="657" t="s">
        <v>13190</v>
      </c>
      <c r="H3788" s="656" t="s">
        <v>13191</v>
      </c>
      <c r="I3788" s="656" t="s">
        <v>13192</v>
      </c>
      <c r="J3788" s="656" t="s">
        <v>13193</v>
      </c>
    </row>
    <row r="3789" spans="1:10" ht="36" customHeight="1" x14ac:dyDescent="0.2">
      <c r="A3789" s="654" t="s">
        <v>13194</v>
      </c>
      <c r="B3789" s="655" t="s">
        <v>13389</v>
      </c>
      <c r="C3789" s="654" t="s">
        <v>7</v>
      </c>
      <c r="D3789" s="654" t="s">
        <v>2648</v>
      </c>
      <c r="E3789" s="824" t="s">
        <v>13272</v>
      </c>
      <c r="F3789" s="824"/>
      <c r="G3789" s="653" t="s">
        <v>50</v>
      </c>
      <c r="H3789" s="652">
        <v>1</v>
      </c>
      <c r="I3789" s="651">
        <v>13.11</v>
      </c>
      <c r="J3789" s="651">
        <v>13.11</v>
      </c>
    </row>
    <row r="3790" spans="1:10" ht="36" customHeight="1" x14ac:dyDescent="0.2">
      <c r="A3790" s="649" t="s">
        <v>13197</v>
      </c>
      <c r="B3790" s="650" t="s">
        <v>14247</v>
      </c>
      <c r="C3790" s="649" t="s">
        <v>7</v>
      </c>
      <c r="D3790" s="649" t="s">
        <v>2647</v>
      </c>
      <c r="E3790" s="825" t="s">
        <v>13272</v>
      </c>
      <c r="F3790" s="825"/>
      <c r="G3790" s="648" t="s">
        <v>23</v>
      </c>
      <c r="H3790" s="647">
        <v>1</v>
      </c>
      <c r="I3790" s="646">
        <v>0.63</v>
      </c>
      <c r="J3790" s="646">
        <v>0.63</v>
      </c>
    </row>
    <row r="3791" spans="1:10" ht="36" customHeight="1" x14ac:dyDescent="0.2">
      <c r="A3791" s="649" t="s">
        <v>13197</v>
      </c>
      <c r="B3791" s="650" t="s">
        <v>14248</v>
      </c>
      <c r="C3791" s="649" t="s">
        <v>7</v>
      </c>
      <c r="D3791" s="649" t="s">
        <v>2646</v>
      </c>
      <c r="E3791" s="825" t="s">
        <v>13272</v>
      </c>
      <c r="F3791" s="825"/>
      <c r="G3791" s="648" t="s">
        <v>23</v>
      </c>
      <c r="H3791" s="647">
        <v>1</v>
      </c>
      <c r="I3791" s="646">
        <v>0.27</v>
      </c>
      <c r="J3791" s="646">
        <v>0.27</v>
      </c>
    </row>
    <row r="3792" spans="1:10" ht="36" customHeight="1" x14ac:dyDescent="0.2">
      <c r="A3792" s="649" t="s">
        <v>13197</v>
      </c>
      <c r="B3792" s="650" t="s">
        <v>14244</v>
      </c>
      <c r="C3792" s="649" t="s">
        <v>7</v>
      </c>
      <c r="D3792" s="649" t="s">
        <v>2645</v>
      </c>
      <c r="E3792" s="825" t="s">
        <v>13272</v>
      </c>
      <c r="F3792" s="825"/>
      <c r="G3792" s="648" t="s">
        <v>23</v>
      </c>
      <c r="H3792" s="647">
        <v>1</v>
      </c>
      <c r="I3792" s="646">
        <v>0.03</v>
      </c>
      <c r="J3792" s="646">
        <v>0.03</v>
      </c>
    </row>
    <row r="3793" spans="1:10" ht="36" customHeight="1" x14ac:dyDescent="0.2">
      <c r="A3793" s="649" t="s">
        <v>13197</v>
      </c>
      <c r="B3793" s="650" t="s">
        <v>14245</v>
      </c>
      <c r="C3793" s="649" t="s">
        <v>7</v>
      </c>
      <c r="D3793" s="649" t="s">
        <v>2644</v>
      </c>
      <c r="E3793" s="825" t="s">
        <v>13272</v>
      </c>
      <c r="F3793" s="825"/>
      <c r="G3793" s="648" t="s">
        <v>23</v>
      </c>
      <c r="H3793" s="647">
        <v>1</v>
      </c>
      <c r="I3793" s="646">
        <v>0.28000000000000003</v>
      </c>
      <c r="J3793" s="646">
        <v>0.28000000000000003</v>
      </c>
    </row>
    <row r="3794" spans="1:10" ht="24" customHeight="1" x14ac:dyDescent="0.2">
      <c r="A3794" s="649" t="s">
        <v>13197</v>
      </c>
      <c r="B3794" s="650" t="s">
        <v>14246</v>
      </c>
      <c r="C3794" s="649" t="s">
        <v>7</v>
      </c>
      <c r="D3794" s="649" t="s">
        <v>207</v>
      </c>
      <c r="E3794" s="825" t="s">
        <v>13196</v>
      </c>
      <c r="F3794" s="825"/>
      <c r="G3794" s="648" t="s">
        <v>23</v>
      </c>
      <c r="H3794" s="647">
        <v>1</v>
      </c>
      <c r="I3794" s="646">
        <v>11.9</v>
      </c>
      <c r="J3794" s="646">
        <v>11.9</v>
      </c>
    </row>
    <row r="3795" spans="1:10" ht="25.5" x14ac:dyDescent="0.2">
      <c r="A3795" s="640"/>
      <c r="B3795" s="640"/>
      <c r="C3795" s="640"/>
      <c r="D3795" s="640"/>
      <c r="E3795" s="640" t="s">
        <v>13209</v>
      </c>
      <c r="F3795" s="639">
        <v>4.8788438999999997</v>
      </c>
      <c r="G3795" s="640" t="s">
        <v>13210</v>
      </c>
      <c r="H3795" s="639">
        <v>4.0999999999999996</v>
      </c>
      <c r="I3795" s="640" t="s">
        <v>13211</v>
      </c>
      <c r="J3795" s="639">
        <v>8.98</v>
      </c>
    </row>
    <row r="3796" spans="1:10" ht="15" thickBot="1" x14ac:dyDescent="0.25">
      <c r="A3796" s="640"/>
      <c r="B3796" s="640"/>
      <c r="C3796" s="640"/>
      <c r="D3796" s="640"/>
      <c r="E3796" s="640" t="s">
        <v>13212</v>
      </c>
      <c r="F3796" s="639">
        <v>3.7</v>
      </c>
      <c r="G3796" s="640"/>
      <c r="H3796" s="822" t="s">
        <v>13213</v>
      </c>
      <c r="I3796" s="822"/>
      <c r="J3796" s="639">
        <v>16.809999999999999</v>
      </c>
    </row>
    <row r="3797" spans="1:10" ht="0.95" customHeight="1" thickTop="1" x14ac:dyDescent="0.2">
      <c r="A3797" s="638"/>
      <c r="B3797" s="638"/>
      <c r="C3797" s="638"/>
      <c r="D3797" s="638"/>
      <c r="E3797" s="638"/>
      <c r="F3797" s="638"/>
      <c r="G3797" s="638"/>
      <c r="H3797" s="638"/>
      <c r="I3797" s="638"/>
      <c r="J3797" s="638"/>
    </row>
    <row r="3798" spans="1:10" ht="18" customHeight="1" x14ac:dyDescent="0.2">
      <c r="A3798" s="658"/>
      <c r="B3798" s="656" t="s">
        <v>13186</v>
      </c>
      <c r="C3798" s="658" t="s">
        <v>13187</v>
      </c>
      <c r="D3798" s="658" t="s">
        <v>13188</v>
      </c>
      <c r="E3798" s="823" t="s">
        <v>13189</v>
      </c>
      <c r="F3798" s="823"/>
      <c r="G3798" s="657" t="s">
        <v>13190</v>
      </c>
      <c r="H3798" s="656" t="s">
        <v>13191</v>
      </c>
      <c r="I3798" s="656" t="s">
        <v>13192</v>
      </c>
      <c r="J3798" s="656" t="s">
        <v>13193</v>
      </c>
    </row>
    <row r="3799" spans="1:10" ht="36" customHeight="1" x14ac:dyDescent="0.2">
      <c r="A3799" s="654" t="s">
        <v>13194</v>
      </c>
      <c r="B3799" s="655" t="s">
        <v>14245</v>
      </c>
      <c r="C3799" s="654" t="s">
        <v>7</v>
      </c>
      <c r="D3799" s="654" t="s">
        <v>2644</v>
      </c>
      <c r="E3799" s="824" t="s">
        <v>13272</v>
      </c>
      <c r="F3799" s="824"/>
      <c r="G3799" s="653" t="s">
        <v>23</v>
      </c>
      <c r="H3799" s="652">
        <v>1</v>
      </c>
      <c r="I3799" s="651">
        <v>0.28000000000000003</v>
      </c>
      <c r="J3799" s="651">
        <v>0.28000000000000003</v>
      </c>
    </row>
    <row r="3800" spans="1:10" ht="24" customHeight="1" x14ac:dyDescent="0.2">
      <c r="A3800" s="644" t="s">
        <v>13199</v>
      </c>
      <c r="B3800" s="645" t="s">
        <v>14249</v>
      </c>
      <c r="C3800" s="644" t="s">
        <v>7</v>
      </c>
      <c r="D3800" s="644" t="s">
        <v>7043</v>
      </c>
      <c r="E3800" s="821" t="s">
        <v>13201</v>
      </c>
      <c r="F3800" s="821"/>
      <c r="G3800" s="643" t="s">
        <v>38</v>
      </c>
      <c r="H3800" s="642">
        <v>6.3999999999999997E-5</v>
      </c>
      <c r="I3800" s="641">
        <v>4525.5</v>
      </c>
      <c r="J3800" s="641">
        <v>0.28000000000000003</v>
      </c>
    </row>
    <row r="3801" spans="1:10" ht="25.5" x14ac:dyDescent="0.2">
      <c r="A3801" s="640"/>
      <c r="B3801" s="640"/>
      <c r="C3801" s="640"/>
      <c r="D3801" s="640"/>
      <c r="E3801" s="640" t="s">
        <v>13209</v>
      </c>
      <c r="F3801" s="639">
        <v>0</v>
      </c>
      <c r="G3801" s="640" t="s">
        <v>13210</v>
      </c>
      <c r="H3801" s="639">
        <v>0</v>
      </c>
      <c r="I3801" s="640" t="s">
        <v>13211</v>
      </c>
      <c r="J3801" s="639">
        <v>0</v>
      </c>
    </row>
    <row r="3802" spans="1:10" ht="15" thickBot="1" x14ac:dyDescent="0.25">
      <c r="A3802" s="640"/>
      <c r="B3802" s="640"/>
      <c r="C3802" s="640"/>
      <c r="D3802" s="640"/>
      <c r="E3802" s="640" t="s">
        <v>13212</v>
      </c>
      <c r="F3802" s="639">
        <v>7.0000000000000007E-2</v>
      </c>
      <c r="G3802" s="640"/>
      <c r="H3802" s="822" t="s">
        <v>13213</v>
      </c>
      <c r="I3802" s="822"/>
      <c r="J3802" s="639">
        <v>0.35</v>
      </c>
    </row>
    <row r="3803" spans="1:10" ht="0.95" customHeight="1" thickTop="1" x14ac:dyDescent="0.2">
      <c r="A3803" s="638"/>
      <c r="B3803" s="638"/>
      <c r="C3803" s="638"/>
      <c r="D3803" s="638"/>
      <c r="E3803" s="638"/>
      <c r="F3803" s="638"/>
      <c r="G3803" s="638"/>
      <c r="H3803" s="638"/>
      <c r="I3803" s="638"/>
      <c r="J3803" s="638"/>
    </row>
    <row r="3804" spans="1:10" ht="18" customHeight="1" x14ac:dyDescent="0.2">
      <c r="A3804" s="658"/>
      <c r="B3804" s="656" t="s">
        <v>13186</v>
      </c>
      <c r="C3804" s="658" t="s">
        <v>13187</v>
      </c>
      <c r="D3804" s="658" t="s">
        <v>13188</v>
      </c>
      <c r="E3804" s="823" t="s">
        <v>13189</v>
      </c>
      <c r="F3804" s="823"/>
      <c r="G3804" s="657" t="s">
        <v>13190</v>
      </c>
      <c r="H3804" s="656" t="s">
        <v>13191</v>
      </c>
      <c r="I3804" s="656" t="s">
        <v>13192</v>
      </c>
      <c r="J3804" s="656" t="s">
        <v>13193</v>
      </c>
    </row>
    <row r="3805" spans="1:10" ht="36" customHeight="1" x14ac:dyDescent="0.2">
      <c r="A3805" s="654" t="s">
        <v>13194</v>
      </c>
      <c r="B3805" s="655" t="s">
        <v>14244</v>
      </c>
      <c r="C3805" s="654" t="s">
        <v>7</v>
      </c>
      <c r="D3805" s="654" t="s">
        <v>2645</v>
      </c>
      <c r="E3805" s="824" t="s">
        <v>13272</v>
      </c>
      <c r="F3805" s="824"/>
      <c r="G3805" s="653" t="s">
        <v>23</v>
      </c>
      <c r="H3805" s="652">
        <v>1</v>
      </c>
      <c r="I3805" s="651">
        <v>0.03</v>
      </c>
      <c r="J3805" s="651">
        <v>0.03</v>
      </c>
    </row>
    <row r="3806" spans="1:10" ht="24" customHeight="1" x14ac:dyDescent="0.2">
      <c r="A3806" s="644" t="s">
        <v>13199</v>
      </c>
      <c r="B3806" s="645" t="s">
        <v>14249</v>
      </c>
      <c r="C3806" s="644" t="s">
        <v>7</v>
      </c>
      <c r="D3806" s="644" t="s">
        <v>7043</v>
      </c>
      <c r="E3806" s="821" t="s">
        <v>13201</v>
      </c>
      <c r="F3806" s="821"/>
      <c r="G3806" s="643" t="s">
        <v>38</v>
      </c>
      <c r="H3806" s="642">
        <v>7.6000000000000001E-6</v>
      </c>
      <c r="I3806" s="641">
        <v>4525.5</v>
      </c>
      <c r="J3806" s="641">
        <v>0.03</v>
      </c>
    </row>
    <row r="3807" spans="1:10" ht="25.5" x14ac:dyDescent="0.2">
      <c r="A3807" s="640"/>
      <c r="B3807" s="640"/>
      <c r="C3807" s="640"/>
      <c r="D3807" s="640"/>
      <c r="E3807" s="640" t="s">
        <v>13209</v>
      </c>
      <c r="F3807" s="639">
        <v>0</v>
      </c>
      <c r="G3807" s="640" t="s">
        <v>13210</v>
      </c>
      <c r="H3807" s="639">
        <v>0</v>
      </c>
      <c r="I3807" s="640" t="s">
        <v>13211</v>
      </c>
      <c r="J3807" s="639">
        <v>0</v>
      </c>
    </row>
    <row r="3808" spans="1:10" ht="15" thickBot="1" x14ac:dyDescent="0.25">
      <c r="A3808" s="640"/>
      <c r="B3808" s="640"/>
      <c r="C3808" s="640"/>
      <c r="D3808" s="640"/>
      <c r="E3808" s="640" t="s">
        <v>13212</v>
      </c>
      <c r="F3808" s="639">
        <v>0</v>
      </c>
      <c r="G3808" s="640"/>
      <c r="H3808" s="822" t="s">
        <v>13213</v>
      </c>
      <c r="I3808" s="822"/>
      <c r="J3808" s="639">
        <v>0.03</v>
      </c>
    </row>
    <row r="3809" spans="1:10" ht="0.95" customHeight="1" thickTop="1" x14ac:dyDescent="0.2">
      <c r="A3809" s="638"/>
      <c r="B3809" s="638"/>
      <c r="C3809" s="638"/>
      <c r="D3809" s="638"/>
      <c r="E3809" s="638"/>
      <c r="F3809" s="638"/>
      <c r="G3809" s="638"/>
      <c r="H3809" s="638"/>
      <c r="I3809" s="638"/>
      <c r="J3809" s="638"/>
    </row>
    <row r="3810" spans="1:10" ht="18" customHeight="1" x14ac:dyDescent="0.2">
      <c r="A3810" s="658"/>
      <c r="B3810" s="656" t="s">
        <v>13186</v>
      </c>
      <c r="C3810" s="658" t="s">
        <v>13187</v>
      </c>
      <c r="D3810" s="658" t="s">
        <v>13188</v>
      </c>
      <c r="E3810" s="823" t="s">
        <v>13189</v>
      </c>
      <c r="F3810" s="823"/>
      <c r="G3810" s="657" t="s">
        <v>13190</v>
      </c>
      <c r="H3810" s="656" t="s">
        <v>13191</v>
      </c>
      <c r="I3810" s="656" t="s">
        <v>13192</v>
      </c>
      <c r="J3810" s="656" t="s">
        <v>13193</v>
      </c>
    </row>
    <row r="3811" spans="1:10" ht="36" customHeight="1" x14ac:dyDescent="0.2">
      <c r="A3811" s="654" t="s">
        <v>13194</v>
      </c>
      <c r="B3811" s="655" t="s">
        <v>14248</v>
      </c>
      <c r="C3811" s="654" t="s">
        <v>7</v>
      </c>
      <c r="D3811" s="654" t="s">
        <v>2646</v>
      </c>
      <c r="E3811" s="824" t="s">
        <v>13272</v>
      </c>
      <c r="F3811" s="824"/>
      <c r="G3811" s="653" t="s">
        <v>23</v>
      </c>
      <c r="H3811" s="652">
        <v>1</v>
      </c>
      <c r="I3811" s="651">
        <v>0.27</v>
      </c>
      <c r="J3811" s="651">
        <v>0.27</v>
      </c>
    </row>
    <row r="3812" spans="1:10" ht="24" customHeight="1" x14ac:dyDescent="0.2">
      <c r="A3812" s="644" t="s">
        <v>13199</v>
      </c>
      <c r="B3812" s="645" t="s">
        <v>14249</v>
      </c>
      <c r="C3812" s="644" t="s">
        <v>7</v>
      </c>
      <c r="D3812" s="644" t="s">
        <v>7043</v>
      </c>
      <c r="E3812" s="821" t="s">
        <v>13201</v>
      </c>
      <c r="F3812" s="821"/>
      <c r="G3812" s="643" t="s">
        <v>38</v>
      </c>
      <c r="H3812" s="642">
        <v>6.0000000000000002E-5</v>
      </c>
      <c r="I3812" s="641">
        <v>4525.5</v>
      </c>
      <c r="J3812" s="641">
        <v>0.27</v>
      </c>
    </row>
    <row r="3813" spans="1:10" ht="25.5" x14ac:dyDescent="0.2">
      <c r="A3813" s="640"/>
      <c r="B3813" s="640"/>
      <c r="C3813" s="640"/>
      <c r="D3813" s="640"/>
      <c r="E3813" s="640" t="s">
        <v>13209</v>
      </c>
      <c r="F3813" s="639">
        <v>0</v>
      </c>
      <c r="G3813" s="640" t="s">
        <v>13210</v>
      </c>
      <c r="H3813" s="639">
        <v>0</v>
      </c>
      <c r="I3813" s="640" t="s">
        <v>13211</v>
      </c>
      <c r="J3813" s="639">
        <v>0</v>
      </c>
    </row>
    <row r="3814" spans="1:10" ht="15" thickBot="1" x14ac:dyDescent="0.25">
      <c r="A3814" s="640"/>
      <c r="B3814" s="640"/>
      <c r="C3814" s="640"/>
      <c r="D3814" s="640"/>
      <c r="E3814" s="640" t="s">
        <v>13212</v>
      </c>
      <c r="F3814" s="639">
        <v>7.0000000000000007E-2</v>
      </c>
      <c r="G3814" s="640"/>
      <c r="H3814" s="822" t="s">
        <v>13213</v>
      </c>
      <c r="I3814" s="822"/>
      <c r="J3814" s="639">
        <v>0.34</v>
      </c>
    </row>
    <row r="3815" spans="1:10" ht="0.95" customHeight="1" thickTop="1" x14ac:dyDescent="0.2">
      <c r="A3815" s="638"/>
      <c r="B3815" s="638"/>
      <c r="C3815" s="638"/>
      <c r="D3815" s="638"/>
      <c r="E3815" s="638"/>
      <c r="F3815" s="638"/>
      <c r="G3815" s="638"/>
      <c r="H3815" s="638"/>
      <c r="I3815" s="638"/>
      <c r="J3815" s="638"/>
    </row>
    <row r="3816" spans="1:10" ht="18" customHeight="1" x14ac:dyDescent="0.2">
      <c r="A3816" s="658"/>
      <c r="B3816" s="656" t="s">
        <v>13186</v>
      </c>
      <c r="C3816" s="658" t="s">
        <v>13187</v>
      </c>
      <c r="D3816" s="658" t="s">
        <v>13188</v>
      </c>
      <c r="E3816" s="823" t="s">
        <v>13189</v>
      </c>
      <c r="F3816" s="823"/>
      <c r="G3816" s="657" t="s">
        <v>13190</v>
      </c>
      <c r="H3816" s="656" t="s">
        <v>13191</v>
      </c>
      <c r="I3816" s="656" t="s">
        <v>13192</v>
      </c>
      <c r="J3816" s="656" t="s">
        <v>13193</v>
      </c>
    </row>
    <row r="3817" spans="1:10" ht="36" customHeight="1" x14ac:dyDescent="0.2">
      <c r="A3817" s="654" t="s">
        <v>13194</v>
      </c>
      <c r="B3817" s="655" t="s">
        <v>14247</v>
      </c>
      <c r="C3817" s="654" t="s">
        <v>7</v>
      </c>
      <c r="D3817" s="654" t="s">
        <v>2647</v>
      </c>
      <c r="E3817" s="824" t="s">
        <v>13272</v>
      </c>
      <c r="F3817" s="824"/>
      <c r="G3817" s="653" t="s">
        <v>23</v>
      </c>
      <c r="H3817" s="652">
        <v>1</v>
      </c>
      <c r="I3817" s="651">
        <v>0.63</v>
      </c>
      <c r="J3817" s="651">
        <v>0.63</v>
      </c>
    </row>
    <row r="3818" spans="1:10" ht="24" customHeight="1" x14ac:dyDescent="0.2">
      <c r="A3818" s="644" t="s">
        <v>13199</v>
      </c>
      <c r="B3818" s="645" t="s">
        <v>14145</v>
      </c>
      <c r="C3818" s="644" t="s">
        <v>7</v>
      </c>
      <c r="D3818" s="644" t="s">
        <v>6701</v>
      </c>
      <c r="E3818" s="821" t="s">
        <v>13220</v>
      </c>
      <c r="F3818" s="821"/>
      <c r="G3818" s="643" t="s">
        <v>14146</v>
      </c>
      <c r="H3818" s="642">
        <v>0.78</v>
      </c>
      <c r="I3818" s="641">
        <v>0.82</v>
      </c>
      <c r="J3818" s="641">
        <v>0.63</v>
      </c>
    </row>
    <row r="3819" spans="1:10" ht="25.5" x14ac:dyDescent="0.2">
      <c r="A3819" s="640"/>
      <c r="B3819" s="640"/>
      <c r="C3819" s="640"/>
      <c r="D3819" s="640"/>
      <c r="E3819" s="640" t="s">
        <v>13209</v>
      </c>
      <c r="F3819" s="639">
        <v>0</v>
      </c>
      <c r="G3819" s="640" t="s">
        <v>13210</v>
      </c>
      <c r="H3819" s="639">
        <v>0</v>
      </c>
      <c r="I3819" s="640" t="s">
        <v>13211</v>
      </c>
      <c r="J3819" s="639">
        <v>0</v>
      </c>
    </row>
    <row r="3820" spans="1:10" ht="15" thickBot="1" x14ac:dyDescent="0.25">
      <c r="A3820" s="640"/>
      <c r="B3820" s="640"/>
      <c r="C3820" s="640"/>
      <c r="D3820" s="640"/>
      <c r="E3820" s="640" t="s">
        <v>13212</v>
      </c>
      <c r="F3820" s="639">
        <v>0.17</v>
      </c>
      <c r="G3820" s="640"/>
      <c r="H3820" s="822" t="s">
        <v>13213</v>
      </c>
      <c r="I3820" s="822"/>
      <c r="J3820" s="639">
        <v>0.8</v>
      </c>
    </row>
    <row r="3821" spans="1:10" ht="0.95" customHeight="1" thickTop="1" x14ac:dyDescent="0.2">
      <c r="A3821" s="638"/>
      <c r="B3821" s="638"/>
      <c r="C3821" s="638"/>
      <c r="D3821" s="638"/>
      <c r="E3821" s="638"/>
      <c r="F3821" s="638"/>
      <c r="G3821" s="638"/>
      <c r="H3821" s="638"/>
      <c r="I3821" s="638"/>
      <c r="J3821" s="638"/>
    </row>
    <row r="3822" spans="1:10" ht="18" customHeight="1" x14ac:dyDescent="0.2">
      <c r="A3822" s="658"/>
      <c r="B3822" s="656" t="s">
        <v>13186</v>
      </c>
      <c r="C3822" s="658" t="s">
        <v>13187</v>
      </c>
      <c r="D3822" s="658" t="s">
        <v>13188</v>
      </c>
      <c r="E3822" s="823" t="s">
        <v>13189</v>
      </c>
      <c r="F3822" s="823"/>
      <c r="G3822" s="657" t="s">
        <v>13190</v>
      </c>
      <c r="H3822" s="656" t="s">
        <v>13191</v>
      </c>
      <c r="I3822" s="656" t="s">
        <v>13192</v>
      </c>
      <c r="J3822" s="656" t="s">
        <v>13193</v>
      </c>
    </row>
    <row r="3823" spans="1:10" ht="36" customHeight="1" x14ac:dyDescent="0.2">
      <c r="A3823" s="654" t="s">
        <v>13194</v>
      </c>
      <c r="B3823" s="655" t="s">
        <v>13989</v>
      </c>
      <c r="C3823" s="654" t="s">
        <v>7</v>
      </c>
      <c r="D3823" s="654" t="s">
        <v>1390</v>
      </c>
      <c r="E3823" s="824" t="s">
        <v>13272</v>
      </c>
      <c r="F3823" s="824"/>
      <c r="G3823" s="653" t="s">
        <v>23</v>
      </c>
      <c r="H3823" s="652">
        <v>1</v>
      </c>
      <c r="I3823" s="651">
        <v>28.51</v>
      </c>
      <c r="J3823" s="651">
        <v>28.51</v>
      </c>
    </row>
    <row r="3824" spans="1:10" ht="36" customHeight="1" x14ac:dyDescent="0.2">
      <c r="A3824" s="644" t="s">
        <v>13199</v>
      </c>
      <c r="B3824" s="645" t="s">
        <v>14250</v>
      </c>
      <c r="C3824" s="644" t="s">
        <v>7</v>
      </c>
      <c r="D3824" s="644" t="s">
        <v>7044</v>
      </c>
      <c r="E3824" s="821" t="s">
        <v>13201</v>
      </c>
      <c r="F3824" s="821"/>
      <c r="G3824" s="643" t="s">
        <v>38</v>
      </c>
      <c r="H3824" s="642">
        <v>4.0000000000000003E-5</v>
      </c>
      <c r="I3824" s="641">
        <v>712772.57</v>
      </c>
      <c r="J3824" s="641">
        <v>28.51</v>
      </c>
    </row>
    <row r="3825" spans="1:10" ht="25.5" x14ac:dyDescent="0.2">
      <c r="A3825" s="640"/>
      <c r="B3825" s="640"/>
      <c r="C3825" s="640"/>
      <c r="D3825" s="640"/>
      <c r="E3825" s="640" t="s">
        <v>13209</v>
      </c>
      <c r="F3825" s="639">
        <v>0</v>
      </c>
      <c r="G3825" s="640" t="s">
        <v>13210</v>
      </c>
      <c r="H3825" s="639">
        <v>0</v>
      </c>
      <c r="I3825" s="640" t="s">
        <v>13211</v>
      </c>
      <c r="J3825" s="639">
        <v>0</v>
      </c>
    </row>
    <row r="3826" spans="1:10" ht="15" thickBot="1" x14ac:dyDescent="0.25">
      <c r="A3826" s="640"/>
      <c r="B3826" s="640"/>
      <c r="C3826" s="640"/>
      <c r="D3826" s="640"/>
      <c r="E3826" s="640" t="s">
        <v>13212</v>
      </c>
      <c r="F3826" s="639">
        <v>8.0500000000000007</v>
      </c>
      <c r="G3826" s="640"/>
      <c r="H3826" s="822" t="s">
        <v>13213</v>
      </c>
      <c r="I3826" s="822"/>
      <c r="J3826" s="639">
        <v>36.56</v>
      </c>
    </row>
    <row r="3827" spans="1:10" ht="0.95" customHeight="1" thickTop="1" x14ac:dyDescent="0.2">
      <c r="A3827" s="638"/>
      <c r="B3827" s="638"/>
      <c r="C3827" s="638"/>
      <c r="D3827" s="638"/>
      <c r="E3827" s="638"/>
      <c r="F3827" s="638"/>
      <c r="G3827" s="638"/>
      <c r="H3827" s="638"/>
      <c r="I3827" s="638"/>
      <c r="J3827" s="638"/>
    </row>
    <row r="3828" spans="1:10" ht="18" customHeight="1" x14ac:dyDescent="0.2">
      <c r="A3828" s="658"/>
      <c r="B3828" s="656" t="s">
        <v>13186</v>
      </c>
      <c r="C3828" s="658" t="s">
        <v>13187</v>
      </c>
      <c r="D3828" s="658" t="s">
        <v>13188</v>
      </c>
      <c r="E3828" s="823" t="s">
        <v>13189</v>
      </c>
      <c r="F3828" s="823"/>
      <c r="G3828" s="657" t="s">
        <v>13190</v>
      </c>
      <c r="H3828" s="656" t="s">
        <v>13191</v>
      </c>
      <c r="I3828" s="656" t="s">
        <v>13192</v>
      </c>
      <c r="J3828" s="656" t="s">
        <v>13193</v>
      </c>
    </row>
    <row r="3829" spans="1:10" ht="48" customHeight="1" x14ac:dyDescent="0.2">
      <c r="A3829" s="654" t="s">
        <v>13194</v>
      </c>
      <c r="B3829" s="655" t="s">
        <v>13990</v>
      </c>
      <c r="C3829" s="654" t="s">
        <v>7</v>
      </c>
      <c r="D3829" s="654" t="s">
        <v>1392</v>
      </c>
      <c r="E3829" s="824" t="s">
        <v>13272</v>
      </c>
      <c r="F3829" s="824"/>
      <c r="G3829" s="653" t="s">
        <v>23</v>
      </c>
      <c r="H3829" s="652">
        <v>1</v>
      </c>
      <c r="I3829" s="651">
        <v>1.99</v>
      </c>
      <c r="J3829" s="651">
        <v>1.99</v>
      </c>
    </row>
    <row r="3830" spans="1:10" ht="36" customHeight="1" x14ac:dyDescent="0.2">
      <c r="A3830" s="644" t="s">
        <v>13199</v>
      </c>
      <c r="B3830" s="645" t="s">
        <v>14250</v>
      </c>
      <c r="C3830" s="644" t="s">
        <v>7</v>
      </c>
      <c r="D3830" s="644" t="s">
        <v>7044</v>
      </c>
      <c r="E3830" s="821" t="s">
        <v>13201</v>
      </c>
      <c r="F3830" s="821"/>
      <c r="G3830" s="643" t="s">
        <v>38</v>
      </c>
      <c r="H3830" s="642">
        <v>2.7999999999999999E-6</v>
      </c>
      <c r="I3830" s="641">
        <v>712772.57</v>
      </c>
      <c r="J3830" s="641">
        <v>1.99</v>
      </c>
    </row>
    <row r="3831" spans="1:10" ht="25.5" x14ac:dyDescent="0.2">
      <c r="A3831" s="640"/>
      <c r="B3831" s="640"/>
      <c r="C3831" s="640"/>
      <c r="D3831" s="640"/>
      <c r="E3831" s="640" t="s">
        <v>13209</v>
      </c>
      <c r="F3831" s="639">
        <v>0</v>
      </c>
      <c r="G3831" s="640" t="s">
        <v>13210</v>
      </c>
      <c r="H3831" s="639">
        <v>0</v>
      </c>
      <c r="I3831" s="640" t="s">
        <v>13211</v>
      </c>
      <c r="J3831" s="639">
        <v>0</v>
      </c>
    </row>
    <row r="3832" spans="1:10" ht="15" thickBot="1" x14ac:dyDescent="0.25">
      <c r="A3832" s="640"/>
      <c r="B3832" s="640"/>
      <c r="C3832" s="640"/>
      <c r="D3832" s="640"/>
      <c r="E3832" s="640" t="s">
        <v>13212</v>
      </c>
      <c r="F3832" s="639">
        <v>0.56000000000000005</v>
      </c>
      <c r="G3832" s="640"/>
      <c r="H3832" s="822" t="s">
        <v>13213</v>
      </c>
      <c r="I3832" s="822"/>
      <c r="J3832" s="639">
        <v>2.5499999999999998</v>
      </c>
    </row>
    <row r="3833" spans="1:10" ht="0.95" customHeight="1" thickTop="1" x14ac:dyDescent="0.2">
      <c r="A3833" s="638"/>
      <c r="B3833" s="638"/>
      <c r="C3833" s="638"/>
      <c r="D3833" s="638"/>
      <c r="E3833" s="638"/>
      <c r="F3833" s="638"/>
      <c r="G3833" s="638"/>
      <c r="H3833" s="638"/>
      <c r="I3833" s="638"/>
      <c r="J3833" s="638"/>
    </row>
    <row r="3834" spans="1:10" ht="18" customHeight="1" x14ac:dyDescent="0.2">
      <c r="A3834" s="658"/>
      <c r="B3834" s="656" t="s">
        <v>13186</v>
      </c>
      <c r="C3834" s="658" t="s">
        <v>13187</v>
      </c>
      <c r="D3834" s="658" t="s">
        <v>13188</v>
      </c>
      <c r="E3834" s="823" t="s">
        <v>13189</v>
      </c>
      <c r="F3834" s="823"/>
      <c r="G3834" s="657" t="s">
        <v>13190</v>
      </c>
      <c r="H3834" s="656" t="s">
        <v>13191</v>
      </c>
      <c r="I3834" s="656" t="s">
        <v>13192</v>
      </c>
      <c r="J3834" s="656" t="s">
        <v>13193</v>
      </c>
    </row>
    <row r="3835" spans="1:10" ht="36" customHeight="1" x14ac:dyDescent="0.2">
      <c r="A3835" s="654" t="s">
        <v>13194</v>
      </c>
      <c r="B3835" s="655" t="s">
        <v>13992</v>
      </c>
      <c r="C3835" s="654" t="s">
        <v>7</v>
      </c>
      <c r="D3835" s="654" t="s">
        <v>1391</v>
      </c>
      <c r="E3835" s="824" t="s">
        <v>13272</v>
      </c>
      <c r="F3835" s="824"/>
      <c r="G3835" s="653" t="s">
        <v>23</v>
      </c>
      <c r="H3835" s="652">
        <v>1</v>
      </c>
      <c r="I3835" s="651">
        <v>5.13</v>
      </c>
      <c r="J3835" s="651">
        <v>5.13</v>
      </c>
    </row>
    <row r="3836" spans="1:10" ht="36" customHeight="1" x14ac:dyDescent="0.2">
      <c r="A3836" s="644" t="s">
        <v>13199</v>
      </c>
      <c r="B3836" s="645" t="s">
        <v>14250</v>
      </c>
      <c r="C3836" s="644" t="s">
        <v>7</v>
      </c>
      <c r="D3836" s="644" t="s">
        <v>7044</v>
      </c>
      <c r="E3836" s="821" t="s">
        <v>13201</v>
      </c>
      <c r="F3836" s="821"/>
      <c r="G3836" s="643" t="s">
        <v>38</v>
      </c>
      <c r="H3836" s="642">
        <v>7.1999999999999997E-6</v>
      </c>
      <c r="I3836" s="641">
        <v>712772.57</v>
      </c>
      <c r="J3836" s="641">
        <v>5.13</v>
      </c>
    </row>
    <row r="3837" spans="1:10" ht="25.5" x14ac:dyDescent="0.2">
      <c r="A3837" s="640"/>
      <c r="B3837" s="640"/>
      <c r="C3837" s="640"/>
      <c r="D3837" s="640"/>
      <c r="E3837" s="640" t="s">
        <v>13209</v>
      </c>
      <c r="F3837" s="639">
        <v>0</v>
      </c>
      <c r="G3837" s="640" t="s">
        <v>13210</v>
      </c>
      <c r="H3837" s="639">
        <v>0</v>
      </c>
      <c r="I3837" s="640" t="s">
        <v>13211</v>
      </c>
      <c r="J3837" s="639">
        <v>0</v>
      </c>
    </row>
    <row r="3838" spans="1:10" ht="15" thickBot="1" x14ac:dyDescent="0.25">
      <c r="A3838" s="640"/>
      <c r="B3838" s="640"/>
      <c r="C3838" s="640"/>
      <c r="D3838" s="640"/>
      <c r="E3838" s="640" t="s">
        <v>13212</v>
      </c>
      <c r="F3838" s="639">
        <v>1.44</v>
      </c>
      <c r="G3838" s="640"/>
      <c r="H3838" s="822" t="s">
        <v>13213</v>
      </c>
      <c r="I3838" s="822"/>
      <c r="J3838" s="639">
        <v>6.57</v>
      </c>
    </row>
    <row r="3839" spans="1:10" ht="0.95" customHeight="1" thickTop="1" x14ac:dyDescent="0.2">
      <c r="A3839" s="638"/>
      <c r="B3839" s="638"/>
      <c r="C3839" s="638"/>
      <c r="D3839" s="638"/>
      <c r="E3839" s="638"/>
      <c r="F3839" s="638"/>
      <c r="G3839" s="638"/>
      <c r="H3839" s="638"/>
      <c r="I3839" s="638"/>
      <c r="J3839" s="638"/>
    </row>
    <row r="3840" spans="1:10" ht="18" customHeight="1" x14ac:dyDescent="0.2">
      <c r="A3840" s="658"/>
      <c r="B3840" s="656" t="s">
        <v>13186</v>
      </c>
      <c r="C3840" s="658" t="s">
        <v>13187</v>
      </c>
      <c r="D3840" s="658" t="s">
        <v>13188</v>
      </c>
      <c r="E3840" s="823" t="s">
        <v>13189</v>
      </c>
      <c r="F3840" s="823"/>
      <c r="G3840" s="657" t="s">
        <v>13190</v>
      </c>
      <c r="H3840" s="656" t="s">
        <v>13191</v>
      </c>
      <c r="I3840" s="656" t="s">
        <v>13192</v>
      </c>
      <c r="J3840" s="656" t="s">
        <v>13193</v>
      </c>
    </row>
    <row r="3841" spans="1:10" ht="36" customHeight="1" x14ac:dyDescent="0.2">
      <c r="A3841" s="654" t="s">
        <v>13194</v>
      </c>
      <c r="B3841" s="655" t="s">
        <v>13988</v>
      </c>
      <c r="C3841" s="654" t="s">
        <v>7</v>
      </c>
      <c r="D3841" s="654" t="s">
        <v>1393</v>
      </c>
      <c r="E3841" s="824" t="s">
        <v>13272</v>
      </c>
      <c r="F3841" s="824"/>
      <c r="G3841" s="653" t="s">
        <v>23</v>
      </c>
      <c r="H3841" s="652">
        <v>1</v>
      </c>
      <c r="I3841" s="651">
        <v>45.83</v>
      </c>
      <c r="J3841" s="651">
        <v>45.83</v>
      </c>
    </row>
    <row r="3842" spans="1:10" ht="36" customHeight="1" x14ac:dyDescent="0.2">
      <c r="A3842" s="644" t="s">
        <v>13199</v>
      </c>
      <c r="B3842" s="645" t="s">
        <v>14250</v>
      </c>
      <c r="C3842" s="644" t="s">
        <v>7</v>
      </c>
      <c r="D3842" s="644" t="s">
        <v>7044</v>
      </c>
      <c r="E3842" s="821" t="s">
        <v>13201</v>
      </c>
      <c r="F3842" s="821"/>
      <c r="G3842" s="643" t="s">
        <v>38</v>
      </c>
      <c r="H3842" s="642">
        <v>6.4300000000000004E-5</v>
      </c>
      <c r="I3842" s="641">
        <v>712772.57</v>
      </c>
      <c r="J3842" s="641">
        <v>45.83</v>
      </c>
    </row>
    <row r="3843" spans="1:10" ht="25.5" x14ac:dyDescent="0.2">
      <c r="A3843" s="640"/>
      <c r="B3843" s="640"/>
      <c r="C3843" s="640"/>
      <c r="D3843" s="640"/>
      <c r="E3843" s="640" t="s">
        <v>13209</v>
      </c>
      <c r="F3843" s="639">
        <v>0</v>
      </c>
      <c r="G3843" s="640" t="s">
        <v>13210</v>
      </c>
      <c r="H3843" s="639">
        <v>0</v>
      </c>
      <c r="I3843" s="640" t="s">
        <v>13211</v>
      </c>
      <c r="J3843" s="639">
        <v>0</v>
      </c>
    </row>
    <row r="3844" spans="1:10" ht="15" thickBot="1" x14ac:dyDescent="0.25">
      <c r="A3844" s="640"/>
      <c r="B3844" s="640"/>
      <c r="C3844" s="640"/>
      <c r="D3844" s="640"/>
      <c r="E3844" s="640" t="s">
        <v>13212</v>
      </c>
      <c r="F3844" s="639">
        <v>12.94</v>
      </c>
      <c r="G3844" s="640"/>
      <c r="H3844" s="822" t="s">
        <v>13213</v>
      </c>
      <c r="I3844" s="822"/>
      <c r="J3844" s="639">
        <v>58.77</v>
      </c>
    </row>
    <row r="3845" spans="1:10" ht="0.95" customHeight="1" thickTop="1" x14ac:dyDescent="0.2">
      <c r="A3845" s="638"/>
      <c r="B3845" s="638"/>
      <c r="C3845" s="638"/>
      <c r="D3845" s="638"/>
      <c r="E3845" s="638"/>
      <c r="F3845" s="638"/>
      <c r="G3845" s="638"/>
      <c r="H3845" s="638"/>
      <c r="I3845" s="638"/>
      <c r="J3845" s="638"/>
    </row>
    <row r="3846" spans="1:10" ht="18" customHeight="1" x14ac:dyDescent="0.2">
      <c r="A3846" s="658"/>
      <c r="B3846" s="656" t="s">
        <v>13186</v>
      </c>
      <c r="C3846" s="658" t="s">
        <v>13187</v>
      </c>
      <c r="D3846" s="658" t="s">
        <v>13188</v>
      </c>
      <c r="E3846" s="823" t="s">
        <v>13189</v>
      </c>
      <c r="F3846" s="823"/>
      <c r="G3846" s="657" t="s">
        <v>13190</v>
      </c>
      <c r="H3846" s="656" t="s">
        <v>13191</v>
      </c>
      <c r="I3846" s="656" t="s">
        <v>13192</v>
      </c>
      <c r="J3846" s="656" t="s">
        <v>13193</v>
      </c>
    </row>
    <row r="3847" spans="1:10" ht="48" customHeight="1" x14ac:dyDescent="0.2">
      <c r="A3847" s="654" t="s">
        <v>13194</v>
      </c>
      <c r="B3847" s="655" t="s">
        <v>13991</v>
      </c>
      <c r="C3847" s="654" t="s">
        <v>7</v>
      </c>
      <c r="D3847" s="654" t="s">
        <v>1394</v>
      </c>
      <c r="E3847" s="824" t="s">
        <v>13272</v>
      </c>
      <c r="F3847" s="824"/>
      <c r="G3847" s="653" t="s">
        <v>23</v>
      </c>
      <c r="H3847" s="652">
        <v>1</v>
      </c>
      <c r="I3847" s="651">
        <v>18.760000000000002</v>
      </c>
      <c r="J3847" s="651">
        <v>18.760000000000002</v>
      </c>
    </row>
    <row r="3848" spans="1:10" ht="24" customHeight="1" x14ac:dyDescent="0.2">
      <c r="A3848" s="644" t="s">
        <v>13199</v>
      </c>
      <c r="B3848" s="645" t="s">
        <v>14160</v>
      </c>
      <c r="C3848" s="644" t="s">
        <v>7</v>
      </c>
      <c r="D3848" s="644" t="s">
        <v>7890</v>
      </c>
      <c r="E3848" s="821" t="s">
        <v>13220</v>
      </c>
      <c r="F3848" s="821"/>
      <c r="G3848" s="643" t="s">
        <v>64</v>
      </c>
      <c r="H3848" s="642">
        <v>4.8499999999999996</v>
      </c>
      <c r="I3848" s="641">
        <v>3.87</v>
      </c>
      <c r="J3848" s="641">
        <v>18.760000000000002</v>
      </c>
    </row>
    <row r="3849" spans="1:10" ht="25.5" x14ac:dyDescent="0.2">
      <c r="A3849" s="640"/>
      <c r="B3849" s="640"/>
      <c r="C3849" s="640"/>
      <c r="D3849" s="640"/>
      <c r="E3849" s="640" t="s">
        <v>13209</v>
      </c>
      <c r="F3849" s="639">
        <v>0</v>
      </c>
      <c r="G3849" s="640" t="s">
        <v>13210</v>
      </c>
      <c r="H3849" s="639">
        <v>0</v>
      </c>
      <c r="I3849" s="640" t="s">
        <v>13211</v>
      </c>
      <c r="J3849" s="639">
        <v>0</v>
      </c>
    </row>
    <row r="3850" spans="1:10" ht="15" thickBot="1" x14ac:dyDescent="0.25">
      <c r="A3850" s="640"/>
      <c r="B3850" s="640"/>
      <c r="C3850" s="640"/>
      <c r="D3850" s="640"/>
      <c r="E3850" s="640" t="s">
        <v>13212</v>
      </c>
      <c r="F3850" s="639">
        <v>5.29</v>
      </c>
      <c r="G3850" s="640"/>
      <c r="H3850" s="822" t="s">
        <v>13213</v>
      </c>
      <c r="I3850" s="822"/>
      <c r="J3850" s="639">
        <v>24.05</v>
      </c>
    </row>
    <row r="3851" spans="1:10" ht="0.95" customHeight="1" thickTop="1" x14ac:dyDescent="0.2">
      <c r="A3851" s="638"/>
      <c r="B3851" s="638"/>
      <c r="C3851" s="638"/>
      <c r="D3851" s="638"/>
      <c r="E3851" s="638"/>
      <c r="F3851" s="638"/>
      <c r="G3851" s="638"/>
      <c r="H3851" s="638"/>
      <c r="I3851" s="638"/>
      <c r="J3851" s="638"/>
    </row>
    <row r="3852" spans="1:10" ht="18" customHeight="1" x14ac:dyDescent="0.2">
      <c r="A3852" s="658"/>
      <c r="B3852" s="656" t="s">
        <v>13186</v>
      </c>
      <c r="C3852" s="658" t="s">
        <v>13187</v>
      </c>
      <c r="D3852" s="658" t="s">
        <v>13188</v>
      </c>
      <c r="E3852" s="823" t="s">
        <v>13189</v>
      </c>
      <c r="F3852" s="823"/>
      <c r="G3852" s="657" t="s">
        <v>13190</v>
      </c>
      <c r="H3852" s="656" t="s">
        <v>13191</v>
      </c>
      <c r="I3852" s="656" t="s">
        <v>13192</v>
      </c>
      <c r="J3852" s="656" t="s">
        <v>13193</v>
      </c>
    </row>
    <row r="3853" spans="1:10" ht="36" customHeight="1" x14ac:dyDescent="0.2">
      <c r="A3853" s="654" t="s">
        <v>13194</v>
      </c>
      <c r="B3853" s="655" t="s">
        <v>13384</v>
      </c>
      <c r="C3853" s="654" t="s">
        <v>7</v>
      </c>
      <c r="D3853" s="654" t="s">
        <v>2655</v>
      </c>
      <c r="E3853" s="824" t="s">
        <v>13272</v>
      </c>
      <c r="F3853" s="824"/>
      <c r="G3853" s="653" t="s">
        <v>67</v>
      </c>
      <c r="H3853" s="652">
        <v>1</v>
      </c>
      <c r="I3853" s="651">
        <v>81.010000000000005</v>
      </c>
      <c r="J3853" s="651">
        <v>81.010000000000005</v>
      </c>
    </row>
    <row r="3854" spans="1:10" ht="36" customHeight="1" x14ac:dyDescent="0.2">
      <c r="A3854" s="649" t="s">
        <v>13197</v>
      </c>
      <c r="B3854" s="650" t="s">
        <v>14251</v>
      </c>
      <c r="C3854" s="649" t="s">
        <v>7</v>
      </c>
      <c r="D3854" s="649" t="s">
        <v>2651</v>
      </c>
      <c r="E3854" s="825" t="s">
        <v>13272</v>
      </c>
      <c r="F3854" s="825"/>
      <c r="G3854" s="648" t="s">
        <v>23</v>
      </c>
      <c r="H3854" s="647">
        <v>1</v>
      </c>
      <c r="I3854" s="646">
        <v>10.41</v>
      </c>
      <c r="J3854" s="646">
        <v>10.41</v>
      </c>
    </row>
    <row r="3855" spans="1:10" ht="36" customHeight="1" x14ac:dyDescent="0.2">
      <c r="A3855" s="649" t="s">
        <v>13197</v>
      </c>
      <c r="B3855" s="650" t="s">
        <v>14252</v>
      </c>
      <c r="C3855" s="649" t="s">
        <v>7</v>
      </c>
      <c r="D3855" s="649" t="s">
        <v>2650</v>
      </c>
      <c r="E3855" s="825" t="s">
        <v>13272</v>
      </c>
      <c r="F3855" s="825"/>
      <c r="G3855" s="648" t="s">
        <v>23</v>
      </c>
      <c r="H3855" s="647">
        <v>1</v>
      </c>
      <c r="I3855" s="646">
        <v>54.82</v>
      </c>
      <c r="J3855" s="646">
        <v>54.82</v>
      </c>
    </row>
    <row r="3856" spans="1:10" ht="36" customHeight="1" x14ac:dyDescent="0.2">
      <c r="A3856" s="649" t="s">
        <v>13197</v>
      </c>
      <c r="B3856" s="650" t="s">
        <v>14253</v>
      </c>
      <c r="C3856" s="649" t="s">
        <v>7</v>
      </c>
      <c r="D3856" s="649" t="s">
        <v>2656</v>
      </c>
      <c r="E3856" s="825" t="s">
        <v>13272</v>
      </c>
      <c r="F3856" s="825"/>
      <c r="G3856" s="648" t="s">
        <v>23</v>
      </c>
      <c r="H3856" s="647">
        <v>1</v>
      </c>
      <c r="I3856" s="646">
        <v>3.83</v>
      </c>
      <c r="J3856" s="646">
        <v>3.83</v>
      </c>
    </row>
    <row r="3857" spans="1:10" ht="24" customHeight="1" x14ac:dyDescent="0.2">
      <c r="A3857" s="649" t="s">
        <v>13197</v>
      </c>
      <c r="B3857" s="650" t="s">
        <v>13993</v>
      </c>
      <c r="C3857" s="649" t="s">
        <v>7</v>
      </c>
      <c r="D3857" s="649" t="s">
        <v>208</v>
      </c>
      <c r="E3857" s="825" t="s">
        <v>13196</v>
      </c>
      <c r="F3857" s="825"/>
      <c r="G3857" s="648" t="s">
        <v>23</v>
      </c>
      <c r="H3857" s="647">
        <v>1</v>
      </c>
      <c r="I3857" s="646">
        <v>11.95</v>
      </c>
      <c r="J3857" s="646">
        <v>11.95</v>
      </c>
    </row>
    <row r="3858" spans="1:10" ht="25.5" x14ac:dyDescent="0.2">
      <c r="A3858" s="640"/>
      <c r="B3858" s="640"/>
      <c r="C3858" s="640"/>
      <c r="D3858" s="640"/>
      <c r="E3858" s="640" t="s">
        <v>13209</v>
      </c>
      <c r="F3858" s="639">
        <v>4.9060088999999998</v>
      </c>
      <c r="G3858" s="640" t="s">
        <v>13210</v>
      </c>
      <c r="H3858" s="639">
        <v>4.12</v>
      </c>
      <c r="I3858" s="640" t="s">
        <v>13211</v>
      </c>
      <c r="J3858" s="639">
        <v>9.0299999999999994</v>
      </c>
    </row>
    <row r="3859" spans="1:10" ht="15" thickBot="1" x14ac:dyDescent="0.25">
      <c r="A3859" s="640"/>
      <c r="B3859" s="640"/>
      <c r="C3859" s="640"/>
      <c r="D3859" s="640"/>
      <c r="E3859" s="640" t="s">
        <v>13212</v>
      </c>
      <c r="F3859" s="639">
        <v>22.87</v>
      </c>
      <c r="G3859" s="640"/>
      <c r="H3859" s="822" t="s">
        <v>13213</v>
      </c>
      <c r="I3859" s="822"/>
      <c r="J3859" s="639">
        <v>103.88</v>
      </c>
    </row>
    <row r="3860" spans="1:10" ht="0.95" customHeight="1" thickTop="1" x14ac:dyDescent="0.2">
      <c r="A3860" s="638"/>
      <c r="B3860" s="638"/>
      <c r="C3860" s="638"/>
      <c r="D3860" s="638"/>
      <c r="E3860" s="638"/>
      <c r="F3860" s="638"/>
      <c r="G3860" s="638"/>
      <c r="H3860" s="638"/>
      <c r="I3860" s="638"/>
      <c r="J3860" s="638"/>
    </row>
    <row r="3861" spans="1:10" ht="18" customHeight="1" x14ac:dyDescent="0.2">
      <c r="A3861" s="658"/>
      <c r="B3861" s="656" t="s">
        <v>13186</v>
      </c>
      <c r="C3861" s="658" t="s">
        <v>13187</v>
      </c>
      <c r="D3861" s="658" t="s">
        <v>13188</v>
      </c>
      <c r="E3861" s="823" t="s">
        <v>13189</v>
      </c>
      <c r="F3861" s="823"/>
      <c r="G3861" s="657" t="s">
        <v>13190</v>
      </c>
      <c r="H3861" s="656" t="s">
        <v>13191</v>
      </c>
      <c r="I3861" s="656" t="s">
        <v>13192</v>
      </c>
      <c r="J3861" s="656" t="s">
        <v>13193</v>
      </c>
    </row>
    <row r="3862" spans="1:10" ht="36" customHeight="1" x14ac:dyDescent="0.2">
      <c r="A3862" s="654" t="s">
        <v>13194</v>
      </c>
      <c r="B3862" s="655" t="s">
        <v>13385</v>
      </c>
      <c r="C3862" s="654" t="s">
        <v>7</v>
      </c>
      <c r="D3862" s="654" t="s">
        <v>2654</v>
      </c>
      <c r="E3862" s="824" t="s">
        <v>13272</v>
      </c>
      <c r="F3862" s="824"/>
      <c r="G3862" s="653" t="s">
        <v>50</v>
      </c>
      <c r="H3862" s="652">
        <v>1</v>
      </c>
      <c r="I3862" s="651">
        <v>350.36</v>
      </c>
      <c r="J3862" s="651">
        <v>350.36</v>
      </c>
    </row>
    <row r="3863" spans="1:10" ht="36" customHeight="1" x14ac:dyDescent="0.2">
      <c r="A3863" s="649" t="s">
        <v>13197</v>
      </c>
      <c r="B3863" s="650" t="s">
        <v>14251</v>
      </c>
      <c r="C3863" s="649" t="s">
        <v>7</v>
      </c>
      <c r="D3863" s="649" t="s">
        <v>2651</v>
      </c>
      <c r="E3863" s="825" t="s">
        <v>13272</v>
      </c>
      <c r="F3863" s="825"/>
      <c r="G3863" s="648" t="s">
        <v>23</v>
      </c>
      <c r="H3863" s="647">
        <v>1</v>
      </c>
      <c r="I3863" s="646">
        <v>10.41</v>
      </c>
      <c r="J3863" s="646">
        <v>10.41</v>
      </c>
    </row>
    <row r="3864" spans="1:10" ht="36" customHeight="1" x14ac:dyDescent="0.2">
      <c r="A3864" s="649" t="s">
        <v>13197</v>
      </c>
      <c r="B3864" s="650" t="s">
        <v>14252</v>
      </c>
      <c r="C3864" s="649" t="s">
        <v>7</v>
      </c>
      <c r="D3864" s="649" t="s">
        <v>2650</v>
      </c>
      <c r="E3864" s="825" t="s">
        <v>13272</v>
      </c>
      <c r="F3864" s="825"/>
      <c r="G3864" s="648" t="s">
        <v>23</v>
      </c>
      <c r="H3864" s="647">
        <v>1</v>
      </c>
      <c r="I3864" s="646">
        <v>54.82</v>
      </c>
      <c r="J3864" s="646">
        <v>54.82</v>
      </c>
    </row>
    <row r="3865" spans="1:10" ht="36" customHeight="1" x14ac:dyDescent="0.2">
      <c r="A3865" s="649" t="s">
        <v>13197</v>
      </c>
      <c r="B3865" s="650" t="s">
        <v>14254</v>
      </c>
      <c r="C3865" s="649" t="s">
        <v>7</v>
      </c>
      <c r="D3865" s="649" t="s">
        <v>2652</v>
      </c>
      <c r="E3865" s="825" t="s">
        <v>13272</v>
      </c>
      <c r="F3865" s="825"/>
      <c r="G3865" s="648" t="s">
        <v>23</v>
      </c>
      <c r="H3865" s="647">
        <v>1</v>
      </c>
      <c r="I3865" s="646">
        <v>88.13</v>
      </c>
      <c r="J3865" s="646">
        <v>88.13</v>
      </c>
    </row>
    <row r="3866" spans="1:10" ht="36" customHeight="1" x14ac:dyDescent="0.2">
      <c r="A3866" s="649" t="s">
        <v>13197</v>
      </c>
      <c r="B3866" s="650" t="s">
        <v>14255</v>
      </c>
      <c r="C3866" s="649" t="s">
        <v>7</v>
      </c>
      <c r="D3866" s="649" t="s">
        <v>2653</v>
      </c>
      <c r="E3866" s="825" t="s">
        <v>13272</v>
      </c>
      <c r="F3866" s="825"/>
      <c r="G3866" s="648" t="s">
        <v>23</v>
      </c>
      <c r="H3866" s="647">
        <v>1</v>
      </c>
      <c r="I3866" s="646">
        <v>181.22</v>
      </c>
      <c r="J3866" s="646">
        <v>181.22</v>
      </c>
    </row>
    <row r="3867" spans="1:10" ht="36" customHeight="1" x14ac:dyDescent="0.2">
      <c r="A3867" s="649" t="s">
        <v>13197</v>
      </c>
      <c r="B3867" s="650" t="s">
        <v>14253</v>
      </c>
      <c r="C3867" s="649" t="s">
        <v>7</v>
      </c>
      <c r="D3867" s="649" t="s">
        <v>2656</v>
      </c>
      <c r="E3867" s="825" t="s">
        <v>13272</v>
      </c>
      <c r="F3867" s="825"/>
      <c r="G3867" s="648" t="s">
        <v>23</v>
      </c>
      <c r="H3867" s="647">
        <v>1</v>
      </c>
      <c r="I3867" s="646">
        <v>3.83</v>
      </c>
      <c r="J3867" s="646">
        <v>3.83</v>
      </c>
    </row>
    <row r="3868" spans="1:10" ht="24" customHeight="1" x14ac:dyDescent="0.2">
      <c r="A3868" s="649" t="s">
        <v>13197</v>
      </c>
      <c r="B3868" s="650" t="s">
        <v>13993</v>
      </c>
      <c r="C3868" s="649" t="s">
        <v>7</v>
      </c>
      <c r="D3868" s="649" t="s">
        <v>208</v>
      </c>
      <c r="E3868" s="825" t="s">
        <v>13196</v>
      </c>
      <c r="F3868" s="825"/>
      <c r="G3868" s="648" t="s">
        <v>23</v>
      </c>
      <c r="H3868" s="647">
        <v>1</v>
      </c>
      <c r="I3868" s="646">
        <v>11.95</v>
      </c>
      <c r="J3868" s="646">
        <v>11.95</v>
      </c>
    </row>
    <row r="3869" spans="1:10" ht="25.5" x14ac:dyDescent="0.2">
      <c r="A3869" s="640"/>
      <c r="B3869" s="640"/>
      <c r="C3869" s="640"/>
      <c r="D3869" s="640"/>
      <c r="E3869" s="640" t="s">
        <v>13209</v>
      </c>
      <c r="F3869" s="639">
        <v>4.9060088999999998</v>
      </c>
      <c r="G3869" s="640" t="s">
        <v>13210</v>
      </c>
      <c r="H3869" s="639">
        <v>4.12</v>
      </c>
      <c r="I3869" s="640" t="s">
        <v>13211</v>
      </c>
      <c r="J3869" s="639">
        <v>9.0299999999999994</v>
      </c>
    </row>
    <row r="3870" spans="1:10" ht="15" thickBot="1" x14ac:dyDescent="0.25">
      <c r="A3870" s="640"/>
      <c r="B3870" s="640"/>
      <c r="C3870" s="640"/>
      <c r="D3870" s="640"/>
      <c r="E3870" s="640" t="s">
        <v>13212</v>
      </c>
      <c r="F3870" s="639">
        <v>98.94</v>
      </c>
      <c r="G3870" s="640"/>
      <c r="H3870" s="822" t="s">
        <v>13213</v>
      </c>
      <c r="I3870" s="822"/>
      <c r="J3870" s="639">
        <v>449.3</v>
      </c>
    </row>
    <row r="3871" spans="1:10" ht="0.95" customHeight="1" thickTop="1" x14ac:dyDescent="0.2">
      <c r="A3871" s="638"/>
      <c r="B3871" s="638"/>
      <c r="C3871" s="638"/>
      <c r="D3871" s="638"/>
      <c r="E3871" s="638"/>
      <c r="F3871" s="638"/>
      <c r="G3871" s="638"/>
      <c r="H3871" s="638"/>
      <c r="I3871" s="638"/>
      <c r="J3871" s="638"/>
    </row>
    <row r="3872" spans="1:10" ht="18" customHeight="1" x14ac:dyDescent="0.2">
      <c r="A3872" s="658"/>
      <c r="B3872" s="656" t="s">
        <v>13186</v>
      </c>
      <c r="C3872" s="658" t="s">
        <v>13187</v>
      </c>
      <c r="D3872" s="658" t="s">
        <v>13188</v>
      </c>
      <c r="E3872" s="823" t="s">
        <v>13189</v>
      </c>
      <c r="F3872" s="823"/>
      <c r="G3872" s="657" t="s">
        <v>13190</v>
      </c>
      <c r="H3872" s="656" t="s">
        <v>13191</v>
      </c>
      <c r="I3872" s="656" t="s">
        <v>13192</v>
      </c>
      <c r="J3872" s="656" t="s">
        <v>13193</v>
      </c>
    </row>
    <row r="3873" spans="1:10" ht="36" customHeight="1" x14ac:dyDescent="0.2">
      <c r="A3873" s="654" t="s">
        <v>13194</v>
      </c>
      <c r="B3873" s="655" t="s">
        <v>14252</v>
      </c>
      <c r="C3873" s="654" t="s">
        <v>7</v>
      </c>
      <c r="D3873" s="654" t="s">
        <v>2650</v>
      </c>
      <c r="E3873" s="824" t="s">
        <v>13272</v>
      </c>
      <c r="F3873" s="824"/>
      <c r="G3873" s="653" t="s">
        <v>23</v>
      </c>
      <c r="H3873" s="652">
        <v>1</v>
      </c>
      <c r="I3873" s="651">
        <v>54.82</v>
      </c>
      <c r="J3873" s="651">
        <v>54.82</v>
      </c>
    </row>
    <row r="3874" spans="1:10" ht="36" customHeight="1" x14ac:dyDescent="0.2">
      <c r="A3874" s="644" t="s">
        <v>13199</v>
      </c>
      <c r="B3874" s="645" t="s">
        <v>14256</v>
      </c>
      <c r="C3874" s="644" t="s">
        <v>7</v>
      </c>
      <c r="D3874" s="644" t="s">
        <v>7045</v>
      </c>
      <c r="E3874" s="821" t="s">
        <v>13201</v>
      </c>
      <c r="F3874" s="821"/>
      <c r="G3874" s="643" t="s">
        <v>38</v>
      </c>
      <c r="H3874" s="642">
        <v>4.0000000000000003E-5</v>
      </c>
      <c r="I3874" s="641">
        <v>1370716.48</v>
      </c>
      <c r="J3874" s="641">
        <v>54.82</v>
      </c>
    </row>
    <row r="3875" spans="1:10" ht="25.5" x14ac:dyDescent="0.2">
      <c r="A3875" s="640"/>
      <c r="B3875" s="640"/>
      <c r="C3875" s="640"/>
      <c r="D3875" s="640"/>
      <c r="E3875" s="640" t="s">
        <v>13209</v>
      </c>
      <c r="F3875" s="639">
        <v>0</v>
      </c>
      <c r="G3875" s="640" t="s">
        <v>13210</v>
      </c>
      <c r="H3875" s="639">
        <v>0</v>
      </c>
      <c r="I3875" s="640" t="s">
        <v>13211</v>
      </c>
      <c r="J3875" s="639">
        <v>0</v>
      </c>
    </row>
    <row r="3876" spans="1:10" ht="15" thickBot="1" x14ac:dyDescent="0.25">
      <c r="A3876" s="640"/>
      <c r="B3876" s="640"/>
      <c r="C3876" s="640"/>
      <c r="D3876" s="640"/>
      <c r="E3876" s="640" t="s">
        <v>13212</v>
      </c>
      <c r="F3876" s="639">
        <v>15.48</v>
      </c>
      <c r="G3876" s="640"/>
      <c r="H3876" s="822" t="s">
        <v>13213</v>
      </c>
      <c r="I3876" s="822"/>
      <c r="J3876" s="639">
        <v>70.3</v>
      </c>
    </row>
    <row r="3877" spans="1:10" ht="0.95" customHeight="1" thickTop="1" x14ac:dyDescent="0.2">
      <c r="A3877" s="638"/>
      <c r="B3877" s="638"/>
      <c r="C3877" s="638"/>
      <c r="D3877" s="638"/>
      <c r="E3877" s="638"/>
      <c r="F3877" s="638"/>
      <c r="G3877" s="638"/>
      <c r="H3877" s="638"/>
      <c r="I3877" s="638"/>
      <c r="J3877" s="638"/>
    </row>
    <row r="3878" spans="1:10" ht="18" customHeight="1" x14ac:dyDescent="0.2">
      <c r="A3878" s="658"/>
      <c r="B3878" s="656" t="s">
        <v>13186</v>
      </c>
      <c r="C3878" s="658" t="s">
        <v>13187</v>
      </c>
      <c r="D3878" s="658" t="s">
        <v>13188</v>
      </c>
      <c r="E3878" s="823" t="s">
        <v>13189</v>
      </c>
      <c r="F3878" s="823"/>
      <c r="G3878" s="657" t="s">
        <v>13190</v>
      </c>
      <c r="H3878" s="656" t="s">
        <v>13191</v>
      </c>
      <c r="I3878" s="656" t="s">
        <v>13192</v>
      </c>
      <c r="J3878" s="656" t="s">
        <v>13193</v>
      </c>
    </row>
    <row r="3879" spans="1:10" ht="36" customHeight="1" x14ac:dyDescent="0.2">
      <c r="A3879" s="654" t="s">
        <v>13194</v>
      </c>
      <c r="B3879" s="655" t="s">
        <v>14253</v>
      </c>
      <c r="C3879" s="654" t="s">
        <v>7</v>
      </c>
      <c r="D3879" s="654" t="s">
        <v>2656</v>
      </c>
      <c r="E3879" s="824" t="s">
        <v>13272</v>
      </c>
      <c r="F3879" s="824"/>
      <c r="G3879" s="653" t="s">
        <v>23</v>
      </c>
      <c r="H3879" s="652">
        <v>1</v>
      </c>
      <c r="I3879" s="651">
        <v>3.83</v>
      </c>
      <c r="J3879" s="651">
        <v>3.83</v>
      </c>
    </row>
    <row r="3880" spans="1:10" ht="36" customHeight="1" x14ac:dyDescent="0.2">
      <c r="A3880" s="644" t="s">
        <v>13199</v>
      </c>
      <c r="B3880" s="645" t="s">
        <v>14256</v>
      </c>
      <c r="C3880" s="644" t="s">
        <v>7</v>
      </c>
      <c r="D3880" s="644" t="s">
        <v>7045</v>
      </c>
      <c r="E3880" s="821" t="s">
        <v>13201</v>
      </c>
      <c r="F3880" s="821"/>
      <c r="G3880" s="643" t="s">
        <v>38</v>
      </c>
      <c r="H3880" s="642">
        <v>2.7999999999999999E-6</v>
      </c>
      <c r="I3880" s="641">
        <v>1370716.48</v>
      </c>
      <c r="J3880" s="641">
        <v>3.83</v>
      </c>
    </row>
    <row r="3881" spans="1:10" ht="25.5" x14ac:dyDescent="0.2">
      <c r="A3881" s="640"/>
      <c r="B3881" s="640"/>
      <c r="C3881" s="640"/>
      <c r="D3881" s="640"/>
      <c r="E3881" s="640" t="s">
        <v>13209</v>
      </c>
      <c r="F3881" s="639">
        <v>0</v>
      </c>
      <c r="G3881" s="640" t="s">
        <v>13210</v>
      </c>
      <c r="H3881" s="639">
        <v>0</v>
      </c>
      <c r="I3881" s="640" t="s">
        <v>13211</v>
      </c>
      <c r="J3881" s="639">
        <v>0</v>
      </c>
    </row>
    <row r="3882" spans="1:10" ht="15" thickBot="1" x14ac:dyDescent="0.25">
      <c r="A3882" s="640"/>
      <c r="B3882" s="640"/>
      <c r="C3882" s="640"/>
      <c r="D3882" s="640"/>
      <c r="E3882" s="640" t="s">
        <v>13212</v>
      </c>
      <c r="F3882" s="639">
        <v>1.08</v>
      </c>
      <c r="G3882" s="640"/>
      <c r="H3882" s="822" t="s">
        <v>13213</v>
      </c>
      <c r="I3882" s="822"/>
      <c r="J3882" s="639">
        <v>4.91</v>
      </c>
    </row>
    <row r="3883" spans="1:10" ht="0.95" customHeight="1" thickTop="1" x14ac:dyDescent="0.2">
      <c r="A3883" s="638"/>
      <c r="B3883" s="638"/>
      <c r="C3883" s="638"/>
      <c r="D3883" s="638"/>
      <c r="E3883" s="638"/>
      <c r="F3883" s="638"/>
      <c r="G3883" s="638"/>
      <c r="H3883" s="638"/>
      <c r="I3883" s="638"/>
      <c r="J3883" s="638"/>
    </row>
    <row r="3884" spans="1:10" ht="18" customHeight="1" x14ac:dyDescent="0.2">
      <c r="A3884" s="658"/>
      <c r="B3884" s="656" t="s">
        <v>13186</v>
      </c>
      <c r="C3884" s="658" t="s">
        <v>13187</v>
      </c>
      <c r="D3884" s="658" t="s">
        <v>13188</v>
      </c>
      <c r="E3884" s="823" t="s">
        <v>13189</v>
      </c>
      <c r="F3884" s="823"/>
      <c r="G3884" s="657" t="s">
        <v>13190</v>
      </c>
      <c r="H3884" s="656" t="s">
        <v>13191</v>
      </c>
      <c r="I3884" s="656" t="s">
        <v>13192</v>
      </c>
      <c r="J3884" s="656" t="s">
        <v>13193</v>
      </c>
    </row>
    <row r="3885" spans="1:10" ht="36" customHeight="1" x14ac:dyDescent="0.2">
      <c r="A3885" s="654" t="s">
        <v>13194</v>
      </c>
      <c r="B3885" s="655" t="s">
        <v>14251</v>
      </c>
      <c r="C3885" s="654" t="s">
        <v>7</v>
      </c>
      <c r="D3885" s="654" t="s">
        <v>2651</v>
      </c>
      <c r="E3885" s="824" t="s">
        <v>13272</v>
      </c>
      <c r="F3885" s="824"/>
      <c r="G3885" s="653" t="s">
        <v>23</v>
      </c>
      <c r="H3885" s="652">
        <v>1</v>
      </c>
      <c r="I3885" s="651">
        <v>10.41</v>
      </c>
      <c r="J3885" s="651">
        <v>10.41</v>
      </c>
    </row>
    <row r="3886" spans="1:10" ht="36" customHeight="1" x14ac:dyDescent="0.2">
      <c r="A3886" s="644" t="s">
        <v>13199</v>
      </c>
      <c r="B3886" s="645" t="s">
        <v>14256</v>
      </c>
      <c r="C3886" s="644" t="s">
        <v>7</v>
      </c>
      <c r="D3886" s="644" t="s">
        <v>7045</v>
      </c>
      <c r="E3886" s="821" t="s">
        <v>13201</v>
      </c>
      <c r="F3886" s="821"/>
      <c r="G3886" s="643" t="s">
        <v>38</v>
      </c>
      <c r="H3886" s="642">
        <v>7.6000000000000001E-6</v>
      </c>
      <c r="I3886" s="641">
        <v>1370716.48</v>
      </c>
      <c r="J3886" s="641">
        <v>10.41</v>
      </c>
    </row>
    <row r="3887" spans="1:10" ht="25.5" x14ac:dyDescent="0.2">
      <c r="A3887" s="640"/>
      <c r="B3887" s="640"/>
      <c r="C3887" s="640"/>
      <c r="D3887" s="640"/>
      <c r="E3887" s="640" t="s">
        <v>13209</v>
      </c>
      <c r="F3887" s="639">
        <v>0</v>
      </c>
      <c r="G3887" s="640" t="s">
        <v>13210</v>
      </c>
      <c r="H3887" s="639">
        <v>0</v>
      </c>
      <c r="I3887" s="640" t="s">
        <v>13211</v>
      </c>
      <c r="J3887" s="639">
        <v>0</v>
      </c>
    </row>
    <row r="3888" spans="1:10" ht="15" thickBot="1" x14ac:dyDescent="0.25">
      <c r="A3888" s="640"/>
      <c r="B3888" s="640"/>
      <c r="C3888" s="640"/>
      <c r="D3888" s="640"/>
      <c r="E3888" s="640" t="s">
        <v>13212</v>
      </c>
      <c r="F3888" s="639">
        <v>2.93</v>
      </c>
      <c r="G3888" s="640"/>
      <c r="H3888" s="822" t="s">
        <v>13213</v>
      </c>
      <c r="I3888" s="822"/>
      <c r="J3888" s="639">
        <v>13.34</v>
      </c>
    </row>
    <row r="3889" spans="1:10" ht="0.95" customHeight="1" thickTop="1" x14ac:dyDescent="0.2">
      <c r="A3889" s="638"/>
      <c r="B3889" s="638"/>
      <c r="C3889" s="638"/>
      <c r="D3889" s="638"/>
      <c r="E3889" s="638"/>
      <c r="F3889" s="638"/>
      <c r="G3889" s="638"/>
      <c r="H3889" s="638"/>
      <c r="I3889" s="638"/>
      <c r="J3889" s="638"/>
    </row>
    <row r="3890" spans="1:10" ht="18" customHeight="1" x14ac:dyDescent="0.2">
      <c r="A3890" s="658"/>
      <c r="B3890" s="656" t="s">
        <v>13186</v>
      </c>
      <c r="C3890" s="658" t="s">
        <v>13187</v>
      </c>
      <c r="D3890" s="658" t="s">
        <v>13188</v>
      </c>
      <c r="E3890" s="823" t="s">
        <v>13189</v>
      </c>
      <c r="F3890" s="823"/>
      <c r="G3890" s="657" t="s">
        <v>13190</v>
      </c>
      <c r="H3890" s="656" t="s">
        <v>13191</v>
      </c>
      <c r="I3890" s="656" t="s">
        <v>13192</v>
      </c>
      <c r="J3890" s="656" t="s">
        <v>13193</v>
      </c>
    </row>
    <row r="3891" spans="1:10" ht="36" customHeight="1" x14ac:dyDescent="0.2">
      <c r="A3891" s="654" t="s">
        <v>13194</v>
      </c>
      <c r="B3891" s="655" t="s">
        <v>14254</v>
      </c>
      <c r="C3891" s="654" t="s">
        <v>7</v>
      </c>
      <c r="D3891" s="654" t="s">
        <v>2652</v>
      </c>
      <c r="E3891" s="824" t="s">
        <v>13272</v>
      </c>
      <c r="F3891" s="824"/>
      <c r="G3891" s="653" t="s">
        <v>23</v>
      </c>
      <c r="H3891" s="652">
        <v>1</v>
      </c>
      <c r="I3891" s="651">
        <v>88.13</v>
      </c>
      <c r="J3891" s="651">
        <v>88.13</v>
      </c>
    </row>
    <row r="3892" spans="1:10" ht="36" customHeight="1" x14ac:dyDescent="0.2">
      <c r="A3892" s="644" t="s">
        <v>13199</v>
      </c>
      <c r="B3892" s="645" t="s">
        <v>14256</v>
      </c>
      <c r="C3892" s="644" t="s">
        <v>7</v>
      </c>
      <c r="D3892" s="644" t="s">
        <v>7045</v>
      </c>
      <c r="E3892" s="821" t="s">
        <v>13201</v>
      </c>
      <c r="F3892" s="821"/>
      <c r="G3892" s="643" t="s">
        <v>38</v>
      </c>
      <c r="H3892" s="642">
        <v>6.4300000000000004E-5</v>
      </c>
      <c r="I3892" s="641">
        <v>1370716.48</v>
      </c>
      <c r="J3892" s="641">
        <v>88.13</v>
      </c>
    </row>
    <row r="3893" spans="1:10" ht="25.5" x14ac:dyDescent="0.2">
      <c r="A3893" s="640"/>
      <c r="B3893" s="640"/>
      <c r="C3893" s="640"/>
      <c r="D3893" s="640"/>
      <c r="E3893" s="640" t="s">
        <v>13209</v>
      </c>
      <c r="F3893" s="639">
        <v>0</v>
      </c>
      <c r="G3893" s="640" t="s">
        <v>13210</v>
      </c>
      <c r="H3893" s="639">
        <v>0</v>
      </c>
      <c r="I3893" s="640" t="s">
        <v>13211</v>
      </c>
      <c r="J3893" s="639">
        <v>0</v>
      </c>
    </row>
    <row r="3894" spans="1:10" ht="15" thickBot="1" x14ac:dyDescent="0.25">
      <c r="A3894" s="640"/>
      <c r="B3894" s="640"/>
      <c r="C3894" s="640"/>
      <c r="D3894" s="640"/>
      <c r="E3894" s="640" t="s">
        <v>13212</v>
      </c>
      <c r="F3894" s="639">
        <v>24.88</v>
      </c>
      <c r="G3894" s="640"/>
      <c r="H3894" s="822" t="s">
        <v>13213</v>
      </c>
      <c r="I3894" s="822"/>
      <c r="J3894" s="639">
        <v>113.01</v>
      </c>
    </row>
    <row r="3895" spans="1:10" ht="0.95" customHeight="1" thickTop="1" x14ac:dyDescent="0.2">
      <c r="A3895" s="638"/>
      <c r="B3895" s="638"/>
      <c r="C3895" s="638"/>
      <c r="D3895" s="638"/>
      <c r="E3895" s="638"/>
      <c r="F3895" s="638"/>
      <c r="G3895" s="638"/>
      <c r="H3895" s="638"/>
      <c r="I3895" s="638"/>
      <c r="J3895" s="638"/>
    </row>
    <row r="3896" spans="1:10" ht="18" customHeight="1" x14ac:dyDescent="0.2">
      <c r="A3896" s="658"/>
      <c r="B3896" s="656" t="s">
        <v>13186</v>
      </c>
      <c r="C3896" s="658" t="s">
        <v>13187</v>
      </c>
      <c r="D3896" s="658" t="s">
        <v>13188</v>
      </c>
      <c r="E3896" s="823" t="s">
        <v>13189</v>
      </c>
      <c r="F3896" s="823"/>
      <c r="G3896" s="657" t="s">
        <v>13190</v>
      </c>
      <c r="H3896" s="656" t="s">
        <v>13191</v>
      </c>
      <c r="I3896" s="656" t="s">
        <v>13192</v>
      </c>
      <c r="J3896" s="656" t="s">
        <v>13193</v>
      </c>
    </row>
    <row r="3897" spans="1:10" ht="36" customHeight="1" x14ac:dyDescent="0.2">
      <c r="A3897" s="654" t="s">
        <v>13194</v>
      </c>
      <c r="B3897" s="655" t="s">
        <v>14255</v>
      </c>
      <c r="C3897" s="654" t="s">
        <v>7</v>
      </c>
      <c r="D3897" s="654" t="s">
        <v>2653</v>
      </c>
      <c r="E3897" s="824" t="s">
        <v>13272</v>
      </c>
      <c r="F3897" s="824"/>
      <c r="G3897" s="653" t="s">
        <v>23</v>
      </c>
      <c r="H3897" s="652">
        <v>1</v>
      </c>
      <c r="I3897" s="651">
        <v>181.22</v>
      </c>
      <c r="J3897" s="651">
        <v>181.22</v>
      </c>
    </row>
    <row r="3898" spans="1:10" ht="24" customHeight="1" x14ac:dyDescent="0.2">
      <c r="A3898" s="644" t="s">
        <v>13199</v>
      </c>
      <c r="B3898" s="645" t="s">
        <v>14145</v>
      </c>
      <c r="C3898" s="644" t="s">
        <v>7</v>
      </c>
      <c r="D3898" s="644" t="s">
        <v>6701</v>
      </c>
      <c r="E3898" s="821" t="s">
        <v>13220</v>
      </c>
      <c r="F3898" s="821"/>
      <c r="G3898" s="643" t="s">
        <v>14146</v>
      </c>
      <c r="H3898" s="642">
        <v>221</v>
      </c>
      <c r="I3898" s="641">
        <v>0.82</v>
      </c>
      <c r="J3898" s="641">
        <v>181.22</v>
      </c>
    </row>
    <row r="3899" spans="1:10" ht="25.5" x14ac:dyDescent="0.2">
      <c r="A3899" s="640"/>
      <c r="B3899" s="640"/>
      <c r="C3899" s="640"/>
      <c r="D3899" s="640"/>
      <c r="E3899" s="640" t="s">
        <v>13209</v>
      </c>
      <c r="F3899" s="639">
        <v>0</v>
      </c>
      <c r="G3899" s="640" t="s">
        <v>13210</v>
      </c>
      <c r="H3899" s="639">
        <v>0</v>
      </c>
      <c r="I3899" s="640" t="s">
        <v>13211</v>
      </c>
      <c r="J3899" s="639">
        <v>0</v>
      </c>
    </row>
    <row r="3900" spans="1:10" ht="15" thickBot="1" x14ac:dyDescent="0.25">
      <c r="A3900" s="640"/>
      <c r="B3900" s="640"/>
      <c r="C3900" s="640"/>
      <c r="D3900" s="640"/>
      <c r="E3900" s="640" t="s">
        <v>13212</v>
      </c>
      <c r="F3900" s="639">
        <v>51.17</v>
      </c>
      <c r="G3900" s="640"/>
      <c r="H3900" s="822" t="s">
        <v>13213</v>
      </c>
      <c r="I3900" s="822"/>
      <c r="J3900" s="639">
        <v>232.39</v>
      </c>
    </row>
    <row r="3901" spans="1:10" ht="0.95" customHeight="1" thickTop="1" x14ac:dyDescent="0.2">
      <c r="A3901" s="638"/>
      <c r="B3901" s="638"/>
      <c r="C3901" s="638"/>
      <c r="D3901" s="638"/>
      <c r="E3901" s="638"/>
      <c r="F3901" s="638"/>
      <c r="G3901" s="638"/>
      <c r="H3901" s="638"/>
      <c r="I3901" s="638"/>
      <c r="J3901" s="638"/>
    </row>
    <row r="3902" spans="1:10" ht="18" customHeight="1" x14ac:dyDescent="0.2">
      <c r="A3902" s="658"/>
      <c r="B3902" s="656" t="s">
        <v>13186</v>
      </c>
      <c r="C3902" s="658" t="s">
        <v>13187</v>
      </c>
      <c r="D3902" s="658" t="s">
        <v>13188</v>
      </c>
      <c r="E3902" s="823" t="s">
        <v>13189</v>
      </c>
      <c r="F3902" s="823"/>
      <c r="G3902" s="657" t="s">
        <v>13190</v>
      </c>
      <c r="H3902" s="656" t="s">
        <v>13191</v>
      </c>
      <c r="I3902" s="656" t="s">
        <v>13192</v>
      </c>
      <c r="J3902" s="656" t="s">
        <v>13193</v>
      </c>
    </row>
    <row r="3903" spans="1:10" ht="60" customHeight="1" x14ac:dyDescent="0.2">
      <c r="A3903" s="654" t="s">
        <v>13194</v>
      </c>
      <c r="B3903" s="655" t="s">
        <v>13859</v>
      </c>
      <c r="C3903" s="654" t="s">
        <v>7</v>
      </c>
      <c r="D3903" s="654" t="s">
        <v>859</v>
      </c>
      <c r="E3903" s="824" t="s">
        <v>13272</v>
      </c>
      <c r="F3903" s="824"/>
      <c r="G3903" s="653" t="s">
        <v>50</v>
      </c>
      <c r="H3903" s="652">
        <v>1</v>
      </c>
      <c r="I3903" s="651">
        <v>151.57</v>
      </c>
      <c r="J3903" s="651">
        <v>151.57</v>
      </c>
    </row>
    <row r="3904" spans="1:10" ht="60" customHeight="1" x14ac:dyDescent="0.2">
      <c r="A3904" s="649" t="s">
        <v>13197</v>
      </c>
      <c r="B3904" s="650" t="s">
        <v>14257</v>
      </c>
      <c r="C3904" s="649" t="s">
        <v>7</v>
      </c>
      <c r="D3904" s="649" t="s">
        <v>1386</v>
      </c>
      <c r="E3904" s="825" t="s">
        <v>13272</v>
      </c>
      <c r="F3904" s="825"/>
      <c r="G3904" s="648" t="s">
        <v>23</v>
      </c>
      <c r="H3904" s="647">
        <v>1</v>
      </c>
      <c r="I3904" s="646">
        <v>20.350000000000001</v>
      </c>
      <c r="J3904" s="646">
        <v>20.350000000000001</v>
      </c>
    </row>
    <row r="3905" spans="1:10" ht="60" customHeight="1" x14ac:dyDescent="0.2">
      <c r="A3905" s="649" t="s">
        <v>13197</v>
      </c>
      <c r="B3905" s="650" t="s">
        <v>14258</v>
      </c>
      <c r="C3905" s="649" t="s">
        <v>7</v>
      </c>
      <c r="D3905" s="649" t="s">
        <v>1384</v>
      </c>
      <c r="E3905" s="825" t="s">
        <v>13272</v>
      </c>
      <c r="F3905" s="825"/>
      <c r="G3905" s="648" t="s">
        <v>23</v>
      </c>
      <c r="H3905" s="647">
        <v>1</v>
      </c>
      <c r="I3905" s="646">
        <v>10.85</v>
      </c>
      <c r="J3905" s="646">
        <v>10.85</v>
      </c>
    </row>
    <row r="3906" spans="1:10" ht="60" customHeight="1" x14ac:dyDescent="0.2">
      <c r="A3906" s="649" t="s">
        <v>13197</v>
      </c>
      <c r="B3906" s="650" t="s">
        <v>14259</v>
      </c>
      <c r="C3906" s="649" t="s">
        <v>7</v>
      </c>
      <c r="D3906" s="649" t="s">
        <v>1385</v>
      </c>
      <c r="E3906" s="825" t="s">
        <v>13272</v>
      </c>
      <c r="F3906" s="825"/>
      <c r="G3906" s="648" t="s">
        <v>23</v>
      </c>
      <c r="H3906" s="647">
        <v>1</v>
      </c>
      <c r="I3906" s="646">
        <v>2.27</v>
      </c>
      <c r="J3906" s="646">
        <v>2.27</v>
      </c>
    </row>
    <row r="3907" spans="1:10" ht="60" customHeight="1" x14ac:dyDescent="0.2">
      <c r="A3907" s="649" t="s">
        <v>13197</v>
      </c>
      <c r="B3907" s="650" t="s">
        <v>14260</v>
      </c>
      <c r="C3907" s="649" t="s">
        <v>7</v>
      </c>
      <c r="D3907" s="649" t="s">
        <v>2147</v>
      </c>
      <c r="E3907" s="825" t="s">
        <v>13272</v>
      </c>
      <c r="F3907" s="825"/>
      <c r="G3907" s="648" t="s">
        <v>23</v>
      </c>
      <c r="H3907" s="647">
        <v>1</v>
      </c>
      <c r="I3907" s="646">
        <v>102.28</v>
      </c>
      <c r="J3907" s="646">
        <v>102.28</v>
      </c>
    </row>
    <row r="3908" spans="1:10" ht="60" customHeight="1" x14ac:dyDescent="0.2">
      <c r="A3908" s="649" t="s">
        <v>13197</v>
      </c>
      <c r="B3908" s="650" t="s">
        <v>14261</v>
      </c>
      <c r="C3908" s="649" t="s">
        <v>7</v>
      </c>
      <c r="D3908" s="649" t="s">
        <v>2146</v>
      </c>
      <c r="E3908" s="825" t="s">
        <v>13272</v>
      </c>
      <c r="F3908" s="825"/>
      <c r="G3908" s="648" t="s">
        <v>23</v>
      </c>
      <c r="H3908" s="647">
        <v>1</v>
      </c>
      <c r="I3908" s="646">
        <v>0.88</v>
      </c>
      <c r="J3908" s="646">
        <v>0.88</v>
      </c>
    </row>
    <row r="3909" spans="1:10" ht="24" customHeight="1" x14ac:dyDescent="0.2">
      <c r="A3909" s="649" t="s">
        <v>13197</v>
      </c>
      <c r="B3909" s="650" t="s">
        <v>14262</v>
      </c>
      <c r="C3909" s="649" t="s">
        <v>7</v>
      </c>
      <c r="D3909" s="649" t="s">
        <v>201</v>
      </c>
      <c r="E3909" s="825" t="s">
        <v>13196</v>
      </c>
      <c r="F3909" s="825"/>
      <c r="G3909" s="648" t="s">
        <v>23</v>
      </c>
      <c r="H3909" s="647">
        <v>1</v>
      </c>
      <c r="I3909" s="646">
        <v>14.94</v>
      </c>
      <c r="J3909" s="646">
        <v>14.94</v>
      </c>
    </row>
    <row r="3910" spans="1:10" ht="25.5" x14ac:dyDescent="0.2">
      <c r="A3910" s="640"/>
      <c r="B3910" s="640"/>
      <c r="C3910" s="640"/>
      <c r="D3910" s="640"/>
      <c r="E3910" s="640" t="s">
        <v>13209</v>
      </c>
      <c r="F3910" s="639">
        <v>6.5304792000000003</v>
      </c>
      <c r="G3910" s="640" t="s">
        <v>13210</v>
      </c>
      <c r="H3910" s="639">
        <v>5.49</v>
      </c>
      <c r="I3910" s="640" t="s">
        <v>13211</v>
      </c>
      <c r="J3910" s="639">
        <v>12.02</v>
      </c>
    </row>
    <row r="3911" spans="1:10" ht="15" thickBot="1" x14ac:dyDescent="0.25">
      <c r="A3911" s="640"/>
      <c r="B3911" s="640"/>
      <c r="C3911" s="640"/>
      <c r="D3911" s="640"/>
      <c r="E3911" s="640" t="s">
        <v>13212</v>
      </c>
      <c r="F3911" s="639">
        <v>42.8</v>
      </c>
      <c r="G3911" s="640"/>
      <c r="H3911" s="822" t="s">
        <v>13213</v>
      </c>
      <c r="I3911" s="822"/>
      <c r="J3911" s="639">
        <v>194.37</v>
      </c>
    </row>
    <row r="3912" spans="1:10" ht="0.95" customHeight="1" thickTop="1" x14ac:dyDescent="0.2">
      <c r="A3912" s="638"/>
      <c r="B3912" s="638"/>
      <c r="C3912" s="638"/>
      <c r="D3912" s="638"/>
      <c r="E3912" s="638"/>
      <c r="F3912" s="638"/>
      <c r="G3912" s="638"/>
      <c r="H3912" s="638"/>
      <c r="I3912" s="638"/>
      <c r="J3912" s="638"/>
    </row>
    <row r="3913" spans="1:10" ht="18" customHeight="1" x14ac:dyDescent="0.2">
      <c r="A3913" s="658"/>
      <c r="B3913" s="656" t="s">
        <v>13186</v>
      </c>
      <c r="C3913" s="658" t="s">
        <v>13187</v>
      </c>
      <c r="D3913" s="658" t="s">
        <v>13188</v>
      </c>
      <c r="E3913" s="823" t="s">
        <v>13189</v>
      </c>
      <c r="F3913" s="823"/>
      <c r="G3913" s="657" t="s">
        <v>13190</v>
      </c>
      <c r="H3913" s="656" t="s">
        <v>13191</v>
      </c>
      <c r="I3913" s="656" t="s">
        <v>13192</v>
      </c>
      <c r="J3913" s="656" t="s">
        <v>13193</v>
      </c>
    </row>
    <row r="3914" spans="1:10" ht="60" customHeight="1" x14ac:dyDescent="0.2">
      <c r="A3914" s="654" t="s">
        <v>13194</v>
      </c>
      <c r="B3914" s="655" t="s">
        <v>14258</v>
      </c>
      <c r="C3914" s="654" t="s">
        <v>7</v>
      </c>
      <c r="D3914" s="654" t="s">
        <v>1384</v>
      </c>
      <c r="E3914" s="824" t="s">
        <v>13272</v>
      </c>
      <c r="F3914" s="824"/>
      <c r="G3914" s="653" t="s">
        <v>23</v>
      </c>
      <c r="H3914" s="652">
        <v>1</v>
      </c>
      <c r="I3914" s="651">
        <v>10.85</v>
      </c>
      <c r="J3914" s="651">
        <v>10.85</v>
      </c>
    </row>
    <row r="3915" spans="1:10" ht="48" customHeight="1" x14ac:dyDescent="0.2">
      <c r="A3915" s="644" t="s">
        <v>13199</v>
      </c>
      <c r="B3915" s="645" t="s">
        <v>14263</v>
      </c>
      <c r="C3915" s="644" t="s">
        <v>7</v>
      </c>
      <c r="D3915" s="644" t="s">
        <v>5745</v>
      </c>
      <c r="E3915" s="821" t="s">
        <v>13201</v>
      </c>
      <c r="F3915" s="821"/>
      <c r="G3915" s="643" t="s">
        <v>38</v>
      </c>
      <c r="H3915" s="642">
        <v>3.43E-5</v>
      </c>
      <c r="I3915" s="641">
        <v>237531.63</v>
      </c>
      <c r="J3915" s="641">
        <v>8.14</v>
      </c>
    </row>
    <row r="3916" spans="1:10" ht="60" customHeight="1" x14ac:dyDescent="0.2">
      <c r="A3916" s="644" t="s">
        <v>13199</v>
      </c>
      <c r="B3916" s="645" t="s">
        <v>14264</v>
      </c>
      <c r="C3916" s="644" t="s">
        <v>7</v>
      </c>
      <c r="D3916" s="644" t="s">
        <v>7051</v>
      </c>
      <c r="E3916" s="821" t="s">
        <v>13201</v>
      </c>
      <c r="F3916" s="821"/>
      <c r="G3916" s="643" t="s">
        <v>38</v>
      </c>
      <c r="H3916" s="642">
        <v>3.43E-5</v>
      </c>
      <c r="I3916" s="641">
        <v>79100</v>
      </c>
      <c r="J3916" s="641">
        <v>2.71</v>
      </c>
    </row>
    <row r="3917" spans="1:10" ht="25.5" x14ac:dyDescent="0.2">
      <c r="A3917" s="640"/>
      <c r="B3917" s="640"/>
      <c r="C3917" s="640"/>
      <c r="D3917" s="640"/>
      <c r="E3917" s="640" t="s">
        <v>13209</v>
      </c>
      <c r="F3917" s="639">
        <v>0</v>
      </c>
      <c r="G3917" s="640" t="s">
        <v>13210</v>
      </c>
      <c r="H3917" s="639">
        <v>0</v>
      </c>
      <c r="I3917" s="640" t="s">
        <v>13211</v>
      </c>
      <c r="J3917" s="639">
        <v>0</v>
      </c>
    </row>
    <row r="3918" spans="1:10" ht="15" thickBot="1" x14ac:dyDescent="0.25">
      <c r="A3918" s="640"/>
      <c r="B3918" s="640"/>
      <c r="C3918" s="640"/>
      <c r="D3918" s="640"/>
      <c r="E3918" s="640" t="s">
        <v>13212</v>
      </c>
      <c r="F3918" s="639">
        <v>3.06</v>
      </c>
      <c r="G3918" s="640"/>
      <c r="H3918" s="822" t="s">
        <v>13213</v>
      </c>
      <c r="I3918" s="822"/>
      <c r="J3918" s="639">
        <v>13.91</v>
      </c>
    </row>
    <row r="3919" spans="1:10" ht="0.95" customHeight="1" thickTop="1" x14ac:dyDescent="0.2">
      <c r="A3919" s="638"/>
      <c r="B3919" s="638"/>
      <c r="C3919" s="638"/>
      <c r="D3919" s="638"/>
      <c r="E3919" s="638"/>
      <c r="F3919" s="638"/>
      <c r="G3919" s="638"/>
      <c r="H3919" s="638"/>
      <c r="I3919" s="638"/>
      <c r="J3919" s="638"/>
    </row>
    <row r="3920" spans="1:10" ht="18" customHeight="1" x14ac:dyDescent="0.2">
      <c r="A3920" s="658"/>
      <c r="B3920" s="656" t="s">
        <v>13186</v>
      </c>
      <c r="C3920" s="658" t="s">
        <v>13187</v>
      </c>
      <c r="D3920" s="658" t="s">
        <v>13188</v>
      </c>
      <c r="E3920" s="823" t="s">
        <v>13189</v>
      </c>
      <c r="F3920" s="823"/>
      <c r="G3920" s="657" t="s">
        <v>13190</v>
      </c>
      <c r="H3920" s="656" t="s">
        <v>13191</v>
      </c>
      <c r="I3920" s="656" t="s">
        <v>13192</v>
      </c>
      <c r="J3920" s="656" t="s">
        <v>13193</v>
      </c>
    </row>
    <row r="3921" spans="1:10" ht="60" customHeight="1" x14ac:dyDescent="0.2">
      <c r="A3921" s="654" t="s">
        <v>13194</v>
      </c>
      <c r="B3921" s="655" t="s">
        <v>14261</v>
      </c>
      <c r="C3921" s="654" t="s">
        <v>7</v>
      </c>
      <c r="D3921" s="654" t="s">
        <v>2146</v>
      </c>
      <c r="E3921" s="824" t="s">
        <v>13272</v>
      </c>
      <c r="F3921" s="824"/>
      <c r="G3921" s="653" t="s">
        <v>23</v>
      </c>
      <c r="H3921" s="652">
        <v>1</v>
      </c>
      <c r="I3921" s="651">
        <v>0.88</v>
      </c>
      <c r="J3921" s="651">
        <v>0.88</v>
      </c>
    </row>
    <row r="3922" spans="1:10" ht="48" customHeight="1" x14ac:dyDescent="0.2">
      <c r="A3922" s="644" t="s">
        <v>13199</v>
      </c>
      <c r="B3922" s="645" t="s">
        <v>14263</v>
      </c>
      <c r="C3922" s="644" t="s">
        <v>7</v>
      </c>
      <c r="D3922" s="644" t="s">
        <v>5745</v>
      </c>
      <c r="E3922" s="821" t="s">
        <v>13201</v>
      </c>
      <c r="F3922" s="821"/>
      <c r="G3922" s="643" t="s">
        <v>38</v>
      </c>
      <c r="H3922" s="642">
        <v>2.7999999999999999E-6</v>
      </c>
      <c r="I3922" s="641">
        <v>237531.63</v>
      </c>
      <c r="J3922" s="641">
        <v>0.66</v>
      </c>
    </row>
    <row r="3923" spans="1:10" ht="60" customHeight="1" x14ac:dyDescent="0.2">
      <c r="A3923" s="644" t="s">
        <v>13199</v>
      </c>
      <c r="B3923" s="645" t="s">
        <v>14264</v>
      </c>
      <c r="C3923" s="644" t="s">
        <v>7</v>
      </c>
      <c r="D3923" s="644" t="s">
        <v>7051</v>
      </c>
      <c r="E3923" s="821" t="s">
        <v>13201</v>
      </c>
      <c r="F3923" s="821"/>
      <c r="G3923" s="643" t="s">
        <v>38</v>
      </c>
      <c r="H3923" s="642">
        <v>2.7999999999999999E-6</v>
      </c>
      <c r="I3923" s="641">
        <v>79100</v>
      </c>
      <c r="J3923" s="641">
        <v>0.22</v>
      </c>
    </row>
    <row r="3924" spans="1:10" ht="25.5" x14ac:dyDescent="0.2">
      <c r="A3924" s="640"/>
      <c r="B3924" s="640"/>
      <c r="C3924" s="640"/>
      <c r="D3924" s="640"/>
      <c r="E3924" s="640" t="s">
        <v>13209</v>
      </c>
      <c r="F3924" s="639">
        <v>0</v>
      </c>
      <c r="G3924" s="640" t="s">
        <v>13210</v>
      </c>
      <c r="H3924" s="639">
        <v>0</v>
      </c>
      <c r="I3924" s="640" t="s">
        <v>13211</v>
      </c>
      <c r="J3924" s="639">
        <v>0</v>
      </c>
    </row>
    <row r="3925" spans="1:10" ht="15" thickBot="1" x14ac:dyDescent="0.25">
      <c r="A3925" s="640"/>
      <c r="B3925" s="640"/>
      <c r="C3925" s="640"/>
      <c r="D3925" s="640"/>
      <c r="E3925" s="640" t="s">
        <v>13212</v>
      </c>
      <c r="F3925" s="639">
        <v>0.24</v>
      </c>
      <c r="G3925" s="640"/>
      <c r="H3925" s="822" t="s">
        <v>13213</v>
      </c>
      <c r="I3925" s="822"/>
      <c r="J3925" s="639">
        <v>1.1200000000000001</v>
      </c>
    </row>
    <row r="3926" spans="1:10" ht="0.95" customHeight="1" thickTop="1" x14ac:dyDescent="0.2">
      <c r="A3926" s="638"/>
      <c r="B3926" s="638"/>
      <c r="C3926" s="638"/>
      <c r="D3926" s="638"/>
      <c r="E3926" s="638"/>
      <c r="F3926" s="638"/>
      <c r="G3926" s="638"/>
      <c r="H3926" s="638"/>
      <c r="I3926" s="638"/>
      <c r="J3926" s="638"/>
    </row>
    <row r="3927" spans="1:10" ht="18" customHeight="1" x14ac:dyDescent="0.2">
      <c r="A3927" s="658"/>
      <c r="B3927" s="656" t="s">
        <v>13186</v>
      </c>
      <c r="C3927" s="658" t="s">
        <v>13187</v>
      </c>
      <c r="D3927" s="658" t="s">
        <v>13188</v>
      </c>
      <c r="E3927" s="823" t="s">
        <v>13189</v>
      </c>
      <c r="F3927" s="823"/>
      <c r="G3927" s="657" t="s">
        <v>13190</v>
      </c>
      <c r="H3927" s="656" t="s">
        <v>13191</v>
      </c>
      <c r="I3927" s="656" t="s">
        <v>13192</v>
      </c>
      <c r="J3927" s="656" t="s">
        <v>13193</v>
      </c>
    </row>
    <row r="3928" spans="1:10" ht="60" customHeight="1" x14ac:dyDescent="0.2">
      <c r="A3928" s="654" t="s">
        <v>13194</v>
      </c>
      <c r="B3928" s="655" t="s">
        <v>14259</v>
      </c>
      <c r="C3928" s="654" t="s">
        <v>7</v>
      </c>
      <c r="D3928" s="654" t="s">
        <v>1385</v>
      </c>
      <c r="E3928" s="824" t="s">
        <v>13272</v>
      </c>
      <c r="F3928" s="824"/>
      <c r="G3928" s="653" t="s">
        <v>23</v>
      </c>
      <c r="H3928" s="652">
        <v>1</v>
      </c>
      <c r="I3928" s="651">
        <v>2.27</v>
      </c>
      <c r="J3928" s="651">
        <v>2.27</v>
      </c>
    </row>
    <row r="3929" spans="1:10" ht="48" customHeight="1" x14ac:dyDescent="0.2">
      <c r="A3929" s="644" t="s">
        <v>13199</v>
      </c>
      <c r="B3929" s="645" t="s">
        <v>14263</v>
      </c>
      <c r="C3929" s="644" t="s">
        <v>7</v>
      </c>
      <c r="D3929" s="644" t="s">
        <v>5745</v>
      </c>
      <c r="E3929" s="821" t="s">
        <v>13201</v>
      </c>
      <c r="F3929" s="821"/>
      <c r="G3929" s="643" t="s">
        <v>38</v>
      </c>
      <c r="H3929" s="642">
        <v>7.1999999999999997E-6</v>
      </c>
      <c r="I3929" s="641">
        <v>237531.63</v>
      </c>
      <c r="J3929" s="641">
        <v>1.71</v>
      </c>
    </row>
    <row r="3930" spans="1:10" ht="60" customHeight="1" x14ac:dyDescent="0.2">
      <c r="A3930" s="644" t="s">
        <v>13199</v>
      </c>
      <c r="B3930" s="645" t="s">
        <v>14264</v>
      </c>
      <c r="C3930" s="644" t="s">
        <v>7</v>
      </c>
      <c r="D3930" s="644" t="s">
        <v>7051</v>
      </c>
      <c r="E3930" s="821" t="s">
        <v>13201</v>
      </c>
      <c r="F3930" s="821"/>
      <c r="G3930" s="643" t="s">
        <v>38</v>
      </c>
      <c r="H3930" s="642">
        <v>7.1999999999999997E-6</v>
      </c>
      <c r="I3930" s="641">
        <v>79100</v>
      </c>
      <c r="J3930" s="641">
        <v>0.56000000000000005</v>
      </c>
    </row>
    <row r="3931" spans="1:10" ht="25.5" x14ac:dyDescent="0.2">
      <c r="A3931" s="640"/>
      <c r="B3931" s="640"/>
      <c r="C3931" s="640"/>
      <c r="D3931" s="640"/>
      <c r="E3931" s="640" t="s">
        <v>13209</v>
      </c>
      <c r="F3931" s="639">
        <v>0</v>
      </c>
      <c r="G3931" s="640" t="s">
        <v>13210</v>
      </c>
      <c r="H3931" s="639">
        <v>0</v>
      </c>
      <c r="I3931" s="640" t="s">
        <v>13211</v>
      </c>
      <c r="J3931" s="639">
        <v>0</v>
      </c>
    </row>
    <row r="3932" spans="1:10" ht="15" thickBot="1" x14ac:dyDescent="0.25">
      <c r="A3932" s="640"/>
      <c r="B3932" s="640"/>
      <c r="C3932" s="640"/>
      <c r="D3932" s="640"/>
      <c r="E3932" s="640" t="s">
        <v>13212</v>
      </c>
      <c r="F3932" s="639">
        <v>0.64</v>
      </c>
      <c r="G3932" s="640"/>
      <c r="H3932" s="822" t="s">
        <v>13213</v>
      </c>
      <c r="I3932" s="822"/>
      <c r="J3932" s="639">
        <v>2.91</v>
      </c>
    </row>
    <row r="3933" spans="1:10" ht="0.95" customHeight="1" thickTop="1" x14ac:dyDescent="0.2">
      <c r="A3933" s="638"/>
      <c r="B3933" s="638"/>
      <c r="C3933" s="638"/>
      <c r="D3933" s="638"/>
      <c r="E3933" s="638"/>
      <c r="F3933" s="638"/>
      <c r="G3933" s="638"/>
      <c r="H3933" s="638"/>
      <c r="I3933" s="638"/>
      <c r="J3933" s="638"/>
    </row>
    <row r="3934" spans="1:10" ht="18" customHeight="1" x14ac:dyDescent="0.2">
      <c r="A3934" s="658"/>
      <c r="B3934" s="656" t="s">
        <v>13186</v>
      </c>
      <c r="C3934" s="658" t="s">
        <v>13187</v>
      </c>
      <c r="D3934" s="658" t="s">
        <v>13188</v>
      </c>
      <c r="E3934" s="823" t="s">
        <v>13189</v>
      </c>
      <c r="F3934" s="823"/>
      <c r="G3934" s="657" t="s">
        <v>13190</v>
      </c>
      <c r="H3934" s="656" t="s">
        <v>13191</v>
      </c>
      <c r="I3934" s="656" t="s">
        <v>13192</v>
      </c>
      <c r="J3934" s="656" t="s">
        <v>13193</v>
      </c>
    </row>
    <row r="3935" spans="1:10" ht="60" customHeight="1" x14ac:dyDescent="0.2">
      <c r="A3935" s="654" t="s">
        <v>13194</v>
      </c>
      <c r="B3935" s="655" t="s">
        <v>14257</v>
      </c>
      <c r="C3935" s="654" t="s">
        <v>7</v>
      </c>
      <c r="D3935" s="654" t="s">
        <v>1386</v>
      </c>
      <c r="E3935" s="824" t="s">
        <v>13272</v>
      </c>
      <c r="F3935" s="824"/>
      <c r="G3935" s="653" t="s">
        <v>23</v>
      </c>
      <c r="H3935" s="652">
        <v>1</v>
      </c>
      <c r="I3935" s="651">
        <v>20.350000000000001</v>
      </c>
      <c r="J3935" s="651">
        <v>20.350000000000001</v>
      </c>
    </row>
    <row r="3936" spans="1:10" ht="48" customHeight="1" x14ac:dyDescent="0.2">
      <c r="A3936" s="644" t="s">
        <v>13199</v>
      </c>
      <c r="B3936" s="645" t="s">
        <v>14263</v>
      </c>
      <c r="C3936" s="644" t="s">
        <v>7</v>
      </c>
      <c r="D3936" s="644" t="s">
        <v>5745</v>
      </c>
      <c r="E3936" s="821" t="s">
        <v>13201</v>
      </c>
      <c r="F3936" s="821"/>
      <c r="G3936" s="643" t="s">
        <v>38</v>
      </c>
      <c r="H3936" s="642">
        <v>6.4300000000000004E-5</v>
      </c>
      <c r="I3936" s="641">
        <v>237531.63</v>
      </c>
      <c r="J3936" s="641">
        <v>15.27</v>
      </c>
    </row>
    <row r="3937" spans="1:10" ht="60" customHeight="1" x14ac:dyDescent="0.2">
      <c r="A3937" s="644" t="s">
        <v>13199</v>
      </c>
      <c r="B3937" s="645" t="s">
        <v>14264</v>
      </c>
      <c r="C3937" s="644" t="s">
        <v>7</v>
      </c>
      <c r="D3937" s="644" t="s">
        <v>7051</v>
      </c>
      <c r="E3937" s="821" t="s">
        <v>13201</v>
      </c>
      <c r="F3937" s="821"/>
      <c r="G3937" s="643" t="s">
        <v>38</v>
      </c>
      <c r="H3937" s="642">
        <v>6.4300000000000004E-5</v>
      </c>
      <c r="I3937" s="641">
        <v>79100</v>
      </c>
      <c r="J3937" s="641">
        <v>5.08</v>
      </c>
    </row>
    <row r="3938" spans="1:10" ht="25.5" x14ac:dyDescent="0.2">
      <c r="A3938" s="640"/>
      <c r="B3938" s="640"/>
      <c r="C3938" s="640"/>
      <c r="D3938" s="640"/>
      <c r="E3938" s="640" t="s">
        <v>13209</v>
      </c>
      <c r="F3938" s="639">
        <v>0</v>
      </c>
      <c r="G3938" s="640" t="s">
        <v>13210</v>
      </c>
      <c r="H3938" s="639">
        <v>0</v>
      </c>
      <c r="I3938" s="640" t="s">
        <v>13211</v>
      </c>
      <c r="J3938" s="639">
        <v>0</v>
      </c>
    </row>
    <row r="3939" spans="1:10" ht="15" thickBot="1" x14ac:dyDescent="0.25">
      <c r="A3939" s="640"/>
      <c r="B3939" s="640"/>
      <c r="C3939" s="640"/>
      <c r="D3939" s="640"/>
      <c r="E3939" s="640" t="s">
        <v>13212</v>
      </c>
      <c r="F3939" s="639">
        <v>5.74</v>
      </c>
      <c r="G3939" s="640"/>
      <c r="H3939" s="822" t="s">
        <v>13213</v>
      </c>
      <c r="I3939" s="822"/>
      <c r="J3939" s="639">
        <v>26.09</v>
      </c>
    </row>
    <row r="3940" spans="1:10" ht="0.95" customHeight="1" thickTop="1" x14ac:dyDescent="0.2">
      <c r="A3940" s="638"/>
      <c r="B3940" s="638"/>
      <c r="C3940" s="638"/>
      <c r="D3940" s="638"/>
      <c r="E3940" s="638"/>
      <c r="F3940" s="638"/>
      <c r="G3940" s="638"/>
      <c r="H3940" s="638"/>
      <c r="I3940" s="638"/>
      <c r="J3940" s="638"/>
    </row>
    <row r="3941" spans="1:10" ht="18" customHeight="1" x14ac:dyDescent="0.2">
      <c r="A3941" s="658"/>
      <c r="B3941" s="656" t="s">
        <v>13186</v>
      </c>
      <c r="C3941" s="658" t="s">
        <v>13187</v>
      </c>
      <c r="D3941" s="658" t="s">
        <v>13188</v>
      </c>
      <c r="E3941" s="823" t="s">
        <v>13189</v>
      </c>
      <c r="F3941" s="823"/>
      <c r="G3941" s="657" t="s">
        <v>13190</v>
      </c>
      <c r="H3941" s="656" t="s">
        <v>13191</v>
      </c>
      <c r="I3941" s="656" t="s">
        <v>13192</v>
      </c>
      <c r="J3941" s="656" t="s">
        <v>13193</v>
      </c>
    </row>
    <row r="3942" spans="1:10" ht="60" customHeight="1" x14ac:dyDescent="0.2">
      <c r="A3942" s="654" t="s">
        <v>13194</v>
      </c>
      <c r="B3942" s="655" t="s">
        <v>14260</v>
      </c>
      <c r="C3942" s="654" t="s">
        <v>7</v>
      </c>
      <c r="D3942" s="654" t="s">
        <v>2147</v>
      </c>
      <c r="E3942" s="824" t="s">
        <v>13272</v>
      </c>
      <c r="F3942" s="824"/>
      <c r="G3942" s="653" t="s">
        <v>23</v>
      </c>
      <c r="H3942" s="652">
        <v>1</v>
      </c>
      <c r="I3942" s="651">
        <v>102.28</v>
      </c>
      <c r="J3942" s="651">
        <v>102.28</v>
      </c>
    </row>
    <row r="3943" spans="1:10" ht="24" customHeight="1" x14ac:dyDescent="0.2">
      <c r="A3943" s="644" t="s">
        <v>13199</v>
      </c>
      <c r="B3943" s="645" t="s">
        <v>14160</v>
      </c>
      <c r="C3943" s="644" t="s">
        <v>7</v>
      </c>
      <c r="D3943" s="644" t="s">
        <v>7890</v>
      </c>
      <c r="E3943" s="821" t="s">
        <v>13220</v>
      </c>
      <c r="F3943" s="821"/>
      <c r="G3943" s="643" t="s">
        <v>64</v>
      </c>
      <c r="H3943" s="642">
        <v>26.43</v>
      </c>
      <c r="I3943" s="641">
        <v>3.87</v>
      </c>
      <c r="J3943" s="641">
        <v>102.28</v>
      </c>
    </row>
    <row r="3944" spans="1:10" ht="25.5" x14ac:dyDescent="0.2">
      <c r="A3944" s="640"/>
      <c r="B3944" s="640"/>
      <c r="C3944" s="640"/>
      <c r="D3944" s="640"/>
      <c r="E3944" s="640" t="s">
        <v>13209</v>
      </c>
      <c r="F3944" s="639">
        <v>0</v>
      </c>
      <c r="G3944" s="640" t="s">
        <v>13210</v>
      </c>
      <c r="H3944" s="639">
        <v>0</v>
      </c>
      <c r="I3944" s="640" t="s">
        <v>13211</v>
      </c>
      <c r="J3944" s="639">
        <v>0</v>
      </c>
    </row>
    <row r="3945" spans="1:10" ht="15" thickBot="1" x14ac:dyDescent="0.25">
      <c r="A3945" s="640"/>
      <c r="B3945" s="640"/>
      <c r="C3945" s="640"/>
      <c r="D3945" s="640"/>
      <c r="E3945" s="640" t="s">
        <v>13212</v>
      </c>
      <c r="F3945" s="639">
        <v>28.88</v>
      </c>
      <c r="G3945" s="640"/>
      <c r="H3945" s="822" t="s">
        <v>13213</v>
      </c>
      <c r="I3945" s="822"/>
      <c r="J3945" s="639">
        <v>131.16</v>
      </c>
    </row>
    <row r="3946" spans="1:10" ht="0.95" customHeight="1" thickTop="1" x14ac:dyDescent="0.2">
      <c r="A3946" s="638"/>
      <c r="B3946" s="638"/>
      <c r="C3946" s="638"/>
      <c r="D3946" s="638"/>
      <c r="E3946" s="638"/>
      <c r="F3946" s="638"/>
      <c r="G3946" s="638"/>
      <c r="H3946" s="638"/>
      <c r="I3946" s="638"/>
      <c r="J3946" s="638"/>
    </row>
    <row r="3947" spans="1:10" ht="18" customHeight="1" x14ac:dyDescent="0.2">
      <c r="A3947" s="658"/>
      <c r="B3947" s="656" t="s">
        <v>13186</v>
      </c>
      <c r="C3947" s="658" t="s">
        <v>13187</v>
      </c>
      <c r="D3947" s="658" t="s">
        <v>13188</v>
      </c>
      <c r="E3947" s="823" t="s">
        <v>13189</v>
      </c>
      <c r="F3947" s="823"/>
      <c r="G3947" s="657" t="s">
        <v>13190</v>
      </c>
      <c r="H3947" s="656" t="s">
        <v>13191</v>
      </c>
      <c r="I3947" s="656" t="s">
        <v>13192</v>
      </c>
      <c r="J3947" s="656" t="s">
        <v>13193</v>
      </c>
    </row>
    <row r="3948" spans="1:10" ht="36" customHeight="1" x14ac:dyDescent="0.2">
      <c r="A3948" s="654" t="s">
        <v>13194</v>
      </c>
      <c r="B3948" s="655" t="s">
        <v>13375</v>
      </c>
      <c r="C3948" s="654" t="s">
        <v>7</v>
      </c>
      <c r="D3948" s="654" t="s">
        <v>4020</v>
      </c>
      <c r="E3948" s="824" t="s">
        <v>13374</v>
      </c>
      <c r="F3948" s="824"/>
      <c r="G3948" s="653" t="s">
        <v>38</v>
      </c>
      <c r="H3948" s="652">
        <v>1</v>
      </c>
      <c r="I3948" s="651">
        <v>195.5</v>
      </c>
      <c r="J3948" s="651">
        <v>195.5</v>
      </c>
    </row>
    <row r="3949" spans="1:10" ht="36" customHeight="1" x14ac:dyDescent="0.2">
      <c r="A3949" s="649" t="s">
        <v>13197</v>
      </c>
      <c r="B3949" s="650" t="s">
        <v>13384</v>
      </c>
      <c r="C3949" s="649" t="s">
        <v>7</v>
      </c>
      <c r="D3949" s="649" t="s">
        <v>2655</v>
      </c>
      <c r="E3949" s="825" t="s">
        <v>13272</v>
      </c>
      <c r="F3949" s="825"/>
      <c r="G3949" s="648" t="s">
        <v>67</v>
      </c>
      <c r="H3949" s="647">
        <v>0.157</v>
      </c>
      <c r="I3949" s="646">
        <v>81.010000000000005</v>
      </c>
      <c r="J3949" s="646">
        <v>12.71</v>
      </c>
    </row>
    <row r="3950" spans="1:10" ht="36" customHeight="1" x14ac:dyDescent="0.2">
      <c r="A3950" s="649" t="s">
        <v>13197</v>
      </c>
      <c r="B3950" s="650" t="s">
        <v>13385</v>
      </c>
      <c r="C3950" s="649" t="s">
        <v>7</v>
      </c>
      <c r="D3950" s="649" t="s">
        <v>2654</v>
      </c>
      <c r="E3950" s="825" t="s">
        <v>13272</v>
      </c>
      <c r="F3950" s="825"/>
      <c r="G3950" s="648" t="s">
        <v>50</v>
      </c>
      <c r="H3950" s="647">
        <v>0.1133</v>
      </c>
      <c r="I3950" s="646">
        <v>350.36</v>
      </c>
      <c r="J3950" s="646">
        <v>39.69</v>
      </c>
    </row>
    <row r="3951" spans="1:10" ht="24" customHeight="1" x14ac:dyDescent="0.2">
      <c r="A3951" s="649" t="s">
        <v>13197</v>
      </c>
      <c r="B3951" s="650" t="s">
        <v>13244</v>
      </c>
      <c r="C3951" s="649" t="s">
        <v>7</v>
      </c>
      <c r="D3951" s="649" t="s">
        <v>25</v>
      </c>
      <c r="E3951" s="825" t="s">
        <v>13196</v>
      </c>
      <c r="F3951" s="825"/>
      <c r="G3951" s="648" t="s">
        <v>23</v>
      </c>
      <c r="H3951" s="647">
        <v>2.6429999999999998</v>
      </c>
      <c r="I3951" s="646">
        <v>13.34</v>
      </c>
      <c r="J3951" s="646">
        <v>35.25</v>
      </c>
    </row>
    <row r="3952" spans="1:10" ht="24" customHeight="1" x14ac:dyDescent="0.2">
      <c r="A3952" s="649" t="s">
        <v>13197</v>
      </c>
      <c r="B3952" s="650" t="s">
        <v>13258</v>
      </c>
      <c r="C3952" s="649" t="s">
        <v>7</v>
      </c>
      <c r="D3952" s="649" t="s">
        <v>194</v>
      </c>
      <c r="E3952" s="825" t="s">
        <v>13196</v>
      </c>
      <c r="F3952" s="825"/>
      <c r="G3952" s="648" t="s">
        <v>23</v>
      </c>
      <c r="H3952" s="647">
        <v>7.94</v>
      </c>
      <c r="I3952" s="646">
        <v>11.74</v>
      </c>
      <c r="J3952" s="646">
        <v>93.21</v>
      </c>
    </row>
    <row r="3953" spans="1:10" ht="24" customHeight="1" x14ac:dyDescent="0.2">
      <c r="A3953" s="644" t="s">
        <v>13199</v>
      </c>
      <c r="B3953" s="645" t="s">
        <v>13386</v>
      </c>
      <c r="C3953" s="644" t="s">
        <v>7</v>
      </c>
      <c r="D3953" s="644" t="s">
        <v>7943</v>
      </c>
      <c r="E3953" s="821" t="s">
        <v>13220</v>
      </c>
      <c r="F3953" s="821"/>
      <c r="G3953" s="643" t="s">
        <v>38</v>
      </c>
      <c r="H3953" s="642">
        <v>12</v>
      </c>
      <c r="I3953" s="641">
        <v>1.22</v>
      </c>
      <c r="J3953" s="641">
        <v>14.64</v>
      </c>
    </row>
    <row r="3954" spans="1:10" ht="25.5" x14ac:dyDescent="0.2">
      <c r="A3954" s="640"/>
      <c r="B3954" s="640"/>
      <c r="C3954" s="640"/>
      <c r="D3954" s="640"/>
      <c r="E3954" s="640" t="s">
        <v>13209</v>
      </c>
      <c r="F3954" s="639">
        <v>53.205476475062483</v>
      </c>
      <c r="G3954" s="640" t="s">
        <v>13210</v>
      </c>
      <c r="H3954" s="639">
        <v>44.72</v>
      </c>
      <c r="I3954" s="640" t="s">
        <v>13211</v>
      </c>
      <c r="J3954" s="639">
        <v>97.93</v>
      </c>
    </row>
    <row r="3955" spans="1:10" ht="15" thickBot="1" x14ac:dyDescent="0.25">
      <c r="A3955" s="640"/>
      <c r="B3955" s="640"/>
      <c r="C3955" s="640"/>
      <c r="D3955" s="640"/>
      <c r="E3955" s="640" t="s">
        <v>13212</v>
      </c>
      <c r="F3955" s="639">
        <v>55.2</v>
      </c>
      <c r="G3955" s="640"/>
      <c r="H3955" s="822" t="s">
        <v>13213</v>
      </c>
      <c r="I3955" s="822"/>
      <c r="J3955" s="639">
        <v>250.7</v>
      </c>
    </row>
    <row r="3956" spans="1:10" ht="0.95" customHeight="1" thickTop="1" x14ac:dyDescent="0.2">
      <c r="A3956" s="638"/>
      <c r="B3956" s="638"/>
      <c r="C3956" s="638"/>
      <c r="D3956" s="638"/>
      <c r="E3956" s="638"/>
      <c r="F3956" s="638"/>
      <c r="G3956" s="638"/>
      <c r="H3956" s="638"/>
      <c r="I3956" s="638"/>
      <c r="J3956" s="638"/>
    </row>
    <row r="3957" spans="1:10" ht="18" customHeight="1" x14ac:dyDescent="0.2">
      <c r="A3957" s="658"/>
      <c r="B3957" s="656" t="s">
        <v>13186</v>
      </c>
      <c r="C3957" s="658" t="s">
        <v>13187</v>
      </c>
      <c r="D3957" s="658" t="s">
        <v>13188</v>
      </c>
      <c r="E3957" s="823" t="s">
        <v>13189</v>
      </c>
      <c r="F3957" s="823"/>
      <c r="G3957" s="657" t="s">
        <v>13190</v>
      </c>
      <c r="H3957" s="656" t="s">
        <v>13191</v>
      </c>
      <c r="I3957" s="656" t="s">
        <v>13192</v>
      </c>
      <c r="J3957" s="656" t="s">
        <v>13193</v>
      </c>
    </row>
    <row r="3958" spans="1:10" ht="36" customHeight="1" x14ac:dyDescent="0.2">
      <c r="A3958" s="654" t="s">
        <v>13194</v>
      </c>
      <c r="B3958" s="655" t="s">
        <v>13383</v>
      </c>
      <c r="C3958" s="654" t="s">
        <v>7</v>
      </c>
      <c r="D3958" s="654" t="s">
        <v>4017</v>
      </c>
      <c r="E3958" s="824" t="s">
        <v>13374</v>
      </c>
      <c r="F3958" s="824"/>
      <c r="G3958" s="653" t="s">
        <v>38</v>
      </c>
      <c r="H3958" s="652">
        <v>1</v>
      </c>
      <c r="I3958" s="651">
        <v>116.21</v>
      </c>
      <c r="J3958" s="651">
        <v>116.21</v>
      </c>
    </row>
    <row r="3959" spans="1:10" ht="36" customHeight="1" x14ac:dyDescent="0.2">
      <c r="A3959" s="649" t="s">
        <v>13197</v>
      </c>
      <c r="B3959" s="650" t="s">
        <v>13384</v>
      </c>
      <c r="C3959" s="649" t="s">
        <v>7</v>
      </c>
      <c r="D3959" s="649" t="s">
        <v>2655</v>
      </c>
      <c r="E3959" s="825" t="s">
        <v>13272</v>
      </c>
      <c r="F3959" s="825"/>
      <c r="G3959" s="648" t="s">
        <v>67</v>
      </c>
      <c r="H3959" s="647">
        <v>0.157</v>
      </c>
      <c r="I3959" s="646">
        <v>81.010000000000005</v>
      </c>
      <c r="J3959" s="646">
        <v>12.71</v>
      </c>
    </row>
    <row r="3960" spans="1:10" ht="36" customHeight="1" x14ac:dyDescent="0.2">
      <c r="A3960" s="649" t="s">
        <v>13197</v>
      </c>
      <c r="B3960" s="650" t="s">
        <v>13385</v>
      </c>
      <c r="C3960" s="649" t="s">
        <v>7</v>
      </c>
      <c r="D3960" s="649" t="s">
        <v>2654</v>
      </c>
      <c r="E3960" s="825" t="s">
        <v>13272</v>
      </c>
      <c r="F3960" s="825"/>
      <c r="G3960" s="648" t="s">
        <v>50</v>
      </c>
      <c r="H3960" s="647">
        <v>0.1133</v>
      </c>
      <c r="I3960" s="646">
        <v>350.36</v>
      </c>
      <c r="J3960" s="646">
        <v>39.69</v>
      </c>
    </row>
    <row r="3961" spans="1:10" ht="24" customHeight="1" x14ac:dyDescent="0.2">
      <c r="A3961" s="649" t="s">
        <v>13197</v>
      </c>
      <c r="B3961" s="650" t="s">
        <v>13244</v>
      </c>
      <c r="C3961" s="649" t="s">
        <v>7</v>
      </c>
      <c r="D3961" s="649" t="s">
        <v>25</v>
      </c>
      <c r="E3961" s="825" t="s">
        <v>13196</v>
      </c>
      <c r="F3961" s="825"/>
      <c r="G3961" s="648" t="s">
        <v>23</v>
      </c>
      <c r="H3961" s="647">
        <v>1.44</v>
      </c>
      <c r="I3961" s="646">
        <v>13.34</v>
      </c>
      <c r="J3961" s="646">
        <v>19.2</v>
      </c>
    </row>
    <row r="3962" spans="1:10" ht="24" customHeight="1" x14ac:dyDescent="0.2">
      <c r="A3962" s="649" t="s">
        <v>13197</v>
      </c>
      <c r="B3962" s="650" t="s">
        <v>13258</v>
      </c>
      <c r="C3962" s="649" t="s">
        <v>7</v>
      </c>
      <c r="D3962" s="649" t="s">
        <v>194</v>
      </c>
      <c r="E3962" s="825" t="s">
        <v>13196</v>
      </c>
      <c r="F3962" s="825"/>
      <c r="G3962" s="648" t="s">
        <v>23</v>
      </c>
      <c r="H3962" s="647">
        <v>2.5529999999999999</v>
      </c>
      <c r="I3962" s="646">
        <v>11.74</v>
      </c>
      <c r="J3962" s="646">
        <v>29.97</v>
      </c>
    </row>
    <row r="3963" spans="1:10" ht="24" customHeight="1" x14ac:dyDescent="0.2">
      <c r="A3963" s="644" t="s">
        <v>13199</v>
      </c>
      <c r="B3963" s="645" t="s">
        <v>13386</v>
      </c>
      <c r="C3963" s="644" t="s">
        <v>7</v>
      </c>
      <c r="D3963" s="644" t="s">
        <v>7943</v>
      </c>
      <c r="E3963" s="821" t="s">
        <v>13220</v>
      </c>
      <c r="F3963" s="821"/>
      <c r="G3963" s="643" t="s">
        <v>38</v>
      </c>
      <c r="H3963" s="642">
        <v>12</v>
      </c>
      <c r="I3963" s="641">
        <v>1.22</v>
      </c>
      <c r="J3963" s="641">
        <v>14.64</v>
      </c>
    </row>
    <row r="3964" spans="1:10" ht="25.5" x14ac:dyDescent="0.2">
      <c r="A3964" s="640"/>
      <c r="B3964" s="640"/>
      <c r="C3964" s="640"/>
      <c r="D3964" s="640"/>
      <c r="E3964" s="640" t="s">
        <v>13209</v>
      </c>
      <c r="F3964" s="639">
        <v>21.090948603716178</v>
      </c>
      <c r="G3964" s="640" t="s">
        <v>13210</v>
      </c>
      <c r="H3964" s="639">
        <v>17.73</v>
      </c>
      <c r="I3964" s="640" t="s">
        <v>13211</v>
      </c>
      <c r="J3964" s="639">
        <v>38.82</v>
      </c>
    </row>
    <row r="3965" spans="1:10" ht="15" thickBot="1" x14ac:dyDescent="0.25">
      <c r="A3965" s="640"/>
      <c r="B3965" s="640"/>
      <c r="C3965" s="640"/>
      <c r="D3965" s="640"/>
      <c r="E3965" s="640" t="s">
        <v>13212</v>
      </c>
      <c r="F3965" s="639">
        <v>32.81</v>
      </c>
      <c r="G3965" s="640"/>
      <c r="H3965" s="822" t="s">
        <v>13213</v>
      </c>
      <c r="I3965" s="822"/>
      <c r="J3965" s="639">
        <v>149.02000000000001</v>
      </c>
    </row>
    <row r="3966" spans="1:10" ht="0.95" customHeight="1" thickTop="1" x14ac:dyDescent="0.2">
      <c r="A3966" s="638"/>
      <c r="B3966" s="638"/>
      <c r="C3966" s="638"/>
      <c r="D3966" s="638"/>
      <c r="E3966" s="638"/>
      <c r="F3966" s="638"/>
      <c r="G3966" s="638"/>
      <c r="H3966" s="638"/>
      <c r="I3966" s="638"/>
      <c r="J3966" s="638"/>
    </row>
    <row r="3967" spans="1:10" ht="18" customHeight="1" x14ac:dyDescent="0.2">
      <c r="A3967" s="658"/>
      <c r="B3967" s="656" t="s">
        <v>13186</v>
      </c>
      <c r="C3967" s="658" t="s">
        <v>13187</v>
      </c>
      <c r="D3967" s="658" t="s">
        <v>13188</v>
      </c>
      <c r="E3967" s="823" t="s">
        <v>13189</v>
      </c>
      <c r="F3967" s="823"/>
      <c r="G3967" s="657" t="s">
        <v>13190</v>
      </c>
      <c r="H3967" s="656" t="s">
        <v>13191</v>
      </c>
      <c r="I3967" s="656" t="s">
        <v>13192</v>
      </c>
      <c r="J3967" s="656" t="s">
        <v>13193</v>
      </c>
    </row>
    <row r="3968" spans="1:10" ht="36" customHeight="1" x14ac:dyDescent="0.2">
      <c r="A3968" s="654" t="s">
        <v>13194</v>
      </c>
      <c r="B3968" s="655" t="s">
        <v>13758</v>
      </c>
      <c r="C3968" s="654" t="s">
        <v>7</v>
      </c>
      <c r="D3968" s="654" t="s">
        <v>535</v>
      </c>
      <c r="E3968" s="824" t="s">
        <v>13736</v>
      </c>
      <c r="F3968" s="824"/>
      <c r="G3968" s="653" t="s">
        <v>38</v>
      </c>
      <c r="H3968" s="652">
        <v>1</v>
      </c>
      <c r="I3968" s="651">
        <v>24.06</v>
      </c>
      <c r="J3968" s="651">
        <v>24.06</v>
      </c>
    </row>
    <row r="3969" spans="1:10" ht="24" customHeight="1" x14ac:dyDescent="0.2">
      <c r="A3969" s="649" t="s">
        <v>13197</v>
      </c>
      <c r="B3969" s="650" t="s">
        <v>13737</v>
      </c>
      <c r="C3969" s="649" t="s">
        <v>7</v>
      </c>
      <c r="D3969" s="649" t="s">
        <v>60</v>
      </c>
      <c r="E3969" s="825" t="s">
        <v>13196</v>
      </c>
      <c r="F3969" s="825"/>
      <c r="G3969" s="648" t="s">
        <v>23</v>
      </c>
      <c r="H3969" s="647">
        <v>0.47199999999999998</v>
      </c>
      <c r="I3969" s="646">
        <v>13.33</v>
      </c>
      <c r="J3969" s="646">
        <v>6.29</v>
      </c>
    </row>
    <row r="3970" spans="1:10" ht="24" customHeight="1" x14ac:dyDescent="0.2">
      <c r="A3970" s="649" t="s">
        <v>13197</v>
      </c>
      <c r="B3970" s="650" t="s">
        <v>13277</v>
      </c>
      <c r="C3970" s="649" t="s">
        <v>7</v>
      </c>
      <c r="D3970" s="649" t="s">
        <v>58</v>
      </c>
      <c r="E3970" s="825" t="s">
        <v>13196</v>
      </c>
      <c r="F3970" s="825"/>
      <c r="G3970" s="648" t="s">
        <v>23</v>
      </c>
      <c r="H3970" s="647">
        <v>0.47199999999999998</v>
      </c>
      <c r="I3970" s="646">
        <v>17.38</v>
      </c>
      <c r="J3970" s="646">
        <v>8.1999999999999993</v>
      </c>
    </row>
    <row r="3971" spans="1:10" ht="24" customHeight="1" x14ac:dyDescent="0.2">
      <c r="A3971" s="644" t="s">
        <v>13199</v>
      </c>
      <c r="B3971" s="645" t="s">
        <v>14265</v>
      </c>
      <c r="C3971" s="644" t="s">
        <v>7</v>
      </c>
      <c r="D3971" s="644" t="s">
        <v>7098</v>
      </c>
      <c r="E3971" s="821" t="s">
        <v>13220</v>
      </c>
      <c r="F3971" s="821"/>
      <c r="G3971" s="643" t="s">
        <v>38</v>
      </c>
      <c r="H3971" s="642">
        <v>1</v>
      </c>
      <c r="I3971" s="641">
        <v>4.4800000000000004</v>
      </c>
      <c r="J3971" s="641">
        <v>4.4800000000000004</v>
      </c>
    </row>
    <row r="3972" spans="1:10" ht="24" customHeight="1" x14ac:dyDescent="0.2">
      <c r="A3972" s="644" t="s">
        <v>13199</v>
      </c>
      <c r="B3972" s="645" t="s">
        <v>14266</v>
      </c>
      <c r="C3972" s="644" t="s">
        <v>7</v>
      </c>
      <c r="D3972" s="644" t="s">
        <v>8972</v>
      </c>
      <c r="E3972" s="821" t="s">
        <v>13220</v>
      </c>
      <c r="F3972" s="821"/>
      <c r="G3972" s="643" t="s">
        <v>38</v>
      </c>
      <c r="H3972" s="642">
        <v>1</v>
      </c>
      <c r="I3972" s="641">
        <v>5.09</v>
      </c>
      <c r="J3972" s="641">
        <v>5.09</v>
      </c>
    </row>
    <row r="3973" spans="1:10" ht="25.5" x14ac:dyDescent="0.2">
      <c r="A3973" s="640"/>
      <c r="B3973" s="640"/>
      <c r="C3973" s="640"/>
      <c r="D3973" s="640"/>
      <c r="E3973" s="640" t="s">
        <v>13209</v>
      </c>
      <c r="F3973" s="639">
        <v>5.916548951428882</v>
      </c>
      <c r="G3973" s="640" t="s">
        <v>13210</v>
      </c>
      <c r="H3973" s="639">
        <v>4.97</v>
      </c>
      <c r="I3973" s="640" t="s">
        <v>13211</v>
      </c>
      <c r="J3973" s="639">
        <v>10.89</v>
      </c>
    </row>
    <row r="3974" spans="1:10" ht="15" thickBot="1" x14ac:dyDescent="0.25">
      <c r="A3974" s="640"/>
      <c r="B3974" s="640"/>
      <c r="C3974" s="640"/>
      <c r="D3974" s="640"/>
      <c r="E3974" s="640" t="s">
        <v>13212</v>
      </c>
      <c r="F3974" s="639">
        <v>6.79</v>
      </c>
      <c r="G3974" s="640"/>
      <c r="H3974" s="822" t="s">
        <v>13213</v>
      </c>
      <c r="I3974" s="822"/>
      <c r="J3974" s="639">
        <v>30.85</v>
      </c>
    </row>
    <row r="3975" spans="1:10" ht="0.95" customHeight="1" thickTop="1" x14ac:dyDescent="0.2">
      <c r="A3975" s="638"/>
      <c r="B3975" s="638"/>
      <c r="C3975" s="638"/>
      <c r="D3975" s="638"/>
      <c r="E3975" s="638"/>
      <c r="F3975" s="638"/>
      <c r="G3975" s="638"/>
      <c r="H3975" s="638"/>
      <c r="I3975" s="638"/>
      <c r="J3975" s="638"/>
    </row>
    <row r="3976" spans="1:10" ht="18" customHeight="1" x14ac:dyDescent="0.2">
      <c r="A3976" s="658"/>
      <c r="B3976" s="656" t="s">
        <v>13186</v>
      </c>
      <c r="C3976" s="658" t="s">
        <v>13187</v>
      </c>
      <c r="D3976" s="658" t="s">
        <v>13188</v>
      </c>
      <c r="E3976" s="823" t="s">
        <v>13189</v>
      </c>
      <c r="F3976" s="823"/>
      <c r="G3976" s="657" t="s">
        <v>13190</v>
      </c>
      <c r="H3976" s="656" t="s">
        <v>13191</v>
      </c>
      <c r="I3976" s="656" t="s">
        <v>13192</v>
      </c>
      <c r="J3976" s="656" t="s">
        <v>13193</v>
      </c>
    </row>
    <row r="3977" spans="1:10" ht="36" customHeight="1" x14ac:dyDescent="0.2">
      <c r="A3977" s="654" t="s">
        <v>13194</v>
      </c>
      <c r="B3977" s="655" t="s">
        <v>13755</v>
      </c>
      <c r="C3977" s="654" t="s">
        <v>7</v>
      </c>
      <c r="D3977" s="654" t="s">
        <v>2264</v>
      </c>
      <c r="E3977" s="824" t="s">
        <v>13736</v>
      </c>
      <c r="F3977" s="824"/>
      <c r="G3977" s="653" t="s">
        <v>38</v>
      </c>
      <c r="H3977" s="652">
        <v>1</v>
      </c>
      <c r="I3977" s="651">
        <v>11.38</v>
      </c>
      <c r="J3977" s="651">
        <v>11.38</v>
      </c>
    </row>
    <row r="3978" spans="1:10" ht="24" customHeight="1" x14ac:dyDescent="0.2">
      <c r="A3978" s="649" t="s">
        <v>13197</v>
      </c>
      <c r="B3978" s="650" t="s">
        <v>13737</v>
      </c>
      <c r="C3978" s="649" t="s">
        <v>7</v>
      </c>
      <c r="D3978" s="649" t="s">
        <v>60</v>
      </c>
      <c r="E3978" s="825" t="s">
        <v>13196</v>
      </c>
      <c r="F3978" s="825"/>
      <c r="G3978" s="648" t="s">
        <v>23</v>
      </c>
      <c r="H3978" s="647">
        <v>0.22500000000000001</v>
      </c>
      <c r="I3978" s="646">
        <v>13.33</v>
      </c>
      <c r="J3978" s="646">
        <v>2.99</v>
      </c>
    </row>
    <row r="3979" spans="1:10" ht="24" customHeight="1" x14ac:dyDescent="0.2">
      <c r="A3979" s="649" t="s">
        <v>13197</v>
      </c>
      <c r="B3979" s="650" t="s">
        <v>13277</v>
      </c>
      <c r="C3979" s="649" t="s">
        <v>7</v>
      </c>
      <c r="D3979" s="649" t="s">
        <v>58</v>
      </c>
      <c r="E3979" s="825" t="s">
        <v>13196</v>
      </c>
      <c r="F3979" s="825"/>
      <c r="G3979" s="648" t="s">
        <v>23</v>
      </c>
      <c r="H3979" s="647">
        <v>0.22500000000000001</v>
      </c>
      <c r="I3979" s="646">
        <v>17.38</v>
      </c>
      <c r="J3979" s="646">
        <v>3.91</v>
      </c>
    </row>
    <row r="3980" spans="1:10" ht="24" customHeight="1" x14ac:dyDescent="0.2">
      <c r="A3980" s="644" t="s">
        <v>13199</v>
      </c>
      <c r="B3980" s="645" t="s">
        <v>14265</v>
      </c>
      <c r="C3980" s="644" t="s">
        <v>7</v>
      </c>
      <c r="D3980" s="644" t="s">
        <v>7098</v>
      </c>
      <c r="E3980" s="821" t="s">
        <v>13220</v>
      </c>
      <c r="F3980" s="821"/>
      <c r="G3980" s="643" t="s">
        <v>38</v>
      </c>
      <c r="H3980" s="642">
        <v>1</v>
      </c>
      <c r="I3980" s="641">
        <v>4.4800000000000004</v>
      </c>
      <c r="J3980" s="641">
        <v>4.4800000000000004</v>
      </c>
    </row>
    <row r="3981" spans="1:10" ht="25.5" x14ac:dyDescent="0.2">
      <c r="A3981" s="640"/>
      <c r="B3981" s="640"/>
      <c r="C3981" s="640"/>
      <c r="D3981" s="640"/>
      <c r="E3981" s="640" t="s">
        <v>13209</v>
      </c>
      <c r="F3981" s="639">
        <v>2.8197326958600457</v>
      </c>
      <c r="G3981" s="640" t="s">
        <v>13210</v>
      </c>
      <c r="H3981" s="639">
        <v>2.37</v>
      </c>
      <c r="I3981" s="640" t="s">
        <v>13211</v>
      </c>
      <c r="J3981" s="639">
        <v>5.19</v>
      </c>
    </row>
    <row r="3982" spans="1:10" ht="15" thickBot="1" x14ac:dyDescent="0.25">
      <c r="A3982" s="640"/>
      <c r="B3982" s="640"/>
      <c r="C3982" s="640"/>
      <c r="D3982" s="640"/>
      <c r="E3982" s="640" t="s">
        <v>13212</v>
      </c>
      <c r="F3982" s="639">
        <v>3.21</v>
      </c>
      <c r="G3982" s="640"/>
      <c r="H3982" s="822" t="s">
        <v>13213</v>
      </c>
      <c r="I3982" s="822"/>
      <c r="J3982" s="639">
        <v>14.59</v>
      </c>
    </row>
    <row r="3983" spans="1:10" ht="0.95" customHeight="1" thickTop="1" x14ac:dyDescent="0.2">
      <c r="A3983" s="638"/>
      <c r="B3983" s="638"/>
      <c r="C3983" s="638"/>
      <c r="D3983" s="638"/>
      <c r="E3983" s="638"/>
      <c r="F3983" s="638"/>
      <c r="G3983" s="638"/>
      <c r="H3983" s="638"/>
      <c r="I3983" s="638"/>
      <c r="J3983" s="638"/>
    </row>
    <row r="3984" spans="1:10" ht="18" customHeight="1" x14ac:dyDescent="0.2">
      <c r="A3984" s="658"/>
      <c r="B3984" s="656" t="s">
        <v>13186</v>
      </c>
      <c r="C3984" s="658" t="s">
        <v>13187</v>
      </c>
      <c r="D3984" s="658" t="s">
        <v>13188</v>
      </c>
      <c r="E3984" s="823" t="s">
        <v>13189</v>
      </c>
      <c r="F3984" s="823"/>
      <c r="G3984" s="657" t="s">
        <v>13190</v>
      </c>
      <c r="H3984" s="656" t="s">
        <v>13191</v>
      </c>
      <c r="I3984" s="656" t="s">
        <v>13192</v>
      </c>
      <c r="J3984" s="656" t="s">
        <v>13193</v>
      </c>
    </row>
    <row r="3985" spans="1:10" ht="36" customHeight="1" x14ac:dyDescent="0.2">
      <c r="A3985" s="654" t="s">
        <v>13194</v>
      </c>
      <c r="B3985" s="655" t="s">
        <v>13761</v>
      </c>
      <c r="C3985" s="654" t="s">
        <v>7</v>
      </c>
      <c r="D3985" s="654" t="s">
        <v>2268</v>
      </c>
      <c r="E3985" s="824" t="s">
        <v>13736</v>
      </c>
      <c r="F3985" s="824"/>
      <c r="G3985" s="653" t="s">
        <v>38</v>
      </c>
      <c r="H3985" s="652">
        <v>1</v>
      </c>
      <c r="I3985" s="651">
        <v>20.92</v>
      </c>
      <c r="J3985" s="651">
        <v>20.92</v>
      </c>
    </row>
    <row r="3986" spans="1:10" ht="24" customHeight="1" x14ac:dyDescent="0.2">
      <c r="A3986" s="649" t="s">
        <v>13197</v>
      </c>
      <c r="B3986" s="650" t="s">
        <v>13737</v>
      </c>
      <c r="C3986" s="649" t="s">
        <v>7</v>
      </c>
      <c r="D3986" s="649" t="s">
        <v>60</v>
      </c>
      <c r="E3986" s="825" t="s">
        <v>13196</v>
      </c>
      <c r="F3986" s="825"/>
      <c r="G3986" s="648" t="s">
        <v>23</v>
      </c>
      <c r="H3986" s="647">
        <v>0.39</v>
      </c>
      <c r="I3986" s="646">
        <v>13.33</v>
      </c>
      <c r="J3986" s="646">
        <v>5.19</v>
      </c>
    </row>
    <row r="3987" spans="1:10" ht="24" customHeight="1" x14ac:dyDescent="0.2">
      <c r="A3987" s="649" t="s">
        <v>13197</v>
      </c>
      <c r="B3987" s="650" t="s">
        <v>13277</v>
      </c>
      <c r="C3987" s="649" t="s">
        <v>7</v>
      </c>
      <c r="D3987" s="649" t="s">
        <v>58</v>
      </c>
      <c r="E3987" s="825" t="s">
        <v>13196</v>
      </c>
      <c r="F3987" s="825"/>
      <c r="G3987" s="648" t="s">
        <v>23</v>
      </c>
      <c r="H3987" s="647">
        <v>0.39</v>
      </c>
      <c r="I3987" s="646">
        <v>17.38</v>
      </c>
      <c r="J3987" s="646">
        <v>6.77</v>
      </c>
    </row>
    <row r="3988" spans="1:10" ht="24" customHeight="1" x14ac:dyDescent="0.2">
      <c r="A3988" s="644" t="s">
        <v>13199</v>
      </c>
      <c r="B3988" s="645" t="s">
        <v>14265</v>
      </c>
      <c r="C3988" s="644" t="s">
        <v>7</v>
      </c>
      <c r="D3988" s="644" t="s">
        <v>7098</v>
      </c>
      <c r="E3988" s="821" t="s">
        <v>13220</v>
      </c>
      <c r="F3988" s="821"/>
      <c r="G3988" s="643" t="s">
        <v>38</v>
      </c>
      <c r="H3988" s="642">
        <v>2</v>
      </c>
      <c r="I3988" s="641">
        <v>4.4800000000000004</v>
      </c>
      <c r="J3988" s="641">
        <v>8.9600000000000009</v>
      </c>
    </row>
    <row r="3989" spans="1:10" ht="25.5" x14ac:dyDescent="0.2">
      <c r="A3989" s="640"/>
      <c r="B3989" s="640"/>
      <c r="C3989" s="640"/>
      <c r="D3989" s="640"/>
      <c r="E3989" s="640" t="s">
        <v>13209</v>
      </c>
      <c r="F3989" s="639">
        <v>4.889709877213952</v>
      </c>
      <c r="G3989" s="640" t="s">
        <v>13210</v>
      </c>
      <c r="H3989" s="639">
        <v>4.1100000000000003</v>
      </c>
      <c r="I3989" s="640" t="s">
        <v>13211</v>
      </c>
      <c r="J3989" s="639">
        <v>9</v>
      </c>
    </row>
    <row r="3990" spans="1:10" ht="15" thickBot="1" x14ac:dyDescent="0.25">
      <c r="A3990" s="640"/>
      <c r="B3990" s="640"/>
      <c r="C3990" s="640"/>
      <c r="D3990" s="640"/>
      <c r="E3990" s="640" t="s">
        <v>13212</v>
      </c>
      <c r="F3990" s="639">
        <v>5.9</v>
      </c>
      <c r="G3990" s="640"/>
      <c r="H3990" s="822" t="s">
        <v>13213</v>
      </c>
      <c r="I3990" s="822"/>
      <c r="J3990" s="639">
        <v>26.82</v>
      </c>
    </row>
    <row r="3991" spans="1:10" ht="0.95" customHeight="1" thickTop="1" x14ac:dyDescent="0.2">
      <c r="A3991" s="638"/>
      <c r="B3991" s="638"/>
      <c r="C3991" s="638"/>
      <c r="D3991" s="638"/>
      <c r="E3991" s="638"/>
      <c r="F3991" s="638"/>
      <c r="G3991" s="638"/>
      <c r="H3991" s="638"/>
      <c r="I3991" s="638"/>
      <c r="J3991" s="638"/>
    </row>
    <row r="3992" spans="1:10" ht="18" customHeight="1" x14ac:dyDescent="0.2">
      <c r="A3992" s="658"/>
      <c r="B3992" s="656" t="s">
        <v>13186</v>
      </c>
      <c r="C3992" s="658" t="s">
        <v>13187</v>
      </c>
      <c r="D3992" s="658" t="s">
        <v>13188</v>
      </c>
      <c r="E3992" s="823" t="s">
        <v>13189</v>
      </c>
      <c r="F3992" s="823"/>
      <c r="G3992" s="657" t="s">
        <v>13190</v>
      </c>
      <c r="H3992" s="656" t="s">
        <v>13191</v>
      </c>
      <c r="I3992" s="656" t="s">
        <v>13192</v>
      </c>
      <c r="J3992" s="656" t="s">
        <v>13193</v>
      </c>
    </row>
    <row r="3993" spans="1:10" ht="24" customHeight="1" x14ac:dyDescent="0.2">
      <c r="A3993" s="654" t="s">
        <v>13194</v>
      </c>
      <c r="B3993" s="655" t="s">
        <v>13285</v>
      </c>
      <c r="C3993" s="654" t="s">
        <v>7</v>
      </c>
      <c r="D3993" s="654" t="s">
        <v>242</v>
      </c>
      <c r="E3993" s="824" t="s">
        <v>13196</v>
      </c>
      <c r="F3993" s="824"/>
      <c r="G3993" s="653" t="s">
        <v>23</v>
      </c>
      <c r="H3993" s="652">
        <v>1</v>
      </c>
      <c r="I3993" s="651">
        <v>16.2</v>
      </c>
      <c r="J3993" s="651">
        <v>16.2</v>
      </c>
    </row>
    <row r="3994" spans="1:10" ht="24" customHeight="1" x14ac:dyDescent="0.2">
      <c r="A3994" s="649" t="s">
        <v>13197</v>
      </c>
      <c r="B3994" s="650" t="s">
        <v>14204</v>
      </c>
      <c r="C3994" s="649" t="s">
        <v>7</v>
      </c>
      <c r="D3994" s="649" t="s">
        <v>3093</v>
      </c>
      <c r="E3994" s="825" t="s">
        <v>13196</v>
      </c>
      <c r="F3994" s="825"/>
      <c r="G3994" s="648" t="s">
        <v>23</v>
      </c>
      <c r="H3994" s="647">
        <v>1</v>
      </c>
      <c r="I3994" s="646">
        <v>0.04</v>
      </c>
      <c r="J3994" s="646">
        <v>0.04</v>
      </c>
    </row>
    <row r="3995" spans="1:10" ht="24" customHeight="1" x14ac:dyDescent="0.2">
      <c r="A3995" s="644" t="s">
        <v>13199</v>
      </c>
      <c r="B3995" s="645" t="s">
        <v>13226</v>
      </c>
      <c r="C3995" s="644" t="s">
        <v>7</v>
      </c>
      <c r="D3995" s="644" t="s">
        <v>5105</v>
      </c>
      <c r="E3995" s="821" t="s">
        <v>13206</v>
      </c>
      <c r="F3995" s="821"/>
      <c r="G3995" s="643" t="s">
        <v>23</v>
      </c>
      <c r="H3995" s="642">
        <v>1</v>
      </c>
      <c r="I3995" s="641">
        <v>0.96</v>
      </c>
      <c r="J3995" s="641">
        <v>0.96</v>
      </c>
    </row>
    <row r="3996" spans="1:10" ht="24" customHeight="1" x14ac:dyDescent="0.2">
      <c r="A3996" s="644" t="s">
        <v>13199</v>
      </c>
      <c r="B3996" s="645" t="s">
        <v>13970</v>
      </c>
      <c r="C3996" s="644" t="s">
        <v>7</v>
      </c>
      <c r="D3996" s="644" t="s">
        <v>6849</v>
      </c>
      <c r="E3996" s="821" t="s">
        <v>13201</v>
      </c>
      <c r="F3996" s="821"/>
      <c r="G3996" s="643" t="s">
        <v>23</v>
      </c>
      <c r="H3996" s="642">
        <v>1</v>
      </c>
      <c r="I3996" s="641">
        <v>0.57999999999999996</v>
      </c>
      <c r="J3996" s="641">
        <v>0.57999999999999996</v>
      </c>
    </row>
    <row r="3997" spans="1:10" ht="24" customHeight="1" x14ac:dyDescent="0.2">
      <c r="A3997" s="644" t="s">
        <v>13199</v>
      </c>
      <c r="B3997" s="645" t="s">
        <v>13205</v>
      </c>
      <c r="C3997" s="644" t="s">
        <v>7</v>
      </c>
      <c r="D3997" s="644" t="s">
        <v>6808</v>
      </c>
      <c r="E3997" s="821" t="s">
        <v>13206</v>
      </c>
      <c r="F3997" s="821"/>
      <c r="G3997" s="643" t="s">
        <v>23</v>
      </c>
      <c r="H3997" s="642">
        <v>1</v>
      </c>
      <c r="I3997" s="641">
        <v>0.55000000000000004</v>
      </c>
      <c r="J3997" s="641">
        <v>0.55000000000000004</v>
      </c>
    </row>
    <row r="3998" spans="1:10" ht="24" customHeight="1" x14ac:dyDescent="0.2">
      <c r="A3998" s="644" t="s">
        <v>13199</v>
      </c>
      <c r="B3998" s="645" t="s">
        <v>13971</v>
      </c>
      <c r="C3998" s="644" t="s">
        <v>7</v>
      </c>
      <c r="D3998" s="644" t="s">
        <v>6736</v>
      </c>
      <c r="E3998" s="821" t="s">
        <v>13201</v>
      </c>
      <c r="F3998" s="821"/>
      <c r="G3998" s="643" t="s">
        <v>23</v>
      </c>
      <c r="H3998" s="642">
        <v>1</v>
      </c>
      <c r="I3998" s="641">
        <v>0.95</v>
      </c>
      <c r="J3998" s="641">
        <v>0.95</v>
      </c>
    </row>
    <row r="3999" spans="1:10" ht="24" customHeight="1" x14ac:dyDescent="0.2">
      <c r="A3999" s="644" t="s">
        <v>13199</v>
      </c>
      <c r="B3999" s="645" t="s">
        <v>14205</v>
      </c>
      <c r="C3999" s="644" t="s">
        <v>7</v>
      </c>
      <c r="D3999" s="644" t="s">
        <v>7147</v>
      </c>
      <c r="E3999" s="821" t="s">
        <v>13203</v>
      </c>
      <c r="F3999" s="821"/>
      <c r="G3999" s="643" t="s">
        <v>23</v>
      </c>
      <c r="H3999" s="642">
        <v>1</v>
      </c>
      <c r="I3999" s="641">
        <v>12.35</v>
      </c>
      <c r="J3999" s="641">
        <v>12.35</v>
      </c>
    </row>
    <row r="4000" spans="1:10" ht="24" customHeight="1" x14ac:dyDescent="0.2">
      <c r="A4000" s="644" t="s">
        <v>13199</v>
      </c>
      <c r="B4000" s="645" t="s">
        <v>13207</v>
      </c>
      <c r="C4000" s="644" t="s">
        <v>7</v>
      </c>
      <c r="D4000" s="644" t="s">
        <v>8485</v>
      </c>
      <c r="E4000" s="821" t="s">
        <v>13208</v>
      </c>
      <c r="F4000" s="821"/>
      <c r="G4000" s="643" t="s">
        <v>23</v>
      </c>
      <c r="H4000" s="642">
        <v>1</v>
      </c>
      <c r="I4000" s="641">
        <v>0.06</v>
      </c>
      <c r="J4000" s="641">
        <v>0.06</v>
      </c>
    </row>
    <row r="4001" spans="1:10" ht="24" customHeight="1" x14ac:dyDescent="0.2">
      <c r="A4001" s="644" t="s">
        <v>13199</v>
      </c>
      <c r="B4001" s="645" t="s">
        <v>13229</v>
      </c>
      <c r="C4001" s="644" t="s">
        <v>7</v>
      </c>
      <c r="D4001" s="644" t="s">
        <v>9025</v>
      </c>
      <c r="E4001" s="821" t="s">
        <v>13230</v>
      </c>
      <c r="F4001" s="821"/>
      <c r="G4001" s="643" t="s">
        <v>23</v>
      </c>
      <c r="H4001" s="642">
        <v>1</v>
      </c>
      <c r="I4001" s="641">
        <v>0.71</v>
      </c>
      <c r="J4001" s="641">
        <v>0.71</v>
      </c>
    </row>
    <row r="4002" spans="1:10" ht="25.5" x14ac:dyDescent="0.2">
      <c r="A4002" s="640"/>
      <c r="B4002" s="640"/>
      <c r="C4002" s="640"/>
      <c r="D4002" s="640"/>
      <c r="E4002" s="640" t="s">
        <v>13209</v>
      </c>
      <c r="F4002" s="639">
        <v>6.7315006000000004</v>
      </c>
      <c r="G4002" s="640" t="s">
        <v>13210</v>
      </c>
      <c r="H4002" s="639">
        <v>5.66</v>
      </c>
      <c r="I4002" s="640" t="s">
        <v>13211</v>
      </c>
      <c r="J4002" s="639">
        <v>12.39</v>
      </c>
    </row>
    <row r="4003" spans="1:10" ht="15" thickBot="1" x14ac:dyDescent="0.25">
      <c r="A4003" s="640"/>
      <c r="B4003" s="640"/>
      <c r="C4003" s="640"/>
      <c r="D4003" s="640"/>
      <c r="E4003" s="640" t="s">
        <v>13212</v>
      </c>
      <c r="F4003" s="639">
        <v>4.57</v>
      </c>
      <c r="G4003" s="640"/>
      <c r="H4003" s="822" t="s">
        <v>13213</v>
      </c>
      <c r="I4003" s="822"/>
      <c r="J4003" s="639">
        <v>20.77</v>
      </c>
    </row>
    <row r="4004" spans="1:10" ht="0.95" customHeight="1" thickTop="1" x14ac:dyDescent="0.2">
      <c r="A4004" s="638"/>
      <c r="B4004" s="638"/>
      <c r="C4004" s="638"/>
      <c r="D4004" s="638"/>
      <c r="E4004" s="638"/>
      <c r="F4004" s="638"/>
      <c r="G4004" s="638"/>
      <c r="H4004" s="638"/>
      <c r="I4004" s="638"/>
      <c r="J4004" s="638"/>
    </row>
    <row r="4005" spans="1:10" ht="18" customHeight="1" x14ac:dyDescent="0.2">
      <c r="A4005" s="658"/>
      <c r="B4005" s="656" t="s">
        <v>13186</v>
      </c>
      <c r="C4005" s="658" t="s">
        <v>13187</v>
      </c>
      <c r="D4005" s="658" t="s">
        <v>13188</v>
      </c>
      <c r="E4005" s="823" t="s">
        <v>13189</v>
      </c>
      <c r="F4005" s="823"/>
      <c r="G4005" s="657" t="s">
        <v>13190</v>
      </c>
      <c r="H4005" s="656" t="s">
        <v>13191</v>
      </c>
      <c r="I4005" s="656" t="s">
        <v>13192</v>
      </c>
      <c r="J4005" s="656" t="s">
        <v>13193</v>
      </c>
    </row>
    <row r="4006" spans="1:10" ht="24" customHeight="1" x14ac:dyDescent="0.2">
      <c r="A4006" s="654" t="s">
        <v>13194</v>
      </c>
      <c r="B4006" s="655" t="s">
        <v>14035</v>
      </c>
      <c r="C4006" s="654" t="s">
        <v>7</v>
      </c>
      <c r="D4006" s="654" t="s">
        <v>10080</v>
      </c>
      <c r="E4006" s="824" t="s">
        <v>13480</v>
      </c>
      <c r="F4006" s="824"/>
      <c r="G4006" s="653" t="s">
        <v>13243</v>
      </c>
      <c r="H4006" s="652">
        <v>1</v>
      </c>
      <c r="I4006" s="651">
        <v>21.23</v>
      </c>
      <c r="J4006" s="651">
        <v>21.23</v>
      </c>
    </row>
    <row r="4007" spans="1:10" ht="60" customHeight="1" x14ac:dyDescent="0.2">
      <c r="A4007" s="649" t="s">
        <v>13197</v>
      </c>
      <c r="B4007" s="650" t="s">
        <v>14267</v>
      </c>
      <c r="C4007" s="649" t="s">
        <v>7</v>
      </c>
      <c r="D4007" s="649" t="s">
        <v>9478</v>
      </c>
      <c r="E4007" s="825" t="s">
        <v>13272</v>
      </c>
      <c r="F4007" s="825"/>
      <c r="G4007" s="648" t="s">
        <v>67</v>
      </c>
      <c r="H4007" s="647">
        <v>3.8199999999999998E-2</v>
      </c>
      <c r="I4007" s="646">
        <v>20.059999999999999</v>
      </c>
      <c r="J4007" s="646">
        <v>0.76</v>
      </c>
    </row>
    <row r="4008" spans="1:10" ht="60" customHeight="1" x14ac:dyDescent="0.2">
      <c r="A4008" s="649" t="s">
        <v>13197</v>
      </c>
      <c r="B4008" s="650" t="s">
        <v>14268</v>
      </c>
      <c r="C4008" s="649" t="s">
        <v>7</v>
      </c>
      <c r="D4008" s="649" t="s">
        <v>9475</v>
      </c>
      <c r="E4008" s="825" t="s">
        <v>13272</v>
      </c>
      <c r="F4008" s="825"/>
      <c r="G4008" s="648" t="s">
        <v>50</v>
      </c>
      <c r="H4008" s="647">
        <v>1.5699999999999999E-2</v>
      </c>
      <c r="I4008" s="646">
        <v>57.37</v>
      </c>
      <c r="J4008" s="646">
        <v>0.9</v>
      </c>
    </row>
    <row r="4009" spans="1:10" ht="24" customHeight="1" x14ac:dyDescent="0.2">
      <c r="A4009" s="649" t="s">
        <v>13197</v>
      </c>
      <c r="B4009" s="650" t="s">
        <v>13244</v>
      </c>
      <c r="C4009" s="649" t="s">
        <v>7</v>
      </c>
      <c r="D4009" s="649" t="s">
        <v>25</v>
      </c>
      <c r="E4009" s="825" t="s">
        <v>13196</v>
      </c>
      <c r="F4009" s="825"/>
      <c r="G4009" s="648" t="s">
        <v>23</v>
      </c>
      <c r="H4009" s="647">
        <v>5.3499999999999999E-2</v>
      </c>
      <c r="I4009" s="646">
        <v>13.34</v>
      </c>
      <c r="J4009" s="646">
        <v>0.71</v>
      </c>
    </row>
    <row r="4010" spans="1:10" ht="24" customHeight="1" x14ac:dyDescent="0.2">
      <c r="A4010" s="649" t="s">
        <v>13197</v>
      </c>
      <c r="B4010" s="650" t="s">
        <v>14269</v>
      </c>
      <c r="C4010" s="649" t="s">
        <v>7</v>
      </c>
      <c r="D4010" s="649" t="s">
        <v>216</v>
      </c>
      <c r="E4010" s="825" t="s">
        <v>13196</v>
      </c>
      <c r="F4010" s="825"/>
      <c r="G4010" s="648" t="s">
        <v>23</v>
      </c>
      <c r="H4010" s="647">
        <v>5.3900000000000003E-2</v>
      </c>
      <c r="I4010" s="646">
        <v>14.06</v>
      </c>
      <c r="J4010" s="646">
        <v>0.75</v>
      </c>
    </row>
    <row r="4011" spans="1:10" ht="24" customHeight="1" x14ac:dyDescent="0.2">
      <c r="A4011" s="644" t="s">
        <v>13199</v>
      </c>
      <c r="B4011" s="645" t="s">
        <v>14270</v>
      </c>
      <c r="C4011" s="644" t="s">
        <v>7</v>
      </c>
      <c r="D4011" s="644" t="s">
        <v>7002</v>
      </c>
      <c r="E4011" s="821" t="s">
        <v>13201</v>
      </c>
      <c r="F4011" s="821"/>
      <c r="G4011" s="643" t="s">
        <v>100</v>
      </c>
      <c r="H4011" s="642">
        <v>0.16</v>
      </c>
      <c r="I4011" s="641">
        <v>113.24</v>
      </c>
      <c r="J4011" s="641">
        <v>18.11</v>
      </c>
    </row>
    <row r="4012" spans="1:10" ht="25.5" x14ac:dyDescent="0.2">
      <c r="A4012" s="640"/>
      <c r="B4012" s="640"/>
      <c r="C4012" s="640"/>
      <c r="D4012" s="640"/>
      <c r="E4012" s="640" t="s">
        <v>13209</v>
      </c>
      <c r="F4012" s="639">
        <v>0.92361186569596876</v>
      </c>
      <c r="G4012" s="640" t="s">
        <v>13210</v>
      </c>
      <c r="H4012" s="639">
        <v>0.78</v>
      </c>
      <c r="I4012" s="640" t="s">
        <v>13211</v>
      </c>
      <c r="J4012" s="639">
        <v>1.7</v>
      </c>
    </row>
    <row r="4013" spans="1:10" ht="15" thickBot="1" x14ac:dyDescent="0.25">
      <c r="A4013" s="640"/>
      <c r="B4013" s="640"/>
      <c r="C4013" s="640"/>
      <c r="D4013" s="640"/>
      <c r="E4013" s="640" t="s">
        <v>13212</v>
      </c>
      <c r="F4013" s="639">
        <v>5.99</v>
      </c>
      <c r="G4013" s="640"/>
      <c r="H4013" s="822" t="s">
        <v>13213</v>
      </c>
      <c r="I4013" s="822"/>
      <c r="J4013" s="639">
        <v>27.22</v>
      </c>
    </row>
    <row r="4014" spans="1:10" ht="0.95" customHeight="1" thickTop="1" x14ac:dyDescent="0.2">
      <c r="A4014" s="638"/>
      <c r="B4014" s="638"/>
      <c r="C4014" s="638"/>
      <c r="D4014" s="638"/>
      <c r="E4014" s="638"/>
      <c r="F4014" s="638"/>
      <c r="G4014" s="638"/>
      <c r="H4014" s="638"/>
      <c r="I4014" s="638"/>
      <c r="J4014" s="638"/>
    </row>
    <row r="4015" spans="1:10" ht="18" customHeight="1" x14ac:dyDescent="0.2">
      <c r="A4015" s="658"/>
      <c r="B4015" s="656" t="s">
        <v>13186</v>
      </c>
      <c r="C4015" s="658" t="s">
        <v>13187</v>
      </c>
      <c r="D4015" s="658" t="s">
        <v>13188</v>
      </c>
      <c r="E4015" s="823" t="s">
        <v>13189</v>
      </c>
      <c r="F4015" s="823"/>
      <c r="G4015" s="657" t="s">
        <v>13190</v>
      </c>
      <c r="H4015" s="656" t="s">
        <v>13191</v>
      </c>
      <c r="I4015" s="656" t="s">
        <v>13192</v>
      </c>
      <c r="J4015" s="656" t="s">
        <v>13193</v>
      </c>
    </row>
    <row r="4016" spans="1:10" ht="48" customHeight="1" x14ac:dyDescent="0.2">
      <c r="A4016" s="654" t="s">
        <v>13194</v>
      </c>
      <c r="B4016" s="655" t="s">
        <v>13952</v>
      </c>
      <c r="C4016" s="654" t="s">
        <v>7</v>
      </c>
      <c r="D4016" s="654" t="s">
        <v>3919</v>
      </c>
      <c r="E4016" s="824" t="s">
        <v>13272</v>
      </c>
      <c r="F4016" s="824"/>
      <c r="G4016" s="653" t="s">
        <v>50</v>
      </c>
      <c r="H4016" s="652">
        <v>1</v>
      </c>
      <c r="I4016" s="651">
        <v>1.6</v>
      </c>
      <c r="J4016" s="651">
        <v>1.6</v>
      </c>
    </row>
    <row r="4017" spans="1:10" ht="48" customHeight="1" x14ac:dyDescent="0.2">
      <c r="A4017" s="649" t="s">
        <v>13197</v>
      </c>
      <c r="B4017" s="650" t="s">
        <v>14271</v>
      </c>
      <c r="C4017" s="649" t="s">
        <v>7</v>
      </c>
      <c r="D4017" s="649" t="s">
        <v>3928</v>
      </c>
      <c r="E4017" s="825" t="s">
        <v>13272</v>
      </c>
      <c r="F4017" s="825"/>
      <c r="G4017" s="648" t="s">
        <v>23</v>
      </c>
      <c r="H4017" s="647">
        <v>1</v>
      </c>
      <c r="I4017" s="646">
        <v>0.03</v>
      </c>
      <c r="J4017" s="646">
        <v>0.03</v>
      </c>
    </row>
    <row r="4018" spans="1:10" ht="48" customHeight="1" x14ac:dyDescent="0.2">
      <c r="A4018" s="649" t="s">
        <v>13197</v>
      </c>
      <c r="B4018" s="650" t="s">
        <v>14272</v>
      </c>
      <c r="C4018" s="649" t="s">
        <v>7</v>
      </c>
      <c r="D4018" s="649" t="s">
        <v>3927</v>
      </c>
      <c r="E4018" s="825" t="s">
        <v>13272</v>
      </c>
      <c r="F4018" s="825"/>
      <c r="G4018" s="648" t="s">
        <v>23</v>
      </c>
      <c r="H4018" s="647">
        <v>1</v>
      </c>
      <c r="I4018" s="646">
        <v>0.25</v>
      </c>
      <c r="J4018" s="646">
        <v>0.25</v>
      </c>
    </row>
    <row r="4019" spans="1:10" ht="48" customHeight="1" x14ac:dyDescent="0.2">
      <c r="A4019" s="649" t="s">
        <v>13197</v>
      </c>
      <c r="B4019" s="650" t="s">
        <v>14273</v>
      </c>
      <c r="C4019" s="649" t="s">
        <v>7</v>
      </c>
      <c r="D4019" s="649" t="s">
        <v>3930</v>
      </c>
      <c r="E4019" s="825" t="s">
        <v>13272</v>
      </c>
      <c r="F4019" s="825"/>
      <c r="G4019" s="648" t="s">
        <v>23</v>
      </c>
      <c r="H4019" s="647">
        <v>1</v>
      </c>
      <c r="I4019" s="646">
        <v>0.97</v>
      </c>
      <c r="J4019" s="646">
        <v>0.97</v>
      </c>
    </row>
    <row r="4020" spans="1:10" ht="48" customHeight="1" x14ac:dyDescent="0.2">
      <c r="A4020" s="649" t="s">
        <v>13197</v>
      </c>
      <c r="B4020" s="650" t="s">
        <v>14274</v>
      </c>
      <c r="C4020" s="649" t="s">
        <v>7</v>
      </c>
      <c r="D4020" s="649" t="s">
        <v>3929</v>
      </c>
      <c r="E4020" s="825" t="s">
        <v>13272</v>
      </c>
      <c r="F4020" s="825"/>
      <c r="G4020" s="648" t="s">
        <v>23</v>
      </c>
      <c r="H4020" s="647">
        <v>1</v>
      </c>
      <c r="I4020" s="646">
        <v>0.35</v>
      </c>
      <c r="J4020" s="646">
        <v>0.35</v>
      </c>
    </row>
    <row r="4021" spans="1:10" ht="25.5" x14ac:dyDescent="0.2">
      <c r="A4021" s="640"/>
      <c r="B4021" s="640"/>
      <c r="C4021" s="640"/>
      <c r="D4021" s="640"/>
      <c r="E4021" s="640" t="s">
        <v>13209</v>
      </c>
      <c r="F4021" s="639">
        <v>0</v>
      </c>
      <c r="G4021" s="640" t="s">
        <v>13210</v>
      </c>
      <c r="H4021" s="639">
        <v>0</v>
      </c>
      <c r="I4021" s="640" t="s">
        <v>13211</v>
      </c>
      <c r="J4021" s="639">
        <v>0</v>
      </c>
    </row>
    <row r="4022" spans="1:10" ht="15" thickBot="1" x14ac:dyDescent="0.25">
      <c r="A4022" s="640"/>
      <c r="B4022" s="640"/>
      <c r="C4022" s="640"/>
      <c r="D4022" s="640"/>
      <c r="E4022" s="640" t="s">
        <v>13212</v>
      </c>
      <c r="F4022" s="639">
        <v>0.45</v>
      </c>
      <c r="G4022" s="640"/>
      <c r="H4022" s="822" t="s">
        <v>13213</v>
      </c>
      <c r="I4022" s="822"/>
      <c r="J4022" s="639">
        <v>2.0499999999999998</v>
      </c>
    </row>
    <row r="4023" spans="1:10" ht="0.95" customHeight="1" thickTop="1" x14ac:dyDescent="0.2">
      <c r="A4023" s="638"/>
      <c r="B4023" s="638"/>
      <c r="C4023" s="638"/>
      <c r="D4023" s="638"/>
      <c r="E4023" s="638"/>
      <c r="F4023" s="638"/>
      <c r="G4023" s="638"/>
      <c r="H4023" s="638"/>
      <c r="I4023" s="638"/>
      <c r="J4023" s="638"/>
    </row>
    <row r="4024" spans="1:10" ht="18" customHeight="1" x14ac:dyDescent="0.2">
      <c r="A4024" s="658"/>
      <c r="B4024" s="656" t="s">
        <v>13186</v>
      </c>
      <c r="C4024" s="658" t="s">
        <v>13187</v>
      </c>
      <c r="D4024" s="658" t="s">
        <v>13188</v>
      </c>
      <c r="E4024" s="823" t="s">
        <v>13189</v>
      </c>
      <c r="F4024" s="823"/>
      <c r="G4024" s="657" t="s">
        <v>13190</v>
      </c>
      <c r="H4024" s="656" t="s">
        <v>13191</v>
      </c>
      <c r="I4024" s="656" t="s">
        <v>13192</v>
      </c>
      <c r="J4024" s="656" t="s">
        <v>13193</v>
      </c>
    </row>
    <row r="4025" spans="1:10" ht="48" customHeight="1" x14ac:dyDescent="0.2">
      <c r="A4025" s="654" t="s">
        <v>13194</v>
      </c>
      <c r="B4025" s="655" t="s">
        <v>14272</v>
      </c>
      <c r="C4025" s="654" t="s">
        <v>7</v>
      </c>
      <c r="D4025" s="654" t="s">
        <v>3927</v>
      </c>
      <c r="E4025" s="824" t="s">
        <v>13272</v>
      </c>
      <c r="F4025" s="824"/>
      <c r="G4025" s="653" t="s">
        <v>23</v>
      </c>
      <c r="H4025" s="652">
        <v>1</v>
      </c>
      <c r="I4025" s="651">
        <v>0.25</v>
      </c>
      <c r="J4025" s="651">
        <v>0.25</v>
      </c>
    </row>
    <row r="4026" spans="1:10" ht="36" customHeight="1" x14ac:dyDescent="0.2">
      <c r="A4026" s="644" t="s">
        <v>13199</v>
      </c>
      <c r="B4026" s="645" t="s">
        <v>14275</v>
      </c>
      <c r="C4026" s="644" t="s">
        <v>7</v>
      </c>
      <c r="D4026" s="644" t="s">
        <v>7379</v>
      </c>
      <c r="E4026" s="821" t="s">
        <v>13201</v>
      </c>
      <c r="F4026" s="821"/>
      <c r="G4026" s="643" t="s">
        <v>38</v>
      </c>
      <c r="H4026" s="642">
        <v>6.3999999999999997E-5</v>
      </c>
      <c r="I4026" s="641">
        <v>3999</v>
      </c>
      <c r="J4026" s="641">
        <v>0.25</v>
      </c>
    </row>
    <row r="4027" spans="1:10" ht="25.5" x14ac:dyDescent="0.2">
      <c r="A4027" s="640"/>
      <c r="B4027" s="640"/>
      <c r="C4027" s="640"/>
      <c r="D4027" s="640"/>
      <c r="E4027" s="640" t="s">
        <v>13209</v>
      </c>
      <c r="F4027" s="639">
        <v>0</v>
      </c>
      <c r="G4027" s="640" t="s">
        <v>13210</v>
      </c>
      <c r="H4027" s="639">
        <v>0</v>
      </c>
      <c r="I4027" s="640" t="s">
        <v>13211</v>
      </c>
      <c r="J4027" s="639">
        <v>0</v>
      </c>
    </row>
    <row r="4028" spans="1:10" ht="15" thickBot="1" x14ac:dyDescent="0.25">
      <c r="A4028" s="640"/>
      <c r="B4028" s="640"/>
      <c r="C4028" s="640"/>
      <c r="D4028" s="640"/>
      <c r="E4028" s="640" t="s">
        <v>13212</v>
      </c>
      <c r="F4028" s="639">
        <v>7.0000000000000007E-2</v>
      </c>
      <c r="G4028" s="640"/>
      <c r="H4028" s="822" t="s">
        <v>13213</v>
      </c>
      <c r="I4028" s="822"/>
      <c r="J4028" s="639">
        <v>0.32</v>
      </c>
    </row>
    <row r="4029" spans="1:10" ht="0.95" customHeight="1" thickTop="1" x14ac:dyDescent="0.2">
      <c r="A4029" s="638"/>
      <c r="B4029" s="638"/>
      <c r="C4029" s="638"/>
      <c r="D4029" s="638"/>
      <c r="E4029" s="638"/>
      <c r="F4029" s="638"/>
      <c r="G4029" s="638"/>
      <c r="H4029" s="638"/>
      <c r="I4029" s="638"/>
      <c r="J4029" s="638"/>
    </row>
    <row r="4030" spans="1:10" ht="18" customHeight="1" x14ac:dyDescent="0.2">
      <c r="A4030" s="658"/>
      <c r="B4030" s="656" t="s">
        <v>13186</v>
      </c>
      <c r="C4030" s="658" t="s">
        <v>13187</v>
      </c>
      <c r="D4030" s="658" t="s">
        <v>13188</v>
      </c>
      <c r="E4030" s="823" t="s">
        <v>13189</v>
      </c>
      <c r="F4030" s="823"/>
      <c r="G4030" s="657" t="s">
        <v>13190</v>
      </c>
      <c r="H4030" s="656" t="s">
        <v>13191</v>
      </c>
      <c r="I4030" s="656" t="s">
        <v>13192</v>
      </c>
      <c r="J4030" s="656" t="s">
        <v>13193</v>
      </c>
    </row>
    <row r="4031" spans="1:10" ht="48" customHeight="1" x14ac:dyDescent="0.2">
      <c r="A4031" s="654" t="s">
        <v>13194</v>
      </c>
      <c r="B4031" s="655" t="s">
        <v>14271</v>
      </c>
      <c r="C4031" s="654" t="s">
        <v>7</v>
      </c>
      <c r="D4031" s="654" t="s">
        <v>3928</v>
      </c>
      <c r="E4031" s="824" t="s">
        <v>13272</v>
      </c>
      <c r="F4031" s="824"/>
      <c r="G4031" s="653" t="s">
        <v>23</v>
      </c>
      <c r="H4031" s="652">
        <v>1</v>
      </c>
      <c r="I4031" s="651">
        <v>0.03</v>
      </c>
      <c r="J4031" s="651">
        <v>0.03</v>
      </c>
    </row>
    <row r="4032" spans="1:10" ht="36" customHeight="1" x14ac:dyDescent="0.2">
      <c r="A4032" s="644" t="s">
        <v>13199</v>
      </c>
      <c r="B4032" s="645" t="s">
        <v>14275</v>
      </c>
      <c r="C4032" s="644" t="s">
        <v>7</v>
      </c>
      <c r="D4032" s="644" t="s">
        <v>7379</v>
      </c>
      <c r="E4032" s="821" t="s">
        <v>13201</v>
      </c>
      <c r="F4032" s="821"/>
      <c r="G4032" s="643" t="s">
        <v>38</v>
      </c>
      <c r="H4032" s="642">
        <v>7.6000000000000001E-6</v>
      </c>
      <c r="I4032" s="641">
        <v>3999</v>
      </c>
      <c r="J4032" s="641">
        <v>0.03</v>
      </c>
    </row>
    <row r="4033" spans="1:10" ht="25.5" x14ac:dyDescent="0.2">
      <c r="A4033" s="640"/>
      <c r="B4033" s="640"/>
      <c r="C4033" s="640"/>
      <c r="D4033" s="640"/>
      <c r="E4033" s="640" t="s">
        <v>13209</v>
      </c>
      <c r="F4033" s="639">
        <v>0</v>
      </c>
      <c r="G4033" s="640" t="s">
        <v>13210</v>
      </c>
      <c r="H4033" s="639">
        <v>0</v>
      </c>
      <c r="I4033" s="640" t="s">
        <v>13211</v>
      </c>
      <c r="J4033" s="639">
        <v>0</v>
      </c>
    </row>
    <row r="4034" spans="1:10" ht="15" thickBot="1" x14ac:dyDescent="0.25">
      <c r="A4034" s="640"/>
      <c r="B4034" s="640"/>
      <c r="C4034" s="640"/>
      <c r="D4034" s="640"/>
      <c r="E4034" s="640" t="s">
        <v>13212</v>
      </c>
      <c r="F4034" s="639">
        <v>0</v>
      </c>
      <c r="G4034" s="640"/>
      <c r="H4034" s="822" t="s">
        <v>13213</v>
      </c>
      <c r="I4034" s="822"/>
      <c r="J4034" s="639">
        <v>0.03</v>
      </c>
    </row>
    <row r="4035" spans="1:10" ht="0.95" customHeight="1" thickTop="1" x14ac:dyDescent="0.2">
      <c r="A4035" s="638"/>
      <c r="B4035" s="638"/>
      <c r="C4035" s="638"/>
      <c r="D4035" s="638"/>
      <c r="E4035" s="638"/>
      <c r="F4035" s="638"/>
      <c r="G4035" s="638"/>
      <c r="H4035" s="638"/>
      <c r="I4035" s="638"/>
      <c r="J4035" s="638"/>
    </row>
    <row r="4036" spans="1:10" ht="18" customHeight="1" x14ac:dyDescent="0.2">
      <c r="A4036" s="658"/>
      <c r="B4036" s="656" t="s">
        <v>13186</v>
      </c>
      <c r="C4036" s="658" t="s">
        <v>13187</v>
      </c>
      <c r="D4036" s="658" t="s">
        <v>13188</v>
      </c>
      <c r="E4036" s="823" t="s">
        <v>13189</v>
      </c>
      <c r="F4036" s="823"/>
      <c r="G4036" s="657" t="s">
        <v>13190</v>
      </c>
      <c r="H4036" s="656" t="s">
        <v>13191</v>
      </c>
      <c r="I4036" s="656" t="s">
        <v>13192</v>
      </c>
      <c r="J4036" s="656" t="s">
        <v>13193</v>
      </c>
    </row>
    <row r="4037" spans="1:10" ht="48" customHeight="1" x14ac:dyDescent="0.2">
      <c r="A4037" s="654" t="s">
        <v>13194</v>
      </c>
      <c r="B4037" s="655" t="s">
        <v>14274</v>
      </c>
      <c r="C4037" s="654" t="s">
        <v>7</v>
      </c>
      <c r="D4037" s="654" t="s">
        <v>3929</v>
      </c>
      <c r="E4037" s="824" t="s">
        <v>13272</v>
      </c>
      <c r="F4037" s="824"/>
      <c r="G4037" s="653" t="s">
        <v>23</v>
      </c>
      <c r="H4037" s="652">
        <v>1</v>
      </c>
      <c r="I4037" s="651">
        <v>0.35</v>
      </c>
      <c r="J4037" s="651">
        <v>0.35</v>
      </c>
    </row>
    <row r="4038" spans="1:10" ht="36" customHeight="1" x14ac:dyDescent="0.2">
      <c r="A4038" s="644" t="s">
        <v>13199</v>
      </c>
      <c r="B4038" s="645" t="s">
        <v>14275</v>
      </c>
      <c r="C4038" s="644" t="s">
        <v>7</v>
      </c>
      <c r="D4038" s="644" t="s">
        <v>7379</v>
      </c>
      <c r="E4038" s="821" t="s">
        <v>13201</v>
      </c>
      <c r="F4038" s="821"/>
      <c r="G4038" s="643" t="s">
        <v>38</v>
      </c>
      <c r="H4038" s="642">
        <v>9.0000000000000006E-5</v>
      </c>
      <c r="I4038" s="641">
        <v>3999</v>
      </c>
      <c r="J4038" s="641">
        <v>0.35</v>
      </c>
    </row>
    <row r="4039" spans="1:10" ht="25.5" x14ac:dyDescent="0.2">
      <c r="A4039" s="640"/>
      <c r="B4039" s="640"/>
      <c r="C4039" s="640"/>
      <c r="D4039" s="640"/>
      <c r="E4039" s="640" t="s">
        <v>13209</v>
      </c>
      <c r="F4039" s="639">
        <v>0</v>
      </c>
      <c r="G4039" s="640" t="s">
        <v>13210</v>
      </c>
      <c r="H4039" s="639">
        <v>0</v>
      </c>
      <c r="I4039" s="640" t="s">
        <v>13211</v>
      </c>
      <c r="J4039" s="639">
        <v>0</v>
      </c>
    </row>
    <row r="4040" spans="1:10" ht="15" thickBot="1" x14ac:dyDescent="0.25">
      <c r="A4040" s="640"/>
      <c r="B4040" s="640"/>
      <c r="C4040" s="640"/>
      <c r="D4040" s="640"/>
      <c r="E4040" s="640" t="s">
        <v>13212</v>
      </c>
      <c r="F4040" s="639">
        <v>0.09</v>
      </c>
      <c r="G4040" s="640"/>
      <c r="H4040" s="822" t="s">
        <v>13213</v>
      </c>
      <c r="I4040" s="822"/>
      <c r="J4040" s="639">
        <v>0.44</v>
      </c>
    </row>
    <row r="4041" spans="1:10" ht="0.95" customHeight="1" thickTop="1" x14ac:dyDescent="0.2">
      <c r="A4041" s="638"/>
      <c r="B4041" s="638"/>
      <c r="C4041" s="638"/>
      <c r="D4041" s="638"/>
      <c r="E4041" s="638"/>
      <c r="F4041" s="638"/>
      <c r="G4041" s="638"/>
      <c r="H4041" s="638"/>
      <c r="I4041" s="638"/>
      <c r="J4041" s="638"/>
    </row>
    <row r="4042" spans="1:10" ht="18" customHeight="1" x14ac:dyDescent="0.2">
      <c r="A4042" s="658"/>
      <c r="B4042" s="656" t="s">
        <v>13186</v>
      </c>
      <c r="C4042" s="658" t="s">
        <v>13187</v>
      </c>
      <c r="D4042" s="658" t="s">
        <v>13188</v>
      </c>
      <c r="E4042" s="823" t="s">
        <v>13189</v>
      </c>
      <c r="F4042" s="823"/>
      <c r="G4042" s="657" t="s">
        <v>13190</v>
      </c>
      <c r="H4042" s="656" t="s">
        <v>13191</v>
      </c>
      <c r="I4042" s="656" t="s">
        <v>13192</v>
      </c>
      <c r="J4042" s="656" t="s">
        <v>13193</v>
      </c>
    </row>
    <row r="4043" spans="1:10" ht="48" customHeight="1" x14ac:dyDescent="0.2">
      <c r="A4043" s="654" t="s">
        <v>13194</v>
      </c>
      <c r="B4043" s="655" t="s">
        <v>14273</v>
      </c>
      <c r="C4043" s="654" t="s">
        <v>7</v>
      </c>
      <c r="D4043" s="654" t="s">
        <v>3930</v>
      </c>
      <c r="E4043" s="824" t="s">
        <v>13272</v>
      </c>
      <c r="F4043" s="824"/>
      <c r="G4043" s="653" t="s">
        <v>23</v>
      </c>
      <c r="H4043" s="652">
        <v>1</v>
      </c>
      <c r="I4043" s="651">
        <v>0.97</v>
      </c>
      <c r="J4043" s="651">
        <v>0.97</v>
      </c>
    </row>
    <row r="4044" spans="1:10" ht="24" customHeight="1" x14ac:dyDescent="0.2">
      <c r="A4044" s="644" t="s">
        <v>13199</v>
      </c>
      <c r="B4044" s="645" t="s">
        <v>14145</v>
      </c>
      <c r="C4044" s="644" t="s">
        <v>7</v>
      </c>
      <c r="D4044" s="644" t="s">
        <v>6701</v>
      </c>
      <c r="E4044" s="821" t="s">
        <v>13220</v>
      </c>
      <c r="F4044" s="821"/>
      <c r="G4044" s="643" t="s">
        <v>14146</v>
      </c>
      <c r="H4044" s="642">
        <v>1.19</v>
      </c>
      <c r="I4044" s="641">
        <v>0.82</v>
      </c>
      <c r="J4044" s="641">
        <v>0.97</v>
      </c>
    </row>
    <row r="4045" spans="1:10" ht="25.5" x14ac:dyDescent="0.2">
      <c r="A4045" s="640"/>
      <c r="B4045" s="640"/>
      <c r="C4045" s="640"/>
      <c r="D4045" s="640"/>
      <c r="E4045" s="640" t="s">
        <v>13209</v>
      </c>
      <c r="F4045" s="639">
        <v>0</v>
      </c>
      <c r="G4045" s="640" t="s">
        <v>13210</v>
      </c>
      <c r="H4045" s="639">
        <v>0</v>
      </c>
      <c r="I4045" s="640" t="s">
        <v>13211</v>
      </c>
      <c r="J4045" s="639">
        <v>0</v>
      </c>
    </row>
    <row r="4046" spans="1:10" ht="15" thickBot="1" x14ac:dyDescent="0.25">
      <c r="A4046" s="640"/>
      <c r="B4046" s="640"/>
      <c r="C4046" s="640"/>
      <c r="D4046" s="640"/>
      <c r="E4046" s="640" t="s">
        <v>13212</v>
      </c>
      <c r="F4046" s="639">
        <v>0.27</v>
      </c>
      <c r="G4046" s="640"/>
      <c r="H4046" s="822" t="s">
        <v>13213</v>
      </c>
      <c r="I4046" s="822"/>
      <c r="J4046" s="639">
        <v>1.24</v>
      </c>
    </row>
    <row r="4047" spans="1:10" ht="0.95" customHeight="1" thickTop="1" x14ac:dyDescent="0.2">
      <c r="A4047" s="638"/>
      <c r="B4047" s="638"/>
      <c r="C4047" s="638"/>
      <c r="D4047" s="638"/>
      <c r="E4047" s="638"/>
      <c r="F4047" s="638"/>
      <c r="G4047" s="638"/>
      <c r="H4047" s="638"/>
      <c r="I4047" s="638"/>
      <c r="J4047" s="638"/>
    </row>
    <row r="4048" spans="1:10" ht="18" customHeight="1" x14ac:dyDescent="0.2">
      <c r="A4048" s="658"/>
      <c r="B4048" s="656" t="s">
        <v>13186</v>
      </c>
      <c r="C4048" s="658" t="s">
        <v>13187</v>
      </c>
      <c r="D4048" s="658" t="s">
        <v>13188</v>
      </c>
      <c r="E4048" s="823" t="s">
        <v>13189</v>
      </c>
      <c r="F4048" s="823"/>
      <c r="G4048" s="657" t="s">
        <v>13190</v>
      </c>
      <c r="H4048" s="656" t="s">
        <v>13191</v>
      </c>
      <c r="I4048" s="656" t="s">
        <v>13192</v>
      </c>
      <c r="J4048" s="656" t="s">
        <v>13193</v>
      </c>
    </row>
    <row r="4049" spans="1:10" ht="24" customHeight="1" x14ac:dyDescent="0.2">
      <c r="A4049" s="654" t="s">
        <v>13194</v>
      </c>
      <c r="B4049" s="655" t="s">
        <v>13976</v>
      </c>
      <c r="C4049" s="654" t="s">
        <v>7</v>
      </c>
      <c r="D4049" s="654" t="s">
        <v>2958</v>
      </c>
      <c r="E4049" s="824" t="s">
        <v>13272</v>
      </c>
      <c r="F4049" s="824"/>
      <c r="G4049" s="653" t="s">
        <v>23</v>
      </c>
      <c r="H4049" s="652">
        <v>1</v>
      </c>
      <c r="I4049" s="651">
        <v>1.66</v>
      </c>
      <c r="J4049" s="651">
        <v>1.66</v>
      </c>
    </row>
    <row r="4050" spans="1:10" ht="24" customHeight="1" x14ac:dyDescent="0.2">
      <c r="A4050" s="644" t="s">
        <v>13199</v>
      </c>
      <c r="B4050" s="645" t="s">
        <v>14276</v>
      </c>
      <c r="C4050" s="644" t="s">
        <v>7</v>
      </c>
      <c r="D4050" s="644" t="s">
        <v>7745</v>
      </c>
      <c r="E4050" s="821" t="s">
        <v>13201</v>
      </c>
      <c r="F4050" s="821"/>
      <c r="G4050" s="643" t="s">
        <v>38</v>
      </c>
      <c r="H4050" s="642">
        <v>6.3999999999999997E-5</v>
      </c>
      <c r="I4050" s="641">
        <v>25988.39</v>
      </c>
      <c r="J4050" s="641">
        <v>1.66</v>
      </c>
    </row>
    <row r="4051" spans="1:10" ht="25.5" x14ac:dyDescent="0.2">
      <c r="A4051" s="640"/>
      <c r="B4051" s="640"/>
      <c r="C4051" s="640"/>
      <c r="D4051" s="640"/>
      <c r="E4051" s="640" t="s">
        <v>13209</v>
      </c>
      <c r="F4051" s="639">
        <v>0</v>
      </c>
      <c r="G4051" s="640" t="s">
        <v>13210</v>
      </c>
      <c r="H4051" s="639">
        <v>0</v>
      </c>
      <c r="I4051" s="640" t="s">
        <v>13211</v>
      </c>
      <c r="J4051" s="639">
        <v>0</v>
      </c>
    </row>
    <row r="4052" spans="1:10" ht="15" thickBot="1" x14ac:dyDescent="0.25">
      <c r="A4052" s="640"/>
      <c r="B4052" s="640"/>
      <c r="C4052" s="640"/>
      <c r="D4052" s="640"/>
      <c r="E4052" s="640" t="s">
        <v>13212</v>
      </c>
      <c r="F4052" s="639">
        <v>0.46</v>
      </c>
      <c r="G4052" s="640"/>
      <c r="H4052" s="822" t="s">
        <v>13213</v>
      </c>
      <c r="I4052" s="822"/>
      <c r="J4052" s="639">
        <v>2.12</v>
      </c>
    </row>
    <row r="4053" spans="1:10" ht="0.95" customHeight="1" thickTop="1" x14ac:dyDescent="0.2">
      <c r="A4053" s="638"/>
      <c r="B4053" s="638"/>
      <c r="C4053" s="638"/>
      <c r="D4053" s="638"/>
      <c r="E4053" s="638"/>
      <c r="F4053" s="638"/>
      <c r="G4053" s="638"/>
      <c r="H4053" s="638"/>
      <c r="I4053" s="638"/>
      <c r="J4053" s="638"/>
    </row>
    <row r="4054" spans="1:10" ht="18" customHeight="1" x14ac:dyDescent="0.2">
      <c r="A4054" s="658"/>
      <c r="B4054" s="656" t="s">
        <v>13186</v>
      </c>
      <c r="C4054" s="658" t="s">
        <v>13187</v>
      </c>
      <c r="D4054" s="658" t="s">
        <v>13188</v>
      </c>
      <c r="E4054" s="823" t="s">
        <v>13189</v>
      </c>
      <c r="F4054" s="823"/>
      <c r="G4054" s="657" t="s">
        <v>13190</v>
      </c>
      <c r="H4054" s="656" t="s">
        <v>13191</v>
      </c>
      <c r="I4054" s="656" t="s">
        <v>13192</v>
      </c>
      <c r="J4054" s="656" t="s">
        <v>13193</v>
      </c>
    </row>
    <row r="4055" spans="1:10" ht="24" customHeight="1" x14ac:dyDescent="0.2">
      <c r="A4055" s="654" t="s">
        <v>13194</v>
      </c>
      <c r="B4055" s="655" t="s">
        <v>13975</v>
      </c>
      <c r="C4055" s="654" t="s">
        <v>7</v>
      </c>
      <c r="D4055" s="654" t="s">
        <v>2959</v>
      </c>
      <c r="E4055" s="824" t="s">
        <v>13272</v>
      </c>
      <c r="F4055" s="824"/>
      <c r="G4055" s="653" t="s">
        <v>23</v>
      </c>
      <c r="H4055" s="652">
        <v>1</v>
      </c>
      <c r="I4055" s="651">
        <v>0.19</v>
      </c>
      <c r="J4055" s="651">
        <v>0.19</v>
      </c>
    </row>
    <row r="4056" spans="1:10" ht="24" customHeight="1" x14ac:dyDescent="0.2">
      <c r="A4056" s="644" t="s">
        <v>13199</v>
      </c>
      <c r="B4056" s="645" t="s">
        <v>14276</v>
      </c>
      <c r="C4056" s="644" t="s">
        <v>7</v>
      </c>
      <c r="D4056" s="644" t="s">
        <v>7745</v>
      </c>
      <c r="E4056" s="821" t="s">
        <v>13201</v>
      </c>
      <c r="F4056" s="821"/>
      <c r="G4056" s="643" t="s">
        <v>38</v>
      </c>
      <c r="H4056" s="642">
        <v>7.6000000000000001E-6</v>
      </c>
      <c r="I4056" s="641">
        <v>25988.39</v>
      </c>
      <c r="J4056" s="641">
        <v>0.19</v>
      </c>
    </row>
    <row r="4057" spans="1:10" ht="25.5" x14ac:dyDescent="0.2">
      <c r="A4057" s="640"/>
      <c r="B4057" s="640"/>
      <c r="C4057" s="640"/>
      <c r="D4057" s="640"/>
      <c r="E4057" s="640" t="s">
        <v>13209</v>
      </c>
      <c r="F4057" s="639">
        <v>0</v>
      </c>
      <c r="G4057" s="640" t="s">
        <v>13210</v>
      </c>
      <c r="H4057" s="639">
        <v>0</v>
      </c>
      <c r="I4057" s="640" t="s">
        <v>13211</v>
      </c>
      <c r="J4057" s="639">
        <v>0</v>
      </c>
    </row>
    <row r="4058" spans="1:10" ht="15" thickBot="1" x14ac:dyDescent="0.25">
      <c r="A4058" s="640"/>
      <c r="B4058" s="640"/>
      <c r="C4058" s="640"/>
      <c r="D4058" s="640"/>
      <c r="E4058" s="640" t="s">
        <v>13212</v>
      </c>
      <c r="F4058" s="639">
        <v>0.05</v>
      </c>
      <c r="G4058" s="640"/>
      <c r="H4058" s="822" t="s">
        <v>13213</v>
      </c>
      <c r="I4058" s="822"/>
      <c r="J4058" s="639">
        <v>0.24</v>
      </c>
    </row>
    <row r="4059" spans="1:10" ht="0.95" customHeight="1" thickTop="1" x14ac:dyDescent="0.2">
      <c r="A4059" s="638"/>
      <c r="B4059" s="638"/>
      <c r="C4059" s="638"/>
      <c r="D4059" s="638"/>
      <c r="E4059" s="638"/>
      <c r="F4059" s="638"/>
      <c r="G4059" s="638"/>
      <c r="H4059" s="638"/>
      <c r="I4059" s="638"/>
      <c r="J4059" s="638"/>
    </row>
    <row r="4060" spans="1:10" ht="18" customHeight="1" x14ac:dyDescent="0.2">
      <c r="A4060" s="658"/>
      <c r="B4060" s="656" t="s">
        <v>13186</v>
      </c>
      <c r="C4060" s="658" t="s">
        <v>13187</v>
      </c>
      <c r="D4060" s="658" t="s">
        <v>13188</v>
      </c>
      <c r="E4060" s="823" t="s">
        <v>13189</v>
      </c>
      <c r="F4060" s="823"/>
      <c r="G4060" s="657" t="s">
        <v>13190</v>
      </c>
      <c r="H4060" s="656" t="s">
        <v>13191</v>
      </c>
      <c r="I4060" s="656" t="s">
        <v>13192</v>
      </c>
      <c r="J4060" s="656" t="s">
        <v>13193</v>
      </c>
    </row>
    <row r="4061" spans="1:10" ht="24" customHeight="1" x14ac:dyDescent="0.2">
      <c r="A4061" s="654" t="s">
        <v>13194</v>
      </c>
      <c r="B4061" s="655" t="s">
        <v>13974</v>
      </c>
      <c r="C4061" s="654" t="s">
        <v>7</v>
      </c>
      <c r="D4061" s="654" t="s">
        <v>916</v>
      </c>
      <c r="E4061" s="824" t="s">
        <v>13272</v>
      </c>
      <c r="F4061" s="824"/>
      <c r="G4061" s="653" t="s">
        <v>23</v>
      </c>
      <c r="H4061" s="652">
        <v>1</v>
      </c>
      <c r="I4061" s="651">
        <v>2.0699999999999998</v>
      </c>
      <c r="J4061" s="651">
        <v>2.0699999999999998</v>
      </c>
    </row>
    <row r="4062" spans="1:10" ht="24" customHeight="1" x14ac:dyDescent="0.2">
      <c r="A4062" s="644" t="s">
        <v>13199</v>
      </c>
      <c r="B4062" s="645" t="s">
        <v>14276</v>
      </c>
      <c r="C4062" s="644" t="s">
        <v>7</v>
      </c>
      <c r="D4062" s="644" t="s">
        <v>7745</v>
      </c>
      <c r="E4062" s="821" t="s">
        <v>13201</v>
      </c>
      <c r="F4062" s="821"/>
      <c r="G4062" s="643" t="s">
        <v>38</v>
      </c>
      <c r="H4062" s="642">
        <v>8.0000000000000007E-5</v>
      </c>
      <c r="I4062" s="641">
        <v>25988.39</v>
      </c>
      <c r="J4062" s="641">
        <v>2.0699999999999998</v>
      </c>
    </row>
    <row r="4063" spans="1:10" ht="25.5" x14ac:dyDescent="0.2">
      <c r="A4063" s="640"/>
      <c r="B4063" s="640"/>
      <c r="C4063" s="640"/>
      <c r="D4063" s="640"/>
      <c r="E4063" s="640" t="s">
        <v>13209</v>
      </c>
      <c r="F4063" s="639">
        <v>0</v>
      </c>
      <c r="G4063" s="640" t="s">
        <v>13210</v>
      </c>
      <c r="H4063" s="639">
        <v>0</v>
      </c>
      <c r="I4063" s="640" t="s">
        <v>13211</v>
      </c>
      <c r="J4063" s="639">
        <v>0</v>
      </c>
    </row>
    <row r="4064" spans="1:10" ht="15" thickBot="1" x14ac:dyDescent="0.25">
      <c r="A4064" s="640"/>
      <c r="B4064" s="640"/>
      <c r="C4064" s="640"/>
      <c r="D4064" s="640"/>
      <c r="E4064" s="640" t="s">
        <v>13212</v>
      </c>
      <c r="F4064" s="639">
        <v>0.57999999999999996</v>
      </c>
      <c r="G4064" s="640"/>
      <c r="H4064" s="822" t="s">
        <v>13213</v>
      </c>
      <c r="I4064" s="822"/>
      <c r="J4064" s="639">
        <v>2.65</v>
      </c>
    </row>
    <row r="4065" spans="1:10" ht="0.95" customHeight="1" thickTop="1" x14ac:dyDescent="0.2">
      <c r="A4065" s="638"/>
      <c r="B4065" s="638"/>
      <c r="C4065" s="638"/>
      <c r="D4065" s="638"/>
      <c r="E4065" s="638"/>
      <c r="F4065" s="638"/>
      <c r="G4065" s="638"/>
      <c r="H4065" s="638"/>
      <c r="I4065" s="638"/>
      <c r="J4065" s="638"/>
    </row>
    <row r="4066" spans="1:10" ht="18" customHeight="1" x14ac:dyDescent="0.2">
      <c r="A4066" s="658"/>
      <c r="B4066" s="656" t="s">
        <v>13186</v>
      </c>
      <c r="C4066" s="658" t="s">
        <v>13187</v>
      </c>
      <c r="D4066" s="658" t="s">
        <v>13188</v>
      </c>
      <c r="E4066" s="823" t="s">
        <v>13189</v>
      </c>
      <c r="F4066" s="823"/>
      <c r="G4066" s="657" t="s">
        <v>13190</v>
      </c>
      <c r="H4066" s="656" t="s">
        <v>13191</v>
      </c>
      <c r="I4066" s="656" t="s">
        <v>13192</v>
      </c>
      <c r="J4066" s="656" t="s">
        <v>13193</v>
      </c>
    </row>
    <row r="4067" spans="1:10" ht="36" customHeight="1" x14ac:dyDescent="0.2">
      <c r="A4067" s="654" t="s">
        <v>13194</v>
      </c>
      <c r="B4067" s="655" t="s">
        <v>13341</v>
      </c>
      <c r="C4067" s="654" t="s">
        <v>7</v>
      </c>
      <c r="D4067" s="654" t="s">
        <v>3318</v>
      </c>
      <c r="E4067" s="824" t="s">
        <v>13272</v>
      </c>
      <c r="F4067" s="824"/>
      <c r="G4067" s="653" t="s">
        <v>67</v>
      </c>
      <c r="H4067" s="652">
        <v>1</v>
      </c>
      <c r="I4067" s="651">
        <v>29.53</v>
      </c>
      <c r="J4067" s="651">
        <v>29.53</v>
      </c>
    </row>
    <row r="4068" spans="1:10" ht="36" customHeight="1" x14ac:dyDescent="0.2">
      <c r="A4068" s="649" t="s">
        <v>13197</v>
      </c>
      <c r="B4068" s="650" t="s">
        <v>14277</v>
      </c>
      <c r="C4068" s="649" t="s">
        <v>7</v>
      </c>
      <c r="D4068" s="649" t="s">
        <v>3313</v>
      </c>
      <c r="E4068" s="825" t="s">
        <v>13272</v>
      </c>
      <c r="F4068" s="825"/>
      <c r="G4068" s="648" t="s">
        <v>23</v>
      </c>
      <c r="H4068" s="647">
        <v>1</v>
      </c>
      <c r="I4068" s="646">
        <v>12.47</v>
      </c>
      <c r="J4068" s="646">
        <v>12.47</v>
      </c>
    </row>
    <row r="4069" spans="1:10" ht="36" customHeight="1" x14ac:dyDescent="0.2">
      <c r="A4069" s="649" t="s">
        <v>13197</v>
      </c>
      <c r="B4069" s="650" t="s">
        <v>14278</v>
      </c>
      <c r="C4069" s="649" t="s">
        <v>7</v>
      </c>
      <c r="D4069" s="649" t="s">
        <v>3314</v>
      </c>
      <c r="E4069" s="825" t="s">
        <v>13272</v>
      </c>
      <c r="F4069" s="825"/>
      <c r="G4069" s="648" t="s">
        <v>23</v>
      </c>
      <c r="H4069" s="647">
        <v>1</v>
      </c>
      <c r="I4069" s="646">
        <v>1.69</v>
      </c>
      <c r="J4069" s="646">
        <v>1.69</v>
      </c>
    </row>
    <row r="4070" spans="1:10" ht="24" customHeight="1" x14ac:dyDescent="0.2">
      <c r="A4070" s="649" t="s">
        <v>13197</v>
      </c>
      <c r="B4070" s="650" t="s">
        <v>14237</v>
      </c>
      <c r="C4070" s="649" t="s">
        <v>7</v>
      </c>
      <c r="D4070" s="649" t="s">
        <v>206</v>
      </c>
      <c r="E4070" s="825" t="s">
        <v>13196</v>
      </c>
      <c r="F4070" s="825"/>
      <c r="G4070" s="648" t="s">
        <v>23</v>
      </c>
      <c r="H4070" s="647">
        <v>1</v>
      </c>
      <c r="I4070" s="646">
        <v>15.37</v>
      </c>
      <c r="J4070" s="646">
        <v>15.37</v>
      </c>
    </row>
    <row r="4071" spans="1:10" ht="25.5" x14ac:dyDescent="0.2">
      <c r="A4071" s="640"/>
      <c r="B4071" s="640"/>
      <c r="C4071" s="640"/>
      <c r="D4071" s="640"/>
      <c r="E4071" s="640" t="s">
        <v>13209</v>
      </c>
      <c r="F4071" s="639">
        <v>6.7640986999999999</v>
      </c>
      <c r="G4071" s="640" t="s">
        <v>13210</v>
      </c>
      <c r="H4071" s="639">
        <v>5.69</v>
      </c>
      <c r="I4071" s="640" t="s">
        <v>13211</v>
      </c>
      <c r="J4071" s="639">
        <v>12.45</v>
      </c>
    </row>
    <row r="4072" spans="1:10" ht="15" thickBot="1" x14ac:dyDescent="0.25">
      <c r="A4072" s="640"/>
      <c r="B4072" s="640"/>
      <c r="C4072" s="640"/>
      <c r="D4072" s="640"/>
      <c r="E4072" s="640" t="s">
        <v>13212</v>
      </c>
      <c r="F4072" s="639">
        <v>8.33</v>
      </c>
      <c r="G4072" s="640"/>
      <c r="H4072" s="822" t="s">
        <v>13213</v>
      </c>
      <c r="I4072" s="822"/>
      <c r="J4072" s="639">
        <v>37.86</v>
      </c>
    </row>
    <row r="4073" spans="1:10" ht="0.95" customHeight="1" thickTop="1" x14ac:dyDescent="0.2">
      <c r="A4073" s="638"/>
      <c r="B4073" s="638"/>
      <c r="C4073" s="638"/>
      <c r="D4073" s="638"/>
      <c r="E4073" s="638"/>
      <c r="F4073" s="638"/>
      <c r="G4073" s="638"/>
      <c r="H4073" s="638"/>
      <c r="I4073" s="638"/>
      <c r="J4073" s="638"/>
    </row>
    <row r="4074" spans="1:10" ht="18" customHeight="1" x14ac:dyDescent="0.2">
      <c r="A4074" s="658"/>
      <c r="B4074" s="656" t="s">
        <v>13186</v>
      </c>
      <c r="C4074" s="658" t="s">
        <v>13187</v>
      </c>
      <c r="D4074" s="658" t="s">
        <v>13188</v>
      </c>
      <c r="E4074" s="823" t="s">
        <v>13189</v>
      </c>
      <c r="F4074" s="823"/>
      <c r="G4074" s="657" t="s">
        <v>13190</v>
      </c>
      <c r="H4074" s="656" t="s">
        <v>13191</v>
      </c>
      <c r="I4074" s="656" t="s">
        <v>13192</v>
      </c>
      <c r="J4074" s="656" t="s">
        <v>13193</v>
      </c>
    </row>
    <row r="4075" spans="1:10" ht="36" customHeight="1" x14ac:dyDescent="0.2">
      <c r="A4075" s="654" t="s">
        <v>13194</v>
      </c>
      <c r="B4075" s="655" t="s">
        <v>13340</v>
      </c>
      <c r="C4075" s="654" t="s">
        <v>7</v>
      </c>
      <c r="D4075" s="654" t="s">
        <v>3317</v>
      </c>
      <c r="E4075" s="824" t="s">
        <v>13272</v>
      </c>
      <c r="F4075" s="824"/>
      <c r="G4075" s="653" t="s">
        <v>50</v>
      </c>
      <c r="H4075" s="652">
        <v>1</v>
      </c>
      <c r="I4075" s="651">
        <v>56.38</v>
      </c>
      <c r="J4075" s="651">
        <v>56.38</v>
      </c>
    </row>
    <row r="4076" spans="1:10" ht="36" customHeight="1" x14ac:dyDescent="0.2">
      <c r="A4076" s="649" t="s">
        <v>13197</v>
      </c>
      <c r="B4076" s="650" t="s">
        <v>14279</v>
      </c>
      <c r="C4076" s="649" t="s">
        <v>7</v>
      </c>
      <c r="D4076" s="649" t="s">
        <v>3316</v>
      </c>
      <c r="E4076" s="825" t="s">
        <v>13272</v>
      </c>
      <c r="F4076" s="825"/>
      <c r="G4076" s="648" t="s">
        <v>23</v>
      </c>
      <c r="H4076" s="647">
        <v>1</v>
      </c>
      <c r="I4076" s="646">
        <v>11.26</v>
      </c>
      <c r="J4076" s="646">
        <v>11.26</v>
      </c>
    </row>
    <row r="4077" spans="1:10" ht="36" customHeight="1" x14ac:dyDescent="0.2">
      <c r="A4077" s="649" t="s">
        <v>13197</v>
      </c>
      <c r="B4077" s="650" t="s">
        <v>14277</v>
      </c>
      <c r="C4077" s="649" t="s">
        <v>7</v>
      </c>
      <c r="D4077" s="649" t="s">
        <v>3313</v>
      </c>
      <c r="E4077" s="825" t="s">
        <v>13272</v>
      </c>
      <c r="F4077" s="825"/>
      <c r="G4077" s="648" t="s">
        <v>23</v>
      </c>
      <c r="H4077" s="647">
        <v>1</v>
      </c>
      <c r="I4077" s="646">
        <v>12.47</v>
      </c>
      <c r="J4077" s="646">
        <v>12.47</v>
      </c>
    </row>
    <row r="4078" spans="1:10" ht="36" customHeight="1" x14ac:dyDescent="0.2">
      <c r="A4078" s="649" t="s">
        <v>13197</v>
      </c>
      <c r="B4078" s="650" t="s">
        <v>14278</v>
      </c>
      <c r="C4078" s="649" t="s">
        <v>7</v>
      </c>
      <c r="D4078" s="649" t="s">
        <v>3314</v>
      </c>
      <c r="E4078" s="825" t="s">
        <v>13272</v>
      </c>
      <c r="F4078" s="825"/>
      <c r="G4078" s="648" t="s">
        <v>23</v>
      </c>
      <c r="H4078" s="647">
        <v>1</v>
      </c>
      <c r="I4078" s="646">
        <v>1.69</v>
      </c>
      <c r="J4078" s="646">
        <v>1.69</v>
      </c>
    </row>
    <row r="4079" spans="1:10" ht="36" customHeight="1" x14ac:dyDescent="0.2">
      <c r="A4079" s="649" t="s">
        <v>13197</v>
      </c>
      <c r="B4079" s="650" t="s">
        <v>14280</v>
      </c>
      <c r="C4079" s="649" t="s">
        <v>7</v>
      </c>
      <c r="D4079" s="649" t="s">
        <v>3315</v>
      </c>
      <c r="E4079" s="825" t="s">
        <v>13272</v>
      </c>
      <c r="F4079" s="825"/>
      <c r="G4079" s="648" t="s">
        <v>23</v>
      </c>
      <c r="H4079" s="647">
        <v>1</v>
      </c>
      <c r="I4079" s="646">
        <v>15.59</v>
      </c>
      <c r="J4079" s="646">
        <v>15.59</v>
      </c>
    </row>
    <row r="4080" spans="1:10" ht="24" customHeight="1" x14ac:dyDescent="0.2">
      <c r="A4080" s="649" t="s">
        <v>13197</v>
      </c>
      <c r="B4080" s="650" t="s">
        <v>14237</v>
      </c>
      <c r="C4080" s="649" t="s">
        <v>7</v>
      </c>
      <c r="D4080" s="649" t="s">
        <v>206</v>
      </c>
      <c r="E4080" s="825" t="s">
        <v>13196</v>
      </c>
      <c r="F4080" s="825"/>
      <c r="G4080" s="648" t="s">
        <v>23</v>
      </c>
      <c r="H4080" s="647">
        <v>1</v>
      </c>
      <c r="I4080" s="646">
        <v>15.37</v>
      </c>
      <c r="J4080" s="646">
        <v>15.37</v>
      </c>
    </row>
    <row r="4081" spans="1:10" ht="25.5" x14ac:dyDescent="0.2">
      <c r="A4081" s="640"/>
      <c r="B4081" s="640"/>
      <c r="C4081" s="640"/>
      <c r="D4081" s="640"/>
      <c r="E4081" s="640" t="s">
        <v>13209</v>
      </c>
      <c r="F4081" s="639">
        <v>6.7640986999999999</v>
      </c>
      <c r="G4081" s="640" t="s">
        <v>13210</v>
      </c>
      <c r="H4081" s="639">
        <v>5.69</v>
      </c>
      <c r="I4081" s="640" t="s">
        <v>13211</v>
      </c>
      <c r="J4081" s="639">
        <v>12.45</v>
      </c>
    </row>
    <row r="4082" spans="1:10" ht="15" thickBot="1" x14ac:dyDescent="0.25">
      <c r="A4082" s="640"/>
      <c r="B4082" s="640"/>
      <c r="C4082" s="640"/>
      <c r="D4082" s="640"/>
      <c r="E4082" s="640" t="s">
        <v>13212</v>
      </c>
      <c r="F4082" s="639">
        <v>15.92</v>
      </c>
      <c r="G4082" s="640"/>
      <c r="H4082" s="822" t="s">
        <v>13213</v>
      </c>
      <c r="I4082" s="822"/>
      <c r="J4082" s="639">
        <v>72.3</v>
      </c>
    </row>
    <row r="4083" spans="1:10" ht="0.95" customHeight="1" thickTop="1" x14ac:dyDescent="0.2">
      <c r="A4083" s="638"/>
      <c r="B4083" s="638"/>
      <c r="C4083" s="638"/>
      <c r="D4083" s="638"/>
      <c r="E4083" s="638"/>
      <c r="F4083" s="638"/>
      <c r="G4083" s="638"/>
      <c r="H4083" s="638"/>
      <c r="I4083" s="638"/>
      <c r="J4083" s="638"/>
    </row>
    <row r="4084" spans="1:10" ht="18" customHeight="1" x14ac:dyDescent="0.2">
      <c r="A4084" s="658"/>
      <c r="B4084" s="656" t="s">
        <v>13186</v>
      </c>
      <c r="C4084" s="658" t="s">
        <v>13187</v>
      </c>
      <c r="D4084" s="658" t="s">
        <v>13188</v>
      </c>
      <c r="E4084" s="823" t="s">
        <v>13189</v>
      </c>
      <c r="F4084" s="823"/>
      <c r="G4084" s="657" t="s">
        <v>13190</v>
      </c>
      <c r="H4084" s="656" t="s">
        <v>13191</v>
      </c>
      <c r="I4084" s="656" t="s">
        <v>13192</v>
      </c>
      <c r="J4084" s="656" t="s">
        <v>13193</v>
      </c>
    </row>
    <row r="4085" spans="1:10" ht="36" customHeight="1" x14ac:dyDescent="0.2">
      <c r="A4085" s="654" t="s">
        <v>13194</v>
      </c>
      <c r="B4085" s="655" t="s">
        <v>14277</v>
      </c>
      <c r="C4085" s="654" t="s">
        <v>7</v>
      </c>
      <c r="D4085" s="654" t="s">
        <v>3313</v>
      </c>
      <c r="E4085" s="824" t="s">
        <v>13272</v>
      </c>
      <c r="F4085" s="824"/>
      <c r="G4085" s="653" t="s">
        <v>23</v>
      </c>
      <c r="H4085" s="652">
        <v>1</v>
      </c>
      <c r="I4085" s="651">
        <v>12.47</v>
      </c>
      <c r="J4085" s="651">
        <v>12.47</v>
      </c>
    </row>
    <row r="4086" spans="1:10" ht="24" customHeight="1" x14ac:dyDescent="0.2">
      <c r="A4086" s="644" t="s">
        <v>13199</v>
      </c>
      <c r="B4086" s="645" t="s">
        <v>14281</v>
      </c>
      <c r="C4086" s="644" t="s">
        <v>7</v>
      </c>
      <c r="D4086" s="644" t="s">
        <v>7785</v>
      </c>
      <c r="E4086" s="821" t="s">
        <v>13201</v>
      </c>
      <c r="F4086" s="821"/>
      <c r="G4086" s="643" t="s">
        <v>38</v>
      </c>
      <c r="H4086" s="642">
        <v>5.5999999999999999E-5</v>
      </c>
      <c r="I4086" s="641">
        <v>222754.54</v>
      </c>
      <c r="J4086" s="641">
        <v>12.47</v>
      </c>
    </row>
    <row r="4087" spans="1:10" ht="25.5" x14ac:dyDescent="0.2">
      <c r="A4087" s="640"/>
      <c r="B4087" s="640"/>
      <c r="C4087" s="640"/>
      <c r="D4087" s="640"/>
      <c r="E4087" s="640" t="s">
        <v>13209</v>
      </c>
      <c r="F4087" s="639">
        <v>0</v>
      </c>
      <c r="G4087" s="640" t="s">
        <v>13210</v>
      </c>
      <c r="H4087" s="639">
        <v>0</v>
      </c>
      <c r="I4087" s="640" t="s">
        <v>13211</v>
      </c>
      <c r="J4087" s="639">
        <v>0</v>
      </c>
    </row>
    <row r="4088" spans="1:10" ht="15" thickBot="1" x14ac:dyDescent="0.25">
      <c r="A4088" s="640"/>
      <c r="B4088" s="640"/>
      <c r="C4088" s="640"/>
      <c r="D4088" s="640"/>
      <c r="E4088" s="640" t="s">
        <v>13212</v>
      </c>
      <c r="F4088" s="639">
        <v>3.52</v>
      </c>
      <c r="G4088" s="640"/>
      <c r="H4088" s="822" t="s">
        <v>13213</v>
      </c>
      <c r="I4088" s="822"/>
      <c r="J4088" s="639">
        <v>15.99</v>
      </c>
    </row>
    <row r="4089" spans="1:10" ht="0.95" customHeight="1" thickTop="1" x14ac:dyDescent="0.2">
      <c r="A4089" s="638"/>
      <c r="B4089" s="638"/>
      <c r="C4089" s="638"/>
      <c r="D4089" s="638"/>
      <c r="E4089" s="638"/>
      <c r="F4089" s="638"/>
      <c r="G4089" s="638"/>
      <c r="H4089" s="638"/>
      <c r="I4089" s="638"/>
      <c r="J4089" s="638"/>
    </row>
    <row r="4090" spans="1:10" ht="18" customHeight="1" x14ac:dyDescent="0.2">
      <c r="A4090" s="658"/>
      <c r="B4090" s="656" t="s">
        <v>13186</v>
      </c>
      <c r="C4090" s="658" t="s">
        <v>13187</v>
      </c>
      <c r="D4090" s="658" t="s">
        <v>13188</v>
      </c>
      <c r="E4090" s="823" t="s">
        <v>13189</v>
      </c>
      <c r="F4090" s="823"/>
      <c r="G4090" s="657" t="s">
        <v>13190</v>
      </c>
      <c r="H4090" s="656" t="s">
        <v>13191</v>
      </c>
      <c r="I4090" s="656" t="s">
        <v>13192</v>
      </c>
      <c r="J4090" s="656" t="s">
        <v>13193</v>
      </c>
    </row>
    <row r="4091" spans="1:10" ht="36" customHeight="1" x14ac:dyDescent="0.2">
      <c r="A4091" s="654" t="s">
        <v>13194</v>
      </c>
      <c r="B4091" s="655" t="s">
        <v>14278</v>
      </c>
      <c r="C4091" s="654" t="s">
        <v>7</v>
      </c>
      <c r="D4091" s="654" t="s">
        <v>3314</v>
      </c>
      <c r="E4091" s="824" t="s">
        <v>13272</v>
      </c>
      <c r="F4091" s="824"/>
      <c r="G4091" s="653" t="s">
        <v>23</v>
      </c>
      <c r="H4091" s="652">
        <v>1</v>
      </c>
      <c r="I4091" s="651">
        <v>1.69</v>
      </c>
      <c r="J4091" s="651">
        <v>1.69</v>
      </c>
    </row>
    <row r="4092" spans="1:10" ht="24" customHeight="1" x14ac:dyDescent="0.2">
      <c r="A4092" s="644" t="s">
        <v>13199</v>
      </c>
      <c r="B4092" s="645" t="s">
        <v>14281</v>
      </c>
      <c r="C4092" s="644" t="s">
        <v>7</v>
      </c>
      <c r="D4092" s="644" t="s">
        <v>7785</v>
      </c>
      <c r="E4092" s="821" t="s">
        <v>13201</v>
      </c>
      <c r="F4092" s="821"/>
      <c r="G4092" s="643" t="s">
        <v>38</v>
      </c>
      <c r="H4092" s="642">
        <v>7.6000000000000001E-6</v>
      </c>
      <c r="I4092" s="641">
        <v>222754.54</v>
      </c>
      <c r="J4092" s="641">
        <v>1.69</v>
      </c>
    </row>
    <row r="4093" spans="1:10" ht="25.5" x14ac:dyDescent="0.2">
      <c r="A4093" s="640"/>
      <c r="B4093" s="640"/>
      <c r="C4093" s="640"/>
      <c r="D4093" s="640"/>
      <c r="E4093" s="640" t="s">
        <v>13209</v>
      </c>
      <c r="F4093" s="639">
        <v>0</v>
      </c>
      <c r="G4093" s="640" t="s">
        <v>13210</v>
      </c>
      <c r="H4093" s="639">
        <v>0</v>
      </c>
      <c r="I4093" s="640" t="s">
        <v>13211</v>
      </c>
      <c r="J4093" s="639">
        <v>0</v>
      </c>
    </row>
    <row r="4094" spans="1:10" ht="15" thickBot="1" x14ac:dyDescent="0.25">
      <c r="A4094" s="640"/>
      <c r="B4094" s="640"/>
      <c r="C4094" s="640"/>
      <c r="D4094" s="640"/>
      <c r="E4094" s="640" t="s">
        <v>13212</v>
      </c>
      <c r="F4094" s="639">
        <v>0.47</v>
      </c>
      <c r="G4094" s="640"/>
      <c r="H4094" s="822" t="s">
        <v>13213</v>
      </c>
      <c r="I4094" s="822"/>
      <c r="J4094" s="639">
        <v>2.16</v>
      </c>
    </row>
    <row r="4095" spans="1:10" ht="0.95" customHeight="1" thickTop="1" x14ac:dyDescent="0.2">
      <c r="A4095" s="638"/>
      <c r="B4095" s="638"/>
      <c r="C4095" s="638"/>
      <c r="D4095" s="638"/>
      <c r="E4095" s="638"/>
      <c r="F4095" s="638"/>
      <c r="G4095" s="638"/>
      <c r="H4095" s="638"/>
      <c r="I4095" s="638"/>
      <c r="J4095" s="638"/>
    </row>
    <row r="4096" spans="1:10" ht="18" customHeight="1" x14ac:dyDescent="0.2">
      <c r="A4096" s="658"/>
      <c r="B4096" s="656" t="s">
        <v>13186</v>
      </c>
      <c r="C4096" s="658" t="s">
        <v>13187</v>
      </c>
      <c r="D4096" s="658" t="s">
        <v>13188</v>
      </c>
      <c r="E4096" s="823" t="s">
        <v>13189</v>
      </c>
      <c r="F4096" s="823"/>
      <c r="G4096" s="657" t="s">
        <v>13190</v>
      </c>
      <c r="H4096" s="656" t="s">
        <v>13191</v>
      </c>
      <c r="I4096" s="656" t="s">
        <v>13192</v>
      </c>
      <c r="J4096" s="656" t="s">
        <v>13193</v>
      </c>
    </row>
    <row r="4097" spans="1:10" ht="36" customHeight="1" x14ac:dyDescent="0.2">
      <c r="A4097" s="654" t="s">
        <v>13194</v>
      </c>
      <c r="B4097" s="655" t="s">
        <v>14280</v>
      </c>
      <c r="C4097" s="654" t="s">
        <v>7</v>
      </c>
      <c r="D4097" s="654" t="s">
        <v>3315</v>
      </c>
      <c r="E4097" s="824" t="s">
        <v>13272</v>
      </c>
      <c r="F4097" s="824"/>
      <c r="G4097" s="653" t="s">
        <v>23</v>
      </c>
      <c r="H4097" s="652">
        <v>1</v>
      </c>
      <c r="I4097" s="651">
        <v>15.59</v>
      </c>
      <c r="J4097" s="651">
        <v>15.59</v>
      </c>
    </row>
    <row r="4098" spans="1:10" ht="24" customHeight="1" x14ac:dyDescent="0.2">
      <c r="A4098" s="644" t="s">
        <v>13199</v>
      </c>
      <c r="B4098" s="645" t="s">
        <v>14281</v>
      </c>
      <c r="C4098" s="644" t="s">
        <v>7</v>
      </c>
      <c r="D4098" s="644" t="s">
        <v>7785</v>
      </c>
      <c r="E4098" s="821" t="s">
        <v>13201</v>
      </c>
      <c r="F4098" s="821"/>
      <c r="G4098" s="643" t="s">
        <v>38</v>
      </c>
      <c r="H4098" s="642">
        <v>6.9999999999999994E-5</v>
      </c>
      <c r="I4098" s="641">
        <v>222754.54</v>
      </c>
      <c r="J4098" s="641">
        <v>15.59</v>
      </c>
    </row>
    <row r="4099" spans="1:10" ht="25.5" x14ac:dyDescent="0.2">
      <c r="A4099" s="640"/>
      <c r="B4099" s="640"/>
      <c r="C4099" s="640"/>
      <c r="D4099" s="640"/>
      <c r="E4099" s="640" t="s">
        <v>13209</v>
      </c>
      <c r="F4099" s="639">
        <v>0</v>
      </c>
      <c r="G4099" s="640" t="s">
        <v>13210</v>
      </c>
      <c r="H4099" s="639">
        <v>0</v>
      </c>
      <c r="I4099" s="640" t="s">
        <v>13211</v>
      </c>
      <c r="J4099" s="639">
        <v>0</v>
      </c>
    </row>
    <row r="4100" spans="1:10" ht="15" thickBot="1" x14ac:dyDescent="0.25">
      <c r="A4100" s="640"/>
      <c r="B4100" s="640"/>
      <c r="C4100" s="640"/>
      <c r="D4100" s="640"/>
      <c r="E4100" s="640" t="s">
        <v>13212</v>
      </c>
      <c r="F4100" s="639">
        <v>4.4000000000000004</v>
      </c>
      <c r="G4100" s="640"/>
      <c r="H4100" s="822" t="s">
        <v>13213</v>
      </c>
      <c r="I4100" s="822"/>
      <c r="J4100" s="639">
        <v>19.989999999999998</v>
      </c>
    </row>
    <row r="4101" spans="1:10" ht="0.95" customHeight="1" thickTop="1" x14ac:dyDescent="0.2">
      <c r="A4101" s="638"/>
      <c r="B4101" s="638"/>
      <c r="C4101" s="638"/>
      <c r="D4101" s="638"/>
      <c r="E4101" s="638"/>
      <c r="F4101" s="638"/>
      <c r="G4101" s="638"/>
      <c r="H4101" s="638"/>
      <c r="I4101" s="638"/>
      <c r="J4101" s="638"/>
    </row>
    <row r="4102" spans="1:10" ht="18" customHeight="1" x14ac:dyDescent="0.2">
      <c r="A4102" s="658"/>
      <c r="B4102" s="656" t="s">
        <v>13186</v>
      </c>
      <c r="C4102" s="658" t="s">
        <v>13187</v>
      </c>
      <c r="D4102" s="658" t="s">
        <v>13188</v>
      </c>
      <c r="E4102" s="823" t="s">
        <v>13189</v>
      </c>
      <c r="F4102" s="823"/>
      <c r="G4102" s="657" t="s">
        <v>13190</v>
      </c>
      <c r="H4102" s="656" t="s">
        <v>13191</v>
      </c>
      <c r="I4102" s="656" t="s">
        <v>13192</v>
      </c>
      <c r="J4102" s="656" t="s">
        <v>13193</v>
      </c>
    </row>
    <row r="4103" spans="1:10" ht="36" customHeight="1" x14ac:dyDescent="0.2">
      <c r="A4103" s="654" t="s">
        <v>13194</v>
      </c>
      <c r="B4103" s="655" t="s">
        <v>14279</v>
      </c>
      <c r="C4103" s="654" t="s">
        <v>7</v>
      </c>
      <c r="D4103" s="654" t="s">
        <v>3316</v>
      </c>
      <c r="E4103" s="824" t="s">
        <v>13272</v>
      </c>
      <c r="F4103" s="824"/>
      <c r="G4103" s="653" t="s">
        <v>23</v>
      </c>
      <c r="H4103" s="652">
        <v>1</v>
      </c>
      <c r="I4103" s="651">
        <v>11.26</v>
      </c>
      <c r="J4103" s="651">
        <v>11.26</v>
      </c>
    </row>
    <row r="4104" spans="1:10" ht="24" customHeight="1" x14ac:dyDescent="0.2">
      <c r="A4104" s="644" t="s">
        <v>13199</v>
      </c>
      <c r="B4104" s="645" t="s">
        <v>14160</v>
      </c>
      <c r="C4104" s="644" t="s">
        <v>7</v>
      </c>
      <c r="D4104" s="644" t="s">
        <v>7890</v>
      </c>
      <c r="E4104" s="821" t="s">
        <v>13220</v>
      </c>
      <c r="F4104" s="821"/>
      <c r="G4104" s="643" t="s">
        <v>64</v>
      </c>
      <c r="H4104" s="642">
        <v>2.91</v>
      </c>
      <c r="I4104" s="641">
        <v>3.87</v>
      </c>
      <c r="J4104" s="641">
        <v>11.26</v>
      </c>
    </row>
    <row r="4105" spans="1:10" ht="25.5" x14ac:dyDescent="0.2">
      <c r="A4105" s="640"/>
      <c r="B4105" s="640"/>
      <c r="C4105" s="640"/>
      <c r="D4105" s="640"/>
      <c r="E4105" s="640" t="s">
        <v>13209</v>
      </c>
      <c r="F4105" s="639">
        <v>0</v>
      </c>
      <c r="G4105" s="640" t="s">
        <v>13210</v>
      </c>
      <c r="H4105" s="639">
        <v>0</v>
      </c>
      <c r="I4105" s="640" t="s">
        <v>13211</v>
      </c>
      <c r="J4105" s="639">
        <v>0</v>
      </c>
    </row>
    <row r="4106" spans="1:10" ht="15" thickBot="1" x14ac:dyDescent="0.25">
      <c r="A4106" s="640"/>
      <c r="B4106" s="640"/>
      <c r="C4106" s="640"/>
      <c r="D4106" s="640"/>
      <c r="E4106" s="640" t="s">
        <v>13212</v>
      </c>
      <c r="F4106" s="639">
        <v>3.17</v>
      </c>
      <c r="G4106" s="640"/>
      <c r="H4106" s="822" t="s">
        <v>13213</v>
      </c>
      <c r="I4106" s="822"/>
      <c r="J4106" s="639">
        <v>14.43</v>
      </c>
    </row>
    <row r="4107" spans="1:10" ht="0.95" customHeight="1" thickTop="1" x14ac:dyDescent="0.2">
      <c r="A4107" s="638"/>
      <c r="B4107" s="638"/>
      <c r="C4107" s="638"/>
      <c r="D4107" s="638"/>
      <c r="E4107" s="638"/>
      <c r="F4107" s="638"/>
      <c r="G4107" s="638"/>
      <c r="H4107" s="638"/>
      <c r="I4107" s="638"/>
      <c r="J4107" s="638"/>
    </row>
    <row r="4108" spans="1:10" ht="18" customHeight="1" x14ac:dyDescent="0.2">
      <c r="A4108" s="658"/>
      <c r="B4108" s="656" t="s">
        <v>13186</v>
      </c>
      <c r="C4108" s="658" t="s">
        <v>13187</v>
      </c>
      <c r="D4108" s="658" t="s">
        <v>13188</v>
      </c>
      <c r="E4108" s="823" t="s">
        <v>13189</v>
      </c>
      <c r="F4108" s="823"/>
      <c r="G4108" s="657" t="s">
        <v>13190</v>
      </c>
      <c r="H4108" s="656" t="s">
        <v>13191</v>
      </c>
      <c r="I4108" s="656" t="s">
        <v>13192</v>
      </c>
      <c r="J4108" s="656" t="s">
        <v>13193</v>
      </c>
    </row>
    <row r="4109" spans="1:10" ht="24" customHeight="1" x14ac:dyDescent="0.2">
      <c r="A4109" s="654" t="s">
        <v>13194</v>
      </c>
      <c r="B4109" s="655" t="s">
        <v>14001</v>
      </c>
      <c r="C4109" s="654" t="s">
        <v>7</v>
      </c>
      <c r="D4109" s="654" t="s">
        <v>3141</v>
      </c>
      <c r="E4109" s="824" t="s">
        <v>13301</v>
      </c>
      <c r="F4109" s="824"/>
      <c r="G4109" s="653" t="s">
        <v>21</v>
      </c>
      <c r="H4109" s="652">
        <v>1</v>
      </c>
      <c r="I4109" s="651">
        <v>7.45</v>
      </c>
      <c r="J4109" s="651">
        <v>7.45</v>
      </c>
    </row>
    <row r="4110" spans="1:10" ht="36" customHeight="1" x14ac:dyDescent="0.2">
      <c r="A4110" s="649" t="s">
        <v>13197</v>
      </c>
      <c r="B4110" s="650" t="s">
        <v>14193</v>
      </c>
      <c r="C4110" s="649" t="s">
        <v>7</v>
      </c>
      <c r="D4110" s="649" t="s">
        <v>2461</v>
      </c>
      <c r="E4110" s="825" t="s">
        <v>13301</v>
      </c>
      <c r="F4110" s="825"/>
      <c r="G4110" s="648" t="s">
        <v>21</v>
      </c>
      <c r="H4110" s="647">
        <v>1</v>
      </c>
      <c r="I4110" s="646">
        <v>6.33</v>
      </c>
      <c r="J4110" s="646">
        <v>6.33</v>
      </c>
    </row>
    <row r="4111" spans="1:10" ht="24" customHeight="1" x14ac:dyDescent="0.2">
      <c r="A4111" s="649" t="s">
        <v>13197</v>
      </c>
      <c r="B4111" s="650" t="s">
        <v>13306</v>
      </c>
      <c r="C4111" s="649" t="s">
        <v>7</v>
      </c>
      <c r="D4111" s="649" t="s">
        <v>173</v>
      </c>
      <c r="E4111" s="825" t="s">
        <v>13196</v>
      </c>
      <c r="F4111" s="825"/>
      <c r="G4111" s="648" t="s">
        <v>23</v>
      </c>
      <c r="H4111" s="647">
        <v>4.3999999999999997E-2</v>
      </c>
      <c r="I4111" s="646">
        <v>16.690000000000001</v>
      </c>
      <c r="J4111" s="646">
        <v>0.73</v>
      </c>
    </row>
    <row r="4112" spans="1:10" ht="24" customHeight="1" x14ac:dyDescent="0.2">
      <c r="A4112" s="649" t="s">
        <v>13197</v>
      </c>
      <c r="B4112" s="650" t="s">
        <v>13307</v>
      </c>
      <c r="C4112" s="649" t="s">
        <v>7</v>
      </c>
      <c r="D4112" s="649" t="s">
        <v>168</v>
      </c>
      <c r="E4112" s="825" t="s">
        <v>13196</v>
      </c>
      <c r="F4112" s="825"/>
      <c r="G4112" s="648" t="s">
        <v>23</v>
      </c>
      <c r="H4112" s="647">
        <v>5.0000000000000001E-3</v>
      </c>
      <c r="I4112" s="646">
        <v>12.78</v>
      </c>
      <c r="J4112" s="646">
        <v>0.06</v>
      </c>
    </row>
    <row r="4113" spans="1:10" ht="24" customHeight="1" x14ac:dyDescent="0.2">
      <c r="A4113" s="644" t="s">
        <v>13199</v>
      </c>
      <c r="B4113" s="645" t="s">
        <v>13308</v>
      </c>
      <c r="C4113" s="644" t="s">
        <v>7</v>
      </c>
      <c r="D4113" s="644" t="s">
        <v>10347</v>
      </c>
      <c r="E4113" s="821" t="s">
        <v>13220</v>
      </c>
      <c r="F4113" s="821"/>
      <c r="G4113" s="643" t="s">
        <v>21</v>
      </c>
      <c r="H4113" s="642">
        <v>0.02</v>
      </c>
      <c r="I4113" s="641">
        <v>16.989999999999998</v>
      </c>
      <c r="J4113" s="641">
        <v>0.33</v>
      </c>
    </row>
    <row r="4114" spans="1:10" ht="25.5" x14ac:dyDescent="0.2">
      <c r="A4114" s="640"/>
      <c r="B4114" s="640"/>
      <c r="C4114" s="640"/>
      <c r="D4114" s="640"/>
      <c r="E4114" s="640" t="s">
        <v>13209</v>
      </c>
      <c r="F4114" s="639">
        <v>0.34771270237965884</v>
      </c>
      <c r="G4114" s="640" t="s">
        <v>13210</v>
      </c>
      <c r="H4114" s="639">
        <v>0.28999999999999998</v>
      </c>
      <c r="I4114" s="640" t="s">
        <v>13211</v>
      </c>
      <c r="J4114" s="639">
        <v>0.64000000000000012</v>
      </c>
    </row>
    <row r="4115" spans="1:10" ht="15" thickBot="1" x14ac:dyDescent="0.25">
      <c r="A4115" s="640"/>
      <c r="B4115" s="640"/>
      <c r="C4115" s="640"/>
      <c r="D4115" s="640"/>
      <c r="E4115" s="640" t="s">
        <v>13212</v>
      </c>
      <c r="F4115" s="639">
        <v>2.1</v>
      </c>
      <c r="G4115" s="640"/>
      <c r="H4115" s="822" t="s">
        <v>13213</v>
      </c>
      <c r="I4115" s="822"/>
      <c r="J4115" s="639">
        <v>9.5500000000000007</v>
      </c>
    </row>
    <row r="4116" spans="1:10" ht="0.95" customHeight="1" thickTop="1" x14ac:dyDescent="0.2">
      <c r="A4116" s="638"/>
      <c r="B4116" s="638"/>
      <c r="C4116" s="638"/>
      <c r="D4116" s="638"/>
      <c r="E4116" s="638"/>
      <c r="F4116" s="638"/>
      <c r="G4116" s="638"/>
      <c r="H4116" s="638"/>
      <c r="I4116" s="638"/>
      <c r="J4116" s="638"/>
    </row>
    <row r="4117" spans="1:10" ht="18" customHeight="1" x14ac:dyDescent="0.2">
      <c r="A4117" s="658"/>
      <c r="B4117" s="656" t="s">
        <v>13186</v>
      </c>
      <c r="C4117" s="658" t="s">
        <v>13187</v>
      </c>
      <c r="D4117" s="658" t="s">
        <v>13188</v>
      </c>
      <c r="E4117" s="823" t="s">
        <v>13189</v>
      </c>
      <c r="F4117" s="823"/>
      <c r="G4117" s="657" t="s">
        <v>13190</v>
      </c>
      <c r="H4117" s="656" t="s">
        <v>13191</v>
      </c>
      <c r="I4117" s="656" t="s">
        <v>13192</v>
      </c>
      <c r="J4117" s="656" t="s">
        <v>13193</v>
      </c>
    </row>
    <row r="4118" spans="1:10" ht="24" customHeight="1" x14ac:dyDescent="0.2">
      <c r="A4118" s="654" t="s">
        <v>13194</v>
      </c>
      <c r="B4118" s="655" t="s">
        <v>14002</v>
      </c>
      <c r="C4118" s="654" t="s">
        <v>7</v>
      </c>
      <c r="D4118" s="654" t="s">
        <v>3145</v>
      </c>
      <c r="E4118" s="824" t="s">
        <v>13301</v>
      </c>
      <c r="F4118" s="824"/>
      <c r="G4118" s="653" t="s">
        <v>21</v>
      </c>
      <c r="H4118" s="652">
        <v>1</v>
      </c>
      <c r="I4118" s="651">
        <v>10.69</v>
      </c>
      <c r="J4118" s="651">
        <v>10.69</v>
      </c>
    </row>
    <row r="4119" spans="1:10" ht="36" customHeight="1" x14ac:dyDescent="0.2">
      <c r="A4119" s="649" t="s">
        <v>13197</v>
      </c>
      <c r="B4119" s="650" t="s">
        <v>14194</v>
      </c>
      <c r="C4119" s="649" t="s">
        <v>7</v>
      </c>
      <c r="D4119" s="649" t="s">
        <v>3129</v>
      </c>
      <c r="E4119" s="825" t="s">
        <v>13301</v>
      </c>
      <c r="F4119" s="825"/>
      <c r="G4119" s="648" t="s">
        <v>21</v>
      </c>
      <c r="H4119" s="647">
        <v>1</v>
      </c>
      <c r="I4119" s="646">
        <v>7.22</v>
      </c>
      <c r="J4119" s="646">
        <v>7.22</v>
      </c>
    </row>
    <row r="4120" spans="1:10" ht="24" customHeight="1" x14ac:dyDescent="0.2">
      <c r="A4120" s="649" t="s">
        <v>13197</v>
      </c>
      <c r="B4120" s="650" t="s">
        <v>13306</v>
      </c>
      <c r="C4120" s="649" t="s">
        <v>7</v>
      </c>
      <c r="D4120" s="649" t="s">
        <v>173</v>
      </c>
      <c r="E4120" s="825" t="s">
        <v>13196</v>
      </c>
      <c r="F4120" s="825"/>
      <c r="G4120" s="648" t="s">
        <v>23</v>
      </c>
      <c r="H4120" s="647">
        <v>0.17399999999999999</v>
      </c>
      <c r="I4120" s="646">
        <v>16.690000000000001</v>
      </c>
      <c r="J4120" s="646">
        <v>2.9</v>
      </c>
    </row>
    <row r="4121" spans="1:10" ht="24" customHeight="1" x14ac:dyDescent="0.2">
      <c r="A4121" s="649" t="s">
        <v>13197</v>
      </c>
      <c r="B4121" s="650" t="s">
        <v>13307</v>
      </c>
      <c r="C4121" s="649" t="s">
        <v>7</v>
      </c>
      <c r="D4121" s="649" t="s">
        <v>168</v>
      </c>
      <c r="E4121" s="825" t="s">
        <v>13196</v>
      </c>
      <c r="F4121" s="825"/>
      <c r="G4121" s="648" t="s">
        <v>23</v>
      </c>
      <c r="H4121" s="647">
        <v>1.9E-2</v>
      </c>
      <c r="I4121" s="646">
        <v>12.78</v>
      </c>
      <c r="J4121" s="646">
        <v>0.24</v>
      </c>
    </row>
    <row r="4122" spans="1:10" ht="24" customHeight="1" x14ac:dyDescent="0.2">
      <c r="A4122" s="644" t="s">
        <v>13199</v>
      </c>
      <c r="B4122" s="645" t="s">
        <v>13308</v>
      </c>
      <c r="C4122" s="644" t="s">
        <v>7</v>
      </c>
      <c r="D4122" s="644" t="s">
        <v>10347</v>
      </c>
      <c r="E4122" s="821" t="s">
        <v>13220</v>
      </c>
      <c r="F4122" s="821"/>
      <c r="G4122" s="643" t="s">
        <v>21</v>
      </c>
      <c r="H4122" s="642">
        <v>0.02</v>
      </c>
      <c r="I4122" s="641">
        <v>16.989999999999998</v>
      </c>
      <c r="J4122" s="641">
        <v>0.33</v>
      </c>
    </row>
    <row r="4123" spans="1:10" ht="25.5" x14ac:dyDescent="0.2">
      <c r="A4123" s="640"/>
      <c r="B4123" s="640"/>
      <c r="C4123" s="640"/>
      <c r="D4123" s="640"/>
      <c r="E4123" s="640" t="s">
        <v>13209</v>
      </c>
      <c r="F4123" s="639">
        <v>1.4506139302401391</v>
      </c>
      <c r="G4123" s="640" t="s">
        <v>13210</v>
      </c>
      <c r="H4123" s="639">
        <v>1.22</v>
      </c>
      <c r="I4123" s="640" t="s">
        <v>13211</v>
      </c>
      <c r="J4123" s="639">
        <v>2.67</v>
      </c>
    </row>
    <row r="4124" spans="1:10" ht="15" thickBot="1" x14ac:dyDescent="0.25">
      <c r="A4124" s="640"/>
      <c r="B4124" s="640"/>
      <c r="C4124" s="640"/>
      <c r="D4124" s="640"/>
      <c r="E4124" s="640" t="s">
        <v>13212</v>
      </c>
      <c r="F4124" s="639">
        <v>3.01</v>
      </c>
      <c r="G4124" s="640"/>
      <c r="H4124" s="822" t="s">
        <v>13213</v>
      </c>
      <c r="I4124" s="822"/>
      <c r="J4124" s="639">
        <v>13.7</v>
      </c>
    </row>
    <row r="4125" spans="1:10" ht="0.95" customHeight="1" thickTop="1" x14ac:dyDescent="0.2">
      <c r="A4125" s="638"/>
      <c r="B4125" s="638"/>
      <c r="C4125" s="638"/>
      <c r="D4125" s="638"/>
      <c r="E4125" s="638"/>
      <c r="F4125" s="638"/>
      <c r="G4125" s="638"/>
      <c r="H4125" s="638"/>
      <c r="I4125" s="638"/>
      <c r="J4125" s="638"/>
    </row>
    <row r="4126" spans="1:10" ht="18" customHeight="1" x14ac:dyDescent="0.2">
      <c r="A4126" s="658"/>
      <c r="B4126" s="656" t="s">
        <v>13186</v>
      </c>
      <c r="C4126" s="658" t="s">
        <v>13187</v>
      </c>
      <c r="D4126" s="658" t="s">
        <v>13188</v>
      </c>
      <c r="E4126" s="823" t="s">
        <v>13189</v>
      </c>
      <c r="F4126" s="823"/>
      <c r="G4126" s="657" t="s">
        <v>13190</v>
      </c>
      <c r="H4126" s="656" t="s">
        <v>13191</v>
      </c>
      <c r="I4126" s="656" t="s">
        <v>13192</v>
      </c>
      <c r="J4126" s="656" t="s">
        <v>13193</v>
      </c>
    </row>
    <row r="4127" spans="1:10" ht="24" customHeight="1" x14ac:dyDescent="0.2">
      <c r="A4127" s="654" t="s">
        <v>13194</v>
      </c>
      <c r="B4127" s="655" t="s">
        <v>14155</v>
      </c>
      <c r="C4127" s="654" t="s">
        <v>7</v>
      </c>
      <c r="D4127" s="654" t="s">
        <v>196</v>
      </c>
      <c r="E4127" s="824" t="s">
        <v>13196</v>
      </c>
      <c r="F4127" s="824"/>
      <c r="G4127" s="653" t="s">
        <v>23</v>
      </c>
      <c r="H4127" s="652">
        <v>1</v>
      </c>
      <c r="I4127" s="651">
        <v>12.53</v>
      </c>
      <c r="J4127" s="651">
        <v>12.53</v>
      </c>
    </row>
    <row r="4128" spans="1:10" ht="24" customHeight="1" x14ac:dyDescent="0.2">
      <c r="A4128" s="649" t="s">
        <v>13197</v>
      </c>
      <c r="B4128" s="650" t="s">
        <v>14206</v>
      </c>
      <c r="C4128" s="649" t="s">
        <v>7</v>
      </c>
      <c r="D4128" s="649" t="s">
        <v>3056</v>
      </c>
      <c r="E4128" s="825" t="s">
        <v>13196</v>
      </c>
      <c r="F4128" s="825"/>
      <c r="G4128" s="648" t="s">
        <v>23</v>
      </c>
      <c r="H4128" s="647">
        <v>1</v>
      </c>
      <c r="I4128" s="646">
        <v>0.03</v>
      </c>
      <c r="J4128" s="646">
        <v>0.03</v>
      </c>
    </row>
    <row r="4129" spans="1:10" ht="24" customHeight="1" x14ac:dyDescent="0.2">
      <c r="A4129" s="644" t="s">
        <v>13199</v>
      </c>
      <c r="B4129" s="645" t="s">
        <v>13226</v>
      </c>
      <c r="C4129" s="644" t="s">
        <v>7</v>
      </c>
      <c r="D4129" s="644" t="s">
        <v>5105</v>
      </c>
      <c r="E4129" s="821" t="s">
        <v>13206</v>
      </c>
      <c r="F4129" s="821"/>
      <c r="G4129" s="643" t="s">
        <v>23</v>
      </c>
      <c r="H4129" s="642">
        <v>1</v>
      </c>
      <c r="I4129" s="641">
        <v>0.96</v>
      </c>
      <c r="J4129" s="641">
        <v>0.96</v>
      </c>
    </row>
    <row r="4130" spans="1:10" ht="24" customHeight="1" x14ac:dyDescent="0.2">
      <c r="A4130" s="644" t="s">
        <v>13199</v>
      </c>
      <c r="B4130" s="645" t="s">
        <v>14123</v>
      </c>
      <c r="C4130" s="644" t="s">
        <v>7</v>
      </c>
      <c r="D4130" s="644" t="s">
        <v>6734</v>
      </c>
      <c r="E4130" s="821" t="s">
        <v>13201</v>
      </c>
      <c r="F4130" s="821"/>
      <c r="G4130" s="643" t="s">
        <v>23</v>
      </c>
      <c r="H4130" s="642">
        <v>1</v>
      </c>
      <c r="I4130" s="641">
        <v>0.63</v>
      </c>
      <c r="J4130" s="641">
        <v>0.63</v>
      </c>
    </row>
    <row r="4131" spans="1:10" ht="24" customHeight="1" x14ac:dyDescent="0.2">
      <c r="A4131" s="644" t="s">
        <v>13199</v>
      </c>
      <c r="B4131" s="645" t="s">
        <v>13205</v>
      </c>
      <c r="C4131" s="644" t="s">
        <v>7</v>
      </c>
      <c r="D4131" s="644" t="s">
        <v>6808</v>
      </c>
      <c r="E4131" s="821" t="s">
        <v>13206</v>
      </c>
      <c r="F4131" s="821"/>
      <c r="G4131" s="643" t="s">
        <v>23</v>
      </c>
      <c r="H4131" s="642">
        <v>1</v>
      </c>
      <c r="I4131" s="641">
        <v>0.55000000000000004</v>
      </c>
      <c r="J4131" s="641">
        <v>0.55000000000000004</v>
      </c>
    </row>
    <row r="4132" spans="1:10" ht="24" customHeight="1" x14ac:dyDescent="0.2">
      <c r="A4132" s="644" t="s">
        <v>13199</v>
      </c>
      <c r="B4132" s="645" t="s">
        <v>14124</v>
      </c>
      <c r="C4132" s="644" t="s">
        <v>7</v>
      </c>
      <c r="D4132" s="644" t="s">
        <v>6847</v>
      </c>
      <c r="E4132" s="821" t="s">
        <v>13201</v>
      </c>
      <c r="F4132" s="821"/>
      <c r="G4132" s="643" t="s">
        <v>23</v>
      </c>
      <c r="H4132" s="642">
        <v>1</v>
      </c>
      <c r="I4132" s="641">
        <v>0.01</v>
      </c>
      <c r="J4132" s="641">
        <v>0.01</v>
      </c>
    </row>
    <row r="4133" spans="1:10" ht="24" customHeight="1" x14ac:dyDescent="0.2">
      <c r="A4133" s="644" t="s">
        <v>13199</v>
      </c>
      <c r="B4133" s="645" t="s">
        <v>14207</v>
      </c>
      <c r="C4133" s="644" t="s">
        <v>7</v>
      </c>
      <c r="D4133" s="644" t="s">
        <v>7819</v>
      </c>
      <c r="E4133" s="821" t="s">
        <v>13203</v>
      </c>
      <c r="F4133" s="821"/>
      <c r="G4133" s="643" t="s">
        <v>23</v>
      </c>
      <c r="H4133" s="642">
        <v>1</v>
      </c>
      <c r="I4133" s="641">
        <v>9.58</v>
      </c>
      <c r="J4133" s="641">
        <v>9.58</v>
      </c>
    </row>
    <row r="4134" spans="1:10" ht="24" customHeight="1" x14ac:dyDescent="0.2">
      <c r="A4134" s="644" t="s">
        <v>13199</v>
      </c>
      <c r="B4134" s="645" t="s">
        <v>13207</v>
      </c>
      <c r="C4134" s="644" t="s">
        <v>7</v>
      </c>
      <c r="D4134" s="644" t="s">
        <v>8485</v>
      </c>
      <c r="E4134" s="821" t="s">
        <v>13208</v>
      </c>
      <c r="F4134" s="821"/>
      <c r="G4134" s="643" t="s">
        <v>23</v>
      </c>
      <c r="H4134" s="642">
        <v>1</v>
      </c>
      <c r="I4134" s="641">
        <v>0.06</v>
      </c>
      <c r="J4134" s="641">
        <v>0.06</v>
      </c>
    </row>
    <row r="4135" spans="1:10" ht="24" customHeight="1" x14ac:dyDescent="0.2">
      <c r="A4135" s="644" t="s">
        <v>13199</v>
      </c>
      <c r="B4135" s="645" t="s">
        <v>13229</v>
      </c>
      <c r="C4135" s="644" t="s">
        <v>7</v>
      </c>
      <c r="D4135" s="644" t="s">
        <v>9025</v>
      </c>
      <c r="E4135" s="821" t="s">
        <v>13230</v>
      </c>
      <c r="F4135" s="821"/>
      <c r="G4135" s="643" t="s">
        <v>23</v>
      </c>
      <c r="H4135" s="642">
        <v>1</v>
      </c>
      <c r="I4135" s="641">
        <v>0.71</v>
      </c>
      <c r="J4135" s="641">
        <v>0.71</v>
      </c>
    </row>
    <row r="4136" spans="1:10" ht="25.5" x14ac:dyDescent="0.2">
      <c r="A4136" s="640"/>
      <c r="B4136" s="640"/>
      <c r="C4136" s="640"/>
      <c r="D4136" s="640"/>
      <c r="E4136" s="640" t="s">
        <v>13209</v>
      </c>
      <c r="F4136" s="639">
        <v>5.2211235</v>
      </c>
      <c r="G4136" s="640" t="s">
        <v>13210</v>
      </c>
      <c r="H4136" s="639">
        <v>4.3899999999999997</v>
      </c>
      <c r="I4136" s="640" t="s">
        <v>13211</v>
      </c>
      <c r="J4136" s="639">
        <v>9.61</v>
      </c>
    </row>
    <row r="4137" spans="1:10" ht="15" thickBot="1" x14ac:dyDescent="0.25">
      <c r="A4137" s="640"/>
      <c r="B4137" s="640"/>
      <c r="C4137" s="640"/>
      <c r="D4137" s="640"/>
      <c r="E4137" s="640" t="s">
        <v>13212</v>
      </c>
      <c r="F4137" s="639">
        <v>3.53</v>
      </c>
      <c r="G4137" s="640"/>
      <c r="H4137" s="822" t="s">
        <v>13213</v>
      </c>
      <c r="I4137" s="822"/>
      <c r="J4137" s="639">
        <v>16.059999999999999</v>
      </c>
    </row>
    <row r="4138" spans="1:10" ht="0.95" customHeight="1" thickTop="1" x14ac:dyDescent="0.2">
      <c r="A4138" s="638"/>
      <c r="B4138" s="638"/>
      <c r="C4138" s="638"/>
      <c r="D4138" s="638"/>
      <c r="E4138" s="638"/>
      <c r="F4138" s="638"/>
      <c r="G4138" s="638"/>
      <c r="H4138" s="638"/>
      <c r="I4138" s="638"/>
      <c r="J4138" s="638"/>
    </row>
    <row r="4139" spans="1:10" ht="18" customHeight="1" x14ac:dyDescent="0.2">
      <c r="A4139" s="658"/>
      <c r="B4139" s="656" t="s">
        <v>13186</v>
      </c>
      <c r="C4139" s="658" t="s">
        <v>13187</v>
      </c>
      <c r="D4139" s="658" t="s">
        <v>13188</v>
      </c>
      <c r="E4139" s="823" t="s">
        <v>13189</v>
      </c>
      <c r="F4139" s="823"/>
      <c r="G4139" s="657" t="s">
        <v>13190</v>
      </c>
      <c r="H4139" s="656" t="s">
        <v>13191</v>
      </c>
      <c r="I4139" s="656" t="s">
        <v>13192</v>
      </c>
      <c r="J4139" s="656" t="s">
        <v>13193</v>
      </c>
    </row>
    <row r="4140" spans="1:10" ht="24" customHeight="1" x14ac:dyDescent="0.2">
      <c r="A4140" s="654" t="s">
        <v>13194</v>
      </c>
      <c r="B4140" s="655" t="s">
        <v>14171</v>
      </c>
      <c r="C4140" s="654" t="s">
        <v>7</v>
      </c>
      <c r="D4140" s="654" t="s">
        <v>197</v>
      </c>
      <c r="E4140" s="824" t="s">
        <v>13196</v>
      </c>
      <c r="F4140" s="824"/>
      <c r="G4140" s="653" t="s">
        <v>23</v>
      </c>
      <c r="H4140" s="652">
        <v>1</v>
      </c>
      <c r="I4140" s="651">
        <v>13.1</v>
      </c>
      <c r="J4140" s="651">
        <v>13.1</v>
      </c>
    </row>
    <row r="4141" spans="1:10" ht="24" customHeight="1" x14ac:dyDescent="0.2">
      <c r="A4141" s="649" t="s">
        <v>13197</v>
      </c>
      <c r="B4141" s="650" t="s">
        <v>14208</v>
      </c>
      <c r="C4141" s="649" t="s">
        <v>7</v>
      </c>
      <c r="D4141" s="649" t="s">
        <v>3057</v>
      </c>
      <c r="E4141" s="825" t="s">
        <v>13196</v>
      </c>
      <c r="F4141" s="825"/>
      <c r="G4141" s="648" t="s">
        <v>23</v>
      </c>
      <c r="H4141" s="647">
        <v>1</v>
      </c>
      <c r="I4141" s="646">
        <v>0.03</v>
      </c>
      <c r="J4141" s="646">
        <v>0.03</v>
      </c>
    </row>
    <row r="4142" spans="1:10" ht="24" customHeight="1" x14ac:dyDescent="0.2">
      <c r="A4142" s="644" t="s">
        <v>13199</v>
      </c>
      <c r="B4142" s="645" t="s">
        <v>13226</v>
      </c>
      <c r="C4142" s="644" t="s">
        <v>7</v>
      </c>
      <c r="D4142" s="644" t="s">
        <v>5105</v>
      </c>
      <c r="E4142" s="821" t="s">
        <v>13206</v>
      </c>
      <c r="F4142" s="821"/>
      <c r="G4142" s="643" t="s">
        <v>23</v>
      </c>
      <c r="H4142" s="642">
        <v>1</v>
      </c>
      <c r="I4142" s="641">
        <v>0.96</v>
      </c>
      <c r="J4142" s="641">
        <v>0.96</v>
      </c>
    </row>
    <row r="4143" spans="1:10" ht="24" customHeight="1" x14ac:dyDescent="0.2">
      <c r="A4143" s="644" t="s">
        <v>13199</v>
      </c>
      <c r="B4143" s="645" t="s">
        <v>14123</v>
      </c>
      <c r="C4143" s="644" t="s">
        <v>7</v>
      </c>
      <c r="D4143" s="644" t="s">
        <v>6734</v>
      </c>
      <c r="E4143" s="821" t="s">
        <v>13201</v>
      </c>
      <c r="F4143" s="821"/>
      <c r="G4143" s="643" t="s">
        <v>23</v>
      </c>
      <c r="H4143" s="642">
        <v>1</v>
      </c>
      <c r="I4143" s="641">
        <v>0.63</v>
      </c>
      <c r="J4143" s="641">
        <v>0.63</v>
      </c>
    </row>
    <row r="4144" spans="1:10" ht="24" customHeight="1" x14ac:dyDescent="0.2">
      <c r="A4144" s="644" t="s">
        <v>13199</v>
      </c>
      <c r="B4144" s="645" t="s">
        <v>13205</v>
      </c>
      <c r="C4144" s="644" t="s">
        <v>7</v>
      </c>
      <c r="D4144" s="644" t="s">
        <v>6808</v>
      </c>
      <c r="E4144" s="821" t="s">
        <v>13206</v>
      </c>
      <c r="F4144" s="821"/>
      <c r="G4144" s="643" t="s">
        <v>23</v>
      </c>
      <c r="H4144" s="642">
        <v>1</v>
      </c>
      <c r="I4144" s="641">
        <v>0.55000000000000004</v>
      </c>
      <c r="J4144" s="641">
        <v>0.55000000000000004</v>
      </c>
    </row>
    <row r="4145" spans="1:10" ht="24" customHeight="1" x14ac:dyDescent="0.2">
      <c r="A4145" s="644" t="s">
        <v>13199</v>
      </c>
      <c r="B4145" s="645" t="s">
        <v>14124</v>
      </c>
      <c r="C4145" s="644" t="s">
        <v>7</v>
      </c>
      <c r="D4145" s="644" t="s">
        <v>6847</v>
      </c>
      <c r="E4145" s="821" t="s">
        <v>13201</v>
      </c>
      <c r="F4145" s="821"/>
      <c r="G4145" s="643" t="s">
        <v>23</v>
      </c>
      <c r="H4145" s="642">
        <v>1</v>
      </c>
      <c r="I4145" s="641">
        <v>0.01</v>
      </c>
      <c r="J4145" s="641">
        <v>0.01</v>
      </c>
    </row>
    <row r="4146" spans="1:10" ht="24" customHeight="1" x14ac:dyDescent="0.2">
      <c r="A4146" s="644" t="s">
        <v>13199</v>
      </c>
      <c r="B4146" s="645" t="s">
        <v>14209</v>
      </c>
      <c r="C4146" s="644" t="s">
        <v>7</v>
      </c>
      <c r="D4146" s="644" t="s">
        <v>7817</v>
      </c>
      <c r="E4146" s="821" t="s">
        <v>13203</v>
      </c>
      <c r="F4146" s="821"/>
      <c r="G4146" s="643" t="s">
        <v>23</v>
      </c>
      <c r="H4146" s="642">
        <v>1</v>
      </c>
      <c r="I4146" s="641">
        <v>10.15</v>
      </c>
      <c r="J4146" s="641">
        <v>10.15</v>
      </c>
    </row>
    <row r="4147" spans="1:10" ht="24" customHeight="1" x14ac:dyDescent="0.2">
      <c r="A4147" s="644" t="s">
        <v>13199</v>
      </c>
      <c r="B4147" s="645" t="s">
        <v>13207</v>
      </c>
      <c r="C4147" s="644" t="s">
        <v>7</v>
      </c>
      <c r="D4147" s="644" t="s">
        <v>8485</v>
      </c>
      <c r="E4147" s="821" t="s">
        <v>13208</v>
      </c>
      <c r="F4147" s="821"/>
      <c r="G4147" s="643" t="s">
        <v>23</v>
      </c>
      <c r="H4147" s="642">
        <v>1</v>
      </c>
      <c r="I4147" s="641">
        <v>0.06</v>
      </c>
      <c r="J4147" s="641">
        <v>0.06</v>
      </c>
    </row>
    <row r="4148" spans="1:10" ht="24" customHeight="1" x14ac:dyDescent="0.2">
      <c r="A4148" s="644" t="s">
        <v>13199</v>
      </c>
      <c r="B4148" s="645" t="s">
        <v>13229</v>
      </c>
      <c r="C4148" s="644" t="s">
        <v>7</v>
      </c>
      <c r="D4148" s="644" t="s">
        <v>9025</v>
      </c>
      <c r="E4148" s="821" t="s">
        <v>13230</v>
      </c>
      <c r="F4148" s="821"/>
      <c r="G4148" s="643" t="s">
        <v>23</v>
      </c>
      <c r="H4148" s="642">
        <v>1</v>
      </c>
      <c r="I4148" s="641">
        <v>0.71</v>
      </c>
      <c r="J4148" s="641">
        <v>0.71</v>
      </c>
    </row>
    <row r="4149" spans="1:10" ht="25.5" x14ac:dyDescent="0.2">
      <c r="A4149" s="640"/>
      <c r="B4149" s="640"/>
      <c r="C4149" s="640"/>
      <c r="D4149" s="640"/>
      <c r="E4149" s="640" t="s">
        <v>13209</v>
      </c>
      <c r="F4149" s="639">
        <v>5.5308051999999996</v>
      </c>
      <c r="G4149" s="640" t="s">
        <v>13210</v>
      </c>
      <c r="H4149" s="639">
        <v>4.6500000000000004</v>
      </c>
      <c r="I4149" s="640" t="s">
        <v>13211</v>
      </c>
      <c r="J4149" s="639">
        <v>10.18</v>
      </c>
    </row>
    <row r="4150" spans="1:10" ht="15" thickBot="1" x14ac:dyDescent="0.25">
      <c r="A4150" s="640"/>
      <c r="B4150" s="640"/>
      <c r="C4150" s="640"/>
      <c r="D4150" s="640"/>
      <c r="E4150" s="640" t="s">
        <v>13212</v>
      </c>
      <c r="F4150" s="639">
        <v>3.69</v>
      </c>
      <c r="G4150" s="640"/>
      <c r="H4150" s="822" t="s">
        <v>13213</v>
      </c>
      <c r="I4150" s="822"/>
      <c r="J4150" s="639">
        <v>16.79</v>
      </c>
    </row>
    <row r="4151" spans="1:10" ht="0.95" customHeight="1" thickTop="1" x14ac:dyDescent="0.2">
      <c r="A4151" s="638"/>
      <c r="B4151" s="638"/>
      <c r="C4151" s="638"/>
      <c r="D4151" s="638"/>
      <c r="E4151" s="638"/>
      <c r="F4151" s="638"/>
      <c r="G4151" s="638"/>
      <c r="H4151" s="638"/>
      <c r="I4151" s="638"/>
      <c r="J4151" s="638"/>
    </row>
    <row r="4152" spans="1:10" ht="18" customHeight="1" x14ac:dyDescent="0.2">
      <c r="A4152" s="658"/>
      <c r="B4152" s="656" t="s">
        <v>13186</v>
      </c>
      <c r="C4152" s="658" t="s">
        <v>13187</v>
      </c>
      <c r="D4152" s="658" t="s">
        <v>13188</v>
      </c>
      <c r="E4152" s="823" t="s">
        <v>13189</v>
      </c>
      <c r="F4152" s="823"/>
      <c r="G4152" s="657" t="s">
        <v>13190</v>
      </c>
      <c r="H4152" s="656" t="s">
        <v>13191</v>
      </c>
      <c r="I4152" s="656" t="s">
        <v>13192</v>
      </c>
      <c r="J4152" s="656" t="s">
        <v>13193</v>
      </c>
    </row>
    <row r="4153" spans="1:10" ht="24" customHeight="1" x14ac:dyDescent="0.2">
      <c r="A4153" s="654" t="s">
        <v>13194</v>
      </c>
      <c r="B4153" s="655" t="s">
        <v>14262</v>
      </c>
      <c r="C4153" s="654" t="s">
        <v>7</v>
      </c>
      <c r="D4153" s="654" t="s">
        <v>201</v>
      </c>
      <c r="E4153" s="824" t="s">
        <v>13196</v>
      </c>
      <c r="F4153" s="824"/>
      <c r="G4153" s="653" t="s">
        <v>23</v>
      </c>
      <c r="H4153" s="652">
        <v>1</v>
      </c>
      <c r="I4153" s="651">
        <v>14.94</v>
      </c>
      <c r="J4153" s="651">
        <v>14.94</v>
      </c>
    </row>
    <row r="4154" spans="1:10" ht="24" customHeight="1" x14ac:dyDescent="0.2">
      <c r="A4154" s="649" t="s">
        <v>13197</v>
      </c>
      <c r="B4154" s="650" t="s">
        <v>14210</v>
      </c>
      <c r="C4154" s="649" t="s">
        <v>7</v>
      </c>
      <c r="D4154" s="649" t="s">
        <v>3061</v>
      </c>
      <c r="E4154" s="825" t="s">
        <v>13196</v>
      </c>
      <c r="F4154" s="825"/>
      <c r="G4154" s="648" t="s">
        <v>23</v>
      </c>
      <c r="H4154" s="647">
        <v>1</v>
      </c>
      <c r="I4154" s="646">
        <v>0.13</v>
      </c>
      <c r="J4154" s="646">
        <v>0.13</v>
      </c>
    </row>
    <row r="4155" spans="1:10" ht="24" customHeight="1" x14ac:dyDescent="0.2">
      <c r="A4155" s="644" t="s">
        <v>13199</v>
      </c>
      <c r="B4155" s="645" t="s">
        <v>13226</v>
      </c>
      <c r="C4155" s="644" t="s">
        <v>7</v>
      </c>
      <c r="D4155" s="644" t="s">
        <v>5105</v>
      </c>
      <c r="E4155" s="821" t="s">
        <v>13206</v>
      </c>
      <c r="F4155" s="821"/>
      <c r="G4155" s="643" t="s">
        <v>23</v>
      </c>
      <c r="H4155" s="642">
        <v>1</v>
      </c>
      <c r="I4155" s="641">
        <v>0.96</v>
      </c>
      <c r="J4155" s="641">
        <v>0.96</v>
      </c>
    </row>
    <row r="4156" spans="1:10" ht="24" customHeight="1" x14ac:dyDescent="0.2">
      <c r="A4156" s="644" t="s">
        <v>13199</v>
      </c>
      <c r="B4156" s="645" t="s">
        <v>14123</v>
      </c>
      <c r="C4156" s="644" t="s">
        <v>7</v>
      </c>
      <c r="D4156" s="644" t="s">
        <v>6734</v>
      </c>
      <c r="E4156" s="821" t="s">
        <v>13201</v>
      </c>
      <c r="F4156" s="821"/>
      <c r="G4156" s="643" t="s">
        <v>23</v>
      </c>
      <c r="H4156" s="642">
        <v>1</v>
      </c>
      <c r="I4156" s="641">
        <v>0.63</v>
      </c>
      <c r="J4156" s="641">
        <v>0.63</v>
      </c>
    </row>
    <row r="4157" spans="1:10" ht="24" customHeight="1" x14ac:dyDescent="0.2">
      <c r="A4157" s="644" t="s">
        <v>13199</v>
      </c>
      <c r="B4157" s="645" t="s">
        <v>13205</v>
      </c>
      <c r="C4157" s="644" t="s">
        <v>7</v>
      </c>
      <c r="D4157" s="644" t="s">
        <v>6808</v>
      </c>
      <c r="E4157" s="821" t="s">
        <v>13206</v>
      </c>
      <c r="F4157" s="821"/>
      <c r="G4157" s="643" t="s">
        <v>23</v>
      </c>
      <c r="H4157" s="642">
        <v>1</v>
      </c>
      <c r="I4157" s="641">
        <v>0.55000000000000004</v>
      </c>
      <c r="J4157" s="641">
        <v>0.55000000000000004</v>
      </c>
    </row>
    <row r="4158" spans="1:10" ht="24" customHeight="1" x14ac:dyDescent="0.2">
      <c r="A4158" s="644" t="s">
        <v>13199</v>
      </c>
      <c r="B4158" s="645" t="s">
        <v>14124</v>
      </c>
      <c r="C4158" s="644" t="s">
        <v>7</v>
      </c>
      <c r="D4158" s="644" t="s">
        <v>6847</v>
      </c>
      <c r="E4158" s="821" t="s">
        <v>13201</v>
      </c>
      <c r="F4158" s="821"/>
      <c r="G4158" s="643" t="s">
        <v>23</v>
      </c>
      <c r="H4158" s="642">
        <v>1</v>
      </c>
      <c r="I4158" s="641">
        <v>0.01</v>
      </c>
      <c r="J4158" s="641">
        <v>0.01</v>
      </c>
    </row>
    <row r="4159" spans="1:10" ht="24" customHeight="1" x14ac:dyDescent="0.2">
      <c r="A4159" s="644" t="s">
        <v>13199</v>
      </c>
      <c r="B4159" s="645" t="s">
        <v>14211</v>
      </c>
      <c r="C4159" s="644" t="s">
        <v>7</v>
      </c>
      <c r="D4159" s="644" t="s">
        <v>7827</v>
      </c>
      <c r="E4159" s="821" t="s">
        <v>13203</v>
      </c>
      <c r="F4159" s="821"/>
      <c r="G4159" s="643" t="s">
        <v>23</v>
      </c>
      <c r="H4159" s="642">
        <v>1</v>
      </c>
      <c r="I4159" s="641">
        <v>11.89</v>
      </c>
      <c r="J4159" s="641">
        <v>11.89</v>
      </c>
    </row>
    <row r="4160" spans="1:10" ht="24" customHeight="1" x14ac:dyDescent="0.2">
      <c r="A4160" s="644" t="s">
        <v>13199</v>
      </c>
      <c r="B4160" s="645" t="s">
        <v>13207</v>
      </c>
      <c r="C4160" s="644" t="s">
        <v>7</v>
      </c>
      <c r="D4160" s="644" t="s">
        <v>8485</v>
      </c>
      <c r="E4160" s="821" t="s">
        <v>13208</v>
      </c>
      <c r="F4160" s="821"/>
      <c r="G4160" s="643" t="s">
        <v>23</v>
      </c>
      <c r="H4160" s="642">
        <v>1</v>
      </c>
      <c r="I4160" s="641">
        <v>0.06</v>
      </c>
      <c r="J4160" s="641">
        <v>0.06</v>
      </c>
    </row>
    <row r="4161" spans="1:10" ht="24" customHeight="1" x14ac:dyDescent="0.2">
      <c r="A4161" s="644" t="s">
        <v>13199</v>
      </c>
      <c r="B4161" s="645" t="s">
        <v>13229</v>
      </c>
      <c r="C4161" s="644" t="s">
        <v>7</v>
      </c>
      <c r="D4161" s="644" t="s">
        <v>9025</v>
      </c>
      <c r="E4161" s="821" t="s">
        <v>13230</v>
      </c>
      <c r="F4161" s="821"/>
      <c r="G4161" s="643" t="s">
        <v>23</v>
      </c>
      <c r="H4161" s="642">
        <v>1</v>
      </c>
      <c r="I4161" s="641">
        <v>0.71</v>
      </c>
      <c r="J4161" s="641">
        <v>0.71</v>
      </c>
    </row>
    <row r="4162" spans="1:10" ht="25.5" x14ac:dyDescent="0.2">
      <c r="A4162" s="640"/>
      <c r="B4162" s="640"/>
      <c r="C4162" s="640"/>
      <c r="D4162" s="640"/>
      <c r="E4162" s="640" t="s">
        <v>13209</v>
      </c>
      <c r="F4162" s="639">
        <v>6.5304792000000003</v>
      </c>
      <c r="G4162" s="640" t="s">
        <v>13210</v>
      </c>
      <c r="H4162" s="639">
        <v>5.49</v>
      </c>
      <c r="I4162" s="640" t="s">
        <v>13211</v>
      </c>
      <c r="J4162" s="639">
        <v>12.02</v>
      </c>
    </row>
    <row r="4163" spans="1:10" ht="15" thickBot="1" x14ac:dyDescent="0.25">
      <c r="A4163" s="640"/>
      <c r="B4163" s="640"/>
      <c r="C4163" s="640"/>
      <c r="D4163" s="640"/>
      <c r="E4163" s="640" t="s">
        <v>13212</v>
      </c>
      <c r="F4163" s="639">
        <v>4.21</v>
      </c>
      <c r="G4163" s="640"/>
      <c r="H4163" s="822" t="s">
        <v>13213</v>
      </c>
      <c r="I4163" s="822"/>
      <c r="J4163" s="639">
        <v>19.149999999999999</v>
      </c>
    </row>
    <row r="4164" spans="1:10" ht="0.95" customHeight="1" thickTop="1" x14ac:dyDescent="0.2">
      <c r="A4164" s="638"/>
      <c r="B4164" s="638"/>
      <c r="C4164" s="638"/>
      <c r="D4164" s="638"/>
      <c r="E4164" s="638"/>
      <c r="F4164" s="638"/>
      <c r="G4164" s="638"/>
      <c r="H4164" s="638"/>
      <c r="I4164" s="638"/>
      <c r="J4164" s="638"/>
    </row>
    <row r="4165" spans="1:10" ht="18" customHeight="1" x14ac:dyDescent="0.2">
      <c r="A4165" s="658"/>
      <c r="B4165" s="656" t="s">
        <v>13186</v>
      </c>
      <c r="C4165" s="658" t="s">
        <v>13187</v>
      </c>
      <c r="D4165" s="658" t="s">
        <v>13188</v>
      </c>
      <c r="E4165" s="823" t="s">
        <v>13189</v>
      </c>
      <c r="F4165" s="823"/>
      <c r="G4165" s="657" t="s">
        <v>13190</v>
      </c>
      <c r="H4165" s="656" t="s">
        <v>13191</v>
      </c>
      <c r="I4165" s="656" t="s">
        <v>13192</v>
      </c>
      <c r="J4165" s="656" t="s">
        <v>13193</v>
      </c>
    </row>
    <row r="4166" spans="1:10" ht="60" customHeight="1" x14ac:dyDescent="0.2">
      <c r="A4166" s="654" t="s">
        <v>13194</v>
      </c>
      <c r="B4166" s="655" t="s">
        <v>14267</v>
      </c>
      <c r="C4166" s="654" t="s">
        <v>7</v>
      </c>
      <c r="D4166" s="654" t="s">
        <v>9478</v>
      </c>
      <c r="E4166" s="824" t="s">
        <v>13272</v>
      </c>
      <c r="F4166" s="824"/>
      <c r="G4166" s="653" t="s">
        <v>67</v>
      </c>
      <c r="H4166" s="652">
        <v>1</v>
      </c>
      <c r="I4166" s="651">
        <v>20.059999999999999</v>
      </c>
      <c r="J4166" s="651">
        <v>20.059999999999999</v>
      </c>
    </row>
    <row r="4167" spans="1:10" ht="60" customHeight="1" x14ac:dyDescent="0.2">
      <c r="A4167" s="649" t="s">
        <v>13197</v>
      </c>
      <c r="B4167" s="650" t="s">
        <v>14282</v>
      </c>
      <c r="C4167" s="649" t="s">
        <v>7</v>
      </c>
      <c r="D4167" s="649" t="s">
        <v>9481</v>
      </c>
      <c r="E4167" s="825" t="s">
        <v>13272</v>
      </c>
      <c r="F4167" s="825"/>
      <c r="G4167" s="648" t="s">
        <v>23</v>
      </c>
      <c r="H4167" s="647">
        <v>1</v>
      </c>
      <c r="I4167" s="646">
        <v>5.45</v>
      </c>
      <c r="J4167" s="646">
        <v>5.45</v>
      </c>
    </row>
    <row r="4168" spans="1:10" ht="60" customHeight="1" x14ac:dyDescent="0.2">
      <c r="A4168" s="649" t="s">
        <v>13197</v>
      </c>
      <c r="B4168" s="650" t="s">
        <v>14283</v>
      </c>
      <c r="C4168" s="649" t="s">
        <v>7</v>
      </c>
      <c r="D4168" s="649" t="s">
        <v>9482</v>
      </c>
      <c r="E4168" s="825" t="s">
        <v>13272</v>
      </c>
      <c r="F4168" s="825"/>
      <c r="G4168" s="648" t="s">
        <v>23</v>
      </c>
      <c r="H4168" s="647">
        <v>1</v>
      </c>
      <c r="I4168" s="646">
        <v>0.55000000000000004</v>
      </c>
      <c r="J4168" s="646">
        <v>0.55000000000000004</v>
      </c>
    </row>
    <row r="4169" spans="1:10" ht="24" customHeight="1" x14ac:dyDescent="0.2">
      <c r="A4169" s="649" t="s">
        <v>13197</v>
      </c>
      <c r="B4169" s="650" t="s">
        <v>14269</v>
      </c>
      <c r="C4169" s="649" t="s">
        <v>7</v>
      </c>
      <c r="D4169" s="649" t="s">
        <v>216</v>
      </c>
      <c r="E4169" s="825" t="s">
        <v>13196</v>
      </c>
      <c r="F4169" s="825"/>
      <c r="G4169" s="648" t="s">
        <v>23</v>
      </c>
      <c r="H4169" s="647">
        <v>1</v>
      </c>
      <c r="I4169" s="646">
        <v>14.06</v>
      </c>
      <c r="J4169" s="646">
        <v>14.06</v>
      </c>
    </row>
    <row r="4170" spans="1:10" ht="25.5" x14ac:dyDescent="0.2">
      <c r="A4170" s="640"/>
      <c r="B4170" s="640"/>
      <c r="C4170" s="640"/>
      <c r="D4170" s="640"/>
      <c r="E4170" s="640" t="s">
        <v>13209</v>
      </c>
      <c r="F4170" s="639">
        <v>6.0523742</v>
      </c>
      <c r="G4170" s="640" t="s">
        <v>13210</v>
      </c>
      <c r="H4170" s="639">
        <v>5.09</v>
      </c>
      <c r="I4170" s="640" t="s">
        <v>13211</v>
      </c>
      <c r="J4170" s="639">
        <v>11.14</v>
      </c>
    </row>
    <row r="4171" spans="1:10" ht="15" thickBot="1" x14ac:dyDescent="0.25">
      <c r="A4171" s="640"/>
      <c r="B4171" s="640"/>
      <c r="C4171" s="640"/>
      <c r="D4171" s="640"/>
      <c r="E4171" s="640" t="s">
        <v>13212</v>
      </c>
      <c r="F4171" s="639">
        <v>5.66</v>
      </c>
      <c r="G4171" s="640"/>
      <c r="H4171" s="822" t="s">
        <v>13213</v>
      </c>
      <c r="I4171" s="822"/>
      <c r="J4171" s="639">
        <v>25.72</v>
      </c>
    </row>
    <row r="4172" spans="1:10" ht="0.95" customHeight="1" thickTop="1" x14ac:dyDescent="0.2">
      <c r="A4172" s="638"/>
      <c r="B4172" s="638"/>
      <c r="C4172" s="638"/>
      <c r="D4172" s="638"/>
      <c r="E4172" s="638"/>
      <c r="F4172" s="638"/>
      <c r="G4172" s="638"/>
      <c r="H4172" s="638"/>
      <c r="I4172" s="638"/>
      <c r="J4172" s="638"/>
    </row>
    <row r="4173" spans="1:10" ht="18" customHeight="1" x14ac:dyDescent="0.2">
      <c r="A4173" s="658"/>
      <c r="B4173" s="656" t="s">
        <v>13186</v>
      </c>
      <c r="C4173" s="658" t="s">
        <v>13187</v>
      </c>
      <c r="D4173" s="658" t="s">
        <v>13188</v>
      </c>
      <c r="E4173" s="823" t="s">
        <v>13189</v>
      </c>
      <c r="F4173" s="823"/>
      <c r="G4173" s="657" t="s">
        <v>13190</v>
      </c>
      <c r="H4173" s="656" t="s">
        <v>13191</v>
      </c>
      <c r="I4173" s="656" t="s">
        <v>13192</v>
      </c>
      <c r="J4173" s="656" t="s">
        <v>13193</v>
      </c>
    </row>
    <row r="4174" spans="1:10" ht="60" customHeight="1" x14ac:dyDescent="0.2">
      <c r="A4174" s="654" t="s">
        <v>13194</v>
      </c>
      <c r="B4174" s="655" t="s">
        <v>14268</v>
      </c>
      <c r="C4174" s="654" t="s">
        <v>7</v>
      </c>
      <c r="D4174" s="654" t="s">
        <v>9475</v>
      </c>
      <c r="E4174" s="824" t="s">
        <v>13272</v>
      </c>
      <c r="F4174" s="824"/>
      <c r="G4174" s="653" t="s">
        <v>50</v>
      </c>
      <c r="H4174" s="652">
        <v>1</v>
      </c>
      <c r="I4174" s="651">
        <v>57.37</v>
      </c>
      <c r="J4174" s="651">
        <v>57.37</v>
      </c>
    </row>
    <row r="4175" spans="1:10" ht="60" customHeight="1" x14ac:dyDescent="0.2">
      <c r="A4175" s="649" t="s">
        <v>13197</v>
      </c>
      <c r="B4175" s="650" t="s">
        <v>14284</v>
      </c>
      <c r="C4175" s="649" t="s">
        <v>7</v>
      </c>
      <c r="D4175" s="649" t="s">
        <v>9483</v>
      </c>
      <c r="E4175" s="825" t="s">
        <v>13272</v>
      </c>
      <c r="F4175" s="825"/>
      <c r="G4175" s="648" t="s">
        <v>23</v>
      </c>
      <c r="H4175" s="647">
        <v>1</v>
      </c>
      <c r="I4175" s="646">
        <v>6.82</v>
      </c>
      <c r="J4175" s="646">
        <v>6.82</v>
      </c>
    </row>
    <row r="4176" spans="1:10" ht="60" customHeight="1" x14ac:dyDescent="0.2">
      <c r="A4176" s="649" t="s">
        <v>13197</v>
      </c>
      <c r="B4176" s="650" t="s">
        <v>14282</v>
      </c>
      <c r="C4176" s="649" t="s">
        <v>7</v>
      </c>
      <c r="D4176" s="649" t="s">
        <v>9481</v>
      </c>
      <c r="E4176" s="825" t="s">
        <v>13272</v>
      </c>
      <c r="F4176" s="825"/>
      <c r="G4176" s="648" t="s">
        <v>23</v>
      </c>
      <c r="H4176" s="647">
        <v>1</v>
      </c>
      <c r="I4176" s="646">
        <v>5.45</v>
      </c>
      <c r="J4176" s="646">
        <v>5.45</v>
      </c>
    </row>
    <row r="4177" spans="1:10" ht="60" customHeight="1" x14ac:dyDescent="0.2">
      <c r="A4177" s="649" t="s">
        <v>13197</v>
      </c>
      <c r="B4177" s="650" t="s">
        <v>14283</v>
      </c>
      <c r="C4177" s="649" t="s">
        <v>7</v>
      </c>
      <c r="D4177" s="649" t="s">
        <v>9482</v>
      </c>
      <c r="E4177" s="825" t="s">
        <v>13272</v>
      </c>
      <c r="F4177" s="825"/>
      <c r="G4177" s="648" t="s">
        <v>23</v>
      </c>
      <c r="H4177" s="647">
        <v>1</v>
      </c>
      <c r="I4177" s="646">
        <v>0.55000000000000004</v>
      </c>
      <c r="J4177" s="646">
        <v>0.55000000000000004</v>
      </c>
    </row>
    <row r="4178" spans="1:10" ht="60" customHeight="1" x14ac:dyDescent="0.2">
      <c r="A4178" s="649" t="s">
        <v>13197</v>
      </c>
      <c r="B4178" s="650" t="s">
        <v>14285</v>
      </c>
      <c r="C4178" s="649" t="s">
        <v>7</v>
      </c>
      <c r="D4178" s="649" t="s">
        <v>9484</v>
      </c>
      <c r="E4178" s="825" t="s">
        <v>13272</v>
      </c>
      <c r="F4178" s="825"/>
      <c r="G4178" s="648" t="s">
        <v>23</v>
      </c>
      <c r="H4178" s="647">
        <v>1</v>
      </c>
      <c r="I4178" s="646">
        <v>30.49</v>
      </c>
      <c r="J4178" s="646">
        <v>30.49</v>
      </c>
    </row>
    <row r="4179" spans="1:10" ht="24" customHeight="1" x14ac:dyDescent="0.2">
      <c r="A4179" s="649" t="s">
        <v>13197</v>
      </c>
      <c r="B4179" s="650" t="s">
        <v>14269</v>
      </c>
      <c r="C4179" s="649" t="s">
        <v>7</v>
      </c>
      <c r="D4179" s="649" t="s">
        <v>216</v>
      </c>
      <c r="E4179" s="825" t="s">
        <v>13196</v>
      </c>
      <c r="F4179" s="825"/>
      <c r="G4179" s="648" t="s">
        <v>23</v>
      </c>
      <c r="H4179" s="647">
        <v>1</v>
      </c>
      <c r="I4179" s="646">
        <v>14.06</v>
      </c>
      <c r="J4179" s="646">
        <v>14.06</v>
      </c>
    </row>
    <row r="4180" spans="1:10" ht="25.5" x14ac:dyDescent="0.2">
      <c r="A4180" s="640"/>
      <c r="B4180" s="640"/>
      <c r="C4180" s="640"/>
      <c r="D4180" s="640"/>
      <c r="E4180" s="640" t="s">
        <v>13209</v>
      </c>
      <c r="F4180" s="639">
        <v>6.0523742</v>
      </c>
      <c r="G4180" s="640" t="s">
        <v>13210</v>
      </c>
      <c r="H4180" s="639">
        <v>5.09</v>
      </c>
      <c r="I4180" s="640" t="s">
        <v>13211</v>
      </c>
      <c r="J4180" s="639">
        <v>11.14</v>
      </c>
    </row>
    <row r="4181" spans="1:10" ht="15" thickBot="1" x14ac:dyDescent="0.25">
      <c r="A4181" s="640"/>
      <c r="B4181" s="640"/>
      <c r="C4181" s="640"/>
      <c r="D4181" s="640"/>
      <c r="E4181" s="640" t="s">
        <v>13212</v>
      </c>
      <c r="F4181" s="639">
        <v>16.2</v>
      </c>
      <c r="G4181" s="640"/>
      <c r="H4181" s="822" t="s">
        <v>13213</v>
      </c>
      <c r="I4181" s="822"/>
      <c r="J4181" s="639">
        <v>73.569999999999993</v>
      </c>
    </row>
    <row r="4182" spans="1:10" ht="0.95" customHeight="1" thickTop="1" x14ac:dyDescent="0.2">
      <c r="A4182" s="638"/>
      <c r="B4182" s="638"/>
      <c r="C4182" s="638"/>
      <c r="D4182" s="638"/>
      <c r="E4182" s="638"/>
      <c r="F4182" s="638"/>
      <c r="G4182" s="638"/>
      <c r="H4182" s="638"/>
      <c r="I4182" s="638"/>
      <c r="J4182" s="638"/>
    </row>
    <row r="4183" spans="1:10" ht="18" customHeight="1" x14ac:dyDescent="0.2">
      <c r="A4183" s="658"/>
      <c r="B4183" s="656" t="s">
        <v>13186</v>
      </c>
      <c r="C4183" s="658" t="s">
        <v>13187</v>
      </c>
      <c r="D4183" s="658" t="s">
        <v>13188</v>
      </c>
      <c r="E4183" s="823" t="s">
        <v>13189</v>
      </c>
      <c r="F4183" s="823"/>
      <c r="G4183" s="657" t="s">
        <v>13190</v>
      </c>
      <c r="H4183" s="656" t="s">
        <v>13191</v>
      </c>
      <c r="I4183" s="656" t="s">
        <v>13192</v>
      </c>
      <c r="J4183" s="656" t="s">
        <v>13193</v>
      </c>
    </row>
    <row r="4184" spans="1:10" ht="60" customHeight="1" x14ac:dyDescent="0.2">
      <c r="A4184" s="654" t="s">
        <v>13194</v>
      </c>
      <c r="B4184" s="655" t="s">
        <v>14282</v>
      </c>
      <c r="C4184" s="654" t="s">
        <v>7</v>
      </c>
      <c r="D4184" s="654" t="s">
        <v>9481</v>
      </c>
      <c r="E4184" s="824" t="s">
        <v>13272</v>
      </c>
      <c r="F4184" s="824"/>
      <c r="G4184" s="653" t="s">
        <v>23</v>
      </c>
      <c r="H4184" s="652">
        <v>1</v>
      </c>
      <c r="I4184" s="651">
        <v>5.45</v>
      </c>
      <c r="J4184" s="651">
        <v>5.45</v>
      </c>
    </row>
    <row r="4185" spans="1:10" ht="36" customHeight="1" x14ac:dyDescent="0.2">
      <c r="A4185" s="644" t="s">
        <v>13199</v>
      </c>
      <c r="B4185" s="645" t="s">
        <v>14286</v>
      </c>
      <c r="C4185" s="644" t="s">
        <v>7</v>
      </c>
      <c r="D4185" s="644" t="s">
        <v>5984</v>
      </c>
      <c r="E4185" s="821" t="s">
        <v>13220</v>
      </c>
      <c r="F4185" s="821"/>
      <c r="G4185" s="643" t="s">
        <v>38</v>
      </c>
      <c r="H4185" s="642">
        <v>7.2000000000000002E-5</v>
      </c>
      <c r="I4185" s="641">
        <v>54394.13</v>
      </c>
      <c r="J4185" s="641">
        <v>3.91</v>
      </c>
    </row>
    <row r="4186" spans="1:10" ht="72" customHeight="1" x14ac:dyDescent="0.2">
      <c r="A4186" s="644" t="s">
        <v>13199</v>
      </c>
      <c r="B4186" s="645" t="s">
        <v>14287</v>
      </c>
      <c r="C4186" s="644" t="s">
        <v>7</v>
      </c>
      <c r="D4186" s="644" t="s">
        <v>7735</v>
      </c>
      <c r="E4186" s="821" t="s">
        <v>13201</v>
      </c>
      <c r="F4186" s="821"/>
      <c r="G4186" s="643" t="s">
        <v>38</v>
      </c>
      <c r="H4186" s="642">
        <v>7.2000000000000002E-5</v>
      </c>
      <c r="I4186" s="641">
        <v>21484.47</v>
      </c>
      <c r="J4186" s="641">
        <v>1.54</v>
      </c>
    </row>
    <row r="4187" spans="1:10" ht="25.5" x14ac:dyDescent="0.2">
      <c r="A4187" s="640"/>
      <c r="B4187" s="640"/>
      <c r="C4187" s="640"/>
      <c r="D4187" s="640"/>
      <c r="E4187" s="640" t="s">
        <v>13209</v>
      </c>
      <c r="F4187" s="639">
        <v>0</v>
      </c>
      <c r="G4187" s="640" t="s">
        <v>13210</v>
      </c>
      <c r="H4187" s="639">
        <v>0</v>
      </c>
      <c r="I4187" s="640" t="s">
        <v>13211</v>
      </c>
      <c r="J4187" s="639">
        <v>0</v>
      </c>
    </row>
    <row r="4188" spans="1:10" ht="15" thickBot="1" x14ac:dyDescent="0.25">
      <c r="A4188" s="640"/>
      <c r="B4188" s="640"/>
      <c r="C4188" s="640"/>
      <c r="D4188" s="640"/>
      <c r="E4188" s="640" t="s">
        <v>13212</v>
      </c>
      <c r="F4188" s="639">
        <v>1.53</v>
      </c>
      <c r="G4188" s="640"/>
      <c r="H4188" s="822" t="s">
        <v>13213</v>
      </c>
      <c r="I4188" s="822"/>
      <c r="J4188" s="639">
        <v>6.98</v>
      </c>
    </row>
    <row r="4189" spans="1:10" ht="0.95" customHeight="1" thickTop="1" x14ac:dyDescent="0.2">
      <c r="A4189" s="638"/>
      <c r="B4189" s="638"/>
      <c r="C4189" s="638"/>
      <c r="D4189" s="638"/>
      <c r="E4189" s="638"/>
      <c r="F4189" s="638"/>
      <c r="G4189" s="638"/>
      <c r="H4189" s="638"/>
      <c r="I4189" s="638"/>
      <c r="J4189" s="638"/>
    </row>
    <row r="4190" spans="1:10" ht="18" customHeight="1" x14ac:dyDescent="0.2">
      <c r="A4190" s="658"/>
      <c r="B4190" s="656" t="s">
        <v>13186</v>
      </c>
      <c r="C4190" s="658" t="s">
        <v>13187</v>
      </c>
      <c r="D4190" s="658" t="s">
        <v>13188</v>
      </c>
      <c r="E4190" s="823" t="s">
        <v>13189</v>
      </c>
      <c r="F4190" s="823"/>
      <c r="G4190" s="657" t="s">
        <v>13190</v>
      </c>
      <c r="H4190" s="656" t="s">
        <v>13191</v>
      </c>
      <c r="I4190" s="656" t="s">
        <v>13192</v>
      </c>
      <c r="J4190" s="656" t="s">
        <v>13193</v>
      </c>
    </row>
    <row r="4191" spans="1:10" ht="60" customHeight="1" x14ac:dyDescent="0.2">
      <c r="A4191" s="654" t="s">
        <v>13194</v>
      </c>
      <c r="B4191" s="655" t="s">
        <v>14283</v>
      </c>
      <c r="C4191" s="654" t="s">
        <v>7</v>
      </c>
      <c r="D4191" s="654" t="s">
        <v>9482</v>
      </c>
      <c r="E4191" s="824" t="s">
        <v>13272</v>
      </c>
      <c r="F4191" s="824"/>
      <c r="G4191" s="653" t="s">
        <v>23</v>
      </c>
      <c r="H4191" s="652">
        <v>1</v>
      </c>
      <c r="I4191" s="651">
        <v>0.55000000000000004</v>
      </c>
      <c r="J4191" s="651">
        <v>0.55000000000000004</v>
      </c>
    </row>
    <row r="4192" spans="1:10" ht="36" customHeight="1" x14ac:dyDescent="0.2">
      <c r="A4192" s="644" t="s">
        <v>13199</v>
      </c>
      <c r="B4192" s="645" t="s">
        <v>14286</v>
      </c>
      <c r="C4192" s="644" t="s">
        <v>7</v>
      </c>
      <c r="D4192" s="644" t="s">
        <v>5984</v>
      </c>
      <c r="E4192" s="821" t="s">
        <v>13220</v>
      </c>
      <c r="F4192" s="821"/>
      <c r="G4192" s="643" t="s">
        <v>38</v>
      </c>
      <c r="H4192" s="642">
        <v>7.4000000000000003E-6</v>
      </c>
      <c r="I4192" s="641">
        <v>54394.13</v>
      </c>
      <c r="J4192" s="641">
        <v>0.4</v>
      </c>
    </row>
    <row r="4193" spans="1:10" ht="72" customHeight="1" x14ac:dyDescent="0.2">
      <c r="A4193" s="644" t="s">
        <v>13199</v>
      </c>
      <c r="B4193" s="645" t="s">
        <v>14287</v>
      </c>
      <c r="C4193" s="644" t="s">
        <v>7</v>
      </c>
      <c r="D4193" s="644" t="s">
        <v>7735</v>
      </c>
      <c r="E4193" s="821" t="s">
        <v>13201</v>
      </c>
      <c r="F4193" s="821"/>
      <c r="G4193" s="643" t="s">
        <v>38</v>
      </c>
      <c r="H4193" s="642">
        <v>7.4000000000000003E-6</v>
      </c>
      <c r="I4193" s="641">
        <v>21484.47</v>
      </c>
      <c r="J4193" s="641">
        <v>0.15</v>
      </c>
    </row>
    <row r="4194" spans="1:10" ht="25.5" x14ac:dyDescent="0.2">
      <c r="A4194" s="640"/>
      <c r="B4194" s="640"/>
      <c r="C4194" s="640"/>
      <c r="D4194" s="640"/>
      <c r="E4194" s="640" t="s">
        <v>13209</v>
      </c>
      <c r="F4194" s="639">
        <v>0</v>
      </c>
      <c r="G4194" s="640" t="s">
        <v>13210</v>
      </c>
      <c r="H4194" s="639">
        <v>0</v>
      </c>
      <c r="I4194" s="640" t="s">
        <v>13211</v>
      </c>
      <c r="J4194" s="639">
        <v>0</v>
      </c>
    </row>
    <row r="4195" spans="1:10" ht="15" thickBot="1" x14ac:dyDescent="0.25">
      <c r="A4195" s="640"/>
      <c r="B4195" s="640"/>
      <c r="C4195" s="640"/>
      <c r="D4195" s="640"/>
      <c r="E4195" s="640" t="s">
        <v>13212</v>
      </c>
      <c r="F4195" s="639">
        <v>0.15</v>
      </c>
      <c r="G4195" s="640"/>
      <c r="H4195" s="822" t="s">
        <v>13213</v>
      </c>
      <c r="I4195" s="822"/>
      <c r="J4195" s="639">
        <v>0.7</v>
      </c>
    </row>
    <row r="4196" spans="1:10" ht="0.95" customHeight="1" thickTop="1" x14ac:dyDescent="0.2">
      <c r="A4196" s="638"/>
      <c r="B4196" s="638"/>
      <c r="C4196" s="638"/>
      <c r="D4196" s="638"/>
      <c r="E4196" s="638"/>
      <c r="F4196" s="638"/>
      <c r="G4196" s="638"/>
      <c r="H4196" s="638"/>
      <c r="I4196" s="638"/>
      <c r="J4196" s="638"/>
    </row>
    <row r="4197" spans="1:10" ht="18" customHeight="1" x14ac:dyDescent="0.2">
      <c r="A4197" s="658"/>
      <c r="B4197" s="656" t="s">
        <v>13186</v>
      </c>
      <c r="C4197" s="658" t="s">
        <v>13187</v>
      </c>
      <c r="D4197" s="658" t="s">
        <v>13188</v>
      </c>
      <c r="E4197" s="823" t="s">
        <v>13189</v>
      </c>
      <c r="F4197" s="823"/>
      <c r="G4197" s="657" t="s">
        <v>13190</v>
      </c>
      <c r="H4197" s="656" t="s">
        <v>13191</v>
      </c>
      <c r="I4197" s="656" t="s">
        <v>13192</v>
      </c>
      <c r="J4197" s="656" t="s">
        <v>13193</v>
      </c>
    </row>
    <row r="4198" spans="1:10" ht="60" customHeight="1" x14ac:dyDescent="0.2">
      <c r="A4198" s="654" t="s">
        <v>13194</v>
      </c>
      <c r="B4198" s="655" t="s">
        <v>14284</v>
      </c>
      <c r="C4198" s="654" t="s">
        <v>7</v>
      </c>
      <c r="D4198" s="654" t="s">
        <v>9483</v>
      </c>
      <c r="E4198" s="824" t="s">
        <v>13272</v>
      </c>
      <c r="F4198" s="824"/>
      <c r="G4198" s="653" t="s">
        <v>23</v>
      </c>
      <c r="H4198" s="652">
        <v>1</v>
      </c>
      <c r="I4198" s="651">
        <v>6.82</v>
      </c>
      <c r="J4198" s="651">
        <v>6.82</v>
      </c>
    </row>
    <row r="4199" spans="1:10" ht="36" customHeight="1" x14ac:dyDescent="0.2">
      <c r="A4199" s="644" t="s">
        <v>13199</v>
      </c>
      <c r="B4199" s="645" t="s">
        <v>14286</v>
      </c>
      <c r="C4199" s="644" t="s">
        <v>7</v>
      </c>
      <c r="D4199" s="644" t="s">
        <v>5984</v>
      </c>
      <c r="E4199" s="821" t="s">
        <v>13220</v>
      </c>
      <c r="F4199" s="821"/>
      <c r="G4199" s="643" t="s">
        <v>38</v>
      </c>
      <c r="H4199" s="642">
        <v>9.0000000000000006E-5</v>
      </c>
      <c r="I4199" s="641">
        <v>54394.13</v>
      </c>
      <c r="J4199" s="641">
        <v>4.8899999999999997</v>
      </c>
    </row>
    <row r="4200" spans="1:10" ht="72" customHeight="1" x14ac:dyDescent="0.2">
      <c r="A4200" s="644" t="s">
        <v>13199</v>
      </c>
      <c r="B4200" s="645" t="s">
        <v>14287</v>
      </c>
      <c r="C4200" s="644" t="s">
        <v>7</v>
      </c>
      <c r="D4200" s="644" t="s">
        <v>7735</v>
      </c>
      <c r="E4200" s="821" t="s">
        <v>13201</v>
      </c>
      <c r="F4200" s="821"/>
      <c r="G4200" s="643" t="s">
        <v>38</v>
      </c>
      <c r="H4200" s="642">
        <v>9.0000000000000006E-5</v>
      </c>
      <c r="I4200" s="641">
        <v>21484.47</v>
      </c>
      <c r="J4200" s="641">
        <v>1.93</v>
      </c>
    </row>
    <row r="4201" spans="1:10" ht="25.5" x14ac:dyDescent="0.2">
      <c r="A4201" s="640"/>
      <c r="B4201" s="640"/>
      <c r="C4201" s="640"/>
      <c r="D4201" s="640"/>
      <c r="E4201" s="640" t="s">
        <v>13209</v>
      </c>
      <c r="F4201" s="639">
        <v>0</v>
      </c>
      <c r="G4201" s="640" t="s">
        <v>13210</v>
      </c>
      <c r="H4201" s="639">
        <v>0</v>
      </c>
      <c r="I4201" s="640" t="s">
        <v>13211</v>
      </c>
      <c r="J4201" s="639">
        <v>0</v>
      </c>
    </row>
    <row r="4202" spans="1:10" ht="15" thickBot="1" x14ac:dyDescent="0.25">
      <c r="A4202" s="640"/>
      <c r="B4202" s="640"/>
      <c r="C4202" s="640"/>
      <c r="D4202" s="640"/>
      <c r="E4202" s="640" t="s">
        <v>13212</v>
      </c>
      <c r="F4202" s="639">
        <v>1.92</v>
      </c>
      <c r="G4202" s="640"/>
      <c r="H4202" s="822" t="s">
        <v>13213</v>
      </c>
      <c r="I4202" s="822"/>
      <c r="J4202" s="639">
        <v>8.74</v>
      </c>
    </row>
    <row r="4203" spans="1:10" ht="0.95" customHeight="1" thickTop="1" x14ac:dyDescent="0.2">
      <c r="A4203" s="638"/>
      <c r="B4203" s="638"/>
      <c r="C4203" s="638"/>
      <c r="D4203" s="638"/>
      <c r="E4203" s="638"/>
      <c r="F4203" s="638"/>
      <c r="G4203" s="638"/>
      <c r="H4203" s="638"/>
      <c r="I4203" s="638"/>
      <c r="J4203" s="638"/>
    </row>
    <row r="4204" spans="1:10" ht="18" customHeight="1" x14ac:dyDescent="0.2">
      <c r="A4204" s="658"/>
      <c r="B4204" s="656" t="s">
        <v>13186</v>
      </c>
      <c r="C4204" s="658" t="s">
        <v>13187</v>
      </c>
      <c r="D4204" s="658" t="s">
        <v>13188</v>
      </c>
      <c r="E4204" s="823" t="s">
        <v>13189</v>
      </c>
      <c r="F4204" s="823"/>
      <c r="G4204" s="657" t="s">
        <v>13190</v>
      </c>
      <c r="H4204" s="656" t="s">
        <v>13191</v>
      </c>
      <c r="I4204" s="656" t="s">
        <v>13192</v>
      </c>
      <c r="J4204" s="656" t="s">
        <v>13193</v>
      </c>
    </row>
    <row r="4205" spans="1:10" ht="60" customHeight="1" x14ac:dyDescent="0.2">
      <c r="A4205" s="654" t="s">
        <v>13194</v>
      </c>
      <c r="B4205" s="655" t="s">
        <v>14285</v>
      </c>
      <c r="C4205" s="654" t="s">
        <v>7</v>
      </c>
      <c r="D4205" s="654" t="s">
        <v>9484</v>
      </c>
      <c r="E4205" s="824" t="s">
        <v>13272</v>
      </c>
      <c r="F4205" s="824"/>
      <c r="G4205" s="653" t="s">
        <v>23</v>
      </c>
      <c r="H4205" s="652">
        <v>1</v>
      </c>
      <c r="I4205" s="651">
        <v>30.49</v>
      </c>
      <c r="J4205" s="651">
        <v>30.49</v>
      </c>
    </row>
    <row r="4206" spans="1:10" ht="24" customHeight="1" x14ac:dyDescent="0.2">
      <c r="A4206" s="644" t="s">
        <v>13199</v>
      </c>
      <c r="B4206" s="645" t="s">
        <v>14160</v>
      </c>
      <c r="C4206" s="644" t="s">
        <v>7</v>
      </c>
      <c r="D4206" s="644" t="s">
        <v>7890</v>
      </c>
      <c r="E4206" s="821" t="s">
        <v>13220</v>
      </c>
      <c r="F4206" s="821"/>
      <c r="G4206" s="643" t="s">
        <v>64</v>
      </c>
      <c r="H4206" s="642">
        <v>7.88</v>
      </c>
      <c r="I4206" s="641">
        <v>3.87</v>
      </c>
      <c r="J4206" s="641">
        <v>30.49</v>
      </c>
    </row>
    <row r="4207" spans="1:10" ht="25.5" x14ac:dyDescent="0.2">
      <c r="A4207" s="640"/>
      <c r="B4207" s="640"/>
      <c r="C4207" s="640"/>
      <c r="D4207" s="640"/>
      <c r="E4207" s="640" t="s">
        <v>13209</v>
      </c>
      <c r="F4207" s="639">
        <v>0</v>
      </c>
      <c r="G4207" s="640" t="s">
        <v>13210</v>
      </c>
      <c r="H4207" s="639">
        <v>0</v>
      </c>
      <c r="I4207" s="640" t="s">
        <v>13211</v>
      </c>
      <c r="J4207" s="639">
        <v>0</v>
      </c>
    </row>
    <row r="4208" spans="1:10" ht="15" thickBot="1" x14ac:dyDescent="0.25">
      <c r="A4208" s="640"/>
      <c r="B4208" s="640"/>
      <c r="C4208" s="640"/>
      <c r="D4208" s="640"/>
      <c r="E4208" s="640" t="s">
        <v>13212</v>
      </c>
      <c r="F4208" s="639">
        <v>8.61</v>
      </c>
      <c r="G4208" s="640"/>
      <c r="H4208" s="822" t="s">
        <v>13213</v>
      </c>
      <c r="I4208" s="822"/>
      <c r="J4208" s="639">
        <v>39.1</v>
      </c>
    </row>
    <row r="4209" spans="1:10" ht="0.95" customHeight="1" thickTop="1" x14ac:dyDescent="0.2">
      <c r="A4209" s="638"/>
      <c r="B4209" s="638"/>
      <c r="C4209" s="638"/>
      <c r="D4209" s="638"/>
      <c r="E4209" s="638"/>
      <c r="F4209" s="638"/>
      <c r="G4209" s="638"/>
      <c r="H4209" s="638"/>
      <c r="I4209" s="638"/>
      <c r="J4209" s="638"/>
    </row>
    <row r="4210" spans="1:10" ht="18" customHeight="1" x14ac:dyDescent="0.2">
      <c r="A4210" s="658"/>
      <c r="B4210" s="656" t="s">
        <v>13186</v>
      </c>
      <c r="C4210" s="658" t="s">
        <v>13187</v>
      </c>
      <c r="D4210" s="658" t="s">
        <v>13188</v>
      </c>
      <c r="E4210" s="823" t="s">
        <v>13189</v>
      </c>
      <c r="F4210" s="823"/>
      <c r="G4210" s="657" t="s">
        <v>13190</v>
      </c>
      <c r="H4210" s="656" t="s">
        <v>13191</v>
      </c>
      <c r="I4210" s="656" t="s">
        <v>13192</v>
      </c>
      <c r="J4210" s="656" t="s">
        <v>13193</v>
      </c>
    </row>
    <row r="4211" spans="1:10" ht="24" customHeight="1" x14ac:dyDescent="0.2">
      <c r="A4211" s="654" t="s">
        <v>13194</v>
      </c>
      <c r="B4211" s="655" t="s">
        <v>13368</v>
      </c>
      <c r="C4211" s="654" t="s">
        <v>7</v>
      </c>
      <c r="D4211" s="654" t="s">
        <v>1243</v>
      </c>
      <c r="E4211" s="824" t="s">
        <v>13196</v>
      </c>
      <c r="F4211" s="824"/>
      <c r="G4211" s="653" t="s">
        <v>23</v>
      </c>
      <c r="H4211" s="652">
        <v>1</v>
      </c>
      <c r="I4211" s="651">
        <v>11.79</v>
      </c>
      <c r="J4211" s="651">
        <v>11.79</v>
      </c>
    </row>
    <row r="4212" spans="1:10" ht="36" customHeight="1" x14ac:dyDescent="0.2">
      <c r="A4212" s="649" t="s">
        <v>13197</v>
      </c>
      <c r="B4212" s="650" t="s">
        <v>14212</v>
      </c>
      <c r="C4212" s="649" t="s">
        <v>7</v>
      </c>
      <c r="D4212" s="649" t="s">
        <v>3092</v>
      </c>
      <c r="E4212" s="825" t="s">
        <v>13196</v>
      </c>
      <c r="F4212" s="825"/>
      <c r="G4212" s="648" t="s">
        <v>23</v>
      </c>
      <c r="H4212" s="647">
        <v>1</v>
      </c>
      <c r="I4212" s="646">
        <v>0.05</v>
      </c>
      <c r="J4212" s="646">
        <v>0.05</v>
      </c>
    </row>
    <row r="4213" spans="1:10" ht="24" customHeight="1" x14ac:dyDescent="0.2">
      <c r="A4213" s="644" t="s">
        <v>13199</v>
      </c>
      <c r="B4213" s="645" t="s">
        <v>13226</v>
      </c>
      <c r="C4213" s="644" t="s">
        <v>7</v>
      </c>
      <c r="D4213" s="644" t="s">
        <v>5105</v>
      </c>
      <c r="E4213" s="821" t="s">
        <v>13206</v>
      </c>
      <c r="F4213" s="821"/>
      <c r="G4213" s="643" t="s">
        <v>23</v>
      </c>
      <c r="H4213" s="642">
        <v>1</v>
      </c>
      <c r="I4213" s="641">
        <v>0.96</v>
      </c>
      <c r="J4213" s="641">
        <v>0.96</v>
      </c>
    </row>
    <row r="4214" spans="1:10" ht="24" customHeight="1" x14ac:dyDescent="0.2">
      <c r="A4214" s="644" t="s">
        <v>13199</v>
      </c>
      <c r="B4214" s="645" t="s">
        <v>14123</v>
      </c>
      <c r="C4214" s="644" t="s">
        <v>7</v>
      </c>
      <c r="D4214" s="644" t="s">
        <v>6734</v>
      </c>
      <c r="E4214" s="821" t="s">
        <v>13201</v>
      </c>
      <c r="F4214" s="821"/>
      <c r="G4214" s="643" t="s">
        <v>23</v>
      </c>
      <c r="H4214" s="642">
        <v>1</v>
      </c>
      <c r="I4214" s="641">
        <v>0.63</v>
      </c>
      <c r="J4214" s="641">
        <v>0.63</v>
      </c>
    </row>
    <row r="4215" spans="1:10" ht="24" customHeight="1" x14ac:dyDescent="0.2">
      <c r="A4215" s="644" t="s">
        <v>13199</v>
      </c>
      <c r="B4215" s="645" t="s">
        <v>13205</v>
      </c>
      <c r="C4215" s="644" t="s">
        <v>7</v>
      </c>
      <c r="D4215" s="644" t="s">
        <v>6808</v>
      </c>
      <c r="E4215" s="821" t="s">
        <v>13206</v>
      </c>
      <c r="F4215" s="821"/>
      <c r="G4215" s="643" t="s">
        <v>23</v>
      </c>
      <c r="H4215" s="642">
        <v>1</v>
      </c>
      <c r="I4215" s="641">
        <v>0.55000000000000004</v>
      </c>
      <c r="J4215" s="641">
        <v>0.55000000000000004</v>
      </c>
    </row>
    <row r="4216" spans="1:10" ht="24" customHeight="1" x14ac:dyDescent="0.2">
      <c r="A4216" s="644" t="s">
        <v>13199</v>
      </c>
      <c r="B4216" s="645" t="s">
        <v>14124</v>
      </c>
      <c r="C4216" s="644" t="s">
        <v>7</v>
      </c>
      <c r="D4216" s="644" t="s">
        <v>6847</v>
      </c>
      <c r="E4216" s="821" t="s">
        <v>13201</v>
      </c>
      <c r="F4216" s="821"/>
      <c r="G4216" s="643" t="s">
        <v>23</v>
      </c>
      <c r="H4216" s="642">
        <v>1</v>
      </c>
      <c r="I4216" s="641">
        <v>0.01</v>
      </c>
      <c r="J4216" s="641">
        <v>0.01</v>
      </c>
    </row>
    <row r="4217" spans="1:10" ht="24" customHeight="1" x14ac:dyDescent="0.2">
      <c r="A4217" s="644" t="s">
        <v>13199</v>
      </c>
      <c r="B4217" s="645" t="s">
        <v>14213</v>
      </c>
      <c r="C4217" s="644" t="s">
        <v>7</v>
      </c>
      <c r="D4217" s="644" t="s">
        <v>10481</v>
      </c>
      <c r="E4217" s="821" t="s">
        <v>13203</v>
      </c>
      <c r="F4217" s="821"/>
      <c r="G4217" s="643" t="s">
        <v>23</v>
      </c>
      <c r="H4217" s="642">
        <v>1</v>
      </c>
      <c r="I4217" s="641">
        <v>8.82</v>
      </c>
      <c r="J4217" s="641">
        <v>8.82</v>
      </c>
    </row>
    <row r="4218" spans="1:10" ht="24" customHeight="1" x14ac:dyDescent="0.2">
      <c r="A4218" s="644" t="s">
        <v>13199</v>
      </c>
      <c r="B4218" s="645" t="s">
        <v>13207</v>
      </c>
      <c r="C4218" s="644" t="s">
        <v>7</v>
      </c>
      <c r="D4218" s="644" t="s">
        <v>8485</v>
      </c>
      <c r="E4218" s="821" t="s">
        <v>13208</v>
      </c>
      <c r="F4218" s="821"/>
      <c r="G4218" s="643" t="s">
        <v>23</v>
      </c>
      <c r="H4218" s="642">
        <v>1</v>
      </c>
      <c r="I4218" s="641">
        <v>0.06</v>
      </c>
      <c r="J4218" s="641">
        <v>0.06</v>
      </c>
    </row>
    <row r="4219" spans="1:10" ht="24" customHeight="1" x14ac:dyDescent="0.2">
      <c r="A4219" s="644" t="s">
        <v>13199</v>
      </c>
      <c r="B4219" s="645" t="s">
        <v>13229</v>
      </c>
      <c r="C4219" s="644" t="s">
        <v>7</v>
      </c>
      <c r="D4219" s="644" t="s">
        <v>9025</v>
      </c>
      <c r="E4219" s="821" t="s">
        <v>13230</v>
      </c>
      <c r="F4219" s="821"/>
      <c r="G4219" s="643" t="s">
        <v>23</v>
      </c>
      <c r="H4219" s="642">
        <v>1</v>
      </c>
      <c r="I4219" s="641">
        <v>0.71</v>
      </c>
      <c r="J4219" s="641">
        <v>0.71</v>
      </c>
    </row>
    <row r="4220" spans="1:10" ht="25.5" x14ac:dyDescent="0.2">
      <c r="A4220" s="640"/>
      <c r="B4220" s="640"/>
      <c r="C4220" s="640"/>
      <c r="D4220" s="640"/>
      <c r="E4220" s="640" t="s">
        <v>13209</v>
      </c>
      <c r="F4220" s="639">
        <v>4.8190806999999998</v>
      </c>
      <c r="G4220" s="640" t="s">
        <v>13210</v>
      </c>
      <c r="H4220" s="639">
        <v>4.05</v>
      </c>
      <c r="I4220" s="640" t="s">
        <v>13211</v>
      </c>
      <c r="J4220" s="639">
        <v>8.8699999999999992</v>
      </c>
    </row>
    <row r="4221" spans="1:10" ht="15" thickBot="1" x14ac:dyDescent="0.25">
      <c r="A4221" s="640"/>
      <c r="B4221" s="640"/>
      <c r="C4221" s="640"/>
      <c r="D4221" s="640"/>
      <c r="E4221" s="640" t="s">
        <v>13212</v>
      </c>
      <c r="F4221" s="639">
        <v>3.32</v>
      </c>
      <c r="G4221" s="640"/>
      <c r="H4221" s="822" t="s">
        <v>13213</v>
      </c>
      <c r="I4221" s="822"/>
      <c r="J4221" s="639">
        <v>15.11</v>
      </c>
    </row>
    <row r="4222" spans="1:10" ht="0.95" customHeight="1" thickTop="1" x14ac:dyDescent="0.2">
      <c r="A4222" s="638"/>
      <c r="B4222" s="638"/>
      <c r="C4222" s="638"/>
      <c r="D4222" s="638"/>
      <c r="E4222" s="638"/>
      <c r="F4222" s="638"/>
      <c r="G4222" s="638"/>
      <c r="H4222" s="638"/>
      <c r="I4222" s="638"/>
      <c r="J4222" s="638"/>
    </row>
    <row r="4223" spans="1:10" ht="18" customHeight="1" x14ac:dyDescent="0.2">
      <c r="A4223" s="658"/>
      <c r="B4223" s="656" t="s">
        <v>13186</v>
      </c>
      <c r="C4223" s="658" t="s">
        <v>13187</v>
      </c>
      <c r="D4223" s="658" t="s">
        <v>13188</v>
      </c>
      <c r="E4223" s="823" t="s">
        <v>13189</v>
      </c>
      <c r="F4223" s="823"/>
      <c r="G4223" s="657" t="s">
        <v>13190</v>
      </c>
      <c r="H4223" s="656" t="s">
        <v>13191</v>
      </c>
      <c r="I4223" s="656" t="s">
        <v>13192</v>
      </c>
      <c r="J4223" s="656" t="s">
        <v>13193</v>
      </c>
    </row>
    <row r="4224" spans="1:10" ht="24" customHeight="1" x14ac:dyDescent="0.2">
      <c r="A4224" s="654" t="s">
        <v>13194</v>
      </c>
      <c r="B4224" s="655" t="s">
        <v>14237</v>
      </c>
      <c r="C4224" s="654" t="s">
        <v>7</v>
      </c>
      <c r="D4224" s="654" t="s">
        <v>206</v>
      </c>
      <c r="E4224" s="824" t="s">
        <v>13196</v>
      </c>
      <c r="F4224" s="824"/>
      <c r="G4224" s="653" t="s">
        <v>23</v>
      </c>
      <c r="H4224" s="652">
        <v>1</v>
      </c>
      <c r="I4224" s="651">
        <v>15.37</v>
      </c>
      <c r="J4224" s="651">
        <v>15.37</v>
      </c>
    </row>
    <row r="4225" spans="1:10" ht="24" customHeight="1" x14ac:dyDescent="0.2">
      <c r="A4225" s="649" t="s">
        <v>13197</v>
      </c>
      <c r="B4225" s="650" t="s">
        <v>14214</v>
      </c>
      <c r="C4225" s="649" t="s">
        <v>7</v>
      </c>
      <c r="D4225" s="649" t="s">
        <v>3066</v>
      </c>
      <c r="E4225" s="825" t="s">
        <v>13196</v>
      </c>
      <c r="F4225" s="825"/>
      <c r="G4225" s="648" t="s">
        <v>23</v>
      </c>
      <c r="H4225" s="647">
        <v>1</v>
      </c>
      <c r="I4225" s="646">
        <v>0.1</v>
      </c>
      <c r="J4225" s="646">
        <v>0.1</v>
      </c>
    </row>
    <row r="4226" spans="1:10" ht="24" customHeight="1" x14ac:dyDescent="0.2">
      <c r="A4226" s="644" t="s">
        <v>13199</v>
      </c>
      <c r="B4226" s="645" t="s">
        <v>13226</v>
      </c>
      <c r="C4226" s="644" t="s">
        <v>7</v>
      </c>
      <c r="D4226" s="644" t="s">
        <v>5105</v>
      </c>
      <c r="E4226" s="821" t="s">
        <v>13206</v>
      </c>
      <c r="F4226" s="821"/>
      <c r="G4226" s="643" t="s">
        <v>23</v>
      </c>
      <c r="H4226" s="642">
        <v>1</v>
      </c>
      <c r="I4226" s="641">
        <v>0.96</v>
      </c>
      <c r="J4226" s="641">
        <v>0.96</v>
      </c>
    </row>
    <row r="4227" spans="1:10" ht="24" customHeight="1" x14ac:dyDescent="0.2">
      <c r="A4227" s="644" t="s">
        <v>13199</v>
      </c>
      <c r="B4227" s="645" t="s">
        <v>14123</v>
      </c>
      <c r="C4227" s="644" t="s">
        <v>7</v>
      </c>
      <c r="D4227" s="644" t="s">
        <v>6734</v>
      </c>
      <c r="E4227" s="821" t="s">
        <v>13201</v>
      </c>
      <c r="F4227" s="821"/>
      <c r="G4227" s="643" t="s">
        <v>23</v>
      </c>
      <c r="H4227" s="642">
        <v>1</v>
      </c>
      <c r="I4227" s="641">
        <v>0.63</v>
      </c>
      <c r="J4227" s="641">
        <v>0.63</v>
      </c>
    </row>
    <row r="4228" spans="1:10" ht="24" customHeight="1" x14ac:dyDescent="0.2">
      <c r="A4228" s="644" t="s">
        <v>13199</v>
      </c>
      <c r="B4228" s="645" t="s">
        <v>13205</v>
      </c>
      <c r="C4228" s="644" t="s">
        <v>7</v>
      </c>
      <c r="D4228" s="644" t="s">
        <v>6808</v>
      </c>
      <c r="E4228" s="821" t="s">
        <v>13206</v>
      </c>
      <c r="F4228" s="821"/>
      <c r="G4228" s="643" t="s">
        <v>23</v>
      </c>
      <c r="H4228" s="642">
        <v>1</v>
      </c>
      <c r="I4228" s="641">
        <v>0.55000000000000004</v>
      </c>
      <c r="J4228" s="641">
        <v>0.55000000000000004</v>
      </c>
    </row>
    <row r="4229" spans="1:10" ht="24" customHeight="1" x14ac:dyDescent="0.2">
      <c r="A4229" s="644" t="s">
        <v>13199</v>
      </c>
      <c r="B4229" s="645" t="s">
        <v>14124</v>
      </c>
      <c r="C4229" s="644" t="s">
        <v>7</v>
      </c>
      <c r="D4229" s="644" t="s">
        <v>6847</v>
      </c>
      <c r="E4229" s="821" t="s">
        <v>13201</v>
      </c>
      <c r="F4229" s="821"/>
      <c r="G4229" s="643" t="s">
        <v>23</v>
      </c>
      <c r="H4229" s="642">
        <v>1</v>
      </c>
      <c r="I4229" s="641">
        <v>0.01</v>
      </c>
      <c r="J4229" s="641">
        <v>0.01</v>
      </c>
    </row>
    <row r="4230" spans="1:10" ht="24" customHeight="1" x14ac:dyDescent="0.2">
      <c r="A4230" s="644" t="s">
        <v>13199</v>
      </c>
      <c r="B4230" s="645" t="s">
        <v>14215</v>
      </c>
      <c r="C4230" s="644" t="s">
        <v>7</v>
      </c>
      <c r="D4230" s="644" t="s">
        <v>7901</v>
      </c>
      <c r="E4230" s="821" t="s">
        <v>13203</v>
      </c>
      <c r="F4230" s="821"/>
      <c r="G4230" s="643" t="s">
        <v>23</v>
      </c>
      <c r="H4230" s="642">
        <v>1</v>
      </c>
      <c r="I4230" s="641">
        <v>12.35</v>
      </c>
      <c r="J4230" s="641">
        <v>12.35</v>
      </c>
    </row>
    <row r="4231" spans="1:10" ht="24" customHeight="1" x14ac:dyDescent="0.2">
      <c r="A4231" s="644" t="s">
        <v>13199</v>
      </c>
      <c r="B4231" s="645" t="s">
        <v>13207</v>
      </c>
      <c r="C4231" s="644" t="s">
        <v>7</v>
      </c>
      <c r="D4231" s="644" t="s">
        <v>8485</v>
      </c>
      <c r="E4231" s="821" t="s">
        <v>13208</v>
      </c>
      <c r="F4231" s="821"/>
      <c r="G4231" s="643" t="s">
        <v>23</v>
      </c>
      <c r="H4231" s="642">
        <v>1</v>
      </c>
      <c r="I4231" s="641">
        <v>0.06</v>
      </c>
      <c r="J4231" s="641">
        <v>0.06</v>
      </c>
    </row>
    <row r="4232" spans="1:10" ht="24" customHeight="1" x14ac:dyDescent="0.2">
      <c r="A4232" s="644" t="s">
        <v>13199</v>
      </c>
      <c r="B4232" s="645" t="s">
        <v>13229</v>
      </c>
      <c r="C4232" s="644" t="s">
        <v>7</v>
      </c>
      <c r="D4232" s="644" t="s">
        <v>9025</v>
      </c>
      <c r="E4232" s="821" t="s">
        <v>13230</v>
      </c>
      <c r="F4232" s="821"/>
      <c r="G4232" s="643" t="s">
        <v>23</v>
      </c>
      <c r="H4232" s="642">
        <v>1</v>
      </c>
      <c r="I4232" s="641">
        <v>0.71</v>
      </c>
      <c r="J4232" s="641">
        <v>0.71</v>
      </c>
    </row>
    <row r="4233" spans="1:10" ht="25.5" x14ac:dyDescent="0.2">
      <c r="A4233" s="640"/>
      <c r="B4233" s="640"/>
      <c r="C4233" s="640"/>
      <c r="D4233" s="640"/>
      <c r="E4233" s="640" t="s">
        <v>13209</v>
      </c>
      <c r="F4233" s="639">
        <v>6.7640986999999999</v>
      </c>
      <c r="G4233" s="640" t="s">
        <v>13210</v>
      </c>
      <c r="H4233" s="639">
        <v>5.69</v>
      </c>
      <c r="I4233" s="640" t="s">
        <v>13211</v>
      </c>
      <c r="J4233" s="639">
        <v>12.45</v>
      </c>
    </row>
    <row r="4234" spans="1:10" ht="15" thickBot="1" x14ac:dyDescent="0.25">
      <c r="A4234" s="640"/>
      <c r="B4234" s="640"/>
      <c r="C4234" s="640"/>
      <c r="D4234" s="640"/>
      <c r="E4234" s="640" t="s">
        <v>13212</v>
      </c>
      <c r="F4234" s="639">
        <v>4.34</v>
      </c>
      <c r="G4234" s="640"/>
      <c r="H4234" s="822" t="s">
        <v>13213</v>
      </c>
      <c r="I4234" s="822"/>
      <c r="J4234" s="639">
        <v>19.71</v>
      </c>
    </row>
    <row r="4235" spans="1:10" ht="0.95" customHeight="1" thickTop="1" x14ac:dyDescent="0.2">
      <c r="A4235" s="638"/>
      <c r="B4235" s="638"/>
      <c r="C4235" s="638"/>
      <c r="D4235" s="638"/>
      <c r="E4235" s="638"/>
      <c r="F4235" s="638"/>
      <c r="G4235" s="638"/>
      <c r="H4235" s="638"/>
      <c r="I4235" s="638"/>
      <c r="J4235" s="638"/>
    </row>
    <row r="4236" spans="1:10" ht="18" customHeight="1" x14ac:dyDescent="0.2">
      <c r="A4236" s="658"/>
      <c r="B4236" s="656" t="s">
        <v>13186</v>
      </c>
      <c r="C4236" s="658" t="s">
        <v>13187</v>
      </c>
      <c r="D4236" s="658" t="s">
        <v>13188</v>
      </c>
      <c r="E4236" s="823" t="s">
        <v>13189</v>
      </c>
      <c r="F4236" s="823"/>
      <c r="G4236" s="657" t="s">
        <v>13190</v>
      </c>
      <c r="H4236" s="656" t="s">
        <v>13191</v>
      </c>
      <c r="I4236" s="656" t="s">
        <v>13192</v>
      </c>
      <c r="J4236" s="656" t="s">
        <v>13193</v>
      </c>
    </row>
    <row r="4237" spans="1:10" ht="24" customHeight="1" x14ac:dyDescent="0.2">
      <c r="A4237" s="654" t="s">
        <v>13194</v>
      </c>
      <c r="B4237" s="655" t="s">
        <v>14246</v>
      </c>
      <c r="C4237" s="654" t="s">
        <v>7</v>
      </c>
      <c r="D4237" s="654" t="s">
        <v>207</v>
      </c>
      <c r="E4237" s="824" t="s">
        <v>13196</v>
      </c>
      <c r="F4237" s="824"/>
      <c r="G4237" s="653" t="s">
        <v>23</v>
      </c>
      <c r="H4237" s="652">
        <v>1</v>
      </c>
      <c r="I4237" s="651">
        <v>11.9</v>
      </c>
      <c r="J4237" s="651">
        <v>11.9</v>
      </c>
    </row>
    <row r="4238" spans="1:10" ht="24" customHeight="1" x14ac:dyDescent="0.2">
      <c r="A4238" s="649" t="s">
        <v>13197</v>
      </c>
      <c r="B4238" s="650" t="s">
        <v>14216</v>
      </c>
      <c r="C4238" s="649" t="s">
        <v>7</v>
      </c>
      <c r="D4238" s="649" t="s">
        <v>3067</v>
      </c>
      <c r="E4238" s="825" t="s">
        <v>13196</v>
      </c>
      <c r="F4238" s="825"/>
      <c r="G4238" s="648" t="s">
        <v>23</v>
      </c>
      <c r="H4238" s="647">
        <v>1</v>
      </c>
      <c r="I4238" s="646">
        <v>0.1</v>
      </c>
      <c r="J4238" s="646">
        <v>0.1</v>
      </c>
    </row>
    <row r="4239" spans="1:10" ht="24" customHeight="1" x14ac:dyDescent="0.2">
      <c r="A4239" s="644" t="s">
        <v>13199</v>
      </c>
      <c r="B4239" s="645" t="s">
        <v>13226</v>
      </c>
      <c r="C4239" s="644" t="s">
        <v>7</v>
      </c>
      <c r="D4239" s="644" t="s">
        <v>5105</v>
      </c>
      <c r="E4239" s="821" t="s">
        <v>13206</v>
      </c>
      <c r="F4239" s="821"/>
      <c r="G4239" s="643" t="s">
        <v>23</v>
      </c>
      <c r="H4239" s="642">
        <v>1</v>
      </c>
      <c r="I4239" s="641">
        <v>0.96</v>
      </c>
      <c r="J4239" s="641">
        <v>0.96</v>
      </c>
    </row>
    <row r="4240" spans="1:10" ht="24" customHeight="1" x14ac:dyDescent="0.2">
      <c r="A4240" s="644" t="s">
        <v>13199</v>
      </c>
      <c r="B4240" s="645" t="s">
        <v>14123</v>
      </c>
      <c r="C4240" s="644" t="s">
        <v>7</v>
      </c>
      <c r="D4240" s="644" t="s">
        <v>6734</v>
      </c>
      <c r="E4240" s="821" t="s">
        <v>13201</v>
      </c>
      <c r="F4240" s="821"/>
      <c r="G4240" s="643" t="s">
        <v>23</v>
      </c>
      <c r="H4240" s="642">
        <v>1</v>
      </c>
      <c r="I4240" s="641">
        <v>0.63</v>
      </c>
      <c r="J4240" s="641">
        <v>0.63</v>
      </c>
    </row>
    <row r="4241" spans="1:10" ht="24" customHeight="1" x14ac:dyDescent="0.2">
      <c r="A4241" s="644" t="s">
        <v>13199</v>
      </c>
      <c r="B4241" s="645" t="s">
        <v>13205</v>
      </c>
      <c r="C4241" s="644" t="s">
        <v>7</v>
      </c>
      <c r="D4241" s="644" t="s">
        <v>6808</v>
      </c>
      <c r="E4241" s="821" t="s">
        <v>13206</v>
      </c>
      <c r="F4241" s="821"/>
      <c r="G4241" s="643" t="s">
        <v>23</v>
      </c>
      <c r="H4241" s="642">
        <v>1</v>
      </c>
      <c r="I4241" s="641">
        <v>0.55000000000000004</v>
      </c>
      <c r="J4241" s="641">
        <v>0.55000000000000004</v>
      </c>
    </row>
    <row r="4242" spans="1:10" ht="24" customHeight="1" x14ac:dyDescent="0.2">
      <c r="A4242" s="644" t="s">
        <v>13199</v>
      </c>
      <c r="B4242" s="645" t="s">
        <v>14124</v>
      </c>
      <c r="C4242" s="644" t="s">
        <v>7</v>
      </c>
      <c r="D4242" s="644" t="s">
        <v>6847</v>
      </c>
      <c r="E4242" s="821" t="s">
        <v>13201</v>
      </c>
      <c r="F4242" s="821"/>
      <c r="G4242" s="643" t="s">
        <v>23</v>
      </c>
      <c r="H4242" s="642">
        <v>1</v>
      </c>
      <c r="I4242" s="641">
        <v>0.01</v>
      </c>
      <c r="J4242" s="641">
        <v>0.01</v>
      </c>
    </row>
    <row r="4243" spans="1:10" ht="24" customHeight="1" x14ac:dyDescent="0.2">
      <c r="A4243" s="644" t="s">
        <v>13199</v>
      </c>
      <c r="B4243" s="645" t="s">
        <v>14217</v>
      </c>
      <c r="C4243" s="644" t="s">
        <v>7</v>
      </c>
      <c r="D4243" s="644" t="s">
        <v>10482</v>
      </c>
      <c r="E4243" s="821" t="s">
        <v>13203</v>
      </c>
      <c r="F4243" s="821"/>
      <c r="G4243" s="643" t="s">
        <v>23</v>
      </c>
      <c r="H4243" s="642">
        <v>1</v>
      </c>
      <c r="I4243" s="641">
        <v>8.8800000000000008</v>
      </c>
      <c r="J4243" s="641">
        <v>8.8800000000000008</v>
      </c>
    </row>
    <row r="4244" spans="1:10" ht="24" customHeight="1" x14ac:dyDescent="0.2">
      <c r="A4244" s="644" t="s">
        <v>13199</v>
      </c>
      <c r="B4244" s="645" t="s">
        <v>13207</v>
      </c>
      <c r="C4244" s="644" t="s">
        <v>7</v>
      </c>
      <c r="D4244" s="644" t="s">
        <v>8485</v>
      </c>
      <c r="E4244" s="821" t="s">
        <v>13208</v>
      </c>
      <c r="F4244" s="821"/>
      <c r="G4244" s="643" t="s">
        <v>23</v>
      </c>
      <c r="H4244" s="642">
        <v>1</v>
      </c>
      <c r="I4244" s="641">
        <v>0.06</v>
      </c>
      <c r="J4244" s="641">
        <v>0.06</v>
      </c>
    </row>
    <row r="4245" spans="1:10" ht="24" customHeight="1" x14ac:dyDescent="0.2">
      <c r="A4245" s="644" t="s">
        <v>13199</v>
      </c>
      <c r="B4245" s="645" t="s">
        <v>13229</v>
      </c>
      <c r="C4245" s="644" t="s">
        <v>7</v>
      </c>
      <c r="D4245" s="644" t="s">
        <v>9025</v>
      </c>
      <c r="E4245" s="821" t="s">
        <v>13230</v>
      </c>
      <c r="F4245" s="821"/>
      <c r="G4245" s="643" t="s">
        <v>23</v>
      </c>
      <c r="H4245" s="642">
        <v>1</v>
      </c>
      <c r="I4245" s="641">
        <v>0.71</v>
      </c>
      <c r="J4245" s="641">
        <v>0.71</v>
      </c>
    </row>
    <row r="4246" spans="1:10" ht="25.5" x14ac:dyDescent="0.2">
      <c r="A4246" s="640"/>
      <c r="B4246" s="640"/>
      <c r="C4246" s="640"/>
      <c r="D4246" s="640"/>
      <c r="E4246" s="640" t="s">
        <v>13209</v>
      </c>
      <c r="F4246" s="639">
        <v>4.8788438999999997</v>
      </c>
      <c r="G4246" s="640" t="s">
        <v>13210</v>
      </c>
      <c r="H4246" s="639">
        <v>4.0999999999999996</v>
      </c>
      <c r="I4246" s="640" t="s">
        <v>13211</v>
      </c>
      <c r="J4246" s="639">
        <v>8.98</v>
      </c>
    </row>
    <row r="4247" spans="1:10" ht="15" thickBot="1" x14ac:dyDescent="0.25">
      <c r="A4247" s="640"/>
      <c r="B4247" s="640"/>
      <c r="C4247" s="640"/>
      <c r="D4247" s="640"/>
      <c r="E4247" s="640" t="s">
        <v>13212</v>
      </c>
      <c r="F4247" s="639">
        <v>3.36</v>
      </c>
      <c r="G4247" s="640"/>
      <c r="H4247" s="822" t="s">
        <v>13213</v>
      </c>
      <c r="I4247" s="822"/>
      <c r="J4247" s="639">
        <v>15.26</v>
      </c>
    </row>
    <row r="4248" spans="1:10" ht="0.95" customHeight="1" thickTop="1" x14ac:dyDescent="0.2">
      <c r="A4248" s="638"/>
      <c r="B4248" s="638"/>
      <c r="C4248" s="638"/>
      <c r="D4248" s="638"/>
      <c r="E4248" s="638"/>
      <c r="F4248" s="638"/>
      <c r="G4248" s="638"/>
      <c r="H4248" s="638"/>
      <c r="I4248" s="638"/>
      <c r="J4248" s="638"/>
    </row>
    <row r="4249" spans="1:10" ht="18" customHeight="1" x14ac:dyDescent="0.2">
      <c r="A4249" s="658"/>
      <c r="B4249" s="656" t="s">
        <v>13186</v>
      </c>
      <c r="C4249" s="658" t="s">
        <v>13187</v>
      </c>
      <c r="D4249" s="658" t="s">
        <v>13188</v>
      </c>
      <c r="E4249" s="823" t="s">
        <v>13189</v>
      </c>
      <c r="F4249" s="823"/>
      <c r="G4249" s="657" t="s">
        <v>13190</v>
      </c>
      <c r="H4249" s="656" t="s">
        <v>13191</v>
      </c>
      <c r="I4249" s="656" t="s">
        <v>13192</v>
      </c>
      <c r="J4249" s="656" t="s">
        <v>13193</v>
      </c>
    </row>
    <row r="4250" spans="1:10" ht="24" customHeight="1" x14ac:dyDescent="0.2">
      <c r="A4250" s="654" t="s">
        <v>13194</v>
      </c>
      <c r="B4250" s="655" t="s">
        <v>13993</v>
      </c>
      <c r="C4250" s="654" t="s">
        <v>7</v>
      </c>
      <c r="D4250" s="654" t="s">
        <v>208</v>
      </c>
      <c r="E4250" s="824" t="s">
        <v>13196</v>
      </c>
      <c r="F4250" s="824"/>
      <c r="G4250" s="653" t="s">
        <v>23</v>
      </c>
      <c r="H4250" s="652">
        <v>1</v>
      </c>
      <c r="I4250" s="651">
        <v>11.95</v>
      </c>
      <c r="J4250" s="651">
        <v>11.95</v>
      </c>
    </row>
    <row r="4251" spans="1:10" ht="24" customHeight="1" x14ac:dyDescent="0.2">
      <c r="A4251" s="649" t="s">
        <v>13197</v>
      </c>
      <c r="B4251" s="650" t="s">
        <v>14218</v>
      </c>
      <c r="C4251" s="649" t="s">
        <v>7</v>
      </c>
      <c r="D4251" s="649" t="s">
        <v>3068</v>
      </c>
      <c r="E4251" s="825" t="s">
        <v>13196</v>
      </c>
      <c r="F4251" s="825"/>
      <c r="G4251" s="648" t="s">
        <v>23</v>
      </c>
      <c r="H4251" s="647">
        <v>1</v>
      </c>
      <c r="I4251" s="646">
        <v>0.1</v>
      </c>
      <c r="J4251" s="646">
        <v>0.1</v>
      </c>
    </row>
    <row r="4252" spans="1:10" ht="24" customHeight="1" x14ac:dyDescent="0.2">
      <c r="A4252" s="644" t="s">
        <v>13199</v>
      </c>
      <c r="B4252" s="645" t="s">
        <v>13226</v>
      </c>
      <c r="C4252" s="644" t="s">
        <v>7</v>
      </c>
      <c r="D4252" s="644" t="s">
        <v>5105</v>
      </c>
      <c r="E4252" s="821" t="s">
        <v>13206</v>
      </c>
      <c r="F4252" s="821"/>
      <c r="G4252" s="643" t="s">
        <v>23</v>
      </c>
      <c r="H4252" s="642">
        <v>1</v>
      </c>
      <c r="I4252" s="641">
        <v>0.96</v>
      </c>
      <c r="J4252" s="641">
        <v>0.96</v>
      </c>
    </row>
    <row r="4253" spans="1:10" ht="24" customHeight="1" x14ac:dyDescent="0.2">
      <c r="A4253" s="644" t="s">
        <v>13199</v>
      </c>
      <c r="B4253" s="645" t="s">
        <v>14123</v>
      </c>
      <c r="C4253" s="644" t="s">
        <v>7</v>
      </c>
      <c r="D4253" s="644" t="s">
        <v>6734</v>
      </c>
      <c r="E4253" s="821" t="s">
        <v>13201</v>
      </c>
      <c r="F4253" s="821"/>
      <c r="G4253" s="643" t="s">
        <v>23</v>
      </c>
      <c r="H4253" s="642">
        <v>1</v>
      </c>
      <c r="I4253" s="641">
        <v>0.63</v>
      </c>
      <c r="J4253" s="641">
        <v>0.63</v>
      </c>
    </row>
    <row r="4254" spans="1:10" ht="24" customHeight="1" x14ac:dyDescent="0.2">
      <c r="A4254" s="644" t="s">
        <v>13199</v>
      </c>
      <c r="B4254" s="645" t="s">
        <v>13205</v>
      </c>
      <c r="C4254" s="644" t="s">
        <v>7</v>
      </c>
      <c r="D4254" s="644" t="s">
        <v>6808</v>
      </c>
      <c r="E4254" s="821" t="s">
        <v>13206</v>
      </c>
      <c r="F4254" s="821"/>
      <c r="G4254" s="643" t="s">
        <v>23</v>
      </c>
      <c r="H4254" s="642">
        <v>1</v>
      </c>
      <c r="I4254" s="641">
        <v>0.55000000000000004</v>
      </c>
      <c r="J4254" s="641">
        <v>0.55000000000000004</v>
      </c>
    </row>
    <row r="4255" spans="1:10" ht="24" customHeight="1" x14ac:dyDescent="0.2">
      <c r="A4255" s="644" t="s">
        <v>13199</v>
      </c>
      <c r="B4255" s="645" t="s">
        <v>14124</v>
      </c>
      <c r="C4255" s="644" t="s">
        <v>7</v>
      </c>
      <c r="D4255" s="644" t="s">
        <v>6847</v>
      </c>
      <c r="E4255" s="821" t="s">
        <v>13201</v>
      </c>
      <c r="F4255" s="821"/>
      <c r="G4255" s="643" t="s">
        <v>23</v>
      </c>
      <c r="H4255" s="642">
        <v>1</v>
      </c>
      <c r="I4255" s="641">
        <v>0.01</v>
      </c>
      <c r="J4255" s="641">
        <v>0.01</v>
      </c>
    </row>
    <row r="4256" spans="1:10" ht="24" customHeight="1" x14ac:dyDescent="0.2">
      <c r="A4256" s="644" t="s">
        <v>13199</v>
      </c>
      <c r="B4256" s="645" t="s">
        <v>14219</v>
      </c>
      <c r="C4256" s="644" t="s">
        <v>7</v>
      </c>
      <c r="D4256" s="644" t="s">
        <v>7904</v>
      </c>
      <c r="E4256" s="821" t="s">
        <v>13203</v>
      </c>
      <c r="F4256" s="821"/>
      <c r="G4256" s="643" t="s">
        <v>23</v>
      </c>
      <c r="H4256" s="642">
        <v>1</v>
      </c>
      <c r="I4256" s="641">
        <v>8.93</v>
      </c>
      <c r="J4256" s="641">
        <v>8.93</v>
      </c>
    </row>
    <row r="4257" spans="1:10" ht="24" customHeight="1" x14ac:dyDescent="0.2">
      <c r="A4257" s="644" t="s">
        <v>13199</v>
      </c>
      <c r="B4257" s="645" t="s">
        <v>13207</v>
      </c>
      <c r="C4257" s="644" t="s">
        <v>7</v>
      </c>
      <c r="D4257" s="644" t="s">
        <v>8485</v>
      </c>
      <c r="E4257" s="821" t="s">
        <v>13208</v>
      </c>
      <c r="F4257" s="821"/>
      <c r="G4257" s="643" t="s">
        <v>23</v>
      </c>
      <c r="H4257" s="642">
        <v>1</v>
      </c>
      <c r="I4257" s="641">
        <v>0.06</v>
      </c>
      <c r="J4257" s="641">
        <v>0.06</v>
      </c>
    </row>
    <row r="4258" spans="1:10" ht="24" customHeight="1" x14ac:dyDescent="0.2">
      <c r="A4258" s="644" t="s">
        <v>13199</v>
      </c>
      <c r="B4258" s="645" t="s">
        <v>13229</v>
      </c>
      <c r="C4258" s="644" t="s">
        <v>7</v>
      </c>
      <c r="D4258" s="644" t="s">
        <v>9025</v>
      </c>
      <c r="E4258" s="821" t="s">
        <v>13230</v>
      </c>
      <c r="F4258" s="821"/>
      <c r="G4258" s="643" t="s">
        <v>23</v>
      </c>
      <c r="H4258" s="642">
        <v>1</v>
      </c>
      <c r="I4258" s="641">
        <v>0.71</v>
      </c>
      <c r="J4258" s="641">
        <v>0.71</v>
      </c>
    </row>
    <row r="4259" spans="1:10" ht="25.5" x14ac:dyDescent="0.2">
      <c r="A4259" s="640"/>
      <c r="B4259" s="640"/>
      <c r="C4259" s="640"/>
      <c r="D4259" s="640"/>
      <c r="E4259" s="640" t="s">
        <v>13209</v>
      </c>
      <c r="F4259" s="639">
        <v>4.9060088999999998</v>
      </c>
      <c r="G4259" s="640" t="s">
        <v>13210</v>
      </c>
      <c r="H4259" s="639">
        <v>4.12</v>
      </c>
      <c r="I4259" s="640" t="s">
        <v>13211</v>
      </c>
      <c r="J4259" s="639">
        <v>9.0299999999999994</v>
      </c>
    </row>
    <row r="4260" spans="1:10" ht="15" thickBot="1" x14ac:dyDescent="0.25">
      <c r="A4260" s="640"/>
      <c r="B4260" s="640"/>
      <c r="C4260" s="640"/>
      <c r="D4260" s="640"/>
      <c r="E4260" s="640" t="s">
        <v>13212</v>
      </c>
      <c r="F4260" s="639">
        <v>3.37</v>
      </c>
      <c r="G4260" s="640"/>
      <c r="H4260" s="822" t="s">
        <v>13213</v>
      </c>
      <c r="I4260" s="822"/>
      <c r="J4260" s="639">
        <v>15.32</v>
      </c>
    </row>
    <row r="4261" spans="1:10" ht="0.95" customHeight="1" thickTop="1" x14ac:dyDescent="0.2">
      <c r="A4261" s="638"/>
      <c r="B4261" s="638"/>
      <c r="C4261" s="638"/>
      <c r="D4261" s="638"/>
      <c r="E4261" s="638"/>
      <c r="F4261" s="638"/>
      <c r="G4261" s="638"/>
      <c r="H4261" s="638"/>
      <c r="I4261" s="638"/>
      <c r="J4261" s="638"/>
    </row>
    <row r="4262" spans="1:10" ht="18" customHeight="1" x14ac:dyDescent="0.2">
      <c r="A4262" s="658"/>
      <c r="B4262" s="656" t="s">
        <v>13186</v>
      </c>
      <c r="C4262" s="658" t="s">
        <v>13187</v>
      </c>
      <c r="D4262" s="658" t="s">
        <v>13188</v>
      </c>
      <c r="E4262" s="823" t="s">
        <v>13189</v>
      </c>
      <c r="F4262" s="823"/>
      <c r="G4262" s="657" t="s">
        <v>13190</v>
      </c>
      <c r="H4262" s="656" t="s">
        <v>13191</v>
      </c>
      <c r="I4262" s="656" t="s">
        <v>13192</v>
      </c>
      <c r="J4262" s="656" t="s">
        <v>13193</v>
      </c>
    </row>
    <row r="4263" spans="1:10" ht="24" customHeight="1" x14ac:dyDescent="0.2">
      <c r="A4263" s="654" t="s">
        <v>13194</v>
      </c>
      <c r="B4263" s="655" t="s">
        <v>13977</v>
      </c>
      <c r="C4263" s="654" t="s">
        <v>7</v>
      </c>
      <c r="D4263" s="654" t="s">
        <v>210</v>
      </c>
      <c r="E4263" s="824" t="s">
        <v>13196</v>
      </c>
      <c r="F4263" s="824"/>
      <c r="G4263" s="653" t="s">
        <v>23</v>
      </c>
      <c r="H4263" s="652">
        <v>1</v>
      </c>
      <c r="I4263" s="651">
        <v>10.37</v>
      </c>
      <c r="J4263" s="651">
        <v>10.37</v>
      </c>
    </row>
    <row r="4264" spans="1:10" ht="24" customHeight="1" x14ac:dyDescent="0.2">
      <c r="A4264" s="649" t="s">
        <v>13197</v>
      </c>
      <c r="B4264" s="650" t="s">
        <v>14220</v>
      </c>
      <c r="C4264" s="649" t="s">
        <v>7</v>
      </c>
      <c r="D4264" s="649" t="s">
        <v>3070</v>
      </c>
      <c r="E4264" s="825" t="s">
        <v>13196</v>
      </c>
      <c r="F4264" s="825"/>
      <c r="G4264" s="648" t="s">
        <v>23</v>
      </c>
      <c r="H4264" s="647">
        <v>1</v>
      </c>
      <c r="I4264" s="646">
        <v>0.04</v>
      </c>
      <c r="J4264" s="646">
        <v>0.04</v>
      </c>
    </row>
    <row r="4265" spans="1:10" ht="24" customHeight="1" x14ac:dyDescent="0.2">
      <c r="A4265" s="644" t="s">
        <v>13199</v>
      </c>
      <c r="B4265" s="645" t="s">
        <v>13226</v>
      </c>
      <c r="C4265" s="644" t="s">
        <v>7</v>
      </c>
      <c r="D4265" s="644" t="s">
        <v>5105</v>
      </c>
      <c r="E4265" s="821" t="s">
        <v>13206</v>
      </c>
      <c r="F4265" s="821"/>
      <c r="G4265" s="643" t="s">
        <v>23</v>
      </c>
      <c r="H4265" s="642">
        <v>1</v>
      </c>
      <c r="I4265" s="641">
        <v>0.96</v>
      </c>
      <c r="J4265" s="641">
        <v>0.96</v>
      </c>
    </row>
    <row r="4266" spans="1:10" ht="24" customHeight="1" x14ac:dyDescent="0.2">
      <c r="A4266" s="644" t="s">
        <v>13199</v>
      </c>
      <c r="B4266" s="645" t="s">
        <v>14123</v>
      </c>
      <c r="C4266" s="644" t="s">
        <v>7</v>
      </c>
      <c r="D4266" s="644" t="s">
        <v>6734</v>
      </c>
      <c r="E4266" s="821" t="s">
        <v>13201</v>
      </c>
      <c r="F4266" s="821"/>
      <c r="G4266" s="643" t="s">
        <v>23</v>
      </c>
      <c r="H4266" s="642">
        <v>1</v>
      </c>
      <c r="I4266" s="641">
        <v>0.63</v>
      </c>
      <c r="J4266" s="641">
        <v>0.63</v>
      </c>
    </row>
    <row r="4267" spans="1:10" ht="24" customHeight="1" x14ac:dyDescent="0.2">
      <c r="A4267" s="644" t="s">
        <v>13199</v>
      </c>
      <c r="B4267" s="645" t="s">
        <v>13205</v>
      </c>
      <c r="C4267" s="644" t="s">
        <v>7</v>
      </c>
      <c r="D4267" s="644" t="s">
        <v>6808</v>
      </c>
      <c r="E4267" s="821" t="s">
        <v>13206</v>
      </c>
      <c r="F4267" s="821"/>
      <c r="G4267" s="643" t="s">
        <v>23</v>
      </c>
      <c r="H4267" s="642">
        <v>1</v>
      </c>
      <c r="I4267" s="641">
        <v>0.55000000000000004</v>
      </c>
      <c r="J4267" s="641">
        <v>0.55000000000000004</v>
      </c>
    </row>
    <row r="4268" spans="1:10" ht="24" customHeight="1" x14ac:dyDescent="0.2">
      <c r="A4268" s="644" t="s">
        <v>13199</v>
      </c>
      <c r="B4268" s="645" t="s">
        <v>14124</v>
      </c>
      <c r="C4268" s="644" t="s">
        <v>7</v>
      </c>
      <c r="D4268" s="644" t="s">
        <v>6847</v>
      </c>
      <c r="E4268" s="821" t="s">
        <v>13201</v>
      </c>
      <c r="F4268" s="821"/>
      <c r="G4268" s="643" t="s">
        <v>23</v>
      </c>
      <c r="H4268" s="642">
        <v>1</v>
      </c>
      <c r="I4268" s="641">
        <v>0.01</v>
      </c>
      <c r="J4268" s="641">
        <v>0.01</v>
      </c>
    </row>
    <row r="4269" spans="1:10" ht="24" customHeight="1" x14ac:dyDescent="0.2">
      <c r="A4269" s="644" t="s">
        <v>13199</v>
      </c>
      <c r="B4269" s="645" t="s">
        <v>14221</v>
      </c>
      <c r="C4269" s="644" t="s">
        <v>7</v>
      </c>
      <c r="D4269" s="644" t="s">
        <v>7910</v>
      </c>
      <c r="E4269" s="821" t="s">
        <v>13203</v>
      </c>
      <c r="F4269" s="821"/>
      <c r="G4269" s="643" t="s">
        <v>23</v>
      </c>
      <c r="H4269" s="642">
        <v>1</v>
      </c>
      <c r="I4269" s="641">
        <v>7.41</v>
      </c>
      <c r="J4269" s="641">
        <v>7.41</v>
      </c>
    </row>
    <row r="4270" spans="1:10" ht="24" customHeight="1" x14ac:dyDescent="0.2">
      <c r="A4270" s="644" t="s">
        <v>13199</v>
      </c>
      <c r="B4270" s="645" t="s">
        <v>13207</v>
      </c>
      <c r="C4270" s="644" t="s">
        <v>7</v>
      </c>
      <c r="D4270" s="644" t="s">
        <v>8485</v>
      </c>
      <c r="E4270" s="821" t="s">
        <v>13208</v>
      </c>
      <c r="F4270" s="821"/>
      <c r="G4270" s="643" t="s">
        <v>23</v>
      </c>
      <c r="H4270" s="642">
        <v>1</v>
      </c>
      <c r="I4270" s="641">
        <v>0.06</v>
      </c>
      <c r="J4270" s="641">
        <v>0.06</v>
      </c>
    </row>
    <row r="4271" spans="1:10" ht="24" customHeight="1" x14ac:dyDescent="0.2">
      <c r="A4271" s="644" t="s">
        <v>13199</v>
      </c>
      <c r="B4271" s="645" t="s">
        <v>13229</v>
      </c>
      <c r="C4271" s="644" t="s">
        <v>7</v>
      </c>
      <c r="D4271" s="644" t="s">
        <v>9025</v>
      </c>
      <c r="E4271" s="821" t="s">
        <v>13230</v>
      </c>
      <c r="F4271" s="821"/>
      <c r="G4271" s="643" t="s">
        <v>23</v>
      </c>
      <c r="H4271" s="642">
        <v>1</v>
      </c>
      <c r="I4271" s="641">
        <v>0.71</v>
      </c>
      <c r="J4271" s="641">
        <v>0.71</v>
      </c>
    </row>
    <row r="4272" spans="1:10" ht="25.5" x14ac:dyDescent="0.2">
      <c r="A4272" s="640"/>
      <c r="B4272" s="640"/>
      <c r="C4272" s="640"/>
      <c r="D4272" s="640"/>
      <c r="E4272" s="640" t="s">
        <v>13209</v>
      </c>
      <c r="F4272" s="639">
        <v>4.0475931999999997</v>
      </c>
      <c r="G4272" s="640" t="s">
        <v>13210</v>
      </c>
      <c r="H4272" s="639">
        <v>3.4</v>
      </c>
      <c r="I4272" s="640" t="s">
        <v>13211</v>
      </c>
      <c r="J4272" s="639">
        <v>7.45</v>
      </c>
    </row>
    <row r="4273" spans="1:10" ht="15" thickBot="1" x14ac:dyDescent="0.25">
      <c r="A4273" s="640"/>
      <c r="B4273" s="640"/>
      <c r="C4273" s="640"/>
      <c r="D4273" s="640"/>
      <c r="E4273" s="640" t="s">
        <v>13212</v>
      </c>
      <c r="F4273" s="639">
        <v>2.92</v>
      </c>
      <c r="G4273" s="640"/>
      <c r="H4273" s="822" t="s">
        <v>13213</v>
      </c>
      <c r="I4273" s="822"/>
      <c r="J4273" s="639">
        <v>13.29</v>
      </c>
    </row>
    <row r="4274" spans="1:10" ht="0.95" customHeight="1" thickTop="1" x14ac:dyDescent="0.2">
      <c r="A4274" s="638"/>
      <c r="B4274" s="638"/>
      <c r="C4274" s="638"/>
      <c r="D4274" s="638"/>
      <c r="E4274" s="638"/>
      <c r="F4274" s="638"/>
      <c r="G4274" s="638"/>
      <c r="H4274" s="638"/>
      <c r="I4274" s="638"/>
      <c r="J4274" s="638"/>
    </row>
    <row r="4275" spans="1:10" ht="18" customHeight="1" x14ac:dyDescent="0.2">
      <c r="A4275" s="658"/>
      <c r="B4275" s="656" t="s">
        <v>13186</v>
      </c>
      <c r="C4275" s="658" t="s">
        <v>13187</v>
      </c>
      <c r="D4275" s="658" t="s">
        <v>13188</v>
      </c>
      <c r="E4275" s="823" t="s">
        <v>13189</v>
      </c>
      <c r="F4275" s="823"/>
      <c r="G4275" s="657" t="s">
        <v>13190</v>
      </c>
      <c r="H4275" s="656" t="s">
        <v>13191</v>
      </c>
      <c r="I4275" s="656" t="s">
        <v>13192</v>
      </c>
      <c r="J4275" s="656" t="s">
        <v>13193</v>
      </c>
    </row>
    <row r="4276" spans="1:10" ht="24" customHeight="1" x14ac:dyDescent="0.2">
      <c r="A4276" s="654" t="s">
        <v>13194</v>
      </c>
      <c r="B4276" s="655" t="s">
        <v>14179</v>
      </c>
      <c r="C4276" s="654" t="s">
        <v>7</v>
      </c>
      <c r="D4276" s="654" t="s">
        <v>209</v>
      </c>
      <c r="E4276" s="824" t="s">
        <v>13196</v>
      </c>
      <c r="F4276" s="824"/>
      <c r="G4276" s="653" t="s">
        <v>23</v>
      </c>
      <c r="H4276" s="652">
        <v>1</v>
      </c>
      <c r="I4276" s="651">
        <v>12.4</v>
      </c>
      <c r="J4276" s="651">
        <v>12.4</v>
      </c>
    </row>
    <row r="4277" spans="1:10" ht="24" customHeight="1" x14ac:dyDescent="0.2">
      <c r="A4277" s="649" t="s">
        <v>13197</v>
      </c>
      <c r="B4277" s="650" t="s">
        <v>14222</v>
      </c>
      <c r="C4277" s="649" t="s">
        <v>7</v>
      </c>
      <c r="D4277" s="649" t="s">
        <v>3069</v>
      </c>
      <c r="E4277" s="825" t="s">
        <v>13196</v>
      </c>
      <c r="F4277" s="825"/>
      <c r="G4277" s="648" t="s">
        <v>23</v>
      </c>
      <c r="H4277" s="647">
        <v>1</v>
      </c>
      <c r="I4277" s="646">
        <v>7.0000000000000007E-2</v>
      </c>
      <c r="J4277" s="646">
        <v>7.0000000000000007E-2</v>
      </c>
    </row>
    <row r="4278" spans="1:10" ht="24" customHeight="1" x14ac:dyDescent="0.2">
      <c r="A4278" s="644" t="s">
        <v>13199</v>
      </c>
      <c r="B4278" s="645" t="s">
        <v>13226</v>
      </c>
      <c r="C4278" s="644" t="s">
        <v>7</v>
      </c>
      <c r="D4278" s="644" t="s">
        <v>5105</v>
      </c>
      <c r="E4278" s="821" t="s">
        <v>13206</v>
      </c>
      <c r="F4278" s="821"/>
      <c r="G4278" s="643" t="s">
        <v>23</v>
      </c>
      <c r="H4278" s="642">
        <v>1</v>
      </c>
      <c r="I4278" s="641">
        <v>0.96</v>
      </c>
      <c r="J4278" s="641">
        <v>0.96</v>
      </c>
    </row>
    <row r="4279" spans="1:10" ht="24" customHeight="1" x14ac:dyDescent="0.2">
      <c r="A4279" s="644" t="s">
        <v>13199</v>
      </c>
      <c r="B4279" s="645" t="s">
        <v>14123</v>
      </c>
      <c r="C4279" s="644" t="s">
        <v>7</v>
      </c>
      <c r="D4279" s="644" t="s">
        <v>6734</v>
      </c>
      <c r="E4279" s="821" t="s">
        <v>13201</v>
      </c>
      <c r="F4279" s="821"/>
      <c r="G4279" s="643" t="s">
        <v>23</v>
      </c>
      <c r="H4279" s="642">
        <v>1</v>
      </c>
      <c r="I4279" s="641">
        <v>0.63</v>
      </c>
      <c r="J4279" s="641">
        <v>0.63</v>
      </c>
    </row>
    <row r="4280" spans="1:10" ht="24" customHeight="1" x14ac:dyDescent="0.2">
      <c r="A4280" s="644" t="s">
        <v>13199</v>
      </c>
      <c r="B4280" s="645" t="s">
        <v>13205</v>
      </c>
      <c r="C4280" s="644" t="s">
        <v>7</v>
      </c>
      <c r="D4280" s="644" t="s">
        <v>6808</v>
      </c>
      <c r="E4280" s="821" t="s">
        <v>13206</v>
      </c>
      <c r="F4280" s="821"/>
      <c r="G4280" s="643" t="s">
        <v>23</v>
      </c>
      <c r="H4280" s="642">
        <v>1</v>
      </c>
      <c r="I4280" s="641">
        <v>0.55000000000000004</v>
      </c>
      <c r="J4280" s="641">
        <v>0.55000000000000004</v>
      </c>
    </row>
    <row r="4281" spans="1:10" ht="24" customHeight="1" x14ac:dyDescent="0.2">
      <c r="A4281" s="644" t="s">
        <v>13199</v>
      </c>
      <c r="B4281" s="645" t="s">
        <v>14124</v>
      </c>
      <c r="C4281" s="644" t="s">
        <v>7</v>
      </c>
      <c r="D4281" s="644" t="s">
        <v>6847</v>
      </c>
      <c r="E4281" s="821" t="s">
        <v>13201</v>
      </c>
      <c r="F4281" s="821"/>
      <c r="G4281" s="643" t="s">
        <v>23</v>
      </c>
      <c r="H4281" s="642">
        <v>1</v>
      </c>
      <c r="I4281" s="641">
        <v>0.01</v>
      </c>
      <c r="J4281" s="641">
        <v>0.01</v>
      </c>
    </row>
    <row r="4282" spans="1:10" ht="24" customHeight="1" x14ac:dyDescent="0.2">
      <c r="A4282" s="644" t="s">
        <v>13199</v>
      </c>
      <c r="B4282" s="645" t="s">
        <v>14223</v>
      </c>
      <c r="C4282" s="644" t="s">
        <v>7</v>
      </c>
      <c r="D4282" s="644" t="s">
        <v>7908</v>
      </c>
      <c r="E4282" s="821" t="s">
        <v>13203</v>
      </c>
      <c r="F4282" s="821"/>
      <c r="G4282" s="643" t="s">
        <v>23</v>
      </c>
      <c r="H4282" s="642">
        <v>1</v>
      </c>
      <c r="I4282" s="641">
        <v>9.41</v>
      </c>
      <c r="J4282" s="641">
        <v>9.41</v>
      </c>
    </row>
    <row r="4283" spans="1:10" ht="24" customHeight="1" x14ac:dyDescent="0.2">
      <c r="A4283" s="644" t="s">
        <v>13199</v>
      </c>
      <c r="B4283" s="645" t="s">
        <v>13207</v>
      </c>
      <c r="C4283" s="644" t="s">
        <v>7</v>
      </c>
      <c r="D4283" s="644" t="s">
        <v>8485</v>
      </c>
      <c r="E4283" s="821" t="s">
        <v>13208</v>
      </c>
      <c r="F4283" s="821"/>
      <c r="G4283" s="643" t="s">
        <v>23</v>
      </c>
      <c r="H4283" s="642">
        <v>1</v>
      </c>
      <c r="I4283" s="641">
        <v>0.06</v>
      </c>
      <c r="J4283" s="641">
        <v>0.06</v>
      </c>
    </row>
    <row r="4284" spans="1:10" ht="24" customHeight="1" x14ac:dyDescent="0.2">
      <c r="A4284" s="644" t="s">
        <v>13199</v>
      </c>
      <c r="B4284" s="645" t="s">
        <v>13229</v>
      </c>
      <c r="C4284" s="644" t="s">
        <v>7</v>
      </c>
      <c r="D4284" s="644" t="s">
        <v>9025</v>
      </c>
      <c r="E4284" s="821" t="s">
        <v>13230</v>
      </c>
      <c r="F4284" s="821"/>
      <c r="G4284" s="643" t="s">
        <v>23</v>
      </c>
      <c r="H4284" s="642">
        <v>1</v>
      </c>
      <c r="I4284" s="641">
        <v>0.71</v>
      </c>
      <c r="J4284" s="641">
        <v>0.71</v>
      </c>
    </row>
    <row r="4285" spans="1:10" ht="25.5" x14ac:dyDescent="0.2">
      <c r="A4285" s="640"/>
      <c r="B4285" s="640"/>
      <c r="C4285" s="640"/>
      <c r="D4285" s="640"/>
      <c r="E4285" s="640" t="s">
        <v>13209</v>
      </c>
      <c r="F4285" s="639">
        <v>5.1504944000000004</v>
      </c>
      <c r="G4285" s="640" t="s">
        <v>13210</v>
      </c>
      <c r="H4285" s="639">
        <v>4.33</v>
      </c>
      <c r="I4285" s="640" t="s">
        <v>13211</v>
      </c>
      <c r="J4285" s="639">
        <v>9.48</v>
      </c>
    </row>
    <row r="4286" spans="1:10" ht="15" thickBot="1" x14ac:dyDescent="0.25">
      <c r="A4286" s="640"/>
      <c r="B4286" s="640"/>
      <c r="C4286" s="640"/>
      <c r="D4286" s="640"/>
      <c r="E4286" s="640" t="s">
        <v>13212</v>
      </c>
      <c r="F4286" s="639">
        <v>3.5</v>
      </c>
      <c r="G4286" s="640"/>
      <c r="H4286" s="822" t="s">
        <v>13213</v>
      </c>
      <c r="I4286" s="822"/>
      <c r="J4286" s="639">
        <v>15.9</v>
      </c>
    </row>
    <row r="4287" spans="1:10" ht="0.95" customHeight="1" thickTop="1" x14ac:dyDescent="0.2">
      <c r="A4287" s="638"/>
      <c r="B4287" s="638"/>
      <c r="C4287" s="638"/>
      <c r="D4287" s="638"/>
      <c r="E4287" s="638"/>
      <c r="F4287" s="638"/>
      <c r="G4287" s="638"/>
      <c r="H4287" s="638"/>
      <c r="I4287" s="638"/>
      <c r="J4287" s="638"/>
    </row>
    <row r="4288" spans="1:10" ht="18" customHeight="1" x14ac:dyDescent="0.2">
      <c r="A4288" s="658"/>
      <c r="B4288" s="656" t="s">
        <v>13186</v>
      </c>
      <c r="C4288" s="658" t="s">
        <v>13187</v>
      </c>
      <c r="D4288" s="658" t="s">
        <v>13188</v>
      </c>
      <c r="E4288" s="823" t="s">
        <v>13189</v>
      </c>
      <c r="F4288" s="823"/>
      <c r="G4288" s="657" t="s">
        <v>13190</v>
      </c>
      <c r="H4288" s="656" t="s">
        <v>13191</v>
      </c>
      <c r="I4288" s="656" t="s">
        <v>13192</v>
      </c>
      <c r="J4288" s="656" t="s">
        <v>13193</v>
      </c>
    </row>
    <row r="4289" spans="1:10" ht="24" customHeight="1" x14ac:dyDescent="0.2">
      <c r="A4289" s="654" t="s">
        <v>13194</v>
      </c>
      <c r="B4289" s="655" t="s">
        <v>14288</v>
      </c>
      <c r="C4289" s="654" t="s">
        <v>7</v>
      </c>
      <c r="D4289" s="654" t="s">
        <v>213</v>
      </c>
      <c r="E4289" s="824" t="s">
        <v>13196</v>
      </c>
      <c r="F4289" s="824"/>
      <c r="G4289" s="653" t="s">
        <v>23</v>
      </c>
      <c r="H4289" s="652">
        <v>1</v>
      </c>
      <c r="I4289" s="651">
        <v>13.24</v>
      </c>
      <c r="J4289" s="651">
        <v>13.24</v>
      </c>
    </row>
    <row r="4290" spans="1:10" ht="24" customHeight="1" x14ac:dyDescent="0.2">
      <c r="A4290" s="649" t="s">
        <v>13197</v>
      </c>
      <c r="B4290" s="650" t="s">
        <v>14224</v>
      </c>
      <c r="C4290" s="649" t="s">
        <v>7</v>
      </c>
      <c r="D4290" s="649" t="s">
        <v>3073</v>
      </c>
      <c r="E4290" s="825" t="s">
        <v>13196</v>
      </c>
      <c r="F4290" s="825"/>
      <c r="G4290" s="648" t="s">
        <v>23</v>
      </c>
      <c r="H4290" s="647">
        <v>1</v>
      </c>
      <c r="I4290" s="646">
        <v>0.06</v>
      </c>
      <c r="J4290" s="646">
        <v>0.06</v>
      </c>
    </row>
    <row r="4291" spans="1:10" ht="24" customHeight="1" x14ac:dyDescent="0.2">
      <c r="A4291" s="644" t="s">
        <v>13199</v>
      </c>
      <c r="B4291" s="645" t="s">
        <v>13226</v>
      </c>
      <c r="C4291" s="644" t="s">
        <v>7</v>
      </c>
      <c r="D4291" s="644" t="s">
        <v>5105</v>
      </c>
      <c r="E4291" s="821" t="s">
        <v>13206</v>
      </c>
      <c r="F4291" s="821"/>
      <c r="G4291" s="643" t="s">
        <v>23</v>
      </c>
      <c r="H4291" s="642">
        <v>1</v>
      </c>
      <c r="I4291" s="641">
        <v>0.96</v>
      </c>
      <c r="J4291" s="641">
        <v>0.96</v>
      </c>
    </row>
    <row r="4292" spans="1:10" ht="24" customHeight="1" x14ac:dyDescent="0.2">
      <c r="A4292" s="644" t="s">
        <v>13199</v>
      </c>
      <c r="B4292" s="645" t="s">
        <v>14123</v>
      </c>
      <c r="C4292" s="644" t="s">
        <v>7</v>
      </c>
      <c r="D4292" s="644" t="s">
        <v>6734</v>
      </c>
      <c r="E4292" s="821" t="s">
        <v>13201</v>
      </c>
      <c r="F4292" s="821"/>
      <c r="G4292" s="643" t="s">
        <v>23</v>
      </c>
      <c r="H4292" s="642">
        <v>1</v>
      </c>
      <c r="I4292" s="641">
        <v>0.63</v>
      </c>
      <c r="J4292" s="641">
        <v>0.63</v>
      </c>
    </row>
    <row r="4293" spans="1:10" ht="24" customHeight="1" x14ac:dyDescent="0.2">
      <c r="A4293" s="644" t="s">
        <v>13199</v>
      </c>
      <c r="B4293" s="645" t="s">
        <v>13205</v>
      </c>
      <c r="C4293" s="644" t="s">
        <v>7</v>
      </c>
      <c r="D4293" s="644" t="s">
        <v>6808</v>
      </c>
      <c r="E4293" s="821" t="s">
        <v>13206</v>
      </c>
      <c r="F4293" s="821"/>
      <c r="G4293" s="643" t="s">
        <v>23</v>
      </c>
      <c r="H4293" s="642">
        <v>1</v>
      </c>
      <c r="I4293" s="641">
        <v>0.55000000000000004</v>
      </c>
      <c r="J4293" s="641">
        <v>0.55000000000000004</v>
      </c>
    </row>
    <row r="4294" spans="1:10" ht="24" customHeight="1" x14ac:dyDescent="0.2">
      <c r="A4294" s="644" t="s">
        <v>13199</v>
      </c>
      <c r="B4294" s="645" t="s">
        <v>14124</v>
      </c>
      <c r="C4294" s="644" t="s">
        <v>7</v>
      </c>
      <c r="D4294" s="644" t="s">
        <v>6847</v>
      </c>
      <c r="E4294" s="821" t="s">
        <v>13201</v>
      </c>
      <c r="F4294" s="821"/>
      <c r="G4294" s="643" t="s">
        <v>23</v>
      </c>
      <c r="H4294" s="642">
        <v>1</v>
      </c>
      <c r="I4294" s="641">
        <v>0.01</v>
      </c>
      <c r="J4294" s="641">
        <v>0.01</v>
      </c>
    </row>
    <row r="4295" spans="1:10" ht="24" customHeight="1" x14ac:dyDescent="0.2">
      <c r="A4295" s="644" t="s">
        <v>13199</v>
      </c>
      <c r="B4295" s="645" t="s">
        <v>14225</v>
      </c>
      <c r="C4295" s="644" t="s">
        <v>7</v>
      </c>
      <c r="D4295" s="644" t="s">
        <v>7916</v>
      </c>
      <c r="E4295" s="821" t="s">
        <v>13203</v>
      </c>
      <c r="F4295" s="821"/>
      <c r="G4295" s="643" t="s">
        <v>23</v>
      </c>
      <c r="H4295" s="642">
        <v>1</v>
      </c>
      <c r="I4295" s="641">
        <v>10.26</v>
      </c>
      <c r="J4295" s="641">
        <v>10.26</v>
      </c>
    </row>
    <row r="4296" spans="1:10" ht="24" customHeight="1" x14ac:dyDescent="0.2">
      <c r="A4296" s="644" t="s">
        <v>13199</v>
      </c>
      <c r="B4296" s="645" t="s">
        <v>13207</v>
      </c>
      <c r="C4296" s="644" t="s">
        <v>7</v>
      </c>
      <c r="D4296" s="644" t="s">
        <v>8485</v>
      </c>
      <c r="E4296" s="821" t="s">
        <v>13208</v>
      </c>
      <c r="F4296" s="821"/>
      <c r="G4296" s="643" t="s">
        <v>23</v>
      </c>
      <c r="H4296" s="642">
        <v>1</v>
      </c>
      <c r="I4296" s="641">
        <v>0.06</v>
      </c>
      <c r="J4296" s="641">
        <v>0.06</v>
      </c>
    </row>
    <row r="4297" spans="1:10" ht="24" customHeight="1" x14ac:dyDescent="0.2">
      <c r="A4297" s="644" t="s">
        <v>13199</v>
      </c>
      <c r="B4297" s="645" t="s">
        <v>13229</v>
      </c>
      <c r="C4297" s="644" t="s">
        <v>7</v>
      </c>
      <c r="D4297" s="644" t="s">
        <v>9025</v>
      </c>
      <c r="E4297" s="821" t="s">
        <v>13230</v>
      </c>
      <c r="F4297" s="821"/>
      <c r="G4297" s="643" t="s">
        <v>23</v>
      </c>
      <c r="H4297" s="642">
        <v>1</v>
      </c>
      <c r="I4297" s="641">
        <v>0.71</v>
      </c>
      <c r="J4297" s="641">
        <v>0.71</v>
      </c>
    </row>
    <row r="4298" spans="1:10" ht="25.5" x14ac:dyDescent="0.2">
      <c r="A4298" s="640"/>
      <c r="B4298" s="640"/>
      <c r="C4298" s="640"/>
      <c r="D4298" s="640"/>
      <c r="E4298" s="640" t="s">
        <v>13209</v>
      </c>
      <c r="F4298" s="639">
        <v>5.6068673000000002</v>
      </c>
      <c r="G4298" s="640" t="s">
        <v>13210</v>
      </c>
      <c r="H4298" s="639">
        <v>4.71</v>
      </c>
      <c r="I4298" s="640" t="s">
        <v>13211</v>
      </c>
      <c r="J4298" s="639">
        <v>10.32</v>
      </c>
    </row>
    <row r="4299" spans="1:10" ht="15" thickBot="1" x14ac:dyDescent="0.25">
      <c r="A4299" s="640"/>
      <c r="B4299" s="640"/>
      <c r="C4299" s="640"/>
      <c r="D4299" s="640"/>
      <c r="E4299" s="640" t="s">
        <v>13212</v>
      </c>
      <c r="F4299" s="639">
        <v>3.73</v>
      </c>
      <c r="G4299" s="640"/>
      <c r="H4299" s="822" t="s">
        <v>13213</v>
      </c>
      <c r="I4299" s="822"/>
      <c r="J4299" s="639">
        <v>16.97</v>
      </c>
    </row>
    <row r="4300" spans="1:10" ht="0.95" customHeight="1" thickTop="1" x14ac:dyDescent="0.2">
      <c r="A4300" s="638"/>
      <c r="B4300" s="638"/>
      <c r="C4300" s="638"/>
      <c r="D4300" s="638"/>
      <c r="E4300" s="638"/>
      <c r="F4300" s="638"/>
      <c r="G4300" s="638"/>
      <c r="H4300" s="638"/>
      <c r="I4300" s="638"/>
      <c r="J4300" s="638"/>
    </row>
    <row r="4301" spans="1:10" ht="18" customHeight="1" x14ac:dyDescent="0.2">
      <c r="A4301" s="658"/>
      <c r="B4301" s="656" t="s">
        <v>13186</v>
      </c>
      <c r="C4301" s="658" t="s">
        <v>13187</v>
      </c>
      <c r="D4301" s="658" t="s">
        <v>13188</v>
      </c>
      <c r="E4301" s="823" t="s">
        <v>13189</v>
      </c>
      <c r="F4301" s="823"/>
      <c r="G4301" s="657" t="s">
        <v>13190</v>
      </c>
      <c r="H4301" s="656" t="s">
        <v>13191</v>
      </c>
      <c r="I4301" s="656" t="s">
        <v>13192</v>
      </c>
      <c r="J4301" s="656" t="s">
        <v>13193</v>
      </c>
    </row>
    <row r="4302" spans="1:10" ht="24" customHeight="1" x14ac:dyDescent="0.2">
      <c r="A4302" s="654" t="s">
        <v>13194</v>
      </c>
      <c r="B4302" s="655" t="s">
        <v>14269</v>
      </c>
      <c r="C4302" s="654" t="s">
        <v>7</v>
      </c>
      <c r="D4302" s="654" t="s">
        <v>216</v>
      </c>
      <c r="E4302" s="824" t="s">
        <v>13196</v>
      </c>
      <c r="F4302" s="824"/>
      <c r="G4302" s="653" t="s">
        <v>23</v>
      </c>
      <c r="H4302" s="652">
        <v>1</v>
      </c>
      <c r="I4302" s="651">
        <v>14.06</v>
      </c>
      <c r="J4302" s="651">
        <v>14.06</v>
      </c>
    </row>
    <row r="4303" spans="1:10" ht="24" customHeight="1" x14ac:dyDescent="0.2">
      <c r="A4303" s="649" t="s">
        <v>13197</v>
      </c>
      <c r="B4303" s="650" t="s">
        <v>14226</v>
      </c>
      <c r="C4303" s="649" t="s">
        <v>7</v>
      </c>
      <c r="D4303" s="649" t="s">
        <v>3077</v>
      </c>
      <c r="E4303" s="825" t="s">
        <v>13196</v>
      </c>
      <c r="F4303" s="825"/>
      <c r="G4303" s="648" t="s">
        <v>23</v>
      </c>
      <c r="H4303" s="647">
        <v>1</v>
      </c>
      <c r="I4303" s="646">
        <v>0.09</v>
      </c>
      <c r="J4303" s="646">
        <v>0.09</v>
      </c>
    </row>
    <row r="4304" spans="1:10" ht="24" customHeight="1" x14ac:dyDescent="0.2">
      <c r="A4304" s="644" t="s">
        <v>13199</v>
      </c>
      <c r="B4304" s="645" t="s">
        <v>13226</v>
      </c>
      <c r="C4304" s="644" t="s">
        <v>7</v>
      </c>
      <c r="D4304" s="644" t="s">
        <v>5105</v>
      </c>
      <c r="E4304" s="821" t="s">
        <v>13206</v>
      </c>
      <c r="F4304" s="821"/>
      <c r="G4304" s="643" t="s">
        <v>23</v>
      </c>
      <c r="H4304" s="642">
        <v>1</v>
      </c>
      <c r="I4304" s="641">
        <v>0.96</v>
      </c>
      <c r="J4304" s="641">
        <v>0.96</v>
      </c>
    </row>
    <row r="4305" spans="1:10" ht="24" customHeight="1" x14ac:dyDescent="0.2">
      <c r="A4305" s="644" t="s">
        <v>13199</v>
      </c>
      <c r="B4305" s="645" t="s">
        <v>14123</v>
      </c>
      <c r="C4305" s="644" t="s">
        <v>7</v>
      </c>
      <c r="D4305" s="644" t="s">
        <v>6734</v>
      </c>
      <c r="E4305" s="821" t="s">
        <v>13201</v>
      </c>
      <c r="F4305" s="821"/>
      <c r="G4305" s="643" t="s">
        <v>23</v>
      </c>
      <c r="H4305" s="642">
        <v>1</v>
      </c>
      <c r="I4305" s="641">
        <v>0.63</v>
      </c>
      <c r="J4305" s="641">
        <v>0.63</v>
      </c>
    </row>
    <row r="4306" spans="1:10" ht="24" customHeight="1" x14ac:dyDescent="0.2">
      <c r="A4306" s="644" t="s">
        <v>13199</v>
      </c>
      <c r="B4306" s="645" t="s">
        <v>13205</v>
      </c>
      <c r="C4306" s="644" t="s">
        <v>7</v>
      </c>
      <c r="D4306" s="644" t="s">
        <v>6808</v>
      </c>
      <c r="E4306" s="821" t="s">
        <v>13206</v>
      </c>
      <c r="F4306" s="821"/>
      <c r="G4306" s="643" t="s">
        <v>23</v>
      </c>
      <c r="H4306" s="642">
        <v>1</v>
      </c>
      <c r="I4306" s="641">
        <v>0.55000000000000004</v>
      </c>
      <c r="J4306" s="641">
        <v>0.55000000000000004</v>
      </c>
    </row>
    <row r="4307" spans="1:10" ht="24" customHeight="1" x14ac:dyDescent="0.2">
      <c r="A4307" s="644" t="s">
        <v>13199</v>
      </c>
      <c r="B4307" s="645" t="s">
        <v>14124</v>
      </c>
      <c r="C4307" s="644" t="s">
        <v>7</v>
      </c>
      <c r="D4307" s="644" t="s">
        <v>6847</v>
      </c>
      <c r="E4307" s="821" t="s">
        <v>13201</v>
      </c>
      <c r="F4307" s="821"/>
      <c r="G4307" s="643" t="s">
        <v>23</v>
      </c>
      <c r="H4307" s="642">
        <v>1</v>
      </c>
      <c r="I4307" s="641">
        <v>0.01</v>
      </c>
      <c r="J4307" s="641">
        <v>0.01</v>
      </c>
    </row>
    <row r="4308" spans="1:10" ht="24" customHeight="1" x14ac:dyDescent="0.2">
      <c r="A4308" s="644" t="s">
        <v>13199</v>
      </c>
      <c r="B4308" s="645" t="s">
        <v>14227</v>
      </c>
      <c r="C4308" s="644" t="s">
        <v>7</v>
      </c>
      <c r="D4308" s="644" t="s">
        <v>7906</v>
      </c>
      <c r="E4308" s="821" t="s">
        <v>13203</v>
      </c>
      <c r="F4308" s="821"/>
      <c r="G4308" s="643" t="s">
        <v>23</v>
      </c>
      <c r="H4308" s="642">
        <v>1</v>
      </c>
      <c r="I4308" s="641">
        <v>11.05</v>
      </c>
      <c r="J4308" s="641">
        <v>11.05</v>
      </c>
    </row>
    <row r="4309" spans="1:10" ht="24" customHeight="1" x14ac:dyDescent="0.2">
      <c r="A4309" s="644" t="s">
        <v>13199</v>
      </c>
      <c r="B4309" s="645" t="s">
        <v>13207</v>
      </c>
      <c r="C4309" s="644" t="s">
        <v>7</v>
      </c>
      <c r="D4309" s="644" t="s">
        <v>8485</v>
      </c>
      <c r="E4309" s="821" t="s">
        <v>13208</v>
      </c>
      <c r="F4309" s="821"/>
      <c r="G4309" s="643" t="s">
        <v>23</v>
      </c>
      <c r="H4309" s="642">
        <v>1</v>
      </c>
      <c r="I4309" s="641">
        <v>0.06</v>
      </c>
      <c r="J4309" s="641">
        <v>0.06</v>
      </c>
    </row>
    <row r="4310" spans="1:10" ht="24" customHeight="1" x14ac:dyDescent="0.2">
      <c r="A4310" s="644" t="s">
        <v>13199</v>
      </c>
      <c r="B4310" s="645" t="s">
        <v>13229</v>
      </c>
      <c r="C4310" s="644" t="s">
        <v>7</v>
      </c>
      <c r="D4310" s="644" t="s">
        <v>9025</v>
      </c>
      <c r="E4310" s="821" t="s">
        <v>13230</v>
      </c>
      <c r="F4310" s="821"/>
      <c r="G4310" s="643" t="s">
        <v>23</v>
      </c>
      <c r="H4310" s="642">
        <v>1</v>
      </c>
      <c r="I4310" s="641">
        <v>0.71</v>
      </c>
      <c r="J4310" s="641">
        <v>0.71</v>
      </c>
    </row>
    <row r="4311" spans="1:10" ht="25.5" x14ac:dyDescent="0.2">
      <c r="A4311" s="640"/>
      <c r="B4311" s="640"/>
      <c r="C4311" s="640"/>
      <c r="D4311" s="640"/>
      <c r="E4311" s="640" t="s">
        <v>13209</v>
      </c>
      <c r="F4311" s="639">
        <v>6.0523742</v>
      </c>
      <c r="G4311" s="640" t="s">
        <v>13210</v>
      </c>
      <c r="H4311" s="639">
        <v>5.09</v>
      </c>
      <c r="I4311" s="640" t="s">
        <v>13211</v>
      </c>
      <c r="J4311" s="639">
        <v>11.14</v>
      </c>
    </row>
    <row r="4312" spans="1:10" ht="15" thickBot="1" x14ac:dyDescent="0.25">
      <c r="A4312" s="640"/>
      <c r="B4312" s="640"/>
      <c r="C4312" s="640"/>
      <c r="D4312" s="640"/>
      <c r="E4312" s="640" t="s">
        <v>13212</v>
      </c>
      <c r="F4312" s="639">
        <v>3.97</v>
      </c>
      <c r="G4312" s="640"/>
      <c r="H4312" s="822" t="s">
        <v>13213</v>
      </c>
      <c r="I4312" s="822"/>
      <c r="J4312" s="639">
        <v>18.03</v>
      </c>
    </row>
    <row r="4313" spans="1:10" ht="0.95" customHeight="1" thickTop="1" x14ac:dyDescent="0.2">
      <c r="A4313" s="638"/>
      <c r="B4313" s="638"/>
      <c r="C4313" s="638"/>
      <c r="D4313" s="638"/>
      <c r="E4313" s="638"/>
      <c r="F4313" s="638"/>
      <c r="G4313" s="638"/>
      <c r="H4313" s="638"/>
      <c r="I4313" s="638"/>
      <c r="J4313" s="638"/>
    </row>
    <row r="4314" spans="1:10" ht="18" customHeight="1" x14ac:dyDescent="0.2">
      <c r="A4314" s="658"/>
      <c r="B4314" s="656" t="s">
        <v>13186</v>
      </c>
      <c r="C4314" s="658" t="s">
        <v>13187</v>
      </c>
      <c r="D4314" s="658" t="s">
        <v>13188</v>
      </c>
      <c r="E4314" s="823" t="s">
        <v>13189</v>
      </c>
      <c r="F4314" s="823"/>
      <c r="G4314" s="657" t="s">
        <v>13190</v>
      </c>
      <c r="H4314" s="656" t="s">
        <v>13191</v>
      </c>
      <c r="I4314" s="656" t="s">
        <v>13192</v>
      </c>
      <c r="J4314" s="656" t="s">
        <v>13193</v>
      </c>
    </row>
    <row r="4315" spans="1:10" ht="60" customHeight="1" x14ac:dyDescent="0.2">
      <c r="A4315" s="654" t="s">
        <v>13194</v>
      </c>
      <c r="B4315" s="655" t="s">
        <v>14000</v>
      </c>
      <c r="C4315" s="654" t="s">
        <v>7</v>
      </c>
      <c r="D4315" s="654" t="s">
        <v>1943</v>
      </c>
      <c r="E4315" s="824" t="s">
        <v>13272</v>
      </c>
      <c r="F4315" s="824"/>
      <c r="G4315" s="653" t="s">
        <v>67</v>
      </c>
      <c r="H4315" s="652">
        <v>1</v>
      </c>
      <c r="I4315" s="651">
        <v>152.4</v>
      </c>
      <c r="J4315" s="651">
        <v>152.4</v>
      </c>
    </row>
    <row r="4316" spans="1:10" ht="60" customHeight="1" x14ac:dyDescent="0.2">
      <c r="A4316" s="649" t="s">
        <v>13197</v>
      </c>
      <c r="B4316" s="650" t="s">
        <v>14289</v>
      </c>
      <c r="C4316" s="649" t="s">
        <v>7</v>
      </c>
      <c r="D4316" s="649" t="s">
        <v>1938</v>
      </c>
      <c r="E4316" s="825" t="s">
        <v>13272</v>
      </c>
      <c r="F4316" s="825"/>
      <c r="G4316" s="648" t="s">
        <v>23</v>
      </c>
      <c r="H4316" s="647">
        <v>1</v>
      </c>
      <c r="I4316" s="646">
        <v>122.94</v>
      </c>
      <c r="J4316" s="646">
        <v>122.94</v>
      </c>
    </row>
    <row r="4317" spans="1:10" ht="60" customHeight="1" x14ac:dyDescent="0.2">
      <c r="A4317" s="649" t="s">
        <v>13197</v>
      </c>
      <c r="B4317" s="650" t="s">
        <v>14290</v>
      </c>
      <c r="C4317" s="649" t="s">
        <v>7</v>
      </c>
      <c r="D4317" s="649" t="s">
        <v>1939</v>
      </c>
      <c r="E4317" s="825" t="s">
        <v>13272</v>
      </c>
      <c r="F4317" s="825"/>
      <c r="G4317" s="648" t="s">
        <v>23</v>
      </c>
      <c r="H4317" s="647">
        <v>1</v>
      </c>
      <c r="I4317" s="646">
        <v>17.059999999999999</v>
      </c>
      <c r="J4317" s="646">
        <v>17.059999999999999</v>
      </c>
    </row>
    <row r="4318" spans="1:10" ht="24" customHeight="1" x14ac:dyDescent="0.2">
      <c r="A4318" s="649" t="s">
        <v>13197</v>
      </c>
      <c r="B4318" s="650" t="s">
        <v>14179</v>
      </c>
      <c r="C4318" s="649" t="s">
        <v>7</v>
      </c>
      <c r="D4318" s="649" t="s">
        <v>209</v>
      </c>
      <c r="E4318" s="825" t="s">
        <v>13196</v>
      </c>
      <c r="F4318" s="825"/>
      <c r="G4318" s="648" t="s">
        <v>23</v>
      </c>
      <c r="H4318" s="647">
        <v>1</v>
      </c>
      <c r="I4318" s="646">
        <v>12.4</v>
      </c>
      <c r="J4318" s="646">
        <v>12.4</v>
      </c>
    </row>
    <row r="4319" spans="1:10" ht="25.5" x14ac:dyDescent="0.2">
      <c r="A4319" s="640"/>
      <c r="B4319" s="640"/>
      <c r="C4319" s="640"/>
      <c r="D4319" s="640"/>
      <c r="E4319" s="640" t="s">
        <v>13209</v>
      </c>
      <c r="F4319" s="639">
        <v>5.1504944000000004</v>
      </c>
      <c r="G4319" s="640" t="s">
        <v>13210</v>
      </c>
      <c r="H4319" s="639">
        <v>4.33</v>
      </c>
      <c r="I4319" s="640" t="s">
        <v>13211</v>
      </c>
      <c r="J4319" s="639">
        <v>9.48</v>
      </c>
    </row>
    <row r="4320" spans="1:10" ht="15" thickBot="1" x14ac:dyDescent="0.25">
      <c r="A4320" s="640"/>
      <c r="B4320" s="640"/>
      <c r="C4320" s="640"/>
      <c r="D4320" s="640"/>
      <c r="E4320" s="640" t="s">
        <v>13212</v>
      </c>
      <c r="F4320" s="639">
        <v>43.03</v>
      </c>
      <c r="G4320" s="640"/>
      <c r="H4320" s="822" t="s">
        <v>13213</v>
      </c>
      <c r="I4320" s="822"/>
      <c r="J4320" s="639">
        <v>195.43</v>
      </c>
    </row>
    <row r="4321" spans="1:10" ht="0.95" customHeight="1" thickTop="1" x14ac:dyDescent="0.2">
      <c r="A4321" s="638"/>
      <c r="B4321" s="638"/>
      <c r="C4321" s="638"/>
      <c r="D4321" s="638"/>
      <c r="E4321" s="638"/>
      <c r="F4321" s="638"/>
      <c r="G4321" s="638"/>
      <c r="H4321" s="638"/>
      <c r="I4321" s="638"/>
      <c r="J4321" s="638"/>
    </row>
    <row r="4322" spans="1:10" ht="18" customHeight="1" x14ac:dyDescent="0.2">
      <c r="A4322" s="658"/>
      <c r="B4322" s="656" t="s">
        <v>13186</v>
      </c>
      <c r="C4322" s="658" t="s">
        <v>13187</v>
      </c>
      <c r="D4322" s="658" t="s">
        <v>13188</v>
      </c>
      <c r="E4322" s="823" t="s">
        <v>13189</v>
      </c>
      <c r="F4322" s="823"/>
      <c r="G4322" s="657" t="s">
        <v>13190</v>
      </c>
      <c r="H4322" s="656" t="s">
        <v>13191</v>
      </c>
      <c r="I4322" s="656" t="s">
        <v>13192</v>
      </c>
      <c r="J4322" s="656" t="s">
        <v>13193</v>
      </c>
    </row>
    <row r="4323" spans="1:10" ht="60" customHeight="1" x14ac:dyDescent="0.2">
      <c r="A4323" s="654" t="s">
        <v>13194</v>
      </c>
      <c r="B4323" s="655" t="s">
        <v>13999</v>
      </c>
      <c r="C4323" s="654" t="s">
        <v>7</v>
      </c>
      <c r="D4323" s="654" t="s">
        <v>1942</v>
      </c>
      <c r="E4323" s="824" t="s">
        <v>13272</v>
      </c>
      <c r="F4323" s="824"/>
      <c r="G4323" s="653" t="s">
        <v>50</v>
      </c>
      <c r="H4323" s="652">
        <v>1</v>
      </c>
      <c r="I4323" s="651">
        <v>383.65</v>
      </c>
      <c r="J4323" s="651">
        <v>383.65</v>
      </c>
    </row>
    <row r="4324" spans="1:10" ht="60" customHeight="1" x14ac:dyDescent="0.2">
      <c r="A4324" s="649" t="s">
        <v>13197</v>
      </c>
      <c r="B4324" s="650" t="s">
        <v>14289</v>
      </c>
      <c r="C4324" s="649" t="s">
        <v>7</v>
      </c>
      <c r="D4324" s="649" t="s">
        <v>1938</v>
      </c>
      <c r="E4324" s="825" t="s">
        <v>13272</v>
      </c>
      <c r="F4324" s="825"/>
      <c r="G4324" s="648" t="s">
        <v>23</v>
      </c>
      <c r="H4324" s="647">
        <v>1</v>
      </c>
      <c r="I4324" s="646">
        <v>122.94</v>
      </c>
      <c r="J4324" s="646">
        <v>122.94</v>
      </c>
    </row>
    <row r="4325" spans="1:10" ht="60" customHeight="1" x14ac:dyDescent="0.2">
      <c r="A4325" s="649" t="s">
        <v>13197</v>
      </c>
      <c r="B4325" s="650" t="s">
        <v>14291</v>
      </c>
      <c r="C4325" s="649" t="s">
        <v>7</v>
      </c>
      <c r="D4325" s="649" t="s">
        <v>1941</v>
      </c>
      <c r="E4325" s="825" t="s">
        <v>13272</v>
      </c>
      <c r="F4325" s="825"/>
      <c r="G4325" s="648" t="s">
        <v>23</v>
      </c>
      <c r="H4325" s="647">
        <v>1</v>
      </c>
      <c r="I4325" s="646">
        <v>77.400000000000006</v>
      </c>
      <c r="J4325" s="646">
        <v>77.400000000000006</v>
      </c>
    </row>
    <row r="4326" spans="1:10" ht="60" customHeight="1" x14ac:dyDescent="0.2">
      <c r="A4326" s="649" t="s">
        <v>13197</v>
      </c>
      <c r="B4326" s="650" t="s">
        <v>14290</v>
      </c>
      <c r="C4326" s="649" t="s">
        <v>7</v>
      </c>
      <c r="D4326" s="649" t="s">
        <v>1939</v>
      </c>
      <c r="E4326" s="825" t="s">
        <v>13272</v>
      </c>
      <c r="F4326" s="825"/>
      <c r="G4326" s="648" t="s">
        <v>23</v>
      </c>
      <c r="H4326" s="647">
        <v>1</v>
      </c>
      <c r="I4326" s="646">
        <v>17.059999999999999</v>
      </c>
      <c r="J4326" s="646">
        <v>17.059999999999999</v>
      </c>
    </row>
    <row r="4327" spans="1:10" ht="60" customHeight="1" x14ac:dyDescent="0.2">
      <c r="A4327" s="649" t="s">
        <v>13197</v>
      </c>
      <c r="B4327" s="650" t="s">
        <v>14292</v>
      </c>
      <c r="C4327" s="649" t="s">
        <v>7</v>
      </c>
      <c r="D4327" s="649" t="s">
        <v>1940</v>
      </c>
      <c r="E4327" s="825" t="s">
        <v>13272</v>
      </c>
      <c r="F4327" s="825"/>
      <c r="G4327" s="648" t="s">
        <v>23</v>
      </c>
      <c r="H4327" s="647">
        <v>1</v>
      </c>
      <c r="I4327" s="646">
        <v>153.85</v>
      </c>
      <c r="J4327" s="646">
        <v>153.85</v>
      </c>
    </row>
    <row r="4328" spans="1:10" ht="24" customHeight="1" x14ac:dyDescent="0.2">
      <c r="A4328" s="649" t="s">
        <v>13197</v>
      </c>
      <c r="B4328" s="650" t="s">
        <v>14179</v>
      </c>
      <c r="C4328" s="649" t="s">
        <v>7</v>
      </c>
      <c r="D4328" s="649" t="s">
        <v>209</v>
      </c>
      <c r="E4328" s="825" t="s">
        <v>13196</v>
      </c>
      <c r="F4328" s="825"/>
      <c r="G4328" s="648" t="s">
        <v>23</v>
      </c>
      <c r="H4328" s="647">
        <v>1</v>
      </c>
      <c r="I4328" s="646">
        <v>12.4</v>
      </c>
      <c r="J4328" s="646">
        <v>12.4</v>
      </c>
    </row>
    <row r="4329" spans="1:10" ht="25.5" x14ac:dyDescent="0.2">
      <c r="A4329" s="640"/>
      <c r="B4329" s="640"/>
      <c r="C4329" s="640"/>
      <c r="D4329" s="640"/>
      <c r="E4329" s="640" t="s">
        <v>13209</v>
      </c>
      <c r="F4329" s="639">
        <v>5.1504944000000004</v>
      </c>
      <c r="G4329" s="640" t="s">
        <v>13210</v>
      </c>
      <c r="H4329" s="639">
        <v>4.33</v>
      </c>
      <c r="I4329" s="640" t="s">
        <v>13211</v>
      </c>
      <c r="J4329" s="639">
        <v>9.48</v>
      </c>
    </row>
    <row r="4330" spans="1:10" ht="15" thickBot="1" x14ac:dyDescent="0.25">
      <c r="A4330" s="640"/>
      <c r="B4330" s="640"/>
      <c r="C4330" s="640"/>
      <c r="D4330" s="640"/>
      <c r="E4330" s="640" t="s">
        <v>13212</v>
      </c>
      <c r="F4330" s="639">
        <v>108.34</v>
      </c>
      <c r="G4330" s="640"/>
      <c r="H4330" s="822" t="s">
        <v>13213</v>
      </c>
      <c r="I4330" s="822"/>
      <c r="J4330" s="639">
        <v>491.99</v>
      </c>
    </row>
    <row r="4331" spans="1:10" ht="0.95" customHeight="1" thickTop="1" x14ac:dyDescent="0.2">
      <c r="A4331" s="638"/>
      <c r="B4331" s="638"/>
      <c r="C4331" s="638"/>
      <c r="D4331" s="638"/>
      <c r="E4331" s="638"/>
      <c r="F4331" s="638"/>
      <c r="G4331" s="638"/>
      <c r="H4331" s="638"/>
      <c r="I4331" s="638"/>
      <c r="J4331" s="638"/>
    </row>
    <row r="4332" spans="1:10" ht="18" customHeight="1" x14ac:dyDescent="0.2">
      <c r="A4332" s="658"/>
      <c r="B4332" s="656" t="s">
        <v>13186</v>
      </c>
      <c r="C4332" s="658" t="s">
        <v>13187</v>
      </c>
      <c r="D4332" s="658" t="s">
        <v>13188</v>
      </c>
      <c r="E4332" s="823" t="s">
        <v>13189</v>
      </c>
      <c r="F4332" s="823"/>
      <c r="G4332" s="657" t="s">
        <v>13190</v>
      </c>
      <c r="H4332" s="656" t="s">
        <v>13191</v>
      </c>
      <c r="I4332" s="656" t="s">
        <v>13192</v>
      </c>
      <c r="J4332" s="656" t="s">
        <v>13193</v>
      </c>
    </row>
    <row r="4333" spans="1:10" ht="60" customHeight="1" x14ac:dyDescent="0.2">
      <c r="A4333" s="654" t="s">
        <v>13194</v>
      </c>
      <c r="B4333" s="655" t="s">
        <v>14289</v>
      </c>
      <c r="C4333" s="654" t="s">
        <v>7</v>
      </c>
      <c r="D4333" s="654" t="s">
        <v>1938</v>
      </c>
      <c r="E4333" s="824" t="s">
        <v>13272</v>
      </c>
      <c r="F4333" s="824"/>
      <c r="G4333" s="653" t="s">
        <v>23</v>
      </c>
      <c r="H4333" s="652">
        <v>1</v>
      </c>
      <c r="I4333" s="651">
        <v>122.94</v>
      </c>
      <c r="J4333" s="651">
        <v>122.94</v>
      </c>
    </row>
    <row r="4334" spans="1:10" ht="60" customHeight="1" x14ac:dyDescent="0.2">
      <c r="A4334" s="644" t="s">
        <v>13199</v>
      </c>
      <c r="B4334" s="645" t="s">
        <v>14293</v>
      </c>
      <c r="C4334" s="644" t="s">
        <v>7</v>
      </c>
      <c r="D4334" s="644" t="s">
        <v>8089</v>
      </c>
      <c r="E4334" s="821" t="s">
        <v>13201</v>
      </c>
      <c r="F4334" s="821"/>
      <c r="G4334" s="643" t="s">
        <v>38</v>
      </c>
      <c r="H4334" s="642">
        <v>5.3300000000000001E-5</v>
      </c>
      <c r="I4334" s="641">
        <v>2306710.5</v>
      </c>
      <c r="J4334" s="641">
        <v>122.94</v>
      </c>
    </row>
    <row r="4335" spans="1:10" ht="25.5" x14ac:dyDescent="0.2">
      <c r="A4335" s="640"/>
      <c r="B4335" s="640"/>
      <c r="C4335" s="640"/>
      <c r="D4335" s="640"/>
      <c r="E4335" s="640" t="s">
        <v>13209</v>
      </c>
      <c r="F4335" s="639">
        <v>0</v>
      </c>
      <c r="G4335" s="640" t="s">
        <v>13210</v>
      </c>
      <c r="H4335" s="639">
        <v>0</v>
      </c>
      <c r="I4335" s="640" t="s">
        <v>13211</v>
      </c>
      <c r="J4335" s="639">
        <v>0</v>
      </c>
    </row>
    <row r="4336" spans="1:10" ht="15" thickBot="1" x14ac:dyDescent="0.25">
      <c r="A4336" s="640"/>
      <c r="B4336" s="640"/>
      <c r="C4336" s="640"/>
      <c r="D4336" s="640"/>
      <c r="E4336" s="640" t="s">
        <v>13212</v>
      </c>
      <c r="F4336" s="639">
        <v>34.71</v>
      </c>
      <c r="G4336" s="640"/>
      <c r="H4336" s="822" t="s">
        <v>13213</v>
      </c>
      <c r="I4336" s="822"/>
      <c r="J4336" s="639">
        <v>157.65</v>
      </c>
    </row>
    <row r="4337" spans="1:10" ht="0.95" customHeight="1" thickTop="1" x14ac:dyDescent="0.2">
      <c r="A4337" s="638"/>
      <c r="B4337" s="638"/>
      <c r="C4337" s="638"/>
      <c r="D4337" s="638"/>
      <c r="E4337" s="638"/>
      <c r="F4337" s="638"/>
      <c r="G4337" s="638"/>
      <c r="H4337" s="638"/>
      <c r="I4337" s="638"/>
      <c r="J4337" s="638"/>
    </row>
    <row r="4338" spans="1:10" ht="18" customHeight="1" x14ac:dyDescent="0.2">
      <c r="A4338" s="658"/>
      <c r="B4338" s="656" t="s">
        <v>13186</v>
      </c>
      <c r="C4338" s="658" t="s">
        <v>13187</v>
      </c>
      <c r="D4338" s="658" t="s">
        <v>13188</v>
      </c>
      <c r="E4338" s="823" t="s">
        <v>13189</v>
      </c>
      <c r="F4338" s="823"/>
      <c r="G4338" s="657" t="s">
        <v>13190</v>
      </c>
      <c r="H4338" s="656" t="s">
        <v>13191</v>
      </c>
      <c r="I4338" s="656" t="s">
        <v>13192</v>
      </c>
      <c r="J4338" s="656" t="s">
        <v>13193</v>
      </c>
    </row>
    <row r="4339" spans="1:10" ht="60" customHeight="1" x14ac:dyDescent="0.2">
      <c r="A4339" s="654" t="s">
        <v>13194</v>
      </c>
      <c r="B4339" s="655" t="s">
        <v>14290</v>
      </c>
      <c r="C4339" s="654" t="s">
        <v>7</v>
      </c>
      <c r="D4339" s="654" t="s">
        <v>1939</v>
      </c>
      <c r="E4339" s="824" t="s">
        <v>13272</v>
      </c>
      <c r="F4339" s="824"/>
      <c r="G4339" s="653" t="s">
        <v>23</v>
      </c>
      <c r="H4339" s="652">
        <v>1</v>
      </c>
      <c r="I4339" s="651">
        <v>17.059999999999999</v>
      </c>
      <c r="J4339" s="651">
        <v>17.059999999999999</v>
      </c>
    </row>
    <row r="4340" spans="1:10" ht="60" customHeight="1" x14ac:dyDescent="0.2">
      <c r="A4340" s="644" t="s">
        <v>13199</v>
      </c>
      <c r="B4340" s="645" t="s">
        <v>14293</v>
      </c>
      <c r="C4340" s="644" t="s">
        <v>7</v>
      </c>
      <c r="D4340" s="644" t="s">
        <v>8089</v>
      </c>
      <c r="E4340" s="821" t="s">
        <v>13201</v>
      </c>
      <c r="F4340" s="821"/>
      <c r="G4340" s="643" t="s">
        <v>38</v>
      </c>
      <c r="H4340" s="642">
        <v>7.4000000000000003E-6</v>
      </c>
      <c r="I4340" s="641">
        <v>2306710.5</v>
      </c>
      <c r="J4340" s="641">
        <v>17.059999999999999</v>
      </c>
    </row>
    <row r="4341" spans="1:10" ht="25.5" x14ac:dyDescent="0.2">
      <c r="A4341" s="640"/>
      <c r="B4341" s="640"/>
      <c r="C4341" s="640"/>
      <c r="D4341" s="640"/>
      <c r="E4341" s="640" t="s">
        <v>13209</v>
      </c>
      <c r="F4341" s="639">
        <v>0</v>
      </c>
      <c r="G4341" s="640" t="s">
        <v>13210</v>
      </c>
      <c r="H4341" s="639">
        <v>0</v>
      </c>
      <c r="I4341" s="640" t="s">
        <v>13211</v>
      </c>
      <c r="J4341" s="639">
        <v>0</v>
      </c>
    </row>
    <row r="4342" spans="1:10" ht="15" thickBot="1" x14ac:dyDescent="0.25">
      <c r="A4342" s="640"/>
      <c r="B4342" s="640"/>
      <c r="C4342" s="640"/>
      <c r="D4342" s="640"/>
      <c r="E4342" s="640" t="s">
        <v>13212</v>
      </c>
      <c r="F4342" s="639">
        <v>4.8099999999999996</v>
      </c>
      <c r="G4342" s="640"/>
      <c r="H4342" s="822" t="s">
        <v>13213</v>
      </c>
      <c r="I4342" s="822"/>
      <c r="J4342" s="639">
        <v>21.87</v>
      </c>
    </row>
    <row r="4343" spans="1:10" ht="0.95" customHeight="1" thickTop="1" x14ac:dyDescent="0.2">
      <c r="A4343" s="638"/>
      <c r="B4343" s="638"/>
      <c r="C4343" s="638"/>
      <c r="D4343" s="638"/>
      <c r="E4343" s="638"/>
      <c r="F4343" s="638"/>
      <c r="G4343" s="638"/>
      <c r="H4343" s="638"/>
      <c r="I4343" s="638"/>
      <c r="J4343" s="638"/>
    </row>
    <row r="4344" spans="1:10" ht="18" customHeight="1" x14ac:dyDescent="0.2">
      <c r="A4344" s="658"/>
      <c r="B4344" s="656" t="s">
        <v>13186</v>
      </c>
      <c r="C4344" s="658" t="s">
        <v>13187</v>
      </c>
      <c r="D4344" s="658" t="s">
        <v>13188</v>
      </c>
      <c r="E4344" s="823" t="s">
        <v>13189</v>
      </c>
      <c r="F4344" s="823"/>
      <c r="G4344" s="657" t="s">
        <v>13190</v>
      </c>
      <c r="H4344" s="656" t="s">
        <v>13191</v>
      </c>
      <c r="I4344" s="656" t="s">
        <v>13192</v>
      </c>
      <c r="J4344" s="656" t="s">
        <v>13193</v>
      </c>
    </row>
    <row r="4345" spans="1:10" ht="60" customHeight="1" x14ac:dyDescent="0.2">
      <c r="A4345" s="654" t="s">
        <v>13194</v>
      </c>
      <c r="B4345" s="655" t="s">
        <v>14292</v>
      </c>
      <c r="C4345" s="654" t="s">
        <v>7</v>
      </c>
      <c r="D4345" s="654" t="s">
        <v>1940</v>
      </c>
      <c r="E4345" s="824" t="s">
        <v>13272</v>
      </c>
      <c r="F4345" s="824"/>
      <c r="G4345" s="653" t="s">
        <v>23</v>
      </c>
      <c r="H4345" s="652">
        <v>1</v>
      </c>
      <c r="I4345" s="651">
        <v>153.85</v>
      </c>
      <c r="J4345" s="651">
        <v>153.85</v>
      </c>
    </row>
    <row r="4346" spans="1:10" ht="60" customHeight="1" x14ac:dyDescent="0.2">
      <c r="A4346" s="644" t="s">
        <v>13199</v>
      </c>
      <c r="B4346" s="645" t="s">
        <v>14293</v>
      </c>
      <c r="C4346" s="644" t="s">
        <v>7</v>
      </c>
      <c r="D4346" s="644" t="s">
        <v>8089</v>
      </c>
      <c r="E4346" s="821" t="s">
        <v>13201</v>
      </c>
      <c r="F4346" s="821"/>
      <c r="G4346" s="643" t="s">
        <v>38</v>
      </c>
      <c r="H4346" s="642">
        <v>6.6699999999999995E-5</v>
      </c>
      <c r="I4346" s="641">
        <v>2306710.5</v>
      </c>
      <c r="J4346" s="641">
        <v>153.85</v>
      </c>
    </row>
    <row r="4347" spans="1:10" ht="25.5" x14ac:dyDescent="0.2">
      <c r="A4347" s="640"/>
      <c r="B4347" s="640"/>
      <c r="C4347" s="640"/>
      <c r="D4347" s="640"/>
      <c r="E4347" s="640" t="s">
        <v>13209</v>
      </c>
      <c r="F4347" s="639">
        <v>0</v>
      </c>
      <c r="G4347" s="640" t="s">
        <v>13210</v>
      </c>
      <c r="H4347" s="639">
        <v>0</v>
      </c>
      <c r="I4347" s="640" t="s">
        <v>13211</v>
      </c>
      <c r="J4347" s="639">
        <v>0</v>
      </c>
    </row>
    <row r="4348" spans="1:10" ht="15" thickBot="1" x14ac:dyDescent="0.25">
      <c r="A4348" s="640"/>
      <c r="B4348" s="640"/>
      <c r="C4348" s="640"/>
      <c r="D4348" s="640"/>
      <c r="E4348" s="640" t="s">
        <v>13212</v>
      </c>
      <c r="F4348" s="639">
        <v>43.44</v>
      </c>
      <c r="G4348" s="640"/>
      <c r="H4348" s="822" t="s">
        <v>13213</v>
      </c>
      <c r="I4348" s="822"/>
      <c r="J4348" s="639">
        <v>197.29</v>
      </c>
    </row>
    <row r="4349" spans="1:10" ht="0.95" customHeight="1" thickTop="1" x14ac:dyDescent="0.2">
      <c r="A4349" s="638"/>
      <c r="B4349" s="638"/>
      <c r="C4349" s="638"/>
      <c r="D4349" s="638"/>
      <c r="E4349" s="638"/>
      <c r="F4349" s="638"/>
      <c r="G4349" s="638"/>
      <c r="H4349" s="638"/>
      <c r="I4349" s="638"/>
      <c r="J4349" s="638"/>
    </row>
    <row r="4350" spans="1:10" ht="18" customHeight="1" x14ac:dyDescent="0.2">
      <c r="A4350" s="658"/>
      <c r="B4350" s="656" t="s">
        <v>13186</v>
      </c>
      <c r="C4350" s="658" t="s">
        <v>13187</v>
      </c>
      <c r="D4350" s="658" t="s">
        <v>13188</v>
      </c>
      <c r="E4350" s="823" t="s">
        <v>13189</v>
      </c>
      <c r="F4350" s="823"/>
      <c r="G4350" s="657" t="s">
        <v>13190</v>
      </c>
      <c r="H4350" s="656" t="s">
        <v>13191</v>
      </c>
      <c r="I4350" s="656" t="s">
        <v>13192</v>
      </c>
      <c r="J4350" s="656" t="s">
        <v>13193</v>
      </c>
    </row>
    <row r="4351" spans="1:10" ht="60" customHeight="1" x14ac:dyDescent="0.2">
      <c r="A4351" s="654" t="s">
        <v>13194</v>
      </c>
      <c r="B4351" s="655" t="s">
        <v>14291</v>
      </c>
      <c r="C4351" s="654" t="s">
        <v>7</v>
      </c>
      <c r="D4351" s="654" t="s">
        <v>1941</v>
      </c>
      <c r="E4351" s="824" t="s">
        <v>13272</v>
      </c>
      <c r="F4351" s="824"/>
      <c r="G4351" s="653" t="s">
        <v>23</v>
      </c>
      <c r="H4351" s="652">
        <v>1</v>
      </c>
      <c r="I4351" s="651">
        <v>77.400000000000006</v>
      </c>
      <c r="J4351" s="651">
        <v>77.400000000000006</v>
      </c>
    </row>
    <row r="4352" spans="1:10" ht="24" customHeight="1" x14ac:dyDescent="0.2">
      <c r="A4352" s="644" t="s">
        <v>13199</v>
      </c>
      <c r="B4352" s="645" t="s">
        <v>14160</v>
      </c>
      <c r="C4352" s="644" t="s">
        <v>7</v>
      </c>
      <c r="D4352" s="644" t="s">
        <v>7890</v>
      </c>
      <c r="E4352" s="821" t="s">
        <v>13220</v>
      </c>
      <c r="F4352" s="821"/>
      <c r="G4352" s="643" t="s">
        <v>64</v>
      </c>
      <c r="H4352" s="642">
        <v>20</v>
      </c>
      <c r="I4352" s="641">
        <v>3.87</v>
      </c>
      <c r="J4352" s="641">
        <v>77.400000000000006</v>
      </c>
    </row>
    <row r="4353" spans="1:10" ht="25.5" x14ac:dyDescent="0.2">
      <c r="A4353" s="640"/>
      <c r="B4353" s="640"/>
      <c r="C4353" s="640"/>
      <c r="D4353" s="640"/>
      <c r="E4353" s="640" t="s">
        <v>13209</v>
      </c>
      <c r="F4353" s="639">
        <v>0</v>
      </c>
      <c r="G4353" s="640" t="s">
        <v>13210</v>
      </c>
      <c r="H4353" s="639">
        <v>0</v>
      </c>
      <c r="I4353" s="640" t="s">
        <v>13211</v>
      </c>
      <c r="J4353" s="639">
        <v>0</v>
      </c>
    </row>
    <row r="4354" spans="1:10" ht="15" thickBot="1" x14ac:dyDescent="0.25">
      <c r="A4354" s="640"/>
      <c r="B4354" s="640"/>
      <c r="C4354" s="640"/>
      <c r="D4354" s="640"/>
      <c r="E4354" s="640" t="s">
        <v>13212</v>
      </c>
      <c r="F4354" s="639">
        <v>21.85</v>
      </c>
      <c r="G4354" s="640"/>
      <c r="H4354" s="822" t="s">
        <v>13213</v>
      </c>
      <c r="I4354" s="822"/>
      <c r="J4354" s="639">
        <v>99.25</v>
      </c>
    </row>
    <row r="4355" spans="1:10" ht="0.95" customHeight="1" thickTop="1" x14ac:dyDescent="0.2">
      <c r="A4355" s="638"/>
      <c r="B4355" s="638"/>
      <c r="C4355" s="638"/>
      <c r="D4355" s="638"/>
      <c r="E4355" s="638"/>
      <c r="F4355" s="638"/>
      <c r="G4355" s="638"/>
      <c r="H4355" s="638"/>
      <c r="I4355" s="638"/>
      <c r="J4355" s="638"/>
    </row>
    <row r="4356" spans="1:10" ht="18" customHeight="1" x14ac:dyDescent="0.2">
      <c r="A4356" s="658"/>
      <c r="B4356" s="656" t="s">
        <v>13186</v>
      </c>
      <c r="C4356" s="658" t="s">
        <v>13187</v>
      </c>
      <c r="D4356" s="658" t="s">
        <v>13188</v>
      </c>
      <c r="E4356" s="823" t="s">
        <v>13189</v>
      </c>
      <c r="F4356" s="823"/>
      <c r="G4356" s="657" t="s">
        <v>13190</v>
      </c>
      <c r="H4356" s="656" t="s">
        <v>13191</v>
      </c>
      <c r="I4356" s="656" t="s">
        <v>13192</v>
      </c>
      <c r="J4356" s="656" t="s">
        <v>13193</v>
      </c>
    </row>
    <row r="4357" spans="1:10" ht="48" customHeight="1" x14ac:dyDescent="0.2">
      <c r="A4357" s="654" t="s">
        <v>13194</v>
      </c>
      <c r="B4357" s="655" t="s">
        <v>13996</v>
      </c>
      <c r="C4357" s="654" t="s">
        <v>7</v>
      </c>
      <c r="D4357" s="654" t="s">
        <v>3160</v>
      </c>
      <c r="E4357" s="824" t="s">
        <v>13272</v>
      </c>
      <c r="F4357" s="824"/>
      <c r="G4357" s="653" t="s">
        <v>67</v>
      </c>
      <c r="H4357" s="652">
        <v>1</v>
      </c>
      <c r="I4357" s="651">
        <v>11.72</v>
      </c>
      <c r="J4357" s="651">
        <v>11.72</v>
      </c>
    </row>
    <row r="4358" spans="1:10" ht="36" customHeight="1" x14ac:dyDescent="0.2">
      <c r="A4358" s="649" t="s">
        <v>13197</v>
      </c>
      <c r="B4358" s="650" t="s">
        <v>14294</v>
      </c>
      <c r="C4358" s="649" t="s">
        <v>7</v>
      </c>
      <c r="D4358" s="649" t="s">
        <v>3157</v>
      </c>
      <c r="E4358" s="825" t="s">
        <v>13272</v>
      </c>
      <c r="F4358" s="825"/>
      <c r="G4358" s="648" t="s">
        <v>23</v>
      </c>
      <c r="H4358" s="647">
        <v>1</v>
      </c>
      <c r="I4358" s="646">
        <v>0.14000000000000001</v>
      </c>
      <c r="J4358" s="646">
        <v>0.14000000000000001</v>
      </c>
    </row>
    <row r="4359" spans="1:10" ht="48" customHeight="1" x14ac:dyDescent="0.2">
      <c r="A4359" s="649" t="s">
        <v>13197</v>
      </c>
      <c r="B4359" s="650" t="s">
        <v>14295</v>
      </c>
      <c r="C4359" s="649" t="s">
        <v>7</v>
      </c>
      <c r="D4359" s="649" t="s">
        <v>3156</v>
      </c>
      <c r="E4359" s="825" t="s">
        <v>13272</v>
      </c>
      <c r="F4359" s="825"/>
      <c r="G4359" s="648" t="s">
        <v>23</v>
      </c>
      <c r="H4359" s="647">
        <v>1</v>
      </c>
      <c r="I4359" s="646">
        <v>1.21</v>
      </c>
      <c r="J4359" s="646">
        <v>1.21</v>
      </c>
    </row>
    <row r="4360" spans="1:10" ht="24" customHeight="1" x14ac:dyDescent="0.2">
      <c r="A4360" s="649" t="s">
        <v>13197</v>
      </c>
      <c r="B4360" s="650" t="s">
        <v>13977</v>
      </c>
      <c r="C4360" s="649" t="s">
        <v>7</v>
      </c>
      <c r="D4360" s="649" t="s">
        <v>210</v>
      </c>
      <c r="E4360" s="825" t="s">
        <v>13196</v>
      </c>
      <c r="F4360" s="825"/>
      <c r="G4360" s="648" t="s">
        <v>23</v>
      </c>
      <c r="H4360" s="647">
        <v>1</v>
      </c>
      <c r="I4360" s="646">
        <v>10.37</v>
      </c>
      <c r="J4360" s="646">
        <v>10.37</v>
      </c>
    </row>
    <row r="4361" spans="1:10" ht="25.5" x14ac:dyDescent="0.2">
      <c r="A4361" s="640"/>
      <c r="B4361" s="640"/>
      <c r="C4361" s="640"/>
      <c r="D4361" s="640"/>
      <c r="E4361" s="640" t="s">
        <v>13209</v>
      </c>
      <c r="F4361" s="639">
        <v>4.0475931999999997</v>
      </c>
      <c r="G4361" s="640" t="s">
        <v>13210</v>
      </c>
      <c r="H4361" s="639">
        <v>3.4</v>
      </c>
      <c r="I4361" s="640" t="s">
        <v>13211</v>
      </c>
      <c r="J4361" s="639">
        <v>7.45</v>
      </c>
    </row>
    <row r="4362" spans="1:10" ht="15" thickBot="1" x14ac:dyDescent="0.25">
      <c r="A4362" s="640"/>
      <c r="B4362" s="640"/>
      <c r="C4362" s="640"/>
      <c r="D4362" s="640"/>
      <c r="E4362" s="640" t="s">
        <v>13212</v>
      </c>
      <c r="F4362" s="639">
        <v>3.3</v>
      </c>
      <c r="G4362" s="640"/>
      <c r="H4362" s="822" t="s">
        <v>13213</v>
      </c>
      <c r="I4362" s="822"/>
      <c r="J4362" s="639">
        <v>15.02</v>
      </c>
    </row>
    <row r="4363" spans="1:10" ht="0.95" customHeight="1" thickTop="1" x14ac:dyDescent="0.2">
      <c r="A4363" s="638"/>
      <c r="B4363" s="638"/>
      <c r="C4363" s="638"/>
      <c r="D4363" s="638"/>
      <c r="E4363" s="638"/>
      <c r="F4363" s="638"/>
      <c r="G4363" s="638"/>
      <c r="H4363" s="638"/>
      <c r="I4363" s="638"/>
      <c r="J4363" s="638"/>
    </row>
    <row r="4364" spans="1:10" ht="18" customHeight="1" x14ac:dyDescent="0.2">
      <c r="A4364" s="658"/>
      <c r="B4364" s="656" t="s">
        <v>13186</v>
      </c>
      <c r="C4364" s="658" t="s">
        <v>13187</v>
      </c>
      <c r="D4364" s="658" t="s">
        <v>13188</v>
      </c>
      <c r="E4364" s="823" t="s">
        <v>13189</v>
      </c>
      <c r="F4364" s="823"/>
      <c r="G4364" s="657" t="s">
        <v>13190</v>
      </c>
      <c r="H4364" s="656" t="s">
        <v>13191</v>
      </c>
      <c r="I4364" s="656" t="s">
        <v>13192</v>
      </c>
      <c r="J4364" s="656" t="s">
        <v>13193</v>
      </c>
    </row>
    <row r="4365" spans="1:10" ht="48" customHeight="1" x14ac:dyDescent="0.2">
      <c r="A4365" s="654" t="s">
        <v>13194</v>
      </c>
      <c r="B4365" s="655" t="s">
        <v>13997</v>
      </c>
      <c r="C4365" s="654" t="s">
        <v>7</v>
      </c>
      <c r="D4365" s="654" t="s">
        <v>3159</v>
      </c>
      <c r="E4365" s="824" t="s">
        <v>13272</v>
      </c>
      <c r="F4365" s="824"/>
      <c r="G4365" s="653" t="s">
        <v>50</v>
      </c>
      <c r="H4365" s="652">
        <v>1</v>
      </c>
      <c r="I4365" s="651">
        <v>13.23</v>
      </c>
      <c r="J4365" s="651">
        <v>13.23</v>
      </c>
    </row>
    <row r="4366" spans="1:10" ht="36" customHeight="1" x14ac:dyDescent="0.2">
      <c r="A4366" s="649" t="s">
        <v>13197</v>
      </c>
      <c r="B4366" s="650" t="s">
        <v>14294</v>
      </c>
      <c r="C4366" s="649" t="s">
        <v>7</v>
      </c>
      <c r="D4366" s="649" t="s">
        <v>3157</v>
      </c>
      <c r="E4366" s="825" t="s">
        <v>13272</v>
      </c>
      <c r="F4366" s="825"/>
      <c r="G4366" s="648" t="s">
        <v>23</v>
      </c>
      <c r="H4366" s="647">
        <v>1</v>
      </c>
      <c r="I4366" s="646">
        <v>0.14000000000000001</v>
      </c>
      <c r="J4366" s="646">
        <v>0.14000000000000001</v>
      </c>
    </row>
    <row r="4367" spans="1:10" ht="48" customHeight="1" x14ac:dyDescent="0.2">
      <c r="A4367" s="649" t="s">
        <v>13197</v>
      </c>
      <c r="B4367" s="650" t="s">
        <v>14296</v>
      </c>
      <c r="C4367" s="649" t="s">
        <v>7</v>
      </c>
      <c r="D4367" s="649" t="s">
        <v>3158</v>
      </c>
      <c r="E4367" s="825" t="s">
        <v>13272</v>
      </c>
      <c r="F4367" s="825"/>
      <c r="G4367" s="648" t="s">
        <v>23</v>
      </c>
      <c r="H4367" s="647">
        <v>1</v>
      </c>
      <c r="I4367" s="646">
        <v>1.51</v>
      </c>
      <c r="J4367" s="646">
        <v>1.51</v>
      </c>
    </row>
    <row r="4368" spans="1:10" ht="48" customHeight="1" x14ac:dyDescent="0.2">
      <c r="A4368" s="649" t="s">
        <v>13197</v>
      </c>
      <c r="B4368" s="650" t="s">
        <v>14295</v>
      </c>
      <c r="C4368" s="649" t="s">
        <v>7</v>
      </c>
      <c r="D4368" s="649" t="s">
        <v>3156</v>
      </c>
      <c r="E4368" s="825" t="s">
        <v>13272</v>
      </c>
      <c r="F4368" s="825"/>
      <c r="G4368" s="648" t="s">
        <v>23</v>
      </c>
      <c r="H4368" s="647">
        <v>1</v>
      </c>
      <c r="I4368" s="646">
        <v>1.21</v>
      </c>
      <c r="J4368" s="646">
        <v>1.21</v>
      </c>
    </row>
    <row r="4369" spans="1:10" ht="24" customHeight="1" x14ac:dyDescent="0.2">
      <c r="A4369" s="649" t="s">
        <v>13197</v>
      </c>
      <c r="B4369" s="650" t="s">
        <v>13977</v>
      </c>
      <c r="C4369" s="649" t="s">
        <v>7</v>
      </c>
      <c r="D4369" s="649" t="s">
        <v>210</v>
      </c>
      <c r="E4369" s="825" t="s">
        <v>13196</v>
      </c>
      <c r="F4369" s="825"/>
      <c r="G4369" s="648" t="s">
        <v>23</v>
      </c>
      <c r="H4369" s="647">
        <v>1</v>
      </c>
      <c r="I4369" s="646">
        <v>10.37</v>
      </c>
      <c r="J4369" s="646">
        <v>10.37</v>
      </c>
    </row>
    <row r="4370" spans="1:10" ht="25.5" x14ac:dyDescent="0.2">
      <c r="A4370" s="640"/>
      <c r="B4370" s="640"/>
      <c r="C4370" s="640"/>
      <c r="D4370" s="640"/>
      <c r="E4370" s="640" t="s">
        <v>13209</v>
      </c>
      <c r="F4370" s="639">
        <v>4.0475931999999997</v>
      </c>
      <c r="G4370" s="640" t="s">
        <v>13210</v>
      </c>
      <c r="H4370" s="639">
        <v>3.4</v>
      </c>
      <c r="I4370" s="640" t="s">
        <v>13211</v>
      </c>
      <c r="J4370" s="639">
        <v>7.45</v>
      </c>
    </row>
    <row r="4371" spans="1:10" ht="15" thickBot="1" x14ac:dyDescent="0.25">
      <c r="A4371" s="640"/>
      <c r="B4371" s="640"/>
      <c r="C4371" s="640"/>
      <c r="D4371" s="640"/>
      <c r="E4371" s="640" t="s">
        <v>13212</v>
      </c>
      <c r="F4371" s="639">
        <v>3.73</v>
      </c>
      <c r="G4371" s="640"/>
      <c r="H4371" s="822" t="s">
        <v>13213</v>
      </c>
      <c r="I4371" s="822"/>
      <c r="J4371" s="639">
        <v>16.96</v>
      </c>
    </row>
    <row r="4372" spans="1:10" ht="0.95" customHeight="1" thickTop="1" x14ac:dyDescent="0.2">
      <c r="A4372" s="638"/>
      <c r="B4372" s="638"/>
      <c r="C4372" s="638"/>
      <c r="D4372" s="638"/>
      <c r="E4372" s="638"/>
      <c r="F4372" s="638"/>
      <c r="G4372" s="638"/>
      <c r="H4372" s="638"/>
      <c r="I4372" s="638"/>
      <c r="J4372" s="638"/>
    </row>
    <row r="4373" spans="1:10" ht="18" customHeight="1" x14ac:dyDescent="0.2">
      <c r="A4373" s="658"/>
      <c r="B4373" s="656" t="s">
        <v>13186</v>
      </c>
      <c r="C4373" s="658" t="s">
        <v>13187</v>
      </c>
      <c r="D4373" s="658" t="s">
        <v>13188</v>
      </c>
      <c r="E4373" s="823" t="s">
        <v>13189</v>
      </c>
      <c r="F4373" s="823"/>
      <c r="G4373" s="657" t="s">
        <v>13190</v>
      </c>
      <c r="H4373" s="656" t="s">
        <v>13191</v>
      </c>
      <c r="I4373" s="656" t="s">
        <v>13192</v>
      </c>
      <c r="J4373" s="656" t="s">
        <v>13193</v>
      </c>
    </row>
    <row r="4374" spans="1:10" ht="48" customHeight="1" x14ac:dyDescent="0.2">
      <c r="A4374" s="654" t="s">
        <v>13194</v>
      </c>
      <c r="B4374" s="655" t="s">
        <v>14295</v>
      </c>
      <c r="C4374" s="654" t="s">
        <v>7</v>
      </c>
      <c r="D4374" s="654" t="s">
        <v>3156</v>
      </c>
      <c r="E4374" s="824" t="s">
        <v>13272</v>
      </c>
      <c r="F4374" s="824"/>
      <c r="G4374" s="653" t="s">
        <v>23</v>
      </c>
      <c r="H4374" s="652">
        <v>1</v>
      </c>
      <c r="I4374" s="651">
        <v>1.21</v>
      </c>
      <c r="J4374" s="651">
        <v>1.21</v>
      </c>
    </row>
    <row r="4375" spans="1:10" ht="36" customHeight="1" x14ac:dyDescent="0.2">
      <c r="A4375" s="644" t="s">
        <v>13199</v>
      </c>
      <c r="B4375" s="645" t="s">
        <v>14297</v>
      </c>
      <c r="C4375" s="644" t="s">
        <v>7</v>
      </c>
      <c r="D4375" s="644" t="s">
        <v>8095</v>
      </c>
      <c r="E4375" s="821" t="s">
        <v>13220</v>
      </c>
      <c r="F4375" s="821"/>
      <c r="G4375" s="643" t="s">
        <v>38</v>
      </c>
      <c r="H4375" s="642">
        <v>6.3999999999999997E-5</v>
      </c>
      <c r="I4375" s="641">
        <v>18939.73</v>
      </c>
      <c r="J4375" s="641">
        <v>1.21</v>
      </c>
    </row>
    <row r="4376" spans="1:10" ht="25.5" x14ac:dyDescent="0.2">
      <c r="A4376" s="640"/>
      <c r="B4376" s="640"/>
      <c r="C4376" s="640"/>
      <c r="D4376" s="640"/>
      <c r="E4376" s="640" t="s">
        <v>13209</v>
      </c>
      <c r="F4376" s="639">
        <v>0</v>
      </c>
      <c r="G4376" s="640" t="s">
        <v>13210</v>
      </c>
      <c r="H4376" s="639">
        <v>0</v>
      </c>
      <c r="I4376" s="640" t="s">
        <v>13211</v>
      </c>
      <c r="J4376" s="639">
        <v>0</v>
      </c>
    </row>
    <row r="4377" spans="1:10" ht="15" thickBot="1" x14ac:dyDescent="0.25">
      <c r="A4377" s="640"/>
      <c r="B4377" s="640"/>
      <c r="C4377" s="640"/>
      <c r="D4377" s="640"/>
      <c r="E4377" s="640" t="s">
        <v>13212</v>
      </c>
      <c r="F4377" s="639">
        <v>0.34</v>
      </c>
      <c r="G4377" s="640"/>
      <c r="H4377" s="822" t="s">
        <v>13213</v>
      </c>
      <c r="I4377" s="822"/>
      <c r="J4377" s="639">
        <v>1.55</v>
      </c>
    </row>
    <row r="4378" spans="1:10" ht="0.95" customHeight="1" thickTop="1" x14ac:dyDescent="0.2">
      <c r="A4378" s="638"/>
      <c r="B4378" s="638"/>
      <c r="C4378" s="638"/>
      <c r="D4378" s="638"/>
      <c r="E4378" s="638"/>
      <c r="F4378" s="638"/>
      <c r="G4378" s="638"/>
      <c r="H4378" s="638"/>
      <c r="I4378" s="638"/>
      <c r="J4378" s="638"/>
    </row>
    <row r="4379" spans="1:10" ht="18" customHeight="1" x14ac:dyDescent="0.2">
      <c r="A4379" s="658"/>
      <c r="B4379" s="656" t="s">
        <v>13186</v>
      </c>
      <c r="C4379" s="658" t="s">
        <v>13187</v>
      </c>
      <c r="D4379" s="658" t="s">
        <v>13188</v>
      </c>
      <c r="E4379" s="823" t="s">
        <v>13189</v>
      </c>
      <c r="F4379" s="823"/>
      <c r="G4379" s="657" t="s">
        <v>13190</v>
      </c>
      <c r="H4379" s="656" t="s">
        <v>13191</v>
      </c>
      <c r="I4379" s="656" t="s">
        <v>13192</v>
      </c>
      <c r="J4379" s="656" t="s">
        <v>13193</v>
      </c>
    </row>
    <row r="4380" spans="1:10" ht="36" customHeight="1" x14ac:dyDescent="0.2">
      <c r="A4380" s="654" t="s">
        <v>13194</v>
      </c>
      <c r="B4380" s="655" t="s">
        <v>14294</v>
      </c>
      <c r="C4380" s="654" t="s">
        <v>7</v>
      </c>
      <c r="D4380" s="654" t="s">
        <v>3157</v>
      </c>
      <c r="E4380" s="824" t="s">
        <v>13272</v>
      </c>
      <c r="F4380" s="824"/>
      <c r="G4380" s="653" t="s">
        <v>23</v>
      </c>
      <c r="H4380" s="652">
        <v>1</v>
      </c>
      <c r="I4380" s="651">
        <v>0.14000000000000001</v>
      </c>
      <c r="J4380" s="651">
        <v>0.14000000000000001</v>
      </c>
    </row>
    <row r="4381" spans="1:10" ht="36" customHeight="1" x14ac:dyDescent="0.2">
      <c r="A4381" s="644" t="s">
        <v>13199</v>
      </c>
      <c r="B4381" s="645" t="s">
        <v>14297</v>
      </c>
      <c r="C4381" s="644" t="s">
        <v>7</v>
      </c>
      <c r="D4381" s="644" t="s">
        <v>8095</v>
      </c>
      <c r="E4381" s="821" t="s">
        <v>13220</v>
      </c>
      <c r="F4381" s="821"/>
      <c r="G4381" s="643" t="s">
        <v>38</v>
      </c>
      <c r="H4381" s="642">
        <v>7.6000000000000001E-6</v>
      </c>
      <c r="I4381" s="641">
        <v>18939.73</v>
      </c>
      <c r="J4381" s="641">
        <v>0.14000000000000001</v>
      </c>
    </row>
    <row r="4382" spans="1:10" ht="25.5" x14ac:dyDescent="0.2">
      <c r="A4382" s="640"/>
      <c r="B4382" s="640"/>
      <c r="C4382" s="640"/>
      <c r="D4382" s="640"/>
      <c r="E4382" s="640" t="s">
        <v>13209</v>
      </c>
      <c r="F4382" s="639">
        <v>0</v>
      </c>
      <c r="G4382" s="640" t="s">
        <v>13210</v>
      </c>
      <c r="H4382" s="639">
        <v>0</v>
      </c>
      <c r="I4382" s="640" t="s">
        <v>13211</v>
      </c>
      <c r="J4382" s="639">
        <v>0</v>
      </c>
    </row>
    <row r="4383" spans="1:10" ht="15" thickBot="1" x14ac:dyDescent="0.25">
      <c r="A4383" s="640"/>
      <c r="B4383" s="640"/>
      <c r="C4383" s="640"/>
      <c r="D4383" s="640"/>
      <c r="E4383" s="640" t="s">
        <v>13212</v>
      </c>
      <c r="F4383" s="639">
        <v>0.03</v>
      </c>
      <c r="G4383" s="640"/>
      <c r="H4383" s="822" t="s">
        <v>13213</v>
      </c>
      <c r="I4383" s="822"/>
      <c r="J4383" s="639">
        <v>0.17</v>
      </c>
    </row>
    <row r="4384" spans="1:10" ht="0.95" customHeight="1" thickTop="1" x14ac:dyDescent="0.2">
      <c r="A4384" s="638"/>
      <c r="B4384" s="638"/>
      <c r="C4384" s="638"/>
      <c r="D4384" s="638"/>
      <c r="E4384" s="638"/>
      <c r="F4384" s="638"/>
      <c r="G4384" s="638"/>
      <c r="H4384" s="638"/>
      <c r="I4384" s="638"/>
      <c r="J4384" s="638"/>
    </row>
    <row r="4385" spans="1:10" ht="18" customHeight="1" x14ac:dyDescent="0.2">
      <c r="A4385" s="658"/>
      <c r="B4385" s="656" t="s">
        <v>13186</v>
      </c>
      <c r="C4385" s="658" t="s">
        <v>13187</v>
      </c>
      <c r="D4385" s="658" t="s">
        <v>13188</v>
      </c>
      <c r="E4385" s="823" t="s">
        <v>13189</v>
      </c>
      <c r="F4385" s="823"/>
      <c r="G4385" s="657" t="s">
        <v>13190</v>
      </c>
      <c r="H4385" s="656" t="s">
        <v>13191</v>
      </c>
      <c r="I4385" s="656" t="s">
        <v>13192</v>
      </c>
      <c r="J4385" s="656" t="s">
        <v>13193</v>
      </c>
    </row>
    <row r="4386" spans="1:10" ht="48" customHeight="1" x14ac:dyDescent="0.2">
      <c r="A4386" s="654" t="s">
        <v>13194</v>
      </c>
      <c r="B4386" s="655" t="s">
        <v>14296</v>
      </c>
      <c r="C4386" s="654" t="s">
        <v>7</v>
      </c>
      <c r="D4386" s="654" t="s">
        <v>3158</v>
      </c>
      <c r="E4386" s="824" t="s">
        <v>13272</v>
      </c>
      <c r="F4386" s="824"/>
      <c r="G4386" s="653" t="s">
        <v>23</v>
      </c>
      <c r="H4386" s="652">
        <v>1</v>
      </c>
      <c r="I4386" s="651">
        <v>1.51</v>
      </c>
      <c r="J4386" s="651">
        <v>1.51</v>
      </c>
    </row>
    <row r="4387" spans="1:10" ht="36" customHeight="1" x14ac:dyDescent="0.2">
      <c r="A4387" s="644" t="s">
        <v>13199</v>
      </c>
      <c r="B4387" s="645" t="s">
        <v>14297</v>
      </c>
      <c r="C4387" s="644" t="s">
        <v>7</v>
      </c>
      <c r="D4387" s="644" t="s">
        <v>8095</v>
      </c>
      <c r="E4387" s="821" t="s">
        <v>13220</v>
      </c>
      <c r="F4387" s="821"/>
      <c r="G4387" s="643" t="s">
        <v>38</v>
      </c>
      <c r="H4387" s="642">
        <v>8.0000000000000007E-5</v>
      </c>
      <c r="I4387" s="641">
        <v>18939.73</v>
      </c>
      <c r="J4387" s="641">
        <v>1.51</v>
      </c>
    </row>
    <row r="4388" spans="1:10" ht="25.5" x14ac:dyDescent="0.2">
      <c r="A4388" s="640"/>
      <c r="B4388" s="640"/>
      <c r="C4388" s="640"/>
      <c r="D4388" s="640"/>
      <c r="E4388" s="640" t="s">
        <v>13209</v>
      </c>
      <c r="F4388" s="639">
        <v>0</v>
      </c>
      <c r="G4388" s="640" t="s">
        <v>13210</v>
      </c>
      <c r="H4388" s="639">
        <v>0</v>
      </c>
      <c r="I4388" s="640" t="s">
        <v>13211</v>
      </c>
      <c r="J4388" s="639">
        <v>0</v>
      </c>
    </row>
    <row r="4389" spans="1:10" ht="15" thickBot="1" x14ac:dyDescent="0.25">
      <c r="A4389" s="640"/>
      <c r="B4389" s="640"/>
      <c r="C4389" s="640"/>
      <c r="D4389" s="640"/>
      <c r="E4389" s="640" t="s">
        <v>13212</v>
      </c>
      <c r="F4389" s="639">
        <v>0.42</v>
      </c>
      <c r="G4389" s="640"/>
      <c r="H4389" s="822" t="s">
        <v>13213</v>
      </c>
      <c r="I4389" s="822"/>
      <c r="J4389" s="639">
        <v>1.93</v>
      </c>
    </row>
    <row r="4390" spans="1:10" ht="0.95" customHeight="1" thickTop="1" x14ac:dyDescent="0.2">
      <c r="A4390" s="638"/>
      <c r="B4390" s="638"/>
      <c r="C4390" s="638"/>
      <c r="D4390" s="638"/>
      <c r="E4390" s="638"/>
      <c r="F4390" s="638"/>
      <c r="G4390" s="638"/>
      <c r="H4390" s="638"/>
      <c r="I4390" s="638"/>
      <c r="J4390" s="638"/>
    </row>
    <row r="4391" spans="1:10" ht="18" customHeight="1" x14ac:dyDescent="0.2">
      <c r="A4391" s="658"/>
      <c r="B4391" s="656" t="s">
        <v>13186</v>
      </c>
      <c r="C4391" s="658" t="s">
        <v>13187</v>
      </c>
      <c r="D4391" s="658" t="s">
        <v>13188</v>
      </c>
      <c r="E4391" s="823" t="s">
        <v>13189</v>
      </c>
      <c r="F4391" s="823"/>
      <c r="G4391" s="657" t="s">
        <v>13190</v>
      </c>
      <c r="H4391" s="656" t="s">
        <v>13191</v>
      </c>
      <c r="I4391" s="656" t="s">
        <v>13192</v>
      </c>
      <c r="J4391" s="656" t="s">
        <v>13193</v>
      </c>
    </row>
    <row r="4392" spans="1:10" ht="36" customHeight="1" x14ac:dyDescent="0.2">
      <c r="A4392" s="654" t="s">
        <v>13194</v>
      </c>
      <c r="B4392" s="655" t="s">
        <v>13855</v>
      </c>
      <c r="C4392" s="654" t="s">
        <v>7</v>
      </c>
      <c r="D4392" s="654" t="s">
        <v>4162</v>
      </c>
      <c r="E4392" s="824" t="s">
        <v>13301</v>
      </c>
      <c r="F4392" s="824"/>
      <c r="G4392" s="653" t="s">
        <v>13268</v>
      </c>
      <c r="H4392" s="652">
        <v>1</v>
      </c>
      <c r="I4392" s="651">
        <v>1943.16</v>
      </c>
      <c r="J4392" s="651">
        <v>1943.16</v>
      </c>
    </row>
    <row r="4393" spans="1:10" ht="36" customHeight="1" x14ac:dyDescent="0.2">
      <c r="A4393" s="649" t="s">
        <v>13197</v>
      </c>
      <c r="B4393" s="650" t="s">
        <v>13315</v>
      </c>
      <c r="C4393" s="649" t="s">
        <v>7</v>
      </c>
      <c r="D4393" s="649" t="s">
        <v>2184</v>
      </c>
      <c r="E4393" s="825" t="s">
        <v>13272</v>
      </c>
      <c r="F4393" s="825"/>
      <c r="G4393" s="648" t="s">
        <v>67</v>
      </c>
      <c r="H4393" s="647">
        <v>0.70430000000000004</v>
      </c>
      <c r="I4393" s="646">
        <v>12.5</v>
      </c>
      <c r="J4393" s="646">
        <v>8.8000000000000007</v>
      </c>
    </row>
    <row r="4394" spans="1:10" ht="36" customHeight="1" x14ac:dyDescent="0.2">
      <c r="A4394" s="649" t="s">
        <v>13197</v>
      </c>
      <c r="B4394" s="650" t="s">
        <v>13316</v>
      </c>
      <c r="C4394" s="649" t="s">
        <v>7</v>
      </c>
      <c r="D4394" s="649" t="s">
        <v>2183</v>
      </c>
      <c r="E4394" s="825" t="s">
        <v>13272</v>
      </c>
      <c r="F4394" s="825"/>
      <c r="G4394" s="648" t="s">
        <v>50</v>
      </c>
      <c r="H4394" s="647">
        <v>0.48770000000000002</v>
      </c>
      <c r="I4394" s="646">
        <v>15.15</v>
      </c>
      <c r="J4394" s="646">
        <v>7.38</v>
      </c>
    </row>
    <row r="4395" spans="1:10" ht="36" customHeight="1" x14ac:dyDescent="0.2">
      <c r="A4395" s="649" t="s">
        <v>13197</v>
      </c>
      <c r="B4395" s="650" t="s">
        <v>13327</v>
      </c>
      <c r="C4395" s="649" t="s">
        <v>7</v>
      </c>
      <c r="D4395" s="649" t="s">
        <v>1910</v>
      </c>
      <c r="E4395" s="825" t="s">
        <v>13272</v>
      </c>
      <c r="F4395" s="825"/>
      <c r="G4395" s="648" t="s">
        <v>67</v>
      </c>
      <c r="H4395" s="647">
        <v>18.246200000000002</v>
      </c>
      <c r="I4395" s="646">
        <v>0.3</v>
      </c>
      <c r="J4395" s="646">
        <v>5.47</v>
      </c>
    </row>
    <row r="4396" spans="1:10" ht="36" customHeight="1" x14ac:dyDescent="0.2">
      <c r="A4396" s="649" t="s">
        <v>13197</v>
      </c>
      <c r="B4396" s="650" t="s">
        <v>13328</v>
      </c>
      <c r="C4396" s="649" t="s">
        <v>7</v>
      </c>
      <c r="D4396" s="649" t="s">
        <v>1909</v>
      </c>
      <c r="E4396" s="825" t="s">
        <v>13272</v>
      </c>
      <c r="F4396" s="825"/>
      <c r="G4396" s="648" t="s">
        <v>50</v>
      </c>
      <c r="H4396" s="647">
        <v>6.6349999999999998</v>
      </c>
      <c r="I4396" s="646">
        <v>1.53</v>
      </c>
      <c r="J4396" s="646">
        <v>10.15</v>
      </c>
    </row>
    <row r="4397" spans="1:10" ht="48" customHeight="1" x14ac:dyDescent="0.2">
      <c r="A4397" s="649" t="s">
        <v>13197</v>
      </c>
      <c r="B4397" s="650" t="s">
        <v>14031</v>
      </c>
      <c r="C4397" s="649" t="s">
        <v>7</v>
      </c>
      <c r="D4397" s="649" t="s">
        <v>2448</v>
      </c>
      <c r="E4397" s="825" t="s">
        <v>13301</v>
      </c>
      <c r="F4397" s="825"/>
      <c r="G4397" s="648" t="s">
        <v>21</v>
      </c>
      <c r="H4397" s="647">
        <v>27.898800000000001</v>
      </c>
      <c r="I4397" s="646">
        <v>12.7</v>
      </c>
      <c r="J4397" s="646">
        <v>354.31</v>
      </c>
    </row>
    <row r="4398" spans="1:10" ht="36" customHeight="1" x14ac:dyDescent="0.2">
      <c r="A4398" s="649" t="s">
        <v>13197</v>
      </c>
      <c r="B4398" s="650" t="s">
        <v>13365</v>
      </c>
      <c r="C4398" s="649" t="s">
        <v>7</v>
      </c>
      <c r="D4398" s="649" t="s">
        <v>2943</v>
      </c>
      <c r="E4398" s="825" t="s">
        <v>13301</v>
      </c>
      <c r="F4398" s="825"/>
      <c r="G4398" s="648" t="s">
        <v>13268</v>
      </c>
      <c r="H4398" s="647">
        <v>1.2</v>
      </c>
      <c r="I4398" s="646">
        <v>342.03</v>
      </c>
      <c r="J4398" s="646">
        <v>410.43</v>
      </c>
    </row>
    <row r="4399" spans="1:10" ht="24" customHeight="1" x14ac:dyDescent="0.2">
      <c r="A4399" s="649" t="s">
        <v>13197</v>
      </c>
      <c r="B4399" s="650" t="s">
        <v>13317</v>
      </c>
      <c r="C4399" s="649" t="s">
        <v>7</v>
      </c>
      <c r="D4399" s="649" t="s">
        <v>51</v>
      </c>
      <c r="E4399" s="825" t="s">
        <v>13196</v>
      </c>
      <c r="F4399" s="825"/>
      <c r="G4399" s="648" t="s">
        <v>23</v>
      </c>
      <c r="H4399" s="647">
        <v>1.1919999999999999</v>
      </c>
      <c r="I4399" s="646">
        <v>13.87</v>
      </c>
      <c r="J4399" s="646">
        <v>16.53</v>
      </c>
    </row>
    <row r="4400" spans="1:10" ht="24" customHeight="1" x14ac:dyDescent="0.2">
      <c r="A4400" s="649" t="s">
        <v>13197</v>
      </c>
      <c r="B4400" s="650" t="s">
        <v>13448</v>
      </c>
      <c r="C4400" s="649" t="s">
        <v>7</v>
      </c>
      <c r="D4400" s="649" t="s">
        <v>59</v>
      </c>
      <c r="E4400" s="825" t="s">
        <v>13196</v>
      </c>
      <c r="F4400" s="825"/>
      <c r="G4400" s="648" t="s">
        <v>23</v>
      </c>
      <c r="H4400" s="647">
        <v>5.96</v>
      </c>
      <c r="I4400" s="646">
        <v>17.79</v>
      </c>
      <c r="J4400" s="646">
        <v>106.02</v>
      </c>
    </row>
    <row r="4401" spans="1:10" ht="24" customHeight="1" x14ac:dyDescent="0.2">
      <c r="A4401" s="649" t="s">
        <v>13197</v>
      </c>
      <c r="B4401" s="650" t="s">
        <v>13244</v>
      </c>
      <c r="C4401" s="649" t="s">
        <v>7</v>
      </c>
      <c r="D4401" s="649" t="s">
        <v>25</v>
      </c>
      <c r="E4401" s="825" t="s">
        <v>13196</v>
      </c>
      <c r="F4401" s="825"/>
      <c r="G4401" s="648" t="s">
        <v>23</v>
      </c>
      <c r="H4401" s="647">
        <v>31.5459</v>
      </c>
      <c r="I4401" s="646">
        <v>13.34</v>
      </c>
      <c r="J4401" s="646">
        <v>420.82</v>
      </c>
    </row>
    <row r="4402" spans="1:10" ht="24" customHeight="1" x14ac:dyDescent="0.2">
      <c r="A4402" s="649" t="s">
        <v>13197</v>
      </c>
      <c r="B4402" s="650" t="s">
        <v>13252</v>
      </c>
      <c r="C4402" s="649" t="s">
        <v>7</v>
      </c>
      <c r="D4402" s="649" t="s">
        <v>53</v>
      </c>
      <c r="E4402" s="825" t="s">
        <v>13196</v>
      </c>
      <c r="F4402" s="825"/>
      <c r="G4402" s="648" t="s">
        <v>23</v>
      </c>
      <c r="H4402" s="647">
        <v>31.5459</v>
      </c>
      <c r="I4402" s="646">
        <v>16.78</v>
      </c>
      <c r="J4402" s="646">
        <v>529.34</v>
      </c>
    </row>
    <row r="4403" spans="1:10" ht="24" customHeight="1" x14ac:dyDescent="0.2">
      <c r="A4403" s="644" t="s">
        <v>13199</v>
      </c>
      <c r="B4403" s="645" t="s">
        <v>14298</v>
      </c>
      <c r="C4403" s="644" t="s">
        <v>7</v>
      </c>
      <c r="D4403" s="644" t="s">
        <v>5903</v>
      </c>
      <c r="E4403" s="821" t="s">
        <v>13220</v>
      </c>
      <c r="F4403" s="821"/>
      <c r="G4403" s="643" t="s">
        <v>13243</v>
      </c>
      <c r="H4403" s="642">
        <v>1.9403999999999999</v>
      </c>
      <c r="I4403" s="641">
        <v>27.33</v>
      </c>
      <c r="J4403" s="641">
        <v>53.03</v>
      </c>
    </row>
    <row r="4404" spans="1:10" ht="24" customHeight="1" x14ac:dyDescent="0.2">
      <c r="A4404" s="644" t="s">
        <v>13199</v>
      </c>
      <c r="B4404" s="645" t="s">
        <v>13319</v>
      </c>
      <c r="C4404" s="644" t="s">
        <v>7</v>
      </c>
      <c r="D4404" s="644" t="s">
        <v>6495</v>
      </c>
      <c r="E4404" s="821" t="s">
        <v>13220</v>
      </c>
      <c r="F4404" s="821"/>
      <c r="G4404" s="643" t="s">
        <v>64</v>
      </c>
      <c r="H4404" s="642">
        <v>8.3299999999999999E-2</v>
      </c>
      <c r="I4404" s="641">
        <v>4.83</v>
      </c>
      <c r="J4404" s="641">
        <v>0.4</v>
      </c>
    </row>
    <row r="4405" spans="1:10" ht="24" customHeight="1" x14ac:dyDescent="0.2">
      <c r="A4405" s="644" t="s">
        <v>13199</v>
      </c>
      <c r="B4405" s="645" t="s">
        <v>14299</v>
      </c>
      <c r="C4405" s="644" t="s">
        <v>7</v>
      </c>
      <c r="D4405" s="644" t="s">
        <v>8282</v>
      </c>
      <c r="E4405" s="821" t="s">
        <v>13220</v>
      </c>
      <c r="F4405" s="821"/>
      <c r="G4405" s="643" t="s">
        <v>21</v>
      </c>
      <c r="H4405" s="642">
        <v>0.4365</v>
      </c>
      <c r="I4405" s="641">
        <v>14.7</v>
      </c>
      <c r="J4405" s="641">
        <v>6.41</v>
      </c>
    </row>
    <row r="4406" spans="1:10" ht="24" customHeight="1" x14ac:dyDescent="0.2">
      <c r="A4406" s="644" t="s">
        <v>13199</v>
      </c>
      <c r="B4406" s="645" t="s">
        <v>13323</v>
      </c>
      <c r="C4406" s="644" t="s">
        <v>7</v>
      </c>
      <c r="D4406" s="644" t="s">
        <v>11846</v>
      </c>
      <c r="E4406" s="821" t="s">
        <v>13220</v>
      </c>
      <c r="F4406" s="821"/>
      <c r="G4406" s="643" t="s">
        <v>18</v>
      </c>
      <c r="H4406" s="642">
        <v>5.6283000000000003</v>
      </c>
      <c r="I4406" s="641">
        <v>2.5</v>
      </c>
      <c r="J4406" s="641">
        <v>14.07</v>
      </c>
    </row>
    <row r="4407" spans="1:10" ht="25.5" x14ac:dyDescent="0.2">
      <c r="A4407" s="640"/>
      <c r="B4407" s="640"/>
      <c r="C4407" s="640"/>
      <c r="D4407" s="640"/>
      <c r="E4407" s="640" t="s">
        <v>13209</v>
      </c>
      <c r="F4407" s="639">
        <v>526.40443333695532</v>
      </c>
      <c r="G4407" s="640" t="s">
        <v>13210</v>
      </c>
      <c r="H4407" s="639">
        <v>442.5</v>
      </c>
      <c r="I4407" s="640" t="s">
        <v>13211</v>
      </c>
      <c r="J4407" s="639">
        <v>968.9</v>
      </c>
    </row>
    <row r="4408" spans="1:10" ht="15" thickBot="1" x14ac:dyDescent="0.25">
      <c r="A4408" s="640"/>
      <c r="B4408" s="640"/>
      <c r="C4408" s="640"/>
      <c r="D4408" s="640"/>
      <c r="E4408" s="640" t="s">
        <v>13212</v>
      </c>
      <c r="F4408" s="639">
        <v>548.74</v>
      </c>
      <c r="G4408" s="640"/>
      <c r="H4408" s="822" t="s">
        <v>13213</v>
      </c>
      <c r="I4408" s="822"/>
      <c r="J4408" s="639">
        <v>2491.9</v>
      </c>
    </row>
    <row r="4409" spans="1:10" ht="0.95" customHeight="1" thickTop="1" x14ac:dyDescent="0.2">
      <c r="A4409" s="638"/>
      <c r="B4409" s="638"/>
      <c r="C4409" s="638"/>
      <c r="D4409" s="638"/>
      <c r="E4409" s="638"/>
      <c r="F4409" s="638"/>
      <c r="G4409" s="638"/>
      <c r="H4409" s="638"/>
      <c r="I4409" s="638"/>
      <c r="J4409" s="638"/>
    </row>
    <row r="4410" spans="1:10" ht="18" customHeight="1" x14ac:dyDescent="0.2">
      <c r="A4410" s="658"/>
      <c r="B4410" s="656" t="s">
        <v>13186</v>
      </c>
      <c r="C4410" s="658" t="s">
        <v>13187</v>
      </c>
      <c r="D4410" s="658" t="s">
        <v>13188</v>
      </c>
      <c r="E4410" s="823" t="s">
        <v>13189</v>
      </c>
      <c r="F4410" s="823"/>
      <c r="G4410" s="657" t="s">
        <v>13190</v>
      </c>
      <c r="H4410" s="656" t="s">
        <v>13191</v>
      </c>
      <c r="I4410" s="656" t="s">
        <v>13192</v>
      </c>
      <c r="J4410" s="656" t="s">
        <v>13193</v>
      </c>
    </row>
    <row r="4411" spans="1:10" ht="36" customHeight="1" x14ac:dyDescent="0.2">
      <c r="A4411" s="654" t="s">
        <v>13194</v>
      </c>
      <c r="B4411" s="655" t="s">
        <v>13636</v>
      </c>
      <c r="C4411" s="654" t="s">
        <v>7</v>
      </c>
      <c r="D4411" s="654" t="s">
        <v>4163</v>
      </c>
      <c r="E4411" s="824" t="s">
        <v>13301</v>
      </c>
      <c r="F4411" s="824"/>
      <c r="G4411" s="653" t="s">
        <v>13268</v>
      </c>
      <c r="H4411" s="652">
        <v>1</v>
      </c>
      <c r="I4411" s="651">
        <v>1630.89</v>
      </c>
      <c r="J4411" s="651">
        <v>1630.89</v>
      </c>
    </row>
    <row r="4412" spans="1:10" ht="36" customHeight="1" x14ac:dyDescent="0.2">
      <c r="A4412" s="649" t="s">
        <v>13197</v>
      </c>
      <c r="B4412" s="650" t="s">
        <v>13315</v>
      </c>
      <c r="C4412" s="649" t="s">
        <v>7</v>
      </c>
      <c r="D4412" s="649" t="s">
        <v>2184</v>
      </c>
      <c r="E4412" s="825" t="s">
        <v>13272</v>
      </c>
      <c r="F4412" s="825"/>
      <c r="G4412" s="648" t="s">
        <v>67</v>
      </c>
      <c r="H4412" s="647">
        <v>0.42259999999999998</v>
      </c>
      <c r="I4412" s="646">
        <v>12.5</v>
      </c>
      <c r="J4412" s="646">
        <v>5.28</v>
      </c>
    </row>
    <row r="4413" spans="1:10" ht="36" customHeight="1" x14ac:dyDescent="0.2">
      <c r="A4413" s="649" t="s">
        <v>13197</v>
      </c>
      <c r="B4413" s="650" t="s">
        <v>13316</v>
      </c>
      <c r="C4413" s="649" t="s">
        <v>7</v>
      </c>
      <c r="D4413" s="649" t="s">
        <v>2183</v>
      </c>
      <c r="E4413" s="825" t="s">
        <v>13272</v>
      </c>
      <c r="F4413" s="825"/>
      <c r="G4413" s="648" t="s">
        <v>50</v>
      </c>
      <c r="H4413" s="647">
        <v>0.313</v>
      </c>
      <c r="I4413" s="646">
        <v>15.15</v>
      </c>
      <c r="J4413" s="646">
        <v>4.74</v>
      </c>
    </row>
    <row r="4414" spans="1:10" ht="36" customHeight="1" x14ac:dyDescent="0.2">
      <c r="A4414" s="649" t="s">
        <v>13197</v>
      </c>
      <c r="B4414" s="650" t="s">
        <v>13327</v>
      </c>
      <c r="C4414" s="649" t="s">
        <v>7</v>
      </c>
      <c r="D4414" s="649" t="s">
        <v>1910</v>
      </c>
      <c r="E4414" s="825" t="s">
        <v>13272</v>
      </c>
      <c r="F4414" s="825"/>
      <c r="G4414" s="648" t="s">
        <v>67</v>
      </c>
      <c r="H4414" s="647">
        <v>13.0715</v>
      </c>
      <c r="I4414" s="646">
        <v>0.3</v>
      </c>
      <c r="J4414" s="646">
        <v>3.92</v>
      </c>
    </row>
    <row r="4415" spans="1:10" ht="36" customHeight="1" x14ac:dyDescent="0.2">
      <c r="A4415" s="649" t="s">
        <v>13197</v>
      </c>
      <c r="B4415" s="650" t="s">
        <v>13328</v>
      </c>
      <c r="C4415" s="649" t="s">
        <v>7</v>
      </c>
      <c r="D4415" s="649" t="s">
        <v>1909</v>
      </c>
      <c r="E4415" s="825" t="s">
        <v>13272</v>
      </c>
      <c r="F4415" s="825"/>
      <c r="G4415" s="648" t="s">
        <v>50</v>
      </c>
      <c r="H4415" s="647">
        <v>4.7533000000000003</v>
      </c>
      <c r="I4415" s="646">
        <v>1.53</v>
      </c>
      <c r="J4415" s="646">
        <v>7.27</v>
      </c>
    </row>
    <row r="4416" spans="1:10" ht="48" customHeight="1" x14ac:dyDescent="0.2">
      <c r="A4416" s="649" t="s">
        <v>13197</v>
      </c>
      <c r="B4416" s="650" t="s">
        <v>14031</v>
      </c>
      <c r="C4416" s="649" t="s">
        <v>7</v>
      </c>
      <c r="D4416" s="649" t="s">
        <v>2448</v>
      </c>
      <c r="E4416" s="825" t="s">
        <v>13301</v>
      </c>
      <c r="F4416" s="825"/>
      <c r="G4416" s="648" t="s">
        <v>21</v>
      </c>
      <c r="H4416" s="647">
        <v>28.936900000000001</v>
      </c>
      <c r="I4416" s="646">
        <v>12.7</v>
      </c>
      <c r="J4416" s="646">
        <v>367.49</v>
      </c>
    </row>
    <row r="4417" spans="1:10" ht="36" customHeight="1" x14ac:dyDescent="0.2">
      <c r="A4417" s="649" t="s">
        <v>13197</v>
      </c>
      <c r="B4417" s="650" t="s">
        <v>14190</v>
      </c>
      <c r="C4417" s="649" t="s">
        <v>7</v>
      </c>
      <c r="D4417" s="649" t="s">
        <v>2944</v>
      </c>
      <c r="E4417" s="825" t="s">
        <v>13301</v>
      </c>
      <c r="F4417" s="825"/>
      <c r="G4417" s="648" t="s">
        <v>13268</v>
      </c>
      <c r="H4417" s="647">
        <v>1.2</v>
      </c>
      <c r="I4417" s="646">
        <v>355.04</v>
      </c>
      <c r="J4417" s="646">
        <v>426.04</v>
      </c>
    </row>
    <row r="4418" spans="1:10" ht="24" customHeight="1" x14ac:dyDescent="0.2">
      <c r="A4418" s="649" t="s">
        <v>13197</v>
      </c>
      <c r="B4418" s="650" t="s">
        <v>13317</v>
      </c>
      <c r="C4418" s="649" t="s">
        <v>7</v>
      </c>
      <c r="D4418" s="649" t="s">
        <v>51</v>
      </c>
      <c r="E4418" s="825" t="s">
        <v>13196</v>
      </c>
      <c r="F4418" s="825"/>
      <c r="G4418" s="648" t="s">
        <v>23</v>
      </c>
      <c r="H4418" s="647">
        <v>0.73560000000000003</v>
      </c>
      <c r="I4418" s="646">
        <v>13.87</v>
      </c>
      <c r="J4418" s="646">
        <v>10.199999999999999</v>
      </c>
    </row>
    <row r="4419" spans="1:10" ht="24" customHeight="1" x14ac:dyDescent="0.2">
      <c r="A4419" s="649" t="s">
        <v>13197</v>
      </c>
      <c r="B4419" s="650" t="s">
        <v>13448</v>
      </c>
      <c r="C4419" s="649" t="s">
        <v>7</v>
      </c>
      <c r="D4419" s="649" t="s">
        <v>59</v>
      </c>
      <c r="E4419" s="825" t="s">
        <v>13196</v>
      </c>
      <c r="F4419" s="825"/>
      <c r="G4419" s="648" t="s">
        <v>23</v>
      </c>
      <c r="H4419" s="647">
        <v>3.6779999999999999</v>
      </c>
      <c r="I4419" s="646">
        <v>17.79</v>
      </c>
      <c r="J4419" s="646">
        <v>65.430000000000007</v>
      </c>
    </row>
    <row r="4420" spans="1:10" ht="24" customHeight="1" x14ac:dyDescent="0.2">
      <c r="A4420" s="649" t="s">
        <v>13197</v>
      </c>
      <c r="B4420" s="650" t="s">
        <v>13244</v>
      </c>
      <c r="C4420" s="649" t="s">
        <v>7</v>
      </c>
      <c r="D4420" s="649" t="s">
        <v>25</v>
      </c>
      <c r="E4420" s="825" t="s">
        <v>13196</v>
      </c>
      <c r="F4420" s="825"/>
      <c r="G4420" s="648" t="s">
        <v>23</v>
      </c>
      <c r="H4420" s="647">
        <v>22.888400000000001</v>
      </c>
      <c r="I4420" s="646">
        <v>13.34</v>
      </c>
      <c r="J4420" s="646">
        <v>305.33</v>
      </c>
    </row>
    <row r="4421" spans="1:10" ht="24" customHeight="1" x14ac:dyDescent="0.2">
      <c r="A4421" s="649" t="s">
        <v>13197</v>
      </c>
      <c r="B4421" s="650" t="s">
        <v>13252</v>
      </c>
      <c r="C4421" s="649" t="s">
        <v>7</v>
      </c>
      <c r="D4421" s="649" t="s">
        <v>53</v>
      </c>
      <c r="E4421" s="825" t="s">
        <v>13196</v>
      </c>
      <c r="F4421" s="825"/>
      <c r="G4421" s="648" t="s">
        <v>23</v>
      </c>
      <c r="H4421" s="647">
        <v>22.888400000000001</v>
      </c>
      <c r="I4421" s="646">
        <v>16.78</v>
      </c>
      <c r="J4421" s="646">
        <v>384.06</v>
      </c>
    </row>
    <row r="4422" spans="1:10" ht="24" customHeight="1" x14ac:dyDescent="0.2">
      <c r="A4422" s="644" t="s">
        <v>13199</v>
      </c>
      <c r="B4422" s="645" t="s">
        <v>14298</v>
      </c>
      <c r="C4422" s="644" t="s">
        <v>7</v>
      </c>
      <c r="D4422" s="644" t="s">
        <v>5903</v>
      </c>
      <c r="E4422" s="821" t="s">
        <v>13220</v>
      </c>
      <c r="F4422" s="821"/>
      <c r="G4422" s="643" t="s">
        <v>13243</v>
      </c>
      <c r="H4422" s="642">
        <v>1.3111999999999999</v>
      </c>
      <c r="I4422" s="641">
        <v>27.33</v>
      </c>
      <c r="J4422" s="641">
        <v>35.83</v>
      </c>
    </row>
    <row r="4423" spans="1:10" ht="24" customHeight="1" x14ac:dyDescent="0.2">
      <c r="A4423" s="644" t="s">
        <v>13199</v>
      </c>
      <c r="B4423" s="645" t="s">
        <v>13319</v>
      </c>
      <c r="C4423" s="644" t="s">
        <v>7</v>
      </c>
      <c r="D4423" s="644" t="s">
        <v>6495</v>
      </c>
      <c r="E4423" s="821" t="s">
        <v>13220</v>
      </c>
      <c r="F4423" s="821"/>
      <c r="G4423" s="643" t="s">
        <v>64</v>
      </c>
      <c r="H4423" s="642">
        <v>5.67E-2</v>
      </c>
      <c r="I4423" s="641">
        <v>4.83</v>
      </c>
      <c r="J4423" s="641">
        <v>0.27</v>
      </c>
    </row>
    <row r="4424" spans="1:10" ht="24" customHeight="1" x14ac:dyDescent="0.2">
      <c r="A4424" s="644" t="s">
        <v>13199</v>
      </c>
      <c r="B4424" s="645" t="s">
        <v>14299</v>
      </c>
      <c r="C4424" s="644" t="s">
        <v>7</v>
      </c>
      <c r="D4424" s="644" t="s">
        <v>8282</v>
      </c>
      <c r="E4424" s="821" t="s">
        <v>13220</v>
      </c>
      <c r="F4424" s="821"/>
      <c r="G4424" s="643" t="s">
        <v>21</v>
      </c>
      <c r="H4424" s="642">
        <v>0.26190000000000002</v>
      </c>
      <c r="I4424" s="641">
        <v>14.7</v>
      </c>
      <c r="J4424" s="641">
        <v>3.84</v>
      </c>
    </row>
    <row r="4425" spans="1:10" ht="24" customHeight="1" x14ac:dyDescent="0.2">
      <c r="A4425" s="644" t="s">
        <v>13199</v>
      </c>
      <c r="B4425" s="645" t="s">
        <v>13323</v>
      </c>
      <c r="C4425" s="644" t="s">
        <v>7</v>
      </c>
      <c r="D4425" s="644" t="s">
        <v>11846</v>
      </c>
      <c r="E4425" s="821" t="s">
        <v>13220</v>
      </c>
      <c r="F4425" s="821"/>
      <c r="G4425" s="643" t="s">
        <v>18</v>
      </c>
      <c r="H4425" s="642">
        <v>4.4770000000000003</v>
      </c>
      <c r="I4425" s="641">
        <v>2.5</v>
      </c>
      <c r="J4425" s="641">
        <v>11.19</v>
      </c>
    </row>
    <row r="4426" spans="1:10" ht="25.5" x14ac:dyDescent="0.2">
      <c r="A4426" s="640"/>
      <c r="B4426" s="640"/>
      <c r="C4426" s="640"/>
      <c r="D4426" s="640"/>
      <c r="E4426" s="640" t="s">
        <v>13209</v>
      </c>
      <c r="F4426" s="639">
        <v>399.80441160491142</v>
      </c>
      <c r="G4426" s="640" t="s">
        <v>13210</v>
      </c>
      <c r="H4426" s="639">
        <v>336.08</v>
      </c>
      <c r="I4426" s="640" t="s">
        <v>13211</v>
      </c>
      <c r="J4426" s="639">
        <v>735.88</v>
      </c>
    </row>
    <row r="4427" spans="1:10" ht="15" thickBot="1" x14ac:dyDescent="0.25">
      <c r="A4427" s="640"/>
      <c r="B4427" s="640"/>
      <c r="C4427" s="640"/>
      <c r="D4427" s="640"/>
      <c r="E4427" s="640" t="s">
        <v>13212</v>
      </c>
      <c r="F4427" s="639">
        <v>460.56</v>
      </c>
      <c r="G4427" s="640"/>
      <c r="H4427" s="822" t="s">
        <v>13213</v>
      </c>
      <c r="I4427" s="822"/>
      <c r="J4427" s="639">
        <v>2091.4499999999998</v>
      </c>
    </row>
    <row r="4428" spans="1:10" ht="0.95" customHeight="1" thickTop="1" x14ac:dyDescent="0.2">
      <c r="A4428" s="638"/>
      <c r="B4428" s="638"/>
      <c r="C4428" s="638"/>
      <c r="D4428" s="638"/>
      <c r="E4428" s="638"/>
      <c r="F4428" s="638"/>
      <c r="G4428" s="638"/>
      <c r="H4428" s="638"/>
      <c r="I4428" s="638"/>
      <c r="J4428" s="638"/>
    </row>
    <row r="4429" spans="1:10" ht="18" customHeight="1" x14ac:dyDescent="0.2">
      <c r="A4429" s="658"/>
      <c r="B4429" s="656" t="s">
        <v>13186</v>
      </c>
      <c r="C4429" s="658" t="s">
        <v>13187</v>
      </c>
      <c r="D4429" s="658" t="s">
        <v>13188</v>
      </c>
      <c r="E4429" s="823" t="s">
        <v>13189</v>
      </c>
      <c r="F4429" s="823"/>
      <c r="G4429" s="657" t="s">
        <v>13190</v>
      </c>
      <c r="H4429" s="656" t="s">
        <v>13191</v>
      </c>
      <c r="I4429" s="656" t="s">
        <v>13192</v>
      </c>
      <c r="J4429" s="656" t="s">
        <v>13193</v>
      </c>
    </row>
    <row r="4430" spans="1:10" ht="36" customHeight="1" x14ac:dyDescent="0.2">
      <c r="A4430" s="654" t="s">
        <v>13194</v>
      </c>
      <c r="B4430" s="655" t="s">
        <v>13793</v>
      </c>
      <c r="C4430" s="654" t="s">
        <v>7</v>
      </c>
      <c r="D4430" s="654" t="s">
        <v>4161</v>
      </c>
      <c r="E4430" s="824" t="s">
        <v>13301</v>
      </c>
      <c r="F4430" s="824"/>
      <c r="G4430" s="653" t="s">
        <v>13268</v>
      </c>
      <c r="H4430" s="652">
        <v>1</v>
      </c>
      <c r="I4430" s="651">
        <v>2239.92</v>
      </c>
      <c r="J4430" s="651">
        <v>2239.92</v>
      </c>
    </row>
    <row r="4431" spans="1:10" ht="36" customHeight="1" x14ac:dyDescent="0.2">
      <c r="A4431" s="649" t="s">
        <v>13197</v>
      </c>
      <c r="B4431" s="650" t="s">
        <v>13315</v>
      </c>
      <c r="C4431" s="649" t="s">
        <v>7</v>
      </c>
      <c r="D4431" s="649" t="s">
        <v>2184</v>
      </c>
      <c r="E4431" s="825" t="s">
        <v>13272</v>
      </c>
      <c r="F4431" s="825"/>
      <c r="G4431" s="648" t="s">
        <v>67</v>
      </c>
      <c r="H4431" s="647">
        <v>1.0401</v>
      </c>
      <c r="I4431" s="646">
        <v>12.5</v>
      </c>
      <c r="J4431" s="646">
        <v>13</v>
      </c>
    </row>
    <row r="4432" spans="1:10" ht="36" customHeight="1" x14ac:dyDescent="0.2">
      <c r="A4432" s="649" t="s">
        <v>13197</v>
      </c>
      <c r="B4432" s="650" t="s">
        <v>13316</v>
      </c>
      <c r="C4432" s="649" t="s">
        <v>7</v>
      </c>
      <c r="D4432" s="649" t="s">
        <v>2183</v>
      </c>
      <c r="E4432" s="825" t="s">
        <v>13272</v>
      </c>
      <c r="F4432" s="825"/>
      <c r="G4432" s="648" t="s">
        <v>50</v>
      </c>
      <c r="H4432" s="647">
        <v>0.77359999999999995</v>
      </c>
      <c r="I4432" s="646">
        <v>15.15</v>
      </c>
      <c r="J4432" s="646">
        <v>11.72</v>
      </c>
    </row>
    <row r="4433" spans="1:10" ht="36" customHeight="1" x14ac:dyDescent="0.2">
      <c r="A4433" s="649" t="s">
        <v>13197</v>
      </c>
      <c r="B4433" s="650" t="s">
        <v>13327</v>
      </c>
      <c r="C4433" s="649" t="s">
        <v>7</v>
      </c>
      <c r="D4433" s="649" t="s">
        <v>1910</v>
      </c>
      <c r="E4433" s="825" t="s">
        <v>13272</v>
      </c>
      <c r="F4433" s="825"/>
      <c r="G4433" s="648" t="s">
        <v>67</v>
      </c>
      <c r="H4433" s="647">
        <v>18.246200000000002</v>
      </c>
      <c r="I4433" s="646">
        <v>0.3</v>
      </c>
      <c r="J4433" s="646">
        <v>5.47</v>
      </c>
    </row>
    <row r="4434" spans="1:10" ht="36" customHeight="1" x14ac:dyDescent="0.2">
      <c r="A4434" s="649" t="s">
        <v>13197</v>
      </c>
      <c r="B4434" s="650" t="s">
        <v>13328</v>
      </c>
      <c r="C4434" s="649" t="s">
        <v>7</v>
      </c>
      <c r="D4434" s="649" t="s">
        <v>1909</v>
      </c>
      <c r="E4434" s="825" t="s">
        <v>13272</v>
      </c>
      <c r="F4434" s="825"/>
      <c r="G4434" s="648" t="s">
        <v>50</v>
      </c>
      <c r="H4434" s="647">
        <v>6.6319999999999997</v>
      </c>
      <c r="I4434" s="646">
        <v>1.53</v>
      </c>
      <c r="J4434" s="646">
        <v>10.14</v>
      </c>
    </row>
    <row r="4435" spans="1:10" ht="48" customHeight="1" x14ac:dyDescent="0.2">
      <c r="A4435" s="649" t="s">
        <v>13197</v>
      </c>
      <c r="B4435" s="650" t="s">
        <v>14031</v>
      </c>
      <c r="C4435" s="649" t="s">
        <v>7</v>
      </c>
      <c r="D4435" s="649" t="s">
        <v>2448</v>
      </c>
      <c r="E4435" s="825" t="s">
        <v>13301</v>
      </c>
      <c r="F4435" s="825"/>
      <c r="G4435" s="648" t="s">
        <v>21</v>
      </c>
      <c r="H4435" s="647">
        <v>42.646299999999997</v>
      </c>
      <c r="I4435" s="646">
        <v>12.7</v>
      </c>
      <c r="J4435" s="646">
        <v>541.6</v>
      </c>
    </row>
    <row r="4436" spans="1:10" ht="36" customHeight="1" x14ac:dyDescent="0.2">
      <c r="A4436" s="649" t="s">
        <v>13197</v>
      </c>
      <c r="B4436" s="650" t="s">
        <v>13365</v>
      </c>
      <c r="C4436" s="649" t="s">
        <v>7</v>
      </c>
      <c r="D4436" s="649" t="s">
        <v>2943</v>
      </c>
      <c r="E4436" s="825" t="s">
        <v>13301</v>
      </c>
      <c r="F4436" s="825"/>
      <c r="G4436" s="648" t="s">
        <v>13268</v>
      </c>
      <c r="H4436" s="647">
        <v>1.2</v>
      </c>
      <c r="I4436" s="646">
        <v>342.03</v>
      </c>
      <c r="J4436" s="646">
        <v>410.43</v>
      </c>
    </row>
    <row r="4437" spans="1:10" ht="24" customHeight="1" x14ac:dyDescent="0.2">
      <c r="A4437" s="649" t="s">
        <v>13197</v>
      </c>
      <c r="B4437" s="650" t="s">
        <v>13317</v>
      </c>
      <c r="C4437" s="649" t="s">
        <v>7</v>
      </c>
      <c r="D4437" s="649" t="s">
        <v>51</v>
      </c>
      <c r="E4437" s="825" t="s">
        <v>13196</v>
      </c>
      <c r="F4437" s="825"/>
      <c r="G4437" s="648" t="s">
        <v>23</v>
      </c>
      <c r="H4437" s="647">
        <v>1.8137000000000001</v>
      </c>
      <c r="I4437" s="646">
        <v>13.87</v>
      </c>
      <c r="J4437" s="646">
        <v>25.15</v>
      </c>
    </row>
    <row r="4438" spans="1:10" ht="24" customHeight="1" x14ac:dyDescent="0.2">
      <c r="A4438" s="649" t="s">
        <v>13197</v>
      </c>
      <c r="B4438" s="650" t="s">
        <v>13448</v>
      </c>
      <c r="C4438" s="649" t="s">
        <v>7</v>
      </c>
      <c r="D4438" s="649" t="s">
        <v>59</v>
      </c>
      <c r="E4438" s="825" t="s">
        <v>13196</v>
      </c>
      <c r="F4438" s="825"/>
      <c r="G4438" s="648" t="s">
        <v>23</v>
      </c>
      <c r="H4438" s="647">
        <v>9.0685000000000002</v>
      </c>
      <c r="I4438" s="646">
        <v>17.79</v>
      </c>
      <c r="J4438" s="646">
        <v>161.32</v>
      </c>
    </row>
    <row r="4439" spans="1:10" ht="24" customHeight="1" x14ac:dyDescent="0.2">
      <c r="A4439" s="649" t="s">
        <v>13197</v>
      </c>
      <c r="B4439" s="650" t="s">
        <v>13244</v>
      </c>
      <c r="C4439" s="649" t="s">
        <v>7</v>
      </c>
      <c r="D4439" s="649" t="s">
        <v>25</v>
      </c>
      <c r="E4439" s="825" t="s">
        <v>13196</v>
      </c>
      <c r="F4439" s="825"/>
      <c r="G4439" s="648" t="s">
        <v>23</v>
      </c>
      <c r="H4439" s="647">
        <v>32.192999999999998</v>
      </c>
      <c r="I4439" s="646">
        <v>13.34</v>
      </c>
      <c r="J4439" s="646">
        <v>429.45</v>
      </c>
    </row>
    <row r="4440" spans="1:10" ht="24" customHeight="1" x14ac:dyDescent="0.2">
      <c r="A4440" s="649" t="s">
        <v>13197</v>
      </c>
      <c r="B4440" s="650" t="s">
        <v>13252</v>
      </c>
      <c r="C4440" s="649" t="s">
        <v>7</v>
      </c>
      <c r="D4440" s="649" t="s">
        <v>53</v>
      </c>
      <c r="E4440" s="825" t="s">
        <v>13196</v>
      </c>
      <c r="F4440" s="825"/>
      <c r="G4440" s="648" t="s">
        <v>23</v>
      </c>
      <c r="H4440" s="647">
        <v>32.192999999999998</v>
      </c>
      <c r="I4440" s="646">
        <v>16.78</v>
      </c>
      <c r="J4440" s="646">
        <v>540.19000000000005</v>
      </c>
    </row>
    <row r="4441" spans="1:10" ht="24" customHeight="1" x14ac:dyDescent="0.2">
      <c r="A4441" s="644" t="s">
        <v>13199</v>
      </c>
      <c r="B4441" s="645" t="s">
        <v>14298</v>
      </c>
      <c r="C4441" s="644" t="s">
        <v>7</v>
      </c>
      <c r="D4441" s="644" t="s">
        <v>5903</v>
      </c>
      <c r="E4441" s="821" t="s">
        <v>13220</v>
      </c>
      <c r="F4441" s="821"/>
      <c r="G4441" s="643" t="s">
        <v>13243</v>
      </c>
      <c r="H4441" s="642">
        <v>2.9790000000000001</v>
      </c>
      <c r="I4441" s="641">
        <v>27.33</v>
      </c>
      <c r="J4441" s="641">
        <v>81.41</v>
      </c>
    </row>
    <row r="4442" spans="1:10" ht="24" customHeight="1" x14ac:dyDescent="0.2">
      <c r="A4442" s="644" t="s">
        <v>13199</v>
      </c>
      <c r="B4442" s="645" t="s">
        <v>13319</v>
      </c>
      <c r="C4442" s="644" t="s">
        <v>7</v>
      </c>
      <c r="D4442" s="644" t="s">
        <v>6495</v>
      </c>
      <c r="E4442" s="821" t="s">
        <v>13220</v>
      </c>
      <c r="F4442" s="821"/>
      <c r="G4442" s="643" t="s">
        <v>64</v>
      </c>
      <c r="H4442" s="642">
        <v>0.12</v>
      </c>
      <c r="I4442" s="641">
        <v>4.83</v>
      </c>
      <c r="J4442" s="641">
        <v>0.56999999999999995</v>
      </c>
    </row>
    <row r="4443" spans="1:10" ht="24" customHeight="1" x14ac:dyDescent="0.2">
      <c r="A4443" s="644" t="s">
        <v>13199</v>
      </c>
      <c r="B4443" s="645" t="s">
        <v>14299</v>
      </c>
      <c r="C4443" s="644" t="s">
        <v>7</v>
      </c>
      <c r="D4443" s="644" t="s">
        <v>8282</v>
      </c>
      <c r="E4443" s="821" t="s">
        <v>13220</v>
      </c>
      <c r="F4443" s="821"/>
      <c r="G4443" s="643" t="s">
        <v>21</v>
      </c>
      <c r="H4443" s="642">
        <v>0.64449999999999996</v>
      </c>
      <c r="I4443" s="641">
        <v>14.7</v>
      </c>
      <c r="J4443" s="641">
        <v>9.4700000000000006</v>
      </c>
    </row>
    <row r="4444" spans="1:10" ht="25.5" x14ac:dyDescent="0.2">
      <c r="A4444" s="640"/>
      <c r="B4444" s="640"/>
      <c r="C4444" s="640"/>
      <c r="D4444" s="640"/>
      <c r="E4444" s="640" t="s">
        <v>13209</v>
      </c>
      <c r="F4444" s="639">
        <v>596.97381288710199</v>
      </c>
      <c r="G4444" s="640" t="s">
        <v>13210</v>
      </c>
      <c r="H4444" s="639">
        <v>501.82</v>
      </c>
      <c r="I4444" s="640" t="s">
        <v>13211</v>
      </c>
      <c r="J4444" s="639">
        <v>1098.79</v>
      </c>
    </row>
    <row r="4445" spans="1:10" ht="15" thickBot="1" x14ac:dyDescent="0.25">
      <c r="A4445" s="640"/>
      <c r="B4445" s="640"/>
      <c r="C4445" s="640"/>
      <c r="D4445" s="640"/>
      <c r="E4445" s="640" t="s">
        <v>13212</v>
      </c>
      <c r="F4445" s="639">
        <v>632.54999999999995</v>
      </c>
      <c r="G4445" s="640"/>
      <c r="H4445" s="822" t="s">
        <v>13213</v>
      </c>
      <c r="I4445" s="822"/>
      <c r="J4445" s="639">
        <v>2872.47</v>
      </c>
    </row>
    <row r="4446" spans="1:10" ht="0.95" customHeight="1" thickTop="1" x14ac:dyDescent="0.2">
      <c r="A4446" s="638"/>
      <c r="B4446" s="638"/>
      <c r="C4446" s="638"/>
      <c r="D4446" s="638"/>
      <c r="E4446" s="638"/>
      <c r="F4446" s="638"/>
      <c r="G4446" s="638"/>
      <c r="H4446" s="638"/>
      <c r="I4446" s="638"/>
      <c r="J4446" s="638"/>
    </row>
    <row r="4447" spans="1:10" ht="18" customHeight="1" x14ac:dyDescent="0.2">
      <c r="A4447" s="658"/>
      <c r="B4447" s="656" t="s">
        <v>13186</v>
      </c>
      <c r="C4447" s="658" t="s">
        <v>13187</v>
      </c>
      <c r="D4447" s="658" t="s">
        <v>13188</v>
      </c>
      <c r="E4447" s="823" t="s">
        <v>13189</v>
      </c>
      <c r="F4447" s="823"/>
      <c r="G4447" s="657" t="s">
        <v>13190</v>
      </c>
      <c r="H4447" s="656" t="s">
        <v>13191</v>
      </c>
      <c r="I4447" s="656" t="s">
        <v>13192</v>
      </c>
      <c r="J4447" s="656" t="s">
        <v>13193</v>
      </c>
    </row>
    <row r="4448" spans="1:10" ht="36" customHeight="1" x14ac:dyDescent="0.2">
      <c r="A4448" s="654" t="s">
        <v>13194</v>
      </c>
      <c r="B4448" s="655" t="s">
        <v>14009</v>
      </c>
      <c r="C4448" s="654" t="s">
        <v>7</v>
      </c>
      <c r="D4448" s="654" t="s">
        <v>2114</v>
      </c>
      <c r="E4448" s="824" t="s">
        <v>13272</v>
      </c>
      <c r="F4448" s="824"/>
      <c r="G4448" s="653" t="s">
        <v>50</v>
      </c>
      <c r="H4448" s="652">
        <v>1</v>
      </c>
      <c r="I4448" s="651">
        <v>7.61</v>
      </c>
      <c r="J4448" s="651">
        <v>7.61</v>
      </c>
    </row>
    <row r="4449" spans="1:10" ht="36" customHeight="1" x14ac:dyDescent="0.2">
      <c r="A4449" s="649" t="s">
        <v>13197</v>
      </c>
      <c r="B4449" s="650" t="s">
        <v>14300</v>
      </c>
      <c r="C4449" s="649" t="s">
        <v>7</v>
      </c>
      <c r="D4449" s="649" t="s">
        <v>2112</v>
      </c>
      <c r="E4449" s="825" t="s">
        <v>13272</v>
      </c>
      <c r="F4449" s="825"/>
      <c r="G4449" s="648" t="s">
        <v>23</v>
      </c>
      <c r="H4449" s="647">
        <v>1</v>
      </c>
      <c r="I4449" s="646">
        <v>0.6</v>
      </c>
      <c r="J4449" s="646">
        <v>0.6</v>
      </c>
    </row>
    <row r="4450" spans="1:10" ht="36" customHeight="1" x14ac:dyDescent="0.2">
      <c r="A4450" s="649" t="s">
        <v>13197</v>
      </c>
      <c r="B4450" s="650" t="s">
        <v>14301</v>
      </c>
      <c r="C4450" s="649" t="s">
        <v>7</v>
      </c>
      <c r="D4450" s="649" t="s">
        <v>2111</v>
      </c>
      <c r="E4450" s="825" t="s">
        <v>13272</v>
      </c>
      <c r="F4450" s="825"/>
      <c r="G4450" s="648" t="s">
        <v>23</v>
      </c>
      <c r="H4450" s="647">
        <v>1</v>
      </c>
      <c r="I4450" s="646">
        <v>0.06</v>
      </c>
      <c r="J4450" s="646">
        <v>0.06</v>
      </c>
    </row>
    <row r="4451" spans="1:10" ht="36" customHeight="1" x14ac:dyDescent="0.2">
      <c r="A4451" s="649" t="s">
        <v>13197</v>
      </c>
      <c r="B4451" s="650" t="s">
        <v>14302</v>
      </c>
      <c r="C4451" s="649" t="s">
        <v>7</v>
      </c>
      <c r="D4451" s="649" t="s">
        <v>2110</v>
      </c>
      <c r="E4451" s="825" t="s">
        <v>13272</v>
      </c>
      <c r="F4451" s="825"/>
      <c r="G4451" s="648" t="s">
        <v>23</v>
      </c>
      <c r="H4451" s="647">
        <v>1</v>
      </c>
      <c r="I4451" s="646">
        <v>0.48</v>
      </c>
      <c r="J4451" s="646">
        <v>0.48</v>
      </c>
    </row>
    <row r="4452" spans="1:10" ht="36" customHeight="1" x14ac:dyDescent="0.2">
      <c r="A4452" s="649" t="s">
        <v>13197</v>
      </c>
      <c r="B4452" s="650" t="s">
        <v>14303</v>
      </c>
      <c r="C4452" s="649" t="s">
        <v>7</v>
      </c>
      <c r="D4452" s="649" t="s">
        <v>2113</v>
      </c>
      <c r="E4452" s="825" t="s">
        <v>13272</v>
      </c>
      <c r="F4452" s="825"/>
      <c r="G4452" s="648" t="s">
        <v>23</v>
      </c>
      <c r="H4452" s="647">
        <v>1</v>
      </c>
      <c r="I4452" s="646">
        <v>6.47</v>
      </c>
      <c r="J4452" s="646">
        <v>6.47</v>
      </c>
    </row>
    <row r="4453" spans="1:10" ht="25.5" x14ac:dyDescent="0.2">
      <c r="A4453" s="640"/>
      <c r="B4453" s="640"/>
      <c r="C4453" s="640"/>
      <c r="D4453" s="640"/>
      <c r="E4453" s="640" t="s">
        <v>13209</v>
      </c>
      <c r="F4453" s="639">
        <v>0</v>
      </c>
      <c r="G4453" s="640" t="s">
        <v>13210</v>
      </c>
      <c r="H4453" s="639">
        <v>0</v>
      </c>
      <c r="I4453" s="640" t="s">
        <v>13211</v>
      </c>
      <c r="J4453" s="639">
        <v>0</v>
      </c>
    </row>
    <row r="4454" spans="1:10" ht="15" thickBot="1" x14ac:dyDescent="0.25">
      <c r="A4454" s="640"/>
      <c r="B4454" s="640"/>
      <c r="C4454" s="640"/>
      <c r="D4454" s="640"/>
      <c r="E4454" s="640" t="s">
        <v>13212</v>
      </c>
      <c r="F4454" s="639">
        <v>2.14</v>
      </c>
      <c r="G4454" s="640"/>
      <c r="H4454" s="822" t="s">
        <v>13213</v>
      </c>
      <c r="I4454" s="822"/>
      <c r="J4454" s="639">
        <v>9.75</v>
      </c>
    </row>
    <row r="4455" spans="1:10" ht="0.95" customHeight="1" thickTop="1" x14ac:dyDescent="0.2">
      <c r="A4455" s="638"/>
      <c r="B4455" s="638"/>
      <c r="C4455" s="638"/>
      <c r="D4455" s="638"/>
      <c r="E4455" s="638"/>
      <c r="F4455" s="638"/>
      <c r="G4455" s="638"/>
      <c r="H4455" s="638"/>
      <c r="I4455" s="638"/>
      <c r="J4455" s="638"/>
    </row>
    <row r="4456" spans="1:10" ht="18" customHeight="1" x14ac:dyDescent="0.2">
      <c r="A4456" s="658"/>
      <c r="B4456" s="656" t="s">
        <v>13186</v>
      </c>
      <c r="C4456" s="658" t="s">
        <v>13187</v>
      </c>
      <c r="D4456" s="658" t="s">
        <v>13188</v>
      </c>
      <c r="E4456" s="823" t="s">
        <v>13189</v>
      </c>
      <c r="F4456" s="823"/>
      <c r="G4456" s="657" t="s">
        <v>13190</v>
      </c>
      <c r="H4456" s="656" t="s">
        <v>13191</v>
      </c>
      <c r="I4456" s="656" t="s">
        <v>13192</v>
      </c>
      <c r="J4456" s="656" t="s">
        <v>13193</v>
      </c>
    </row>
    <row r="4457" spans="1:10" ht="36" customHeight="1" x14ac:dyDescent="0.2">
      <c r="A4457" s="654" t="s">
        <v>13194</v>
      </c>
      <c r="B4457" s="655" t="s">
        <v>14302</v>
      </c>
      <c r="C4457" s="654" t="s">
        <v>7</v>
      </c>
      <c r="D4457" s="654" t="s">
        <v>2110</v>
      </c>
      <c r="E4457" s="824" t="s">
        <v>13272</v>
      </c>
      <c r="F4457" s="824"/>
      <c r="G4457" s="653" t="s">
        <v>23</v>
      </c>
      <c r="H4457" s="652">
        <v>1</v>
      </c>
      <c r="I4457" s="651">
        <v>0.48</v>
      </c>
      <c r="J4457" s="651">
        <v>0.48</v>
      </c>
    </row>
    <row r="4458" spans="1:10" ht="72" customHeight="1" x14ac:dyDescent="0.2">
      <c r="A4458" s="644" t="s">
        <v>13199</v>
      </c>
      <c r="B4458" s="645" t="s">
        <v>14304</v>
      </c>
      <c r="C4458" s="644" t="s">
        <v>7</v>
      </c>
      <c r="D4458" s="644" t="s">
        <v>5972</v>
      </c>
      <c r="E4458" s="821" t="s">
        <v>13201</v>
      </c>
      <c r="F4458" s="821"/>
      <c r="G4458" s="643" t="s">
        <v>38</v>
      </c>
      <c r="H4458" s="642">
        <v>5.3300000000000001E-5</v>
      </c>
      <c r="I4458" s="641">
        <v>9142.07</v>
      </c>
      <c r="J4458" s="641">
        <v>0.48</v>
      </c>
    </row>
    <row r="4459" spans="1:10" ht="25.5" x14ac:dyDescent="0.2">
      <c r="A4459" s="640"/>
      <c r="B4459" s="640"/>
      <c r="C4459" s="640"/>
      <c r="D4459" s="640"/>
      <c r="E4459" s="640" t="s">
        <v>13209</v>
      </c>
      <c r="F4459" s="639">
        <v>0</v>
      </c>
      <c r="G4459" s="640" t="s">
        <v>13210</v>
      </c>
      <c r="H4459" s="639">
        <v>0</v>
      </c>
      <c r="I4459" s="640" t="s">
        <v>13211</v>
      </c>
      <c r="J4459" s="639">
        <v>0</v>
      </c>
    </row>
    <row r="4460" spans="1:10" ht="15" thickBot="1" x14ac:dyDescent="0.25">
      <c r="A4460" s="640"/>
      <c r="B4460" s="640"/>
      <c r="C4460" s="640"/>
      <c r="D4460" s="640"/>
      <c r="E4460" s="640" t="s">
        <v>13212</v>
      </c>
      <c r="F4460" s="639">
        <v>0.13</v>
      </c>
      <c r="G4460" s="640"/>
      <c r="H4460" s="822" t="s">
        <v>13213</v>
      </c>
      <c r="I4460" s="822"/>
      <c r="J4460" s="639">
        <v>0.61</v>
      </c>
    </row>
    <row r="4461" spans="1:10" ht="0.95" customHeight="1" thickTop="1" x14ac:dyDescent="0.2">
      <c r="A4461" s="638"/>
      <c r="B4461" s="638"/>
      <c r="C4461" s="638"/>
      <c r="D4461" s="638"/>
      <c r="E4461" s="638"/>
      <c r="F4461" s="638"/>
      <c r="G4461" s="638"/>
      <c r="H4461" s="638"/>
      <c r="I4461" s="638"/>
      <c r="J4461" s="638"/>
    </row>
    <row r="4462" spans="1:10" ht="18" customHeight="1" x14ac:dyDescent="0.2">
      <c r="A4462" s="658"/>
      <c r="B4462" s="656" t="s">
        <v>13186</v>
      </c>
      <c r="C4462" s="658" t="s">
        <v>13187</v>
      </c>
      <c r="D4462" s="658" t="s">
        <v>13188</v>
      </c>
      <c r="E4462" s="823" t="s">
        <v>13189</v>
      </c>
      <c r="F4462" s="823"/>
      <c r="G4462" s="657" t="s">
        <v>13190</v>
      </c>
      <c r="H4462" s="656" t="s">
        <v>13191</v>
      </c>
      <c r="I4462" s="656" t="s">
        <v>13192</v>
      </c>
      <c r="J4462" s="656" t="s">
        <v>13193</v>
      </c>
    </row>
    <row r="4463" spans="1:10" ht="36" customHeight="1" x14ac:dyDescent="0.2">
      <c r="A4463" s="654" t="s">
        <v>13194</v>
      </c>
      <c r="B4463" s="655" t="s">
        <v>14301</v>
      </c>
      <c r="C4463" s="654" t="s">
        <v>7</v>
      </c>
      <c r="D4463" s="654" t="s">
        <v>2111</v>
      </c>
      <c r="E4463" s="824" t="s">
        <v>13272</v>
      </c>
      <c r="F4463" s="824"/>
      <c r="G4463" s="653" t="s">
        <v>23</v>
      </c>
      <c r="H4463" s="652">
        <v>1</v>
      </c>
      <c r="I4463" s="651">
        <v>0.06</v>
      </c>
      <c r="J4463" s="651">
        <v>0.06</v>
      </c>
    </row>
    <row r="4464" spans="1:10" ht="72" customHeight="1" x14ac:dyDescent="0.2">
      <c r="A4464" s="644" t="s">
        <v>13199</v>
      </c>
      <c r="B4464" s="645" t="s">
        <v>14304</v>
      </c>
      <c r="C4464" s="644" t="s">
        <v>7</v>
      </c>
      <c r="D4464" s="644" t="s">
        <v>5972</v>
      </c>
      <c r="E4464" s="821" t="s">
        <v>13201</v>
      </c>
      <c r="F4464" s="821"/>
      <c r="G4464" s="643" t="s">
        <v>38</v>
      </c>
      <c r="H4464" s="642">
        <v>7.4000000000000003E-6</v>
      </c>
      <c r="I4464" s="641">
        <v>9142.07</v>
      </c>
      <c r="J4464" s="641">
        <v>0.06</v>
      </c>
    </row>
    <row r="4465" spans="1:10" ht="25.5" x14ac:dyDescent="0.2">
      <c r="A4465" s="640"/>
      <c r="B4465" s="640"/>
      <c r="C4465" s="640"/>
      <c r="D4465" s="640"/>
      <c r="E4465" s="640" t="s">
        <v>13209</v>
      </c>
      <c r="F4465" s="639">
        <v>0</v>
      </c>
      <c r="G4465" s="640" t="s">
        <v>13210</v>
      </c>
      <c r="H4465" s="639">
        <v>0</v>
      </c>
      <c r="I4465" s="640" t="s">
        <v>13211</v>
      </c>
      <c r="J4465" s="639">
        <v>0</v>
      </c>
    </row>
    <row r="4466" spans="1:10" ht="15" thickBot="1" x14ac:dyDescent="0.25">
      <c r="A4466" s="640"/>
      <c r="B4466" s="640"/>
      <c r="C4466" s="640"/>
      <c r="D4466" s="640"/>
      <c r="E4466" s="640" t="s">
        <v>13212</v>
      </c>
      <c r="F4466" s="639">
        <v>0.01</v>
      </c>
      <c r="G4466" s="640"/>
      <c r="H4466" s="822" t="s">
        <v>13213</v>
      </c>
      <c r="I4466" s="822"/>
      <c r="J4466" s="639">
        <v>7.0000000000000007E-2</v>
      </c>
    </row>
    <row r="4467" spans="1:10" ht="0.95" customHeight="1" thickTop="1" x14ac:dyDescent="0.2">
      <c r="A4467" s="638"/>
      <c r="B4467" s="638"/>
      <c r="C4467" s="638"/>
      <c r="D4467" s="638"/>
      <c r="E4467" s="638"/>
      <c r="F4467" s="638"/>
      <c r="G4467" s="638"/>
      <c r="H4467" s="638"/>
      <c r="I4467" s="638"/>
      <c r="J4467" s="638"/>
    </row>
    <row r="4468" spans="1:10" ht="18" customHeight="1" x14ac:dyDescent="0.2">
      <c r="A4468" s="658"/>
      <c r="B4468" s="656" t="s">
        <v>13186</v>
      </c>
      <c r="C4468" s="658" t="s">
        <v>13187</v>
      </c>
      <c r="D4468" s="658" t="s">
        <v>13188</v>
      </c>
      <c r="E4468" s="823" t="s">
        <v>13189</v>
      </c>
      <c r="F4468" s="823"/>
      <c r="G4468" s="657" t="s">
        <v>13190</v>
      </c>
      <c r="H4468" s="656" t="s">
        <v>13191</v>
      </c>
      <c r="I4468" s="656" t="s">
        <v>13192</v>
      </c>
      <c r="J4468" s="656" t="s">
        <v>13193</v>
      </c>
    </row>
    <row r="4469" spans="1:10" ht="36" customHeight="1" x14ac:dyDescent="0.2">
      <c r="A4469" s="654" t="s">
        <v>13194</v>
      </c>
      <c r="B4469" s="655" t="s">
        <v>14300</v>
      </c>
      <c r="C4469" s="654" t="s">
        <v>7</v>
      </c>
      <c r="D4469" s="654" t="s">
        <v>2112</v>
      </c>
      <c r="E4469" s="824" t="s">
        <v>13272</v>
      </c>
      <c r="F4469" s="824"/>
      <c r="G4469" s="653" t="s">
        <v>23</v>
      </c>
      <c r="H4469" s="652">
        <v>1</v>
      </c>
      <c r="I4469" s="651">
        <v>0.6</v>
      </c>
      <c r="J4469" s="651">
        <v>0.6</v>
      </c>
    </row>
    <row r="4470" spans="1:10" ht="72" customHeight="1" x14ac:dyDescent="0.2">
      <c r="A4470" s="644" t="s">
        <v>13199</v>
      </c>
      <c r="B4470" s="645" t="s">
        <v>14304</v>
      </c>
      <c r="C4470" s="644" t="s">
        <v>7</v>
      </c>
      <c r="D4470" s="644" t="s">
        <v>5972</v>
      </c>
      <c r="E4470" s="821" t="s">
        <v>13201</v>
      </c>
      <c r="F4470" s="821"/>
      <c r="G4470" s="643" t="s">
        <v>38</v>
      </c>
      <c r="H4470" s="642">
        <v>6.6699999999999995E-5</v>
      </c>
      <c r="I4470" s="641">
        <v>9142.07</v>
      </c>
      <c r="J4470" s="641">
        <v>0.6</v>
      </c>
    </row>
    <row r="4471" spans="1:10" ht="25.5" x14ac:dyDescent="0.2">
      <c r="A4471" s="640"/>
      <c r="B4471" s="640"/>
      <c r="C4471" s="640"/>
      <c r="D4471" s="640"/>
      <c r="E4471" s="640" t="s">
        <v>13209</v>
      </c>
      <c r="F4471" s="639">
        <v>0</v>
      </c>
      <c r="G4471" s="640" t="s">
        <v>13210</v>
      </c>
      <c r="H4471" s="639">
        <v>0</v>
      </c>
      <c r="I4471" s="640" t="s">
        <v>13211</v>
      </c>
      <c r="J4471" s="639">
        <v>0</v>
      </c>
    </row>
    <row r="4472" spans="1:10" ht="15" thickBot="1" x14ac:dyDescent="0.25">
      <c r="A4472" s="640"/>
      <c r="B4472" s="640"/>
      <c r="C4472" s="640"/>
      <c r="D4472" s="640"/>
      <c r="E4472" s="640" t="s">
        <v>13212</v>
      </c>
      <c r="F4472" s="639">
        <v>0.16</v>
      </c>
      <c r="G4472" s="640"/>
      <c r="H4472" s="822" t="s">
        <v>13213</v>
      </c>
      <c r="I4472" s="822"/>
      <c r="J4472" s="639">
        <v>0.76</v>
      </c>
    </row>
    <row r="4473" spans="1:10" ht="0.95" customHeight="1" thickTop="1" x14ac:dyDescent="0.2">
      <c r="A4473" s="638"/>
      <c r="B4473" s="638"/>
      <c r="C4473" s="638"/>
      <c r="D4473" s="638"/>
      <c r="E4473" s="638"/>
      <c r="F4473" s="638"/>
      <c r="G4473" s="638"/>
      <c r="H4473" s="638"/>
      <c r="I4473" s="638"/>
      <c r="J4473" s="638"/>
    </row>
    <row r="4474" spans="1:10" ht="18" customHeight="1" x14ac:dyDescent="0.2">
      <c r="A4474" s="658"/>
      <c r="B4474" s="656" t="s">
        <v>13186</v>
      </c>
      <c r="C4474" s="658" t="s">
        <v>13187</v>
      </c>
      <c r="D4474" s="658" t="s">
        <v>13188</v>
      </c>
      <c r="E4474" s="823" t="s">
        <v>13189</v>
      </c>
      <c r="F4474" s="823"/>
      <c r="G4474" s="657" t="s">
        <v>13190</v>
      </c>
      <c r="H4474" s="656" t="s">
        <v>13191</v>
      </c>
      <c r="I4474" s="656" t="s">
        <v>13192</v>
      </c>
      <c r="J4474" s="656" t="s">
        <v>13193</v>
      </c>
    </row>
    <row r="4475" spans="1:10" ht="36" customHeight="1" x14ac:dyDescent="0.2">
      <c r="A4475" s="654" t="s">
        <v>13194</v>
      </c>
      <c r="B4475" s="655" t="s">
        <v>14303</v>
      </c>
      <c r="C4475" s="654" t="s">
        <v>7</v>
      </c>
      <c r="D4475" s="654" t="s">
        <v>2113</v>
      </c>
      <c r="E4475" s="824" t="s">
        <v>13272</v>
      </c>
      <c r="F4475" s="824"/>
      <c r="G4475" s="653" t="s">
        <v>23</v>
      </c>
      <c r="H4475" s="652">
        <v>1</v>
      </c>
      <c r="I4475" s="651">
        <v>6.47</v>
      </c>
      <c r="J4475" s="651">
        <v>6.47</v>
      </c>
    </row>
    <row r="4476" spans="1:10" ht="24" customHeight="1" x14ac:dyDescent="0.2">
      <c r="A4476" s="644" t="s">
        <v>13199</v>
      </c>
      <c r="B4476" s="645" t="s">
        <v>14183</v>
      </c>
      <c r="C4476" s="644" t="s">
        <v>7</v>
      </c>
      <c r="D4476" s="644" t="s">
        <v>6971</v>
      </c>
      <c r="E4476" s="821" t="s">
        <v>13220</v>
      </c>
      <c r="F4476" s="821"/>
      <c r="G4476" s="643" t="s">
        <v>64</v>
      </c>
      <c r="H4476" s="642">
        <v>1.42</v>
      </c>
      <c r="I4476" s="641">
        <v>4.5599999999999996</v>
      </c>
      <c r="J4476" s="641">
        <v>6.47</v>
      </c>
    </row>
    <row r="4477" spans="1:10" ht="25.5" x14ac:dyDescent="0.2">
      <c r="A4477" s="640"/>
      <c r="B4477" s="640"/>
      <c r="C4477" s="640"/>
      <c r="D4477" s="640"/>
      <c r="E4477" s="640" t="s">
        <v>13209</v>
      </c>
      <c r="F4477" s="639">
        <v>0</v>
      </c>
      <c r="G4477" s="640" t="s">
        <v>13210</v>
      </c>
      <c r="H4477" s="639">
        <v>0</v>
      </c>
      <c r="I4477" s="640" t="s">
        <v>13211</v>
      </c>
      <c r="J4477" s="639">
        <v>0</v>
      </c>
    </row>
    <row r="4478" spans="1:10" ht="15" thickBot="1" x14ac:dyDescent="0.25">
      <c r="A4478" s="640"/>
      <c r="B4478" s="640"/>
      <c r="C4478" s="640"/>
      <c r="D4478" s="640"/>
      <c r="E4478" s="640" t="s">
        <v>13212</v>
      </c>
      <c r="F4478" s="639">
        <v>1.82</v>
      </c>
      <c r="G4478" s="640"/>
      <c r="H4478" s="822" t="s">
        <v>13213</v>
      </c>
      <c r="I4478" s="822"/>
      <c r="J4478" s="639">
        <v>8.2899999999999991</v>
      </c>
    </row>
    <row r="4479" spans="1:10" ht="0.95" customHeight="1" thickTop="1" x14ac:dyDescent="0.2">
      <c r="A4479" s="638"/>
      <c r="B4479" s="638"/>
      <c r="C4479" s="638"/>
      <c r="D4479" s="638"/>
      <c r="E4479" s="638"/>
      <c r="F4479" s="638"/>
      <c r="G4479" s="638"/>
      <c r="H4479" s="638"/>
      <c r="I4479" s="638"/>
      <c r="J4479" s="638"/>
    </row>
    <row r="4480" spans="1:10" ht="18" customHeight="1" x14ac:dyDescent="0.2">
      <c r="A4480" s="658"/>
      <c r="B4480" s="656" t="s">
        <v>13186</v>
      </c>
      <c r="C4480" s="658" t="s">
        <v>13187</v>
      </c>
      <c r="D4480" s="658" t="s">
        <v>13188</v>
      </c>
      <c r="E4480" s="823" t="s">
        <v>13189</v>
      </c>
      <c r="F4480" s="823"/>
      <c r="G4480" s="657" t="s">
        <v>13190</v>
      </c>
      <c r="H4480" s="656" t="s">
        <v>13191</v>
      </c>
      <c r="I4480" s="656" t="s">
        <v>13192</v>
      </c>
      <c r="J4480" s="656" t="s">
        <v>13193</v>
      </c>
    </row>
    <row r="4481" spans="1:10" ht="36" customHeight="1" x14ac:dyDescent="0.2">
      <c r="A4481" s="654" t="s">
        <v>13194</v>
      </c>
      <c r="B4481" s="655" t="s">
        <v>13979</v>
      </c>
      <c r="C4481" s="654" t="s">
        <v>7</v>
      </c>
      <c r="D4481" s="654" t="s">
        <v>3008</v>
      </c>
      <c r="E4481" s="824" t="s">
        <v>13272</v>
      </c>
      <c r="F4481" s="824"/>
      <c r="G4481" s="653" t="s">
        <v>23</v>
      </c>
      <c r="H4481" s="652">
        <v>1</v>
      </c>
      <c r="I4481" s="651">
        <v>0.4</v>
      </c>
      <c r="J4481" s="651">
        <v>0.4</v>
      </c>
    </row>
    <row r="4482" spans="1:10" ht="36" customHeight="1" x14ac:dyDescent="0.2">
      <c r="A4482" s="644" t="s">
        <v>13199</v>
      </c>
      <c r="B4482" s="645" t="s">
        <v>14305</v>
      </c>
      <c r="C4482" s="644" t="s">
        <v>7</v>
      </c>
      <c r="D4482" s="644" t="s">
        <v>8202</v>
      </c>
      <c r="E4482" s="821" t="s">
        <v>13201</v>
      </c>
      <c r="F4482" s="821"/>
      <c r="G4482" s="643" t="s">
        <v>38</v>
      </c>
      <c r="H4482" s="642">
        <v>6.3999999999999997E-5</v>
      </c>
      <c r="I4482" s="641">
        <v>6328.18</v>
      </c>
      <c r="J4482" s="641">
        <v>0.4</v>
      </c>
    </row>
    <row r="4483" spans="1:10" ht="25.5" x14ac:dyDescent="0.2">
      <c r="A4483" s="640"/>
      <c r="B4483" s="640"/>
      <c r="C4483" s="640"/>
      <c r="D4483" s="640"/>
      <c r="E4483" s="640" t="s">
        <v>13209</v>
      </c>
      <c r="F4483" s="639">
        <v>0</v>
      </c>
      <c r="G4483" s="640" t="s">
        <v>13210</v>
      </c>
      <c r="H4483" s="639">
        <v>0</v>
      </c>
      <c r="I4483" s="640" t="s">
        <v>13211</v>
      </c>
      <c r="J4483" s="639">
        <v>0</v>
      </c>
    </row>
    <row r="4484" spans="1:10" ht="15" thickBot="1" x14ac:dyDescent="0.25">
      <c r="A4484" s="640"/>
      <c r="B4484" s="640"/>
      <c r="C4484" s="640"/>
      <c r="D4484" s="640"/>
      <c r="E4484" s="640" t="s">
        <v>13212</v>
      </c>
      <c r="F4484" s="639">
        <v>0.11</v>
      </c>
      <c r="G4484" s="640"/>
      <c r="H4484" s="822" t="s">
        <v>13213</v>
      </c>
      <c r="I4484" s="822"/>
      <c r="J4484" s="639">
        <v>0.51</v>
      </c>
    </row>
    <row r="4485" spans="1:10" ht="0.95" customHeight="1" thickTop="1" x14ac:dyDescent="0.2">
      <c r="A4485" s="638"/>
      <c r="B4485" s="638"/>
      <c r="C4485" s="638"/>
      <c r="D4485" s="638"/>
      <c r="E4485" s="638"/>
      <c r="F4485" s="638"/>
      <c r="G4485" s="638"/>
      <c r="H4485" s="638"/>
      <c r="I4485" s="638"/>
      <c r="J4485" s="638"/>
    </row>
    <row r="4486" spans="1:10" ht="18" customHeight="1" x14ac:dyDescent="0.2">
      <c r="A4486" s="658"/>
      <c r="B4486" s="656" t="s">
        <v>13186</v>
      </c>
      <c r="C4486" s="658" t="s">
        <v>13187</v>
      </c>
      <c r="D4486" s="658" t="s">
        <v>13188</v>
      </c>
      <c r="E4486" s="823" t="s">
        <v>13189</v>
      </c>
      <c r="F4486" s="823"/>
      <c r="G4486" s="657" t="s">
        <v>13190</v>
      </c>
      <c r="H4486" s="656" t="s">
        <v>13191</v>
      </c>
      <c r="I4486" s="656" t="s">
        <v>13192</v>
      </c>
      <c r="J4486" s="656" t="s">
        <v>13193</v>
      </c>
    </row>
    <row r="4487" spans="1:10" ht="36" customHeight="1" x14ac:dyDescent="0.2">
      <c r="A4487" s="654" t="s">
        <v>13194</v>
      </c>
      <c r="B4487" s="655" t="s">
        <v>13978</v>
      </c>
      <c r="C4487" s="654" t="s">
        <v>7</v>
      </c>
      <c r="D4487" s="654" t="s">
        <v>3009</v>
      </c>
      <c r="E4487" s="824" t="s">
        <v>13272</v>
      </c>
      <c r="F4487" s="824"/>
      <c r="G4487" s="653" t="s">
        <v>23</v>
      </c>
      <c r="H4487" s="652">
        <v>1</v>
      </c>
      <c r="I4487" s="651">
        <v>0.04</v>
      </c>
      <c r="J4487" s="651">
        <v>0.04</v>
      </c>
    </row>
    <row r="4488" spans="1:10" ht="36" customHeight="1" x14ac:dyDescent="0.2">
      <c r="A4488" s="644" t="s">
        <v>13199</v>
      </c>
      <c r="B4488" s="645" t="s">
        <v>14305</v>
      </c>
      <c r="C4488" s="644" t="s">
        <v>7</v>
      </c>
      <c r="D4488" s="644" t="s">
        <v>8202</v>
      </c>
      <c r="E4488" s="821" t="s">
        <v>13201</v>
      </c>
      <c r="F4488" s="821"/>
      <c r="G4488" s="643" t="s">
        <v>38</v>
      </c>
      <c r="H4488" s="642">
        <v>7.6000000000000001E-6</v>
      </c>
      <c r="I4488" s="641">
        <v>6328.18</v>
      </c>
      <c r="J4488" s="641">
        <v>0.04</v>
      </c>
    </row>
    <row r="4489" spans="1:10" ht="25.5" x14ac:dyDescent="0.2">
      <c r="A4489" s="640"/>
      <c r="B4489" s="640"/>
      <c r="C4489" s="640"/>
      <c r="D4489" s="640"/>
      <c r="E4489" s="640" t="s">
        <v>13209</v>
      </c>
      <c r="F4489" s="639">
        <v>0</v>
      </c>
      <c r="G4489" s="640" t="s">
        <v>13210</v>
      </c>
      <c r="H4489" s="639">
        <v>0</v>
      </c>
      <c r="I4489" s="640" t="s">
        <v>13211</v>
      </c>
      <c r="J4489" s="639">
        <v>0</v>
      </c>
    </row>
    <row r="4490" spans="1:10" ht="15" thickBot="1" x14ac:dyDescent="0.25">
      <c r="A4490" s="640"/>
      <c r="B4490" s="640"/>
      <c r="C4490" s="640"/>
      <c r="D4490" s="640"/>
      <c r="E4490" s="640" t="s">
        <v>13212</v>
      </c>
      <c r="F4490" s="639">
        <v>0.01</v>
      </c>
      <c r="G4490" s="640"/>
      <c r="H4490" s="822" t="s">
        <v>13213</v>
      </c>
      <c r="I4490" s="822"/>
      <c r="J4490" s="639">
        <v>0.05</v>
      </c>
    </row>
    <row r="4491" spans="1:10" ht="0.95" customHeight="1" thickTop="1" x14ac:dyDescent="0.2">
      <c r="A4491" s="638"/>
      <c r="B4491" s="638"/>
      <c r="C4491" s="638"/>
      <c r="D4491" s="638"/>
      <c r="E4491" s="638"/>
      <c r="F4491" s="638"/>
      <c r="G4491" s="638"/>
      <c r="H4491" s="638"/>
      <c r="I4491" s="638"/>
      <c r="J4491" s="638"/>
    </row>
    <row r="4492" spans="1:10" ht="18" customHeight="1" x14ac:dyDescent="0.2">
      <c r="A4492" s="658"/>
      <c r="B4492" s="656" t="s">
        <v>13186</v>
      </c>
      <c r="C4492" s="658" t="s">
        <v>13187</v>
      </c>
      <c r="D4492" s="658" t="s">
        <v>13188</v>
      </c>
      <c r="E4492" s="823" t="s">
        <v>13189</v>
      </c>
      <c r="F4492" s="823"/>
      <c r="G4492" s="657" t="s">
        <v>13190</v>
      </c>
      <c r="H4492" s="656" t="s">
        <v>13191</v>
      </c>
      <c r="I4492" s="656" t="s">
        <v>13192</v>
      </c>
      <c r="J4492" s="656" t="s">
        <v>13193</v>
      </c>
    </row>
    <row r="4493" spans="1:10" ht="36" customHeight="1" x14ac:dyDescent="0.2">
      <c r="A4493" s="654" t="s">
        <v>13194</v>
      </c>
      <c r="B4493" s="655" t="s">
        <v>13980</v>
      </c>
      <c r="C4493" s="654" t="s">
        <v>7</v>
      </c>
      <c r="D4493" s="654" t="s">
        <v>3010</v>
      </c>
      <c r="E4493" s="824" t="s">
        <v>13272</v>
      </c>
      <c r="F4493" s="824"/>
      <c r="G4493" s="653" t="s">
        <v>23</v>
      </c>
      <c r="H4493" s="652">
        <v>1</v>
      </c>
      <c r="I4493" s="651">
        <v>0.31</v>
      </c>
      <c r="J4493" s="651">
        <v>0.31</v>
      </c>
    </row>
    <row r="4494" spans="1:10" ht="36" customHeight="1" x14ac:dyDescent="0.2">
      <c r="A4494" s="644" t="s">
        <v>13199</v>
      </c>
      <c r="B4494" s="645" t="s">
        <v>14305</v>
      </c>
      <c r="C4494" s="644" t="s">
        <v>7</v>
      </c>
      <c r="D4494" s="644" t="s">
        <v>8202</v>
      </c>
      <c r="E4494" s="821" t="s">
        <v>13201</v>
      </c>
      <c r="F4494" s="821"/>
      <c r="G4494" s="643" t="s">
        <v>38</v>
      </c>
      <c r="H4494" s="642">
        <v>5.0000000000000002E-5</v>
      </c>
      <c r="I4494" s="641">
        <v>6328.18</v>
      </c>
      <c r="J4494" s="641">
        <v>0.31</v>
      </c>
    </row>
    <row r="4495" spans="1:10" ht="25.5" x14ac:dyDescent="0.2">
      <c r="A4495" s="640"/>
      <c r="B4495" s="640"/>
      <c r="C4495" s="640"/>
      <c r="D4495" s="640"/>
      <c r="E4495" s="640" t="s">
        <v>13209</v>
      </c>
      <c r="F4495" s="639">
        <v>0</v>
      </c>
      <c r="G4495" s="640" t="s">
        <v>13210</v>
      </c>
      <c r="H4495" s="639">
        <v>0</v>
      </c>
      <c r="I4495" s="640" t="s">
        <v>13211</v>
      </c>
      <c r="J4495" s="639">
        <v>0</v>
      </c>
    </row>
    <row r="4496" spans="1:10" ht="15" thickBot="1" x14ac:dyDescent="0.25">
      <c r="A4496" s="640"/>
      <c r="B4496" s="640"/>
      <c r="C4496" s="640"/>
      <c r="D4496" s="640"/>
      <c r="E4496" s="640" t="s">
        <v>13212</v>
      </c>
      <c r="F4496" s="639">
        <v>0.08</v>
      </c>
      <c r="G4496" s="640"/>
      <c r="H4496" s="822" t="s">
        <v>13213</v>
      </c>
      <c r="I4496" s="822"/>
      <c r="J4496" s="639">
        <v>0.39</v>
      </c>
    </row>
    <row r="4497" spans="1:10" ht="0.95" customHeight="1" thickTop="1" x14ac:dyDescent="0.2">
      <c r="A4497" s="638"/>
      <c r="B4497" s="638"/>
      <c r="C4497" s="638"/>
      <c r="D4497" s="638"/>
      <c r="E4497" s="638"/>
      <c r="F4497" s="638"/>
      <c r="G4497" s="638"/>
      <c r="H4497" s="638"/>
      <c r="I4497" s="638"/>
      <c r="J4497" s="638"/>
    </row>
    <row r="4498" spans="1:10" ht="18" customHeight="1" x14ac:dyDescent="0.2">
      <c r="A4498" s="658"/>
      <c r="B4498" s="656" t="s">
        <v>13186</v>
      </c>
      <c r="C4498" s="658" t="s">
        <v>13187</v>
      </c>
      <c r="D4498" s="658" t="s">
        <v>13188</v>
      </c>
      <c r="E4498" s="823" t="s">
        <v>13189</v>
      </c>
      <c r="F4498" s="823"/>
      <c r="G4498" s="657" t="s">
        <v>13190</v>
      </c>
      <c r="H4498" s="656" t="s">
        <v>13191</v>
      </c>
      <c r="I4498" s="656" t="s">
        <v>13192</v>
      </c>
      <c r="J4498" s="656" t="s">
        <v>13193</v>
      </c>
    </row>
    <row r="4499" spans="1:10" ht="36" customHeight="1" x14ac:dyDescent="0.2">
      <c r="A4499" s="654" t="s">
        <v>13194</v>
      </c>
      <c r="B4499" s="655" t="s">
        <v>13981</v>
      </c>
      <c r="C4499" s="654" t="s">
        <v>7</v>
      </c>
      <c r="D4499" s="654" t="s">
        <v>3011</v>
      </c>
      <c r="E4499" s="824" t="s">
        <v>13272</v>
      </c>
      <c r="F4499" s="824"/>
      <c r="G4499" s="653" t="s">
        <v>23</v>
      </c>
      <c r="H4499" s="652">
        <v>1</v>
      </c>
      <c r="I4499" s="651">
        <v>2.08</v>
      </c>
      <c r="J4499" s="651">
        <v>2.08</v>
      </c>
    </row>
    <row r="4500" spans="1:10" ht="24" customHeight="1" x14ac:dyDescent="0.2">
      <c r="A4500" s="644" t="s">
        <v>13199</v>
      </c>
      <c r="B4500" s="645" t="s">
        <v>14145</v>
      </c>
      <c r="C4500" s="644" t="s">
        <v>7</v>
      </c>
      <c r="D4500" s="644" t="s">
        <v>6701</v>
      </c>
      <c r="E4500" s="821" t="s">
        <v>13220</v>
      </c>
      <c r="F4500" s="821"/>
      <c r="G4500" s="643" t="s">
        <v>14146</v>
      </c>
      <c r="H4500" s="642">
        <v>2.54</v>
      </c>
      <c r="I4500" s="641">
        <v>0.82</v>
      </c>
      <c r="J4500" s="641">
        <v>2.08</v>
      </c>
    </row>
    <row r="4501" spans="1:10" ht="25.5" x14ac:dyDescent="0.2">
      <c r="A4501" s="640"/>
      <c r="B4501" s="640"/>
      <c r="C4501" s="640"/>
      <c r="D4501" s="640"/>
      <c r="E4501" s="640" t="s">
        <v>13209</v>
      </c>
      <c r="F4501" s="639">
        <v>0</v>
      </c>
      <c r="G4501" s="640" t="s">
        <v>13210</v>
      </c>
      <c r="H4501" s="639">
        <v>0</v>
      </c>
      <c r="I4501" s="640" t="s">
        <v>13211</v>
      </c>
      <c r="J4501" s="639">
        <v>0</v>
      </c>
    </row>
    <row r="4502" spans="1:10" ht="15" thickBot="1" x14ac:dyDescent="0.25">
      <c r="A4502" s="640"/>
      <c r="B4502" s="640"/>
      <c r="C4502" s="640"/>
      <c r="D4502" s="640"/>
      <c r="E4502" s="640" t="s">
        <v>13212</v>
      </c>
      <c r="F4502" s="639">
        <v>0.57999999999999996</v>
      </c>
      <c r="G4502" s="640"/>
      <c r="H4502" s="822" t="s">
        <v>13213</v>
      </c>
      <c r="I4502" s="822"/>
      <c r="J4502" s="639">
        <v>2.66</v>
      </c>
    </row>
    <row r="4503" spans="1:10" ht="0.95" customHeight="1" thickTop="1" x14ac:dyDescent="0.2">
      <c r="A4503" s="638"/>
      <c r="B4503" s="638"/>
      <c r="C4503" s="638"/>
      <c r="D4503" s="638"/>
      <c r="E4503" s="638"/>
      <c r="F4503" s="638"/>
      <c r="G4503" s="638"/>
      <c r="H4503" s="638"/>
      <c r="I4503" s="638"/>
      <c r="J4503" s="638"/>
    </row>
    <row r="4504" spans="1:10" ht="18" customHeight="1" x14ac:dyDescent="0.2">
      <c r="A4504" s="658"/>
      <c r="B4504" s="656" t="s">
        <v>13186</v>
      </c>
      <c r="C4504" s="658" t="s">
        <v>13187</v>
      </c>
      <c r="D4504" s="658" t="s">
        <v>13188</v>
      </c>
      <c r="E4504" s="823" t="s">
        <v>13189</v>
      </c>
      <c r="F4504" s="823"/>
      <c r="G4504" s="657" t="s">
        <v>13190</v>
      </c>
      <c r="H4504" s="656" t="s">
        <v>13191</v>
      </c>
      <c r="I4504" s="656" t="s">
        <v>13192</v>
      </c>
      <c r="J4504" s="656" t="s">
        <v>13193</v>
      </c>
    </row>
    <row r="4505" spans="1:10" ht="36" customHeight="1" x14ac:dyDescent="0.2">
      <c r="A4505" s="654" t="s">
        <v>13194</v>
      </c>
      <c r="B4505" s="655" t="s">
        <v>13863</v>
      </c>
      <c r="C4505" s="654" t="s">
        <v>7</v>
      </c>
      <c r="D4505" s="654" t="s">
        <v>11723</v>
      </c>
      <c r="E4505" s="824" t="s">
        <v>13297</v>
      </c>
      <c r="F4505" s="824"/>
      <c r="G4505" s="653" t="s">
        <v>13268</v>
      </c>
      <c r="H4505" s="652">
        <v>1</v>
      </c>
      <c r="I4505" s="651">
        <v>101.85</v>
      </c>
      <c r="J4505" s="651">
        <v>101.85</v>
      </c>
    </row>
    <row r="4506" spans="1:10" ht="60" customHeight="1" x14ac:dyDescent="0.2">
      <c r="A4506" s="649" t="s">
        <v>13197</v>
      </c>
      <c r="B4506" s="650" t="s">
        <v>13298</v>
      </c>
      <c r="C4506" s="649" t="s">
        <v>7</v>
      </c>
      <c r="D4506" s="649" t="s">
        <v>800</v>
      </c>
      <c r="E4506" s="825" t="s">
        <v>13272</v>
      </c>
      <c r="F4506" s="825"/>
      <c r="G4506" s="648" t="s">
        <v>50</v>
      </c>
      <c r="H4506" s="647">
        <v>6.1699999999999998E-2</v>
      </c>
      <c r="I4506" s="646">
        <v>85.42</v>
      </c>
      <c r="J4506" s="646">
        <v>5.27</v>
      </c>
    </row>
    <row r="4507" spans="1:10" ht="36" customHeight="1" x14ac:dyDescent="0.2">
      <c r="A4507" s="649" t="s">
        <v>13197</v>
      </c>
      <c r="B4507" s="650" t="s">
        <v>13718</v>
      </c>
      <c r="C4507" s="649" t="s">
        <v>7</v>
      </c>
      <c r="D4507" s="649" t="s">
        <v>2163</v>
      </c>
      <c r="E4507" s="825" t="s">
        <v>13272</v>
      </c>
      <c r="F4507" s="825"/>
      <c r="G4507" s="648" t="s">
        <v>50</v>
      </c>
      <c r="H4507" s="647">
        <v>3.2500000000000001E-2</v>
      </c>
      <c r="I4507" s="646">
        <v>18.79</v>
      </c>
      <c r="J4507" s="646">
        <v>0.61</v>
      </c>
    </row>
    <row r="4508" spans="1:10" ht="60" customHeight="1" x14ac:dyDescent="0.2">
      <c r="A4508" s="649" t="s">
        <v>13197</v>
      </c>
      <c r="B4508" s="650" t="s">
        <v>13284</v>
      </c>
      <c r="C4508" s="649" t="s">
        <v>7</v>
      </c>
      <c r="D4508" s="649" t="s">
        <v>801</v>
      </c>
      <c r="E4508" s="825" t="s">
        <v>13272</v>
      </c>
      <c r="F4508" s="825"/>
      <c r="G4508" s="648" t="s">
        <v>67</v>
      </c>
      <c r="H4508" s="647">
        <v>0.30830000000000002</v>
      </c>
      <c r="I4508" s="646">
        <v>32.28</v>
      </c>
      <c r="J4508" s="646">
        <v>9.9499999999999993</v>
      </c>
    </row>
    <row r="4509" spans="1:10" ht="36" customHeight="1" x14ac:dyDescent="0.2">
      <c r="A4509" s="649" t="s">
        <v>13197</v>
      </c>
      <c r="B4509" s="650" t="s">
        <v>13719</v>
      </c>
      <c r="C4509" s="649" t="s">
        <v>7</v>
      </c>
      <c r="D4509" s="649" t="s">
        <v>2164</v>
      </c>
      <c r="E4509" s="825" t="s">
        <v>13272</v>
      </c>
      <c r="F4509" s="825"/>
      <c r="G4509" s="648" t="s">
        <v>67</v>
      </c>
      <c r="H4509" s="647">
        <v>3.0200000000000001E-2</v>
      </c>
      <c r="I4509" s="646">
        <v>13.2</v>
      </c>
      <c r="J4509" s="646">
        <v>0.39</v>
      </c>
    </row>
    <row r="4510" spans="1:10" ht="24" customHeight="1" x14ac:dyDescent="0.2">
      <c r="A4510" s="649" t="s">
        <v>13197</v>
      </c>
      <c r="B4510" s="650" t="s">
        <v>13244</v>
      </c>
      <c r="C4510" s="649" t="s">
        <v>7</v>
      </c>
      <c r="D4510" s="649" t="s">
        <v>25</v>
      </c>
      <c r="E4510" s="825" t="s">
        <v>13196</v>
      </c>
      <c r="F4510" s="825"/>
      <c r="G4510" s="648" t="s">
        <v>23</v>
      </c>
      <c r="H4510" s="647">
        <v>0.66600000000000004</v>
      </c>
      <c r="I4510" s="646">
        <v>13.34</v>
      </c>
      <c r="J4510" s="646">
        <v>8.8800000000000008</v>
      </c>
    </row>
    <row r="4511" spans="1:10" ht="24" customHeight="1" x14ac:dyDescent="0.2">
      <c r="A4511" s="649" t="s">
        <v>13197</v>
      </c>
      <c r="B4511" s="650" t="s">
        <v>13252</v>
      </c>
      <c r="C4511" s="649" t="s">
        <v>7</v>
      </c>
      <c r="D4511" s="649" t="s">
        <v>53</v>
      </c>
      <c r="E4511" s="825" t="s">
        <v>13196</v>
      </c>
      <c r="F4511" s="825"/>
      <c r="G4511" s="648" t="s">
        <v>23</v>
      </c>
      <c r="H4511" s="647">
        <v>0.44400000000000001</v>
      </c>
      <c r="I4511" s="646">
        <v>16.78</v>
      </c>
      <c r="J4511" s="646">
        <v>7.45</v>
      </c>
    </row>
    <row r="4512" spans="1:10" ht="24" customHeight="1" x14ac:dyDescent="0.2">
      <c r="A4512" s="644" t="s">
        <v>13199</v>
      </c>
      <c r="B4512" s="645" t="s">
        <v>13369</v>
      </c>
      <c r="C4512" s="644" t="s">
        <v>7</v>
      </c>
      <c r="D4512" s="644" t="s">
        <v>5205</v>
      </c>
      <c r="E4512" s="821" t="s">
        <v>13220</v>
      </c>
      <c r="F4512" s="821"/>
      <c r="G4512" s="643" t="s">
        <v>13268</v>
      </c>
      <c r="H4512" s="642">
        <v>1.1000000000000001</v>
      </c>
      <c r="I4512" s="641">
        <v>63</v>
      </c>
      <c r="J4512" s="641">
        <v>69.3</v>
      </c>
    </row>
    <row r="4513" spans="1:10" ht="25.5" x14ac:dyDescent="0.2">
      <c r="A4513" s="640"/>
      <c r="B4513" s="640"/>
      <c r="C4513" s="640"/>
      <c r="D4513" s="640"/>
      <c r="E4513" s="640" t="s">
        <v>13209</v>
      </c>
      <c r="F4513" s="639">
        <v>9.420841030098881</v>
      </c>
      <c r="G4513" s="640" t="s">
        <v>13210</v>
      </c>
      <c r="H4513" s="639">
        <v>7.92</v>
      </c>
      <c r="I4513" s="640" t="s">
        <v>13211</v>
      </c>
      <c r="J4513" s="639">
        <v>17.34</v>
      </c>
    </row>
    <row r="4514" spans="1:10" ht="15" thickBot="1" x14ac:dyDescent="0.25">
      <c r="A4514" s="640"/>
      <c r="B4514" s="640"/>
      <c r="C4514" s="640"/>
      <c r="D4514" s="640"/>
      <c r="E4514" s="640" t="s">
        <v>13212</v>
      </c>
      <c r="F4514" s="639">
        <v>28.76</v>
      </c>
      <c r="G4514" s="640"/>
      <c r="H4514" s="822" t="s">
        <v>13213</v>
      </c>
      <c r="I4514" s="822"/>
      <c r="J4514" s="639">
        <v>130.61000000000001</v>
      </c>
    </row>
    <row r="4515" spans="1:10" ht="0.95" customHeight="1" thickTop="1" x14ac:dyDescent="0.2">
      <c r="A4515" s="638"/>
      <c r="B4515" s="638"/>
      <c r="C4515" s="638"/>
      <c r="D4515" s="638"/>
      <c r="E4515" s="638"/>
      <c r="F4515" s="638"/>
      <c r="G4515" s="638"/>
      <c r="H4515" s="638"/>
      <c r="I4515" s="638"/>
      <c r="J4515" s="638"/>
    </row>
    <row r="4516" spans="1:10" ht="18" customHeight="1" x14ac:dyDescent="0.2">
      <c r="A4516" s="658"/>
      <c r="B4516" s="656" t="s">
        <v>13186</v>
      </c>
      <c r="C4516" s="658" t="s">
        <v>13187</v>
      </c>
      <c r="D4516" s="658" t="s">
        <v>13188</v>
      </c>
      <c r="E4516" s="823" t="s">
        <v>13189</v>
      </c>
      <c r="F4516" s="823"/>
      <c r="G4516" s="657" t="s">
        <v>13190</v>
      </c>
      <c r="H4516" s="656" t="s">
        <v>13191</v>
      </c>
      <c r="I4516" s="656" t="s">
        <v>13192</v>
      </c>
      <c r="J4516" s="656" t="s">
        <v>13193</v>
      </c>
    </row>
    <row r="4517" spans="1:10" ht="24" customHeight="1" x14ac:dyDescent="0.2">
      <c r="A4517" s="654" t="s">
        <v>13194</v>
      </c>
      <c r="B4517" s="655" t="s">
        <v>13637</v>
      </c>
      <c r="C4517" s="654" t="s">
        <v>7</v>
      </c>
      <c r="D4517" s="654" t="s">
        <v>11714</v>
      </c>
      <c r="E4517" s="824" t="s">
        <v>13297</v>
      </c>
      <c r="F4517" s="824"/>
      <c r="G4517" s="653" t="s">
        <v>13243</v>
      </c>
      <c r="H4517" s="652">
        <v>1</v>
      </c>
      <c r="I4517" s="651">
        <v>3.85</v>
      </c>
      <c r="J4517" s="651">
        <v>3.85</v>
      </c>
    </row>
    <row r="4518" spans="1:10" ht="36" customHeight="1" x14ac:dyDescent="0.2">
      <c r="A4518" s="649" t="s">
        <v>13197</v>
      </c>
      <c r="B4518" s="650" t="s">
        <v>13718</v>
      </c>
      <c r="C4518" s="649" t="s">
        <v>7</v>
      </c>
      <c r="D4518" s="649" t="s">
        <v>2163</v>
      </c>
      <c r="E4518" s="825" t="s">
        <v>13272</v>
      </c>
      <c r="F4518" s="825"/>
      <c r="G4518" s="648" t="s">
        <v>50</v>
      </c>
      <c r="H4518" s="647">
        <v>3.5999999999999999E-3</v>
      </c>
      <c r="I4518" s="646">
        <v>18.79</v>
      </c>
      <c r="J4518" s="646">
        <v>0.06</v>
      </c>
    </row>
    <row r="4519" spans="1:10" ht="36" customHeight="1" x14ac:dyDescent="0.2">
      <c r="A4519" s="649" t="s">
        <v>13197</v>
      </c>
      <c r="B4519" s="650" t="s">
        <v>13719</v>
      </c>
      <c r="C4519" s="649" t="s">
        <v>7</v>
      </c>
      <c r="D4519" s="649" t="s">
        <v>2164</v>
      </c>
      <c r="E4519" s="825" t="s">
        <v>13272</v>
      </c>
      <c r="F4519" s="825"/>
      <c r="G4519" s="648" t="s">
        <v>67</v>
      </c>
      <c r="H4519" s="647">
        <v>3.5999999999999999E-3</v>
      </c>
      <c r="I4519" s="646">
        <v>13.2</v>
      </c>
      <c r="J4519" s="646">
        <v>0.04</v>
      </c>
    </row>
    <row r="4520" spans="1:10" ht="24" customHeight="1" x14ac:dyDescent="0.2">
      <c r="A4520" s="649" t="s">
        <v>13197</v>
      </c>
      <c r="B4520" s="650" t="s">
        <v>13244</v>
      </c>
      <c r="C4520" s="649" t="s">
        <v>7</v>
      </c>
      <c r="D4520" s="649" t="s">
        <v>25</v>
      </c>
      <c r="E4520" s="825" t="s">
        <v>13196</v>
      </c>
      <c r="F4520" s="825"/>
      <c r="G4520" s="648" t="s">
        <v>23</v>
      </c>
      <c r="H4520" s="647">
        <v>0.15310000000000001</v>
      </c>
      <c r="I4520" s="646">
        <v>13.34</v>
      </c>
      <c r="J4520" s="646">
        <v>2.04</v>
      </c>
    </row>
    <row r="4521" spans="1:10" ht="24" customHeight="1" x14ac:dyDescent="0.2">
      <c r="A4521" s="649" t="s">
        <v>13197</v>
      </c>
      <c r="B4521" s="650" t="s">
        <v>13252</v>
      </c>
      <c r="C4521" s="649" t="s">
        <v>7</v>
      </c>
      <c r="D4521" s="649" t="s">
        <v>53</v>
      </c>
      <c r="E4521" s="825" t="s">
        <v>13196</v>
      </c>
      <c r="F4521" s="825"/>
      <c r="G4521" s="648" t="s">
        <v>23</v>
      </c>
      <c r="H4521" s="647">
        <v>0.10199999999999999</v>
      </c>
      <c r="I4521" s="646">
        <v>16.78</v>
      </c>
      <c r="J4521" s="646">
        <v>1.71</v>
      </c>
    </row>
    <row r="4522" spans="1:10" ht="25.5" x14ac:dyDescent="0.2">
      <c r="A4522" s="640"/>
      <c r="B4522" s="640"/>
      <c r="C4522" s="640"/>
      <c r="D4522" s="640"/>
      <c r="E4522" s="640" t="s">
        <v>13209</v>
      </c>
      <c r="F4522" s="639">
        <v>1.5484081277844182</v>
      </c>
      <c r="G4522" s="640" t="s">
        <v>13210</v>
      </c>
      <c r="H4522" s="639">
        <v>1.3</v>
      </c>
      <c r="I4522" s="640" t="s">
        <v>13211</v>
      </c>
      <c r="J4522" s="639">
        <v>2.85</v>
      </c>
    </row>
    <row r="4523" spans="1:10" ht="15" thickBot="1" x14ac:dyDescent="0.25">
      <c r="A4523" s="640"/>
      <c r="B4523" s="640"/>
      <c r="C4523" s="640"/>
      <c r="D4523" s="640"/>
      <c r="E4523" s="640" t="s">
        <v>13212</v>
      </c>
      <c r="F4523" s="639">
        <v>1.08</v>
      </c>
      <c r="G4523" s="640"/>
      <c r="H4523" s="822" t="s">
        <v>13213</v>
      </c>
      <c r="I4523" s="822"/>
      <c r="J4523" s="639">
        <v>4.93</v>
      </c>
    </row>
    <row r="4524" spans="1:10" ht="0.95" customHeight="1" thickTop="1" x14ac:dyDescent="0.2">
      <c r="A4524" s="638"/>
      <c r="B4524" s="638"/>
      <c r="C4524" s="638"/>
      <c r="D4524" s="638"/>
      <c r="E4524" s="638"/>
      <c r="F4524" s="638"/>
      <c r="G4524" s="638"/>
      <c r="H4524" s="638"/>
      <c r="I4524" s="638"/>
      <c r="J4524" s="638"/>
    </row>
    <row r="4525" spans="1:10" ht="18" customHeight="1" x14ac:dyDescent="0.2">
      <c r="A4525" s="658"/>
      <c r="B4525" s="656" t="s">
        <v>13186</v>
      </c>
      <c r="C4525" s="658" t="s">
        <v>13187</v>
      </c>
      <c r="D4525" s="658" t="s">
        <v>13188</v>
      </c>
      <c r="E4525" s="823" t="s">
        <v>13189</v>
      </c>
      <c r="F4525" s="823"/>
      <c r="G4525" s="657" t="s">
        <v>13190</v>
      </c>
      <c r="H4525" s="656" t="s">
        <v>13191</v>
      </c>
      <c r="I4525" s="656" t="s">
        <v>13192</v>
      </c>
      <c r="J4525" s="656" t="s">
        <v>13193</v>
      </c>
    </row>
    <row r="4526" spans="1:10" ht="36" customHeight="1" x14ac:dyDescent="0.2">
      <c r="A4526" s="654" t="s">
        <v>13194</v>
      </c>
      <c r="B4526" s="655" t="s">
        <v>13794</v>
      </c>
      <c r="C4526" s="654" t="s">
        <v>7</v>
      </c>
      <c r="D4526" s="654" t="s">
        <v>11717</v>
      </c>
      <c r="E4526" s="824" t="s">
        <v>13297</v>
      </c>
      <c r="F4526" s="824"/>
      <c r="G4526" s="653" t="s">
        <v>13268</v>
      </c>
      <c r="H4526" s="652">
        <v>1</v>
      </c>
      <c r="I4526" s="651">
        <v>195</v>
      </c>
      <c r="J4526" s="651">
        <v>195</v>
      </c>
    </row>
    <row r="4527" spans="1:10" ht="36" customHeight="1" x14ac:dyDescent="0.2">
      <c r="A4527" s="649" t="s">
        <v>13197</v>
      </c>
      <c r="B4527" s="650" t="s">
        <v>13718</v>
      </c>
      <c r="C4527" s="649" t="s">
        <v>7</v>
      </c>
      <c r="D4527" s="649" t="s">
        <v>2163</v>
      </c>
      <c r="E4527" s="825" t="s">
        <v>13272</v>
      </c>
      <c r="F4527" s="825"/>
      <c r="G4527" s="648" t="s">
        <v>50</v>
      </c>
      <c r="H4527" s="647">
        <v>7.1800000000000003E-2</v>
      </c>
      <c r="I4527" s="646">
        <v>18.79</v>
      </c>
      <c r="J4527" s="646">
        <v>1.34</v>
      </c>
    </row>
    <row r="4528" spans="1:10" ht="36" customHeight="1" x14ac:dyDescent="0.2">
      <c r="A4528" s="649" t="s">
        <v>13197</v>
      </c>
      <c r="B4528" s="650" t="s">
        <v>13719</v>
      </c>
      <c r="C4528" s="649" t="s">
        <v>7</v>
      </c>
      <c r="D4528" s="649" t="s">
        <v>2164</v>
      </c>
      <c r="E4528" s="825" t="s">
        <v>13272</v>
      </c>
      <c r="F4528" s="825"/>
      <c r="G4528" s="648" t="s">
        <v>67</v>
      </c>
      <c r="H4528" s="647">
        <v>6.6600000000000006E-2</v>
      </c>
      <c r="I4528" s="646">
        <v>13.2</v>
      </c>
      <c r="J4528" s="646">
        <v>0.87</v>
      </c>
    </row>
    <row r="4529" spans="1:10" ht="24" customHeight="1" x14ac:dyDescent="0.2">
      <c r="A4529" s="649" t="s">
        <v>13197</v>
      </c>
      <c r="B4529" s="650" t="s">
        <v>13244</v>
      </c>
      <c r="C4529" s="649" t="s">
        <v>7</v>
      </c>
      <c r="D4529" s="649" t="s">
        <v>25</v>
      </c>
      <c r="E4529" s="825" t="s">
        <v>13196</v>
      </c>
      <c r="F4529" s="825"/>
      <c r="G4529" s="648" t="s">
        <v>23</v>
      </c>
      <c r="H4529" s="647">
        <v>3.7406999999999999</v>
      </c>
      <c r="I4529" s="646">
        <v>13.34</v>
      </c>
      <c r="J4529" s="646">
        <v>49.9</v>
      </c>
    </row>
    <row r="4530" spans="1:10" ht="24" customHeight="1" x14ac:dyDescent="0.2">
      <c r="A4530" s="649" t="s">
        <v>13197</v>
      </c>
      <c r="B4530" s="650" t="s">
        <v>13252</v>
      </c>
      <c r="C4530" s="649" t="s">
        <v>7</v>
      </c>
      <c r="D4530" s="649" t="s">
        <v>53</v>
      </c>
      <c r="E4530" s="825" t="s">
        <v>13196</v>
      </c>
      <c r="F4530" s="825"/>
      <c r="G4530" s="648" t="s">
        <v>23</v>
      </c>
      <c r="H4530" s="647">
        <v>2.4937999999999998</v>
      </c>
      <c r="I4530" s="646">
        <v>16.78</v>
      </c>
      <c r="J4530" s="646">
        <v>41.84</v>
      </c>
    </row>
    <row r="4531" spans="1:10" ht="24" customHeight="1" x14ac:dyDescent="0.2">
      <c r="A4531" s="644" t="s">
        <v>13199</v>
      </c>
      <c r="B4531" s="645" t="s">
        <v>14243</v>
      </c>
      <c r="C4531" s="644" t="s">
        <v>7</v>
      </c>
      <c r="D4531" s="644" t="s">
        <v>8036</v>
      </c>
      <c r="E4531" s="821" t="s">
        <v>13220</v>
      </c>
      <c r="F4531" s="821"/>
      <c r="G4531" s="643" t="s">
        <v>13268</v>
      </c>
      <c r="H4531" s="642">
        <v>1.1000000000000001</v>
      </c>
      <c r="I4531" s="641">
        <v>91.87</v>
      </c>
      <c r="J4531" s="641">
        <v>101.05</v>
      </c>
    </row>
    <row r="4532" spans="1:10" ht="25.5" x14ac:dyDescent="0.2">
      <c r="A4532" s="640"/>
      <c r="B4532" s="640"/>
      <c r="C4532" s="640"/>
      <c r="D4532" s="640"/>
      <c r="E4532" s="640" t="s">
        <v>13209</v>
      </c>
      <c r="F4532" s="639">
        <v>37.873519504509396</v>
      </c>
      <c r="G4532" s="640" t="s">
        <v>13210</v>
      </c>
      <c r="H4532" s="639">
        <v>31.84</v>
      </c>
      <c r="I4532" s="640" t="s">
        <v>13211</v>
      </c>
      <c r="J4532" s="639">
        <v>69.709999999999994</v>
      </c>
    </row>
    <row r="4533" spans="1:10" ht="15" thickBot="1" x14ac:dyDescent="0.25">
      <c r="A4533" s="640"/>
      <c r="B4533" s="640"/>
      <c r="C4533" s="640"/>
      <c r="D4533" s="640"/>
      <c r="E4533" s="640" t="s">
        <v>13212</v>
      </c>
      <c r="F4533" s="639">
        <v>55.06</v>
      </c>
      <c r="G4533" s="640"/>
      <c r="H4533" s="822" t="s">
        <v>13213</v>
      </c>
      <c r="I4533" s="822"/>
      <c r="J4533" s="639">
        <v>250.06</v>
      </c>
    </row>
    <row r="4534" spans="1:10" ht="0.95" customHeight="1" thickTop="1" x14ac:dyDescent="0.2">
      <c r="A4534" s="638"/>
      <c r="B4534" s="638"/>
      <c r="C4534" s="638"/>
      <c r="D4534" s="638"/>
      <c r="E4534" s="638"/>
      <c r="F4534" s="638"/>
      <c r="G4534" s="638"/>
      <c r="H4534" s="638"/>
      <c r="I4534" s="638"/>
      <c r="J4534" s="638"/>
    </row>
    <row r="4535" spans="1:10" ht="18" customHeight="1" x14ac:dyDescent="0.2">
      <c r="A4535" s="658"/>
      <c r="B4535" s="656" t="s">
        <v>13186</v>
      </c>
      <c r="C4535" s="658" t="s">
        <v>13187</v>
      </c>
      <c r="D4535" s="658" t="s">
        <v>13188</v>
      </c>
      <c r="E4535" s="823" t="s">
        <v>13189</v>
      </c>
      <c r="F4535" s="823"/>
      <c r="G4535" s="657" t="s">
        <v>13190</v>
      </c>
      <c r="H4535" s="656" t="s">
        <v>13191</v>
      </c>
      <c r="I4535" s="656" t="s">
        <v>13192</v>
      </c>
      <c r="J4535" s="656" t="s">
        <v>13193</v>
      </c>
    </row>
    <row r="4536" spans="1:10" ht="36" customHeight="1" x14ac:dyDescent="0.2">
      <c r="A4536" s="654" t="s">
        <v>13194</v>
      </c>
      <c r="B4536" s="655" t="s">
        <v>14135</v>
      </c>
      <c r="C4536" s="654" t="s">
        <v>7</v>
      </c>
      <c r="D4536" s="654" t="s">
        <v>239</v>
      </c>
      <c r="E4536" s="824" t="s">
        <v>13272</v>
      </c>
      <c r="F4536" s="824"/>
      <c r="G4536" s="653" t="s">
        <v>67</v>
      </c>
      <c r="H4536" s="652">
        <v>1</v>
      </c>
      <c r="I4536" s="651">
        <v>4.37</v>
      </c>
      <c r="J4536" s="651">
        <v>4.37</v>
      </c>
    </row>
    <row r="4537" spans="1:10" ht="36" customHeight="1" x14ac:dyDescent="0.2">
      <c r="A4537" s="649" t="s">
        <v>13197</v>
      </c>
      <c r="B4537" s="650" t="s">
        <v>14306</v>
      </c>
      <c r="C4537" s="649" t="s">
        <v>7</v>
      </c>
      <c r="D4537" s="649" t="s">
        <v>236</v>
      </c>
      <c r="E4537" s="825" t="s">
        <v>13272</v>
      </c>
      <c r="F4537" s="825"/>
      <c r="G4537" s="648" t="s">
        <v>23</v>
      </c>
      <c r="H4537" s="647">
        <v>1</v>
      </c>
      <c r="I4537" s="646">
        <v>0.46</v>
      </c>
      <c r="J4537" s="646">
        <v>0.46</v>
      </c>
    </row>
    <row r="4538" spans="1:10" ht="36" customHeight="1" x14ac:dyDescent="0.2">
      <c r="A4538" s="649" t="s">
        <v>13197</v>
      </c>
      <c r="B4538" s="650" t="s">
        <v>14307</v>
      </c>
      <c r="C4538" s="649" t="s">
        <v>7</v>
      </c>
      <c r="D4538" s="649" t="s">
        <v>235</v>
      </c>
      <c r="E4538" s="825" t="s">
        <v>13272</v>
      </c>
      <c r="F4538" s="825"/>
      <c r="G4538" s="648" t="s">
        <v>23</v>
      </c>
      <c r="H4538" s="647">
        <v>1</v>
      </c>
      <c r="I4538" s="646">
        <v>3.91</v>
      </c>
      <c r="J4538" s="646">
        <v>3.91</v>
      </c>
    </row>
    <row r="4539" spans="1:10" ht="25.5" x14ac:dyDescent="0.2">
      <c r="A4539" s="640"/>
      <c r="B4539" s="640"/>
      <c r="C4539" s="640"/>
      <c r="D4539" s="640"/>
      <c r="E4539" s="640" t="s">
        <v>13209</v>
      </c>
      <c r="F4539" s="639">
        <v>0</v>
      </c>
      <c r="G4539" s="640" t="s">
        <v>13210</v>
      </c>
      <c r="H4539" s="639">
        <v>0</v>
      </c>
      <c r="I4539" s="640" t="s">
        <v>13211</v>
      </c>
      <c r="J4539" s="639">
        <v>0</v>
      </c>
    </row>
    <row r="4540" spans="1:10" ht="15" thickBot="1" x14ac:dyDescent="0.25">
      <c r="A4540" s="640"/>
      <c r="B4540" s="640"/>
      <c r="C4540" s="640"/>
      <c r="D4540" s="640"/>
      <c r="E4540" s="640" t="s">
        <v>13212</v>
      </c>
      <c r="F4540" s="639">
        <v>1.23</v>
      </c>
      <c r="G4540" s="640"/>
      <c r="H4540" s="822" t="s">
        <v>13213</v>
      </c>
      <c r="I4540" s="822"/>
      <c r="J4540" s="639">
        <v>5.6</v>
      </c>
    </row>
    <row r="4541" spans="1:10" ht="0.95" customHeight="1" thickTop="1" x14ac:dyDescent="0.2">
      <c r="A4541" s="638"/>
      <c r="B4541" s="638"/>
      <c r="C4541" s="638"/>
      <c r="D4541" s="638"/>
      <c r="E4541" s="638"/>
      <c r="F4541" s="638"/>
      <c r="G4541" s="638"/>
      <c r="H4541" s="638"/>
      <c r="I4541" s="638"/>
      <c r="J4541" s="638"/>
    </row>
    <row r="4542" spans="1:10" ht="18" customHeight="1" x14ac:dyDescent="0.2">
      <c r="A4542" s="658"/>
      <c r="B4542" s="656" t="s">
        <v>13186</v>
      </c>
      <c r="C4542" s="658" t="s">
        <v>13187</v>
      </c>
      <c r="D4542" s="658" t="s">
        <v>13188</v>
      </c>
      <c r="E4542" s="823" t="s">
        <v>13189</v>
      </c>
      <c r="F4542" s="823"/>
      <c r="G4542" s="657" t="s">
        <v>13190</v>
      </c>
      <c r="H4542" s="656" t="s">
        <v>13191</v>
      </c>
      <c r="I4542" s="656" t="s">
        <v>13192</v>
      </c>
      <c r="J4542" s="656" t="s">
        <v>13193</v>
      </c>
    </row>
    <row r="4543" spans="1:10" ht="36" customHeight="1" x14ac:dyDescent="0.2">
      <c r="A4543" s="654" t="s">
        <v>13194</v>
      </c>
      <c r="B4543" s="655" t="s">
        <v>14134</v>
      </c>
      <c r="C4543" s="654" t="s">
        <v>7</v>
      </c>
      <c r="D4543" s="654" t="s">
        <v>234</v>
      </c>
      <c r="E4543" s="824" t="s">
        <v>13272</v>
      </c>
      <c r="F4543" s="824"/>
      <c r="G4543" s="653" t="s">
        <v>50</v>
      </c>
      <c r="H4543" s="652">
        <v>1</v>
      </c>
      <c r="I4543" s="651">
        <v>12.55</v>
      </c>
      <c r="J4543" s="651">
        <v>12.55</v>
      </c>
    </row>
    <row r="4544" spans="1:10" ht="36" customHeight="1" x14ac:dyDescent="0.2">
      <c r="A4544" s="649" t="s">
        <v>13197</v>
      </c>
      <c r="B4544" s="650" t="s">
        <v>14308</v>
      </c>
      <c r="C4544" s="649" t="s">
        <v>7</v>
      </c>
      <c r="D4544" s="649" t="s">
        <v>1271</v>
      </c>
      <c r="E4544" s="825" t="s">
        <v>13272</v>
      </c>
      <c r="F4544" s="825"/>
      <c r="G4544" s="648" t="s">
        <v>23</v>
      </c>
      <c r="H4544" s="647">
        <v>1</v>
      </c>
      <c r="I4544" s="646">
        <v>3.9</v>
      </c>
      <c r="J4544" s="646">
        <v>3.9</v>
      </c>
    </row>
    <row r="4545" spans="1:10" ht="36" customHeight="1" x14ac:dyDescent="0.2">
      <c r="A4545" s="649" t="s">
        <v>13197</v>
      </c>
      <c r="B4545" s="650" t="s">
        <v>14309</v>
      </c>
      <c r="C4545" s="649" t="s">
        <v>7</v>
      </c>
      <c r="D4545" s="649" t="s">
        <v>238</v>
      </c>
      <c r="E4545" s="825" t="s">
        <v>13272</v>
      </c>
      <c r="F4545" s="825"/>
      <c r="G4545" s="648" t="s">
        <v>23</v>
      </c>
      <c r="H4545" s="647">
        <v>1</v>
      </c>
      <c r="I4545" s="646">
        <v>4.28</v>
      </c>
      <c r="J4545" s="646">
        <v>4.28</v>
      </c>
    </row>
    <row r="4546" spans="1:10" ht="36" customHeight="1" x14ac:dyDescent="0.2">
      <c r="A4546" s="649" t="s">
        <v>13197</v>
      </c>
      <c r="B4546" s="650" t="s">
        <v>14306</v>
      </c>
      <c r="C4546" s="649" t="s">
        <v>7</v>
      </c>
      <c r="D4546" s="649" t="s">
        <v>236</v>
      </c>
      <c r="E4546" s="825" t="s">
        <v>13272</v>
      </c>
      <c r="F4546" s="825"/>
      <c r="G4546" s="648" t="s">
        <v>23</v>
      </c>
      <c r="H4546" s="647">
        <v>1</v>
      </c>
      <c r="I4546" s="646">
        <v>0.46</v>
      </c>
      <c r="J4546" s="646">
        <v>0.46</v>
      </c>
    </row>
    <row r="4547" spans="1:10" ht="36" customHeight="1" x14ac:dyDescent="0.2">
      <c r="A4547" s="649" t="s">
        <v>13197</v>
      </c>
      <c r="B4547" s="650" t="s">
        <v>14307</v>
      </c>
      <c r="C4547" s="649" t="s">
        <v>7</v>
      </c>
      <c r="D4547" s="649" t="s">
        <v>235</v>
      </c>
      <c r="E4547" s="825" t="s">
        <v>13272</v>
      </c>
      <c r="F4547" s="825"/>
      <c r="G4547" s="648" t="s">
        <v>23</v>
      </c>
      <c r="H4547" s="647">
        <v>1</v>
      </c>
      <c r="I4547" s="646">
        <v>3.91</v>
      </c>
      <c r="J4547" s="646">
        <v>3.91</v>
      </c>
    </row>
    <row r="4548" spans="1:10" ht="25.5" x14ac:dyDescent="0.2">
      <c r="A4548" s="640"/>
      <c r="B4548" s="640"/>
      <c r="C4548" s="640"/>
      <c r="D4548" s="640"/>
      <c r="E4548" s="640" t="s">
        <v>13209</v>
      </c>
      <c r="F4548" s="639">
        <v>0</v>
      </c>
      <c r="G4548" s="640" t="s">
        <v>13210</v>
      </c>
      <c r="H4548" s="639">
        <v>0</v>
      </c>
      <c r="I4548" s="640" t="s">
        <v>13211</v>
      </c>
      <c r="J4548" s="639">
        <v>0</v>
      </c>
    </row>
    <row r="4549" spans="1:10" ht="15" thickBot="1" x14ac:dyDescent="0.25">
      <c r="A4549" s="640"/>
      <c r="B4549" s="640"/>
      <c r="C4549" s="640"/>
      <c r="D4549" s="640"/>
      <c r="E4549" s="640" t="s">
        <v>13212</v>
      </c>
      <c r="F4549" s="639">
        <v>3.54</v>
      </c>
      <c r="G4549" s="640"/>
      <c r="H4549" s="822" t="s">
        <v>13213</v>
      </c>
      <c r="I4549" s="822"/>
      <c r="J4549" s="639">
        <v>16.09</v>
      </c>
    </row>
    <row r="4550" spans="1:10" ht="0.95" customHeight="1" thickTop="1" x14ac:dyDescent="0.2">
      <c r="A4550" s="638"/>
      <c r="B4550" s="638"/>
      <c r="C4550" s="638"/>
      <c r="D4550" s="638"/>
      <c r="E4550" s="638"/>
      <c r="F4550" s="638"/>
      <c r="G4550" s="638"/>
      <c r="H4550" s="638"/>
      <c r="I4550" s="638"/>
      <c r="J4550" s="638"/>
    </row>
    <row r="4551" spans="1:10" ht="18" customHeight="1" x14ac:dyDescent="0.2">
      <c r="A4551" s="658"/>
      <c r="B4551" s="656" t="s">
        <v>13186</v>
      </c>
      <c r="C4551" s="658" t="s">
        <v>13187</v>
      </c>
      <c r="D4551" s="658" t="s">
        <v>13188</v>
      </c>
      <c r="E4551" s="823" t="s">
        <v>13189</v>
      </c>
      <c r="F4551" s="823"/>
      <c r="G4551" s="657" t="s">
        <v>13190</v>
      </c>
      <c r="H4551" s="656" t="s">
        <v>13191</v>
      </c>
      <c r="I4551" s="656" t="s">
        <v>13192</v>
      </c>
      <c r="J4551" s="656" t="s">
        <v>13193</v>
      </c>
    </row>
    <row r="4552" spans="1:10" ht="36" customHeight="1" x14ac:dyDescent="0.2">
      <c r="A4552" s="654" t="s">
        <v>13194</v>
      </c>
      <c r="B4552" s="655" t="s">
        <v>14307</v>
      </c>
      <c r="C4552" s="654" t="s">
        <v>7</v>
      </c>
      <c r="D4552" s="654" t="s">
        <v>235</v>
      </c>
      <c r="E4552" s="824" t="s">
        <v>13272</v>
      </c>
      <c r="F4552" s="824"/>
      <c r="G4552" s="653" t="s">
        <v>23</v>
      </c>
      <c r="H4552" s="652">
        <v>1</v>
      </c>
      <c r="I4552" s="651">
        <v>3.91</v>
      </c>
      <c r="J4552" s="651">
        <v>3.91</v>
      </c>
    </row>
    <row r="4553" spans="1:10" ht="36" customHeight="1" x14ac:dyDescent="0.2">
      <c r="A4553" s="644" t="s">
        <v>13199</v>
      </c>
      <c r="B4553" s="645" t="s">
        <v>14310</v>
      </c>
      <c r="C4553" s="644" t="s">
        <v>7</v>
      </c>
      <c r="D4553" s="644" t="s">
        <v>8301</v>
      </c>
      <c r="E4553" s="821" t="s">
        <v>13201</v>
      </c>
      <c r="F4553" s="821"/>
      <c r="G4553" s="643" t="s">
        <v>38</v>
      </c>
      <c r="H4553" s="642">
        <v>6.3999999999999997E-5</v>
      </c>
      <c r="I4553" s="641">
        <v>61241.22</v>
      </c>
      <c r="J4553" s="641">
        <v>3.91</v>
      </c>
    </row>
    <row r="4554" spans="1:10" ht="25.5" x14ac:dyDescent="0.2">
      <c r="A4554" s="640"/>
      <c r="B4554" s="640"/>
      <c r="C4554" s="640"/>
      <c r="D4554" s="640"/>
      <c r="E4554" s="640" t="s">
        <v>13209</v>
      </c>
      <c r="F4554" s="639">
        <v>0</v>
      </c>
      <c r="G4554" s="640" t="s">
        <v>13210</v>
      </c>
      <c r="H4554" s="639">
        <v>0</v>
      </c>
      <c r="I4554" s="640" t="s">
        <v>13211</v>
      </c>
      <c r="J4554" s="639">
        <v>0</v>
      </c>
    </row>
    <row r="4555" spans="1:10" ht="15" thickBot="1" x14ac:dyDescent="0.25">
      <c r="A4555" s="640"/>
      <c r="B4555" s="640"/>
      <c r="C4555" s="640"/>
      <c r="D4555" s="640"/>
      <c r="E4555" s="640" t="s">
        <v>13212</v>
      </c>
      <c r="F4555" s="639">
        <v>1.1000000000000001</v>
      </c>
      <c r="G4555" s="640"/>
      <c r="H4555" s="822" t="s">
        <v>13213</v>
      </c>
      <c r="I4555" s="822"/>
      <c r="J4555" s="639">
        <v>5.01</v>
      </c>
    </row>
    <row r="4556" spans="1:10" ht="0.95" customHeight="1" thickTop="1" x14ac:dyDescent="0.2">
      <c r="A4556" s="638"/>
      <c r="B4556" s="638"/>
      <c r="C4556" s="638"/>
      <c r="D4556" s="638"/>
      <c r="E4556" s="638"/>
      <c r="F4556" s="638"/>
      <c r="G4556" s="638"/>
      <c r="H4556" s="638"/>
      <c r="I4556" s="638"/>
      <c r="J4556" s="638"/>
    </row>
    <row r="4557" spans="1:10" ht="18" customHeight="1" x14ac:dyDescent="0.2">
      <c r="A4557" s="658"/>
      <c r="B4557" s="656" t="s">
        <v>13186</v>
      </c>
      <c r="C4557" s="658" t="s">
        <v>13187</v>
      </c>
      <c r="D4557" s="658" t="s">
        <v>13188</v>
      </c>
      <c r="E4557" s="823" t="s">
        <v>13189</v>
      </c>
      <c r="F4557" s="823"/>
      <c r="G4557" s="657" t="s">
        <v>13190</v>
      </c>
      <c r="H4557" s="656" t="s">
        <v>13191</v>
      </c>
      <c r="I4557" s="656" t="s">
        <v>13192</v>
      </c>
      <c r="J4557" s="656" t="s">
        <v>13193</v>
      </c>
    </row>
    <row r="4558" spans="1:10" ht="36" customHeight="1" x14ac:dyDescent="0.2">
      <c r="A4558" s="654" t="s">
        <v>13194</v>
      </c>
      <c r="B4558" s="655" t="s">
        <v>14306</v>
      </c>
      <c r="C4558" s="654" t="s">
        <v>7</v>
      </c>
      <c r="D4558" s="654" t="s">
        <v>236</v>
      </c>
      <c r="E4558" s="824" t="s">
        <v>13272</v>
      </c>
      <c r="F4558" s="824"/>
      <c r="G4558" s="653" t="s">
        <v>23</v>
      </c>
      <c r="H4558" s="652">
        <v>1</v>
      </c>
      <c r="I4558" s="651">
        <v>0.46</v>
      </c>
      <c r="J4558" s="651">
        <v>0.46</v>
      </c>
    </row>
    <row r="4559" spans="1:10" ht="36" customHeight="1" x14ac:dyDescent="0.2">
      <c r="A4559" s="644" t="s">
        <v>13199</v>
      </c>
      <c r="B4559" s="645" t="s">
        <v>14310</v>
      </c>
      <c r="C4559" s="644" t="s">
        <v>7</v>
      </c>
      <c r="D4559" s="644" t="s">
        <v>8301</v>
      </c>
      <c r="E4559" s="821" t="s">
        <v>13201</v>
      </c>
      <c r="F4559" s="821"/>
      <c r="G4559" s="643" t="s">
        <v>38</v>
      </c>
      <c r="H4559" s="642">
        <v>7.6000000000000001E-6</v>
      </c>
      <c r="I4559" s="641">
        <v>61241.22</v>
      </c>
      <c r="J4559" s="641">
        <v>0.46</v>
      </c>
    </row>
    <row r="4560" spans="1:10" ht="25.5" x14ac:dyDescent="0.2">
      <c r="A4560" s="640"/>
      <c r="B4560" s="640"/>
      <c r="C4560" s="640"/>
      <c r="D4560" s="640"/>
      <c r="E4560" s="640" t="s">
        <v>13209</v>
      </c>
      <c r="F4560" s="639">
        <v>0</v>
      </c>
      <c r="G4560" s="640" t="s">
        <v>13210</v>
      </c>
      <c r="H4560" s="639">
        <v>0</v>
      </c>
      <c r="I4560" s="640" t="s">
        <v>13211</v>
      </c>
      <c r="J4560" s="639">
        <v>0</v>
      </c>
    </row>
    <row r="4561" spans="1:10" ht="15" thickBot="1" x14ac:dyDescent="0.25">
      <c r="A4561" s="640"/>
      <c r="B4561" s="640"/>
      <c r="C4561" s="640"/>
      <c r="D4561" s="640"/>
      <c r="E4561" s="640" t="s">
        <v>13212</v>
      </c>
      <c r="F4561" s="639">
        <v>0.12</v>
      </c>
      <c r="G4561" s="640"/>
      <c r="H4561" s="822" t="s">
        <v>13213</v>
      </c>
      <c r="I4561" s="822"/>
      <c r="J4561" s="639">
        <v>0.57999999999999996</v>
      </c>
    </row>
    <row r="4562" spans="1:10" ht="0.95" customHeight="1" thickTop="1" x14ac:dyDescent="0.2">
      <c r="A4562" s="638"/>
      <c r="B4562" s="638"/>
      <c r="C4562" s="638"/>
      <c r="D4562" s="638"/>
      <c r="E4562" s="638"/>
      <c r="F4562" s="638"/>
      <c r="G4562" s="638"/>
      <c r="H4562" s="638"/>
      <c r="I4562" s="638"/>
      <c r="J4562" s="638"/>
    </row>
    <row r="4563" spans="1:10" ht="18" customHeight="1" x14ac:dyDescent="0.2">
      <c r="A4563" s="658"/>
      <c r="B4563" s="656" t="s">
        <v>13186</v>
      </c>
      <c r="C4563" s="658" t="s">
        <v>13187</v>
      </c>
      <c r="D4563" s="658" t="s">
        <v>13188</v>
      </c>
      <c r="E4563" s="823" t="s">
        <v>13189</v>
      </c>
      <c r="F4563" s="823"/>
      <c r="G4563" s="657" t="s">
        <v>13190</v>
      </c>
      <c r="H4563" s="656" t="s">
        <v>13191</v>
      </c>
      <c r="I4563" s="656" t="s">
        <v>13192</v>
      </c>
      <c r="J4563" s="656" t="s">
        <v>13193</v>
      </c>
    </row>
    <row r="4564" spans="1:10" ht="36" customHeight="1" x14ac:dyDescent="0.2">
      <c r="A4564" s="654" t="s">
        <v>13194</v>
      </c>
      <c r="B4564" s="655" t="s">
        <v>14309</v>
      </c>
      <c r="C4564" s="654" t="s">
        <v>7</v>
      </c>
      <c r="D4564" s="654" t="s">
        <v>238</v>
      </c>
      <c r="E4564" s="824" t="s">
        <v>13272</v>
      </c>
      <c r="F4564" s="824"/>
      <c r="G4564" s="653" t="s">
        <v>23</v>
      </c>
      <c r="H4564" s="652">
        <v>1</v>
      </c>
      <c r="I4564" s="651">
        <v>4.28</v>
      </c>
      <c r="J4564" s="651">
        <v>4.28</v>
      </c>
    </row>
    <row r="4565" spans="1:10" ht="36" customHeight="1" x14ac:dyDescent="0.2">
      <c r="A4565" s="644" t="s">
        <v>13199</v>
      </c>
      <c r="B4565" s="645" t="s">
        <v>14310</v>
      </c>
      <c r="C4565" s="644" t="s">
        <v>7</v>
      </c>
      <c r="D4565" s="644" t="s">
        <v>8301</v>
      </c>
      <c r="E4565" s="821" t="s">
        <v>13201</v>
      </c>
      <c r="F4565" s="821"/>
      <c r="G4565" s="643" t="s">
        <v>38</v>
      </c>
      <c r="H4565" s="642">
        <v>6.9999999999999994E-5</v>
      </c>
      <c r="I4565" s="641">
        <v>61241.22</v>
      </c>
      <c r="J4565" s="641">
        <v>4.28</v>
      </c>
    </row>
    <row r="4566" spans="1:10" ht="25.5" x14ac:dyDescent="0.2">
      <c r="A4566" s="640"/>
      <c r="B4566" s="640"/>
      <c r="C4566" s="640"/>
      <c r="D4566" s="640"/>
      <c r="E4566" s="640" t="s">
        <v>13209</v>
      </c>
      <c r="F4566" s="639">
        <v>0</v>
      </c>
      <c r="G4566" s="640" t="s">
        <v>13210</v>
      </c>
      <c r="H4566" s="639">
        <v>0</v>
      </c>
      <c r="I4566" s="640" t="s">
        <v>13211</v>
      </c>
      <c r="J4566" s="639">
        <v>0</v>
      </c>
    </row>
    <row r="4567" spans="1:10" ht="15" thickBot="1" x14ac:dyDescent="0.25">
      <c r="A4567" s="640"/>
      <c r="B4567" s="640"/>
      <c r="C4567" s="640"/>
      <c r="D4567" s="640"/>
      <c r="E4567" s="640" t="s">
        <v>13212</v>
      </c>
      <c r="F4567" s="639">
        <v>1.2</v>
      </c>
      <c r="G4567" s="640"/>
      <c r="H4567" s="822" t="s">
        <v>13213</v>
      </c>
      <c r="I4567" s="822"/>
      <c r="J4567" s="639">
        <v>5.48</v>
      </c>
    </row>
    <row r="4568" spans="1:10" ht="0.95" customHeight="1" thickTop="1" x14ac:dyDescent="0.2">
      <c r="A4568" s="638"/>
      <c r="B4568" s="638"/>
      <c r="C4568" s="638"/>
      <c r="D4568" s="638"/>
      <c r="E4568" s="638"/>
      <c r="F4568" s="638"/>
      <c r="G4568" s="638"/>
      <c r="H4568" s="638"/>
      <c r="I4568" s="638"/>
      <c r="J4568" s="638"/>
    </row>
    <row r="4569" spans="1:10" ht="18" customHeight="1" x14ac:dyDescent="0.2">
      <c r="A4569" s="658"/>
      <c r="B4569" s="656" t="s">
        <v>13186</v>
      </c>
      <c r="C4569" s="658" t="s">
        <v>13187</v>
      </c>
      <c r="D4569" s="658" t="s">
        <v>13188</v>
      </c>
      <c r="E4569" s="823" t="s">
        <v>13189</v>
      </c>
      <c r="F4569" s="823"/>
      <c r="G4569" s="657" t="s">
        <v>13190</v>
      </c>
      <c r="H4569" s="656" t="s">
        <v>13191</v>
      </c>
      <c r="I4569" s="656" t="s">
        <v>13192</v>
      </c>
      <c r="J4569" s="656" t="s">
        <v>13193</v>
      </c>
    </row>
    <row r="4570" spans="1:10" ht="36" customHeight="1" x14ac:dyDescent="0.2">
      <c r="A4570" s="654" t="s">
        <v>13194</v>
      </c>
      <c r="B4570" s="655" t="s">
        <v>14308</v>
      </c>
      <c r="C4570" s="654" t="s">
        <v>7</v>
      </c>
      <c r="D4570" s="654" t="s">
        <v>1271</v>
      </c>
      <c r="E4570" s="824" t="s">
        <v>13272</v>
      </c>
      <c r="F4570" s="824"/>
      <c r="G4570" s="653" t="s">
        <v>23</v>
      </c>
      <c r="H4570" s="652">
        <v>1</v>
      </c>
      <c r="I4570" s="651">
        <v>3.9</v>
      </c>
      <c r="J4570" s="651">
        <v>3.9</v>
      </c>
    </row>
    <row r="4571" spans="1:10" ht="24" customHeight="1" x14ac:dyDescent="0.2">
      <c r="A4571" s="644" t="s">
        <v>13199</v>
      </c>
      <c r="B4571" s="645" t="s">
        <v>14145</v>
      </c>
      <c r="C4571" s="644" t="s">
        <v>7</v>
      </c>
      <c r="D4571" s="644" t="s">
        <v>6701</v>
      </c>
      <c r="E4571" s="821" t="s">
        <v>13220</v>
      </c>
      <c r="F4571" s="821"/>
      <c r="G4571" s="643" t="s">
        <v>14146</v>
      </c>
      <c r="H4571" s="642">
        <v>4.76</v>
      </c>
      <c r="I4571" s="641">
        <v>0.82</v>
      </c>
      <c r="J4571" s="641">
        <v>3.9</v>
      </c>
    </row>
    <row r="4572" spans="1:10" ht="25.5" x14ac:dyDescent="0.2">
      <c r="A4572" s="640"/>
      <c r="B4572" s="640"/>
      <c r="C4572" s="640"/>
      <c r="D4572" s="640"/>
      <c r="E4572" s="640" t="s">
        <v>13209</v>
      </c>
      <c r="F4572" s="639">
        <v>0</v>
      </c>
      <c r="G4572" s="640" t="s">
        <v>13210</v>
      </c>
      <c r="H4572" s="639">
        <v>0</v>
      </c>
      <c r="I4572" s="640" t="s">
        <v>13211</v>
      </c>
      <c r="J4572" s="639">
        <v>0</v>
      </c>
    </row>
    <row r="4573" spans="1:10" ht="15" thickBot="1" x14ac:dyDescent="0.25">
      <c r="A4573" s="640"/>
      <c r="B4573" s="640"/>
      <c r="C4573" s="640"/>
      <c r="D4573" s="640"/>
      <c r="E4573" s="640" t="s">
        <v>13212</v>
      </c>
      <c r="F4573" s="639">
        <v>1.1000000000000001</v>
      </c>
      <c r="G4573" s="640"/>
      <c r="H4573" s="822" t="s">
        <v>13213</v>
      </c>
      <c r="I4573" s="822"/>
      <c r="J4573" s="639">
        <v>5</v>
      </c>
    </row>
    <row r="4574" spans="1:10" ht="0.95" customHeight="1" thickTop="1" x14ac:dyDescent="0.2">
      <c r="A4574" s="638"/>
      <c r="B4574" s="638"/>
      <c r="C4574" s="638"/>
      <c r="D4574" s="638"/>
      <c r="E4574" s="638"/>
      <c r="F4574" s="638"/>
      <c r="G4574" s="638"/>
      <c r="H4574" s="638"/>
      <c r="I4574" s="638"/>
      <c r="J4574" s="638"/>
    </row>
    <row r="4575" spans="1:10" ht="18" customHeight="1" x14ac:dyDescent="0.2">
      <c r="A4575" s="658"/>
      <c r="B4575" s="656" t="s">
        <v>13186</v>
      </c>
      <c r="C4575" s="658" t="s">
        <v>13187</v>
      </c>
      <c r="D4575" s="658" t="s">
        <v>13188</v>
      </c>
      <c r="E4575" s="823" t="s">
        <v>13189</v>
      </c>
      <c r="F4575" s="823"/>
      <c r="G4575" s="657" t="s">
        <v>13190</v>
      </c>
      <c r="H4575" s="656" t="s">
        <v>13191</v>
      </c>
      <c r="I4575" s="656" t="s">
        <v>13192</v>
      </c>
      <c r="J4575" s="656" t="s">
        <v>13193</v>
      </c>
    </row>
    <row r="4576" spans="1:10" ht="24" customHeight="1" x14ac:dyDescent="0.2">
      <c r="A4576" s="654" t="s">
        <v>13194</v>
      </c>
      <c r="B4576" s="655" t="s">
        <v>13482</v>
      </c>
      <c r="C4576" s="654" t="s">
        <v>7</v>
      </c>
      <c r="D4576" s="654" t="s">
        <v>2988</v>
      </c>
      <c r="E4576" s="824" t="s">
        <v>13272</v>
      </c>
      <c r="F4576" s="824"/>
      <c r="G4576" s="653" t="s">
        <v>67</v>
      </c>
      <c r="H4576" s="652">
        <v>1</v>
      </c>
      <c r="I4576" s="651">
        <v>18.29</v>
      </c>
      <c r="J4576" s="651">
        <v>18.29</v>
      </c>
    </row>
    <row r="4577" spans="1:10" ht="24" customHeight="1" x14ac:dyDescent="0.2">
      <c r="A4577" s="649" t="s">
        <v>13197</v>
      </c>
      <c r="B4577" s="650" t="s">
        <v>14311</v>
      </c>
      <c r="C4577" s="649" t="s">
        <v>7</v>
      </c>
      <c r="D4577" s="649" t="s">
        <v>2984</v>
      </c>
      <c r="E4577" s="825" t="s">
        <v>13272</v>
      </c>
      <c r="F4577" s="825"/>
      <c r="G4577" s="648" t="s">
        <v>23</v>
      </c>
      <c r="H4577" s="647">
        <v>1</v>
      </c>
      <c r="I4577" s="646">
        <v>0.04</v>
      </c>
      <c r="J4577" s="646">
        <v>0.04</v>
      </c>
    </row>
    <row r="4578" spans="1:10" ht="24" customHeight="1" x14ac:dyDescent="0.2">
      <c r="A4578" s="649" t="s">
        <v>13197</v>
      </c>
      <c r="B4578" s="650" t="s">
        <v>14312</v>
      </c>
      <c r="C4578" s="649" t="s">
        <v>7</v>
      </c>
      <c r="D4578" s="649" t="s">
        <v>2983</v>
      </c>
      <c r="E4578" s="825" t="s">
        <v>13272</v>
      </c>
      <c r="F4578" s="825"/>
      <c r="G4578" s="648" t="s">
        <v>23</v>
      </c>
      <c r="H4578" s="647">
        <v>1</v>
      </c>
      <c r="I4578" s="646">
        <v>0.46</v>
      </c>
      <c r="J4578" s="646">
        <v>0.46</v>
      </c>
    </row>
    <row r="4579" spans="1:10" ht="24" customHeight="1" x14ac:dyDescent="0.2">
      <c r="A4579" s="649" t="s">
        <v>13197</v>
      </c>
      <c r="B4579" s="650" t="s">
        <v>13485</v>
      </c>
      <c r="C4579" s="649" t="s">
        <v>7</v>
      </c>
      <c r="D4579" s="649" t="s">
        <v>219</v>
      </c>
      <c r="E4579" s="825" t="s">
        <v>13196</v>
      </c>
      <c r="F4579" s="825"/>
      <c r="G4579" s="648" t="s">
        <v>23</v>
      </c>
      <c r="H4579" s="647">
        <v>1</v>
      </c>
      <c r="I4579" s="646">
        <v>17.79</v>
      </c>
      <c r="J4579" s="646">
        <v>17.79</v>
      </c>
    </row>
    <row r="4580" spans="1:10" ht="25.5" x14ac:dyDescent="0.2">
      <c r="A4580" s="640"/>
      <c r="B4580" s="640"/>
      <c r="C4580" s="640"/>
      <c r="D4580" s="640"/>
      <c r="E4580" s="640" t="s">
        <v>13209</v>
      </c>
      <c r="F4580" s="639">
        <v>7.0140171999999996</v>
      </c>
      <c r="G4580" s="640" t="s">
        <v>13210</v>
      </c>
      <c r="H4580" s="639">
        <v>5.9</v>
      </c>
      <c r="I4580" s="640" t="s">
        <v>13211</v>
      </c>
      <c r="J4580" s="639">
        <v>12.91</v>
      </c>
    </row>
    <row r="4581" spans="1:10" ht="15" thickBot="1" x14ac:dyDescent="0.25">
      <c r="A4581" s="640"/>
      <c r="B4581" s="640"/>
      <c r="C4581" s="640"/>
      <c r="D4581" s="640"/>
      <c r="E4581" s="640" t="s">
        <v>13212</v>
      </c>
      <c r="F4581" s="639">
        <v>5.16</v>
      </c>
      <c r="G4581" s="640"/>
      <c r="H4581" s="822" t="s">
        <v>13213</v>
      </c>
      <c r="I4581" s="822"/>
      <c r="J4581" s="639">
        <v>23.45</v>
      </c>
    </row>
    <row r="4582" spans="1:10" ht="0.95" customHeight="1" thickTop="1" x14ac:dyDescent="0.2">
      <c r="A4582" s="638"/>
      <c r="B4582" s="638"/>
      <c r="C4582" s="638"/>
      <c r="D4582" s="638"/>
      <c r="E4582" s="638"/>
      <c r="F4582" s="638"/>
      <c r="G4582" s="638"/>
      <c r="H4582" s="638"/>
      <c r="I4582" s="638"/>
      <c r="J4582" s="638"/>
    </row>
    <row r="4583" spans="1:10" ht="18" customHeight="1" x14ac:dyDescent="0.2">
      <c r="A4583" s="658"/>
      <c r="B4583" s="656" t="s">
        <v>13186</v>
      </c>
      <c r="C4583" s="658" t="s">
        <v>13187</v>
      </c>
      <c r="D4583" s="658" t="s">
        <v>13188</v>
      </c>
      <c r="E4583" s="823" t="s">
        <v>13189</v>
      </c>
      <c r="F4583" s="823"/>
      <c r="G4583" s="657" t="s">
        <v>13190</v>
      </c>
      <c r="H4583" s="656" t="s">
        <v>13191</v>
      </c>
      <c r="I4583" s="656" t="s">
        <v>13192</v>
      </c>
      <c r="J4583" s="656" t="s">
        <v>13193</v>
      </c>
    </row>
    <row r="4584" spans="1:10" ht="24" customHeight="1" x14ac:dyDescent="0.2">
      <c r="A4584" s="654" t="s">
        <v>13194</v>
      </c>
      <c r="B4584" s="655" t="s">
        <v>13481</v>
      </c>
      <c r="C4584" s="654" t="s">
        <v>7</v>
      </c>
      <c r="D4584" s="654" t="s">
        <v>2987</v>
      </c>
      <c r="E4584" s="824" t="s">
        <v>13272</v>
      </c>
      <c r="F4584" s="824"/>
      <c r="G4584" s="653" t="s">
        <v>50</v>
      </c>
      <c r="H4584" s="652">
        <v>1</v>
      </c>
      <c r="I4584" s="651">
        <v>19.12</v>
      </c>
      <c r="J4584" s="651">
        <v>19.12</v>
      </c>
    </row>
    <row r="4585" spans="1:10" ht="24" customHeight="1" x14ac:dyDescent="0.2">
      <c r="A4585" s="649" t="s">
        <v>13197</v>
      </c>
      <c r="B4585" s="650" t="s">
        <v>14311</v>
      </c>
      <c r="C4585" s="649" t="s">
        <v>7</v>
      </c>
      <c r="D4585" s="649" t="s">
        <v>2984</v>
      </c>
      <c r="E4585" s="825" t="s">
        <v>13272</v>
      </c>
      <c r="F4585" s="825"/>
      <c r="G4585" s="648" t="s">
        <v>23</v>
      </c>
      <c r="H4585" s="647">
        <v>1</v>
      </c>
      <c r="I4585" s="646">
        <v>0.04</v>
      </c>
      <c r="J4585" s="646">
        <v>0.04</v>
      </c>
    </row>
    <row r="4586" spans="1:10" ht="24" customHeight="1" x14ac:dyDescent="0.2">
      <c r="A4586" s="649" t="s">
        <v>13197</v>
      </c>
      <c r="B4586" s="650" t="s">
        <v>14312</v>
      </c>
      <c r="C4586" s="649" t="s">
        <v>7</v>
      </c>
      <c r="D4586" s="649" t="s">
        <v>2983</v>
      </c>
      <c r="E4586" s="825" t="s">
        <v>13272</v>
      </c>
      <c r="F4586" s="825"/>
      <c r="G4586" s="648" t="s">
        <v>23</v>
      </c>
      <c r="H4586" s="647">
        <v>1</v>
      </c>
      <c r="I4586" s="646">
        <v>0.46</v>
      </c>
      <c r="J4586" s="646">
        <v>0.46</v>
      </c>
    </row>
    <row r="4587" spans="1:10" ht="24" customHeight="1" x14ac:dyDescent="0.2">
      <c r="A4587" s="649" t="s">
        <v>13197</v>
      </c>
      <c r="B4587" s="650" t="s">
        <v>14313</v>
      </c>
      <c r="C4587" s="649" t="s">
        <v>7</v>
      </c>
      <c r="D4587" s="649" t="s">
        <v>2985</v>
      </c>
      <c r="E4587" s="825" t="s">
        <v>13272</v>
      </c>
      <c r="F4587" s="825"/>
      <c r="G4587" s="648" t="s">
        <v>23</v>
      </c>
      <c r="H4587" s="647">
        <v>1</v>
      </c>
      <c r="I4587" s="646">
        <v>0.32</v>
      </c>
      <c r="J4587" s="646">
        <v>0.32</v>
      </c>
    </row>
    <row r="4588" spans="1:10" ht="36" customHeight="1" x14ac:dyDescent="0.2">
      <c r="A4588" s="649" t="s">
        <v>13197</v>
      </c>
      <c r="B4588" s="650" t="s">
        <v>14314</v>
      </c>
      <c r="C4588" s="649" t="s">
        <v>7</v>
      </c>
      <c r="D4588" s="649" t="s">
        <v>2986</v>
      </c>
      <c r="E4588" s="825" t="s">
        <v>13272</v>
      </c>
      <c r="F4588" s="825"/>
      <c r="G4588" s="648" t="s">
        <v>23</v>
      </c>
      <c r="H4588" s="647">
        <v>1</v>
      </c>
      <c r="I4588" s="646">
        <v>0.51</v>
      </c>
      <c r="J4588" s="646">
        <v>0.51</v>
      </c>
    </row>
    <row r="4589" spans="1:10" ht="24" customHeight="1" x14ac:dyDescent="0.2">
      <c r="A4589" s="649" t="s">
        <v>13197</v>
      </c>
      <c r="B4589" s="650" t="s">
        <v>13485</v>
      </c>
      <c r="C4589" s="649" t="s">
        <v>7</v>
      </c>
      <c r="D4589" s="649" t="s">
        <v>219</v>
      </c>
      <c r="E4589" s="825" t="s">
        <v>13196</v>
      </c>
      <c r="F4589" s="825"/>
      <c r="G4589" s="648" t="s">
        <v>23</v>
      </c>
      <c r="H4589" s="647">
        <v>1</v>
      </c>
      <c r="I4589" s="646">
        <v>17.79</v>
      </c>
      <c r="J4589" s="646">
        <v>17.79</v>
      </c>
    </row>
    <row r="4590" spans="1:10" ht="25.5" x14ac:dyDescent="0.2">
      <c r="A4590" s="640"/>
      <c r="B4590" s="640"/>
      <c r="C4590" s="640"/>
      <c r="D4590" s="640"/>
      <c r="E4590" s="640" t="s">
        <v>13209</v>
      </c>
      <c r="F4590" s="639">
        <v>7.0140171999999996</v>
      </c>
      <c r="G4590" s="640" t="s">
        <v>13210</v>
      </c>
      <c r="H4590" s="639">
        <v>5.9</v>
      </c>
      <c r="I4590" s="640" t="s">
        <v>13211</v>
      </c>
      <c r="J4590" s="639">
        <v>12.91</v>
      </c>
    </row>
    <row r="4591" spans="1:10" ht="15" thickBot="1" x14ac:dyDescent="0.25">
      <c r="A4591" s="640"/>
      <c r="B4591" s="640"/>
      <c r="C4591" s="640"/>
      <c r="D4591" s="640"/>
      <c r="E4591" s="640" t="s">
        <v>13212</v>
      </c>
      <c r="F4591" s="639">
        <v>5.39</v>
      </c>
      <c r="G4591" s="640"/>
      <c r="H4591" s="822" t="s">
        <v>13213</v>
      </c>
      <c r="I4591" s="822"/>
      <c r="J4591" s="639">
        <v>24.51</v>
      </c>
    </row>
    <row r="4592" spans="1:10" ht="0.95" customHeight="1" thickTop="1" x14ac:dyDescent="0.2">
      <c r="A4592" s="638"/>
      <c r="B4592" s="638"/>
      <c r="C4592" s="638"/>
      <c r="D4592" s="638"/>
      <c r="E4592" s="638"/>
      <c r="F4592" s="638"/>
      <c r="G4592" s="638"/>
      <c r="H4592" s="638"/>
      <c r="I4592" s="638"/>
      <c r="J4592" s="638"/>
    </row>
    <row r="4593" spans="1:10" ht="18" customHeight="1" x14ac:dyDescent="0.2">
      <c r="A4593" s="658"/>
      <c r="B4593" s="656" t="s">
        <v>13186</v>
      </c>
      <c r="C4593" s="658" t="s">
        <v>13187</v>
      </c>
      <c r="D4593" s="658" t="s">
        <v>13188</v>
      </c>
      <c r="E4593" s="823" t="s">
        <v>13189</v>
      </c>
      <c r="F4593" s="823"/>
      <c r="G4593" s="657" t="s">
        <v>13190</v>
      </c>
      <c r="H4593" s="656" t="s">
        <v>13191</v>
      </c>
      <c r="I4593" s="656" t="s">
        <v>13192</v>
      </c>
      <c r="J4593" s="656" t="s">
        <v>13193</v>
      </c>
    </row>
    <row r="4594" spans="1:10" ht="24" customHeight="1" x14ac:dyDescent="0.2">
      <c r="A4594" s="654" t="s">
        <v>13194</v>
      </c>
      <c r="B4594" s="655" t="s">
        <v>14312</v>
      </c>
      <c r="C4594" s="654" t="s">
        <v>7</v>
      </c>
      <c r="D4594" s="654" t="s">
        <v>2983</v>
      </c>
      <c r="E4594" s="824" t="s">
        <v>13272</v>
      </c>
      <c r="F4594" s="824"/>
      <c r="G4594" s="653" t="s">
        <v>23</v>
      </c>
      <c r="H4594" s="652">
        <v>1</v>
      </c>
      <c r="I4594" s="651">
        <v>0.46</v>
      </c>
      <c r="J4594" s="651">
        <v>0.46</v>
      </c>
    </row>
    <row r="4595" spans="1:10" ht="24" customHeight="1" x14ac:dyDescent="0.2">
      <c r="A4595" s="644" t="s">
        <v>13199</v>
      </c>
      <c r="B4595" s="645" t="s">
        <v>14315</v>
      </c>
      <c r="C4595" s="644" t="s">
        <v>7</v>
      </c>
      <c r="D4595" s="644" t="s">
        <v>8321</v>
      </c>
      <c r="E4595" s="821" t="s">
        <v>13201</v>
      </c>
      <c r="F4595" s="821"/>
      <c r="G4595" s="643" t="s">
        <v>38</v>
      </c>
      <c r="H4595" s="642">
        <v>7.2000000000000002E-5</v>
      </c>
      <c r="I4595" s="641">
        <v>6527.3</v>
      </c>
      <c r="J4595" s="641">
        <v>0.46</v>
      </c>
    </row>
    <row r="4596" spans="1:10" ht="25.5" x14ac:dyDescent="0.2">
      <c r="A4596" s="640"/>
      <c r="B4596" s="640"/>
      <c r="C4596" s="640"/>
      <c r="D4596" s="640"/>
      <c r="E4596" s="640" t="s">
        <v>13209</v>
      </c>
      <c r="F4596" s="639">
        <v>0</v>
      </c>
      <c r="G4596" s="640" t="s">
        <v>13210</v>
      </c>
      <c r="H4596" s="639">
        <v>0</v>
      </c>
      <c r="I4596" s="640" t="s">
        <v>13211</v>
      </c>
      <c r="J4596" s="639">
        <v>0</v>
      </c>
    </row>
    <row r="4597" spans="1:10" ht="15" thickBot="1" x14ac:dyDescent="0.25">
      <c r="A4597" s="640"/>
      <c r="B4597" s="640"/>
      <c r="C4597" s="640"/>
      <c r="D4597" s="640"/>
      <c r="E4597" s="640" t="s">
        <v>13212</v>
      </c>
      <c r="F4597" s="639">
        <v>0.12</v>
      </c>
      <c r="G4597" s="640"/>
      <c r="H4597" s="822" t="s">
        <v>13213</v>
      </c>
      <c r="I4597" s="822"/>
      <c r="J4597" s="639">
        <v>0.57999999999999996</v>
      </c>
    </row>
    <row r="4598" spans="1:10" ht="0.95" customHeight="1" thickTop="1" x14ac:dyDescent="0.2">
      <c r="A4598" s="638"/>
      <c r="B4598" s="638"/>
      <c r="C4598" s="638"/>
      <c r="D4598" s="638"/>
      <c r="E4598" s="638"/>
      <c r="F4598" s="638"/>
      <c r="G4598" s="638"/>
      <c r="H4598" s="638"/>
      <c r="I4598" s="638"/>
      <c r="J4598" s="638"/>
    </row>
    <row r="4599" spans="1:10" ht="18" customHeight="1" x14ac:dyDescent="0.2">
      <c r="A4599" s="658"/>
      <c r="B4599" s="656" t="s">
        <v>13186</v>
      </c>
      <c r="C4599" s="658" t="s">
        <v>13187</v>
      </c>
      <c r="D4599" s="658" t="s">
        <v>13188</v>
      </c>
      <c r="E4599" s="823" t="s">
        <v>13189</v>
      </c>
      <c r="F4599" s="823"/>
      <c r="G4599" s="657" t="s">
        <v>13190</v>
      </c>
      <c r="H4599" s="656" t="s">
        <v>13191</v>
      </c>
      <c r="I4599" s="656" t="s">
        <v>13192</v>
      </c>
      <c r="J4599" s="656" t="s">
        <v>13193</v>
      </c>
    </row>
    <row r="4600" spans="1:10" ht="24" customHeight="1" x14ac:dyDescent="0.2">
      <c r="A4600" s="654" t="s">
        <v>13194</v>
      </c>
      <c r="B4600" s="655" t="s">
        <v>14311</v>
      </c>
      <c r="C4600" s="654" t="s">
        <v>7</v>
      </c>
      <c r="D4600" s="654" t="s">
        <v>2984</v>
      </c>
      <c r="E4600" s="824" t="s">
        <v>13272</v>
      </c>
      <c r="F4600" s="824"/>
      <c r="G4600" s="653" t="s">
        <v>23</v>
      </c>
      <c r="H4600" s="652">
        <v>1</v>
      </c>
      <c r="I4600" s="651">
        <v>0.04</v>
      </c>
      <c r="J4600" s="651">
        <v>0.04</v>
      </c>
    </row>
    <row r="4601" spans="1:10" ht="24" customHeight="1" x14ac:dyDescent="0.2">
      <c r="A4601" s="644" t="s">
        <v>13199</v>
      </c>
      <c r="B4601" s="645" t="s">
        <v>14315</v>
      </c>
      <c r="C4601" s="644" t="s">
        <v>7</v>
      </c>
      <c r="D4601" s="644" t="s">
        <v>8321</v>
      </c>
      <c r="E4601" s="821" t="s">
        <v>13201</v>
      </c>
      <c r="F4601" s="821"/>
      <c r="G4601" s="643" t="s">
        <v>38</v>
      </c>
      <c r="H4601" s="642">
        <v>7.6000000000000001E-6</v>
      </c>
      <c r="I4601" s="641">
        <v>6527.3</v>
      </c>
      <c r="J4601" s="641">
        <v>0.04</v>
      </c>
    </row>
    <row r="4602" spans="1:10" ht="25.5" x14ac:dyDescent="0.2">
      <c r="A4602" s="640"/>
      <c r="B4602" s="640"/>
      <c r="C4602" s="640"/>
      <c r="D4602" s="640"/>
      <c r="E4602" s="640" t="s">
        <v>13209</v>
      </c>
      <c r="F4602" s="639">
        <v>0</v>
      </c>
      <c r="G4602" s="640" t="s">
        <v>13210</v>
      </c>
      <c r="H4602" s="639">
        <v>0</v>
      </c>
      <c r="I4602" s="640" t="s">
        <v>13211</v>
      </c>
      <c r="J4602" s="639">
        <v>0</v>
      </c>
    </row>
    <row r="4603" spans="1:10" ht="15" thickBot="1" x14ac:dyDescent="0.25">
      <c r="A4603" s="640"/>
      <c r="B4603" s="640"/>
      <c r="C4603" s="640"/>
      <c r="D4603" s="640"/>
      <c r="E4603" s="640" t="s">
        <v>13212</v>
      </c>
      <c r="F4603" s="639">
        <v>0.01</v>
      </c>
      <c r="G4603" s="640"/>
      <c r="H4603" s="822" t="s">
        <v>13213</v>
      </c>
      <c r="I4603" s="822"/>
      <c r="J4603" s="639">
        <v>0.05</v>
      </c>
    </row>
    <row r="4604" spans="1:10" ht="0.95" customHeight="1" thickTop="1" x14ac:dyDescent="0.2">
      <c r="A4604" s="638"/>
      <c r="B4604" s="638"/>
      <c r="C4604" s="638"/>
      <c r="D4604" s="638"/>
      <c r="E4604" s="638"/>
      <c r="F4604" s="638"/>
      <c r="G4604" s="638"/>
      <c r="H4604" s="638"/>
      <c r="I4604" s="638"/>
      <c r="J4604" s="638"/>
    </row>
    <row r="4605" spans="1:10" ht="18" customHeight="1" x14ac:dyDescent="0.2">
      <c r="A4605" s="658"/>
      <c r="B4605" s="656" t="s">
        <v>13186</v>
      </c>
      <c r="C4605" s="658" t="s">
        <v>13187</v>
      </c>
      <c r="D4605" s="658" t="s">
        <v>13188</v>
      </c>
      <c r="E4605" s="823" t="s">
        <v>13189</v>
      </c>
      <c r="F4605" s="823"/>
      <c r="G4605" s="657" t="s">
        <v>13190</v>
      </c>
      <c r="H4605" s="656" t="s">
        <v>13191</v>
      </c>
      <c r="I4605" s="656" t="s">
        <v>13192</v>
      </c>
      <c r="J4605" s="656" t="s">
        <v>13193</v>
      </c>
    </row>
    <row r="4606" spans="1:10" ht="24" customHeight="1" x14ac:dyDescent="0.2">
      <c r="A4606" s="654" t="s">
        <v>13194</v>
      </c>
      <c r="B4606" s="655" t="s">
        <v>14313</v>
      </c>
      <c r="C4606" s="654" t="s">
        <v>7</v>
      </c>
      <c r="D4606" s="654" t="s">
        <v>2985</v>
      </c>
      <c r="E4606" s="824" t="s">
        <v>13272</v>
      </c>
      <c r="F4606" s="824"/>
      <c r="G4606" s="653" t="s">
        <v>23</v>
      </c>
      <c r="H4606" s="652">
        <v>1</v>
      </c>
      <c r="I4606" s="651">
        <v>0.32</v>
      </c>
      <c r="J4606" s="651">
        <v>0.32</v>
      </c>
    </row>
    <row r="4607" spans="1:10" ht="24" customHeight="1" x14ac:dyDescent="0.2">
      <c r="A4607" s="644" t="s">
        <v>13199</v>
      </c>
      <c r="B4607" s="645" t="s">
        <v>14315</v>
      </c>
      <c r="C4607" s="644" t="s">
        <v>7</v>
      </c>
      <c r="D4607" s="644" t="s">
        <v>8321</v>
      </c>
      <c r="E4607" s="821" t="s">
        <v>13201</v>
      </c>
      <c r="F4607" s="821"/>
      <c r="G4607" s="643" t="s">
        <v>38</v>
      </c>
      <c r="H4607" s="642">
        <v>5.0000000000000002E-5</v>
      </c>
      <c r="I4607" s="641">
        <v>6527.3</v>
      </c>
      <c r="J4607" s="641">
        <v>0.32</v>
      </c>
    </row>
    <row r="4608" spans="1:10" ht="25.5" x14ac:dyDescent="0.2">
      <c r="A4608" s="640"/>
      <c r="B4608" s="640"/>
      <c r="C4608" s="640"/>
      <c r="D4608" s="640"/>
      <c r="E4608" s="640" t="s">
        <v>13209</v>
      </c>
      <c r="F4608" s="639">
        <v>0</v>
      </c>
      <c r="G4608" s="640" t="s">
        <v>13210</v>
      </c>
      <c r="H4608" s="639">
        <v>0</v>
      </c>
      <c r="I4608" s="640" t="s">
        <v>13211</v>
      </c>
      <c r="J4608" s="639">
        <v>0</v>
      </c>
    </row>
    <row r="4609" spans="1:10" ht="15" thickBot="1" x14ac:dyDescent="0.25">
      <c r="A4609" s="640"/>
      <c r="B4609" s="640"/>
      <c r="C4609" s="640"/>
      <c r="D4609" s="640"/>
      <c r="E4609" s="640" t="s">
        <v>13212</v>
      </c>
      <c r="F4609" s="639">
        <v>0.09</v>
      </c>
      <c r="G4609" s="640"/>
      <c r="H4609" s="822" t="s">
        <v>13213</v>
      </c>
      <c r="I4609" s="822"/>
      <c r="J4609" s="639">
        <v>0.41</v>
      </c>
    </row>
    <row r="4610" spans="1:10" ht="0.95" customHeight="1" thickTop="1" x14ac:dyDescent="0.2">
      <c r="A4610" s="638"/>
      <c r="B4610" s="638"/>
      <c r="C4610" s="638"/>
      <c r="D4610" s="638"/>
      <c r="E4610" s="638"/>
      <c r="F4610" s="638"/>
      <c r="G4610" s="638"/>
      <c r="H4610" s="638"/>
      <c r="I4610" s="638"/>
      <c r="J4610" s="638"/>
    </row>
    <row r="4611" spans="1:10" ht="18" customHeight="1" x14ac:dyDescent="0.2">
      <c r="A4611" s="658"/>
      <c r="B4611" s="656" t="s">
        <v>13186</v>
      </c>
      <c r="C4611" s="658" t="s">
        <v>13187</v>
      </c>
      <c r="D4611" s="658" t="s">
        <v>13188</v>
      </c>
      <c r="E4611" s="823" t="s">
        <v>13189</v>
      </c>
      <c r="F4611" s="823"/>
      <c r="G4611" s="657" t="s">
        <v>13190</v>
      </c>
      <c r="H4611" s="656" t="s">
        <v>13191</v>
      </c>
      <c r="I4611" s="656" t="s">
        <v>13192</v>
      </c>
      <c r="J4611" s="656" t="s">
        <v>13193</v>
      </c>
    </row>
    <row r="4612" spans="1:10" ht="36" customHeight="1" x14ac:dyDescent="0.2">
      <c r="A4612" s="654" t="s">
        <v>13194</v>
      </c>
      <c r="B4612" s="655" t="s">
        <v>14314</v>
      </c>
      <c r="C4612" s="654" t="s">
        <v>7</v>
      </c>
      <c r="D4612" s="654" t="s">
        <v>2986</v>
      </c>
      <c r="E4612" s="824" t="s">
        <v>13272</v>
      </c>
      <c r="F4612" s="824"/>
      <c r="G4612" s="653" t="s">
        <v>23</v>
      </c>
      <c r="H4612" s="652">
        <v>1</v>
      </c>
      <c r="I4612" s="651">
        <v>0.51</v>
      </c>
      <c r="J4612" s="651">
        <v>0.51</v>
      </c>
    </row>
    <row r="4613" spans="1:10" ht="24" customHeight="1" x14ac:dyDescent="0.2">
      <c r="A4613" s="644" t="s">
        <v>13199</v>
      </c>
      <c r="B4613" s="645" t="s">
        <v>14145</v>
      </c>
      <c r="C4613" s="644" t="s">
        <v>7</v>
      </c>
      <c r="D4613" s="644" t="s">
        <v>6701</v>
      </c>
      <c r="E4613" s="821" t="s">
        <v>13220</v>
      </c>
      <c r="F4613" s="821"/>
      <c r="G4613" s="643" t="s">
        <v>14146</v>
      </c>
      <c r="H4613" s="642">
        <v>0.63</v>
      </c>
      <c r="I4613" s="641">
        <v>0.82</v>
      </c>
      <c r="J4613" s="641">
        <v>0.51</v>
      </c>
    </row>
    <row r="4614" spans="1:10" ht="25.5" x14ac:dyDescent="0.2">
      <c r="A4614" s="640"/>
      <c r="B4614" s="640"/>
      <c r="C4614" s="640"/>
      <c r="D4614" s="640"/>
      <c r="E4614" s="640" t="s">
        <v>13209</v>
      </c>
      <c r="F4614" s="639">
        <v>0</v>
      </c>
      <c r="G4614" s="640" t="s">
        <v>13210</v>
      </c>
      <c r="H4614" s="639">
        <v>0</v>
      </c>
      <c r="I4614" s="640" t="s">
        <v>13211</v>
      </c>
      <c r="J4614" s="639">
        <v>0</v>
      </c>
    </row>
    <row r="4615" spans="1:10" ht="15" thickBot="1" x14ac:dyDescent="0.25">
      <c r="A4615" s="640"/>
      <c r="B4615" s="640"/>
      <c r="C4615" s="640"/>
      <c r="D4615" s="640"/>
      <c r="E4615" s="640" t="s">
        <v>13212</v>
      </c>
      <c r="F4615" s="639">
        <v>0.14000000000000001</v>
      </c>
      <c r="G4615" s="640"/>
      <c r="H4615" s="822" t="s">
        <v>13213</v>
      </c>
      <c r="I4615" s="822"/>
      <c r="J4615" s="639">
        <v>0.65</v>
      </c>
    </row>
    <row r="4616" spans="1:10" ht="0.95" customHeight="1" thickTop="1" x14ac:dyDescent="0.2">
      <c r="A4616" s="638"/>
      <c r="B4616" s="638"/>
      <c r="C4616" s="638"/>
      <c r="D4616" s="638"/>
      <c r="E4616" s="638"/>
      <c r="F4616" s="638"/>
      <c r="G4616" s="638"/>
      <c r="H4616" s="638"/>
      <c r="I4616" s="638"/>
      <c r="J4616" s="638"/>
    </row>
    <row r="4617" spans="1:10" ht="18" customHeight="1" x14ac:dyDescent="0.2">
      <c r="A4617" s="658"/>
      <c r="B4617" s="656" t="s">
        <v>13186</v>
      </c>
      <c r="C4617" s="658" t="s">
        <v>13187</v>
      </c>
      <c r="D4617" s="658" t="s">
        <v>13188</v>
      </c>
      <c r="E4617" s="823" t="s">
        <v>13189</v>
      </c>
      <c r="F4617" s="823"/>
      <c r="G4617" s="657" t="s">
        <v>13190</v>
      </c>
      <c r="H4617" s="656" t="s">
        <v>13191</v>
      </c>
      <c r="I4617" s="656" t="s">
        <v>13192</v>
      </c>
      <c r="J4617" s="656" t="s">
        <v>13193</v>
      </c>
    </row>
    <row r="4618" spans="1:10" ht="36" customHeight="1" x14ac:dyDescent="0.2">
      <c r="A4618" s="654" t="s">
        <v>13194</v>
      </c>
      <c r="B4618" s="655" t="s">
        <v>13291</v>
      </c>
      <c r="C4618" s="654" t="s">
        <v>7</v>
      </c>
      <c r="D4618" s="654" t="s">
        <v>862</v>
      </c>
      <c r="E4618" s="824" t="s">
        <v>13272</v>
      </c>
      <c r="F4618" s="824"/>
      <c r="G4618" s="653" t="s">
        <v>67</v>
      </c>
      <c r="H4618" s="652">
        <v>1</v>
      </c>
      <c r="I4618" s="651">
        <v>37.71</v>
      </c>
      <c r="J4618" s="651">
        <v>37.71</v>
      </c>
    </row>
    <row r="4619" spans="1:10" ht="36" customHeight="1" x14ac:dyDescent="0.2">
      <c r="A4619" s="649" t="s">
        <v>13197</v>
      </c>
      <c r="B4619" s="650" t="s">
        <v>14316</v>
      </c>
      <c r="C4619" s="649" t="s">
        <v>7</v>
      </c>
      <c r="D4619" s="649" t="s">
        <v>1352</v>
      </c>
      <c r="E4619" s="825" t="s">
        <v>13272</v>
      </c>
      <c r="F4619" s="825"/>
      <c r="G4619" s="648" t="s">
        <v>23</v>
      </c>
      <c r="H4619" s="647">
        <v>1</v>
      </c>
      <c r="I4619" s="646">
        <v>2.92</v>
      </c>
      <c r="J4619" s="646">
        <v>2.92</v>
      </c>
    </row>
    <row r="4620" spans="1:10" ht="36" customHeight="1" x14ac:dyDescent="0.2">
      <c r="A4620" s="649" t="s">
        <v>13197</v>
      </c>
      <c r="B4620" s="650" t="s">
        <v>14317</v>
      </c>
      <c r="C4620" s="649" t="s">
        <v>7</v>
      </c>
      <c r="D4620" s="649" t="s">
        <v>1351</v>
      </c>
      <c r="E4620" s="825" t="s">
        <v>13272</v>
      </c>
      <c r="F4620" s="825"/>
      <c r="G4620" s="648" t="s">
        <v>23</v>
      </c>
      <c r="H4620" s="647">
        <v>1</v>
      </c>
      <c r="I4620" s="646">
        <v>21.55</v>
      </c>
      <c r="J4620" s="646">
        <v>21.55</v>
      </c>
    </row>
    <row r="4621" spans="1:10" ht="24" customHeight="1" x14ac:dyDescent="0.2">
      <c r="A4621" s="649" t="s">
        <v>13197</v>
      </c>
      <c r="B4621" s="650" t="s">
        <v>14288</v>
      </c>
      <c r="C4621" s="649" t="s">
        <v>7</v>
      </c>
      <c r="D4621" s="649" t="s">
        <v>213</v>
      </c>
      <c r="E4621" s="825" t="s">
        <v>13196</v>
      </c>
      <c r="F4621" s="825"/>
      <c r="G4621" s="648" t="s">
        <v>23</v>
      </c>
      <c r="H4621" s="647">
        <v>1</v>
      </c>
      <c r="I4621" s="646">
        <v>13.24</v>
      </c>
      <c r="J4621" s="646">
        <v>13.24</v>
      </c>
    </row>
    <row r="4622" spans="1:10" ht="25.5" x14ac:dyDescent="0.2">
      <c r="A4622" s="640"/>
      <c r="B4622" s="640"/>
      <c r="C4622" s="640"/>
      <c r="D4622" s="640"/>
      <c r="E4622" s="640" t="s">
        <v>13209</v>
      </c>
      <c r="F4622" s="639">
        <v>5.6068673000000002</v>
      </c>
      <c r="G4622" s="640" t="s">
        <v>13210</v>
      </c>
      <c r="H4622" s="639">
        <v>4.71</v>
      </c>
      <c r="I4622" s="640" t="s">
        <v>13211</v>
      </c>
      <c r="J4622" s="639">
        <v>10.32</v>
      </c>
    </row>
    <row r="4623" spans="1:10" ht="15" thickBot="1" x14ac:dyDescent="0.25">
      <c r="A4623" s="640"/>
      <c r="B4623" s="640"/>
      <c r="C4623" s="640"/>
      <c r="D4623" s="640"/>
      <c r="E4623" s="640" t="s">
        <v>13212</v>
      </c>
      <c r="F4623" s="639">
        <v>10.64</v>
      </c>
      <c r="G4623" s="640"/>
      <c r="H4623" s="822" t="s">
        <v>13213</v>
      </c>
      <c r="I4623" s="822"/>
      <c r="J4623" s="639">
        <v>48.35</v>
      </c>
    </row>
    <row r="4624" spans="1:10" ht="0.95" customHeight="1" thickTop="1" x14ac:dyDescent="0.2">
      <c r="A4624" s="638"/>
      <c r="B4624" s="638"/>
      <c r="C4624" s="638"/>
      <c r="D4624" s="638"/>
      <c r="E4624" s="638"/>
      <c r="F4624" s="638"/>
      <c r="G4624" s="638"/>
      <c r="H4624" s="638"/>
      <c r="I4624" s="638"/>
      <c r="J4624" s="638"/>
    </row>
    <row r="4625" spans="1:10" ht="18" customHeight="1" x14ac:dyDescent="0.2">
      <c r="A4625" s="658"/>
      <c r="B4625" s="656" t="s">
        <v>13186</v>
      </c>
      <c r="C4625" s="658" t="s">
        <v>13187</v>
      </c>
      <c r="D4625" s="658" t="s">
        <v>13188</v>
      </c>
      <c r="E4625" s="823" t="s">
        <v>13189</v>
      </c>
      <c r="F4625" s="823"/>
      <c r="G4625" s="657" t="s">
        <v>13190</v>
      </c>
      <c r="H4625" s="656" t="s">
        <v>13191</v>
      </c>
      <c r="I4625" s="656" t="s">
        <v>13192</v>
      </c>
      <c r="J4625" s="656" t="s">
        <v>13193</v>
      </c>
    </row>
    <row r="4626" spans="1:10" ht="36" customHeight="1" x14ac:dyDescent="0.2">
      <c r="A4626" s="654" t="s">
        <v>13194</v>
      </c>
      <c r="B4626" s="655" t="s">
        <v>13289</v>
      </c>
      <c r="C4626" s="654" t="s">
        <v>7</v>
      </c>
      <c r="D4626" s="654" t="s">
        <v>861</v>
      </c>
      <c r="E4626" s="824" t="s">
        <v>13272</v>
      </c>
      <c r="F4626" s="824"/>
      <c r="G4626" s="653" t="s">
        <v>50</v>
      </c>
      <c r="H4626" s="652">
        <v>1</v>
      </c>
      <c r="I4626" s="651">
        <v>116.39</v>
      </c>
      <c r="J4626" s="651">
        <v>116.39</v>
      </c>
    </row>
    <row r="4627" spans="1:10" ht="48" customHeight="1" x14ac:dyDescent="0.2">
      <c r="A4627" s="649" t="s">
        <v>13197</v>
      </c>
      <c r="B4627" s="650" t="s">
        <v>14318</v>
      </c>
      <c r="C4627" s="649" t="s">
        <v>7</v>
      </c>
      <c r="D4627" s="649" t="s">
        <v>914</v>
      </c>
      <c r="E4627" s="825" t="s">
        <v>13272</v>
      </c>
      <c r="F4627" s="825"/>
      <c r="G4627" s="648" t="s">
        <v>23</v>
      </c>
      <c r="H4627" s="647">
        <v>1</v>
      </c>
      <c r="I4627" s="646">
        <v>51.74</v>
      </c>
      <c r="J4627" s="646">
        <v>51.74</v>
      </c>
    </row>
    <row r="4628" spans="1:10" ht="36" customHeight="1" x14ac:dyDescent="0.2">
      <c r="A4628" s="649" t="s">
        <v>13197</v>
      </c>
      <c r="B4628" s="650" t="s">
        <v>14319</v>
      </c>
      <c r="C4628" s="649" t="s">
        <v>7</v>
      </c>
      <c r="D4628" s="649" t="s">
        <v>913</v>
      </c>
      <c r="E4628" s="825" t="s">
        <v>13272</v>
      </c>
      <c r="F4628" s="825"/>
      <c r="G4628" s="648" t="s">
        <v>23</v>
      </c>
      <c r="H4628" s="647">
        <v>1</v>
      </c>
      <c r="I4628" s="646">
        <v>26.94</v>
      </c>
      <c r="J4628" s="646">
        <v>26.94</v>
      </c>
    </row>
    <row r="4629" spans="1:10" ht="36" customHeight="1" x14ac:dyDescent="0.2">
      <c r="A4629" s="649" t="s">
        <v>13197</v>
      </c>
      <c r="B4629" s="650" t="s">
        <v>14316</v>
      </c>
      <c r="C4629" s="649" t="s">
        <v>7</v>
      </c>
      <c r="D4629" s="649" t="s">
        <v>1352</v>
      </c>
      <c r="E4629" s="825" t="s">
        <v>13272</v>
      </c>
      <c r="F4629" s="825"/>
      <c r="G4629" s="648" t="s">
        <v>23</v>
      </c>
      <c r="H4629" s="647">
        <v>1</v>
      </c>
      <c r="I4629" s="646">
        <v>2.92</v>
      </c>
      <c r="J4629" s="646">
        <v>2.92</v>
      </c>
    </row>
    <row r="4630" spans="1:10" ht="36" customHeight="1" x14ac:dyDescent="0.2">
      <c r="A4630" s="649" t="s">
        <v>13197</v>
      </c>
      <c r="B4630" s="650" t="s">
        <v>14317</v>
      </c>
      <c r="C4630" s="649" t="s">
        <v>7</v>
      </c>
      <c r="D4630" s="649" t="s">
        <v>1351</v>
      </c>
      <c r="E4630" s="825" t="s">
        <v>13272</v>
      </c>
      <c r="F4630" s="825"/>
      <c r="G4630" s="648" t="s">
        <v>23</v>
      </c>
      <c r="H4630" s="647">
        <v>1</v>
      </c>
      <c r="I4630" s="646">
        <v>21.55</v>
      </c>
      <c r="J4630" s="646">
        <v>21.55</v>
      </c>
    </row>
    <row r="4631" spans="1:10" ht="24" customHeight="1" x14ac:dyDescent="0.2">
      <c r="A4631" s="649" t="s">
        <v>13197</v>
      </c>
      <c r="B4631" s="650" t="s">
        <v>14288</v>
      </c>
      <c r="C4631" s="649" t="s">
        <v>7</v>
      </c>
      <c r="D4631" s="649" t="s">
        <v>213</v>
      </c>
      <c r="E4631" s="825" t="s">
        <v>13196</v>
      </c>
      <c r="F4631" s="825"/>
      <c r="G4631" s="648" t="s">
        <v>23</v>
      </c>
      <c r="H4631" s="647">
        <v>1</v>
      </c>
      <c r="I4631" s="646">
        <v>13.24</v>
      </c>
      <c r="J4631" s="646">
        <v>13.24</v>
      </c>
    </row>
    <row r="4632" spans="1:10" ht="25.5" x14ac:dyDescent="0.2">
      <c r="A4632" s="640"/>
      <c r="B4632" s="640"/>
      <c r="C4632" s="640"/>
      <c r="D4632" s="640"/>
      <c r="E4632" s="640" t="s">
        <v>13209</v>
      </c>
      <c r="F4632" s="639">
        <v>5.6068673000000002</v>
      </c>
      <c r="G4632" s="640" t="s">
        <v>13210</v>
      </c>
      <c r="H4632" s="639">
        <v>4.71</v>
      </c>
      <c r="I4632" s="640" t="s">
        <v>13211</v>
      </c>
      <c r="J4632" s="639">
        <v>10.32</v>
      </c>
    </row>
    <row r="4633" spans="1:10" ht="15" thickBot="1" x14ac:dyDescent="0.25">
      <c r="A4633" s="640"/>
      <c r="B4633" s="640"/>
      <c r="C4633" s="640"/>
      <c r="D4633" s="640"/>
      <c r="E4633" s="640" t="s">
        <v>13212</v>
      </c>
      <c r="F4633" s="639">
        <v>32.86</v>
      </c>
      <c r="G4633" s="640"/>
      <c r="H4633" s="822" t="s">
        <v>13213</v>
      </c>
      <c r="I4633" s="822"/>
      <c r="J4633" s="639">
        <v>149.25</v>
      </c>
    </row>
    <row r="4634" spans="1:10" ht="0.95" customHeight="1" thickTop="1" x14ac:dyDescent="0.2">
      <c r="A4634" s="638"/>
      <c r="B4634" s="638"/>
      <c r="C4634" s="638"/>
      <c r="D4634" s="638"/>
      <c r="E4634" s="638"/>
      <c r="F4634" s="638"/>
      <c r="G4634" s="638"/>
      <c r="H4634" s="638"/>
      <c r="I4634" s="638"/>
      <c r="J4634" s="638"/>
    </row>
    <row r="4635" spans="1:10" ht="18" customHeight="1" x14ac:dyDescent="0.2">
      <c r="A4635" s="658"/>
      <c r="B4635" s="656" t="s">
        <v>13186</v>
      </c>
      <c r="C4635" s="658" t="s">
        <v>13187</v>
      </c>
      <c r="D4635" s="658" t="s">
        <v>13188</v>
      </c>
      <c r="E4635" s="823" t="s">
        <v>13189</v>
      </c>
      <c r="F4635" s="823"/>
      <c r="G4635" s="657" t="s">
        <v>13190</v>
      </c>
      <c r="H4635" s="656" t="s">
        <v>13191</v>
      </c>
      <c r="I4635" s="656" t="s">
        <v>13192</v>
      </c>
      <c r="J4635" s="656" t="s">
        <v>13193</v>
      </c>
    </row>
    <row r="4636" spans="1:10" ht="36" customHeight="1" x14ac:dyDescent="0.2">
      <c r="A4636" s="654" t="s">
        <v>13194</v>
      </c>
      <c r="B4636" s="655" t="s">
        <v>14317</v>
      </c>
      <c r="C4636" s="654" t="s">
        <v>7</v>
      </c>
      <c r="D4636" s="654" t="s">
        <v>1351</v>
      </c>
      <c r="E4636" s="824" t="s">
        <v>13272</v>
      </c>
      <c r="F4636" s="824"/>
      <c r="G4636" s="653" t="s">
        <v>23</v>
      </c>
      <c r="H4636" s="652">
        <v>1</v>
      </c>
      <c r="I4636" s="651">
        <v>21.55</v>
      </c>
      <c r="J4636" s="651">
        <v>21.55</v>
      </c>
    </row>
    <row r="4637" spans="1:10" ht="36" customHeight="1" x14ac:dyDescent="0.2">
      <c r="A4637" s="644" t="s">
        <v>13199</v>
      </c>
      <c r="B4637" s="645" t="s">
        <v>14320</v>
      </c>
      <c r="C4637" s="644" t="s">
        <v>7</v>
      </c>
      <c r="D4637" s="644" t="s">
        <v>10486</v>
      </c>
      <c r="E4637" s="821" t="s">
        <v>13201</v>
      </c>
      <c r="F4637" s="821"/>
      <c r="G4637" s="643" t="s">
        <v>38</v>
      </c>
      <c r="H4637" s="642">
        <v>5.5999999999999999E-5</v>
      </c>
      <c r="I4637" s="641">
        <v>384959.4</v>
      </c>
      <c r="J4637" s="641">
        <v>21.55</v>
      </c>
    </row>
    <row r="4638" spans="1:10" ht="25.5" x14ac:dyDescent="0.2">
      <c r="A4638" s="640"/>
      <c r="B4638" s="640"/>
      <c r="C4638" s="640"/>
      <c r="D4638" s="640"/>
      <c r="E4638" s="640" t="s">
        <v>13209</v>
      </c>
      <c r="F4638" s="639">
        <v>0</v>
      </c>
      <c r="G4638" s="640" t="s">
        <v>13210</v>
      </c>
      <c r="H4638" s="639">
        <v>0</v>
      </c>
      <c r="I4638" s="640" t="s">
        <v>13211</v>
      </c>
      <c r="J4638" s="639">
        <v>0</v>
      </c>
    </row>
    <row r="4639" spans="1:10" ht="15" thickBot="1" x14ac:dyDescent="0.25">
      <c r="A4639" s="640"/>
      <c r="B4639" s="640"/>
      <c r="C4639" s="640"/>
      <c r="D4639" s="640"/>
      <c r="E4639" s="640" t="s">
        <v>13212</v>
      </c>
      <c r="F4639" s="639">
        <v>6.08</v>
      </c>
      <c r="G4639" s="640"/>
      <c r="H4639" s="822" t="s">
        <v>13213</v>
      </c>
      <c r="I4639" s="822"/>
      <c r="J4639" s="639">
        <v>27.63</v>
      </c>
    </row>
    <row r="4640" spans="1:10" ht="0.95" customHeight="1" thickTop="1" x14ac:dyDescent="0.2">
      <c r="A4640" s="638"/>
      <c r="B4640" s="638"/>
      <c r="C4640" s="638"/>
      <c r="D4640" s="638"/>
      <c r="E4640" s="638"/>
      <c r="F4640" s="638"/>
      <c r="G4640" s="638"/>
      <c r="H4640" s="638"/>
      <c r="I4640" s="638"/>
      <c r="J4640" s="638"/>
    </row>
    <row r="4641" spans="1:10" ht="18" customHeight="1" x14ac:dyDescent="0.2">
      <c r="A4641" s="658"/>
      <c r="B4641" s="656" t="s">
        <v>13186</v>
      </c>
      <c r="C4641" s="658" t="s">
        <v>13187</v>
      </c>
      <c r="D4641" s="658" t="s">
        <v>13188</v>
      </c>
      <c r="E4641" s="823" t="s">
        <v>13189</v>
      </c>
      <c r="F4641" s="823"/>
      <c r="G4641" s="657" t="s">
        <v>13190</v>
      </c>
      <c r="H4641" s="656" t="s">
        <v>13191</v>
      </c>
      <c r="I4641" s="656" t="s">
        <v>13192</v>
      </c>
      <c r="J4641" s="656" t="s">
        <v>13193</v>
      </c>
    </row>
    <row r="4642" spans="1:10" ht="36" customHeight="1" x14ac:dyDescent="0.2">
      <c r="A4642" s="654" t="s">
        <v>13194</v>
      </c>
      <c r="B4642" s="655" t="s">
        <v>14316</v>
      </c>
      <c r="C4642" s="654" t="s">
        <v>7</v>
      </c>
      <c r="D4642" s="654" t="s">
        <v>1352</v>
      </c>
      <c r="E4642" s="824" t="s">
        <v>13272</v>
      </c>
      <c r="F4642" s="824"/>
      <c r="G4642" s="653" t="s">
        <v>23</v>
      </c>
      <c r="H4642" s="652">
        <v>1</v>
      </c>
      <c r="I4642" s="651">
        <v>2.92</v>
      </c>
      <c r="J4642" s="651">
        <v>2.92</v>
      </c>
    </row>
    <row r="4643" spans="1:10" ht="36" customHeight="1" x14ac:dyDescent="0.2">
      <c r="A4643" s="644" t="s">
        <v>13199</v>
      </c>
      <c r="B4643" s="645" t="s">
        <v>14320</v>
      </c>
      <c r="C4643" s="644" t="s">
        <v>7</v>
      </c>
      <c r="D4643" s="644" t="s">
        <v>10486</v>
      </c>
      <c r="E4643" s="821" t="s">
        <v>13201</v>
      </c>
      <c r="F4643" s="821"/>
      <c r="G4643" s="643" t="s">
        <v>38</v>
      </c>
      <c r="H4643" s="642">
        <v>7.6000000000000001E-6</v>
      </c>
      <c r="I4643" s="641">
        <v>384959.4</v>
      </c>
      <c r="J4643" s="641">
        <v>2.92</v>
      </c>
    </row>
    <row r="4644" spans="1:10" ht="25.5" x14ac:dyDescent="0.2">
      <c r="A4644" s="640"/>
      <c r="B4644" s="640"/>
      <c r="C4644" s="640"/>
      <c r="D4644" s="640"/>
      <c r="E4644" s="640" t="s">
        <v>13209</v>
      </c>
      <c r="F4644" s="639">
        <v>0</v>
      </c>
      <c r="G4644" s="640" t="s">
        <v>13210</v>
      </c>
      <c r="H4644" s="639">
        <v>0</v>
      </c>
      <c r="I4644" s="640" t="s">
        <v>13211</v>
      </c>
      <c r="J4644" s="639">
        <v>0</v>
      </c>
    </row>
    <row r="4645" spans="1:10" ht="15" thickBot="1" x14ac:dyDescent="0.25">
      <c r="A4645" s="640"/>
      <c r="B4645" s="640"/>
      <c r="C4645" s="640"/>
      <c r="D4645" s="640"/>
      <c r="E4645" s="640" t="s">
        <v>13212</v>
      </c>
      <c r="F4645" s="639">
        <v>0.82</v>
      </c>
      <c r="G4645" s="640"/>
      <c r="H4645" s="822" t="s">
        <v>13213</v>
      </c>
      <c r="I4645" s="822"/>
      <c r="J4645" s="639">
        <v>3.74</v>
      </c>
    </row>
    <row r="4646" spans="1:10" ht="0.95" customHeight="1" thickTop="1" x14ac:dyDescent="0.2">
      <c r="A4646" s="638"/>
      <c r="B4646" s="638"/>
      <c r="C4646" s="638"/>
      <c r="D4646" s="638"/>
      <c r="E4646" s="638"/>
      <c r="F4646" s="638"/>
      <c r="G4646" s="638"/>
      <c r="H4646" s="638"/>
      <c r="I4646" s="638"/>
      <c r="J4646" s="638"/>
    </row>
    <row r="4647" spans="1:10" ht="18" customHeight="1" x14ac:dyDescent="0.2">
      <c r="A4647" s="658"/>
      <c r="B4647" s="656" t="s">
        <v>13186</v>
      </c>
      <c r="C4647" s="658" t="s">
        <v>13187</v>
      </c>
      <c r="D4647" s="658" t="s">
        <v>13188</v>
      </c>
      <c r="E4647" s="823" t="s">
        <v>13189</v>
      </c>
      <c r="F4647" s="823"/>
      <c r="G4647" s="657" t="s">
        <v>13190</v>
      </c>
      <c r="H4647" s="656" t="s">
        <v>13191</v>
      </c>
      <c r="I4647" s="656" t="s">
        <v>13192</v>
      </c>
      <c r="J4647" s="656" t="s">
        <v>13193</v>
      </c>
    </row>
    <row r="4648" spans="1:10" ht="36" customHeight="1" x14ac:dyDescent="0.2">
      <c r="A4648" s="654" t="s">
        <v>13194</v>
      </c>
      <c r="B4648" s="655" t="s">
        <v>14319</v>
      </c>
      <c r="C4648" s="654" t="s">
        <v>7</v>
      </c>
      <c r="D4648" s="654" t="s">
        <v>913</v>
      </c>
      <c r="E4648" s="824" t="s">
        <v>13272</v>
      </c>
      <c r="F4648" s="824"/>
      <c r="G4648" s="653" t="s">
        <v>23</v>
      </c>
      <c r="H4648" s="652">
        <v>1</v>
      </c>
      <c r="I4648" s="651">
        <v>26.94</v>
      </c>
      <c r="J4648" s="651">
        <v>26.94</v>
      </c>
    </row>
    <row r="4649" spans="1:10" ht="36" customHeight="1" x14ac:dyDescent="0.2">
      <c r="A4649" s="644" t="s">
        <v>13199</v>
      </c>
      <c r="B4649" s="645" t="s">
        <v>14320</v>
      </c>
      <c r="C4649" s="644" t="s">
        <v>7</v>
      </c>
      <c r="D4649" s="644" t="s">
        <v>10486</v>
      </c>
      <c r="E4649" s="821" t="s">
        <v>13201</v>
      </c>
      <c r="F4649" s="821"/>
      <c r="G4649" s="643" t="s">
        <v>38</v>
      </c>
      <c r="H4649" s="642">
        <v>6.9999999999999994E-5</v>
      </c>
      <c r="I4649" s="641">
        <v>384959.4</v>
      </c>
      <c r="J4649" s="641">
        <v>26.94</v>
      </c>
    </row>
    <row r="4650" spans="1:10" ht="25.5" x14ac:dyDescent="0.2">
      <c r="A4650" s="640"/>
      <c r="B4650" s="640"/>
      <c r="C4650" s="640"/>
      <c r="D4650" s="640"/>
      <c r="E4650" s="640" t="s">
        <v>13209</v>
      </c>
      <c r="F4650" s="639">
        <v>0</v>
      </c>
      <c r="G4650" s="640" t="s">
        <v>13210</v>
      </c>
      <c r="H4650" s="639">
        <v>0</v>
      </c>
      <c r="I4650" s="640" t="s">
        <v>13211</v>
      </c>
      <c r="J4650" s="639">
        <v>0</v>
      </c>
    </row>
    <row r="4651" spans="1:10" ht="15" thickBot="1" x14ac:dyDescent="0.25">
      <c r="A4651" s="640"/>
      <c r="B4651" s="640"/>
      <c r="C4651" s="640"/>
      <c r="D4651" s="640"/>
      <c r="E4651" s="640" t="s">
        <v>13212</v>
      </c>
      <c r="F4651" s="639">
        <v>7.6</v>
      </c>
      <c r="G4651" s="640"/>
      <c r="H4651" s="822" t="s">
        <v>13213</v>
      </c>
      <c r="I4651" s="822"/>
      <c r="J4651" s="639">
        <v>34.54</v>
      </c>
    </row>
    <row r="4652" spans="1:10" ht="0.95" customHeight="1" thickTop="1" x14ac:dyDescent="0.2">
      <c r="A4652" s="638"/>
      <c r="B4652" s="638"/>
      <c r="C4652" s="638"/>
      <c r="D4652" s="638"/>
      <c r="E4652" s="638"/>
      <c r="F4652" s="638"/>
      <c r="G4652" s="638"/>
      <c r="H4652" s="638"/>
      <c r="I4652" s="638"/>
      <c r="J4652" s="638"/>
    </row>
    <row r="4653" spans="1:10" ht="18" customHeight="1" x14ac:dyDescent="0.2">
      <c r="A4653" s="658"/>
      <c r="B4653" s="656" t="s">
        <v>13186</v>
      </c>
      <c r="C4653" s="658" t="s">
        <v>13187</v>
      </c>
      <c r="D4653" s="658" t="s">
        <v>13188</v>
      </c>
      <c r="E4653" s="823" t="s">
        <v>13189</v>
      </c>
      <c r="F4653" s="823"/>
      <c r="G4653" s="657" t="s">
        <v>13190</v>
      </c>
      <c r="H4653" s="656" t="s">
        <v>13191</v>
      </c>
      <c r="I4653" s="656" t="s">
        <v>13192</v>
      </c>
      <c r="J4653" s="656" t="s">
        <v>13193</v>
      </c>
    </row>
    <row r="4654" spans="1:10" ht="48" customHeight="1" x14ac:dyDescent="0.2">
      <c r="A4654" s="654" t="s">
        <v>13194</v>
      </c>
      <c r="B4654" s="655" t="s">
        <v>14318</v>
      </c>
      <c r="C4654" s="654" t="s">
        <v>7</v>
      </c>
      <c r="D4654" s="654" t="s">
        <v>914</v>
      </c>
      <c r="E4654" s="824" t="s">
        <v>13272</v>
      </c>
      <c r="F4654" s="824"/>
      <c r="G4654" s="653" t="s">
        <v>23</v>
      </c>
      <c r="H4654" s="652">
        <v>1</v>
      </c>
      <c r="I4654" s="651">
        <v>51.74</v>
      </c>
      <c r="J4654" s="651">
        <v>51.74</v>
      </c>
    </row>
    <row r="4655" spans="1:10" ht="24" customHeight="1" x14ac:dyDescent="0.2">
      <c r="A4655" s="644" t="s">
        <v>13199</v>
      </c>
      <c r="B4655" s="645" t="s">
        <v>14160</v>
      </c>
      <c r="C4655" s="644" t="s">
        <v>7</v>
      </c>
      <c r="D4655" s="644" t="s">
        <v>7890</v>
      </c>
      <c r="E4655" s="821" t="s">
        <v>13220</v>
      </c>
      <c r="F4655" s="821"/>
      <c r="G4655" s="643" t="s">
        <v>64</v>
      </c>
      <c r="H4655" s="642">
        <v>13.37</v>
      </c>
      <c r="I4655" s="641">
        <v>3.87</v>
      </c>
      <c r="J4655" s="641">
        <v>51.74</v>
      </c>
    </row>
    <row r="4656" spans="1:10" ht="25.5" x14ac:dyDescent="0.2">
      <c r="A4656" s="640"/>
      <c r="B4656" s="640"/>
      <c r="C4656" s="640"/>
      <c r="D4656" s="640"/>
      <c r="E4656" s="640" t="s">
        <v>13209</v>
      </c>
      <c r="F4656" s="639">
        <v>0</v>
      </c>
      <c r="G4656" s="640" t="s">
        <v>13210</v>
      </c>
      <c r="H4656" s="639">
        <v>0</v>
      </c>
      <c r="I4656" s="640" t="s">
        <v>13211</v>
      </c>
      <c r="J4656" s="639">
        <v>0</v>
      </c>
    </row>
    <row r="4657" spans="1:10" ht="15" thickBot="1" x14ac:dyDescent="0.25">
      <c r="A4657" s="640"/>
      <c r="B4657" s="640"/>
      <c r="C4657" s="640"/>
      <c r="D4657" s="640"/>
      <c r="E4657" s="640" t="s">
        <v>13212</v>
      </c>
      <c r="F4657" s="639">
        <v>14.61</v>
      </c>
      <c r="G4657" s="640"/>
      <c r="H4657" s="822" t="s">
        <v>13213</v>
      </c>
      <c r="I4657" s="822"/>
      <c r="J4657" s="639">
        <v>66.349999999999994</v>
      </c>
    </row>
    <row r="4658" spans="1:10" ht="0.95" customHeight="1" thickTop="1" x14ac:dyDescent="0.2">
      <c r="A4658" s="638"/>
      <c r="B4658" s="638"/>
      <c r="C4658" s="638"/>
      <c r="D4658" s="638"/>
      <c r="E4658" s="638"/>
      <c r="F4658" s="638"/>
      <c r="G4658" s="638"/>
      <c r="H4658" s="638"/>
      <c r="I4658" s="638"/>
      <c r="J4658" s="638"/>
    </row>
    <row r="4659" spans="1:10" ht="18" customHeight="1" x14ac:dyDescent="0.2">
      <c r="A4659" s="658"/>
      <c r="B4659" s="656" t="s">
        <v>13186</v>
      </c>
      <c r="C4659" s="658" t="s">
        <v>13187</v>
      </c>
      <c r="D4659" s="658" t="s">
        <v>13188</v>
      </c>
      <c r="E4659" s="823" t="s">
        <v>13189</v>
      </c>
      <c r="F4659" s="823"/>
      <c r="G4659" s="657" t="s">
        <v>13190</v>
      </c>
      <c r="H4659" s="656" t="s">
        <v>13191</v>
      </c>
      <c r="I4659" s="656" t="s">
        <v>13192</v>
      </c>
      <c r="J4659" s="656" t="s">
        <v>13193</v>
      </c>
    </row>
    <row r="4660" spans="1:10" ht="60" customHeight="1" x14ac:dyDescent="0.2">
      <c r="A4660" s="654" t="s">
        <v>13194</v>
      </c>
      <c r="B4660" s="655" t="s">
        <v>13283</v>
      </c>
      <c r="C4660" s="654" t="s">
        <v>7</v>
      </c>
      <c r="D4660" s="654" t="s">
        <v>802</v>
      </c>
      <c r="E4660" s="824" t="s">
        <v>13272</v>
      </c>
      <c r="F4660" s="824"/>
      <c r="G4660" s="653" t="s">
        <v>50</v>
      </c>
      <c r="H4660" s="652">
        <v>1</v>
      </c>
      <c r="I4660" s="651">
        <v>78.84</v>
      </c>
      <c r="J4660" s="651">
        <v>78.84</v>
      </c>
    </row>
    <row r="4661" spans="1:10" ht="60" customHeight="1" x14ac:dyDescent="0.2">
      <c r="A4661" s="649" t="s">
        <v>13197</v>
      </c>
      <c r="B4661" s="650" t="s">
        <v>14321</v>
      </c>
      <c r="C4661" s="649" t="s">
        <v>7</v>
      </c>
      <c r="D4661" s="649" t="s">
        <v>797</v>
      </c>
      <c r="E4661" s="825" t="s">
        <v>13272</v>
      </c>
      <c r="F4661" s="825"/>
      <c r="G4661" s="648" t="s">
        <v>23</v>
      </c>
      <c r="H4661" s="647">
        <v>1</v>
      </c>
      <c r="I4661" s="646">
        <v>16.559999999999999</v>
      </c>
      <c r="J4661" s="646">
        <v>16.559999999999999</v>
      </c>
    </row>
    <row r="4662" spans="1:10" ht="60" customHeight="1" x14ac:dyDescent="0.2">
      <c r="A4662" s="649" t="s">
        <v>13197</v>
      </c>
      <c r="B4662" s="650" t="s">
        <v>14322</v>
      </c>
      <c r="C4662" s="649" t="s">
        <v>7</v>
      </c>
      <c r="D4662" s="649" t="s">
        <v>798</v>
      </c>
      <c r="E4662" s="825" t="s">
        <v>13272</v>
      </c>
      <c r="F4662" s="825"/>
      <c r="G4662" s="648" t="s">
        <v>23</v>
      </c>
      <c r="H4662" s="647">
        <v>1</v>
      </c>
      <c r="I4662" s="646">
        <v>31.88</v>
      </c>
      <c r="J4662" s="646">
        <v>31.88</v>
      </c>
    </row>
    <row r="4663" spans="1:10" ht="60" customHeight="1" x14ac:dyDescent="0.2">
      <c r="A4663" s="649" t="s">
        <v>13197</v>
      </c>
      <c r="B4663" s="650" t="s">
        <v>14323</v>
      </c>
      <c r="C4663" s="649" t="s">
        <v>7</v>
      </c>
      <c r="D4663" s="649" t="s">
        <v>1319</v>
      </c>
      <c r="E4663" s="825" t="s">
        <v>13272</v>
      </c>
      <c r="F4663" s="825"/>
      <c r="G4663" s="648" t="s">
        <v>23</v>
      </c>
      <c r="H4663" s="647">
        <v>1</v>
      </c>
      <c r="I4663" s="646">
        <v>13.24</v>
      </c>
      <c r="J4663" s="646">
        <v>13.24</v>
      </c>
    </row>
    <row r="4664" spans="1:10" ht="60" customHeight="1" x14ac:dyDescent="0.2">
      <c r="A4664" s="649" t="s">
        <v>13197</v>
      </c>
      <c r="B4664" s="650" t="s">
        <v>14324</v>
      </c>
      <c r="C4664" s="649" t="s">
        <v>7</v>
      </c>
      <c r="D4664" s="649" t="s">
        <v>1320</v>
      </c>
      <c r="E4664" s="825" t="s">
        <v>13272</v>
      </c>
      <c r="F4664" s="825"/>
      <c r="G4664" s="648" t="s">
        <v>23</v>
      </c>
      <c r="H4664" s="647">
        <v>1</v>
      </c>
      <c r="I4664" s="646">
        <v>1.79</v>
      </c>
      <c r="J4664" s="646">
        <v>1.79</v>
      </c>
    </row>
    <row r="4665" spans="1:10" ht="24" customHeight="1" x14ac:dyDescent="0.2">
      <c r="A4665" s="649" t="s">
        <v>13197</v>
      </c>
      <c r="B4665" s="650" t="s">
        <v>14237</v>
      </c>
      <c r="C4665" s="649" t="s">
        <v>7</v>
      </c>
      <c r="D4665" s="649" t="s">
        <v>206</v>
      </c>
      <c r="E4665" s="825" t="s">
        <v>13196</v>
      </c>
      <c r="F4665" s="825"/>
      <c r="G4665" s="648" t="s">
        <v>23</v>
      </c>
      <c r="H4665" s="647">
        <v>1</v>
      </c>
      <c r="I4665" s="646">
        <v>15.37</v>
      </c>
      <c r="J4665" s="646">
        <v>15.37</v>
      </c>
    </row>
    <row r="4666" spans="1:10" ht="25.5" x14ac:dyDescent="0.2">
      <c r="A4666" s="640"/>
      <c r="B4666" s="640"/>
      <c r="C4666" s="640"/>
      <c r="D4666" s="640"/>
      <c r="E4666" s="640" t="s">
        <v>13209</v>
      </c>
      <c r="F4666" s="639">
        <v>6.7640986999999999</v>
      </c>
      <c r="G4666" s="640" t="s">
        <v>13210</v>
      </c>
      <c r="H4666" s="639">
        <v>5.69</v>
      </c>
      <c r="I4666" s="640" t="s">
        <v>13211</v>
      </c>
      <c r="J4666" s="639">
        <v>12.45</v>
      </c>
    </row>
    <row r="4667" spans="1:10" ht="15" thickBot="1" x14ac:dyDescent="0.25">
      <c r="A4667" s="640"/>
      <c r="B4667" s="640"/>
      <c r="C4667" s="640"/>
      <c r="D4667" s="640"/>
      <c r="E4667" s="640" t="s">
        <v>13212</v>
      </c>
      <c r="F4667" s="639">
        <v>22.26</v>
      </c>
      <c r="G4667" s="640"/>
      <c r="H4667" s="822" t="s">
        <v>13213</v>
      </c>
      <c r="I4667" s="822"/>
      <c r="J4667" s="639">
        <v>101.1</v>
      </c>
    </row>
    <row r="4668" spans="1:10" ht="0.95" customHeight="1" thickTop="1" x14ac:dyDescent="0.2">
      <c r="A4668" s="638"/>
      <c r="B4668" s="638"/>
      <c r="C4668" s="638"/>
      <c r="D4668" s="638"/>
      <c r="E4668" s="638"/>
      <c r="F4668" s="638"/>
      <c r="G4668" s="638"/>
      <c r="H4668" s="638"/>
      <c r="I4668" s="638"/>
      <c r="J4668" s="638"/>
    </row>
    <row r="4669" spans="1:10" ht="18" customHeight="1" x14ac:dyDescent="0.2">
      <c r="A4669" s="658"/>
      <c r="B4669" s="656" t="s">
        <v>13186</v>
      </c>
      <c r="C4669" s="658" t="s">
        <v>13187</v>
      </c>
      <c r="D4669" s="658" t="s">
        <v>13188</v>
      </c>
      <c r="E4669" s="823" t="s">
        <v>13189</v>
      </c>
      <c r="F4669" s="823"/>
      <c r="G4669" s="657" t="s">
        <v>13190</v>
      </c>
      <c r="H4669" s="656" t="s">
        <v>13191</v>
      </c>
      <c r="I4669" s="656" t="s">
        <v>13192</v>
      </c>
      <c r="J4669" s="656" t="s">
        <v>13193</v>
      </c>
    </row>
    <row r="4670" spans="1:10" ht="60" customHeight="1" x14ac:dyDescent="0.2">
      <c r="A4670" s="654" t="s">
        <v>13194</v>
      </c>
      <c r="B4670" s="655" t="s">
        <v>14323</v>
      </c>
      <c r="C4670" s="654" t="s">
        <v>7</v>
      </c>
      <c r="D4670" s="654" t="s">
        <v>1319</v>
      </c>
      <c r="E4670" s="824" t="s">
        <v>13272</v>
      </c>
      <c r="F4670" s="824"/>
      <c r="G4670" s="653" t="s">
        <v>23</v>
      </c>
      <c r="H4670" s="652">
        <v>1</v>
      </c>
      <c r="I4670" s="651">
        <v>13.24</v>
      </c>
      <c r="J4670" s="651">
        <v>13.24</v>
      </c>
    </row>
    <row r="4671" spans="1:10" ht="60" customHeight="1" x14ac:dyDescent="0.2">
      <c r="A4671" s="644" t="s">
        <v>13199</v>
      </c>
      <c r="B4671" s="645" t="s">
        <v>14325</v>
      </c>
      <c r="C4671" s="644" t="s">
        <v>7</v>
      </c>
      <c r="D4671" s="644" t="s">
        <v>8431</v>
      </c>
      <c r="E4671" s="821" t="s">
        <v>13201</v>
      </c>
      <c r="F4671" s="821"/>
      <c r="G4671" s="643" t="s">
        <v>38</v>
      </c>
      <c r="H4671" s="642">
        <v>5.5999999999999999E-5</v>
      </c>
      <c r="I4671" s="641">
        <v>236606.26</v>
      </c>
      <c r="J4671" s="641">
        <v>13.24</v>
      </c>
    </row>
    <row r="4672" spans="1:10" ht="25.5" x14ac:dyDescent="0.2">
      <c r="A4672" s="640"/>
      <c r="B4672" s="640"/>
      <c r="C4672" s="640"/>
      <c r="D4672" s="640"/>
      <c r="E4672" s="640" t="s">
        <v>13209</v>
      </c>
      <c r="F4672" s="639">
        <v>0</v>
      </c>
      <c r="G4672" s="640" t="s">
        <v>13210</v>
      </c>
      <c r="H4672" s="639">
        <v>0</v>
      </c>
      <c r="I4672" s="640" t="s">
        <v>13211</v>
      </c>
      <c r="J4672" s="639">
        <v>0</v>
      </c>
    </row>
    <row r="4673" spans="1:10" ht="15" thickBot="1" x14ac:dyDescent="0.25">
      <c r="A4673" s="640"/>
      <c r="B4673" s="640"/>
      <c r="C4673" s="640"/>
      <c r="D4673" s="640"/>
      <c r="E4673" s="640" t="s">
        <v>13212</v>
      </c>
      <c r="F4673" s="639">
        <v>3.73</v>
      </c>
      <c r="G4673" s="640"/>
      <c r="H4673" s="822" t="s">
        <v>13213</v>
      </c>
      <c r="I4673" s="822"/>
      <c r="J4673" s="639">
        <v>16.97</v>
      </c>
    </row>
    <row r="4674" spans="1:10" ht="0.95" customHeight="1" thickTop="1" x14ac:dyDescent="0.2">
      <c r="A4674" s="638"/>
      <c r="B4674" s="638"/>
      <c r="C4674" s="638"/>
      <c r="D4674" s="638"/>
      <c r="E4674" s="638"/>
      <c r="F4674" s="638"/>
      <c r="G4674" s="638"/>
      <c r="H4674" s="638"/>
      <c r="I4674" s="638"/>
      <c r="J4674" s="638"/>
    </row>
    <row r="4675" spans="1:10" ht="18" customHeight="1" x14ac:dyDescent="0.2">
      <c r="A4675" s="658"/>
      <c r="B4675" s="656" t="s">
        <v>13186</v>
      </c>
      <c r="C4675" s="658" t="s">
        <v>13187</v>
      </c>
      <c r="D4675" s="658" t="s">
        <v>13188</v>
      </c>
      <c r="E4675" s="823" t="s">
        <v>13189</v>
      </c>
      <c r="F4675" s="823"/>
      <c r="G4675" s="657" t="s">
        <v>13190</v>
      </c>
      <c r="H4675" s="656" t="s">
        <v>13191</v>
      </c>
      <c r="I4675" s="656" t="s">
        <v>13192</v>
      </c>
      <c r="J4675" s="656" t="s">
        <v>13193</v>
      </c>
    </row>
    <row r="4676" spans="1:10" ht="60" customHeight="1" x14ac:dyDescent="0.2">
      <c r="A4676" s="654" t="s">
        <v>13194</v>
      </c>
      <c r="B4676" s="655" t="s">
        <v>14324</v>
      </c>
      <c r="C4676" s="654" t="s">
        <v>7</v>
      </c>
      <c r="D4676" s="654" t="s">
        <v>1320</v>
      </c>
      <c r="E4676" s="824" t="s">
        <v>13272</v>
      </c>
      <c r="F4676" s="824"/>
      <c r="G4676" s="653" t="s">
        <v>23</v>
      </c>
      <c r="H4676" s="652">
        <v>1</v>
      </c>
      <c r="I4676" s="651">
        <v>1.79</v>
      </c>
      <c r="J4676" s="651">
        <v>1.79</v>
      </c>
    </row>
    <row r="4677" spans="1:10" ht="60" customHeight="1" x14ac:dyDescent="0.2">
      <c r="A4677" s="644" t="s">
        <v>13199</v>
      </c>
      <c r="B4677" s="645" t="s">
        <v>14325</v>
      </c>
      <c r="C4677" s="644" t="s">
        <v>7</v>
      </c>
      <c r="D4677" s="644" t="s">
        <v>8431</v>
      </c>
      <c r="E4677" s="821" t="s">
        <v>13201</v>
      </c>
      <c r="F4677" s="821"/>
      <c r="G4677" s="643" t="s">
        <v>38</v>
      </c>
      <c r="H4677" s="642">
        <v>7.6000000000000001E-6</v>
      </c>
      <c r="I4677" s="641">
        <v>236606.26</v>
      </c>
      <c r="J4677" s="641">
        <v>1.79</v>
      </c>
    </row>
    <row r="4678" spans="1:10" ht="25.5" x14ac:dyDescent="0.2">
      <c r="A4678" s="640"/>
      <c r="B4678" s="640"/>
      <c r="C4678" s="640"/>
      <c r="D4678" s="640"/>
      <c r="E4678" s="640" t="s">
        <v>13209</v>
      </c>
      <c r="F4678" s="639">
        <v>0</v>
      </c>
      <c r="G4678" s="640" t="s">
        <v>13210</v>
      </c>
      <c r="H4678" s="639">
        <v>0</v>
      </c>
      <c r="I4678" s="640" t="s">
        <v>13211</v>
      </c>
      <c r="J4678" s="639">
        <v>0</v>
      </c>
    </row>
    <row r="4679" spans="1:10" ht="15" thickBot="1" x14ac:dyDescent="0.25">
      <c r="A4679" s="640"/>
      <c r="B4679" s="640"/>
      <c r="C4679" s="640"/>
      <c r="D4679" s="640"/>
      <c r="E4679" s="640" t="s">
        <v>13212</v>
      </c>
      <c r="F4679" s="639">
        <v>0.5</v>
      </c>
      <c r="G4679" s="640"/>
      <c r="H4679" s="822" t="s">
        <v>13213</v>
      </c>
      <c r="I4679" s="822"/>
      <c r="J4679" s="639">
        <v>2.29</v>
      </c>
    </row>
    <row r="4680" spans="1:10" ht="0.95" customHeight="1" thickTop="1" x14ac:dyDescent="0.2">
      <c r="A4680" s="638"/>
      <c r="B4680" s="638"/>
      <c r="C4680" s="638"/>
      <c r="D4680" s="638"/>
      <c r="E4680" s="638"/>
      <c r="F4680" s="638"/>
      <c r="G4680" s="638"/>
      <c r="H4680" s="638"/>
      <c r="I4680" s="638"/>
      <c r="J4680" s="638"/>
    </row>
    <row r="4681" spans="1:10" ht="18" customHeight="1" x14ac:dyDescent="0.2">
      <c r="A4681" s="658"/>
      <c r="B4681" s="656" t="s">
        <v>13186</v>
      </c>
      <c r="C4681" s="658" t="s">
        <v>13187</v>
      </c>
      <c r="D4681" s="658" t="s">
        <v>13188</v>
      </c>
      <c r="E4681" s="823" t="s">
        <v>13189</v>
      </c>
      <c r="F4681" s="823"/>
      <c r="G4681" s="657" t="s">
        <v>13190</v>
      </c>
      <c r="H4681" s="656" t="s">
        <v>13191</v>
      </c>
      <c r="I4681" s="656" t="s">
        <v>13192</v>
      </c>
      <c r="J4681" s="656" t="s">
        <v>13193</v>
      </c>
    </row>
    <row r="4682" spans="1:10" ht="60" customHeight="1" x14ac:dyDescent="0.2">
      <c r="A4682" s="654" t="s">
        <v>13194</v>
      </c>
      <c r="B4682" s="655" t="s">
        <v>14321</v>
      </c>
      <c r="C4682" s="654" t="s">
        <v>7</v>
      </c>
      <c r="D4682" s="654" t="s">
        <v>797</v>
      </c>
      <c r="E4682" s="824" t="s">
        <v>13272</v>
      </c>
      <c r="F4682" s="824"/>
      <c r="G4682" s="653" t="s">
        <v>23</v>
      </c>
      <c r="H4682" s="652">
        <v>1</v>
      </c>
      <c r="I4682" s="651">
        <v>16.559999999999999</v>
      </c>
      <c r="J4682" s="651">
        <v>16.559999999999999</v>
      </c>
    </row>
    <row r="4683" spans="1:10" ht="60" customHeight="1" x14ac:dyDescent="0.2">
      <c r="A4683" s="644" t="s">
        <v>13199</v>
      </c>
      <c r="B4683" s="645" t="s">
        <v>14325</v>
      </c>
      <c r="C4683" s="644" t="s">
        <v>7</v>
      </c>
      <c r="D4683" s="644" t="s">
        <v>8431</v>
      </c>
      <c r="E4683" s="821" t="s">
        <v>13201</v>
      </c>
      <c r="F4683" s="821"/>
      <c r="G4683" s="643" t="s">
        <v>38</v>
      </c>
      <c r="H4683" s="642">
        <v>6.9999999999999994E-5</v>
      </c>
      <c r="I4683" s="641">
        <v>236606.26</v>
      </c>
      <c r="J4683" s="641">
        <v>16.559999999999999</v>
      </c>
    </row>
    <row r="4684" spans="1:10" ht="25.5" x14ac:dyDescent="0.2">
      <c r="A4684" s="640"/>
      <c r="B4684" s="640"/>
      <c r="C4684" s="640"/>
      <c r="D4684" s="640"/>
      <c r="E4684" s="640" t="s">
        <v>13209</v>
      </c>
      <c r="F4684" s="639">
        <v>0</v>
      </c>
      <c r="G4684" s="640" t="s">
        <v>13210</v>
      </c>
      <c r="H4684" s="639">
        <v>0</v>
      </c>
      <c r="I4684" s="640" t="s">
        <v>13211</v>
      </c>
      <c r="J4684" s="639">
        <v>0</v>
      </c>
    </row>
    <row r="4685" spans="1:10" ht="15" thickBot="1" x14ac:dyDescent="0.25">
      <c r="A4685" s="640"/>
      <c r="B4685" s="640"/>
      <c r="C4685" s="640"/>
      <c r="D4685" s="640"/>
      <c r="E4685" s="640" t="s">
        <v>13212</v>
      </c>
      <c r="F4685" s="639">
        <v>4.67</v>
      </c>
      <c r="G4685" s="640"/>
      <c r="H4685" s="822" t="s">
        <v>13213</v>
      </c>
      <c r="I4685" s="822"/>
      <c r="J4685" s="639">
        <v>21.23</v>
      </c>
    </row>
    <row r="4686" spans="1:10" ht="0.95" customHeight="1" thickTop="1" x14ac:dyDescent="0.2">
      <c r="A4686" s="638"/>
      <c r="B4686" s="638"/>
      <c r="C4686" s="638"/>
      <c r="D4686" s="638"/>
      <c r="E4686" s="638"/>
      <c r="F4686" s="638"/>
      <c r="G4686" s="638"/>
      <c r="H4686" s="638"/>
      <c r="I4686" s="638"/>
      <c r="J4686" s="638"/>
    </row>
    <row r="4687" spans="1:10" ht="18" customHeight="1" x14ac:dyDescent="0.2">
      <c r="A4687" s="658"/>
      <c r="B4687" s="656" t="s">
        <v>13186</v>
      </c>
      <c r="C4687" s="658" t="s">
        <v>13187</v>
      </c>
      <c r="D4687" s="658" t="s">
        <v>13188</v>
      </c>
      <c r="E4687" s="823" t="s">
        <v>13189</v>
      </c>
      <c r="F4687" s="823"/>
      <c r="G4687" s="657" t="s">
        <v>13190</v>
      </c>
      <c r="H4687" s="656" t="s">
        <v>13191</v>
      </c>
      <c r="I4687" s="656" t="s">
        <v>13192</v>
      </c>
      <c r="J4687" s="656" t="s">
        <v>13193</v>
      </c>
    </row>
    <row r="4688" spans="1:10" ht="60" customHeight="1" x14ac:dyDescent="0.2">
      <c r="A4688" s="654" t="s">
        <v>13194</v>
      </c>
      <c r="B4688" s="655" t="s">
        <v>14322</v>
      </c>
      <c r="C4688" s="654" t="s">
        <v>7</v>
      </c>
      <c r="D4688" s="654" t="s">
        <v>798</v>
      </c>
      <c r="E4688" s="824" t="s">
        <v>13272</v>
      </c>
      <c r="F4688" s="824"/>
      <c r="G4688" s="653" t="s">
        <v>23</v>
      </c>
      <c r="H4688" s="652">
        <v>1</v>
      </c>
      <c r="I4688" s="651">
        <v>31.88</v>
      </c>
      <c r="J4688" s="651">
        <v>31.88</v>
      </c>
    </row>
    <row r="4689" spans="1:10" ht="24" customHeight="1" x14ac:dyDescent="0.2">
      <c r="A4689" s="644" t="s">
        <v>13199</v>
      </c>
      <c r="B4689" s="645" t="s">
        <v>14160</v>
      </c>
      <c r="C4689" s="644" t="s">
        <v>7</v>
      </c>
      <c r="D4689" s="644" t="s">
        <v>7890</v>
      </c>
      <c r="E4689" s="821" t="s">
        <v>13220</v>
      </c>
      <c r="F4689" s="821"/>
      <c r="G4689" s="643" t="s">
        <v>64</v>
      </c>
      <c r="H4689" s="642">
        <v>8.24</v>
      </c>
      <c r="I4689" s="641">
        <v>3.87</v>
      </c>
      <c r="J4689" s="641">
        <v>31.88</v>
      </c>
    </row>
    <row r="4690" spans="1:10" ht="25.5" x14ac:dyDescent="0.2">
      <c r="A4690" s="640"/>
      <c r="B4690" s="640"/>
      <c r="C4690" s="640"/>
      <c r="D4690" s="640"/>
      <c r="E4690" s="640" t="s">
        <v>13209</v>
      </c>
      <c r="F4690" s="639">
        <v>0</v>
      </c>
      <c r="G4690" s="640" t="s">
        <v>13210</v>
      </c>
      <c r="H4690" s="639">
        <v>0</v>
      </c>
      <c r="I4690" s="640" t="s">
        <v>13211</v>
      </c>
      <c r="J4690" s="639">
        <v>0</v>
      </c>
    </row>
    <row r="4691" spans="1:10" ht="15" thickBot="1" x14ac:dyDescent="0.25">
      <c r="A4691" s="640"/>
      <c r="B4691" s="640"/>
      <c r="C4691" s="640"/>
      <c r="D4691" s="640"/>
      <c r="E4691" s="640" t="s">
        <v>13212</v>
      </c>
      <c r="F4691" s="639">
        <v>9</v>
      </c>
      <c r="G4691" s="640"/>
      <c r="H4691" s="822" t="s">
        <v>13213</v>
      </c>
      <c r="I4691" s="822"/>
      <c r="J4691" s="639">
        <v>40.880000000000003</v>
      </c>
    </row>
    <row r="4692" spans="1:10" ht="0.95" customHeight="1" thickTop="1" x14ac:dyDescent="0.2">
      <c r="A4692" s="638"/>
      <c r="B4692" s="638"/>
      <c r="C4692" s="638"/>
      <c r="D4692" s="638"/>
      <c r="E4692" s="638"/>
      <c r="F4692" s="638"/>
      <c r="G4692" s="638"/>
      <c r="H4692" s="638"/>
      <c r="I4692" s="638"/>
      <c r="J4692" s="638"/>
    </row>
    <row r="4693" spans="1:10" ht="18" customHeight="1" x14ac:dyDescent="0.2">
      <c r="A4693" s="658"/>
      <c r="B4693" s="656" t="s">
        <v>13186</v>
      </c>
      <c r="C4693" s="658" t="s">
        <v>13187</v>
      </c>
      <c r="D4693" s="658" t="s">
        <v>13188</v>
      </c>
      <c r="E4693" s="823" t="s">
        <v>13189</v>
      </c>
      <c r="F4693" s="823"/>
      <c r="G4693" s="657" t="s">
        <v>13190</v>
      </c>
      <c r="H4693" s="656" t="s">
        <v>13191</v>
      </c>
      <c r="I4693" s="656" t="s">
        <v>13192</v>
      </c>
      <c r="J4693" s="656" t="s">
        <v>13193</v>
      </c>
    </row>
    <row r="4694" spans="1:10" ht="60" customHeight="1" x14ac:dyDescent="0.2">
      <c r="A4694" s="654" t="s">
        <v>13194</v>
      </c>
      <c r="B4694" s="655" t="s">
        <v>13284</v>
      </c>
      <c r="C4694" s="654" t="s">
        <v>7</v>
      </c>
      <c r="D4694" s="654" t="s">
        <v>801</v>
      </c>
      <c r="E4694" s="824" t="s">
        <v>13272</v>
      </c>
      <c r="F4694" s="824"/>
      <c r="G4694" s="653" t="s">
        <v>67</v>
      </c>
      <c r="H4694" s="652">
        <v>1</v>
      </c>
      <c r="I4694" s="651">
        <v>32.28</v>
      </c>
      <c r="J4694" s="651">
        <v>32.28</v>
      </c>
    </row>
    <row r="4695" spans="1:10" ht="60" customHeight="1" x14ac:dyDescent="0.2">
      <c r="A4695" s="649" t="s">
        <v>13197</v>
      </c>
      <c r="B4695" s="650" t="s">
        <v>14326</v>
      </c>
      <c r="C4695" s="649" t="s">
        <v>7</v>
      </c>
      <c r="D4695" s="649" t="s">
        <v>1317</v>
      </c>
      <c r="E4695" s="825" t="s">
        <v>13272</v>
      </c>
      <c r="F4695" s="825"/>
      <c r="G4695" s="648" t="s">
        <v>23</v>
      </c>
      <c r="H4695" s="647">
        <v>1</v>
      </c>
      <c r="I4695" s="646">
        <v>14.89</v>
      </c>
      <c r="J4695" s="646">
        <v>14.89</v>
      </c>
    </row>
    <row r="4696" spans="1:10" ht="60" customHeight="1" x14ac:dyDescent="0.2">
      <c r="A4696" s="649" t="s">
        <v>13197</v>
      </c>
      <c r="B4696" s="650" t="s">
        <v>14327</v>
      </c>
      <c r="C4696" s="649" t="s">
        <v>7</v>
      </c>
      <c r="D4696" s="649" t="s">
        <v>1318</v>
      </c>
      <c r="E4696" s="825" t="s">
        <v>13272</v>
      </c>
      <c r="F4696" s="825"/>
      <c r="G4696" s="648" t="s">
        <v>23</v>
      </c>
      <c r="H4696" s="647">
        <v>1</v>
      </c>
      <c r="I4696" s="646">
        <v>2.02</v>
      </c>
      <c r="J4696" s="646">
        <v>2.02</v>
      </c>
    </row>
    <row r="4697" spans="1:10" ht="24" customHeight="1" x14ac:dyDescent="0.2">
      <c r="A4697" s="649" t="s">
        <v>13197</v>
      </c>
      <c r="B4697" s="650" t="s">
        <v>14237</v>
      </c>
      <c r="C4697" s="649" t="s">
        <v>7</v>
      </c>
      <c r="D4697" s="649" t="s">
        <v>206</v>
      </c>
      <c r="E4697" s="825" t="s">
        <v>13196</v>
      </c>
      <c r="F4697" s="825"/>
      <c r="G4697" s="648" t="s">
        <v>23</v>
      </c>
      <c r="H4697" s="647">
        <v>1</v>
      </c>
      <c r="I4697" s="646">
        <v>15.37</v>
      </c>
      <c r="J4697" s="646">
        <v>15.37</v>
      </c>
    </row>
    <row r="4698" spans="1:10" ht="25.5" x14ac:dyDescent="0.2">
      <c r="A4698" s="640"/>
      <c r="B4698" s="640"/>
      <c r="C4698" s="640"/>
      <c r="D4698" s="640"/>
      <c r="E4698" s="640" t="s">
        <v>13209</v>
      </c>
      <c r="F4698" s="639">
        <v>6.7640986999999999</v>
      </c>
      <c r="G4698" s="640" t="s">
        <v>13210</v>
      </c>
      <c r="H4698" s="639">
        <v>5.69</v>
      </c>
      <c r="I4698" s="640" t="s">
        <v>13211</v>
      </c>
      <c r="J4698" s="639">
        <v>12.45</v>
      </c>
    </row>
    <row r="4699" spans="1:10" ht="15" thickBot="1" x14ac:dyDescent="0.25">
      <c r="A4699" s="640"/>
      <c r="B4699" s="640"/>
      <c r="C4699" s="640"/>
      <c r="D4699" s="640"/>
      <c r="E4699" s="640" t="s">
        <v>13212</v>
      </c>
      <c r="F4699" s="639">
        <v>9.11</v>
      </c>
      <c r="G4699" s="640"/>
      <c r="H4699" s="822" t="s">
        <v>13213</v>
      </c>
      <c r="I4699" s="822"/>
      <c r="J4699" s="639">
        <v>41.39</v>
      </c>
    </row>
    <row r="4700" spans="1:10" ht="0.95" customHeight="1" thickTop="1" x14ac:dyDescent="0.2">
      <c r="A4700" s="638"/>
      <c r="B4700" s="638"/>
      <c r="C4700" s="638"/>
      <c r="D4700" s="638"/>
      <c r="E4700" s="638"/>
      <c r="F4700" s="638"/>
      <c r="G4700" s="638"/>
      <c r="H4700" s="638"/>
      <c r="I4700" s="638"/>
      <c r="J4700" s="638"/>
    </row>
    <row r="4701" spans="1:10" ht="18" customHeight="1" x14ac:dyDescent="0.2">
      <c r="A4701" s="658"/>
      <c r="B4701" s="656" t="s">
        <v>13186</v>
      </c>
      <c r="C4701" s="658" t="s">
        <v>13187</v>
      </c>
      <c r="D4701" s="658" t="s">
        <v>13188</v>
      </c>
      <c r="E4701" s="823" t="s">
        <v>13189</v>
      </c>
      <c r="F4701" s="823"/>
      <c r="G4701" s="657" t="s">
        <v>13190</v>
      </c>
      <c r="H4701" s="656" t="s">
        <v>13191</v>
      </c>
      <c r="I4701" s="656" t="s">
        <v>13192</v>
      </c>
      <c r="J4701" s="656" t="s">
        <v>13193</v>
      </c>
    </row>
    <row r="4702" spans="1:10" ht="60" customHeight="1" x14ac:dyDescent="0.2">
      <c r="A4702" s="654" t="s">
        <v>13194</v>
      </c>
      <c r="B4702" s="655" t="s">
        <v>13298</v>
      </c>
      <c r="C4702" s="654" t="s">
        <v>7</v>
      </c>
      <c r="D4702" s="654" t="s">
        <v>800</v>
      </c>
      <c r="E4702" s="824" t="s">
        <v>13272</v>
      </c>
      <c r="F4702" s="824"/>
      <c r="G4702" s="653" t="s">
        <v>50</v>
      </c>
      <c r="H4702" s="652">
        <v>1</v>
      </c>
      <c r="I4702" s="651">
        <v>85.42</v>
      </c>
      <c r="J4702" s="651">
        <v>85.42</v>
      </c>
    </row>
    <row r="4703" spans="1:10" ht="60" customHeight="1" x14ac:dyDescent="0.2">
      <c r="A4703" s="649" t="s">
        <v>13197</v>
      </c>
      <c r="B4703" s="650" t="s">
        <v>14328</v>
      </c>
      <c r="C4703" s="649" t="s">
        <v>7</v>
      </c>
      <c r="D4703" s="649" t="s">
        <v>796</v>
      </c>
      <c r="E4703" s="825" t="s">
        <v>13272</v>
      </c>
      <c r="F4703" s="825"/>
      <c r="G4703" s="648" t="s">
        <v>23</v>
      </c>
      <c r="H4703" s="647">
        <v>1</v>
      </c>
      <c r="I4703" s="646">
        <v>18.62</v>
      </c>
      <c r="J4703" s="646">
        <v>18.62</v>
      </c>
    </row>
    <row r="4704" spans="1:10" ht="60" customHeight="1" x14ac:dyDescent="0.2">
      <c r="A4704" s="649" t="s">
        <v>13197</v>
      </c>
      <c r="B4704" s="650" t="s">
        <v>14329</v>
      </c>
      <c r="C4704" s="649" t="s">
        <v>7</v>
      </c>
      <c r="D4704" s="649" t="s">
        <v>899</v>
      </c>
      <c r="E4704" s="825" t="s">
        <v>13272</v>
      </c>
      <c r="F4704" s="825"/>
      <c r="G4704" s="648" t="s">
        <v>23</v>
      </c>
      <c r="H4704" s="647">
        <v>1</v>
      </c>
      <c r="I4704" s="646">
        <v>34.520000000000003</v>
      </c>
      <c r="J4704" s="646">
        <v>34.520000000000003</v>
      </c>
    </row>
    <row r="4705" spans="1:10" ht="60" customHeight="1" x14ac:dyDescent="0.2">
      <c r="A4705" s="649" t="s">
        <v>13197</v>
      </c>
      <c r="B4705" s="650" t="s">
        <v>14326</v>
      </c>
      <c r="C4705" s="649" t="s">
        <v>7</v>
      </c>
      <c r="D4705" s="649" t="s">
        <v>1317</v>
      </c>
      <c r="E4705" s="825" t="s">
        <v>13272</v>
      </c>
      <c r="F4705" s="825"/>
      <c r="G4705" s="648" t="s">
        <v>23</v>
      </c>
      <c r="H4705" s="647">
        <v>1</v>
      </c>
      <c r="I4705" s="646">
        <v>14.89</v>
      </c>
      <c r="J4705" s="646">
        <v>14.89</v>
      </c>
    </row>
    <row r="4706" spans="1:10" ht="60" customHeight="1" x14ac:dyDescent="0.2">
      <c r="A4706" s="649" t="s">
        <v>13197</v>
      </c>
      <c r="B4706" s="650" t="s">
        <v>14327</v>
      </c>
      <c r="C4706" s="649" t="s">
        <v>7</v>
      </c>
      <c r="D4706" s="649" t="s">
        <v>1318</v>
      </c>
      <c r="E4706" s="825" t="s">
        <v>13272</v>
      </c>
      <c r="F4706" s="825"/>
      <c r="G4706" s="648" t="s">
        <v>23</v>
      </c>
      <c r="H4706" s="647">
        <v>1</v>
      </c>
      <c r="I4706" s="646">
        <v>2.02</v>
      </c>
      <c r="J4706" s="646">
        <v>2.02</v>
      </c>
    </row>
    <row r="4707" spans="1:10" ht="24" customHeight="1" x14ac:dyDescent="0.2">
      <c r="A4707" s="649" t="s">
        <v>13197</v>
      </c>
      <c r="B4707" s="650" t="s">
        <v>14237</v>
      </c>
      <c r="C4707" s="649" t="s">
        <v>7</v>
      </c>
      <c r="D4707" s="649" t="s">
        <v>206</v>
      </c>
      <c r="E4707" s="825" t="s">
        <v>13196</v>
      </c>
      <c r="F4707" s="825"/>
      <c r="G4707" s="648" t="s">
        <v>23</v>
      </c>
      <c r="H4707" s="647">
        <v>1</v>
      </c>
      <c r="I4707" s="646">
        <v>15.37</v>
      </c>
      <c r="J4707" s="646">
        <v>15.37</v>
      </c>
    </row>
    <row r="4708" spans="1:10" ht="25.5" x14ac:dyDescent="0.2">
      <c r="A4708" s="640"/>
      <c r="B4708" s="640"/>
      <c r="C4708" s="640"/>
      <c r="D4708" s="640"/>
      <c r="E4708" s="640" t="s">
        <v>13209</v>
      </c>
      <c r="F4708" s="639">
        <v>6.7640986999999999</v>
      </c>
      <c r="G4708" s="640" t="s">
        <v>13210</v>
      </c>
      <c r="H4708" s="639">
        <v>5.69</v>
      </c>
      <c r="I4708" s="640" t="s">
        <v>13211</v>
      </c>
      <c r="J4708" s="639">
        <v>12.45</v>
      </c>
    </row>
    <row r="4709" spans="1:10" ht="15" thickBot="1" x14ac:dyDescent="0.25">
      <c r="A4709" s="640"/>
      <c r="B4709" s="640"/>
      <c r="C4709" s="640"/>
      <c r="D4709" s="640"/>
      <c r="E4709" s="640" t="s">
        <v>13212</v>
      </c>
      <c r="F4709" s="639">
        <v>24.12</v>
      </c>
      <c r="G4709" s="640"/>
      <c r="H4709" s="822" t="s">
        <v>13213</v>
      </c>
      <c r="I4709" s="822"/>
      <c r="J4709" s="639">
        <v>109.54</v>
      </c>
    </row>
    <row r="4710" spans="1:10" ht="0.95" customHeight="1" thickTop="1" x14ac:dyDescent="0.2">
      <c r="A4710" s="638"/>
      <c r="B4710" s="638"/>
      <c r="C4710" s="638"/>
      <c r="D4710" s="638"/>
      <c r="E4710" s="638"/>
      <c r="F4710" s="638"/>
      <c r="G4710" s="638"/>
      <c r="H4710" s="638"/>
      <c r="I4710" s="638"/>
      <c r="J4710" s="638"/>
    </row>
    <row r="4711" spans="1:10" ht="18" customHeight="1" x14ac:dyDescent="0.2">
      <c r="A4711" s="658"/>
      <c r="B4711" s="656" t="s">
        <v>13186</v>
      </c>
      <c r="C4711" s="658" t="s">
        <v>13187</v>
      </c>
      <c r="D4711" s="658" t="s">
        <v>13188</v>
      </c>
      <c r="E4711" s="823" t="s">
        <v>13189</v>
      </c>
      <c r="F4711" s="823"/>
      <c r="G4711" s="657" t="s">
        <v>13190</v>
      </c>
      <c r="H4711" s="656" t="s">
        <v>13191</v>
      </c>
      <c r="I4711" s="656" t="s">
        <v>13192</v>
      </c>
      <c r="J4711" s="656" t="s">
        <v>13193</v>
      </c>
    </row>
    <row r="4712" spans="1:10" ht="60" customHeight="1" x14ac:dyDescent="0.2">
      <c r="A4712" s="654" t="s">
        <v>13194</v>
      </c>
      <c r="B4712" s="655" t="s">
        <v>14326</v>
      </c>
      <c r="C4712" s="654" t="s">
        <v>7</v>
      </c>
      <c r="D4712" s="654" t="s">
        <v>1317</v>
      </c>
      <c r="E4712" s="824" t="s">
        <v>13272</v>
      </c>
      <c r="F4712" s="824"/>
      <c r="G4712" s="653" t="s">
        <v>23</v>
      </c>
      <c r="H4712" s="652">
        <v>1</v>
      </c>
      <c r="I4712" s="651">
        <v>14.89</v>
      </c>
      <c r="J4712" s="651">
        <v>14.89</v>
      </c>
    </row>
    <row r="4713" spans="1:10" ht="60" customHeight="1" x14ac:dyDescent="0.2">
      <c r="A4713" s="644" t="s">
        <v>13199</v>
      </c>
      <c r="B4713" s="645" t="s">
        <v>14330</v>
      </c>
      <c r="C4713" s="644" t="s">
        <v>7</v>
      </c>
      <c r="D4713" s="644" t="s">
        <v>8433</v>
      </c>
      <c r="E4713" s="821" t="s">
        <v>13201</v>
      </c>
      <c r="F4713" s="821"/>
      <c r="G4713" s="643" t="s">
        <v>38</v>
      </c>
      <c r="H4713" s="642">
        <v>5.5999999999999999E-5</v>
      </c>
      <c r="I4713" s="641">
        <v>266025.55</v>
      </c>
      <c r="J4713" s="641">
        <v>14.89</v>
      </c>
    </row>
    <row r="4714" spans="1:10" ht="25.5" x14ac:dyDescent="0.2">
      <c r="A4714" s="640"/>
      <c r="B4714" s="640"/>
      <c r="C4714" s="640"/>
      <c r="D4714" s="640"/>
      <c r="E4714" s="640" t="s">
        <v>13209</v>
      </c>
      <c r="F4714" s="639">
        <v>0</v>
      </c>
      <c r="G4714" s="640" t="s">
        <v>13210</v>
      </c>
      <c r="H4714" s="639">
        <v>0</v>
      </c>
      <c r="I4714" s="640" t="s">
        <v>13211</v>
      </c>
      <c r="J4714" s="639">
        <v>0</v>
      </c>
    </row>
    <row r="4715" spans="1:10" ht="15" thickBot="1" x14ac:dyDescent="0.25">
      <c r="A4715" s="640"/>
      <c r="B4715" s="640"/>
      <c r="C4715" s="640"/>
      <c r="D4715" s="640"/>
      <c r="E4715" s="640" t="s">
        <v>13212</v>
      </c>
      <c r="F4715" s="639">
        <v>4.2</v>
      </c>
      <c r="G4715" s="640"/>
      <c r="H4715" s="822" t="s">
        <v>13213</v>
      </c>
      <c r="I4715" s="822"/>
      <c r="J4715" s="639">
        <v>19.09</v>
      </c>
    </row>
    <row r="4716" spans="1:10" ht="0.95" customHeight="1" thickTop="1" x14ac:dyDescent="0.2">
      <c r="A4716" s="638"/>
      <c r="B4716" s="638"/>
      <c r="C4716" s="638"/>
      <c r="D4716" s="638"/>
      <c r="E4716" s="638"/>
      <c r="F4716" s="638"/>
      <c r="G4716" s="638"/>
      <c r="H4716" s="638"/>
      <c r="I4716" s="638"/>
      <c r="J4716" s="638"/>
    </row>
    <row r="4717" spans="1:10" ht="18" customHeight="1" x14ac:dyDescent="0.2">
      <c r="A4717" s="658"/>
      <c r="B4717" s="656" t="s">
        <v>13186</v>
      </c>
      <c r="C4717" s="658" t="s">
        <v>13187</v>
      </c>
      <c r="D4717" s="658" t="s">
        <v>13188</v>
      </c>
      <c r="E4717" s="823" t="s">
        <v>13189</v>
      </c>
      <c r="F4717" s="823"/>
      <c r="G4717" s="657" t="s">
        <v>13190</v>
      </c>
      <c r="H4717" s="656" t="s">
        <v>13191</v>
      </c>
      <c r="I4717" s="656" t="s">
        <v>13192</v>
      </c>
      <c r="J4717" s="656" t="s">
        <v>13193</v>
      </c>
    </row>
    <row r="4718" spans="1:10" ht="60" customHeight="1" x14ac:dyDescent="0.2">
      <c r="A4718" s="654" t="s">
        <v>13194</v>
      </c>
      <c r="B4718" s="655" t="s">
        <v>14327</v>
      </c>
      <c r="C4718" s="654" t="s">
        <v>7</v>
      </c>
      <c r="D4718" s="654" t="s">
        <v>1318</v>
      </c>
      <c r="E4718" s="824" t="s">
        <v>13272</v>
      </c>
      <c r="F4718" s="824"/>
      <c r="G4718" s="653" t="s">
        <v>23</v>
      </c>
      <c r="H4718" s="652">
        <v>1</v>
      </c>
      <c r="I4718" s="651">
        <v>2.02</v>
      </c>
      <c r="J4718" s="651">
        <v>2.02</v>
      </c>
    </row>
    <row r="4719" spans="1:10" ht="60" customHeight="1" x14ac:dyDescent="0.2">
      <c r="A4719" s="644" t="s">
        <v>13199</v>
      </c>
      <c r="B4719" s="645" t="s">
        <v>14330</v>
      </c>
      <c r="C4719" s="644" t="s">
        <v>7</v>
      </c>
      <c r="D4719" s="644" t="s">
        <v>8433</v>
      </c>
      <c r="E4719" s="821" t="s">
        <v>13201</v>
      </c>
      <c r="F4719" s="821"/>
      <c r="G4719" s="643" t="s">
        <v>38</v>
      </c>
      <c r="H4719" s="642">
        <v>7.6000000000000001E-6</v>
      </c>
      <c r="I4719" s="641">
        <v>266025.55</v>
      </c>
      <c r="J4719" s="641">
        <v>2.02</v>
      </c>
    </row>
    <row r="4720" spans="1:10" ht="25.5" x14ac:dyDescent="0.2">
      <c r="A4720" s="640"/>
      <c r="B4720" s="640"/>
      <c r="C4720" s="640"/>
      <c r="D4720" s="640"/>
      <c r="E4720" s="640" t="s">
        <v>13209</v>
      </c>
      <c r="F4720" s="639">
        <v>0</v>
      </c>
      <c r="G4720" s="640" t="s">
        <v>13210</v>
      </c>
      <c r="H4720" s="639">
        <v>0</v>
      </c>
      <c r="I4720" s="640" t="s">
        <v>13211</v>
      </c>
      <c r="J4720" s="639">
        <v>0</v>
      </c>
    </row>
    <row r="4721" spans="1:10" ht="15" thickBot="1" x14ac:dyDescent="0.25">
      <c r="A4721" s="640"/>
      <c r="B4721" s="640"/>
      <c r="C4721" s="640"/>
      <c r="D4721" s="640"/>
      <c r="E4721" s="640" t="s">
        <v>13212</v>
      </c>
      <c r="F4721" s="639">
        <v>0.56999999999999995</v>
      </c>
      <c r="G4721" s="640"/>
      <c r="H4721" s="822" t="s">
        <v>13213</v>
      </c>
      <c r="I4721" s="822"/>
      <c r="J4721" s="639">
        <v>2.59</v>
      </c>
    </row>
    <row r="4722" spans="1:10" ht="0.95" customHeight="1" thickTop="1" x14ac:dyDescent="0.2">
      <c r="A4722" s="638"/>
      <c r="B4722" s="638"/>
      <c r="C4722" s="638"/>
      <c r="D4722" s="638"/>
      <c r="E4722" s="638"/>
      <c r="F4722" s="638"/>
      <c r="G4722" s="638"/>
      <c r="H4722" s="638"/>
      <c r="I4722" s="638"/>
      <c r="J4722" s="638"/>
    </row>
    <row r="4723" spans="1:10" ht="18" customHeight="1" x14ac:dyDescent="0.2">
      <c r="A4723" s="658"/>
      <c r="B4723" s="656" t="s">
        <v>13186</v>
      </c>
      <c r="C4723" s="658" t="s">
        <v>13187</v>
      </c>
      <c r="D4723" s="658" t="s">
        <v>13188</v>
      </c>
      <c r="E4723" s="823" t="s">
        <v>13189</v>
      </c>
      <c r="F4723" s="823"/>
      <c r="G4723" s="657" t="s">
        <v>13190</v>
      </c>
      <c r="H4723" s="656" t="s">
        <v>13191</v>
      </c>
      <c r="I4723" s="656" t="s">
        <v>13192</v>
      </c>
      <c r="J4723" s="656" t="s">
        <v>13193</v>
      </c>
    </row>
    <row r="4724" spans="1:10" ht="60" customHeight="1" x14ac:dyDescent="0.2">
      <c r="A4724" s="654" t="s">
        <v>13194</v>
      </c>
      <c r="B4724" s="655" t="s">
        <v>14328</v>
      </c>
      <c r="C4724" s="654" t="s">
        <v>7</v>
      </c>
      <c r="D4724" s="654" t="s">
        <v>796</v>
      </c>
      <c r="E4724" s="824" t="s">
        <v>13272</v>
      </c>
      <c r="F4724" s="824"/>
      <c r="G4724" s="653" t="s">
        <v>23</v>
      </c>
      <c r="H4724" s="652">
        <v>1</v>
      </c>
      <c r="I4724" s="651">
        <v>18.62</v>
      </c>
      <c r="J4724" s="651">
        <v>18.62</v>
      </c>
    </row>
    <row r="4725" spans="1:10" ht="60" customHeight="1" x14ac:dyDescent="0.2">
      <c r="A4725" s="644" t="s">
        <v>13199</v>
      </c>
      <c r="B4725" s="645" t="s">
        <v>14330</v>
      </c>
      <c r="C4725" s="644" t="s">
        <v>7</v>
      </c>
      <c r="D4725" s="644" t="s">
        <v>8433</v>
      </c>
      <c r="E4725" s="821" t="s">
        <v>13201</v>
      </c>
      <c r="F4725" s="821"/>
      <c r="G4725" s="643" t="s">
        <v>38</v>
      </c>
      <c r="H4725" s="642">
        <v>6.9999999999999994E-5</v>
      </c>
      <c r="I4725" s="641">
        <v>266025.55</v>
      </c>
      <c r="J4725" s="641">
        <v>18.62</v>
      </c>
    </row>
    <row r="4726" spans="1:10" ht="25.5" x14ac:dyDescent="0.2">
      <c r="A4726" s="640"/>
      <c r="B4726" s="640"/>
      <c r="C4726" s="640"/>
      <c r="D4726" s="640"/>
      <c r="E4726" s="640" t="s">
        <v>13209</v>
      </c>
      <c r="F4726" s="639">
        <v>0</v>
      </c>
      <c r="G4726" s="640" t="s">
        <v>13210</v>
      </c>
      <c r="H4726" s="639">
        <v>0</v>
      </c>
      <c r="I4726" s="640" t="s">
        <v>13211</v>
      </c>
      <c r="J4726" s="639">
        <v>0</v>
      </c>
    </row>
    <row r="4727" spans="1:10" ht="15" thickBot="1" x14ac:dyDescent="0.25">
      <c r="A4727" s="640"/>
      <c r="B4727" s="640"/>
      <c r="C4727" s="640"/>
      <c r="D4727" s="640"/>
      <c r="E4727" s="640" t="s">
        <v>13212</v>
      </c>
      <c r="F4727" s="639">
        <v>5.25</v>
      </c>
      <c r="G4727" s="640"/>
      <c r="H4727" s="822" t="s">
        <v>13213</v>
      </c>
      <c r="I4727" s="822"/>
      <c r="J4727" s="639">
        <v>23.87</v>
      </c>
    </row>
    <row r="4728" spans="1:10" ht="0.95" customHeight="1" thickTop="1" x14ac:dyDescent="0.2">
      <c r="A4728" s="638"/>
      <c r="B4728" s="638"/>
      <c r="C4728" s="638"/>
      <c r="D4728" s="638"/>
      <c r="E4728" s="638"/>
      <c r="F4728" s="638"/>
      <c r="G4728" s="638"/>
      <c r="H4728" s="638"/>
      <c r="I4728" s="638"/>
      <c r="J4728" s="638"/>
    </row>
    <row r="4729" spans="1:10" ht="18" customHeight="1" x14ac:dyDescent="0.2">
      <c r="A4729" s="658"/>
      <c r="B4729" s="656" t="s">
        <v>13186</v>
      </c>
      <c r="C4729" s="658" t="s">
        <v>13187</v>
      </c>
      <c r="D4729" s="658" t="s">
        <v>13188</v>
      </c>
      <c r="E4729" s="823" t="s">
        <v>13189</v>
      </c>
      <c r="F4729" s="823"/>
      <c r="G4729" s="657" t="s">
        <v>13190</v>
      </c>
      <c r="H4729" s="656" t="s">
        <v>13191</v>
      </c>
      <c r="I4729" s="656" t="s">
        <v>13192</v>
      </c>
      <c r="J4729" s="656" t="s">
        <v>13193</v>
      </c>
    </row>
    <row r="4730" spans="1:10" ht="60" customHeight="1" x14ac:dyDescent="0.2">
      <c r="A4730" s="654" t="s">
        <v>13194</v>
      </c>
      <c r="B4730" s="655" t="s">
        <v>14329</v>
      </c>
      <c r="C4730" s="654" t="s">
        <v>7</v>
      </c>
      <c r="D4730" s="654" t="s">
        <v>899</v>
      </c>
      <c r="E4730" s="824" t="s">
        <v>13272</v>
      </c>
      <c r="F4730" s="824"/>
      <c r="G4730" s="653" t="s">
        <v>23</v>
      </c>
      <c r="H4730" s="652">
        <v>1</v>
      </c>
      <c r="I4730" s="651">
        <v>34.520000000000003</v>
      </c>
      <c r="J4730" s="651">
        <v>34.520000000000003</v>
      </c>
    </row>
    <row r="4731" spans="1:10" ht="24" customHeight="1" x14ac:dyDescent="0.2">
      <c r="A4731" s="644" t="s">
        <v>13199</v>
      </c>
      <c r="B4731" s="645" t="s">
        <v>14160</v>
      </c>
      <c r="C4731" s="644" t="s">
        <v>7</v>
      </c>
      <c r="D4731" s="644" t="s">
        <v>7890</v>
      </c>
      <c r="E4731" s="821" t="s">
        <v>13220</v>
      </c>
      <c r="F4731" s="821"/>
      <c r="G4731" s="643" t="s">
        <v>64</v>
      </c>
      <c r="H4731" s="642">
        <v>8.92</v>
      </c>
      <c r="I4731" s="641">
        <v>3.87</v>
      </c>
      <c r="J4731" s="641">
        <v>34.520000000000003</v>
      </c>
    </row>
    <row r="4732" spans="1:10" ht="25.5" x14ac:dyDescent="0.2">
      <c r="A4732" s="640"/>
      <c r="B4732" s="640"/>
      <c r="C4732" s="640"/>
      <c r="D4732" s="640"/>
      <c r="E4732" s="640" t="s">
        <v>13209</v>
      </c>
      <c r="F4732" s="639">
        <v>0</v>
      </c>
      <c r="G4732" s="640" t="s">
        <v>13210</v>
      </c>
      <c r="H4732" s="639">
        <v>0</v>
      </c>
      <c r="I4732" s="640" t="s">
        <v>13211</v>
      </c>
      <c r="J4732" s="639">
        <v>0</v>
      </c>
    </row>
    <row r="4733" spans="1:10" ht="15" thickBot="1" x14ac:dyDescent="0.25">
      <c r="A4733" s="640"/>
      <c r="B4733" s="640"/>
      <c r="C4733" s="640"/>
      <c r="D4733" s="640"/>
      <c r="E4733" s="640" t="s">
        <v>13212</v>
      </c>
      <c r="F4733" s="639">
        <v>9.74</v>
      </c>
      <c r="G4733" s="640"/>
      <c r="H4733" s="822" t="s">
        <v>13213</v>
      </c>
      <c r="I4733" s="822"/>
      <c r="J4733" s="639">
        <v>44.26</v>
      </c>
    </row>
    <row r="4734" spans="1:10" ht="0.95" customHeight="1" thickTop="1" x14ac:dyDescent="0.2">
      <c r="A4734" s="638"/>
      <c r="B4734" s="638"/>
      <c r="C4734" s="638"/>
      <c r="D4734" s="638"/>
      <c r="E4734" s="638"/>
      <c r="F4734" s="638"/>
      <c r="G4734" s="638"/>
      <c r="H4734" s="638"/>
      <c r="I4734" s="638"/>
      <c r="J4734" s="638"/>
    </row>
    <row r="4735" spans="1:10" ht="18" customHeight="1" x14ac:dyDescent="0.2">
      <c r="A4735" s="658"/>
      <c r="B4735" s="656" t="s">
        <v>13186</v>
      </c>
      <c r="C4735" s="658" t="s">
        <v>13187</v>
      </c>
      <c r="D4735" s="658" t="s">
        <v>13188</v>
      </c>
      <c r="E4735" s="823" t="s">
        <v>13189</v>
      </c>
      <c r="F4735" s="823"/>
      <c r="G4735" s="657" t="s">
        <v>13190</v>
      </c>
      <c r="H4735" s="656" t="s">
        <v>13191</v>
      </c>
      <c r="I4735" s="656" t="s">
        <v>13192</v>
      </c>
      <c r="J4735" s="656" t="s">
        <v>13193</v>
      </c>
    </row>
    <row r="4736" spans="1:10" ht="36" customHeight="1" x14ac:dyDescent="0.2">
      <c r="A4736" s="654" t="s">
        <v>13194</v>
      </c>
      <c r="B4736" s="655" t="s">
        <v>13315</v>
      </c>
      <c r="C4736" s="654" t="s">
        <v>7</v>
      </c>
      <c r="D4736" s="654" t="s">
        <v>2184</v>
      </c>
      <c r="E4736" s="824" t="s">
        <v>13272</v>
      </c>
      <c r="F4736" s="824"/>
      <c r="G4736" s="653" t="s">
        <v>67</v>
      </c>
      <c r="H4736" s="652">
        <v>1</v>
      </c>
      <c r="I4736" s="651">
        <v>12.5</v>
      </c>
      <c r="J4736" s="651">
        <v>12.5</v>
      </c>
    </row>
    <row r="4737" spans="1:10" ht="36" customHeight="1" x14ac:dyDescent="0.2">
      <c r="A4737" s="649" t="s">
        <v>13197</v>
      </c>
      <c r="B4737" s="650" t="s">
        <v>14331</v>
      </c>
      <c r="C4737" s="649" t="s">
        <v>7</v>
      </c>
      <c r="D4737" s="649" t="s">
        <v>2179</v>
      </c>
      <c r="E4737" s="825" t="s">
        <v>13272</v>
      </c>
      <c r="F4737" s="825"/>
      <c r="G4737" s="648" t="s">
        <v>23</v>
      </c>
      <c r="H4737" s="647">
        <v>1</v>
      </c>
      <c r="I4737" s="646">
        <v>0.09</v>
      </c>
      <c r="J4737" s="646">
        <v>0.09</v>
      </c>
    </row>
    <row r="4738" spans="1:10" ht="36" customHeight="1" x14ac:dyDescent="0.2">
      <c r="A4738" s="649" t="s">
        <v>13197</v>
      </c>
      <c r="B4738" s="650" t="s">
        <v>14332</v>
      </c>
      <c r="C4738" s="649" t="s">
        <v>7</v>
      </c>
      <c r="D4738" s="649" t="s">
        <v>2180</v>
      </c>
      <c r="E4738" s="825" t="s">
        <v>13272</v>
      </c>
      <c r="F4738" s="825"/>
      <c r="G4738" s="648" t="s">
        <v>23</v>
      </c>
      <c r="H4738" s="647">
        <v>1</v>
      </c>
      <c r="I4738" s="646">
        <v>0.01</v>
      </c>
      <c r="J4738" s="646">
        <v>0.01</v>
      </c>
    </row>
    <row r="4739" spans="1:10" ht="24" customHeight="1" x14ac:dyDescent="0.2">
      <c r="A4739" s="649" t="s">
        <v>13197</v>
      </c>
      <c r="B4739" s="650" t="s">
        <v>14179</v>
      </c>
      <c r="C4739" s="649" t="s">
        <v>7</v>
      </c>
      <c r="D4739" s="649" t="s">
        <v>209</v>
      </c>
      <c r="E4739" s="825" t="s">
        <v>13196</v>
      </c>
      <c r="F4739" s="825"/>
      <c r="G4739" s="648" t="s">
        <v>23</v>
      </c>
      <c r="H4739" s="647">
        <v>1</v>
      </c>
      <c r="I4739" s="646">
        <v>12.4</v>
      </c>
      <c r="J4739" s="646">
        <v>12.4</v>
      </c>
    </row>
    <row r="4740" spans="1:10" ht="25.5" x14ac:dyDescent="0.2">
      <c r="A4740" s="640"/>
      <c r="B4740" s="640"/>
      <c r="C4740" s="640"/>
      <c r="D4740" s="640"/>
      <c r="E4740" s="640" t="s">
        <v>13209</v>
      </c>
      <c r="F4740" s="639">
        <v>5.1504944000000004</v>
      </c>
      <c r="G4740" s="640" t="s">
        <v>13210</v>
      </c>
      <c r="H4740" s="639">
        <v>4.33</v>
      </c>
      <c r="I4740" s="640" t="s">
        <v>13211</v>
      </c>
      <c r="J4740" s="639">
        <v>9.48</v>
      </c>
    </row>
    <row r="4741" spans="1:10" ht="15" thickBot="1" x14ac:dyDescent="0.25">
      <c r="A4741" s="640"/>
      <c r="B4741" s="640"/>
      <c r="C4741" s="640"/>
      <c r="D4741" s="640"/>
      <c r="E4741" s="640" t="s">
        <v>13212</v>
      </c>
      <c r="F4741" s="639">
        <v>3.53</v>
      </c>
      <c r="G4741" s="640"/>
      <c r="H4741" s="822" t="s">
        <v>13213</v>
      </c>
      <c r="I4741" s="822"/>
      <c r="J4741" s="639">
        <v>16.03</v>
      </c>
    </row>
    <row r="4742" spans="1:10" ht="0.95" customHeight="1" thickTop="1" x14ac:dyDescent="0.2">
      <c r="A4742" s="638"/>
      <c r="B4742" s="638"/>
      <c r="C4742" s="638"/>
      <c r="D4742" s="638"/>
      <c r="E4742" s="638"/>
      <c r="F4742" s="638"/>
      <c r="G4742" s="638"/>
      <c r="H4742" s="638"/>
      <c r="I4742" s="638"/>
      <c r="J4742" s="638"/>
    </row>
    <row r="4743" spans="1:10" ht="18" customHeight="1" x14ac:dyDescent="0.2">
      <c r="A4743" s="658"/>
      <c r="B4743" s="656" t="s">
        <v>13186</v>
      </c>
      <c r="C4743" s="658" t="s">
        <v>13187</v>
      </c>
      <c r="D4743" s="658" t="s">
        <v>13188</v>
      </c>
      <c r="E4743" s="823" t="s">
        <v>13189</v>
      </c>
      <c r="F4743" s="823"/>
      <c r="G4743" s="657" t="s">
        <v>13190</v>
      </c>
      <c r="H4743" s="656" t="s">
        <v>13191</v>
      </c>
      <c r="I4743" s="656" t="s">
        <v>13192</v>
      </c>
      <c r="J4743" s="656" t="s">
        <v>13193</v>
      </c>
    </row>
    <row r="4744" spans="1:10" ht="36" customHeight="1" x14ac:dyDescent="0.2">
      <c r="A4744" s="654" t="s">
        <v>13194</v>
      </c>
      <c r="B4744" s="655" t="s">
        <v>13316</v>
      </c>
      <c r="C4744" s="654" t="s">
        <v>7</v>
      </c>
      <c r="D4744" s="654" t="s">
        <v>2183</v>
      </c>
      <c r="E4744" s="824" t="s">
        <v>13272</v>
      </c>
      <c r="F4744" s="824"/>
      <c r="G4744" s="653" t="s">
        <v>50</v>
      </c>
      <c r="H4744" s="652">
        <v>1</v>
      </c>
      <c r="I4744" s="651">
        <v>15.15</v>
      </c>
      <c r="J4744" s="651">
        <v>15.15</v>
      </c>
    </row>
    <row r="4745" spans="1:10" ht="36" customHeight="1" x14ac:dyDescent="0.2">
      <c r="A4745" s="649" t="s">
        <v>13197</v>
      </c>
      <c r="B4745" s="650" t="s">
        <v>14331</v>
      </c>
      <c r="C4745" s="649" t="s">
        <v>7</v>
      </c>
      <c r="D4745" s="649" t="s">
        <v>2179</v>
      </c>
      <c r="E4745" s="825" t="s">
        <v>13272</v>
      </c>
      <c r="F4745" s="825"/>
      <c r="G4745" s="648" t="s">
        <v>23</v>
      </c>
      <c r="H4745" s="647">
        <v>1</v>
      </c>
      <c r="I4745" s="646">
        <v>0.09</v>
      </c>
      <c r="J4745" s="646">
        <v>0.09</v>
      </c>
    </row>
    <row r="4746" spans="1:10" ht="36" customHeight="1" x14ac:dyDescent="0.2">
      <c r="A4746" s="649" t="s">
        <v>13197</v>
      </c>
      <c r="B4746" s="650" t="s">
        <v>14333</v>
      </c>
      <c r="C4746" s="649" t="s">
        <v>7</v>
      </c>
      <c r="D4746" s="649" t="s">
        <v>2181</v>
      </c>
      <c r="E4746" s="825" t="s">
        <v>13272</v>
      </c>
      <c r="F4746" s="825"/>
      <c r="G4746" s="648" t="s">
        <v>23</v>
      </c>
      <c r="H4746" s="647">
        <v>1</v>
      </c>
      <c r="I4746" s="646">
        <v>0.06</v>
      </c>
      <c r="J4746" s="646">
        <v>0.06</v>
      </c>
    </row>
    <row r="4747" spans="1:10" ht="36" customHeight="1" x14ac:dyDescent="0.2">
      <c r="A4747" s="649" t="s">
        <v>13197</v>
      </c>
      <c r="B4747" s="650" t="s">
        <v>14332</v>
      </c>
      <c r="C4747" s="649" t="s">
        <v>7</v>
      </c>
      <c r="D4747" s="649" t="s">
        <v>2180</v>
      </c>
      <c r="E4747" s="825" t="s">
        <v>13272</v>
      </c>
      <c r="F4747" s="825"/>
      <c r="G4747" s="648" t="s">
        <v>23</v>
      </c>
      <c r="H4747" s="647">
        <v>1</v>
      </c>
      <c r="I4747" s="646">
        <v>0.01</v>
      </c>
      <c r="J4747" s="646">
        <v>0.01</v>
      </c>
    </row>
    <row r="4748" spans="1:10" ht="36" customHeight="1" x14ac:dyDescent="0.2">
      <c r="A4748" s="649" t="s">
        <v>13197</v>
      </c>
      <c r="B4748" s="650" t="s">
        <v>14334</v>
      </c>
      <c r="C4748" s="649" t="s">
        <v>7</v>
      </c>
      <c r="D4748" s="649" t="s">
        <v>2182</v>
      </c>
      <c r="E4748" s="825" t="s">
        <v>13272</v>
      </c>
      <c r="F4748" s="825"/>
      <c r="G4748" s="648" t="s">
        <v>23</v>
      </c>
      <c r="H4748" s="647">
        <v>1</v>
      </c>
      <c r="I4748" s="646">
        <v>2.59</v>
      </c>
      <c r="J4748" s="646">
        <v>2.59</v>
      </c>
    </row>
    <row r="4749" spans="1:10" ht="24" customHeight="1" x14ac:dyDescent="0.2">
      <c r="A4749" s="649" t="s">
        <v>13197</v>
      </c>
      <c r="B4749" s="650" t="s">
        <v>14179</v>
      </c>
      <c r="C4749" s="649" t="s">
        <v>7</v>
      </c>
      <c r="D4749" s="649" t="s">
        <v>209</v>
      </c>
      <c r="E4749" s="825" t="s">
        <v>13196</v>
      </c>
      <c r="F4749" s="825"/>
      <c r="G4749" s="648" t="s">
        <v>23</v>
      </c>
      <c r="H4749" s="647">
        <v>1</v>
      </c>
      <c r="I4749" s="646">
        <v>12.4</v>
      </c>
      <c r="J4749" s="646">
        <v>12.4</v>
      </c>
    </row>
    <row r="4750" spans="1:10" ht="25.5" x14ac:dyDescent="0.2">
      <c r="A4750" s="640"/>
      <c r="B4750" s="640"/>
      <c r="C4750" s="640"/>
      <c r="D4750" s="640"/>
      <c r="E4750" s="640" t="s">
        <v>13209</v>
      </c>
      <c r="F4750" s="639">
        <v>5.1504944000000004</v>
      </c>
      <c r="G4750" s="640" t="s">
        <v>13210</v>
      </c>
      <c r="H4750" s="639">
        <v>4.33</v>
      </c>
      <c r="I4750" s="640" t="s">
        <v>13211</v>
      </c>
      <c r="J4750" s="639">
        <v>9.48</v>
      </c>
    </row>
    <row r="4751" spans="1:10" ht="15" thickBot="1" x14ac:dyDescent="0.25">
      <c r="A4751" s="640"/>
      <c r="B4751" s="640"/>
      <c r="C4751" s="640"/>
      <c r="D4751" s="640"/>
      <c r="E4751" s="640" t="s">
        <v>13212</v>
      </c>
      <c r="F4751" s="639">
        <v>4.2699999999999996</v>
      </c>
      <c r="G4751" s="640"/>
      <c r="H4751" s="822" t="s">
        <v>13213</v>
      </c>
      <c r="I4751" s="822"/>
      <c r="J4751" s="639">
        <v>19.420000000000002</v>
      </c>
    </row>
    <row r="4752" spans="1:10" ht="0.95" customHeight="1" thickTop="1" x14ac:dyDescent="0.2">
      <c r="A4752" s="638"/>
      <c r="B4752" s="638"/>
      <c r="C4752" s="638"/>
      <c r="D4752" s="638"/>
      <c r="E4752" s="638"/>
      <c r="F4752" s="638"/>
      <c r="G4752" s="638"/>
      <c r="H4752" s="638"/>
      <c r="I4752" s="638"/>
      <c r="J4752" s="638"/>
    </row>
    <row r="4753" spans="1:10" ht="18" customHeight="1" x14ac:dyDescent="0.2">
      <c r="A4753" s="658"/>
      <c r="B4753" s="656" t="s">
        <v>13186</v>
      </c>
      <c r="C4753" s="658" t="s">
        <v>13187</v>
      </c>
      <c r="D4753" s="658" t="s">
        <v>13188</v>
      </c>
      <c r="E4753" s="823" t="s">
        <v>13189</v>
      </c>
      <c r="F4753" s="823"/>
      <c r="G4753" s="657" t="s">
        <v>13190</v>
      </c>
      <c r="H4753" s="656" t="s">
        <v>13191</v>
      </c>
      <c r="I4753" s="656" t="s">
        <v>13192</v>
      </c>
      <c r="J4753" s="656" t="s">
        <v>13193</v>
      </c>
    </row>
    <row r="4754" spans="1:10" ht="36" customHeight="1" x14ac:dyDescent="0.2">
      <c r="A4754" s="654" t="s">
        <v>13194</v>
      </c>
      <c r="B4754" s="655" t="s">
        <v>14331</v>
      </c>
      <c r="C4754" s="654" t="s">
        <v>7</v>
      </c>
      <c r="D4754" s="654" t="s">
        <v>2179</v>
      </c>
      <c r="E4754" s="824" t="s">
        <v>13272</v>
      </c>
      <c r="F4754" s="824"/>
      <c r="G4754" s="653" t="s">
        <v>23</v>
      </c>
      <c r="H4754" s="652">
        <v>1</v>
      </c>
      <c r="I4754" s="651">
        <v>0.09</v>
      </c>
      <c r="J4754" s="651">
        <v>0.09</v>
      </c>
    </row>
    <row r="4755" spans="1:10" ht="36" customHeight="1" x14ac:dyDescent="0.2">
      <c r="A4755" s="644" t="s">
        <v>13199</v>
      </c>
      <c r="B4755" s="645" t="s">
        <v>14335</v>
      </c>
      <c r="C4755" s="644" t="s">
        <v>7</v>
      </c>
      <c r="D4755" s="644" t="s">
        <v>8508</v>
      </c>
      <c r="E4755" s="821" t="s">
        <v>13220</v>
      </c>
      <c r="F4755" s="821"/>
      <c r="G4755" s="643" t="s">
        <v>38</v>
      </c>
      <c r="H4755" s="642">
        <v>7.2000000000000002E-5</v>
      </c>
      <c r="I4755" s="641">
        <v>1361.77</v>
      </c>
      <c r="J4755" s="641">
        <v>0.09</v>
      </c>
    </row>
    <row r="4756" spans="1:10" ht="25.5" x14ac:dyDescent="0.2">
      <c r="A4756" s="640"/>
      <c r="B4756" s="640"/>
      <c r="C4756" s="640"/>
      <c r="D4756" s="640"/>
      <c r="E4756" s="640" t="s">
        <v>13209</v>
      </c>
      <c r="F4756" s="639">
        <v>0</v>
      </c>
      <c r="G4756" s="640" t="s">
        <v>13210</v>
      </c>
      <c r="H4756" s="639">
        <v>0</v>
      </c>
      <c r="I4756" s="640" t="s">
        <v>13211</v>
      </c>
      <c r="J4756" s="639">
        <v>0</v>
      </c>
    </row>
    <row r="4757" spans="1:10" ht="15" thickBot="1" x14ac:dyDescent="0.25">
      <c r="A4757" s="640"/>
      <c r="B4757" s="640"/>
      <c r="C4757" s="640"/>
      <c r="D4757" s="640"/>
      <c r="E4757" s="640" t="s">
        <v>13212</v>
      </c>
      <c r="F4757" s="639">
        <v>0.02</v>
      </c>
      <c r="G4757" s="640"/>
      <c r="H4757" s="822" t="s">
        <v>13213</v>
      </c>
      <c r="I4757" s="822"/>
      <c r="J4757" s="639">
        <v>0.11</v>
      </c>
    </row>
    <row r="4758" spans="1:10" ht="0.95" customHeight="1" thickTop="1" x14ac:dyDescent="0.2">
      <c r="A4758" s="638"/>
      <c r="B4758" s="638"/>
      <c r="C4758" s="638"/>
      <c r="D4758" s="638"/>
      <c r="E4758" s="638"/>
      <c r="F4758" s="638"/>
      <c r="G4758" s="638"/>
      <c r="H4758" s="638"/>
      <c r="I4758" s="638"/>
      <c r="J4758" s="638"/>
    </row>
    <row r="4759" spans="1:10" ht="18" customHeight="1" x14ac:dyDescent="0.2">
      <c r="A4759" s="658"/>
      <c r="B4759" s="656" t="s">
        <v>13186</v>
      </c>
      <c r="C4759" s="658" t="s">
        <v>13187</v>
      </c>
      <c r="D4759" s="658" t="s">
        <v>13188</v>
      </c>
      <c r="E4759" s="823" t="s">
        <v>13189</v>
      </c>
      <c r="F4759" s="823"/>
      <c r="G4759" s="657" t="s">
        <v>13190</v>
      </c>
      <c r="H4759" s="656" t="s">
        <v>13191</v>
      </c>
      <c r="I4759" s="656" t="s">
        <v>13192</v>
      </c>
      <c r="J4759" s="656" t="s">
        <v>13193</v>
      </c>
    </row>
    <row r="4760" spans="1:10" ht="36" customHeight="1" x14ac:dyDescent="0.2">
      <c r="A4760" s="654" t="s">
        <v>13194</v>
      </c>
      <c r="B4760" s="655" t="s">
        <v>14332</v>
      </c>
      <c r="C4760" s="654" t="s">
        <v>7</v>
      </c>
      <c r="D4760" s="654" t="s">
        <v>2180</v>
      </c>
      <c r="E4760" s="824" t="s">
        <v>13272</v>
      </c>
      <c r="F4760" s="824"/>
      <c r="G4760" s="653" t="s">
        <v>23</v>
      </c>
      <c r="H4760" s="652">
        <v>1</v>
      </c>
      <c r="I4760" s="651">
        <v>0.01</v>
      </c>
      <c r="J4760" s="651">
        <v>0.01</v>
      </c>
    </row>
    <row r="4761" spans="1:10" ht="36" customHeight="1" x14ac:dyDescent="0.2">
      <c r="A4761" s="644" t="s">
        <v>13199</v>
      </c>
      <c r="B4761" s="645" t="s">
        <v>14335</v>
      </c>
      <c r="C4761" s="644" t="s">
        <v>7</v>
      </c>
      <c r="D4761" s="644" t="s">
        <v>8508</v>
      </c>
      <c r="E4761" s="821" t="s">
        <v>13220</v>
      </c>
      <c r="F4761" s="821"/>
      <c r="G4761" s="643" t="s">
        <v>38</v>
      </c>
      <c r="H4761" s="642">
        <v>1.4399999999999999E-5</v>
      </c>
      <c r="I4761" s="641">
        <v>1361.77</v>
      </c>
      <c r="J4761" s="641">
        <v>0.01</v>
      </c>
    </row>
    <row r="4762" spans="1:10" ht="25.5" x14ac:dyDescent="0.2">
      <c r="A4762" s="640"/>
      <c r="B4762" s="640"/>
      <c r="C4762" s="640"/>
      <c r="D4762" s="640"/>
      <c r="E4762" s="640" t="s">
        <v>13209</v>
      </c>
      <c r="F4762" s="639">
        <v>0</v>
      </c>
      <c r="G4762" s="640" t="s">
        <v>13210</v>
      </c>
      <c r="H4762" s="639">
        <v>0</v>
      </c>
      <c r="I4762" s="640" t="s">
        <v>13211</v>
      </c>
      <c r="J4762" s="639">
        <v>0</v>
      </c>
    </row>
    <row r="4763" spans="1:10" ht="15" thickBot="1" x14ac:dyDescent="0.25">
      <c r="A4763" s="640"/>
      <c r="B4763" s="640"/>
      <c r="C4763" s="640"/>
      <c r="D4763" s="640"/>
      <c r="E4763" s="640" t="s">
        <v>13212</v>
      </c>
      <c r="F4763" s="639">
        <v>0</v>
      </c>
      <c r="G4763" s="640"/>
      <c r="H4763" s="822" t="s">
        <v>13213</v>
      </c>
      <c r="I4763" s="822"/>
      <c r="J4763" s="639">
        <v>0.01</v>
      </c>
    </row>
    <row r="4764" spans="1:10" ht="0.95" customHeight="1" thickTop="1" x14ac:dyDescent="0.2">
      <c r="A4764" s="638"/>
      <c r="B4764" s="638"/>
      <c r="C4764" s="638"/>
      <c r="D4764" s="638"/>
      <c r="E4764" s="638"/>
      <c r="F4764" s="638"/>
      <c r="G4764" s="638"/>
      <c r="H4764" s="638"/>
      <c r="I4764" s="638"/>
      <c r="J4764" s="638"/>
    </row>
    <row r="4765" spans="1:10" ht="18" customHeight="1" x14ac:dyDescent="0.2">
      <c r="A4765" s="658"/>
      <c r="B4765" s="656" t="s">
        <v>13186</v>
      </c>
      <c r="C4765" s="658" t="s">
        <v>13187</v>
      </c>
      <c r="D4765" s="658" t="s">
        <v>13188</v>
      </c>
      <c r="E4765" s="823" t="s">
        <v>13189</v>
      </c>
      <c r="F4765" s="823"/>
      <c r="G4765" s="657" t="s">
        <v>13190</v>
      </c>
      <c r="H4765" s="656" t="s">
        <v>13191</v>
      </c>
      <c r="I4765" s="656" t="s">
        <v>13192</v>
      </c>
      <c r="J4765" s="656" t="s">
        <v>13193</v>
      </c>
    </row>
    <row r="4766" spans="1:10" ht="36" customHeight="1" x14ac:dyDescent="0.2">
      <c r="A4766" s="654" t="s">
        <v>13194</v>
      </c>
      <c r="B4766" s="655" t="s">
        <v>14333</v>
      </c>
      <c r="C4766" s="654" t="s">
        <v>7</v>
      </c>
      <c r="D4766" s="654" t="s">
        <v>2181</v>
      </c>
      <c r="E4766" s="824" t="s">
        <v>13272</v>
      </c>
      <c r="F4766" s="824"/>
      <c r="G4766" s="653" t="s">
        <v>23</v>
      </c>
      <c r="H4766" s="652">
        <v>1</v>
      </c>
      <c r="I4766" s="651">
        <v>0.06</v>
      </c>
      <c r="J4766" s="651">
        <v>0.06</v>
      </c>
    </row>
    <row r="4767" spans="1:10" ht="36" customHeight="1" x14ac:dyDescent="0.2">
      <c r="A4767" s="644" t="s">
        <v>13199</v>
      </c>
      <c r="B4767" s="645" t="s">
        <v>14335</v>
      </c>
      <c r="C4767" s="644" t="s">
        <v>7</v>
      </c>
      <c r="D4767" s="644" t="s">
        <v>8508</v>
      </c>
      <c r="E4767" s="821" t="s">
        <v>13220</v>
      </c>
      <c r="F4767" s="821"/>
      <c r="G4767" s="643" t="s">
        <v>38</v>
      </c>
      <c r="H4767" s="642">
        <v>5.0000000000000002E-5</v>
      </c>
      <c r="I4767" s="641">
        <v>1361.77</v>
      </c>
      <c r="J4767" s="641">
        <v>0.06</v>
      </c>
    </row>
    <row r="4768" spans="1:10" ht="25.5" x14ac:dyDescent="0.2">
      <c r="A4768" s="640"/>
      <c r="B4768" s="640"/>
      <c r="C4768" s="640"/>
      <c r="D4768" s="640"/>
      <c r="E4768" s="640" t="s">
        <v>13209</v>
      </c>
      <c r="F4768" s="639">
        <v>0</v>
      </c>
      <c r="G4768" s="640" t="s">
        <v>13210</v>
      </c>
      <c r="H4768" s="639">
        <v>0</v>
      </c>
      <c r="I4768" s="640" t="s">
        <v>13211</v>
      </c>
      <c r="J4768" s="639">
        <v>0</v>
      </c>
    </row>
    <row r="4769" spans="1:10" ht="15" thickBot="1" x14ac:dyDescent="0.25">
      <c r="A4769" s="640"/>
      <c r="B4769" s="640"/>
      <c r="C4769" s="640"/>
      <c r="D4769" s="640"/>
      <c r="E4769" s="640" t="s">
        <v>13212</v>
      </c>
      <c r="F4769" s="639">
        <v>0.01</v>
      </c>
      <c r="G4769" s="640"/>
      <c r="H4769" s="822" t="s">
        <v>13213</v>
      </c>
      <c r="I4769" s="822"/>
      <c r="J4769" s="639">
        <v>7.0000000000000007E-2</v>
      </c>
    </row>
    <row r="4770" spans="1:10" ht="0.95" customHeight="1" thickTop="1" x14ac:dyDescent="0.2">
      <c r="A4770" s="638"/>
      <c r="B4770" s="638"/>
      <c r="C4770" s="638"/>
      <c r="D4770" s="638"/>
      <c r="E4770" s="638"/>
      <c r="F4770" s="638"/>
      <c r="G4770" s="638"/>
      <c r="H4770" s="638"/>
      <c r="I4770" s="638"/>
      <c r="J4770" s="638"/>
    </row>
    <row r="4771" spans="1:10" ht="18" customHeight="1" x14ac:dyDescent="0.2">
      <c r="A4771" s="658"/>
      <c r="B4771" s="656" t="s">
        <v>13186</v>
      </c>
      <c r="C4771" s="658" t="s">
        <v>13187</v>
      </c>
      <c r="D4771" s="658" t="s">
        <v>13188</v>
      </c>
      <c r="E4771" s="823" t="s">
        <v>13189</v>
      </c>
      <c r="F4771" s="823"/>
      <c r="G4771" s="657" t="s">
        <v>13190</v>
      </c>
      <c r="H4771" s="656" t="s">
        <v>13191</v>
      </c>
      <c r="I4771" s="656" t="s">
        <v>13192</v>
      </c>
      <c r="J4771" s="656" t="s">
        <v>13193</v>
      </c>
    </row>
    <row r="4772" spans="1:10" ht="36" customHeight="1" x14ac:dyDescent="0.2">
      <c r="A4772" s="654" t="s">
        <v>13194</v>
      </c>
      <c r="B4772" s="655" t="s">
        <v>14334</v>
      </c>
      <c r="C4772" s="654" t="s">
        <v>7</v>
      </c>
      <c r="D4772" s="654" t="s">
        <v>2182</v>
      </c>
      <c r="E4772" s="824" t="s">
        <v>13272</v>
      </c>
      <c r="F4772" s="824"/>
      <c r="G4772" s="653" t="s">
        <v>23</v>
      </c>
      <c r="H4772" s="652">
        <v>1</v>
      </c>
      <c r="I4772" s="651">
        <v>2.59</v>
      </c>
      <c r="J4772" s="651">
        <v>2.59</v>
      </c>
    </row>
    <row r="4773" spans="1:10" ht="24" customHeight="1" x14ac:dyDescent="0.2">
      <c r="A4773" s="644" t="s">
        <v>13199</v>
      </c>
      <c r="B4773" s="645" t="s">
        <v>14145</v>
      </c>
      <c r="C4773" s="644" t="s">
        <v>7</v>
      </c>
      <c r="D4773" s="644" t="s">
        <v>6701</v>
      </c>
      <c r="E4773" s="821" t="s">
        <v>13220</v>
      </c>
      <c r="F4773" s="821"/>
      <c r="G4773" s="643" t="s">
        <v>14146</v>
      </c>
      <c r="H4773" s="642">
        <v>3.17</v>
      </c>
      <c r="I4773" s="641">
        <v>0.82</v>
      </c>
      <c r="J4773" s="641">
        <v>2.59</v>
      </c>
    </row>
    <row r="4774" spans="1:10" ht="25.5" x14ac:dyDescent="0.2">
      <c r="A4774" s="640"/>
      <c r="B4774" s="640"/>
      <c r="C4774" s="640"/>
      <c r="D4774" s="640"/>
      <c r="E4774" s="640" t="s">
        <v>13209</v>
      </c>
      <c r="F4774" s="639">
        <v>0</v>
      </c>
      <c r="G4774" s="640" t="s">
        <v>13210</v>
      </c>
      <c r="H4774" s="639">
        <v>0</v>
      </c>
      <c r="I4774" s="640" t="s">
        <v>13211</v>
      </c>
      <c r="J4774" s="639">
        <v>0</v>
      </c>
    </row>
    <row r="4775" spans="1:10" ht="15" thickBot="1" x14ac:dyDescent="0.25">
      <c r="A4775" s="640"/>
      <c r="B4775" s="640"/>
      <c r="C4775" s="640"/>
      <c r="D4775" s="640"/>
      <c r="E4775" s="640" t="s">
        <v>13212</v>
      </c>
      <c r="F4775" s="639">
        <v>0.73</v>
      </c>
      <c r="G4775" s="640"/>
      <c r="H4775" s="822" t="s">
        <v>13213</v>
      </c>
      <c r="I4775" s="822"/>
      <c r="J4775" s="639">
        <v>3.32</v>
      </c>
    </row>
    <row r="4776" spans="1:10" ht="0.95" customHeight="1" thickTop="1" x14ac:dyDescent="0.2">
      <c r="A4776" s="638"/>
      <c r="B4776" s="638"/>
      <c r="C4776" s="638"/>
      <c r="D4776" s="638"/>
      <c r="E4776" s="638"/>
      <c r="F4776" s="638"/>
      <c r="G4776" s="638"/>
      <c r="H4776" s="638"/>
      <c r="I4776" s="638"/>
      <c r="J4776" s="638"/>
    </row>
    <row r="4777" spans="1:10" ht="18" customHeight="1" x14ac:dyDescent="0.2">
      <c r="A4777" s="658"/>
      <c r="B4777" s="656" t="s">
        <v>13186</v>
      </c>
      <c r="C4777" s="658" t="s">
        <v>13187</v>
      </c>
      <c r="D4777" s="658" t="s">
        <v>13188</v>
      </c>
      <c r="E4777" s="823" t="s">
        <v>13189</v>
      </c>
      <c r="F4777" s="823"/>
      <c r="G4777" s="657" t="s">
        <v>13190</v>
      </c>
      <c r="H4777" s="656" t="s">
        <v>13191</v>
      </c>
      <c r="I4777" s="656" t="s">
        <v>13192</v>
      </c>
      <c r="J4777" s="656" t="s">
        <v>13193</v>
      </c>
    </row>
    <row r="4778" spans="1:10" ht="24" customHeight="1" x14ac:dyDescent="0.2">
      <c r="A4778" s="654" t="s">
        <v>13194</v>
      </c>
      <c r="B4778" s="655" t="s">
        <v>13548</v>
      </c>
      <c r="C4778" s="654" t="s">
        <v>7</v>
      </c>
      <c r="D4778" s="654" t="s">
        <v>9845</v>
      </c>
      <c r="E4778" s="824" t="s">
        <v>13432</v>
      </c>
      <c r="F4778" s="824"/>
      <c r="G4778" s="653" t="s">
        <v>38</v>
      </c>
      <c r="H4778" s="652">
        <v>1</v>
      </c>
      <c r="I4778" s="651">
        <v>10.41</v>
      </c>
      <c r="J4778" s="651">
        <v>10.41</v>
      </c>
    </row>
    <row r="4779" spans="1:10" ht="24" customHeight="1" x14ac:dyDescent="0.2">
      <c r="A4779" s="649" t="s">
        <v>13197</v>
      </c>
      <c r="B4779" s="650" t="s">
        <v>13244</v>
      </c>
      <c r="C4779" s="649" t="s">
        <v>7</v>
      </c>
      <c r="D4779" s="649" t="s">
        <v>25</v>
      </c>
      <c r="E4779" s="825" t="s">
        <v>13196</v>
      </c>
      <c r="F4779" s="825"/>
      <c r="G4779" s="648" t="s">
        <v>23</v>
      </c>
      <c r="H4779" s="647">
        <v>2.6599999999999999E-2</v>
      </c>
      <c r="I4779" s="646">
        <v>13.34</v>
      </c>
      <c r="J4779" s="646">
        <v>0.35</v>
      </c>
    </row>
    <row r="4780" spans="1:10" ht="24" customHeight="1" x14ac:dyDescent="0.2">
      <c r="A4780" s="649" t="s">
        <v>13197</v>
      </c>
      <c r="B4780" s="650" t="s">
        <v>13261</v>
      </c>
      <c r="C4780" s="649" t="s">
        <v>7</v>
      </c>
      <c r="D4780" s="649" t="s">
        <v>56</v>
      </c>
      <c r="E4780" s="825" t="s">
        <v>13196</v>
      </c>
      <c r="F4780" s="825"/>
      <c r="G4780" s="648" t="s">
        <v>23</v>
      </c>
      <c r="H4780" s="647">
        <v>8.4500000000000006E-2</v>
      </c>
      <c r="I4780" s="646">
        <v>16.739999999999998</v>
      </c>
      <c r="J4780" s="646">
        <v>1.41</v>
      </c>
    </row>
    <row r="4781" spans="1:10" ht="24" customHeight="1" x14ac:dyDescent="0.2">
      <c r="A4781" s="644" t="s">
        <v>13199</v>
      </c>
      <c r="B4781" s="645" t="s">
        <v>13509</v>
      </c>
      <c r="C4781" s="644" t="s">
        <v>7</v>
      </c>
      <c r="D4781" s="644" t="s">
        <v>3869</v>
      </c>
      <c r="E4781" s="821" t="s">
        <v>13220</v>
      </c>
      <c r="F4781" s="821"/>
      <c r="G4781" s="643" t="s">
        <v>38</v>
      </c>
      <c r="H4781" s="642">
        <v>3.32E-2</v>
      </c>
      <c r="I4781" s="641">
        <v>4.5999999999999996</v>
      </c>
      <c r="J4781" s="641">
        <v>0.15</v>
      </c>
    </row>
    <row r="4782" spans="1:10" ht="24" customHeight="1" x14ac:dyDescent="0.2">
      <c r="A4782" s="644" t="s">
        <v>13199</v>
      </c>
      <c r="B4782" s="645" t="s">
        <v>14336</v>
      </c>
      <c r="C4782" s="644" t="s">
        <v>7</v>
      </c>
      <c r="D4782" s="644" t="s">
        <v>8520</v>
      </c>
      <c r="E4782" s="821" t="s">
        <v>13220</v>
      </c>
      <c r="F4782" s="821"/>
      <c r="G4782" s="643" t="s">
        <v>38</v>
      </c>
      <c r="H4782" s="642">
        <v>1</v>
      </c>
      <c r="I4782" s="641">
        <v>8.5</v>
      </c>
      <c r="J4782" s="641">
        <v>8.5</v>
      </c>
    </row>
    <row r="4783" spans="1:10" ht="25.5" x14ac:dyDescent="0.2">
      <c r="A4783" s="640"/>
      <c r="B4783" s="640"/>
      <c r="C4783" s="640"/>
      <c r="D4783" s="640"/>
      <c r="E4783" s="640" t="s">
        <v>13209</v>
      </c>
      <c r="F4783" s="639">
        <v>0.74975551450613931</v>
      </c>
      <c r="G4783" s="640" t="s">
        <v>13210</v>
      </c>
      <c r="H4783" s="639">
        <v>0.63</v>
      </c>
      <c r="I4783" s="640" t="s">
        <v>13211</v>
      </c>
      <c r="J4783" s="639">
        <v>1.38</v>
      </c>
    </row>
    <row r="4784" spans="1:10" ht="15" thickBot="1" x14ac:dyDescent="0.25">
      <c r="A4784" s="640"/>
      <c r="B4784" s="640"/>
      <c r="C4784" s="640"/>
      <c r="D4784" s="640"/>
      <c r="E4784" s="640" t="s">
        <v>13212</v>
      </c>
      <c r="F4784" s="639">
        <v>2.93</v>
      </c>
      <c r="G4784" s="640"/>
      <c r="H4784" s="822" t="s">
        <v>13213</v>
      </c>
      <c r="I4784" s="822"/>
      <c r="J4784" s="639">
        <v>13.34</v>
      </c>
    </row>
    <row r="4785" spans="1:10" ht="0.95" customHeight="1" thickTop="1" x14ac:dyDescent="0.2">
      <c r="A4785" s="638"/>
      <c r="B4785" s="638"/>
      <c r="C4785" s="638"/>
      <c r="D4785" s="638"/>
      <c r="E4785" s="638"/>
      <c r="F4785" s="638"/>
      <c r="G4785" s="638"/>
      <c r="H4785" s="638"/>
      <c r="I4785" s="638"/>
      <c r="J4785" s="638"/>
    </row>
    <row r="4786" spans="1:10" ht="18" customHeight="1" x14ac:dyDescent="0.2">
      <c r="A4786" s="658"/>
      <c r="B4786" s="656" t="s">
        <v>13186</v>
      </c>
      <c r="C4786" s="658" t="s">
        <v>13187</v>
      </c>
      <c r="D4786" s="658" t="s">
        <v>13188</v>
      </c>
      <c r="E4786" s="823" t="s">
        <v>13189</v>
      </c>
      <c r="F4786" s="823"/>
      <c r="G4786" s="657" t="s">
        <v>13190</v>
      </c>
      <c r="H4786" s="656" t="s">
        <v>13191</v>
      </c>
      <c r="I4786" s="656" t="s">
        <v>13192</v>
      </c>
      <c r="J4786" s="656" t="s">
        <v>13193</v>
      </c>
    </row>
    <row r="4787" spans="1:10" ht="24" customHeight="1" x14ac:dyDescent="0.2">
      <c r="A4787" s="654" t="s">
        <v>13194</v>
      </c>
      <c r="B4787" s="655" t="s">
        <v>13897</v>
      </c>
      <c r="C4787" s="654" t="s">
        <v>7</v>
      </c>
      <c r="D4787" s="654" t="s">
        <v>3813</v>
      </c>
      <c r="E4787" s="824" t="s">
        <v>13736</v>
      </c>
      <c r="F4787" s="824"/>
      <c r="G4787" s="653" t="s">
        <v>38</v>
      </c>
      <c r="H4787" s="652">
        <v>1</v>
      </c>
      <c r="I4787" s="651">
        <v>20.32</v>
      </c>
      <c r="J4787" s="651">
        <v>20.32</v>
      </c>
    </row>
    <row r="4788" spans="1:10" ht="24" customHeight="1" x14ac:dyDescent="0.2">
      <c r="A4788" s="649" t="s">
        <v>13197</v>
      </c>
      <c r="B4788" s="650" t="s">
        <v>13737</v>
      </c>
      <c r="C4788" s="649" t="s">
        <v>7</v>
      </c>
      <c r="D4788" s="649" t="s">
        <v>60</v>
      </c>
      <c r="E4788" s="825" t="s">
        <v>13196</v>
      </c>
      <c r="F4788" s="825"/>
      <c r="G4788" s="648" t="s">
        <v>23</v>
      </c>
      <c r="H4788" s="647">
        <v>0.31640000000000001</v>
      </c>
      <c r="I4788" s="646">
        <v>13.33</v>
      </c>
      <c r="J4788" s="646">
        <v>4.21</v>
      </c>
    </row>
    <row r="4789" spans="1:10" ht="24" customHeight="1" x14ac:dyDescent="0.2">
      <c r="A4789" s="649" t="s">
        <v>13197</v>
      </c>
      <c r="B4789" s="650" t="s">
        <v>13277</v>
      </c>
      <c r="C4789" s="649" t="s">
        <v>7</v>
      </c>
      <c r="D4789" s="649" t="s">
        <v>58</v>
      </c>
      <c r="E4789" s="825" t="s">
        <v>13196</v>
      </c>
      <c r="F4789" s="825"/>
      <c r="G4789" s="648" t="s">
        <v>23</v>
      </c>
      <c r="H4789" s="647">
        <v>0.31640000000000001</v>
      </c>
      <c r="I4789" s="646">
        <v>17.38</v>
      </c>
      <c r="J4789" s="646">
        <v>5.49</v>
      </c>
    </row>
    <row r="4790" spans="1:10" ht="36" customHeight="1" x14ac:dyDescent="0.2">
      <c r="A4790" s="644" t="s">
        <v>13199</v>
      </c>
      <c r="B4790" s="645" t="s">
        <v>14337</v>
      </c>
      <c r="C4790" s="644" t="s">
        <v>7</v>
      </c>
      <c r="D4790" s="644" t="s">
        <v>7946</v>
      </c>
      <c r="E4790" s="821" t="s">
        <v>13220</v>
      </c>
      <c r="F4790" s="821"/>
      <c r="G4790" s="643" t="s">
        <v>38</v>
      </c>
      <c r="H4790" s="642">
        <v>2</v>
      </c>
      <c r="I4790" s="641">
        <v>0.13</v>
      </c>
      <c r="J4790" s="641">
        <v>0.26</v>
      </c>
    </row>
    <row r="4791" spans="1:10" ht="24" customHeight="1" x14ac:dyDescent="0.2">
      <c r="A4791" s="644" t="s">
        <v>13199</v>
      </c>
      <c r="B4791" s="645" t="s">
        <v>14338</v>
      </c>
      <c r="C4791" s="644" t="s">
        <v>7</v>
      </c>
      <c r="D4791" s="644" t="s">
        <v>8567</v>
      </c>
      <c r="E4791" s="821" t="s">
        <v>13220</v>
      </c>
      <c r="F4791" s="821"/>
      <c r="G4791" s="643" t="s">
        <v>38</v>
      </c>
      <c r="H4791" s="642">
        <v>1</v>
      </c>
      <c r="I4791" s="641">
        <v>10.36</v>
      </c>
      <c r="J4791" s="641">
        <v>10.36</v>
      </c>
    </row>
    <row r="4792" spans="1:10" ht="25.5" x14ac:dyDescent="0.2">
      <c r="A4792" s="640"/>
      <c r="B4792" s="640"/>
      <c r="C4792" s="640"/>
      <c r="D4792" s="640"/>
      <c r="E4792" s="640" t="s">
        <v>13209</v>
      </c>
      <c r="F4792" s="639">
        <v>3.9660980115179831</v>
      </c>
      <c r="G4792" s="640" t="s">
        <v>13210</v>
      </c>
      <c r="H4792" s="639">
        <v>3.33</v>
      </c>
      <c r="I4792" s="640" t="s">
        <v>13211</v>
      </c>
      <c r="J4792" s="639">
        <v>7.3</v>
      </c>
    </row>
    <row r="4793" spans="1:10" ht="15" thickBot="1" x14ac:dyDescent="0.25">
      <c r="A4793" s="640"/>
      <c r="B4793" s="640"/>
      <c r="C4793" s="640"/>
      <c r="D4793" s="640"/>
      <c r="E4793" s="640" t="s">
        <v>13212</v>
      </c>
      <c r="F4793" s="639">
        <v>5.73</v>
      </c>
      <c r="G4793" s="640"/>
      <c r="H4793" s="822" t="s">
        <v>13213</v>
      </c>
      <c r="I4793" s="822"/>
      <c r="J4793" s="639">
        <v>26.05</v>
      </c>
    </row>
    <row r="4794" spans="1:10" ht="0.95" customHeight="1" thickTop="1" x14ac:dyDescent="0.2">
      <c r="A4794" s="638"/>
      <c r="B4794" s="638"/>
      <c r="C4794" s="638"/>
      <c r="D4794" s="638"/>
      <c r="E4794" s="638"/>
      <c r="F4794" s="638"/>
      <c r="G4794" s="638"/>
      <c r="H4794" s="638"/>
      <c r="I4794" s="638"/>
      <c r="J4794" s="638"/>
    </row>
    <row r="4795" spans="1:10" ht="18" customHeight="1" x14ac:dyDescent="0.2">
      <c r="A4795" s="658"/>
      <c r="B4795" s="656" t="s">
        <v>13186</v>
      </c>
      <c r="C4795" s="658" t="s">
        <v>13187</v>
      </c>
      <c r="D4795" s="658" t="s">
        <v>13188</v>
      </c>
      <c r="E4795" s="823" t="s">
        <v>13189</v>
      </c>
      <c r="F4795" s="823"/>
      <c r="G4795" s="657" t="s">
        <v>13190</v>
      </c>
      <c r="H4795" s="656" t="s">
        <v>13191</v>
      </c>
      <c r="I4795" s="656" t="s">
        <v>13192</v>
      </c>
      <c r="J4795" s="656" t="s">
        <v>13193</v>
      </c>
    </row>
    <row r="4796" spans="1:10" ht="36" customHeight="1" x14ac:dyDescent="0.2">
      <c r="A4796" s="654" t="s">
        <v>13194</v>
      </c>
      <c r="B4796" s="655" t="s">
        <v>13754</v>
      </c>
      <c r="C4796" s="654" t="s">
        <v>7</v>
      </c>
      <c r="D4796" s="654" t="s">
        <v>515</v>
      </c>
      <c r="E4796" s="824" t="s">
        <v>13736</v>
      </c>
      <c r="F4796" s="824"/>
      <c r="G4796" s="653" t="s">
        <v>38</v>
      </c>
      <c r="H4796" s="652">
        <v>1</v>
      </c>
      <c r="I4796" s="651">
        <v>5.03</v>
      </c>
      <c r="J4796" s="651">
        <v>5.03</v>
      </c>
    </row>
    <row r="4797" spans="1:10" ht="24" customHeight="1" x14ac:dyDescent="0.2">
      <c r="A4797" s="649" t="s">
        <v>13197</v>
      </c>
      <c r="B4797" s="650" t="s">
        <v>13277</v>
      </c>
      <c r="C4797" s="649" t="s">
        <v>7</v>
      </c>
      <c r="D4797" s="649" t="s">
        <v>58</v>
      </c>
      <c r="E4797" s="825" t="s">
        <v>13196</v>
      </c>
      <c r="F4797" s="825"/>
      <c r="G4797" s="648" t="s">
        <v>23</v>
      </c>
      <c r="H4797" s="647">
        <v>0.124</v>
      </c>
      <c r="I4797" s="646">
        <v>17.38</v>
      </c>
      <c r="J4797" s="646">
        <v>2.15</v>
      </c>
    </row>
    <row r="4798" spans="1:10" ht="24" customHeight="1" x14ac:dyDescent="0.2">
      <c r="A4798" s="644" t="s">
        <v>13199</v>
      </c>
      <c r="B4798" s="645" t="s">
        <v>14339</v>
      </c>
      <c r="C4798" s="644" t="s">
        <v>7</v>
      </c>
      <c r="D4798" s="644" t="s">
        <v>6787</v>
      </c>
      <c r="E4798" s="821" t="s">
        <v>13220</v>
      </c>
      <c r="F4798" s="821"/>
      <c r="G4798" s="643" t="s">
        <v>38</v>
      </c>
      <c r="H4798" s="642">
        <v>1</v>
      </c>
      <c r="I4798" s="641">
        <v>1.9</v>
      </c>
      <c r="J4798" s="641">
        <v>1.9</v>
      </c>
    </row>
    <row r="4799" spans="1:10" ht="36" customHeight="1" x14ac:dyDescent="0.2">
      <c r="A4799" s="644" t="s">
        <v>13199</v>
      </c>
      <c r="B4799" s="645" t="s">
        <v>14340</v>
      </c>
      <c r="C4799" s="644" t="s">
        <v>7</v>
      </c>
      <c r="D4799" s="644" t="s">
        <v>8562</v>
      </c>
      <c r="E4799" s="821" t="s">
        <v>13220</v>
      </c>
      <c r="F4799" s="821"/>
      <c r="G4799" s="643" t="s">
        <v>38</v>
      </c>
      <c r="H4799" s="642">
        <v>1</v>
      </c>
      <c r="I4799" s="641">
        <v>0.98</v>
      </c>
      <c r="J4799" s="641">
        <v>0.98</v>
      </c>
    </row>
    <row r="4800" spans="1:10" ht="25.5" x14ac:dyDescent="0.2">
      <c r="A4800" s="640"/>
      <c r="B4800" s="640"/>
      <c r="C4800" s="640"/>
      <c r="D4800" s="640"/>
      <c r="E4800" s="640" t="s">
        <v>13209</v>
      </c>
      <c r="F4800" s="639">
        <v>0.91274584374660439</v>
      </c>
      <c r="G4800" s="640" t="s">
        <v>13210</v>
      </c>
      <c r="H4800" s="639">
        <v>0.77</v>
      </c>
      <c r="I4800" s="640" t="s">
        <v>13211</v>
      </c>
      <c r="J4800" s="639">
        <v>1.68</v>
      </c>
    </row>
    <row r="4801" spans="1:10" ht="15" thickBot="1" x14ac:dyDescent="0.25">
      <c r="A4801" s="640"/>
      <c r="B4801" s="640"/>
      <c r="C4801" s="640"/>
      <c r="D4801" s="640"/>
      <c r="E4801" s="640" t="s">
        <v>13212</v>
      </c>
      <c r="F4801" s="639">
        <v>1.42</v>
      </c>
      <c r="G4801" s="640"/>
      <c r="H4801" s="822" t="s">
        <v>13213</v>
      </c>
      <c r="I4801" s="822"/>
      <c r="J4801" s="639">
        <v>6.45</v>
      </c>
    </row>
    <row r="4802" spans="1:10" ht="0.95" customHeight="1" thickTop="1" x14ac:dyDescent="0.2">
      <c r="A4802" s="638"/>
      <c r="B4802" s="638"/>
      <c r="C4802" s="638"/>
      <c r="D4802" s="638"/>
      <c r="E4802" s="638"/>
      <c r="F4802" s="638"/>
      <c r="G4802" s="638"/>
      <c r="H4802" s="638"/>
      <c r="I4802" s="638"/>
      <c r="J4802" s="638"/>
    </row>
    <row r="4803" spans="1:10" ht="18" customHeight="1" x14ac:dyDescent="0.2">
      <c r="A4803" s="658"/>
      <c r="B4803" s="656" t="s">
        <v>13186</v>
      </c>
      <c r="C4803" s="658" t="s">
        <v>13187</v>
      </c>
      <c r="D4803" s="658" t="s">
        <v>13188</v>
      </c>
      <c r="E4803" s="823" t="s">
        <v>13189</v>
      </c>
      <c r="F4803" s="823"/>
      <c r="G4803" s="657" t="s">
        <v>13190</v>
      </c>
      <c r="H4803" s="656" t="s">
        <v>13191</v>
      </c>
      <c r="I4803" s="656" t="s">
        <v>13192</v>
      </c>
      <c r="J4803" s="656" t="s">
        <v>13193</v>
      </c>
    </row>
    <row r="4804" spans="1:10" ht="24" customHeight="1" x14ac:dyDescent="0.2">
      <c r="A4804" s="654" t="s">
        <v>13194</v>
      </c>
      <c r="B4804" s="655" t="s">
        <v>13546</v>
      </c>
      <c r="C4804" s="654" t="s">
        <v>7</v>
      </c>
      <c r="D4804" s="654" t="s">
        <v>9835</v>
      </c>
      <c r="E4804" s="824" t="s">
        <v>13432</v>
      </c>
      <c r="F4804" s="824"/>
      <c r="G4804" s="653" t="s">
        <v>38</v>
      </c>
      <c r="H4804" s="652">
        <v>1</v>
      </c>
      <c r="I4804" s="651">
        <v>576.29999999999995</v>
      </c>
      <c r="J4804" s="651">
        <v>576.29999999999995</v>
      </c>
    </row>
    <row r="4805" spans="1:10" ht="24" customHeight="1" x14ac:dyDescent="0.2">
      <c r="A4805" s="649" t="s">
        <v>13197</v>
      </c>
      <c r="B4805" s="650" t="s">
        <v>13244</v>
      </c>
      <c r="C4805" s="649" t="s">
        <v>7</v>
      </c>
      <c r="D4805" s="649" t="s">
        <v>25</v>
      </c>
      <c r="E4805" s="825" t="s">
        <v>13196</v>
      </c>
      <c r="F4805" s="825"/>
      <c r="G4805" s="648" t="s">
        <v>23</v>
      </c>
      <c r="H4805" s="647">
        <v>0.71109999999999995</v>
      </c>
      <c r="I4805" s="646">
        <v>13.34</v>
      </c>
      <c r="J4805" s="646">
        <v>9.48</v>
      </c>
    </row>
    <row r="4806" spans="1:10" ht="24" customHeight="1" x14ac:dyDescent="0.2">
      <c r="A4806" s="649" t="s">
        <v>13197</v>
      </c>
      <c r="B4806" s="650" t="s">
        <v>13261</v>
      </c>
      <c r="C4806" s="649" t="s">
        <v>7</v>
      </c>
      <c r="D4806" s="649" t="s">
        <v>56</v>
      </c>
      <c r="E4806" s="825" t="s">
        <v>13196</v>
      </c>
      <c r="F4806" s="825"/>
      <c r="G4806" s="648" t="s">
        <v>23</v>
      </c>
      <c r="H4806" s="647">
        <v>1.7688999999999999</v>
      </c>
      <c r="I4806" s="646">
        <v>16.739999999999998</v>
      </c>
      <c r="J4806" s="646">
        <v>29.61</v>
      </c>
    </row>
    <row r="4807" spans="1:10" ht="36" customHeight="1" x14ac:dyDescent="0.2">
      <c r="A4807" s="644" t="s">
        <v>13199</v>
      </c>
      <c r="B4807" s="645" t="s">
        <v>13543</v>
      </c>
      <c r="C4807" s="644" t="s">
        <v>7</v>
      </c>
      <c r="D4807" s="644" t="s">
        <v>7981</v>
      </c>
      <c r="E4807" s="821" t="s">
        <v>13220</v>
      </c>
      <c r="F4807" s="821"/>
      <c r="G4807" s="643" t="s">
        <v>38</v>
      </c>
      <c r="H4807" s="642">
        <v>6</v>
      </c>
      <c r="I4807" s="641">
        <v>8.5500000000000007</v>
      </c>
      <c r="J4807" s="641">
        <v>51.3</v>
      </c>
    </row>
    <row r="4808" spans="1:10" ht="24" customHeight="1" x14ac:dyDescent="0.2">
      <c r="A4808" s="644" t="s">
        <v>13199</v>
      </c>
      <c r="B4808" s="645" t="s">
        <v>13529</v>
      </c>
      <c r="C4808" s="644" t="s">
        <v>7</v>
      </c>
      <c r="D4808" s="644" t="s">
        <v>10970</v>
      </c>
      <c r="E4808" s="821" t="s">
        <v>13220</v>
      </c>
      <c r="F4808" s="821"/>
      <c r="G4808" s="643" t="s">
        <v>21</v>
      </c>
      <c r="H4808" s="642">
        <v>7.0199999999999999E-2</v>
      </c>
      <c r="I4808" s="641">
        <v>86.57</v>
      </c>
      <c r="J4808" s="641">
        <v>6.07</v>
      </c>
    </row>
    <row r="4809" spans="1:10" ht="24" customHeight="1" x14ac:dyDescent="0.2">
      <c r="A4809" s="644" t="s">
        <v>13199</v>
      </c>
      <c r="B4809" s="645" t="s">
        <v>14341</v>
      </c>
      <c r="C4809" s="644" t="s">
        <v>7</v>
      </c>
      <c r="D4809" s="644" t="s">
        <v>8632</v>
      </c>
      <c r="E4809" s="821" t="s">
        <v>13220</v>
      </c>
      <c r="F4809" s="821"/>
      <c r="G4809" s="643" t="s">
        <v>38</v>
      </c>
      <c r="H4809" s="642">
        <v>1</v>
      </c>
      <c r="I4809" s="641">
        <v>479.84</v>
      </c>
      <c r="J4809" s="641">
        <v>479.84</v>
      </c>
    </row>
    <row r="4810" spans="1:10" ht="25.5" x14ac:dyDescent="0.2">
      <c r="A4810" s="640"/>
      <c r="B4810" s="640"/>
      <c r="C4810" s="640"/>
      <c r="D4810" s="640"/>
      <c r="E4810" s="640" t="s">
        <v>13209</v>
      </c>
      <c r="F4810" s="639">
        <v>16.576116483755296</v>
      </c>
      <c r="G4810" s="640" t="s">
        <v>13210</v>
      </c>
      <c r="H4810" s="639">
        <v>13.93</v>
      </c>
      <c r="I4810" s="640" t="s">
        <v>13211</v>
      </c>
      <c r="J4810" s="639">
        <v>30.51</v>
      </c>
    </row>
    <row r="4811" spans="1:10" ht="15" thickBot="1" x14ac:dyDescent="0.25">
      <c r="A4811" s="640"/>
      <c r="B4811" s="640"/>
      <c r="C4811" s="640"/>
      <c r="D4811" s="640"/>
      <c r="E4811" s="640" t="s">
        <v>13212</v>
      </c>
      <c r="F4811" s="639">
        <v>162.74</v>
      </c>
      <c r="G4811" s="640"/>
      <c r="H4811" s="822" t="s">
        <v>13213</v>
      </c>
      <c r="I4811" s="822"/>
      <c r="J4811" s="639">
        <v>739.04</v>
      </c>
    </row>
    <row r="4812" spans="1:10" ht="0.95" customHeight="1" thickTop="1" x14ac:dyDescent="0.2">
      <c r="A4812" s="638"/>
      <c r="B4812" s="638"/>
      <c r="C4812" s="638"/>
      <c r="D4812" s="638"/>
      <c r="E4812" s="638"/>
      <c r="F4812" s="638"/>
      <c r="G4812" s="638"/>
      <c r="H4812" s="638"/>
      <c r="I4812" s="638"/>
      <c r="J4812" s="638"/>
    </row>
    <row r="4813" spans="1:10" ht="18" customHeight="1" x14ac:dyDescent="0.2">
      <c r="A4813" s="658"/>
      <c r="B4813" s="656" t="s">
        <v>13186</v>
      </c>
      <c r="C4813" s="658" t="s">
        <v>13187</v>
      </c>
      <c r="D4813" s="658" t="s">
        <v>13188</v>
      </c>
      <c r="E4813" s="823" t="s">
        <v>13189</v>
      </c>
      <c r="F4813" s="823"/>
      <c r="G4813" s="657" t="s">
        <v>13190</v>
      </c>
      <c r="H4813" s="656" t="s">
        <v>13191</v>
      </c>
      <c r="I4813" s="656" t="s">
        <v>13192</v>
      </c>
      <c r="J4813" s="656" t="s">
        <v>13193</v>
      </c>
    </row>
    <row r="4814" spans="1:10" ht="24" customHeight="1" x14ac:dyDescent="0.2">
      <c r="A4814" s="654" t="s">
        <v>13194</v>
      </c>
      <c r="B4814" s="655" t="s">
        <v>13245</v>
      </c>
      <c r="C4814" s="654" t="s">
        <v>7</v>
      </c>
      <c r="D4814" s="654" t="s">
        <v>228</v>
      </c>
      <c r="E4814" s="824" t="s">
        <v>13196</v>
      </c>
      <c r="F4814" s="824"/>
      <c r="G4814" s="653" t="s">
        <v>23</v>
      </c>
      <c r="H4814" s="652">
        <v>1</v>
      </c>
      <c r="I4814" s="651">
        <v>17.760000000000002</v>
      </c>
      <c r="J4814" s="651">
        <v>17.760000000000002</v>
      </c>
    </row>
    <row r="4815" spans="1:10" ht="24" customHeight="1" x14ac:dyDescent="0.2">
      <c r="A4815" s="649" t="s">
        <v>13197</v>
      </c>
      <c r="B4815" s="650" t="s">
        <v>14228</v>
      </c>
      <c r="C4815" s="649" t="s">
        <v>7</v>
      </c>
      <c r="D4815" s="649" t="s">
        <v>3088</v>
      </c>
      <c r="E4815" s="825" t="s">
        <v>13196</v>
      </c>
      <c r="F4815" s="825"/>
      <c r="G4815" s="648" t="s">
        <v>23</v>
      </c>
      <c r="H4815" s="647">
        <v>1</v>
      </c>
      <c r="I4815" s="646">
        <v>0.11</v>
      </c>
      <c r="J4815" s="646">
        <v>0.11</v>
      </c>
    </row>
    <row r="4816" spans="1:10" ht="24" customHeight="1" x14ac:dyDescent="0.2">
      <c r="A4816" s="644" t="s">
        <v>13199</v>
      </c>
      <c r="B4816" s="645" t="s">
        <v>13226</v>
      </c>
      <c r="C4816" s="644" t="s">
        <v>7</v>
      </c>
      <c r="D4816" s="644" t="s">
        <v>5105</v>
      </c>
      <c r="E4816" s="821" t="s">
        <v>13206</v>
      </c>
      <c r="F4816" s="821"/>
      <c r="G4816" s="643" t="s">
        <v>23</v>
      </c>
      <c r="H4816" s="642">
        <v>1</v>
      </c>
      <c r="I4816" s="641">
        <v>0.96</v>
      </c>
      <c r="J4816" s="641">
        <v>0.96</v>
      </c>
    </row>
    <row r="4817" spans="1:10" ht="24" customHeight="1" x14ac:dyDescent="0.2">
      <c r="A4817" s="644" t="s">
        <v>13199</v>
      </c>
      <c r="B4817" s="645" t="s">
        <v>14093</v>
      </c>
      <c r="C4817" s="644" t="s">
        <v>7</v>
      </c>
      <c r="D4817" s="644" t="s">
        <v>6725</v>
      </c>
      <c r="E4817" s="821" t="s">
        <v>13201</v>
      </c>
      <c r="F4817" s="821"/>
      <c r="G4817" s="643" t="s">
        <v>23</v>
      </c>
      <c r="H4817" s="642">
        <v>1</v>
      </c>
      <c r="I4817" s="641">
        <v>1.05</v>
      </c>
      <c r="J4817" s="641">
        <v>1.05</v>
      </c>
    </row>
    <row r="4818" spans="1:10" ht="24" customHeight="1" x14ac:dyDescent="0.2">
      <c r="A4818" s="644" t="s">
        <v>13199</v>
      </c>
      <c r="B4818" s="645" t="s">
        <v>14094</v>
      </c>
      <c r="C4818" s="644" t="s">
        <v>7</v>
      </c>
      <c r="D4818" s="644" t="s">
        <v>6838</v>
      </c>
      <c r="E4818" s="821" t="s">
        <v>13201</v>
      </c>
      <c r="F4818" s="821"/>
      <c r="G4818" s="643" t="s">
        <v>23</v>
      </c>
      <c r="H4818" s="642">
        <v>1</v>
      </c>
      <c r="I4818" s="641">
        <v>0.38</v>
      </c>
      <c r="J4818" s="641">
        <v>0.38</v>
      </c>
    </row>
    <row r="4819" spans="1:10" ht="24" customHeight="1" x14ac:dyDescent="0.2">
      <c r="A4819" s="644" t="s">
        <v>13199</v>
      </c>
      <c r="B4819" s="645" t="s">
        <v>13205</v>
      </c>
      <c r="C4819" s="644" t="s">
        <v>7</v>
      </c>
      <c r="D4819" s="644" t="s">
        <v>6808</v>
      </c>
      <c r="E4819" s="821" t="s">
        <v>13206</v>
      </c>
      <c r="F4819" s="821"/>
      <c r="G4819" s="643" t="s">
        <v>23</v>
      </c>
      <c r="H4819" s="642">
        <v>1</v>
      </c>
      <c r="I4819" s="641">
        <v>0.55000000000000004</v>
      </c>
      <c r="J4819" s="641">
        <v>0.55000000000000004</v>
      </c>
    </row>
    <row r="4820" spans="1:10" ht="24" customHeight="1" x14ac:dyDescent="0.2">
      <c r="A4820" s="644" t="s">
        <v>13199</v>
      </c>
      <c r="B4820" s="645" t="s">
        <v>13207</v>
      </c>
      <c r="C4820" s="644" t="s">
        <v>7</v>
      </c>
      <c r="D4820" s="644" t="s">
        <v>8485</v>
      </c>
      <c r="E4820" s="821" t="s">
        <v>13208</v>
      </c>
      <c r="F4820" s="821"/>
      <c r="G4820" s="643" t="s">
        <v>23</v>
      </c>
      <c r="H4820" s="642">
        <v>1</v>
      </c>
      <c r="I4820" s="641">
        <v>0.06</v>
      </c>
      <c r="J4820" s="641">
        <v>0.06</v>
      </c>
    </row>
    <row r="4821" spans="1:10" ht="24" customHeight="1" x14ac:dyDescent="0.2">
      <c r="A4821" s="644" t="s">
        <v>13199</v>
      </c>
      <c r="B4821" s="645" t="s">
        <v>14229</v>
      </c>
      <c r="C4821" s="644" t="s">
        <v>7</v>
      </c>
      <c r="D4821" s="644" t="s">
        <v>8904</v>
      </c>
      <c r="E4821" s="821" t="s">
        <v>13203</v>
      </c>
      <c r="F4821" s="821"/>
      <c r="G4821" s="643" t="s">
        <v>23</v>
      </c>
      <c r="H4821" s="642">
        <v>1</v>
      </c>
      <c r="I4821" s="641">
        <v>13.94</v>
      </c>
      <c r="J4821" s="641">
        <v>13.94</v>
      </c>
    </row>
    <row r="4822" spans="1:10" ht="24" customHeight="1" x14ac:dyDescent="0.2">
      <c r="A4822" s="644" t="s">
        <v>13199</v>
      </c>
      <c r="B4822" s="645" t="s">
        <v>13229</v>
      </c>
      <c r="C4822" s="644" t="s">
        <v>7</v>
      </c>
      <c r="D4822" s="644" t="s">
        <v>9025</v>
      </c>
      <c r="E4822" s="821" t="s">
        <v>13230</v>
      </c>
      <c r="F4822" s="821"/>
      <c r="G4822" s="643" t="s">
        <v>23</v>
      </c>
      <c r="H4822" s="642">
        <v>1</v>
      </c>
      <c r="I4822" s="641">
        <v>0.71</v>
      </c>
      <c r="J4822" s="641">
        <v>0.71</v>
      </c>
    </row>
    <row r="4823" spans="1:10" ht="25.5" x14ac:dyDescent="0.2">
      <c r="A4823" s="640"/>
      <c r="B4823" s="640"/>
      <c r="C4823" s="640"/>
      <c r="D4823" s="640"/>
      <c r="E4823" s="640" t="s">
        <v>13209</v>
      </c>
      <c r="F4823" s="639">
        <v>7.6333804000000001</v>
      </c>
      <c r="G4823" s="640" t="s">
        <v>13210</v>
      </c>
      <c r="H4823" s="639">
        <v>6.42</v>
      </c>
      <c r="I4823" s="640" t="s">
        <v>13211</v>
      </c>
      <c r="J4823" s="639">
        <v>14.05</v>
      </c>
    </row>
    <row r="4824" spans="1:10" ht="15" thickBot="1" x14ac:dyDescent="0.25">
      <c r="A4824" s="640"/>
      <c r="B4824" s="640"/>
      <c r="C4824" s="640"/>
      <c r="D4824" s="640"/>
      <c r="E4824" s="640" t="s">
        <v>13212</v>
      </c>
      <c r="F4824" s="639">
        <v>5.01</v>
      </c>
      <c r="G4824" s="640"/>
      <c r="H4824" s="822" t="s">
        <v>13213</v>
      </c>
      <c r="I4824" s="822"/>
      <c r="J4824" s="639">
        <v>22.77</v>
      </c>
    </row>
    <row r="4825" spans="1:10" ht="0.95" customHeight="1" thickTop="1" x14ac:dyDescent="0.2">
      <c r="A4825" s="638"/>
      <c r="B4825" s="638"/>
      <c r="C4825" s="638"/>
      <c r="D4825" s="638"/>
      <c r="E4825" s="638"/>
      <c r="F4825" s="638"/>
      <c r="G4825" s="638"/>
      <c r="H4825" s="638"/>
      <c r="I4825" s="638"/>
      <c r="J4825" s="638"/>
    </row>
    <row r="4826" spans="1:10" ht="18" customHeight="1" x14ac:dyDescent="0.2">
      <c r="A4826" s="658"/>
      <c r="B4826" s="656" t="s">
        <v>13186</v>
      </c>
      <c r="C4826" s="658" t="s">
        <v>13187</v>
      </c>
      <c r="D4826" s="658" t="s">
        <v>13188</v>
      </c>
      <c r="E4826" s="823" t="s">
        <v>13189</v>
      </c>
      <c r="F4826" s="823"/>
      <c r="G4826" s="657" t="s">
        <v>13190</v>
      </c>
      <c r="H4826" s="656" t="s">
        <v>13191</v>
      </c>
      <c r="I4826" s="656" t="s">
        <v>13192</v>
      </c>
      <c r="J4826" s="656" t="s">
        <v>13193</v>
      </c>
    </row>
    <row r="4827" spans="1:10" ht="36" customHeight="1" x14ac:dyDescent="0.2">
      <c r="A4827" s="654" t="s">
        <v>13194</v>
      </c>
      <c r="B4827" s="655" t="s">
        <v>13767</v>
      </c>
      <c r="C4827" s="654" t="s">
        <v>7</v>
      </c>
      <c r="D4827" s="654" t="s">
        <v>62</v>
      </c>
      <c r="E4827" s="824" t="s">
        <v>13736</v>
      </c>
      <c r="F4827" s="824"/>
      <c r="G4827" s="653" t="s">
        <v>38</v>
      </c>
      <c r="H4827" s="652">
        <v>1</v>
      </c>
      <c r="I4827" s="651">
        <v>20.32</v>
      </c>
      <c r="J4827" s="651">
        <v>20.32</v>
      </c>
    </row>
    <row r="4828" spans="1:10" ht="24" customHeight="1" x14ac:dyDescent="0.2">
      <c r="A4828" s="649" t="s">
        <v>13197</v>
      </c>
      <c r="B4828" s="650" t="s">
        <v>13737</v>
      </c>
      <c r="C4828" s="649" t="s">
        <v>7</v>
      </c>
      <c r="D4828" s="649" t="s">
        <v>60</v>
      </c>
      <c r="E4828" s="825" t="s">
        <v>13196</v>
      </c>
      <c r="F4828" s="825"/>
      <c r="G4828" s="648" t="s">
        <v>23</v>
      </c>
      <c r="H4828" s="647">
        <v>0.496</v>
      </c>
      <c r="I4828" s="646">
        <v>13.33</v>
      </c>
      <c r="J4828" s="646">
        <v>6.61</v>
      </c>
    </row>
    <row r="4829" spans="1:10" ht="24" customHeight="1" x14ac:dyDescent="0.2">
      <c r="A4829" s="649" t="s">
        <v>13197</v>
      </c>
      <c r="B4829" s="650" t="s">
        <v>13277</v>
      </c>
      <c r="C4829" s="649" t="s">
        <v>7</v>
      </c>
      <c r="D4829" s="649" t="s">
        <v>58</v>
      </c>
      <c r="E4829" s="825" t="s">
        <v>13196</v>
      </c>
      <c r="F4829" s="825"/>
      <c r="G4829" s="648" t="s">
        <v>23</v>
      </c>
      <c r="H4829" s="647">
        <v>0.496</v>
      </c>
      <c r="I4829" s="646">
        <v>17.38</v>
      </c>
      <c r="J4829" s="646">
        <v>8.6199999999999992</v>
      </c>
    </row>
    <row r="4830" spans="1:10" ht="24" customHeight="1" x14ac:dyDescent="0.2">
      <c r="A4830" s="644" t="s">
        <v>13199</v>
      </c>
      <c r="B4830" s="645" t="s">
        <v>14266</v>
      </c>
      <c r="C4830" s="644" t="s">
        <v>7</v>
      </c>
      <c r="D4830" s="644" t="s">
        <v>8972</v>
      </c>
      <c r="E4830" s="821" t="s">
        <v>13220</v>
      </c>
      <c r="F4830" s="821"/>
      <c r="G4830" s="643" t="s">
        <v>38</v>
      </c>
      <c r="H4830" s="642">
        <v>1</v>
      </c>
      <c r="I4830" s="641">
        <v>5.09</v>
      </c>
      <c r="J4830" s="641">
        <v>5.09</v>
      </c>
    </row>
    <row r="4831" spans="1:10" ht="25.5" x14ac:dyDescent="0.2">
      <c r="A4831" s="640"/>
      <c r="B4831" s="640"/>
      <c r="C4831" s="640"/>
      <c r="D4831" s="640"/>
      <c r="E4831" s="640" t="s">
        <v>13209</v>
      </c>
      <c r="F4831" s="639">
        <v>6.2207975660110835</v>
      </c>
      <c r="G4831" s="640" t="s">
        <v>13210</v>
      </c>
      <c r="H4831" s="639">
        <v>5.23</v>
      </c>
      <c r="I4831" s="640" t="s">
        <v>13211</v>
      </c>
      <c r="J4831" s="639">
        <v>11.45</v>
      </c>
    </row>
    <row r="4832" spans="1:10" ht="15" thickBot="1" x14ac:dyDescent="0.25">
      <c r="A4832" s="640"/>
      <c r="B4832" s="640"/>
      <c r="C4832" s="640"/>
      <c r="D4832" s="640"/>
      <c r="E4832" s="640" t="s">
        <v>13212</v>
      </c>
      <c r="F4832" s="639">
        <v>5.73</v>
      </c>
      <c r="G4832" s="640"/>
      <c r="H4832" s="822" t="s">
        <v>13213</v>
      </c>
      <c r="I4832" s="822"/>
      <c r="J4832" s="639">
        <v>26.05</v>
      </c>
    </row>
    <row r="4833" spans="1:10" ht="0.95" customHeight="1" thickTop="1" x14ac:dyDescent="0.2">
      <c r="A4833" s="638"/>
      <c r="B4833" s="638"/>
      <c r="C4833" s="638"/>
      <c r="D4833" s="638"/>
      <c r="E4833" s="638"/>
      <c r="F4833" s="638"/>
      <c r="G4833" s="638"/>
      <c r="H4833" s="638"/>
      <c r="I4833" s="638"/>
      <c r="J4833" s="638"/>
    </row>
    <row r="4834" spans="1:10" ht="18" customHeight="1" x14ac:dyDescent="0.2">
      <c r="A4834" s="658"/>
      <c r="B4834" s="656" t="s">
        <v>13186</v>
      </c>
      <c r="C4834" s="658" t="s">
        <v>13187</v>
      </c>
      <c r="D4834" s="658" t="s">
        <v>13188</v>
      </c>
      <c r="E4834" s="823" t="s">
        <v>13189</v>
      </c>
      <c r="F4834" s="823"/>
      <c r="G4834" s="657" t="s">
        <v>13190</v>
      </c>
      <c r="H4834" s="656" t="s">
        <v>13191</v>
      </c>
      <c r="I4834" s="656" t="s">
        <v>13192</v>
      </c>
      <c r="J4834" s="656" t="s">
        <v>13193</v>
      </c>
    </row>
    <row r="4835" spans="1:10" ht="36" customHeight="1" x14ac:dyDescent="0.2">
      <c r="A4835" s="654" t="s">
        <v>13194</v>
      </c>
      <c r="B4835" s="655" t="s">
        <v>13779</v>
      </c>
      <c r="C4835" s="654" t="s">
        <v>7</v>
      </c>
      <c r="D4835" s="654" t="s">
        <v>530</v>
      </c>
      <c r="E4835" s="824" t="s">
        <v>13736</v>
      </c>
      <c r="F4835" s="824"/>
      <c r="G4835" s="653" t="s">
        <v>38</v>
      </c>
      <c r="H4835" s="652">
        <v>1</v>
      </c>
      <c r="I4835" s="651">
        <v>21.75</v>
      </c>
      <c r="J4835" s="651">
        <v>21.75</v>
      </c>
    </row>
    <row r="4836" spans="1:10" ht="24" customHeight="1" x14ac:dyDescent="0.2">
      <c r="A4836" s="649" t="s">
        <v>13197</v>
      </c>
      <c r="B4836" s="650" t="s">
        <v>13737</v>
      </c>
      <c r="C4836" s="649" t="s">
        <v>7</v>
      </c>
      <c r="D4836" s="649" t="s">
        <v>60</v>
      </c>
      <c r="E4836" s="825" t="s">
        <v>13196</v>
      </c>
      <c r="F4836" s="825"/>
      <c r="G4836" s="648" t="s">
        <v>23</v>
      </c>
      <c r="H4836" s="647">
        <v>0.496</v>
      </c>
      <c r="I4836" s="646">
        <v>13.33</v>
      </c>
      <c r="J4836" s="646">
        <v>6.61</v>
      </c>
    </row>
    <row r="4837" spans="1:10" ht="24" customHeight="1" x14ac:dyDescent="0.2">
      <c r="A4837" s="649" t="s">
        <v>13197</v>
      </c>
      <c r="B4837" s="650" t="s">
        <v>13277</v>
      </c>
      <c r="C4837" s="649" t="s">
        <v>7</v>
      </c>
      <c r="D4837" s="649" t="s">
        <v>58</v>
      </c>
      <c r="E4837" s="825" t="s">
        <v>13196</v>
      </c>
      <c r="F4837" s="825"/>
      <c r="G4837" s="648" t="s">
        <v>23</v>
      </c>
      <c r="H4837" s="647">
        <v>0.496</v>
      </c>
      <c r="I4837" s="646">
        <v>17.38</v>
      </c>
      <c r="J4837" s="646">
        <v>8.6199999999999992</v>
      </c>
    </row>
    <row r="4838" spans="1:10" ht="24" customHeight="1" x14ac:dyDescent="0.2">
      <c r="A4838" s="644" t="s">
        <v>13199</v>
      </c>
      <c r="B4838" s="645" t="s">
        <v>14342</v>
      </c>
      <c r="C4838" s="644" t="s">
        <v>7</v>
      </c>
      <c r="D4838" s="644" t="s">
        <v>8976</v>
      </c>
      <c r="E4838" s="821" t="s">
        <v>13220</v>
      </c>
      <c r="F4838" s="821"/>
      <c r="G4838" s="643" t="s">
        <v>38</v>
      </c>
      <c r="H4838" s="642">
        <v>1</v>
      </c>
      <c r="I4838" s="641">
        <v>6.52</v>
      </c>
      <c r="J4838" s="641">
        <v>6.52</v>
      </c>
    </row>
    <row r="4839" spans="1:10" ht="25.5" x14ac:dyDescent="0.2">
      <c r="A4839" s="640"/>
      <c r="B4839" s="640"/>
      <c r="C4839" s="640"/>
      <c r="D4839" s="640"/>
      <c r="E4839" s="640" t="s">
        <v>13209</v>
      </c>
      <c r="F4839" s="639">
        <v>6.2207975660110835</v>
      </c>
      <c r="G4839" s="640" t="s">
        <v>13210</v>
      </c>
      <c r="H4839" s="639">
        <v>5.23</v>
      </c>
      <c r="I4839" s="640" t="s">
        <v>13211</v>
      </c>
      <c r="J4839" s="639">
        <v>11.45</v>
      </c>
    </row>
    <row r="4840" spans="1:10" ht="15" thickBot="1" x14ac:dyDescent="0.25">
      <c r="A4840" s="640"/>
      <c r="B4840" s="640"/>
      <c r="C4840" s="640"/>
      <c r="D4840" s="640"/>
      <c r="E4840" s="640" t="s">
        <v>13212</v>
      </c>
      <c r="F4840" s="639">
        <v>6.14</v>
      </c>
      <c r="G4840" s="640"/>
      <c r="H4840" s="822" t="s">
        <v>13213</v>
      </c>
      <c r="I4840" s="822"/>
      <c r="J4840" s="639">
        <v>27.89</v>
      </c>
    </row>
    <row r="4841" spans="1:10" ht="0.95" customHeight="1" thickTop="1" x14ac:dyDescent="0.2">
      <c r="A4841" s="638"/>
      <c r="B4841" s="638"/>
      <c r="C4841" s="638"/>
      <c r="D4841" s="638"/>
      <c r="E4841" s="638"/>
      <c r="F4841" s="638"/>
      <c r="G4841" s="638"/>
      <c r="H4841" s="638"/>
      <c r="I4841" s="638"/>
      <c r="J4841" s="638"/>
    </row>
    <row r="4842" spans="1:10" ht="18" customHeight="1" x14ac:dyDescent="0.2">
      <c r="A4842" s="658"/>
      <c r="B4842" s="656" t="s">
        <v>13186</v>
      </c>
      <c r="C4842" s="658" t="s">
        <v>13187</v>
      </c>
      <c r="D4842" s="658" t="s">
        <v>13188</v>
      </c>
      <c r="E4842" s="823" t="s">
        <v>13189</v>
      </c>
      <c r="F4842" s="823"/>
      <c r="G4842" s="657" t="s">
        <v>13190</v>
      </c>
      <c r="H4842" s="656" t="s">
        <v>13191</v>
      </c>
      <c r="I4842" s="656" t="s">
        <v>13192</v>
      </c>
      <c r="J4842" s="656" t="s">
        <v>13193</v>
      </c>
    </row>
    <row r="4843" spans="1:10" ht="36" customHeight="1" x14ac:dyDescent="0.2">
      <c r="A4843" s="654" t="s">
        <v>13194</v>
      </c>
      <c r="B4843" s="655" t="s">
        <v>13782</v>
      </c>
      <c r="C4843" s="654" t="s">
        <v>7</v>
      </c>
      <c r="D4843" s="654" t="s">
        <v>533</v>
      </c>
      <c r="E4843" s="824" t="s">
        <v>13736</v>
      </c>
      <c r="F4843" s="824"/>
      <c r="G4843" s="653" t="s">
        <v>38</v>
      </c>
      <c r="H4843" s="652">
        <v>1</v>
      </c>
      <c r="I4843" s="651">
        <v>12.3</v>
      </c>
      <c r="J4843" s="651">
        <v>12.3</v>
      </c>
    </row>
    <row r="4844" spans="1:10" ht="24" customHeight="1" x14ac:dyDescent="0.2">
      <c r="A4844" s="649" t="s">
        <v>13197</v>
      </c>
      <c r="B4844" s="650" t="s">
        <v>13737</v>
      </c>
      <c r="C4844" s="649" t="s">
        <v>7</v>
      </c>
      <c r="D4844" s="649" t="s">
        <v>60</v>
      </c>
      <c r="E4844" s="825" t="s">
        <v>13196</v>
      </c>
      <c r="F4844" s="825"/>
      <c r="G4844" s="648" t="s">
        <v>23</v>
      </c>
      <c r="H4844" s="647">
        <v>0.23499999999999999</v>
      </c>
      <c r="I4844" s="646">
        <v>13.33</v>
      </c>
      <c r="J4844" s="646">
        <v>3.13</v>
      </c>
    </row>
    <row r="4845" spans="1:10" ht="24" customHeight="1" x14ac:dyDescent="0.2">
      <c r="A4845" s="649" t="s">
        <v>13197</v>
      </c>
      <c r="B4845" s="650" t="s">
        <v>13277</v>
      </c>
      <c r="C4845" s="649" t="s">
        <v>7</v>
      </c>
      <c r="D4845" s="649" t="s">
        <v>58</v>
      </c>
      <c r="E4845" s="825" t="s">
        <v>13196</v>
      </c>
      <c r="F4845" s="825"/>
      <c r="G4845" s="648" t="s">
        <v>23</v>
      </c>
      <c r="H4845" s="647">
        <v>0.23499999999999999</v>
      </c>
      <c r="I4845" s="646">
        <v>17.38</v>
      </c>
      <c r="J4845" s="646">
        <v>4.08</v>
      </c>
    </row>
    <row r="4846" spans="1:10" ht="24" customHeight="1" x14ac:dyDescent="0.2">
      <c r="A4846" s="644" t="s">
        <v>13199</v>
      </c>
      <c r="B4846" s="645" t="s">
        <v>14266</v>
      </c>
      <c r="C4846" s="644" t="s">
        <v>7</v>
      </c>
      <c r="D4846" s="644" t="s">
        <v>8972</v>
      </c>
      <c r="E4846" s="821" t="s">
        <v>13220</v>
      </c>
      <c r="F4846" s="821"/>
      <c r="G4846" s="643" t="s">
        <v>38</v>
      </c>
      <c r="H4846" s="642">
        <v>1</v>
      </c>
      <c r="I4846" s="641">
        <v>5.09</v>
      </c>
      <c r="J4846" s="641">
        <v>5.09</v>
      </c>
    </row>
    <row r="4847" spans="1:10" ht="25.5" x14ac:dyDescent="0.2">
      <c r="A4847" s="640"/>
      <c r="B4847" s="640"/>
      <c r="C4847" s="640"/>
      <c r="D4847" s="640"/>
      <c r="E4847" s="640" t="s">
        <v>13209</v>
      </c>
      <c r="F4847" s="639">
        <v>2.9392589373030535</v>
      </c>
      <c r="G4847" s="640" t="s">
        <v>13210</v>
      </c>
      <c r="H4847" s="639">
        <v>2.4700000000000002</v>
      </c>
      <c r="I4847" s="640" t="s">
        <v>13211</v>
      </c>
      <c r="J4847" s="639">
        <v>5.41</v>
      </c>
    </row>
    <row r="4848" spans="1:10" ht="15" thickBot="1" x14ac:dyDescent="0.25">
      <c r="A4848" s="640"/>
      <c r="B4848" s="640"/>
      <c r="C4848" s="640"/>
      <c r="D4848" s="640"/>
      <c r="E4848" s="640" t="s">
        <v>13212</v>
      </c>
      <c r="F4848" s="639">
        <v>3.47</v>
      </c>
      <c r="G4848" s="640"/>
      <c r="H4848" s="822" t="s">
        <v>13213</v>
      </c>
      <c r="I4848" s="822"/>
      <c r="J4848" s="639">
        <v>15.77</v>
      </c>
    </row>
    <row r="4849" spans="1:10" ht="0.95" customHeight="1" thickTop="1" x14ac:dyDescent="0.2">
      <c r="A4849" s="638"/>
      <c r="B4849" s="638"/>
      <c r="C4849" s="638"/>
      <c r="D4849" s="638"/>
      <c r="E4849" s="638"/>
      <c r="F4849" s="638"/>
      <c r="G4849" s="638"/>
      <c r="H4849" s="638"/>
      <c r="I4849" s="638"/>
      <c r="J4849" s="638"/>
    </row>
    <row r="4850" spans="1:10" ht="18" customHeight="1" x14ac:dyDescent="0.2">
      <c r="A4850" s="658"/>
      <c r="B4850" s="656" t="s">
        <v>13186</v>
      </c>
      <c r="C4850" s="658" t="s">
        <v>13187</v>
      </c>
      <c r="D4850" s="658" t="s">
        <v>13188</v>
      </c>
      <c r="E4850" s="823" t="s">
        <v>13189</v>
      </c>
      <c r="F4850" s="823"/>
      <c r="G4850" s="657" t="s">
        <v>13190</v>
      </c>
      <c r="H4850" s="656" t="s">
        <v>13191</v>
      </c>
      <c r="I4850" s="656" t="s">
        <v>13192</v>
      </c>
      <c r="J4850" s="656" t="s">
        <v>13193</v>
      </c>
    </row>
    <row r="4851" spans="1:10" ht="36" customHeight="1" x14ac:dyDescent="0.2">
      <c r="A4851" s="654" t="s">
        <v>13194</v>
      </c>
      <c r="B4851" s="655" t="s">
        <v>13776</v>
      </c>
      <c r="C4851" s="654" t="s">
        <v>7</v>
      </c>
      <c r="D4851" s="654" t="s">
        <v>2290</v>
      </c>
      <c r="E4851" s="824" t="s">
        <v>13736</v>
      </c>
      <c r="F4851" s="824"/>
      <c r="G4851" s="653" t="s">
        <v>38</v>
      </c>
      <c r="H4851" s="652">
        <v>1</v>
      </c>
      <c r="I4851" s="651">
        <v>22.73</v>
      </c>
      <c r="J4851" s="651">
        <v>22.73</v>
      </c>
    </row>
    <row r="4852" spans="1:10" ht="24" customHeight="1" x14ac:dyDescent="0.2">
      <c r="A4852" s="649" t="s">
        <v>13197</v>
      </c>
      <c r="B4852" s="650" t="s">
        <v>13737</v>
      </c>
      <c r="C4852" s="649" t="s">
        <v>7</v>
      </c>
      <c r="D4852" s="649" t="s">
        <v>60</v>
      </c>
      <c r="E4852" s="825" t="s">
        <v>13196</v>
      </c>
      <c r="F4852" s="825"/>
      <c r="G4852" s="648" t="s">
        <v>23</v>
      </c>
      <c r="H4852" s="647">
        <v>0.40899999999999997</v>
      </c>
      <c r="I4852" s="646">
        <v>13.33</v>
      </c>
      <c r="J4852" s="646">
        <v>5.45</v>
      </c>
    </row>
    <row r="4853" spans="1:10" ht="24" customHeight="1" x14ac:dyDescent="0.2">
      <c r="A4853" s="649" t="s">
        <v>13197</v>
      </c>
      <c r="B4853" s="650" t="s">
        <v>13277</v>
      </c>
      <c r="C4853" s="649" t="s">
        <v>7</v>
      </c>
      <c r="D4853" s="649" t="s">
        <v>58</v>
      </c>
      <c r="E4853" s="825" t="s">
        <v>13196</v>
      </c>
      <c r="F4853" s="825"/>
      <c r="G4853" s="648" t="s">
        <v>23</v>
      </c>
      <c r="H4853" s="647">
        <v>0.40899999999999997</v>
      </c>
      <c r="I4853" s="646">
        <v>17.38</v>
      </c>
      <c r="J4853" s="646">
        <v>7.1</v>
      </c>
    </row>
    <row r="4854" spans="1:10" ht="24" customHeight="1" x14ac:dyDescent="0.2">
      <c r="A4854" s="644" t="s">
        <v>13199</v>
      </c>
      <c r="B4854" s="645" t="s">
        <v>14266</v>
      </c>
      <c r="C4854" s="644" t="s">
        <v>7</v>
      </c>
      <c r="D4854" s="644" t="s">
        <v>8972</v>
      </c>
      <c r="E4854" s="821" t="s">
        <v>13220</v>
      </c>
      <c r="F4854" s="821"/>
      <c r="G4854" s="643" t="s">
        <v>38</v>
      </c>
      <c r="H4854" s="642">
        <v>2</v>
      </c>
      <c r="I4854" s="641">
        <v>5.09</v>
      </c>
      <c r="J4854" s="641">
        <v>10.18</v>
      </c>
    </row>
    <row r="4855" spans="1:10" ht="25.5" x14ac:dyDescent="0.2">
      <c r="A4855" s="640"/>
      <c r="B4855" s="640"/>
      <c r="C4855" s="640"/>
      <c r="D4855" s="640"/>
      <c r="E4855" s="640" t="s">
        <v>13209</v>
      </c>
      <c r="F4855" s="639">
        <v>5.1287623600999677</v>
      </c>
      <c r="G4855" s="640" t="s">
        <v>13210</v>
      </c>
      <c r="H4855" s="639">
        <v>4.3099999999999996</v>
      </c>
      <c r="I4855" s="640" t="s">
        <v>13211</v>
      </c>
      <c r="J4855" s="639">
        <v>9.44</v>
      </c>
    </row>
    <row r="4856" spans="1:10" ht="15" thickBot="1" x14ac:dyDescent="0.25">
      <c r="A4856" s="640"/>
      <c r="B4856" s="640"/>
      <c r="C4856" s="640"/>
      <c r="D4856" s="640"/>
      <c r="E4856" s="640" t="s">
        <v>13212</v>
      </c>
      <c r="F4856" s="639">
        <v>6.41</v>
      </c>
      <c r="G4856" s="640"/>
      <c r="H4856" s="822" t="s">
        <v>13213</v>
      </c>
      <c r="I4856" s="822"/>
      <c r="J4856" s="639">
        <v>29.14</v>
      </c>
    </row>
    <row r="4857" spans="1:10" ht="0.95" customHeight="1" thickTop="1" x14ac:dyDescent="0.2">
      <c r="A4857" s="638"/>
      <c r="B4857" s="638"/>
      <c r="C4857" s="638"/>
      <c r="D4857" s="638"/>
      <c r="E4857" s="638"/>
      <c r="F4857" s="638"/>
      <c r="G4857" s="638"/>
      <c r="H4857" s="638"/>
      <c r="I4857" s="638"/>
      <c r="J4857" s="638"/>
    </row>
    <row r="4858" spans="1:10" ht="18" customHeight="1" x14ac:dyDescent="0.2">
      <c r="A4858" s="658"/>
      <c r="B4858" s="656" t="s">
        <v>13186</v>
      </c>
      <c r="C4858" s="658" t="s">
        <v>13187</v>
      </c>
      <c r="D4858" s="658" t="s">
        <v>13188</v>
      </c>
      <c r="E4858" s="823" t="s">
        <v>13189</v>
      </c>
      <c r="F4858" s="823"/>
      <c r="G4858" s="657" t="s">
        <v>13190</v>
      </c>
      <c r="H4858" s="656" t="s">
        <v>13191</v>
      </c>
      <c r="I4858" s="656" t="s">
        <v>13192</v>
      </c>
      <c r="J4858" s="656" t="s">
        <v>13193</v>
      </c>
    </row>
    <row r="4859" spans="1:10" ht="36" customHeight="1" x14ac:dyDescent="0.2">
      <c r="A4859" s="654" t="s">
        <v>13194</v>
      </c>
      <c r="B4859" s="655" t="s">
        <v>13770</v>
      </c>
      <c r="C4859" s="654" t="s">
        <v>7</v>
      </c>
      <c r="D4859" s="654" t="s">
        <v>531</v>
      </c>
      <c r="E4859" s="824" t="s">
        <v>13736</v>
      </c>
      <c r="F4859" s="824"/>
      <c r="G4859" s="653" t="s">
        <v>38</v>
      </c>
      <c r="H4859" s="652">
        <v>1</v>
      </c>
      <c r="I4859" s="651">
        <v>14.54</v>
      </c>
      <c r="J4859" s="651">
        <v>14.54</v>
      </c>
    </row>
    <row r="4860" spans="1:10" ht="24" customHeight="1" x14ac:dyDescent="0.2">
      <c r="A4860" s="649" t="s">
        <v>13197</v>
      </c>
      <c r="B4860" s="650" t="s">
        <v>13737</v>
      </c>
      <c r="C4860" s="649" t="s">
        <v>7</v>
      </c>
      <c r="D4860" s="649" t="s">
        <v>60</v>
      </c>
      <c r="E4860" s="825" t="s">
        <v>13196</v>
      </c>
      <c r="F4860" s="825"/>
      <c r="G4860" s="648" t="s">
        <v>23</v>
      </c>
      <c r="H4860" s="647">
        <v>0.308</v>
      </c>
      <c r="I4860" s="646">
        <v>13.33</v>
      </c>
      <c r="J4860" s="646">
        <v>4.0999999999999996</v>
      </c>
    </row>
    <row r="4861" spans="1:10" ht="24" customHeight="1" x14ac:dyDescent="0.2">
      <c r="A4861" s="649" t="s">
        <v>13197</v>
      </c>
      <c r="B4861" s="650" t="s">
        <v>13277</v>
      </c>
      <c r="C4861" s="649" t="s">
        <v>7</v>
      </c>
      <c r="D4861" s="649" t="s">
        <v>58</v>
      </c>
      <c r="E4861" s="825" t="s">
        <v>13196</v>
      </c>
      <c r="F4861" s="825"/>
      <c r="G4861" s="648" t="s">
        <v>23</v>
      </c>
      <c r="H4861" s="647">
        <v>0.308</v>
      </c>
      <c r="I4861" s="646">
        <v>17.38</v>
      </c>
      <c r="J4861" s="646">
        <v>5.35</v>
      </c>
    </row>
    <row r="4862" spans="1:10" ht="24" customHeight="1" x14ac:dyDescent="0.2">
      <c r="A4862" s="644" t="s">
        <v>13199</v>
      </c>
      <c r="B4862" s="645" t="s">
        <v>14266</v>
      </c>
      <c r="C4862" s="644" t="s">
        <v>7</v>
      </c>
      <c r="D4862" s="644" t="s">
        <v>8972</v>
      </c>
      <c r="E4862" s="821" t="s">
        <v>13220</v>
      </c>
      <c r="F4862" s="821"/>
      <c r="G4862" s="643" t="s">
        <v>38</v>
      </c>
      <c r="H4862" s="642">
        <v>1</v>
      </c>
      <c r="I4862" s="641">
        <v>5.09</v>
      </c>
      <c r="J4862" s="641">
        <v>5.09</v>
      </c>
    </row>
    <row r="4863" spans="1:10" ht="25.5" x14ac:dyDescent="0.2">
      <c r="A4863" s="640"/>
      <c r="B4863" s="640"/>
      <c r="C4863" s="640"/>
      <c r="D4863" s="640"/>
      <c r="E4863" s="640" t="s">
        <v>13209</v>
      </c>
      <c r="F4863" s="639">
        <v>3.8574377920243399</v>
      </c>
      <c r="G4863" s="640" t="s">
        <v>13210</v>
      </c>
      <c r="H4863" s="639">
        <v>3.24</v>
      </c>
      <c r="I4863" s="640" t="s">
        <v>13211</v>
      </c>
      <c r="J4863" s="639">
        <v>7.1</v>
      </c>
    </row>
    <row r="4864" spans="1:10" ht="15" thickBot="1" x14ac:dyDescent="0.25">
      <c r="A4864" s="640"/>
      <c r="B4864" s="640"/>
      <c r="C4864" s="640"/>
      <c r="D4864" s="640"/>
      <c r="E4864" s="640" t="s">
        <v>13212</v>
      </c>
      <c r="F4864" s="639">
        <v>4.0999999999999996</v>
      </c>
      <c r="G4864" s="640"/>
      <c r="H4864" s="822" t="s">
        <v>13213</v>
      </c>
      <c r="I4864" s="822"/>
      <c r="J4864" s="639">
        <v>18.64</v>
      </c>
    </row>
    <row r="4865" spans="1:10" ht="0.95" customHeight="1" thickTop="1" x14ac:dyDescent="0.2">
      <c r="A4865" s="638"/>
      <c r="B4865" s="638"/>
      <c r="C4865" s="638"/>
      <c r="D4865" s="638"/>
      <c r="E4865" s="638"/>
      <c r="F4865" s="638"/>
      <c r="G4865" s="638"/>
      <c r="H4865" s="638"/>
      <c r="I4865" s="638"/>
      <c r="J4865" s="638"/>
    </row>
    <row r="4866" spans="1:10" ht="18" customHeight="1" x14ac:dyDescent="0.2">
      <c r="A4866" s="658"/>
      <c r="B4866" s="656" t="s">
        <v>13186</v>
      </c>
      <c r="C4866" s="658" t="s">
        <v>13187</v>
      </c>
      <c r="D4866" s="658" t="s">
        <v>13188</v>
      </c>
      <c r="E4866" s="823" t="s">
        <v>13189</v>
      </c>
      <c r="F4866" s="823"/>
      <c r="G4866" s="657" t="s">
        <v>13190</v>
      </c>
      <c r="H4866" s="656" t="s">
        <v>13191</v>
      </c>
      <c r="I4866" s="656" t="s">
        <v>13192</v>
      </c>
      <c r="J4866" s="656" t="s">
        <v>13193</v>
      </c>
    </row>
    <row r="4867" spans="1:10" ht="36" customHeight="1" x14ac:dyDescent="0.2">
      <c r="A4867" s="654" t="s">
        <v>13194</v>
      </c>
      <c r="B4867" s="655" t="s">
        <v>13764</v>
      </c>
      <c r="C4867" s="654" t="s">
        <v>7</v>
      </c>
      <c r="D4867" s="654" t="s">
        <v>532</v>
      </c>
      <c r="E4867" s="824" t="s">
        <v>13736</v>
      </c>
      <c r="F4867" s="824"/>
      <c r="G4867" s="653" t="s">
        <v>38</v>
      </c>
      <c r="H4867" s="652">
        <v>1</v>
      </c>
      <c r="I4867" s="651">
        <v>15.97</v>
      </c>
      <c r="J4867" s="651">
        <v>15.97</v>
      </c>
    </row>
    <row r="4868" spans="1:10" ht="24" customHeight="1" x14ac:dyDescent="0.2">
      <c r="A4868" s="649" t="s">
        <v>13197</v>
      </c>
      <c r="B4868" s="650" t="s">
        <v>13737</v>
      </c>
      <c r="C4868" s="649" t="s">
        <v>7</v>
      </c>
      <c r="D4868" s="649" t="s">
        <v>60</v>
      </c>
      <c r="E4868" s="825" t="s">
        <v>13196</v>
      </c>
      <c r="F4868" s="825"/>
      <c r="G4868" s="648" t="s">
        <v>23</v>
      </c>
      <c r="H4868" s="647">
        <v>0.308</v>
      </c>
      <c r="I4868" s="646">
        <v>13.33</v>
      </c>
      <c r="J4868" s="646">
        <v>4.0999999999999996</v>
      </c>
    </row>
    <row r="4869" spans="1:10" ht="24" customHeight="1" x14ac:dyDescent="0.2">
      <c r="A4869" s="649" t="s">
        <v>13197</v>
      </c>
      <c r="B4869" s="650" t="s">
        <v>13277</v>
      </c>
      <c r="C4869" s="649" t="s">
        <v>7</v>
      </c>
      <c r="D4869" s="649" t="s">
        <v>58</v>
      </c>
      <c r="E4869" s="825" t="s">
        <v>13196</v>
      </c>
      <c r="F4869" s="825"/>
      <c r="G4869" s="648" t="s">
        <v>23</v>
      </c>
      <c r="H4869" s="647">
        <v>0.308</v>
      </c>
      <c r="I4869" s="646">
        <v>17.38</v>
      </c>
      <c r="J4869" s="646">
        <v>5.35</v>
      </c>
    </row>
    <row r="4870" spans="1:10" ht="24" customHeight="1" x14ac:dyDescent="0.2">
      <c r="A4870" s="644" t="s">
        <v>13199</v>
      </c>
      <c r="B4870" s="645" t="s">
        <v>14342</v>
      </c>
      <c r="C4870" s="644" t="s">
        <v>7</v>
      </c>
      <c r="D4870" s="644" t="s">
        <v>8976</v>
      </c>
      <c r="E4870" s="821" t="s">
        <v>13220</v>
      </c>
      <c r="F4870" s="821"/>
      <c r="G4870" s="643" t="s">
        <v>38</v>
      </c>
      <c r="H4870" s="642">
        <v>1</v>
      </c>
      <c r="I4870" s="641">
        <v>6.52</v>
      </c>
      <c r="J4870" s="641">
        <v>6.52</v>
      </c>
    </row>
    <row r="4871" spans="1:10" ht="25.5" x14ac:dyDescent="0.2">
      <c r="A4871" s="640"/>
      <c r="B4871" s="640"/>
      <c r="C4871" s="640"/>
      <c r="D4871" s="640"/>
      <c r="E4871" s="640" t="s">
        <v>13209</v>
      </c>
      <c r="F4871" s="639">
        <v>3.8574377920243399</v>
      </c>
      <c r="G4871" s="640" t="s">
        <v>13210</v>
      </c>
      <c r="H4871" s="639">
        <v>3.24</v>
      </c>
      <c r="I4871" s="640" t="s">
        <v>13211</v>
      </c>
      <c r="J4871" s="639">
        <v>7.1</v>
      </c>
    </row>
    <row r="4872" spans="1:10" ht="15" thickBot="1" x14ac:dyDescent="0.25">
      <c r="A4872" s="640"/>
      <c r="B4872" s="640"/>
      <c r="C4872" s="640"/>
      <c r="D4872" s="640"/>
      <c r="E4872" s="640" t="s">
        <v>13212</v>
      </c>
      <c r="F4872" s="639">
        <v>4.5</v>
      </c>
      <c r="G4872" s="640"/>
      <c r="H4872" s="822" t="s">
        <v>13213</v>
      </c>
      <c r="I4872" s="822"/>
      <c r="J4872" s="639">
        <v>20.47</v>
      </c>
    </row>
    <row r="4873" spans="1:10" ht="0.95" customHeight="1" thickTop="1" x14ac:dyDescent="0.2">
      <c r="A4873" s="638"/>
      <c r="B4873" s="638"/>
      <c r="C4873" s="638"/>
      <c r="D4873" s="638"/>
      <c r="E4873" s="638"/>
      <c r="F4873" s="638"/>
      <c r="G4873" s="638"/>
      <c r="H4873" s="638"/>
      <c r="I4873" s="638"/>
      <c r="J4873" s="638"/>
    </row>
    <row r="4874" spans="1:10" ht="18" customHeight="1" x14ac:dyDescent="0.2">
      <c r="A4874" s="658"/>
      <c r="B4874" s="656" t="s">
        <v>13186</v>
      </c>
      <c r="C4874" s="658" t="s">
        <v>13187</v>
      </c>
      <c r="D4874" s="658" t="s">
        <v>13188</v>
      </c>
      <c r="E4874" s="823" t="s">
        <v>13189</v>
      </c>
      <c r="F4874" s="823"/>
      <c r="G4874" s="657" t="s">
        <v>13190</v>
      </c>
      <c r="H4874" s="656" t="s">
        <v>13191</v>
      </c>
      <c r="I4874" s="656" t="s">
        <v>13192</v>
      </c>
      <c r="J4874" s="656" t="s">
        <v>13193</v>
      </c>
    </row>
    <row r="4875" spans="1:10" ht="36" customHeight="1" x14ac:dyDescent="0.2">
      <c r="A4875" s="654" t="s">
        <v>13194</v>
      </c>
      <c r="B4875" s="655" t="s">
        <v>13773</v>
      </c>
      <c r="C4875" s="654" t="s">
        <v>7</v>
      </c>
      <c r="D4875" s="654" t="s">
        <v>2286</v>
      </c>
      <c r="E4875" s="824" t="s">
        <v>13736</v>
      </c>
      <c r="F4875" s="824"/>
      <c r="G4875" s="653" t="s">
        <v>38</v>
      </c>
      <c r="H4875" s="652">
        <v>1</v>
      </c>
      <c r="I4875" s="651">
        <v>27.21</v>
      </c>
      <c r="J4875" s="651">
        <v>27.21</v>
      </c>
    </row>
    <row r="4876" spans="1:10" ht="24" customHeight="1" x14ac:dyDescent="0.2">
      <c r="A4876" s="649" t="s">
        <v>13197</v>
      </c>
      <c r="B4876" s="650" t="s">
        <v>13737</v>
      </c>
      <c r="C4876" s="649" t="s">
        <v>7</v>
      </c>
      <c r="D4876" s="649" t="s">
        <v>60</v>
      </c>
      <c r="E4876" s="825" t="s">
        <v>13196</v>
      </c>
      <c r="F4876" s="825"/>
      <c r="G4876" s="648" t="s">
        <v>23</v>
      </c>
      <c r="H4876" s="647">
        <v>0.55500000000000005</v>
      </c>
      <c r="I4876" s="646">
        <v>13.33</v>
      </c>
      <c r="J4876" s="646">
        <v>7.39</v>
      </c>
    </row>
    <row r="4877" spans="1:10" ht="24" customHeight="1" x14ac:dyDescent="0.2">
      <c r="A4877" s="649" t="s">
        <v>13197</v>
      </c>
      <c r="B4877" s="650" t="s">
        <v>13277</v>
      </c>
      <c r="C4877" s="649" t="s">
        <v>7</v>
      </c>
      <c r="D4877" s="649" t="s">
        <v>58</v>
      </c>
      <c r="E4877" s="825" t="s">
        <v>13196</v>
      </c>
      <c r="F4877" s="825"/>
      <c r="G4877" s="648" t="s">
        <v>23</v>
      </c>
      <c r="H4877" s="647">
        <v>0.55500000000000005</v>
      </c>
      <c r="I4877" s="646">
        <v>17.38</v>
      </c>
      <c r="J4877" s="646">
        <v>9.64</v>
      </c>
    </row>
    <row r="4878" spans="1:10" ht="24" customHeight="1" x14ac:dyDescent="0.2">
      <c r="A4878" s="644" t="s">
        <v>13199</v>
      </c>
      <c r="B4878" s="645" t="s">
        <v>14266</v>
      </c>
      <c r="C4878" s="644" t="s">
        <v>7</v>
      </c>
      <c r="D4878" s="644" t="s">
        <v>8972</v>
      </c>
      <c r="E4878" s="821" t="s">
        <v>13220</v>
      </c>
      <c r="F4878" s="821"/>
      <c r="G4878" s="643" t="s">
        <v>38</v>
      </c>
      <c r="H4878" s="642">
        <v>2</v>
      </c>
      <c r="I4878" s="641">
        <v>5.09</v>
      </c>
      <c r="J4878" s="641">
        <v>10.18</v>
      </c>
    </row>
    <row r="4879" spans="1:10" ht="25.5" x14ac:dyDescent="0.2">
      <c r="A4879" s="640"/>
      <c r="B4879" s="640"/>
      <c r="C4879" s="640"/>
      <c r="D4879" s="640"/>
      <c r="E4879" s="640" t="s">
        <v>13209</v>
      </c>
      <c r="F4879" s="639">
        <v>6.9596870585678587</v>
      </c>
      <c r="G4879" s="640" t="s">
        <v>13210</v>
      </c>
      <c r="H4879" s="639">
        <v>5.85</v>
      </c>
      <c r="I4879" s="640" t="s">
        <v>13211</v>
      </c>
      <c r="J4879" s="639">
        <v>12.81</v>
      </c>
    </row>
    <row r="4880" spans="1:10" ht="15" thickBot="1" x14ac:dyDescent="0.25">
      <c r="A4880" s="640"/>
      <c r="B4880" s="640"/>
      <c r="C4880" s="640"/>
      <c r="D4880" s="640"/>
      <c r="E4880" s="640" t="s">
        <v>13212</v>
      </c>
      <c r="F4880" s="639">
        <v>7.68</v>
      </c>
      <c r="G4880" s="640"/>
      <c r="H4880" s="822" t="s">
        <v>13213</v>
      </c>
      <c r="I4880" s="822"/>
      <c r="J4880" s="639">
        <v>34.89</v>
      </c>
    </row>
    <row r="4881" spans="1:10" ht="0.95" customHeight="1" thickTop="1" x14ac:dyDescent="0.2">
      <c r="A4881" s="638"/>
      <c r="B4881" s="638"/>
      <c r="C4881" s="638"/>
      <c r="D4881" s="638"/>
      <c r="E4881" s="638"/>
      <c r="F4881" s="638"/>
      <c r="G4881" s="638"/>
      <c r="H4881" s="638"/>
      <c r="I4881" s="638"/>
      <c r="J4881" s="638"/>
    </row>
    <row r="4882" spans="1:10" ht="18" customHeight="1" x14ac:dyDescent="0.2">
      <c r="A4882" s="658"/>
      <c r="B4882" s="656" t="s">
        <v>13186</v>
      </c>
      <c r="C4882" s="658" t="s">
        <v>13187</v>
      </c>
      <c r="D4882" s="658" t="s">
        <v>13188</v>
      </c>
      <c r="E4882" s="823" t="s">
        <v>13189</v>
      </c>
      <c r="F4882" s="823"/>
      <c r="G4882" s="657" t="s">
        <v>13190</v>
      </c>
      <c r="H4882" s="656" t="s">
        <v>13191</v>
      </c>
      <c r="I4882" s="656" t="s">
        <v>13192</v>
      </c>
      <c r="J4882" s="656" t="s">
        <v>13193</v>
      </c>
    </row>
    <row r="4883" spans="1:10" ht="24" customHeight="1" x14ac:dyDescent="0.2">
      <c r="A4883" s="654" t="s">
        <v>13194</v>
      </c>
      <c r="B4883" s="655" t="s">
        <v>13549</v>
      </c>
      <c r="C4883" s="654" t="s">
        <v>7</v>
      </c>
      <c r="D4883" s="654" t="s">
        <v>9868</v>
      </c>
      <c r="E4883" s="824" t="s">
        <v>13432</v>
      </c>
      <c r="F4883" s="824"/>
      <c r="G4883" s="653" t="s">
        <v>38</v>
      </c>
      <c r="H4883" s="652">
        <v>1</v>
      </c>
      <c r="I4883" s="651">
        <v>39.07</v>
      </c>
      <c r="J4883" s="651">
        <v>39.07</v>
      </c>
    </row>
    <row r="4884" spans="1:10" ht="24" customHeight="1" x14ac:dyDescent="0.2">
      <c r="A4884" s="649" t="s">
        <v>13197</v>
      </c>
      <c r="B4884" s="650" t="s">
        <v>13244</v>
      </c>
      <c r="C4884" s="649" t="s">
        <v>7</v>
      </c>
      <c r="D4884" s="649" t="s">
        <v>25</v>
      </c>
      <c r="E4884" s="825" t="s">
        <v>13196</v>
      </c>
      <c r="F4884" s="825"/>
      <c r="G4884" s="648" t="s">
        <v>23</v>
      </c>
      <c r="H4884" s="647">
        <v>4.8099999999999997E-2</v>
      </c>
      <c r="I4884" s="646">
        <v>13.34</v>
      </c>
      <c r="J4884" s="646">
        <v>0.64</v>
      </c>
    </row>
    <row r="4885" spans="1:10" ht="24" customHeight="1" x14ac:dyDescent="0.2">
      <c r="A4885" s="649" t="s">
        <v>13197</v>
      </c>
      <c r="B4885" s="650" t="s">
        <v>13261</v>
      </c>
      <c r="C4885" s="649" t="s">
        <v>7</v>
      </c>
      <c r="D4885" s="649" t="s">
        <v>56</v>
      </c>
      <c r="E4885" s="825" t="s">
        <v>13196</v>
      </c>
      <c r="F4885" s="825"/>
      <c r="G4885" s="648" t="s">
        <v>23</v>
      </c>
      <c r="H4885" s="647">
        <v>0.1525</v>
      </c>
      <c r="I4885" s="646">
        <v>16.739999999999998</v>
      </c>
      <c r="J4885" s="646">
        <v>2.5499999999999998</v>
      </c>
    </row>
    <row r="4886" spans="1:10" ht="24" customHeight="1" x14ac:dyDescent="0.2">
      <c r="A4886" s="644" t="s">
        <v>13199</v>
      </c>
      <c r="B4886" s="645" t="s">
        <v>13509</v>
      </c>
      <c r="C4886" s="644" t="s">
        <v>7</v>
      </c>
      <c r="D4886" s="644" t="s">
        <v>3869</v>
      </c>
      <c r="E4886" s="821" t="s">
        <v>13220</v>
      </c>
      <c r="F4886" s="821"/>
      <c r="G4886" s="643" t="s">
        <v>38</v>
      </c>
      <c r="H4886" s="642">
        <v>2.1000000000000001E-2</v>
      </c>
      <c r="I4886" s="641">
        <v>4.5999999999999996</v>
      </c>
      <c r="J4886" s="641">
        <v>0.09</v>
      </c>
    </row>
    <row r="4887" spans="1:10" ht="24" customHeight="1" x14ac:dyDescent="0.2">
      <c r="A4887" s="644" t="s">
        <v>13199</v>
      </c>
      <c r="B4887" s="645" t="s">
        <v>14343</v>
      </c>
      <c r="C4887" s="644" t="s">
        <v>7</v>
      </c>
      <c r="D4887" s="644" t="s">
        <v>8993</v>
      </c>
      <c r="E4887" s="821" t="s">
        <v>13220</v>
      </c>
      <c r="F4887" s="821"/>
      <c r="G4887" s="643" t="s">
        <v>38</v>
      </c>
      <c r="H4887" s="642">
        <v>1</v>
      </c>
      <c r="I4887" s="641">
        <v>35.79</v>
      </c>
      <c r="J4887" s="641">
        <v>35.79</v>
      </c>
    </row>
    <row r="4888" spans="1:10" ht="25.5" x14ac:dyDescent="0.2">
      <c r="A4888" s="640"/>
      <c r="B4888" s="640"/>
      <c r="C4888" s="640"/>
      <c r="D4888" s="640"/>
      <c r="E4888" s="640" t="s">
        <v>13209</v>
      </c>
      <c r="F4888" s="639">
        <v>1.3582527436705423</v>
      </c>
      <c r="G4888" s="640" t="s">
        <v>13210</v>
      </c>
      <c r="H4888" s="639">
        <v>1.1399999999999999</v>
      </c>
      <c r="I4888" s="640" t="s">
        <v>13211</v>
      </c>
      <c r="J4888" s="639">
        <v>2.5</v>
      </c>
    </row>
    <row r="4889" spans="1:10" ht="15" thickBot="1" x14ac:dyDescent="0.25">
      <c r="A4889" s="640"/>
      <c r="B4889" s="640"/>
      <c r="C4889" s="640"/>
      <c r="D4889" s="640"/>
      <c r="E4889" s="640" t="s">
        <v>13212</v>
      </c>
      <c r="F4889" s="639">
        <v>11.03</v>
      </c>
      <c r="G4889" s="640"/>
      <c r="H4889" s="822" t="s">
        <v>13213</v>
      </c>
      <c r="I4889" s="822"/>
      <c r="J4889" s="639">
        <v>50.1</v>
      </c>
    </row>
    <row r="4890" spans="1:10" ht="0.95" customHeight="1" thickTop="1" x14ac:dyDescent="0.2">
      <c r="A4890" s="638"/>
      <c r="B4890" s="638"/>
      <c r="C4890" s="638"/>
      <c r="D4890" s="638"/>
      <c r="E4890" s="638"/>
      <c r="F4890" s="638"/>
      <c r="G4890" s="638"/>
      <c r="H4890" s="638"/>
      <c r="I4890" s="638"/>
      <c r="J4890" s="638"/>
    </row>
    <row r="4891" spans="1:10" ht="18" customHeight="1" x14ac:dyDescent="0.2">
      <c r="A4891" s="658"/>
      <c r="B4891" s="656" t="s">
        <v>13186</v>
      </c>
      <c r="C4891" s="658" t="s">
        <v>13187</v>
      </c>
      <c r="D4891" s="658" t="s">
        <v>13188</v>
      </c>
      <c r="E4891" s="823" t="s">
        <v>13189</v>
      </c>
      <c r="F4891" s="823"/>
      <c r="G4891" s="657" t="s">
        <v>13190</v>
      </c>
      <c r="H4891" s="656" t="s">
        <v>13191</v>
      </c>
      <c r="I4891" s="656" t="s">
        <v>13192</v>
      </c>
      <c r="J4891" s="656" t="s">
        <v>13193</v>
      </c>
    </row>
    <row r="4892" spans="1:10" ht="36" customHeight="1" x14ac:dyDescent="0.2">
      <c r="A4892" s="654" t="s">
        <v>13194</v>
      </c>
      <c r="B4892" s="655" t="s">
        <v>13538</v>
      </c>
      <c r="C4892" s="654" t="s">
        <v>7</v>
      </c>
      <c r="D4892" s="654" t="s">
        <v>9866</v>
      </c>
      <c r="E4892" s="824" t="s">
        <v>13432</v>
      </c>
      <c r="F4892" s="824"/>
      <c r="G4892" s="653" t="s">
        <v>38</v>
      </c>
      <c r="H4892" s="652">
        <v>1</v>
      </c>
      <c r="I4892" s="651">
        <v>43.09</v>
      </c>
      <c r="J4892" s="651">
        <v>43.09</v>
      </c>
    </row>
    <row r="4893" spans="1:10" ht="24" customHeight="1" x14ac:dyDescent="0.2">
      <c r="A4893" s="649" t="s">
        <v>13197</v>
      </c>
      <c r="B4893" s="650" t="s">
        <v>13244</v>
      </c>
      <c r="C4893" s="649" t="s">
        <v>7</v>
      </c>
      <c r="D4893" s="649" t="s">
        <v>25</v>
      </c>
      <c r="E4893" s="825" t="s">
        <v>13196</v>
      </c>
      <c r="F4893" s="825"/>
      <c r="G4893" s="648" t="s">
        <v>23</v>
      </c>
      <c r="H4893" s="647">
        <v>3.6700000000000003E-2</v>
      </c>
      <c r="I4893" s="646">
        <v>13.34</v>
      </c>
      <c r="J4893" s="646">
        <v>0.48</v>
      </c>
    </row>
    <row r="4894" spans="1:10" ht="24" customHeight="1" x14ac:dyDescent="0.2">
      <c r="A4894" s="649" t="s">
        <v>13197</v>
      </c>
      <c r="B4894" s="650" t="s">
        <v>13261</v>
      </c>
      <c r="C4894" s="649" t="s">
        <v>7</v>
      </c>
      <c r="D4894" s="649" t="s">
        <v>56</v>
      </c>
      <c r="E4894" s="825" t="s">
        <v>13196</v>
      </c>
      <c r="F4894" s="825"/>
      <c r="G4894" s="648" t="s">
        <v>23</v>
      </c>
      <c r="H4894" s="647">
        <v>0.1164</v>
      </c>
      <c r="I4894" s="646">
        <v>16.739999999999998</v>
      </c>
      <c r="J4894" s="646">
        <v>1.94</v>
      </c>
    </row>
    <row r="4895" spans="1:10" ht="24" customHeight="1" x14ac:dyDescent="0.2">
      <c r="A4895" s="644" t="s">
        <v>13199</v>
      </c>
      <c r="B4895" s="645" t="s">
        <v>13509</v>
      </c>
      <c r="C4895" s="644" t="s">
        <v>7</v>
      </c>
      <c r="D4895" s="644" t="s">
        <v>3869</v>
      </c>
      <c r="E4895" s="821" t="s">
        <v>13220</v>
      </c>
      <c r="F4895" s="821"/>
      <c r="G4895" s="643" t="s">
        <v>38</v>
      </c>
      <c r="H4895" s="642">
        <v>2.1000000000000001E-2</v>
      </c>
      <c r="I4895" s="641">
        <v>4.5999999999999996</v>
      </c>
      <c r="J4895" s="641">
        <v>0.09</v>
      </c>
    </row>
    <row r="4896" spans="1:10" ht="24" customHeight="1" x14ac:dyDescent="0.2">
      <c r="A4896" s="644" t="s">
        <v>13199</v>
      </c>
      <c r="B4896" s="645" t="s">
        <v>14344</v>
      </c>
      <c r="C4896" s="644" t="s">
        <v>7</v>
      </c>
      <c r="D4896" s="644" t="s">
        <v>8992</v>
      </c>
      <c r="E4896" s="821" t="s">
        <v>13220</v>
      </c>
      <c r="F4896" s="821"/>
      <c r="G4896" s="643" t="s">
        <v>38</v>
      </c>
      <c r="H4896" s="642">
        <v>1</v>
      </c>
      <c r="I4896" s="641">
        <v>40.58</v>
      </c>
      <c r="J4896" s="641">
        <v>40.58</v>
      </c>
    </row>
    <row r="4897" spans="1:10" ht="25.5" x14ac:dyDescent="0.2">
      <c r="A4897" s="640"/>
      <c r="B4897" s="640"/>
      <c r="C4897" s="640"/>
      <c r="D4897" s="640"/>
      <c r="E4897" s="640" t="s">
        <v>13209</v>
      </c>
      <c r="F4897" s="639">
        <v>1.0322720851896121</v>
      </c>
      <c r="G4897" s="640" t="s">
        <v>13210</v>
      </c>
      <c r="H4897" s="639">
        <v>0.87</v>
      </c>
      <c r="I4897" s="640" t="s">
        <v>13211</v>
      </c>
      <c r="J4897" s="639">
        <v>1.9</v>
      </c>
    </row>
    <row r="4898" spans="1:10" ht="15" thickBot="1" x14ac:dyDescent="0.25">
      <c r="A4898" s="640"/>
      <c r="B4898" s="640"/>
      <c r="C4898" s="640"/>
      <c r="D4898" s="640"/>
      <c r="E4898" s="640" t="s">
        <v>13212</v>
      </c>
      <c r="F4898" s="639">
        <v>12.16</v>
      </c>
      <c r="G4898" s="640"/>
      <c r="H4898" s="822" t="s">
        <v>13213</v>
      </c>
      <c r="I4898" s="822"/>
      <c r="J4898" s="639">
        <v>55.25</v>
      </c>
    </row>
    <row r="4899" spans="1:10" ht="0.95" customHeight="1" thickTop="1" x14ac:dyDescent="0.2">
      <c r="A4899" s="638"/>
      <c r="B4899" s="638"/>
      <c r="C4899" s="638"/>
      <c r="D4899" s="638"/>
      <c r="E4899" s="638"/>
      <c r="F4899" s="638"/>
      <c r="G4899" s="638"/>
      <c r="H4899" s="638"/>
      <c r="I4899" s="638"/>
      <c r="J4899" s="638"/>
    </row>
    <row r="4900" spans="1:10" ht="18" customHeight="1" x14ac:dyDescent="0.2">
      <c r="A4900" s="658"/>
      <c r="B4900" s="656" t="s">
        <v>13186</v>
      </c>
      <c r="C4900" s="658" t="s">
        <v>13187</v>
      </c>
      <c r="D4900" s="658" t="s">
        <v>13188</v>
      </c>
      <c r="E4900" s="823" t="s">
        <v>13189</v>
      </c>
      <c r="F4900" s="823"/>
      <c r="G4900" s="657" t="s">
        <v>13190</v>
      </c>
      <c r="H4900" s="656" t="s">
        <v>13191</v>
      </c>
      <c r="I4900" s="656" t="s">
        <v>13192</v>
      </c>
      <c r="J4900" s="656" t="s">
        <v>13193</v>
      </c>
    </row>
    <row r="4901" spans="1:10" ht="36" customHeight="1" x14ac:dyDescent="0.2">
      <c r="A4901" s="654" t="s">
        <v>13194</v>
      </c>
      <c r="B4901" s="655" t="s">
        <v>14003</v>
      </c>
      <c r="C4901" s="654" t="s">
        <v>7</v>
      </c>
      <c r="D4901" s="654" t="s">
        <v>10798</v>
      </c>
      <c r="E4901" s="824" t="s">
        <v>13288</v>
      </c>
      <c r="F4901" s="824"/>
      <c r="G4901" s="653" t="s">
        <v>112</v>
      </c>
      <c r="H4901" s="652">
        <v>1</v>
      </c>
      <c r="I4901" s="651">
        <v>1.83</v>
      </c>
      <c r="J4901" s="651">
        <v>1.83</v>
      </c>
    </row>
    <row r="4902" spans="1:10" ht="48" customHeight="1" x14ac:dyDescent="0.2">
      <c r="A4902" s="649" t="s">
        <v>13197</v>
      </c>
      <c r="B4902" s="650" t="s">
        <v>13290</v>
      </c>
      <c r="C4902" s="649" t="s">
        <v>7</v>
      </c>
      <c r="D4902" s="649" t="s">
        <v>922</v>
      </c>
      <c r="E4902" s="825" t="s">
        <v>13272</v>
      </c>
      <c r="F4902" s="825"/>
      <c r="G4902" s="648" t="s">
        <v>50</v>
      </c>
      <c r="H4902" s="647">
        <v>1.52E-2</v>
      </c>
      <c r="I4902" s="646">
        <v>107.94</v>
      </c>
      <c r="J4902" s="646">
        <v>1.64</v>
      </c>
    </row>
    <row r="4903" spans="1:10" ht="48" customHeight="1" x14ac:dyDescent="0.2">
      <c r="A4903" s="649" t="s">
        <v>13197</v>
      </c>
      <c r="B4903" s="650" t="s">
        <v>13292</v>
      </c>
      <c r="C4903" s="649" t="s">
        <v>7</v>
      </c>
      <c r="D4903" s="649" t="s">
        <v>923</v>
      </c>
      <c r="E4903" s="825" t="s">
        <v>13272</v>
      </c>
      <c r="F4903" s="825"/>
      <c r="G4903" s="648" t="s">
        <v>67</v>
      </c>
      <c r="H4903" s="647">
        <v>6.4999999999999997E-3</v>
      </c>
      <c r="I4903" s="646">
        <v>29.66</v>
      </c>
      <c r="J4903" s="646">
        <v>0.19</v>
      </c>
    </row>
    <row r="4904" spans="1:10" ht="25.5" x14ac:dyDescent="0.2">
      <c r="A4904" s="640"/>
      <c r="B4904" s="640"/>
      <c r="C4904" s="640"/>
      <c r="D4904" s="640"/>
      <c r="E4904" s="640" t="s">
        <v>13209</v>
      </c>
      <c r="F4904" s="639">
        <v>0.10866021949364338</v>
      </c>
      <c r="G4904" s="640" t="s">
        <v>13210</v>
      </c>
      <c r="H4904" s="639">
        <v>0.09</v>
      </c>
      <c r="I4904" s="640" t="s">
        <v>13211</v>
      </c>
      <c r="J4904" s="639">
        <v>0.2</v>
      </c>
    </row>
    <row r="4905" spans="1:10" ht="15" thickBot="1" x14ac:dyDescent="0.25">
      <c r="A4905" s="640"/>
      <c r="B4905" s="640"/>
      <c r="C4905" s="640"/>
      <c r="D4905" s="640"/>
      <c r="E4905" s="640" t="s">
        <v>13212</v>
      </c>
      <c r="F4905" s="639">
        <v>0.51</v>
      </c>
      <c r="G4905" s="640"/>
      <c r="H4905" s="822" t="s">
        <v>13213</v>
      </c>
      <c r="I4905" s="822"/>
      <c r="J4905" s="639">
        <v>2.34</v>
      </c>
    </row>
    <row r="4906" spans="1:10" ht="0.95" customHeight="1" thickTop="1" x14ac:dyDescent="0.2">
      <c r="A4906" s="638"/>
      <c r="B4906" s="638"/>
      <c r="C4906" s="638"/>
      <c r="D4906" s="638"/>
      <c r="E4906" s="638"/>
      <c r="F4906" s="638"/>
      <c r="G4906" s="638"/>
      <c r="H4906" s="638"/>
      <c r="I4906" s="638"/>
      <c r="J4906" s="638"/>
    </row>
    <row r="4907" spans="1:10" ht="18" customHeight="1" x14ac:dyDescent="0.2">
      <c r="A4907" s="658"/>
      <c r="B4907" s="656" t="s">
        <v>13186</v>
      </c>
      <c r="C4907" s="658" t="s">
        <v>13187</v>
      </c>
      <c r="D4907" s="658" t="s">
        <v>13188</v>
      </c>
      <c r="E4907" s="823" t="s">
        <v>13189</v>
      </c>
      <c r="F4907" s="823"/>
      <c r="G4907" s="657" t="s">
        <v>13190</v>
      </c>
      <c r="H4907" s="656" t="s">
        <v>13191</v>
      </c>
      <c r="I4907" s="656" t="s">
        <v>13192</v>
      </c>
      <c r="J4907" s="656" t="s">
        <v>13193</v>
      </c>
    </row>
    <row r="4908" spans="1:10" ht="24" customHeight="1" x14ac:dyDescent="0.2">
      <c r="A4908" s="654" t="s">
        <v>13194</v>
      </c>
      <c r="B4908" s="655" t="s">
        <v>13516</v>
      </c>
      <c r="C4908" s="654" t="s">
        <v>7</v>
      </c>
      <c r="D4908" s="654" t="s">
        <v>9900</v>
      </c>
      <c r="E4908" s="824" t="s">
        <v>13432</v>
      </c>
      <c r="F4908" s="824"/>
      <c r="G4908" s="653" t="s">
        <v>38</v>
      </c>
      <c r="H4908" s="652">
        <v>1</v>
      </c>
      <c r="I4908" s="651">
        <v>155.66</v>
      </c>
      <c r="J4908" s="651">
        <v>155.66</v>
      </c>
    </row>
    <row r="4909" spans="1:10" ht="24" customHeight="1" x14ac:dyDescent="0.2">
      <c r="A4909" s="649" t="s">
        <v>13197</v>
      </c>
      <c r="B4909" s="650" t="s">
        <v>13244</v>
      </c>
      <c r="C4909" s="649" t="s">
        <v>7</v>
      </c>
      <c r="D4909" s="649" t="s">
        <v>25</v>
      </c>
      <c r="E4909" s="825" t="s">
        <v>13196</v>
      </c>
      <c r="F4909" s="825"/>
      <c r="G4909" s="648" t="s">
        <v>23</v>
      </c>
      <c r="H4909" s="647">
        <v>0.34949999999999998</v>
      </c>
      <c r="I4909" s="646">
        <v>13.34</v>
      </c>
      <c r="J4909" s="646">
        <v>4.66</v>
      </c>
    </row>
    <row r="4910" spans="1:10" ht="24" customHeight="1" x14ac:dyDescent="0.2">
      <c r="A4910" s="649" t="s">
        <v>13197</v>
      </c>
      <c r="B4910" s="650" t="s">
        <v>13261</v>
      </c>
      <c r="C4910" s="649" t="s">
        <v>7</v>
      </c>
      <c r="D4910" s="649" t="s">
        <v>56</v>
      </c>
      <c r="E4910" s="825" t="s">
        <v>13196</v>
      </c>
      <c r="F4910" s="825"/>
      <c r="G4910" s="648" t="s">
        <v>23</v>
      </c>
      <c r="H4910" s="647">
        <v>0.49680000000000002</v>
      </c>
      <c r="I4910" s="646">
        <v>16.739999999999998</v>
      </c>
      <c r="J4910" s="646">
        <v>8.31</v>
      </c>
    </row>
    <row r="4911" spans="1:10" ht="24" customHeight="1" x14ac:dyDescent="0.2">
      <c r="A4911" s="644" t="s">
        <v>13199</v>
      </c>
      <c r="B4911" s="645" t="s">
        <v>14345</v>
      </c>
      <c r="C4911" s="644" t="s">
        <v>7</v>
      </c>
      <c r="D4911" s="644" t="s">
        <v>5283</v>
      </c>
      <c r="E4911" s="821" t="s">
        <v>13220</v>
      </c>
      <c r="F4911" s="821"/>
      <c r="G4911" s="643" t="s">
        <v>38</v>
      </c>
      <c r="H4911" s="642">
        <v>1</v>
      </c>
      <c r="I4911" s="641">
        <v>109.9</v>
      </c>
      <c r="J4911" s="641">
        <v>109.9</v>
      </c>
    </row>
    <row r="4912" spans="1:10" ht="36" customHeight="1" x14ac:dyDescent="0.2">
      <c r="A4912" s="644" t="s">
        <v>13199</v>
      </c>
      <c r="B4912" s="645" t="s">
        <v>14346</v>
      </c>
      <c r="C4912" s="644" t="s">
        <v>7</v>
      </c>
      <c r="D4912" s="644" t="s">
        <v>7980</v>
      </c>
      <c r="E4912" s="821" t="s">
        <v>13220</v>
      </c>
      <c r="F4912" s="821"/>
      <c r="G4912" s="643" t="s">
        <v>38</v>
      </c>
      <c r="H4912" s="642">
        <v>2</v>
      </c>
      <c r="I4912" s="641">
        <v>11.53</v>
      </c>
      <c r="J4912" s="641">
        <v>23.06</v>
      </c>
    </row>
    <row r="4913" spans="1:10" ht="24" customHeight="1" x14ac:dyDescent="0.2">
      <c r="A4913" s="644" t="s">
        <v>13199</v>
      </c>
      <c r="B4913" s="645" t="s">
        <v>13529</v>
      </c>
      <c r="C4913" s="644" t="s">
        <v>7</v>
      </c>
      <c r="D4913" s="644" t="s">
        <v>10970</v>
      </c>
      <c r="E4913" s="821" t="s">
        <v>13220</v>
      </c>
      <c r="F4913" s="821"/>
      <c r="G4913" s="643" t="s">
        <v>21</v>
      </c>
      <c r="H4913" s="642">
        <v>8.8099999999999998E-2</v>
      </c>
      <c r="I4913" s="641">
        <v>86.57</v>
      </c>
      <c r="J4913" s="641">
        <v>7.62</v>
      </c>
    </row>
    <row r="4914" spans="1:10" ht="24" customHeight="1" x14ac:dyDescent="0.2">
      <c r="A4914" s="644" t="s">
        <v>13199</v>
      </c>
      <c r="B4914" s="645" t="s">
        <v>14347</v>
      </c>
      <c r="C4914" s="644" t="s">
        <v>7</v>
      </c>
      <c r="D4914" s="644" t="s">
        <v>9411</v>
      </c>
      <c r="E4914" s="821" t="s">
        <v>13220</v>
      </c>
      <c r="F4914" s="821"/>
      <c r="G4914" s="643" t="s">
        <v>38</v>
      </c>
      <c r="H4914" s="642">
        <v>1</v>
      </c>
      <c r="I4914" s="641">
        <v>2.11</v>
      </c>
      <c r="J4914" s="641">
        <v>2.11</v>
      </c>
    </row>
    <row r="4915" spans="1:10" ht="25.5" x14ac:dyDescent="0.2">
      <c r="A4915" s="640"/>
      <c r="B4915" s="640"/>
      <c r="C4915" s="640"/>
      <c r="D4915" s="640"/>
      <c r="E4915" s="640" t="s">
        <v>13209</v>
      </c>
      <c r="F4915" s="639">
        <v>5.4330109746821691</v>
      </c>
      <c r="G4915" s="640" t="s">
        <v>13210</v>
      </c>
      <c r="H4915" s="639">
        <v>4.57</v>
      </c>
      <c r="I4915" s="640" t="s">
        <v>13211</v>
      </c>
      <c r="J4915" s="639">
        <v>10</v>
      </c>
    </row>
    <row r="4916" spans="1:10" ht="15" thickBot="1" x14ac:dyDescent="0.25">
      <c r="A4916" s="640"/>
      <c r="B4916" s="640"/>
      <c r="C4916" s="640"/>
      <c r="D4916" s="640"/>
      <c r="E4916" s="640" t="s">
        <v>13212</v>
      </c>
      <c r="F4916" s="639">
        <v>43.95</v>
      </c>
      <c r="G4916" s="640"/>
      <c r="H4916" s="822" t="s">
        <v>13213</v>
      </c>
      <c r="I4916" s="822"/>
      <c r="J4916" s="639">
        <v>199.61</v>
      </c>
    </row>
    <row r="4917" spans="1:10" ht="0.95" customHeight="1" thickTop="1" x14ac:dyDescent="0.2">
      <c r="A4917" s="638"/>
      <c r="B4917" s="638"/>
      <c r="C4917" s="638"/>
      <c r="D4917" s="638"/>
      <c r="E4917" s="638"/>
      <c r="F4917" s="638"/>
      <c r="G4917" s="638"/>
      <c r="H4917" s="638"/>
      <c r="I4917" s="638"/>
      <c r="J4917" s="638"/>
    </row>
    <row r="4918" spans="1:10" ht="18" customHeight="1" x14ac:dyDescent="0.2">
      <c r="A4918" s="658"/>
      <c r="B4918" s="656" t="s">
        <v>13186</v>
      </c>
      <c r="C4918" s="658" t="s">
        <v>13187</v>
      </c>
      <c r="D4918" s="658" t="s">
        <v>13188</v>
      </c>
      <c r="E4918" s="823" t="s">
        <v>13189</v>
      </c>
      <c r="F4918" s="823"/>
      <c r="G4918" s="657" t="s">
        <v>13190</v>
      </c>
      <c r="H4918" s="656" t="s">
        <v>13191</v>
      </c>
      <c r="I4918" s="656" t="s">
        <v>13192</v>
      </c>
      <c r="J4918" s="656" t="s">
        <v>13193</v>
      </c>
    </row>
    <row r="4919" spans="1:10" ht="36" customHeight="1" x14ac:dyDescent="0.2">
      <c r="A4919" s="654" t="s">
        <v>13194</v>
      </c>
      <c r="B4919" s="655" t="s">
        <v>13523</v>
      </c>
      <c r="C4919" s="654" t="s">
        <v>7</v>
      </c>
      <c r="D4919" s="654" t="s">
        <v>9901</v>
      </c>
      <c r="E4919" s="824" t="s">
        <v>13432</v>
      </c>
      <c r="F4919" s="824"/>
      <c r="G4919" s="653" t="s">
        <v>38</v>
      </c>
      <c r="H4919" s="652">
        <v>1</v>
      </c>
      <c r="I4919" s="651">
        <v>607.04999999999995</v>
      </c>
      <c r="J4919" s="651">
        <v>607.04999999999995</v>
      </c>
    </row>
    <row r="4920" spans="1:10" ht="24" customHeight="1" x14ac:dyDescent="0.2">
      <c r="A4920" s="649" t="s">
        <v>13197</v>
      </c>
      <c r="B4920" s="650" t="s">
        <v>13244</v>
      </c>
      <c r="C4920" s="649" t="s">
        <v>7</v>
      </c>
      <c r="D4920" s="649" t="s">
        <v>25</v>
      </c>
      <c r="E4920" s="825" t="s">
        <v>13196</v>
      </c>
      <c r="F4920" s="825"/>
      <c r="G4920" s="648" t="s">
        <v>23</v>
      </c>
      <c r="H4920" s="647">
        <v>0.55649999999999999</v>
      </c>
      <c r="I4920" s="646">
        <v>13.34</v>
      </c>
      <c r="J4920" s="646">
        <v>7.42</v>
      </c>
    </row>
    <row r="4921" spans="1:10" ht="24" customHeight="1" x14ac:dyDescent="0.2">
      <c r="A4921" s="649" t="s">
        <v>13197</v>
      </c>
      <c r="B4921" s="650" t="s">
        <v>13261</v>
      </c>
      <c r="C4921" s="649" t="s">
        <v>7</v>
      </c>
      <c r="D4921" s="649" t="s">
        <v>56</v>
      </c>
      <c r="E4921" s="825" t="s">
        <v>13196</v>
      </c>
      <c r="F4921" s="825"/>
      <c r="G4921" s="648" t="s">
        <v>23</v>
      </c>
      <c r="H4921" s="647">
        <v>1.1539999999999999</v>
      </c>
      <c r="I4921" s="646">
        <v>16.739999999999998</v>
      </c>
      <c r="J4921" s="646">
        <v>19.309999999999999</v>
      </c>
    </row>
    <row r="4922" spans="1:10" ht="24" customHeight="1" x14ac:dyDescent="0.2">
      <c r="A4922" s="644" t="s">
        <v>13199</v>
      </c>
      <c r="B4922" s="645" t="s">
        <v>14348</v>
      </c>
      <c r="C4922" s="644" t="s">
        <v>7</v>
      </c>
      <c r="D4922" s="644" t="s">
        <v>5285</v>
      </c>
      <c r="E4922" s="821" t="s">
        <v>13220</v>
      </c>
      <c r="F4922" s="821"/>
      <c r="G4922" s="643" t="s">
        <v>38</v>
      </c>
      <c r="H4922" s="642">
        <v>1</v>
      </c>
      <c r="I4922" s="641">
        <v>547.53</v>
      </c>
      <c r="J4922" s="641">
        <v>547.53</v>
      </c>
    </row>
    <row r="4923" spans="1:10" ht="36" customHeight="1" x14ac:dyDescent="0.2">
      <c r="A4923" s="644" t="s">
        <v>13199</v>
      </c>
      <c r="B4923" s="645" t="s">
        <v>14346</v>
      </c>
      <c r="C4923" s="644" t="s">
        <v>7</v>
      </c>
      <c r="D4923" s="644" t="s">
        <v>7980</v>
      </c>
      <c r="E4923" s="821" t="s">
        <v>13220</v>
      </c>
      <c r="F4923" s="821"/>
      <c r="G4923" s="643" t="s">
        <v>38</v>
      </c>
      <c r="H4923" s="642">
        <v>2</v>
      </c>
      <c r="I4923" s="641">
        <v>11.53</v>
      </c>
      <c r="J4923" s="641">
        <v>23.06</v>
      </c>
    </row>
    <row r="4924" spans="1:10" ht="24" customHeight="1" x14ac:dyDescent="0.2">
      <c r="A4924" s="644" t="s">
        <v>13199</v>
      </c>
      <c r="B4924" s="645" t="s">
        <v>13529</v>
      </c>
      <c r="C4924" s="644" t="s">
        <v>7</v>
      </c>
      <c r="D4924" s="644" t="s">
        <v>10970</v>
      </c>
      <c r="E4924" s="821" t="s">
        <v>13220</v>
      </c>
      <c r="F4924" s="821"/>
      <c r="G4924" s="643" t="s">
        <v>21</v>
      </c>
      <c r="H4924" s="642">
        <v>8.8099999999999998E-2</v>
      </c>
      <c r="I4924" s="641">
        <v>86.57</v>
      </c>
      <c r="J4924" s="641">
        <v>7.62</v>
      </c>
    </row>
    <row r="4925" spans="1:10" ht="24" customHeight="1" x14ac:dyDescent="0.2">
      <c r="A4925" s="644" t="s">
        <v>13199</v>
      </c>
      <c r="B4925" s="645" t="s">
        <v>14347</v>
      </c>
      <c r="C4925" s="644" t="s">
        <v>7</v>
      </c>
      <c r="D4925" s="644" t="s">
        <v>9411</v>
      </c>
      <c r="E4925" s="821" t="s">
        <v>13220</v>
      </c>
      <c r="F4925" s="821"/>
      <c r="G4925" s="643" t="s">
        <v>38</v>
      </c>
      <c r="H4925" s="642">
        <v>1</v>
      </c>
      <c r="I4925" s="641">
        <v>2.11</v>
      </c>
      <c r="J4925" s="641">
        <v>2.11</v>
      </c>
    </row>
    <row r="4926" spans="1:10" ht="25.5" x14ac:dyDescent="0.2">
      <c r="A4926" s="640"/>
      <c r="B4926" s="640"/>
      <c r="C4926" s="640"/>
      <c r="D4926" s="640"/>
      <c r="E4926" s="640" t="s">
        <v>13209</v>
      </c>
      <c r="F4926" s="639">
        <v>11.300662827338911</v>
      </c>
      <c r="G4926" s="640" t="s">
        <v>13210</v>
      </c>
      <c r="H4926" s="639">
        <v>9.5</v>
      </c>
      <c r="I4926" s="640" t="s">
        <v>13211</v>
      </c>
      <c r="J4926" s="639">
        <v>20.8</v>
      </c>
    </row>
    <row r="4927" spans="1:10" ht="15" thickBot="1" x14ac:dyDescent="0.25">
      <c r="A4927" s="640"/>
      <c r="B4927" s="640"/>
      <c r="C4927" s="640"/>
      <c r="D4927" s="640"/>
      <c r="E4927" s="640" t="s">
        <v>13212</v>
      </c>
      <c r="F4927" s="639">
        <v>171.43</v>
      </c>
      <c r="G4927" s="640"/>
      <c r="H4927" s="822" t="s">
        <v>13213</v>
      </c>
      <c r="I4927" s="822"/>
      <c r="J4927" s="639">
        <v>778.48</v>
      </c>
    </row>
    <row r="4928" spans="1:10" ht="0.95" customHeight="1" thickTop="1" x14ac:dyDescent="0.2">
      <c r="A4928" s="638"/>
      <c r="B4928" s="638"/>
      <c r="C4928" s="638"/>
      <c r="D4928" s="638"/>
      <c r="E4928" s="638"/>
      <c r="F4928" s="638"/>
      <c r="G4928" s="638"/>
      <c r="H4928" s="638"/>
      <c r="I4928" s="638"/>
      <c r="J4928" s="638"/>
    </row>
    <row r="4929" spans="1:10" ht="18" customHeight="1" x14ac:dyDescent="0.2">
      <c r="A4929" s="658"/>
      <c r="B4929" s="656" t="s">
        <v>13186</v>
      </c>
      <c r="C4929" s="658" t="s">
        <v>13187</v>
      </c>
      <c r="D4929" s="658" t="s">
        <v>13188</v>
      </c>
      <c r="E4929" s="823" t="s">
        <v>13189</v>
      </c>
      <c r="F4929" s="823"/>
      <c r="G4929" s="657" t="s">
        <v>13190</v>
      </c>
      <c r="H4929" s="656" t="s">
        <v>13191</v>
      </c>
      <c r="I4929" s="656" t="s">
        <v>13192</v>
      </c>
      <c r="J4929" s="656" t="s">
        <v>13193</v>
      </c>
    </row>
    <row r="4930" spans="1:10" ht="36" customHeight="1" x14ac:dyDescent="0.2">
      <c r="A4930" s="654" t="s">
        <v>13194</v>
      </c>
      <c r="B4930" s="655" t="s">
        <v>13327</v>
      </c>
      <c r="C4930" s="654" t="s">
        <v>7</v>
      </c>
      <c r="D4930" s="654" t="s">
        <v>1910</v>
      </c>
      <c r="E4930" s="824" t="s">
        <v>13272</v>
      </c>
      <c r="F4930" s="824"/>
      <c r="G4930" s="653" t="s">
        <v>67</v>
      </c>
      <c r="H4930" s="652">
        <v>1</v>
      </c>
      <c r="I4930" s="651">
        <v>0.3</v>
      </c>
      <c r="J4930" s="651">
        <v>0.3</v>
      </c>
    </row>
    <row r="4931" spans="1:10" ht="36" customHeight="1" x14ac:dyDescent="0.2">
      <c r="A4931" s="649" t="s">
        <v>13197</v>
      </c>
      <c r="B4931" s="650" t="s">
        <v>14349</v>
      </c>
      <c r="C4931" s="649" t="s">
        <v>7</v>
      </c>
      <c r="D4931" s="649" t="s">
        <v>1906</v>
      </c>
      <c r="E4931" s="825" t="s">
        <v>13272</v>
      </c>
      <c r="F4931" s="825"/>
      <c r="G4931" s="648" t="s">
        <v>23</v>
      </c>
      <c r="H4931" s="647">
        <v>1</v>
      </c>
      <c r="I4931" s="646">
        <v>0.03</v>
      </c>
      <c r="J4931" s="646">
        <v>0.03</v>
      </c>
    </row>
    <row r="4932" spans="1:10" ht="36" customHeight="1" x14ac:dyDescent="0.2">
      <c r="A4932" s="649" t="s">
        <v>13197</v>
      </c>
      <c r="B4932" s="650" t="s">
        <v>14350</v>
      </c>
      <c r="C4932" s="649" t="s">
        <v>7</v>
      </c>
      <c r="D4932" s="649" t="s">
        <v>1905</v>
      </c>
      <c r="E4932" s="825" t="s">
        <v>13272</v>
      </c>
      <c r="F4932" s="825"/>
      <c r="G4932" s="648" t="s">
        <v>23</v>
      </c>
      <c r="H4932" s="647">
        <v>1</v>
      </c>
      <c r="I4932" s="646">
        <v>0.27</v>
      </c>
      <c r="J4932" s="646">
        <v>0.27</v>
      </c>
    </row>
    <row r="4933" spans="1:10" ht="25.5" x14ac:dyDescent="0.2">
      <c r="A4933" s="640"/>
      <c r="B4933" s="640"/>
      <c r="C4933" s="640"/>
      <c r="D4933" s="640"/>
      <c r="E4933" s="640" t="s">
        <v>13209</v>
      </c>
      <c r="F4933" s="639">
        <v>0</v>
      </c>
      <c r="G4933" s="640" t="s">
        <v>13210</v>
      </c>
      <c r="H4933" s="639">
        <v>0</v>
      </c>
      <c r="I4933" s="640" t="s">
        <v>13211</v>
      </c>
      <c r="J4933" s="639">
        <v>0</v>
      </c>
    </row>
    <row r="4934" spans="1:10" ht="15" thickBot="1" x14ac:dyDescent="0.25">
      <c r="A4934" s="640"/>
      <c r="B4934" s="640"/>
      <c r="C4934" s="640"/>
      <c r="D4934" s="640"/>
      <c r="E4934" s="640" t="s">
        <v>13212</v>
      </c>
      <c r="F4934" s="639">
        <v>0.08</v>
      </c>
      <c r="G4934" s="640"/>
      <c r="H4934" s="822" t="s">
        <v>13213</v>
      </c>
      <c r="I4934" s="822"/>
      <c r="J4934" s="639">
        <v>0.38</v>
      </c>
    </row>
    <row r="4935" spans="1:10" ht="0.95" customHeight="1" thickTop="1" x14ac:dyDescent="0.2">
      <c r="A4935" s="638"/>
      <c r="B4935" s="638"/>
      <c r="C4935" s="638"/>
      <c r="D4935" s="638"/>
      <c r="E4935" s="638"/>
      <c r="F4935" s="638"/>
      <c r="G4935" s="638"/>
      <c r="H4935" s="638"/>
      <c r="I4935" s="638"/>
      <c r="J4935" s="638"/>
    </row>
    <row r="4936" spans="1:10" ht="18" customHeight="1" x14ac:dyDescent="0.2">
      <c r="A4936" s="658"/>
      <c r="B4936" s="656" t="s">
        <v>13186</v>
      </c>
      <c r="C4936" s="658" t="s">
        <v>13187</v>
      </c>
      <c r="D4936" s="658" t="s">
        <v>13188</v>
      </c>
      <c r="E4936" s="823" t="s">
        <v>13189</v>
      </c>
      <c r="F4936" s="823"/>
      <c r="G4936" s="657" t="s">
        <v>13190</v>
      </c>
      <c r="H4936" s="656" t="s">
        <v>13191</v>
      </c>
      <c r="I4936" s="656" t="s">
        <v>13192</v>
      </c>
      <c r="J4936" s="656" t="s">
        <v>13193</v>
      </c>
    </row>
    <row r="4937" spans="1:10" ht="36" customHeight="1" x14ac:dyDescent="0.2">
      <c r="A4937" s="654" t="s">
        <v>13194</v>
      </c>
      <c r="B4937" s="655" t="s">
        <v>13328</v>
      </c>
      <c r="C4937" s="654" t="s">
        <v>7</v>
      </c>
      <c r="D4937" s="654" t="s">
        <v>1909</v>
      </c>
      <c r="E4937" s="824" t="s">
        <v>13272</v>
      </c>
      <c r="F4937" s="824"/>
      <c r="G4937" s="653" t="s">
        <v>50</v>
      </c>
      <c r="H4937" s="652">
        <v>1</v>
      </c>
      <c r="I4937" s="651">
        <v>1.53</v>
      </c>
      <c r="J4937" s="651">
        <v>1.53</v>
      </c>
    </row>
    <row r="4938" spans="1:10" ht="36" customHeight="1" x14ac:dyDescent="0.2">
      <c r="A4938" s="649" t="s">
        <v>13197</v>
      </c>
      <c r="B4938" s="650" t="s">
        <v>14349</v>
      </c>
      <c r="C4938" s="649" t="s">
        <v>7</v>
      </c>
      <c r="D4938" s="649" t="s">
        <v>1906</v>
      </c>
      <c r="E4938" s="825" t="s">
        <v>13272</v>
      </c>
      <c r="F4938" s="825"/>
      <c r="G4938" s="648" t="s">
        <v>23</v>
      </c>
      <c r="H4938" s="647">
        <v>1</v>
      </c>
      <c r="I4938" s="646">
        <v>0.03</v>
      </c>
      <c r="J4938" s="646">
        <v>0.03</v>
      </c>
    </row>
    <row r="4939" spans="1:10" ht="36" customHeight="1" x14ac:dyDescent="0.2">
      <c r="A4939" s="649" t="s">
        <v>13197</v>
      </c>
      <c r="B4939" s="650" t="s">
        <v>14351</v>
      </c>
      <c r="C4939" s="649" t="s">
        <v>7</v>
      </c>
      <c r="D4939" s="649" t="s">
        <v>1908</v>
      </c>
      <c r="E4939" s="825" t="s">
        <v>13272</v>
      </c>
      <c r="F4939" s="825"/>
      <c r="G4939" s="648" t="s">
        <v>23</v>
      </c>
      <c r="H4939" s="647">
        <v>1</v>
      </c>
      <c r="I4939" s="646">
        <v>1.02</v>
      </c>
      <c r="J4939" s="646">
        <v>1.02</v>
      </c>
    </row>
    <row r="4940" spans="1:10" ht="36" customHeight="1" x14ac:dyDescent="0.2">
      <c r="A4940" s="649" t="s">
        <v>13197</v>
      </c>
      <c r="B4940" s="650" t="s">
        <v>14350</v>
      </c>
      <c r="C4940" s="649" t="s">
        <v>7</v>
      </c>
      <c r="D4940" s="649" t="s">
        <v>1905</v>
      </c>
      <c r="E4940" s="825" t="s">
        <v>13272</v>
      </c>
      <c r="F4940" s="825"/>
      <c r="G4940" s="648" t="s">
        <v>23</v>
      </c>
      <c r="H4940" s="647">
        <v>1</v>
      </c>
      <c r="I4940" s="646">
        <v>0.27</v>
      </c>
      <c r="J4940" s="646">
        <v>0.27</v>
      </c>
    </row>
    <row r="4941" spans="1:10" ht="36" customHeight="1" x14ac:dyDescent="0.2">
      <c r="A4941" s="649" t="s">
        <v>13197</v>
      </c>
      <c r="B4941" s="650" t="s">
        <v>14352</v>
      </c>
      <c r="C4941" s="649" t="s">
        <v>7</v>
      </c>
      <c r="D4941" s="649" t="s">
        <v>1907</v>
      </c>
      <c r="E4941" s="825" t="s">
        <v>13272</v>
      </c>
      <c r="F4941" s="825"/>
      <c r="G4941" s="648" t="s">
        <v>23</v>
      </c>
      <c r="H4941" s="647">
        <v>1</v>
      </c>
      <c r="I4941" s="646">
        <v>0.21</v>
      </c>
      <c r="J4941" s="646">
        <v>0.21</v>
      </c>
    </row>
    <row r="4942" spans="1:10" ht="25.5" x14ac:dyDescent="0.2">
      <c r="A4942" s="640"/>
      <c r="B4942" s="640"/>
      <c r="C4942" s="640"/>
      <c r="D4942" s="640"/>
      <c r="E4942" s="640" t="s">
        <v>13209</v>
      </c>
      <c r="F4942" s="639">
        <v>0</v>
      </c>
      <c r="G4942" s="640" t="s">
        <v>13210</v>
      </c>
      <c r="H4942" s="639">
        <v>0</v>
      </c>
      <c r="I4942" s="640" t="s">
        <v>13211</v>
      </c>
      <c r="J4942" s="639">
        <v>0</v>
      </c>
    </row>
    <row r="4943" spans="1:10" ht="15" thickBot="1" x14ac:dyDescent="0.25">
      <c r="A4943" s="640"/>
      <c r="B4943" s="640"/>
      <c r="C4943" s="640"/>
      <c r="D4943" s="640"/>
      <c r="E4943" s="640" t="s">
        <v>13212</v>
      </c>
      <c r="F4943" s="639">
        <v>0.43</v>
      </c>
      <c r="G4943" s="640"/>
      <c r="H4943" s="822" t="s">
        <v>13213</v>
      </c>
      <c r="I4943" s="822"/>
      <c r="J4943" s="639">
        <v>1.96</v>
      </c>
    </row>
    <row r="4944" spans="1:10" ht="0.95" customHeight="1" thickTop="1" x14ac:dyDescent="0.2">
      <c r="A4944" s="638"/>
      <c r="B4944" s="638"/>
      <c r="C4944" s="638"/>
      <c r="D4944" s="638"/>
      <c r="E4944" s="638"/>
      <c r="F4944" s="638"/>
      <c r="G4944" s="638"/>
      <c r="H4944" s="638"/>
      <c r="I4944" s="638"/>
      <c r="J4944" s="638"/>
    </row>
    <row r="4945" spans="1:10" ht="18" customHeight="1" x14ac:dyDescent="0.2">
      <c r="A4945" s="658"/>
      <c r="B4945" s="656" t="s">
        <v>13186</v>
      </c>
      <c r="C4945" s="658" t="s">
        <v>13187</v>
      </c>
      <c r="D4945" s="658" t="s">
        <v>13188</v>
      </c>
      <c r="E4945" s="823" t="s">
        <v>13189</v>
      </c>
      <c r="F4945" s="823"/>
      <c r="G4945" s="657" t="s">
        <v>13190</v>
      </c>
      <c r="H4945" s="656" t="s">
        <v>13191</v>
      </c>
      <c r="I4945" s="656" t="s">
        <v>13192</v>
      </c>
      <c r="J4945" s="656" t="s">
        <v>13193</v>
      </c>
    </row>
    <row r="4946" spans="1:10" ht="36" customHeight="1" x14ac:dyDescent="0.2">
      <c r="A4946" s="654" t="s">
        <v>13194</v>
      </c>
      <c r="B4946" s="655" t="s">
        <v>14350</v>
      </c>
      <c r="C4946" s="654" t="s">
        <v>7</v>
      </c>
      <c r="D4946" s="654" t="s">
        <v>1905</v>
      </c>
      <c r="E4946" s="824" t="s">
        <v>13272</v>
      </c>
      <c r="F4946" s="824"/>
      <c r="G4946" s="653" t="s">
        <v>23</v>
      </c>
      <c r="H4946" s="652">
        <v>1</v>
      </c>
      <c r="I4946" s="651">
        <v>0.27</v>
      </c>
      <c r="J4946" s="651">
        <v>0.27</v>
      </c>
    </row>
    <row r="4947" spans="1:10" ht="24" customHeight="1" x14ac:dyDescent="0.2">
      <c r="A4947" s="644" t="s">
        <v>13199</v>
      </c>
      <c r="B4947" s="645" t="s">
        <v>14353</v>
      </c>
      <c r="C4947" s="644" t="s">
        <v>7</v>
      </c>
      <c r="D4947" s="644" t="s">
        <v>9422</v>
      </c>
      <c r="E4947" s="821" t="s">
        <v>13201</v>
      </c>
      <c r="F4947" s="821"/>
      <c r="G4947" s="643" t="s">
        <v>38</v>
      </c>
      <c r="H4947" s="642">
        <v>1.2799999999999999E-4</v>
      </c>
      <c r="I4947" s="641">
        <v>2153.0100000000002</v>
      </c>
      <c r="J4947" s="641">
        <v>0.27</v>
      </c>
    </row>
    <row r="4948" spans="1:10" ht="25.5" x14ac:dyDescent="0.2">
      <c r="A4948" s="640"/>
      <c r="B4948" s="640"/>
      <c r="C4948" s="640"/>
      <c r="D4948" s="640"/>
      <c r="E4948" s="640" t="s">
        <v>13209</v>
      </c>
      <c r="F4948" s="639">
        <v>0</v>
      </c>
      <c r="G4948" s="640" t="s">
        <v>13210</v>
      </c>
      <c r="H4948" s="639">
        <v>0</v>
      </c>
      <c r="I4948" s="640" t="s">
        <v>13211</v>
      </c>
      <c r="J4948" s="639">
        <v>0</v>
      </c>
    </row>
    <row r="4949" spans="1:10" ht="15" thickBot="1" x14ac:dyDescent="0.25">
      <c r="A4949" s="640"/>
      <c r="B4949" s="640"/>
      <c r="C4949" s="640"/>
      <c r="D4949" s="640"/>
      <c r="E4949" s="640" t="s">
        <v>13212</v>
      </c>
      <c r="F4949" s="639">
        <v>7.0000000000000007E-2</v>
      </c>
      <c r="G4949" s="640"/>
      <c r="H4949" s="822" t="s">
        <v>13213</v>
      </c>
      <c r="I4949" s="822"/>
      <c r="J4949" s="639">
        <v>0.34</v>
      </c>
    </row>
    <row r="4950" spans="1:10" ht="0.95" customHeight="1" thickTop="1" x14ac:dyDescent="0.2">
      <c r="A4950" s="638"/>
      <c r="B4950" s="638"/>
      <c r="C4950" s="638"/>
      <c r="D4950" s="638"/>
      <c r="E4950" s="638"/>
      <c r="F4950" s="638"/>
      <c r="G4950" s="638"/>
      <c r="H4950" s="638"/>
      <c r="I4950" s="638"/>
      <c r="J4950" s="638"/>
    </row>
    <row r="4951" spans="1:10" ht="18" customHeight="1" x14ac:dyDescent="0.2">
      <c r="A4951" s="658"/>
      <c r="B4951" s="656" t="s">
        <v>13186</v>
      </c>
      <c r="C4951" s="658" t="s">
        <v>13187</v>
      </c>
      <c r="D4951" s="658" t="s">
        <v>13188</v>
      </c>
      <c r="E4951" s="823" t="s">
        <v>13189</v>
      </c>
      <c r="F4951" s="823"/>
      <c r="G4951" s="657" t="s">
        <v>13190</v>
      </c>
      <c r="H4951" s="656" t="s">
        <v>13191</v>
      </c>
      <c r="I4951" s="656" t="s">
        <v>13192</v>
      </c>
      <c r="J4951" s="656" t="s">
        <v>13193</v>
      </c>
    </row>
    <row r="4952" spans="1:10" ht="36" customHeight="1" x14ac:dyDescent="0.2">
      <c r="A4952" s="654" t="s">
        <v>13194</v>
      </c>
      <c r="B4952" s="655" t="s">
        <v>14349</v>
      </c>
      <c r="C4952" s="654" t="s">
        <v>7</v>
      </c>
      <c r="D4952" s="654" t="s">
        <v>1906</v>
      </c>
      <c r="E4952" s="824" t="s">
        <v>13272</v>
      </c>
      <c r="F4952" s="824"/>
      <c r="G4952" s="653" t="s">
        <v>23</v>
      </c>
      <c r="H4952" s="652">
        <v>1</v>
      </c>
      <c r="I4952" s="651">
        <v>0.03</v>
      </c>
      <c r="J4952" s="651">
        <v>0.03</v>
      </c>
    </row>
    <row r="4953" spans="1:10" ht="24" customHeight="1" x14ac:dyDescent="0.2">
      <c r="A4953" s="644" t="s">
        <v>13199</v>
      </c>
      <c r="B4953" s="645" t="s">
        <v>14353</v>
      </c>
      <c r="C4953" s="644" t="s">
        <v>7</v>
      </c>
      <c r="D4953" s="644" t="s">
        <v>9422</v>
      </c>
      <c r="E4953" s="821" t="s">
        <v>13201</v>
      </c>
      <c r="F4953" s="821"/>
      <c r="G4953" s="643" t="s">
        <v>38</v>
      </c>
      <c r="H4953" s="642">
        <v>1.5099999999999999E-5</v>
      </c>
      <c r="I4953" s="641">
        <v>2153.0100000000002</v>
      </c>
      <c r="J4953" s="641">
        <v>0.03</v>
      </c>
    </row>
    <row r="4954" spans="1:10" ht="25.5" x14ac:dyDescent="0.2">
      <c r="A4954" s="640"/>
      <c r="B4954" s="640"/>
      <c r="C4954" s="640"/>
      <c r="D4954" s="640"/>
      <c r="E4954" s="640" t="s">
        <v>13209</v>
      </c>
      <c r="F4954" s="639">
        <v>0</v>
      </c>
      <c r="G4954" s="640" t="s">
        <v>13210</v>
      </c>
      <c r="H4954" s="639">
        <v>0</v>
      </c>
      <c r="I4954" s="640" t="s">
        <v>13211</v>
      </c>
      <c r="J4954" s="639">
        <v>0</v>
      </c>
    </row>
    <row r="4955" spans="1:10" ht="15" thickBot="1" x14ac:dyDescent="0.25">
      <c r="A4955" s="640"/>
      <c r="B4955" s="640"/>
      <c r="C4955" s="640"/>
      <c r="D4955" s="640"/>
      <c r="E4955" s="640" t="s">
        <v>13212</v>
      </c>
      <c r="F4955" s="639">
        <v>0</v>
      </c>
      <c r="G4955" s="640"/>
      <c r="H4955" s="822" t="s">
        <v>13213</v>
      </c>
      <c r="I4955" s="822"/>
      <c r="J4955" s="639">
        <v>0.03</v>
      </c>
    </row>
    <row r="4956" spans="1:10" ht="0.95" customHeight="1" thickTop="1" x14ac:dyDescent="0.2">
      <c r="A4956" s="638"/>
      <c r="B4956" s="638"/>
      <c r="C4956" s="638"/>
      <c r="D4956" s="638"/>
      <c r="E4956" s="638"/>
      <c r="F4956" s="638"/>
      <c r="G4956" s="638"/>
      <c r="H4956" s="638"/>
      <c r="I4956" s="638"/>
      <c r="J4956" s="638"/>
    </row>
    <row r="4957" spans="1:10" ht="18" customHeight="1" x14ac:dyDescent="0.2">
      <c r="A4957" s="658"/>
      <c r="B4957" s="656" t="s">
        <v>13186</v>
      </c>
      <c r="C4957" s="658" t="s">
        <v>13187</v>
      </c>
      <c r="D4957" s="658" t="s">
        <v>13188</v>
      </c>
      <c r="E4957" s="823" t="s">
        <v>13189</v>
      </c>
      <c r="F4957" s="823"/>
      <c r="G4957" s="657" t="s">
        <v>13190</v>
      </c>
      <c r="H4957" s="656" t="s">
        <v>13191</v>
      </c>
      <c r="I4957" s="656" t="s">
        <v>13192</v>
      </c>
      <c r="J4957" s="656" t="s">
        <v>13193</v>
      </c>
    </row>
    <row r="4958" spans="1:10" ht="36" customHeight="1" x14ac:dyDescent="0.2">
      <c r="A4958" s="654" t="s">
        <v>13194</v>
      </c>
      <c r="B4958" s="655" t="s">
        <v>14352</v>
      </c>
      <c r="C4958" s="654" t="s">
        <v>7</v>
      </c>
      <c r="D4958" s="654" t="s">
        <v>1907</v>
      </c>
      <c r="E4958" s="824" t="s">
        <v>13272</v>
      </c>
      <c r="F4958" s="824"/>
      <c r="G4958" s="653" t="s">
        <v>23</v>
      </c>
      <c r="H4958" s="652">
        <v>1</v>
      </c>
      <c r="I4958" s="651">
        <v>0.21</v>
      </c>
      <c r="J4958" s="651">
        <v>0.21</v>
      </c>
    </row>
    <row r="4959" spans="1:10" ht="24" customHeight="1" x14ac:dyDescent="0.2">
      <c r="A4959" s="644" t="s">
        <v>13199</v>
      </c>
      <c r="B4959" s="645" t="s">
        <v>14353</v>
      </c>
      <c r="C4959" s="644" t="s">
        <v>7</v>
      </c>
      <c r="D4959" s="644" t="s">
        <v>9422</v>
      </c>
      <c r="E4959" s="821" t="s">
        <v>13201</v>
      </c>
      <c r="F4959" s="821"/>
      <c r="G4959" s="643" t="s">
        <v>38</v>
      </c>
      <c r="H4959" s="642">
        <v>1E-4</v>
      </c>
      <c r="I4959" s="641">
        <v>2153.0100000000002</v>
      </c>
      <c r="J4959" s="641">
        <v>0.21</v>
      </c>
    </row>
    <row r="4960" spans="1:10" ht="25.5" x14ac:dyDescent="0.2">
      <c r="A4960" s="640"/>
      <c r="B4960" s="640"/>
      <c r="C4960" s="640"/>
      <c r="D4960" s="640"/>
      <c r="E4960" s="640" t="s">
        <v>13209</v>
      </c>
      <c r="F4960" s="639">
        <v>0</v>
      </c>
      <c r="G4960" s="640" t="s">
        <v>13210</v>
      </c>
      <c r="H4960" s="639">
        <v>0</v>
      </c>
      <c r="I4960" s="640" t="s">
        <v>13211</v>
      </c>
      <c r="J4960" s="639">
        <v>0</v>
      </c>
    </row>
    <row r="4961" spans="1:10" ht="15" thickBot="1" x14ac:dyDescent="0.25">
      <c r="A4961" s="640"/>
      <c r="B4961" s="640"/>
      <c r="C4961" s="640"/>
      <c r="D4961" s="640"/>
      <c r="E4961" s="640" t="s">
        <v>13212</v>
      </c>
      <c r="F4961" s="639">
        <v>0.05</v>
      </c>
      <c r="G4961" s="640"/>
      <c r="H4961" s="822" t="s">
        <v>13213</v>
      </c>
      <c r="I4961" s="822"/>
      <c r="J4961" s="639">
        <v>0.26</v>
      </c>
    </row>
    <row r="4962" spans="1:10" ht="0.95" customHeight="1" thickTop="1" x14ac:dyDescent="0.2">
      <c r="A4962" s="638"/>
      <c r="B4962" s="638"/>
      <c r="C4962" s="638"/>
      <c r="D4962" s="638"/>
      <c r="E4962" s="638"/>
      <c r="F4962" s="638"/>
      <c r="G4962" s="638"/>
      <c r="H4962" s="638"/>
      <c r="I4962" s="638"/>
      <c r="J4962" s="638"/>
    </row>
    <row r="4963" spans="1:10" ht="18" customHeight="1" x14ac:dyDescent="0.2">
      <c r="A4963" s="658"/>
      <c r="B4963" s="656" t="s">
        <v>13186</v>
      </c>
      <c r="C4963" s="658" t="s">
        <v>13187</v>
      </c>
      <c r="D4963" s="658" t="s">
        <v>13188</v>
      </c>
      <c r="E4963" s="823" t="s">
        <v>13189</v>
      </c>
      <c r="F4963" s="823"/>
      <c r="G4963" s="657" t="s">
        <v>13190</v>
      </c>
      <c r="H4963" s="656" t="s">
        <v>13191</v>
      </c>
      <c r="I4963" s="656" t="s">
        <v>13192</v>
      </c>
      <c r="J4963" s="656" t="s">
        <v>13193</v>
      </c>
    </row>
    <row r="4964" spans="1:10" ht="36" customHeight="1" x14ac:dyDescent="0.2">
      <c r="A4964" s="654" t="s">
        <v>13194</v>
      </c>
      <c r="B4964" s="655" t="s">
        <v>14351</v>
      </c>
      <c r="C4964" s="654" t="s">
        <v>7</v>
      </c>
      <c r="D4964" s="654" t="s">
        <v>1908</v>
      </c>
      <c r="E4964" s="824" t="s">
        <v>13272</v>
      </c>
      <c r="F4964" s="824"/>
      <c r="G4964" s="653" t="s">
        <v>23</v>
      </c>
      <c r="H4964" s="652">
        <v>1</v>
      </c>
      <c r="I4964" s="651">
        <v>1.02</v>
      </c>
      <c r="J4964" s="651">
        <v>1.02</v>
      </c>
    </row>
    <row r="4965" spans="1:10" ht="24" customHeight="1" x14ac:dyDescent="0.2">
      <c r="A4965" s="644" t="s">
        <v>13199</v>
      </c>
      <c r="B4965" s="645" t="s">
        <v>14145</v>
      </c>
      <c r="C4965" s="644" t="s">
        <v>7</v>
      </c>
      <c r="D4965" s="644" t="s">
        <v>6701</v>
      </c>
      <c r="E4965" s="821" t="s">
        <v>13220</v>
      </c>
      <c r="F4965" s="821"/>
      <c r="G4965" s="643" t="s">
        <v>14146</v>
      </c>
      <c r="H4965" s="642">
        <v>1.25</v>
      </c>
      <c r="I4965" s="641">
        <v>0.82</v>
      </c>
      <c r="J4965" s="641">
        <v>1.02</v>
      </c>
    </row>
    <row r="4966" spans="1:10" ht="25.5" x14ac:dyDescent="0.2">
      <c r="A4966" s="640"/>
      <c r="B4966" s="640"/>
      <c r="C4966" s="640"/>
      <c r="D4966" s="640"/>
      <c r="E4966" s="640" t="s">
        <v>13209</v>
      </c>
      <c r="F4966" s="639">
        <v>0</v>
      </c>
      <c r="G4966" s="640" t="s">
        <v>13210</v>
      </c>
      <c r="H4966" s="639">
        <v>0</v>
      </c>
      <c r="I4966" s="640" t="s">
        <v>13211</v>
      </c>
      <c r="J4966" s="639">
        <v>0</v>
      </c>
    </row>
    <row r="4967" spans="1:10" ht="15" thickBot="1" x14ac:dyDescent="0.25">
      <c r="A4967" s="640"/>
      <c r="B4967" s="640"/>
      <c r="C4967" s="640"/>
      <c r="D4967" s="640"/>
      <c r="E4967" s="640" t="s">
        <v>13212</v>
      </c>
      <c r="F4967" s="639">
        <v>0.28000000000000003</v>
      </c>
      <c r="G4967" s="640"/>
      <c r="H4967" s="822" t="s">
        <v>13213</v>
      </c>
      <c r="I4967" s="822"/>
      <c r="J4967" s="639">
        <v>1.3</v>
      </c>
    </row>
    <row r="4968" spans="1:10" ht="0.95" customHeight="1" thickTop="1" x14ac:dyDescent="0.2">
      <c r="A4968" s="638"/>
      <c r="B4968" s="638"/>
      <c r="C4968" s="638"/>
      <c r="D4968" s="638"/>
      <c r="E4968" s="638"/>
      <c r="F4968" s="638"/>
      <c r="G4968" s="638"/>
      <c r="H4968" s="638"/>
      <c r="I4968" s="638"/>
      <c r="J4968" s="638"/>
    </row>
    <row r="4969" spans="1:10" ht="18" customHeight="1" x14ac:dyDescent="0.2">
      <c r="A4969" s="658"/>
      <c r="B4969" s="656" t="s">
        <v>13186</v>
      </c>
      <c r="C4969" s="658" t="s">
        <v>13187</v>
      </c>
      <c r="D4969" s="658" t="s">
        <v>13188</v>
      </c>
      <c r="E4969" s="823" t="s">
        <v>13189</v>
      </c>
      <c r="F4969" s="823"/>
      <c r="G4969" s="657" t="s">
        <v>13190</v>
      </c>
      <c r="H4969" s="656" t="s">
        <v>13191</v>
      </c>
      <c r="I4969" s="656" t="s">
        <v>13192</v>
      </c>
      <c r="J4969" s="656" t="s">
        <v>13193</v>
      </c>
    </row>
    <row r="4970" spans="1:10" ht="24" customHeight="1" x14ac:dyDescent="0.2">
      <c r="A4970" s="654" t="s">
        <v>13194</v>
      </c>
      <c r="B4970" s="655" t="s">
        <v>13570</v>
      </c>
      <c r="C4970" s="654" t="s">
        <v>7</v>
      </c>
      <c r="D4970" s="654" t="s">
        <v>230</v>
      </c>
      <c r="E4970" s="824" t="s">
        <v>13196</v>
      </c>
      <c r="F4970" s="824"/>
      <c r="G4970" s="653" t="s">
        <v>23</v>
      </c>
      <c r="H4970" s="652">
        <v>1</v>
      </c>
      <c r="I4970" s="651">
        <v>16.16</v>
      </c>
      <c r="J4970" s="651">
        <v>16.16</v>
      </c>
    </row>
    <row r="4971" spans="1:10" ht="24" customHeight="1" x14ac:dyDescent="0.2">
      <c r="A4971" s="649" t="s">
        <v>13197</v>
      </c>
      <c r="B4971" s="650" t="s">
        <v>14230</v>
      </c>
      <c r="C4971" s="649" t="s">
        <v>7</v>
      </c>
      <c r="D4971" s="649" t="s">
        <v>3090</v>
      </c>
      <c r="E4971" s="825" t="s">
        <v>13196</v>
      </c>
      <c r="F4971" s="825"/>
      <c r="G4971" s="648" t="s">
        <v>23</v>
      </c>
      <c r="H4971" s="647">
        <v>1</v>
      </c>
      <c r="I4971" s="646">
        <v>0.12</v>
      </c>
      <c r="J4971" s="646">
        <v>0.12</v>
      </c>
    </row>
    <row r="4972" spans="1:10" ht="24" customHeight="1" x14ac:dyDescent="0.2">
      <c r="A4972" s="644" t="s">
        <v>13199</v>
      </c>
      <c r="B4972" s="645" t="s">
        <v>13226</v>
      </c>
      <c r="C4972" s="644" t="s">
        <v>7</v>
      </c>
      <c r="D4972" s="644" t="s">
        <v>5105</v>
      </c>
      <c r="E4972" s="821" t="s">
        <v>13206</v>
      </c>
      <c r="F4972" s="821"/>
      <c r="G4972" s="643" t="s">
        <v>23</v>
      </c>
      <c r="H4972" s="642">
        <v>1</v>
      </c>
      <c r="I4972" s="641">
        <v>0.96</v>
      </c>
      <c r="J4972" s="641">
        <v>0.96</v>
      </c>
    </row>
    <row r="4973" spans="1:10" ht="24" customHeight="1" x14ac:dyDescent="0.2">
      <c r="A4973" s="644" t="s">
        <v>13199</v>
      </c>
      <c r="B4973" s="645" t="s">
        <v>13970</v>
      </c>
      <c r="C4973" s="644" t="s">
        <v>7</v>
      </c>
      <c r="D4973" s="644" t="s">
        <v>6849</v>
      </c>
      <c r="E4973" s="821" t="s">
        <v>13201</v>
      </c>
      <c r="F4973" s="821"/>
      <c r="G4973" s="643" t="s">
        <v>23</v>
      </c>
      <c r="H4973" s="642">
        <v>1</v>
      </c>
      <c r="I4973" s="641">
        <v>0.57999999999999996</v>
      </c>
      <c r="J4973" s="641">
        <v>0.57999999999999996</v>
      </c>
    </row>
    <row r="4974" spans="1:10" ht="24" customHeight="1" x14ac:dyDescent="0.2">
      <c r="A4974" s="644" t="s">
        <v>13199</v>
      </c>
      <c r="B4974" s="645" t="s">
        <v>13205</v>
      </c>
      <c r="C4974" s="644" t="s">
        <v>7</v>
      </c>
      <c r="D4974" s="644" t="s">
        <v>6808</v>
      </c>
      <c r="E4974" s="821" t="s">
        <v>13206</v>
      </c>
      <c r="F4974" s="821"/>
      <c r="G4974" s="643" t="s">
        <v>23</v>
      </c>
      <c r="H4974" s="642">
        <v>1</v>
      </c>
      <c r="I4974" s="641">
        <v>0.55000000000000004</v>
      </c>
      <c r="J4974" s="641">
        <v>0.55000000000000004</v>
      </c>
    </row>
    <row r="4975" spans="1:10" ht="24" customHeight="1" x14ac:dyDescent="0.2">
      <c r="A4975" s="644" t="s">
        <v>13199</v>
      </c>
      <c r="B4975" s="645" t="s">
        <v>13971</v>
      </c>
      <c r="C4975" s="644" t="s">
        <v>7</v>
      </c>
      <c r="D4975" s="644" t="s">
        <v>6736</v>
      </c>
      <c r="E4975" s="821" t="s">
        <v>13201</v>
      </c>
      <c r="F4975" s="821"/>
      <c r="G4975" s="643" t="s">
        <v>23</v>
      </c>
      <c r="H4975" s="642">
        <v>1</v>
      </c>
      <c r="I4975" s="641">
        <v>0.95</v>
      </c>
      <c r="J4975" s="641">
        <v>0.95</v>
      </c>
    </row>
    <row r="4976" spans="1:10" ht="24" customHeight="1" x14ac:dyDescent="0.2">
      <c r="A4976" s="644" t="s">
        <v>13199</v>
      </c>
      <c r="B4976" s="645" t="s">
        <v>13207</v>
      </c>
      <c r="C4976" s="644" t="s">
        <v>7</v>
      </c>
      <c r="D4976" s="644" t="s">
        <v>8485</v>
      </c>
      <c r="E4976" s="821" t="s">
        <v>13208</v>
      </c>
      <c r="F4976" s="821"/>
      <c r="G4976" s="643" t="s">
        <v>23</v>
      </c>
      <c r="H4976" s="642">
        <v>1</v>
      </c>
      <c r="I4976" s="641">
        <v>0.06</v>
      </c>
      <c r="J4976" s="641">
        <v>0.06</v>
      </c>
    </row>
    <row r="4977" spans="1:10" ht="24" customHeight="1" x14ac:dyDescent="0.2">
      <c r="A4977" s="644" t="s">
        <v>13199</v>
      </c>
      <c r="B4977" s="645" t="s">
        <v>13229</v>
      </c>
      <c r="C4977" s="644" t="s">
        <v>7</v>
      </c>
      <c r="D4977" s="644" t="s">
        <v>9025</v>
      </c>
      <c r="E4977" s="821" t="s">
        <v>13230</v>
      </c>
      <c r="F4977" s="821"/>
      <c r="G4977" s="643" t="s">
        <v>23</v>
      </c>
      <c r="H4977" s="642">
        <v>1</v>
      </c>
      <c r="I4977" s="641">
        <v>0.71</v>
      </c>
      <c r="J4977" s="641">
        <v>0.71</v>
      </c>
    </row>
    <row r="4978" spans="1:10" ht="24" customHeight="1" x14ac:dyDescent="0.2">
      <c r="A4978" s="644" t="s">
        <v>13199</v>
      </c>
      <c r="B4978" s="645" t="s">
        <v>14231</v>
      </c>
      <c r="C4978" s="644" t="s">
        <v>7</v>
      </c>
      <c r="D4978" s="644" t="s">
        <v>9429</v>
      </c>
      <c r="E4978" s="821" t="s">
        <v>13203</v>
      </c>
      <c r="F4978" s="821"/>
      <c r="G4978" s="643" t="s">
        <v>23</v>
      </c>
      <c r="H4978" s="642">
        <v>1</v>
      </c>
      <c r="I4978" s="641">
        <v>12.23</v>
      </c>
      <c r="J4978" s="641">
        <v>12.23</v>
      </c>
    </row>
    <row r="4979" spans="1:10" ht="25.5" x14ac:dyDescent="0.2">
      <c r="A4979" s="640"/>
      <c r="B4979" s="640"/>
      <c r="C4979" s="640"/>
      <c r="D4979" s="640"/>
      <c r="E4979" s="640" t="s">
        <v>13209</v>
      </c>
      <c r="F4979" s="639">
        <v>6.7097686000000003</v>
      </c>
      <c r="G4979" s="640" t="s">
        <v>13210</v>
      </c>
      <c r="H4979" s="639">
        <v>5.64</v>
      </c>
      <c r="I4979" s="640" t="s">
        <v>13211</v>
      </c>
      <c r="J4979" s="639">
        <v>12.35</v>
      </c>
    </row>
    <row r="4980" spans="1:10" ht="15" thickBot="1" x14ac:dyDescent="0.25">
      <c r="A4980" s="640"/>
      <c r="B4980" s="640"/>
      <c r="C4980" s="640"/>
      <c r="D4980" s="640"/>
      <c r="E4980" s="640" t="s">
        <v>13212</v>
      </c>
      <c r="F4980" s="639">
        <v>4.5599999999999996</v>
      </c>
      <c r="G4980" s="640"/>
      <c r="H4980" s="822" t="s">
        <v>13213</v>
      </c>
      <c r="I4980" s="822"/>
      <c r="J4980" s="639">
        <v>20.72</v>
      </c>
    </row>
    <row r="4981" spans="1:10" ht="0.95" customHeight="1" thickTop="1" x14ac:dyDescent="0.2">
      <c r="A4981" s="638"/>
      <c r="B4981" s="638"/>
      <c r="C4981" s="638"/>
      <c r="D4981" s="638"/>
      <c r="E4981" s="638"/>
      <c r="F4981" s="638"/>
      <c r="G4981" s="638"/>
      <c r="H4981" s="638"/>
      <c r="I4981" s="638"/>
      <c r="J4981" s="638"/>
    </row>
    <row r="4982" spans="1:10" ht="18" customHeight="1" x14ac:dyDescent="0.2">
      <c r="A4982" s="658"/>
      <c r="B4982" s="656" t="s">
        <v>13186</v>
      </c>
      <c r="C4982" s="658" t="s">
        <v>13187</v>
      </c>
      <c r="D4982" s="658" t="s">
        <v>13188</v>
      </c>
      <c r="E4982" s="823" t="s">
        <v>13189</v>
      </c>
      <c r="F4982" s="823"/>
      <c r="G4982" s="657" t="s">
        <v>13190</v>
      </c>
      <c r="H4982" s="656" t="s">
        <v>13191</v>
      </c>
      <c r="I4982" s="656" t="s">
        <v>13192</v>
      </c>
      <c r="J4982" s="656" t="s">
        <v>13193</v>
      </c>
    </row>
    <row r="4983" spans="1:10" ht="36" customHeight="1" x14ac:dyDescent="0.2">
      <c r="A4983" s="654" t="s">
        <v>13194</v>
      </c>
      <c r="B4983" s="655" t="s">
        <v>13547</v>
      </c>
      <c r="C4983" s="654" t="s">
        <v>7</v>
      </c>
      <c r="D4983" s="654" t="s">
        <v>9839</v>
      </c>
      <c r="E4983" s="824" t="s">
        <v>13432</v>
      </c>
      <c r="F4983" s="824"/>
      <c r="G4983" s="653" t="s">
        <v>38</v>
      </c>
      <c r="H4983" s="652">
        <v>1</v>
      </c>
      <c r="I4983" s="651">
        <v>26</v>
      </c>
      <c r="J4983" s="651">
        <v>26</v>
      </c>
    </row>
    <row r="4984" spans="1:10" ht="24" customHeight="1" x14ac:dyDescent="0.2">
      <c r="A4984" s="649" t="s">
        <v>13197</v>
      </c>
      <c r="B4984" s="650" t="s">
        <v>13244</v>
      </c>
      <c r="C4984" s="649" t="s">
        <v>7</v>
      </c>
      <c r="D4984" s="649" t="s">
        <v>25</v>
      </c>
      <c r="E4984" s="825" t="s">
        <v>13196</v>
      </c>
      <c r="F4984" s="825"/>
      <c r="G4984" s="648" t="s">
        <v>23</v>
      </c>
      <c r="H4984" s="647">
        <v>5.4800000000000001E-2</v>
      </c>
      <c r="I4984" s="646">
        <v>13.34</v>
      </c>
      <c r="J4984" s="646">
        <v>0.73</v>
      </c>
    </row>
    <row r="4985" spans="1:10" ht="24" customHeight="1" x14ac:dyDescent="0.2">
      <c r="A4985" s="649" t="s">
        <v>13197</v>
      </c>
      <c r="B4985" s="650" t="s">
        <v>13261</v>
      </c>
      <c r="C4985" s="649" t="s">
        <v>7</v>
      </c>
      <c r="D4985" s="649" t="s">
        <v>56</v>
      </c>
      <c r="E4985" s="825" t="s">
        <v>13196</v>
      </c>
      <c r="F4985" s="825"/>
      <c r="G4985" s="648" t="s">
        <v>23</v>
      </c>
      <c r="H4985" s="647">
        <v>0.17399999999999999</v>
      </c>
      <c r="I4985" s="646">
        <v>16.739999999999998</v>
      </c>
      <c r="J4985" s="646">
        <v>2.91</v>
      </c>
    </row>
    <row r="4986" spans="1:10" ht="24" customHeight="1" x14ac:dyDescent="0.2">
      <c r="A4986" s="644" t="s">
        <v>13199</v>
      </c>
      <c r="B4986" s="645" t="s">
        <v>13509</v>
      </c>
      <c r="C4986" s="644" t="s">
        <v>7</v>
      </c>
      <c r="D4986" s="644" t="s">
        <v>3869</v>
      </c>
      <c r="E4986" s="821" t="s">
        <v>13220</v>
      </c>
      <c r="F4986" s="821"/>
      <c r="G4986" s="643" t="s">
        <v>38</v>
      </c>
      <c r="H4986" s="642">
        <v>4.8000000000000001E-2</v>
      </c>
      <c r="I4986" s="641">
        <v>4.5999999999999996</v>
      </c>
      <c r="J4986" s="641">
        <v>0.22</v>
      </c>
    </row>
    <row r="4987" spans="1:10" ht="24" customHeight="1" x14ac:dyDescent="0.2">
      <c r="A4987" s="644" t="s">
        <v>13199</v>
      </c>
      <c r="B4987" s="645" t="s">
        <v>14354</v>
      </c>
      <c r="C4987" s="644" t="s">
        <v>7</v>
      </c>
      <c r="D4987" s="644" t="s">
        <v>9392</v>
      </c>
      <c r="E4987" s="821" t="s">
        <v>13220</v>
      </c>
      <c r="F4987" s="821"/>
      <c r="G4987" s="643" t="s">
        <v>38</v>
      </c>
      <c r="H4987" s="642">
        <v>1</v>
      </c>
      <c r="I4987" s="641">
        <v>22.14</v>
      </c>
      <c r="J4987" s="641">
        <v>22.14</v>
      </c>
    </row>
    <row r="4988" spans="1:10" ht="25.5" x14ac:dyDescent="0.2">
      <c r="A4988" s="640"/>
      <c r="B4988" s="640"/>
      <c r="C4988" s="640"/>
      <c r="D4988" s="640"/>
      <c r="E4988" s="640" t="s">
        <v>13209</v>
      </c>
      <c r="F4988" s="639">
        <v>1.5429751168097359</v>
      </c>
      <c r="G4988" s="640" t="s">
        <v>13210</v>
      </c>
      <c r="H4988" s="639">
        <v>1.3</v>
      </c>
      <c r="I4988" s="640" t="s">
        <v>13211</v>
      </c>
      <c r="J4988" s="639">
        <v>2.84</v>
      </c>
    </row>
    <row r="4989" spans="1:10" ht="15" thickBot="1" x14ac:dyDescent="0.25">
      <c r="A4989" s="640"/>
      <c r="B4989" s="640"/>
      <c r="C4989" s="640"/>
      <c r="D4989" s="640"/>
      <c r="E4989" s="640" t="s">
        <v>13212</v>
      </c>
      <c r="F4989" s="639">
        <v>7.34</v>
      </c>
      <c r="G4989" s="640"/>
      <c r="H4989" s="822" t="s">
        <v>13213</v>
      </c>
      <c r="I4989" s="822"/>
      <c r="J4989" s="639">
        <v>33.340000000000003</v>
      </c>
    </row>
    <row r="4990" spans="1:10" ht="0.95" customHeight="1" thickTop="1" x14ac:dyDescent="0.2">
      <c r="A4990" s="638"/>
      <c r="B4990" s="638"/>
      <c r="C4990" s="638"/>
      <c r="D4990" s="638"/>
      <c r="E4990" s="638"/>
      <c r="F4990" s="638"/>
      <c r="G4990" s="638"/>
      <c r="H4990" s="638"/>
      <c r="I4990" s="638"/>
      <c r="J4990" s="638"/>
    </row>
    <row r="4991" spans="1:10" ht="18" customHeight="1" x14ac:dyDescent="0.2">
      <c r="A4991" s="658"/>
      <c r="B4991" s="656" t="s">
        <v>13186</v>
      </c>
      <c r="C4991" s="658" t="s">
        <v>13187</v>
      </c>
      <c r="D4991" s="658" t="s">
        <v>13188</v>
      </c>
      <c r="E4991" s="823" t="s">
        <v>13189</v>
      </c>
      <c r="F4991" s="823"/>
      <c r="G4991" s="657" t="s">
        <v>13190</v>
      </c>
      <c r="H4991" s="656" t="s">
        <v>13191</v>
      </c>
      <c r="I4991" s="656" t="s">
        <v>13192</v>
      </c>
      <c r="J4991" s="656" t="s">
        <v>13193</v>
      </c>
    </row>
    <row r="4992" spans="1:10" ht="36" customHeight="1" x14ac:dyDescent="0.2">
      <c r="A4992" s="654" t="s">
        <v>13194</v>
      </c>
      <c r="B4992" s="655" t="s">
        <v>14198</v>
      </c>
      <c r="C4992" s="654" t="s">
        <v>7</v>
      </c>
      <c r="D4992" s="654" t="s">
        <v>9840</v>
      </c>
      <c r="E4992" s="824" t="s">
        <v>13432</v>
      </c>
      <c r="F4992" s="824"/>
      <c r="G4992" s="653" t="s">
        <v>38</v>
      </c>
      <c r="H4992" s="652">
        <v>1</v>
      </c>
      <c r="I4992" s="651">
        <v>54.74</v>
      </c>
      <c r="J4992" s="651">
        <v>54.74</v>
      </c>
    </row>
    <row r="4993" spans="1:10" ht="24" customHeight="1" x14ac:dyDescent="0.2">
      <c r="A4993" s="649" t="s">
        <v>13197</v>
      </c>
      <c r="B4993" s="650" t="s">
        <v>13244</v>
      </c>
      <c r="C4993" s="649" t="s">
        <v>7</v>
      </c>
      <c r="D4993" s="649" t="s">
        <v>25</v>
      </c>
      <c r="E4993" s="825" t="s">
        <v>13196</v>
      </c>
      <c r="F4993" s="825"/>
      <c r="G4993" s="648" t="s">
        <v>23</v>
      </c>
      <c r="H4993" s="647">
        <v>5.4800000000000001E-2</v>
      </c>
      <c r="I4993" s="646">
        <v>13.34</v>
      </c>
      <c r="J4993" s="646">
        <v>0.73</v>
      </c>
    </row>
    <row r="4994" spans="1:10" ht="24" customHeight="1" x14ac:dyDescent="0.2">
      <c r="A4994" s="649" t="s">
        <v>13197</v>
      </c>
      <c r="B4994" s="650" t="s">
        <v>13261</v>
      </c>
      <c r="C4994" s="649" t="s">
        <v>7</v>
      </c>
      <c r="D4994" s="649" t="s">
        <v>56</v>
      </c>
      <c r="E4994" s="825" t="s">
        <v>13196</v>
      </c>
      <c r="F4994" s="825"/>
      <c r="G4994" s="648" t="s">
        <v>23</v>
      </c>
      <c r="H4994" s="647">
        <v>0.17399999999999999</v>
      </c>
      <c r="I4994" s="646">
        <v>16.739999999999998</v>
      </c>
      <c r="J4994" s="646">
        <v>2.91</v>
      </c>
    </row>
    <row r="4995" spans="1:10" ht="24" customHeight="1" x14ac:dyDescent="0.2">
      <c r="A4995" s="644" t="s">
        <v>13199</v>
      </c>
      <c r="B4995" s="645" t="s">
        <v>13509</v>
      </c>
      <c r="C4995" s="644" t="s">
        <v>7</v>
      </c>
      <c r="D4995" s="644" t="s">
        <v>3869</v>
      </c>
      <c r="E4995" s="821" t="s">
        <v>13220</v>
      </c>
      <c r="F4995" s="821"/>
      <c r="G4995" s="643" t="s">
        <v>38</v>
      </c>
      <c r="H4995" s="642">
        <v>4.8000000000000001E-2</v>
      </c>
      <c r="I4995" s="641">
        <v>4.5999999999999996</v>
      </c>
      <c r="J4995" s="641">
        <v>0.22</v>
      </c>
    </row>
    <row r="4996" spans="1:10" ht="24" customHeight="1" x14ac:dyDescent="0.2">
      <c r="A4996" s="644" t="s">
        <v>13199</v>
      </c>
      <c r="B4996" s="645" t="s">
        <v>14355</v>
      </c>
      <c r="C4996" s="644" t="s">
        <v>7</v>
      </c>
      <c r="D4996" s="644" t="s">
        <v>9391</v>
      </c>
      <c r="E4996" s="821" t="s">
        <v>13220</v>
      </c>
      <c r="F4996" s="821"/>
      <c r="G4996" s="643" t="s">
        <v>38</v>
      </c>
      <c r="H4996" s="642">
        <v>1</v>
      </c>
      <c r="I4996" s="641">
        <v>50.88</v>
      </c>
      <c r="J4996" s="641">
        <v>50.88</v>
      </c>
    </row>
    <row r="4997" spans="1:10" ht="25.5" x14ac:dyDescent="0.2">
      <c r="A4997" s="640"/>
      <c r="B4997" s="640"/>
      <c r="C4997" s="640"/>
      <c r="D4997" s="640"/>
      <c r="E4997" s="640" t="s">
        <v>13209</v>
      </c>
      <c r="F4997" s="639">
        <v>1.5429751168097359</v>
      </c>
      <c r="G4997" s="640" t="s">
        <v>13210</v>
      </c>
      <c r="H4997" s="639">
        <v>1.3</v>
      </c>
      <c r="I4997" s="640" t="s">
        <v>13211</v>
      </c>
      <c r="J4997" s="639">
        <v>2.84</v>
      </c>
    </row>
    <row r="4998" spans="1:10" ht="15" thickBot="1" x14ac:dyDescent="0.25">
      <c r="A4998" s="640"/>
      <c r="B4998" s="640"/>
      <c r="C4998" s="640"/>
      <c r="D4998" s="640"/>
      <c r="E4998" s="640" t="s">
        <v>13212</v>
      </c>
      <c r="F4998" s="639">
        <v>15.45</v>
      </c>
      <c r="G4998" s="640"/>
      <c r="H4998" s="822" t="s">
        <v>13213</v>
      </c>
      <c r="I4998" s="822"/>
      <c r="J4998" s="639">
        <v>70.19</v>
      </c>
    </row>
    <row r="4999" spans="1:10" ht="0.95" customHeight="1" thickTop="1" x14ac:dyDescent="0.2">
      <c r="A4999" s="638"/>
      <c r="B4999" s="638"/>
      <c r="C4999" s="638"/>
      <c r="D4999" s="638"/>
      <c r="E4999" s="638"/>
      <c r="F4999" s="638"/>
      <c r="G4999" s="638"/>
      <c r="H4999" s="638"/>
      <c r="I4999" s="638"/>
      <c r="J4999" s="638"/>
    </row>
    <row r="5000" spans="1:10" x14ac:dyDescent="0.2">
      <c r="A5000" s="637"/>
      <c r="B5000" s="637"/>
      <c r="C5000" s="637"/>
      <c r="D5000" s="637"/>
      <c r="E5000" s="637"/>
      <c r="F5000" s="637"/>
      <c r="G5000" s="637"/>
      <c r="H5000" s="637"/>
      <c r="I5000" s="637"/>
      <c r="J5000" s="637"/>
    </row>
    <row r="5001" spans="1:10" x14ac:dyDescent="0.2">
      <c r="A5001" s="818"/>
      <c r="B5001" s="818"/>
      <c r="C5001" s="818"/>
      <c r="D5001" s="636"/>
      <c r="E5001" s="635"/>
      <c r="F5001" s="819" t="s">
        <v>14367</v>
      </c>
      <c r="G5001" s="818"/>
      <c r="H5001" s="820">
        <v>729594.35</v>
      </c>
      <c r="I5001" s="818"/>
      <c r="J5001" s="818"/>
    </row>
    <row r="5002" spans="1:10" x14ac:dyDescent="0.2">
      <c r="A5002" s="818"/>
      <c r="B5002" s="818"/>
      <c r="C5002" s="818"/>
      <c r="D5002" s="636"/>
      <c r="E5002" s="635"/>
      <c r="F5002" s="819" t="s">
        <v>14366</v>
      </c>
      <c r="G5002" s="818"/>
      <c r="H5002" s="820">
        <v>205800.58</v>
      </c>
      <c r="I5002" s="818"/>
      <c r="J5002" s="818"/>
    </row>
    <row r="5003" spans="1:10" x14ac:dyDescent="0.2">
      <c r="A5003" s="818"/>
      <c r="B5003" s="818"/>
      <c r="C5003" s="818"/>
      <c r="D5003" s="636"/>
      <c r="E5003" s="635"/>
      <c r="F5003" s="819" t="s">
        <v>14365</v>
      </c>
      <c r="G5003" s="818"/>
      <c r="H5003" s="820">
        <v>935394.93</v>
      </c>
      <c r="I5003" s="818"/>
      <c r="J5003" s="818"/>
    </row>
  </sheetData>
  <mergeCells count="3882">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 ref="E18:F18"/>
    <mergeCell ref="E19:F19"/>
    <mergeCell ref="E46:F46"/>
    <mergeCell ref="E47:F47"/>
    <mergeCell ref="E48:F48"/>
    <mergeCell ref="E49:F49"/>
    <mergeCell ref="H51:I51"/>
    <mergeCell ref="E53:F53"/>
    <mergeCell ref="E40:F40"/>
    <mergeCell ref="E41:F41"/>
    <mergeCell ref="E42:F42"/>
    <mergeCell ref="E43:F43"/>
    <mergeCell ref="E44:F44"/>
    <mergeCell ref="E45:F45"/>
    <mergeCell ref="E70:F70"/>
    <mergeCell ref="H72:I72"/>
    <mergeCell ref="E74:F74"/>
    <mergeCell ref="E98:F98"/>
    <mergeCell ref="E99:F99"/>
    <mergeCell ref="E84:F84"/>
    <mergeCell ref="E85:F85"/>
    <mergeCell ref="H87:I87"/>
    <mergeCell ref="E89:F89"/>
    <mergeCell ref="E90:F90"/>
    <mergeCell ref="E91:F91"/>
    <mergeCell ref="E118:F118"/>
    <mergeCell ref="E119:F119"/>
    <mergeCell ref="E120:F120"/>
    <mergeCell ref="E121:F121"/>
    <mergeCell ref="H123:I123"/>
    <mergeCell ref="E75:F75"/>
    <mergeCell ref="E76:F76"/>
    <mergeCell ref="E33:F33"/>
    <mergeCell ref="E34:F34"/>
    <mergeCell ref="E35:F35"/>
    <mergeCell ref="E36:F36"/>
    <mergeCell ref="H38:I38"/>
    <mergeCell ref="E62:F62"/>
    <mergeCell ref="E63:F63"/>
    <mergeCell ref="H65:I65"/>
    <mergeCell ref="E67:F67"/>
    <mergeCell ref="E68:F68"/>
    <mergeCell ref="E69:F69"/>
    <mergeCell ref="E54:F54"/>
    <mergeCell ref="E55:F55"/>
    <mergeCell ref="E56:F56"/>
    <mergeCell ref="H58:I58"/>
    <mergeCell ref="E60:F60"/>
    <mergeCell ref="E61:F61"/>
    <mergeCell ref="E130:F130"/>
    <mergeCell ref="H132:I132"/>
    <mergeCell ref="E134:F134"/>
    <mergeCell ref="E135:F135"/>
    <mergeCell ref="E136:F136"/>
    <mergeCell ref="E137:F137"/>
    <mergeCell ref="E162:F162"/>
    <mergeCell ref="H164:I164"/>
    <mergeCell ref="E166:F166"/>
    <mergeCell ref="E167:F167"/>
    <mergeCell ref="E168:F168"/>
    <mergeCell ref="E77:F77"/>
    <mergeCell ref="E78:F78"/>
    <mergeCell ref="H80:I80"/>
    <mergeCell ref="E82:F82"/>
    <mergeCell ref="E83:F83"/>
    <mergeCell ref="E110:F110"/>
    <mergeCell ref="E111:F111"/>
    <mergeCell ref="E112:F112"/>
    <mergeCell ref="E113:F113"/>
    <mergeCell ref="H115:I115"/>
    <mergeCell ref="E117:F117"/>
    <mergeCell ref="H101:I101"/>
    <mergeCell ref="E103:F103"/>
    <mergeCell ref="E104:F104"/>
    <mergeCell ref="E105:F105"/>
    <mergeCell ref="E106:F106"/>
    <mergeCell ref="H108:I108"/>
    <mergeCell ref="E92:F92"/>
    <mergeCell ref="H94:I94"/>
    <mergeCell ref="E96:F96"/>
    <mergeCell ref="E97:F97"/>
    <mergeCell ref="E178:F178"/>
    <mergeCell ref="H180:I180"/>
    <mergeCell ref="E182:F182"/>
    <mergeCell ref="E183:F183"/>
    <mergeCell ref="E206:F206"/>
    <mergeCell ref="H208:I208"/>
    <mergeCell ref="E210:F210"/>
    <mergeCell ref="E211:F211"/>
    <mergeCell ref="E212:F212"/>
    <mergeCell ref="E125:F125"/>
    <mergeCell ref="E126:F126"/>
    <mergeCell ref="E127:F127"/>
    <mergeCell ref="E128:F128"/>
    <mergeCell ref="E129:F129"/>
    <mergeCell ref="H155:I155"/>
    <mergeCell ref="E157:F157"/>
    <mergeCell ref="E158:F158"/>
    <mergeCell ref="E159:F159"/>
    <mergeCell ref="E160:F160"/>
    <mergeCell ref="E161:F161"/>
    <mergeCell ref="E148:F148"/>
    <mergeCell ref="E149:F149"/>
    <mergeCell ref="E150:F150"/>
    <mergeCell ref="E151:F151"/>
    <mergeCell ref="E152:F152"/>
    <mergeCell ref="E153:F153"/>
    <mergeCell ref="H139:I139"/>
    <mergeCell ref="E141:F141"/>
    <mergeCell ref="E142:F142"/>
    <mergeCell ref="E143:F143"/>
    <mergeCell ref="E144:F144"/>
    <mergeCell ref="H146:I146"/>
    <mergeCell ref="H223:I223"/>
    <mergeCell ref="E225:F225"/>
    <mergeCell ref="E250:F250"/>
    <mergeCell ref="E251:F251"/>
    <mergeCell ref="E252:F252"/>
    <mergeCell ref="E253:F253"/>
    <mergeCell ref="E254:F254"/>
    <mergeCell ref="E169:F169"/>
    <mergeCell ref="H171:I171"/>
    <mergeCell ref="E173:F173"/>
    <mergeCell ref="E174:F174"/>
    <mergeCell ref="E175:F175"/>
    <mergeCell ref="E200:F200"/>
    <mergeCell ref="E201:F201"/>
    <mergeCell ref="E202:F202"/>
    <mergeCell ref="E203:F203"/>
    <mergeCell ref="E204:F204"/>
    <mergeCell ref="E205:F205"/>
    <mergeCell ref="E192:F192"/>
    <mergeCell ref="E193:F193"/>
    <mergeCell ref="E194:F194"/>
    <mergeCell ref="E195:F195"/>
    <mergeCell ref="E196:F196"/>
    <mergeCell ref="H198:I198"/>
    <mergeCell ref="E184:F184"/>
    <mergeCell ref="E185:F185"/>
    <mergeCell ref="E186:F186"/>
    <mergeCell ref="H188:I188"/>
    <mergeCell ref="E190:F190"/>
    <mergeCell ref="E191:F191"/>
    <mergeCell ref="E176:F176"/>
    <mergeCell ref="E177:F177"/>
    <mergeCell ref="H291:I291"/>
    <mergeCell ref="E293:F293"/>
    <mergeCell ref="E294:F294"/>
    <mergeCell ref="E295:F295"/>
    <mergeCell ref="E296:F296"/>
    <mergeCell ref="E213:F213"/>
    <mergeCell ref="E214:F214"/>
    <mergeCell ref="E215:F215"/>
    <mergeCell ref="E216:F216"/>
    <mergeCell ref="E217:F217"/>
    <mergeCell ref="H241:I241"/>
    <mergeCell ref="E243:F243"/>
    <mergeCell ref="E244:F244"/>
    <mergeCell ref="E245:F245"/>
    <mergeCell ref="H247:I247"/>
    <mergeCell ref="E249:F249"/>
    <mergeCell ref="H233:I233"/>
    <mergeCell ref="E235:F235"/>
    <mergeCell ref="E236:F236"/>
    <mergeCell ref="E237:F237"/>
    <mergeCell ref="E238:F238"/>
    <mergeCell ref="E239:F239"/>
    <mergeCell ref="E226:F226"/>
    <mergeCell ref="E227:F227"/>
    <mergeCell ref="E228:F228"/>
    <mergeCell ref="E229:F229"/>
    <mergeCell ref="E230:F230"/>
    <mergeCell ref="E231:F231"/>
    <mergeCell ref="E218:F218"/>
    <mergeCell ref="E219:F219"/>
    <mergeCell ref="E220:F220"/>
    <mergeCell ref="E221:F221"/>
    <mergeCell ref="H256:I256"/>
    <mergeCell ref="E258:F258"/>
    <mergeCell ref="E259:F259"/>
    <mergeCell ref="E260:F260"/>
    <mergeCell ref="E261:F261"/>
    <mergeCell ref="E284:F284"/>
    <mergeCell ref="E285:F285"/>
    <mergeCell ref="E286:F286"/>
    <mergeCell ref="E287:F287"/>
    <mergeCell ref="E288:F288"/>
    <mergeCell ref="E289:F289"/>
    <mergeCell ref="E276:F276"/>
    <mergeCell ref="E277:F277"/>
    <mergeCell ref="E278:F278"/>
    <mergeCell ref="E279:F279"/>
    <mergeCell ref="H281:I281"/>
    <mergeCell ref="E283:F283"/>
    <mergeCell ref="E268:F268"/>
    <mergeCell ref="E269:F269"/>
    <mergeCell ref="H271:I271"/>
    <mergeCell ref="E273:F273"/>
    <mergeCell ref="E274:F274"/>
    <mergeCell ref="E275:F275"/>
    <mergeCell ref="E262:F262"/>
    <mergeCell ref="E263:F263"/>
    <mergeCell ref="E264:F264"/>
    <mergeCell ref="E265:F265"/>
    <mergeCell ref="E266:F266"/>
    <mergeCell ref="E267:F267"/>
    <mergeCell ref="H311:I311"/>
    <mergeCell ref="E313:F313"/>
    <mergeCell ref="E314:F314"/>
    <mergeCell ref="E315:F315"/>
    <mergeCell ref="E316:F316"/>
    <mergeCell ref="E317:F317"/>
    <mergeCell ref="E304:F304"/>
    <mergeCell ref="E305:F305"/>
    <mergeCell ref="E306:F306"/>
    <mergeCell ref="E307:F307"/>
    <mergeCell ref="E308:F308"/>
    <mergeCell ref="E309:F309"/>
    <mergeCell ref="E332:F332"/>
    <mergeCell ref="H334:I334"/>
    <mergeCell ref="E336:F336"/>
    <mergeCell ref="E337:F337"/>
    <mergeCell ref="E338:F338"/>
    <mergeCell ref="E354:F354"/>
    <mergeCell ref="H356:I356"/>
    <mergeCell ref="E358:F358"/>
    <mergeCell ref="E359:F359"/>
    <mergeCell ref="E346:F346"/>
    <mergeCell ref="E347:F347"/>
    <mergeCell ref="E348:F348"/>
    <mergeCell ref="E349:F349"/>
    <mergeCell ref="E350:F350"/>
    <mergeCell ref="E351:F351"/>
    <mergeCell ref="E374:F374"/>
    <mergeCell ref="E375:F375"/>
    <mergeCell ref="E376:F376"/>
    <mergeCell ref="H378:I378"/>
    <mergeCell ref="E380:F380"/>
    <mergeCell ref="E297:F297"/>
    <mergeCell ref="E298:F298"/>
    <mergeCell ref="E299:F299"/>
    <mergeCell ref="H301:I301"/>
    <mergeCell ref="E303:F303"/>
    <mergeCell ref="E326:F326"/>
    <mergeCell ref="E327:F327"/>
    <mergeCell ref="E328:F328"/>
    <mergeCell ref="E329:F329"/>
    <mergeCell ref="E330:F330"/>
    <mergeCell ref="E331:F331"/>
    <mergeCell ref="E318:F318"/>
    <mergeCell ref="E319:F319"/>
    <mergeCell ref="E320:F320"/>
    <mergeCell ref="H322:I322"/>
    <mergeCell ref="E324:F324"/>
    <mergeCell ref="E325:F325"/>
    <mergeCell ref="E398:F398"/>
    <mergeCell ref="H400:I400"/>
    <mergeCell ref="E386:F386"/>
    <mergeCell ref="E387:F387"/>
    <mergeCell ref="H389:I389"/>
    <mergeCell ref="E391:F391"/>
    <mergeCell ref="E392:F392"/>
    <mergeCell ref="E393:F393"/>
    <mergeCell ref="E416:F416"/>
    <mergeCell ref="E417:F417"/>
    <mergeCell ref="E418:F418"/>
    <mergeCell ref="E419:F419"/>
    <mergeCell ref="E420:F420"/>
    <mergeCell ref="E339:F339"/>
    <mergeCell ref="E340:F340"/>
    <mergeCell ref="E341:F341"/>
    <mergeCell ref="E342:F342"/>
    <mergeCell ref="H344:I344"/>
    <mergeCell ref="H367:I367"/>
    <mergeCell ref="E369:F369"/>
    <mergeCell ref="E370:F370"/>
    <mergeCell ref="E371:F371"/>
    <mergeCell ref="E372:F372"/>
    <mergeCell ref="E373:F373"/>
    <mergeCell ref="E360:F360"/>
    <mergeCell ref="E361:F361"/>
    <mergeCell ref="E362:F362"/>
    <mergeCell ref="E363:F363"/>
    <mergeCell ref="E364:F364"/>
    <mergeCell ref="E365:F365"/>
    <mergeCell ref="E352:F352"/>
    <mergeCell ref="E353:F353"/>
    <mergeCell ref="H424:I424"/>
    <mergeCell ref="E426:F426"/>
    <mergeCell ref="E427:F427"/>
    <mergeCell ref="E428:F428"/>
    <mergeCell ref="E429:F429"/>
    <mergeCell ref="E430:F430"/>
    <mergeCell ref="E456:F456"/>
    <mergeCell ref="E457:F457"/>
    <mergeCell ref="E458:F458"/>
    <mergeCell ref="E459:F459"/>
    <mergeCell ref="E460:F460"/>
    <mergeCell ref="E381:F381"/>
    <mergeCell ref="E382:F382"/>
    <mergeCell ref="E383:F383"/>
    <mergeCell ref="E384:F384"/>
    <mergeCell ref="E385:F385"/>
    <mergeCell ref="E408:F408"/>
    <mergeCell ref="E409:F409"/>
    <mergeCell ref="E410:F410"/>
    <mergeCell ref="H412:I412"/>
    <mergeCell ref="E414:F414"/>
    <mergeCell ref="E415:F415"/>
    <mergeCell ref="E402:F402"/>
    <mergeCell ref="E403:F403"/>
    <mergeCell ref="E404:F404"/>
    <mergeCell ref="E405:F405"/>
    <mergeCell ref="E406:F406"/>
    <mergeCell ref="E407:F407"/>
    <mergeCell ref="E394:F394"/>
    <mergeCell ref="E395:F395"/>
    <mergeCell ref="E396:F396"/>
    <mergeCell ref="E397:F397"/>
    <mergeCell ref="E468:F468"/>
    <mergeCell ref="E469:F469"/>
    <mergeCell ref="E470:F470"/>
    <mergeCell ref="E471:F471"/>
    <mergeCell ref="E496:F496"/>
    <mergeCell ref="E497:F497"/>
    <mergeCell ref="E498:F498"/>
    <mergeCell ref="E499:F499"/>
    <mergeCell ref="E500:F500"/>
    <mergeCell ref="E421:F421"/>
    <mergeCell ref="E422:F422"/>
    <mergeCell ref="E431:F431"/>
    <mergeCell ref="E432:F432"/>
    <mergeCell ref="E433:F433"/>
    <mergeCell ref="E448:F448"/>
    <mergeCell ref="E449:F449"/>
    <mergeCell ref="H451:I451"/>
    <mergeCell ref="E453:F453"/>
    <mergeCell ref="E454:F454"/>
    <mergeCell ref="E455:F455"/>
    <mergeCell ref="E442:F442"/>
    <mergeCell ref="E443:F443"/>
    <mergeCell ref="E444:F444"/>
    <mergeCell ref="E445:F445"/>
    <mergeCell ref="E446:F446"/>
    <mergeCell ref="E447:F447"/>
    <mergeCell ref="E434:F434"/>
    <mergeCell ref="E435:F435"/>
    <mergeCell ref="H437:I437"/>
    <mergeCell ref="E439:F439"/>
    <mergeCell ref="E440:F440"/>
    <mergeCell ref="E441:F441"/>
    <mergeCell ref="E512:F512"/>
    <mergeCell ref="H514:I514"/>
    <mergeCell ref="E538:F538"/>
    <mergeCell ref="E539:F539"/>
    <mergeCell ref="H541:I541"/>
    <mergeCell ref="E543:F543"/>
    <mergeCell ref="E544:F544"/>
    <mergeCell ref="E461:F461"/>
    <mergeCell ref="E462:F462"/>
    <mergeCell ref="E463:F463"/>
    <mergeCell ref="E472:F472"/>
    <mergeCell ref="E473:F473"/>
    <mergeCell ref="E488:F488"/>
    <mergeCell ref="E489:F489"/>
    <mergeCell ref="E490:F490"/>
    <mergeCell ref="E491:F491"/>
    <mergeCell ref="H493:I493"/>
    <mergeCell ref="E495:F495"/>
    <mergeCell ref="E482:F482"/>
    <mergeCell ref="E483:F483"/>
    <mergeCell ref="E484:F484"/>
    <mergeCell ref="E485:F485"/>
    <mergeCell ref="E486:F486"/>
    <mergeCell ref="E487:F487"/>
    <mergeCell ref="E474:F474"/>
    <mergeCell ref="E475:F475"/>
    <mergeCell ref="E476:F476"/>
    <mergeCell ref="E477:F477"/>
    <mergeCell ref="H479:I479"/>
    <mergeCell ref="E481:F481"/>
    <mergeCell ref="H465:I465"/>
    <mergeCell ref="E467:F467"/>
    <mergeCell ref="E580:F580"/>
    <mergeCell ref="E581:F581"/>
    <mergeCell ref="E582:F582"/>
    <mergeCell ref="E583:F583"/>
    <mergeCell ref="H585:I585"/>
    <mergeCell ref="E501:F501"/>
    <mergeCell ref="E502:F502"/>
    <mergeCell ref="H504:I504"/>
    <mergeCell ref="E506:F506"/>
    <mergeCell ref="E507:F507"/>
    <mergeCell ref="E530:F530"/>
    <mergeCell ref="E531:F531"/>
    <mergeCell ref="H533:I533"/>
    <mergeCell ref="E535:F535"/>
    <mergeCell ref="E536:F536"/>
    <mergeCell ref="E537:F537"/>
    <mergeCell ref="E524:F524"/>
    <mergeCell ref="E525:F525"/>
    <mergeCell ref="E526:F526"/>
    <mergeCell ref="E527:F527"/>
    <mergeCell ref="E528:F528"/>
    <mergeCell ref="E529:F529"/>
    <mergeCell ref="E516:F516"/>
    <mergeCell ref="E517:F517"/>
    <mergeCell ref="E518:F518"/>
    <mergeCell ref="E519:F519"/>
    <mergeCell ref="E520:F520"/>
    <mergeCell ref="H522:I522"/>
    <mergeCell ref="E508:F508"/>
    <mergeCell ref="E509:F509"/>
    <mergeCell ref="E510:F510"/>
    <mergeCell ref="E511:F511"/>
    <mergeCell ref="E545:F545"/>
    <mergeCell ref="E546:F546"/>
    <mergeCell ref="E547:F547"/>
    <mergeCell ref="H549:I549"/>
    <mergeCell ref="E551:F551"/>
    <mergeCell ref="E574:F574"/>
    <mergeCell ref="E575:F575"/>
    <mergeCell ref="E576:F576"/>
    <mergeCell ref="E577:F577"/>
    <mergeCell ref="E578:F578"/>
    <mergeCell ref="E579:F579"/>
    <mergeCell ref="E566:F566"/>
    <mergeCell ref="E567:F567"/>
    <mergeCell ref="E568:F568"/>
    <mergeCell ref="E569:F569"/>
    <mergeCell ref="E570:F570"/>
    <mergeCell ref="H572:I572"/>
    <mergeCell ref="H559:I559"/>
    <mergeCell ref="E561:F561"/>
    <mergeCell ref="E562:F562"/>
    <mergeCell ref="E563:F563"/>
    <mergeCell ref="E564:F564"/>
    <mergeCell ref="E565:F565"/>
    <mergeCell ref="E552:F552"/>
    <mergeCell ref="E553:F553"/>
    <mergeCell ref="E554:F554"/>
    <mergeCell ref="E555:F555"/>
    <mergeCell ref="E556:F556"/>
    <mergeCell ref="E557:F557"/>
    <mergeCell ref="E600:F600"/>
    <mergeCell ref="E601:F601"/>
    <mergeCell ref="E602:F602"/>
    <mergeCell ref="E603:F603"/>
    <mergeCell ref="E604:F604"/>
    <mergeCell ref="E605:F605"/>
    <mergeCell ref="E592:F592"/>
    <mergeCell ref="E593:F593"/>
    <mergeCell ref="E594:F594"/>
    <mergeCell ref="E595:F595"/>
    <mergeCell ref="E596:F596"/>
    <mergeCell ref="H598:I598"/>
    <mergeCell ref="E622:F622"/>
    <mergeCell ref="E623:F623"/>
    <mergeCell ref="E624:F624"/>
    <mergeCell ref="E625:F625"/>
    <mergeCell ref="E626:F626"/>
    <mergeCell ref="E646:F646"/>
    <mergeCell ref="E647:F647"/>
    <mergeCell ref="E648:F648"/>
    <mergeCell ref="E649:F649"/>
    <mergeCell ref="E634:F634"/>
    <mergeCell ref="H636:I636"/>
    <mergeCell ref="E638:F638"/>
    <mergeCell ref="E639:F639"/>
    <mergeCell ref="E640:F640"/>
    <mergeCell ref="E641:F641"/>
    <mergeCell ref="E666:F666"/>
    <mergeCell ref="E667:F667"/>
    <mergeCell ref="E668:F668"/>
    <mergeCell ref="E669:F669"/>
    <mergeCell ref="H671:I671"/>
    <mergeCell ref="E587:F587"/>
    <mergeCell ref="E588:F588"/>
    <mergeCell ref="E589:F589"/>
    <mergeCell ref="E590:F590"/>
    <mergeCell ref="E591:F591"/>
    <mergeCell ref="E614:F614"/>
    <mergeCell ref="E615:F615"/>
    <mergeCell ref="E616:F616"/>
    <mergeCell ref="E617:F617"/>
    <mergeCell ref="H619:I619"/>
    <mergeCell ref="E621:F621"/>
    <mergeCell ref="E606:F606"/>
    <mergeCell ref="E607:F607"/>
    <mergeCell ref="E608:F608"/>
    <mergeCell ref="H610:I610"/>
    <mergeCell ref="E612:F612"/>
    <mergeCell ref="E613:F613"/>
    <mergeCell ref="E692:F692"/>
    <mergeCell ref="E693:F693"/>
    <mergeCell ref="E678:F678"/>
    <mergeCell ref="H680:I680"/>
    <mergeCell ref="E682:F682"/>
    <mergeCell ref="E683:F683"/>
    <mergeCell ref="E684:F684"/>
    <mergeCell ref="E685:F685"/>
    <mergeCell ref="H711:I711"/>
    <mergeCell ref="E713:F713"/>
    <mergeCell ref="E714:F714"/>
    <mergeCell ref="E715:F715"/>
    <mergeCell ref="E716:F716"/>
    <mergeCell ref="H628:I628"/>
    <mergeCell ref="E630:F630"/>
    <mergeCell ref="E631:F631"/>
    <mergeCell ref="E632:F632"/>
    <mergeCell ref="E633:F633"/>
    <mergeCell ref="E658:F658"/>
    <mergeCell ref="E659:F659"/>
    <mergeCell ref="E660:F660"/>
    <mergeCell ref="E661:F661"/>
    <mergeCell ref="H663:I663"/>
    <mergeCell ref="E665:F665"/>
    <mergeCell ref="E650:F650"/>
    <mergeCell ref="E651:F651"/>
    <mergeCell ref="H653:I653"/>
    <mergeCell ref="E655:F655"/>
    <mergeCell ref="E656:F656"/>
    <mergeCell ref="E657:F657"/>
    <mergeCell ref="E642:F642"/>
    <mergeCell ref="H644:I644"/>
    <mergeCell ref="H723:I723"/>
    <mergeCell ref="E725:F725"/>
    <mergeCell ref="E726:F726"/>
    <mergeCell ref="E727:F727"/>
    <mergeCell ref="E728:F728"/>
    <mergeCell ref="E729:F729"/>
    <mergeCell ref="E754:F754"/>
    <mergeCell ref="E755:F755"/>
    <mergeCell ref="E756:F756"/>
    <mergeCell ref="E757:F757"/>
    <mergeCell ref="H759:I759"/>
    <mergeCell ref="E673:F673"/>
    <mergeCell ref="E674:F674"/>
    <mergeCell ref="E675:F675"/>
    <mergeCell ref="E676:F676"/>
    <mergeCell ref="E677:F677"/>
    <mergeCell ref="E702:F702"/>
    <mergeCell ref="H704:I704"/>
    <mergeCell ref="E706:F706"/>
    <mergeCell ref="E707:F707"/>
    <mergeCell ref="E708:F708"/>
    <mergeCell ref="E709:F709"/>
    <mergeCell ref="E694:F694"/>
    <mergeCell ref="H696:I696"/>
    <mergeCell ref="E698:F698"/>
    <mergeCell ref="E699:F699"/>
    <mergeCell ref="E700:F700"/>
    <mergeCell ref="E701:F701"/>
    <mergeCell ref="E686:F686"/>
    <mergeCell ref="E687:F687"/>
    <mergeCell ref="H689:I689"/>
    <mergeCell ref="E691:F691"/>
    <mergeCell ref="E739:F739"/>
    <mergeCell ref="H741:I741"/>
    <mergeCell ref="E743:F743"/>
    <mergeCell ref="E744:F744"/>
    <mergeCell ref="E745:F745"/>
    <mergeCell ref="H768:I768"/>
    <mergeCell ref="E770:F770"/>
    <mergeCell ref="E771:F771"/>
    <mergeCell ref="E772:F772"/>
    <mergeCell ref="E773:F773"/>
    <mergeCell ref="E774:F774"/>
    <mergeCell ref="E730:F730"/>
    <mergeCell ref="H732:I732"/>
    <mergeCell ref="E734:F734"/>
    <mergeCell ref="E735:F735"/>
    <mergeCell ref="E736:F736"/>
    <mergeCell ref="E737:F737"/>
    <mergeCell ref="E801:F801"/>
    <mergeCell ref="E802:F802"/>
    <mergeCell ref="E761:F761"/>
    <mergeCell ref="E762:F762"/>
    <mergeCell ref="E763:F763"/>
    <mergeCell ref="E764:F764"/>
    <mergeCell ref="E765:F765"/>
    <mergeCell ref="E766:F766"/>
    <mergeCell ref="E775:F775"/>
    <mergeCell ref="E792:F792"/>
    <mergeCell ref="E793:F793"/>
    <mergeCell ref="H795:I795"/>
    <mergeCell ref="E797:F797"/>
    <mergeCell ref="E798:F798"/>
    <mergeCell ref="E799:F799"/>
    <mergeCell ref="E824:F824"/>
    <mergeCell ref="E717:F717"/>
    <mergeCell ref="E718:F718"/>
    <mergeCell ref="E719:F719"/>
    <mergeCell ref="E720:F720"/>
    <mergeCell ref="E721:F721"/>
    <mergeCell ref="E746:F746"/>
    <mergeCell ref="E747:F747"/>
    <mergeCell ref="E748:F748"/>
    <mergeCell ref="H750:I750"/>
    <mergeCell ref="E752:F752"/>
    <mergeCell ref="E753:F753"/>
    <mergeCell ref="H777:I777"/>
    <mergeCell ref="E779:F779"/>
    <mergeCell ref="E780:F780"/>
    <mergeCell ref="E781:F781"/>
    <mergeCell ref="E738:F738"/>
    <mergeCell ref="E782:F782"/>
    <mergeCell ref="E783:F783"/>
    <mergeCell ref="E784:F784"/>
    <mergeCell ref="H786:I786"/>
    <mergeCell ref="E788:F788"/>
    <mergeCell ref="E789:F789"/>
    <mergeCell ref="E790:F790"/>
    <mergeCell ref="E791:F791"/>
    <mergeCell ref="E816:F816"/>
    <mergeCell ref="E817:F817"/>
    <mergeCell ref="E818:F818"/>
    <mergeCell ref="E819:F819"/>
    <mergeCell ref="E820:F820"/>
    <mergeCell ref="H822:I822"/>
    <mergeCell ref="H847:I847"/>
    <mergeCell ref="H804:I804"/>
    <mergeCell ref="E806:F806"/>
    <mergeCell ref="E807:F807"/>
    <mergeCell ref="E808:F808"/>
    <mergeCell ref="E809:F809"/>
    <mergeCell ref="E810:F810"/>
    <mergeCell ref="E811:F811"/>
    <mergeCell ref="H813:I813"/>
    <mergeCell ref="E815:F815"/>
    <mergeCell ref="H838:I838"/>
    <mergeCell ref="E840:F840"/>
    <mergeCell ref="E841:F841"/>
    <mergeCell ref="E842:F842"/>
    <mergeCell ref="E843:F843"/>
    <mergeCell ref="E844:F844"/>
    <mergeCell ref="H830:I830"/>
    <mergeCell ref="E800:F800"/>
    <mergeCell ref="E826:F826"/>
    <mergeCell ref="E827:F827"/>
    <mergeCell ref="E828:F828"/>
    <mergeCell ref="E845:F845"/>
    <mergeCell ref="E855:F855"/>
    <mergeCell ref="E856:F856"/>
    <mergeCell ref="H858:I858"/>
    <mergeCell ref="E860:F860"/>
    <mergeCell ref="E861:F861"/>
    <mergeCell ref="E862:F862"/>
    <mergeCell ref="E849:F849"/>
    <mergeCell ref="E850:F850"/>
    <mergeCell ref="E851:F851"/>
    <mergeCell ref="E852:F852"/>
    <mergeCell ref="E853:F853"/>
    <mergeCell ref="E854:F854"/>
    <mergeCell ref="E825:F825"/>
    <mergeCell ref="E887:F887"/>
    <mergeCell ref="E888:F888"/>
    <mergeCell ref="E875:F875"/>
    <mergeCell ref="E876:F876"/>
    <mergeCell ref="E877:F877"/>
    <mergeCell ref="E878:F878"/>
    <mergeCell ref="H880:I880"/>
    <mergeCell ref="E882:F882"/>
    <mergeCell ref="E905:F905"/>
    <mergeCell ref="E906:F906"/>
    <mergeCell ref="E907:F907"/>
    <mergeCell ref="E908:F908"/>
    <mergeCell ref="E909:F909"/>
    <mergeCell ref="E832:F832"/>
    <mergeCell ref="E833:F833"/>
    <mergeCell ref="E834:F834"/>
    <mergeCell ref="E835:F835"/>
    <mergeCell ref="E836:F836"/>
    <mergeCell ref="E863:F863"/>
    <mergeCell ref="E864:F864"/>
    <mergeCell ref="E865:F865"/>
    <mergeCell ref="E866:F866"/>
    <mergeCell ref="E867:F867"/>
    <mergeCell ref="E917:F917"/>
    <mergeCell ref="E918:F918"/>
    <mergeCell ref="E919:F919"/>
    <mergeCell ref="E920:F920"/>
    <mergeCell ref="E921:F921"/>
    <mergeCell ref="E922:F922"/>
    <mergeCell ref="E947:F947"/>
    <mergeCell ref="E948:F948"/>
    <mergeCell ref="E949:F949"/>
    <mergeCell ref="H951:I951"/>
    <mergeCell ref="E953:F953"/>
    <mergeCell ref="H869:I869"/>
    <mergeCell ref="E871:F871"/>
    <mergeCell ref="E872:F872"/>
    <mergeCell ref="E873:F873"/>
    <mergeCell ref="E874:F874"/>
    <mergeCell ref="E897:F897"/>
    <mergeCell ref="E898:F898"/>
    <mergeCell ref="E899:F899"/>
    <mergeCell ref="E900:F900"/>
    <mergeCell ref="H902:I902"/>
    <mergeCell ref="E904:F904"/>
    <mergeCell ref="E889:F889"/>
    <mergeCell ref="H891:I891"/>
    <mergeCell ref="E893:F893"/>
    <mergeCell ref="E894:F894"/>
    <mergeCell ref="E895:F895"/>
    <mergeCell ref="E896:F896"/>
    <mergeCell ref="E883:F883"/>
    <mergeCell ref="E884:F884"/>
    <mergeCell ref="E885:F885"/>
    <mergeCell ref="E886:F886"/>
    <mergeCell ref="H962:I962"/>
    <mergeCell ref="E964:F964"/>
    <mergeCell ref="E965:F965"/>
    <mergeCell ref="E966:F966"/>
    <mergeCell ref="E989:F989"/>
    <mergeCell ref="E990:F990"/>
    <mergeCell ref="E991:F991"/>
    <mergeCell ref="E992:F992"/>
    <mergeCell ref="E993:F993"/>
    <mergeCell ref="E910:F910"/>
    <mergeCell ref="E911:F911"/>
    <mergeCell ref="H913:I913"/>
    <mergeCell ref="E915:F915"/>
    <mergeCell ref="E916:F916"/>
    <mergeCell ref="E939:F939"/>
    <mergeCell ref="E940:F940"/>
    <mergeCell ref="H942:I942"/>
    <mergeCell ref="E944:F944"/>
    <mergeCell ref="E945:F945"/>
    <mergeCell ref="E946:F946"/>
    <mergeCell ref="E931:F931"/>
    <mergeCell ref="H933:I933"/>
    <mergeCell ref="E935:F935"/>
    <mergeCell ref="E936:F936"/>
    <mergeCell ref="E937:F937"/>
    <mergeCell ref="E938:F938"/>
    <mergeCell ref="H924:I924"/>
    <mergeCell ref="E926:F926"/>
    <mergeCell ref="E927:F927"/>
    <mergeCell ref="E928:F928"/>
    <mergeCell ref="E929:F929"/>
    <mergeCell ref="E930:F930"/>
    <mergeCell ref="H1006:I1006"/>
    <mergeCell ref="E1008:F1008"/>
    <mergeCell ref="E1031:F1031"/>
    <mergeCell ref="E1032:F1032"/>
    <mergeCell ref="E1033:F1033"/>
    <mergeCell ref="E1034:F1034"/>
    <mergeCell ref="E1035:F1035"/>
    <mergeCell ref="E954:F954"/>
    <mergeCell ref="E955:F955"/>
    <mergeCell ref="E956:F956"/>
    <mergeCell ref="E957:F957"/>
    <mergeCell ref="E958:F958"/>
    <mergeCell ref="E981:F981"/>
    <mergeCell ref="E982:F982"/>
    <mergeCell ref="H984:I984"/>
    <mergeCell ref="E986:F986"/>
    <mergeCell ref="E987:F987"/>
    <mergeCell ref="E988:F988"/>
    <mergeCell ref="E975:F975"/>
    <mergeCell ref="E976:F976"/>
    <mergeCell ref="E977:F977"/>
    <mergeCell ref="E978:F978"/>
    <mergeCell ref="E979:F979"/>
    <mergeCell ref="E980:F980"/>
    <mergeCell ref="E967:F967"/>
    <mergeCell ref="E968:F968"/>
    <mergeCell ref="E969:F969"/>
    <mergeCell ref="E970:F970"/>
    <mergeCell ref="E971:F971"/>
    <mergeCell ref="H973:I973"/>
    <mergeCell ref="E959:F959"/>
    <mergeCell ref="E960:F960"/>
    <mergeCell ref="E1071:F1071"/>
    <mergeCell ref="E1072:F1072"/>
    <mergeCell ref="E1073:F1073"/>
    <mergeCell ref="E1074:F1074"/>
    <mergeCell ref="E1075:F1075"/>
    <mergeCell ref="H995:I995"/>
    <mergeCell ref="E997:F997"/>
    <mergeCell ref="E998:F998"/>
    <mergeCell ref="E999:F999"/>
    <mergeCell ref="E1000:F1000"/>
    <mergeCell ref="E1023:F1023"/>
    <mergeCell ref="E1024:F1024"/>
    <mergeCell ref="E1025:F1025"/>
    <mergeCell ref="E1026:F1026"/>
    <mergeCell ref="H1028:I1028"/>
    <mergeCell ref="E1030:F1030"/>
    <mergeCell ref="E1015:F1015"/>
    <mergeCell ref="H1017:I1017"/>
    <mergeCell ref="E1019:F1019"/>
    <mergeCell ref="E1020:F1020"/>
    <mergeCell ref="E1021:F1021"/>
    <mergeCell ref="E1022:F1022"/>
    <mergeCell ref="E1009:F1009"/>
    <mergeCell ref="E1010:F1010"/>
    <mergeCell ref="E1011:F1011"/>
    <mergeCell ref="E1012:F1012"/>
    <mergeCell ref="E1013:F1013"/>
    <mergeCell ref="E1014:F1014"/>
    <mergeCell ref="E1001:F1001"/>
    <mergeCell ref="E1002:F1002"/>
    <mergeCell ref="E1003:F1003"/>
    <mergeCell ref="E1004:F1004"/>
    <mergeCell ref="E1036:F1036"/>
    <mergeCell ref="E1037:F1037"/>
    <mergeCell ref="E1038:F1038"/>
    <mergeCell ref="E1039:F1039"/>
    <mergeCell ref="E1040:F1040"/>
    <mergeCell ref="E1063:F1063"/>
    <mergeCell ref="E1064:F1064"/>
    <mergeCell ref="E1065:F1065"/>
    <mergeCell ref="H1067:I1067"/>
    <mergeCell ref="E1069:F1069"/>
    <mergeCell ref="E1070:F1070"/>
    <mergeCell ref="H1056:I1056"/>
    <mergeCell ref="E1058:F1058"/>
    <mergeCell ref="E1059:F1059"/>
    <mergeCell ref="E1060:F1060"/>
    <mergeCell ref="E1061:F1061"/>
    <mergeCell ref="E1062:F1062"/>
    <mergeCell ref="E1049:F1049"/>
    <mergeCell ref="E1050:F1050"/>
    <mergeCell ref="E1051:F1051"/>
    <mergeCell ref="E1052:F1052"/>
    <mergeCell ref="E1053:F1053"/>
    <mergeCell ref="E1054:F1054"/>
    <mergeCell ref="E1041:F1041"/>
    <mergeCell ref="H1043:I1043"/>
    <mergeCell ref="E1045:F1045"/>
    <mergeCell ref="E1046:F1046"/>
    <mergeCell ref="E1047:F1047"/>
    <mergeCell ref="E1048:F1048"/>
    <mergeCell ref="E1091:F1091"/>
    <mergeCell ref="E1092:F1092"/>
    <mergeCell ref="E1093:F1093"/>
    <mergeCell ref="E1094:F1094"/>
    <mergeCell ref="E1095:F1095"/>
    <mergeCell ref="E1096:F1096"/>
    <mergeCell ref="E1083:F1083"/>
    <mergeCell ref="E1084:F1084"/>
    <mergeCell ref="E1085:F1085"/>
    <mergeCell ref="E1086:F1086"/>
    <mergeCell ref="H1088:I1088"/>
    <mergeCell ref="E1090:F1090"/>
    <mergeCell ref="E1113:F1113"/>
    <mergeCell ref="E1114:F1114"/>
    <mergeCell ref="E1115:F1115"/>
    <mergeCell ref="E1116:F1116"/>
    <mergeCell ref="H1118:I1118"/>
    <mergeCell ref="E1135:F1135"/>
    <mergeCell ref="E1136:F1136"/>
    <mergeCell ref="E1137:F1137"/>
    <mergeCell ref="H1139:I1139"/>
    <mergeCell ref="E1125:F1125"/>
    <mergeCell ref="E1126:F1126"/>
    <mergeCell ref="H1128:I1128"/>
    <mergeCell ref="E1130:F1130"/>
    <mergeCell ref="E1131:F1131"/>
    <mergeCell ref="E1132:F1132"/>
    <mergeCell ref="E1155:F1155"/>
    <mergeCell ref="E1156:F1156"/>
    <mergeCell ref="E1157:F1157"/>
    <mergeCell ref="H1159:I1159"/>
    <mergeCell ref="E1161:F1161"/>
    <mergeCell ref="H1077:I1077"/>
    <mergeCell ref="E1079:F1079"/>
    <mergeCell ref="E1080:F1080"/>
    <mergeCell ref="E1081:F1081"/>
    <mergeCell ref="E1082:F1082"/>
    <mergeCell ref="E1105:F1105"/>
    <mergeCell ref="E1106:F1106"/>
    <mergeCell ref="H1108:I1108"/>
    <mergeCell ref="E1110:F1110"/>
    <mergeCell ref="E1111:F1111"/>
    <mergeCell ref="E1112:F1112"/>
    <mergeCell ref="H1098:I1098"/>
    <mergeCell ref="E1100:F1100"/>
    <mergeCell ref="E1101:F1101"/>
    <mergeCell ref="E1102:F1102"/>
    <mergeCell ref="E1103:F1103"/>
    <mergeCell ref="E1104:F1104"/>
    <mergeCell ref="E1181:F1181"/>
    <mergeCell ref="E1182:F1182"/>
    <mergeCell ref="E1167:F1167"/>
    <mergeCell ref="H1169:I1169"/>
    <mergeCell ref="E1171:F1171"/>
    <mergeCell ref="E1172:F1172"/>
    <mergeCell ref="E1173:F1173"/>
    <mergeCell ref="E1174:F1174"/>
    <mergeCell ref="E1197:F1197"/>
    <mergeCell ref="E1198:F1198"/>
    <mergeCell ref="H1200:I1200"/>
    <mergeCell ref="E1202:F1202"/>
    <mergeCell ref="E1203:F1203"/>
    <mergeCell ref="E1120:F1120"/>
    <mergeCell ref="E1121:F1121"/>
    <mergeCell ref="E1122:F1122"/>
    <mergeCell ref="E1123:F1123"/>
    <mergeCell ref="E1124:F1124"/>
    <mergeCell ref="E1147:F1147"/>
    <mergeCell ref="H1149:I1149"/>
    <mergeCell ref="E1151:F1151"/>
    <mergeCell ref="E1152:F1152"/>
    <mergeCell ref="E1153:F1153"/>
    <mergeCell ref="E1154:F1154"/>
    <mergeCell ref="E1141:F1141"/>
    <mergeCell ref="E1142:F1142"/>
    <mergeCell ref="E1143:F1143"/>
    <mergeCell ref="E1144:F1144"/>
    <mergeCell ref="E1145:F1145"/>
    <mergeCell ref="E1146:F1146"/>
    <mergeCell ref="E1133:F1133"/>
    <mergeCell ref="E1134:F1134"/>
    <mergeCell ref="E1211:F1211"/>
    <mergeCell ref="E1212:F1212"/>
    <mergeCell ref="E1213:F1213"/>
    <mergeCell ref="E1214:F1214"/>
    <mergeCell ref="E1215:F1215"/>
    <mergeCell ref="E1216:F1216"/>
    <mergeCell ref="E1239:F1239"/>
    <mergeCell ref="H1241:I1241"/>
    <mergeCell ref="E1243:F1243"/>
    <mergeCell ref="E1244:F1244"/>
    <mergeCell ref="E1245:F1245"/>
    <mergeCell ref="E1162:F1162"/>
    <mergeCell ref="E1163:F1163"/>
    <mergeCell ref="E1164:F1164"/>
    <mergeCell ref="E1165:F1165"/>
    <mergeCell ref="E1166:F1166"/>
    <mergeCell ref="E1191:F1191"/>
    <mergeCell ref="E1192:F1192"/>
    <mergeCell ref="E1193:F1193"/>
    <mergeCell ref="E1194:F1194"/>
    <mergeCell ref="E1195:F1195"/>
    <mergeCell ref="E1196:F1196"/>
    <mergeCell ref="E1183:F1183"/>
    <mergeCell ref="E1184:F1184"/>
    <mergeCell ref="E1185:F1185"/>
    <mergeCell ref="E1186:F1186"/>
    <mergeCell ref="E1187:F1187"/>
    <mergeCell ref="H1189:I1189"/>
    <mergeCell ref="E1175:F1175"/>
    <mergeCell ref="E1176:F1176"/>
    <mergeCell ref="E1177:F1177"/>
    <mergeCell ref="H1179:I1179"/>
    <mergeCell ref="E1254:F1254"/>
    <mergeCell ref="E1255:F1255"/>
    <mergeCell ref="E1256:F1256"/>
    <mergeCell ref="E1257:F1257"/>
    <mergeCell ref="E1283:F1283"/>
    <mergeCell ref="E1284:F1284"/>
    <mergeCell ref="E1285:F1285"/>
    <mergeCell ref="E1286:F1286"/>
    <mergeCell ref="E1287:F1287"/>
    <mergeCell ref="E1204:F1204"/>
    <mergeCell ref="E1205:F1205"/>
    <mergeCell ref="E1206:F1206"/>
    <mergeCell ref="E1207:F1207"/>
    <mergeCell ref="H1209:I1209"/>
    <mergeCell ref="E1233:F1233"/>
    <mergeCell ref="E1234:F1234"/>
    <mergeCell ref="E1235:F1235"/>
    <mergeCell ref="E1236:F1236"/>
    <mergeCell ref="E1237:F1237"/>
    <mergeCell ref="E1238:F1238"/>
    <mergeCell ref="E1225:F1225"/>
    <mergeCell ref="E1226:F1226"/>
    <mergeCell ref="E1227:F1227"/>
    <mergeCell ref="E1228:F1228"/>
    <mergeCell ref="E1229:F1229"/>
    <mergeCell ref="H1231:I1231"/>
    <mergeCell ref="E1217:F1217"/>
    <mergeCell ref="E1218:F1218"/>
    <mergeCell ref="H1220:I1220"/>
    <mergeCell ref="E1222:F1222"/>
    <mergeCell ref="E1223:F1223"/>
    <mergeCell ref="E1224:F1224"/>
    <mergeCell ref="E1299:F1299"/>
    <mergeCell ref="E1300:F1300"/>
    <mergeCell ref="E1323:F1323"/>
    <mergeCell ref="H1325:I1325"/>
    <mergeCell ref="E1327:F1327"/>
    <mergeCell ref="E1328:F1328"/>
    <mergeCell ref="E1329:F1329"/>
    <mergeCell ref="E1246:F1246"/>
    <mergeCell ref="E1247:F1247"/>
    <mergeCell ref="E1248:F1248"/>
    <mergeCell ref="E1249:F1249"/>
    <mergeCell ref="E1258:F1258"/>
    <mergeCell ref="E1275:F1275"/>
    <mergeCell ref="E1276:F1276"/>
    <mergeCell ref="E1277:F1277"/>
    <mergeCell ref="E1278:F1278"/>
    <mergeCell ref="E1279:F1279"/>
    <mergeCell ref="H1281:I1281"/>
    <mergeCell ref="E1267:F1267"/>
    <mergeCell ref="E1268:F1268"/>
    <mergeCell ref="E1269:F1269"/>
    <mergeCell ref="H1271:I1271"/>
    <mergeCell ref="E1273:F1273"/>
    <mergeCell ref="E1274:F1274"/>
    <mergeCell ref="E1259:F1259"/>
    <mergeCell ref="H1261:I1261"/>
    <mergeCell ref="E1263:F1263"/>
    <mergeCell ref="E1264:F1264"/>
    <mergeCell ref="E1265:F1265"/>
    <mergeCell ref="E1266:F1266"/>
    <mergeCell ref="H1251:I1251"/>
    <mergeCell ref="E1253:F1253"/>
    <mergeCell ref="H1368:I1368"/>
    <mergeCell ref="E1370:F1370"/>
    <mergeCell ref="E1371:F1371"/>
    <mergeCell ref="E1372:F1372"/>
    <mergeCell ref="E1373:F1373"/>
    <mergeCell ref="E1288:F1288"/>
    <mergeCell ref="E1289:F1289"/>
    <mergeCell ref="E1290:F1290"/>
    <mergeCell ref="H1292:I1292"/>
    <mergeCell ref="E1294:F1294"/>
    <mergeCell ref="H1316:I1316"/>
    <mergeCell ref="E1318:F1318"/>
    <mergeCell ref="E1319:F1319"/>
    <mergeCell ref="E1320:F1320"/>
    <mergeCell ref="E1321:F1321"/>
    <mergeCell ref="E1322:F1322"/>
    <mergeCell ref="E1309:F1309"/>
    <mergeCell ref="E1310:F1310"/>
    <mergeCell ref="E1311:F1311"/>
    <mergeCell ref="E1312:F1312"/>
    <mergeCell ref="E1313:F1313"/>
    <mergeCell ref="E1314:F1314"/>
    <mergeCell ref="E1301:F1301"/>
    <mergeCell ref="E1302:F1302"/>
    <mergeCell ref="H1304:I1304"/>
    <mergeCell ref="E1306:F1306"/>
    <mergeCell ref="E1307:F1307"/>
    <mergeCell ref="E1308:F1308"/>
    <mergeCell ref="E1295:F1295"/>
    <mergeCell ref="E1296:F1296"/>
    <mergeCell ref="E1297:F1297"/>
    <mergeCell ref="E1298:F1298"/>
    <mergeCell ref="E1330:F1330"/>
    <mergeCell ref="E1331:F1331"/>
    <mergeCell ref="E1332:F1332"/>
    <mergeCell ref="H1334:I1334"/>
    <mergeCell ref="E1336:F1336"/>
    <mergeCell ref="E1359:F1359"/>
    <mergeCell ref="H1361:I1361"/>
    <mergeCell ref="E1363:F1363"/>
    <mergeCell ref="E1364:F1364"/>
    <mergeCell ref="E1365:F1365"/>
    <mergeCell ref="E1366:F1366"/>
    <mergeCell ref="H1352:I1352"/>
    <mergeCell ref="E1354:F1354"/>
    <mergeCell ref="E1355:F1355"/>
    <mergeCell ref="E1356:F1356"/>
    <mergeCell ref="E1357:F1357"/>
    <mergeCell ref="E1358:F1358"/>
    <mergeCell ref="E1345:F1345"/>
    <mergeCell ref="E1346:F1346"/>
    <mergeCell ref="E1347:F1347"/>
    <mergeCell ref="E1348:F1348"/>
    <mergeCell ref="E1349:F1349"/>
    <mergeCell ref="E1350:F1350"/>
    <mergeCell ref="E1337:F1337"/>
    <mergeCell ref="E1338:F1338"/>
    <mergeCell ref="E1339:F1339"/>
    <mergeCell ref="E1340:F1340"/>
    <mergeCell ref="E1341:F1341"/>
    <mergeCell ref="H1343:I1343"/>
    <mergeCell ref="E1391:F1391"/>
    <mergeCell ref="E1392:F1392"/>
    <mergeCell ref="E1393:F1393"/>
    <mergeCell ref="E1394:F1394"/>
    <mergeCell ref="H1396:I1396"/>
    <mergeCell ref="E1398:F1398"/>
    <mergeCell ref="H1382:I1382"/>
    <mergeCell ref="E1384:F1384"/>
    <mergeCell ref="E1385:F1385"/>
    <mergeCell ref="E1386:F1386"/>
    <mergeCell ref="E1387:F1387"/>
    <mergeCell ref="H1389:I1389"/>
    <mergeCell ref="E1415:F1415"/>
    <mergeCell ref="H1417:I1417"/>
    <mergeCell ref="E1419:F1419"/>
    <mergeCell ref="E1420:F1420"/>
    <mergeCell ref="E1421:F1421"/>
    <mergeCell ref="H1440:I1440"/>
    <mergeCell ref="E1442:F1442"/>
    <mergeCell ref="E1443:F1443"/>
    <mergeCell ref="E1444:F1444"/>
    <mergeCell ref="H1424:I1424"/>
    <mergeCell ref="E1426:F1426"/>
    <mergeCell ref="E1427:F1427"/>
    <mergeCell ref="E1428:F1428"/>
    <mergeCell ref="E1429:F1429"/>
    <mergeCell ref="H1431:I1431"/>
    <mergeCell ref="E1461:F1461"/>
    <mergeCell ref="E1462:F1462"/>
    <mergeCell ref="E1463:F1463"/>
    <mergeCell ref="E1464:F1464"/>
    <mergeCell ref="E1465:F1465"/>
    <mergeCell ref="H1375:I1375"/>
    <mergeCell ref="E1377:F1377"/>
    <mergeCell ref="E1378:F1378"/>
    <mergeCell ref="E1379:F1379"/>
    <mergeCell ref="E1380:F1380"/>
    <mergeCell ref="E1407:F1407"/>
    <mergeCell ref="E1408:F1408"/>
    <mergeCell ref="H1410:I1410"/>
    <mergeCell ref="E1412:F1412"/>
    <mergeCell ref="E1413:F1413"/>
    <mergeCell ref="E1414:F1414"/>
    <mergeCell ref="E1399:F1399"/>
    <mergeCell ref="E1400:F1400"/>
    <mergeCell ref="E1401:F1401"/>
    <mergeCell ref="H1403:I1403"/>
    <mergeCell ref="E1405:F1405"/>
    <mergeCell ref="E1406:F1406"/>
    <mergeCell ref="E1487:F1487"/>
    <mergeCell ref="E1488:F1488"/>
    <mergeCell ref="E1473:F1473"/>
    <mergeCell ref="E1474:F1474"/>
    <mergeCell ref="E1475:F1475"/>
    <mergeCell ref="H1477:I1477"/>
    <mergeCell ref="E1479:F1479"/>
    <mergeCell ref="E1480:F1480"/>
    <mergeCell ref="H1506:I1506"/>
    <mergeCell ref="E1508:F1508"/>
    <mergeCell ref="E1509:F1509"/>
    <mergeCell ref="E1510:F1510"/>
    <mergeCell ref="E1511:F1511"/>
    <mergeCell ref="E1422:F1422"/>
    <mergeCell ref="E1433:F1433"/>
    <mergeCell ref="E1434:F1434"/>
    <mergeCell ref="E1435:F1435"/>
    <mergeCell ref="E1436:F1436"/>
    <mergeCell ref="E1453:F1453"/>
    <mergeCell ref="E1454:F1454"/>
    <mergeCell ref="E1455:F1455"/>
    <mergeCell ref="E1456:F1456"/>
    <mergeCell ref="H1458:I1458"/>
    <mergeCell ref="E1460:F1460"/>
    <mergeCell ref="E1445:F1445"/>
    <mergeCell ref="E1446:F1446"/>
    <mergeCell ref="E1447:F1447"/>
    <mergeCell ref="H1449:I1449"/>
    <mergeCell ref="E1451:F1451"/>
    <mergeCell ref="E1452:F1452"/>
    <mergeCell ref="E1437:F1437"/>
    <mergeCell ref="E1438:F1438"/>
    <mergeCell ref="E1519:F1519"/>
    <mergeCell ref="E1520:F1520"/>
    <mergeCell ref="H1522:I1522"/>
    <mergeCell ref="E1524:F1524"/>
    <mergeCell ref="E1525:F1525"/>
    <mergeCell ref="E1526:F1526"/>
    <mergeCell ref="E1551:F1551"/>
    <mergeCell ref="E1552:F1552"/>
    <mergeCell ref="E1553:F1553"/>
    <mergeCell ref="E1554:F1554"/>
    <mergeCell ref="H1556:I1556"/>
    <mergeCell ref="E1466:F1466"/>
    <mergeCell ref="H1468:I1468"/>
    <mergeCell ref="E1470:F1470"/>
    <mergeCell ref="E1471:F1471"/>
    <mergeCell ref="E1472:F1472"/>
    <mergeCell ref="E1497:F1497"/>
    <mergeCell ref="H1499:I1499"/>
    <mergeCell ref="E1501:F1501"/>
    <mergeCell ref="E1502:F1502"/>
    <mergeCell ref="E1503:F1503"/>
    <mergeCell ref="E1504:F1504"/>
    <mergeCell ref="E1489:F1489"/>
    <mergeCell ref="E1490:F1490"/>
    <mergeCell ref="H1492:I1492"/>
    <mergeCell ref="E1494:F1494"/>
    <mergeCell ref="E1495:F1495"/>
    <mergeCell ref="E1496:F1496"/>
    <mergeCell ref="E1481:F1481"/>
    <mergeCell ref="E1482:F1482"/>
    <mergeCell ref="E1483:F1483"/>
    <mergeCell ref="H1485:I1485"/>
    <mergeCell ref="E1567:F1567"/>
    <mergeCell ref="E1568:F1568"/>
    <mergeCell ref="E1569:F1569"/>
    <mergeCell ref="E1570:F1570"/>
    <mergeCell ref="E1595:F1595"/>
    <mergeCell ref="E1596:F1596"/>
    <mergeCell ref="E1597:F1597"/>
    <mergeCell ref="E1598:F1598"/>
    <mergeCell ref="H1600:I1600"/>
    <mergeCell ref="H1513:I1513"/>
    <mergeCell ref="E1515:F1515"/>
    <mergeCell ref="E1516:F1516"/>
    <mergeCell ref="E1517:F1517"/>
    <mergeCell ref="E1518:F1518"/>
    <mergeCell ref="E1543:F1543"/>
    <mergeCell ref="E1544:F1544"/>
    <mergeCell ref="E1545:F1545"/>
    <mergeCell ref="H1547:I1547"/>
    <mergeCell ref="E1549:F1549"/>
    <mergeCell ref="E1550:F1550"/>
    <mergeCell ref="E1535:F1535"/>
    <mergeCell ref="E1536:F1536"/>
    <mergeCell ref="H1538:I1538"/>
    <mergeCell ref="E1540:F1540"/>
    <mergeCell ref="E1541:F1541"/>
    <mergeCell ref="E1542:F1542"/>
    <mergeCell ref="E1527:F1527"/>
    <mergeCell ref="H1529:I1529"/>
    <mergeCell ref="E1531:F1531"/>
    <mergeCell ref="E1532:F1532"/>
    <mergeCell ref="E1533:F1533"/>
    <mergeCell ref="E1534:F1534"/>
    <mergeCell ref="E1613:F1613"/>
    <mergeCell ref="E1614:F1614"/>
    <mergeCell ref="E1639:F1639"/>
    <mergeCell ref="E1640:F1640"/>
    <mergeCell ref="E1641:F1641"/>
    <mergeCell ref="E1642:F1642"/>
    <mergeCell ref="E1643:F1643"/>
    <mergeCell ref="E1558:F1558"/>
    <mergeCell ref="E1559:F1559"/>
    <mergeCell ref="E1560:F1560"/>
    <mergeCell ref="E1561:F1561"/>
    <mergeCell ref="E1562:F1562"/>
    <mergeCell ref="E1587:F1587"/>
    <mergeCell ref="E1588:F1588"/>
    <mergeCell ref="E1589:F1589"/>
    <mergeCell ref="E1590:F1590"/>
    <mergeCell ref="H1592:I1592"/>
    <mergeCell ref="E1594:F1594"/>
    <mergeCell ref="E1579:F1579"/>
    <mergeCell ref="E1580:F1580"/>
    <mergeCell ref="E1581:F1581"/>
    <mergeCell ref="H1583:I1583"/>
    <mergeCell ref="E1585:F1585"/>
    <mergeCell ref="E1586:F1586"/>
    <mergeCell ref="E1571:F1571"/>
    <mergeCell ref="E1572:F1572"/>
    <mergeCell ref="H1574:I1574"/>
    <mergeCell ref="E1576:F1576"/>
    <mergeCell ref="E1577:F1577"/>
    <mergeCell ref="E1578:F1578"/>
    <mergeCell ref="E1563:F1563"/>
    <mergeCell ref="H1565:I1565"/>
    <mergeCell ref="E1679:F1679"/>
    <mergeCell ref="H1681:I1681"/>
    <mergeCell ref="E1683:F1683"/>
    <mergeCell ref="E1684:F1684"/>
    <mergeCell ref="E1685:F1685"/>
    <mergeCell ref="E1602:F1602"/>
    <mergeCell ref="E1603:F1603"/>
    <mergeCell ref="E1604:F1604"/>
    <mergeCell ref="E1605:F1605"/>
    <mergeCell ref="E1606:F1606"/>
    <mergeCell ref="E1631:F1631"/>
    <mergeCell ref="E1632:F1632"/>
    <mergeCell ref="E1633:F1633"/>
    <mergeCell ref="E1634:F1634"/>
    <mergeCell ref="E1635:F1635"/>
    <mergeCell ref="H1637:I1637"/>
    <mergeCell ref="E1623:F1623"/>
    <mergeCell ref="E1624:F1624"/>
    <mergeCell ref="H1626:I1626"/>
    <mergeCell ref="E1628:F1628"/>
    <mergeCell ref="E1629:F1629"/>
    <mergeCell ref="E1630:F1630"/>
    <mergeCell ref="E1615:F1615"/>
    <mergeCell ref="H1617:I1617"/>
    <mergeCell ref="E1619:F1619"/>
    <mergeCell ref="E1620:F1620"/>
    <mergeCell ref="E1621:F1621"/>
    <mergeCell ref="E1622:F1622"/>
    <mergeCell ref="H1608:I1608"/>
    <mergeCell ref="E1610:F1610"/>
    <mergeCell ref="E1611:F1611"/>
    <mergeCell ref="E1612:F1612"/>
    <mergeCell ref="E1644:F1644"/>
    <mergeCell ref="E1645:F1645"/>
    <mergeCell ref="E1646:F1646"/>
    <mergeCell ref="H1648:I1648"/>
    <mergeCell ref="E1650:F1650"/>
    <mergeCell ref="E1673:F1673"/>
    <mergeCell ref="E1674:F1674"/>
    <mergeCell ref="E1675:F1675"/>
    <mergeCell ref="E1676:F1676"/>
    <mergeCell ref="E1677:F1677"/>
    <mergeCell ref="E1678:F1678"/>
    <mergeCell ref="E1665:F1665"/>
    <mergeCell ref="H1667:I1667"/>
    <mergeCell ref="E1669:F1669"/>
    <mergeCell ref="E1670:F1670"/>
    <mergeCell ref="E1671:F1671"/>
    <mergeCell ref="E1672:F1672"/>
    <mergeCell ref="H1658:I1658"/>
    <mergeCell ref="E1660:F1660"/>
    <mergeCell ref="E1661:F1661"/>
    <mergeCell ref="E1662:F1662"/>
    <mergeCell ref="E1663:F1663"/>
    <mergeCell ref="E1664:F1664"/>
    <mergeCell ref="E1651:F1651"/>
    <mergeCell ref="E1652:F1652"/>
    <mergeCell ref="E1653:F1653"/>
    <mergeCell ref="E1654:F1654"/>
    <mergeCell ref="E1655:F1655"/>
    <mergeCell ref="E1656:F1656"/>
    <mergeCell ref="E1712:F1712"/>
    <mergeCell ref="E1713:F1713"/>
    <mergeCell ref="E1714:F1714"/>
    <mergeCell ref="E1739:F1739"/>
    <mergeCell ref="E1740:F1740"/>
    <mergeCell ref="E1741:F1741"/>
    <mergeCell ref="E1742:F1742"/>
    <mergeCell ref="E1743:F1743"/>
    <mergeCell ref="H1745:I1745"/>
    <mergeCell ref="H1699:I1699"/>
    <mergeCell ref="E1701:F1701"/>
    <mergeCell ref="E1702:F1702"/>
    <mergeCell ref="E1703:F1703"/>
    <mergeCell ref="E1704:F1704"/>
    <mergeCell ref="E1705:F1705"/>
    <mergeCell ref="H1690:I1690"/>
    <mergeCell ref="E1692:F1692"/>
    <mergeCell ref="E1693:F1693"/>
    <mergeCell ref="E1694:F1694"/>
    <mergeCell ref="E1695:F1695"/>
    <mergeCell ref="E1696:F1696"/>
    <mergeCell ref="E1723:F1723"/>
    <mergeCell ref="E1724:F1724"/>
    <mergeCell ref="E1725:F1725"/>
    <mergeCell ref="E1726:F1726"/>
    <mergeCell ref="E1727:F1727"/>
    <mergeCell ref="H1729:I1729"/>
    <mergeCell ref="E1731:F1731"/>
    <mergeCell ref="E1732:F1732"/>
    <mergeCell ref="E1733:F1733"/>
    <mergeCell ref="E1734:F1734"/>
    <mergeCell ref="E1735:F1735"/>
    <mergeCell ref="H1737:I1737"/>
    <mergeCell ref="E1763:F1763"/>
    <mergeCell ref="E1764:F1764"/>
    <mergeCell ref="E1765:F1765"/>
    <mergeCell ref="E1766:F1766"/>
    <mergeCell ref="H1768:I1768"/>
    <mergeCell ref="E1770:F1770"/>
    <mergeCell ref="H1794:I1794"/>
    <mergeCell ref="E1686:F1686"/>
    <mergeCell ref="E1687:F1687"/>
    <mergeCell ref="E1688:F1688"/>
    <mergeCell ref="E1697:F1697"/>
    <mergeCell ref="E1706:F1706"/>
    <mergeCell ref="E1715:F1715"/>
    <mergeCell ref="H1717:I1717"/>
    <mergeCell ref="E1719:F1719"/>
    <mergeCell ref="E1720:F1720"/>
    <mergeCell ref="E1721:F1721"/>
    <mergeCell ref="E1722:F1722"/>
    <mergeCell ref="E1747:F1747"/>
    <mergeCell ref="E1748:F1748"/>
    <mergeCell ref="E1749:F1749"/>
    <mergeCell ref="H1751:I1751"/>
    <mergeCell ref="H1708:I1708"/>
    <mergeCell ref="E1710:F1710"/>
    <mergeCell ref="E1711:F1711"/>
    <mergeCell ref="E1753:F1753"/>
    <mergeCell ref="E1754:F1754"/>
    <mergeCell ref="E1755:F1755"/>
    <mergeCell ref="E1756:F1756"/>
    <mergeCell ref="E1757:F1757"/>
    <mergeCell ref="E1758:F1758"/>
    <mergeCell ref="H1760:I1760"/>
    <mergeCell ref="E1762:F1762"/>
    <mergeCell ref="H1785:I1785"/>
    <mergeCell ref="E1787:F1787"/>
    <mergeCell ref="E1788:F1788"/>
    <mergeCell ref="E1789:F1789"/>
    <mergeCell ref="E1790:F1790"/>
    <mergeCell ref="E1791:F1791"/>
    <mergeCell ref="H1777:I1777"/>
    <mergeCell ref="E1779:F1779"/>
    <mergeCell ref="E1780:F1780"/>
    <mergeCell ref="E1781:F1781"/>
    <mergeCell ref="E1782:F1782"/>
    <mergeCell ref="E1783:F1783"/>
    <mergeCell ref="E1771:F1771"/>
    <mergeCell ref="E1772:F1772"/>
    <mergeCell ref="E1773:F1773"/>
    <mergeCell ref="E1774:F1774"/>
    <mergeCell ref="E1775:F1775"/>
    <mergeCell ref="E1792:F1792"/>
    <mergeCell ref="E1805:F1805"/>
    <mergeCell ref="E1806:F1806"/>
    <mergeCell ref="E1807:F1807"/>
    <mergeCell ref="E1808:F1808"/>
    <mergeCell ref="E1809:F1809"/>
    <mergeCell ref="H1811:I1811"/>
    <mergeCell ref="E1797:F1797"/>
    <mergeCell ref="E1798:F1798"/>
    <mergeCell ref="E1799:F1799"/>
    <mergeCell ref="E1800:F1800"/>
    <mergeCell ref="E1801:F1801"/>
    <mergeCell ref="H1803:I1803"/>
    <mergeCell ref="E1796:F1796"/>
    <mergeCell ref="H1819:I1819"/>
    <mergeCell ref="E1845:F1845"/>
    <mergeCell ref="E1846:F1846"/>
    <mergeCell ref="E1833:F1833"/>
    <mergeCell ref="E1834:F1834"/>
    <mergeCell ref="E1835:F1835"/>
    <mergeCell ref="E1836:F1836"/>
    <mergeCell ref="E1837:F1837"/>
    <mergeCell ref="H1839:I1839"/>
    <mergeCell ref="E1855:F1855"/>
    <mergeCell ref="E1856:F1856"/>
    <mergeCell ref="E1857:F1857"/>
    <mergeCell ref="H1859:I1859"/>
    <mergeCell ref="E1861:F1861"/>
    <mergeCell ref="E1813:F1813"/>
    <mergeCell ref="E1814:F1814"/>
    <mergeCell ref="E1815:F1815"/>
    <mergeCell ref="E1816:F1816"/>
    <mergeCell ref="E1817:F1817"/>
    <mergeCell ref="E1821:F1821"/>
    <mergeCell ref="E1822:F1822"/>
    <mergeCell ref="E1823:F1823"/>
    <mergeCell ref="E1824:F1824"/>
    <mergeCell ref="E1847:F1847"/>
    <mergeCell ref="E1913:F1913"/>
    <mergeCell ref="E1914:F1914"/>
    <mergeCell ref="E1915:F1915"/>
    <mergeCell ref="E1943:F1943"/>
    <mergeCell ref="E1944:F1944"/>
    <mergeCell ref="E1825:F1825"/>
    <mergeCell ref="E1826:F1826"/>
    <mergeCell ref="E1827:F1827"/>
    <mergeCell ref="H1829:I1829"/>
    <mergeCell ref="E1831:F1831"/>
    <mergeCell ref="E1832:F1832"/>
    <mergeCell ref="E1875:F1875"/>
    <mergeCell ref="E1876:F1876"/>
    <mergeCell ref="E1877:F1877"/>
    <mergeCell ref="E1878:F1878"/>
    <mergeCell ref="H1880:I1880"/>
    <mergeCell ref="E1882:F1882"/>
    <mergeCell ref="E1867:F1867"/>
    <mergeCell ref="H1869:I1869"/>
    <mergeCell ref="E1871:F1871"/>
    <mergeCell ref="E1872:F1872"/>
    <mergeCell ref="E1873:F1873"/>
    <mergeCell ref="E1874:F1874"/>
    <mergeCell ref="H1849:I1849"/>
    <mergeCell ref="E1851:F1851"/>
    <mergeCell ref="E1852:F1852"/>
    <mergeCell ref="E1853:F1853"/>
    <mergeCell ref="E1854:F1854"/>
    <mergeCell ref="E1841:F1841"/>
    <mergeCell ref="E1842:F1842"/>
    <mergeCell ref="E1843:F1843"/>
    <mergeCell ref="E1844:F1844"/>
    <mergeCell ref="E1945:F1945"/>
    <mergeCell ref="E1946:F1946"/>
    <mergeCell ref="E1947:F1947"/>
    <mergeCell ref="E1862:F1862"/>
    <mergeCell ref="E1863:F1863"/>
    <mergeCell ref="E1864:F1864"/>
    <mergeCell ref="E1865:F1865"/>
    <mergeCell ref="E1866:F1866"/>
    <mergeCell ref="E1891:F1891"/>
    <mergeCell ref="E1892:F1892"/>
    <mergeCell ref="E1893:F1893"/>
    <mergeCell ref="E1894:F1894"/>
    <mergeCell ref="H1896:I1896"/>
    <mergeCell ref="E1898:F1898"/>
    <mergeCell ref="E1883:F1883"/>
    <mergeCell ref="E1884:F1884"/>
    <mergeCell ref="E1885:F1885"/>
    <mergeCell ref="E1886:F1886"/>
    <mergeCell ref="H1888:I1888"/>
    <mergeCell ref="E1890:F1890"/>
    <mergeCell ref="E1899:F1899"/>
    <mergeCell ref="E1900:F1900"/>
    <mergeCell ref="E1901:F1901"/>
    <mergeCell ref="E1902:F1902"/>
    <mergeCell ref="E1903:F1903"/>
    <mergeCell ref="H1920:I1920"/>
    <mergeCell ref="E1922:F1922"/>
    <mergeCell ref="E1923:F1923"/>
    <mergeCell ref="E1924:F1924"/>
    <mergeCell ref="H1909:I1909"/>
    <mergeCell ref="E1911:F1911"/>
    <mergeCell ref="E1912:F1912"/>
    <mergeCell ref="E1969:F1969"/>
    <mergeCell ref="E1970:F1970"/>
    <mergeCell ref="E1955:F1955"/>
    <mergeCell ref="E1956:F1956"/>
    <mergeCell ref="E1957:F1957"/>
    <mergeCell ref="H1959:I1959"/>
    <mergeCell ref="E1961:F1961"/>
    <mergeCell ref="E1962:F1962"/>
    <mergeCell ref="E1985:F1985"/>
    <mergeCell ref="E1986:F1986"/>
    <mergeCell ref="E1987:F1987"/>
    <mergeCell ref="E1988:F1988"/>
    <mergeCell ref="E1989:F1989"/>
    <mergeCell ref="E1904:F1904"/>
    <mergeCell ref="E1905:F1905"/>
    <mergeCell ref="E1906:F1906"/>
    <mergeCell ref="E1907:F1907"/>
    <mergeCell ref="E1916:F1916"/>
    <mergeCell ref="E1935:F1935"/>
    <mergeCell ref="E1936:F1936"/>
    <mergeCell ref="E1937:F1937"/>
    <mergeCell ref="E1938:F1938"/>
    <mergeCell ref="H1940:I1940"/>
    <mergeCell ref="E1942:F1942"/>
    <mergeCell ref="H1926:I1926"/>
    <mergeCell ref="E1928:F1928"/>
    <mergeCell ref="E1929:F1929"/>
    <mergeCell ref="E1930:F1930"/>
    <mergeCell ref="E1931:F1931"/>
    <mergeCell ref="H1933:I1933"/>
    <mergeCell ref="E1917:F1917"/>
    <mergeCell ref="E1918:F1918"/>
    <mergeCell ref="E1997:F1997"/>
    <mergeCell ref="E1998:F1998"/>
    <mergeCell ref="E1999:F1999"/>
    <mergeCell ref="E2000:F2000"/>
    <mergeCell ref="E2001:F2001"/>
    <mergeCell ref="E2002:F2002"/>
    <mergeCell ref="E2027:F2027"/>
    <mergeCell ref="E2028:F2028"/>
    <mergeCell ref="E2029:F2029"/>
    <mergeCell ref="H2031:I2031"/>
    <mergeCell ref="E2033:F2033"/>
    <mergeCell ref="H1949:I1949"/>
    <mergeCell ref="E1951:F1951"/>
    <mergeCell ref="E1952:F1952"/>
    <mergeCell ref="E1953:F1953"/>
    <mergeCell ref="E1954:F1954"/>
    <mergeCell ref="E1977:F1977"/>
    <mergeCell ref="E1978:F1978"/>
    <mergeCell ref="H1980:I1980"/>
    <mergeCell ref="E1982:F1982"/>
    <mergeCell ref="E1983:F1983"/>
    <mergeCell ref="E1984:F1984"/>
    <mergeCell ref="E1971:F1971"/>
    <mergeCell ref="E1972:F1972"/>
    <mergeCell ref="E1973:F1973"/>
    <mergeCell ref="E1974:F1974"/>
    <mergeCell ref="E1975:F1975"/>
    <mergeCell ref="E1976:F1976"/>
    <mergeCell ref="E1963:F1963"/>
    <mergeCell ref="E1964:F1964"/>
    <mergeCell ref="E1965:F1965"/>
    <mergeCell ref="H1967:I1967"/>
    <mergeCell ref="E2043:F2043"/>
    <mergeCell ref="E2044:F2044"/>
    <mergeCell ref="E2045:F2045"/>
    <mergeCell ref="E2046:F2046"/>
    <mergeCell ref="E2071:F2071"/>
    <mergeCell ref="E2072:F2072"/>
    <mergeCell ref="E2073:F2073"/>
    <mergeCell ref="E2074:F2074"/>
    <mergeCell ref="H2076:I2076"/>
    <mergeCell ref="E1990:F1990"/>
    <mergeCell ref="E1991:F1991"/>
    <mergeCell ref="H1993:I1993"/>
    <mergeCell ref="E1995:F1995"/>
    <mergeCell ref="E1996:F1996"/>
    <mergeCell ref="E2019:F2019"/>
    <mergeCell ref="E2020:F2020"/>
    <mergeCell ref="H2022:I2022"/>
    <mergeCell ref="E2024:F2024"/>
    <mergeCell ref="E2025:F2025"/>
    <mergeCell ref="E2026:F2026"/>
    <mergeCell ref="E2011:F2011"/>
    <mergeCell ref="E2012:F2012"/>
    <mergeCell ref="E2013:F2013"/>
    <mergeCell ref="H2015:I2015"/>
    <mergeCell ref="E2017:F2017"/>
    <mergeCell ref="E2018:F2018"/>
    <mergeCell ref="E2003:F2003"/>
    <mergeCell ref="E2004:F2004"/>
    <mergeCell ref="H2006:I2006"/>
    <mergeCell ref="E2008:F2008"/>
    <mergeCell ref="E2009:F2009"/>
    <mergeCell ref="E2010:F2010"/>
    <mergeCell ref="E2087:F2087"/>
    <mergeCell ref="E2088:F2088"/>
    <mergeCell ref="E2113:F2113"/>
    <mergeCell ref="E2114:F2114"/>
    <mergeCell ref="E2115:F2115"/>
    <mergeCell ref="E2116:F2116"/>
    <mergeCell ref="E2117:F2117"/>
    <mergeCell ref="E2034:F2034"/>
    <mergeCell ref="E2035:F2035"/>
    <mergeCell ref="E2036:F2036"/>
    <mergeCell ref="E2037:F2037"/>
    <mergeCell ref="E2038:F2038"/>
    <mergeCell ref="E2063:F2063"/>
    <mergeCell ref="E2064:F2064"/>
    <mergeCell ref="E2065:F2065"/>
    <mergeCell ref="H2067:I2067"/>
    <mergeCell ref="E2069:F2069"/>
    <mergeCell ref="E2070:F2070"/>
    <mergeCell ref="E2055:F2055"/>
    <mergeCell ref="E2056:F2056"/>
    <mergeCell ref="E2057:F2057"/>
    <mergeCell ref="H2059:I2059"/>
    <mergeCell ref="E2061:F2061"/>
    <mergeCell ref="E2062:F2062"/>
    <mergeCell ref="E2047:F2047"/>
    <mergeCell ref="E2048:F2048"/>
    <mergeCell ref="E2049:F2049"/>
    <mergeCell ref="H2051:I2051"/>
    <mergeCell ref="E2053:F2053"/>
    <mergeCell ref="E2054:F2054"/>
    <mergeCell ref="H2040:I2040"/>
    <mergeCell ref="E2042:F2042"/>
    <mergeCell ref="E2153:F2153"/>
    <mergeCell ref="E2154:F2154"/>
    <mergeCell ref="E2155:F2155"/>
    <mergeCell ref="E2156:F2156"/>
    <mergeCell ref="H2158:I2158"/>
    <mergeCell ref="E2078:F2078"/>
    <mergeCell ref="E2079:F2079"/>
    <mergeCell ref="E2080:F2080"/>
    <mergeCell ref="E2081:F2081"/>
    <mergeCell ref="E2082:F2082"/>
    <mergeCell ref="E2105:F2105"/>
    <mergeCell ref="E2106:F2106"/>
    <mergeCell ref="E2107:F2107"/>
    <mergeCell ref="H2109:I2109"/>
    <mergeCell ref="E2111:F2111"/>
    <mergeCell ref="E2112:F2112"/>
    <mergeCell ref="E2097:F2097"/>
    <mergeCell ref="E2098:F2098"/>
    <mergeCell ref="E2099:F2099"/>
    <mergeCell ref="H2101:I2101"/>
    <mergeCell ref="E2103:F2103"/>
    <mergeCell ref="E2104:F2104"/>
    <mergeCell ref="E2089:F2089"/>
    <mergeCell ref="H2091:I2091"/>
    <mergeCell ref="E2093:F2093"/>
    <mergeCell ref="E2094:F2094"/>
    <mergeCell ref="E2095:F2095"/>
    <mergeCell ref="E2096:F2096"/>
    <mergeCell ref="E2083:F2083"/>
    <mergeCell ref="E2084:F2084"/>
    <mergeCell ref="E2085:F2085"/>
    <mergeCell ref="E2086:F2086"/>
    <mergeCell ref="E2118:F2118"/>
    <mergeCell ref="E2119:F2119"/>
    <mergeCell ref="H2121:I2121"/>
    <mergeCell ref="E2123:F2123"/>
    <mergeCell ref="E2124:F2124"/>
    <mergeCell ref="E2145:F2145"/>
    <mergeCell ref="E2146:F2146"/>
    <mergeCell ref="H2148:I2148"/>
    <mergeCell ref="E2150:F2150"/>
    <mergeCell ref="E2151:F2151"/>
    <mergeCell ref="E2152:F2152"/>
    <mergeCell ref="E2139:F2139"/>
    <mergeCell ref="E2140:F2140"/>
    <mergeCell ref="E2141:F2141"/>
    <mergeCell ref="E2142:F2142"/>
    <mergeCell ref="E2143:F2143"/>
    <mergeCell ref="E2144:F2144"/>
    <mergeCell ref="E2131:F2131"/>
    <mergeCell ref="H2133:I2133"/>
    <mergeCell ref="E2135:F2135"/>
    <mergeCell ref="E2136:F2136"/>
    <mergeCell ref="E2137:F2137"/>
    <mergeCell ref="E2138:F2138"/>
    <mergeCell ref="E2125:F2125"/>
    <mergeCell ref="E2126:F2126"/>
    <mergeCell ref="E2127:F2127"/>
    <mergeCell ref="E2128:F2128"/>
    <mergeCell ref="E2129:F2129"/>
    <mergeCell ref="E2130:F2130"/>
    <mergeCell ref="E2173:F2173"/>
    <mergeCell ref="E2174:F2174"/>
    <mergeCell ref="H2176:I2176"/>
    <mergeCell ref="E2178:F2178"/>
    <mergeCell ref="E2179:F2179"/>
    <mergeCell ref="E2180:F2180"/>
    <mergeCell ref="E2165:F2165"/>
    <mergeCell ref="E2166:F2166"/>
    <mergeCell ref="H2168:I2168"/>
    <mergeCell ref="E2170:F2170"/>
    <mergeCell ref="E2171:F2171"/>
    <mergeCell ref="E2172:F2172"/>
    <mergeCell ref="E2197:F2197"/>
    <mergeCell ref="E2198:F2198"/>
    <mergeCell ref="E2199:F2199"/>
    <mergeCell ref="E2200:F2200"/>
    <mergeCell ref="E2201:F2201"/>
    <mergeCell ref="E2219:F2219"/>
    <mergeCell ref="E2220:F2220"/>
    <mergeCell ref="E2221:F2221"/>
    <mergeCell ref="E2222:F2222"/>
    <mergeCell ref="E2209:F2209"/>
    <mergeCell ref="E2210:F2210"/>
    <mergeCell ref="E2211:F2211"/>
    <mergeCell ref="E2212:F2212"/>
    <mergeCell ref="H2214:I2214"/>
    <mergeCell ref="E2216:F2216"/>
    <mergeCell ref="H2238:I2238"/>
    <mergeCell ref="E2240:F2240"/>
    <mergeCell ref="E2241:F2241"/>
    <mergeCell ref="E2242:F2242"/>
    <mergeCell ref="E2243:F2243"/>
    <mergeCell ref="E2160:F2160"/>
    <mergeCell ref="E2161:F2161"/>
    <mergeCell ref="E2162:F2162"/>
    <mergeCell ref="E2163:F2163"/>
    <mergeCell ref="E2164:F2164"/>
    <mergeCell ref="E2189:F2189"/>
    <mergeCell ref="E2190:F2190"/>
    <mergeCell ref="E2191:F2191"/>
    <mergeCell ref="E2192:F2192"/>
    <mergeCell ref="E2193:F2193"/>
    <mergeCell ref="H2195:I2195"/>
    <mergeCell ref="E2181:F2181"/>
    <mergeCell ref="E2182:F2182"/>
    <mergeCell ref="E2183:F2183"/>
    <mergeCell ref="E2184:F2184"/>
    <mergeCell ref="H2186:I2186"/>
    <mergeCell ref="E2188:F2188"/>
    <mergeCell ref="E2263:F2263"/>
    <mergeCell ref="E2264:F2264"/>
    <mergeCell ref="E2251:F2251"/>
    <mergeCell ref="E2252:F2252"/>
    <mergeCell ref="E2253:F2253"/>
    <mergeCell ref="E2254:F2254"/>
    <mergeCell ref="E2255:F2255"/>
    <mergeCell ref="E2256:F2256"/>
    <mergeCell ref="E2279:F2279"/>
    <mergeCell ref="E2280:F2280"/>
    <mergeCell ref="E2281:F2281"/>
    <mergeCell ref="E2282:F2282"/>
    <mergeCell ref="H2284:I2284"/>
    <mergeCell ref="E2202:F2202"/>
    <mergeCell ref="E2203:F2203"/>
    <mergeCell ref="H2205:I2205"/>
    <mergeCell ref="E2207:F2207"/>
    <mergeCell ref="E2208:F2208"/>
    <mergeCell ref="E2231:F2231"/>
    <mergeCell ref="E2232:F2232"/>
    <mergeCell ref="E2233:F2233"/>
    <mergeCell ref="E2234:F2234"/>
    <mergeCell ref="E2235:F2235"/>
    <mergeCell ref="E2236:F2236"/>
    <mergeCell ref="E2223:F2223"/>
    <mergeCell ref="E2224:F2224"/>
    <mergeCell ref="H2226:I2226"/>
    <mergeCell ref="E2228:F2228"/>
    <mergeCell ref="E2229:F2229"/>
    <mergeCell ref="E2230:F2230"/>
    <mergeCell ref="E2217:F2217"/>
    <mergeCell ref="E2218:F2218"/>
    <mergeCell ref="H2291:I2291"/>
    <mergeCell ref="E2293:F2293"/>
    <mergeCell ref="E2294:F2294"/>
    <mergeCell ref="E2295:F2295"/>
    <mergeCell ref="H2297:I2297"/>
    <mergeCell ref="E2299:F2299"/>
    <mergeCell ref="E2323:F2323"/>
    <mergeCell ref="E2324:F2324"/>
    <mergeCell ref="E2325:F2325"/>
    <mergeCell ref="E2326:F2326"/>
    <mergeCell ref="E2327:F2327"/>
    <mergeCell ref="E2244:F2244"/>
    <mergeCell ref="H2246:I2246"/>
    <mergeCell ref="E2248:F2248"/>
    <mergeCell ref="E2249:F2249"/>
    <mergeCell ref="E2250:F2250"/>
    <mergeCell ref="E2271:F2271"/>
    <mergeCell ref="E2272:F2272"/>
    <mergeCell ref="H2274:I2274"/>
    <mergeCell ref="E2276:F2276"/>
    <mergeCell ref="E2277:F2277"/>
    <mergeCell ref="E2278:F2278"/>
    <mergeCell ref="E2265:F2265"/>
    <mergeCell ref="E2266:F2266"/>
    <mergeCell ref="E2267:F2267"/>
    <mergeCell ref="E2268:F2268"/>
    <mergeCell ref="E2269:F2269"/>
    <mergeCell ref="E2270:F2270"/>
    <mergeCell ref="E2257:F2257"/>
    <mergeCell ref="H2259:I2259"/>
    <mergeCell ref="E2261:F2261"/>
    <mergeCell ref="E2262:F2262"/>
    <mergeCell ref="E2310:F2310"/>
    <mergeCell ref="E2311:F2311"/>
    <mergeCell ref="E2312:F2312"/>
    <mergeCell ref="E2313:F2313"/>
    <mergeCell ref="E2314:F2314"/>
    <mergeCell ref="E2337:F2337"/>
    <mergeCell ref="H2339:I2339"/>
    <mergeCell ref="E2341:F2341"/>
    <mergeCell ref="E2342:F2342"/>
    <mergeCell ref="E2343:F2343"/>
    <mergeCell ref="E2344:F2344"/>
    <mergeCell ref="E2301:F2301"/>
    <mergeCell ref="E2302:F2302"/>
    <mergeCell ref="E2303:F2303"/>
    <mergeCell ref="E2304:F2304"/>
    <mergeCell ref="E2305:F2305"/>
    <mergeCell ref="E2306:F2306"/>
    <mergeCell ref="E2370:F2370"/>
    <mergeCell ref="E2371:F2371"/>
    <mergeCell ref="E2328:F2328"/>
    <mergeCell ref="E2329:F2329"/>
    <mergeCell ref="H2331:I2331"/>
    <mergeCell ref="E2333:F2333"/>
    <mergeCell ref="E2334:F2334"/>
    <mergeCell ref="E2335:F2335"/>
    <mergeCell ref="E2336:F2336"/>
    <mergeCell ref="E2361:F2361"/>
    <mergeCell ref="H2363:I2363"/>
    <mergeCell ref="E2365:F2365"/>
    <mergeCell ref="E2366:F2366"/>
    <mergeCell ref="E2367:F2367"/>
    <mergeCell ref="E2368:F2368"/>
    <mergeCell ref="E2393:F2393"/>
    <mergeCell ref="E2286:F2286"/>
    <mergeCell ref="E2287:F2287"/>
    <mergeCell ref="E2288:F2288"/>
    <mergeCell ref="E2289:F2289"/>
    <mergeCell ref="E2300:F2300"/>
    <mergeCell ref="E2315:F2315"/>
    <mergeCell ref="E2316:F2316"/>
    <mergeCell ref="E2317:F2317"/>
    <mergeCell ref="H2319:I2319"/>
    <mergeCell ref="E2321:F2321"/>
    <mergeCell ref="E2322:F2322"/>
    <mergeCell ref="E2345:F2345"/>
    <mergeCell ref="E2346:F2346"/>
    <mergeCell ref="H2348:I2348"/>
    <mergeCell ref="E2350:F2350"/>
    <mergeCell ref="H2308:I2308"/>
    <mergeCell ref="E2351:F2351"/>
    <mergeCell ref="E2352:F2352"/>
    <mergeCell ref="E2353:F2353"/>
    <mergeCell ref="H2355:I2355"/>
    <mergeCell ref="E2357:F2357"/>
    <mergeCell ref="E2358:F2358"/>
    <mergeCell ref="E2359:F2359"/>
    <mergeCell ref="E2360:F2360"/>
    <mergeCell ref="E2385:F2385"/>
    <mergeCell ref="E2386:F2386"/>
    <mergeCell ref="E2387:F2387"/>
    <mergeCell ref="E2388:F2388"/>
    <mergeCell ref="E2389:F2389"/>
    <mergeCell ref="H2391:I2391"/>
    <mergeCell ref="H2416:I2416"/>
    <mergeCell ref="H2373:I2373"/>
    <mergeCell ref="E2375:F2375"/>
    <mergeCell ref="E2376:F2376"/>
    <mergeCell ref="E2377:F2377"/>
    <mergeCell ref="E2378:F2378"/>
    <mergeCell ref="E2379:F2379"/>
    <mergeCell ref="E2380:F2380"/>
    <mergeCell ref="E2381:F2381"/>
    <mergeCell ref="H2383:I2383"/>
    <mergeCell ref="H2408:I2408"/>
    <mergeCell ref="E2410:F2410"/>
    <mergeCell ref="E2411:F2411"/>
    <mergeCell ref="E2412:F2412"/>
    <mergeCell ref="E2413:F2413"/>
    <mergeCell ref="E2414:F2414"/>
    <mergeCell ref="H2400:I2400"/>
    <mergeCell ref="E2369:F2369"/>
    <mergeCell ref="E2395:F2395"/>
    <mergeCell ref="E2396:F2396"/>
    <mergeCell ref="E2397:F2397"/>
    <mergeCell ref="E2398:F2398"/>
    <mergeCell ref="H2425:I2425"/>
    <mergeCell ref="E2427:F2427"/>
    <mergeCell ref="E2428:F2428"/>
    <mergeCell ref="E2429:F2429"/>
    <mergeCell ref="E2430:F2430"/>
    <mergeCell ref="H2432:I2432"/>
    <mergeCell ref="E2418:F2418"/>
    <mergeCell ref="E2419:F2419"/>
    <mergeCell ref="E2420:F2420"/>
    <mergeCell ref="E2421:F2421"/>
    <mergeCell ref="E2422:F2422"/>
    <mergeCell ref="E2423:F2423"/>
    <mergeCell ref="E2394:F2394"/>
    <mergeCell ref="H2441:I2441"/>
    <mergeCell ref="E2443:F2443"/>
    <mergeCell ref="E2444:F2444"/>
    <mergeCell ref="E2445:F2445"/>
    <mergeCell ref="E2446:F2446"/>
    <mergeCell ref="E2447:F2447"/>
    <mergeCell ref="E2474:F2474"/>
    <mergeCell ref="E2475:F2475"/>
    <mergeCell ref="E2476:F2476"/>
    <mergeCell ref="E2477:F2477"/>
    <mergeCell ref="E2478:F2478"/>
    <mergeCell ref="E2402:F2402"/>
    <mergeCell ref="E2403:F2403"/>
    <mergeCell ref="E2404:F2404"/>
    <mergeCell ref="E2405:F2405"/>
    <mergeCell ref="E2406:F2406"/>
    <mergeCell ref="E2434:F2434"/>
    <mergeCell ref="E2435:F2435"/>
    <mergeCell ref="E2436:F2436"/>
    <mergeCell ref="E2437:F2437"/>
    <mergeCell ref="E2438:F2438"/>
    <mergeCell ref="E2488:F2488"/>
    <mergeCell ref="E2489:F2489"/>
    <mergeCell ref="E2490:F2490"/>
    <mergeCell ref="E2491:F2491"/>
    <mergeCell ref="E2514:F2514"/>
    <mergeCell ref="E2515:F2515"/>
    <mergeCell ref="E2516:F2516"/>
    <mergeCell ref="E2517:F2517"/>
    <mergeCell ref="H2519:I2519"/>
    <mergeCell ref="E2439:F2439"/>
    <mergeCell ref="E2448:F2448"/>
    <mergeCell ref="E2449:F2449"/>
    <mergeCell ref="E2450:F2450"/>
    <mergeCell ref="E2451:F2451"/>
    <mergeCell ref="H2467:I2467"/>
    <mergeCell ref="E2469:F2469"/>
    <mergeCell ref="E2470:F2470"/>
    <mergeCell ref="E2471:F2471"/>
    <mergeCell ref="E2472:F2472"/>
    <mergeCell ref="E2473:F2473"/>
    <mergeCell ref="E2460:F2460"/>
    <mergeCell ref="E2461:F2461"/>
    <mergeCell ref="E2462:F2462"/>
    <mergeCell ref="E2463:F2463"/>
    <mergeCell ref="E2464:F2464"/>
    <mergeCell ref="E2465:F2465"/>
    <mergeCell ref="E2452:F2452"/>
    <mergeCell ref="H2454:I2454"/>
    <mergeCell ref="E2456:F2456"/>
    <mergeCell ref="E2457:F2457"/>
    <mergeCell ref="E2458:F2458"/>
    <mergeCell ref="E2459:F2459"/>
    <mergeCell ref="E2530:F2530"/>
    <mergeCell ref="H2532:I2532"/>
    <mergeCell ref="E2554:F2554"/>
    <mergeCell ref="E2555:F2555"/>
    <mergeCell ref="E2556:F2556"/>
    <mergeCell ref="H2558:I2558"/>
    <mergeCell ref="E2560:F2560"/>
    <mergeCell ref="H2480:I2480"/>
    <mergeCell ref="E2482:F2482"/>
    <mergeCell ref="E2483:F2483"/>
    <mergeCell ref="E2484:F2484"/>
    <mergeCell ref="E2485:F2485"/>
    <mergeCell ref="E2508:F2508"/>
    <mergeCell ref="E2509:F2509"/>
    <mergeCell ref="E2510:F2510"/>
    <mergeCell ref="E2511:F2511"/>
    <mergeCell ref="E2512:F2512"/>
    <mergeCell ref="E2513:F2513"/>
    <mergeCell ref="E2500:F2500"/>
    <mergeCell ref="E2501:F2501"/>
    <mergeCell ref="E2502:F2502"/>
    <mergeCell ref="E2503:F2503"/>
    <mergeCell ref="E2504:F2504"/>
    <mergeCell ref="H2506:I2506"/>
    <mergeCell ref="H2493:I2493"/>
    <mergeCell ref="E2495:F2495"/>
    <mergeCell ref="E2496:F2496"/>
    <mergeCell ref="E2497:F2497"/>
    <mergeCell ref="E2498:F2498"/>
    <mergeCell ref="E2499:F2499"/>
    <mergeCell ref="E2486:F2486"/>
    <mergeCell ref="E2487:F2487"/>
    <mergeCell ref="E2594:F2594"/>
    <mergeCell ref="E2595:F2595"/>
    <mergeCell ref="H2597:I2597"/>
    <mergeCell ref="E2599:F2599"/>
    <mergeCell ref="E2600:F2600"/>
    <mergeCell ref="E2521:F2521"/>
    <mergeCell ref="E2522:F2522"/>
    <mergeCell ref="E2523:F2523"/>
    <mergeCell ref="E2524:F2524"/>
    <mergeCell ref="E2525:F2525"/>
    <mergeCell ref="E2548:F2548"/>
    <mergeCell ref="E2549:F2549"/>
    <mergeCell ref="E2550:F2550"/>
    <mergeCell ref="E2551:F2551"/>
    <mergeCell ref="E2552:F2552"/>
    <mergeCell ref="E2553:F2553"/>
    <mergeCell ref="E2540:F2540"/>
    <mergeCell ref="E2541:F2541"/>
    <mergeCell ref="E2542:F2542"/>
    <mergeCell ref="E2543:F2543"/>
    <mergeCell ref="H2545:I2545"/>
    <mergeCell ref="E2547:F2547"/>
    <mergeCell ref="E2534:F2534"/>
    <mergeCell ref="E2535:F2535"/>
    <mergeCell ref="E2536:F2536"/>
    <mergeCell ref="E2537:F2537"/>
    <mergeCell ref="E2538:F2538"/>
    <mergeCell ref="E2539:F2539"/>
    <mergeCell ref="E2526:F2526"/>
    <mergeCell ref="E2527:F2527"/>
    <mergeCell ref="E2528:F2528"/>
    <mergeCell ref="E2529:F2529"/>
    <mergeCell ref="E2561:F2561"/>
    <mergeCell ref="E2562:F2562"/>
    <mergeCell ref="E2563:F2563"/>
    <mergeCell ref="E2564:F2564"/>
    <mergeCell ref="E2565:F2565"/>
    <mergeCell ref="E2588:F2588"/>
    <mergeCell ref="E2589:F2589"/>
    <mergeCell ref="E2590:F2590"/>
    <mergeCell ref="E2591:F2591"/>
    <mergeCell ref="E2592:F2592"/>
    <mergeCell ref="E2593:F2593"/>
    <mergeCell ref="E2580:F2580"/>
    <mergeCell ref="E2581:F2581"/>
    <mergeCell ref="E2582:F2582"/>
    <mergeCell ref="H2584:I2584"/>
    <mergeCell ref="E2586:F2586"/>
    <mergeCell ref="E2587:F2587"/>
    <mergeCell ref="E2574:F2574"/>
    <mergeCell ref="E2575:F2575"/>
    <mergeCell ref="E2576:F2576"/>
    <mergeCell ref="E2577:F2577"/>
    <mergeCell ref="E2578:F2578"/>
    <mergeCell ref="E2579:F2579"/>
    <mergeCell ref="E2566:F2566"/>
    <mergeCell ref="E2567:F2567"/>
    <mergeCell ref="E2568:F2568"/>
    <mergeCell ref="E2569:F2569"/>
    <mergeCell ref="H2571:I2571"/>
    <mergeCell ref="E2573:F2573"/>
    <mergeCell ref="E2614:F2614"/>
    <mergeCell ref="E2615:F2615"/>
    <mergeCell ref="E2616:F2616"/>
    <mergeCell ref="E2617:F2617"/>
    <mergeCell ref="E2618:F2618"/>
    <mergeCell ref="E2619:F2619"/>
    <mergeCell ref="E2606:F2606"/>
    <mergeCell ref="E2607:F2607"/>
    <mergeCell ref="E2608:F2608"/>
    <mergeCell ref="H2610:I2610"/>
    <mergeCell ref="E2612:F2612"/>
    <mergeCell ref="E2613:F2613"/>
    <mergeCell ref="E2634:F2634"/>
    <mergeCell ref="H2636:I2636"/>
    <mergeCell ref="E2638:F2638"/>
    <mergeCell ref="E2639:F2639"/>
    <mergeCell ref="E2640:F2640"/>
    <mergeCell ref="E2656:F2656"/>
    <mergeCell ref="E2657:F2657"/>
    <mergeCell ref="E2658:F2658"/>
    <mergeCell ref="E2659:F2659"/>
    <mergeCell ref="E2646:F2646"/>
    <mergeCell ref="E2647:F2647"/>
    <mergeCell ref="H2649:I2649"/>
    <mergeCell ref="E2651:F2651"/>
    <mergeCell ref="E2652:F2652"/>
    <mergeCell ref="E2653:F2653"/>
    <mergeCell ref="E2674:F2674"/>
    <mergeCell ref="H2676:I2676"/>
    <mergeCell ref="E2678:F2678"/>
    <mergeCell ref="E2679:F2679"/>
    <mergeCell ref="E2680:F2680"/>
    <mergeCell ref="E2601:F2601"/>
    <mergeCell ref="E2602:F2602"/>
    <mergeCell ref="E2603:F2603"/>
    <mergeCell ref="E2604:F2604"/>
    <mergeCell ref="E2605:F2605"/>
    <mergeCell ref="E2628:F2628"/>
    <mergeCell ref="E2629:F2629"/>
    <mergeCell ref="E2630:F2630"/>
    <mergeCell ref="E2631:F2631"/>
    <mergeCell ref="E2632:F2632"/>
    <mergeCell ref="E2633:F2633"/>
    <mergeCell ref="E2620:F2620"/>
    <mergeCell ref="E2621:F2621"/>
    <mergeCell ref="H2623:I2623"/>
    <mergeCell ref="E2625:F2625"/>
    <mergeCell ref="E2626:F2626"/>
    <mergeCell ref="E2627:F2627"/>
    <mergeCell ref="H2701:I2701"/>
    <mergeCell ref="E2703:F2703"/>
    <mergeCell ref="E2686:F2686"/>
    <mergeCell ref="E2687:F2687"/>
    <mergeCell ref="H2689:I2689"/>
    <mergeCell ref="E2691:F2691"/>
    <mergeCell ref="E2692:F2692"/>
    <mergeCell ref="E2693:F2693"/>
    <mergeCell ref="E2720:F2720"/>
    <mergeCell ref="E2721:F2721"/>
    <mergeCell ref="H2723:I2723"/>
    <mergeCell ref="E2725:F2725"/>
    <mergeCell ref="E2726:F2726"/>
    <mergeCell ref="E2641:F2641"/>
    <mergeCell ref="E2642:F2642"/>
    <mergeCell ref="E2643:F2643"/>
    <mergeCell ref="E2644:F2644"/>
    <mergeCell ref="E2645:F2645"/>
    <mergeCell ref="E2668:F2668"/>
    <mergeCell ref="E2669:F2669"/>
    <mergeCell ref="E2670:F2670"/>
    <mergeCell ref="E2671:F2671"/>
    <mergeCell ref="E2672:F2672"/>
    <mergeCell ref="E2673:F2673"/>
    <mergeCell ref="E2660:F2660"/>
    <mergeCell ref="H2662:I2662"/>
    <mergeCell ref="A2664:K2664"/>
    <mergeCell ref="E2665:F2665"/>
    <mergeCell ref="E2666:F2666"/>
    <mergeCell ref="E2667:F2667"/>
    <mergeCell ref="E2654:F2654"/>
    <mergeCell ref="E2655:F2655"/>
    <mergeCell ref="E2734:F2734"/>
    <mergeCell ref="E2735:F2735"/>
    <mergeCell ref="E2736:F2736"/>
    <mergeCell ref="E2737:F2737"/>
    <mergeCell ref="E2738:F2738"/>
    <mergeCell ref="E2739:F2739"/>
    <mergeCell ref="H2763:I2763"/>
    <mergeCell ref="E2765:F2765"/>
    <mergeCell ref="E2766:F2766"/>
    <mergeCell ref="E2767:F2767"/>
    <mergeCell ref="E2768:F2768"/>
    <mergeCell ref="E2681:F2681"/>
    <mergeCell ref="E2682:F2682"/>
    <mergeCell ref="E2683:F2683"/>
    <mergeCell ref="E2684:F2684"/>
    <mergeCell ref="E2685:F2685"/>
    <mergeCell ref="E2712:F2712"/>
    <mergeCell ref="H2714:I2714"/>
    <mergeCell ref="E2716:F2716"/>
    <mergeCell ref="E2717:F2717"/>
    <mergeCell ref="E2718:F2718"/>
    <mergeCell ref="E2719:F2719"/>
    <mergeCell ref="E2704:F2704"/>
    <mergeCell ref="E2705:F2705"/>
    <mergeCell ref="H2707:I2707"/>
    <mergeCell ref="E2709:F2709"/>
    <mergeCell ref="E2710:F2710"/>
    <mergeCell ref="E2711:F2711"/>
    <mergeCell ref="H2695:I2695"/>
    <mergeCell ref="E2697:F2697"/>
    <mergeCell ref="E2698:F2698"/>
    <mergeCell ref="E2699:F2699"/>
    <mergeCell ref="E2778:F2778"/>
    <mergeCell ref="E2779:F2779"/>
    <mergeCell ref="E2780:F2780"/>
    <mergeCell ref="E2781:F2781"/>
    <mergeCell ref="E2806:F2806"/>
    <mergeCell ref="E2807:F2807"/>
    <mergeCell ref="E2808:F2808"/>
    <mergeCell ref="E2809:F2809"/>
    <mergeCell ref="E2810:F2810"/>
    <mergeCell ref="E2727:F2727"/>
    <mergeCell ref="E2728:F2728"/>
    <mergeCell ref="E2729:F2729"/>
    <mergeCell ref="E2730:F2730"/>
    <mergeCell ref="H2732:I2732"/>
    <mergeCell ref="E2756:F2756"/>
    <mergeCell ref="E2757:F2757"/>
    <mergeCell ref="E2758:F2758"/>
    <mergeCell ref="E2759:F2759"/>
    <mergeCell ref="E2760:F2760"/>
    <mergeCell ref="E2761:F2761"/>
    <mergeCell ref="E2748:F2748"/>
    <mergeCell ref="E2749:F2749"/>
    <mergeCell ref="E2750:F2750"/>
    <mergeCell ref="H2752:I2752"/>
    <mergeCell ref="E2754:F2754"/>
    <mergeCell ref="E2755:F2755"/>
    <mergeCell ref="E2740:F2740"/>
    <mergeCell ref="E2741:F2741"/>
    <mergeCell ref="H2743:I2743"/>
    <mergeCell ref="E2745:F2745"/>
    <mergeCell ref="E2746:F2746"/>
    <mergeCell ref="E2747:F2747"/>
    <mergeCell ref="E2824:F2824"/>
    <mergeCell ref="E2825:F2825"/>
    <mergeCell ref="E2848:F2848"/>
    <mergeCell ref="E2849:F2849"/>
    <mergeCell ref="E2850:F2850"/>
    <mergeCell ref="E2851:F2851"/>
    <mergeCell ref="H2853:I2853"/>
    <mergeCell ref="E2769:F2769"/>
    <mergeCell ref="E2770:F2770"/>
    <mergeCell ref="E2771:F2771"/>
    <mergeCell ref="E2772:F2772"/>
    <mergeCell ref="E2773:F2773"/>
    <mergeCell ref="E2798:F2798"/>
    <mergeCell ref="E2799:F2799"/>
    <mergeCell ref="E2800:F2800"/>
    <mergeCell ref="E2801:F2801"/>
    <mergeCell ref="E2802:F2802"/>
    <mergeCell ref="H2804:I2804"/>
    <mergeCell ref="E2790:F2790"/>
    <mergeCell ref="E2791:F2791"/>
    <mergeCell ref="H2793:I2793"/>
    <mergeCell ref="E2795:F2795"/>
    <mergeCell ref="E2796:F2796"/>
    <mergeCell ref="E2797:F2797"/>
    <mergeCell ref="H2783:I2783"/>
    <mergeCell ref="E2785:F2785"/>
    <mergeCell ref="E2786:F2786"/>
    <mergeCell ref="E2787:F2787"/>
    <mergeCell ref="E2788:F2788"/>
    <mergeCell ref="E2789:F2789"/>
    <mergeCell ref="H2775:I2775"/>
    <mergeCell ref="E2777:F2777"/>
    <mergeCell ref="H2891:I2891"/>
    <mergeCell ref="E2893:F2893"/>
    <mergeCell ref="E2894:F2894"/>
    <mergeCell ref="E2895:F2895"/>
    <mergeCell ref="H2897:I2897"/>
    <mergeCell ref="E2811:F2811"/>
    <mergeCell ref="E2812:F2812"/>
    <mergeCell ref="H2814:I2814"/>
    <mergeCell ref="E2816:F2816"/>
    <mergeCell ref="E2817:F2817"/>
    <mergeCell ref="E2840:F2840"/>
    <mergeCell ref="H2842:I2842"/>
    <mergeCell ref="E2844:F2844"/>
    <mergeCell ref="E2845:F2845"/>
    <mergeCell ref="E2846:F2846"/>
    <mergeCell ref="E2847:F2847"/>
    <mergeCell ref="E2834:F2834"/>
    <mergeCell ref="E2835:F2835"/>
    <mergeCell ref="E2836:F2836"/>
    <mergeCell ref="E2837:F2837"/>
    <mergeCell ref="E2838:F2838"/>
    <mergeCell ref="E2839:F2839"/>
    <mergeCell ref="E2826:F2826"/>
    <mergeCell ref="E2827:F2827"/>
    <mergeCell ref="E2828:F2828"/>
    <mergeCell ref="E2829:F2829"/>
    <mergeCell ref="E2830:F2830"/>
    <mergeCell ref="H2832:I2832"/>
    <mergeCell ref="E2818:F2818"/>
    <mergeCell ref="E2819:F2819"/>
    <mergeCell ref="E2820:F2820"/>
    <mergeCell ref="H2822:I2822"/>
    <mergeCell ref="E2855:F2855"/>
    <mergeCell ref="E2856:F2856"/>
    <mergeCell ref="E2857:F2857"/>
    <mergeCell ref="E2858:F2858"/>
    <mergeCell ref="E2859:F2859"/>
    <mergeCell ref="E2884:F2884"/>
    <mergeCell ref="E2885:F2885"/>
    <mergeCell ref="E2886:F2886"/>
    <mergeCell ref="E2887:F2887"/>
    <mergeCell ref="E2888:F2888"/>
    <mergeCell ref="E2889:F2889"/>
    <mergeCell ref="H2875:I2875"/>
    <mergeCell ref="E2877:F2877"/>
    <mergeCell ref="E2878:F2878"/>
    <mergeCell ref="E2879:F2879"/>
    <mergeCell ref="E2880:F2880"/>
    <mergeCell ref="H2882:I2882"/>
    <mergeCell ref="E2868:F2868"/>
    <mergeCell ref="E2869:F2869"/>
    <mergeCell ref="E2870:F2870"/>
    <mergeCell ref="E2871:F2871"/>
    <mergeCell ref="E2872:F2872"/>
    <mergeCell ref="E2873:F2873"/>
    <mergeCell ref="E2860:F2860"/>
    <mergeCell ref="E2861:F2861"/>
    <mergeCell ref="H2863:I2863"/>
    <mergeCell ref="E2865:F2865"/>
    <mergeCell ref="E2866:F2866"/>
    <mergeCell ref="E2867:F2867"/>
    <mergeCell ref="H2915:I2915"/>
    <mergeCell ref="E2917:F2917"/>
    <mergeCell ref="E2918:F2918"/>
    <mergeCell ref="E2919:F2919"/>
    <mergeCell ref="E2920:F2920"/>
    <mergeCell ref="H2922:I2922"/>
    <mergeCell ref="E2906:F2906"/>
    <mergeCell ref="E2907:F2907"/>
    <mergeCell ref="H2909:I2909"/>
    <mergeCell ref="E2911:F2911"/>
    <mergeCell ref="E2912:F2912"/>
    <mergeCell ref="E2913:F2913"/>
    <mergeCell ref="E2940:F2940"/>
    <mergeCell ref="E2941:F2941"/>
    <mergeCell ref="H2943:I2943"/>
    <mergeCell ref="E2945:F2945"/>
    <mergeCell ref="E2946:F2946"/>
    <mergeCell ref="E2966:F2966"/>
    <mergeCell ref="E2967:F2967"/>
    <mergeCell ref="E2968:F2968"/>
    <mergeCell ref="E2969:F2969"/>
    <mergeCell ref="H2955:I2955"/>
    <mergeCell ref="E2957:F2957"/>
    <mergeCell ref="E2958:F2958"/>
    <mergeCell ref="E2959:F2959"/>
    <mergeCell ref="E2960:F2960"/>
    <mergeCell ref="E2961:F2961"/>
    <mergeCell ref="E2986:F2986"/>
    <mergeCell ref="E2987:F2987"/>
    <mergeCell ref="H2989:I2989"/>
    <mergeCell ref="E2991:F2991"/>
    <mergeCell ref="E2992:F2992"/>
    <mergeCell ref="E2899:F2899"/>
    <mergeCell ref="E2900:F2900"/>
    <mergeCell ref="E2901:F2901"/>
    <mergeCell ref="H2903:I2903"/>
    <mergeCell ref="E2905:F2905"/>
    <mergeCell ref="H2931:I2931"/>
    <mergeCell ref="E2933:F2933"/>
    <mergeCell ref="E2934:F2934"/>
    <mergeCell ref="E2935:F2935"/>
    <mergeCell ref="H2937:I2937"/>
    <mergeCell ref="E2939:F2939"/>
    <mergeCell ref="E2924:F2924"/>
    <mergeCell ref="E2925:F2925"/>
    <mergeCell ref="E2926:F2926"/>
    <mergeCell ref="E2927:F2927"/>
    <mergeCell ref="E2928:F2928"/>
    <mergeCell ref="E2929:F2929"/>
    <mergeCell ref="E3014:F3014"/>
    <mergeCell ref="E3015:F3015"/>
    <mergeCell ref="E3000:F3000"/>
    <mergeCell ref="E3001:F3001"/>
    <mergeCell ref="H3003:I3003"/>
    <mergeCell ref="E3005:F3005"/>
    <mergeCell ref="E3006:F3006"/>
    <mergeCell ref="E3007:F3007"/>
    <mergeCell ref="E3032:F3032"/>
    <mergeCell ref="E3033:F3033"/>
    <mergeCell ref="E3034:F3034"/>
    <mergeCell ref="H3036:I3036"/>
    <mergeCell ref="E3038:F3038"/>
    <mergeCell ref="E2947:F2947"/>
    <mergeCell ref="H2949:I2949"/>
    <mergeCell ref="E2951:F2951"/>
    <mergeCell ref="E2952:F2952"/>
    <mergeCell ref="E2953:F2953"/>
    <mergeCell ref="E2978:F2978"/>
    <mergeCell ref="E2979:F2979"/>
    <mergeCell ref="E2980:F2980"/>
    <mergeCell ref="H2982:I2982"/>
    <mergeCell ref="E2984:F2984"/>
    <mergeCell ref="E2985:F2985"/>
    <mergeCell ref="E2970:F2970"/>
    <mergeCell ref="E2971:F2971"/>
    <mergeCell ref="E2972:F2972"/>
    <mergeCell ref="E2973:F2973"/>
    <mergeCell ref="H2975:I2975"/>
    <mergeCell ref="E2977:F2977"/>
    <mergeCell ref="E2962:F2962"/>
    <mergeCell ref="H2964:I2964"/>
    <mergeCell ref="E3046:F3046"/>
    <mergeCell ref="E3047:F3047"/>
    <mergeCell ref="E3048:F3048"/>
    <mergeCell ref="H3050:I3050"/>
    <mergeCell ref="E3052:F3052"/>
    <mergeCell ref="E3053:F3053"/>
    <mergeCell ref="E3078:F3078"/>
    <mergeCell ref="E3079:F3079"/>
    <mergeCell ref="E3080:F3080"/>
    <mergeCell ref="E3081:F3081"/>
    <mergeCell ref="H3083:I3083"/>
    <mergeCell ref="E2993:F2993"/>
    <mergeCell ref="E2994:F2994"/>
    <mergeCell ref="H2996:I2996"/>
    <mergeCell ref="E2998:F2998"/>
    <mergeCell ref="E2999:F2999"/>
    <mergeCell ref="E3024:F3024"/>
    <mergeCell ref="E3025:F3025"/>
    <mergeCell ref="E3026:F3026"/>
    <mergeCell ref="E3027:F3027"/>
    <mergeCell ref="H3029:I3029"/>
    <mergeCell ref="E3031:F3031"/>
    <mergeCell ref="E3016:F3016"/>
    <mergeCell ref="H3018:I3018"/>
    <mergeCell ref="E3020:F3020"/>
    <mergeCell ref="E3021:F3021"/>
    <mergeCell ref="E3022:F3022"/>
    <mergeCell ref="E3023:F3023"/>
    <mergeCell ref="H3009:I3009"/>
    <mergeCell ref="E3011:F3011"/>
    <mergeCell ref="E3012:F3012"/>
    <mergeCell ref="E3013:F3013"/>
    <mergeCell ref="E3093:F3093"/>
    <mergeCell ref="E3094:F3094"/>
    <mergeCell ref="E3095:F3095"/>
    <mergeCell ref="H3097:I3097"/>
    <mergeCell ref="E3124:F3124"/>
    <mergeCell ref="E3125:F3125"/>
    <mergeCell ref="E3126:F3126"/>
    <mergeCell ref="E3127:F3127"/>
    <mergeCell ref="E3128:F3128"/>
    <mergeCell ref="E3039:F3039"/>
    <mergeCell ref="E3040:F3040"/>
    <mergeCell ref="E3041:F3041"/>
    <mergeCell ref="H3043:I3043"/>
    <mergeCell ref="E3045:F3045"/>
    <mergeCell ref="E3070:F3070"/>
    <mergeCell ref="H3072:I3072"/>
    <mergeCell ref="E3074:F3074"/>
    <mergeCell ref="E3075:F3075"/>
    <mergeCell ref="E3076:F3076"/>
    <mergeCell ref="E3077:F3077"/>
    <mergeCell ref="H3063:I3063"/>
    <mergeCell ref="E3065:F3065"/>
    <mergeCell ref="E3066:F3066"/>
    <mergeCell ref="E3067:F3067"/>
    <mergeCell ref="E3068:F3068"/>
    <mergeCell ref="E3069:F3069"/>
    <mergeCell ref="E3054:F3054"/>
    <mergeCell ref="E3055:F3055"/>
    <mergeCell ref="H3057:I3057"/>
    <mergeCell ref="E3059:F3059"/>
    <mergeCell ref="E3060:F3060"/>
    <mergeCell ref="E3061:F3061"/>
    <mergeCell ref="E3142:F3142"/>
    <mergeCell ref="E3143:F3143"/>
    <mergeCell ref="E3170:F3170"/>
    <mergeCell ref="H3172:I3172"/>
    <mergeCell ref="E3174:F3174"/>
    <mergeCell ref="E3175:F3175"/>
    <mergeCell ref="E3176:F3176"/>
    <mergeCell ref="E3085:F3085"/>
    <mergeCell ref="E3086:F3086"/>
    <mergeCell ref="E3087:F3087"/>
    <mergeCell ref="E3088:F3088"/>
    <mergeCell ref="E3099:F3099"/>
    <mergeCell ref="H3117:I3117"/>
    <mergeCell ref="E3119:F3119"/>
    <mergeCell ref="E3120:F3120"/>
    <mergeCell ref="E3121:F3121"/>
    <mergeCell ref="E3122:F3122"/>
    <mergeCell ref="E3123:F3123"/>
    <mergeCell ref="E3108:F3108"/>
    <mergeCell ref="E3109:F3109"/>
    <mergeCell ref="H3111:I3111"/>
    <mergeCell ref="E3113:F3113"/>
    <mergeCell ref="E3114:F3114"/>
    <mergeCell ref="E3115:F3115"/>
    <mergeCell ref="E3100:F3100"/>
    <mergeCell ref="E3101:F3101"/>
    <mergeCell ref="E3102:F3102"/>
    <mergeCell ref="H3104:I3104"/>
    <mergeCell ref="E3106:F3106"/>
    <mergeCell ref="E3107:F3107"/>
    <mergeCell ref="H3090:I3090"/>
    <mergeCell ref="E3092:F3092"/>
    <mergeCell ref="E3218:F3218"/>
    <mergeCell ref="E3219:F3219"/>
    <mergeCell ref="E3220:F3220"/>
    <mergeCell ref="E3221:F3221"/>
    <mergeCell ref="H3223:I3223"/>
    <mergeCell ref="H3130:I3130"/>
    <mergeCell ref="E3132:F3132"/>
    <mergeCell ref="E3133:F3133"/>
    <mergeCell ref="E3134:F3134"/>
    <mergeCell ref="E3135:F3135"/>
    <mergeCell ref="E3162:F3162"/>
    <mergeCell ref="E3163:F3163"/>
    <mergeCell ref="E3164:F3164"/>
    <mergeCell ref="H3166:I3166"/>
    <mergeCell ref="E3168:F3168"/>
    <mergeCell ref="E3169:F3169"/>
    <mergeCell ref="E3152:F3152"/>
    <mergeCell ref="H3154:I3154"/>
    <mergeCell ref="E3156:F3156"/>
    <mergeCell ref="E3157:F3157"/>
    <mergeCell ref="E3158:F3158"/>
    <mergeCell ref="H3160:I3160"/>
    <mergeCell ref="E3144:F3144"/>
    <mergeCell ref="E3145:F3145"/>
    <mergeCell ref="E3146:F3146"/>
    <mergeCell ref="H3148:I3148"/>
    <mergeCell ref="E3150:F3150"/>
    <mergeCell ref="E3151:F3151"/>
    <mergeCell ref="E3136:F3136"/>
    <mergeCell ref="H3138:I3138"/>
    <mergeCell ref="E3140:F3140"/>
    <mergeCell ref="E3141:F3141"/>
    <mergeCell ref="E3177:F3177"/>
    <mergeCell ref="H3179:I3179"/>
    <mergeCell ref="E3181:F3181"/>
    <mergeCell ref="E3182:F3182"/>
    <mergeCell ref="E3183:F3183"/>
    <mergeCell ref="E3210:F3210"/>
    <mergeCell ref="H3212:I3212"/>
    <mergeCell ref="E3214:F3214"/>
    <mergeCell ref="E3215:F3215"/>
    <mergeCell ref="E3216:F3216"/>
    <mergeCell ref="E3217:F3217"/>
    <mergeCell ref="E3202:F3202"/>
    <mergeCell ref="E3203:F3203"/>
    <mergeCell ref="E3204:F3204"/>
    <mergeCell ref="H3206:I3206"/>
    <mergeCell ref="E3208:F3208"/>
    <mergeCell ref="E3209:F3209"/>
    <mergeCell ref="E3194:F3194"/>
    <mergeCell ref="E3195:F3195"/>
    <mergeCell ref="H3197:I3197"/>
    <mergeCell ref="E3199:F3199"/>
    <mergeCell ref="E3200:F3200"/>
    <mergeCell ref="E3201:F3201"/>
    <mergeCell ref="H3185:I3185"/>
    <mergeCell ref="E3187:F3187"/>
    <mergeCell ref="E3188:F3188"/>
    <mergeCell ref="E3189:F3189"/>
    <mergeCell ref="H3191:I3191"/>
    <mergeCell ref="E3193:F3193"/>
    <mergeCell ref="H3247:I3247"/>
    <mergeCell ref="E3249:F3249"/>
    <mergeCell ref="E3250:F3250"/>
    <mergeCell ref="E3251:F3251"/>
    <mergeCell ref="E3238:F3238"/>
    <mergeCell ref="E3239:F3239"/>
    <mergeCell ref="E3240:F3240"/>
    <mergeCell ref="E3241:F3241"/>
    <mergeCell ref="E3242:F3242"/>
    <mergeCell ref="E3243:F3243"/>
    <mergeCell ref="E3230:F3230"/>
    <mergeCell ref="E3231:F3231"/>
    <mergeCell ref="E3232:F3232"/>
    <mergeCell ref="E3233:F3233"/>
    <mergeCell ref="H3235:I3235"/>
    <mergeCell ref="E3237:F3237"/>
    <mergeCell ref="H3259:I3259"/>
    <mergeCell ref="E3304:F3304"/>
    <mergeCell ref="E3305:F3305"/>
    <mergeCell ref="E3306:F3306"/>
    <mergeCell ref="E3307:F3307"/>
    <mergeCell ref="E3308:F3308"/>
    <mergeCell ref="E3225:F3225"/>
    <mergeCell ref="E3226:F3226"/>
    <mergeCell ref="E3227:F3227"/>
    <mergeCell ref="E3228:F3228"/>
    <mergeCell ref="E3229:F3229"/>
    <mergeCell ref="E3252:F3252"/>
    <mergeCell ref="E3253:F3253"/>
    <mergeCell ref="E3254:F3254"/>
    <mergeCell ref="E3255:F3255"/>
    <mergeCell ref="E3256:F3256"/>
    <mergeCell ref="E3257:F3257"/>
    <mergeCell ref="E3244:F3244"/>
    <mergeCell ref="E3245:F3245"/>
    <mergeCell ref="E3261:F3261"/>
    <mergeCell ref="E3262:F3262"/>
    <mergeCell ref="E3263:F3263"/>
    <mergeCell ref="E3264:F3264"/>
    <mergeCell ref="E3265:F3265"/>
    <mergeCell ref="E3266:F3266"/>
    <mergeCell ref="E3267:F3267"/>
    <mergeCell ref="E3268:F3268"/>
    <mergeCell ref="E3269:F3269"/>
    <mergeCell ref="E3296:F3296"/>
    <mergeCell ref="E3297:F3297"/>
    <mergeCell ref="E3298:F3298"/>
    <mergeCell ref="E3299:F3299"/>
    <mergeCell ref="E3300:F3300"/>
    <mergeCell ref="H3302:I3302"/>
    <mergeCell ref="H3287:I3287"/>
    <mergeCell ref="E3289:F3289"/>
    <mergeCell ref="E3290:F3290"/>
    <mergeCell ref="E3291:F3291"/>
    <mergeCell ref="E3292:F3292"/>
    <mergeCell ref="H3294:I3294"/>
    <mergeCell ref="H3279:I3279"/>
    <mergeCell ref="E3281:F3281"/>
    <mergeCell ref="E3282:F3282"/>
    <mergeCell ref="E3283:F3283"/>
    <mergeCell ref="E3284:F3284"/>
    <mergeCell ref="E3285:F3285"/>
    <mergeCell ref="H3271:I3271"/>
    <mergeCell ref="E3273:F3273"/>
    <mergeCell ref="E3274:F3274"/>
    <mergeCell ref="E3275:F3275"/>
    <mergeCell ref="E3276:F3276"/>
    <mergeCell ref="E3277:F3277"/>
    <mergeCell ref="E3324:F3324"/>
    <mergeCell ref="H3326:I3326"/>
    <mergeCell ref="E3328:F3328"/>
    <mergeCell ref="E3329:F3329"/>
    <mergeCell ref="E3330:F3330"/>
    <mergeCell ref="E3331:F3331"/>
    <mergeCell ref="E3316:F3316"/>
    <mergeCell ref="H3318:I3318"/>
    <mergeCell ref="E3320:F3320"/>
    <mergeCell ref="E3321:F3321"/>
    <mergeCell ref="E3322:F3322"/>
    <mergeCell ref="E3323:F3323"/>
    <mergeCell ref="E3348:F3348"/>
    <mergeCell ref="H3350:I3350"/>
    <mergeCell ref="E3352:F3352"/>
    <mergeCell ref="E3353:F3353"/>
    <mergeCell ref="E3354:F3354"/>
    <mergeCell ref="E3374:F3374"/>
    <mergeCell ref="E3375:F3375"/>
    <mergeCell ref="H3377:I3377"/>
    <mergeCell ref="E3379:F3379"/>
    <mergeCell ref="E3362:F3362"/>
    <mergeCell ref="E3363:F3363"/>
    <mergeCell ref="H3365:I3365"/>
    <mergeCell ref="E3367:F3367"/>
    <mergeCell ref="E3368:F3368"/>
    <mergeCell ref="E3369:F3369"/>
    <mergeCell ref="E3398:F3398"/>
    <mergeCell ref="E3399:F3399"/>
    <mergeCell ref="H3401:I3401"/>
    <mergeCell ref="E3403:F3403"/>
    <mergeCell ref="E3404:F3404"/>
    <mergeCell ref="H3310:I3310"/>
    <mergeCell ref="E3312:F3312"/>
    <mergeCell ref="E3313:F3313"/>
    <mergeCell ref="E3314:F3314"/>
    <mergeCell ref="E3315:F3315"/>
    <mergeCell ref="E3340:F3340"/>
    <mergeCell ref="H3342:I3342"/>
    <mergeCell ref="E3344:F3344"/>
    <mergeCell ref="E3345:F3345"/>
    <mergeCell ref="E3346:F3346"/>
    <mergeCell ref="E3347:F3347"/>
    <mergeCell ref="E3332:F3332"/>
    <mergeCell ref="H3334:I3334"/>
    <mergeCell ref="E3336:F3336"/>
    <mergeCell ref="E3337:F3337"/>
    <mergeCell ref="E3338:F3338"/>
    <mergeCell ref="E3339:F3339"/>
    <mergeCell ref="E3428:F3428"/>
    <mergeCell ref="E3429:F3429"/>
    <mergeCell ref="H3413:I3413"/>
    <mergeCell ref="E3415:F3415"/>
    <mergeCell ref="E3416:F3416"/>
    <mergeCell ref="E3417:F3417"/>
    <mergeCell ref="H3419:I3419"/>
    <mergeCell ref="E3421:F3421"/>
    <mergeCell ref="H3449:I3449"/>
    <mergeCell ref="E3451:F3451"/>
    <mergeCell ref="E3452:F3452"/>
    <mergeCell ref="E3453:F3453"/>
    <mergeCell ref="H3455:I3455"/>
    <mergeCell ref="E3355:F3355"/>
    <mergeCell ref="E3356:F3356"/>
    <mergeCell ref="E3357:F3357"/>
    <mergeCell ref="H3359:I3359"/>
    <mergeCell ref="E3361:F3361"/>
    <mergeCell ref="H3389:I3389"/>
    <mergeCell ref="E3391:F3391"/>
    <mergeCell ref="E3392:F3392"/>
    <mergeCell ref="E3393:F3393"/>
    <mergeCell ref="H3395:I3395"/>
    <mergeCell ref="E3397:F3397"/>
    <mergeCell ref="E3380:F3380"/>
    <mergeCell ref="E3381:F3381"/>
    <mergeCell ref="H3383:I3383"/>
    <mergeCell ref="E3385:F3385"/>
    <mergeCell ref="E3386:F3386"/>
    <mergeCell ref="E3387:F3387"/>
    <mergeCell ref="H3371:I3371"/>
    <mergeCell ref="E3373:F3373"/>
    <mergeCell ref="E3464:F3464"/>
    <mergeCell ref="E3465:F3465"/>
    <mergeCell ref="H3467:I3467"/>
    <mergeCell ref="E3469:F3469"/>
    <mergeCell ref="E3470:F3470"/>
    <mergeCell ref="E3471:F3471"/>
    <mergeCell ref="E3500:F3500"/>
    <mergeCell ref="E3501:F3501"/>
    <mergeCell ref="H3503:I3503"/>
    <mergeCell ref="E3505:F3505"/>
    <mergeCell ref="E3506:F3506"/>
    <mergeCell ref="E3405:F3405"/>
    <mergeCell ref="H3407:I3407"/>
    <mergeCell ref="E3409:F3409"/>
    <mergeCell ref="E3410:F3410"/>
    <mergeCell ref="E3411:F3411"/>
    <mergeCell ref="E3440:F3440"/>
    <mergeCell ref="E3441:F3441"/>
    <mergeCell ref="H3443:I3443"/>
    <mergeCell ref="E3445:F3445"/>
    <mergeCell ref="E3446:F3446"/>
    <mergeCell ref="E3447:F3447"/>
    <mergeCell ref="H3431:I3431"/>
    <mergeCell ref="E3433:F3433"/>
    <mergeCell ref="E3434:F3434"/>
    <mergeCell ref="E3435:F3435"/>
    <mergeCell ref="H3437:I3437"/>
    <mergeCell ref="E3439:F3439"/>
    <mergeCell ref="E3422:F3422"/>
    <mergeCell ref="E3423:F3423"/>
    <mergeCell ref="H3425:I3425"/>
    <mergeCell ref="E3427:F3427"/>
    <mergeCell ref="E3518:F3518"/>
    <mergeCell ref="E3519:F3519"/>
    <mergeCell ref="H3521:I3521"/>
    <mergeCell ref="E3523:F3523"/>
    <mergeCell ref="H3551:I3551"/>
    <mergeCell ref="E3553:F3553"/>
    <mergeCell ref="E3554:F3554"/>
    <mergeCell ref="E3555:F3555"/>
    <mergeCell ref="H3557:I3557"/>
    <mergeCell ref="E3457:F3457"/>
    <mergeCell ref="E3458:F3458"/>
    <mergeCell ref="E3459:F3459"/>
    <mergeCell ref="H3461:I3461"/>
    <mergeCell ref="E3463:F3463"/>
    <mergeCell ref="H3491:I3491"/>
    <mergeCell ref="E3493:F3493"/>
    <mergeCell ref="E3494:F3494"/>
    <mergeCell ref="E3495:F3495"/>
    <mergeCell ref="H3497:I3497"/>
    <mergeCell ref="E3499:F3499"/>
    <mergeCell ref="E3482:F3482"/>
    <mergeCell ref="E3483:F3483"/>
    <mergeCell ref="H3485:I3485"/>
    <mergeCell ref="E3487:F3487"/>
    <mergeCell ref="E3488:F3488"/>
    <mergeCell ref="E3489:F3489"/>
    <mergeCell ref="H3473:I3473"/>
    <mergeCell ref="E3475:F3475"/>
    <mergeCell ref="E3476:F3476"/>
    <mergeCell ref="E3477:F3477"/>
    <mergeCell ref="H3479:I3479"/>
    <mergeCell ref="E3481:F3481"/>
    <mergeCell ref="E3572:F3572"/>
    <mergeCell ref="E3573:F3573"/>
    <mergeCell ref="E3602:F3602"/>
    <mergeCell ref="E3603:F3603"/>
    <mergeCell ref="H3605:I3605"/>
    <mergeCell ref="E3607:F3607"/>
    <mergeCell ref="E3608:F3608"/>
    <mergeCell ref="E3507:F3507"/>
    <mergeCell ref="H3509:I3509"/>
    <mergeCell ref="E3511:F3511"/>
    <mergeCell ref="E3512:F3512"/>
    <mergeCell ref="E3513:F3513"/>
    <mergeCell ref="E3542:F3542"/>
    <mergeCell ref="E3543:F3543"/>
    <mergeCell ref="H3545:I3545"/>
    <mergeCell ref="E3547:F3547"/>
    <mergeCell ref="E3548:F3548"/>
    <mergeCell ref="E3549:F3549"/>
    <mergeCell ref="H3533:I3533"/>
    <mergeCell ref="E3535:F3535"/>
    <mergeCell ref="E3536:F3536"/>
    <mergeCell ref="E3537:F3537"/>
    <mergeCell ref="H3539:I3539"/>
    <mergeCell ref="E3541:F3541"/>
    <mergeCell ref="E3524:F3524"/>
    <mergeCell ref="E3525:F3525"/>
    <mergeCell ref="H3527:I3527"/>
    <mergeCell ref="E3529:F3529"/>
    <mergeCell ref="E3530:F3530"/>
    <mergeCell ref="E3531:F3531"/>
    <mergeCell ref="H3515:I3515"/>
    <mergeCell ref="E3517:F3517"/>
    <mergeCell ref="E3646:F3646"/>
    <mergeCell ref="H3648:I3648"/>
    <mergeCell ref="E3650:F3650"/>
    <mergeCell ref="E3651:F3651"/>
    <mergeCell ref="E3652:F3652"/>
    <mergeCell ref="E3559:F3559"/>
    <mergeCell ref="E3560:F3560"/>
    <mergeCell ref="E3561:F3561"/>
    <mergeCell ref="H3563:I3563"/>
    <mergeCell ref="E3565:F3565"/>
    <mergeCell ref="H3593:I3593"/>
    <mergeCell ref="E3595:F3595"/>
    <mergeCell ref="E3596:F3596"/>
    <mergeCell ref="E3597:F3597"/>
    <mergeCell ref="H3599:I3599"/>
    <mergeCell ref="E3601:F3601"/>
    <mergeCell ref="E3584:F3584"/>
    <mergeCell ref="E3585:F3585"/>
    <mergeCell ref="H3587:I3587"/>
    <mergeCell ref="E3589:F3589"/>
    <mergeCell ref="E3590:F3590"/>
    <mergeCell ref="E3591:F3591"/>
    <mergeCell ref="H3575:I3575"/>
    <mergeCell ref="E3577:F3577"/>
    <mergeCell ref="E3578:F3578"/>
    <mergeCell ref="E3579:F3579"/>
    <mergeCell ref="H3581:I3581"/>
    <mergeCell ref="E3583:F3583"/>
    <mergeCell ref="E3566:F3566"/>
    <mergeCell ref="E3567:F3567"/>
    <mergeCell ref="H3569:I3569"/>
    <mergeCell ref="E3571:F3571"/>
    <mergeCell ref="E3609:F3609"/>
    <mergeCell ref="H3611:I3611"/>
    <mergeCell ref="E3613:F3613"/>
    <mergeCell ref="E3614:F3614"/>
    <mergeCell ref="E3615:F3615"/>
    <mergeCell ref="E3640:F3640"/>
    <mergeCell ref="E3641:F3641"/>
    <mergeCell ref="E3642:F3642"/>
    <mergeCell ref="E3643:F3643"/>
    <mergeCell ref="E3644:F3644"/>
    <mergeCell ref="E3645:F3645"/>
    <mergeCell ref="E3632:F3632"/>
    <mergeCell ref="E3633:F3633"/>
    <mergeCell ref="E3634:F3634"/>
    <mergeCell ref="E3635:F3635"/>
    <mergeCell ref="H3637:I3637"/>
    <mergeCell ref="E3639:F3639"/>
    <mergeCell ref="E3624:F3624"/>
    <mergeCell ref="E3625:F3625"/>
    <mergeCell ref="E3626:F3626"/>
    <mergeCell ref="H3628:I3628"/>
    <mergeCell ref="E3630:F3630"/>
    <mergeCell ref="E3631:F3631"/>
    <mergeCell ref="H3617:I3617"/>
    <mergeCell ref="E3619:F3619"/>
    <mergeCell ref="E3620:F3620"/>
    <mergeCell ref="E3621:F3621"/>
    <mergeCell ref="E3622:F3622"/>
    <mergeCell ref="E3623:F3623"/>
    <mergeCell ref="H3666:I3666"/>
    <mergeCell ref="E3668:F3668"/>
    <mergeCell ref="E3669:F3669"/>
    <mergeCell ref="E3670:F3670"/>
    <mergeCell ref="H3672:I3672"/>
    <mergeCell ref="E3674:F3674"/>
    <mergeCell ref="H3656:I3656"/>
    <mergeCell ref="E3658:F3658"/>
    <mergeCell ref="E3659:F3659"/>
    <mergeCell ref="E3660:F3660"/>
    <mergeCell ref="E3661:F3661"/>
    <mergeCell ref="E3662:F3662"/>
    <mergeCell ref="E3694:F3694"/>
    <mergeCell ref="E3695:F3695"/>
    <mergeCell ref="E3696:F3696"/>
    <mergeCell ref="E3697:F3697"/>
    <mergeCell ref="E3698:F3698"/>
    <mergeCell ref="E3716:F3716"/>
    <mergeCell ref="E3717:F3717"/>
    <mergeCell ref="E3718:F3718"/>
    <mergeCell ref="E3719:F3719"/>
    <mergeCell ref="E3706:F3706"/>
    <mergeCell ref="E3707:F3707"/>
    <mergeCell ref="E3708:F3708"/>
    <mergeCell ref="E3709:F3709"/>
    <mergeCell ref="E3710:F3710"/>
    <mergeCell ref="E3711:F3711"/>
    <mergeCell ref="E3734:F3734"/>
    <mergeCell ref="E3735:F3735"/>
    <mergeCell ref="H3737:I3737"/>
    <mergeCell ref="E3739:F3739"/>
    <mergeCell ref="E3740:F3740"/>
    <mergeCell ref="E3653:F3653"/>
    <mergeCell ref="E3654:F3654"/>
    <mergeCell ref="E3663:F3663"/>
    <mergeCell ref="E3664:F3664"/>
    <mergeCell ref="E3675:F3675"/>
    <mergeCell ref="E3686:F3686"/>
    <mergeCell ref="E3687:F3687"/>
    <mergeCell ref="E3688:F3688"/>
    <mergeCell ref="H3690:I3690"/>
    <mergeCell ref="E3692:F3692"/>
    <mergeCell ref="E3693:F3693"/>
    <mergeCell ref="E3676:F3676"/>
    <mergeCell ref="H3678:I3678"/>
    <mergeCell ref="E3680:F3680"/>
    <mergeCell ref="E3681:F3681"/>
    <mergeCell ref="E3682:F3682"/>
    <mergeCell ref="H3684:I3684"/>
    <mergeCell ref="E3760:F3760"/>
    <mergeCell ref="E3761:F3761"/>
    <mergeCell ref="E3746:F3746"/>
    <mergeCell ref="E3747:F3747"/>
    <mergeCell ref="E3748:F3748"/>
    <mergeCell ref="H3750:I3750"/>
    <mergeCell ref="E3752:F3752"/>
    <mergeCell ref="E3753:F3753"/>
    <mergeCell ref="E3776:F3776"/>
    <mergeCell ref="H3778:I3778"/>
    <mergeCell ref="E3780:F3780"/>
    <mergeCell ref="E3781:F3781"/>
    <mergeCell ref="E3782:F3782"/>
    <mergeCell ref="E3699:F3699"/>
    <mergeCell ref="E3700:F3700"/>
    <mergeCell ref="H3702:I3702"/>
    <mergeCell ref="E3704:F3704"/>
    <mergeCell ref="E3705:F3705"/>
    <mergeCell ref="E3728:F3728"/>
    <mergeCell ref="E3729:F3729"/>
    <mergeCell ref="E3730:F3730"/>
    <mergeCell ref="E3731:F3731"/>
    <mergeCell ref="E3732:F3732"/>
    <mergeCell ref="E3733:F3733"/>
    <mergeCell ref="E3720:F3720"/>
    <mergeCell ref="E3721:F3721"/>
    <mergeCell ref="E3722:F3722"/>
    <mergeCell ref="E3723:F3723"/>
    <mergeCell ref="H3725:I3725"/>
    <mergeCell ref="E3727:F3727"/>
    <mergeCell ref="H3713:I3713"/>
    <mergeCell ref="E3715:F3715"/>
    <mergeCell ref="E3790:F3790"/>
    <mergeCell ref="E3791:F3791"/>
    <mergeCell ref="E3792:F3792"/>
    <mergeCell ref="E3793:F3793"/>
    <mergeCell ref="E3794:F3794"/>
    <mergeCell ref="H3796:I3796"/>
    <mergeCell ref="E3824:F3824"/>
    <mergeCell ref="H3826:I3826"/>
    <mergeCell ref="E3828:F3828"/>
    <mergeCell ref="E3829:F3829"/>
    <mergeCell ref="E3830:F3830"/>
    <mergeCell ref="E3741:F3741"/>
    <mergeCell ref="E3742:F3742"/>
    <mergeCell ref="E3743:F3743"/>
    <mergeCell ref="E3744:F3744"/>
    <mergeCell ref="E3745:F3745"/>
    <mergeCell ref="E3770:F3770"/>
    <mergeCell ref="E3771:F3771"/>
    <mergeCell ref="E3772:F3772"/>
    <mergeCell ref="E3773:F3773"/>
    <mergeCell ref="E3774:F3774"/>
    <mergeCell ref="E3775:F3775"/>
    <mergeCell ref="E3762:F3762"/>
    <mergeCell ref="E3763:F3763"/>
    <mergeCell ref="E3764:F3764"/>
    <mergeCell ref="H3766:I3766"/>
    <mergeCell ref="E3768:F3768"/>
    <mergeCell ref="E3769:F3769"/>
    <mergeCell ref="E3754:F3754"/>
    <mergeCell ref="E3755:F3755"/>
    <mergeCell ref="E3756:F3756"/>
    <mergeCell ref="H3758:I3758"/>
    <mergeCell ref="E3842:F3842"/>
    <mergeCell ref="H3844:I3844"/>
    <mergeCell ref="E3846:F3846"/>
    <mergeCell ref="E3847:F3847"/>
    <mergeCell ref="E3872:F3872"/>
    <mergeCell ref="E3873:F3873"/>
    <mergeCell ref="E3874:F3874"/>
    <mergeCell ref="H3876:I3876"/>
    <mergeCell ref="E3878:F3878"/>
    <mergeCell ref="E3783:F3783"/>
    <mergeCell ref="E3784:F3784"/>
    <mergeCell ref="H3786:I3786"/>
    <mergeCell ref="E3788:F3788"/>
    <mergeCell ref="E3789:F3789"/>
    <mergeCell ref="E3816:F3816"/>
    <mergeCell ref="E3817:F3817"/>
    <mergeCell ref="E3818:F3818"/>
    <mergeCell ref="H3820:I3820"/>
    <mergeCell ref="E3822:F3822"/>
    <mergeCell ref="E3823:F3823"/>
    <mergeCell ref="E3806:F3806"/>
    <mergeCell ref="H3808:I3808"/>
    <mergeCell ref="E3810:F3810"/>
    <mergeCell ref="E3811:F3811"/>
    <mergeCell ref="E3812:F3812"/>
    <mergeCell ref="H3814:I3814"/>
    <mergeCell ref="E3798:F3798"/>
    <mergeCell ref="E3799:F3799"/>
    <mergeCell ref="E3800:F3800"/>
    <mergeCell ref="H3802:I3802"/>
    <mergeCell ref="E3804:F3804"/>
    <mergeCell ref="E3805:F3805"/>
    <mergeCell ref="E3892:F3892"/>
    <mergeCell ref="H3894:I3894"/>
    <mergeCell ref="E3920:F3920"/>
    <mergeCell ref="E3921:F3921"/>
    <mergeCell ref="E3922:F3922"/>
    <mergeCell ref="E3923:F3923"/>
    <mergeCell ref="H3925:I3925"/>
    <mergeCell ref="H3832:I3832"/>
    <mergeCell ref="E3834:F3834"/>
    <mergeCell ref="E3835:F3835"/>
    <mergeCell ref="E3836:F3836"/>
    <mergeCell ref="H3838:I3838"/>
    <mergeCell ref="E3864:F3864"/>
    <mergeCell ref="E3865:F3865"/>
    <mergeCell ref="E3866:F3866"/>
    <mergeCell ref="E3867:F3867"/>
    <mergeCell ref="E3868:F3868"/>
    <mergeCell ref="H3870:I3870"/>
    <mergeCell ref="E3856:F3856"/>
    <mergeCell ref="E3857:F3857"/>
    <mergeCell ref="H3859:I3859"/>
    <mergeCell ref="E3861:F3861"/>
    <mergeCell ref="E3862:F3862"/>
    <mergeCell ref="E3863:F3863"/>
    <mergeCell ref="E3848:F3848"/>
    <mergeCell ref="H3850:I3850"/>
    <mergeCell ref="E3852:F3852"/>
    <mergeCell ref="E3853:F3853"/>
    <mergeCell ref="E3854:F3854"/>
    <mergeCell ref="E3855:F3855"/>
    <mergeCell ref="E3840:F3840"/>
    <mergeCell ref="E3841:F3841"/>
    <mergeCell ref="H3965:I3965"/>
    <mergeCell ref="E3967:F3967"/>
    <mergeCell ref="E3968:F3968"/>
    <mergeCell ref="E3969:F3969"/>
    <mergeCell ref="E3970:F3970"/>
    <mergeCell ref="E3879:F3879"/>
    <mergeCell ref="E3880:F3880"/>
    <mergeCell ref="H3882:I3882"/>
    <mergeCell ref="E3884:F3884"/>
    <mergeCell ref="E3885:F3885"/>
    <mergeCell ref="H3911:I3911"/>
    <mergeCell ref="E3913:F3913"/>
    <mergeCell ref="E3914:F3914"/>
    <mergeCell ref="E3915:F3915"/>
    <mergeCell ref="E3916:F3916"/>
    <mergeCell ref="H3918:I3918"/>
    <mergeCell ref="E3904:F3904"/>
    <mergeCell ref="E3905:F3905"/>
    <mergeCell ref="E3906:F3906"/>
    <mergeCell ref="E3907:F3907"/>
    <mergeCell ref="E3908:F3908"/>
    <mergeCell ref="E3909:F3909"/>
    <mergeCell ref="E3896:F3896"/>
    <mergeCell ref="E3897:F3897"/>
    <mergeCell ref="E3898:F3898"/>
    <mergeCell ref="H3900:I3900"/>
    <mergeCell ref="E3902:F3902"/>
    <mergeCell ref="E3903:F3903"/>
    <mergeCell ref="E3886:F3886"/>
    <mergeCell ref="H3888:I3888"/>
    <mergeCell ref="E3890:F3890"/>
    <mergeCell ref="E3891:F3891"/>
    <mergeCell ref="E3927:F3927"/>
    <mergeCell ref="E3928:F3928"/>
    <mergeCell ref="E3929:F3929"/>
    <mergeCell ref="E3930:F3930"/>
    <mergeCell ref="H3932:I3932"/>
    <mergeCell ref="E3958:F3958"/>
    <mergeCell ref="E3959:F3959"/>
    <mergeCell ref="E3960:F3960"/>
    <mergeCell ref="E3961:F3961"/>
    <mergeCell ref="E3962:F3962"/>
    <mergeCell ref="E3963:F3963"/>
    <mergeCell ref="E3950:F3950"/>
    <mergeCell ref="E3951:F3951"/>
    <mergeCell ref="E3952:F3952"/>
    <mergeCell ref="E3953:F3953"/>
    <mergeCell ref="H3955:I3955"/>
    <mergeCell ref="E3957:F3957"/>
    <mergeCell ref="E3942:F3942"/>
    <mergeCell ref="E3943:F3943"/>
    <mergeCell ref="H3945:I3945"/>
    <mergeCell ref="E3947:F3947"/>
    <mergeCell ref="E3948:F3948"/>
    <mergeCell ref="E3949:F3949"/>
    <mergeCell ref="E3934:F3934"/>
    <mergeCell ref="E3935:F3935"/>
    <mergeCell ref="E3936:F3936"/>
    <mergeCell ref="E3937:F3937"/>
    <mergeCell ref="H3939:I3939"/>
    <mergeCell ref="E3941:F3941"/>
    <mergeCell ref="E3986:F3986"/>
    <mergeCell ref="E3987:F3987"/>
    <mergeCell ref="E3988:F3988"/>
    <mergeCell ref="H3990:I3990"/>
    <mergeCell ref="E3992:F3992"/>
    <mergeCell ref="E3993:F3993"/>
    <mergeCell ref="E3978:F3978"/>
    <mergeCell ref="E3979:F3979"/>
    <mergeCell ref="E3980:F3980"/>
    <mergeCell ref="H3982:I3982"/>
    <mergeCell ref="E3984:F3984"/>
    <mergeCell ref="E3985:F3985"/>
    <mergeCell ref="E4008:F4008"/>
    <mergeCell ref="E4009:F4009"/>
    <mergeCell ref="E4010:F4010"/>
    <mergeCell ref="E4011:F4011"/>
    <mergeCell ref="H4013:I4013"/>
    <mergeCell ref="E4032:F4032"/>
    <mergeCell ref="H4034:I4034"/>
    <mergeCell ref="E4036:F4036"/>
    <mergeCell ref="E4037:F4037"/>
    <mergeCell ref="E4020:F4020"/>
    <mergeCell ref="H4022:I4022"/>
    <mergeCell ref="E4024:F4024"/>
    <mergeCell ref="E4025:F4025"/>
    <mergeCell ref="E4026:F4026"/>
    <mergeCell ref="H4028:I4028"/>
    <mergeCell ref="E4056:F4056"/>
    <mergeCell ref="H4058:I4058"/>
    <mergeCell ref="E4060:F4060"/>
    <mergeCell ref="E4061:F4061"/>
    <mergeCell ref="E4062:F4062"/>
    <mergeCell ref="E3971:F3971"/>
    <mergeCell ref="E3972:F3972"/>
    <mergeCell ref="H3974:I3974"/>
    <mergeCell ref="E3976:F3976"/>
    <mergeCell ref="E3977:F3977"/>
    <mergeCell ref="E4000:F4000"/>
    <mergeCell ref="E4001:F4001"/>
    <mergeCell ref="H4003:I4003"/>
    <mergeCell ref="E4005:F4005"/>
    <mergeCell ref="E4006:F4006"/>
    <mergeCell ref="E4007:F4007"/>
    <mergeCell ref="E3994:F3994"/>
    <mergeCell ref="E3995:F3995"/>
    <mergeCell ref="E3996:F3996"/>
    <mergeCell ref="E3997:F3997"/>
    <mergeCell ref="E3998:F3998"/>
    <mergeCell ref="E3999:F3999"/>
    <mergeCell ref="E4084:F4084"/>
    <mergeCell ref="E4085:F4085"/>
    <mergeCell ref="E4070:F4070"/>
    <mergeCell ref="H4072:I4072"/>
    <mergeCell ref="E4074:F4074"/>
    <mergeCell ref="E4075:F4075"/>
    <mergeCell ref="E4076:F4076"/>
    <mergeCell ref="E4077:F4077"/>
    <mergeCell ref="E4104:F4104"/>
    <mergeCell ref="H4106:I4106"/>
    <mergeCell ref="E4108:F4108"/>
    <mergeCell ref="E4109:F4109"/>
    <mergeCell ref="E4110:F4110"/>
    <mergeCell ref="E4015:F4015"/>
    <mergeCell ref="E4016:F4016"/>
    <mergeCell ref="E4017:F4017"/>
    <mergeCell ref="E4018:F4018"/>
    <mergeCell ref="E4019:F4019"/>
    <mergeCell ref="E4048:F4048"/>
    <mergeCell ref="E4049:F4049"/>
    <mergeCell ref="E4050:F4050"/>
    <mergeCell ref="H4052:I4052"/>
    <mergeCell ref="E4054:F4054"/>
    <mergeCell ref="E4055:F4055"/>
    <mergeCell ref="E4038:F4038"/>
    <mergeCell ref="H4040:I4040"/>
    <mergeCell ref="E4042:F4042"/>
    <mergeCell ref="E4043:F4043"/>
    <mergeCell ref="E4044:F4044"/>
    <mergeCell ref="H4046:I4046"/>
    <mergeCell ref="E4030:F4030"/>
    <mergeCell ref="E4031:F4031"/>
    <mergeCell ref="E4118:F4118"/>
    <mergeCell ref="E4119:F4119"/>
    <mergeCell ref="E4120:F4120"/>
    <mergeCell ref="E4121:F4121"/>
    <mergeCell ref="E4122:F4122"/>
    <mergeCell ref="H4124:I4124"/>
    <mergeCell ref="E4146:F4146"/>
    <mergeCell ref="E4147:F4147"/>
    <mergeCell ref="E4148:F4148"/>
    <mergeCell ref="H4150:I4150"/>
    <mergeCell ref="E4152:F4152"/>
    <mergeCell ref="H4064:I4064"/>
    <mergeCell ref="E4066:F4066"/>
    <mergeCell ref="E4067:F4067"/>
    <mergeCell ref="E4068:F4068"/>
    <mergeCell ref="E4069:F4069"/>
    <mergeCell ref="E4096:F4096"/>
    <mergeCell ref="E4097:F4097"/>
    <mergeCell ref="E4098:F4098"/>
    <mergeCell ref="H4100:I4100"/>
    <mergeCell ref="E4102:F4102"/>
    <mergeCell ref="E4103:F4103"/>
    <mergeCell ref="E4086:F4086"/>
    <mergeCell ref="H4088:I4088"/>
    <mergeCell ref="E4090:F4090"/>
    <mergeCell ref="E4091:F4091"/>
    <mergeCell ref="E4092:F4092"/>
    <mergeCell ref="H4094:I4094"/>
    <mergeCell ref="E4078:F4078"/>
    <mergeCell ref="E4079:F4079"/>
    <mergeCell ref="E4080:F4080"/>
    <mergeCell ref="H4082:I4082"/>
    <mergeCell ref="E4160:F4160"/>
    <mergeCell ref="E4161:F4161"/>
    <mergeCell ref="H4163:I4163"/>
    <mergeCell ref="E4165:F4165"/>
    <mergeCell ref="E4190:F4190"/>
    <mergeCell ref="E4191:F4191"/>
    <mergeCell ref="E4192:F4192"/>
    <mergeCell ref="E4193:F4193"/>
    <mergeCell ref="H4195:I4195"/>
    <mergeCell ref="E4111:F4111"/>
    <mergeCell ref="E4112:F4112"/>
    <mergeCell ref="E4113:F4113"/>
    <mergeCell ref="H4115:I4115"/>
    <mergeCell ref="E4117:F4117"/>
    <mergeCell ref="E4140:F4140"/>
    <mergeCell ref="E4141:F4141"/>
    <mergeCell ref="E4142:F4142"/>
    <mergeCell ref="E4143:F4143"/>
    <mergeCell ref="E4144:F4144"/>
    <mergeCell ref="E4145:F4145"/>
    <mergeCell ref="E4132:F4132"/>
    <mergeCell ref="E4133:F4133"/>
    <mergeCell ref="E4134:F4134"/>
    <mergeCell ref="E4135:F4135"/>
    <mergeCell ref="H4137:I4137"/>
    <mergeCell ref="E4139:F4139"/>
    <mergeCell ref="E4126:F4126"/>
    <mergeCell ref="E4127:F4127"/>
    <mergeCell ref="E4128:F4128"/>
    <mergeCell ref="E4129:F4129"/>
    <mergeCell ref="E4130:F4130"/>
    <mergeCell ref="E4131:F4131"/>
    <mergeCell ref="E4210:F4210"/>
    <mergeCell ref="E4211:F4211"/>
    <mergeCell ref="E4232:F4232"/>
    <mergeCell ref="H4234:I4234"/>
    <mergeCell ref="E4236:F4236"/>
    <mergeCell ref="E4237:F4237"/>
    <mergeCell ref="E4238:F4238"/>
    <mergeCell ref="E4153:F4153"/>
    <mergeCell ref="E4154:F4154"/>
    <mergeCell ref="E4155:F4155"/>
    <mergeCell ref="E4156:F4156"/>
    <mergeCell ref="E4157:F4157"/>
    <mergeCell ref="H4181:I4181"/>
    <mergeCell ref="E4183:F4183"/>
    <mergeCell ref="E4184:F4184"/>
    <mergeCell ref="E4185:F4185"/>
    <mergeCell ref="E4186:F4186"/>
    <mergeCell ref="H4188:I4188"/>
    <mergeCell ref="E4174:F4174"/>
    <mergeCell ref="E4175:F4175"/>
    <mergeCell ref="E4176:F4176"/>
    <mergeCell ref="E4177:F4177"/>
    <mergeCell ref="E4178:F4178"/>
    <mergeCell ref="E4179:F4179"/>
    <mergeCell ref="E4166:F4166"/>
    <mergeCell ref="E4167:F4167"/>
    <mergeCell ref="E4168:F4168"/>
    <mergeCell ref="E4169:F4169"/>
    <mergeCell ref="H4171:I4171"/>
    <mergeCell ref="E4173:F4173"/>
    <mergeCell ref="E4158:F4158"/>
    <mergeCell ref="E4159:F4159"/>
    <mergeCell ref="H4273:I4273"/>
    <mergeCell ref="E4275:F4275"/>
    <mergeCell ref="E4276:F4276"/>
    <mergeCell ref="E4277:F4277"/>
    <mergeCell ref="E4278:F4278"/>
    <mergeCell ref="E4197:F4197"/>
    <mergeCell ref="E4198:F4198"/>
    <mergeCell ref="E4199:F4199"/>
    <mergeCell ref="E4200:F4200"/>
    <mergeCell ref="H4202:I4202"/>
    <mergeCell ref="E4226:F4226"/>
    <mergeCell ref="E4227:F4227"/>
    <mergeCell ref="E4228:F4228"/>
    <mergeCell ref="E4229:F4229"/>
    <mergeCell ref="E4230:F4230"/>
    <mergeCell ref="E4231:F4231"/>
    <mergeCell ref="E4218:F4218"/>
    <mergeCell ref="E4219:F4219"/>
    <mergeCell ref="H4221:I4221"/>
    <mergeCell ref="E4223:F4223"/>
    <mergeCell ref="E4224:F4224"/>
    <mergeCell ref="E4225:F4225"/>
    <mergeCell ref="E4212:F4212"/>
    <mergeCell ref="E4213:F4213"/>
    <mergeCell ref="E4214:F4214"/>
    <mergeCell ref="E4215:F4215"/>
    <mergeCell ref="E4216:F4216"/>
    <mergeCell ref="E4217:F4217"/>
    <mergeCell ref="E4204:F4204"/>
    <mergeCell ref="E4205:F4205"/>
    <mergeCell ref="E4206:F4206"/>
    <mergeCell ref="H4208:I4208"/>
    <mergeCell ref="E4239:F4239"/>
    <mergeCell ref="E4240:F4240"/>
    <mergeCell ref="E4241:F4241"/>
    <mergeCell ref="E4242:F4242"/>
    <mergeCell ref="E4243:F4243"/>
    <mergeCell ref="E4266:F4266"/>
    <mergeCell ref="E4267:F4267"/>
    <mergeCell ref="E4268:F4268"/>
    <mergeCell ref="E4269:F4269"/>
    <mergeCell ref="E4270:F4270"/>
    <mergeCell ref="E4271:F4271"/>
    <mergeCell ref="E4258:F4258"/>
    <mergeCell ref="H4260:I4260"/>
    <mergeCell ref="E4262:F4262"/>
    <mergeCell ref="E4263:F4263"/>
    <mergeCell ref="E4264:F4264"/>
    <mergeCell ref="E4265:F4265"/>
    <mergeCell ref="E4252:F4252"/>
    <mergeCell ref="E4253:F4253"/>
    <mergeCell ref="E4254:F4254"/>
    <mergeCell ref="E4255:F4255"/>
    <mergeCell ref="E4256:F4256"/>
    <mergeCell ref="E4257:F4257"/>
    <mergeCell ref="E4244:F4244"/>
    <mergeCell ref="E4245:F4245"/>
    <mergeCell ref="H4247:I4247"/>
    <mergeCell ref="E4249:F4249"/>
    <mergeCell ref="E4250:F4250"/>
    <mergeCell ref="E4251:F4251"/>
    <mergeCell ref="E4292:F4292"/>
    <mergeCell ref="E4293:F4293"/>
    <mergeCell ref="E4294:F4294"/>
    <mergeCell ref="E4295:F4295"/>
    <mergeCell ref="E4296:F4296"/>
    <mergeCell ref="E4297:F4297"/>
    <mergeCell ref="E4284:F4284"/>
    <mergeCell ref="H4286:I4286"/>
    <mergeCell ref="E4288:F4288"/>
    <mergeCell ref="E4289:F4289"/>
    <mergeCell ref="E4290:F4290"/>
    <mergeCell ref="E4291:F4291"/>
    <mergeCell ref="E4314:F4314"/>
    <mergeCell ref="E4315:F4315"/>
    <mergeCell ref="E4316:F4316"/>
    <mergeCell ref="E4317:F4317"/>
    <mergeCell ref="E4318:F4318"/>
    <mergeCell ref="E4338:F4338"/>
    <mergeCell ref="E4339:F4339"/>
    <mergeCell ref="E4340:F4340"/>
    <mergeCell ref="H4342:I4342"/>
    <mergeCell ref="E4326:F4326"/>
    <mergeCell ref="E4327:F4327"/>
    <mergeCell ref="E4328:F4328"/>
    <mergeCell ref="H4330:I4330"/>
    <mergeCell ref="E4332:F4332"/>
    <mergeCell ref="E4333:F4333"/>
    <mergeCell ref="E4360:F4360"/>
    <mergeCell ref="H4362:I4362"/>
    <mergeCell ref="E4364:F4364"/>
    <mergeCell ref="E4365:F4365"/>
    <mergeCell ref="E4366:F4366"/>
    <mergeCell ref="E4279:F4279"/>
    <mergeCell ref="E4280:F4280"/>
    <mergeCell ref="E4281:F4281"/>
    <mergeCell ref="E4282:F4282"/>
    <mergeCell ref="E4283:F4283"/>
    <mergeCell ref="E4306:F4306"/>
    <mergeCell ref="E4307:F4307"/>
    <mergeCell ref="E4308:F4308"/>
    <mergeCell ref="E4309:F4309"/>
    <mergeCell ref="E4310:F4310"/>
    <mergeCell ref="H4312:I4312"/>
    <mergeCell ref="H4299:I4299"/>
    <mergeCell ref="E4301:F4301"/>
    <mergeCell ref="E4302:F4302"/>
    <mergeCell ref="E4303:F4303"/>
    <mergeCell ref="E4304:F4304"/>
    <mergeCell ref="E4305:F4305"/>
    <mergeCell ref="H4389:I4389"/>
    <mergeCell ref="E4391:F4391"/>
    <mergeCell ref="E4374:F4374"/>
    <mergeCell ref="E4375:F4375"/>
    <mergeCell ref="H4377:I4377"/>
    <mergeCell ref="E4379:F4379"/>
    <mergeCell ref="E4380:F4380"/>
    <mergeCell ref="E4381:F4381"/>
    <mergeCell ref="E4404:F4404"/>
    <mergeCell ref="E4405:F4405"/>
    <mergeCell ref="E4406:F4406"/>
    <mergeCell ref="H4408:I4408"/>
    <mergeCell ref="E4410:F4410"/>
    <mergeCell ref="H4320:I4320"/>
    <mergeCell ref="E4322:F4322"/>
    <mergeCell ref="E4323:F4323"/>
    <mergeCell ref="E4324:F4324"/>
    <mergeCell ref="E4325:F4325"/>
    <mergeCell ref="E4352:F4352"/>
    <mergeCell ref="H4354:I4354"/>
    <mergeCell ref="E4356:F4356"/>
    <mergeCell ref="E4357:F4357"/>
    <mergeCell ref="E4358:F4358"/>
    <mergeCell ref="E4359:F4359"/>
    <mergeCell ref="E4344:F4344"/>
    <mergeCell ref="E4345:F4345"/>
    <mergeCell ref="E4346:F4346"/>
    <mergeCell ref="H4348:I4348"/>
    <mergeCell ref="E4350:F4350"/>
    <mergeCell ref="E4351:F4351"/>
    <mergeCell ref="E4334:F4334"/>
    <mergeCell ref="H4336:I4336"/>
    <mergeCell ref="E4416:F4416"/>
    <mergeCell ref="E4417:F4417"/>
    <mergeCell ref="E4418:F4418"/>
    <mergeCell ref="E4419:F4419"/>
    <mergeCell ref="E4420:F4420"/>
    <mergeCell ref="E4421:F4421"/>
    <mergeCell ref="E4442:F4442"/>
    <mergeCell ref="E4443:F4443"/>
    <mergeCell ref="H4445:I4445"/>
    <mergeCell ref="E4447:F4447"/>
    <mergeCell ref="E4448:F4448"/>
    <mergeCell ref="E4367:F4367"/>
    <mergeCell ref="E4368:F4368"/>
    <mergeCell ref="E4369:F4369"/>
    <mergeCell ref="H4371:I4371"/>
    <mergeCell ref="E4373:F4373"/>
    <mergeCell ref="E4398:F4398"/>
    <mergeCell ref="E4399:F4399"/>
    <mergeCell ref="E4400:F4400"/>
    <mergeCell ref="E4401:F4401"/>
    <mergeCell ref="E4402:F4402"/>
    <mergeCell ref="E4403:F4403"/>
    <mergeCell ref="E4392:F4392"/>
    <mergeCell ref="E4393:F4393"/>
    <mergeCell ref="E4394:F4394"/>
    <mergeCell ref="E4395:F4395"/>
    <mergeCell ref="E4396:F4396"/>
    <mergeCell ref="E4397:F4397"/>
    <mergeCell ref="H4383:I4383"/>
    <mergeCell ref="E4385:F4385"/>
    <mergeCell ref="E4386:F4386"/>
    <mergeCell ref="E4387:F4387"/>
    <mergeCell ref="E4458:F4458"/>
    <mergeCell ref="H4460:I4460"/>
    <mergeCell ref="E4462:F4462"/>
    <mergeCell ref="E4463:F4463"/>
    <mergeCell ref="E4492:F4492"/>
    <mergeCell ref="E4493:F4493"/>
    <mergeCell ref="E4494:F4494"/>
    <mergeCell ref="H4496:I4496"/>
    <mergeCell ref="E4498:F4498"/>
    <mergeCell ref="E4411:F4411"/>
    <mergeCell ref="E4412:F4412"/>
    <mergeCell ref="E4413:F4413"/>
    <mergeCell ref="E4414:F4414"/>
    <mergeCell ref="E4415:F4415"/>
    <mergeCell ref="E4436:F4436"/>
    <mergeCell ref="E4437:F4437"/>
    <mergeCell ref="E4438:F4438"/>
    <mergeCell ref="E4439:F4439"/>
    <mergeCell ref="E4440:F4440"/>
    <mergeCell ref="E4441:F4441"/>
    <mergeCell ref="E4430:F4430"/>
    <mergeCell ref="E4431:F4431"/>
    <mergeCell ref="E4432:F4432"/>
    <mergeCell ref="E4433:F4433"/>
    <mergeCell ref="E4434:F4434"/>
    <mergeCell ref="E4435:F4435"/>
    <mergeCell ref="E4422:F4422"/>
    <mergeCell ref="E4423:F4423"/>
    <mergeCell ref="E4424:F4424"/>
    <mergeCell ref="E4425:F4425"/>
    <mergeCell ref="H4427:I4427"/>
    <mergeCell ref="E4429:F4429"/>
    <mergeCell ref="E4510:F4510"/>
    <mergeCell ref="E4511:F4511"/>
    <mergeCell ref="E4536:F4536"/>
    <mergeCell ref="E4537:F4537"/>
    <mergeCell ref="E4538:F4538"/>
    <mergeCell ref="H4540:I4540"/>
    <mergeCell ref="E4542:F4542"/>
    <mergeCell ref="E4449:F4449"/>
    <mergeCell ref="E4450:F4450"/>
    <mergeCell ref="E4451:F4451"/>
    <mergeCell ref="E4452:F4452"/>
    <mergeCell ref="H4454:I4454"/>
    <mergeCell ref="E4482:F4482"/>
    <mergeCell ref="H4484:I4484"/>
    <mergeCell ref="E4486:F4486"/>
    <mergeCell ref="E4487:F4487"/>
    <mergeCell ref="E4488:F4488"/>
    <mergeCell ref="H4490:I4490"/>
    <mergeCell ref="E4474:F4474"/>
    <mergeCell ref="E4475:F4475"/>
    <mergeCell ref="E4476:F4476"/>
    <mergeCell ref="H4478:I4478"/>
    <mergeCell ref="E4480:F4480"/>
    <mergeCell ref="E4481:F4481"/>
    <mergeCell ref="E4464:F4464"/>
    <mergeCell ref="H4466:I4466"/>
    <mergeCell ref="E4468:F4468"/>
    <mergeCell ref="E4469:F4469"/>
    <mergeCell ref="E4470:F4470"/>
    <mergeCell ref="H4472:I4472"/>
    <mergeCell ref="E4456:F4456"/>
    <mergeCell ref="E4457:F4457"/>
    <mergeCell ref="E4584:F4584"/>
    <mergeCell ref="E4585:F4585"/>
    <mergeCell ref="E4586:F4586"/>
    <mergeCell ref="E4587:F4587"/>
    <mergeCell ref="E4588:F4588"/>
    <mergeCell ref="E4499:F4499"/>
    <mergeCell ref="E4500:F4500"/>
    <mergeCell ref="H4502:I4502"/>
    <mergeCell ref="E4504:F4504"/>
    <mergeCell ref="E4505:F4505"/>
    <mergeCell ref="E4528:F4528"/>
    <mergeCell ref="E4529:F4529"/>
    <mergeCell ref="E4530:F4530"/>
    <mergeCell ref="E4531:F4531"/>
    <mergeCell ref="H4533:I4533"/>
    <mergeCell ref="E4535:F4535"/>
    <mergeCell ref="E4520:F4520"/>
    <mergeCell ref="E4521:F4521"/>
    <mergeCell ref="H4523:I4523"/>
    <mergeCell ref="E4525:F4525"/>
    <mergeCell ref="E4526:F4526"/>
    <mergeCell ref="E4527:F4527"/>
    <mergeCell ref="E4512:F4512"/>
    <mergeCell ref="H4514:I4514"/>
    <mergeCell ref="E4516:F4516"/>
    <mergeCell ref="E4517:F4517"/>
    <mergeCell ref="E4518:F4518"/>
    <mergeCell ref="E4519:F4519"/>
    <mergeCell ref="E4506:F4506"/>
    <mergeCell ref="E4507:F4507"/>
    <mergeCell ref="E4508:F4508"/>
    <mergeCell ref="E4509:F4509"/>
    <mergeCell ref="E4543:F4543"/>
    <mergeCell ref="E4544:F4544"/>
    <mergeCell ref="E4545:F4545"/>
    <mergeCell ref="E4546:F4546"/>
    <mergeCell ref="E4547:F4547"/>
    <mergeCell ref="E4576:F4576"/>
    <mergeCell ref="E4577:F4577"/>
    <mergeCell ref="E4578:F4578"/>
    <mergeCell ref="E4579:F4579"/>
    <mergeCell ref="H4581:I4581"/>
    <mergeCell ref="E4583:F4583"/>
    <mergeCell ref="H4567:I4567"/>
    <mergeCell ref="E4569:F4569"/>
    <mergeCell ref="E4570:F4570"/>
    <mergeCell ref="E4571:F4571"/>
    <mergeCell ref="H4573:I4573"/>
    <mergeCell ref="E4575:F4575"/>
    <mergeCell ref="E4558:F4558"/>
    <mergeCell ref="E4559:F4559"/>
    <mergeCell ref="H4561:I4561"/>
    <mergeCell ref="E4563:F4563"/>
    <mergeCell ref="E4564:F4564"/>
    <mergeCell ref="E4565:F4565"/>
    <mergeCell ref="H4549:I4549"/>
    <mergeCell ref="E4551:F4551"/>
    <mergeCell ref="E4552:F4552"/>
    <mergeCell ref="E4553:F4553"/>
    <mergeCell ref="H4555:I4555"/>
    <mergeCell ref="E4557:F4557"/>
    <mergeCell ref="E4606:F4606"/>
    <mergeCell ref="E4607:F4607"/>
    <mergeCell ref="H4609:I4609"/>
    <mergeCell ref="E4611:F4611"/>
    <mergeCell ref="E4612:F4612"/>
    <mergeCell ref="E4613:F4613"/>
    <mergeCell ref="H4597:I4597"/>
    <mergeCell ref="E4599:F4599"/>
    <mergeCell ref="E4600:F4600"/>
    <mergeCell ref="E4601:F4601"/>
    <mergeCell ref="H4603:I4603"/>
    <mergeCell ref="E4605:F4605"/>
    <mergeCell ref="E4630:F4630"/>
    <mergeCell ref="E4631:F4631"/>
    <mergeCell ref="H4633:I4633"/>
    <mergeCell ref="E4635:F4635"/>
    <mergeCell ref="E4636:F4636"/>
    <mergeCell ref="H4657:I4657"/>
    <mergeCell ref="E4659:F4659"/>
    <mergeCell ref="E4660:F4660"/>
    <mergeCell ref="E4661:F4661"/>
    <mergeCell ref="H4645:I4645"/>
    <mergeCell ref="E4647:F4647"/>
    <mergeCell ref="E4648:F4648"/>
    <mergeCell ref="E4649:F4649"/>
    <mergeCell ref="H4651:I4651"/>
    <mergeCell ref="E4653:F4653"/>
    <mergeCell ref="H4679:I4679"/>
    <mergeCell ref="E4681:F4681"/>
    <mergeCell ref="E4682:F4682"/>
    <mergeCell ref="E4683:F4683"/>
    <mergeCell ref="H4685:I4685"/>
    <mergeCell ref="E4589:F4589"/>
    <mergeCell ref="H4591:I4591"/>
    <mergeCell ref="E4593:F4593"/>
    <mergeCell ref="E4594:F4594"/>
    <mergeCell ref="E4595:F4595"/>
    <mergeCell ref="H4623:I4623"/>
    <mergeCell ref="E4625:F4625"/>
    <mergeCell ref="E4626:F4626"/>
    <mergeCell ref="E4627:F4627"/>
    <mergeCell ref="E4628:F4628"/>
    <mergeCell ref="E4629:F4629"/>
    <mergeCell ref="H4615:I4615"/>
    <mergeCell ref="E4617:F4617"/>
    <mergeCell ref="E4618:F4618"/>
    <mergeCell ref="E4619:F4619"/>
    <mergeCell ref="E4620:F4620"/>
    <mergeCell ref="E4621:F4621"/>
    <mergeCell ref="E4706:F4706"/>
    <mergeCell ref="E4707:F4707"/>
    <mergeCell ref="E4694:F4694"/>
    <mergeCell ref="E4695:F4695"/>
    <mergeCell ref="E4696:F4696"/>
    <mergeCell ref="E4697:F4697"/>
    <mergeCell ref="H4699:I4699"/>
    <mergeCell ref="E4701:F4701"/>
    <mergeCell ref="H4727:I4727"/>
    <mergeCell ref="E4729:F4729"/>
    <mergeCell ref="E4730:F4730"/>
    <mergeCell ref="E4731:F4731"/>
    <mergeCell ref="H4733:I4733"/>
    <mergeCell ref="E4637:F4637"/>
    <mergeCell ref="H4639:I4639"/>
    <mergeCell ref="E4641:F4641"/>
    <mergeCell ref="E4642:F4642"/>
    <mergeCell ref="E4643:F4643"/>
    <mergeCell ref="E4670:F4670"/>
    <mergeCell ref="E4671:F4671"/>
    <mergeCell ref="H4673:I4673"/>
    <mergeCell ref="E4675:F4675"/>
    <mergeCell ref="E4676:F4676"/>
    <mergeCell ref="E4677:F4677"/>
    <mergeCell ref="E4662:F4662"/>
    <mergeCell ref="E4663:F4663"/>
    <mergeCell ref="E4664:F4664"/>
    <mergeCell ref="E4665:F4665"/>
    <mergeCell ref="H4667:I4667"/>
    <mergeCell ref="E4669:F4669"/>
    <mergeCell ref="E4654:F4654"/>
    <mergeCell ref="E4655:F4655"/>
    <mergeCell ref="H4801:I4801"/>
    <mergeCell ref="E4687:F4687"/>
    <mergeCell ref="E4688:F4688"/>
    <mergeCell ref="E4689:F4689"/>
    <mergeCell ref="H4691:I4691"/>
    <mergeCell ref="E4693:F4693"/>
    <mergeCell ref="E4718:F4718"/>
    <mergeCell ref="E4719:F4719"/>
    <mergeCell ref="H4721:I4721"/>
    <mergeCell ref="E4723:F4723"/>
    <mergeCell ref="E4724:F4724"/>
    <mergeCell ref="E4725:F4725"/>
    <mergeCell ref="H4751:I4751"/>
    <mergeCell ref="E4753:F4753"/>
    <mergeCell ref="E4754:F4754"/>
    <mergeCell ref="E4755:F4755"/>
    <mergeCell ref="H4709:I4709"/>
    <mergeCell ref="E4711:F4711"/>
    <mergeCell ref="E4712:F4712"/>
    <mergeCell ref="E4713:F4713"/>
    <mergeCell ref="H4715:I4715"/>
    <mergeCell ref="E4717:F4717"/>
    <mergeCell ref="H4741:I4741"/>
    <mergeCell ref="E4743:F4743"/>
    <mergeCell ref="E4744:F4744"/>
    <mergeCell ref="E4745:F4745"/>
    <mergeCell ref="E4746:F4746"/>
    <mergeCell ref="E4747:F4747"/>
    <mergeCell ref="E4702:F4702"/>
    <mergeCell ref="E4703:F4703"/>
    <mergeCell ref="E4704:F4704"/>
    <mergeCell ref="E4705:F4705"/>
    <mergeCell ref="E4788:F4788"/>
    <mergeCell ref="E4789:F4789"/>
    <mergeCell ref="E4790:F4790"/>
    <mergeCell ref="E4778:F4778"/>
    <mergeCell ref="E4779:F4779"/>
    <mergeCell ref="E4780:F4780"/>
    <mergeCell ref="E4735:F4735"/>
    <mergeCell ref="E4736:F4736"/>
    <mergeCell ref="E4737:F4737"/>
    <mergeCell ref="E4738:F4738"/>
    <mergeCell ref="E4739:F4739"/>
    <mergeCell ref="E4748:F4748"/>
    <mergeCell ref="E4749:F4749"/>
    <mergeCell ref="H4769:I4769"/>
    <mergeCell ref="E4771:F4771"/>
    <mergeCell ref="E4772:F4772"/>
    <mergeCell ref="E4773:F4773"/>
    <mergeCell ref="H4775:I4775"/>
    <mergeCell ref="E4777:F4777"/>
    <mergeCell ref="E4821:F4821"/>
    <mergeCell ref="E4822:F4822"/>
    <mergeCell ref="E4781:F4781"/>
    <mergeCell ref="E4782:F4782"/>
    <mergeCell ref="E4791:F4791"/>
    <mergeCell ref="H4811:I4811"/>
    <mergeCell ref="E4813:F4813"/>
    <mergeCell ref="E4814:F4814"/>
    <mergeCell ref="E4815:F4815"/>
    <mergeCell ref="E4816:F4816"/>
    <mergeCell ref="E4817:F4817"/>
    <mergeCell ref="E4842:F4842"/>
    <mergeCell ref="E4843:F4843"/>
    <mergeCell ref="E4844:F4844"/>
    <mergeCell ref="E4803:F4803"/>
    <mergeCell ref="H4757:I4757"/>
    <mergeCell ref="E4759:F4759"/>
    <mergeCell ref="E4760:F4760"/>
    <mergeCell ref="E4761:F4761"/>
    <mergeCell ref="H4763:I4763"/>
    <mergeCell ref="E4765:F4765"/>
    <mergeCell ref="E4766:F4766"/>
    <mergeCell ref="E4767:F4767"/>
    <mergeCell ref="H4793:I4793"/>
    <mergeCell ref="E4795:F4795"/>
    <mergeCell ref="E4796:F4796"/>
    <mergeCell ref="E4797:F4797"/>
    <mergeCell ref="E4798:F4798"/>
    <mergeCell ref="E4799:F4799"/>
    <mergeCell ref="H4784:I4784"/>
    <mergeCell ref="E4786:F4786"/>
    <mergeCell ref="E4787:F4787"/>
    <mergeCell ref="E4845:F4845"/>
    <mergeCell ref="E4804:F4804"/>
    <mergeCell ref="E4805:F4805"/>
    <mergeCell ref="E4806:F4806"/>
    <mergeCell ref="E4807:F4807"/>
    <mergeCell ref="E4808:F4808"/>
    <mergeCell ref="E4809:F4809"/>
    <mergeCell ref="E4834:F4834"/>
    <mergeCell ref="E4835:F4835"/>
    <mergeCell ref="E4836:F4836"/>
    <mergeCell ref="E4837:F4837"/>
    <mergeCell ref="E4838:F4838"/>
    <mergeCell ref="H4840:I4840"/>
    <mergeCell ref="E4866:F4866"/>
    <mergeCell ref="E4867:F4867"/>
    <mergeCell ref="E4868:F4868"/>
    <mergeCell ref="H4824:I4824"/>
    <mergeCell ref="E4826:F4826"/>
    <mergeCell ref="E4827:F4827"/>
    <mergeCell ref="E4828:F4828"/>
    <mergeCell ref="E4829:F4829"/>
    <mergeCell ref="E4830:F4830"/>
    <mergeCell ref="H4832:I4832"/>
    <mergeCell ref="E4858:F4858"/>
    <mergeCell ref="E4859:F4859"/>
    <mergeCell ref="E4860:F4860"/>
    <mergeCell ref="E4861:F4861"/>
    <mergeCell ref="E4862:F4862"/>
    <mergeCell ref="H4864:I4864"/>
    <mergeCell ref="E4818:F4818"/>
    <mergeCell ref="E4819:F4819"/>
    <mergeCell ref="E4820:F4820"/>
    <mergeCell ref="E4846:F4846"/>
    <mergeCell ref="H4848:I4848"/>
    <mergeCell ref="E4850:F4850"/>
    <mergeCell ref="E4851:F4851"/>
    <mergeCell ref="E4852:F4852"/>
    <mergeCell ref="E4853:F4853"/>
    <mergeCell ref="E4854:F4854"/>
    <mergeCell ref="H4856:I4856"/>
    <mergeCell ref="H4880:I4880"/>
    <mergeCell ref="E4882:F4882"/>
    <mergeCell ref="E4883:F4883"/>
    <mergeCell ref="E4884:F4884"/>
    <mergeCell ref="E4885:F4885"/>
    <mergeCell ref="E4886:F4886"/>
    <mergeCell ref="H4872:I4872"/>
    <mergeCell ref="E4874:F4874"/>
    <mergeCell ref="E4875:F4875"/>
    <mergeCell ref="E4876:F4876"/>
    <mergeCell ref="E4877:F4877"/>
    <mergeCell ref="E4878:F4878"/>
    <mergeCell ref="E4921:F4921"/>
    <mergeCell ref="E4922:F4922"/>
    <mergeCell ref="E4923:F4923"/>
    <mergeCell ref="E4924:F4924"/>
    <mergeCell ref="E4925:F4925"/>
    <mergeCell ref="E4952:F4952"/>
    <mergeCell ref="E4953:F4953"/>
    <mergeCell ref="H4955:I4955"/>
    <mergeCell ref="E4957:F4957"/>
    <mergeCell ref="E4958:F4958"/>
    <mergeCell ref="E4908:F4908"/>
    <mergeCell ref="E4909:F4909"/>
    <mergeCell ref="E4910:F4910"/>
    <mergeCell ref="E4911:F4911"/>
    <mergeCell ref="E4912:F4912"/>
    <mergeCell ref="E4869:F4869"/>
    <mergeCell ref="E4870:F4870"/>
    <mergeCell ref="E4887:F4887"/>
    <mergeCell ref="E4900:F4900"/>
    <mergeCell ref="E4901:F4901"/>
    <mergeCell ref="E4902:F4902"/>
    <mergeCell ref="E4903:F4903"/>
    <mergeCell ref="H4905:I4905"/>
    <mergeCell ref="E4907:F4907"/>
    <mergeCell ref="E4892:F4892"/>
    <mergeCell ref="E4893:F4893"/>
    <mergeCell ref="E4894:F4894"/>
    <mergeCell ref="E4895:F4895"/>
    <mergeCell ref="E4896:F4896"/>
    <mergeCell ref="H4898:I4898"/>
    <mergeCell ref="H4889:I4889"/>
    <mergeCell ref="E4891:F4891"/>
    <mergeCell ref="E4971:F4971"/>
    <mergeCell ref="E4972:F4972"/>
    <mergeCell ref="E4973:F4973"/>
    <mergeCell ref="E4996:F4996"/>
    <mergeCell ref="H4998:I4998"/>
    <mergeCell ref="A5001:C5001"/>
    <mergeCell ref="F5001:G5001"/>
    <mergeCell ref="H5001:J5001"/>
    <mergeCell ref="E4913:F4913"/>
    <mergeCell ref="E4914:F4914"/>
    <mergeCell ref="H4916:I4916"/>
    <mergeCell ref="E4918:F4918"/>
    <mergeCell ref="E4919:F4919"/>
    <mergeCell ref="H4943:I4943"/>
    <mergeCell ref="E4945:F4945"/>
    <mergeCell ref="E4946:F4946"/>
    <mergeCell ref="E4947:F4947"/>
    <mergeCell ref="H4949:I4949"/>
    <mergeCell ref="E4951:F4951"/>
    <mergeCell ref="E4936:F4936"/>
    <mergeCell ref="E4937:F4937"/>
    <mergeCell ref="E4938:F4938"/>
    <mergeCell ref="E4939:F4939"/>
    <mergeCell ref="E4940:F4940"/>
    <mergeCell ref="E4941:F4941"/>
    <mergeCell ref="H4927:I4927"/>
    <mergeCell ref="E4929:F4929"/>
    <mergeCell ref="E4930:F4930"/>
    <mergeCell ref="E4931:F4931"/>
    <mergeCell ref="E4932:F4932"/>
    <mergeCell ref="H4934:I4934"/>
    <mergeCell ref="E4920:F4920"/>
    <mergeCell ref="A5002:C5002"/>
    <mergeCell ref="F5002:G5002"/>
    <mergeCell ref="H5002:J5002"/>
    <mergeCell ref="A5003:C5003"/>
    <mergeCell ref="F5003:G5003"/>
    <mergeCell ref="H5003:J5003"/>
    <mergeCell ref="E4959:F4959"/>
    <mergeCell ref="H4961:I4961"/>
    <mergeCell ref="E4963:F4963"/>
    <mergeCell ref="E4964:F4964"/>
    <mergeCell ref="E4965:F4965"/>
    <mergeCell ref="H4989:I4989"/>
    <mergeCell ref="E4991:F4991"/>
    <mergeCell ref="E4992:F4992"/>
    <mergeCell ref="E4993:F4993"/>
    <mergeCell ref="E4994:F4994"/>
    <mergeCell ref="E4995:F4995"/>
    <mergeCell ref="E4982:F4982"/>
    <mergeCell ref="E4983:F4983"/>
    <mergeCell ref="E4984:F4984"/>
    <mergeCell ref="E4985:F4985"/>
    <mergeCell ref="E4986:F4986"/>
    <mergeCell ref="E4987:F4987"/>
    <mergeCell ref="E4974:F4974"/>
    <mergeCell ref="E4975:F4975"/>
    <mergeCell ref="E4976:F4976"/>
    <mergeCell ref="E4977:F4977"/>
    <mergeCell ref="E4978:F4978"/>
    <mergeCell ref="H4980:I4980"/>
    <mergeCell ref="H4967:I4967"/>
    <mergeCell ref="E4969:F4969"/>
    <mergeCell ref="E4970:F4970"/>
  </mergeCells>
  <pageMargins left="0.5" right="0.5" top="1" bottom="1" header="0.5" footer="0.5"/>
  <pageSetup paperSize="9" scale="68" fitToHeight="0" orientation="landscape" r:id="rId1"/>
  <headerFooter>
    <oddHeader>&amp;L &amp;CMinha Empresa
CNPJ:  &amp;R</oddHeader>
    <oddFooter>&amp;L &amp;C  -  -  / 
 / engenheirofouad@hotmail.com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9</vt:i4>
      </vt:variant>
    </vt:vector>
  </HeadingPairs>
  <TitlesOfParts>
    <vt:vector size="19" baseType="lpstr">
      <vt:lpstr>SINAPI DEZEMBRO 2020</vt:lpstr>
      <vt:lpstr>QUANT</vt:lpstr>
      <vt:lpstr>1-RESUMO</vt:lpstr>
      <vt:lpstr>2-ORÇAMENTO</vt:lpstr>
      <vt:lpstr>cpu2</vt:lpstr>
      <vt:lpstr>3-CRONOGRAMA</vt:lpstr>
      <vt:lpstr>4-BDI</vt:lpstr>
      <vt:lpstr>COMP. PROPRIA</vt:lpstr>
      <vt:lpstr>CPUs</vt:lpstr>
      <vt:lpstr>ENCARGOS SOCIAIS</vt:lpstr>
      <vt:lpstr>'1-RESUMO'!Area_de_impressao</vt:lpstr>
      <vt:lpstr>'2-ORÇAMENTO'!Area_de_impressao</vt:lpstr>
      <vt:lpstr>'3-CRONOGRAMA'!Area_de_impressao</vt:lpstr>
      <vt:lpstr>'4-BDI'!Area_de_impressao</vt:lpstr>
      <vt:lpstr>'COMP. PROPRIA'!Area_de_impressao</vt:lpstr>
      <vt:lpstr>'ENCARGOS SOCIAIS'!Area_de_impressao</vt:lpstr>
      <vt:lpstr>QUANT!Area_de_impressao</vt:lpstr>
      <vt:lpstr>'SINAPI DEZEMBRO 2020'!Area_de_impressao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Fouad Chokr</cp:lastModifiedBy>
  <cp:lastPrinted>2021-03-11T20:43:02Z</cp:lastPrinted>
  <dcterms:created xsi:type="dcterms:W3CDTF">2009-03-07T19:28:34Z</dcterms:created>
  <dcterms:modified xsi:type="dcterms:W3CDTF">2021-03-11T21:20:36Z</dcterms:modified>
</cp:coreProperties>
</file>